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filterPrivacy="1" codeName="ThisWorkbook"/>
  <xr:revisionPtr revIDLastSave="0" documentId="13_ncr:1_{01BEA268-9B5D-4D3C-BDE5-F82CE16939B8}" xr6:coauthVersionLast="47" xr6:coauthVersionMax="47" xr10:uidLastSave="{00000000-0000-0000-0000-000000000000}"/>
  <workbookProtection workbookAlgorithmName="SHA-512" workbookHashValue="DbAsYLC3ce0nnDGq3Wc4xtqTqybM8vG+oqCDM0+Ufi0d4nyteMgiFkBmBO8buliIBNMnnMAaxWsC3CQytledcA==" workbookSaltValue="k7SQCF9zs9G2Y4ComAkhsg==" workbookSpinCount="100000" lockStructure="1"/>
  <bookViews>
    <workbookView xWindow="-120" yWindow="10690" windowWidth="19420" windowHeight="10300" tabRatio="867" xr2:uid="{00000000-000D-0000-FFFF-FFFF00000000}"/>
  </bookViews>
  <sheets>
    <sheet name="基本情報入力シート" sheetId="73" r:id="rId1"/>
    <sheet name="別紙様式2-3（個表）" sheetId="79" r:id="rId2"/>
    <sheet name="別紙様式2-1（処遇改善加算対象サービス総括表）" sheetId="78" r:id="rId3"/>
    <sheet name="別紙様式2-2（処遇改善加算対象外サービス総括表）" sheetId="90" r:id="rId4"/>
    <sheet name="参考（キャリアパス要件概要及びキャリアパス・賃金既定例）" sheetId="89" r:id="rId5"/>
    <sheet name="【参考】数式用" sheetId="81" state="hidden" r:id="rId6"/>
    <sheet name="事業所一覧" sheetId="91" state="hidden" r:id="rId7"/>
  </sheets>
  <definedNames>
    <definedName name="_xlnm._FilterDatabase" localSheetId="5" hidden="1">【参考】数式用!#REF!</definedName>
    <definedName name="_xlnm._FilterDatabase" localSheetId="6" hidden="1">事業所一覧!$B$1:$C$44337</definedName>
    <definedName name="_xlnm._FilterDatabase" localSheetId="1" hidden="1">'別紙様式2-3（個表）'!$D$14:$D$1014</definedName>
    <definedName name="_xlnm.Print_Area" localSheetId="0">基本情報入力シート!$A$1:$AF$129</definedName>
    <definedName name="_xlnm.Print_Area" localSheetId="4">'参考（キャリアパス要件概要及びキャリアパス・賃金既定例）'!$A$1:$J$29</definedName>
    <definedName name="_xlnm.Print_Area" localSheetId="2">'別紙様式2-1（処遇改善加算対象サービス総括表）'!$A$1:$AJ$64</definedName>
    <definedName name="_xlnm.Print_Area" localSheetId="3">'別紙様式2-2（処遇改善加算対象外サービス総括表）'!$A$1:$AJ$76</definedName>
    <definedName name="_xlnm.Print_Area" localSheetId="1">'別紙様式2-3（個表）'!$A$1:$V$86</definedName>
    <definedName name="愛知県">【参考】数式用!$AM$993:$AM$1046</definedName>
    <definedName name="愛媛県">【参考】数式用!$AM$1422:$AM$1441</definedName>
    <definedName name="茨城県">【参考】数式用!$AM$415:$AM$458</definedName>
    <definedName name="岡山県">【参考】数式用!$AM$1312:$AM$1338</definedName>
    <definedName name="沖縄県">【参考】数式用!$AM$1709:$AM$1749</definedName>
    <definedName name="介護医療院①">【参考】数式用!$R$39:$V$39</definedName>
    <definedName name="介護医療院②">【参考】数式用!$X$39:$AC$39</definedName>
    <definedName name="介護医療院③">【参考】数式用!$AE$39:$AH$39</definedName>
    <definedName name="介護予防_小規模多機能型居宅介護_短期利用型①">【参考】数式用!$R$23:$V$23</definedName>
    <definedName name="介護予防_小規模多機能型居宅介護_短期利用型②">【参考】数式用!$X$23:$AC$23</definedName>
    <definedName name="介護予防_小規模多機能型居宅介護_短期利用型③">【参考】数式用!$AE$23:$AH$23</definedName>
    <definedName name="介護予防_小規模多機能型居宅介護①">【参考】数式用!$R$22:$V$22</definedName>
    <definedName name="介護予防_小規模多機能型居宅介護②">【参考】数式用!$X$22:$AC$22</definedName>
    <definedName name="介護予防_小規模多機能型居宅介護③">【参考】数式用!$AE$22:$AH$22</definedName>
    <definedName name="介護予防_短期入所生活介護①">【参考】数式用!$R$33:$V$33</definedName>
    <definedName name="介護予防_短期入所生活介護②">【参考】数式用!$X$33:$AC$33</definedName>
    <definedName name="介護予防_短期入所生活介護③">【参考】数式用!$AE$33:$AH$33</definedName>
    <definedName name="介護予防_短期入所療養介護_医療院①">【参考】数式用!$R$41:$V$41</definedName>
    <definedName name="介護予防_短期入所療養介護_医療院②">【参考】数式用!$X$41:$AC$41</definedName>
    <definedName name="介護予防_短期入所療養介護_医療院③">【参考】数式用!$AE$41:$AH$41</definedName>
    <definedName name="介護予防_短期入所療養介護_病院等①">【参考】数式用!$R$38:$V$38</definedName>
    <definedName name="介護予防_短期入所療養介護_病院等②">【参考】数式用!$X$38:$AC$38</definedName>
    <definedName name="介護予防_短期入所療養介護_病院等③">【参考】数式用!$AE$38:$AH$38</definedName>
    <definedName name="介護予防_短期入所療養介護老健_②">【参考】数式用!$X$36:$AC$36</definedName>
    <definedName name="介護予防_短期入所療養介護老健①">【参考】数式用!$R$36:$V$36</definedName>
    <definedName name="介護予防_短期入所療養介護老健③">【参考】数式用!$AE$36:$AH$36</definedName>
    <definedName name="介護予防_通所リハビリテーション①">【参考】数式用!$R$12:$V$12</definedName>
    <definedName name="介護予防_通所リハビリテーション②">【参考】数式用!$X$12:$AC$12</definedName>
    <definedName name="介護予防_通所リハビリテーション③">【参考】数式用!$AE$12:$AH$12</definedName>
    <definedName name="介護予防_特定施設入居者生活介護①">【参考】数式用!$R$15:$V$15</definedName>
    <definedName name="介護予防_特定施設入居者生活介護②">【参考】数式用!$X$15:$AC$15</definedName>
    <definedName name="介護予防_特定施設入居者生活介護③">【参考】数式用!$AE$15:$AH$15</definedName>
    <definedName name="介護予防_認知症対応型共同生活介護_短期利用型①">【参考】数式用!$R$29:$V$29</definedName>
    <definedName name="介護予防_認知症対応型共同生活介護_短期利用型②">【参考】数式用!$X$29:$AC$29</definedName>
    <definedName name="介護予防_認知症対応型共同生活介護_短期利用型③">【参考】数式用!$AE$29:$AH$29</definedName>
    <definedName name="介護予防_認知症対応型共同生活介護①">【参考】数式用!$R$28:$V$28</definedName>
    <definedName name="介護予防_認知症対応型共同生活介護②">【参考】数式用!$X$28:$AC$28</definedName>
    <definedName name="介護予防_認知症対応型共同生活介護③">【参考】数式用!$AE$28:$AH$28</definedName>
    <definedName name="介護予防_認知症対応型通所介護①">【参考】数式用!$R$19:$V$19</definedName>
    <definedName name="介護予防_認知症対応型通所介護②">【参考】数式用!$X$19:$AC$19</definedName>
    <definedName name="介護予防_認知症対応型通所介護③">【参考】数式用!$AE$19:$AH$19</definedName>
    <definedName name="介護予防_訪問リハビリテーション①">【参考】数式用!$R$52:$V$52</definedName>
    <definedName name="介護予防_訪問リハビリテーション②">【参考】数式用!$X$52:$AC$52</definedName>
    <definedName name="介護予防_訪問リハビリテーション③">【参考】数式用!$AE$52:$AH$52</definedName>
    <definedName name="介護予防_訪問看護①">【参考】数式用!$R$50:$V$50</definedName>
    <definedName name="介護予防_訪問看護②">【参考】数式用!$X$50:$AC$50</definedName>
    <definedName name="介護予防_訪問看護③">【参考】数式用!$AE$50:$AH$50</definedName>
    <definedName name="介護予防_訪問入浴介護①">【参考】数式用!$R$8:$V$8</definedName>
    <definedName name="介護予防_訪問入浴介護②">【参考】数式用!$X$8:$AC$8</definedName>
    <definedName name="介護予防_訪問入浴介護③">【参考】数式用!$AE$8:$AH$8</definedName>
    <definedName name="介護予防ケアマネジメント①">【参考】数式用!$R$48:$V$48</definedName>
    <definedName name="介護予防ケアマネジメント②">【参考】数式用!$X$48:$AC$48</definedName>
    <definedName name="介護予防ケアマネジメント③">【参考】数式用!$AE$48:$AH$48</definedName>
    <definedName name="介護予防支援①">【参考】数式用!$R$54:$V$54</definedName>
    <definedName name="介護予防支援②">【参考】数式用!$X$54:$AC$54</definedName>
    <definedName name="介護予防支援③">【参考】数式用!$AE$54:$AH$54</definedName>
    <definedName name="介護予防訪問リハビリテーション①">【参考】数式用!$R$51:$V$51</definedName>
    <definedName name="介護予防訪問リハビリテーション②">【参考】数式用!$X$51:$AC$51</definedName>
    <definedName name="介護予防訪問リハビリテーション③">【参考】数式用!$AE$51:$AH$51</definedName>
    <definedName name="介護老人福祉施設①">【参考】数式用!$R$30:$V$30</definedName>
    <definedName name="介護老人福祉施設②">【参考】数式用!$X$30:$AC$30</definedName>
    <definedName name="介護老人福祉施設③">【参考】数式用!$AE$30:$AH$30</definedName>
    <definedName name="介護老人保健施設①">【参考】数式用!$R$34:$V$34</definedName>
    <definedName name="介護老人保健施設②">【参考】数式用!$X$34:$AC$34</definedName>
    <definedName name="介護老人保健施設③">【参考】数式用!$AE$34:$AH$34</definedName>
    <definedName name="看護小規模多機能型居宅介護_短期利用型①">【参考】数式用!$R$25:$V$25</definedName>
    <definedName name="看護小規模多機能型居宅介護_短期利用型②">【参考】数式用!$X$25:$AC$25</definedName>
    <definedName name="看護小規模多機能型居宅介護_短期利用型③">【参考】数式用!$AE$25:$AH$25</definedName>
    <definedName name="看護小規模多機能型居宅介護①">【参考】数式用!$R$24:$V$24</definedName>
    <definedName name="看護小規模多機能型居宅介護②">【参考】数式用!$X$24:$AC$24</definedName>
    <definedName name="看護小規模多機能型居宅介護③">【参考】数式用!$AE$24:$AH$24</definedName>
    <definedName name="岩手県">【参考】数式用!$AM$228:$AM$260</definedName>
    <definedName name="岐阜県">【参考】数式用!$AM$916:$AM$957</definedName>
    <definedName name="宮崎県">【参考】数式用!$AM$1640:$AM$1665</definedName>
    <definedName name="宮城県">【参考】数式用!$AM$261:$AM$295</definedName>
    <definedName name="居宅介護支援①">【参考】数式用!$R$53:$V$53</definedName>
    <definedName name="居宅介護支援②">【参考】数式用!$X$53:$AC$53</definedName>
    <definedName name="居宅介護支援③">【参考】数式用!$AE$53:$AH$53</definedName>
    <definedName name="京都府">【参考】数式用!$AM$1095:$AM$1120</definedName>
    <definedName name="熊本県">【参考】数式用!$AM$1577:$AM$1621</definedName>
    <definedName name="群馬県">【参考】数式用!$AM$484:$AM$518</definedName>
    <definedName name="広島県">【参考】数式用!$AM$1339:$AM$1361</definedName>
    <definedName name="香川県">【参考】数式用!$AM$1405:$AM$1421</definedName>
    <definedName name="高知県">【参考】数式用!$AM$1442:$AM$1475</definedName>
    <definedName name="佐賀県">【参考】数式用!$AM$1536:$AM$1555</definedName>
    <definedName name="埼玉県">【参考】数式用!$AM$519:$AM$581</definedName>
    <definedName name="三重県">【参考】数式用!$AM$1047:$AM$1075</definedName>
    <definedName name="山形県">【参考】数式用!$AM$321:$AM$355</definedName>
    <definedName name="山口県">【参考】数式用!$AM$1362:$AM$1380</definedName>
    <definedName name="山梨県">【参考】数式用!$AM$812:$AM$838</definedName>
    <definedName name="滋賀県">【参考】数式用!$AM$1076:$AM$1094</definedName>
    <definedName name="鹿児島県">【参考】数式用!$AM$1666:$AM$1708</definedName>
    <definedName name="秋田県">【参考】数式用!$AM$296:$AM$320</definedName>
    <definedName name="小規模多機能型居宅介護_短期利用型①">【参考】数式用!$R$21:$V$21</definedName>
    <definedName name="小規模多機能型居宅介護_短期利用型②">【参考】数式用!$X$21:$AC$21</definedName>
    <definedName name="小規模多機能型居宅介護_短期利用型③">【参考】数式用!$AE$21:$AH$21</definedName>
    <definedName name="小規模多機能型居宅介護①">【参考】数式用!$R$20:$V$20</definedName>
    <definedName name="小規模多機能型居宅介護②">【参考】数式用!$X$20:$AC$20</definedName>
    <definedName name="小規模多機能型居宅介護③">【参考】数式用!$AE$20:$AH$20</definedName>
    <definedName name="新潟県">【参考】数式用!$AM$731:$AM$760</definedName>
    <definedName name="神奈川県">【参考】数式用!$AM$698:$AM$730</definedName>
    <definedName name="青森県">【参考】数式用!$AM$188:$AM$227</definedName>
    <definedName name="静岡県">【参考】数式用!$AM$958:$AM$992</definedName>
    <definedName name="石川県">【参考】数式用!$AM$776:$AM$794</definedName>
    <definedName name="千葉県">【参考】数式用!$AM$582:$AM$635</definedName>
    <definedName name="大阪府">【参考】数式用!$AM$1121:$AM$1163</definedName>
    <definedName name="大分県">【参考】数式用!$AM$1622:$AM$1639</definedName>
    <definedName name="短期入所生活介護①">【参考】数式用!$R$32:$V$32</definedName>
    <definedName name="短期入所生活介護②">【参考】数式用!$X$32:$AC$32</definedName>
    <definedName name="短期入所生活介護③">【参考】数式用!$AE$32:$AH$32</definedName>
    <definedName name="短期入所療養介護_医療院①">【参考】数式用!$R$40:$V$40</definedName>
    <definedName name="短期入所療養介護_医療院②">【参考】数式用!$X$40:$AC$40</definedName>
    <definedName name="短期入所療養介護_医療院③">【参考】数式用!$AE$40:$AH$40</definedName>
    <definedName name="短期入所療養介護_病院等①">【参考】数式用!$R$37:$V$37</definedName>
    <definedName name="短期入所療養介護_病院等②">【参考】数式用!$X$37:$AC$37</definedName>
    <definedName name="短期入所療養介護_病院等③">【参考】数式用!$AE$37:$AH$37</definedName>
    <definedName name="短期入所療養介護老健①">【参考】数式用!$R$35:$V$35</definedName>
    <definedName name="短期入所療養介護老健②">【参考】数式用!$X$35:$AC$35</definedName>
    <definedName name="短期入所療養介護老健③">【参考】数式用!$AE$35:$AH$35</definedName>
    <definedName name="地域密着型介護老人福祉施設①">【参考】数式用!$R$31:$V$31</definedName>
    <definedName name="地域密着型介護老人福祉施設②">【参考】数式用!$X$31:$AC$31</definedName>
    <definedName name="地域密着型介護老人福祉施設③">【参考】数式用!$AE$31:$AH$31</definedName>
    <definedName name="地域密着型通所介護①">【参考】数式用!$R$10:$V$10</definedName>
    <definedName name="地域密着型通所介護②">【参考】数式用!$X$10:$AC$10</definedName>
    <definedName name="地域密着型通所介護③">【参考】数式用!$AE$10:$AH$10</definedName>
    <definedName name="地域密着型特定施設入居者生活介護_短期利用型①">【参考】数式用!$R$17:$V$17</definedName>
    <definedName name="地域密着型特定施設入居者生活介護_短期利用型②">【参考】数式用!$X$17:$AC$17</definedName>
    <definedName name="地域密着型特定施設入居者生活介護_短期利用型③">【参考】数式用!$AE$17:$AH$17</definedName>
    <definedName name="地域密着型特定施設入居者生活介護①">【参考】数式用!$R$16:$V$16</definedName>
    <definedName name="地域密着型特定施設入居者生活介護②">【参考】数式用!$X$16:$AC$16</definedName>
    <definedName name="地域密着型特定施設入居者生活介護③">【参考】数式用!$AE$16:$AH$16</definedName>
    <definedName name="長崎県">【参考】数式用!$AM$1556:$AM$1576</definedName>
    <definedName name="長野県">【参考】数式用!$AM$839:$AM$915</definedName>
    <definedName name="鳥取県">【参考】数式用!$AM$1274:$AM$1292</definedName>
    <definedName name="通所リハビリテーション①">【参考】数式用!$R$11:$V$11</definedName>
    <definedName name="通所リハビリテーション②">【参考】数式用!$X$11:$AC$11</definedName>
    <definedName name="通所リハビリテーション③">【参考】数式用!$AE$11:$AH$11</definedName>
    <definedName name="通所介護①">【参考】数式用!$R$9:$V$9</definedName>
    <definedName name="通所介護②">【参考】数式用!$X$9:$AC$9</definedName>
    <definedName name="通所介護③">【参考】数式用!$AE$9:$AH$9</definedName>
    <definedName name="通所型サービス_独自_定額①">【参考】数式用!$R$47:$V$47</definedName>
    <definedName name="通所型サービス_独自_定額②">【参考】数式用!$X$47:$AC$47</definedName>
    <definedName name="通所型サービス_独自_定額③">【参考】数式用!$AE$47:$AH$47</definedName>
    <definedName name="通所型サービス_独自_定率①">【参考】数式用!$R$46:$V$46</definedName>
    <definedName name="通所型サービス_独自_定率②">【参考】数式用!$X$46:$AC$46</definedName>
    <definedName name="通所型サービス_独自_定率③">【参考】数式用!$AE$46:$AH$46</definedName>
    <definedName name="通所型サービス_独自①">【参考】数式用!$R$45:$V$45</definedName>
    <definedName name="通所型サービス_独自②">【参考】数式用!$X$45:$AC$45</definedName>
    <definedName name="通所型サービス_独自③">【参考】数式用!$AE$45:$AH$45</definedName>
    <definedName name="定期巡回･随時対応型訪問介護看護①">【参考】数式用!$R$6:$V$6</definedName>
    <definedName name="定期巡回･随時対応型訪問介護看護②">【参考】数式用!$X$6:$AC$6</definedName>
    <definedName name="定期巡回･随時対応型訪問介護看護③">【参考】数式用!$AE$6:$AH$6</definedName>
    <definedName name="都道府県">【参考】数式用!$AJ$3:$AJ$49</definedName>
    <definedName name="島根県">【参考】数式用!$AM$1293:$AM$1311</definedName>
    <definedName name="東京都">【参考】数式用!$AM$636:$AM$697</definedName>
    <definedName name="徳島県">【参考】数式用!$AM$1381:$AM$1404</definedName>
    <definedName name="特定施設入居者生活介護_短期利用型①">【参考】数式用!$R$14:$V$14</definedName>
    <definedName name="特定施設入居者生活介護_短期利用型②">【参考】数式用!$X$14:$AC$14</definedName>
    <definedName name="特定施設入居者生活介護_短期利用型③">【参考】数式用!$AE$14:$AH$14</definedName>
    <definedName name="特定施設入居者生活介護①">【参考】数式用!$R$13:$V$13</definedName>
    <definedName name="特定施設入居者生活介護②">【参考】数式用!$X$13:$AC$13</definedName>
    <definedName name="特定施設入居者生活介護③">【参考】数式用!$AE$13:$AH$13</definedName>
    <definedName name="栃木県">【参考】数式用!$AM$459:$AM$483</definedName>
    <definedName name="奈良県">【参考】数式用!$AM$1205:$AM$1243</definedName>
    <definedName name="認知症対応型共同生活介護_短期利用型①">【参考】数式用!$R$27:$V$27</definedName>
    <definedName name="認知症対応型共同生活介護_短期利用型②">【参考】数式用!$X$27:$AC$27</definedName>
    <definedName name="認知症対応型共同生活介護_短期利用型③">【参考】数式用!$AE$27:$AH$27</definedName>
    <definedName name="認知症対応型共同生活介護①">【参考】数式用!$R$26:$V$26</definedName>
    <definedName name="認知症対応型共同生活介護②">【参考】数式用!$X$26:$AC$26</definedName>
    <definedName name="認知症対応型共同生活介護③">【参考】数式用!$AE$26:$AH$26</definedName>
    <definedName name="認知症対応型通所介護①">【参考】数式用!$R$18:$V$18</definedName>
    <definedName name="認知症対応型通所介護②">【参考】数式用!$X$18:$AC$18</definedName>
    <definedName name="認知症対応型通所介護③">【参考】数式用!$AE$18:$AH$18</definedName>
    <definedName name="富山県">【参考】数式用!$AM$761:$AM$775</definedName>
    <definedName name="福井県">【参考】数式用!$AM$795:$AM$811</definedName>
    <definedName name="福岡県">【参考】数式用!$AM$1476:$AM$1535</definedName>
    <definedName name="福島県">【参考】数式用!$AM$356:$AM$414</definedName>
    <definedName name="兵庫県">【参考】数式用!$AM$1164:$AM$1204</definedName>
    <definedName name="訪問介護①">【参考】数式用!$R$4:$V$4</definedName>
    <definedName name="訪問介護②">【参考】数式用!$X$4:$AC$4</definedName>
    <definedName name="訪問介護③">【参考】数式用!$AE$4:$AH$4</definedName>
    <definedName name="訪問看護①">【参考】数式用!$R$49:$V$49</definedName>
    <definedName name="訪問看護②">【参考】数式用!$X$49:$AC$49</definedName>
    <definedName name="訪問看護③">【参考】数式用!$AE$49:$AH$49</definedName>
    <definedName name="訪問型サービス_独自_定額①">【参考】数式用!$R$44:$V$44</definedName>
    <definedName name="訪問型サービス_独自_定額②">【参考】数式用!$X$44:$AC$44</definedName>
    <definedName name="訪問型サービス_独自_定額③">【参考】数式用!$AE$44:$AH$44</definedName>
    <definedName name="訪問型サービス_独自_定率①">【参考】数式用!$R$43:$V$43</definedName>
    <definedName name="訪問型サービス_独自_定率②">【参考】数式用!$X$43:$AC$43</definedName>
    <definedName name="訪問型サービス_独自_定率③">【参考】数式用!$AE$43:$AH$43</definedName>
    <definedName name="訪問型サービス_独自①">【参考】数式用!$R$42:$V$42</definedName>
    <definedName name="訪問型サービス_独自②">【参考】数式用!$X$42:$AC$42</definedName>
    <definedName name="訪問型サービス_独自③">【参考】数式用!$AE$42:$AH$42</definedName>
    <definedName name="訪問入浴介護①">【参考】数式用!$R$7:$V$7</definedName>
    <definedName name="訪問入浴介護②">【参考】数式用!$X$7:$AC$7</definedName>
    <definedName name="訪問入浴介護③">【参考】数式用!$AE$7:$AH$7</definedName>
    <definedName name="北海道">【参考】数式用!$AM$3:$AM$187</definedName>
    <definedName name="夜間対応型訪問介護①">【参考】数式用!$R$5:$V$5</definedName>
    <definedName name="夜間対応型訪問介護②">【参考】数式用!$X$5:$AC$5</definedName>
    <definedName name="夜間対応型訪問介護③">【参考】数式用!$AE$5:$AH$5</definedName>
    <definedName name="和歌山県">【参考】数式用!$AM$1244:$AM$1273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N1013" i="79" l="1"/>
  <c r="AM1013" i="79"/>
  <c r="AL1013" i="79"/>
  <c r="AK1013" i="79"/>
  <c r="AJ1013" i="79"/>
  <c r="AI1013" i="79"/>
  <c r="N1013" i="79"/>
  <c r="P1013" i="79" s="1"/>
  <c r="Q1013" i="79" s="1"/>
  <c r="M1013" i="79"/>
  <c r="I1013" i="79"/>
  <c r="H1013" i="79"/>
  <c r="G1013" i="79"/>
  <c r="AP1013" i="79" s="1"/>
  <c r="F1013" i="79"/>
  <c r="E1013" i="79"/>
  <c r="D1013" i="79"/>
  <c r="C1013" i="79"/>
  <c r="B1013" i="79"/>
  <c r="AN1012" i="79"/>
  <c r="AM1012" i="79"/>
  <c r="AQ1012" i="79" s="1"/>
  <c r="AL1012" i="79"/>
  <c r="AK1012" i="79"/>
  <c r="AJ1012" i="79"/>
  <c r="AI1012" i="79"/>
  <c r="I1012" i="79"/>
  <c r="H1012" i="79"/>
  <c r="G1012" i="79"/>
  <c r="F1012" i="79"/>
  <c r="E1012" i="79"/>
  <c r="D1012" i="79"/>
  <c r="C1012" i="79"/>
  <c r="B1012" i="79"/>
  <c r="AP1011" i="79"/>
  <c r="AO1011" i="79"/>
  <c r="AN1011" i="79"/>
  <c r="AM1011" i="79"/>
  <c r="AQ1011" i="79" s="1"/>
  <c r="AJ1011" i="79"/>
  <c r="AI1011" i="79"/>
  <c r="M1011" i="79"/>
  <c r="I1011" i="79"/>
  <c r="H1011" i="79"/>
  <c r="G1011" i="79"/>
  <c r="F1011" i="79"/>
  <c r="E1011" i="79"/>
  <c r="D1011" i="79"/>
  <c r="C1011" i="79"/>
  <c r="B1011" i="79"/>
  <c r="AN1010" i="79"/>
  <c r="AM1010" i="79"/>
  <c r="AQ1010" i="79" s="1"/>
  <c r="AJ1010" i="79"/>
  <c r="AI1010" i="79"/>
  <c r="I1010" i="79"/>
  <c r="H1010" i="79"/>
  <c r="G1010" i="79"/>
  <c r="F1010" i="79"/>
  <c r="E1010" i="79"/>
  <c r="D1010" i="79"/>
  <c r="C1010" i="79"/>
  <c r="B1010" i="79"/>
  <c r="AP1009" i="79"/>
  <c r="AO1009" i="79"/>
  <c r="AN1009" i="79"/>
  <c r="AM1009" i="79"/>
  <c r="AI1009" i="79"/>
  <c r="I1009" i="79"/>
  <c r="H1009" i="79"/>
  <c r="G1009" i="79"/>
  <c r="F1009" i="79"/>
  <c r="E1009" i="79"/>
  <c r="D1009" i="79"/>
  <c r="C1009" i="79"/>
  <c r="B1009" i="79"/>
  <c r="AP1008" i="79"/>
  <c r="AO1008" i="79"/>
  <c r="AN1008" i="79"/>
  <c r="S1008" i="79" s="1"/>
  <c r="AM1008" i="79"/>
  <c r="AL1008" i="79"/>
  <c r="AI1008" i="79"/>
  <c r="N1008" i="79"/>
  <c r="P1008" i="79" s="1"/>
  <c r="Q1008" i="79" s="1"/>
  <c r="I1008" i="79"/>
  <c r="H1008" i="79"/>
  <c r="G1008" i="79"/>
  <c r="F1008" i="79"/>
  <c r="E1008" i="79"/>
  <c r="D1008" i="79"/>
  <c r="C1008" i="79"/>
  <c r="B1008" i="79"/>
  <c r="AO1007" i="79"/>
  <c r="AN1007" i="79"/>
  <c r="S1007" i="79" s="1"/>
  <c r="AM1007" i="79"/>
  <c r="AQ1007" i="79" s="1"/>
  <c r="AL1007" i="79"/>
  <c r="AK1007" i="79"/>
  <c r="AI1007" i="79"/>
  <c r="Q1007" i="79"/>
  <c r="P1007" i="79"/>
  <c r="R1007" i="79" s="1"/>
  <c r="N1007" i="79"/>
  <c r="M1007" i="79"/>
  <c r="I1007" i="79"/>
  <c r="H1007" i="79"/>
  <c r="G1007" i="79"/>
  <c r="AJ1007" i="79" s="1"/>
  <c r="F1007" i="79"/>
  <c r="E1007" i="79"/>
  <c r="D1007" i="79"/>
  <c r="C1007" i="79"/>
  <c r="B1007" i="79"/>
  <c r="AO1006" i="79"/>
  <c r="AN1006" i="79"/>
  <c r="AM1006" i="79"/>
  <c r="AL1006" i="79"/>
  <c r="AK1006" i="79"/>
  <c r="AJ1006" i="79"/>
  <c r="AI1006" i="79"/>
  <c r="N1006" i="79"/>
  <c r="M1006" i="79"/>
  <c r="I1006" i="79"/>
  <c r="H1006" i="79"/>
  <c r="G1006" i="79"/>
  <c r="AP1006" i="79" s="1"/>
  <c r="F1006" i="79"/>
  <c r="E1006" i="79"/>
  <c r="D1006" i="79"/>
  <c r="C1006" i="79"/>
  <c r="B1006" i="79"/>
  <c r="AO1005" i="79"/>
  <c r="AN1005" i="79"/>
  <c r="AM1005" i="79"/>
  <c r="AL1005" i="79"/>
  <c r="AK1005" i="79"/>
  <c r="AJ1005" i="79"/>
  <c r="AI1005" i="79"/>
  <c r="N1005" i="79"/>
  <c r="M1005" i="79"/>
  <c r="I1005" i="79"/>
  <c r="P1005" i="79" s="1"/>
  <c r="Q1005" i="79" s="1"/>
  <c r="H1005" i="79"/>
  <c r="G1005" i="79"/>
  <c r="AP1005" i="79" s="1"/>
  <c r="F1005" i="79"/>
  <c r="E1005" i="79"/>
  <c r="D1005" i="79"/>
  <c r="C1005" i="79"/>
  <c r="B1005" i="79"/>
  <c r="AN1004" i="79"/>
  <c r="AM1004" i="79"/>
  <c r="AQ1004" i="79" s="1"/>
  <c r="AL1004" i="79"/>
  <c r="AK1004" i="79"/>
  <c r="AI1004" i="79"/>
  <c r="I1004" i="79"/>
  <c r="H1004" i="79"/>
  <c r="G1004" i="79"/>
  <c r="F1004" i="79"/>
  <c r="E1004" i="79"/>
  <c r="D1004" i="79"/>
  <c r="C1004" i="79"/>
  <c r="B1004" i="79"/>
  <c r="AN1003" i="79"/>
  <c r="AM1003" i="79"/>
  <c r="AQ1003" i="79" s="1"/>
  <c r="AI1003" i="79"/>
  <c r="I1003" i="79"/>
  <c r="H1003" i="79"/>
  <c r="G1003" i="79"/>
  <c r="F1003" i="79"/>
  <c r="E1003" i="79"/>
  <c r="D1003" i="79"/>
  <c r="C1003" i="79"/>
  <c r="B1003" i="79"/>
  <c r="AP1002" i="79"/>
  <c r="AO1002" i="79"/>
  <c r="AN1002" i="79"/>
  <c r="AM1002" i="79"/>
  <c r="AQ1002" i="79" s="1"/>
  <c r="AJ1002" i="79"/>
  <c r="AI1002" i="79"/>
  <c r="I1002" i="79"/>
  <c r="H1002" i="79"/>
  <c r="G1002" i="79"/>
  <c r="F1002" i="79"/>
  <c r="E1002" i="79"/>
  <c r="D1002" i="79"/>
  <c r="C1002" i="79"/>
  <c r="B1002" i="79"/>
  <c r="AN1001" i="79"/>
  <c r="AM1001" i="79"/>
  <c r="AQ1001" i="79" s="1"/>
  <c r="AI1001" i="79"/>
  <c r="I1001" i="79"/>
  <c r="H1001" i="79"/>
  <c r="G1001" i="79"/>
  <c r="F1001" i="79"/>
  <c r="E1001" i="79"/>
  <c r="D1001" i="79"/>
  <c r="C1001" i="79"/>
  <c r="B1001" i="79"/>
  <c r="AO1000" i="79"/>
  <c r="AN1000" i="79"/>
  <c r="AM1000" i="79"/>
  <c r="AI1000" i="79"/>
  <c r="N1000" i="79"/>
  <c r="P1000" i="79" s="1"/>
  <c r="I1000" i="79"/>
  <c r="H1000" i="79"/>
  <c r="G1000" i="79"/>
  <c r="AL1000" i="79" s="1"/>
  <c r="F1000" i="79"/>
  <c r="E1000" i="79"/>
  <c r="D1000" i="79"/>
  <c r="C1000" i="79"/>
  <c r="B1000" i="79"/>
  <c r="AO999" i="79"/>
  <c r="AN999" i="79"/>
  <c r="AM999" i="79"/>
  <c r="AQ999" i="79" s="1"/>
  <c r="AL999" i="79"/>
  <c r="AK999" i="79"/>
  <c r="AI999" i="79"/>
  <c r="N999" i="79"/>
  <c r="P999" i="79" s="1"/>
  <c r="M999" i="79"/>
  <c r="I999" i="79"/>
  <c r="H999" i="79"/>
  <c r="G999" i="79"/>
  <c r="AJ999" i="79" s="1"/>
  <c r="F999" i="79"/>
  <c r="E999" i="79"/>
  <c r="D999" i="79"/>
  <c r="C999" i="79"/>
  <c r="B999" i="79"/>
  <c r="AO998" i="79"/>
  <c r="AN998" i="79"/>
  <c r="AM998" i="79"/>
  <c r="AL998" i="79"/>
  <c r="AK998" i="79"/>
  <c r="AJ998" i="79"/>
  <c r="AI998" i="79"/>
  <c r="N998" i="79"/>
  <c r="M998" i="79"/>
  <c r="I998" i="79"/>
  <c r="P998" i="79" s="1"/>
  <c r="Q998" i="79" s="1"/>
  <c r="H998" i="79"/>
  <c r="G998" i="79"/>
  <c r="AP998" i="79" s="1"/>
  <c r="F998" i="79"/>
  <c r="E998" i="79"/>
  <c r="D998" i="79"/>
  <c r="C998" i="79"/>
  <c r="B998" i="79"/>
  <c r="AN997" i="79"/>
  <c r="AM997" i="79"/>
  <c r="AL997" i="79"/>
  <c r="AK997" i="79"/>
  <c r="AJ997" i="79"/>
  <c r="AI997" i="79"/>
  <c r="N997" i="79"/>
  <c r="M997" i="79"/>
  <c r="I997" i="79"/>
  <c r="P997" i="79" s="1"/>
  <c r="Q997" i="79" s="1"/>
  <c r="H997" i="79"/>
  <c r="G997" i="79"/>
  <c r="AP997" i="79" s="1"/>
  <c r="F997" i="79"/>
  <c r="E997" i="79"/>
  <c r="D997" i="79"/>
  <c r="C997" i="79"/>
  <c r="B997" i="79"/>
  <c r="AP996" i="79"/>
  <c r="AN996" i="79"/>
  <c r="AM996" i="79"/>
  <c r="AQ996" i="79" s="1"/>
  <c r="AJ996" i="79"/>
  <c r="AI996" i="79"/>
  <c r="N996" i="79"/>
  <c r="M996" i="79"/>
  <c r="I996" i="79"/>
  <c r="P996" i="79" s="1"/>
  <c r="H996" i="79"/>
  <c r="G996" i="79"/>
  <c r="AO996" i="79" s="1"/>
  <c r="F996" i="79"/>
  <c r="E996" i="79"/>
  <c r="D996" i="79"/>
  <c r="C996" i="79"/>
  <c r="B996" i="79"/>
  <c r="AN995" i="79"/>
  <c r="AM995" i="79"/>
  <c r="AQ995" i="79" s="1"/>
  <c r="AI995" i="79"/>
  <c r="I995" i="79"/>
  <c r="H995" i="79"/>
  <c r="G995" i="79"/>
  <c r="F995" i="79"/>
  <c r="E995" i="79"/>
  <c r="D995" i="79"/>
  <c r="C995" i="79"/>
  <c r="B995" i="79"/>
  <c r="AP994" i="79"/>
  <c r="AO994" i="79"/>
  <c r="AN994" i="79"/>
  <c r="AM994" i="79"/>
  <c r="AQ994" i="79" s="1"/>
  <c r="AJ994" i="79"/>
  <c r="AI994" i="79"/>
  <c r="I994" i="79"/>
  <c r="H994" i="79"/>
  <c r="G994" i="79"/>
  <c r="F994" i="79"/>
  <c r="E994" i="79"/>
  <c r="D994" i="79"/>
  <c r="C994" i="79"/>
  <c r="B994" i="79"/>
  <c r="AP993" i="79"/>
  <c r="AO993" i="79"/>
  <c r="AN993" i="79"/>
  <c r="AM993" i="79"/>
  <c r="AQ993" i="79" s="1"/>
  <c r="AI993" i="79"/>
  <c r="I993" i="79"/>
  <c r="H993" i="79"/>
  <c r="G993" i="79"/>
  <c r="F993" i="79"/>
  <c r="E993" i="79"/>
  <c r="D993" i="79"/>
  <c r="C993" i="79"/>
  <c r="B993" i="79"/>
  <c r="AN992" i="79"/>
  <c r="AM992" i="79"/>
  <c r="AQ992" i="79" s="1"/>
  <c r="AI992" i="79"/>
  <c r="I992" i="79"/>
  <c r="H992" i="79"/>
  <c r="G992" i="79"/>
  <c r="F992" i="79"/>
  <c r="E992" i="79"/>
  <c r="D992" i="79"/>
  <c r="C992" i="79"/>
  <c r="B992" i="79"/>
  <c r="AO991" i="79"/>
  <c r="AN991" i="79"/>
  <c r="S991" i="79" s="1"/>
  <c r="AM991" i="79"/>
  <c r="AL991" i="79"/>
  <c r="AK991" i="79"/>
  <c r="AI991" i="79"/>
  <c r="N991" i="79"/>
  <c r="P991" i="79" s="1"/>
  <c r="Q991" i="79" s="1"/>
  <c r="M991" i="79"/>
  <c r="I991" i="79"/>
  <c r="H991" i="79"/>
  <c r="G991" i="79"/>
  <c r="AJ991" i="79" s="1"/>
  <c r="F991" i="79"/>
  <c r="E991" i="79"/>
  <c r="D991" i="79"/>
  <c r="C991" i="79"/>
  <c r="B991" i="79"/>
  <c r="AN990" i="79"/>
  <c r="AM990" i="79"/>
  <c r="AL990" i="79"/>
  <c r="AK990" i="79"/>
  <c r="AJ990" i="79"/>
  <c r="AI990" i="79"/>
  <c r="P990" i="79"/>
  <c r="Q990" i="79" s="1"/>
  <c r="N990" i="79"/>
  <c r="M990" i="79"/>
  <c r="I990" i="79"/>
  <c r="H990" i="79"/>
  <c r="G990" i="79"/>
  <c r="AP990" i="79" s="1"/>
  <c r="F990" i="79"/>
  <c r="E990" i="79"/>
  <c r="D990" i="79"/>
  <c r="C990" i="79"/>
  <c r="B990" i="79"/>
  <c r="AN989" i="79"/>
  <c r="S989" i="79" s="1"/>
  <c r="AM989" i="79"/>
  <c r="AL989" i="79"/>
  <c r="AK989" i="79"/>
  <c r="AJ989" i="79"/>
  <c r="AI989" i="79"/>
  <c r="P989" i="79"/>
  <c r="Q989" i="79" s="1"/>
  <c r="N989" i="79"/>
  <c r="M989" i="79"/>
  <c r="I989" i="79"/>
  <c r="H989" i="79"/>
  <c r="G989" i="79"/>
  <c r="AP989" i="79" s="1"/>
  <c r="F989" i="79"/>
  <c r="E989" i="79"/>
  <c r="D989" i="79"/>
  <c r="C989" i="79"/>
  <c r="B989" i="79"/>
  <c r="AN988" i="79"/>
  <c r="AM988" i="79"/>
  <c r="AQ988" i="79" s="1"/>
  <c r="AL988" i="79"/>
  <c r="AK988" i="79"/>
  <c r="AJ988" i="79"/>
  <c r="AI988" i="79"/>
  <c r="M988" i="79"/>
  <c r="I988" i="79"/>
  <c r="H988" i="79"/>
  <c r="G988" i="79"/>
  <c r="F988" i="79"/>
  <c r="E988" i="79"/>
  <c r="D988" i="79"/>
  <c r="C988" i="79"/>
  <c r="B988" i="79"/>
  <c r="AP987" i="79"/>
  <c r="AO987" i="79"/>
  <c r="AN987" i="79"/>
  <c r="AM987" i="79"/>
  <c r="AQ987" i="79" s="1"/>
  <c r="AI987" i="79"/>
  <c r="M987" i="79"/>
  <c r="I987" i="79"/>
  <c r="H987" i="79"/>
  <c r="G987" i="79"/>
  <c r="AJ987" i="79" s="1"/>
  <c r="F987" i="79"/>
  <c r="E987" i="79"/>
  <c r="D987" i="79"/>
  <c r="C987" i="79"/>
  <c r="B987" i="79"/>
  <c r="AN986" i="79"/>
  <c r="AM986" i="79"/>
  <c r="AQ986" i="79" s="1"/>
  <c r="AI986" i="79"/>
  <c r="I986" i="79"/>
  <c r="H986" i="79"/>
  <c r="G986" i="79"/>
  <c r="F986" i="79"/>
  <c r="E986" i="79"/>
  <c r="D986" i="79"/>
  <c r="C986" i="79"/>
  <c r="B986" i="79"/>
  <c r="AN985" i="79"/>
  <c r="AM985" i="79"/>
  <c r="AQ985" i="79" s="1"/>
  <c r="AI985" i="79"/>
  <c r="I985" i="79"/>
  <c r="H985" i="79"/>
  <c r="G985" i="79"/>
  <c r="F985" i="79"/>
  <c r="E985" i="79"/>
  <c r="D985" i="79"/>
  <c r="C985" i="79"/>
  <c r="B985" i="79"/>
  <c r="AP984" i="79"/>
  <c r="AO984" i="79"/>
  <c r="AN984" i="79"/>
  <c r="AM984" i="79"/>
  <c r="AL984" i="79"/>
  <c r="AI984" i="79"/>
  <c r="P984" i="79"/>
  <c r="Q984" i="79" s="1"/>
  <c r="N984" i="79"/>
  <c r="I984" i="79"/>
  <c r="H984" i="79"/>
  <c r="G984" i="79"/>
  <c r="F984" i="79"/>
  <c r="E984" i="79"/>
  <c r="D984" i="79"/>
  <c r="C984" i="79"/>
  <c r="B984" i="79"/>
  <c r="AO983" i="79"/>
  <c r="AN983" i="79"/>
  <c r="AM983" i="79"/>
  <c r="AQ983" i="79" s="1"/>
  <c r="AL983" i="79"/>
  <c r="AK983" i="79"/>
  <c r="AI983" i="79"/>
  <c r="R983" i="79"/>
  <c r="Q983" i="79"/>
  <c r="P983" i="79"/>
  <c r="N983" i="79"/>
  <c r="M983" i="79"/>
  <c r="I983" i="79"/>
  <c r="H983" i="79"/>
  <c r="G983" i="79"/>
  <c r="AJ983" i="79" s="1"/>
  <c r="F983" i="79"/>
  <c r="E983" i="79"/>
  <c r="D983" i="79"/>
  <c r="C983" i="79"/>
  <c r="B983" i="79"/>
  <c r="AO982" i="79"/>
  <c r="AN982" i="79"/>
  <c r="AM982" i="79"/>
  <c r="AL982" i="79"/>
  <c r="AK982" i="79"/>
  <c r="AJ982" i="79"/>
  <c r="AI982" i="79"/>
  <c r="N982" i="79"/>
  <c r="M982" i="79"/>
  <c r="I982" i="79"/>
  <c r="P982" i="79" s="1"/>
  <c r="Q982" i="79" s="1"/>
  <c r="H982" i="79"/>
  <c r="G982" i="79"/>
  <c r="AP982" i="79" s="1"/>
  <c r="F982" i="79"/>
  <c r="E982" i="79"/>
  <c r="D982" i="79"/>
  <c r="C982" i="79"/>
  <c r="B982" i="79"/>
  <c r="AN981" i="79"/>
  <c r="AM981" i="79"/>
  <c r="AL981" i="79"/>
  <c r="AK981" i="79"/>
  <c r="AJ981" i="79"/>
  <c r="AI981" i="79"/>
  <c r="N981" i="79"/>
  <c r="M981" i="79"/>
  <c r="I981" i="79"/>
  <c r="P981" i="79" s="1"/>
  <c r="Q981" i="79" s="1"/>
  <c r="H981" i="79"/>
  <c r="G981" i="79"/>
  <c r="AP981" i="79" s="1"/>
  <c r="F981" i="79"/>
  <c r="E981" i="79"/>
  <c r="D981" i="79"/>
  <c r="C981" i="79"/>
  <c r="B981" i="79"/>
  <c r="AP980" i="79"/>
  <c r="AN980" i="79"/>
  <c r="AM980" i="79"/>
  <c r="AQ980" i="79" s="1"/>
  <c r="AJ980" i="79"/>
  <c r="AI980" i="79"/>
  <c r="N980" i="79"/>
  <c r="M980" i="79"/>
  <c r="I980" i="79"/>
  <c r="H980" i="79"/>
  <c r="G980" i="79"/>
  <c r="F980" i="79"/>
  <c r="E980" i="79"/>
  <c r="D980" i="79"/>
  <c r="C980" i="79"/>
  <c r="B980" i="79"/>
  <c r="AN979" i="79"/>
  <c r="AM979" i="79"/>
  <c r="AQ979" i="79" s="1"/>
  <c r="AK979" i="79"/>
  <c r="AJ979" i="79"/>
  <c r="AI979" i="79"/>
  <c r="M979" i="79"/>
  <c r="I979" i="79"/>
  <c r="H979" i="79"/>
  <c r="G979" i="79"/>
  <c r="F979" i="79"/>
  <c r="E979" i="79"/>
  <c r="D979" i="79"/>
  <c r="C979" i="79"/>
  <c r="B979" i="79"/>
  <c r="AN978" i="79"/>
  <c r="AM978" i="79"/>
  <c r="AQ978" i="79" s="1"/>
  <c r="AI978" i="79"/>
  <c r="I978" i="79"/>
  <c r="H978" i="79"/>
  <c r="G978" i="79"/>
  <c r="F978" i="79"/>
  <c r="E978" i="79"/>
  <c r="D978" i="79"/>
  <c r="C978" i="79"/>
  <c r="B978" i="79"/>
  <c r="AP977" i="79"/>
  <c r="AO977" i="79"/>
  <c r="AN977" i="79"/>
  <c r="AM977" i="79"/>
  <c r="AQ977" i="79" s="1"/>
  <c r="AI977" i="79"/>
  <c r="I977" i="79"/>
  <c r="H977" i="79"/>
  <c r="G977" i="79"/>
  <c r="F977" i="79"/>
  <c r="E977" i="79"/>
  <c r="D977" i="79"/>
  <c r="C977" i="79"/>
  <c r="B977" i="79"/>
  <c r="AP976" i="79"/>
  <c r="AN976" i="79"/>
  <c r="AM976" i="79"/>
  <c r="AI976" i="79"/>
  <c r="I976" i="79"/>
  <c r="H976" i="79"/>
  <c r="G976" i="79"/>
  <c r="F976" i="79"/>
  <c r="E976" i="79"/>
  <c r="D976" i="79"/>
  <c r="C976" i="79"/>
  <c r="B976" i="79"/>
  <c r="AO975" i="79"/>
  <c r="AN975" i="79"/>
  <c r="AM975" i="79"/>
  <c r="AL975" i="79"/>
  <c r="AK975" i="79"/>
  <c r="AI975" i="79"/>
  <c r="N975" i="79"/>
  <c r="P975" i="79" s="1"/>
  <c r="Q975" i="79" s="1"/>
  <c r="M975" i="79"/>
  <c r="I975" i="79"/>
  <c r="H975" i="79"/>
  <c r="G975" i="79"/>
  <c r="AJ975" i="79" s="1"/>
  <c r="F975" i="79"/>
  <c r="E975" i="79"/>
  <c r="D975" i="79"/>
  <c r="C975" i="79"/>
  <c r="B975" i="79"/>
  <c r="AN974" i="79"/>
  <c r="AM974" i="79"/>
  <c r="AL974" i="79"/>
  <c r="AK974" i="79"/>
  <c r="AJ974" i="79"/>
  <c r="AI974" i="79"/>
  <c r="P974" i="79"/>
  <c r="Q974" i="79" s="1"/>
  <c r="N974" i="79"/>
  <c r="M974" i="79"/>
  <c r="I974" i="79"/>
  <c r="H974" i="79"/>
  <c r="G974" i="79"/>
  <c r="AP974" i="79" s="1"/>
  <c r="F974" i="79"/>
  <c r="E974" i="79"/>
  <c r="D974" i="79"/>
  <c r="C974" i="79"/>
  <c r="B974" i="79"/>
  <c r="AN973" i="79"/>
  <c r="AM973" i="79"/>
  <c r="AL973" i="79"/>
  <c r="AK973" i="79"/>
  <c r="AJ973" i="79"/>
  <c r="AI973" i="79"/>
  <c r="N973" i="79"/>
  <c r="P973" i="79" s="1"/>
  <c r="Q973" i="79" s="1"/>
  <c r="M973" i="79"/>
  <c r="I973" i="79"/>
  <c r="H973" i="79"/>
  <c r="G973" i="79"/>
  <c r="AP973" i="79" s="1"/>
  <c r="F973" i="79"/>
  <c r="E973" i="79"/>
  <c r="D973" i="79"/>
  <c r="C973" i="79"/>
  <c r="B973" i="79"/>
  <c r="AP972" i="79"/>
  <c r="AN972" i="79"/>
  <c r="AM972" i="79"/>
  <c r="AQ972" i="79" s="1"/>
  <c r="AI972" i="79"/>
  <c r="N972" i="79"/>
  <c r="I972" i="79"/>
  <c r="H972" i="79"/>
  <c r="G972" i="79"/>
  <c r="F972" i="79"/>
  <c r="E972" i="79"/>
  <c r="D972" i="79"/>
  <c r="C972" i="79"/>
  <c r="B972" i="79"/>
  <c r="AP971" i="79"/>
  <c r="AO971" i="79"/>
  <c r="AN971" i="79"/>
  <c r="AM971" i="79"/>
  <c r="AQ971" i="79" s="1"/>
  <c r="AJ971" i="79"/>
  <c r="AI971" i="79"/>
  <c r="M971" i="79"/>
  <c r="I971" i="79"/>
  <c r="H971" i="79"/>
  <c r="G971" i="79"/>
  <c r="F971" i="79"/>
  <c r="E971" i="79"/>
  <c r="D971" i="79"/>
  <c r="C971" i="79"/>
  <c r="B971" i="79"/>
  <c r="AN970" i="79"/>
  <c r="AM970" i="79"/>
  <c r="AQ970" i="79" s="1"/>
  <c r="AI970" i="79"/>
  <c r="I970" i="79"/>
  <c r="H970" i="79"/>
  <c r="G970" i="79"/>
  <c r="F970" i="79"/>
  <c r="E970" i="79"/>
  <c r="D970" i="79"/>
  <c r="C970" i="79"/>
  <c r="B970" i="79"/>
  <c r="AO969" i="79"/>
  <c r="AN969" i="79"/>
  <c r="AM969" i="79"/>
  <c r="AI969" i="79"/>
  <c r="I969" i="79"/>
  <c r="H969" i="79"/>
  <c r="G969" i="79"/>
  <c r="F969" i="79"/>
  <c r="E969" i="79"/>
  <c r="D969" i="79"/>
  <c r="C969" i="79"/>
  <c r="B969" i="79"/>
  <c r="AP968" i="79"/>
  <c r="AO968" i="79"/>
  <c r="AN968" i="79"/>
  <c r="S968" i="79" s="1"/>
  <c r="AM968" i="79"/>
  <c r="AL968" i="79"/>
  <c r="AI968" i="79"/>
  <c r="Q968" i="79"/>
  <c r="N968" i="79"/>
  <c r="P968" i="79" s="1"/>
  <c r="I968" i="79"/>
  <c r="H968" i="79"/>
  <c r="G968" i="79"/>
  <c r="F968" i="79"/>
  <c r="E968" i="79"/>
  <c r="D968" i="79"/>
  <c r="C968" i="79"/>
  <c r="B968" i="79"/>
  <c r="AO967" i="79"/>
  <c r="AN967" i="79"/>
  <c r="AM967" i="79"/>
  <c r="AQ967" i="79" s="1"/>
  <c r="AL967" i="79"/>
  <c r="AK967" i="79"/>
  <c r="AI967" i="79"/>
  <c r="P967" i="79"/>
  <c r="N967" i="79"/>
  <c r="M967" i="79"/>
  <c r="I967" i="79"/>
  <c r="H967" i="79"/>
  <c r="G967" i="79"/>
  <c r="AJ967" i="79" s="1"/>
  <c r="F967" i="79"/>
  <c r="E967" i="79"/>
  <c r="D967" i="79"/>
  <c r="C967" i="79"/>
  <c r="B967" i="79"/>
  <c r="AN966" i="79"/>
  <c r="AM966" i="79"/>
  <c r="AL966" i="79"/>
  <c r="AK966" i="79"/>
  <c r="AJ966" i="79"/>
  <c r="AI966" i="79"/>
  <c r="N966" i="79"/>
  <c r="M966" i="79"/>
  <c r="I966" i="79"/>
  <c r="P966" i="79" s="1"/>
  <c r="Q966" i="79" s="1"/>
  <c r="H966" i="79"/>
  <c r="G966" i="79"/>
  <c r="AP966" i="79" s="1"/>
  <c r="F966" i="79"/>
  <c r="E966" i="79"/>
  <c r="D966" i="79"/>
  <c r="C966" i="79"/>
  <c r="B966" i="79"/>
  <c r="AN965" i="79"/>
  <c r="S965" i="79" s="1"/>
  <c r="AM965" i="79"/>
  <c r="AL965" i="79"/>
  <c r="AK965" i="79"/>
  <c r="AJ965" i="79"/>
  <c r="AI965" i="79"/>
  <c r="N965" i="79"/>
  <c r="P965" i="79" s="1"/>
  <c r="Q965" i="79" s="1"/>
  <c r="M965" i="79"/>
  <c r="I965" i="79"/>
  <c r="H965" i="79"/>
  <c r="G965" i="79"/>
  <c r="AP965" i="79" s="1"/>
  <c r="F965" i="79"/>
  <c r="E965" i="79"/>
  <c r="D965" i="79"/>
  <c r="C965" i="79"/>
  <c r="B965" i="79"/>
  <c r="AN964" i="79"/>
  <c r="AM964" i="79"/>
  <c r="AQ964" i="79" s="1"/>
  <c r="AI964" i="79"/>
  <c r="I964" i="79"/>
  <c r="H964" i="79"/>
  <c r="G964" i="79"/>
  <c r="F964" i="79"/>
  <c r="E964" i="79"/>
  <c r="D964" i="79"/>
  <c r="C964" i="79"/>
  <c r="B964" i="79"/>
  <c r="AN963" i="79"/>
  <c r="AM963" i="79"/>
  <c r="AQ963" i="79" s="1"/>
  <c r="AK963" i="79"/>
  <c r="AJ963" i="79"/>
  <c r="AI963" i="79"/>
  <c r="I963" i="79"/>
  <c r="H963" i="79"/>
  <c r="G963" i="79"/>
  <c r="F963" i="79"/>
  <c r="E963" i="79"/>
  <c r="D963" i="79"/>
  <c r="C963" i="79"/>
  <c r="B963" i="79"/>
  <c r="AO962" i="79"/>
  <c r="AN962" i="79"/>
  <c r="AM962" i="79"/>
  <c r="AQ962" i="79" s="1"/>
  <c r="AI962" i="79"/>
  <c r="I962" i="79"/>
  <c r="H962" i="79"/>
  <c r="G962" i="79"/>
  <c r="F962" i="79"/>
  <c r="E962" i="79"/>
  <c r="D962" i="79"/>
  <c r="C962" i="79"/>
  <c r="B962" i="79"/>
  <c r="AP961" i="79"/>
  <c r="AO961" i="79"/>
  <c r="AN961" i="79"/>
  <c r="AM961" i="79"/>
  <c r="AQ961" i="79" s="1"/>
  <c r="AI961" i="79"/>
  <c r="I961" i="79"/>
  <c r="H961" i="79"/>
  <c r="G961" i="79"/>
  <c r="F961" i="79"/>
  <c r="E961" i="79"/>
  <c r="D961" i="79"/>
  <c r="C961" i="79"/>
  <c r="B961" i="79"/>
  <c r="AP960" i="79"/>
  <c r="AN960" i="79"/>
  <c r="AM960" i="79"/>
  <c r="AQ960" i="79" s="1"/>
  <c r="AL960" i="79"/>
  <c r="AI960" i="79"/>
  <c r="I960" i="79"/>
  <c r="H960" i="79"/>
  <c r="G960" i="79"/>
  <c r="F960" i="79"/>
  <c r="E960" i="79"/>
  <c r="D960" i="79"/>
  <c r="C960" i="79"/>
  <c r="B960" i="79"/>
  <c r="AO959" i="79"/>
  <c r="AN959" i="79"/>
  <c r="S959" i="79" s="1"/>
  <c r="AM959" i="79"/>
  <c r="AL959" i="79"/>
  <c r="AK959" i="79"/>
  <c r="AI959" i="79"/>
  <c r="N959" i="79"/>
  <c r="P959" i="79" s="1"/>
  <c r="Q959" i="79" s="1"/>
  <c r="M959" i="79"/>
  <c r="I959" i="79"/>
  <c r="H959" i="79"/>
  <c r="G959" i="79"/>
  <c r="AJ959" i="79" s="1"/>
  <c r="F959" i="79"/>
  <c r="E959" i="79"/>
  <c r="D959" i="79"/>
  <c r="C959" i="79"/>
  <c r="B959" i="79"/>
  <c r="AN958" i="79"/>
  <c r="S958" i="79" s="1"/>
  <c r="AM958" i="79"/>
  <c r="AL958" i="79"/>
  <c r="AK958" i="79"/>
  <c r="AJ958" i="79"/>
  <c r="AI958" i="79"/>
  <c r="N958" i="79"/>
  <c r="P958" i="79" s="1"/>
  <c r="Q958" i="79" s="1"/>
  <c r="M958" i="79"/>
  <c r="I958" i="79"/>
  <c r="H958" i="79"/>
  <c r="G958" i="79"/>
  <c r="AP958" i="79" s="1"/>
  <c r="F958" i="79"/>
  <c r="E958" i="79"/>
  <c r="D958" i="79"/>
  <c r="C958" i="79"/>
  <c r="B958" i="79"/>
  <c r="AN957" i="79"/>
  <c r="AM957" i="79"/>
  <c r="AL957" i="79"/>
  <c r="AK957" i="79"/>
  <c r="AJ957" i="79"/>
  <c r="AI957" i="79"/>
  <c r="N957" i="79"/>
  <c r="M957" i="79"/>
  <c r="I957" i="79"/>
  <c r="P957" i="79" s="1"/>
  <c r="Q957" i="79" s="1"/>
  <c r="H957" i="79"/>
  <c r="G957" i="79"/>
  <c r="AP957" i="79" s="1"/>
  <c r="F957" i="79"/>
  <c r="E957" i="79"/>
  <c r="D957" i="79"/>
  <c r="C957" i="79"/>
  <c r="B957" i="79"/>
  <c r="AP956" i="79"/>
  <c r="AN956" i="79"/>
  <c r="AM956" i="79"/>
  <c r="AL956" i="79"/>
  <c r="AK956" i="79"/>
  <c r="AJ956" i="79"/>
  <c r="AI956" i="79"/>
  <c r="S956" i="79"/>
  <c r="Q956" i="79"/>
  <c r="P956" i="79"/>
  <c r="N956" i="79"/>
  <c r="M956" i="79"/>
  <c r="I956" i="79"/>
  <c r="H956" i="79"/>
  <c r="G956" i="79"/>
  <c r="AO956" i="79" s="1"/>
  <c r="F956" i="79"/>
  <c r="E956" i="79"/>
  <c r="D956" i="79"/>
  <c r="C956" i="79"/>
  <c r="B956" i="79"/>
  <c r="AN955" i="79"/>
  <c r="AM955" i="79"/>
  <c r="AL955" i="79"/>
  <c r="AK955" i="79"/>
  <c r="AJ955" i="79"/>
  <c r="AI955" i="79"/>
  <c r="N955" i="79"/>
  <c r="M955" i="79"/>
  <c r="I955" i="79"/>
  <c r="P955" i="79" s="1"/>
  <c r="Q955" i="79" s="1"/>
  <c r="H955" i="79"/>
  <c r="G955" i="79"/>
  <c r="AP955" i="79" s="1"/>
  <c r="F955" i="79"/>
  <c r="E955" i="79"/>
  <c r="D955" i="79"/>
  <c r="C955" i="79"/>
  <c r="B955" i="79"/>
  <c r="AP954" i="79"/>
  <c r="AN954" i="79"/>
  <c r="AM954" i="79"/>
  <c r="AL954" i="79"/>
  <c r="AK954" i="79"/>
  <c r="AI954" i="79"/>
  <c r="N954" i="79"/>
  <c r="M954" i="79"/>
  <c r="I954" i="79"/>
  <c r="H954" i="79"/>
  <c r="G954" i="79"/>
  <c r="AO954" i="79" s="1"/>
  <c r="F954" i="79"/>
  <c r="E954" i="79"/>
  <c r="D954" i="79"/>
  <c r="C954" i="79"/>
  <c r="B954" i="79"/>
  <c r="AN953" i="79"/>
  <c r="AM953" i="79"/>
  <c r="AQ953" i="79" s="1"/>
  <c r="AK953" i="79"/>
  <c r="AJ953" i="79"/>
  <c r="AI953" i="79"/>
  <c r="I953" i="79"/>
  <c r="H953" i="79"/>
  <c r="G953" i="79"/>
  <c r="AL953" i="79" s="1"/>
  <c r="F953" i="79"/>
  <c r="E953" i="79"/>
  <c r="D953" i="79"/>
  <c r="C953" i="79"/>
  <c r="B953" i="79"/>
  <c r="AP952" i="79"/>
  <c r="AO952" i="79"/>
  <c r="AN952" i="79"/>
  <c r="AM952" i="79"/>
  <c r="AQ952" i="79" s="1"/>
  <c r="AI952" i="79"/>
  <c r="M952" i="79"/>
  <c r="I952" i="79"/>
  <c r="H952" i="79"/>
  <c r="G952" i="79"/>
  <c r="F952" i="79"/>
  <c r="E952" i="79"/>
  <c r="D952" i="79"/>
  <c r="C952" i="79"/>
  <c r="B952" i="79"/>
  <c r="AN951" i="79"/>
  <c r="AM951" i="79"/>
  <c r="AI951" i="79"/>
  <c r="I951" i="79"/>
  <c r="H951" i="79"/>
  <c r="G951" i="79"/>
  <c r="F951" i="79"/>
  <c r="E951" i="79"/>
  <c r="D951" i="79"/>
  <c r="C951" i="79"/>
  <c r="B951" i="79"/>
  <c r="AP950" i="79"/>
  <c r="AO950" i="79"/>
  <c r="AN950" i="79"/>
  <c r="AM950" i="79"/>
  <c r="AL950" i="79"/>
  <c r="AI950" i="79"/>
  <c r="N950" i="79"/>
  <c r="P950" i="79" s="1"/>
  <c r="Q950" i="79" s="1"/>
  <c r="I950" i="79"/>
  <c r="H950" i="79"/>
  <c r="G950" i="79"/>
  <c r="F950" i="79"/>
  <c r="E950" i="79"/>
  <c r="D950" i="79"/>
  <c r="C950" i="79"/>
  <c r="B950" i="79"/>
  <c r="AP949" i="79"/>
  <c r="AO949" i="79"/>
  <c r="AN949" i="79"/>
  <c r="AM949" i="79"/>
  <c r="AQ949" i="79" s="1"/>
  <c r="AI949" i="79"/>
  <c r="M949" i="79"/>
  <c r="I949" i="79"/>
  <c r="H949" i="79"/>
  <c r="G949" i="79"/>
  <c r="F949" i="79"/>
  <c r="E949" i="79"/>
  <c r="D949" i="79"/>
  <c r="C949" i="79"/>
  <c r="B949" i="79"/>
  <c r="AO948" i="79"/>
  <c r="AN948" i="79"/>
  <c r="AM948" i="79"/>
  <c r="AQ948" i="79" s="1"/>
  <c r="AL948" i="79"/>
  <c r="AK948" i="79"/>
  <c r="AJ948" i="79"/>
  <c r="AI948" i="79"/>
  <c r="N948" i="79"/>
  <c r="M948" i="79"/>
  <c r="I948" i="79"/>
  <c r="H948" i="79"/>
  <c r="G948" i="79"/>
  <c r="AP948" i="79" s="1"/>
  <c r="F948" i="79"/>
  <c r="E948" i="79"/>
  <c r="D948" i="79"/>
  <c r="C948" i="79"/>
  <c r="B948" i="79"/>
  <c r="AN947" i="79"/>
  <c r="AM947" i="79"/>
  <c r="AL947" i="79"/>
  <c r="AK947" i="79"/>
  <c r="AJ947" i="79"/>
  <c r="AI947" i="79"/>
  <c r="N947" i="79"/>
  <c r="M947" i="79"/>
  <c r="I947" i="79"/>
  <c r="P947" i="79" s="1"/>
  <c r="Q947" i="79" s="1"/>
  <c r="H947" i="79"/>
  <c r="G947" i="79"/>
  <c r="AP947" i="79" s="1"/>
  <c r="F947" i="79"/>
  <c r="E947" i="79"/>
  <c r="D947" i="79"/>
  <c r="C947" i="79"/>
  <c r="B947" i="79"/>
  <c r="AP946" i="79"/>
  <c r="AN946" i="79"/>
  <c r="AM946" i="79"/>
  <c r="AL946" i="79"/>
  <c r="AK946" i="79"/>
  <c r="AI946" i="79"/>
  <c r="P946" i="79"/>
  <c r="Q946" i="79" s="1"/>
  <c r="N946" i="79"/>
  <c r="M946" i="79"/>
  <c r="I946" i="79"/>
  <c r="H946" i="79"/>
  <c r="G946" i="79"/>
  <c r="AO946" i="79" s="1"/>
  <c r="F946" i="79"/>
  <c r="E946" i="79"/>
  <c r="D946" i="79"/>
  <c r="C946" i="79"/>
  <c r="B946" i="79"/>
  <c r="AP945" i="79"/>
  <c r="AN945" i="79"/>
  <c r="AM945" i="79"/>
  <c r="AQ945" i="79" s="1"/>
  <c r="AL945" i="79"/>
  <c r="AK945" i="79"/>
  <c r="AI945" i="79"/>
  <c r="M945" i="79"/>
  <c r="I945" i="79"/>
  <c r="H945" i="79"/>
  <c r="G945" i="79"/>
  <c r="F945" i="79"/>
  <c r="E945" i="79"/>
  <c r="D945" i="79"/>
  <c r="C945" i="79"/>
  <c r="B945" i="79"/>
  <c r="AP944" i="79"/>
  <c r="AO944" i="79"/>
  <c r="AN944" i="79"/>
  <c r="AM944" i="79"/>
  <c r="AQ944" i="79" s="1"/>
  <c r="AI944" i="79"/>
  <c r="M944" i="79"/>
  <c r="I944" i="79"/>
  <c r="H944" i="79"/>
  <c r="G944" i="79"/>
  <c r="F944" i="79"/>
  <c r="E944" i="79"/>
  <c r="D944" i="79"/>
  <c r="C944" i="79"/>
  <c r="B944" i="79"/>
  <c r="AN943" i="79"/>
  <c r="AM943" i="79"/>
  <c r="AQ943" i="79" s="1"/>
  <c r="AI943" i="79"/>
  <c r="I943" i="79"/>
  <c r="H943" i="79"/>
  <c r="G943" i="79"/>
  <c r="F943" i="79"/>
  <c r="E943" i="79"/>
  <c r="D943" i="79"/>
  <c r="C943" i="79"/>
  <c r="B943" i="79"/>
  <c r="AP942" i="79"/>
  <c r="AO942" i="79"/>
  <c r="AN942" i="79"/>
  <c r="AM942" i="79"/>
  <c r="AQ942" i="79" s="1"/>
  <c r="AL942" i="79"/>
  <c r="AI942" i="79"/>
  <c r="R942" i="79"/>
  <c r="Q942" i="79"/>
  <c r="P942" i="79"/>
  <c r="N942" i="79"/>
  <c r="I942" i="79"/>
  <c r="H942" i="79"/>
  <c r="G942" i="79"/>
  <c r="F942" i="79"/>
  <c r="E942" i="79"/>
  <c r="D942" i="79"/>
  <c r="C942" i="79"/>
  <c r="B942" i="79"/>
  <c r="AN941" i="79"/>
  <c r="AM941" i="79"/>
  <c r="AQ941" i="79" s="1"/>
  <c r="AL941" i="79"/>
  <c r="AK941" i="79"/>
  <c r="AI941" i="79"/>
  <c r="I941" i="79"/>
  <c r="H941" i="79"/>
  <c r="G941" i="79"/>
  <c r="F941" i="79"/>
  <c r="E941" i="79"/>
  <c r="D941" i="79"/>
  <c r="C941" i="79"/>
  <c r="B941" i="79"/>
  <c r="AO940" i="79"/>
  <c r="AN940" i="79"/>
  <c r="AM940" i="79"/>
  <c r="AL940" i="79"/>
  <c r="AK940" i="79"/>
  <c r="AJ940" i="79"/>
  <c r="AI940" i="79"/>
  <c r="N940" i="79"/>
  <c r="P940" i="79" s="1"/>
  <c r="Q940" i="79" s="1"/>
  <c r="M940" i="79"/>
  <c r="I940" i="79"/>
  <c r="H940" i="79"/>
  <c r="G940" i="79"/>
  <c r="AP940" i="79" s="1"/>
  <c r="F940" i="79"/>
  <c r="E940" i="79"/>
  <c r="D940" i="79"/>
  <c r="C940" i="79"/>
  <c r="B940" i="79"/>
  <c r="AN939" i="79"/>
  <c r="AM939" i="79"/>
  <c r="AL939" i="79"/>
  <c r="AK939" i="79"/>
  <c r="AJ939" i="79"/>
  <c r="AI939" i="79"/>
  <c r="Q939" i="79"/>
  <c r="P939" i="79"/>
  <c r="N939" i="79"/>
  <c r="M939" i="79"/>
  <c r="I939" i="79"/>
  <c r="H939" i="79"/>
  <c r="G939" i="79"/>
  <c r="AP939" i="79" s="1"/>
  <c r="F939" i="79"/>
  <c r="E939" i="79"/>
  <c r="D939" i="79"/>
  <c r="C939" i="79"/>
  <c r="B939" i="79"/>
  <c r="AP938" i="79"/>
  <c r="AN938" i="79"/>
  <c r="AM938" i="79"/>
  <c r="AL938" i="79"/>
  <c r="AK938" i="79"/>
  <c r="AI938" i="79"/>
  <c r="N938" i="79"/>
  <c r="M938" i="79"/>
  <c r="I938" i="79"/>
  <c r="P938" i="79" s="1"/>
  <c r="H938" i="79"/>
  <c r="G938" i="79"/>
  <c r="AO938" i="79" s="1"/>
  <c r="F938" i="79"/>
  <c r="E938" i="79"/>
  <c r="D938" i="79"/>
  <c r="C938" i="79"/>
  <c r="B938" i="79"/>
  <c r="AP937" i="79"/>
  <c r="AN937" i="79"/>
  <c r="AM937" i="79"/>
  <c r="AQ937" i="79" s="1"/>
  <c r="AK937" i="79"/>
  <c r="AJ937" i="79"/>
  <c r="AI937" i="79"/>
  <c r="M937" i="79"/>
  <c r="I937" i="79"/>
  <c r="H937" i="79"/>
  <c r="G937" i="79"/>
  <c r="F937" i="79"/>
  <c r="E937" i="79"/>
  <c r="D937" i="79"/>
  <c r="C937" i="79"/>
  <c r="B937" i="79"/>
  <c r="AP936" i="79"/>
  <c r="AO936" i="79"/>
  <c r="AN936" i="79"/>
  <c r="AM936" i="79"/>
  <c r="AQ936" i="79" s="1"/>
  <c r="AI936" i="79"/>
  <c r="M936" i="79"/>
  <c r="I936" i="79"/>
  <c r="H936" i="79"/>
  <c r="G936" i="79"/>
  <c r="F936" i="79"/>
  <c r="E936" i="79"/>
  <c r="D936" i="79"/>
  <c r="C936" i="79"/>
  <c r="B936" i="79"/>
  <c r="AN935" i="79"/>
  <c r="AM935" i="79"/>
  <c r="AQ935" i="79" s="1"/>
  <c r="AI935" i="79"/>
  <c r="I935" i="79"/>
  <c r="H935" i="79"/>
  <c r="G935" i="79"/>
  <c r="F935" i="79"/>
  <c r="E935" i="79"/>
  <c r="D935" i="79"/>
  <c r="C935" i="79"/>
  <c r="B935" i="79"/>
  <c r="AP934" i="79"/>
  <c r="AO934" i="79"/>
  <c r="AN934" i="79"/>
  <c r="S934" i="79" s="1"/>
  <c r="AM934" i="79"/>
  <c r="AL934" i="79"/>
  <c r="AI934" i="79"/>
  <c r="N934" i="79"/>
  <c r="P934" i="79" s="1"/>
  <c r="Q934" i="79" s="1"/>
  <c r="I934" i="79"/>
  <c r="H934" i="79"/>
  <c r="G934" i="79"/>
  <c r="F934" i="79"/>
  <c r="E934" i="79"/>
  <c r="D934" i="79"/>
  <c r="C934" i="79"/>
  <c r="B934" i="79"/>
  <c r="AP933" i="79"/>
  <c r="AO933" i="79"/>
  <c r="AN933" i="79"/>
  <c r="AM933" i="79"/>
  <c r="AQ933" i="79" s="1"/>
  <c r="AL933" i="79"/>
  <c r="AI933" i="79"/>
  <c r="M933" i="79"/>
  <c r="I933" i="79"/>
  <c r="H933" i="79"/>
  <c r="G933" i="79"/>
  <c r="F933" i="79"/>
  <c r="E933" i="79"/>
  <c r="D933" i="79"/>
  <c r="C933" i="79"/>
  <c r="B933" i="79"/>
  <c r="AO932" i="79"/>
  <c r="AN932" i="79"/>
  <c r="S932" i="79" s="1"/>
  <c r="AM932" i="79"/>
  <c r="AQ932" i="79" s="1"/>
  <c r="AL932" i="79"/>
  <c r="AK932" i="79"/>
  <c r="AJ932" i="79"/>
  <c r="AI932" i="79"/>
  <c r="P932" i="79"/>
  <c r="N932" i="79"/>
  <c r="M932" i="79"/>
  <c r="I932" i="79"/>
  <c r="H932" i="79"/>
  <c r="G932" i="79"/>
  <c r="AP932" i="79" s="1"/>
  <c r="F932" i="79"/>
  <c r="E932" i="79"/>
  <c r="D932" i="79"/>
  <c r="C932" i="79"/>
  <c r="B932" i="79"/>
  <c r="AN931" i="79"/>
  <c r="AM931" i="79"/>
  <c r="AL931" i="79"/>
  <c r="AK931" i="79"/>
  <c r="AJ931" i="79"/>
  <c r="AI931" i="79"/>
  <c r="N931" i="79"/>
  <c r="M931" i="79"/>
  <c r="I931" i="79"/>
  <c r="P931" i="79" s="1"/>
  <c r="Q931" i="79" s="1"/>
  <c r="H931" i="79"/>
  <c r="G931" i="79"/>
  <c r="AP931" i="79" s="1"/>
  <c r="F931" i="79"/>
  <c r="E931" i="79"/>
  <c r="D931" i="79"/>
  <c r="C931" i="79"/>
  <c r="B931" i="79"/>
  <c r="AP930" i="79"/>
  <c r="AN930" i="79"/>
  <c r="AM930" i="79"/>
  <c r="AL930" i="79"/>
  <c r="AK930" i="79"/>
  <c r="AI930" i="79"/>
  <c r="P930" i="79"/>
  <c r="N930" i="79"/>
  <c r="M930" i="79"/>
  <c r="I930" i="79"/>
  <c r="H930" i="79"/>
  <c r="G930" i="79"/>
  <c r="AO930" i="79" s="1"/>
  <c r="F930" i="79"/>
  <c r="E930" i="79"/>
  <c r="D930" i="79"/>
  <c r="C930" i="79"/>
  <c r="B930" i="79"/>
  <c r="AN929" i="79"/>
  <c r="AM929" i="79"/>
  <c r="AQ929" i="79" s="1"/>
  <c r="AJ929" i="79"/>
  <c r="AI929" i="79"/>
  <c r="I929" i="79"/>
  <c r="H929" i="79"/>
  <c r="G929" i="79"/>
  <c r="F929" i="79"/>
  <c r="E929" i="79"/>
  <c r="D929" i="79"/>
  <c r="C929" i="79"/>
  <c r="B929" i="79"/>
  <c r="AQ928" i="79"/>
  <c r="AP928" i="79"/>
  <c r="AO928" i="79"/>
  <c r="AN928" i="79"/>
  <c r="AM928" i="79"/>
  <c r="AJ928" i="79"/>
  <c r="AI928" i="79"/>
  <c r="N928" i="79"/>
  <c r="I928" i="79"/>
  <c r="H928" i="79"/>
  <c r="G928" i="79"/>
  <c r="F928" i="79"/>
  <c r="E928" i="79"/>
  <c r="D928" i="79"/>
  <c r="C928" i="79"/>
  <c r="B928" i="79"/>
  <c r="AQ927" i="79"/>
  <c r="AN927" i="79"/>
  <c r="AM927" i="79"/>
  <c r="AL927" i="79"/>
  <c r="AJ927" i="79"/>
  <c r="AI927" i="79"/>
  <c r="I927" i="79"/>
  <c r="H927" i="79"/>
  <c r="G927" i="79"/>
  <c r="F927" i="79"/>
  <c r="E927" i="79"/>
  <c r="D927" i="79"/>
  <c r="C927" i="79"/>
  <c r="B927" i="79"/>
  <c r="AQ926" i="79"/>
  <c r="AN926" i="79"/>
  <c r="AM926" i="79"/>
  <c r="AJ926" i="79"/>
  <c r="AI926" i="79"/>
  <c r="I926" i="79"/>
  <c r="H926" i="79"/>
  <c r="G926" i="79"/>
  <c r="AO926" i="79" s="1"/>
  <c r="F926" i="79"/>
  <c r="E926" i="79"/>
  <c r="D926" i="79"/>
  <c r="C926" i="79"/>
  <c r="B926" i="79"/>
  <c r="AQ925" i="79"/>
  <c r="AP925" i="79"/>
  <c r="AN925" i="79"/>
  <c r="AM925" i="79"/>
  <c r="AJ925" i="79"/>
  <c r="AI925" i="79"/>
  <c r="N925" i="79"/>
  <c r="M925" i="79"/>
  <c r="I925" i="79"/>
  <c r="H925" i="79"/>
  <c r="P925" i="79" s="1"/>
  <c r="G925" i="79"/>
  <c r="AO925" i="79" s="1"/>
  <c r="F925" i="79"/>
  <c r="E925" i="79"/>
  <c r="D925" i="79"/>
  <c r="C925" i="79"/>
  <c r="B925" i="79"/>
  <c r="AQ924" i="79"/>
  <c r="AN924" i="79"/>
  <c r="AM924" i="79"/>
  <c r="AK924" i="79"/>
  <c r="AI924" i="79"/>
  <c r="I924" i="79"/>
  <c r="H924" i="79"/>
  <c r="G924" i="79"/>
  <c r="F924" i="79"/>
  <c r="E924" i="79"/>
  <c r="D924" i="79"/>
  <c r="C924" i="79"/>
  <c r="B924" i="79"/>
  <c r="AQ923" i="79"/>
  <c r="AP923" i="79"/>
  <c r="AO923" i="79"/>
  <c r="AN923" i="79"/>
  <c r="AM923" i="79"/>
  <c r="AL923" i="79"/>
  <c r="AI923" i="79"/>
  <c r="N923" i="79"/>
  <c r="M923" i="79"/>
  <c r="I923" i="79"/>
  <c r="H923" i="79"/>
  <c r="G923" i="79"/>
  <c r="AK923" i="79" s="1"/>
  <c r="F923" i="79"/>
  <c r="E923" i="79"/>
  <c r="D923" i="79"/>
  <c r="C923" i="79"/>
  <c r="B923" i="79"/>
  <c r="AQ922" i="79"/>
  <c r="AN922" i="79"/>
  <c r="AM922" i="79"/>
  <c r="AK922" i="79"/>
  <c r="AJ922" i="79"/>
  <c r="AI922" i="79"/>
  <c r="N922" i="79"/>
  <c r="M922" i="79"/>
  <c r="I922" i="79"/>
  <c r="H922" i="79"/>
  <c r="G922" i="79"/>
  <c r="F922" i="79"/>
  <c r="E922" i="79"/>
  <c r="D922" i="79"/>
  <c r="C922" i="79"/>
  <c r="B922" i="79"/>
  <c r="AQ921" i="79"/>
  <c r="AN921" i="79"/>
  <c r="AM921" i="79"/>
  <c r="AJ921" i="79"/>
  <c r="AI921" i="79"/>
  <c r="I921" i="79"/>
  <c r="H921" i="79"/>
  <c r="G921" i="79"/>
  <c r="F921" i="79"/>
  <c r="E921" i="79"/>
  <c r="D921" i="79"/>
  <c r="C921" i="79"/>
  <c r="B921" i="79"/>
  <c r="AQ920" i="79"/>
  <c r="AP920" i="79"/>
  <c r="AO920" i="79"/>
  <c r="AN920" i="79"/>
  <c r="AM920" i="79"/>
  <c r="AL920" i="79"/>
  <c r="AI920" i="79"/>
  <c r="N920" i="79"/>
  <c r="I920" i="79"/>
  <c r="H920" i="79"/>
  <c r="G920" i="79"/>
  <c r="F920" i="79"/>
  <c r="E920" i="79"/>
  <c r="D920" i="79"/>
  <c r="C920" i="79"/>
  <c r="B920" i="79"/>
  <c r="AQ919" i="79"/>
  <c r="AP919" i="79"/>
  <c r="AN919" i="79"/>
  <c r="AM919" i="79"/>
  <c r="AL919" i="79"/>
  <c r="AJ919" i="79"/>
  <c r="AI919" i="79"/>
  <c r="I919" i="79"/>
  <c r="H919" i="79"/>
  <c r="G919" i="79"/>
  <c r="F919" i="79"/>
  <c r="E919" i="79"/>
  <c r="D919" i="79"/>
  <c r="C919" i="79"/>
  <c r="B919" i="79"/>
  <c r="AQ918" i="79"/>
  <c r="AO918" i="79"/>
  <c r="AN918" i="79"/>
  <c r="AM918" i="79"/>
  <c r="AJ918" i="79"/>
  <c r="AI918" i="79"/>
  <c r="I918" i="79"/>
  <c r="H918" i="79"/>
  <c r="G918" i="79"/>
  <c r="F918" i="79"/>
  <c r="E918" i="79"/>
  <c r="D918" i="79"/>
  <c r="C918" i="79"/>
  <c r="B918" i="79"/>
  <c r="AQ917" i="79"/>
  <c r="AN917" i="79"/>
  <c r="AM917" i="79"/>
  <c r="AI917" i="79"/>
  <c r="I917" i="79"/>
  <c r="H917" i="79"/>
  <c r="G917" i="79"/>
  <c r="F917" i="79"/>
  <c r="E917" i="79"/>
  <c r="D917" i="79"/>
  <c r="C917" i="79"/>
  <c r="B917" i="79"/>
  <c r="AQ916" i="79"/>
  <c r="AP916" i="79"/>
  <c r="AN916" i="79"/>
  <c r="AM916" i="79"/>
  <c r="AI916" i="79"/>
  <c r="I916" i="79"/>
  <c r="H916" i="79"/>
  <c r="G916" i="79"/>
  <c r="F916" i="79"/>
  <c r="E916" i="79"/>
  <c r="D916" i="79"/>
  <c r="C916" i="79"/>
  <c r="B916" i="79"/>
  <c r="AQ915" i="79"/>
  <c r="AP915" i="79"/>
  <c r="AO915" i="79"/>
  <c r="AN915" i="79"/>
  <c r="AM915" i="79"/>
  <c r="AL915" i="79"/>
  <c r="AI915" i="79"/>
  <c r="N915" i="79"/>
  <c r="M915" i="79"/>
  <c r="I915" i="79"/>
  <c r="H915" i="79"/>
  <c r="G915" i="79"/>
  <c r="AK915" i="79" s="1"/>
  <c r="F915" i="79"/>
  <c r="E915" i="79"/>
  <c r="D915" i="79"/>
  <c r="C915" i="79"/>
  <c r="B915" i="79"/>
  <c r="AQ914" i="79"/>
  <c r="AN914" i="79"/>
  <c r="AM914" i="79"/>
  <c r="AK914" i="79"/>
  <c r="AJ914" i="79"/>
  <c r="AI914" i="79"/>
  <c r="N914" i="79"/>
  <c r="M914" i="79"/>
  <c r="I914" i="79"/>
  <c r="H914" i="79"/>
  <c r="G914" i="79"/>
  <c r="F914" i="79"/>
  <c r="E914" i="79"/>
  <c r="D914" i="79"/>
  <c r="C914" i="79"/>
  <c r="B914" i="79"/>
  <c r="AQ913" i="79"/>
  <c r="AN913" i="79"/>
  <c r="AM913" i="79"/>
  <c r="AK913" i="79"/>
  <c r="AJ913" i="79"/>
  <c r="AI913" i="79"/>
  <c r="I913" i="79"/>
  <c r="H913" i="79"/>
  <c r="G913" i="79"/>
  <c r="F913" i="79"/>
  <c r="E913" i="79"/>
  <c r="D913" i="79"/>
  <c r="C913" i="79"/>
  <c r="B913" i="79"/>
  <c r="AQ912" i="79"/>
  <c r="AP912" i="79"/>
  <c r="AO912" i="79"/>
  <c r="AN912" i="79"/>
  <c r="AM912" i="79"/>
  <c r="AI912" i="79"/>
  <c r="N912" i="79"/>
  <c r="I912" i="79"/>
  <c r="H912" i="79"/>
  <c r="P912" i="79" s="1"/>
  <c r="G912" i="79"/>
  <c r="AK912" i="79" s="1"/>
  <c r="F912" i="79"/>
  <c r="E912" i="79"/>
  <c r="D912" i="79"/>
  <c r="C912" i="79"/>
  <c r="B912" i="79"/>
  <c r="AQ911" i="79"/>
  <c r="AN911" i="79"/>
  <c r="AM911" i="79"/>
  <c r="AJ911" i="79"/>
  <c r="AI911" i="79"/>
  <c r="I911" i="79"/>
  <c r="H911" i="79"/>
  <c r="G911" i="79"/>
  <c r="F911" i="79"/>
  <c r="E911" i="79"/>
  <c r="D911" i="79"/>
  <c r="C911" i="79"/>
  <c r="B911" i="79"/>
  <c r="AQ910" i="79"/>
  <c r="AN910" i="79"/>
  <c r="AM910" i="79"/>
  <c r="AI910" i="79"/>
  <c r="I910" i="79"/>
  <c r="H910" i="79"/>
  <c r="G910" i="79"/>
  <c r="F910" i="79"/>
  <c r="E910" i="79"/>
  <c r="D910" i="79"/>
  <c r="C910" i="79"/>
  <c r="B910" i="79"/>
  <c r="AQ909" i="79"/>
  <c r="AP909" i="79"/>
  <c r="AN909" i="79"/>
  <c r="AM909" i="79"/>
  <c r="AK909" i="79"/>
  <c r="AJ909" i="79"/>
  <c r="AI909" i="79"/>
  <c r="N909" i="79"/>
  <c r="M909" i="79"/>
  <c r="I909" i="79"/>
  <c r="H909" i="79"/>
  <c r="G909" i="79"/>
  <c r="AO909" i="79" s="1"/>
  <c r="F909" i="79"/>
  <c r="E909" i="79"/>
  <c r="D909" i="79"/>
  <c r="C909" i="79"/>
  <c r="B909" i="79"/>
  <c r="AQ908" i="79"/>
  <c r="AN908" i="79"/>
  <c r="AM908" i="79"/>
  <c r="AI908" i="79"/>
  <c r="I908" i="79"/>
  <c r="H908" i="79"/>
  <c r="G908" i="79"/>
  <c r="F908" i="79"/>
  <c r="E908" i="79"/>
  <c r="D908" i="79"/>
  <c r="C908" i="79"/>
  <c r="B908" i="79"/>
  <c r="AQ907" i="79"/>
  <c r="AP907" i="79"/>
  <c r="AO907" i="79"/>
  <c r="AN907" i="79"/>
  <c r="AM907" i="79"/>
  <c r="AL907" i="79"/>
  <c r="AI907" i="79"/>
  <c r="N907" i="79"/>
  <c r="M907" i="79"/>
  <c r="I907" i="79"/>
  <c r="H907" i="79"/>
  <c r="G907" i="79"/>
  <c r="AK907" i="79" s="1"/>
  <c r="F907" i="79"/>
  <c r="E907" i="79"/>
  <c r="D907" i="79"/>
  <c r="C907" i="79"/>
  <c r="B907" i="79"/>
  <c r="AQ906" i="79"/>
  <c r="AN906" i="79"/>
  <c r="AM906" i="79"/>
  <c r="AK906" i="79"/>
  <c r="AJ906" i="79"/>
  <c r="AI906" i="79"/>
  <c r="N906" i="79"/>
  <c r="I906" i="79"/>
  <c r="H906" i="79"/>
  <c r="G906" i="79"/>
  <c r="AL906" i="79" s="1"/>
  <c r="F906" i="79"/>
  <c r="E906" i="79"/>
  <c r="D906" i="79"/>
  <c r="C906" i="79"/>
  <c r="B906" i="79"/>
  <c r="AQ905" i="79"/>
  <c r="AN905" i="79"/>
  <c r="AM905" i="79"/>
  <c r="AK905" i="79"/>
  <c r="AJ905" i="79"/>
  <c r="AI905" i="79"/>
  <c r="N905" i="79"/>
  <c r="I905" i="79"/>
  <c r="H905" i="79"/>
  <c r="G905" i="79"/>
  <c r="F905" i="79"/>
  <c r="E905" i="79"/>
  <c r="D905" i="79"/>
  <c r="C905" i="79"/>
  <c r="B905" i="79"/>
  <c r="AQ904" i="79"/>
  <c r="AN904" i="79"/>
  <c r="AM904" i="79"/>
  <c r="AL904" i="79"/>
  <c r="AI904" i="79"/>
  <c r="N904" i="79"/>
  <c r="I904" i="79"/>
  <c r="H904" i="79"/>
  <c r="G904" i="79"/>
  <c r="F904" i="79"/>
  <c r="E904" i="79"/>
  <c r="D904" i="79"/>
  <c r="C904" i="79"/>
  <c r="B904" i="79"/>
  <c r="AQ903" i="79"/>
  <c r="AP903" i="79"/>
  <c r="AN903" i="79"/>
  <c r="AM903" i="79"/>
  <c r="AI903" i="79"/>
  <c r="I903" i="79"/>
  <c r="H903" i="79"/>
  <c r="G903" i="79"/>
  <c r="F903" i="79"/>
  <c r="E903" i="79"/>
  <c r="D903" i="79"/>
  <c r="C903" i="79"/>
  <c r="B903" i="79"/>
  <c r="AQ902" i="79"/>
  <c r="AP902" i="79"/>
  <c r="AO902" i="79"/>
  <c r="AN902" i="79"/>
  <c r="AM902" i="79"/>
  <c r="AI902" i="79"/>
  <c r="N902" i="79"/>
  <c r="M902" i="79"/>
  <c r="I902" i="79"/>
  <c r="H902" i="79"/>
  <c r="G902" i="79"/>
  <c r="F902" i="79"/>
  <c r="E902" i="79"/>
  <c r="D902" i="79"/>
  <c r="C902" i="79"/>
  <c r="B902" i="79"/>
  <c r="AQ901" i="79"/>
  <c r="AN901" i="79"/>
  <c r="AM901" i="79"/>
  <c r="AL901" i="79"/>
  <c r="AK901" i="79"/>
  <c r="AJ901" i="79"/>
  <c r="AI901" i="79"/>
  <c r="N901" i="79"/>
  <c r="I901" i="79"/>
  <c r="H901" i="79"/>
  <c r="G901" i="79"/>
  <c r="F901" i="79"/>
  <c r="E901" i="79"/>
  <c r="D901" i="79"/>
  <c r="C901" i="79"/>
  <c r="B901" i="79"/>
  <c r="AQ900" i="79"/>
  <c r="AO900" i="79"/>
  <c r="AN900" i="79"/>
  <c r="AM900" i="79"/>
  <c r="AL900" i="79"/>
  <c r="AI900" i="79"/>
  <c r="I900" i="79"/>
  <c r="H900" i="79"/>
  <c r="G900" i="79"/>
  <c r="F900" i="79"/>
  <c r="E900" i="79"/>
  <c r="D900" i="79"/>
  <c r="C900" i="79"/>
  <c r="B900" i="79"/>
  <c r="AQ899" i="79"/>
  <c r="AP899" i="79"/>
  <c r="AO899" i="79"/>
  <c r="AN899" i="79"/>
  <c r="AM899" i="79"/>
  <c r="AL899" i="79"/>
  <c r="AI899" i="79"/>
  <c r="N899" i="79"/>
  <c r="M899" i="79"/>
  <c r="I899" i="79"/>
  <c r="H899" i="79"/>
  <c r="G899" i="79"/>
  <c r="AK899" i="79" s="1"/>
  <c r="F899" i="79"/>
  <c r="E899" i="79"/>
  <c r="D899" i="79"/>
  <c r="C899" i="79"/>
  <c r="B899" i="79"/>
  <c r="AQ898" i="79"/>
  <c r="AN898" i="79"/>
  <c r="AM898" i="79"/>
  <c r="AL898" i="79"/>
  <c r="AK898" i="79"/>
  <c r="AJ898" i="79"/>
  <c r="AI898" i="79"/>
  <c r="M898" i="79"/>
  <c r="I898" i="79"/>
  <c r="H898" i="79"/>
  <c r="G898" i="79"/>
  <c r="F898" i="79"/>
  <c r="E898" i="79"/>
  <c r="D898" i="79"/>
  <c r="C898" i="79"/>
  <c r="B898" i="79"/>
  <c r="AQ897" i="79"/>
  <c r="AP897" i="79"/>
  <c r="AN897" i="79"/>
  <c r="AM897" i="79"/>
  <c r="AI897" i="79"/>
  <c r="N897" i="79"/>
  <c r="M897" i="79"/>
  <c r="I897" i="79"/>
  <c r="H897" i="79"/>
  <c r="G897" i="79"/>
  <c r="AJ897" i="79" s="1"/>
  <c r="F897" i="79"/>
  <c r="E897" i="79"/>
  <c r="D897" i="79"/>
  <c r="C897" i="79"/>
  <c r="B897" i="79"/>
  <c r="AQ896" i="79"/>
  <c r="AN896" i="79"/>
  <c r="AM896" i="79"/>
  <c r="AI896" i="79"/>
  <c r="I896" i="79"/>
  <c r="H896" i="79"/>
  <c r="G896" i="79"/>
  <c r="F896" i="79"/>
  <c r="E896" i="79"/>
  <c r="D896" i="79"/>
  <c r="C896" i="79"/>
  <c r="B896" i="79"/>
  <c r="AQ895" i="79"/>
  <c r="AN895" i="79"/>
  <c r="AM895" i="79"/>
  <c r="AI895" i="79"/>
  <c r="I895" i="79"/>
  <c r="H895" i="79"/>
  <c r="G895" i="79"/>
  <c r="F895" i="79"/>
  <c r="E895" i="79"/>
  <c r="D895" i="79"/>
  <c r="C895" i="79"/>
  <c r="B895" i="79"/>
  <c r="AQ894" i="79"/>
  <c r="AP894" i="79"/>
  <c r="AN894" i="79"/>
  <c r="AM894" i="79"/>
  <c r="AJ894" i="79"/>
  <c r="AI894" i="79"/>
  <c r="N894" i="79"/>
  <c r="M894" i="79"/>
  <c r="I894" i="79"/>
  <c r="H894" i="79"/>
  <c r="G894" i="79"/>
  <c r="F894" i="79"/>
  <c r="E894" i="79"/>
  <c r="D894" i="79"/>
  <c r="C894" i="79"/>
  <c r="B894" i="79"/>
  <c r="AQ893" i="79"/>
  <c r="AP893" i="79"/>
  <c r="AN893" i="79"/>
  <c r="AM893" i="79"/>
  <c r="AL893" i="79"/>
  <c r="AK893" i="79"/>
  <c r="AJ893" i="79"/>
  <c r="AI893" i="79"/>
  <c r="M893" i="79"/>
  <c r="I893" i="79"/>
  <c r="H893" i="79"/>
  <c r="G893" i="79"/>
  <c r="F893" i="79"/>
  <c r="E893" i="79"/>
  <c r="D893" i="79"/>
  <c r="C893" i="79"/>
  <c r="B893" i="79"/>
  <c r="AQ892" i="79"/>
  <c r="AP892" i="79"/>
  <c r="AO892" i="79"/>
  <c r="AN892" i="79"/>
  <c r="AM892" i="79"/>
  <c r="AK892" i="79"/>
  <c r="AJ892" i="79"/>
  <c r="AI892" i="79"/>
  <c r="I892" i="79"/>
  <c r="H892" i="79"/>
  <c r="G892" i="79"/>
  <c r="F892" i="79"/>
  <c r="E892" i="79"/>
  <c r="D892" i="79"/>
  <c r="C892" i="79"/>
  <c r="B892" i="79"/>
  <c r="AQ891" i="79"/>
  <c r="AP891" i="79"/>
  <c r="AO891" i="79"/>
  <c r="AN891" i="79"/>
  <c r="AM891" i="79"/>
  <c r="AL891" i="79"/>
  <c r="AI891" i="79"/>
  <c r="N891" i="79"/>
  <c r="M891" i="79"/>
  <c r="I891" i="79"/>
  <c r="H891" i="79"/>
  <c r="G891" i="79"/>
  <c r="AK891" i="79" s="1"/>
  <c r="F891" i="79"/>
  <c r="E891" i="79"/>
  <c r="D891" i="79"/>
  <c r="C891" i="79"/>
  <c r="B891" i="79"/>
  <c r="AQ890" i="79"/>
  <c r="AN890" i="79"/>
  <c r="AM890" i="79"/>
  <c r="AI890" i="79"/>
  <c r="N890" i="79"/>
  <c r="M890" i="79"/>
  <c r="I890" i="79"/>
  <c r="H890" i="79"/>
  <c r="G890" i="79"/>
  <c r="F890" i="79"/>
  <c r="E890" i="79"/>
  <c r="D890" i="79"/>
  <c r="C890" i="79"/>
  <c r="B890" i="79"/>
  <c r="AQ889" i="79"/>
  <c r="AP889" i="79"/>
  <c r="AN889" i="79"/>
  <c r="AM889" i="79"/>
  <c r="AJ889" i="79"/>
  <c r="AI889" i="79"/>
  <c r="N889" i="79"/>
  <c r="M889" i="79"/>
  <c r="I889" i="79"/>
  <c r="H889" i="79"/>
  <c r="G889" i="79"/>
  <c r="F889" i="79"/>
  <c r="E889" i="79"/>
  <c r="D889" i="79"/>
  <c r="C889" i="79"/>
  <c r="B889" i="79"/>
  <c r="AQ888" i="79"/>
  <c r="AN888" i="79"/>
  <c r="AM888" i="79"/>
  <c r="AI888" i="79"/>
  <c r="I888" i="79"/>
  <c r="H888" i="79"/>
  <c r="G888" i="79"/>
  <c r="F888" i="79"/>
  <c r="E888" i="79"/>
  <c r="D888" i="79"/>
  <c r="C888" i="79"/>
  <c r="B888" i="79"/>
  <c r="AQ887" i="79"/>
  <c r="AP887" i="79"/>
  <c r="AN887" i="79"/>
  <c r="AM887" i="79"/>
  <c r="AJ887" i="79"/>
  <c r="AI887" i="79"/>
  <c r="I887" i="79"/>
  <c r="H887" i="79"/>
  <c r="G887" i="79"/>
  <c r="AL887" i="79" s="1"/>
  <c r="F887" i="79"/>
  <c r="E887" i="79"/>
  <c r="D887" i="79"/>
  <c r="C887" i="79"/>
  <c r="B887" i="79"/>
  <c r="AQ886" i="79"/>
  <c r="AN886" i="79"/>
  <c r="AM886" i="79"/>
  <c r="AI886" i="79"/>
  <c r="I886" i="79"/>
  <c r="H886" i="79"/>
  <c r="G886" i="79"/>
  <c r="F886" i="79"/>
  <c r="E886" i="79"/>
  <c r="D886" i="79"/>
  <c r="C886" i="79"/>
  <c r="B886" i="79"/>
  <c r="AQ885" i="79"/>
  <c r="AN885" i="79"/>
  <c r="AM885" i="79"/>
  <c r="AI885" i="79"/>
  <c r="I885" i="79"/>
  <c r="H885" i="79"/>
  <c r="G885" i="79"/>
  <c r="F885" i="79"/>
  <c r="E885" i="79"/>
  <c r="D885" i="79"/>
  <c r="C885" i="79"/>
  <c r="B885" i="79"/>
  <c r="AQ884" i="79"/>
  <c r="AP884" i="79"/>
  <c r="AN884" i="79"/>
  <c r="AM884" i="79"/>
  <c r="AL884" i="79"/>
  <c r="AK884" i="79"/>
  <c r="AJ884" i="79"/>
  <c r="AI884" i="79"/>
  <c r="I884" i="79"/>
  <c r="H884" i="79"/>
  <c r="G884" i="79"/>
  <c r="F884" i="79"/>
  <c r="E884" i="79"/>
  <c r="D884" i="79"/>
  <c r="C884" i="79"/>
  <c r="B884" i="79"/>
  <c r="AQ883" i="79"/>
  <c r="AP883" i="79"/>
  <c r="AO883" i="79"/>
  <c r="AN883" i="79"/>
  <c r="AM883" i="79"/>
  <c r="AL883" i="79"/>
  <c r="AI883" i="79"/>
  <c r="N883" i="79"/>
  <c r="M883" i="79"/>
  <c r="I883" i="79"/>
  <c r="H883" i="79"/>
  <c r="G883" i="79"/>
  <c r="AK883" i="79" s="1"/>
  <c r="F883" i="79"/>
  <c r="E883" i="79"/>
  <c r="D883" i="79"/>
  <c r="C883" i="79"/>
  <c r="B883" i="79"/>
  <c r="AQ882" i="79"/>
  <c r="AN882" i="79"/>
  <c r="AM882" i="79"/>
  <c r="AK882" i="79"/>
  <c r="AJ882" i="79"/>
  <c r="AI882" i="79"/>
  <c r="N882" i="79"/>
  <c r="M882" i="79"/>
  <c r="I882" i="79"/>
  <c r="H882" i="79"/>
  <c r="G882" i="79"/>
  <c r="F882" i="79"/>
  <c r="E882" i="79"/>
  <c r="D882" i="79"/>
  <c r="C882" i="79"/>
  <c r="B882" i="79"/>
  <c r="AQ881" i="79"/>
  <c r="AN881" i="79"/>
  <c r="AM881" i="79"/>
  <c r="AK881" i="79"/>
  <c r="AI881" i="79"/>
  <c r="I881" i="79"/>
  <c r="H881" i="79"/>
  <c r="G881" i="79"/>
  <c r="F881" i="79"/>
  <c r="E881" i="79"/>
  <c r="D881" i="79"/>
  <c r="C881" i="79"/>
  <c r="B881" i="79"/>
  <c r="AQ880" i="79"/>
  <c r="AP880" i="79"/>
  <c r="AO880" i="79"/>
  <c r="AN880" i="79"/>
  <c r="AM880" i="79"/>
  <c r="AI880" i="79"/>
  <c r="S880" i="79"/>
  <c r="R880" i="79"/>
  <c r="N880" i="79"/>
  <c r="I880" i="79"/>
  <c r="H880" i="79"/>
  <c r="P880" i="79" s="1"/>
  <c r="Q880" i="79" s="1"/>
  <c r="G880" i="79"/>
  <c r="AK880" i="79" s="1"/>
  <c r="F880" i="79"/>
  <c r="E880" i="79"/>
  <c r="D880" i="79"/>
  <c r="C880" i="79"/>
  <c r="B880" i="79"/>
  <c r="AQ879" i="79"/>
  <c r="AN879" i="79"/>
  <c r="AM879" i="79"/>
  <c r="AJ879" i="79"/>
  <c r="AI879" i="79"/>
  <c r="I879" i="79"/>
  <c r="H879" i="79"/>
  <c r="G879" i="79"/>
  <c r="AL879" i="79" s="1"/>
  <c r="F879" i="79"/>
  <c r="E879" i="79"/>
  <c r="D879" i="79"/>
  <c r="C879" i="79"/>
  <c r="B879" i="79"/>
  <c r="AQ878" i="79"/>
  <c r="AN878" i="79"/>
  <c r="AM878" i="79"/>
  <c r="AJ878" i="79"/>
  <c r="AI878" i="79"/>
  <c r="I878" i="79"/>
  <c r="H878" i="79"/>
  <c r="G878" i="79"/>
  <c r="F878" i="79"/>
  <c r="E878" i="79"/>
  <c r="D878" i="79"/>
  <c r="C878" i="79"/>
  <c r="B878" i="79"/>
  <c r="AQ877" i="79"/>
  <c r="AP877" i="79"/>
  <c r="AN877" i="79"/>
  <c r="AM877" i="79"/>
  <c r="AK877" i="79"/>
  <c r="AJ877" i="79"/>
  <c r="AI877" i="79"/>
  <c r="N877" i="79"/>
  <c r="M877" i="79"/>
  <c r="I877" i="79"/>
  <c r="H877" i="79"/>
  <c r="G877" i="79"/>
  <c r="AO877" i="79" s="1"/>
  <c r="F877" i="79"/>
  <c r="E877" i="79"/>
  <c r="D877" i="79"/>
  <c r="C877" i="79"/>
  <c r="B877" i="79"/>
  <c r="AQ876" i="79"/>
  <c r="AO876" i="79"/>
  <c r="AN876" i="79"/>
  <c r="AM876" i="79"/>
  <c r="AI876" i="79"/>
  <c r="I876" i="79"/>
  <c r="H876" i="79"/>
  <c r="G876" i="79"/>
  <c r="F876" i="79"/>
  <c r="E876" i="79"/>
  <c r="D876" i="79"/>
  <c r="C876" i="79"/>
  <c r="B876" i="79"/>
  <c r="AQ875" i="79"/>
  <c r="AP875" i="79"/>
  <c r="AO875" i="79"/>
  <c r="AN875" i="79"/>
  <c r="AM875" i="79"/>
  <c r="AL875" i="79"/>
  <c r="AI875" i="79"/>
  <c r="N875" i="79"/>
  <c r="M875" i="79"/>
  <c r="I875" i="79"/>
  <c r="H875" i="79"/>
  <c r="G875" i="79"/>
  <c r="AK875" i="79" s="1"/>
  <c r="F875" i="79"/>
  <c r="E875" i="79"/>
  <c r="D875" i="79"/>
  <c r="C875" i="79"/>
  <c r="B875" i="79"/>
  <c r="AQ874" i="79"/>
  <c r="AN874" i="79"/>
  <c r="AM874" i="79"/>
  <c r="AL874" i="79"/>
  <c r="AK874" i="79"/>
  <c r="AJ874" i="79"/>
  <c r="AI874" i="79"/>
  <c r="I874" i="79"/>
  <c r="H874" i="79"/>
  <c r="G874" i="79"/>
  <c r="F874" i="79"/>
  <c r="E874" i="79"/>
  <c r="D874" i="79"/>
  <c r="C874" i="79"/>
  <c r="B874" i="79"/>
  <c r="AQ873" i="79"/>
  <c r="AN873" i="79"/>
  <c r="AM873" i="79"/>
  <c r="AK873" i="79"/>
  <c r="AJ873" i="79"/>
  <c r="AI873" i="79"/>
  <c r="M873" i="79"/>
  <c r="I873" i="79"/>
  <c r="H873" i="79"/>
  <c r="G873" i="79"/>
  <c r="F873" i="79"/>
  <c r="E873" i="79"/>
  <c r="D873" i="79"/>
  <c r="C873" i="79"/>
  <c r="B873" i="79"/>
  <c r="AQ872" i="79"/>
  <c r="AP872" i="79"/>
  <c r="AO872" i="79"/>
  <c r="AN872" i="79"/>
  <c r="AM872" i="79"/>
  <c r="AK872" i="79"/>
  <c r="AI872" i="79"/>
  <c r="N872" i="79"/>
  <c r="I872" i="79"/>
  <c r="H872" i="79"/>
  <c r="G872" i="79"/>
  <c r="F872" i="79"/>
  <c r="E872" i="79"/>
  <c r="D872" i="79"/>
  <c r="C872" i="79"/>
  <c r="B872" i="79"/>
  <c r="AQ871" i="79"/>
  <c r="AN871" i="79"/>
  <c r="AM871" i="79"/>
  <c r="AL871" i="79"/>
  <c r="AJ871" i="79"/>
  <c r="AI871" i="79"/>
  <c r="I871" i="79"/>
  <c r="H871" i="79"/>
  <c r="G871" i="79"/>
  <c r="F871" i="79"/>
  <c r="E871" i="79"/>
  <c r="D871" i="79"/>
  <c r="C871" i="79"/>
  <c r="B871" i="79"/>
  <c r="AQ870" i="79"/>
  <c r="AP870" i="79"/>
  <c r="AO870" i="79"/>
  <c r="AN870" i="79"/>
  <c r="AM870" i="79"/>
  <c r="AI870" i="79"/>
  <c r="N870" i="79"/>
  <c r="M870" i="79"/>
  <c r="I870" i="79"/>
  <c r="H870" i="79"/>
  <c r="G870" i="79"/>
  <c r="F870" i="79"/>
  <c r="E870" i="79"/>
  <c r="D870" i="79"/>
  <c r="C870" i="79"/>
  <c r="B870" i="79"/>
  <c r="AQ869" i="79"/>
  <c r="AN869" i="79"/>
  <c r="AM869" i="79"/>
  <c r="AI869" i="79"/>
  <c r="N869" i="79"/>
  <c r="I869" i="79"/>
  <c r="H869" i="79"/>
  <c r="G869" i="79"/>
  <c r="F869" i="79"/>
  <c r="E869" i="79"/>
  <c r="D869" i="79"/>
  <c r="C869" i="79"/>
  <c r="B869" i="79"/>
  <c r="AQ868" i="79"/>
  <c r="AP868" i="79"/>
  <c r="AN868" i="79"/>
  <c r="AM868" i="79"/>
  <c r="AI868" i="79"/>
  <c r="I868" i="79"/>
  <c r="H868" i="79"/>
  <c r="G868" i="79"/>
  <c r="F868" i="79"/>
  <c r="E868" i="79"/>
  <c r="D868" i="79"/>
  <c r="C868" i="79"/>
  <c r="B868" i="79"/>
  <c r="AQ867" i="79"/>
  <c r="AP867" i="79"/>
  <c r="AO867" i="79"/>
  <c r="AN867" i="79"/>
  <c r="AM867" i="79"/>
  <c r="AL867" i="79"/>
  <c r="AI867" i="79"/>
  <c r="N867" i="79"/>
  <c r="M867" i="79"/>
  <c r="I867" i="79"/>
  <c r="H867" i="79"/>
  <c r="G867" i="79"/>
  <c r="AK867" i="79" s="1"/>
  <c r="F867" i="79"/>
  <c r="E867" i="79"/>
  <c r="D867" i="79"/>
  <c r="C867" i="79"/>
  <c r="B867" i="79"/>
  <c r="AQ866" i="79"/>
  <c r="AN866" i="79"/>
  <c r="AM866" i="79"/>
  <c r="AL866" i="79"/>
  <c r="AK866" i="79"/>
  <c r="AI866" i="79"/>
  <c r="I866" i="79"/>
  <c r="H866" i="79"/>
  <c r="G866" i="79"/>
  <c r="F866" i="79"/>
  <c r="E866" i="79"/>
  <c r="D866" i="79"/>
  <c r="C866" i="79"/>
  <c r="B866" i="79"/>
  <c r="AQ865" i="79"/>
  <c r="AP865" i="79"/>
  <c r="AN865" i="79"/>
  <c r="AM865" i="79"/>
  <c r="AI865" i="79"/>
  <c r="N865" i="79"/>
  <c r="M865" i="79"/>
  <c r="I865" i="79"/>
  <c r="H865" i="79"/>
  <c r="G865" i="79"/>
  <c r="AJ865" i="79" s="1"/>
  <c r="F865" i="79"/>
  <c r="E865" i="79"/>
  <c r="D865" i="79"/>
  <c r="C865" i="79"/>
  <c r="B865" i="79"/>
  <c r="AQ864" i="79"/>
  <c r="AN864" i="79"/>
  <c r="AM864" i="79"/>
  <c r="AL864" i="79"/>
  <c r="AI864" i="79"/>
  <c r="I864" i="79"/>
  <c r="H864" i="79"/>
  <c r="G864" i="79"/>
  <c r="F864" i="79"/>
  <c r="E864" i="79"/>
  <c r="D864" i="79"/>
  <c r="C864" i="79"/>
  <c r="B864" i="79"/>
  <c r="AQ863" i="79"/>
  <c r="AP863" i="79"/>
  <c r="AN863" i="79"/>
  <c r="AM863" i="79"/>
  <c r="AI863" i="79"/>
  <c r="I863" i="79"/>
  <c r="H863" i="79"/>
  <c r="G863" i="79"/>
  <c r="F863" i="79"/>
  <c r="E863" i="79"/>
  <c r="D863" i="79"/>
  <c r="C863" i="79"/>
  <c r="B863" i="79"/>
  <c r="AQ862" i="79"/>
  <c r="AP862" i="79"/>
  <c r="AO862" i="79"/>
  <c r="AN862" i="79"/>
  <c r="AM862" i="79"/>
  <c r="AJ862" i="79"/>
  <c r="AI862" i="79"/>
  <c r="N862" i="79"/>
  <c r="M862" i="79"/>
  <c r="I862" i="79"/>
  <c r="H862" i="79"/>
  <c r="G862" i="79"/>
  <c r="F862" i="79"/>
  <c r="E862" i="79"/>
  <c r="D862" i="79"/>
  <c r="C862" i="79"/>
  <c r="B862" i="79"/>
  <c r="AQ861" i="79"/>
  <c r="AP861" i="79"/>
  <c r="AN861" i="79"/>
  <c r="AM861" i="79"/>
  <c r="AL861" i="79"/>
  <c r="AK861" i="79"/>
  <c r="AJ861" i="79"/>
  <c r="AI861" i="79"/>
  <c r="I861" i="79"/>
  <c r="H861" i="79"/>
  <c r="G861" i="79"/>
  <c r="F861" i="79"/>
  <c r="E861" i="79"/>
  <c r="D861" i="79"/>
  <c r="C861" i="79"/>
  <c r="B861" i="79"/>
  <c r="AQ860" i="79"/>
  <c r="AP860" i="79"/>
  <c r="AO860" i="79"/>
  <c r="AN860" i="79"/>
  <c r="AM860" i="79"/>
  <c r="AK860" i="79"/>
  <c r="AJ860" i="79"/>
  <c r="AI860" i="79"/>
  <c r="I860" i="79"/>
  <c r="H860" i="79"/>
  <c r="G860" i="79"/>
  <c r="F860" i="79"/>
  <c r="E860" i="79"/>
  <c r="D860" i="79"/>
  <c r="C860" i="79"/>
  <c r="B860" i="79"/>
  <c r="AQ859" i="79"/>
  <c r="AP859" i="79"/>
  <c r="AO859" i="79"/>
  <c r="AN859" i="79"/>
  <c r="AM859" i="79"/>
  <c r="AL859" i="79"/>
  <c r="AI859" i="79"/>
  <c r="N859" i="79"/>
  <c r="M859" i="79"/>
  <c r="I859" i="79"/>
  <c r="H859" i="79"/>
  <c r="G859" i="79"/>
  <c r="AK859" i="79" s="1"/>
  <c r="F859" i="79"/>
  <c r="E859" i="79"/>
  <c r="D859" i="79"/>
  <c r="C859" i="79"/>
  <c r="B859" i="79"/>
  <c r="AQ858" i="79"/>
  <c r="AN858" i="79"/>
  <c r="AM858" i="79"/>
  <c r="AI858" i="79"/>
  <c r="I858" i="79"/>
  <c r="H858" i="79"/>
  <c r="G858" i="79"/>
  <c r="F858" i="79"/>
  <c r="E858" i="79"/>
  <c r="D858" i="79"/>
  <c r="C858" i="79"/>
  <c r="B858" i="79"/>
  <c r="AQ857" i="79"/>
  <c r="AP857" i="79"/>
  <c r="AN857" i="79"/>
  <c r="AM857" i="79"/>
  <c r="AI857" i="79"/>
  <c r="M857" i="79"/>
  <c r="I857" i="79"/>
  <c r="H857" i="79"/>
  <c r="G857" i="79"/>
  <c r="F857" i="79"/>
  <c r="E857" i="79"/>
  <c r="D857" i="79"/>
  <c r="C857" i="79"/>
  <c r="B857" i="79"/>
  <c r="AQ856" i="79"/>
  <c r="AP856" i="79"/>
  <c r="AO856" i="79"/>
  <c r="AN856" i="79"/>
  <c r="AM856" i="79"/>
  <c r="AK856" i="79"/>
  <c r="AI856" i="79"/>
  <c r="N856" i="79"/>
  <c r="I856" i="79"/>
  <c r="H856" i="79"/>
  <c r="G856" i="79"/>
  <c r="AL856" i="79" s="1"/>
  <c r="F856" i="79"/>
  <c r="E856" i="79"/>
  <c r="D856" i="79"/>
  <c r="C856" i="79"/>
  <c r="B856" i="79"/>
  <c r="AQ855" i="79"/>
  <c r="AP855" i="79"/>
  <c r="AN855" i="79"/>
  <c r="AM855" i="79"/>
  <c r="AJ855" i="79"/>
  <c r="AI855" i="79"/>
  <c r="I855" i="79"/>
  <c r="H855" i="79"/>
  <c r="G855" i="79"/>
  <c r="AL855" i="79" s="1"/>
  <c r="F855" i="79"/>
  <c r="E855" i="79"/>
  <c r="D855" i="79"/>
  <c r="C855" i="79"/>
  <c r="B855" i="79"/>
  <c r="AQ854" i="79"/>
  <c r="AN854" i="79"/>
  <c r="AM854" i="79"/>
  <c r="AJ854" i="79"/>
  <c r="AI854" i="79"/>
  <c r="I854" i="79"/>
  <c r="H854" i="79"/>
  <c r="G854" i="79"/>
  <c r="F854" i="79"/>
  <c r="E854" i="79"/>
  <c r="D854" i="79"/>
  <c r="C854" i="79"/>
  <c r="B854" i="79"/>
  <c r="AQ853" i="79"/>
  <c r="AN853" i="79"/>
  <c r="AM853" i="79"/>
  <c r="AL853" i="79"/>
  <c r="AI853" i="79"/>
  <c r="N853" i="79"/>
  <c r="M853" i="79"/>
  <c r="I853" i="79"/>
  <c r="H853" i="79"/>
  <c r="G853" i="79"/>
  <c r="F853" i="79"/>
  <c r="E853" i="79"/>
  <c r="D853" i="79"/>
  <c r="C853" i="79"/>
  <c r="B853" i="79"/>
  <c r="AQ852" i="79"/>
  <c r="AN852" i="79"/>
  <c r="AM852" i="79"/>
  <c r="AI852" i="79"/>
  <c r="I852" i="79"/>
  <c r="H852" i="79"/>
  <c r="G852" i="79"/>
  <c r="F852" i="79"/>
  <c r="E852" i="79"/>
  <c r="D852" i="79"/>
  <c r="C852" i="79"/>
  <c r="B852" i="79"/>
  <c r="AQ851" i="79"/>
  <c r="AP851" i="79"/>
  <c r="AO851" i="79"/>
  <c r="AN851" i="79"/>
  <c r="AM851" i="79"/>
  <c r="AL851" i="79"/>
  <c r="AI851" i="79"/>
  <c r="N851" i="79"/>
  <c r="M851" i="79"/>
  <c r="I851" i="79"/>
  <c r="H851" i="79"/>
  <c r="G851" i="79"/>
  <c r="AK851" i="79" s="1"/>
  <c r="F851" i="79"/>
  <c r="E851" i="79"/>
  <c r="D851" i="79"/>
  <c r="C851" i="79"/>
  <c r="B851" i="79"/>
  <c r="AQ850" i="79"/>
  <c r="AN850" i="79"/>
  <c r="AM850" i="79"/>
  <c r="AK850" i="79"/>
  <c r="AJ850" i="79"/>
  <c r="AI850" i="79"/>
  <c r="N850" i="79"/>
  <c r="M850" i="79"/>
  <c r="I850" i="79"/>
  <c r="H850" i="79"/>
  <c r="G850" i="79"/>
  <c r="F850" i="79"/>
  <c r="E850" i="79"/>
  <c r="D850" i="79"/>
  <c r="C850" i="79"/>
  <c r="B850" i="79"/>
  <c r="AQ849" i="79"/>
  <c r="AN849" i="79"/>
  <c r="AM849" i="79"/>
  <c r="AK849" i="79"/>
  <c r="AJ849" i="79"/>
  <c r="AI849" i="79"/>
  <c r="I849" i="79"/>
  <c r="H849" i="79"/>
  <c r="G849" i="79"/>
  <c r="F849" i="79"/>
  <c r="E849" i="79"/>
  <c r="D849" i="79"/>
  <c r="C849" i="79"/>
  <c r="B849" i="79"/>
  <c r="AQ848" i="79"/>
  <c r="AP848" i="79"/>
  <c r="AO848" i="79"/>
  <c r="AN848" i="79"/>
  <c r="AM848" i="79"/>
  <c r="AI848" i="79"/>
  <c r="N848" i="79"/>
  <c r="I848" i="79"/>
  <c r="H848" i="79"/>
  <c r="G848" i="79"/>
  <c r="AK848" i="79" s="1"/>
  <c r="F848" i="79"/>
  <c r="E848" i="79"/>
  <c r="D848" i="79"/>
  <c r="C848" i="79"/>
  <c r="B848" i="79"/>
  <c r="AQ847" i="79"/>
  <c r="AN847" i="79"/>
  <c r="AM847" i="79"/>
  <c r="AL847" i="79"/>
  <c r="AJ847" i="79"/>
  <c r="AI847" i="79"/>
  <c r="I847" i="79"/>
  <c r="H847" i="79"/>
  <c r="G847" i="79"/>
  <c r="F847" i="79"/>
  <c r="E847" i="79"/>
  <c r="D847" i="79"/>
  <c r="C847" i="79"/>
  <c r="B847" i="79"/>
  <c r="AQ846" i="79"/>
  <c r="AN846" i="79"/>
  <c r="AM846" i="79"/>
  <c r="AK846" i="79"/>
  <c r="AI846" i="79"/>
  <c r="I846" i="79"/>
  <c r="H846" i="79"/>
  <c r="G846" i="79"/>
  <c r="F846" i="79"/>
  <c r="E846" i="79"/>
  <c r="D846" i="79"/>
  <c r="C846" i="79"/>
  <c r="B846" i="79"/>
  <c r="AQ845" i="79"/>
  <c r="AP845" i="79"/>
  <c r="AN845" i="79"/>
  <c r="AM845" i="79"/>
  <c r="AI845" i="79"/>
  <c r="I845" i="79"/>
  <c r="H845" i="79"/>
  <c r="G845" i="79"/>
  <c r="AJ845" i="79" s="1"/>
  <c r="F845" i="79"/>
  <c r="E845" i="79"/>
  <c r="D845" i="79"/>
  <c r="C845" i="79"/>
  <c r="B845" i="79"/>
  <c r="AQ844" i="79"/>
  <c r="AN844" i="79"/>
  <c r="AM844" i="79"/>
  <c r="AI844" i="79"/>
  <c r="I844" i="79"/>
  <c r="H844" i="79"/>
  <c r="G844" i="79"/>
  <c r="F844" i="79"/>
  <c r="E844" i="79"/>
  <c r="D844" i="79"/>
  <c r="C844" i="79"/>
  <c r="B844" i="79"/>
  <c r="AQ843" i="79"/>
  <c r="AP843" i="79"/>
  <c r="AN843" i="79"/>
  <c r="AM843" i="79"/>
  <c r="AI843" i="79"/>
  <c r="I843" i="79"/>
  <c r="H843" i="79"/>
  <c r="G843" i="79"/>
  <c r="F843" i="79"/>
  <c r="E843" i="79"/>
  <c r="D843" i="79"/>
  <c r="C843" i="79"/>
  <c r="B843" i="79"/>
  <c r="AQ842" i="79"/>
  <c r="AP842" i="79"/>
  <c r="AO842" i="79"/>
  <c r="AN842" i="79"/>
  <c r="AM842" i="79"/>
  <c r="AI842" i="79"/>
  <c r="I842" i="79"/>
  <c r="H842" i="79"/>
  <c r="G842" i="79"/>
  <c r="AJ842" i="79" s="1"/>
  <c r="F842" i="79"/>
  <c r="E842" i="79"/>
  <c r="D842" i="79"/>
  <c r="C842" i="79"/>
  <c r="B842" i="79"/>
  <c r="AN841" i="79"/>
  <c r="AM841" i="79"/>
  <c r="AI841" i="79"/>
  <c r="I841" i="79"/>
  <c r="H841" i="79"/>
  <c r="G841" i="79"/>
  <c r="F841" i="79"/>
  <c r="E841" i="79"/>
  <c r="D841" i="79"/>
  <c r="C841" i="79"/>
  <c r="B841" i="79"/>
  <c r="AP840" i="79"/>
  <c r="AN840" i="79"/>
  <c r="AM840" i="79"/>
  <c r="AI840" i="79"/>
  <c r="I840" i="79"/>
  <c r="H840" i="79"/>
  <c r="G840" i="79"/>
  <c r="F840" i="79"/>
  <c r="E840" i="79"/>
  <c r="D840" i="79"/>
  <c r="C840" i="79"/>
  <c r="B840" i="79"/>
  <c r="AQ839" i="79"/>
  <c r="AP839" i="79"/>
  <c r="AN839" i="79"/>
  <c r="AM839" i="79"/>
  <c r="AI839" i="79"/>
  <c r="I839" i="79"/>
  <c r="H839" i="79"/>
  <c r="G839" i="79"/>
  <c r="F839" i="79"/>
  <c r="E839" i="79"/>
  <c r="D839" i="79"/>
  <c r="C839" i="79"/>
  <c r="B839" i="79"/>
  <c r="AQ838" i="79"/>
  <c r="AN838" i="79"/>
  <c r="AM838" i="79"/>
  <c r="AJ838" i="79"/>
  <c r="AI838" i="79"/>
  <c r="I838" i="79"/>
  <c r="H838" i="79"/>
  <c r="G838" i="79"/>
  <c r="F838" i="79"/>
  <c r="E838" i="79"/>
  <c r="D838" i="79"/>
  <c r="C838" i="79"/>
  <c r="B838" i="79"/>
  <c r="AN837" i="79"/>
  <c r="AM837" i="79"/>
  <c r="AJ837" i="79"/>
  <c r="AI837" i="79"/>
  <c r="I837" i="79"/>
  <c r="H837" i="79"/>
  <c r="G837" i="79"/>
  <c r="F837" i="79"/>
  <c r="E837" i="79"/>
  <c r="D837" i="79"/>
  <c r="C837" i="79"/>
  <c r="B837" i="79"/>
  <c r="AN836" i="79"/>
  <c r="AM836" i="79"/>
  <c r="AQ836" i="79" s="1"/>
  <c r="AI836" i="79"/>
  <c r="I836" i="79"/>
  <c r="H836" i="79"/>
  <c r="G836" i="79"/>
  <c r="F836" i="79"/>
  <c r="E836" i="79"/>
  <c r="D836" i="79"/>
  <c r="C836" i="79"/>
  <c r="B836" i="79"/>
  <c r="AQ835" i="79"/>
  <c r="AP835" i="79"/>
  <c r="AN835" i="79"/>
  <c r="AM835" i="79"/>
  <c r="AJ835" i="79"/>
  <c r="AI835" i="79"/>
  <c r="I835" i="79"/>
  <c r="H835" i="79"/>
  <c r="G835" i="79"/>
  <c r="F835" i="79"/>
  <c r="E835" i="79"/>
  <c r="D835" i="79"/>
  <c r="C835" i="79"/>
  <c r="B835" i="79"/>
  <c r="AO834" i="79"/>
  <c r="AN834" i="79"/>
  <c r="AM834" i="79"/>
  <c r="AI834" i="79"/>
  <c r="I834" i="79"/>
  <c r="H834" i="79"/>
  <c r="G834" i="79"/>
  <c r="F834" i="79"/>
  <c r="E834" i="79"/>
  <c r="D834" i="79"/>
  <c r="C834" i="79"/>
  <c r="B834" i="79"/>
  <c r="AQ833" i="79"/>
  <c r="AP833" i="79"/>
  <c r="AN833" i="79"/>
  <c r="AM833" i="79"/>
  <c r="AI833" i="79"/>
  <c r="I833" i="79"/>
  <c r="H833" i="79"/>
  <c r="G833" i="79"/>
  <c r="F833" i="79"/>
  <c r="E833" i="79"/>
  <c r="D833" i="79"/>
  <c r="C833" i="79"/>
  <c r="B833" i="79"/>
  <c r="AQ832" i="79"/>
  <c r="AP832" i="79"/>
  <c r="AO832" i="79"/>
  <c r="AN832" i="79"/>
  <c r="AM832" i="79"/>
  <c r="AJ832" i="79"/>
  <c r="AI832" i="79"/>
  <c r="I832" i="79"/>
  <c r="H832" i="79"/>
  <c r="G832" i="79"/>
  <c r="F832" i="79"/>
  <c r="E832" i="79"/>
  <c r="D832" i="79"/>
  <c r="C832" i="79"/>
  <c r="B832" i="79"/>
  <c r="AN831" i="79"/>
  <c r="AM831" i="79"/>
  <c r="AQ831" i="79" s="1"/>
  <c r="AI831" i="79"/>
  <c r="I831" i="79"/>
  <c r="H831" i="79"/>
  <c r="G831" i="79"/>
  <c r="F831" i="79"/>
  <c r="E831" i="79"/>
  <c r="D831" i="79"/>
  <c r="C831" i="79"/>
  <c r="B831" i="79"/>
  <c r="AQ830" i="79"/>
  <c r="AP830" i="79"/>
  <c r="AO830" i="79"/>
  <c r="AN830" i="79"/>
  <c r="AM830" i="79"/>
  <c r="AJ830" i="79"/>
  <c r="AI830" i="79"/>
  <c r="I830" i="79"/>
  <c r="H830" i="79"/>
  <c r="G830" i="79"/>
  <c r="F830" i="79"/>
  <c r="E830" i="79"/>
  <c r="D830" i="79"/>
  <c r="C830" i="79"/>
  <c r="B830" i="79"/>
  <c r="AQ829" i="79"/>
  <c r="AP829" i="79"/>
  <c r="AN829" i="79"/>
  <c r="AM829" i="79"/>
  <c r="AI829" i="79"/>
  <c r="I829" i="79"/>
  <c r="H829" i="79"/>
  <c r="G829" i="79"/>
  <c r="AJ829" i="79" s="1"/>
  <c r="F829" i="79"/>
  <c r="E829" i="79"/>
  <c r="D829" i="79"/>
  <c r="C829" i="79"/>
  <c r="B829" i="79"/>
  <c r="AN828" i="79"/>
  <c r="AM828" i="79"/>
  <c r="AQ828" i="79" s="1"/>
  <c r="AJ828" i="79"/>
  <c r="AI828" i="79"/>
  <c r="I828" i="79"/>
  <c r="H828" i="79"/>
  <c r="G828" i="79"/>
  <c r="F828" i="79"/>
  <c r="E828" i="79"/>
  <c r="D828" i="79"/>
  <c r="C828" i="79"/>
  <c r="B828" i="79"/>
  <c r="AN827" i="79"/>
  <c r="AM827" i="79"/>
  <c r="AJ827" i="79"/>
  <c r="AI827" i="79"/>
  <c r="I827" i="79"/>
  <c r="H827" i="79"/>
  <c r="G827" i="79"/>
  <c r="F827" i="79"/>
  <c r="E827" i="79"/>
  <c r="D827" i="79"/>
  <c r="C827" i="79"/>
  <c r="B827" i="79"/>
  <c r="AQ826" i="79"/>
  <c r="AP826" i="79"/>
  <c r="AO826" i="79"/>
  <c r="AN826" i="79"/>
  <c r="AM826" i="79"/>
  <c r="AI826" i="79"/>
  <c r="I826" i="79"/>
  <c r="H826" i="79"/>
  <c r="G826" i="79"/>
  <c r="AJ826" i="79" s="1"/>
  <c r="F826" i="79"/>
  <c r="E826" i="79"/>
  <c r="D826" i="79"/>
  <c r="C826" i="79"/>
  <c r="B826" i="79"/>
  <c r="AQ825" i="79"/>
  <c r="AN825" i="79"/>
  <c r="AM825" i="79"/>
  <c r="AI825" i="79"/>
  <c r="I825" i="79"/>
  <c r="H825" i="79"/>
  <c r="G825" i="79"/>
  <c r="F825" i="79"/>
  <c r="E825" i="79"/>
  <c r="D825" i="79"/>
  <c r="C825" i="79"/>
  <c r="B825" i="79"/>
  <c r="AP824" i="79"/>
  <c r="AO824" i="79"/>
  <c r="AN824" i="79"/>
  <c r="AM824" i="79"/>
  <c r="AI824" i="79"/>
  <c r="I824" i="79"/>
  <c r="H824" i="79"/>
  <c r="G824" i="79"/>
  <c r="F824" i="79"/>
  <c r="E824" i="79"/>
  <c r="D824" i="79"/>
  <c r="C824" i="79"/>
  <c r="B824" i="79"/>
  <c r="AP823" i="79"/>
  <c r="AN823" i="79"/>
  <c r="AM823" i="79"/>
  <c r="AI823" i="79"/>
  <c r="I823" i="79"/>
  <c r="H823" i="79"/>
  <c r="G823" i="79"/>
  <c r="F823" i="79"/>
  <c r="E823" i="79"/>
  <c r="D823" i="79"/>
  <c r="C823" i="79"/>
  <c r="B823" i="79"/>
  <c r="AQ822" i="79"/>
  <c r="AP822" i="79"/>
  <c r="AN822" i="79"/>
  <c r="AM822" i="79"/>
  <c r="AI822" i="79"/>
  <c r="I822" i="79"/>
  <c r="H822" i="79"/>
  <c r="G822" i="79"/>
  <c r="AJ822" i="79" s="1"/>
  <c r="F822" i="79"/>
  <c r="E822" i="79"/>
  <c r="D822" i="79"/>
  <c r="C822" i="79"/>
  <c r="B822" i="79"/>
  <c r="AP821" i="79"/>
  <c r="AN821" i="79"/>
  <c r="AM821" i="79"/>
  <c r="AI821" i="79"/>
  <c r="I821" i="79"/>
  <c r="H821" i="79"/>
  <c r="G821" i="79"/>
  <c r="F821" i="79"/>
  <c r="E821" i="79"/>
  <c r="D821" i="79"/>
  <c r="C821" i="79"/>
  <c r="B821" i="79"/>
  <c r="AQ820" i="79"/>
  <c r="AP820" i="79"/>
  <c r="AO820" i="79"/>
  <c r="AN820" i="79"/>
  <c r="AM820" i="79"/>
  <c r="AI820" i="79"/>
  <c r="I820" i="79"/>
  <c r="H820" i="79"/>
  <c r="G820" i="79"/>
  <c r="F820" i="79"/>
  <c r="E820" i="79"/>
  <c r="D820" i="79"/>
  <c r="C820" i="79"/>
  <c r="B820" i="79"/>
  <c r="AQ819" i="79"/>
  <c r="AP819" i="79"/>
  <c r="AN819" i="79"/>
  <c r="AM819" i="79"/>
  <c r="AJ819" i="79"/>
  <c r="AI819" i="79"/>
  <c r="I819" i="79"/>
  <c r="H819" i="79"/>
  <c r="G819" i="79"/>
  <c r="F819" i="79"/>
  <c r="E819" i="79"/>
  <c r="D819" i="79"/>
  <c r="C819" i="79"/>
  <c r="B819" i="79"/>
  <c r="AN818" i="79"/>
  <c r="AM818" i="79"/>
  <c r="AQ818" i="79" s="1"/>
  <c r="AJ818" i="79"/>
  <c r="AI818" i="79"/>
  <c r="I818" i="79"/>
  <c r="H818" i="79"/>
  <c r="G818" i="79"/>
  <c r="F818" i="79"/>
  <c r="E818" i="79"/>
  <c r="D818" i="79"/>
  <c r="C818" i="79"/>
  <c r="B818" i="79"/>
  <c r="AN817" i="79"/>
  <c r="AM817" i="79"/>
  <c r="AQ817" i="79" s="1"/>
  <c r="AI817" i="79"/>
  <c r="I817" i="79"/>
  <c r="H817" i="79"/>
  <c r="G817" i="79"/>
  <c r="F817" i="79"/>
  <c r="E817" i="79"/>
  <c r="D817" i="79"/>
  <c r="C817" i="79"/>
  <c r="B817" i="79"/>
  <c r="AQ816" i="79"/>
  <c r="AP816" i="79"/>
  <c r="AO816" i="79"/>
  <c r="AN816" i="79"/>
  <c r="AM816" i="79"/>
  <c r="AJ816" i="79"/>
  <c r="AI816" i="79"/>
  <c r="I816" i="79"/>
  <c r="H816" i="79"/>
  <c r="G816" i="79"/>
  <c r="F816" i="79"/>
  <c r="E816" i="79"/>
  <c r="D816" i="79"/>
  <c r="C816" i="79"/>
  <c r="B816" i="79"/>
  <c r="AN815" i="79"/>
  <c r="AM815" i="79"/>
  <c r="AI815" i="79"/>
  <c r="I815" i="79"/>
  <c r="H815" i="79"/>
  <c r="G815" i="79"/>
  <c r="F815" i="79"/>
  <c r="E815" i="79"/>
  <c r="D815" i="79"/>
  <c r="C815" i="79"/>
  <c r="B815" i="79"/>
  <c r="AQ814" i="79"/>
  <c r="AO814" i="79"/>
  <c r="AN814" i="79"/>
  <c r="AM814" i="79"/>
  <c r="AI814" i="79"/>
  <c r="I814" i="79"/>
  <c r="H814" i="79"/>
  <c r="G814" i="79"/>
  <c r="F814" i="79"/>
  <c r="E814" i="79"/>
  <c r="D814" i="79"/>
  <c r="C814" i="79"/>
  <c r="B814" i="79"/>
  <c r="AQ813" i="79"/>
  <c r="AP813" i="79"/>
  <c r="AN813" i="79"/>
  <c r="AM813" i="79"/>
  <c r="AI813" i="79"/>
  <c r="I813" i="79"/>
  <c r="H813" i="79"/>
  <c r="G813" i="79"/>
  <c r="AJ813" i="79" s="1"/>
  <c r="F813" i="79"/>
  <c r="E813" i="79"/>
  <c r="D813" i="79"/>
  <c r="C813" i="79"/>
  <c r="B813" i="79"/>
  <c r="AQ812" i="79"/>
  <c r="AN812" i="79"/>
  <c r="AM812" i="79"/>
  <c r="AJ812" i="79"/>
  <c r="AI812" i="79"/>
  <c r="I812" i="79"/>
  <c r="H812" i="79"/>
  <c r="G812" i="79"/>
  <c r="F812" i="79"/>
  <c r="E812" i="79"/>
  <c r="D812" i="79"/>
  <c r="C812" i="79"/>
  <c r="B812" i="79"/>
  <c r="AQ811" i="79"/>
  <c r="AN811" i="79"/>
  <c r="AM811" i="79"/>
  <c r="AJ811" i="79"/>
  <c r="AI811" i="79"/>
  <c r="I811" i="79"/>
  <c r="H811" i="79"/>
  <c r="G811" i="79"/>
  <c r="F811" i="79"/>
  <c r="E811" i="79"/>
  <c r="D811" i="79"/>
  <c r="C811" i="79"/>
  <c r="B811" i="79"/>
  <c r="AQ810" i="79"/>
  <c r="AP810" i="79"/>
  <c r="AO810" i="79"/>
  <c r="AN810" i="79"/>
  <c r="AM810" i="79"/>
  <c r="AI810" i="79"/>
  <c r="I810" i="79"/>
  <c r="H810" i="79"/>
  <c r="G810" i="79"/>
  <c r="AJ810" i="79" s="1"/>
  <c r="F810" i="79"/>
  <c r="E810" i="79"/>
  <c r="D810" i="79"/>
  <c r="C810" i="79"/>
  <c r="B810" i="79"/>
  <c r="AN809" i="79"/>
  <c r="AM809" i="79"/>
  <c r="AQ809" i="79" s="1"/>
  <c r="AI809" i="79"/>
  <c r="I809" i="79"/>
  <c r="H809" i="79"/>
  <c r="G809" i="79"/>
  <c r="F809" i="79"/>
  <c r="E809" i="79"/>
  <c r="D809" i="79"/>
  <c r="C809" i="79"/>
  <c r="B809" i="79"/>
  <c r="AN808" i="79"/>
  <c r="AM808" i="79"/>
  <c r="AI808" i="79"/>
  <c r="I808" i="79"/>
  <c r="H808" i="79"/>
  <c r="G808" i="79"/>
  <c r="F808" i="79"/>
  <c r="E808" i="79"/>
  <c r="D808" i="79"/>
  <c r="C808" i="79"/>
  <c r="B808" i="79"/>
  <c r="AP807" i="79"/>
  <c r="AN807" i="79"/>
  <c r="AM807" i="79"/>
  <c r="AI807" i="79"/>
  <c r="I807" i="79"/>
  <c r="H807" i="79"/>
  <c r="G807" i="79"/>
  <c r="F807" i="79"/>
  <c r="E807" i="79"/>
  <c r="D807" i="79"/>
  <c r="C807" i="79"/>
  <c r="B807" i="79"/>
  <c r="AP806" i="79"/>
  <c r="AN806" i="79"/>
  <c r="AM806" i="79"/>
  <c r="AJ806" i="79"/>
  <c r="AI806" i="79"/>
  <c r="I806" i="79"/>
  <c r="H806" i="79"/>
  <c r="G806" i="79"/>
  <c r="F806" i="79"/>
  <c r="E806" i="79"/>
  <c r="D806" i="79"/>
  <c r="C806" i="79"/>
  <c r="B806" i="79"/>
  <c r="AP805" i="79"/>
  <c r="AN805" i="79"/>
  <c r="AM805" i="79"/>
  <c r="AI805" i="79"/>
  <c r="I805" i="79"/>
  <c r="H805" i="79"/>
  <c r="G805" i="79"/>
  <c r="F805" i="79"/>
  <c r="E805" i="79"/>
  <c r="D805" i="79"/>
  <c r="C805" i="79"/>
  <c r="B805" i="79"/>
  <c r="AQ804" i="79"/>
  <c r="AN804" i="79"/>
  <c r="AM804" i="79"/>
  <c r="AI804" i="79"/>
  <c r="I804" i="79"/>
  <c r="H804" i="79"/>
  <c r="G804" i="79"/>
  <c r="F804" i="79"/>
  <c r="E804" i="79"/>
  <c r="D804" i="79"/>
  <c r="C804" i="79"/>
  <c r="B804" i="79"/>
  <c r="AQ803" i="79"/>
  <c r="AP803" i="79"/>
  <c r="AN803" i="79"/>
  <c r="AM803" i="79"/>
  <c r="AJ803" i="79"/>
  <c r="AI803" i="79"/>
  <c r="I803" i="79"/>
  <c r="H803" i="79"/>
  <c r="G803" i="79"/>
  <c r="F803" i="79"/>
  <c r="E803" i="79"/>
  <c r="D803" i="79"/>
  <c r="C803" i="79"/>
  <c r="B803" i="79"/>
  <c r="AN802" i="79"/>
  <c r="AM802" i="79"/>
  <c r="AQ802" i="79" s="1"/>
  <c r="AJ802" i="79"/>
  <c r="AI802" i="79"/>
  <c r="I802" i="79"/>
  <c r="H802" i="79"/>
  <c r="G802" i="79"/>
  <c r="F802" i="79"/>
  <c r="E802" i="79"/>
  <c r="D802" i="79"/>
  <c r="C802" i="79"/>
  <c r="B802" i="79"/>
  <c r="AQ801" i="79"/>
  <c r="AP801" i="79"/>
  <c r="AN801" i="79"/>
  <c r="AM801" i="79"/>
  <c r="AJ801" i="79"/>
  <c r="AI801" i="79"/>
  <c r="I801" i="79"/>
  <c r="H801" i="79"/>
  <c r="G801" i="79"/>
  <c r="F801" i="79"/>
  <c r="E801" i="79"/>
  <c r="D801" i="79"/>
  <c r="C801" i="79"/>
  <c r="B801" i="79"/>
  <c r="AQ800" i="79"/>
  <c r="AP800" i="79"/>
  <c r="AO800" i="79"/>
  <c r="AN800" i="79"/>
  <c r="AM800" i="79"/>
  <c r="AJ800" i="79"/>
  <c r="AI800" i="79"/>
  <c r="I800" i="79"/>
  <c r="H800" i="79"/>
  <c r="G800" i="79"/>
  <c r="F800" i="79"/>
  <c r="E800" i="79"/>
  <c r="D800" i="79"/>
  <c r="C800" i="79"/>
  <c r="B800" i="79"/>
  <c r="AN799" i="79"/>
  <c r="AM799" i="79"/>
  <c r="AJ799" i="79"/>
  <c r="AI799" i="79"/>
  <c r="I799" i="79"/>
  <c r="H799" i="79"/>
  <c r="G799" i="79"/>
  <c r="F799" i="79"/>
  <c r="E799" i="79"/>
  <c r="D799" i="79"/>
  <c r="C799" i="79"/>
  <c r="B799" i="79"/>
  <c r="AO798" i="79"/>
  <c r="AN798" i="79"/>
  <c r="AM798" i="79"/>
  <c r="AJ798" i="79"/>
  <c r="AI798" i="79"/>
  <c r="I798" i="79"/>
  <c r="H798" i="79"/>
  <c r="G798" i="79"/>
  <c r="F798" i="79"/>
  <c r="E798" i="79"/>
  <c r="D798" i="79"/>
  <c r="C798" i="79"/>
  <c r="B798" i="79"/>
  <c r="AQ797" i="79"/>
  <c r="AP797" i="79"/>
  <c r="AN797" i="79"/>
  <c r="AM797" i="79"/>
  <c r="AI797" i="79"/>
  <c r="I797" i="79"/>
  <c r="H797" i="79"/>
  <c r="G797" i="79"/>
  <c r="AJ797" i="79" s="1"/>
  <c r="F797" i="79"/>
  <c r="E797" i="79"/>
  <c r="D797" i="79"/>
  <c r="C797" i="79"/>
  <c r="B797" i="79"/>
  <c r="AQ796" i="79"/>
  <c r="AN796" i="79"/>
  <c r="AM796" i="79"/>
  <c r="AI796" i="79"/>
  <c r="I796" i="79"/>
  <c r="H796" i="79"/>
  <c r="G796" i="79"/>
  <c r="F796" i="79"/>
  <c r="E796" i="79"/>
  <c r="D796" i="79"/>
  <c r="C796" i="79"/>
  <c r="B796" i="79"/>
  <c r="AQ795" i="79"/>
  <c r="AP795" i="79"/>
  <c r="AN795" i="79"/>
  <c r="AM795" i="79"/>
  <c r="AI795" i="79"/>
  <c r="I795" i="79"/>
  <c r="H795" i="79"/>
  <c r="G795" i="79"/>
  <c r="F795" i="79"/>
  <c r="E795" i="79"/>
  <c r="D795" i="79"/>
  <c r="C795" i="79"/>
  <c r="B795" i="79"/>
  <c r="AQ794" i="79"/>
  <c r="AP794" i="79"/>
  <c r="AO794" i="79"/>
  <c r="AN794" i="79"/>
  <c r="AM794" i="79"/>
  <c r="AI794" i="79"/>
  <c r="I794" i="79"/>
  <c r="H794" i="79"/>
  <c r="G794" i="79"/>
  <c r="AJ794" i="79" s="1"/>
  <c r="F794" i="79"/>
  <c r="E794" i="79"/>
  <c r="D794" i="79"/>
  <c r="C794" i="79"/>
  <c r="B794" i="79"/>
  <c r="AQ793" i="79"/>
  <c r="AN793" i="79"/>
  <c r="AM793" i="79"/>
  <c r="AJ793" i="79"/>
  <c r="AI793" i="79"/>
  <c r="I793" i="79"/>
  <c r="H793" i="79"/>
  <c r="G793" i="79"/>
  <c r="F793" i="79"/>
  <c r="E793" i="79"/>
  <c r="D793" i="79"/>
  <c r="C793" i="79"/>
  <c r="B793" i="79"/>
  <c r="AP792" i="79"/>
  <c r="AN792" i="79"/>
  <c r="AM792" i="79"/>
  <c r="AJ792" i="79"/>
  <c r="AI792" i="79"/>
  <c r="I792" i="79"/>
  <c r="H792" i="79"/>
  <c r="G792" i="79"/>
  <c r="F792" i="79"/>
  <c r="E792" i="79"/>
  <c r="D792" i="79"/>
  <c r="C792" i="79"/>
  <c r="B792" i="79"/>
  <c r="AN791" i="79"/>
  <c r="AM791" i="79"/>
  <c r="AI791" i="79"/>
  <c r="I791" i="79"/>
  <c r="H791" i="79"/>
  <c r="G791" i="79"/>
  <c r="F791" i="79"/>
  <c r="E791" i="79"/>
  <c r="D791" i="79"/>
  <c r="C791" i="79"/>
  <c r="B791" i="79"/>
  <c r="AN790" i="79"/>
  <c r="AM790" i="79"/>
  <c r="AJ790" i="79"/>
  <c r="AI790" i="79"/>
  <c r="I790" i="79"/>
  <c r="H790" i="79"/>
  <c r="G790" i="79"/>
  <c r="F790" i="79"/>
  <c r="E790" i="79"/>
  <c r="D790" i="79"/>
  <c r="C790" i="79"/>
  <c r="B790" i="79"/>
  <c r="AP789" i="79"/>
  <c r="AN789" i="79"/>
  <c r="AM789" i="79"/>
  <c r="AJ789" i="79"/>
  <c r="AI789" i="79"/>
  <c r="I789" i="79"/>
  <c r="H789" i="79"/>
  <c r="G789" i="79"/>
  <c r="F789" i="79"/>
  <c r="E789" i="79"/>
  <c r="D789" i="79"/>
  <c r="C789" i="79"/>
  <c r="B789" i="79"/>
  <c r="AN788" i="79"/>
  <c r="AM788" i="79"/>
  <c r="AI788" i="79"/>
  <c r="I788" i="79"/>
  <c r="H788" i="79"/>
  <c r="G788" i="79"/>
  <c r="F788" i="79"/>
  <c r="E788" i="79"/>
  <c r="D788" i="79"/>
  <c r="C788" i="79"/>
  <c r="B788" i="79"/>
  <c r="AQ787" i="79"/>
  <c r="AP787" i="79"/>
  <c r="AN787" i="79"/>
  <c r="AM787" i="79"/>
  <c r="AJ787" i="79"/>
  <c r="AI787" i="79"/>
  <c r="I787" i="79"/>
  <c r="H787" i="79"/>
  <c r="G787" i="79"/>
  <c r="F787" i="79"/>
  <c r="E787" i="79"/>
  <c r="D787" i="79"/>
  <c r="C787" i="79"/>
  <c r="B787" i="79"/>
  <c r="AO786" i="79"/>
  <c r="AN786" i="79"/>
  <c r="AM786" i="79"/>
  <c r="AQ786" i="79" s="1"/>
  <c r="AI786" i="79"/>
  <c r="I786" i="79"/>
  <c r="H786" i="79"/>
  <c r="G786" i="79"/>
  <c r="F786" i="79"/>
  <c r="E786" i="79"/>
  <c r="D786" i="79"/>
  <c r="C786" i="79"/>
  <c r="B786" i="79"/>
  <c r="AQ785" i="79"/>
  <c r="AP785" i="79"/>
  <c r="AN785" i="79"/>
  <c r="AM785" i="79"/>
  <c r="AI785" i="79"/>
  <c r="I785" i="79"/>
  <c r="H785" i="79"/>
  <c r="G785" i="79"/>
  <c r="F785" i="79"/>
  <c r="E785" i="79"/>
  <c r="D785" i="79"/>
  <c r="C785" i="79"/>
  <c r="B785" i="79"/>
  <c r="AQ784" i="79"/>
  <c r="AP784" i="79"/>
  <c r="AO784" i="79"/>
  <c r="AN784" i="79"/>
  <c r="AM784" i="79"/>
  <c r="AJ784" i="79"/>
  <c r="AI784" i="79"/>
  <c r="I784" i="79"/>
  <c r="H784" i="79"/>
  <c r="G784" i="79"/>
  <c r="F784" i="79"/>
  <c r="E784" i="79"/>
  <c r="D784" i="79"/>
  <c r="C784" i="79"/>
  <c r="B784" i="79"/>
  <c r="AN783" i="79"/>
  <c r="AM783" i="79"/>
  <c r="AQ783" i="79" s="1"/>
  <c r="AJ783" i="79"/>
  <c r="AI783" i="79"/>
  <c r="I783" i="79"/>
  <c r="H783" i="79"/>
  <c r="G783" i="79"/>
  <c r="F783" i="79"/>
  <c r="E783" i="79"/>
  <c r="D783" i="79"/>
  <c r="C783" i="79"/>
  <c r="B783" i="79"/>
  <c r="AN782" i="79"/>
  <c r="AM782" i="79"/>
  <c r="AI782" i="79"/>
  <c r="I782" i="79"/>
  <c r="H782" i="79"/>
  <c r="G782" i="79"/>
  <c r="F782" i="79"/>
  <c r="E782" i="79"/>
  <c r="D782" i="79"/>
  <c r="C782" i="79"/>
  <c r="B782" i="79"/>
  <c r="AQ781" i="79"/>
  <c r="AP781" i="79"/>
  <c r="AN781" i="79"/>
  <c r="AM781" i="79"/>
  <c r="AI781" i="79"/>
  <c r="I781" i="79"/>
  <c r="H781" i="79"/>
  <c r="G781" i="79"/>
  <c r="AJ781" i="79" s="1"/>
  <c r="F781" i="79"/>
  <c r="E781" i="79"/>
  <c r="D781" i="79"/>
  <c r="C781" i="79"/>
  <c r="B781" i="79"/>
  <c r="AQ780" i="79"/>
  <c r="AN780" i="79"/>
  <c r="AM780" i="79"/>
  <c r="AI780" i="79"/>
  <c r="I780" i="79"/>
  <c r="H780" i="79"/>
  <c r="G780" i="79"/>
  <c r="F780" i="79"/>
  <c r="E780" i="79"/>
  <c r="D780" i="79"/>
  <c r="C780" i="79"/>
  <c r="B780" i="79"/>
  <c r="AP779" i="79"/>
  <c r="AN779" i="79"/>
  <c r="AM779" i="79"/>
  <c r="AJ779" i="79"/>
  <c r="AI779" i="79"/>
  <c r="I779" i="79"/>
  <c r="H779" i="79"/>
  <c r="G779" i="79"/>
  <c r="F779" i="79"/>
  <c r="E779" i="79"/>
  <c r="D779" i="79"/>
  <c r="C779" i="79"/>
  <c r="B779" i="79"/>
  <c r="AQ778" i="79"/>
  <c r="AP778" i="79"/>
  <c r="AO778" i="79"/>
  <c r="AN778" i="79"/>
  <c r="AM778" i="79"/>
  <c r="AI778" i="79"/>
  <c r="I778" i="79"/>
  <c r="H778" i="79"/>
  <c r="G778" i="79"/>
  <c r="AJ778" i="79" s="1"/>
  <c r="F778" i="79"/>
  <c r="E778" i="79"/>
  <c r="D778" i="79"/>
  <c r="C778" i="79"/>
  <c r="B778" i="79"/>
  <c r="AN777" i="79"/>
  <c r="AM777" i="79"/>
  <c r="AQ777" i="79" s="1"/>
  <c r="AI777" i="79"/>
  <c r="I777" i="79"/>
  <c r="H777" i="79"/>
  <c r="G777" i="79"/>
  <c r="F777" i="79"/>
  <c r="E777" i="79"/>
  <c r="D777" i="79"/>
  <c r="C777" i="79"/>
  <c r="B777" i="79"/>
  <c r="AO776" i="79"/>
  <c r="AN776" i="79"/>
  <c r="AM776" i="79"/>
  <c r="AI776" i="79"/>
  <c r="I776" i="79"/>
  <c r="H776" i="79"/>
  <c r="G776" i="79"/>
  <c r="F776" i="79"/>
  <c r="E776" i="79"/>
  <c r="D776" i="79"/>
  <c r="C776" i="79"/>
  <c r="B776" i="79"/>
  <c r="AQ775" i="79"/>
  <c r="AP775" i="79"/>
  <c r="AN775" i="79"/>
  <c r="AM775" i="79"/>
  <c r="AI775" i="79"/>
  <c r="I775" i="79"/>
  <c r="H775" i="79"/>
  <c r="G775" i="79"/>
  <c r="F775" i="79"/>
  <c r="E775" i="79"/>
  <c r="D775" i="79"/>
  <c r="C775" i="79"/>
  <c r="B775" i="79"/>
  <c r="AQ774" i="79"/>
  <c r="AN774" i="79"/>
  <c r="AM774" i="79"/>
  <c r="AJ774" i="79"/>
  <c r="AI774" i="79"/>
  <c r="I774" i="79"/>
  <c r="H774" i="79"/>
  <c r="G774" i="79"/>
  <c r="F774" i="79"/>
  <c r="E774" i="79"/>
  <c r="D774" i="79"/>
  <c r="C774" i="79"/>
  <c r="B774" i="79"/>
  <c r="AN773" i="79"/>
  <c r="AM773" i="79"/>
  <c r="AJ773" i="79"/>
  <c r="AI773" i="79"/>
  <c r="I773" i="79"/>
  <c r="H773" i="79"/>
  <c r="G773" i="79"/>
  <c r="F773" i="79"/>
  <c r="E773" i="79"/>
  <c r="D773" i="79"/>
  <c r="C773" i="79"/>
  <c r="B773" i="79"/>
  <c r="AN772" i="79"/>
  <c r="AM772" i="79"/>
  <c r="AQ772" i="79" s="1"/>
  <c r="AI772" i="79"/>
  <c r="I772" i="79"/>
  <c r="H772" i="79"/>
  <c r="G772" i="79"/>
  <c r="F772" i="79"/>
  <c r="E772" i="79"/>
  <c r="D772" i="79"/>
  <c r="C772" i="79"/>
  <c r="B772" i="79"/>
  <c r="AQ771" i="79"/>
  <c r="AP771" i="79"/>
  <c r="AN771" i="79"/>
  <c r="AM771" i="79"/>
  <c r="AJ771" i="79"/>
  <c r="AI771" i="79"/>
  <c r="I771" i="79"/>
  <c r="H771" i="79"/>
  <c r="G771" i="79"/>
  <c r="F771" i="79"/>
  <c r="E771" i="79"/>
  <c r="D771" i="79"/>
  <c r="C771" i="79"/>
  <c r="B771" i="79"/>
  <c r="AO770" i="79"/>
  <c r="AN770" i="79"/>
  <c r="AM770" i="79"/>
  <c r="AJ770" i="79"/>
  <c r="AI770" i="79"/>
  <c r="I770" i="79"/>
  <c r="H770" i="79"/>
  <c r="G770" i="79"/>
  <c r="F770" i="79"/>
  <c r="E770" i="79"/>
  <c r="D770" i="79"/>
  <c r="C770" i="79"/>
  <c r="B770" i="79"/>
  <c r="AP769" i="79"/>
  <c r="AN769" i="79"/>
  <c r="AM769" i="79"/>
  <c r="AJ769" i="79"/>
  <c r="AI769" i="79"/>
  <c r="I769" i="79"/>
  <c r="H769" i="79"/>
  <c r="G769" i="79"/>
  <c r="F769" i="79"/>
  <c r="E769" i="79"/>
  <c r="D769" i="79"/>
  <c r="C769" i="79"/>
  <c r="B769" i="79"/>
  <c r="AQ768" i="79"/>
  <c r="AP768" i="79"/>
  <c r="AO768" i="79"/>
  <c r="AN768" i="79"/>
  <c r="AM768" i="79"/>
  <c r="AJ768" i="79"/>
  <c r="AI768" i="79"/>
  <c r="I768" i="79"/>
  <c r="H768" i="79"/>
  <c r="G768" i="79"/>
  <c r="F768" i="79"/>
  <c r="E768" i="79"/>
  <c r="D768" i="79"/>
  <c r="C768" i="79"/>
  <c r="B768" i="79"/>
  <c r="AN767" i="79"/>
  <c r="AM767" i="79"/>
  <c r="AQ767" i="79" s="1"/>
  <c r="AI767" i="79"/>
  <c r="I767" i="79"/>
  <c r="H767" i="79"/>
  <c r="G767" i="79"/>
  <c r="F767" i="79"/>
  <c r="E767" i="79"/>
  <c r="D767" i="79"/>
  <c r="C767" i="79"/>
  <c r="B767" i="79"/>
  <c r="AQ766" i="79"/>
  <c r="AP766" i="79"/>
  <c r="AO766" i="79"/>
  <c r="AN766" i="79"/>
  <c r="AM766" i="79"/>
  <c r="AJ766" i="79"/>
  <c r="AI766" i="79"/>
  <c r="I766" i="79"/>
  <c r="H766" i="79"/>
  <c r="G766" i="79"/>
  <c r="F766" i="79"/>
  <c r="E766" i="79"/>
  <c r="D766" i="79"/>
  <c r="C766" i="79"/>
  <c r="B766" i="79"/>
  <c r="AQ765" i="79"/>
  <c r="AP765" i="79"/>
  <c r="AN765" i="79"/>
  <c r="AM765" i="79"/>
  <c r="AI765" i="79"/>
  <c r="I765" i="79"/>
  <c r="H765" i="79"/>
  <c r="G765" i="79"/>
  <c r="AJ765" i="79" s="1"/>
  <c r="F765" i="79"/>
  <c r="E765" i="79"/>
  <c r="D765" i="79"/>
  <c r="C765" i="79"/>
  <c r="B765" i="79"/>
  <c r="AN764" i="79"/>
  <c r="AM764" i="79"/>
  <c r="AJ764" i="79"/>
  <c r="AI764" i="79"/>
  <c r="I764" i="79"/>
  <c r="H764" i="79"/>
  <c r="G764" i="79"/>
  <c r="F764" i="79"/>
  <c r="E764" i="79"/>
  <c r="D764" i="79"/>
  <c r="C764" i="79"/>
  <c r="B764" i="79"/>
  <c r="AN763" i="79"/>
  <c r="AM763" i="79"/>
  <c r="AJ763" i="79"/>
  <c r="AI763" i="79"/>
  <c r="I763" i="79"/>
  <c r="H763" i="79"/>
  <c r="G763" i="79"/>
  <c r="F763" i="79"/>
  <c r="E763" i="79"/>
  <c r="D763" i="79"/>
  <c r="C763" i="79"/>
  <c r="B763" i="79"/>
  <c r="AQ762" i="79"/>
  <c r="AP762" i="79"/>
  <c r="AO762" i="79"/>
  <c r="AN762" i="79"/>
  <c r="AM762" i="79"/>
  <c r="AI762" i="79"/>
  <c r="M762" i="79"/>
  <c r="I762" i="79"/>
  <c r="H762" i="79"/>
  <c r="G762" i="79"/>
  <c r="F762" i="79"/>
  <c r="E762" i="79"/>
  <c r="D762" i="79"/>
  <c r="C762" i="79"/>
  <c r="B762" i="79"/>
  <c r="AP761" i="79"/>
  <c r="AO761" i="79"/>
  <c r="AN761" i="79"/>
  <c r="AM761" i="79"/>
  <c r="AQ761" i="79" s="1"/>
  <c r="AK761" i="79"/>
  <c r="AJ761" i="79"/>
  <c r="AI761" i="79"/>
  <c r="M761" i="79"/>
  <c r="I761" i="79"/>
  <c r="H761" i="79"/>
  <c r="G761" i="79"/>
  <c r="F761" i="79"/>
  <c r="E761" i="79"/>
  <c r="D761" i="79"/>
  <c r="C761" i="79"/>
  <c r="B761" i="79"/>
  <c r="AQ760" i="79"/>
  <c r="AN760" i="79"/>
  <c r="AM760" i="79"/>
  <c r="AK760" i="79"/>
  <c r="AI760" i="79"/>
  <c r="M760" i="79"/>
  <c r="I760" i="79"/>
  <c r="H760" i="79"/>
  <c r="G760" i="79"/>
  <c r="F760" i="79"/>
  <c r="E760" i="79"/>
  <c r="D760" i="79"/>
  <c r="C760" i="79"/>
  <c r="B760" i="79"/>
  <c r="AQ759" i="79"/>
  <c r="AN759" i="79"/>
  <c r="AM759" i="79"/>
  <c r="AI759" i="79"/>
  <c r="I759" i="79"/>
  <c r="H759" i="79"/>
  <c r="G759" i="79"/>
  <c r="F759" i="79"/>
  <c r="E759" i="79"/>
  <c r="D759" i="79"/>
  <c r="C759" i="79"/>
  <c r="B759" i="79"/>
  <c r="AN758" i="79"/>
  <c r="AM758" i="79"/>
  <c r="AI758" i="79"/>
  <c r="I758" i="79"/>
  <c r="H758" i="79"/>
  <c r="G758" i="79"/>
  <c r="AP758" i="79" s="1"/>
  <c r="F758" i="79"/>
  <c r="E758" i="79"/>
  <c r="D758" i="79"/>
  <c r="C758" i="79"/>
  <c r="B758" i="79"/>
  <c r="AP757" i="79"/>
  <c r="AO757" i="79"/>
  <c r="AN757" i="79"/>
  <c r="AM757" i="79"/>
  <c r="AQ757" i="79" s="1"/>
  <c r="AK757" i="79"/>
  <c r="AJ757" i="79"/>
  <c r="AI757" i="79"/>
  <c r="M757" i="79"/>
  <c r="I757" i="79"/>
  <c r="H757" i="79"/>
  <c r="G757" i="79"/>
  <c r="F757" i="79"/>
  <c r="E757" i="79"/>
  <c r="D757" i="79"/>
  <c r="C757" i="79"/>
  <c r="B757" i="79"/>
  <c r="AN756" i="79"/>
  <c r="AM756" i="79"/>
  <c r="AK756" i="79"/>
  <c r="AJ756" i="79"/>
  <c r="AI756" i="79"/>
  <c r="M756" i="79"/>
  <c r="I756" i="79"/>
  <c r="H756" i="79"/>
  <c r="G756" i="79"/>
  <c r="F756" i="79"/>
  <c r="E756" i="79"/>
  <c r="D756" i="79"/>
  <c r="C756" i="79"/>
  <c r="B756" i="79"/>
  <c r="AQ755" i="79"/>
  <c r="AP755" i="79"/>
  <c r="AO755" i="79"/>
  <c r="AN755" i="79"/>
  <c r="AM755" i="79"/>
  <c r="AJ755" i="79"/>
  <c r="AI755" i="79"/>
  <c r="I755" i="79"/>
  <c r="H755" i="79"/>
  <c r="G755" i="79"/>
  <c r="F755" i="79"/>
  <c r="E755" i="79"/>
  <c r="D755" i="79"/>
  <c r="C755" i="79"/>
  <c r="B755" i="79"/>
  <c r="AO754" i="79"/>
  <c r="AN754" i="79"/>
  <c r="AM754" i="79"/>
  <c r="AI754" i="79"/>
  <c r="I754" i="79"/>
  <c r="H754" i="79"/>
  <c r="G754" i="79"/>
  <c r="F754" i="79"/>
  <c r="E754" i="79"/>
  <c r="D754" i="79"/>
  <c r="C754" i="79"/>
  <c r="B754" i="79"/>
  <c r="AP753" i="79"/>
  <c r="AO753" i="79"/>
  <c r="AN753" i="79"/>
  <c r="AM753" i="79"/>
  <c r="AQ753" i="79" s="1"/>
  <c r="AK753" i="79"/>
  <c r="AJ753" i="79"/>
  <c r="AI753" i="79"/>
  <c r="M753" i="79"/>
  <c r="I753" i="79"/>
  <c r="H753" i="79"/>
  <c r="G753" i="79"/>
  <c r="F753" i="79"/>
  <c r="E753" i="79"/>
  <c r="D753" i="79"/>
  <c r="C753" i="79"/>
  <c r="B753" i="79"/>
  <c r="AN752" i="79"/>
  <c r="AM752" i="79"/>
  <c r="AJ752" i="79"/>
  <c r="AI752" i="79"/>
  <c r="I752" i="79"/>
  <c r="H752" i="79"/>
  <c r="G752" i="79"/>
  <c r="AK752" i="79" s="1"/>
  <c r="F752" i="79"/>
  <c r="E752" i="79"/>
  <c r="D752" i="79"/>
  <c r="C752" i="79"/>
  <c r="B752" i="79"/>
  <c r="AQ751" i="79"/>
  <c r="AN751" i="79"/>
  <c r="AM751" i="79"/>
  <c r="AI751" i="79"/>
  <c r="I751" i="79"/>
  <c r="H751" i="79"/>
  <c r="G751" i="79"/>
  <c r="F751" i="79"/>
  <c r="E751" i="79"/>
  <c r="D751" i="79"/>
  <c r="C751" i="79"/>
  <c r="B751" i="79"/>
  <c r="AN750" i="79"/>
  <c r="AM750" i="79"/>
  <c r="AI750" i="79"/>
  <c r="I750" i="79"/>
  <c r="H750" i="79"/>
  <c r="G750" i="79"/>
  <c r="F750" i="79"/>
  <c r="E750" i="79"/>
  <c r="D750" i="79"/>
  <c r="C750" i="79"/>
  <c r="B750" i="79"/>
  <c r="AP749" i="79"/>
  <c r="AO749" i="79"/>
  <c r="AN749" i="79"/>
  <c r="AM749" i="79"/>
  <c r="AK749" i="79"/>
  <c r="AJ749" i="79"/>
  <c r="AI749" i="79"/>
  <c r="M749" i="79"/>
  <c r="I749" i="79"/>
  <c r="H749" i="79"/>
  <c r="G749" i="79"/>
  <c r="F749" i="79"/>
  <c r="E749" i="79"/>
  <c r="D749" i="79"/>
  <c r="C749" i="79"/>
  <c r="B749" i="79"/>
  <c r="AQ748" i="79"/>
  <c r="AN748" i="79"/>
  <c r="AM748" i="79"/>
  <c r="AJ748" i="79"/>
  <c r="AI748" i="79"/>
  <c r="M748" i="79"/>
  <c r="I748" i="79"/>
  <c r="H748" i="79"/>
  <c r="G748" i="79"/>
  <c r="F748" i="79"/>
  <c r="E748" i="79"/>
  <c r="D748" i="79"/>
  <c r="C748" i="79"/>
  <c r="B748" i="79"/>
  <c r="AQ747" i="79"/>
  <c r="AN747" i="79"/>
  <c r="AM747" i="79"/>
  <c r="AI747" i="79"/>
  <c r="I747" i="79"/>
  <c r="H747" i="79"/>
  <c r="G747" i="79"/>
  <c r="F747" i="79"/>
  <c r="E747" i="79"/>
  <c r="D747" i="79"/>
  <c r="C747" i="79"/>
  <c r="B747" i="79"/>
  <c r="AQ746" i="79"/>
  <c r="AP746" i="79"/>
  <c r="AO746" i="79"/>
  <c r="AN746" i="79"/>
  <c r="AM746" i="79"/>
  <c r="AI746" i="79"/>
  <c r="M746" i="79"/>
  <c r="I746" i="79"/>
  <c r="H746" i="79"/>
  <c r="G746" i="79"/>
  <c r="F746" i="79"/>
  <c r="E746" i="79"/>
  <c r="D746" i="79"/>
  <c r="C746" i="79"/>
  <c r="B746" i="79"/>
  <c r="AP745" i="79"/>
  <c r="AO745" i="79"/>
  <c r="AN745" i="79"/>
  <c r="AM745" i="79"/>
  <c r="AQ745" i="79" s="1"/>
  <c r="AK745" i="79"/>
  <c r="AJ745" i="79"/>
  <c r="AI745" i="79"/>
  <c r="M745" i="79"/>
  <c r="I745" i="79"/>
  <c r="H745" i="79"/>
  <c r="G745" i="79"/>
  <c r="F745" i="79"/>
  <c r="E745" i="79"/>
  <c r="D745" i="79"/>
  <c r="C745" i="79"/>
  <c r="B745" i="79"/>
  <c r="AQ744" i="79"/>
  <c r="AN744" i="79"/>
  <c r="AM744" i="79"/>
  <c r="AK744" i="79"/>
  <c r="AI744" i="79"/>
  <c r="M744" i="79"/>
  <c r="I744" i="79"/>
  <c r="H744" i="79"/>
  <c r="G744" i="79"/>
  <c r="F744" i="79"/>
  <c r="E744" i="79"/>
  <c r="D744" i="79"/>
  <c r="C744" i="79"/>
  <c r="B744" i="79"/>
  <c r="AQ743" i="79"/>
  <c r="AN743" i="79"/>
  <c r="AM743" i="79"/>
  <c r="AI743" i="79"/>
  <c r="I743" i="79"/>
  <c r="H743" i="79"/>
  <c r="G743" i="79"/>
  <c r="F743" i="79"/>
  <c r="E743" i="79"/>
  <c r="D743" i="79"/>
  <c r="C743" i="79"/>
  <c r="B743" i="79"/>
  <c r="AQ742" i="79"/>
  <c r="AN742" i="79"/>
  <c r="AM742" i="79"/>
  <c r="AI742" i="79"/>
  <c r="I742" i="79"/>
  <c r="H742" i="79"/>
  <c r="G742" i="79"/>
  <c r="F742" i="79"/>
  <c r="E742" i="79"/>
  <c r="D742" i="79"/>
  <c r="C742" i="79"/>
  <c r="B742" i="79"/>
  <c r="AP741" i="79"/>
  <c r="AO741" i="79"/>
  <c r="AN741" i="79"/>
  <c r="AM741" i="79"/>
  <c r="AQ741" i="79" s="1"/>
  <c r="AK741" i="79"/>
  <c r="AJ741" i="79"/>
  <c r="AI741" i="79"/>
  <c r="M741" i="79"/>
  <c r="I741" i="79"/>
  <c r="H741" i="79"/>
  <c r="G741" i="79"/>
  <c r="F741" i="79"/>
  <c r="E741" i="79"/>
  <c r="D741" i="79"/>
  <c r="C741" i="79"/>
  <c r="B741" i="79"/>
  <c r="AN740" i="79"/>
  <c r="AM740" i="79"/>
  <c r="AK740" i="79"/>
  <c r="AJ740" i="79"/>
  <c r="AI740" i="79"/>
  <c r="M740" i="79"/>
  <c r="I740" i="79"/>
  <c r="H740" i="79"/>
  <c r="G740" i="79"/>
  <c r="F740" i="79"/>
  <c r="E740" i="79"/>
  <c r="D740" i="79"/>
  <c r="C740" i="79"/>
  <c r="B740" i="79"/>
  <c r="AQ739" i="79"/>
  <c r="AO739" i="79"/>
  <c r="AN739" i="79"/>
  <c r="AM739" i="79"/>
  <c r="AJ739" i="79"/>
  <c r="AI739" i="79"/>
  <c r="M739" i="79"/>
  <c r="I739" i="79"/>
  <c r="H739" i="79"/>
  <c r="G739" i="79"/>
  <c r="F739" i="79"/>
  <c r="E739" i="79"/>
  <c r="D739" i="79"/>
  <c r="C739" i="79"/>
  <c r="B739" i="79"/>
  <c r="AQ738" i="79"/>
  <c r="AP738" i="79"/>
  <c r="AO738" i="79"/>
  <c r="AN738" i="79"/>
  <c r="AM738" i="79"/>
  <c r="AJ738" i="79"/>
  <c r="AI738" i="79"/>
  <c r="M738" i="79"/>
  <c r="I738" i="79"/>
  <c r="H738" i="79"/>
  <c r="G738" i="79"/>
  <c r="F738" i="79"/>
  <c r="E738" i="79"/>
  <c r="D738" i="79"/>
  <c r="C738" i="79"/>
  <c r="B738" i="79"/>
  <c r="AQ737" i="79"/>
  <c r="AN737" i="79"/>
  <c r="AM737" i="79"/>
  <c r="AK737" i="79"/>
  <c r="AJ737" i="79"/>
  <c r="AI737" i="79"/>
  <c r="I737" i="79"/>
  <c r="H737" i="79"/>
  <c r="G737" i="79"/>
  <c r="F737" i="79"/>
  <c r="E737" i="79"/>
  <c r="D737" i="79"/>
  <c r="C737" i="79"/>
  <c r="B737" i="79"/>
  <c r="AQ736" i="79"/>
  <c r="AP736" i="79"/>
  <c r="AO736" i="79"/>
  <c r="AN736" i="79"/>
  <c r="AM736" i="79"/>
  <c r="AK736" i="79"/>
  <c r="AI736" i="79"/>
  <c r="M736" i="79"/>
  <c r="I736" i="79"/>
  <c r="H736" i="79"/>
  <c r="G736" i="79"/>
  <c r="F736" i="79"/>
  <c r="E736" i="79"/>
  <c r="D736" i="79"/>
  <c r="C736" i="79"/>
  <c r="B736" i="79"/>
  <c r="AQ735" i="79"/>
  <c r="AO735" i="79"/>
  <c r="AN735" i="79"/>
  <c r="AM735" i="79"/>
  <c r="AK735" i="79"/>
  <c r="AJ735" i="79"/>
  <c r="AI735" i="79"/>
  <c r="M735" i="79"/>
  <c r="I735" i="79"/>
  <c r="H735" i="79"/>
  <c r="G735" i="79"/>
  <c r="F735" i="79"/>
  <c r="E735" i="79"/>
  <c r="D735" i="79"/>
  <c r="C735" i="79"/>
  <c r="B735" i="79"/>
  <c r="AQ734" i="79"/>
  <c r="AN734" i="79"/>
  <c r="AM734" i="79"/>
  <c r="AK734" i="79"/>
  <c r="AJ734" i="79"/>
  <c r="AI734" i="79"/>
  <c r="I734" i="79"/>
  <c r="H734" i="79"/>
  <c r="G734" i="79"/>
  <c r="F734" i="79"/>
  <c r="E734" i="79"/>
  <c r="D734" i="79"/>
  <c r="C734" i="79"/>
  <c r="B734" i="79"/>
  <c r="AQ733" i="79"/>
  <c r="AP733" i="79"/>
  <c r="AO733" i="79"/>
  <c r="AN733" i="79"/>
  <c r="AM733" i="79"/>
  <c r="AK733" i="79"/>
  <c r="AI733" i="79"/>
  <c r="M733" i="79"/>
  <c r="I733" i="79"/>
  <c r="H733" i="79"/>
  <c r="G733" i="79"/>
  <c r="F733" i="79"/>
  <c r="E733" i="79"/>
  <c r="D733" i="79"/>
  <c r="C733" i="79"/>
  <c r="B733" i="79"/>
  <c r="AQ732" i="79"/>
  <c r="AN732" i="79"/>
  <c r="AM732" i="79"/>
  <c r="AI732" i="79"/>
  <c r="I732" i="79"/>
  <c r="H732" i="79"/>
  <c r="G732" i="79"/>
  <c r="F732" i="79"/>
  <c r="E732" i="79"/>
  <c r="D732" i="79"/>
  <c r="C732" i="79"/>
  <c r="B732" i="79"/>
  <c r="AQ731" i="79"/>
  <c r="AP731" i="79"/>
  <c r="AO731" i="79"/>
  <c r="AN731" i="79"/>
  <c r="AM731" i="79"/>
  <c r="AJ731" i="79"/>
  <c r="AI731" i="79"/>
  <c r="M731" i="79"/>
  <c r="I731" i="79"/>
  <c r="H731" i="79"/>
  <c r="G731" i="79"/>
  <c r="F731" i="79"/>
  <c r="E731" i="79"/>
  <c r="D731" i="79"/>
  <c r="C731" i="79"/>
  <c r="B731" i="79"/>
  <c r="AQ730" i="79"/>
  <c r="AN730" i="79"/>
  <c r="AM730" i="79"/>
  <c r="AK730" i="79"/>
  <c r="AJ730" i="79"/>
  <c r="AI730" i="79"/>
  <c r="I730" i="79"/>
  <c r="H730" i="79"/>
  <c r="G730" i="79"/>
  <c r="F730" i="79"/>
  <c r="E730" i="79"/>
  <c r="D730" i="79"/>
  <c r="C730" i="79"/>
  <c r="B730" i="79"/>
  <c r="AQ729" i="79"/>
  <c r="AN729" i="79"/>
  <c r="AM729" i="79"/>
  <c r="AI729" i="79"/>
  <c r="I729" i="79"/>
  <c r="H729" i="79"/>
  <c r="G729" i="79"/>
  <c r="F729" i="79"/>
  <c r="E729" i="79"/>
  <c r="D729" i="79"/>
  <c r="C729" i="79"/>
  <c r="B729" i="79"/>
  <c r="AQ728" i="79"/>
  <c r="AP728" i="79"/>
  <c r="AO728" i="79"/>
  <c r="AN728" i="79"/>
  <c r="AM728" i="79"/>
  <c r="AK728" i="79"/>
  <c r="AI728" i="79"/>
  <c r="M728" i="79"/>
  <c r="I728" i="79"/>
  <c r="H728" i="79"/>
  <c r="G728" i="79"/>
  <c r="F728" i="79"/>
  <c r="E728" i="79"/>
  <c r="D728" i="79"/>
  <c r="C728" i="79"/>
  <c r="B728" i="79"/>
  <c r="AQ727" i="79"/>
  <c r="AN727" i="79"/>
  <c r="AM727" i="79"/>
  <c r="AK727" i="79"/>
  <c r="AJ727" i="79"/>
  <c r="AI727" i="79"/>
  <c r="M727" i="79"/>
  <c r="I727" i="79"/>
  <c r="H727" i="79"/>
  <c r="G727" i="79"/>
  <c r="F727" i="79"/>
  <c r="E727" i="79"/>
  <c r="D727" i="79"/>
  <c r="C727" i="79"/>
  <c r="B727" i="79"/>
  <c r="AQ726" i="79"/>
  <c r="AN726" i="79"/>
  <c r="AM726" i="79"/>
  <c r="AK726" i="79"/>
  <c r="AJ726" i="79"/>
  <c r="AI726" i="79"/>
  <c r="I726" i="79"/>
  <c r="H726" i="79"/>
  <c r="G726" i="79"/>
  <c r="F726" i="79"/>
  <c r="E726" i="79"/>
  <c r="D726" i="79"/>
  <c r="C726" i="79"/>
  <c r="B726" i="79"/>
  <c r="AQ725" i="79"/>
  <c r="AP725" i="79"/>
  <c r="AO725" i="79"/>
  <c r="AN725" i="79"/>
  <c r="AM725" i="79"/>
  <c r="AK725" i="79"/>
  <c r="AI725" i="79"/>
  <c r="M725" i="79"/>
  <c r="I725" i="79"/>
  <c r="H725" i="79"/>
  <c r="G725" i="79"/>
  <c r="F725" i="79"/>
  <c r="E725" i="79"/>
  <c r="D725" i="79"/>
  <c r="C725" i="79"/>
  <c r="B725" i="79"/>
  <c r="AQ724" i="79"/>
  <c r="AN724" i="79"/>
  <c r="AM724" i="79"/>
  <c r="AK724" i="79"/>
  <c r="AJ724" i="79"/>
  <c r="AI724" i="79"/>
  <c r="I724" i="79"/>
  <c r="H724" i="79"/>
  <c r="G724" i="79"/>
  <c r="F724" i="79"/>
  <c r="E724" i="79"/>
  <c r="D724" i="79"/>
  <c r="C724" i="79"/>
  <c r="B724" i="79"/>
  <c r="AQ723" i="79"/>
  <c r="AN723" i="79"/>
  <c r="AM723" i="79"/>
  <c r="AJ723" i="79"/>
  <c r="AI723" i="79"/>
  <c r="I723" i="79"/>
  <c r="H723" i="79"/>
  <c r="G723" i="79"/>
  <c r="F723" i="79"/>
  <c r="E723" i="79"/>
  <c r="D723" i="79"/>
  <c r="C723" i="79"/>
  <c r="B723" i="79"/>
  <c r="AQ722" i="79"/>
  <c r="AP722" i="79"/>
  <c r="AN722" i="79"/>
  <c r="AM722" i="79"/>
  <c r="AI722" i="79"/>
  <c r="I722" i="79"/>
  <c r="H722" i="79"/>
  <c r="G722" i="79"/>
  <c r="F722" i="79"/>
  <c r="E722" i="79"/>
  <c r="D722" i="79"/>
  <c r="C722" i="79"/>
  <c r="B722" i="79"/>
  <c r="AQ721" i="79"/>
  <c r="AN721" i="79"/>
  <c r="AM721" i="79"/>
  <c r="AI721" i="79"/>
  <c r="I721" i="79"/>
  <c r="H721" i="79"/>
  <c r="G721" i="79"/>
  <c r="F721" i="79"/>
  <c r="E721" i="79"/>
  <c r="D721" i="79"/>
  <c r="C721" i="79"/>
  <c r="B721" i="79"/>
  <c r="AQ720" i="79"/>
  <c r="AP720" i="79"/>
  <c r="AO720" i="79"/>
  <c r="AN720" i="79"/>
  <c r="AM720" i="79"/>
  <c r="AK720" i="79"/>
  <c r="AI720" i="79"/>
  <c r="M720" i="79"/>
  <c r="I720" i="79"/>
  <c r="H720" i="79"/>
  <c r="G720" i="79"/>
  <c r="F720" i="79"/>
  <c r="E720" i="79"/>
  <c r="D720" i="79"/>
  <c r="C720" i="79"/>
  <c r="B720" i="79"/>
  <c r="AQ719" i="79"/>
  <c r="AN719" i="79"/>
  <c r="AM719" i="79"/>
  <c r="AK719" i="79"/>
  <c r="AJ719" i="79"/>
  <c r="AI719" i="79"/>
  <c r="I719" i="79"/>
  <c r="H719" i="79"/>
  <c r="G719" i="79"/>
  <c r="F719" i="79"/>
  <c r="E719" i="79"/>
  <c r="D719" i="79"/>
  <c r="C719" i="79"/>
  <c r="B719" i="79"/>
  <c r="AQ718" i="79"/>
  <c r="AN718" i="79"/>
  <c r="AM718" i="79"/>
  <c r="AI718" i="79"/>
  <c r="I718" i="79"/>
  <c r="H718" i="79"/>
  <c r="G718" i="79"/>
  <c r="F718" i="79"/>
  <c r="E718" i="79"/>
  <c r="D718" i="79"/>
  <c r="C718" i="79"/>
  <c r="B718" i="79"/>
  <c r="AQ717" i="79"/>
  <c r="AP717" i="79"/>
  <c r="AO717" i="79"/>
  <c r="AN717" i="79"/>
  <c r="AM717" i="79"/>
  <c r="AK717" i="79"/>
  <c r="AI717" i="79"/>
  <c r="M717" i="79"/>
  <c r="I717" i="79"/>
  <c r="H717" i="79"/>
  <c r="G717" i="79"/>
  <c r="F717" i="79"/>
  <c r="E717" i="79"/>
  <c r="D717" i="79"/>
  <c r="C717" i="79"/>
  <c r="B717" i="79"/>
  <c r="AQ716" i="79"/>
  <c r="AN716" i="79"/>
  <c r="AM716" i="79"/>
  <c r="AK716" i="79"/>
  <c r="AJ716" i="79"/>
  <c r="AI716" i="79"/>
  <c r="I716" i="79"/>
  <c r="H716" i="79"/>
  <c r="G716" i="79"/>
  <c r="F716" i="79"/>
  <c r="E716" i="79"/>
  <c r="D716" i="79"/>
  <c r="C716" i="79"/>
  <c r="B716" i="79"/>
  <c r="AQ715" i="79"/>
  <c r="AP715" i="79"/>
  <c r="AO715" i="79"/>
  <c r="AN715" i="79"/>
  <c r="AM715" i="79"/>
  <c r="AI715" i="79"/>
  <c r="M715" i="79"/>
  <c r="I715" i="79"/>
  <c r="H715" i="79"/>
  <c r="G715" i="79"/>
  <c r="F715" i="79"/>
  <c r="E715" i="79"/>
  <c r="D715" i="79"/>
  <c r="C715" i="79"/>
  <c r="B715" i="79"/>
  <c r="AQ714" i="79"/>
  <c r="AN714" i="79"/>
  <c r="AM714" i="79"/>
  <c r="AI714" i="79"/>
  <c r="I714" i="79"/>
  <c r="H714" i="79"/>
  <c r="G714" i="79"/>
  <c r="F714" i="79"/>
  <c r="E714" i="79"/>
  <c r="D714" i="79"/>
  <c r="C714" i="79"/>
  <c r="B714" i="79"/>
  <c r="AQ713" i="79"/>
  <c r="AP713" i="79"/>
  <c r="AN713" i="79"/>
  <c r="AM713" i="79"/>
  <c r="AK713" i="79"/>
  <c r="AI713" i="79"/>
  <c r="I713" i="79"/>
  <c r="H713" i="79"/>
  <c r="G713" i="79"/>
  <c r="F713" i="79"/>
  <c r="E713" i="79"/>
  <c r="D713" i="79"/>
  <c r="C713" i="79"/>
  <c r="B713" i="79"/>
  <c r="AQ712" i="79"/>
  <c r="AP712" i="79"/>
  <c r="AO712" i="79"/>
  <c r="AN712" i="79"/>
  <c r="AM712" i="79"/>
  <c r="AK712" i="79"/>
  <c r="AI712" i="79"/>
  <c r="M712" i="79"/>
  <c r="I712" i="79"/>
  <c r="H712" i="79"/>
  <c r="G712" i="79"/>
  <c r="F712" i="79"/>
  <c r="E712" i="79"/>
  <c r="D712" i="79"/>
  <c r="C712" i="79"/>
  <c r="B712" i="79"/>
  <c r="AQ711" i="79"/>
  <c r="AN711" i="79"/>
  <c r="AM711" i="79"/>
  <c r="AK711" i="79"/>
  <c r="AJ711" i="79"/>
  <c r="AI711" i="79"/>
  <c r="I711" i="79"/>
  <c r="H711" i="79"/>
  <c r="G711" i="79"/>
  <c r="F711" i="79"/>
  <c r="E711" i="79"/>
  <c r="D711" i="79"/>
  <c r="C711" i="79"/>
  <c r="B711" i="79"/>
  <c r="AQ710" i="79"/>
  <c r="AP710" i="79"/>
  <c r="AO710" i="79"/>
  <c r="AN710" i="79"/>
  <c r="AM710" i="79"/>
  <c r="AI710" i="79"/>
  <c r="I710" i="79"/>
  <c r="H710" i="79"/>
  <c r="G710" i="79"/>
  <c r="AJ710" i="79" s="1"/>
  <c r="F710" i="79"/>
  <c r="E710" i="79"/>
  <c r="D710" i="79"/>
  <c r="C710" i="79"/>
  <c r="B710" i="79"/>
  <c r="AQ709" i="79"/>
  <c r="AP709" i="79"/>
  <c r="AO709" i="79"/>
  <c r="AN709" i="79"/>
  <c r="AM709" i="79"/>
  <c r="AK709" i="79"/>
  <c r="AI709" i="79"/>
  <c r="M709" i="79"/>
  <c r="I709" i="79"/>
  <c r="H709" i="79"/>
  <c r="G709" i="79"/>
  <c r="F709" i="79"/>
  <c r="E709" i="79"/>
  <c r="D709" i="79"/>
  <c r="C709" i="79"/>
  <c r="B709" i="79"/>
  <c r="AQ708" i="79"/>
  <c r="AN708" i="79"/>
  <c r="AM708" i="79"/>
  <c r="AI708" i="79"/>
  <c r="I708" i="79"/>
  <c r="H708" i="79"/>
  <c r="G708" i="79"/>
  <c r="F708" i="79"/>
  <c r="E708" i="79"/>
  <c r="D708" i="79"/>
  <c r="C708" i="79"/>
  <c r="B708" i="79"/>
  <c r="AQ707" i="79"/>
  <c r="AP707" i="79"/>
  <c r="AO707" i="79"/>
  <c r="AN707" i="79"/>
  <c r="AM707" i="79"/>
  <c r="AI707" i="79"/>
  <c r="M707" i="79"/>
  <c r="I707" i="79"/>
  <c r="H707" i="79"/>
  <c r="G707" i="79"/>
  <c r="F707" i="79"/>
  <c r="E707" i="79"/>
  <c r="D707" i="79"/>
  <c r="C707" i="79"/>
  <c r="B707" i="79"/>
  <c r="AQ706" i="79"/>
  <c r="AN706" i="79"/>
  <c r="AM706" i="79"/>
  <c r="AK706" i="79"/>
  <c r="AJ706" i="79"/>
  <c r="AI706" i="79"/>
  <c r="M706" i="79"/>
  <c r="I706" i="79"/>
  <c r="H706" i="79"/>
  <c r="G706" i="79"/>
  <c r="F706" i="79"/>
  <c r="E706" i="79"/>
  <c r="D706" i="79"/>
  <c r="C706" i="79"/>
  <c r="B706" i="79"/>
  <c r="AQ705" i="79"/>
  <c r="AN705" i="79"/>
  <c r="AM705" i="79"/>
  <c r="AI705" i="79"/>
  <c r="I705" i="79"/>
  <c r="H705" i="79"/>
  <c r="G705" i="79"/>
  <c r="F705" i="79"/>
  <c r="E705" i="79"/>
  <c r="D705" i="79"/>
  <c r="C705" i="79"/>
  <c r="B705" i="79"/>
  <c r="AQ704" i="79"/>
  <c r="AP704" i="79"/>
  <c r="AO704" i="79"/>
  <c r="AN704" i="79"/>
  <c r="AM704" i="79"/>
  <c r="AK704" i="79"/>
  <c r="AI704" i="79"/>
  <c r="M704" i="79"/>
  <c r="I704" i="79"/>
  <c r="H704" i="79"/>
  <c r="G704" i="79"/>
  <c r="F704" i="79"/>
  <c r="E704" i="79"/>
  <c r="D704" i="79"/>
  <c r="C704" i="79"/>
  <c r="B704" i="79"/>
  <c r="AQ703" i="79"/>
  <c r="AO703" i="79"/>
  <c r="AN703" i="79"/>
  <c r="AM703" i="79"/>
  <c r="AI703" i="79"/>
  <c r="M703" i="79"/>
  <c r="I703" i="79"/>
  <c r="H703" i="79"/>
  <c r="G703" i="79"/>
  <c r="F703" i="79"/>
  <c r="E703" i="79"/>
  <c r="D703" i="79"/>
  <c r="C703" i="79"/>
  <c r="B703" i="79"/>
  <c r="AQ702" i="79"/>
  <c r="AP702" i="79"/>
  <c r="AO702" i="79"/>
  <c r="AN702" i="79"/>
  <c r="AM702" i="79"/>
  <c r="AJ702" i="79"/>
  <c r="AI702" i="79"/>
  <c r="I702" i="79"/>
  <c r="H702" i="79"/>
  <c r="G702" i="79"/>
  <c r="F702" i="79"/>
  <c r="E702" i="79"/>
  <c r="D702" i="79"/>
  <c r="C702" i="79"/>
  <c r="B702" i="79"/>
  <c r="AQ701" i="79"/>
  <c r="AP701" i="79"/>
  <c r="AO701" i="79"/>
  <c r="AN701" i="79"/>
  <c r="AM701" i="79"/>
  <c r="AK701" i="79"/>
  <c r="AI701" i="79"/>
  <c r="M701" i="79"/>
  <c r="I701" i="79"/>
  <c r="H701" i="79"/>
  <c r="G701" i="79"/>
  <c r="F701" i="79"/>
  <c r="E701" i="79"/>
  <c r="D701" i="79"/>
  <c r="C701" i="79"/>
  <c r="B701" i="79"/>
  <c r="AQ700" i="79"/>
  <c r="AN700" i="79"/>
  <c r="AM700" i="79"/>
  <c r="AI700" i="79"/>
  <c r="I700" i="79"/>
  <c r="H700" i="79"/>
  <c r="G700" i="79"/>
  <c r="F700" i="79"/>
  <c r="E700" i="79"/>
  <c r="D700" i="79"/>
  <c r="C700" i="79"/>
  <c r="B700" i="79"/>
  <c r="AQ699" i="79"/>
  <c r="AP699" i="79"/>
  <c r="AO699" i="79"/>
  <c r="AN699" i="79"/>
  <c r="AM699" i="79"/>
  <c r="AI699" i="79"/>
  <c r="I699" i="79"/>
  <c r="H699" i="79"/>
  <c r="G699" i="79"/>
  <c r="F699" i="79"/>
  <c r="E699" i="79"/>
  <c r="D699" i="79"/>
  <c r="C699" i="79"/>
  <c r="B699" i="79"/>
  <c r="AQ698" i="79"/>
  <c r="AP698" i="79"/>
  <c r="AN698" i="79"/>
  <c r="AM698" i="79"/>
  <c r="AK698" i="79"/>
  <c r="AJ698" i="79"/>
  <c r="AI698" i="79"/>
  <c r="M698" i="79"/>
  <c r="I698" i="79"/>
  <c r="H698" i="79"/>
  <c r="G698" i="79"/>
  <c r="F698" i="79"/>
  <c r="E698" i="79"/>
  <c r="D698" i="79"/>
  <c r="C698" i="79"/>
  <c r="B698" i="79"/>
  <c r="AQ697" i="79"/>
  <c r="AP697" i="79"/>
  <c r="AN697" i="79"/>
  <c r="AM697" i="79"/>
  <c r="AJ697" i="79"/>
  <c r="AI697" i="79"/>
  <c r="I697" i="79"/>
  <c r="H697" i="79"/>
  <c r="G697" i="79"/>
  <c r="AK697" i="79" s="1"/>
  <c r="F697" i="79"/>
  <c r="E697" i="79"/>
  <c r="D697" i="79"/>
  <c r="C697" i="79"/>
  <c r="B697" i="79"/>
  <c r="AQ696" i="79"/>
  <c r="AP696" i="79"/>
  <c r="AO696" i="79"/>
  <c r="AN696" i="79"/>
  <c r="AM696" i="79"/>
  <c r="AK696" i="79"/>
  <c r="AI696" i="79"/>
  <c r="M696" i="79"/>
  <c r="I696" i="79"/>
  <c r="H696" i="79"/>
  <c r="G696" i="79"/>
  <c r="F696" i="79"/>
  <c r="E696" i="79"/>
  <c r="D696" i="79"/>
  <c r="C696" i="79"/>
  <c r="B696" i="79"/>
  <c r="AQ695" i="79"/>
  <c r="AN695" i="79"/>
  <c r="AM695" i="79"/>
  <c r="AI695" i="79"/>
  <c r="M695" i="79"/>
  <c r="I695" i="79"/>
  <c r="H695" i="79"/>
  <c r="G695" i="79"/>
  <c r="F695" i="79"/>
  <c r="E695" i="79"/>
  <c r="D695" i="79"/>
  <c r="C695" i="79"/>
  <c r="B695" i="79"/>
  <c r="AQ694" i="79"/>
  <c r="AN694" i="79"/>
  <c r="AM694" i="79"/>
  <c r="AK694" i="79"/>
  <c r="AJ694" i="79"/>
  <c r="AI694" i="79"/>
  <c r="I694" i="79"/>
  <c r="H694" i="79"/>
  <c r="G694" i="79"/>
  <c r="F694" i="79"/>
  <c r="E694" i="79"/>
  <c r="D694" i="79"/>
  <c r="C694" i="79"/>
  <c r="B694" i="79"/>
  <c r="AQ693" i="79"/>
  <c r="AP693" i="79"/>
  <c r="AO693" i="79"/>
  <c r="AN693" i="79"/>
  <c r="AM693" i="79"/>
  <c r="AK693" i="79"/>
  <c r="AI693" i="79"/>
  <c r="M693" i="79"/>
  <c r="I693" i="79"/>
  <c r="H693" i="79"/>
  <c r="G693" i="79"/>
  <c r="F693" i="79"/>
  <c r="E693" i="79"/>
  <c r="D693" i="79"/>
  <c r="C693" i="79"/>
  <c r="B693" i="79"/>
  <c r="AQ692" i="79"/>
  <c r="AN692" i="79"/>
  <c r="AM692" i="79"/>
  <c r="AI692" i="79"/>
  <c r="I692" i="79"/>
  <c r="H692" i="79"/>
  <c r="G692" i="79"/>
  <c r="F692" i="79"/>
  <c r="E692" i="79"/>
  <c r="D692" i="79"/>
  <c r="C692" i="79"/>
  <c r="B692" i="79"/>
  <c r="AQ691" i="79"/>
  <c r="AN691" i="79"/>
  <c r="AM691" i="79"/>
  <c r="AJ691" i="79"/>
  <c r="AI691" i="79"/>
  <c r="I691" i="79"/>
  <c r="H691" i="79"/>
  <c r="G691" i="79"/>
  <c r="F691" i="79"/>
  <c r="E691" i="79"/>
  <c r="D691" i="79"/>
  <c r="C691" i="79"/>
  <c r="B691" i="79"/>
  <c r="AQ690" i="79"/>
  <c r="AP690" i="79"/>
  <c r="AO690" i="79"/>
  <c r="AN690" i="79"/>
  <c r="AM690" i="79"/>
  <c r="AK690" i="79"/>
  <c r="AI690" i="79"/>
  <c r="M690" i="79"/>
  <c r="I690" i="79"/>
  <c r="H690" i="79"/>
  <c r="G690" i="79"/>
  <c r="F690" i="79"/>
  <c r="E690" i="79"/>
  <c r="D690" i="79"/>
  <c r="C690" i="79"/>
  <c r="B690" i="79"/>
  <c r="AQ689" i="79"/>
  <c r="AP689" i="79"/>
  <c r="AN689" i="79"/>
  <c r="AM689" i="79"/>
  <c r="AK689" i="79"/>
  <c r="AJ689" i="79"/>
  <c r="AI689" i="79"/>
  <c r="I689" i="79"/>
  <c r="H689" i="79"/>
  <c r="G689" i="79"/>
  <c r="F689" i="79"/>
  <c r="E689" i="79"/>
  <c r="D689" i="79"/>
  <c r="C689" i="79"/>
  <c r="B689" i="79"/>
  <c r="AQ688" i="79"/>
  <c r="AP688" i="79"/>
  <c r="AO688" i="79"/>
  <c r="AN688" i="79"/>
  <c r="AM688" i="79"/>
  <c r="AK688" i="79"/>
  <c r="AI688" i="79"/>
  <c r="M688" i="79"/>
  <c r="I688" i="79"/>
  <c r="H688" i="79"/>
  <c r="G688" i="79"/>
  <c r="F688" i="79"/>
  <c r="E688" i="79"/>
  <c r="D688" i="79"/>
  <c r="C688" i="79"/>
  <c r="B688" i="79"/>
  <c r="AQ687" i="79"/>
  <c r="AO687" i="79"/>
  <c r="AN687" i="79"/>
  <c r="AM687" i="79"/>
  <c r="AI687" i="79"/>
  <c r="I687" i="79"/>
  <c r="H687" i="79"/>
  <c r="G687" i="79"/>
  <c r="F687" i="79"/>
  <c r="E687" i="79"/>
  <c r="D687" i="79"/>
  <c r="C687" i="79"/>
  <c r="B687" i="79"/>
  <c r="AQ686" i="79"/>
  <c r="AP686" i="79"/>
  <c r="AN686" i="79"/>
  <c r="AM686" i="79"/>
  <c r="AI686" i="79"/>
  <c r="I686" i="79"/>
  <c r="H686" i="79"/>
  <c r="G686" i="79"/>
  <c r="F686" i="79"/>
  <c r="E686" i="79"/>
  <c r="D686" i="79"/>
  <c r="C686" i="79"/>
  <c r="B686" i="79"/>
  <c r="AQ685" i="79"/>
  <c r="AP685" i="79"/>
  <c r="AO685" i="79"/>
  <c r="AN685" i="79"/>
  <c r="AM685" i="79"/>
  <c r="AK685" i="79"/>
  <c r="AI685" i="79"/>
  <c r="M685" i="79"/>
  <c r="I685" i="79"/>
  <c r="H685" i="79"/>
  <c r="G685" i="79"/>
  <c r="F685" i="79"/>
  <c r="E685" i="79"/>
  <c r="D685" i="79"/>
  <c r="C685" i="79"/>
  <c r="B685" i="79"/>
  <c r="AQ684" i="79"/>
  <c r="AN684" i="79"/>
  <c r="AM684" i="79"/>
  <c r="AJ684" i="79"/>
  <c r="AI684" i="79"/>
  <c r="M684" i="79"/>
  <c r="I684" i="79"/>
  <c r="H684" i="79"/>
  <c r="G684" i="79"/>
  <c r="AK684" i="79" s="1"/>
  <c r="F684" i="79"/>
  <c r="E684" i="79"/>
  <c r="D684" i="79"/>
  <c r="C684" i="79"/>
  <c r="B684" i="79"/>
  <c r="AQ683" i="79"/>
  <c r="AN683" i="79"/>
  <c r="AM683" i="79"/>
  <c r="AJ683" i="79"/>
  <c r="AI683" i="79"/>
  <c r="I683" i="79"/>
  <c r="H683" i="79"/>
  <c r="G683" i="79"/>
  <c r="F683" i="79"/>
  <c r="E683" i="79"/>
  <c r="D683" i="79"/>
  <c r="C683" i="79"/>
  <c r="B683" i="79"/>
  <c r="AQ682" i="79"/>
  <c r="AP682" i="79"/>
  <c r="AO682" i="79"/>
  <c r="AN682" i="79"/>
  <c r="AM682" i="79"/>
  <c r="AI682" i="79"/>
  <c r="M682" i="79"/>
  <c r="I682" i="79"/>
  <c r="H682" i="79"/>
  <c r="G682" i="79"/>
  <c r="AJ682" i="79" s="1"/>
  <c r="F682" i="79"/>
  <c r="E682" i="79"/>
  <c r="D682" i="79"/>
  <c r="C682" i="79"/>
  <c r="B682" i="79"/>
  <c r="AQ681" i="79"/>
  <c r="AN681" i="79"/>
  <c r="AM681" i="79"/>
  <c r="AI681" i="79"/>
  <c r="I681" i="79"/>
  <c r="H681" i="79"/>
  <c r="G681" i="79"/>
  <c r="F681" i="79"/>
  <c r="E681" i="79"/>
  <c r="D681" i="79"/>
  <c r="C681" i="79"/>
  <c r="B681" i="79"/>
  <c r="AP680" i="79"/>
  <c r="AO680" i="79"/>
  <c r="AN680" i="79"/>
  <c r="AM680" i="79"/>
  <c r="AI680" i="79"/>
  <c r="I680" i="79"/>
  <c r="H680" i="79"/>
  <c r="G680" i="79"/>
  <c r="F680" i="79"/>
  <c r="E680" i="79"/>
  <c r="D680" i="79"/>
  <c r="C680" i="79"/>
  <c r="B680" i="79"/>
  <c r="AP679" i="79"/>
  <c r="AO679" i="79"/>
  <c r="AN679" i="79"/>
  <c r="AM679" i="79"/>
  <c r="AQ679" i="79" s="1"/>
  <c r="AK679" i="79"/>
  <c r="AJ679" i="79"/>
  <c r="AI679" i="79"/>
  <c r="M679" i="79"/>
  <c r="I679" i="79"/>
  <c r="H679" i="79"/>
  <c r="G679" i="79"/>
  <c r="F679" i="79"/>
  <c r="E679" i="79"/>
  <c r="D679" i="79"/>
  <c r="C679" i="79"/>
  <c r="B679" i="79"/>
  <c r="AN678" i="79"/>
  <c r="AM678" i="79"/>
  <c r="AK678" i="79"/>
  <c r="AJ678" i="79"/>
  <c r="AI678" i="79"/>
  <c r="I678" i="79"/>
  <c r="H678" i="79"/>
  <c r="G678" i="79"/>
  <c r="F678" i="79"/>
  <c r="E678" i="79"/>
  <c r="D678" i="79"/>
  <c r="C678" i="79"/>
  <c r="B678" i="79"/>
  <c r="AQ677" i="79"/>
  <c r="AP677" i="79"/>
  <c r="AO677" i="79"/>
  <c r="AN677" i="79"/>
  <c r="AM677" i="79"/>
  <c r="AI677" i="79"/>
  <c r="I677" i="79"/>
  <c r="H677" i="79"/>
  <c r="G677" i="79"/>
  <c r="AJ677" i="79" s="1"/>
  <c r="F677" i="79"/>
  <c r="E677" i="79"/>
  <c r="D677" i="79"/>
  <c r="C677" i="79"/>
  <c r="B677" i="79"/>
  <c r="AN676" i="79"/>
  <c r="AM676" i="79"/>
  <c r="AQ676" i="79" s="1"/>
  <c r="AI676" i="79"/>
  <c r="I676" i="79"/>
  <c r="H676" i="79"/>
  <c r="G676" i="79"/>
  <c r="F676" i="79"/>
  <c r="E676" i="79"/>
  <c r="D676" i="79"/>
  <c r="C676" i="79"/>
  <c r="B676" i="79"/>
  <c r="AP675" i="79"/>
  <c r="AO675" i="79"/>
  <c r="AN675" i="79"/>
  <c r="AM675" i="79"/>
  <c r="AK675" i="79"/>
  <c r="AJ675" i="79"/>
  <c r="AI675" i="79"/>
  <c r="M675" i="79"/>
  <c r="I675" i="79"/>
  <c r="H675" i="79"/>
  <c r="G675" i="79"/>
  <c r="F675" i="79"/>
  <c r="E675" i="79"/>
  <c r="D675" i="79"/>
  <c r="C675" i="79"/>
  <c r="B675" i="79"/>
  <c r="AQ674" i="79"/>
  <c r="AN674" i="79"/>
  <c r="AM674" i="79"/>
  <c r="AJ674" i="79"/>
  <c r="AI674" i="79"/>
  <c r="M674" i="79"/>
  <c r="I674" i="79"/>
  <c r="H674" i="79"/>
  <c r="G674" i="79"/>
  <c r="F674" i="79"/>
  <c r="E674" i="79"/>
  <c r="D674" i="79"/>
  <c r="C674" i="79"/>
  <c r="B674" i="79"/>
  <c r="AQ673" i="79"/>
  <c r="AN673" i="79"/>
  <c r="AM673" i="79"/>
  <c r="AK673" i="79"/>
  <c r="AJ673" i="79"/>
  <c r="AI673" i="79"/>
  <c r="I673" i="79"/>
  <c r="H673" i="79"/>
  <c r="G673" i="79"/>
  <c r="F673" i="79"/>
  <c r="E673" i="79"/>
  <c r="D673" i="79"/>
  <c r="C673" i="79"/>
  <c r="B673" i="79"/>
  <c r="AQ672" i="79"/>
  <c r="AP672" i="79"/>
  <c r="AO672" i="79"/>
  <c r="AN672" i="79"/>
  <c r="AM672" i="79"/>
  <c r="AI672" i="79"/>
  <c r="M672" i="79"/>
  <c r="I672" i="79"/>
  <c r="H672" i="79"/>
  <c r="G672" i="79"/>
  <c r="F672" i="79"/>
  <c r="E672" i="79"/>
  <c r="D672" i="79"/>
  <c r="C672" i="79"/>
  <c r="B672" i="79"/>
  <c r="AP671" i="79"/>
  <c r="AO671" i="79"/>
  <c r="AN671" i="79"/>
  <c r="AM671" i="79"/>
  <c r="AK671" i="79"/>
  <c r="AJ671" i="79"/>
  <c r="AI671" i="79"/>
  <c r="M671" i="79"/>
  <c r="I671" i="79"/>
  <c r="H671" i="79"/>
  <c r="G671" i="79"/>
  <c r="F671" i="79"/>
  <c r="E671" i="79"/>
  <c r="D671" i="79"/>
  <c r="C671" i="79"/>
  <c r="B671" i="79"/>
  <c r="AN670" i="79"/>
  <c r="AM670" i="79"/>
  <c r="AI670" i="79"/>
  <c r="M670" i="79"/>
  <c r="I670" i="79"/>
  <c r="H670" i="79"/>
  <c r="G670" i="79"/>
  <c r="AJ670" i="79" s="1"/>
  <c r="F670" i="79"/>
  <c r="E670" i="79"/>
  <c r="D670" i="79"/>
  <c r="C670" i="79"/>
  <c r="B670" i="79"/>
  <c r="AQ669" i="79"/>
  <c r="AN669" i="79"/>
  <c r="AM669" i="79"/>
  <c r="AK669" i="79"/>
  <c r="AJ669" i="79"/>
  <c r="AI669" i="79"/>
  <c r="I669" i="79"/>
  <c r="H669" i="79"/>
  <c r="G669" i="79"/>
  <c r="F669" i="79"/>
  <c r="E669" i="79"/>
  <c r="D669" i="79"/>
  <c r="C669" i="79"/>
  <c r="B669" i="79"/>
  <c r="AP668" i="79"/>
  <c r="AO668" i="79"/>
  <c r="AN668" i="79"/>
  <c r="AM668" i="79"/>
  <c r="AI668" i="79"/>
  <c r="M668" i="79"/>
  <c r="I668" i="79"/>
  <c r="H668" i="79"/>
  <c r="G668" i="79"/>
  <c r="F668" i="79"/>
  <c r="E668" i="79"/>
  <c r="D668" i="79"/>
  <c r="C668" i="79"/>
  <c r="B668" i="79"/>
  <c r="AP667" i="79"/>
  <c r="AO667" i="79"/>
  <c r="AN667" i="79"/>
  <c r="AM667" i="79"/>
  <c r="AK667" i="79"/>
  <c r="AJ667" i="79"/>
  <c r="AI667" i="79"/>
  <c r="M667" i="79"/>
  <c r="I667" i="79"/>
  <c r="H667" i="79"/>
  <c r="G667" i="79"/>
  <c r="F667" i="79"/>
  <c r="E667" i="79"/>
  <c r="D667" i="79"/>
  <c r="C667" i="79"/>
  <c r="B667" i="79"/>
  <c r="AQ666" i="79"/>
  <c r="AN666" i="79"/>
  <c r="AM666" i="79"/>
  <c r="AK666" i="79"/>
  <c r="AJ666" i="79"/>
  <c r="AI666" i="79"/>
  <c r="M666" i="79"/>
  <c r="I666" i="79"/>
  <c r="H666" i="79"/>
  <c r="G666" i="79"/>
  <c r="F666" i="79"/>
  <c r="E666" i="79"/>
  <c r="D666" i="79"/>
  <c r="C666" i="79"/>
  <c r="B666" i="79"/>
  <c r="AQ665" i="79"/>
  <c r="AN665" i="79"/>
  <c r="AM665" i="79"/>
  <c r="AK665" i="79"/>
  <c r="AJ665" i="79"/>
  <c r="AI665" i="79"/>
  <c r="I665" i="79"/>
  <c r="H665" i="79"/>
  <c r="G665" i="79"/>
  <c r="F665" i="79"/>
  <c r="E665" i="79"/>
  <c r="D665" i="79"/>
  <c r="C665" i="79"/>
  <c r="B665" i="79"/>
  <c r="AP664" i="79"/>
  <c r="AN664" i="79"/>
  <c r="AM664" i="79"/>
  <c r="AI664" i="79"/>
  <c r="I664" i="79"/>
  <c r="H664" i="79"/>
  <c r="G664" i="79"/>
  <c r="F664" i="79"/>
  <c r="E664" i="79"/>
  <c r="D664" i="79"/>
  <c r="C664" i="79"/>
  <c r="B664" i="79"/>
  <c r="AP663" i="79"/>
  <c r="AO663" i="79"/>
  <c r="AN663" i="79"/>
  <c r="AM663" i="79"/>
  <c r="AQ663" i="79" s="1"/>
  <c r="AK663" i="79"/>
  <c r="AJ663" i="79"/>
  <c r="AI663" i="79"/>
  <c r="M663" i="79"/>
  <c r="I663" i="79"/>
  <c r="H663" i="79"/>
  <c r="G663" i="79"/>
  <c r="F663" i="79"/>
  <c r="E663" i="79"/>
  <c r="D663" i="79"/>
  <c r="C663" i="79"/>
  <c r="B663" i="79"/>
  <c r="AN662" i="79"/>
  <c r="AM662" i="79"/>
  <c r="AK662" i="79"/>
  <c r="AJ662" i="79"/>
  <c r="AI662" i="79"/>
  <c r="I662" i="79"/>
  <c r="H662" i="79"/>
  <c r="G662" i="79"/>
  <c r="F662" i="79"/>
  <c r="E662" i="79"/>
  <c r="D662" i="79"/>
  <c r="C662" i="79"/>
  <c r="B662" i="79"/>
  <c r="AQ661" i="79"/>
  <c r="AP661" i="79"/>
  <c r="AO661" i="79"/>
  <c r="AN661" i="79"/>
  <c r="AM661" i="79"/>
  <c r="AI661" i="79"/>
  <c r="I661" i="79"/>
  <c r="H661" i="79"/>
  <c r="G661" i="79"/>
  <c r="AJ661" i="79" s="1"/>
  <c r="F661" i="79"/>
  <c r="E661" i="79"/>
  <c r="D661" i="79"/>
  <c r="C661" i="79"/>
  <c r="B661" i="79"/>
  <c r="AN660" i="79"/>
  <c r="AM660" i="79"/>
  <c r="AQ660" i="79" s="1"/>
  <c r="AI660" i="79"/>
  <c r="I660" i="79"/>
  <c r="H660" i="79"/>
  <c r="G660" i="79"/>
  <c r="F660" i="79"/>
  <c r="E660" i="79"/>
  <c r="D660" i="79"/>
  <c r="C660" i="79"/>
  <c r="B660" i="79"/>
  <c r="AP659" i="79"/>
  <c r="AO659" i="79"/>
  <c r="AN659" i="79"/>
  <c r="AM659" i="79"/>
  <c r="AK659" i="79"/>
  <c r="AJ659" i="79"/>
  <c r="AI659" i="79"/>
  <c r="M659" i="79"/>
  <c r="I659" i="79"/>
  <c r="H659" i="79"/>
  <c r="G659" i="79"/>
  <c r="F659" i="79"/>
  <c r="E659" i="79"/>
  <c r="D659" i="79"/>
  <c r="C659" i="79"/>
  <c r="B659" i="79"/>
  <c r="AQ658" i="79"/>
  <c r="AN658" i="79"/>
  <c r="AM658" i="79"/>
  <c r="AJ658" i="79"/>
  <c r="AI658" i="79"/>
  <c r="M658" i="79"/>
  <c r="I658" i="79"/>
  <c r="H658" i="79"/>
  <c r="G658" i="79"/>
  <c r="F658" i="79"/>
  <c r="E658" i="79"/>
  <c r="D658" i="79"/>
  <c r="C658" i="79"/>
  <c r="B658" i="79"/>
  <c r="AQ657" i="79"/>
  <c r="AN657" i="79"/>
  <c r="AM657" i="79"/>
  <c r="AK657" i="79"/>
  <c r="AJ657" i="79"/>
  <c r="AI657" i="79"/>
  <c r="I657" i="79"/>
  <c r="H657" i="79"/>
  <c r="G657" i="79"/>
  <c r="F657" i="79"/>
  <c r="E657" i="79"/>
  <c r="D657" i="79"/>
  <c r="C657" i="79"/>
  <c r="B657" i="79"/>
  <c r="AQ656" i="79"/>
  <c r="AP656" i="79"/>
  <c r="AO656" i="79"/>
  <c r="AN656" i="79"/>
  <c r="AM656" i="79"/>
  <c r="AI656" i="79"/>
  <c r="I656" i="79"/>
  <c r="H656" i="79"/>
  <c r="G656" i="79"/>
  <c r="F656" i="79"/>
  <c r="E656" i="79"/>
  <c r="D656" i="79"/>
  <c r="C656" i="79"/>
  <c r="B656" i="79"/>
  <c r="AP655" i="79"/>
  <c r="AN655" i="79"/>
  <c r="AM655" i="79"/>
  <c r="AJ655" i="79"/>
  <c r="AI655" i="79"/>
  <c r="I655" i="79"/>
  <c r="H655" i="79"/>
  <c r="G655" i="79"/>
  <c r="F655" i="79"/>
  <c r="E655" i="79"/>
  <c r="D655" i="79"/>
  <c r="C655" i="79"/>
  <c r="B655" i="79"/>
  <c r="AQ654" i="79"/>
  <c r="AN654" i="79"/>
  <c r="AM654" i="79"/>
  <c r="AJ654" i="79"/>
  <c r="AI654" i="79"/>
  <c r="I654" i="79"/>
  <c r="H654" i="79"/>
  <c r="G654" i="79"/>
  <c r="F654" i="79"/>
  <c r="E654" i="79"/>
  <c r="D654" i="79"/>
  <c r="C654" i="79"/>
  <c r="B654" i="79"/>
  <c r="AO653" i="79"/>
  <c r="AN653" i="79"/>
  <c r="AM653" i="79"/>
  <c r="AI653" i="79"/>
  <c r="I653" i="79"/>
  <c r="H653" i="79"/>
  <c r="G653" i="79"/>
  <c r="AP653" i="79" s="1"/>
  <c r="F653" i="79"/>
  <c r="E653" i="79"/>
  <c r="D653" i="79"/>
  <c r="C653" i="79"/>
  <c r="B653" i="79"/>
  <c r="AQ652" i="79"/>
  <c r="AP652" i="79"/>
  <c r="AO652" i="79"/>
  <c r="AN652" i="79"/>
  <c r="AM652" i="79"/>
  <c r="AI652" i="79"/>
  <c r="I652" i="79"/>
  <c r="H652" i="79"/>
  <c r="G652" i="79"/>
  <c r="F652" i="79"/>
  <c r="E652" i="79"/>
  <c r="D652" i="79"/>
  <c r="C652" i="79"/>
  <c r="B652" i="79"/>
  <c r="AN651" i="79"/>
  <c r="AM651" i="79"/>
  <c r="AI651" i="79"/>
  <c r="I651" i="79"/>
  <c r="H651" i="79"/>
  <c r="G651" i="79"/>
  <c r="F651" i="79"/>
  <c r="E651" i="79"/>
  <c r="D651" i="79"/>
  <c r="C651" i="79"/>
  <c r="B651" i="79"/>
  <c r="AQ650" i="79"/>
  <c r="AP650" i="79"/>
  <c r="AO650" i="79"/>
  <c r="AN650" i="79"/>
  <c r="AM650" i="79"/>
  <c r="AI650" i="79"/>
  <c r="I650" i="79"/>
  <c r="H650" i="79"/>
  <c r="G650" i="79"/>
  <c r="F650" i="79"/>
  <c r="E650" i="79"/>
  <c r="D650" i="79"/>
  <c r="C650" i="79"/>
  <c r="B650" i="79"/>
  <c r="AP649" i="79"/>
  <c r="AO649" i="79"/>
  <c r="AN649" i="79"/>
  <c r="AM649" i="79"/>
  <c r="AJ649" i="79"/>
  <c r="AI649" i="79"/>
  <c r="I649" i="79"/>
  <c r="H649" i="79"/>
  <c r="G649" i="79"/>
  <c r="F649" i="79"/>
  <c r="E649" i="79"/>
  <c r="D649" i="79"/>
  <c r="C649" i="79"/>
  <c r="B649" i="79"/>
  <c r="AQ648" i="79"/>
  <c r="AN648" i="79"/>
  <c r="AM648" i="79"/>
  <c r="AI648" i="79"/>
  <c r="I648" i="79"/>
  <c r="H648" i="79"/>
  <c r="G648" i="79"/>
  <c r="F648" i="79"/>
  <c r="E648" i="79"/>
  <c r="D648" i="79"/>
  <c r="C648" i="79"/>
  <c r="B648" i="79"/>
  <c r="AN647" i="79"/>
  <c r="AM647" i="79"/>
  <c r="AI647" i="79"/>
  <c r="I647" i="79"/>
  <c r="H647" i="79"/>
  <c r="G647" i="79"/>
  <c r="F647" i="79"/>
  <c r="E647" i="79"/>
  <c r="D647" i="79"/>
  <c r="C647" i="79"/>
  <c r="B647" i="79"/>
  <c r="AQ646" i="79"/>
  <c r="AP646" i="79"/>
  <c r="AO646" i="79"/>
  <c r="AN646" i="79"/>
  <c r="AM646" i="79"/>
  <c r="AI646" i="79"/>
  <c r="I646" i="79"/>
  <c r="H646" i="79"/>
  <c r="G646" i="79"/>
  <c r="F646" i="79"/>
  <c r="E646" i="79"/>
  <c r="D646" i="79"/>
  <c r="C646" i="79"/>
  <c r="B646" i="79"/>
  <c r="AN645" i="79"/>
  <c r="AM645" i="79"/>
  <c r="AJ645" i="79"/>
  <c r="AI645" i="79"/>
  <c r="I645" i="79"/>
  <c r="H645" i="79"/>
  <c r="G645" i="79"/>
  <c r="F645" i="79"/>
  <c r="E645" i="79"/>
  <c r="D645" i="79"/>
  <c r="C645" i="79"/>
  <c r="B645" i="79"/>
  <c r="AQ644" i="79"/>
  <c r="AN644" i="79"/>
  <c r="AM644" i="79"/>
  <c r="AJ644" i="79"/>
  <c r="AI644" i="79"/>
  <c r="I644" i="79"/>
  <c r="H644" i="79"/>
  <c r="G644" i="79"/>
  <c r="F644" i="79"/>
  <c r="E644" i="79"/>
  <c r="D644" i="79"/>
  <c r="C644" i="79"/>
  <c r="B644" i="79"/>
  <c r="AP643" i="79"/>
  <c r="AN643" i="79"/>
  <c r="AM643" i="79"/>
  <c r="AI643" i="79"/>
  <c r="I643" i="79"/>
  <c r="H643" i="79"/>
  <c r="G643" i="79"/>
  <c r="F643" i="79"/>
  <c r="E643" i="79"/>
  <c r="D643" i="79"/>
  <c r="C643" i="79"/>
  <c r="B643" i="79"/>
  <c r="AQ642" i="79"/>
  <c r="AN642" i="79"/>
  <c r="AM642" i="79"/>
  <c r="AJ642" i="79"/>
  <c r="AI642" i="79"/>
  <c r="I642" i="79"/>
  <c r="H642" i="79"/>
  <c r="G642" i="79"/>
  <c r="F642" i="79"/>
  <c r="E642" i="79"/>
  <c r="D642" i="79"/>
  <c r="C642" i="79"/>
  <c r="B642" i="79"/>
  <c r="AO641" i="79"/>
  <c r="AN641" i="79"/>
  <c r="AM641" i="79"/>
  <c r="AJ641" i="79"/>
  <c r="AI641" i="79"/>
  <c r="I641" i="79"/>
  <c r="H641" i="79"/>
  <c r="G641" i="79"/>
  <c r="F641" i="79"/>
  <c r="E641" i="79"/>
  <c r="D641" i="79"/>
  <c r="C641" i="79"/>
  <c r="B641" i="79"/>
  <c r="AQ640" i="79"/>
  <c r="AP640" i="79"/>
  <c r="AO640" i="79"/>
  <c r="AN640" i="79"/>
  <c r="AM640" i="79"/>
  <c r="AI640" i="79"/>
  <c r="I640" i="79"/>
  <c r="H640" i="79"/>
  <c r="G640" i="79"/>
  <c r="F640" i="79"/>
  <c r="E640" i="79"/>
  <c r="D640" i="79"/>
  <c r="C640" i="79"/>
  <c r="B640" i="79"/>
  <c r="AP639" i="79"/>
  <c r="AN639" i="79"/>
  <c r="AM639" i="79"/>
  <c r="AJ639" i="79"/>
  <c r="AI639" i="79"/>
  <c r="I639" i="79"/>
  <c r="H639" i="79"/>
  <c r="G639" i="79"/>
  <c r="F639" i="79"/>
  <c r="E639" i="79"/>
  <c r="D639" i="79"/>
  <c r="C639" i="79"/>
  <c r="B639" i="79"/>
  <c r="AQ638" i="79"/>
  <c r="AN638" i="79"/>
  <c r="AM638" i="79"/>
  <c r="AJ638" i="79"/>
  <c r="AI638" i="79"/>
  <c r="I638" i="79"/>
  <c r="H638" i="79"/>
  <c r="G638" i="79"/>
  <c r="F638" i="79"/>
  <c r="E638" i="79"/>
  <c r="D638" i="79"/>
  <c r="C638" i="79"/>
  <c r="B638" i="79"/>
  <c r="AO637" i="79"/>
  <c r="AN637" i="79"/>
  <c r="AM637" i="79"/>
  <c r="AI637" i="79"/>
  <c r="I637" i="79"/>
  <c r="H637" i="79"/>
  <c r="G637" i="79"/>
  <c r="F637" i="79"/>
  <c r="E637" i="79"/>
  <c r="D637" i="79"/>
  <c r="C637" i="79"/>
  <c r="B637" i="79"/>
  <c r="AQ636" i="79"/>
  <c r="AP636" i="79"/>
  <c r="AO636" i="79"/>
  <c r="AN636" i="79"/>
  <c r="AM636" i="79"/>
  <c r="AI636" i="79"/>
  <c r="I636" i="79"/>
  <c r="H636" i="79"/>
  <c r="G636" i="79"/>
  <c r="F636" i="79"/>
  <c r="E636" i="79"/>
  <c r="D636" i="79"/>
  <c r="C636" i="79"/>
  <c r="B636" i="79"/>
  <c r="AN635" i="79"/>
  <c r="AM635" i="79"/>
  <c r="AJ635" i="79"/>
  <c r="AI635" i="79"/>
  <c r="I635" i="79"/>
  <c r="H635" i="79"/>
  <c r="G635" i="79"/>
  <c r="F635" i="79"/>
  <c r="E635" i="79"/>
  <c r="D635" i="79"/>
  <c r="C635" i="79"/>
  <c r="B635" i="79"/>
  <c r="AQ634" i="79"/>
  <c r="AN634" i="79"/>
  <c r="AM634" i="79"/>
  <c r="AJ634" i="79"/>
  <c r="AI634" i="79"/>
  <c r="I634" i="79"/>
  <c r="H634" i="79"/>
  <c r="G634" i="79"/>
  <c r="F634" i="79"/>
  <c r="E634" i="79"/>
  <c r="D634" i="79"/>
  <c r="C634" i="79"/>
  <c r="B634" i="79"/>
  <c r="AP633" i="79"/>
  <c r="AO633" i="79"/>
  <c r="AN633" i="79"/>
  <c r="AM633" i="79"/>
  <c r="AJ633" i="79"/>
  <c r="AI633" i="79"/>
  <c r="I633" i="79"/>
  <c r="H633" i="79"/>
  <c r="G633" i="79"/>
  <c r="F633" i="79"/>
  <c r="E633" i="79"/>
  <c r="D633" i="79"/>
  <c r="C633" i="79"/>
  <c r="B633" i="79"/>
  <c r="AQ632" i="79"/>
  <c r="AN632" i="79"/>
  <c r="AM632" i="79"/>
  <c r="AJ632" i="79"/>
  <c r="AI632" i="79"/>
  <c r="I632" i="79"/>
  <c r="H632" i="79"/>
  <c r="G632" i="79"/>
  <c r="F632" i="79"/>
  <c r="E632" i="79"/>
  <c r="D632" i="79"/>
  <c r="C632" i="79"/>
  <c r="B632" i="79"/>
  <c r="AO631" i="79"/>
  <c r="AN631" i="79"/>
  <c r="AM631" i="79"/>
  <c r="AJ631" i="79"/>
  <c r="AI631" i="79"/>
  <c r="I631" i="79"/>
  <c r="H631" i="79"/>
  <c r="G631" i="79"/>
  <c r="F631" i="79"/>
  <c r="E631" i="79"/>
  <c r="D631" i="79"/>
  <c r="C631" i="79"/>
  <c r="B631" i="79"/>
  <c r="AQ630" i="79"/>
  <c r="AP630" i="79"/>
  <c r="AO630" i="79"/>
  <c r="AN630" i="79"/>
  <c r="AM630" i="79"/>
  <c r="AI630" i="79"/>
  <c r="I630" i="79"/>
  <c r="H630" i="79"/>
  <c r="G630" i="79"/>
  <c r="F630" i="79"/>
  <c r="E630" i="79"/>
  <c r="D630" i="79"/>
  <c r="C630" i="79"/>
  <c r="B630" i="79"/>
  <c r="AN629" i="79"/>
  <c r="AM629" i="79"/>
  <c r="AJ629" i="79"/>
  <c r="AI629" i="79"/>
  <c r="I629" i="79"/>
  <c r="H629" i="79"/>
  <c r="G629" i="79"/>
  <c r="F629" i="79"/>
  <c r="E629" i="79"/>
  <c r="D629" i="79"/>
  <c r="C629" i="79"/>
  <c r="B629" i="79"/>
  <c r="AQ628" i="79"/>
  <c r="AO628" i="79"/>
  <c r="AN628" i="79"/>
  <c r="AM628" i="79"/>
  <c r="AI628" i="79"/>
  <c r="I628" i="79"/>
  <c r="H628" i="79"/>
  <c r="G628" i="79"/>
  <c r="F628" i="79"/>
  <c r="E628" i="79"/>
  <c r="D628" i="79"/>
  <c r="C628" i="79"/>
  <c r="B628" i="79"/>
  <c r="AN627" i="79"/>
  <c r="AM627" i="79"/>
  <c r="AI627" i="79"/>
  <c r="I627" i="79"/>
  <c r="H627" i="79"/>
  <c r="G627" i="79"/>
  <c r="F627" i="79"/>
  <c r="E627" i="79"/>
  <c r="D627" i="79"/>
  <c r="C627" i="79"/>
  <c r="B627" i="79"/>
  <c r="AQ626" i="79"/>
  <c r="AP626" i="79"/>
  <c r="AN626" i="79"/>
  <c r="AM626" i="79"/>
  <c r="AI626" i="79"/>
  <c r="I626" i="79"/>
  <c r="H626" i="79"/>
  <c r="G626" i="79"/>
  <c r="F626" i="79"/>
  <c r="E626" i="79"/>
  <c r="D626" i="79"/>
  <c r="C626" i="79"/>
  <c r="B626" i="79"/>
  <c r="AO625" i="79"/>
  <c r="AN625" i="79"/>
  <c r="AM625" i="79"/>
  <c r="AI625" i="79"/>
  <c r="I625" i="79"/>
  <c r="H625" i="79"/>
  <c r="G625" i="79"/>
  <c r="F625" i="79"/>
  <c r="E625" i="79"/>
  <c r="D625" i="79"/>
  <c r="C625" i="79"/>
  <c r="B625" i="79"/>
  <c r="AQ624" i="79"/>
  <c r="AP624" i="79"/>
  <c r="AO624" i="79"/>
  <c r="AN624" i="79"/>
  <c r="AM624" i="79"/>
  <c r="AI624" i="79"/>
  <c r="I624" i="79"/>
  <c r="H624" i="79"/>
  <c r="G624" i="79"/>
  <c r="F624" i="79"/>
  <c r="E624" i="79"/>
  <c r="D624" i="79"/>
  <c r="C624" i="79"/>
  <c r="B624" i="79"/>
  <c r="AP623" i="79"/>
  <c r="AN623" i="79"/>
  <c r="AM623" i="79"/>
  <c r="AJ623" i="79"/>
  <c r="AI623" i="79"/>
  <c r="I623" i="79"/>
  <c r="H623" i="79"/>
  <c r="G623" i="79"/>
  <c r="F623" i="79"/>
  <c r="E623" i="79"/>
  <c r="D623" i="79"/>
  <c r="C623" i="79"/>
  <c r="B623" i="79"/>
  <c r="AQ622" i="79"/>
  <c r="AN622" i="79"/>
  <c r="AM622" i="79"/>
  <c r="AI622" i="79"/>
  <c r="I622" i="79"/>
  <c r="H622" i="79"/>
  <c r="G622" i="79"/>
  <c r="F622" i="79"/>
  <c r="E622" i="79"/>
  <c r="D622" i="79"/>
  <c r="C622" i="79"/>
  <c r="B622" i="79"/>
  <c r="AP621" i="79"/>
  <c r="AO621" i="79"/>
  <c r="AN621" i="79"/>
  <c r="AM621" i="79"/>
  <c r="AI621" i="79"/>
  <c r="I621" i="79"/>
  <c r="H621" i="79"/>
  <c r="G621" i="79"/>
  <c r="F621" i="79"/>
  <c r="E621" i="79"/>
  <c r="D621" i="79"/>
  <c r="C621" i="79"/>
  <c r="B621" i="79"/>
  <c r="AQ620" i="79"/>
  <c r="AP620" i="79"/>
  <c r="AO620" i="79"/>
  <c r="AN620" i="79"/>
  <c r="AM620" i="79"/>
  <c r="AI620" i="79"/>
  <c r="I620" i="79"/>
  <c r="H620" i="79"/>
  <c r="G620" i="79"/>
  <c r="F620" i="79"/>
  <c r="E620" i="79"/>
  <c r="D620" i="79"/>
  <c r="C620" i="79"/>
  <c r="B620" i="79"/>
  <c r="AN619" i="79"/>
  <c r="AM619" i="79"/>
  <c r="AI619" i="79"/>
  <c r="I619" i="79"/>
  <c r="H619" i="79"/>
  <c r="G619" i="79"/>
  <c r="F619" i="79"/>
  <c r="E619" i="79"/>
  <c r="D619" i="79"/>
  <c r="C619" i="79"/>
  <c r="B619" i="79"/>
  <c r="AQ618" i="79"/>
  <c r="AP618" i="79"/>
  <c r="AO618" i="79"/>
  <c r="AN618" i="79"/>
  <c r="AM618" i="79"/>
  <c r="AJ618" i="79"/>
  <c r="AI618" i="79"/>
  <c r="I618" i="79"/>
  <c r="H618" i="79"/>
  <c r="G618" i="79"/>
  <c r="F618" i="79"/>
  <c r="E618" i="79"/>
  <c r="D618" i="79"/>
  <c r="C618" i="79"/>
  <c r="B618" i="79"/>
  <c r="AP617" i="79"/>
  <c r="AO617" i="79"/>
  <c r="AN617" i="79"/>
  <c r="AM617" i="79"/>
  <c r="AJ617" i="79"/>
  <c r="AI617" i="79"/>
  <c r="I617" i="79"/>
  <c r="H617" i="79"/>
  <c r="G617" i="79"/>
  <c r="F617" i="79"/>
  <c r="E617" i="79"/>
  <c r="D617" i="79"/>
  <c r="C617" i="79"/>
  <c r="B617" i="79"/>
  <c r="AQ616" i="79"/>
  <c r="AN616" i="79"/>
  <c r="AM616" i="79"/>
  <c r="AJ616" i="79"/>
  <c r="AI616" i="79"/>
  <c r="I616" i="79"/>
  <c r="H616" i="79"/>
  <c r="G616" i="79"/>
  <c r="F616" i="79"/>
  <c r="E616" i="79"/>
  <c r="D616" i="79"/>
  <c r="C616" i="79"/>
  <c r="B616" i="79"/>
  <c r="AO615" i="79"/>
  <c r="AN615" i="79"/>
  <c r="AM615" i="79"/>
  <c r="AJ615" i="79"/>
  <c r="AI615" i="79"/>
  <c r="I615" i="79"/>
  <c r="H615" i="79"/>
  <c r="G615" i="79"/>
  <c r="F615" i="79"/>
  <c r="E615" i="79"/>
  <c r="D615" i="79"/>
  <c r="C615" i="79"/>
  <c r="B615" i="79"/>
  <c r="AQ614" i="79"/>
  <c r="AP614" i="79"/>
  <c r="AO614" i="79"/>
  <c r="AN614" i="79"/>
  <c r="AM614" i="79"/>
  <c r="AI614" i="79"/>
  <c r="I614" i="79"/>
  <c r="H614" i="79"/>
  <c r="G614" i="79"/>
  <c r="F614" i="79"/>
  <c r="E614" i="79"/>
  <c r="D614" i="79"/>
  <c r="C614" i="79"/>
  <c r="B614" i="79"/>
  <c r="AN613" i="79"/>
  <c r="AM613" i="79"/>
  <c r="AJ613" i="79"/>
  <c r="AI613" i="79"/>
  <c r="I613" i="79"/>
  <c r="H613" i="79"/>
  <c r="G613" i="79"/>
  <c r="F613" i="79"/>
  <c r="E613" i="79"/>
  <c r="D613" i="79"/>
  <c r="C613" i="79"/>
  <c r="B613" i="79"/>
  <c r="AQ612" i="79"/>
  <c r="AN612" i="79"/>
  <c r="AM612" i="79"/>
  <c r="AJ612" i="79"/>
  <c r="AI612" i="79"/>
  <c r="I612" i="79"/>
  <c r="H612" i="79"/>
  <c r="G612" i="79"/>
  <c r="F612" i="79"/>
  <c r="E612" i="79"/>
  <c r="D612" i="79"/>
  <c r="C612" i="79"/>
  <c r="B612" i="79"/>
  <c r="AN611" i="79"/>
  <c r="AM611" i="79"/>
  <c r="AI611" i="79"/>
  <c r="I611" i="79"/>
  <c r="H611" i="79"/>
  <c r="G611" i="79"/>
  <c r="F611" i="79"/>
  <c r="E611" i="79"/>
  <c r="D611" i="79"/>
  <c r="C611" i="79"/>
  <c r="B611" i="79"/>
  <c r="AQ610" i="79"/>
  <c r="AN610" i="79"/>
  <c r="AM610" i="79"/>
  <c r="AI610" i="79"/>
  <c r="I610" i="79"/>
  <c r="H610" i="79"/>
  <c r="G610" i="79"/>
  <c r="F610" i="79"/>
  <c r="E610" i="79"/>
  <c r="D610" i="79"/>
  <c r="C610" i="79"/>
  <c r="B610" i="79"/>
  <c r="AO609" i="79"/>
  <c r="AN609" i="79"/>
  <c r="AM609" i="79"/>
  <c r="AJ609" i="79"/>
  <c r="AI609" i="79"/>
  <c r="I609" i="79"/>
  <c r="H609" i="79"/>
  <c r="G609" i="79"/>
  <c r="F609" i="79"/>
  <c r="E609" i="79"/>
  <c r="D609" i="79"/>
  <c r="C609" i="79"/>
  <c r="B609" i="79"/>
  <c r="AQ608" i="79"/>
  <c r="AP608" i="79"/>
  <c r="AO608" i="79"/>
  <c r="AN608" i="79"/>
  <c r="AM608" i="79"/>
  <c r="AI608" i="79"/>
  <c r="I608" i="79"/>
  <c r="H608" i="79"/>
  <c r="G608" i="79"/>
  <c r="F608" i="79"/>
  <c r="E608" i="79"/>
  <c r="D608" i="79"/>
  <c r="C608" i="79"/>
  <c r="B608" i="79"/>
  <c r="AP607" i="79"/>
  <c r="AN607" i="79"/>
  <c r="AM607" i="79"/>
  <c r="AJ607" i="79"/>
  <c r="AI607" i="79"/>
  <c r="I607" i="79"/>
  <c r="H607" i="79"/>
  <c r="G607" i="79"/>
  <c r="F607" i="79"/>
  <c r="E607" i="79"/>
  <c r="D607" i="79"/>
  <c r="C607" i="79"/>
  <c r="B607" i="79"/>
  <c r="AQ606" i="79"/>
  <c r="AN606" i="79"/>
  <c r="AM606" i="79"/>
  <c r="AJ606" i="79"/>
  <c r="AI606" i="79"/>
  <c r="I606" i="79"/>
  <c r="H606" i="79"/>
  <c r="G606" i="79"/>
  <c r="F606" i="79"/>
  <c r="E606" i="79"/>
  <c r="D606" i="79"/>
  <c r="C606" i="79"/>
  <c r="B606" i="79"/>
  <c r="AO605" i="79"/>
  <c r="AN605" i="79"/>
  <c r="AM605" i="79"/>
  <c r="AI605" i="79"/>
  <c r="I605" i="79"/>
  <c r="H605" i="79"/>
  <c r="G605" i="79"/>
  <c r="F605" i="79"/>
  <c r="E605" i="79"/>
  <c r="D605" i="79"/>
  <c r="C605" i="79"/>
  <c r="B605" i="79"/>
  <c r="AQ604" i="79"/>
  <c r="AP604" i="79"/>
  <c r="AO604" i="79"/>
  <c r="AN604" i="79"/>
  <c r="AM604" i="79"/>
  <c r="AI604" i="79"/>
  <c r="I604" i="79"/>
  <c r="H604" i="79"/>
  <c r="G604" i="79"/>
  <c r="F604" i="79"/>
  <c r="E604" i="79"/>
  <c r="D604" i="79"/>
  <c r="C604" i="79"/>
  <c r="B604" i="79"/>
  <c r="AN603" i="79"/>
  <c r="AM603" i="79"/>
  <c r="AJ603" i="79"/>
  <c r="AI603" i="79"/>
  <c r="I603" i="79"/>
  <c r="H603" i="79"/>
  <c r="G603" i="79"/>
  <c r="F603" i="79"/>
  <c r="E603" i="79"/>
  <c r="D603" i="79"/>
  <c r="C603" i="79"/>
  <c r="B603" i="79"/>
  <c r="AQ602" i="79"/>
  <c r="AO602" i="79"/>
  <c r="AN602" i="79"/>
  <c r="AM602" i="79"/>
  <c r="AJ602" i="79"/>
  <c r="AI602" i="79"/>
  <c r="I602" i="79"/>
  <c r="H602" i="79"/>
  <c r="G602" i="79"/>
  <c r="F602" i="79"/>
  <c r="E602" i="79"/>
  <c r="D602" i="79"/>
  <c r="C602" i="79"/>
  <c r="B602" i="79"/>
  <c r="AP601" i="79"/>
  <c r="AO601" i="79"/>
  <c r="AN601" i="79"/>
  <c r="AM601" i="79"/>
  <c r="AJ601" i="79"/>
  <c r="AI601" i="79"/>
  <c r="I601" i="79"/>
  <c r="H601" i="79"/>
  <c r="G601" i="79"/>
  <c r="F601" i="79"/>
  <c r="E601" i="79"/>
  <c r="D601" i="79"/>
  <c r="C601" i="79"/>
  <c r="B601" i="79"/>
  <c r="AQ600" i="79"/>
  <c r="AN600" i="79"/>
  <c r="AM600" i="79"/>
  <c r="AI600" i="79"/>
  <c r="I600" i="79"/>
  <c r="H600" i="79"/>
  <c r="G600" i="79"/>
  <c r="F600" i="79"/>
  <c r="E600" i="79"/>
  <c r="D600" i="79"/>
  <c r="C600" i="79"/>
  <c r="B600" i="79"/>
  <c r="AN599" i="79"/>
  <c r="AM599" i="79"/>
  <c r="AI599" i="79"/>
  <c r="I599" i="79"/>
  <c r="H599" i="79"/>
  <c r="G599" i="79"/>
  <c r="AP599" i="79" s="1"/>
  <c r="F599" i="79"/>
  <c r="E599" i="79"/>
  <c r="D599" i="79"/>
  <c r="C599" i="79"/>
  <c r="B599" i="79"/>
  <c r="AQ598" i="79"/>
  <c r="AP598" i="79"/>
  <c r="AO598" i="79"/>
  <c r="AN598" i="79"/>
  <c r="AM598" i="79"/>
  <c r="AI598" i="79"/>
  <c r="I598" i="79"/>
  <c r="H598" i="79"/>
  <c r="G598" i="79"/>
  <c r="F598" i="79"/>
  <c r="E598" i="79"/>
  <c r="D598" i="79"/>
  <c r="C598" i="79"/>
  <c r="B598" i="79"/>
  <c r="AN597" i="79"/>
  <c r="AM597" i="79"/>
  <c r="AJ597" i="79"/>
  <c r="AI597" i="79"/>
  <c r="I597" i="79"/>
  <c r="H597" i="79"/>
  <c r="G597" i="79"/>
  <c r="F597" i="79"/>
  <c r="E597" i="79"/>
  <c r="D597" i="79"/>
  <c r="C597" i="79"/>
  <c r="B597" i="79"/>
  <c r="AQ596" i="79"/>
  <c r="AO596" i="79"/>
  <c r="AN596" i="79"/>
  <c r="AM596" i="79"/>
  <c r="AI596" i="79"/>
  <c r="I596" i="79"/>
  <c r="H596" i="79"/>
  <c r="G596" i="79"/>
  <c r="F596" i="79"/>
  <c r="E596" i="79"/>
  <c r="D596" i="79"/>
  <c r="C596" i="79"/>
  <c r="B596" i="79"/>
  <c r="AO595" i="79"/>
  <c r="AN595" i="79"/>
  <c r="AM595" i="79"/>
  <c r="AI595" i="79"/>
  <c r="I595" i="79"/>
  <c r="H595" i="79"/>
  <c r="G595" i="79"/>
  <c r="F595" i="79"/>
  <c r="E595" i="79"/>
  <c r="D595" i="79"/>
  <c r="C595" i="79"/>
  <c r="B595" i="79"/>
  <c r="AQ594" i="79"/>
  <c r="AP594" i="79"/>
  <c r="AN594" i="79"/>
  <c r="AM594" i="79"/>
  <c r="AJ594" i="79"/>
  <c r="AI594" i="79"/>
  <c r="I594" i="79"/>
  <c r="H594" i="79"/>
  <c r="G594" i="79"/>
  <c r="F594" i="79"/>
  <c r="E594" i="79"/>
  <c r="D594" i="79"/>
  <c r="C594" i="79"/>
  <c r="B594" i="79"/>
  <c r="AN593" i="79"/>
  <c r="AM593" i="79"/>
  <c r="AI593" i="79"/>
  <c r="I593" i="79"/>
  <c r="H593" i="79"/>
  <c r="G593" i="79"/>
  <c r="F593" i="79"/>
  <c r="E593" i="79"/>
  <c r="D593" i="79"/>
  <c r="C593" i="79"/>
  <c r="B593" i="79"/>
  <c r="AQ592" i="79"/>
  <c r="AP592" i="79"/>
  <c r="AO592" i="79"/>
  <c r="AN592" i="79"/>
  <c r="AM592" i="79"/>
  <c r="AI592" i="79"/>
  <c r="I592" i="79"/>
  <c r="H592" i="79"/>
  <c r="G592" i="79"/>
  <c r="F592" i="79"/>
  <c r="E592" i="79"/>
  <c r="D592" i="79"/>
  <c r="C592" i="79"/>
  <c r="B592" i="79"/>
  <c r="AP591" i="79"/>
  <c r="AN591" i="79"/>
  <c r="AM591" i="79"/>
  <c r="AJ591" i="79"/>
  <c r="AI591" i="79"/>
  <c r="I591" i="79"/>
  <c r="H591" i="79"/>
  <c r="G591" i="79"/>
  <c r="F591" i="79"/>
  <c r="E591" i="79"/>
  <c r="D591" i="79"/>
  <c r="C591" i="79"/>
  <c r="B591" i="79"/>
  <c r="AQ590" i="79"/>
  <c r="AN590" i="79"/>
  <c r="AM590" i="79"/>
  <c r="AJ590" i="79"/>
  <c r="AI590" i="79"/>
  <c r="I590" i="79"/>
  <c r="H590" i="79"/>
  <c r="G590" i="79"/>
  <c r="F590" i="79"/>
  <c r="E590" i="79"/>
  <c r="D590" i="79"/>
  <c r="C590" i="79"/>
  <c r="B590" i="79"/>
  <c r="AP589" i="79"/>
  <c r="AO589" i="79"/>
  <c r="AN589" i="79"/>
  <c r="AM589" i="79"/>
  <c r="AQ589" i="79" s="1"/>
  <c r="AL589" i="79"/>
  <c r="AJ589" i="79"/>
  <c r="AI589" i="79"/>
  <c r="R589" i="79"/>
  <c r="N589" i="79"/>
  <c r="I589" i="79"/>
  <c r="P589" i="79" s="1"/>
  <c r="Q589" i="79" s="1"/>
  <c r="H589" i="79"/>
  <c r="G589" i="79"/>
  <c r="F589" i="79"/>
  <c r="E589" i="79"/>
  <c r="D589" i="79"/>
  <c r="C589" i="79"/>
  <c r="B589" i="79"/>
  <c r="AN588" i="79"/>
  <c r="AM588" i="79"/>
  <c r="AL588" i="79"/>
  <c r="AJ588" i="79"/>
  <c r="AI588" i="79"/>
  <c r="I588" i="79"/>
  <c r="H588" i="79"/>
  <c r="G588" i="79"/>
  <c r="F588" i="79"/>
  <c r="E588" i="79"/>
  <c r="D588" i="79"/>
  <c r="C588" i="79"/>
  <c r="B588" i="79"/>
  <c r="AQ587" i="79"/>
  <c r="AP587" i="79"/>
  <c r="AO587" i="79"/>
  <c r="AN587" i="79"/>
  <c r="AM587" i="79"/>
  <c r="AI587" i="79"/>
  <c r="I587" i="79"/>
  <c r="H587" i="79"/>
  <c r="G587" i="79"/>
  <c r="F587" i="79"/>
  <c r="E587" i="79"/>
  <c r="D587" i="79"/>
  <c r="C587" i="79"/>
  <c r="B587" i="79"/>
  <c r="AQ586" i="79"/>
  <c r="AP586" i="79"/>
  <c r="AN586" i="79"/>
  <c r="AM586" i="79"/>
  <c r="AI586" i="79"/>
  <c r="I586" i="79"/>
  <c r="H586" i="79"/>
  <c r="G586" i="79"/>
  <c r="F586" i="79"/>
  <c r="E586" i="79"/>
  <c r="D586" i="79"/>
  <c r="C586" i="79"/>
  <c r="B586" i="79"/>
  <c r="AP585" i="79"/>
  <c r="AO585" i="79"/>
  <c r="AN585" i="79"/>
  <c r="AM585" i="79"/>
  <c r="AL585" i="79"/>
  <c r="AJ585" i="79"/>
  <c r="AI585" i="79"/>
  <c r="P585" i="79"/>
  <c r="Q585" i="79" s="1"/>
  <c r="N585" i="79"/>
  <c r="I585" i="79"/>
  <c r="H585" i="79"/>
  <c r="G585" i="79"/>
  <c r="F585" i="79"/>
  <c r="E585" i="79"/>
  <c r="D585" i="79"/>
  <c r="C585" i="79"/>
  <c r="B585" i="79"/>
  <c r="AQ584" i="79"/>
  <c r="AN584" i="79"/>
  <c r="AM584" i="79"/>
  <c r="AJ584" i="79"/>
  <c r="AI584" i="79"/>
  <c r="S584" i="79"/>
  <c r="P584" i="79"/>
  <c r="Q584" i="79" s="1"/>
  <c r="N584" i="79"/>
  <c r="I584" i="79"/>
  <c r="H584" i="79"/>
  <c r="G584" i="79"/>
  <c r="F584" i="79"/>
  <c r="E584" i="79"/>
  <c r="D584" i="79"/>
  <c r="C584" i="79"/>
  <c r="B584" i="79"/>
  <c r="AQ583" i="79"/>
  <c r="AN583" i="79"/>
  <c r="AM583" i="79"/>
  <c r="AL583" i="79"/>
  <c r="AJ583" i="79"/>
  <c r="AI583" i="79"/>
  <c r="I583" i="79"/>
  <c r="H583" i="79"/>
  <c r="G583" i="79"/>
  <c r="F583" i="79"/>
  <c r="E583" i="79"/>
  <c r="D583" i="79"/>
  <c r="C583" i="79"/>
  <c r="B583" i="79"/>
  <c r="AQ582" i="79"/>
  <c r="AP582" i="79"/>
  <c r="AO582" i="79"/>
  <c r="AN582" i="79"/>
  <c r="S582" i="79" s="1"/>
  <c r="AM582" i="79"/>
  <c r="AI582" i="79"/>
  <c r="N582" i="79"/>
  <c r="P582" i="79" s="1"/>
  <c r="Q582" i="79" s="1"/>
  <c r="I582" i="79"/>
  <c r="H582" i="79"/>
  <c r="G582" i="79"/>
  <c r="F582" i="79"/>
  <c r="E582" i="79"/>
  <c r="D582" i="79"/>
  <c r="C582" i="79"/>
  <c r="B582" i="79"/>
  <c r="AP581" i="79"/>
  <c r="AO581" i="79"/>
  <c r="AN581" i="79"/>
  <c r="AM581" i="79"/>
  <c r="AL581" i="79"/>
  <c r="AJ581" i="79"/>
  <c r="AI581" i="79"/>
  <c r="N581" i="79"/>
  <c r="I581" i="79"/>
  <c r="H581" i="79"/>
  <c r="P581" i="79" s="1"/>
  <c r="Q581" i="79" s="1"/>
  <c r="G581" i="79"/>
  <c r="F581" i="79"/>
  <c r="E581" i="79"/>
  <c r="D581" i="79"/>
  <c r="C581" i="79"/>
  <c r="B581" i="79"/>
  <c r="AQ580" i="79"/>
  <c r="AN580" i="79"/>
  <c r="AM580" i="79"/>
  <c r="AI580" i="79"/>
  <c r="I580" i="79"/>
  <c r="H580" i="79"/>
  <c r="G580" i="79"/>
  <c r="F580" i="79"/>
  <c r="E580" i="79"/>
  <c r="D580" i="79"/>
  <c r="C580" i="79"/>
  <c r="B580" i="79"/>
  <c r="AQ579" i="79"/>
  <c r="AP579" i="79"/>
  <c r="AN579" i="79"/>
  <c r="AM579" i="79"/>
  <c r="AL579" i="79"/>
  <c r="AJ579" i="79"/>
  <c r="AI579" i="79"/>
  <c r="I579" i="79"/>
  <c r="H579" i="79"/>
  <c r="G579" i="79"/>
  <c r="F579" i="79"/>
  <c r="E579" i="79"/>
  <c r="D579" i="79"/>
  <c r="C579" i="79"/>
  <c r="B579" i="79"/>
  <c r="AN578" i="79"/>
  <c r="AM578" i="79"/>
  <c r="AI578" i="79"/>
  <c r="P578" i="79"/>
  <c r="Q578" i="79" s="1"/>
  <c r="N578" i="79"/>
  <c r="I578" i="79"/>
  <c r="H578" i="79"/>
  <c r="G578" i="79"/>
  <c r="F578" i="79"/>
  <c r="E578" i="79"/>
  <c r="D578" i="79"/>
  <c r="C578" i="79"/>
  <c r="B578" i="79"/>
  <c r="AP577" i="79"/>
  <c r="AO577" i="79"/>
  <c r="AN577" i="79"/>
  <c r="AM577" i="79"/>
  <c r="AQ577" i="79" s="1"/>
  <c r="AL577" i="79"/>
  <c r="AJ577" i="79"/>
  <c r="AI577" i="79"/>
  <c r="R577" i="79"/>
  <c r="P577" i="79"/>
  <c r="Q577" i="79" s="1"/>
  <c r="N577" i="79"/>
  <c r="I577" i="79"/>
  <c r="H577" i="79"/>
  <c r="G577" i="79"/>
  <c r="F577" i="79"/>
  <c r="E577" i="79"/>
  <c r="D577" i="79"/>
  <c r="C577" i="79"/>
  <c r="B577" i="79"/>
  <c r="AN576" i="79"/>
  <c r="AM576" i="79"/>
  <c r="AL576" i="79"/>
  <c r="AI576" i="79"/>
  <c r="I576" i="79"/>
  <c r="H576" i="79"/>
  <c r="G576" i="79"/>
  <c r="F576" i="79"/>
  <c r="E576" i="79"/>
  <c r="D576" i="79"/>
  <c r="C576" i="79"/>
  <c r="B576" i="79"/>
  <c r="AQ575" i="79"/>
  <c r="AP575" i="79"/>
  <c r="AO575" i="79"/>
  <c r="AN575" i="79"/>
  <c r="AM575" i="79"/>
  <c r="AJ575" i="79"/>
  <c r="AI575" i="79"/>
  <c r="I575" i="79"/>
  <c r="H575" i="79"/>
  <c r="G575" i="79"/>
  <c r="F575" i="79"/>
  <c r="E575" i="79"/>
  <c r="D575" i="79"/>
  <c r="C575" i="79"/>
  <c r="B575" i="79"/>
  <c r="AO574" i="79"/>
  <c r="AN574" i="79"/>
  <c r="AM574" i="79"/>
  <c r="AQ574" i="79" s="1"/>
  <c r="AI574" i="79"/>
  <c r="I574" i="79"/>
  <c r="H574" i="79"/>
  <c r="G574" i="79"/>
  <c r="F574" i="79"/>
  <c r="E574" i="79"/>
  <c r="D574" i="79"/>
  <c r="C574" i="79"/>
  <c r="B574" i="79"/>
  <c r="AP573" i="79"/>
  <c r="AO573" i="79"/>
  <c r="AN573" i="79"/>
  <c r="AM573" i="79"/>
  <c r="AQ573" i="79" s="1"/>
  <c r="AL573" i="79"/>
  <c r="AJ573" i="79"/>
  <c r="AI573" i="79"/>
  <c r="P573" i="79"/>
  <c r="R573" i="79" s="1"/>
  <c r="N573" i="79"/>
  <c r="I573" i="79"/>
  <c r="H573" i="79"/>
  <c r="G573" i="79"/>
  <c r="F573" i="79"/>
  <c r="E573" i="79"/>
  <c r="D573" i="79"/>
  <c r="C573" i="79"/>
  <c r="B573" i="79"/>
  <c r="AN572" i="79"/>
  <c r="AM572" i="79"/>
  <c r="AL572" i="79"/>
  <c r="AJ572" i="79"/>
  <c r="AI572" i="79"/>
  <c r="I572" i="79"/>
  <c r="H572" i="79"/>
  <c r="G572" i="79"/>
  <c r="F572" i="79"/>
  <c r="E572" i="79"/>
  <c r="D572" i="79"/>
  <c r="C572" i="79"/>
  <c r="B572" i="79"/>
  <c r="AQ571" i="79"/>
  <c r="AO571" i="79"/>
  <c r="AN571" i="79"/>
  <c r="AM571" i="79"/>
  <c r="AI571" i="79"/>
  <c r="I571" i="79"/>
  <c r="H571" i="79"/>
  <c r="G571" i="79"/>
  <c r="F571" i="79"/>
  <c r="E571" i="79"/>
  <c r="D571" i="79"/>
  <c r="C571" i="79"/>
  <c r="B571" i="79"/>
  <c r="AQ570" i="79"/>
  <c r="AP570" i="79"/>
  <c r="AN570" i="79"/>
  <c r="AM570" i="79"/>
  <c r="AI570" i="79"/>
  <c r="I570" i="79"/>
  <c r="H570" i="79"/>
  <c r="G570" i="79"/>
  <c r="F570" i="79"/>
  <c r="E570" i="79"/>
  <c r="D570" i="79"/>
  <c r="C570" i="79"/>
  <c r="B570" i="79"/>
  <c r="AP569" i="79"/>
  <c r="AO569" i="79"/>
  <c r="AN569" i="79"/>
  <c r="AM569" i="79"/>
  <c r="AL569" i="79"/>
  <c r="AJ569" i="79"/>
  <c r="AI569" i="79"/>
  <c r="P569" i="79"/>
  <c r="Q569" i="79" s="1"/>
  <c r="N569" i="79"/>
  <c r="I569" i="79"/>
  <c r="H569" i="79"/>
  <c r="G569" i="79"/>
  <c r="F569" i="79"/>
  <c r="E569" i="79"/>
  <c r="D569" i="79"/>
  <c r="C569" i="79"/>
  <c r="B569" i="79"/>
  <c r="AQ568" i="79"/>
  <c r="AN568" i="79"/>
  <c r="AM568" i="79"/>
  <c r="AJ568" i="79"/>
  <c r="AI568" i="79"/>
  <c r="S568" i="79"/>
  <c r="N568" i="79"/>
  <c r="I568" i="79"/>
  <c r="P568" i="79" s="1"/>
  <c r="Q568" i="79" s="1"/>
  <c r="H568" i="79"/>
  <c r="G568" i="79"/>
  <c r="F568" i="79"/>
  <c r="E568" i="79"/>
  <c r="D568" i="79"/>
  <c r="C568" i="79"/>
  <c r="B568" i="79"/>
  <c r="AQ567" i="79"/>
  <c r="AN567" i="79"/>
  <c r="AM567" i="79"/>
  <c r="AI567" i="79"/>
  <c r="I567" i="79"/>
  <c r="H567" i="79"/>
  <c r="G567" i="79"/>
  <c r="F567" i="79"/>
  <c r="E567" i="79"/>
  <c r="D567" i="79"/>
  <c r="C567" i="79"/>
  <c r="B567" i="79"/>
  <c r="AQ566" i="79"/>
  <c r="AP566" i="79"/>
  <c r="AO566" i="79"/>
  <c r="AN566" i="79"/>
  <c r="AM566" i="79"/>
  <c r="AI566" i="79"/>
  <c r="Q566" i="79"/>
  <c r="P566" i="79"/>
  <c r="R566" i="79" s="1"/>
  <c r="N566" i="79"/>
  <c r="I566" i="79"/>
  <c r="H566" i="79"/>
  <c r="G566" i="79"/>
  <c r="F566" i="79"/>
  <c r="E566" i="79"/>
  <c r="D566" i="79"/>
  <c r="C566" i="79"/>
  <c r="B566" i="79"/>
  <c r="AP565" i="79"/>
  <c r="AO565" i="79"/>
  <c r="AN565" i="79"/>
  <c r="AM565" i="79"/>
  <c r="AQ565" i="79" s="1"/>
  <c r="AL565" i="79"/>
  <c r="AJ565" i="79"/>
  <c r="AI565" i="79"/>
  <c r="R565" i="79"/>
  <c r="N565" i="79"/>
  <c r="I565" i="79"/>
  <c r="H565" i="79"/>
  <c r="P565" i="79" s="1"/>
  <c r="Q565" i="79" s="1"/>
  <c r="G565" i="79"/>
  <c r="F565" i="79"/>
  <c r="E565" i="79"/>
  <c r="D565" i="79"/>
  <c r="C565" i="79"/>
  <c r="B565" i="79"/>
  <c r="AN564" i="79"/>
  <c r="AM564" i="79"/>
  <c r="AL564" i="79"/>
  <c r="AI564" i="79"/>
  <c r="I564" i="79"/>
  <c r="H564" i="79"/>
  <c r="G564" i="79"/>
  <c r="F564" i="79"/>
  <c r="E564" i="79"/>
  <c r="D564" i="79"/>
  <c r="C564" i="79"/>
  <c r="B564" i="79"/>
  <c r="AQ563" i="79"/>
  <c r="AP563" i="79"/>
  <c r="AN563" i="79"/>
  <c r="AM563" i="79"/>
  <c r="AL563" i="79"/>
  <c r="AI563" i="79"/>
  <c r="I563" i="79"/>
  <c r="H563" i="79"/>
  <c r="G563" i="79"/>
  <c r="F563" i="79"/>
  <c r="E563" i="79"/>
  <c r="D563" i="79"/>
  <c r="C563" i="79"/>
  <c r="B563" i="79"/>
  <c r="AQ562" i="79"/>
  <c r="AP562" i="79"/>
  <c r="AO562" i="79"/>
  <c r="AN562" i="79"/>
  <c r="AM562" i="79"/>
  <c r="AI562" i="79"/>
  <c r="P562" i="79"/>
  <c r="Q562" i="79" s="1"/>
  <c r="N562" i="79"/>
  <c r="I562" i="79"/>
  <c r="H562" i="79"/>
  <c r="G562" i="79"/>
  <c r="F562" i="79"/>
  <c r="E562" i="79"/>
  <c r="D562" i="79"/>
  <c r="C562" i="79"/>
  <c r="B562" i="79"/>
  <c r="AP561" i="79"/>
  <c r="AO561" i="79"/>
  <c r="AN561" i="79"/>
  <c r="AM561" i="79"/>
  <c r="AQ561" i="79" s="1"/>
  <c r="AL561" i="79"/>
  <c r="AJ561" i="79"/>
  <c r="AI561" i="79"/>
  <c r="R561" i="79"/>
  <c r="N561" i="79"/>
  <c r="I561" i="79"/>
  <c r="H561" i="79"/>
  <c r="P561" i="79" s="1"/>
  <c r="Q561" i="79" s="1"/>
  <c r="G561" i="79"/>
  <c r="F561" i="79"/>
  <c r="E561" i="79"/>
  <c r="D561" i="79"/>
  <c r="C561" i="79"/>
  <c r="B561" i="79"/>
  <c r="AN560" i="79"/>
  <c r="AM560" i="79"/>
  <c r="AL560" i="79"/>
  <c r="AJ560" i="79"/>
  <c r="AI560" i="79"/>
  <c r="I560" i="79"/>
  <c r="H560" i="79"/>
  <c r="G560" i="79"/>
  <c r="F560" i="79"/>
  <c r="E560" i="79"/>
  <c r="D560" i="79"/>
  <c r="C560" i="79"/>
  <c r="B560" i="79"/>
  <c r="AQ559" i="79"/>
  <c r="AP559" i="79"/>
  <c r="AO559" i="79"/>
  <c r="AN559" i="79"/>
  <c r="AM559" i="79"/>
  <c r="AJ559" i="79"/>
  <c r="AI559" i="79"/>
  <c r="I559" i="79"/>
  <c r="H559" i="79"/>
  <c r="G559" i="79"/>
  <c r="F559" i="79"/>
  <c r="E559" i="79"/>
  <c r="D559" i="79"/>
  <c r="C559" i="79"/>
  <c r="B559" i="79"/>
  <c r="AO558" i="79"/>
  <c r="AN558" i="79"/>
  <c r="AM558" i="79"/>
  <c r="AQ558" i="79" s="1"/>
  <c r="AI558" i="79"/>
  <c r="N558" i="79"/>
  <c r="P558" i="79" s="1"/>
  <c r="I558" i="79"/>
  <c r="H558" i="79"/>
  <c r="G558" i="79"/>
  <c r="F558" i="79"/>
  <c r="E558" i="79"/>
  <c r="D558" i="79"/>
  <c r="C558" i="79"/>
  <c r="B558" i="79"/>
  <c r="AP557" i="79"/>
  <c r="AO557" i="79"/>
  <c r="AN557" i="79"/>
  <c r="AM557" i="79"/>
  <c r="AQ557" i="79" s="1"/>
  <c r="AL557" i="79"/>
  <c r="AJ557" i="79"/>
  <c r="AI557" i="79"/>
  <c r="R557" i="79"/>
  <c r="P557" i="79"/>
  <c r="Q557" i="79" s="1"/>
  <c r="N557" i="79"/>
  <c r="I557" i="79"/>
  <c r="H557" i="79"/>
  <c r="G557" i="79"/>
  <c r="F557" i="79"/>
  <c r="E557" i="79"/>
  <c r="D557" i="79"/>
  <c r="C557" i="79"/>
  <c r="B557" i="79"/>
  <c r="AN556" i="79"/>
  <c r="AM556" i="79"/>
  <c r="AL556" i="79"/>
  <c r="AJ556" i="79"/>
  <c r="AI556" i="79"/>
  <c r="I556" i="79"/>
  <c r="H556" i="79"/>
  <c r="G556" i="79"/>
  <c r="F556" i="79"/>
  <c r="E556" i="79"/>
  <c r="D556" i="79"/>
  <c r="C556" i="79"/>
  <c r="B556" i="79"/>
  <c r="AQ555" i="79"/>
  <c r="AO555" i="79"/>
  <c r="AN555" i="79"/>
  <c r="AM555" i="79"/>
  <c r="AL555" i="79"/>
  <c r="AI555" i="79"/>
  <c r="I555" i="79"/>
  <c r="H555" i="79"/>
  <c r="G555" i="79"/>
  <c r="F555" i="79"/>
  <c r="E555" i="79"/>
  <c r="D555" i="79"/>
  <c r="C555" i="79"/>
  <c r="B555" i="79"/>
  <c r="AQ554" i="79"/>
  <c r="AP554" i="79"/>
  <c r="AN554" i="79"/>
  <c r="AM554" i="79"/>
  <c r="AI554" i="79"/>
  <c r="I554" i="79"/>
  <c r="H554" i="79"/>
  <c r="G554" i="79"/>
  <c r="F554" i="79"/>
  <c r="E554" i="79"/>
  <c r="D554" i="79"/>
  <c r="C554" i="79"/>
  <c r="B554" i="79"/>
  <c r="AP553" i="79"/>
  <c r="AO553" i="79"/>
  <c r="AN553" i="79"/>
  <c r="AM553" i="79"/>
  <c r="AL553" i="79"/>
  <c r="AJ553" i="79"/>
  <c r="AI553" i="79"/>
  <c r="P553" i="79"/>
  <c r="Q553" i="79" s="1"/>
  <c r="N553" i="79"/>
  <c r="I553" i="79"/>
  <c r="H553" i="79"/>
  <c r="G553" i="79"/>
  <c r="F553" i="79"/>
  <c r="E553" i="79"/>
  <c r="D553" i="79"/>
  <c r="C553" i="79"/>
  <c r="B553" i="79"/>
  <c r="AQ552" i="79"/>
  <c r="AN552" i="79"/>
  <c r="AM552" i="79"/>
  <c r="AJ552" i="79"/>
  <c r="AI552" i="79"/>
  <c r="N552" i="79"/>
  <c r="I552" i="79"/>
  <c r="P552" i="79" s="1"/>
  <c r="H552" i="79"/>
  <c r="G552" i="79"/>
  <c r="F552" i="79"/>
  <c r="E552" i="79"/>
  <c r="D552" i="79"/>
  <c r="C552" i="79"/>
  <c r="B552" i="79"/>
  <c r="AQ551" i="79"/>
  <c r="AN551" i="79"/>
  <c r="AM551" i="79"/>
  <c r="AI551" i="79"/>
  <c r="I551" i="79"/>
  <c r="H551" i="79"/>
  <c r="G551" i="79"/>
  <c r="AO551" i="79" s="1"/>
  <c r="F551" i="79"/>
  <c r="E551" i="79"/>
  <c r="D551" i="79"/>
  <c r="C551" i="79"/>
  <c r="B551" i="79"/>
  <c r="AQ550" i="79"/>
  <c r="AP550" i="79"/>
  <c r="AO550" i="79"/>
  <c r="AN550" i="79"/>
  <c r="AM550" i="79"/>
  <c r="AI550" i="79"/>
  <c r="N550" i="79"/>
  <c r="P550" i="79" s="1"/>
  <c r="I550" i="79"/>
  <c r="H550" i="79"/>
  <c r="G550" i="79"/>
  <c r="F550" i="79"/>
  <c r="E550" i="79"/>
  <c r="D550" i="79"/>
  <c r="C550" i="79"/>
  <c r="B550" i="79"/>
  <c r="AP549" i="79"/>
  <c r="AO549" i="79"/>
  <c r="AN549" i="79"/>
  <c r="AM549" i="79"/>
  <c r="AQ549" i="79" s="1"/>
  <c r="AL549" i="79"/>
  <c r="AJ549" i="79"/>
  <c r="AI549" i="79"/>
  <c r="R549" i="79"/>
  <c r="N549" i="79"/>
  <c r="I549" i="79"/>
  <c r="H549" i="79"/>
  <c r="P549" i="79" s="1"/>
  <c r="Q549" i="79" s="1"/>
  <c r="G549" i="79"/>
  <c r="F549" i="79"/>
  <c r="E549" i="79"/>
  <c r="D549" i="79"/>
  <c r="C549" i="79"/>
  <c r="B549" i="79"/>
  <c r="AN548" i="79"/>
  <c r="AM548" i="79"/>
  <c r="AI548" i="79"/>
  <c r="I548" i="79"/>
  <c r="H548" i="79"/>
  <c r="G548" i="79"/>
  <c r="F548" i="79"/>
  <c r="E548" i="79"/>
  <c r="D548" i="79"/>
  <c r="C548" i="79"/>
  <c r="B548" i="79"/>
  <c r="AQ547" i="79"/>
  <c r="AP547" i="79"/>
  <c r="AN547" i="79"/>
  <c r="AM547" i="79"/>
  <c r="AI547" i="79"/>
  <c r="I547" i="79"/>
  <c r="H547" i="79"/>
  <c r="G547" i="79"/>
  <c r="F547" i="79"/>
  <c r="E547" i="79"/>
  <c r="D547" i="79"/>
  <c r="C547" i="79"/>
  <c r="B547" i="79"/>
  <c r="AQ546" i="79"/>
  <c r="AP546" i="79"/>
  <c r="AO546" i="79"/>
  <c r="AN546" i="79"/>
  <c r="AM546" i="79"/>
  <c r="AI546" i="79"/>
  <c r="N546" i="79"/>
  <c r="P546" i="79" s="1"/>
  <c r="Q546" i="79" s="1"/>
  <c r="I546" i="79"/>
  <c r="H546" i="79"/>
  <c r="G546" i="79"/>
  <c r="F546" i="79"/>
  <c r="E546" i="79"/>
  <c r="D546" i="79"/>
  <c r="C546" i="79"/>
  <c r="B546" i="79"/>
  <c r="AP545" i="79"/>
  <c r="AO545" i="79"/>
  <c r="AN545" i="79"/>
  <c r="AM545" i="79"/>
  <c r="AQ545" i="79" s="1"/>
  <c r="AL545" i="79"/>
  <c r="AJ545" i="79"/>
  <c r="AI545" i="79"/>
  <c r="R545" i="79"/>
  <c r="Q545" i="79"/>
  <c r="N545" i="79"/>
  <c r="I545" i="79"/>
  <c r="H545" i="79"/>
  <c r="P545" i="79" s="1"/>
  <c r="G545" i="79"/>
  <c r="F545" i="79"/>
  <c r="E545" i="79"/>
  <c r="D545" i="79"/>
  <c r="C545" i="79"/>
  <c r="B545" i="79"/>
  <c r="AN544" i="79"/>
  <c r="AM544" i="79"/>
  <c r="AL544" i="79"/>
  <c r="AJ544" i="79"/>
  <c r="AI544" i="79"/>
  <c r="I544" i="79"/>
  <c r="H544" i="79"/>
  <c r="G544" i="79"/>
  <c r="F544" i="79"/>
  <c r="E544" i="79"/>
  <c r="D544" i="79"/>
  <c r="C544" i="79"/>
  <c r="B544" i="79"/>
  <c r="AQ543" i="79"/>
  <c r="AP543" i="79"/>
  <c r="AO543" i="79"/>
  <c r="AN543" i="79"/>
  <c r="AM543" i="79"/>
  <c r="AJ543" i="79"/>
  <c r="AI543" i="79"/>
  <c r="I543" i="79"/>
  <c r="H543" i="79"/>
  <c r="G543" i="79"/>
  <c r="F543" i="79"/>
  <c r="E543" i="79"/>
  <c r="D543" i="79"/>
  <c r="C543" i="79"/>
  <c r="B543" i="79"/>
  <c r="AN542" i="79"/>
  <c r="AM542" i="79"/>
  <c r="AQ542" i="79" s="1"/>
  <c r="AI542" i="79"/>
  <c r="I542" i="79"/>
  <c r="H542" i="79"/>
  <c r="G542" i="79"/>
  <c r="F542" i="79"/>
  <c r="E542" i="79"/>
  <c r="D542" i="79"/>
  <c r="C542" i="79"/>
  <c r="B542" i="79"/>
  <c r="AP541" i="79"/>
  <c r="AO541" i="79"/>
  <c r="AN541" i="79"/>
  <c r="AM541" i="79"/>
  <c r="AQ541" i="79" s="1"/>
  <c r="AL541" i="79"/>
  <c r="AJ541" i="79"/>
  <c r="AI541" i="79"/>
  <c r="P541" i="79"/>
  <c r="R541" i="79" s="1"/>
  <c r="N541" i="79"/>
  <c r="I541" i="79"/>
  <c r="H541" i="79"/>
  <c r="G541" i="79"/>
  <c r="F541" i="79"/>
  <c r="E541" i="79"/>
  <c r="D541" i="79"/>
  <c r="C541" i="79"/>
  <c r="B541" i="79"/>
  <c r="AN540" i="79"/>
  <c r="AM540" i="79"/>
  <c r="AL540" i="79"/>
  <c r="AJ540" i="79"/>
  <c r="AI540" i="79"/>
  <c r="I540" i="79"/>
  <c r="H540" i="79"/>
  <c r="G540" i="79"/>
  <c r="F540" i="79"/>
  <c r="E540" i="79"/>
  <c r="D540" i="79"/>
  <c r="C540" i="79"/>
  <c r="B540" i="79"/>
  <c r="AQ539" i="79"/>
  <c r="AO539" i="79"/>
  <c r="AN539" i="79"/>
  <c r="AM539" i="79"/>
  <c r="AL539" i="79"/>
  <c r="AI539" i="79"/>
  <c r="I539" i="79"/>
  <c r="H539" i="79"/>
  <c r="G539" i="79"/>
  <c r="F539" i="79"/>
  <c r="E539" i="79"/>
  <c r="D539" i="79"/>
  <c r="C539" i="79"/>
  <c r="B539" i="79"/>
  <c r="AQ538" i="79"/>
  <c r="AP538" i="79"/>
  <c r="AN538" i="79"/>
  <c r="AM538" i="79"/>
  <c r="AI538" i="79"/>
  <c r="I538" i="79"/>
  <c r="H538" i="79"/>
  <c r="G538" i="79"/>
  <c r="F538" i="79"/>
  <c r="E538" i="79"/>
  <c r="D538" i="79"/>
  <c r="C538" i="79"/>
  <c r="B538" i="79"/>
  <c r="AP537" i="79"/>
  <c r="AO537" i="79"/>
  <c r="AN537" i="79"/>
  <c r="AM537" i="79"/>
  <c r="AL537" i="79"/>
  <c r="AJ537" i="79"/>
  <c r="AI537" i="79"/>
  <c r="Q537" i="79"/>
  <c r="P537" i="79"/>
  <c r="N537" i="79"/>
  <c r="I537" i="79"/>
  <c r="H537" i="79"/>
  <c r="G537" i="79"/>
  <c r="F537" i="79"/>
  <c r="E537" i="79"/>
  <c r="D537" i="79"/>
  <c r="C537" i="79"/>
  <c r="B537" i="79"/>
  <c r="AQ536" i="79"/>
  <c r="AN536" i="79"/>
  <c r="AM536" i="79"/>
  <c r="AJ536" i="79"/>
  <c r="AI536" i="79"/>
  <c r="N536" i="79"/>
  <c r="I536" i="79"/>
  <c r="P536" i="79" s="1"/>
  <c r="Q536" i="79" s="1"/>
  <c r="H536" i="79"/>
  <c r="G536" i="79"/>
  <c r="F536" i="79"/>
  <c r="E536" i="79"/>
  <c r="D536" i="79"/>
  <c r="C536" i="79"/>
  <c r="B536" i="79"/>
  <c r="AQ535" i="79"/>
  <c r="AO535" i="79"/>
  <c r="AN535" i="79"/>
  <c r="AM535" i="79"/>
  <c r="AL535" i="79"/>
  <c r="AI535" i="79"/>
  <c r="I535" i="79"/>
  <c r="H535" i="79"/>
  <c r="G535" i="79"/>
  <c r="F535" i="79"/>
  <c r="E535" i="79"/>
  <c r="D535" i="79"/>
  <c r="C535" i="79"/>
  <c r="B535" i="79"/>
  <c r="AQ534" i="79"/>
  <c r="AP534" i="79"/>
  <c r="AO534" i="79"/>
  <c r="AN534" i="79"/>
  <c r="AM534" i="79"/>
  <c r="AI534" i="79"/>
  <c r="N534" i="79"/>
  <c r="P534" i="79" s="1"/>
  <c r="I534" i="79"/>
  <c r="H534" i="79"/>
  <c r="G534" i="79"/>
  <c r="F534" i="79"/>
  <c r="E534" i="79"/>
  <c r="D534" i="79"/>
  <c r="C534" i="79"/>
  <c r="B534" i="79"/>
  <c r="AP533" i="79"/>
  <c r="AO533" i="79"/>
  <c r="AN533" i="79"/>
  <c r="AM533" i="79"/>
  <c r="AQ533" i="79" s="1"/>
  <c r="AL533" i="79"/>
  <c r="AJ533" i="79"/>
  <c r="AI533" i="79"/>
  <c r="R533" i="79"/>
  <c r="N533" i="79"/>
  <c r="I533" i="79"/>
  <c r="H533" i="79"/>
  <c r="P533" i="79" s="1"/>
  <c r="Q533" i="79" s="1"/>
  <c r="G533" i="79"/>
  <c r="F533" i="79"/>
  <c r="E533" i="79"/>
  <c r="D533" i="79"/>
  <c r="C533" i="79"/>
  <c r="B533" i="79"/>
  <c r="AN532" i="79"/>
  <c r="AM532" i="79"/>
  <c r="AI532" i="79"/>
  <c r="I532" i="79"/>
  <c r="H532" i="79"/>
  <c r="G532" i="79"/>
  <c r="F532" i="79"/>
  <c r="E532" i="79"/>
  <c r="D532" i="79"/>
  <c r="C532" i="79"/>
  <c r="B532" i="79"/>
  <c r="AQ531" i="79"/>
  <c r="AP531" i="79"/>
  <c r="AN531" i="79"/>
  <c r="AM531" i="79"/>
  <c r="AI531" i="79"/>
  <c r="I531" i="79"/>
  <c r="H531" i="79"/>
  <c r="G531" i="79"/>
  <c r="F531" i="79"/>
  <c r="E531" i="79"/>
  <c r="D531" i="79"/>
  <c r="C531" i="79"/>
  <c r="B531" i="79"/>
  <c r="AQ530" i="79"/>
  <c r="AP530" i="79"/>
  <c r="AO530" i="79"/>
  <c r="AN530" i="79"/>
  <c r="AM530" i="79"/>
  <c r="AI530" i="79"/>
  <c r="N530" i="79"/>
  <c r="P530" i="79" s="1"/>
  <c r="Q530" i="79" s="1"/>
  <c r="I530" i="79"/>
  <c r="H530" i="79"/>
  <c r="G530" i="79"/>
  <c r="F530" i="79"/>
  <c r="E530" i="79"/>
  <c r="D530" i="79"/>
  <c r="C530" i="79"/>
  <c r="B530" i="79"/>
  <c r="AP529" i="79"/>
  <c r="AO529" i="79"/>
  <c r="AN529" i="79"/>
  <c r="AM529" i="79"/>
  <c r="AQ529" i="79" s="1"/>
  <c r="AL529" i="79"/>
  <c r="AJ529" i="79"/>
  <c r="AI529" i="79"/>
  <c r="N529" i="79"/>
  <c r="I529" i="79"/>
  <c r="H529" i="79"/>
  <c r="P529" i="79" s="1"/>
  <c r="R529" i="79" s="1"/>
  <c r="G529" i="79"/>
  <c r="F529" i="79"/>
  <c r="E529" i="79"/>
  <c r="D529" i="79"/>
  <c r="C529" i="79"/>
  <c r="B529" i="79"/>
  <c r="AN528" i="79"/>
  <c r="AM528" i="79"/>
  <c r="AI528" i="79"/>
  <c r="I528" i="79"/>
  <c r="H528" i="79"/>
  <c r="G528" i="79"/>
  <c r="F528" i="79"/>
  <c r="E528" i="79"/>
  <c r="D528" i="79"/>
  <c r="C528" i="79"/>
  <c r="B528" i="79"/>
  <c r="AQ527" i="79"/>
  <c r="AP527" i="79"/>
  <c r="AO527" i="79"/>
  <c r="AN527" i="79"/>
  <c r="AM527" i="79"/>
  <c r="AJ527" i="79"/>
  <c r="AI527" i="79"/>
  <c r="I527" i="79"/>
  <c r="H527" i="79"/>
  <c r="G527" i="79"/>
  <c r="F527" i="79"/>
  <c r="E527" i="79"/>
  <c r="D527" i="79"/>
  <c r="C527" i="79"/>
  <c r="B527" i="79"/>
  <c r="AN526" i="79"/>
  <c r="AM526" i="79"/>
  <c r="AQ526" i="79" s="1"/>
  <c r="AI526" i="79"/>
  <c r="I526" i="79"/>
  <c r="H526" i="79"/>
  <c r="G526" i="79"/>
  <c r="AO526" i="79" s="1"/>
  <c r="F526" i="79"/>
  <c r="E526" i="79"/>
  <c r="D526" i="79"/>
  <c r="C526" i="79"/>
  <c r="B526" i="79"/>
  <c r="AP525" i="79"/>
  <c r="AO525" i="79"/>
  <c r="AN525" i="79"/>
  <c r="AM525" i="79"/>
  <c r="AQ525" i="79" s="1"/>
  <c r="AL525" i="79"/>
  <c r="AJ525" i="79"/>
  <c r="AI525" i="79"/>
  <c r="P525" i="79"/>
  <c r="R525" i="79" s="1"/>
  <c r="N525" i="79"/>
  <c r="I525" i="79"/>
  <c r="H525" i="79"/>
  <c r="G525" i="79"/>
  <c r="F525" i="79"/>
  <c r="E525" i="79"/>
  <c r="D525" i="79"/>
  <c r="C525" i="79"/>
  <c r="B525" i="79"/>
  <c r="AN524" i="79"/>
  <c r="AM524" i="79"/>
  <c r="AL524" i="79"/>
  <c r="AJ524" i="79"/>
  <c r="AI524" i="79"/>
  <c r="I524" i="79"/>
  <c r="H524" i="79"/>
  <c r="G524" i="79"/>
  <c r="F524" i="79"/>
  <c r="E524" i="79"/>
  <c r="D524" i="79"/>
  <c r="C524" i="79"/>
  <c r="B524" i="79"/>
  <c r="AQ523" i="79"/>
  <c r="AN523" i="79"/>
  <c r="AM523" i="79"/>
  <c r="AI523" i="79"/>
  <c r="I523" i="79"/>
  <c r="H523" i="79"/>
  <c r="G523" i="79"/>
  <c r="F523" i="79"/>
  <c r="E523" i="79"/>
  <c r="D523" i="79"/>
  <c r="C523" i="79"/>
  <c r="B523" i="79"/>
  <c r="AQ522" i="79"/>
  <c r="AP522" i="79"/>
  <c r="AN522" i="79"/>
  <c r="AM522" i="79"/>
  <c r="AI522" i="79"/>
  <c r="I522" i="79"/>
  <c r="H522" i="79"/>
  <c r="G522" i="79"/>
  <c r="F522" i="79"/>
  <c r="E522" i="79"/>
  <c r="D522" i="79"/>
  <c r="C522" i="79"/>
  <c r="B522" i="79"/>
  <c r="AP521" i="79"/>
  <c r="AO521" i="79"/>
  <c r="AN521" i="79"/>
  <c r="AM521" i="79"/>
  <c r="AL521" i="79"/>
  <c r="AJ521" i="79"/>
  <c r="AI521" i="79"/>
  <c r="P521" i="79"/>
  <c r="Q521" i="79" s="1"/>
  <c r="N521" i="79"/>
  <c r="I521" i="79"/>
  <c r="H521" i="79"/>
  <c r="G521" i="79"/>
  <c r="F521" i="79"/>
  <c r="E521" i="79"/>
  <c r="D521" i="79"/>
  <c r="C521" i="79"/>
  <c r="B521" i="79"/>
  <c r="AQ520" i="79"/>
  <c r="AN520" i="79"/>
  <c r="AM520" i="79"/>
  <c r="AJ520" i="79"/>
  <c r="AI520" i="79"/>
  <c r="S520" i="79"/>
  <c r="N520" i="79"/>
  <c r="I520" i="79"/>
  <c r="P520" i="79" s="1"/>
  <c r="Q520" i="79" s="1"/>
  <c r="H520" i="79"/>
  <c r="G520" i="79"/>
  <c r="F520" i="79"/>
  <c r="E520" i="79"/>
  <c r="D520" i="79"/>
  <c r="C520" i="79"/>
  <c r="B520" i="79"/>
  <c r="AQ519" i="79"/>
  <c r="AO519" i="79"/>
  <c r="AN519" i="79"/>
  <c r="AM519" i="79"/>
  <c r="AL519" i="79"/>
  <c r="AI519" i="79"/>
  <c r="I519" i="79"/>
  <c r="H519" i="79"/>
  <c r="G519" i="79"/>
  <c r="F519" i="79"/>
  <c r="E519" i="79"/>
  <c r="D519" i="79"/>
  <c r="C519" i="79"/>
  <c r="B519" i="79"/>
  <c r="AQ518" i="79"/>
  <c r="AP518" i="79"/>
  <c r="AO518" i="79"/>
  <c r="AN518" i="79"/>
  <c r="AM518" i="79"/>
  <c r="AI518" i="79"/>
  <c r="P518" i="79"/>
  <c r="R518" i="79" s="1"/>
  <c r="N518" i="79"/>
  <c r="I518" i="79"/>
  <c r="H518" i="79"/>
  <c r="G518" i="79"/>
  <c r="F518" i="79"/>
  <c r="E518" i="79"/>
  <c r="D518" i="79"/>
  <c r="C518" i="79"/>
  <c r="B518" i="79"/>
  <c r="AP517" i="79"/>
  <c r="AO517" i="79"/>
  <c r="AN517" i="79"/>
  <c r="AM517" i="79"/>
  <c r="AQ517" i="79" s="1"/>
  <c r="AL517" i="79"/>
  <c r="AJ517" i="79"/>
  <c r="AI517" i="79"/>
  <c r="R517" i="79"/>
  <c r="N517" i="79"/>
  <c r="I517" i="79"/>
  <c r="H517" i="79"/>
  <c r="P517" i="79" s="1"/>
  <c r="Q517" i="79" s="1"/>
  <c r="G517" i="79"/>
  <c r="F517" i="79"/>
  <c r="E517" i="79"/>
  <c r="D517" i="79"/>
  <c r="C517" i="79"/>
  <c r="B517" i="79"/>
  <c r="AN516" i="79"/>
  <c r="AM516" i="79"/>
  <c r="AL516" i="79"/>
  <c r="AI516" i="79"/>
  <c r="I516" i="79"/>
  <c r="H516" i="79"/>
  <c r="G516" i="79"/>
  <c r="F516" i="79"/>
  <c r="E516" i="79"/>
  <c r="D516" i="79"/>
  <c r="C516" i="79"/>
  <c r="B516" i="79"/>
  <c r="AQ515" i="79"/>
  <c r="AP515" i="79"/>
  <c r="AN515" i="79"/>
  <c r="AM515" i="79"/>
  <c r="AL515" i="79"/>
  <c r="AI515" i="79"/>
  <c r="I515" i="79"/>
  <c r="H515" i="79"/>
  <c r="G515" i="79"/>
  <c r="F515" i="79"/>
  <c r="E515" i="79"/>
  <c r="D515" i="79"/>
  <c r="C515" i="79"/>
  <c r="B515" i="79"/>
  <c r="AQ514" i="79"/>
  <c r="AP514" i="79"/>
  <c r="AO514" i="79"/>
  <c r="AN514" i="79"/>
  <c r="AM514" i="79"/>
  <c r="AI514" i="79"/>
  <c r="P514" i="79"/>
  <c r="Q514" i="79" s="1"/>
  <c r="N514" i="79"/>
  <c r="I514" i="79"/>
  <c r="H514" i="79"/>
  <c r="G514" i="79"/>
  <c r="F514" i="79"/>
  <c r="E514" i="79"/>
  <c r="D514" i="79"/>
  <c r="C514" i="79"/>
  <c r="B514" i="79"/>
  <c r="AP513" i="79"/>
  <c r="AO513" i="79"/>
  <c r="AN513" i="79"/>
  <c r="AM513" i="79"/>
  <c r="AQ513" i="79" s="1"/>
  <c r="AL513" i="79"/>
  <c r="AJ513" i="79"/>
  <c r="AI513" i="79"/>
  <c r="N513" i="79"/>
  <c r="I513" i="79"/>
  <c r="H513" i="79"/>
  <c r="P513" i="79" s="1"/>
  <c r="G513" i="79"/>
  <c r="F513" i="79"/>
  <c r="E513" i="79"/>
  <c r="D513" i="79"/>
  <c r="C513" i="79"/>
  <c r="B513" i="79"/>
  <c r="AQ512" i="79"/>
  <c r="AN512" i="79"/>
  <c r="AM512" i="79"/>
  <c r="AI512" i="79"/>
  <c r="I512" i="79"/>
  <c r="H512" i="79"/>
  <c r="G512" i="79"/>
  <c r="F512" i="79"/>
  <c r="E512" i="79"/>
  <c r="D512" i="79"/>
  <c r="C512" i="79"/>
  <c r="B512" i="79"/>
  <c r="AQ511" i="79"/>
  <c r="AP511" i="79"/>
  <c r="AO511" i="79"/>
  <c r="AN511" i="79"/>
  <c r="AM511" i="79"/>
  <c r="AJ511" i="79"/>
  <c r="AI511" i="79"/>
  <c r="I511" i="79"/>
  <c r="H511" i="79"/>
  <c r="G511" i="79"/>
  <c r="F511" i="79"/>
  <c r="E511" i="79"/>
  <c r="D511" i="79"/>
  <c r="C511" i="79"/>
  <c r="B511" i="79"/>
  <c r="AO510" i="79"/>
  <c r="AN510" i="79"/>
  <c r="AM510" i="79"/>
  <c r="AQ510" i="79" s="1"/>
  <c r="AI510" i="79"/>
  <c r="I510" i="79"/>
  <c r="H510" i="79"/>
  <c r="G510" i="79"/>
  <c r="F510" i="79"/>
  <c r="E510" i="79"/>
  <c r="D510" i="79"/>
  <c r="C510" i="79"/>
  <c r="B510" i="79"/>
  <c r="AP509" i="79"/>
  <c r="AO509" i="79"/>
  <c r="AN509" i="79"/>
  <c r="AM509" i="79"/>
  <c r="AQ509" i="79" s="1"/>
  <c r="AL509" i="79"/>
  <c r="AJ509" i="79"/>
  <c r="AI509" i="79"/>
  <c r="P509" i="79"/>
  <c r="N509" i="79"/>
  <c r="I509" i="79"/>
  <c r="H509" i="79"/>
  <c r="G509" i="79"/>
  <c r="F509" i="79"/>
  <c r="E509" i="79"/>
  <c r="D509" i="79"/>
  <c r="C509" i="79"/>
  <c r="B509" i="79"/>
  <c r="AN508" i="79"/>
  <c r="AM508" i="79"/>
  <c r="AL508" i="79"/>
  <c r="AJ508" i="79"/>
  <c r="AI508" i="79"/>
  <c r="I508" i="79"/>
  <c r="H508" i="79"/>
  <c r="G508" i="79"/>
  <c r="F508" i="79"/>
  <c r="E508" i="79"/>
  <c r="D508" i="79"/>
  <c r="C508" i="79"/>
  <c r="B508" i="79"/>
  <c r="AQ507" i="79"/>
  <c r="AO507" i="79"/>
  <c r="AN507" i="79"/>
  <c r="AM507" i="79"/>
  <c r="AI507" i="79"/>
  <c r="I507" i="79"/>
  <c r="H507" i="79"/>
  <c r="G507" i="79"/>
  <c r="F507" i="79"/>
  <c r="E507" i="79"/>
  <c r="D507" i="79"/>
  <c r="C507" i="79"/>
  <c r="B507" i="79"/>
  <c r="AQ506" i="79"/>
  <c r="AP506" i="79"/>
  <c r="AN506" i="79"/>
  <c r="AM506" i="79"/>
  <c r="AI506" i="79"/>
  <c r="I506" i="79"/>
  <c r="H506" i="79"/>
  <c r="G506" i="79"/>
  <c r="F506" i="79"/>
  <c r="E506" i="79"/>
  <c r="D506" i="79"/>
  <c r="C506" i="79"/>
  <c r="B506" i="79"/>
  <c r="AP505" i="79"/>
  <c r="AO505" i="79"/>
  <c r="AN505" i="79"/>
  <c r="AM505" i="79"/>
  <c r="AQ505" i="79" s="1"/>
  <c r="AL505" i="79"/>
  <c r="AJ505" i="79"/>
  <c r="AI505" i="79"/>
  <c r="R505" i="79"/>
  <c r="Q505" i="79"/>
  <c r="N505" i="79"/>
  <c r="I505" i="79"/>
  <c r="H505" i="79"/>
  <c r="P505" i="79" s="1"/>
  <c r="G505" i="79"/>
  <c r="F505" i="79"/>
  <c r="E505" i="79"/>
  <c r="D505" i="79"/>
  <c r="C505" i="79"/>
  <c r="B505" i="79"/>
  <c r="AQ504" i="79"/>
  <c r="AN504" i="79"/>
  <c r="AM504" i="79"/>
  <c r="AL504" i="79"/>
  <c r="AJ504" i="79"/>
  <c r="AI504" i="79"/>
  <c r="I504" i="79"/>
  <c r="H504" i="79"/>
  <c r="G504" i="79"/>
  <c r="F504" i="79"/>
  <c r="E504" i="79"/>
  <c r="D504" i="79"/>
  <c r="C504" i="79"/>
  <c r="B504" i="79"/>
  <c r="AQ503" i="79"/>
  <c r="AP503" i="79"/>
  <c r="AO503" i="79"/>
  <c r="AN503" i="79"/>
  <c r="AM503" i="79"/>
  <c r="AL503" i="79"/>
  <c r="AJ503" i="79"/>
  <c r="AI503" i="79"/>
  <c r="I503" i="79"/>
  <c r="H503" i="79"/>
  <c r="G503" i="79"/>
  <c r="F503" i="79"/>
  <c r="E503" i="79"/>
  <c r="D503" i="79"/>
  <c r="C503" i="79"/>
  <c r="B503" i="79"/>
  <c r="AQ502" i="79"/>
  <c r="AN502" i="79"/>
  <c r="AM502" i="79"/>
  <c r="AI502" i="79"/>
  <c r="I502" i="79"/>
  <c r="H502" i="79"/>
  <c r="G502" i="79"/>
  <c r="F502" i="79"/>
  <c r="E502" i="79"/>
  <c r="D502" i="79"/>
  <c r="C502" i="79"/>
  <c r="B502" i="79"/>
  <c r="AP501" i="79"/>
  <c r="AO501" i="79"/>
  <c r="AN501" i="79"/>
  <c r="AM501" i="79"/>
  <c r="AL501" i="79"/>
  <c r="AJ501" i="79"/>
  <c r="AI501" i="79"/>
  <c r="N501" i="79"/>
  <c r="I501" i="79"/>
  <c r="H501" i="79"/>
  <c r="P501" i="79" s="1"/>
  <c r="Q501" i="79" s="1"/>
  <c r="G501" i="79"/>
  <c r="F501" i="79"/>
  <c r="E501" i="79"/>
  <c r="D501" i="79"/>
  <c r="C501" i="79"/>
  <c r="B501" i="79"/>
  <c r="AQ500" i="79"/>
  <c r="AN500" i="79"/>
  <c r="AM500" i="79"/>
  <c r="AL500" i="79"/>
  <c r="AI500" i="79"/>
  <c r="N500" i="79"/>
  <c r="I500" i="79"/>
  <c r="P500" i="79" s="1"/>
  <c r="H500" i="79"/>
  <c r="G500" i="79"/>
  <c r="F500" i="79"/>
  <c r="E500" i="79"/>
  <c r="D500" i="79"/>
  <c r="C500" i="79"/>
  <c r="B500" i="79"/>
  <c r="AQ499" i="79"/>
  <c r="AN499" i="79"/>
  <c r="AM499" i="79"/>
  <c r="AL499" i="79"/>
  <c r="AJ499" i="79"/>
  <c r="AI499" i="79"/>
  <c r="I499" i="79"/>
  <c r="H499" i="79"/>
  <c r="G499" i="79"/>
  <c r="F499" i="79"/>
  <c r="E499" i="79"/>
  <c r="D499" i="79"/>
  <c r="C499" i="79"/>
  <c r="B499" i="79"/>
  <c r="AO498" i="79"/>
  <c r="AN498" i="79"/>
  <c r="AM498" i="79"/>
  <c r="AI498" i="79"/>
  <c r="N498" i="79"/>
  <c r="P498" i="79" s="1"/>
  <c r="Q498" i="79" s="1"/>
  <c r="I498" i="79"/>
  <c r="H498" i="79"/>
  <c r="G498" i="79"/>
  <c r="F498" i="79"/>
  <c r="E498" i="79"/>
  <c r="D498" i="79"/>
  <c r="C498" i="79"/>
  <c r="B498" i="79"/>
  <c r="AP497" i="79"/>
  <c r="AO497" i="79"/>
  <c r="AN497" i="79"/>
  <c r="AM497" i="79"/>
  <c r="AQ497" i="79" s="1"/>
  <c r="AL497" i="79"/>
  <c r="AJ497" i="79"/>
  <c r="AI497" i="79"/>
  <c r="R497" i="79"/>
  <c r="Q497" i="79"/>
  <c r="P497" i="79"/>
  <c r="N497" i="79"/>
  <c r="I497" i="79"/>
  <c r="H497" i="79"/>
  <c r="G497" i="79"/>
  <c r="F497" i="79"/>
  <c r="E497" i="79"/>
  <c r="D497" i="79"/>
  <c r="C497" i="79"/>
  <c r="B497" i="79"/>
  <c r="AN496" i="79"/>
  <c r="AM496" i="79"/>
  <c r="AL496" i="79"/>
  <c r="AJ496" i="79"/>
  <c r="AI496" i="79"/>
  <c r="I496" i="79"/>
  <c r="H496" i="79"/>
  <c r="G496" i="79"/>
  <c r="F496" i="79"/>
  <c r="E496" i="79"/>
  <c r="D496" i="79"/>
  <c r="C496" i="79"/>
  <c r="B496" i="79"/>
  <c r="AQ495" i="79"/>
  <c r="AO495" i="79"/>
  <c r="AN495" i="79"/>
  <c r="AM495" i="79"/>
  <c r="AI495" i="79"/>
  <c r="I495" i="79"/>
  <c r="H495" i="79"/>
  <c r="G495" i="79"/>
  <c r="F495" i="79"/>
  <c r="E495" i="79"/>
  <c r="D495" i="79"/>
  <c r="C495" i="79"/>
  <c r="B495" i="79"/>
  <c r="AP494" i="79"/>
  <c r="AO494" i="79"/>
  <c r="AN494" i="79"/>
  <c r="AM494" i="79"/>
  <c r="AQ494" i="79" s="1"/>
  <c r="AI494" i="79"/>
  <c r="N494" i="79"/>
  <c r="P494" i="79" s="1"/>
  <c r="I494" i="79"/>
  <c r="H494" i="79"/>
  <c r="G494" i="79"/>
  <c r="F494" i="79"/>
  <c r="E494" i="79"/>
  <c r="D494" i="79"/>
  <c r="C494" i="79"/>
  <c r="B494" i="79"/>
  <c r="AP493" i="79"/>
  <c r="AO493" i="79"/>
  <c r="AN493" i="79"/>
  <c r="AM493" i="79"/>
  <c r="AQ493" i="79" s="1"/>
  <c r="AL493" i="79"/>
  <c r="AJ493" i="79"/>
  <c r="AI493" i="79"/>
  <c r="N493" i="79"/>
  <c r="I493" i="79"/>
  <c r="P493" i="79" s="1"/>
  <c r="Q493" i="79" s="1"/>
  <c r="H493" i="79"/>
  <c r="G493" i="79"/>
  <c r="F493" i="79"/>
  <c r="E493" i="79"/>
  <c r="D493" i="79"/>
  <c r="C493" i="79"/>
  <c r="B493" i="79"/>
  <c r="AN492" i="79"/>
  <c r="AM492" i="79"/>
  <c r="AI492" i="79"/>
  <c r="I492" i="79"/>
  <c r="H492" i="79"/>
  <c r="G492" i="79"/>
  <c r="F492" i="79"/>
  <c r="E492" i="79"/>
  <c r="D492" i="79"/>
  <c r="C492" i="79"/>
  <c r="B492" i="79"/>
  <c r="AQ491" i="79"/>
  <c r="AP491" i="79"/>
  <c r="AO491" i="79"/>
  <c r="AN491" i="79"/>
  <c r="AM491" i="79"/>
  <c r="AL491" i="79"/>
  <c r="AI491" i="79"/>
  <c r="I491" i="79"/>
  <c r="H491" i="79"/>
  <c r="G491" i="79"/>
  <c r="F491" i="79"/>
  <c r="E491" i="79"/>
  <c r="D491" i="79"/>
  <c r="C491" i="79"/>
  <c r="B491" i="79"/>
  <c r="AQ490" i="79"/>
  <c r="AN490" i="79"/>
  <c r="AM490" i="79"/>
  <c r="AI490" i="79"/>
  <c r="I490" i="79"/>
  <c r="H490" i="79"/>
  <c r="G490" i="79"/>
  <c r="F490" i="79"/>
  <c r="E490" i="79"/>
  <c r="D490" i="79"/>
  <c r="C490" i="79"/>
  <c r="B490" i="79"/>
  <c r="AP489" i="79"/>
  <c r="AO489" i="79"/>
  <c r="AN489" i="79"/>
  <c r="S489" i="79" s="1"/>
  <c r="AM489" i="79"/>
  <c r="AL489" i="79"/>
  <c r="AJ489" i="79"/>
  <c r="AI489" i="79"/>
  <c r="N489" i="79"/>
  <c r="I489" i="79"/>
  <c r="H489" i="79"/>
  <c r="P489" i="79" s="1"/>
  <c r="Q489" i="79" s="1"/>
  <c r="G489" i="79"/>
  <c r="F489" i="79"/>
  <c r="E489" i="79"/>
  <c r="D489" i="79"/>
  <c r="C489" i="79"/>
  <c r="B489" i="79"/>
  <c r="AQ488" i="79"/>
  <c r="AN488" i="79"/>
  <c r="S488" i="79" s="1"/>
  <c r="AM488" i="79"/>
  <c r="AJ488" i="79"/>
  <c r="AI488" i="79"/>
  <c r="N488" i="79"/>
  <c r="I488" i="79"/>
  <c r="P488" i="79" s="1"/>
  <c r="Q488" i="79" s="1"/>
  <c r="H488" i="79"/>
  <c r="G488" i="79"/>
  <c r="F488" i="79"/>
  <c r="E488" i="79"/>
  <c r="D488" i="79"/>
  <c r="C488" i="79"/>
  <c r="B488" i="79"/>
  <c r="AQ487" i="79"/>
  <c r="AN487" i="79"/>
  <c r="AM487" i="79"/>
  <c r="AL487" i="79"/>
  <c r="AI487" i="79"/>
  <c r="I487" i="79"/>
  <c r="H487" i="79"/>
  <c r="G487" i="79"/>
  <c r="F487" i="79"/>
  <c r="E487" i="79"/>
  <c r="D487" i="79"/>
  <c r="C487" i="79"/>
  <c r="B487" i="79"/>
  <c r="AQ486" i="79"/>
  <c r="AO486" i="79"/>
  <c r="AN486" i="79"/>
  <c r="AM486" i="79"/>
  <c r="AI486" i="79"/>
  <c r="I486" i="79"/>
  <c r="H486" i="79"/>
  <c r="G486" i="79"/>
  <c r="AP486" i="79" s="1"/>
  <c r="F486" i="79"/>
  <c r="E486" i="79"/>
  <c r="D486" i="79"/>
  <c r="C486" i="79"/>
  <c r="B486" i="79"/>
  <c r="AP485" i="79"/>
  <c r="AO485" i="79"/>
  <c r="AN485" i="79"/>
  <c r="AM485" i="79"/>
  <c r="AQ485" i="79" s="1"/>
  <c r="AL485" i="79"/>
  <c r="AJ485" i="79"/>
  <c r="AI485" i="79"/>
  <c r="N485" i="79"/>
  <c r="P485" i="79" s="1"/>
  <c r="I485" i="79"/>
  <c r="H485" i="79"/>
  <c r="G485" i="79"/>
  <c r="F485" i="79"/>
  <c r="E485" i="79"/>
  <c r="D485" i="79"/>
  <c r="C485" i="79"/>
  <c r="B485" i="79"/>
  <c r="AN484" i="79"/>
  <c r="AM484" i="79"/>
  <c r="AL484" i="79"/>
  <c r="AI484" i="79"/>
  <c r="I484" i="79"/>
  <c r="H484" i="79"/>
  <c r="G484" i="79"/>
  <c r="F484" i="79"/>
  <c r="E484" i="79"/>
  <c r="D484" i="79"/>
  <c r="C484" i="79"/>
  <c r="B484" i="79"/>
  <c r="AQ483" i="79"/>
  <c r="AN483" i="79"/>
  <c r="AM483" i="79"/>
  <c r="AL483" i="79"/>
  <c r="AJ483" i="79"/>
  <c r="AI483" i="79"/>
  <c r="I483" i="79"/>
  <c r="H483" i="79"/>
  <c r="G483" i="79"/>
  <c r="F483" i="79"/>
  <c r="E483" i="79"/>
  <c r="D483" i="79"/>
  <c r="C483" i="79"/>
  <c r="B483" i="79"/>
  <c r="AQ482" i="79"/>
  <c r="AP482" i="79"/>
  <c r="AO482" i="79"/>
  <c r="AN482" i="79"/>
  <c r="AM482" i="79"/>
  <c r="AI482" i="79"/>
  <c r="N482" i="79"/>
  <c r="P482" i="79" s="1"/>
  <c r="I482" i="79"/>
  <c r="H482" i="79"/>
  <c r="G482" i="79"/>
  <c r="F482" i="79"/>
  <c r="E482" i="79"/>
  <c r="D482" i="79"/>
  <c r="C482" i="79"/>
  <c r="B482" i="79"/>
  <c r="AP481" i="79"/>
  <c r="AO481" i="79"/>
  <c r="AN481" i="79"/>
  <c r="AM481" i="79"/>
  <c r="AQ481" i="79" s="1"/>
  <c r="AL481" i="79"/>
  <c r="AJ481" i="79"/>
  <c r="AI481" i="79"/>
  <c r="N481" i="79"/>
  <c r="I481" i="79"/>
  <c r="H481" i="79"/>
  <c r="P481" i="79" s="1"/>
  <c r="G481" i="79"/>
  <c r="F481" i="79"/>
  <c r="E481" i="79"/>
  <c r="D481" i="79"/>
  <c r="C481" i="79"/>
  <c r="B481" i="79"/>
  <c r="AN480" i="79"/>
  <c r="AM480" i="79"/>
  <c r="AI480" i="79"/>
  <c r="I480" i="79"/>
  <c r="H480" i="79"/>
  <c r="G480" i="79"/>
  <c r="F480" i="79"/>
  <c r="E480" i="79"/>
  <c r="D480" i="79"/>
  <c r="C480" i="79"/>
  <c r="B480" i="79"/>
  <c r="AQ479" i="79"/>
  <c r="AP479" i="79"/>
  <c r="AO479" i="79"/>
  <c r="AN479" i="79"/>
  <c r="AM479" i="79"/>
  <c r="AJ479" i="79"/>
  <c r="AI479" i="79"/>
  <c r="I479" i="79"/>
  <c r="H479" i="79"/>
  <c r="G479" i="79"/>
  <c r="F479" i="79"/>
  <c r="E479" i="79"/>
  <c r="D479" i="79"/>
  <c r="C479" i="79"/>
  <c r="B479" i="79"/>
  <c r="AN478" i="79"/>
  <c r="AM478" i="79"/>
  <c r="AI478" i="79"/>
  <c r="I478" i="79"/>
  <c r="H478" i="79"/>
  <c r="G478" i="79"/>
  <c r="F478" i="79"/>
  <c r="E478" i="79"/>
  <c r="D478" i="79"/>
  <c r="C478" i="79"/>
  <c r="B478" i="79"/>
  <c r="AP477" i="79"/>
  <c r="AO477" i="79"/>
  <c r="AN477" i="79"/>
  <c r="AM477" i="79"/>
  <c r="AL477" i="79"/>
  <c r="AJ477" i="79"/>
  <c r="AI477" i="79"/>
  <c r="P477" i="79"/>
  <c r="Q477" i="79" s="1"/>
  <c r="N477" i="79"/>
  <c r="I477" i="79"/>
  <c r="H477" i="79"/>
  <c r="G477" i="79"/>
  <c r="F477" i="79"/>
  <c r="E477" i="79"/>
  <c r="D477" i="79"/>
  <c r="C477" i="79"/>
  <c r="B477" i="79"/>
  <c r="AN476" i="79"/>
  <c r="AM476" i="79"/>
  <c r="AI476" i="79"/>
  <c r="I476" i="79"/>
  <c r="H476" i="79"/>
  <c r="G476" i="79"/>
  <c r="F476" i="79"/>
  <c r="E476" i="79"/>
  <c r="D476" i="79"/>
  <c r="C476" i="79"/>
  <c r="B476" i="79"/>
  <c r="AQ475" i="79"/>
  <c r="AP475" i="79"/>
  <c r="AN475" i="79"/>
  <c r="AM475" i="79"/>
  <c r="AL475" i="79"/>
  <c r="AI475" i="79"/>
  <c r="I475" i="79"/>
  <c r="H475" i="79"/>
  <c r="G475" i="79"/>
  <c r="F475" i="79"/>
  <c r="E475" i="79"/>
  <c r="D475" i="79"/>
  <c r="C475" i="79"/>
  <c r="B475" i="79"/>
  <c r="AN474" i="79"/>
  <c r="AM474" i="79"/>
  <c r="AQ474" i="79" s="1"/>
  <c r="AI474" i="79"/>
  <c r="I474" i="79"/>
  <c r="H474" i="79"/>
  <c r="G474" i="79"/>
  <c r="F474" i="79"/>
  <c r="E474" i="79"/>
  <c r="D474" i="79"/>
  <c r="C474" i="79"/>
  <c r="B474" i="79"/>
  <c r="AP473" i="79"/>
  <c r="AO473" i="79"/>
  <c r="AN473" i="79"/>
  <c r="AM473" i="79"/>
  <c r="AL473" i="79"/>
  <c r="AJ473" i="79"/>
  <c r="AI473" i="79"/>
  <c r="N473" i="79"/>
  <c r="I473" i="79"/>
  <c r="P473" i="79" s="1"/>
  <c r="Q473" i="79" s="1"/>
  <c r="H473" i="79"/>
  <c r="G473" i="79"/>
  <c r="F473" i="79"/>
  <c r="E473" i="79"/>
  <c r="D473" i="79"/>
  <c r="C473" i="79"/>
  <c r="B473" i="79"/>
  <c r="AQ472" i="79"/>
  <c r="AN472" i="79"/>
  <c r="AM472" i="79"/>
  <c r="AJ472" i="79"/>
  <c r="AI472" i="79"/>
  <c r="N472" i="79"/>
  <c r="P472" i="79" s="1"/>
  <c r="I472" i="79"/>
  <c r="H472" i="79"/>
  <c r="G472" i="79"/>
  <c r="F472" i="79"/>
  <c r="E472" i="79"/>
  <c r="D472" i="79"/>
  <c r="C472" i="79"/>
  <c r="B472" i="79"/>
  <c r="AQ471" i="79"/>
  <c r="AN471" i="79"/>
  <c r="AM471" i="79"/>
  <c r="AL471" i="79"/>
  <c r="AJ471" i="79"/>
  <c r="AI471" i="79"/>
  <c r="I471" i="79"/>
  <c r="H471" i="79"/>
  <c r="G471" i="79"/>
  <c r="F471" i="79"/>
  <c r="E471" i="79"/>
  <c r="D471" i="79"/>
  <c r="C471" i="79"/>
  <c r="B471" i="79"/>
  <c r="AQ470" i="79"/>
  <c r="AP470" i="79"/>
  <c r="AO470" i="79"/>
  <c r="AN470" i="79"/>
  <c r="AM470" i="79"/>
  <c r="AI470" i="79"/>
  <c r="N470" i="79"/>
  <c r="P470" i="79" s="1"/>
  <c r="Q470" i="79" s="1"/>
  <c r="I470" i="79"/>
  <c r="H470" i="79"/>
  <c r="G470" i="79"/>
  <c r="F470" i="79"/>
  <c r="E470" i="79"/>
  <c r="D470" i="79"/>
  <c r="C470" i="79"/>
  <c r="B470" i="79"/>
  <c r="AP469" i="79"/>
  <c r="AO469" i="79"/>
  <c r="AN469" i="79"/>
  <c r="AM469" i="79"/>
  <c r="AL469" i="79"/>
  <c r="AJ469" i="79"/>
  <c r="AI469" i="79"/>
  <c r="N469" i="79"/>
  <c r="I469" i="79"/>
  <c r="H469" i="79"/>
  <c r="P469" i="79" s="1"/>
  <c r="Q469" i="79" s="1"/>
  <c r="G469" i="79"/>
  <c r="F469" i="79"/>
  <c r="E469" i="79"/>
  <c r="D469" i="79"/>
  <c r="C469" i="79"/>
  <c r="B469" i="79"/>
  <c r="AQ468" i="79"/>
  <c r="AN468" i="79"/>
  <c r="AM468" i="79"/>
  <c r="AI468" i="79"/>
  <c r="I468" i="79"/>
  <c r="H468" i="79"/>
  <c r="G468" i="79"/>
  <c r="F468" i="79"/>
  <c r="E468" i="79"/>
  <c r="D468" i="79"/>
  <c r="C468" i="79"/>
  <c r="B468" i="79"/>
  <c r="AQ467" i="79"/>
  <c r="AP467" i="79"/>
  <c r="AN467" i="79"/>
  <c r="AM467" i="79"/>
  <c r="AI467" i="79"/>
  <c r="I467" i="79"/>
  <c r="H467" i="79"/>
  <c r="G467" i="79"/>
  <c r="F467" i="79"/>
  <c r="E467" i="79"/>
  <c r="D467" i="79"/>
  <c r="C467" i="79"/>
  <c r="B467" i="79"/>
  <c r="AQ466" i="79"/>
  <c r="AP466" i="79"/>
  <c r="AN466" i="79"/>
  <c r="AM466" i="79"/>
  <c r="AI466" i="79"/>
  <c r="N466" i="79"/>
  <c r="P466" i="79" s="1"/>
  <c r="I466" i="79"/>
  <c r="H466" i="79"/>
  <c r="G466" i="79"/>
  <c r="F466" i="79"/>
  <c r="E466" i="79"/>
  <c r="D466" i="79"/>
  <c r="C466" i="79"/>
  <c r="B466" i="79"/>
  <c r="AP465" i="79"/>
  <c r="AO465" i="79"/>
  <c r="AN465" i="79"/>
  <c r="AM465" i="79"/>
  <c r="AL465" i="79"/>
  <c r="AJ465" i="79"/>
  <c r="AI465" i="79"/>
  <c r="N465" i="79"/>
  <c r="I465" i="79"/>
  <c r="H465" i="79"/>
  <c r="G465" i="79"/>
  <c r="F465" i="79"/>
  <c r="E465" i="79"/>
  <c r="D465" i="79"/>
  <c r="C465" i="79"/>
  <c r="B465" i="79"/>
  <c r="AQ464" i="79"/>
  <c r="AN464" i="79"/>
  <c r="AM464" i="79"/>
  <c r="AI464" i="79"/>
  <c r="N464" i="79"/>
  <c r="I464" i="79"/>
  <c r="H464" i="79"/>
  <c r="G464" i="79"/>
  <c r="F464" i="79"/>
  <c r="E464" i="79"/>
  <c r="D464" i="79"/>
  <c r="C464" i="79"/>
  <c r="B464" i="79"/>
  <c r="AQ463" i="79"/>
  <c r="AP463" i="79"/>
  <c r="AN463" i="79"/>
  <c r="AM463" i="79"/>
  <c r="AL463" i="79"/>
  <c r="AJ463" i="79"/>
  <c r="AI463" i="79"/>
  <c r="I463" i="79"/>
  <c r="H463" i="79"/>
  <c r="G463" i="79"/>
  <c r="F463" i="79"/>
  <c r="E463" i="79"/>
  <c r="D463" i="79"/>
  <c r="C463" i="79"/>
  <c r="B463" i="79"/>
  <c r="AN462" i="79"/>
  <c r="AM462" i="79"/>
  <c r="AI462" i="79"/>
  <c r="I462" i="79"/>
  <c r="H462" i="79"/>
  <c r="G462" i="79"/>
  <c r="F462" i="79"/>
  <c r="E462" i="79"/>
  <c r="D462" i="79"/>
  <c r="C462" i="79"/>
  <c r="B462" i="79"/>
  <c r="AP461" i="79"/>
  <c r="AO461" i="79"/>
  <c r="AN461" i="79"/>
  <c r="AM461" i="79"/>
  <c r="AQ461" i="79" s="1"/>
  <c r="AL461" i="79"/>
  <c r="AJ461" i="79"/>
  <c r="AI461" i="79"/>
  <c r="R461" i="79"/>
  <c r="Q461" i="79"/>
  <c r="P461" i="79"/>
  <c r="N461" i="79"/>
  <c r="I461" i="79"/>
  <c r="H461" i="79"/>
  <c r="G461" i="79"/>
  <c r="F461" i="79"/>
  <c r="E461" i="79"/>
  <c r="D461" i="79"/>
  <c r="C461" i="79"/>
  <c r="B461" i="79"/>
  <c r="AN460" i="79"/>
  <c r="AM460" i="79"/>
  <c r="AL460" i="79"/>
  <c r="AJ460" i="79"/>
  <c r="AI460" i="79"/>
  <c r="I460" i="79"/>
  <c r="H460" i="79"/>
  <c r="G460" i="79"/>
  <c r="F460" i="79"/>
  <c r="E460" i="79"/>
  <c r="D460" i="79"/>
  <c r="C460" i="79"/>
  <c r="B460" i="79"/>
  <c r="AQ459" i="79"/>
  <c r="AN459" i="79"/>
  <c r="AM459" i="79"/>
  <c r="AL459" i="79"/>
  <c r="AI459" i="79"/>
  <c r="I459" i="79"/>
  <c r="H459" i="79"/>
  <c r="G459" i="79"/>
  <c r="F459" i="79"/>
  <c r="E459" i="79"/>
  <c r="D459" i="79"/>
  <c r="C459" i="79"/>
  <c r="B459" i="79"/>
  <c r="AP458" i="79"/>
  <c r="AN458" i="79"/>
  <c r="AM458" i="79"/>
  <c r="AI458" i="79"/>
  <c r="I458" i="79"/>
  <c r="H458" i="79"/>
  <c r="G458" i="79"/>
  <c r="F458" i="79"/>
  <c r="E458" i="79"/>
  <c r="D458" i="79"/>
  <c r="C458" i="79"/>
  <c r="B458" i="79"/>
  <c r="AP457" i="79"/>
  <c r="AO457" i="79"/>
  <c r="AN457" i="79"/>
  <c r="AM457" i="79"/>
  <c r="AQ457" i="79" s="1"/>
  <c r="AL457" i="79"/>
  <c r="AJ457" i="79"/>
  <c r="AI457" i="79"/>
  <c r="R457" i="79"/>
  <c r="N457" i="79"/>
  <c r="P457" i="79" s="1"/>
  <c r="Q457" i="79" s="1"/>
  <c r="I457" i="79"/>
  <c r="H457" i="79"/>
  <c r="G457" i="79"/>
  <c r="F457" i="79"/>
  <c r="E457" i="79"/>
  <c r="D457" i="79"/>
  <c r="C457" i="79"/>
  <c r="B457" i="79"/>
  <c r="AQ456" i="79"/>
  <c r="AN456" i="79"/>
  <c r="AM456" i="79"/>
  <c r="AL456" i="79"/>
  <c r="AI456" i="79"/>
  <c r="I456" i="79"/>
  <c r="H456" i="79"/>
  <c r="G456" i="79"/>
  <c r="F456" i="79"/>
  <c r="E456" i="79"/>
  <c r="D456" i="79"/>
  <c r="C456" i="79"/>
  <c r="B456" i="79"/>
  <c r="AQ455" i="79"/>
  <c r="AN455" i="79"/>
  <c r="AM455" i="79"/>
  <c r="AI455" i="79"/>
  <c r="I455" i="79"/>
  <c r="H455" i="79"/>
  <c r="G455" i="79"/>
  <c r="AP455" i="79" s="1"/>
  <c r="F455" i="79"/>
  <c r="E455" i="79"/>
  <c r="D455" i="79"/>
  <c r="C455" i="79"/>
  <c r="B455" i="79"/>
  <c r="AQ454" i="79"/>
  <c r="AP454" i="79"/>
  <c r="AN454" i="79"/>
  <c r="AM454" i="79"/>
  <c r="AI454" i="79"/>
  <c r="I454" i="79"/>
  <c r="H454" i="79"/>
  <c r="G454" i="79"/>
  <c r="F454" i="79"/>
  <c r="E454" i="79"/>
  <c r="D454" i="79"/>
  <c r="C454" i="79"/>
  <c r="B454" i="79"/>
  <c r="AP453" i="79"/>
  <c r="AO453" i="79"/>
  <c r="AN453" i="79"/>
  <c r="AM453" i="79"/>
  <c r="AL453" i="79"/>
  <c r="AJ453" i="79"/>
  <c r="AI453" i="79"/>
  <c r="N453" i="79"/>
  <c r="I453" i="79"/>
  <c r="H453" i="79"/>
  <c r="G453" i="79"/>
  <c r="F453" i="79"/>
  <c r="E453" i="79"/>
  <c r="D453" i="79"/>
  <c r="C453" i="79"/>
  <c r="B453" i="79"/>
  <c r="AN452" i="79"/>
  <c r="AM452" i="79"/>
  <c r="AI452" i="79"/>
  <c r="N452" i="79"/>
  <c r="I452" i="79"/>
  <c r="H452" i="79"/>
  <c r="P452" i="79" s="1"/>
  <c r="Q452" i="79" s="1"/>
  <c r="G452" i="79"/>
  <c r="F452" i="79"/>
  <c r="E452" i="79"/>
  <c r="D452" i="79"/>
  <c r="C452" i="79"/>
  <c r="B452" i="79"/>
  <c r="AQ451" i="79"/>
  <c r="AP451" i="79"/>
  <c r="AN451" i="79"/>
  <c r="AM451" i="79"/>
  <c r="AL451" i="79"/>
  <c r="AJ451" i="79"/>
  <c r="AI451" i="79"/>
  <c r="I451" i="79"/>
  <c r="H451" i="79"/>
  <c r="G451" i="79"/>
  <c r="F451" i="79"/>
  <c r="E451" i="79"/>
  <c r="D451" i="79"/>
  <c r="C451" i="79"/>
  <c r="B451" i="79"/>
  <c r="AN450" i="79"/>
  <c r="AM450" i="79"/>
  <c r="AQ450" i="79" s="1"/>
  <c r="AI450" i="79"/>
  <c r="I450" i="79"/>
  <c r="H450" i="79"/>
  <c r="G450" i="79"/>
  <c r="F450" i="79"/>
  <c r="E450" i="79"/>
  <c r="D450" i="79"/>
  <c r="C450" i="79"/>
  <c r="B450" i="79"/>
  <c r="AP449" i="79"/>
  <c r="AO449" i="79"/>
  <c r="AN449" i="79"/>
  <c r="AM449" i="79"/>
  <c r="AL449" i="79"/>
  <c r="AJ449" i="79"/>
  <c r="AI449" i="79"/>
  <c r="P449" i="79"/>
  <c r="Q449" i="79" s="1"/>
  <c r="N449" i="79"/>
  <c r="I449" i="79"/>
  <c r="H449" i="79"/>
  <c r="G449" i="79"/>
  <c r="F449" i="79"/>
  <c r="E449" i="79"/>
  <c r="D449" i="79"/>
  <c r="C449" i="79"/>
  <c r="B449" i="79"/>
  <c r="AQ448" i="79"/>
  <c r="AN448" i="79"/>
  <c r="AM448" i="79"/>
  <c r="AL448" i="79"/>
  <c r="AJ448" i="79"/>
  <c r="AI448" i="79"/>
  <c r="N448" i="79"/>
  <c r="I448" i="79"/>
  <c r="P448" i="79" s="1"/>
  <c r="Q448" i="79" s="1"/>
  <c r="H448" i="79"/>
  <c r="G448" i="79"/>
  <c r="F448" i="79"/>
  <c r="E448" i="79"/>
  <c r="D448" i="79"/>
  <c r="C448" i="79"/>
  <c r="B448" i="79"/>
  <c r="AQ447" i="79"/>
  <c r="AN447" i="79"/>
  <c r="AM447" i="79"/>
  <c r="AL447" i="79"/>
  <c r="AJ447" i="79"/>
  <c r="AI447" i="79"/>
  <c r="I447" i="79"/>
  <c r="H447" i="79"/>
  <c r="G447" i="79"/>
  <c r="F447" i="79"/>
  <c r="E447" i="79"/>
  <c r="D447" i="79"/>
  <c r="C447" i="79"/>
  <c r="B447" i="79"/>
  <c r="AN446" i="79"/>
  <c r="AM446" i="79"/>
  <c r="AI446" i="79"/>
  <c r="I446" i="79"/>
  <c r="H446" i="79"/>
  <c r="G446" i="79"/>
  <c r="F446" i="79"/>
  <c r="E446" i="79"/>
  <c r="D446" i="79"/>
  <c r="C446" i="79"/>
  <c r="B446" i="79"/>
  <c r="AP445" i="79"/>
  <c r="AO445" i="79"/>
  <c r="AN445" i="79"/>
  <c r="AM445" i="79"/>
  <c r="AQ445" i="79" s="1"/>
  <c r="AL445" i="79"/>
  <c r="AJ445" i="79"/>
  <c r="AI445" i="79"/>
  <c r="P445" i="79"/>
  <c r="R445" i="79" s="1"/>
  <c r="N445" i="79"/>
  <c r="M445" i="79"/>
  <c r="I445" i="79"/>
  <c r="H445" i="79"/>
  <c r="G445" i="79"/>
  <c r="AK445" i="79" s="1"/>
  <c r="F445" i="79"/>
  <c r="E445" i="79"/>
  <c r="D445" i="79"/>
  <c r="C445" i="79"/>
  <c r="B445" i="79"/>
  <c r="AO444" i="79"/>
  <c r="AN444" i="79"/>
  <c r="AM444" i="79"/>
  <c r="AL444" i="79"/>
  <c r="AK444" i="79"/>
  <c r="AJ444" i="79"/>
  <c r="AI444" i="79"/>
  <c r="P444" i="79"/>
  <c r="Q444" i="79" s="1"/>
  <c r="N444" i="79"/>
  <c r="M444" i="79"/>
  <c r="I444" i="79"/>
  <c r="H444" i="79"/>
  <c r="G444" i="79"/>
  <c r="AP444" i="79" s="1"/>
  <c r="F444" i="79"/>
  <c r="E444" i="79"/>
  <c r="D444" i="79"/>
  <c r="C444" i="79"/>
  <c r="B444" i="79"/>
  <c r="AO443" i="79"/>
  <c r="AN443" i="79"/>
  <c r="AM443" i="79"/>
  <c r="AQ443" i="79" s="1"/>
  <c r="AL443" i="79"/>
  <c r="AK443" i="79"/>
  <c r="AJ443" i="79"/>
  <c r="AI443" i="79"/>
  <c r="N443" i="79"/>
  <c r="M443" i="79"/>
  <c r="I443" i="79"/>
  <c r="P443" i="79" s="1"/>
  <c r="H443" i="79"/>
  <c r="G443" i="79"/>
  <c r="AP443" i="79" s="1"/>
  <c r="F443" i="79"/>
  <c r="E443" i="79"/>
  <c r="D443" i="79"/>
  <c r="C443" i="79"/>
  <c r="B443" i="79"/>
  <c r="AO442" i="79"/>
  <c r="AN442" i="79"/>
  <c r="AM442" i="79"/>
  <c r="AQ442" i="79" s="1"/>
  <c r="AL442" i="79"/>
  <c r="AK442" i="79"/>
  <c r="AJ442" i="79"/>
  <c r="AI442" i="79"/>
  <c r="P442" i="79"/>
  <c r="Q442" i="79" s="1"/>
  <c r="N442" i="79"/>
  <c r="M442" i="79"/>
  <c r="I442" i="79"/>
  <c r="H442" i="79"/>
  <c r="G442" i="79"/>
  <c r="AP442" i="79" s="1"/>
  <c r="F442" i="79"/>
  <c r="E442" i="79"/>
  <c r="D442" i="79"/>
  <c r="C442" i="79"/>
  <c r="B442" i="79"/>
  <c r="AO441" i="79"/>
  <c r="AN441" i="79"/>
  <c r="AM441" i="79"/>
  <c r="AL441" i="79"/>
  <c r="AK441" i="79"/>
  <c r="AJ441" i="79"/>
  <c r="AI441" i="79"/>
  <c r="N441" i="79"/>
  <c r="M441" i="79"/>
  <c r="I441" i="79"/>
  <c r="P441" i="79" s="1"/>
  <c r="Q441" i="79" s="1"/>
  <c r="H441" i="79"/>
  <c r="G441" i="79"/>
  <c r="AP441" i="79" s="1"/>
  <c r="F441" i="79"/>
  <c r="E441" i="79"/>
  <c r="D441" i="79"/>
  <c r="C441" i="79"/>
  <c r="B441" i="79"/>
  <c r="AO440" i="79"/>
  <c r="AN440" i="79"/>
  <c r="AM440" i="79"/>
  <c r="AQ440" i="79" s="1"/>
  <c r="AL440" i="79"/>
  <c r="AK440" i="79"/>
  <c r="AJ440" i="79"/>
  <c r="AI440" i="79"/>
  <c r="N440" i="79"/>
  <c r="P440" i="79" s="1"/>
  <c r="Q440" i="79" s="1"/>
  <c r="M440" i="79"/>
  <c r="I440" i="79"/>
  <c r="H440" i="79"/>
  <c r="G440" i="79"/>
  <c r="AP440" i="79" s="1"/>
  <c r="F440" i="79"/>
  <c r="E440" i="79"/>
  <c r="D440" i="79"/>
  <c r="C440" i="79"/>
  <c r="B440" i="79"/>
  <c r="AO439" i="79"/>
  <c r="AN439" i="79"/>
  <c r="AM439" i="79"/>
  <c r="AL439" i="79"/>
  <c r="AK439" i="79"/>
  <c r="AJ439" i="79"/>
  <c r="AI439" i="79"/>
  <c r="N439" i="79"/>
  <c r="M439" i="79"/>
  <c r="I439" i="79"/>
  <c r="P439" i="79" s="1"/>
  <c r="Q439" i="79" s="1"/>
  <c r="H439" i="79"/>
  <c r="G439" i="79"/>
  <c r="AP439" i="79" s="1"/>
  <c r="F439" i="79"/>
  <c r="E439" i="79"/>
  <c r="D439" i="79"/>
  <c r="C439" i="79"/>
  <c r="B439" i="79"/>
  <c r="AO438" i="79"/>
  <c r="AN438" i="79"/>
  <c r="AM438" i="79"/>
  <c r="AQ438" i="79" s="1"/>
  <c r="AL438" i="79"/>
  <c r="AK438" i="79"/>
  <c r="AJ438" i="79"/>
  <c r="AI438" i="79"/>
  <c r="R438" i="79"/>
  <c r="Q438" i="79"/>
  <c r="N438" i="79"/>
  <c r="M438" i="79"/>
  <c r="I438" i="79"/>
  <c r="P438" i="79" s="1"/>
  <c r="H438" i="79"/>
  <c r="G438" i="79"/>
  <c r="AP438" i="79" s="1"/>
  <c r="F438" i="79"/>
  <c r="E438" i="79"/>
  <c r="D438" i="79"/>
  <c r="C438" i="79"/>
  <c r="B438" i="79"/>
  <c r="AO437" i="79"/>
  <c r="AN437" i="79"/>
  <c r="AM437" i="79"/>
  <c r="AL437" i="79"/>
  <c r="AK437" i="79"/>
  <c r="AJ437" i="79"/>
  <c r="AI437" i="79"/>
  <c r="N437" i="79"/>
  <c r="P437" i="79" s="1"/>
  <c r="Q437" i="79" s="1"/>
  <c r="M437" i="79"/>
  <c r="I437" i="79"/>
  <c r="H437" i="79"/>
  <c r="G437" i="79"/>
  <c r="AP437" i="79" s="1"/>
  <c r="F437" i="79"/>
  <c r="E437" i="79"/>
  <c r="D437" i="79"/>
  <c r="C437" i="79"/>
  <c r="B437" i="79"/>
  <c r="AO436" i="79"/>
  <c r="AN436" i="79"/>
  <c r="AM436" i="79"/>
  <c r="AL436" i="79"/>
  <c r="AK436" i="79"/>
  <c r="AJ436" i="79"/>
  <c r="AI436" i="79"/>
  <c r="Q436" i="79"/>
  <c r="N436" i="79"/>
  <c r="M436" i="79"/>
  <c r="I436" i="79"/>
  <c r="P436" i="79" s="1"/>
  <c r="H436" i="79"/>
  <c r="G436" i="79"/>
  <c r="AP436" i="79" s="1"/>
  <c r="F436" i="79"/>
  <c r="E436" i="79"/>
  <c r="D436" i="79"/>
  <c r="C436" i="79"/>
  <c r="B436" i="79"/>
  <c r="AO435" i="79"/>
  <c r="AN435" i="79"/>
  <c r="AM435" i="79"/>
  <c r="AQ435" i="79" s="1"/>
  <c r="AL435" i="79"/>
  <c r="AK435" i="79"/>
  <c r="AJ435" i="79"/>
  <c r="AI435" i="79"/>
  <c r="R435" i="79"/>
  <c r="P435" i="79"/>
  <c r="Q435" i="79" s="1"/>
  <c r="N435" i="79"/>
  <c r="M435" i="79"/>
  <c r="I435" i="79"/>
  <c r="H435" i="79"/>
  <c r="G435" i="79"/>
  <c r="AP435" i="79" s="1"/>
  <c r="F435" i="79"/>
  <c r="E435" i="79"/>
  <c r="D435" i="79"/>
  <c r="C435" i="79"/>
  <c r="B435" i="79"/>
  <c r="AO434" i="79"/>
  <c r="AN434" i="79"/>
  <c r="AM434" i="79"/>
  <c r="AL434" i="79"/>
  <c r="AK434" i="79"/>
  <c r="AJ434" i="79"/>
  <c r="AI434" i="79"/>
  <c r="N434" i="79"/>
  <c r="M434" i="79"/>
  <c r="I434" i="79"/>
  <c r="H434" i="79"/>
  <c r="G434" i="79"/>
  <c r="AP434" i="79" s="1"/>
  <c r="F434" i="79"/>
  <c r="E434" i="79"/>
  <c r="D434" i="79"/>
  <c r="C434" i="79"/>
  <c r="B434" i="79"/>
  <c r="AO433" i="79"/>
  <c r="AN433" i="79"/>
  <c r="AM433" i="79"/>
  <c r="AQ433" i="79" s="1"/>
  <c r="AL433" i="79"/>
  <c r="AK433" i="79"/>
  <c r="AJ433" i="79"/>
  <c r="AI433" i="79"/>
  <c r="P433" i="79"/>
  <c r="Q433" i="79" s="1"/>
  <c r="N433" i="79"/>
  <c r="M433" i="79"/>
  <c r="I433" i="79"/>
  <c r="H433" i="79"/>
  <c r="G433" i="79"/>
  <c r="AP433" i="79" s="1"/>
  <c r="F433" i="79"/>
  <c r="E433" i="79"/>
  <c r="D433" i="79"/>
  <c r="C433" i="79"/>
  <c r="B433" i="79"/>
  <c r="AO432" i="79"/>
  <c r="AN432" i="79"/>
  <c r="AM432" i="79"/>
  <c r="AL432" i="79"/>
  <c r="AK432" i="79"/>
  <c r="AJ432" i="79"/>
  <c r="AI432" i="79"/>
  <c r="N432" i="79"/>
  <c r="M432" i="79"/>
  <c r="I432" i="79"/>
  <c r="P432" i="79" s="1"/>
  <c r="Q432" i="79" s="1"/>
  <c r="H432" i="79"/>
  <c r="G432" i="79"/>
  <c r="AP432" i="79" s="1"/>
  <c r="F432" i="79"/>
  <c r="E432" i="79"/>
  <c r="D432" i="79"/>
  <c r="C432" i="79"/>
  <c r="B432" i="79"/>
  <c r="AO431" i="79"/>
  <c r="AN431" i="79"/>
  <c r="AM431" i="79"/>
  <c r="AQ431" i="79" s="1"/>
  <c r="AL431" i="79"/>
  <c r="AK431" i="79"/>
  <c r="AJ431" i="79"/>
  <c r="AI431" i="79"/>
  <c r="R431" i="79"/>
  <c r="Q431" i="79"/>
  <c r="N431" i="79"/>
  <c r="M431" i="79"/>
  <c r="I431" i="79"/>
  <c r="P431" i="79" s="1"/>
  <c r="H431" i="79"/>
  <c r="G431" i="79"/>
  <c r="AP431" i="79" s="1"/>
  <c r="F431" i="79"/>
  <c r="E431" i="79"/>
  <c r="D431" i="79"/>
  <c r="C431" i="79"/>
  <c r="B431" i="79"/>
  <c r="AO430" i="79"/>
  <c r="AN430" i="79"/>
  <c r="AM430" i="79"/>
  <c r="AL430" i="79"/>
  <c r="AK430" i="79"/>
  <c r="AJ430" i="79"/>
  <c r="AI430" i="79"/>
  <c r="N430" i="79"/>
  <c r="M430" i="79"/>
  <c r="I430" i="79"/>
  <c r="P430" i="79" s="1"/>
  <c r="Q430" i="79" s="1"/>
  <c r="H430" i="79"/>
  <c r="G430" i="79"/>
  <c r="AP430" i="79" s="1"/>
  <c r="F430" i="79"/>
  <c r="E430" i="79"/>
  <c r="D430" i="79"/>
  <c r="C430" i="79"/>
  <c r="B430" i="79"/>
  <c r="AO429" i="79"/>
  <c r="AN429" i="79"/>
  <c r="AM429" i="79"/>
  <c r="AQ429" i="79" s="1"/>
  <c r="AL429" i="79"/>
  <c r="AK429" i="79"/>
  <c r="AJ429" i="79"/>
  <c r="AI429" i="79"/>
  <c r="N429" i="79"/>
  <c r="P429" i="79" s="1"/>
  <c r="Q429" i="79" s="1"/>
  <c r="M429" i="79"/>
  <c r="I429" i="79"/>
  <c r="H429" i="79"/>
  <c r="G429" i="79"/>
  <c r="AP429" i="79" s="1"/>
  <c r="F429" i="79"/>
  <c r="E429" i="79"/>
  <c r="D429" i="79"/>
  <c r="C429" i="79"/>
  <c r="B429" i="79"/>
  <c r="AO428" i="79"/>
  <c r="AN428" i="79"/>
  <c r="AM428" i="79"/>
  <c r="AL428" i="79"/>
  <c r="AK428" i="79"/>
  <c r="AJ428" i="79"/>
  <c r="AI428" i="79"/>
  <c r="N428" i="79"/>
  <c r="P428" i="79" s="1"/>
  <c r="Q428" i="79" s="1"/>
  <c r="M428" i="79"/>
  <c r="I428" i="79"/>
  <c r="H428" i="79"/>
  <c r="G428" i="79"/>
  <c r="AP428" i="79" s="1"/>
  <c r="F428" i="79"/>
  <c r="E428" i="79"/>
  <c r="D428" i="79"/>
  <c r="C428" i="79"/>
  <c r="B428" i="79"/>
  <c r="AO427" i="79"/>
  <c r="AN427" i="79"/>
  <c r="AM427" i="79"/>
  <c r="AQ427" i="79" s="1"/>
  <c r="AL427" i="79"/>
  <c r="AK427" i="79"/>
  <c r="AJ427" i="79"/>
  <c r="AI427" i="79"/>
  <c r="N427" i="79"/>
  <c r="M427" i="79"/>
  <c r="I427" i="79"/>
  <c r="P427" i="79" s="1"/>
  <c r="H427" i="79"/>
  <c r="G427" i="79"/>
  <c r="AP427" i="79" s="1"/>
  <c r="F427" i="79"/>
  <c r="E427" i="79"/>
  <c r="D427" i="79"/>
  <c r="C427" i="79"/>
  <c r="B427" i="79"/>
  <c r="AO426" i="79"/>
  <c r="AN426" i="79"/>
  <c r="AM426" i="79"/>
  <c r="AQ426" i="79" s="1"/>
  <c r="AL426" i="79"/>
  <c r="AK426" i="79"/>
  <c r="AJ426" i="79"/>
  <c r="AI426" i="79"/>
  <c r="R426" i="79"/>
  <c r="Q426" i="79"/>
  <c r="P426" i="79"/>
  <c r="N426" i="79"/>
  <c r="M426" i="79"/>
  <c r="I426" i="79"/>
  <c r="H426" i="79"/>
  <c r="G426" i="79"/>
  <c r="AP426" i="79" s="1"/>
  <c r="F426" i="79"/>
  <c r="E426" i="79"/>
  <c r="D426" i="79"/>
  <c r="C426" i="79"/>
  <c r="B426" i="79"/>
  <c r="AO425" i="79"/>
  <c r="AN425" i="79"/>
  <c r="AM425" i="79"/>
  <c r="AL425" i="79"/>
  <c r="AK425" i="79"/>
  <c r="AJ425" i="79"/>
  <c r="AI425" i="79"/>
  <c r="N425" i="79"/>
  <c r="M425" i="79"/>
  <c r="I425" i="79"/>
  <c r="H425" i="79"/>
  <c r="G425" i="79"/>
  <c r="AP425" i="79" s="1"/>
  <c r="F425" i="79"/>
  <c r="E425" i="79"/>
  <c r="D425" i="79"/>
  <c r="C425" i="79"/>
  <c r="B425" i="79"/>
  <c r="AO424" i="79"/>
  <c r="AN424" i="79"/>
  <c r="AM424" i="79"/>
  <c r="AQ424" i="79" s="1"/>
  <c r="AL424" i="79"/>
  <c r="AK424" i="79"/>
  <c r="AJ424" i="79"/>
  <c r="AI424" i="79"/>
  <c r="R424" i="79"/>
  <c r="Q424" i="79"/>
  <c r="N424" i="79"/>
  <c r="M424" i="79"/>
  <c r="I424" i="79"/>
  <c r="P424" i="79" s="1"/>
  <c r="H424" i="79"/>
  <c r="G424" i="79"/>
  <c r="AP424" i="79" s="1"/>
  <c r="F424" i="79"/>
  <c r="E424" i="79"/>
  <c r="D424" i="79"/>
  <c r="C424" i="79"/>
  <c r="B424" i="79"/>
  <c r="AO423" i="79"/>
  <c r="AN423" i="79"/>
  <c r="AM423" i="79"/>
  <c r="AL423" i="79"/>
  <c r="AK423" i="79"/>
  <c r="AJ423" i="79"/>
  <c r="AI423" i="79"/>
  <c r="Q423" i="79"/>
  <c r="P423" i="79"/>
  <c r="N423" i="79"/>
  <c r="M423" i="79"/>
  <c r="I423" i="79"/>
  <c r="H423" i="79"/>
  <c r="G423" i="79"/>
  <c r="AP423" i="79" s="1"/>
  <c r="F423" i="79"/>
  <c r="E423" i="79"/>
  <c r="D423" i="79"/>
  <c r="C423" i="79"/>
  <c r="B423" i="79"/>
  <c r="AO422" i="79"/>
  <c r="AN422" i="79"/>
  <c r="AM422" i="79"/>
  <c r="AL422" i="79"/>
  <c r="AK422" i="79"/>
  <c r="AJ422" i="79"/>
  <c r="AI422" i="79"/>
  <c r="N422" i="79"/>
  <c r="M422" i="79"/>
  <c r="I422" i="79"/>
  <c r="P422" i="79" s="1"/>
  <c r="Q422" i="79" s="1"/>
  <c r="H422" i="79"/>
  <c r="G422" i="79"/>
  <c r="AP422" i="79" s="1"/>
  <c r="F422" i="79"/>
  <c r="E422" i="79"/>
  <c r="D422" i="79"/>
  <c r="C422" i="79"/>
  <c r="B422" i="79"/>
  <c r="AO421" i="79"/>
  <c r="AN421" i="79"/>
  <c r="AM421" i="79"/>
  <c r="AL421" i="79"/>
  <c r="AK421" i="79"/>
  <c r="AJ421" i="79"/>
  <c r="AI421" i="79"/>
  <c r="N421" i="79"/>
  <c r="P421" i="79" s="1"/>
  <c r="Q421" i="79" s="1"/>
  <c r="M421" i="79"/>
  <c r="I421" i="79"/>
  <c r="H421" i="79"/>
  <c r="G421" i="79"/>
  <c r="AP421" i="79" s="1"/>
  <c r="F421" i="79"/>
  <c r="E421" i="79"/>
  <c r="D421" i="79"/>
  <c r="C421" i="79"/>
  <c r="B421" i="79"/>
  <c r="AO420" i="79"/>
  <c r="AN420" i="79"/>
  <c r="AM420" i="79"/>
  <c r="AL420" i="79"/>
  <c r="AK420" i="79"/>
  <c r="AJ420" i="79"/>
  <c r="AI420" i="79"/>
  <c r="N420" i="79"/>
  <c r="M420" i="79"/>
  <c r="I420" i="79"/>
  <c r="H420" i="79"/>
  <c r="G420" i="79"/>
  <c r="AP420" i="79" s="1"/>
  <c r="F420" i="79"/>
  <c r="E420" i="79"/>
  <c r="D420" i="79"/>
  <c r="C420" i="79"/>
  <c r="B420" i="79"/>
  <c r="AO419" i="79"/>
  <c r="AN419" i="79"/>
  <c r="AM419" i="79"/>
  <c r="AQ419" i="79" s="1"/>
  <c r="AL419" i="79"/>
  <c r="AK419" i="79"/>
  <c r="AJ419" i="79"/>
  <c r="AI419" i="79"/>
  <c r="P419" i="79"/>
  <c r="R419" i="79" s="1"/>
  <c r="N419" i="79"/>
  <c r="M419" i="79"/>
  <c r="I419" i="79"/>
  <c r="H419" i="79"/>
  <c r="G419" i="79"/>
  <c r="AP419" i="79" s="1"/>
  <c r="F419" i="79"/>
  <c r="E419" i="79"/>
  <c r="D419" i="79"/>
  <c r="C419" i="79"/>
  <c r="B419" i="79"/>
  <c r="AO418" i="79"/>
  <c r="AN418" i="79"/>
  <c r="AM418" i="79"/>
  <c r="AL418" i="79"/>
  <c r="AK418" i="79"/>
  <c r="AJ418" i="79"/>
  <c r="AI418" i="79"/>
  <c r="N418" i="79"/>
  <c r="P418" i="79" s="1"/>
  <c r="Q418" i="79" s="1"/>
  <c r="M418" i="79"/>
  <c r="I418" i="79"/>
  <c r="H418" i="79"/>
  <c r="G418" i="79"/>
  <c r="AP418" i="79" s="1"/>
  <c r="F418" i="79"/>
  <c r="E418" i="79"/>
  <c r="D418" i="79"/>
  <c r="C418" i="79"/>
  <c r="B418" i="79"/>
  <c r="AO417" i="79"/>
  <c r="AN417" i="79"/>
  <c r="AM417" i="79"/>
  <c r="AQ417" i="79" s="1"/>
  <c r="AL417" i="79"/>
  <c r="AK417" i="79"/>
  <c r="AJ417" i="79"/>
  <c r="AI417" i="79"/>
  <c r="N417" i="79"/>
  <c r="M417" i="79"/>
  <c r="I417" i="79"/>
  <c r="P417" i="79" s="1"/>
  <c r="H417" i="79"/>
  <c r="G417" i="79"/>
  <c r="AP417" i="79" s="1"/>
  <c r="F417" i="79"/>
  <c r="E417" i="79"/>
  <c r="D417" i="79"/>
  <c r="C417" i="79"/>
  <c r="B417" i="79"/>
  <c r="AO416" i="79"/>
  <c r="AN416" i="79"/>
  <c r="AM416" i="79"/>
  <c r="AQ416" i="79" s="1"/>
  <c r="AL416" i="79"/>
  <c r="AK416" i="79"/>
  <c r="AJ416" i="79"/>
  <c r="AI416" i="79"/>
  <c r="N416" i="79"/>
  <c r="P416" i="79" s="1"/>
  <c r="Q416" i="79" s="1"/>
  <c r="M416" i="79"/>
  <c r="I416" i="79"/>
  <c r="H416" i="79"/>
  <c r="G416" i="79"/>
  <c r="AP416" i="79" s="1"/>
  <c r="F416" i="79"/>
  <c r="E416" i="79"/>
  <c r="D416" i="79"/>
  <c r="C416" i="79"/>
  <c r="B416" i="79"/>
  <c r="AO415" i="79"/>
  <c r="AN415" i="79"/>
  <c r="AM415" i="79"/>
  <c r="AL415" i="79"/>
  <c r="AK415" i="79"/>
  <c r="AJ415" i="79"/>
  <c r="AI415" i="79"/>
  <c r="N415" i="79"/>
  <c r="M415" i="79"/>
  <c r="I415" i="79"/>
  <c r="P415" i="79" s="1"/>
  <c r="Q415" i="79" s="1"/>
  <c r="H415" i="79"/>
  <c r="G415" i="79"/>
  <c r="AP415" i="79" s="1"/>
  <c r="F415" i="79"/>
  <c r="E415" i="79"/>
  <c r="D415" i="79"/>
  <c r="C415" i="79"/>
  <c r="B415" i="79"/>
  <c r="AO414" i="79"/>
  <c r="AN414" i="79"/>
  <c r="AM414" i="79"/>
  <c r="AQ414" i="79" s="1"/>
  <c r="AL414" i="79"/>
  <c r="AK414" i="79"/>
  <c r="AJ414" i="79"/>
  <c r="AI414" i="79"/>
  <c r="N414" i="79"/>
  <c r="M414" i="79"/>
  <c r="I414" i="79"/>
  <c r="H414" i="79"/>
  <c r="G414" i="79"/>
  <c r="AP414" i="79" s="1"/>
  <c r="F414" i="79"/>
  <c r="E414" i="79"/>
  <c r="D414" i="79"/>
  <c r="C414" i="79"/>
  <c r="B414" i="79"/>
  <c r="AO413" i="79"/>
  <c r="AN413" i="79"/>
  <c r="AM413" i="79"/>
  <c r="AL413" i="79"/>
  <c r="AK413" i="79"/>
  <c r="AJ413" i="79"/>
  <c r="AI413" i="79"/>
  <c r="P413" i="79"/>
  <c r="Q413" i="79" s="1"/>
  <c r="N413" i="79"/>
  <c r="M413" i="79"/>
  <c r="I413" i="79"/>
  <c r="H413" i="79"/>
  <c r="G413" i="79"/>
  <c r="AP413" i="79" s="1"/>
  <c r="F413" i="79"/>
  <c r="E413" i="79"/>
  <c r="D413" i="79"/>
  <c r="C413" i="79"/>
  <c r="B413" i="79"/>
  <c r="AO412" i="79"/>
  <c r="AN412" i="79"/>
  <c r="AM412" i="79"/>
  <c r="AL412" i="79"/>
  <c r="AK412" i="79"/>
  <c r="AJ412" i="79"/>
  <c r="AI412" i="79"/>
  <c r="P412" i="79"/>
  <c r="Q412" i="79" s="1"/>
  <c r="N412" i="79"/>
  <c r="M412" i="79"/>
  <c r="I412" i="79"/>
  <c r="H412" i="79"/>
  <c r="G412" i="79"/>
  <c r="AP412" i="79" s="1"/>
  <c r="F412" i="79"/>
  <c r="E412" i="79"/>
  <c r="D412" i="79"/>
  <c r="C412" i="79"/>
  <c r="B412" i="79"/>
  <c r="AO411" i="79"/>
  <c r="AN411" i="79"/>
  <c r="AM411" i="79"/>
  <c r="AQ411" i="79" s="1"/>
  <c r="AL411" i="79"/>
  <c r="AK411" i="79"/>
  <c r="AJ411" i="79"/>
  <c r="AI411" i="79"/>
  <c r="P411" i="79"/>
  <c r="R411" i="79" s="1"/>
  <c r="N411" i="79"/>
  <c r="M411" i="79"/>
  <c r="I411" i="79"/>
  <c r="H411" i="79"/>
  <c r="G411" i="79"/>
  <c r="AP411" i="79" s="1"/>
  <c r="F411" i="79"/>
  <c r="E411" i="79"/>
  <c r="D411" i="79"/>
  <c r="C411" i="79"/>
  <c r="B411" i="79"/>
  <c r="AO410" i="79"/>
  <c r="AN410" i="79"/>
  <c r="AM410" i="79"/>
  <c r="AQ410" i="79" s="1"/>
  <c r="AL410" i="79"/>
  <c r="AK410" i="79"/>
  <c r="AJ410" i="79"/>
  <c r="AI410" i="79"/>
  <c r="N410" i="79"/>
  <c r="M410" i="79"/>
  <c r="I410" i="79"/>
  <c r="P410" i="79" s="1"/>
  <c r="H410" i="79"/>
  <c r="G410" i="79"/>
  <c r="AP410" i="79" s="1"/>
  <c r="F410" i="79"/>
  <c r="E410" i="79"/>
  <c r="D410" i="79"/>
  <c r="C410" i="79"/>
  <c r="B410" i="79"/>
  <c r="AO409" i="79"/>
  <c r="AN409" i="79"/>
  <c r="AM409" i="79"/>
  <c r="AQ409" i="79" s="1"/>
  <c r="AL409" i="79"/>
  <c r="AK409" i="79"/>
  <c r="AJ409" i="79"/>
  <c r="AI409" i="79"/>
  <c r="N409" i="79"/>
  <c r="P409" i="79" s="1"/>
  <c r="M409" i="79"/>
  <c r="I409" i="79"/>
  <c r="H409" i="79"/>
  <c r="G409" i="79"/>
  <c r="AP409" i="79" s="1"/>
  <c r="F409" i="79"/>
  <c r="E409" i="79"/>
  <c r="D409" i="79"/>
  <c r="C409" i="79"/>
  <c r="B409" i="79"/>
  <c r="AO408" i="79"/>
  <c r="AN408" i="79"/>
  <c r="AM408" i="79"/>
  <c r="AL408" i="79"/>
  <c r="AK408" i="79"/>
  <c r="AJ408" i="79"/>
  <c r="AI408" i="79"/>
  <c r="N408" i="79"/>
  <c r="M408" i="79"/>
  <c r="I408" i="79"/>
  <c r="P408" i="79" s="1"/>
  <c r="Q408" i="79" s="1"/>
  <c r="H408" i="79"/>
  <c r="G408" i="79"/>
  <c r="AP408" i="79" s="1"/>
  <c r="F408" i="79"/>
  <c r="E408" i="79"/>
  <c r="D408" i="79"/>
  <c r="C408" i="79"/>
  <c r="B408" i="79"/>
  <c r="AO407" i="79"/>
  <c r="AN407" i="79"/>
  <c r="AM407" i="79"/>
  <c r="AQ407" i="79" s="1"/>
  <c r="AL407" i="79"/>
  <c r="AK407" i="79"/>
  <c r="AJ407" i="79"/>
  <c r="AI407" i="79"/>
  <c r="R407" i="79"/>
  <c r="P407" i="79"/>
  <c r="Q407" i="79" s="1"/>
  <c r="N407" i="79"/>
  <c r="M407" i="79"/>
  <c r="I407" i="79"/>
  <c r="H407" i="79"/>
  <c r="G407" i="79"/>
  <c r="AP407" i="79" s="1"/>
  <c r="F407" i="79"/>
  <c r="E407" i="79"/>
  <c r="D407" i="79"/>
  <c r="C407" i="79"/>
  <c r="B407" i="79"/>
  <c r="AO406" i="79"/>
  <c r="AN406" i="79"/>
  <c r="AM406" i="79"/>
  <c r="AL406" i="79"/>
  <c r="AK406" i="79"/>
  <c r="AJ406" i="79"/>
  <c r="AI406" i="79"/>
  <c r="N406" i="79"/>
  <c r="M406" i="79"/>
  <c r="I406" i="79"/>
  <c r="P406" i="79" s="1"/>
  <c r="Q406" i="79" s="1"/>
  <c r="H406" i="79"/>
  <c r="G406" i="79"/>
  <c r="AP406" i="79" s="1"/>
  <c r="F406" i="79"/>
  <c r="E406" i="79"/>
  <c r="D406" i="79"/>
  <c r="C406" i="79"/>
  <c r="B406" i="79"/>
  <c r="AO405" i="79"/>
  <c r="AN405" i="79"/>
  <c r="AM405" i="79"/>
  <c r="AQ405" i="79" s="1"/>
  <c r="AL405" i="79"/>
  <c r="AK405" i="79"/>
  <c r="AJ405" i="79"/>
  <c r="AI405" i="79"/>
  <c r="R405" i="79"/>
  <c r="Q405" i="79"/>
  <c r="N405" i="79"/>
  <c r="P405" i="79" s="1"/>
  <c r="M405" i="79"/>
  <c r="I405" i="79"/>
  <c r="H405" i="79"/>
  <c r="G405" i="79"/>
  <c r="AP405" i="79" s="1"/>
  <c r="F405" i="79"/>
  <c r="E405" i="79"/>
  <c r="D405" i="79"/>
  <c r="C405" i="79"/>
  <c r="B405" i="79"/>
  <c r="AO404" i="79"/>
  <c r="AN404" i="79"/>
  <c r="AM404" i="79"/>
  <c r="AL404" i="79"/>
  <c r="AK404" i="79"/>
  <c r="AJ404" i="79"/>
  <c r="AI404" i="79"/>
  <c r="N404" i="79"/>
  <c r="M404" i="79"/>
  <c r="I404" i="79"/>
  <c r="P404" i="79" s="1"/>
  <c r="Q404" i="79" s="1"/>
  <c r="H404" i="79"/>
  <c r="G404" i="79"/>
  <c r="AP404" i="79" s="1"/>
  <c r="F404" i="79"/>
  <c r="E404" i="79"/>
  <c r="D404" i="79"/>
  <c r="C404" i="79"/>
  <c r="B404" i="79"/>
  <c r="AO403" i="79"/>
  <c r="AN403" i="79"/>
  <c r="AM403" i="79"/>
  <c r="AQ403" i="79" s="1"/>
  <c r="AL403" i="79"/>
  <c r="AK403" i="79"/>
  <c r="AJ403" i="79"/>
  <c r="AI403" i="79"/>
  <c r="R403" i="79"/>
  <c r="N403" i="79"/>
  <c r="M403" i="79"/>
  <c r="I403" i="79"/>
  <c r="P403" i="79" s="1"/>
  <c r="Q403" i="79" s="1"/>
  <c r="H403" i="79"/>
  <c r="G403" i="79"/>
  <c r="AP403" i="79" s="1"/>
  <c r="F403" i="79"/>
  <c r="E403" i="79"/>
  <c r="D403" i="79"/>
  <c r="C403" i="79"/>
  <c r="B403" i="79"/>
  <c r="AO402" i="79"/>
  <c r="AN402" i="79"/>
  <c r="AM402" i="79"/>
  <c r="AQ402" i="79" s="1"/>
  <c r="AL402" i="79"/>
  <c r="AK402" i="79"/>
  <c r="AJ402" i="79"/>
  <c r="AI402" i="79"/>
  <c r="R402" i="79"/>
  <c r="Q402" i="79"/>
  <c r="P402" i="79"/>
  <c r="N402" i="79"/>
  <c r="M402" i="79"/>
  <c r="I402" i="79"/>
  <c r="H402" i="79"/>
  <c r="G402" i="79"/>
  <c r="AP402" i="79" s="1"/>
  <c r="F402" i="79"/>
  <c r="E402" i="79"/>
  <c r="D402" i="79"/>
  <c r="C402" i="79"/>
  <c r="B402" i="79"/>
  <c r="AO401" i="79"/>
  <c r="AN401" i="79"/>
  <c r="AM401" i="79"/>
  <c r="AL401" i="79"/>
  <c r="AK401" i="79"/>
  <c r="AJ401" i="79"/>
  <c r="AI401" i="79"/>
  <c r="N401" i="79"/>
  <c r="M401" i="79"/>
  <c r="I401" i="79"/>
  <c r="H401" i="79"/>
  <c r="G401" i="79"/>
  <c r="AP401" i="79" s="1"/>
  <c r="F401" i="79"/>
  <c r="E401" i="79"/>
  <c r="D401" i="79"/>
  <c r="C401" i="79"/>
  <c r="B401" i="79"/>
  <c r="AO400" i="79"/>
  <c r="AN400" i="79"/>
  <c r="AM400" i="79"/>
  <c r="AQ400" i="79" s="1"/>
  <c r="AL400" i="79"/>
  <c r="AK400" i="79"/>
  <c r="AJ400" i="79"/>
  <c r="AI400" i="79"/>
  <c r="R400" i="79"/>
  <c r="P400" i="79"/>
  <c r="Q400" i="79" s="1"/>
  <c r="N400" i="79"/>
  <c r="M400" i="79"/>
  <c r="I400" i="79"/>
  <c r="H400" i="79"/>
  <c r="G400" i="79"/>
  <c r="AP400" i="79" s="1"/>
  <c r="F400" i="79"/>
  <c r="E400" i="79"/>
  <c r="D400" i="79"/>
  <c r="C400" i="79"/>
  <c r="B400" i="79"/>
  <c r="AO399" i="79"/>
  <c r="AN399" i="79"/>
  <c r="AM399" i="79"/>
  <c r="AL399" i="79"/>
  <c r="AK399" i="79"/>
  <c r="AJ399" i="79"/>
  <c r="AI399" i="79"/>
  <c r="N399" i="79"/>
  <c r="P399" i="79" s="1"/>
  <c r="Q399" i="79" s="1"/>
  <c r="M399" i="79"/>
  <c r="I399" i="79"/>
  <c r="H399" i="79"/>
  <c r="G399" i="79"/>
  <c r="AP399" i="79" s="1"/>
  <c r="F399" i="79"/>
  <c r="E399" i="79"/>
  <c r="D399" i="79"/>
  <c r="C399" i="79"/>
  <c r="B399" i="79"/>
  <c r="AO398" i="79"/>
  <c r="AN398" i="79"/>
  <c r="AM398" i="79"/>
  <c r="AQ398" i="79" s="1"/>
  <c r="AL398" i="79"/>
  <c r="AK398" i="79"/>
  <c r="AJ398" i="79"/>
  <c r="AI398" i="79"/>
  <c r="R398" i="79"/>
  <c r="N398" i="79"/>
  <c r="M398" i="79"/>
  <c r="I398" i="79"/>
  <c r="P398" i="79" s="1"/>
  <c r="Q398" i="79" s="1"/>
  <c r="H398" i="79"/>
  <c r="G398" i="79"/>
  <c r="AP398" i="79" s="1"/>
  <c r="F398" i="79"/>
  <c r="E398" i="79"/>
  <c r="D398" i="79"/>
  <c r="C398" i="79"/>
  <c r="B398" i="79"/>
  <c r="AO397" i="79"/>
  <c r="AN397" i="79"/>
  <c r="AM397" i="79"/>
  <c r="AL397" i="79"/>
  <c r="AK397" i="79"/>
  <c r="AJ397" i="79"/>
  <c r="AI397" i="79"/>
  <c r="N397" i="79"/>
  <c r="P397" i="79" s="1"/>
  <c r="Q397" i="79" s="1"/>
  <c r="M397" i="79"/>
  <c r="I397" i="79"/>
  <c r="H397" i="79"/>
  <c r="G397" i="79"/>
  <c r="AP397" i="79" s="1"/>
  <c r="F397" i="79"/>
  <c r="E397" i="79"/>
  <c r="D397" i="79"/>
  <c r="C397" i="79"/>
  <c r="B397" i="79"/>
  <c r="AO396" i="79"/>
  <c r="AN396" i="79"/>
  <c r="AM396" i="79"/>
  <c r="AL396" i="79"/>
  <c r="AK396" i="79"/>
  <c r="AJ396" i="79"/>
  <c r="AI396" i="79"/>
  <c r="N396" i="79"/>
  <c r="M396" i="79"/>
  <c r="I396" i="79"/>
  <c r="H396" i="79"/>
  <c r="G396" i="79"/>
  <c r="AP396" i="79" s="1"/>
  <c r="F396" i="79"/>
  <c r="E396" i="79"/>
  <c r="D396" i="79"/>
  <c r="C396" i="79"/>
  <c r="B396" i="79"/>
  <c r="AO395" i="79"/>
  <c r="AN395" i="79"/>
  <c r="AM395" i="79"/>
  <c r="AQ395" i="79" s="1"/>
  <c r="AL395" i="79"/>
  <c r="AK395" i="79"/>
  <c r="AJ395" i="79"/>
  <c r="AI395" i="79"/>
  <c r="P395" i="79"/>
  <c r="R395" i="79" s="1"/>
  <c r="N395" i="79"/>
  <c r="M395" i="79"/>
  <c r="I395" i="79"/>
  <c r="H395" i="79"/>
  <c r="G395" i="79"/>
  <c r="AP395" i="79" s="1"/>
  <c r="F395" i="79"/>
  <c r="E395" i="79"/>
  <c r="D395" i="79"/>
  <c r="C395" i="79"/>
  <c r="B395" i="79"/>
  <c r="AO394" i="79"/>
  <c r="AN394" i="79"/>
  <c r="AM394" i="79"/>
  <c r="AL394" i="79"/>
  <c r="AK394" i="79"/>
  <c r="AJ394" i="79"/>
  <c r="AI394" i="79"/>
  <c r="N394" i="79"/>
  <c r="P394" i="79" s="1"/>
  <c r="Q394" i="79" s="1"/>
  <c r="M394" i="79"/>
  <c r="I394" i="79"/>
  <c r="H394" i="79"/>
  <c r="G394" i="79"/>
  <c r="AP394" i="79" s="1"/>
  <c r="F394" i="79"/>
  <c r="E394" i="79"/>
  <c r="D394" i="79"/>
  <c r="C394" i="79"/>
  <c r="B394" i="79"/>
  <c r="AO393" i="79"/>
  <c r="AN393" i="79"/>
  <c r="AM393" i="79"/>
  <c r="AQ393" i="79" s="1"/>
  <c r="AL393" i="79"/>
  <c r="AK393" i="79"/>
  <c r="AJ393" i="79"/>
  <c r="AI393" i="79"/>
  <c r="N393" i="79"/>
  <c r="M393" i="79"/>
  <c r="I393" i="79"/>
  <c r="P393" i="79" s="1"/>
  <c r="H393" i="79"/>
  <c r="G393" i="79"/>
  <c r="AP393" i="79" s="1"/>
  <c r="F393" i="79"/>
  <c r="E393" i="79"/>
  <c r="D393" i="79"/>
  <c r="C393" i="79"/>
  <c r="B393" i="79"/>
  <c r="AO392" i="79"/>
  <c r="AN392" i="79"/>
  <c r="AM392" i="79"/>
  <c r="AQ392" i="79" s="1"/>
  <c r="AL392" i="79"/>
  <c r="AK392" i="79"/>
  <c r="AJ392" i="79"/>
  <c r="AI392" i="79"/>
  <c r="N392" i="79"/>
  <c r="P392" i="79" s="1"/>
  <c r="Q392" i="79" s="1"/>
  <c r="M392" i="79"/>
  <c r="I392" i="79"/>
  <c r="H392" i="79"/>
  <c r="G392" i="79"/>
  <c r="AP392" i="79" s="1"/>
  <c r="F392" i="79"/>
  <c r="E392" i="79"/>
  <c r="D392" i="79"/>
  <c r="C392" i="79"/>
  <c r="B392" i="79"/>
  <c r="AO391" i="79"/>
  <c r="AN391" i="79"/>
  <c r="AM391" i="79"/>
  <c r="AL391" i="79"/>
  <c r="AK391" i="79"/>
  <c r="AJ391" i="79"/>
  <c r="AI391" i="79"/>
  <c r="N391" i="79"/>
  <c r="M391" i="79"/>
  <c r="I391" i="79"/>
  <c r="P391" i="79" s="1"/>
  <c r="Q391" i="79" s="1"/>
  <c r="H391" i="79"/>
  <c r="G391" i="79"/>
  <c r="AP391" i="79" s="1"/>
  <c r="F391" i="79"/>
  <c r="E391" i="79"/>
  <c r="D391" i="79"/>
  <c r="C391" i="79"/>
  <c r="B391" i="79"/>
  <c r="AO390" i="79"/>
  <c r="AN390" i="79"/>
  <c r="AM390" i="79"/>
  <c r="AQ390" i="79" s="1"/>
  <c r="AL390" i="79"/>
  <c r="AK390" i="79"/>
  <c r="AJ390" i="79"/>
  <c r="AI390" i="79"/>
  <c r="R390" i="79"/>
  <c r="Q390" i="79"/>
  <c r="N390" i="79"/>
  <c r="M390" i="79"/>
  <c r="I390" i="79"/>
  <c r="P390" i="79" s="1"/>
  <c r="H390" i="79"/>
  <c r="G390" i="79"/>
  <c r="AP390" i="79" s="1"/>
  <c r="F390" i="79"/>
  <c r="E390" i="79"/>
  <c r="D390" i="79"/>
  <c r="C390" i="79"/>
  <c r="B390" i="79"/>
  <c r="AO389" i="79"/>
  <c r="AN389" i="79"/>
  <c r="AM389" i="79"/>
  <c r="AL389" i="79"/>
  <c r="AK389" i="79"/>
  <c r="AJ389" i="79"/>
  <c r="AI389" i="79"/>
  <c r="N389" i="79"/>
  <c r="P389" i="79" s="1"/>
  <c r="Q389" i="79" s="1"/>
  <c r="M389" i="79"/>
  <c r="I389" i="79"/>
  <c r="H389" i="79"/>
  <c r="G389" i="79"/>
  <c r="AP389" i="79" s="1"/>
  <c r="F389" i="79"/>
  <c r="E389" i="79"/>
  <c r="D389" i="79"/>
  <c r="C389" i="79"/>
  <c r="B389" i="79"/>
  <c r="AO388" i="79"/>
  <c r="AN388" i="79"/>
  <c r="AM388" i="79"/>
  <c r="AL388" i="79"/>
  <c r="AK388" i="79"/>
  <c r="AJ388" i="79"/>
  <c r="AI388" i="79"/>
  <c r="N388" i="79"/>
  <c r="M388" i="79"/>
  <c r="I388" i="79"/>
  <c r="H388" i="79"/>
  <c r="G388" i="79"/>
  <c r="AP388" i="79" s="1"/>
  <c r="F388" i="79"/>
  <c r="E388" i="79"/>
  <c r="D388" i="79"/>
  <c r="C388" i="79"/>
  <c r="B388" i="79"/>
  <c r="AO387" i="79"/>
  <c r="AN387" i="79"/>
  <c r="AM387" i="79"/>
  <c r="AQ387" i="79" s="1"/>
  <c r="AL387" i="79"/>
  <c r="AK387" i="79"/>
  <c r="AJ387" i="79"/>
  <c r="AI387" i="79"/>
  <c r="R387" i="79"/>
  <c r="Q387" i="79"/>
  <c r="P387" i="79"/>
  <c r="N387" i="79"/>
  <c r="M387" i="79"/>
  <c r="I387" i="79"/>
  <c r="H387" i="79"/>
  <c r="G387" i="79"/>
  <c r="AP387" i="79" s="1"/>
  <c r="F387" i="79"/>
  <c r="E387" i="79"/>
  <c r="D387" i="79"/>
  <c r="C387" i="79"/>
  <c r="B387" i="79"/>
  <c r="AO386" i="79"/>
  <c r="AN386" i="79"/>
  <c r="AM386" i="79"/>
  <c r="AL386" i="79"/>
  <c r="AK386" i="79"/>
  <c r="AJ386" i="79"/>
  <c r="AI386" i="79"/>
  <c r="N386" i="79"/>
  <c r="P386" i="79" s="1"/>
  <c r="Q386" i="79" s="1"/>
  <c r="M386" i="79"/>
  <c r="I386" i="79"/>
  <c r="H386" i="79"/>
  <c r="G386" i="79"/>
  <c r="AP386" i="79" s="1"/>
  <c r="F386" i="79"/>
  <c r="E386" i="79"/>
  <c r="D386" i="79"/>
  <c r="C386" i="79"/>
  <c r="B386" i="79"/>
  <c r="AO385" i="79"/>
  <c r="AN385" i="79"/>
  <c r="AM385" i="79"/>
  <c r="AQ385" i="79" s="1"/>
  <c r="AL385" i="79"/>
  <c r="AK385" i="79"/>
  <c r="AJ385" i="79"/>
  <c r="AI385" i="79"/>
  <c r="N385" i="79"/>
  <c r="M385" i="79"/>
  <c r="I385" i="79"/>
  <c r="P385" i="79" s="1"/>
  <c r="H385" i="79"/>
  <c r="G385" i="79"/>
  <c r="AP385" i="79" s="1"/>
  <c r="F385" i="79"/>
  <c r="E385" i="79"/>
  <c r="D385" i="79"/>
  <c r="C385" i="79"/>
  <c r="B385" i="79"/>
  <c r="AO384" i="79"/>
  <c r="AN384" i="79"/>
  <c r="AM384" i="79"/>
  <c r="AQ384" i="79" s="1"/>
  <c r="AL384" i="79"/>
  <c r="AK384" i="79"/>
  <c r="AJ384" i="79"/>
  <c r="AI384" i="79"/>
  <c r="N384" i="79"/>
  <c r="P384" i="79" s="1"/>
  <c r="Q384" i="79" s="1"/>
  <c r="M384" i="79"/>
  <c r="I384" i="79"/>
  <c r="H384" i="79"/>
  <c r="G384" i="79"/>
  <c r="AP384" i="79" s="1"/>
  <c r="F384" i="79"/>
  <c r="E384" i="79"/>
  <c r="D384" i="79"/>
  <c r="C384" i="79"/>
  <c r="B384" i="79"/>
  <c r="AO383" i="79"/>
  <c r="AN383" i="79"/>
  <c r="AM383" i="79"/>
  <c r="AL383" i="79"/>
  <c r="AK383" i="79"/>
  <c r="AJ383" i="79"/>
  <c r="AI383" i="79"/>
  <c r="N383" i="79"/>
  <c r="M383" i="79"/>
  <c r="I383" i="79"/>
  <c r="P383" i="79" s="1"/>
  <c r="Q383" i="79" s="1"/>
  <c r="H383" i="79"/>
  <c r="G383" i="79"/>
  <c r="AP383" i="79" s="1"/>
  <c r="F383" i="79"/>
  <c r="E383" i="79"/>
  <c r="D383" i="79"/>
  <c r="C383" i="79"/>
  <c r="B383" i="79"/>
  <c r="AO382" i="79"/>
  <c r="AN382" i="79"/>
  <c r="AM382" i="79"/>
  <c r="AQ382" i="79" s="1"/>
  <c r="AL382" i="79"/>
  <c r="AK382" i="79"/>
  <c r="AJ382" i="79"/>
  <c r="AI382" i="79"/>
  <c r="N382" i="79"/>
  <c r="M382" i="79"/>
  <c r="I382" i="79"/>
  <c r="P382" i="79" s="1"/>
  <c r="R382" i="79" s="1"/>
  <c r="H382" i="79"/>
  <c r="G382" i="79"/>
  <c r="AP382" i="79" s="1"/>
  <c r="F382" i="79"/>
  <c r="E382" i="79"/>
  <c r="D382" i="79"/>
  <c r="C382" i="79"/>
  <c r="B382" i="79"/>
  <c r="AO381" i="79"/>
  <c r="AN381" i="79"/>
  <c r="AM381" i="79"/>
  <c r="AQ381" i="79" s="1"/>
  <c r="AL381" i="79"/>
  <c r="AK381" i="79"/>
  <c r="AJ381" i="79"/>
  <c r="AI381" i="79"/>
  <c r="N381" i="79"/>
  <c r="P381" i="79" s="1"/>
  <c r="Q381" i="79" s="1"/>
  <c r="M381" i="79"/>
  <c r="I381" i="79"/>
  <c r="H381" i="79"/>
  <c r="G381" i="79"/>
  <c r="AP381" i="79" s="1"/>
  <c r="F381" i="79"/>
  <c r="E381" i="79"/>
  <c r="D381" i="79"/>
  <c r="C381" i="79"/>
  <c r="B381" i="79"/>
  <c r="AO380" i="79"/>
  <c r="AN380" i="79"/>
  <c r="AM380" i="79"/>
  <c r="AL380" i="79"/>
  <c r="AK380" i="79"/>
  <c r="AJ380" i="79"/>
  <c r="AI380" i="79"/>
  <c r="N380" i="79"/>
  <c r="M380" i="79"/>
  <c r="I380" i="79"/>
  <c r="H380" i="79"/>
  <c r="G380" i="79"/>
  <c r="AP380" i="79" s="1"/>
  <c r="F380" i="79"/>
  <c r="E380" i="79"/>
  <c r="D380" i="79"/>
  <c r="C380" i="79"/>
  <c r="B380" i="79"/>
  <c r="AO379" i="79"/>
  <c r="AN379" i="79"/>
  <c r="AM379" i="79"/>
  <c r="AQ379" i="79" s="1"/>
  <c r="AL379" i="79"/>
  <c r="AK379" i="79"/>
  <c r="AJ379" i="79"/>
  <c r="AI379" i="79"/>
  <c r="R379" i="79"/>
  <c r="Q379" i="79"/>
  <c r="P379" i="79"/>
  <c r="N379" i="79"/>
  <c r="M379" i="79"/>
  <c r="I379" i="79"/>
  <c r="H379" i="79"/>
  <c r="G379" i="79"/>
  <c r="AP379" i="79" s="1"/>
  <c r="F379" i="79"/>
  <c r="E379" i="79"/>
  <c r="D379" i="79"/>
  <c r="C379" i="79"/>
  <c r="B379" i="79"/>
  <c r="AO378" i="79"/>
  <c r="AN378" i="79"/>
  <c r="AM378" i="79"/>
  <c r="AL378" i="79"/>
  <c r="AK378" i="79"/>
  <c r="AJ378" i="79"/>
  <c r="AI378" i="79"/>
  <c r="N378" i="79"/>
  <c r="M378" i="79"/>
  <c r="I378" i="79"/>
  <c r="P378" i="79" s="1"/>
  <c r="Q378" i="79" s="1"/>
  <c r="H378" i="79"/>
  <c r="G378" i="79"/>
  <c r="AP378" i="79" s="1"/>
  <c r="F378" i="79"/>
  <c r="E378" i="79"/>
  <c r="D378" i="79"/>
  <c r="C378" i="79"/>
  <c r="B378" i="79"/>
  <c r="AO377" i="79"/>
  <c r="AN377" i="79"/>
  <c r="AM377" i="79"/>
  <c r="AQ377" i="79" s="1"/>
  <c r="AL377" i="79"/>
  <c r="AK377" i="79"/>
  <c r="AJ377" i="79"/>
  <c r="AI377" i="79"/>
  <c r="R377" i="79"/>
  <c r="N377" i="79"/>
  <c r="M377" i="79"/>
  <c r="I377" i="79"/>
  <c r="P377" i="79" s="1"/>
  <c r="Q377" i="79" s="1"/>
  <c r="H377" i="79"/>
  <c r="G377" i="79"/>
  <c r="AP377" i="79" s="1"/>
  <c r="F377" i="79"/>
  <c r="E377" i="79"/>
  <c r="D377" i="79"/>
  <c r="C377" i="79"/>
  <c r="B377" i="79"/>
  <c r="AO376" i="79"/>
  <c r="AN376" i="79"/>
  <c r="AM376" i="79"/>
  <c r="AL376" i="79"/>
  <c r="AK376" i="79"/>
  <c r="AJ376" i="79"/>
  <c r="AI376" i="79"/>
  <c r="Q376" i="79"/>
  <c r="P376" i="79"/>
  <c r="N376" i="79"/>
  <c r="M376" i="79"/>
  <c r="I376" i="79"/>
  <c r="H376" i="79"/>
  <c r="G376" i="79"/>
  <c r="AP376" i="79" s="1"/>
  <c r="F376" i="79"/>
  <c r="E376" i="79"/>
  <c r="D376" i="79"/>
  <c r="C376" i="79"/>
  <c r="B376" i="79"/>
  <c r="AO375" i="79"/>
  <c r="AN375" i="79"/>
  <c r="AM375" i="79"/>
  <c r="AL375" i="79"/>
  <c r="AK375" i="79"/>
  <c r="AJ375" i="79"/>
  <c r="AI375" i="79"/>
  <c r="P375" i="79"/>
  <c r="Q375" i="79" s="1"/>
  <c r="N375" i="79"/>
  <c r="M375" i="79"/>
  <c r="I375" i="79"/>
  <c r="H375" i="79"/>
  <c r="G375" i="79"/>
  <c r="AP375" i="79" s="1"/>
  <c r="F375" i="79"/>
  <c r="E375" i="79"/>
  <c r="D375" i="79"/>
  <c r="C375" i="79"/>
  <c r="B375" i="79"/>
  <c r="AO374" i="79"/>
  <c r="AN374" i="79"/>
  <c r="AM374" i="79"/>
  <c r="AQ374" i="79" s="1"/>
  <c r="AL374" i="79"/>
  <c r="AK374" i="79"/>
  <c r="AJ374" i="79"/>
  <c r="AI374" i="79"/>
  <c r="Q374" i="79"/>
  <c r="N374" i="79"/>
  <c r="M374" i="79"/>
  <c r="I374" i="79"/>
  <c r="P374" i="79" s="1"/>
  <c r="R374" i="79" s="1"/>
  <c r="H374" i="79"/>
  <c r="G374" i="79"/>
  <c r="AP374" i="79" s="1"/>
  <c r="F374" i="79"/>
  <c r="E374" i="79"/>
  <c r="D374" i="79"/>
  <c r="C374" i="79"/>
  <c r="B374" i="79"/>
  <c r="AO373" i="79"/>
  <c r="AN373" i="79"/>
  <c r="AM373" i="79"/>
  <c r="AQ373" i="79" s="1"/>
  <c r="AL373" i="79"/>
  <c r="AK373" i="79"/>
  <c r="AJ373" i="79"/>
  <c r="AI373" i="79"/>
  <c r="R373" i="79"/>
  <c r="Q373" i="79"/>
  <c r="P373" i="79"/>
  <c r="N373" i="79"/>
  <c r="M373" i="79"/>
  <c r="I373" i="79"/>
  <c r="H373" i="79"/>
  <c r="G373" i="79"/>
  <c r="AP373" i="79" s="1"/>
  <c r="F373" i="79"/>
  <c r="E373" i="79"/>
  <c r="D373" i="79"/>
  <c r="C373" i="79"/>
  <c r="B373" i="79"/>
  <c r="AO372" i="79"/>
  <c r="AN372" i="79"/>
  <c r="AM372" i="79"/>
  <c r="AL372" i="79"/>
  <c r="AK372" i="79"/>
  <c r="AJ372" i="79"/>
  <c r="AI372" i="79"/>
  <c r="N372" i="79"/>
  <c r="M372" i="79"/>
  <c r="I372" i="79"/>
  <c r="H372" i="79"/>
  <c r="G372" i="79"/>
  <c r="AP372" i="79" s="1"/>
  <c r="F372" i="79"/>
  <c r="E372" i="79"/>
  <c r="D372" i="79"/>
  <c r="C372" i="79"/>
  <c r="B372" i="79"/>
  <c r="AO371" i="79"/>
  <c r="AN371" i="79"/>
  <c r="AM371" i="79"/>
  <c r="AQ371" i="79" s="1"/>
  <c r="AL371" i="79"/>
  <c r="AK371" i="79"/>
  <c r="AJ371" i="79"/>
  <c r="AI371" i="79"/>
  <c r="R371" i="79"/>
  <c r="P371" i="79"/>
  <c r="Q371" i="79" s="1"/>
  <c r="N371" i="79"/>
  <c r="M371" i="79"/>
  <c r="I371" i="79"/>
  <c r="H371" i="79"/>
  <c r="G371" i="79"/>
  <c r="AP371" i="79" s="1"/>
  <c r="F371" i="79"/>
  <c r="E371" i="79"/>
  <c r="D371" i="79"/>
  <c r="C371" i="79"/>
  <c r="B371" i="79"/>
  <c r="AO370" i="79"/>
  <c r="AN370" i="79"/>
  <c r="AM370" i="79"/>
  <c r="AL370" i="79"/>
  <c r="AK370" i="79"/>
  <c r="AJ370" i="79"/>
  <c r="AI370" i="79"/>
  <c r="N370" i="79"/>
  <c r="P370" i="79" s="1"/>
  <c r="Q370" i="79" s="1"/>
  <c r="M370" i="79"/>
  <c r="I370" i="79"/>
  <c r="H370" i="79"/>
  <c r="G370" i="79"/>
  <c r="AP370" i="79" s="1"/>
  <c r="F370" i="79"/>
  <c r="E370" i="79"/>
  <c r="D370" i="79"/>
  <c r="C370" i="79"/>
  <c r="B370" i="79"/>
  <c r="AO369" i="79"/>
  <c r="AN369" i="79"/>
  <c r="AM369" i="79"/>
  <c r="AQ369" i="79" s="1"/>
  <c r="AL369" i="79"/>
  <c r="AK369" i="79"/>
  <c r="AJ369" i="79"/>
  <c r="AI369" i="79"/>
  <c r="R369" i="79"/>
  <c r="N369" i="79"/>
  <c r="M369" i="79"/>
  <c r="I369" i="79"/>
  <c r="P369" i="79" s="1"/>
  <c r="Q369" i="79" s="1"/>
  <c r="H369" i="79"/>
  <c r="G369" i="79"/>
  <c r="AP369" i="79" s="1"/>
  <c r="F369" i="79"/>
  <c r="E369" i="79"/>
  <c r="D369" i="79"/>
  <c r="C369" i="79"/>
  <c r="B369" i="79"/>
  <c r="AO368" i="79"/>
  <c r="AN368" i="79"/>
  <c r="AM368" i="79"/>
  <c r="AL368" i="79"/>
  <c r="AK368" i="79"/>
  <c r="AJ368" i="79"/>
  <c r="AI368" i="79"/>
  <c r="N368" i="79"/>
  <c r="P368" i="79" s="1"/>
  <c r="Q368" i="79" s="1"/>
  <c r="M368" i="79"/>
  <c r="I368" i="79"/>
  <c r="H368" i="79"/>
  <c r="G368" i="79"/>
  <c r="AP368" i="79" s="1"/>
  <c r="F368" i="79"/>
  <c r="E368" i="79"/>
  <c r="D368" i="79"/>
  <c r="C368" i="79"/>
  <c r="B368" i="79"/>
  <c r="AO367" i="79"/>
  <c r="AN367" i="79"/>
  <c r="AM367" i="79"/>
  <c r="AL367" i="79"/>
  <c r="AK367" i="79"/>
  <c r="AJ367" i="79"/>
  <c r="AI367" i="79"/>
  <c r="N367" i="79"/>
  <c r="P367" i="79" s="1"/>
  <c r="Q367" i="79" s="1"/>
  <c r="M367" i="79"/>
  <c r="I367" i="79"/>
  <c r="H367" i="79"/>
  <c r="G367" i="79"/>
  <c r="AP367" i="79" s="1"/>
  <c r="F367" i="79"/>
  <c r="E367" i="79"/>
  <c r="D367" i="79"/>
  <c r="C367" i="79"/>
  <c r="B367" i="79"/>
  <c r="AO366" i="79"/>
  <c r="AN366" i="79"/>
  <c r="AM366" i="79"/>
  <c r="AQ366" i="79" s="1"/>
  <c r="AL366" i="79"/>
  <c r="AK366" i="79"/>
  <c r="AJ366" i="79"/>
  <c r="AI366" i="79"/>
  <c r="N366" i="79"/>
  <c r="M366" i="79"/>
  <c r="I366" i="79"/>
  <c r="P366" i="79" s="1"/>
  <c r="H366" i="79"/>
  <c r="G366" i="79"/>
  <c r="AP366" i="79" s="1"/>
  <c r="F366" i="79"/>
  <c r="E366" i="79"/>
  <c r="D366" i="79"/>
  <c r="C366" i="79"/>
  <c r="B366" i="79"/>
  <c r="AO365" i="79"/>
  <c r="AN365" i="79"/>
  <c r="AM365" i="79"/>
  <c r="AQ365" i="79" s="1"/>
  <c r="AL365" i="79"/>
  <c r="AK365" i="79"/>
  <c r="AJ365" i="79"/>
  <c r="AI365" i="79"/>
  <c r="P365" i="79"/>
  <c r="Q365" i="79" s="1"/>
  <c r="N365" i="79"/>
  <c r="M365" i="79"/>
  <c r="I365" i="79"/>
  <c r="H365" i="79"/>
  <c r="G365" i="79"/>
  <c r="AP365" i="79" s="1"/>
  <c r="F365" i="79"/>
  <c r="E365" i="79"/>
  <c r="D365" i="79"/>
  <c r="C365" i="79"/>
  <c r="B365" i="79"/>
  <c r="AO364" i="79"/>
  <c r="AN364" i="79"/>
  <c r="AM364" i="79"/>
  <c r="AL364" i="79"/>
  <c r="AK364" i="79"/>
  <c r="AJ364" i="79"/>
  <c r="AI364" i="79"/>
  <c r="N364" i="79"/>
  <c r="M364" i="79"/>
  <c r="I364" i="79"/>
  <c r="P364" i="79" s="1"/>
  <c r="Q364" i="79" s="1"/>
  <c r="H364" i="79"/>
  <c r="G364" i="79"/>
  <c r="AP364" i="79" s="1"/>
  <c r="F364" i="79"/>
  <c r="E364" i="79"/>
  <c r="D364" i="79"/>
  <c r="C364" i="79"/>
  <c r="B364" i="79"/>
  <c r="AO363" i="79"/>
  <c r="AN363" i="79"/>
  <c r="AM363" i="79"/>
  <c r="AQ363" i="79" s="1"/>
  <c r="AL363" i="79"/>
  <c r="AK363" i="79"/>
  <c r="AJ363" i="79"/>
  <c r="AI363" i="79"/>
  <c r="P363" i="79"/>
  <c r="R363" i="79" s="1"/>
  <c r="N363" i="79"/>
  <c r="M363" i="79"/>
  <c r="I363" i="79"/>
  <c r="H363" i="79"/>
  <c r="G363" i="79"/>
  <c r="AP363" i="79" s="1"/>
  <c r="F363" i="79"/>
  <c r="E363" i="79"/>
  <c r="D363" i="79"/>
  <c r="C363" i="79"/>
  <c r="B363" i="79"/>
  <c r="AO362" i="79"/>
  <c r="AN362" i="79"/>
  <c r="AM362" i="79"/>
  <c r="AL362" i="79"/>
  <c r="AK362" i="79"/>
  <c r="AJ362" i="79"/>
  <c r="AI362" i="79"/>
  <c r="N362" i="79"/>
  <c r="M362" i="79"/>
  <c r="I362" i="79"/>
  <c r="H362" i="79"/>
  <c r="G362" i="79"/>
  <c r="AP362" i="79" s="1"/>
  <c r="F362" i="79"/>
  <c r="E362" i="79"/>
  <c r="D362" i="79"/>
  <c r="C362" i="79"/>
  <c r="B362" i="79"/>
  <c r="AO361" i="79"/>
  <c r="AN361" i="79"/>
  <c r="AM361" i="79"/>
  <c r="AQ361" i="79" s="1"/>
  <c r="AL361" i="79"/>
  <c r="AK361" i="79"/>
  <c r="AJ361" i="79"/>
  <c r="AI361" i="79"/>
  <c r="R361" i="79"/>
  <c r="N361" i="79"/>
  <c r="M361" i="79"/>
  <c r="I361" i="79"/>
  <c r="P361" i="79" s="1"/>
  <c r="Q361" i="79" s="1"/>
  <c r="H361" i="79"/>
  <c r="G361" i="79"/>
  <c r="AP361" i="79" s="1"/>
  <c r="F361" i="79"/>
  <c r="E361" i="79"/>
  <c r="D361" i="79"/>
  <c r="C361" i="79"/>
  <c r="B361" i="79"/>
  <c r="AO360" i="79"/>
  <c r="AN360" i="79"/>
  <c r="AM360" i="79"/>
  <c r="AL360" i="79"/>
  <c r="AK360" i="79"/>
  <c r="AJ360" i="79"/>
  <c r="AI360" i="79"/>
  <c r="N360" i="79"/>
  <c r="P360" i="79" s="1"/>
  <c r="Q360" i="79" s="1"/>
  <c r="M360" i="79"/>
  <c r="I360" i="79"/>
  <c r="H360" i="79"/>
  <c r="G360" i="79"/>
  <c r="AP360" i="79" s="1"/>
  <c r="F360" i="79"/>
  <c r="E360" i="79"/>
  <c r="D360" i="79"/>
  <c r="C360" i="79"/>
  <c r="B360" i="79"/>
  <c r="AO359" i="79"/>
  <c r="AN359" i="79"/>
  <c r="AM359" i="79"/>
  <c r="AL359" i="79"/>
  <c r="AK359" i="79"/>
  <c r="AJ359" i="79"/>
  <c r="AI359" i="79"/>
  <c r="N359" i="79"/>
  <c r="P359" i="79" s="1"/>
  <c r="Q359" i="79" s="1"/>
  <c r="M359" i="79"/>
  <c r="I359" i="79"/>
  <c r="H359" i="79"/>
  <c r="G359" i="79"/>
  <c r="AP359" i="79" s="1"/>
  <c r="F359" i="79"/>
  <c r="E359" i="79"/>
  <c r="D359" i="79"/>
  <c r="C359" i="79"/>
  <c r="B359" i="79"/>
  <c r="AO358" i="79"/>
  <c r="AN358" i="79"/>
  <c r="AM358" i="79"/>
  <c r="AQ358" i="79" s="1"/>
  <c r="AL358" i="79"/>
  <c r="AK358" i="79"/>
  <c r="AJ358" i="79"/>
  <c r="AI358" i="79"/>
  <c r="N358" i="79"/>
  <c r="M358" i="79"/>
  <c r="I358" i="79"/>
  <c r="P358" i="79" s="1"/>
  <c r="H358" i="79"/>
  <c r="G358" i="79"/>
  <c r="AP358" i="79" s="1"/>
  <c r="F358" i="79"/>
  <c r="E358" i="79"/>
  <c r="D358" i="79"/>
  <c r="C358" i="79"/>
  <c r="B358" i="79"/>
  <c r="AO357" i="79"/>
  <c r="AN357" i="79"/>
  <c r="AM357" i="79"/>
  <c r="AQ357" i="79" s="1"/>
  <c r="AL357" i="79"/>
  <c r="AK357" i="79"/>
  <c r="AJ357" i="79"/>
  <c r="AI357" i="79"/>
  <c r="N357" i="79"/>
  <c r="P357" i="79" s="1"/>
  <c r="Q357" i="79" s="1"/>
  <c r="M357" i="79"/>
  <c r="I357" i="79"/>
  <c r="H357" i="79"/>
  <c r="G357" i="79"/>
  <c r="AP357" i="79" s="1"/>
  <c r="F357" i="79"/>
  <c r="E357" i="79"/>
  <c r="D357" i="79"/>
  <c r="C357" i="79"/>
  <c r="B357" i="79"/>
  <c r="AO356" i="79"/>
  <c r="AN356" i="79"/>
  <c r="AM356" i="79"/>
  <c r="AL356" i="79"/>
  <c r="AK356" i="79"/>
  <c r="AJ356" i="79"/>
  <c r="AI356" i="79"/>
  <c r="N356" i="79"/>
  <c r="M356" i="79"/>
  <c r="I356" i="79"/>
  <c r="P356" i="79" s="1"/>
  <c r="Q356" i="79" s="1"/>
  <c r="H356" i="79"/>
  <c r="G356" i="79"/>
  <c r="AP356" i="79" s="1"/>
  <c r="F356" i="79"/>
  <c r="E356" i="79"/>
  <c r="D356" i="79"/>
  <c r="C356" i="79"/>
  <c r="B356" i="79"/>
  <c r="AO355" i="79"/>
  <c r="AN355" i="79"/>
  <c r="AM355" i="79"/>
  <c r="AQ355" i="79" s="1"/>
  <c r="AL355" i="79"/>
  <c r="AK355" i="79"/>
  <c r="AJ355" i="79"/>
  <c r="AI355" i="79"/>
  <c r="P355" i="79"/>
  <c r="R355" i="79" s="1"/>
  <c r="N355" i="79"/>
  <c r="M355" i="79"/>
  <c r="I355" i="79"/>
  <c r="H355" i="79"/>
  <c r="G355" i="79"/>
  <c r="AP355" i="79" s="1"/>
  <c r="F355" i="79"/>
  <c r="E355" i="79"/>
  <c r="D355" i="79"/>
  <c r="C355" i="79"/>
  <c r="B355" i="79"/>
  <c r="AO354" i="79"/>
  <c r="AN354" i="79"/>
  <c r="AM354" i="79"/>
  <c r="AL354" i="79"/>
  <c r="AK354" i="79"/>
  <c r="AJ354" i="79"/>
  <c r="AI354" i="79"/>
  <c r="N354" i="79"/>
  <c r="M354" i="79"/>
  <c r="I354" i="79"/>
  <c r="P354" i="79" s="1"/>
  <c r="Q354" i="79" s="1"/>
  <c r="H354" i="79"/>
  <c r="G354" i="79"/>
  <c r="AP354" i="79" s="1"/>
  <c r="F354" i="79"/>
  <c r="E354" i="79"/>
  <c r="D354" i="79"/>
  <c r="C354" i="79"/>
  <c r="B354" i="79"/>
  <c r="AO353" i="79"/>
  <c r="AN353" i="79"/>
  <c r="AM353" i="79"/>
  <c r="AQ353" i="79" s="1"/>
  <c r="AL353" i="79"/>
  <c r="AK353" i="79"/>
  <c r="AJ353" i="79"/>
  <c r="AI353" i="79"/>
  <c r="N353" i="79"/>
  <c r="M353" i="79"/>
  <c r="I353" i="79"/>
  <c r="P353" i="79" s="1"/>
  <c r="Q353" i="79" s="1"/>
  <c r="H353" i="79"/>
  <c r="G353" i="79"/>
  <c r="AP353" i="79" s="1"/>
  <c r="F353" i="79"/>
  <c r="E353" i="79"/>
  <c r="D353" i="79"/>
  <c r="C353" i="79"/>
  <c r="B353" i="79"/>
  <c r="AO352" i="79"/>
  <c r="AN352" i="79"/>
  <c r="AM352" i="79"/>
  <c r="AQ352" i="79" s="1"/>
  <c r="AL352" i="79"/>
  <c r="AK352" i="79"/>
  <c r="AJ352" i="79"/>
  <c r="AI352" i="79"/>
  <c r="N352" i="79"/>
  <c r="P352" i="79" s="1"/>
  <c r="Q352" i="79" s="1"/>
  <c r="M352" i="79"/>
  <c r="I352" i="79"/>
  <c r="H352" i="79"/>
  <c r="G352" i="79"/>
  <c r="AP352" i="79" s="1"/>
  <c r="F352" i="79"/>
  <c r="E352" i="79"/>
  <c r="D352" i="79"/>
  <c r="C352" i="79"/>
  <c r="B352" i="79"/>
  <c r="AO351" i="79"/>
  <c r="AN351" i="79"/>
  <c r="AM351" i="79"/>
  <c r="AL351" i="79"/>
  <c r="AK351" i="79"/>
  <c r="AJ351" i="79"/>
  <c r="AI351" i="79"/>
  <c r="P351" i="79"/>
  <c r="Q351" i="79" s="1"/>
  <c r="N351" i="79"/>
  <c r="M351" i="79"/>
  <c r="I351" i="79"/>
  <c r="H351" i="79"/>
  <c r="G351" i="79"/>
  <c r="AP351" i="79" s="1"/>
  <c r="F351" i="79"/>
  <c r="E351" i="79"/>
  <c r="D351" i="79"/>
  <c r="C351" i="79"/>
  <c r="B351" i="79"/>
  <c r="AO350" i="79"/>
  <c r="AN350" i="79"/>
  <c r="AM350" i="79"/>
  <c r="AQ350" i="79" s="1"/>
  <c r="AL350" i="79"/>
  <c r="AK350" i="79"/>
  <c r="AJ350" i="79"/>
  <c r="AI350" i="79"/>
  <c r="N350" i="79"/>
  <c r="M350" i="79"/>
  <c r="I350" i="79"/>
  <c r="P350" i="79" s="1"/>
  <c r="Q350" i="79" s="1"/>
  <c r="H350" i="79"/>
  <c r="G350" i="79"/>
  <c r="AP350" i="79" s="1"/>
  <c r="F350" i="79"/>
  <c r="E350" i="79"/>
  <c r="D350" i="79"/>
  <c r="C350" i="79"/>
  <c r="B350" i="79"/>
  <c r="AO349" i="79"/>
  <c r="AN349" i="79"/>
  <c r="AM349" i="79"/>
  <c r="AQ349" i="79" s="1"/>
  <c r="AL349" i="79"/>
  <c r="AK349" i="79"/>
  <c r="AJ349" i="79"/>
  <c r="AI349" i="79"/>
  <c r="P349" i="79"/>
  <c r="Q349" i="79" s="1"/>
  <c r="N349" i="79"/>
  <c r="M349" i="79"/>
  <c r="I349" i="79"/>
  <c r="H349" i="79"/>
  <c r="G349" i="79"/>
  <c r="AP349" i="79" s="1"/>
  <c r="F349" i="79"/>
  <c r="E349" i="79"/>
  <c r="D349" i="79"/>
  <c r="C349" i="79"/>
  <c r="B349" i="79"/>
  <c r="AO348" i="79"/>
  <c r="AN348" i="79"/>
  <c r="AM348" i="79"/>
  <c r="AL348" i="79"/>
  <c r="AK348" i="79"/>
  <c r="AJ348" i="79"/>
  <c r="AI348" i="79"/>
  <c r="N348" i="79"/>
  <c r="M348" i="79"/>
  <c r="I348" i="79"/>
  <c r="P348" i="79" s="1"/>
  <c r="Q348" i="79" s="1"/>
  <c r="H348" i="79"/>
  <c r="G348" i="79"/>
  <c r="AP348" i="79" s="1"/>
  <c r="F348" i="79"/>
  <c r="E348" i="79"/>
  <c r="D348" i="79"/>
  <c r="C348" i="79"/>
  <c r="B348" i="79"/>
  <c r="AO347" i="79"/>
  <c r="AN347" i="79"/>
  <c r="S347" i="79" s="1"/>
  <c r="AM347" i="79"/>
  <c r="AQ347" i="79" s="1"/>
  <c r="AL347" i="79"/>
  <c r="AK347" i="79"/>
  <c r="AJ347" i="79"/>
  <c r="AI347" i="79"/>
  <c r="P347" i="79"/>
  <c r="R347" i="79" s="1"/>
  <c r="N347" i="79"/>
  <c r="M347" i="79"/>
  <c r="I347" i="79"/>
  <c r="H347" i="79"/>
  <c r="G347" i="79"/>
  <c r="AP347" i="79" s="1"/>
  <c r="F347" i="79"/>
  <c r="E347" i="79"/>
  <c r="D347" i="79"/>
  <c r="C347" i="79"/>
  <c r="B347" i="79"/>
  <c r="AO346" i="79"/>
  <c r="AN346" i="79"/>
  <c r="AM346" i="79"/>
  <c r="AL346" i="79"/>
  <c r="AK346" i="79"/>
  <c r="AJ346" i="79"/>
  <c r="AI346" i="79"/>
  <c r="Q346" i="79"/>
  <c r="N346" i="79"/>
  <c r="M346" i="79"/>
  <c r="I346" i="79"/>
  <c r="P346" i="79" s="1"/>
  <c r="H346" i="79"/>
  <c r="G346" i="79"/>
  <c r="AP346" i="79" s="1"/>
  <c r="F346" i="79"/>
  <c r="E346" i="79"/>
  <c r="D346" i="79"/>
  <c r="C346" i="79"/>
  <c r="B346" i="79"/>
  <c r="AO345" i="79"/>
  <c r="AN345" i="79"/>
  <c r="AM345" i="79"/>
  <c r="AQ345" i="79" s="1"/>
  <c r="AL345" i="79"/>
  <c r="AK345" i="79"/>
  <c r="AJ345" i="79"/>
  <c r="AI345" i="79"/>
  <c r="N345" i="79"/>
  <c r="M345" i="79"/>
  <c r="I345" i="79"/>
  <c r="P345" i="79" s="1"/>
  <c r="Q345" i="79" s="1"/>
  <c r="H345" i="79"/>
  <c r="G345" i="79"/>
  <c r="AP345" i="79" s="1"/>
  <c r="F345" i="79"/>
  <c r="E345" i="79"/>
  <c r="D345" i="79"/>
  <c r="C345" i="79"/>
  <c r="B345" i="79"/>
  <c r="AO344" i="79"/>
  <c r="AN344" i="79"/>
  <c r="AM344" i="79"/>
  <c r="AQ344" i="79" s="1"/>
  <c r="AL344" i="79"/>
  <c r="AK344" i="79"/>
  <c r="AJ344" i="79"/>
  <c r="AI344" i="79"/>
  <c r="R344" i="79"/>
  <c r="Q344" i="79"/>
  <c r="P344" i="79"/>
  <c r="N344" i="79"/>
  <c r="M344" i="79"/>
  <c r="I344" i="79"/>
  <c r="H344" i="79"/>
  <c r="G344" i="79"/>
  <c r="AP344" i="79" s="1"/>
  <c r="F344" i="79"/>
  <c r="E344" i="79"/>
  <c r="D344" i="79"/>
  <c r="C344" i="79"/>
  <c r="B344" i="79"/>
  <c r="AO343" i="79"/>
  <c r="AN343" i="79"/>
  <c r="AM343" i="79"/>
  <c r="AL343" i="79"/>
  <c r="AK343" i="79"/>
  <c r="AJ343" i="79"/>
  <c r="AI343" i="79"/>
  <c r="N343" i="79"/>
  <c r="M343" i="79"/>
  <c r="I343" i="79"/>
  <c r="P343" i="79" s="1"/>
  <c r="Q343" i="79" s="1"/>
  <c r="H343" i="79"/>
  <c r="G343" i="79"/>
  <c r="AP343" i="79" s="1"/>
  <c r="F343" i="79"/>
  <c r="E343" i="79"/>
  <c r="D343" i="79"/>
  <c r="C343" i="79"/>
  <c r="B343" i="79"/>
  <c r="AO342" i="79"/>
  <c r="AN342" i="79"/>
  <c r="AM342" i="79"/>
  <c r="AQ342" i="79" s="1"/>
  <c r="AL342" i="79"/>
  <c r="AK342" i="79"/>
  <c r="AJ342" i="79"/>
  <c r="AI342" i="79"/>
  <c r="R342" i="79"/>
  <c r="Q342" i="79"/>
  <c r="N342" i="79"/>
  <c r="M342" i="79"/>
  <c r="I342" i="79"/>
  <c r="P342" i="79" s="1"/>
  <c r="H342" i="79"/>
  <c r="G342" i="79"/>
  <c r="AP342" i="79" s="1"/>
  <c r="F342" i="79"/>
  <c r="E342" i="79"/>
  <c r="D342" i="79"/>
  <c r="C342" i="79"/>
  <c r="B342" i="79"/>
  <c r="AO341" i="79"/>
  <c r="AN341" i="79"/>
  <c r="AM341" i="79"/>
  <c r="AL341" i="79"/>
  <c r="AK341" i="79"/>
  <c r="AJ341" i="79"/>
  <c r="AI341" i="79"/>
  <c r="N341" i="79"/>
  <c r="P341" i="79" s="1"/>
  <c r="Q341" i="79" s="1"/>
  <c r="M341" i="79"/>
  <c r="I341" i="79"/>
  <c r="H341" i="79"/>
  <c r="G341" i="79"/>
  <c r="AP341" i="79" s="1"/>
  <c r="F341" i="79"/>
  <c r="E341" i="79"/>
  <c r="D341" i="79"/>
  <c r="C341" i="79"/>
  <c r="B341" i="79"/>
  <c r="AO340" i="79"/>
  <c r="AN340" i="79"/>
  <c r="AM340" i="79"/>
  <c r="AL340" i="79"/>
  <c r="AK340" i="79"/>
  <c r="AJ340" i="79"/>
  <c r="AI340" i="79"/>
  <c r="N340" i="79"/>
  <c r="M340" i="79"/>
  <c r="I340" i="79"/>
  <c r="H340" i="79"/>
  <c r="G340" i="79"/>
  <c r="AP340" i="79" s="1"/>
  <c r="F340" i="79"/>
  <c r="E340" i="79"/>
  <c r="D340" i="79"/>
  <c r="C340" i="79"/>
  <c r="B340" i="79"/>
  <c r="AO339" i="79"/>
  <c r="AN339" i="79"/>
  <c r="AM339" i="79"/>
  <c r="AQ339" i="79" s="1"/>
  <c r="AL339" i="79"/>
  <c r="AK339" i="79"/>
  <c r="AJ339" i="79"/>
  <c r="AI339" i="79"/>
  <c r="P339" i="79"/>
  <c r="N339" i="79"/>
  <c r="M339" i="79"/>
  <c r="I339" i="79"/>
  <c r="H339" i="79"/>
  <c r="G339" i="79"/>
  <c r="AP339" i="79" s="1"/>
  <c r="F339" i="79"/>
  <c r="E339" i="79"/>
  <c r="D339" i="79"/>
  <c r="C339" i="79"/>
  <c r="B339" i="79"/>
  <c r="AO338" i="79"/>
  <c r="AN338" i="79"/>
  <c r="AM338" i="79"/>
  <c r="AL338" i="79"/>
  <c r="AK338" i="79"/>
  <c r="AJ338" i="79"/>
  <c r="AI338" i="79"/>
  <c r="P338" i="79"/>
  <c r="Q338" i="79" s="1"/>
  <c r="N338" i="79"/>
  <c r="M338" i="79"/>
  <c r="I338" i="79"/>
  <c r="H338" i="79"/>
  <c r="G338" i="79"/>
  <c r="AP338" i="79" s="1"/>
  <c r="F338" i="79"/>
  <c r="E338" i="79"/>
  <c r="D338" i="79"/>
  <c r="C338" i="79"/>
  <c r="B338" i="79"/>
  <c r="AO337" i="79"/>
  <c r="AN337" i="79"/>
  <c r="AM337" i="79"/>
  <c r="AQ337" i="79" s="1"/>
  <c r="AL337" i="79"/>
  <c r="AK337" i="79"/>
  <c r="AJ337" i="79"/>
  <c r="AI337" i="79"/>
  <c r="N337" i="79"/>
  <c r="M337" i="79"/>
  <c r="I337" i="79"/>
  <c r="P337" i="79" s="1"/>
  <c r="H337" i="79"/>
  <c r="G337" i="79"/>
  <c r="AP337" i="79" s="1"/>
  <c r="F337" i="79"/>
  <c r="E337" i="79"/>
  <c r="D337" i="79"/>
  <c r="C337" i="79"/>
  <c r="B337" i="79"/>
  <c r="AO336" i="79"/>
  <c r="AN336" i="79"/>
  <c r="AM336" i="79"/>
  <c r="AQ336" i="79" s="1"/>
  <c r="AL336" i="79"/>
  <c r="AK336" i="79"/>
  <c r="AJ336" i="79"/>
  <c r="AI336" i="79"/>
  <c r="R336" i="79"/>
  <c r="Q336" i="79"/>
  <c r="P336" i="79"/>
  <c r="N336" i="79"/>
  <c r="M336" i="79"/>
  <c r="I336" i="79"/>
  <c r="H336" i="79"/>
  <c r="G336" i="79"/>
  <c r="AP336" i="79" s="1"/>
  <c r="F336" i="79"/>
  <c r="E336" i="79"/>
  <c r="D336" i="79"/>
  <c r="C336" i="79"/>
  <c r="B336" i="79"/>
  <c r="AO335" i="79"/>
  <c r="AN335" i="79"/>
  <c r="AM335" i="79"/>
  <c r="AL335" i="79"/>
  <c r="AK335" i="79"/>
  <c r="AJ335" i="79"/>
  <c r="AI335" i="79"/>
  <c r="N335" i="79"/>
  <c r="M335" i="79"/>
  <c r="I335" i="79"/>
  <c r="H335" i="79"/>
  <c r="G335" i="79"/>
  <c r="AP335" i="79" s="1"/>
  <c r="F335" i="79"/>
  <c r="E335" i="79"/>
  <c r="D335" i="79"/>
  <c r="C335" i="79"/>
  <c r="B335" i="79"/>
  <c r="AO334" i="79"/>
  <c r="AN334" i="79"/>
  <c r="AM334" i="79"/>
  <c r="AQ334" i="79" s="1"/>
  <c r="AL334" i="79"/>
  <c r="AK334" i="79"/>
  <c r="AJ334" i="79"/>
  <c r="AI334" i="79"/>
  <c r="R334" i="79"/>
  <c r="Q334" i="79"/>
  <c r="N334" i="79"/>
  <c r="M334" i="79"/>
  <c r="I334" i="79"/>
  <c r="P334" i="79" s="1"/>
  <c r="H334" i="79"/>
  <c r="G334" i="79"/>
  <c r="AP334" i="79" s="1"/>
  <c r="F334" i="79"/>
  <c r="E334" i="79"/>
  <c r="D334" i="79"/>
  <c r="C334" i="79"/>
  <c r="B334" i="79"/>
  <c r="AO333" i="79"/>
  <c r="AN333" i="79"/>
  <c r="AM333" i="79"/>
  <c r="AL333" i="79"/>
  <c r="AK333" i="79"/>
  <c r="AJ333" i="79"/>
  <c r="AI333" i="79"/>
  <c r="N333" i="79"/>
  <c r="P333" i="79" s="1"/>
  <c r="Q333" i="79" s="1"/>
  <c r="M333" i="79"/>
  <c r="I333" i="79"/>
  <c r="H333" i="79"/>
  <c r="G333" i="79"/>
  <c r="AP333" i="79" s="1"/>
  <c r="F333" i="79"/>
  <c r="E333" i="79"/>
  <c r="D333" i="79"/>
  <c r="C333" i="79"/>
  <c r="B333" i="79"/>
  <c r="AO332" i="79"/>
  <c r="AN332" i="79"/>
  <c r="AM332" i="79"/>
  <c r="AL332" i="79"/>
  <c r="AK332" i="79"/>
  <c r="AJ332" i="79"/>
  <c r="AI332" i="79"/>
  <c r="N332" i="79"/>
  <c r="M332" i="79"/>
  <c r="I332" i="79"/>
  <c r="H332" i="79"/>
  <c r="G332" i="79"/>
  <c r="AP332" i="79" s="1"/>
  <c r="F332" i="79"/>
  <c r="E332" i="79"/>
  <c r="D332" i="79"/>
  <c r="C332" i="79"/>
  <c r="B332" i="79"/>
  <c r="AO331" i="79"/>
  <c r="AN331" i="79"/>
  <c r="AM331" i="79"/>
  <c r="AQ331" i="79" s="1"/>
  <c r="AL331" i="79"/>
  <c r="AK331" i="79"/>
  <c r="AJ331" i="79"/>
  <c r="AI331" i="79"/>
  <c r="P331" i="79"/>
  <c r="R331" i="79" s="1"/>
  <c r="N331" i="79"/>
  <c r="M331" i="79"/>
  <c r="I331" i="79"/>
  <c r="H331" i="79"/>
  <c r="G331" i="79"/>
  <c r="AP331" i="79" s="1"/>
  <c r="F331" i="79"/>
  <c r="E331" i="79"/>
  <c r="D331" i="79"/>
  <c r="C331" i="79"/>
  <c r="B331" i="79"/>
  <c r="AO330" i="79"/>
  <c r="AN330" i="79"/>
  <c r="AM330" i="79"/>
  <c r="AL330" i="79"/>
  <c r="AK330" i="79"/>
  <c r="AJ330" i="79"/>
  <c r="AI330" i="79"/>
  <c r="N330" i="79"/>
  <c r="P330" i="79" s="1"/>
  <c r="Q330" i="79" s="1"/>
  <c r="M330" i="79"/>
  <c r="I330" i="79"/>
  <c r="H330" i="79"/>
  <c r="G330" i="79"/>
  <c r="AP330" i="79" s="1"/>
  <c r="F330" i="79"/>
  <c r="E330" i="79"/>
  <c r="D330" i="79"/>
  <c r="C330" i="79"/>
  <c r="B330" i="79"/>
  <c r="AO329" i="79"/>
  <c r="AN329" i="79"/>
  <c r="AM329" i="79"/>
  <c r="AQ329" i="79" s="1"/>
  <c r="AL329" i="79"/>
  <c r="AK329" i="79"/>
  <c r="AJ329" i="79"/>
  <c r="AI329" i="79"/>
  <c r="N329" i="79"/>
  <c r="M329" i="79"/>
  <c r="I329" i="79"/>
  <c r="P329" i="79" s="1"/>
  <c r="H329" i="79"/>
  <c r="G329" i="79"/>
  <c r="AP329" i="79" s="1"/>
  <c r="F329" i="79"/>
  <c r="E329" i="79"/>
  <c r="D329" i="79"/>
  <c r="C329" i="79"/>
  <c r="B329" i="79"/>
  <c r="AO328" i="79"/>
  <c r="AN328" i="79"/>
  <c r="AM328" i="79"/>
  <c r="AQ328" i="79" s="1"/>
  <c r="AL328" i="79"/>
  <c r="AK328" i="79"/>
  <c r="AJ328" i="79"/>
  <c r="AI328" i="79"/>
  <c r="N328" i="79"/>
  <c r="P328" i="79" s="1"/>
  <c r="Q328" i="79" s="1"/>
  <c r="M328" i="79"/>
  <c r="I328" i="79"/>
  <c r="H328" i="79"/>
  <c r="G328" i="79"/>
  <c r="AP328" i="79" s="1"/>
  <c r="F328" i="79"/>
  <c r="E328" i="79"/>
  <c r="D328" i="79"/>
  <c r="C328" i="79"/>
  <c r="B328" i="79"/>
  <c r="AO327" i="79"/>
  <c r="AN327" i="79"/>
  <c r="AM327" i="79"/>
  <c r="AL327" i="79"/>
  <c r="AK327" i="79"/>
  <c r="AJ327" i="79"/>
  <c r="AI327" i="79"/>
  <c r="N327" i="79"/>
  <c r="M327" i="79"/>
  <c r="I327" i="79"/>
  <c r="P327" i="79" s="1"/>
  <c r="Q327" i="79" s="1"/>
  <c r="H327" i="79"/>
  <c r="G327" i="79"/>
  <c r="AP327" i="79" s="1"/>
  <c r="F327" i="79"/>
  <c r="E327" i="79"/>
  <c r="D327" i="79"/>
  <c r="C327" i="79"/>
  <c r="B327" i="79"/>
  <c r="AO326" i="79"/>
  <c r="AN326" i="79"/>
  <c r="AM326" i="79"/>
  <c r="AQ326" i="79" s="1"/>
  <c r="AL326" i="79"/>
  <c r="AK326" i="79"/>
  <c r="AJ326" i="79"/>
  <c r="AI326" i="79"/>
  <c r="R326" i="79"/>
  <c r="Q326" i="79"/>
  <c r="N326" i="79"/>
  <c r="M326" i="79"/>
  <c r="I326" i="79"/>
  <c r="P326" i="79" s="1"/>
  <c r="H326" i="79"/>
  <c r="G326" i="79"/>
  <c r="AP326" i="79" s="1"/>
  <c r="F326" i="79"/>
  <c r="E326" i="79"/>
  <c r="D326" i="79"/>
  <c r="C326" i="79"/>
  <c r="B326" i="79"/>
  <c r="AO325" i="79"/>
  <c r="AN325" i="79"/>
  <c r="AM325" i="79"/>
  <c r="AL325" i="79"/>
  <c r="AK325" i="79"/>
  <c r="AJ325" i="79"/>
  <c r="AI325" i="79"/>
  <c r="N325" i="79"/>
  <c r="P325" i="79" s="1"/>
  <c r="Q325" i="79" s="1"/>
  <c r="M325" i="79"/>
  <c r="I325" i="79"/>
  <c r="H325" i="79"/>
  <c r="G325" i="79"/>
  <c r="AP325" i="79" s="1"/>
  <c r="F325" i="79"/>
  <c r="E325" i="79"/>
  <c r="D325" i="79"/>
  <c r="C325" i="79"/>
  <c r="B325" i="79"/>
  <c r="AO324" i="79"/>
  <c r="AN324" i="79"/>
  <c r="AM324" i="79"/>
  <c r="AL324" i="79"/>
  <c r="AK324" i="79"/>
  <c r="AJ324" i="79"/>
  <c r="AI324" i="79"/>
  <c r="N324" i="79"/>
  <c r="M324" i="79"/>
  <c r="I324" i="79"/>
  <c r="H324" i="79"/>
  <c r="G324" i="79"/>
  <c r="AP324" i="79" s="1"/>
  <c r="F324" i="79"/>
  <c r="E324" i="79"/>
  <c r="D324" i="79"/>
  <c r="C324" i="79"/>
  <c r="B324" i="79"/>
  <c r="AO323" i="79"/>
  <c r="AN323" i="79"/>
  <c r="AM323" i="79"/>
  <c r="AQ323" i="79" s="1"/>
  <c r="AL323" i="79"/>
  <c r="AK323" i="79"/>
  <c r="AJ323" i="79"/>
  <c r="AI323" i="79"/>
  <c r="R323" i="79"/>
  <c r="Q323" i="79"/>
  <c r="P323" i="79"/>
  <c r="N323" i="79"/>
  <c r="M323" i="79"/>
  <c r="I323" i="79"/>
  <c r="H323" i="79"/>
  <c r="G323" i="79"/>
  <c r="AP323" i="79" s="1"/>
  <c r="F323" i="79"/>
  <c r="E323" i="79"/>
  <c r="D323" i="79"/>
  <c r="C323" i="79"/>
  <c r="B323" i="79"/>
  <c r="AO322" i="79"/>
  <c r="AN322" i="79"/>
  <c r="AM322" i="79"/>
  <c r="AL322" i="79"/>
  <c r="AK322" i="79"/>
  <c r="AJ322" i="79"/>
  <c r="AI322" i="79"/>
  <c r="P322" i="79"/>
  <c r="Q322" i="79" s="1"/>
  <c r="N322" i="79"/>
  <c r="M322" i="79"/>
  <c r="I322" i="79"/>
  <c r="H322" i="79"/>
  <c r="G322" i="79"/>
  <c r="AP322" i="79" s="1"/>
  <c r="F322" i="79"/>
  <c r="E322" i="79"/>
  <c r="D322" i="79"/>
  <c r="C322" i="79"/>
  <c r="B322" i="79"/>
  <c r="AO321" i="79"/>
  <c r="AN321" i="79"/>
  <c r="AM321" i="79"/>
  <c r="AQ321" i="79" s="1"/>
  <c r="AL321" i="79"/>
  <c r="AK321" i="79"/>
  <c r="AJ321" i="79"/>
  <c r="AI321" i="79"/>
  <c r="N321" i="79"/>
  <c r="M321" i="79"/>
  <c r="I321" i="79"/>
  <c r="P321" i="79" s="1"/>
  <c r="H321" i="79"/>
  <c r="G321" i="79"/>
  <c r="AP321" i="79" s="1"/>
  <c r="F321" i="79"/>
  <c r="E321" i="79"/>
  <c r="D321" i="79"/>
  <c r="C321" i="79"/>
  <c r="B321" i="79"/>
  <c r="AO320" i="79"/>
  <c r="AN320" i="79"/>
  <c r="AM320" i="79"/>
  <c r="AQ320" i="79" s="1"/>
  <c r="AL320" i="79"/>
  <c r="AK320" i="79"/>
  <c r="AJ320" i="79"/>
  <c r="AI320" i="79"/>
  <c r="N320" i="79"/>
  <c r="P320" i="79" s="1"/>
  <c r="Q320" i="79" s="1"/>
  <c r="M320" i="79"/>
  <c r="I320" i="79"/>
  <c r="H320" i="79"/>
  <c r="G320" i="79"/>
  <c r="AP320" i="79" s="1"/>
  <c r="F320" i="79"/>
  <c r="E320" i="79"/>
  <c r="D320" i="79"/>
  <c r="C320" i="79"/>
  <c r="B320" i="79"/>
  <c r="AO319" i="79"/>
  <c r="AN319" i="79"/>
  <c r="AM319" i="79"/>
  <c r="AL319" i="79"/>
  <c r="AK319" i="79"/>
  <c r="AJ319" i="79"/>
  <c r="AI319" i="79"/>
  <c r="N319" i="79"/>
  <c r="M319" i="79"/>
  <c r="I319" i="79"/>
  <c r="P319" i="79" s="1"/>
  <c r="Q319" i="79" s="1"/>
  <c r="H319" i="79"/>
  <c r="G319" i="79"/>
  <c r="AP319" i="79" s="1"/>
  <c r="F319" i="79"/>
  <c r="E319" i="79"/>
  <c r="D319" i="79"/>
  <c r="C319" i="79"/>
  <c r="B319" i="79"/>
  <c r="AO318" i="79"/>
  <c r="AN318" i="79"/>
  <c r="AM318" i="79"/>
  <c r="AQ318" i="79" s="1"/>
  <c r="AL318" i="79"/>
  <c r="AK318" i="79"/>
  <c r="AJ318" i="79"/>
  <c r="AI318" i="79"/>
  <c r="N318" i="79"/>
  <c r="M318" i="79"/>
  <c r="I318" i="79"/>
  <c r="P318" i="79" s="1"/>
  <c r="Q318" i="79" s="1"/>
  <c r="H318" i="79"/>
  <c r="G318" i="79"/>
  <c r="AP318" i="79" s="1"/>
  <c r="F318" i="79"/>
  <c r="E318" i="79"/>
  <c r="D318" i="79"/>
  <c r="C318" i="79"/>
  <c r="B318" i="79"/>
  <c r="AO317" i="79"/>
  <c r="AN317" i="79"/>
  <c r="AM317" i="79"/>
  <c r="AQ317" i="79" s="1"/>
  <c r="AL317" i="79"/>
  <c r="AK317" i="79"/>
  <c r="AJ317" i="79"/>
  <c r="AI317" i="79"/>
  <c r="R317" i="79"/>
  <c r="N317" i="79"/>
  <c r="P317" i="79" s="1"/>
  <c r="Q317" i="79" s="1"/>
  <c r="M317" i="79"/>
  <c r="I317" i="79"/>
  <c r="H317" i="79"/>
  <c r="G317" i="79"/>
  <c r="AP317" i="79" s="1"/>
  <c r="F317" i="79"/>
  <c r="E317" i="79"/>
  <c r="D317" i="79"/>
  <c r="C317" i="79"/>
  <c r="B317" i="79"/>
  <c r="AO316" i="79"/>
  <c r="AN316" i="79"/>
  <c r="AM316" i="79"/>
  <c r="AL316" i="79"/>
  <c r="AK316" i="79"/>
  <c r="AJ316" i="79"/>
  <c r="AI316" i="79"/>
  <c r="N316" i="79"/>
  <c r="M316" i="79"/>
  <c r="I316" i="79"/>
  <c r="P316" i="79" s="1"/>
  <c r="Q316" i="79" s="1"/>
  <c r="H316" i="79"/>
  <c r="G316" i="79"/>
  <c r="AP316" i="79" s="1"/>
  <c r="F316" i="79"/>
  <c r="E316" i="79"/>
  <c r="D316" i="79"/>
  <c r="C316" i="79"/>
  <c r="B316" i="79"/>
  <c r="AO315" i="79"/>
  <c r="AN315" i="79"/>
  <c r="AM315" i="79"/>
  <c r="AQ315" i="79" s="1"/>
  <c r="AL315" i="79"/>
  <c r="AK315" i="79"/>
  <c r="AJ315" i="79"/>
  <c r="AI315" i="79"/>
  <c r="R315" i="79"/>
  <c r="Q315" i="79"/>
  <c r="P315" i="79"/>
  <c r="N315" i="79"/>
  <c r="M315" i="79"/>
  <c r="I315" i="79"/>
  <c r="H315" i="79"/>
  <c r="G315" i="79"/>
  <c r="AP315" i="79" s="1"/>
  <c r="F315" i="79"/>
  <c r="E315" i="79"/>
  <c r="D315" i="79"/>
  <c r="C315" i="79"/>
  <c r="B315" i="79"/>
  <c r="AO314" i="79"/>
  <c r="AN314" i="79"/>
  <c r="AM314" i="79"/>
  <c r="AL314" i="79"/>
  <c r="AK314" i="79"/>
  <c r="AJ314" i="79"/>
  <c r="AI314" i="79"/>
  <c r="N314" i="79"/>
  <c r="M314" i="79"/>
  <c r="I314" i="79"/>
  <c r="P314" i="79" s="1"/>
  <c r="Q314" i="79" s="1"/>
  <c r="H314" i="79"/>
  <c r="G314" i="79"/>
  <c r="AP314" i="79" s="1"/>
  <c r="F314" i="79"/>
  <c r="E314" i="79"/>
  <c r="D314" i="79"/>
  <c r="C314" i="79"/>
  <c r="B314" i="79"/>
  <c r="AO313" i="79"/>
  <c r="AN313" i="79"/>
  <c r="AM313" i="79"/>
  <c r="AQ313" i="79" s="1"/>
  <c r="AL313" i="79"/>
  <c r="AK313" i="79"/>
  <c r="AJ313" i="79"/>
  <c r="AI313" i="79"/>
  <c r="R313" i="79"/>
  <c r="N313" i="79"/>
  <c r="M313" i="79"/>
  <c r="I313" i="79"/>
  <c r="P313" i="79" s="1"/>
  <c r="Q313" i="79" s="1"/>
  <c r="H313" i="79"/>
  <c r="G313" i="79"/>
  <c r="AP313" i="79" s="1"/>
  <c r="F313" i="79"/>
  <c r="E313" i="79"/>
  <c r="D313" i="79"/>
  <c r="C313" i="79"/>
  <c r="B313" i="79"/>
  <c r="AO312" i="79"/>
  <c r="AN312" i="79"/>
  <c r="AM312" i="79"/>
  <c r="AL312" i="79"/>
  <c r="AK312" i="79"/>
  <c r="AJ312" i="79"/>
  <c r="AI312" i="79"/>
  <c r="N312" i="79"/>
  <c r="P312" i="79" s="1"/>
  <c r="Q312" i="79" s="1"/>
  <c r="M312" i="79"/>
  <c r="I312" i="79"/>
  <c r="H312" i="79"/>
  <c r="G312" i="79"/>
  <c r="AP312" i="79" s="1"/>
  <c r="F312" i="79"/>
  <c r="E312" i="79"/>
  <c r="D312" i="79"/>
  <c r="C312" i="79"/>
  <c r="B312" i="79"/>
  <c r="AO311" i="79"/>
  <c r="AN311" i="79"/>
  <c r="AM311" i="79"/>
  <c r="AL311" i="79"/>
  <c r="AK311" i="79"/>
  <c r="AJ311" i="79"/>
  <c r="AI311" i="79"/>
  <c r="P311" i="79"/>
  <c r="Q311" i="79" s="1"/>
  <c r="N311" i="79"/>
  <c r="M311" i="79"/>
  <c r="I311" i="79"/>
  <c r="H311" i="79"/>
  <c r="G311" i="79"/>
  <c r="AP311" i="79" s="1"/>
  <c r="F311" i="79"/>
  <c r="E311" i="79"/>
  <c r="D311" i="79"/>
  <c r="C311" i="79"/>
  <c r="B311" i="79"/>
  <c r="AO310" i="79"/>
  <c r="AN310" i="79"/>
  <c r="AM310" i="79"/>
  <c r="AQ310" i="79" s="1"/>
  <c r="AL310" i="79"/>
  <c r="AK310" i="79"/>
  <c r="AJ310" i="79"/>
  <c r="AI310" i="79"/>
  <c r="Q310" i="79"/>
  <c r="N310" i="79"/>
  <c r="M310" i="79"/>
  <c r="I310" i="79"/>
  <c r="P310" i="79" s="1"/>
  <c r="R310" i="79" s="1"/>
  <c r="H310" i="79"/>
  <c r="G310" i="79"/>
  <c r="AP310" i="79" s="1"/>
  <c r="F310" i="79"/>
  <c r="E310" i="79"/>
  <c r="D310" i="79"/>
  <c r="C310" i="79"/>
  <c r="B310" i="79"/>
  <c r="AO309" i="79"/>
  <c r="AN309" i="79"/>
  <c r="AM309" i="79"/>
  <c r="AQ309" i="79" s="1"/>
  <c r="AL309" i="79"/>
  <c r="AK309" i="79"/>
  <c r="AJ309" i="79"/>
  <c r="AI309" i="79"/>
  <c r="R309" i="79"/>
  <c r="Q309" i="79"/>
  <c r="P309" i="79"/>
  <c r="N309" i="79"/>
  <c r="M309" i="79"/>
  <c r="I309" i="79"/>
  <c r="H309" i="79"/>
  <c r="G309" i="79"/>
  <c r="AP309" i="79" s="1"/>
  <c r="F309" i="79"/>
  <c r="E309" i="79"/>
  <c r="D309" i="79"/>
  <c r="C309" i="79"/>
  <c r="B309" i="79"/>
  <c r="AO308" i="79"/>
  <c r="AN308" i="79"/>
  <c r="AM308" i="79"/>
  <c r="AL308" i="79"/>
  <c r="AK308" i="79"/>
  <c r="AJ308" i="79"/>
  <c r="AI308" i="79"/>
  <c r="N308" i="79"/>
  <c r="M308" i="79"/>
  <c r="I308" i="79"/>
  <c r="H308" i="79"/>
  <c r="G308" i="79"/>
  <c r="AP308" i="79" s="1"/>
  <c r="F308" i="79"/>
  <c r="E308" i="79"/>
  <c r="D308" i="79"/>
  <c r="C308" i="79"/>
  <c r="B308" i="79"/>
  <c r="AO307" i="79"/>
  <c r="AN307" i="79"/>
  <c r="AM307" i="79"/>
  <c r="AQ307" i="79" s="1"/>
  <c r="AL307" i="79"/>
  <c r="AK307" i="79"/>
  <c r="AJ307" i="79"/>
  <c r="AI307" i="79"/>
  <c r="R307" i="79"/>
  <c r="Q307" i="79"/>
  <c r="P307" i="79"/>
  <c r="N307" i="79"/>
  <c r="M307" i="79"/>
  <c r="I307" i="79"/>
  <c r="H307" i="79"/>
  <c r="G307" i="79"/>
  <c r="AP307" i="79" s="1"/>
  <c r="F307" i="79"/>
  <c r="E307" i="79"/>
  <c r="D307" i="79"/>
  <c r="C307" i="79"/>
  <c r="B307" i="79"/>
  <c r="AO306" i="79"/>
  <c r="AN306" i="79"/>
  <c r="AM306" i="79"/>
  <c r="AL306" i="79"/>
  <c r="AK306" i="79"/>
  <c r="AJ306" i="79"/>
  <c r="AI306" i="79"/>
  <c r="N306" i="79"/>
  <c r="P306" i="79" s="1"/>
  <c r="Q306" i="79" s="1"/>
  <c r="M306" i="79"/>
  <c r="I306" i="79"/>
  <c r="H306" i="79"/>
  <c r="G306" i="79"/>
  <c r="AP306" i="79" s="1"/>
  <c r="F306" i="79"/>
  <c r="E306" i="79"/>
  <c r="D306" i="79"/>
  <c r="C306" i="79"/>
  <c r="B306" i="79"/>
  <c r="AO305" i="79"/>
  <c r="AN305" i="79"/>
  <c r="AM305" i="79"/>
  <c r="AQ305" i="79" s="1"/>
  <c r="AL305" i="79"/>
  <c r="AK305" i="79"/>
  <c r="AJ305" i="79"/>
  <c r="AI305" i="79"/>
  <c r="R305" i="79"/>
  <c r="N305" i="79"/>
  <c r="M305" i="79"/>
  <c r="I305" i="79"/>
  <c r="P305" i="79" s="1"/>
  <c r="Q305" i="79" s="1"/>
  <c r="H305" i="79"/>
  <c r="G305" i="79"/>
  <c r="AP305" i="79" s="1"/>
  <c r="F305" i="79"/>
  <c r="E305" i="79"/>
  <c r="D305" i="79"/>
  <c r="C305" i="79"/>
  <c r="B305" i="79"/>
  <c r="AO304" i="79"/>
  <c r="AN304" i="79"/>
  <c r="AM304" i="79"/>
  <c r="AL304" i="79"/>
  <c r="AK304" i="79"/>
  <c r="AJ304" i="79"/>
  <c r="AI304" i="79"/>
  <c r="N304" i="79"/>
  <c r="P304" i="79" s="1"/>
  <c r="Q304" i="79" s="1"/>
  <c r="M304" i="79"/>
  <c r="I304" i="79"/>
  <c r="H304" i="79"/>
  <c r="G304" i="79"/>
  <c r="AP304" i="79" s="1"/>
  <c r="F304" i="79"/>
  <c r="E304" i="79"/>
  <c r="D304" i="79"/>
  <c r="C304" i="79"/>
  <c r="B304" i="79"/>
  <c r="AO303" i="79"/>
  <c r="AN303" i="79"/>
  <c r="AM303" i="79"/>
  <c r="AL303" i="79"/>
  <c r="AK303" i="79"/>
  <c r="AJ303" i="79"/>
  <c r="AI303" i="79"/>
  <c r="P303" i="79"/>
  <c r="Q303" i="79" s="1"/>
  <c r="N303" i="79"/>
  <c r="M303" i="79"/>
  <c r="I303" i="79"/>
  <c r="H303" i="79"/>
  <c r="G303" i="79"/>
  <c r="AP303" i="79" s="1"/>
  <c r="F303" i="79"/>
  <c r="E303" i="79"/>
  <c r="D303" i="79"/>
  <c r="C303" i="79"/>
  <c r="B303" i="79"/>
  <c r="AO302" i="79"/>
  <c r="AN302" i="79"/>
  <c r="AM302" i="79"/>
  <c r="AQ302" i="79" s="1"/>
  <c r="AL302" i="79"/>
  <c r="AK302" i="79"/>
  <c r="AJ302" i="79"/>
  <c r="AI302" i="79"/>
  <c r="N302" i="79"/>
  <c r="M302" i="79"/>
  <c r="I302" i="79"/>
  <c r="P302" i="79" s="1"/>
  <c r="H302" i="79"/>
  <c r="G302" i="79"/>
  <c r="AP302" i="79" s="1"/>
  <c r="F302" i="79"/>
  <c r="E302" i="79"/>
  <c r="D302" i="79"/>
  <c r="C302" i="79"/>
  <c r="B302" i="79"/>
  <c r="AO301" i="79"/>
  <c r="AN301" i="79"/>
  <c r="AM301" i="79"/>
  <c r="AQ301" i="79" s="1"/>
  <c r="AL301" i="79"/>
  <c r="AK301" i="79"/>
  <c r="AJ301" i="79"/>
  <c r="AI301" i="79"/>
  <c r="P301" i="79"/>
  <c r="Q301" i="79" s="1"/>
  <c r="N301" i="79"/>
  <c r="M301" i="79"/>
  <c r="I301" i="79"/>
  <c r="H301" i="79"/>
  <c r="G301" i="79"/>
  <c r="AP301" i="79" s="1"/>
  <c r="F301" i="79"/>
  <c r="E301" i="79"/>
  <c r="D301" i="79"/>
  <c r="C301" i="79"/>
  <c r="B301" i="79"/>
  <c r="AO300" i="79"/>
  <c r="AN300" i="79"/>
  <c r="AM300" i="79"/>
  <c r="AL300" i="79"/>
  <c r="AK300" i="79"/>
  <c r="AJ300" i="79"/>
  <c r="AI300" i="79"/>
  <c r="N300" i="79"/>
  <c r="M300" i="79"/>
  <c r="I300" i="79"/>
  <c r="P300" i="79" s="1"/>
  <c r="Q300" i="79" s="1"/>
  <c r="H300" i="79"/>
  <c r="G300" i="79"/>
  <c r="AP300" i="79" s="1"/>
  <c r="F300" i="79"/>
  <c r="E300" i="79"/>
  <c r="D300" i="79"/>
  <c r="C300" i="79"/>
  <c r="B300" i="79"/>
  <c r="AO299" i="79"/>
  <c r="AN299" i="79"/>
  <c r="AM299" i="79"/>
  <c r="AQ299" i="79" s="1"/>
  <c r="AL299" i="79"/>
  <c r="AK299" i="79"/>
  <c r="AJ299" i="79"/>
  <c r="AI299" i="79"/>
  <c r="P299" i="79"/>
  <c r="Q299" i="79" s="1"/>
  <c r="N299" i="79"/>
  <c r="M299" i="79"/>
  <c r="I299" i="79"/>
  <c r="H299" i="79"/>
  <c r="G299" i="79"/>
  <c r="AP299" i="79" s="1"/>
  <c r="F299" i="79"/>
  <c r="E299" i="79"/>
  <c r="D299" i="79"/>
  <c r="C299" i="79"/>
  <c r="B299" i="79"/>
  <c r="AO298" i="79"/>
  <c r="AN298" i="79"/>
  <c r="AM298" i="79"/>
  <c r="AL298" i="79"/>
  <c r="AK298" i="79"/>
  <c r="AJ298" i="79"/>
  <c r="AI298" i="79"/>
  <c r="N298" i="79"/>
  <c r="M298" i="79"/>
  <c r="I298" i="79"/>
  <c r="H298" i="79"/>
  <c r="G298" i="79"/>
  <c r="AP298" i="79" s="1"/>
  <c r="F298" i="79"/>
  <c r="E298" i="79"/>
  <c r="D298" i="79"/>
  <c r="C298" i="79"/>
  <c r="B298" i="79"/>
  <c r="AO297" i="79"/>
  <c r="AN297" i="79"/>
  <c r="AM297" i="79"/>
  <c r="AQ297" i="79" s="1"/>
  <c r="AL297" i="79"/>
  <c r="AK297" i="79"/>
  <c r="AJ297" i="79"/>
  <c r="AI297" i="79"/>
  <c r="R297" i="79"/>
  <c r="N297" i="79"/>
  <c r="M297" i="79"/>
  <c r="I297" i="79"/>
  <c r="P297" i="79" s="1"/>
  <c r="Q297" i="79" s="1"/>
  <c r="H297" i="79"/>
  <c r="G297" i="79"/>
  <c r="AP297" i="79" s="1"/>
  <c r="F297" i="79"/>
  <c r="E297" i="79"/>
  <c r="D297" i="79"/>
  <c r="C297" i="79"/>
  <c r="B297" i="79"/>
  <c r="AO296" i="79"/>
  <c r="AN296" i="79"/>
  <c r="AM296" i="79"/>
  <c r="AL296" i="79"/>
  <c r="AK296" i="79"/>
  <c r="AJ296" i="79"/>
  <c r="AI296" i="79"/>
  <c r="N296" i="79"/>
  <c r="P296" i="79" s="1"/>
  <c r="Q296" i="79" s="1"/>
  <c r="M296" i="79"/>
  <c r="I296" i="79"/>
  <c r="H296" i="79"/>
  <c r="G296" i="79"/>
  <c r="AP296" i="79" s="1"/>
  <c r="F296" i="79"/>
  <c r="E296" i="79"/>
  <c r="D296" i="79"/>
  <c r="C296" i="79"/>
  <c r="B296" i="79"/>
  <c r="AO295" i="79"/>
  <c r="AN295" i="79"/>
  <c r="AM295" i="79"/>
  <c r="AL295" i="79"/>
  <c r="AK295" i="79"/>
  <c r="AJ295" i="79"/>
  <c r="AI295" i="79"/>
  <c r="P295" i="79"/>
  <c r="Q295" i="79" s="1"/>
  <c r="N295" i="79"/>
  <c r="M295" i="79"/>
  <c r="I295" i="79"/>
  <c r="H295" i="79"/>
  <c r="G295" i="79"/>
  <c r="AP295" i="79" s="1"/>
  <c r="F295" i="79"/>
  <c r="E295" i="79"/>
  <c r="D295" i="79"/>
  <c r="C295" i="79"/>
  <c r="B295" i="79"/>
  <c r="AO294" i="79"/>
  <c r="AN294" i="79"/>
  <c r="AM294" i="79"/>
  <c r="AQ294" i="79" s="1"/>
  <c r="AL294" i="79"/>
  <c r="AK294" i="79"/>
  <c r="AJ294" i="79"/>
  <c r="AI294" i="79"/>
  <c r="N294" i="79"/>
  <c r="M294" i="79"/>
  <c r="I294" i="79"/>
  <c r="P294" i="79" s="1"/>
  <c r="H294" i="79"/>
  <c r="G294" i="79"/>
  <c r="AP294" i="79" s="1"/>
  <c r="F294" i="79"/>
  <c r="E294" i="79"/>
  <c r="D294" i="79"/>
  <c r="C294" i="79"/>
  <c r="B294" i="79"/>
  <c r="AO293" i="79"/>
  <c r="AN293" i="79"/>
  <c r="AM293" i="79"/>
  <c r="AQ293" i="79" s="1"/>
  <c r="AL293" i="79"/>
  <c r="AK293" i="79"/>
  <c r="AJ293" i="79"/>
  <c r="AI293" i="79"/>
  <c r="N293" i="79"/>
  <c r="P293" i="79" s="1"/>
  <c r="Q293" i="79" s="1"/>
  <c r="M293" i="79"/>
  <c r="I293" i="79"/>
  <c r="H293" i="79"/>
  <c r="G293" i="79"/>
  <c r="AP293" i="79" s="1"/>
  <c r="F293" i="79"/>
  <c r="E293" i="79"/>
  <c r="D293" i="79"/>
  <c r="C293" i="79"/>
  <c r="B293" i="79"/>
  <c r="AO292" i="79"/>
  <c r="AN292" i="79"/>
  <c r="AM292" i="79"/>
  <c r="AL292" i="79"/>
  <c r="AK292" i="79"/>
  <c r="AJ292" i="79"/>
  <c r="AI292" i="79"/>
  <c r="N292" i="79"/>
  <c r="M292" i="79"/>
  <c r="I292" i="79"/>
  <c r="P292" i="79" s="1"/>
  <c r="Q292" i="79" s="1"/>
  <c r="H292" i="79"/>
  <c r="G292" i="79"/>
  <c r="AP292" i="79" s="1"/>
  <c r="F292" i="79"/>
  <c r="E292" i="79"/>
  <c r="D292" i="79"/>
  <c r="C292" i="79"/>
  <c r="B292" i="79"/>
  <c r="AQ291" i="79"/>
  <c r="AO291" i="79"/>
  <c r="AN291" i="79"/>
  <c r="AM291" i="79"/>
  <c r="AL291" i="79"/>
  <c r="AK291" i="79"/>
  <c r="AJ291" i="79"/>
  <c r="AI291" i="79"/>
  <c r="N291" i="79"/>
  <c r="M291" i="79"/>
  <c r="I291" i="79"/>
  <c r="H291" i="79"/>
  <c r="G291" i="79"/>
  <c r="AP291" i="79" s="1"/>
  <c r="F291" i="79"/>
  <c r="E291" i="79"/>
  <c r="D291" i="79"/>
  <c r="C291" i="79"/>
  <c r="B291" i="79"/>
  <c r="AO290" i="79"/>
  <c r="AN290" i="79"/>
  <c r="AM290" i="79"/>
  <c r="AL290" i="79"/>
  <c r="AK290" i="79"/>
  <c r="AJ290" i="79"/>
  <c r="AI290" i="79"/>
  <c r="P290" i="79"/>
  <c r="Q290" i="79" s="1"/>
  <c r="N290" i="79"/>
  <c r="M290" i="79"/>
  <c r="I290" i="79"/>
  <c r="H290" i="79"/>
  <c r="G290" i="79"/>
  <c r="AP290" i="79" s="1"/>
  <c r="F290" i="79"/>
  <c r="E290" i="79"/>
  <c r="D290" i="79"/>
  <c r="C290" i="79"/>
  <c r="B290" i="79"/>
  <c r="AO289" i="79"/>
  <c r="AN289" i="79"/>
  <c r="AM289" i="79"/>
  <c r="AL289" i="79"/>
  <c r="AK289" i="79"/>
  <c r="AJ289" i="79"/>
  <c r="AI289" i="79"/>
  <c r="P289" i="79"/>
  <c r="Q289" i="79" s="1"/>
  <c r="N289" i="79"/>
  <c r="M289" i="79"/>
  <c r="I289" i="79"/>
  <c r="H289" i="79"/>
  <c r="G289" i="79"/>
  <c r="AP289" i="79" s="1"/>
  <c r="F289" i="79"/>
  <c r="E289" i="79"/>
  <c r="D289" i="79"/>
  <c r="C289" i="79"/>
  <c r="B289" i="79"/>
  <c r="AO288" i="79"/>
  <c r="AN288" i="79"/>
  <c r="AM288" i="79"/>
  <c r="AL288" i="79"/>
  <c r="AK288" i="79"/>
  <c r="AJ288" i="79"/>
  <c r="AI288" i="79"/>
  <c r="P288" i="79"/>
  <c r="Q288" i="79" s="1"/>
  <c r="N288" i="79"/>
  <c r="M288" i="79"/>
  <c r="I288" i="79"/>
  <c r="H288" i="79"/>
  <c r="G288" i="79"/>
  <c r="AP288" i="79" s="1"/>
  <c r="F288" i="79"/>
  <c r="E288" i="79"/>
  <c r="D288" i="79"/>
  <c r="C288" i="79"/>
  <c r="B288" i="79"/>
  <c r="AO287" i="79"/>
  <c r="AN287" i="79"/>
  <c r="AM287" i="79"/>
  <c r="AL287" i="79"/>
  <c r="AK287" i="79"/>
  <c r="AJ287" i="79"/>
  <c r="AI287" i="79"/>
  <c r="Q287" i="79"/>
  <c r="P287" i="79"/>
  <c r="N287" i="79"/>
  <c r="M287" i="79"/>
  <c r="I287" i="79"/>
  <c r="H287" i="79"/>
  <c r="G287" i="79"/>
  <c r="AP287" i="79" s="1"/>
  <c r="F287" i="79"/>
  <c r="E287" i="79"/>
  <c r="D287" i="79"/>
  <c r="C287" i="79"/>
  <c r="B287" i="79"/>
  <c r="AO286" i="79"/>
  <c r="AN286" i="79"/>
  <c r="AM286" i="79"/>
  <c r="AL286" i="79"/>
  <c r="AK286" i="79"/>
  <c r="AJ286" i="79"/>
  <c r="AI286" i="79"/>
  <c r="N286" i="79"/>
  <c r="P286" i="79" s="1"/>
  <c r="Q286" i="79" s="1"/>
  <c r="M286" i="79"/>
  <c r="I286" i="79"/>
  <c r="H286" i="79"/>
  <c r="G286" i="79"/>
  <c r="AP286" i="79" s="1"/>
  <c r="F286" i="79"/>
  <c r="E286" i="79"/>
  <c r="D286" i="79"/>
  <c r="C286" i="79"/>
  <c r="B286" i="79"/>
  <c r="AO285" i="79"/>
  <c r="AN285" i="79"/>
  <c r="AM285" i="79"/>
  <c r="AL285" i="79"/>
  <c r="AK285" i="79"/>
  <c r="AJ285" i="79"/>
  <c r="AI285" i="79"/>
  <c r="P285" i="79"/>
  <c r="Q285" i="79" s="1"/>
  <c r="N285" i="79"/>
  <c r="M285" i="79"/>
  <c r="I285" i="79"/>
  <c r="H285" i="79"/>
  <c r="G285" i="79"/>
  <c r="AP285" i="79" s="1"/>
  <c r="F285" i="79"/>
  <c r="E285" i="79"/>
  <c r="D285" i="79"/>
  <c r="C285" i="79"/>
  <c r="B285" i="79"/>
  <c r="AO284" i="79"/>
  <c r="AN284" i="79"/>
  <c r="AM284" i="79"/>
  <c r="AL284" i="79"/>
  <c r="AK284" i="79"/>
  <c r="AJ284" i="79"/>
  <c r="AI284" i="79"/>
  <c r="N284" i="79"/>
  <c r="P284" i="79" s="1"/>
  <c r="Q284" i="79" s="1"/>
  <c r="M284" i="79"/>
  <c r="I284" i="79"/>
  <c r="H284" i="79"/>
  <c r="G284" i="79"/>
  <c r="AP284" i="79" s="1"/>
  <c r="F284" i="79"/>
  <c r="E284" i="79"/>
  <c r="D284" i="79"/>
  <c r="C284" i="79"/>
  <c r="B284" i="79"/>
  <c r="AO283" i="79"/>
  <c r="AN283" i="79"/>
  <c r="AM283" i="79"/>
  <c r="AL283" i="79"/>
  <c r="AK283" i="79"/>
  <c r="AJ283" i="79"/>
  <c r="AI283" i="79"/>
  <c r="N283" i="79"/>
  <c r="M283" i="79"/>
  <c r="I283" i="79"/>
  <c r="P283" i="79" s="1"/>
  <c r="Q283" i="79" s="1"/>
  <c r="H283" i="79"/>
  <c r="G283" i="79"/>
  <c r="AP283" i="79" s="1"/>
  <c r="F283" i="79"/>
  <c r="E283" i="79"/>
  <c r="D283" i="79"/>
  <c r="C283" i="79"/>
  <c r="B283" i="79"/>
  <c r="AO282" i="79"/>
  <c r="AN282" i="79"/>
  <c r="AM282" i="79"/>
  <c r="AL282" i="79"/>
  <c r="AK282" i="79"/>
  <c r="AJ282" i="79"/>
  <c r="AI282" i="79"/>
  <c r="N282" i="79"/>
  <c r="P282" i="79" s="1"/>
  <c r="Q282" i="79" s="1"/>
  <c r="M282" i="79"/>
  <c r="I282" i="79"/>
  <c r="H282" i="79"/>
  <c r="G282" i="79"/>
  <c r="AP282" i="79" s="1"/>
  <c r="F282" i="79"/>
  <c r="E282" i="79"/>
  <c r="D282" i="79"/>
  <c r="C282" i="79"/>
  <c r="B282" i="79"/>
  <c r="AO281" i="79"/>
  <c r="AN281" i="79"/>
  <c r="AM281" i="79"/>
  <c r="AL281" i="79"/>
  <c r="AK281" i="79"/>
  <c r="AJ281" i="79"/>
  <c r="AI281" i="79"/>
  <c r="N281" i="79"/>
  <c r="M281" i="79"/>
  <c r="I281" i="79"/>
  <c r="P281" i="79" s="1"/>
  <c r="Q281" i="79" s="1"/>
  <c r="H281" i="79"/>
  <c r="G281" i="79"/>
  <c r="AP281" i="79" s="1"/>
  <c r="F281" i="79"/>
  <c r="E281" i="79"/>
  <c r="D281" i="79"/>
  <c r="C281" i="79"/>
  <c r="B281" i="79"/>
  <c r="AO280" i="79"/>
  <c r="AN280" i="79"/>
  <c r="AM280" i="79"/>
  <c r="AL280" i="79"/>
  <c r="AK280" i="79"/>
  <c r="AJ280" i="79"/>
  <c r="AI280" i="79"/>
  <c r="N280" i="79"/>
  <c r="P280" i="79" s="1"/>
  <c r="Q280" i="79" s="1"/>
  <c r="M280" i="79"/>
  <c r="I280" i="79"/>
  <c r="H280" i="79"/>
  <c r="G280" i="79"/>
  <c r="AP280" i="79" s="1"/>
  <c r="F280" i="79"/>
  <c r="E280" i="79"/>
  <c r="D280" i="79"/>
  <c r="C280" i="79"/>
  <c r="B280" i="79"/>
  <c r="AO279" i="79"/>
  <c r="AN279" i="79"/>
  <c r="AM279" i="79"/>
  <c r="AL279" i="79"/>
  <c r="AK279" i="79"/>
  <c r="AJ279" i="79"/>
  <c r="AI279" i="79"/>
  <c r="N279" i="79"/>
  <c r="M279" i="79"/>
  <c r="I279" i="79"/>
  <c r="P279" i="79" s="1"/>
  <c r="Q279" i="79" s="1"/>
  <c r="H279" i="79"/>
  <c r="G279" i="79"/>
  <c r="AP279" i="79" s="1"/>
  <c r="F279" i="79"/>
  <c r="E279" i="79"/>
  <c r="D279" i="79"/>
  <c r="C279" i="79"/>
  <c r="B279" i="79"/>
  <c r="AO278" i="79"/>
  <c r="AN278" i="79"/>
  <c r="AM278" i="79"/>
  <c r="AL278" i="79"/>
  <c r="AK278" i="79"/>
  <c r="AJ278" i="79"/>
  <c r="AI278" i="79"/>
  <c r="N278" i="79"/>
  <c r="P278" i="79" s="1"/>
  <c r="Q278" i="79" s="1"/>
  <c r="M278" i="79"/>
  <c r="I278" i="79"/>
  <c r="H278" i="79"/>
  <c r="G278" i="79"/>
  <c r="AP278" i="79" s="1"/>
  <c r="F278" i="79"/>
  <c r="E278" i="79"/>
  <c r="D278" i="79"/>
  <c r="C278" i="79"/>
  <c r="B278" i="79"/>
  <c r="AO277" i="79"/>
  <c r="AN277" i="79"/>
  <c r="AM277" i="79"/>
  <c r="AL277" i="79"/>
  <c r="AK277" i="79"/>
  <c r="AJ277" i="79"/>
  <c r="AI277" i="79"/>
  <c r="N277" i="79"/>
  <c r="M277" i="79"/>
  <c r="I277" i="79"/>
  <c r="P277" i="79" s="1"/>
  <c r="Q277" i="79" s="1"/>
  <c r="H277" i="79"/>
  <c r="G277" i="79"/>
  <c r="AP277" i="79" s="1"/>
  <c r="F277" i="79"/>
  <c r="E277" i="79"/>
  <c r="D277" i="79"/>
  <c r="C277" i="79"/>
  <c r="B277" i="79"/>
  <c r="AO276" i="79"/>
  <c r="AN276" i="79"/>
  <c r="AM276" i="79"/>
  <c r="AL276" i="79"/>
  <c r="AK276" i="79"/>
  <c r="AJ276" i="79"/>
  <c r="AI276" i="79"/>
  <c r="N276" i="79"/>
  <c r="P276" i="79" s="1"/>
  <c r="Q276" i="79" s="1"/>
  <c r="M276" i="79"/>
  <c r="I276" i="79"/>
  <c r="H276" i="79"/>
  <c r="G276" i="79"/>
  <c r="AP276" i="79" s="1"/>
  <c r="F276" i="79"/>
  <c r="E276" i="79"/>
  <c r="D276" i="79"/>
  <c r="C276" i="79"/>
  <c r="B276" i="79"/>
  <c r="AO275" i="79"/>
  <c r="AN275" i="79"/>
  <c r="AM275" i="79"/>
  <c r="AL275" i="79"/>
  <c r="AK275" i="79"/>
  <c r="AJ275" i="79"/>
  <c r="AI275" i="79"/>
  <c r="N275" i="79"/>
  <c r="M275" i="79"/>
  <c r="I275" i="79"/>
  <c r="P275" i="79" s="1"/>
  <c r="Q275" i="79" s="1"/>
  <c r="H275" i="79"/>
  <c r="G275" i="79"/>
  <c r="AP275" i="79" s="1"/>
  <c r="F275" i="79"/>
  <c r="E275" i="79"/>
  <c r="D275" i="79"/>
  <c r="C275" i="79"/>
  <c r="B275" i="79"/>
  <c r="AO274" i="79"/>
  <c r="AN274" i="79"/>
  <c r="AM274" i="79"/>
  <c r="AL274" i="79"/>
  <c r="AK274" i="79"/>
  <c r="AJ274" i="79"/>
  <c r="AI274" i="79"/>
  <c r="N274" i="79"/>
  <c r="P274" i="79" s="1"/>
  <c r="Q274" i="79" s="1"/>
  <c r="M274" i="79"/>
  <c r="I274" i="79"/>
  <c r="H274" i="79"/>
  <c r="G274" i="79"/>
  <c r="AP274" i="79" s="1"/>
  <c r="F274" i="79"/>
  <c r="E274" i="79"/>
  <c r="D274" i="79"/>
  <c r="C274" i="79"/>
  <c r="B274" i="79"/>
  <c r="AO273" i="79"/>
  <c r="AN273" i="79"/>
  <c r="AM273" i="79"/>
  <c r="AL273" i="79"/>
  <c r="AK273" i="79"/>
  <c r="AJ273" i="79"/>
  <c r="AI273" i="79"/>
  <c r="N273" i="79"/>
  <c r="M273" i="79"/>
  <c r="I273" i="79"/>
  <c r="P273" i="79" s="1"/>
  <c r="Q273" i="79" s="1"/>
  <c r="H273" i="79"/>
  <c r="G273" i="79"/>
  <c r="AP273" i="79" s="1"/>
  <c r="F273" i="79"/>
  <c r="E273" i="79"/>
  <c r="D273" i="79"/>
  <c r="C273" i="79"/>
  <c r="B273" i="79"/>
  <c r="AO272" i="79"/>
  <c r="AN272" i="79"/>
  <c r="AM272" i="79"/>
  <c r="AL272" i="79"/>
  <c r="AK272" i="79"/>
  <c r="AJ272" i="79"/>
  <c r="AI272" i="79"/>
  <c r="N272" i="79"/>
  <c r="P272" i="79" s="1"/>
  <c r="Q272" i="79" s="1"/>
  <c r="M272" i="79"/>
  <c r="I272" i="79"/>
  <c r="H272" i="79"/>
  <c r="G272" i="79"/>
  <c r="AP272" i="79" s="1"/>
  <c r="F272" i="79"/>
  <c r="E272" i="79"/>
  <c r="D272" i="79"/>
  <c r="C272" i="79"/>
  <c r="B272" i="79"/>
  <c r="AO271" i="79"/>
  <c r="AN271" i="79"/>
  <c r="AM271" i="79"/>
  <c r="AL271" i="79"/>
  <c r="AK271" i="79"/>
  <c r="AJ271" i="79"/>
  <c r="AI271" i="79"/>
  <c r="N271" i="79"/>
  <c r="M271" i="79"/>
  <c r="I271" i="79"/>
  <c r="P271" i="79" s="1"/>
  <c r="Q271" i="79" s="1"/>
  <c r="H271" i="79"/>
  <c r="G271" i="79"/>
  <c r="AP271" i="79" s="1"/>
  <c r="F271" i="79"/>
  <c r="E271" i="79"/>
  <c r="D271" i="79"/>
  <c r="C271" i="79"/>
  <c r="B271" i="79"/>
  <c r="AO270" i="79"/>
  <c r="AN270" i="79"/>
  <c r="AM270" i="79"/>
  <c r="AL270" i="79"/>
  <c r="AK270" i="79"/>
  <c r="AJ270" i="79"/>
  <c r="AI270" i="79"/>
  <c r="N270" i="79"/>
  <c r="P270" i="79" s="1"/>
  <c r="Q270" i="79" s="1"/>
  <c r="M270" i="79"/>
  <c r="I270" i="79"/>
  <c r="H270" i="79"/>
  <c r="G270" i="79"/>
  <c r="AP270" i="79" s="1"/>
  <c r="F270" i="79"/>
  <c r="E270" i="79"/>
  <c r="D270" i="79"/>
  <c r="C270" i="79"/>
  <c r="B270" i="79"/>
  <c r="AO269" i="79"/>
  <c r="AN269" i="79"/>
  <c r="AM269" i="79"/>
  <c r="AL269" i="79"/>
  <c r="AK269" i="79"/>
  <c r="AJ269" i="79"/>
  <c r="AI269" i="79"/>
  <c r="N269" i="79"/>
  <c r="M269" i="79"/>
  <c r="I269" i="79"/>
  <c r="P269" i="79" s="1"/>
  <c r="Q269" i="79" s="1"/>
  <c r="H269" i="79"/>
  <c r="G269" i="79"/>
  <c r="AP269" i="79" s="1"/>
  <c r="F269" i="79"/>
  <c r="E269" i="79"/>
  <c r="D269" i="79"/>
  <c r="C269" i="79"/>
  <c r="B269" i="79"/>
  <c r="AO268" i="79"/>
  <c r="AN268" i="79"/>
  <c r="AM268" i="79"/>
  <c r="AL268" i="79"/>
  <c r="AK268" i="79"/>
  <c r="AJ268" i="79"/>
  <c r="AI268" i="79"/>
  <c r="N268" i="79"/>
  <c r="P268" i="79" s="1"/>
  <c r="Q268" i="79" s="1"/>
  <c r="M268" i="79"/>
  <c r="I268" i="79"/>
  <c r="H268" i="79"/>
  <c r="G268" i="79"/>
  <c r="AP268" i="79" s="1"/>
  <c r="F268" i="79"/>
  <c r="E268" i="79"/>
  <c r="D268" i="79"/>
  <c r="C268" i="79"/>
  <c r="B268" i="79"/>
  <c r="AO267" i="79"/>
  <c r="AN267" i="79"/>
  <c r="AM267" i="79"/>
  <c r="AL267" i="79"/>
  <c r="AK267" i="79"/>
  <c r="AJ267" i="79"/>
  <c r="AI267" i="79"/>
  <c r="N267" i="79"/>
  <c r="M267" i="79"/>
  <c r="I267" i="79"/>
  <c r="P267" i="79" s="1"/>
  <c r="Q267" i="79" s="1"/>
  <c r="H267" i="79"/>
  <c r="G267" i="79"/>
  <c r="AP267" i="79" s="1"/>
  <c r="F267" i="79"/>
  <c r="E267" i="79"/>
  <c r="D267" i="79"/>
  <c r="C267" i="79"/>
  <c r="B267" i="79"/>
  <c r="AO266" i="79"/>
  <c r="AN266" i="79"/>
  <c r="AM266" i="79"/>
  <c r="AL266" i="79"/>
  <c r="AK266" i="79"/>
  <c r="AJ266" i="79"/>
  <c r="AI266" i="79"/>
  <c r="N266" i="79"/>
  <c r="P266" i="79" s="1"/>
  <c r="Q266" i="79" s="1"/>
  <c r="M266" i="79"/>
  <c r="I266" i="79"/>
  <c r="H266" i="79"/>
  <c r="G266" i="79"/>
  <c r="AP266" i="79" s="1"/>
  <c r="F266" i="79"/>
  <c r="E266" i="79"/>
  <c r="D266" i="79"/>
  <c r="C266" i="79"/>
  <c r="B266" i="79"/>
  <c r="AO265" i="79"/>
  <c r="AN265" i="79"/>
  <c r="AM265" i="79"/>
  <c r="AL265" i="79"/>
  <c r="AK265" i="79"/>
  <c r="AJ265" i="79"/>
  <c r="AI265" i="79"/>
  <c r="N265" i="79"/>
  <c r="M265" i="79"/>
  <c r="I265" i="79"/>
  <c r="P265" i="79" s="1"/>
  <c r="Q265" i="79" s="1"/>
  <c r="H265" i="79"/>
  <c r="G265" i="79"/>
  <c r="AP265" i="79" s="1"/>
  <c r="F265" i="79"/>
  <c r="E265" i="79"/>
  <c r="D265" i="79"/>
  <c r="C265" i="79"/>
  <c r="B265" i="79"/>
  <c r="AO264" i="79"/>
  <c r="AN264" i="79"/>
  <c r="AM264" i="79"/>
  <c r="AL264" i="79"/>
  <c r="AK264" i="79"/>
  <c r="AJ264" i="79"/>
  <c r="AI264" i="79"/>
  <c r="N264" i="79"/>
  <c r="P264" i="79" s="1"/>
  <c r="Q264" i="79" s="1"/>
  <c r="M264" i="79"/>
  <c r="I264" i="79"/>
  <c r="H264" i="79"/>
  <c r="G264" i="79"/>
  <c r="AP264" i="79" s="1"/>
  <c r="F264" i="79"/>
  <c r="E264" i="79"/>
  <c r="D264" i="79"/>
  <c r="C264" i="79"/>
  <c r="B264" i="79"/>
  <c r="AO263" i="79"/>
  <c r="AN263" i="79"/>
  <c r="AM263" i="79"/>
  <c r="AL263" i="79"/>
  <c r="AK263" i="79"/>
  <c r="AJ263" i="79"/>
  <c r="AI263" i="79"/>
  <c r="N263" i="79"/>
  <c r="M263" i="79"/>
  <c r="I263" i="79"/>
  <c r="P263" i="79" s="1"/>
  <c r="Q263" i="79" s="1"/>
  <c r="H263" i="79"/>
  <c r="G263" i="79"/>
  <c r="AP263" i="79" s="1"/>
  <c r="F263" i="79"/>
  <c r="E263" i="79"/>
  <c r="D263" i="79"/>
  <c r="C263" i="79"/>
  <c r="B263" i="79"/>
  <c r="AO262" i="79"/>
  <c r="AN262" i="79"/>
  <c r="AM262" i="79"/>
  <c r="AL262" i="79"/>
  <c r="AK262" i="79"/>
  <c r="AJ262" i="79"/>
  <c r="AI262" i="79"/>
  <c r="N262" i="79"/>
  <c r="P262" i="79" s="1"/>
  <c r="Q262" i="79" s="1"/>
  <c r="M262" i="79"/>
  <c r="I262" i="79"/>
  <c r="H262" i="79"/>
  <c r="G262" i="79"/>
  <c r="AP262" i="79" s="1"/>
  <c r="F262" i="79"/>
  <c r="E262" i="79"/>
  <c r="D262" i="79"/>
  <c r="C262" i="79"/>
  <c r="B262" i="79"/>
  <c r="AO261" i="79"/>
  <c r="AN261" i="79"/>
  <c r="AM261" i="79"/>
  <c r="AL261" i="79"/>
  <c r="AK261" i="79"/>
  <c r="AJ261" i="79"/>
  <c r="AI261" i="79"/>
  <c r="N261" i="79"/>
  <c r="M261" i="79"/>
  <c r="I261" i="79"/>
  <c r="P261" i="79" s="1"/>
  <c r="Q261" i="79" s="1"/>
  <c r="H261" i="79"/>
  <c r="G261" i="79"/>
  <c r="AP261" i="79" s="1"/>
  <c r="F261" i="79"/>
  <c r="E261" i="79"/>
  <c r="D261" i="79"/>
  <c r="C261" i="79"/>
  <c r="B261" i="79"/>
  <c r="AO260" i="79"/>
  <c r="AN260" i="79"/>
  <c r="AM260" i="79"/>
  <c r="AL260" i="79"/>
  <c r="AK260" i="79"/>
  <c r="AJ260" i="79"/>
  <c r="AI260" i="79"/>
  <c r="N260" i="79"/>
  <c r="P260" i="79" s="1"/>
  <c r="Q260" i="79" s="1"/>
  <c r="M260" i="79"/>
  <c r="I260" i="79"/>
  <c r="H260" i="79"/>
  <c r="G260" i="79"/>
  <c r="AP260" i="79" s="1"/>
  <c r="F260" i="79"/>
  <c r="E260" i="79"/>
  <c r="D260" i="79"/>
  <c r="C260" i="79"/>
  <c r="B260" i="79"/>
  <c r="AO259" i="79"/>
  <c r="AN259" i="79"/>
  <c r="AM259" i="79"/>
  <c r="AL259" i="79"/>
  <c r="AK259" i="79"/>
  <c r="AJ259" i="79"/>
  <c r="AI259" i="79"/>
  <c r="N259" i="79"/>
  <c r="M259" i="79"/>
  <c r="I259" i="79"/>
  <c r="P259" i="79" s="1"/>
  <c r="Q259" i="79" s="1"/>
  <c r="H259" i="79"/>
  <c r="G259" i="79"/>
  <c r="AP259" i="79" s="1"/>
  <c r="F259" i="79"/>
  <c r="E259" i="79"/>
  <c r="D259" i="79"/>
  <c r="C259" i="79"/>
  <c r="B259" i="79"/>
  <c r="AO258" i="79"/>
  <c r="AN258" i="79"/>
  <c r="AM258" i="79"/>
  <c r="AL258" i="79"/>
  <c r="AK258" i="79"/>
  <c r="AJ258" i="79"/>
  <c r="AI258" i="79"/>
  <c r="N258" i="79"/>
  <c r="P258" i="79" s="1"/>
  <c r="Q258" i="79" s="1"/>
  <c r="M258" i="79"/>
  <c r="I258" i="79"/>
  <c r="H258" i="79"/>
  <c r="G258" i="79"/>
  <c r="AP258" i="79" s="1"/>
  <c r="F258" i="79"/>
  <c r="E258" i="79"/>
  <c r="D258" i="79"/>
  <c r="C258" i="79"/>
  <c r="B258" i="79"/>
  <c r="AO257" i="79"/>
  <c r="AN257" i="79"/>
  <c r="AM257" i="79"/>
  <c r="AL257" i="79"/>
  <c r="AK257" i="79"/>
  <c r="AJ257" i="79"/>
  <c r="AI257" i="79"/>
  <c r="N257" i="79"/>
  <c r="M257" i="79"/>
  <c r="I257" i="79"/>
  <c r="P257" i="79" s="1"/>
  <c r="Q257" i="79" s="1"/>
  <c r="H257" i="79"/>
  <c r="G257" i="79"/>
  <c r="AP257" i="79" s="1"/>
  <c r="F257" i="79"/>
  <c r="E257" i="79"/>
  <c r="D257" i="79"/>
  <c r="C257" i="79"/>
  <c r="B257" i="79"/>
  <c r="AO256" i="79"/>
  <c r="AN256" i="79"/>
  <c r="AM256" i="79"/>
  <c r="AL256" i="79"/>
  <c r="AK256" i="79"/>
  <c r="AJ256" i="79"/>
  <c r="AI256" i="79"/>
  <c r="N256" i="79"/>
  <c r="P256" i="79" s="1"/>
  <c r="Q256" i="79" s="1"/>
  <c r="M256" i="79"/>
  <c r="I256" i="79"/>
  <c r="H256" i="79"/>
  <c r="G256" i="79"/>
  <c r="AP256" i="79" s="1"/>
  <c r="F256" i="79"/>
  <c r="E256" i="79"/>
  <c r="D256" i="79"/>
  <c r="C256" i="79"/>
  <c r="B256" i="79"/>
  <c r="AO255" i="79"/>
  <c r="AN255" i="79"/>
  <c r="AM255" i="79"/>
  <c r="AL255" i="79"/>
  <c r="AK255" i="79"/>
  <c r="AJ255" i="79"/>
  <c r="AI255" i="79"/>
  <c r="N255" i="79"/>
  <c r="M255" i="79"/>
  <c r="I255" i="79"/>
  <c r="P255" i="79" s="1"/>
  <c r="Q255" i="79" s="1"/>
  <c r="H255" i="79"/>
  <c r="G255" i="79"/>
  <c r="AP255" i="79" s="1"/>
  <c r="F255" i="79"/>
  <c r="E255" i="79"/>
  <c r="D255" i="79"/>
  <c r="C255" i="79"/>
  <c r="B255" i="79"/>
  <c r="AO254" i="79"/>
  <c r="AN254" i="79"/>
  <c r="AM254" i="79"/>
  <c r="AL254" i="79"/>
  <c r="AK254" i="79"/>
  <c r="AJ254" i="79"/>
  <c r="AI254" i="79"/>
  <c r="N254" i="79"/>
  <c r="P254" i="79" s="1"/>
  <c r="Q254" i="79" s="1"/>
  <c r="M254" i="79"/>
  <c r="I254" i="79"/>
  <c r="H254" i="79"/>
  <c r="G254" i="79"/>
  <c r="AP254" i="79" s="1"/>
  <c r="F254" i="79"/>
  <c r="E254" i="79"/>
  <c r="D254" i="79"/>
  <c r="C254" i="79"/>
  <c r="B254" i="79"/>
  <c r="AO253" i="79"/>
  <c r="AN253" i="79"/>
  <c r="AM253" i="79"/>
  <c r="AL253" i="79"/>
  <c r="AK253" i="79"/>
  <c r="AJ253" i="79"/>
  <c r="AI253" i="79"/>
  <c r="N253" i="79"/>
  <c r="M253" i="79"/>
  <c r="I253" i="79"/>
  <c r="P253" i="79" s="1"/>
  <c r="Q253" i="79" s="1"/>
  <c r="H253" i="79"/>
  <c r="G253" i="79"/>
  <c r="AP253" i="79" s="1"/>
  <c r="F253" i="79"/>
  <c r="E253" i="79"/>
  <c r="D253" i="79"/>
  <c r="C253" i="79"/>
  <c r="B253" i="79"/>
  <c r="AO252" i="79"/>
  <c r="AN252" i="79"/>
  <c r="AM252" i="79"/>
  <c r="AL252" i="79"/>
  <c r="AK252" i="79"/>
  <c r="AJ252" i="79"/>
  <c r="AI252" i="79"/>
  <c r="N252" i="79"/>
  <c r="P252" i="79" s="1"/>
  <c r="Q252" i="79" s="1"/>
  <c r="M252" i="79"/>
  <c r="I252" i="79"/>
  <c r="H252" i="79"/>
  <c r="G252" i="79"/>
  <c r="AP252" i="79" s="1"/>
  <c r="F252" i="79"/>
  <c r="E252" i="79"/>
  <c r="D252" i="79"/>
  <c r="C252" i="79"/>
  <c r="B252" i="79"/>
  <c r="AO251" i="79"/>
  <c r="AN251" i="79"/>
  <c r="AM251" i="79"/>
  <c r="AL251" i="79"/>
  <c r="AK251" i="79"/>
  <c r="AJ251" i="79"/>
  <c r="AI251" i="79"/>
  <c r="N251" i="79"/>
  <c r="M251" i="79"/>
  <c r="I251" i="79"/>
  <c r="P251" i="79" s="1"/>
  <c r="Q251" i="79" s="1"/>
  <c r="H251" i="79"/>
  <c r="G251" i="79"/>
  <c r="AP251" i="79" s="1"/>
  <c r="F251" i="79"/>
  <c r="E251" i="79"/>
  <c r="D251" i="79"/>
  <c r="C251" i="79"/>
  <c r="B251" i="79"/>
  <c r="AO250" i="79"/>
  <c r="AN250" i="79"/>
  <c r="AM250" i="79"/>
  <c r="AL250" i="79"/>
  <c r="AK250" i="79"/>
  <c r="AJ250" i="79"/>
  <c r="AI250" i="79"/>
  <c r="N250" i="79"/>
  <c r="P250" i="79" s="1"/>
  <c r="Q250" i="79" s="1"/>
  <c r="M250" i="79"/>
  <c r="I250" i="79"/>
  <c r="H250" i="79"/>
  <c r="G250" i="79"/>
  <c r="AP250" i="79" s="1"/>
  <c r="F250" i="79"/>
  <c r="E250" i="79"/>
  <c r="D250" i="79"/>
  <c r="C250" i="79"/>
  <c r="B250" i="79"/>
  <c r="AO249" i="79"/>
  <c r="AN249" i="79"/>
  <c r="AM249" i="79"/>
  <c r="AL249" i="79"/>
  <c r="AK249" i="79"/>
  <c r="AJ249" i="79"/>
  <c r="AI249" i="79"/>
  <c r="N249" i="79"/>
  <c r="M249" i="79"/>
  <c r="I249" i="79"/>
  <c r="P249" i="79" s="1"/>
  <c r="Q249" i="79" s="1"/>
  <c r="H249" i="79"/>
  <c r="G249" i="79"/>
  <c r="AP249" i="79" s="1"/>
  <c r="F249" i="79"/>
  <c r="E249" i="79"/>
  <c r="D249" i="79"/>
  <c r="C249" i="79"/>
  <c r="B249" i="79"/>
  <c r="AO248" i="79"/>
  <c r="AN248" i="79"/>
  <c r="AM248" i="79"/>
  <c r="AL248" i="79"/>
  <c r="AK248" i="79"/>
  <c r="AJ248" i="79"/>
  <c r="AI248" i="79"/>
  <c r="N248" i="79"/>
  <c r="P248" i="79" s="1"/>
  <c r="Q248" i="79" s="1"/>
  <c r="M248" i="79"/>
  <c r="I248" i="79"/>
  <c r="H248" i="79"/>
  <c r="G248" i="79"/>
  <c r="AP248" i="79" s="1"/>
  <c r="F248" i="79"/>
  <c r="E248" i="79"/>
  <c r="D248" i="79"/>
  <c r="C248" i="79"/>
  <c r="B248" i="79"/>
  <c r="AO247" i="79"/>
  <c r="AN247" i="79"/>
  <c r="AM247" i="79"/>
  <c r="AL247" i="79"/>
  <c r="AK247" i="79"/>
  <c r="AJ247" i="79"/>
  <c r="AI247" i="79"/>
  <c r="N247" i="79"/>
  <c r="M247" i="79"/>
  <c r="I247" i="79"/>
  <c r="P247" i="79" s="1"/>
  <c r="Q247" i="79" s="1"/>
  <c r="H247" i="79"/>
  <c r="G247" i="79"/>
  <c r="AP247" i="79" s="1"/>
  <c r="F247" i="79"/>
  <c r="E247" i="79"/>
  <c r="D247" i="79"/>
  <c r="C247" i="79"/>
  <c r="B247" i="79"/>
  <c r="AO246" i="79"/>
  <c r="AN246" i="79"/>
  <c r="AM246" i="79"/>
  <c r="AL246" i="79"/>
  <c r="AK246" i="79"/>
  <c r="AJ246" i="79"/>
  <c r="AI246" i="79"/>
  <c r="N246" i="79"/>
  <c r="P246" i="79" s="1"/>
  <c r="Q246" i="79" s="1"/>
  <c r="M246" i="79"/>
  <c r="I246" i="79"/>
  <c r="H246" i="79"/>
  <c r="G246" i="79"/>
  <c r="AP246" i="79" s="1"/>
  <c r="F246" i="79"/>
  <c r="E246" i="79"/>
  <c r="D246" i="79"/>
  <c r="C246" i="79"/>
  <c r="B246" i="79"/>
  <c r="AO245" i="79"/>
  <c r="AN245" i="79"/>
  <c r="AM245" i="79"/>
  <c r="AL245" i="79"/>
  <c r="AK245" i="79"/>
  <c r="AJ245" i="79"/>
  <c r="AI245" i="79"/>
  <c r="N245" i="79"/>
  <c r="M245" i="79"/>
  <c r="I245" i="79"/>
  <c r="P245" i="79" s="1"/>
  <c r="Q245" i="79" s="1"/>
  <c r="H245" i="79"/>
  <c r="G245" i="79"/>
  <c r="AP245" i="79" s="1"/>
  <c r="F245" i="79"/>
  <c r="E245" i="79"/>
  <c r="D245" i="79"/>
  <c r="C245" i="79"/>
  <c r="B245" i="79"/>
  <c r="AO244" i="79"/>
  <c r="AN244" i="79"/>
  <c r="AM244" i="79"/>
  <c r="AL244" i="79"/>
  <c r="AK244" i="79"/>
  <c r="AJ244" i="79"/>
  <c r="AI244" i="79"/>
  <c r="N244" i="79"/>
  <c r="P244" i="79" s="1"/>
  <c r="Q244" i="79" s="1"/>
  <c r="M244" i="79"/>
  <c r="I244" i="79"/>
  <c r="H244" i="79"/>
  <c r="G244" i="79"/>
  <c r="AP244" i="79" s="1"/>
  <c r="F244" i="79"/>
  <c r="E244" i="79"/>
  <c r="D244" i="79"/>
  <c r="C244" i="79"/>
  <c r="B244" i="79"/>
  <c r="AO243" i="79"/>
  <c r="AN243" i="79"/>
  <c r="AM243" i="79"/>
  <c r="AL243" i="79"/>
  <c r="AK243" i="79"/>
  <c r="AJ243" i="79"/>
  <c r="AI243" i="79"/>
  <c r="N243" i="79"/>
  <c r="M243" i="79"/>
  <c r="I243" i="79"/>
  <c r="P243" i="79" s="1"/>
  <c r="Q243" i="79" s="1"/>
  <c r="H243" i="79"/>
  <c r="G243" i="79"/>
  <c r="AP243" i="79" s="1"/>
  <c r="F243" i="79"/>
  <c r="E243" i="79"/>
  <c r="D243" i="79"/>
  <c r="C243" i="79"/>
  <c r="B243" i="79"/>
  <c r="AO242" i="79"/>
  <c r="AN242" i="79"/>
  <c r="AM242" i="79"/>
  <c r="AL242" i="79"/>
  <c r="AK242" i="79"/>
  <c r="AJ242" i="79"/>
  <c r="AI242" i="79"/>
  <c r="N242" i="79"/>
  <c r="P242" i="79" s="1"/>
  <c r="Q242" i="79" s="1"/>
  <c r="M242" i="79"/>
  <c r="I242" i="79"/>
  <c r="H242" i="79"/>
  <c r="G242" i="79"/>
  <c r="AP242" i="79" s="1"/>
  <c r="F242" i="79"/>
  <c r="E242" i="79"/>
  <c r="D242" i="79"/>
  <c r="C242" i="79"/>
  <c r="B242" i="79"/>
  <c r="AO241" i="79"/>
  <c r="AN241" i="79"/>
  <c r="AM241" i="79"/>
  <c r="AL241" i="79"/>
  <c r="AK241" i="79"/>
  <c r="AJ241" i="79"/>
  <c r="AI241" i="79"/>
  <c r="N241" i="79"/>
  <c r="M241" i="79"/>
  <c r="I241" i="79"/>
  <c r="P241" i="79" s="1"/>
  <c r="Q241" i="79" s="1"/>
  <c r="H241" i="79"/>
  <c r="G241" i="79"/>
  <c r="AP241" i="79" s="1"/>
  <c r="F241" i="79"/>
  <c r="E241" i="79"/>
  <c r="D241" i="79"/>
  <c r="C241" i="79"/>
  <c r="B241" i="79"/>
  <c r="AO240" i="79"/>
  <c r="AN240" i="79"/>
  <c r="AM240" i="79"/>
  <c r="AL240" i="79"/>
  <c r="AK240" i="79"/>
  <c r="AJ240" i="79"/>
  <c r="AI240" i="79"/>
  <c r="N240" i="79"/>
  <c r="P240" i="79" s="1"/>
  <c r="Q240" i="79" s="1"/>
  <c r="M240" i="79"/>
  <c r="I240" i="79"/>
  <c r="H240" i="79"/>
  <c r="G240" i="79"/>
  <c r="AP240" i="79" s="1"/>
  <c r="F240" i="79"/>
  <c r="E240" i="79"/>
  <c r="D240" i="79"/>
  <c r="C240" i="79"/>
  <c r="B240" i="79"/>
  <c r="AO239" i="79"/>
  <c r="AN239" i="79"/>
  <c r="AM239" i="79"/>
  <c r="AL239" i="79"/>
  <c r="AK239" i="79"/>
  <c r="AJ239" i="79"/>
  <c r="AI239" i="79"/>
  <c r="N239" i="79"/>
  <c r="M239" i="79"/>
  <c r="I239" i="79"/>
  <c r="P239" i="79" s="1"/>
  <c r="Q239" i="79" s="1"/>
  <c r="H239" i="79"/>
  <c r="G239" i="79"/>
  <c r="AP239" i="79" s="1"/>
  <c r="F239" i="79"/>
  <c r="E239" i="79"/>
  <c r="D239" i="79"/>
  <c r="C239" i="79"/>
  <c r="B239" i="79"/>
  <c r="AO238" i="79"/>
  <c r="AN238" i="79"/>
  <c r="AM238" i="79"/>
  <c r="AL238" i="79"/>
  <c r="AK238" i="79"/>
  <c r="AJ238" i="79"/>
  <c r="AI238" i="79"/>
  <c r="N238" i="79"/>
  <c r="P238" i="79" s="1"/>
  <c r="Q238" i="79" s="1"/>
  <c r="M238" i="79"/>
  <c r="I238" i="79"/>
  <c r="H238" i="79"/>
  <c r="G238" i="79"/>
  <c r="AP238" i="79" s="1"/>
  <c r="F238" i="79"/>
  <c r="E238" i="79"/>
  <c r="D238" i="79"/>
  <c r="C238" i="79"/>
  <c r="B238" i="79"/>
  <c r="AO237" i="79"/>
  <c r="AN237" i="79"/>
  <c r="AM237" i="79"/>
  <c r="AL237" i="79"/>
  <c r="AK237" i="79"/>
  <c r="AJ237" i="79"/>
  <c r="AI237" i="79"/>
  <c r="N237" i="79"/>
  <c r="M237" i="79"/>
  <c r="I237" i="79"/>
  <c r="P237" i="79" s="1"/>
  <c r="Q237" i="79" s="1"/>
  <c r="H237" i="79"/>
  <c r="G237" i="79"/>
  <c r="AP237" i="79" s="1"/>
  <c r="F237" i="79"/>
  <c r="E237" i="79"/>
  <c r="D237" i="79"/>
  <c r="C237" i="79"/>
  <c r="B237" i="79"/>
  <c r="AO236" i="79"/>
  <c r="AN236" i="79"/>
  <c r="AM236" i="79"/>
  <c r="AL236" i="79"/>
  <c r="AK236" i="79"/>
  <c r="AJ236" i="79"/>
  <c r="AI236" i="79"/>
  <c r="N236" i="79"/>
  <c r="P236" i="79" s="1"/>
  <c r="Q236" i="79" s="1"/>
  <c r="M236" i="79"/>
  <c r="I236" i="79"/>
  <c r="H236" i="79"/>
  <c r="G236" i="79"/>
  <c r="AP236" i="79" s="1"/>
  <c r="F236" i="79"/>
  <c r="E236" i="79"/>
  <c r="D236" i="79"/>
  <c r="C236" i="79"/>
  <c r="B236" i="79"/>
  <c r="AO235" i="79"/>
  <c r="AN235" i="79"/>
  <c r="AM235" i="79"/>
  <c r="AL235" i="79"/>
  <c r="AK235" i="79"/>
  <c r="AJ235" i="79"/>
  <c r="AI235" i="79"/>
  <c r="N235" i="79"/>
  <c r="M235" i="79"/>
  <c r="I235" i="79"/>
  <c r="P235" i="79" s="1"/>
  <c r="Q235" i="79" s="1"/>
  <c r="H235" i="79"/>
  <c r="G235" i="79"/>
  <c r="AP235" i="79" s="1"/>
  <c r="F235" i="79"/>
  <c r="E235" i="79"/>
  <c r="D235" i="79"/>
  <c r="C235" i="79"/>
  <c r="B235" i="79"/>
  <c r="AO234" i="79"/>
  <c r="AN234" i="79"/>
  <c r="AM234" i="79"/>
  <c r="AL234" i="79"/>
  <c r="AK234" i="79"/>
  <c r="AJ234" i="79"/>
  <c r="AI234" i="79"/>
  <c r="N234" i="79"/>
  <c r="P234" i="79" s="1"/>
  <c r="Q234" i="79" s="1"/>
  <c r="M234" i="79"/>
  <c r="I234" i="79"/>
  <c r="H234" i="79"/>
  <c r="G234" i="79"/>
  <c r="AP234" i="79" s="1"/>
  <c r="F234" i="79"/>
  <c r="E234" i="79"/>
  <c r="D234" i="79"/>
  <c r="C234" i="79"/>
  <c r="B234" i="79"/>
  <c r="AO233" i="79"/>
  <c r="AN233" i="79"/>
  <c r="AM233" i="79"/>
  <c r="AL233" i="79"/>
  <c r="AK233" i="79"/>
  <c r="AJ233" i="79"/>
  <c r="AI233" i="79"/>
  <c r="N233" i="79"/>
  <c r="M233" i="79"/>
  <c r="I233" i="79"/>
  <c r="P233" i="79" s="1"/>
  <c r="Q233" i="79" s="1"/>
  <c r="H233" i="79"/>
  <c r="G233" i="79"/>
  <c r="AP233" i="79" s="1"/>
  <c r="F233" i="79"/>
  <c r="E233" i="79"/>
  <c r="D233" i="79"/>
  <c r="C233" i="79"/>
  <c r="B233" i="79"/>
  <c r="AO232" i="79"/>
  <c r="AN232" i="79"/>
  <c r="AM232" i="79"/>
  <c r="AL232" i="79"/>
  <c r="AK232" i="79"/>
  <c r="AJ232" i="79"/>
  <c r="AI232" i="79"/>
  <c r="N232" i="79"/>
  <c r="P232" i="79" s="1"/>
  <c r="Q232" i="79" s="1"/>
  <c r="M232" i="79"/>
  <c r="I232" i="79"/>
  <c r="H232" i="79"/>
  <c r="G232" i="79"/>
  <c r="AP232" i="79" s="1"/>
  <c r="F232" i="79"/>
  <c r="E232" i="79"/>
  <c r="D232" i="79"/>
  <c r="C232" i="79"/>
  <c r="B232" i="79"/>
  <c r="AO231" i="79"/>
  <c r="AN231" i="79"/>
  <c r="AM231" i="79"/>
  <c r="AL231" i="79"/>
  <c r="AK231" i="79"/>
  <c r="AJ231" i="79"/>
  <c r="AI231" i="79"/>
  <c r="N231" i="79"/>
  <c r="M231" i="79"/>
  <c r="I231" i="79"/>
  <c r="P231" i="79" s="1"/>
  <c r="Q231" i="79" s="1"/>
  <c r="H231" i="79"/>
  <c r="G231" i="79"/>
  <c r="AP231" i="79" s="1"/>
  <c r="F231" i="79"/>
  <c r="E231" i="79"/>
  <c r="D231" i="79"/>
  <c r="C231" i="79"/>
  <c r="B231" i="79"/>
  <c r="AO230" i="79"/>
  <c r="AN230" i="79"/>
  <c r="AM230" i="79"/>
  <c r="AL230" i="79"/>
  <c r="AK230" i="79"/>
  <c r="AJ230" i="79"/>
  <c r="AI230" i="79"/>
  <c r="N230" i="79"/>
  <c r="P230" i="79" s="1"/>
  <c r="Q230" i="79" s="1"/>
  <c r="M230" i="79"/>
  <c r="I230" i="79"/>
  <c r="H230" i="79"/>
  <c r="G230" i="79"/>
  <c r="AP230" i="79" s="1"/>
  <c r="F230" i="79"/>
  <c r="E230" i="79"/>
  <c r="D230" i="79"/>
  <c r="C230" i="79"/>
  <c r="B230" i="79"/>
  <c r="AO229" i="79"/>
  <c r="AN229" i="79"/>
  <c r="AM229" i="79"/>
  <c r="AL229" i="79"/>
  <c r="AK229" i="79"/>
  <c r="AJ229" i="79"/>
  <c r="AI229" i="79"/>
  <c r="N229" i="79"/>
  <c r="M229" i="79"/>
  <c r="I229" i="79"/>
  <c r="P229" i="79" s="1"/>
  <c r="Q229" i="79" s="1"/>
  <c r="H229" i="79"/>
  <c r="G229" i="79"/>
  <c r="AP229" i="79" s="1"/>
  <c r="F229" i="79"/>
  <c r="E229" i="79"/>
  <c r="D229" i="79"/>
  <c r="C229" i="79"/>
  <c r="B229" i="79"/>
  <c r="AO228" i="79"/>
  <c r="AN228" i="79"/>
  <c r="AM228" i="79"/>
  <c r="AL228" i="79"/>
  <c r="AK228" i="79"/>
  <c r="AJ228" i="79"/>
  <c r="AI228" i="79"/>
  <c r="N228" i="79"/>
  <c r="P228" i="79" s="1"/>
  <c r="Q228" i="79" s="1"/>
  <c r="M228" i="79"/>
  <c r="I228" i="79"/>
  <c r="H228" i="79"/>
  <c r="G228" i="79"/>
  <c r="AP228" i="79" s="1"/>
  <c r="F228" i="79"/>
  <c r="E228" i="79"/>
  <c r="D228" i="79"/>
  <c r="C228" i="79"/>
  <c r="B228" i="79"/>
  <c r="AO227" i="79"/>
  <c r="AN227" i="79"/>
  <c r="AM227" i="79"/>
  <c r="AL227" i="79"/>
  <c r="AK227" i="79"/>
  <c r="AJ227" i="79"/>
  <c r="AI227" i="79"/>
  <c r="N227" i="79"/>
  <c r="M227" i="79"/>
  <c r="I227" i="79"/>
  <c r="P227" i="79" s="1"/>
  <c r="Q227" i="79" s="1"/>
  <c r="H227" i="79"/>
  <c r="G227" i="79"/>
  <c r="AP227" i="79" s="1"/>
  <c r="F227" i="79"/>
  <c r="E227" i="79"/>
  <c r="D227" i="79"/>
  <c r="C227" i="79"/>
  <c r="B227" i="79"/>
  <c r="AO226" i="79"/>
  <c r="AN226" i="79"/>
  <c r="AM226" i="79"/>
  <c r="AL226" i="79"/>
  <c r="AK226" i="79"/>
  <c r="AJ226" i="79"/>
  <c r="AI226" i="79"/>
  <c r="N226" i="79"/>
  <c r="P226" i="79" s="1"/>
  <c r="Q226" i="79" s="1"/>
  <c r="M226" i="79"/>
  <c r="I226" i="79"/>
  <c r="H226" i="79"/>
  <c r="G226" i="79"/>
  <c r="AP226" i="79" s="1"/>
  <c r="F226" i="79"/>
  <c r="E226" i="79"/>
  <c r="D226" i="79"/>
  <c r="C226" i="79"/>
  <c r="B226" i="79"/>
  <c r="AO225" i="79"/>
  <c r="AN225" i="79"/>
  <c r="AM225" i="79"/>
  <c r="AL225" i="79"/>
  <c r="AK225" i="79"/>
  <c r="AJ225" i="79"/>
  <c r="AI225" i="79"/>
  <c r="N225" i="79"/>
  <c r="M225" i="79"/>
  <c r="I225" i="79"/>
  <c r="P225" i="79" s="1"/>
  <c r="Q225" i="79" s="1"/>
  <c r="H225" i="79"/>
  <c r="G225" i="79"/>
  <c r="AP225" i="79" s="1"/>
  <c r="F225" i="79"/>
  <c r="E225" i="79"/>
  <c r="D225" i="79"/>
  <c r="C225" i="79"/>
  <c r="B225" i="79"/>
  <c r="AO224" i="79"/>
  <c r="AN224" i="79"/>
  <c r="AM224" i="79"/>
  <c r="AL224" i="79"/>
  <c r="AK224" i="79"/>
  <c r="AJ224" i="79"/>
  <c r="AI224" i="79"/>
  <c r="N224" i="79"/>
  <c r="P224" i="79" s="1"/>
  <c r="Q224" i="79" s="1"/>
  <c r="M224" i="79"/>
  <c r="I224" i="79"/>
  <c r="H224" i="79"/>
  <c r="G224" i="79"/>
  <c r="AP224" i="79" s="1"/>
  <c r="F224" i="79"/>
  <c r="E224" i="79"/>
  <c r="D224" i="79"/>
  <c r="C224" i="79"/>
  <c r="B224" i="79"/>
  <c r="AO223" i="79"/>
  <c r="AN223" i="79"/>
  <c r="AM223" i="79"/>
  <c r="AL223" i="79"/>
  <c r="AK223" i="79"/>
  <c r="AJ223" i="79"/>
  <c r="AI223" i="79"/>
  <c r="N223" i="79"/>
  <c r="M223" i="79"/>
  <c r="I223" i="79"/>
  <c r="P223" i="79" s="1"/>
  <c r="Q223" i="79" s="1"/>
  <c r="H223" i="79"/>
  <c r="G223" i="79"/>
  <c r="AP223" i="79" s="1"/>
  <c r="F223" i="79"/>
  <c r="E223" i="79"/>
  <c r="D223" i="79"/>
  <c r="C223" i="79"/>
  <c r="B223" i="79"/>
  <c r="AO222" i="79"/>
  <c r="AN222" i="79"/>
  <c r="AM222" i="79"/>
  <c r="AL222" i="79"/>
  <c r="AK222" i="79"/>
  <c r="AJ222" i="79"/>
  <c r="AI222" i="79"/>
  <c r="N222" i="79"/>
  <c r="P222" i="79" s="1"/>
  <c r="Q222" i="79" s="1"/>
  <c r="M222" i="79"/>
  <c r="I222" i="79"/>
  <c r="H222" i="79"/>
  <c r="G222" i="79"/>
  <c r="AP222" i="79" s="1"/>
  <c r="F222" i="79"/>
  <c r="E222" i="79"/>
  <c r="D222" i="79"/>
  <c r="C222" i="79"/>
  <c r="B222" i="79"/>
  <c r="AO221" i="79"/>
  <c r="AN221" i="79"/>
  <c r="AM221" i="79"/>
  <c r="AL221" i="79"/>
  <c r="AK221" i="79"/>
  <c r="AJ221" i="79"/>
  <c r="AI221" i="79"/>
  <c r="N221" i="79"/>
  <c r="M221" i="79"/>
  <c r="I221" i="79"/>
  <c r="P221" i="79" s="1"/>
  <c r="Q221" i="79" s="1"/>
  <c r="H221" i="79"/>
  <c r="G221" i="79"/>
  <c r="AP221" i="79" s="1"/>
  <c r="F221" i="79"/>
  <c r="E221" i="79"/>
  <c r="D221" i="79"/>
  <c r="C221" i="79"/>
  <c r="B221" i="79"/>
  <c r="AO220" i="79"/>
  <c r="AN220" i="79"/>
  <c r="AM220" i="79"/>
  <c r="AL220" i="79"/>
  <c r="AK220" i="79"/>
  <c r="AJ220" i="79"/>
  <c r="AI220" i="79"/>
  <c r="N220" i="79"/>
  <c r="P220" i="79" s="1"/>
  <c r="Q220" i="79" s="1"/>
  <c r="M220" i="79"/>
  <c r="I220" i="79"/>
  <c r="H220" i="79"/>
  <c r="G220" i="79"/>
  <c r="AP220" i="79" s="1"/>
  <c r="F220" i="79"/>
  <c r="E220" i="79"/>
  <c r="D220" i="79"/>
  <c r="C220" i="79"/>
  <c r="B220" i="79"/>
  <c r="AO219" i="79"/>
  <c r="AN219" i="79"/>
  <c r="AM219" i="79"/>
  <c r="AL219" i="79"/>
  <c r="AK219" i="79"/>
  <c r="AJ219" i="79"/>
  <c r="AI219" i="79"/>
  <c r="N219" i="79"/>
  <c r="M219" i="79"/>
  <c r="I219" i="79"/>
  <c r="P219" i="79" s="1"/>
  <c r="Q219" i="79" s="1"/>
  <c r="H219" i="79"/>
  <c r="G219" i="79"/>
  <c r="AP219" i="79" s="1"/>
  <c r="F219" i="79"/>
  <c r="E219" i="79"/>
  <c r="D219" i="79"/>
  <c r="C219" i="79"/>
  <c r="B219" i="79"/>
  <c r="AO218" i="79"/>
  <c r="AN218" i="79"/>
  <c r="AM218" i="79"/>
  <c r="AL218" i="79"/>
  <c r="AK218" i="79"/>
  <c r="AJ218" i="79"/>
  <c r="AI218" i="79"/>
  <c r="N218" i="79"/>
  <c r="P218" i="79" s="1"/>
  <c r="Q218" i="79" s="1"/>
  <c r="M218" i="79"/>
  <c r="I218" i="79"/>
  <c r="H218" i="79"/>
  <c r="G218" i="79"/>
  <c r="AP218" i="79" s="1"/>
  <c r="F218" i="79"/>
  <c r="E218" i="79"/>
  <c r="D218" i="79"/>
  <c r="C218" i="79"/>
  <c r="B218" i="79"/>
  <c r="AO217" i="79"/>
  <c r="AN217" i="79"/>
  <c r="AM217" i="79"/>
  <c r="AL217" i="79"/>
  <c r="AK217" i="79"/>
  <c r="AJ217" i="79"/>
  <c r="AI217" i="79"/>
  <c r="N217" i="79"/>
  <c r="M217" i="79"/>
  <c r="I217" i="79"/>
  <c r="P217" i="79" s="1"/>
  <c r="Q217" i="79" s="1"/>
  <c r="H217" i="79"/>
  <c r="G217" i="79"/>
  <c r="AP217" i="79" s="1"/>
  <c r="F217" i="79"/>
  <c r="E217" i="79"/>
  <c r="D217" i="79"/>
  <c r="C217" i="79"/>
  <c r="B217" i="79"/>
  <c r="AO216" i="79"/>
  <c r="AN216" i="79"/>
  <c r="AM216" i="79"/>
  <c r="AL216" i="79"/>
  <c r="AK216" i="79"/>
  <c r="AJ216" i="79"/>
  <c r="AI216" i="79"/>
  <c r="N216" i="79"/>
  <c r="P216" i="79" s="1"/>
  <c r="Q216" i="79" s="1"/>
  <c r="M216" i="79"/>
  <c r="I216" i="79"/>
  <c r="H216" i="79"/>
  <c r="G216" i="79"/>
  <c r="AP216" i="79" s="1"/>
  <c r="F216" i="79"/>
  <c r="E216" i="79"/>
  <c r="D216" i="79"/>
  <c r="C216" i="79"/>
  <c r="B216" i="79"/>
  <c r="AO215" i="79"/>
  <c r="AN215" i="79"/>
  <c r="AM215" i="79"/>
  <c r="AL215" i="79"/>
  <c r="AK215" i="79"/>
  <c r="AJ215" i="79"/>
  <c r="AI215" i="79"/>
  <c r="N215" i="79"/>
  <c r="M215" i="79"/>
  <c r="I215" i="79"/>
  <c r="P215" i="79" s="1"/>
  <c r="Q215" i="79" s="1"/>
  <c r="H215" i="79"/>
  <c r="G215" i="79"/>
  <c r="AP215" i="79" s="1"/>
  <c r="F215" i="79"/>
  <c r="E215" i="79"/>
  <c r="D215" i="79"/>
  <c r="C215" i="79"/>
  <c r="B215" i="79"/>
  <c r="AO214" i="79"/>
  <c r="AN214" i="79"/>
  <c r="AM214" i="79"/>
  <c r="AL214" i="79"/>
  <c r="AK214" i="79"/>
  <c r="AJ214" i="79"/>
  <c r="AI214" i="79"/>
  <c r="N214" i="79"/>
  <c r="P214" i="79" s="1"/>
  <c r="Q214" i="79" s="1"/>
  <c r="M214" i="79"/>
  <c r="I214" i="79"/>
  <c r="H214" i="79"/>
  <c r="G214" i="79"/>
  <c r="AP214" i="79" s="1"/>
  <c r="F214" i="79"/>
  <c r="E214" i="79"/>
  <c r="D214" i="79"/>
  <c r="C214" i="79"/>
  <c r="B214" i="79"/>
  <c r="AO213" i="79"/>
  <c r="AN213" i="79"/>
  <c r="AM213" i="79"/>
  <c r="AL213" i="79"/>
  <c r="AK213" i="79"/>
  <c r="AJ213" i="79"/>
  <c r="AI213" i="79"/>
  <c r="N213" i="79"/>
  <c r="M213" i="79"/>
  <c r="I213" i="79"/>
  <c r="P213" i="79" s="1"/>
  <c r="Q213" i="79" s="1"/>
  <c r="H213" i="79"/>
  <c r="G213" i="79"/>
  <c r="AP213" i="79" s="1"/>
  <c r="F213" i="79"/>
  <c r="E213" i="79"/>
  <c r="D213" i="79"/>
  <c r="C213" i="79"/>
  <c r="B213" i="79"/>
  <c r="AO212" i="79"/>
  <c r="AN212" i="79"/>
  <c r="AM212" i="79"/>
  <c r="AL212" i="79"/>
  <c r="AK212" i="79"/>
  <c r="AJ212" i="79"/>
  <c r="AI212" i="79"/>
  <c r="N212" i="79"/>
  <c r="P212" i="79" s="1"/>
  <c r="Q212" i="79" s="1"/>
  <c r="M212" i="79"/>
  <c r="I212" i="79"/>
  <c r="H212" i="79"/>
  <c r="G212" i="79"/>
  <c r="AP212" i="79" s="1"/>
  <c r="F212" i="79"/>
  <c r="E212" i="79"/>
  <c r="D212" i="79"/>
  <c r="C212" i="79"/>
  <c r="B212" i="79"/>
  <c r="AO211" i="79"/>
  <c r="AN211" i="79"/>
  <c r="AM211" i="79"/>
  <c r="AL211" i="79"/>
  <c r="AK211" i="79"/>
  <c r="AJ211" i="79"/>
  <c r="AI211" i="79"/>
  <c r="N211" i="79"/>
  <c r="M211" i="79"/>
  <c r="I211" i="79"/>
  <c r="P211" i="79" s="1"/>
  <c r="Q211" i="79" s="1"/>
  <c r="H211" i="79"/>
  <c r="G211" i="79"/>
  <c r="AP211" i="79" s="1"/>
  <c r="F211" i="79"/>
  <c r="E211" i="79"/>
  <c r="D211" i="79"/>
  <c r="C211" i="79"/>
  <c r="B211" i="79"/>
  <c r="AO210" i="79"/>
  <c r="AN210" i="79"/>
  <c r="AM210" i="79"/>
  <c r="AL210" i="79"/>
  <c r="AK210" i="79"/>
  <c r="AJ210" i="79"/>
  <c r="AI210" i="79"/>
  <c r="N210" i="79"/>
  <c r="P210" i="79" s="1"/>
  <c r="Q210" i="79" s="1"/>
  <c r="M210" i="79"/>
  <c r="I210" i="79"/>
  <c r="H210" i="79"/>
  <c r="G210" i="79"/>
  <c r="AP210" i="79" s="1"/>
  <c r="F210" i="79"/>
  <c r="E210" i="79"/>
  <c r="D210" i="79"/>
  <c r="C210" i="79"/>
  <c r="B210" i="79"/>
  <c r="AO209" i="79"/>
  <c r="AN209" i="79"/>
  <c r="AM209" i="79"/>
  <c r="AL209" i="79"/>
  <c r="AK209" i="79"/>
  <c r="AJ209" i="79"/>
  <c r="AI209" i="79"/>
  <c r="N209" i="79"/>
  <c r="M209" i="79"/>
  <c r="I209" i="79"/>
  <c r="P209" i="79" s="1"/>
  <c r="Q209" i="79" s="1"/>
  <c r="H209" i="79"/>
  <c r="G209" i="79"/>
  <c r="AP209" i="79" s="1"/>
  <c r="F209" i="79"/>
  <c r="E209" i="79"/>
  <c r="D209" i="79"/>
  <c r="C209" i="79"/>
  <c r="B209" i="79"/>
  <c r="AO208" i="79"/>
  <c r="AN208" i="79"/>
  <c r="AM208" i="79"/>
  <c r="AL208" i="79"/>
  <c r="AK208" i="79"/>
  <c r="AJ208" i="79"/>
  <c r="AI208" i="79"/>
  <c r="N208" i="79"/>
  <c r="P208" i="79" s="1"/>
  <c r="Q208" i="79" s="1"/>
  <c r="M208" i="79"/>
  <c r="I208" i="79"/>
  <c r="H208" i="79"/>
  <c r="G208" i="79"/>
  <c r="AP208" i="79" s="1"/>
  <c r="F208" i="79"/>
  <c r="E208" i="79"/>
  <c r="D208" i="79"/>
  <c r="C208" i="79"/>
  <c r="B208" i="79"/>
  <c r="AO207" i="79"/>
  <c r="AN207" i="79"/>
  <c r="AM207" i="79"/>
  <c r="AL207" i="79"/>
  <c r="AK207" i="79"/>
  <c r="AJ207" i="79"/>
  <c r="AI207" i="79"/>
  <c r="N207" i="79"/>
  <c r="M207" i="79"/>
  <c r="I207" i="79"/>
  <c r="P207" i="79" s="1"/>
  <c r="Q207" i="79" s="1"/>
  <c r="H207" i="79"/>
  <c r="G207" i="79"/>
  <c r="AP207" i="79" s="1"/>
  <c r="F207" i="79"/>
  <c r="E207" i="79"/>
  <c r="D207" i="79"/>
  <c r="C207" i="79"/>
  <c r="B207" i="79"/>
  <c r="AO206" i="79"/>
  <c r="AN206" i="79"/>
  <c r="AM206" i="79"/>
  <c r="AL206" i="79"/>
  <c r="AK206" i="79"/>
  <c r="AJ206" i="79"/>
  <c r="AI206" i="79"/>
  <c r="N206" i="79"/>
  <c r="P206" i="79" s="1"/>
  <c r="Q206" i="79" s="1"/>
  <c r="M206" i="79"/>
  <c r="I206" i="79"/>
  <c r="H206" i="79"/>
  <c r="G206" i="79"/>
  <c r="AP206" i="79" s="1"/>
  <c r="F206" i="79"/>
  <c r="E206" i="79"/>
  <c r="D206" i="79"/>
  <c r="C206" i="79"/>
  <c r="B206" i="79"/>
  <c r="AO205" i="79"/>
  <c r="AN205" i="79"/>
  <c r="AM205" i="79"/>
  <c r="AL205" i="79"/>
  <c r="AK205" i="79"/>
  <c r="AJ205" i="79"/>
  <c r="AI205" i="79"/>
  <c r="N205" i="79"/>
  <c r="M205" i="79"/>
  <c r="I205" i="79"/>
  <c r="P205" i="79" s="1"/>
  <c r="Q205" i="79" s="1"/>
  <c r="H205" i="79"/>
  <c r="G205" i="79"/>
  <c r="AP205" i="79" s="1"/>
  <c r="F205" i="79"/>
  <c r="E205" i="79"/>
  <c r="D205" i="79"/>
  <c r="C205" i="79"/>
  <c r="B205" i="79"/>
  <c r="AO204" i="79"/>
  <c r="AN204" i="79"/>
  <c r="AM204" i="79"/>
  <c r="AL204" i="79"/>
  <c r="AK204" i="79"/>
  <c r="AJ204" i="79"/>
  <c r="AI204" i="79"/>
  <c r="N204" i="79"/>
  <c r="P204" i="79" s="1"/>
  <c r="Q204" i="79" s="1"/>
  <c r="M204" i="79"/>
  <c r="I204" i="79"/>
  <c r="H204" i="79"/>
  <c r="G204" i="79"/>
  <c r="AP204" i="79" s="1"/>
  <c r="F204" i="79"/>
  <c r="E204" i="79"/>
  <c r="D204" i="79"/>
  <c r="C204" i="79"/>
  <c r="B204" i="79"/>
  <c r="AO203" i="79"/>
  <c r="AN203" i="79"/>
  <c r="AM203" i="79"/>
  <c r="AL203" i="79"/>
  <c r="AK203" i="79"/>
  <c r="AJ203" i="79"/>
  <c r="AI203" i="79"/>
  <c r="N203" i="79"/>
  <c r="M203" i="79"/>
  <c r="I203" i="79"/>
  <c r="P203" i="79" s="1"/>
  <c r="Q203" i="79" s="1"/>
  <c r="H203" i="79"/>
  <c r="G203" i="79"/>
  <c r="AP203" i="79" s="1"/>
  <c r="F203" i="79"/>
  <c r="E203" i="79"/>
  <c r="D203" i="79"/>
  <c r="C203" i="79"/>
  <c r="B203" i="79"/>
  <c r="AO202" i="79"/>
  <c r="AN202" i="79"/>
  <c r="AM202" i="79"/>
  <c r="AL202" i="79"/>
  <c r="AK202" i="79"/>
  <c r="AJ202" i="79"/>
  <c r="AI202" i="79"/>
  <c r="N202" i="79"/>
  <c r="P202" i="79" s="1"/>
  <c r="Q202" i="79" s="1"/>
  <c r="M202" i="79"/>
  <c r="I202" i="79"/>
  <c r="H202" i="79"/>
  <c r="G202" i="79"/>
  <c r="AP202" i="79" s="1"/>
  <c r="F202" i="79"/>
  <c r="E202" i="79"/>
  <c r="D202" i="79"/>
  <c r="C202" i="79"/>
  <c r="B202" i="79"/>
  <c r="AO201" i="79"/>
  <c r="AN201" i="79"/>
  <c r="AM201" i="79"/>
  <c r="AL201" i="79"/>
  <c r="AK201" i="79"/>
  <c r="AJ201" i="79"/>
  <c r="AI201" i="79"/>
  <c r="N201" i="79"/>
  <c r="M201" i="79"/>
  <c r="I201" i="79"/>
  <c r="P201" i="79" s="1"/>
  <c r="Q201" i="79" s="1"/>
  <c r="H201" i="79"/>
  <c r="G201" i="79"/>
  <c r="AP201" i="79" s="1"/>
  <c r="F201" i="79"/>
  <c r="E201" i="79"/>
  <c r="D201" i="79"/>
  <c r="C201" i="79"/>
  <c r="B201" i="79"/>
  <c r="AO200" i="79"/>
  <c r="AN200" i="79"/>
  <c r="AM200" i="79"/>
  <c r="AL200" i="79"/>
  <c r="AK200" i="79"/>
  <c r="AJ200" i="79"/>
  <c r="AI200" i="79"/>
  <c r="N200" i="79"/>
  <c r="P200" i="79" s="1"/>
  <c r="Q200" i="79" s="1"/>
  <c r="M200" i="79"/>
  <c r="I200" i="79"/>
  <c r="H200" i="79"/>
  <c r="G200" i="79"/>
  <c r="AP200" i="79" s="1"/>
  <c r="F200" i="79"/>
  <c r="E200" i="79"/>
  <c r="D200" i="79"/>
  <c r="C200" i="79"/>
  <c r="B200" i="79"/>
  <c r="AO199" i="79"/>
  <c r="AN199" i="79"/>
  <c r="AM199" i="79"/>
  <c r="AL199" i="79"/>
  <c r="AK199" i="79"/>
  <c r="AJ199" i="79"/>
  <c r="AI199" i="79"/>
  <c r="N199" i="79"/>
  <c r="M199" i="79"/>
  <c r="I199" i="79"/>
  <c r="P199" i="79" s="1"/>
  <c r="Q199" i="79" s="1"/>
  <c r="H199" i="79"/>
  <c r="G199" i="79"/>
  <c r="AP199" i="79" s="1"/>
  <c r="F199" i="79"/>
  <c r="E199" i="79"/>
  <c r="D199" i="79"/>
  <c r="C199" i="79"/>
  <c r="B199" i="79"/>
  <c r="AO198" i="79"/>
  <c r="AN198" i="79"/>
  <c r="AM198" i="79"/>
  <c r="AL198" i="79"/>
  <c r="AK198" i="79"/>
  <c r="AJ198" i="79"/>
  <c r="AI198" i="79"/>
  <c r="N198" i="79"/>
  <c r="P198" i="79" s="1"/>
  <c r="Q198" i="79" s="1"/>
  <c r="M198" i="79"/>
  <c r="I198" i="79"/>
  <c r="H198" i="79"/>
  <c r="G198" i="79"/>
  <c r="AP198" i="79" s="1"/>
  <c r="F198" i="79"/>
  <c r="E198" i="79"/>
  <c r="D198" i="79"/>
  <c r="C198" i="79"/>
  <c r="B198" i="79"/>
  <c r="AO197" i="79"/>
  <c r="AN197" i="79"/>
  <c r="AM197" i="79"/>
  <c r="AL197" i="79"/>
  <c r="AK197" i="79"/>
  <c r="AJ197" i="79"/>
  <c r="AI197" i="79"/>
  <c r="N197" i="79"/>
  <c r="M197" i="79"/>
  <c r="I197" i="79"/>
  <c r="P197" i="79" s="1"/>
  <c r="Q197" i="79" s="1"/>
  <c r="H197" i="79"/>
  <c r="G197" i="79"/>
  <c r="AP197" i="79" s="1"/>
  <c r="F197" i="79"/>
  <c r="E197" i="79"/>
  <c r="D197" i="79"/>
  <c r="C197" i="79"/>
  <c r="B197" i="79"/>
  <c r="AO196" i="79"/>
  <c r="AN196" i="79"/>
  <c r="AM196" i="79"/>
  <c r="AL196" i="79"/>
  <c r="AK196" i="79"/>
  <c r="AJ196" i="79"/>
  <c r="AI196" i="79"/>
  <c r="N196" i="79"/>
  <c r="P196" i="79" s="1"/>
  <c r="Q196" i="79" s="1"/>
  <c r="M196" i="79"/>
  <c r="I196" i="79"/>
  <c r="H196" i="79"/>
  <c r="G196" i="79"/>
  <c r="AP196" i="79" s="1"/>
  <c r="F196" i="79"/>
  <c r="E196" i="79"/>
  <c r="D196" i="79"/>
  <c r="C196" i="79"/>
  <c r="B196" i="79"/>
  <c r="AO195" i="79"/>
  <c r="AN195" i="79"/>
  <c r="AM195" i="79"/>
  <c r="AL195" i="79"/>
  <c r="AK195" i="79"/>
  <c r="AJ195" i="79"/>
  <c r="AI195" i="79"/>
  <c r="N195" i="79"/>
  <c r="M195" i="79"/>
  <c r="I195" i="79"/>
  <c r="P195" i="79" s="1"/>
  <c r="Q195" i="79" s="1"/>
  <c r="H195" i="79"/>
  <c r="G195" i="79"/>
  <c r="AP195" i="79" s="1"/>
  <c r="F195" i="79"/>
  <c r="E195" i="79"/>
  <c r="D195" i="79"/>
  <c r="C195" i="79"/>
  <c r="B195" i="79"/>
  <c r="AO194" i="79"/>
  <c r="AN194" i="79"/>
  <c r="AM194" i="79"/>
  <c r="AL194" i="79"/>
  <c r="AK194" i="79"/>
  <c r="AJ194" i="79"/>
  <c r="AI194" i="79"/>
  <c r="N194" i="79"/>
  <c r="P194" i="79" s="1"/>
  <c r="Q194" i="79" s="1"/>
  <c r="M194" i="79"/>
  <c r="I194" i="79"/>
  <c r="H194" i="79"/>
  <c r="G194" i="79"/>
  <c r="AP194" i="79" s="1"/>
  <c r="F194" i="79"/>
  <c r="E194" i="79"/>
  <c r="D194" i="79"/>
  <c r="C194" i="79"/>
  <c r="B194" i="79"/>
  <c r="AO193" i="79"/>
  <c r="AN193" i="79"/>
  <c r="AM193" i="79"/>
  <c r="AL193" i="79"/>
  <c r="AK193" i="79"/>
  <c r="AJ193" i="79"/>
  <c r="AI193" i="79"/>
  <c r="N193" i="79"/>
  <c r="M193" i="79"/>
  <c r="I193" i="79"/>
  <c r="P193" i="79" s="1"/>
  <c r="Q193" i="79" s="1"/>
  <c r="H193" i="79"/>
  <c r="G193" i="79"/>
  <c r="AP193" i="79" s="1"/>
  <c r="F193" i="79"/>
  <c r="E193" i="79"/>
  <c r="D193" i="79"/>
  <c r="C193" i="79"/>
  <c r="B193" i="79"/>
  <c r="AO192" i="79"/>
  <c r="AN192" i="79"/>
  <c r="AM192" i="79"/>
  <c r="AL192" i="79"/>
  <c r="AK192" i="79"/>
  <c r="AJ192" i="79"/>
  <c r="AI192" i="79"/>
  <c r="N192" i="79"/>
  <c r="P192" i="79" s="1"/>
  <c r="Q192" i="79" s="1"/>
  <c r="M192" i="79"/>
  <c r="I192" i="79"/>
  <c r="H192" i="79"/>
  <c r="G192" i="79"/>
  <c r="AP192" i="79" s="1"/>
  <c r="F192" i="79"/>
  <c r="E192" i="79"/>
  <c r="D192" i="79"/>
  <c r="C192" i="79"/>
  <c r="B192" i="79"/>
  <c r="AO191" i="79"/>
  <c r="AN191" i="79"/>
  <c r="AM191" i="79"/>
  <c r="AL191" i="79"/>
  <c r="AK191" i="79"/>
  <c r="AJ191" i="79"/>
  <c r="AI191" i="79"/>
  <c r="N191" i="79"/>
  <c r="M191" i="79"/>
  <c r="I191" i="79"/>
  <c r="P191" i="79" s="1"/>
  <c r="Q191" i="79" s="1"/>
  <c r="H191" i="79"/>
  <c r="G191" i="79"/>
  <c r="AP191" i="79" s="1"/>
  <c r="F191" i="79"/>
  <c r="E191" i="79"/>
  <c r="D191" i="79"/>
  <c r="C191" i="79"/>
  <c r="B191" i="79"/>
  <c r="AO190" i="79"/>
  <c r="AN190" i="79"/>
  <c r="AM190" i="79"/>
  <c r="AL190" i="79"/>
  <c r="AK190" i="79"/>
  <c r="AJ190" i="79"/>
  <c r="AI190" i="79"/>
  <c r="N190" i="79"/>
  <c r="P190" i="79" s="1"/>
  <c r="Q190" i="79" s="1"/>
  <c r="M190" i="79"/>
  <c r="I190" i="79"/>
  <c r="H190" i="79"/>
  <c r="G190" i="79"/>
  <c r="AP190" i="79" s="1"/>
  <c r="F190" i="79"/>
  <c r="E190" i="79"/>
  <c r="D190" i="79"/>
  <c r="C190" i="79"/>
  <c r="B190" i="79"/>
  <c r="AO189" i="79"/>
  <c r="AN189" i="79"/>
  <c r="AM189" i="79"/>
  <c r="AL189" i="79"/>
  <c r="AK189" i="79"/>
  <c r="AJ189" i="79"/>
  <c r="AI189" i="79"/>
  <c r="N189" i="79"/>
  <c r="M189" i="79"/>
  <c r="I189" i="79"/>
  <c r="P189" i="79" s="1"/>
  <c r="Q189" i="79" s="1"/>
  <c r="H189" i="79"/>
  <c r="G189" i="79"/>
  <c r="AP189" i="79" s="1"/>
  <c r="F189" i="79"/>
  <c r="E189" i="79"/>
  <c r="D189" i="79"/>
  <c r="C189" i="79"/>
  <c r="B189" i="79"/>
  <c r="AO188" i="79"/>
  <c r="AN188" i="79"/>
  <c r="AM188" i="79"/>
  <c r="AL188" i="79"/>
  <c r="AK188" i="79"/>
  <c r="AJ188" i="79"/>
  <c r="AI188" i="79"/>
  <c r="N188" i="79"/>
  <c r="P188" i="79" s="1"/>
  <c r="Q188" i="79" s="1"/>
  <c r="M188" i="79"/>
  <c r="I188" i="79"/>
  <c r="H188" i="79"/>
  <c r="G188" i="79"/>
  <c r="AP188" i="79" s="1"/>
  <c r="F188" i="79"/>
  <c r="E188" i="79"/>
  <c r="D188" i="79"/>
  <c r="C188" i="79"/>
  <c r="B188" i="79"/>
  <c r="AO187" i="79"/>
  <c r="AN187" i="79"/>
  <c r="AM187" i="79"/>
  <c r="AL187" i="79"/>
  <c r="AK187" i="79"/>
  <c r="AJ187" i="79"/>
  <c r="AI187" i="79"/>
  <c r="N187" i="79"/>
  <c r="M187" i="79"/>
  <c r="I187" i="79"/>
  <c r="P187" i="79" s="1"/>
  <c r="Q187" i="79" s="1"/>
  <c r="H187" i="79"/>
  <c r="G187" i="79"/>
  <c r="AP187" i="79" s="1"/>
  <c r="F187" i="79"/>
  <c r="E187" i="79"/>
  <c r="D187" i="79"/>
  <c r="C187" i="79"/>
  <c r="B187" i="79"/>
  <c r="AO186" i="79"/>
  <c r="AN186" i="79"/>
  <c r="AM186" i="79"/>
  <c r="AL186" i="79"/>
  <c r="AK186" i="79"/>
  <c r="AJ186" i="79"/>
  <c r="AI186" i="79"/>
  <c r="N186" i="79"/>
  <c r="P186" i="79" s="1"/>
  <c r="Q186" i="79" s="1"/>
  <c r="M186" i="79"/>
  <c r="I186" i="79"/>
  <c r="H186" i="79"/>
  <c r="G186" i="79"/>
  <c r="AP186" i="79" s="1"/>
  <c r="F186" i="79"/>
  <c r="E186" i="79"/>
  <c r="D186" i="79"/>
  <c r="C186" i="79"/>
  <c r="B186" i="79"/>
  <c r="AO185" i="79"/>
  <c r="AN185" i="79"/>
  <c r="AM185" i="79"/>
  <c r="AL185" i="79"/>
  <c r="AK185" i="79"/>
  <c r="AJ185" i="79"/>
  <c r="AI185" i="79"/>
  <c r="N185" i="79"/>
  <c r="M185" i="79"/>
  <c r="I185" i="79"/>
  <c r="P185" i="79" s="1"/>
  <c r="Q185" i="79" s="1"/>
  <c r="H185" i="79"/>
  <c r="G185" i="79"/>
  <c r="AP185" i="79" s="1"/>
  <c r="F185" i="79"/>
  <c r="E185" i="79"/>
  <c r="D185" i="79"/>
  <c r="C185" i="79"/>
  <c r="B185" i="79"/>
  <c r="AO184" i="79"/>
  <c r="AN184" i="79"/>
  <c r="AM184" i="79"/>
  <c r="AL184" i="79"/>
  <c r="AK184" i="79"/>
  <c r="AJ184" i="79"/>
  <c r="AI184" i="79"/>
  <c r="N184" i="79"/>
  <c r="P184" i="79" s="1"/>
  <c r="Q184" i="79" s="1"/>
  <c r="M184" i="79"/>
  <c r="I184" i="79"/>
  <c r="H184" i="79"/>
  <c r="G184" i="79"/>
  <c r="AP184" i="79" s="1"/>
  <c r="F184" i="79"/>
  <c r="E184" i="79"/>
  <c r="D184" i="79"/>
  <c r="C184" i="79"/>
  <c r="B184" i="79"/>
  <c r="AO183" i="79"/>
  <c r="AN183" i="79"/>
  <c r="AM183" i="79"/>
  <c r="AL183" i="79"/>
  <c r="AK183" i="79"/>
  <c r="AJ183" i="79"/>
  <c r="AI183" i="79"/>
  <c r="N183" i="79"/>
  <c r="M183" i="79"/>
  <c r="I183" i="79"/>
  <c r="P183" i="79" s="1"/>
  <c r="Q183" i="79" s="1"/>
  <c r="H183" i="79"/>
  <c r="G183" i="79"/>
  <c r="AP183" i="79" s="1"/>
  <c r="F183" i="79"/>
  <c r="E183" i="79"/>
  <c r="D183" i="79"/>
  <c r="C183" i="79"/>
  <c r="B183" i="79"/>
  <c r="AO182" i="79"/>
  <c r="AN182" i="79"/>
  <c r="AM182" i="79"/>
  <c r="AL182" i="79"/>
  <c r="AK182" i="79"/>
  <c r="AJ182" i="79"/>
  <c r="AI182" i="79"/>
  <c r="N182" i="79"/>
  <c r="P182" i="79" s="1"/>
  <c r="Q182" i="79" s="1"/>
  <c r="M182" i="79"/>
  <c r="I182" i="79"/>
  <c r="H182" i="79"/>
  <c r="G182" i="79"/>
  <c r="AP182" i="79" s="1"/>
  <c r="F182" i="79"/>
  <c r="E182" i="79"/>
  <c r="D182" i="79"/>
  <c r="C182" i="79"/>
  <c r="B182" i="79"/>
  <c r="AO181" i="79"/>
  <c r="AN181" i="79"/>
  <c r="AM181" i="79"/>
  <c r="AL181" i="79"/>
  <c r="AK181" i="79"/>
  <c r="AJ181" i="79"/>
  <c r="AI181" i="79"/>
  <c r="N181" i="79"/>
  <c r="M181" i="79"/>
  <c r="I181" i="79"/>
  <c r="P181" i="79" s="1"/>
  <c r="Q181" i="79" s="1"/>
  <c r="H181" i="79"/>
  <c r="G181" i="79"/>
  <c r="AP181" i="79" s="1"/>
  <c r="F181" i="79"/>
  <c r="E181" i="79"/>
  <c r="D181" i="79"/>
  <c r="C181" i="79"/>
  <c r="B181" i="79"/>
  <c r="AO180" i="79"/>
  <c r="AN180" i="79"/>
  <c r="AM180" i="79"/>
  <c r="AL180" i="79"/>
  <c r="AK180" i="79"/>
  <c r="AJ180" i="79"/>
  <c r="AI180" i="79"/>
  <c r="N180" i="79"/>
  <c r="P180" i="79" s="1"/>
  <c r="Q180" i="79" s="1"/>
  <c r="M180" i="79"/>
  <c r="I180" i="79"/>
  <c r="H180" i="79"/>
  <c r="G180" i="79"/>
  <c r="AP180" i="79" s="1"/>
  <c r="F180" i="79"/>
  <c r="E180" i="79"/>
  <c r="D180" i="79"/>
  <c r="C180" i="79"/>
  <c r="B180" i="79"/>
  <c r="AO179" i="79"/>
  <c r="AN179" i="79"/>
  <c r="AM179" i="79"/>
  <c r="AL179" i="79"/>
  <c r="AK179" i="79"/>
  <c r="AJ179" i="79"/>
  <c r="AI179" i="79"/>
  <c r="N179" i="79"/>
  <c r="M179" i="79"/>
  <c r="I179" i="79"/>
  <c r="P179" i="79" s="1"/>
  <c r="Q179" i="79" s="1"/>
  <c r="H179" i="79"/>
  <c r="G179" i="79"/>
  <c r="AP179" i="79" s="1"/>
  <c r="F179" i="79"/>
  <c r="E179" i="79"/>
  <c r="D179" i="79"/>
  <c r="C179" i="79"/>
  <c r="B179" i="79"/>
  <c r="AO178" i="79"/>
  <c r="AN178" i="79"/>
  <c r="AM178" i="79"/>
  <c r="AL178" i="79"/>
  <c r="AK178" i="79"/>
  <c r="AJ178" i="79"/>
  <c r="AI178" i="79"/>
  <c r="N178" i="79"/>
  <c r="P178" i="79" s="1"/>
  <c r="Q178" i="79" s="1"/>
  <c r="M178" i="79"/>
  <c r="I178" i="79"/>
  <c r="H178" i="79"/>
  <c r="G178" i="79"/>
  <c r="AP178" i="79" s="1"/>
  <c r="F178" i="79"/>
  <c r="E178" i="79"/>
  <c r="D178" i="79"/>
  <c r="C178" i="79"/>
  <c r="B178" i="79"/>
  <c r="AO177" i="79"/>
  <c r="AN177" i="79"/>
  <c r="AM177" i="79"/>
  <c r="AL177" i="79"/>
  <c r="AK177" i="79"/>
  <c r="AJ177" i="79"/>
  <c r="AI177" i="79"/>
  <c r="N177" i="79"/>
  <c r="M177" i="79"/>
  <c r="I177" i="79"/>
  <c r="P177" i="79" s="1"/>
  <c r="Q177" i="79" s="1"/>
  <c r="H177" i="79"/>
  <c r="G177" i="79"/>
  <c r="AP177" i="79" s="1"/>
  <c r="F177" i="79"/>
  <c r="E177" i="79"/>
  <c r="D177" i="79"/>
  <c r="C177" i="79"/>
  <c r="B177" i="79"/>
  <c r="AO176" i="79"/>
  <c r="AN176" i="79"/>
  <c r="AM176" i="79"/>
  <c r="AL176" i="79"/>
  <c r="AK176" i="79"/>
  <c r="AJ176" i="79"/>
  <c r="AI176" i="79"/>
  <c r="N176" i="79"/>
  <c r="P176" i="79" s="1"/>
  <c r="Q176" i="79" s="1"/>
  <c r="M176" i="79"/>
  <c r="I176" i="79"/>
  <c r="H176" i="79"/>
  <c r="G176" i="79"/>
  <c r="AP176" i="79" s="1"/>
  <c r="F176" i="79"/>
  <c r="E176" i="79"/>
  <c r="D176" i="79"/>
  <c r="C176" i="79"/>
  <c r="B176" i="79"/>
  <c r="AO175" i="79"/>
  <c r="AN175" i="79"/>
  <c r="AM175" i="79"/>
  <c r="AL175" i="79"/>
  <c r="AK175" i="79"/>
  <c r="AJ175" i="79"/>
  <c r="AI175" i="79"/>
  <c r="N175" i="79"/>
  <c r="M175" i="79"/>
  <c r="I175" i="79"/>
  <c r="P175" i="79" s="1"/>
  <c r="Q175" i="79" s="1"/>
  <c r="H175" i="79"/>
  <c r="G175" i="79"/>
  <c r="AP175" i="79" s="1"/>
  <c r="F175" i="79"/>
  <c r="E175" i="79"/>
  <c r="D175" i="79"/>
  <c r="C175" i="79"/>
  <c r="B175" i="79"/>
  <c r="AO174" i="79"/>
  <c r="AN174" i="79"/>
  <c r="AM174" i="79"/>
  <c r="AL174" i="79"/>
  <c r="AK174" i="79"/>
  <c r="AJ174" i="79"/>
  <c r="AI174" i="79"/>
  <c r="N174" i="79"/>
  <c r="P174" i="79" s="1"/>
  <c r="Q174" i="79" s="1"/>
  <c r="M174" i="79"/>
  <c r="I174" i="79"/>
  <c r="H174" i="79"/>
  <c r="G174" i="79"/>
  <c r="AP174" i="79" s="1"/>
  <c r="F174" i="79"/>
  <c r="E174" i="79"/>
  <c r="D174" i="79"/>
  <c r="C174" i="79"/>
  <c r="B174" i="79"/>
  <c r="AO173" i="79"/>
  <c r="AN173" i="79"/>
  <c r="AM173" i="79"/>
  <c r="AL173" i="79"/>
  <c r="AK173" i="79"/>
  <c r="AJ173" i="79"/>
  <c r="AI173" i="79"/>
  <c r="N173" i="79"/>
  <c r="M173" i="79"/>
  <c r="I173" i="79"/>
  <c r="P173" i="79" s="1"/>
  <c r="Q173" i="79" s="1"/>
  <c r="H173" i="79"/>
  <c r="G173" i="79"/>
  <c r="AP173" i="79" s="1"/>
  <c r="F173" i="79"/>
  <c r="E173" i="79"/>
  <c r="D173" i="79"/>
  <c r="C173" i="79"/>
  <c r="B173" i="79"/>
  <c r="AO172" i="79"/>
  <c r="AN172" i="79"/>
  <c r="AM172" i="79"/>
  <c r="AL172" i="79"/>
  <c r="AK172" i="79"/>
  <c r="AJ172" i="79"/>
  <c r="AI172" i="79"/>
  <c r="N172" i="79"/>
  <c r="P172" i="79" s="1"/>
  <c r="Q172" i="79" s="1"/>
  <c r="M172" i="79"/>
  <c r="I172" i="79"/>
  <c r="H172" i="79"/>
  <c r="G172" i="79"/>
  <c r="AP172" i="79" s="1"/>
  <c r="F172" i="79"/>
  <c r="E172" i="79"/>
  <c r="D172" i="79"/>
  <c r="C172" i="79"/>
  <c r="B172" i="79"/>
  <c r="AO171" i="79"/>
  <c r="AN171" i="79"/>
  <c r="AM171" i="79"/>
  <c r="AL171" i="79"/>
  <c r="AK171" i="79"/>
  <c r="AJ171" i="79"/>
  <c r="AI171" i="79"/>
  <c r="N171" i="79"/>
  <c r="M171" i="79"/>
  <c r="I171" i="79"/>
  <c r="P171" i="79" s="1"/>
  <c r="Q171" i="79" s="1"/>
  <c r="H171" i="79"/>
  <c r="G171" i="79"/>
  <c r="AP171" i="79" s="1"/>
  <c r="F171" i="79"/>
  <c r="E171" i="79"/>
  <c r="D171" i="79"/>
  <c r="C171" i="79"/>
  <c r="B171" i="79"/>
  <c r="AO170" i="79"/>
  <c r="AN170" i="79"/>
  <c r="AM170" i="79"/>
  <c r="AL170" i="79"/>
  <c r="AK170" i="79"/>
  <c r="AJ170" i="79"/>
  <c r="AI170" i="79"/>
  <c r="N170" i="79"/>
  <c r="P170" i="79" s="1"/>
  <c r="Q170" i="79" s="1"/>
  <c r="M170" i="79"/>
  <c r="I170" i="79"/>
  <c r="H170" i="79"/>
  <c r="G170" i="79"/>
  <c r="AP170" i="79" s="1"/>
  <c r="F170" i="79"/>
  <c r="E170" i="79"/>
  <c r="D170" i="79"/>
  <c r="C170" i="79"/>
  <c r="B170" i="79"/>
  <c r="AO169" i="79"/>
  <c r="AN169" i="79"/>
  <c r="AM169" i="79"/>
  <c r="AL169" i="79"/>
  <c r="AK169" i="79"/>
  <c r="AJ169" i="79"/>
  <c r="AI169" i="79"/>
  <c r="N169" i="79"/>
  <c r="M169" i="79"/>
  <c r="I169" i="79"/>
  <c r="P169" i="79" s="1"/>
  <c r="Q169" i="79" s="1"/>
  <c r="H169" i="79"/>
  <c r="G169" i="79"/>
  <c r="AP169" i="79" s="1"/>
  <c r="F169" i="79"/>
  <c r="E169" i="79"/>
  <c r="D169" i="79"/>
  <c r="C169" i="79"/>
  <c r="B169" i="79"/>
  <c r="AO168" i="79"/>
  <c r="AN168" i="79"/>
  <c r="AM168" i="79"/>
  <c r="AL168" i="79"/>
  <c r="AK168" i="79"/>
  <c r="AJ168" i="79"/>
  <c r="AI168" i="79"/>
  <c r="N168" i="79"/>
  <c r="P168" i="79" s="1"/>
  <c r="Q168" i="79" s="1"/>
  <c r="M168" i="79"/>
  <c r="I168" i="79"/>
  <c r="H168" i="79"/>
  <c r="G168" i="79"/>
  <c r="AP168" i="79" s="1"/>
  <c r="F168" i="79"/>
  <c r="E168" i="79"/>
  <c r="D168" i="79"/>
  <c r="C168" i="79"/>
  <c r="B168" i="79"/>
  <c r="AO167" i="79"/>
  <c r="AN167" i="79"/>
  <c r="AM167" i="79"/>
  <c r="AL167" i="79"/>
  <c r="AK167" i="79"/>
  <c r="AJ167" i="79"/>
  <c r="AI167" i="79"/>
  <c r="N167" i="79"/>
  <c r="M167" i="79"/>
  <c r="I167" i="79"/>
  <c r="P167" i="79" s="1"/>
  <c r="Q167" i="79" s="1"/>
  <c r="H167" i="79"/>
  <c r="G167" i="79"/>
  <c r="AP167" i="79" s="1"/>
  <c r="F167" i="79"/>
  <c r="E167" i="79"/>
  <c r="D167" i="79"/>
  <c r="C167" i="79"/>
  <c r="B167" i="79"/>
  <c r="AO166" i="79"/>
  <c r="AN166" i="79"/>
  <c r="AM166" i="79"/>
  <c r="AL166" i="79"/>
  <c r="AK166" i="79"/>
  <c r="AJ166" i="79"/>
  <c r="AI166" i="79"/>
  <c r="N166" i="79"/>
  <c r="P166" i="79" s="1"/>
  <c r="Q166" i="79" s="1"/>
  <c r="M166" i="79"/>
  <c r="I166" i="79"/>
  <c r="H166" i="79"/>
  <c r="G166" i="79"/>
  <c r="AP166" i="79" s="1"/>
  <c r="F166" i="79"/>
  <c r="E166" i="79"/>
  <c r="D166" i="79"/>
  <c r="C166" i="79"/>
  <c r="B166" i="79"/>
  <c r="AO165" i="79"/>
  <c r="AN165" i="79"/>
  <c r="AM165" i="79"/>
  <c r="AL165" i="79"/>
  <c r="AK165" i="79"/>
  <c r="AJ165" i="79"/>
  <c r="AI165" i="79"/>
  <c r="N165" i="79"/>
  <c r="M165" i="79"/>
  <c r="I165" i="79"/>
  <c r="P165" i="79" s="1"/>
  <c r="Q165" i="79" s="1"/>
  <c r="H165" i="79"/>
  <c r="G165" i="79"/>
  <c r="AP165" i="79" s="1"/>
  <c r="F165" i="79"/>
  <c r="E165" i="79"/>
  <c r="D165" i="79"/>
  <c r="C165" i="79"/>
  <c r="B165" i="79"/>
  <c r="AO164" i="79"/>
  <c r="AN164" i="79"/>
  <c r="AM164" i="79"/>
  <c r="AL164" i="79"/>
  <c r="AK164" i="79"/>
  <c r="AJ164" i="79"/>
  <c r="AI164" i="79"/>
  <c r="N164" i="79"/>
  <c r="P164" i="79" s="1"/>
  <c r="Q164" i="79" s="1"/>
  <c r="M164" i="79"/>
  <c r="I164" i="79"/>
  <c r="H164" i="79"/>
  <c r="G164" i="79"/>
  <c r="AP164" i="79" s="1"/>
  <c r="F164" i="79"/>
  <c r="E164" i="79"/>
  <c r="D164" i="79"/>
  <c r="C164" i="79"/>
  <c r="B164" i="79"/>
  <c r="AO163" i="79"/>
  <c r="AN163" i="79"/>
  <c r="AM163" i="79"/>
  <c r="AL163" i="79"/>
  <c r="AK163" i="79"/>
  <c r="AJ163" i="79"/>
  <c r="AI163" i="79"/>
  <c r="N163" i="79"/>
  <c r="M163" i="79"/>
  <c r="I163" i="79"/>
  <c r="P163" i="79" s="1"/>
  <c r="Q163" i="79" s="1"/>
  <c r="H163" i="79"/>
  <c r="G163" i="79"/>
  <c r="AP163" i="79" s="1"/>
  <c r="F163" i="79"/>
  <c r="E163" i="79"/>
  <c r="D163" i="79"/>
  <c r="C163" i="79"/>
  <c r="B163" i="79"/>
  <c r="AO162" i="79"/>
  <c r="AN162" i="79"/>
  <c r="AM162" i="79"/>
  <c r="AL162" i="79"/>
  <c r="AK162" i="79"/>
  <c r="AJ162" i="79"/>
  <c r="AI162" i="79"/>
  <c r="N162" i="79"/>
  <c r="P162" i="79" s="1"/>
  <c r="Q162" i="79" s="1"/>
  <c r="M162" i="79"/>
  <c r="I162" i="79"/>
  <c r="H162" i="79"/>
  <c r="G162" i="79"/>
  <c r="AP162" i="79" s="1"/>
  <c r="F162" i="79"/>
  <c r="E162" i="79"/>
  <c r="D162" i="79"/>
  <c r="C162" i="79"/>
  <c r="B162" i="79"/>
  <c r="AO161" i="79"/>
  <c r="AN161" i="79"/>
  <c r="AM161" i="79"/>
  <c r="AL161" i="79"/>
  <c r="AK161" i="79"/>
  <c r="AJ161" i="79"/>
  <c r="AI161" i="79"/>
  <c r="N161" i="79"/>
  <c r="M161" i="79"/>
  <c r="I161" i="79"/>
  <c r="P161" i="79" s="1"/>
  <c r="Q161" i="79" s="1"/>
  <c r="H161" i="79"/>
  <c r="G161" i="79"/>
  <c r="AP161" i="79" s="1"/>
  <c r="F161" i="79"/>
  <c r="E161" i="79"/>
  <c r="D161" i="79"/>
  <c r="C161" i="79"/>
  <c r="B161" i="79"/>
  <c r="AO160" i="79"/>
  <c r="AN160" i="79"/>
  <c r="AM160" i="79"/>
  <c r="AL160" i="79"/>
  <c r="AK160" i="79"/>
  <c r="AJ160" i="79"/>
  <c r="AI160" i="79"/>
  <c r="N160" i="79"/>
  <c r="P160" i="79" s="1"/>
  <c r="Q160" i="79" s="1"/>
  <c r="M160" i="79"/>
  <c r="I160" i="79"/>
  <c r="H160" i="79"/>
  <c r="G160" i="79"/>
  <c r="AP160" i="79" s="1"/>
  <c r="F160" i="79"/>
  <c r="E160" i="79"/>
  <c r="D160" i="79"/>
  <c r="C160" i="79"/>
  <c r="B160" i="79"/>
  <c r="AO159" i="79"/>
  <c r="AN159" i="79"/>
  <c r="AM159" i="79"/>
  <c r="AL159" i="79"/>
  <c r="AK159" i="79"/>
  <c r="AJ159" i="79"/>
  <c r="AI159" i="79"/>
  <c r="N159" i="79"/>
  <c r="M159" i="79"/>
  <c r="I159" i="79"/>
  <c r="P159" i="79" s="1"/>
  <c r="Q159" i="79" s="1"/>
  <c r="H159" i="79"/>
  <c r="G159" i="79"/>
  <c r="AP159" i="79" s="1"/>
  <c r="F159" i="79"/>
  <c r="E159" i="79"/>
  <c r="D159" i="79"/>
  <c r="C159" i="79"/>
  <c r="B159" i="79"/>
  <c r="AO158" i="79"/>
  <c r="AN158" i="79"/>
  <c r="AM158" i="79"/>
  <c r="AL158" i="79"/>
  <c r="AK158" i="79"/>
  <c r="AJ158" i="79"/>
  <c r="AI158" i="79"/>
  <c r="N158" i="79"/>
  <c r="P158" i="79" s="1"/>
  <c r="Q158" i="79" s="1"/>
  <c r="M158" i="79"/>
  <c r="I158" i="79"/>
  <c r="H158" i="79"/>
  <c r="G158" i="79"/>
  <c r="AP158" i="79" s="1"/>
  <c r="F158" i="79"/>
  <c r="E158" i="79"/>
  <c r="D158" i="79"/>
  <c r="C158" i="79"/>
  <c r="B158" i="79"/>
  <c r="AO157" i="79"/>
  <c r="AN157" i="79"/>
  <c r="AM157" i="79"/>
  <c r="AL157" i="79"/>
  <c r="AK157" i="79"/>
  <c r="AJ157" i="79"/>
  <c r="AI157" i="79"/>
  <c r="N157" i="79"/>
  <c r="M157" i="79"/>
  <c r="I157" i="79"/>
  <c r="P157" i="79" s="1"/>
  <c r="Q157" i="79" s="1"/>
  <c r="H157" i="79"/>
  <c r="G157" i="79"/>
  <c r="AP157" i="79" s="1"/>
  <c r="F157" i="79"/>
  <c r="E157" i="79"/>
  <c r="D157" i="79"/>
  <c r="C157" i="79"/>
  <c r="B157" i="79"/>
  <c r="AO156" i="79"/>
  <c r="AN156" i="79"/>
  <c r="AM156" i="79"/>
  <c r="AL156" i="79"/>
  <c r="AK156" i="79"/>
  <c r="AJ156" i="79"/>
  <c r="AI156" i="79"/>
  <c r="N156" i="79"/>
  <c r="P156" i="79" s="1"/>
  <c r="Q156" i="79" s="1"/>
  <c r="M156" i="79"/>
  <c r="I156" i="79"/>
  <c r="H156" i="79"/>
  <c r="G156" i="79"/>
  <c r="AP156" i="79" s="1"/>
  <c r="F156" i="79"/>
  <c r="E156" i="79"/>
  <c r="D156" i="79"/>
  <c r="C156" i="79"/>
  <c r="B156" i="79"/>
  <c r="AO155" i="79"/>
  <c r="AN155" i="79"/>
  <c r="AM155" i="79"/>
  <c r="AL155" i="79"/>
  <c r="AK155" i="79"/>
  <c r="AJ155" i="79"/>
  <c r="AI155" i="79"/>
  <c r="N155" i="79"/>
  <c r="M155" i="79"/>
  <c r="I155" i="79"/>
  <c r="P155" i="79" s="1"/>
  <c r="Q155" i="79" s="1"/>
  <c r="H155" i="79"/>
  <c r="G155" i="79"/>
  <c r="AP155" i="79" s="1"/>
  <c r="F155" i="79"/>
  <c r="E155" i="79"/>
  <c r="D155" i="79"/>
  <c r="C155" i="79"/>
  <c r="B155" i="79"/>
  <c r="AO154" i="79"/>
  <c r="AN154" i="79"/>
  <c r="AM154" i="79"/>
  <c r="AL154" i="79"/>
  <c r="AK154" i="79"/>
  <c r="AJ154" i="79"/>
  <c r="AI154" i="79"/>
  <c r="N154" i="79"/>
  <c r="P154" i="79" s="1"/>
  <c r="Q154" i="79" s="1"/>
  <c r="M154" i="79"/>
  <c r="I154" i="79"/>
  <c r="H154" i="79"/>
  <c r="G154" i="79"/>
  <c r="AP154" i="79" s="1"/>
  <c r="F154" i="79"/>
  <c r="E154" i="79"/>
  <c r="D154" i="79"/>
  <c r="C154" i="79"/>
  <c r="B154" i="79"/>
  <c r="AO153" i="79"/>
  <c r="AN153" i="79"/>
  <c r="AM153" i="79"/>
  <c r="AL153" i="79"/>
  <c r="AK153" i="79"/>
  <c r="AJ153" i="79"/>
  <c r="AI153" i="79"/>
  <c r="N153" i="79"/>
  <c r="M153" i="79"/>
  <c r="I153" i="79"/>
  <c r="P153" i="79" s="1"/>
  <c r="Q153" i="79" s="1"/>
  <c r="H153" i="79"/>
  <c r="G153" i="79"/>
  <c r="AP153" i="79" s="1"/>
  <c r="F153" i="79"/>
  <c r="E153" i="79"/>
  <c r="D153" i="79"/>
  <c r="C153" i="79"/>
  <c r="B153" i="79"/>
  <c r="AO152" i="79"/>
  <c r="AN152" i="79"/>
  <c r="AM152" i="79"/>
  <c r="AL152" i="79"/>
  <c r="AK152" i="79"/>
  <c r="AJ152" i="79"/>
  <c r="AI152" i="79"/>
  <c r="N152" i="79"/>
  <c r="P152" i="79" s="1"/>
  <c r="Q152" i="79" s="1"/>
  <c r="M152" i="79"/>
  <c r="I152" i="79"/>
  <c r="H152" i="79"/>
  <c r="G152" i="79"/>
  <c r="AP152" i="79" s="1"/>
  <c r="F152" i="79"/>
  <c r="E152" i="79"/>
  <c r="D152" i="79"/>
  <c r="C152" i="79"/>
  <c r="B152" i="79"/>
  <c r="AO151" i="79"/>
  <c r="AN151" i="79"/>
  <c r="AM151" i="79"/>
  <c r="AL151" i="79"/>
  <c r="AK151" i="79"/>
  <c r="AJ151" i="79"/>
  <c r="AI151" i="79"/>
  <c r="N151" i="79"/>
  <c r="M151" i="79"/>
  <c r="I151" i="79"/>
  <c r="P151" i="79" s="1"/>
  <c r="Q151" i="79" s="1"/>
  <c r="H151" i="79"/>
  <c r="G151" i="79"/>
  <c r="AP151" i="79" s="1"/>
  <c r="F151" i="79"/>
  <c r="E151" i="79"/>
  <c r="D151" i="79"/>
  <c r="C151" i="79"/>
  <c r="B151" i="79"/>
  <c r="AO150" i="79"/>
  <c r="AN150" i="79"/>
  <c r="AM150" i="79"/>
  <c r="AL150" i="79"/>
  <c r="AK150" i="79"/>
  <c r="AJ150" i="79"/>
  <c r="AI150" i="79"/>
  <c r="N150" i="79"/>
  <c r="P150" i="79" s="1"/>
  <c r="Q150" i="79" s="1"/>
  <c r="M150" i="79"/>
  <c r="I150" i="79"/>
  <c r="H150" i="79"/>
  <c r="G150" i="79"/>
  <c r="AP150" i="79" s="1"/>
  <c r="F150" i="79"/>
  <c r="E150" i="79"/>
  <c r="D150" i="79"/>
  <c r="C150" i="79"/>
  <c r="B150" i="79"/>
  <c r="AO149" i="79"/>
  <c r="AN149" i="79"/>
  <c r="AM149" i="79"/>
  <c r="AL149" i="79"/>
  <c r="AK149" i="79"/>
  <c r="AJ149" i="79"/>
  <c r="AI149" i="79"/>
  <c r="N149" i="79"/>
  <c r="M149" i="79"/>
  <c r="I149" i="79"/>
  <c r="P149" i="79" s="1"/>
  <c r="Q149" i="79" s="1"/>
  <c r="H149" i="79"/>
  <c r="G149" i="79"/>
  <c r="AP149" i="79" s="1"/>
  <c r="F149" i="79"/>
  <c r="E149" i="79"/>
  <c r="D149" i="79"/>
  <c r="C149" i="79"/>
  <c r="B149" i="79"/>
  <c r="AO148" i="79"/>
  <c r="AN148" i="79"/>
  <c r="AM148" i="79"/>
  <c r="AL148" i="79"/>
  <c r="AK148" i="79"/>
  <c r="AJ148" i="79"/>
  <c r="AI148" i="79"/>
  <c r="N148" i="79"/>
  <c r="P148" i="79" s="1"/>
  <c r="Q148" i="79" s="1"/>
  <c r="M148" i="79"/>
  <c r="I148" i="79"/>
  <c r="H148" i="79"/>
  <c r="G148" i="79"/>
  <c r="AP148" i="79" s="1"/>
  <c r="F148" i="79"/>
  <c r="E148" i="79"/>
  <c r="D148" i="79"/>
  <c r="C148" i="79"/>
  <c r="B148" i="79"/>
  <c r="AO147" i="79"/>
  <c r="AN147" i="79"/>
  <c r="AM147" i="79"/>
  <c r="AL147" i="79"/>
  <c r="AK147" i="79"/>
  <c r="AJ147" i="79"/>
  <c r="AI147" i="79"/>
  <c r="N147" i="79"/>
  <c r="M147" i="79"/>
  <c r="I147" i="79"/>
  <c r="P147" i="79" s="1"/>
  <c r="Q147" i="79" s="1"/>
  <c r="H147" i="79"/>
  <c r="G147" i="79"/>
  <c r="AP147" i="79" s="1"/>
  <c r="F147" i="79"/>
  <c r="E147" i="79"/>
  <c r="D147" i="79"/>
  <c r="C147" i="79"/>
  <c r="B147" i="79"/>
  <c r="AO146" i="79"/>
  <c r="AN146" i="79"/>
  <c r="AM146" i="79"/>
  <c r="AL146" i="79"/>
  <c r="AK146" i="79"/>
  <c r="AJ146" i="79"/>
  <c r="AI146" i="79"/>
  <c r="N146" i="79"/>
  <c r="P146" i="79" s="1"/>
  <c r="Q146" i="79" s="1"/>
  <c r="M146" i="79"/>
  <c r="I146" i="79"/>
  <c r="H146" i="79"/>
  <c r="G146" i="79"/>
  <c r="AP146" i="79" s="1"/>
  <c r="F146" i="79"/>
  <c r="E146" i="79"/>
  <c r="D146" i="79"/>
  <c r="C146" i="79"/>
  <c r="B146" i="79"/>
  <c r="AO145" i="79"/>
  <c r="AN145" i="79"/>
  <c r="AM145" i="79"/>
  <c r="AL145" i="79"/>
  <c r="AK145" i="79"/>
  <c r="AJ145" i="79"/>
  <c r="AI145" i="79"/>
  <c r="N145" i="79"/>
  <c r="M145" i="79"/>
  <c r="I145" i="79"/>
  <c r="P145" i="79" s="1"/>
  <c r="Q145" i="79" s="1"/>
  <c r="H145" i="79"/>
  <c r="G145" i="79"/>
  <c r="AP145" i="79" s="1"/>
  <c r="F145" i="79"/>
  <c r="E145" i="79"/>
  <c r="D145" i="79"/>
  <c r="C145" i="79"/>
  <c r="B145" i="79"/>
  <c r="AO144" i="79"/>
  <c r="AN144" i="79"/>
  <c r="AM144" i="79"/>
  <c r="AL144" i="79"/>
  <c r="AK144" i="79"/>
  <c r="AJ144" i="79"/>
  <c r="AI144" i="79"/>
  <c r="N144" i="79"/>
  <c r="P144" i="79" s="1"/>
  <c r="Q144" i="79" s="1"/>
  <c r="M144" i="79"/>
  <c r="I144" i="79"/>
  <c r="H144" i="79"/>
  <c r="G144" i="79"/>
  <c r="AP144" i="79" s="1"/>
  <c r="F144" i="79"/>
  <c r="E144" i="79"/>
  <c r="D144" i="79"/>
  <c r="C144" i="79"/>
  <c r="B144" i="79"/>
  <c r="AO143" i="79"/>
  <c r="AN143" i="79"/>
  <c r="AM143" i="79"/>
  <c r="AL143" i="79"/>
  <c r="AK143" i="79"/>
  <c r="AJ143" i="79"/>
  <c r="AI143" i="79"/>
  <c r="N143" i="79"/>
  <c r="M143" i="79"/>
  <c r="I143" i="79"/>
  <c r="P143" i="79" s="1"/>
  <c r="Q143" i="79" s="1"/>
  <c r="H143" i="79"/>
  <c r="G143" i="79"/>
  <c r="AP143" i="79" s="1"/>
  <c r="F143" i="79"/>
  <c r="E143" i="79"/>
  <c r="D143" i="79"/>
  <c r="C143" i="79"/>
  <c r="B143" i="79"/>
  <c r="AO142" i="79"/>
  <c r="AN142" i="79"/>
  <c r="AM142" i="79"/>
  <c r="AL142" i="79"/>
  <c r="AK142" i="79"/>
  <c r="AJ142" i="79"/>
  <c r="AI142" i="79"/>
  <c r="N142" i="79"/>
  <c r="P142" i="79" s="1"/>
  <c r="Q142" i="79" s="1"/>
  <c r="M142" i="79"/>
  <c r="I142" i="79"/>
  <c r="H142" i="79"/>
  <c r="G142" i="79"/>
  <c r="AP142" i="79" s="1"/>
  <c r="F142" i="79"/>
  <c r="E142" i="79"/>
  <c r="D142" i="79"/>
  <c r="C142" i="79"/>
  <c r="B142" i="79"/>
  <c r="AO141" i="79"/>
  <c r="AN141" i="79"/>
  <c r="AM141" i="79"/>
  <c r="AL141" i="79"/>
  <c r="AK141" i="79"/>
  <c r="AJ141" i="79"/>
  <c r="AI141" i="79"/>
  <c r="N141" i="79"/>
  <c r="M141" i="79"/>
  <c r="I141" i="79"/>
  <c r="P141" i="79" s="1"/>
  <c r="Q141" i="79" s="1"/>
  <c r="H141" i="79"/>
  <c r="G141" i="79"/>
  <c r="AP141" i="79" s="1"/>
  <c r="F141" i="79"/>
  <c r="E141" i="79"/>
  <c r="D141" i="79"/>
  <c r="C141" i="79"/>
  <c r="B141" i="79"/>
  <c r="AO140" i="79"/>
  <c r="AN140" i="79"/>
  <c r="AM140" i="79"/>
  <c r="AL140" i="79"/>
  <c r="AK140" i="79"/>
  <c r="AJ140" i="79"/>
  <c r="AI140" i="79"/>
  <c r="N140" i="79"/>
  <c r="P140" i="79" s="1"/>
  <c r="Q140" i="79" s="1"/>
  <c r="M140" i="79"/>
  <c r="I140" i="79"/>
  <c r="H140" i="79"/>
  <c r="G140" i="79"/>
  <c r="AP140" i="79" s="1"/>
  <c r="F140" i="79"/>
  <c r="E140" i="79"/>
  <c r="D140" i="79"/>
  <c r="C140" i="79"/>
  <c r="B140" i="79"/>
  <c r="AO139" i="79"/>
  <c r="AN139" i="79"/>
  <c r="AM139" i="79"/>
  <c r="AL139" i="79"/>
  <c r="AK139" i="79"/>
  <c r="AJ139" i="79"/>
  <c r="AI139" i="79"/>
  <c r="N139" i="79"/>
  <c r="M139" i="79"/>
  <c r="I139" i="79"/>
  <c r="P139" i="79" s="1"/>
  <c r="Q139" i="79" s="1"/>
  <c r="H139" i="79"/>
  <c r="G139" i="79"/>
  <c r="AP139" i="79" s="1"/>
  <c r="F139" i="79"/>
  <c r="E139" i="79"/>
  <c r="D139" i="79"/>
  <c r="C139" i="79"/>
  <c r="B139" i="79"/>
  <c r="AO138" i="79"/>
  <c r="AN138" i="79"/>
  <c r="AM138" i="79"/>
  <c r="AL138" i="79"/>
  <c r="AK138" i="79"/>
  <c r="AJ138" i="79"/>
  <c r="AI138" i="79"/>
  <c r="N138" i="79"/>
  <c r="P138" i="79" s="1"/>
  <c r="Q138" i="79" s="1"/>
  <c r="M138" i="79"/>
  <c r="I138" i="79"/>
  <c r="H138" i="79"/>
  <c r="G138" i="79"/>
  <c r="AP138" i="79" s="1"/>
  <c r="F138" i="79"/>
  <c r="E138" i="79"/>
  <c r="D138" i="79"/>
  <c r="C138" i="79"/>
  <c r="B138" i="79"/>
  <c r="AO137" i="79"/>
  <c r="AN137" i="79"/>
  <c r="AM137" i="79"/>
  <c r="AL137" i="79"/>
  <c r="AK137" i="79"/>
  <c r="AJ137" i="79"/>
  <c r="AI137" i="79"/>
  <c r="N137" i="79"/>
  <c r="M137" i="79"/>
  <c r="I137" i="79"/>
  <c r="P137" i="79" s="1"/>
  <c r="Q137" i="79" s="1"/>
  <c r="H137" i="79"/>
  <c r="G137" i="79"/>
  <c r="AP137" i="79" s="1"/>
  <c r="F137" i="79"/>
  <c r="E137" i="79"/>
  <c r="D137" i="79"/>
  <c r="C137" i="79"/>
  <c r="B137" i="79"/>
  <c r="AO136" i="79"/>
  <c r="AN136" i="79"/>
  <c r="AM136" i="79"/>
  <c r="AL136" i="79"/>
  <c r="AK136" i="79"/>
  <c r="AJ136" i="79"/>
  <c r="AI136" i="79"/>
  <c r="N136" i="79"/>
  <c r="P136" i="79" s="1"/>
  <c r="Q136" i="79" s="1"/>
  <c r="M136" i="79"/>
  <c r="I136" i="79"/>
  <c r="H136" i="79"/>
  <c r="G136" i="79"/>
  <c r="AP136" i="79" s="1"/>
  <c r="F136" i="79"/>
  <c r="E136" i="79"/>
  <c r="D136" i="79"/>
  <c r="C136" i="79"/>
  <c r="B136" i="79"/>
  <c r="AO135" i="79"/>
  <c r="AN135" i="79"/>
  <c r="AM135" i="79"/>
  <c r="AL135" i="79"/>
  <c r="AK135" i="79"/>
  <c r="AJ135" i="79"/>
  <c r="AI135" i="79"/>
  <c r="N135" i="79"/>
  <c r="M135" i="79"/>
  <c r="I135" i="79"/>
  <c r="P135" i="79" s="1"/>
  <c r="Q135" i="79" s="1"/>
  <c r="H135" i="79"/>
  <c r="G135" i="79"/>
  <c r="AP135" i="79" s="1"/>
  <c r="F135" i="79"/>
  <c r="E135" i="79"/>
  <c r="D135" i="79"/>
  <c r="C135" i="79"/>
  <c r="B135" i="79"/>
  <c r="AO134" i="79"/>
  <c r="AN134" i="79"/>
  <c r="AM134" i="79"/>
  <c r="AL134" i="79"/>
  <c r="AK134" i="79"/>
  <c r="AJ134" i="79"/>
  <c r="AI134" i="79"/>
  <c r="N134" i="79"/>
  <c r="P134" i="79" s="1"/>
  <c r="Q134" i="79" s="1"/>
  <c r="M134" i="79"/>
  <c r="I134" i="79"/>
  <c r="H134" i="79"/>
  <c r="G134" i="79"/>
  <c r="AP134" i="79" s="1"/>
  <c r="F134" i="79"/>
  <c r="E134" i="79"/>
  <c r="D134" i="79"/>
  <c r="C134" i="79"/>
  <c r="B134" i="79"/>
  <c r="AO133" i="79"/>
  <c r="AN133" i="79"/>
  <c r="AM133" i="79"/>
  <c r="AL133" i="79"/>
  <c r="AK133" i="79"/>
  <c r="AJ133" i="79"/>
  <c r="AI133" i="79"/>
  <c r="N133" i="79"/>
  <c r="M133" i="79"/>
  <c r="I133" i="79"/>
  <c r="P133" i="79" s="1"/>
  <c r="Q133" i="79" s="1"/>
  <c r="H133" i="79"/>
  <c r="G133" i="79"/>
  <c r="AP133" i="79" s="1"/>
  <c r="F133" i="79"/>
  <c r="E133" i="79"/>
  <c r="D133" i="79"/>
  <c r="C133" i="79"/>
  <c r="B133" i="79"/>
  <c r="AO132" i="79"/>
  <c r="AN132" i="79"/>
  <c r="AM132" i="79"/>
  <c r="AL132" i="79"/>
  <c r="AK132" i="79"/>
  <c r="AJ132" i="79"/>
  <c r="AI132" i="79"/>
  <c r="N132" i="79"/>
  <c r="P132" i="79" s="1"/>
  <c r="Q132" i="79" s="1"/>
  <c r="M132" i="79"/>
  <c r="I132" i="79"/>
  <c r="H132" i="79"/>
  <c r="G132" i="79"/>
  <c r="AP132" i="79" s="1"/>
  <c r="F132" i="79"/>
  <c r="E132" i="79"/>
  <c r="D132" i="79"/>
  <c r="C132" i="79"/>
  <c r="B132" i="79"/>
  <c r="AO131" i="79"/>
  <c r="AN131" i="79"/>
  <c r="AM131" i="79"/>
  <c r="AL131" i="79"/>
  <c r="AK131" i="79"/>
  <c r="AJ131" i="79"/>
  <c r="AI131" i="79"/>
  <c r="N131" i="79"/>
  <c r="M131" i="79"/>
  <c r="I131" i="79"/>
  <c r="P131" i="79" s="1"/>
  <c r="Q131" i="79" s="1"/>
  <c r="H131" i="79"/>
  <c r="G131" i="79"/>
  <c r="AP131" i="79" s="1"/>
  <c r="F131" i="79"/>
  <c r="E131" i="79"/>
  <c r="D131" i="79"/>
  <c r="C131" i="79"/>
  <c r="B131" i="79"/>
  <c r="AO130" i="79"/>
  <c r="AN130" i="79"/>
  <c r="AM130" i="79"/>
  <c r="AL130" i="79"/>
  <c r="AK130" i="79"/>
  <c r="AJ130" i="79"/>
  <c r="AI130" i="79"/>
  <c r="N130" i="79"/>
  <c r="P130" i="79" s="1"/>
  <c r="Q130" i="79" s="1"/>
  <c r="M130" i="79"/>
  <c r="I130" i="79"/>
  <c r="H130" i="79"/>
  <c r="G130" i="79"/>
  <c r="AP130" i="79" s="1"/>
  <c r="F130" i="79"/>
  <c r="E130" i="79"/>
  <c r="D130" i="79"/>
  <c r="C130" i="79"/>
  <c r="B130" i="79"/>
  <c r="AO129" i="79"/>
  <c r="AN129" i="79"/>
  <c r="AM129" i="79"/>
  <c r="AL129" i="79"/>
  <c r="AK129" i="79"/>
  <c r="AJ129" i="79"/>
  <c r="AI129" i="79"/>
  <c r="N129" i="79"/>
  <c r="M129" i="79"/>
  <c r="I129" i="79"/>
  <c r="P129" i="79" s="1"/>
  <c r="Q129" i="79" s="1"/>
  <c r="H129" i="79"/>
  <c r="G129" i="79"/>
  <c r="AP129" i="79" s="1"/>
  <c r="F129" i="79"/>
  <c r="E129" i="79"/>
  <c r="D129" i="79"/>
  <c r="C129" i="79"/>
  <c r="B129" i="79"/>
  <c r="AO128" i="79"/>
  <c r="AN128" i="79"/>
  <c r="AM128" i="79"/>
  <c r="AL128" i="79"/>
  <c r="AK128" i="79"/>
  <c r="AJ128" i="79"/>
  <c r="AI128" i="79"/>
  <c r="N128" i="79"/>
  <c r="P128" i="79" s="1"/>
  <c r="Q128" i="79" s="1"/>
  <c r="M128" i="79"/>
  <c r="I128" i="79"/>
  <c r="H128" i="79"/>
  <c r="G128" i="79"/>
  <c r="AP128" i="79" s="1"/>
  <c r="F128" i="79"/>
  <c r="E128" i="79"/>
  <c r="D128" i="79"/>
  <c r="C128" i="79"/>
  <c r="B128" i="79"/>
  <c r="AO127" i="79"/>
  <c r="AN127" i="79"/>
  <c r="AM127" i="79"/>
  <c r="AL127" i="79"/>
  <c r="AK127" i="79"/>
  <c r="AJ127" i="79"/>
  <c r="AI127" i="79"/>
  <c r="N127" i="79"/>
  <c r="M127" i="79"/>
  <c r="I127" i="79"/>
  <c r="P127" i="79" s="1"/>
  <c r="Q127" i="79" s="1"/>
  <c r="H127" i="79"/>
  <c r="G127" i="79"/>
  <c r="AP127" i="79" s="1"/>
  <c r="F127" i="79"/>
  <c r="E127" i="79"/>
  <c r="D127" i="79"/>
  <c r="C127" i="79"/>
  <c r="B127" i="79"/>
  <c r="AO126" i="79"/>
  <c r="AN126" i="79"/>
  <c r="AM126" i="79"/>
  <c r="AL126" i="79"/>
  <c r="AK126" i="79"/>
  <c r="AJ126" i="79"/>
  <c r="AI126" i="79"/>
  <c r="N126" i="79"/>
  <c r="P126" i="79" s="1"/>
  <c r="Q126" i="79" s="1"/>
  <c r="M126" i="79"/>
  <c r="I126" i="79"/>
  <c r="H126" i="79"/>
  <c r="G126" i="79"/>
  <c r="AP126" i="79" s="1"/>
  <c r="F126" i="79"/>
  <c r="E126" i="79"/>
  <c r="D126" i="79"/>
  <c r="C126" i="79"/>
  <c r="B126" i="79"/>
  <c r="AO125" i="79"/>
  <c r="AN125" i="79"/>
  <c r="AM125" i="79"/>
  <c r="AL125" i="79"/>
  <c r="AK125" i="79"/>
  <c r="AJ125" i="79"/>
  <c r="AI125" i="79"/>
  <c r="N125" i="79"/>
  <c r="M125" i="79"/>
  <c r="I125" i="79"/>
  <c r="P125" i="79" s="1"/>
  <c r="Q125" i="79" s="1"/>
  <c r="H125" i="79"/>
  <c r="G125" i="79"/>
  <c r="AP125" i="79" s="1"/>
  <c r="F125" i="79"/>
  <c r="E125" i="79"/>
  <c r="D125" i="79"/>
  <c r="C125" i="79"/>
  <c r="B125" i="79"/>
  <c r="AO124" i="79"/>
  <c r="AN124" i="79"/>
  <c r="AM124" i="79"/>
  <c r="AL124" i="79"/>
  <c r="AK124" i="79"/>
  <c r="AJ124" i="79"/>
  <c r="AI124" i="79"/>
  <c r="N124" i="79"/>
  <c r="P124" i="79" s="1"/>
  <c r="Q124" i="79" s="1"/>
  <c r="M124" i="79"/>
  <c r="I124" i="79"/>
  <c r="H124" i="79"/>
  <c r="G124" i="79"/>
  <c r="AP124" i="79" s="1"/>
  <c r="F124" i="79"/>
  <c r="E124" i="79"/>
  <c r="D124" i="79"/>
  <c r="C124" i="79"/>
  <c r="B124" i="79"/>
  <c r="AO123" i="79"/>
  <c r="AN123" i="79"/>
  <c r="AM123" i="79"/>
  <c r="AL123" i="79"/>
  <c r="AK123" i="79"/>
  <c r="AJ123" i="79"/>
  <c r="AI123" i="79"/>
  <c r="N123" i="79"/>
  <c r="M123" i="79"/>
  <c r="I123" i="79"/>
  <c r="P123" i="79" s="1"/>
  <c r="Q123" i="79" s="1"/>
  <c r="H123" i="79"/>
  <c r="G123" i="79"/>
  <c r="AP123" i="79" s="1"/>
  <c r="F123" i="79"/>
  <c r="E123" i="79"/>
  <c r="D123" i="79"/>
  <c r="C123" i="79"/>
  <c r="B123" i="79"/>
  <c r="AO122" i="79"/>
  <c r="AN122" i="79"/>
  <c r="AM122" i="79"/>
  <c r="AL122" i="79"/>
  <c r="AK122" i="79"/>
  <c r="AJ122" i="79"/>
  <c r="AI122" i="79"/>
  <c r="N122" i="79"/>
  <c r="P122" i="79" s="1"/>
  <c r="Q122" i="79" s="1"/>
  <c r="M122" i="79"/>
  <c r="I122" i="79"/>
  <c r="H122" i="79"/>
  <c r="G122" i="79"/>
  <c r="AP122" i="79" s="1"/>
  <c r="F122" i="79"/>
  <c r="E122" i="79"/>
  <c r="D122" i="79"/>
  <c r="C122" i="79"/>
  <c r="B122" i="79"/>
  <c r="AO121" i="79"/>
  <c r="AN121" i="79"/>
  <c r="AM121" i="79"/>
  <c r="AL121" i="79"/>
  <c r="AK121" i="79"/>
  <c r="AJ121" i="79"/>
  <c r="AI121" i="79"/>
  <c r="N121" i="79"/>
  <c r="M121" i="79"/>
  <c r="I121" i="79"/>
  <c r="P121" i="79" s="1"/>
  <c r="Q121" i="79" s="1"/>
  <c r="H121" i="79"/>
  <c r="G121" i="79"/>
  <c r="AP121" i="79" s="1"/>
  <c r="F121" i="79"/>
  <c r="E121" i="79"/>
  <c r="D121" i="79"/>
  <c r="C121" i="79"/>
  <c r="B121" i="79"/>
  <c r="AO120" i="79"/>
  <c r="AN120" i="79"/>
  <c r="AM120" i="79"/>
  <c r="AL120" i="79"/>
  <c r="AK120" i="79"/>
  <c r="AJ120" i="79"/>
  <c r="AI120" i="79"/>
  <c r="N120" i="79"/>
  <c r="P120" i="79" s="1"/>
  <c r="Q120" i="79" s="1"/>
  <c r="M120" i="79"/>
  <c r="I120" i="79"/>
  <c r="H120" i="79"/>
  <c r="G120" i="79"/>
  <c r="AP120" i="79" s="1"/>
  <c r="F120" i="79"/>
  <c r="E120" i="79"/>
  <c r="D120" i="79"/>
  <c r="C120" i="79"/>
  <c r="B120" i="79"/>
  <c r="AO119" i="79"/>
  <c r="AN119" i="79"/>
  <c r="AM119" i="79"/>
  <c r="AL119" i="79"/>
  <c r="AK119" i="79"/>
  <c r="AJ119" i="79"/>
  <c r="AI119" i="79"/>
  <c r="N119" i="79"/>
  <c r="M119" i="79"/>
  <c r="I119" i="79"/>
  <c r="P119" i="79" s="1"/>
  <c r="Q119" i="79" s="1"/>
  <c r="H119" i="79"/>
  <c r="G119" i="79"/>
  <c r="AP119" i="79" s="1"/>
  <c r="F119" i="79"/>
  <c r="E119" i="79"/>
  <c r="D119" i="79"/>
  <c r="C119" i="79"/>
  <c r="B119" i="79"/>
  <c r="AO118" i="79"/>
  <c r="AN118" i="79"/>
  <c r="AM118" i="79"/>
  <c r="AL118" i="79"/>
  <c r="AK118" i="79"/>
  <c r="AJ118" i="79"/>
  <c r="AI118" i="79"/>
  <c r="N118" i="79"/>
  <c r="P118" i="79" s="1"/>
  <c r="Q118" i="79" s="1"/>
  <c r="M118" i="79"/>
  <c r="I118" i="79"/>
  <c r="H118" i="79"/>
  <c r="G118" i="79"/>
  <c r="AP118" i="79" s="1"/>
  <c r="F118" i="79"/>
  <c r="E118" i="79"/>
  <c r="D118" i="79"/>
  <c r="C118" i="79"/>
  <c r="B118" i="79"/>
  <c r="AO117" i="79"/>
  <c r="AN117" i="79"/>
  <c r="AM117" i="79"/>
  <c r="AL117" i="79"/>
  <c r="AK117" i="79"/>
  <c r="AJ117" i="79"/>
  <c r="AI117" i="79"/>
  <c r="N117" i="79"/>
  <c r="M117" i="79"/>
  <c r="I117" i="79"/>
  <c r="P117" i="79" s="1"/>
  <c r="Q117" i="79" s="1"/>
  <c r="H117" i="79"/>
  <c r="G117" i="79"/>
  <c r="AP117" i="79" s="1"/>
  <c r="F117" i="79"/>
  <c r="E117" i="79"/>
  <c r="D117" i="79"/>
  <c r="C117" i="79"/>
  <c r="B117" i="79"/>
  <c r="AO116" i="79"/>
  <c r="AN116" i="79"/>
  <c r="AM116" i="79"/>
  <c r="AL116" i="79"/>
  <c r="AK116" i="79"/>
  <c r="AJ116" i="79"/>
  <c r="AI116" i="79"/>
  <c r="N116" i="79"/>
  <c r="P116" i="79" s="1"/>
  <c r="Q116" i="79" s="1"/>
  <c r="M116" i="79"/>
  <c r="I116" i="79"/>
  <c r="H116" i="79"/>
  <c r="G116" i="79"/>
  <c r="AP116" i="79" s="1"/>
  <c r="F116" i="79"/>
  <c r="E116" i="79"/>
  <c r="D116" i="79"/>
  <c r="C116" i="79"/>
  <c r="B116" i="79"/>
  <c r="AO115" i="79"/>
  <c r="AN115" i="79"/>
  <c r="AM115" i="79"/>
  <c r="AL115" i="79"/>
  <c r="AK115" i="79"/>
  <c r="AJ115" i="79"/>
  <c r="AI115" i="79"/>
  <c r="N115" i="79"/>
  <c r="M115" i="79"/>
  <c r="I115" i="79"/>
  <c r="P115" i="79" s="1"/>
  <c r="Q115" i="79" s="1"/>
  <c r="H115" i="79"/>
  <c r="G115" i="79"/>
  <c r="AP115" i="79" s="1"/>
  <c r="F115" i="79"/>
  <c r="E115" i="79"/>
  <c r="D115" i="79"/>
  <c r="C115" i="79"/>
  <c r="B115" i="79"/>
  <c r="AO114" i="79"/>
  <c r="AN114" i="79"/>
  <c r="AM114" i="79"/>
  <c r="AL114" i="79"/>
  <c r="AK114" i="79"/>
  <c r="AJ114" i="79"/>
  <c r="AI114" i="79"/>
  <c r="N114" i="79"/>
  <c r="P114" i="79" s="1"/>
  <c r="Q114" i="79" s="1"/>
  <c r="M114" i="79"/>
  <c r="I114" i="79"/>
  <c r="H114" i="79"/>
  <c r="G114" i="79"/>
  <c r="AP114" i="79" s="1"/>
  <c r="F114" i="79"/>
  <c r="E114" i="79"/>
  <c r="D114" i="79"/>
  <c r="C114" i="79"/>
  <c r="B114" i="79"/>
  <c r="AN157" i="73"/>
  <c r="AO157" i="73"/>
  <c r="AN158" i="73"/>
  <c r="AO158" i="73"/>
  <c r="AN159" i="73"/>
  <c r="AO159" i="73"/>
  <c r="AN160" i="73"/>
  <c r="AO160" i="73"/>
  <c r="AN161" i="73"/>
  <c r="AO161" i="73"/>
  <c r="AN162" i="73"/>
  <c r="AO162" i="73"/>
  <c r="AN163" i="73"/>
  <c r="AO163" i="73"/>
  <c r="AN164" i="73"/>
  <c r="AO164" i="73"/>
  <c r="AN165" i="73"/>
  <c r="AO165" i="73"/>
  <c r="AN166" i="73"/>
  <c r="AO166" i="73"/>
  <c r="AN167" i="73"/>
  <c r="AO167" i="73"/>
  <c r="AN168" i="73"/>
  <c r="AO168" i="73"/>
  <c r="AN169" i="73"/>
  <c r="AO169" i="73"/>
  <c r="AN170" i="73"/>
  <c r="AO170" i="73"/>
  <c r="AN171" i="73"/>
  <c r="AO171" i="73"/>
  <c r="AN172" i="73"/>
  <c r="AO172" i="73"/>
  <c r="AN173" i="73"/>
  <c r="AO173" i="73"/>
  <c r="AN174" i="73"/>
  <c r="AO174" i="73"/>
  <c r="AN175" i="73"/>
  <c r="AO175" i="73"/>
  <c r="AN176" i="73"/>
  <c r="AO176" i="73"/>
  <c r="AN177" i="73"/>
  <c r="AO177" i="73"/>
  <c r="AN178" i="73"/>
  <c r="AO178" i="73"/>
  <c r="AN179" i="73"/>
  <c r="AO179" i="73"/>
  <c r="AN180" i="73"/>
  <c r="AO180" i="73"/>
  <c r="AN181" i="73"/>
  <c r="AO181" i="73"/>
  <c r="AN182" i="73"/>
  <c r="AO182" i="73"/>
  <c r="AN183" i="73"/>
  <c r="AO183" i="73"/>
  <c r="AN184" i="73"/>
  <c r="AO184" i="73"/>
  <c r="AN185" i="73"/>
  <c r="AO185" i="73"/>
  <c r="AN186" i="73"/>
  <c r="AO186" i="73"/>
  <c r="AN187" i="73"/>
  <c r="AO187" i="73"/>
  <c r="AN188" i="73"/>
  <c r="AO188" i="73"/>
  <c r="AN189" i="73"/>
  <c r="AO189" i="73"/>
  <c r="AN190" i="73"/>
  <c r="AO190" i="73"/>
  <c r="AN191" i="73"/>
  <c r="AO191" i="73"/>
  <c r="AN192" i="73"/>
  <c r="AO192" i="73"/>
  <c r="AN193" i="73"/>
  <c r="AO193" i="73"/>
  <c r="AN194" i="73"/>
  <c r="AO194" i="73"/>
  <c r="AN195" i="73"/>
  <c r="AO195" i="73"/>
  <c r="AN196" i="73"/>
  <c r="AO196" i="73"/>
  <c r="AN197" i="73"/>
  <c r="AO197" i="73"/>
  <c r="AN198" i="73"/>
  <c r="AO198" i="73"/>
  <c r="AN199" i="73"/>
  <c r="AO199" i="73"/>
  <c r="AN200" i="73"/>
  <c r="AO200" i="73"/>
  <c r="AN201" i="73"/>
  <c r="AO201" i="73"/>
  <c r="AN202" i="73"/>
  <c r="AO202" i="73"/>
  <c r="AN203" i="73"/>
  <c r="AO203" i="73"/>
  <c r="AN204" i="73"/>
  <c r="AO204" i="73"/>
  <c r="AN205" i="73"/>
  <c r="AO205" i="73"/>
  <c r="AN206" i="73"/>
  <c r="AO206" i="73"/>
  <c r="AN207" i="73"/>
  <c r="AO207" i="73"/>
  <c r="AN208" i="73"/>
  <c r="AO208" i="73"/>
  <c r="AN209" i="73"/>
  <c r="AO209" i="73"/>
  <c r="AN210" i="73"/>
  <c r="AO210" i="73"/>
  <c r="AN211" i="73"/>
  <c r="AO211" i="73"/>
  <c r="AN212" i="73"/>
  <c r="AO212" i="73"/>
  <c r="AN213" i="73"/>
  <c r="AO213" i="73"/>
  <c r="AN214" i="73"/>
  <c r="AO214" i="73"/>
  <c r="AN215" i="73"/>
  <c r="AO215" i="73"/>
  <c r="AN216" i="73"/>
  <c r="AO216" i="73"/>
  <c r="AN217" i="73"/>
  <c r="AO217" i="73"/>
  <c r="AN218" i="73"/>
  <c r="AO218" i="73"/>
  <c r="AN219" i="73"/>
  <c r="AO219" i="73"/>
  <c r="AN220" i="73"/>
  <c r="AO220" i="73"/>
  <c r="AN221" i="73"/>
  <c r="AO221" i="73"/>
  <c r="AN222" i="73"/>
  <c r="AO222" i="73"/>
  <c r="AN223" i="73"/>
  <c r="AO223" i="73"/>
  <c r="AN224" i="73"/>
  <c r="AO224" i="73"/>
  <c r="AN225" i="73"/>
  <c r="AO225" i="73"/>
  <c r="AN226" i="73"/>
  <c r="AO226" i="73"/>
  <c r="AN227" i="73"/>
  <c r="AO227" i="73"/>
  <c r="AN228" i="73"/>
  <c r="AO228" i="73"/>
  <c r="AN229" i="73"/>
  <c r="AO229" i="73"/>
  <c r="AN230" i="73"/>
  <c r="AO230" i="73"/>
  <c r="AN231" i="73"/>
  <c r="AO231" i="73"/>
  <c r="AN232" i="73"/>
  <c r="AO232" i="73"/>
  <c r="AN233" i="73"/>
  <c r="AO233" i="73"/>
  <c r="AN234" i="73"/>
  <c r="AO234" i="73"/>
  <c r="AN235" i="73"/>
  <c r="AO235" i="73"/>
  <c r="AN236" i="73"/>
  <c r="AO236" i="73"/>
  <c r="AN237" i="73"/>
  <c r="AO237" i="73"/>
  <c r="AN238" i="73"/>
  <c r="AO238" i="73"/>
  <c r="AN239" i="73"/>
  <c r="AO239" i="73"/>
  <c r="AN240" i="73"/>
  <c r="AO240" i="73"/>
  <c r="AN241" i="73"/>
  <c r="AO241" i="73"/>
  <c r="AN242" i="73"/>
  <c r="AO242" i="73"/>
  <c r="AN243" i="73"/>
  <c r="AO243" i="73"/>
  <c r="AN244" i="73"/>
  <c r="AO244" i="73"/>
  <c r="AN245" i="73"/>
  <c r="AO245" i="73"/>
  <c r="AN246" i="73"/>
  <c r="AO246" i="73"/>
  <c r="AN247" i="73"/>
  <c r="AO247" i="73"/>
  <c r="AN248" i="73"/>
  <c r="AO248" i="73"/>
  <c r="AN249" i="73"/>
  <c r="AO249" i="73"/>
  <c r="AN250" i="73"/>
  <c r="AO250" i="73"/>
  <c r="AN251" i="73"/>
  <c r="AO251" i="73"/>
  <c r="AN252" i="73"/>
  <c r="AO252" i="73"/>
  <c r="AN253" i="73"/>
  <c r="AO253" i="73"/>
  <c r="AN254" i="73"/>
  <c r="AO254" i="73"/>
  <c r="AN255" i="73"/>
  <c r="AO255" i="73"/>
  <c r="AN256" i="73"/>
  <c r="AO256" i="73"/>
  <c r="AN257" i="73"/>
  <c r="AO257" i="73"/>
  <c r="AN258" i="73"/>
  <c r="AO258" i="73"/>
  <c r="AN259" i="73"/>
  <c r="AO259" i="73"/>
  <c r="AN260" i="73"/>
  <c r="AO260" i="73"/>
  <c r="AN261" i="73"/>
  <c r="AO261" i="73"/>
  <c r="AN262" i="73"/>
  <c r="AO262" i="73"/>
  <c r="AN263" i="73"/>
  <c r="AO263" i="73"/>
  <c r="AN264" i="73"/>
  <c r="AO264" i="73"/>
  <c r="AN265" i="73"/>
  <c r="AO265" i="73"/>
  <c r="AN266" i="73"/>
  <c r="AO266" i="73"/>
  <c r="AN267" i="73"/>
  <c r="AO267" i="73"/>
  <c r="AN268" i="73"/>
  <c r="AO268" i="73"/>
  <c r="AN269" i="73"/>
  <c r="AO269" i="73"/>
  <c r="AN270" i="73"/>
  <c r="AO270" i="73"/>
  <c r="AN271" i="73"/>
  <c r="AO271" i="73"/>
  <c r="AN272" i="73"/>
  <c r="AO272" i="73"/>
  <c r="AN273" i="73"/>
  <c r="AO273" i="73"/>
  <c r="AN274" i="73"/>
  <c r="AO274" i="73"/>
  <c r="AN275" i="73"/>
  <c r="AO275" i="73"/>
  <c r="AN276" i="73"/>
  <c r="AO276" i="73"/>
  <c r="AN277" i="73"/>
  <c r="AO277" i="73"/>
  <c r="AN278" i="73"/>
  <c r="AO278" i="73"/>
  <c r="AN279" i="73"/>
  <c r="AO279" i="73"/>
  <c r="AN280" i="73"/>
  <c r="AO280" i="73"/>
  <c r="AN281" i="73"/>
  <c r="AO281" i="73"/>
  <c r="AN282" i="73"/>
  <c r="AO282" i="73"/>
  <c r="AN283" i="73"/>
  <c r="AO283" i="73"/>
  <c r="AN284" i="73"/>
  <c r="AO284" i="73"/>
  <c r="AN285" i="73"/>
  <c r="AO285" i="73"/>
  <c r="AN286" i="73"/>
  <c r="AO286" i="73"/>
  <c r="AN287" i="73"/>
  <c r="AO287" i="73"/>
  <c r="AN288" i="73"/>
  <c r="AO288" i="73"/>
  <c r="AN289" i="73"/>
  <c r="AO289" i="73"/>
  <c r="AN290" i="73"/>
  <c r="AO290" i="73"/>
  <c r="AN291" i="73"/>
  <c r="AO291" i="73"/>
  <c r="AN292" i="73"/>
  <c r="AO292" i="73"/>
  <c r="AN293" i="73"/>
  <c r="AO293" i="73"/>
  <c r="AN294" i="73"/>
  <c r="AO294" i="73"/>
  <c r="AN295" i="73"/>
  <c r="AO295" i="73"/>
  <c r="AN296" i="73"/>
  <c r="AO296" i="73"/>
  <c r="AN297" i="73"/>
  <c r="AO297" i="73"/>
  <c r="AN298" i="73"/>
  <c r="AO298" i="73"/>
  <c r="AN299" i="73"/>
  <c r="AO299" i="73"/>
  <c r="AN300" i="73"/>
  <c r="AO300" i="73"/>
  <c r="AN301" i="73"/>
  <c r="AO301" i="73"/>
  <c r="AN302" i="73"/>
  <c r="AO302" i="73"/>
  <c r="AN303" i="73"/>
  <c r="AO303" i="73"/>
  <c r="AN304" i="73"/>
  <c r="AO304" i="73"/>
  <c r="AN305" i="73"/>
  <c r="AO305" i="73"/>
  <c r="AN306" i="73"/>
  <c r="AO306" i="73"/>
  <c r="AN307" i="73"/>
  <c r="AO307" i="73"/>
  <c r="AN308" i="73"/>
  <c r="AO308" i="73"/>
  <c r="AN309" i="73"/>
  <c r="AO309" i="73"/>
  <c r="AN310" i="73"/>
  <c r="AO310" i="73"/>
  <c r="AN311" i="73"/>
  <c r="AO311" i="73"/>
  <c r="AN312" i="73"/>
  <c r="AO312" i="73"/>
  <c r="AN313" i="73"/>
  <c r="AO313" i="73"/>
  <c r="AN314" i="73"/>
  <c r="AO314" i="73"/>
  <c r="AN315" i="73"/>
  <c r="AO315" i="73"/>
  <c r="AN316" i="73"/>
  <c r="AO316" i="73"/>
  <c r="AN317" i="73"/>
  <c r="AO317" i="73"/>
  <c r="AN318" i="73"/>
  <c r="AO318" i="73"/>
  <c r="AN319" i="73"/>
  <c r="AO319" i="73"/>
  <c r="AN320" i="73"/>
  <c r="AO320" i="73"/>
  <c r="AN321" i="73"/>
  <c r="AO321" i="73"/>
  <c r="AN322" i="73"/>
  <c r="AO322" i="73"/>
  <c r="AN323" i="73"/>
  <c r="AO323" i="73"/>
  <c r="AN324" i="73"/>
  <c r="AO324" i="73"/>
  <c r="AN325" i="73"/>
  <c r="AO325" i="73"/>
  <c r="AN326" i="73"/>
  <c r="AO326" i="73"/>
  <c r="AN327" i="73"/>
  <c r="AO327" i="73"/>
  <c r="AN328" i="73"/>
  <c r="AO328" i="73"/>
  <c r="AN329" i="73"/>
  <c r="AO329" i="73"/>
  <c r="AN330" i="73"/>
  <c r="AO330" i="73"/>
  <c r="AN331" i="73"/>
  <c r="AO331" i="73"/>
  <c r="AN332" i="73"/>
  <c r="AO332" i="73"/>
  <c r="AN333" i="73"/>
  <c r="AO333" i="73"/>
  <c r="AN334" i="73"/>
  <c r="AO334" i="73"/>
  <c r="AN335" i="73"/>
  <c r="AO335" i="73"/>
  <c r="AN336" i="73"/>
  <c r="AO336" i="73"/>
  <c r="AN337" i="73"/>
  <c r="AO337" i="73"/>
  <c r="AN338" i="73"/>
  <c r="AO338" i="73"/>
  <c r="AN339" i="73"/>
  <c r="AO339" i="73"/>
  <c r="AN340" i="73"/>
  <c r="AO340" i="73"/>
  <c r="AN341" i="73"/>
  <c r="AO341" i="73"/>
  <c r="AN342" i="73"/>
  <c r="AO342" i="73"/>
  <c r="AN343" i="73"/>
  <c r="AO343" i="73"/>
  <c r="AN344" i="73"/>
  <c r="AO344" i="73"/>
  <c r="AN345" i="73"/>
  <c r="AO345" i="73"/>
  <c r="AN346" i="73"/>
  <c r="AO346" i="73"/>
  <c r="AN347" i="73"/>
  <c r="AO347" i="73"/>
  <c r="AN348" i="73"/>
  <c r="AO348" i="73"/>
  <c r="AN349" i="73"/>
  <c r="AO349" i="73"/>
  <c r="AN350" i="73"/>
  <c r="AO350" i="73"/>
  <c r="AN351" i="73"/>
  <c r="AO351" i="73"/>
  <c r="AN352" i="73"/>
  <c r="AO352" i="73"/>
  <c r="AN353" i="73"/>
  <c r="AO353" i="73"/>
  <c r="AN354" i="73"/>
  <c r="AO354" i="73"/>
  <c r="AN355" i="73"/>
  <c r="AO355" i="73"/>
  <c r="AN356" i="73"/>
  <c r="AO356" i="73"/>
  <c r="AN357" i="73"/>
  <c r="AO357" i="73"/>
  <c r="AN358" i="73"/>
  <c r="AO358" i="73"/>
  <c r="AN359" i="73"/>
  <c r="AO359" i="73"/>
  <c r="AN360" i="73"/>
  <c r="AO360" i="73"/>
  <c r="AN361" i="73"/>
  <c r="AO361" i="73"/>
  <c r="AN362" i="73"/>
  <c r="AO362" i="73"/>
  <c r="AN363" i="73"/>
  <c r="AO363" i="73"/>
  <c r="AN364" i="73"/>
  <c r="AO364" i="73"/>
  <c r="AN365" i="73"/>
  <c r="AO365" i="73"/>
  <c r="AN366" i="73"/>
  <c r="AO366" i="73"/>
  <c r="AN367" i="73"/>
  <c r="AO367" i="73"/>
  <c r="AN368" i="73"/>
  <c r="AO368" i="73"/>
  <c r="AN369" i="73"/>
  <c r="AO369" i="73"/>
  <c r="AN370" i="73"/>
  <c r="AO370" i="73"/>
  <c r="AN371" i="73"/>
  <c r="AO371" i="73"/>
  <c r="AN372" i="73"/>
  <c r="AO372" i="73"/>
  <c r="AN373" i="73"/>
  <c r="AO373" i="73"/>
  <c r="AN374" i="73"/>
  <c r="AO374" i="73"/>
  <c r="AN375" i="73"/>
  <c r="AO375" i="73"/>
  <c r="AN376" i="73"/>
  <c r="AO376" i="73"/>
  <c r="AN377" i="73"/>
  <c r="AO377" i="73"/>
  <c r="AN378" i="73"/>
  <c r="AO378" i="73"/>
  <c r="AN379" i="73"/>
  <c r="AO379" i="73"/>
  <c r="AN380" i="73"/>
  <c r="AO380" i="73"/>
  <c r="AN381" i="73"/>
  <c r="AO381" i="73"/>
  <c r="AN382" i="73"/>
  <c r="AO382" i="73"/>
  <c r="AN383" i="73"/>
  <c r="AO383" i="73"/>
  <c r="AN384" i="73"/>
  <c r="AO384" i="73"/>
  <c r="AN385" i="73"/>
  <c r="AO385" i="73"/>
  <c r="AN386" i="73"/>
  <c r="AO386" i="73"/>
  <c r="AN387" i="73"/>
  <c r="AO387" i="73"/>
  <c r="AN388" i="73"/>
  <c r="AO388" i="73"/>
  <c r="AN389" i="73"/>
  <c r="AO389" i="73"/>
  <c r="AN390" i="73"/>
  <c r="AO390" i="73"/>
  <c r="AN391" i="73"/>
  <c r="AO391" i="73"/>
  <c r="AN392" i="73"/>
  <c r="AO392" i="73"/>
  <c r="AN393" i="73"/>
  <c r="AO393" i="73"/>
  <c r="AN394" i="73"/>
  <c r="AO394" i="73"/>
  <c r="AN395" i="73"/>
  <c r="AO395" i="73"/>
  <c r="AN396" i="73"/>
  <c r="AO396" i="73"/>
  <c r="AN397" i="73"/>
  <c r="AO397" i="73"/>
  <c r="AN398" i="73"/>
  <c r="AO398" i="73"/>
  <c r="AN399" i="73"/>
  <c r="AO399" i="73"/>
  <c r="AN400" i="73"/>
  <c r="AO400" i="73"/>
  <c r="AN401" i="73"/>
  <c r="AO401" i="73"/>
  <c r="AN402" i="73"/>
  <c r="AO402" i="73"/>
  <c r="AN403" i="73"/>
  <c r="AO403" i="73"/>
  <c r="AN404" i="73"/>
  <c r="AO404" i="73"/>
  <c r="AN405" i="73"/>
  <c r="AO405" i="73"/>
  <c r="AN406" i="73"/>
  <c r="AO406" i="73"/>
  <c r="AN407" i="73"/>
  <c r="AO407" i="73"/>
  <c r="AN408" i="73"/>
  <c r="AO408" i="73"/>
  <c r="AN409" i="73"/>
  <c r="AO409" i="73"/>
  <c r="AN410" i="73"/>
  <c r="AO410" i="73"/>
  <c r="AN411" i="73"/>
  <c r="AO411" i="73"/>
  <c r="AN412" i="73"/>
  <c r="AO412" i="73"/>
  <c r="AN413" i="73"/>
  <c r="AO413" i="73"/>
  <c r="AN414" i="73"/>
  <c r="AO414" i="73"/>
  <c r="AN415" i="73"/>
  <c r="AO415" i="73"/>
  <c r="AN416" i="73"/>
  <c r="AO416" i="73"/>
  <c r="AN417" i="73"/>
  <c r="AO417" i="73"/>
  <c r="AN418" i="73"/>
  <c r="AO418" i="73"/>
  <c r="AN419" i="73"/>
  <c r="AO419" i="73"/>
  <c r="AN420" i="73"/>
  <c r="AO420" i="73"/>
  <c r="AN421" i="73"/>
  <c r="AO421" i="73"/>
  <c r="AN422" i="73"/>
  <c r="AO422" i="73"/>
  <c r="AN423" i="73"/>
  <c r="AO423" i="73"/>
  <c r="AN424" i="73"/>
  <c r="AO424" i="73"/>
  <c r="AN425" i="73"/>
  <c r="AO425" i="73"/>
  <c r="AN426" i="73"/>
  <c r="AO426" i="73"/>
  <c r="AN427" i="73"/>
  <c r="AO427" i="73"/>
  <c r="AN428" i="73"/>
  <c r="AO428" i="73"/>
  <c r="AN429" i="73"/>
  <c r="AO429" i="73"/>
  <c r="AN430" i="73"/>
  <c r="AO430" i="73"/>
  <c r="AN431" i="73"/>
  <c r="AO431" i="73"/>
  <c r="AN432" i="73"/>
  <c r="AO432" i="73"/>
  <c r="AN433" i="73"/>
  <c r="AO433" i="73"/>
  <c r="AN434" i="73"/>
  <c r="AO434" i="73"/>
  <c r="AN435" i="73"/>
  <c r="AO435" i="73"/>
  <c r="AN436" i="73"/>
  <c r="AO436" i="73"/>
  <c r="AN437" i="73"/>
  <c r="AO437" i="73"/>
  <c r="AN438" i="73"/>
  <c r="AO438" i="73"/>
  <c r="AN439" i="73"/>
  <c r="AO439" i="73"/>
  <c r="AN440" i="73"/>
  <c r="AO440" i="73"/>
  <c r="AN441" i="73"/>
  <c r="AO441" i="73"/>
  <c r="AN442" i="73"/>
  <c r="AO442" i="73"/>
  <c r="AN443" i="73"/>
  <c r="AO443" i="73"/>
  <c r="AN444" i="73"/>
  <c r="AO444" i="73"/>
  <c r="AN445" i="73"/>
  <c r="AO445" i="73"/>
  <c r="AN446" i="73"/>
  <c r="AO446" i="73"/>
  <c r="AN447" i="73"/>
  <c r="AO447" i="73"/>
  <c r="AN448" i="73"/>
  <c r="AO448" i="73"/>
  <c r="AN449" i="73"/>
  <c r="AO449" i="73"/>
  <c r="AN450" i="73"/>
  <c r="AO450" i="73"/>
  <c r="AN451" i="73"/>
  <c r="AO451" i="73"/>
  <c r="AN452" i="73"/>
  <c r="AO452" i="73"/>
  <c r="AN453" i="73"/>
  <c r="AO453" i="73"/>
  <c r="AN454" i="73"/>
  <c r="AO454" i="73"/>
  <c r="AN455" i="73"/>
  <c r="AO455" i="73"/>
  <c r="AN456" i="73"/>
  <c r="AO456" i="73"/>
  <c r="AN457" i="73"/>
  <c r="AO457" i="73"/>
  <c r="AN458" i="73"/>
  <c r="AO458" i="73"/>
  <c r="AN459" i="73"/>
  <c r="AO459" i="73"/>
  <c r="AN460" i="73"/>
  <c r="AO460" i="73"/>
  <c r="AN461" i="73"/>
  <c r="AO461" i="73"/>
  <c r="AN462" i="73"/>
  <c r="AO462" i="73"/>
  <c r="AN463" i="73"/>
  <c r="AO463" i="73"/>
  <c r="AN464" i="73"/>
  <c r="AO464" i="73"/>
  <c r="AN465" i="73"/>
  <c r="AO465" i="73"/>
  <c r="AN466" i="73"/>
  <c r="AO466" i="73"/>
  <c r="AN467" i="73"/>
  <c r="AO467" i="73"/>
  <c r="AN468" i="73"/>
  <c r="AO468" i="73"/>
  <c r="AN469" i="73"/>
  <c r="AO469" i="73"/>
  <c r="AN470" i="73"/>
  <c r="AO470" i="73"/>
  <c r="AN471" i="73"/>
  <c r="AO471" i="73"/>
  <c r="AN472" i="73"/>
  <c r="AO472" i="73"/>
  <c r="AN473" i="73"/>
  <c r="AO473" i="73"/>
  <c r="AN474" i="73"/>
  <c r="AO474" i="73"/>
  <c r="AN475" i="73"/>
  <c r="AO475" i="73"/>
  <c r="AN476" i="73"/>
  <c r="AO476" i="73"/>
  <c r="AN477" i="73"/>
  <c r="AO477" i="73"/>
  <c r="AN478" i="73"/>
  <c r="AO478" i="73"/>
  <c r="AN479" i="73"/>
  <c r="AO479" i="73"/>
  <c r="AN480" i="73"/>
  <c r="AO480" i="73"/>
  <c r="AN481" i="73"/>
  <c r="AO481" i="73"/>
  <c r="AN482" i="73"/>
  <c r="AO482" i="73"/>
  <c r="AN483" i="73"/>
  <c r="AO483" i="73"/>
  <c r="AN484" i="73"/>
  <c r="AO484" i="73"/>
  <c r="AN485" i="73"/>
  <c r="AO485" i="73"/>
  <c r="AN486" i="73"/>
  <c r="AO486" i="73"/>
  <c r="AN487" i="73"/>
  <c r="AO487" i="73"/>
  <c r="AN488" i="73"/>
  <c r="AO488" i="73"/>
  <c r="AN489" i="73"/>
  <c r="AO489" i="73"/>
  <c r="AN490" i="73"/>
  <c r="AO490" i="73"/>
  <c r="AN491" i="73"/>
  <c r="AO491" i="73"/>
  <c r="AN492" i="73"/>
  <c r="AO492" i="73"/>
  <c r="AN493" i="73"/>
  <c r="AO493" i="73"/>
  <c r="AN494" i="73"/>
  <c r="AO494" i="73"/>
  <c r="AN495" i="73"/>
  <c r="AO495" i="73"/>
  <c r="AN496" i="73"/>
  <c r="AO496" i="73"/>
  <c r="AN497" i="73"/>
  <c r="AO497" i="73"/>
  <c r="AN498" i="73"/>
  <c r="AO498" i="73"/>
  <c r="AN499" i="73"/>
  <c r="AO499" i="73"/>
  <c r="AN500" i="73"/>
  <c r="AO500" i="73"/>
  <c r="AN501" i="73"/>
  <c r="AO501" i="73"/>
  <c r="AN502" i="73"/>
  <c r="AO502" i="73"/>
  <c r="AN503" i="73"/>
  <c r="AO503" i="73"/>
  <c r="AN504" i="73"/>
  <c r="AO504" i="73"/>
  <c r="AN505" i="73"/>
  <c r="AO505" i="73"/>
  <c r="AN506" i="73"/>
  <c r="AO506" i="73"/>
  <c r="AN507" i="73"/>
  <c r="AO507" i="73"/>
  <c r="AN508" i="73"/>
  <c r="AO508" i="73"/>
  <c r="AN509" i="73"/>
  <c r="AO509" i="73"/>
  <c r="AN510" i="73"/>
  <c r="AO510" i="73"/>
  <c r="AN511" i="73"/>
  <c r="AO511" i="73"/>
  <c r="AN512" i="73"/>
  <c r="AO512" i="73"/>
  <c r="AN513" i="73"/>
  <c r="AO513" i="73"/>
  <c r="AN514" i="73"/>
  <c r="AO514" i="73"/>
  <c r="AN515" i="73"/>
  <c r="AO515" i="73"/>
  <c r="AN516" i="73"/>
  <c r="AO516" i="73"/>
  <c r="AN517" i="73"/>
  <c r="AO517" i="73"/>
  <c r="AN518" i="73"/>
  <c r="AO518" i="73"/>
  <c r="AN519" i="73"/>
  <c r="AO519" i="73"/>
  <c r="AN520" i="73"/>
  <c r="AO520" i="73"/>
  <c r="AN521" i="73"/>
  <c r="AO521" i="73"/>
  <c r="AN522" i="73"/>
  <c r="AO522" i="73"/>
  <c r="AN523" i="73"/>
  <c r="AO523" i="73"/>
  <c r="AN524" i="73"/>
  <c r="AO524" i="73"/>
  <c r="AN525" i="73"/>
  <c r="AO525" i="73"/>
  <c r="AN526" i="73"/>
  <c r="AO526" i="73"/>
  <c r="AN527" i="73"/>
  <c r="AO527" i="73"/>
  <c r="AN528" i="73"/>
  <c r="AO528" i="73"/>
  <c r="AN529" i="73"/>
  <c r="AO529" i="73"/>
  <c r="AN530" i="73"/>
  <c r="AO530" i="73"/>
  <c r="AN531" i="73"/>
  <c r="AO531" i="73"/>
  <c r="AN532" i="73"/>
  <c r="AO532" i="73"/>
  <c r="AN533" i="73"/>
  <c r="AO533" i="73"/>
  <c r="AN534" i="73"/>
  <c r="AO534" i="73"/>
  <c r="AN535" i="73"/>
  <c r="AO535" i="73"/>
  <c r="AN536" i="73"/>
  <c r="AO536" i="73"/>
  <c r="AN537" i="73"/>
  <c r="AO537" i="73"/>
  <c r="AN538" i="73"/>
  <c r="AO538" i="73"/>
  <c r="AN539" i="73"/>
  <c r="AO539" i="73"/>
  <c r="AN540" i="73"/>
  <c r="AO540" i="73"/>
  <c r="AN541" i="73"/>
  <c r="AO541" i="73"/>
  <c r="AN542" i="73"/>
  <c r="AO542" i="73"/>
  <c r="AN543" i="73"/>
  <c r="AO543" i="73"/>
  <c r="AN544" i="73"/>
  <c r="AO544" i="73"/>
  <c r="AN545" i="73"/>
  <c r="AO545" i="73"/>
  <c r="AN546" i="73"/>
  <c r="AO546" i="73"/>
  <c r="AN547" i="73"/>
  <c r="AO547" i="73"/>
  <c r="AN548" i="73"/>
  <c r="AO548" i="73"/>
  <c r="AN549" i="73"/>
  <c r="AO549" i="73"/>
  <c r="AN550" i="73"/>
  <c r="AO550" i="73"/>
  <c r="AN551" i="73"/>
  <c r="AO551" i="73"/>
  <c r="AN552" i="73"/>
  <c r="AO552" i="73"/>
  <c r="AN553" i="73"/>
  <c r="AO553" i="73"/>
  <c r="AN554" i="73"/>
  <c r="AO554" i="73"/>
  <c r="AN555" i="73"/>
  <c r="AO555" i="73"/>
  <c r="AN556" i="73"/>
  <c r="AO556" i="73"/>
  <c r="AN557" i="73"/>
  <c r="AO557" i="73"/>
  <c r="AN558" i="73"/>
  <c r="AO558" i="73"/>
  <c r="AN559" i="73"/>
  <c r="AO559" i="73"/>
  <c r="AN560" i="73"/>
  <c r="AO560" i="73"/>
  <c r="AN561" i="73"/>
  <c r="AO561" i="73"/>
  <c r="AN562" i="73"/>
  <c r="AO562" i="73"/>
  <c r="AN563" i="73"/>
  <c r="AO563" i="73"/>
  <c r="AN564" i="73"/>
  <c r="AO564" i="73"/>
  <c r="AN565" i="73"/>
  <c r="AO565" i="73"/>
  <c r="AN566" i="73"/>
  <c r="AO566" i="73"/>
  <c r="AN567" i="73"/>
  <c r="AO567" i="73"/>
  <c r="AN568" i="73"/>
  <c r="AO568" i="73"/>
  <c r="AN569" i="73"/>
  <c r="AO569" i="73"/>
  <c r="AN570" i="73"/>
  <c r="AO570" i="73"/>
  <c r="AN571" i="73"/>
  <c r="AO571" i="73"/>
  <c r="AN572" i="73"/>
  <c r="AO572" i="73"/>
  <c r="AN573" i="73"/>
  <c r="AO573" i="73"/>
  <c r="AN574" i="73"/>
  <c r="AO574" i="73"/>
  <c r="AN575" i="73"/>
  <c r="AO575" i="73"/>
  <c r="AN576" i="73"/>
  <c r="AO576" i="73"/>
  <c r="AN577" i="73"/>
  <c r="AO577" i="73"/>
  <c r="AN578" i="73"/>
  <c r="AO578" i="73"/>
  <c r="AN579" i="73"/>
  <c r="AO579" i="73"/>
  <c r="AN580" i="73"/>
  <c r="AO580" i="73"/>
  <c r="AN581" i="73"/>
  <c r="AO581" i="73"/>
  <c r="AN582" i="73"/>
  <c r="AO582" i="73"/>
  <c r="AN583" i="73"/>
  <c r="AO583" i="73"/>
  <c r="AN584" i="73"/>
  <c r="AO584" i="73"/>
  <c r="AN585" i="73"/>
  <c r="AO585" i="73"/>
  <c r="AN586" i="73"/>
  <c r="AO586" i="73"/>
  <c r="AN587" i="73"/>
  <c r="AO587" i="73"/>
  <c r="AN588" i="73"/>
  <c r="AO588" i="73"/>
  <c r="AN589" i="73"/>
  <c r="AO589" i="73"/>
  <c r="AN590" i="73"/>
  <c r="AO590" i="73"/>
  <c r="AN591" i="73"/>
  <c r="AO591" i="73"/>
  <c r="AN592" i="73"/>
  <c r="AO592" i="73"/>
  <c r="AN593" i="73"/>
  <c r="AO593" i="73"/>
  <c r="AN594" i="73"/>
  <c r="AO594" i="73"/>
  <c r="AN595" i="73"/>
  <c r="AO595" i="73"/>
  <c r="AN596" i="73"/>
  <c r="AO596" i="73"/>
  <c r="AN597" i="73"/>
  <c r="AO597" i="73"/>
  <c r="AN598" i="73"/>
  <c r="AO598" i="73"/>
  <c r="AN599" i="73"/>
  <c r="AO599" i="73"/>
  <c r="AN600" i="73"/>
  <c r="AO600" i="73"/>
  <c r="AN601" i="73"/>
  <c r="AO601" i="73"/>
  <c r="AN602" i="73"/>
  <c r="AO602" i="73"/>
  <c r="AN603" i="73"/>
  <c r="AO603" i="73"/>
  <c r="AN604" i="73"/>
  <c r="AO604" i="73"/>
  <c r="AN605" i="73"/>
  <c r="AO605" i="73"/>
  <c r="AN606" i="73"/>
  <c r="AO606" i="73"/>
  <c r="AN607" i="73"/>
  <c r="AO607" i="73"/>
  <c r="AN608" i="73"/>
  <c r="AO608" i="73"/>
  <c r="AN609" i="73"/>
  <c r="AO609" i="73"/>
  <c r="AN610" i="73"/>
  <c r="AO610" i="73"/>
  <c r="AN611" i="73"/>
  <c r="AO611" i="73"/>
  <c r="AN612" i="73"/>
  <c r="AO612" i="73"/>
  <c r="AN613" i="73"/>
  <c r="AO613" i="73"/>
  <c r="AN614" i="73"/>
  <c r="AO614" i="73"/>
  <c r="AN615" i="73"/>
  <c r="AO615" i="73"/>
  <c r="AN616" i="73"/>
  <c r="AO616" i="73"/>
  <c r="AN617" i="73"/>
  <c r="AO617" i="73"/>
  <c r="AN618" i="73"/>
  <c r="AO618" i="73"/>
  <c r="AN619" i="73"/>
  <c r="AO619" i="73"/>
  <c r="AN620" i="73"/>
  <c r="AO620" i="73"/>
  <c r="AN621" i="73"/>
  <c r="AO621" i="73"/>
  <c r="AN622" i="73"/>
  <c r="AO622" i="73"/>
  <c r="AN623" i="73"/>
  <c r="AO623" i="73"/>
  <c r="AN624" i="73"/>
  <c r="AO624" i="73"/>
  <c r="AN625" i="73"/>
  <c r="AO625" i="73"/>
  <c r="AN626" i="73"/>
  <c r="AO626" i="73"/>
  <c r="AN627" i="73"/>
  <c r="AO627" i="73"/>
  <c r="AN628" i="73"/>
  <c r="AO628" i="73"/>
  <c r="AN629" i="73"/>
  <c r="AO629" i="73"/>
  <c r="AN630" i="73"/>
  <c r="AO630" i="73"/>
  <c r="AN631" i="73"/>
  <c r="AO631" i="73"/>
  <c r="AN632" i="73"/>
  <c r="AO632" i="73"/>
  <c r="AN633" i="73"/>
  <c r="AO633" i="73"/>
  <c r="AN634" i="73"/>
  <c r="AO634" i="73"/>
  <c r="AN635" i="73"/>
  <c r="AO635" i="73"/>
  <c r="AN636" i="73"/>
  <c r="AO636" i="73"/>
  <c r="AN637" i="73"/>
  <c r="AO637" i="73"/>
  <c r="AN638" i="73"/>
  <c r="AO638" i="73"/>
  <c r="AN639" i="73"/>
  <c r="AO639" i="73"/>
  <c r="AN640" i="73"/>
  <c r="AO640" i="73"/>
  <c r="AN641" i="73"/>
  <c r="AO641" i="73"/>
  <c r="AN642" i="73"/>
  <c r="AO642" i="73"/>
  <c r="AN643" i="73"/>
  <c r="AO643" i="73"/>
  <c r="AN644" i="73"/>
  <c r="AO644" i="73"/>
  <c r="AN645" i="73"/>
  <c r="AO645" i="73"/>
  <c r="AN646" i="73"/>
  <c r="AO646" i="73"/>
  <c r="AN647" i="73"/>
  <c r="AO647" i="73"/>
  <c r="AN648" i="73"/>
  <c r="AO648" i="73"/>
  <c r="AN649" i="73"/>
  <c r="AO649" i="73"/>
  <c r="AN650" i="73"/>
  <c r="AO650" i="73"/>
  <c r="AN651" i="73"/>
  <c r="AO651" i="73"/>
  <c r="AN652" i="73"/>
  <c r="AO652" i="73"/>
  <c r="AN653" i="73"/>
  <c r="AO653" i="73"/>
  <c r="AN654" i="73"/>
  <c r="AO654" i="73"/>
  <c r="AN655" i="73"/>
  <c r="AO655" i="73"/>
  <c r="AN656" i="73"/>
  <c r="AO656" i="73"/>
  <c r="AN657" i="73"/>
  <c r="AO657" i="73"/>
  <c r="AN658" i="73"/>
  <c r="AO658" i="73"/>
  <c r="AN659" i="73"/>
  <c r="AO659" i="73"/>
  <c r="AN660" i="73"/>
  <c r="AO660" i="73"/>
  <c r="AN661" i="73"/>
  <c r="AO661" i="73"/>
  <c r="AN662" i="73"/>
  <c r="AO662" i="73"/>
  <c r="AN663" i="73"/>
  <c r="AO663" i="73"/>
  <c r="AN664" i="73"/>
  <c r="AO664" i="73"/>
  <c r="AN665" i="73"/>
  <c r="AO665" i="73"/>
  <c r="AN666" i="73"/>
  <c r="AO666" i="73"/>
  <c r="AN667" i="73"/>
  <c r="AO667" i="73"/>
  <c r="AN668" i="73"/>
  <c r="AO668" i="73"/>
  <c r="AN669" i="73"/>
  <c r="AO669" i="73"/>
  <c r="AN670" i="73"/>
  <c r="AO670" i="73"/>
  <c r="AN671" i="73"/>
  <c r="AO671" i="73"/>
  <c r="AN672" i="73"/>
  <c r="AO672" i="73"/>
  <c r="AN673" i="73"/>
  <c r="AO673" i="73"/>
  <c r="AN674" i="73"/>
  <c r="AO674" i="73"/>
  <c r="AN675" i="73"/>
  <c r="AO675" i="73"/>
  <c r="AN676" i="73"/>
  <c r="AO676" i="73"/>
  <c r="AN677" i="73"/>
  <c r="AO677" i="73"/>
  <c r="AN678" i="73"/>
  <c r="AO678" i="73"/>
  <c r="AN679" i="73"/>
  <c r="AO679" i="73"/>
  <c r="AN680" i="73"/>
  <c r="AO680" i="73"/>
  <c r="AN681" i="73"/>
  <c r="AO681" i="73"/>
  <c r="AN682" i="73"/>
  <c r="AO682" i="73"/>
  <c r="AN683" i="73"/>
  <c r="AO683" i="73"/>
  <c r="AN684" i="73"/>
  <c r="AO684" i="73"/>
  <c r="AN685" i="73"/>
  <c r="AO685" i="73"/>
  <c r="AN686" i="73"/>
  <c r="AO686" i="73"/>
  <c r="AN687" i="73"/>
  <c r="AO687" i="73"/>
  <c r="AN688" i="73"/>
  <c r="AO688" i="73"/>
  <c r="AN689" i="73"/>
  <c r="AO689" i="73"/>
  <c r="AN690" i="73"/>
  <c r="AO690" i="73"/>
  <c r="AN691" i="73"/>
  <c r="AO691" i="73"/>
  <c r="AN692" i="73"/>
  <c r="AO692" i="73"/>
  <c r="AN693" i="73"/>
  <c r="AO693" i="73"/>
  <c r="AN694" i="73"/>
  <c r="AO694" i="73"/>
  <c r="AN695" i="73"/>
  <c r="AO695" i="73"/>
  <c r="AN696" i="73"/>
  <c r="AO696" i="73"/>
  <c r="AN697" i="73"/>
  <c r="AO697" i="73"/>
  <c r="AN698" i="73"/>
  <c r="AO698" i="73"/>
  <c r="AN699" i="73"/>
  <c r="AO699" i="73"/>
  <c r="AN700" i="73"/>
  <c r="AO700" i="73"/>
  <c r="AN701" i="73"/>
  <c r="AO701" i="73"/>
  <c r="AN702" i="73"/>
  <c r="AO702" i="73"/>
  <c r="AN703" i="73"/>
  <c r="AO703" i="73"/>
  <c r="AN704" i="73"/>
  <c r="AO704" i="73"/>
  <c r="AN705" i="73"/>
  <c r="AO705" i="73"/>
  <c r="AN706" i="73"/>
  <c r="AO706" i="73"/>
  <c r="AN707" i="73"/>
  <c r="AO707" i="73"/>
  <c r="AN708" i="73"/>
  <c r="AO708" i="73"/>
  <c r="AN709" i="73"/>
  <c r="AO709" i="73"/>
  <c r="AN710" i="73"/>
  <c r="AO710" i="73"/>
  <c r="AN711" i="73"/>
  <c r="AO711" i="73"/>
  <c r="AN712" i="73"/>
  <c r="AO712" i="73"/>
  <c r="AN713" i="73"/>
  <c r="AO713" i="73"/>
  <c r="AN714" i="73"/>
  <c r="AO714" i="73"/>
  <c r="AN715" i="73"/>
  <c r="AO715" i="73"/>
  <c r="AN716" i="73"/>
  <c r="AO716" i="73"/>
  <c r="AN717" i="73"/>
  <c r="AO717" i="73"/>
  <c r="AN718" i="73"/>
  <c r="AO718" i="73"/>
  <c r="AN719" i="73"/>
  <c r="AO719" i="73"/>
  <c r="AN720" i="73"/>
  <c r="AO720" i="73"/>
  <c r="AN721" i="73"/>
  <c r="AO721" i="73"/>
  <c r="AN722" i="73"/>
  <c r="AO722" i="73"/>
  <c r="AN723" i="73"/>
  <c r="AO723" i="73"/>
  <c r="AN724" i="73"/>
  <c r="AO724" i="73"/>
  <c r="AN725" i="73"/>
  <c r="AO725" i="73"/>
  <c r="AN726" i="73"/>
  <c r="AO726" i="73"/>
  <c r="AN727" i="73"/>
  <c r="AO727" i="73"/>
  <c r="AN728" i="73"/>
  <c r="AO728" i="73"/>
  <c r="AN729" i="73"/>
  <c r="AO729" i="73"/>
  <c r="AN730" i="73"/>
  <c r="AO730" i="73"/>
  <c r="AN731" i="73"/>
  <c r="AO731" i="73"/>
  <c r="AN732" i="73"/>
  <c r="AO732" i="73"/>
  <c r="AN733" i="73"/>
  <c r="AO733" i="73"/>
  <c r="AN734" i="73"/>
  <c r="AO734" i="73"/>
  <c r="AN735" i="73"/>
  <c r="AO735" i="73"/>
  <c r="AN736" i="73"/>
  <c r="AO736" i="73"/>
  <c r="AN737" i="73"/>
  <c r="AO737" i="73"/>
  <c r="AN738" i="73"/>
  <c r="AO738" i="73"/>
  <c r="AN739" i="73"/>
  <c r="AO739" i="73"/>
  <c r="AN740" i="73"/>
  <c r="AO740" i="73"/>
  <c r="AN741" i="73"/>
  <c r="AO741" i="73"/>
  <c r="AN742" i="73"/>
  <c r="AO742" i="73"/>
  <c r="AN743" i="73"/>
  <c r="AO743" i="73"/>
  <c r="AN744" i="73"/>
  <c r="AO744" i="73"/>
  <c r="AN745" i="73"/>
  <c r="AO745" i="73"/>
  <c r="AN746" i="73"/>
  <c r="AO746" i="73"/>
  <c r="AN747" i="73"/>
  <c r="AO747" i="73"/>
  <c r="AN748" i="73"/>
  <c r="AO748" i="73"/>
  <c r="AN749" i="73"/>
  <c r="AO749" i="73"/>
  <c r="AN750" i="73"/>
  <c r="AO750" i="73"/>
  <c r="AN751" i="73"/>
  <c r="AO751" i="73"/>
  <c r="AN752" i="73"/>
  <c r="AO752" i="73"/>
  <c r="AN753" i="73"/>
  <c r="AO753" i="73"/>
  <c r="AN754" i="73"/>
  <c r="AO754" i="73"/>
  <c r="AN755" i="73"/>
  <c r="AO755" i="73"/>
  <c r="AN756" i="73"/>
  <c r="AO756" i="73"/>
  <c r="AN757" i="73"/>
  <c r="AO757" i="73"/>
  <c r="AN758" i="73"/>
  <c r="AO758" i="73"/>
  <c r="AN759" i="73"/>
  <c r="AO759" i="73"/>
  <c r="AN760" i="73"/>
  <c r="AO760" i="73"/>
  <c r="AN761" i="73"/>
  <c r="AO761" i="73"/>
  <c r="AN762" i="73"/>
  <c r="AO762" i="73"/>
  <c r="AN763" i="73"/>
  <c r="AO763" i="73"/>
  <c r="AN764" i="73"/>
  <c r="AO764" i="73"/>
  <c r="AN765" i="73"/>
  <c r="AO765" i="73"/>
  <c r="AN766" i="73"/>
  <c r="AO766" i="73"/>
  <c r="AN767" i="73"/>
  <c r="AO767" i="73"/>
  <c r="AN768" i="73"/>
  <c r="AO768" i="73"/>
  <c r="AN769" i="73"/>
  <c r="AO769" i="73"/>
  <c r="AN770" i="73"/>
  <c r="AO770" i="73"/>
  <c r="AN771" i="73"/>
  <c r="AO771" i="73"/>
  <c r="AN772" i="73"/>
  <c r="AO772" i="73"/>
  <c r="AN773" i="73"/>
  <c r="AO773" i="73"/>
  <c r="AN774" i="73"/>
  <c r="AO774" i="73"/>
  <c r="AN775" i="73"/>
  <c r="AO775" i="73"/>
  <c r="AN776" i="73"/>
  <c r="AO776" i="73"/>
  <c r="AN777" i="73"/>
  <c r="AO777" i="73"/>
  <c r="AN778" i="73"/>
  <c r="AO778" i="73"/>
  <c r="AN779" i="73"/>
  <c r="AO779" i="73"/>
  <c r="AN780" i="73"/>
  <c r="AO780" i="73"/>
  <c r="AN781" i="73"/>
  <c r="AO781" i="73"/>
  <c r="AN782" i="73"/>
  <c r="AO782" i="73"/>
  <c r="AN783" i="73"/>
  <c r="AO783" i="73"/>
  <c r="AN784" i="73"/>
  <c r="AO784" i="73"/>
  <c r="AN785" i="73"/>
  <c r="AO785" i="73"/>
  <c r="AN786" i="73"/>
  <c r="AO786" i="73"/>
  <c r="AN787" i="73"/>
  <c r="AO787" i="73"/>
  <c r="AN788" i="73"/>
  <c r="AO788" i="73"/>
  <c r="AN789" i="73"/>
  <c r="AO789" i="73"/>
  <c r="AN790" i="73"/>
  <c r="AO790" i="73"/>
  <c r="AN791" i="73"/>
  <c r="AO791" i="73"/>
  <c r="AN792" i="73"/>
  <c r="AO792" i="73"/>
  <c r="AN793" i="73"/>
  <c r="AO793" i="73"/>
  <c r="AN794" i="73"/>
  <c r="AO794" i="73"/>
  <c r="AN795" i="73"/>
  <c r="AO795" i="73"/>
  <c r="AN796" i="73"/>
  <c r="AO796" i="73"/>
  <c r="AN797" i="73"/>
  <c r="AO797" i="73"/>
  <c r="AN798" i="73"/>
  <c r="AO798" i="73"/>
  <c r="AN799" i="73"/>
  <c r="AO799" i="73"/>
  <c r="AN800" i="73"/>
  <c r="AO800" i="73"/>
  <c r="AN801" i="73"/>
  <c r="AO801" i="73"/>
  <c r="AN802" i="73"/>
  <c r="AO802" i="73"/>
  <c r="AN803" i="73"/>
  <c r="AO803" i="73"/>
  <c r="AN804" i="73"/>
  <c r="AO804" i="73"/>
  <c r="AN805" i="73"/>
  <c r="AO805" i="73"/>
  <c r="AN806" i="73"/>
  <c r="AO806" i="73"/>
  <c r="AN807" i="73"/>
  <c r="AO807" i="73"/>
  <c r="AN808" i="73"/>
  <c r="AO808" i="73"/>
  <c r="AN809" i="73"/>
  <c r="AO809" i="73"/>
  <c r="AN810" i="73"/>
  <c r="AO810" i="73"/>
  <c r="AN811" i="73"/>
  <c r="AO811" i="73"/>
  <c r="AN812" i="73"/>
  <c r="AO812" i="73"/>
  <c r="AN813" i="73"/>
  <c r="AO813" i="73"/>
  <c r="AN814" i="73"/>
  <c r="AO814" i="73"/>
  <c r="AN815" i="73"/>
  <c r="AO815" i="73"/>
  <c r="AN816" i="73"/>
  <c r="AO816" i="73"/>
  <c r="AN817" i="73"/>
  <c r="AO817" i="73"/>
  <c r="AN818" i="73"/>
  <c r="AO818" i="73"/>
  <c r="AN819" i="73"/>
  <c r="AO819" i="73"/>
  <c r="AN820" i="73"/>
  <c r="AO820" i="73"/>
  <c r="AN821" i="73"/>
  <c r="AO821" i="73"/>
  <c r="AN822" i="73"/>
  <c r="AO822" i="73"/>
  <c r="AN823" i="73"/>
  <c r="AO823" i="73"/>
  <c r="AN824" i="73"/>
  <c r="AO824" i="73"/>
  <c r="AN825" i="73"/>
  <c r="AO825" i="73"/>
  <c r="AN826" i="73"/>
  <c r="AO826" i="73"/>
  <c r="AN827" i="73"/>
  <c r="AO827" i="73"/>
  <c r="AN828" i="73"/>
  <c r="AO828" i="73"/>
  <c r="AN829" i="73"/>
  <c r="AO829" i="73"/>
  <c r="AN830" i="73"/>
  <c r="AO830" i="73"/>
  <c r="AN831" i="73"/>
  <c r="AO831" i="73"/>
  <c r="AN832" i="73"/>
  <c r="AO832" i="73"/>
  <c r="AN833" i="73"/>
  <c r="AO833" i="73"/>
  <c r="AN834" i="73"/>
  <c r="AO834" i="73"/>
  <c r="AN835" i="73"/>
  <c r="AO835" i="73"/>
  <c r="AN836" i="73"/>
  <c r="AO836" i="73"/>
  <c r="AN837" i="73"/>
  <c r="AO837" i="73"/>
  <c r="AN838" i="73"/>
  <c r="AO838" i="73"/>
  <c r="AN839" i="73"/>
  <c r="AO839" i="73"/>
  <c r="AN840" i="73"/>
  <c r="AO840" i="73"/>
  <c r="AN841" i="73"/>
  <c r="AO841" i="73"/>
  <c r="AN842" i="73"/>
  <c r="AO842" i="73"/>
  <c r="AN843" i="73"/>
  <c r="AO843" i="73"/>
  <c r="AN844" i="73"/>
  <c r="AO844" i="73"/>
  <c r="AN845" i="73"/>
  <c r="AO845" i="73"/>
  <c r="AN846" i="73"/>
  <c r="AO846" i="73"/>
  <c r="AN847" i="73"/>
  <c r="AO847" i="73"/>
  <c r="AN848" i="73"/>
  <c r="AO848" i="73"/>
  <c r="AN849" i="73"/>
  <c r="AO849" i="73"/>
  <c r="AN850" i="73"/>
  <c r="AO850" i="73"/>
  <c r="AN851" i="73"/>
  <c r="AO851" i="73"/>
  <c r="AN852" i="73"/>
  <c r="AO852" i="73"/>
  <c r="AN853" i="73"/>
  <c r="AO853" i="73"/>
  <c r="AN854" i="73"/>
  <c r="AO854" i="73"/>
  <c r="AN855" i="73"/>
  <c r="AO855" i="73"/>
  <c r="AN856" i="73"/>
  <c r="AO856" i="73"/>
  <c r="AN857" i="73"/>
  <c r="AO857" i="73"/>
  <c r="AN858" i="73"/>
  <c r="AO858" i="73"/>
  <c r="AN859" i="73"/>
  <c r="AO859" i="73"/>
  <c r="AN860" i="73"/>
  <c r="AO860" i="73"/>
  <c r="AN861" i="73"/>
  <c r="AO861" i="73"/>
  <c r="AN862" i="73"/>
  <c r="AO862" i="73"/>
  <c r="AN863" i="73"/>
  <c r="AO863" i="73"/>
  <c r="AN864" i="73"/>
  <c r="AO864" i="73"/>
  <c r="AN865" i="73"/>
  <c r="AO865" i="73"/>
  <c r="AN866" i="73"/>
  <c r="AO866" i="73"/>
  <c r="AN867" i="73"/>
  <c r="AO867" i="73"/>
  <c r="AN868" i="73"/>
  <c r="AO868" i="73"/>
  <c r="AN869" i="73"/>
  <c r="AO869" i="73"/>
  <c r="AN870" i="73"/>
  <c r="AO870" i="73"/>
  <c r="AN871" i="73"/>
  <c r="AO871" i="73"/>
  <c r="AN872" i="73"/>
  <c r="AO872" i="73"/>
  <c r="AN873" i="73"/>
  <c r="AO873" i="73"/>
  <c r="AN874" i="73"/>
  <c r="AO874" i="73"/>
  <c r="AN875" i="73"/>
  <c r="AO875" i="73"/>
  <c r="AN876" i="73"/>
  <c r="AO876" i="73"/>
  <c r="AN877" i="73"/>
  <c r="AO877" i="73"/>
  <c r="AN878" i="73"/>
  <c r="AO878" i="73"/>
  <c r="AN879" i="73"/>
  <c r="AO879" i="73"/>
  <c r="AN880" i="73"/>
  <c r="AO880" i="73"/>
  <c r="AN881" i="73"/>
  <c r="AO881" i="73"/>
  <c r="AN882" i="73"/>
  <c r="AO882" i="73"/>
  <c r="AN883" i="73"/>
  <c r="AO883" i="73"/>
  <c r="AN884" i="73"/>
  <c r="AO884" i="73"/>
  <c r="AN885" i="73"/>
  <c r="AO885" i="73"/>
  <c r="AN886" i="73"/>
  <c r="AO886" i="73"/>
  <c r="AN887" i="73"/>
  <c r="AO887" i="73"/>
  <c r="AN888" i="73"/>
  <c r="AO888" i="73"/>
  <c r="AN889" i="73"/>
  <c r="AO889" i="73"/>
  <c r="AN890" i="73"/>
  <c r="AO890" i="73"/>
  <c r="AN891" i="73"/>
  <c r="AO891" i="73"/>
  <c r="AN892" i="73"/>
  <c r="AO892" i="73"/>
  <c r="AN893" i="73"/>
  <c r="AO893" i="73"/>
  <c r="AN894" i="73"/>
  <c r="AO894" i="73"/>
  <c r="AN895" i="73"/>
  <c r="AO895" i="73"/>
  <c r="AN896" i="73"/>
  <c r="AO896" i="73"/>
  <c r="AN897" i="73"/>
  <c r="AO897" i="73"/>
  <c r="AN898" i="73"/>
  <c r="AO898" i="73"/>
  <c r="AN899" i="73"/>
  <c r="AO899" i="73"/>
  <c r="AN900" i="73"/>
  <c r="AO900" i="73"/>
  <c r="AN901" i="73"/>
  <c r="AO901" i="73"/>
  <c r="AN902" i="73"/>
  <c r="AO902" i="73"/>
  <c r="AN903" i="73"/>
  <c r="AO903" i="73"/>
  <c r="AN904" i="73"/>
  <c r="AO904" i="73"/>
  <c r="AN905" i="73"/>
  <c r="AO905" i="73"/>
  <c r="AN906" i="73"/>
  <c r="AO906" i="73"/>
  <c r="AN907" i="73"/>
  <c r="AO907" i="73"/>
  <c r="AN908" i="73"/>
  <c r="AO908" i="73"/>
  <c r="AN909" i="73"/>
  <c r="AO909" i="73"/>
  <c r="AN910" i="73"/>
  <c r="AO910" i="73"/>
  <c r="AN911" i="73"/>
  <c r="AO911" i="73"/>
  <c r="AN912" i="73"/>
  <c r="AO912" i="73"/>
  <c r="AN913" i="73"/>
  <c r="AO913" i="73"/>
  <c r="AN914" i="73"/>
  <c r="AO914" i="73"/>
  <c r="AN915" i="73"/>
  <c r="AO915" i="73"/>
  <c r="AN916" i="73"/>
  <c r="AO916" i="73"/>
  <c r="AN917" i="73"/>
  <c r="AO917" i="73"/>
  <c r="AN918" i="73"/>
  <c r="AO918" i="73"/>
  <c r="AN919" i="73"/>
  <c r="AO919" i="73"/>
  <c r="AN920" i="73"/>
  <c r="AO920" i="73"/>
  <c r="AN921" i="73"/>
  <c r="AO921" i="73"/>
  <c r="AN922" i="73"/>
  <c r="AO922" i="73"/>
  <c r="AN923" i="73"/>
  <c r="AO923" i="73"/>
  <c r="AN924" i="73"/>
  <c r="AO924" i="73"/>
  <c r="AN925" i="73"/>
  <c r="AO925" i="73"/>
  <c r="AN926" i="73"/>
  <c r="AO926" i="73"/>
  <c r="AN927" i="73"/>
  <c r="AO927" i="73"/>
  <c r="AN928" i="73"/>
  <c r="AO928" i="73"/>
  <c r="AN929" i="73"/>
  <c r="AO929" i="73"/>
  <c r="AN930" i="73"/>
  <c r="AO930" i="73"/>
  <c r="AN931" i="73"/>
  <c r="AO931" i="73"/>
  <c r="AN932" i="73"/>
  <c r="AO932" i="73"/>
  <c r="AN933" i="73"/>
  <c r="AO933" i="73"/>
  <c r="AN934" i="73"/>
  <c r="AO934" i="73"/>
  <c r="AN935" i="73"/>
  <c r="AO935" i="73"/>
  <c r="AN936" i="73"/>
  <c r="AO936" i="73"/>
  <c r="AN937" i="73"/>
  <c r="AO937" i="73"/>
  <c r="AN938" i="73"/>
  <c r="AO938" i="73"/>
  <c r="AN939" i="73"/>
  <c r="AO939" i="73"/>
  <c r="AN940" i="73"/>
  <c r="AO940" i="73"/>
  <c r="AN941" i="73"/>
  <c r="AO941" i="73"/>
  <c r="AN942" i="73"/>
  <c r="AO942" i="73"/>
  <c r="AN943" i="73"/>
  <c r="AO943" i="73"/>
  <c r="AN944" i="73"/>
  <c r="AO944" i="73"/>
  <c r="AN945" i="73"/>
  <c r="AO945" i="73"/>
  <c r="AN946" i="73"/>
  <c r="AO946" i="73"/>
  <c r="AN947" i="73"/>
  <c r="AO947" i="73"/>
  <c r="AN948" i="73"/>
  <c r="AO948" i="73"/>
  <c r="AN949" i="73"/>
  <c r="AO949" i="73"/>
  <c r="AN950" i="73"/>
  <c r="AO950" i="73"/>
  <c r="AN951" i="73"/>
  <c r="AO951" i="73"/>
  <c r="AN952" i="73"/>
  <c r="AO952" i="73"/>
  <c r="AN953" i="73"/>
  <c r="AO953" i="73"/>
  <c r="AN954" i="73"/>
  <c r="AO954" i="73"/>
  <c r="AN955" i="73"/>
  <c r="AO955" i="73"/>
  <c r="AN956" i="73"/>
  <c r="AO956" i="73"/>
  <c r="AN957" i="73"/>
  <c r="AO957" i="73"/>
  <c r="AN958" i="73"/>
  <c r="AO958" i="73"/>
  <c r="AN959" i="73"/>
  <c r="AO959" i="73"/>
  <c r="AN960" i="73"/>
  <c r="AO960" i="73"/>
  <c r="AN961" i="73"/>
  <c r="AO961" i="73"/>
  <c r="AN962" i="73"/>
  <c r="AO962" i="73"/>
  <c r="AN963" i="73"/>
  <c r="AO963" i="73"/>
  <c r="AN964" i="73"/>
  <c r="AO964" i="73"/>
  <c r="AN965" i="73"/>
  <c r="AO965" i="73"/>
  <c r="AN966" i="73"/>
  <c r="AO966" i="73"/>
  <c r="AN967" i="73"/>
  <c r="AO967" i="73"/>
  <c r="AN968" i="73"/>
  <c r="AO968" i="73"/>
  <c r="AN969" i="73"/>
  <c r="AO969" i="73"/>
  <c r="AN970" i="73"/>
  <c r="AO970" i="73"/>
  <c r="AN971" i="73"/>
  <c r="AO971" i="73"/>
  <c r="AN972" i="73"/>
  <c r="AO972" i="73"/>
  <c r="AN973" i="73"/>
  <c r="AO973" i="73"/>
  <c r="AN974" i="73"/>
  <c r="AO974" i="73"/>
  <c r="AN975" i="73"/>
  <c r="AO975" i="73"/>
  <c r="AN976" i="73"/>
  <c r="AO976" i="73"/>
  <c r="AN977" i="73"/>
  <c r="AO977" i="73"/>
  <c r="AN978" i="73"/>
  <c r="AO978" i="73"/>
  <c r="AN979" i="73"/>
  <c r="AO979" i="73"/>
  <c r="AN980" i="73"/>
  <c r="AO980" i="73"/>
  <c r="AN981" i="73"/>
  <c r="AO981" i="73"/>
  <c r="AN982" i="73"/>
  <c r="AO982" i="73"/>
  <c r="AN983" i="73"/>
  <c r="AO983" i="73"/>
  <c r="AN984" i="73"/>
  <c r="AO984" i="73"/>
  <c r="AN985" i="73"/>
  <c r="AO985" i="73"/>
  <c r="AN986" i="73"/>
  <c r="AO986" i="73"/>
  <c r="AN987" i="73"/>
  <c r="AO987" i="73"/>
  <c r="AN988" i="73"/>
  <c r="AO988" i="73"/>
  <c r="AN989" i="73"/>
  <c r="AO989" i="73"/>
  <c r="AN990" i="73"/>
  <c r="AO990" i="73"/>
  <c r="AN991" i="73"/>
  <c r="AO991" i="73"/>
  <c r="AN992" i="73"/>
  <c r="AO992" i="73"/>
  <c r="AN993" i="73"/>
  <c r="AO993" i="73"/>
  <c r="AN994" i="73"/>
  <c r="AO994" i="73"/>
  <c r="AN995" i="73"/>
  <c r="AO995" i="73"/>
  <c r="AN996" i="73"/>
  <c r="AO996" i="73"/>
  <c r="AN997" i="73"/>
  <c r="AO997" i="73"/>
  <c r="AN998" i="73"/>
  <c r="AO998" i="73"/>
  <c r="AN999" i="73"/>
  <c r="AO999" i="73"/>
  <c r="AN1000" i="73"/>
  <c r="AO1000" i="73"/>
  <c r="AN1001" i="73"/>
  <c r="AO1001" i="73"/>
  <c r="AN1002" i="73"/>
  <c r="AO1002" i="73"/>
  <c r="AN1003" i="73"/>
  <c r="AO1003" i="73"/>
  <c r="AN1004" i="73"/>
  <c r="AO1004" i="73"/>
  <c r="AN1005" i="73"/>
  <c r="AO1005" i="73"/>
  <c r="AN1006" i="73"/>
  <c r="AO1006" i="73"/>
  <c r="AN1007" i="73"/>
  <c r="AO1007" i="73"/>
  <c r="AN1008" i="73"/>
  <c r="AO1008" i="73"/>
  <c r="AN1009" i="73"/>
  <c r="AO1009" i="73"/>
  <c r="AN1010" i="73"/>
  <c r="AO1010" i="73"/>
  <c r="AN1011" i="73"/>
  <c r="AO1011" i="73"/>
  <c r="AN1012" i="73"/>
  <c r="AO1012" i="73"/>
  <c r="AN1013" i="73"/>
  <c r="AO1013" i="73"/>
  <c r="AN1014" i="73"/>
  <c r="AO1014" i="73"/>
  <c r="AN1015" i="73"/>
  <c r="AO1015" i="73"/>
  <c r="AN1016" i="73"/>
  <c r="AO1016" i="73"/>
  <c r="AN1017" i="73"/>
  <c r="AO1017" i="73"/>
  <c r="AN1018" i="73"/>
  <c r="AO1018" i="73"/>
  <c r="AN1019" i="73"/>
  <c r="AO1019" i="73"/>
  <c r="AN1020" i="73"/>
  <c r="AO1020" i="73"/>
  <c r="AN1021" i="73"/>
  <c r="AO1021" i="73"/>
  <c r="AN1022" i="73"/>
  <c r="AO1022" i="73"/>
  <c r="AN1023" i="73"/>
  <c r="AO1023" i="73"/>
  <c r="AN1024" i="73"/>
  <c r="AO1024" i="73"/>
  <c r="AN1025" i="73"/>
  <c r="AO1025" i="73"/>
  <c r="AN1026" i="73"/>
  <c r="AO1026" i="73"/>
  <c r="AN1027" i="73"/>
  <c r="AO1027" i="73"/>
  <c r="AN1028" i="73"/>
  <c r="AO1028" i="73"/>
  <c r="AN1029" i="73"/>
  <c r="AO1029" i="73"/>
  <c r="AN1030" i="73"/>
  <c r="AO1030" i="73"/>
  <c r="AN1031" i="73"/>
  <c r="AO1031" i="73"/>
  <c r="AN1032" i="73"/>
  <c r="AO1032" i="73"/>
  <c r="AN1033" i="73"/>
  <c r="AO1033" i="73"/>
  <c r="AN1034" i="73"/>
  <c r="AO1034" i="73"/>
  <c r="AN1035" i="73"/>
  <c r="AO1035" i="73"/>
  <c r="AN1036" i="73"/>
  <c r="AO1036" i="73"/>
  <c r="AN1037" i="73"/>
  <c r="AO1037" i="73"/>
  <c r="AN1038" i="73"/>
  <c r="AO1038" i="73"/>
  <c r="AN1039" i="73"/>
  <c r="AO1039" i="73"/>
  <c r="AN1040" i="73"/>
  <c r="AO1040" i="73"/>
  <c r="AN1041" i="73"/>
  <c r="AO1041" i="73"/>
  <c r="AN1042" i="73"/>
  <c r="AO1042" i="73"/>
  <c r="AN1043" i="73"/>
  <c r="AO1043" i="73"/>
  <c r="AN1044" i="73"/>
  <c r="AO1044" i="73"/>
  <c r="AN1045" i="73"/>
  <c r="AO1045" i="73"/>
  <c r="AN1046" i="73"/>
  <c r="AO1046" i="73"/>
  <c r="AN1047" i="73"/>
  <c r="AO1047" i="73"/>
  <c r="AN1048" i="73"/>
  <c r="AO1048" i="73"/>
  <c r="AN1049" i="73"/>
  <c r="AO1049" i="73"/>
  <c r="AN1050" i="73"/>
  <c r="AO1050" i="73"/>
  <c r="AN1051" i="73"/>
  <c r="AO1051" i="73"/>
  <c r="AN1052" i="73"/>
  <c r="AO1052" i="73"/>
  <c r="AN1053" i="73"/>
  <c r="AO1053" i="73"/>
  <c r="AN1054" i="73"/>
  <c r="AO1054" i="73"/>
  <c r="AN1055" i="73"/>
  <c r="AO1055" i="73"/>
  <c r="AN1056" i="73"/>
  <c r="AO1056" i="73"/>
  <c r="AN1057" i="73"/>
  <c r="AO1057" i="73"/>
  <c r="W157" i="73" a="1"/>
  <c r="W157" i="73" s="1"/>
  <c r="AC157" i="73"/>
  <c r="AE157" i="73"/>
  <c r="W158" i="73" a="1"/>
  <c r="W158" i="73"/>
  <c r="AC158" i="73"/>
  <c r="AE158" i="73"/>
  <c r="W159" i="73" a="1"/>
  <c r="W159" i="73" s="1"/>
  <c r="AC159" i="73"/>
  <c r="AE159" i="73"/>
  <c r="W160" i="73" a="1"/>
  <c r="W160" i="73" s="1"/>
  <c r="AC160" i="73"/>
  <c r="AE160" i="73"/>
  <c r="W161" i="73" a="1"/>
  <c r="W161" i="73" s="1"/>
  <c r="AC161" i="73"/>
  <c r="AE161" i="73"/>
  <c r="W162" i="73" a="1"/>
  <c r="W162" i="73"/>
  <c r="AC162" i="73"/>
  <c r="AE162" i="73"/>
  <c r="W163" i="73" a="1"/>
  <c r="W163" i="73" s="1"/>
  <c r="AC163" i="73"/>
  <c r="AE163" i="73"/>
  <c r="W164" i="73" a="1"/>
  <c r="W164" i="73" s="1"/>
  <c r="AC164" i="73"/>
  <c r="AE164" i="73"/>
  <c r="W165" i="73" a="1"/>
  <c r="W165" i="73" s="1"/>
  <c r="AC165" i="73"/>
  <c r="AE165" i="73"/>
  <c r="W166" i="73" a="1"/>
  <c r="W166" i="73" s="1"/>
  <c r="AC166" i="73"/>
  <c r="AE166" i="73"/>
  <c r="W167" i="73" a="1"/>
  <c r="W167" i="73"/>
  <c r="AC167" i="73"/>
  <c r="AE167" i="73"/>
  <c r="W168" i="73" a="1"/>
  <c r="W168" i="73" s="1"/>
  <c r="AC168" i="73"/>
  <c r="AE168" i="73"/>
  <c r="W169" i="73" a="1"/>
  <c r="W169" i="73" s="1"/>
  <c r="AC169" i="73"/>
  <c r="AE169" i="73"/>
  <c r="W170" i="73" a="1"/>
  <c r="W170" i="73"/>
  <c r="AC170" i="73"/>
  <c r="AE170" i="73"/>
  <c r="W171" i="73" a="1"/>
  <c r="W171" i="73" s="1"/>
  <c r="AC171" i="73"/>
  <c r="AE171" i="73"/>
  <c r="W172" i="73" a="1"/>
  <c r="W172" i="73" s="1"/>
  <c r="AC172" i="73"/>
  <c r="AE172" i="73"/>
  <c r="W173" i="73" a="1"/>
  <c r="W173" i="73" s="1"/>
  <c r="AC173" i="73"/>
  <c r="AE173" i="73"/>
  <c r="W174" i="73" a="1"/>
  <c r="W174" i="73" s="1"/>
  <c r="AC174" i="73"/>
  <c r="AE174" i="73"/>
  <c r="W175" i="73" a="1"/>
  <c r="W175" i="73"/>
  <c r="AC175" i="73"/>
  <c r="AE175" i="73"/>
  <c r="W176" i="73" a="1"/>
  <c r="W176" i="73" s="1"/>
  <c r="AC176" i="73"/>
  <c r="AE176" i="73"/>
  <c r="W177" i="73" a="1"/>
  <c r="W177" i="73"/>
  <c r="AC177" i="73"/>
  <c r="AE177" i="73"/>
  <c r="W178" i="73" a="1"/>
  <c r="W178" i="73"/>
  <c r="AC178" i="73"/>
  <c r="AE178" i="73"/>
  <c r="W179" i="73" a="1"/>
  <c r="W179" i="73" s="1"/>
  <c r="AC179" i="73"/>
  <c r="AE179" i="73"/>
  <c r="W180" i="73" a="1"/>
  <c r="W180" i="73"/>
  <c r="AC180" i="73"/>
  <c r="AE180" i="73"/>
  <c r="W181" i="73" a="1"/>
  <c r="W181" i="73" s="1"/>
  <c r="AC181" i="73"/>
  <c r="AE181" i="73"/>
  <c r="W182" i="73" a="1"/>
  <c r="W182" i="73"/>
  <c r="AC182" i="73"/>
  <c r="AE182" i="73"/>
  <c r="W183" i="73" a="1"/>
  <c r="W183" i="73" s="1"/>
  <c r="AC183" i="73"/>
  <c r="AE183" i="73"/>
  <c r="W184" i="73" a="1"/>
  <c r="W184" i="73" s="1"/>
  <c r="AC184" i="73"/>
  <c r="AE184" i="73"/>
  <c r="W185" i="73" a="1"/>
  <c r="W185" i="73"/>
  <c r="AC185" i="73"/>
  <c r="AE185" i="73"/>
  <c r="W186" i="73" a="1"/>
  <c r="W186" i="73"/>
  <c r="AC186" i="73"/>
  <c r="AE186" i="73"/>
  <c r="W187" i="73" a="1"/>
  <c r="W187" i="73" s="1"/>
  <c r="AC187" i="73"/>
  <c r="AE187" i="73"/>
  <c r="W188" i="73" a="1"/>
  <c r="W188" i="73"/>
  <c r="AC188" i="73"/>
  <c r="AE188" i="73"/>
  <c r="W189" i="73" a="1"/>
  <c r="W189" i="73" s="1"/>
  <c r="AC189" i="73"/>
  <c r="AE189" i="73"/>
  <c r="W190" i="73" a="1"/>
  <c r="W190" i="73"/>
  <c r="AC190" i="73"/>
  <c r="AE190" i="73"/>
  <c r="W191" i="73" a="1"/>
  <c r="W191" i="73" s="1"/>
  <c r="AC191" i="73"/>
  <c r="AE191" i="73"/>
  <c r="W192" i="73" a="1"/>
  <c r="W192" i="73" s="1"/>
  <c r="AC192" i="73"/>
  <c r="AE192" i="73"/>
  <c r="W193" i="73" a="1"/>
  <c r="W193" i="73"/>
  <c r="AC193" i="73"/>
  <c r="AE193" i="73"/>
  <c r="W194" i="73" a="1"/>
  <c r="W194" i="73"/>
  <c r="AC194" i="73"/>
  <c r="AE194" i="73"/>
  <c r="W195" i="73" a="1"/>
  <c r="W195" i="73" s="1"/>
  <c r="AC195" i="73"/>
  <c r="AE195" i="73"/>
  <c r="W196" i="73" a="1"/>
  <c r="W196" i="73" s="1"/>
  <c r="AC196" i="73"/>
  <c r="AE196" i="73"/>
  <c r="W197" i="73" a="1"/>
  <c r="W197" i="73" s="1"/>
  <c r="AC197" i="73"/>
  <c r="AE197" i="73"/>
  <c r="W198" i="73" a="1"/>
  <c r="W198" i="73" s="1"/>
  <c r="AC198" i="73"/>
  <c r="AE198" i="73"/>
  <c r="W199" i="73" a="1"/>
  <c r="W199" i="73"/>
  <c r="AC199" i="73"/>
  <c r="AE199" i="73"/>
  <c r="W200" i="73" a="1"/>
  <c r="W200" i="73" s="1"/>
  <c r="AC200" i="73"/>
  <c r="AE200" i="73"/>
  <c r="W201" i="73" a="1"/>
  <c r="W201" i="73"/>
  <c r="AC201" i="73"/>
  <c r="AE201" i="73"/>
  <c r="W202" i="73" a="1"/>
  <c r="W202" i="73"/>
  <c r="AC202" i="73"/>
  <c r="AE202" i="73"/>
  <c r="W203" i="73" a="1"/>
  <c r="W203" i="73" s="1"/>
  <c r="AC203" i="73"/>
  <c r="AE203" i="73"/>
  <c r="W204" i="73" a="1"/>
  <c r="W204" i="73" s="1"/>
  <c r="AC204" i="73"/>
  <c r="AE204" i="73"/>
  <c r="W205" i="73" a="1"/>
  <c r="W205" i="73" s="1"/>
  <c r="AC205" i="73"/>
  <c r="AE205" i="73"/>
  <c r="W206" i="73" a="1"/>
  <c r="W206" i="73" s="1"/>
  <c r="AC206" i="73"/>
  <c r="AE206" i="73"/>
  <c r="W207" i="73" a="1"/>
  <c r="W207" i="73"/>
  <c r="AC207" i="73"/>
  <c r="AE207" i="73"/>
  <c r="W208" i="73" a="1"/>
  <c r="W208" i="73" s="1"/>
  <c r="AC208" i="73"/>
  <c r="AE208" i="73"/>
  <c r="W209" i="73" a="1"/>
  <c r="W209" i="73"/>
  <c r="AC209" i="73"/>
  <c r="AE209" i="73"/>
  <c r="W210" i="73" a="1"/>
  <c r="W210" i="73"/>
  <c r="AC210" i="73"/>
  <c r="AE210" i="73"/>
  <c r="W211" i="73" a="1"/>
  <c r="W211" i="73" s="1"/>
  <c r="AC211" i="73"/>
  <c r="AE211" i="73"/>
  <c r="W212" i="73" a="1"/>
  <c r="W212" i="73"/>
  <c r="AC212" i="73"/>
  <c r="AE212" i="73"/>
  <c r="W213" i="73" a="1"/>
  <c r="W213" i="73" s="1"/>
  <c r="AC213" i="73"/>
  <c r="AE213" i="73"/>
  <c r="W214" i="73" a="1"/>
  <c r="W214" i="73"/>
  <c r="AC214" i="73"/>
  <c r="AE214" i="73"/>
  <c r="W215" i="73" a="1"/>
  <c r="W215" i="73" s="1"/>
  <c r="AC215" i="73"/>
  <c r="AE215" i="73"/>
  <c r="W216" i="73" a="1"/>
  <c r="W216" i="73" s="1"/>
  <c r="AC216" i="73"/>
  <c r="AE216" i="73"/>
  <c r="W217" i="73" a="1"/>
  <c r="W217" i="73"/>
  <c r="AC217" i="73"/>
  <c r="AE217" i="73"/>
  <c r="W218" i="73" a="1"/>
  <c r="W218" i="73"/>
  <c r="AC218" i="73"/>
  <c r="AE218" i="73"/>
  <c r="W219" i="73" a="1"/>
  <c r="W219" i="73" s="1"/>
  <c r="AC219" i="73"/>
  <c r="AE219" i="73"/>
  <c r="W220" i="73" a="1"/>
  <c r="W220" i="73" s="1"/>
  <c r="AC220" i="73"/>
  <c r="AE220" i="73"/>
  <c r="W221" i="73" a="1"/>
  <c r="W221" i="73" s="1"/>
  <c r="AC221" i="73"/>
  <c r="AE221" i="73"/>
  <c r="W222" i="73" a="1"/>
  <c r="W222" i="73"/>
  <c r="AC222" i="73"/>
  <c r="AE222" i="73"/>
  <c r="W223" i="73" a="1"/>
  <c r="W223" i="73" s="1"/>
  <c r="AC223" i="73"/>
  <c r="AE223" i="73"/>
  <c r="W224" i="73" a="1"/>
  <c r="W224" i="73" s="1"/>
  <c r="AC224" i="73"/>
  <c r="AE224" i="73"/>
  <c r="W225" i="73" a="1"/>
  <c r="W225" i="73"/>
  <c r="AC225" i="73"/>
  <c r="AE225" i="73"/>
  <c r="W226" i="73" a="1"/>
  <c r="W226" i="73"/>
  <c r="AC226" i="73"/>
  <c r="AE226" i="73"/>
  <c r="W227" i="73" a="1"/>
  <c r="W227" i="73" s="1"/>
  <c r="AC227" i="73"/>
  <c r="AE227" i="73"/>
  <c r="W228" i="73" a="1"/>
  <c r="W228" i="73" s="1"/>
  <c r="AC228" i="73"/>
  <c r="AE228" i="73"/>
  <c r="W229" i="73" a="1"/>
  <c r="W229" i="73" s="1"/>
  <c r="AC229" i="73"/>
  <c r="AE229" i="73"/>
  <c r="W230" i="73" a="1"/>
  <c r="W230" i="73" s="1"/>
  <c r="AC230" i="73"/>
  <c r="AE230" i="73"/>
  <c r="W231" i="73" a="1"/>
  <c r="W231" i="73"/>
  <c r="AC231" i="73"/>
  <c r="AE231" i="73"/>
  <c r="W232" i="73" a="1"/>
  <c r="W232" i="73" s="1"/>
  <c r="AC232" i="73"/>
  <c r="AE232" i="73"/>
  <c r="W233" i="73" a="1"/>
  <c r="W233" i="73" s="1"/>
  <c r="AC233" i="73"/>
  <c r="AE233" i="73"/>
  <c r="W234" i="73" a="1"/>
  <c r="W234" i="73"/>
  <c r="AC234" i="73"/>
  <c r="AE234" i="73"/>
  <c r="W235" i="73" a="1"/>
  <c r="W235" i="73" s="1"/>
  <c r="AC235" i="73"/>
  <c r="AE235" i="73"/>
  <c r="W236" i="73" a="1"/>
  <c r="W236" i="73" s="1"/>
  <c r="AC236" i="73"/>
  <c r="AE236" i="73"/>
  <c r="W237" i="73" a="1"/>
  <c r="W237" i="73" s="1"/>
  <c r="AC237" i="73"/>
  <c r="AE237" i="73"/>
  <c r="W238" i="73" a="1"/>
  <c r="W238" i="73" s="1"/>
  <c r="AC238" i="73"/>
  <c r="AE238" i="73"/>
  <c r="W239" i="73" a="1"/>
  <c r="W239" i="73"/>
  <c r="AC239" i="73"/>
  <c r="AE239" i="73"/>
  <c r="W240" i="73" a="1"/>
  <c r="W240" i="73" s="1"/>
  <c r="AC240" i="73"/>
  <c r="AE240" i="73"/>
  <c r="W241" i="73" a="1"/>
  <c r="W241" i="73" s="1"/>
  <c r="AC241" i="73"/>
  <c r="AE241" i="73"/>
  <c r="W242" i="73" a="1"/>
  <c r="W242" i="73"/>
  <c r="AC242" i="73"/>
  <c r="AE242" i="73"/>
  <c r="W243" i="73" a="1"/>
  <c r="W243" i="73" s="1"/>
  <c r="AC243" i="73"/>
  <c r="AE243" i="73"/>
  <c r="W244" i="73" a="1"/>
  <c r="W244" i="73"/>
  <c r="AC244" i="73"/>
  <c r="AE244" i="73"/>
  <c r="W245" i="73" a="1"/>
  <c r="W245" i="73" s="1"/>
  <c r="AC245" i="73"/>
  <c r="AE245" i="73"/>
  <c r="W246" i="73" a="1"/>
  <c r="W246" i="73"/>
  <c r="AC246" i="73"/>
  <c r="AE246" i="73"/>
  <c r="W247" i="73" a="1"/>
  <c r="W247" i="73" s="1"/>
  <c r="AC247" i="73"/>
  <c r="AE247" i="73"/>
  <c r="W248" i="73" a="1"/>
  <c r="W248" i="73" s="1"/>
  <c r="AC248" i="73"/>
  <c r="AE248" i="73"/>
  <c r="W249" i="73" a="1"/>
  <c r="W249" i="73"/>
  <c r="AC249" i="73"/>
  <c r="AE249" i="73"/>
  <c r="W250" i="73" a="1"/>
  <c r="W250" i="73"/>
  <c r="AC250" i="73"/>
  <c r="AE250" i="73"/>
  <c r="W251" i="73" a="1"/>
  <c r="W251" i="73" s="1"/>
  <c r="AC251" i="73"/>
  <c r="AE251" i="73"/>
  <c r="W252" i="73" a="1"/>
  <c r="W252" i="73"/>
  <c r="AC252" i="73"/>
  <c r="AE252" i="73"/>
  <c r="W253" i="73" a="1"/>
  <c r="W253" i="73" s="1"/>
  <c r="AC253" i="73"/>
  <c r="AE253" i="73"/>
  <c r="W254" i="73" a="1"/>
  <c r="W254" i="73" s="1"/>
  <c r="AC254" i="73"/>
  <c r="AE254" i="73"/>
  <c r="W255" i="73" a="1"/>
  <c r="W255" i="73" s="1"/>
  <c r="AC255" i="73"/>
  <c r="AE255" i="73"/>
  <c r="W256" i="73" a="1"/>
  <c r="W256" i="73" s="1"/>
  <c r="AC256" i="73"/>
  <c r="AE256" i="73"/>
  <c r="W257" i="73" a="1"/>
  <c r="W257" i="73"/>
  <c r="AC257" i="73"/>
  <c r="AE257" i="73"/>
  <c r="W258" i="73" a="1"/>
  <c r="W258" i="73"/>
  <c r="AC258" i="73"/>
  <c r="AE258" i="73"/>
  <c r="W259" i="73" a="1"/>
  <c r="W259" i="73" s="1"/>
  <c r="AC259" i="73"/>
  <c r="AE259" i="73"/>
  <c r="W260" i="73" a="1"/>
  <c r="W260" i="73" s="1"/>
  <c r="AC260" i="73"/>
  <c r="AE260" i="73"/>
  <c r="W261" i="73" a="1"/>
  <c r="W261" i="73" s="1"/>
  <c r="AC261" i="73"/>
  <c r="AE261" i="73"/>
  <c r="W262" i="73" a="1"/>
  <c r="W262" i="73" s="1"/>
  <c r="AC262" i="73"/>
  <c r="AE262" i="73"/>
  <c r="W263" i="73" a="1"/>
  <c r="W263" i="73"/>
  <c r="AC263" i="73"/>
  <c r="AE263" i="73"/>
  <c r="W264" i="73" a="1"/>
  <c r="W264" i="73" s="1"/>
  <c r="AC264" i="73"/>
  <c r="AE264" i="73"/>
  <c r="W265" i="73" a="1"/>
  <c r="W265" i="73" s="1"/>
  <c r="AC265" i="73"/>
  <c r="AE265" i="73"/>
  <c r="W266" i="73" a="1"/>
  <c r="W266" i="73"/>
  <c r="AC266" i="73"/>
  <c r="AE266" i="73"/>
  <c r="W267" i="73" a="1"/>
  <c r="W267" i="73" s="1"/>
  <c r="AC267" i="73"/>
  <c r="AE267" i="73"/>
  <c r="W268" i="73" a="1"/>
  <c r="W268" i="73" s="1"/>
  <c r="AC268" i="73"/>
  <c r="AE268" i="73"/>
  <c r="W269" i="73" a="1"/>
  <c r="W269" i="73" s="1"/>
  <c r="AC269" i="73"/>
  <c r="AE269" i="73"/>
  <c r="W270" i="73" a="1"/>
  <c r="W270" i="73" s="1"/>
  <c r="AC270" i="73"/>
  <c r="AE270" i="73"/>
  <c r="W271" i="73" a="1"/>
  <c r="W271" i="73" s="1"/>
  <c r="AC271" i="73"/>
  <c r="AE271" i="73"/>
  <c r="W272" i="73" a="1"/>
  <c r="W272" i="73" s="1"/>
  <c r="AC272" i="73"/>
  <c r="AE272" i="73"/>
  <c r="W273" i="73" a="1"/>
  <c r="W273" i="73" s="1"/>
  <c r="AC273" i="73"/>
  <c r="AE273" i="73"/>
  <c r="W274" i="73" a="1"/>
  <c r="W274" i="73"/>
  <c r="AC274" i="73"/>
  <c r="AE274" i="73"/>
  <c r="W275" i="73" a="1"/>
  <c r="W275" i="73" s="1"/>
  <c r="AC275" i="73"/>
  <c r="AE275" i="73"/>
  <c r="W276" i="73" a="1"/>
  <c r="W276" i="73"/>
  <c r="AC276" i="73"/>
  <c r="AE276" i="73"/>
  <c r="W277" i="73" a="1"/>
  <c r="W277" i="73" s="1"/>
  <c r="AC277" i="73"/>
  <c r="AE277" i="73"/>
  <c r="W278" i="73" a="1"/>
  <c r="W278" i="73"/>
  <c r="AC278" i="73"/>
  <c r="AE278" i="73"/>
  <c r="W279" i="73" a="1"/>
  <c r="W279" i="73" s="1"/>
  <c r="AC279" i="73"/>
  <c r="AE279" i="73"/>
  <c r="W280" i="73" a="1"/>
  <c r="W280" i="73" s="1"/>
  <c r="AC280" i="73"/>
  <c r="AE280" i="73"/>
  <c r="W281" i="73" a="1"/>
  <c r="W281" i="73"/>
  <c r="AC281" i="73"/>
  <c r="AE281" i="73"/>
  <c r="W282" i="73" a="1"/>
  <c r="W282" i="73"/>
  <c r="AC282" i="73"/>
  <c r="AE282" i="73"/>
  <c r="W283" i="73" a="1"/>
  <c r="W283" i="73" s="1"/>
  <c r="AC283" i="73"/>
  <c r="AE283" i="73"/>
  <c r="W284" i="73" a="1"/>
  <c r="W284" i="73"/>
  <c r="AC284" i="73"/>
  <c r="AE284" i="73"/>
  <c r="W285" i="73" a="1"/>
  <c r="W285" i="73" s="1"/>
  <c r="AC285" i="73"/>
  <c r="AE285" i="73"/>
  <c r="W286" i="73" a="1"/>
  <c r="W286" i="73"/>
  <c r="AC286" i="73"/>
  <c r="AE286" i="73"/>
  <c r="W287" i="73" a="1"/>
  <c r="W287" i="73" s="1"/>
  <c r="AC287" i="73"/>
  <c r="AE287" i="73"/>
  <c r="W288" i="73" a="1"/>
  <c r="W288" i="73" s="1"/>
  <c r="AC288" i="73"/>
  <c r="AE288" i="73"/>
  <c r="W289" i="73" a="1"/>
  <c r="W289" i="73"/>
  <c r="AC289" i="73"/>
  <c r="AE289" i="73"/>
  <c r="W290" i="73" a="1"/>
  <c r="W290" i="73"/>
  <c r="AC290" i="73"/>
  <c r="AE290" i="73"/>
  <c r="W291" i="73" a="1"/>
  <c r="W291" i="73" s="1"/>
  <c r="AC291" i="73"/>
  <c r="AE291" i="73"/>
  <c r="W292" i="73" a="1"/>
  <c r="W292" i="73" s="1"/>
  <c r="AC292" i="73"/>
  <c r="AE292" i="73"/>
  <c r="W293" i="73" a="1"/>
  <c r="W293" i="73" s="1"/>
  <c r="AC293" i="73"/>
  <c r="AE293" i="73"/>
  <c r="W294" i="73" a="1"/>
  <c r="W294" i="73" s="1"/>
  <c r="AC294" i="73"/>
  <c r="AE294" i="73"/>
  <c r="W295" i="73" a="1"/>
  <c r="W295" i="73"/>
  <c r="AC295" i="73"/>
  <c r="AE295" i="73"/>
  <c r="W296" i="73" a="1"/>
  <c r="W296" i="73" s="1"/>
  <c r="AC296" i="73"/>
  <c r="AE296" i="73"/>
  <c r="W297" i="73" a="1"/>
  <c r="W297" i="73" s="1"/>
  <c r="AC297" i="73"/>
  <c r="AE297" i="73"/>
  <c r="W298" i="73" a="1"/>
  <c r="W298" i="73"/>
  <c r="AC298" i="73"/>
  <c r="AE298" i="73"/>
  <c r="W299" i="73" a="1"/>
  <c r="W299" i="73" s="1"/>
  <c r="AC299" i="73"/>
  <c r="AE299" i="73"/>
  <c r="W300" i="73" a="1"/>
  <c r="W300" i="73" s="1"/>
  <c r="AC300" i="73"/>
  <c r="AE300" i="73"/>
  <c r="W301" i="73" a="1"/>
  <c r="W301" i="73" s="1"/>
  <c r="AC301" i="73"/>
  <c r="AE301" i="73"/>
  <c r="W302" i="73" a="1"/>
  <c r="W302" i="73" s="1"/>
  <c r="AC302" i="73"/>
  <c r="AE302" i="73"/>
  <c r="W303" i="73" a="1"/>
  <c r="W303" i="73" s="1"/>
  <c r="AC303" i="73"/>
  <c r="AE303" i="73"/>
  <c r="W304" i="73" a="1"/>
  <c r="W304" i="73" s="1"/>
  <c r="AC304" i="73"/>
  <c r="AE304" i="73"/>
  <c r="W305" i="73" a="1"/>
  <c r="W305" i="73" s="1"/>
  <c r="AC305" i="73"/>
  <c r="AE305" i="73"/>
  <c r="W306" i="73" a="1"/>
  <c r="W306" i="73"/>
  <c r="AC306" i="73"/>
  <c r="AE306" i="73"/>
  <c r="W307" i="73" a="1"/>
  <c r="W307" i="73" s="1"/>
  <c r="AC307" i="73"/>
  <c r="AE307" i="73"/>
  <c r="W308" i="73" a="1"/>
  <c r="W308" i="73"/>
  <c r="AC308" i="73"/>
  <c r="AE308" i="73"/>
  <c r="W309" i="73" a="1"/>
  <c r="W309" i="73" s="1"/>
  <c r="AC309" i="73"/>
  <c r="AE309" i="73"/>
  <c r="W310" i="73" a="1"/>
  <c r="W310" i="73"/>
  <c r="AC310" i="73"/>
  <c r="AE310" i="73"/>
  <c r="W311" i="73" a="1"/>
  <c r="W311" i="73" s="1"/>
  <c r="AC311" i="73"/>
  <c r="AE311" i="73"/>
  <c r="W312" i="73" a="1"/>
  <c r="W312" i="73" s="1"/>
  <c r="AC312" i="73"/>
  <c r="AE312" i="73"/>
  <c r="W313" i="73" a="1"/>
  <c r="W313" i="73"/>
  <c r="AC313" i="73"/>
  <c r="AE313" i="73"/>
  <c r="W314" i="73" a="1"/>
  <c r="W314" i="73"/>
  <c r="AC314" i="73"/>
  <c r="AE314" i="73"/>
  <c r="W315" i="73" a="1"/>
  <c r="W315" i="73" s="1"/>
  <c r="AC315" i="73"/>
  <c r="AE315" i="73"/>
  <c r="W316" i="73" a="1"/>
  <c r="W316" i="73"/>
  <c r="AC316" i="73"/>
  <c r="AE316" i="73"/>
  <c r="W317" i="73" a="1"/>
  <c r="W317" i="73" s="1"/>
  <c r="AC317" i="73"/>
  <c r="AE317" i="73"/>
  <c r="W318" i="73" a="1"/>
  <c r="W318" i="73"/>
  <c r="AC318" i="73"/>
  <c r="AE318" i="73"/>
  <c r="W319" i="73" a="1"/>
  <c r="W319" i="73" s="1"/>
  <c r="AC319" i="73"/>
  <c r="AE319" i="73"/>
  <c r="W320" i="73" a="1"/>
  <c r="W320" i="73" s="1"/>
  <c r="AC320" i="73"/>
  <c r="AE320" i="73"/>
  <c r="W321" i="73" a="1"/>
  <c r="W321" i="73"/>
  <c r="AC321" i="73"/>
  <c r="AE321" i="73"/>
  <c r="W322" i="73" a="1"/>
  <c r="W322" i="73"/>
  <c r="AC322" i="73"/>
  <c r="AE322" i="73"/>
  <c r="W323" i="73" a="1"/>
  <c r="W323" i="73" s="1"/>
  <c r="AC323" i="73"/>
  <c r="AE323" i="73"/>
  <c r="W324" i="73" a="1"/>
  <c r="W324" i="73" s="1"/>
  <c r="AC324" i="73"/>
  <c r="AE324" i="73"/>
  <c r="W325" i="73" a="1"/>
  <c r="W325" i="73" s="1"/>
  <c r="AC325" i="73"/>
  <c r="AE325" i="73"/>
  <c r="W326" i="73" a="1"/>
  <c r="W326" i="73" s="1"/>
  <c r="AC326" i="73"/>
  <c r="AE326" i="73"/>
  <c r="W327" i="73" a="1"/>
  <c r="W327" i="73"/>
  <c r="AC327" i="73"/>
  <c r="AE327" i="73"/>
  <c r="W328" i="73" a="1"/>
  <c r="W328" i="73" s="1"/>
  <c r="AC328" i="73"/>
  <c r="AE328" i="73"/>
  <c r="W329" i="73" a="1"/>
  <c r="W329" i="73"/>
  <c r="AC329" i="73"/>
  <c r="AE329" i="73"/>
  <c r="W330" i="73" a="1"/>
  <c r="W330" i="73"/>
  <c r="AC330" i="73"/>
  <c r="AE330" i="73"/>
  <c r="W331" i="73" a="1"/>
  <c r="W331" i="73" s="1"/>
  <c r="AC331" i="73"/>
  <c r="AE331" i="73"/>
  <c r="W332" i="73" a="1"/>
  <c r="W332" i="73" s="1"/>
  <c r="AC332" i="73"/>
  <c r="AE332" i="73"/>
  <c r="W333" i="73" a="1"/>
  <c r="W333" i="73" s="1"/>
  <c r="AC333" i="73"/>
  <c r="AE333" i="73"/>
  <c r="W334" i="73" a="1"/>
  <c r="W334" i="73" s="1"/>
  <c r="AC334" i="73"/>
  <c r="AE334" i="73"/>
  <c r="W335" i="73" a="1"/>
  <c r="W335" i="73" s="1"/>
  <c r="AC335" i="73"/>
  <c r="AE335" i="73"/>
  <c r="W336" i="73" a="1"/>
  <c r="W336" i="73" s="1"/>
  <c r="AC336" i="73"/>
  <c r="AE336" i="73"/>
  <c r="W337" i="73" a="1"/>
  <c r="W337" i="73" s="1"/>
  <c r="AC337" i="73"/>
  <c r="AE337" i="73"/>
  <c r="W338" i="73" a="1"/>
  <c r="W338" i="73"/>
  <c r="AC338" i="73"/>
  <c r="AE338" i="73"/>
  <c r="W339" i="73" a="1"/>
  <c r="W339" i="73" s="1"/>
  <c r="AC339" i="73"/>
  <c r="AE339" i="73"/>
  <c r="W340" i="73" a="1"/>
  <c r="W340" i="73"/>
  <c r="AC340" i="73"/>
  <c r="AE340" i="73"/>
  <c r="W341" i="73" a="1"/>
  <c r="W341" i="73" s="1"/>
  <c r="AC341" i="73"/>
  <c r="AE341" i="73"/>
  <c r="W342" i="73" a="1"/>
  <c r="W342" i="73"/>
  <c r="AC342" i="73"/>
  <c r="AE342" i="73"/>
  <c r="W343" i="73" a="1"/>
  <c r="W343" i="73" s="1"/>
  <c r="AC343" i="73"/>
  <c r="AE343" i="73"/>
  <c r="W344" i="73" a="1"/>
  <c r="W344" i="73" s="1"/>
  <c r="AC344" i="73"/>
  <c r="AE344" i="73"/>
  <c r="W345" i="73" a="1"/>
  <c r="W345" i="73"/>
  <c r="AC345" i="73"/>
  <c r="AE345" i="73"/>
  <c r="W346" i="73" a="1"/>
  <c r="W346" i="73"/>
  <c r="AC346" i="73"/>
  <c r="AE346" i="73"/>
  <c r="W347" i="73" a="1"/>
  <c r="W347" i="73" s="1"/>
  <c r="AC347" i="73"/>
  <c r="AE347" i="73"/>
  <c r="W348" i="73" a="1"/>
  <c r="W348" i="73"/>
  <c r="AC348" i="73"/>
  <c r="AE348" i="73"/>
  <c r="W349" i="73" a="1"/>
  <c r="W349" i="73" s="1"/>
  <c r="AC349" i="73"/>
  <c r="AE349" i="73"/>
  <c r="W350" i="73" a="1"/>
  <c r="W350" i="73"/>
  <c r="AC350" i="73"/>
  <c r="AE350" i="73"/>
  <c r="W351" i="73" a="1"/>
  <c r="W351" i="73" s="1"/>
  <c r="AC351" i="73"/>
  <c r="AE351" i="73"/>
  <c r="W352" i="73" a="1"/>
  <c r="W352" i="73" s="1"/>
  <c r="AC352" i="73"/>
  <c r="AE352" i="73"/>
  <c r="W353" i="73" a="1"/>
  <c r="W353" i="73"/>
  <c r="AC353" i="73"/>
  <c r="AE353" i="73"/>
  <c r="W354" i="73" a="1"/>
  <c r="W354" i="73"/>
  <c r="AC354" i="73"/>
  <c r="AE354" i="73"/>
  <c r="W355" i="73" a="1"/>
  <c r="W355" i="73" s="1"/>
  <c r="AC355" i="73"/>
  <c r="AE355" i="73"/>
  <c r="W356" i="73" a="1"/>
  <c r="W356" i="73" s="1"/>
  <c r="AC356" i="73"/>
  <c r="AE356" i="73"/>
  <c r="W357" i="73" a="1"/>
  <c r="W357" i="73" s="1"/>
  <c r="AC357" i="73"/>
  <c r="AE357" i="73"/>
  <c r="W358" i="73" a="1"/>
  <c r="W358" i="73" s="1"/>
  <c r="AC358" i="73"/>
  <c r="AE358" i="73"/>
  <c r="W359" i="73" a="1"/>
  <c r="W359" i="73"/>
  <c r="AC359" i="73"/>
  <c r="AE359" i="73"/>
  <c r="W360" i="73" a="1"/>
  <c r="W360" i="73" s="1"/>
  <c r="AC360" i="73"/>
  <c r="AE360" i="73"/>
  <c r="W361" i="73" a="1"/>
  <c r="W361" i="73"/>
  <c r="AC361" i="73"/>
  <c r="AE361" i="73"/>
  <c r="W362" i="73" a="1"/>
  <c r="W362" i="73"/>
  <c r="AC362" i="73"/>
  <c r="AE362" i="73"/>
  <c r="W363" i="73" a="1"/>
  <c r="W363" i="73" s="1"/>
  <c r="AC363" i="73"/>
  <c r="AE363" i="73"/>
  <c r="W364" i="73" a="1"/>
  <c r="W364" i="73" s="1"/>
  <c r="AC364" i="73"/>
  <c r="AE364" i="73"/>
  <c r="W365" i="73" a="1"/>
  <c r="W365" i="73" s="1"/>
  <c r="AC365" i="73"/>
  <c r="AE365" i="73"/>
  <c r="W366" i="73" a="1"/>
  <c r="W366" i="73" s="1"/>
  <c r="AC366" i="73"/>
  <c r="AE366" i="73"/>
  <c r="W367" i="73" a="1"/>
  <c r="W367" i="73" s="1"/>
  <c r="AC367" i="73"/>
  <c r="AE367" i="73"/>
  <c r="W368" i="73" a="1"/>
  <c r="W368" i="73" s="1"/>
  <c r="AC368" i="73"/>
  <c r="AE368" i="73"/>
  <c r="W369" i="73" a="1"/>
  <c r="W369" i="73" s="1"/>
  <c r="AC369" i="73"/>
  <c r="AE369" i="73"/>
  <c r="W370" i="73" a="1"/>
  <c r="W370" i="73"/>
  <c r="AC370" i="73"/>
  <c r="AE370" i="73"/>
  <c r="W371" i="73" a="1"/>
  <c r="W371" i="73" s="1"/>
  <c r="AC371" i="73"/>
  <c r="AE371" i="73"/>
  <c r="W372" i="73" a="1"/>
  <c r="W372" i="73"/>
  <c r="AC372" i="73"/>
  <c r="AE372" i="73"/>
  <c r="W373" i="73" a="1"/>
  <c r="W373" i="73" s="1"/>
  <c r="AC373" i="73"/>
  <c r="AE373" i="73"/>
  <c r="W374" i="73" a="1"/>
  <c r="W374" i="73"/>
  <c r="AC374" i="73"/>
  <c r="AE374" i="73"/>
  <c r="W375" i="73" a="1"/>
  <c r="W375" i="73" s="1"/>
  <c r="AC375" i="73"/>
  <c r="AE375" i="73"/>
  <c r="W376" i="73" a="1"/>
  <c r="W376" i="73" s="1"/>
  <c r="AC376" i="73"/>
  <c r="AE376" i="73"/>
  <c r="W377" i="73" a="1"/>
  <c r="W377" i="73"/>
  <c r="AC377" i="73"/>
  <c r="AE377" i="73"/>
  <c r="W378" i="73" a="1"/>
  <c r="W378" i="73"/>
  <c r="AC378" i="73"/>
  <c r="AE378" i="73"/>
  <c r="W379" i="73" a="1"/>
  <c r="W379" i="73" s="1"/>
  <c r="AC379" i="73"/>
  <c r="AE379" i="73"/>
  <c r="W380" i="73" a="1"/>
  <c r="W380" i="73" s="1"/>
  <c r="AC380" i="73"/>
  <c r="AE380" i="73"/>
  <c r="W381" i="73" a="1"/>
  <c r="W381" i="73" s="1"/>
  <c r="AC381" i="73"/>
  <c r="AE381" i="73"/>
  <c r="W382" i="73" a="1"/>
  <c r="W382" i="73" s="1"/>
  <c r="AC382" i="73"/>
  <c r="AE382" i="73"/>
  <c r="W383" i="73" a="1"/>
  <c r="W383" i="73" s="1"/>
  <c r="AC383" i="73"/>
  <c r="AE383" i="73"/>
  <c r="W384" i="73" a="1"/>
  <c r="W384" i="73" s="1"/>
  <c r="AC384" i="73"/>
  <c r="AE384" i="73"/>
  <c r="W385" i="73" a="1"/>
  <c r="W385" i="73"/>
  <c r="AC385" i="73"/>
  <c r="AE385" i="73"/>
  <c r="W386" i="73" a="1"/>
  <c r="W386" i="73"/>
  <c r="AC386" i="73"/>
  <c r="AE386" i="73"/>
  <c r="W387" i="73" a="1"/>
  <c r="W387" i="73" s="1"/>
  <c r="AC387" i="73"/>
  <c r="AE387" i="73"/>
  <c r="W388" i="73" a="1"/>
  <c r="W388" i="73" s="1"/>
  <c r="AC388" i="73"/>
  <c r="AE388" i="73"/>
  <c r="W389" i="73" a="1"/>
  <c r="W389" i="73" s="1"/>
  <c r="AC389" i="73"/>
  <c r="AE389" i="73"/>
  <c r="W390" i="73" a="1"/>
  <c r="W390" i="73" s="1"/>
  <c r="AC390" i="73"/>
  <c r="AE390" i="73"/>
  <c r="W391" i="73" a="1"/>
  <c r="W391" i="73"/>
  <c r="AC391" i="73"/>
  <c r="AE391" i="73"/>
  <c r="W392" i="73" a="1"/>
  <c r="W392" i="73" s="1"/>
  <c r="AC392" i="73"/>
  <c r="AE392" i="73"/>
  <c r="W393" i="73" a="1"/>
  <c r="W393" i="73"/>
  <c r="AC393" i="73"/>
  <c r="AE393" i="73"/>
  <c r="W394" i="73" a="1"/>
  <c r="W394" i="73"/>
  <c r="AC394" i="73"/>
  <c r="AE394" i="73"/>
  <c r="W395" i="73" a="1"/>
  <c r="W395" i="73" s="1"/>
  <c r="AC395" i="73"/>
  <c r="AE395" i="73"/>
  <c r="W396" i="73" a="1"/>
  <c r="W396" i="73" s="1"/>
  <c r="AC396" i="73"/>
  <c r="AE396" i="73"/>
  <c r="W397" i="73" a="1"/>
  <c r="W397" i="73" s="1"/>
  <c r="AC397" i="73"/>
  <c r="AE397" i="73"/>
  <c r="W398" i="73" a="1"/>
  <c r="W398" i="73" s="1"/>
  <c r="AC398" i="73"/>
  <c r="AE398" i="73"/>
  <c r="W399" i="73" a="1"/>
  <c r="W399" i="73" s="1"/>
  <c r="AC399" i="73"/>
  <c r="AE399" i="73"/>
  <c r="W400" i="73" a="1"/>
  <c r="W400" i="73" s="1"/>
  <c r="AC400" i="73"/>
  <c r="AE400" i="73"/>
  <c r="W401" i="73" a="1"/>
  <c r="W401" i="73" s="1"/>
  <c r="AC401" i="73"/>
  <c r="AE401" i="73"/>
  <c r="W402" i="73" a="1"/>
  <c r="W402" i="73"/>
  <c r="AC402" i="73"/>
  <c r="AE402" i="73"/>
  <c r="W403" i="73" a="1"/>
  <c r="W403" i="73" s="1"/>
  <c r="AC403" i="73"/>
  <c r="AE403" i="73"/>
  <c r="W404" i="73" a="1"/>
  <c r="W404" i="73"/>
  <c r="AC404" i="73"/>
  <c r="AE404" i="73"/>
  <c r="W405" i="73" a="1"/>
  <c r="W405" i="73" s="1"/>
  <c r="AC405" i="73"/>
  <c r="AE405" i="73"/>
  <c r="W406" i="73" a="1"/>
  <c r="W406" i="73"/>
  <c r="AC406" i="73"/>
  <c r="AE406" i="73"/>
  <c r="W407" i="73" a="1"/>
  <c r="W407" i="73" s="1"/>
  <c r="AC407" i="73"/>
  <c r="AE407" i="73"/>
  <c r="W408" i="73" a="1"/>
  <c r="W408" i="73" s="1"/>
  <c r="AC408" i="73"/>
  <c r="AE408" i="73"/>
  <c r="W409" i="73" a="1"/>
  <c r="W409" i="73"/>
  <c r="AC409" i="73"/>
  <c r="AE409" i="73"/>
  <c r="W410" i="73" a="1"/>
  <c r="W410" i="73"/>
  <c r="AC410" i="73"/>
  <c r="AE410" i="73"/>
  <c r="W411" i="73" a="1"/>
  <c r="W411" i="73" s="1"/>
  <c r="AC411" i="73"/>
  <c r="AE411" i="73"/>
  <c r="W412" i="73" a="1"/>
  <c r="W412" i="73"/>
  <c r="AC412" i="73"/>
  <c r="AE412" i="73"/>
  <c r="W413" i="73" a="1"/>
  <c r="W413" i="73" s="1"/>
  <c r="AC413" i="73"/>
  <c r="AE413" i="73"/>
  <c r="W414" i="73" a="1"/>
  <c r="W414" i="73" s="1"/>
  <c r="AC414" i="73"/>
  <c r="AE414" i="73"/>
  <c r="W415" i="73" a="1"/>
  <c r="W415" i="73" s="1"/>
  <c r="AC415" i="73"/>
  <c r="AE415" i="73"/>
  <c r="W416" i="73" a="1"/>
  <c r="W416" i="73" s="1"/>
  <c r="AC416" i="73"/>
  <c r="AE416" i="73"/>
  <c r="W417" i="73" a="1"/>
  <c r="W417" i="73"/>
  <c r="AC417" i="73"/>
  <c r="AE417" i="73"/>
  <c r="W418" i="73" a="1"/>
  <c r="W418" i="73"/>
  <c r="AC418" i="73"/>
  <c r="AE418" i="73"/>
  <c r="W419" i="73" a="1"/>
  <c r="W419" i="73" s="1"/>
  <c r="AC419" i="73"/>
  <c r="AE419" i="73"/>
  <c r="W420" i="73" a="1"/>
  <c r="W420" i="73" s="1"/>
  <c r="AC420" i="73"/>
  <c r="AE420" i="73"/>
  <c r="W421" i="73" a="1"/>
  <c r="W421" i="73" s="1"/>
  <c r="AC421" i="73"/>
  <c r="AE421" i="73"/>
  <c r="W422" i="73" a="1"/>
  <c r="W422" i="73" s="1"/>
  <c r="AC422" i="73"/>
  <c r="AE422" i="73"/>
  <c r="W423" i="73" a="1"/>
  <c r="W423" i="73"/>
  <c r="AC423" i="73"/>
  <c r="AE423" i="73"/>
  <c r="W424" i="73" a="1"/>
  <c r="W424" i="73" s="1"/>
  <c r="AC424" i="73"/>
  <c r="AE424" i="73"/>
  <c r="W425" i="73" a="1"/>
  <c r="W425" i="73" s="1"/>
  <c r="AC425" i="73"/>
  <c r="AE425" i="73"/>
  <c r="W426" i="73" a="1"/>
  <c r="W426" i="73"/>
  <c r="AC426" i="73"/>
  <c r="AE426" i="73"/>
  <c r="W427" i="73" a="1"/>
  <c r="W427" i="73" s="1"/>
  <c r="AC427" i="73"/>
  <c r="AE427" i="73"/>
  <c r="W428" i="73" a="1"/>
  <c r="W428" i="73" s="1"/>
  <c r="AC428" i="73"/>
  <c r="AE428" i="73"/>
  <c r="W429" i="73" a="1"/>
  <c r="W429" i="73" s="1"/>
  <c r="AC429" i="73"/>
  <c r="AE429" i="73"/>
  <c r="W430" i="73" a="1"/>
  <c r="W430" i="73" s="1"/>
  <c r="AC430" i="73"/>
  <c r="AE430" i="73"/>
  <c r="W431" i="73" a="1"/>
  <c r="W431" i="73" s="1"/>
  <c r="AC431" i="73"/>
  <c r="AE431" i="73"/>
  <c r="W432" i="73" a="1"/>
  <c r="W432" i="73" s="1"/>
  <c r="AC432" i="73"/>
  <c r="AE432" i="73"/>
  <c r="W433" i="73" a="1"/>
  <c r="W433" i="73" s="1"/>
  <c r="AC433" i="73"/>
  <c r="AE433" i="73"/>
  <c r="W434" i="73" a="1"/>
  <c r="W434" i="73"/>
  <c r="AC434" i="73"/>
  <c r="AE434" i="73"/>
  <c r="W435" i="73" a="1"/>
  <c r="W435" i="73" s="1"/>
  <c r="AC435" i="73"/>
  <c r="AE435" i="73"/>
  <c r="W436" i="73" a="1"/>
  <c r="W436" i="73"/>
  <c r="AC436" i="73"/>
  <c r="AE436" i="73"/>
  <c r="W437" i="73" a="1"/>
  <c r="W437" i="73" s="1"/>
  <c r="AC437" i="73"/>
  <c r="AE437" i="73"/>
  <c r="W438" i="73" a="1"/>
  <c r="W438" i="73"/>
  <c r="AC438" i="73"/>
  <c r="AE438" i="73"/>
  <c r="W439" i="73" a="1"/>
  <c r="W439" i="73" s="1"/>
  <c r="AC439" i="73"/>
  <c r="AE439" i="73"/>
  <c r="W440" i="73" a="1"/>
  <c r="W440" i="73" s="1"/>
  <c r="AC440" i="73"/>
  <c r="AE440" i="73"/>
  <c r="W441" i="73" a="1"/>
  <c r="W441" i="73"/>
  <c r="AC441" i="73"/>
  <c r="AE441" i="73"/>
  <c r="W442" i="73" a="1"/>
  <c r="W442" i="73"/>
  <c r="AC442" i="73"/>
  <c r="AE442" i="73"/>
  <c r="W443" i="73" a="1"/>
  <c r="W443" i="73" s="1"/>
  <c r="AC443" i="73"/>
  <c r="AE443" i="73"/>
  <c r="W444" i="73" a="1"/>
  <c r="W444" i="73" s="1"/>
  <c r="AC444" i="73"/>
  <c r="AE444" i="73"/>
  <c r="W445" i="73" a="1"/>
  <c r="W445" i="73" s="1"/>
  <c r="AC445" i="73"/>
  <c r="AE445" i="73"/>
  <c r="W446" i="73" a="1"/>
  <c r="W446" i="73"/>
  <c r="AC446" i="73"/>
  <c r="AE446" i="73"/>
  <c r="W447" i="73" a="1"/>
  <c r="W447" i="73" s="1"/>
  <c r="AC447" i="73"/>
  <c r="AE447" i="73"/>
  <c r="W448" i="73" a="1"/>
  <c r="W448" i="73" s="1"/>
  <c r="AC448" i="73"/>
  <c r="AE448" i="73"/>
  <c r="W449" i="73" a="1"/>
  <c r="W449" i="73"/>
  <c r="AC449" i="73"/>
  <c r="AE449" i="73"/>
  <c r="W450" i="73" a="1"/>
  <c r="W450" i="73"/>
  <c r="AC450" i="73"/>
  <c r="AE450" i="73"/>
  <c r="W451" i="73" a="1"/>
  <c r="W451" i="73" s="1"/>
  <c r="AC451" i="73"/>
  <c r="AE451" i="73"/>
  <c r="W452" i="73" a="1"/>
  <c r="W452" i="73" s="1"/>
  <c r="AC452" i="73"/>
  <c r="AE452" i="73"/>
  <c r="W453" i="73" a="1"/>
  <c r="W453" i="73" s="1"/>
  <c r="AC453" i="73"/>
  <c r="AE453" i="73"/>
  <c r="W454" i="73" a="1"/>
  <c r="W454" i="73" s="1"/>
  <c r="AC454" i="73"/>
  <c r="AE454" i="73"/>
  <c r="W455" i="73" a="1"/>
  <c r="W455" i="73"/>
  <c r="AC455" i="73"/>
  <c r="AE455" i="73"/>
  <c r="W456" i="73" a="1"/>
  <c r="W456" i="73" s="1"/>
  <c r="AC456" i="73"/>
  <c r="AE456" i="73"/>
  <c r="W457" i="73" a="1"/>
  <c r="W457" i="73"/>
  <c r="AC457" i="73"/>
  <c r="AE457" i="73"/>
  <c r="W458" i="73" a="1"/>
  <c r="W458" i="73"/>
  <c r="AC458" i="73"/>
  <c r="AE458" i="73"/>
  <c r="W459" i="73" a="1"/>
  <c r="W459" i="73" s="1"/>
  <c r="AC459" i="73"/>
  <c r="AE459" i="73"/>
  <c r="W460" i="73" a="1"/>
  <c r="W460" i="73" s="1"/>
  <c r="AC460" i="73"/>
  <c r="AE460" i="73"/>
  <c r="W461" i="73" a="1"/>
  <c r="W461" i="73" s="1"/>
  <c r="AC461" i="73"/>
  <c r="AE461" i="73"/>
  <c r="W462" i="73" a="1"/>
  <c r="W462" i="73" s="1"/>
  <c r="AC462" i="73"/>
  <c r="AE462" i="73"/>
  <c r="W463" i="73" a="1"/>
  <c r="W463" i="73"/>
  <c r="AC463" i="73"/>
  <c r="AE463" i="73"/>
  <c r="W464" i="73" a="1"/>
  <c r="W464" i="73" s="1"/>
  <c r="AC464" i="73"/>
  <c r="AE464" i="73"/>
  <c r="W465" i="73" a="1"/>
  <c r="W465" i="73"/>
  <c r="AC465" i="73"/>
  <c r="AE465" i="73"/>
  <c r="W466" i="73" a="1"/>
  <c r="W466" i="73"/>
  <c r="AC466" i="73"/>
  <c r="AE466" i="73"/>
  <c r="W467" i="73" a="1"/>
  <c r="W467" i="73" s="1"/>
  <c r="AC467" i="73"/>
  <c r="AE467" i="73"/>
  <c r="W468" i="73" a="1"/>
  <c r="W468" i="73" s="1"/>
  <c r="AC468" i="73"/>
  <c r="AE468" i="73"/>
  <c r="W469" i="73" a="1"/>
  <c r="W469" i="73" s="1"/>
  <c r="AC469" i="73"/>
  <c r="AE469" i="73"/>
  <c r="W470" i="73" a="1"/>
  <c r="W470" i="73" s="1"/>
  <c r="AC470" i="73"/>
  <c r="AE470" i="73"/>
  <c r="W471" i="73" a="1"/>
  <c r="W471" i="73" s="1"/>
  <c r="AC471" i="73"/>
  <c r="AE471" i="73"/>
  <c r="W472" i="73" a="1"/>
  <c r="W472" i="73" s="1"/>
  <c r="AC472" i="73"/>
  <c r="AE472" i="73"/>
  <c r="W473" i="73" a="1"/>
  <c r="W473" i="73"/>
  <c r="AC473" i="73"/>
  <c r="AE473" i="73"/>
  <c r="W474" i="73" a="1"/>
  <c r="W474" i="73"/>
  <c r="AC474" i="73"/>
  <c r="AE474" i="73"/>
  <c r="W475" i="73" a="1"/>
  <c r="W475" i="73"/>
  <c r="AC475" i="73"/>
  <c r="AE475" i="73"/>
  <c r="W476" i="73" a="1"/>
  <c r="W476" i="73"/>
  <c r="AC476" i="73"/>
  <c r="AE476" i="73"/>
  <c r="W477" i="73" a="1"/>
  <c r="W477" i="73" s="1"/>
  <c r="AC477" i="73"/>
  <c r="AE477" i="73"/>
  <c r="W478" i="73" a="1"/>
  <c r="W478" i="73" s="1"/>
  <c r="AC478" i="73"/>
  <c r="AE478" i="73"/>
  <c r="W479" i="73" a="1"/>
  <c r="W479" i="73" s="1"/>
  <c r="AC479" i="73"/>
  <c r="AE479" i="73"/>
  <c r="W480" i="73" a="1"/>
  <c r="W480" i="73" s="1"/>
  <c r="AC480" i="73"/>
  <c r="AE480" i="73"/>
  <c r="W481" i="73" a="1"/>
  <c r="W481" i="73"/>
  <c r="AC481" i="73"/>
  <c r="AE481" i="73"/>
  <c r="W482" i="73" a="1"/>
  <c r="W482" i="73"/>
  <c r="AC482" i="73"/>
  <c r="AE482" i="73"/>
  <c r="W483" i="73" a="1"/>
  <c r="W483" i="73" s="1"/>
  <c r="AC483" i="73"/>
  <c r="AE483" i="73"/>
  <c r="W484" i="73" a="1"/>
  <c r="W484" i="73" s="1"/>
  <c r="AC484" i="73"/>
  <c r="AE484" i="73"/>
  <c r="W485" i="73" a="1"/>
  <c r="W485" i="73" s="1"/>
  <c r="AC485" i="73"/>
  <c r="AE485" i="73"/>
  <c r="W486" i="73" a="1"/>
  <c r="W486" i="73" s="1"/>
  <c r="AC486" i="73"/>
  <c r="AE486" i="73"/>
  <c r="W487" i="73" a="1"/>
  <c r="W487" i="73" s="1"/>
  <c r="AC487" i="73"/>
  <c r="AE487" i="73"/>
  <c r="W488" i="73" a="1"/>
  <c r="W488" i="73" s="1"/>
  <c r="AC488" i="73"/>
  <c r="AE488" i="73"/>
  <c r="W489" i="73" a="1"/>
  <c r="W489" i="73"/>
  <c r="AC489" i="73"/>
  <c r="AE489" i="73"/>
  <c r="W490" i="73" a="1"/>
  <c r="W490" i="73"/>
  <c r="AC490" i="73"/>
  <c r="AE490" i="73"/>
  <c r="W491" i="73" a="1"/>
  <c r="W491" i="73"/>
  <c r="AC491" i="73"/>
  <c r="AE491" i="73"/>
  <c r="W492" i="73" a="1"/>
  <c r="W492" i="73"/>
  <c r="AC492" i="73"/>
  <c r="AE492" i="73"/>
  <c r="W493" i="73" a="1"/>
  <c r="W493" i="73" s="1"/>
  <c r="AC493" i="73"/>
  <c r="AE493" i="73"/>
  <c r="W494" i="73" a="1"/>
  <c r="W494" i="73" s="1"/>
  <c r="AC494" i="73"/>
  <c r="AE494" i="73"/>
  <c r="W495" i="73" a="1"/>
  <c r="W495" i="73" s="1"/>
  <c r="AC495" i="73"/>
  <c r="AE495" i="73"/>
  <c r="W496" i="73" a="1"/>
  <c r="W496" i="73"/>
  <c r="AC496" i="73"/>
  <c r="AE496" i="73"/>
  <c r="W497" i="73" a="1"/>
  <c r="W497" i="73"/>
  <c r="AC497" i="73"/>
  <c r="AE497" i="73"/>
  <c r="W498" i="73" a="1"/>
  <c r="W498" i="73" s="1"/>
  <c r="AC498" i="73"/>
  <c r="AE498" i="73"/>
  <c r="W499" i="73" a="1"/>
  <c r="W499" i="73"/>
  <c r="AC499" i="73"/>
  <c r="AE499" i="73"/>
  <c r="W500" i="73" a="1"/>
  <c r="W500" i="73" s="1"/>
  <c r="AC500" i="73"/>
  <c r="AE500" i="73"/>
  <c r="W501" i="73" a="1"/>
  <c r="W501" i="73" s="1"/>
  <c r="AC501" i="73"/>
  <c r="AE501" i="73"/>
  <c r="W502" i="73" a="1"/>
  <c r="W502" i="73" s="1"/>
  <c r="AC502" i="73"/>
  <c r="AE502" i="73"/>
  <c r="W503" i="73" a="1"/>
  <c r="W503" i="73" s="1"/>
  <c r="AC503" i="73"/>
  <c r="AE503" i="73"/>
  <c r="W504" i="73" a="1"/>
  <c r="W504" i="73"/>
  <c r="AC504" i="73"/>
  <c r="AE504" i="73"/>
  <c r="W505" i="73" a="1"/>
  <c r="W505" i="73"/>
  <c r="AC505" i="73"/>
  <c r="AE505" i="73"/>
  <c r="W506" i="73" a="1"/>
  <c r="W506" i="73"/>
  <c r="AC506" i="73"/>
  <c r="AE506" i="73"/>
  <c r="W507" i="73" a="1"/>
  <c r="W507" i="73"/>
  <c r="AC507" i="73"/>
  <c r="AE507" i="73"/>
  <c r="W508" i="73" a="1"/>
  <c r="W508" i="73" s="1"/>
  <c r="AC508" i="73"/>
  <c r="AE508" i="73"/>
  <c r="W509" i="73" a="1"/>
  <c r="W509" i="73"/>
  <c r="AC509" i="73"/>
  <c r="AE509" i="73"/>
  <c r="W510" i="73" a="1"/>
  <c r="W510" i="73" s="1"/>
  <c r="AC510" i="73"/>
  <c r="AE510" i="73"/>
  <c r="W511" i="73" a="1"/>
  <c r="W511" i="73"/>
  <c r="AC511" i="73"/>
  <c r="AE511" i="73"/>
  <c r="W512" i="73" a="1"/>
  <c r="W512" i="73"/>
  <c r="AC512" i="73"/>
  <c r="AE512" i="73"/>
  <c r="W513" i="73" a="1"/>
  <c r="W513" i="73"/>
  <c r="AC513" i="73"/>
  <c r="AE513" i="73"/>
  <c r="W514" i="73" a="1"/>
  <c r="W514" i="73" s="1"/>
  <c r="AC514" i="73"/>
  <c r="AE514" i="73"/>
  <c r="W515" i="73" a="1"/>
  <c r="W515" i="73"/>
  <c r="AC515" i="73"/>
  <c r="AE515" i="73"/>
  <c r="W516" i="73" a="1"/>
  <c r="W516" i="73" s="1"/>
  <c r="AC516" i="73"/>
  <c r="AE516" i="73"/>
  <c r="W517" i="73" a="1"/>
  <c r="W517" i="73"/>
  <c r="AC517" i="73"/>
  <c r="AE517" i="73"/>
  <c r="W518" i="73" a="1"/>
  <c r="W518" i="73" s="1"/>
  <c r="AC518" i="73"/>
  <c r="AE518" i="73"/>
  <c r="W519" i="73" a="1"/>
  <c r="W519" i="73"/>
  <c r="AC519" i="73"/>
  <c r="AE519" i="73"/>
  <c r="W520" i="73" a="1"/>
  <c r="W520" i="73"/>
  <c r="AC520" i="73"/>
  <c r="AE520" i="73"/>
  <c r="W521" i="73" a="1"/>
  <c r="W521" i="73"/>
  <c r="AC521" i="73"/>
  <c r="AE521" i="73"/>
  <c r="W522" i="73" a="1"/>
  <c r="W522" i="73" s="1"/>
  <c r="AC522" i="73"/>
  <c r="AE522" i="73"/>
  <c r="W523" i="73" a="1"/>
  <c r="W523" i="73"/>
  <c r="AC523" i="73"/>
  <c r="AE523" i="73"/>
  <c r="W524" i="73" a="1"/>
  <c r="W524" i="73" s="1"/>
  <c r="AC524" i="73"/>
  <c r="AE524" i="73"/>
  <c r="W525" i="73" a="1"/>
  <c r="W525" i="73" s="1"/>
  <c r="AC525" i="73"/>
  <c r="AE525" i="73"/>
  <c r="W526" i="73" a="1"/>
  <c r="W526" i="73" s="1"/>
  <c r="AC526" i="73"/>
  <c r="AE526" i="73"/>
  <c r="W527" i="73" a="1"/>
  <c r="W527" i="73" s="1"/>
  <c r="AC527" i="73"/>
  <c r="AE527" i="73"/>
  <c r="W528" i="73" a="1"/>
  <c r="W528" i="73"/>
  <c r="AC528" i="73"/>
  <c r="AE528" i="73"/>
  <c r="W529" i="73" a="1"/>
  <c r="W529" i="73"/>
  <c r="AC529" i="73"/>
  <c r="AE529" i="73"/>
  <c r="W530" i="73" a="1"/>
  <c r="W530" i="73" s="1"/>
  <c r="AC530" i="73"/>
  <c r="AE530" i="73"/>
  <c r="W531" i="73" a="1"/>
  <c r="W531" i="73"/>
  <c r="AC531" i="73"/>
  <c r="AE531" i="73"/>
  <c r="W532" i="73" a="1"/>
  <c r="W532" i="73" s="1"/>
  <c r="AC532" i="73"/>
  <c r="AE532" i="73"/>
  <c r="W533" i="73" a="1"/>
  <c r="W533" i="73" s="1"/>
  <c r="AC533" i="73"/>
  <c r="AE533" i="73"/>
  <c r="W534" i="73" a="1"/>
  <c r="W534" i="73" s="1"/>
  <c r="AC534" i="73"/>
  <c r="AE534" i="73"/>
  <c r="W535" i="73" a="1"/>
  <c r="W535" i="73" s="1"/>
  <c r="AC535" i="73"/>
  <c r="AE535" i="73"/>
  <c r="W536" i="73" a="1"/>
  <c r="W536" i="73"/>
  <c r="AC536" i="73"/>
  <c r="AE536" i="73"/>
  <c r="W537" i="73" a="1"/>
  <c r="W537" i="73"/>
  <c r="AC537" i="73"/>
  <c r="AE537" i="73"/>
  <c r="W538" i="73" a="1"/>
  <c r="W538" i="73"/>
  <c r="AC538" i="73"/>
  <c r="AE538" i="73"/>
  <c r="W539" i="73" a="1"/>
  <c r="W539" i="73"/>
  <c r="AC539" i="73"/>
  <c r="AE539" i="73"/>
  <c r="W540" i="73" a="1"/>
  <c r="W540" i="73" s="1"/>
  <c r="AC540" i="73"/>
  <c r="AE540" i="73"/>
  <c r="W541" i="73" a="1"/>
  <c r="W541" i="73" s="1"/>
  <c r="AC541" i="73"/>
  <c r="AE541" i="73"/>
  <c r="W542" i="73" a="1"/>
  <c r="W542" i="73" s="1"/>
  <c r="AC542" i="73"/>
  <c r="AE542" i="73"/>
  <c r="W543" i="73" a="1"/>
  <c r="W543" i="73" s="1"/>
  <c r="AC543" i="73"/>
  <c r="AE543" i="73"/>
  <c r="W544" i="73" a="1"/>
  <c r="W544" i="73"/>
  <c r="AC544" i="73"/>
  <c r="AE544" i="73"/>
  <c r="W545" i="73" a="1"/>
  <c r="W545" i="73"/>
  <c r="AC545" i="73"/>
  <c r="AE545" i="73"/>
  <c r="W546" i="73" a="1"/>
  <c r="W546" i="73" s="1"/>
  <c r="AC546" i="73"/>
  <c r="AE546" i="73"/>
  <c r="W547" i="73" a="1"/>
  <c r="W547" i="73"/>
  <c r="AC547" i="73"/>
  <c r="AE547" i="73"/>
  <c r="W548" i="73" a="1"/>
  <c r="W548" i="73" s="1"/>
  <c r="AC548" i="73"/>
  <c r="AE548" i="73"/>
  <c r="W549" i="73" a="1"/>
  <c r="W549" i="73"/>
  <c r="AC549" i="73"/>
  <c r="AE549" i="73"/>
  <c r="W550" i="73" a="1"/>
  <c r="W550" i="73" s="1"/>
  <c r="AC550" i="73"/>
  <c r="AE550" i="73"/>
  <c r="W551" i="73" a="1"/>
  <c r="W551" i="73"/>
  <c r="AC551" i="73"/>
  <c r="AE551" i="73"/>
  <c r="W552" i="73" a="1"/>
  <c r="W552" i="73"/>
  <c r="AC552" i="73"/>
  <c r="AE552" i="73"/>
  <c r="W553" i="73" a="1"/>
  <c r="W553" i="73"/>
  <c r="AC553" i="73"/>
  <c r="AE553" i="73"/>
  <c r="W554" i="73" a="1"/>
  <c r="W554" i="73" s="1"/>
  <c r="AC554" i="73"/>
  <c r="AE554" i="73"/>
  <c r="W555" i="73" a="1"/>
  <c r="W555" i="73"/>
  <c r="AC555" i="73"/>
  <c r="AE555" i="73"/>
  <c r="W556" i="73" a="1"/>
  <c r="W556" i="73" s="1"/>
  <c r="AC556" i="73"/>
  <c r="AE556" i="73"/>
  <c r="W557" i="73" a="1"/>
  <c r="W557" i="73" s="1"/>
  <c r="AC557" i="73"/>
  <c r="AE557" i="73"/>
  <c r="W558" i="73" a="1"/>
  <c r="W558" i="73" s="1"/>
  <c r="AC558" i="73"/>
  <c r="AE558" i="73"/>
  <c r="W559" i="73" a="1"/>
  <c r="W559" i="73" s="1"/>
  <c r="AC559" i="73"/>
  <c r="AE559" i="73"/>
  <c r="W560" i="73" a="1"/>
  <c r="W560" i="73"/>
  <c r="AC560" i="73"/>
  <c r="AE560" i="73"/>
  <c r="W561" i="73" a="1"/>
  <c r="W561" i="73"/>
  <c r="AC561" i="73"/>
  <c r="AE561" i="73"/>
  <c r="W562" i="73" a="1"/>
  <c r="W562" i="73" s="1"/>
  <c r="AC562" i="73"/>
  <c r="AE562" i="73"/>
  <c r="W563" i="73" a="1"/>
  <c r="W563" i="73"/>
  <c r="AC563" i="73"/>
  <c r="AE563" i="73"/>
  <c r="W564" i="73" a="1"/>
  <c r="W564" i="73" s="1"/>
  <c r="AC564" i="73"/>
  <c r="AE564" i="73"/>
  <c r="W565" i="73" a="1"/>
  <c r="W565" i="73" s="1"/>
  <c r="AC565" i="73"/>
  <c r="AE565" i="73"/>
  <c r="W566" i="73" a="1"/>
  <c r="W566" i="73" s="1"/>
  <c r="AC566" i="73"/>
  <c r="AE566" i="73"/>
  <c r="W567" i="73" a="1"/>
  <c r="W567" i="73" s="1"/>
  <c r="AC567" i="73"/>
  <c r="AE567" i="73"/>
  <c r="W568" i="73" a="1"/>
  <c r="W568" i="73"/>
  <c r="AC568" i="73"/>
  <c r="AE568" i="73"/>
  <c r="W569" i="73" a="1"/>
  <c r="W569" i="73"/>
  <c r="AC569" i="73"/>
  <c r="AE569" i="73"/>
  <c r="W570" i="73" a="1"/>
  <c r="W570" i="73"/>
  <c r="AC570" i="73"/>
  <c r="AE570" i="73"/>
  <c r="W571" i="73" a="1"/>
  <c r="W571" i="73"/>
  <c r="AC571" i="73"/>
  <c r="AE571" i="73"/>
  <c r="W572" i="73" a="1"/>
  <c r="W572" i="73" s="1"/>
  <c r="AC572" i="73"/>
  <c r="AE572" i="73"/>
  <c r="W573" i="73" a="1"/>
  <c r="W573" i="73"/>
  <c r="AC573" i="73"/>
  <c r="AE573" i="73"/>
  <c r="W574" i="73" a="1"/>
  <c r="W574" i="73" s="1"/>
  <c r="AC574" i="73"/>
  <c r="AE574" i="73"/>
  <c r="W575" i="73" a="1"/>
  <c r="W575" i="73"/>
  <c r="AC575" i="73"/>
  <c r="AE575" i="73"/>
  <c r="W576" i="73" a="1"/>
  <c r="W576" i="73"/>
  <c r="AC576" i="73"/>
  <c r="AE576" i="73"/>
  <c r="W577" i="73" a="1"/>
  <c r="W577" i="73"/>
  <c r="AC577" i="73"/>
  <c r="AE577" i="73"/>
  <c r="W578" i="73" a="1"/>
  <c r="W578" i="73" s="1"/>
  <c r="AC578" i="73"/>
  <c r="AE578" i="73"/>
  <c r="W579" i="73" a="1"/>
  <c r="W579" i="73"/>
  <c r="AC579" i="73"/>
  <c r="AE579" i="73"/>
  <c r="W580" i="73" a="1"/>
  <c r="W580" i="73" s="1"/>
  <c r="AC580" i="73"/>
  <c r="AE580" i="73"/>
  <c r="W581" i="73" a="1"/>
  <c r="W581" i="73"/>
  <c r="AC581" i="73"/>
  <c r="AE581" i="73"/>
  <c r="W582" i="73" a="1"/>
  <c r="W582" i="73" s="1"/>
  <c r="AC582" i="73"/>
  <c r="AE582" i="73"/>
  <c r="W583" i="73" a="1"/>
  <c r="W583" i="73"/>
  <c r="AC583" i="73"/>
  <c r="AE583" i="73"/>
  <c r="W584" i="73" a="1"/>
  <c r="W584" i="73"/>
  <c r="AC584" i="73"/>
  <c r="AE584" i="73"/>
  <c r="W585" i="73" a="1"/>
  <c r="W585" i="73" s="1"/>
  <c r="AC585" i="73"/>
  <c r="AE585" i="73"/>
  <c r="W586" i="73" a="1"/>
  <c r="W586" i="73" s="1"/>
  <c r="AC586" i="73"/>
  <c r="AE586" i="73"/>
  <c r="W587" i="73" a="1"/>
  <c r="W587" i="73"/>
  <c r="AC587" i="73"/>
  <c r="AE587" i="73"/>
  <c r="W588" i="73" a="1"/>
  <c r="W588" i="73" s="1"/>
  <c r="AC588" i="73"/>
  <c r="AE588" i="73"/>
  <c r="W589" i="73" a="1"/>
  <c r="W589" i="73"/>
  <c r="AC589" i="73"/>
  <c r="AE589" i="73"/>
  <c r="W590" i="73" a="1"/>
  <c r="W590" i="73" s="1"/>
  <c r="AC590" i="73"/>
  <c r="AE590" i="73"/>
  <c r="W591" i="73" a="1"/>
  <c r="W591" i="73" s="1"/>
  <c r="AC591" i="73"/>
  <c r="AE591" i="73"/>
  <c r="W592" i="73" a="1"/>
  <c r="W592" i="73"/>
  <c r="AC592" i="73"/>
  <c r="AE592" i="73"/>
  <c r="W593" i="73" a="1"/>
  <c r="W593" i="73"/>
  <c r="AC593" i="73"/>
  <c r="AE593" i="73"/>
  <c r="W594" i="73" a="1"/>
  <c r="W594" i="73"/>
  <c r="AC594" i="73"/>
  <c r="AE594" i="73"/>
  <c r="W595" i="73" a="1"/>
  <c r="W595" i="73" s="1"/>
  <c r="AC595" i="73"/>
  <c r="AE595" i="73"/>
  <c r="W596" i="73" a="1"/>
  <c r="W596" i="73"/>
  <c r="AC596" i="73"/>
  <c r="AE596" i="73"/>
  <c r="W597" i="73" a="1"/>
  <c r="W597" i="73"/>
  <c r="AC597" i="73"/>
  <c r="AE597" i="73"/>
  <c r="W598" i="73" a="1"/>
  <c r="W598" i="73" s="1"/>
  <c r="AC598" i="73"/>
  <c r="AE598" i="73"/>
  <c r="W599" i="73" a="1"/>
  <c r="W599" i="73" s="1"/>
  <c r="AC599" i="73"/>
  <c r="AE599" i="73"/>
  <c r="W600" i="73" a="1"/>
  <c r="W600" i="73"/>
  <c r="AC600" i="73"/>
  <c r="AE600" i="73"/>
  <c r="W601" i="73" a="1"/>
  <c r="W601" i="73" s="1"/>
  <c r="AC601" i="73"/>
  <c r="AE601" i="73"/>
  <c r="W602" i="73" a="1"/>
  <c r="W602" i="73"/>
  <c r="AC602" i="73"/>
  <c r="AE602" i="73"/>
  <c r="W603" i="73" a="1"/>
  <c r="W603" i="73" s="1"/>
  <c r="AC603" i="73"/>
  <c r="AE603" i="73"/>
  <c r="W604" i="73" a="1"/>
  <c r="W604" i="73"/>
  <c r="AC604" i="73"/>
  <c r="AE604" i="73"/>
  <c r="W605" i="73" a="1"/>
  <c r="W605" i="73" s="1"/>
  <c r="AC605" i="73"/>
  <c r="AE605" i="73"/>
  <c r="W606" i="73" a="1"/>
  <c r="W606" i="73" s="1"/>
  <c r="AC606" i="73"/>
  <c r="AE606" i="73"/>
  <c r="W607" i="73" a="1"/>
  <c r="W607" i="73" s="1"/>
  <c r="AC607" i="73"/>
  <c r="AE607" i="73"/>
  <c r="W608" i="73" a="1"/>
  <c r="W608" i="73"/>
  <c r="AC608" i="73"/>
  <c r="AE608" i="73"/>
  <c r="W609" i="73" a="1"/>
  <c r="W609" i="73"/>
  <c r="AC609" i="73"/>
  <c r="AE609" i="73"/>
  <c r="W610" i="73" a="1"/>
  <c r="W610" i="73"/>
  <c r="AC610" i="73"/>
  <c r="AE610" i="73"/>
  <c r="W611" i="73" a="1"/>
  <c r="W611" i="73" s="1"/>
  <c r="AC611" i="73"/>
  <c r="AE611" i="73"/>
  <c r="W612" i="73" a="1"/>
  <c r="W612" i="73" s="1"/>
  <c r="AC612" i="73"/>
  <c r="AE612" i="73"/>
  <c r="W613" i="73" a="1"/>
  <c r="W613" i="73"/>
  <c r="AC613" i="73"/>
  <c r="AE613" i="73"/>
  <c r="W614" i="73" a="1"/>
  <c r="W614" i="73" s="1"/>
  <c r="AC614" i="73"/>
  <c r="AE614" i="73"/>
  <c r="W615" i="73" a="1"/>
  <c r="W615" i="73" s="1"/>
  <c r="AC615" i="73"/>
  <c r="AE615" i="73"/>
  <c r="W616" i="73" a="1"/>
  <c r="W616" i="73"/>
  <c r="AC616" i="73"/>
  <c r="AE616" i="73"/>
  <c r="W617" i="73" a="1"/>
  <c r="W617" i="73" s="1"/>
  <c r="AC617" i="73"/>
  <c r="AE617" i="73"/>
  <c r="W618" i="73" a="1"/>
  <c r="W618" i="73"/>
  <c r="AC618" i="73"/>
  <c r="AE618" i="73"/>
  <c r="W619" i="73" a="1"/>
  <c r="W619" i="73" s="1"/>
  <c r="AC619" i="73"/>
  <c r="AE619" i="73"/>
  <c r="W620" i="73" a="1"/>
  <c r="W620" i="73"/>
  <c r="AC620" i="73"/>
  <c r="AE620" i="73"/>
  <c r="W621" i="73" a="1"/>
  <c r="W621" i="73"/>
  <c r="AC621" i="73"/>
  <c r="AE621" i="73"/>
  <c r="W622" i="73" a="1"/>
  <c r="W622" i="73" s="1"/>
  <c r="AC622" i="73"/>
  <c r="AE622" i="73"/>
  <c r="W623" i="73" a="1"/>
  <c r="W623" i="73" s="1"/>
  <c r="AC623" i="73"/>
  <c r="AE623" i="73"/>
  <c r="W624" i="73" a="1"/>
  <c r="W624" i="73"/>
  <c r="AC624" i="73"/>
  <c r="AE624" i="73"/>
  <c r="W625" i="73" a="1"/>
  <c r="W625" i="73"/>
  <c r="AC625" i="73"/>
  <c r="AE625" i="73"/>
  <c r="W626" i="73" a="1"/>
  <c r="W626" i="73"/>
  <c r="AC626" i="73"/>
  <c r="AE626" i="73"/>
  <c r="W627" i="73" a="1"/>
  <c r="W627" i="73" s="1"/>
  <c r="AC627" i="73"/>
  <c r="AE627" i="73"/>
  <c r="W628" i="73" a="1"/>
  <c r="W628" i="73" s="1"/>
  <c r="AC628" i="73"/>
  <c r="AE628" i="73"/>
  <c r="W629" i="73" a="1"/>
  <c r="W629" i="73" s="1"/>
  <c r="AC629" i="73"/>
  <c r="AE629" i="73"/>
  <c r="W630" i="73" a="1"/>
  <c r="W630" i="73" s="1"/>
  <c r="AC630" i="73"/>
  <c r="AE630" i="73"/>
  <c r="W631" i="73" a="1"/>
  <c r="W631" i="73" s="1"/>
  <c r="AC631" i="73"/>
  <c r="AE631" i="73"/>
  <c r="W632" i="73" a="1"/>
  <c r="W632" i="73"/>
  <c r="AC632" i="73"/>
  <c r="AE632" i="73"/>
  <c r="W633" i="73" a="1"/>
  <c r="W633" i="73" s="1"/>
  <c r="AC633" i="73"/>
  <c r="AE633" i="73"/>
  <c r="W634" i="73" a="1"/>
  <c r="W634" i="73"/>
  <c r="AC634" i="73"/>
  <c r="AE634" i="73"/>
  <c r="W635" i="73" a="1"/>
  <c r="W635" i="73" s="1"/>
  <c r="AC635" i="73"/>
  <c r="AE635" i="73"/>
  <c r="W636" i="73" a="1"/>
  <c r="W636" i="73"/>
  <c r="AC636" i="73"/>
  <c r="AE636" i="73"/>
  <c r="W637" i="73" a="1"/>
  <c r="W637" i="73" s="1"/>
  <c r="AC637" i="73"/>
  <c r="AE637" i="73"/>
  <c r="W638" i="73" a="1"/>
  <c r="W638" i="73" s="1"/>
  <c r="AC638" i="73"/>
  <c r="AE638" i="73"/>
  <c r="W639" i="73" a="1"/>
  <c r="W639" i="73"/>
  <c r="AC639" i="73"/>
  <c r="AE639" i="73"/>
  <c r="W640" i="73" a="1"/>
  <c r="W640" i="73"/>
  <c r="AC640" i="73"/>
  <c r="AE640" i="73"/>
  <c r="W641" i="73" a="1"/>
  <c r="W641" i="73" s="1"/>
  <c r="AC641" i="73"/>
  <c r="AE641" i="73"/>
  <c r="W642" i="73" a="1"/>
  <c r="W642" i="73"/>
  <c r="AC642" i="73"/>
  <c r="AE642" i="73"/>
  <c r="W643" i="73" a="1"/>
  <c r="W643" i="73" s="1"/>
  <c r="AC643" i="73"/>
  <c r="AE643" i="73"/>
  <c r="W644" i="73" a="1"/>
  <c r="W644" i="73" s="1"/>
  <c r="AC644" i="73"/>
  <c r="AE644" i="73"/>
  <c r="W645" i="73" a="1"/>
  <c r="W645" i="73" s="1"/>
  <c r="AC645" i="73"/>
  <c r="AE645" i="73"/>
  <c r="W646" i="73" a="1"/>
  <c r="W646" i="73" s="1"/>
  <c r="AC646" i="73"/>
  <c r="AE646" i="73"/>
  <c r="W647" i="73" a="1"/>
  <c r="W647" i="73" s="1"/>
  <c r="AC647" i="73"/>
  <c r="AE647" i="73"/>
  <c r="W648" i="73" a="1"/>
  <c r="W648" i="73"/>
  <c r="AC648" i="73"/>
  <c r="AE648" i="73"/>
  <c r="W649" i="73" a="1"/>
  <c r="W649" i="73" s="1"/>
  <c r="AC649" i="73"/>
  <c r="AE649" i="73"/>
  <c r="W650" i="73" a="1"/>
  <c r="W650" i="73" s="1"/>
  <c r="AC650" i="73"/>
  <c r="AE650" i="73"/>
  <c r="W651" i="73" a="1"/>
  <c r="W651" i="73" s="1"/>
  <c r="AC651" i="73"/>
  <c r="AE651" i="73"/>
  <c r="W652" i="73" a="1"/>
  <c r="W652" i="73" s="1"/>
  <c r="AC652" i="73"/>
  <c r="AE652" i="73"/>
  <c r="W653" i="73" a="1"/>
  <c r="W653" i="73" s="1"/>
  <c r="AC653" i="73"/>
  <c r="AE653" i="73"/>
  <c r="W654" i="73" a="1"/>
  <c r="W654" i="73" s="1"/>
  <c r="AC654" i="73"/>
  <c r="AE654" i="73"/>
  <c r="W655" i="73" a="1"/>
  <c r="W655" i="73"/>
  <c r="AC655" i="73"/>
  <c r="AE655" i="73"/>
  <c r="W656" i="73" a="1"/>
  <c r="W656" i="73"/>
  <c r="AC656" i="73"/>
  <c r="AE656" i="73"/>
  <c r="W657" i="73" a="1"/>
  <c r="W657" i="73"/>
  <c r="AC657" i="73"/>
  <c r="AE657" i="73"/>
  <c r="W658" i="73" a="1"/>
  <c r="W658" i="73"/>
  <c r="AC658" i="73"/>
  <c r="AE658" i="73"/>
  <c r="W659" i="73" a="1"/>
  <c r="W659" i="73" s="1"/>
  <c r="AC659" i="73"/>
  <c r="AE659" i="73"/>
  <c r="W660" i="73" a="1"/>
  <c r="W660" i="73"/>
  <c r="AC660" i="73"/>
  <c r="AE660" i="73"/>
  <c r="W661" i="73" a="1"/>
  <c r="W661" i="73"/>
  <c r="AC661" i="73"/>
  <c r="AE661" i="73"/>
  <c r="W662" i="73" a="1"/>
  <c r="W662" i="73" s="1"/>
  <c r="AC662" i="73"/>
  <c r="AE662" i="73"/>
  <c r="W663" i="73" a="1"/>
  <c r="W663" i="73" s="1"/>
  <c r="AC663" i="73"/>
  <c r="AE663" i="73"/>
  <c r="W664" i="73" a="1"/>
  <c r="W664" i="73"/>
  <c r="AC664" i="73"/>
  <c r="AE664" i="73"/>
  <c r="W665" i="73" a="1"/>
  <c r="W665" i="73" s="1"/>
  <c r="AC665" i="73"/>
  <c r="AE665" i="73"/>
  <c r="W666" i="73" a="1"/>
  <c r="W666" i="73" s="1"/>
  <c r="AC666" i="73"/>
  <c r="AE666" i="73"/>
  <c r="W667" i="73" a="1"/>
  <c r="W667" i="73" s="1"/>
  <c r="AC667" i="73"/>
  <c r="AE667" i="73"/>
  <c r="W668" i="73" a="1"/>
  <c r="W668" i="73" s="1"/>
  <c r="AC668" i="73"/>
  <c r="AE668" i="73"/>
  <c r="W669" i="73" a="1"/>
  <c r="W669" i="73"/>
  <c r="AC669" i="73"/>
  <c r="AE669" i="73"/>
  <c r="W670" i="73" a="1"/>
  <c r="W670" i="73" s="1"/>
  <c r="AC670" i="73"/>
  <c r="AE670" i="73"/>
  <c r="W671" i="73" a="1"/>
  <c r="W671" i="73"/>
  <c r="AC671" i="73"/>
  <c r="AE671" i="73"/>
  <c r="W672" i="73" a="1"/>
  <c r="W672" i="73"/>
  <c r="AC672" i="73"/>
  <c r="AE672" i="73"/>
  <c r="W673" i="73" a="1"/>
  <c r="W673" i="73" s="1"/>
  <c r="AC673" i="73"/>
  <c r="AE673" i="73"/>
  <c r="W674" i="73" a="1"/>
  <c r="W674" i="73"/>
  <c r="AC674" i="73"/>
  <c r="AE674" i="73"/>
  <c r="W675" i="73" a="1"/>
  <c r="W675" i="73" s="1"/>
  <c r="AC675" i="73"/>
  <c r="AE675" i="73"/>
  <c r="W676" i="73" a="1"/>
  <c r="W676" i="73"/>
  <c r="AC676" i="73"/>
  <c r="AE676" i="73"/>
  <c r="W677" i="73" a="1"/>
  <c r="W677" i="73" s="1"/>
  <c r="AC677" i="73"/>
  <c r="AE677" i="73"/>
  <c r="W678" i="73" a="1"/>
  <c r="W678" i="73" s="1"/>
  <c r="AC678" i="73"/>
  <c r="AE678" i="73"/>
  <c r="W679" i="73" a="1"/>
  <c r="W679" i="73"/>
  <c r="AC679" i="73"/>
  <c r="AE679" i="73"/>
  <c r="W680" i="73" a="1"/>
  <c r="W680" i="73"/>
  <c r="AC680" i="73"/>
  <c r="AE680" i="73"/>
  <c r="W681" i="73" a="1"/>
  <c r="W681" i="73" s="1"/>
  <c r="AC681" i="73"/>
  <c r="AE681" i="73"/>
  <c r="W682" i="73" a="1"/>
  <c r="W682" i="73"/>
  <c r="AC682" i="73"/>
  <c r="AE682" i="73"/>
  <c r="W683" i="73" a="1"/>
  <c r="W683" i="73" s="1"/>
  <c r="AC683" i="73"/>
  <c r="AE683" i="73"/>
  <c r="W684" i="73" a="1"/>
  <c r="W684" i="73"/>
  <c r="AC684" i="73"/>
  <c r="AE684" i="73"/>
  <c r="W685" i="73" a="1"/>
  <c r="W685" i="73" s="1"/>
  <c r="AC685" i="73"/>
  <c r="AE685" i="73"/>
  <c r="W686" i="73" a="1"/>
  <c r="W686" i="73" s="1"/>
  <c r="AC686" i="73"/>
  <c r="AE686" i="73"/>
  <c r="W687" i="73" a="1"/>
  <c r="W687" i="73" s="1"/>
  <c r="AC687" i="73"/>
  <c r="AE687" i="73"/>
  <c r="W688" i="73" a="1"/>
  <c r="W688" i="73"/>
  <c r="AC688" i="73"/>
  <c r="AE688" i="73"/>
  <c r="W689" i="73" a="1"/>
  <c r="W689" i="73"/>
  <c r="AC689" i="73"/>
  <c r="AE689" i="73"/>
  <c r="W690" i="73" a="1"/>
  <c r="W690" i="73"/>
  <c r="AC690" i="73"/>
  <c r="AE690" i="73"/>
  <c r="W691" i="73" a="1"/>
  <c r="W691" i="73" s="1"/>
  <c r="AC691" i="73"/>
  <c r="AE691" i="73"/>
  <c r="W692" i="73" a="1"/>
  <c r="W692" i="73"/>
  <c r="AC692" i="73"/>
  <c r="AE692" i="73"/>
  <c r="W693" i="73" a="1"/>
  <c r="W693" i="73"/>
  <c r="AC693" i="73"/>
  <c r="AE693" i="73"/>
  <c r="W694" i="73" a="1"/>
  <c r="W694" i="73" s="1"/>
  <c r="AC694" i="73"/>
  <c r="AE694" i="73"/>
  <c r="W695" i="73" a="1"/>
  <c r="W695" i="73"/>
  <c r="AC695" i="73"/>
  <c r="AE695" i="73"/>
  <c r="W696" i="73" a="1"/>
  <c r="W696" i="73"/>
  <c r="AC696" i="73"/>
  <c r="AE696" i="73"/>
  <c r="W697" i="73" a="1"/>
  <c r="W697" i="73" s="1"/>
  <c r="AC697" i="73"/>
  <c r="AE697" i="73"/>
  <c r="W698" i="73" a="1"/>
  <c r="W698" i="73" s="1"/>
  <c r="AC698" i="73"/>
  <c r="AE698" i="73"/>
  <c r="W699" i="73" a="1"/>
  <c r="W699" i="73" s="1"/>
  <c r="AC699" i="73"/>
  <c r="AE699" i="73"/>
  <c r="W700" i="73" a="1"/>
  <c r="W700" i="73" s="1"/>
  <c r="AC700" i="73"/>
  <c r="AE700" i="73"/>
  <c r="W701" i="73" a="1"/>
  <c r="W701" i="73" s="1"/>
  <c r="AC701" i="73"/>
  <c r="AE701" i="73"/>
  <c r="W702" i="73" a="1"/>
  <c r="W702" i="73" s="1"/>
  <c r="AC702" i="73"/>
  <c r="AE702" i="73"/>
  <c r="W703" i="73" a="1"/>
  <c r="W703" i="73" s="1"/>
  <c r="AC703" i="73"/>
  <c r="AE703" i="73"/>
  <c r="W704" i="73" a="1"/>
  <c r="W704" i="73"/>
  <c r="AC704" i="73"/>
  <c r="AE704" i="73"/>
  <c r="W705" i="73" a="1"/>
  <c r="W705" i="73"/>
  <c r="AC705" i="73"/>
  <c r="AE705" i="73"/>
  <c r="W706" i="73" a="1"/>
  <c r="W706" i="73"/>
  <c r="AC706" i="73"/>
  <c r="AE706" i="73"/>
  <c r="W707" i="73" a="1"/>
  <c r="W707" i="73" s="1"/>
  <c r="AC707" i="73"/>
  <c r="AE707" i="73"/>
  <c r="W708" i="73" a="1"/>
  <c r="W708" i="73"/>
  <c r="AC708" i="73"/>
  <c r="AE708" i="73"/>
  <c r="W709" i="73" a="1"/>
  <c r="W709" i="73" s="1"/>
  <c r="AC709" i="73"/>
  <c r="AE709" i="73"/>
  <c r="W710" i="73" a="1"/>
  <c r="W710" i="73" s="1"/>
  <c r="AC710" i="73"/>
  <c r="AE710" i="73"/>
  <c r="W711" i="73" a="1"/>
  <c r="W711" i="73" s="1"/>
  <c r="AC711" i="73"/>
  <c r="AE711" i="73"/>
  <c r="W712" i="73" a="1"/>
  <c r="W712" i="73"/>
  <c r="AC712" i="73"/>
  <c r="AE712" i="73"/>
  <c r="W713" i="73" a="1"/>
  <c r="W713" i="73" s="1"/>
  <c r="AC713" i="73"/>
  <c r="AE713" i="73"/>
  <c r="W714" i="73" a="1"/>
  <c r="W714" i="73" s="1"/>
  <c r="AC714" i="73"/>
  <c r="AE714" i="73"/>
  <c r="W715" i="73" a="1"/>
  <c r="W715" i="73" s="1"/>
  <c r="AC715" i="73"/>
  <c r="AE715" i="73"/>
  <c r="W716" i="73" a="1"/>
  <c r="W716" i="73" s="1"/>
  <c r="AC716" i="73"/>
  <c r="AE716" i="73"/>
  <c r="W717" i="73" a="1"/>
  <c r="W717" i="73"/>
  <c r="AC717" i="73"/>
  <c r="AE717" i="73"/>
  <c r="W718" i="73" a="1"/>
  <c r="W718" i="73" s="1"/>
  <c r="AC718" i="73"/>
  <c r="AE718" i="73"/>
  <c r="W719" i="73" a="1"/>
  <c r="W719" i="73"/>
  <c r="AC719" i="73"/>
  <c r="AE719" i="73"/>
  <c r="W720" i="73" a="1"/>
  <c r="W720" i="73"/>
  <c r="AC720" i="73"/>
  <c r="AE720" i="73"/>
  <c r="W721" i="73" a="1"/>
  <c r="W721" i="73"/>
  <c r="AC721" i="73"/>
  <c r="AE721" i="73"/>
  <c r="W722" i="73" a="1"/>
  <c r="W722" i="73"/>
  <c r="AC722" i="73"/>
  <c r="AE722" i="73"/>
  <c r="W723" i="73" a="1"/>
  <c r="W723" i="73" s="1"/>
  <c r="AC723" i="73"/>
  <c r="AE723" i="73"/>
  <c r="W724" i="73" a="1"/>
  <c r="W724" i="73" s="1"/>
  <c r="AC724" i="73"/>
  <c r="AE724" i="73"/>
  <c r="W725" i="73" a="1"/>
  <c r="W725" i="73"/>
  <c r="AC725" i="73"/>
  <c r="AE725" i="73"/>
  <c r="W726" i="73" a="1"/>
  <c r="W726" i="73"/>
  <c r="AC726" i="73"/>
  <c r="AE726" i="73"/>
  <c r="W727" i="73" a="1"/>
  <c r="W727" i="73" s="1"/>
  <c r="AC727" i="73"/>
  <c r="AE727" i="73"/>
  <c r="W728" i="73" a="1"/>
  <c r="W728" i="73"/>
  <c r="AC728" i="73"/>
  <c r="AE728" i="73"/>
  <c r="W729" i="73" a="1"/>
  <c r="W729" i="73"/>
  <c r="AC729" i="73"/>
  <c r="AE729" i="73"/>
  <c r="W730" i="73" a="1"/>
  <c r="W730" i="73" s="1"/>
  <c r="AC730" i="73"/>
  <c r="AE730" i="73"/>
  <c r="W731" i="73" a="1"/>
  <c r="W731" i="73" s="1"/>
  <c r="AC731" i="73"/>
  <c r="AE731" i="73"/>
  <c r="W732" i="73" a="1"/>
  <c r="W732" i="73" s="1"/>
  <c r="AC732" i="73"/>
  <c r="AE732" i="73"/>
  <c r="W733" i="73" a="1"/>
  <c r="W733" i="73" s="1"/>
  <c r="AC733" i="73"/>
  <c r="AE733" i="73"/>
  <c r="W734" i="73" a="1"/>
  <c r="W734" i="73" s="1"/>
  <c r="AC734" i="73"/>
  <c r="AE734" i="73"/>
  <c r="W735" i="73" a="1"/>
  <c r="W735" i="73"/>
  <c r="AC735" i="73"/>
  <c r="AE735" i="73"/>
  <c r="W736" i="73" a="1"/>
  <c r="W736" i="73" s="1"/>
  <c r="AC736" i="73"/>
  <c r="AE736" i="73"/>
  <c r="W737" i="73" a="1"/>
  <c r="W737" i="73" s="1"/>
  <c r="AC737" i="73"/>
  <c r="AE737" i="73"/>
  <c r="W738" i="73" a="1"/>
  <c r="W738" i="73"/>
  <c r="AC738" i="73"/>
  <c r="AE738" i="73"/>
  <c r="W739" i="73" a="1"/>
  <c r="W739" i="73"/>
  <c r="AC739" i="73"/>
  <c r="AE739" i="73"/>
  <c r="W740" i="73" a="1"/>
  <c r="W740" i="73" s="1"/>
  <c r="AC740" i="73"/>
  <c r="AE740" i="73"/>
  <c r="W741" i="73" a="1"/>
  <c r="W741" i="73" s="1"/>
  <c r="AC741" i="73"/>
  <c r="AE741" i="73"/>
  <c r="W742" i="73" a="1"/>
  <c r="W742" i="73" s="1"/>
  <c r="AC742" i="73"/>
  <c r="AE742" i="73"/>
  <c r="W743" i="73" a="1"/>
  <c r="W743" i="73"/>
  <c r="AC743" i="73"/>
  <c r="AE743" i="73"/>
  <c r="W744" i="73" a="1"/>
  <c r="W744" i="73" s="1"/>
  <c r="AC744" i="73"/>
  <c r="AE744" i="73"/>
  <c r="W745" i="73" a="1"/>
  <c r="W745" i="73" s="1"/>
  <c r="AC745" i="73"/>
  <c r="AE745" i="73"/>
  <c r="W746" i="73" a="1"/>
  <c r="W746" i="73"/>
  <c r="AC746" i="73"/>
  <c r="AE746" i="73"/>
  <c r="W747" i="73" a="1"/>
  <c r="W747" i="73"/>
  <c r="AC747" i="73"/>
  <c r="AE747" i="73"/>
  <c r="W748" i="73" a="1"/>
  <c r="W748" i="73" s="1"/>
  <c r="AC748" i="73"/>
  <c r="AE748" i="73"/>
  <c r="W749" i="73" a="1"/>
  <c r="W749" i="73" s="1"/>
  <c r="AC749" i="73"/>
  <c r="AE749" i="73"/>
  <c r="W750" i="73" a="1"/>
  <c r="W750" i="73" s="1"/>
  <c r="AC750" i="73"/>
  <c r="AE750" i="73"/>
  <c r="W751" i="73" a="1"/>
  <c r="W751" i="73"/>
  <c r="AC751" i="73"/>
  <c r="AE751" i="73"/>
  <c r="W752" i="73" a="1"/>
  <c r="W752" i="73" s="1"/>
  <c r="AC752" i="73"/>
  <c r="AE752" i="73"/>
  <c r="W753" i="73" a="1"/>
  <c r="W753" i="73" s="1"/>
  <c r="AC753" i="73"/>
  <c r="AE753" i="73"/>
  <c r="W754" i="73" a="1"/>
  <c r="W754" i="73"/>
  <c r="AC754" i="73"/>
  <c r="AE754" i="73"/>
  <c r="W755" i="73" a="1"/>
  <c r="W755" i="73"/>
  <c r="AC755" i="73"/>
  <c r="AE755" i="73"/>
  <c r="W756" i="73" a="1"/>
  <c r="W756" i="73" s="1"/>
  <c r="AC756" i="73"/>
  <c r="AE756" i="73"/>
  <c r="W757" i="73" a="1"/>
  <c r="W757" i="73" s="1"/>
  <c r="AC757" i="73"/>
  <c r="AE757" i="73"/>
  <c r="W758" i="73" a="1"/>
  <c r="W758" i="73" s="1"/>
  <c r="AC758" i="73"/>
  <c r="AE758" i="73"/>
  <c r="W759" i="73" a="1"/>
  <c r="W759" i="73"/>
  <c r="AC759" i="73"/>
  <c r="AE759" i="73"/>
  <c r="W760" i="73" a="1"/>
  <c r="W760" i="73" s="1"/>
  <c r="AC760" i="73"/>
  <c r="AE760" i="73"/>
  <c r="W761" i="73" a="1"/>
  <c r="W761" i="73" s="1"/>
  <c r="AC761" i="73"/>
  <c r="AE761" i="73"/>
  <c r="W762" i="73" a="1"/>
  <c r="W762" i="73"/>
  <c r="AC762" i="73"/>
  <c r="AE762" i="73"/>
  <c r="W763" i="73" a="1"/>
  <c r="W763" i="73"/>
  <c r="AC763" i="73"/>
  <c r="AE763" i="73"/>
  <c r="W764" i="73" a="1"/>
  <c r="W764" i="73" s="1"/>
  <c r="AC764" i="73"/>
  <c r="AE764" i="73"/>
  <c r="W765" i="73" a="1"/>
  <c r="W765" i="73" s="1"/>
  <c r="AC765" i="73"/>
  <c r="AE765" i="73"/>
  <c r="W766" i="73" a="1"/>
  <c r="W766" i="73" s="1"/>
  <c r="AC766" i="73"/>
  <c r="AE766" i="73"/>
  <c r="W767" i="73" a="1"/>
  <c r="W767" i="73"/>
  <c r="AC767" i="73"/>
  <c r="AE767" i="73"/>
  <c r="W768" i="73" a="1"/>
  <c r="W768" i="73" s="1"/>
  <c r="AC768" i="73"/>
  <c r="AE768" i="73"/>
  <c r="W769" i="73" a="1"/>
  <c r="W769" i="73" s="1"/>
  <c r="AC769" i="73"/>
  <c r="AE769" i="73"/>
  <c r="W770" i="73" a="1"/>
  <c r="W770" i="73"/>
  <c r="AC770" i="73"/>
  <c r="AE770" i="73"/>
  <c r="W771" i="73" a="1"/>
  <c r="W771" i="73"/>
  <c r="AC771" i="73"/>
  <c r="AE771" i="73"/>
  <c r="W772" i="73" a="1"/>
  <c r="W772" i="73" s="1"/>
  <c r="AC772" i="73"/>
  <c r="AE772" i="73"/>
  <c r="W773" i="73" a="1"/>
  <c r="W773" i="73" s="1"/>
  <c r="AC773" i="73"/>
  <c r="AE773" i="73"/>
  <c r="W774" i="73" a="1"/>
  <c r="W774" i="73" s="1"/>
  <c r="AC774" i="73"/>
  <c r="AE774" i="73"/>
  <c r="W775" i="73" a="1"/>
  <c r="W775" i="73"/>
  <c r="AC775" i="73"/>
  <c r="AE775" i="73"/>
  <c r="W776" i="73" a="1"/>
  <c r="W776" i="73" s="1"/>
  <c r="AC776" i="73"/>
  <c r="AE776" i="73"/>
  <c r="W777" i="73" a="1"/>
  <c r="W777" i="73" s="1"/>
  <c r="AC777" i="73"/>
  <c r="AE777" i="73"/>
  <c r="W778" i="73" a="1"/>
  <c r="W778" i="73"/>
  <c r="AC778" i="73"/>
  <c r="AE778" i="73"/>
  <c r="W779" i="73" a="1"/>
  <c r="W779" i="73"/>
  <c r="AC779" i="73"/>
  <c r="AE779" i="73"/>
  <c r="W780" i="73" a="1"/>
  <c r="W780" i="73" s="1"/>
  <c r="AC780" i="73"/>
  <c r="AE780" i="73"/>
  <c r="W781" i="73" a="1"/>
  <c r="W781" i="73" s="1"/>
  <c r="AC781" i="73"/>
  <c r="AE781" i="73"/>
  <c r="W782" i="73" a="1"/>
  <c r="W782" i="73" s="1"/>
  <c r="AC782" i="73"/>
  <c r="AE782" i="73"/>
  <c r="W783" i="73" a="1"/>
  <c r="W783" i="73"/>
  <c r="AC783" i="73"/>
  <c r="AE783" i="73"/>
  <c r="W784" i="73" a="1"/>
  <c r="W784" i="73" s="1"/>
  <c r="AC784" i="73"/>
  <c r="AE784" i="73"/>
  <c r="W785" i="73" a="1"/>
  <c r="W785" i="73" s="1"/>
  <c r="AC785" i="73"/>
  <c r="AE785" i="73"/>
  <c r="W786" i="73" a="1"/>
  <c r="W786" i="73"/>
  <c r="AC786" i="73"/>
  <c r="AE786" i="73"/>
  <c r="W787" i="73" a="1"/>
  <c r="W787" i="73"/>
  <c r="AC787" i="73"/>
  <c r="AE787" i="73"/>
  <c r="W788" i="73" a="1"/>
  <c r="W788" i="73" s="1"/>
  <c r="AC788" i="73"/>
  <c r="AE788" i="73"/>
  <c r="W789" i="73" a="1"/>
  <c r="W789" i="73" s="1"/>
  <c r="AC789" i="73"/>
  <c r="AE789" i="73"/>
  <c r="W790" i="73" a="1"/>
  <c r="W790" i="73" s="1"/>
  <c r="AC790" i="73"/>
  <c r="AE790" i="73"/>
  <c r="W791" i="73" a="1"/>
  <c r="W791" i="73"/>
  <c r="AC791" i="73"/>
  <c r="AE791" i="73"/>
  <c r="W792" i="73" a="1"/>
  <c r="W792" i="73" s="1"/>
  <c r="AC792" i="73"/>
  <c r="AE792" i="73"/>
  <c r="W793" i="73" a="1"/>
  <c r="W793" i="73" s="1"/>
  <c r="AC793" i="73"/>
  <c r="AE793" i="73"/>
  <c r="W794" i="73" a="1"/>
  <c r="W794" i="73"/>
  <c r="AC794" i="73"/>
  <c r="AE794" i="73"/>
  <c r="W795" i="73" a="1"/>
  <c r="W795" i="73"/>
  <c r="AC795" i="73"/>
  <c r="AE795" i="73"/>
  <c r="W796" i="73" a="1"/>
  <c r="W796" i="73" s="1"/>
  <c r="AC796" i="73"/>
  <c r="AE796" i="73"/>
  <c r="W797" i="73" a="1"/>
  <c r="W797" i="73" s="1"/>
  <c r="AC797" i="73"/>
  <c r="AE797" i="73"/>
  <c r="W798" i="73" a="1"/>
  <c r="W798" i="73" s="1"/>
  <c r="AC798" i="73"/>
  <c r="AE798" i="73"/>
  <c r="W799" i="73" a="1"/>
  <c r="W799" i="73"/>
  <c r="AC799" i="73"/>
  <c r="AE799" i="73"/>
  <c r="W800" i="73" a="1"/>
  <c r="W800" i="73" s="1"/>
  <c r="AC800" i="73"/>
  <c r="AE800" i="73"/>
  <c r="W801" i="73" a="1"/>
  <c r="W801" i="73" s="1"/>
  <c r="AC801" i="73"/>
  <c r="AE801" i="73"/>
  <c r="W802" i="73" a="1"/>
  <c r="W802" i="73"/>
  <c r="AC802" i="73"/>
  <c r="AE802" i="73"/>
  <c r="W803" i="73" a="1"/>
  <c r="W803" i="73"/>
  <c r="AC803" i="73"/>
  <c r="AE803" i="73"/>
  <c r="W804" i="73" a="1"/>
  <c r="W804" i="73" s="1"/>
  <c r="AC804" i="73"/>
  <c r="AE804" i="73"/>
  <c r="W805" i="73" a="1"/>
  <c r="W805" i="73" s="1"/>
  <c r="AC805" i="73"/>
  <c r="AE805" i="73"/>
  <c r="W806" i="73" a="1"/>
  <c r="W806" i="73" s="1"/>
  <c r="AC806" i="73"/>
  <c r="AE806" i="73"/>
  <c r="W807" i="73" a="1"/>
  <c r="W807" i="73"/>
  <c r="AC807" i="73"/>
  <c r="AE807" i="73"/>
  <c r="W808" i="73" a="1"/>
  <c r="W808" i="73" s="1"/>
  <c r="AC808" i="73"/>
  <c r="AE808" i="73"/>
  <c r="W809" i="73" a="1"/>
  <c r="W809" i="73" s="1"/>
  <c r="AC809" i="73"/>
  <c r="AE809" i="73"/>
  <c r="W810" i="73" a="1"/>
  <c r="W810" i="73"/>
  <c r="AC810" i="73"/>
  <c r="AE810" i="73"/>
  <c r="W811" i="73" a="1"/>
  <c r="W811" i="73"/>
  <c r="AC811" i="73"/>
  <c r="AE811" i="73"/>
  <c r="W812" i="73" a="1"/>
  <c r="W812" i="73" s="1"/>
  <c r="AC812" i="73"/>
  <c r="AE812" i="73"/>
  <c r="W813" i="73" a="1"/>
  <c r="W813" i="73" s="1"/>
  <c r="AC813" i="73"/>
  <c r="AE813" i="73"/>
  <c r="W814" i="73" a="1"/>
  <c r="W814" i="73" s="1"/>
  <c r="AC814" i="73"/>
  <c r="AE814" i="73"/>
  <c r="W815" i="73" a="1"/>
  <c r="W815" i="73"/>
  <c r="AC815" i="73"/>
  <c r="AE815" i="73"/>
  <c r="W816" i="73" a="1"/>
  <c r="W816" i="73" s="1"/>
  <c r="AC816" i="73"/>
  <c r="AE816" i="73"/>
  <c r="W817" i="73" a="1"/>
  <c r="W817" i="73" s="1"/>
  <c r="AC817" i="73"/>
  <c r="AE817" i="73"/>
  <c r="W818" i="73" a="1"/>
  <c r="W818" i="73"/>
  <c r="AC818" i="73"/>
  <c r="AE818" i="73"/>
  <c r="W819" i="73" a="1"/>
  <c r="W819" i="73"/>
  <c r="AC819" i="73"/>
  <c r="AE819" i="73"/>
  <c r="W820" i="73" a="1"/>
  <c r="W820" i="73" s="1"/>
  <c r="AC820" i="73"/>
  <c r="AE820" i="73"/>
  <c r="W821" i="73" a="1"/>
  <c r="W821" i="73" s="1"/>
  <c r="AC821" i="73"/>
  <c r="AE821" i="73"/>
  <c r="W822" i="73" a="1"/>
  <c r="W822" i="73" s="1"/>
  <c r="AC822" i="73"/>
  <c r="AE822" i="73"/>
  <c r="W823" i="73" a="1"/>
  <c r="W823" i="73"/>
  <c r="AC823" i="73"/>
  <c r="AE823" i="73"/>
  <c r="W824" i="73" a="1"/>
  <c r="W824" i="73" s="1"/>
  <c r="AC824" i="73"/>
  <c r="AE824" i="73"/>
  <c r="W825" i="73" a="1"/>
  <c r="W825" i="73" s="1"/>
  <c r="AC825" i="73"/>
  <c r="AE825" i="73"/>
  <c r="W826" i="73" a="1"/>
  <c r="W826" i="73"/>
  <c r="AC826" i="73"/>
  <c r="AE826" i="73"/>
  <c r="W827" i="73" a="1"/>
  <c r="W827" i="73"/>
  <c r="AC827" i="73"/>
  <c r="AE827" i="73"/>
  <c r="W828" i="73" a="1"/>
  <c r="W828" i="73" s="1"/>
  <c r="AC828" i="73"/>
  <c r="AE828" i="73"/>
  <c r="W829" i="73" a="1"/>
  <c r="W829" i="73" s="1"/>
  <c r="AC829" i="73"/>
  <c r="AE829" i="73"/>
  <c r="W830" i="73" a="1"/>
  <c r="W830" i="73" s="1"/>
  <c r="AC830" i="73"/>
  <c r="AE830" i="73"/>
  <c r="W831" i="73" a="1"/>
  <c r="W831" i="73"/>
  <c r="AC831" i="73"/>
  <c r="AE831" i="73"/>
  <c r="W832" i="73" a="1"/>
  <c r="W832" i="73" s="1"/>
  <c r="AC832" i="73"/>
  <c r="AE832" i="73"/>
  <c r="W833" i="73" a="1"/>
  <c r="W833" i="73" s="1"/>
  <c r="AC833" i="73"/>
  <c r="AE833" i="73"/>
  <c r="W834" i="73" a="1"/>
  <c r="W834" i="73"/>
  <c r="AC834" i="73"/>
  <c r="AE834" i="73"/>
  <c r="W835" i="73" a="1"/>
  <c r="W835" i="73"/>
  <c r="AC835" i="73"/>
  <c r="AE835" i="73"/>
  <c r="W836" i="73" a="1"/>
  <c r="W836" i="73" s="1"/>
  <c r="AC836" i="73"/>
  <c r="AE836" i="73"/>
  <c r="W837" i="73" a="1"/>
  <c r="W837" i="73" s="1"/>
  <c r="AC837" i="73"/>
  <c r="AE837" i="73"/>
  <c r="W838" i="73" a="1"/>
  <c r="W838" i="73" s="1"/>
  <c r="AC838" i="73"/>
  <c r="AE838" i="73"/>
  <c r="W839" i="73" a="1"/>
  <c r="W839" i="73"/>
  <c r="AC839" i="73"/>
  <c r="AE839" i="73"/>
  <c r="W840" i="73" a="1"/>
  <c r="W840" i="73" s="1"/>
  <c r="AC840" i="73"/>
  <c r="AE840" i="73"/>
  <c r="W841" i="73" a="1"/>
  <c r="W841" i="73" s="1"/>
  <c r="AC841" i="73"/>
  <c r="AE841" i="73"/>
  <c r="W842" i="73" a="1"/>
  <c r="W842" i="73"/>
  <c r="AC842" i="73"/>
  <c r="AE842" i="73"/>
  <c r="W843" i="73" a="1"/>
  <c r="W843" i="73"/>
  <c r="AC843" i="73"/>
  <c r="AE843" i="73"/>
  <c r="W844" i="73" a="1"/>
  <c r="W844" i="73" s="1"/>
  <c r="AC844" i="73"/>
  <c r="AE844" i="73"/>
  <c r="W845" i="73" a="1"/>
  <c r="W845" i="73" s="1"/>
  <c r="AC845" i="73"/>
  <c r="AE845" i="73"/>
  <c r="W846" i="73" a="1"/>
  <c r="W846" i="73" s="1"/>
  <c r="AC846" i="73"/>
  <c r="AE846" i="73"/>
  <c r="W847" i="73" a="1"/>
  <c r="W847" i="73"/>
  <c r="AC847" i="73"/>
  <c r="AE847" i="73"/>
  <c r="W848" i="73" a="1"/>
  <c r="W848" i="73" s="1"/>
  <c r="AC848" i="73"/>
  <c r="AE848" i="73"/>
  <c r="W849" i="73" a="1"/>
  <c r="W849" i="73" s="1"/>
  <c r="AC849" i="73"/>
  <c r="AE849" i="73"/>
  <c r="W850" i="73" a="1"/>
  <c r="W850" i="73"/>
  <c r="AC850" i="73"/>
  <c r="AE850" i="73"/>
  <c r="W851" i="73" a="1"/>
  <c r="W851" i="73"/>
  <c r="AC851" i="73"/>
  <c r="AE851" i="73"/>
  <c r="W852" i="73" a="1"/>
  <c r="W852" i="73" s="1"/>
  <c r="AC852" i="73"/>
  <c r="AE852" i="73"/>
  <c r="W853" i="73" a="1"/>
  <c r="W853" i="73" s="1"/>
  <c r="AC853" i="73"/>
  <c r="AE853" i="73"/>
  <c r="W854" i="73" a="1"/>
  <c r="W854" i="73" s="1"/>
  <c r="AC854" i="73"/>
  <c r="AE854" i="73"/>
  <c r="W855" i="73" a="1"/>
  <c r="W855" i="73"/>
  <c r="AC855" i="73"/>
  <c r="AE855" i="73"/>
  <c r="W856" i="73" a="1"/>
  <c r="W856" i="73" s="1"/>
  <c r="AC856" i="73"/>
  <c r="AE856" i="73"/>
  <c r="W857" i="73" a="1"/>
  <c r="W857" i="73" s="1"/>
  <c r="AC857" i="73"/>
  <c r="AE857" i="73"/>
  <c r="W858" i="73" a="1"/>
  <c r="W858" i="73"/>
  <c r="AC858" i="73"/>
  <c r="AE858" i="73"/>
  <c r="W859" i="73" a="1"/>
  <c r="W859" i="73"/>
  <c r="AC859" i="73"/>
  <c r="AE859" i="73"/>
  <c r="W860" i="73" a="1"/>
  <c r="W860" i="73" s="1"/>
  <c r="AC860" i="73"/>
  <c r="AE860" i="73"/>
  <c r="W861" i="73" a="1"/>
  <c r="W861" i="73" s="1"/>
  <c r="AC861" i="73"/>
  <c r="AE861" i="73"/>
  <c r="W862" i="73" a="1"/>
  <c r="W862" i="73" s="1"/>
  <c r="AC862" i="73"/>
  <c r="AE862" i="73"/>
  <c r="W863" i="73" a="1"/>
  <c r="W863" i="73"/>
  <c r="AC863" i="73"/>
  <c r="AE863" i="73"/>
  <c r="W864" i="73" a="1"/>
  <c r="W864" i="73" s="1"/>
  <c r="AC864" i="73"/>
  <c r="AE864" i="73"/>
  <c r="W865" i="73" a="1"/>
  <c r="W865" i="73" s="1"/>
  <c r="AC865" i="73"/>
  <c r="AE865" i="73"/>
  <c r="W866" i="73" a="1"/>
  <c r="W866" i="73"/>
  <c r="AC866" i="73"/>
  <c r="AE866" i="73"/>
  <c r="W867" i="73" a="1"/>
  <c r="W867" i="73"/>
  <c r="AC867" i="73"/>
  <c r="AE867" i="73"/>
  <c r="W868" i="73" a="1"/>
  <c r="W868" i="73" s="1"/>
  <c r="AC868" i="73"/>
  <c r="AE868" i="73"/>
  <c r="W869" i="73" a="1"/>
  <c r="W869" i="73" s="1"/>
  <c r="AC869" i="73"/>
  <c r="AE869" i="73"/>
  <c r="W870" i="73" a="1"/>
  <c r="W870" i="73" s="1"/>
  <c r="AC870" i="73"/>
  <c r="AE870" i="73"/>
  <c r="W871" i="73" a="1"/>
  <c r="W871" i="73"/>
  <c r="AC871" i="73"/>
  <c r="AE871" i="73"/>
  <c r="W872" i="73" a="1"/>
  <c r="W872" i="73" s="1"/>
  <c r="AC872" i="73"/>
  <c r="AE872" i="73"/>
  <c r="W873" i="73" a="1"/>
  <c r="W873" i="73" s="1"/>
  <c r="AC873" i="73"/>
  <c r="AE873" i="73"/>
  <c r="W874" i="73" a="1"/>
  <c r="W874" i="73"/>
  <c r="AC874" i="73"/>
  <c r="AE874" i="73"/>
  <c r="W875" i="73" a="1"/>
  <c r="W875" i="73"/>
  <c r="AC875" i="73"/>
  <c r="AE875" i="73"/>
  <c r="W876" i="73" a="1"/>
  <c r="W876" i="73" s="1"/>
  <c r="AC876" i="73"/>
  <c r="AE876" i="73"/>
  <c r="W877" i="73" a="1"/>
  <c r="W877" i="73" s="1"/>
  <c r="AC877" i="73"/>
  <c r="AE877" i="73"/>
  <c r="W878" i="73" a="1"/>
  <c r="W878" i="73" s="1"/>
  <c r="AC878" i="73"/>
  <c r="AE878" i="73"/>
  <c r="W879" i="73" a="1"/>
  <c r="W879" i="73"/>
  <c r="AC879" i="73"/>
  <c r="AE879" i="73"/>
  <c r="W880" i="73" a="1"/>
  <c r="W880" i="73" s="1"/>
  <c r="AC880" i="73"/>
  <c r="AE880" i="73"/>
  <c r="W881" i="73" a="1"/>
  <c r="W881" i="73" s="1"/>
  <c r="AC881" i="73"/>
  <c r="AE881" i="73"/>
  <c r="W882" i="73" a="1"/>
  <c r="W882" i="73"/>
  <c r="AC882" i="73"/>
  <c r="AE882" i="73"/>
  <c r="W883" i="73" a="1"/>
  <c r="W883" i="73"/>
  <c r="AC883" i="73"/>
  <c r="AE883" i="73"/>
  <c r="W884" i="73" a="1"/>
  <c r="W884" i="73" s="1"/>
  <c r="AC884" i="73"/>
  <c r="AE884" i="73"/>
  <c r="W885" i="73" a="1"/>
  <c r="W885" i="73" s="1"/>
  <c r="AC885" i="73"/>
  <c r="AE885" i="73"/>
  <c r="W886" i="73" a="1"/>
  <c r="W886" i="73" s="1"/>
  <c r="AC886" i="73"/>
  <c r="AE886" i="73"/>
  <c r="W887" i="73" a="1"/>
  <c r="W887" i="73"/>
  <c r="AC887" i="73"/>
  <c r="AE887" i="73"/>
  <c r="W888" i="73" a="1"/>
  <c r="W888" i="73" s="1"/>
  <c r="AC888" i="73"/>
  <c r="AE888" i="73"/>
  <c r="W889" i="73" a="1"/>
  <c r="W889" i="73" s="1"/>
  <c r="AC889" i="73"/>
  <c r="AE889" i="73"/>
  <c r="W890" i="73" a="1"/>
  <c r="W890" i="73"/>
  <c r="AC890" i="73"/>
  <c r="AE890" i="73"/>
  <c r="W891" i="73" a="1"/>
  <c r="W891" i="73"/>
  <c r="AC891" i="73"/>
  <c r="AE891" i="73"/>
  <c r="W892" i="73" a="1"/>
  <c r="W892" i="73" s="1"/>
  <c r="AC892" i="73"/>
  <c r="AE892" i="73"/>
  <c r="W893" i="73" a="1"/>
  <c r="W893" i="73" s="1"/>
  <c r="AC893" i="73"/>
  <c r="AE893" i="73"/>
  <c r="W894" i="73" a="1"/>
  <c r="W894" i="73" s="1"/>
  <c r="AC894" i="73"/>
  <c r="AE894" i="73"/>
  <c r="W895" i="73" a="1"/>
  <c r="W895" i="73"/>
  <c r="AC895" i="73"/>
  <c r="AE895" i="73"/>
  <c r="W896" i="73" a="1"/>
  <c r="W896" i="73" s="1"/>
  <c r="AC896" i="73"/>
  <c r="AE896" i="73"/>
  <c r="W897" i="73" a="1"/>
  <c r="W897" i="73" s="1"/>
  <c r="AC897" i="73"/>
  <c r="AE897" i="73"/>
  <c r="W898" i="73" a="1"/>
  <c r="W898" i="73"/>
  <c r="AC898" i="73"/>
  <c r="AE898" i="73"/>
  <c r="W899" i="73" a="1"/>
  <c r="W899" i="73"/>
  <c r="AC899" i="73"/>
  <c r="AE899" i="73"/>
  <c r="W900" i="73" a="1"/>
  <c r="W900" i="73" s="1"/>
  <c r="AC900" i="73"/>
  <c r="AE900" i="73"/>
  <c r="W901" i="73" a="1"/>
  <c r="W901" i="73" s="1"/>
  <c r="AC901" i="73"/>
  <c r="AE901" i="73"/>
  <c r="W902" i="73" a="1"/>
  <c r="W902" i="73" s="1"/>
  <c r="AC902" i="73"/>
  <c r="AE902" i="73"/>
  <c r="W903" i="73" a="1"/>
  <c r="W903" i="73"/>
  <c r="AC903" i="73"/>
  <c r="AE903" i="73"/>
  <c r="W904" i="73" a="1"/>
  <c r="W904" i="73" s="1"/>
  <c r="AC904" i="73"/>
  <c r="AE904" i="73"/>
  <c r="W905" i="73" a="1"/>
  <c r="W905" i="73" s="1"/>
  <c r="AC905" i="73"/>
  <c r="AE905" i="73"/>
  <c r="W906" i="73" a="1"/>
  <c r="W906" i="73"/>
  <c r="AC906" i="73"/>
  <c r="AE906" i="73"/>
  <c r="W907" i="73" a="1"/>
  <c r="W907" i="73"/>
  <c r="AC907" i="73"/>
  <c r="AE907" i="73"/>
  <c r="W908" i="73" a="1"/>
  <c r="W908" i="73" s="1"/>
  <c r="AC908" i="73"/>
  <c r="AE908" i="73"/>
  <c r="W909" i="73" a="1"/>
  <c r="W909" i="73" s="1"/>
  <c r="AC909" i="73"/>
  <c r="AE909" i="73"/>
  <c r="W910" i="73" a="1"/>
  <c r="W910" i="73" s="1"/>
  <c r="AC910" i="73"/>
  <c r="AE910" i="73"/>
  <c r="W911" i="73" a="1"/>
  <c r="W911" i="73"/>
  <c r="AC911" i="73"/>
  <c r="AE911" i="73"/>
  <c r="W912" i="73" a="1"/>
  <c r="W912" i="73" s="1"/>
  <c r="AC912" i="73"/>
  <c r="AE912" i="73"/>
  <c r="W913" i="73" a="1"/>
  <c r="W913" i="73" s="1"/>
  <c r="AC913" i="73"/>
  <c r="AE913" i="73"/>
  <c r="W914" i="73" a="1"/>
  <c r="W914" i="73"/>
  <c r="AC914" i="73"/>
  <c r="AE914" i="73"/>
  <c r="W915" i="73" a="1"/>
  <c r="W915" i="73"/>
  <c r="AC915" i="73"/>
  <c r="AE915" i="73"/>
  <c r="W916" i="73" a="1"/>
  <c r="W916" i="73" s="1"/>
  <c r="AC916" i="73"/>
  <c r="AE916" i="73"/>
  <c r="W917" i="73" a="1"/>
  <c r="W917" i="73" s="1"/>
  <c r="AC917" i="73"/>
  <c r="AE917" i="73"/>
  <c r="W918" i="73" a="1"/>
  <c r="W918" i="73" s="1"/>
  <c r="AC918" i="73"/>
  <c r="AE918" i="73"/>
  <c r="W919" i="73" a="1"/>
  <c r="W919" i="73"/>
  <c r="AC919" i="73"/>
  <c r="AE919" i="73"/>
  <c r="W920" i="73" a="1"/>
  <c r="W920" i="73" s="1"/>
  <c r="AC920" i="73"/>
  <c r="AE920" i="73"/>
  <c r="W921" i="73" a="1"/>
  <c r="W921" i="73" s="1"/>
  <c r="AC921" i="73"/>
  <c r="AE921" i="73"/>
  <c r="W922" i="73" a="1"/>
  <c r="W922" i="73"/>
  <c r="AC922" i="73"/>
  <c r="AE922" i="73"/>
  <c r="W923" i="73" a="1"/>
  <c r="W923" i="73"/>
  <c r="AC923" i="73"/>
  <c r="AE923" i="73"/>
  <c r="W924" i="73" a="1"/>
  <c r="W924" i="73" s="1"/>
  <c r="AC924" i="73"/>
  <c r="AE924" i="73"/>
  <c r="W925" i="73" a="1"/>
  <c r="W925" i="73" s="1"/>
  <c r="AC925" i="73"/>
  <c r="AE925" i="73"/>
  <c r="W926" i="73" a="1"/>
  <c r="W926" i="73" s="1"/>
  <c r="AC926" i="73"/>
  <c r="AE926" i="73"/>
  <c r="W927" i="73" a="1"/>
  <c r="W927" i="73"/>
  <c r="AC927" i="73"/>
  <c r="AE927" i="73"/>
  <c r="W928" i="73" a="1"/>
  <c r="W928" i="73" s="1"/>
  <c r="AC928" i="73"/>
  <c r="AE928" i="73"/>
  <c r="W929" i="73" a="1"/>
  <c r="W929" i="73" s="1"/>
  <c r="AC929" i="73"/>
  <c r="AE929" i="73"/>
  <c r="W930" i="73" a="1"/>
  <c r="W930" i="73"/>
  <c r="AC930" i="73"/>
  <c r="AE930" i="73"/>
  <c r="W931" i="73" a="1"/>
  <c r="W931" i="73"/>
  <c r="AC931" i="73"/>
  <c r="AE931" i="73"/>
  <c r="W932" i="73" a="1"/>
  <c r="W932" i="73" s="1"/>
  <c r="AC932" i="73"/>
  <c r="AE932" i="73"/>
  <c r="W933" i="73" a="1"/>
  <c r="W933" i="73" s="1"/>
  <c r="AC933" i="73"/>
  <c r="AE933" i="73"/>
  <c r="W934" i="73" a="1"/>
  <c r="W934" i="73" s="1"/>
  <c r="AC934" i="73"/>
  <c r="AE934" i="73"/>
  <c r="W935" i="73" a="1"/>
  <c r="W935" i="73"/>
  <c r="AC935" i="73"/>
  <c r="AE935" i="73"/>
  <c r="W936" i="73" a="1"/>
  <c r="W936" i="73" s="1"/>
  <c r="AC936" i="73"/>
  <c r="AE936" i="73"/>
  <c r="W937" i="73" a="1"/>
  <c r="W937" i="73" s="1"/>
  <c r="AC937" i="73"/>
  <c r="AE937" i="73"/>
  <c r="W938" i="73" a="1"/>
  <c r="W938" i="73"/>
  <c r="AC938" i="73"/>
  <c r="AE938" i="73"/>
  <c r="W939" i="73" a="1"/>
  <c r="W939" i="73"/>
  <c r="AC939" i="73"/>
  <c r="AE939" i="73"/>
  <c r="W940" i="73" a="1"/>
  <c r="W940" i="73" s="1"/>
  <c r="AC940" i="73"/>
  <c r="AE940" i="73"/>
  <c r="W941" i="73" a="1"/>
  <c r="W941" i="73" s="1"/>
  <c r="AC941" i="73"/>
  <c r="AE941" i="73"/>
  <c r="W942" i="73" a="1"/>
  <c r="W942" i="73" s="1"/>
  <c r="AC942" i="73"/>
  <c r="AE942" i="73"/>
  <c r="W943" i="73" a="1"/>
  <c r="W943" i="73"/>
  <c r="AC943" i="73"/>
  <c r="AE943" i="73"/>
  <c r="W944" i="73" a="1"/>
  <c r="W944" i="73" s="1"/>
  <c r="AC944" i="73"/>
  <c r="AE944" i="73"/>
  <c r="W945" i="73" a="1"/>
  <c r="W945" i="73" s="1"/>
  <c r="AC945" i="73"/>
  <c r="AE945" i="73"/>
  <c r="W946" i="73" a="1"/>
  <c r="W946" i="73"/>
  <c r="AC946" i="73"/>
  <c r="AE946" i="73"/>
  <c r="W947" i="73" a="1"/>
  <c r="W947" i="73"/>
  <c r="AC947" i="73"/>
  <c r="AE947" i="73"/>
  <c r="W948" i="73" a="1"/>
  <c r="W948" i="73" s="1"/>
  <c r="AC948" i="73"/>
  <c r="AE948" i="73"/>
  <c r="W949" i="73" a="1"/>
  <c r="W949" i="73" s="1"/>
  <c r="AC949" i="73"/>
  <c r="AE949" i="73"/>
  <c r="W950" i="73" a="1"/>
  <c r="W950" i="73" s="1"/>
  <c r="AC950" i="73"/>
  <c r="AE950" i="73"/>
  <c r="W951" i="73" a="1"/>
  <c r="W951" i="73"/>
  <c r="AC951" i="73"/>
  <c r="AE951" i="73"/>
  <c r="W952" i="73" a="1"/>
  <c r="W952" i="73" s="1"/>
  <c r="AC952" i="73"/>
  <c r="AE952" i="73"/>
  <c r="W953" i="73" a="1"/>
  <c r="W953" i="73" s="1"/>
  <c r="AC953" i="73"/>
  <c r="AE953" i="73"/>
  <c r="W954" i="73" a="1"/>
  <c r="W954" i="73"/>
  <c r="AC954" i="73"/>
  <c r="AE954" i="73"/>
  <c r="W955" i="73" a="1"/>
  <c r="W955" i="73"/>
  <c r="AC955" i="73"/>
  <c r="AE955" i="73"/>
  <c r="W956" i="73" a="1"/>
  <c r="W956" i="73" s="1"/>
  <c r="AC956" i="73"/>
  <c r="AE956" i="73"/>
  <c r="W957" i="73" a="1"/>
  <c r="W957" i="73" s="1"/>
  <c r="AC957" i="73"/>
  <c r="AE957" i="73"/>
  <c r="W958" i="73" a="1"/>
  <c r="W958" i="73" s="1"/>
  <c r="AC958" i="73"/>
  <c r="AE958" i="73"/>
  <c r="W959" i="73" a="1"/>
  <c r="W959" i="73"/>
  <c r="AC959" i="73"/>
  <c r="AE959" i="73"/>
  <c r="W960" i="73" a="1"/>
  <c r="W960" i="73" s="1"/>
  <c r="AC960" i="73"/>
  <c r="AE960" i="73"/>
  <c r="W961" i="73" a="1"/>
  <c r="W961" i="73" s="1"/>
  <c r="AC961" i="73"/>
  <c r="AE961" i="73"/>
  <c r="W962" i="73" a="1"/>
  <c r="W962" i="73"/>
  <c r="AC962" i="73"/>
  <c r="AE962" i="73"/>
  <c r="W963" i="73" a="1"/>
  <c r="W963" i="73"/>
  <c r="AC963" i="73"/>
  <c r="AE963" i="73"/>
  <c r="W964" i="73" a="1"/>
  <c r="W964" i="73" s="1"/>
  <c r="AC964" i="73"/>
  <c r="AE964" i="73"/>
  <c r="W965" i="73" a="1"/>
  <c r="W965" i="73" s="1"/>
  <c r="AC965" i="73"/>
  <c r="AE965" i="73"/>
  <c r="W966" i="73" a="1"/>
  <c r="W966" i="73" s="1"/>
  <c r="AC966" i="73"/>
  <c r="AE966" i="73"/>
  <c r="W967" i="73" a="1"/>
  <c r="W967" i="73"/>
  <c r="AC967" i="73"/>
  <c r="AE967" i="73"/>
  <c r="W968" i="73" a="1"/>
  <c r="W968" i="73" s="1"/>
  <c r="AC968" i="73"/>
  <c r="AE968" i="73"/>
  <c r="W969" i="73" a="1"/>
  <c r="W969" i="73" s="1"/>
  <c r="AC969" i="73"/>
  <c r="AE969" i="73"/>
  <c r="W970" i="73" a="1"/>
  <c r="W970" i="73"/>
  <c r="AC970" i="73"/>
  <c r="AE970" i="73"/>
  <c r="W971" i="73" a="1"/>
  <c r="W971" i="73"/>
  <c r="AC971" i="73"/>
  <c r="AE971" i="73"/>
  <c r="W972" i="73" a="1"/>
  <c r="W972" i="73" s="1"/>
  <c r="AC972" i="73"/>
  <c r="AE972" i="73"/>
  <c r="W973" i="73" a="1"/>
  <c r="W973" i="73" s="1"/>
  <c r="AC973" i="73"/>
  <c r="AE973" i="73"/>
  <c r="W974" i="73" a="1"/>
  <c r="W974" i="73" s="1"/>
  <c r="AC974" i="73"/>
  <c r="AE974" i="73"/>
  <c r="W975" i="73" a="1"/>
  <c r="W975" i="73"/>
  <c r="AC975" i="73"/>
  <c r="AE975" i="73"/>
  <c r="W976" i="73" a="1"/>
  <c r="W976" i="73" s="1"/>
  <c r="AC976" i="73"/>
  <c r="AE976" i="73"/>
  <c r="W977" i="73" a="1"/>
  <c r="W977" i="73" s="1"/>
  <c r="AC977" i="73"/>
  <c r="AE977" i="73"/>
  <c r="W978" i="73" a="1"/>
  <c r="W978" i="73"/>
  <c r="AC978" i="73"/>
  <c r="AE978" i="73"/>
  <c r="W979" i="73" a="1"/>
  <c r="W979" i="73"/>
  <c r="AC979" i="73"/>
  <c r="AE979" i="73"/>
  <c r="W980" i="73" a="1"/>
  <c r="W980" i="73" s="1"/>
  <c r="AC980" i="73"/>
  <c r="AE980" i="73"/>
  <c r="W981" i="73" a="1"/>
  <c r="W981" i="73" s="1"/>
  <c r="AC981" i="73"/>
  <c r="AE981" i="73"/>
  <c r="W982" i="73" a="1"/>
  <c r="W982" i="73" s="1"/>
  <c r="AC982" i="73"/>
  <c r="AE982" i="73"/>
  <c r="W983" i="73" a="1"/>
  <c r="W983" i="73"/>
  <c r="AC983" i="73"/>
  <c r="AE983" i="73"/>
  <c r="W984" i="73" a="1"/>
  <c r="W984" i="73" s="1"/>
  <c r="AC984" i="73"/>
  <c r="AE984" i="73"/>
  <c r="W985" i="73" a="1"/>
  <c r="W985" i="73" s="1"/>
  <c r="AC985" i="73"/>
  <c r="AE985" i="73"/>
  <c r="W986" i="73" a="1"/>
  <c r="W986" i="73"/>
  <c r="AC986" i="73"/>
  <c r="AE986" i="73"/>
  <c r="W987" i="73" a="1"/>
  <c r="W987" i="73"/>
  <c r="AC987" i="73"/>
  <c r="AE987" i="73"/>
  <c r="W988" i="73" a="1"/>
  <c r="W988" i="73" s="1"/>
  <c r="AC988" i="73"/>
  <c r="AE988" i="73"/>
  <c r="W989" i="73" a="1"/>
  <c r="W989" i="73" s="1"/>
  <c r="AC989" i="73"/>
  <c r="AE989" i="73"/>
  <c r="W990" i="73" a="1"/>
  <c r="W990" i="73" s="1"/>
  <c r="AC990" i="73"/>
  <c r="AE990" i="73"/>
  <c r="W991" i="73" a="1"/>
  <c r="W991" i="73"/>
  <c r="AC991" i="73"/>
  <c r="AE991" i="73"/>
  <c r="W992" i="73" a="1"/>
  <c r="W992" i="73" s="1"/>
  <c r="AC992" i="73"/>
  <c r="AE992" i="73"/>
  <c r="W993" i="73" a="1"/>
  <c r="W993" i="73" s="1"/>
  <c r="AC993" i="73"/>
  <c r="AE993" i="73"/>
  <c r="W994" i="73" a="1"/>
  <c r="W994" i="73"/>
  <c r="AC994" i="73"/>
  <c r="AE994" i="73"/>
  <c r="W995" i="73" a="1"/>
  <c r="W995" i="73"/>
  <c r="AC995" i="73"/>
  <c r="AE995" i="73"/>
  <c r="W996" i="73" a="1"/>
  <c r="W996" i="73" s="1"/>
  <c r="AC996" i="73"/>
  <c r="AE996" i="73"/>
  <c r="W997" i="73" a="1"/>
  <c r="W997" i="73" s="1"/>
  <c r="AC997" i="73"/>
  <c r="AE997" i="73"/>
  <c r="W998" i="73" a="1"/>
  <c r="W998" i="73" s="1"/>
  <c r="AC998" i="73"/>
  <c r="AE998" i="73"/>
  <c r="W999" i="73" a="1"/>
  <c r="W999" i="73"/>
  <c r="AC999" i="73"/>
  <c r="AE999" i="73"/>
  <c r="W1000" i="73" a="1"/>
  <c r="W1000" i="73" s="1"/>
  <c r="AC1000" i="73"/>
  <c r="AE1000" i="73"/>
  <c r="W1001" i="73" a="1"/>
  <c r="W1001" i="73" s="1"/>
  <c r="AC1001" i="73"/>
  <c r="AE1001" i="73"/>
  <c r="W1002" i="73" a="1"/>
  <c r="W1002" i="73"/>
  <c r="AC1002" i="73"/>
  <c r="AE1002" i="73"/>
  <c r="W1003" i="73" a="1"/>
  <c r="W1003" i="73"/>
  <c r="AC1003" i="73"/>
  <c r="AE1003" i="73"/>
  <c r="W1004" i="73" a="1"/>
  <c r="W1004" i="73" s="1"/>
  <c r="AC1004" i="73"/>
  <c r="AE1004" i="73"/>
  <c r="W1005" i="73" a="1"/>
  <c r="W1005" i="73" s="1"/>
  <c r="AC1005" i="73"/>
  <c r="AE1005" i="73"/>
  <c r="W1006" i="73" a="1"/>
  <c r="W1006" i="73" s="1"/>
  <c r="AC1006" i="73"/>
  <c r="AE1006" i="73"/>
  <c r="W1007" i="73" a="1"/>
  <c r="W1007" i="73"/>
  <c r="AC1007" i="73"/>
  <c r="AE1007" i="73"/>
  <c r="W1008" i="73" a="1"/>
  <c r="W1008" i="73" s="1"/>
  <c r="AC1008" i="73"/>
  <c r="AE1008" i="73"/>
  <c r="W1009" i="73" a="1"/>
  <c r="W1009" i="73" s="1"/>
  <c r="AC1009" i="73"/>
  <c r="AE1009" i="73"/>
  <c r="W1010" i="73" a="1"/>
  <c r="W1010" i="73"/>
  <c r="AC1010" i="73"/>
  <c r="AE1010" i="73"/>
  <c r="W1011" i="73" a="1"/>
  <c r="W1011" i="73"/>
  <c r="AC1011" i="73"/>
  <c r="AE1011" i="73"/>
  <c r="W1012" i="73" a="1"/>
  <c r="W1012" i="73" s="1"/>
  <c r="AC1012" i="73"/>
  <c r="AE1012" i="73"/>
  <c r="W1013" i="73" a="1"/>
  <c r="W1013" i="73" s="1"/>
  <c r="AC1013" i="73"/>
  <c r="AE1013" i="73"/>
  <c r="W1014" i="73" a="1"/>
  <c r="W1014" i="73" s="1"/>
  <c r="AC1014" i="73"/>
  <c r="AE1014" i="73"/>
  <c r="W1015" i="73" a="1"/>
  <c r="W1015" i="73"/>
  <c r="AC1015" i="73"/>
  <c r="AE1015" i="73"/>
  <c r="W1016" i="73" a="1"/>
  <c r="W1016" i="73" s="1"/>
  <c r="AC1016" i="73"/>
  <c r="AE1016" i="73"/>
  <c r="W1017" i="73" a="1"/>
  <c r="W1017" i="73" s="1"/>
  <c r="AC1017" i="73"/>
  <c r="AE1017" i="73"/>
  <c r="W1018" i="73" a="1"/>
  <c r="W1018" i="73"/>
  <c r="AC1018" i="73"/>
  <c r="AE1018" i="73"/>
  <c r="W1019" i="73" a="1"/>
  <c r="W1019" i="73"/>
  <c r="AC1019" i="73"/>
  <c r="AE1019" i="73"/>
  <c r="W1020" i="73" a="1"/>
  <c r="W1020" i="73" s="1"/>
  <c r="AC1020" i="73"/>
  <c r="AE1020" i="73"/>
  <c r="W1021" i="73" a="1"/>
  <c r="W1021" i="73" s="1"/>
  <c r="AC1021" i="73"/>
  <c r="AE1021" i="73"/>
  <c r="W1022" i="73" a="1"/>
  <c r="W1022" i="73" s="1"/>
  <c r="AC1022" i="73"/>
  <c r="AE1022" i="73"/>
  <c r="W1023" i="73" a="1"/>
  <c r="W1023" i="73"/>
  <c r="AC1023" i="73"/>
  <c r="AE1023" i="73"/>
  <c r="W1024" i="73" a="1"/>
  <c r="W1024" i="73" s="1"/>
  <c r="AC1024" i="73"/>
  <c r="AE1024" i="73"/>
  <c r="W1025" i="73" a="1"/>
  <c r="W1025" i="73" s="1"/>
  <c r="AC1025" i="73"/>
  <c r="AE1025" i="73"/>
  <c r="W1026" i="73" a="1"/>
  <c r="W1026" i="73"/>
  <c r="AC1026" i="73"/>
  <c r="AE1026" i="73"/>
  <c r="W1027" i="73" a="1"/>
  <c r="W1027" i="73"/>
  <c r="AC1027" i="73"/>
  <c r="AE1027" i="73"/>
  <c r="W1028" i="73" a="1"/>
  <c r="W1028" i="73" s="1"/>
  <c r="AC1028" i="73"/>
  <c r="AE1028" i="73"/>
  <c r="W1029" i="73" a="1"/>
  <c r="W1029" i="73" s="1"/>
  <c r="AC1029" i="73"/>
  <c r="AE1029" i="73"/>
  <c r="W1030" i="73" a="1"/>
  <c r="W1030" i="73" s="1"/>
  <c r="AC1030" i="73"/>
  <c r="AE1030" i="73"/>
  <c r="W1031" i="73" a="1"/>
  <c r="W1031" i="73"/>
  <c r="AC1031" i="73"/>
  <c r="AE1031" i="73"/>
  <c r="W1032" i="73" a="1"/>
  <c r="W1032" i="73" s="1"/>
  <c r="AC1032" i="73"/>
  <c r="AE1032" i="73"/>
  <c r="W1033" i="73" a="1"/>
  <c r="W1033" i="73" s="1"/>
  <c r="AC1033" i="73"/>
  <c r="AE1033" i="73"/>
  <c r="W1034" i="73" a="1"/>
  <c r="W1034" i="73"/>
  <c r="AC1034" i="73"/>
  <c r="AE1034" i="73"/>
  <c r="W1035" i="73" a="1"/>
  <c r="W1035" i="73"/>
  <c r="AC1035" i="73"/>
  <c r="AE1035" i="73"/>
  <c r="W1036" i="73" a="1"/>
  <c r="W1036" i="73" s="1"/>
  <c r="AC1036" i="73"/>
  <c r="AE1036" i="73"/>
  <c r="W1037" i="73" a="1"/>
  <c r="W1037" i="73" s="1"/>
  <c r="AC1037" i="73"/>
  <c r="AE1037" i="73"/>
  <c r="W1038" i="73" a="1"/>
  <c r="W1038" i="73" s="1"/>
  <c r="AC1038" i="73"/>
  <c r="AE1038" i="73"/>
  <c r="W1039" i="73" a="1"/>
  <c r="W1039" i="73"/>
  <c r="AC1039" i="73"/>
  <c r="AE1039" i="73"/>
  <c r="W1040" i="73" a="1"/>
  <c r="W1040" i="73" s="1"/>
  <c r="AC1040" i="73"/>
  <c r="AE1040" i="73"/>
  <c r="W1041" i="73" a="1"/>
  <c r="W1041" i="73" s="1"/>
  <c r="AC1041" i="73"/>
  <c r="AE1041" i="73"/>
  <c r="W1042" i="73" a="1"/>
  <c r="W1042" i="73"/>
  <c r="AC1042" i="73"/>
  <c r="AE1042" i="73"/>
  <c r="W1043" i="73" a="1"/>
  <c r="W1043" i="73"/>
  <c r="AC1043" i="73"/>
  <c r="AE1043" i="73"/>
  <c r="W1044" i="73" a="1"/>
  <c r="W1044" i="73" s="1"/>
  <c r="AC1044" i="73"/>
  <c r="AE1044" i="73"/>
  <c r="W1045" i="73" a="1"/>
  <c r="W1045" i="73" s="1"/>
  <c r="AC1045" i="73"/>
  <c r="AE1045" i="73"/>
  <c r="W1046" i="73" a="1"/>
  <c r="W1046" i="73" s="1"/>
  <c r="AC1046" i="73"/>
  <c r="AE1046" i="73"/>
  <c r="W1047" i="73" a="1"/>
  <c r="W1047" i="73"/>
  <c r="AC1047" i="73"/>
  <c r="AE1047" i="73"/>
  <c r="W1048" i="73" a="1"/>
  <c r="W1048" i="73" s="1"/>
  <c r="AC1048" i="73"/>
  <c r="AE1048" i="73"/>
  <c r="W1049" i="73" a="1"/>
  <c r="W1049" i="73" s="1"/>
  <c r="AC1049" i="73"/>
  <c r="AE1049" i="73"/>
  <c r="W1050" i="73" a="1"/>
  <c r="W1050" i="73"/>
  <c r="AC1050" i="73"/>
  <c r="AE1050" i="73"/>
  <c r="W1051" i="73" a="1"/>
  <c r="W1051" i="73"/>
  <c r="AC1051" i="73"/>
  <c r="AE1051" i="73"/>
  <c r="W1052" i="73" a="1"/>
  <c r="W1052" i="73" s="1"/>
  <c r="AC1052" i="73"/>
  <c r="AE1052" i="73"/>
  <c r="W1053" i="73" a="1"/>
  <c r="W1053" i="73" s="1"/>
  <c r="AC1053" i="73"/>
  <c r="AE1053" i="73"/>
  <c r="W1054" i="73" a="1"/>
  <c r="W1054" i="73" s="1"/>
  <c r="AC1054" i="73"/>
  <c r="AE1054" i="73"/>
  <c r="W1055" i="73" a="1"/>
  <c r="W1055" i="73"/>
  <c r="AC1055" i="73"/>
  <c r="AE1055" i="73"/>
  <c r="W1056" i="73" a="1"/>
  <c r="W1056" i="73" s="1"/>
  <c r="AC1056" i="73"/>
  <c r="AE1056" i="73"/>
  <c r="W130" i="73" a="1"/>
  <c r="W130" i="73"/>
  <c r="W131" i="73" a="1"/>
  <c r="W131" i="73" s="1"/>
  <c r="W132" i="73" a="1"/>
  <c r="W132" i="73" s="1"/>
  <c r="W133" i="73" a="1"/>
  <c r="W133" i="73"/>
  <c r="W134" i="73" a="1"/>
  <c r="W134" i="73" s="1"/>
  <c r="W135" i="73" a="1"/>
  <c r="W135" i="73" s="1"/>
  <c r="W136" i="73" a="1"/>
  <c r="W136" i="73" s="1"/>
  <c r="W137" i="73" a="1"/>
  <c r="W137" i="73"/>
  <c r="W138" i="73" a="1"/>
  <c r="W138" i="73"/>
  <c r="W139" i="73" a="1"/>
  <c r="W139" i="73" s="1"/>
  <c r="W140" i="73" a="1"/>
  <c r="W140" i="73" s="1"/>
  <c r="W141" i="73" a="1"/>
  <c r="W141" i="73"/>
  <c r="W142" i="73" a="1"/>
  <c r="W142" i="73"/>
  <c r="W143" i="73" a="1"/>
  <c r="W143" i="73" s="1"/>
  <c r="W144" i="73" a="1"/>
  <c r="W144" i="73" s="1"/>
  <c r="W145" i="73" a="1"/>
  <c r="W145" i="73" s="1"/>
  <c r="W146" i="73" a="1"/>
  <c r="W146" i="73"/>
  <c r="W147" i="73" a="1"/>
  <c r="W147" i="73" s="1"/>
  <c r="W148" i="73" a="1"/>
  <c r="W148" i="73" s="1"/>
  <c r="W149" i="73" a="1"/>
  <c r="W149" i="73"/>
  <c r="W150" i="73" a="1"/>
  <c r="W150" i="73" s="1"/>
  <c r="W151" i="73" a="1"/>
  <c r="W151" i="73" s="1"/>
  <c r="W152" i="73" a="1"/>
  <c r="W152" i="73" s="1"/>
  <c r="W153" i="73" a="1"/>
  <c r="W153" i="73"/>
  <c r="W154" i="73" a="1"/>
  <c r="W154" i="73"/>
  <c r="W155" i="73" a="1"/>
  <c r="W155" i="73" s="1"/>
  <c r="W156" i="73" a="1"/>
  <c r="W156" i="73" s="1"/>
  <c r="W1057" i="73" a="1"/>
  <c r="W1057" i="73"/>
  <c r="A44338" i="91"/>
  <c r="A44339" i="91"/>
  <c r="A44340" i="91"/>
  <c r="A44341" i="91"/>
  <c r="A44342" i="91"/>
  <c r="A44343" i="91"/>
  <c r="A44344" i="91"/>
  <c r="A44345" i="91"/>
  <c r="A44346" i="91"/>
  <c r="A44347" i="91"/>
  <c r="A44348" i="91"/>
  <c r="A44349" i="91"/>
  <c r="A44350" i="91"/>
  <c r="A44351" i="91"/>
  <c r="A44352" i="91"/>
  <c r="A44353" i="91"/>
  <c r="A44354" i="91"/>
  <c r="A44355" i="91"/>
  <c r="A44356" i="91"/>
  <c r="A44357" i="91"/>
  <c r="A44358" i="91"/>
  <c r="A44359" i="91"/>
  <c r="A44360" i="91"/>
  <c r="A44361" i="91"/>
  <c r="A44362" i="91"/>
  <c r="A44363" i="91"/>
  <c r="A44364" i="91"/>
  <c r="A44365" i="91"/>
  <c r="A44366" i="91"/>
  <c r="A44367" i="91"/>
  <c r="A44368" i="91"/>
  <c r="A44369" i="91"/>
  <c r="A44370" i="91"/>
  <c r="A44371" i="91"/>
  <c r="A44372" i="91"/>
  <c r="A44373" i="91"/>
  <c r="A44374" i="91"/>
  <c r="A44375" i="91"/>
  <c r="A44376" i="91"/>
  <c r="A44377" i="91"/>
  <c r="A44378" i="91"/>
  <c r="A44379" i="91"/>
  <c r="A44380" i="91"/>
  <c r="A44381" i="91"/>
  <c r="A44382" i="91"/>
  <c r="A44383" i="91"/>
  <c r="A44384" i="91"/>
  <c r="A44385" i="91"/>
  <c r="A44386" i="91"/>
  <c r="A44387" i="91"/>
  <c r="A44388" i="91"/>
  <c r="A44389" i="91"/>
  <c r="A44390" i="91"/>
  <c r="A44391" i="91"/>
  <c r="A44392" i="91"/>
  <c r="A44393" i="91"/>
  <c r="A44394" i="91"/>
  <c r="A44395" i="91"/>
  <c r="A44396" i="91"/>
  <c r="A44397" i="91"/>
  <c r="A44398" i="91"/>
  <c r="A44399" i="91"/>
  <c r="A44400" i="91"/>
  <c r="A44401" i="91"/>
  <c r="A44402" i="91"/>
  <c r="A44403" i="91"/>
  <c r="A44404" i="91"/>
  <c r="A44405" i="91"/>
  <c r="A44406" i="91"/>
  <c r="A44407" i="91"/>
  <c r="A44408" i="91"/>
  <c r="A44409" i="91"/>
  <c r="A44410" i="91"/>
  <c r="A44411" i="91"/>
  <c r="A44412" i="91"/>
  <c r="A44413" i="91"/>
  <c r="A44414" i="91"/>
  <c r="A44415" i="91"/>
  <c r="A44416" i="91"/>
  <c r="A44417" i="91"/>
  <c r="A44418" i="91"/>
  <c r="A44419" i="91"/>
  <c r="A44420" i="91"/>
  <c r="A44421" i="91"/>
  <c r="A44422" i="91"/>
  <c r="A44423" i="91"/>
  <c r="A44424" i="91"/>
  <c r="A44425" i="91"/>
  <c r="A44426" i="91"/>
  <c r="A44427" i="91"/>
  <c r="A44428" i="91"/>
  <c r="A44429" i="91"/>
  <c r="A44430" i="91"/>
  <c r="A44431" i="91"/>
  <c r="A44432" i="91"/>
  <c r="A44433" i="91"/>
  <c r="A44434" i="91"/>
  <c r="A44435" i="91"/>
  <c r="A44436" i="91"/>
  <c r="A44437" i="91"/>
  <c r="A44438" i="91"/>
  <c r="A44439" i="91"/>
  <c r="A44440" i="91"/>
  <c r="A44441" i="91"/>
  <c r="A44442" i="91"/>
  <c r="A44443" i="91"/>
  <c r="A44444" i="91"/>
  <c r="A44445" i="91"/>
  <c r="A44446" i="91"/>
  <c r="A44447" i="91"/>
  <c r="A44448" i="91"/>
  <c r="A44449" i="91"/>
  <c r="A44450" i="91"/>
  <c r="A44451" i="91"/>
  <c r="A44452" i="91"/>
  <c r="A44453" i="91"/>
  <c r="A44454" i="91"/>
  <c r="A44455" i="91"/>
  <c r="A44456" i="91"/>
  <c r="A44457" i="91"/>
  <c r="A44458" i="91"/>
  <c r="A44459" i="91"/>
  <c r="A44460" i="91"/>
  <c r="A44461" i="91"/>
  <c r="A44462" i="91"/>
  <c r="A44463" i="91"/>
  <c r="A44464" i="91"/>
  <c r="A44465" i="91"/>
  <c r="A44466" i="91"/>
  <c r="A44467" i="91"/>
  <c r="A44468" i="91"/>
  <c r="A44469" i="91"/>
  <c r="A44470" i="91"/>
  <c r="A44471" i="91"/>
  <c r="A44472" i="91"/>
  <c r="A44473" i="91"/>
  <c r="A44474" i="91"/>
  <c r="A44475" i="91"/>
  <c r="A44476" i="91"/>
  <c r="A44477" i="91"/>
  <c r="A44478" i="91"/>
  <c r="A44479" i="91"/>
  <c r="A44480" i="91"/>
  <c r="A44481" i="91"/>
  <c r="A44482" i="91"/>
  <c r="A44483" i="91"/>
  <c r="A44484" i="91"/>
  <c r="A44485" i="91"/>
  <c r="A44486" i="91"/>
  <c r="A44487" i="91"/>
  <c r="A44488" i="91"/>
  <c r="A44489" i="91"/>
  <c r="A44490" i="91"/>
  <c r="A44491" i="91"/>
  <c r="A44492" i="91"/>
  <c r="A44493" i="91"/>
  <c r="A44494" i="91"/>
  <c r="A44495" i="91"/>
  <c r="A44496" i="91"/>
  <c r="A44497" i="91"/>
  <c r="A44498" i="91"/>
  <c r="A44499" i="91"/>
  <c r="A44500" i="91"/>
  <c r="A44501" i="91"/>
  <c r="A44502" i="91"/>
  <c r="A44503" i="91"/>
  <c r="A44504" i="91"/>
  <c r="A44505" i="91"/>
  <c r="A44506" i="91"/>
  <c r="A44507" i="91"/>
  <c r="A44508" i="91"/>
  <c r="A44509" i="91"/>
  <c r="A44510" i="91"/>
  <c r="A44511" i="91"/>
  <c r="A44512" i="91"/>
  <c r="A44513" i="91"/>
  <c r="A44514" i="91"/>
  <c r="A44515" i="91"/>
  <c r="A44516" i="91"/>
  <c r="A44517" i="91"/>
  <c r="A44518" i="91"/>
  <c r="A44519" i="91"/>
  <c r="A44520" i="91"/>
  <c r="A44521" i="91"/>
  <c r="A44522" i="91"/>
  <c r="A44523" i="91"/>
  <c r="A44524" i="91"/>
  <c r="A44525" i="91"/>
  <c r="A44526" i="91"/>
  <c r="A44527" i="91"/>
  <c r="A44528" i="91"/>
  <c r="A44529" i="91"/>
  <c r="A44530" i="91"/>
  <c r="A44531" i="91"/>
  <c r="A44532" i="91"/>
  <c r="A44533" i="91"/>
  <c r="A44534" i="91"/>
  <c r="A44535" i="91"/>
  <c r="A44536" i="91"/>
  <c r="A44537" i="91"/>
  <c r="A44538" i="91"/>
  <c r="A44539" i="91"/>
  <c r="A44540" i="91"/>
  <c r="A44541" i="91"/>
  <c r="A44542" i="91"/>
  <c r="A44543" i="91"/>
  <c r="A44544" i="91"/>
  <c r="A44545" i="91"/>
  <c r="A44546" i="91"/>
  <c r="A44547" i="91"/>
  <c r="A44548" i="91"/>
  <c r="A44549" i="91"/>
  <c r="A44550" i="91"/>
  <c r="A44551" i="91"/>
  <c r="A44552" i="91"/>
  <c r="A44553" i="91"/>
  <c r="A44554" i="91"/>
  <c r="A44555" i="91"/>
  <c r="A44556" i="91"/>
  <c r="A44557" i="91"/>
  <c r="A44558" i="91"/>
  <c r="A44559" i="91"/>
  <c r="A44560" i="91"/>
  <c r="A44561" i="91"/>
  <c r="A44562" i="91"/>
  <c r="A44563" i="91"/>
  <c r="A44564" i="91"/>
  <c r="A44565" i="91"/>
  <c r="A44566" i="91"/>
  <c r="A44567" i="91"/>
  <c r="A44568" i="91"/>
  <c r="A44569" i="91"/>
  <c r="A44570" i="91"/>
  <c r="A44571" i="91"/>
  <c r="A44572" i="91"/>
  <c r="A44573" i="91"/>
  <c r="A44574" i="91"/>
  <c r="A44575" i="91"/>
  <c r="A44576" i="91"/>
  <c r="A44577" i="91"/>
  <c r="A44578" i="91"/>
  <c r="A44579" i="91"/>
  <c r="A44580" i="91"/>
  <c r="A44581" i="91"/>
  <c r="A44582" i="91"/>
  <c r="A44583" i="91"/>
  <c r="A44584" i="91"/>
  <c r="A44585" i="91"/>
  <c r="A44586" i="91"/>
  <c r="A44587" i="91"/>
  <c r="A44588" i="91"/>
  <c r="A44589" i="91"/>
  <c r="A44590" i="91"/>
  <c r="A44591" i="91"/>
  <c r="A44592" i="91"/>
  <c r="A44593" i="91"/>
  <c r="A44594" i="91"/>
  <c r="A44595" i="91"/>
  <c r="A44596" i="91"/>
  <c r="A44597" i="91"/>
  <c r="A44598" i="91"/>
  <c r="A44599" i="91"/>
  <c r="A44600" i="91"/>
  <c r="A44601" i="91"/>
  <c r="A44602" i="91"/>
  <c r="A44603" i="91"/>
  <c r="A44604" i="91"/>
  <c r="A44605" i="91"/>
  <c r="A44606" i="91"/>
  <c r="A44607" i="91"/>
  <c r="A44608" i="91"/>
  <c r="A44609" i="91"/>
  <c r="A44610" i="91"/>
  <c r="A44611" i="91"/>
  <c r="A44612" i="91"/>
  <c r="A44613" i="91"/>
  <c r="A44614" i="91"/>
  <c r="A44615" i="91"/>
  <c r="A44616" i="91"/>
  <c r="A44617" i="91"/>
  <c r="A44618" i="91"/>
  <c r="A44619" i="91"/>
  <c r="A44620" i="91"/>
  <c r="A44621" i="91"/>
  <c r="A44622" i="91"/>
  <c r="A44623" i="91"/>
  <c r="A44624" i="91"/>
  <c r="A44625" i="91"/>
  <c r="A44626" i="91"/>
  <c r="A44627" i="91"/>
  <c r="A44628" i="91"/>
  <c r="A44629" i="91"/>
  <c r="A44630" i="91"/>
  <c r="A44631" i="91"/>
  <c r="A44632" i="91"/>
  <c r="A44633" i="91"/>
  <c r="A44634" i="91"/>
  <c r="A44635" i="91"/>
  <c r="A44636" i="91"/>
  <c r="A44637" i="91"/>
  <c r="A44638" i="91"/>
  <c r="A44639" i="91"/>
  <c r="A44640" i="91"/>
  <c r="A44641" i="91"/>
  <c r="A44642" i="91"/>
  <c r="A44643" i="91"/>
  <c r="A44644" i="91"/>
  <c r="A44645" i="91"/>
  <c r="A44646" i="91"/>
  <c r="A44647" i="91"/>
  <c r="A44648" i="91"/>
  <c r="A44649" i="91"/>
  <c r="A44650" i="91"/>
  <c r="A44651" i="91"/>
  <c r="A44652" i="91"/>
  <c r="A44653" i="91"/>
  <c r="A44654" i="91"/>
  <c r="A44655" i="91"/>
  <c r="A44656" i="91"/>
  <c r="A44657" i="91"/>
  <c r="A44658" i="91"/>
  <c r="A44659" i="91"/>
  <c r="A44660" i="91"/>
  <c r="A44661" i="91"/>
  <c r="A44662" i="91"/>
  <c r="A44663" i="91"/>
  <c r="A44664" i="91"/>
  <c r="A44665" i="91"/>
  <c r="A44666" i="91"/>
  <c r="A44667" i="91"/>
  <c r="A44668" i="91"/>
  <c r="A44669" i="91"/>
  <c r="A44670" i="91"/>
  <c r="A44671" i="91"/>
  <c r="A44672" i="91"/>
  <c r="A44673" i="91"/>
  <c r="A44674" i="91"/>
  <c r="A44675" i="91"/>
  <c r="A44676" i="91"/>
  <c r="A44677" i="91"/>
  <c r="A44678" i="91"/>
  <c r="A44679" i="91"/>
  <c r="A44680" i="91"/>
  <c r="A44681" i="91"/>
  <c r="A44682" i="91"/>
  <c r="A44683" i="91"/>
  <c r="A44684" i="91"/>
  <c r="A44685" i="91"/>
  <c r="A44686" i="91"/>
  <c r="A44687" i="91"/>
  <c r="A44688" i="91"/>
  <c r="A44689" i="91"/>
  <c r="A44690" i="91"/>
  <c r="A44691" i="91"/>
  <c r="A44692" i="91"/>
  <c r="A44693" i="91"/>
  <c r="A44694" i="91"/>
  <c r="A44695" i="91"/>
  <c r="A44696" i="91"/>
  <c r="A44697" i="91"/>
  <c r="A44698" i="91"/>
  <c r="A44699" i="91"/>
  <c r="A44700" i="91"/>
  <c r="A44701" i="91"/>
  <c r="A44702" i="91"/>
  <c r="A44703" i="91"/>
  <c r="A44704" i="91"/>
  <c r="A44705" i="91"/>
  <c r="A44706" i="91"/>
  <c r="A44707" i="91"/>
  <c r="A44708" i="91"/>
  <c r="A44709" i="91"/>
  <c r="A44710" i="91"/>
  <c r="A44711" i="91"/>
  <c r="A44712" i="91"/>
  <c r="A44713" i="91"/>
  <c r="A44714" i="91"/>
  <c r="A44715" i="91"/>
  <c r="A44716" i="91"/>
  <c r="A44717" i="91"/>
  <c r="A44718" i="91"/>
  <c r="A44719" i="91"/>
  <c r="A44720" i="91"/>
  <c r="A44721" i="91"/>
  <c r="A44722" i="91"/>
  <c r="A44723" i="91"/>
  <c r="A44724" i="91"/>
  <c r="A44725" i="91"/>
  <c r="A44726" i="91"/>
  <c r="A44727" i="91"/>
  <c r="A44728" i="91"/>
  <c r="A44729" i="91"/>
  <c r="A44730" i="91"/>
  <c r="A44731" i="91"/>
  <c r="A44732" i="91"/>
  <c r="A44733" i="91"/>
  <c r="A44734" i="91"/>
  <c r="A44735" i="91"/>
  <c r="A44736" i="91"/>
  <c r="A44737" i="91"/>
  <c r="A44738" i="91"/>
  <c r="A44739" i="91"/>
  <c r="A44740" i="91"/>
  <c r="A44741" i="91"/>
  <c r="A44742" i="91"/>
  <c r="A44743" i="91"/>
  <c r="A44744" i="91"/>
  <c r="A44745" i="91"/>
  <c r="A44746" i="91"/>
  <c r="A44747" i="91"/>
  <c r="A44748" i="91"/>
  <c r="A44749" i="91"/>
  <c r="A44750" i="91"/>
  <c r="A44751" i="91"/>
  <c r="A44752" i="91"/>
  <c r="A44753" i="91"/>
  <c r="A44754" i="91"/>
  <c r="A44755" i="91"/>
  <c r="A44756" i="91"/>
  <c r="A44757" i="91"/>
  <c r="A44758" i="91"/>
  <c r="A44759" i="91"/>
  <c r="A44760" i="91"/>
  <c r="A44761" i="91"/>
  <c r="A44762" i="91"/>
  <c r="A44763" i="91"/>
  <c r="A44764" i="91"/>
  <c r="A44765" i="91"/>
  <c r="A44766" i="91"/>
  <c r="A44767" i="91"/>
  <c r="A44768" i="91"/>
  <c r="A44769" i="91"/>
  <c r="A44770" i="91"/>
  <c r="A44771" i="91"/>
  <c r="A44772" i="91"/>
  <c r="A44773" i="91"/>
  <c r="A44774" i="91"/>
  <c r="A44775" i="91"/>
  <c r="A44776" i="91"/>
  <c r="A44777" i="91"/>
  <c r="A44778" i="91"/>
  <c r="A44779" i="91"/>
  <c r="A44780" i="91"/>
  <c r="A44781" i="91"/>
  <c r="A44782" i="91"/>
  <c r="A44783" i="91"/>
  <c r="A44784" i="91"/>
  <c r="A44785" i="91"/>
  <c r="A44786" i="91"/>
  <c r="A44787" i="91"/>
  <c r="A44788" i="91"/>
  <c r="A44789" i="91"/>
  <c r="A44790" i="91"/>
  <c r="A44791" i="91"/>
  <c r="A44792" i="91"/>
  <c r="A44793" i="91"/>
  <c r="A44794" i="91"/>
  <c r="A44795" i="91"/>
  <c r="A44796" i="91"/>
  <c r="A44797" i="91"/>
  <c r="A44798" i="91"/>
  <c r="A44799" i="91"/>
  <c r="A44800" i="91"/>
  <c r="A44801" i="91"/>
  <c r="A44802" i="91"/>
  <c r="A44803" i="91"/>
  <c r="A44804" i="91"/>
  <c r="A44805" i="91"/>
  <c r="A44806" i="91"/>
  <c r="A44807" i="91"/>
  <c r="A44808" i="91"/>
  <c r="A44809" i="91"/>
  <c r="A44810" i="91"/>
  <c r="A44811" i="91"/>
  <c r="A44812" i="91"/>
  <c r="A44813" i="91"/>
  <c r="A44814" i="91"/>
  <c r="A44815" i="91"/>
  <c r="A44816" i="91"/>
  <c r="A44817" i="91"/>
  <c r="A44818" i="91"/>
  <c r="A44819" i="91"/>
  <c r="A44820" i="91"/>
  <c r="A44821" i="91"/>
  <c r="A44822" i="91"/>
  <c r="A44823" i="91"/>
  <c r="A44824" i="91"/>
  <c r="A44825" i="91"/>
  <c r="A44826" i="91"/>
  <c r="A44827" i="91"/>
  <c r="A44828" i="91"/>
  <c r="A44829" i="91"/>
  <c r="A44830" i="91"/>
  <c r="A44831" i="91"/>
  <c r="A44832" i="91"/>
  <c r="A44833" i="91"/>
  <c r="A44834" i="91"/>
  <c r="A44835" i="91"/>
  <c r="A44836" i="91"/>
  <c r="A44837" i="91"/>
  <c r="A44838" i="91"/>
  <c r="A44839" i="91"/>
  <c r="A44840" i="91"/>
  <c r="A44841" i="91"/>
  <c r="A44842" i="91"/>
  <c r="A44843" i="91"/>
  <c r="A44844" i="91"/>
  <c r="A44845" i="91"/>
  <c r="A44846" i="91"/>
  <c r="A44847" i="91"/>
  <c r="A44848" i="91"/>
  <c r="A44849" i="91"/>
  <c r="A44850" i="91"/>
  <c r="A44851" i="91"/>
  <c r="A44852" i="91"/>
  <c r="A44853" i="91"/>
  <c r="A44854" i="91"/>
  <c r="A44855" i="91"/>
  <c r="A44856" i="91"/>
  <c r="A44857" i="91"/>
  <c r="A44858" i="91"/>
  <c r="A44859" i="91"/>
  <c r="A44860" i="91"/>
  <c r="A44861" i="91"/>
  <c r="A44862" i="91"/>
  <c r="A44863" i="91"/>
  <c r="A44864" i="91"/>
  <c r="A44865" i="91"/>
  <c r="A44866" i="91"/>
  <c r="A44867" i="91"/>
  <c r="A44868" i="91"/>
  <c r="A44869" i="91"/>
  <c r="A44870" i="91"/>
  <c r="A44871" i="91"/>
  <c r="A44872" i="91"/>
  <c r="A44873" i="91"/>
  <c r="A44874" i="91"/>
  <c r="A44875" i="91"/>
  <c r="A44876" i="91"/>
  <c r="A44877" i="91"/>
  <c r="A44878" i="91"/>
  <c r="A44879" i="91"/>
  <c r="A44880" i="91"/>
  <c r="A44881" i="91"/>
  <c r="A44882" i="91"/>
  <c r="A44883" i="91"/>
  <c r="A44884" i="91"/>
  <c r="A44885" i="91"/>
  <c r="A44886" i="91"/>
  <c r="A44887" i="91"/>
  <c r="A44888" i="91"/>
  <c r="A44889" i="91"/>
  <c r="A44890" i="91"/>
  <c r="A44891" i="91"/>
  <c r="A44892" i="91"/>
  <c r="A44893" i="91"/>
  <c r="A44894" i="91"/>
  <c r="A44895" i="91"/>
  <c r="A44896" i="91"/>
  <c r="A44897" i="91"/>
  <c r="A44898" i="91"/>
  <c r="A44899" i="91"/>
  <c r="A44900" i="91"/>
  <c r="A44901" i="91"/>
  <c r="A44902" i="91"/>
  <c r="A44903" i="91"/>
  <c r="A44904" i="91"/>
  <c r="A44905" i="91"/>
  <c r="A44906" i="91"/>
  <c r="A44907" i="91"/>
  <c r="A44908" i="91"/>
  <c r="A44909" i="91"/>
  <c r="A44910" i="91"/>
  <c r="A44911" i="91"/>
  <c r="A44912" i="91"/>
  <c r="A44913" i="91"/>
  <c r="A44914" i="91"/>
  <c r="A44915" i="91"/>
  <c r="A44916" i="91"/>
  <c r="A44917" i="91"/>
  <c r="A44918" i="91"/>
  <c r="A44919" i="91"/>
  <c r="A44920" i="91"/>
  <c r="A44921" i="91"/>
  <c r="A44922" i="91"/>
  <c r="A44923" i="91"/>
  <c r="A44924" i="91"/>
  <c r="A44925" i="91"/>
  <c r="A44926" i="91"/>
  <c r="A44927" i="91"/>
  <c r="A44928" i="91"/>
  <c r="A44929" i="91"/>
  <c r="A44930" i="91"/>
  <c r="A44931" i="91"/>
  <c r="A44932" i="91"/>
  <c r="A44933" i="91"/>
  <c r="A44934" i="91"/>
  <c r="A44935" i="91"/>
  <c r="A44936" i="91"/>
  <c r="A44937" i="91"/>
  <c r="A44938" i="91"/>
  <c r="A44939" i="91"/>
  <c r="A44940" i="91"/>
  <c r="A44941" i="91"/>
  <c r="A44942" i="91"/>
  <c r="A44943" i="91"/>
  <c r="A44944" i="91"/>
  <c r="A44945" i="91"/>
  <c r="A44946" i="91"/>
  <c r="A44947" i="91"/>
  <c r="A44948" i="91"/>
  <c r="A44949" i="91"/>
  <c r="A44950" i="91"/>
  <c r="A44951" i="91"/>
  <c r="A44952" i="91"/>
  <c r="A44953" i="91"/>
  <c r="A44954" i="91"/>
  <c r="A44955" i="91"/>
  <c r="A44956" i="91"/>
  <c r="A44957" i="91"/>
  <c r="A44958" i="91"/>
  <c r="A44959" i="91"/>
  <c r="A44960" i="91"/>
  <c r="A44961" i="91"/>
  <c r="A44962" i="91"/>
  <c r="A44963" i="91"/>
  <c r="A44964" i="91"/>
  <c r="A44965" i="91"/>
  <c r="A44966" i="91"/>
  <c r="A44967" i="91"/>
  <c r="A44968" i="91"/>
  <c r="A44969" i="91"/>
  <c r="A44970" i="91"/>
  <c r="A44971" i="91"/>
  <c r="A44972" i="91"/>
  <c r="A44973" i="91"/>
  <c r="A44974" i="91"/>
  <c r="A44975" i="91"/>
  <c r="A44976" i="91"/>
  <c r="A44977" i="91"/>
  <c r="A44978" i="91"/>
  <c r="A44979" i="91"/>
  <c r="A44980" i="91"/>
  <c r="A44981" i="91"/>
  <c r="A44982" i="91"/>
  <c r="A44983" i="91"/>
  <c r="A44984" i="91"/>
  <c r="A44985" i="91"/>
  <c r="A44986" i="91"/>
  <c r="A44987" i="91"/>
  <c r="A44988" i="91"/>
  <c r="A44989" i="91"/>
  <c r="A44990" i="91"/>
  <c r="A44991" i="91"/>
  <c r="A44992" i="91"/>
  <c r="A44993" i="91"/>
  <c r="A44994" i="91"/>
  <c r="A44995" i="91"/>
  <c r="A44996" i="91"/>
  <c r="A44997" i="91"/>
  <c r="A44998" i="91"/>
  <c r="A44999" i="91"/>
  <c r="A45000" i="91"/>
  <c r="A45001" i="91"/>
  <c r="A45002" i="91"/>
  <c r="A45003" i="91"/>
  <c r="A45004" i="91"/>
  <c r="A45005" i="91"/>
  <c r="A45006" i="91"/>
  <c r="A45007" i="91"/>
  <c r="A45008" i="91"/>
  <c r="A45009" i="91"/>
  <c r="A45010" i="91"/>
  <c r="A45011" i="91"/>
  <c r="A45012" i="91"/>
  <c r="A45013" i="91"/>
  <c r="A45014" i="91"/>
  <c r="A45015" i="91"/>
  <c r="A45016" i="91"/>
  <c r="A45017" i="91"/>
  <c r="A45018" i="91"/>
  <c r="A45019" i="91"/>
  <c r="A45020" i="91"/>
  <c r="A45021" i="91"/>
  <c r="A45022" i="91"/>
  <c r="A45023" i="91"/>
  <c r="A45024" i="91"/>
  <c r="A45025" i="91"/>
  <c r="A45026" i="91"/>
  <c r="A45027" i="91"/>
  <c r="A45028" i="91"/>
  <c r="A45029" i="91"/>
  <c r="A45030" i="91"/>
  <c r="A45031" i="91"/>
  <c r="A45032" i="91"/>
  <c r="A45033" i="91"/>
  <c r="A45034" i="91"/>
  <c r="A45035" i="91"/>
  <c r="A45036" i="91"/>
  <c r="A45037" i="91"/>
  <c r="A45038" i="91"/>
  <c r="A45039" i="91"/>
  <c r="A45040" i="91"/>
  <c r="A45041" i="91"/>
  <c r="A45042" i="91"/>
  <c r="A45043" i="91"/>
  <c r="A45044" i="91"/>
  <c r="A45045" i="91"/>
  <c r="A45046" i="91"/>
  <c r="A45047" i="91"/>
  <c r="A45048" i="91"/>
  <c r="A45049" i="91"/>
  <c r="A45050" i="91"/>
  <c r="A45051" i="91"/>
  <c r="A45052" i="91"/>
  <c r="A45053" i="91"/>
  <c r="A45054" i="91"/>
  <c r="A45055" i="91"/>
  <c r="A45056" i="91"/>
  <c r="A45057" i="91"/>
  <c r="A45058" i="91"/>
  <c r="A45059" i="91"/>
  <c r="A45060" i="91"/>
  <c r="A45061" i="91"/>
  <c r="A45062" i="91"/>
  <c r="A45063" i="91"/>
  <c r="A45064" i="91"/>
  <c r="A45065" i="91"/>
  <c r="A45066" i="91"/>
  <c r="A45067" i="91"/>
  <c r="A45068" i="91"/>
  <c r="A45069" i="91"/>
  <c r="A45070" i="91"/>
  <c r="A45071" i="91"/>
  <c r="A45072" i="91"/>
  <c r="A45073" i="91"/>
  <c r="A45074" i="91"/>
  <c r="A45075" i="91"/>
  <c r="A45076" i="91"/>
  <c r="A45077" i="91"/>
  <c r="A45078" i="91"/>
  <c r="A45079" i="91"/>
  <c r="A45080" i="91"/>
  <c r="A45081" i="91"/>
  <c r="A45082" i="91"/>
  <c r="A45083" i="91"/>
  <c r="A45084" i="91"/>
  <c r="A45085" i="91"/>
  <c r="A45086" i="91"/>
  <c r="A45087" i="91"/>
  <c r="A45088" i="91"/>
  <c r="A45089" i="91"/>
  <c r="A45090" i="91"/>
  <c r="A45091" i="91"/>
  <c r="A45092" i="91"/>
  <c r="A45093" i="91"/>
  <c r="A45094" i="91"/>
  <c r="A45095" i="91"/>
  <c r="A45096" i="91"/>
  <c r="A45097" i="91"/>
  <c r="A45098" i="91"/>
  <c r="A45099" i="91"/>
  <c r="A45100" i="91"/>
  <c r="A45101" i="91"/>
  <c r="A45102" i="91"/>
  <c r="A45103" i="91"/>
  <c r="A45104" i="91"/>
  <c r="A45105" i="91"/>
  <c r="A45106" i="91"/>
  <c r="A45107" i="91"/>
  <c r="A45108" i="91"/>
  <c r="A45109" i="91"/>
  <c r="A45110" i="91"/>
  <c r="A45111" i="91"/>
  <c r="A45112" i="91"/>
  <c r="A45113" i="91"/>
  <c r="A45114" i="91"/>
  <c r="A45115" i="91"/>
  <c r="A45116" i="91"/>
  <c r="A45117" i="91"/>
  <c r="A45118" i="91"/>
  <c r="A45119" i="91"/>
  <c r="A45120" i="91"/>
  <c r="A45121" i="91"/>
  <c r="A45122" i="91"/>
  <c r="A45123" i="91"/>
  <c r="A45124" i="91"/>
  <c r="A45125" i="91"/>
  <c r="A45126" i="91"/>
  <c r="A45127" i="91"/>
  <c r="A45128" i="91"/>
  <c r="A45129" i="91"/>
  <c r="A45130" i="91"/>
  <c r="A45131" i="91"/>
  <c r="A45132" i="91"/>
  <c r="A45133" i="91"/>
  <c r="A45134" i="91"/>
  <c r="A45135" i="91"/>
  <c r="A45136" i="91"/>
  <c r="A45137" i="91"/>
  <c r="A45138" i="91"/>
  <c r="A45139" i="91"/>
  <c r="A45140" i="91"/>
  <c r="A45141" i="91"/>
  <c r="A45142" i="91"/>
  <c r="A45143" i="91"/>
  <c r="A45144" i="91"/>
  <c r="A45145" i="91"/>
  <c r="A45146" i="91"/>
  <c r="A45147" i="91"/>
  <c r="A45148" i="91"/>
  <c r="A45149" i="91"/>
  <c r="A45150" i="91"/>
  <c r="A45151" i="91"/>
  <c r="A45152" i="91"/>
  <c r="A45153" i="91"/>
  <c r="A45154" i="91"/>
  <c r="A45155" i="91"/>
  <c r="A45156" i="91"/>
  <c r="A45157" i="91"/>
  <c r="A45158" i="91"/>
  <c r="A45159" i="91"/>
  <c r="A45160" i="91"/>
  <c r="A45161" i="91"/>
  <c r="A45162" i="91"/>
  <c r="A45163" i="91"/>
  <c r="A45164" i="91"/>
  <c r="A45165" i="91"/>
  <c r="A45166" i="91"/>
  <c r="A45167" i="91"/>
  <c r="A45168" i="91"/>
  <c r="A45169" i="91"/>
  <c r="A45170" i="91"/>
  <c r="A45171" i="91"/>
  <c r="A45172" i="91"/>
  <c r="A45173" i="91"/>
  <c r="A45174" i="91"/>
  <c r="A45175" i="91"/>
  <c r="A45176" i="91"/>
  <c r="A45177" i="91"/>
  <c r="A45178" i="91"/>
  <c r="A45179" i="91"/>
  <c r="A45180" i="91"/>
  <c r="A45181" i="91"/>
  <c r="A45182" i="91"/>
  <c r="A45183" i="91"/>
  <c r="A45184" i="91"/>
  <c r="A45185" i="91"/>
  <c r="A45186" i="91"/>
  <c r="A45187" i="91"/>
  <c r="A45188" i="91"/>
  <c r="A45189" i="91"/>
  <c r="A45190" i="91"/>
  <c r="A45191" i="91"/>
  <c r="A45192" i="91"/>
  <c r="A45193" i="91"/>
  <c r="A45194" i="91"/>
  <c r="A45195" i="91"/>
  <c r="A45196" i="91"/>
  <c r="A45197" i="91"/>
  <c r="A45198" i="91"/>
  <c r="A45199" i="91"/>
  <c r="A45200" i="91"/>
  <c r="A45201" i="91"/>
  <c r="A45202" i="91"/>
  <c r="A45203" i="91"/>
  <c r="A45204" i="91"/>
  <c r="A45205" i="91"/>
  <c r="A45206" i="91"/>
  <c r="A45207" i="91"/>
  <c r="A45208" i="91"/>
  <c r="A45209" i="91"/>
  <c r="A45210" i="91"/>
  <c r="A45211" i="91"/>
  <c r="A45212" i="91"/>
  <c r="A45213" i="91"/>
  <c r="A45214" i="91"/>
  <c r="A45215" i="91"/>
  <c r="A45216" i="91"/>
  <c r="A45217" i="91"/>
  <c r="A45218" i="91"/>
  <c r="A45219" i="91"/>
  <c r="A45220" i="91"/>
  <c r="A45221" i="91"/>
  <c r="A45222" i="91"/>
  <c r="A45223" i="91"/>
  <c r="A45224" i="91"/>
  <c r="A45225" i="91"/>
  <c r="A45226" i="91"/>
  <c r="A45227" i="91"/>
  <c r="A45228" i="91"/>
  <c r="A45229" i="91"/>
  <c r="A45230" i="91"/>
  <c r="A45231" i="91"/>
  <c r="A45232" i="91"/>
  <c r="A45233" i="91"/>
  <c r="A45234" i="91"/>
  <c r="A45235" i="91"/>
  <c r="A45236" i="91"/>
  <c r="A45237" i="91"/>
  <c r="A45238" i="91"/>
  <c r="A45239" i="91"/>
  <c r="A45240" i="91"/>
  <c r="A45241" i="91"/>
  <c r="A45242" i="91"/>
  <c r="A45243" i="91"/>
  <c r="A45244" i="91"/>
  <c r="A45245" i="91"/>
  <c r="A45246" i="91"/>
  <c r="A45247" i="91"/>
  <c r="A45248" i="91"/>
  <c r="A45249" i="91"/>
  <c r="A45250" i="91"/>
  <c r="A45251" i="91"/>
  <c r="A45252" i="91"/>
  <c r="A45253" i="91"/>
  <c r="A45254" i="91"/>
  <c r="A45255" i="91"/>
  <c r="A45256" i="91"/>
  <c r="A45257" i="91"/>
  <c r="A45258" i="91"/>
  <c r="A45259" i="91"/>
  <c r="A45260" i="91"/>
  <c r="A45261" i="91"/>
  <c r="A45262" i="91"/>
  <c r="A45263" i="91"/>
  <c r="A45264" i="91"/>
  <c r="A45265" i="91"/>
  <c r="A45266" i="91"/>
  <c r="A45267" i="91"/>
  <c r="A45268" i="91"/>
  <c r="A45269" i="91"/>
  <c r="A45270" i="91"/>
  <c r="A45271" i="91"/>
  <c r="A45272" i="91"/>
  <c r="A45273" i="91"/>
  <c r="A45274" i="91"/>
  <c r="A45275" i="91"/>
  <c r="A45276" i="91"/>
  <c r="A45277" i="91"/>
  <c r="A45278" i="91"/>
  <c r="A45279" i="91"/>
  <c r="A45280" i="91"/>
  <c r="A45281" i="91"/>
  <c r="A45282" i="91"/>
  <c r="A45283" i="91"/>
  <c r="A45284" i="91"/>
  <c r="A45285" i="91"/>
  <c r="A45286" i="91"/>
  <c r="A45287" i="91"/>
  <c r="A45288" i="91"/>
  <c r="A45289" i="91"/>
  <c r="A45290" i="91"/>
  <c r="A45291" i="91"/>
  <c r="A45292" i="91"/>
  <c r="A45293" i="91"/>
  <c r="A45294" i="91"/>
  <c r="A45295" i="91"/>
  <c r="A45296" i="91"/>
  <c r="A45297" i="91"/>
  <c r="A45298" i="91"/>
  <c r="A45299" i="91"/>
  <c r="A45300" i="91"/>
  <c r="A45301" i="91"/>
  <c r="A45302" i="91"/>
  <c r="A45303" i="91"/>
  <c r="A45304" i="91"/>
  <c r="A45305" i="91"/>
  <c r="A45306" i="91"/>
  <c r="A45307" i="91"/>
  <c r="A45308" i="91"/>
  <c r="A45309" i="91"/>
  <c r="A45310" i="91"/>
  <c r="A45311" i="91"/>
  <c r="A45312" i="91"/>
  <c r="A45313" i="91"/>
  <c r="A45314" i="91"/>
  <c r="A45315" i="91"/>
  <c r="A45316" i="91"/>
  <c r="A45317" i="91"/>
  <c r="A45318" i="91"/>
  <c r="A45319" i="91"/>
  <c r="A45320" i="91"/>
  <c r="A45321" i="91"/>
  <c r="A45322" i="91"/>
  <c r="A45323" i="91"/>
  <c r="A45324" i="91"/>
  <c r="A45325" i="91"/>
  <c r="A45326" i="91"/>
  <c r="A45327" i="91"/>
  <c r="A45328" i="91"/>
  <c r="A45329" i="91"/>
  <c r="A45330" i="91"/>
  <c r="A45331" i="91"/>
  <c r="A45332" i="91"/>
  <c r="A45333" i="91"/>
  <c r="A45334" i="91"/>
  <c r="A45335" i="91"/>
  <c r="A45336" i="91"/>
  <c r="A45337" i="91"/>
  <c r="A45338" i="91"/>
  <c r="A45339" i="91"/>
  <c r="A45340" i="91"/>
  <c r="A45341" i="91"/>
  <c r="A45342" i="91"/>
  <c r="A45343" i="91"/>
  <c r="A45344" i="91"/>
  <c r="A45345" i="91"/>
  <c r="A45346" i="91"/>
  <c r="A45347" i="91"/>
  <c r="A45348" i="91"/>
  <c r="A45349" i="91"/>
  <c r="A45350" i="91"/>
  <c r="A45351" i="91"/>
  <c r="A45352" i="91"/>
  <c r="A45353" i="91"/>
  <c r="A45354" i="91"/>
  <c r="A45355" i="91"/>
  <c r="A45356" i="91"/>
  <c r="A45357" i="91"/>
  <c r="A45358" i="91"/>
  <c r="A45359" i="91"/>
  <c r="A45360" i="91"/>
  <c r="A45361" i="91"/>
  <c r="A45362" i="91"/>
  <c r="A45363" i="91"/>
  <c r="A45364" i="91"/>
  <c r="A45365" i="91"/>
  <c r="A45366" i="91"/>
  <c r="A45367" i="91"/>
  <c r="A45368" i="91"/>
  <c r="A45369" i="91"/>
  <c r="A45370" i="91"/>
  <c r="A45371" i="91"/>
  <c r="A45372" i="91"/>
  <c r="A45373" i="91"/>
  <c r="A45374" i="91"/>
  <c r="A45375" i="91"/>
  <c r="A45376" i="91"/>
  <c r="A45377" i="91"/>
  <c r="A45378" i="91"/>
  <c r="A45379" i="91"/>
  <c r="A45380" i="91"/>
  <c r="A45381" i="91"/>
  <c r="A45382" i="91"/>
  <c r="A45383" i="91"/>
  <c r="A45384" i="91"/>
  <c r="A45385" i="91"/>
  <c r="A45386" i="91"/>
  <c r="A45387" i="91"/>
  <c r="A45388" i="91"/>
  <c r="A45389" i="91"/>
  <c r="A45390" i="91"/>
  <c r="A45391" i="91"/>
  <c r="A45392" i="91"/>
  <c r="A45393" i="91"/>
  <c r="A45394" i="91"/>
  <c r="A45395" i="91"/>
  <c r="A45396" i="91"/>
  <c r="A45397" i="91"/>
  <c r="A45398" i="91"/>
  <c r="A45399" i="91"/>
  <c r="A45400" i="91"/>
  <c r="A45401" i="91"/>
  <c r="A45402" i="91"/>
  <c r="A45403" i="91"/>
  <c r="A45404" i="91"/>
  <c r="A45405" i="91"/>
  <c r="A45406" i="91"/>
  <c r="A45407" i="91"/>
  <c r="A45408" i="91"/>
  <c r="A45409" i="91"/>
  <c r="A45410" i="91"/>
  <c r="A45411" i="91"/>
  <c r="A45412" i="91"/>
  <c r="A45413" i="91"/>
  <c r="A45414" i="91"/>
  <c r="A45415" i="91"/>
  <c r="A45416" i="91"/>
  <c r="A45417" i="91"/>
  <c r="A45418" i="91"/>
  <c r="A45419" i="91"/>
  <c r="A45420" i="91"/>
  <c r="A45421" i="91"/>
  <c r="A45422" i="91"/>
  <c r="A45423" i="91"/>
  <c r="A45424" i="91"/>
  <c r="A45425" i="91"/>
  <c r="A45426" i="91"/>
  <c r="A45427" i="91"/>
  <c r="A45428" i="91"/>
  <c r="A45429" i="91"/>
  <c r="A45430" i="91"/>
  <c r="A45431" i="91"/>
  <c r="A45432" i="91"/>
  <c r="A45433" i="91"/>
  <c r="A45434" i="91"/>
  <c r="A45435" i="91"/>
  <c r="A45436" i="91"/>
  <c r="A45437" i="91"/>
  <c r="A45438" i="91"/>
  <c r="A45439" i="91"/>
  <c r="A45440" i="91"/>
  <c r="A45441" i="91"/>
  <c r="A45442" i="91"/>
  <c r="A45443" i="91"/>
  <c r="A45444" i="91"/>
  <c r="A45445" i="91"/>
  <c r="A45446" i="91"/>
  <c r="A45447" i="91"/>
  <c r="A45448" i="91"/>
  <c r="A45449" i="91"/>
  <c r="A45450" i="91"/>
  <c r="A45451" i="91"/>
  <c r="A45452" i="91"/>
  <c r="A45453" i="91"/>
  <c r="A45454" i="91"/>
  <c r="A45455" i="91"/>
  <c r="A45456" i="91"/>
  <c r="A45457" i="91"/>
  <c r="A45458" i="91"/>
  <c r="A45459" i="91"/>
  <c r="A45460" i="91"/>
  <c r="A45461" i="91"/>
  <c r="A45462" i="91"/>
  <c r="A45463" i="91"/>
  <c r="A45464" i="91"/>
  <c r="A45465" i="91"/>
  <c r="A45466" i="91"/>
  <c r="A45467" i="91"/>
  <c r="A45468" i="91"/>
  <c r="A45469" i="91"/>
  <c r="A45470" i="91"/>
  <c r="A45471" i="91"/>
  <c r="A45472" i="91"/>
  <c r="A45473" i="91"/>
  <c r="A45474" i="91"/>
  <c r="A45475" i="91"/>
  <c r="A45476" i="91"/>
  <c r="A45477" i="91"/>
  <c r="A45478" i="91"/>
  <c r="A45479" i="91"/>
  <c r="A45480" i="91"/>
  <c r="A45481" i="91"/>
  <c r="A45482" i="91"/>
  <c r="A45483" i="91"/>
  <c r="A45484" i="91"/>
  <c r="A45485" i="91"/>
  <c r="A45486" i="91"/>
  <c r="A45487" i="91"/>
  <c r="A45488" i="91"/>
  <c r="A45489" i="91"/>
  <c r="A45490" i="91"/>
  <c r="A45491" i="91"/>
  <c r="A45492" i="91"/>
  <c r="A45493" i="91"/>
  <c r="A45494" i="91"/>
  <c r="A45495" i="91"/>
  <c r="A45496" i="91"/>
  <c r="A45497" i="91"/>
  <c r="A45498" i="91"/>
  <c r="A45499" i="91"/>
  <c r="A45500" i="91"/>
  <c r="A45501" i="91"/>
  <c r="A45502" i="91"/>
  <c r="A45503" i="91"/>
  <c r="A45504" i="91"/>
  <c r="A45505" i="91"/>
  <c r="A45506" i="91"/>
  <c r="A45507" i="91"/>
  <c r="A45508" i="91"/>
  <c r="A45509" i="91"/>
  <c r="A45510" i="91"/>
  <c r="A45511" i="91"/>
  <c r="A45512" i="91"/>
  <c r="A45513" i="91"/>
  <c r="A45514" i="91"/>
  <c r="A45515" i="91"/>
  <c r="A45516" i="91"/>
  <c r="A45517" i="91"/>
  <c r="A45518" i="91"/>
  <c r="A45519" i="91"/>
  <c r="A45520" i="91"/>
  <c r="A45521" i="91"/>
  <c r="A45522" i="91"/>
  <c r="A45523" i="91"/>
  <c r="A45524" i="91"/>
  <c r="A45525" i="91"/>
  <c r="A45526" i="91"/>
  <c r="A45527" i="91"/>
  <c r="A45528" i="91"/>
  <c r="A45529" i="91"/>
  <c r="A45530" i="91"/>
  <c r="A45531" i="91"/>
  <c r="A45532" i="91"/>
  <c r="A45533" i="91"/>
  <c r="A45534" i="91"/>
  <c r="A45535" i="91"/>
  <c r="A45536" i="91"/>
  <c r="A45537" i="91"/>
  <c r="A45538" i="91"/>
  <c r="A45539" i="91"/>
  <c r="A45540" i="91"/>
  <c r="A45541" i="91"/>
  <c r="A45542" i="91"/>
  <c r="A45543" i="91"/>
  <c r="A45544" i="91"/>
  <c r="A45545" i="91"/>
  <c r="A45546" i="91"/>
  <c r="A45547" i="91"/>
  <c r="A45548" i="91"/>
  <c r="A45549" i="91"/>
  <c r="A45550" i="91"/>
  <c r="A45551" i="91"/>
  <c r="A45552" i="91"/>
  <c r="A45553" i="91"/>
  <c r="A45554" i="91"/>
  <c r="A45555" i="91"/>
  <c r="A45556" i="91"/>
  <c r="A45557" i="91"/>
  <c r="A45558" i="91"/>
  <c r="A45559" i="91"/>
  <c r="A45560" i="91"/>
  <c r="A45561" i="91"/>
  <c r="A45562" i="91"/>
  <c r="A45563" i="91"/>
  <c r="A45564" i="91"/>
  <c r="A45565" i="91"/>
  <c r="A45566" i="91"/>
  <c r="A45567" i="91"/>
  <c r="A45568" i="91"/>
  <c r="A45569" i="91"/>
  <c r="A45570" i="91"/>
  <c r="A45571" i="91"/>
  <c r="A45572" i="91"/>
  <c r="A45573" i="91"/>
  <c r="A45574" i="91"/>
  <c r="A45575" i="91"/>
  <c r="A45576" i="91"/>
  <c r="A45577" i="91"/>
  <c r="A45578" i="91"/>
  <c r="A45579" i="91"/>
  <c r="A45580" i="91"/>
  <c r="A45581" i="91"/>
  <c r="A45582" i="91"/>
  <c r="A45583" i="91"/>
  <c r="A45584" i="91"/>
  <c r="A45585" i="91"/>
  <c r="A45586" i="91"/>
  <c r="A45587" i="91"/>
  <c r="A45588" i="91"/>
  <c r="A45589" i="91"/>
  <c r="A45590" i="91"/>
  <c r="A45591" i="91"/>
  <c r="A45592" i="91"/>
  <c r="A45593" i="91"/>
  <c r="A45594" i="91"/>
  <c r="A45595" i="91"/>
  <c r="A45596" i="91"/>
  <c r="A45597" i="91"/>
  <c r="A45598" i="91"/>
  <c r="A45599" i="91"/>
  <c r="A45600" i="91"/>
  <c r="A45601" i="91"/>
  <c r="A45602" i="91"/>
  <c r="A45603" i="91"/>
  <c r="A45604" i="91"/>
  <c r="A45605" i="91"/>
  <c r="A45606" i="91"/>
  <c r="A45607" i="91"/>
  <c r="A45608" i="91"/>
  <c r="A45609" i="91"/>
  <c r="A45610" i="91"/>
  <c r="A45611" i="91"/>
  <c r="A45612" i="91"/>
  <c r="A45613" i="91"/>
  <c r="A45614" i="91"/>
  <c r="A45615" i="91"/>
  <c r="A45616" i="91"/>
  <c r="A45617" i="91"/>
  <c r="A45618" i="91"/>
  <c r="A45619" i="91"/>
  <c r="A45620" i="91"/>
  <c r="A45621" i="91"/>
  <c r="A45622" i="91"/>
  <c r="A45623" i="91"/>
  <c r="A45624" i="91"/>
  <c r="A45625" i="91"/>
  <c r="A45626" i="91"/>
  <c r="A45627" i="91"/>
  <c r="A45628" i="91"/>
  <c r="A45629" i="91"/>
  <c r="A45630" i="91"/>
  <c r="A45631" i="91"/>
  <c r="A45632" i="91"/>
  <c r="A45633" i="91"/>
  <c r="A45634" i="91"/>
  <c r="A45635" i="91"/>
  <c r="A45636" i="91"/>
  <c r="A45637" i="91"/>
  <c r="A45638" i="91"/>
  <c r="A45639" i="91"/>
  <c r="A45640" i="91"/>
  <c r="A45641" i="91"/>
  <c r="A45642" i="91"/>
  <c r="A45643" i="91"/>
  <c r="A45644" i="91"/>
  <c r="A45645" i="91"/>
  <c r="A45646" i="91"/>
  <c r="A45647" i="91"/>
  <c r="A45648" i="91"/>
  <c r="A45649" i="91"/>
  <c r="A45650" i="91"/>
  <c r="A45651" i="91"/>
  <c r="A45652" i="91"/>
  <c r="A45653" i="91"/>
  <c r="A45654" i="91"/>
  <c r="A45655" i="91"/>
  <c r="A45656" i="91"/>
  <c r="A45657" i="91"/>
  <c r="A45658" i="91"/>
  <c r="A45659" i="91"/>
  <c r="A45660" i="91"/>
  <c r="A45661" i="91"/>
  <c r="A45662" i="91"/>
  <c r="A45663" i="91"/>
  <c r="A45664" i="91"/>
  <c r="A45665" i="91"/>
  <c r="A45666" i="91"/>
  <c r="A45667" i="91"/>
  <c r="A45668" i="91"/>
  <c r="A45669" i="91"/>
  <c r="A45670" i="91"/>
  <c r="A45671" i="91"/>
  <c r="A45672" i="91"/>
  <c r="A45673" i="91"/>
  <c r="A45674" i="91"/>
  <c r="A45675" i="91"/>
  <c r="A45676" i="91"/>
  <c r="A45677" i="91"/>
  <c r="A45678" i="91"/>
  <c r="A45679" i="91"/>
  <c r="A45680" i="91"/>
  <c r="A45681" i="91"/>
  <c r="A45682" i="91"/>
  <c r="A45683" i="91"/>
  <c r="A45684" i="91"/>
  <c r="A45685" i="91"/>
  <c r="A45686" i="91"/>
  <c r="A45687" i="91"/>
  <c r="A45688" i="91"/>
  <c r="A45689" i="91"/>
  <c r="A45690" i="91"/>
  <c r="A45691" i="91"/>
  <c r="A45692" i="91"/>
  <c r="A45693" i="91"/>
  <c r="A45694" i="91"/>
  <c r="A45695" i="91"/>
  <c r="A45696" i="91"/>
  <c r="A45697" i="91"/>
  <c r="A45698" i="91"/>
  <c r="A45699" i="91"/>
  <c r="A45700" i="91"/>
  <c r="A45701" i="91"/>
  <c r="A45702" i="91"/>
  <c r="A45703" i="91"/>
  <c r="A45704" i="91"/>
  <c r="A45705" i="91"/>
  <c r="A45706" i="91"/>
  <c r="A45707" i="91"/>
  <c r="A45708" i="91"/>
  <c r="A45709" i="91"/>
  <c r="A45710" i="91"/>
  <c r="A45711" i="91"/>
  <c r="A45712" i="91"/>
  <c r="A45713" i="91"/>
  <c r="A45714" i="91"/>
  <c r="A45715" i="91"/>
  <c r="A45716" i="91"/>
  <c r="A45717" i="91"/>
  <c r="A45718" i="91"/>
  <c r="A45719" i="91"/>
  <c r="A45720" i="91"/>
  <c r="A45721" i="91"/>
  <c r="A45722" i="91"/>
  <c r="A45723" i="91"/>
  <c r="A45724" i="91"/>
  <c r="A45725" i="91"/>
  <c r="A45726" i="91"/>
  <c r="A45727" i="91"/>
  <c r="A45728" i="91"/>
  <c r="A45729" i="91"/>
  <c r="A45730" i="91"/>
  <c r="A45731" i="91"/>
  <c r="A45732" i="91"/>
  <c r="A45733" i="91"/>
  <c r="A45734" i="91"/>
  <c r="A45735" i="91"/>
  <c r="A45736" i="91"/>
  <c r="A45737" i="91"/>
  <c r="A45738" i="91"/>
  <c r="A45739" i="91"/>
  <c r="A45740" i="91"/>
  <c r="A45741" i="91"/>
  <c r="A45742" i="91"/>
  <c r="A45743" i="91"/>
  <c r="A45744" i="91"/>
  <c r="A45745" i="91"/>
  <c r="A45746" i="91"/>
  <c r="A45747" i="91"/>
  <c r="A45748" i="91"/>
  <c r="A45749" i="91"/>
  <c r="A45750" i="91"/>
  <c r="A45751" i="91"/>
  <c r="A45752" i="91"/>
  <c r="A45753" i="91"/>
  <c r="A45754" i="91"/>
  <c r="A45755" i="91"/>
  <c r="A45756" i="91"/>
  <c r="A45757" i="91"/>
  <c r="A45758" i="91"/>
  <c r="A45759" i="91"/>
  <c r="A45760" i="91"/>
  <c r="A45761" i="91"/>
  <c r="A45762" i="91"/>
  <c r="A45763" i="91"/>
  <c r="A45764" i="91"/>
  <c r="A45765" i="91"/>
  <c r="A45766" i="91"/>
  <c r="A45767" i="91"/>
  <c r="A45768" i="91"/>
  <c r="A45769" i="91"/>
  <c r="A45770" i="91"/>
  <c r="A45771" i="91"/>
  <c r="A45772" i="91"/>
  <c r="A45773" i="91"/>
  <c r="A45774" i="91"/>
  <c r="A45775" i="91"/>
  <c r="A45776" i="91"/>
  <c r="A45777" i="91"/>
  <c r="A45778" i="91"/>
  <c r="A45779" i="91"/>
  <c r="A45780" i="91"/>
  <c r="A45781" i="91"/>
  <c r="A45782" i="91"/>
  <c r="A45783" i="91"/>
  <c r="A45784" i="91"/>
  <c r="A45785" i="91"/>
  <c r="A45786" i="91"/>
  <c r="A45787" i="91"/>
  <c r="A45788" i="91"/>
  <c r="A45789" i="91"/>
  <c r="A45790" i="91"/>
  <c r="A45791" i="91"/>
  <c r="A45792" i="91"/>
  <c r="A45793" i="91"/>
  <c r="A45794" i="91"/>
  <c r="A45795" i="91"/>
  <c r="A45796" i="91"/>
  <c r="A45797" i="91"/>
  <c r="A45798" i="91"/>
  <c r="A45799" i="91"/>
  <c r="A45800" i="91"/>
  <c r="A45801" i="91"/>
  <c r="A45802" i="91"/>
  <c r="A45803" i="91"/>
  <c r="A45804" i="91"/>
  <c r="A45805" i="91"/>
  <c r="A45806" i="91"/>
  <c r="A45807" i="91"/>
  <c r="A45808" i="91"/>
  <c r="A45809" i="91"/>
  <c r="A45810" i="91"/>
  <c r="A45811" i="91"/>
  <c r="A45812" i="91"/>
  <c r="A45813" i="91"/>
  <c r="A45814" i="91"/>
  <c r="A45815" i="91"/>
  <c r="A45816" i="91"/>
  <c r="A45817" i="91"/>
  <c r="A45818" i="91"/>
  <c r="A45819" i="91"/>
  <c r="A45820" i="91"/>
  <c r="A45821" i="91"/>
  <c r="A45822" i="91"/>
  <c r="A45823" i="91"/>
  <c r="A45824" i="91"/>
  <c r="A45825" i="91"/>
  <c r="A45826" i="91"/>
  <c r="A45827" i="91"/>
  <c r="A45828" i="91"/>
  <c r="A45829" i="91"/>
  <c r="A45830" i="91"/>
  <c r="A45831" i="91"/>
  <c r="A45832" i="91"/>
  <c r="A45833" i="91"/>
  <c r="A45834" i="91"/>
  <c r="A45835" i="91"/>
  <c r="A45836" i="91"/>
  <c r="A45837" i="91"/>
  <c r="A45838" i="91"/>
  <c r="A45839" i="91"/>
  <c r="A45840" i="91"/>
  <c r="A45841" i="91"/>
  <c r="A45842" i="91"/>
  <c r="A45843" i="91"/>
  <c r="A45844" i="91"/>
  <c r="A45845" i="91"/>
  <c r="A45846" i="91"/>
  <c r="A45847" i="91"/>
  <c r="A45848" i="91"/>
  <c r="A45849" i="91"/>
  <c r="A45850" i="91"/>
  <c r="A45851" i="91"/>
  <c r="A45852" i="91"/>
  <c r="A45853" i="91"/>
  <c r="A45854" i="91"/>
  <c r="A45855" i="91"/>
  <c r="A45856" i="91"/>
  <c r="A45857" i="91"/>
  <c r="A45858" i="91"/>
  <c r="A45859" i="91"/>
  <c r="A45860" i="91"/>
  <c r="A45861" i="91"/>
  <c r="A45862" i="91"/>
  <c r="A45863" i="91"/>
  <c r="A45864" i="91"/>
  <c r="A45865" i="91"/>
  <c r="A45866" i="91"/>
  <c r="A45867" i="91"/>
  <c r="A45868" i="91"/>
  <c r="A45869" i="91"/>
  <c r="A45870" i="91"/>
  <c r="A45871" i="91"/>
  <c r="A45872" i="91"/>
  <c r="A45873" i="91"/>
  <c r="A45874" i="91"/>
  <c r="A45875" i="91"/>
  <c r="A45876" i="91"/>
  <c r="A45877" i="91"/>
  <c r="A45878" i="91"/>
  <c r="A45879" i="91"/>
  <c r="A45880" i="91"/>
  <c r="A45881" i="91"/>
  <c r="A45882" i="91"/>
  <c r="A45883" i="91"/>
  <c r="A45884" i="91"/>
  <c r="A45885" i="91"/>
  <c r="A45886" i="91"/>
  <c r="A45887" i="91"/>
  <c r="A45888" i="91"/>
  <c r="A45889" i="91"/>
  <c r="A45890" i="91"/>
  <c r="A45891" i="91"/>
  <c r="A45892" i="91"/>
  <c r="A45893" i="91"/>
  <c r="A45894" i="91"/>
  <c r="A45895" i="91"/>
  <c r="A45896" i="91"/>
  <c r="A45897" i="91"/>
  <c r="A45898" i="91"/>
  <c r="A45899" i="91"/>
  <c r="A45900" i="91"/>
  <c r="A45901" i="91"/>
  <c r="A45902" i="91"/>
  <c r="A45903" i="91"/>
  <c r="A45904" i="91"/>
  <c r="A45905" i="91"/>
  <c r="A45906" i="91"/>
  <c r="A45907" i="91"/>
  <c r="A45908" i="91"/>
  <c r="A45909" i="91"/>
  <c r="A45910" i="91"/>
  <c r="A45911" i="91"/>
  <c r="A45912" i="91"/>
  <c r="A45913" i="91"/>
  <c r="A45914" i="91"/>
  <c r="A45915" i="91"/>
  <c r="A45916" i="91"/>
  <c r="A45917" i="91"/>
  <c r="A45918" i="91"/>
  <c r="A45919" i="91"/>
  <c r="A45920" i="91"/>
  <c r="A45921" i="91"/>
  <c r="A45922" i="91"/>
  <c r="A45923" i="91"/>
  <c r="A45924" i="91"/>
  <c r="A45925" i="91"/>
  <c r="A45926" i="91"/>
  <c r="A45927" i="91"/>
  <c r="A45928" i="91"/>
  <c r="A45929" i="91"/>
  <c r="A45930" i="91"/>
  <c r="A45931" i="91"/>
  <c r="A45932" i="91"/>
  <c r="A45933" i="91"/>
  <c r="A45934" i="91"/>
  <c r="A45935" i="91"/>
  <c r="A45936" i="91"/>
  <c r="A45937" i="91"/>
  <c r="A45938" i="91"/>
  <c r="A45939" i="91"/>
  <c r="A45940" i="91"/>
  <c r="A45941" i="91"/>
  <c r="A45942" i="91"/>
  <c r="A45943" i="91"/>
  <c r="A45944" i="91"/>
  <c r="A45945" i="91"/>
  <c r="A45946" i="91"/>
  <c r="A45947" i="91"/>
  <c r="A45948" i="91"/>
  <c r="A45949" i="91"/>
  <c r="A45950" i="91"/>
  <c r="A45951" i="91"/>
  <c r="A45952" i="91"/>
  <c r="A45953" i="91"/>
  <c r="A45954" i="91"/>
  <c r="A45955" i="91"/>
  <c r="A45956" i="91"/>
  <c r="A45957" i="91"/>
  <c r="A45958" i="91"/>
  <c r="A45959" i="91"/>
  <c r="A45960" i="91"/>
  <c r="A45961" i="91"/>
  <c r="A45962" i="91"/>
  <c r="A45963" i="91"/>
  <c r="A45964" i="91"/>
  <c r="A45965" i="91"/>
  <c r="A45966" i="91"/>
  <c r="A45967" i="91"/>
  <c r="A45968" i="91"/>
  <c r="A45969" i="91"/>
  <c r="A45970" i="91"/>
  <c r="A45971" i="91"/>
  <c r="A45972" i="91"/>
  <c r="A45973" i="91"/>
  <c r="A45974" i="91"/>
  <c r="A45975" i="91"/>
  <c r="A45976" i="91"/>
  <c r="A45977" i="91"/>
  <c r="A45978" i="91"/>
  <c r="A45979" i="91"/>
  <c r="A45980" i="91"/>
  <c r="A45981" i="91"/>
  <c r="A45982" i="91"/>
  <c r="A45983" i="91"/>
  <c r="A45984" i="91"/>
  <c r="A45985" i="91"/>
  <c r="A45986" i="91"/>
  <c r="A45987" i="91"/>
  <c r="A45988" i="91"/>
  <c r="A45989" i="91"/>
  <c r="A45990" i="91"/>
  <c r="A45991" i="91"/>
  <c r="A45992" i="91"/>
  <c r="A45993" i="91"/>
  <c r="A45994" i="91"/>
  <c r="A45995" i="91"/>
  <c r="A45996" i="91"/>
  <c r="A45997" i="91"/>
  <c r="A45998" i="91"/>
  <c r="A45999" i="91"/>
  <c r="A46000" i="91"/>
  <c r="A46001" i="91"/>
  <c r="A46002" i="91"/>
  <c r="A46003" i="91"/>
  <c r="A46004" i="91"/>
  <c r="A46005" i="91"/>
  <c r="A46006" i="91"/>
  <c r="A46007" i="91"/>
  <c r="A46008" i="91"/>
  <c r="A46009" i="91"/>
  <c r="A46010" i="91"/>
  <c r="A46011" i="91"/>
  <c r="A46012" i="91"/>
  <c r="A46013" i="91"/>
  <c r="A46014" i="91"/>
  <c r="A46015" i="91"/>
  <c r="A46016" i="91"/>
  <c r="A46017" i="91"/>
  <c r="A46018" i="91"/>
  <c r="A46019" i="91"/>
  <c r="A46020" i="91"/>
  <c r="A46021" i="91"/>
  <c r="A46022" i="91"/>
  <c r="A46023" i="91"/>
  <c r="A46024" i="91"/>
  <c r="A46025" i="91"/>
  <c r="A46026" i="91"/>
  <c r="A46027" i="91"/>
  <c r="A46028" i="91"/>
  <c r="A46029" i="91"/>
  <c r="A46030" i="91"/>
  <c r="A46031" i="91"/>
  <c r="A46032" i="91"/>
  <c r="A46033" i="91"/>
  <c r="A46034" i="91"/>
  <c r="A46035" i="91"/>
  <c r="A46036" i="91"/>
  <c r="A46037" i="91"/>
  <c r="A46038" i="91"/>
  <c r="A46039" i="91"/>
  <c r="A46040" i="91"/>
  <c r="A46041" i="91"/>
  <c r="A46042" i="91"/>
  <c r="A46043" i="91"/>
  <c r="A46044" i="91"/>
  <c r="A46045" i="91"/>
  <c r="A46046" i="91"/>
  <c r="A46047" i="91"/>
  <c r="A46048" i="91"/>
  <c r="A46049" i="91"/>
  <c r="A46050" i="91"/>
  <c r="A46051" i="91"/>
  <c r="A46052" i="91"/>
  <c r="A46053" i="91"/>
  <c r="A46054" i="91"/>
  <c r="A46055" i="91"/>
  <c r="A46056" i="91"/>
  <c r="A46057" i="91"/>
  <c r="A46058" i="91"/>
  <c r="A46059" i="91"/>
  <c r="A46060" i="91"/>
  <c r="A46061" i="91"/>
  <c r="A46062" i="91"/>
  <c r="A46063" i="91"/>
  <c r="A46064" i="91"/>
  <c r="A46065" i="91"/>
  <c r="A46066" i="91"/>
  <c r="A46067" i="91"/>
  <c r="A46068" i="91"/>
  <c r="A46069" i="91"/>
  <c r="A46070" i="91"/>
  <c r="A46071" i="91"/>
  <c r="A46072" i="91"/>
  <c r="A46073" i="91"/>
  <c r="A46074" i="91"/>
  <c r="A46075" i="91"/>
  <c r="A46076" i="91"/>
  <c r="A46077" i="91"/>
  <c r="A46078" i="91"/>
  <c r="A46079" i="91"/>
  <c r="A46080" i="91"/>
  <c r="A46081" i="91"/>
  <c r="A46082" i="91"/>
  <c r="A46083" i="91"/>
  <c r="A46084" i="91"/>
  <c r="A46085" i="91"/>
  <c r="A46086" i="91"/>
  <c r="A46087" i="91"/>
  <c r="A46088" i="91"/>
  <c r="A46089" i="91"/>
  <c r="A46090" i="91"/>
  <c r="A46091" i="91"/>
  <c r="A46092" i="91"/>
  <c r="A46093" i="91"/>
  <c r="A46094" i="91"/>
  <c r="A46095" i="91"/>
  <c r="A46096" i="91"/>
  <c r="A46097" i="91"/>
  <c r="A46098" i="91"/>
  <c r="A46099" i="91"/>
  <c r="A46100" i="91"/>
  <c r="A46101" i="91"/>
  <c r="A46102" i="91"/>
  <c r="A46103" i="91"/>
  <c r="A46104" i="91"/>
  <c r="A46105" i="91"/>
  <c r="A46106" i="91"/>
  <c r="A46107" i="91"/>
  <c r="A46108" i="91"/>
  <c r="A46109" i="91"/>
  <c r="A46110" i="91"/>
  <c r="A46111" i="91"/>
  <c r="A46112" i="91"/>
  <c r="A46113" i="91"/>
  <c r="A46114" i="91"/>
  <c r="A46115" i="91"/>
  <c r="A46116" i="91"/>
  <c r="A46117" i="91"/>
  <c r="A46118" i="91"/>
  <c r="A46119" i="91"/>
  <c r="A46120" i="91"/>
  <c r="A46121" i="91"/>
  <c r="A46122" i="91"/>
  <c r="A46123" i="91"/>
  <c r="A46124" i="91"/>
  <c r="A46125" i="91"/>
  <c r="A46126" i="91"/>
  <c r="A46127" i="91"/>
  <c r="A46128" i="91"/>
  <c r="A46129" i="91"/>
  <c r="A46130" i="91"/>
  <c r="A46131" i="91"/>
  <c r="A46132" i="91"/>
  <c r="A46133" i="91"/>
  <c r="A46134" i="91"/>
  <c r="A46135" i="91"/>
  <c r="A46136" i="91"/>
  <c r="A46137" i="91"/>
  <c r="A46138" i="91"/>
  <c r="A46139" i="91"/>
  <c r="A46140" i="91"/>
  <c r="A46141" i="91"/>
  <c r="A46142" i="91"/>
  <c r="A46143" i="91"/>
  <c r="A46144" i="91"/>
  <c r="A46145" i="91"/>
  <c r="A46146" i="91"/>
  <c r="A46147" i="91"/>
  <c r="A46148" i="91"/>
  <c r="A46149" i="91"/>
  <c r="A46150" i="91"/>
  <c r="A46151" i="91"/>
  <c r="A46152" i="91"/>
  <c r="A46153" i="91"/>
  <c r="A46154" i="91"/>
  <c r="A46155" i="91"/>
  <c r="A46156" i="91"/>
  <c r="A46157" i="91"/>
  <c r="A46158" i="91"/>
  <c r="A46159" i="91"/>
  <c r="A46160" i="91"/>
  <c r="A46161" i="91"/>
  <c r="A46162" i="91"/>
  <c r="A46163" i="91"/>
  <c r="A46164" i="91"/>
  <c r="A46165" i="91"/>
  <c r="A46166" i="91"/>
  <c r="A46167" i="91"/>
  <c r="A46168" i="91"/>
  <c r="A46169" i="91"/>
  <c r="A46170" i="91"/>
  <c r="A46171" i="91"/>
  <c r="A46172" i="91"/>
  <c r="A46173" i="91"/>
  <c r="A46174" i="91"/>
  <c r="A46175" i="91"/>
  <c r="A46176" i="91"/>
  <c r="A46177" i="91"/>
  <c r="A46178" i="91"/>
  <c r="A46179" i="91"/>
  <c r="A46180" i="91"/>
  <c r="A46181" i="91"/>
  <c r="A46182" i="91"/>
  <c r="A46183" i="91"/>
  <c r="A46184" i="91"/>
  <c r="A46185" i="91"/>
  <c r="A46186" i="91"/>
  <c r="A46187" i="91"/>
  <c r="A46188" i="91"/>
  <c r="A46189" i="91"/>
  <c r="A46190" i="91"/>
  <c r="A46191" i="91"/>
  <c r="A46192" i="91"/>
  <c r="A46193" i="91"/>
  <c r="A46194" i="91"/>
  <c r="A46195" i="91"/>
  <c r="A46196" i="91"/>
  <c r="A46197" i="91"/>
  <c r="A46198" i="91"/>
  <c r="A46199" i="91"/>
  <c r="A46200" i="91"/>
  <c r="A46201" i="91"/>
  <c r="A46202" i="91"/>
  <c r="A46203" i="91"/>
  <c r="A46204" i="91"/>
  <c r="A46205" i="91"/>
  <c r="A46206" i="91"/>
  <c r="A46207" i="91"/>
  <c r="A46208" i="91"/>
  <c r="A46209" i="91"/>
  <c r="A46210" i="91"/>
  <c r="A46211" i="91"/>
  <c r="A46212" i="91"/>
  <c r="A46213" i="91"/>
  <c r="A46214" i="91"/>
  <c r="A46215" i="91"/>
  <c r="A46216" i="91"/>
  <c r="A46217" i="91"/>
  <c r="A46218" i="91"/>
  <c r="A46219" i="91"/>
  <c r="A46220" i="91"/>
  <c r="A46221" i="91"/>
  <c r="A46222" i="91"/>
  <c r="A46223" i="91"/>
  <c r="A46224" i="91"/>
  <c r="A46225" i="91"/>
  <c r="A46226" i="91"/>
  <c r="A46227" i="91"/>
  <c r="A46228" i="91"/>
  <c r="A46229" i="91"/>
  <c r="A46230" i="91"/>
  <c r="A46231" i="91"/>
  <c r="A46232" i="91"/>
  <c r="A46233" i="91"/>
  <c r="A46234" i="91"/>
  <c r="A46235" i="91"/>
  <c r="A46236" i="91"/>
  <c r="A46237" i="91"/>
  <c r="A46238" i="91"/>
  <c r="A46239" i="91"/>
  <c r="A46240" i="91"/>
  <c r="A46241" i="91"/>
  <c r="A46242" i="91"/>
  <c r="A46243" i="91"/>
  <c r="A46244" i="91"/>
  <c r="A46245" i="91"/>
  <c r="A46246" i="91"/>
  <c r="A46247" i="91"/>
  <c r="A46248" i="91"/>
  <c r="A46249" i="91"/>
  <c r="A46250" i="91"/>
  <c r="A46251" i="91"/>
  <c r="A46252" i="91"/>
  <c r="A46253" i="91"/>
  <c r="A46254" i="91"/>
  <c r="A46255" i="91"/>
  <c r="A46256" i="91"/>
  <c r="A46257" i="91"/>
  <c r="A46258" i="91"/>
  <c r="A46259" i="91"/>
  <c r="A46260" i="91"/>
  <c r="A46261" i="91"/>
  <c r="A46262" i="91"/>
  <c r="A46263" i="91"/>
  <c r="A46264" i="91"/>
  <c r="A46265" i="91"/>
  <c r="A46266" i="91"/>
  <c r="A46267" i="91"/>
  <c r="A46268" i="91"/>
  <c r="A46269" i="91"/>
  <c r="A46270" i="91"/>
  <c r="A46271" i="91"/>
  <c r="A46272" i="91"/>
  <c r="A46273" i="91"/>
  <c r="A46274" i="91"/>
  <c r="A46275" i="91"/>
  <c r="A46276" i="91"/>
  <c r="A46277" i="91"/>
  <c r="A46278" i="91"/>
  <c r="A46279" i="91"/>
  <c r="A46280" i="91"/>
  <c r="A46281" i="91"/>
  <c r="A46282" i="91"/>
  <c r="A46283" i="91"/>
  <c r="A46284" i="91"/>
  <c r="A46285" i="91"/>
  <c r="A46286" i="91"/>
  <c r="A46287" i="91"/>
  <c r="A46288" i="91"/>
  <c r="A46289" i="91"/>
  <c r="A46290" i="91"/>
  <c r="A46291" i="91"/>
  <c r="A46292" i="91"/>
  <c r="A46293" i="91"/>
  <c r="A46294" i="91"/>
  <c r="A46295" i="91"/>
  <c r="A46296" i="91"/>
  <c r="A46297" i="91"/>
  <c r="A46298" i="91"/>
  <c r="A46299" i="91"/>
  <c r="A46300" i="91"/>
  <c r="A46301" i="91"/>
  <c r="A46302" i="91"/>
  <c r="A46303" i="91"/>
  <c r="A46304" i="91"/>
  <c r="A46305" i="91"/>
  <c r="A46306" i="91"/>
  <c r="A46307" i="91"/>
  <c r="A46308" i="91"/>
  <c r="A46309" i="91"/>
  <c r="A46310" i="91"/>
  <c r="A46311" i="91"/>
  <c r="A46312" i="91"/>
  <c r="A46313" i="91"/>
  <c r="A46314" i="91"/>
  <c r="A46315" i="91"/>
  <c r="A46316" i="91"/>
  <c r="A46317" i="91"/>
  <c r="A46318" i="91"/>
  <c r="A46319" i="91"/>
  <c r="A46320" i="91"/>
  <c r="A46321" i="91"/>
  <c r="A46322" i="91"/>
  <c r="A46323" i="91"/>
  <c r="A46324" i="91"/>
  <c r="A46325" i="91"/>
  <c r="A46326" i="91"/>
  <c r="A46327" i="91"/>
  <c r="A46328" i="91"/>
  <c r="A46329" i="91"/>
  <c r="A46330" i="91"/>
  <c r="A46331" i="91"/>
  <c r="A46332" i="91"/>
  <c r="A46333" i="91"/>
  <c r="A46334" i="91"/>
  <c r="A46335" i="91"/>
  <c r="A46336" i="91"/>
  <c r="A46337" i="91"/>
  <c r="A46338" i="91"/>
  <c r="A46339" i="91"/>
  <c r="A46340" i="91"/>
  <c r="A46341" i="91"/>
  <c r="A46342" i="91"/>
  <c r="A46343" i="91"/>
  <c r="A46344" i="91"/>
  <c r="A46345" i="91"/>
  <c r="A46346" i="91"/>
  <c r="A46347" i="91"/>
  <c r="A46348" i="91"/>
  <c r="A46349" i="91"/>
  <c r="A46350" i="91"/>
  <c r="A46351" i="91"/>
  <c r="A46352" i="91"/>
  <c r="A46353" i="91"/>
  <c r="A46354" i="91"/>
  <c r="A46355" i="91"/>
  <c r="A46356" i="91"/>
  <c r="A46357" i="91"/>
  <c r="A46358" i="91"/>
  <c r="A46359" i="91"/>
  <c r="A46360" i="91"/>
  <c r="A46361" i="91"/>
  <c r="A46362" i="91"/>
  <c r="A46363" i="91"/>
  <c r="A46364" i="91"/>
  <c r="A46365" i="91"/>
  <c r="A46366" i="91"/>
  <c r="A46367" i="91"/>
  <c r="A46368" i="91"/>
  <c r="A46369" i="91"/>
  <c r="A46370" i="91"/>
  <c r="A46371" i="91"/>
  <c r="A46372" i="91"/>
  <c r="A46373" i="91"/>
  <c r="A46374" i="91"/>
  <c r="A46375" i="91"/>
  <c r="A46376" i="91"/>
  <c r="A46377" i="91"/>
  <c r="A46378" i="91"/>
  <c r="A46379" i="91"/>
  <c r="A46380" i="91"/>
  <c r="A46381" i="91"/>
  <c r="A46382" i="91"/>
  <c r="A46383" i="91"/>
  <c r="A46384" i="91"/>
  <c r="A46385" i="91"/>
  <c r="A46386" i="91"/>
  <c r="A46387" i="91"/>
  <c r="A46388" i="91"/>
  <c r="A46389" i="91"/>
  <c r="A46390" i="91"/>
  <c r="A46391" i="91"/>
  <c r="A46392" i="91"/>
  <c r="A46393" i="91"/>
  <c r="A46394" i="91"/>
  <c r="A46395" i="91"/>
  <c r="A46396" i="91"/>
  <c r="A46397" i="91"/>
  <c r="A46398" i="91"/>
  <c r="A46399" i="91"/>
  <c r="A46400" i="91"/>
  <c r="A46401" i="91"/>
  <c r="A46402" i="91"/>
  <c r="A46403" i="91"/>
  <c r="A46404" i="91"/>
  <c r="A46405" i="91"/>
  <c r="A46406" i="91"/>
  <c r="A46407" i="91"/>
  <c r="A46408" i="91"/>
  <c r="A46409" i="91"/>
  <c r="A46410" i="91"/>
  <c r="A46411" i="91"/>
  <c r="A46412" i="91"/>
  <c r="A46413" i="91"/>
  <c r="A46414" i="91"/>
  <c r="A46415" i="91"/>
  <c r="A46416" i="91"/>
  <c r="A46417" i="91"/>
  <c r="A46418" i="91"/>
  <c r="A46419" i="91"/>
  <c r="A46420" i="91"/>
  <c r="A46421" i="91"/>
  <c r="A46422" i="91"/>
  <c r="A46423" i="91"/>
  <c r="A46424" i="91"/>
  <c r="A46425" i="91"/>
  <c r="A46426" i="91"/>
  <c r="A46427" i="91"/>
  <c r="A46428" i="91"/>
  <c r="A46429" i="91"/>
  <c r="A46430" i="91"/>
  <c r="A46431" i="91"/>
  <c r="A46432" i="91"/>
  <c r="A46433" i="91"/>
  <c r="A46434" i="91"/>
  <c r="A46435" i="91"/>
  <c r="A46436" i="91"/>
  <c r="A46437" i="91"/>
  <c r="A46438" i="91"/>
  <c r="A46439" i="91"/>
  <c r="A46440" i="91"/>
  <c r="A46441" i="91"/>
  <c r="A46442" i="91"/>
  <c r="A46443" i="91"/>
  <c r="A46444" i="91"/>
  <c r="A46445" i="91"/>
  <c r="A46446" i="91"/>
  <c r="A46447" i="91"/>
  <c r="A46448" i="91"/>
  <c r="A46449" i="91"/>
  <c r="A46450" i="91"/>
  <c r="A46451" i="91"/>
  <c r="A46452" i="91"/>
  <c r="A46453" i="91"/>
  <c r="A46454" i="91"/>
  <c r="A46455" i="91"/>
  <c r="A46456" i="91"/>
  <c r="A46457" i="91"/>
  <c r="A46458" i="91"/>
  <c r="A46459" i="91"/>
  <c r="A46460" i="91"/>
  <c r="A46461" i="91"/>
  <c r="A46462" i="91"/>
  <c r="A46463" i="91"/>
  <c r="A46464" i="91"/>
  <c r="A46465" i="91"/>
  <c r="A46466" i="91"/>
  <c r="A46467" i="91"/>
  <c r="A46468" i="91"/>
  <c r="A46469" i="91"/>
  <c r="A46470" i="91"/>
  <c r="A46471" i="91"/>
  <c r="A46472" i="91"/>
  <c r="A46473" i="91"/>
  <c r="A46474" i="91"/>
  <c r="A46475" i="91"/>
  <c r="A46476" i="91"/>
  <c r="A46477" i="91"/>
  <c r="A46478" i="91"/>
  <c r="A46479" i="91"/>
  <c r="A46480" i="91"/>
  <c r="A46481" i="91"/>
  <c r="A46482" i="91"/>
  <c r="A46483" i="91"/>
  <c r="A46484" i="91"/>
  <c r="A46485" i="91"/>
  <c r="A46486" i="91"/>
  <c r="A46487" i="91"/>
  <c r="A46488" i="91"/>
  <c r="A46489" i="91"/>
  <c r="A46490" i="91"/>
  <c r="A46491" i="91"/>
  <c r="A46492" i="91"/>
  <c r="A46493" i="91"/>
  <c r="A46494" i="91"/>
  <c r="A46495" i="91"/>
  <c r="A46496" i="91"/>
  <c r="A46497" i="91"/>
  <c r="A46498" i="91"/>
  <c r="A46499" i="91"/>
  <c r="A46500" i="91"/>
  <c r="A46501" i="91"/>
  <c r="A46502" i="91"/>
  <c r="A46503" i="91"/>
  <c r="A46504" i="91"/>
  <c r="A46505" i="91"/>
  <c r="A46506" i="91"/>
  <c r="A46507" i="91"/>
  <c r="A46508" i="91"/>
  <c r="A46509" i="91"/>
  <c r="A46510" i="91"/>
  <c r="A46511" i="91"/>
  <c r="A46512" i="91"/>
  <c r="A46513" i="91"/>
  <c r="A46514" i="91"/>
  <c r="A46515" i="91"/>
  <c r="A46516" i="91"/>
  <c r="A46517" i="91"/>
  <c r="A46518" i="91"/>
  <c r="A46519" i="91"/>
  <c r="A46520" i="91"/>
  <c r="A46521" i="91"/>
  <c r="A46522" i="91"/>
  <c r="A46523" i="91"/>
  <c r="A46524" i="91"/>
  <c r="A46525" i="91"/>
  <c r="A46526" i="91"/>
  <c r="A46527" i="91"/>
  <c r="A46528" i="91"/>
  <c r="A46529" i="91"/>
  <c r="A46530" i="91"/>
  <c r="A46531" i="91"/>
  <c r="A46532" i="91"/>
  <c r="A46533" i="91"/>
  <c r="A46534" i="91"/>
  <c r="A46535" i="91"/>
  <c r="A46536" i="91"/>
  <c r="A46537" i="91"/>
  <c r="A46538" i="91"/>
  <c r="A46539" i="91"/>
  <c r="A46540" i="91"/>
  <c r="A46541" i="91"/>
  <c r="A46542" i="91"/>
  <c r="A46543" i="91"/>
  <c r="A46544" i="91"/>
  <c r="A46545" i="91"/>
  <c r="A46546" i="91"/>
  <c r="A46547" i="91"/>
  <c r="A46548" i="91"/>
  <c r="A46549" i="91"/>
  <c r="A46550" i="91"/>
  <c r="A46551" i="91"/>
  <c r="A46552" i="91"/>
  <c r="A46553" i="91"/>
  <c r="A46554" i="91"/>
  <c r="A46555" i="91"/>
  <c r="A46556" i="91"/>
  <c r="A46557" i="91"/>
  <c r="A46558" i="91"/>
  <c r="A46559" i="91"/>
  <c r="A46560" i="91"/>
  <c r="A46561" i="91"/>
  <c r="A46562" i="91"/>
  <c r="A46563" i="91"/>
  <c r="A46564" i="91"/>
  <c r="A46565" i="91"/>
  <c r="A46566" i="91"/>
  <c r="A46567" i="91"/>
  <c r="A46568" i="91"/>
  <c r="A46569" i="91"/>
  <c r="A46570" i="91"/>
  <c r="A46571" i="91"/>
  <c r="A46572" i="91"/>
  <c r="A46573" i="91"/>
  <c r="A46574" i="91"/>
  <c r="A46575" i="91"/>
  <c r="A46576" i="91"/>
  <c r="A46577" i="91"/>
  <c r="A46578" i="91"/>
  <c r="A46579" i="91"/>
  <c r="A46580" i="91"/>
  <c r="A46581" i="91"/>
  <c r="A46582" i="91"/>
  <c r="A46583" i="91"/>
  <c r="A46584" i="91"/>
  <c r="A46585" i="91"/>
  <c r="A46586" i="91"/>
  <c r="A46587" i="91"/>
  <c r="A46588" i="91"/>
  <c r="A46589" i="91"/>
  <c r="A46590" i="91"/>
  <c r="A46591" i="91"/>
  <c r="A46592" i="91"/>
  <c r="A46593" i="91"/>
  <c r="A46594" i="91"/>
  <c r="A46595" i="91"/>
  <c r="A46596" i="91"/>
  <c r="A46597" i="91"/>
  <c r="A46598" i="91"/>
  <c r="A46599" i="91"/>
  <c r="A46600" i="91"/>
  <c r="A46601" i="91"/>
  <c r="A46602" i="91"/>
  <c r="A46603" i="91"/>
  <c r="A46604" i="91"/>
  <c r="A46605" i="91"/>
  <c r="A46606" i="91"/>
  <c r="A46607" i="91"/>
  <c r="A46608" i="91"/>
  <c r="A46609" i="91"/>
  <c r="A46610" i="91"/>
  <c r="A46611" i="91"/>
  <c r="A46612" i="91"/>
  <c r="A46613" i="91"/>
  <c r="A46614" i="91"/>
  <c r="A46615" i="91"/>
  <c r="A46616" i="91"/>
  <c r="A46617" i="91"/>
  <c r="A46618" i="91"/>
  <c r="A46619" i="91"/>
  <c r="A46620" i="91"/>
  <c r="A46621" i="91"/>
  <c r="A46622" i="91"/>
  <c r="A46623" i="91"/>
  <c r="A46624" i="91"/>
  <c r="A46625" i="91"/>
  <c r="A46626" i="91"/>
  <c r="A46627" i="91"/>
  <c r="A46628" i="91"/>
  <c r="A46629" i="91"/>
  <c r="A46630" i="91"/>
  <c r="A46631" i="91"/>
  <c r="A46632" i="91"/>
  <c r="A46633" i="91"/>
  <c r="A46634" i="91"/>
  <c r="A46635" i="91"/>
  <c r="A46636" i="91"/>
  <c r="A46637" i="91"/>
  <c r="A46638" i="91"/>
  <c r="A46639" i="91"/>
  <c r="A46640" i="91"/>
  <c r="A46641" i="91"/>
  <c r="A46642" i="91"/>
  <c r="A46643" i="91"/>
  <c r="A46644" i="91"/>
  <c r="A46645" i="91"/>
  <c r="A46646" i="91"/>
  <c r="A46647" i="91"/>
  <c r="A46648" i="91"/>
  <c r="A46649" i="91"/>
  <c r="A46650" i="91"/>
  <c r="A46651" i="91"/>
  <c r="A46652" i="91"/>
  <c r="A46653" i="91"/>
  <c r="A46654" i="91"/>
  <c r="A46655" i="91"/>
  <c r="A46656" i="91"/>
  <c r="A46657" i="91"/>
  <c r="A46658" i="91"/>
  <c r="A46659" i="91"/>
  <c r="A46660" i="91"/>
  <c r="A46661" i="91"/>
  <c r="A46662" i="91"/>
  <c r="A46663" i="91"/>
  <c r="A46664" i="91"/>
  <c r="A46665" i="91"/>
  <c r="A46666" i="91"/>
  <c r="A46667" i="91"/>
  <c r="A46668" i="91"/>
  <c r="A46669" i="91"/>
  <c r="A46670" i="91"/>
  <c r="A46671" i="91"/>
  <c r="A46672" i="91"/>
  <c r="A46673" i="91"/>
  <c r="A46674" i="91"/>
  <c r="A46675" i="91"/>
  <c r="A46676" i="91"/>
  <c r="A46677" i="91"/>
  <c r="A46678" i="91"/>
  <c r="A46679" i="91"/>
  <c r="A46680" i="91"/>
  <c r="A46681" i="91"/>
  <c r="A46682" i="91"/>
  <c r="A46683" i="91"/>
  <c r="A46684" i="91"/>
  <c r="A46685" i="91"/>
  <c r="A46686" i="91"/>
  <c r="A46687" i="91"/>
  <c r="A46688" i="91"/>
  <c r="A46689" i="91"/>
  <c r="A46690" i="91"/>
  <c r="A46691" i="91"/>
  <c r="A46692" i="91"/>
  <c r="A46693" i="91"/>
  <c r="A46694" i="91"/>
  <c r="A46695" i="91"/>
  <c r="A46696" i="91"/>
  <c r="A46697" i="91"/>
  <c r="A46698" i="91"/>
  <c r="A46699" i="91"/>
  <c r="A46700" i="91"/>
  <c r="A46701" i="91"/>
  <c r="A46702" i="91"/>
  <c r="A46703" i="91"/>
  <c r="A46704" i="91"/>
  <c r="A46705" i="91"/>
  <c r="A46706" i="91"/>
  <c r="A46707" i="91"/>
  <c r="A46708" i="91"/>
  <c r="A46709" i="91"/>
  <c r="A46710" i="91"/>
  <c r="A46711" i="91"/>
  <c r="A46712" i="91"/>
  <c r="A46713" i="91"/>
  <c r="A46714" i="91"/>
  <c r="A46715" i="91"/>
  <c r="A46716" i="91"/>
  <c r="A46717" i="91"/>
  <c r="A46718" i="91"/>
  <c r="A46719" i="91"/>
  <c r="A46720" i="91"/>
  <c r="A46721" i="91"/>
  <c r="A46722" i="91"/>
  <c r="A46723" i="91"/>
  <c r="A46724" i="91"/>
  <c r="A46725" i="91"/>
  <c r="A46726" i="91"/>
  <c r="A46727" i="91"/>
  <c r="A46728" i="91"/>
  <c r="A46729" i="91"/>
  <c r="A46730" i="91"/>
  <c r="A46731" i="91"/>
  <c r="A46732" i="91"/>
  <c r="A46733" i="91"/>
  <c r="A46734" i="91"/>
  <c r="A46735" i="91"/>
  <c r="A46736" i="91"/>
  <c r="A46737" i="91"/>
  <c r="A46738" i="91"/>
  <c r="A46739" i="91"/>
  <c r="A46740" i="91"/>
  <c r="A46741" i="91"/>
  <c r="A46742" i="91"/>
  <c r="A46743" i="91"/>
  <c r="A46744" i="91"/>
  <c r="A46745" i="91"/>
  <c r="A46746" i="91"/>
  <c r="A46747" i="91"/>
  <c r="A46748" i="91"/>
  <c r="A46749" i="91"/>
  <c r="A46750" i="91"/>
  <c r="A46751" i="91"/>
  <c r="A46752" i="91"/>
  <c r="A46753" i="91"/>
  <c r="A46754" i="91"/>
  <c r="A46755" i="91"/>
  <c r="A46756" i="91"/>
  <c r="A46757" i="91"/>
  <c r="A46758" i="91"/>
  <c r="A46759" i="91"/>
  <c r="A46760" i="91"/>
  <c r="A46761" i="91"/>
  <c r="A46762" i="91"/>
  <c r="A46763" i="91"/>
  <c r="A46764" i="91"/>
  <c r="A46765" i="91"/>
  <c r="A46766" i="91"/>
  <c r="A46767" i="91"/>
  <c r="A46768" i="91"/>
  <c r="A46769" i="91"/>
  <c r="A46770" i="91"/>
  <c r="A46771" i="91"/>
  <c r="A46772" i="91"/>
  <c r="A46773" i="91"/>
  <c r="A46774" i="91"/>
  <c r="A46775" i="91"/>
  <c r="A46776" i="91"/>
  <c r="A46777" i="91"/>
  <c r="A46778" i="91"/>
  <c r="A46779" i="91"/>
  <c r="A46780" i="91"/>
  <c r="A46781" i="91"/>
  <c r="A46782" i="91"/>
  <c r="A46783" i="91"/>
  <c r="A46784" i="91"/>
  <c r="A46785" i="91"/>
  <c r="A46786" i="91"/>
  <c r="A46787" i="91"/>
  <c r="A46788" i="91"/>
  <c r="A46789" i="91"/>
  <c r="A46790" i="91"/>
  <c r="A46791" i="91"/>
  <c r="A46792" i="91"/>
  <c r="A46793" i="91"/>
  <c r="A46794" i="91"/>
  <c r="A46795" i="91"/>
  <c r="A46796" i="91"/>
  <c r="A46797" i="91"/>
  <c r="A46798" i="91"/>
  <c r="A46799" i="91"/>
  <c r="A46800" i="91"/>
  <c r="A46801" i="91"/>
  <c r="A46802" i="91"/>
  <c r="A46803" i="91"/>
  <c r="A46804" i="91"/>
  <c r="A46805" i="91"/>
  <c r="A46806" i="91"/>
  <c r="A46807" i="91"/>
  <c r="A46808" i="91"/>
  <c r="A46809" i="91"/>
  <c r="A46810" i="91"/>
  <c r="A46811" i="91"/>
  <c r="A46812" i="91"/>
  <c r="A46813" i="91"/>
  <c r="A46814" i="91"/>
  <c r="A46815" i="91"/>
  <c r="A46816" i="91"/>
  <c r="A46817" i="91"/>
  <c r="A46818" i="91"/>
  <c r="A46819" i="91"/>
  <c r="A46820" i="91"/>
  <c r="A46821" i="91"/>
  <c r="A46822" i="91"/>
  <c r="A46823" i="91"/>
  <c r="A46824" i="91"/>
  <c r="A46825" i="91"/>
  <c r="A46826" i="91"/>
  <c r="A46827" i="91"/>
  <c r="A46828" i="91"/>
  <c r="A46829" i="91"/>
  <c r="A46830" i="91"/>
  <c r="A46831" i="91"/>
  <c r="A46832" i="91"/>
  <c r="A46833" i="91"/>
  <c r="A46834" i="91"/>
  <c r="A46835" i="91"/>
  <c r="A46836" i="91"/>
  <c r="A46837" i="91"/>
  <c r="A46838" i="91"/>
  <c r="A46839" i="91"/>
  <c r="A46840" i="91"/>
  <c r="A46841" i="91"/>
  <c r="A46842" i="91"/>
  <c r="A46843" i="91"/>
  <c r="A46844" i="91"/>
  <c r="A46845" i="91"/>
  <c r="A46846" i="91"/>
  <c r="A46847" i="91"/>
  <c r="A46848" i="91"/>
  <c r="A46849" i="91"/>
  <c r="A46850" i="91"/>
  <c r="A46851" i="91"/>
  <c r="A46852" i="91"/>
  <c r="A46853" i="91"/>
  <c r="A46854" i="91"/>
  <c r="A46855" i="91"/>
  <c r="A46856" i="91"/>
  <c r="A46857" i="91"/>
  <c r="A46858" i="91"/>
  <c r="A46859" i="91"/>
  <c r="A46860" i="91"/>
  <c r="A46861" i="91"/>
  <c r="A46862" i="91"/>
  <c r="A46863" i="91"/>
  <c r="A46864" i="91"/>
  <c r="A46865" i="91"/>
  <c r="A46866" i="91"/>
  <c r="A46867" i="91"/>
  <c r="A46868" i="91"/>
  <c r="A46869" i="91"/>
  <c r="A46870" i="91"/>
  <c r="A46871" i="91"/>
  <c r="A46872" i="91"/>
  <c r="A46873" i="91"/>
  <c r="A46874" i="91"/>
  <c r="A46875" i="91"/>
  <c r="A46876" i="91"/>
  <c r="A46877" i="91"/>
  <c r="A46878" i="91"/>
  <c r="A46879" i="91"/>
  <c r="A46880" i="91"/>
  <c r="A46881" i="91"/>
  <c r="A46882" i="91"/>
  <c r="A46883" i="91"/>
  <c r="A46884" i="91"/>
  <c r="A46885" i="91"/>
  <c r="A46886" i="91"/>
  <c r="A46887" i="91"/>
  <c r="A46888" i="91"/>
  <c r="A46889" i="91"/>
  <c r="A46890" i="91"/>
  <c r="A46891" i="91"/>
  <c r="A46892" i="91"/>
  <c r="A46893" i="91"/>
  <c r="A46894" i="91"/>
  <c r="A46895" i="91"/>
  <c r="A46896" i="91"/>
  <c r="A46897" i="91"/>
  <c r="A46898" i="91"/>
  <c r="A46899" i="91"/>
  <c r="A46900" i="91"/>
  <c r="A46901" i="91"/>
  <c r="A46902" i="91"/>
  <c r="A46903" i="91"/>
  <c r="A46904" i="91"/>
  <c r="A46905" i="91"/>
  <c r="A46906" i="91"/>
  <c r="A46907" i="91"/>
  <c r="A46908" i="91"/>
  <c r="A46909" i="91"/>
  <c r="A46910" i="91"/>
  <c r="A46911" i="91"/>
  <c r="A46912" i="91"/>
  <c r="A46913" i="91"/>
  <c r="A46914" i="91"/>
  <c r="A46915" i="91"/>
  <c r="A46916" i="91"/>
  <c r="A46917" i="91"/>
  <c r="A46918" i="91"/>
  <c r="A46919" i="91"/>
  <c r="A46920" i="91"/>
  <c r="A46921" i="91"/>
  <c r="A46922" i="91"/>
  <c r="A46923" i="91"/>
  <c r="A46924" i="91"/>
  <c r="A46925" i="91"/>
  <c r="A46926" i="91"/>
  <c r="A46927" i="91"/>
  <c r="A46928" i="91"/>
  <c r="A46929" i="91"/>
  <c r="A46930" i="91"/>
  <c r="A46931" i="91"/>
  <c r="A46932" i="91"/>
  <c r="A46933" i="91"/>
  <c r="A46934" i="91"/>
  <c r="A46935" i="91"/>
  <c r="A46936" i="91"/>
  <c r="A46937" i="91"/>
  <c r="A46938" i="91"/>
  <c r="A46939" i="91"/>
  <c r="A46940" i="91"/>
  <c r="A46941" i="91"/>
  <c r="A46942" i="91"/>
  <c r="A46943" i="91"/>
  <c r="A46944" i="91"/>
  <c r="A46945" i="91"/>
  <c r="A46946" i="91"/>
  <c r="A46947" i="91"/>
  <c r="A46948" i="91"/>
  <c r="A46949" i="91"/>
  <c r="A46950" i="91"/>
  <c r="A46951" i="91"/>
  <c r="A46952" i="91"/>
  <c r="A46953" i="91"/>
  <c r="A46954" i="91"/>
  <c r="A46955" i="91"/>
  <c r="A46956" i="91"/>
  <c r="A46957" i="91"/>
  <c r="A46958" i="91"/>
  <c r="A46959" i="91"/>
  <c r="A46960" i="91"/>
  <c r="A46961" i="91"/>
  <c r="A46962" i="91"/>
  <c r="A46963" i="91"/>
  <c r="A46964" i="91"/>
  <c r="A46965" i="91"/>
  <c r="A46966" i="91"/>
  <c r="A46967" i="91"/>
  <c r="A46968" i="91"/>
  <c r="A46969" i="91"/>
  <c r="A46970" i="91"/>
  <c r="A46971" i="91"/>
  <c r="A46972" i="91"/>
  <c r="A46973" i="91"/>
  <c r="A46974" i="91"/>
  <c r="A46975" i="91"/>
  <c r="A46976" i="91"/>
  <c r="A46977" i="91"/>
  <c r="A46978" i="91"/>
  <c r="A46979" i="91"/>
  <c r="A46980" i="91"/>
  <c r="A46981" i="91"/>
  <c r="A46982" i="91"/>
  <c r="A46983" i="91"/>
  <c r="A46984" i="91"/>
  <c r="A46985" i="91"/>
  <c r="A46986" i="91"/>
  <c r="A46987" i="91"/>
  <c r="A46988" i="91"/>
  <c r="A46989" i="91"/>
  <c r="A46990" i="91"/>
  <c r="A46991" i="91"/>
  <c r="A46992" i="91"/>
  <c r="A46993" i="91"/>
  <c r="A46994" i="91"/>
  <c r="A46995" i="91"/>
  <c r="A46996" i="91"/>
  <c r="A46997" i="91"/>
  <c r="A46998" i="91"/>
  <c r="A46999" i="91"/>
  <c r="A47000" i="91"/>
  <c r="A47001" i="91"/>
  <c r="A47002" i="91"/>
  <c r="A47003" i="91"/>
  <c r="A47004" i="91"/>
  <c r="A47005" i="91"/>
  <c r="A47006" i="91"/>
  <c r="A47007" i="91"/>
  <c r="A47008" i="91"/>
  <c r="A47009" i="91"/>
  <c r="A47010" i="91"/>
  <c r="A47011" i="91"/>
  <c r="A47012" i="91"/>
  <c r="A47013" i="91"/>
  <c r="A47014" i="91"/>
  <c r="A47015" i="91"/>
  <c r="A47016" i="91"/>
  <c r="A47017" i="91"/>
  <c r="A47018" i="91"/>
  <c r="A47019" i="91"/>
  <c r="A47020" i="91"/>
  <c r="A47021" i="91"/>
  <c r="A47022" i="91"/>
  <c r="A47023" i="91"/>
  <c r="A47024" i="91"/>
  <c r="A47025" i="91"/>
  <c r="A47026" i="91"/>
  <c r="A47027" i="91"/>
  <c r="A47028" i="91"/>
  <c r="A47029" i="91"/>
  <c r="A47030" i="91"/>
  <c r="A47031" i="91"/>
  <c r="A47032" i="91"/>
  <c r="A47033" i="91"/>
  <c r="A47034" i="91"/>
  <c r="A47035" i="91"/>
  <c r="A47036" i="91"/>
  <c r="A47037" i="91"/>
  <c r="A47038" i="91"/>
  <c r="A47039" i="91"/>
  <c r="A47040" i="91"/>
  <c r="A47041" i="91"/>
  <c r="A47042" i="91"/>
  <c r="A47043" i="91"/>
  <c r="A47044" i="91"/>
  <c r="A47045" i="91"/>
  <c r="A47046" i="91"/>
  <c r="A47047" i="91"/>
  <c r="A47048" i="91"/>
  <c r="A47049" i="91"/>
  <c r="A47050" i="91"/>
  <c r="A47051" i="91"/>
  <c r="A47052" i="91"/>
  <c r="A47053" i="91"/>
  <c r="A47054" i="91"/>
  <c r="A47055" i="91"/>
  <c r="A47056" i="91"/>
  <c r="A47057" i="91"/>
  <c r="A47058" i="91"/>
  <c r="A47059" i="91"/>
  <c r="A47060" i="91"/>
  <c r="A47061" i="91"/>
  <c r="A47062" i="91"/>
  <c r="A47063" i="91"/>
  <c r="A47064" i="91"/>
  <c r="A47065" i="91"/>
  <c r="A47066" i="91"/>
  <c r="A47067" i="91"/>
  <c r="A47068" i="91"/>
  <c r="A47069" i="91"/>
  <c r="A47070" i="91"/>
  <c r="A47071" i="91"/>
  <c r="A47072" i="91"/>
  <c r="A47073" i="91"/>
  <c r="A47074" i="91"/>
  <c r="A47075" i="91"/>
  <c r="A47076" i="91"/>
  <c r="A47077" i="91"/>
  <c r="A47078" i="91"/>
  <c r="A47079" i="91"/>
  <c r="A47080" i="91"/>
  <c r="A47081" i="91"/>
  <c r="A47082" i="91"/>
  <c r="A47083" i="91"/>
  <c r="A47084" i="91"/>
  <c r="A47085" i="91"/>
  <c r="A47086" i="91"/>
  <c r="A47087" i="91"/>
  <c r="A47088" i="91"/>
  <c r="A47089" i="91"/>
  <c r="A47090" i="91"/>
  <c r="A47091" i="91"/>
  <c r="A47092" i="91"/>
  <c r="A47093" i="91"/>
  <c r="A47094" i="91"/>
  <c r="A47095" i="91"/>
  <c r="A47096" i="91"/>
  <c r="A47097" i="91"/>
  <c r="A47098" i="91"/>
  <c r="A47099" i="91"/>
  <c r="A47100" i="91"/>
  <c r="A47101" i="91"/>
  <c r="A47102" i="91"/>
  <c r="A47103" i="91"/>
  <c r="A47104" i="91"/>
  <c r="A47105" i="91"/>
  <c r="A47106" i="91"/>
  <c r="A47107" i="91"/>
  <c r="A47108" i="91"/>
  <c r="A47109" i="91"/>
  <c r="A47110" i="91"/>
  <c r="A47111" i="91"/>
  <c r="A47112" i="91"/>
  <c r="A47113" i="91"/>
  <c r="A47114" i="91"/>
  <c r="A47115" i="91"/>
  <c r="A47116" i="91"/>
  <c r="A47117" i="91"/>
  <c r="A47118" i="91"/>
  <c r="A47119" i="91"/>
  <c r="A47120" i="91"/>
  <c r="A47121" i="91"/>
  <c r="A47122" i="91"/>
  <c r="A47123" i="91"/>
  <c r="A47124" i="91"/>
  <c r="A47125" i="91"/>
  <c r="A47126" i="91"/>
  <c r="A47127" i="91"/>
  <c r="A47128" i="91"/>
  <c r="A47129" i="91"/>
  <c r="A47130" i="91"/>
  <c r="A47131" i="91"/>
  <c r="A47132" i="91"/>
  <c r="A47133" i="91"/>
  <c r="A47134" i="91"/>
  <c r="A47135" i="91"/>
  <c r="A47136" i="91"/>
  <c r="A47137" i="91"/>
  <c r="A47138" i="91"/>
  <c r="A47139" i="91"/>
  <c r="A47140" i="91"/>
  <c r="A47141" i="91"/>
  <c r="A47142" i="91"/>
  <c r="A47143" i="91"/>
  <c r="A47144" i="91"/>
  <c r="A47145" i="91"/>
  <c r="A47146" i="91"/>
  <c r="A47147" i="91"/>
  <c r="A47148" i="91"/>
  <c r="A47149" i="91"/>
  <c r="A47150" i="91"/>
  <c r="A47151" i="91"/>
  <c r="A47152" i="91"/>
  <c r="A47153" i="91"/>
  <c r="A47154" i="91"/>
  <c r="A47155" i="91"/>
  <c r="A47156" i="91"/>
  <c r="A47157" i="91"/>
  <c r="A47158" i="91"/>
  <c r="A47159" i="91"/>
  <c r="A47160" i="91"/>
  <c r="A47161" i="91"/>
  <c r="A47162" i="91"/>
  <c r="A47163" i="91"/>
  <c r="A47164" i="91"/>
  <c r="A47165" i="91"/>
  <c r="A47166" i="91"/>
  <c r="A47167" i="91"/>
  <c r="A47168" i="91"/>
  <c r="A47169" i="91"/>
  <c r="A47170" i="91"/>
  <c r="A47171" i="91"/>
  <c r="A47172" i="91"/>
  <c r="A47173" i="91"/>
  <c r="A47174" i="91"/>
  <c r="A47175" i="91"/>
  <c r="A47176" i="91"/>
  <c r="A47177" i="91"/>
  <c r="A47178" i="91"/>
  <c r="A47179" i="91"/>
  <c r="A47180" i="91"/>
  <c r="A47181" i="91"/>
  <c r="A47182" i="91"/>
  <c r="A47183" i="91"/>
  <c r="A47184" i="91"/>
  <c r="A47185" i="91"/>
  <c r="A47186" i="91"/>
  <c r="A47187" i="91"/>
  <c r="A47188" i="91"/>
  <c r="A47189" i="91"/>
  <c r="A47190" i="91"/>
  <c r="A47191" i="91"/>
  <c r="A47192" i="91"/>
  <c r="A47193" i="91"/>
  <c r="A47194" i="91"/>
  <c r="A47195" i="91"/>
  <c r="A47196" i="91"/>
  <c r="A47197" i="91"/>
  <c r="A47198" i="91"/>
  <c r="A47199" i="91"/>
  <c r="A47200" i="91"/>
  <c r="A47201" i="91"/>
  <c r="A47202" i="91"/>
  <c r="A47203" i="91"/>
  <c r="A47204" i="91"/>
  <c r="A47205" i="91"/>
  <c r="A47206" i="91"/>
  <c r="A47207" i="91"/>
  <c r="A47208" i="91"/>
  <c r="A47209" i="91"/>
  <c r="A47210" i="91"/>
  <c r="A47211" i="91"/>
  <c r="A47212" i="91"/>
  <c r="A47213" i="91"/>
  <c r="A47214" i="91"/>
  <c r="A47215" i="91"/>
  <c r="A47216" i="91"/>
  <c r="A47217" i="91"/>
  <c r="A47218" i="91"/>
  <c r="A47219" i="91"/>
  <c r="A47220" i="91"/>
  <c r="A47221" i="91"/>
  <c r="A47222" i="91"/>
  <c r="A47223" i="91"/>
  <c r="A47224" i="91"/>
  <c r="A47225" i="91"/>
  <c r="A47226" i="91"/>
  <c r="A47227" i="91"/>
  <c r="A47228" i="91"/>
  <c r="A47229" i="91"/>
  <c r="A47230" i="91"/>
  <c r="A47231" i="91"/>
  <c r="A47232" i="91"/>
  <c r="A47233" i="91"/>
  <c r="A47234" i="91"/>
  <c r="A47235" i="91"/>
  <c r="A47236" i="91"/>
  <c r="A47237" i="91"/>
  <c r="A47238" i="91"/>
  <c r="A47239" i="91"/>
  <c r="A47240" i="91"/>
  <c r="A47241" i="91"/>
  <c r="A47242" i="91"/>
  <c r="A47243" i="91"/>
  <c r="A47244" i="91"/>
  <c r="A47245" i="91"/>
  <c r="A47246" i="91"/>
  <c r="A47247" i="91"/>
  <c r="A47248" i="91"/>
  <c r="A47249" i="91"/>
  <c r="A47250" i="91"/>
  <c r="A47251" i="91"/>
  <c r="A47252" i="91"/>
  <c r="A47253" i="91"/>
  <c r="A47254" i="91"/>
  <c r="A47255" i="91"/>
  <c r="A47256" i="91"/>
  <c r="A47257" i="91"/>
  <c r="A47258" i="91"/>
  <c r="A47259" i="91"/>
  <c r="A47260" i="91"/>
  <c r="A47261" i="91"/>
  <c r="A47262" i="91"/>
  <c r="A47263" i="91"/>
  <c r="A47264" i="91"/>
  <c r="A47265" i="91"/>
  <c r="A47266" i="91"/>
  <c r="A47267" i="91"/>
  <c r="A47268" i="91"/>
  <c r="A47269" i="91"/>
  <c r="A47270" i="91"/>
  <c r="A47271" i="91"/>
  <c r="A47272" i="91"/>
  <c r="A47273" i="91"/>
  <c r="A47274" i="91"/>
  <c r="A47275" i="91"/>
  <c r="A47276" i="91"/>
  <c r="A47277" i="91"/>
  <c r="A47278" i="91"/>
  <c r="A47279" i="91"/>
  <c r="A47280" i="91"/>
  <c r="A47281" i="91"/>
  <c r="A47282" i="91"/>
  <c r="A47283" i="91"/>
  <c r="A47284" i="91"/>
  <c r="A47285" i="91"/>
  <c r="A47286" i="91"/>
  <c r="A47287" i="91"/>
  <c r="A47288" i="91"/>
  <c r="A47289" i="91"/>
  <c r="A47290" i="91"/>
  <c r="A47291" i="91"/>
  <c r="A47292" i="91"/>
  <c r="A47293" i="91"/>
  <c r="A47294" i="91"/>
  <c r="A47295" i="91"/>
  <c r="A47296" i="91"/>
  <c r="A47297" i="91"/>
  <c r="A47298" i="91"/>
  <c r="A47299" i="91"/>
  <c r="A47300" i="91"/>
  <c r="A47301" i="91"/>
  <c r="A47302" i="91"/>
  <c r="A47303" i="91"/>
  <c r="A47304" i="91"/>
  <c r="A47305" i="91"/>
  <c r="A47306" i="91"/>
  <c r="A47307" i="91"/>
  <c r="A47308" i="91"/>
  <c r="A47309" i="91"/>
  <c r="A47310" i="91"/>
  <c r="A47311" i="91"/>
  <c r="A47312" i="91"/>
  <c r="A47313" i="91"/>
  <c r="A47314" i="91"/>
  <c r="A47315" i="91"/>
  <c r="A47316" i="91"/>
  <c r="A47317" i="91"/>
  <c r="A47318" i="91"/>
  <c r="A47319" i="91"/>
  <c r="A47320" i="91"/>
  <c r="A47321" i="91"/>
  <c r="A47322" i="91"/>
  <c r="A47323" i="91"/>
  <c r="A47324" i="91"/>
  <c r="A47325" i="91"/>
  <c r="A47326" i="91"/>
  <c r="A47327" i="91"/>
  <c r="A47328" i="91"/>
  <c r="A47329" i="91"/>
  <c r="A47330" i="91"/>
  <c r="A47331" i="91"/>
  <c r="A47332" i="91"/>
  <c r="A47333" i="91"/>
  <c r="A47334" i="91"/>
  <c r="A47335" i="91"/>
  <c r="A47336" i="91"/>
  <c r="A47337" i="91"/>
  <c r="A47338" i="91"/>
  <c r="A47339" i="91"/>
  <c r="A47340" i="91"/>
  <c r="A47341" i="91"/>
  <c r="A47342" i="91"/>
  <c r="A47343" i="91"/>
  <c r="A47344" i="91"/>
  <c r="A47345" i="91"/>
  <c r="A47346" i="91"/>
  <c r="A47347" i="91"/>
  <c r="A47348" i="91"/>
  <c r="A47349" i="91"/>
  <c r="A47350" i="91"/>
  <c r="A47351" i="91"/>
  <c r="A47352" i="91"/>
  <c r="A47353" i="91"/>
  <c r="A47354" i="91"/>
  <c r="A47355" i="91"/>
  <c r="A47356" i="91"/>
  <c r="A47357" i="91"/>
  <c r="A47358" i="91"/>
  <c r="A47359" i="91"/>
  <c r="A47360" i="91"/>
  <c r="A47361" i="91"/>
  <c r="A47362" i="91"/>
  <c r="A47363" i="91"/>
  <c r="A47364" i="91"/>
  <c r="A47365" i="91"/>
  <c r="A47366" i="91"/>
  <c r="A47367" i="91"/>
  <c r="A47368" i="91"/>
  <c r="A47369" i="91"/>
  <c r="A47370" i="91"/>
  <c r="A47371" i="91"/>
  <c r="A47372" i="91"/>
  <c r="A47373" i="91"/>
  <c r="A47374" i="91"/>
  <c r="A47375" i="91"/>
  <c r="A47376" i="91"/>
  <c r="A47377" i="91"/>
  <c r="A47378" i="91"/>
  <c r="A47379" i="91"/>
  <c r="A47380" i="91"/>
  <c r="A47381" i="91"/>
  <c r="A47382" i="91"/>
  <c r="A47383" i="91"/>
  <c r="A47384" i="91"/>
  <c r="A47385" i="91"/>
  <c r="A47386" i="91"/>
  <c r="A47387" i="91"/>
  <c r="A47388" i="91"/>
  <c r="A47389" i="91"/>
  <c r="A47390" i="91"/>
  <c r="A47391" i="91"/>
  <c r="A47392" i="91"/>
  <c r="A47393" i="91"/>
  <c r="A47394" i="91"/>
  <c r="A47395" i="91"/>
  <c r="A47396" i="91"/>
  <c r="A47397" i="91"/>
  <c r="A47398" i="91"/>
  <c r="A47399" i="91"/>
  <c r="A47400" i="91"/>
  <c r="A47401" i="91"/>
  <c r="A47402" i="91"/>
  <c r="A47403" i="91"/>
  <c r="A47404" i="91"/>
  <c r="A47405" i="91"/>
  <c r="A47406" i="91"/>
  <c r="A47407" i="91"/>
  <c r="A47408" i="91"/>
  <c r="A47409" i="91"/>
  <c r="A47410" i="91"/>
  <c r="A47411" i="91"/>
  <c r="A47412" i="91"/>
  <c r="A47413" i="91"/>
  <c r="A47414" i="91"/>
  <c r="A47415" i="91"/>
  <c r="A47416" i="91"/>
  <c r="A47417" i="91"/>
  <c r="A47418" i="91"/>
  <c r="A47419" i="91"/>
  <c r="A47420" i="91"/>
  <c r="A47421" i="91"/>
  <c r="A47422" i="91"/>
  <c r="A47423" i="91"/>
  <c r="A47424" i="91"/>
  <c r="A47425" i="91"/>
  <c r="A47426" i="91"/>
  <c r="A47427" i="91"/>
  <c r="A47428" i="91"/>
  <c r="A47429" i="91"/>
  <c r="A47430" i="91"/>
  <c r="A47431" i="91"/>
  <c r="A47432" i="91"/>
  <c r="A47433" i="91"/>
  <c r="A47434" i="91"/>
  <c r="A47435" i="91"/>
  <c r="A47436" i="91"/>
  <c r="A47437" i="91"/>
  <c r="A47438" i="91"/>
  <c r="A47439" i="91"/>
  <c r="A47440" i="91"/>
  <c r="A47441" i="91"/>
  <c r="A47442" i="91"/>
  <c r="A47443" i="91"/>
  <c r="A47444" i="91"/>
  <c r="A47445" i="91"/>
  <c r="A47446" i="91"/>
  <c r="A47447" i="91"/>
  <c r="A47448" i="91"/>
  <c r="A47449" i="91"/>
  <c r="A47450" i="91"/>
  <c r="A47451" i="91"/>
  <c r="A47452" i="91"/>
  <c r="A47453" i="91"/>
  <c r="A47454" i="91"/>
  <c r="A47455" i="91"/>
  <c r="A47456" i="91"/>
  <c r="A47457" i="91"/>
  <c r="A47458" i="91"/>
  <c r="A47459" i="91"/>
  <c r="A47460" i="91"/>
  <c r="A47461" i="91"/>
  <c r="A47462" i="91"/>
  <c r="A47463" i="91"/>
  <c r="A47464" i="91"/>
  <c r="A47465" i="91"/>
  <c r="A47466" i="91"/>
  <c r="A47467" i="91"/>
  <c r="A47468" i="91"/>
  <c r="A47469" i="91"/>
  <c r="A47470" i="91"/>
  <c r="A47471" i="91"/>
  <c r="A47472" i="91"/>
  <c r="A47473" i="91"/>
  <c r="A47474" i="91"/>
  <c r="A47475" i="91"/>
  <c r="A47476" i="91"/>
  <c r="A47477" i="91"/>
  <c r="A47478" i="91"/>
  <c r="A47479" i="91"/>
  <c r="A47480" i="91"/>
  <c r="A47481" i="91"/>
  <c r="A47482" i="91"/>
  <c r="A47483" i="91"/>
  <c r="A47484" i="91"/>
  <c r="A47485" i="91"/>
  <c r="A47486" i="91"/>
  <c r="A47487" i="91"/>
  <c r="A47488" i="91"/>
  <c r="A47489" i="91"/>
  <c r="A47490" i="91"/>
  <c r="A47491" i="91"/>
  <c r="A47492" i="91"/>
  <c r="A47493" i="91"/>
  <c r="A47494" i="91"/>
  <c r="A47495" i="91"/>
  <c r="A47496" i="91"/>
  <c r="A47497" i="91"/>
  <c r="A47498" i="91"/>
  <c r="A47499" i="91"/>
  <c r="A47500" i="91"/>
  <c r="A47501" i="91"/>
  <c r="A47502" i="91"/>
  <c r="A47503" i="91"/>
  <c r="A47504" i="91"/>
  <c r="A47505" i="91"/>
  <c r="A47506" i="91"/>
  <c r="A47507" i="91"/>
  <c r="A47508" i="91"/>
  <c r="A47509" i="91"/>
  <c r="A47510" i="91"/>
  <c r="A47511" i="91"/>
  <c r="A47512" i="91"/>
  <c r="A47513" i="91"/>
  <c r="A47514" i="91"/>
  <c r="A47515" i="91"/>
  <c r="A47516" i="91"/>
  <c r="A47517" i="91"/>
  <c r="A47518" i="91"/>
  <c r="A47519" i="91"/>
  <c r="A47520" i="91"/>
  <c r="A47521" i="91"/>
  <c r="A47522" i="91"/>
  <c r="A47523" i="91"/>
  <c r="A47524" i="91"/>
  <c r="A47525" i="91"/>
  <c r="A47526" i="91"/>
  <c r="A47527" i="91"/>
  <c r="A47528" i="91"/>
  <c r="A47529" i="91"/>
  <c r="A47530" i="91"/>
  <c r="A47531" i="91"/>
  <c r="A47532" i="91"/>
  <c r="A47533" i="91"/>
  <c r="A47534" i="91"/>
  <c r="A47535" i="91"/>
  <c r="A47536" i="91"/>
  <c r="A47537" i="91"/>
  <c r="A47538" i="91"/>
  <c r="A47539" i="91"/>
  <c r="A47540" i="91"/>
  <c r="A47541" i="91"/>
  <c r="A47542" i="91"/>
  <c r="A47543" i="91"/>
  <c r="A47544" i="91"/>
  <c r="A47545" i="91"/>
  <c r="A47546" i="91"/>
  <c r="A47547" i="91"/>
  <c r="A47548" i="91"/>
  <c r="A47549" i="91"/>
  <c r="A47550" i="91"/>
  <c r="A47551" i="91"/>
  <c r="A47552" i="91"/>
  <c r="A47553" i="91"/>
  <c r="A47554" i="91"/>
  <c r="A47555" i="91"/>
  <c r="A47556" i="91"/>
  <c r="A47557" i="91"/>
  <c r="A47558" i="91"/>
  <c r="A47559" i="91"/>
  <c r="A47560" i="91"/>
  <c r="A47561" i="91"/>
  <c r="A47562" i="91"/>
  <c r="A47563" i="91"/>
  <c r="A47564" i="91"/>
  <c r="A47565" i="91"/>
  <c r="A47566" i="91"/>
  <c r="A47567" i="91"/>
  <c r="A47568" i="91"/>
  <c r="A47569" i="91"/>
  <c r="A47570" i="91"/>
  <c r="A47571" i="91"/>
  <c r="A47572" i="91"/>
  <c r="A47573" i="91"/>
  <c r="A47574" i="91"/>
  <c r="A47575" i="91"/>
  <c r="A47576" i="91"/>
  <c r="A47577" i="91"/>
  <c r="A47578" i="91"/>
  <c r="A47579" i="91"/>
  <c r="A47580" i="91"/>
  <c r="A47581" i="91"/>
  <c r="A47582" i="91"/>
  <c r="A47583" i="91"/>
  <c r="A47584" i="91"/>
  <c r="A47585" i="91"/>
  <c r="A47586" i="91"/>
  <c r="A47587" i="91"/>
  <c r="A47588" i="91"/>
  <c r="A47589" i="91"/>
  <c r="A47590" i="91"/>
  <c r="A47591" i="91"/>
  <c r="A47592" i="91"/>
  <c r="A47593" i="91"/>
  <c r="A47594" i="91"/>
  <c r="A47595" i="91"/>
  <c r="A47596" i="91"/>
  <c r="A47597" i="91"/>
  <c r="A47598" i="91"/>
  <c r="A47599" i="91"/>
  <c r="A47600" i="91"/>
  <c r="A47601" i="91"/>
  <c r="A47602" i="91"/>
  <c r="A47603" i="91"/>
  <c r="A47604" i="91"/>
  <c r="A47605" i="91"/>
  <c r="A47606" i="91"/>
  <c r="A47607" i="91"/>
  <c r="A47608" i="91"/>
  <c r="A47609" i="91"/>
  <c r="A47610" i="91"/>
  <c r="A47611" i="91"/>
  <c r="A47612" i="91"/>
  <c r="A47613" i="91"/>
  <c r="A47614" i="91"/>
  <c r="A47615" i="91"/>
  <c r="A47616" i="91"/>
  <c r="A47617" i="91"/>
  <c r="A47618" i="91"/>
  <c r="A47619" i="91"/>
  <c r="A47620" i="91"/>
  <c r="A47621" i="91"/>
  <c r="A47622" i="91"/>
  <c r="A47623" i="91"/>
  <c r="A47624" i="91"/>
  <c r="A47625" i="91"/>
  <c r="A47626" i="91"/>
  <c r="A47627" i="91"/>
  <c r="A47628" i="91"/>
  <c r="A47629" i="91"/>
  <c r="A47630" i="91"/>
  <c r="A47631" i="91"/>
  <c r="A47632" i="91"/>
  <c r="A47633" i="91"/>
  <c r="A47634" i="91"/>
  <c r="A47635" i="91"/>
  <c r="A47636" i="91"/>
  <c r="A47637" i="91"/>
  <c r="A47638" i="91"/>
  <c r="A47639" i="91"/>
  <c r="A47640" i="91"/>
  <c r="A47641" i="91"/>
  <c r="A47642" i="91"/>
  <c r="A47643" i="91"/>
  <c r="A47644" i="91"/>
  <c r="A47645" i="91"/>
  <c r="A47646" i="91"/>
  <c r="A47647" i="91"/>
  <c r="A47648" i="91"/>
  <c r="A47649" i="91"/>
  <c r="A47650" i="91"/>
  <c r="A47651" i="91"/>
  <c r="A47652" i="91"/>
  <c r="A47653" i="91"/>
  <c r="A47654" i="91"/>
  <c r="A47655" i="91"/>
  <c r="A47656" i="91"/>
  <c r="A47657" i="91"/>
  <c r="A47658" i="91"/>
  <c r="A47659" i="91"/>
  <c r="A47660" i="91"/>
  <c r="A47661" i="91"/>
  <c r="A47662" i="91"/>
  <c r="A47663" i="91"/>
  <c r="A47664" i="91"/>
  <c r="A47665" i="91"/>
  <c r="A47666" i="91"/>
  <c r="A47667" i="91"/>
  <c r="A47668" i="91"/>
  <c r="A47669" i="91"/>
  <c r="A47670" i="91"/>
  <c r="A47671" i="91"/>
  <c r="A47672" i="91"/>
  <c r="A47673" i="91"/>
  <c r="A47674" i="91"/>
  <c r="A47675" i="91"/>
  <c r="A47676" i="91"/>
  <c r="A47677" i="91"/>
  <c r="A47678" i="91"/>
  <c r="A47679" i="91"/>
  <c r="A47680" i="91"/>
  <c r="A47681" i="91"/>
  <c r="A47682" i="91"/>
  <c r="A47683" i="91"/>
  <c r="A47684" i="91"/>
  <c r="A47685" i="91"/>
  <c r="A47686" i="91"/>
  <c r="A47687" i="91"/>
  <c r="A47688" i="91"/>
  <c r="A47689" i="91"/>
  <c r="A47690" i="91"/>
  <c r="A47691" i="91"/>
  <c r="A47692" i="91"/>
  <c r="A47693" i="91"/>
  <c r="A47694" i="91"/>
  <c r="A47695" i="91"/>
  <c r="A47696" i="91"/>
  <c r="A47697" i="91"/>
  <c r="A47698" i="91"/>
  <c r="A47699" i="91"/>
  <c r="A47700" i="91"/>
  <c r="A47701" i="91"/>
  <c r="A47702" i="91"/>
  <c r="A47703" i="91"/>
  <c r="A47704" i="91"/>
  <c r="A47705" i="91"/>
  <c r="A47706" i="91"/>
  <c r="A47707" i="91"/>
  <c r="A47708" i="91"/>
  <c r="A47709" i="91"/>
  <c r="A47710" i="91"/>
  <c r="A47711" i="91"/>
  <c r="A47712" i="91"/>
  <c r="A47713" i="91"/>
  <c r="A47714" i="91"/>
  <c r="A47715" i="91"/>
  <c r="A47716" i="91"/>
  <c r="A47717" i="91"/>
  <c r="A47718" i="91"/>
  <c r="A47719" i="91"/>
  <c r="A47720" i="91"/>
  <c r="A47721" i="91"/>
  <c r="A47722" i="91"/>
  <c r="A47723" i="91"/>
  <c r="A47724" i="91"/>
  <c r="A47725" i="91"/>
  <c r="A47726" i="91"/>
  <c r="A47727" i="91"/>
  <c r="A47728" i="91"/>
  <c r="A47729" i="91"/>
  <c r="A47730" i="91"/>
  <c r="A47731" i="91"/>
  <c r="A47732" i="91"/>
  <c r="A47733" i="91"/>
  <c r="A47734" i="91"/>
  <c r="A47735" i="91"/>
  <c r="A47736" i="91"/>
  <c r="A47737" i="91"/>
  <c r="A47738" i="91"/>
  <c r="A47739" i="91"/>
  <c r="A47740" i="91"/>
  <c r="A47741" i="91"/>
  <c r="A47742" i="91"/>
  <c r="A47743" i="91"/>
  <c r="A47744" i="91"/>
  <c r="A47745" i="91"/>
  <c r="A47746" i="91"/>
  <c r="A47747" i="91"/>
  <c r="A47748" i="91"/>
  <c r="A47749" i="91"/>
  <c r="A47750" i="91"/>
  <c r="A47751" i="91"/>
  <c r="A47752" i="91"/>
  <c r="A47753" i="91"/>
  <c r="A47754" i="91"/>
  <c r="A47755" i="91"/>
  <c r="A47756" i="91"/>
  <c r="A47757" i="91"/>
  <c r="A47758" i="91"/>
  <c r="A47759" i="91"/>
  <c r="A47760" i="91"/>
  <c r="A47761" i="91"/>
  <c r="A47762" i="91"/>
  <c r="A47763" i="91"/>
  <c r="A47764" i="91"/>
  <c r="A47765" i="91"/>
  <c r="A47766" i="91"/>
  <c r="A47767" i="91"/>
  <c r="A47768" i="91"/>
  <c r="A47769" i="91"/>
  <c r="A47770" i="91"/>
  <c r="A47771" i="91"/>
  <c r="A47772" i="91"/>
  <c r="A47773" i="91"/>
  <c r="A47774" i="91"/>
  <c r="A47775" i="91"/>
  <c r="A47776" i="91"/>
  <c r="A47777" i="91"/>
  <c r="A47778" i="91"/>
  <c r="A47779" i="91"/>
  <c r="A47780" i="91"/>
  <c r="A47781" i="91"/>
  <c r="A47782" i="91"/>
  <c r="A47783" i="91"/>
  <c r="A47784" i="91"/>
  <c r="A47785" i="91"/>
  <c r="A47786" i="91"/>
  <c r="A47787" i="91"/>
  <c r="A47788" i="91"/>
  <c r="A47789" i="91"/>
  <c r="A47790" i="91"/>
  <c r="A47791" i="91"/>
  <c r="A47792" i="91"/>
  <c r="A47793" i="91"/>
  <c r="A47794" i="91"/>
  <c r="A47795" i="91"/>
  <c r="A47796" i="91"/>
  <c r="A47797" i="91"/>
  <c r="A47798" i="91"/>
  <c r="A47799" i="91"/>
  <c r="A47800" i="91"/>
  <c r="A47801" i="91"/>
  <c r="A47802" i="91"/>
  <c r="A47803" i="91"/>
  <c r="A47804" i="91"/>
  <c r="A47805" i="91"/>
  <c r="A47806" i="91"/>
  <c r="A47807" i="91"/>
  <c r="A47808" i="91"/>
  <c r="A47809" i="91"/>
  <c r="A47810" i="91"/>
  <c r="A47811" i="91"/>
  <c r="A47812" i="91"/>
  <c r="A47813" i="91"/>
  <c r="A47814" i="91"/>
  <c r="A47815" i="91"/>
  <c r="A47816" i="91"/>
  <c r="A47817" i="91"/>
  <c r="A47818" i="91"/>
  <c r="A47819" i="91"/>
  <c r="A47820" i="91"/>
  <c r="A47821" i="91"/>
  <c r="A47822" i="91"/>
  <c r="A47823" i="91"/>
  <c r="A47824" i="91"/>
  <c r="A47825" i="91"/>
  <c r="A47826" i="91"/>
  <c r="A47827" i="91"/>
  <c r="A47828" i="91"/>
  <c r="A47829" i="91"/>
  <c r="A47830" i="91"/>
  <c r="A47831" i="91"/>
  <c r="A47832" i="91"/>
  <c r="A47833" i="91"/>
  <c r="A47834" i="91"/>
  <c r="A47835" i="91"/>
  <c r="A47836" i="91"/>
  <c r="A47837" i="91"/>
  <c r="A47838" i="91"/>
  <c r="A47839" i="91"/>
  <c r="A47840" i="91"/>
  <c r="A47841" i="91"/>
  <c r="A47842" i="91"/>
  <c r="A47843" i="91"/>
  <c r="A47844" i="91"/>
  <c r="A47845" i="91"/>
  <c r="A47846" i="91"/>
  <c r="A47847" i="91"/>
  <c r="A47848" i="91"/>
  <c r="A47849" i="91"/>
  <c r="A47850" i="91"/>
  <c r="A47851" i="91"/>
  <c r="A47852" i="91"/>
  <c r="A47853" i="91"/>
  <c r="A47854" i="91"/>
  <c r="A47855" i="91"/>
  <c r="A47856" i="91"/>
  <c r="A47857" i="91"/>
  <c r="A47858" i="91"/>
  <c r="A47859" i="91"/>
  <c r="A47860" i="91"/>
  <c r="A47861" i="91"/>
  <c r="A47862" i="91"/>
  <c r="A47863" i="91"/>
  <c r="A47864" i="91"/>
  <c r="A47865" i="91"/>
  <c r="A47866" i="91"/>
  <c r="A47867" i="91"/>
  <c r="A47868" i="91"/>
  <c r="A47869" i="91"/>
  <c r="A47870" i="91"/>
  <c r="A47871" i="91"/>
  <c r="A47872" i="91"/>
  <c r="A47873" i="91"/>
  <c r="A47874" i="91"/>
  <c r="A47875" i="91"/>
  <c r="A47876" i="91"/>
  <c r="A47877" i="91"/>
  <c r="A47878" i="91"/>
  <c r="A47879" i="91"/>
  <c r="A47880" i="91"/>
  <c r="A47881" i="91"/>
  <c r="A47882" i="91"/>
  <c r="A47883" i="91"/>
  <c r="A47884" i="91"/>
  <c r="A47885" i="91"/>
  <c r="A47886" i="91"/>
  <c r="A47887" i="91"/>
  <c r="A47888" i="91"/>
  <c r="A47889" i="91"/>
  <c r="A47890" i="91"/>
  <c r="A47891" i="91"/>
  <c r="A47892" i="91"/>
  <c r="A47893" i="91"/>
  <c r="A47894" i="91"/>
  <c r="A47895" i="91"/>
  <c r="A47896" i="91"/>
  <c r="A47897" i="91"/>
  <c r="A47898" i="91"/>
  <c r="A47899" i="91"/>
  <c r="A47900" i="91"/>
  <c r="A47901" i="91"/>
  <c r="A47902" i="91"/>
  <c r="A47903" i="91"/>
  <c r="A47904" i="91"/>
  <c r="A47905" i="91"/>
  <c r="A47906" i="91"/>
  <c r="A47907" i="91"/>
  <c r="A47908" i="91"/>
  <c r="A47909" i="91"/>
  <c r="A47910" i="91"/>
  <c r="A47911" i="91"/>
  <c r="A47912" i="91"/>
  <c r="A47913" i="91"/>
  <c r="A47914" i="91"/>
  <c r="A47915" i="91"/>
  <c r="A47916" i="91"/>
  <c r="A47917" i="91"/>
  <c r="A47918" i="91"/>
  <c r="A47919" i="91"/>
  <c r="A47920" i="91"/>
  <c r="A47921" i="91"/>
  <c r="A47922" i="91"/>
  <c r="A47923" i="91"/>
  <c r="A47924" i="91"/>
  <c r="A47925" i="91"/>
  <c r="A47926" i="91"/>
  <c r="A47927" i="91"/>
  <c r="A47928" i="91"/>
  <c r="A47929" i="91"/>
  <c r="A47930" i="91"/>
  <c r="A47931" i="91"/>
  <c r="A47932" i="91"/>
  <c r="A47933" i="91"/>
  <c r="A47934" i="91"/>
  <c r="A47935" i="91"/>
  <c r="A47936" i="91"/>
  <c r="A47937" i="91"/>
  <c r="A47938" i="91"/>
  <c r="A47939" i="91"/>
  <c r="A47940" i="91"/>
  <c r="A47941" i="91"/>
  <c r="A47942" i="91"/>
  <c r="A47943" i="91"/>
  <c r="A47944" i="91"/>
  <c r="A47945" i="91"/>
  <c r="A47946" i="91"/>
  <c r="A47947" i="91"/>
  <c r="A47948" i="91"/>
  <c r="A47949" i="91"/>
  <c r="A47950" i="91"/>
  <c r="A47951" i="91"/>
  <c r="A47952" i="91"/>
  <c r="A47953" i="91"/>
  <c r="A47954" i="91"/>
  <c r="A47955" i="91"/>
  <c r="A47956" i="91"/>
  <c r="A47957" i="91"/>
  <c r="A47958" i="91"/>
  <c r="A47959" i="91"/>
  <c r="A47960" i="91"/>
  <c r="A47961" i="91"/>
  <c r="A47962" i="91"/>
  <c r="A47963" i="91"/>
  <c r="A47964" i="91"/>
  <c r="A47965" i="91"/>
  <c r="A47966" i="91"/>
  <c r="A47967" i="91"/>
  <c r="A47968" i="91"/>
  <c r="A47969" i="91"/>
  <c r="A47970" i="91"/>
  <c r="A47971" i="91"/>
  <c r="A47972" i="91"/>
  <c r="A47973" i="91"/>
  <c r="A47974" i="91"/>
  <c r="A47975" i="91"/>
  <c r="A47976" i="91"/>
  <c r="A47977" i="91"/>
  <c r="A47978" i="91"/>
  <c r="A47979" i="91"/>
  <c r="A47980" i="91"/>
  <c r="A47981" i="91"/>
  <c r="Q485" i="79" l="1"/>
  <c r="R485" i="79"/>
  <c r="Q472" i="79"/>
  <c r="S472" i="79"/>
  <c r="Q500" i="79"/>
  <c r="S500" i="79"/>
  <c r="Q409" i="79"/>
  <c r="R409" i="79"/>
  <c r="R482" i="79"/>
  <c r="Q482" i="79"/>
  <c r="S299" i="79"/>
  <c r="S384" i="79"/>
  <c r="R429" i="79"/>
  <c r="S440" i="79"/>
  <c r="AK495" i="79"/>
  <c r="M495" i="79"/>
  <c r="N495" i="79"/>
  <c r="AJ495" i="79"/>
  <c r="AP495" i="79"/>
  <c r="Q525" i="79"/>
  <c r="AK532" i="79"/>
  <c r="M532" i="79"/>
  <c r="AP532" i="79"/>
  <c r="AO532" i="79"/>
  <c r="AJ532" i="79"/>
  <c r="N532" i="79"/>
  <c r="P532" i="79" s="1"/>
  <c r="AL532" i="79"/>
  <c r="R576" i="79"/>
  <c r="AQ576" i="79"/>
  <c r="R294" i="79"/>
  <c r="Q294" i="79"/>
  <c r="R302" i="79"/>
  <c r="Q302" i="79"/>
  <c r="AQ314" i="79"/>
  <c r="R314" i="79"/>
  <c r="Q321" i="79"/>
  <c r="R321" i="79"/>
  <c r="S328" i="79"/>
  <c r="R352" i="79"/>
  <c r="S115" i="79"/>
  <c r="S117" i="79"/>
  <c r="S119" i="79"/>
  <c r="S121" i="79"/>
  <c r="S123" i="79"/>
  <c r="S125" i="79"/>
  <c r="S127" i="79"/>
  <c r="S129" i="79"/>
  <c r="S131" i="79"/>
  <c r="S133" i="79"/>
  <c r="S135" i="79"/>
  <c r="S137" i="79"/>
  <c r="S139" i="79"/>
  <c r="S141" i="79"/>
  <c r="S143" i="79"/>
  <c r="S145" i="79"/>
  <c r="S147" i="79"/>
  <c r="S149" i="79"/>
  <c r="S151" i="79"/>
  <c r="S153" i="79"/>
  <c r="AQ290" i="79"/>
  <c r="R290" i="79"/>
  <c r="AQ298" i="79"/>
  <c r="R298" i="79"/>
  <c r="R299" i="79"/>
  <c r="S307" i="79"/>
  <c r="AQ312" i="79"/>
  <c r="R312" i="79"/>
  <c r="S314" i="79"/>
  <c r="R318" i="79"/>
  <c r="S336" i="79"/>
  <c r="R345" i="79"/>
  <c r="Q355" i="79"/>
  <c r="AQ356" i="79"/>
  <c r="R356" i="79"/>
  <c r="R357" i="79"/>
  <c r="R358" i="79"/>
  <c r="Q358" i="79"/>
  <c r="Q363" i="79"/>
  <c r="AQ364" i="79"/>
  <c r="R364" i="79"/>
  <c r="R365" i="79"/>
  <c r="R366" i="79"/>
  <c r="Q366" i="79"/>
  <c r="AQ378" i="79"/>
  <c r="R378" i="79"/>
  <c r="P380" i="79"/>
  <c r="Q380" i="79" s="1"/>
  <c r="Q382" i="79"/>
  <c r="AQ383" i="79"/>
  <c r="R383" i="79"/>
  <c r="R384" i="79"/>
  <c r="Q385" i="79"/>
  <c r="R385" i="79"/>
  <c r="S392" i="79"/>
  <c r="AQ415" i="79"/>
  <c r="R415" i="79"/>
  <c r="R416" i="79"/>
  <c r="Q417" i="79"/>
  <c r="R417" i="79"/>
  <c r="P425" i="79"/>
  <c r="Q425" i="79" s="1"/>
  <c r="AQ439" i="79"/>
  <c r="R439" i="79"/>
  <c r="R440" i="79"/>
  <c r="P465" i="79"/>
  <c r="Q465" i="79" s="1"/>
  <c r="P467" i="79"/>
  <c r="AK487" i="79"/>
  <c r="M487" i="79"/>
  <c r="N487" i="79"/>
  <c r="AP487" i="79"/>
  <c r="AO487" i="79"/>
  <c r="AJ487" i="79"/>
  <c r="AK502" i="79"/>
  <c r="M502" i="79"/>
  <c r="AL502" i="79"/>
  <c r="AJ502" i="79"/>
  <c r="AP502" i="79"/>
  <c r="AO502" i="79"/>
  <c r="N502" i="79"/>
  <c r="P502" i="79" s="1"/>
  <c r="AK507" i="79"/>
  <c r="M507" i="79"/>
  <c r="N507" i="79"/>
  <c r="P507" i="79" s="1"/>
  <c r="AJ507" i="79"/>
  <c r="AP507" i="79"/>
  <c r="AL507" i="79"/>
  <c r="AK510" i="79"/>
  <c r="M510" i="79"/>
  <c r="AL510" i="79"/>
  <c r="AJ510" i="79"/>
  <c r="AP510" i="79"/>
  <c r="N510" i="79"/>
  <c r="P510" i="79" s="1"/>
  <c r="AQ516" i="79"/>
  <c r="AK531" i="79"/>
  <c r="M531" i="79"/>
  <c r="N531" i="79"/>
  <c r="P531" i="79" s="1"/>
  <c r="AO531" i="79"/>
  <c r="AJ531" i="79"/>
  <c r="AL531" i="79"/>
  <c r="Q541" i="79"/>
  <c r="AL610" i="79"/>
  <c r="N610" i="79"/>
  <c r="P610" i="79" s="1"/>
  <c r="AK610" i="79"/>
  <c r="M610" i="79"/>
  <c r="AO610" i="79"/>
  <c r="AP610" i="79"/>
  <c r="AJ610" i="79"/>
  <c r="AL621" i="79"/>
  <c r="N621" i="79"/>
  <c r="P621" i="79" s="1"/>
  <c r="AK621" i="79"/>
  <c r="M621" i="79"/>
  <c r="AJ621" i="79"/>
  <c r="AL687" i="79"/>
  <c r="N687" i="79"/>
  <c r="P687" i="79" s="1"/>
  <c r="AP687" i="79"/>
  <c r="AK687" i="79"/>
  <c r="AJ687" i="79"/>
  <c r="M687" i="79"/>
  <c r="AL714" i="79"/>
  <c r="N714" i="79"/>
  <c r="AP714" i="79"/>
  <c r="AO714" i="79"/>
  <c r="M714" i="79"/>
  <c r="AJ714" i="79"/>
  <c r="AK714" i="79"/>
  <c r="AL718" i="79"/>
  <c r="N718" i="79"/>
  <c r="P718" i="79" s="1"/>
  <c r="M718" i="79"/>
  <c r="AJ718" i="79"/>
  <c r="AP718" i="79"/>
  <c r="AO718" i="79"/>
  <c r="AK718" i="79"/>
  <c r="AL742" i="79"/>
  <c r="N742" i="79"/>
  <c r="P742" i="79" s="1"/>
  <c r="Q742" i="79" s="1"/>
  <c r="AK742" i="79"/>
  <c r="AJ742" i="79"/>
  <c r="M742" i="79"/>
  <c r="AP742" i="79"/>
  <c r="AO742" i="79"/>
  <c r="P760" i="79"/>
  <c r="AQ764" i="79"/>
  <c r="R798" i="79"/>
  <c r="AQ798" i="79"/>
  <c r="AQ806" i="79"/>
  <c r="AL844" i="79"/>
  <c r="N844" i="79"/>
  <c r="P844" i="79" s="1"/>
  <c r="AK844" i="79"/>
  <c r="M844" i="79"/>
  <c r="AP844" i="79"/>
  <c r="AO844" i="79"/>
  <c r="AJ844" i="79"/>
  <c r="S114" i="79"/>
  <c r="S120" i="79"/>
  <c r="S122" i="79"/>
  <c r="S130" i="79"/>
  <c r="S132" i="79"/>
  <c r="S144" i="79"/>
  <c r="S160" i="79"/>
  <c r="S162" i="79"/>
  <c r="S172" i="79"/>
  <c r="S176" i="79"/>
  <c r="S184" i="79"/>
  <c r="S202" i="79"/>
  <c r="S204" i="79"/>
  <c r="S230" i="79"/>
  <c r="S232" i="79"/>
  <c r="S240" i="79"/>
  <c r="S242" i="79"/>
  <c r="S244" i="79"/>
  <c r="S252" i="79"/>
  <c r="S254" i="79"/>
  <c r="S258" i="79"/>
  <c r="S274" i="79"/>
  <c r="S282" i="79"/>
  <c r="AQ333" i="79"/>
  <c r="R333" i="79"/>
  <c r="P476" i="79"/>
  <c r="Q476" i="79" s="1"/>
  <c r="AK523" i="79"/>
  <c r="M523" i="79"/>
  <c r="N523" i="79"/>
  <c r="P523" i="79" s="1"/>
  <c r="AJ523" i="79"/>
  <c r="AP523" i="79"/>
  <c r="AO523" i="79"/>
  <c r="AL523" i="79"/>
  <c r="P548" i="79"/>
  <c r="AL627" i="79"/>
  <c r="N627" i="79"/>
  <c r="P627" i="79" s="1"/>
  <c r="AK627" i="79"/>
  <c r="M627" i="79"/>
  <c r="AJ627" i="79"/>
  <c r="AO627" i="79"/>
  <c r="AL647" i="79"/>
  <c r="N647" i="79"/>
  <c r="AK647" i="79"/>
  <c r="M647" i="79"/>
  <c r="AJ647" i="79"/>
  <c r="AP647" i="79"/>
  <c r="AO647" i="79"/>
  <c r="AL681" i="79"/>
  <c r="N681" i="79"/>
  <c r="AO681" i="79"/>
  <c r="M681" i="79"/>
  <c r="AP681" i="79"/>
  <c r="AJ681" i="79"/>
  <c r="AK681" i="79"/>
  <c r="P788" i="79"/>
  <c r="Q788" i="79" s="1"/>
  <c r="AQ789" i="79"/>
  <c r="AQ316" i="79"/>
  <c r="R316" i="79"/>
  <c r="S357" i="79"/>
  <c r="S365" i="79"/>
  <c r="S397" i="79"/>
  <c r="S416" i="79"/>
  <c r="R481" i="79"/>
  <c r="Q481" i="79"/>
  <c r="AQ501" i="79"/>
  <c r="R501" i="79"/>
  <c r="R550" i="79"/>
  <c r="Q550" i="79"/>
  <c r="S782" i="79"/>
  <c r="AQ292" i="79"/>
  <c r="R292" i="79"/>
  <c r="R293" i="79"/>
  <c r="R301" i="79"/>
  <c r="AQ319" i="79"/>
  <c r="R319" i="79"/>
  <c r="R320" i="79"/>
  <c r="Q347" i="79"/>
  <c r="S409" i="79"/>
  <c r="R427" i="79"/>
  <c r="Q427" i="79"/>
  <c r="AQ441" i="79"/>
  <c r="R441" i="79"/>
  <c r="R442" i="79"/>
  <c r="R443" i="79"/>
  <c r="Q443" i="79"/>
  <c r="R458" i="79"/>
  <c r="AQ458" i="79"/>
  <c r="AK467" i="79"/>
  <c r="M467" i="79"/>
  <c r="N467" i="79"/>
  <c r="AO467" i="79"/>
  <c r="AL467" i="79"/>
  <c r="AJ467" i="79"/>
  <c r="R470" i="79"/>
  <c r="AK474" i="79"/>
  <c r="M474" i="79"/>
  <c r="AL474" i="79"/>
  <c r="AJ474" i="79"/>
  <c r="AO474" i="79"/>
  <c r="N474" i="79"/>
  <c r="P474" i="79" s="1"/>
  <c r="S474" i="79" s="1"/>
  <c r="AP474" i="79"/>
  <c r="AK480" i="79"/>
  <c r="M480" i="79"/>
  <c r="AP480" i="79"/>
  <c r="AO480" i="79"/>
  <c r="N480" i="79"/>
  <c r="P480" i="79" s="1"/>
  <c r="AJ480" i="79"/>
  <c r="S501" i="79"/>
  <c r="Q518" i="79"/>
  <c r="R534" i="79"/>
  <c r="Q534" i="79"/>
  <c r="AK542" i="79"/>
  <c r="M542" i="79"/>
  <c r="AL542" i="79"/>
  <c r="AJ542" i="79"/>
  <c r="AP542" i="79"/>
  <c r="AO542" i="79"/>
  <c r="AL626" i="79"/>
  <c r="N626" i="79"/>
  <c r="P626" i="79" s="1"/>
  <c r="AK626" i="79"/>
  <c r="M626" i="79"/>
  <c r="AO626" i="79"/>
  <c r="AJ626" i="79"/>
  <c r="P667" i="79"/>
  <c r="Q667" i="79" s="1"/>
  <c r="AL680" i="79"/>
  <c r="N680" i="79"/>
  <c r="P680" i="79" s="1"/>
  <c r="Q680" i="79" s="1"/>
  <c r="AK680" i="79"/>
  <c r="AJ680" i="79"/>
  <c r="M680" i="79"/>
  <c r="AL721" i="79"/>
  <c r="N721" i="79"/>
  <c r="AO721" i="79"/>
  <c r="M721" i="79"/>
  <c r="AK721" i="79"/>
  <c r="AJ721" i="79"/>
  <c r="AP721" i="79"/>
  <c r="AL750" i="79"/>
  <c r="N750" i="79"/>
  <c r="P750" i="79" s="1"/>
  <c r="AK750" i="79"/>
  <c r="AJ750" i="79"/>
  <c r="AO750" i="79"/>
  <c r="M750" i="79"/>
  <c r="AP750" i="79"/>
  <c r="M852" i="79"/>
  <c r="N852" i="79"/>
  <c r="AO852" i="79"/>
  <c r="AP852" i="79"/>
  <c r="AK852" i="79"/>
  <c r="AJ852" i="79"/>
  <c r="AL852" i="79"/>
  <c r="AL1009" i="79"/>
  <c r="N1009" i="79"/>
  <c r="P1009" i="79" s="1"/>
  <c r="Q1009" i="79" s="1"/>
  <c r="AK1009" i="79"/>
  <c r="M1009" i="79"/>
  <c r="AJ1009" i="79"/>
  <c r="AQ288" i="79"/>
  <c r="R288" i="79"/>
  <c r="S290" i="79"/>
  <c r="P298" i="79"/>
  <c r="Q298" i="79" s="1"/>
  <c r="S298" i="79"/>
  <c r="AQ308" i="79"/>
  <c r="R308" i="79"/>
  <c r="S312" i="79"/>
  <c r="AQ327" i="79"/>
  <c r="R327" i="79"/>
  <c r="R328" i="79"/>
  <c r="Q329" i="79"/>
  <c r="R329" i="79"/>
  <c r="S339" i="79"/>
  <c r="R350" i="79"/>
  <c r="AQ351" i="79"/>
  <c r="R351" i="79"/>
  <c r="AQ354" i="79"/>
  <c r="R354" i="79"/>
  <c r="AQ362" i="79"/>
  <c r="S371" i="79"/>
  <c r="AQ376" i="79"/>
  <c r="R376" i="79"/>
  <c r="S378" i="79"/>
  <c r="S400" i="79"/>
  <c r="S407" i="79"/>
  <c r="Q410" i="79"/>
  <c r="R410" i="79"/>
  <c r="AQ423" i="79"/>
  <c r="R423" i="79"/>
  <c r="AQ434" i="79"/>
  <c r="AO455" i="79"/>
  <c r="AK464" i="79"/>
  <c r="M464" i="79"/>
  <c r="AP464" i="79"/>
  <c r="AO464" i="79"/>
  <c r="AL464" i="79"/>
  <c r="AJ464" i="79"/>
  <c r="AQ469" i="79"/>
  <c r="R469" i="79"/>
  <c r="S477" i="79"/>
  <c r="AK486" i="79"/>
  <c r="M486" i="79"/>
  <c r="AL486" i="79"/>
  <c r="AJ486" i="79"/>
  <c r="N486" i="79"/>
  <c r="P486" i="79" s="1"/>
  <c r="AK492" i="79"/>
  <c r="M492" i="79"/>
  <c r="AP492" i="79"/>
  <c r="AO492" i="79"/>
  <c r="N492" i="79"/>
  <c r="P492" i="79" s="1"/>
  <c r="AL492" i="79"/>
  <c r="AJ492" i="79"/>
  <c r="R493" i="79"/>
  <c r="S526" i="79"/>
  <c r="S550" i="79"/>
  <c r="P563" i="79"/>
  <c r="AK567" i="79"/>
  <c r="M567" i="79"/>
  <c r="N567" i="79"/>
  <c r="AP567" i="79"/>
  <c r="AJ567" i="79"/>
  <c r="AO567" i="79"/>
  <c r="AL567" i="79"/>
  <c r="S574" i="79"/>
  <c r="AK576" i="79"/>
  <c r="M576" i="79"/>
  <c r="AP576" i="79"/>
  <c r="AO576" i="79"/>
  <c r="N576" i="79"/>
  <c r="AJ576" i="79"/>
  <c r="AO599" i="79"/>
  <c r="AL600" i="79"/>
  <c r="N600" i="79"/>
  <c r="P600" i="79" s="1"/>
  <c r="AK600" i="79"/>
  <c r="M600" i="79"/>
  <c r="AP600" i="79"/>
  <c r="AO600" i="79"/>
  <c r="AJ600" i="79"/>
  <c r="AQ603" i="79"/>
  <c r="P643" i="79"/>
  <c r="Q643" i="79" s="1"/>
  <c r="AQ651" i="79"/>
  <c r="P653" i="79"/>
  <c r="Q653" i="79" s="1"/>
  <c r="AL664" i="79"/>
  <c r="N664" i="79"/>
  <c r="P664" i="79" s="1"/>
  <c r="Q664" i="79" s="1"/>
  <c r="AK664" i="79"/>
  <c r="AJ664" i="79"/>
  <c r="AO664" i="79"/>
  <c r="M664" i="79"/>
  <c r="AL700" i="79"/>
  <c r="N700" i="79"/>
  <c r="P700" i="79" s="1"/>
  <c r="AP700" i="79"/>
  <c r="AO700" i="79"/>
  <c r="AJ700" i="79"/>
  <c r="M700" i="79"/>
  <c r="AK700" i="79"/>
  <c r="AO758" i="79"/>
  <c r="AL759" i="79"/>
  <c r="N759" i="79"/>
  <c r="P759" i="79" s="1"/>
  <c r="M759" i="79"/>
  <c r="AO759" i="79"/>
  <c r="AP759" i="79"/>
  <c r="AK759" i="79"/>
  <c r="AJ759" i="79"/>
  <c r="P962" i="79"/>
  <c r="S140" i="79"/>
  <c r="S146" i="79"/>
  <c r="S150" i="79"/>
  <c r="S196" i="79"/>
  <c r="S200" i="79"/>
  <c r="S210" i="79"/>
  <c r="S214" i="79"/>
  <c r="S216" i="79"/>
  <c r="S220" i="79"/>
  <c r="S234" i="79"/>
  <c r="S238" i="79"/>
  <c r="S256" i="79"/>
  <c r="S262" i="79"/>
  <c r="S264" i="79"/>
  <c r="S266" i="79"/>
  <c r="S268" i="79"/>
  <c r="S278" i="79"/>
  <c r="S280" i="79"/>
  <c r="S284" i="79"/>
  <c r="S386" i="79"/>
  <c r="AQ389" i="79"/>
  <c r="R389" i="79"/>
  <c r="S399" i="79"/>
  <c r="S418" i="79"/>
  <c r="S421" i="79"/>
  <c r="AK548" i="79"/>
  <c r="M548" i="79"/>
  <c r="AP548" i="79"/>
  <c r="AO548" i="79"/>
  <c r="AJ548" i="79"/>
  <c r="N548" i="79"/>
  <c r="AL548" i="79"/>
  <c r="P551" i="79"/>
  <c r="AQ653" i="79"/>
  <c r="AL788" i="79"/>
  <c r="N788" i="79"/>
  <c r="AK788" i="79"/>
  <c r="M788" i="79"/>
  <c r="AJ788" i="79"/>
  <c r="AP788" i="79"/>
  <c r="AO788" i="79"/>
  <c r="AL825" i="79"/>
  <c r="N825" i="79"/>
  <c r="AK825" i="79"/>
  <c r="M825" i="79"/>
  <c r="AO825" i="79"/>
  <c r="AP825" i="79"/>
  <c r="AJ825" i="79"/>
  <c r="Q930" i="79"/>
  <c r="S930" i="79"/>
  <c r="S304" i="79"/>
  <c r="S333" i="79"/>
  <c r="AQ343" i="79"/>
  <c r="R343" i="79"/>
  <c r="AQ368" i="79"/>
  <c r="R368" i="79"/>
  <c r="AK468" i="79"/>
  <c r="M468" i="79"/>
  <c r="AP468" i="79"/>
  <c r="AO468" i="79"/>
  <c r="AJ468" i="79"/>
  <c r="N468" i="79"/>
  <c r="AL468" i="79"/>
  <c r="S502" i="79"/>
  <c r="S510" i="79"/>
  <c r="AK512" i="79"/>
  <c r="M512" i="79"/>
  <c r="AP512" i="79"/>
  <c r="AO512" i="79"/>
  <c r="N512" i="79"/>
  <c r="AL512" i="79"/>
  <c r="AJ512" i="79"/>
  <c r="AQ560" i="79"/>
  <c r="AQ348" i="79"/>
  <c r="R348" i="79"/>
  <c r="R349" i="79"/>
  <c r="S394" i="79"/>
  <c r="P468" i="79"/>
  <c r="Q468" i="79" s="1"/>
  <c r="AK547" i="79"/>
  <c r="M547" i="79"/>
  <c r="N547" i="79"/>
  <c r="P547" i="79" s="1"/>
  <c r="AO547" i="79"/>
  <c r="AJ547" i="79"/>
  <c r="AL547" i="79"/>
  <c r="M908" i="79"/>
  <c r="N908" i="79"/>
  <c r="P908" i="79" s="1"/>
  <c r="AP908" i="79"/>
  <c r="AO908" i="79"/>
  <c r="AL908" i="79"/>
  <c r="AK908" i="79"/>
  <c r="AJ908" i="79"/>
  <c r="AQ1008" i="79"/>
  <c r="R1008" i="79"/>
  <c r="AQ286" i="79"/>
  <c r="R286" i="79"/>
  <c r="S288" i="79"/>
  <c r="S295" i="79"/>
  <c r="AQ306" i="79"/>
  <c r="R306" i="79"/>
  <c r="P308" i="79"/>
  <c r="Q308" i="79" s="1"/>
  <c r="AQ322" i="79"/>
  <c r="R322" i="79"/>
  <c r="P324" i="79"/>
  <c r="Q324" i="79" s="1"/>
  <c r="S327" i="79"/>
  <c r="AQ335" i="79"/>
  <c r="Q337" i="79"/>
  <c r="R337" i="79"/>
  <c r="S351" i="79"/>
  <c r="R353" i="79"/>
  <c r="P362" i="79"/>
  <c r="Q362" i="79" s="1"/>
  <c r="AQ372" i="79"/>
  <c r="S376" i="79"/>
  <c r="AQ391" i="79"/>
  <c r="R391" i="79"/>
  <c r="R392" i="79"/>
  <c r="Q393" i="79"/>
  <c r="R393" i="79"/>
  <c r="AQ401" i="79"/>
  <c r="AQ408" i="79"/>
  <c r="R408" i="79"/>
  <c r="S423" i="79"/>
  <c r="R433" i="79"/>
  <c r="P434" i="79"/>
  <c r="Q434" i="79" s="1"/>
  <c r="AQ446" i="79"/>
  <c r="AK456" i="79"/>
  <c r="M456" i="79"/>
  <c r="AP456" i="79"/>
  <c r="AO456" i="79"/>
  <c r="N456" i="79"/>
  <c r="AJ456" i="79"/>
  <c r="AK462" i="79"/>
  <c r="M462" i="79"/>
  <c r="AL462" i="79"/>
  <c r="AJ462" i="79"/>
  <c r="AP462" i="79"/>
  <c r="N462" i="79"/>
  <c r="P462" i="79" s="1"/>
  <c r="R462" i="79" s="1"/>
  <c r="AO462" i="79"/>
  <c r="P464" i="79"/>
  <c r="Q464" i="79" s="1"/>
  <c r="S470" i="79"/>
  <c r="AK478" i="79"/>
  <c r="M478" i="79"/>
  <c r="AL478" i="79"/>
  <c r="AJ478" i="79"/>
  <c r="AP478" i="79"/>
  <c r="N478" i="79"/>
  <c r="P478" i="79" s="1"/>
  <c r="AO478" i="79"/>
  <c r="Q494" i="79"/>
  <c r="S494" i="79"/>
  <c r="R494" i="79"/>
  <c r="AL495" i="79"/>
  <c r="R509" i="79"/>
  <c r="Q509" i="79"/>
  <c r="AK528" i="79"/>
  <c r="M528" i="79"/>
  <c r="AP528" i="79"/>
  <c r="AO528" i="79"/>
  <c r="N528" i="79"/>
  <c r="P528" i="79" s="1"/>
  <c r="AL528" i="79"/>
  <c r="AJ528" i="79"/>
  <c r="Q529" i="79"/>
  <c r="AQ532" i="79"/>
  <c r="S534" i="79"/>
  <c r="N542" i="79"/>
  <c r="P542" i="79" s="1"/>
  <c r="S542" i="79" s="1"/>
  <c r="P567" i="79"/>
  <c r="AL699" i="79"/>
  <c r="N699" i="79"/>
  <c r="AK699" i="79"/>
  <c r="AJ699" i="79"/>
  <c r="M699" i="79"/>
  <c r="P709" i="79"/>
  <c r="P821" i="79"/>
  <c r="AQ824" i="79"/>
  <c r="P826" i="79"/>
  <c r="S116" i="79"/>
  <c r="S118" i="79"/>
  <c r="S124" i="79"/>
  <c r="S126" i="79"/>
  <c r="S128" i="79"/>
  <c r="S134" i="79"/>
  <c r="S136" i="79"/>
  <c r="S138" i="79"/>
  <c r="S142" i="79"/>
  <c r="S148" i="79"/>
  <c r="S152" i="79"/>
  <c r="S154" i="79"/>
  <c r="S156" i="79"/>
  <c r="S158" i="79"/>
  <c r="S164" i="79"/>
  <c r="S166" i="79"/>
  <c r="S168" i="79"/>
  <c r="S170" i="79"/>
  <c r="S174" i="79"/>
  <c r="S178" i="79"/>
  <c r="S180" i="79"/>
  <c r="S182" i="79"/>
  <c r="S186" i="79"/>
  <c r="S188" i="79"/>
  <c r="S190" i="79"/>
  <c r="S192" i="79"/>
  <c r="S194" i="79"/>
  <c r="S198" i="79"/>
  <c r="S206" i="79"/>
  <c r="S208" i="79"/>
  <c r="S212" i="79"/>
  <c r="S218" i="79"/>
  <c r="S222" i="79"/>
  <c r="S224" i="79"/>
  <c r="S226" i="79"/>
  <c r="S228" i="79"/>
  <c r="S236" i="79"/>
  <c r="S246" i="79"/>
  <c r="S248" i="79"/>
  <c r="S250" i="79"/>
  <c r="S260" i="79"/>
  <c r="S270" i="79"/>
  <c r="S272" i="79"/>
  <c r="S276" i="79"/>
  <c r="AQ304" i="79"/>
  <c r="R304" i="79"/>
  <c r="S349" i="79"/>
  <c r="AQ360" i="79"/>
  <c r="R360" i="79"/>
  <c r="S370" i="79"/>
  <c r="S432" i="79"/>
  <c r="AK476" i="79"/>
  <c r="M476" i="79"/>
  <c r="AP476" i="79"/>
  <c r="AO476" i="79"/>
  <c r="N476" i="79"/>
  <c r="AL476" i="79"/>
  <c r="AJ476" i="79"/>
  <c r="AQ489" i="79"/>
  <c r="R489" i="79"/>
  <c r="AK526" i="79"/>
  <c r="M526" i="79"/>
  <c r="AL526" i="79"/>
  <c r="AJ526" i="79"/>
  <c r="AP526" i="79"/>
  <c r="N526" i="79"/>
  <c r="P526" i="79" s="1"/>
  <c r="Q558" i="79"/>
  <c r="R558" i="79"/>
  <c r="P599" i="79"/>
  <c r="Q599" i="79" s="1"/>
  <c r="P641" i="79"/>
  <c r="Q641" i="79" s="1"/>
  <c r="AL708" i="79"/>
  <c r="N708" i="79"/>
  <c r="AP708" i="79"/>
  <c r="AO708" i="79"/>
  <c r="AJ708" i="79"/>
  <c r="M708" i="79"/>
  <c r="AK708" i="79"/>
  <c r="AQ779" i="79"/>
  <c r="P916" i="79"/>
  <c r="S293" i="79"/>
  <c r="S301" i="79"/>
  <c r="S320" i="79"/>
  <c r="S330" i="79"/>
  <c r="R381" i="79"/>
  <c r="AQ397" i="79"/>
  <c r="R397" i="79"/>
  <c r="AQ430" i="79"/>
  <c r="R430" i="79"/>
  <c r="S442" i="79"/>
  <c r="AQ629" i="79"/>
  <c r="AL651" i="79"/>
  <c r="N651" i="79"/>
  <c r="AK651" i="79"/>
  <c r="M651" i="79"/>
  <c r="AP651" i="79"/>
  <c r="AO651" i="79"/>
  <c r="AJ651" i="79"/>
  <c r="AL780" i="79"/>
  <c r="N780" i="79"/>
  <c r="AK780" i="79"/>
  <c r="M780" i="79"/>
  <c r="AP780" i="79"/>
  <c r="AO780" i="79"/>
  <c r="AJ780" i="79"/>
  <c r="AL817" i="79"/>
  <c r="N817" i="79"/>
  <c r="P817" i="79" s="1"/>
  <c r="AK817" i="79"/>
  <c r="M817" i="79"/>
  <c r="AO817" i="79"/>
  <c r="AP817" i="79"/>
  <c r="AJ817" i="79"/>
  <c r="AQ823" i="79"/>
  <c r="AO885" i="79"/>
  <c r="AK885" i="79"/>
  <c r="AJ885" i="79"/>
  <c r="AL885" i="79"/>
  <c r="N885" i="79"/>
  <c r="P885" i="79" s="1"/>
  <c r="M885" i="79"/>
  <c r="AP885" i="79"/>
  <c r="AL910" i="79"/>
  <c r="AK910" i="79"/>
  <c r="AJ910" i="79"/>
  <c r="N910" i="79"/>
  <c r="M910" i="79"/>
  <c r="AO910" i="79"/>
  <c r="AP910" i="79"/>
  <c r="AQ341" i="79"/>
  <c r="R341" i="79"/>
  <c r="S343" i="79"/>
  <c r="S368" i="79"/>
  <c r="S473" i="79"/>
  <c r="AQ478" i="79"/>
  <c r="R478" i="79"/>
  <c r="AQ480" i="79"/>
  <c r="S486" i="79"/>
  <c r="AK571" i="79"/>
  <c r="M571" i="79"/>
  <c r="N571" i="79"/>
  <c r="P571" i="79" s="1"/>
  <c r="AJ571" i="79"/>
  <c r="AP571" i="79"/>
  <c r="AL571" i="79"/>
  <c r="AL622" i="79"/>
  <c r="N622" i="79"/>
  <c r="P622" i="79" s="1"/>
  <c r="AK622" i="79"/>
  <c r="M622" i="79"/>
  <c r="AP622" i="79"/>
  <c r="AO622" i="79"/>
  <c r="AJ622" i="79"/>
  <c r="P647" i="79"/>
  <c r="Q647" i="79" s="1"/>
  <c r="M888" i="79"/>
  <c r="AJ888" i="79"/>
  <c r="N888" i="79"/>
  <c r="P888" i="79" s="1"/>
  <c r="AP888" i="79"/>
  <c r="AK888" i="79"/>
  <c r="AL888" i="79"/>
  <c r="AO888" i="79"/>
  <c r="AQ300" i="79"/>
  <c r="R300" i="79"/>
  <c r="S341" i="79"/>
  <c r="S355" i="79"/>
  <c r="S363" i="79"/>
  <c r="AQ380" i="79"/>
  <c r="R380" i="79"/>
  <c r="Q411" i="79"/>
  <c r="AQ425" i="79"/>
  <c r="R425" i="79"/>
  <c r="AQ114" i="79"/>
  <c r="R114" i="79"/>
  <c r="AQ116" i="79"/>
  <c r="R116" i="79"/>
  <c r="AQ118" i="79"/>
  <c r="R118" i="79"/>
  <c r="AQ120" i="79"/>
  <c r="R120" i="79"/>
  <c r="AQ122" i="79"/>
  <c r="R122" i="79"/>
  <c r="AQ124" i="79"/>
  <c r="R124" i="79"/>
  <c r="AQ126" i="79"/>
  <c r="R126" i="79"/>
  <c r="AQ128" i="79"/>
  <c r="R128" i="79"/>
  <c r="AQ130" i="79"/>
  <c r="R130" i="79"/>
  <c r="AQ132" i="79"/>
  <c r="R132" i="79"/>
  <c r="AQ134" i="79"/>
  <c r="R134" i="79"/>
  <c r="AQ136" i="79"/>
  <c r="R136" i="79"/>
  <c r="AQ138" i="79"/>
  <c r="R138" i="79"/>
  <c r="AQ140" i="79"/>
  <c r="R140" i="79"/>
  <c r="AQ142" i="79"/>
  <c r="R142" i="79"/>
  <c r="AQ144" i="79"/>
  <c r="R144" i="79"/>
  <c r="AQ146" i="79"/>
  <c r="R146" i="79"/>
  <c r="AQ148" i="79"/>
  <c r="R148" i="79"/>
  <c r="AQ150" i="79"/>
  <c r="R150" i="79"/>
  <c r="AQ152" i="79"/>
  <c r="R152" i="79"/>
  <c r="AQ154" i="79"/>
  <c r="R154" i="79"/>
  <c r="AQ156" i="79"/>
  <c r="R156" i="79"/>
  <c r="AQ158" i="79"/>
  <c r="R158" i="79"/>
  <c r="AQ160" i="79"/>
  <c r="R160" i="79"/>
  <c r="AQ162" i="79"/>
  <c r="R162" i="79"/>
  <c r="AQ164" i="79"/>
  <c r="R164" i="79"/>
  <c r="AQ166" i="79"/>
  <c r="R166" i="79"/>
  <c r="AQ168" i="79"/>
  <c r="R168" i="79"/>
  <c r="AQ170" i="79"/>
  <c r="R170" i="79"/>
  <c r="AQ172" i="79"/>
  <c r="R172" i="79"/>
  <c r="AQ174" i="79"/>
  <c r="R174" i="79"/>
  <c r="AQ176" i="79"/>
  <c r="R176" i="79"/>
  <c r="AQ178" i="79"/>
  <c r="R178" i="79"/>
  <c r="AQ180" i="79"/>
  <c r="R180" i="79"/>
  <c r="AQ182" i="79"/>
  <c r="R182" i="79"/>
  <c r="AQ184" i="79"/>
  <c r="R184" i="79"/>
  <c r="AQ186" i="79"/>
  <c r="R186" i="79"/>
  <c r="AQ188" i="79"/>
  <c r="R188" i="79"/>
  <c r="AQ190" i="79"/>
  <c r="R190" i="79"/>
  <c r="AQ192" i="79"/>
  <c r="R192" i="79"/>
  <c r="AQ194" i="79"/>
  <c r="R194" i="79"/>
  <c r="AQ196" i="79"/>
  <c r="R196" i="79"/>
  <c r="AQ198" i="79"/>
  <c r="R198" i="79"/>
  <c r="AQ200" i="79"/>
  <c r="R200" i="79"/>
  <c r="AQ202" i="79"/>
  <c r="R202" i="79"/>
  <c r="AQ204" i="79"/>
  <c r="R204" i="79"/>
  <c r="AQ206" i="79"/>
  <c r="R206" i="79"/>
  <c r="AQ208" i="79"/>
  <c r="R208" i="79"/>
  <c r="AQ210" i="79"/>
  <c r="R210" i="79"/>
  <c r="AQ212" i="79"/>
  <c r="R212" i="79"/>
  <c r="AQ214" i="79"/>
  <c r="R214" i="79"/>
  <c r="AQ216" i="79"/>
  <c r="R216" i="79"/>
  <c r="AQ218" i="79"/>
  <c r="R218" i="79"/>
  <c r="AQ220" i="79"/>
  <c r="R220" i="79"/>
  <c r="AQ222" i="79"/>
  <c r="R222" i="79"/>
  <c r="AQ224" i="79"/>
  <c r="R224" i="79"/>
  <c r="AQ226" i="79"/>
  <c r="R226" i="79"/>
  <c r="AQ228" i="79"/>
  <c r="R228" i="79"/>
  <c r="AQ230" i="79"/>
  <c r="R230" i="79"/>
  <c r="AQ232" i="79"/>
  <c r="R232" i="79"/>
  <c r="AQ234" i="79"/>
  <c r="R234" i="79"/>
  <c r="AQ236" i="79"/>
  <c r="R236" i="79"/>
  <c r="AQ238" i="79"/>
  <c r="R238" i="79"/>
  <c r="AQ240" i="79"/>
  <c r="R240" i="79"/>
  <c r="AQ242" i="79"/>
  <c r="R242" i="79"/>
  <c r="AQ244" i="79"/>
  <c r="R244" i="79"/>
  <c r="AQ246" i="79"/>
  <c r="R246" i="79"/>
  <c r="AQ248" i="79"/>
  <c r="R248" i="79"/>
  <c r="AQ250" i="79"/>
  <c r="R250" i="79"/>
  <c r="AQ252" i="79"/>
  <c r="R252" i="79"/>
  <c r="AQ254" i="79"/>
  <c r="R254" i="79"/>
  <c r="AQ256" i="79"/>
  <c r="R256" i="79"/>
  <c r="AQ258" i="79"/>
  <c r="R258" i="79"/>
  <c r="AQ260" i="79"/>
  <c r="R260" i="79"/>
  <c r="AQ262" i="79"/>
  <c r="R262" i="79"/>
  <c r="AQ264" i="79"/>
  <c r="R264" i="79"/>
  <c r="AQ266" i="79"/>
  <c r="R266" i="79"/>
  <c r="AQ268" i="79"/>
  <c r="R268" i="79"/>
  <c r="AQ270" i="79"/>
  <c r="R270" i="79"/>
  <c r="AQ272" i="79"/>
  <c r="R272" i="79"/>
  <c r="AQ274" i="79"/>
  <c r="R274" i="79"/>
  <c r="AQ276" i="79"/>
  <c r="R276" i="79"/>
  <c r="AQ278" i="79"/>
  <c r="R278" i="79"/>
  <c r="AQ280" i="79"/>
  <c r="R280" i="79"/>
  <c r="AQ282" i="79"/>
  <c r="R282" i="79"/>
  <c r="AQ284" i="79"/>
  <c r="R284" i="79"/>
  <c r="S286" i="79"/>
  <c r="AQ296" i="79"/>
  <c r="R296" i="79"/>
  <c r="S306" i="79"/>
  <c r="S322" i="79"/>
  <c r="AQ325" i="79"/>
  <c r="R325" i="79"/>
  <c r="P335" i="79"/>
  <c r="Q335" i="79" s="1"/>
  <c r="S335" i="79"/>
  <c r="R339" i="79"/>
  <c r="Q339" i="79"/>
  <c r="S359" i="79"/>
  <c r="AQ370" i="79"/>
  <c r="R370" i="79"/>
  <c r="P372" i="79"/>
  <c r="Q372" i="79" s="1"/>
  <c r="AQ386" i="79"/>
  <c r="R386" i="79"/>
  <c r="P388" i="79"/>
  <c r="Q388" i="79" s="1"/>
  <c r="S391" i="79"/>
  <c r="AQ399" i="79"/>
  <c r="R399" i="79"/>
  <c r="P401" i="79"/>
  <c r="Q401" i="79" s="1"/>
  <c r="S401" i="79"/>
  <c r="AQ406" i="79"/>
  <c r="R406" i="79"/>
  <c r="AQ421" i="79"/>
  <c r="R421" i="79"/>
  <c r="AQ432" i="79"/>
  <c r="R432" i="79"/>
  <c r="AK455" i="79"/>
  <c r="M455" i="79"/>
  <c r="N455" i="79"/>
  <c r="P455" i="79" s="1"/>
  <c r="AL455" i="79"/>
  <c r="AJ455" i="79"/>
  <c r="R466" i="79"/>
  <c r="Q466" i="79"/>
  <c r="AL480" i="79"/>
  <c r="AQ496" i="79"/>
  <c r="R513" i="79"/>
  <c r="Q513" i="79"/>
  <c r="AK551" i="79"/>
  <c r="M551" i="79"/>
  <c r="N551" i="79"/>
  <c r="AP551" i="79"/>
  <c r="AJ551" i="79"/>
  <c r="AL551" i="79"/>
  <c r="Q552" i="79"/>
  <c r="S552" i="79"/>
  <c r="AQ581" i="79"/>
  <c r="R581" i="79"/>
  <c r="AL599" i="79"/>
  <c r="N599" i="79"/>
  <c r="AK599" i="79"/>
  <c r="M599" i="79"/>
  <c r="AJ599" i="79"/>
  <c r="AP627" i="79"/>
  <c r="AL758" i="79"/>
  <c r="N758" i="79"/>
  <c r="P758" i="79" s="1"/>
  <c r="Q758" i="79" s="1"/>
  <c r="AK758" i="79"/>
  <c r="AJ758" i="79"/>
  <c r="M758" i="79"/>
  <c r="AQ790" i="79"/>
  <c r="Q938" i="79"/>
  <c r="S938" i="79"/>
  <c r="AQ428" i="79"/>
  <c r="R428" i="79"/>
  <c r="AQ437" i="79"/>
  <c r="R437" i="79"/>
  <c r="S439" i="79"/>
  <c r="AK446" i="79"/>
  <c r="M446" i="79"/>
  <c r="AL446" i="79"/>
  <c r="AJ446" i="79"/>
  <c r="AO446" i="79"/>
  <c r="AK447" i="79"/>
  <c r="M447" i="79"/>
  <c r="N447" i="79"/>
  <c r="P447" i="79" s="1"/>
  <c r="AP447" i="79"/>
  <c r="AO447" i="79"/>
  <c r="P456" i="79"/>
  <c r="R456" i="79" s="1"/>
  <c r="S458" i="79"/>
  <c r="AK496" i="79"/>
  <c r="M496" i="79"/>
  <c r="AP496" i="79"/>
  <c r="AO496" i="79"/>
  <c r="N496" i="79"/>
  <c r="P496" i="79" s="1"/>
  <c r="Q496" i="79" s="1"/>
  <c r="R498" i="79"/>
  <c r="AQ498" i="79"/>
  <c r="AK504" i="79"/>
  <c r="M504" i="79"/>
  <c r="AP504" i="79"/>
  <c r="AO504" i="79"/>
  <c r="AK516" i="79"/>
  <c r="M516" i="79"/>
  <c r="AP516" i="79"/>
  <c r="AO516" i="79"/>
  <c r="AJ516" i="79"/>
  <c r="N516" i="79"/>
  <c r="S518" i="79"/>
  <c r="AK535" i="79"/>
  <c r="M535" i="79"/>
  <c r="N535" i="79"/>
  <c r="P535" i="79" s="1"/>
  <c r="AP535" i="79"/>
  <c r="AJ535" i="79"/>
  <c r="AK555" i="79"/>
  <c r="M555" i="79"/>
  <c r="N555" i="79"/>
  <c r="P555" i="79" s="1"/>
  <c r="AJ555" i="79"/>
  <c r="AP555" i="79"/>
  <c r="P556" i="79"/>
  <c r="S558" i="79"/>
  <c r="AQ564" i="79"/>
  <c r="AK574" i="79"/>
  <c r="M574" i="79"/>
  <c r="AL574" i="79"/>
  <c r="AJ574" i="79"/>
  <c r="AP574" i="79"/>
  <c r="AK580" i="79"/>
  <c r="M580" i="79"/>
  <c r="AP580" i="79"/>
  <c r="AO580" i="79"/>
  <c r="AJ580" i="79"/>
  <c r="AL580" i="79"/>
  <c r="AL596" i="79"/>
  <c r="N596" i="79"/>
  <c r="P596" i="79" s="1"/>
  <c r="AK596" i="79"/>
  <c r="M596" i="79"/>
  <c r="AP596" i="79"/>
  <c r="AJ596" i="79"/>
  <c r="AL602" i="79"/>
  <c r="N602" i="79"/>
  <c r="P602" i="79" s="1"/>
  <c r="AK602" i="79"/>
  <c r="M602" i="79"/>
  <c r="AP602" i="79"/>
  <c r="AL650" i="79"/>
  <c r="N650" i="79"/>
  <c r="P650" i="79" s="1"/>
  <c r="AK650" i="79"/>
  <c r="M650" i="79"/>
  <c r="AJ650" i="79"/>
  <c r="AL654" i="79"/>
  <c r="N654" i="79"/>
  <c r="P654" i="79" s="1"/>
  <c r="AK654" i="79"/>
  <c r="M654" i="79"/>
  <c r="AP654" i="79"/>
  <c r="AO654" i="79"/>
  <c r="AQ670" i="79"/>
  <c r="P708" i="79"/>
  <c r="P752" i="79"/>
  <c r="AL840" i="79"/>
  <c r="N840" i="79"/>
  <c r="AK840" i="79"/>
  <c r="M840" i="79"/>
  <c r="AJ840" i="79"/>
  <c r="AO840" i="79"/>
  <c r="AL843" i="79"/>
  <c r="N843" i="79"/>
  <c r="P843" i="79" s="1"/>
  <c r="AK843" i="79"/>
  <c r="M843" i="79"/>
  <c r="AO843" i="79"/>
  <c r="AJ843" i="79"/>
  <c r="AQ981" i="79"/>
  <c r="R981" i="79"/>
  <c r="AQ982" i="79"/>
  <c r="R982" i="79"/>
  <c r="Q1000" i="79"/>
  <c r="S1000" i="79"/>
  <c r="AQ311" i="79"/>
  <c r="R311" i="79"/>
  <c r="S319" i="79"/>
  <c r="S325" i="79"/>
  <c r="AQ340" i="79"/>
  <c r="S354" i="79"/>
  <c r="S383" i="79"/>
  <c r="AQ404" i="79"/>
  <c r="R404" i="79"/>
  <c r="AP446" i="79"/>
  <c r="AQ453" i="79"/>
  <c r="R453" i="79"/>
  <c r="S457" i="79"/>
  <c r="AK471" i="79"/>
  <c r="M471" i="79"/>
  <c r="N471" i="79"/>
  <c r="AP471" i="79"/>
  <c r="S482" i="79"/>
  <c r="AQ544" i="79"/>
  <c r="AK560" i="79"/>
  <c r="M560" i="79"/>
  <c r="AP560" i="79"/>
  <c r="AO560" i="79"/>
  <c r="N560" i="79"/>
  <c r="P560" i="79" s="1"/>
  <c r="Q573" i="79"/>
  <c r="P580" i="79"/>
  <c r="Q580" i="79" s="1"/>
  <c r="AK588" i="79"/>
  <c r="M588" i="79"/>
  <c r="AP588" i="79"/>
  <c r="AO588" i="79"/>
  <c r="N588" i="79"/>
  <c r="P588" i="79" s="1"/>
  <c r="AL595" i="79"/>
  <c r="N595" i="79"/>
  <c r="P595" i="79" s="1"/>
  <c r="Q595" i="79" s="1"/>
  <c r="AK595" i="79"/>
  <c r="M595" i="79"/>
  <c r="AJ595" i="79"/>
  <c r="AP595" i="79"/>
  <c r="AQ605" i="79"/>
  <c r="R605" i="79"/>
  <c r="AL625" i="79"/>
  <c r="N625" i="79"/>
  <c r="P625" i="79" s="1"/>
  <c r="AK625" i="79"/>
  <c r="M625" i="79"/>
  <c r="AP625" i="79"/>
  <c r="AJ625" i="79"/>
  <c r="AL686" i="79"/>
  <c r="N686" i="79"/>
  <c r="P686" i="79" s="1"/>
  <c r="M686" i="79"/>
  <c r="AO686" i="79"/>
  <c r="AK686" i="79"/>
  <c r="AJ686" i="79"/>
  <c r="AL723" i="79"/>
  <c r="N723" i="79"/>
  <c r="AK723" i="79"/>
  <c r="AP723" i="79"/>
  <c r="M723" i="79"/>
  <c r="AO723" i="79"/>
  <c r="AL732" i="79"/>
  <c r="N732" i="79"/>
  <c r="AP732" i="79"/>
  <c r="AO732" i="79"/>
  <c r="AJ732" i="79"/>
  <c r="AK732" i="79"/>
  <c r="M732" i="79"/>
  <c r="R750" i="79"/>
  <c r="AQ750" i="79"/>
  <c r="AQ770" i="79"/>
  <c r="AL772" i="79"/>
  <c r="N772" i="79"/>
  <c r="P772" i="79" s="1"/>
  <c r="AK772" i="79"/>
  <c r="M772" i="79"/>
  <c r="AJ772" i="79"/>
  <c r="AP772" i="79"/>
  <c r="AO772" i="79"/>
  <c r="AL786" i="79"/>
  <c r="N786" i="79"/>
  <c r="AK786" i="79"/>
  <c r="M786" i="79"/>
  <c r="AP786" i="79"/>
  <c r="AJ786" i="79"/>
  <c r="AQ807" i="79"/>
  <c r="P832" i="79"/>
  <c r="P840" i="79"/>
  <c r="Q840" i="79" s="1"/>
  <c r="AQ841" i="79"/>
  <c r="AK895" i="79"/>
  <c r="AO895" i="79"/>
  <c r="N895" i="79"/>
  <c r="M895" i="79"/>
  <c r="AJ895" i="79"/>
  <c r="AL895" i="79"/>
  <c r="AP895" i="79"/>
  <c r="S981" i="79"/>
  <c r="S296" i="79"/>
  <c r="S331" i="79"/>
  <c r="AQ346" i="79"/>
  <c r="R346" i="79"/>
  <c r="S360" i="79"/>
  <c r="AQ375" i="79"/>
  <c r="R375" i="79"/>
  <c r="S389" i="79"/>
  <c r="S395" i="79"/>
  <c r="AQ413" i="79"/>
  <c r="R413" i="79"/>
  <c r="S419" i="79"/>
  <c r="AQ422" i="79"/>
  <c r="R422" i="79"/>
  <c r="S428" i="79"/>
  <c r="S437" i="79"/>
  <c r="Q445" i="79"/>
  <c r="AQ449" i="79"/>
  <c r="R449" i="79"/>
  <c r="R452" i="79"/>
  <c r="AK459" i="79"/>
  <c r="M459" i="79"/>
  <c r="N459" i="79"/>
  <c r="P459" i="79" s="1"/>
  <c r="AJ459" i="79"/>
  <c r="AP459" i="79"/>
  <c r="AO459" i="79"/>
  <c r="AQ462" i="79"/>
  <c r="AO471" i="79"/>
  <c r="S498" i="79"/>
  <c r="AK515" i="79"/>
  <c r="M515" i="79"/>
  <c r="N515" i="79"/>
  <c r="AO515" i="79"/>
  <c r="AJ515" i="79"/>
  <c r="P516" i="79"/>
  <c r="AQ115" i="79"/>
  <c r="R115" i="79"/>
  <c r="AQ117" i="79"/>
  <c r="R117" i="79"/>
  <c r="AQ119" i="79"/>
  <c r="R119" i="79"/>
  <c r="AQ121" i="79"/>
  <c r="R121" i="79"/>
  <c r="AQ123" i="79"/>
  <c r="R123" i="79"/>
  <c r="AQ125" i="79"/>
  <c r="R125" i="79"/>
  <c r="AQ127" i="79"/>
  <c r="R127" i="79"/>
  <c r="AQ129" i="79"/>
  <c r="R129" i="79"/>
  <c r="AQ131" i="79"/>
  <c r="R131" i="79"/>
  <c r="AQ133" i="79"/>
  <c r="R133" i="79"/>
  <c r="AQ135" i="79"/>
  <c r="R135" i="79"/>
  <c r="AQ137" i="79"/>
  <c r="R137" i="79"/>
  <c r="AQ139" i="79"/>
  <c r="R139" i="79"/>
  <c r="AQ141" i="79"/>
  <c r="R141" i="79"/>
  <c r="AQ143" i="79"/>
  <c r="R143" i="79"/>
  <c r="AQ145" i="79"/>
  <c r="R145" i="79"/>
  <c r="AQ147" i="79"/>
  <c r="R147" i="79"/>
  <c r="AQ149" i="79"/>
  <c r="R149" i="79"/>
  <c r="AQ151" i="79"/>
  <c r="R151" i="79"/>
  <c r="AQ153" i="79"/>
  <c r="R153" i="79"/>
  <c r="AQ155" i="79"/>
  <c r="R155" i="79"/>
  <c r="AQ157" i="79"/>
  <c r="R157" i="79"/>
  <c r="AQ159" i="79"/>
  <c r="R159" i="79"/>
  <c r="AQ161" i="79"/>
  <c r="R161" i="79"/>
  <c r="AQ163" i="79"/>
  <c r="R163" i="79"/>
  <c r="AQ165" i="79"/>
  <c r="R165" i="79"/>
  <c r="AQ167" i="79"/>
  <c r="R167" i="79"/>
  <c r="AQ169" i="79"/>
  <c r="R169" i="79"/>
  <c r="AQ171" i="79"/>
  <c r="R171" i="79"/>
  <c r="AQ173" i="79"/>
  <c r="R173" i="79"/>
  <c r="AQ175" i="79"/>
  <c r="R175" i="79"/>
  <c r="AQ177" i="79"/>
  <c r="R177" i="79"/>
  <c r="AQ179" i="79"/>
  <c r="R179" i="79"/>
  <c r="AQ181" i="79"/>
  <c r="R181" i="79"/>
  <c r="AQ183" i="79"/>
  <c r="R183" i="79"/>
  <c r="AQ185" i="79"/>
  <c r="R185" i="79"/>
  <c r="AQ187" i="79"/>
  <c r="R187" i="79"/>
  <c r="AQ189" i="79"/>
  <c r="R189" i="79"/>
  <c r="AQ191" i="79"/>
  <c r="R191" i="79"/>
  <c r="AQ193" i="79"/>
  <c r="R193" i="79"/>
  <c r="AQ195" i="79"/>
  <c r="R195" i="79"/>
  <c r="AQ197" i="79"/>
  <c r="R197" i="79"/>
  <c r="AQ199" i="79"/>
  <c r="R199" i="79"/>
  <c r="AQ201" i="79"/>
  <c r="R201" i="79"/>
  <c r="AQ203" i="79"/>
  <c r="R203" i="79"/>
  <c r="AQ205" i="79"/>
  <c r="R205" i="79"/>
  <c r="AQ207" i="79"/>
  <c r="R207" i="79"/>
  <c r="AQ209" i="79"/>
  <c r="R209" i="79"/>
  <c r="AQ211" i="79"/>
  <c r="R211" i="79"/>
  <c r="AQ213" i="79"/>
  <c r="R213" i="79"/>
  <c r="AQ215" i="79"/>
  <c r="R215" i="79"/>
  <c r="AQ217" i="79"/>
  <c r="R217" i="79"/>
  <c r="AQ219" i="79"/>
  <c r="R219" i="79"/>
  <c r="AQ221" i="79"/>
  <c r="R221" i="79"/>
  <c r="AQ223" i="79"/>
  <c r="R223" i="79"/>
  <c r="AQ225" i="79"/>
  <c r="R225" i="79"/>
  <c r="AQ227" i="79"/>
  <c r="R227" i="79"/>
  <c r="AQ229" i="79"/>
  <c r="R229" i="79"/>
  <c r="AQ231" i="79"/>
  <c r="R231" i="79"/>
  <c r="AQ233" i="79"/>
  <c r="R233" i="79"/>
  <c r="AQ235" i="79"/>
  <c r="R235" i="79"/>
  <c r="AQ237" i="79"/>
  <c r="R237" i="79"/>
  <c r="AQ239" i="79"/>
  <c r="R239" i="79"/>
  <c r="AQ241" i="79"/>
  <c r="R241" i="79"/>
  <c r="AQ243" i="79"/>
  <c r="R243" i="79"/>
  <c r="AQ245" i="79"/>
  <c r="R245" i="79"/>
  <c r="AQ247" i="79"/>
  <c r="R247" i="79"/>
  <c r="AQ249" i="79"/>
  <c r="R249" i="79"/>
  <c r="AQ251" i="79"/>
  <c r="R251" i="79"/>
  <c r="AQ253" i="79"/>
  <c r="R253" i="79"/>
  <c r="AQ255" i="79"/>
  <c r="R255" i="79"/>
  <c r="AQ257" i="79"/>
  <c r="R257" i="79"/>
  <c r="AQ259" i="79"/>
  <c r="R259" i="79"/>
  <c r="AQ261" i="79"/>
  <c r="R261" i="79"/>
  <c r="AQ263" i="79"/>
  <c r="R263" i="79"/>
  <c r="AQ265" i="79"/>
  <c r="R265" i="79"/>
  <c r="AQ267" i="79"/>
  <c r="R267" i="79"/>
  <c r="AQ269" i="79"/>
  <c r="R269" i="79"/>
  <c r="AQ271" i="79"/>
  <c r="R271" i="79"/>
  <c r="AQ273" i="79"/>
  <c r="R273" i="79"/>
  <c r="AQ275" i="79"/>
  <c r="R275" i="79"/>
  <c r="AQ277" i="79"/>
  <c r="R277" i="79"/>
  <c r="AQ279" i="79"/>
  <c r="R279" i="79"/>
  <c r="AQ281" i="79"/>
  <c r="R281" i="79"/>
  <c r="AQ283" i="79"/>
  <c r="R283" i="79"/>
  <c r="AQ285" i="79"/>
  <c r="R285" i="79"/>
  <c r="AQ287" i="79"/>
  <c r="R287" i="79"/>
  <c r="R289" i="79"/>
  <c r="AQ289" i="79"/>
  <c r="P291" i="79"/>
  <c r="AQ303" i="79"/>
  <c r="R303" i="79"/>
  <c r="S311" i="79"/>
  <c r="S317" i="79"/>
  <c r="S323" i="79"/>
  <c r="Q331" i="79"/>
  <c r="AQ332" i="79"/>
  <c r="AQ338" i="79"/>
  <c r="R338" i="79"/>
  <c r="P340" i="79"/>
  <c r="Q340" i="79" s="1"/>
  <c r="S346" i="79"/>
  <c r="S352" i="79"/>
  <c r="AQ367" i="79"/>
  <c r="R367" i="79"/>
  <c r="S375" i="79"/>
  <c r="S381" i="79"/>
  <c r="S387" i="79"/>
  <c r="Q395" i="79"/>
  <c r="AQ396" i="79"/>
  <c r="S404" i="79"/>
  <c r="S413" i="79"/>
  <c r="Q419" i="79"/>
  <c r="AQ420" i="79"/>
  <c r="S435" i="79"/>
  <c r="AQ444" i="79"/>
  <c r="R444" i="79"/>
  <c r="S450" i="79"/>
  <c r="S452" i="79"/>
  <c r="S453" i="79"/>
  <c r="AK458" i="79"/>
  <c r="M458" i="79"/>
  <c r="AL458" i="79"/>
  <c r="AJ458" i="79"/>
  <c r="AO458" i="79"/>
  <c r="N458" i="79"/>
  <c r="P458" i="79" s="1"/>
  <c r="Q458" i="79" s="1"/>
  <c r="AK463" i="79"/>
  <c r="M463" i="79"/>
  <c r="N463" i="79"/>
  <c r="P463" i="79" s="1"/>
  <c r="AO463" i="79"/>
  <c r="AQ465" i="79"/>
  <c r="P471" i="79"/>
  <c r="AQ484" i="79"/>
  <c r="P491" i="79"/>
  <c r="AQ492" i="79"/>
  <c r="AK499" i="79"/>
  <c r="M499" i="79"/>
  <c r="N499" i="79"/>
  <c r="P499" i="79" s="1"/>
  <c r="AO499" i="79"/>
  <c r="AP499" i="79"/>
  <c r="P504" i="79"/>
  <c r="Q504" i="79" s="1"/>
  <c r="P515" i="79"/>
  <c r="AK519" i="79"/>
  <c r="M519" i="79"/>
  <c r="N519" i="79"/>
  <c r="AP519" i="79"/>
  <c r="AJ519" i="79"/>
  <c r="AK539" i="79"/>
  <c r="M539" i="79"/>
  <c r="N539" i="79"/>
  <c r="P539" i="79" s="1"/>
  <c r="AJ539" i="79"/>
  <c r="AP539" i="79"/>
  <c r="R548" i="79"/>
  <c r="AQ548" i="79"/>
  <c r="AK558" i="79"/>
  <c r="M558" i="79"/>
  <c r="AL558" i="79"/>
  <c r="AJ558" i="79"/>
  <c r="AP558" i="79"/>
  <c r="AK564" i="79"/>
  <c r="M564" i="79"/>
  <c r="AP564" i="79"/>
  <c r="AO564" i="79"/>
  <c r="AJ564" i="79"/>
  <c r="N564" i="79"/>
  <c r="S566" i="79"/>
  <c r="AK587" i="79"/>
  <c r="M587" i="79"/>
  <c r="N587" i="79"/>
  <c r="P587" i="79" s="1"/>
  <c r="AJ587" i="79"/>
  <c r="AL587" i="79"/>
  <c r="P607" i="79"/>
  <c r="Q607" i="79" s="1"/>
  <c r="AL619" i="79"/>
  <c r="N619" i="79"/>
  <c r="P619" i="79" s="1"/>
  <c r="AK619" i="79"/>
  <c r="M619" i="79"/>
  <c r="AP619" i="79"/>
  <c r="AO619" i="79"/>
  <c r="AJ619" i="79"/>
  <c r="AQ631" i="79"/>
  <c r="P633" i="79"/>
  <c r="Q633" i="79" s="1"/>
  <c r="AL648" i="79"/>
  <c r="N648" i="79"/>
  <c r="P648" i="79" s="1"/>
  <c r="AK648" i="79"/>
  <c r="M648" i="79"/>
  <c r="AP648" i="79"/>
  <c r="AO648" i="79"/>
  <c r="AJ648" i="79"/>
  <c r="AQ668" i="79"/>
  <c r="R668" i="79"/>
  <c r="AL729" i="79"/>
  <c r="N729" i="79"/>
  <c r="AO729" i="79"/>
  <c r="M729" i="79"/>
  <c r="AJ729" i="79"/>
  <c r="AP729" i="79"/>
  <c r="AK729" i="79"/>
  <c r="AL751" i="79"/>
  <c r="N751" i="79"/>
  <c r="M751" i="79"/>
  <c r="AJ751" i="79"/>
  <c r="AP751" i="79"/>
  <c r="AO751" i="79"/>
  <c r="AK751" i="79"/>
  <c r="P761" i="79"/>
  <c r="AL767" i="79"/>
  <c r="N767" i="79"/>
  <c r="P767" i="79" s="1"/>
  <c r="AK767" i="79"/>
  <c r="M767" i="79"/>
  <c r="AO767" i="79"/>
  <c r="AP767" i="79"/>
  <c r="AJ767" i="79"/>
  <c r="AQ799" i="79"/>
  <c r="AL808" i="79"/>
  <c r="N808" i="79"/>
  <c r="P808" i="79" s="1"/>
  <c r="AK808" i="79"/>
  <c r="M808" i="79"/>
  <c r="AP808" i="79"/>
  <c r="AJ808" i="79"/>
  <c r="AO808" i="79"/>
  <c r="P833" i="79"/>
  <c r="S946" i="79"/>
  <c r="S155" i="79"/>
  <c r="S157" i="79"/>
  <c r="S159" i="79"/>
  <c r="S161" i="79"/>
  <c r="S163" i="79"/>
  <c r="S165" i="79"/>
  <c r="S167" i="79"/>
  <c r="S169" i="79"/>
  <c r="S171" i="79"/>
  <c r="S173" i="79"/>
  <c r="S175" i="79"/>
  <c r="S177" i="79"/>
  <c r="S179" i="79"/>
  <c r="S181" i="79"/>
  <c r="S183" i="79"/>
  <c r="S185" i="79"/>
  <c r="S187" i="79"/>
  <c r="S189" i="79"/>
  <c r="S191" i="79"/>
  <c r="S193" i="79"/>
  <c r="S195" i="79"/>
  <c r="S197" i="79"/>
  <c r="S199" i="79"/>
  <c r="S201" i="79"/>
  <c r="S203" i="79"/>
  <c r="S205" i="79"/>
  <c r="S207" i="79"/>
  <c r="S209" i="79"/>
  <c r="S211" i="79"/>
  <c r="S213" i="79"/>
  <c r="S215" i="79"/>
  <c r="S217" i="79"/>
  <c r="S219" i="79"/>
  <c r="S221" i="79"/>
  <c r="S223" i="79"/>
  <c r="S225" i="79"/>
  <c r="S227" i="79"/>
  <c r="S229" i="79"/>
  <c r="S231" i="79"/>
  <c r="S233" i="79"/>
  <c r="S235" i="79"/>
  <c r="S237" i="79"/>
  <c r="S239" i="79"/>
  <c r="S241" i="79"/>
  <c r="S243" i="79"/>
  <c r="S245" i="79"/>
  <c r="S247" i="79"/>
  <c r="S249" i="79"/>
  <c r="S251" i="79"/>
  <c r="S253" i="79"/>
  <c r="S255" i="79"/>
  <c r="S257" i="79"/>
  <c r="S259" i="79"/>
  <c r="S261" i="79"/>
  <c r="S263" i="79"/>
  <c r="S265" i="79"/>
  <c r="S267" i="79"/>
  <c r="S269" i="79"/>
  <c r="S271" i="79"/>
  <c r="S273" i="79"/>
  <c r="S275" i="79"/>
  <c r="S277" i="79"/>
  <c r="S279" i="79"/>
  <c r="S281" i="79"/>
  <c r="S283" i="79"/>
  <c r="S285" i="79"/>
  <c r="S287" i="79"/>
  <c r="S289" i="79"/>
  <c r="AQ295" i="79"/>
  <c r="R295" i="79"/>
  <c r="S303" i="79"/>
  <c r="S309" i="79"/>
  <c r="S315" i="79"/>
  <c r="AQ324" i="79"/>
  <c r="AQ330" i="79"/>
  <c r="R330" i="79"/>
  <c r="P332" i="79"/>
  <c r="Q332" i="79" s="1"/>
  <c r="S338" i="79"/>
  <c r="S344" i="79"/>
  <c r="AQ359" i="79"/>
  <c r="R359" i="79"/>
  <c r="S367" i="79"/>
  <c r="S373" i="79"/>
  <c r="S379" i="79"/>
  <c r="AQ388" i="79"/>
  <c r="AQ394" i="79"/>
  <c r="R394" i="79"/>
  <c r="P396" i="79"/>
  <c r="Q396" i="79" s="1"/>
  <c r="S402" i="79"/>
  <c r="S411" i="79"/>
  <c r="AQ418" i="79"/>
  <c r="R418" i="79"/>
  <c r="P420" i="79"/>
  <c r="Q420" i="79" s="1"/>
  <c r="S420" i="79"/>
  <c r="S426" i="79"/>
  <c r="S433" i="79"/>
  <c r="S444" i="79"/>
  <c r="N446" i="79"/>
  <c r="P446" i="79" s="1"/>
  <c r="Q446" i="79" s="1"/>
  <c r="AK450" i="79"/>
  <c r="M450" i="79"/>
  <c r="AL450" i="79"/>
  <c r="AJ450" i="79"/>
  <c r="AP450" i="79"/>
  <c r="N450" i="79"/>
  <c r="P450" i="79" s="1"/>
  <c r="AO450" i="79"/>
  <c r="AK452" i="79"/>
  <c r="M452" i="79"/>
  <c r="AP452" i="79"/>
  <c r="AO452" i="79"/>
  <c r="AJ452" i="79"/>
  <c r="AL452" i="79"/>
  <c r="AQ452" i="79"/>
  <c r="P453" i="79"/>
  <c r="Q453" i="79" s="1"/>
  <c r="AK454" i="79"/>
  <c r="M454" i="79"/>
  <c r="AL454" i="79"/>
  <c r="AJ454" i="79"/>
  <c r="AO454" i="79"/>
  <c r="N454" i="79"/>
  <c r="P454" i="79" s="1"/>
  <c r="S461" i="79"/>
  <c r="AQ473" i="79"/>
  <c r="R473" i="79"/>
  <c r="R476" i="79"/>
  <c r="AQ476" i="79"/>
  <c r="AQ477" i="79"/>
  <c r="R477" i="79"/>
  <c r="AK483" i="79"/>
  <c r="M483" i="79"/>
  <c r="N483" i="79"/>
  <c r="P483" i="79" s="1"/>
  <c r="AO483" i="79"/>
  <c r="AP483" i="79"/>
  <c r="AK484" i="79"/>
  <c r="M484" i="79"/>
  <c r="AP484" i="79"/>
  <c r="AO484" i="79"/>
  <c r="AJ484" i="79"/>
  <c r="N484" i="79"/>
  <c r="P484" i="79" s="1"/>
  <c r="R484" i="79" s="1"/>
  <c r="AK498" i="79"/>
  <c r="M498" i="79"/>
  <c r="AL498" i="79"/>
  <c r="AJ498" i="79"/>
  <c r="AP498" i="79"/>
  <c r="N504" i="79"/>
  <c r="S506" i="79"/>
  <c r="P519" i="79"/>
  <c r="AQ528" i="79"/>
  <c r="S536" i="79"/>
  <c r="AK544" i="79"/>
  <c r="M544" i="79"/>
  <c r="AP544" i="79"/>
  <c r="AO544" i="79"/>
  <c r="N544" i="79"/>
  <c r="P544" i="79" s="1"/>
  <c r="AK563" i="79"/>
  <c r="M563" i="79"/>
  <c r="N563" i="79"/>
  <c r="AO563" i="79"/>
  <c r="AJ563" i="79"/>
  <c r="P564" i="79"/>
  <c r="N574" i="79"/>
  <c r="P574" i="79" s="1"/>
  <c r="N580" i="79"/>
  <c r="R582" i="79"/>
  <c r="AL593" i="79"/>
  <c r="N593" i="79"/>
  <c r="P593" i="79" s="1"/>
  <c r="AK593" i="79"/>
  <c r="M593" i="79"/>
  <c r="AP593" i="79"/>
  <c r="AO593" i="79"/>
  <c r="AJ593" i="79"/>
  <c r="AQ609" i="79"/>
  <c r="AL628" i="79"/>
  <c r="N628" i="79"/>
  <c r="P628" i="79" s="1"/>
  <c r="AK628" i="79"/>
  <c r="M628" i="79"/>
  <c r="AP628" i="79"/>
  <c r="AJ628" i="79"/>
  <c r="AL632" i="79"/>
  <c r="N632" i="79"/>
  <c r="P632" i="79" s="1"/>
  <c r="AK632" i="79"/>
  <c r="M632" i="79"/>
  <c r="AP632" i="79"/>
  <c r="AO632" i="79"/>
  <c r="AQ667" i="79"/>
  <c r="S668" i="79"/>
  <c r="AL722" i="79"/>
  <c r="N722" i="79"/>
  <c r="P722" i="79" s="1"/>
  <c r="AO722" i="79"/>
  <c r="M722" i="79"/>
  <c r="AK722" i="79"/>
  <c r="AJ722" i="79"/>
  <c r="P729" i="79"/>
  <c r="AL743" i="79"/>
  <c r="N743" i="79"/>
  <c r="P743" i="79" s="1"/>
  <c r="M743" i="79"/>
  <c r="AO743" i="79"/>
  <c r="AP743" i="79"/>
  <c r="AK743" i="79"/>
  <c r="AJ743" i="79"/>
  <c r="AQ749" i="79"/>
  <c r="AL796" i="79"/>
  <c r="N796" i="79"/>
  <c r="P796" i="79" s="1"/>
  <c r="AK796" i="79"/>
  <c r="M796" i="79"/>
  <c r="AP796" i="79"/>
  <c r="AO796" i="79"/>
  <c r="AJ796" i="79"/>
  <c r="P805" i="79"/>
  <c r="R805" i="79" s="1"/>
  <c r="P831" i="79"/>
  <c r="P839" i="79"/>
  <c r="AO964" i="79"/>
  <c r="AL964" i="79"/>
  <c r="N964" i="79"/>
  <c r="P964" i="79" s="1"/>
  <c r="AP964" i="79"/>
  <c r="M964" i="79"/>
  <c r="AJ964" i="79"/>
  <c r="AK964" i="79"/>
  <c r="R967" i="79"/>
  <c r="Q967" i="79"/>
  <c r="AQ508" i="79"/>
  <c r="AQ524" i="79"/>
  <c r="AQ540" i="79"/>
  <c r="R578" i="79"/>
  <c r="AQ578" i="79"/>
  <c r="S611" i="79"/>
  <c r="AL634" i="79"/>
  <c r="N634" i="79"/>
  <c r="P634" i="79" s="1"/>
  <c r="AK634" i="79"/>
  <c r="M634" i="79"/>
  <c r="AQ637" i="79"/>
  <c r="AQ641" i="79"/>
  <c r="P651" i="79"/>
  <c r="Q651" i="79" s="1"/>
  <c r="AL694" i="79"/>
  <c r="N694" i="79"/>
  <c r="M694" i="79"/>
  <c r="AO694" i="79"/>
  <c r="P766" i="79"/>
  <c r="Q766" i="79" s="1"/>
  <c r="AP858" i="79"/>
  <c r="AO858" i="79"/>
  <c r="AK858" i="79"/>
  <c r="AJ858" i="79"/>
  <c r="AL858" i="79"/>
  <c r="N858" i="79"/>
  <c r="M858" i="79"/>
  <c r="AL970" i="79"/>
  <c r="N970" i="79"/>
  <c r="P970" i="79" s="1"/>
  <c r="AK970" i="79"/>
  <c r="M970" i="79"/>
  <c r="AP970" i="79"/>
  <c r="AO970" i="79"/>
  <c r="AJ970" i="79"/>
  <c r="AL986" i="79"/>
  <c r="N986" i="79"/>
  <c r="P986" i="79" s="1"/>
  <c r="AK986" i="79"/>
  <c r="M986" i="79"/>
  <c r="AO986" i="79"/>
  <c r="AP986" i="79"/>
  <c r="AJ986" i="79"/>
  <c r="S300" i="79"/>
  <c r="S316" i="79"/>
  <c r="S356" i="79"/>
  <c r="S372" i="79"/>
  <c r="S380" i="79"/>
  <c r="S396" i="79"/>
  <c r="S408" i="79"/>
  <c r="S415" i="79"/>
  <c r="S427" i="79"/>
  <c r="AQ436" i="79"/>
  <c r="R436" i="79"/>
  <c r="S441" i="79"/>
  <c r="AK466" i="79"/>
  <c r="M466" i="79"/>
  <c r="AL466" i="79"/>
  <c r="AJ466" i="79"/>
  <c r="S469" i="79"/>
  <c r="AK472" i="79"/>
  <c r="M472" i="79"/>
  <c r="AP472" i="79"/>
  <c r="AO472" i="79"/>
  <c r="AL472" i="79"/>
  <c r="AK475" i="79"/>
  <c r="M475" i="79"/>
  <c r="N475" i="79"/>
  <c r="P475" i="79" s="1"/>
  <c r="AJ475" i="79"/>
  <c r="P487" i="79"/>
  <c r="AK490" i="79"/>
  <c r="M490" i="79"/>
  <c r="AL490" i="79"/>
  <c r="AJ490" i="79"/>
  <c r="AO490" i="79"/>
  <c r="N490" i="79"/>
  <c r="P490" i="79" s="1"/>
  <c r="S493" i="79"/>
  <c r="S496" i="79"/>
  <c r="S517" i="79"/>
  <c r="AQ521" i="79"/>
  <c r="R521" i="79"/>
  <c r="S533" i="79"/>
  <c r="AQ537" i="79"/>
  <c r="R537" i="79"/>
  <c r="S549" i="79"/>
  <c r="AQ553" i="79"/>
  <c r="R553" i="79"/>
  <c r="S565" i="79"/>
  <c r="AQ569" i="79"/>
  <c r="R569" i="79"/>
  <c r="S578" i="79"/>
  <c r="AK583" i="79"/>
  <c r="M583" i="79"/>
  <c r="N583" i="79"/>
  <c r="AP583" i="79"/>
  <c r="AO583" i="79"/>
  <c r="AQ585" i="79"/>
  <c r="R585" i="79"/>
  <c r="AQ593" i="79"/>
  <c r="P603" i="79"/>
  <c r="Q603" i="79" s="1"/>
  <c r="AL605" i="79"/>
  <c r="N605" i="79"/>
  <c r="P605" i="79" s="1"/>
  <c r="Q605" i="79" s="1"/>
  <c r="AK605" i="79"/>
  <c r="M605" i="79"/>
  <c r="AJ605" i="79"/>
  <c r="AP605" i="79"/>
  <c r="AL609" i="79"/>
  <c r="N609" i="79"/>
  <c r="P609" i="79" s="1"/>
  <c r="AK609" i="79"/>
  <c r="M609" i="79"/>
  <c r="AP609" i="79"/>
  <c r="AL611" i="79"/>
  <c r="N611" i="79"/>
  <c r="P611" i="79" s="1"/>
  <c r="Q611" i="79" s="1"/>
  <c r="AK611" i="79"/>
  <c r="M611" i="79"/>
  <c r="AJ611" i="79"/>
  <c r="AO611" i="79"/>
  <c r="AL612" i="79"/>
  <c r="N612" i="79"/>
  <c r="P612" i="79" s="1"/>
  <c r="AK612" i="79"/>
  <c r="M612" i="79"/>
  <c r="AP612" i="79"/>
  <c r="AO612" i="79"/>
  <c r="AO634" i="79"/>
  <c r="AL642" i="79"/>
  <c r="N642" i="79"/>
  <c r="P642" i="79" s="1"/>
  <c r="AK642" i="79"/>
  <c r="M642" i="79"/>
  <c r="AO642" i="79"/>
  <c r="R664" i="79"/>
  <c r="AQ664" i="79"/>
  <c r="AL673" i="79"/>
  <c r="N673" i="79"/>
  <c r="P673" i="79" s="1"/>
  <c r="M673" i="79"/>
  <c r="AP673" i="79"/>
  <c r="AO673" i="79"/>
  <c r="AQ675" i="79"/>
  <c r="AL726" i="79"/>
  <c r="N726" i="79"/>
  <c r="M726" i="79"/>
  <c r="AP726" i="79"/>
  <c r="AO726" i="79"/>
  <c r="AL737" i="79"/>
  <c r="N737" i="79"/>
  <c r="P737" i="79" s="1"/>
  <c r="AO737" i="79"/>
  <c r="M737" i="79"/>
  <c r="AP737" i="79"/>
  <c r="AL770" i="79"/>
  <c r="N770" i="79"/>
  <c r="AK770" i="79"/>
  <c r="M770" i="79"/>
  <c r="AP770" i="79"/>
  <c r="AL782" i="79"/>
  <c r="N782" i="79"/>
  <c r="AK782" i="79"/>
  <c r="M782" i="79"/>
  <c r="AP782" i="79"/>
  <c r="AO782" i="79"/>
  <c r="AJ782" i="79"/>
  <c r="AQ791" i="79"/>
  <c r="AQ805" i="79"/>
  <c r="AL814" i="79"/>
  <c r="N814" i="79"/>
  <c r="P814" i="79" s="1"/>
  <c r="Q814" i="79" s="1"/>
  <c r="AK814" i="79"/>
  <c r="M814" i="79"/>
  <c r="AJ814" i="79"/>
  <c r="AP814" i="79"/>
  <c r="AL815" i="79"/>
  <c r="N815" i="79"/>
  <c r="AK815" i="79"/>
  <c r="M815" i="79"/>
  <c r="AO815" i="79"/>
  <c r="AP815" i="79"/>
  <c r="AJ815" i="79"/>
  <c r="AL834" i="79"/>
  <c r="N834" i="79"/>
  <c r="P834" i="79" s="1"/>
  <c r="AK834" i="79"/>
  <c r="M834" i="79"/>
  <c r="AP834" i="79"/>
  <c r="AJ834" i="79"/>
  <c r="Q912" i="79"/>
  <c r="R912" i="79"/>
  <c r="S912" i="79"/>
  <c r="AO917" i="79"/>
  <c r="AK917" i="79"/>
  <c r="AJ917" i="79"/>
  <c r="N917" i="79"/>
  <c r="P917" i="79" s="1"/>
  <c r="M917" i="79"/>
  <c r="AP917" i="79"/>
  <c r="AL917" i="79"/>
  <c r="AQ934" i="79"/>
  <c r="R934" i="79"/>
  <c r="P952" i="79"/>
  <c r="AQ975" i="79"/>
  <c r="R975" i="79"/>
  <c r="AK976" i="79"/>
  <c r="M976" i="79"/>
  <c r="AJ976" i="79"/>
  <c r="AO976" i="79"/>
  <c r="N976" i="79"/>
  <c r="P976" i="79" s="1"/>
  <c r="R976" i="79" s="1"/>
  <c r="AL976" i="79"/>
  <c r="AL995" i="79"/>
  <c r="N995" i="79"/>
  <c r="AP995" i="79"/>
  <c r="AO995" i="79"/>
  <c r="M995" i="79"/>
  <c r="AK995" i="79"/>
  <c r="AJ995" i="79"/>
  <c r="AK556" i="79"/>
  <c r="M556" i="79"/>
  <c r="AP556" i="79"/>
  <c r="AO556" i="79"/>
  <c r="N556" i="79"/>
  <c r="AK572" i="79"/>
  <c r="M572" i="79"/>
  <c r="AP572" i="79"/>
  <c r="AO572" i="79"/>
  <c r="N572" i="79"/>
  <c r="P572" i="79" s="1"/>
  <c r="AQ572" i="79"/>
  <c r="AL606" i="79"/>
  <c r="N606" i="79"/>
  <c r="P606" i="79" s="1"/>
  <c r="AK606" i="79"/>
  <c r="M606" i="79"/>
  <c r="AP606" i="79"/>
  <c r="AO606" i="79"/>
  <c r="AQ613" i="79"/>
  <c r="AL631" i="79"/>
  <c r="N631" i="79"/>
  <c r="P631" i="79" s="1"/>
  <c r="AK631" i="79"/>
  <c r="M631" i="79"/>
  <c r="AQ659" i="79"/>
  <c r="R659" i="79"/>
  <c r="AL713" i="79"/>
  <c r="N713" i="79"/>
  <c r="P713" i="79" s="1"/>
  <c r="AO713" i="79"/>
  <c r="M713" i="79"/>
  <c r="AJ713" i="79"/>
  <c r="AL747" i="79"/>
  <c r="N747" i="79"/>
  <c r="P747" i="79" s="1"/>
  <c r="M747" i="79"/>
  <c r="AP747" i="79"/>
  <c r="AO747" i="79"/>
  <c r="AK747" i="79"/>
  <c r="AJ747" i="79"/>
  <c r="P786" i="79"/>
  <c r="AL790" i="79"/>
  <c r="N790" i="79"/>
  <c r="P790" i="79" s="1"/>
  <c r="Q790" i="79" s="1"/>
  <c r="AK790" i="79"/>
  <c r="M790" i="79"/>
  <c r="AO790" i="79"/>
  <c r="AP790" i="79"/>
  <c r="AL807" i="79"/>
  <c r="N807" i="79"/>
  <c r="P807" i="79" s="1"/>
  <c r="AK807" i="79"/>
  <c r="M807" i="79"/>
  <c r="AO807" i="79"/>
  <c r="AJ807" i="79"/>
  <c r="R999" i="79"/>
  <c r="Q999" i="79"/>
  <c r="S292" i="79"/>
  <c r="S324" i="79"/>
  <c r="S348" i="79"/>
  <c r="S297" i="79"/>
  <c r="S305" i="79"/>
  <c r="S313" i="79"/>
  <c r="S321" i="79"/>
  <c r="S329" i="79"/>
  <c r="S337" i="79"/>
  <c r="S345" i="79"/>
  <c r="S353" i="79"/>
  <c r="S361" i="79"/>
  <c r="S369" i="79"/>
  <c r="S377" i="79"/>
  <c r="S385" i="79"/>
  <c r="S393" i="79"/>
  <c r="S403" i="79"/>
  <c r="S410" i="79"/>
  <c r="AQ412" i="79"/>
  <c r="R412" i="79"/>
  <c r="P414" i="79"/>
  <c r="S417" i="79"/>
  <c r="S429" i="79"/>
  <c r="S436" i="79"/>
  <c r="AK448" i="79"/>
  <c r="M448" i="79"/>
  <c r="AP448" i="79"/>
  <c r="AO448" i="79"/>
  <c r="R448" i="79"/>
  <c r="AK451" i="79"/>
  <c r="M451" i="79"/>
  <c r="N451" i="79"/>
  <c r="P451" i="79" s="1"/>
  <c r="AO451" i="79"/>
  <c r="AK460" i="79"/>
  <c r="M460" i="79"/>
  <c r="AP460" i="79"/>
  <c r="AO460" i="79"/>
  <c r="N460" i="79"/>
  <c r="P460" i="79" s="1"/>
  <c r="AQ460" i="79"/>
  <c r="S466" i="79"/>
  <c r="AK470" i="79"/>
  <c r="M470" i="79"/>
  <c r="AL470" i="79"/>
  <c r="AJ470" i="79"/>
  <c r="AK479" i="79"/>
  <c r="M479" i="79"/>
  <c r="N479" i="79"/>
  <c r="AL479" i="79"/>
  <c r="AK494" i="79"/>
  <c r="M494" i="79"/>
  <c r="AL494" i="79"/>
  <c r="AJ494" i="79"/>
  <c r="AK500" i="79"/>
  <c r="M500" i="79"/>
  <c r="AP500" i="79"/>
  <c r="AO500" i="79"/>
  <c r="AJ500" i="79"/>
  <c r="R500" i="79"/>
  <c r="AK503" i="79"/>
  <c r="M503" i="79"/>
  <c r="N503" i="79"/>
  <c r="P503" i="79" s="1"/>
  <c r="S505" i="79"/>
  <c r="R514" i="79"/>
  <c r="S521" i="79"/>
  <c r="R530" i="79"/>
  <c r="S537" i="79"/>
  <c r="R546" i="79"/>
  <c r="S553" i="79"/>
  <c r="R562" i="79"/>
  <c r="S569" i="79"/>
  <c r="AK578" i="79"/>
  <c r="M578" i="79"/>
  <c r="AL578" i="79"/>
  <c r="AJ578" i="79"/>
  <c r="AO578" i="79"/>
  <c r="AK579" i="79"/>
  <c r="M579" i="79"/>
  <c r="N579" i="79"/>
  <c r="AO579" i="79"/>
  <c r="P583" i="79"/>
  <c r="S585" i="79"/>
  <c r="S589" i="79"/>
  <c r="AL594" i="79"/>
  <c r="N594" i="79"/>
  <c r="P594" i="79" s="1"/>
  <c r="AK594" i="79"/>
  <c r="M594" i="79"/>
  <c r="AO594" i="79"/>
  <c r="AP611" i="79"/>
  <c r="AL616" i="79"/>
  <c r="N616" i="79"/>
  <c r="P616" i="79" s="1"/>
  <c r="AK616" i="79"/>
  <c r="M616" i="79"/>
  <c r="AP616" i="79"/>
  <c r="AO616" i="79"/>
  <c r="AP634" i="79"/>
  <c r="AL635" i="79"/>
  <c r="N635" i="79"/>
  <c r="AK635" i="79"/>
  <c r="M635" i="79"/>
  <c r="AP635" i="79"/>
  <c r="AO635" i="79"/>
  <c r="AL638" i="79"/>
  <c r="N638" i="79"/>
  <c r="P638" i="79" s="1"/>
  <c r="AK638" i="79"/>
  <c r="M638" i="79"/>
  <c r="AP638" i="79"/>
  <c r="AO638" i="79"/>
  <c r="AQ645" i="79"/>
  <c r="AQ647" i="79"/>
  <c r="AL660" i="79"/>
  <c r="N660" i="79"/>
  <c r="P660" i="79" s="1"/>
  <c r="AK660" i="79"/>
  <c r="AJ660" i="79"/>
  <c r="AP660" i="79"/>
  <c r="AO660" i="79"/>
  <c r="M660" i="79"/>
  <c r="AQ680" i="79"/>
  <c r="AL691" i="79"/>
  <c r="N691" i="79"/>
  <c r="AK691" i="79"/>
  <c r="AO691" i="79"/>
  <c r="M691" i="79"/>
  <c r="AP691" i="79"/>
  <c r="AL692" i="79"/>
  <c r="N692" i="79"/>
  <c r="P692" i="79" s="1"/>
  <c r="AP692" i="79"/>
  <c r="AO692" i="79"/>
  <c r="AK692" i="79"/>
  <c r="AJ692" i="79"/>
  <c r="M692" i="79"/>
  <c r="AP694" i="79"/>
  <c r="AL695" i="79"/>
  <c r="N695" i="79"/>
  <c r="P695" i="79" s="1"/>
  <c r="AP695" i="79"/>
  <c r="AJ695" i="79"/>
  <c r="AK695" i="79"/>
  <c r="AO695" i="79"/>
  <c r="P726" i="79"/>
  <c r="R742" i="79"/>
  <c r="AQ754" i="79"/>
  <c r="AQ763" i="79"/>
  <c r="P782" i="79"/>
  <c r="Q782" i="79" s="1"/>
  <c r="R788" i="79"/>
  <c r="AQ788" i="79"/>
  <c r="AL806" i="79"/>
  <c r="N806" i="79"/>
  <c r="P806" i="79" s="1"/>
  <c r="Q806" i="79" s="1"/>
  <c r="AK806" i="79"/>
  <c r="M806" i="79"/>
  <c r="AO806" i="79"/>
  <c r="AL809" i="79"/>
  <c r="N809" i="79"/>
  <c r="P809" i="79" s="1"/>
  <c r="AK809" i="79"/>
  <c r="M809" i="79"/>
  <c r="AO809" i="79"/>
  <c r="AP809" i="79"/>
  <c r="AJ809" i="79"/>
  <c r="P812" i="79"/>
  <c r="P813" i="79"/>
  <c r="P815" i="79"/>
  <c r="M864" i="79"/>
  <c r="AJ864" i="79"/>
  <c r="AP864" i="79"/>
  <c r="AO864" i="79"/>
  <c r="N864" i="79"/>
  <c r="P864" i="79" s="1"/>
  <c r="AK864" i="79"/>
  <c r="AO869" i="79"/>
  <c r="AP869" i="79"/>
  <c r="M869" i="79"/>
  <c r="AJ869" i="79"/>
  <c r="AL869" i="79"/>
  <c r="AK869" i="79"/>
  <c r="AK911" i="79"/>
  <c r="AO911" i="79"/>
  <c r="N911" i="79"/>
  <c r="M911" i="79"/>
  <c r="AP911" i="79"/>
  <c r="AL911" i="79"/>
  <c r="AL935" i="79"/>
  <c r="N935" i="79"/>
  <c r="P935" i="79" s="1"/>
  <c r="AK935" i="79"/>
  <c r="M935" i="79"/>
  <c r="AP935" i="79"/>
  <c r="AO935" i="79"/>
  <c r="AJ935" i="79"/>
  <c r="AQ950" i="79"/>
  <c r="R950" i="79"/>
  <c r="AQ968" i="79"/>
  <c r="R968" i="79"/>
  <c r="AL978" i="79"/>
  <c r="N978" i="79"/>
  <c r="AK978" i="79"/>
  <c r="M978" i="79"/>
  <c r="AJ978" i="79"/>
  <c r="AP978" i="79"/>
  <c r="AO978" i="79"/>
  <c r="AK508" i="79"/>
  <c r="M508" i="79"/>
  <c r="AP508" i="79"/>
  <c r="AO508" i="79"/>
  <c r="N508" i="79"/>
  <c r="P508" i="79" s="1"/>
  <c r="P512" i="79"/>
  <c r="Q512" i="79" s="1"/>
  <c r="AK524" i="79"/>
  <c r="M524" i="79"/>
  <c r="AP524" i="79"/>
  <c r="AO524" i="79"/>
  <c r="N524" i="79"/>
  <c r="P524" i="79" s="1"/>
  <c r="AK540" i="79"/>
  <c r="M540" i="79"/>
  <c r="AP540" i="79"/>
  <c r="AO540" i="79"/>
  <c r="N540" i="79"/>
  <c r="P540" i="79" s="1"/>
  <c r="AQ556" i="79"/>
  <c r="P576" i="79"/>
  <c r="Q576" i="79" s="1"/>
  <c r="AL603" i="79"/>
  <c r="N603" i="79"/>
  <c r="AK603" i="79"/>
  <c r="M603" i="79"/>
  <c r="AP603" i="79"/>
  <c r="AO603" i="79"/>
  <c r="AQ615" i="79"/>
  <c r="AP631" i="79"/>
  <c r="AQ635" i="79"/>
  <c r="R635" i="79"/>
  <c r="AL653" i="79"/>
  <c r="N653" i="79"/>
  <c r="AK653" i="79"/>
  <c r="M653" i="79"/>
  <c r="AJ653" i="79"/>
  <c r="AL657" i="79"/>
  <c r="N657" i="79"/>
  <c r="P657" i="79" s="1"/>
  <c r="M657" i="79"/>
  <c r="AP657" i="79"/>
  <c r="AO657" i="79"/>
  <c r="P721" i="79"/>
  <c r="AQ769" i="79"/>
  <c r="AL785" i="79"/>
  <c r="N785" i="79"/>
  <c r="P785" i="79" s="1"/>
  <c r="AK785" i="79"/>
  <c r="M785" i="79"/>
  <c r="AO785" i="79"/>
  <c r="AJ785" i="79"/>
  <c r="AL795" i="79"/>
  <c r="N795" i="79"/>
  <c r="P795" i="79" s="1"/>
  <c r="AK795" i="79"/>
  <c r="M795" i="79"/>
  <c r="AO795" i="79"/>
  <c r="AJ795" i="79"/>
  <c r="AQ837" i="79"/>
  <c r="AQ969" i="79"/>
  <c r="S364" i="79"/>
  <c r="S294" i="79"/>
  <c r="S302" i="79"/>
  <c r="S310" i="79"/>
  <c r="S318" i="79"/>
  <c r="S326" i="79"/>
  <c r="S334" i="79"/>
  <c r="S342" i="79"/>
  <c r="S350" i="79"/>
  <c r="S358" i="79"/>
  <c r="S366" i="79"/>
  <c r="S374" i="79"/>
  <c r="S382" i="79"/>
  <c r="S390" i="79"/>
  <c r="S405" i="79"/>
  <c r="S412" i="79"/>
  <c r="S424" i="79"/>
  <c r="S431" i="79"/>
  <c r="S443" i="79"/>
  <c r="S445" i="79"/>
  <c r="S448" i="79"/>
  <c r="AO466" i="79"/>
  <c r="AO475" i="79"/>
  <c r="AK482" i="79"/>
  <c r="M482" i="79"/>
  <c r="AL482" i="79"/>
  <c r="AJ482" i="79"/>
  <c r="S485" i="79"/>
  <c r="AK488" i="79"/>
  <c r="M488" i="79"/>
  <c r="AP488" i="79"/>
  <c r="AO488" i="79"/>
  <c r="AL488" i="79"/>
  <c r="AP490" i="79"/>
  <c r="AK491" i="79"/>
  <c r="M491" i="79"/>
  <c r="N491" i="79"/>
  <c r="AJ491" i="79"/>
  <c r="AK506" i="79"/>
  <c r="M506" i="79"/>
  <c r="AL506" i="79"/>
  <c r="AJ506" i="79"/>
  <c r="AO506" i="79"/>
  <c r="N506" i="79"/>
  <c r="P506" i="79" s="1"/>
  <c r="S509" i="79"/>
  <c r="AK514" i="79"/>
  <c r="M514" i="79"/>
  <c r="AL514" i="79"/>
  <c r="AJ514" i="79"/>
  <c r="S514" i="79"/>
  <c r="AK522" i="79"/>
  <c r="M522" i="79"/>
  <c r="AL522" i="79"/>
  <c r="AJ522" i="79"/>
  <c r="AO522" i="79"/>
  <c r="N522" i="79"/>
  <c r="P522" i="79" s="1"/>
  <c r="S525" i="79"/>
  <c r="AK530" i="79"/>
  <c r="M530" i="79"/>
  <c r="AL530" i="79"/>
  <c r="AJ530" i="79"/>
  <c r="S530" i="79"/>
  <c r="AK538" i="79"/>
  <c r="M538" i="79"/>
  <c r="AL538" i="79"/>
  <c r="AJ538" i="79"/>
  <c r="AO538" i="79"/>
  <c r="N538" i="79"/>
  <c r="P538" i="79" s="1"/>
  <c r="S541" i="79"/>
  <c r="AK546" i="79"/>
  <c r="M546" i="79"/>
  <c r="AL546" i="79"/>
  <c r="AJ546" i="79"/>
  <c r="S546" i="79"/>
  <c r="AK554" i="79"/>
  <c r="M554" i="79"/>
  <c r="AL554" i="79"/>
  <c r="AJ554" i="79"/>
  <c r="AO554" i="79"/>
  <c r="N554" i="79"/>
  <c r="P554" i="79" s="1"/>
  <c r="S557" i="79"/>
  <c r="AK562" i="79"/>
  <c r="M562" i="79"/>
  <c r="AL562" i="79"/>
  <c r="AJ562" i="79"/>
  <c r="S562" i="79"/>
  <c r="AK570" i="79"/>
  <c r="M570" i="79"/>
  <c r="AL570" i="79"/>
  <c r="AJ570" i="79"/>
  <c r="AO570" i="79"/>
  <c r="N570" i="79"/>
  <c r="P570" i="79" s="1"/>
  <c r="S573" i="79"/>
  <c r="AP578" i="79"/>
  <c r="AK586" i="79"/>
  <c r="M586" i="79"/>
  <c r="AL586" i="79"/>
  <c r="AJ586" i="79"/>
  <c r="AO586" i="79"/>
  <c r="N586" i="79"/>
  <c r="P586" i="79" s="1"/>
  <c r="AL590" i="79"/>
  <c r="N590" i="79"/>
  <c r="P590" i="79" s="1"/>
  <c r="AK590" i="79"/>
  <c r="M590" i="79"/>
  <c r="AP590" i="79"/>
  <c r="AO590" i="79"/>
  <c r="AQ597" i="79"/>
  <c r="AQ599" i="79"/>
  <c r="AL615" i="79"/>
  <c r="N615" i="79"/>
  <c r="P615" i="79" s="1"/>
  <c r="AK615" i="79"/>
  <c r="M615" i="79"/>
  <c r="AP615" i="79"/>
  <c r="AL618" i="79"/>
  <c r="N618" i="79"/>
  <c r="P618" i="79" s="1"/>
  <c r="AK618" i="79"/>
  <c r="M618" i="79"/>
  <c r="AQ619" i="79"/>
  <c r="AQ621" i="79"/>
  <c r="AQ625" i="79"/>
  <c r="P635" i="79"/>
  <c r="Q635" i="79" s="1"/>
  <c r="AL637" i="79"/>
  <c r="N637" i="79"/>
  <c r="P637" i="79" s="1"/>
  <c r="AK637" i="79"/>
  <c r="M637" i="79"/>
  <c r="AJ637" i="79"/>
  <c r="AP637" i="79"/>
  <c r="AL641" i="79"/>
  <c r="N641" i="79"/>
  <c r="AK641" i="79"/>
  <c r="M641" i="79"/>
  <c r="AP641" i="79"/>
  <c r="AP642" i="79"/>
  <c r="AL643" i="79"/>
  <c r="N643" i="79"/>
  <c r="AK643" i="79"/>
  <c r="M643" i="79"/>
  <c r="AJ643" i="79"/>
  <c r="AO643" i="79"/>
  <c r="AL644" i="79"/>
  <c r="N644" i="79"/>
  <c r="P644" i="79" s="1"/>
  <c r="AK644" i="79"/>
  <c r="M644" i="79"/>
  <c r="AP644" i="79"/>
  <c r="AO644" i="79"/>
  <c r="AL665" i="79"/>
  <c r="N665" i="79"/>
  <c r="M665" i="79"/>
  <c r="AP665" i="79"/>
  <c r="AO665" i="79"/>
  <c r="AL676" i="79"/>
  <c r="N676" i="79"/>
  <c r="P676" i="79" s="1"/>
  <c r="AK676" i="79"/>
  <c r="AJ676" i="79"/>
  <c r="AP676" i="79"/>
  <c r="AO676" i="79"/>
  <c r="M676" i="79"/>
  <c r="AL703" i="79"/>
  <c r="N703" i="79"/>
  <c r="P703" i="79" s="1"/>
  <c r="AP703" i="79"/>
  <c r="AK703" i="79"/>
  <c r="AJ703" i="79"/>
  <c r="S708" i="79"/>
  <c r="AL730" i="79"/>
  <c r="N730" i="79"/>
  <c r="AP730" i="79"/>
  <c r="AO730" i="79"/>
  <c r="M730" i="79"/>
  <c r="S762" i="79"/>
  <c r="P798" i="79"/>
  <c r="Q798" i="79" s="1"/>
  <c r="P811" i="79"/>
  <c r="AL831" i="79"/>
  <c r="N831" i="79"/>
  <c r="AK831" i="79"/>
  <c r="M831" i="79"/>
  <c r="AO831" i="79"/>
  <c r="AP831" i="79"/>
  <c r="AJ831" i="79"/>
  <c r="AL833" i="79"/>
  <c r="N833" i="79"/>
  <c r="AK833" i="79"/>
  <c r="M833" i="79"/>
  <c r="AO833" i="79"/>
  <c r="AJ833" i="79"/>
  <c r="AL841" i="79"/>
  <c r="N841" i="79"/>
  <c r="P841" i="79" s="1"/>
  <c r="AK841" i="79"/>
  <c r="M841" i="79"/>
  <c r="AO841" i="79"/>
  <c r="AP841" i="79"/>
  <c r="AJ841" i="79"/>
  <c r="AK863" i="79"/>
  <c r="AO863" i="79"/>
  <c r="N863" i="79"/>
  <c r="P863" i="79" s="1"/>
  <c r="M863" i="79"/>
  <c r="AJ863" i="79"/>
  <c r="AL863" i="79"/>
  <c r="P869" i="79"/>
  <c r="M876" i="79"/>
  <c r="N876" i="79"/>
  <c r="P876" i="79" s="1"/>
  <c r="AP876" i="79"/>
  <c r="AK876" i="79"/>
  <c r="AJ876" i="79"/>
  <c r="AL876" i="79"/>
  <c r="AL878" i="79"/>
  <c r="AK878" i="79"/>
  <c r="AP878" i="79"/>
  <c r="AO878" i="79"/>
  <c r="M878" i="79"/>
  <c r="N878" i="79"/>
  <c r="P878" i="79" s="1"/>
  <c r="M896" i="79"/>
  <c r="AJ896" i="79"/>
  <c r="AP896" i="79"/>
  <c r="AO896" i="79"/>
  <c r="N896" i="79"/>
  <c r="P896" i="79" s="1"/>
  <c r="AL896" i="79"/>
  <c r="AK896" i="79"/>
  <c r="M916" i="79"/>
  <c r="N916" i="79"/>
  <c r="AO916" i="79"/>
  <c r="AK916" i="79"/>
  <c r="AJ916" i="79"/>
  <c r="AL916" i="79"/>
  <c r="P579" i="79"/>
  <c r="S581" i="79"/>
  <c r="R588" i="79"/>
  <c r="AQ591" i="79"/>
  <c r="AL597" i="79"/>
  <c r="N597" i="79"/>
  <c r="P597" i="79" s="1"/>
  <c r="Q597" i="79" s="1"/>
  <c r="AK597" i="79"/>
  <c r="M597" i="79"/>
  <c r="S597" i="79"/>
  <c r="AL604" i="79"/>
  <c r="N604" i="79"/>
  <c r="P604" i="79" s="1"/>
  <c r="AK604" i="79"/>
  <c r="M604" i="79"/>
  <c r="AJ604" i="79"/>
  <c r="AQ607" i="79"/>
  <c r="R607" i="79"/>
  <c r="AL613" i="79"/>
  <c r="N613" i="79"/>
  <c r="P613" i="79" s="1"/>
  <c r="Q613" i="79" s="1"/>
  <c r="AK613" i="79"/>
  <c r="M613" i="79"/>
  <c r="AL620" i="79"/>
  <c r="N620" i="79"/>
  <c r="P620" i="79" s="1"/>
  <c r="AK620" i="79"/>
  <c r="M620" i="79"/>
  <c r="AJ620" i="79"/>
  <c r="AQ623" i="79"/>
  <c r="AL629" i="79"/>
  <c r="N629" i="79"/>
  <c r="P629" i="79" s="1"/>
  <c r="Q629" i="79" s="1"/>
  <c r="AK629" i="79"/>
  <c r="M629" i="79"/>
  <c r="S629" i="79"/>
  <c r="AL636" i="79"/>
  <c r="N636" i="79"/>
  <c r="P636" i="79" s="1"/>
  <c r="AK636" i="79"/>
  <c r="M636" i="79"/>
  <c r="AJ636" i="79"/>
  <c r="AQ639" i="79"/>
  <c r="R639" i="79"/>
  <c r="AL645" i="79"/>
  <c r="N645" i="79"/>
  <c r="P645" i="79" s="1"/>
  <c r="Q645" i="79" s="1"/>
  <c r="AK645" i="79"/>
  <c r="M645" i="79"/>
  <c r="AL652" i="79"/>
  <c r="N652" i="79"/>
  <c r="P652" i="79" s="1"/>
  <c r="AK652" i="79"/>
  <c r="M652" i="79"/>
  <c r="AJ652" i="79"/>
  <c r="AQ655" i="79"/>
  <c r="AQ662" i="79"/>
  <c r="AL669" i="79"/>
  <c r="N669" i="79"/>
  <c r="P669" i="79" s="1"/>
  <c r="M669" i="79"/>
  <c r="AP669" i="79"/>
  <c r="AO669" i="79"/>
  <c r="AQ671" i="79"/>
  <c r="R671" i="79"/>
  <c r="P677" i="79"/>
  <c r="AQ678" i="79"/>
  <c r="AL683" i="79"/>
  <c r="N683" i="79"/>
  <c r="AK683" i="79"/>
  <c r="AP683" i="79"/>
  <c r="AO683" i="79"/>
  <c r="M683" i="79"/>
  <c r="AL698" i="79"/>
  <c r="N698" i="79"/>
  <c r="P698" i="79" s="1"/>
  <c r="P714" i="79"/>
  <c r="AL719" i="79"/>
  <c r="N719" i="79"/>
  <c r="AP719" i="79"/>
  <c r="M719" i="79"/>
  <c r="AO719" i="79"/>
  <c r="P745" i="79"/>
  <c r="S745" i="79"/>
  <c r="P751" i="79"/>
  <c r="AQ756" i="79"/>
  <c r="AL769" i="79"/>
  <c r="N769" i="79"/>
  <c r="P769" i="79" s="1"/>
  <c r="AK769" i="79"/>
  <c r="M769" i="79"/>
  <c r="AO769" i="79"/>
  <c r="P770" i="79"/>
  <c r="Q770" i="79" s="1"/>
  <c r="AQ773" i="79"/>
  <c r="AL779" i="79"/>
  <c r="N779" i="79"/>
  <c r="P779" i="79" s="1"/>
  <c r="AK779" i="79"/>
  <c r="M779" i="79"/>
  <c r="AO779" i="79"/>
  <c r="P780" i="79"/>
  <c r="Q780" i="79" s="1"/>
  <c r="AL824" i="79"/>
  <c r="N824" i="79"/>
  <c r="P824" i="79" s="1"/>
  <c r="AK824" i="79"/>
  <c r="M824" i="79"/>
  <c r="AJ824" i="79"/>
  <c r="AO857" i="79"/>
  <c r="AL857" i="79"/>
  <c r="N857" i="79"/>
  <c r="P857" i="79" s="1"/>
  <c r="AK857" i="79"/>
  <c r="AJ857" i="79"/>
  <c r="AP890" i="79"/>
  <c r="AO890" i="79"/>
  <c r="AK890" i="79"/>
  <c r="AJ890" i="79"/>
  <c r="AL890" i="79"/>
  <c r="M904" i="79"/>
  <c r="AJ904" i="79"/>
  <c r="AK904" i="79"/>
  <c r="AO904" i="79"/>
  <c r="Q925" i="79"/>
  <c r="R925" i="79"/>
  <c r="S925" i="79"/>
  <c r="AQ954" i="79"/>
  <c r="R954" i="79"/>
  <c r="AK511" i="79"/>
  <c r="M511" i="79"/>
  <c r="N511" i="79"/>
  <c r="AL511" i="79"/>
  <c r="AK518" i="79"/>
  <c r="M518" i="79"/>
  <c r="AL518" i="79"/>
  <c r="AJ518" i="79"/>
  <c r="AK520" i="79"/>
  <c r="M520" i="79"/>
  <c r="AP520" i="79"/>
  <c r="AO520" i="79"/>
  <c r="AL520" i="79"/>
  <c r="AK527" i="79"/>
  <c r="M527" i="79"/>
  <c r="N527" i="79"/>
  <c r="AL527" i="79"/>
  <c r="AK534" i="79"/>
  <c r="M534" i="79"/>
  <c r="AL534" i="79"/>
  <c r="AJ534" i="79"/>
  <c r="AK536" i="79"/>
  <c r="M536" i="79"/>
  <c r="AP536" i="79"/>
  <c r="AO536" i="79"/>
  <c r="AL536" i="79"/>
  <c r="AK543" i="79"/>
  <c r="M543" i="79"/>
  <c r="N543" i="79"/>
  <c r="P543" i="79" s="1"/>
  <c r="AL543" i="79"/>
  <c r="AK550" i="79"/>
  <c r="M550" i="79"/>
  <c r="AL550" i="79"/>
  <c r="AJ550" i="79"/>
  <c r="AK552" i="79"/>
  <c r="M552" i="79"/>
  <c r="AP552" i="79"/>
  <c r="AO552" i="79"/>
  <c r="AL552" i="79"/>
  <c r="AK559" i="79"/>
  <c r="M559" i="79"/>
  <c r="N559" i="79"/>
  <c r="AL559" i="79"/>
  <c r="AK566" i="79"/>
  <c r="M566" i="79"/>
  <c r="AL566" i="79"/>
  <c r="AJ566" i="79"/>
  <c r="AK568" i="79"/>
  <c r="M568" i="79"/>
  <c r="AP568" i="79"/>
  <c r="AO568" i="79"/>
  <c r="AL568" i="79"/>
  <c r="AK575" i="79"/>
  <c r="M575" i="79"/>
  <c r="N575" i="79"/>
  <c r="P575" i="79" s="1"/>
  <c r="AL575" i="79"/>
  <c r="AK582" i="79"/>
  <c r="M582" i="79"/>
  <c r="AL582" i="79"/>
  <c r="AJ582" i="79"/>
  <c r="AK584" i="79"/>
  <c r="M584" i="79"/>
  <c r="AP584" i="79"/>
  <c r="AO584" i="79"/>
  <c r="AL584" i="79"/>
  <c r="AL591" i="79"/>
  <c r="N591" i="79"/>
  <c r="P591" i="79" s="1"/>
  <c r="Q591" i="79" s="1"/>
  <c r="AK591" i="79"/>
  <c r="M591" i="79"/>
  <c r="S591" i="79"/>
  <c r="AO597" i="79"/>
  <c r="AL598" i="79"/>
  <c r="N598" i="79"/>
  <c r="P598" i="79" s="1"/>
  <c r="AK598" i="79"/>
  <c r="M598" i="79"/>
  <c r="AJ598" i="79"/>
  <c r="AQ601" i="79"/>
  <c r="AL607" i="79"/>
  <c r="N607" i="79"/>
  <c r="AK607" i="79"/>
  <c r="M607" i="79"/>
  <c r="S607" i="79"/>
  <c r="AO613" i="79"/>
  <c r="AL614" i="79"/>
  <c r="N614" i="79"/>
  <c r="P614" i="79" s="1"/>
  <c r="AK614" i="79"/>
  <c r="M614" i="79"/>
  <c r="AJ614" i="79"/>
  <c r="AQ617" i="79"/>
  <c r="AL623" i="79"/>
  <c r="N623" i="79"/>
  <c r="P623" i="79" s="1"/>
  <c r="AK623" i="79"/>
  <c r="M623" i="79"/>
  <c r="AO629" i="79"/>
  <c r="AL630" i="79"/>
  <c r="N630" i="79"/>
  <c r="P630" i="79" s="1"/>
  <c r="AK630" i="79"/>
  <c r="M630" i="79"/>
  <c r="AJ630" i="79"/>
  <c r="AQ633" i="79"/>
  <c r="AL639" i="79"/>
  <c r="N639" i="79"/>
  <c r="P639" i="79" s="1"/>
  <c r="Q639" i="79" s="1"/>
  <c r="AK639" i="79"/>
  <c r="M639" i="79"/>
  <c r="S639" i="79"/>
  <c r="AO645" i="79"/>
  <c r="AL646" i="79"/>
  <c r="N646" i="79"/>
  <c r="P646" i="79" s="1"/>
  <c r="AK646" i="79"/>
  <c r="M646" i="79"/>
  <c r="AJ646" i="79"/>
  <c r="AQ649" i="79"/>
  <c r="AL655" i="79"/>
  <c r="N655" i="79"/>
  <c r="P655" i="79" s="1"/>
  <c r="AK655" i="79"/>
  <c r="M655" i="79"/>
  <c r="AL658" i="79"/>
  <c r="N658" i="79"/>
  <c r="P658" i="79" s="1"/>
  <c r="AP658" i="79"/>
  <c r="AO658" i="79"/>
  <c r="AK658" i="79"/>
  <c r="AL662" i="79"/>
  <c r="N662" i="79"/>
  <c r="AP662" i="79"/>
  <c r="AO662" i="79"/>
  <c r="M662" i="79"/>
  <c r="AL666" i="79"/>
  <c r="N666" i="79"/>
  <c r="P666" i="79" s="1"/>
  <c r="AP666" i="79"/>
  <c r="AO666" i="79"/>
  <c r="S671" i="79"/>
  <c r="AL674" i="79"/>
  <c r="N674" i="79"/>
  <c r="P674" i="79" s="1"/>
  <c r="AP674" i="79"/>
  <c r="AO674" i="79"/>
  <c r="AK674" i="79"/>
  <c r="AL678" i="79"/>
  <c r="N678" i="79"/>
  <c r="P678" i="79" s="1"/>
  <c r="AP678" i="79"/>
  <c r="AO678" i="79"/>
  <c r="M678" i="79"/>
  <c r="P684" i="79"/>
  <c r="P685" i="79"/>
  <c r="AL690" i="79"/>
  <c r="N690" i="79"/>
  <c r="AJ690" i="79"/>
  <c r="AL705" i="79"/>
  <c r="N705" i="79"/>
  <c r="P705" i="79" s="1"/>
  <c r="AO705" i="79"/>
  <c r="M705" i="79"/>
  <c r="AK705" i="79"/>
  <c r="AJ705" i="79"/>
  <c r="AP705" i="79"/>
  <c r="AL706" i="79"/>
  <c r="N706" i="79"/>
  <c r="AP706" i="79"/>
  <c r="P719" i="79"/>
  <c r="AL727" i="79"/>
  <c r="N727" i="79"/>
  <c r="P727" i="79" s="1"/>
  <c r="AP727" i="79"/>
  <c r="AO727" i="79"/>
  <c r="AL734" i="79"/>
  <c r="N734" i="79"/>
  <c r="M734" i="79"/>
  <c r="AP734" i="79"/>
  <c r="R758" i="79"/>
  <c r="AQ758" i="79"/>
  <c r="AL777" i="79"/>
  <c r="N777" i="79"/>
  <c r="AK777" i="79"/>
  <c r="M777" i="79"/>
  <c r="AO777" i="79"/>
  <c r="AP777" i="79"/>
  <c r="AJ777" i="79"/>
  <c r="AL789" i="79"/>
  <c r="N789" i="79"/>
  <c r="AK789" i="79"/>
  <c r="M789" i="79"/>
  <c r="AO789" i="79"/>
  <c r="AL799" i="79"/>
  <c r="N799" i="79"/>
  <c r="P799" i="79" s="1"/>
  <c r="AK799" i="79"/>
  <c r="M799" i="79"/>
  <c r="AO799" i="79"/>
  <c r="AP799" i="79"/>
  <c r="AL804" i="79"/>
  <c r="N804" i="79"/>
  <c r="P804" i="79" s="1"/>
  <c r="AK804" i="79"/>
  <c r="M804" i="79"/>
  <c r="AJ804" i="79"/>
  <c r="AO804" i="79"/>
  <c r="AL823" i="79"/>
  <c r="N823" i="79"/>
  <c r="AK823" i="79"/>
  <c r="M823" i="79"/>
  <c r="AO823" i="79"/>
  <c r="AJ823" i="79"/>
  <c r="AQ834" i="79"/>
  <c r="AL836" i="79"/>
  <c r="N836" i="79"/>
  <c r="AK836" i="79"/>
  <c r="M836" i="79"/>
  <c r="AJ836" i="79"/>
  <c r="AP836" i="79"/>
  <c r="AO836" i="79"/>
  <c r="AJ846" i="79"/>
  <c r="N846" i="79"/>
  <c r="P846" i="79" s="1"/>
  <c r="AL846" i="79"/>
  <c r="M846" i="79"/>
  <c r="AP846" i="79"/>
  <c r="AO846" i="79"/>
  <c r="AP866" i="79"/>
  <c r="AO866" i="79"/>
  <c r="N866" i="79"/>
  <c r="M866" i="79"/>
  <c r="AJ866" i="79"/>
  <c r="P890" i="79"/>
  <c r="AP904" i="79"/>
  <c r="AO905" i="79"/>
  <c r="AL905" i="79"/>
  <c r="AP905" i="79"/>
  <c r="M905" i="79"/>
  <c r="M924" i="79"/>
  <c r="N924" i="79"/>
  <c r="AP924" i="79"/>
  <c r="AO924" i="79"/>
  <c r="AJ924" i="79"/>
  <c r="AL924" i="79"/>
  <c r="S398" i="79"/>
  <c r="S406" i="79"/>
  <c r="S414" i="79"/>
  <c r="S422" i="79"/>
  <c r="S430" i="79"/>
  <c r="S438" i="79"/>
  <c r="S449" i="79"/>
  <c r="S465" i="79"/>
  <c r="R472" i="79"/>
  <c r="P479" i="79"/>
  <c r="S481" i="79"/>
  <c r="R488" i="79"/>
  <c r="P495" i="79"/>
  <c r="S497" i="79"/>
  <c r="P511" i="79"/>
  <c r="S513" i="79"/>
  <c r="R520" i="79"/>
  <c r="P527" i="79"/>
  <c r="S529" i="79"/>
  <c r="R536" i="79"/>
  <c r="S545" i="79"/>
  <c r="R552" i="79"/>
  <c r="P559" i="79"/>
  <c r="S561" i="79"/>
  <c r="R568" i="79"/>
  <c r="S577" i="79"/>
  <c r="R584" i="79"/>
  <c r="AQ588" i="79"/>
  <c r="AO591" i="79"/>
  <c r="AL592" i="79"/>
  <c r="N592" i="79"/>
  <c r="P592" i="79" s="1"/>
  <c r="AK592" i="79"/>
  <c r="M592" i="79"/>
  <c r="AJ592" i="79"/>
  <c r="AQ595" i="79"/>
  <c r="AP597" i="79"/>
  <c r="AL601" i="79"/>
  <c r="N601" i="79"/>
  <c r="P601" i="79" s="1"/>
  <c r="AK601" i="79"/>
  <c r="M601" i="79"/>
  <c r="AO607" i="79"/>
  <c r="AL608" i="79"/>
  <c r="N608" i="79"/>
  <c r="P608" i="79" s="1"/>
  <c r="AK608" i="79"/>
  <c r="M608" i="79"/>
  <c r="AJ608" i="79"/>
  <c r="AQ611" i="79"/>
  <c r="AP613" i="79"/>
  <c r="AL617" i="79"/>
  <c r="N617" i="79"/>
  <c r="P617" i="79" s="1"/>
  <c r="AK617" i="79"/>
  <c r="M617" i="79"/>
  <c r="AO623" i="79"/>
  <c r="AL624" i="79"/>
  <c r="N624" i="79"/>
  <c r="P624" i="79" s="1"/>
  <c r="AK624" i="79"/>
  <c r="M624" i="79"/>
  <c r="AJ624" i="79"/>
  <c r="AQ627" i="79"/>
  <c r="AP629" i="79"/>
  <c r="AL633" i="79"/>
  <c r="N633" i="79"/>
  <c r="AK633" i="79"/>
  <c r="M633" i="79"/>
  <c r="AO639" i="79"/>
  <c r="AL640" i="79"/>
  <c r="N640" i="79"/>
  <c r="P640" i="79" s="1"/>
  <c r="AK640" i="79"/>
  <c r="M640" i="79"/>
  <c r="AJ640" i="79"/>
  <c r="AQ643" i="79"/>
  <c r="AP645" i="79"/>
  <c r="AL649" i="79"/>
  <c r="N649" i="79"/>
  <c r="P649" i="79" s="1"/>
  <c r="AK649" i="79"/>
  <c r="M649" i="79"/>
  <c r="AO655" i="79"/>
  <c r="AL656" i="79"/>
  <c r="N656" i="79"/>
  <c r="P656" i="79" s="1"/>
  <c r="AK656" i="79"/>
  <c r="M656" i="79"/>
  <c r="AJ656" i="79"/>
  <c r="P662" i="79"/>
  <c r="AL672" i="79"/>
  <c r="N672" i="79"/>
  <c r="P672" i="79" s="1"/>
  <c r="AK672" i="79"/>
  <c r="AJ672" i="79"/>
  <c r="P690" i="79"/>
  <c r="S690" i="79"/>
  <c r="AO698" i="79"/>
  <c r="P706" i="79"/>
  <c r="AO706" i="79"/>
  <c r="AL711" i="79"/>
  <c r="N711" i="79"/>
  <c r="P711" i="79" s="1"/>
  <c r="AP711" i="79"/>
  <c r="M711" i="79"/>
  <c r="AO711" i="79"/>
  <c r="AL716" i="79"/>
  <c r="N716" i="79"/>
  <c r="P716" i="79" s="1"/>
  <c r="AP716" i="79"/>
  <c r="AO716" i="79"/>
  <c r="M716" i="79"/>
  <c r="P717" i="79"/>
  <c r="AL724" i="79"/>
  <c r="N724" i="79"/>
  <c r="P724" i="79" s="1"/>
  <c r="AP724" i="79"/>
  <c r="AO724" i="79"/>
  <c r="M724" i="79"/>
  <c r="AL731" i="79"/>
  <c r="N731" i="79"/>
  <c r="AK731" i="79"/>
  <c r="P734" i="79"/>
  <c r="AO734" i="79"/>
  <c r="AL739" i="79"/>
  <c r="N739" i="79"/>
  <c r="P739" i="79" s="1"/>
  <c r="AK739" i="79"/>
  <c r="AP739" i="79"/>
  <c r="AQ740" i="79"/>
  <c r="AL754" i="79"/>
  <c r="N754" i="79"/>
  <c r="P754" i="79" s="1"/>
  <c r="AK754" i="79"/>
  <c r="AJ754" i="79"/>
  <c r="AP754" i="79"/>
  <c r="M754" i="79"/>
  <c r="AL776" i="79"/>
  <c r="N776" i="79"/>
  <c r="P776" i="79" s="1"/>
  <c r="AK776" i="79"/>
  <c r="M776" i="79"/>
  <c r="AJ776" i="79"/>
  <c r="AP776" i="79"/>
  <c r="AQ782" i="79"/>
  <c r="AQ792" i="79"/>
  <c r="AL798" i="79"/>
  <c r="N798" i="79"/>
  <c r="AK798" i="79"/>
  <c r="M798" i="79"/>
  <c r="AP798" i="79"/>
  <c r="AP804" i="79"/>
  <c r="AL805" i="79"/>
  <c r="N805" i="79"/>
  <c r="AK805" i="79"/>
  <c r="M805" i="79"/>
  <c r="AO805" i="79"/>
  <c r="AJ805" i="79"/>
  <c r="AQ808" i="79"/>
  <c r="AQ815" i="79"/>
  <c r="AL821" i="79"/>
  <c r="N821" i="79"/>
  <c r="AK821" i="79"/>
  <c r="M821" i="79"/>
  <c r="AO821" i="79"/>
  <c r="AJ821" i="79"/>
  <c r="P823" i="79"/>
  <c r="AQ827" i="79"/>
  <c r="P836" i="79"/>
  <c r="AL862" i="79"/>
  <c r="AK862" i="79"/>
  <c r="P866" i="79"/>
  <c r="AL886" i="79"/>
  <c r="AK886" i="79"/>
  <c r="AP886" i="79"/>
  <c r="N886" i="79"/>
  <c r="AO886" i="79"/>
  <c r="M886" i="79"/>
  <c r="AJ886" i="79"/>
  <c r="AK903" i="79"/>
  <c r="AO903" i="79"/>
  <c r="N903" i="79"/>
  <c r="P903" i="79" s="1"/>
  <c r="M903" i="79"/>
  <c r="AL903" i="79"/>
  <c r="AJ903" i="79"/>
  <c r="AO913" i="79"/>
  <c r="AL913" i="79"/>
  <c r="N913" i="79"/>
  <c r="AP913" i="79"/>
  <c r="M913" i="79"/>
  <c r="P924" i="79"/>
  <c r="R932" i="79"/>
  <c r="Q932" i="79"/>
  <c r="AL763" i="79"/>
  <c r="N763" i="79"/>
  <c r="AK763" i="79"/>
  <c r="AO763" i="79"/>
  <c r="M763" i="79"/>
  <c r="AP763" i="79"/>
  <c r="AL764" i="79"/>
  <c r="N764" i="79"/>
  <c r="AK764" i="79"/>
  <c r="M764" i="79"/>
  <c r="AP764" i="79"/>
  <c r="AO764" i="79"/>
  <c r="AL774" i="79"/>
  <c r="N774" i="79"/>
  <c r="P774" i="79" s="1"/>
  <c r="AK774" i="79"/>
  <c r="M774" i="79"/>
  <c r="AO774" i="79"/>
  <c r="P789" i="79"/>
  <c r="AL791" i="79"/>
  <c r="N791" i="79"/>
  <c r="AK791" i="79"/>
  <c r="M791" i="79"/>
  <c r="AO791" i="79"/>
  <c r="AJ791" i="79"/>
  <c r="S810" i="79"/>
  <c r="AL818" i="79"/>
  <c r="N818" i="79"/>
  <c r="AK818" i="79"/>
  <c r="M818" i="79"/>
  <c r="AP818" i="79"/>
  <c r="AO818" i="79"/>
  <c r="AL827" i="79"/>
  <c r="N827" i="79"/>
  <c r="AK827" i="79"/>
  <c r="M827" i="79"/>
  <c r="AO827" i="79"/>
  <c r="AP827" i="79"/>
  <c r="AL828" i="79"/>
  <c r="N828" i="79"/>
  <c r="P828" i="79" s="1"/>
  <c r="AK828" i="79"/>
  <c r="M828" i="79"/>
  <c r="AP828" i="79"/>
  <c r="AO828" i="79"/>
  <c r="R830" i="79"/>
  <c r="AL838" i="79"/>
  <c r="N838" i="79"/>
  <c r="P838" i="79" s="1"/>
  <c r="AK838" i="79"/>
  <c r="M838" i="79"/>
  <c r="AO838" i="79"/>
  <c r="P852" i="79"/>
  <c r="AO853" i="79"/>
  <c r="AK853" i="79"/>
  <c r="AJ853" i="79"/>
  <c r="AP853" i="79"/>
  <c r="AO873" i="79"/>
  <c r="AL873" i="79"/>
  <c r="N873" i="79"/>
  <c r="AO889" i="79"/>
  <c r="AL889" i="79"/>
  <c r="AK889" i="79"/>
  <c r="AL894" i="79"/>
  <c r="AK894" i="79"/>
  <c r="AQ966" i="79"/>
  <c r="R966" i="79"/>
  <c r="AL969" i="79"/>
  <c r="N969" i="79"/>
  <c r="P969" i="79" s="1"/>
  <c r="Q969" i="79" s="1"/>
  <c r="AK969" i="79"/>
  <c r="M969" i="79"/>
  <c r="AJ969" i="79"/>
  <c r="AP969" i="79"/>
  <c r="AO972" i="79"/>
  <c r="AJ972" i="79"/>
  <c r="AL972" i="79"/>
  <c r="AK972" i="79"/>
  <c r="M972" i="79"/>
  <c r="AQ997" i="79"/>
  <c r="R997" i="79"/>
  <c r="AL1003" i="79"/>
  <c r="N1003" i="79"/>
  <c r="P1003" i="79" s="1"/>
  <c r="AJ1003" i="79"/>
  <c r="AK1003" i="79"/>
  <c r="AP1003" i="79"/>
  <c r="AO1003" i="79"/>
  <c r="M1003" i="79"/>
  <c r="P665" i="79"/>
  <c r="P681" i="79"/>
  <c r="AL689" i="79"/>
  <c r="N689" i="79"/>
  <c r="P689" i="79" s="1"/>
  <c r="AO689" i="79"/>
  <c r="M689" i="79"/>
  <c r="P694" i="79"/>
  <c r="AL702" i="79"/>
  <c r="N702" i="79"/>
  <c r="P702" i="79" s="1"/>
  <c r="M702" i="79"/>
  <c r="AK702" i="79"/>
  <c r="AL707" i="79"/>
  <c r="N707" i="79"/>
  <c r="AK707" i="79"/>
  <c r="AJ707" i="79"/>
  <c r="P730" i="79"/>
  <c r="P732" i="79"/>
  <c r="AL735" i="79"/>
  <c r="N735" i="79"/>
  <c r="AP735" i="79"/>
  <c r="AL738" i="79"/>
  <c r="N738" i="79"/>
  <c r="AK738" i="79"/>
  <c r="AL740" i="79"/>
  <c r="N740" i="79"/>
  <c r="AP740" i="79"/>
  <c r="AO740" i="79"/>
  <c r="AL744" i="79"/>
  <c r="N744" i="79"/>
  <c r="P744" i="79" s="1"/>
  <c r="AP744" i="79"/>
  <c r="AO744" i="79"/>
  <c r="AJ744" i="79"/>
  <c r="AL756" i="79"/>
  <c r="N756" i="79"/>
  <c r="AP756" i="79"/>
  <c r="AO756" i="79"/>
  <c r="AL760" i="79"/>
  <c r="N760" i="79"/>
  <c r="AP760" i="79"/>
  <c r="AO760" i="79"/>
  <c r="AJ760" i="79"/>
  <c r="R760" i="79"/>
  <c r="P763" i="79"/>
  <c r="P764" i="79"/>
  <c r="Q764" i="79" s="1"/>
  <c r="AL766" i="79"/>
  <c r="N766" i="79"/>
  <c r="AK766" i="79"/>
  <c r="M766" i="79"/>
  <c r="S766" i="79"/>
  <c r="AL773" i="79"/>
  <c r="N773" i="79"/>
  <c r="P773" i="79" s="1"/>
  <c r="AK773" i="79"/>
  <c r="M773" i="79"/>
  <c r="AO773" i="79"/>
  <c r="AP773" i="79"/>
  <c r="AQ776" i="79"/>
  <c r="AL783" i="79"/>
  <c r="N783" i="79"/>
  <c r="P783" i="79" s="1"/>
  <c r="AK783" i="79"/>
  <c r="M783" i="79"/>
  <c r="AO783" i="79"/>
  <c r="AP783" i="79"/>
  <c r="P791" i="79"/>
  <c r="AP791" i="79"/>
  <c r="AL792" i="79"/>
  <c r="N792" i="79"/>
  <c r="P792" i="79" s="1"/>
  <c r="Q792" i="79" s="1"/>
  <c r="AK792" i="79"/>
  <c r="M792" i="79"/>
  <c r="AO792" i="79"/>
  <c r="AL793" i="79"/>
  <c r="N793" i="79"/>
  <c r="P793" i="79" s="1"/>
  <c r="AK793" i="79"/>
  <c r="M793" i="79"/>
  <c r="AO793" i="79"/>
  <c r="AP793" i="79"/>
  <c r="AL801" i="79"/>
  <c r="N801" i="79"/>
  <c r="AK801" i="79"/>
  <c r="M801" i="79"/>
  <c r="AO801" i="79"/>
  <c r="P818" i="79"/>
  <c r="AL820" i="79"/>
  <c r="N820" i="79"/>
  <c r="P820" i="79" s="1"/>
  <c r="AK820" i="79"/>
  <c r="M820" i="79"/>
  <c r="AJ820" i="79"/>
  <c r="S820" i="79"/>
  <c r="R821" i="79"/>
  <c r="AQ821" i="79"/>
  <c r="P827" i="79"/>
  <c r="R827" i="79" s="1"/>
  <c r="AL830" i="79"/>
  <c r="N830" i="79"/>
  <c r="P830" i="79" s="1"/>
  <c r="Q830" i="79" s="1"/>
  <c r="AK830" i="79"/>
  <c r="M830" i="79"/>
  <c r="S830" i="79"/>
  <c r="AL837" i="79"/>
  <c r="N837" i="79"/>
  <c r="AK837" i="79"/>
  <c r="M837" i="79"/>
  <c r="AO837" i="79"/>
  <c r="AP837" i="79"/>
  <c r="R840" i="79"/>
  <c r="AQ840" i="79"/>
  <c r="AK847" i="79"/>
  <c r="AO847" i="79"/>
  <c r="N847" i="79"/>
  <c r="AP847" i="79"/>
  <c r="M847" i="79"/>
  <c r="AP873" i="79"/>
  <c r="AP874" i="79"/>
  <c r="AO874" i="79"/>
  <c r="M874" i="79"/>
  <c r="N874" i="79"/>
  <c r="AO881" i="79"/>
  <c r="AL881" i="79"/>
  <c r="N881" i="79"/>
  <c r="AP881" i="79"/>
  <c r="M881" i="79"/>
  <c r="AJ881" i="79"/>
  <c r="M900" i="79"/>
  <c r="N900" i="79"/>
  <c r="AK900" i="79"/>
  <c r="AJ900" i="79"/>
  <c r="AP900" i="79"/>
  <c r="AO901" i="79"/>
  <c r="AP901" i="79"/>
  <c r="M901" i="79"/>
  <c r="P906" i="79"/>
  <c r="AL918" i="79"/>
  <c r="AK918" i="79"/>
  <c r="AP918" i="79"/>
  <c r="N918" i="79"/>
  <c r="M918" i="79"/>
  <c r="AK927" i="79"/>
  <c r="AO927" i="79"/>
  <c r="N927" i="79"/>
  <c r="M927" i="79"/>
  <c r="AP927" i="79"/>
  <c r="P943" i="79"/>
  <c r="AQ946" i="79"/>
  <c r="R946" i="79"/>
  <c r="P954" i="79"/>
  <c r="S967" i="79"/>
  <c r="AQ991" i="79"/>
  <c r="R991" i="79"/>
  <c r="AK992" i="79"/>
  <c r="M992" i="79"/>
  <c r="AJ992" i="79"/>
  <c r="N992" i="79"/>
  <c r="P992" i="79" s="1"/>
  <c r="AP992" i="79"/>
  <c r="AO992" i="79"/>
  <c r="AL992" i="79"/>
  <c r="Q996" i="79"/>
  <c r="S996" i="79"/>
  <c r="S997" i="79"/>
  <c r="AK449" i="79"/>
  <c r="M449" i="79"/>
  <c r="AK453" i="79"/>
  <c r="M453" i="79"/>
  <c r="AK457" i="79"/>
  <c r="M457" i="79"/>
  <c r="AK461" i="79"/>
  <c r="M461" i="79"/>
  <c r="AK465" i="79"/>
  <c r="M465" i="79"/>
  <c r="AK469" i="79"/>
  <c r="M469" i="79"/>
  <c r="AK473" i="79"/>
  <c r="M473" i="79"/>
  <c r="AK477" i="79"/>
  <c r="M477" i="79"/>
  <c r="AK481" i="79"/>
  <c r="M481" i="79"/>
  <c r="AK485" i="79"/>
  <c r="M485" i="79"/>
  <c r="AK489" i="79"/>
  <c r="M489" i="79"/>
  <c r="AK493" i="79"/>
  <c r="M493" i="79"/>
  <c r="AK497" i="79"/>
  <c r="M497" i="79"/>
  <c r="AK501" i="79"/>
  <c r="M501" i="79"/>
  <c r="AK505" i="79"/>
  <c r="M505" i="79"/>
  <c r="AK509" i="79"/>
  <c r="M509" i="79"/>
  <c r="AK513" i="79"/>
  <c r="M513" i="79"/>
  <c r="AK517" i="79"/>
  <c r="M517" i="79"/>
  <c r="AK521" i="79"/>
  <c r="M521" i="79"/>
  <c r="AK525" i="79"/>
  <c r="M525" i="79"/>
  <c r="AK529" i="79"/>
  <c r="M529" i="79"/>
  <c r="AK533" i="79"/>
  <c r="M533" i="79"/>
  <c r="AK537" i="79"/>
  <c r="M537" i="79"/>
  <c r="AK541" i="79"/>
  <c r="M541" i="79"/>
  <c r="AK545" i="79"/>
  <c r="M545" i="79"/>
  <c r="AK549" i="79"/>
  <c r="M549" i="79"/>
  <c r="AK553" i="79"/>
  <c r="M553" i="79"/>
  <c r="AK557" i="79"/>
  <c r="M557" i="79"/>
  <c r="AK561" i="79"/>
  <c r="M561" i="79"/>
  <c r="AK565" i="79"/>
  <c r="M565" i="79"/>
  <c r="AK569" i="79"/>
  <c r="M569" i="79"/>
  <c r="AK573" i="79"/>
  <c r="M573" i="79"/>
  <c r="AK577" i="79"/>
  <c r="M577" i="79"/>
  <c r="AK581" i="79"/>
  <c r="M581" i="79"/>
  <c r="AK585" i="79"/>
  <c r="M585" i="79"/>
  <c r="AK589" i="79"/>
  <c r="M589" i="79"/>
  <c r="AL661" i="79"/>
  <c r="N661" i="79"/>
  <c r="P661" i="79" s="1"/>
  <c r="M661" i="79"/>
  <c r="AK661" i="79"/>
  <c r="AL668" i="79"/>
  <c r="N668" i="79"/>
  <c r="P668" i="79" s="1"/>
  <c r="Q668" i="79" s="1"/>
  <c r="AK668" i="79"/>
  <c r="AJ668" i="79"/>
  <c r="AL670" i="79"/>
  <c r="N670" i="79"/>
  <c r="P670" i="79" s="1"/>
  <c r="AP670" i="79"/>
  <c r="AO670" i="79"/>
  <c r="AK670" i="79"/>
  <c r="AL677" i="79"/>
  <c r="N677" i="79"/>
  <c r="M677" i="79"/>
  <c r="AK677" i="79"/>
  <c r="AL682" i="79"/>
  <c r="N682" i="79"/>
  <c r="P682" i="79" s="1"/>
  <c r="AK682" i="79"/>
  <c r="AL684" i="79"/>
  <c r="N684" i="79"/>
  <c r="AP684" i="79"/>
  <c r="AO684" i="79"/>
  <c r="AL697" i="79"/>
  <c r="N697" i="79"/>
  <c r="P697" i="79" s="1"/>
  <c r="AO697" i="79"/>
  <c r="M697" i="79"/>
  <c r="AL710" i="79"/>
  <c r="N710" i="79"/>
  <c r="P710" i="79" s="1"/>
  <c r="M710" i="79"/>
  <c r="AK710" i="79"/>
  <c r="AL715" i="79"/>
  <c r="N715" i="79"/>
  <c r="AK715" i="79"/>
  <c r="AJ715" i="79"/>
  <c r="P733" i="79"/>
  <c r="P735" i="79"/>
  <c r="S735" i="79"/>
  <c r="P738" i="79"/>
  <c r="S738" i="79" s="1"/>
  <c r="P740" i="79"/>
  <c r="Q740" i="79" s="1"/>
  <c r="AL752" i="79"/>
  <c r="N752" i="79"/>
  <c r="AP752" i="79"/>
  <c r="AO752" i="79"/>
  <c r="M752" i="79"/>
  <c r="R752" i="79"/>
  <c r="AQ752" i="79"/>
  <c r="P756" i="79"/>
  <c r="Q756" i="79" s="1"/>
  <c r="AP774" i="79"/>
  <c r="AL775" i="79"/>
  <c r="N775" i="79"/>
  <c r="P775" i="79" s="1"/>
  <c r="AK775" i="79"/>
  <c r="M775" i="79"/>
  <c r="AO775" i="79"/>
  <c r="AJ775" i="79"/>
  <c r="P801" i="79"/>
  <c r="AL802" i="79"/>
  <c r="N802" i="79"/>
  <c r="P802" i="79" s="1"/>
  <c r="AK802" i="79"/>
  <c r="M802" i="79"/>
  <c r="AP802" i="79"/>
  <c r="AO802" i="79"/>
  <c r="AL811" i="79"/>
  <c r="N811" i="79"/>
  <c r="AK811" i="79"/>
  <c r="M811" i="79"/>
  <c r="AO811" i="79"/>
  <c r="AP811" i="79"/>
  <c r="AL812" i="79"/>
  <c r="N812" i="79"/>
  <c r="AK812" i="79"/>
  <c r="M812" i="79"/>
  <c r="AP812" i="79"/>
  <c r="AO812" i="79"/>
  <c r="S812" i="79"/>
  <c r="AL822" i="79"/>
  <c r="N822" i="79"/>
  <c r="P822" i="79" s="1"/>
  <c r="AK822" i="79"/>
  <c r="M822" i="79"/>
  <c r="AO822" i="79"/>
  <c r="P837" i="79"/>
  <c r="AP838" i="79"/>
  <c r="AL839" i="79"/>
  <c r="N839" i="79"/>
  <c r="AK839" i="79"/>
  <c r="M839" i="79"/>
  <c r="AO839" i="79"/>
  <c r="AJ839" i="79"/>
  <c r="S840" i="79"/>
  <c r="P847" i="79"/>
  <c r="P856" i="79"/>
  <c r="AO861" i="79"/>
  <c r="N861" i="79"/>
  <c r="P861" i="79" s="1"/>
  <c r="M861" i="79"/>
  <c r="M868" i="79"/>
  <c r="N868" i="79"/>
  <c r="P868" i="79" s="1"/>
  <c r="AK868" i="79"/>
  <c r="AJ868" i="79"/>
  <c r="AL868" i="79"/>
  <c r="AO868" i="79"/>
  <c r="P874" i="79"/>
  <c r="AO894" i="79"/>
  <c r="P900" i="79"/>
  <c r="AO921" i="79"/>
  <c r="AL921" i="79"/>
  <c r="N921" i="79"/>
  <c r="P921" i="79" s="1"/>
  <c r="AP921" i="79"/>
  <c r="M921" i="79"/>
  <c r="AK921" i="79"/>
  <c r="AL926" i="79"/>
  <c r="AK926" i="79"/>
  <c r="N926" i="79"/>
  <c r="P926" i="79" s="1"/>
  <c r="M926" i="79"/>
  <c r="AP926" i="79"/>
  <c r="AQ938" i="79"/>
  <c r="R938" i="79"/>
  <c r="AQ951" i="79"/>
  <c r="P988" i="79"/>
  <c r="P683" i="79"/>
  <c r="AL688" i="79"/>
  <c r="N688" i="79"/>
  <c r="AJ688" i="79"/>
  <c r="P691" i="79"/>
  <c r="AL696" i="79"/>
  <c r="N696" i="79"/>
  <c r="AJ696" i="79"/>
  <c r="P699" i="79"/>
  <c r="AL704" i="79"/>
  <c r="N704" i="79"/>
  <c r="AJ704" i="79"/>
  <c r="P707" i="79"/>
  <c r="S707" i="79" s="1"/>
  <c r="AL712" i="79"/>
  <c r="N712" i="79"/>
  <c r="AJ712" i="79"/>
  <c r="P715" i="79"/>
  <c r="AL720" i="79"/>
  <c r="N720" i="79"/>
  <c r="AJ720" i="79"/>
  <c r="P723" i="79"/>
  <c r="AL728" i="79"/>
  <c r="N728" i="79"/>
  <c r="AJ728" i="79"/>
  <c r="P731" i="79"/>
  <c r="S731" i="79" s="1"/>
  <c r="AL736" i="79"/>
  <c r="N736" i="79"/>
  <c r="AJ736" i="79"/>
  <c r="AL746" i="79"/>
  <c r="N746" i="79"/>
  <c r="P746" i="79" s="1"/>
  <c r="AK746" i="79"/>
  <c r="AJ746" i="79"/>
  <c r="AL748" i="79"/>
  <c r="N748" i="79"/>
  <c r="P748" i="79" s="1"/>
  <c r="AP748" i="79"/>
  <c r="AO748" i="79"/>
  <c r="AK748" i="79"/>
  <c r="AL755" i="79"/>
  <c r="N755" i="79"/>
  <c r="P755" i="79" s="1"/>
  <c r="M755" i="79"/>
  <c r="AK755" i="79"/>
  <c r="AL762" i="79"/>
  <c r="N762" i="79"/>
  <c r="P762" i="79" s="1"/>
  <c r="AK762" i="79"/>
  <c r="AJ762" i="79"/>
  <c r="AL768" i="79"/>
  <c r="N768" i="79"/>
  <c r="P768" i="79" s="1"/>
  <c r="AK768" i="79"/>
  <c r="M768" i="79"/>
  <c r="AL771" i="79"/>
  <c r="N771" i="79"/>
  <c r="AK771" i="79"/>
  <c r="M771" i="79"/>
  <c r="AO771" i="79"/>
  <c r="S774" i="79"/>
  <c r="P777" i="79"/>
  <c r="AL784" i="79"/>
  <c r="N784" i="79"/>
  <c r="P784" i="79" s="1"/>
  <c r="AK784" i="79"/>
  <c r="M784" i="79"/>
  <c r="AL787" i="79"/>
  <c r="N787" i="79"/>
  <c r="P787" i="79" s="1"/>
  <c r="AK787" i="79"/>
  <c r="M787" i="79"/>
  <c r="AO787" i="79"/>
  <c r="AL800" i="79"/>
  <c r="N800" i="79"/>
  <c r="P800" i="79" s="1"/>
  <c r="AK800" i="79"/>
  <c r="M800" i="79"/>
  <c r="AL803" i="79"/>
  <c r="N803" i="79"/>
  <c r="AK803" i="79"/>
  <c r="M803" i="79"/>
  <c r="AO803" i="79"/>
  <c r="S806" i="79"/>
  <c r="AL816" i="79"/>
  <c r="N816" i="79"/>
  <c r="P816" i="79" s="1"/>
  <c r="AK816" i="79"/>
  <c r="M816" i="79"/>
  <c r="AL819" i="79"/>
  <c r="N819" i="79"/>
  <c r="AK819" i="79"/>
  <c r="M819" i="79"/>
  <c r="AO819" i="79"/>
  <c r="S822" i="79"/>
  <c r="P825" i="79"/>
  <c r="AL832" i="79"/>
  <c r="N832" i="79"/>
  <c r="AK832" i="79"/>
  <c r="M832" i="79"/>
  <c r="AL835" i="79"/>
  <c r="N835" i="79"/>
  <c r="P835" i="79" s="1"/>
  <c r="AK835" i="79"/>
  <c r="M835" i="79"/>
  <c r="AO835" i="79"/>
  <c r="P848" i="79"/>
  <c r="P853" i="79"/>
  <c r="AL854" i="79"/>
  <c r="AK854" i="79"/>
  <c r="AP854" i="79"/>
  <c r="N854" i="79"/>
  <c r="AO854" i="79"/>
  <c r="M854" i="79"/>
  <c r="P858" i="79"/>
  <c r="AK871" i="79"/>
  <c r="AO871" i="79"/>
  <c r="N871" i="79"/>
  <c r="P871" i="79" s="1"/>
  <c r="M871" i="79"/>
  <c r="AP871" i="79"/>
  <c r="M872" i="79"/>
  <c r="AJ872" i="79"/>
  <c r="AL872" i="79"/>
  <c r="M884" i="79"/>
  <c r="N884" i="79"/>
  <c r="AO884" i="79"/>
  <c r="AO893" i="79"/>
  <c r="N893" i="79"/>
  <c r="AP898" i="79"/>
  <c r="AO898" i="79"/>
  <c r="N898" i="79"/>
  <c r="P898" i="79" s="1"/>
  <c r="P901" i="79"/>
  <c r="M920" i="79"/>
  <c r="AJ920" i="79"/>
  <c r="AK920" i="79"/>
  <c r="AQ940" i="79"/>
  <c r="R940" i="79"/>
  <c r="AJ941" i="79"/>
  <c r="N941" i="79"/>
  <c r="P941" i="79" s="1"/>
  <c r="AP941" i="79"/>
  <c r="AO941" i="79"/>
  <c r="M941" i="79"/>
  <c r="S950" i="79"/>
  <c r="AL659" i="79"/>
  <c r="N659" i="79"/>
  <c r="P659" i="79" s="1"/>
  <c r="Q659" i="79" s="1"/>
  <c r="AL663" i="79"/>
  <c r="N663" i="79"/>
  <c r="P663" i="79" s="1"/>
  <c r="S663" i="79" s="1"/>
  <c r="AL667" i="79"/>
  <c r="N667" i="79"/>
  <c r="AL671" i="79"/>
  <c r="N671" i="79"/>
  <c r="P671" i="79" s="1"/>
  <c r="Q671" i="79" s="1"/>
  <c r="AL675" i="79"/>
  <c r="N675" i="79"/>
  <c r="P675" i="79" s="1"/>
  <c r="Q675" i="79" s="1"/>
  <c r="AL679" i="79"/>
  <c r="N679" i="79"/>
  <c r="P679" i="79" s="1"/>
  <c r="S679" i="79" s="1"/>
  <c r="AL685" i="79"/>
  <c r="N685" i="79"/>
  <c r="AJ685" i="79"/>
  <c r="P688" i="79"/>
  <c r="AL693" i="79"/>
  <c r="N693" i="79"/>
  <c r="P693" i="79" s="1"/>
  <c r="AJ693" i="79"/>
  <c r="P696" i="79"/>
  <c r="AL701" i="79"/>
  <c r="N701" i="79"/>
  <c r="P701" i="79" s="1"/>
  <c r="AJ701" i="79"/>
  <c r="P704" i="79"/>
  <c r="AL709" i="79"/>
  <c r="N709" i="79"/>
  <c r="AJ709" i="79"/>
  <c r="P712" i="79"/>
  <c r="AL717" i="79"/>
  <c r="N717" i="79"/>
  <c r="AJ717" i="79"/>
  <c r="P720" i="79"/>
  <c r="AL725" i="79"/>
  <c r="N725" i="79"/>
  <c r="P725" i="79" s="1"/>
  <c r="AJ725" i="79"/>
  <c r="P728" i="79"/>
  <c r="S728" i="79" s="1"/>
  <c r="AL733" i="79"/>
  <c r="N733" i="79"/>
  <c r="AJ733" i="79"/>
  <c r="P736" i="79"/>
  <c r="AL765" i="79"/>
  <c r="N765" i="79"/>
  <c r="P765" i="79" s="1"/>
  <c r="AK765" i="79"/>
  <c r="M765" i="79"/>
  <c r="AO765" i="79"/>
  <c r="P771" i="79"/>
  <c r="AL778" i="79"/>
  <c r="N778" i="79"/>
  <c r="P778" i="79" s="1"/>
  <c r="S778" i="79" s="1"/>
  <c r="AK778" i="79"/>
  <c r="M778" i="79"/>
  <c r="AL781" i="79"/>
  <c r="N781" i="79"/>
  <c r="P781" i="79" s="1"/>
  <c r="AK781" i="79"/>
  <c r="M781" i="79"/>
  <c r="AO781" i="79"/>
  <c r="S784" i="79"/>
  <c r="AL794" i="79"/>
  <c r="N794" i="79"/>
  <c r="P794" i="79" s="1"/>
  <c r="AK794" i="79"/>
  <c r="M794" i="79"/>
  <c r="AL797" i="79"/>
  <c r="N797" i="79"/>
  <c r="P797" i="79" s="1"/>
  <c r="AK797" i="79"/>
  <c r="M797" i="79"/>
  <c r="AO797" i="79"/>
  <c r="P803" i="79"/>
  <c r="AL810" i="79"/>
  <c r="N810" i="79"/>
  <c r="P810" i="79" s="1"/>
  <c r="AK810" i="79"/>
  <c r="M810" i="79"/>
  <c r="AL813" i="79"/>
  <c r="N813" i="79"/>
  <c r="AK813" i="79"/>
  <c r="M813" i="79"/>
  <c r="AO813" i="79"/>
  <c r="P819" i="79"/>
  <c r="AL826" i="79"/>
  <c r="N826" i="79"/>
  <c r="AK826" i="79"/>
  <c r="M826" i="79"/>
  <c r="AL829" i="79"/>
  <c r="N829" i="79"/>
  <c r="P829" i="79" s="1"/>
  <c r="AK829" i="79"/>
  <c r="M829" i="79"/>
  <c r="AO829" i="79"/>
  <c r="AL842" i="79"/>
  <c r="N842" i="79"/>
  <c r="P842" i="79" s="1"/>
  <c r="AK842" i="79"/>
  <c r="M842" i="79"/>
  <c r="AL845" i="79"/>
  <c r="N845" i="79"/>
  <c r="P845" i="79" s="1"/>
  <c r="AK845" i="79"/>
  <c r="M845" i="79"/>
  <c r="AO845" i="79"/>
  <c r="AO849" i="79"/>
  <c r="AL849" i="79"/>
  <c r="N849" i="79"/>
  <c r="AP849" i="79"/>
  <c r="M849" i="79"/>
  <c r="M856" i="79"/>
  <c r="AJ856" i="79"/>
  <c r="AK879" i="79"/>
  <c r="AO879" i="79"/>
  <c r="N879" i="79"/>
  <c r="M879" i="79"/>
  <c r="AP879" i="79"/>
  <c r="P884" i="79"/>
  <c r="P893" i="79"/>
  <c r="AP906" i="79"/>
  <c r="AO906" i="79"/>
  <c r="M906" i="79"/>
  <c r="P920" i="79"/>
  <c r="AO929" i="79"/>
  <c r="N929" i="79"/>
  <c r="P929" i="79" s="1"/>
  <c r="AP929" i="79"/>
  <c r="M929" i="79"/>
  <c r="AL929" i="79"/>
  <c r="AK929" i="79"/>
  <c r="S940" i="79"/>
  <c r="AL951" i="79"/>
  <c r="N951" i="79"/>
  <c r="P951" i="79" s="1"/>
  <c r="AK951" i="79"/>
  <c r="M951" i="79"/>
  <c r="AP951" i="79"/>
  <c r="AO951" i="79"/>
  <c r="AJ951" i="79"/>
  <c r="AP850" i="79"/>
  <c r="AO850" i="79"/>
  <c r="AL850" i="79"/>
  <c r="M860" i="79"/>
  <c r="N860" i="79"/>
  <c r="AL860" i="79"/>
  <c r="P872" i="79"/>
  <c r="AL877" i="79"/>
  <c r="AP882" i="79"/>
  <c r="AO882" i="79"/>
  <c r="AL882" i="79"/>
  <c r="M892" i="79"/>
  <c r="N892" i="79"/>
  <c r="AL892" i="79"/>
  <c r="P904" i="79"/>
  <c r="AL909" i="79"/>
  <c r="AP914" i="79"/>
  <c r="AO914" i="79"/>
  <c r="AL914" i="79"/>
  <c r="AK919" i="79"/>
  <c r="AO919" i="79"/>
  <c r="N919" i="79"/>
  <c r="P919" i="79" s="1"/>
  <c r="M919" i="79"/>
  <c r="AP922" i="79"/>
  <c r="AO922" i="79"/>
  <c r="AL922" i="79"/>
  <c r="AK925" i="79"/>
  <c r="AL943" i="79"/>
  <c r="N943" i="79"/>
  <c r="AK943" i="79"/>
  <c r="M943" i="79"/>
  <c r="AP943" i="79"/>
  <c r="AO943" i="79"/>
  <c r="AJ943" i="79"/>
  <c r="P944" i="79"/>
  <c r="AO945" i="79"/>
  <c r="N945" i="79"/>
  <c r="P945" i="79" s="1"/>
  <c r="AJ945" i="79"/>
  <c r="AQ956" i="79"/>
  <c r="R956" i="79"/>
  <c r="AL963" i="79"/>
  <c r="N963" i="79"/>
  <c r="P963" i="79" s="1"/>
  <c r="AP963" i="79"/>
  <c r="M963" i="79"/>
  <c r="AO963" i="79"/>
  <c r="AQ990" i="79"/>
  <c r="R990" i="79"/>
  <c r="P994" i="79"/>
  <c r="P1002" i="79"/>
  <c r="AL741" i="79"/>
  <c r="N741" i="79"/>
  <c r="P741" i="79" s="1"/>
  <c r="AL745" i="79"/>
  <c r="N745" i="79"/>
  <c r="AL749" i="79"/>
  <c r="N749" i="79"/>
  <c r="P749" i="79" s="1"/>
  <c r="AL753" i="79"/>
  <c r="N753" i="79"/>
  <c r="P753" i="79" s="1"/>
  <c r="AL757" i="79"/>
  <c r="N757" i="79"/>
  <c r="P757" i="79" s="1"/>
  <c r="S757" i="79" s="1"/>
  <c r="AL761" i="79"/>
  <c r="N761" i="79"/>
  <c r="M848" i="79"/>
  <c r="AJ848" i="79"/>
  <c r="AL848" i="79"/>
  <c r="P850" i="79"/>
  <c r="AK855" i="79"/>
  <c r="AO855" i="79"/>
  <c r="N855" i="79"/>
  <c r="P855" i="79" s="1"/>
  <c r="M855" i="79"/>
  <c r="P860" i="79"/>
  <c r="AO865" i="79"/>
  <c r="AL865" i="79"/>
  <c r="AK865" i="79"/>
  <c r="AL870" i="79"/>
  <c r="AK870" i="79"/>
  <c r="AJ870" i="79"/>
  <c r="P877" i="79"/>
  <c r="M880" i="79"/>
  <c r="AJ880" i="79"/>
  <c r="AL880" i="79"/>
  <c r="P882" i="79"/>
  <c r="AK887" i="79"/>
  <c r="AO887" i="79"/>
  <c r="N887" i="79"/>
  <c r="P887" i="79" s="1"/>
  <c r="M887" i="79"/>
  <c r="P892" i="79"/>
  <c r="AO897" i="79"/>
  <c r="AL897" i="79"/>
  <c r="AK897" i="79"/>
  <c r="AL902" i="79"/>
  <c r="AK902" i="79"/>
  <c r="AJ902" i="79"/>
  <c r="P909" i="79"/>
  <c r="M912" i="79"/>
  <c r="AJ912" i="79"/>
  <c r="AL912" i="79"/>
  <c r="P914" i="79"/>
  <c r="P922" i="79"/>
  <c r="AL925" i="79"/>
  <c r="P928" i="79"/>
  <c r="P948" i="79"/>
  <c r="AJ949" i="79"/>
  <c r="N949" i="79"/>
  <c r="P949" i="79" s="1"/>
  <c r="AL949" i="79"/>
  <c r="AK949" i="79"/>
  <c r="AO953" i="79"/>
  <c r="N953" i="79"/>
  <c r="AP953" i="79"/>
  <c r="M953" i="79"/>
  <c r="AQ976" i="79"/>
  <c r="S990" i="79"/>
  <c r="P995" i="79"/>
  <c r="P849" i="79"/>
  <c r="P854" i="79"/>
  <c r="P862" i="79"/>
  <c r="P865" i="79"/>
  <c r="P870" i="79"/>
  <c r="P873" i="79"/>
  <c r="P881" i="79"/>
  <c r="P886" i="79"/>
  <c r="P889" i="79"/>
  <c r="P894" i="79"/>
  <c r="P897" i="79"/>
  <c r="P902" i="79"/>
  <c r="P905" i="79"/>
  <c r="P910" i="79"/>
  <c r="P913" i="79"/>
  <c r="P918" i="79"/>
  <c r="AO937" i="79"/>
  <c r="N937" i="79"/>
  <c r="P937" i="79" s="1"/>
  <c r="AL937" i="79"/>
  <c r="S948" i="79"/>
  <c r="P953" i="79"/>
  <c r="AL962" i="79"/>
  <c r="N962" i="79"/>
  <c r="AK962" i="79"/>
  <c r="M962" i="79"/>
  <c r="AJ962" i="79"/>
  <c r="AP962" i="79"/>
  <c r="AQ974" i="79"/>
  <c r="R974" i="79"/>
  <c r="S975" i="79"/>
  <c r="S999" i="79"/>
  <c r="AO1004" i="79"/>
  <c r="AP1004" i="79"/>
  <c r="N1004" i="79"/>
  <c r="P1004" i="79" s="1"/>
  <c r="M1004" i="79"/>
  <c r="AJ1004" i="79"/>
  <c r="AQ1005" i="79"/>
  <c r="R1005" i="79"/>
  <c r="AQ1009" i="79"/>
  <c r="R1009" i="79"/>
  <c r="AO1012" i="79"/>
  <c r="N1012" i="79"/>
  <c r="P1012" i="79" s="1"/>
  <c r="AP1012" i="79"/>
  <c r="M1012" i="79"/>
  <c r="AJ851" i="79"/>
  <c r="AJ859" i="79"/>
  <c r="AJ867" i="79"/>
  <c r="AJ875" i="79"/>
  <c r="AJ883" i="79"/>
  <c r="AJ891" i="79"/>
  <c r="AJ899" i="79"/>
  <c r="AJ907" i="79"/>
  <c r="AJ915" i="79"/>
  <c r="AJ923" i="79"/>
  <c r="M928" i="79"/>
  <c r="AL928" i="79"/>
  <c r="AK928" i="79"/>
  <c r="AQ930" i="79"/>
  <c r="R930" i="79"/>
  <c r="AJ933" i="79"/>
  <c r="N933" i="79"/>
  <c r="P933" i="79" s="1"/>
  <c r="AK933" i="79"/>
  <c r="S942" i="79"/>
  <c r="AQ958" i="79"/>
  <c r="R958" i="79"/>
  <c r="AQ959" i="79"/>
  <c r="R959" i="79"/>
  <c r="AK960" i="79"/>
  <c r="M960" i="79"/>
  <c r="AJ960" i="79"/>
  <c r="AO960" i="79"/>
  <c r="N960" i="79"/>
  <c r="P960" i="79" s="1"/>
  <c r="S974" i="79"/>
  <c r="AO980" i="79"/>
  <c r="AL980" i="79"/>
  <c r="AK980" i="79"/>
  <c r="S1005" i="79"/>
  <c r="S1009" i="79"/>
  <c r="AL1010" i="79"/>
  <c r="N1010" i="79"/>
  <c r="P1010" i="79" s="1"/>
  <c r="AK1010" i="79"/>
  <c r="M1010" i="79"/>
  <c r="AP1010" i="79"/>
  <c r="AO1010" i="79"/>
  <c r="AQ931" i="79"/>
  <c r="R931" i="79"/>
  <c r="AL936" i="79"/>
  <c r="N936" i="79"/>
  <c r="P936" i="79" s="1"/>
  <c r="AJ936" i="79"/>
  <c r="AQ939" i="79"/>
  <c r="R939" i="79"/>
  <c r="AL944" i="79"/>
  <c r="N944" i="79"/>
  <c r="AJ944" i="79"/>
  <c r="AQ947" i="79"/>
  <c r="R947" i="79"/>
  <c r="AL952" i="79"/>
  <c r="N952" i="79"/>
  <c r="AJ952" i="79"/>
  <c r="AQ955" i="79"/>
  <c r="R955" i="79"/>
  <c r="AL979" i="79"/>
  <c r="N979" i="79"/>
  <c r="P979" i="79" s="1"/>
  <c r="AP979" i="79"/>
  <c r="AK984" i="79"/>
  <c r="M984" i="79"/>
  <c r="AJ984" i="79"/>
  <c r="AQ984" i="79"/>
  <c r="R984" i="79"/>
  <c r="AQ1006" i="79"/>
  <c r="R1006" i="79"/>
  <c r="P851" i="79"/>
  <c r="P859" i="79"/>
  <c r="P867" i="79"/>
  <c r="P875" i="79"/>
  <c r="P879" i="79"/>
  <c r="P883" i="79"/>
  <c r="P891" i="79"/>
  <c r="P895" i="79"/>
  <c r="P899" i="79"/>
  <c r="P907" i="79"/>
  <c r="P911" i="79"/>
  <c r="P915" i="79"/>
  <c r="P923" i="79"/>
  <c r="P927" i="79"/>
  <c r="AJ930" i="79"/>
  <c r="S931" i="79"/>
  <c r="AK934" i="79"/>
  <c r="M934" i="79"/>
  <c r="AJ934" i="79"/>
  <c r="AK936" i="79"/>
  <c r="AJ938" i="79"/>
  <c r="S939" i="79"/>
  <c r="AK942" i="79"/>
  <c r="M942" i="79"/>
  <c r="AJ942" i="79"/>
  <c r="AK944" i="79"/>
  <c r="AJ946" i="79"/>
  <c r="S947" i="79"/>
  <c r="AK950" i="79"/>
  <c r="M950" i="79"/>
  <c r="AJ950" i="79"/>
  <c r="AK952" i="79"/>
  <c r="AJ954" i="79"/>
  <c r="S955" i="79"/>
  <c r="AQ965" i="79"/>
  <c r="R965" i="79"/>
  <c r="P972" i="79"/>
  <c r="P978" i="79"/>
  <c r="S978" i="79" s="1"/>
  <c r="AO979" i="79"/>
  <c r="S983" i="79"/>
  <c r="S984" i="79"/>
  <c r="AL985" i="79"/>
  <c r="N985" i="79"/>
  <c r="P985" i="79" s="1"/>
  <c r="AK985" i="79"/>
  <c r="M985" i="79"/>
  <c r="AJ985" i="79"/>
  <c r="AP985" i="79"/>
  <c r="AO985" i="79"/>
  <c r="AO988" i="79"/>
  <c r="AP988" i="79"/>
  <c r="N988" i="79"/>
  <c r="AL994" i="79"/>
  <c r="N994" i="79"/>
  <c r="AK994" i="79"/>
  <c r="M994" i="79"/>
  <c r="S994" i="79"/>
  <c r="AK1000" i="79"/>
  <c r="M1000" i="79"/>
  <c r="AJ1000" i="79"/>
  <c r="AP1000" i="79"/>
  <c r="AQ1000" i="79"/>
  <c r="R1000" i="79"/>
  <c r="AL1001" i="79"/>
  <c r="N1001" i="79"/>
  <c r="P1001" i="79" s="1"/>
  <c r="AK1001" i="79"/>
  <c r="M1001" i="79"/>
  <c r="AJ1001" i="79"/>
  <c r="AP1001" i="79"/>
  <c r="AO1001" i="79"/>
  <c r="P1006" i="79"/>
  <c r="Q1006" i="79" s="1"/>
  <c r="S1006" i="79"/>
  <c r="AO931" i="79"/>
  <c r="AO939" i="79"/>
  <c r="AO947" i="79"/>
  <c r="AO955" i="79"/>
  <c r="AQ957" i="79"/>
  <c r="R957" i="79"/>
  <c r="AL961" i="79"/>
  <c r="N961" i="79"/>
  <c r="P961" i="79" s="1"/>
  <c r="AK961" i="79"/>
  <c r="M961" i="79"/>
  <c r="AJ961" i="79"/>
  <c r="S966" i="79"/>
  <c r="AL971" i="79"/>
  <c r="N971" i="79"/>
  <c r="P971" i="79" s="1"/>
  <c r="AK971" i="79"/>
  <c r="AQ973" i="79"/>
  <c r="R973" i="79"/>
  <c r="AL977" i="79"/>
  <c r="N977" i="79"/>
  <c r="P977" i="79" s="1"/>
  <c r="AK977" i="79"/>
  <c r="M977" i="79"/>
  <c r="AJ977" i="79"/>
  <c r="S982" i="79"/>
  <c r="AK996" i="79"/>
  <c r="AQ998" i="79"/>
  <c r="R998" i="79"/>
  <c r="AL1002" i="79"/>
  <c r="N1002" i="79"/>
  <c r="AK1002" i="79"/>
  <c r="M1002" i="79"/>
  <c r="AL1011" i="79"/>
  <c r="N1011" i="79"/>
  <c r="P1011" i="79" s="1"/>
  <c r="AK1011" i="79"/>
  <c r="AQ1013" i="79"/>
  <c r="R1013" i="79"/>
  <c r="S957" i="79"/>
  <c r="AK968" i="79"/>
  <c r="M968" i="79"/>
  <c r="AJ968" i="79"/>
  <c r="S973" i="79"/>
  <c r="P980" i="79"/>
  <c r="AL987" i="79"/>
  <c r="N987" i="79"/>
  <c r="P987" i="79" s="1"/>
  <c r="AK987" i="79"/>
  <c r="AQ989" i="79"/>
  <c r="R989" i="79"/>
  <c r="AL993" i="79"/>
  <c r="N993" i="79"/>
  <c r="P993" i="79" s="1"/>
  <c r="AK993" i="79"/>
  <c r="M993" i="79"/>
  <c r="AJ993" i="79"/>
  <c r="AL996" i="79"/>
  <c r="S998" i="79"/>
  <c r="AK1008" i="79"/>
  <c r="M1008" i="79"/>
  <c r="AJ1008" i="79"/>
  <c r="S1013" i="79"/>
  <c r="AO958" i="79"/>
  <c r="AP959" i="79"/>
  <c r="AO966" i="79"/>
  <c r="AP967" i="79"/>
  <c r="AO974" i="79"/>
  <c r="AP975" i="79"/>
  <c r="AP983" i="79"/>
  <c r="AO990" i="79"/>
  <c r="AP991" i="79"/>
  <c r="AP999" i="79"/>
  <c r="AP1007" i="79"/>
  <c r="AO957" i="79"/>
  <c r="AO965" i="79"/>
  <c r="AO973" i="79"/>
  <c r="AO981" i="79"/>
  <c r="AO989" i="79"/>
  <c r="AO997" i="79"/>
  <c r="AO1013" i="79"/>
  <c r="R972" i="79"/>
  <c r="R980" i="79"/>
  <c r="R988" i="79"/>
  <c r="R996" i="79"/>
  <c r="A3857" i="91"/>
  <c r="A3881" i="91"/>
  <c r="A5418" i="91"/>
  <c r="A5419" i="91"/>
  <c r="A6615" i="91"/>
  <c r="A6616" i="91"/>
  <c r="A7640" i="91"/>
  <c r="A7649" i="91"/>
  <c r="A7671" i="91"/>
  <c r="A9344" i="91"/>
  <c r="A9374" i="91"/>
  <c r="A9911" i="91"/>
  <c r="A9912" i="91"/>
  <c r="A9927" i="91"/>
  <c r="A10424" i="91"/>
  <c r="A10439" i="91"/>
  <c r="A10837" i="91"/>
  <c r="A10838" i="91"/>
  <c r="A10839" i="91"/>
  <c r="A11239" i="91"/>
  <c r="A11240" i="91"/>
  <c r="A11251" i="91"/>
  <c r="A11615" i="91"/>
  <c r="A11616" i="91"/>
  <c r="A11933" i="91"/>
  <c r="A11943" i="91"/>
  <c r="A11944" i="91"/>
  <c r="A11949" i="91"/>
  <c r="A12256" i="91"/>
  <c r="A12583" i="91"/>
  <c r="A12584" i="91"/>
  <c r="A12599" i="91"/>
  <c r="A12904" i="91"/>
  <c r="A12909" i="91"/>
  <c r="A12910" i="91"/>
  <c r="A12917" i="91"/>
  <c r="A13229" i="91"/>
  <c r="A13230" i="91"/>
  <c r="A13239" i="91"/>
  <c r="A13240" i="91"/>
  <c r="A13543" i="91"/>
  <c r="A13544" i="91"/>
  <c r="A13549" i="91"/>
  <c r="A13550" i="91"/>
  <c r="A13981" i="91"/>
  <c r="A13982" i="91"/>
  <c r="A14175" i="91"/>
  <c r="A14176" i="91"/>
  <c r="A14381" i="91"/>
  <c r="A14382" i="91"/>
  <c r="A14589" i="91"/>
  <c r="A14590" i="91"/>
  <c r="A14781" i="91"/>
  <c r="A14782" i="91"/>
  <c r="A14973" i="91"/>
  <c r="A14974" i="91"/>
  <c r="A14975" i="91"/>
  <c r="A15142" i="91"/>
  <c r="A15143" i="91"/>
  <c r="A15293" i="91"/>
  <c r="A15446" i="91"/>
  <c r="A15447" i="91"/>
  <c r="A15590" i="91"/>
  <c r="A15591" i="91"/>
  <c r="A15598" i="91"/>
  <c r="A15599" i="91"/>
  <c r="A15749" i="91"/>
  <c r="A15901" i="91"/>
  <c r="A16046" i="91"/>
  <c r="A16047" i="91"/>
  <c r="A16054" i="91"/>
  <c r="A16055" i="91"/>
  <c r="A16198" i="91"/>
  <c r="A16199" i="91"/>
  <c r="A16205" i="91"/>
  <c r="A16357" i="91"/>
  <c r="A16502" i="91"/>
  <c r="A16503" i="91"/>
  <c r="A16509" i="91"/>
  <c r="A16654" i="91"/>
  <c r="A16655" i="91"/>
  <c r="A16658" i="91"/>
  <c r="A16659" i="91"/>
  <c r="A16806" i="91"/>
  <c r="A16807" i="91"/>
  <c r="A16813" i="91"/>
  <c r="A16957" i="91"/>
  <c r="A16965" i="91"/>
  <c r="A17110" i="91"/>
  <c r="A17111" i="91"/>
  <c r="A17114" i="91"/>
  <c r="A17115" i="91"/>
  <c r="A17262" i="91"/>
  <c r="A17263" i="91"/>
  <c r="A17266" i="91"/>
  <c r="A17267" i="91"/>
  <c r="A17413" i="91"/>
  <c r="A17421" i="91"/>
  <c r="A17565" i="91"/>
  <c r="A17570" i="91"/>
  <c r="A17571" i="91"/>
  <c r="A17718" i="91"/>
  <c r="A17719" i="91"/>
  <c r="A17722" i="91"/>
  <c r="A17723" i="91"/>
  <c r="A17830" i="91"/>
  <c r="A17831" i="91"/>
  <c r="A17837" i="91"/>
  <c r="A17888" i="91"/>
  <c r="A17889" i="91"/>
  <c r="A17893" i="91"/>
  <c r="A17944" i="91"/>
  <c r="A17945" i="91"/>
  <c r="A17949" i="91"/>
  <c r="A18000" i="91"/>
  <c r="A18001" i="91"/>
  <c r="A18006" i="91"/>
  <c r="A18007" i="91"/>
  <c r="A18061" i="91"/>
  <c r="A18062" i="91"/>
  <c r="A18063" i="91"/>
  <c r="A18117" i="91"/>
  <c r="A18118" i="91"/>
  <c r="A18119" i="91"/>
  <c r="A18173" i="91"/>
  <c r="A18176" i="91"/>
  <c r="A18177" i="91"/>
  <c r="A18230" i="91"/>
  <c r="A18231" i="91"/>
  <c r="A18232" i="91"/>
  <c r="A18233" i="91"/>
  <c r="A18286" i="91"/>
  <c r="A18287" i="91"/>
  <c r="A18288" i="91"/>
  <c r="A18289" i="91"/>
  <c r="A18342" i="91"/>
  <c r="A18343" i="91"/>
  <c r="A18349" i="91"/>
  <c r="A18400" i="91"/>
  <c r="A18401" i="91"/>
  <c r="A18405" i="91"/>
  <c r="A18456" i="91"/>
  <c r="A18457" i="91"/>
  <c r="A18461" i="91"/>
  <c r="A18512" i="91"/>
  <c r="A18513" i="91"/>
  <c r="A18518" i="91"/>
  <c r="A18519" i="91"/>
  <c r="A18573" i="91"/>
  <c r="A18574" i="91"/>
  <c r="A18575" i="91"/>
  <c r="A18629" i="91"/>
  <c r="A18630" i="91"/>
  <c r="A18631" i="91"/>
  <c r="A18685" i="91"/>
  <c r="A18688" i="91"/>
  <c r="A18689" i="91"/>
  <c r="A18742" i="91"/>
  <c r="A18743" i="91"/>
  <c r="A18744" i="91"/>
  <c r="A18745" i="91"/>
  <c r="A18798" i="91"/>
  <c r="A18799" i="91"/>
  <c r="A18800" i="91"/>
  <c r="A18801" i="91"/>
  <c r="A18854" i="91"/>
  <c r="A18855" i="91"/>
  <c r="A18861" i="91"/>
  <c r="A18912" i="91"/>
  <c r="A18913" i="91"/>
  <c r="A18917" i="91"/>
  <c r="A18968" i="91"/>
  <c r="A18969" i="91"/>
  <c r="A18973" i="91"/>
  <c r="A19024" i="91"/>
  <c r="A19025" i="91"/>
  <c r="A19030" i="91"/>
  <c r="A19031" i="91"/>
  <c r="A19085" i="91"/>
  <c r="A19086" i="91"/>
  <c r="A19087" i="91"/>
  <c r="A19141" i="91"/>
  <c r="A19142" i="91"/>
  <c r="A19143" i="91"/>
  <c r="A19197" i="91"/>
  <c r="A19200" i="91"/>
  <c r="A19201" i="91"/>
  <c r="A19254" i="91"/>
  <c r="A19255" i="91"/>
  <c r="A19256" i="91"/>
  <c r="A19257" i="91"/>
  <c r="A19310" i="91"/>
  <c r="A19311" i="91"/>
  <c r="A19312" i="91"/>
  <c r="A19313" i="91"/>
  <c r="A19366" i="91"/>
  <c r="A19367" i="91"/>
  <c r="A19373" i="91"/>
  <c r="A19424" i="91"/>
  <c r="A19425" i="91"/>
  <c r="A19429" i="91"/>
  <c r="A19480" i="91"/>
  <c r="A19481" i="91"/>
  <c r="A19485" i="91"/>
  <c r="A19536" i="91"/>
  <c r="A19537" i="91"/>
  <c r="A19542" i="91"/>
  <c r="A19543" i="91"/>
  <c r="A19597" i="91"/>
  <c r="A19598" i="91"/>
  <c r="A19599" i="91"/>
  <c r="A19653" i="91"/>
  <c r="A19654" i="91"/>
  <c r="A19655" i="91"/>
  <c r="A19709" i="91"/>
  <c r="A19712" i="91"/>
  <c r="A19713" i="91"/>
  <c r="A19766" i="91"/>
  <c r="A19767" i="91"/>
  <c r="A19768" i="91"/>
  <c r="A19769" i="91"/>
  <c r="A19822" i="91"/>
  <c r="A19823" i="91"/>
  <c r="A19824" i="91"/>
  <c r="A19825" i="91"/>
  <c r="A19878" i="91"/>
  <c r="A19879" i="91"/>
  <c r="A19885" i="91"/>
  <c r="A19936" i="91"/>
  <c r="A19937" i="91"/>
  <c r="A19941" i="91"/>
  <c r="A19992" i="91"/>
  <c r="A19993" i="91"/>
  <c r="A19997" i="91"/>
  <c r="A20048" i="91"/>
  <c r="A20049" i="91"/>
  <c r="A20054" i="91"/>
  <c r="A20055" i="91"/>
  <c r="A20109" i="91"/>
  <c r="A20110" i="91"/>
  <c r="A20111" i="91"/>
  <c r="A20165" i="91"/>
  <c r="A20166" i="91"/>
  <c r="A20167" i="91"/>
  <c r="A20221" i="91"/>
  <c r="A20224" i="91"/>
  <c r="A20225" i="91"/>
  <c r="A20278" i="91"/>
  <c r="A20279" i="91"/>
  <c r="A20280" i="91"/>
  <c r="A20281" i="91"/>
  <c r="A20334" i="91"/>
  <c r="A20335" i="91"/>
  <c r="A20336" i="91"/>
  <c r="A20337" i="91"/>
  <c r="A20390" i="91"/>
  <c r="A20391" i="91"/>
  <c r="A20397" i="91"/>
  <c r="A20448" i="91"/>
  <c r="A20449" i="91"/>
  <c r="A20453" i="91"/>
  <c r="A20504" i="91"/>
  <c r="A20505" i="91"/>
  <c r="A20509" i="91"/>
  <c r="A20560" i="91"/>
  <c r="A20561" i="91"/>
  <c r="A20566" i="91"/>
  <c r="A20567" i="91"/>
  <c r="A20621" i="91"/>
  <c r="A20622" i="91"/>
  <c r="A20623" i="91"/>
  <c r="A20677" i="91"/>
  <c r="A20678" i="91"/>
  <c r="A20679" i="91"/>
  <c r="A20733" i="91"/>
  <c r="A20736" i="91"/>
  <c r="A20737" i="91"/>
  <c r="A20790" i="91"/>
  <c r="A20791" i="91"/>
  <c r="A20792" i="91"/>
  <c r="A20793" i="91"/>
  <c r="A20846" i="91"/>
  <c r="A20847" i="91"/>
  <c r="A20848" i="91"/>
  <c r="A20849" i="91"/>
  <c r="A20902" i="91"/>
  <c r="A20903" i="91"/>
  <c r="A20909" i="91"/>
  <c r="A20960" i="91"/>
  <c r="A20961" i="91"/>
  <c r="A20965" i="91"/>
  <c r="A21016" i="91"/>
  <c r="A21017" i="91"/>
  <c r="A21021" i="91"/>
  <c r="A21072" i="91"/>
  <c r="A21073" i="91"/>
  <c r="A21078" i="91"/>
  <c r="A21079" i="91"/>
  <c r="A21133" i="91"/>
  <c r="A21134" i="91"/>
  <c r="A21135" i="91"/>
  <c r="A21189" i="91"/>
  <c r="A21190" i="91"/>
  <c r="A21191" i="91"/>
  <c r="A21245" i="91"/>
  <c r="A21248" i="91"/>
  <c r="A21249" i="91"/>
  <c r="A21302" i="91"/>
  <c r="A21303" i="91"/>
  <c r="A21304" i="91"/>
  <c r="A21305" i="91"/>
  <c r="A21358" i="91"/>
  <c r="A21359" i="91"/>
  <c r="A21360" i="91"/>
  <c r="A21361" i="91"/>
  <c r="A21414" i="91"/>
  <c r="A21415" i="91"/>
  <c r="A21421" i="91"/>
  <c r="A21472" i="91"/>
  <c r="A21473" i="91"/>
  <c r="A21477" i="91"/>
  <c r="A21528" i="91"/>
  <c r="A21529" i="91"/>
  <c r="A21533" i="91"/>
  <c r="A21584" i="91"/>
  <c r="A21585" i="91"/>
  <c r="A21590" i="91"/>
  <c r="A21591" i="91"/>
  <c r="A21645" i="91"/>
  <c r="A21646" i="91"/>
  <c r="A21647" i="91"/>
  <c r="A21701" i="91"/>
  <c r="A21702" i="91"/>
  <c r="A21703" i="91"/>
  <c r="A21757" i="91"/>
  <c r="A21760" i="91"/>
  <c r="A21761" i="91"/>
  <c r="A21814" i="91"/>
  <c r="A21815" i="91"/>
  <c r="A21816" i="91"/>
  <c r="A21817" i="91"/>
  <c r="A21870" i="91"/>
  <c r="A21871" i="91"/>
  <c r="A21872" i="91"/>
  <c r="A21873" i="91"/>
  <c r="A21926" i="91"/>
  <c r="A21927" i="91"/>
  <c r="A21933" i="91"/>
  <c r="A21984" i="91"/>
  <c r="A21985" i="91"/>
  <c r="A21989" i="91"/>
  <c r="A22040" i="91"/>
  <c r="A22041" i="91"/>
  <c r="A22045" i="91"/>
  <c r="A22096" i="91"/>
  <c r="A22097" i="91"/>
  <c r="A22102" i="91"/>
  <c r="A22103" i="91"/>
  <c r="A22157" i="91"/>
  <c r="A22158" i="91"/>
  <c r="A22159" i="91"/>
  <c r="A22213" i="91"/>
  <c r="A22214" i="91"/>
  <c r="A22215" i="91"/>
  <c r="A22269" i="91"/>
  <c r="A22272" i="91"/>
  <c r="A22273" i="91"/>
  <c r="A22326" i="91"/>
  <c r="A22327" i="91"/>
  <c r="A22328" i="91"/>
  <c r="A22329" i="91"/>
  <c r="A22382" i="91"/>
  <c r="A22383" i="91"/>
  <c r="A22384" i="91"/>
  <c r="A22385" i="91"/>
  <c r="A22438" i="91"/>
  <c r="A22439" i="91"/>
  <c r="A22445" i="91"/>
  <c r="A22496" i="91"/>
  <c r="A22497" i="91"/>
  <c r="A22501" i="91"/>
  <c r="A22552" i="91"/>
  <c r="A22553" i="91"/>
  <c r="A22557" i="91"/>
  <c r="A22608" i="91"/>
  <c r="A22609" i="91"/>
  <c r="A22614" i="91"/>
  <c r="A22615" i="91"/>
  <c r="A22669" i="91"/>
  <c r="A22670" i="91"/>
  <c r="A22671" i="91"/>
  <c r="A22725" i="91"/>
  <c r="A22726" i="91"/>
  <c r="A22727" i="91"/>
  <c r="A22781" i="91"/>
  <c r="A22784" i="91"/>
  <c r="A22785" i="91"/>
  <c r="A22838" i="91"/>
  <c r="A22839" i="91"/>
  <c r="A22840" i="91"/>
  <c r="A22841" i="91"/>
  <c r="A22894" i="91"/>
  <c r="A22895" i="91"/>
  <c r="A22896" i="91"/>
  <c r="A22897" i="91"/>
  <c r="A22950" i="91"/>
  <c r="A22951" i="91"/>
  <c r="A22957" i="91"/>
  <c r="A23008" i="91"/>
  <c r="A23009" i="91"/>
  <c r="A23013" i="91"/>
  <c r="A23064" i="91"/>
  <c r="A23065" i="91"/>
  <c r="A23069" i="91"/>
  <c r="A23120" i="91"/>
  <c r="A23121" i="91"/>
  <c r="A23126" i="91"/>
  <c r="A23127" i="91"/>
  <c r="A23181" i="91"/>
  <c r="A23182" i="91"/>
  <c r="A23183" i="91"/>
  <c r="A23237" i="91"/>
  <c r="A23238" i="91"/>
  <c r="A23239" i="91"/>
  <c r="A23293" i="91"/>
  <c r="A23296" i="91"/>
  <c r="A23297" i="91"/>
  <c r="A23350" i="91"/>
  <c r="A23351" i="91"/>
  <c r="A23352" i="91"/>
  <c r="A23353" i="91"/>
  <c r="A23406" i="91"/>
  <c r="A23407" i="91"/>
  <c r="A23408" i="91"/>
  <c r="A23409" i="91"/>
  <c r="A23462" i="91"/>
  <c r="A23463" i="91"/>
  <c r="A23469" i="91"/>
  <c r="A23520" i="91"/>
  <c r="A23521" i="91"/>
  <c r="A23525" i="91"/>
  <c r="A23576" i="91"/>
  <c r="A23577" i="91"/>
  <c r="A23581" i="91"/>
  <c r="A23632" i="91"/>
  <c r="A23633" i="91"/>
  <c r="A23638" i="91"/>
  <c r="A23639" i="91"/>
  <c r="A23693" i="91"/>
  <c r="A23694" i="91"/>
  <c r="A23695" i="91"/>
  <c r="A23749" i="91"/>
  <c r="A23750" i="91"/>
  <c r="A23751" i="91"/>
  <c r="A23805" i="91"/>
  <c r="A23808" i="91"/>
  <c r="A23809" i="91"/>
  <c r="A23862" i="91"/>
  <c r="A23863" i="91"/>
  <c r="A23864" i="91"/>
  <c r="A23865" i="91"/>
  <c r="A23918" i="91"/>
  <c r="A23919" i="91"/>
  <c r="A23920" i="91"/>
  <c r="A23921" i="91"/>
  <c r="A23974" i="91"/>
  <c r="A23975" i="91"/>
  <c r="A23981" i="91"/>
  <c r="A24032" i="91"/>
  <c r="A24033" i="91"/>
  <c r="A24037" i="91"/>
  <c r="A24088" i="91"/>
  <c r="A24089" i="91"/>
  <c r="A24093" i="91"/>
  <c r="A24144" i="91"/>
  <c r="A24145" i="91"/>
  <c r="A24150" i="91"/>
  <c r="A24151" i="91"/>
  <c r="A24205" i="91"/>
  <c r="A24206" i="91"/>
  <c r="A24207" i="91"/>
  <c r="A24261" i="91"/>
  <c r="A24262" i="91"/>
  <c r="A24263" i="91"/>
  <c r="A24317" i="91"/>
  <c r="A24320" i="91"/>
  <c r="A24321" i="91"/>
  <c r="A24374" i="91"/>
  <c r="A24375" i="91"/>
  <c r="A24376" i="91"/>
  <c r="A24377" i="91"/>
  <c r="A24430" i="91"/>
  <c r="A24431" i="91"/>
  <c r="A24432" i="91"/>
  <c r="A24433" i="91"/>
  <c r="A24486" i="91"/>
  <c r="A24487" i="91"/>
  <c r="A24493" i="91"/>
  <c r="A24544" i="91"/>
  <c r="A24545" i="91"/>
  <c r="A24549" i="91"/>
  <c r="A24600" i="91"/>
  <c r="A24601" i="91"/>
  <c r="A24605" i="91"/>
  <c r="A24656" i="91"/>
  <c r="A24657" i="91"/>
  <c r="A24662" i="91"/>
  <c r="A24663" i="91"/>
  <c r="A24717" i="91"/>
  <c r="A24718" i="91"/>
  <c r="A24719" i="91"/>
  <c r="A24773" i="91"/>
  <c r="A24774" i="91"/>
  <c r="A24775" i="91"/>
  <c r="A24829" i="91"/>
  <c r="A24832" i="91"/>
  <c r="A24833" i="91"/>
  <c r="A24886" i="91"/>
  <c r="A24887" i="91"/>
  <c r="A24888" i="91"/>
  <c r="A24889" i="91"/>
  <c r="A24942" i="91"/>
  <c r="A24943" i="91"/>
  <c r="A24944" i="91"/>
  <c r="A24945" i="91"/>
  <c r="A24998" i="91"/>
  <c r="A24999" i="91"/>
  <c r="A25005" i="91"/>
  <c r="A25056" i="91"/>
  <c r="A25057" i="91"/>
  <c r="A25061" i="91"/>
  <c r="A25102" i="91"/>
  <c r="A25103" i="91"/>
  <c r="A25104" i="91"/>
  <c r="A25105" i="91"/>
  <c r="A25133" i="91"/>
  <c r="A25134" i="91"/>
  <c r="A25135" i="91"/>
  <c r="A25158" i="91"/>
  <c r="A25159" i="91"/>
  <c r="A25165" i="91"/>
  <c r="A25189" i="91"/>
  <c r="A25190" i="91"/>
  <c r="A25191" i="91"/>
  <c r="A25216" i="91"/>
  <c r="A25217" i="91"/>
  <c r="A25221" i="91"/>
  <c r="A25245" i="91"/>
  <c r="A25248" i="91"/>
  <c r="A25249" i="91"/>
  <c r="A25272" i="91"/>
  <c r="A25273" i="91"/>
  <c r="A25277" i="91"/>
  <c r="A25302" i="91"/>
  <c r="A25303" i="91"/>
  <c r="A25304" i="91"/>
  <c r="A25305" i="91"/>
  <c r="A25328" i="91"/>
  <c r="A25329" i="91"/>
  <c r="A25334" i="91"/>
  <c r="A25335" i="91"/>
  <c r="A25358" i="91"/>
  <c r="A25359" i="91"/>
  <c r="A25360" i="91"/>
  <c r="A25361" i="91"/>
  <c r="A25389" i="91"/>
  <c r="A25390" i="91"/>
  <c r="A25391" i="91"/>
  <c r="A25414" i="91"/>
  <c r="A25415" i="91"/>
  <c r="A25421" i="91"/>
  <c r="A25445" i="91"/>
  <c r="A25446" i="91"/>
  <c r="A25447" i="91"/>
  <c r="A25472" i="91"/>
  <c r="A25473" i="91"/>
  <c r="A25477" i="91"/>
  <c r="A25501" i="91"/>
  <c r="A25504" i="91"/>
  <c r="A25505" i="91"/>
  <c r="A25528" i="91"/>
  <c r="A25529" i="91"/>
  <c r="A25533" i="91"/>
  <c r="A25558" i="91"/>
  <c r="A25559" i="91"/>
  <c r="A25560" i="91"/>
  <c r="A25561" i="91"/>
  <c r="A25584" i="91"/>
  <c r="A25585" i="91"/>
  <c r="A25590" i="91"/>
  <c r="A25591" i="91"/>
  <c r="A25614" i="91"/>
  <c r="A25615" i="91"/>
  <c r="A25616" i="91"/>
  <c r="A25617" i="91"/>
  <c r="A25645" i="91"/>
  <c r="A25646" i="91"/>
  <c r="A25647" i="91"/>
  <c r="A25670" i="91"/>
  <c r="A25671" i="91"/>
  <c r="A25677" i="91"/>
  <c r="A25701" i="91"/>
  <c r="A25702" i="91"/>
  <c r="A25703" i="91"/>
  <c r="A25728" i="91"/>
  <c r="A25729" i="91"/>
  <c r="A25733" i="91"/>
  <c r="A25757" i="91"/>
  <c r="A25760" i="91"/>
  <c r="A25761" i="91"/>
  <c r="A25784" i="91"/>
  <c r="A25785" i="91"/>
  <c r="A25789" i="91"/>
  <c r="A25814" i="91"/>
  <c r="A25815" i="91"/>
  <c r="A25816" i="91"/>
  <c r="A25817" i="91"/>
  <c r="A25840" i="91"/>
  <c r="A25841" i="91"/>
  <c r="A25846" i="91"/>
  <c r="A25847" i="91"/>
  <c r="A25870" i="91"/>
  <c r="A25871" i="91"/>
  <c r="A25872" i="91"/>
  <c r="A25873" i="91"/>
  <c r="A25901" i="91"/>
  <c r="A25902" i="91"/>
  <c r="A25903" i="91"/>
  <c r="A25926" i="91"/>
  <c r="A25927" i="91"/>
  <c r="A25933" i="91"/>
  <c r="A25957" i="91"/>
  <c r="A25958" i="91"/>
  <c r="A25959" i="91"/>
  <c r="A25984" i="91"/>
  <c r="A25985" i="91"/>
  <c r="A25989" i="91"/>
  <c r="A26013" i="91"/>
  <c r="A26016" i="91"/>
  <c r="A26017" i="91"/>
  <c r="A26040" i="91"/>
  <c r="A26041" i="91"/>
  <c r="A26045" i="91"/>
  <c r="A26070" i="91"/>
  <c r="A26071" i="91"/>
  <c r="A26072" i="91"/>
  <c r="A26073" i="91"/>
  <c r="A26096" i="91"/>
  <c r="A26097" i="91"/>
  <c r="A26102" i="91"/>
  <c r="A26103" i="91"/>
  <c r="A26126" i="91"/>
  <c r="A26127" i="91"/>
  <c r="A26128" i="91"/>
  <c r="A26129" i="91"/>
  <c r="A26157" i="91"/>
  <c r="A26158" i="91"/>
  <c r="A26159" i="91"/>
  <c r="A26182" i="91"/>
  <c r="A26183" i="91"/>
  <c r="A26189" i="91"/>
  <c r="A26213" i="91"/>
  <c r="A26214" i="91"/>
  <c r="A26215" i="91"/>
  <c r="A26240" i="91"/>
  <c r="A26241" i="91"/>
  <c r="A26245" i="91"/>
  <c r="A26269" i="91"/>
  <c r="A26272" i="91"/>
  <c r="A26273" i="91"/>
  <c r="A26296" i="91"/>
  <c r="A26297" i="91"/>
  <c r="A26301" i="91"/>
  <c r="A26326" i="91"/>
  <c r="A26327" i="91"/>
  <c r="A26328" i="91"/>
  <c r="A26329" i="91"/>
  <c r="A26352" i="91"/>
  <c r="A26353" i="91"/>
  <c r="A26358" i="91"/>
  <c r="A26359" i="91"/>
  <c r="A26382" i="91"/>
  <c r="A26383" i="91"/>
  <c r="A26384" i="91"/>
  <c r="A26385" i="91"/>
  <c r="A26413" i="91"/>
  <c r="A26414" i="91"/>
  <c r="A26415" i="91"/>
  <c r="A26438" i="91"/>
  <c r="A26439" i="91"/>
  <c r="A26445" i="91"/>
  <c r="A26469" i="91"/>
  <c r="A26470" i="91"/>
  <c r="A26471" i="91"/>
  <c r="A26496" i="91"/>
  <c r="A26497" i="91"/>
  <c r="A26501" i="91"/>
  <c r="A26525" i="91"/>
  <c r="A26528" i="91"/>
  <c r="A26529" i="91"/>
  <c r="A26552" i="91"/>
  <c r="A26553" i="91"/>
  <c r="A26557" i="91"/>
  <c r="A26582" i="91"/>
  <c r="A26583" i="91"/>
  <c r="A26584" i="91"/>
  <c r="A26585" i="91"/>
  <c r="A26608" i="91"/>
  <c r="A26609" i="91"/>
  <c r="A26614" i="91"/>
  <c r="A26615" i="91"/>
  <c r="A26638" i="91"/>
  <c r="A26639" i="91"/>
  <c r="A26640" i="91"/>
  <c r="A26641" i="91"/>
  <c r="A26669" i="91"/>
  <c r="A26670" i="91"/>
  <c r="A26671" i="91"/>
  <c r="A26694" i="91"/>
  <c r="A26695" i="91"/>
  <c r="A26701" i="91"/>
  <c r="A26725" i="91"/>
  <c r="A26726" i="91"/>
  <c r="A26727" i="91"/>
  <c r="A26752" i="91"/>
  <c r="A26753" i="91"/>
  <c r="A26757" i="91"/>
  <c r="A26781" i="91"/>
  <c r="A26784" i="91"/>
  <c r="A26785" i="91"/>
  <c r="A26808" i="91"/>
  <c r="A26809" i="91"/>
  <c r="A26813" i="91"/>
  <c r="A26838" i="91"/>
  <c r="A26839" i="91"/>
  <c r="A26840" i="91"/>
  <c r="A26841" i="91"/>
  <c r="A26864" i="91"/>
  <c r="A26865" i="91"/>
  <c r="A26870" i="91"/>
  <c r="A26871" i="91"/>
  <c r="A26894" i="91"/>
  <c r="A26895" i="91"/>
  <c r="A26896" i="91"/>
  <c r="A26897" i="91"/>
  <c r="A26925" i="91"/>
  <c r="A26926" i="91"/>
  <c r="A26927" i="91"/>
  <c r="A26950" i="91"/>
  <c r="A26951" i="91"/>
  <c r="A26957" i="91"/>
  <c r="A26981" i="91"/>
  <c r="A26982" i="91"/>
  <c r="A26983" i="91"/>
  <c r="A27008" i="91"/>
  <c r="A27009" i="91"/>
  <c r="A27013" i="91"/>
  <c r="A27037" i="91"/>
  <c r="A27040" i="91"/>
  <c r="A27041" i="91"/>
  <c r="A27064" i="91"/>
  <c r="A27065" i="91"/>
  <c r="A27069" i="91"/>
  <c r="A27094" i="91"/>
  <c r="A27095" i="91"/>
  <c r="A27096" i="91"/>
  <c r="A27097" i="91"/>
  <c r="A27120" i="91"/>
  <c r="A27121" i="91"/>
  <c r="A27126" i="91"/>
  <c r="A27127" i="91"/>
  <c r="A27150" i="91"/>
  <c r="A27151" i="91"/>
  <c r="A27152" i="91"/>
  <c r="A27153" i="91"/>
  <c r="A27181" i="91"/>
  <c r="A27182" i="91"/>
  <c r="A27183" i="91"/>
  <c r="A27206" i="91"/>
  <c r="A27207" i="91"/>
  <c r="A27213" i="91"/>
  <c r="A27237" i="91"/>
  <c r="A27238" i="91"/>
  <c r="A27239" i="91"/>
  <c r="A27264" i="91"/>
  <c r="A27265" i="91"/>
  <c r="A27269" i="91"/>
  <c r="A27293" i="91"/>
  <c r="A27296" i="91"/>
  <c r="A27297" i="91"/>
  <c r="A27320" i="91"/>
  <c r="A27321" i="91"/>
  <c r="A27325" i="91"/>
  <c r="A27350" i="91"/>
  <c r="A27351" i="91"/>
  <c r="A27352" i="91"/>
  <c r="A27353" i="91"/>
  <c r="A27376" i="91"/>
  <c r="A27377" i="91"/>
  <c r="A27382" i="91"/>
  <c r="A27383" i="91"/>
  <c r="A27406" i="91"/>
  <c r="A27407" i="91"/>
  <c r="A27408" i="91"/>
  <c r="A27409" i="91"/>
  <c r="A27437" i="91"/>
  <c r="A27438" i="91"/>
  <c r="A27439" i="91"/>
  <c r="A27462" i="91"/>
  <c r="A27463" i="91"/>
  <c r="A27469" i="91"/>
  <c r="A27493" i="91"/>
  <c r="A27494" i="91"/>
  <c r="A27495" i="91"/>
  <c r="A27520" i="91"/>
  <c r="A27521" i="91"/>
  <c r="A27525" i="91"/>
  <c r="A27549" i="91"/>
  <c r="A27552" i="91"/>
  <c r="A27553" i="91"/>
  <c r="A27576" i="91"/>
  <c r="A27577" i="91"/>
  <c r="A27581" i="91"/>
  <c r="A27606" i="91"/>
  <c r="A27607" i="91"/>
  <c r="A27608" i="91"/>
  <c r="A27609" i="91"/>
  <c r="A27632" i="91"/>
  <c r="A27633" i="91"/>
  <c r="A27638" i="91"/>
  <c r="A27639" i="91"/>
  <c r="A27662" i="91"/>
  <c r="A27663" i="91"/>
  <c r="A27664" i="91"/>
  <c r="A27665" i="91"/>
  <c r="A27693" i="91"/>
  <c r="A27694" i="91"/>
  <c r="A27695" i="91"/>
  <c r="A27718" i="91"/>
  <c r="A27719" i="91"/>
  <c r="A27725" i="91"/>
  <c r="A27749" i="91"/>
  <c r="A27750" i="91"/>
  <c r="A27751" i="91"/>
  <c r="A27776" i="91"/>
  <c r="A27777" i="91"/>
  <c r="A27781" i="91"/>
  <c r="A27805" i="91"/>
  <c r="A27808" i="91"/>
  <c r="A27809" i="91"/>
  <c r="A27832" i="91"/>
  <c r="A27833" i="91"/>
  <c r="A27837" i="91"/>
  <c r="A27862" i="91"/>
  <c r="A27863" i="91"/>
  <c r="A27864" i="91"/>
  <c r="A27865" i="91"/>
  <c r="A27888" i="91"/>
  <c r="A27889" i="91"/>
  <c r="A27894" i="91"/>
  <c r="A27895" i="91"/>
  <c r="A27918" i="91"/>
  <c r="A27919" i="91"/>
  <c r="A27920" i="91"/>
  <c r="A27921" i="91"/>
  <c r="A27949" i="91"/>
  <c r="A27950" i="91"/>
  <c r="A27951" i="91"/>
  <c r="A27974" i="91"/>
  <c r="A27975" i="91"/>
  <c r="A27981" i="91"/>
  <c r="A28005" i="91"/>
  <c r="A28006" i="91"/>
  <c r="A28007" i="91"/>
  <c r="A28032" i="91"/>
  <c r="A28033" i="91"/>
  <c r="A28037" i="91"/>
  <c r="A28061" i="91"/>
  <c r="A28064" i="91"/>
  <c r="A28065" i="91"/>
  <c r="A28088" i="91"/>
  <c r="A28089" i="91"/>
  <c r="A28093" i="91"/>
  <c r="A28118" i="91"/>
  <c r="A28119" i="91"/>
  <c r="A28120" i="91"/>
  <c r="A28121" i="91"/>
  <c r="A28144" i="91"/>
  <c r="A28145" i="91"/>
  <c r="A28150" i="91"/>
  <c r="A28151" i="91"/>
  <c r="A28174" i="91"/>
  <c r="A28175" i="91"/>
  <c r="A28176" i="91"/>
  <c r="A28177" i="91"/>
  <c r="A28205" i="91"/>
  <c r="A28206" i="91"/>
  <c r="A28207" i="91"/>
  <c r="A28230" i="91"/>
  <c r="A28231" i="91"/>
  <c r="A28237" i="91"/>
  <c r="A28261" i="91"/>
  <c r="A28262" i="91"/>
  <c r="A28263" i="91"/>
  <c r="A28288" i="91"/>
  <c r="A28289" i="91"/>
  <c r="A28293" i="91"/>
  <c r="A28317" i="91"/>
  <c r="A28320" i="91"/>
  <c r="A28321" i="91"/>
  <c r="A28344" i="91"/>
  <c r="A28345" i="91"/>
  <c r="A28349" i="91"/>
  <c r="A28374" i="91"/>
  <c r="A28375" i="91"/>
  <c r="A28376" i="91"/>
  <c r="A28377" i="91"/>
  <c r="A28400" i="91"/>
  <c r="A28401" i="91"/>
  <c r="A28406" i="91"/>
  <c r="A28407" i="91"/>
  <c r="A28430" i="91"/>
  <c r="A28431" i="91"/>
  <c r="A28432" i="91"/>
  <c r="A28433" i="91"/>
  <c r="A28461" i="91"/>
  <c r="A28462" i="91"/>
  <c r="A28463" i="91"/>
  <c r="A28486" i="91"/>
  <c r="A28487" i="91"/>
  <c r="A28493" i="91"/>
  <c r="A28517" i="91"/>
  <c r="A28518" i="91"/>
  <c r="A28519" i="91"/>
  <c r="A28544" i="91"/>
  <c r="A28545" i="91"/>
  <c r="A28549" i="91"/>
  <c r="A28573" i="91"/>
  <c r="A28576" i="91"/>
  <c r="A28577" i="91"/>
  <c r="A28600" i="91"/>
  <c r="A28601" i="91"/>
  <c r="A28605" i="91"/>
  <c r="A28630" i="91"/>
  <c r="A28631" i="91"/>
  <c r="A28632" i="91"/>
  <c r="A28633" i="91"/>
  <c r="A28656" i="91"/>
  <c r="A28657" i="91"/>
  <c r="A28662" i="91"/>
  <c r="A28663" i="91"/>
  <c r="A28686" i="91"/>
  <c r="A28687" i="91"/>
  <c r="A28688" i="91"/>
  <c r="A28689" i="91"/>
  <c r="A28717" i="91"/>
  <c r="A28718" i="91"/>
  <c r="A28719" i="91"/>
  <c r="A28742" i="91"/>
  <c r="A28743" i="91"/>
  <c r="A28749" i="91"/>
  <c r="A28773" i="91"/>
  <c r="A28774" i="91"/>
  <c r="A28775" i="91"/>
  <c r="A28800" i="91"/>
  <c r="A28801" i="91"/>
  <c r="A28805" i="91"/>
  <c r="A28829" i="91"/>
  <c r="A28832" i="91"/>
  <c r="A28833" i="91"/>
  <c r="A28856" i="91"/>
  <c r="A28857" i="91"/>
  <c r="A28861" i="91"/>
  <c r="A28886" i="91"/>
  <c r="A28887" i="91"/>
  <c r="A28888" i="91"/>
  <c r="A28889" i="91"/>
  <c r="A28912" i="91"/>
  <c r="A28913" i="91"/>
  <c r="A28918" i="91"/>
  <c r="A28919" i="91"/>
  <c r="A28942" i="91"/>
  <c r="A28943" i="91"/>
  <c r="A28944" i="91"/>
  <c r="A28945" i="91"/>
  <c r="A28973" i="91"/>
  <c r="A28974" i="91"/>
  <c r="A28975" i="91"/>
  <c r="A28998" i="91"/>
  <c r="A28999" i="91"/>
  <c r="A29005" i="91"/>
  <c r="A29029" i="91"/>
  <c r="A29030" i="91"/>
  <c r="A29031" i="91"/>
  <c r="A29056" i="91"/>
  <c r="A29057" i="91"/>
  <c r="A29061" i="91"/>
  <c r="A29085" i="91"/>
  <c r="A29088" i="91"/>
  <c r="A29089" i="91"/>
  <c r="A29112" i="91"/>
  <c r="A29113" i="91"/>
  <c r="A29117" i="91"/>
  <c r="A29142" i="91"/>
  <c r="A29143" i="91"/>
  <c r="A29144" i="91"/>
  <c r="A29145" i="91"/>
  <c r="A29168" i="91"/>
  <c r="A29169" i="91"/>
  <c r="A29174" i="91"/>
  <c r="A29175" i="91"/>
  <c r="A29198" i="91"/>
  <c r="A29199" i="91"/>
  <c r="A29200" i="91"/>
  <c r="A29201" i="91"/>
  <c r="A29229" i="91"/>
  <c r="A29230" i="91"/>
  <c r="A29231" i="91"/>
  <c r="A29254" i="91"/>
  <c r="A29255" i="91"/>
  <c r="A29261" i="91"/>
  <c r="A29285" i="91"/>
  <c r="A29286" i="91"/>
  <c r="A29287" i="91"/>
  <c r="A29312" i="91"/>
  <c r="A29313" i="91"/>
  <c r="A29317" i="91"/>
  <c r="A29341" i="91"/>
  <c r="A29344" i="91"/>
  <c r="A29345" i="91"/>
  <c r="A29368" i="91"/>
  <c r="A29369" i="91"/>
  <c r="A29373" i="91"/>
  <c r="A29398" i="91"/>
  <c r="A29399" i="91"/>
  <c r="A29400" i="91"/>
  <c r="A29401" i="91"/>
  <c r="A29424" i="91"/>
  <c r="A29425" i="91"/>
  <c r="A29430" i="91"/>
  <c r="A29431" i="91"/>
  <c r="A29454" i="91"/>
  <c r="A29455" i="91"/>
  <c r="A29456" i="91"/>
  <c r="A29457" i="91"/>
  <c r="A29485" i="91"/>
  <c r="A29486" i="91"/>
  <c r="A29487" i="91"/>
  <c r="A29510" i="91"/>
  <c r="A29511" i="91"/>
  <c r="A29517" i="91"/>
  <c r="A29541" i="91"/>
  <c r="A29542" i="91"/>
  <c r="A29543" i="91"/>
  <c r="A29568" i="91"/>
  <c r="A29569" i="91"/>
  <c r="A29573" i="91"/>
  <c r="A29597" i="91"/>
  <c r="A29600" i="91"/>
  <c r="A29601" i="91"/>
  <c r="A29624" i="91"/>
  <c r="A29625" i="91"/>
  <c r="A29629" i="91"/>
  <c r="A29654" i="91"/>
  <c r="A29655" i="91"/>
  <c r="A29656" i="91"/>
  <c r="A29657" i="91"/>
  <c r="A29680" i="91"/>
  <c r="A29681" i="91"/>
  <c r="A29686" i="91"/>
  <c r="A29687" i="91"/>
  <c r="A29710" i="91"/>
  <c r="A29711" i="91"/>
  <c r="A29712" i="91"/>
  <c r="A29713" i="91"/>
  <c r="A29741" i="91"/>
  <c r="A29742" i="91"/>
  <c r="A29743" i="91"/>
  <c r="A29766" i="91"/>
  <c r="A29767" i="91"/>
  <c r="A29773" i="91"/>
  <c r="A29797" i="91"/>
  <c r="A29798" i="91"/>
  <c r="A29799" i="91"/>
  <c r="A29824" i="91"/>
  <c r="A29825" i="91"/>
  <c r="A29829" i="91"/>
  <c r="A29853" i="91"/>
  <c r="A29856" i="91"/>
  <c r="A29857" i="91"/>
  <c r="A29880" i="91"/>
  <c r="A29881" i="91"/>
  <c r="A29885" i="91"/>
  <c r="A29910" i="91"/>
  <c r="A29911" i="91"/>
  <c r="A29912" i="91"/>
  <c r="A29913" i="91"/>
  <c r="A29936" i="91"/>
  <c r="A29937" i="91"/>
  <c r="A29942" i="91"/>
  <c r="A29943" i="91"/>
  <c r="A29966" i="91"/>
  <c r="A29967" i="91"/>
  <c r="A29968" i="91"/>
  <c r="A29969" i="91"/>
  <c r="A29997" i="91"/>
  <c r="A29998" i="91"/>
  <c r="A29999" i="91"/>
  <c r="A30022" i="91"/>
  <c r="A30023" i="91"/>
  <c r="A30029" i="91"/>
  <c r="A30053" i="91"/>
  <c r="A30054" i="91"/>
  <c r="A30055" i="91"/>
  <c r="A30080" i="91"/>
  <c r="A30081" i="91"/>
  <c r="A30085" i="91"/>
  <c r="A30109" i="91"/>
  <c r="A30112" i="91"/>
  <c r="A30113" i="91"/>
  <c r="A30136" i="91"/>
  <c r="A30137" i="91"/>
  <c r="A30141" i="91"/>
  <c r="A30166" i="91"/>
  <c r="A30167" i="91"/>
  <c r="A30168" i="91"/>
  <c r="A30169" i="91"/>
  <c r="A30192" i="91"/>
  <c r="A30193" i="91"/>
  <c r="A30198" i="91"/>
  <c r="A30199" i="91"/>
  <c r="A30222" i="91"/>
  <c r="A30223" i="91"/>
  <c r="A30224" i="91"/>
  <c r="A30225" i="91"/>
  <c r="A30253" i="91"/>
  <c r="A30254" i="91"/>
  <c r="A30255" i="91"/>
  <c r="A30278" i="91"/>
  <c r="A30279" i="91"/>
  <c r="A30285" i="91"/>
  <c r="A30309" i="91"/>
  <c r="A30310" i="91"/>
  <c r="A30311" i="91"/>
  <c r="A30336" i="91"/>
  <c r="A30337" i="91"/>
  <c r="A30341" i="91"/>
  <c r="A30365" i="91"/>
  <c r="A30368" i="91"/>
  <c r="A30369" i="91"/>
  <c r="A30392" i="91"/>
  <c r="A30393" i="91"/>
  <c r="A30397" i="91"/>
  <c r="A30422" i="91"/>
  <c r="A30423" i="91"/>
  <c r="A30424" i="91"/>
  <c r="A30425" i="91"/>
  <c r="A30448" i="91"/>
  <c r="A30449" i="91"/>
  <c r="A30454" i="91"/>
  <c r="A30455" i="91"/>
  <c r="A30478" i="91"/>
  <c r="A30479" i="91"/>
  <c r="A30480" i="91"/>
  <c r="A30481" i="91"/>
  <c r="A30509" i="91"/>
  <c r="A30510" i="91"/>
  <c r="A30511" i="91"/>
  <c r="A30534" i="91"/>
  <c r="A30535" i="91"/>
  <c r="A30541" i="91"/>
  <c r="A30565" i="91"/>
  <c r="A30566" i="91"/>
  <c r="A30567" i="91"/>
  <c r="A30592" i="91"/>
  <c r="A30593" i="91"/>
  <c r="A30597" i="91"/>
  <c r="A30621" i="91"/>
  <c r="A30624" i="91"/>
  <c r="A30625" i="91"/>
  <c r="A30648" i="91"/>
  <c r="A30649" i="91"/>
  <c r="A30653" i="91"/>
  <c r="A30678" i="91"/>
  <c r="A30679" i="91"/>
  <c r="A30680" i="91"/>
  <c r="A30681" i="91"/>
  <c r="A30704" i="91"/>
  <c r="A30705" i="91"/>
  <c r="A30710" i="91"/>
  <c r="A30711" i="91"/>
  <c r="A30734" i="91"/>
  <c r="A30735" i="91"/>
  <c r="A30736" i="91"/>
  <c r="A30737" i="91"/>
  <c r="A30765" i="91"/>
  <c r="A30766" i="91"/>
  <c r="A30767" i="91"/>
  <c r="A30790" i="91"/>
  <c r="A30791" i="91"/>
  <c r="A30797" i="91"/>
  <c r="A30821" i="91"/>
  <c r="A30822" i="91"/>
  <c r="A30823" i="91"/>
  <c r="A30848" i="91"/>
  <c r="A30849" i="91"/>
  <c r="A30853" i="91"/>
  <c r="A30877" i="91"/>
  <c r="A30880" i="91"/>
  <c r="A30881" i="91"/>
  <c r="A30904" i="91"/>
  <c r="A30905" i="91"/>
  <c r="A30909" i="91"/>
  <c r="A30934" i="91"/>
  <c r="A30935" i="91"/>
  <c r="A30936" i="91"/>
  <c r="A30937" i="91"/>
  <c r="A30960" i="91"/>
  <c r="A30961" i="91"/>
  <c r="A30966" i="91"/>
  <c r="A30967" i="91"/>
  <c r="A30990" i="91"/>
  <c r="A30991" i="91"/>
  <c r="A30992" i="91"/>
  <c r="A30993" i="91"/>
  <c r="A31021" i="91"/>
  <c r="A31022" i="91"/>
  <c r="A31023" i="91"/>
  <c r="A31046" i="91"/>
  <c r="A31047" i="91"/>
  <c r="A31053" i="91"/>
  <c r="A31077" i="91"/>
  <c r="A31078" i="91"/>
  <c r="A31079" i="91"/>
  <c r="A31104" i="91"/>
  <c r="A31105" i="91"/>
  <c r="A31109" i="91"/>
  <c r="A31133" i="91"/>
  <c r="A31136" i="91"/>
  <c r="A31137" i="91"/>
  <c r="A31160" i="91"/>
  <c r="A31161" i="91"/>
  <c r="A31165" i="91"/>
  <c r="A31190" i="91"/>
  <c r="A31191" i="91"/>
  <c r="A31192" i="91"/>
  <c r="A31193" i="91"/>
  <c r="A31216" i="91"/>
  <c r="A31217" i="91"/>
  <c r="A31222" i="91"/>
  <c r="A31223" i="91"/>
  <c r="A31246" i="91"/>
  <c r="A31247" i="91"/>
  <c r="A31248" i="91"/>
  <c r="A31249" i="91"/>
  <c r="A31277" i="91"/>
  <c r="A31278" i="91"/>
  <c r="A31279" i="91"/>
  <c r="A31302" i="91"/>
  <c r="A31303" i="91"/>
  <c r="A31309" i="91"/>
  <c r="A31333" i="91"/>
  <c r="A31334" i="91"/>
  <c r="A31335" i="91"/>
  <c r="A31360" i="91"/>
  <c r="A31361" i="91"/>
  <c r="A31365" i="91"/>
  <c r="A31389" i="91"/>
  <c r="A31392" i="91"/>
  <c r="A31393" i="91"/>
  <c r="A31416" i="91"/>
  <c r="A31417" i="91"/>
  <c r="A31421" i="91"/>
  <c r="A31445" i="91"/>
  <c r="A31446" i="91"/>
  <c r="A31447" i="91"/>
  <c r="A31469" i="91"/>
  <c r="A31470" i="91"/>
  <c r="A31487" i="91"/>
  <c r="A31488" i="91"/>
  <c r="A31489" i="91"/>
  <c r="A31490" i="91"/>
  <c r="A31509" i="91"/>
  <c r="A31510" i="91"/>
  <c r="A31511" i="91"/>
  <c r="A31512" i="91"/>
  <c r="A31533" i="91"/>
  <c r="A31534" i="91"/>
  <c r="A31551" i="91"/>
  <c r="A31552" i="91"/>
  <c r="A31553" i="91"/>
  <c r="A31554" i="91"/>
  <c r="A31573" i="91"/>
  <c r="A31574" i="91"/>
  <c r="A31575" i="91"/>
  <c r="A31576" i="91"/>
  <c r="A31597" i="91"/>
  <c r="A31598" i="91"/>
  <c r="A31615" i="91"/>
  <c r="A31616" i="91"/>
  <c r="A31617" i="91"/>
  <c r="A31618" i="91"/>
  <c r="A31637" i="91"/>
  <c r="A31638" i="91"/>
  <c r="A31639" i="91"/>
  <c r="A31640" i="91"/>
  <c r="A31661" i="91"/>
  <c r="A31662" i="91"/>
  <c r="A31679" i="91"/>
  <c r="A31680" i="91"/>
  <c r="A31681" i="91"/>
  <c r="A31682" i="91"/>
  <c r="A31701" i="91"/>
  <c r="A31702" i="91"/>
  <c r="A31703" i="91"/>
  <c r="A31704" i="91"/>
  <c r="A31725" i="91"/>
  <c r="A31726" i="91"/>
  <c r="A31743" i="91"/>
  <c r="A31744" i="91"/>
  <c r="A31745" i="91"/>
  <c r="A31746" i="91"/>
  <c r="A31765" i="91"/>
  <c r="A31766" i="91"/>
  <c r="A31767" i="91"/>
  <c r="A31768" i="91"/>
  <c r="A31789" i="91"/>
  <c r="A31790" i="91"/>
  <c r="A31807" i="91"/>
  <c r="A31808" i="91"/>
  <c r="A31809" i="91"/>
  <c r="A31810" i="91"/>
  <c r="A31829" i="91"/>
  <c r="A31830" i="91"/>
  <c r="A31831" i="91"/>
  <c r="A31832" i="91"/>
  <c r="A31853" i="91"/>
  <c r="A31854" i="91"/>
  <c r="A31871" i="91"/>
  <c r="A31872" i="91"/>
  <c r="A31873" i="91"/>
  <c r="A31874" i="91"/>
  <c r="A31893" i="91"/>
  <c r="A31894" i="91"/>
  <c r="A31895" i="91"/>
  <c r="A31896" i="91"/>
  <c r="A31917" i="91"/>
  <c r="A31918" i="91"/>
  <c r="A31935" i="91"/>
  <c r="A31936" i="91"/>
  <c r="A31937" i="91"/>
  <c r="A31938" i="91"/>
  <c r="A31957" i="91"/>
  <c r="A31958" i="91"/>
  <c r="A31959" i="91"/>
  <c r="A31960" i="91"/>
  <c r="A31981" i="91"/>
  <c r="A31982" i="91"/>
  <c r="A31999" i="91"/>
  <c r="A32000" i="91"/>
  <c r="A32001" i="91"/>
  <c r="A32002" i="91"/>
  <c r="A32021" i="91"/>
  <c r="A32022" i="91"/>
  <c r="A32023" i="91"/>
  <c r="A32024" i="91"/>
  <c r="A32045" i="91"/>
  <c r="A32046" i="91"/>
  <c r="A32063" i="91"/>
  <c r="A32064" i="91"/>
  <c r="A32065" i="91"/>
  <c r="A32066" i="91"/>
  <c r="A32085" i="91"/>
  <c r="A32086" i="91"/>
  <c r="A32087" i="91"/>
  <c r="A32088" i="91"/>
  <c r="A32109" i="91"/>
  <c r="A32110" i="91"/>
  <c r="A32127" i="91"/>
  <c r="A32128" i="91"/>
  <c r="A32129" i="91"/>
  <c r="A32130" i="91"/>
  <c r="A32149" i="91"/>
  <c r="A32150" i="91"/>
  <c r="A32151" i="91"/>
  <c r="A32152" i="91"/>
  <c r="A32173" i="91"/>
  <c r="A32174" i="91"/>
  <c r="A32191" i="91"/>
  <c r="A32192" i="91"/>
  <c r="A32193" i="91"/>
  <c r="A32194" i="91"/>
  <c r="A32213" i="91"/>
  <c r="A32214" i="91"/>
  <c r="A32215" i="91"/>
  <c r="A32216" i="91"/>
  <c r="A32237" i="91"/>
  <c r="A32238" i="91"/>
  <c r="A32255" i="91"/>
  <c r="A32256" i="91"/>
  <c r="A32257" i="91"/>
  <c r="A32258" i="91"/>
  <c r="A32277" i="91"/>
  <c r="A32278" i="91"/>
  <c r="A32279" i="91"/>
  <c r="A32280" i="91"/>
  <c r="A32301" i="91"/>
  <c r="A32302" i="91"/>
  <c r="A32319" i="91"/>
  <c r="A32320" i="91"/>
  <c r="A32321" i="91"/>
  <c r="A32322" i="91"/>
  <c r="A32341" i="91"/>
  <c r="A32342" i="91"/>
  <c r="A32343" i="91"/>
  <c r="A32344" i="91"/>
  <c r="A32365" i="91"/>
  <c r="A32366" i="91"/>
  <c r="A32383" i="91"/>
  <c r="A32384" i="91"/>
  <c r="A32385" i="91"/>
  <c r="A32386" i="91"/>
  <c r="A32405" i="91"/>
  <c r="A32406" i="91"/>
  <c r="A32407" i="91"/>
  <c r="A32408" i="91"/>
  <c r="A32429" i="91"/>
  <c r="A32430" i="91"/>
  <c r="A32447" i="91"/>
  <c r="A32448" i="91"/>
  <c r="A32449" i="91"/>
  <c r="A32450" i="91"/>
  <c r="A32469" i="91"/>
  <c r="A32470" i="91"/>
  <c r="A32471" i="91"/>
  <c r="A32472" i="91"/>
  <c r="A32493" i="91"/>
  <c r="A32494" i="91"/>
  <c r="A32511" i="91"/>
  <c r="A32512" i="91"/>
  <c r="A32513" i="91"/>
  <c r="A32514" i="91"/>
  <c r="A32533" i="91"/>
  <c r="A32534" i="91"/>
  <c r="A32535" i="91"/>
  <c r="A32536" i="91"/>
  <c r="A32557" i="91"/>
  <c r="A32558" i="91"/>
  <c r="A32575" i="91"/>
  <c r="A32576" i="91"/>
  <c r="A32577" i="91"/>
  <c r="A32578" i="91"/>
  <c r="A32597" i="91"/>
  <c r="A32598" i="91"/>
  <c r="A32599" i="91"/>
  <c r="A32600" i="91"/>
  <c r="A32621" i="91"/>
  <c r="A32622" i="91"/>
  <c r="A32639" i="91"/>
  <c r="A32640" i="91"/>
  <c r="A32641" i="91"/>
  <c r="A32642" i="91"/>
  <c r="A32661" i="91"/>
  <c r="A32662" i="91"/>
  <c r="A32663" i="91"/>
  <c r="A32664" i="91"/>
  <c r="A32685" i="91"/>
  <c r="A32686" i="91"/>
  <c r="A32703" i="91"/>
  <c r="A32704" i="91"/>
  <c r="A32705" i="91"/>
  <c r="A32706" i="91"/>
  <c r="A32725" i="91"/>
  <c r="A32726" i="91"/>
  <c r="A32727" i="91"/>
  <c r="A32728" i="91"/>
  <c r="A32749" i="91"/>
  <c r="A32750" i="91"/>
  <c r="A32767" i="91"/>
  <c r="A32768" i="91"/>
  <c r="A32769" i="91"/>
  <c r="A32770" i="91"/>
  <c r="A32789" i="91"/>
  <c r="A32790" i="91"/>
  <c r="A32791" i="91"/>
  <c r="A32792" i="91"/>
  <c r="A32813" i="91"/>
  <c r="A32814" i="91"/>
  <c r="A32831" i="91"/>
  <c r="A32832" i="91"/>
  <c r="A32833" i="91"/>
  <c r="A32834" i="91"/>
  <c r="A32853" i="91"/>
  <c r="A32854" i="91"/>
  <c r="A32855" i="91"/>
  <c r="A32856" i="91"/>
  <c r="A32877" i="91"/>
  <c r="A32878" i="91"/>
  <c r="A32895" i="91"/>
  <c r="A32896" i="91"/>
  <c r="A32897" i="91"/>
  <c r="A32898" i="91"/>
  <c r="A32917" i="91"/>
  <c r="A32918" i="91"/>
  <c r="A32919" i="91"/>
  <c r="A32920" i="91"/>
  <c r="A32941" i="91"/>
  <c r="A32942" i="91"/>
  <c r="A32959" i="91"/>
  <c r="A32960" i="91"/>
  <c r="A32961" i="91"/>
  <c r="A32962" i="91"/>
  <c r="A32981" i="91"/>
  <c r="A32982" i="91"/>
  <c r="A32983" i="91"/>
  <c r="A32984" i="91"/>
  <c r="A33005" i="91"/>
  <c r="A33006" i="91"/>
  <c r="A33023" i="91"/>
  <c r="A33024" i="91"/>
  <c r="A33025" i="91"/>
  <c r="A33026" i="91"/>
  <c r="A33045" i="91"/>
  <c r="A33046" i="91"/>
  <c r="A33047" i="91"/>
  <c r="A33048" i="91"/>
  <c r="A33069" i="91"/>
  <c r="A33070" i="91"/>
  <c r="A33087" i="91"/>
  <c r="A33088" i="91"/>
  <c r="A33089" i="91"/>
  <c r="A33090" i="91"/>
  <c r="A33109" i="91"/>
  <c r="A33110" i="91"/>
  <c r="A33111" i="91"/>
  <c r="A33112" i="91"/>
  <c r="A33133" i="91"/>
  <c r="A33134" i="91"/>
  <c r="A33151" i="91"/>
  <c r="A33152" i="91"/>
  <c r="A33153" i="91"/>
  <c r="A33154" i="91"/>
  <c r="A33173" i="91"/>
  <c r="A33174" i="91"/>
  <c r="A33175" i="91"/>
  <c r="A33176" i="91"/>
  <c r="A33197" i="91"/>
  <c r="A33198" i="91"/>
  <c r="A33215" i="91"/>
  <c r="A33216" i="91"/>
  <c r="A33217" i="91"/>
  <c r="A33218" i="91"/>
  <c r="A33237" i="91"/>
  <c r="A33238" i="91"/>
  <c r="A33239" i="91"/>
  <c r="A33240" i="91"/>
  <c r="A33261" i="91"/>
  <c r="A33262" i="91"/>
  <c r="A33279" i="91"/>
  <c r="A33280" i="91"/>
  <c r="A33281" i="91"/>
  <c r="A33282" i="91"/>
  <c r="A33301" i="91"/>
  <c r="A33302" i="91"/>
  <c r="A33303" i="91"/>
  <c r="A33304" i="91"/>
  <c r="A33325" i="91"/>
  <c r="A33326" i="91"/>
  <c r="A33343" i="91"/>
  <c r="A33344" i="91"/>
  <c r="A33345" i="91"/>
  <c r="A33346" i="91"/>
  <c r="A33365" i="91"/>
  <c r="A33366" i="91"/>
  <c r="A33367" i="91"/>
  <c r="A33368" i="91"/>
  <c r="A33389" i="91"/>
  <c r="A33390" i="91"/>
  <c r="A33407" i="91"/>
  <c r="A33408" i="91"/>
  <c r="A33409" i="91"/>
  <c r="A33410" i="91"/>
  <c r="A33429" i="91"/>
  <c r="A33430" i="91"/>
  <c r="A33431" i="91"/>
  <c r="A33432" i="91"/>
  <c r="A33453" i="91"/>
  <c r="A33454" i="91"/>
  <c r="A33471" i="91"/>
  <c r="A33472" i="91"/>
  <c r="A33473" i="91"/>
  <c r="A33474" i="91"/>
  <c r="A33493" i="91"/>
  <c r="A33494" i="91"/>
  <c r="A33495" i="91"/>
  <c r="A33496" i="91"/>
  <c r="A33517" i="91"/>
  <c r="A33518" i="91"/>
  <c r="A33535" i="91"/>
  <c r="A33536" i="91"/>
  <c r="A33537" i="91"/>
  <c r="A33538" i="91"/>
  <c r="A33557" i="91"/>
  <c r="A33558" i="91"/>
  <c r="A33559" i="91"/>
  <c r="A33560" i="91"/>
  <c r="A33581" i="91"/>
  <c r="A33582" i="91"/>
  <c r="A33599" i="91"/>
  <c r="A33600" i="91"/>
  <c r="A33601" i="91"/>
  <c r="A33602" i="91"/>
  <c r="A33621" i="91"/>
  <c r="A33622" i="91"/>
  <c r="A33623" i="91"/>
  <c r="A33624" i="91"/>
  <c r="A33645" i="91"/>
  <c r="A33646" i="91"/>
  <c r="A33663" i="91"/>
  <c r="A33664" i="91"/>
  <c r="A33665" i="91"/>
  <c r="A33666" i="91"/>
  <c r="A33685" i="91"/>
  <c r="A33686" i="91"/>
  <c r="A33687" i="91"/>
  <c r="A33688" i="91"/>
  <c r="A33709" i="91"/>
  <c r="A33710" i="91"/>
  <c r="A33727" i="91"/>
  <c r="A33728" i="91"/>
  <c r="A33729" i="91"/>
  <c r="A33730" i="91"/>
  <c r="A33749" i="91"/>
  <c r="A33750" i="91"/>
  <c r="A33751" i="91"/>
  <c r="A33752" i="91"/>
  <c r="A33773" i="91"/>
  <c r="A33774" i="91"/>
  <c r="A33791" i="91"/>
  <c r="A33792" i="91"/>
  <c r="A33793" i="91"/>
  <c r="A33794" i="91"/>
  <c r="A33813" i="91"/>
  <c r="A33814" i="91"/>
  <c r="A33815" i="91"/>
  <c r="A33816" i="91"/>
  <c r="A33837" i="91"/>
  <c r="A33838" i="91"/>
  <c r="A33855" i="91"/>
  <c r="A33856" i="91"/>
  <c r="A33857" i="91"/>
  <c r="A33858" i="91"/>
  <c r="A33877" i="91"/>
  <c r="A33878" i="91"/>
  <c r="A33879" i="91"/>
  <c r="A33880" i="91"/>
  <c r="A33901" i="91"/>
  <c r="A33902" i="91"/>
  <c r="A33919" i="91"/>
  <c r="A33920" i="91"/>
  <c r="A33921" i="91"/>
  <c r="A33922" i="91"/>
  <c r="A33941" i="91"/>
  <c r="A33942" i="91"/>
  <c r="A33943" i="91"/>
  <c r="A33944" i="91"/>
  <c r="A33965" i="91"/>
  <c r="A33966" i="91"/>
  <c r="A33983" i="91"/>
  <c r="A33984" i="91"/>
  <c r="A33985" i="91"/>
  <c r="A33986" i="91"/>
  <c r="A34005" i="91"/>
  <c r="A34006" i="91"/>
  <c r="A34007" i="91"/>
  <c r="A34008" i="91"/>
  <c r="A34029" i="91"/>
  <c r="A34030" i="91"/>
  <c r="A34047" i="91"/>
  <c r="A34048" i="91"/>
  <c r="A34049" i="91"/>
  <c r="A34050" i="91"/>
  <c r="A34069" i="91"/>
  <c r="A34070" i="91"/>
  <c r="A34071" i="91"/>
  <c r="A34072" i="91"/>
  <c r="A34093" i="91"/>
  <c r="A34094" i="91"/>
  <c r="A34111" i="91"/>
  <c r="A34112" i="91"/>
  <c r="A34113" i="91"/>
  <c r="A34114" i="91"/>
  <c r="A34133" i="91"/>
  <c r="A34134" i="91"/>
  <c r="A34135" i="91"/>
  <c r="A34136" i="91"/>
  <c r="A34157" i="91"/>
  <c r="A34158" i="91"/>
  <c r="A34175" i="91"/>
  <c r="A34176" i="91"/>
  <c r="A34177" i="91"/>
  <c r="A34178" i="91"/>
  <c r="A34197" i="91"/>
  <c r="A34198" i="91"/>
  <c r="A34199" i="91"/>
  <c r="A34200" i="91"/>
  <c r="A34221" i="91"/>
  <c r="A34222" i="91"/>
  <c r="A34239" i="91"/>
  <c r="A34240" i="91"/>
  <c r="A34241" i="91"/>
  <c r="A34242" i="91"/>
  <c r="A34261" i="91"/>
  <c r="A34262" i="91"/>
  <c r="A34263" i="91"/>
  <c r="A34264" i="91"/>
  <c r="A34285" i="91"/>
  <c r="A34286" i="91"/>
  <c r="A34303" i="91"/>
  <c r="A34304" i="91"/>
  <c r="A34305" i="91"/>
  <c r="A34306" i="91"/>
  <c r="A34325" i="91"/>
  <c r="A34326" i="91"/>
  <c r="A34327" i="91"/>
  <c r="A34328" i="91"/>
  <c r="A34349" i="91"/>
  <c r="A34350" i="91"/>
  <c r="A34367" i="91"/>
  <c r="A34368" i="91"/>
  <c r="A34369" i="91"/>
  <c r="A34370" i="91"/>
  <c r="A34389" i="91"/>
  <c r="A34390" i="91"/>
  <c r="A34391" i="91"/>
  <c r="A34392" i="91"/>
  <c r="A34413" i="91"/>
  <c r="A34414" i="91"/>
  <c r="A34431" i="91"/>
  <c r="A34432" i="91"/>
  <c r="A34433" i="91"/>
  <c r="A34434" i="91"/>
  <c r="A34453" i="91"/>
  <c r="A34454" i="91"/>
  <c r="A34455" i="91"/>
  <c r="A34456" i="91"/>
  <c r="A34477" i="91"/>
  <c r="A34478" i="91"/>
  <c r="A34495" i="91"/>
  <c r="A34496" i="91"/>
  <c r="A34497" i="91"/>
  <c r="A34498" i="91"/>
  <c r="A34517" i="91"/>
  <c r="A34518" i="91"/>
  <c r="A34519" i="91"/>
  <c r="A34520" i="91"/>
  <c r="A34541" i="91"/>
  <c r="A34542" i="91"/>
  <c r="A34559" i="91"/>
  <c r="A34560" i="91"/>
  <c r="A34561" i="91"/>
  <c r="A34562" i="91"/>
  <c r="A34581" i="91"/>
  <c r="A34582" i="91"/>
  <c r="A34583" i="91"/>
  <c r="A34584" i="91"/>
  <c r="A34605" i="91"/>
  <c r="A34606" i="91"/>
  <c r="A34623" i="91"/>
  <c r="A34624" i="91"/>
  <c r="A34625" i="91"/>
  <c r="A34626" i="91"/>
  <c r="A34645" i="91"/>
  <c r="A34646" i="91"/>
  <c r="A34647" i="91"/>
  <c r="A34648" i="91"/>
  <c r="A34669" i="91"/>
  <c r="A34670" i="91"/>
  <c r="A34687" i="91"/>
  <c r="A34688" i="91"/>
  <c r="A34689" i="91"/>
  <c r="A34690" i="91"/>
  <c r="A34709" i="91"/>
  <c r="A34710" i="91"/>
  <c r="A34711" i="91"/>
  <c r="A34712" i="91"/>
  <c r="A34733" i="91"/>
  <c r="A34734" i="91"/>
  <c r="A34751" i="91"/>
  <c r="A34752" i="91"/>
  <c r="A34753" i="91"/>
  <c r="A34754" i="91"/>
  <c r="A34773" i="91"/>
  <c r="A34774" i="91"/>
  <c r="A34775" i="91"/>
  <c r="A34776" i="91"/>
  <c r="A34797" i="91"/>
  <c r="A34798" i="91"/>
  <c r="A34815" i="91"/>
  <c r="A34816" i="91"/>
  <c r="A34817" i="91"/>
  <c r="A34818" i="91"/>
  <c r="A34837" i="91"/>
  <c r="A34838" i="91"/>
  <c r="A34839" i="91"/>
  <c r="A34840" i="91"/>
  <c r="A34861" i="91"/>
  <c r="A34862" i="91"/>
  <c r="A34879" i="91"/>
  <c r="A34880" i="91"/>
  <c r="A34881" i="91"/>
  <c r="A34882" i="91"/>
  <c r="A34901" i="91"/>
  <c r="A34902" i="91"/>
  <c r="A34903" i="91"/>
  <c r="A34904" i="91"/>
  <c r="A34925" i="91"/>
  <c r="A34926" i="91"/>
  <c r="A34943" i="91"/>
  <c r="A34944" i="91"/>
  <c r="A34945" i="91"/>
  <c r="A34946" i="91"/>
  <c r="A34965" i="91"/>
  <c r="A34966" i="91"/>
  <c r="A34967" i="91"/>
  <c r="A34968" i="91"/>
  <c r="A34989" i="91"/>
  <c r="A34990" i="91"/>
  <c r="A35007" i="91"/>
  <c r="A35008" i="91"/>
  <c r="A35009" i="91"/>
  <c r="A35010" i="91"/>
  <c r="A35029" i="91"/>
  <c r="A35030" i="91"/>
  <c r="A35031" i="91"/>
  <c r="A35032" i="91"/>
  <c r="A35053" i="91"/>
  <c r="A35054" i="91"/>
  <c r="A35071" i="91"/>
  <c r="A35072" i="91"/>
  <c r="A35073" i="91"/>
  <c r="A35074" i="91"/>
  <c r="A35093" i="91"/>
  <c r="A35094" i="91"/>
  <c r="A35095" i="91"/>
  <c r="A35096" i="91"/>
  <c r="A35117" i="91"/>
  <c r="A35118" i="91"/>
  <c r="A35135" i="91"/>
  <c r="A35136" i="91"/>
  <c r="A35137" i="91"/>
  <c r="A35138" i="91"/>
  <c r="A35157" i="91"/>
  <c r="A35158" i="91"/>
  <c r="A35159" i="91"/>
  <c r="A35160" i="91"/>
  <c r="A35181" i="91"/>
  <c r="A35182" i="91"/>
  <c r="A35199" i="91"/>
  <c r="A35200" i="91"/>
  <c r="A35201" i="91"/>
  <c r="A35202" i="91"/>
  <c r="A35221" i="91"/>
  <c r="A35222" i="91"/>
  <c r="A35223" i="91"/>
  <c r="A35224" i="91"/>
  <c r="A35245" i="91"/>
  <c r="A35246" i="91"/>
  <c r="A35263" i="91"/>
  <c r="A35264" i="91"/>
  <c r="A35265" i="91"/>
  <c r="A35266" i="91"/>
  <c r="A35285" i="91"/>
  <c r="A35286" i="91"/>
  <c r="A35287" i="91"/>
  <c r="A35288" i="91"/>
  <c r="A35309" i="91"/>
  <c r="A35310" i="91"/>
  <c r="A35327" i="91"/>
  <c r="A35328" i="91"/>
  <c r="A35329" i="91"/>
  <c r="A35330" i="91"/>
  <c r="A35349" i="91"/>
  <c r="A35350" i="91"/>
  <c r="A35351" i="91"/>
  <c r="A35352" i="91"/>
  <c r="A35373" i="91"/>
  <c r="A35374" i="91"/>
  <c r="A35391" i="91"/>
  <c r="A35392" i="91"/>
  <c r="A35393" i="91"/>
  <c r="A35394" i="91"/>
  <c r="A35413" i="91"/>
  <c r="A35414" i="91"/>
  <c r="A35415" i="91"/>
  <c r="A35416" i="91"/>
  <c r="A35437" i="91"/>
  <c r="A35438" i="91"/>
  <c r="A35455" i="91"/>
  <c r="A35456" i="91"/>
  <c r="A35457" i="91"/>
  <c r="A35458" i="91"/>
  <c r="A35477" i="91"/>
  <c r="A35478" i="91"/>
  <c r="A35479" i="91"/>
  <c r="A35480" i="91"/>
  <c r="A35501" i="91"/>
  <c r="A35502" i="91"/>
  <c r="A35519" i="91"/>
  <c r="A35520" i="91"/>
  <c r="A35521" i="91"/>
  <c r="A35522" i="91"/>
  <c r="A35541" i="91"/>
  <c r="A35542" i="91"/>
  <c r="A35543" i="91"/>
  <c r="A35544" i="91"/>
  <c r="A35565" i="91"/>
  <c r="A35566" i="91"/>
  <c r="A35583" i="91"/>
  <c r="A35584" i="91"/>
  <c r="A35585" i="91"/>
  <c r="A35586" i="91"/>
  <c r="A35605" i="91"/>
  <c r="A35606" i="91"/>
  <c r="A35607" i="91"/>
  <c r="A35608" i="91"/>
  <c r="A35629" i="91"/>
  <c r="A35630" i="91"/>
  <c r="A35647" i="91"/>
  <c r="A35648" i="91"/>
  <c r="A35649" i="91"/>
  <c r="A35650" i="91"/>
  <c r="A35669" i="91"/>
  <c r="A35670" i="91"/>
  <c r="A35671" i="91"/>
  <c r="A35672" i="91"/>
  <c r="A35693" i="91"/>
  <c r="A35694" i="91"/>
  <c r="A35711" i="91"/>
  <c r="A35712" i="91"/>
  <c r="A35713" i="91"/>
  <c r="A35714" i="91"/>
  <c r="A35733" i="91"/>
  <c r="A35734" i="91"/>
  <c r="A35735" i="91"/>
  <c r="A35736" i="91"/>
  <c r="A35757" i="91"/>
  <c r="A35758" i="91"/>
  <c r="A35775" i="91"/>
  <c r="A35776" i="91"/>
  <c r="A35777" i="91"/>
  <c r="A35778" i="91"/>
  <c r="A35797" i="91"/>
  <c r="A35798" i="91"/>
  <c r="A35799" i="91"/>
  <c r="A35800" i="91"/>
  <c r="A35821" i="91"/>
  <c r="A35822" i="91"/>
  <c r="A35839" i="91"/>
  <c r="A35840" i="91"/>
  <c r="A35841" i="91"/>
  <c r="A35842" i="91"/>
  <c r="A35861" i="91"/>
  <c r="A35862" i="91"/>
  <c r="A35863" i="91"/>
  <c r="A35864" i="91"/>
  <c r="A35885" i="91"/>
  <c r="A35886" i="91"/>
  <c r="A35903" i="91"/>
  <c r="A35904" i="91"/>
  <c r="A35905" i="91"/>
  <c r="A35906" i="91"/>
  <c r="A35925" i="91"/>
  <c r="A35926" i="91"/>
  <c r="A35927" i="91"/>
  <c r="A35928" i="91"/>
  <c r="A35949" i="91"/>
  <c r="A35950" i="91"/>
  <c r="A35967" i="91"/>
  <c r="A35968" i="91"/>
  <c r="A35969" i="91"/>
  <c r="A35970" i="91"/>
  <c r="A35989" i="91"/>
  <c r="A35990" i="91"/>
  <c r="A35991" i="91"/>
  <c r="A35992" i="91"/>
  <c r="A36013" i="91"/>
  <c r="A36014" i="91"/>
  <c r="A36031" i="91"/>
  <c r="A36032" i="91"/>
  <c r="A36033" i="91"/>
  <c r="A36034" i="91"/>
  <c r="A36053" i="91"/>
  <c r="A36054" i="91"/>
  <c r="A36055" i="91"/>
  <c r="A36056" i="91"/>
  <c r="A36077" i="91"/>
  <c r="A36078" i="91"/>
  <c r="A36095" i="91"/>
  <c r="A36096" i="91"/>
  <c r="A36097" i="91"/>
  <c r="A36098" i="91"/>
  <c r="A36117" i="91"/>
  <c r="A36118" i="91"/>
  <c r="A36119" i="91"/>
  <c r="A36120" i="91"/>
  <c r="A36141" i="91"/>
  <c r="A36142" i="91"/>
  <c r="A36159" i="91"/>
  <c r="A36160" i="91"/>
  <c r="A36161" i="91"/>
  <c r="A36162" i="91"/>
  <c r="A36181" i="91"/>
  <c r="A36182" i="91"/>
  <c r="A36183" i="91"/>
  <c r="A36184" i="91"/>
  <c r="A36205" i="91"/>
  <c r="A36206" i="91"/>
  <c r="A36223" i="91"/>
  <c r="A36224" i="91"/>
  <c r="A36225" i="91"/>
  <c r="A36226" i="91"/>
  <c r="A36245" i="91"/>
  <c r="A36246" i="91"/>
  <c r="A36247" i="91"/>
  <c r="A36248" i="91"/>
  <c r="A36269" i="91"/>
  <c r="A36270" i="91"/>
  <c r="A36287" i="91"/>
  <c r="A36288" i="91"/>
  <c r="A36289" i="91"/>
  <c r="A36290" i="91"/>
  <c r="A36309" i="91"/>
  <c r="A36310" i="91"/>
  <c r="A36311" i="91"/>
  <c r="A36312" i="91"/>
  <c r="A36333" i="91"/>
  <c r="A36334" i="91"/>
  <c r="A36351" i="91"/>
  <c r="A36352" i="91"/>
  <c r="A36353" i="91"/>
  <c r="A36354" i="91"/>
  <c r="A36373" i="91"/>
  <c r="A36374" i="91"/>
  <c r="A36375" i="91"/>
  <c r="A36376" i="91"/>
  <c r="A36397" i="91"/>
  <c r="A36398" i="91"/>
  <c r="A36415" i="91"/>
  <c r="A36416" i="91"/>
  <c r="A36417" i="91"/>
  <c r="A36418" i="91"/>
  <c r="A36437" i="91"/>
  <c r="A36438" i="91"/>
  <c r="A36439" i="91"/>
  <c r="A36440" i="91"/>
  <c r="A36461" i="91"/>
  <c r="A36462" i="91"/>
  <c r="A36479" i="91"/>
  <c r="A36480" i="91"/>
  <c r="A36481" i="91"/>
  <c r="A36482" i="91"/>
  <c r="A36501" i="91"/>
  <c r="A36502" i="91"/>
  <c r="A36503" i="91"/>
  <c r="A36504" i="91"/>
  <c r="A36525" i="91"/>
  <c r="A36526" i="91"/>
  <c r="A36543" i="91"/>
  <c r="A36544" i="91"/>
  <c r="A36545" i="91"/>
  <c r="A36546" i="91"/>
  <c r="A36565" i="91"/>
  <c r="A36566" i="91"/>
  <c r="A36567" i="91"/>
  <c r="A36568" i="91"/>
  <c r="A36589" i="91"/>
  <c r="A36590" i="91"/>
  <c r="A36607" i="91"/>
  <c r="A36608" i="91"/>
  <c r="A36609" i="91"/>
  <c r="A36610" i="91"/>
  <c r="A36629" i="91"/>
  <c r="A36630" i="91"/>
  <c r="A36631" i="91"/>
  <c r="A36632" i="91"/>
  <c r="A36653" i="91"/>
  <c r="A36654" i="91"/>
  <c r="A36671" i="91"/>
  <c r="A36672" i="91"/>
  <c r="A36673" i="91"/>
  <c r="A36674" i="91"/>
  <c r="A36693" i="91"/>
  <c r="A36694" i="91"/>
  <c r="A36695" i="91"/>
  <c r="A36696" i="91"/>
  <c r="A36717" i="91"/>
  <c r="A36718" i="91"/>
  <c r="A36735" i="91"/>
  <c r="A36736" i="91"/>
  <c r="A36737" i="91"/>
  <c r="A36738" i="91"/>
  <c r="A36757" i="91"/>
  <c r="A36758" i="91"/>
  <c r="A36759" i="91"/>
  <c r="A36760" i="91"/>
  <c r="A36781" i="91"/>
  <c r="A36782" i="91"/>
  <c r="A36799" i="91"/>
  <c r="A36800" i="91"/>
  <c r="A36801" i="91"/>
  <c r="A36802" i="91"/>
  <c r="A36821" i="91"/>
  <c r="A36822" i="91"/>
  <c r="A36823" i="91"/>
  <c r="A36824" i="91"/>
  <c r="A36845" i="91"/>
  <c r="A36846" i="91"/>
  <c r="A36863" i="91"/>
  <c r="A36864" i="91"/>
  <c r="A36865" i="91"/>
  <c r="A36866" i="91"/>
  <c r="A36885" i="91"/>
  <c r="A36886" i="91"/>
  <c r="A36887" i="91"/>
  <c r="A36888" i="91"/>
  <c r="A36904" i="91"/>
  <c r="A36905" i="91"/>
  <c r="A36906" i="91"/>
  <c r="A37431" i="91"/>
  <c r="A37432" i="91"/>
  <c r="A37433" i="91"/>
  <c r="A37434" i="91"/>
  <c r="A37439" i="91"/>
  <c r="A37440" i="91"/>
  <c r="A37441" i="91"/>
  <c r="A37442" i="91"/>
  <c r="A37447" i="91"/>
  <c r="A37448" i="91"/>
  <c r="A37449" i="91"/>
  <c r="A37450" i="91"/>
  <c r="A37455" i="91"/>
  <c r="A37456" i="91"/>
  <c r="A37457" i="91"/>
  <c r="A37458" i="91"/>
  <c r="A37463" i="91"/>
  <c r="A37464" i="91"/>
  <c r="A37465" i="91"/>
  <c r="A37466" i="91"/>
  <c r="A37471" i="91"/>
  <c r="A37472" i="91"/>
  <c r="A37473" i="91"/>
  <c r="A37474" i="91"/>
  <c r="A37479" i="91"/>
  <c r="A37480" i="91"/>
  <c r="A37481" i="91"/>
  <c r="A37482" i="91"/>
  <c r="A37487" i="91"/>
  <c r="A37488" i="91"/>
  <c r="A37489" i="91"/>
  <c r="A37490" i="91"/>
  <c r="A37495" i="91"/>
  <c r="A37496" i="91"/>
  <c r="A37497" i="91"/>
  <c r="A37498" i="91"/>
  <c r="A37503" i="91"/>
  <c r="A37504" i="91"/>
  <c r="A37505" i="91"/>
  <c r="A37506" i="91"/>
  <c r="A37511" i="91"/>
  <c r="A37512" i="91"/>
  <c r="A37513" i="91"/>
  <c r="A37514" i="91"/>
  <c r="A37519" i="91"/>
  <c r="A37520" i="91"/>
  <c r="A37521" i="91"/>
  <c r="A37522" i="91"/>
  <c r="A37527" i="91"/>
  <c r="A37528" i="91"/>
  <c r="A37529" i="91"/>
  <c r="A37530" i="91"/>
  <c r="A37535" i="91"/>
  <c r="A37536" i="91"/>
  <c r="A37537" i="91"/>
  <c r="A37538" i="91"/>
  <c r="A37543" i="91"/>
  <c r="A37544" i="91"/>
  <c r="A37545" i="91"/>
  <c r="A37546" i="91"/>
  <c r="A37551" i="91"/>
  <c r="A37552" i="91"/>
  <c r="A37553" i="91"/>
  <c r="A37554" i="91"/>
  <c r="A37559" i="91"/>
  <c r="A37560" i="91"/>
  <c r="A37561" i="91"/>
  <c r="A37562" i="91"/>
  <c r="A37567" i="91"/>
  <c r="A37568" i="91"/>
  <c r="A37569" i="91"/>
  <c r="A37570" i="91"/>
  <c r="A37575" i="91"/>
  <c r="A37576" i="91"/>
  <c r="A37577" i="91"/>
  <c r="A37578" i="91"/>
  <c r="A37583" i="91"/>
  <c r="A37584" i="91"/>
  <c r="A37585" i="91"/>
  <c r="A37586" i="91"/>
  <c r="A37591" i="91"/>
  <c r="A37592" i="91"/>
  <c r="A37593" i="91"/>
  <c r="A37594" i="91"/>
  <c r="A37599" i="91"/>
  <c r="A37600" i="91"/>
  <c r="A37601" i="91"/>
  <c r="A37602" i="91"/>
  <c r="A37607" i="91"/>
  <c r="A37608" i="91"/>
  <c r="A37609" i="91"/>
  <c r="A37610" i="91"/>
  <c r="A37615" i="91"/>
  <c r="A37616" i="91"/>
  <c r="A37617" i="91"/>
  <c r="A37618" i="91"/>
  <c r="A37623" i="91"/>
  <c r="A37624" i="91"/>
  <c r="A37625" i="91"/>
  <c r="A37626" i="91"/>
  <c r="A37631" i="91"/>
  <c r="A37632" i="91"/>
  <c r="A37633" i="91"/>
  <c r="A37634" i="91"/>
  <c r="A37639" i="91"/>
  <c r="A37640" i="91"/>
  <c r="A37641" i="91"/>
  <c r="A37642" i="91"/>
  <c r="A37647" i="91"/>
  <c r="A37648" i="91"/>
  <c r="A37649" i="91"/>
  <c r="A37650" i="91"/>
  <c r="A37655" i="91"/>
  <c r="A37656" i="91"/>
  <c r="A37657" i="91"/>
  <c r="A37658" i="91"/>
  <c r="A37663" i="91"/>
  <c r="A37664" i="91"/>
  <c r="A37665" i="91"/>
  <c r="A37666" i="91"/>
  <c r="A37671" i="91"/>
  <c r="A37672" i="91"/>
  <c r="A37673" i="91"/>
  <c r="A37674" i="91"/>
  <c r="A37679" i="91"/>
  <c r="A37680" i="91"/>
  <c r="A37681" i="91"/>
  <c r="A37682" i="91"/>
  <c r="A37687" i="91"/>
  <c r="A37688" i="91"/>
  <c r="A37689" i="91"/>
  <c r="A37690" i="91"/>
  <c r="A37695" i="91"/>
  <c r="A37696" i="91"/>
  <c r="A37697" i="91"/>
  <c r="A37698" i="91"/>
  <c r="A37703" i="91"/>
  <c r="A37704" i="91"/>
  <c r="A37705" i="91"/>
  <c r="A37706" i="91"/>
  <c r="A37711" i="91"/>
  <c r="A37712" i="91"/>
  <c r="A37713" i="91"/>
  <c r="A37714" i="91"/>
  <c r="A37719" i="91"/>
  <c r="A37720" i="91"/>
  <c r="A37721" i="91"/>
  <c r="A37722" i="91"/>
  <c r="A37727" i="91"/>
  <c r="A37728" i="91"/>
  <c r="A37729" i="91"/>
  <c r="A37730" i="91"/>
  <c r="A37735" i="91"/>
  <c r="A37736" i="91"/>
  <c r="A37737" i="91"/>
  <c r="A37738" i="91"/>
  <c r="A37743" i="91"/>
  <c r="A37744" i="91"/>
  <c r="A37745" i="91"/>
  <c r="A37746" i="91"/>
  <c r="A37751" i="91"/>
  <c r="A37752" i="91"/>
  <c r="A37753" i="91"/>
  <c r="A37754" i="91"/>
  <c r="A37759" i="91"/>
  <c r="A37760" i="91"/>
  <c r="A37761" i="91"/>
  <c r="A37762" i="91"/>
  <c r="A37767" i="91"/>
  <c r="A37768" i="91"/>
  <c r="A37769" i="91"/>
  <c r="A37770" i="91"/>
  <c r="A37775" i="91"/>
  <c r="A37776" i="91"/>
  <c r="A37777" i="91"/>
  <c r="A37778" i="91"/>
  <c r="A37783" i="91"/>
  <c r="A37784" i="91"/>
  <c r="A37785" i="91"/>
  <c r="A37786" i="91"/>
  <c r="A37791" i="91"/>
  <c r="A37792" i="91"/>
  <c r="A37793" i="91"/>
  <c r="A37794" i="91"/>
  <c r="A37799" i="91"/>
  <c r="A37800" i="91"/>
  <c r="A37801" i="91"/>
  <c r="A37802" i="91"/>
  <c r="A37807" i="91"/>
  <c r="A37808" i="91"/>
  <c r="A37809" i="91"/>
  <c r="A37810" i="91"/>
  <c r="A37815" i="91"/>
  <c r="A37816" i="91"/>
  <c r="A37817" i="91"/>
  <c r="A37818" i="91"/>
  <c r="A37823" i="91"/>
  <c r="A37824" i="91"/>
  <c r="A37825" i="91"/>
  <c r="A37826" i="91"/>
  <c r="A37831" i="91"/>
  <c r="A37832" i="91"/>
  <c r="A37833" i="91"/>
  <c r="A37834" i="91"/>
  <c r="A37839" i="91"/>
  <c r="A37840" i="91"/>
  <c r="A37841" i="91"/>
  <c r="A37842" i="91"/>
  <c r="A37847" i="91"/>
  <c r="A37848" i="91"/>
  <c r="A37849" i="91"/>
  <c r="A37850" i="91"/>
  <c r="A37855" i="91"/>
  <c r="A37856" i="91"/>
  <c r="A37857" i="91"/>
  <c r="A37858" i="91"/>
  <c r="A37863" i="91"/>
  <c r="A37864" i="91"/>
  <c r="A37865" i="91"/>
  <c r="A37866" i="91"/>
  <c r="A37871" i="91"/>
  <c r="A37872" i="91"/>
  <c r="A37873" i="91"/>
  <c r="A37874" i="91"/>
  <c r="A37879" i="91"/>
  <c r="A37880" i="91"/>
  <c r="A37881" i="91"/>
  <c r="A37882" i="91"/>
  <c r="A37887" i="91"/>
  <c r="A37888" i="91"/>
  <c r="A37889" i="91"/>
  <c r="A37890" i="91"/>
  <c r="A37895" i="91"/>
  <c r="A37896" i="91"/>
  <c r="A37897" i="91"/>
  <c r="A37898" i="91"/>
  <c r="A37903" i="91"/>
  <c r="A37904" i="91"/>
  <c r="A37905" i="91"/>
  <c r="A37906" i="91"/>
  <c r="A37911" i="91"/>
  <c r="A37912" i="91"/>
  <c r="A37913" i="91"/>
  <c r="A37914" i="91"/>
  <c r="A37919" i="91"/>
  <c r="A37920" i="91"/>
  <c r="A37921" i="91"/>
  <c r="A37922" i="91"/>
  <c r="A37927" i="91"/>
  <c r="A37928" i="91"/>
  <c r="A37929" i="91"/>
  <c r="A37930" i="91"/>
  <c r="A37935" i="91"/>
  <c r="A37936" i="91"/>
  <c r="A37937" i="91"/>
  <c r="A37938" i="91"/>
  <c r="A37943" i="91"/>
  <c r="A37944" i="91"/>
  <c r="A37945" i="91"/>
  <c r="A37946" i="91"/>
  <c r="A37951" i="91"/>
  <c r="A37952" i="91"/>
  <c r="A37953" i="91"/>
  <c r="A37954" i="91"/>
  <c r="A37959" i="91"/>
  <c r="A37960" i="91"/>
  <c r="A37961" i="91"/>
  <c r="A37962" i="91"/>
  <c r="A37967" i="91"/>
  <c r="A37968" i="91"/>
  <c r="A37969" i="91"/>
  <c r="A37970" i="91"/>
  <c r="A37975" i="91"/>
  <c r="A37976" i="91"/>
  <c r="A37977" i="91"/>
  <c r="A37978" i="91"/>
  <c r="A37983" i="91"/>
  <c r="A37984" i="91"/>
  <c r="A37985" i="91"/>
  <c r="A37986" i="91"/>
  <c r="A37991" i="91"/>
  <c r="A37992" i="91"/>
  <c r="A37993" i="91"/>
  <c r="A37994" i="91"/>
  <c r="A37999" i="91"/>
  <c r="A38000" i="91"/>
  <c r="A38001" i="91"/>
  <c r="A38002" i="91"/>
  <c r="A38007" i="91"/>
  <c r="A38008" i="91"/>
  <c r="A38009" i="91"/>
  <c r="A38010" i="91"/>
  <c r="A38015" i="91"/>
  <c r="A38016" i="91"/>
  <c r="A38017" i="91"/>
  <c r="A38018" i="91"/>
  <c r="A38023" i="91"/>
  <c r="A38024" i="91"/>
  <c r="A38025" i="91"/>
  <c r="A38026" i="91"/>
  <c r="A38031" i="91"/>
  <c r="A38032" i="91"/>
  <c r="A38033" i="91"/>
  <c r="A38034" i="91"/>
  <c r="A38039" i="91"/>
  <c r="A38040" i="91"/>
  <c r="A38041" i="91"/>
  <c r="A38042" i="91"/>
  <c r="A38047" i="91"/>
  <c r="A38048" i="91"/>
  <c r="A38049" i="91"/>
  <c r="A38050" i="91"/>
  <c r="A38055" i="91"/>
  <c r="A38056" i="91"/>
  <c r="A38057" i="91"/>
  <c r="A38058" i="91"/>
  <c r="A38063" i="91"/>
  <c r="A38064" i="91"/>
  <c r="A38065" i="91"/>
  <c r="A38066" i="91"/>
  <c r="A38071" i="91"/>
  <c r="A38072" i="91"/>
  <c r="A38073" i="91"/>
  <c r="A38074" i="91"/>
  <c r="A38079" i="91"/>
  <c r="A38080" i="91"/>
  <c r="A38081" i="91"/>
  <c r="A38082" i="91"/>
  <c r="A38087" i="91"/>
  <c r="A38088" i="91"/>
  <c r="A38089" i="91"/>
  <c r="A38090" i="91"/>
  <c r="A38095" i="91"/>
  <c r="A38096" i="91"/>
  <c r="A38097" i="91"/>
  <c r="A38098" i="91"/>
  <c r="A38103" i="91"/>
  <c r="A38104" i="91"/>
  <c r="A38105" i="91"/>
  <c r="A38106" i="91"/>
  <c r="A38111" i="91"/>
  <c r="A38112" i="91"/>
  <c r="A38113" i="91"/>
  <c r="A38114" i="91"/>
  <c r="A38119" i="91"/>
  <c r="A38120" i="91"/>
  <c r="A38121" i="91"/>
  <c r="A38122" i="91"/>
  <c r="A38127" i="91"/>
  <c r="A38128" i="91"/>
  <c r="A38129" i="91"/>
  <c r="A38130" i="91"/>
  <c r="A38135" i="91"/>
  <c r="A38136" i="91"/>
  <c r="A38137" i="91"/>
  <c r="A38138" i="91"/>
  <c r="A38143" i="91"/>
  <c r="A38144" i="91"/>
  <c r="A38145" i="91"/>
  <c r="A38146" i="91"/>
  <c r="A38151" i="91"/>
  <c r="A38152" i="91"/>
  <c r="A38153" i="91"/>
  <c r="A38154" i="91"/>
  <c r="A38159" i="91"/>
  <c r="A38160" i="91"/>
  <c r="A38161" i="91"/>
  <c r="A38162" i="91"/>
  <c r="A38167" i="91"/>
  <c r="A38168" i="91"/>
  <c r="A38169" i="91"/>
  <c r="A38170" i="91"/>
  <c r="A38175" i="91"/>
  <c r="A38176" i="91"/>
  <c r="A38177" i="91"/>
  <c r="A38178" i="91"/>
  <c r="A38183" i="91"/>
  <c r="A38184" i="91"/>
  <c r="A38185" i="91"/>
  <c r="A38186" i="91"/>
  <c r="A38191" i="91"/>
  <c r="A38192" i="91"/>
  <c r="A38193" i="91"/>
  <c r="A38194" i="91"/>
  <c r="A38199" i="91"/>
  <c r="A38200" i="91"/>
  <c r="A38201" i="91"/>
  <c r="A38202" i="91"/>
  <c r="A38207" i="91"/>
  <c r="A38208" i="91"/>
  <c r="A38209" i="91"/>
  <c r="A38210" i="91"/>
  <c r="A38215" i="91"/>
  <c r="A38216" i="91"/>
  <c r="A38217" i="91"/>
  <c r="A38218" i="91"/>
  <c r="A38223" i="91"/>
  <c r="A38224" i="91"/>
  <c r="A38225" i="91"/>
  <c r="A38226" i="91"/>
  <c r="A38231" i="91"/>
  <c r="A38232" i="91"/>
  <c r="A38233" i="91"/>
  <c r="A38234" i="91"/>
  <c r="A38239" i="91"/>
  <c r="A38240" i="91"/>
  <c r="A38241" i="91"/>
  <c r="A38242" i="91"/>
  <c r="A38247" i="91"/>
  <c r="A38248" i="91"/>
  <c r="A38249" i="91"/>
  <c r="A38250" i="91"/>
  <c r="A38255" i="91"/>
  <c r="A38256" i="91"/>
  <c r="A38257" i="91"/>
  <c r="A38258" i="91"/>
  <c r="A38263" i="91"/>
  <c r="A38264" i="91"/>
  <c r="A38265" i="91"/>
  <c r="A38266" i="91"/>
  <c r="A38271" i="91"/>
  <c r="A38272" i="91"/>
  <c r="A38273" i="91"/>
  <c r="A38274" i="91"/>
  <c r="A38279" i="91"/>
  <c r="A38280" i="91"/>
  <c r="A38281" i="91"/>
  <c r="A38282" i="91"/>
  <c r="A38287" i="91"/>
  <c r="A38288" i="91"/>
  <c r="A38289" i="91"/>
  <c r="A38290" i="91"/>
  <c r="A38295" i="91"/>
  <c r="A38296" i="91"/>
  <c r="A38297" i="91"/>
  <c r="A38298" i="91"/>
  <c r="A38303" i="91"/>
  <c r="A38304" i="91"/>
  <c r="A38305" i="91"/>
  <c r="A38306" i="91"/>
  <c r="A38311" i="91"/>
  <c r="A38312" i="91"/>
  <c r="A38313" i="91"/>
  <c r="A38314" i="91"/>
  <c r="A38319" i="91"/>
  <c r="A38320" i="91"/>
  <c r="A38321" i="91"/>
  <c r="A38322" i="91"/>
  <c r="A38327" i="91"/>
  <c r="A38328" i="91"/>
  <c r="A38329" i="91"/>
  <c r="A38330" i="91"/>
  <c r="A38335" i="91"/>
  <c r="A38336" i="91"/>
  <c r="A38337" i="91"/>
  <c r="A38338" i="91"/>
  <c r="A38343" i="91"/>
  <c r="A38344" i="91"/>
  <c r="A38345" i="91"/>
  <c r="A38346" i="91"/>
  <c r="A38351" i="91"/>
  <c r="A38352" i="91"/>
  <c r="A38353" i="91"/>
  <c r="A38354" i="91"/>
  <c r="A38359" i="91"/>
  <c r="A38360" i="91"/>
  <c r="A38361" i="91"/>
  <c r="A38362" i="91"/>
  <c r="A38367" i="91"/>
  <c r="A38368" i="91"/>
  <c r="A38369" i="91"/>
  <c r="A38370" i="91"/>
  <c r="A38375" i="91"/>
  <c r="A38376" i="91"/>
  <c r="A38377" i="91"/>
  <c r="A38378" i="91"/>
  <c r="A38383" i="91"/>
  <c r="A38384" i="91"/>
  <c r="A38385" i="91"/>
  <c r="A38386" i="91"/>
  <c r="A38391" i="91"/>
  <c r="A38392" i="91"/>
  <c r="A38393" i="91"/>
  <c r="A38394" i="91"/>
  <c r="A38399" i="91"/>
  <c r="A38400" i="91"/>
  <c r="A38401" i="91"/>
  <c r="A38402" i="91"/>
  <c r="A38407" i="91"/>
  <c r="A38408" i="91"/>
  <c r="A38409" i="91"/>
  <c r="A38410" i="91"/>
  <c r="A38415" i="91"/>
  <c r="A38416" i="91"/>
  <c r="A38417" i="91"/>
  <c r="A38418" i="91"/>
  <c r="A38423" i="91"/>
  <c r="A38424" i="91"/>
  <c r="A38425" i="91"/>
  <c r="A38426" i="91"/>
  <c r="A38431" i="91"/>
  <c r="A38432" i="91"/>
  <c r="A38433" i="91"/>
  <c r="A38434" i="91"/>
  <c r="A38439" i="91"/>
  <c r="A38440" i="91"/>
  <c r="A38441" i="91"/>
  <c r="A38442" i="91"/>
  <c r="A38447" i="91"/>
  <c r="A38448" i="91"/>
  <c r="A38449" i="91"/>
  <c r="A38450" i="91"/>
  <c r="A38455" i="91"/>
  <c r="A38456" i="91"/>
  <c r="A38457" i="91"/>
  <c r="A38458" i="91"/>
  <c r="A38463" i="91"/>
  <c r="A38464" i="91"/>
  <c r="A38465" i="91"/>
  <c r="A38466" i="91"/>
  <c r="A38471" i="91"/>
  <c r="A38472" i="91"/>
  <c r="A38473" i="91"/>
  <c r="A38474" i="91"/>
  <c r="A38479" i="91"/>
  <c r="A38480" i="91"/>
  <c r="A38481" i="91"/>
  <c r="A38482" i="91"/>
  <c r="A38487" i="91"/>
  <c r="A38488" i="91"/>
  <c r="A38489" i="91"/>
  <c r="A38490" i="91"/>
  <c r="A38495" i="91"/>
  <c r="A38496" i="91"/>
  <c r="A38497" i="91"/>
  <c r="A38498" i="91"/>
  <c r="A38503" i="91"/>
  <c r="A38504" i="91"/>
  <c r="A38505" i="91"/>
  <c r="A38506" i="91"/>
  <c r="A38511" i="91"/>
  <c r="A38512" i="91"/>
  <c r="A38513" i="91"/>
  <c r="A38514" i="91"/>
  <c r="A38519" i="91"/>
  <c r="A38520" i="91"/>
  <c r="A38521" i="91"/>
  <c r="A38522" i="91"/>
  <c r="A38527" i="91"/>
  <c r="A38528" i="91"/>
  <c r="A38529" i="91"/>
  <c r="A38530" i="91"/>
  <c r="A38535" i="91"/>
  <c r="A38536" i="91"/>
  <c r="A38537" i="91"/>
  <c r="A38538" i="91"/>
  <c r="A38543" i="91"/>
  <c r="A38544" i="91"/>
  <c r="A38545" i="91"/>
  <c r="A38546" i="91"/>
  <c r="A38551" i="91"/>
  <c r="A38552" i="91"/>
  <c r="A38553" i="91"/>
  <c r="A38554" i="91"/>
  <c r="A38559" i="91"/>
  <c r="A38560" i="91"/>
  <c r="A38561" i="91"/>
  <c r="A38562" i="91"/>
  <c r="A38567" i="91"/>
  <c r="A38568" i="91"/>
  <c r="A38569" i="91"/>
  <c r="A38570" i="91"/>
  <c r="A38575" i="91"/>
  <c r="A38576" i="91"/>
  <c r="A38577" i="91"/>
  <c r="A38578" i="91"/>
  <c r="A38583" i="91"/>
  <c r="A38584" i="91"/>
  <c r="A38585" i="91"/>
  <c r="A38586" i="91"/>
  <c r="A38591" i="91"/>
  <c r="A38592" i="91"/>
  <c r="A38593" i="91"/>
  <c r="A38594" i="91"/>
  <c r="A38599" i="91"/>
  <c r="A38600" i="91"/>
  <c r="A38601" i="91"/>
  <c r="A38602" i="91"/>
  <c r="A38607" i="91"/>
  <c r="A38608" i="91"/>
  <c r="A38609" i="91"/>
  <c r="A38610" i="91"/>
  <c r="A38615" i="91"/>
  <c r="A38616" i="91"/>
  <c r="A38617" i="91"/>
  <c r="A38618" i="91"/>
  <c r="A38623" i="91"/>
  <c r="A38624" i="91"/>
  <c r="A38625" i="91"/>
  <c r="A38626" i="91"/>
  <c r="A38631" i="91"/>
  <c r="A38632" i="91"/>
  <c r="A38633" i="91"/>
  <c r="A38634" i="91"/>
  <c r="A38639" i="91"/>
  <c r="A38640" i="91"/>
  <c r="A38641" i="91"/>
  <c r="A38642" i="91"/>
  <c r="A38647" i="91"/>
  <c r="A38648" i="91"/>
  <c r="A38649" i="91"/>
  <c r="A38650" i="91"/>
  <c r="A38655" i="91"/>
  <c r="A38656" i="91"/>
  <c r="A38657" i="91"/>
  <c r="A38658" i="91"/>
  <c r="A38663" i="91"/>
  <c r="A38664" i="91"/>
  <c r="A38665" i="91"/>
  <c r="A38666" i="91"/>
  <c r="A38671" i="91"/>
  <c r="A38672" i="91"/>
  <c r="A38673" i="91"/>
  <c r="A38674" i="91"/>
  <c r="A38679" i="91"/>
  <c r="A38680" i="91"/>
  <c r="A38681" i="91"/>
  <c r="A38682" i="91"/>
  <c r="A38687" i="91"/>
  <c r="A38688" i="91"/>
  <c r="A38689" i="91"/>
  <c r="A38690" i="91"/>
  <c r="A38695" i="91"/>
  <c r="A38696" i="91"/>
  <c r="A38697" i="91"/>
  <c r="A38698" i="91"/>
  <c r="A38703" i="91"/>
  <c r="A38704" i="91"/>
  <c r="A38705" i="91"/>
  <c r="A38706" i="91"/>
  <c r="A38711" i="91"/>
  <c r="A38712" i="91"/>
  <c r="A38713" i="91"/>
  <c r="A38714" i="91"/>
  <c r="A38719" i="91"/>
  <c r="A38720" i="91"/>
  <c r="A38721" i="91"/>
  <c r="A38722" i="91"/>
  <c r="A38727" i="91"/>
  <c r="A38728" i="91"/>
  <c r="A38729" i="91"/>
  <c r="A38730" i="91"/>
  <c r="A38735" i="91"/>
  <c r="A38736" i="91"/>
  <c r="A38737" i="91"/>
  <c r="A38738" i="91"/>
  <c r="A38743" i="91"/>
  <c r="A38744" i="91"/>
  <c r="A38745" i="91"/>
  <c r="A38746" i="91"/>
  <c r="A38751" i="91"/>
  <c r="A38752" i="91"/>
  <c r="A38753" i="91"/>
  <c r="A38754" i="91"/>
  <c r="A38759" i="91"/>
  <c r="A38760" i="91"/>
  <c r="A38761" i="91"/>
  <c r="A38762" i="91"/>
  <c r="A38767" i="91"/>
  <c r="A38768" i="91"/>
  <c r="A38769" i="91"/>
  <c r="A38770" i="91"/>
  <c r="A38775" i="91"/>
  <c r="A38776" i="91"/>
  <c r="A38777" i="91"/>
  <c r="A38778" i="91"/>
  <c r="A38783" i="91"/>
  <c r="A38784" i="91"/>
  <c r="A38785" i="91"/>
  <c r="A38786" i="91"/>
  <c r="A38791" i="91"/>
  <c r="A38792" i="91"/>
  <c r="A38793" i="91"/>
  <c r="A38794" i="91"/>
  <c r="A38799" i="91"/>
  <c r="A38800" i="91"/>
  <c r="A38801" i="91"/>
  <c r="A38802" i="91"/>
  <c r="A38807" i="91"/>
  <c r="A38808" i="91"/>
  <c r="A38809" i="91"/>
  <c r="A38810" i="91"/>
  <c r="A38815" i="91"/>
  <c r="A38816" i="91"/>
  <c r="A38817" i="91"/>
  <c r="A38818" i="91"/>
  <c r="A38823" i="91"/>
  <c r="A38824" i="91"/>
  <c r="A38825" i="91"/>
  <c r="A38826" i="91"/>
  <c r="A38831" i="91"/>
  <c r="A38832" i="91"/>
  <c r="A38833" i="91"/>
  <c r="A38834" i="91"/>
  <c r="A38839" i="91"/>
  <c r="A38840" i="91"/>
  <c r="A38841" i="91"/>
  <c r="A38842" i="91"/>
  <c r="A38847" i="91"/>
  <c r="A38848" i="91"/>
  <c r="A38849" i="91"/>
  <c r="A38850" i="91"/>
  <c r="A38855" i="91"/>
  <c r="A38856" i="91"/>
  <c r="A38857" i="91"/>
  <c r="A38858" i="91"/>
  <c r="A38863" i="91"/>
  <c r="A38864" i="91"/>
  <c r="A38865" i="91"/>
  <c r="A38866" i="91"/>
  <c r="A38871" i="91"/>
  <c r="A38872" i="91"/>
  <c r="A38873" i="91"/>
  <c r="A38874" i="91"/>
  <c r="A38879" i="91"/>
  <c r="A38880" i="91"/>
  <c r="A38881" i="91"/>
  <c r="A38882" i="91"/>
  <c r="A38887" i="91"/>
  <c r="A38888" i="91"/>
  <c r="A38889" i="91"/>
  <c r="A38890" i="91"/>
  <c r="A38895" i="91"/>
  <c r="A38896" i="91"/>
  <c r="A38897" i="91"/>
  <c r="A38898" i="91"/>
  <c r="A38903" i="91"/>
  <c r="A38904" i="91"/>
  <c r="A38905" i="91"/>
  <c r="A38906" i="91"/>
  <c r="A38911" i="91"/>
  <c r="A38912" i="91"/>
  <c r="A38913" i="91"/>
  <c r="A38914" i="91"/>
  <c r="A38919" i="91"/>
  <c r="A38920" i="91"/>
  <c r="A38921" i="91"/>
  <c r="A38922" i="91"/>
  <c r="A38927" i="91"/>
  <c r="A38928" i="91"/>
  <c r="A38929" i="91"/>
  <c r="A38930" i="91"/>
  <c r="A38935" i="91"/>
  <c r="A38936" i="91"/>
  <c r="A38937" i="91"/>
  <c r="A38938" i="91"/>
  <c r="A38943" i="91"/>
  <c r="A38944" i="91"/>
  <c r="A38945" i="91"/>
  <c r="A38946" i="91"/>
  <c r="A38951" i="91"/>
  <c r="A38952" i="91"/>
  <c r="A38953" i="91"/>
  <c r="A38954" i="91"/>
  <c r="A38959" i="91"/>
  <c r="A38960" i="91"/>
  <c r="A38961" i="91"/>
  <c r="A38962" i="91"/>
  <c r="A38967" i="91"/>
  <c r="A38968" i="91"/>
  <c r="A38969" i="91"/>
  <c r="A38970" i="91"/>
  <c r="A38975" i="91"/>
  <c r="A38976" i="91"/>
  <c r="A38977" i="91"/>
  <c r="A38978" i="91"/>
  <c r="A38983" i="91"/>
  <c r="A38984" i="91"/>
  <c r="A38985" i="91"/>
  <c r="A38986" i="91"/>
  <c r="A38991" i="91"/>
  <c r="A38992" i="91"/>
  <c r="A38993" i="91"/>
  <c r="A38994" i="91"/>
  <c r="A38999" i="91"/>
  <c r="A39000" i="91"/>
  <c r="A39001" i="91"/>
  <c r="A39002" i="91"/>
  <c r="A39007" i="91"/>
  <c r="A39008" i="91"/>
  <c r="A39009" i="91"/>
  <c r="A39010" i="91"/>
  <c r="A39015" i="91"/>
  <c r="A39016" i="91"/>
  <c r="A39017" i="91"/>
  <c r="A39018" i="91"/>
  <c r="A39023" i="91"/>
  <c r="A39024" i="91"/>
  <c r="A39025" i="91"/>
  <c r="A39026" i="91"/>
  <c r="A39031" i="91"/>
  <c r="A39032" i="91"/>
  <c r="A39033" i="91"/>
  <c r="A39034" i="91"/>
  <c r="A39039" i="91"/>
  <c r="A39040" i="91"/>
  <c r="A39041" i="91"/>
  <c r="A39042" i="91"/>
  <c r="A39047" i="91"/>
  <c r="A39048" i="91"/>
  <c r="A39049" i="91"/>
  <c r="A39050" i="91"/>
  <c r="A39055" i="91"/>
  <c r="A39056" i="91"/>
  <c r="A39057" i="91"/>
  <c r="A39058" i="91"/>
  <c r="A39063" i="91"/>
  <c r="A39064" i="91"/>
  <c r="A39065" i="91"/>
  <c r="A39066" i="91"/>
  <c r="A39071" i="91"/>
  <c r="A39072" i="91"/>
  <c r="A39073" i="91"/>
  <c r="A39074" i="91"/>
  <c r="A39079" i="91"/>
  <c r="A39080" i="91"/>
  <c r="A39081" i="91"/>
  <c r="A39082" i="91"/>
  <c r="A39087" i="91"/>
  <c r="A39088" i="91"/>
  <c r="A39089" i="91"/>
  <c r="A39090" i="91"/>
  <c r="A39095" i="91"/>
  <c r="A39096" i="91"/>
  <c r="A39097" i="91"/>
  <c r="A39098" i="91"/>
  <c r="A39103" i="91"/>
  <c r="A39104" i="91"/>
  <c r="A39105" i="91"/>
  <c r="A39106" i="91"/>
  <c r="A39111" i="91"/>
  <c r="A39112" i="91"/>
  <c r="A39113" i="91"/>
  <c r="A39114" i="91"/>
  <c r="A39119" i="91"/>
  <c r="A39120" i="91"/>
  <c r="A39121" i="91"/>
  <c r="A39122" i="91"/>
  <c r="A39127" i="91"/>
  <c r="A39128" i="91"/>
  <c r="A39129" i="91"/>
  <c r="A39130" i="91"/>
  <c r="A39135" i="91"/>
  <c r="A39136" i="91"/>
  <c r="A39137" i="91"/>
  <c r="A39138" i="91"/>
  <c r="A39143" i="91"/>
  <c r="A39144" i="91"/>
  <c r="A39145" i="91"/>
  <c r="A39146" i="91"/>
  <c r="A39151" i="91"/>
  <c r="A39152" i="91"/>
  <c r="A39153" i="91"/>
  <c r="A39154" i="91"/>
  <c r="A39159" i="91"/>
  <c r="A39160" i="91"/>
  <c r="A39161" i="91"/>
  <c r="A39162" i="91"/>
  <c r="A39167" i="91"/>
  <c r="A39168" i="91"/>
  <c r="A39169" i="91"/>
  <c r="A39170" i="91"/>
  <c r="A39175" i="91"/>
  <c r="A39176" i="91"/>
  <c r="A39177" i="91"/>
  <c r="A39178" i="91"/>
  <c r="A39183" i="91"/>
  <c r="A39184" i="91"/>
  <c r="A39185" i="91"/>
  <c r="A39186" i="91"/>
  <c r="A39191" i="91"/>
  <c r="A39192" i="91"/>
  <c r="A39193" i="91"/>
  <c r="A39194" i="91"/>
  <c r="A39199" i="91"/>
  <c r="A39200" i="91"/>
  <c r="A39201" i="91"/>
  <c r="A39202" i="91"/>
  <c r="A39207" i="91"/>
  <c r="A39208" i="91"/>
  <c r="A39209" i="91"/>
  <c r="A39210" i="91"/>
  <c r="A39215" i="91"/>
  <c r="A39216" i="91"/>
  <c r="A39217" i="91"/>
  <c r="A39218" i="91"/>
  <c r="A39223" i="91"/>
  <c r="A39224" i="91"/>
  <c r="A39225" i="91"/>
  <c r="A39226" i="91"/>
  <c r="A39231" i="91"/>
  <c r="A39232" i="91"/>
  <c r="A39233" i="91"/>
  <c r="A39234" i="91"/>
  <c r="A39239" i="91"/>
  <c r="A39240" i="91"/>
  <c r="A39241" i="91"/>
  <c r="A39242" i="91"/>
  <c r="A39247" i="91"/>
  <c r="A39248" i="91"/>
  <c r="A39249" i="91"/>
  <c r="A39250" i="91"/>
  <c r="A39255" i="91"/>
  <c r="A39256" i="91"/>
  <c r="A39257" i="91"/>
  <c r="A39258" i="91"/>
  <c r="A39263" i="91"/>
  <c r="A39264" i="91"/>
  <c r="A39265" i="91"/>
  <c r="A39266" i="91"/>
  <c r="A39271" i="91"/>
  <c r="A39272" i="91"/>
  <c r="A39273" i="91"/>
  <c r="A39274" i="91"/>
  <c r="A39279" i="91"/>
  <c r="A39280" i="91"/>
  <c r="A39281" i="91"/>
  <c r="A39282" i="91"/>
  <c r="A39287" i="91"/>
  <c r="A39288" i="91"/>
  <c r="A39289" i="91"/>
  <c r="A39290" i="91"/>
  <c r="A39295" i="91"/>
  <c r="A39296" i="91"/>
  <c r="A39297" i="91"/>
  <c r="A39298" i="91"/>
  <c r="A39303" i="91"/>
  <c r="A39304" i="91"/>
  <c r="A39305" i="91"/>
  <c r="A39306" i="91"/>
  <c r="A39311" i="91"/>
  <c r="A39312" i="91"/>
  <c r="A39313" i="91"/>
  <c r="A39314" i="91"/>
  <c r="A39319" i="91"/>
  <c r="A39320" i="91"/>
  <c r="A39321" i="91"/>
  <c r="A39322" i="91"/>
  <c r="A39327" i="91"/>
  <c r="A39328" i="91"/>
  <c r="A39329" i="91"/>
  <c r="A39330" i="91"/>
  <c r="A39335" i="91"/>
  <c r="A39336" i="91"/>
  <c r="A39337" i="91"/>
  <c r="A39338" i="91"/>
  <c r="A39343" i="91"/>
  <c r="A39344" i="91"/>
  <c r="A39345" i="91"/>
  <c r="A39346" i="91"/>
  <c r="A39351" i="91"/>
  <c r="A39352" i="91"/>
  <c r="A39353" i="91"/>
  <c r="A39354" i="91"/>
  <c r="A39359" i="91"/>
  <c r="A39360" i="91"/>
  <c r="A39361" i="91"/>
  <c r="A39362" i="91"/>
  <c r="A39367" i="91"/>
  <c r="A39368" i="91"/>
  <c r="A39369" i="91"/>
  <c r="A39370" i="91"/>
  <c r="A39375" i="91"/>
  <c r="A39376" i="91"/>
  <c r="A39377" i="91"/>
  <c r="A39378" i="91"/>
  <c r="A39383" i="91"/>
  <c r="A39384" i="91"/>
  <c r="A39385" i="91"/>
  <c r="A39386" i="91"/>
  <c r="A39391" i="91"/>
  <c r="A39392" i="91"/>
  <c r="A39393" i="91"/>
  <c r="A39394" i="91"/>
  <c r="A39399" i="91"/>
  <c r="A39400" i="91"/>
  <c r="A39401" i="91"/>
  <c r="A39402" i="91"/>
  <c r="A39407" i="91"/>
  <c r="A39408" i="91"/>
  <c r="A39409" i="91"/>
  <c r="A39410" i="91"/>
  <c r="A39415" i="91"/>
  <c r="A39416" i="91"/>
  <c r="A39417" i="91"/>
  <c r="A39418" i="91"/>
  <c r="A39423" i="91"/>
  <c r="A39424" i="91"/>
  <c r="A39425" i="91"/>
  <c r="A39426" i="91"/>
  <c r="A39431" i="91"/>
  <c r="A39432" i="91"/>
  <c r="A39433" i="91"/>
  <c r="A39434" i="91"/>
  <c r="A39439" i="91"/>
  <c r="A39440" i="91"/>
  <c r="A39441" i="91"/>
  <c r="A39442" i="91"/>
  <c r="A39447" i="91"/>
  <c r="A39448" i="91"/>
  <c r="A39449" i="91"/>
  <c r="A39450" i="91"/>
  <c r="A39455" i="91"/>
  <c r="A39456" i="91"/>
  <c r="A39457" i="91"/>
  <c r="A39458" i="91"/>
  <c r="A39463" i="91"/>
  <c r="A39464" i="91"/>
  <c r="A39465" i="91"/>
  <c r="A39466" i="91"/>
  <c r="A39471" i="91"/>
  <c r="A39472" i="91"/>
  <c r="A39473" i="91"/>
  <c r="A39474" i="91"/>
  <c r="A39479" i="91"/>
  <c r="A39480" i="91"/>
  <c r="A39481" i="91"/>
  <c r="A39482" i="91"/>
  <c r="A39487" i="91"/>
  <c r="A39488" i="91"/>
  <c r="A39489" i="91"/>
  <c r="A39490" i="91"/>
  <c r="A39495" i="91"/>
  <c r="A39496" i="91"/>
  <c r="A39497" i="91"/>
  <c r="A39498" i="91"/>
  <c r="A39503" i="91"/>
  <c r="A39504" i="91"/>
  <c r="A39505" i="91"/>
  <c r="A39506" i="91"/>
  <c r="A39511" i="91"/>
  <c r="A39512" i="91"/>
  <c r="A39513" i="91"/>
  <c r="A39514" i="91"/>
  <c r="A39519" i="91"/>
  <c r="A39520" i="91"/>
  <c r="A39521" i="91"/>
  <c r="A39522" i="91"/>
  <c r="A39527" i="91"/>
  <c r="A39528" i="91"/>
  <c r="A39529" i="91"/>
  <c r="A39530" i="91"/>
  <c r="A39535" i="91"/>
  <c r="A39536" i="91"/>
  <c r="A39537" i="91"/>
  <c r="A39538" i="91"/>
  <c r="A39543" i="91"/>
  <c r="A39544" i="91"/>
  <c r="A39545" i="91"/>
  <c r="A39546" i="91"/>
  <c r="A39551" i="91"/>
  <c r="A39552" i="91"/>
  <c r="A39553" i="91"/>
  <c r="A39554" i="91"/>
  <c r="A39559" i="91"/>
  <c r="A39560" i="91"/>
  <c r="A39561" i="91"/>
  <c r="A39562" i="91"/>
  <c r="A39567" i="91"/>
  <c r="A39568" i="91"/>
  <c r="A39569" i="91"/>
  <c r="A39570" i="91"/>
  <c r="A39575" i="91"/>
  <c r="A39576" i="91"/>
  <c r="A39577" i="91"/>
  <c r="A39578" i="91"/>
  <c r="A39583" i="91"/>
  <c r="A39584" i="91"/>
  <c r="A39585" i="91"/>
  <c r="A39586" i="91"/>
  <c r="A39591" i="91"/>
  <c r="A39592" i="91"/>
  <c r="A39593" i="91"/>
  <c r="A39594" i="91"/>
  <c r="A39599" i="91"/>
  <c r="A39600" i="91"/>
  <c r="A39601" i="91"/>
  <c r="A39602" i="91"/>
  <c r="A39607" i="91"/>
  <c r="A39608" i="91"/>
  <c r="A39609" i="91"/>
  <c r="A39610" i="91"/>
  <c r="A39615" i="91"/>
  <c r="A39616" i="91"/>
  <c r="A39617" i="91"/>
  <c r="A39618" i="91"/>
  <c r="A39623" i="91"/>
  <c r="A39624" i="91"/>
  <c r="A39625" i="91"/>
  <c r="A39626" i="91"/>
  <c r="A39631" i="91"/>
  <c r="A39632" i="91"/>
  <c r="A39633" i="91"/>
  <c r="A39634" i="91"/>
  <c r="A39639" i="91"/>
  <c r="A39640" i="91"/>
  <c r="A39641" i="91"/>
  <c r="A39642" i="91"/>
  <c r="A39647" i="91"/>
  <c r="A39648" i="91"/>
  <c r="A39649" i="91"/>
  <c r="A39650" i="91"/>
  <c r="A39655" i="91"/>
  <c r="A39656" i="91"/>
  <c r="A39657" i="91"/>
  <c r="A39658" i="91"/>
  <c r="A39663" i="91"/>
  <c r="A39664" i="91"/>
  <c r="A39665" i="91"/>
  <c r="A39666" i="91"/>
  <c r="A39671" i="91"/>
  <c r="A39672" i="91"/>
  <c r="A39673" i="91"/>
  <c r="A39674" i="91"/>
  <c r="A39679" i="91"/>
  <c r="A39680" i="91"/>
  <c r="A39681" i="91"/>
  <c r="A39682" i="91"/>
  <c r="A39687" i="91"/>
  <c r="A39688" i="91"/>
  <c r="A39689" i="91"/>
  <c r="A39690" i="91"/>
  <c r="A39695" i="91"/>
  <c r="A39696" i="91"/>
  <c r="A39697" i="91"/>
  <c r="A39698" i="91"/>
  <c r="A39703" i="91"/>
  <c r="A39704" i="91"/>
  <c r="A39705" i="91"/>
  <c r="A39706" i="91"/>
  <c r="A39711" i="91"/>
  <c r="A39712" i="91"/>
  <c r="A39713" i="91"/>
  <c r="A39714" i="91"/>
  <c r="A39719" i="91"/>
  <c r="A39720" i="91"/>
  <c r="A39721" i="91"/>
  <c r="A39722" i="91"/>
  <c r="A39727" i="91"/>
  <c r="A39728" i="91"/>
  <c r="A39729" i="91"/>
  <c r="A39730" i="91"/>
  <c r="A39735" i="91"/>
  <c r="A39736" i="91"/>
  <c r="A39737" i="91"/>
  <c r="A39738" i="91"/>
  <c r="A39743" i="91"/>
  <c r="A39744" i="91"/>
  <c r="A39745" i="91"/>
  <c r="A39746" i="91"/>
  <c r="A39751" i="91"/>
  <c r="A39752" i="91"/>
  <c r="A39753" i="91"/>
  <c r="A39754" i="91"/>
  <c r="A39759" i="91"/>
  <c r="A39760" i="91"/>
  <c r="A39761" i="91"/>
  <c r="A39762" i="91"/>
  <c r="A39767" i="91"/>
  <c r="A39768" i="91"/>
  <c r="A39769" i="91"/>
  <c r="A39770" i="91"/>
  <c r="A39775" i="91"/>
  <c r="A39776" i="91"/>
  <c r="A39777" i="91"/>
  <c r="A39778" i="91"/>
  <c r="A39783" i="91"/>
  <c r="A39784" i="91"/>
  <c r="A39785" i="91"/>
  <c r="A39786" i="91"/>
  <c r="A39791" i="91"/>
  <c r="A39792" i="91"/>
  <c r="A39793" i="91"/>
  <c r="A39794" i="91"/>
  <c r="A39799" i="91"/>
  <c r="A39800" i="91"/>
  <c r="A39801" i="91"/>
  <c r="A39802" i="91"/>
  <c r="A39807" i="91"/>
  <c r="A39808" i="91"/>
  <c r="A39809" i="91"/>
  <c r="A39810" i="91"/>
  <c r="A39815" i="91"/>
  <c r="A39816" i="91"/>
  <c r="A39817" i="91"/>
  <c r="A39818" i="91"/>
  <c r="A39823" i="91"/>
  <c r="A39824" i="91"/>
  <c r="A39825" i="91"/>
  <c r="A39826" i="91"/>
  <c r="A39831" i="91"/>
  <c r="A39832" i="91"/>
  <c r="A39833" i="91"/>
  <c r="A39834" i="91"/>
  <c r="A39839" i="91"/>
  <c r="A39840" i="91"/>
  <c r="A39841" i="91"/>
  <c r="A39842" i="91"/>
  <c r="A39847" i="91"/>
  <c r="A39848" i="91"/>
  <c r="A39849" i="91"/>
  <c r="A39850" i="91"/>
  <c r="A39855" i="91"/>
  <c r="A39856" i="91"/>
  <c r="A39857" i="91"/>
  <c r="A39858" i="91"/>
  <c r="A39863" i="91"/>
  <c r="A39864" i="91"/>
  <c r="A39865" i="91"/>
  <c r="A39866" i="91"/>
  <c r="A39871" i="91"/>
  <c r="A39872" i="91"/>
  <c r="A39873" i="91"/>
  <c r="A39874" i="91"/>
  <c r="A39879" i="91"/>
  <c r="A39880" i="91"/>
  <c r="A39881" i="91"/>
  <c r="A39882" i="91"/>
  <c r="A39887" i="91"/>
  <c r="A39888" i="91"/>
  <c r="A39889" i="91"/>
  <c r="A39890" i="91"/>
  <c r="A39895" i="91"/>
  <c r="A39896" i="91"/>
  <c r="A39897" i="91"/>
  <c r="A39898" i="91"/>
  <c r="A39903" i="91"/>
  <c r="A39904" i="91"/>
  <c r="A39905" i="91"/>
  <c r="A39906" i="91"/>
  <c r="A39911" i="91"/>
  <c r="A39912" i="91"/>
  <c r="A39913" i="91"/>
  <c r="A39914" i="91"/>
  <c r="A39919" i="91"/>
  <c r="A39920" i="91"/>
  <c r="A39921" i="91"/>
  <c r="A39922" i="91"/>
  <c r="A39927" i="91"/>
  <c r="A39928" i="91"/>
  <c r="A39929" i="91"/>
  <c r="A39930" i="91"/>
  <c r="A39935" i="91"/>
  <c r="A39936" i="91"/>
  <c r="A39937" i="91"/>
  <c r="A39938" i="91"/>
  <c r="A39943" i="91"/>
  <c r="A39944" i="91"/>
  <c r="A39945" i="91"/>
  <c r="A39946" i="91"/>
  <c r="A39951" i="91"/>
  <c r="A39952" i="91"/>
  <c r="A39953" i="91"/>
  <c r="A39954" i="91"/>
  <c r="A39959" i="91"/>
  <c r="A39960" i="91"/>
  <c r="A39961" i="91"/>
  <c r="A39962" i="91"/>
  <c r="A39967" i="91"/>
  <c r="A39968" i="91"/>
  <c r="A39969" i="91"/>
  <c r="A39970" i="91"/>
  <c r="A39975" i="91"/>
  <c r="A39976" i="91"/>
  <c r="A39977" i="91"/>
  <c r="A39978" i="91"/>
  <c r="A39983" i="91"/>
  <c r="A39984" i="91"/>
  <c r="A39985" i="91"/>
  <c r="A39986" i="91"/>
  <c r="A39991" i="91"/>
  <c r="A39992" i="91"/>
  <c r="A39993" i="91"/>
  <c r="A39994" i="91"/>
  <c r="A39999" i="91"/>
  <c r="A40000" i="91"/>
  <c r="A40001" i="91"/>
  <c r="A40002" i="91"/>
  <c r="A40007" i="91"/>
  <c r="A40008" i="91"/>
  <c r="A40009" i="91"/>
  <c r="A40010" i="91"/>
  <c r="A40015" i="91"/>
  <c r="A40016" i="91"/>
  <c r="A40017" i="91"/>
  <c r="A40018" i="91"/>
  <c r="A40023" i="91"/>
  <c r="A40024" i="91"/>
  <c r="A40025" i="91"/>
  <c r="A40026" i="91"/>
  <c r="A40031" i="91"/>
  <c r="A40032" i="91"/>
  <c r="A40033" i="91"/>
  <c r="A40034" i="91"/>
  <c r="A40039" i="91"/>
  <c r="A40040" i="91"/>
  <c r="A40041" i="91"/>
  <c r="A40042" i="91"/>
  <c r="A40047" i="91"/>
  <c r="A40048" i="91"/>
  <c r="A40049" i="91"/>
  <c r="A40050" i="91"/>
  <c r="A40055" i="91"/>
  <c r="A40056" i="91"/>
  <c r="A40057" i="91"/>
  <c r="A40058" i="91"/>
  <c r="A40063" i="91"/>
  <c r="A40064" i="91"/>
  <c r="A40065" i="91"/>
  <c r="A40066" i="91"/>
  <c r="A40071" i="91"/>
  <c r="A40072" i="91"/>
  <c r="A40073" i="91"/>
  <c r="A40074" i="91"/>
  <c r="A40079" i="91"/>
  <c r="A40080" i="91"/>
  <c r="A40081" i="91"/>
  <c r="A40082" i="91"/>
  <c r="A40087" i="91"/>
  <c r="A40088" i="91"/>
  <c r="A40089" i="91"/>
  <c r="A40090" i="91"/>
  <c r="A40095" i="91"/>
  <c r="A40096" i="91"/>
  <c r="A40097" i="91"/>
  <c r="A40098" i="91"/>
  <c r="A40103" i="91"/>
  <c r="A40104" i="91"/>
  <c r="A40105" i="91"/>
  <c r="A40106" i="91"/>
  <c r="A40111" i="91"/>
  <c r="A40112" i="91"/>
  <c r="A40113" i="91"/>
  <c r="A40114" i="91"/>
  <c r="A40119" i="91"/>
  <c r="A40120" i="91"/>
  <c r="A40121" i="91"/>
  <c r="A40122" i="91"/>
  <c r="A40127" i="91"/>
  <c r="A40128" i="91"/>
  <c r="A40129" i="91"/>
  <c r="A40130" i="91"/>
  <c r="A40135" i="91"/>
  <c r="A40136" i="91"/>
  <c r="A40137" i="91"/>
  <c r="A40138" i="91"/>
  <c r="A40143" i="91"/>
  <c r="A40144" i="91"/>
  <c r="A40145" i="91"/>
  <c r="A40146" i="91"/>
  <c r="A40151" i="91"/>
  <c r="A40152" i="91"/>
  <c r="A40153" i="91"/>
  <c r="A40154" i="91"/>
  <c r="A40159" i="91"/>
  <c r="A40160" i="91"/>
  <c r="A40161" i="91"/>
  <c r="A40162" i="91"/>
  <c r="A40167" i="91"/>
  <c r="A40168" i="91"/>
  <c r="A40169" i="91"/>
  <c r="A40170" i="91"/>
  <c r="A40175" i="91"/>
  <c r="A40176" i="91"/>
  <c r="A40177" i="91"/>
  <c r="A40178" i="91"/>
  <c r="A40183" i="91"/>
  <c r="A40184" i="91"/>
  <c r="A40185" i="91"/>
  <c r="A40186" i="91"/>
  <c r="A40191" i="91"/>
  <c r="A40192" i="91"/>
  <c r="A40193" i="91"/>
  <c r="A40194" i="91"/>
  <c r="A40199" i="91"/>
  <c r="A40200" i="91"/>
  <c r="A40201" i="91"/>
  <c r="A40202" i="91"/>
  <c r="A40207" i="91"/>
  <c r="A40208" i="91"/>
  <c r="A40209" i="91"/>
  <c r="A40210" i="91"/>
  <c r="A40215" i="91"/>
  <c r="A40216" i="91"/>
  <c r="A40217" i="91"/>
  <c r="A40218" i="91"/>
  <c r="A40223" i="91"/>
  <c r="A40224" i="91"/>
  <c r="A40225" i="91"/>
  <c r="A40226" i="91"/>
  <c r="A40231" i="91"/>
  <c r="A40232" i="91"/>
  <c r="A40233" i="91"/>
  <c r="A40234" i="91"/>
  <c r="A40239" i="91"/>
  <c r="A40240" i="91"/>
  <c r="A40241" i="91"/>
  <c r="A40242" i="91"/>
  <c r="A40247" i="91"/>
  <c r="A40248" i="91"/>
  <c r="A40249" i="91"/>
  <c r="A40250" i="91"/>
  <c r="A40255" i="91"/>
  <c r="A40256" i="91"/>
  <c r="A40257" i="91"/>
  <c r="A40258" i="91"/>
  <c r="A40263" i="91"/>
  <c r="A40264" i="91"/>
  <c r="A40265" i="91"/>
  <c r="A40266" i="91"/>
  <c r="A40271" i="91"/>
  <c r="A40272" i="91"/>
  <c r="A40273" i="91"/>
  <c r="A40274" i="91"/>
  <c r="A40279" i="91"/>
  <c r="A40280" i="91"/>
  <c r="A40281" i="91"/>
  <c r="A40282" i="91"/>
  <c r="A40287" i="91"/>
  <c r="A40288" i="91"/>
  <c r="A40289" i="91"/>
  <c r="A40290" i="91"/>
  <c r="A40295" i="91"/>
  <c r="A40296" i="91"/>
  <c r="A40297" i="91"/>
  <c r="A40298" i="91"/>
  <c r="A40303" i="91"/>
  <c r="A40304" i="91"/>
  <c r="A40305" i="91"/>
  <c r="A40306" i="91"/>
  <c r="A40311" i="91"/>
  <c r="A40312" i="91"/>
  <c r="A40313" i="91"/>
  <c r="A40314" i="91"/>
  <c r="A40319" i="91"/>
  <c r="A40320" i="91"/>
  <c r="A40321" i="91"/>
  <c r="A40322" i="91"/>
  <c r="A40327" i="91"/>
  <c r="A40328" i="91"/>
  <c r="A40329" i="91"/>
  <c r="A40330" i="91"/>
  <c r="A40335" i="91"/>
  <c r="A40336" i="91"/>
  <c r="A40337" i="91"/>
  <c r="A40338" i="91"/>
  <c r="A40343" i="91"/>
  <c r="A40344" i="91"/>
  <c r="A40345" i="91"/>
  <c r="A40346" i="91"/>
  <c r="A40351" i="91"/>
  <c r="A40352" i="91"/>
  <c r="A40353" i="91"/>
  <c r="A40354" i="91"/>
  <c r="A40359" i="91"/>
  <c r="A40360" i="91"/>
  <c r="A40361" i="91"/>
  <c r="A40362" i="91"/>
  <c r="A40367" i="91"/>
  <c r="A40368" i="91"/>
  <c r="A40369" i="91"/>
  <c r="A40370" i="91"/>
  <c r="A40375" i="91"/>
  <c r="A40376" i="91"/>
  <c r="A40377" i="91"/>
  <c r="A40378" i="91"/>
  <c r="A40383" i="91"/>
  <c r="A40384" i="91"/>
  <c r="A40385" i="91"/>
  <c r="A40386" i="91"/>
  <c r="A40391" i="91"/>
  <c r="A40392" i="91"/>
  <c r="A40393" i="91"/>
  <c r="A40394" i="91"/>
  <c r="A40399" i="91"/>
  <c r="A40400" i="91"/>
  <c r="A40401" i="91"/>
  <c r="A40402" i="91"/>
  <c r="A40407" i="91"/>
  <c r="A40408" i="91"/>
  <c r="A40409" i="91"/>
  <c r="A40410" i="91"/>
  <c r="A40415" i="91"/>
  <c r="A40416" i="91"/>
  <c r="A40417" i="91"/>
  <c r="A40418" i="91"/>
  <c r="A40423" i="91"/>
  <c r="A40424" i="91"/>
  <c r="A40425" i="91"/>
  <c r="A40426" i="91"/>
  <c r="A40431" i="91"/>
  <c r="A40432" i="91"/>
  <c r="A40433" i="91"/>
  <c r="A40434" i="91"/>
  <c r="A40439" i="91"/>
  <c r="A40440" i="91"/>
  <c r="A40441" i="91"/>
  <c r="A40442" i="91"/>
  <c r="A40447" i="91"/>
  <c r="A40448" i="91"/>
  <c r="A40449" i="91"/>
  <c r="A40450" i="91"/>
  <c r="A40455" i="91"/>
  <c r="A40456" i="91"/>
  <c r="A40457" i="91"/>
  <c r="A40458" i="91"/>
  <c r="A40463" i="91"/>
  <c r="A40464" i="91"/>
  <c r="A40465" i="91"/>
  <c r="A40466" i="91"/>
  <c r="A40471" i="91"/>
  <c r="A40472" i="91"/>
  <c r="A40473" i="91"/>
  <c r="A40474" i="91"/>
  <c r="A40479" i="91"/>
  <c r="A40480" i="91"/>
  <c r="A40481" i="91"/>
  <c r="A40482" i="91"/>
  <c r="A40487" i="91"/>
  <c r="A40488" i="91"/>
  <c r="A40489" i="91"/>
  <c r="A40490" i="91"/>
  <c r="A40495" i="91"/>
  <c r="A40496" i="91"/>
  <c r="A40497" i="91"/>
  <c r="A40498" i="91"/>
  <c r="A40503" i="91"/>
  <c r="A40504" i="91"/>
  <c r="A40505" i="91"/>
  <c r="A40506" i="91"/>
  <c r="A40511" i="91"/>
  <c r="A40512" i="91"/>
  <c r="A40513" i="91"/>
  <c r="A40514" i="91"/>
  <c r="A40519" i="91"/>
  <c r="A40520" i="91"/>
  <c r="A40521" i="91"/>
  <c r="A40522" i="91"/>
  <c r="A40527" i="91"/>
  <c r="A40528" i="91"/>
  <c r="A40529" i="91"/>
  <c r="A40530" i="91"/>
  <c r="A40535" i="91"/>
  <c r="A40536" i="91"/>
  <c r="A40537" i="91"/>
  <c r="A40538" i="91"/>
  <c r="A40543" i="91"/>
  <c r="A40544" i="91"/>
  <c r="A40545" i="91"/>
  <c r="A40546" i="91"/>
  <c r="A40551" i="91"/>
  <c r="A40552" i="91"/>
  <c r="A40553" i="91"/>
  <c r="A40554" i="91"/>
  <c r="A40559" i="91"/>
  <c r="A40560" i="91"/>
  <c r="A40561" i="91"/>
  <c r="A40562" i="91"/>
  <c r="A40567" i="91"/>
  <c r="A40568" i="91"/>
  <c r="A40569" i="91"/>
  <c r="A40570" i="91"/>
  <c r="A40575" i="91"/>
  <c r="A40576" i="91"/>
  <c r="A40577" i="91"/>
  <c r="A40578" i="91"/>
  <c r="A40583" i="91"/>
  <c r="A40584" i="91"/>
  <c r="A40585" i="91"/>
  <c r="A40586" i="91"/>
  <c r="A40591" i="91"/>
  <c r="A40592" i="91"/>
  <c r="A40593" i="91"/>
  <c r="A40594" i="91"/>
  <c r="A40599" i="91"/>
  <c r="A40600" i="91"/>
  <c r="A40601" i="91"/>
  <c r="A40602" i="91"/>
  <c r="A40607" i="91"/>
  <c r="A40608" i="91"/>
  <c r="A40609" i="91"/>
  <c r="A40610" i="91"/>
  <c r="A40615" i="91"/>
  <c r="A40616" i="91"/>
  <c r="A40617" i="91"/>
  <c r="A40618" i="91"/>
  <c r="A40623" i="91"/>
  <c r="A40624" i="91"/>
  <c r="A40625" i="91"/>
  <c r="A40626" i="91"/>
  <c r="A40631" i="91"/>
  <c r="A40632" i="91"/>
  <c r="A40633" i="91"/>
  <c r="A40634" i="91"/>
  <c r="A40639" i="91"/>
  <c r="A40640" i="91"/>
  <c r="A40641" i="91"/>
  <c r="A40642" i="91"/>
  <c r="A40647" i="91"/>
  <c r="A40648" i="91"/>
  <c r="A40649" i="91"/>
  <c r="A40650" i="91"/>
  <c r="A40655" i="91"/>
  <c r="A40656" i="91"/>
  <c r="A40657" i="91"/>
  <c r="A40658" i="91"/>
  <c r="A40663" i="91"/>
  <c r="A40664" i="91"/>
  <c r="A40665" i="91"/>
  <c r="A40666" i="91"/>
  <c r="A40671" i="91"/>
  <c r="A40672" i="91"/>
  <c r="A40673" i="91"/>
  <c r="A40674" i="91"/>
  <c r="A40679" i="91"/>
  <c r="A40680" i="91"/>
  <c r="A40681" i="91"/>
  <c r="A40682" i="91"/>
  <c r="A40687" i="91"/>
  <c r="A40688" i="91"/>
  <c r="A40689" i="91"/>
  <c r="A40690" i="91"/>
  <c r="A40695" i="91"/>
  <c r="A40696" i="91"/>
  <c r="A40697" i="91"/>
  <c r="A40698" i="91"/>
  <c r="A40703" i="91"/>
  <c r="A40704" i="91"/>
  <c r="A40705" i="91"/>
  <c r="A40706" i="91"/>
  <c r="A40711" i="91"/>
  <c r="A40712" i="91"/>
  <c r="A40713" i="91"/>
  <c r="A40714" i="91"/>
  <c r="A40719" i="91"/>
  <c r="A40720" i="91"/>
  <c r="A40721" i="91"/>
  <c r="A40722" i="91"/>
  <c r="A40727" i="91"/>
  <c r="A40728" i="91"/>
  <c r="A40729" i="91"/>
  <c r="A40730" i="91"/>
  <c r="A40735" i="91"/>
  <c r="A40736" i="91"/>
  <c r="A40737" i="91"/>
  <c r="A40738" i="91"/>
  <c r="A40743" i="91"/>
  <c r="A40744" i="91"/>
  <c r="A40745" i="91"/>
  <c r="A40746" i="91"/>
  <c r="A40751" i="91"/>
  <c r="A40752" i="91"/>
  <c r="A40753" i="91"/>
  <c r="A40754" i="91"/>
  <c r="A40759" i="91"/>
  <c r="A40760" i="91"/>
  <c r="A40761" i="91"/>
  <c r="A40762" i="91"/>
  <c r="A40767" i="91"/>
  <c r="A40768" i="91"/>
  <c r="A40769" i="91"/>
  <c r="A40770" i="91"/>
  <c r="A40775" i="91"/>
  <c r="A40776" i="91"/>
  <c r="A40777" i="91"/>
  <c r="A40778" i="91"/>
  <c r="A40783" i="91"/>
  <c r="A40784" i="91"/>
  <c r="A40785" i="91"/>
  <c r="A40786" i="91"/>
  <c r="A40791" i="91"/>
  <c r="A40792" i="91"/>
  <c r="A40793" i="91"/>
  <c r="A40794" i="91"/>
  <c r="A40799" i="91"/>
  <c r="A40800" i="91"/>
  <c r="A40801" i="91"/>
  <c r="A40802" i="91"/>
  <c r="A40807" i="91"/>
  <c r="A40808" i="91"/>
  <c r="A40809" i="91"/>
  <c r="A40810" i="91"/>
  <c r="A40815" i="91"/>
  <c r="A40816" i="91"/>
  <c r="A40817" i="91"/>
  <c r="A40818" i="91"/>
  <c r="A40823" i="91"/>
  <c r="A40824" i="91"/>
  <c r="A40825" i="91"/>
  <c r="A40826" i="91"/>
  <c r="A40831" i="91"/>
  <c r="A40832" i="91"/>
  <c r="A40833" i="91"/>
  <c r="A40834" i="91"/>
  <c r="A40839" i="91"/>
  <c r="A40840" i="91"/>
  <c r="A40841" i="91"/>
  <c r="A40842" i="91"/>
  <c r="A40847" i="91"/>
  <c r="A40848" i="91"/>
  <c r="A40849" i="91"/>
  <c r="A40850" i="91"/>
  <c r="A40855" i="91"/>
  <c r="A40856" i="91"/>
  <c r="A40857" i="91"/>
  <c r="A40858" i="91"/>
  <c r="A40863" i="91"/>
  <c r="A40864" i="91"/>
  <c r="A40865" i="91"/>
  <c r="A40866" i="91"/>
  <c r="A40871" i="91"/>
  <c r="A40872" i="91"/>
  <c r="A40873" i="91"/>
  <c r="A40874" i="91"/>
  <c r="A40879" i="91"/>
  <c r="A40880" i="91"/>
  <c r="A40881" i="91"/>
  <c r="A40882" i="91"/>
  <c r="A40887" i="91"/>
  <c r="A40888" i="91"/>
  <c r="A40889" i="91"/>
  <c r="A40890" i="91"/>
  <c r="A40895" i="91"/>
  <c r="A40896" i="91"/>
  <c r="A40897" i="91"/>
  <c r="A40898" i="91"/>
  <c r="A40903" i="91"/>
  <c r="A40904" i="91"/>
  <c r="A40905" i="91"/>
  <c r="A40906" i="91"/>
  <c r="A40911" i="91"/>
  <c r="A40912" i="91"/>
  <c r="A40913" i="91"/>
  <c r="A40914" i="91"/>
  <c r="A40919" i="91"/>
  <c r="A40920" i="91"/>
  <c r="A40921" i="91"/>
  <c r="A40922" i="91"/>
  <c r="A40927" i="91"/>
  <c r="A40928" i="91"/>
  <c r="A40929" i="91"/>
  <c r="A40930" i="91"/>
  <c r="A40935" i="91"/>
  <c r="A40936" i="91"/>
  <c r="A40937" i="91"/>
  <c r="A40938" i="91"/>
  <c r="A40943" i="91"/>
  <c r="A40944" i="91"/>
  <c r="A40945" i="91"/>
  <c r="A40946" i="91"/>
  <c r="A40951" i="91"/>
  <c r="A40952" i="91"/>
  <c r="A40953" i="91"/>
  <c r="A40954" i="91"/>
  <c r="A40959" i="91"/>
  <c r="A40960" i="91"/>
  <c r="A40961" i="91"/>
  <c r="A40962" i="91"/>
  <c r="A40967" i="91"/>
  <c r="A40968" i="91"/>
  <c r="A40969" i="91"/>
  <c r="A40970" i="91"/>
  <c r="A40975" i="91"/>
  <c r="A40976" i="91"/>
  <c r="A40977" i="91"/>
  <c r="A40978" i="91"/>
  <c r="A40983" i="91"/>
  <c r="A40984" i="91"/>
  <c r="A40985" i="91"/>
  <c r="A40986" i="91"/>
  <c r="A40991" i="91"/>
  <c r="A40992" i="91"/>
  <c r="A40993" i="91"/>
  <c r="A40994" i="91"/>
  <c r="A40999" i="91"/>
  <c r="A41000" i="91"/>
  <c r="A41001" i="91"/>
  <c r="A41002" i="91"/>
  <c r="A41007" i="91"/>
  <c r="A41008" i="91"/>
  <c r="A41009" i="91"/>
  <c r="A41010" i="91"/>
  <c r="A41015" i="91"/>
  <c r="A41016" i="91"/>
  <c r="A41017" i="91"/>
  <c r="A41018" i="91"/>
  <c r="A41023" i="91"/>
  <c r="A41024" i="91"/>
  <c r="A41025" i="91"/>
  <c r="A41026" i="91"/>
  <c r="A41031" i="91"/>
  <c r="A41032" i="91"/>
  <c r="A41033" i="91"/>
  <c r="A41034" i="91"/>
  <c r="A41039" i="91"/>
  <c r="A41040" i="91"/>
  <c r="A41041" i="91"/>
  <c r="A41042" i="91"/>
  <c r="A41047" i="91"/>
  <c r="A41048" i="91"/>
  <c r="A41049" i="91"/>
  <c r="A41050" i="91"/>
  <c r="A41055" i="91"/>
  <c r="A41056" i="91"/>
  <c r="A41057" i="91"/>
  <c r="A41058" i="91"/>
  <c r="A41063" i="91"/>
  <c r="A41064" i="91"/>
  <c r="A41065" i="91"/>
  <c r="A41066" i="91"/>
  <c r="A41071" i="91"/>
  <c r="A41072" i="91"/>
  <c r="A41073" i="91"/>
  <c r="A41074" i="91"/>
  <c r="A41079" i="91"/>
  <c r="A41080" i="91"/>
  <c r="A41081" i="91"/>
  <c r="A41082" i="91"/>
  <c r="A41087" i="91"/>
  <c r="A41088" i="91"/>
  <c r="A41089" i="91"/>
  <c r="A41090" i="91"/>
  <c r="A41095" i="91"/>
  <c r="A41096" i="91"/>
  <c r="A41097" i="91"/>
  <c r="A41098" i="91"/>
  <c r="A41103" i="91"/>
  <c r="A41104" i="91"/>
  <c r="A41105" i="91"/>
  <c r="A41106" i="91"/>
  <c r="A41111" i="91"/>
  <c r="A41112" i="91"/>
  <c r="A41113" i="91"/>
  <c r="A41114" i="91"/>
  <c r="A41119" i="91"/>
  <c r="A41120" i="91"/>
  <c r="A41121" i="91"/>
  <c r="A41122" i="91"/>
  <c r="A41127" i="91"/>
  <c r="A41128" i="91"/>
  <c r="A41129" i="91"/>
  <c r="A41130" i="91"/>
  <c r="A41135" i="91"/>
  <c r="A41136" i="91"/>
  <c r="A41137" i="91"/>
  <c r="A41138" i="91"/>
  <c r="A41143" i="91"/>
  <c r="A41144" i="91"/>
  <c r="A41145" i="91"/>
  <c r="A41146" i="91"/>
  <c r="A41151" i="91"/>
  <c r="A41152" i="91"/>
  <c r="A41153" i="91"/>
  <c r="A41154" i="91"/>
  <c r="A41159" i="91"/>
  <c r="A41160" i="91"/>
  <c r="A41161" i="91"/>
  <c r="A41162" i="91"/>
  <c r="A41167" i="91"/>
  <c r="A41168" i="91"/>
  <c r="A41169" i="91"/>
  <c r="A41170" i="91"/>
  <c r="A41175" i="91"/>
  <c r="A41176" i="91"/>
  <c r="A41177" i="91"/>
  <c r="A41178" i="91"/>
  <c r="A41183" i="91"/>
  <c r="A41184" i="91"/>
  <c r="A41185" i="91"/>
  <c r="A41186" i="91"/>
  <c r="A41191" i="91"/>
  <c r="A41192" i="91"/>
  <c r="A41193" i="91"/>
  <c r="A41194" i="91"/>
  <c r="A41199" i="91"/>
  <c r="A41200" i="91"/>
  <c r="A41201" i="91"/>
  <c r="A41202" i="91"/>
  <c r="A41207" i="91"/>
  <c r="A41208" i="91"/>
  <c r="A41209" i="91"/>
  <c r="A41210" i="91"/>
  <c r="A41215" i="91"/>
  <c r="A41216" i="91"/>
  <c r="A41217" i="91"/>
  <c r="A41218" i="91"/>
  <c r="A41223" i="91"/>
  <c r="A41224" i="91"/>
  <c r="A41225" i="91"/>
  <c r="A41226" i="91"/>
  <c r="A41231" i="91"/>
  <c r="A41232" i="91"/>
  <c r="A41233" i="91"/>
  <c r="A41234" i="91"/>
  <c r="A41239" i="91"/>
  <c r="A41240" i="91"/>
  <c r="A41241" i="91"/>
  <c r="A41242" i="91"/>
  <c r="A41247" i="91"/>
  <c r="A41248" i="91"/>
  <c r="A41249" i="91"/>
  <c r="A41250" i="91"/>
  <c r="A41255" i="91"/>
  <c r="A41256" i="91"/>
  <c r="A41257" i="91"/>
  <c r="A41258" i="91"/>
  <c r="A41263" i="91"/>
  <c r="A41264" i="91"/>
  <c r="A41265" i="91"/>
  <c r="A41266" i="91"/>
  <c r="A41271" i="91"/>
  <c r="A41272" i="91"/>
  <c r="A41273" i="91"/>
  <c r="A41274" i="91"/>
  <c r="A41279" i="91"/>
  <c r="A41280" i="91"/>
  <c r="A41281" i="91"/>
  <c r="A41282" i="91"/>
  <c r="A41287" i="91"/>
  <c r="A41288" i="91"/>
  <c r="A41289" i="91"/>
  <c r="A41290" i="91"/>
  <c r="A41295" i="91"/>
  <c r="A41296" i="91"/>
  <c r="A41297" i="91"/>
  <c r="A41298" i="91"/>
  <c r="A41303" i="91"/>
  <c r="A41304" i="91"/>
  <c r="A41305" i="91"/>
  <c r="A41306" i="91"/>
  <c r="A41311" i="91"/>
  <c r="A41312" i="91"/>
  <c r="A41313" i="91"/>
  <c r="A41314" i="91"/>
  <c r="A41319" i="91"/>
  <c r="A41320" i="91"/>
  <c r="A41321" i="91"/>
  <c r="A41322" i="91"/>
  <c r="A41327" i="91"/>
  <c r="A41328" i="91"/>
  <c r="A41329" i="91"/>
  <c r="A41330" i="91"/>
  <c r="A41335" i="91"/>
  <c r="A41336" i="91"/>
  <c r="A41337" i="91"/>
  <c r="A41338" i="91"/>
  <c r="A41343" i="91"/>
  <c r="A41344" i="91"/>
  <c r="A41345" i="91"/>
  <c r="A41346" i="91"/>
  <c r="A41351" i="91"/>
  <c r="A41352" i="91"/>
  <c r="A41353" i="91"/>
  <c r="A41354" i="91"/>
  <c r="A41359" i="91"/>
  <c r="A41360" i="91"/>
  <c r="A41361" i="91"/>
  <c r="A41362" i="91"/>
  <c r="A41367" i="91"/>
  <c r="A41368" i="91"/>
  <c r="A41369" i="91"/>
  <c r="A41370" i="91"/>
  <c r="A41375" i="91"/>
  <c r="A41376" i="91"/>
  <c r="A41377" i="91"/>
  <c r="A41378" i="91"/>
  <c r="A41383" i="91"/>
  <c r="A41384" i="91"/>
  <c r="A41385" i="91"/>
  <c r="A41386" i="91"/>
  <c r="A41391" i="91"/>
  <c r="A41392" i="91"/>
  <c r="A41393" i="91"/>
  <c r="A41394" i="91"/>
  <c r="A41399" i="91"/>
  <c r="A41400" i="91"/>
  <c r="A41401" i="91"/>
  <c r="A41402" i="91"/>
  <c r="A41407" i="91"/>
  <c r="A41408" i="91"/>
  <c r="A41409" i="91"/>
  <c r="A41410" i="91"/>
  <c r="A41415" i="91"/>
  <c r="A41416" i="91"/>
  <c r="A41417" i="91"/>
  <c r="A41418" i="91"/>
  <c r="A41423" i="91"/>
  <c r="A41424" i="91"/>
  <c r="A41425" i="91"/>
  <c r="A41426" i="91"/>
  <c r="A41431" i="91"/>
  <c r="A41432" i="91"/>
  <c r="A41433" i="91"/>
  <c r="A41434" i="91"/>
  <c r="A41439" i="91"/>
  <c r="A41440" i="91"/>
  <c r="A41441" i="91"/>
  <c r="A41442" i="91"/>
  <c r="A41447" i="91"/>
  <c r="A41448" i="91"/>
  <c r="A41449" i="91"/>
  <c r="A41450" i="91"/>
  <c r="A41455" i="91"/>
  <c r="A41456" i="91"/>
  <c r="A41457" i="91"/>
  <c r="A41458" i="91"/>
  <c r="A41463" i="91"/>
  <c r="A41464" i="91"/>
  <c r="A41465" i="91"/>
  <c r="A41466" i="91"/>
  <c r="A41471" i="91"/>
  <c r="A41472" i="91"/>
  <c r="A41473" i="91"/>
  <c r="A41474" i="91"/>
  <c r="A41479" i="91"/>
  <c r="A41480" i="91"/>
  <c r="A41481" i="91"/>
  <c r="A41482" i="91"/>
  <c r="A41487" i="91"/>
  <c r="A41488" i="91"/>
  <c r="A41489" i="91"/>
  <c r="A41490" i="91"/>
  <c r="A41495" i="91"/>
  <c r="A41496" i="91"/>
  <c r="A41497" i="91"/>
  <c r="A41498" i="91"/>
  <c r="A41503" i="91"/>
  <c r="A41504" i="91"/>
  <c r="A41505" i="91"/>
  <c r="A41506" i="91"/>
  <c r="A41511" i="91"/>
  <c r="A41512" i="91"/>
  <c r="A41513" i="91"/>
  <c r="A41514" i="91"/>
  <c r="A41519" i="91"/>
  <c r="A41520" i="91"/>
  <c r="A41521" i="91"/>
  <c r="A41522" i="91"/>
  <c r="A41527" i="91"/>
  <c r="A41528" i="91"/>
  <c r="A41529" i="91"/>
  <c r="A41530" i="91"/>
  <c r="A41535" i="91"/>
  <c r="A41536" i="91"/>
  <c r="A41537" i="91"/>
  <c r="A41538" i="91"/>
  <c r="A41543" i="91"/>
  <c r="A41544" i="91"/>
  <c r="A41545" i="91"/>
  <c r="A41546" i="91"/>
  <c r="A41551" i="91"/>
  <c r="A41552" i="91"/>
  <c r="A41553" i="91"/>
  <c r="A41554" i="91"/>
  <c r="A41559" i="91"/>
  <c r="A41560" i="91"/>
  <c r="A41561" i="91"/>
  <c r="A41562" i="91"/>
  <c r="A41567" i="91"/>
  <c r="A41568" i="91"/>
  <c r="A41569" i="91"/>
  <c r="A41570" i="91"/>
  <c r="A41575" i="91"/>
  <c r="A41576" i="91"/>
  <c r="A41577" i="91"/>
  <c r="A41578" i="91"/>
  <c r="A41583" i="91"/>
  <c r="A41584" i="91"/>
  <c r="A41585" i="91"/>
  <c r="A41586" i="91"/>
  <c r="A41591" i="91"/>
  <c r="A41592" i="91"/>
  <c r="A41593" i="91"/>
  <c r="A41594" i="91"/>
  <c r="A41599" i="91"/>
  <c r="A41600" i="91"/>
  <c r="A41601" i="91"/>
  <c r="A41602" i="91"/>
  <c r="A41607" i="91"/>
  <c r="A41608" i="91"/>
  <c r="A41609" i="91"/>
  <c r="A41610" i="91"/>
  <c r="A41615" i="91"/>
  <c r="A41616" i="91"/>
  <c r="A41617" i="91"/>
  <c r="A41618" i="91"/>
  <c r="A41623" i="91"/>
  <c r="A41624" i="91"/>
  <c r="A41625" i="91"/>
  <c r="A41626" i="91"/>
  <c r="A41631" i="91"/>
  <c r="A41632" i="91"/>
  <c r="A41633" i="91"/>
  <c r="A41634" i="91"/>
  <c r="A41639" i="91"/>
  <c r="A41640" i="91"/>
  <c r="A41641" i="91"/>
  <c r="A41642" i="91"/>
  <c r="A41647" i="91"/>
  <c r="A41648" i="91"/>
  <c r="A41649" i="91"/>
  <c r="A41650" i="91"/>
  <c r="A41655" i="91"/>
  <c r="A41656" i="91"/>
  <c r="A41657" i="91"/>
  <c r="A41658" i="91"/>
  <c r="A41663" i="91"/>
  <c r="A41664" i="91"/>
  <c r="A41665" i="91"/>
  <c r="A41666" i="91"/>
  <c r="A41671" i="91"/>
  <c r="A41672" i="91"/>
  <c r="A41673" i="91"/>
  <c r="A41674" i="91"/>
  <c r="A41679" i="91"/>
  <c r="A41680" i="91"/>
  <c r="A41681" i="91"/>
  <c r="A41682" i="91"/>
  <c r="A41687" i="91"/>
  <c r="A41688" i="91"/>
  <c r="A41689" i="91"/>
  <c r="A41690" i="91"/>
  <c r="A41695" i="91"/>
  <c r="A41696" i="91"/>
  <c r="A41697" i="91"/>
  <c r="A41698" i="91"/>
  <c r="A41703" i="91"/>
  <c r="A41704" i="91"/>
  <c r="A41705" i="91"/>
  <c r="A41706" i="91"/>
  <c r="A41711" i="91"/>
  <c r="A41712" i="91"/>
  <c r="A41713" i="91"/>
  <c r="A41714" i="91"/>
  <c r="A41719" i="91"/>
  <c r="A41720" i="91"/>
  <c r="A41721" i="91"/>
  <c r="A41722" i="91"/>
  <c r="A41727" i="91"/>
  <c r="A41728" i="91"/>
  <c r="A41729" i="91"/>
  <c r="A41730" i="91"/>
  <c r="A41735" i="91"/>
  <c r="A41736" i="91"/>
  <c r="A41737" i="91"/>
  <c r="A41738" i="91"/>
  <c r="A41743" i="91"/>
  <c r="A41744" i="91"/>
  <c r="A41745" i="91"/>
  <c r="A41746" i="91"/>
  <c r="A41751" i="91"/>
  <c r="A41752" i="91"/>
  <c r="A41753" i="91"/>
  <c r="A41754" i="91"/>
  <c r="A41759" i="91"/>
  <c r="A41760" i="91"/>
  <c r="A41761" i="91"/>
  <c r="A41762" i="91"/>
  <c r="A41767" i="91"/>
  <c r="A41768" i="91"/>
  <c r="A41769" i="91"/>
  <c r="A41770" i="91"/>
  <c r="A41775" i="91"/>
  <c r="A41776" i="91"/>
  <c r="A41777" i="91"/>
  <c r="A41778" i="91"/>
  <c r="A41783" i="91"/>
  <c r="A41784" i="91"/>
  <c r="A41785" i="91"/>
  <c r="A41786" i="91"/>
  <c r="A41791" i="91"/>
  <c r="A41792" i="91"/>
  <c r="A41793" i="91"/>
  <c r="A41794" i="91"/>
  <c r="A41799" i="91"/>
  <c r="A41800" i="91"/>
  <c r="A41801" i="91"/>
  <c r="A41802" i="91"/>
  <c r="A41807" i="91"/>
  <c r="A41808" i="91"/>
  <c r="A41809" i="91"/>
  <c r="A41810" i="91"/>
  <c r="A41815" i="91"/>
  <c r="A41816" i="91"/>
  <c r="A41817" i="91"/>
  <c r="A41818" i="91"/>
  <c r="A41823" i="91"/>
  <c r="A41824" i="91"/>
  <c r="A41825" i="91"/>
  <c r="A41826" i="91"/>
  <c r="A41831" i="91"/>
  <c r="A41832" i="91"/>
  <c r="A41833" i="91"/>
  <c r="A41834" i="91"/>
  <c r="A41839" i="91"/>
  <c r="A41840" i="91"/>
  <c r="A41841" i="91"/>
  <c r="A41842" i="91"/>
  <c r="A41847" i="91"/>
  <c r="A41848" i="91"/>
  <c r="A41849" i="91"/>
  <c r="A41850" i="91"/>
  <c r="A41855" i="91"/>
  <c r="A41856" i="91"/>
  <c r="A41857" i="91"/>
  <c r="A41858" i="91"/>
  <c r="A41863" i="91"/>
  <c r="A41864" i="91"/>
  <c r="A41865" i="91"/>
  <c r="A41866" i="91"/>
  <c r="A41871" i="91"/>
  <c r="A41872" i="91"/>
  <c r="A41873" i="91"/>
  <c r="A41874" i="91"/>
  <c r="A41879" i="91"/>
  <c r="A41880" i="91"/>
  <c r="A41881" i="91"/>
  <c r="A41882" i="91"/>
  <c r="A41887" i="91"/>
  <c r="A41888" i="91"/>
  <c r="A41889" i="91"/>
  <c r="A41890" i="91"/>
  <c r="A41895" i="91"/>
  <c r="A41896" i="91"/>
  <c r="A41897" i="91"/>
  <c r="A41898" i="91"/>
  <c r="A41903" i="91"/>
  <c r="A41904" i="91"/>
  <c r="A41905" i="91"/>
  <c r="A41906" i="91"/>
  <c r="A41911" i="91"/>
  <c r="A41912" i="91"/>
  <c r="A41913" i="91"/>
  <c r="A41914" i="91"/>
  <c r="A41919" i="91"/>
  <c r="A41920" i="91"/>
  <c r="A41921" i="91"/>
  <c r="A41922" i="91"/>
  <c r="A41927" i="91"/>
  <c r="A41928" i="91"/>
  <c r="A41929" i="91"/>
  <c r="A41930" i="91"/>
  <c r="A41935" i="91"/>
  <c r="A41936" i="91"/>
  <c r="A41937" i="91"/>
  <c r="A41938" i="91"/>
  <c r="A41943" i="91"/>
  <c r="A41944" i="91"/>
  <c r="A41945" i="91"/>
  <c r="A41946" i="91"/>
  <c r="A41951" i="91"/>
  <c r="A41952" i="91"/>
  <c r="A41953" i="91"/>
  <c r="A41954" i="91"/>
  <c r="A41959" i="91"/>
  <c r="A41960" i="91"/>
  <c r="A41961" i="91"/>
  <c r="A41962" i="91"/>
  <c r="A41967" i="91"/>
  <c r="A41968" i="91"/>
  <c r="A41969" i="91"/>
  <c r="A41970" i="91"/>
  <c r="A41975" i="91"/>
  <c r="A41976" i="91"/>
  <c r="A41977" i="91"/>
  <c r="A41978" i="91"/>
  <c r="A41983" i="91"/>
  <c r="A41984" i="91"/>
  <c r="A41985" i="91"/>
  <c r="A41986" i="91"/>
  <c r="A41991" i="91"/>
  <c r="A41992" i="91"/>
  <c r="A41993" i="91"/>
  <c r="A41994" i="91"/>
  <c r="A41999" i="91"/>
  <c r="A42000" i="91"/>
  <c r="A42001" i="91"/>
  <c r="A42002" i="91"/>
  <c r="A42007" i="91"/>
  <c r="A42008" i="91"/>
  <c r="A42009" i="91"/>
  <c r="A42010" i="91"/>
  <c r="A42015" i="91"/>
  <c r="A42016" i="91"/>
  <c r="A42017" i="91"/>
  <c r="A42018" i="91"/>
  <c r="A42023" i="91"/>
  <c r="A42024" i="91"/>
  <c r="A42025" i="91"/>
  <c r="A42026" i="91"/>
  <c r="A42031" i="91"/>
  <c r="A42032" i="91"/>
  <c r="A42033" i="91"/>
  <c r="A42034" i="91"/>
  <c r="A42039" i="91"/>
  <c r="A42040" i="91"/>
  <c r="A42041" i="91"/>
  <c r="A42042" i="91"/>
  <c r="A42047" i="91"/>
  <c r="A42048" i="91"/>
  <c r="A42049" i="91"/>
  <c r="A42050" i="91"/>
  <c r="A42055" i="91"/>
  <c r="A42056" i="91"/>
  <c r="A42057" i="91"/>
  <c r="A42058" i="91"/>
  <c r="A42063" i="91"/>
  <c r="A42064" i="91"/>
  <c r="A42065" i="91"/>
  <c r="A42066" i="91"/>
  <c r="A42071" i="91"/>
  <c r="A42072" i="91"/>
  <c r="A42073" i="91"/>
  <c r="A42074" i="91"/>
  <c r="A42079" i="91"/>
  <c r="A42080" i="91"/>
  <c r="A42081" i="91"/>
  <c r="A42082" i="91"/>
  <c r="A42087" i="91"/>
  <c r="A42088" i="91"/>
  <c r="A42089" i="91"/>
  <c r="A42090" i="91"/>
  <c r="A42095" i="91"/>
  <c r="A42096" i="91"/>
  <c r="A42097" i="91"/>
  <c r="A42098" i="91"/>
  <c r="A42103" i="91"/>
  <c r="A42104" i="91"/>
  <c r="A42105" i="91"/>
  <c r="A42106" i="91"/>
  <c r="A42111" i="91"/>
  <c r="A42112" i="91"/>
  <c r="A42113" i="91"/>
  <c r="A42114" i="91"/>
  <c r="A42119" i="91"/>
  <c r="A42120" i="91"/>
  <c r="A42121" i="91"/>
  <c r="A42122" i="91"/>
  <c r="A42127" i="91"/>
  <c r="A42128" i="91"/>
  <c r="A42129" i="91"/>
  <c r="A42130" i="91"/>
  <c r="A42135" i="91"/>
  <c r="A42136" i="91"/>
  <c r="A42137" i="91"/>
  <c r="A42138" i="91"/>
  <c r="A42143" i="91"/>
  <c r="A42144" i="91"/>
  <c r="A42145" i="91"/>
  <c r="A42146" i="91"/>
  <c r="A42151" i="91"/>
  <c r="A42152" i="91"/>
  <c r="A42153" i="91"/>
  <c r="A42154" i="91"/>
  <c r="A42159" i="91"/>
  <c r="A42160" i="91"/>
  <c r="A42161" i="91"/>
  <c r="A42162" i="91"/>
  <c r="A42167" i="91"/>
  <c r="A42168" i="91"/>
  <c r="A42169" i="91"/>
  <c r="A42170" i="91"/>
  <c r="A42175" i="91"/>
  <c r="A42176" i="91"/>
  <c r="A42177" i="91"/>
  <c r="A42178" i="91"/>
  <c r="A42183" i="91"/>
  <c r="A42184" i="91"/>
  <c r="A42185" i="91"/>
  <c r="A42186" i="91"/>
  <c r="A42191" i="91"/>
  <c r="A42192" i="91"/>
  <c r="A42193" i="91"/>
  <c r="A42194" i="91"/>
  <c r="A42199" i="91"/>
  <c r="A42200" i="91"/>
  <c r="A42201" i="91"/>
  <c r="A42202" i="91"/>
  <c r="A42207" i="91"/>
  <c r="A42208" i="91"/>
  <c r="A42209" i="91"/>
  <c r="A42210" i="91"/>
  <c r="A42215" i="91"/>
  <c r="A42216" i="91"/>
  <c r="A42217" i="91"/>
  <c r="A42218" i="91"/>
  <c r="A42223" i="91"/>
  <c r="A42224" i="91"/>
  <c r="A42225" i="91"/>
  <c r="A42226" i="91"/>
  <c r="A42231" i="91"/>
  <c r="A42232" i="91"/>
  <c r="A42233" i="91"/>
  <c r="A42234" i="91"/>
  <c r="A42239" i="91"/>
  <c r="A42240" i="91"/>
  <c r="A42241" i="91"/>
  <c r="A42242" i="91"/>
  <c r="A42247" i="91"/>
  <c r="A42248" i="91"/>
  <c r="A42249" i="91"/>
  <c r="A42250" i="91"/>
  <c r="A42255" i="91"/>
  <c r="A42256" i="91"/>
  <c r="A42257" i="91"/>
  <c r="A42258" i="91"/>
  <c r="A42263" i="91"/>
  <c r="A42264" i="91"/>
  <c r="A42265" i="91"/>
  <c r="A42266" i="91"/>
  <c r="A42271" i="91"/>
  <c r="A42272" i="91"/>
  <c r="A42273" i="91"/>
  <c r="A42274" i="91"/>
  <c r="A42279" i="91"/>
  <c r="A42280" i="91"/>
  <c r="A42281" i="91"/>
  <c r="A42282" i="91"/>
  <c r="A42287" i="91"/>
  <c r="A42288" i="91"/>
  <c r="A42289" i="91"/>
  <c r="A42290" i="91"/>
  <c r="A42295" i="91"/>
  <c r="A42296" i="91"/>
  <c r="A42297" i="91"/>
  <c r="A42298" i="91"/>
  <c r="A42303" i="91"/>
  <c r="A42304" i="91"/>
  <c r="A42305" i="91"/>
  <c r="A42306" i="91"/>
  <c r="A42311" i="91"/>
  <c r="A42312" i="91"/>
  <c r="A42313" i="91"/>
  <c r="A42314" i="91"/>
  <c r="A42319" i="91"/>
  <c r="A42320" i="91"/>
  <c r="A42321" i="91"/>
  <c r="A42322" i="91"/>
  <c r="A42327" i="91"/>
  <c r="A42328" i="91"/>
  <c r="A42329" i="91"/>
  <c r="A42330" i="91"/>
  <c r="A42335" i="91"/>
  <c r="A42336" i="91"/>
  <c r="A42337" i="91"/>
  <c r="A42338" i="91"/>
  <c r="A42343" i="91"/>
  <c r="A42344" i="91"/>
  <c r="A42345" i="91"/>
  <c r="A42346" i="91"/>
  <c r="A42351" i="91"/>
  <c r="A42352" i="91"/>
  <c r="A42353" i="91"/>
  <c r="A42354" i="91"/>
  <c r="A42359" i="91"/>
  <c r="A42360" i="91"/>
  <c r="A42361" i="91"/>
  <c r="A42362" i="91"/>
  <c r="A42367" i="91"/>
  <c r="A42368" i="91"/>
  <c r="A42369" i="91"/>
  <c r="A42370" i="91"/>
  <c r="A42375" i="91"/>
  <c r="A42376" i="91"/>
  <c r="A42377" i="91"/>
  <c r="A42378" i="91"/>
  <c r="A42383" i="91"/>
  <c r="A42384" i="91"/>
  <c r="A42385" i="91"/>
  <c r="A42386" i="91"/>
  <c r="A42391" i="91"/>
  <c r="A42392" i="91"/>
  <c r="A42393" i="91"/>
  <c r="A42394" i="91"/>
  <c r="A42399" i="91"/>
  <c r="A42400" i="91"/>
  <c r="A42401" i="91"/>
  <c r="A42402" i="91"/>
  <c r="A42407" i="91"/>
  <c r="A42408" i="91"/>
  <c r="A42409" i="91"/>
  <c r="A42410" i="91"/>
  <c r="A42415" i="91"/>
  <c r="A42416" i="91"/>
  <c r="A42417" i="91"/>
  <c r="A42418" i="91"/>
  <c r="A42423" i="91"/>
  <c r="A42424" i="91"/>
  <c r="A42425" i="91"/>
  <c r="A42426" i="91"/>
  <c r="A42431" i="91"/>
  <c r="A42432" i="91"/>
  <c r="A42433" i="91"/>
  <c r="A42434" i="91"/>
  <c r="A42439" i="91"/>
  <c r="A42440" i="91"/>
  <c r="A42441" i="91"/>
  <c r="A42442" i="91"/>
  <c r="A42447" i="91"/>
  <c r="A42448" i="91"/>
  <c r="A42449" i="91"/>
  <c r="A42450" i="91"/>
  <c r="A42455" i="91"/>
  <c r="A42456" i="91"/>
  <c r="A42457" i="91"/>
  <c r="A42458" i="91"/>
  <c r="A42463" i="91"/>
  <c r="A42464" i="91"/>
  <c r="A42465" i="91"/>
  <c r="A42466" i="91"/>
  <c r="A42471" i="91"/>
  <c r="A42472" i="91"/>
  <c r="A42473" i="91"/>
  <c r="A42474" i="91"/>
  <c r="A42479" i="91"/>
  <c r="A42480" i="91"/>
  <c r="A42481" i="91"/>
  <c r="A42482" i="91"/>
  <c r="A42487" i="91"/>
  <c r="A42488" i="91"/>
  <c r="A42489" i="91"/>
  <c r="A42490" i="91"/>
  <c r="A42495" i="91"/>
  <c r="A42496" i="91"/>
  <c r="A42497" i="91"/>
  <c r="A42498" i="91"/>
  <c r="A42503" i="91"/>
  <c r="A42504" i="91"/>
  <c r="A42505" i="91"/>
  <c r="A42506" i="91"/>
  <c r="A42511" i="91"/>
  <c r="A42512" i="91"/>
  <c r="A42513" i="91"/>
  <c r="A42514" i="91"/>
  <c r="A42519" i="91"/>
  <c r="A42520" i="91"/>
  <c r="A42521" i="91"/>
  <c r="A42522" i="91"/>
  <c r="A42527" i="91"/>
  <c r="A42528" i="91"/>
  <c r="A42529" i="91"/>
  <c r="A42530" i="91"/>
  <c r="A42535" i="91"/>
  <c r="A42536" i="91"/>
  <c r="A42537" i="91"/>
  <c r="A42538" i="91"/>
  <c r="A42543" i="91"/>
  <c r="A42544" i="91"/>
  <c r="A42545" i="91"/>
  <c r="A42546" i="91"/>
  <c r="A42551" i="91"/>
  <c r="A42552" i="91"/>
  <c r="A42553" i="91"/>
  <c r="A42554" i="91"/>
  <c r="A42559" i="91"/>
  <c r="A42560" i="91"/>
  <c r="A42561" i="91"/>
  <c r="A42562" i="91"/>
  <c r="A42567" i="91"/>
  <c r="A42568" i="91"/>
  <c r="A42569" i="91"/>
  <c r="A42570" i="91"/>
  <c r="A42575" i="91"/>
  <c r="A42576" i="91"/>
  <c r="A42577" i="91"/>
  <c r="A42578" i="91"/>
  <c r="A42583" i="91"/>
  <c r="A42584" i="91"/>
  <c r="A42585" i="91"/>
  <c r="A42586" i="91"/>
  <c r="A42591" i="91"/>
  <c r="A42592" i="91"/>
  <c r="A42593" i="91"/>
  <c r="A42594" i="91"/>
  <c r="A42599" i="91"/>
  <c r="A42600" i="91"/>
  <c r="A42601" i="91"/>
  <c r="A42602" i="91"/>
  <c r="A42607" i="91"/>
  <c r="A42608" i="91"/>
  <c r="A42609" i="91"/>
  <c r="A42610" i="91"/>
  <c r="A42615" i="91"/>
  <c r="A42616" i="91"/>
  <c r="A42617" i="91"/>
  <c r="A42618" i="91"/>
  <c r="A42623" i="91"/>
  <c r="A42624" i="91"/>
  <c r="A42625" i="91"/>
  <c r="A42626" i="91"/>
  <c r="A42631" i="91"/>
  <c r="A42632" i="91"/>
  <c r="A42633" i="91"/>
  <c r="A42634" i="91"/>
  <c r="A42639" i="91"/>
  <c r="A42640" i="91"/>
  <c r="A42641" i="91"/>
  <c r="A42642" i="91"/>
  <c r="A42647" i="91"/>
  <c r="A42648" i="91"/>
  <c r="A42649" i="91"/>
  <c r="A42650" i="91"/>
  <c r="A42655" i="91"/>
  <c r="A42656" i="91"/>
  <c r="A42657" i="91"/>
  <c r="A42658" i="91"/>
  <c r="A42663" i="91"/>
  <c r="A42664" i="91"/>
  <c r="A42665" i="91"/>
  <c r="A42666" i="91"/>
  <c r="A42671" i="91"/>
  <c r="A42672" i="91"/>
  <c r="A42673" i="91"/>
  <c r="A42674" i="91"/>
  <c r="A42679" i="91"/>
  <c r="A42680" i="91"/>
  <c r="A42681" i="91"/>
  <c r="A42682" i="91"/>
  <c r="A42687" i="91"/>
  <c r="A42688" i="91"/>
  <c r="A42689" i="91"/>
  <c r="A42690" i="91"/>
  <c r="A42695" i="91"/>
  <c r="A42696" i="91"/>
  <c r="A42697" i="91"/>
  <c r="A42698" i="91"/>
  <c r="A42703" i="91"/>
  <c r="A42704" i="91"/>
  <c r="A42705" i="91"/>
  <c r="A42706" i="91"/>
  <c r="A42711" i="91"/>
  <c r="A42712" i="91"/>
  <c r="A42713" i="91"/>
  <c r="A42714" i="91"/>
  <c r="A42719" i="91"/>
  <c r="A42720" i="91"/>
  <c r="A42721" i="91"/>
  <c r="A42722" i="91"/>
  <c r="A42727" i="91"/>
  <c r="A42728" i="91"/>
  <c r="A42729" i="91"/>
  <c r="A42730" i="91"/>
  <c r="A42735" i="91"/>
  <c r="A42736" i="91"/>
  <c r="A42737" i="91"/>
  <c r="A42738" i="91"/>
  <c r="A42743" i="91"/>
  <c r="A42744" i="91"/>
  <c r="A42745" i="91"/>
  <c r="A42746" i="91"/>
  <c r="A42751" i="91"/>
  <c r="A42752" i="91"/>
  <c r="A42753" i="91"/>
  <c r="A42754" i="91"/>
  <c r="A42759" i="91"/>
  <c r="A42760" i="91"/>
  <c r="A42761" i="91"/>
  <c r="A42762" i="91"/>
  <c r="A42767" i="91"/>
  <c r="A42768" i="91"/>
  <c r="A42769" i="91"/>
  <c r="A42770" i="91"/>
  <c r="A42775" i="91"/>
  <c r="A42776" i="91"/>
  <c r="A42777" i="91"/>
  <c r="A42778" i="91"/>
  <c r="A42783" i="91"/>
  <c r="A42784" i="91"/>
  <c r="A42785" i="91"/>
  <c r="A42786" i="91"/>
  <c r="A42791" i="91"/>
  <c r="A42792" i="91"/>
  <c r="A42793" i="91"/>
  <c r="A42794" i="91"/>
  <c r="A42799" i="91"/>
  <c r="A42800" i="91"/>
  <c r="A42801" i="91"/>
  <c r="A42802" i="91"/>
  <c r="A42807" i="91"/>
  <c r="A42808" i="91"/>
  <c r="A42809" i="91"/>
  <c r="A42810" i="91"/>
  <c r="A42815" i="91"/>
  <c r="A42816" i="91"/>
  <c r="A42817" i="91"/>
  <c r="A42818" i="91"/>
  <c r="A42823" i="91"/>
  <c r="A42824" i="91"/>
  <c r="A42825" i="91"/>
  <c r="A42826" i="91"/>
  <c r="A42831" i="91"/>
  <c r="A42832" i="91"/>
  <c r="A42833" i="91"/>
  <c r="A42834" i="91"/>
  <c r="A42839" i="91"/>
  <c r="A42840" i="91"/>
  <c r="A42841" i="91"/>
  <c r="A42842" i="91"/>
  <c r="A42847" i="91"/>
  <c r="A42848" i="91"/>
  <c r="A42849" i="91"/>
  <c r="A42850" i="91"/>
  <c r="A42855" i="91"/>
  <c r="A42856" i="91"/>
  <c r="A42857" i="91"/>
  <c r="A42858" i="91"/>
  <c r="A42863" i="91"/>
  <c r="A42864" i="91"/>
  <c r="A42865" i="91"/>
  <c r="A42866" i="91"/>
  <c r="A42871" i="91"/>
  <c r="A42872" i="91"/>
  <c r="A42873" i="91"/>
  <c r="A42874" i="91"/>
  <c r="A42879" i="91"/>
  <c r="A42880" i="91"/>
  <c r="A42881" i="91"/>
  <c r="A42882" i="91"/>
  <c r="A42887" i="91"/>
  <c r="A42888" i="91"/>
  <c r="A42889" i="91"/>
  <c r="A42890" i="91"/>
  <c r="A42895" i="91"/>
  <c r="A42896" i="91"/>
  <c r="A42897" i="91"/>
  <c r="A42898" i="91"/>
  <c r="A42903" i="91"/>
  <c r="A42904" i="91"/>
  <c r="A42905" i="91"/>
  <c r="A42906" i="91"/>
  <c r="A42911" i="91"/>
  <c r="A42912" i="91"/>
  <c r="A42913" i="91"/>
  <c r="A42914" i="91"/>
  <c r="A42919" i="91"/>
  <c r="A42920" i="91"/>
  <c r="A42921" i="91"/>
  <c r="A42922" i="91"/>
  <c r="A42927" i="91"/>
  <c r="A42928" i="91"/>
  <c r="A42929" i="91"/>
  <c r="A42930" i="91"/>
  <c r="A42935" i="91"/>
  <c r="A42936" i="91"/>
  <c r="A42937" i="91"/>
  <c r="A42938" i="91"/>
  <c r="A42943" i="91"/>
  <c r="A42944" i="91"/>
  <c r="A42945" i="91"/>
  <c r="A42946" i="91"/>
  <c r="A42951" i="91"/>
  <c r="A42952" i="91"/>
  <c r="A42953" i="91"/>
  <c r="A42954" i="91"/>
  <c r="A42959" i="91"/>
  <c r="A42960" i="91"/>
  <c r="A42961" i="91"/>
  <c r="A42962" i="91"/>
  <c r="A42967" i="91"/>
  <c r="A42968" i="91"/>
  <c r="A42969" i="91"/>
  <c r="A42970" i="91"/>
  <c r="A42975" i="91"/>
  <c r="A42976" i="91"/>
  <c r="A42977" i="91"/>
  <c r="A42978" i="91"/>
  <c r="A42983" i="91"/>
  <c r="A42984" i="91"/>
  <c r="A42985" i="91"/>
  <c r="A42986" i="91"/>
  <c r="A42991" i="91"/>
  <c r="A42992" i="91"/>
  <c r="A42993" i="91"/>
  <c r="A42994" i="91"/>
  <c r="A42999" i="91"/>
  <c r="A43000" i="91"/>
  <c r="A43001" i="91"/>
  <c r="A43002" i="91"/>
  <c r="A43007" i="91"/>
  <c r="A43008" i="91"/>
  <c r="A43009" i="91"/>
  <c r="A43010" i="91"/>
  <c r="A43015" i="91"/>
  <c r="A43016" i="91"/>
  <c r="A43017" i="91"/>
  <c r="A43018" i="91"/>
  <c r="A43023" i="91"/>
  <c r="A43024" i="91"/>
  <c r="A43025" i="91"/>
  <c r="A43026" i="91"/>
  <c r="A43031" i="91"/>
  <c r="A43032" i="91"/>
  <c r="A43033" i="91"/>
  <c r="A43034" i="91"/>
  <c r="A43039" i="91"/>
  <c r="A43040" i="91"/>
  <c r="A43041" i="91"/>
  <c r="A43042" i="91"/>
  <c r="A43047" i="91"/>
  <c r="A43048" i="91"/>
  <c r="A43049" i="91"/>
  <c r="A43050" i="91"/>
  <c r="A43055" i="91"/>
  <c r="A43056" i="91"/>
  <c r="A43057" i="91"/>
  <c r="A43058" i="91"/>
  <c r="A43063" i="91"/>
  <c r="A43064" i="91"/>
  <c r="A43065" i="91"/>
  <c r="A43066" i="91"/>
  <c r="A43071" i="91"/>
  <c r="A43072" i="91"/>
  <c r="A43073" i="91"/>
  <c r="A43074" i="91"/>
  <c r="A43079" i="91"/>
  <c r="A43080" i="91"/>
  <c r="A43081" i="91"/>
  <c r="A43082" i="91"/>
  <c r="A43087" i="91"/>
  <c r="A43088" i="91"/>
  <c r="A43089" i="91"/>
  <c r="A43090" i="91"/>
  <c r="A43095" i="91"/>
  <c r="A43096" i="91"/>
  <c r="A43097" i="91"/>
  <c r="A43098" i="91"/>
  <c r="A43103" i="91"/>
  <c r="A43104" i="91"/>
  <c r="A43105" i="91"/>
  <c r="A43106" i="91"/>
  <c r="A43111" i="91"/>
  <c r="A43112" i="91"/>
  <c r="A43113" i="91"/>
  <c r="A43114" i="91"/>
  <c r="A43119" i="91"/>
  <c r="A43120" i="91"/>
  <c r="A43121" i="91"/>
  <c r="A43122" i="91"/>
  <c r="A43127" i="91"/>
  <c r="A43128" i="91"/>
  <c r="A43129" i="91"/>
  <c r="A43130" i="91"/>
  <c r="A43135" i="91"/>
  <c r="A43136" i="91"/>
  <c r="A43137" i="91"/>
  <c r="A43138" i="91"/>
  <c r="A43143" i="91"/>
  <c r="A43144" i="91"/>
  <c r="A43145" i="91"/>
  <c r="A43146" i="91"/>
  <c r="A43151" i="91"/>
  <c r="A43152" i="91"/>
  <c r="A43153" i="91"/>
  <c r="A43154" i="91"/>
  <c r="A43159" i="91"/>
  <c r="A43160" i="91"/>
  <c r="A43161" i="91"/>
  <c r="A43162" i="91"/>
  <c r="A43167" i="91"/>
  <c r="A43168" i="91"/>
  <c r="A43169" i="91"/>
  <c r="A43170" i="91"/>
  <c r="A43175" i="91"/>
  <c r="A43176" i="91"/>
  <c r="A43177" i="91"/>
  <c r="A43178" i="91"/>
  <c r="A43183" i="91"/>
  <c r="A43184" i="91"/>
  <c r="A43185" i="91"/>
  <c r="A43186" i="91"/>
  <c r="A43191" i="91"/>
  <c r="A43192" i="91"/>
  <c r="A43193" i="91"/>
  <c r="A43194" i="91"/>
  <c r="A43199" i="91"/>
  <c r="A43200" i="91"/>
  <c r="A43201" i="91"/>
  <c r="A43202" i="91"/>
  <c r="A43207" i="91"/>
  <c r="A43208" i="91"/>
  <c r="A43209" i="91"/>
  <c r="A43210" i="91"/>
  <c r="A43215" i="91"/>
  <c r="A43216" i="91"/>
  <c r="A43217" i="91"/>
  <c r="A43218" i="91"/>
  <c r="A43223" i="91"/>
  <c r="A43224" i="91"/>
  <c r="A43225" i="91"/>
  <c r="A43226" i="91"/>
  <c r="A43231" i="91"/>
  <c r="A43232" i="91"/>
  <c r="A43233" i="91"/>
  <c r="A43234" i="91"/>
  <c r="A43239" i="91"/>
  <c r="A43240" i="91"/>
  <c r="A43241" i="91"/>
  <c r="A43242" i="91"/>
  <c r="A43247" i="91"/>
  <c r="A43248" i="91"/>
  <c r="A43249" i="91"/>
  <c r="A43250" i="91"/>
  <c r="A43255" i="91"/>
  <c r="A43256" i="91"/>
  <c r="A43257" i="91"/>
  <c r="A43258" i="91"/>
  <c r="A43263" i="91"/>
  <c r="A43264" i="91"/>
  <c r="A43265" i="91"/>
  <c r="A43266" i="91"/>
  <c r="A43271" i="91"/>
  <c r="A43272" i="91"/>
  <c r="A43273" i="91"/>
  <c r="A43274" i="91"/>
  <c r="A43279" i="91"/>
  <c r="A43280" i="91"/>
  <c r="A43281" i="91"/>
  <c r="A43282" i="91"/>
  <c r="A43287" i="91"/>
  <c r="A43288" i="91"/>
  <c r="A43289" i="91"/>
  <c r="A43290" i="91"/>
  <c r="A43295" i="91"/>
  <c r="A43296" i="91"/>
  <c r="A43297" i="91"/>
  <c r="A43298" i="91"/>
  <c r="A43303" i="91"/>
  <c r="A43304" i="91"/>
  <c r="A43305" i="91"/>
  <c r="A43306" i="91"/>
  <c r="A43311" i="91"/>
  <c r="A43312" i="91"/>
  <c r="A43313" i="91"/>
  <c r="A43314" i="91"/>
  <c r="A43319" i="91"/>
  <c r="A43320" i="91"/>
  <c r="A43321" i="91"/>
  <c r="A43322" i="91"/>
  <c r="A43327" i="91"/>
  <c r="A43328" i="91"/>
  <c r="A43329" i="91"/>
  <c r="A43330" i="91"/>
  <c r="A43335" i="91"/>
  <c r="A43336" i="91"/>
  <c r="A43337" i="91"/>
  <c r="A43338" i="91"/>
  <c r="A43343" i="91"/>
  <c r="A43344" i="91"/>
  <c r="A43345" i="91"/>
  <c r="A43346" i="91"/>
  <c r="A43351" i="91"/>
  <c r="A43352" i="91"/>
  <c r="A43353" i="91"/>
  <c r="A43354" i="91"/>
  <c r="A43359" i="91"/>
  <c r="A43360" i="91"/>
  <c r="A43361" i="91"/>
  <c r="A43362" i="91"/>
  <c r="A43367" i="91"/>
  <c r="A43368" i="91"/>
  <c r="A43369" i="91"/>
  <c r="A43370" i="91"/>
  <c r="A43375" i="91"/>
  <c r="A43376" i="91"/>
  <c r="A43377" i="91"/>
  <c r="A43378" i="91"/>
  <c r="A43383" i="91"/>
  <c r="A43384" i="91"/>
  <c r="A43385" i="91"/>
  <c r="A43386" i="91"/>
  <c r="A43391" i="91"/>
  <c r="A43392" i="91"/>
  <c r="A43393" i="91"/>
  <c r="A43394" i="91"/>
  <c r="A43399" i="91"/>
  <c r="A43400" i="91"/>
  <c r="A43401" i="91"/>
  <c r="A43402" i="91"/>
  <c r="A43407" i="91"/>
  <c r="A43408" i="91"/>
  <c r="A43409" i="91"/>
  <c r="A43410" i="91"/>
  <c r="A43415" i="91"/>
  <c r="A43416" i="91"/>
  <c r="A43417" i="91"/>
  <c r="A43418" i="91"/>
  <c r="A43423" i="91"/>
  <c r="A43424" i="91"/>
  <c r="A43425" i="91"/>
  <c r="A43426" i="91"/>
  <c r="A43431" i="91"/>
  <c r="A43432" i="91"/>
  <c r="A43433" i="91"/>
  <c r="A43434" i="91"/>
  <c r="A43439" i="91"/>
  <c r="A43440" i="91"/>
  <c r="A43441" i="91"/>
  <c r="A43442" i="91"/>
  <c r="A43447" i="91"/>
  <c r="A43448" i="91"/>
  <c r="A43449" i="91"/>
  <c r="A43450" i="91"/>
  <c r="A43455" i="91"/>
  <c r="A43456" i="91"/>
  <c r="A43457" i="91"/>
  <c r="A43458" i="91"/>
  <c r="A43463" i="91"/>
  <c r="A43464" i="91"/>
  <c r="A43465" i="91"/>
  <c r="A43466" i="91"/>
  <c r="A43471" i="91"/>
  <c r="A43472" i="91"/>
  <c r="A43473" i="91"/>
  <c r="A43474" i="91"/>
  <c r="A43479" i="91"/>
  <c r="A43480" i="91"/>
  <c r="A43481" i="91"/>
  <c r="A43482" i="91"/>
  <c r="A43487" i="91"/>
  <c r="A43488" i="91"/>
  <c r="A43489" i="91"/>
  <c r="A43490" i="91"/>
  <c r="A43495" i="91"/>
  <c r="A43496" i="91"/>
  <c r="A43497" i="91"/>
  <c r="A43498" i="91"/>
  <c r="A43503" i="91"/>
  <c r="A43504" i="91"/>
  <c r="A43505" i="91"/>
  <c r="A43506" i="91"/>
  <c r="A43511" i="91"/>
  <c r="A43512" i="91"/>
  <c r="A43513" i="91"/>
  <c r="A43514" i="91"/>
  <c r="A43519" i="91"/>
  <c r="A43520" i="91"/>
  <c r="A43521" i="91"/>
  <c r="A43522" i="91"/>
  <c r="A43527" i="91"/>
  <c r="A43528" i="91"/>
  <c r="A43529" i="91"/>
  <c r="A43530" i="91"/>
  <c r="A43535" i="91"/>
  <c r="A43536" i="91"/>
  <c r="A43537" i="91"/>
  <c r="A43538" i="91"/>
  <c r="A43543" i="91"/>
  <c r="A43544" i="91"/>
  <c r="A43545" i="91"/>
  <c r="A43546" i="91"/>
  <c r="A43551" i="91"/>
  <c r="A43552" i="91"/>
  <c r="A43553" i="91"/>
  <c r="A43554" i="91"/>
  <c r="A43559" i="91"/>
  <c r="A43560" i="91"/>
  <c r="A43561" i="91"/>
  <c r="A43562" i="91"/>
  <c r="A43567" i="91"/>
  <c r="A43568" i="91"/>
  <c r="A43569" i="91"/>
  <c r="A43570" i="91"/>
  <c r="A43575" i="91"/>
  <c r="A43576" i="91"/>
  <c r="A43577" i="91"/>
  <c r="A43578" i="91"/>
  <c r="A43583" i="91"/>
  <c r="A43584" i="91"/>
  <c r="A43585" i="91"/>
  <c r="A43586" i="91"/>
  <c r="A43591" i="91"/>
  <c r="A43592" i="91"/>
  <c r="A43593" i="91"/>
  <c r="A43594" i="91"/>
  <c r="A43599" i="91"/>
  <c r="A43600" i="91"/>
  <c r="A43601" i="91"/>
  <c r="A43602" i="91"/>
  <c r="A43607" i="91"/>
  <c r="A43608" i="91"/>
  <c r="A43609" i="91"/>
  <c r="A43610" i="91"/>
  <c r="A43615" i="91"/>
  <c r="A43616" i="91"/>
  <c r="A43617" i="91"/>
  <c r="A43618" i="91"/>
  <c r="A43623" i="91"/>
  <c r="A43624" i="91"/>
  <c r="A43625" i="91"/>
  <c r="A43626" i="91"/>
  <c r="A43631" i="91"/>
  <c r="A43632" i="91"/>
  <c r="A43633" i="91"/>
  <c r="A43634" i="91"/>
  <c r="A43639" i="91"/>
  <c r="A43640" i="91"/>
  <c r="A43641" i="91"/>
  <c r="A43642" i="91"/>
  <c r="A43647" i="91"/>
  <c r="A43648" i="91"/>
  <c r="A43649" i="91"/>
  <c r="A43650" i="91"/>
  <c r="A43655" i="91"/>
  <c r="A43656" i="91"/>
  <c r="A43657" i="91"/>
  <c r="A43658" i="91"/>
  <c r="A43663" i="91"/>
  <c r="A43664" i="91"/>
  <c r="A43665" i="91"/>
  <c r="A43666" i="91"/>
  <c r="A43671" i="91"/>
  <c r="A43672" i="91"/>
  <c r="A43673" i="91"/>
  <c r="A43674" i="91"/>
  <c r="A43679" i="91"/>
  <c r="A43680" i="91"/>
  <c r="A43681" i="91"/>
  <c r="A43682" i="91"/>
  <c r="A43687" i="91"/>
  <c r="A43688" i="91"/>
  <c r="A43689" i="91"/>
  <c r="A43690" i="91"/>
  <c r="A43695" i="91"/>
  <c r="A43696" i="91"/>
  <c r="A43697" i="91"/>
  <c r="A43698" i="91"/>
  <c r="A43703" i="91"/>
  <c r="A43704" i="91"/>
  <c r="A43705" i="91"/>
  <c r="A43706" i="91"/>
  <c r="A43711" i="91"/>
  <c r="A43712" i="91"/>
  <c r="A43713" i="91"/>
  <c r="A43714" i="91"/>
  <c r="A43719" i="91"/>
  <c r="A43720" i="91"/>
  <c r="A43721" i="91"/>
  <c r="A43722" i="91"/>
  <c r="A43727" i="91"/>
  <c r="A43728" i="91"/>
  <c r="A43729" i="91"/>
  <c r="A43730" i="91"/>
  <c r="A43735" i="91"/>
  <c r="A43736" i="91"/>
  <c r="A43737" i="91"/>
  <c r="A43738" i="91"/>
  <c r="A43743" i="91"/>
  <c r="A43744" i="91"/>
  <c r="A43745" i="91"/>
  <c r="A43746" i="91"/>
  <c r="A43751" i="91"/>
  <c r="A43752" i="91"/>
  <c r="A43753" i="91"/>
  <c r="A43754" i="91"/>
  <c r="A43759" i="91"/>
  <c r="A43760" i="91"/>
  <c r="A43761" i="91"/>
  <c r="A43762" i="91"/>
  <c r="A43767" i="91"/>
  <c r="A43768" i="91"/>
  <c r="A43769" i="91"/>
  <c r="A43770" i="91"/>
  <c r="A43775" i="91"/>
  <c r="A43776" i="91"/>
  <c r="A43777" i="91"/>
  <c r="A43778" i="91"/>
  <c r="A43783" i="91"/>
  <c r="A43784" i="91"/>
  <c r="A43785" i="91"/>
  <c r="A43786" i="91"/>
  <c r="A43791" i="91"/>
  <c r="A43792" i="91"/>
  <c r="A43793" i="91"/>
  <c r="A43794" i="91"/>
  <c r="A43799" i="91"/>
  <c r="A43800" i="91"/>
  <c r="A43801" i="91"/>
  <c r="A43802" i="91"/>
  <c r="A43807" i="91"/>
  <c r="A43808" i="91"/>
  <c r="A43809" i="91"/>
  <c r="A43810" i="91"/>
  <c r="A43815" i="91"/>
  <c r="A43816" i="91"/>
  <c r="A43817" i="91"/>
  <c r="A43818" i="91"/>
  <c r="A43823" i="91"/>
  <c r="A43824" i="91"/>
  <c r="A43825" i="91"/>
  <c r="A43826" i="91"/>
  <c r="A43831" i="91"/>
  <c r="A43832" i="91"/>
  <c r="A43833" i="91"/>
  <c r="A43834" i="91"/>
  <c r="A43839" i="91"/>
  <c r="A43840" i="91"/>
  <c r="A43841" i="91"/>
  <c r="A43842" i="91"/>
  <c r="A43847" i="91"/>
  <c r="A43848" i="91"/>
  <c r="A43849" i="91"/>
  <c r="A43850" i="91"/>
  <c r="A43855" i="91"/>
  <c r="A43856" i="91"/>
  <c r="A43857" i="91"/>
  <c r="A43858" i="91"/>
  <c r="A43863" i="91"/>
  <c r="A43864" i="91"/>
  <c r="A43865" i="91"/>
  <c r="A43866" i="91"/>
  <c r="A43871" i="91"/>
  <c r="A43872" i="91"/>
  <c r="A43873" i="91"/>
  <c r="A43874" i="91"/>
  <c r="A43879" i="91"/>
  <c r="A43880" i="91"/>
  <c r="A43881" i="91"/>
  <c r="A43882" i="91"/>
  <c r="A43887" i="91"/>
  <c r="A43888" i="91"/>
  <c r="A43889" i="91"/>
  <c r="A43890" i="91"/>
  <c r="A43895" i="91"/>
  <c r="A43896" i="91"/>
  <c r="A43897" i="91"/>
  <c r="A43898" i="91"/>
  <c r="A43903" i="91"/>
  <c r="A43904" i="91"/>
  <c r="A43905" i="91"/>
  <c r="A43906" i="91"/>
  <c r="A43911" i="91"/>
  <c r="A43912" i="91"/>
  <c r="A43913" i="91"/>
  <c r="A43914" i="91"/>
  <c r="A43919" i="91"/>
  <c r="A43920" i="91"/>
  <c r="A43921" i="91"/>
  <c r="A43922" i="91"/>
  <c r="A43927" i="91"/>
  <c r="A43928" i="91"/>
  <c r="A43929" i="91"/>
  <c r="A43930" i="91"/>
  <c r="A43935" i="91"/>
  <c r="A43936" i="91"/>
  <c r="A43937" i="91"/>
  <c r="A43938" i="91"/>
  <c r="A43943" i="91"/>
  <c r="A43944" i="91"/>
  <c r="A43945" i="91"/>
  <c r="A43946" i="91"/>
  <c r="A43951" i="91"/>
  <c r="A43952" i="91"/>
  <c r="A43953" i="91"/>
  <c r="A43954" i="91"/>
  <c r="A43959" i="91"/>
  <c r="A43960" i="91"/>
  <c r="A43961" i="91"/>
  <c r="A43962" i="91"/>
  <c r="A43967" i="91"/>
  <c r="A43968" i="91"/>
  <c r="A43969" i="91"/>
  <c r="A43970" i="91"/>
  <c r="A43975" i="91"/>
  <c r="A43976" i="91"/>
  <c r="A43977" i="91"/>
  <c r="A43978" i="91"/>
  <c r="A43983" i="91"/>
  <c r="A43984" i="91"/>
  <c r="A43985" i="91"/>
  <c r="A43986" i="91"/>
  <c r="A43991" i="91"/>
  <c r="A43992" i="91"/>
  <c r="A43993" i="91"/>
  <c r="A43994" i="91"/>
  <c r="A43999" i="91"/>
  <c r="A44000" i="91"/>
  <c r="A44001" i="91"/>
  <c r="A44002" i="91"/>
  <c r="A44007" i="91"/>
  <c r="A44008" i="91"/>
  <c r="A44009" i="91"/>
  <c r="A44010" i="91"/>
  <c r="A44015" i="91"/>
  <c r="A44016" i="91"/>
  <c r="A44017" i="91"/>
  <c r="A44018" i="91"/>
  <c r="A44023" i="91"/>
  <c r="A44024" i="91"/>
  <c r="A44025" i="91"/>
  <c r="A44026" i="91"/>
  <c r="A44031" i="91"/>
  <c r="A44032" i="91"/>
  <c r="A44033" i="91"/>
  <c r="A44034" i="91"/>
  <c r="A44039" i="91"/>
  <c r="A44040" i="91"/>
  <c r="A44041" i="91"/>
  <c r="A44042" i="91"/>
  <c r="A44047" i="91"/>
  <c r="A44048" i="91"/>
  <c r="A44049" i="91"/>
  <c r="A44050" i="91"/>
  <c r="A44055" i="91"/>
  <c r="A44056" i="91"/>
  <c r="A44057" i="91"/>
  <c r="A44058" i="91"/>
  <c r="A44063" i="91"/>
  <c r="A44064" i="91"/>
  <c r="A44065" i="91"/>
  <c r="A44066" i="91"/>
  <c r="A44071" i="91"/>
  <c r="A44072" i="91"/>
  <c r="A44073" i="91"/>
  <c r="A44074" i="91"/>
  <c r="A44079" i="91"/>
  <c r="A44080" i="91"/>
  <c r="A44081" i="91"/>
  <c r="A44082" i="91"/>
  <c r="A44087" i="91"/>
  <c r="A44088" i="91"/>
  <c r="A44089" i="91"/>
  <c r="A44090" i="91"/>
  <c r="A44095" i="91"/>
  <c r="A44096" i="91"/>
  <c r="A44097" i="91"/>
  <c r="A44098" i="91"/>
  <c r="A44103" i="91"/>
  <c r="A44104" i="91"/>
  <c r="A44105" i="91"/>
  <c r="A44106" i="91"/>
  <c r="A44111" i="91"/>
  <c r="A44112" i="91"/>
  <c r="A44113" i="91"/>
  <c r="A44114" i="91"/>
  <c r="A44119" i="91"/>
  <c r="A44120" i="91"/>
  <c r="A44121" i="91"/>
  <c r="A44122" i="91"/>
  <c r="A44127" i="91"/>
  <c r="A44128" i="91"/>
  <c r="A44129" i="91"/>
  <c r="A44130" i="91"/>
  <c r="A44135" i="91"/>
  <c r="A44136" i="91"/>
  <c r="A44137" i="91"/>
  <c r="A44138" i="91"/>
  <c r="A44143" i="91"/>
  <c r="A44144" i="91"/>
  <c r="A44145" i="91"/>
  <c r="A44146" i="91"/>
  <c r="A44151" i="91"/>
  <c r="A44152" i="91"/>
  <c r="A44153" i="91"/>
  <c r="A44154" i="91"/>
  <c r="A44159" i="91"/>
  <c r="A44160" i="91"/>
  <c r="A44161" i="91"/>
  <c r="A44162" i="91"/>
  <c r="A44167" i="91"/>
  <c r="A44168" i="91"/>
  <c r="A44169" i="91"/>
  <c r="A44170" i="91"/>
  <c r="A44175" i="91"/>
  <c r="A44176" i="91"/>
  <c r="A44177" i="91"/>
  <c r="A44178" i="91"/>
  <c r="A44183" i="91"/>
  <c r="A44184" i="91"/>
  <c r="A44185" i="91"/>
  <c r="A44186" i="91"/>
  <c r="A44191" i="91"/>
  <c r="A44192" i="91"/>
  <c r="A44193" i="91"/>
  <c r="A44194" i="91"/>
  <c r="A44199" i="91"/>
  <c r="A44200" i="91"/>
  <c r="A44201" i="91"/>
  <c r="A44202" i="91"/>
  <c r="A44207" i="91"/>
  <c r="A44208" i="91"/>
  <c r="A44209" i="91"/>
  <c r="A44210" i="91"/>
  <c r="A44215" i="91"/>
  <c r="A44216" i="91"/>
  <c r="A44217" i="91"/>
  <c r="A44218" i="91"/>
  <c r="A44223" i="91"/>
  <c r="A44224" i="91"/>
  <c r="A44225" i="91"/>
  <c r="A44226" i="91"/>
  <c r="A44231" i="91"/>
  <c r="A44232" i="91"/>
  <c r="A44233" i="91"/>
  <c r="A44234" i="91"/>
  <c r="A44239" i="91"/>
  <c r="A44240" i="91"/>
  <c r="A44241" i="91"/>
  <c r="A44242" i="91"/>
  <c r="A44247" i="91"/>
  <c r="A44248" i="91"/>
  <c r="A44249" i="91"/>
  <c r="A44250" i="91"/>
  <c r="A44255" i="91"/>
  <c r="A44256" i="91"/>
  <c r="A44257" i="91"/>
  <c r="A44258" i="91"/>
  <c r="A44263" i="91"/>
  <c r="A44264" i="91"/>
  <c r="A44265" i="91"/>
  <c r="A44266" i="91"/>
  <c r="A44271" i="91"/>
  <c r="A44272" i="91"/>
  <c r="A44273" i="91"/>
  <c r="A44274" i="91"/>
  <c r="A44279" i="91"/>
  <c r="A44280" i="91"/>
  <c r="A44281" i="91"/>
  <c r="A44282" i="91"/>
  <c r="A44287" i="91"/>
  <c r="A44288" i="91"/>
  <c r="A44289" i="91"/>
  <c r="A44290" i="91"/>
  <c r="A44295" i="91"/>
  <c r="A44296" i="91"/>
  <c r="A44297" i="91"/>
  <c r="A44298" i="91"/>
  <c r="A44303" i="91"/>
  <c r="A44304" i="91"/>
  <c r="A44305" i="91"/>
  <c r="A44306" i="91"/>
  <c r="A44311" i="91"/>
  <c r="A44312" i="91"/>
  <c r="A44313" i="91"/>
  <c r="A44314" i="91"/>
  <c r="A44319" i="91"/>
  <c r="A44320" i="91"/>
  <c r="A44321" i="91"/>
  <c r="A44322" i="91"/>
  <c r="A44327" i="91"/>
  <c r="A44328" i="91"/>
  <c r="A44329" i="91"/>
  <c r="A44330" i="91"/>
  <c r="A44335" i="91"/>
  <c r="A44336" i="91"/>
  <c r="A44337" i="91"/>
  <c r="A2" i="91"/>
  <c r="A3" i="91"/>
  <c r="A4" i="91"/>
  <c r="A5" i="91"/>
  <c r="A6" i="91"/>
  <c r="A7" i="91"/>
  <c r="A8" i="91"/>
  <c r="A9" i="91"/>
  <c r="A10" i="91"/>
  <c r="A11" i="91"/>
  <c r="A12" i="91"/>
  <c r="A13" i="91"/>
  <c r="A14" i="91"/>
  <c r="A15" i="91"/>
  <c r="A16" i="91"/>
  <c r="A17" i="91"/>
  <c r="A18" i="91"/>
  <c r="A19" i="91"/>
  <c r="A20" i="91"/>
  <c r="A21" i="91"/>
  <c r="A22" i="91"/>
  <c r="A23" i="91"/>
  <c r="A24" i="91"/>
  <c r="A25" i="91"/>
  <c r="A26" i="91"/>
  <c r="A27" i="91"/>
  <c r="A28" i="91"/>
  <c r="A29" i="91"/>
  <c r="A30" i="91"/>
  <c r="A31" i="91"/>
  <c r="A32" i="91"/>
  <c r="A33" i="91"/>
  <c r="A34" i="91"/>
  <c r="A35" i="91"/>
  <c r="A36" i="91"/>
  <c r="A37" i="91"/>
  <c r="A38" i="91"/>
  <c r="A39" i="91"/>
  <c r="A40" i="91"/>
  <c r="A41" i="91"/>
  <c r="A42" i="91"/>
  <c r="A43" i="91"/>
  <c r="A44" i="91"/>
  <c r="A45" i="91"/>
  <c r="A46" i="91"/>
  <c r="A47" i="91"/>
  <c r="A48" i="91"/>
  <c r="A49" i="91"/>
  <c r="A50" i="91"/>
  <c r="A51" i="91"/>
  <c r="A52" i="91"/>
  <c r="A53" i="91"/>
  <c r="A54" i="91"/>
  <c r="A55" i="91"/>
  <c r="A56" i="91"/>
  <c r="A57" i="91"/>
  <c r="A58" i="91"/>
  <c r="A59" i="91"/>
  <c r="A60" i="91"/>
  <c r="A61" i="91"/>
  <c r="A62" i="91"/>
  <c r="A63" i="91"/>
  <c r="A64" i="91"/>
  <c r="A65" i="91"/>
  <c r="A66" i="91"/>
  <c r="A67" i="91"/>
  <c r="A68" i="91"/>
  <c r="A69" i="91"/>
  <c r="A70" i="91"/>
  <c r="A71" i="91"/>
  <c r="A72" i="91"/>
  <c r="A73" i="91"/>
  <c r="A74" i="91"/>
  <c r="A75" i="91"/>
  <c r="A76" i="91"/>
  <c r="A77" i="91"/>
  <c r="A78" i="91"/>
  <c r="A79" i="91"/>
  <c r="A80" i="91"/>
  <c r="A81" i="91"/>
  <c r="A82" i="91"/>
  <c r="A83" i="91"/>
  <c r="A84" i="91"/>
  <c r="A85" i="91"/>
  <c r="A86" i="91"/>
  <c r="A87" i="91"/>
  <c r="A88" i="91"/>
  <c r="A89" i="91"/>
  <c r="A90" i="91"/>
  <c r="A91" i="91"/>
  <c r="A92" i="91"/>
  <c r="A93" i="91"/>
  <c r="A94" i="91"/>
  <c r="A95" i="91"/>
  <c r="A96" i="91"/>
  <c r="A97" i="91"/>
  <c r="A98" i="91"/>
  <c r="A99" i="91"/>
  <c r="A100" i="91"/>
  <c r="A101" i="91"/>
  <c r="A102" i="91"/>
  <c r="A103" i="91"/>
  <c r="A104" i="91"/>
  <c r="A105" i="91"/>
  <c r="A106" i="91"/>
  <c r="A107" i="91"/>
  <c r="A108" i="91"/>
  <c r="A109" i="91"/>
  <c r="A110" i="91"/>
  <c r="A111" i="91"/>
  <c r="A112" i="91"/>
  <c r="A113" i="91"/>
  <c r="A114" i="91"/>
  <c r="A115" i="91"/>
  <c r="A116" i="91"/>
  <c r="A117" i="91"/>
  <c r="A118" i="91"/>
  <c r="A119" i="91"/>
  <c r="A120" i="91"/>
  <c r="A121" i="91"/>
  <c r="A122" i="91"/>
  <c r="A123" i="91"/>
  <c r="A124" i="91"/>
  <c r="A125" i="91"/>
  <c r="A126" i="91"/>
  <c r="A127" i="91"/>
  <c r="A128" i="91"/>
  <c r="A129" i="91"/>
  <c r="A130" i="91"/>
  <c r="A131" i="91"/>
  <c r="A132" i="91"/>
  <c r="A133" i="91"/>
  <c r="A134" i="91"/>
  <c r="A135" i="91"/>
  <c r="A136" i="91"/>
  <c r="A137" i="91"/>
  <c r="A138" i="91"/>
  <c r="A139" i="91"/>
  <c r="A140" i="91"/>
  <c r="A141" i="91"/>
  <c r="A142" i="91"/>
  <c r="A143" i="91"/>
  <c r="A144" i="91"/>
  <c r="A145" i="91"/>
  <c r="A146" i="91"/>
  <c r="A147" i="91"/>
  <c r="A148" i="91"/>
  <c r="A149" i="91"/>
  <c r="A150" i="91"/>
  <c r="A151" i="91"/>
  <c r="A152" i="91"/>
  <c r="A153" i="91"/>
  <c r="A154" i="91"/>
  <c r="A155" i="91"/>
  <c r="A156" i="91"/>
  <c r="A157" i="91"/>
  <c r="A158" i="91"/>
  <c r="A159" i="91"/>
  <c r="A160" i="91"/>
  <c r="A161" i="91"/>
  <c r="A162" i="91"/>
  <c r="A163" i="91"/>
  <c r="A164" i="91"/>
  <c r="A165" i="91"/>
  <c r="A166" i="91"/>
  <c r="A167" i="91"/>
  <c r="A168" i="91"/>
  <c r="A169" i="91"/>
  <c r="A170" i="91"/>
  <c r="A171" i="91"/>
  <c r="A172" i="91"/>
  <c r="A173" i="91"/>
  <c r="A174" i="91"/>
  <c r="A175" i="91"/>
  <c r="A176" i="91"/>
  <c r="A177" i="91"/>
  <c r="A178" i="91"/>
  <c r="A179" i="91"/>
  <c r="A180" i="91"/>
  <c r="A181" i="91"/>
  <c r="A182" i="91"/>
  <c r="A183" i="91"/>
  <c r="A184" i="91"/>
  <c r="A185" i="91"/>
  <c r="A186" i="91"/>
  <c r="A187" i="91"/>
  <c r="A188" i="91"/>
  <c r="A189" i="91"/>
  <c r="A190" i="91"/>
  <c r="A191" i="91"/>
  <c r="A192" i="91"/>
  <c r="A193" i="91"/>
  <c r="A194" i="91"/>
  <c r="A195" i="91"/>
  <c r="A196" i="91"/>
  <c r="A197" i="91"/>
  <c r="A198" i="91"/>
  <c r="A199" i="91"/>
  <c r="A200" i="91"/>
  <c r="A201" i="91"/>
  <c r="A202" i="91"/>
  <c r="A203" i="91"/>
  <c r="A204" i="91"/>
  <c r="A205" i="91"/>
  <c r="A206" i="91"/>
  <c r="A207" i="91"/>
  <c r="A208" i="91"/>
  <c r="A209" i="91"/>
  <c r="A210" i="91"/>
  <c r="A211" i="91"/>
  <c r="A212" i="91"/>
  <c r="A213" i="91"/>
  <c r="A214" i="91"/>
  <c r="A215" i="91"/>
  <c r="A216" i="91"/>
  <c r="A217" i="91"/>
  <c r="A218" i="91"/>
  <c r="A219" i="91"/>
  <c r="A220" i="91"/>
  <c r="A221" i="91"/>
  <c r="A222" i="91"/>
  <c r="A223" i="91"/>
  <c r="A224" i="91"/>
  <c r="A225" i="91"/>
  <c r="A226" i="91"/>
  <c r="A227" i="91"/>
  <c r="A228" i="91"/>
  <c r="A229" i="91"/>
  <c r="A230" i="91"/>
  <c r="A231" i="91"/>
  <c r="A232" i="91"/>
  <c r="A233" i="91"/>
  <c r="A234" i="91"/>
  <c r="A235" i="91"/>
  <c r="A236" i="91"/>
  <c r="A237" i="91"/>
  <c r="A238" i="91"/>
  <c r="A239" i="91"/>
  <c r="A240" i="91"/>
  <c r="A241" i="91"/>
  <c r="A242" i="91"/>
  <c r="A243" i="91"/>
  <c r="A244" i="91"/>
  <c r="A245" i="91"/>
  <c r="A246" i="91"/>
  <c r="A247" i="91"/>
  <c r="A248" i="91"/>
  <c r="A249" i="91"/>
  <c r="A250" i="91"/>
  <c r="A251" i="91"/>
  <c r="A252" i="91"/>
  <c r="A253" i="91"/>
  <c r="A254" i="91"/>
  <c r="A255" i="91"/>
  <c r="A256" i="91"/>
  <c r="A257" i="91"/>
  <c r="A258" i="91"/>
  <c r="A259" i="91"/>
  <c r="A260" i="91"/>
  <c r="A261" i="91"/>
  <c r="A262" i="91"/>
  <c r="A263" i="91"/>
  <c r="A264" i="91"/>
  <c r="A265" i="91"/>
  <c r="A266" i="91"/>
  <c r="A267" i="91"/>
  <c r="A268" i="91"/>
  <c r="A269" i="91"/>
  <c r="A270" i="91"/>
  <c r="A271" i="91"/>
  <c r="A272" i="91"/>
  <c r="A273" i="91"/>
  <c r="A274" i="91"/>
  <c r="A275" i="91"/>
  <c r="A276" i="91"/>
  <c r="A277" i="91"/>
  <c r="A278" i="91"/>
  <c r="A279" i="91"/>
  <c r="A280" i="91"/>
  <c r="A281" i="91"/>
  <c r="A282" i="91"/>
  <c r="A283" i="91"/>
  <c r="A284" i="91"/>
  <c r="A285" i="91"/>
  <c r="A286" i="91"/>
  <c r="A287" i="91"/>
  <c r="A288" i="91"/>
  <c r="A289" i="91"/>
  <c r="A290" i="91"/>
  <c r="A291" i="91"/>
  <c r="A292" i="91"/>
  <c r="A293" i="91"/>
  <c r="A294" i="91"/>
  <c r="A295" i="91"/>
  <c r="A296" i="91"/>
  <c r="A297" i="91"/>
  <c r="A298" i="91"/>
  <c r="A299" i="91"/>
  <c r="A300" i="91"/>
  <c r="A301" i="91"/>
  <c r="A302" i="91"/>
  <c r="A303" i="91"/>
  <c r="A304" i="91"/>
  <c r="A305" i="91"/>
  <c r="A306" i="91"/>
  <c r="A307" i="91"/>
  <c r="A308" i="91"/>
  <c r="A309" i="91"/>
  <c r="A310" i="91"/>
  <c r="A311" i="91"/>
  <c r="A312" i="91"/>
  <c r="A313" i="91"/>
  <c r="A314" i="91"/>
  <c r="A315" i="91"/>
  <c r="A316" i="91"/>
  <c r="A317" i="91"/>
  <c r="A318" i="91"/>
  <c r="A319" i="91"/>
  <c r="A320" i="91"/>
  <c r="A321" i="91"/>
  <c r="A322" i="91"/>
  <c r="A323" i="91"/>
  <c r="A324" i="91"/>
  <c r="A325" i="91"/>
  <c r="A326" i="91"/>
  <c r="A327" i="91"/>
  <c r="A328" i="91"/>
  <c r="A329" i="91"/>
  <c r="A330" i="91"/>
  <c r="A331" i="91"/>
  <c r="A332" i="91"/>
  <c r="A333" i="91"/>
  <c r="A334" i="91"/>
  <c r="A335" i="91"/>
  <c r="A336" i="91"/>
  <c r="A337" i="91"/>
  <c r="A338" i="91"/>
  <c r="A339" i="91"/>
  <c r="A340" i="91"/>
  <c r="A341" i="91"/>
  <c r="A342" i="91"/>
  <c r="A343" i="91"/>
  <c r="A344" i="91"/>
  <c r="A345" i="91"/>
  <c r="A346" i="91"/>
  <c r="A347" i="91"/>
  <c r="A348" i="91"/>
  <c r="A349" i="91"/>
  <c r="A350" i="91"/>
  <c r="A351" i="91"/>
  <c r="A352" i="91"/>
  <c r="A353" i="91"/>
  <c r="A354" i="91"/>
  <c r="A355" i="91"/>
  <c r="A356" i="91"/>
  <c r="A357" i="91"/>
  <c r="A358" i="91"/>
  <c r="A359" i="91"/>
  <c r="A360" i="91"/>
  <c r="A361" i="91"/>
  <c r="A362" i="91"/>
  <c r="A363" i="91"/>
  <c r="A364" i="91"/>
  <c r="A365" i="91"/>
  <c r="A366" i="91"/>
  <c r="A367" i="91"/>
  <c r="A368" i="91"/>
  <c r="A369" i="91"/>
  <c r="A370" i="91"/>
  <c r="A371" i="91"/>
  <c r="A372" i="91"/>
  <c r="A373" i="91"/>
  <c r="A374" i="91"/>
  <c r="A375" i="91"/>
  <c r="A376" i="91"/>
  <c r="A377" i="91"/>
  <c r="A378" i="91"/>
  <c r="A379" i="91"/>
  <c r="A380" i="91"/>
  <c r="A381" i="91"/>
  <c r="A382" i="91"/>
  <c r="A383" i="91"/>
  <c r="A384" i="91"/>
  <c r="A385" i="91"/>
  <c r="A386" i="91"/>
  <c r="A387" i="91"/>
  <c r="A388" i="91"/>
  <c r="A389" i="91"/>
  <c r="A390" i="91"/>
  <c r="A391" i="91"/>
  <c r="A392" i="91"/>
  <c r="A393" i="91"/>
  <c r="A394" i="91"/>
  <c r="A395" i="91"/>
  <c r="A396" i="91"/>
  <c r="A397" i="91"/>
  <c r="A398" i="91"/>
  <c r="A399" i="91"/>
  <c r="A400" i="91"/>
  <c r="A401" i="91"/>
  <c r="A402" i="91"/>
  <c r="A403" i="91"/>
  <c r="A404" i="91"/>
  <c r="A405" i="91"/>
  <c r="A406" i="91"/>
  <c r="A407" i="91"/>
  <c r="A408" i="91"/>
  <c r="A409" i="91"/>
  <c r="A410" i="91"/>
  <c r="A411" i="91"/>
  <c r="A412" i="91"/>
  <c r="A413" i="91"/>
  <c r="A414" i="91"/>
  <c r="A415" i="91"/>
  <c r="A416" i="91"/>
  <c r="A417" i="91"/>
  <c r="A418" i="91"/>
  <c r="A419" i="91"/>
  <c r="A420" i="91"/>
  <c r="A421" i="91"/>
  <c r="A422" i="91"/>
  <c r="A423" i="91"/>
  <c r="A424" i="91"/>
  <c r="A425" i="91"/>
  <c r="A426" i="91"/>
  <c r="A427" i="91"/>
  <c r="A428" i="91"/>
  <c r="A429" i="91"/>
  <c r="A430" i="91"/>
  <c r="A431" i="91"/>
  <c r="A432" i="91"/>
  <c r="A433" i="91"/>
  <c r="A434" i="91"/>
  <c r="A435" i="91"/>
  <c r="A436" i="91"/>
  <c r="A437" i="91"/>
  <c r="A438" i="91"/>
  <c r="A439" i="91"/>
  <c r="A440" i="91"/>
  <c r="A441" i="91"/>
  <c r="A442" i="91"/>
  <c r="A443" i="91"/>
  <c r="A444" i="91"/>
  <c r="A445" i="91"/>
  <c r="A446" i="91"/>
  <c r="A447" i="91"/>
  <c r="A448" i="91"/>
  <c r="A449" i="91"/>
  <c r="A450" i="91"/>
  <c r="A451" i="91"/>
  <c r="A452" i="91"/>
  <c r="A453" i="91"/>
  <c r="A454" i="91"/>
  <c r="A455" i="91"/>
  <c r="A456" i="91"/>
  <c r="A457" i="91"/>
  <c r="A458" i="91"/>
  <c r="A459" i="91"/>
  <c r="A460" i="91"/>
  <c r="A461" i="91"/>
  <c r="A462" i="91"/>
  <c r="A463" i="91"/>
  <c r="A464" i="91"/>
  <c r="A465" i="91"/>
  <c r="A466" i="91"/>
  <c r="A467" i="91"/>
  <c r="A468" i="91"/>
  <c r="A469" i="91"/>
  <c r="A470" i="91"/>
  <c r="A471" i="91"/>
  <c r="A472" i="91"/>
  <c r="A473" i="91"/>
  <c r="A474" i="91"/>
  <c r="A475" i="91"/>
  <c r="A476" i="91"/>
  <c r="A477" i="91"/>
  <c r="A478" i="91"/>
  <c r="A479" i="91"/>
  <c r="A480" i="91"/>
  <c r="A481" i="91"/>
  <c r="A482" i="91"/>
  <c r="A483" i="91"/>
  <c r="A484" i="91"/>
  <c r="A485" i="91"/>
  <c r="A486" i="91"/>
  <c r="A487" i="91"/>
  <c r="A488" i="91"/>
  <c r="A489" i="91"/>
  <c r="A490" i="91"/>
  <c r="A491" i="91"/>
  <c r="A492" i="91"/>
  <c r="A493" i="91"/>
  <c r="A494" i="91"/>
  <c r="A495" i="91"/>
  <c r="A496" i="91"/>
  <c r="A497" i="91"/>
  <c r="A498" i="91"/>
  <c r="A499" i="91"/>
  <c r="A500" i="91"/>
  <c r="A501" i="91"/>
  <c r="A502" i="91"/>
  <c r="A503" i="91"/>
  <c r="A504" i="91"/>
  <c r="A505" i="91"/>
  <c r="A506" i="91"/>
  <c r="A507" i="91"/>
  <c r="A508" i="91"/>
  <c r="A509" i="91"/>
  <c r="A510" i="91"/>
  <c r="A511" i="91"/>
  <c r="A512" i="91"/>
  <c r="A513" i="91"/>
  <c r="A514" i="91"/>
  <c r="A515" i="91"/>
  <c r="A516" i="91"/>
  <c r="A517" i="91"/>
  <c r="A518" i="91"/>
  <c r="A519" i="91"/>
  <c r="A520" i="91"/>
  <c r="A521" i="91"/>
  <c r="A522" i="91"/>
  <c r="A523" i="91"/>
  <c r="A524" i="91"/>
  <c r="A525" i="91"/>
  <c r="A526" i="91"/>
  <c r="A527" i="91"/>
  <c r="A528" i="91"/>
  <c r="A529" i="91"/>
  <c r="A530" i="91"/>
  <c r="A531" i="91"/>
  <c r="A532" i="91"/>
  <c r="A533" i="91"/>
  <c r="A534" i="91"/>
  <c r="A535" i="91"/>
  <c r="A536" i="91"/>
  <c r="A537" i="91"/>
  <c r="A538" i="91"/>
  <c r="A539" i="91"/>
  <c r="A540" i="91"/>
  <c r="A541" i="91"/>
  <c r="A542" i="91"/>
  <c r="A543" i="91"/>
  <c r="A544" i="91"/>
  <c r="A545" i="91"/>
  <c r="A546" i="91"/>
  <c r="A547" i="91"/>
  <c r="A548" i="91"/>
  <c r="A549" i="91"/>
  <c r="A550" i="91"/>
  <c r="A551" i="91"/>
  <c r="A552" i="91"/>
  <c r="A553" i="91"/>
  <c r="A554" i="91"/>
  <c r="A555" i="91"/>
  <c r="A556" i="91"/>
  <c r="A557" i="91"/>
  <c r="A558" i="91"/>
  <c r="A559" i="91"/>
  <c r="A560" i="91"/>
  <c r="A561" i="91"/>
  <c r="A562" i="91"/>
  <c r="A563" i="91"/>
  <c r="A564" i="91"/>
  <c r="A565" i="91"/>
  <c r="A566" i="91"/>
  <c r="A567" i="91"/>
  <c r="A568" i="91"/>
  <c r="A569" i="91"/>
  <c r="A570" i="91"/>
  <c r="A571" i="91"/>
  <c r="A572" i="91"/>
  <c r="A573" i="91"/>
  <c r="A574" i="91"/>
  <c r="A575" i="91"/>
  <c r="A576" i="91"/>
  <c r="A577" i="91"/>
  <c r="A578" i="91"/>
  <c r="A579" i="91"/>
  <c r="A580" i="91"/>
  <c r="A581" i="91"/>
  <c r="A582" i="91"/>
  <c r="A583" i="91"/>
  <c r="A584" i="91"/>
  <c r="A585" i="91"/>
  <c r="A586" i="91"/>
  <c r="A587" i="91"/>
  <c r="A588" i="91"/>
  <c r="A589" i="91"/>
  <c r="A590" i="91"/>
  <c r="A591" i="91"/>
  <c r="A592" i="91"/>
  <c r="A593" i="91"/>
  <c r="A594" i="91"/>
  <c r="A595" i="91"/>
  <c r="A596" i="91"/>
  <c r="A597" i="91"/>
  <c r="A598" i="91"/>
  <c r="A599" i="91"/>
  <c r="A600" i="91"/>
  <c r="A601" i="91"/>
  <c r="A602" i="91"/>
  <c r="A603" i="91"/>
  <c r="A604" i="91"/>
  <c r="A605" i="91"/>
  <c r="A606" i="91"/>
  <c r="A607" i="91"/>
  <c r="A608" i="91"/>
  <c r="A609" i="91"/>
  <c r="A610" i="91"/>
  <c r="A611" i="91"/>
  <c r="A612" i="91"/>
  <c r="A613" i="91"/>
  <c r="A614" i="91"/>
  <c r="A615" i="91"/>
  <c r="A616" i="91"/>
  <c r="A617" i="91"/>
  <c r="A618" i="91"/>
  <c r="A619" i="91"/>
  <c r="A620" i="91"/>
  <c r="A621" i="91"/>
  <c r="A622" i="91"/>
  <c r="A623" i="91"/>
  <c r="A624" i="91"/>
  <c r="A625" i="91"/>
  <c r="A626" i="91"/>
  <c r="A627" i="91"/>
  <c r="A628" i="91"/>
  <c r="A629" i="91"/>
  <c r="A630" i="91"/>
  <c r="A631" i="91"/>
  <c r="A632" i="91"/>
  <c r="A633" i="91"/>
  <c r="A634" i="91"/>
  <c r="A635" i="91"/>
  <c r="A636" i="91"/>
  <c r="A637" i="91"/>
  <c r="A638" i="91"/>
  <c r="A639" i="91"/>
  <c r="A640" i="91"/>
  <c r="A641" i="91"/>
  <c r="A642" i="91"/>
  <c r="A643" i="91"/>
  <c r="A644" i="91"/>
  <c r="A645" i="91"/>
  <c r="A646" i="91"/>
  <c r="A647" i="91"/>
  <c r="A648" i="91"/>
  <c r="A649" i="91"/>
  <c r="A650" i="91"/>
  <c r="A651" i="91"/>
  <c r="A652" i="91"/>
  <c r="A653" i="91"/>
  <c r="A654" i="91"/>
  <c r="A655" i="91"/>
  <c r="A656" i="91"/>
  <c r="A657" i="91"/>
  <c r="A658" i="91"/>
  <c r="A659" i="91"/>
  <c r="A660" i="91"/>
  <c r="A661" i="91"/>
  <c r="A662" i="91"/>
  <c r="A663" i="91"/>
  <c r="A664" i="91"/>
  <c r="A665" i="91"/>
  <c r="A666" i="91"/>
  <c r="A667" i="91"/>
  <c r="A668" i="91"/>
  <c r="A669" i="91"/>
  <c r="A670" i="91"/>
  <c r="A671" i="91"/>
  <c r="A672" i="91"/>
  <c r="A673" i="91"/>
  <c r="A674" i="91"/>
  <c r="A675" i="91"/>
  <c r="A676" i="91"/>
  <c r="A677" i="91"/>
  <c r="A678" i="91"/>
  <c r="A679" i="91"/>
  <c r="A680" i="91"/>
  <c r="A681" i="91"/>
  <c r="A682" i="91"/>
  <c r="A683" i="91"/>
  <c r="A684" i="91"/>
  <c r="A685" i="91"/>
  <c r="A686" i="91"/>
  <c r="A687" i="91"/>
  <c r="A688" i="91"/>
  <c r="A689" i="91"/>
  <c r="A690" i="91"/>
  <c r="A691" i="91"/>
  <c r="A692" i="91"/>
  <c r="A693" i="91"/>
  <c r="A694" i="91"/>
  <c r="A695" i="91"/>
  <c r="A696" i="91"/>
  <c r="A697" i="91"/>
  <c r="A698" i="91"/>
  <c r="A699" i="91"/>
  <c r="A700" i="91"/>
  <c r="A701" i="91"/>
  <c r="A702" i="91"/>
  <c r="A703" i="91"/>
  <c r="A704" i="91"/>
  <c r="A705" i="91"/>
  <c r="A706" i="91"/>
  <c r="A707" i="91"/>
  <c r="A708" i="91"/>
  <c r="A709" i="91"/>
  <c r="A710" i="91"/>
  <c r="A711" i="91"/>
  <c r="A712" i="91"/>
  <c r="A713" i="91"/>
  <c r="A714" i="91"/>
  <c r="A715" i="91"/>
  <c r="A716" i="91"/>
  <c r="A717" i="91"/>
  <c r="A718" i="91"/>
  <c r="A719" i="91"/>
  <c r="A720" i="91"/>
  <c r="A721" i="91"/>
  <c r="A722" i="91"/>
  <c r="A723" i="91"/>
  <c r="A724" i="91"/>
  <c r="A725" i="91"/>
  <c r="A726" i="91"/>
  <c r="A727" i="91"/>
  <c r="A728" i="91"/>
  <c r="A729" i="91"/>
  <c r="A730" i="91"/>
  <c r="A731" i="91"/>
  <c r="A732" i="91"/>
  <c r="A733" i="91"/>
  <c r="A734" i="91"/>
  <c r="A735" i="91"/>
  <c r="A736" i="91"/>
  <c r="A737" i="91"/>
  <c r="A738" i="91"/>
  <c r="A739" i="91"/>
  <c r="A740" i="91"/>
  <c r="A741" i="91"/>
  <c r="A742" i="91"/>
  <c r="A743" i="91"/>
  <c r="A744" i="91"/>
  <c r="A745" i="91"/>
  <c r="A746" i="91"/>
  <c r="A747" i="91"/>
  <c r="A748" i="91"/>
  <c r="A749" i="91"/>
  <c r="A750" i="91"/>
  <c r="A751" i="91"/>
  <c r="A752" i="91"/>
  <c r="A753" i="91"/>
  <c r="A754" i="91"/>
  <c r="A755" i="91"/>
  <c r="A756" i="91"/>
  <c r="A757" i="91"/>
  <c r="A758" i="91"/>
  <c r="A759" i="91"/>
  <c r="A760" i="91"/>
  <c r="A761" i="91"/>
  <c r="A762" i="91"/>
  <c r="A763" i="91"/>
  <c r="A764" i="91"/>
  <c r="A765" i="91"/>
  <c r="A766" i="91"/>
  <c r="A767" i="91"/>
  <c r="A768" i="91"/>
  <c r="A769" i="91"/>
  <c r="A770" i="91"/>
  <c r="A771" i="91"/>
  <c r="A772" i="91"/>
  <c r="A773" i="91"/>
  <c r="A774" i="91"/>
  <c r="A775" i="91"/>
  <c r="A776" i="91"/>
  <c r="A777" i="91"/>
  <c r="A778" i="91"/>
  <c r="A779" i="91"/>
  <c r="A780" i="91"/>
  <c r="A781" i="91"/>
  <c r="A782" i="91"/>
  <c r="A783" i="91"/>
  <c r="A784" i="91"/>
  <c r="A785" i="91"/>
  <c r="A786" i="91"/>
  <c r="A787" i="91"/>
  <c r="A788" i="91"/>
  <c r="A789" i="91"/>
  <c r="A790" i="91"/>
  <c r="A791" i="91"/>
  <c r="A792" i="91"/>
  <c r="A793" i="91"/>
  <c r="A794" i="91"/>
  <c r="A795" i="91"/>
  <c r="A796" i="91"/>
  <c r="A797" i="91"/>
  <c r="A798" i="91"/>
  <c r="A799" i="91"/>
  <c r="A800" i="91"/>
  <c r="A801" i="91"/>
  <c r="A802" i="91"/>
  <c r="A803" i="91"/>
  <c r="A804" i="91"/>
  <c r="A805" i="91"/>
  <c r="A806" i="91"/>
  <c r="A807" i="91"/>
  <c r="A808" i="91"/>
  <c r="A809" i="91"/>
  <c r="A810" i="91"/>
  <c r="A811" i="91"/>
  <c r="A812" i="91"/>
  <c r="A813" i="91"/>
  <c r="A814" i="91"/>
  <c r="A815" i="91"/>
  <c r="A816" i="91"/>
  <c r="A817" i="91"/>
  <c r="A818" i="91"/>
  <c r="A819" i="91"/>
  <c r="A820" i="91"/>
  <c r="A821" i="91"/>
  <c r="A822" i="91"/>
  <c r="A823" i="91"/>
  <c r="A824" i="91"/>
  <c r="A825" i="91"/>
  <c r="A826" i="91"/>
  <c r="A827" i="91"/>
  <c r="A828" i="91"/>
  <c r="A829" i="91"/>
  <c r="A830" i="91"/>
  <c r="A831" i="91"/>
  <c r="A832" i="91"/>
  <c r="A833" i="91"/>
  <c r="A834" i="91"/>
  <c r="A835" i="91"/>
  <c r="A836" i="91"/>
  <c r="A837" i="91"/>
  <c r="A838" i="91"/>
  <c r="A839" i="91"/>
  <c r="A840" i="91"/>
  <c r="A841" i="91"/>
  <c r="A842" i="91"/>
  <c r="A843" i="91"/>
  <c r="A844" i="91"/>
  <c r="A845" i="91"/>
  <c r="A846" i="91"/>
  <c r="A847" i="91"/>
  <c r="A848" i="91"/>
  <c r="A849" i="91"/>
  <c r="A850" i="91"/>
  <c r="A851" i="91"/>
  <c r="A852" i="91"/>
  <c r="A853" i="91"/>
  <c r="A854" i="91"/>
  <c r="A855" i="91"/>
  <c r="A856" i="91"/>
  <c r="A857" i="91"/>
  <c r="A858" i="91"/>
  <c r="A859" i="91"/>
  <c r="A860" i="91"/>
  <c r="A861" i="91"/>
  <c r="A862" i="91"/>
  <c r="A863" i="91"/>
  <c r="A864" i="91"/>
  <c r="A865" i="91"/>
  <c r="A866" i="91"/>
  <c r="A867" i="91"/>
  <c r="A868" i="91"/>
  <c r="A869" i="91"/>
  <c r="A870" i="91"/>
  <c r="A871" i="91"/>
  <c r="A872" i="91"/>
  <c r="A873" i="91"/>
  <c r="A874" i="91"/>
  <c r="A875" i="91"/>
  <c r="A876" i="91"/>
  <c r="A877" i="91"/>
  <c r="A878" i="91"/>
  <c r="A879" i="91"/>
  <c r="A880" i="91"/>
  <c r="A881" i="91"/>
  <c r="A882" i="91"/>
  <c r="A883" i="91"/>
  <c r="A884" i="91"/>
  <c r="A885" i="91"/>
  <c r="A886" i="91"/>
  <c r="A887" i="91"/>
  <c r="A888" i="91"/>
  <c r="A889" i="91"/>
  <c r="A890" i="91"/>
  <c r="A891" i="91"/>
  <c r="A892" i="91"/>
  <c r="A893" i="91"/>
  <c r="A894" i="91"/>
  <c r="A895" i="91"/>
  <c r="A896" i="91"/>
  <c r="A897" i="91"/>
  <c r="A898" i="91"/>
  <c r="A899" i="91"/>
  <c r="A900" i="91"/>
  <c r="A901" i="91"/>
  <c r="A902" i="91"/>
  <c r="A903" i="91"/>
  <c r="A904" i="91"/>
  <c r="A905" i="91"/>
  <c r="A906" i="91"/>
  <c r="A907" i="91"/>
  <c r="A908" i="91"/>
  <c r="A909" i="91"/>
  <c r="A910" i="91"/>
  <c r="A911" i="91"/>
  <c r="A912" i="91"/>
  <c r="A913" i="91"/>
  <c r="A914" i="91"/>
  <c r="A915" i="91"/>
  <c r="A916" i="91"/>
  <c r="A917" i="91"/>
  <c r="A918" i="91"/>
  <c r="A919" i="91"/>
  <c r="A920" i="91"/>
  <c r="A921" i="91"/>
  <c r="A922" i="91"/>
  <c r="A923" i="91"/>
  <c r="A924" i="91"/>
  <c r="A925" i="91"/>
  <c r="A926" i="91"/>
  <c r="A927" i="91"/>
  <c r="A928" i="91"/>
  <c r="A929" i="91"/>
  <c r="A930" i="91"/>
  <c r="A931" i="91"/>
  <c r="A932" i="91"/>
  <c r="A933" i="91"/>
  <c r="A934" i="91"/>
  <c r="A935" i="91"/>
  <c r="A936" i="91"/>
  <c r="A937" i="91"/>
  <c r="A938" i="91"/>
  <c r="A939" i="91"/>
  <c r="A940" i="91"/>
  <c r="A941" i="91"/>
  <c r="A942" i="91"/>
  <c r="A943" i="91"/>
  <c r="A944" i="91"/>
  <c r="A945" i="91"/>
  <c r="A946" i="91"/>
  <c r="A947" i="91"/>
  <c r="A948" i="91"/>
  <c r="A949" i="91"/>
  <c r="A950" i="91"/>
  <c r="A951" i="91"/>
  <c r="A952" i="91"/>
  <c r="A953" i="91"/>
  <c r="A954" i="91"/>
  <c r="A955" i="91"/>
  <c r="A956" i="91"/>
  <c r="A957" i="91"/>
  <c r="A958" i="91"/>
  <c r="A959" i="91"/>
  <c r="A960" i="91"/>
  <c r="A961" i="91"/>
  <c r="A962" i="91"/>
  <c r="A963" i="91"/>
  <c r="A964" i="91"/>
  <c r="A965" i="91"/>
  <c r="A966" i="91"/>
  <c r="A967" i="91"/>
  <c r="A968" i="91"/>
  <c r="A969" i="91"/>
  <c r="A970" i="91"/>
  <c r="A971" i="91"/>
  <c r="A972" i="91"/>
  <c r="A973" i="91"/>
  <c r="A974" i="91"/>
  <c r="A975" i="91"/>
  <c r="A976" i="91"/>
  <c r="A977" i="91"/>
  <c r="A978" i="91"/>
  <c r="A979" i="91"/>
  <c r="A980" i="91"/>
  <c r="A981" i="91"/>
  <c r="A982" i="91"/>
  <c r="A983" i="91"/>
  <c r="A984" i="91"/>
  <c r="A985" i="91"/>
  <c r="A986" i="91"/>
  <c r="A987" i="91"/>
  <c r="A988" i="91"/>
  <c r="A989" i="91"/>
  <c r="A990" i="91"/>
  <c r="A991" i="91"/>
  <c r="A992" i="91"/>
  <c r="A993" i="91"/>
  <c r="A994" i="91"/>
  <c r="A995" i="91"/>
  <c r="A996" i="91"/>
  <c r="A997" i="91"/>
  <c r="A998" i="91"/>
  <c r="A999" i="91"/>
  <c r="A1000" i="91"/>
  <c r="A1001" i="91"/>
  <c r="A1002" i="91"/>
  <c r="A1003" i="91"/>
  <c r="A1004" i="91"/>
  <c r="A1005" i="91"/>
  <c r="A1006" i="91"/>
  <c r="A1007" i="91"/>
  <c r="A1008" i="91"/>
  <c r="A1009" i="91"/>
  <c r="A1010" i="91"/>
  <c r="A1011" i="91"/>
  <c r="A1012" i="91"/>
  <c r="A1013" i="91"/>
  <c r="A1014" i="91"/>
  <c r="A1015" i="91"/>
  <c r="A1016" i="91"/>
  <c r="A1017" i="91"/>
  <c r="A1018" i="91"/>
  <c r="A1019" i="91"/>
  <c r="A1020" i="91"/>
  <c r="A1021" i="91"/>
  <c r="A1022" i="91"/>
  <c r="A1023" i="91"/>
  <c r="A1024" i="91"/>
  <c r="A1025" i="91"/>
  <c r="A1026" i="91"/>
  <c r="A1027" i="91"/>
  <c r="A1028" i="91"/>
  <c r="A1029" i="91"/>
  <c r="A1030" i="91"/>
  <c r="A1031" i="91"/>
  <c r="A1032" i="91"/>
  <c r="A1033" i="91"/>
  <c r="A1034" i="91"/>
  <c r="A1035" i="91"/>
  <c r="A1036" i="91"/>
  <c r="A1037" i="91"/>
  <c r="A1038" i="91"/>
  <c r="A1039" i="91"/>
  <c r="A1040" i="91"/>
  <c r="A1041" i="91"/>
  <c r="A1042" i="91"/>
  <c r="A1043" i="91"/>
  <c r="A1044" i="91"/>
  <c r="A1045" i="91"/>
  <c r="A1046" i="91"/>
  <c r="A1047" i="91"/>
  <c r="A1048" i="91"/>
  <c r="A1049" i="91"/>
  <c r="A1050" i="91"/>
  <c r="A1051" i="91"/>
  <c r="A1052" i="91"/>
  <c r="A1053" i="91"/>
  <c r="A1054" i="91"/>
  <c r="A1055" i="91"/>
  <c r="A1056" i="91"/>
  <c r="A1057" i="91"/>
  <c r="A1058" i="91"/>
  <c r="A1059" i="91"/>
  <c r="A1060" i="91"/>
  <c r="A1061" i="91"/>
  <c r="A1062" i="91"/>
  <c r="A1063" i="91"/>
  <c r="A1064" i="91"/>
  <c r="A1065" i="91"/>
  <c r="A1066" i="91"/>
  <c r="A1067" i="91"/>
  <c r="A1068" i="91"/>
  <c r="A1069" i="91"/>
  <c r="A1070" i="91"/>
  <c r="A1071" i="91"/>
  <c r="A1072" i="91"/>
  <c r="A1073" i="91"/>
  <c r="A1074" i="91"/>
  <c r="A1075" i="91"/>
  <c r="A1076" i="91"/>
  <c r="A1077" i="91"/>
  <c r="A1078" i="91"/>
  <c r="A1079" i="91"/>
  <c r="A1080" i="91"/>
  <c r="A1081" i="91"/>
  <c r="A1082" i="91"/>
  <c r="A1083" i="91"/>
  <c r="A1084" i="91"/>
  <c r="A1085" i="91"/>
  <c r="A1086" i="91"/>
  <c r="A1087" i="91"/>
  <c r="A1088" i="91"/>
  <c r="A1089" i="91"/>
  <c r="A1090" i="91"/>
  <c r="A1091" i="91"/>
  <c r="A1092" i="91"/>
  <c r="A1093" i="91"/>
  <c r="A1094" i="91"/>
  <c r="A1095" i="91"/>
  <c r="A1096" i="91"/>
  <c r="A1097" i="91"/>
  <c r="A1098" i="91"/>
  <c r="A1099" i="91"/>
  <c r="A1100" i="91"/>
  <c r="A1101" i="91"/>
  <c r="A1102" i="91"/>
  <c r="A1103" i="91"/>
  <c r="A1104" i="91"/>
  <c r="A1105" i="91"/>
  <c r="A1106" i="91"/>
  <c r="A1107" i="91"/>
  <c r="A1108" i="91"/>
  <c r="A1109" i="91"/>
  <c r="A1110" i="91"/>
  <c r="A1111" i="91"/>
  <c r="A1112" i="91"/>
  <c r="A1113" i="91"/>
  <c r="A1114" i="91"/>
  <c r="A1115" i="91"/>
  <c r="A1116" i="91"/>
  <c r="A1117" i="91"/>
  <c r="A1118" i="91"/>
  <c r="A1119" i="91"/>
  <c r="A1120" i="91"/>
  <c r="A1121" i="91"/>
  <c r="A1122" i="91"/>
  <c r="A1123" i="91"/>
  <c r="A1124" i="91"/>
  <c r="A1125" i="91"/>
  <c r="A1126" i="91"/>
  <c r="A1127" i="91"/>
  <c r="A1128" i="91"/>
  <c r="A1129" i="91"/>
  <c r="A1130" i="91"/>
  <c r="A1131" i="91"/>
  <c r="A1132" i="91"/>
  <c r="A1133" i="91"/>
  <c r="A1134" i="91"/>
  <c r="A1135" i="91"/>
  <c r="A1136" i="91"/>
  <c r="A1137" i="91"/>
  <c r="A1138" i="91"/>
  <c r="A1139" i="91"/>
  <c r="A1140" i="91"/>
  <c r="A1141" i="91"/>
  <c r="A1142" i="91"/>
  <c r="A1143" i="91"/>
  <c r="A1144" i="91"/>
  <c r="A1145" i="91"/>
  <c r="A1146" i="91"/>
  <c r="A1147" i="91"/>
  <c r="A1148" i="91"/>
  <c r="A1149" i="91"/>
  <c r="A1150" i="91"/>
  <c r="A1151" i="91"/>
  <c r="A1152" i="91"/>
  <c r="A1153" i="91"/>
  <c r="A1154" i="91"/>
  <c r="A1155" i="91"/>
  <c r="A1156" i="91"/>
  <c r="A1157" i="91"/>
  <c r="A1158" i="91"/>
  <c r="A1159" i="91"/>
  <c r="A1160" i="91"/>
  <c r="A1161" i="91"/>
  <c r="A1162" i="91"/>
  <c r="A1163" i="91"/>
  <c r="A1164" i="91"/>
  <c r="A1165" i="91"/>
  <c r="A1166" i="91"/>
  <c r="A1167" i="91"/>
  <c r="A1168" i="91"/>
  <c r="A1169" i="91"/>
  <c r="A1170" i="91"/>
  <c r="A1171" i="91"/>
  <c r="A1172" i="91"/>
  <c r="A1173" i="91"/>
  <c r="A1174" i="91"/>
  <c r="A1175" i="91"/>
  <c r="A1176" i="91"/>
  <c r="A1177" i="91"/>
  <c r="A1178" i="91"/>
  <c r="A1179" i="91"/>
  <c r="A1180" i="91"/>
  <c r="A1181" i="91"/>
  <c r="A1182" i="91"/>
  <c r="A1183" i="91"/>
  <c r="A1184" i="91"/>
  <c r="A1185" i="91"/>
  <c r="A1186" i="91"/>
  <c r="A1187" i="91"/>
  <c r="A1188" i="91"/>
  <c r="A1189" i="91"/>
  <c r="A1190" i="91"/>
  <c r="A1191" i="91"/>
  <c r="A1192" i="91"/>
  <c r="A1193" i="91"/>
  <c r="A1194" i="91"/>
  <c r="A1195" i="91"/>
  <c r="A1196" i="91"/>
  <c r="A1197" i="91"/>
  <c r="A1198" i="91"/>
  <c r="A1199" i="91"/>
  <c r="A1200" i="91"/>
  <c r="A1201" i="91"/>
  <c r="A1202" i="91"/>
  <c r="A1203" i="91"/>
  <c r="A1204" i="91"/>
  <c r="A1205" i="91"/>
  <c r="A1206" i="91"/>
  <c r="A1207" i="91"/>
  <c r="A1208" i="91"/>
  <c r="A1209" i="91"/>
  <c r="A1210" i="91"/>
  <c r="A1211" i="91"/>
  <c r="A1212" i="91"/>
  <c r="A1213" i="91"/>
  <c r="A1214" i="91"/>
  <c r="A1215" i="91"/>
  <c r="A1216" i="91"/>
  <c r="A1217" i="91"/>
  <c r="A1218" i="91"/>
  <c r="A1219" i="91"/>
  <c r="A1220" i="91"/>
  <c r="A1221" i="91"/>
  <c r="A1222" i="91"/>
  <c r="A1223" i="91"/>
  <c r="A1224" i="91"/>
  <c r="A1225" i="91"/>
  <c r="A1226" i="91"/>
  <c r="A1227" i="91"/>
  <c r="A1228" i="91"/>
  <c r="A1229" i="91"/>
  <c r="A1230" i="91"/>
  <c r="A1231" i="91"/>
  <c r="A1232" i="91"/>
  <c r="A1233" i="91"/>
  <c r="A1234" i="91"/>
  <c r="A1235" i="91"/>
  <c r="A1236" i="91"/>
  <c r="A1237" i="91"/>
  <c r="A1238" i="91"/>
  <c r="A1239" i="91"/>
  <c r="A1240" i="91"/>
  <c r="A1241" i="91"/>
  <c r="A1242" i="91"/>
  <c r="A1243" i="91"/>
  <c r="A1244" i="91"/>
  <c r="A1245" i="91"/>
  <c r="A1246" i="91"/>
  <c r="A1247" i="91"/>
  <c r="A1248" i="91"/>
  <c r="A1249" i="91"/>
  <c r="A1250" i="91"/>
  <c r="A1251" i="91"/>
  <c r="A1252" i="91"/>
  <c r="A1253" i="91"/>
  <c r="A1254" i="91"/>
  <c r="A1255" i="91"/>
  <c r="A1256" i="91"/>
  <c r="A1257" i="91"/>
  <c r="A1258" i="91"/>
  <c r="A1259" i="91"/>
  <c r="A1260" i="91"/>
  <c r="A1261" i="91"/>
  <c r="A1262" i="91"/>
  <c r="A1263" i="91"/>
  <c r="A1264" i="91"/>
  <c r="A1265" i="91"/>
  <c r="A1266" i="91"/>
  <c r="A1267" i="91"/>
  <c r="A1268" i="91"/>
  <c r="A1269" i="91"/>
  <c r="A1270" i="91"/>
  <c r="A1271" i="91"/>
  <c r="A1272" i="91"/>
  <c r="A1273" i="91"/>
  <c r="A1274" i="91"/>
  <c r="A1275" i="91"/>
  <c r="A1276" i="91"/>
  <c r="A1277" i="91"/>
  <c r="A1278" i="91"/>
  <c r="A1279" i="91"/>
  <c r="A1280" i="91"/>
  <c r="A1281" i="91"/>
  <c r="A1282" i="91"/>
  <c r="A1283" i="91"/>
  <c r="A1284" i="91"/>
  <c r="A1285" i="91"/>
  <c r="A1286" i="91"/>
  <c r="A1287" i="91"/>
  <c r="A1288" i="91"/>
  <c r="A1289" i="91"/>
  <c r="A1290" i="91"/>
  <c r="A1291" i="91"/>
  <c r="A1292" i="91"/>
  <c r="A1293" i="91"/>
  <c r="A1294" i="91"/>
  <c r="A1295" i="91"/>
  <c r="A1296" i="91"/>
  <c r="A1297" i="91"/>
  <c r="A1298" i="91"/>
  <c r="A1299" i="91"/>
  <c r="A1300" i="91"/>
  <c r="A1301" i="91"/>
  <c r="A1302" i="91"/>
  <c r="A1303" i="91"/>
  <c r="A1304" i="91"/>
  <c r="A1305" i="91"/>
  <c r="A1306" i="91"/>
  <c r="A1307" i="91"/>
  <c r="A1308" i="91"/>
  <c r="A1309" i="91"/>
  <c r="A1310" i="91"/>
  <c r="A1311" i="91"/>
  <c r="A1312" i="91"/>
  <c r="A1313" i="91"/>
  <c r="A1314" i="91"/>
  <c r="A1315" i="91"/>
  <c r="A1316" i="91"/>
  <c r="A1317" i="91"/>
  <c r="A1318" i="91"/>
  <c r="A1319" i="91"/>
  <c r="A1320" i="91"/>
  <c r="A1321" i="91"/>
  <c r="A1322" i="91"/>
  <c r="A1323" i="91"/>
  <c r="A1324" i="91"/>
  <c r="A1325" i="91"/>
  <c r="A1326" i="91"/>
  <c r="A1327" i="91"/>
  <c r="A1328" i="91"/>
  <c r="A1329" i="91"/>
  <c r="A1330" i="91"/>
  <c r="A1331" i="91"/>
  <c r="A1332" i="91"/>
  <c r="A1333" i="91"/>
  <c r="A1334" i="91"/>
  <c r="A1335" i="91"/>
  <c r="A1336" i="91"/>
  <c r="A1337" i="91"/>
  <c r="A1338" i="91"/>
  <c r="A1339" i="91"/>
  <c r="A1340" i="91"/>
  <c r="A1341" i="91"/>
  <c r="A1342" i="91"/>
  <c r="A1343" i="91"/>
  <c r="A1344" i="91"/>
  <c r="A1345" i="91"/>
  <c r="A1346" i="91"/>
  <c r="A1347" i="91"/>
  <c r="A1348" i="91"/>
  <c r="A1349" i="91"/>
  <c r="A1350" i="91"/>
  <c r="A1351" i="91"/>
  <c r="A1352" i="91"/>
  <c r="A1353" i="91"/>
  <c r="A1354" i="91"/>
  <c r="A1355" i="91"/>
  <c r="A1356" i="91"/>
  <c r="A1357" i="91"/>
  <c r="A1358" i="91"/>
  <c r="A1359" i="91"/>
  <c r="A1360" i="91"/>
  <c r="A1361" i="91"/>
  <c r="A1362" i="91"/>
  <c r="A1363" i="91"/>
  <c r="A1364" i="91"/>
  <c r="A1365" i="91"/>
  <c r="A1366" i="91"/>
  <c r="A1367" i="91"/>
  <c r="A1368" i="91"/>
  <c r="A1369" i="91"/>
  <c r="A1370" i="91"/>
  <c r="A1371" i="91"/>
  <c r="A1372" i="91"/>
  <c r="A1373" i="91"/>
  <c r="A1374" i="91"/>
  <c r="A1375" i="91"/>
  <c r="A1376" i="91"/>
  <c r="A1377" i="91"/>
  <c r="A1378" i="91"/>
  <c r="A1379" i="91"/>
  <c r="A1380" i="91"/>
  <c r="A1381" i="91"/>
  <c r="A1382" i="91"/>
  <c r="A1383" i="91"/>
  <c r="A1384" i="91"/>
  <c r="A1385" i="91"/>
  <c r="A1386" i="91"/>
  <c r="A1387" i="91"/>
  <c r="A1388" i="91"/>
  <c r="A1389" i="91"/>
  <c r="A1390" i="91"/>
  <c r="A1391" i="91"/>
  <c r="A1392" i="91"/>
  <c r="A1393" i="91"/>
  <c r="A1394" i="91"/>
  <c r="A1395" i="91"/>
  <c r="A1396" i="91"/>
  <c r="A1397" i="91"/>
  <c r="A1398" i="91"/>
  <c r="A1399" i="91"/>
  <c r="A1400" i="91"/>
  <c r="A1401" i="91"/>
  <c r="A1402" i="91"/>
  <c r="A1403" i="91"/>
  <c r="A1404" i="91"/>
  <c r="A1405" i="91"/>
  <c r="A1406" i="91"/>
  <c r="A1407" i="91"/>
  <c r="A1408" i="91"/>
  <c r="A1409" i="91"/>
  <c r="A1410" i="91"/>
  <c r="A1411" i="91"/>
  <c r="A1412" i="91"/>
  <c r="A1413" i="91"/>
  <c r="A1414" i="91"/>
  <c r="A1415" i="91"/>
  <c r="A1416" i="91"/>
  <c r="A1417" i="91"/>
  <c r="A1418" i="91"/>
  <c r="A1419" i="91"/>
  <c r="A1420" i="91"/>
  <c r="A1421" i="91"/>
  <c r="A1422" i="91"/>
  <c r="A1423" i="91"/>
  <c r="A1424" i="91"/>
  <c r="A1425" i="91"/>
  <c r="A1426" i="91"/>
  <c r="A1427" i="91"/>
  <c r="A1428" i="91"/>
  <c r="A1429" i="91"/>
  <c r="A1430" i="91"/>
  <c r="A1431" i="91"/>
  <c r="A1432" i="91"/>
  <c r="A1433" i="91"/>
  <c r="A1434" i="91"/>
  <c r="A1435" i="91"/>
  <c r="A1436" i="91"/>
  <c r="A1437" i="91"/>
  <c r="A1438" i="91"/>
  <c r="A1439" i="91"/>
  <c r="A1440" i="91"/>
  <c r="A1441" i="91"/>
  <c r="A1442" i="91"/>
  <c r="A1443" i="91"/>
  <c r="A1444" i="91"/>
  <c r="A1445" i="91"/>
  <c r="A1446" i="91"/>
  <c r="A1447" i="91"/>
  <c r="A1448" i="91"/>
  <c r="A1449" i="91"/>
  <c r="A1450" i="91"/>
  <c r="A1451" i="91"/>
  <c r="A1452" i="91"/>
  <c r="A1453" i="91"/>
  <c r="A1454" i="91"/>
  <c r="A1455" i="91"/>
  <c r="A1456" i="91"/>
  <c r="A1457" i="91"/>
  <c r="A1458" i="91"/>
  <c r="A1459" i="91"/>
  <c r="A1460" i="91"/>
  <c r="A1461" i="91"/>
  <c r="A1462" i="91"/>
  <c r="A1463" i="91"/>
  <c r="A1464" i="91"/>
  <c r="A1465" i="91"/>
  <c r="A1466" i="91"/>
  <c r="A1467" i="91"/>
  <c r="A1468" i="91"/>
  <c r="A1469" i="91"/>
  <c r="A1470" i="91"/>
  <c r="A1471" i="91"/>
  <c r="A1472" i="91"/>
  <c r="A1473" i="91"/>
  <c r="A1474" i="91"/>
  <c r="A1475" i="91"/>
  <c r="A1476" i="91"/>
  <c r="A1477" i="91"/>
  <c r="A1478" i="91"/>
  <c r="A1479" i="91"/>
  <c r="A1480" i="91"/>
  <c r="A1481" i="91"/>
  <c r="A1482" i="91"/>
  <c r="A1483" i="91"/>
  <c r="A1484" i="91"/>
  <c r="A1485" i="91"/>
  <c r="A1486" i="91"/>
  <c r="A1487" i="91"/>
  <c r="A1488" i="91"/>
  <c r="A1489" i="91"/>
  <c r="A1490" i="91"/>
  <c r="A1491" i="91"/>
  <c r="A1492" i="91"/>
  <c r="A1493" i="91"/>
  <c r="A1494" i="91"/>
  <c r="A1495" i="91"/>
  <c r="A1496" i="91"/>
  <c r="A1497" i="91"/>
  <c r="A1498" i="91"/>
  <c r="A1499" i="91"/>
  <c r="A1500" i="91"/>
  <c r="A1501" i="91"/>
  <c r="A1502" i="91"/>
  <c r="A1503" i="91"/>
  <c r="A1504" i="91"/>
  <c r="A1505" i="91"/>
  <c r="A1506" i="91"/>
  <c r="A1507" i="91"/>
  <c r="A1508" i="91"/>
  <c r="A1509" i="91"/>
  <c r="A1510" i="91"/>
  <c r="A1511" i="91"/>
  <c r="A1512" i="91"/>
  <c r="A1513" i="91"/>
  <c r="A1514" i="91"/>
  <c r="A1515" i="91"/>
  <c r="A1516" i="91"/>
  <c r="A1517" i="91"/>
  <c r="A1518" i="91"/>
  <c r="A1519" i="91"/>
  <c r="A1520" i="91"/>
  <c r="A1521" i="91"/>
  <c r="A1522" i="91"/>
  <c r="A1523" i="91"/>
  <c r="A1524" i="91"/>
  <c r="A1525" i="91"/>
  <c r="A1526" i="91"/>
  <c r="A1527" i="91"/>
  <c r="A1528" i="91"/>
  <c r="A1529" i="91"/>
  <c r="A1530" i="91"/>
  <c r="A1531" i="91"/>
  <c r="A1532" i="91"/>
  <c r="A1533" i="91"/>
  <c r="A1534" i="91"/>
  <c r="A1535" i="91"/>
  <c r="A1536" i="91"/>
  <c r="A1537" i="91"/>
  <c r="A1538" i="91"/>
  <c r="A1539" i="91"/>
  <c r="A1540" i="91"/>
  <c r="A1541" i="91"/>
  <c r="A1542" i="91"/>
  <c r="A1543" i="91"/>
  <c r="A1544" i="91"/>
  <c r="A1545" i="91"/>
  <c r="A1546" i="91"/>
  <c r="A1547" i="91"/>
  <c r="A1548" i="91"/>
  <c r="A1549" i="91"/>
  <c r="A1550" i="91"/>
  <c r="A1551" i="91"/>
  <c r="A1552" i="91"/>
  <c r="A1553" i="91"/>
  <c r="A1554" i="91"/>
  <c r="A1555" i="91"/>
  <c r="A1556" i="91"/>
  <c r="A1557" i="91"/>
  <c r="A1558" i="91"/>
  <c r="A1559" i="91"/>
  <c r="A1560" i="91"/>
  <c r="A1561" i="91"/>
  <c r="A1562" i="91"/>
  <c r="A1563" i="91"/>
  <c r="A1564" i="91"/>
  <c r="A1565" i="91"/>
  <c r="A1566" i="91"/>
  <c r="A1567" i="91"/>
  <c r="A1568" i="91"/>
  <c r="A1569" i="91"/>
  <c r="A1570" i="91"/>
  <c r="A1571" i="91"/>
  <c r="A1572" i="91"/>
  <c r="A1573" i="91"/>
  <c r="A1574" i="91"/>
  <c r="A1575" i="91"/>
  <c r="A1576" i="91"/>
  <c r="A1577" i="91"/>
  <c r="A1578" i="91"/>
  <c r="A1579" i="91"/>
  <c r="A1580" i="91"/>
  <c r="A1581" i="91"/>
  <c r="A1582" i="91"/>
  <c r="A1583" i="91"/>
  <c r="A1584" i="91"/>
  <c r="A1585" i="91"/>
  <c r="A1586" i="91"/>
  <c r="A1587" i="91"/>
  <c r="A1588" i="91"/>
  <c r="A1589" i="91"/>
  <c r="A1590" i="91"/>
  <c r="A1591" i="91"/>
  <c r="A1592" i="91"/>
  <c r="A1593" i="91"/>
  <c r="A1594" i="91"/>
  <c r="A1595" i="91"/>
  <c r="A1596" i="91"/>
  <c r="A1597" i="91"/>
  <c r="A1598" i="91"/>
  <c r="A1599" i="91"/>
  <c r="A1600" i="91"/>
  <c r="A1601" i="91"/>
  <c r="A1602" i="91"/>
  <c r="A1603" i="91"/>
  <c r="A1604" i="91"/>
  <c r="A1605" i="91"/>
  <c r="A1606" i="91"/>
  <c r="A1607" i="91"/>
  <c r="A1608" i="91"/>
  <c r="A1609" i="91"/>
  <c r="A1610" i="91"/>
  <c r="A1611" i="91"/>
  <c r="A1612" i="91"/>
  <c r="A1613" i="91"/>
  <c r="A1614" i="91"/>
  <c r="A1615" i="91"/>
  <c r="A1616" i="91"/>
  <c r="A1617" i="91"/>
  <c r="A1618" i="91"/>
  <c r="A1619" i="91"/>
  <c r="A1620" i="91"/>
  <c r="A1621" i="91"/>
  <c r="A1622" i="91"/>
  <c r="A1623" i="91"/>
  <c r="A1624" i="91"/>
  <c r="A1625" i="91"/>
  <c r="A1626" i="91"/>
  <c r="A1627" i="91"/>
  <c r="A1628" i="91"/>
  <c r="A1629" i="91"/>
  <c r="A1630" i="91"/>
  <c r="A1631" i="91"/>
  <c r="A1632" i="91"/>
  <c r="A1633" i="91"/>
  <c r="A1634" i="91"/>
  <c r="A1635" i="91"/>
  <c r="A1636" i="91"/>
  <c r="A1637" i="91"/>
  <c r="A1638" i="91"/>
  <c r="A1639" i="91"/>
  <c r="A1640" i="91"/>
  <c r="A1641" i="91"/>
  <c r="A1642" i="91"/>
  <c r="A1643" i="91"/>
  <c r="A1644" i="91"/>
  <c r="A1645" i="91"/>
  <c r="A1646" i="91"/>
  <c r="A1647" i="91"/>
  <c r="A1648" i="91"/>
  <c r="A1649" i="91"/>
  <c r="A1650" i="91"/>
  <c r="A1651" i="91"/>
  <c r="A1652" i="91"/>
  <c r="A1653" i="91"/>
  <c r="A1654" i="91"/>
  <c r="A1655" i="91"/>
  <c r="A1656" i="91"/>
  <c r="A1657" i="91"/>
  <c r="A1658" i="91"/>
  <c r="A1659" i="91"/>
  <c r="A1660" i="91"/>
  <c r="A1661" i="91"/>
  <c r="A1662" i="91"/>
  <c r="A1663" i="91"/>
  <c r="A1664" i="91"/>
  <c r="A1665" i="91"/>
  <c r="A1666" i="91"/>
  <c r="A1667" i="91"/>
  <c r="A1668" i="91"/>
  <c r="A1669" i="91"/>
  <c r="A1670" i="91"/>
  <c r="A1671" i="91"/>
  <c r="A1672" i="91"/>
  <c r="A1673" i="91"/>
  <c r="A1674" i="91"/>
  <c r="A1675" i="91"/>
  <c r="A1676" i="91"/>
  <c r="A1677" i="91"/>
  <c r="A1678" i="91"/>
  <c r="A1679" i="91"/>
  <c r="A1680" i="91"/>
  <c r="A1681" i="91"/>
  <c r="A1682" i="91"/>
  <c r="A1683" i="91"/>
  <c r="A1684" i="91"/>
  <c r="A1685" i="91"/>
  <c r="A1686" i="91"/>
  <c r="A1687" i="91"/>
  <c r="A1688" i="91"/>
  <c r="A1689" i="91"/>
  <c r="A1690" i="91"/>
  <c r="A1691" i="91"/>
  <c r="A1692" i="91"/>
  <c r="A1693" i="91"/>
  <c r="A1694" i="91"/>
  <c r="A1695" i="91"/>
  <c r="A1696" i="91"/>
  <c r="A1697" i="91"/>
  <c r="A1698" i="91"/>
  <c r="A1699" i="91"/>
  <c r="A1700" i="91"/>
  <c r="A1701" i="91"/>
  <c r="A1702" i="91"/>
  <c r="A1703" i="91"/>
  <c r="A1704" i="91"/>
  <c r="A1705" i="91"/>
  <c r="A1706" i="91"/>
  <c r="A1707" i="91"/>
  <c r="A1708" i="91"/>
  <c r="A1709" i="91"/>
  <c r="A1710" i="91"/>
  <c r="A1711" i="91"/>
  <c r="A1712" i="91"/>
  <c r="A1713" i="91"/>
  <c r="A1714" i="91"/>
  <c r="A1715" i="91"/>
  <c r="A1716" i="91"/>
  <c r="A1717" i="91"/>
  <c r="A1718" i="91"/>
  <c r="A1719" i="91"/>
  <c r="A1720" i="91"/>
  <c r="A1721" i="91"/>
  <c r="A1722" i="91"/>
  <c r="A1723" i="91"/>
  <c r="A1724" i="91"/>
  <c r="A1725" i="91"/>
  <c r="A1726" i="91"/>
  <c r="A1727" i="91"/>
  <c r="A1728" i="91"/>
  <c r="A1729" i="91"/>
  <c r="A1730" i="91"/>
  <c r="A1731" i="91"/>
  <c r="A1732" i="91"/>
  <c r="A1733" i="91"/>
  <c r="A1734" i="91"/>
  <c r="A1735" i="91"/>
  <c r="A1736" i="91"/>
  <c r="A1737" i="91"/>
  <c r="A1738" i="91"/>
  <c r="A1739" i="91"/>
  <c r="A1740" i="91"/>
  <c r="A1741" i="91"/>
  <c r="A1742" i="91"/>
  <c r="A1743" i="91"/>
  <c r="A1744" i="91"/>
  <c r="A1745" i="91"/>
  <c r="A1746" i="91"/>
  <c r="A1747" i="91"/>
  <c r="A1748" i="91"/>
  <c r="A1749" i="91"/>
  <c r="A1750" i="91"/>
  <c r="A1751" i="91"/>
  <c r="A1752" i="91"/>
  <c r="A1753" i="91"/>
  <c r="A1754" i="91"/>
  <c r="A1755" i="91"/>
  <c r="A1756" i="91"/>
  <c r="A1757" i="91"/>
  <c r="A1758" i="91"/>
  <c r="A1759" i="91"/>
  <c r="A1760" i="91"/>
  <c r="A1761" i="91"/>
  <c r="A1762" i="91"/>
  <c r="A1763" i="91"/>
  <c r="A1764" i="91"/>
  <c r="A1765" i="91"/>
  <c r="A1766" i="91"/>
  <c r="A1767" i="91"/>
  <c r="A1768" i="91"/>
  <c r="A1769" i="91"/>
  <c r="A1770" i="91"/>
  <c r="A1771" i="91"/>
  <c r="A1772" i="91"/>
  <c r="A1773" i="91"/>
  <c r="A1774" i="91"/>
  <c r="A1775" i="91"/>
  <c r="A1776" i="91"/>
  <c r="A1777" i="91"/>
  <c r="A1778" i="91"/>
  <c r="A1779" i="91"/>
  <c r="A1780" i="91"/>
  <c r="A1781" i="91"/>
  <c r="A1782" i="91"/>
  <c r="A1783" i="91"/>
  <c r="A1784" i="91"/>
  <c r="A1785" i="91"/>
  <c r="A1786" i="91"/>
  <c r="A1787" i="91"/>
  <c r="A1788" i="91"/>
  <c r="A1789" i="91"/>
  <c r="A1790" i="91"/>
  <c r="A1791" i="91"/>
  <c r="A1792" i="91"/>
  <c r="A1793" i="91"/>
  <c r="A1794" i="91"/>
  <c r="A1795" i="91"/>
  <c r="A1796" i="91"/>
  <c r="A1797" i="91"/>
  <c r="A1798" i="91"/>
  <c r="A1799" i="91"/>
  <c r="A1800" i="91"/>
  <c r="A1801" i="91"/>
  <c r="A1802" i="91"/>
  <c r="A1803" i="91"/>
  <c r="A1804" i="91"/>
  <c r="A1805" i="91"/>
  <c r="A1806" i="91"/>
  <c r="A1807" i="91"/>
  <c r="A1808" i="91"/>
  <c r="A1809" i="91"/>
  <c r="A1810" i="91"/>
  <c r="A1811" i="91"/>
  <c r="A1812" i="91"/>
  <c r="A1813" i="91"/>
  <c r="A1814" i="91"/>
  <c r="A1815" i="91"/>
  <c r="A1816" i="91"/>
  <c r="A1817" i="91"/>
  <c r="A1818" i="91"/>
  <c r="A1819" i="91"/>
  <c r="A1820" i="91"/>
  <c r="A1821" i="91"/>
  <c r="A1822" i="91"/>
  <c r="A1823" i="91"/>
  <c r="A1824" i="91"/>
  <c r="A1825" i="91"/>
  <c r="A1826" i="91"/>
  <c r="A1827" i="91"/>
  <c r="A1828" i="91"/>
  <c r="A1829" i="91"/>
  <c r="A1830" i="91"/>
  <c r="A1831" i="91"/>
  <c r="A1832" i="91"/>
  <c r="A1833" i="91"/>
  <c r="A1834" i="91"/>
  <c r="A1835" i="91"/>
  <c r="A1836" i="91"/>
  <c r="A1837" i="91"/>
  <c r="A1838" i="91"/>
  <c r="A1839" i="91"/>
  <c r="A1840" i="91"/>
  <c r="A1841" i="91"/>
  <c r="A1842" i="91"/>
  <c r="A1843" i="91"/>
  <c r="A1844" i="91"/>
  <c r="A1845" i="91"/>
  <c r="A1846" i="91"/>
  <c r="A1847" i="91"/>
  <c r="A1848" i="91"/>
  <c r="A1849" i="91"/>
  <c r="A1850" i="91"/>
  <c r="A1851" i="91"/>
  <c r="A1852" i="91"/>
  <c r="A1853" i="91"/>
  <c r="A1854" i="91"/>
  <c r="A1855" i="91"/>
  <c r="A1856" i="91"/>
  <c r="A1857" i="91"/>
  <c r="A1858" i="91"/>
  <c r="A1859" i="91"/>
  <c r="A1860" i="91"/>
  <c r="A1861" i="91"/>
  <c r="A1862" i="91"/>
  <c r="A1863" i="91"/>
  <c r="A1864" i="91"/>
  <c r="A1865" i="91"/>
  <c r="A1866" i="91"/>
  <c r="A1867" i="91"/>
  <c r="A1868" i="91"/>
  <c r="A1869" i="91"/>
  <c r="A1870" i="91"/>
  <c r="A1871" i="91"/>
  <c r="A1872" i="91"/>
  <c r="A1873" i="91"/>
  <c r="A1874" i="91"/>
  <c r="A1875" i="91"/>
  <c r="A1876" i="91"/>
  <c r="A1877" i="91"/>
  <c r="A1878" i="91"/>
  <c r="A1879" i="91"/>
  <c r="A1880" i="91"/>
  <c r="A1881" i="91"/>
  <c r="A1882" i="91"/>
  <c r="A1883" i="91"/>
  <c r="A1884" i="91"/>
  <c r="A1885" i="91"/>
  <c r="A1886" i="91"/>
  <c r="A1887" i="91"/>
  <c r="A1888" i="91"/>
  <c r="A1889" i="91"/>
  <c r="A1890" i="91"/>
  <c r="A1891" i="91"/>
  <c r="A1892" i="91"/>
  <c r="A1893" i="91"/>
  <c r="A1894" i="91"/>
  <c r="A1895" i="91"/>
  <c r="A1896" i="91"/>
  <c r="A1897" i="91"/>
  <c r="A1898" i="91"/>
  <c r="A1899" i="91"/>
  <c r="A1900" i="91"/>
  <c r="A1901" i="91"/>
  <c r="A1902" i="91"/>
  <c r="A1903" i="91"/>
  <c r="A1904" i="91"/>
  <c r="A1905" i="91"/>
  <c r="A1906" i="91"/>
  <c r="A1907" i="91"/>
  <c r="A1908" i="91"/>
  <c r="A1909" i="91"/>
  <c r="A1910" i="91"/>
  <c r="A1911" i="91"/>
  <c r="A1912" i="91"/>
  <c r="A1913" i="91"/>
  <c r="A1914" i="91"/>
  <c r="A1915" i="91"/>
  <c r="A1916" i="91"/>
  <c r="A1917" i="91"/>
  <c r="A1918" i="91"/>
  <c r="A1919" i="91"/>
  <c r="A1920" i="91"/>
  <c r="A1921" i="91"/>
  <c r="A1922" i="91"/>
  <c r="A1923" i="91"/>
  <c r="A1924" i="91"/>
  <c r="A1925" i="91"/>
  <c r="A1926" i="91"/>
  <c r="A1927" i="91"/>
  <c r="A1928" i="91"/>
  <c r="A1929" i="91"/>
  <c r="A1930" i="91"/>
  <c r="A1931" i="91"/>
  <c r="A1932" i="91"/>
  <c r="A1933" i="91"/>
  <c r="A1934" i="91"/>
  <c r="A1935" i="91"/>
  <c r="A1936" i="91"/>
  <c r="A1937" i="91"/>
  <c r="A1938" i="91"/>
  <c r="A1939" i="91"/>
  <c r="A1940" i="91"/>
  <c r="A1941" i="91"/>
  <c r="A1942" i="91"/>
  <c r="A1943" i="91"/>
  <c r="A1944" i="91"/>
  <c r="A1945" i="91"/>
  <c r="A1946" i="91"/>
  <c r="A1947" i="91"/>
  <c r="A1948" i="91"/>
  <c r="A1949" i="91"/>
  <c r="A1950" i="91"/>
  <c r="A1951" i="91"/>
  <c r="A1952" i="91"/>
  <c r="A1953" i="91"/>
  <c r="A1954" i="91"/>
  <c r="A1955" i="91"/>
  <c r="A1956" i="91"/>
  <c r="A1957" i="91"/>
  <c r="A1958" i="91"/>
  <c r="A1959" i="91"/>
  <c r="A1960" i="91"/>
  <c r="A1961" i="91"/>
  <c r="A1962" i="91"/>
  <c r="A1963" i="91"/>
  <c r="A1964" i="91"/>
  <c r="A1965" i="91"/>
  <c r="A1966" i="91"/>
  <c r="A1967" i="91"/>
  <c r="A1968" i="91"/>
  <c r="A1969" i="91"/>
  <c r="A1970" i="91"/>
  <c r="A1971" i="91"/>
  <c r="A1972" i="91"/>
  <c r="A1973" i="91"/>
  <c r="A1974" i="91"/>
  <c r="A1975" i="91"/>
  <c r="A1976" i="91"/>
  <c r="A1977" i="91"/>
  <c r="A1978" i="91"/>
  <c r="A1979" i="91"/>
  <c r="A1980" i="91"/>
  <c r="A1981" i="91"/>
  <c r="A1982" i="91"/>
  <c r="A1983" i="91"/>
  <c r="A1984" i="91"/>
  <c r="A1985" i="91"/>
  <c r="A1986" i="91"/>
  <c r="A1987" i="91"/>
  <c r="A1988" i="91"/>
  <c r="A1989" i="91"/>
  <c r="A1990" i="91"/>
  <c r="A1991" i="91"/>
  <c r="A1992" i="91"/>
  <c r="A1993" i="91"/>
  <c r="A1994" i="91"/>
  <c r="A1995" i="91"/>
  <c r="A1996" i="91"/>
  <c r="A1997" i="91"/>
  <c r="A1998" i="91"/>
  <c r="A1999" i="91"/>
  <c r="A2000" i="91"/>
  <c r="A2001" i="91"/>
  <c r="A2002" i="91"/>
  <c r="A2003" i="91"/>
  <c r="A2004" i="91"/>
  <c r="A2005" i="91"/>
  <c r="A2006" i="91"/>
  <c r="A2007" i="91"/>
  <c r="A2008" i="91"/>
  <c r="A2009" i="91"/>
  <c r="A2010" i="91"/>
  <c r="A2011" i="91"/>
  <c r="A2012" i="91"/>
  <c r="A2013" i="91"/>
  <c r="A2014" i="91"/>
  <c r="A2015" i="91"/>
  <c r="A2016" i="91"/>
  <c r="A2017" i="91"/>
  <c r="A2018" i="91"/>
  <c r="A2019" i="91"/>
  <c r="A2020" i="91"/>
  <c r="A2021" i="91"/>
  <c r="A2022" i="91"/>
  <c r="A2023" i="91"/>
  <c r="A2024" i="91"/>
  <c r="A2025" i="91"/>
  <c r="A2026" i="91"/>
  <c r="A2027" i="91"/>
  <c r="A2028" i="91"/>
  <c r="A2029" i="91"/>
  <c r="A2030" i="91"/>
  <c r="A2031" i="91"/>
  <c r="A2032" i="91"/>
  <c r="A2033" i="91"/>
  <c r="A2034" i="91"/>
  <c r="A2035" i="91"/>
  <c r="A2036" i="91"/>
  <c r="A2037" i="91"/>
  <c r="A2038" i="91"/>
  <c r="A2039" i="91"/>
  <c r="A2040" i="91"/>
  <c r="A2041" i="91"/>
  <c r="A2042" i="91"/>
  <c r="A2043" i="91"/>
  <c r="A2044" i="91"/>
  <c r="A2045" i="91"/>
  <c r="A2046" i="91"/>
  <c r="A2047" i="91"/>
  <c r="A2048" i="91"/>
  <c r="A2049" i="91"/>
  <c r="A2050" i="91"/>
  <c r="A2051" i="91"/>
  <c r="A2052" i="91"/>
  <c r="A2053" i="91"/>
  <c r="A2054" i="91"/>
  <c r="A2055" i="91"/>
  <c r="A2056" i="91"/>
  <c r="A2057" i="91"/>
  <c r="A2058" i="91"/>
  <c r="A2059" i="91"/>
  <c r="A2060" i="91"/>
  <c r="A2061" i="91"/>
  <c r="A2062" i="91"/>
  <c r="A2063" i="91"/>
  <c r="A2064" i="91"/>
  <c r="A2065" i="91"/>
  <c r="A2066" i="91"/>
  <c r="A2067" i="91"/>
  <c r="A2068" i="91"/>
  <c r="A2069" i="91"/>
  <c r="A2070" i="91"/>
  <c r="A2071" i="91"/>
  <c r="A2072" i="91"/>
  <c r="A2073" i="91"/>
  <c r="A2074" i="91"/>
  <c r="A2075" i="91"/>
  <c r="A2076" i="91"/>
  <c r="A2077" i="91"/>
  <c r="A2078" i="91"/>
  <c r="A2079" i="91"/>
  <c r="A2080" i="91"/>
  <c r="A2081" i="91"/>
  <c r="A2082" i="91"/>
  <c r="A2083" i="91"/>
  <c r="A2084" i="91"/>
  <c r="A2085" i="91"/>
  <c r="A2086" i="91"/>
  <c r="A2087" i="91"/>
  <c r="A2088" i="91"/>
  <c r="A2089" i="91"/>
  <c r="A2090" i="91"/>
  <c r="A2091" i="91"/>
  <c r="A2092" i="91"/>
  <c r="A2093" i="91"/>
  <c r="A2094" i="91"/>
  <c r="A2095" i="91"/>
  <c r="A2096" i="91"/>
  <c r="A2097" i="91"/>
  <c r="A2098" i="91"/>
  <c r="A2099" i="91"/>
  <c r="A2100" i="91"/>
  <c r="A2101" i="91"/>
  <c r="A2102" i="91"/>
  <c r="A2103" i="91"/>
  <c r="A2104" i="91"/>
  <c r="A2105" i="91"/>
  <c r="A2106" i="91"/>
  <c r="A2107" i="91"/>
  <c r="A2108" i="91"/>
  <c r="A2109" i="91"/>
  <c r="A2110" i="91"/>
  <c r="A2111" i="91"/>
  <c r="A2112" i="91"/>
  <c r="A2113" i="91"/>
  <c r="A2114" i="91"/>
  <c r="A2115" i="91"/>
  <c r="A2116" i="91"/>
  <c r="A2117" i="91"/>
  <c r="A2118" i="91"/>
  <c r="A2119" i="91"/>
  <c r="A2120" i="91"/>
  <c r="A2121" i="91"/>
  <c r="A2122" i="91"/>
  <c r="A2123" i="91"/>
  <c r="A2124" i="91"/>
  <c r="A2125" i="91"/>
  <c r="A2126" i="91"/>
  <c r="A2127" i="91"/>
  <c r="A2128" i="91"/>
  <c r="A2129" i="91"/>
  <c r="A2130" i="91"/>
  <c r="A2131" i="91"/>
  <c r="A2132" i="91"/>
  <c r="A2133" i="91"/>
  <c r="A2134" i="91"/>
  <c r="A2135" i="91"/>
  <c r="A2136" i="91"/>
  <c r="A2137" i="91"/>
  <c r="A2138" i="91"/>
  <c r="A2139" i="91"/>
  <c r="A2140" i="91"/>
  <c r="A2141" i="91"/>
  <c r="A2142" i="91"/>
  <c r="A2143" i="91"/>
  <c r="A2144" i="91"/>
  <c r="A2145" i="91"/>
  <c r="A2146" i="91"/>
  <c r="A2147" i="91"/>
  <c r="A2148" i="91"/>
  <c r="A2149" i="91"/>
  <c r="A2150" i="91"/>
  <c r="A2151" i="91"/>
  <c r="A2152" i="91"/>
  <c r="A2153" i="91"/>
  <c r="A2154" i="91"/>
  <c r="A2155" i="91"/>
  <c r="A2156" i="91"/>
  <c r="A2157" i="91"/>
  <c r="A2158" i="91"/>
  <c r="A2159" i="91"/>
  <c r="A2160" i="91"/>
  <c r="A2161" i="91"/>
  <c r="A2162" i="91"/>
  <c r="A2163" i="91"/>
  <c r="A2164" i="91"/>
  <c r="A2165" i="91"/>
  <c r="A2166" i="91"/>
  <c r="A2167" i="91"/>
  <c r="A2168" i="91"/>
  <c r="A2169" i="91"/>
  <c r="A2170" i="91"/>
  <c r="A2171" i="91"/>
  <c r="A2172" i="91"/>
  <c r="A2173" i="91"/>
  <c r="A2174" i="91"/>
  <c r="A2175" i="91"/>
  <c r="A2176" i="91"/>
  <c r="A2177" i="91"/>
  <c r="A2178" i="91"/>
  <c r="A2179" i="91"/>
  <c r="A2180" i="91"/>
  <c r="A2181" i="91"/>
  <c r="A2182" i="91"/>
  <c r="A2183" i="91"/>
  <c r="A2184" i="91"/>
  <c r="A2185" i="91"/>
  <c r="A2186" i="91"/>
  <c r="A2187" i="91"/>
  <c r="A2188" i="91"/>
  <c r="A2189" i="91"/>
  <c r="A2190" i="91"/>
  <c r="A2191" i="91"/>
  <c r="A2192" i="91"/>
  <c r="A2193" i="91"/>
  <c r="A2194" i="91"/>
  <c r="A2195" i="91"/>
  <c r="A2196" i="91"/>
  <c r="A2197" i="91"/>
  <c r="A2198" i="91"/>
  <c r="A2199" i="91"/>
  <c r="A2200" i="91"/>
  <c r="A2201" i="91"/>
  <c r="A2202" i="91"/>
  <c r="A2203" i="91"/>
  <c r="A2204" i="91"/>
  <c r="A2205" i="91"/>
  <c r="A2206" i="91"/>
  <c r="A2207" i="91"/>
  <c r="A2208" i="91"/>
  <c r="A2209" i="91"/>
  <c r="A2210" i="91"/>
  <c r="A2211" i="91"/>
  <c r="A2212" i="91"/>
  <c r="A2213" i="91"/>
  <c r="A2214" i="91"/>
  <c r="A2215" i="91"/>
  <c r="A2216" i="91"/>
  <c r="A2217" i="91"/>
  <c r="A2218" i="91"/>
  <c r="A2219" i="91"/>
  <c r="A2220" i="91"/>
  <c r="A2221" i="91"/>
  <c r="A2222" i="91"/>
  <c r="A2223" i="91"/>
  <c r="A2224" i="91"/>
  <c r="A2225" i="91"/>
  <c r="A2226" i="91"/>
  <c r="A2227" i="91"/>
  <c r="A2228" i="91"/>
  <c r="A2229" i="91"/>
  <c r="A2230" i="91"/>
  <c r="A2231" i="91"/>
  <c r="A2232" i="91"/>
  <c r="A2233" i="91"/>
  <c r="A2234" i="91"/>
  <c r="A2235" i="91"/>
  <c r="A2236" i="91"/>
  <c r="A2237" i="91"/>
  <c r="A2238" i="91"/>
  <c r="A2239" i="91"/>
  <c r="A2240" i="91"/>
  <c r="A2241" i="91"/>
  <c r="A2242" i="91"/>
  <c r="A2243" i="91"/>
  <c r="A2244" i="91"/>
  <c r="A2245" i="91"/>
  <c r="A2246" i="91"/>
  <c r="A2247" i="91"/>
  <c r="A2248" i="91"/>
  <c r="A2249" i="91"/>
  <c r="A2250" i="91"/>
  <c r="A2251" i="91"/>
  <c r="A2252" i="91"/>
  <c r="A2253" i="91"/>
  <c r="A2254" i="91"/>
  <c r="A2255" i="91"/>
  <c r="A2256" i="91"/>
  <c r="A2257" i="91"/>
  <c r="A2258" i="91"/>
  <c r="A2259" i="91"/>
  <c r="A2260" i="91"/>
  <c r="A2261" i="91"/>
  <c r="A2262" i="91"/>
  <c r="A2263" i="91"/>
  <c r="A2264" i="91"/>
  <c r="A2265" i="91"/>
  <c r="A2266" i="91"/>
  <c r="A2267" i="91"/>
  <c r="A2268" i="91"/>
  <c r="A2269" i="91"/>
  <c r="A2270" i="91"/>
  <c r="A2271" i="91"/>
  <c r="A2272" i="91"/>
  <c r="A2273" i="91"/>
  <c r="A2274" i="91"/>
  <c r="A2275" i="91"/>
  <c r="A2276" i="91"/>
  <c r="A2277" i="91"/>
  <c r="A2278" i="91"/>
  <c r="A2279" i="91"/>
  <c r="A2280" i="91"/>
  <c r="A2281" i="91"/>
  <c r="A2282" i="91"/>
  <c r="A2283" i="91"/>
  <c r="A2284" i="91"/>
  <c r="A2285" i="91"/>
  <c r="A2286" i="91"/>
  <c r="A2287" i="91"/>
  <c r="A2288" i="91"/>
  <c r="A2289" i="91"/>
  <c r="A2290" i="91"/>
  <c r="A2291" i="91"/>
  <c r="A2292" i="91"/>
  <c r="A2293" i="91"/>
  <c r="A2294" i="91"/>
  <c r="A2295" i="91"/>
  <c r="A2296" i="91"/>
  <c r="A2297" i="91"/>
  <c r="A2298" i="91"/>
  <c r="A2299" i="91"/>
  <c r="A2300" i="91"/>
  <c r="A2301" i="91"/>
  <c r="A2302" i="91"/>
  <c r="A2303" i="91"/>
  <c r="A2304" i="91"/>
  <c r="A2305" i="91"/>
  <c r="A2306" i="91"/>
  <c r="A2307" i="91"/>
  <c r="A2308" i="91"/>
  <c r="A2309" i="91"/>
  <c r="A2310" i="91"/>
  <c r="A2311" i="91"/>
  <c r="A2312" i="91"/>
  <c r="A2313" i="91"/>
  <c r="A2314" i="91"/>
  <c r="A2315" i="91"/>
  <c r="A2316" i="91"/>
  <c r="A2317" i="91"/>
  <c r="A2318" i="91"/>
  <c r="A2319" i="91"/>
  <c r="A2320" i="91"/>
  <c r="A2321" i="91"/>
  <c r="A2322" i="91"/>
  <c r="A2323" i="91"/>
  <c r="A2324" i="91"/>
  <c r="A2325" i="91"/>
  <c r="A2326" i="91"/>
  <c r="A2327" i="91"/>
  <c r="A2328" i="91"/>
  <c r="A2329" i="91"/>
  <c r="A2330" i="91"/>
  <c r="A2331" i="91"/>
  <c r="A2332" i="91"/>
  <c r="A2333" i="91"/>
  <c r="A2334" i="91"/>
  <c r="A2335" i="91"/>
  <c r="A2336" i="91"/>
  <c r="A2337" i="91"/>
  <c r="A2338" i="91"/>
  <c r="A2339" i="91"/>
  <c r="A2340" i="91"/>
  <c r="A2341" i="91"/>
  <c r="A2342" i="91"/>
  <c r="A2343" i="91"/>
  <c r="A2344" i="91"/>
  <c r="A2345" i="91"/>
  <c r="A2346" i="91"/>
  <c r="A2347" i="91"/>
  <c r="A2348" i="91"/>
  <c r="A2349" i="91"/>
  <c r="A2350" i="91"/>
  <c r="A2351" i="91"/>
  <c r="A2352" i="91"/>
  <c r="A2353" i="91"/>
  <c r="A2354" i="91"/>
  <c r="A2355" i="91"/>
  <c r="A2356" i="91"/>
  <c r="A2357" i="91"/>
  <c r="A2358" i="91"/>
  <c r="A2359" i="91"/>
  <c r="A2360" i="91"/>
  <c r="A2361" i="91"/>
  <c r="A2362" i="91"/>
  <c r="A2363" i="91"/>
  <c r="A2364" i="91"/>
  <c r="A2365" i="91"/>
  <c r="A2366" i="91"/>
  <c r="A2367" i="91"/>
  <c r="A2368" i="91"/>
  <c r="A2369" i="91"/>
  <c r="A2370" i="91"/>
  <c r="A2371" i="91"/>
  <c r="A2372" i="91"/>
  <c r="A2373" i="91"/>
  <c r="A2374" i="91"/>
  <c r="A2375" i="91"/>
  <c r="A2376" i="91"/>
  <c r="A2377" i="91"/>
  <c r="A2378" i="91"/>
  <c r="A2379" i="91"/>
  <c r="A2380" i="91"/>
  <c r="A2381" i="91"/>
  <c r="A2382" i="91"/>
  <c r="A2383" i="91"/>
  <c r="A2384" i="91"/>
  <c r="A2385" i="91"/>
  <c r="A2386" i="91"/>
  <c r="A2387" i="91"/>
  <c r="A2388" i="91"/>
  <c r="A2389" i="91"/>
  <c r="A2390" i="91"/>
  <c r="A2391" i="91"/>
  <c r="A2392" i="91"/>
  <c r="A2393" i="91"/>
  <c r="A2394" i="91"/>
  <c r="A2395" i="91"/>
  <c r="A2396" i="91"/>
  <c r="A2397" i="91"/>
  <c r="A2398" i="91"/>
  <c r="A2399" i="91"/>
  <c r="A2400" i="91"/>
  <c r="A2401" i="91"/>
  <c r="A2402" i="91"/>
  <c r="A2403" i="91"/>
  <c r="A2404" i="91"/>
  <c r="A2405" i="91"/>
  <c r="A2406" i="91"/>
  <c r="A2407" i="91"/>
  <c r="A2408" i="91"/>
  <c r="A2409" i="91"/>
  <c r="A2410" i="91"/>
  <c r="A2411" i="91"/>
  <c r="A2412" i="91"/>
  <c r="A2413" i="91"/>
  <c r="A2414" i="91"/>
  <c r="A2415" i="91"/>
  <c r="A2416" i="91"/>
  <c r="A2417" i="91"/>
  <c r="A2418" i="91"/>
  <c r="A2419" i="91"/>
  <c r="A2420" i="91"/>
  <c r="A2421" i="91"/>
  <c r="A2422" i="91"/>
  <c r="A2423" i="91"/>
  <c r="A2424" i="91"/>
  <c r="A2425" i="91"/>
  <c r="A2426" i="91"/>
  <c r="A2427" i="91"/>
  <c r="A2428" i="91"/>
  <c r="A2429" i="91"/>
  <c r="A2430" i="91"/>
  <c r="A2431" i="91"/>
  <c r="A2432" i="91"/>
  <c r="A2433" i="91"/>
  <c r="A2434" i="91"/>
  <c r="A2435" i="91"/>
  <c r="A2436" i="91"/>
  <c r="A2437" i="91"/>
  <c r="A2438" i="91"/>
  <c r="A2439" i="91"/>
  <c r="A2440" i="91"/>
  <c r="A2441" i="91"/>
  <c r="A2442" i="91"/>
  <c r="A2443" i="91"/>
  <c r="A2444" i="91"/>
  <c r="A2445" i="91"/>
  <c r="A2446" i="91"/>
  <c r="A2447" i="91"/>
  <c r="A2448" i="91"/>
  <c r="A2449" i="91"/>
  <c r="A2450" i="91"/>
  <c r="A2451" i="91"/>
  <c r="A2452" i="91"/>
  <c r="A2453" i="91"/>
  <c r="A2454" i="91"/>
  <c r="A2455" i="91"/>
  <c r="A2456" i="91"/>
  <c r="A2457" i="91"/>
  <c r="A2458" i="91"/>
  <c r="A2459" i="91"/>
  <c r="A2460" i="91"/>
  <c r="A2461" i="91"/>
  <c r="A2462" i="91"/>
  <c r="A2463" i="91"/>
  <c r="A2464" i="91"/>
  <c r="A2465" i="91"/>
  <c r="A2466" i="91"/>
  <c r="A2467" i="91"/>
  <c r="A2468" i="91"/>
  <c r="A2469" i="91"/>
  <c r="A2470" i="91"/>
  <c r="A2471" i="91"/>
  <c r="A2472" i="91"/>
  <c r="A2473" i="91"/>
  <c r="A2474" i="91"/>
  <c r="A2475" i="91"/>
  <c r="A2476" i="91"/>
  <c r="A2477" i="91"/>
  <c r="A2478" i="91"/>
  <c r="A2479" i="91"/>
  <c r="A2480" i="91"/>
  <c r="A2481" i="91"/>
  <c r="A2482" i="91"/>
  <c r="A2483" i="91"/>
  <c r="A2484" i="91"/>
  <c r="A2485" i="91"/>
  <c r="A2486" i="91"/>
  <c r="A2487" i="91"/>
  <c r="A2488" i="91"/>
  <c r="A2489" i="91"/>
  <c r="A2490" i="91"/>
  <c r="A2491" i="91"/>
  <c r="A2492" i="91"/>
  <c r="A2493" i="91"/>
  <c r="A2494" i="91"/>
  <c r="A2495" i="91"/>
  <c r="A2496" i="91"/>
  <c r="A2497" i="91"/>
  <c r="A2498" i="91"/>
  <c r="A2499" i="91"/>
  <c r="A2500" i="91"/>
  <c r="A2501" i="91"/>
  <c r="A2502" i="91"/>
  <c r="A2503" i="91"/>
  <c r="A2504" i="91"/>
  <c r="A2505" i="91"/>
  <c r="A2506" i="91"/>
  <c r="A2507" i="91"/>
  <c r="A2508" i="91"/>
  <c r="A2509" i="91"/>
  <c r="A2510" i="91"/>
  <c r="A2511" i="91"/>
  <c r="A2512" i="91"/>
  <c r="A2513" i="91"/>
  <c r="A2514" i="91"/>
  <c r="A2515" i="91"/>
  <c r="A2516" i="91"/>
  <c r="A2517" i="91"/>
  <c r="A2518" i="91"/>
  <c r="A2519" i="91"/>
  <c r="A2520" i="91"/>
  <c r="A2521" i="91"/>
  <c r="A2522" i="91"/>
  <c r="A2523" i="91"/>
  <c r="A2524" i="91"/>
  <c r="A2525" i="91"/>
  <c r="A2526" i="91"/>
  <c r="A2527" i="91"/>
  <c r="A2528" i="91"/>
  <c r="A2529" i="91"/>
  <c r="A2530" i="91"/>
  <c r="A2531" i="91"/>
  <c r="A2532" i="91"/>
  <c r="A2533" i="91"/>
  <c r="A2534" i="91"/>
  <c r="A2535" i="91"/>
  <c r="A2536" i="91"/>
  <c r="A2537" i="91"/>
  <c r="A2538" i="91"/>
  <c r="A2539" i="91"/>
  <c r="A2540" i="91"/>
  <c r="A2541" i="91"/>
  <c r="A2542" i="91"/>
  <c r="A2543" i="91"/>
  <c r="A2544" i="91"/>
  <c r="A2545" i="91"/>
  <c r="A2546" i="91"/>
  <c r="A2547" i="91"/>
  <c r="A2548" i="91"/>
  <c r="A2549" i="91"/>
  <c r="A2550" i="91"/>
  <c r="A2551" i="91"/>
  <c r="A2552" i="91"/>
  <c r="A2553" i="91"/>
  <c r="A2554" i="91"/>
  <c r="A2555" i="91"/>
  <c r="A2556" i="91"/>
  <c r="A2557" i="91"/>
  <c r="A2558" i="91"/>
  <c r="A2559" i="91"/>
  <c r="A2560" i="91"/>
  <c r="A2561" i="91"/>
  <c r="A2562" i="91"/>
  <c r="A2563" i="91"/>
  <c r="A2564" i="91"/>
  <c r="A2565" i="91"/>
  <c r="A2566" i="91"/>
  <c r="A2567" i="91"/>
  <c r="A2568" i="91"/>
  <c r="A2569" i="91"/>
  <c r="A2570" i="91"/>
  <c r="A2571" i="91"/>
  <c r="A2572" i="91"/>
  <c r="A2573" i="91"/>
  <c r="A2574" i="91"/>
  <c r="A2575" i="91"/>
  <c r="A2576" i="91"/>
  <c r="A2577" i="91"/>
  <c r="A2578" i="91"/>
  <c r="A2579" i="91"/>
  <c r="A2580" i="91"/>
  <c r="A2581" i="91"/>
  <c r="A2582" i="91"/>
  <c r="A2583" i="91"/>
  <c r="A2584" i="91"/>
  <c r="A2585" i="91"/>
  <c r="A2586" i="91"/>
  <c r="A2587" i="91"/>
  <c r="A2588" i="91"/>
  <c r="A2589" i="91"/>
  <c r="A2590" i="91"/>
  <c r="A2591" i="91"/>
  <c r="A2592" i="91"/>
  <c r="A2593" i="91"/>
  <c r="A2594" i="91"/>
  <c r="A2595" i="91"/>
  <c r="A2596" i="91"/>
  <c r="A2597" i="91"/>
  <c r="A2598" i="91"/>
  <c r="A2599" i="91"/>
  <c r="A2600" i="91"/>
  <c r="A2601" i="91"/>
  <c r="A2602" i="91"/>
  <c r="A2603" i="91"/>
  <c r="A2604" i="91"/>
  <c r="A2605" i="91"/>
  <c r="A2606" i="91"/>
  <c r="A2607" i="91"/>
  <c r="A2608" i="91"/>
  <c r="A2609" i="91"/>
  <c r="A2610" i="91"/>
  <c r="A2611" i="91"/>
  <c r="A2612" i="91"/>
  <c r="A2613" i="91"/>
  <c r="A2614" i="91"/>
  <c r="A2615" i="91"/>
  <c r="A2616" i="91"/>
  <c r="A2617" i="91"/>
  <c r="A2618" i="91"/>
  <c r="A2619" i="91"/>
  <c r="A2620" i="91"/>
  <c r="A2621" i="91"/>
  <c r="A2622" i="91"/>
  <c r="A2623" i="91"/>
  <c r="A2624" i="91"/>
  <c r="A2625" i="91"/>
  <c r="A2626" i="91"/>
  <c r="A2627" i="91"/>
  <c r="A2628" i="91"/>
  <c r="A2629" i="91"/>
  <c r="A2630" i="91"/>
  <c r="A2631" i="91"/>
  <c r="A2632" i="91"/>
  <c r="A2633" i="91"/>
  <c r="A2634" i="91"/>
  <c r="A2635" i="91"/>
  <c r="A2636" i="91"/>
  <c r="A2637" i="91"/>
  <c r="A2638" i="91"/>
  <c r="A2639" i="91"/>
  <c r="A2640" i="91"/>
  <c r="A2641" i="91"/>
  <c r="A2642" i="91"/>
  <c r="A2643" i="91"/>
  <c r="A2644" i="91"/>
  <c r="A2645" i="91"/>
  <c r="A2646" i="91"/>
  <c r="A2647" i="91"/>
  <c r="A2648" i="91"/>
  <c r="A2649" i="91"/>
  <c r="A2650" i="91"/>
  <c r="A2651" i="91"/>
  <c r="A2652" i="91"/>
  <c r="A2653" i="91"/>
  <c r="A2654" i="91"/>
  <c r="A2655" i="91"/>
  <c r="A2656" i="91"/>
  <c r="A2657" i="91"/>
  <c r="A2658" i="91"/>
  <c r="A2659" i="91"/>
  <c r="A2660" i="91"/>
  <c r="A2661" i="91"/>
  <c r="A2662" i="91"/>
  <c r="A2663" i="91"/>
  <c r="A2664" i="91"/>
  <c r="A2665" i="91"/>
  <c r="A2666" i="91"/>
  <c r="A2667" i="91"/>
  <c r="A2668" i="91"/>
  <c r="A2669" i="91"/>
  <c r="A2670" i="91"/>
  <c r="A2671" i="91"/>
  <c r="A2672" i="91"/>
  <c r="A2673" i="91"/>
  <c r="A2674" i="91"/>
  <c r="A2675" i="91"/>
  <c r="A2676" i="91"/>
  <c r="A2677" i="91"/>
  <c r="A2678" i="91"/>
  <c r="A2679" i="91"/>
  <c r="A2680" i="91"/>
  <c r="A2681" i="91"/>
  <c r="A2682" i="91"/>
  <c r="A2683" i="91"/>
  <c r="A2684" i="91"/>
  <c r="A2685" i="91"/>
  <c r="A2686" i="91"/>
  <c r="A2687" i="91"/>
  <c r="A2688" i="91"/>
  <c r="A2689" i="91"/>
  <c r="A2690" i="91"/>
  <c r="A2691" i="91"/>
  <c r="A2692" i="91"/>
  <c r="A2693" i="91"/>
  <c r="A2694" i="91"/>
  <c r="A2695" i="91"/>
  <c r="A2696" i="91"/>
  <c r="A2697" i="91"/>
  <c r="A2698" i="91"/>
  <c r="A2699" i="91"/>
  <c r="A2700" i="91"/>
  <c r="A2701" i="91"/>
  <c r="A2702" i="91"/>
  <c r="A2703" i="91"/>
  <c r="A2704" i="91"/>
  <c r="A2705" i="91"/>
  <c r="A2706" i="91"/>
  <c r="A2707" i="91"/>
  <c r="A2708" i="91"/>
  <c r="A2709" i="91"/>
  <c r="A2710" i="91"/>
  <c r="A2711" i="91"/>
  <c r="A2712" i="91"/>
  <c r="A2713" i="91"/>
  <c r="A2714" i="91"/>
  <c r="A2715" i="91"/>
  <c r="A2716" i="91"/>
  <c r="A2717" i="91"/>
  <c r="A2718" i="91"/>
  <c r="A2719" i="91"/>
  <c r="A2720" i="91"/>
  <c r="A2721" i="91"/>
  <c r="A2722" i="91"/>
  <c r="A2723" i="91"/>
  <c r="A2724" i="91"/>
  <c r="A2725" i="91"/>
  <c r="A2726" i="91"/>
  <c r="A2727" i="91"/>
  <c r="A2728" i="91"/>
  <c r="A2729" i="91"/>
  <c r="A2730" i="91"/>
  <c r="A2731" i="91"/>
  <c r="A2732" i="91"/>
  <c r="A2733" i="91"/>
  <c r="A2734" i="91"/>
  <c r="A2735" i="91"/>
  <c r="A2736" i="91"/>
  <c r="A2737" i="91"/>
  <c r="A2738" i="91"/>
  <c r="A2739" i="91"/>
  <c r="A2740" i="91"/>
  <c r="A2741" i="91"/>
  <c r="A2742" i="91"/>
  <c r="A2743" i="91"/>
  <c r="A2744" i="91"/>
  <c r="A2745" i="91"/>
  <c r="A2746" i="91"/>
  <c r="A2747" i="91"/>
  <c r="A2748" i="91"/>
  <c r="A2749" i="91"/>
  <c r="A2750" i="91"/>
  <c r="A2751" i="91"/>
  <c r="A2752" i="91"/>
  <c r="A2753" i="91"/>
  <c r="A2754" i="91"/>
  <c r="A2755" i="91"/>
  <c r="A2756" i="91"/>
  <c r="A2757" i="91"/>
  <c r="A2758" i="91"/>
  <c r="A2759" i="91"/>
  <c r="A2760" i="91"/>
  <c r="A2761" i="91"/>
  <c r="A2762" i="91"/>
  <c r="A2763" i="91"/>
  <c r="A2764" i="91"/>
  <c r="A2765" i="91"/>
  <c r="A2766" i="91"/>
  <c r="A2767" i="91"/>
  <c r="A2768" i="91"/>
  <c r="A2769" i="91"/>
  <c r="A2770" i="91"/>
  <c r="A2771" i="91"/>
  <c r="A2772" i="91"/>
  <c r="A2773" i="91"/>
  <c r="A2774" i="91"/>
  <c r="A2775" i="91"/>
  <c r="A2776" i="91"/>
  <c r="A2777" i="91"/>
  <c r="A2778" i="91"/>
  <c r="A2779" i="91"/>
  <c r="A2780" i="91"/>
  <c r="A2781" i="91"/>
  <c r="A2782" i="91"/>
  <c r="A2783" i="91"/>
  <c r="A2784" i="91"/>
  <c r="A2785" i="91"/>
  <c r="A2786" i="91"/>
  <c r="A2787" i="91"/>
  <c r="A2788" i="91"/>
  <c r="A2789" i="91"/>
  <c r="A2790" i="91"/>
  <c r="A2791" i="91"/>
  <c r="A2792" i="91"/>
  <c r="A2793" i="91"/>
  <c r="A2794" i="91"/>
  <c r="A2795" i="91"/>
  <c r="A2796" i="91"/>
  <c r="A2797" i="91"/>
  <c r="A2798" i="91"/>
  <c r="A2799" i="91"/>
  <c r="A2800" i="91"/>
  <c r="A2801" i="91"/>
  <c r="A2802" i="91"/>
  <c r="A2803" i="91"/>
  <c r="A2804" i="91"/>
  <c r="A2805" i="91"/>
  <c r="A2806" i="91"/>
  <c r="A2807" i="91"/>
  <c r="A2808" i="91"/>
  <c r="A2809" i="91"/>
  <c r="A2810" i="91"/>
  <c r="A2811" i="91"/>
  <c r="A2812" i="91"/>
  <c r="A2813" i="91"/>
  <c r="A2814" i="91"/>
  <c r="A2815" i="91"/>
  <c r="A2816" i="91"/>
  <c r="A2817" i="91"/>
  <c r="A2818" i="91"/>
  <c r="A2819" i="91"/>
  <c r="A2820" i="91"/>
  <c r="A2821" i="91"/>
  <c r="A2822" i="91"/>
  <c r="A2823" i="91"/>
  <c r="A2824" i="91"/>
  <c r="A2825" i="91"/>
  <c r="A2826" i="91"/>
  <c r="A2827" i="91"/>
  <c r="A2828" i="91"/>
  <c r="A2829" i="91"/>
  <c r="A2830" i="91"/>
  <c r="A2831" i="91"/>
  <c r="A2832" i="91"/>
  <c r="A2833" i="91"/>
  <c r="A2834" i="91"/>
  <c r="A2835" i="91"/>
  <c r="A2836" i="91"/>
  <c r="A2837" i="91"/>
  <c r="A2838" i="91"/>
  <c r="A2839" i="91"/>
  <c r="A2840" i="91"/>
  <c r="A2841" i="91"/>
  <c r="A2842" i="91"/>
  <c r="A2843" i="91"/>
  <c r="A2844" i="91"/>
  <c r="A2845" i="91"/>
  <c r="A2846" i="91"/>
  <c r="A2847" i="91"/>
  <c r="A2848" i="91"/>
  <c r="A2849" i="91"/>
  <c r="A2850" i="91"/>
  <c r="A2851" i="91"/>
  <c r="A2852" i="91"/>
  <c r="A2853" i="91"/>
  <c r="A2854" i="91"/>
  <c r="A2855" i="91"/>
  <c r="A2856" i="91"/>
  <c r="A2857" i="91"/>
  <c r="A2858" i="91"/>
  <c r="A2859" i="91"/>
  <c r="A2860" i="91"/>
  <c r="A2861" i="91"/>
  <c r="A2862" i="91"/>
  <c r="A2863" i="91"/>
  <c r="A2864" i="91"/>
  <c r="A2865" i="91"/>
  <c r="A2866" i="91"/>
  <c r="A2867" i="91"/>
  <c r="A2868" i="91"/>
  <c r="A2869" i="91"/>
  <c r="A2870" i="91"/>
  <c r="A2871" i="91"/>
  <c r="A2872" i="91"/>
  <c r="A2873" i="91"/>
  <c r="A2874" i="91"/>
  <c r="A2875" i="91"/>
  <c r="A2876" i="91"/>
  <c r="A2877" i="91"/>
  <c r="A2878" i="91"/>
  <c r="A2879" i="91"/>
  <c r="A2880" i="91"/>
  <c r="A2881" i="91"/>
  <c r="A2882" i="91"/>
  <c r="A2883" i="91"/>
  <c r="A2884" i="91"/>
  <c r="A2885" i="91"/>
  <c r="A2886" i="91"/>
  <c r="A2887" i="91"/>
  <c r="A2888" i="91"/>
  <c r="A2889" i="91"/>
  <c r="A2890" i="91"/>
  <c r="A2891" i="91"/>
  <c r="A2892" i="91"/>
  <c r="A2893" i="91"/>
  <c r="A2894" i="91"/>
  <c r="A2895" i="91"/>
  <c r="A2896" i="91"/>
  <c r="A2897" i="91"/>
  <c r="A2898" i="91"/>
  <c r="A2899" i="91"/>
  <c r="A2900" i="91"/>
  <c r="A2901" i="91"/>
  <c r="A2902" i="91"/>
  <c r="A2903" i="91"/>
  <c r="A2904" i="91"/>
  <c r="A2905" i="91"/>
  <c r="A2906" i="91"/>
  <c r="A2907" i="91"/>
  <c r="A2908" i="91"/>
  <c r="A2909" i="91"/>
  <c r="A2910" i="91"/>
  <c r="A2911" i="91"/>
  <c r="A2912" i="91"/>
  <c r="A2913" i="91"/>
  <c r="A2914" i="91"/>
  <c r="A2915" i="91"/>
  <c r="A2916" i="91"/>
  <c r="A2917" i="91"/>
  <c r="A2918" i="91"/>
  <c r="A2919" i="91"/>
  <c r="A2920" i="91"/>
  <c r="A2921" i="91"/>
  <c r="A2922" i="91"/>
  <c r="A2923" i="91"/>
  <c r="A2924" i="91"/>
  <c r="A2925" i="91"/>
  <c r="A2926" i="91"/>
  <c r="A2927" i="91"/>
  <c r="A2928" i="91"/>
  <c r="A2929" i="91"/>
  <c r="A2930" i="91"/>
  <c r="A2931" i="91"/>
  <c r="A2932" i="91"/>
  <c r="A2933" i="91"/>
  <c r="A2934" i="91"/>
  <c r="A2935" i="91"/>
  <c r="A2936" i="91"/>
  <c r="A2937" i="91"/>
  <c r="A2938" i="91"/>
  <c r="A2939" i="91"/>
  <c r="A2940" i="91"/>
  <c r="A2941" i="91"/>
  <c r="A2942" i="91"/>
  <c r="A2943" i="91"/>
  <c r="A2944" i="91"/>
  <c r="A2945" i="91"/>
  <c r="A2946" i="91"/>
  <c r="A2947" i="91"/>
  <c r="A2948" i="91"/>
  <c r="A2949" i="91"/>
  <c r="A2950" i="91"/>
  <c r="A2951" i="91"/>
  <c r="A2952" i="91"/>
  <c r="A2953" i="91"/>
  <c r="A2954" i="91"/>
  <c r="A2955" i="91"/>
  <c r="A2956" i="91"/>
  <c r="A2957" i="91"/>
  <c r="A2958" i="91"/>
  <c r="A2959" i="91"/>
  <c r="A2960" i="91"/>
  <c r="A2961" i="91"/>
  <c r="A2962" i="91"/>
  <c r="A2963" i="91"/>
  <c r="A2964" i="91"/>
  <c r="A2965" i="91"/>
  <c r="A2966" i="91"/>
  <c r="A2967" i="91"/>
  <c r="A2968" i="91"/>
  <c r="A2969" i="91"/>
  <c r="A2970" i="91"/>
  <c r="A2971" i="91"/>
  <c r="A2972" i="91"/>
  <c r="A2973" i="91"/>
  <c r="A2974" i="91"/>
  <c r="A2975" i="91"/>
  <c r="A2976" i="91"/>
  <c r="A2977" i="91"/>
  <c r="A2978" i="91"/>
  <c r="A2979" i="91"/>
  <c r="A2980" i="91"/>
  <c r="A2981" i="91"/>
  <c r="A2982" i="91"/>
  <c r="A2983" i="91"/>
  <c r="A2984" i="91"/>
  <c r="A2985" i="91"/>
  <c r="A2986" i="91"/>
  <c r="A2987" i="91"/>
  <c r="A2988" i="91"/>
  <c r="A2989" i="91"/>
  <c r="A2990" i="91"/>
  <c r="A2991" i="91"/>
  <c r="A2992" i="91"/>
  <c r="A2993" i="91"/>
  <c r="A2994" i="91"/>
  <c r="A2995" i="91"/>
  <c r="A2996" i="91"/>
  <c r="A2997" i="91"/>
  <c r="A2998" i="91"/>
  <c r="A2999" i="91"/>
  <c r="A3000" i="91"/>
  <c r="A3001" i="91"/>
  <c r="A3002" i="91"/>
  <c r="A3003" i="91"/>
  <c r="A3004" i="91"/>
  <c r="A3005" i="91"/>
  <c r="A3006" i="91"/>
  <c r="A3007" i="91"/>
  <c r="A3008" i="91"/>
  <c r="A3009" i="91"/>
  <c r="A3010" i="91"/>
  <c r="A3011" i="91"/>
  <c r="A3012" i="91"/>
  <c r="A3013" i="91"/>
  <c r="A3014" i="91"/>
  <c r="A3015" i="91"/>
  <c r="A3016" i="91"/>
  <c r="A3017" i="91"/>
  <c r="A3018" i="91"/>
  <c r="A3019" i="91"/>
  <c r="A3020" i="91"/>
  <c r="A3021" i="91"/>
  <c r="A3022" i="91"/>
  <c r="A3023" i="91"/>
  <c r="A3024" i="91"/>
  <c r="A3025" i="91"/>
  <c r="A3026" i="91"/>
  <c r="A3027" i="91"/>
  <c r="A3028" i="91"/>
  <c r="A3029" i="91"/>
  <c r="A3030" i="91"/>
  <c r="A3031" i="91"/>
  <c r="A3032" i="91"/>
  <c r="A3033" i="91"/>
  <c r="A3034" i="91"/>
  <c r="A3035" i="91"/>
  <c r="A3036" i="91"/>
  <c r="A3037" i="91"/>
  <c r="A3038" i="91"/>
  <c r="A3039" i="91"/>
  <c r="A3040" i="91"/>
  <c r="A3041" i="91"/>
  <c r="A3042" i="91"/>
  <c r="A3043" i="91"/>
  <c r="A3044" i="91"/>
  <c r="A3045" i="91"/>
  <c r="A3046" i="91"/>
  <c r="A3047" i="91"/>
  <c r="A3048" i="91"/>
  <c r="A3049" i="91"/>
  <c r="A3050" i="91"/>
  <c r="A3051" i="91"/>
  <c r="A3052" i="91"/>
  <c r="A3053" i="91"/>
  <c r="A3054" i="91"/>
  <c r="A3055" i="91"/>
  <c r="A3056" i="91"/>
  <c r="A3057" i="91"/>
  <c r="A3058" i="91"/>
  <c r="A3059" i="91"/>
  <c r="A3060" i="91"/>
  <c r="A3061" i="91"/>
  <c r="A3062" i="91"/>
  <c r="A3063" i="91"/>
  <c r="A3064" i="91"/>
  <c r="A3065" i="91"/>
  <c r="A3066" i="91"/>
  <c r="A3067" i="91"/>
  <c r="A3068" i="91"/>
  <c r="A3069" i="91"/>
  <c r="A3070" i="91"/>
  <c r="A3071" i="91"/>
  <c r="A3072" i="91"/>
  <c r="A3073" i="91"/>
  <c r="A3074" i="91"/>
  <c r="A3075" i="91"/>
  <c r="A3076" i="91"/>
  <c r="A3077" i="91"/>
  <c r="A3078" i="91"/>
  <c r="A3079" i="91"/>
  <c r="A3080" i="91"/>
  <c r="A3081" i="91"/>
  <c r="A3082" i="91"/>
  <c r="A3083" i="91"/>
  <c r="A3084" i="91"/>
  <c r="A3085" i="91"/>
  <c r="A3086" i="91"/>
  <c r="A3087" i="91"/>
  <c r="A3088" i="91"/>
  <c r="A3089" i="91"/>
  <c r="A3090" i="91"/>
  <c r="A3091" i="91"/>
  <c r="A3092" i="91"/>
  <c r="A3093" i="91"/>
  <c r="A3094" i="91"/>
  <c r="A3095" i="91"/>
  <c r="A3096" i="91"/>
  <c r="A3097" i="91"/>
  <c r="A3098" i="91"/>
  <c r="A3099" i="91"/>
  <c r="A3100" i="91"/>
  <c r="A3101" i="91"/>
  <c r="A3102" i="91"/>
  <c r="A3103" i="91"/>
  <c r="A3104" i="91"/>
  <c r="A3105" i="91"/>
  <c r="A3106" i="91"/>
  <c r="A3107" i="91"/>
  <c r="A3108" i="91"/>
  <c r="A3109" i="91"/>
  <c r="A3110" i="91"/>
  <c r="A3111" i="91"/>
  <c r="A3112" i="91"/>
  <c r="A3113" i="91"/>
  <c r="A3114" i="91"/>
  <c r="A3115" i="91"/>
  <c r="A3116" i="91"/>
  <c r="A3117" i="91"/>
  <c r="A3118" i="91"/>
  <c r="A3119" i="91"/>
  <c r="A3120" i="91"/>
  <c r="A3121" i="91"/>
  <c r="A3122" i="91"/>
  <c r="A3123" i="91"/>
  <c r="A3124" i="91"/>
  <c r="A3125" i="91"/>
  <c r="A3126" i="91"/>
  <c r="A3127" i="91"/>
  <c r="A3128" i="91"/>
  <c r="A3129" i="91"/>
  <c r="A3130" i="91"/>
  <c r="A3131" i="91"/>
  <c r="A3132" i="91"/>
  <c r="A3133" i="91"/>
  <c r="A3134" i="91"/>
  <c r="A3135" i="91"/>
  <c r="A3136" i="91"/>
  <c r="A3137" i="91"/>
  <c r="A3138" i="91"/>
  <c r="A3139" i="91"/>
  <c r="A3140" i="91"/>
  <c r="A3141" i="91"/>
  <c r="A3142" i="91"/>
  <c r="A3143" i="91"/>
  <c r="A3144" i="91"/>
  <c r="A3145" i="91"/>
  <c r="A3146" i="91"/>
  <c r="A3147" i="91"/>
  <c r="A3148" i="91"/>
  <c r="A3149" i="91"/>
  <c r="A3150" i="91"/>
  <c r="A3151" i="91"/>
  <c r="A3152" i="91"/>
  <c r="A3153" i="91"/>
  <c r="A3154" i="91"/>
  <c r="A3155" i="91"/>
  <c r="A3156" i="91"/>
  <c r="A3157" i="91"/>
  <c r="A3158" i="91"/>
  <c r="A3159" i="91"/>
  <c r="A3160" i="91"/>
  <c r="A3161" i="91"/>
  <c r="A3162" i="91"/>
  <c r="A3163" i="91"/>
  <c r="A3164" i="91"/>
  <c r="A3165" i="91"/>
  <c r="A3166" i="91"/>
  <c r="A3167" i="91"/>
  <c r="A3168" i="91"/>
  <c r="A3169" i="91"/>
  <c r="A3170" i="91"/>
  <c r="A3171" i="91"/>
  <c r="A3172" i="91"/>
  <c r="A3173" i="91"/>
  <c r="A3174" i="91"/>
  <c r="A3175" i="91"/>
  <c r="A3176" i="91"/>
  <c r="A3177" i="91"/>
  <c r="A3178" i="91"/>
  <c r="A3179" i="91"/>
  <c r="A3180" i="91"/>
  <c r="A3181" i="91"/>
  <c r="A3182" i="91"/>
  <c r="A3183" i="91"/>
  <c r="A3184" i="91"/>
  <c r="A3185" i="91"/>
  <c r="A3186" i="91"/>
  <c r="A3187" i="91"/>
  <c r="A3188" i="91"/>
  <c r="A3189" i="91"/>
  <c r="A3190" i="91"/>
  <c r="A3191" i="91"/>
  <c r="A3192" i="91"/>
  <c r="A3193" i="91"/>
  <c r="A3194" i="91"/>
  <c r="A3195" i="91"/>
  <c r="A3196" i="91"/>
  <c r="A3197" i="91"/>
  <c r="A3198" i="91"/>
  <c r="A3199" i="91"/>
  <c r="A3200" i="91"/>
  <c r="A3201" i="91"/>
  <c r="A3202" i="91"/>
  <c r="A3203" i="91"/>
  <c r="A3204" i="91"/>
  <c r="A3205" i="91"/>
  <c r="A3206" i="91"/>
  <c r="A3207" i="91"/>
  <c r="A3208" i="91"/>
  <c r="A3209" i="91"/>
  <c r="A3210" i="91"/>
  <c r="A3211" i="91"/>
  <c r="A3212" i="91"/>
  <c r="A3213" i="91"/>
  <c r="A3214" i="91"/>
  <c r="A3215" i="91"/>
  <c r="A3216" i="91"/>
  <c r="A3217" i="91"/>
  <c r="A3218" i="91"/>
  <c r="A3219" i="91"/>
  <c r="A3220" i="91"/>
  <c r="A3221" i="91"/>
  <c r="A3222" i="91"/>
  <c r="A3223" i="91"/>
  <c r="A3224" i="91"/>
  <c r="A3225" i="91"/>
  <c r="A3226" i="91"/>
  <c r="A3227" i="91"/>
  <c r="A3228" i="91"/>
  <c r="A3229" i="91"/>
  <c r="A3230" i="91"/>
  <c r="A3231" i="91"/>
  <c r="A3232" i="91"/>
  <c r="A3233" i="91"/>
  <c r="A3234" i="91"/>
  <c r="A3235" i="91"/>
  <c r="A3236" i="91"/>
  <c r="A3237" i="91"/>
  <c r="A3238" i="91"/>
  <c r="A3239" i="91"/>
  <c r="A3240" i="91"/>
  <c r="A3241" i="91"/>
  <c r="A3242" i="91"/>
  <c r="A3243" i="91"/>
  <c r="A3244" i="91"/>
  <c r="A3245" i="91"/>
  <c r="A3246" i="91"/>
  <c r="A3247" i="91"/>
  <c r="A3248" i="91"/>
  <c r="A3249" i="91"/>
  <c r="A3250" i="91"/>
  <c r="A3251" i="91"/>
  <c r="A3252" i="91"/>
  <c r="A3253" i="91"/>
  <c r="A3254" i="91"/>
  <c r="A3255" i="91"/>
  <c r="A3256" i="91"/>
  <c r="A3257" i="91"/>
  <c r="A3258" i="91"/>
  <c r="A3259" i="91"/>
  <c r="A3260" i="91"/>
  <c r="A3261" i="91"/>
  <c r="A3262" i="91"/>
  <c r="A3263" i="91"/>
  <c r="A3264" i="91"/>
  <c r="A3265" i="91"/>
  <c r="A3266" i="91"/>
  <c r="A3267" i="91"/>
  <c r="A3268" i="91"/>
  <c r="A3269" i="91"/>
  <c r="A3270" i="91"/>
  <c r="A3271" i="91"/>
  <c r="A3272" i="91"/>
  <c r="A3273" i="91"/>
  <c r="A3274" i="91"/>
  <c r="A3275" i="91"/>
  <c r="A3276" i="91"/>
  <c r="A3277" i="91"/>
  <c r="A3278" i="91"/>
  <c r="A3279" i="91"/>
  <c r="A3280" i="91"/>
  <c r="A3281" i="91"/>
  <c r="A3282" i="91"/>
  <c r="A3283" i="91"/>
  <c r="A3284" i="91"/>
  <c r="A3285" i="91"/>
  <c r="A3286" i="91"/>
  <c r="A3287" i="91"/>
  <c r="A3288" i="91"/>
  <c r="A3289" i="91"/>
  <c r="A3290" i="91"/>
  <c r="A3291" i="91"/>
  <c r="A3292" i="91"/>
  <c r="A3293" i="91"/>
  <c r="A3294" i="91"/>
  <c r="A3295" i="91"/>
  <c r="A3296" i="91"/>
  <c r="A3297" i="91"/>
  <c r="A3298" i="91"/>
  <c r="A3299" i="91"/>
  <c r="A3300" i="91"/>
  <c r="A3301" i="91"/>
  <c r="A3302" i="91"/>
  <c r="A3303" i="91"/>
  <c r="A3304" i="91"/>
  <c r="A3305" i="91"/>
  <c r="A3306" i="91"/>
  <c r="A3307" i="91"/>
  <c r="A3308" i="91"/>
  <c r="A3309" i="91"/>
  <c r="A3310" i="91"/>
  <c r="A3311" i="91"/>
  <c r="A3312" i="91"/>
  <c r="A3313" i="91"/>
  <c r="A3314" i="91"/>
  <c r="A3315" i="91"/>
  <c r="A3316" i="91"/>
  <c r="A3317" i="91"/>
  <c r="A3318" i="91"/>
  <c r="A3319" i="91"/>
  <c r="A3320" i="91"/>
  <c r="A3321" i="91"/>
  <c r="A3322" i="91"/>
  <c r="A3323" i="91"/>
  <c r="A3324" i="91"/>
  <c r="A3325" i="91"/>
  <c r="A3326" i="91"/>
  <c r="A3327" i="91"/>
  <c r="A3328" i="91"/>
  <c r="A3329" i="91"/>
  <c r="A3330" i="91"/>
  <c r="A3331" i="91"/>
  <c r="A3332" i="91"/>
  <c r="A3333" i="91"/>
  <c r="A3334" i="91"/>
  <c r="A3335" i="91"/>
  <c r="A3336" i="91"/>
  <c r="A3337" i="91"/>
  <c r="A3338" i="91"/>
  <c r="A3339" i="91"/>
  <c r="A3340" i="91"/>
  <c r="A3341" i="91"/>
  <c r="A3342" i="91"/>
  <c r="A3343" i="91"/>
  <c r="A3344" i="91"/>
  <c r="A3345" i="91"/>
  <c r="A3346" i="91"/>
  <c r="A3347" i="91"/>
  <c r="A3348" i="91"/>
  <c r="A3349" i="91"/>
  <c r="A3350" i="91"/>
  <c r="A3351" i="91"/>
  <c r="A3352" i="91"/>
  <c r="A3353" i="91"/>
  <c r="A3354" i="91"/>
  <c r="A3355" i="91"/>
  <c r="A3356" i="91"/>
  <c r="A3357" i="91"/>
  <c r="A3358" i="91"/>
  <c r="A3359" i="91"/>
  <c r="A3360" i="91"/>
  <c r="A3361" i="91"/>
  <c r="A3362" i="91"/>
  <c r="A3363" i="91"/>
  <c r="A3364" i="91"/>
  <c r="A3365" i="91"/>
  <c r="A3366" i="91"/>
  <c r="A3367" i="91"/>
  <c r="A3368" i="91"/>
  <c r="A3369" i="91"/>
  <c r="A3370" i="91"/>
  <c r="A3371" i="91"/>
  <c r="A3372" i="91"/>
  <c r="A3373" i="91"/>
  <c r="A3374" i="91"/>
  <c r="A3375" i="91"/>
  <c r="A3376" i="91"/>
  <c r="A3377" i="91"/>
  <c r="A3378" i="91"/>
  <c r="A3379" i="91"/>
  <c r="A3380" i="91"/>
  <c r="A3381" i="91"/>
  <c r="A3382" i="91"/>
  <c r="A3383" i="91"/>
  <c r="A3384" i="91"/>
  <c r="A3385" i="91"/>
  <c r="A3386" i="91"/>
  <c r="A3387" i="91"/>
  <c r="A3388" i="91"/>
  <c r="A3389" i="91"/>
  <c r="A3390" i="91"/>
  <c r="A3391" i="91"/>
  <c r="A3392" i="91"/>
  <c r="A3393" i="91"/>
  <c r="A3394" i="91"/>
  <c r="A3395" i="91"/>
  <c r="A3396" i="91"/>
  <c r="A3397" i="91"/>
  <c r="A3398" i="91"/>
  <c r="A3399" i="91"/>
  <c r="A3400" i="91"/>
  <c r="A3401" i="91"/>
  <c r="A3402" i="91"/>
  <c r="A3403" i="91"/>
  <c r="A3404" i="91"/>
  <c r="A3405" i="91"/>
  <c r="A3406" i="91"/>
  <c r="A3407" i="91"/>
  <c r="A3408" i="91"/>
  <c r="A3409" i="91"/>
  <c r="A3410" i="91"/>
  <c r="A3411" i="91"/>
  <c r="A3412" i="91"/>
  <c r="A3413" i="91"/>
  <c r="A3414" i="91"/>
  <c r="A3415" i="91"/>
  <c r="A3416" i="91"/>
  <c r="A3417" i="91"/>
  <c r="A3418" i="91"/>
  <c r="A3419" i="91"/>
  <c r="A3420" i="91"/>
  <c r="A3421" i="91"/>
  <c r="A3422" i="91"/>
  <c r="A3423" i="91"/>
  <c r="A3424" i="91"/>
  <c r="A3425" i="91"/>
  <c r="A3426" i="91"/>
  <c r="A3427" i="91"/>
  <c r="A3428" i="91"/>
  <c r="A3429" i="91"/>
  <c r="A3430" i="91"/>
  <c r="A3431" i="91"/>
  <c r="A3432" i="91"/>
  <c r="A3433" i="91"/>
  <c r="A3434" i="91"/>
  <c r="A3435" i="91"/>
  <c r="A3436" i="91"/>
  <c r="A3437" i="91"/>
  <c r="A3438" i="91"/>
  <c r="A3439" i="91"/>
  <c r="A3440" i="91"/>
  <c r="A3441" i="91"/>
  <c r="A3442" i="91"/>
  <c r="A3443" i="91"/>
  <c r="A3444" i="91"/>
  <c r="A3445" i="91"/>
  <c r="A3446" i="91"/>
  <c r="A3447" i="91"/>
  <c r="A3448" i="91"/>
  <c r="A3449" i="91"/>
  <c r="A3450" i="91"/>
  <c r="A3451" i="91"/>
  <c r="A3452" i="91"/>
  <c r="A3453" i="91"/>
  <c r="A3454" i="91"/>
  <c r="A3455" i="91"/>
  <c r="A3456" i="91"/>
  <c r="A3457" i="91"/>
  <c r="A3458" i="91"/>
  <c r="A3459" i="91"/>
  <c r="A3460" i="91"/>
  <c r="A3461" i="91"/>
  <c r="A3462" i="91"/>
  <c r="A3463" i="91"/>
  <c r="A3464" i="91"/>
  <c r="A3465" i="91"/>
  <c r="A3466" i="91"/>
  <c r="A3467" i="91"/>
  <c r="A3468" i="91"/>
  <c r="A3469" i="91"/>
  <c r="A3470" i="91"/>
  <c r="A3471" i="91"/>
  <c r="A3472" i="91"/>
  <c r="A3473" i="91"/>
  <c r="A3474" i="91"/>
  <c r="A3475" i="91"/>
  <c r="A3476" i="91"/>
  <c r="A3477" i="91"/>
  <c r="A3478" i="91"/>
  <c r="A3479" i="91"/>
  <c r="A3480" i="91"/>
  <c r="A3481" i="91"/>
  <c r="A3482" i="91"/>
  <c r="A3483" i="91"/>
  <c r="A3484" i="91"/>
  <c r="A3485" i="91"/>
  <c r="A3486" i="91"/>
  <c r="A3487" i="91"/>
  <c r="A3488" i="91"/>
  <c r="A3489" i="91"/>
  <c r="A3490" i="91"/>
  <c r="A3491" i="91"/>
  <c r="A3492" i="91"/>
  <c r="A3493" i="91"/>
  <c r="A3494" i="91"/>
  <c r="A3495" i="91"/>
  <c r="A3496" i="91"/>
  <c r="A3497" i="91"/>
  <c r="A3498" i="91"/>
  <c r="A3499" i="91"/>
  <c r="A3500" i="91"/>
  <c r="A3501" i="91"/>
  <c r="A3502" i="91"/>
  <c r="A3503" i="91"/>
  <c r="A3504" i="91"/>
  <c r="A3505" i="91"/>
  <c r="A3506" i="91"/>
  <c r="A3507" i="91"/>
  <c r="A3508" i="91"/>
  <c r="A3509" i="91"/>
  <c r="A3510" i="91"/>
  <c r="A3511" i="91"/>
  <c r="A3512" i="91"/>
  <c r="A3513" i="91"/>
  <c r="A3514" i="91"/>
  <c r="A3515" i="91"/>
  <c r="A3516" i="91"/>
  <c r="A3517" i="91"/>
  <c r="A3518" i="91"/>
  <c r="A3519" i="91"/>
  <c r="A3520" i="91"/>
  <c r="A3521" i="91"/>
  <c r="A3522" i="91"/>
  <c r="A3523" i="91"/>
  <c r="A3524" i="91"/>
  <c r="A3525" i="91"/>
  <c r="A3526" i="91"/>
  <c r="A3527" i="91"/>
  <c r="A3528" i="91"/>
  <c r="A3529" i="91"/>
  <c r="A3530" i="91"/>
  <c r="A3531" i="91"/>
  <c r="A3532" i="91"/>
  <c r="A3533" i="91"/>
  <c r="A3534" i="91"/>
  <c r="A3535" i="91"/>
  <c r="A3536" i="91"/>
  <c r="A3537" i="91"/>
  <c r="A3538" i="91"/>
  <c r="A3539" i="91"/>
  <c r="A3540" i="91"/>
  <c r="A3541" i="91"/>
  <c r="A3542" i="91"/>
  <c r="A3543" i="91"/>
  <c r="A3544" i="91"/>
  <c r="A3545" i="91"/>
  <c r="A3546" i="91"/>
  <c r="A3547" i="91"/>
  <c r="A3548" i="91"/>
  <c r="A3549" i="91"/>
  <c r="A3550" i="91"/>
  <c r="A3551" i="91"/>
  <c r="A3552" i="91"/>
  <c r="A3553" i="91"/>
  <c r="A3554" i="91"/>
  <c r="A3555" i="91"/>
  <c r="A3556" i="91"/>
  <c r="A3557" i="91"/>
  <c r="A3558" i="91"/>
  <c r="A3559" i="91"/>
  <c r="A3560" i="91"/>
  <c r="A3561" i="91"/>
  <c r="A3562" i="91"/>
  <c r="A3563" i="91"/>
  <c r="A3564" i="91"/>
  <c r="A3565" i="91"/>
  <c r="A3566" i="91"/>
  <c r="A3567" i="91"/>
  <c r="A3568" i="91"/>
  <c r="A3569" i="91"/>
  <c r="A3570" i="91"/>
  <c r="A3571" i="91"/>
  <c r="A3572" i="91"/>
  <c r="A3573" i="91"/>
  <c r="A3574" i="91"/>
  <c r="A3575" i="91"/>
  <c r="A3576" i="91"/>
  <c r="A3577" i="91"/>
  <c r="A3578" i="91"/>
  <c r="A3579" i="91"/>
  <c r="A3580" i="91"/>
  <c r="A3581" i="91"/>
  <c r="A3582" i="91"/>
  <c r="A3583" i="91"/>
  <c r="A3584" i="91"/>
  <c r="A3585" i="91"/>
  <c r="A3586" i="91"/>
  <c r="A3587" i="91"/>
  <c r="A3588" i="91"/>
  <c r="A3589" i="91"/>
  <c r="A3590" i="91"/>
  <c r="A3591" i="91"/>
  <c r="A3592" i="91"/>
  <c r="A3593" i="91"/>
  <c r="A3594" i="91"/>
  <c r="A3595" i="91"/>
  <c r="A3596" i="91"/>
  <c r="A3597" i="91"/>
  <c r="A3598" i="91"/>
  <c r="A3599" i="91"/>
  <c r="A3600" i="91"/>
  <c r="A3601" i="91"/>
  <c r="A3602" i="91"/>
  <c r="A3603" i="91"/>
  <c r="A3604" i="91"/>
  <c r="A3605" i="91"/>
  <c r="A3606" i="91"/>
  <c r="A3607" i="91"/>
  <c r="A3608" i="91"/>
  <c r="A3609" i="91"/>
  <c r="A3610" i="91"/>
  <c r="A3611" i="91"/>
  <c r="A3612" i="91"/>
  <c r="A3613" i="91"/>
  <c r="A3614" i="91"/>
  <c r="A3615" i="91"/>
  <c r="A3616" i="91"/>
  <c r="A3617" i="91"/>
  <c r="A3618" i="91"/>
  <c r="A3619" i="91"/>
  <c r="A3620" i="91"/>
  <c r="A3621" i="91"/>
  <c r="A3622" i="91"/>
  <c r="A3623" i="91"/>
  <c r="A3624" i="91"/>
  <c r="A3625" i="91"/>
  <c r="A3626" i="91"/>
  <c r="A3627" i="91"/>
  <c r="A3628" i="91"/>
  <c r="A3629" i="91"/>
  <c r="A3630" i="91"/>
  <c r="A3631" i="91"/>
  <c r="A3632" i="91"/>
  <c r="A3633" i="91"/>
  <c r="A3634" i="91"/>
  <c r="A3635" i="91"/>
  <c r="A3636" i="91"/>
  <c r="A3637" i="91"/>
  <c r="A3638" i="91"/>
  <c r="A3639" i="91"/>
  <c r="A3640" i="91"/>
  <c r="A3641" i="91"/>
  <c r="A3642" i="91"/>
  <c r="A3643" i="91"/>
  <c r="A3644" i="91"/>
  <c r="A3645" i="91"/>
  <c r="A3646" i="91"/>
  <c r="A3647" i="91"/>
  <c r="A3648" i="91"/>
  <c r="A3649" i="91"/>
  <c r="A3650" i="91"/>
  <c r="A3651" i="91"/>
  <c r="A3652" i="91"/>
  <c r="A3653" i="91"/>
  <c r="A3654" i="91"/>
  <c r="A3655" i="91"/>
  <c r="A3656" i="91"/>
  <c r="A3657" i="91"/>
  <c r="A3658" i="91"/>
  <c r="A3659" i="91"/>
  <c r="A3660" i="91"/>
  <c r="A3661" i="91"/>
  <c r="A3662" i="91"/>
  <c r="A3663" i="91"/>
  <c r="A3664" i="91"/>
  <c r="A3665" i="91"/>
  <c r="A3666" i="91"/>
  <c r="A3667" i="91"/>
  <c r="A3668" i="91"/>
  <c r="A3669" i="91"/>
  <c r="A3670" i="91"/>
  <c r="A3671" i="91"/>
  <c r="A3672" i="91"/>
  <c r="A3673" i="91"/>
  <c r="A3674" i="91"/>
  <c r="A3675" i="91"/>
  <c r="A3676" i="91"/>
  <c r="A3677" i="91"/>
  <c r="A3678" i="91"/>
  <c r="A3679" i="91"/>
  <c r="A3680" i="91"/>
  <c r="A3681" i="91"/>
  <c r="A3682" i="91"/>
  <c r="A3683" i="91"/>
  <c r="A3684" i="91"/>
  <c r="A3685" i="91"/>
  <c r="A3686" i="91"/>
  <c r="A3687" i="91"/>
  <c r="A3688" i="91"/>
  <c r="A3689" i="91"/>
  <c r="A3690" i="91"/>
  <c r="A3691" i="91"/>
  <c r="A3692" i="91"/>
  <c r="A3693" i="91"/>
  <c r="A3694" i="91"/>
  <c r="A3695" i="91"/>
  <c r="A3696" i="91"/>
  <c r="A3697" i="91"/>
  <c r="A3698" i="91"/>
  <c r="A3699" i="91"/>
  <c r="A3700" i="91"/>
  <c r="A3701" i="91"/>
  <c r="A3702" i="91"/>
  <c r="A3703" i="91"/>
  <c r="A3704" i="91"/>
  <c r="A3705" i="91"/>
  <c r="A3706" i="91"/>
  <c r="A3707" i="91"/>
  <c r="A3708" i="91"/>
  <c r="A3709" i="91"/>
  <c r="A3710" i="91"/>
  <c r="A3711" i="91"/>
  <c r="A3712" i="91"/>
  <c r="A3713" i="91"/>
  <c r="A3714" i="91"/>
  <c r="A3715" i="91"/>
  <c r="A3716" i="91"/>
  <c r="A3717" i="91"/>
  <c r="A3718" i="91"/>
  <c r="A3719" i="91"/>
  <c r="A3720" i="91"/>
  <c r="A3721" i="91"/>
  <c r="A3722" i="91"/>
  <c r="A3723" i="91"/>
  <c r="A3724" i="91"/>
  <c r="A3725" i="91"/>
  <c r="A3726" i="91"/>
  <c r="A3727" i="91"/>
  <c r="A3728" i="91"/>
  <c r="A3729" i="91"/>
  <c r="A3730" i="91"/>
  <c r="A3731" i="91"/>
  <c r="A3732" i="91"/>
  <c r="A3733" i="91"/>
  <c r="A3734" i="91"/>
  <c r="A3735" i="91"/>
  <c r="A3736" i="91"/>
  <c r="A3737" i="91"/>
  <c r="A3738" i="91"/>
  <c r="A3739" i="91"/>
  <c r="A3740" i="91"/>
  <c r="A3741" i="91"/>
  <c r="A3742" i="91"/>
  <c r="A3743" i="91"/>
  <c r="A3744" i="91"/>
  <c r="A3745" i="91"/>
  <c r="A3746" i="91"/>
  <c r="A3747" i="91"/>
  <c r="A3748" i="91"/>
  <c r="A3749" i="91"/>
  <c r="A3750" i="91"/>
  <c r="A3751" i="91"/>
  <c r="A3752" i="91"/>
  <c r="A3753" i="91"/>
  <c r="A3754" i="91"/>
  <c r="A3755" i="91"/>
  <c r="A3756" i="91"/>
  <c r="A3757" i="91"/>
  <c r="A3758" i="91"/>
  <c r="A3759" i="91"/>
  <c r="A3760" i="91"/>
  <c r="A3761" i="91"/>
  <c r="A3762" i="91"/>
  <c r="A3763" i="91"/>
  <c r="A3764" i="91"/>
  <c r="A3765" i="91"/>
  <c r="A3766" i="91"/>
  <c r="A3767" i="91"/>
  <c r="A3768" i="91"/>
  <c r="A3769" i="91"/>
  <c r="A3770" i="91"/>
  <c r="A3771" i="91"/>
  <c r="A3772" i="91"/>
  <c r="A3773" i="91"/>
  <c r="A3774" i="91"/>
  <c r="A3775" i="91"/>
  <c r="A3776" i="91"/>
  <c r="A3777" i="91"/>
  <c r="A3778" i="91"/>
  <c r="A3779" i="91"/>
  <c r="A3780" i="91"/>
  <c r="A3781" i="91"/>
  <c r="A3782" i="91"/>
  <c r="A3783" i="91"/>
  <c r="A3784" i="91"/>
  <c r="A3785" i="91"/>
  <c r="A3786" i="91"/>
  <c r="A3787" i="91"/>
  <c r="A3788" i="91"/>
  <c r="A3789" i="91"/>
  <c r="A3790" i="91"/>
  <c r="A3791" i="91"/>
  <c r="A3792" i="91"/>
  <c r="A3793" i="91"/>
  <c r="A3794" i="91"/>
  <c r="A3795" i="91"/>
  <c r="A3796" i="91"/>
  <c r="A3797" i="91"/>
  <c r="A3798" i="91"/>
  <c r="A3799" i="91"/>
  <c r="A3800" i="91"/>
  <c r="A3801" i="91"/>
  <c r="A3802" i="91"/>
  <c r="A3803" i="91"/>
  <c r="A3804" i="91"/>
  <c r="A3805" i="91"/>
  <c r="A3806" i="91"/>
  <c r="A3807" i="91"/>
  <c r="A3808" i="91"/>
  <c r="A3809" i="91"/>
  <c r="A3810" i="91"/>
  <c r="A3811" i="91"/>
  <c r="A3812" i="91"/>
  <c r="A3813" i="91"/>
  <c r="A3814" i="91"/>
  <c r="A3815" i="91"/>
  <c r="A3816" i="91"/>
  <c r="A3817" i="91"/>
  <c r="A3818" i="91"/>
  <c r="A3819" i="91"/>
  <c r="A3820" i="91"/>
  <c r="A3821" i="91"/>
  <c r="A3822" i="91"/>
  <c r="A3823" i="91"/>
  <c r="A3824" i="91"/>
  <c r="A3825" i="91"/>
  <c r="A3826" i="91"/>
  <c r="A3827" i="91"/>
  <c r="A3828" i="91"/>
  <c r="A3829" i="91"/>
  <c r="A3830" i="91"/>
  <c r="A3831" i="91"/>
  <c r="A3832" i="91"/>
  <c r="A3833" i="91"/>
  <c r="A3834" i="91"/>
  <c r="A3835" i="91"/>
  <c r="A3836" i="91"/>
  <c r="A3837" i="91"/>
  <c r="A3838" i="91"/>
  <c r="A3839" i="91"/>
  <c r="A3840" i="91"/>
  <c r="A3841" i="91"/>
  <c r="A3842" i="91"/>
  <c r="A3843" i="91"/>
  <c r="A3844" i="91"/>
  <c r="A3845" i="91"/>
  <c r="A3846" i="91"/>
  <c r="A3847" i="91"/>
  <c r="A3848" i="91"/>
  <c r="A3849" i="91"/>
  <c r="A3850" i="91"/>
  <c r="A3851" i="91"/>
  <c r="A3852" i="91"/>
  <c r="A3853" i="91"/>
  <c r="A3854" i="91"/>
  <c r="A3855" i="91"/>
  <c r="A3856" i="91"/>
  <c r="A3858" i="91"/>
  <c r="A3859" i="91"/>
  <c r="A3860" i="91"/>
  <c r="A3861" i="91"/>
  <c r="A3862" i="91"/>
  <c r="A3863" i="91"/>
  <c r="A3864" i="91"/>
  <c r="A3865" i="91"/>
  <c r="A3866" i="91"/>
  <c r="A3867" i="91"/>
  <c r="A3868" i="91"/>
  <c r="A3869" i="91"/>
  <c r="A3870" i="91"/>
  <c r="A3871" i="91"/>
  <c r="A3872" i="91"/>
  <c r="A3873" i="91"/>
  <c r="A3874" i="91"/>
  <c r="A3875" i="91"/>
  <c r="A3876" i="91"/>
  <c r="A3877" i="91"/>
  <c r="A3878" i="91"/>
  <c r="A3879" i="91"/>
  <c r="A3880" i="91"/>
  <c r="A3882" i="91"/>
  <c r="A3883" i="91"/>
  <c r="A3884" i="91"/>
  <c r="A3885" i="91"/>
  <c r="A3886" i="91"/>
  <c r="A3887" i="91"/>
  <c r="A3888" i="91"/>
  <c r="A3889" i="91"/>
  <c r="A3890" i="91"/>
  <c r="A3891" i="91"/>
  <c r="A3892" i="91"/>
  <c r="A3893" i="91"/>
  <c r="A3894" i="91"/>
  <c r="A3895" i="91"/>
  <c r="A3896" i="91"/>
  <c r="A3897" i="91"/>
  <c r="A3898" i="91"/>
  <c r="A3899" i="91"/>
  <c r="A3900" i="91"/>
  <c r="A3901" i="91"/>
  <c r="A3902" i="91"/>
  <c r="A3903" i="91"/>
  <c r="A3904" i="91"/>
  <c r="A3905" i="91"/>
  <c r="A3906" i="91"/>
  <c r="A3907" i="91"/>
  <c r="A3908" i="91"/>
  <c r="A3909" i="91"/>
  <c r="A3910" i="91"/>
  <c r="A3911" i="91"/>
  <c r="A3912" i="91"/>
  <c r="A3913" i="91"/>
  <c r="A3914" i="91"/>
  <c r="A3915" i="91"/>
  <c r="A3916" i="91"/>
  <c r="A3917" i="91"/>
  <c r="A3918" i="91"/>
  <c r="A3919" i="91"/>
  <c r="A3920" i="91"/>
  <c r="A3921" i="91"/>
  <c r="A3922" i="91"/>
  <c r="A3923" i="91"/>
  <c r="A3924" i="91"/>
  <c r="A3925" i="91"/>
  <c r="A3926" i="91"/>
  <c r="A3927" i="91"/>
  <c r="A3928" i="91"/>
  <c r="A3929" i="91"/>
  <c r="A3930" i="91"/>
  <c r="A3931" i="91"/>
  <c r="A3932" i="91"/>
  <c r="A3933" i="91"/>
  <c r="A3934" i="91"/>
  <c r="A3935" i="91"/>
  <c r="A3936" i="91"/>
  <c r="A3937" i="91"/>
  <c r="A3938" i="91"/>
  <c r="A3939" i="91"/>
  <c r="A3940" i="91"/>
  <c r="A3941" i="91"/>
  <c r="A3942" i="91"/>
  <c r="A3943" i="91"/>
  <c r="A3944" i="91"/>
  <c r="A3945" i="91"/>
  <c r="A3946" i="91"/>
  <c r="A3947" i="91"/>
  <c r="A3948" i="91"/>
  <c r="A3949" i="91"/>
  <c r="A3950" i="91"/>
  <c r="A3951" i="91"/>
  <c r="A3952" i="91"/>
  <c r="A3953" i="91"/>
  <c r="A3954" i="91"/>
  <c r="A3955" i="91"/>
  <c r="A3956" i="91"/>
  <c r="A3957" i="91"/>
  <c r="A3958" i="91"/>
  <c r="A3959" i="91"/>
  <c r="A3960" i="91"/>
  <c r="A3961" i="91"/>
  <c r="A3962" i="91"/>
  <c r="A3963" i="91"/>
  <c r="A3964" i="91"/>
  <c r="A3965" i="91"/>
  <c r="A3966" i="91"/>
  <c r="A3967" i="91"/>
  <c r="A3968" i="91"/>
  <c r="A3969" i="91"/>
  <c r="A3970" i="91"/>
  <c r="A3971" i="91"/>
  <c r="A3972" i="91"/>
  <c r="A3973" i="91"/>
  <c r="A3974" i="91"/>
  <c r="A3975" i="91"/>
  <c r="A3976" i="91"/>
  <c r="A3977" i="91"/>
  <c r="A3978" i="91"/>
  <c r="A3979" i="91"/>
  <c r="A3980" i="91"/>
  <c r="A3981" i="91"/>
  <c r="A3982" i="91"/>
  <c r="A3983" i="91"/>
  <c r="A3984" i="91"/>
  <c r="A3985" i="91"/>
  <c r="A3986" i="91"/>
  <c r="A3987" i="91"/>
  <c r="A3988" i="91"/>
  <c r="A3989" i="91"/>
  <c r="A3990" i="91"/>
  <c r="A3991" i="91"/>
  <c r="A3992" i="91"/>
  <c r="A3993" i="91"/>
  <c r="A3994" i="91"/>
  <c r="A3995" i="91"/>
  <c r="A3996" i="91"/>
  <c r="A3997" i="91"/>
  <c r="A3998" i="91"/>
  <c r="A3999" i="91"/>
  <c r="A4000" i="91"/>
  <c r="A4001" i="91"/>
  <c r="A4002" i="91"/>
  <c r="A4003" i="91"/>
  <c r="A4004" i="91"/>
  <c r="A4005" i="91"/>
  <c r="A4006" i="91"/>
  <c r="A4007" i="91"/>
  <c r="A4008" i="91"/>
  <c r="A4009" i="91"/>
  <c r="A4010" i="91"/>
  <c r="A4011" i="91"/>
  <c r="A4012" i="91"/>
  <c r="A4013" i="91"/>
  <c r="A4014" i="91"/>
  <c r="A4015" i="91"/>
  <c r="A4016" i="91"/>
  <c r="A4017" i="91"/>
  <c r="A4018" i="91"/>
  <c r="A4019" i="91"/>
  <c r="A4020" i="91"/>
  <c r="A4021" i="91"/>
  <c r="A4022" i="91"/>
  <c r="A4023" i="91"/>
  <c r="A4024" i="91"/>
  <c r="A4025" i="91"/>
  <c r="A4026" i="91"/>
  <c r="A4027" i="91"/>
  <c r="A4028" i="91"/>
  <c r="A4029" i="91"/>
  <c r="A4030" i="91"/>
  <c r="A4031" i="91"/>
  <c r="A4032" i="91"/>
  <c r="A4033" i="91"/>
  <c r="A4034" i="91"/>
  <c r="A4035" i="91"/>
  <c r="A4036" i="91"/>
  <c r="A4037" i="91"/>
  <c r="A4038" i="91"/>
  <c r="A4039" i="91"/>
  <c r="A4040" i="91"/>
  <c r="A4041" i="91"/>
  <c r="A4042" i="91"/>
  <c r="A4043" i="91"/>
  <c r="A4044" i="91"/>
  <c r="A4045" i="91"/>
  <c r="A4046" i="91"/>
  <c r="A4047" i="91"/>
  <c r="A4048" i="91"/>
  <c r="A4049" i="91"/>
  <c r="A4050" i="91"/>
  <c r="A4051" i="91"/>
  <c r="A4052" i="91"/>
  <c r="A4053" i="91"/>
  <c r="A4054" i="91"/>
  <c r="A4055" i="91"/>
  <c r="A4056" i="91"/>
  <c r="A4057" i="91"/>
  <c r="A4058" i="91"/>
  <c r="A4059" i="91"/>
  <c r="A4060" i="91"/>
  <c r="A4061" i="91"/>
  <c r="A4062" i="91"/>
  <c r="A4063" i="91"/>
  <c r="A4064" i="91"/>
  <c r="A4065" i="91"/>
  <c r="A4066" i="91"/>
  <c r="A4067" i="91"/>
  <c r="A4068" i="91"/>
  <c r="A4069" i="91"/>
  <c r="A4070" i="91"/>
  <c r="A4071" i="91"/>
  <c r="A4072" i="91"/>
  <c r="A4073" i="91"/>
  <c r="A4074" i="91"/>
  <c r="A4075" i="91"/>
  <c r="A4076" i="91"/>
  <c r="A4077" i="91"/>
  <c r="A4078" i="91"/>
  <c r="A4079" i="91"/>
  <c r="A4080" i="91"/>
  <c r="A4081" i="91"/>
  <c r="A4082" i="91"/>
  <c r="A4083" i="91"/>
  <c r="A4084" i="91"/>
  <c r="A4085" i="91"/>
  <c r="A4086" i="91"/>
  <c r="A4087" i="91"/>
  <c r="A4088" i="91"/>
  <c r="A4089" i="91"/>
  <c r="A4090" i="91"/>
  <c r="A4091" i="91"/>
  <c r="A4092" i="91"/>
  <c r="A4093" i="91"/>
  <c r="A4094" i="91"/>
  <c r="A4095" i="91"/>
  <c r="A4096" i="91"/>
  <c r="A4097" i="91"/>
  <c r="A4098" i="91"/>
  <c r="A4099" i="91"/>
  <c r="A4100" i="91"/>
  <c r="A4101" i="91"/>
  <c r="A4102" i="91"/>
  <c r="A4103" i="91"/>
  <c r="A4104" i="91"/>
  <c r="A4105" i="91"/>
  <c r="A4106" i="91"/>
  <c r="A4107" i="91"/>
  <c r="A4108" i="91"/>
  <c r="A4109" i="91"/>
  <c r="A4110" i="91"/>
  <c r="A4111" i="91"/>
  <c r="A4112" i="91"/>
  <c r="A4113" i="91"/>
  <c r="A4114" i="91"/>
  <c r="A4115" i="91"/>
  <c r="A4116" i="91"/>
  <c r="A4117" i="91"/>
  <c r="A4118" i="91"/>
  <c r="A4119" i="91"/>
  <c r="A4120" i="91"/>
  <c r="A4121" i="91"/>
  <c r="A4122" i="91"/>
  <c r="A4123" i="91"/>
  <c r="A4124" i="91"/>
  <c r="A4125" i="91"/>
  <c r="A4126" i="91"/>
  <c r="A4127" i="91"/>
  <c r="A4128" i="91"/>
  <c r="A4129" i="91"/>
  <c r="A4130" i="91"/>
  <c r="A4131" i="91"/>
  <c r="A4132" i="91"/>
  <c r="A4133" i="91"/>
  <c r="A4134" i="91"/>
  <c r="A4135" i="91"/>
  <c r="A4136" i="91"/>
  <c r="A4137" i="91"/>
  <c r="A4138" i="91"/>
  <c r="A4139" i="91"/>
  <c r="A4140" i="91"/>
  <c r="A4141" i="91"/>
  <c r="A4142" i="91"/>
  <c r="A4143" i="91"/>
  <c r="A4144" i="91"/>
  <c r="A4145" i="91"/>
  <c r="A4146" i="91"/>
  <c r="A4147" i="91"/>
  <c r="A4148" i="91"/>
  <c r="A4149" i="91"/>
  <c r="A4150" i="91"/>
  <c r="A4151" i="91"/>
  <c r="A4152" i="91"/>
  <c r="A4153" i="91"/>
  <c r="A4154" i="91"/>
  <c r="A4155" i="91"/>
  <c r="A4156" i="91"/>
  <c r="A4157" i="91"/>
  <c r="A4158" i="91"/>
  <c r="A4159" i="91"/>
  <c r="A4160" i="91"/>
  <c r="A4161" i="91"/>
  <c r="A4162" i="91"/>
  <c r="A4163" i="91"/>
  <c r="A4164" i="91"/>
  <c r="A4165" i="91"/>
  <c r="A4166" i="91"/>
  <c r="A4167" i="91"/>
  <c r="A4168" i="91"/>
  <c r="A4169" i="91"/>
  <c r="A4170" i="91"/>
  <c r="A4171" i="91"/>
  <c r="A4172" i="91"/>
  <c r="A4173" i="91"/>
  <c r="A4174" i="91"/>
  <c r="A4175" i="91"/>
  <c r="A4176" i="91"/>
  <c r="A4177" i="91"/>
  <c r="A4178" i="91"/>
  <c r="A4179" i="91"/>
  <c r="A4180" i="91"/>
  <c r="A4181" i="91"/>
  <c r="A4182" i="91"/>
  <c r="A4183" i="91"/>
  <c r="A4184" i="91"/>
  <c r="A4185" i="91"/>
  <c r="A4186" i="91"/>
  <c r="A4187" i="91"/>
  <c r="A4188" i="91"/>
  <c r="A4189" i="91"/>
  <c r="A4190" i="91"/>
  <c r="A4191" i="91"/>
  <c r="A4192" i="91"/>
  <c r="A4193" i="91"/>
  <c r="A4194" i="91"/>
  <c r="A4195" i="91"/>
  <c r="A4196" i="91"/>
  <c r="A4197" i="91"/>
  <c r="A4198" i="91"/>
  <c r="A4199" i="91"/>
  <c r="A4200" i="91"/>
  <c r="A4201" i="91"/>
  <c r="A4202" i="91"/>
  <c r="A4203" i="91"/>
  <c r="A4204" i="91"/>
  <c r="A4205" i="91"/>
  <c r="A4206" i="91"/>
  <c r="A4207" i="91"/>
  <c r="A4208" i="91"/>
  <c r="A4209" i="91"/>
  <c r="A4210" i="91"/>
  <c r="A4211" i="91"/>
  <c r="A4212" i="91"/>
  <c r="A4213" i="91"/>
  <c r="A4214" i="91"/>
  <c r="A4215" i="91"/>
  <c r="A4216" i="91"/>
  <c r="A4217" i="91"/>
  <c r="A4218" i="91"/>
  <c r="A4219" i="91"/>
  <c r="A4220" i="91"/>
  <c r="A4221" i="91"/>
  <c r="A4222" i="91"/>
  <c r="A4223" i="91"/>
  <c r="A4224" i="91"/>
  <c r="A4225" i="91"/>
  <c r="A4226" i="91"/>
  <c r="A4227" i="91"/>
  <c r="A4228" i="91"/>
  <c r="A4229" i="91"/>
  <c r="A4230" i="91"/>
  <c r="A4231" i="91"/>
  <c r="A4232" i="91"/>
  <c r="A4233" i="91"/>
  <c r="A4234" i="91"/>
  <c r="A4235" i="91"/>
  <c r="A4236" i="91"/>
  <c r="A4237" i="91"/>
  <c r="A4238" i="91"/>
  <c r="A4239" i="91"/>
  <c r="A4240" i="91"/>
  <c r="A4241" i="91"/>
  <c r="A4242" i="91"/>
  <c r="A4243" i="91"/>
  <c r="A4244" i="91"/>
  <c r="A4245" i="91"/>
  <c r="A4246" i="91"/>
  <c r="A4247" i="91"/>
  <c r="A4248" i="91"/>
  <c r="A4249" i="91"/>
  <c r="A4250" i="91"/>
  <c r="A4251" i="91"/>
  <c r="A4252" i="91"/>
  <c r="A4253" i="91"/>
  <c r="A4254" i="91"/>
  <c r="A4255" i="91"/>
  <c r="A4256" i="91"/>
  <c r="A4257" i="91"/>
  <c r="A4258" i="91"/>
  <c r="A4259" i="91"/>
  <c r="A4260" i="91"/>
  <c r="A4261" i="91"/>
  <c r="A4262" i="91"/>
  <c r="A4263" i="91"/>
  <c r="A4264" i="91"/>
  <c r="A4265" i="91"/>
  <c r="A4266" i="91"/>
  <c r="A4267" i="91"/>
  <c r="A4268" i="91"/>
  <c r="A4269" i="91"/>
  <c r="A4270" i="91"/>
  <c r="A4271" i="91"/>
  <c r="A4272" i="91"/>
  <c r="A4273" i="91"/>
  <c r="A4274" i="91"/>
  <c r="A4275" i="91"/>
  <c r="A4276" i="91"/>
  <c r="A4277" i="91"/>
  <c r="A4278" i="91"/>
  <c r="A4279" i="91"/>
  <c r="A4280" i="91"/>
  <c r="A4281" i="91"/>
  <c r="A4282" i="91"/>
  <c r="A4283" i="91"/>
  <c r="A4284" i="91"/>
  <c r="A4285" i="91"/>
  <c r="A4286" i="91"/>
  <c r="A4287" i="91"/>
  <c r="A4288" i="91"/>
  <c r="A4289" i="91"/>
  <c r="A4290" i="91"/>
  <c r="A4291" i="91"/>
  <c r="A4292" i="91"/>
  <c r="A4293" i="91"/>
  <c r="A4294" i="91"/>
  <c r="A4295" i="91"/>
  <c r="A4296" i="91"/>
  <c r="A4297" i="91"/>
  <c r="A4298" i="91"/>
  <c r="A4299" i="91"/>
  <c r="A4300" i="91"/>
  <c r="A4301" i="91"/>
  <c r="A4302" i="91"/>
  <c r="A4303" i="91"/>
  <c r="A4304" i="91"/>
  <c r="A4305" i="91"/>
  <c r="A4306" i="91"/>
  <c r="A4307" i="91"/>
  <c r="A4308" i="91"/>
  <c r="A4309" i="91"/>
  <c r="A4310" i="91"/>
  <c r="A4311" i="91"/>
  <c r="A4312" i="91"/>
  <c r="A4313" i="91"/>
  <c r="A4314" i="91"/>
  <c r="A4315" i="91"/>
  <c r="A4316" i="91"/>
  <c r="A4317" i="91"/>
  <c r="A4318" i="91"/>
  <c r="A4319" i="91"/>
  <c r="A4320" i="91"/>
  <c r="A4321" i="91"/>
  <c r="A4322" i="91"/>
  <c r="A4323" i="91"/>
  <c r="A4324" i="91"/>
  <c r="A4325" i="91"/>
  <c r="A4326" i="91"/>
  <c r="A4327" i="91"/>
  <c r="A4328" i="91"/>
  <c r="A4329" i="91"/>
  <c r="A4330" i="91"/>
  <c r="A4331" i="91"/>
  <c r="A4332" i="91"/>
  <c r="A4333" i="91"/>
  <c r="A4334" i="91"/>
  <c r="A4335" i="91"/>
  <c r="A4336" i="91"/>
  <c r="A4337" i="91"/>
  <c r="A4338" i="91"/>
  <c r="A4339" i="91"/>
  <c r="A4340" i="91"/>
  <c r="A4341" i="91"/>
  <c r="A4342" i="91"/>
  <c r="A4343" i="91"/>
  <c r="A4344" i="91"/>
  <c r="A4345" i="91"/>
  <c r="A4346" i="91"/>
  <c r="A4347" i="91"/>
  <c r="A4348" i="91"/>
  <c r="A4349" i="91"/>
  <c r="A4350" i="91"/>
  <c r="A4351" i="91"/>
  <c r="A4352" i="91"/>
  <c r="A4353" i="91"/>
  <c r="A4354" i="91"/>
  <c r="A4355" i="91"/>
  <c r="A4356" i="91"/>
  <c r="A4357" i="91"/>
  <c r="A4358" i="91"/>
  <c r="A4359" i="91"/>
  <c r="A4360" i="91"/>
  <c r="A4361" i="91"/>
  <c r="A4362" i="91"/>
  <c r="A4363" i="91"/>
  <c r="A4364" i="91"/>
  <c r="A4365" i="91"/>
  <c r="A4366" i="91"/>
  <c r="A4367" i="91"/>
  <c r="A4368" i="91"/>
  <c r="A4369" i="91"/>
  <c r="A4370" i="91"/>
  <c r="A4371" i="91"/>
  <c r="A4372" i="91"/>
  <c r="A4373" i="91"/>
  <c r="A4374" i="91"/>
  <c r="A4375" i="91"/>
  <c r="A4376" i="91"/>
  <c r="A4377" i="91"/>
  <c r="A4378" i="91"/>
  <c r="A4379" i="91"/>
  <c r="A4380" i="91"/>
  <c r="A4381" i="91"/>
  <c r="A4382" i="91"/>
  <c r="A4383" i="91"/>
  <c r="A4384" i="91"/>
  <c r="A4385" i="91"/>
  <c r="A4386" i="91"/>
  <c r="A4387" i="91"/>
  <c r="A4388" i="91"/>
  <c r="A4389" i="91"/>
  <c r="A4390" i="91"/>
  <c r="A4391" i="91"/>
  <c r="A4392" i="91"/>
  <c r="A4393" i="91"/>
  <c r="A4394" i="91"/>
  <c r="A4395" i="91"/>
  <c r="A4396" i="91"/>
  <c r="A4397" i="91"/>
  <c r="A4398" i="91"/>
  <c r="A4399" i="91"/>
  <c r="A4400" i="91"/>
  <c r="A4401" i="91"/>
  <c r="A4402" i="91"/>
  <c r="A4403" i="91"/>
  <c r="A4404" i="91"/>
  <c r="A4405" i="91"/>
  <c r="A4406" i="91"/>
  <c r="A4407" i="91"/>
  <c r="A4408" i="91"/>
  <c r="A4409" i="91"/>
  <c r="A4410" i="91"/>
  <c r="A4411" i="91"/>
  <c r="A4412" i="91"/>
  <c r="A4413" i="91"/>
  <c r="A4414" i="91"/>
  <c r="A4415" i="91"/>
  <c r="A4416" i="91"/>
  <c r="A4417" i="91"/>
  <c r="A4418" i="91"/>
  <c r="A4419" i="91"/>
  <c r="A4420" i="91"/>
  <c r="A4421" i="91"/>
  <c r="A4422" i="91"/>
  <c r="A4423" i="91"/>
  <c r="A4424" i="91"/>
  <c r="A4425" i="91"/>
  <c r="A4426" i="91"/>
  <c r="A4427" i="91"/>
  <c r="A4428" i="91"/>
  <c r="A4429" i="91"/>
  <c r="A4430" i="91"/>
  <c r="A4431" i="91"/>
  <c r="A4432" i="91"/>
  <c r="A4433" i="91"/>
  <c r="A4434" i="91"/>
  <c r="A4435" i="91"/>
  <c r="A4436" i="91"/>
  <c r="A4437" i="91"/>
  <c r="A4438" i="91"/>
  <c r="A4439" i="91"/>
  <c r="A4440" i="91"/>
  <c r="A4441" i="91"/>
  <c r="A4442" i="91"/>
  <c r="A4443" i="91"/>
  <c r="A4444" i="91"/>
  <c r="A4445" i="91"/>
  <c r="A4446" i="91"/>
  <c r="A4447" i="91"/>
  <c r="A4448" i="91"/>
  <c r="A4449" i="91"/>
  <c r="A4450" i="91"/>
  <c r="A4451" i="91"/>
  <c r="A4452" i="91"/>
  <c r="A4453" i="91"/>
  <c r="A4454" i="91"/>
  <c r="A4455" i="91"/>
  <c r="A4456" i="91"/>
  <c r="A4457" i="91"/>
  <c r="A4458" i="91"/>
  <c r="A4459" i="91"/>
  <c r="A4460" i="91"/>
  <c r="A4461" i="91"/>
  <c r="A4462" i="91"/>
  <c r="A4463" i="91"/>
  <c r="A4464" i="91"/>
  <c r="A4465" i="91"/>
  <c r="A4466" i="91"/>
  <c r="A4467" i="91"/>
  <c r="A4468" i="91"/>
  <c r="A4469" i="91"/>
  <c r="A4470" i="91"/>
  <c r="A4471" i="91"/>
  <c r="A4472" i="91"/>
  <c r="A4473" i="91"/>
  <c r="A4474" i="91"/>
  <c r="A4475" i="91"/>
  <c r="A4476" i="91"/>
  <c r="A4477" i="91"/>
  <c r="A4478" i="91"/>
  <c r="A4479" i="91"/>
  <c r="A4480" i="91"/>
  <c r="A4481" i="91"/>
  <c r="A4482" i="91"/>
  <c r="A4483" i="91"/>
  <c r="A4484" i="91"/>
  <c r="A4485" i="91"/>
  <c r="A4486" i="91"/>
  <c r="A4487" i="91"/>
  <c r="A4488" i="91"/>
  <c r="A4489" i="91"/>
  <c r="A4490" i="91"/>
  <c r="A4491" i="91"/>
  <c r="A4492" i="91"/>
  <c r="A4493" i="91"/>
  <c r="A4494" i="91"/>
  <c r="A4495" i="91"/>
  <c r="A4496" i="91"/>
  <c r="A4497" i="91"/>
  <c r="A4498" i="91"/>
  <c r="A4499" i="91"/>
  <c r="A4500" i="91"/>
  <c r="A4501" i="91"/>
  <c r="A4502" i="91"/>
  <c r="A4503" i="91"/>
  <c r="A4504" i="91"/>
  <c r="A4505" i="91"/>
  <c r="A4506" i="91"/>
  <c r="A4507" i="91"/>
  <c r="A4508" i="91"/>
  <c r="A4509" i="91"/>
  <c r="A4510" i="91"/>
  <c r="A4511" i="91"/>
  <c r="A4512" i="91"/>
  <c r="A4513" i="91"/>
  <c r="A4514" i="91"/>
  <c r="A4515" i="91"/>
  <c r="A4516" i="91"/>
  <c r="A4517" i="91"/>
  <c r="A4518" i="91"/>
  <c r="A4519" i="91"/>
  <c r="A4520" i="91"/>
  <c r="A4521" i="91"/>
  <c r="A4522" i="91"/>
  <c r="A4523" i="91"/>
  <c r="A4524" i="91"/>
  <c r="A4525" i="91"/>
  <c r="A4526" i="91"/>
  <c r="A4527" i="91"/>
  <c r="A4528" i="91"/>
  <c r="A4529" i="91"/>
  <c r="A4530" i="91"/>
  <c r="A4531" i="91"/>
  <c r="A4532" i="91"/>
  <c r="A4533" i="91"/>
  <c r="A4534" i="91"/>
  <c r="A4535" i="91"/>
  <c r="A4536" i="91"/>
  <c r="A4537" i="91"/>
  <c r="A4538" i="91"/>
  <c r="A4539" i="91"/>
  <c r="A4540" i="91"/>
  <c r="A4541" i="91"/>
  <c r="A4542" i="91"/>
  <c r="A4543" i="91"/>
  <c r="A4544" i="91"/>
  <c r="A4545" i="91"/>
  <c r="A4546" i="91"/>
  <c r="A4547" i="91"/>
  <c r="A4548" i="91"/>
  <c r="A4549" i="91"/>
  <c r="A4550" i="91"/>
  <c r="A4551" i="91"/>
  <c r="A4552" i="91"/>
  <c r="A4553" i="91"/>
  <c r="A4554" i="91"/>
  <c r="A4555" i="91"/>
  <c r="A4556" i="91"/>
  <c r="A4557" i="91"/>
  <c r="A4558" i="91"/>
  <c r="A4559" i="91"/>
  <c r="A4560" i="91"/>
  <c r="A4561" i="91"/>
  <c r="A4562" i="91"/>
  <c r="A4563" i="91"/>
  <c r="A4564" i="91"/>
  <c r="A4565" i="91"/>
  <c r="A4566" i="91"/>
  <c r="A4567" i="91"/>
  <c r="A4568" i="91"/>
  <c r="A4569" i="91"/>
  <c r="A4570" i="91"/>
  <c r="A4571" i="91"/>
  <c r="A4572" i="91"/>
  <c r="A4573" i="91"/>
  <c r="A4574" i="91"/>
  <c r="A4575" i="91"/>
  <c r="A4576" i="91"/>
  <c r="A4577" i="91"/>
  <c r="A4578" i="91"/>
  <c r="A4579" i="91"/>
  <c r="A4580" i="91"/>
  <c r="A4581" i="91"/>
  <c r="A4582" i="91"/>
  <c r="A4583" i="91"/>
  <c r="A4584" i="91"/>
  <c r="A4585" i="91"/>
  <c r="A4586" i="91"/>
  <c r="A4587" i="91"/>
  <c r="A4588" i="91"/>
  <c r="A4589" i="91"/>
  <c r="A4590" i="91"/>
  <c r="A4591" i="91"/>
  <c r="A4592" i="91"/>
  <c r="A4593" i="91"/>
  <c r="A4594" i="91"/>
  <c r="A4595" i="91"/>
  <c r="A4596" i="91"/>
  <c r="A4597" i="91"/>
  <c r="A4598" i="91"/>
  <c r="A4599" i="91"/>
  <c r="A4600" i="91"/>
  <c r="A4601" i="91"/>
  <c r="A4602" i="91"/>
  <c r="A4603" i="91"/>
  <c r="A4604" i="91"/>
  <c r="A4605" i="91"/>
  <c r="A4606" i="91"/>
  <c r="A4607" i="91"/>
  <c r="A4608" i="91"/>
  <c r="A4609" i="91"/>
  <c r="A4610" i="91"/>
  <c r="A4611" i="91"/>
  <c r="A4612" i="91"/>
  <c r="A4613" i="91"/>
  <c r="A4614" i="91"/>
  <c r="A4615" i="91"/>
  <c r="A4616" i="91"/>
  <c r="A4617" i="91"/>
  <c r="A4618" i="91"/>
  <c r="A4619" i="91"/>
  <c r="A4620" i="91"/>
  <c r="A4621" i="91"/>
  <c r="A4622" i="91"/>
  <c r="A4623" i="91"/>
  <c r="A4624" i="91"/>
  <c r="A4625" i="91"/>
  <c r="A4626" i="91"/>
  <c r="A4627" i="91"/>
  <c r="A4628" i="91"/>
  <c r="A4629" i="91"/>
  <c r="A4630" i="91"/>
  <c r="A4631" i="91"/>
  <c r="A4632" i="91"/>
  <c r="A4633" i="91"/>
  <c r="A4634" i="91"/>
  <c r="A4635" i="91"/>
  <c r="A4636" i="91"/>
  <c r="A4637" i="91"/>
  <c r="A4638" i="91"/>
  <c r="A4639" i="91"/>
  <c r="A4640" i="91"/>
  <c r="A4641" i="91"/>
  <c r="A4642" i="91"/>
  <c r="A4643" i="91"/>
  <c r="A4644" i="91"/>
  <c r="A4645" i="91"/>
  <c r="A4646" i="91"/>
  <c r="A4647" i="91"/>
  <c r="A4648" i="91"/>
  <c r="A4649" i="91"/>
  <c r="A4650" i="91"/>
  <c r="A4651" i="91"/>
  <c r="A4652" i="91"/>
  <c r="A4653" i="91"/>
  <c r="A4654" i="91"/>
  <c r="A4655" i="91"/>
  <c r="A4656" i="91"/>
  <c r="A4657" i="91"/>
  <c r="A4658" i="91"/>
  <c r="A4659" i="91"/>
  <c r="A4660" i="91"/>
  <c r="A4661" i="91"/>
  <c r="A4662" i="91"/>
  <c r="A4663" i="91"/>
  <c r="A4664" i="91"/>
  <c r="A4665" i="91"/>
  <c r="A4666" i="91"/>
  <c r="A4667" i="91"/>
  <c r="A4668" i="91"/>
  <c r="A4669" i="91"/>
  <c r="A4670" i="91"/>
  <c r="A4671" i="91"/>
  <c r="A4672" i="91"/>
  <c r="A4673" i="91"/>
  <c r="A4674" i="91"/>
  <c r="A4675" i="91"/>
  <c r="A4676" i="91"/>
  <c r="A4677" i="91"/>
  <c r="A4678" i="91"/>
  <c r="A4679" i="91"/>
  <c r="A4680" i="91"/>
  <c r="A4681" i="91"/>
  <c r="A4682" i="91"/>
  <c r="A4683" i="91"/>
  <c r="A4684" i="91"/>
  <c r="A4685" i="91"/>
  <c r="A4686" i="91"/>
  <c r="A4687" i="91"/>
  <c r="A4688" i="91"/>
  <c r="A4689" i="91"/>
  <c r="A4690" i="91"/>
  <c r="A4691" i="91"/>
  <c r="A4692" i="91"/>
  <c r="A4693" i="91"/>
  <c r="A4694" i="91"/>
  <c r="A4695" i="91"/>
  <c r="A4696" i="91"/>
  <c r="A4697" i="91"/>
  <c r="A4698" i="91"/>
  <c r="A4699" i="91"/>
  <c r="A4700" i="91"/>
  <c r="A4701" i="91"/>
  <c r="A4702" i="91"/>
  <c r="A4703" i="91"/>
  <c r="A4704" i="91"/>
  <c r="A4705" i="91"/>
  <c r="A4706" i="91"/>
  <c r="A4707" i="91"/>
  <c r="A4708" i="91"/>
  <c r="A4709" i="91"/>
  <c r="A4710" i="91"/>
  <c r="A4711" i="91"/>
  <c r="A4712" i="91"/>
  <c r="A4713" i="91"/>
  <c r="A4714" i="91"/>
  <c r="A4715" i="91"/>
  <c r="A4716" i="91"/>
  <c r="A4717" i="91"/>
  <c r="A4718" i="91"/>
  <c r="A4719" i="91"/>
  <c r="A4720" i="91"/>
  <c r="A4721" i="91"/>
  <c r="A4722" i="91"/>
  <c r="A4723" i="91"/>
  <c r="A4724" i="91"/>
  <c r="A4725" i="91"/>
  <c r="A4726" i="91"/>
  <c r="A4727" i="91"/>
  <c r="A4728" i="91"/>
  <c r="A4729" i="91"/>
  <c r="A4730" i="91"/>
  <c r="A4731" i="91"/>
  <c r="A4732" i="91"/>
  <c r="A4733" i="91"/>
  <c r="A4734" i="91"/>
  <c r="A4735" i="91"/>
  <c r="A4736" i="91"/>
  <c r="A4737" i="91"/>
  <c r="A4738" i="91"/>
  <c r="A4739" i="91"/>
  <c r="A4740" i="91"/>
  <c r="A4741" i="91"/>
  <c r="A4742" i="91"/>
  <c r="A4743" i="91"/>
  <c r="A4744" i="91"/>
  <c r="A4745" i="91"/>
  <c r="A4746" i="91"/>
  <c r="A4747" i="91"/>
  <c r="A4748" i="91"/>
  <c r="A4749" i="91"/>
  <c r="A4750" i="91"/>
  <c r="A4751" i="91"/>
  <c r="A4752" i="91"/>
  <c r="A4753" i="91"/>
  <c r="A4754" i="91"/>
  <c r="A4755" i="91"/>
  <c r="A4756" i="91"/>
  <c r="A4757" i="91"/>
  <c r="A4758" i="91"/>
  <c r="A4759" i="91"/>
  <c r="A4760" i="91"/>
  <c r="A4761" i="91"/>
  <c r="A4762" i="91"/>
  <c r="A4763" i="91"/>
  <c r="A4764" i="91"/>
  <c r="A4765" i="91"/>
  <c r="A4766" i="91"/>
  <c r="A4767" i="91"/>
  <c r="A4768" i="91"/>
  <c r="A4769" i="91"/>
  <c r="A4770" i="91"/>
  <c r="A4771" i="91"/>
  <c r="A4772" i="91"/>
  <c r="A4773" i="91"/>
  <c r="A4774" i="91"/>
  <c r="A4775" i="91"/>
  <c r="A4776" i="91"/>
  <c r="A4777" i="91"/>
  <c r="A4778" i="91"/>
  <c r="A4779" i="91"/>
  <c r="A4780" i="91"/>
  <c r="A4781" i="91"/>
  <c r="A4782" i="91"/>
  <c r="A4783" i="91"/>
  <c r="A4784" i="91"/>
  <c r="A4785" i="91"/>
  <c r="A4786" i="91"/>
  <c r="A4787" i="91"/>
  <c r="A4788" i="91"/>
  <c r="A4789" i="91"/>
  <c r="A4790" i="91"/>
  <c r="A4791" i="91"/>
  <c r="A4792" i="91"/>
  <c r="A4793" i="91"/>
  <c r="A4794" i="91"/>
  <c r="A4795" i="91"/>
  <c r="A4796" i="91"/>
  <c r="A4797" i="91"/>
  <c r="A4798" i="91"/>
  <c r="A4799" i="91"/>
  <c r="A4800" i="91"/>
  <c r="A4801" i="91"/>
  <c r="A4802" i="91"/>
  <c r="A4803" i="91"/>
  <c r="A4804" i="91"/>
  <c r="A4805" i="91"/>
  <c r="A4806" i="91"/>
  <c r="A4807" i="91"/>
  <c r="A4808" i="91"/>
  <c r="A4809" i="91"/>
  <c r="A4810" i="91"/>
  <c r="A4811" i="91"/>
  <c r="A4812" i="91"/>
  <c r="A4813" i="91"/>
  <c r="A4814" i="91"/>
  <c r="A4815" i="91"/>
  <c r="A4816" i="91"/>
  <c r="A4817" i="91"/>
  <c r="A4818" i="91"/>
  <c r="A4819" i="91"/>
  <c r="A4820" i="91"/>
  <c r="A4821" i="91"/>
  <c r="A4822" i="91"/>
  <c r="A4823" i="91"/>
  <c r="A4824" i="91"/>
  <c r="A4825" i="91"/>
  <c r="A4826" i="91"/>
  <c r="A4827" i="91"/>
  <c r="A4828" i="91"/>
  <c r="A4829" i="91"/>
  <c r="A4830" i="91"/>
  <c r="A4831" i="91"/>
  <c r="A4832" i="91"/>
  <c r="A4833" i="91"/>
  <c r="A4834" i="91"/>
  <c r="A4835" i="91"/>
  <c r="A4836" i="91"/>
  <c r="A4837" i="91"/>
  <c r="A4838" i="91"/>
  <c r="A4839" i="91"/>
  <c r="A4840" i="91"/>
  <c r="A4841" i="91"/>
  <c r="A4842" i="91"/>
  <c r="A4843" i="91"/>
  <c r="A4844" i="91"/>
  <c r="A4845" i="91"/>
  <c r="A4846" i="91"/>
  <c r="A4847" i="91"/>
  <c r="A4848" i="91"/>
  <c r="A4849" i="91"/>
  <c r="A4850" i="91"/>
  <c r="A4851" i="91"/>
  <c r="A4852" i="91"/>
  <c r="A4853" i="91"/>
  <c r="A4854" i="91"/>
  <c r="A4855" i="91"/>
  <c r="A4856" i="91"/>
  <c r="A4857" i="91"/>
  <c r="A4858" i="91"/>
  <c r="A4859" i="91"/>
  <c r="A4860" i="91"/>
  <c r="A4861" i="91"/>
  <c r="A4862" i="91"/>
  <c r="A4863" i="91"/>
  <c r="A4864" i="91"/>
  <c r="A4865" i="91"/>
  <c r="A4866" i="91"/>
  <c r="A4867" i="91"/>
  <c r="A4868" i="91"/>
  <c r="A4869" i="91"/>
  <c r="A4870" i="91"/>
  <c r="A4871" i="91"/>
  <c r="A4872" i="91"/>
  <c r="A4873" i="91"/>
  <c r="A4874" i="91"/>
  <c r="A4875" i="91"/>
  <c r="A4876" i="91"/>
  <c r="A4877" i="91"/>
  <c r="A4878" i="91"/>
  <c r="A4879" i="91"/>
  <c r="A4880" i="91"/>
  <c r="A4881" i="91"/>
  <c r="A4882" i="91"/>
  <c r="A4883" i="91"/>
  <c r="A4884" i="91"/>
  <c r="A4885" i="91"/>
  <c r="A4886" i="91"/>
  <c r="A4887" i="91"/>
  <c r="A4888" i="91"/>
  <c r="A4889" i="91"/>
  <c r="A4890" i="91"/>
  <c r="A4891" i="91"/>
  <c r="A4892" i="91"/>
  <c r="A4893" i="91"/>
  <c r="A4894" i="91"/>
  <c r="A4895" i="91"/>
  <c r="A4896" i="91"/>
  <c r="A4897" i="91"/>
  <c r="A4898" i="91"/>
  <c r="A4899" i="91"/>
  <c r="A4900" i="91"/>
  <c r="A4901" i="91"/>
  <c r="A4902" i="91"/>
  <c r="A4903" i="91"/>
  <c r="A4904" i="91"/>
  <c r="A4905" i="91"/>
  <c r="A4906" i="91"/>
  <c r="A4907" i="91"/>
  <c r="A4908" i="91"/>
  <c r="A4909" i="91"/>
  <c r="A4910" i="91"/>
  <c r="A4911" i="91"/>
  <c r="A4912" i="91"/>
  <c r="A4913" i="91"/>
  <c r="A4914" i="91"/>
  <c r="A4915" i="91"/>
  <c r="A4916" i="91"/>
  <c r="A4917" i="91"/>
  <c r="A4918" i="91"/>
  <c r="A4919" i="91"/>
  <c r="A4920" i="91"/>
  <c r="A4921" i="91"/>
  <c r="A4922" i="91"/>
  <c r="A4923" i="91"/>
  <c r="A4924" i="91"/>
  <c r="A4925" i="91"/>
  <c r="A4926" i="91"/>
  <c r="A4927" i="91"/>
  <c r="A4928" i="91"/>
  <c r="A4929" i="91"/>
  <c r="A4930" i="91"/>
  <c r="A4931" i="91"/>
  <c r="A4932" i="91"/>
  <c r="A4933" i="91"/>
  <c r="A4934" i="91"/>
  <c r="A4935" i="91"/>
  <c r="A4936" i="91"/>
  <c r="A4937" i="91"/>
  <c r="A4938" i="91"/>
  <c r="A4939" i="91"/>
  <c r="A4940" i="91"/>
  <c r="A4941" i="91"/>
  <c r="A4942" i="91"/>
  <c r="A4943" i="91"/>
  <c r="A4944" i="91"/>
  <c r="A4945" i="91"/>
  <c r="A4946" i="91"/>
  <c r="A4947" i="91"/>
  <c r="A4948" i="91"/>
  <c r="A4949" i="91"/>
  <c r="A4950" i="91"/>
  <c r="A4951" i="91"/>
  <c r="A4952" i="91"/>
  <c r="A4953" i="91"/>
  <c r="A4954" i="91"/>
  <c r="A4955" i="91"/>
  <c r="A4956" i="91"/>
  <c r="A4957" i="91"/>
  <c r="A4958" i="91"/>
  <c r="A4959" i="91"/>
  <c r="A4960" i="91"/>
  <c r="A4961" i="91"/>
  <c r="A4962" i="91"/>
  <c r="A4963" i="91"/>
  <c r="A4964" i="91"/>
  <c r="A4965" i="91"/>
  <c r="A4966" i="91"/>
  <c r="A4967" i="91"/>
  <c r="A4968" i="91"/>
  <c r="A4969" i="91"/>
  <c r="A4970" i="91"/>
  <c r="A4971" i="91"/>
  <c r="A4972" i="91"/>
  <c r="A4973" i="91"/>
  <c r="A4974" i="91"/>
  <c r="A4975" i="91"/>
  <c r="A4976" i="91"/>
  <c r="A4977" i="91"/>
  <c r="A4978" i="91"/>
  <c r="A4979" i="91"/>
  <c r="A4980" i="91"/>
  <c r="A4981" i="91"/>
  <c r="A4982" i="91"/>
  <c r="A4983" i="91"/>
  <c r="A4984" i="91"/>
  <c r="A4985" i="91"/>
  <c r="A4986" i="91"/>
  <c r="A4987" i="91"/>
  <c r="A4988" i="91"/>
  <c r="A4989" i="91"/>
  <c r="A4990" i="91"/>
  <c r="A4991" i="91"/>
  <c r="A4992" i="91"/>
  <c r="A4993" i="91"/>
  <c r="A4994" i="91"/>
  <c r="A4995" i="91"/>
  <c r="A4996" i="91"/>
  <c r="A4997" i="91"/>
  <c r="A4998" i="91"/>
  <c r="A4999" i="91"/>
  <c r="A5000" i="91"/>
  <c r="A5001" i="91"/>
  <c r="A5002" i="91"/>
  <c r="A5003" i="91"/>
  <c r="A5004" i="91"/>
  <c r="A5005" i="91"/>
  <c r="A5006" i="91"/>
  <c r="A5007" i="91"/>
  <c r="A5008" i="91"/>
  <c r="A5009" i="91"/>
  <c r="A5010" i="91"/>
  <c r="A5011" i="91"/>
  <c r="A5012" i="91"/>
  <c r="A5013" i="91"/>
  <c r="A5014" i="91"/>
  <c r="A5015" i="91"/>
  <c r="A5016" i="91"/>
  <c r="A5017" i="91"/>
  <c r="A5018" i="91"/>
  <c r="A5019" i="91"/>
  <c r="A5020" i="91"/>
  <c r="A5021" i="91"/>
  <c r="A5022" i="91"/>
  <c r="A5023" i="91"/>
  <c r="A5024" i="91"/>
  <c r="A5025" i="91"/>
  <c r="A5026" i="91"/>
  <c r="A5027" i="91"/>
  <c r="A5028" i="91"/>
  <c r="A5029" i="91"/>
  <c r="A5030" i="91"/>
  <c r="A5031" i="91"/>
  <c r="A5032" i="91"/>
  <c r="A5033" i="91"/>
  <c r="A5034" i="91"/>
  <c r="A5035" i="91"/>
  <c r="A5036" i="91"/>
  <c r="A5037" i="91"/>
  <c r="A5038" i="91"/>
  <c r="A5039" i="91"/>
  <c r="A5040" i="91"/>
  <c r="A5041" i="91"/>
  <c r="A5042" i="91"/>
  <c r="A5043" i="91"/>
  <c r="A5044" i="91"/>
  <c r="A5045" i="91"/>
  <c r="A5046" i="91"/>
  <c r="A5047" i="91"/>
  <c r="A5048" i="91"/>
  <c r="A5049" i="91"/>
  <c r="A5050" i="91"/>
  <c r="A5051" i="91"/>
  <c r="A5052" i="91"/>
  <c r="A5053" i="91"/>
  <c r="A5054" i="91"/>
  <c r="A5055" i="91"/>
  <c r="A5056" i="91"/>
  <c r="A5057" i="91"/>
  <c r="A5058" i="91"/>
  <c r="A5059" i="91"/>
  <c r="A5060" i="91"/>
  <c r="A5061" i="91"/>
  <c r="A5062" i="91"/>
  <c r="A5063" i="91"/>
  <c r="A5064" i="91"/>
  <c r="A5065" i="91"/>
  <c r="A5066" i="91"/>
  <c r="A5067" i="91"/>
  <c r="A5068" i="91"/>
  <c r="A5069" i="91"/>
  <c r="A5070" i="91"/>
  <c r="A5071" i="91"/>
  <c r="A5072" i="91"/>
  <c r="A5073" i="91"/>
  <c r="A5074" i="91"/>
  <c r="A5075" i="91"/>
  <c r="A5076" i="91"/>
  <c r="A5077" i="91"/>
  <c r="A5078" i="91"/>
  <c r="A5079" i="91"/>
  <c r="A5080" i="91"/>
  <c r="A5081" i="91"/>
  <c r="A5082" i="91"/>
  <c r="A5083" i="91"/>
  <c r="A5084" i="91"/>
  <c r="A5085" i="91"/>
  <c r="A5086" i="91"/>
  <c r="A5087" i="91"/>
  <c r="A5088" i="91"/>
  <c r="A5089" i="91"/>
  <c r="A5090" i="91"/>
  <c r="A5091" i="91"/>
  <c r="A5092" i="91"/>
  <c r="A5093" i="91"/>
  <c r="A5094" i="91"/>
  <c r="A5095" i="91"/>
  <c r="A5096" i="91"/>
  <c r="A5097" i="91"/>
  <c r="A5098" i="91"/>
  <c r="A5099" i="91"/>
  <c r="A5100" i="91"/>
  <c r="A5101" i="91"/>
  <c r="A5102" i="91"/>
  <c r="A5103" i="91"/>
  <c r="A5104" i="91"/>
  <c r="A5105" i="91"/>
  <c r="A5106" i="91"/>
  <c r="A5107" i="91"/>
  <c r="A5108" i="91"/>
  <c r="A5109" i="91"/>
  <c r="A5110" i="91"/>
  <c r="A5111" i="91"/>
  <c r="A5112" i="91"/>
  <c r="A5113" i="91"/>
  <c r="A5114" i="91"/>
  <c r="A5115" i="91"/>
  <c r="A5116" i="91"/>
  <c r="A5117" i="91"/>
  <c r="A5118" i="91"/>
  <c r="A5119" i="91"/>
  <c r="A5120" i="91"/>
  <c r="A5121" i="91"/>
  <c r="A5122" i="91"/>
  <c r="A5123" i="91"/>
  <c r="A5124" i="91"/>
  <c r="A5125" i="91"/>
  <c r="A5126" i="91"/>
  <c r="A5127" i="91"/>
  <c r="A5128" i="91"/>
  <c r="A5129" i="91"/>
  <c r="A5130" i="91"/>
  <c r="A5131" i="91"/>
  <c r="A5132" i="91"/>
  <c r="A5133" i="91"/>
  <c r="A5134" i="91"/>
  <c r="A5135" i="91"/>
  <c r="A5136" i="91"/>
  <c r="A5137" i="91"/>
  <c r="A5138" i="91"/>
  <c r="A5139" i="91"/>
  <c r="A5140" i="91"/>
  <c r="A5141" i="91"/>
  <c r="A5142" i="91"/>
  <c r="A5143" i="91"/>
  <c r="A5144" i="91"/>
  <c r="A5145" i="91"/>
  <c r="A5146" i="91"/>
  <c r="A5147" i="91"/>
  <c r="A5148" i="91"/>
  <c r="A5149" i="91"/>
  <c r="A5150" i="91"/>
  <c r="A5151" i="91"/>
  <c r="A5152" i="91"/>
  <c r="A5153" i="91"/>
  <c r="A5154" i="91"/>
  <c r="A5155" i="91"/>
  <c r="A5156" i="91"/>
  <c r="A5157" i="91"/>
  <c r="A5158" i="91"/>
  <c r="A5159" i="91"/>
  <c r="A5160" i="91"/>
  <c r="A5161" i="91"/>
  <c r="A5162" i="91"/>
  <c r="A5163" i="91"/>
  <c r="A5164" i="91"/>
  <c r="A5165" i="91"/>
  <c r="A5166" i="91"/>
  <c r="A5167" i="91"/>
  <c r="A5168" i="91"/>
  <c r="A5169" i="91"/>
  <c r="A5170" i="91"/>
  <c r="A5171" i="91"/>
  <c r="A5172" i="91"/>
  <c r="A5173" i="91"/>
  <c r="A5174" i="91"/>
  <c r="A5175" i="91"/>
  <c r="A5176" i="91"/>
  <c r="A5177" i="91"/>
  <c r="A5178" i="91"/>
  <c r="A5179" i="91"/>
  <c r="A5180" i="91"/>
  <c r="A5181" i="91"/>
  <c r="A5182" i="91"/>
  <c r="A5183" i="91"/>
  <c r="A5184" i="91"/>
  <c r="A5185" i="91"/>
  <c r="A5186" i="91"/>
  <c r="A5187" i="91"/>
  <c r="A5188" i="91"/>
  <c r="A5189" i="91"/>
  <c r="A5190" i="91"/>
  <c r="A5191" i="91"/>
  <c r="A5192" i="91"/>
  <c r="A5193" i="91"/>
  <c r="A5194" i="91"/>
  <c r="A5195" i="91"/>
  <c r="A5196" i="91"/>
  <c r="A5197" i="91"/>
  <c r="A5198" i="91"/>
  <c r="A5199" i="91"/>
  <c r="A5200" i="91"/>
  <c r="A5201" i="91"/>
  <c r="A5202" i="91"/>
  <c r="A5203" i="91"/>
  <c r="A5204" i="91"/>
  <c r="A5205" i="91"/>
  <c r="A5206" i="91"/>
  <c r="A5207" i="91"/>
  <c r="A5208" i="91"/>
  <c r="A5209" i="91"/>
  <c r="A5210" i="91"/>
  <c r="A5211" i="91"/>
  <c r="A5212" i="91"/>
  <c r="A5213" i="91"/>
  <c r="A5214" i="91"/>
  <c r="A5215" i="91"/>
  <c r="A5216" i="91"/>
  <c r="A5217" i="91"/>
  <c r="A5218" i="91"/>
  <c r="A5219" i="91"/>
  <c r="A5220" i="91"/>
  <c r="A5221" i="91"/>
  <c r="A5222" i="91"/>
  <c r="A5223" i="91"/>
  <c r="A5224" i="91"/>
  <c r="A5225" i="91"/>
  <c r="A5226" i="91"/>
  <c r="A5227" i="91"/>
  <c r="A5228" i="91"/>
  <c r="A5229" i="91"/>
  <c r="A5230" i="91"/>
  <c r="A5231" i="91"/>
  <c r="A5232" i="91"/>
  <c r="A5233" i="91"/>
  <c r="A5234" i="91"/>
  <c r="A5235" i="91"/>
  <c r="A5236" i="91"/>
  <c r="A5237" i="91"/>
  <c r="A5238" i="91"/>
  <c r="A5239" i="91"/>
  <c r="A5240" i="91"/>
  <c r="A5241" i="91"/>
  <c r="A5242" i="91"/>
  <c r="A5243" i="91"/>
  <c r="A5244" i="91"/>
  <c r="A5245" i="91"/>
  <c r="A5246" i="91"/>
  <c r="A5247" i="91"/>
  <c r="A5248" i="91"/>
  <c r="A5249" i="91"/>
  <c r="A5250" i="91"/>
  <c r="A5251" i="91"/>
  <c r="A5252" i="91"/>
  <c r="A5253" i="91"/>
  <c r="A5254" i="91"/>
  <c r="A5255" i="91"/>
  <c r="A5256" i="91"/>
  <c r="A5257" i="91"/>
  <c r="A5258" i="91"/>
  <c r="A5259" i="91"/>
  <c r="A5260" i="91"/>
  <c r="A5261" i="91"/>
  <c r="A5262" i="91"/>
  <c r="A5263" i="91"/>
  <c r="A5264" i="91"/>
  <c r="A5265" i="91"/>
  <c r="A5266" i="91"/>
  <c r="A5267" i="91"/>
  <c r="A5268" i="91"/>
  <c r="A5269" i="91"/>
  <c r="A5270" i="91"/>
  <c r="A5271" i="91"/>
  <c r="A5272" i="91"/>
  <c r="A5273" i="91"/>
  <c r="A5274" i="91"/>
  <c r="A5275" i="91"/>
  <c r="A5276" i="91"/>
  <c r="A5277" i="91"/>
  <c r="A5278" i="91"/>
  <c r="A5279" i="91"/>
  <c r="A5280" i="91"/>
  <c r="A5281" i="91"/>
  <c r="A5282" i="91"/>
  <c r="A5283" i="91"/>
  <c r="A5284" i="91"/>
  <c r="A5285" i="91"/>
  <c r="A5286" i="91"/>
  <c r="A5287" i="91"/>
  <c r="A5288" i="91"/>
  <c r="A5289" i="91"/>
  <c r="A5290" i="91"/>
  <c r="A5291" i="91"/>
  <c r="A5292" i="91"/>
  <c r="A5293" i="91"/>
  <c r="A5294" i="91"/>
  <c r="A5295" i="91"/>
  <c r="A5296" i="91"/>
  <c r="A5297" i="91"/>
  <c r="A5298" i="91"/>
  <c r="A5299" i="91"/>
  <c r="A5300" i="91"/>
  <c r="A5301" i="91"/>
  <c r="A5302" i="91"/>
  <c r="A5303" i="91"/>
  <c r="A5304" i="91"/>
  <c r="A5305" i="91"/>
  <c r="A5306" i="91"/>
  <c r="A5307" i="91"/>
  <c r="A5308" i="91"/>
  <c r="A5309" i="91"/>
  <c r="A5310" i="91"/>
  <c r="A5311" i="91"/>
  <c r="A5312" i="91"/>
  <c r="A5313" i="91"/>
  <c r="A5314" i="91"/>
  <c r="A5315" i="91"/>
  <c r="A5316" i="91"/>
  <c r="A5317" i="91"/>
  <c r="A5318" i="91"/>
  <c r="A5319" i="91"/>
  <c r="A5320" i="91"/>
  <c r="A5321" i="91"/>
  <c r="A5322" i="91"/>
  <c r="A5323" i="91"/>
  <c r="A5324" i="91"/>
  <c r="A5325" i="91"/>
  <c r="A5326" i="91"/>
  <c r="A5327" i="91"/>
  <c r="A5328" i="91"/>
  <c r="A5329" i="91"/>
  <c r="A5330" i="91"/>
  <c r="A5331" i="91"/>
  <c r="A5332" i="91"/>
  <c r="A5333" i="91"/>
  <c r="A5334" i="91"/>
  <c r="A5335" i="91"/>
  <c r="A5336" i="91"/>
  <c r="A5337" i="91"/>
  <c r="A5338" i="91"/>
  <c r="A5339" i="91"/>
  <c r="A5340" i="91"/>
  <c r="A5341" i="91"/>
  <c r="A5342" i="91"/>
  <c r="A5343" i="91"/>
  <c r="A5344" i="91"/>
  <c r="A5345" i="91"/>
  <c r="A5346" i="91"/>
  <c r="A5347" i="91"/>
  <c r="A5348" i="91"/>
  <c r="A5349" i="91"/>
  <c r="A5350" i="91"/>
  <c r="A5351" i="91"/>
  <c r="A5352" i="91"/>
  <c r="A5353" i="91"/>
  <c r="A5354" i="91"/>
  <c r="A5355" i="91"/>
  <c r="A5356" i="91"/>
  <c r="A5357" i="91"/>
  <c r="A5358" i="91"/>
  <c r="A5359" i="91"/>
  <c r="A5360" i="91"/>
  <c r="A5361" i="91"/>
  <c r="A5362" i="91"/>
  <c r="A5363" i="91"/>
  <c r="A5364" i="91"/>
  <c r="A5365" i="91"/>
  <c r="A5366" i="91"/>
  <c r="A5367" i="91"/>
  <c r="A5368" i="91"/>
  <c r="A5369" i="91"/>
  <c r="A5370" i="91"/>
  <c r="A5371" i="91"/>
  <c r="A5372" i="91"/>
  <c r="A5373" i="91"/>
  <c r="A5374" i="91"/>
  <c r="A5375" i="91"/>
  <c r="A5376" i="91"/>
  <c r="A5377" i="91"/>
  <c r="A5378" i="91"/>
  <c r="A5379" i="91"/>
  <c r="A5380" i="91"/>
  <c r="A5381" i="91"/>
  <c r="A5382" i="91"/>
  <c r="A5383" i="91"/>
  <c r="A5384" i="91"/>
  <c r="A5385" i="91"/>
  <c r="A5386" i="91"/>
  <c r="A5387" i="91"/>
  <c r="A5388" i="91"/>
  <c r="A5389" i="91"/>
  <c r="A5390" i="91"/>
  <c r="A5391" i="91"/>
  <c r="A5392" i="91"/>
  <c r="A5393" i="91"/>
  <c r="A5394" i="91"/>
  <c r="A5395" i="91"/>
  <c r="A5396" i="91"/>
  <c r="A5397" i="91"/>
  <c r="A5398" i="91"/>
  <c r="A5399" i="91"/>
  <c r="A5400" i="91"/>
  <c r="A5401" i="91"/>
  <c r="A5402" i="91"/>
  <c r="A5403" i="91"/>
  <c r="A5404" i="91"/>
  <c r="A5405" i="91"/>
  <c r="A5406" i="91"/>
  <c r="A5407" i="91"/>
  <c r="A5408" i="91"/>
  <c r="A5409" i="91"/>
  <c r="A5410" i="91"/>
  <c r="A5411" i="91"/>
  <c r="A5412" i="91"/>
  <c r="A5413" i="91"/>
  <c r="A5414" i="91"/>
  <c r="A5415" i="91"/>
  <c r="A5416" i="91"/>
  <c r="A5417" i="91"/>
  <c r="A5420" i="91"/>
  <c r="A5421" i="91"/>
  <c r="A5422" i="91"/>
  <c r="A5423" i="91"/>
  <c r="A5424" i="91"/>
  <c r="A5425" i="91"/>
  <c r="A5426" i="91"/>
  <c r="A5427" i="91"/>
  <c r="A5428" i="91"/>
  <c r="A5429" i="91"/>
  <c r="A5430" i="91"/>
  <c r="A5431" i="91"/>
  <c r="A5432" i="91"/>
  <c r="A5433" i="91"/>
  <c r="A5434" i="91"/>
  <c r="A5435" i="91"/>
  <c r="A5436" i="91"/>
  <c r="A5437" i="91"/>
  <c r="A5438" i="91"/>
  <c r="A5439" i="91"/>
  <c r="A5440" i="91"/>
  <c r="A5441" i="91"/>
  <c r="A5442" i="91"/>
  <c r="A5443" i="91"/>
  <c r="A5444" i="91"/>
  <c r="A5445" i="91"/>
  <c r="A5446" i="91"/>
  <c r="A5447" i="91"/>
  <c r="A5448" i="91"/>
  <c r="A5449" i="91"/>
  <c r="A5450" i="91"/>
  <c r="A5451" i="91"/>
  <c r="A5452" i="91"/>
  <c r="A5453" i="91"/>
  <c r="A5454" i="91"/>
  <c r="A5455" i="91"/>
  <c r="A5456" i="91"/>
  <c r="A5457" i="91"/>
  <c r="A5458" i="91"/>
  <c r="A5459" i="91"/>
  <c r="A5460" i="91"/>
  <c r="A5461" i="91"/>
  <c r="A5462" i="91"/>
  <c r="A5463" i="91"/>
  <c r="A5464" i="91"/>
  <c r="A5465" i="91"/>
  <c r="A5466" i="91"/>
  <c r="A5467" i="91"/>
  <c r="A5468" i="91"/>
  <c r="A5469" i="91"/>
  <c r="A5470" i="91"/>
  <c r="A5471" i="91"/>
  <c r="A5472" i="91"/>
  <c r="A5473" i="91"/>
  <c r="A5474" i="91"/>
  <c r="A5475" i="91"/>
  <c r="A5476" i="91"/>
  <c r="A5477" i="91"/>
  <c r="A5478" i="91"/>
  <c r="A5479" i="91"/>
  <c r="A5480" i="91"/>
  <c r="A5481" i="91"/>
  <c r="A5482" i="91"/>
  <c r="A5483" i="91"/>
  <c r="A5484" i="91"/>
  <c r="A5485" i="91"/>
  <c r="A5486" i="91"/>
  <c r="A5487" i="91"/>
  <c r="A5488" i="91"/>
  <c r="A5489" i="91"/>
  <c r="A5490" i="91"/>
  <c r="A5491" i="91"/>
  <c r="A5492" i="91"/>
  <c r="A5493" i="91"/>
  <c r="A5494" i="91"/>
  <c r="A5495" i="91"/>
  <c r="A5496" i="91"/>
  <c r="A5497" i="91"/>
  <c r="A5498" i="91"/>
  <c r="A5499" i="91"/>
  <c r="A5500" i="91"/>
  <c r="A5501" i="91"/>
  <c r="A5502" i="91"/>
  <c r="A5503" i="91"/>
  <c r="A5504" i="91"/>
  <c r="A5505" i="91"/>
  <c r="A5506" i="91"/>
  <c r="A5507" i="91"/>
  <c r="A5508" i="91"/>
  <c r="A5509" i="91"/>
  <c r="A5510" i="91"/>
  <c r="A5511" i="91"/>
  <c r="A5512" i="91"/>
  <c r="A5513" i="91"/>
  <c r="A5514" i="91"/>
  <c r="A5515" i="91"/>
  <c r="A5516" i="91"/>
  <c r="A5517" i="91"/>
  <c r="A5518" i="91"/>
  <c r="A5519" i="91"/>
  <c r="A5520" i="91"/>
  <c r="A5521" i="91"/>
  <c r="A5522" i="91"/>
  <c r="A5523" i="91"/>
  <c r="A5524" i="91"/>
  <c r="A5525" i="91"/>
  <c r="A5526" i="91"/>
  <c r="A5527" i="91"/>
  <c r="A5528" i="91"/>
  <c r="A5529" i="91"/>
  <c r="A5530" i="91"/>
  <c r="A5531" i="91"/>
  <c r="A5532" i="91"/>
  <c r="A5533" i="91"/>
  <c r="A5534" i="91"/>
  <c r="A5535" i="91"/>
  <c r="A5536" i="91"/>
  <c r="A5537" i="91"/>
  <c r="A5538" i="91"/>
  <c r="A5539" i="91"/>
  <c r="A5540" i="91"/>
  <c r="A5541" i="91"/>
  <c r="A5542" i="91"/>
  <c r="A5543" i="91"/>
  <c r="A5544" i="91"/>
  <c r="A5545" i="91"/>
  <c r="A5546" i="91"/>
  <c r="A5547" i="91"/>
  <c r="A5548" i="91"/>
  <c r="A5549" i="91"/>
  <c r="A5550" i="91"/>
  <c r="A5551" i="91"/>
  <c r="A5552" i="91"/>
  <c r="A5553" i="91"/>
  <c r="A5554" i="91"/>
  <c r="A5555" i="91"/>
  <c r="A5556" i="91"/>
  <c r="A5557" i="91"/>
  <c r="A5558" i="91"/>
  <c r="A5559" i="91"/>
  <c r="A5560" i="91"/>
  <c r="A5561" i="91"/>
  <c r="A5562" i="91"/>
  <c r="A5563" i="91"/>
  <c r="A5564" i="91"/>
  <c r="A5565" i="91"/>
  <c r="A5566" i="91"/>
  <c r="A5567" i="91"/>
  <c r="A5568" i="91"/>
  <c r="A5569" i="91"/>
  <c r="A5570" i="91"/>
  <c r="A5571" i="91"/>
  <c r="A5572" i="91"/>
  <c r="A5573" i="91"/>
  <c r="A5574" i="91"/>
  <c r="A5575" i="91"/>
  <c r="A5576" i="91"/>
  <c r="A5577" i="91"/>
  <c r="A5578" i="91"/>
  <c r="A5579" i="91"/>
  <c r="A5580" i="91"/>
  <c r="A5581" i="91"/>
  <c r="A5582" i="91"/>
  <c r="A5583" i="91"/>
  <c r="A5584" i="91"/>
  <c r="A5585" i="91"/>
  <c r="A5586" i="91"/>
  <c r="A5587" i="91"/>
  <c r="A5588" i="91"/>
  <c r="A5589" i="91"/>
  <c r="A5590" i="91"/>
  <c r="A5591" i="91"/>
  <c r="A5592" i="91"/>
  <c r="A5593" i="91"/>
  <c r="A5594" i="91"/>
  <c r="A5595" i="91"/>
  <c r="A5596" i="91"/>
  <c r="A5597" i="91"/>
  <c r="A5598" i="91"/>
  <c r="A5599" i="91"/>
  <c r="A5600" i="91"/>
  <c r="A5601" i="91"/>
  <c r="A5602" i="91"/>
  <c r="A5603" i="91"/>
  <c r="A5604" i="91"/>
  <c r="A5605" i="91"/>
  <c r="A5606" i="91"/>
  <c r="A5607" i="91"/>
  <c r="A5608" i="91"/>
  <c r="A5609" i="91"/>
  <c r="A5610" i="91"/>
  <c r="A5611" i="91"/>
  <c r="A5612" i="91"/>
  <c r="A5613" i="91"/>
  <c r="A5614" i="91"/>
  <c r="A5615" i="91"/>
  <c r="A5616" i="91"/>
  <c r="A5617" i="91"/>
  <c r="A5618" i="91"/>
  <c r="A5619" i="91"/>
  <c r="A5620" i="91"/>
  <c r="A5621" i="91"/>
  <c r="A5622" i="91"/>
  <c r="A5623" i="91"/>
  <c r="A5624" i="91"/>
  <c r="A5625" i="91"/>
  <c r="A5626" i="91"/>
  <c r="A5627" i="91"/>
  <c r="A5628" i="91"/>
  <c r="A5629" i="91"/>
  <c r="A5630" i="91"/>
  <c r="A5631" i="91"/>
  <c r="A5632" i="91"/>
  <c r="A5633" i="91"/>
  <c r="A5634" i="91"/>
  <c r="A5635" i="91"/>
  <c r="A5636" i="91"/>
  <c r="A5637" i="91"/>
  <c r="A5638" i="91"/>
  <c r="A5639" i="91"/>
  <c r="A5640" i="91"/>
  <c r="A5641" i="91"/>
  <c r="A5642" i="91"/>
  <c r="A5643" i="91"/>
  <c r="A5644" i="91"/>
  <c r="A5645" i="91"/>
  <c r="A5646" i="91"/>
  <c r="A5647" i="91"/>
  <c r="A5648" i="91"/>
  <c r="A5649" i="91"/>
  <c r="A5650" i="91"/>
  <c r="A5651" i="91"/>
  <c r="A5652" i="91"/>
  <c r="A5653" i="91"/>
  <c r="A5654" i="91"/>
  <c r="A5655" i="91"/>
  <c r="A5656" i="91"/>
  <c r="A5657" i="91"/>
  <c r="A5658" i="91"/>
  <c r="A5659" i="91"/>
  <c r="A5660" i="91"/>
  <c r="A5661" i="91"/>
  <c r="A5662" i="91"/>
  <c r="A5663" i="91"/>
  <c r="A5664" i="91"/>
  <c r="A5665" i="91"/>
  <c r="A5666" i="91"/>
  <c r="A5667" i="91"/>
  <c r="A5668" i="91"/>
  <c r="A5669" i="91"/>
  <c r="A5670" i="91"/>
  <c r="A5671" i="91"/>
  <c r="A5672" i="91"/>
  <c r="A5673" i="91"/>
  <c r="A5674" i="91"/>
  <c r="A5675" i="91"/>
  <c r="A5676" i="91"/>
  <c r="A5677" i="91"/>
  <c r="A5678" i="91"/>
  <c r="A5679" i="91"/>
  <c r="A5680" i="91"/>
  <c r="A5681" i="91"/>
  <c r="A5682" i="91"/>
  <c r="A5683" i="91"/>
  <c r="A5684" i="91"/>
  <c r="A5685" i="91"/>
  <c r="A5686" i="91"/>
  <c r="A5687" i="91"/>
  <c r="A5688" i="91"/>
  <c r="A5689" i="91"/>
  <c r="A5690" i="91"/>
  <c r="A5691" i="91"/>
  <c r="A5692" i="91"/>
  <c r="A5693" i="91"/>
  <c r="A5694" i="91"/>
  <c r="A5695" i="91"/>
  <c r="A5696" i="91"/>
  <c r="A5697" i="91"/>
  <c r="A5698" i="91"/>
  <c r="A5699" i="91"/>
  <c r="A5700" i="91"/>
  <c r="A5701" i="91"/>
  <c r="A5702" i="91"/>
  <c r="A5703" i="91"/>
  <c r="A5704" i="91"/>
  <c r="A5705" i="91"/>
  <c r="A5706" i="91"/>
  <c r="A5707" i="91"/>
  <c r="A5708" i="91"/>
  <c r="A5709" i="91"/>
  <c r="A5710" i="91"/>
  <c r="A5711" i="91"/>
  <c r="A5712" i="91"/>
  <c r="A5713" i="91"/>
  <c r="A5714" i="91"/>
  <c r="A5715" i="91"/>
  <c r="A5716" i="91"/>
  <c r="A5717" i="91"/>
  <c r="A5718" i="91"/>
  <c r="A5719" i="91"/>
  <c r="A5720" i="91"/>
  <c r="A5721" i="91"/>
  <c r="A5722" i="91"/>
  <c r="A5723" i="91"/>
  <c r="A5724" i="91"/>
  <c r="A5725" i="91"/>
  <c r="A5726" i="91"/>
  <c r="A5727" i="91"/>
  <c r="A5728" i="91"/>
  <c r="A5729" i="91"/>
  <c r="A5730" i="91"/>
  <c r="A5731" i="91"/>
  <c r="A5732" i="91"/>
  <c r="A5733" i="91"/>
  <c r="A5734" i="91"/>
  <c r="A5735" i="91"/>
  <c r="A5736" i="91"/>
  <c r="A5737" i="91"/>
  <c r="A5738" i="91"/>
  <c r="A5739" i="91"/>
  <c r="A5740" i="91"/>
  <c r="A5741" i="91"/>
  <c r="A5742" i="91"/>
  <c r="A5743" i="91"/>
  <c r="A5744" i="91"/>
  <c r="A5745" i="91"/>
  <c r="A5746" i="91"/>
  <c r="A5747" i="91"/>
  <c r="A5748" i="91"/>
  <c r="A5749" i="91"/>
  <c r="A5750" i="91"/>
  <c r="A5751" i="91"/>
  <c r="A5752" i="91"/>
  <c r="A5753" i="91"/>
  <c r="A5754" i="91"/>
  <c r="A5755" i="91"/>
  <c r="A5756" i="91"/>
  <c r="A5757" i="91"/>
  <c r="A5758" i="91"/>
  <c r="A5759" i="91"/>
  <c r="A5760" i="91"/>
  <c r="A5761" i="91"/>
  <c r="A5762" i="91"/>
  <c r="A5763" i="91"/>
  <c r="A5764" i="91"/>
  <c r="A5765" i="91"/>
  <c r="A5766" i="91"/>
  <c r="A5767" i="91"/>
  <c r="A5768" i="91"/>
  <c r="A5769" i="91"/>
  <c r="A5770" i="91"/>
  <c r="A5771" i="91"/>
  <c r="A5772" i="91"/>
  <c r="A5773" i="91"/>
  <c r="A5774" i="91"/>
  <c r="A5775" i="91"/>
  <c r="A5776" i="91"/>
  <c r="A5777" i="91"/>
  <c r="A5778" i="91"/>
  <c r="A5779" i="91"/>
  <c r="A5780" i="91"/>
  <c r="A5781" i="91"/>
  <c r="A5782" i="91"/>
  <c r="A5783" i="91"/>
  <c r="A5784" i="91"/>
  <c r="A5785" i="91"/>
  <c r="A5786" i="91"/>
  <c r="A5787" i="91"/>
  <c r="A5788" i="91"/>
  <c r="A5789" i="91"/>
  <c r="A5790" i="91"/>
  <c r="A5791" i="91"/>
  <c r="A5792" i="91"/>
  <c r="A5793" i="91"/>
  <c r="A5794" i="91"/>
  <c r="A5795" i="91"/>
  <c r="A5796" i="91"/>
  <c r="A5797" i="91"/>
  <c r="A5798" i="91"/>
  <c r="A5799" i="91"/>
  <c r="A5800" i="91"/>
  <c r="A5801" i="91"/>
  <c r="A5802" i="91"/>
  <c r="A5803" i="91"/>
  <c r="A5804" i="91"/>
  <c r="A5805" i="91"/>
  <c r="A5806" i="91"/>
  <c r="A5807" i="91"/>
  <c r="A5808" i="91"/>
  <c r="A5809" i="91"/>
  <c r="A5810" i="91"/>
  <c r="A5811" i="91"/>
  <c r="A5812" i="91"/>
  <c r="A5813" i="91"/>
  <c r="A5814" i="91"/>
  <c r="A5815" i="91"/>
  <c r="A5816" i="91"/>
  <c r="A5817" i="91"/>
  <c r="A5818" i="91"/>
  <c r="A5819" i="91"/>
  <c r="A5820" i="91"/>
  <c r="A5821" i="91"/>
  <c r="A5822" i="91"/>
  <c r="A5823" i="91"/>
  <c r="A5824" i="91"/>
  <c r="A5825" i="91"/>
  <c r="A5826" i="91"/>
  <c r="A5827" i="91"/>
  <c r="A5828" i="91"/>
  <c r="A5829" i="91"/>
  <c r="A5830" i="91"/>
  <c r="A5831" i="91"/>
  <c r="A5832" i="91"/>
  <c r="A5833" i="91"/>
  <c r="A5834" i="91"/>
  <c r="A5835" i="91"/>
  <c r="A5836" i="91"/>
  <c r="A5837" i="91"/>
  <c r="A5838" i="91"/>
  <c r="A5839" i="91"/>
  <c r="A5840" i="91"/>
  <c r="A5841" i="91"/>
  <c r="A5842" i="91"/>
  <c r="A5843" i="91"/>
  <c r="A5844" i="91"/>
  <c r="A5845" i="91"/>
  <c r="A5846" i="91"/>
  <c r="A5847" i="91"/>
  <c r="A5848" i="91"/>
  <c r="A5849" i="91"/>
  <c r="A5850" i="91"/>
  <c r="A5851" i="91"/>
  <c r="A5852" i="91"/>
  <c r="A5853" i="91"/>
  <c r="A5854" i="91"/>
  <c r="A5855" i="91"/>
  <c r="A5856" i="91"/>
  <c r="A5857" i="91"/>
  <c r="A5858" i="91"/>
  <c r="A5859" i="91"/>
  <c r="A5860" i="91"/>
  <c r="A5861" i="91"/>
  <c r="A5862" i="91"/>
  <c r="A5863" i="91"/>
  <c r="A5864" i="91"/>
  <c r="A5865" i="91"/>
  <c r="A5866" i="91"/>
  <c r="A5867" i="91"/>
  <c r="A5868" i="91"/>
  <c r="A5869" i="91"/>
  <c r="A5870" i="91"/>
  <c r="A5871" i="91"/>
  <c r="A5872" i="91"/>
  <c r="A5873" i="91"/>
  <c r="A5874" i="91"/>
  <c r="A5875" i="91"/>
  <c r="A5876" i="91"/>
  <c r="A5877" i="91"/>
  <c r="A5878" i="91"/>
  <c r="A5879" i="91"/>
  <c r="A5880" i="91"/>
  <c r="A5881" i="91"/>
  <c r="A5882" i="91"/>
  <c r="A5883" i="91"/>
  <c r="A5884" i="91"/>
  <c r="A5885" i="91"/>
  <c r="A5886" i="91"/>
  <c r="A5887" i="91"/>
  <c r="A5888" i="91"/>
  <c r="A5889" i="91"/>
  <c r="A5890" i="91"/>
  <c r="A5891" i="91"/>
  <c r="A5892" i="91"/>
  <c r="A5893" i="91"/>
  <c r="A5894" i="91"/>
  <c r="A5895" i="91"/>
  <c r="A5896" i="91"/>
  <c r="A5897" i="91"/>
  <c r="A5898" i="91"/>
  <c r="A5899" i="91"/>
  <c r="A5900" i="91"/>
  <c r="A5901" i="91"/>
  <c r="A5902" i="91"/>
  <c r="A5903" i="91"/>
  <c r="A5904" i="91"/>
  <c r="A5905" i="91"/>
  <c r="A5906" i="91"/>
  <c r="A5907" i="91"/>
  <c r="A5908" i="91"/>
  <c r="A5909" i="91"/>
  <c r="A5910" i="91"/>
  <c r="A5911" i="91"/>
  <c r="A5912" i="91"/>
  <c r="A5913" i="91"/>
  <c r="A5914" i="91"/>
  <c r="A5915" i="91"/>
  <c r="A5916" i="91"/>
  <c r="A5917" i="91"/>
  <c r="A5918" i="91"/>
  <c r="A5919" i="91"/>
  <c r="A5920" i="91"/>
  <c r="A5921" i="91"/>
  <c r="A5922" i="91"/>
  <c r="A5923" i="91"/>
  <c r="A5924" i="91"/>
  <c r="A5925" i="91"/>
  <c r="A5926" i="91"/>
  <c r="A5927" i="91"/>
  <c r="A5928" i="91"/>
  <c r="A5929" i="91"/>
  <c r="A5930" i="91"/>
  <c r="A5931" i="91"/>
  <c r="A5932" i="91"/>
  <c r="A5933" i="91"/>
  <c r="A5934" i="91"/>
  <c r="A5935" i="91"/>
  <c r="A5936" i="91"/>
  <c r="A5937" i="91"/>
  <c r="A5938" i="91"/>
  <c r="A5939" i="91"/>
  <c r="A5940" i="91"/>
  <c r="A5941" i="91"/>
  <c r="A5942" i="91"/>
  <c r="A5943" i="91"/>
  <c r="A5944" i="91"/>
  <c r="A5945" i="91"/>
  <c r="A5946" i="91"/>
  <c r="A5947" i="91"/>
  <c r="A5948" i="91"/>
  <c r="A5949" i="91"/>
  <c r="A5950" i="91"/>
  <c r="A5951" i="91"/>
  <c r="A5952" i="91"/>
  <c r="A5953" i="91"/>
  <c r="A5954" i="91"/>
  <c r="A5955" i="91"/>
  <c r="A5956" i="91"/>
  <c r="A5957" i="91"/>
  <c r="A5958" i="91"/>
  <c r="A5959" i="91"/>
  <c r="A5960" i="91"/>
  <c r="A5961" i="91"/>
  <c r="A5962" i="91"/>
  <c r="A5963" i="91"/>
  <c r="A5964" i="91"/>
  <c r="A5965" i="91"/>
  <c r="A5966" i="91"/>
  <c r="A5967" i="91"/>
  <c r="A5968" i="91"/>
  <c r="A5969" i="91"/>
  <c r="A5970" i="91"/>
  <c r="A5971" i="91"/>
  <c r="A5972" i="91"/>
  <c r="A5973" i="91"/>
  <c r="A5974" i="91"/>
  <c r="A5975" i="91"/>
  <c r="A5976" i="91"/>
  <c r="A5977" i="91"/>
  <c r="A5978" i="91"/>
  <c r="A5979" i="91"/>
  <c r="A5980" i="91"/>
  <c r="A5981" i="91"/>
  <c r="A5982" i="91"/>
  <c r="A5983" i="91"/>
  <c r="A5984" i="91"/>
  <c r="A5985" i="91"/>
  <c r="A5986" i="91"/>
  <c r="A5987" i="91"/>
  <c r="A5988" i="91"/>
  <c r="A5989" i="91"/>
  <c r="A5990" i="91"/>
  <c r="A5991" i="91"/>
  <c r="A5992" i="91"/>
  <c r="A5993" i="91"/>
  <c r="A5994" i="91"/>
  <c r="A5995" i="91"/>
  <c r="A5996" i="91"/>
  <c r="A5997" i="91"/>
  <c r="A5998" i="91"/>
  <c r="A5999" i="91"/>
  <c r="A6000" i="91"/>
  <c r="A6001" i="91"/>
  <c r="A6002" i="91"/>
  <c r="A6003" i="91"/>
  <c r="A6004" i="91"/>
  <c r="A6005" i="91"/>
  <c r="A6006" i="91"/>
  <c r="A6007" i="91"/>
  <c r="A6008" i="91"/>
  <c r="A6009" i="91"/>
  <c r="A6010" i="91"/>
  <c r="A6011" i="91"/>
  <c r="A6012" i="91"/>
  <c r="A6013" i="91"/>
  <c r="A6014" i="91"/>
  <c r="A6015" i="91"/>
  <c r="A6016" i="91"/>
  <c r="A6017" i="91"/>
  <c r="A6018" i="91"/>
  <c r="A6019" i="91"/>
  <c r="A6020" i="91"/>
  <c r="A6021" i="91"/>
  <c r="A6022" i="91"/>
  <c r="A6023" i="91"/>
  <c r="A6024" i="91"/>
  <c r="A6025" i="91"/>
  <c r="A6026" i="91"/>
  <c r="A6027" i="91"/>
  <c r="A6028" i="91"/>
  <c r="A6029" i="91"/>
  <c r="A6030" i="91"/>
  <c r="A6031" i="91"/>
  <c r="A6032" i="91"/>
  <c r="A6033" i="91"/>
  <c r="A6034" i="91"/>
  <c r="A6035" i="91"/>
  <c r="A6036" i="91"/>
  <c r="A6037" i="91"/>
  <c r="A6038" i="91"/>
  <c r="A6039" i="91"/>
  <c r="A6040" i="91"/>
  <c r="A6041" i="91"/>
  <c r="A6042" i="91"/>
  <c r="A6043" i="91"/>
  <c r="A6044" i="91"/>
  <c r="A6045" i="91"/>
  <c r="A6046" i="91"/>
  <c r="A6047" i="91"/>
  <c r="A6048" i="91"/>
  <c r="A6049" i="91"/>
  <c r="A6050" i="91"/>
  <c r="A6051" i="91"/>
  <c r="A6052" i="91"/>
  <c r="A6053" i="91"/>
  <c r="A6054" i="91"/>
  <c r="A6055" i="91"/>
  <c r="A6056" i="91"/>
  <c r="A6057" i="91"/>
  <c r="A6058" i="91"/>
  <c r="A6059" i="91"/>
  <c r="A6060" i="91"/>
  <c r="A6061" i="91"/>
  <c r="A6062" i="91"/>
  <c r="A6063" i="91"/>
  <c r="A6064" i="91"/>
  <c r="A6065" i="91"/>
  <c r="A6066" i="91"/>
  <c r="A6067" i="91"/>
  <c r="A6068" i="91"/>
  <c r="A6069" i="91"/>
  <c r="A6070" i="91"/>
  <c r="A6071" i="91"/>
  <c r="A6072" i="91"/>
  <c r="A6073" i="91"/>
  <c r="A6074" i="91"/>
  <c r="A6075" i="91"/>
  <c r="A6076" i="91"/>
  <c r="A6077" i="91"/>
  <c r="A6078" i="91"/>
  <c r="A6079" i="91"/>
  <c r="A6080" i="91"/>
  <c r="A6081" i="91"/>
  <c r="A6082" i="91"/>
  <c r="A6083" i="91"/>
  <c r="A6084" i="91"/>
  <c r="A6085" i="91"/>
  <c r="A6086" i="91"/>
  <c r="A6087" i="91"/>
  <c r="A6088" i="91"/>
  <c r="A6089" i="91"/>
  <c r="A6090" i="91"/>
  <c r="A6091" i="91"/>
  <c r="A6092" i="91"/>
  <c r="A6093" i="91"/>
  <c r="A6094" i="91"/>
  <c r="A6095" i="91"/>
  <c r="A6096" i="91"/>
  <c r="A6097" i="91"/>
  <c r="A6098" i="91"/>
  <c r="A6099" i="91"/>
  <c r="A6100" i="91"/>
  <c r="A6101" i="91"/>
  <c r="A6102" i="91"/>
  <c r="A6103" i="91"/>
  <c r="A6104" i="91"/>
  <c r="A6105" i="91"/>
  <c r="A6106" i="91"/>
  <c r="A6107" i="91"/>
  <c r="A6108" i="91"/>
  <c r="A6109" i="91"/>
  <c r="A6110" i="91"/>
  <c r="A6111" i="91"/>
  <c r="A6112" i="91"/>
  <c r="A6113" i="91"/>
  <c r="A6114" i="91"/>
  <c r="A6115" i="91"/>
  <c r="A6116" i="91"/>
  <c r="A6117" i="91"/>
  <c r="A6118" i="91"/>
  <c r="A6119" i="91"/>
  <c r="A6120" i="91"/>
  <c r="A6121" i="91"/>
  <c r="A6122" i="91"/>
  <c r="A6123" i="91"/>
  <c r="A6124" i="91"/>
  <c r="A6125" i="91"/>
  <c r="A6126" i="91"/>
  <c r="A6127" i="91"/>
  <c r="A6128" i="91"/>
  <c r="A6129" i="91"/>
  <c r="A6130" i="91"/>
  <c r="A6131" i="91"/>
  <c r="A6132" i="91"/>
  <c r="A6133" i="91"/>
  <c r="A6134" i="91"/>
  <c r="A6135" i="91"/>
  <c r="A6136" i="91"/>
  <c r="A6137" i="91"/>
  <c r="A6138" i="91"/>
  <c r="A6139" i="91"/>
  <c r="A6140" i="91"/>
  <c r="A6141" i="91"/>
  <c r="A6142" i="91"/>
  <c r="A6143" i="91"/>
  <c r="A6144" i="91"/>
  <c r="A6145" i="91"/>
  <c r="A6146" i="91"/>
  <c r="A6147" i="91"/>
  <c r="A6148" i="91"/>
  <c r="A6149" i="91"/>
  <c r="A6150" i="91"/>
  <c r="A6151" i="91"/>
  <c r="A6152" i="91"/>
  <c r="A6153" i="91"/>
  <c r="A6154" i="91"/>
  <c r="A6155" i="91"/>
  <c r="A6156" i="91"/>
  <c r="A6157" i="91"/>
  <c r="A6158" i="91"/>
  <c r="A6159" i="91"/>
  <c r="A6160" i="91"/>
  <c r="A6161" i="91"/>
  <c r="A6162" i="91"/>
  <c r="A6163" i="91"/>
  <c r="A6164" i="91"/>
  <c r="A6165" i="91"/>
  <c r="A6166" i="91"/>
  <c r="A6167" i="91"/>
  <c r="A6168" i="91"/>
  <c r="A6169" i="91"/>
  <c r="A6170" i="91"/>
  <c r="A6171" i="91"/>
  <c r="A6172" i="91"/>
  <c r="A6173" i="91"/>
  <c r="A6174" i="91"/>
  <c r="A6175" i="91"/>
  <c r="A6176" i="91"/>
  <c r="A6177" i="91"/>
  <c r="A6178" i="91"/>
  <c r="A6179" i="91"/>
  <c r="A6180" i="91"/>
  <c r="A6181" i="91"/>
  <c r="A6182" i="91"/>
  <c r="A6183" i="91"/>
  <c r="A6184" i="91"/>
  <c r="A6185" i="91"/>
  <c r="A6186" i="91"/>
  <c r="A6187" i="91"/>
  <c r="A6188" i="91"/>
  <c r="A6189" i="91"/>
  <c r="A6190" i="91"/>
  <c r="A6191" i="91"/>
  <c r="A6192" i="91"/>
  <c r="A6193" i="91"/>
  <c r="A6194" i="91"/>
  <c r="A6195" i="91"/>
  <c r="A6196" i="91"/>
  <c r="A6197" i="91"/>
  <c r="A6198" i="91"/>
  <c r="A6199" i="91"/>
  <c r="A6200" i="91"/>
  <c r="A6201" i="91"/>
  <c r="A6202" i="91"/>
  <c r="A6203" i="91"/>
  <c r="A6204" i="91"/>
  <c r="A6205" i="91"/>
  <c r="A6206" i="91"/>
  <c r="A6207" i="91"/>
  <c r="A6208" i="91"/>
  <c r="A6209" i="91"/>
  <c r="A6210" i="91"/>
  <c r="A6211" i="91"/>
  <c r="A6212" i="91"/>
  <c r="A6213" i="91"/>
  <c r="A6214" i="91"/>
  <c r="A6215" i="91"/>
  <c r="A6216" i="91"/>
  <c r="A6217" i="91"/>
  <c r="A6218" i="91"/>
  <c r="A6219" i="91"/>
  <c r="A6220" i="91"/>
  <c r="A6221" i="91"/>
  <c r="A6222" i="91"/>
  <c r="A6223" i="91"/>
  <c r="A6224" i="91"/>
  <c r="A6225" i="91"/>
  <c r="A6226" i="91"/>
  <c r="A6227" i="91"/>
  <c r="A6228" i="91"/>
  <c r="A6229" i="91"/>
  <c r="A6230" i="91"/>
  <c r="A6231" i="91"/>
  <c r="A6232" i="91"/>
  <c r="A6233" i="91"/>
  <c r="A6234" i="91"/>
  <c r="A6235" i="91"/>
  <c r="A6236" i="91"/>
  <c r="A6237" i="91"/>
  <c r="A6238" i="91"/>
  <c r="A6239" i="91"/>
  <c r="A6240" i="91"/>
  <c r="A6241" i="91"/>
  <c r="A6242" i="91"/>
  <c r="A6243" i="91"/>
  <c r="A6244" i="91"/>
  <c r="A6245" i="91"/>
  <c r="A6246" i="91"/>
  <c r="A6247" i="91"/>
  <c r="A6248" i="91"/>
  <c r="A6249" i="91"/>
  <c r="A6250" i="91"/>
  <c r="A6251" i="91"/>
  <c r="A6252" i="91"/>
  <c r="A6253" i="91"/>
  <c r="A6254" i="91"/>
  <c r="A6255" i="91"/>
  <c r="A6256" i="91"/>
  <c r="A6257" i="91"/>
  <c r="A6258" i="91"/>
  <c r="A6259" i="91"/>
  <c r="A6260" i="91"/>
  <c r="A6261" i="91"/>
  <c r="A6262" i="91"/>
  <c r="A6263" i="91"/>
  <c r="A6264" i="91"/>
  <c r="A6265" i="91"/>
  <c r="A6266" i="91"/>
  <c r="A6267" i="91"/>
  <c r="A6268" i="91"/>
  <c r="A6269" i="91"/>
  <c r="A6270" i="91"/>
  <c r="A6271" i="91"/>
  <c r="A6272" i="91"/>
  <c r="A6273" i="91"/>
  <c r="A6274" i="91"/>
  <c r="A6275" i="91"/>
  <c r="A6276" i="91"/>
  <c r="A6277" i="91"/>
  <c r="A6278" i="91"/>
  <c r="A6279" i="91"/>
  <c r="A6280" i="91"/>
  <c r="A6281" i="91"/>
  <c r="A6282" i="91"/>
  <c r="A6283" i="91"/>
  <c r="A6284" i="91"/>
  <c r="A6285" i="91"/>
  <c r="A6286" i="91"/>
  <c r="A6287" i="91"/>
  <c r="A6288" i="91"/>
  <c r="A6289" i="91"/>
  <c r="A6290" i="91"/>
  <c r="A6291" i="91"/>
  <c r="A6292" i="91"/>
  <c r="A6293" i="91"/>
  <c r="A6294" i="91"/>
  <c r="A6295" i="91"/>
  <c r="A6296" i="91"/>
  <c r="A6297" i="91"/>
  <c r="A6298" i="91"/>
  <c r="A6299" i="91"/>
  <c r="A6300" i="91"/>
  <c r="A6301" i="91"/>
  <c r="A6302" i="91"/>
  <c r="A6303" i="91"/>
  <c r="A6304" i="91"/>
  <c r="A6305" i="91"/>
  <c r="A6306" i="91"/>
  <c r="A6307" i="91"/>
  <c r="A6308" i="91"/>
  <c r="A6309" i="91"/>
  <c r="A6310" i="91"/>
  <c r="A6311" i="91"/>
  <c r="A6312" i="91"/>
  <c r="A6313" i="91"/>
  <c r="A6314" i="91"/>
  <c r="A6315" i="91"/>
  <c r="A6316" i="91"/>
  <c r="A6317" i="91"/>
  <c r="A6318" i="91"/>
  <c r="A6319" i="91"/>
  <c r="A6320" i="91"/>
  <c r="A6321" i="91"/>
  <c r="A6322" i="91"/>
  <c r="A6323" i="91"/>
  <c r="A6324" i="91"/>
  <c r="A6325" i="91"/>
  <c r="A6326" i="91"/>
  <c r="A6327" i="91"/>
  <c r="A6328" i="91"/>
  <c r="A6329" i="91"/>
  <c r="A6330" i="91"/>
  <c r="A6331" i="91"/>
  <c r="A6332" i="91"/>
  <c r="A6333" i="91"/>
  <c r="A6334" i="91"/>
  <c r="A6335" i="91"/>
  <c r="A6336" i="91"/>
  <c r="A6337" i="91"/>
  <c r="A6338" i="91"/>
  <c r="A6339" i="91"/>
  <c r="A6340" i="91"/>
  <c r="A6341" i="91"/>
  <c r="A6342" i="91"/>
  <c r="A6343" i="91"/>
  <c r="A6344" i="91"/>
  <c r="A6345" i="91"/>
  <c r="A6346" i="91"/>
  <c r="A6347" i="91"/>
  <c r="A6348" i="91"/>
  <c r="A6349" i="91"/>
  <c r="A6350" i="91"/>
  <c r="A6351" i="91"/>
  <c r="A6352" i="91"/>
  <c r="A6353" i="91"/>
  <c r="A6354" i="91"/>
  <c r="A6355" i="91"/>
  <c r="A6356" i="91"/>
  <c r="A6357" i="91"/>
  <c r="A6358" i="91"/>
  <c r="A6359" i="91"/>
  <c r="A6360" i="91"/>
  <c r="A6361" i="91"/>
  <c r="A6362" i="91"/>
  <c r="A6363" i="91"/>
  <c r="A6364" i="91"/>
  <c r="A6365" i="91"/>
  <c r="A6366" i="91"/>
  <c r="A6367" i="91"/>
  <c r="A6368" i="91"/>
  <c r="A6369" i="91"/>
  <c r="A6370" i="91"/>
  <c r="A6371" i="91"/>
  <c r="A6372" i="91"/>
  <c r="A6373" i="91"/>
  <c r="A6374" i="91"/>
  <c r="A6375" i="91"/>
  <c r="A6376" i="91"/>
  <c r="A6377" i="91"/>
  <c r="A6378" i="91"/>
  <c r="A6379" i="91"/>
  <c r="A6380" i="91"/>
  <c r="A6381" i="91"/>
  <c r="A6382" i="91"/>
  <c r="A6383" i="91"/>
  <c r="A6384" i="91"/>
  <c r="A6385" i="91"/>
  <c r="A6386" i="91"/>
  <c r="A6387" i="91"/>
  <c r="A6388" i="91"/>
  <c r="A6389" i="91"/>
  <c r="A6390" i="91"/>
  <c r="A6391" i="91"/>
  <c r="A6392" i="91"/>
  <c r="A6393" i="91"/>
  <c r="A6394" i="91"/>
  <c r="A6395" i="91"/>
  <c r="A6396" i="91"/>
  <c r="A6397" i="91"/>
  <c r="A6398" i="91"/>
  <c r="A6399" i="91"/>
  <c r="A6400" i="91"/>
  <c r="A6401" i="91"/>
  <c r="A6402" i="91"/>
  <c r="A6403" i="91"/>
  <c r="A6404" i="91"/>
  <c r="A6405" i="91"/>
  <c r="A6406" i="91"/>
  <c r="A6407" i="91"/>
  <c r="A6408" i="91"/>
  <c r="A6409" i="91"/>
  <c r="A6410" i="91"/>
  <c r="A6411" i="91"/>
  <c r="A6412" i="91"/>
  <c r="A6413" i="91"/>
  <c r="A6414" i="91"/>
  <c r="A6415" i="91"/>
  <c r="A6416" i="91"/>
  <c r="A6417" i="91"/>
  <c r="A6418" i="91"/>
  <c r="A6419" i="91"/>
  <c r="A6420" i="91"/>
  <c r="A6421" i="91"/>
  <c r="A6422" i="91"/>
  <c r="A6423" i="91"/>
  <c r="A6424" i="91"/>
  <c r="A6425" i="91"/>
  <c r="A6426" i="91"/>
  <c r="A6427" i="91"/>
  <c r="A6428" i="91"/>
  <c r="A6429" i="91"/>
  <c r="A6430" i="91"/>
  <c r="A6431" i="91"/>
  <c r="A6432" i="91"/>
  <c r="A6433" i="91"/>
  <c r="A6434" i="91"/>
  <c r="A6435" i="91"/>
  <c r="A6436" i="91"/>
  <c r="A6437" i="91"/>
  <c r="A6438" i="91"/>
  <c r="A6439" i="91"/>
  <c r="A6440" i="91"/>
  <c r="A6441" i="91"/>
  <c r="A6442" i="91"/>
  <c r="A6443" i="91"/>
  <c r="A6444" i="91"/>
  <c r="A6445" i="91"/>
  <c r="A6446" i="91"/>
  <c r="A6447" i="91"/>
  <c r="A6448" i="91"/>
  <c r="A6449" i="91"/>
  <c r="A6450" i="91"/>
  <c r="A6451" i="91"/>
  <c r="A6452" i="91"/>
  <c r="A6453" i="91"/>
  <c r="A6454" i="91"/>
  <c r="A6455" i="91"/>
  <c r="A6456" i="91"/>
  <c r="A6457" i="91"/>
  <c r="A6458" i="91"/>
  <c r="A6459" i="91"/>
  <c r="A6460" i="91"/>
  <c r="A6461" i="91"/>
  <c r="A6462" i="91"/>
  <c r="A6463" i="91"/>
  <c r="A6464" i="91"/>
  <c r="A6465" i="91"/>
  <c r="A6466" i="91"/>
  <c r="A6467" i="91"/>
  <c r="A6468" i="91"/>
  <c r="A6469" i="91"/>
  <c r="A6470" i="91"/>
  <c r="A6471" i="91"/>
  <c r="A6472" i="91"/>
  <c r="A6473" i="91"/>
  <c r="A6474" i="91"/>
  <c r="A6475" i="91"/>
  <c r="A6476" i="91"/>
  <c r="A6477" i="91"/>
  <c r="A6478" i="91"/>
  <c r="A6479" i="91"/>
  <c r="A6480" i="91"/>
  <c r="A6481" i="91"/>
  <c r="A6482" i="91"/>
  <c r="A6483" i="91"/>
  <c r="A6484" i="91"/>
  <c r="A6485" i="91"/>
  <c r="A6486" i="91"/>
  <c r="A6487" i="91"/>
  <c r="A6488" i="91"/>
  <c r="A6489" i="91"/>
  <c r="A6490" i="91"/>
  <c r="A6491" i="91"/>
  <c r="A6492" i="91"/>
  <c r="A6493" i="91"/>
  <c r="A6494" i="91"/>
  <c r="A6495" i="91"/>
  <c r="A6496" i="91"/>
  <c r="A6497" i="91"/>
  <c r="A6498" i="91"/>
  <c r="A6499" i="91"/>
  <c r="A6500" i="91"/>
  <c r="A6501" i="91"/>
  <c r="A6502" i="91"/>
  <c r="A6503" i="91"/>
  <c r="A6504" i="91"/>
  <c r="A6505" i="91"/>
  <c r="A6506" i="91"/>
  <c r="A6507" i="91"/>
  <c r="A6508" i="91"/>
  <c r="A6509" i="91"/>
  <c r="A6510" i="91"/>
  <c r="A6511" i="91"/>
  <c r="A6512" i="91"/>
  <c r="A6513" i="91"/>
  <c r="A6514" i="91"/>
  <c r="A6515" i="91"/>
  <c r="A6516" i="91"/>
  <c r="A6517" i="91"/>
  <c r="A6518" i="91"/>
  <c r="A6519" i="91"/>
  <c r="A6520" i="91"/>
  <c r="A6521" i="91"/>
  <c r="A6522" i="91"/>
  <c r="A6523" i="91"/>
  <c r="A6524" i="91"/>
  <c r="A6525" i="91"/>
  <c r="A6526" i="91"/>
  <c r="A6527" i="91"/>
  <c r="A6528" i="91"/>
  <c r="A6529" i="91"/>
  <c r="A6530" i="91"/>
  <c r="A6531" i="91"/>
  <c r="A6532" i="91"/>
  <c r="A6533" i="91"/>
  <c r="A6534" i="91"/>
  <c r="A6535" i="91"/>
  <c r="A6536" i="91"/>
  <c r="A6537" i="91"/>
  <c r="A6538" i="91"/>
  <c r="A6539" i="91"/>
  <c r="A6540" i="91"/>
  <c r="A6541" i="91"/>
  <c r="A6542" i="91"/>
  <c r="A6543" i="91"/>
  <c r="A6544" i="91"/>
  <c r="A6545" i="91"/>
  <c r="A6546" i="91"/>
  <c r="A6547" i="91"/>
  <c r="A6548" i="91"/>
  <c r="A6549" i="91"/>
  <c r="A6550" i="91"/>
  <c r="A6551" i="91"/>
  <c r="A6552" i="91"/>
  <c r="A6553" i="91"/>
  <c r="A6554" i="91"/>
  <c r="A6555" i="91"/>
  <c r="A6556" i="91"/>
  <c r="A6557" i="91"/>
  <c r="A6558" i="91"/>
  <c r="A6559" i="91"/>
  <c r="A6560" i="91"/>
  <c r="A6561" i="91"/>
  <c r="A6562" i="91"/>
  <c r="A6563" i="91"/>
  <c r="A6564" i="91"/>
  <c r="A6565" i="91"/>
  <c r="A6566" i="91"/>
  <c r="A6567" i="91"/>
  <c r="A6568" i="91"/>
  <c r="A6569" i="91"/>
  <c r="A6570" i="91"/>
  <c r="A6571" i="91"/>
  <c r="A6572" i="91"/>
  <c r="A6573" i="91"/>
  <c r="A6574" i="91"/>
  <c r="A6575" i="91"/>
  <c r="A6576" i="91"/>
  <c r="A6577" i="91"/>
  <c r="A6578" i="91"/>
  <c r="A6579" i="91"/>
  <c r="A6580" i="91"/>
  <c r="A6581" i="91"/>
  <c r="A6582" i="91"/>
  <c r="A6583" i="91"/>
  <c r="A6584" i="91"/>
  <c r="A6585" i="91"/>
  <c r="A6586" i="91"/>
  <c r="A6587" i="91"/>
  <c r="A6588" i="91"/>
  <c r="A6589" i="91"/>
  <c r="A6590" i="91"/>
  <c r="A6591" i="91"/>
  <c r="A6592" i="91"/>
  <c r="A6593" i="91"/>
  <c r="A6594" i="91"/>
  <c r="A6595" i="91"/>
  <c r="A6596" i="91"/>
  <c r="A6597" i="91"/>
  <c r="A6598" i="91"/>
  <c r="A6599" i="91"/>
  <c r="A6600" i="91"/>
  <c r="A6601" i="91"/>
  <c r="A6602" i="91"/>
  <c r="A6603" i="91"/>
  <c r="A6604" i="91"/>
  <c r="A6605" i="91"/>
  <c r="A6606" i="91"/>
  <c r="A6607" i="91"/>
  <c r="A6608" i="91"/>
  <c r="A6609" i="91"/>
  <c r="A6610" i="91"/>
  <c r="A6611" i="91"/>
  <c r="A6612" i="91"/>
  <c r="A6613" i="91"/>
  <c r="A6614" i="91"/>
  <c r="A6617" i="91"/>
  <c r="A6618" i="91"/>
  <c r="A6619" i="91"/>
  <c r="A6620" i="91"/>
  <c r="A6621" i="91"/>
  <c r="A6622" i="91"/>
  <c r="A6623" i="91"/>
  <c r="A6624" i="91"/>
  <c r="A6625" i="91"/>
  <c r="A6626" i="91"/>
  <c r="A6627" i="91"/>
  <c r="A6628" i="91"/>
  <c r="A6629" i="91"/>
  <c r="A6630" i="91"/>
  <c r="A6631" i="91"/>
  <c r="A6632" i="91"/>
  <c r="A6633" i="91"/>
  <c r="A6634" i="91"/>
  <c r="A6635" i="91"/>
  <c r="A6636" i="91"/>
  <c r="A6637" i="91"/>
  <c r="A6638" i="91"/>
  <c r="A6639" i="91"/>
  <c r="A6640" i="91"/>
  <c r="A6641" i="91"/>
  <c r="A6642" i="91"/>
  <c r="A6643" i="91"/>
  <c r="A6644" i="91"/>
  <c r="A6645" i="91"/>
  <c r="A6646" i="91"/>
  <c r="A6647" i="91"/>
  <c r="A6648" i="91"/>
  <c r="A6649" i="91"/>
  <c r="A6650" i="91"/>
  <c r="A6651" i="91"/>
  <c r="A6652" i="91"/>
  <c r="A6653" i="91"/>
  <c r="A6654" i="91"/>
  <c r="A6655" i="91"/>
  <c r="A6656" i="91"/>
  <c r="A6657" i="91"/>
  <c r="A6658" i="91"/>
  <c r="A6659" i="91"/>
  <c r="A6660" i="91"/>
  <c r="A6661" i="91"/>
  <c r="A6662" i="91"/>
  <c r="A6663" i="91"/>
  <c r="A6664" i="91"/>
  <c r="A6665" i="91"/>
  <c r="A6666" i="91"/>
  <c r="A6667" i="91"/>
  <c r="A6668" i="91"/>
  <c r="A6669" i="91"/>
  <c r="A6670" i="91"/>
  <c r="A6671" i="91"/>
  <c r="A6672" i="91"/>
  <c r="A6673" i="91"/>
  <c r="A6674" i="91"/>
  <c r="A6675" i="91"/>
  <c r="A6676" i="91"/>
  <c r="A6677" i="91"/>
  <c r="A6678" i="91"/>
  <c r="A6679" i="91"/>
  <c r="A6680" i="91"/>
  <c r="A6681" i="91"/>
  <c r="A6682" i="91"/>
  <c r="A6683" i="91"/>
  <c r="A6684" i="91"/>
  <c r="A6685" i="91"/>
  <c r="A6686" i="91"/>
  <c r="A6687" i="91"/>
  <c r="A6688" i="91"/>
  <c r="A6689" i="91"/>
  <c r="A6690" i="91"/>
  <c r="A6691" i="91"/>
  <c r="A6692" i="91"/>
  <c r="A6693" i="91"/>
  <c r="A6694" i="91"/>
  <c r="A6695" i="91"/>
  <c r="A6696" i="91"/>
  <c r="A6697" i="91"/>
  <c r="A6698" i="91"/>
  <c r="A6699" i="91"/>
  <c r="A6700" i="91"/>
  <c r="A6701" i="91"/>
  <c r="A6702" i="91"/>
  <c r="A6703" i="91"/>
  <c r="A6704" i="91"/>
  <c r="A6705" i="91"/>
  <c r="A6706" i="91"/>
  <c r="A6707" i="91"/>
  <c r="A6708" i="91"/>
  <c r="A6709" i="91"/>
  <c r="A6710" i="91"/>
  <c r="A6711" i="91"/>
  <c r="A6712" i="91"/>
  <c r="A6713" i="91"/>
  <c r="A6714" i="91"/>
  <c r="A6715" i="91"/>
  <c r="A6716" i="91"/>
  <c r="A6717" i="91"/>
  <c r="A6718" i="91"/>
  <c r="A6719" i="91"/>
  <c r="A6720" i="91"/>
  <c r="A6721" i="91"/>
  <c r="A6722" i="91"/>
  <c r="A6723" i="91"/>
  <c r="A6724" i="91"/>
  <c r="A6725" i="91"/>
  <c r="A6726" i="91"/>
  <c r="A6727" i="91"/>
  <c r="A6728" i="91"/>
  <c r="A6729" i="91"/>
  <c r="A6730" i="91"/>
  <c r="A6731" i="91"/>
  <c r="A6732" i="91"/>
  <c r="A6733" i="91"/>
  <c r="A6734" i="91"/>
  <c r="A6735" i="91"/>
  <c r="A6736" i="91"/>
  <c r="A6737" i="91"/>
  <c r="A6738" i="91"/>
  <c r="A6739" i="91"/>
  <c r="A6740" i="91"/>
  <c r="A6741" i="91"/>
  <c r="A6742" i="91"/>
  <c r="A6743" i="91"/>
  <c r="A6744" i="91"/>
  <c r="A6745" i="91"/>
  <c r="A6746" i="91"/>
  <c r="A6747" i="91"/>
  <c r="A6748" i="91"/>
  <c r="A6749" i="91"/>
  <c r="A6750" i="91"/>
  <c r="A6751" i="91"/>
  <c r="A6752" i="91"/>
  <c r="A6753" i="91"/>
  <c r="A6754" i="91"/>
  <c r="A6755" i="91"/>
  <c r="A6756" i="91"/>
  <c r="A6757" i="91"/>
  <c r="A6758" i="91"/>
  <c r="A6759" i="91"/>
  <c r="A6760" i="91"/>
  <c r="A6761" i="91"/>
  <c r="A6762" i="91"/>
  <c r="A6763" i="91"/>
  <c r="A6764" i="91"/>
  <c r="A6765" i="91"/>
  <c r="A6766" i="91"/>
  <c r="A6767" i="91"/>
  <c r="A6768" i="91"/>
  <c r="A6769" i="91"/>
  <c r="A6770" i="91"/>
  <c r="A6771" i="91"/>
  <c r="A6772" i="91"/>
  <c r="A6773" i="91"/>
  <c r="A6774" i="91"/>
  <c r="A6775" i="91"/>
  <c r="A6776" i="91"/>
  <c r="A6777" i="91"/>
  <c r="A6778" i="91"/>
  <c r="A6779" i="91"/>
  <c r="A6780" i="91"/>
  <c r="A6781" i="91"/>
  <c r="A6782" i="91"/>
  <c r="A6783" i="91"/>
  <c r="A6784" i="91"/>
  <c r="A6785" i="91"/>
  <c r="A6786" i="91"/>
  <c r="A6787" i="91"/>
  <c r="A6788" i="91"/>
  <c r="A6789" i="91"/>
  <c r="A6790" i="91"/>
  <c r="A6791" i="91"/>
  <c r="A6792" i="91"/>
  <c r="A6793" i="91"/>
  <c r="A6794" i="91"/>
  <c r="A6795" i="91"/>
  <c r="A6796" i="91"/>
  <c r="A6797" i="91"/>
  <c r="A6798" i="91"/>
  <c r="A6799" i="91"/>
  <c r="A6800" i="91"/>
  <c r="A6801" i="91"/>
  <c r="A6802" i="91"/>
  <c r="A6803" i="91"/>
  <c r="A6804" i="91"/>
  <c r="A6805" i="91"/>
  <c r="A6806" i="91"/>
  <c r="A6807" i="91"/>
  <c r="A6808" i="91"/>
  <c r="A6809" i="91"/>
  <c r="A6810" i="91"/>
  <c r="A6811" i="91"/>
  <c r="A6812" i="91"/>
  <c r="A6813" i="91"/>
  <c r="A6814" i="91"/>
  <c r="A6815" i="91"/>
  <c r="A6816" i="91"/>
  <c r="A6817" i="91"/>
  <c r="A6818" i="91"/>
  <c r="A6819" i="91"/>
  <c r="A6820" i="91"/>
  <c r="A6821" i="91"/>
  <c r="A6822" i="91"/>
  <c r="A6823" i="91"/>
  <c r="A6824" i="91"/>
  <c r="A6825" i="91"/>
  <c r="A6826" i="91"/>
  <c r="A6827" i="91"/>
  <c r="A6828" i="91"/>
  <c r="A6829" i="91"/>
  <c r="A6830" i="91"/>
  <c r="A6831" i="91"/>
  <c r="A6832" i="91"/>
  <c r="A6833" i="91"/>
  <c r="A6834" i="91"/>
  <c r="A6835" i="91"/>
  <c r="A6836" i="91"/>
  <c r="A6837" i="91"/>
  <c r="A6838" i="91"/>
  <c r="A6839" i="91"/>
  <c r="A6840" i="91"/>
  <c r="A6841" i="91"/>
  <c r="A6842" i="91"/>
  <c r="A6843" i="91"/>
  <c r="A6844" i="91"/>
  <c r="A6845" i="91"/>
  <c r="A6846" i="91"/>
  <c r="A6847" i="91"/>
  <c r="A6848" i="91"/>
  <c r="A6849" i="91"/>
  <c r="A6850" i="91"/>
  <c r="A6851" i="91"/>
  <c r="A6852" i="91"/>
  <c r="A6853" i="91"/>
  <c r="A6854" i="91"/>
  <c r="A6855" i="91"/>
  <c r="A6856" i="91"/>
  <c r="A6857" i="91"/>
  <c r="A6858" i="91"/>
  <c r="A6859" i="91"/>
  <c r="A6860" i="91"/>
  <c r="A6861" i="91"/>
  <c r="A6862" i="91"/>
  <c r="A6863" i="91"/>
  <c r="A6864" i="91"/>
  <c r="A6865" i="91"/>
  <c r="A6866" i="91"/>
  <c r="A6867" i="91"/>
  <c r="A6868" i="91"/>
  <c r="A6869" i="91"/>
  <c r="A6870" i="91"/>
  <c r="A6871" i="91"/>
  <c r="A6872" i="91"/>
  <c r="A6873" i="91"/>
  <c r="A6874" i="91"/>
  <c r="A6875" i="91"/>
  <c r="A6876" i="91"/>
  <c r="A6877" i="91"/>
  <c r="A6878" i="91"/>
  <c r="A6879" i="91"/>
  <c r="A6880" i="91"/>
  <c r="A6881" i="91"/>
  <c r="A6882" i="91"/>
  <c r="A6883" i="91"/>
  <c r="A6884" i="91"/>
  <c r="A6885" i="91"/>
  <c r="A6886" i="91"/>
  <c r="A6887" i="91"/>
  <c r="A6888" i="91"/>
  <c r="A6889" i="91"/>
  <c r="A6890" i="91"/>
  <c r="A6891" i="91"/>
  <c r="A6892" i="91"/>
  <c r="A6893" i="91"/>
  <c r="A6894" i="91"/>
  <c r="A6895" i="91"/>
  <c r="A6896" i="91"/>
  <c r="A6897" i="91"/>
  <c r="A6898" i="91"/>
  <c r="A6899" i="91"/>
  <c r="A6900" i="91"/>
  <c r="A6901" i="91"/>
  <c r="A6902" i="91"/>
  <c r="A6903" i="91"/>
  <c r="A6904" i="91"/>
  <c r="A6905" i="91"/>
  <c r="A6906" i="91"/>
  <c r="A6907" i="91"/>
  <c r="A6908" i="91"/>
  <c r="A6909" i="91"/>
  <c r="A6910" i="91"/>
  <c r="A6911" i="91"/>
  <c r="A6912" i="91"/>
  <c r="A6913" i="91"/>
  <c r="A6914" i="91"/>
  <c r="A6915" i="91"/>
  <c r="A6916" i="91"/>
  <c r="A6917" i="91"/>
  <c r="A6918" i="91"/>
  <c r="A6919" i="91"/>
  <c r="A6920" i="91"/>
  <c r="A6921" i="91"/>
  <c r="A6922" i="91"/>
  <c r="A6923" i="91"/>
  <c r="A6924" i="91"/>
  <c r="A6925" i="91"/>
  <c r="A6926" i="91"/>
  <c r="A6927" i="91"/>
  <c r="A6928" i="91"/>
  <c r="A6929" i="91"/>
  <c r="A6930" i="91"/>
  <c r="A6931" i="91"/>
  <c r="A6932" i="91"/>
  <c r="A6933" i="91"/>
  <c r="A6934" i="91"/>
  <c r="A6935" i="91"/>
  <c r="A6936" i="91"/>
  <c r="A6937" i="91"/>
  <c r="A6938" i="91"/>
  <c r="A6939" i="91"/>
  <c r="A6940" i="91"/>
  <c r="A6941" i="91"/>
  <c r="A6942" i="91"/>
  <c r="A6943" i="91"/>
  <c r="A6944" i="91"/>
  <c r="A6945" i="91"/>
  <c r="A6946" i="91"/>
  <c r="A6947" i="91"/>
  <c r="A6948" i="91"/>
  <c r="A6949" i="91"/>
  <c r="A6950" i="91"/>
  <c r="A6951" i="91"/>
  <c r="A6952" i="91"/>
  <c r="A6953" i="91"/>
  <c r="A6954" i="91"/>
  <c r="A6955" i="91"/>
  <c r="A6956" i="91"/>
  <c r="A6957" i="91"/>
  <c r="A6958" i="91"/>
  <c r="A6959" i="91"/>
  <c r="A6960" i="91"/>
  <c r="A6961" i="91"/>
  <c r="A6962" i="91"/>
  <c r="A6963" i="91"/>
  <c r="A6964" i="91"/>
  <c r="A6965" i="91"/>
  <c r="A6966" i="91"/>
  <c r="A6967" i="91"/>
  <c r="A6968" i="91"/>
  <c r="A6969" i="91"/>
  <c r="A6970" i="91"/>
  <c r="A6971" i="91"/>
  <c r="A6972" i="91"/>
  <c r="A6973" i="91"/>
  <c r="A6974" i="91"/>
  <c r="A6975" i="91"/>
  <c r="A6976" i="91"/>
  <c r="A6977" i="91"/>
  <c r="A6978" i="91"/>
  <c r="A6979" i="91"/>
  <c r="A6980" i="91"/>
  <c r="A6981" i="91"/>
  <c r="A6982" i="91"/>
  <c r="A6983" i="91"/>
  <c r="A6984" i="91"/>
  <c r="A6985" i="91"/>
  <c r="A6986" i="91"/>
  <c r="A6987" i="91"/>
  <c r="A6988" i="91"/>
  <c r="A6989" i="91"/>
  <c r="A6990" i="91"/>
  <c r="A6991" i="91"/>
  <c r="A6992" i="91"/>
  <c r="A6993" i="91"/>
  <c r="A6994" i="91"/>
  <c r="A6995" i="91"/>
  <c r="A6996" i="91"/>
  <c r="A6997" i="91"/>
  <c r="A6998" i="91"/>
  <c r="A6999" i="91"/>
  <c r="A7000" i="91"/>
  <c r="A7001" i="91"/>
  <c r="A7002" i="91"/>
  <c r="A7003" i="91"/>
  <c r="A7004" i="91"/>
  <c r="A7005" i="91"/>
  <c r="A7006" i="91"/>
  <c r="A7007" i="91"/>
  <c r="A7008" i="91"/>
  <c r="A7009" i="91"/>
  <c r="A7010" i="91"/>
  <c r="A7011" i="91"/>
  <c r="A7012" i="91"/>
  <c r="A7013" i="91"/>
  <c r="A7014" i="91"/>
  <c r="A7015" i="91"/>
  <c r="A7016" i="91"/>
  <c r="A7017" i="91"/>
  <c r="A7018" i="91"/>
  <c r="A7019" i="91"/>
  <c r="A7020" i="91"/>
  <c r="A7021" i="91"/>
  <c r="A7022" i="91"/>
  <c r="A7023" i="91"/>
  <c r="A7024" i="91"/>
  <c r="A7025" i="91"/>
  <c r="A7026" i="91"/>
  <c r="A7027" i="91"/>
  <c r="A7028" i="91"/>
  <c r="A7029" i="91"/>
  <c r="A7030" i="91"/>
  <c r="A7031" i="91"/>
  <c r="A7032" i="91"/>
  <c r="A7033" i="91"/>
  <c r="A7034" i="91"/>
  <c r="A7035" i="91"/>
  <c r="A7036" i="91"/>
  <c r="A7037" i="91"/>
  <c r="A7038" i="91"/>
  <c r="A7039" i="91"/>
  <c r="A7040" i="91"/>
  <c r="A7041" i="91"/>
  <c r="A7042" i="91"/>
  <c r="A7043" i="91"/>
  <c r="A7044" i="91"/>
  <c r="A7045" i="91"/>
  <c r="A7046" i="91"/>
  <c r="A7047" i="91"/>
  <c r="A7048" i="91"/>
  <c r="A7049" i="91"/>
  <c r="A7050" i="91"/>
  <c r="A7051" i="91"/>
  <c r="A7052" i="91"/>
  <c r="A7053" i="91"/>
  <c r="A7054" i="91"/>
  <c r="A7055" i="91"/>
  <c r="A7056" i="91"/>
  <c r="A7057" i="91"/>
  <c r="A7058" i="91"/>
  <c r="A7059" i="91"/>
  <c r="A7060" i="91"/>
  <c r="A7061" i="91"/>
  <c r="A7062" i="91"/>
  <c r="A7063" i="91"/>
  <c r="A7064" i="91"/>
  <c r="A7065" i="91"/>
  <c r="A7066" i="91"/>
  <c r="A7067" i="91"/>
  <c r="A7068" i="91"/>
  <c r="A7069" i="91"/>
  <c r="A7070" i="91"/>
  <c r="A7071" i="91"/>
  <c r="A7072" i="91"/>
  <c r="A7073" i="91"/>
  <c r="A7074" i="91"/>
  <c r="A7075" i="91"/>
  <c r="A7076" i="91"/>
  <c r="A7077" i="91"/>
  <c r="A7078" i="91"/>
  <c r="A7079" i="91"/>
  <c r="A7080" i="91"/>
  <c r="A7081" i="91"/>
  <c r="A7082" i="91"/>
  <c r="A7083" i="91"/>
  <c r="A7084" i="91"/>
  <c r="A7085" i="91"/>
  <c r="A7086" i="91"/>
  <c r="A7087" i="91"/>
  <c r="A7088" i="91"/>
  <c r="A7089" i="91"/>
  <c r="A7090" i="91"/>
  <c r="A7091" i="91"/>
  <c r="A7092" i="91"/>
  <c r="A7093" i="91"/>
  <c r="A7094" i="91"/>
  <c r="A7095" i="91"/>
  <c r="A7096" i="91"/>
  <c r="A7097" i="91"/>
  <c r="A7098" i="91"/>
  <c r="A7099" i="91"/>
  <c r="A7100" i="91"/>
  <c r="A7101" i="91"/>
  <c r="A7102" i="91"/>
  <c r="A7103" i="91"/>
  <c r="A7104" i="91"/>
  <c r="A7105" i="91"/>
  <c r="A7106" i="91"/>
  <c r="A7107" i="91"/>
  <c r="A7108" i="91"/>
  <c r="A7109" i="91"/>
  <c r="A7110" i="91"/>
  <c r="A7111" i="91"/>
  <c r="A7112" i="91"/>
  <c r="A7113" i="91"/>
  <c r="A7114" i="91"/>
  <c r="A7115" i="91"/>
  <c r="A7116" i="91"/>
  <c r="A7117" i="91"/>
  <c r="A7118" i="91"/>
  <c r="A7119" i="91"/>
  <c r="A7120" i="91"/>
  <c r="A7121" i="91"/>
  <c r="A7122" i="91"/>
  <c r="A7123" i="91"/>
  <c r="A7124" i="91"/>
  <c r="A7125" i="91"/>
  <c r="A7126" i="91"/>
  <c r="A7127" i="91"/>
  <c r="A7128" i="91"/>
  <c r="A7129" i="91"/>
  <c r="A7130" i="91"/>
  <c r="A7131" i="91"/>
  <c r="A7132" i="91"/>
  <c r="A7133" i="91"/>
  <c r="A7134" i="91"/>
  <c r="A7135" i="91"/>
  <c r="A7136" i="91"/>
  <c r="A7137" i="91"/>
  <c r="A7138" i="91"/>
  <c r="A7139" i="91"/>
  <c r="A7140" i="91"/>
  <c r="A7141" i="91"/>
  <c r="A7142" i="91"/>
  <c r="A7143" i="91"/>
  <c r="A7144" i="91"/>
  <c r="A7145" i="91"/>
  <c r="A7146" i="91"/>
  <c r="A7147" i="91"/>
  <c r="A7148" i="91"/>
  <c r="A7149" i="91"/>
  <c r="A7150" i="91"/>
  <c r="A7151" i="91"/>
  <c r="A7152" i="91"/>
  <c r="A7153" i="91"/>
  <c r="A7154" i="91"/>
  <c r="A7155" i="91"/>
  <c r="A7156" i="91"/>
  <c r="A7157" i="91"/>
  <c r="A7158" i="91"/>
  <c r="A7159" i="91"/>
  <c r="A7160" i="91"/>
  <c r="A7161" i="91"/>
  <c r="A7162" i="91"/>
  <c r="A7163" i="91"/>
  <c r="A7164" i="91"/>
  <c r="A7165" i="91"/>
  <c r="A7166" i="91"/>
  <c r="A7167" i="91"/>
  <c r="A7168" i="91"/>
  <c r="A7169" i="91"/>
  <c r="A7170" i="91"/>
  <c r="A7171" i="91"/>
  <c r="A7172" i="91"/>
  <c r="A7173" i="91"/>
  <c r="A7174" i="91"/>
  <c r="A7175" i="91"/>
  <c r="A7176" i="91"/>
  <c r="A7177" i="91"/>
  <c r="A7178" i="91"/>
  <c r="A7179" i="91"/>
  <c r="A7180" i="91"/>
  <c r="A7181" i="91"/>
  <c r="A7182" i="91"/>
  <c r="A7183" i="91"/>
  <c r="A7184" i="91"/>
  <c r="A7185" i="91"/>
  <c r="A7186" i="91"/>
  <c r="A7187" i="91"/>
  <c r="A7188" i="91"/>
  <c r="A7189" i="91"/>
  <c r="A7190" i="91"/>
  <c r="A7191" i="91"/>
  <c r="A7192" i="91"/>
  <c r="A7193" i="91"/>
  <c r="A7194" i="91"/>
  <c r="A7195" i="91"/>
  <c r="A7196" i="91"/>
  <c r="A7197" i="91"/>
  <c r="A7198" i="91"/>
  <c r="A7199" i="91"/>
  <c r="A7200" i="91"/>
  <c r="A7201" i="91"/>
  <c r="A7202" i="91"/>
  <c r="A7203" i="91"/>
  <c r="A7204" i="91"/>
  <c r="A7205" i="91"/>
  <c r="A7206" i="91"/>
  <c r="A7207" i="91"/>
  <c r="A7208" i="91"/>
  <c r="A7209" i="91"/>
  <c r="A7210" i="91"/>
  <c r="A7211" i="91"/>
  <c r="A7212" i="91"/>
  <c r="A7213" i="91"/>
  <c r="A7214" i="91"/>
  <c r="A7215" i="91"/>
  <c r="A7216" i="91"/>
  <c r="A7217" i="91"/>
  <c r="A7218" i="91"/>
  <c r="A7219" i="91"/>
  <c r="A7220" i="91"/>
  <c r="A7221" i="91"/>
  <c r="A7222" i="91"/>
  <c r="A7223" i="91"/>
  <c r="A7224" i="91"/>
  <c r="A7225" i="91"/>
  <c r="A7226" i="91"/>
  <c r="A7227" i="91"/>
  <c r="A7228" i="91"/>
  <c r="A7229" i="91"/>
  <c r="A7230" i="91"/>
  <c r="A7231" i="91"/>
  <c r="A7232" i="91"/>
  <c r="A7233" i="91"/>
  <c r="A7234" i="91"/>
  <c r="A7235" i="91"/>
  <c r="A7236" i="91"/>
  <c r="A7237" i="91"/>
  <c r="A7238" i="91"/>
  <c r="A7239" i="91"/>
  <c r="A7240" i="91"/>
  <c r="A7241" i="91"/>
  <c r="A7242" i="91"/>
  <c r="A7243" i="91"/>
  <c r="A7244" i="91"/>
  <c r="A7245" i="91"/>
  <c r="A7246" i="91"/>
  <c r="A7247" i="91"/>
  <c r="A7248" i="91"/>
  <c r="A7249" i="91"/>
  <c r="A7250" i="91"/>
  <c r="A7251" i="91"/>
  <c r="A7252" i="91"/>
  <c r="A7253" i="91"/>
  <c r="A7254" i="91"/>
  <c r="A7255" i="91"/>
  <c r="A7256" i="91"/>
  <c r="A7257" i="91"/>
  <c r="A7258" i="91"/>
  <c r="A7259" i="91"/>
  <c r="A7260" i="91"/>
  <c r="A7261" i="91"/>
  <c r="A7262" i="91"/>
  <c r="A7263" i="91"/>
  <c r="A7264" i="91"/>
  <c r="A7265" i="91"/>
  <c r="A7266" i="91"/>
  <c r="A7267" i="91"/>
  <c r="A7268" i="91"/>
  <c r="A7269" i="91"/>
  <c r="A7270" i="91"/>
  <c r="A7271" i="91"/>
  <c r="A7272" i="91"/>
  <c r="A7273" i="91"/>
  <c r="A7274" i="91"/>
  <c r="A7275" i="91"/>
  <c r="A7276" i="91"/>
  <c r="A7277" i="91"/>
  <c r="A7278" i="91"/>
  <c r="A7279" i="91"/>
  <c r="A7280" i="91"/>
  <c r="A7281" i="91"/>
  <c r="A7282" i="91"/>
  <c r="A7283" i="91"/>
  <c r="A7284" i="91"/>
  <c r="A7285" i="91"/>
  <c r="A7286" i="91"/>
  <c r="A7287" i="91"/>
  <c r="A7288" i="91"/>
  <c r="A7289" i="91"/>
  <c r="A7290" i="91"/>
  <c r="A7291" i="91"/>
  <c r="A7292" i="91"/>
  <c r="A7293" i="91"/>
  <c r="A7294" i="91"/>
  <c r="A7295" i="91"/>
  <c r="A7296" i="91"/>
  <c r="A7297" i="91"/>
  <c r="A7298" i="91"/>
  <c r="A7299" i="91"/>
  <c r="A7300" i="91"/>
  <c r="A7301" i="91"/>
  <c r="A7302" i="91"/>
  <c r="A7303" i="91"/>
  <c r="A7304" i="91"/>
  <c r="A7305" i="91"/>
  <c r="A7306" i="91"/>
  <c r="A7307" i="91"/>
  <c r="A7308" i="91"/>
  <c r="A7309" i="91"/>
  <c r="A7310" i="91"/>
  <c r="A7311" i="91"/>
  <c r="A7312" i="91"/>
  <c r="A7313" i="91"/>
  <c r="A7314" i="91"/>
  <c r="A7315" i="91"/>
  <c r="A7316" i="91"/>
  <c r="A7317" i="91"/>
  <c r="A7318" i="91"/>
  <c r="A7319" i="91"/>
  <c r="A7320" i="91"/>
  <c r="A7321" i="91"/>
  <c r="A7322" i="91"/>
  <c r="A7323" i="91"/>
  <c r="A7324" i="91"/>
  <c r="A7325" i="91"/>
  <c r="A7326" i="91"/>
  <c r="A7327" i="91"/>
  <c r="A7328" i="91"/>
  <c r="A7329" i="91"/>
  <c r="A7330" i="91"/>
  <c r="A7331" i="91"/>
  <c r="A7332" i="91"/>
  <c r="A7333" i="91"/>
  <c r="A7334" i="91"/>
  <c r="A7335" i="91"/>
  <c r="A7336" i="91"/>
  <c r="A7337" i="91"/>
  <c r="A7338" i="91"/>
  <c r="A7339" i="91"/>
  <c r="A7340" i="91"/>
  <c r="A7341" i="91"/>
  <c r="A7342" i="91"/>
  <c r="A7343" i="91"/>
  <c r="A7344" i="91"/>
  <c r="A7345" i="91"/>
  <c r="A7346" i="91"/>
  <c r="A7347" i="91"/>
  <c r="A7348" i="91"/>
  <c r="A7349" i="91"/>
  <c r="A7350" i="91"/>
  <c r="A7351" i="91"/>
  <c r="A7352" i="91"/>
  <c r="A7353" i="91"/>
  <c r="A7354" i="91"/>
  <c r="A7355" i="91"/>
  <c r="A7356" i="91"/>
  <c r="A7357" i="91"/>
  <c r="A7358" i="91"/>
  <c r="A7359" i="91"/>
  <c r="A7360" i="91"/>
  <c r="A7361" i="91"/>
  <c r="A7362" i="91"/>
  <c r="A7363" i="91"/>
  <c r="A7364" i="91"/>
  <c r="A7365" i="91"/>
  <c r="A7366" i="91"/>
  <c r="A7367" i="91"/>
  <c r="A7368" i="91"/>
  <c r="A7369" i="91"/>
  <c r="A7370" i="91"/>
  <c r="A7371" i="91"/>
  <c r="A7372" i="91"/>
  <c r="A7373" i="91"/>
  <c r="A7374" i="91"/>
  <c r="A7375" i="91"/>
  <c r="A7376" i="91"/>
  <c r="A7377" i="91"/>
  <c r="A7378" i="91"/>
  <c r="A7379" i="91"/>
  <c r="A7380" i="91"/>
  <c r="A7381" i="91"/>
  <c r="A7382" i="91"/>
  <c r="A7383" i="91"/>
  <c r="A7384" i="91"/>
  <c r="A7385" i="91"/>
  <c r="A7386" i="91"/>
  <c r="A7387" i="91"/>
  <c r="A7388" i="91"/>
  <c r="A7389" i="91"/>
  <c r="A7390" i="91"/>
  <c r="A7391" i="91"/>
  <c r="A7392" i="91"/>
  <c r="A7393" i="91"/>
  <c r="A7394" i="91"/>
  <c r="A7395" i="91"/>
  <c r="A7396" i="91"/>
  <c r="A7397" i="91"/>
  <c r="A7398" i="91"/>
  <c r="A7399" i="91"/>
  <c r="A7400" i="91"/>
  <c r="A7401" i="91"/>
  <c r="A7402" i="91"/>
  <c r="A7403" i="91"/>
  <c r="A7404" i="91"/>
  <c r="A7405" i="91"/>
  <c r="A7406" i="91"/>
  <c r="A7407" i="91"/>
  <c r="A7408" i="91"/>
  <c r="A7409" i="91"/>
  <c r="A7410" i="91"/>
  <c r="A7411" i="91"/>
  <c r="A7412" i="91"/>
  <c r="A7413" i="91"/>
  <c r="A7414" i="91"/>
  <c r="A7415" i="91"/>
  <c r="A7416" i="91"/>
  <c r="A7417" i="91"/>
  <c r="A7418" i="91"/>
  <c r="A7419" i="91"/>
  <c r="A7420" i="91"/>
  <c r="A7421" i="91"/>
  <c r="A7422" i="91"/>
  <c r="A7423" i="91"/>
  <c r="A7424" i="91"/>
  <c r="A7425" i="91"/>
  <c r="A7426" i="91"/>
  <c r="A7427" i="91"/>
  <c r="A7428" i="91"/>
  <c r="A7429" i="91"/>
  <c r="A7430" i="91"/>
  <c r="A7431" i="91"/>
  <c r="A7432" i="91"/>
  <c r="A7433" i="91"/>
  <c r="A7434" i="91"/>
  <c r="A7435" i="91"/>
  <c r="A7436" i="91"/>
  <c r="A7437" i="91"/>
  <c r="A7438" i="91"/>
  <c r="A7439" i="91"/>
  <c r="A7440" i="91"/>
  <c r="A7441" i="91"/>
  <c r="A7442" i="91"/>
  <c r="A7443" i="91"/>
  <c r="A7444" i="91"/>
  <c r="A7445" i="91"/>
  <c r="A7446" i="91"/>
  <c r="A7447" i="91"/>
  <c r="A7448" i="91"/>
  <c r="A7449" i="91"/>
  <c r="A7450" i="91"/>
  <c r="A7451" i="91"/>
  <c r="A7452" i="91"/>
  <c r="A7453" i="91"/>
  <c r="A7454" i="91"/>
  <c r="A7455" i="91"/>
  <c r="A7456" i="91"/>
  <c r="A7457" i="91"/>
  <c r="A7458" i="91"/>
  <c r="A7459" i="91"/>
  <c r="A7460" i="91"/>
  <c r="A7461" i="91"/>
  <c r="A7462" i="91"/>
  <c r="A7463" i="91"/>
  <c r="A7464" i="91"/>
  <c r="A7465" i="91"/>
  <c r="A7466" i="91"/>
  <c r="A7467" i="91"/>
  <c r="A7468" i="91"/>
  <c r="A7469" i="91"/>
  <c r="A7470" i="91"/>
  <c r="A7471" i="91"/>
  <c r="A7472" i="91"/>
  <c r="A7473" i="91"/>
  <c r="A7474" i="91"/>
  <c r="A7475" i="91"/>
  <c r="A7476" i="91"/>
  <c r="A7477" i="91"/>
  <c r="A7478" i="91"/>
  <c r="A7479" i="91"/>
  <c r="A7480" i="91"/>
  <c r="A7481" i="91"/>
  <c r="A7482" i="91"/>
  <c r="A7483" i="91"/>
  <c r="A7484" i="91"/>
  <c r="A7485" i="91"/>
  <c r="A7486" i="91"/>
  <c r="A7487" i="91"/>
  <c r="A7488" i="91"/>
  <c r="A7489" i="91"/>
  <c r="A7490" i="91"/>
  <c r="A7491" i="91"/>
  <c r="A7492" i="91"/>
  <c r="A7493" i="91"/>
  <c r="A7494" i="91"/>
  <c r="A7495" i="91"/>
  <c r="A7496" i="91"/>
  <c r="A7497" i="91"/>
  <c r="A7498" i="91"/>
  <c r="A7499" i="91"/>
  <c r="A7500" i="91"/>
  <c r="A7501" i="91"/>
  <c r="A7502" i="91"/>
  <c r="A7503" i="91"/>
  <c r="A7504" i="91"/>
  <c r="A7505" i="91"/>
  <c r="A7506" i="91"/>
  <c r="A7507" i="91"/>
  <c r="A7508" i="91"/>
  <c r="A7509" i="91"/>
  <c r="A7510" i="91"/>
  <c r="A7511" i="91"/>
  <c r="A7512" i="91"/>
  <c r="A7513" i="91"/>
  <c r="A7514" i="91"/>
  <c r="A7515" i="91"/>
  <c r="A7516" i="91"/>
  <c r="A7517" i="91"/>
  <c r="A7518" i="91"/>
  <c r="A7519" i="91"/>
  <c r="A7520" i="91"/>
  <c r="A7521" i="91"/>
  <c r="A7522" i="91"/>
  <c r="A7523" i="91"/>
  <c r="A7524" i="91"/>
  <c r="A7525" i="91"/>
  <c r="A7526" i="91"/>
  <c r="A7527" i="91"/>
  <c r="A7528" i="91"/>
  <c r="A7529" i="91"/>
  <c r="A7530" i="91"/>
  <c r="A7531" i="91"/>
  <c r="A7532" i="91"/>
  <c r="A7533" i="91"/>
  <c r="A7534" i="91"/>
  <c r="A7535" i="91"/>
  <c r="A7536" i="91"/>
  <c r="A7537" i="91"/>
  <c r="A7538" i="91"/>
  <c r="A7539" i="91"/>
  <c r="A7540" i="91"/>
  <c r="A7541" i="91"/>
  <c r="A7542" i="91"/>
  <c r="A7543" i="91"/>
  <c r="A7544" i="91"/>
  <c r="A7545" i="91"/>
  <c r="A7546" i="91"/>
  <c r="A7547" i="91"/>
  <c r="A7548" i="91"/>
  <c r="A7549" i="91"/>
  <c r="A7550" i="91"/>
  <c r="A7551" i="91"/>
  <c r="A7552" i="91"/>
  <c r="A7553" i="91"/>
  <c r="A7554" i="91"/>
  <c r="A7555" i="91"/>
  <c r="A7556" i="91"/>
  <c r="A7557" i="91"/>
  <c r="A7558" i="91"/>
  <c r="A7559" i="91"/>
  <c r="A7560" i="91"/>
  <c r="A7561" i="91"/>
  <c r="A7562" i="91"/>
  <c r="A7563" i="91"/>
  <c r="A7564" i="91"/>
  <c r="A7565" i="91"/>
  <c r="A7566" i="91"/>
  <c r="A7567" i="91"/>
  <c r="A7568" i="91"/>
  <c r="A7569" i="91"/>
  <c r="A7570" i="91"/>
  <c r="A7571" i="91"/>
  <c r="A7572" i="91"/>
  <c r="A7573" i="91"/>
  <c r="A7574" i="91"/>
  <c r="A7575" i="91"/>
  <c r="A7576" i="91"/>
  <c r="A7577" i="91"/>
  <c r="A7578" i="91"/>
  <c r="A7579" i="91"/>
  <c r="A7580" i="91"/>
  <c r="A7581" i="91"/>
  <c r="A7582" i="91"/>
  <c r="A7583" i="91"/>
  <c r="A7584" i="91"/>
  <c r="A7585" i="91"/>
  <c r="A7586" i="91"/>
  <c r="A7587" i="91"/>
  <c r="A7588" i="91"/>
  <c r="A7589" i="91"/>
  <c r="A7590" i="91"/>
  <c r="A7591" i="91"/>
  <c r="A7592" i="91"/>
  <c r="A7593" i="91"/>
  <c r="A7594" i="91"/>
  <c r="A7595" i="91"/>
  <c r="A7596" i="91"/>
  <c r="A7597" i="91"/>
  <c r="A7598" i="91"/>
  <c r="A7599" i="91"/>
  <c r="A7600" i="91"/>
  <c r="A7601" i="91"/>
  <c r="A7602" i="91"/>
  <c r="A7603" i="91"/>
  <c r="A7604" i="91"/>
  <c r="A7605" i="91"/>
  <c r="A7606" i="91"/>
  <c r="A7607" i="91"/>
  <c r="A7608" i="91"/>
  <c r="A7609" i="91"/>
  <c r="A7610" i="91"/>
  <c r="A7611" i="91"/>
  <c r="A7612" i="91"/>
  <c r="A7613" i="91"/>
  <c r="A7614" i="91"/>
  <c r="A7615" i="91"/>
  <c r="A7616" i="91"/>
  <c r="A7617" i="91"/>
  <c r="A7618" i="91"/>
  <c r="A7619" i="91"/>
  <c r="A7620" i="91"/>
  <c r="A7621" i="91"/>
  <c r="A7622" i="91"/>
  <c r="A7623" i="91"/>
  <c r="A7624" i="91"/>
  <c r="A7625" i="91"/>
  <c r="A7626" i="91"/>
  <c r="A7627" i="91"/>
  <c r="A7628" i="91"/>
  <c r="A7629" i="91"/>
  <c r="A7630" i="91"/>
  <c r="A7631" i="91"/>
  <c r="A7632" i="91"/>
  <c r="A7633" i="91"/>
  <c r="A7634" i="91"/>
  <c r="A7635" i="91"/>
  <c r="A7636" i="91"/>
  <c r="A7637" i="91"/>
  <c r="A7638" i="91"/>
  <c r="A7639" i="91"/>
  <c r="A7641" i="91"/>
  <c r="A7642" i="91"/>
  <c r="A7643" i="91"/>
  <c r="A7644" i="91"/>
  <c r="A7645" i="91"/>
  <c r="A7646" i="91"/>
  <c r="A7647" i="91"/>
  <c r="A7648" i="91"/>
  <c r="A7650" i="91"/>
  <c r="A7651" i="91"/>
  <c r="A7652" i="91"/>
  <c r="A7653" i="91"/>
  <c r="A7654" i="91"/>
  <c r="A7655" i="91"/>
  <c r="A7656" i="91"/>
  <c r="A7657" i="91"/>
  <c r="A7658" i="91"/>
  <c r="A7659" i="91"/>
  <c r="A7660" i="91"/>
  <c r="A7661" i="91"/>
  <c r="A7662" i="91"/>
  <c r="A7663" i="91"/>
  <c r="A7664" i="91"/>
  <c r="A7665" i="91"/>
  <c r="A7666" i="91"/>
  <c r="A7667" i="91"/>
  <c r="A7668" i="91"/>
  <c r="A7669" i="91"/>
  <c r="A7670" i="91"/>
  <c r="A7672" i="91"/>
  <c r="A7673" i="91"/>
  <c r="A7674" i="91"/>
  <c r="A7675" i="91"/>
  <c r="A7676" i="91"/>
  <c r="A7677" i="91"/>
  <c r="A7678" i="91"/>
  <c r="A7679" i="91"/>
  <c r="A7680" i="91"/>
  <c r="A7681" i="91"/>
  <c r="A7682" i="91"/>
  <c r="A7683" i="91"/>
  <c r="A7684" i="91"/>
  <c r="A7685" i="91"/>
  <c r="A7686" i="91"/>
  <c r="A7687" i="91"/>
  <c r="A7688" i="91"/>
  <c r="A7689" i="91"/>
  <c r="A7690" i="91"/>
  <c r="A7691" i="91"/>
  <c r="A7692" i="91"/>
  <c r="A7693" i="91"/>
  <c r="A7694" i="91"/>
  <c r="A7695" i="91"/>
  <c r="A7696" i="91"/>
  <c r="A7697" i="91"/>
  <c r="A7698" i="91"/>
  <c r="A7699" i="91"/>
  <c r="A7700" i="91"/>
  <c r="A7701" i="91"/>
  <c r="A7702" i="91"/>
  <c r="A7703" i="91"/>
  <c r="A7704" i="91"/>
  <c r="A7705" i="91"/>
  <c r="A7706" i="91"/>
  <c r="A7707" i="91"/>
  <c r="A7708" i="91"/>
  <c r="A7709" i="91"/>
  <c r="A7710" i="91"/>
  <c r="A7711" i="91"/>
  <c r="A7712" i="91"/>
  <c r="A7713" i="91"/>
  <c r="A7714" i="91"/>
  <c r="A7715" i="91"/>
  <c r="A7716" i="91"/>
  <c r="A7717" i="91"/>
  <c r="A7718" i="91"/>
  <c r="A7719" i="91"/>
  <c r="A7720" i="91"/>
  <c r="A7721" i="91"/>
  <c r="A7722" i="91"/>
  <c r="A7723" i="91"/>
  <c r="A7724" i="91"/>
  <c r="A7725" i="91"/>
  <c r="A7726" i="91"/>
  <c r="A7727" i="91"/>
  <c r="A7728" i="91"/>
  <c r="A7729" i="91"/>
  <c r="A7730" i="91"/>
  <c r="A7731" i="91"/>
  <c r="A7732" i="91"/>
  <c r="A7733" i="91"/>
  <c r="A7734" i="91"/>
  <c r="A7735" i="91"/>
  <c r="A7736" i="91"/>
  <c r="A7737" i="91"/>
  <c r="A7738" i="91"/>
  <c r="A7739" i="91"/>
  <c r="A7740" i="91"/>
  <c r="A7741" i="91"/>
  <c r="A7742" i="91"/>
  <c r="A7743" i="91"/>
  <c r="A7744" i="91"/>
  <c r="A7745" i="91"/>
  <c r="A7746" i="91"/>
  <c r="A7747" i="91"/>
  <c r="A7748" i="91"/>
  <c r="A7749" i="91"/>
  <c r="A7750" i="91"/>
  <c r="A7751" i="91"/>
  <c r="A7752" i="91"/>
  <c r="A7753" i="91"/>
  <c r="A7754" i="91"/>
  <c r="A7755" i="91"/>
  <c r="A7756" i="91"/>
  <c r="A7757" i="91"/>
  <c r="A7758" i="91"/>
  <c r="A7759" i="91"/>
  <c r="A7760" i="91"/>
  <c r="A7761" i="91"/>
  <c r="A7762" i="91"/>
  <c r="A7763" i="91"/>
  <c r="A7764" i="91"/>
  <c r="A7765" i="91"/>
  <c r="A7766" i="91"/>
  <c r="A7767" i="91"/>
  <c r="A7768" i="91"/>
  <c r="A7769" i="91"/>
  <c r="A7770" i="91"/>
  <c r="A7771" i="91"/>
  <c r="A7772" i="91"/>
  <c r="A7773" i="91"/>
  <c r="A7774" i="91"/>
  <c r="A7775" i="91"/>
  <c r="A7776" i="91"/>
  <c r="A7777" i="91"/>
  <c r="A7778" i="91"/>
  <c r="A7779" i="91"/>
  <c r="A7780" i="91"/>
  <c r="A7781" i="91"/>
  <c r="A7782" i="91"/>
  <c r="A7783" i="91"/>
  <c r="A7784" i="91"/>
  <c r="A7785" i="91"/>
  <c r="A7786" i="91"/>
  <c r="A7787" i="91"/>
  <c r="A7788" i="91"/>
  <c r="A7789" i="91"/>
  <c r="A7790" i="91"/>
  <c r="A7791" i="91"/>
  <c r="A7792" i="91"/>
  <c r="A7793" i="91"/>
  <c r="A7794" i="91"/>
  <c r="A7795" i="91"/>
  <c r="A7796" i="91"/>
  <c r="A7797" i="91"/>
  <c r="A7798" i="91"/>
  <c r="A7799" i="91"/>
  <c r="A7800" i="91"/>
  <c r="A7801" i="91"/>
  <c r="A7802" i="91"/>
  <c r="A7803" i="91"/>
  <c r="A7804" i="91"/>
  <c r="A7805" i="91"/>
  <c r="A7806" i="91"/>
  <c r="A7807" i="91"/>
  <c r="A7808" i="91"/>
  <c r="A7809" i="91"/>
  <c r="A7810" i="91"/>
  <c r="A7811" i="91"/>
  <c r="A7812" i="91"/>
  <c r="A7813" i="91"/>
  <c r="A7814" i="91"/>
  <c r="A7815" i="91"/>
  <c r="A7816" i="91"/>
  <c r="A7817" i="91"/>
  <c r="A7818" i="91"/>
  <c r="A7819" i="91"/>
  <c r="A7820" i="91"/>
  <c r="A7821" i="91"/>
  <c r="A7822" i="91"/>
  <c r="A7823" i="91"/>
  <c r="A7824" i="91"/>
  <c r="A7825" i="91"/>
  <c r="A7826" i="91"/>
  <c r="A7827" i="91"/>
  <c r="A7828" i="91"/>
  <c r="A7829" i="91"/>
  <c r="A7830" i="91"/>
  <c r="A7831" i="91"/>
  <c r="A7832" i="91"/>
  <c r="A7833" i="91"/>
  <c r="A7834" i="91"/>
  <c r="A7835" i="91"/>
  <c r="A7836" i="91"/>
  <c r="A7837" i="91"/>
  <c r="A7838" i="91"/>
  <c r="A7839" i="91"/>
  <c r="A7840" i="91"/>
  <c r="A7841" i="91"/>
  <c r="A7842" i="91"/>
  <c r="A7843" i="91"/>
  <c r="A7844" i="91"/>
  <c r="A7845" i="91"/>
  <c r="A7846" i="91"/>
  <c r="A7847" i="91"/>
  <c r="A7848" i="91"/>
  <c r="A7849" i="91"/>
  <c r="A7850" i="91"/>
  <c r="A7851" i="91"/>
  <c r="A7852" i="91"/>
  <c r="A7853" i="91"/>
  <c r="A7854" i="91"/>
  <c r="A7855" i="91"/>
  <c r="A7856" i="91"/>
  <c r="A7857" i="91"/>
  <c r="A7858" i="91"/>
  <c r="A7859" i="91"/>
  <c r="A7860" i="91"/>
  <c r="A7861" i="91"/>
  <c r="A7862" i="91"/>
  <c r="A7863" i="91"/>
  <c r="A7864" i="91"/>
  <c r="A7865" i="91"/>
  <c r="A7866" i="91"/>
  <c r="A7867" i="91"/>
  <c r="A7868" i="91"/>
  <c r="A7869" i="91"/>
  <c r="A7870" i="91"/>
  <c r="A7871" i="91"/>
  <c r="A7872" i="91"/>
  <c r="A7873" i="91"/>
  <c r="A7874" i="91"/>
  <c r="A7875" i="91"/>
  <c r="A7876" i="91"/>
  <c r="A7877" i="91"/>
  <c r="A7878" i="91"/>
  <c r="A7879" i="91"/>
  <c r="A7880" i="91"/>
  <c r="A7881" i="91"/>
  <c r="A7882" i="91"/>
  <c r="A7883" i="91"/>
  <c r="A7884" i="91"/>
  <c r="A7885" i="91"/>
  <c r="A7886" i="91"/>
  <c r="A7887" i="91"/>
  <c r="A7888" i="91"/>
  <c r="A7889" i="91"/>
  <c r="A7890" i="91"/>
  <c r="A7891" i="91"/>
  <c r="A7892" i="91"/>
  <c r="A7893" i="91"/>
  <c r="A7894" i="91"/>
  <c r="A7895" i="91"/>
  <c r="A7896" i="91"/>
  <c r="A7897" i="91"/>
  <c r="A7898" i="91"/>
  <c r="A7899" i="91"/>
  <c r="A7900" i="91"/>
  <c r="A7901" i="91"/>
  <c r="A7902" i="91"/>
  <c r="A7903" i="91"/>
  <c r="A7904" i="91"/>
  <c r="A7905" i="91"/>
  <c r="A7906" i="91"/>
  <c r="A7907" i="91"/>
  <c r="A7908" i="91"/>
  <c r="A7909" i="91"/>
  <c r="A7910" i="91"/>
  <c r="A7911" i="91"/>
  <c r="A7912" i="91"/>
  <c r="A7913" i="91"/>
  <c r="A7914" i="91"/>
  <c r="A7915" i="91"/>
  <c r="A7916" i="91"/>
  <c r="A7917" i="91"/>
  <c r="A7918" i="91"/>
  <c r="A7919" i="91"/>
  <c r="A7920" i="91"/>
  <c r="A7921" i="91"/>
  <c r="A7922" i="91"/>
  <c r="A7923" i="91"/>
  <c r="A7924" i="91"/>
  <c r="A7925" i="91"/>
  <c r="A7926" i="91"/>
  <c r="A7927" i="91"/>
  <c r="A7928" i="91"/>
  <c r="A7929" i="91"/>
  <c r="A7930" i="91"/>
  <c r="A7931" i="91"/>
  <c r="A7932" i="91"/>
  <c r="A7933" i="91"/>
  <c r="A7934" i="91"/>
  <c r="A7935" i="91"/>
  <c r="A7936" i="91"/>
  <c r="A7937" i="91"/>
  <c r="A7938" i="91"/>
  <c r="A7939" i="91"/>
  <c r="A7940" i="91"/>
  <c r="A7941" i="91"/>
  <c r="A7942" i="91"/>
  <c r="A7943" i="91"/>
  <c r="A7944" i="91"/>
  <c r="A7945" i="91"/>
  <c r="A7946" i="91"/>
  <c r="A7947" i="91"/>
  <c r="A7948" i="91"/>
  <c r="A7949" i="91"/>
  <c r="A7950" i="91"/>
  <c r="A7951" i="91"/>
  <c r="A7952" i="91"/>
  <c r="A7953" i="91"/>
  <c r="A7954" i="91"/>
  <c r="A7955" i="91"/>
  <c r="A7956" i="91"/>
  <c r="A7957" i="91"/>
  <c r="A7958" i="91"/>
  <c r="A7959" i="91"/>
  <c r="A7960" i="91"/>
  <c r="A7961" i="91"/>
  <c r="A7962" i="91"/>
  <c r="A7963" i="91"/>
  <c r="A7964" i="91"/>
  <c r="A7965" i="91"/>
  <c r="A7966" i="91"/>
  <c r="A7967" i="91"/>
  <c r="A7968" i="91"/>
  <c r="A7969" i="91"/>
  <c r="A7970" i="91"/>
  <c r="A7971" i="91"/>
  <c r="A7972" i="91"/>
  <c r="A7973" i="91"/>
  <c r="A7974" i="91"/>
  <c r="A7975" i="91"/>
  <c r="A7976" i="91"/>
  <c r="A7977" i="91"/>
  <c r="A7978" i="91"/>
  <c r="A7979" i="91"/>
  <c r="A7980" i="91"/>
  <c r="A7981" i="91"/>
  <c r="A7982" i="91"/>
  <c r="A7983" i="91"/>
  <c r="A7984" i="91"/>
  <c r="A7985" i="91"/>
  <c r="A7986" i="91"/>
  <c r="A7987" i="91"/>
  <c r="A7988" i="91"/>
  <c r="A7989" i="91"/>
  <c r="A7990" i="91"/>
  <c r="A7991" i="91"/>
  <c r="A7992" i="91"/>
  <c r="A7993" i="91"/>
  <c r="A7994" i="91"/>
  <c r="A7995" i="91"/>
  <c r="A7996" i="91"/>
  <c r="A7997" i="91"/>
  <c r="A7998" i="91"/>
  <c r="A7999" i="91"/>
  <c r="A8000" i="91"/>
  <c r="A8001" i="91"/>
  <c r="A8002" i="91"/>
  <c r="A8003" i="91"/>
  <c r="A8004" i="91"/>
  <c r="A8005" i="91"/>
  <c r="A8006" i="91"/>
  <c r="A8007" i="91"/>
  <c r="A8008" i="91"/>
  <c r="A8009" i="91"/>
  <c r="A8010" i="91"/>
  <c r="A8011" i="91"/>
  <c r="A8012" i="91"/>
  <c r="A8013" i="91"/>
  <c r="A8014" i="91"/>
  <c r="A8015" i="91"/>
  <c r="A8016" i="91"/>
  <c r="A8017" i="91"/>
  <c r="A8018" i="91"/>
  <c r="A8019" i="91"/>
  <c r="A8020" i="91"/>
  <c r="A8021" i="91"/>
  <c r="A8022" i="91"/>
  <c r="A8023" i="91"/>
  <c r="A8024" i="91"/>
  <c r="A8025" i="91"/>
  <c r="A8026" i="91"/>
  <c r="A8027" i="91"/>
  <c r="A8028" i="91"/>
  <c r="A8029" i="91"/>
  <c r="A8030" i="91"/>
  <c r="A8031" i="91"/>
  <c r="A8032" i="91"/>
  <c r="A8033" i="91"/>
  <c r="A8034" i="91"/>
  <c r="A8035" i="91"/>
  <c r="A8036" i="91"/>
  <c r="A8037" i="91"/>
  <c r="A8038" i="91"/>
  <c r="A8039" i="91"/>
  <c r="A8040" i="91"/>
  <c r="A8041" i="91"/>
  <c r="A8042" i="91"/>
  <c r="A8043" i="91"/>
  <c r="A8044" i="91"/>
  <c r="A8045" i="91"/>
  <c r="A8046" i="91"/>
  <c r="A8047" i="91"/>
  <c r="A8048" i="91"/>
  <c r="A8049" i="91"/>
  <c r="A8050" i="91"/>
  <c r="A8051" i="91"/>
  <c r="A8052" i="91"/>
  <c r="A8053" i="91"/>
  <c r="A8054" i="91"/>
  <c r="A8055" i="91"/>
  <c r="A8056" i="91"/>
  <c r="A8057" i="91"/>
  <c r="A8058" i="91"/>
  <c r="A8059" i="91"/>
  <c r="A8060" i="91"/>
  <c r="A8061" i="91"/>
  <c r="A8062" i="91"/>
  <c r="A8063" i="91"/>
  <c r="A8064" i="91"/>
  <c r="A8065" i="91"/>
  <c r="A8066" i="91"/>
  <c r="A8067" i="91"/>
  <c r="A8068" i="91"/>
  <c r="A8069" i="91"/>
  <c r="A8070" i="91"/>
  <c r="A8071" i="91"/>
  <c r="A8072" i="91"/>
  <c r="A8073" i="91"/>
  <c r="A8074" i="91"/>
  <c r="A8075" i="91"/>
  <c r="A8076" i="91"/>
  <c r="A8077" i="91"/>
  <c r="A8078" i="91"/>
  <c r="A8079" i="91"/>
  <c r="A8080" i="91"/>
  <c r="A8081" i="91"/>
  <c r="A8082" i="91"/>
  <c r="A8083" i="91"/>
  <c r="A8084" i="91"/>
  <c r="A8085" i="91"/>
  <c r="A8086" i="91"/>
  <c r="A8087" i="91"/>
  <c r="A8088" i="91"/>
  <c r="A8089" i="91"/>
  <c r="A8090" i="91"/>
  <c r="A8091" i="91"/>
  <c r="A8092" i="91"/>
  <c r="A8093" i="91"/>
  <c r="A8094" i="91"/>
  <c r="A8095" i="91"/>
  <c r="A8096" i="91"/>
  <c r="A8097" i="91"/>
  <c r="A8098" i="91"/>
  <c r="A8099" i="91"/>
  <c r="A8100" i="91"/>
  <c r="A8101" i="91"/>
  <c r="A8102" i="91"/>
  <c r="A8103" i="91"/>
  <c r="A8104" i="91"/>
  <c r="A8105" i="91"/>
  <c r="A8106" i="91"/>
  <c r="A8107" i="91"/>
  <c r="A8108" i="91"/>
  <c r="A8109" i="91"/>
  <c r="A8110" i="91"/>
  <c r="A8111" i="91"/>
  <c r="A8112" i="91"/>
  <c r="A8113" i="91"/>
  <c r="A8114" i="91"/>
  <c r="A8115" i="91"/>
  <c r="A8116" i="91"/>
  <c r="A8117" i="91"/>
  <c r="A8118" i="91"/>
  <c r="A8119" i="91"/>
  <c r="A8120" i="91"/>
  <c r="A8121" i="91"/>
  <c r="A8122" i="91"/>
  <c r="A8123" i="91"/>
  <c r="A8124" i="91"/>
  <c r="A8125" i="91"/>
  <c r="A8126" i="91"/>
  <c r="A8127" i="91"/>
  <c r="A8128" i="91"/>
  <c r="A8129" i="91"/>
  <c r="A8130" i="91"/>
  <c r="A8131" i="91"/>
  <c r="A8132" i="91"/>
  <c r="A8133" i="91"/>
  <c r="A8134" i="91"/>
  <c r="A8135" i="91"/>
  <c r="A8136" i="91"/>
  <c r="A8137" i="91"/>
  <c r="A8138" i="91"/>
  <c r="A8139" i="91"/>
  <c r="A8140" i="91"/>
  <c r="A8141" i="91"/>
  <c r="A8142" i="91"/>
  <c r="A8143" i="91"/>
  <c r="A8144" i="91"/>
  <c r="A8145" i="91"/>
  <c r="A8146" i="91"/>
  <c r="A8147" i="91"/>
  <c r="A8148" i="91"/>
  <c r="A8149" i="91"/>
  <c r="A8150" i="91"/>
  <c r="A8151" i="91"/>
  <c r="A8152" i="91"/>
  <c r="A8153" i="91"/>
  <c r="A8154" i="91"/>
  <c r="A8155" i="91"/>
  <c r="A8156" i="91"/>
  <c r="A8157" i="91"/>
  <c r="A8158" i="91"/>
  <c r="A8159" i="91"/>
  <c r="A8160" i="91"/>
  <c r="A8161" i="91"/>
  <c r="A8162" i="91"/>
  <c r="A8163" i="91"/>
  <c r="A8164" i="91"/>
  <c r="A8165" i="91"/>
  <c r="A8166" i="91"/>
  <c r="A8167" i="91"/>
  <c r="A8168" i="91"/>
  <c r="A8169" i="91"/>
  <c r="A8170" i="91"/>
  <c r="A8171" i="91"/>
  <c r="A8172" i="91"/>
  <c r="A8173" i="91"/>
  <c r="A8174" i="91"/>
  <c r="A8175" i="91"/>
  <c r="A8176" i="91"/>
  <c r="A8177" i="91"/>
  <c r="A8178" i="91"/>
  <c r="A8179" i="91"/>
  <c r="A8180" i="91"/>
  <c r="A8181" i="91"/>
  <c r="A8182" i="91"/>
  <c r="A8183" i="91"/>
  <c r="A8184" i="91"/>
  <c r="A8185" i="91"/>
  <c r="A8186" i="91"/>
  <c r="A8187" i="91"/>
  <c r="A8188" i="91"/>
  <c r="A8189" i="91"/>
  <c r="A8190" i="91"/>
  <c r="A8191" i="91"/>
  <c r="A8192" i="91"/>
  <c r="A8193" i="91"/>
  <c r="A8194" i="91"/>
  <c r="A8195" i="91"/>
  <c r="A8196" i="91"/>
  <c r="A8197" i="91"/>
  <c r="A8198" i="91"/>
  <c r="A8199" i="91"/>
  <c r="A8200" i="91"/>
  <c r="A8201" i="91"/>
  <c r="A8202" i="91"/>
  <c r="A8203" i="91"/>
  <c r="A8204" i="91"/>
  <c r="A8205" i="91"/>
  <c r="A8206" i="91"/>
  <c r="A8207" i="91"/>
  <c r="A8208" i="91"/>
  <c r="A8209" i="91"/>
  <c r="A8210" i="91"/>
  <c r="A8211" i="91"/>
  <c r="A8212" i="91"/>
  <c r="A8213" i="91"/>
  <c r="A8214" i="91"/>
  <c r="A8215" i="91"/>
  <c r="A8216" i="91"/>
  <c r="A8217" i="91"/>
  <c r="A8218" i="91"/>
  <c r="A8219" i="91"/>
  <c r="A8220" i="91"/>
  <c r="A8221" i="91"/>
  <c r="A8222" i="91"/>
  <c r="A8223" i="91"/>
  <c r="A8224" i="91"/>
  <c r="A8225" i="91"/>
  <c r="A8226" i="91"/>
  <c r="A8227" i="91"/>
  <c r="A8228" i="91"/>
  <c r="A8229" i="91"/>
  <c r="A8230" i="91"/>
  <c r="A8231" i="91"/>
  <c r="A8232" i="91"/>
  <c r="A8233" i="91"/>
  <c r="A8234" i="91"/>
  <c r="A8235" i="91"/>
  <c r="A8236" i="91"/>
  <c r="A8237" i="91"/>
  <c r="A8238" i="91"/>
  <c r="A8239" i="91"/>
  <c r="A8240" i="91"/>
  <c r="A8241" i="91"/>
  <c r="A8242" i="91"/>
  <c r="A8243" i="91"/>
  <c r="A8244" i="91"/>
  <c r="A8245" i="91"/>
  <c r="A8246" i="91"/>
  <c r="A8247" i="91"/>
  <c r="A8248" i="91"/>
  <c r="A8249" i="91"/>
  <c r="A8250" i="91"/>
  <c r="A8251" i="91"/>
  <c r="A8252" i="91"/>
  <c r="A8253" i="91"/>
  <c r="A8254" i="91"/>
  <c r="A8255" i="91"/>
  <c r="A8256" i="91"/>
  <c r="A8257" i="91"/>
  <c r="A8258" i="91"/>
  <c r="A8259" i="91"/>
  <c r="A8260" i="91"/>
  <c r="A8261" i="91"/>
  <c r="A8262" i="91"/>
  <c r="A8263" i="91"/>
  <c r="A8264" i="91"/>
  <c r="A8265" i="91"/>
  <c r="A8266" i="91"/>
  <c r="A8267" i="91"/>
  <c r="A8268" i="91"/>
  <c r="A8269" i="91"/>
  <c r="A8270" i="91"/>
  <c r="A8271" i="91"/>
  <c r="A8272" i="91"/>
  <c r="A8273" i="91"/>
  <c r="A8274" i="91"/>
  <c r="A8275" i="91"/>
  <c r="A8276" i="91"/>
  <c r="A8277" i="91"/>
  <c r="A8278" i="91"/>
  <c r="A8279" i="91"/>
  <c r="A8280" i="91"/>
  <c r="A8281" i="91"/>
  <c r="A8282" i="91"/>
  <c r="A8283" i="91"/>
  <c r="A8284" i="91"/>
  <c r="A8285" i="91"/>
  <c r="A8286" i="91"/>
  <c r="A8287" i="91"/>
  <c r="A8288" i="91"/>
  <c r="A8289" i="91"/>
  <c r="A8290" i="91"/>
  <c r="A8291" i="91"/>
  <c r="A8292" i="91"/>
  <c r="A8293" i="91"/>
  <c r="A8294" i="91"/>
  <c r="A8295" i="91"/>
  <c r="A8296" i="91"/>
  <c r="A8297" i="91"/>
  <c r="A8298" i="91"/>
  <c r="A8299" i="91"/>
  <c r="A8300" i="91"/>
  <c r="A8301" i="91"/>
  <c r="A8302" i="91"/>
  <c r="A8303" i="91"/>
  <c r="A8304" i="91"/>
  <c r="A8305" i="91"/>
  <c r="A8306" i="91"/>
  <c r="A8307" i="91"/>
  <c r="A8308" i="91"/>
  <c r="A8309" i="91"/>
  <c r="A8310" i="91"/>
  <c r="A8311" i="91"/>
  <c r="A8312" i="91"/>
  <c r="A8313" i="91"/>
  <c r="A8314" i="91"/>
  <c r="A8315" i="91"/>
  <c r="A8316" i="91"/>
  <c r="A8317" i="91"/>
  <c r="A8318" i="91"/>
  <c r="A8319" i="91"/>
  <c r="A8320" i="91"/>
  <c r="A8321" i="91"/>
  <c r="A8322" i="91"/>
  <c r="A8323" i="91"/>
  <c r="A8324" i="91"/>
  <c r="A8325" i="91"/>
  <c r="A8326" i="91"/>
  <c r="A8327" i="91"/>
  <c r="A8328" i="91"/>
  <c r="A8329" i="91"/>
  <c r="A8330" i="91"/>
  <c r="A8331" i="91"/>
  <c r="A8332" i="91"/>
  <c r="A8333" i="91"/>
  <c r="A8334" i="91"/>
  <c r="A8335" i="91"/>
  <c r="A8336" i="91"/>
  <c r="A8337" i="91"/>
  <c r="A8338" i="91"/>
  <c r="A8339" i="91"/>
  <c r="A8340" i="91"/>
  <c r="A8341" i="91"/>
  <c r="A8342" i="91"/>
  <c r="A8343" i="91"/>
  <c r="A8344" i="91"/>
  <c r="A8345" i="91"/>
  <c r="A8346" i="91"/>
  <c r="A8347" i="91"/>
  <c r="A8348" i="91"/>
  <c r="A8349" i="91"/>
  <c r="A8350" i="91"/>
  <c r="A8351" i="91"/>
  <c r="A8352" i="91"/>
  <c r="A8353" i="91"/>
  <c r="A8354" i="91"/>
  <c r="A8355" i="91"/>
  <c r="A8356" i="91"/>
  <c r="A8357" i="91"/>
  <c r="A8358" i="91"/>
  <c r="A8359" i="91"/>
  <c r="A8360" i="91"/>
  <c r="A8361" i="91"/>
  <c r="A8362" i="91"/>
  <c r="A8363" i="91"/>
  <c r="A8364" i="91"/>
  <c r="A8365" i="91"/>
  <c r="A8366" i="91"/>
  <c r="A8367" i="91"/>
  <c r="A8368" i="91"/>
  <c r="A8369" i="91"/>
  <c r="A8370" i="91"/>
  <c r="A8371" i="91"/>
  <c r="A8372" i="91"/>
  <c r="A8373" i="91"/>
  <c r="A8374" i="91"/>
  <c r="A8375" i="91"/>
  <c r="A8376" i="91"/>
  <c r="A8377" i="91"/>
  <c r="A8378" i="91"/>
  <c r="A8379" i="91"/>
  <c r="A8380" i="91"/>
  <c r="A8381" i="91"/>
  <c r="A8382" i="91"/>
  <c r="A8383" i="91"/>
  <c r="A8384" i="91"/>
  <c r="A8385" i="91"/>
  <c r="A8386" i="91"/>
  <c r="A8387" i="91"/>
  <c r="A8388" i="91"/>
  <c r="A8389" i="91"/>
  <c r="A8390" i="91"/>
  <c r="A8391" i="91"/>
  <c r="A8392" i="91"/>
  <c r="A8393" i="91"/>
  <c r="A8394" i="91"/>
  <c r="A8395" i="91"/>
  <c r="A8396" i="91"/>
  <c r="A8397" i="91"/>
  <c r="A8398" i="91"/>
  <c r="A8399" i="91"/>
  <c r="A8400" i="91"/>
  <c r="A8401" i="91"/>
  <c r="A8402" i="91"/>
  <c r="A8403" i="91"/>
  <c r="A8404" i="91"/>
  <c r="A8405" i="91"/>
  <c r="A8406" i="91"/>
  <c r="A8407" i="91"/>
  <c r="A8408" i="91"/>
  <c r="A8409" i="91"/>
  <c r="A8410" i="91"/>
  <c r="A8411" i="91"/>
  <c r="A8412" i="91"/>
  <c r="A8413" i="91"/>
  <c r="A8414" i="91"/>
  <c r="A8415" i="91"/>
  <c r="A8416" i="91"/>
  <c r="A8417" i="91"/>
  <c r="A8418" i="91"/>
  <c r="A8419" i="91"/>
  <c r="A8420" i="91"/>
  <c r="A8421" i="91"/>
  <c r="A8422" i="91"/>
  <c r="A8423" i="91"/>
  <c r="A8424" i="91"/>
  <c r="A8425" i="91"/>
  <c r="A8426" i="91"/>
  <c r="A8427" i="91"/>
  <c r="A8428" i="91"/>
  <c r="A8429" i="91"/>
  <c r="A8430" i="91"/>
  <c r="A8431" i="91"/>
  <c r="A8432" i="91"/>
  <c r="A8433" i="91"/>
  <c r="A8434" i="91"/>
  <c r="A8435" i="91"/>
  <c r="A8436" i="91"/>
  <c r="A8437" i="91"/>
  <c r="A8438" i="91"/>
  <c r="A8439" i="91"/>
  <c r="A8440" i="91"/>
  <c r="A8441" i="91"/>
  <c r="A8442" i="91"/>
  <c r="A8443" i="91"/>
  <c r="A8444" i="91"/>
  <c r="A8445" i="91"/>
  <c r="A8446" i="91"/>
  <c r="A8447" i="91"/>
  <c r="A8448" i="91"/>
  <c r="A8449" i="91"/>
  <c r="A8450" i="91"/>
  <c r="A8451" i="91"/>
  <c r="A8452" i="91"/>
  <c r="A8453" i="91"/>
  <c r="A8454" i="91"/>
  <c r="A8455" i="91"/>
  <c r="A8456" i="91"/>
  <c r="A8457" i="91"/>
  <c r="A8458" i="91"/>
  <c r="A8459" i="91"/>
  <c r="A8460" i="91"/>
  <c r="A8461" i="91"/>
  <c r="A8462" i="91"/>
  <c r="A8463" i="91"/>
  <c r="A8464" i="91"/>
  <c r="A8465" i="91"/>
  <c r="A8466" i="91"/>
  <c r="A8467" i="91"/>
  <c r="A8468" i="91"/>
  <c r="A8469" i="91"/>
  <c r="A8470" i="91"/>
  <c r="A8471" i="91"/>
  <c r="A8472" i="91"/>
  <c r="A8473" i="91"/>
  <c r="A8474" i="91"/>
  <c r="A8475" i="91"/>
  <c r="A8476" i="91"/>
  <c r="A8477" i="91"/>
  <c r="A8478" i="91"/>
  <c r="A8479" i="91"/>
  <c r="A8480" i="91"/>
  <c r="A8481" i="91"/>
  <c r="A8482" i="91"/>
  <c r="A8483" i="91"/>
  <c r="A8484" i="91"/>
  <c r="A8485" i="91"/>
  <c r="A8486" i="91"/>
  <c r="A8487" i="91"/>
  <c r="A8488" i="91"/>
  <c r="A8489" i="91"/>
  <c r="A8490" i="91"/>
  <c r="A8491" i="91"/>
  <c r="A8492" i="91"/>
  <c r="A8493" i="91"/>
  <c r="A8494" i="91"/>
  <c r="A8495" i="91"/>
  <c r="A8496" i="91"/>
  <c r="A8497" i="91"/>
  <c r="A8498" i="91"/>
  <c r="A8499" i="91"/>
  <c r="A8500" i="91"/>
  <c r="A8501" i="91"/>
  <c r="A8502" i="91"/>
  <c r="A8503" i="91"/>
  <c r="A8504" i="91"/>
  <c r="A8505" i="91"/>
  <c r="A8506" i="91"/>
  <c r="A8507" i="91"/>
  <c r="A8508" i="91"/>
  <c r="A8509" i="91"/>
  <c r="A8510" i="91"/>
  <c r="A8511" i="91"/>
  <c r="A8512" i="91"/>
  <c r="A8513" i="91"/>
  <c r="A8514" i="91"/>
  <c r="A8515" i="91"/>
  <c r="A8516" i="91"/>
  <c r="A8517" i="91"/>
  <c r="A8518" i="91"/>
  <c r="A8519" i="91"/>
  <c r="A8520" i="91"/>
  <c r="A8521" i="91"/>
  <c r="A8522" i="91"/>
  <c r="A8523" i="91"/>
  <c r="A8524" i="91"/>
  <c r="A8525" i="91"/>
  <c r="A8526" i="91"/>
  <c r="A8527" i="91"/>
  <c r="A8528" i="91"/>
  <c r="A8529" i="91"/>
  <c r="A8530" i="91"/>
  <c r="A8531" i="91"/>
  <c r="A8532" i="91"/>
  <c r="A8533" i="91"/>
  <c r="A8534" i="91"/>
  <c r="A8535" i="91"/>
  <c r="A8536" i="91"/>
  <c r="A8537" i="91"/>
  <c r="A8538" i="91"/>
  <c r="A8539" i="91"/>
  <c r="A8540" i="91"/>
  <c r="A8541" i="91"/>
  <c r="A8542" i="91"/>
  <c r="A8543" i="91"/>
  <c r="A8544" i="91"/>
  <c r="A8545" i="91"/>
  <c r="A8546" i="91"/>
  <c r="A8547" i="91"/>
  <c r="A8548" i="91"/>
  <c r="A8549" i="91"/>
  <c r="A8550" i="91"/>
  <c r="A8551" i="91"/>
  <c r="A8552" i="91"/>
  <c r="A8553" i="91"/>
  <c r="A8554" i="91"/>
  <c r="A8555" i="91"/>
  <c r="A8556" i="91"/>
  <c r="A8557" i="91"/>
  <c r="A8558" i="91"/>
  <c r="A8559" i="91"/>
  <c r="A8560" i="91"/>
  <c r="A8561" i="91"/>
  <c r="A8562" i="91"/>
  <c r="A8563" i="91"/>
  <c r="A8564" i="91"/>
  <c r="A8565" i="91"/>
  <c r="A8566" i="91"/>
  <c r="A8567" i="91"/>
  <c r="A8568" i="91"/>
  <c r="A8569" i="91"/>
  <c r="A8570" i="91"/>
  <c r="A8571" i="91"/>
  <c r="A8572" i="91"/>
  <c r="A8573" i="91"/>
  <c r="A8574" i="91"/>
  <c r="A8575" i="91"/>
  <c r="A8576" i="91"/>
  <c r="A8577" i="91"/>
  <c r="A8578" i="91"/>
  <c r="A8579" i="91"/>
  <c r="A8580" i="91"/>
  <c r="A8581" i="91"/>
  <c r="A8582" i="91"/>
  <c r="A8583" i="91"/>
  <c r="A8584" i="91"/>
  <c r="A8585" i="91"/>
  <c r="A8586" i="91"/>
  <c r="A8587" i="91"/>
  <c r="A8588" i="91"/>
  <c r="A8589" i="91"/>
  <c r="A8590" i="91"/>
  <c r="A8591" i="91"/>
  <c r="A8592" i="91"/>
  <c r="A8593" i="91"/>
  <c r="A8594" i="91"/>
  <c r="A8595" i="91"/>
  <c r="A8596" i="91"/>
  <c r="A8597" i="91"/>
  <c r="A8598" i="91"/>
  <c r="A8599" i="91"/>
  <c r="A8600" i="91"/>
  <c r="A8601" i="91"/>
  <c r="A8602" i="91"/>
  <c r="A8603" i="91"/>
  <c r="A8604" i="91"/>
  <c r="A8605" i="91"/>
  <c r="A8606" i="91"/>
  <c r="A8607" i="91"/>
  <c r="A8608" i="91"/>
  <c r="A8609" i="91"/>
  <c r="A8610" i="91"/>
  <c r="A8611" i="91"/>
  <c r="A8612" i="91"/>
  <c r="A8613" i="91"/>
  <c r="A8614" i="91"/>
  <c r="A8615" i="91"/>
  <c r="A8616" i="91"/>
  <c r="A8617" i="91"/>
  <c r="A8618" i="91"/>
  <c r="A8619" i="91"/>
  <c r="A8620" i="91"/>
  <c r="A8621" i="91"/>
  <c r="A8622" i="91"/>
  <c r="A8623" i="91"/>
  <c r="A8624" i="91"/>
  <c r="A8625" i="91"/>
  <c r="A8626" i="91"/>
  <c r="A8627" i="91"/>
  <c r="A8628" i="91"/>
  <c r="A8629" i="91"/>
  <c r="A8630" i="91"/>
  <c r="A8631" i="91"/>
  <c r="A8632" i="91"/>
  <c r="A8633" i="91"/>
  <c r="A8634" i="91"/>
  <c r="A8635" i="91"/>
  <c r="A8636" i="91"/>
  <c r="A8637" i="91"/>
  <c r="A8638" i="91"/>
  <c r="A8639" i="91"/>
  <c r="A8640" i="91"/>
  <c r="A8641" i="91"/>
  <c r="A8642" i="91"/>
  <c r="A8643" i="91"/>
  <c r="A8644" i="91"/>
  <c r="A8645" i="91"/>
  <c r="A8646" i="91"/>
  <c r="A8647" i="91"/>
  <c r="A8648" i="91"/>
  <c r="A8649" i="91"/>
  <c r="A8650" i="91"/>
  <c r="A8651" i="91"/>
  <c r="A8652" i="91"/>
  <c r="A8653" i="91"/>
  <c r="A8654" i="91"/>
  <c r="A8655" i="91"/>
  <c r="A8656" i="91"/>
  <c r="A8657" i="91"/>
  <c r="A8658" i="91"/>
  <c r="A8659" i="91"/>
  <c r="A8660" i="91"/>
  <c r="A8661" i="91"/>
  <c r="A8662" i="91"/>
  <c r="A8663" i="91"/>
  <c r="A8664" i="91"/>
  <c r="A8665" i="91"/>
  <c r="A8666" i="91"/>
  <c r="A8667" i="91"/>
  <c r="A8668" i="91"/>
  <c r="A8669" i="91"/>
  <c r="A8670" i="91"/>
  <c r="A8671" i="91"/>
  <c r="A8672" i="91"/>
  <c r="A8673" i="91"/>
  <c r="A8674" i="91"/>
  <c r="A8675" i="91"/>
  <c r="A8676" i="91"/>
  <c r="A8677" i="91"/>
  <c r="A8678" i="91"/>
  <c r="A8679" i="91"/>
  <c r="A8680" i="91"/>
  <c r="A8681" i="91"/>
  <c r="A8682" i="91"/>
  <c r="A8683" i="91"/>
  <c r="A8684" i="91"/>
  <c r="A8685" i="91"/>
  <c r="A8686" i="91"/>
  <c r="A8687" i="91"/>
  <c r="A8688" i="91"/>
  <c r="A8689" i="91"/>
  <c r="A8690" i="91"/>
  <c r="A8691" i="91"/>
  <c r="A8692" i="91"/>
  <c r="A8693" i="91"/>
  <c r="A8694" i="91"/>
  <c r="A8695" i="91"/>
  <c r="A8696" i="91"/>
  <c r="A8697" i="91"/>
  <c r="A8698" i="91"/>
  <c r="A8699" i="91"/>
  <c r="A8700" i="91"/>
  <c r="A8701" i="91"/>
  <c r="A8702" i="91"/>
  <c r="A8703" i="91"/>
  <c r="A8704" i="91"/>
  <c r="A8705" i="91"/>
  <c r="A8706" i="91"/>
  <c r="A8707" i="91"/>
  <c r="A8708" i="91"/>
  <c r="A8709" i="91"/>
  <c r="A8710" i="91"/>
  <c r="A8711" i="91"/>
  <c r="A8712" i="91"/>
  <c r="A8713" i="91"/>
  <c r="A8714" i="91"/>
  <c r="A8715" i="91"/>
  <c r="A8716" i="91"/>
  <c r="A8717" i="91"/>
  <c r="A8718" i="91"/>
  <c r="A8719" i="91"/>
  <c r="A8720" i="91"/>
  <c r="A8721" i="91"/>
  <c r="A8722" i="91"/>
  <c r="A8723" i="91"/>
  <c r="A8724" i="91"/>
  <c r="A8725" i="91"/>
  <c r="A8726" i="91"/>
  <c r="A8727" i="91"/>
  <c r="A8728" i="91"/>
  <c r="A8729" i="91"/>
  <c r="A8730" i="91"/>
  <c r="A8731" i="91"/>
  <c r="A8732" i="91"/>
  <c r="A8733" i="91"/>
  <c r="A8734" i="91"/>
  <c r="A8735" i="91"/>
  <c r="A8736" i="91"/>
  <c r="A8737" i="91"/>
  <c r="A8738" i="91"/>
  <c r="A8739" i="91"/>
  <c r="A8740" i="91"/>
  <c r="A8741" i="91"/>
  <c r="A8742" i="91"/>
  <c r="A8743" i="91"/>
  <c r="A8744" i="91"/>
  <c r="A8745" i="91"/>
  <c r="A8746" i="91"/>
  <c r="A8747" i="91"/>
  <c r="A8748" i="91"/>
  <c r="A8749" i="91"/>
  <c r="A8750" i="91"/>
  <c r="A8751" i="91"/>
  <c r="A8752" i="91"/>
  <c r="A8753" i="91"/>
  <c r="A8754" i="91"/>
  <c r="A8755" i="91"/>
  <c r="A8756" i="91"/>
  <c r="A8757" i="91"/>
  <c r="A8758" i="91"/>
  <c r="A8759" i="91"/>
  <c r="A8760" i="91"/>
  <c r="A8761" i="91"/>
  <c r="A8762" i="91"/>
  <c r="A8763" i="91"/>
  <c r="A8764" i="91"/>
  <c r="A8765" i="91"/>
  <c r="A8766" i="91"/>
  <c r="A8767" i="91"/>
  <c r="A8768" i="91"/>
  <c r="A8769" i="91"/>
  <c r="A8770" i="91"/>
  <c r="A8771" i="91"/>
  <c r="A8772" i="91"/>
  <c r="A8773" i="91"/>
  <c r="A8774" i="91"/>
  <c r="A8775" i="91"/>
  <c r="A8776" i="91"/>
  <c r="A8777" i="91"/>
  <c r="A8778" i="91"/>
  <c r="A8779" i="91"/>
  <c r="A8780" i="91"/>
  <c r="A8781" i="91"/>
  <c r="A8782" i="91"/>
  <c r="A8783" i="91"/>
  <c r="A8784" i="91"/>
  <c r="A8785" i="91"/>
  <c r="A8786" i="91"/>
  <c r="A8787" i="91"/>
  <c r="A8788" i="91"/>
  <c r="A8789" i="91"/>
  <c r="A8790" i="91"/>
  <c r="A8791" i="91"/>
  <c r="A8792" i="91"/>
  <c r="A8793" i="91"/>
  <c r="A8794" i="91"/>
  <c r="A8795" i="91"/>
  <c r="A8796" i="91"/>
  <c r="A8797" i="91"/>
  <c r="A8798" i="91"/>
  <c r="A8799" i="91"/>
  <c r="A8800" i="91"/>
  <c r="A8801" i="91"/>
  <c r="A8802" i="91"/>
  <c r="A8803" i="91"/>
  <c r="A8804" i="91"/>
  <c r="A8805" i="91"/>
  <c r="A8806" i="91"/>
  <c r="A8807" i="91"/>
  <c r="A8808" i="91"/>
  <c r="A8809" i="91"/>
  <c r="A8810" i="91"/>
  <c r="A8811" i="91"/>
  <c r="A8812" i="91"/>
  <c r="A8813" i="91"/>
  <c r="A8814" i="91"/>
  <c r="A8815" i="91"/>
  <c r="A8816" i="91"/>
  <c r="A8817" i="91"/>
  <c r="A8818" i="91"/>
  <c r="A8819" i="91"/>
  <c r="A8820" i="91"/>
  <c r="A8821" i="91"/>
  <c r="A8822" i="91"/>
  <c r="A8823" i="91"/>
  <c r="A8824" i="91"/>
  <c r="A8825" i="91"/>
  <c r="A8826" i="91"/>
  <c r="A8827" i="91"/>
  <c r="A8828" i="91"/>
  <c r="A8829" i="91"/>
  <c r="A8830" i="91"/>
  <c r="A8831" i="91"/>
  <c r="A8832" i="91"/>
  <c r="A8833" i="91"/>
  <c r="A8834" i="91"/>
  <c r="A8835" i="91"/>
  <c r="A8836" i="91"/>
  <c r="A8837" i="91"/>
  <c r="A8838" i="91"/>
  <c r="A8839" i="91"/>
  <c r="A8840" i="91"/>
  <c r="A8841" i="91"/>
  <c r="A8842" i="91"/>
  <c r="A8843" i="91"/>
  <c r="A8844" i="91"/>
  <c r="A8845" i="91"/>
  <c r="A8846" i="91"/>
  <c r="A8847" i="91"/>
  <c r="A8848" i="91"/>
  <c r="A8849" i="91"/>
  <c r="A8850" i="91"/>
  <c r="A8851" i="91"/>
  <c r="A8852" i="91"/>
  <c r="A8853" i="91"/>
  <c r="A8854" i="91"/>
  <c r="A8855" i="91"/>
  <c r="A8856" i="91"/>
  <c r="A8857" i="91"/>
  <c r="A8858" i="91"/>
  <c r="A8859" i="91"/>
  <c r="A8860" i="91"/>
  <c r="A8861" i="91"/>
  <c r="A8862" i="91"/>
  <c r="A8863" i="91"/>
  <c r="A8864" i="91"/>
  <c r="A8865" i="91"/>
  <c r="A8866" i="91"/>
  <c r="A8867" i="91"/>
  <c r="A8868" i="91"/>
  <c r="A8869" i="91"/>
  <c r="A8870" i="91"/>
  <c r="A8871" i="91"/>
  <c r="A8872" i="91"/>
  <c r="A8873" i="91"/>
  <c r="A8874" i="91"/>
  <c r="A8875" i="91"/>
  <c r="A8876" i="91"/>
  <c r="A8877" i="91"/>
  <c r="A8878" i="91"/>
  <c r="A8879" i="91"/>
  <c r="A8880" i="91"/>
  <c r="A8881" i="91"/>
  <c r="A8882" i="91"/>
  <c r="A8883" i="91"/>
  <c r="A8884" i="91"/>
  <c r="A8885" i="91"/>
  <c r="A8886" i="91"/>
  <c r="A8887" i="91"/>
  <c r="A8888" i="91"/>
  <c r="A8889" i="91"/>
  <c r="A8890" i="91"/>
  <c r="A8891" i="91"/>
  <c r="A8892" i="91"/>
  <c r="A8893" i="91"/>
  <c r="A8894" i="91"/>
  <c r="A8895" i="91"/>
  <c r="A8896" i="91"/>
  <c r="A8897" i="91"/>
  <c r="A8898" i="91"/>
  <c r="A8899" i="91"/>
  <c r="A8900" i="91"/>
  <c r="A8901" i="91"/>
  <c r="A8902" i="91"/>
  <c r="A8903" i="91"/>
  <c r="A8904" i="91"/>
  <c r="A8905" i="91"/>
  <c r="A8906" i="91"/>
  <c r="A8907" i="91"/>
  <c r="A8908" i="91"/>
  <c r="A8909" i="91"/>
  <c r="A8910" i="91"/>
  <c r="A8911" i="91"/>
  <c r="A8912" i="91"/>
  <c r="A8913" i="91"/>
  <c r="A8914" i="91"/>
  <c r="A8915" i="91"/>
  <c r="A8916" i="91"/>
  <c r="A8917" i="91"/>
  <c r="A8918" i="91"/>
  <c r="A8919" i="91"/>
  <c r="A8920" i="91"/>
  <c r="A8921" i="91"/>
  <c r="A8922" i="91"/>
  <c r="A8923" i="91"/>
  <c r="A8924" i="91"/>
  <c r="A8925" i="91"/>
  <c r="A8926" i="91"/>
  <c r="A8927" i="91"/>
  <c r="A8928" i="91"/>
  <c r="A8929" i="91"/>
  <c r="A8930" i="91"/>
  <c r="A8931" i="91"/>
  <c r="A8932" i="91"/>
  <c r="A8933" i="91"/>
  <c r="A8934" i="91"/>
  <c r="A8935" i="91"/>
  <c r="A8936" i="91"/>
  <c r="A8937" i="91"/>
  <c r="A8938" i="91"/>
  <c r="A8939" i="91"/>
  <c r="A8940" i="91"/>
  <c r="A8941" i="91"/>
  <c r="A8942" i="91"/>
  <c r="A8943" i="91"/>
  <c r="A8944" i="91"/>
  <c r="A8945" i="91"/>
  <c r="A8946" i="91"/>
  <c r="A8947" i="91"/>
  <c r="A8948" i="91"/>
  <c r="A8949" i="91"/>
  <c r="A8950" i="91"/>
  <c r="A8951" i="91"/>
  <c r="A8952" i="91"/>
  <c r="A8953" i="91"/>
  <c r="A8954" i="91"/>
  <c r="A8955" i="91"/>
  <c r="A8956" i="91"/>
  <c r="A8957" i="91"/>
  <c r="A8958" i="91"/>
  <c r="A8959" i="91"/>
  <c r="A8960" i="91"/>
  <c r="A8961" i="91"/>
  <c r="A8962" i="91"/>
  <c r="A8963" i="91"/>
  <c r="A8964" i="91"/>
  <c r="A8965" i="91"/>
  <c r="A8966" i="91"/>
  <c r="A8967" i="91"/>
  <c r="A8968" i="91"/>
  <c r="A8969" i="91"/>
  <c r="A8970" i="91"/>
  <c r="A8971" i="91"/>
  <c r="A8972" i="91"/>
  <c r="A8973" i="91"/>
  <c r="A8974" i="91"/>
  <c r="A8975" i="91"/>
  <c r="A8976" i="91"/>
  <c r="A8977" i="91"/>
  <c r="A8978" i="91"/>
  <c r="A8979" i="91"/>
  <c r="A8980" i="91"/>
  <c r="A8981" i="91"/>
  <c r="A8982" i="91"/>
  <c r="A8983" i="91"/>
  <c r="A8984" i="91"/>
  <c r="A8985" i="91"/>
  <c r="A8986" i="91"/>
  <c r="A8987" i="91"/>
  <c r="A8988" i="91"/>
  <c r="A8989" i="91"/>
  <c r="A8990" i="91"/>
  <c r="A8991" i="91"/>
  <c r="A8992" i="91"/>
  <c r="A8993" i="91"/>
  <c r="A8994" i="91"/>
  <c r="A8995" i="91"/>
  <c r="A8996" i="91"/>
  <c r="A8997" i="91"/>
  <c r="A8998" i="91"/>
  <c r="A8999" i="91"/>
  <c r="A9000" i="91"/>
  <c r="A9001" i="91"/>
  <c r="A9002" i="91"/>
  <c r="A9003" i="91"/>
  <c r="A9004" i="91"/>
  <c r="A9005" i="91"/>
  <c r="A9006" i="91"/>
  <c r="A9007" i="91"/>
  <c r="A9008" i="91"/>
  <c r="A9009" i="91"/>
  <c r="A9010" i="91"/>
  <c r="A9011" i="91"/>
  <c r="A9012" i="91"/>
  <c r="A9013" i="91"/>
  <c r="A9014" i="91"/>
  <c r="A9015" i="91"/>
  <c r="A9016" i="91"/>
  <c r="A9017" i="91"/>
  <c r="A9018" i="91"/>
  <c r="A9019" i="91"/>
  <c r="A9020" i="91"/>
  <c r="A9021" i="91"/>
  <c r="A9022" i="91"/>
  <c r="A9023" i="91"/>
  <c r="A9024" i="91"/>
  <c r="A9025" i="91"/>
  <c r="A9026" i="91"/>
  <c r="A9027" i="91"/>
  <c r="A9028" i="91"/>
  <c r="A9029" i="91"/>
  <c r="A9030" i="91"/>
  <c r="A9031" i="91"/>
  <c r="A9032" i="91"/>
  <c r="A9033" i="91"/>
  <c r="A9034" i="91"/>
  <c r="A9035" i="91"/>
  <c r="A9036" i="91"/>
  <c r="A9037" i="91"/>
  <c r="A9038" i="91"/>
  <c r="A9039" i="91"/>
  <c r="A9040" i="91"/>
  <c r="A9041" i="91"/>
  <c r="A9042" i="91"/>
  <c r="A9043" i="91"/>
  <c r="A9044" i="91"/>
  <c r="A9045" i="91"/>
  <c r="A9046" i="91"/>
  <c r="A9047" i="91"/>
  <c r="A9048" i="91"/>
  <c r="A9049" i="91"/>
  <c r="A9050" i="91"/>
  <c r="A9051" i="91"/>
  <c r="A9052" i="91"/>
  <c r="A9053" i="91"/>
  <c r="A9054" i="91"/>
  <c r="A9055" i="91"/>
  <c r="A9056" i="91"/>
  <c r="A9057" i="91"/>
  <c r="A9058" i="91"/>
  <c r="A9059" i="91"/>
  <c r="A9060" i="91"/>
  <c r="A9061" i="91"/>
  <c r="A9062" i="91"/>
  <c r="A9063" i="91"/>
  <c r="A9064" i="91"/>
  <c r="A9065" i="91"/>
  <c r="A9066" i="91"/>
  <c r="A9067" i="91"/>
  <c r="A9068" i="91"/>
  <c r="A9069" i="91"/>
  <c r="A9070" i="91"/>
  <c r="A9071" i="91"/>
  <c r="A9072" i="91"/>
  <c r="A9073" i="91"/>
  <c r="A9074" i="91"/>
  <c r="A9075" i="91"/>
  <c r="A9076" i="91"/>
  <c r="A9077" i="91"/>
  <c r="A9078" i="91"/>
  <c r="A9079" i="91"/>
  <c r="A9080" i="91"/>
  <c r="A9081" i="91"/>
  <c r="A9082" i="91"/>
  <c r="A9083" i="91"/>
  <c r="A9084" i="91"/>
  <c r="A9085" i="91"/>
  <c r="A9086" i="91"/>
  <c r="A9087" i="91"/>
  <c r="A9088" i="91"/>
  <c r="A9089" i="91"/>
  <c r="A9090" i="91"/>
  <c r="A9091" i="91"/>
  <c r="A9092" i="91"/>
  <c r="A9093" i="91"/>
  <c r="A9094" i="91"/>
  <c r="A9095" i="91"/>
  <c r="A9096" i="91"/>
  <c r="A9097" i="91"/>
  <c r="A9098" i="91"/>
  <c r="A9099" i="91"/>
  <c r="A9100" i="91"/>
  <c r="A9101" i="91"/>
  <c r="A9102" i="91"/>
  <c r="A9103" i="91"/>
  <c r="A9104" i="91"/>
  <c r="A9105" i="91"/>
  <c r="A9106" i="91"/>
  <c r="A9107" i="91"/>
  <c r="A9108" i="91"/>
  <c r="A9109" i="91"/>
  <c r="A9110" i="91"/>
  <c r="A9111" i="91"/>
  <c r="A9112" i="91"/>
  <c r="A9113" i="91"/>
  <c r="A9114" i="91"/>
  <c r="A9115" i="91"/>
  <c r="A9116" i="91"/>
  <c r="A9117" i="91"/>
  <c r="A9118" i="91"/>
  <c r="A9119" i="91"/>
  <c r="A9120" i="91"/>
  <c r="A9121" i="91"/>
  <c r="A9122" i="91"/>
  <c r="A9123" i="91"/>
  <c r="A9124" i="91"/>
  <c r="A9125" i="91"/>
  <c r="A9126" i="91"/>
  <c r="A9127" i="91"/>
  <c r="A9128" i="91"/>
  <c r="A9129" i="91"/>
  <c r="A9130" i="91"/>
  <c r="A9131" i="91"/>
  <c r="A9132" i="91"/>
  <c r="A9133" i="91"/>
  <c r="A9134" i="91"/>
  <c r="A9135" i="91"/>
  <c r="A9136" i="91"/>
  <c r="A9137" i="91"/>
  <c r="A9138" i="91"/>
  <c r="A9139" i="91"/>
  <c r="A9140" i="91"/>
  <c r="A9141" i="91"/>
  <c r="A9142" i="91"/>
  <c r="A9143" i="91"/>
  <c r="A9144" i="91"/>
  <c r="A9145" i="91"/>
  <c r="A9146" i="91"/>
  <c r="A9147" i="91"/>
  <c r="A9148" i="91"/>
  <c r="A9149" i="91"/>
  <c r="A9150" i="91"/>
  <c r="A9151" i="91"/>
  <c r="A9152" i="91"/>
  <c r="A9153" i="91"/>
  <c r="A9154" i="91"/>
  <c r="A9155" i="91"/>
  <c r="A9156" i="91"/>
  <c r="A9157" i="91"/>
  <c r="A9158" i="91"/>
  <c r="A9159" i="91"/>
  <c r="A9160" i="91"/>
  <c r="A9161" i="91"/>
  <c r="A9162" i="91"/>
  <c r="A9163" i="91"/>
  <c r="A9164" i="91"/>
  <c r="A9165" i="91"/>
  <c r="A9166" i="91"/>
  <c r="A9167" i="91"/>
  <c r="A9168" i="91"/>
  <c r="A9169" i="91"/>
  <c r="A9170" i="91"/>
  <c r="A9171" i="91"/>
  <c r="A9172" i="91"/>
  <c r="A9173" i="91"/>
  <c r="A9174" i="91"/>
  <c r="A9175" i="91"/>
  <c r="A9176" i="91"/>
  <c r="A9177" i="91"/>
  <c r="A9178" i="91"/>
  <c r="A9179" i="91"/>
  <c r="A9180" i="91"/>
  <c r="A9181" i="91"/>
  <c r="A9182" i="91"/>
  <c r="A9183" i="91"/>
  <c r="A9184" i="91"/>
  <c r="A9185" i="91"/>
  <c r="A9186" i="91"/>
  <c r="A9187" i="91"/>
  <c r="A9188" i="91"/>
  <c r="A9189" i="91"/>
  <c r="A9190" i="91"/>
  <c r="A9191" i="91"/>
  <c r="A9192" i="91"/>
  <c r="A9193" i="91"/>
  <c r="A9194" i="91"/>
  <c r="A9195" i="91"/>
  <c r="A9196" i="91"/>
  <c r="A9197" i="91"/>
  <c r="A9198" i="91"/>
  <c r="A9199" i="91"/>
  <c r="A9200" i="91"/>
  <c r="A9201" i="91"/>
  <c r="A9202" i="91"/>
  <c r="A9203" i="91"/>
  <c r="A9204" i="91"/>
  <c r="A9205" i="91"/>
  <c r="A9206" i="91"/>
  <c r="A9207" i="91"/>
  <c r="A9208" i="91"/>
  <c r="A9209" i="91"/>
  <c r="A9210" i="91"/>
  <c r="A9211" i="91"/>
  <c r="A9212" i="91"/>
  <c r="A9213" i="91"/>
  <c r="A9214" i="91"/>
  <c r="A9215" i="91"/>
  <c r="A9216" i="91"/>
  <c r="A9217" i="91"/>
  <c r="A9218" i="91"/>
  <c r="A9219" i="91"/>
  <c r="A9220" i="91"/>
  <c r="A9221" i="91"/>
  <c r="A9222" i="91"/>
  <c r="A9223" i="91"/>
  <c r="A9224" i="91"/>
  <c r="A9225" i="91"/>
  <c r="A9226" i="91"/>
  <c r="A9227" i="91"/>
  <c r="A9228" i="91"/>
  <c r="A9229" i="91"/>
  <c r="A9230" i="91"/>
  <c r="A9231" i="91"/>
  <c r="A9232" i="91"/>
  <c r="A9233" i="91"/>
  <c r="A9234" i="91"/>
  <c r="A9235" i="91"/>
  <c r="A9236" i="91"/>
  <c r="A9237" i="91"/>
  <c r="A9238" i="91"/>
  <c r="A9239" i="91"/>
  <c r="A9240" i="91"/>
  <c r="A9241" i="91"/>
  <c r="A9242" i="91"/>
  <c r="A9243" i="91"/>
  <c r="A9244" i="91"/>
  <c r="A9245" i="91"/>
  <c r="A9246" i="91"/>
  <c r="A9247" i="91"/>
  <c r="A9248" i="91"/>
  <c r="A9249" i="91"/>
  <c r="A9250" i="91"/>
  <c r="A9251" i="91"/>
  <c r="A9252" i="91"/>
  <c r="A9253" i="91"/>
  <c r="A9254" i="91"/>
  <c r="A9255" i="91"/>
  <c r="A9256" i="91"/>
  <c r="A9257" i="91"/>
  <c r="A9258" i="91"/>
  <c r="A9259" i="91"/>
  <c r="A9260" i="91"/>
  <c r="A9261" i="91"/>
  <c r="A9262" i="91"/>
  <c r="A9263" i="91"/>
  <c r="A9264" i="91"/>
  <c r="A9265" i="91"/>
  <c r="A9266" i="91"/>
  <c r="A9267" i="91"/>
  <c r="A9268" i="91"/>
  <c r="A9269" i="91"/>
  <c r="A9270" i="91"/>
  <c r="A9271" i="91"/>
  <c r="A9272" i="91"/>
  <c r="A9273" i="91"/>
  <c r="A9274" i="91"/>
  <c r="A9275" i="91"/>
  <c r="A9276" i="91"/>
  <c r="A9277" i="91"/>
  <c r="A9278" i="91"/>
  <c r="A9279" i="91"/>
  <c r="A9280" i="91"/>
  <c r="A9281" i="91"/>
  <c r="A9282" i="91"/>
  <c r="A9283" i="91"/>
  <c r="A9284" i="91"/>
  <c r="A9285" i="91"/>
  <c r="A9286" i="91"/>
  <c r="A9287" i="91"/>
  <c r="A9288" i="91"/>
  <c r="A9289" i="91"/>
  <c r="A9290" i="91"/>
  <c r="A9291" i="91"/>
  <c r="A9292" i="91"/>
  <c r="A9293" i="91"/>
  <c r="A9294" i="91"/>
  <c r="A9295" i="91"/>
  <c r="A9296" i="91"/>
  <c r="A9297" i="91"/>
  <c r="A9298" i="91"/>
  <c r="A9299" i="91"/>
  <c r="A9300" i="91"/>
  <c r="A9301" i="91"/>
  <c r="A9302" i="91"/>
  <c r="A9303" i="91"/>
  <c r="A9304" i="91"/>
  <c r="A9305" i="91"/>
  <c r="A9306" i="91"/>
  <c r="A9307" i="91"/>
  <c r="A9308" i="91"/>
  <c r="A9309" i="91"/>
  <c r="A9310" i="91"/>
  <c r="A9311" i="91"/>
  <c r="A9312" i="91"/>
  <c r="A9313" i="91"/>
  <c r="A9314" i="91"/>
  <c r="A9315" i="91"/>
  <c r="A9316" i="91"/>
  <c r="A9317" i="91"/>
  <c r="A9318" i="91"/>
  <c r="A9319" i="91"/>
  <c r="A9320" i="91"/>
  <c r="A9321" i="91"/>
  <c r="A9322" i="91"/>
  <c r="A9323" i="91"/>
  <c r="A9324" i="91"/>
  <c r="A9325" i="91"/>
  <c r="A9326" i="91"/>
  <c r="A9327" i="91"/>
  <c r="A9328" i="91"/>
  <c r="A9329" i="91"/>
  <c r="A9330" i="91"/>
  <c r="A9331" i="91"/>
  <c r="A9332" i="91"/>
  <c r="A9333" i="91"/>
  <c r="A9334" i="91"/>
  <c r="A9335" i="91"/>
  <c r="A9336" i="91"/>
  <c r="A9337" i="91"/>
  <c r="A9338" i="91"/>
  <c r="A9339" i="91"/>
  <c r="A9340" i="91"/>
  <c r="A9341" i="91"/>
  <c r="A9342" i="91"/>
  <c r="A9343" i="91"/>
  <c r="A9345" i="91"/>
  <c r="A9346" i="91"/>
  <c r="A9347" i="91"/>
  <c r="A9348" i="91"/>
  <c r="A9349" i="91"/>
  <c r="A9350" i="91"/>
  <c r="A9351" i="91"/>
  <c r="A9352" i="91"/>
  <c r="A9353" i="91"/>
  <c r="A9354" i="91"/>
  <c r="A9355" i="91"/>
  <c r="A9356" i="91"/>
  <c r="A9357" i="91"/>
  <c r="A9358" i="91"/>
  <c r="A9359" i="91"/>
  <c r="A9360" i="91"/>
  <c r="A9361" i="91"/>
  <c r="A9362" i="91"/>
  <c r="A9363" i="91"/>
  <c r="A9364" i="91"/>
  <c r="A9365" i="91"/>
  <c r="A9366" i="91"/>
  <c r="A9367" i="91"/>
  <c r="A9368" i="91"/>
  <c r="A9369" i="91"/>
  <c r="A9370" i="91"/>
  <c r="A9371" i="91"/>
  <c r="A9372" i="91"/>
  <c r="A9373" i="91"/>
  <c r="A9375" i="91"/>
  <c r="A9376" i="91"/>
  <c r="A9377" i="91"/>
  <c r="A9378" i="91"/>
  <c r="A9379" i="91"/>
  <c r="A9380" i="91"/>
  <c r="A9381" i="91"/>
  <c r="A9382" i="91"/>
  <c r="A9383" i="91"/>
  <c r="A9384" i="91"/>
  <c r="A9385" i="91"/>
  <c r="A9386" i="91"/>
  <c r="A9387" i="91"/>
  <c r="A9388" i="91"/>
  <c r="A9389" i="91"/>
  <c r="A9390" i="91"/>
  <c r="A9391" i="91"/>
  <c r="A9392" i="91"/>
  <c r="A9393" i="91"/>
  <c r="A9394" i="91"/>
  <c r="A9395" i="91"/>
  <c r="A9396" i="91"/>
  <c r="A9397" i="91"/>
  <c r="A9398" i="91"/>
  <c r="A9399" i="91"/>
  <c r="A9400" i="91"/>
  <c r="A9401" i="91"/>
  <c r="A9402" i="91"/>
  <c r="A9403" i="91"/>
  <c r="A9404" i="91"/>
  <c r="A9405" i="91"/>
  <c r="A9406" i="91"/>
  <c r="A9407" i="91"/>
  <c r="A9408" i="91"/>
  <c r="A9409" i="91"/>
  <c r="A9410" i="91"/>
  <c r="A9411" i="91"/>
  <c r="A9412" i="91"/>
  <c r="A9413" i="91"/>
  <c r="A9414" i="91"/>
  <c r="A9415" i="91"/>
  <c r="A9416" i="91"/>
  <c r="A9417" i="91"/>
  <c r="A9418" i="91"/>
  <c r="A9419" i="91"/>
  <c r="A9420" i="91"/>
  <c r="A9421" i="91"/>
  <c r="A9422" i="91"/>
  <c r="A9423" i="91"/>
  <c r="A9424" i="91"/>
  <c r="A9425" i="91"/>
  <c r="A9426" i="91"/>
  <c r="A9427" i="91"/>
  <c r="A9428" i="91"/>
  <c r="A9429" i="91"/>
  <c r="A9430" i="91"/>
  <c r="A9431" i="91"/>
  <c r="A9432" i="91"/>
  <c r="A9433" i="91"/>
  <c r="A9434" i="91"/>
  <c r="A9435" i="91"/>
  <c r="A9436" i="91"/>
  <c r="A9437" i="91"/>
  <c r="A9438" i="91"/>
  <c r="A9439" i="91"/>
  <c r="A9440" i="91"/>
  <c r="A9441" i="91"/>
  <c r="A9442" i="91"/>
  <c r="A9443" i="91"/>
  <c r="A9444" i="91"/>
  <c r="A9445" i="91"/>
  <c r="A9446" i="91"/>
  <c r="A9447" i="91"/>
  <c r="A9448" i="91"/>
  <c r="A9449" i="91"/>
  <c r="A9450" i="91"/>
  <c r="A9451" i="91"/>
  <c r="A9452" i="91"/>
  <c r="A9453" i="91"/>
  <c r="A9454" i="91"/>
  <c r="A9455" i="91"/>
  <c r="A9456" i="91"/>
  <c r="A9457" i="91"/>
  <c r="A9458" i="91"/>
  <c r="A9459" i="91"/>
  <c r="A9460" i="91"/>
  <c r="A9461" i="91"/>
  <c r="A9462" i="91"/>
  <c r="A9463" i="91"/>
  <c r="A9464" i="91"/>
  <c r="A9465" i="91"/>
  <c r="A9466" i="91"/>
  <c r="A9467" i="91"/>
  <c r="A9468" i="91"/>
  <c r="A9469" i="91"/>
  <c r="A9470" i="91"/>
  <c r="A9471" i="91"/>
  <c r="A9472" i="91"/>
  <c r="A9473" i="91"/>
  <c r="A9474" i="91"/>
  <c r="A9475" i="91"/>
  <c r="A9476" i="91"/>
  <c r="A9477" i="91"/>
  <c r="A9478" i="91"/>
  <c r="A9479" i="91"/>
  <c r="A9480" i="91"/>
  <c r="A9481" i="91"/>
  <c r="A9482" i="91"/>
  <c r="A9483" i="91"/>
  <c r="A9484" i="91"/>
  <c r="A9485" i="91"/>
  <c r="A9486" i="91"/>
  <c r="A9487" i="91"/>
  <c r="A9488" i="91"/>
  <c r="A9489" i="91"/>
  <c r="A9490" i="91"/>
  <c r="A9491" i="91"/>
  <c r="A9492" i="91"/>
  <c r="A9493" i="91"/>
  <c r="A9494" i="91"/>
  <c r="A9495" i="91"/>
  <c r="A9496" i="91"/>
  <c r="A9497" i="91"/>
  <c r="A9498" i="91"/>
  <c r="A9499" i="91"/>
  <c r="A9500" i="91"/>
  <c r="A9501" i="91"/>
  <c r="A9502" i="91"/>
  <c r="A9503" i="91"/>
  <c r="A9504" i="91"/>
  <c r="A9505" i="91"/>
  <c r="A9506" i="91"/>
  <c r="A9507" i="91"/>
  <c r="A9508" i="91"/>
  <c r="A9509" i="91"/>
  <c r="A9510" i="91"/>
  <c r="A9511" i="91"/>
  <c r="A9512" i="91"/>
  <c r="A9513" i="91"/>
  <c r="A9514" i="91"/>
  <c r="A9515" i="91"/>
  <c r="A9516" i="91"/>
  <c r="A9517" i="91"/>
  <c r="A9518" i="91"/>
  <c r="A9519" i="91"/>
  <c r="A9520" i="91"/>
  <c r="A9521" i="91"/>
  <c r="A9522" i="91"/>
  <c r="A9523" i="91"/>
  <c r="A9524" i="91"/>
  <c r="A9525" i="91"/>
  <c r="A9526" i="91"/>
  <c r="A9527" i="91"/>
  <c r="A9528" i="91"/>
  <c r="A9529" i="91"/>
  <c r="A9530" i="91"/>
  <c r="A9531" i="91"/>
  <c r="A9532" i="91"/>
  <c r="A9533" i="91"/>
  <c r="A9534" i="91"/>
  <c r="A9535" i="91"/>
  <c r="A9536" i="91"/>
  <c r="A9537" i="91"/>
  <c r="A9538" i="91"/>
  <c r="A9539" i="91"/>
  <c r="A9540" i="91"/>
  <c r="A9541" i="91"/>
  <c r="A9542" i="91"/>
  <c r="A9543" i="91"/>
  <c r="A9544" i="91"/>
  <c r="A9545" i="91"/>
  <c r="A9546" i="91"/>
  <c r="A9547" i="91"/>
  <c r="A9548" i="91"/>
  <c r="A9549" i="91"/>
  <c r="A9550" i="91"/>
  <c r="A9551" i="91"/>
  <c r="A9552" i="91"/>
  <c r="A9553" i="91"/>
  <c r="A9554" i="91"/>
  <c r="A9555" i="91"/>
  <c r="A9556" i="91"/>
  <c r="A9557" i="91"/>
  <c r="A9558" i="91"/>
  <c r="A9559" i="91"/>
  <c r="A9560" i="91"/>
  <c r="A9561" i="91"/>
  <c r="A9562" i="91"/>
  <c r="A9563" i="91"/>
  <c r="A9564" i="91"/>
  <c r="A9565" i="91"/>
  <c r="A9566" i="91"/>
  <c r="A9567" i="91"/>
  <c r="A9568" i="91"/>
  <c r="A9569" i="91"/>
  <c r="A9570" i="91"/>
  <c r="A9571" i="91"/>
  <c r="A9572" i="91"/>
  <c r="A9573" i="91"/>
  <c r="A9574" i="91"/>
  <c r="A9575" i="91"/>
  <c r="A9576" i="91"/>
  <c r="A9577" i="91"/>
  <c r="A9578" i="91"/>
  <c r="A9579" i="91"/>
  <c r="A9580" i="91"/>
  <c r="A9581" i="91"/>
  <c r="A9582" i="91"/>
  <c r="A9583" i="91"/>
  <c r="A9584" i="91"/>
  <c r="A9585" i="91"/>
  <c r="A9586" i="91"/>
  <c r="A9587" i="91"/>
  <c r="A9588" i="91"/>
  <c r="A9589" i="91"/>
  <c r="A9590" i="91"/>
  <c r="A9591" i="91"/>
  <c r="A9592" i="91"/>
  <c r="A9593" i="91"/>
  <c r="A9594" i="91"/>
  <c r="A9595" i="91"/>
  <c r="A9596" i="91"/>
  <c r="A9597" i="91"/>
  <c r="A9598" i="91"/>
  <c r="A9599" i="91"/>
  <c r="A9600" i="91"/>
  <c r="A9601" i="91"/>
  <c r="A9602" i="91"/>
  <c r="A9603" i="91"/>
  <c r="A9604" i="91"/>
  <c r="A9605" i="91"/>
  <c r="A9606" i="91"/>
  <c r="A9607" i="91"/>
  <c r="A9608" i="91"/>
  <c r="A9609" i="91"/>
  <c r="A9610" i="91"/>
  <c r="A9611" i="91"/>
  <c r="A9612" i="91"/>
  <c r="A9613" i="91"/>
  <c r="A9614" i="91"/>
  <c r="A9615" i="91"/>
  <c r="A9616" i="91"/>
  <c r="A9617" i="91"/>
  <c r="A9618" i="91"/>
  <c r="A9619" i="91"/>
  <c r="A9620" i="91"/>
  <c r="A9621" i="91"/>
  <c r="A9622" i="91"/>
  <c r="A9623" i="91"/>
  <c r="A9624" i="91"/>
  <c r="A9625" i="91"/>
  <c r="A9626" i="91"/>
  <c r="A9627" i="91"/>
  <c r="A9628" i="91"/>
  <c r="A9629" i="91"/>
  <c r="A9630" i="91"/>
  <c r="A9631" i="91"/>
  <c r="A9632" i="91"/>
  <c r="A9633" i="91"/>
  <c r="A9634" i="91"/>
  <c r="A9635" i="91"/>
  <c r="A9636" i="91"/>
  <c r="A9637" i="91"/>
  <c r="A9638" i="91"/>
  <c r="A9639" i="91"/>
  <c r="A9640" i="91"/>
  <c r="A9641" i="91"/>
  <c r="A9642" i="91"/>
  <c r="A9643" i="91"/>
  <c r="A9644" i="91"/>
  <c r="A9645" i="91"/>
  <c r="A9646" i="91"/>
  <c r="A9647" i="91"/>
  <c r="A9648" i="91"/>
  <c r="A9649" i="91"/>
  <c r="A9650" i="91"/>
  <c r="A9651" i="91"/>
  <c r="A9652" i="91"/>
  <c r="A9653" i="91"/>
  <c r="A9654" i="91"/>
  <c r="A9655" i="91"/>
  <c r="A9656" i="91"/>
  <c r="A9657" i="91"/>
  <c r="A9658" i="91"/>
  <c r="A9659" i="91"/>
  <c r="A9660" i="91"/>
  <c r="A9661" i="91"/>
  <c r="A9662" i="91"/>
  <c r="A9663" i="91"/>
  <c r="A9664" i="91"/>
  <c r="A9665" i="91"/>
  <c r="A9666" i="91"/>
  <c r="A9667" i="91"/>
  <c r="A9668" i="91"/>
  <c r="A9669" i="91"/>
  <c r="A9670" i="91"/>
  <c r="A9671" i="91"/>
  <c r="A9672" i="91"/>
  <c r="A9673" i="91"/>
  <c r="A9674" i="91"/>
  <c r="A9675" i="91"/>
  <c r="A9676" i="91"/>
  <c r="A9677" i="91"/>
  <c r="A9678" i="91"/>
  <c r="A9679" i="91"/>
  <c r="A9680" i="91"/>
  <c r="A9681" i="91"/>
  <c r="A9682" i="91"/>
  <c r="A9683" i="91"/>
  <c r="A9684" i="91"/>
  <c r="A9685" i="91"/>
  <c r="A9686" i="91"/>
  <c r="A9687" i="91"/>
  <c r="A9688" i="91"/>
  <c r="A9689" i="91"/>
  <c r="A9690" i="91"/>
  <c r="A9691" i="91"/>
  <c r="A9692" i="91"/>
  <c r="A9693" i="91"/>
  <c r="A9694" i="91"/>
  <c r="A9695" i="91"/>
  <c r="A9696" i="91"/>
  <c r="A9697" i="91"/>
  <c r="A9698" i="91"/>
  <c r="A9699" i="91"/>
  <c r="A9700" i="91"/>
  <c r="A9701" i="91"/>
  <c r="A9702" i="91"/>
  <c r="A9703" i="91"/>
  <c r="A9704" i="91"/>
  <c r="A9705" i="91"/>
  <c r="A9706" i="91"/>
  <c r="A9707" i="91"/>
  <c r="A9708" i="91"/>
  <c r="A9709" i="91"/>
  <c r="A9710" i="91"/>
  <c r="A9711" i="91"/>
  <c r="A9712" i="91"/>
  <c r="A9713" i="91"/>
  <c r="A9714" i="91"/>
  <c r="A9715" i="91"/>
  <c r="A9716" i="91"/>
  <c r="A9717" i="91"/>
  <c r="A9718" i="91"/>
  <c r="A9719" i="91"/>
  <c r="A9720" i="91"/>
  <c r="A9721" i="91"/>
  <c r="A9722" i="91"/>
  <c r="A9723" i="91"/>
  <c r="A9724" i="91"/>
  <c r="A9725" i="91"/>
  <c r="A9726" i="91"/>
  <c r="A9727" i="91"/>
  <c r="A9728" i="91"/>
  <c r="A9729" i="91"/>
  <c r="A9730" i="91"/>
  <c r="A9731" i="91"/>
  <c r="A9732" i="91"/>
  <c r="A9733" i="91"/>
  <c r="A9734" i="91"/>
  <c r="A9735" i="91"/>
  <c r="A9736" i="91"/>
  <c r="A9737" i="91"/>
  <c r="A9738" i="91"/>
  <c r="A9739" i="91"/>
  <c r="A9740" i="91"/>
  <c r="A9741" i="91"/>
  <c r="A9742" i="91"/>
  <c r="A9743" i="91"/>
  <c r="A9744" i="91"/>
  <c r="A9745" i="91"/>
  <c r="A9746" i="91"/>
  <c r="A9747" i="91"/>
  <c r="A9748" i="91"/>
  <c r="A9749" i="91"/>
  <c r="A9750" i="91"/>
  <c r="A9751" i="91"/>
  <c r="A9752" i="91"/>
  <c r="A9753" i="91"/>
  <c r="A9754" i="91"/>
  <c r="A9755" i="91"/>
  <c r="A9756" i="91"/>
  <c r="A9757" i="91"/>
  <c r="A9758" i="91"/>
  <c r="A9759" i="91"/>
  <c r="A9760" i="91"/>
  <c r="A9761" i="91"/>
  <c r="A9762" i="91"/>
  <c r="A9763" i="91"/>
  <c r="A9764" i="91"/>
  <c r="A9765" i="91"/>
  <c r="A9766" i="91"/>
  <c r="A9767" i="91"/>
  <c r="A9768" i="91"/>
  <c r="A9769" i="91"/>
  <c r="A9770" i="91"/>
  <c r="A9771" i="91"/>
  <c r="A9772" i="91"/>
  <c r="A9773" i="91"/>
  <c r="A9774" i="91"/>
  <c r="A9775" i="91"/>
  <c r="A9776" i="91"/>
  <c r="A9777" i="91"/>
  <c r="A9778" i="91"/>
  <c r="A9779" i="91"/>
  <c r="A9780" i="91"/>
  <c r="A9781" i="91"/>
  <c r="A9782" i="91"/>
  <c r="A9783" i="91"/>
  <c r="A9784" i="91"/>
  <c r="A9785" i="91"/>
  <c r="A9786" i="91"/>
  <c r="A9787" i="91"/>
  <c r="A9788" i="91"/>
  <c r="A9789" i="91"/>
  <c r="A9790" i="91"/>
  <c r="A9791" i="91"/>
  <c r="A9792" i="91"/>
  <c r="A9793" i="91"/>
  <c r="A9794" i="91"/>
  <c r="A9795" i="91"/>
  <c r="A9796" i="91"/>
  <c r="A9797" i="91"/>
  <c r="A9798" i="91"/>
  <c r="A9799" i="91"/>
  <c r="A9800" i="91"/>
  <c r="A9801" i="91"/>
  <c r="A9802" i="91"/>
  <c r="A9803" i="91"/>
  <c r="A9804" i="91"/>
  <c r="A9805" i="91"/>
  <c r="A9806" i="91"/>
  <c r="A9807" i="91"/>
  <c r="A9808" i="91"/>
  <c r="A9809" i="91"/>
  <c r="A9810" i="91"/>
  <c r="A9811" i="91"/>
  <c r="A9812" i="91"/>
  <c r="A9813" i="91"/>
  <c r="A9814" i="91"/>
  <c r="A9815" i="91"/>
  <c r="A9816" i="91"/>
  <c r="A9817" i="91"/>
  <c r="A9818" i="91"/>
  <c r="A9819" i="91"/>
  <c r="A9820" i="91"/>
  <c r="A9821" i="91"/>
  <c r="A9822" i="91"/>
  <c r="A9823" i="91"/>
  <c r="A9824" i="91"/>
  <c r="A9825" i="91"/>
  <c r="A9826" i="91"/>
  <c r="A9827" i="91"/>
  <c r="A9828" i="91"/>
  <c r="A9829" i="91"/>
  <c r="A9830" i="91"/>
  <c r="A9831" i="91"/>
  <c r="A9832" i="91"/>
  <c r="A9833" i="91"/>
  <c r="A9834" i="91"/>
  <c r="A9835" i="91"/>
  <c r="A9836" i="91"/>
  <c r="A9837" i="91"/>
  <c r="A9838" i="91"/>
  <c r="A9839" i="91"/>
  <c r="A9840" i="91"/>
  <c r="A9841" i="91"/>
  <c r="A9842" i="91"/>
  <c r="A9843" i="91"/>
  <c r="A9844" i="91"/>
  <c r="A9845" i="91"/>
  <c r="A9846" i="91"/>
  <c r="A9847" i="91"/>
  <c r="A9848" i="91"/>
  <c r="A9849" i="91"/>
  <c r="A9850" i="91"/>
  <c r="A9851" i="91"/>
  <c r="A9852" i="91"/>
  <c r="A9853" i="91"/>
  <c r="A9854" i="91"/>
  <c r="A9855" i="91"/>
  <c r="A9856" i="91"/>
  <c r="A9857" i="91"/>
  <c r="A9858" i="91"/>
  <c r="A9859" i="91"/>
  <c r="A9860" i="91"/>
  <c r="A9861" i="91"/>
  <c r="A9862" i="91"/>
  <c r="A9863" i="91"/>
  <c r="A9864" i="91"/>
  <c r="A9865" i="91"/>
  <c r="A9866" i="91"/>
  <c r="A9867" i="91"/>
  <c r="A9868" i="91"/>
  <c r="A9869" i="91"/>
  <c r="A9870" i="91"/>
  <c r="A9871" i="91"/>
  <c r="A9872" i="91"/>
  <c r="A9873" i="91"/>
  <c r="A9874" i="91"/>
  <c r="A9875" i="91"/>
  <c r="A9876" i="91"/>
  <c r="A9877" i="91"/>
  <c r="A9878" i="91"/>
  <c r="A9879" i="91"/>
  <c r="A9880" i="91"/>
  <c r="A9881" i="91"/>
  <c r="A9882" i="91"/>
  <c r="A9883" i="91"/>
  <c r="A9884" i="91"/>
  <c r="A9885" i="91"/>
  <c r="A9886" i="91"/>
  <c r="A9887" i="91"/>
  <c r="A9888" i="91"/>
  <c r="A9889" i="91"/>
  <c r="A9890" i="91"/>
  <c r="A9891" i="91"/>
  <c r="A9892" i="91"/>
  <c r="A9893" i="91"/>
  <c r="A9894" i="91"/>
  <c r="A9895" i="91"/>
  <c r="A9896" i="91"/>
  <c r="A9897" i="91"/>
  <c r="A9898" i="91"/>
  <c r="A9899" i="91"/>
  <c r="A9900" i="91"/>
  <c r="A9901" i="91"/>
  <c r="A9902" i="91"/>
  <c r="A9903" i="91"/>
  <c r="A9904" i="91"/>
  <c r="A9905" i="91"/>
  <c r="A9906" i="91"/>
  <c r="A9907" i="91"/>
  <c r="A9908" i="91"/>
  <c r="A9909" i="91"/>
  <c r="A9910" i="91"/>
  <c r="A9913" i="91"/>
  <c r="A9914" i="91"/>
  <c r="A9915" i="91"/>
  <c r="A9916" i="91"/>
  <c r="A9917" i="91"/>
  <c r="A9918" i="91"/>
  <c r="A9919" i="91"/>
  <c r="A9920" i="91"/>
  <c r="A9921" i="91"/>
  <c r="A9922" i="91"/>
  <c r="A9923" i="91"/>
  <c r="A9924" i="91"/>
  <c r="A9925" i="91"/>
  <c r="A9926" i="91"/>
  <c r="A9928" i="91"/>
  <c r="A9929" i="91"/>
  <c r="A9930" i="91"/>
  <c r="A9931" i="91"/>
  <c r="A9932" i="91"/>
  <c r="A9933" i="91"/>
  <c r="A9934" i="91"/>
  <c r="A9935" i="91"/>
  <c r="A9936" i="91"/>
  <c r="A9937" i="91"/>
  <c r="A9938" i="91"/>
  <c r="A9939" i="91"/>
  <c r="A9940" i="91"/>
  <c r="A9941" i="91"/>
  <c r="A9942" i="91"/>
  <c r="A9943" i="91"/>
  <c r="A9944" i="91"/>
  <c r="A9945" i="91"/>
  <c r="A9946" i="91"/>
  <c r="A9947" i="91"/>
  <c r="A9948" i="91"/>
  <c r="A9949" i="91"/>
  <c r="A9950" i="91"/>
  <c r="A9951" i="91"/>
  <c r="A9952" i="91"/>
  <c r="A9953" i="91"/>
  <c r="A9954" i="91"/>
  <c r="A9955" i="91"/>
  <c r="A9956" i="91"/>
  <c r="A9957" i="91"/>
  <c r="A9958" i="91"/>
  <c r="A9959" i="91"/>
  <c r="A9960" i="91"/>
  <c r="A9961" i="91"/>
  <c r="A9962" i="91"/>
  <c r="A9963" i="91"/>
  <c r="A9964" i="91"/>
  <c r="A9965" i="91"/>
  <c r="A9966" i="91"/>
  <c r="A9967" i="91"/>
  <c r="A9968" i="91"/>
  <c r="A9969" i="91"/>
  <c r="A9970" i="91"/>
  <c r="A9971" i="91"/>
  <c r="A9972" i="91"/>
  <c r="A9973" i="91"/>
  <c r="A9974" i="91"/>
  <c r="A9975" i="91"/>
  <c r="A9976" i="91"/>
  <c r="A9977" i="91"/>
  <c r="A9978" i="91"/>
  <c r="A9979" i="91"/>
  <c r="A9980" i="91"/>
  <c r="A9981" i="91"/>
  <c r="A9982" i="91"/>
  <c r="A9983" i="91"/>
  <c r="A9984" i="91"/>
  <c r="A9985" i="91"/>
  <c r="A9986" i="91"/>
  <c r="A9987" i="91"/>
  <c r="A9988" i="91"/>
  <c r="A9989" i="91"/>
  <c r="A9990" i="91"/>
  <c r="A9991" i="91"/>
  <c r="A9992" i="91"/>
  <c r="A9993" i="91"/>
  <c r="A9994" i="91"/>
  <c r="A9995" i="91"/>
  <c r="A9996" i="91"/>
  <c r="A9997" i="91"/>
  <c r="A9998" i="91"/>
  <c r="A9999" i="91"/>
  <c r="A10000" i="91"/>
  <c r="A10001" i="91"/>
  <c r="A10002" i="91"/>
  <c r="A10003" i="91"/>
  <c r="A10004" i="91"/>
  <c r="A10005" i="91"/>
  <c r="A10006" i="91"/>
  <c r="A10007" i="91"/>
  <c r="A10008" i="91"/>
  <c r="A10009" i="91"/>
  <c r="A10010" i="91"/>
  <c r="A10011" i="91"/>
  <c r="A10012" i="91"/>
  <c r="A10013" i="91"/>
  <c r="A10014" i="91"/>
  <c r="A10015" i="91"/>
  <c r="A10016" i="91"/>
  <c r="A10017" i="91"/>
  <c r="A10018" i="91"/>
  <c r="A10019" i="91"/>
  <c r="A10020" i="91"/>
  <c r="A10021" i="91"/>
  <c r="A10022" i="91"/>
  <c r="A10023" i="91"/>
  <c r="A10024" i="91"/>
  <c r="A10025" i="91"/>
  <c r="A10026" i="91"/>
  <c r="A10027" i="91"/>
  <c r="A10028" i="91"/>
  <c r="A10029" i="91"/>
  <c r="A10030" i="91"/>
  <c r="A10031" i="91"/>
  <c r="A10032" i="91"/>
  <c r="A10033" i="91"/>
  <c r="A10034" i="91"/>
  <c r="A10035" i="91"/>
  <c r="A10036" i="91"/>
  <c r="A10037" i="91"/>
  <c r="A10038" i="91"/>
  <c r="A10039" i="91"/>
  <c r="A10040" i="91"/>
  <c r="A10041" i="91"/>
  <c r="A10042" i="91"/>
  <c r="A10043" i="91"/>
  <c r="A10044" i="91"/>
  <c r="A10045" i="91"/>
  <c r="A10046" i="91"/>
  <c r="A10047" i="91"/>
  <c r="A10048" i="91"/>
  <c r="A10049" i="91"/>
  <c r="A10050" i="91"/>
  <c r="A10051" i="91"/>
  <c r="A10052" i="91"/>
  <c r="A10053" i="91"/>
  <c r="A10054" i="91"/>
  <c r="A10055" i="91"/>
  <c r="A10056" i="91"/>
  <c r="A10057" i="91"/>
  <c r="A10058" i="91"/>
  <c r="A10059" i="91"/>
  <c r="A10060" i="91"/>
  <c r="A10061" i="91"/>
  <c r="A10062" i="91"/>
  <c r="A10063" i="91"/>
  <c r="A10064" i="91"/>
  <c r="A10065" i="91"/>
  <c r="A10066" i="91"/>
  <c r="A10067" i="91"/>
  <c r="A10068" i="91"/>
  <c r="A10069" i="91"/>
  <c r="A10070" i="91"/>
  <c r="A10071" i="91"/>
  <c r="A10072" i="91"/>
  <c r="A10073" i="91"/>
  <c r="A10074" i="91"/>
  <c r="A10075" i="91"/>
  <c r="A10076" i="91"/>
  <c r="A10077" i="91"/>
  <c r="A10078" i="91"/>
  <c r="A10079" i="91"/>
  <c r="A10080" i="91"/>
  <c r="A10081" i="91"/>
  <c r="A10082" i="91"/>
  <c r="A10083" i="91"/>
  <c r="A10084" i="91"/>
  <c r="A10085" i="91"/>
  <c r="A10086" i="91"/>
  <c r="A10087" i="91"/>
  <c r="A10088" i="91"/>
  <c r="A10089" i="91"/>
  <c r="A10090" i="91"/>
  <c r="A10091" i="91"/>
  <c r="A10092" i="91"/>
  <c r="A10093" i="91"/>
  <c r="A10094" i="91"/>
  <c r="A10095" i="91"/>
  <c r="A10096" i="91"/>
  <c r="A10097" i="91"/>
  <c r="A10098" i="91"/>
  <c r="A10099" i="91"/>
  <c r="A10100" i="91"/>
  <c r="A10101" i="91"/>
  <c r="A10102" i="91"/>
  <c r="A10103" i="91"/>
  <c r="A10104" i="91"/>
  <c r="A10105" i="91"/>
  <c r="A10106" i="91"/>
  <c r="A10107" i="91"/>
  <c r="A10108" i="91"/>
  <c r="A10109" i="91"/>
  <c r="A10110" i="91"/>
  <c r="A10111" i="91"/>
  <c r="A10112" i="91"/>
  <c r="A10113" i="91"/>
  <c r="A10114" i="91"/>
  <c r="A10115" i="91"/>
  <c r="A10116" i="91"/>
  <c r="A10117" i="91"/>
  <c r="A10118" i="91"/>
  <c r="A10119" i="91"/>
  <c r="A10120" i="91"/>
  <c r="A10121" i="91"/>
  <c r="A10122" i="91"/>
  <c r="A10123" i="91"/>
  <c r="A10124" i="91"/>
  <c r="A10125" i="91"/>
  <c r="A10126" i="91"/>
  <c r="A10127" i="91"/>
  <c r="A10128" i="91"/>
  <c r="A10129" i="91"/>
  <c r="A10130" i="91"/>
  <c r="A10131" i="91"/>
  <c r="A10132" i="91"/>
  <c r="A10133" i="91"/>
  <c r="A10134" i="91"/>
  <c r="A10135" i="91"/>
  <c r="A10136" i="91"/>
  <c r="A10137" i="91"/>
  <c r="A10138" i="91"/>
  <c r="A10139" i="91"/>
  <c r="A10140" i="91"/>
  <c r="A10141" i="91"/>
  <c r="A10142" i="91"/>
  <c r="A10143" i="91"/>
  <c r="A10144" i="91"/>
  <c r="A10145" i="91"/>
  <c r="A10146" i="91"/>
  <c r="A10147" i="91"/>
  <c r="A10148" i="91"/>
  <c r="A10149" i="91"/>
  <c r="A10150" i="91"/>
  <c r="A10151" i="91"/>
  <c r="A10152" i="91"/>
  <c r="A10153" i="91"/>
  <c r="A10154" i="91"/>
  <c r="A10155" i="91"/>
  <c r="A10156" i="91"/>
  <c r="A10157" i="91"/>
  <c r="A10158" i="91"/>
  <c r="A10159" i="91"/>
  <c r="A10160" i="91"/>
  <c r="A10161" i="91"/>
  <c r="A10162" i="91"/>
  <c r="A10163" i="91"/>
  <c r="A10164" i="91"/>
  <c r="A10165" i="91"/>
  <c r="A10166" i="91"/>
  <c r="A10167" i="91"/>
  <c r="A10168" i="91"/>
  <c r="A10169" i="91"/>
  <c r="A10170" i="91"/>
  <c r="A10171" i="91"/>
  <c r="A10172" i="91"/>
  <c r="A10173" i="91"/>
  <c r="A10174" i="91"/>
  <c r="A10175" i="91"/>
  <c r="A10176" i="91"/>
  <c r="A10177" i="91"/>
  <c r="A10178" i="91"/>
  <c r="A10179" i="91"/>
  <c r="A10180" i="91"/>
  <c r="A10181" i="91"/>
  <c r="A10182" i="91"/>
  <c r="A10183" i="91"/>
  <c r="A10184" i="91"/>
  <c r="A10185" i="91"/>
  <c r="A10186" i="91"/>
  <c r="A10187" i="91"/>
  <c r="A10188" i="91"/>
  <c r="A10189" i="91"/>
  <c r="A10190" i="91"/>
  <c r="A10191" i="91"/>
  <c r="A10192" i="91"/>
  <c r="A10193" i="91"/>
  <c r="A10194" i="91"/>
  <c r="A10195" i="91"/>
  <c r="A10196" i="91"/>
  <c r="A10197" i="91"/>
  <c r="A10198" i="91"/>
  <c r="A10199" i="91"/>
  <c r="A10200" i="91"/>
  <c r="A10201" i="91"/>
  <c r="A10202" i="91"/>
  <c r="A10203" i="91"/>
  <c r="A10204" i="91"/>
  <c r="A10205" i="91"/>
  <c r="A10206" i="91"/>
  <c r="A10207" i="91"/>
  <c r="A10208" i="91"/>
  <c r="A10209" i="91"/>
  <c r="A10210" i="91"/>
  <c r="A10211" i="91"/>
  <c r="A10212" i="91"/>
  <c r="A10213" i="91"/>
  <c r="A10214" i="91"/>
  <c r="A10215" i="91"/>
  <c r="A10216" i="91"/>
  <c r="A10217" i="91"/>
  <c r="A10218" i="91"/>
  <c r="A10219" i="91"/>
  <c r="A10220" i="91"/>
  <c r="A10221" i="91"/>
  <c r="A10222" i="91"/>
  <c r="A10223" i="91"/>
  <c r="A10224" i="91"/>
  <c r="A10225" i="91"/>
  <c r="A10226" i="91"/>
  <c r="A10227" i="91"/>
  <c r="A10228" i="91"/>
  <c r="A10229" i="91"/>
  <c r="A10230" i="91"/>
  <c r="A10231" i="91"/>
  <c r="A10232" i="91"/>
  <c r="A10233" i="91"/>
  <c r="A10234" i="91"/>
  <c r="A10235" i="91"/>
  <c r="A10236" i="91"/>
  <c r="A10237" i="91"/>
  <c r="A10238" i="91"/>
  <c r="A10239" i="91"/>
  <c r="A10240" i="91"/>
  <c r="A10241" i="91"/>
  <c r="A10242" i="91"/>
  <c r="A10243" i="91"/>
  <c r="A10244" i="91"/>
  <c r="A10245" i="91"/>
  <c r="A10246" i="91"/>
  <c r="A10247" i="91"/>
  <c r="A10248" i="91"/>
  <c r="A10249" i="91"/>
  <c r="A10250" i="91"/>
  <c r="A10251" i="91"/>
  <c r="A10252" i="91"/>
  <c r="A10253" i="91"/>
  <c r="A10254" i="91"/>
  <c r="A10255" i="91"/>
  <c r="A10256" i="91"/>
  <c r="A10257" i="91"/>
  <c r="A10258" i="91"/>
  <c r="A10259" i="91"/>
  <c r="A10260" i="91"/>
  <c r="A10261" i="91"/>
  <c r="A10262" i="91"/>
  <c r="A10263" i="91"/>
  <c r="A10264" i="91"/>
  <c r="A10265" i="91"/>
  <c r="A10266" i="91"/>
  <c r="A10267" i="91"/>
  <c r="A10268" i="91"/>
  <c r="A10269" i="91"/>
  <c r="A10270" i="91"/>
  <c r="A10271" i="91"/>
  <c r="A10272" i="91"/>
  <c r="A10273" i="91"/>
  <c r="A10274" i="91"/>
  <c r="A10275" i="91"/>
  <c r="A10276" i="91"/>
  <c r="A10277" i="91"/>
  <c r="A10278" i="91"/>
  <c r="A10279" i="91"/>
  <c r="A10280" i="91"/>
  <c r="A10281" i="91"/>
  <c r="A10282" i="91"/>
  <c r="A10283" i="91"/>
  <c r="A10284" i="91"/>
  <c r="A10285" i="91"/>
  <c r="A10286" i="91"/>
  <c r="A10287" i="91"/>
  <c r="A10288" i="91"/>
  <c r="A10289" i="91"/>
  <c r="A10290" i="91"/>
  <c r="A10291" i="91"/>
  <c r="A10292" i="91"/>
  <c r="A10293" i="91"/>
  <c r="A10294" i="91"/>
  <c r="A10295" i="91"/>
  <c r="A10296" i="91"/>
  <c r="A10297" i="91"/>
  <c r="A10298" i="91"/>
  <c r="A10299" i="91"/>
  <c r="A10300" i="91"/>
  <c r="A10301" i="91"/>
  <c r="A10302" i="91"/>
  <c r="A10303" i="91"/>
  <c r="A10304" i="91"/>
  <c r="A10305" i="91"/>
  <c r="A10306" i="91"/>
  <c r="A10307" i="91"/>
  <c r="A10308" i="91"/>
  <c r="A10309" i="91"/>
  <c r="A10310" i="91"/>
  <c r="A10311" i="91"/>
  <c r="A10312" i="91"/>
  <c r="A10313" i="91"/>
  <c r="A10314" i="91"/>
  <c r="A10315" i="91"/>
  <c r="A10316" i="91"/>
  <c r="A10317" i="91"/>
  <c r="A10318" i="91"/>
  <c r="A10319" i="91"/>
  <c r="A10320" i="91"/>
  <c r="A10321" i="91"/>
  <c r="A10322" i="91"/>
  <c r="A10323" i="91"/>
  <c r="A10324" i="91"/>
  <c r="A10325" i="91"/>
  <c r="A10326" i="91"/>
  <c r="A10327" i="91"/>
  <c r="A10328" i="91"/>
  <c r="A10329" i="91"/>
  <c r="A10330" i="91"/>
  <c r="A10331" i="91"/>
  <c r="A10332" i="91"/>
  <c r="A10333" i="91"/>
  <c r="A10334" i="91"/>
  <c r="A10335" i="91"/>
  <c r="A10336" i="91"/>
  <c r="A10337" i="91"/>
  <c r="A10338" i="91"/>
  <c r="A10339" i="91"/>
  <c r="A10340" i="91"/>
  <c r="A10341" i="91"/>
  <c r="A10342" i="91"/>
  <c r="A10343" i="91"/>
  <c r="A10344" i="91"/>
  <c r="A10345" i="91"/>
  <c r="A10346" i="91"/>
  <c r="A10347" i="91"/>
  <c r="A10348" i="91"/>
  <c r="A10349" i="91"/>
  <c r="A10350" i="91"/>
  <c r="A10351" i="91"/>
  <c r="A10352" i="91"/>
  <c r="A10353" i="91"/>
  <c r="A10354" i="91"/>
  <c r="A10355" i="91"/>
  <c r="A10356" i="91"/>
  <c r="A10357" i="91"/>
  <c r="A10358" i="91"/>
  <c r="A10359" i="91"/>
  <c r="A10360" i="91"/>
  <c r="A10361" i="91"/>
  <c r="A10362" i="91"/>
  <c r="A10363" i="91"/>
  <c r="A10364" i="91"/>
  <c r="A10365" i="91"/>
  <c r="A10366" i="91"/>
  <c r="A10367" i="91"/>
  <c r="A10368" i="91"/>
  <c r="A10369" i="91"/>
  <c r="A10370" i="91"/>
  <c r="A10371" i="91"/>
  <c r="A10372" i="91"/>
  <c r="A10373" i="91"/>
  <c r="A10374" i="91"/>
  <c r="A10375" i="91"/>
  <c r="A10376" i="91"/>
  <c r="A10377" i="91"/>
  <c r="A10378" i="91"/>
  <c r="A10379" i="91"/>
  <c r="A10380" i="91"/>
  <c r="A10381" i="91"/>
  <c r="A10382" i="91"/>
  <c r="A10383" i="91"/>
  <c r="A10384" i="91"/>
  <c r="A10385" i="91"/>
  <c r="A10386" i="91"/>
  <c r="A10387" i="91"/>
  <c r="A10388" i="91"/>
  <c r="A10389" i="91"/>
  <c r="A10390" i="91"/>
  <c r="A10391" i="91"/>
  <c r="A10392" i="91"/>
  <c r="A10393" i="91"/>
  <c r="A10394" i="91"/>
  <c r="A10395" i="91"/>
  <c r="A10396" i="91"/>
  <c r="A10397" i="91"/>
  <c r="A10398" i="91"/>
  <c r="A10399" i="91"/>
  <c r="A10400" i="91"/>
  <c r="A10401" i="91"/>
  <c r="A10402" i="91"/>
  <c r="A10403" i="91"/>
  <c r="A10404" i="91"/>
  <c r="A10405" i="91"/>
  <c r="A10406" i="91"/>
  <c r="A10407" i="91"/>
  <c r="A10408" i="91"/>
  <c r="A10409" i="91"/>
  <c r="A10410" i="91"/>
  <c r="A10411" i="91"/>
  <c r="A10412" i="91"/>
  <c r="A10413" i="91"/>
  <c r="A10414" i="91"/>
  <c r="A10415" i="91"/>
  <c r="A10416" i="91"/>
  <c r="A10417" i="91"/>
  <c r="A10418" i="91"/>
  <c r="A10419" i="91"/>
  <c r="A10420" i="91"/>
  <c r="A10421" i="91"/>
  <c r="A10422" i="91"/>
  <c r="A10423" i="91"/>
  <c r="A10425" i="91"/>
  <c r="A10426" i="91"/>
  <c r="A10427" i="91"/>
  <c r="A10428" i="91"/>
  <c r="A10429" i="91"/>
  <c r="A10430" i="91"/>
  <c r="A10431" i="91"/>
  <c r="A10432" i="91"/>
  <c r="A10433" i="91"/>
  <c r="A10434" i="91"/>
  <c r="A10435" i="91"/>
  <c r="A10436" i="91"/>
  <c r="A10437" i="91"/>
  <c r="A10438" i="91"/>
  <c r="A10440" i="91"/>
  <c r="A10441" i="91"/>
  <c r="A10442" i="91"/>
  <c r="A10443" i="91"/>
  <c r="A10444" i="91"/>
  <c r="A10445" i="91"/>
  <c r="A10446" i="91"/>
  <c r="A10447" i="91"/>
  <c r="A10448" i="91"/>
  <c r="A10449" i="91"/>
  <c r="A10450" i="91"/>
  <c r="A10451" i="91"/>
  <c r="A10452" i="91"/>
  <c r="A10453" i="91"/>
  <c r="A10454" i="91"/>
  <c r="A10455" i="91"/>
  <c r="A10456" i="91"/>
  <c r="A10457" i="91"/>
  <c r="A10458" i="91"/>
  <c r="A10459" i="91"/>
  <c r="A10460" i="91"/>
  <c r="A10461" i="91"/>
  <c r="A10462" i="91"/>
  <c r="A10463" i="91"/>
  <c r="A10464" i="91"/>
  <c r="A10465" i="91"/>
  <c r="A10466" i="91"/>
  <c r="A10467" i="91"/>
  <c r="A10468" i="91"/>
  <c r="A10469" i="91"/>
  <c r="A10470" i="91"/>
  <c r="A10471" i="91"/>
  <c r="A10472" i="91"/>
  <c r="A10473" i="91"/>
  <c r="A10474" i="91"/>
  <c r="A10475" i="91"/>
  <c r="A10476" i="91"/>
  <c r="A10477" i="91"/>
  <c r="A10478" i="91"/>
  <c r="A10479" i="91"/>
  <c r="A10480" i="91"/>
  <c r="A10481" i="91"/>
  <c r="A10482" i="91"/>
  <c r="A10483" i="91"/>
  <c r="A10484" i="91"/>
  <c r="A10485" i="91"/>
  <c r="A10486" i="91"/>
  <c r="A10487" i="91"/>
  <c r="A10488" i="91"/>
  <c r="A10489" i="91"/>
  <c r="A10490" i="91"/>
  <c r="A10491" i="91"/>
  <c r="A10492" i="91"/>
  <c r="A10493" i="91"/>
  <c r="A10494" i="91"/>
  <c r="A10495" i="91"/>
  <c r="A10496" i="91"/>
  <c r="A10497" i="91"/>
  <c r="A10498" i="91"/>
  <c r="A10499" i="91"/>
  <c r="A10500" i="91"/>
  <c r="A10501" i="91"/>
  <c r="A10502" i="91"/>
  <c r="A10503" i="91"/>
  <c r="A10504" i="91"/>
  <c r="A10505" i="91"/>
  <c r="A10506" i="91"/>
  <c r="A10507" i="91"/>
  <c r="A10508" i="91"/>
  <c r="A10509" i="91"/>
  <c r="A10510" i="91"/>
  <c r="A10511" i="91"/>
  <c r="A10512" i="91"/>
  <c r="A10513" i="91"/>
  <c r="A10514" i="91"/>
  <c r="A10515" i="91"/>
  <c r="A10516" i="91"/>
  <c r="A10517" i="91"/>
  <c r="A10518" i="91"/>
  <c r="A10519" i="91"/>
  <c r="A10520" i="91"/>
  <c r="A10521" i="91"/>
  <c r="A10522" i="91"/>
  <c r="A10523" i="91"/>
  <c r="A10524" i="91"/>
  <c r="A10525" i="91"/>
  <c r="A10526" i="91"/>
  <c r="A10527" i="91"/>
  <c r="A10528" i="91"/>
  <c r="A10529" i="91"/>
  <c r="A10530" i="91"/>
  <c r="A10531" i="91"/>
  <c r="A10532" i="91"/>
  <c r="A10533" i="91"/>
  <c r="A10534" i="91"/>
  <c r="A10535" i="91"/>
  <c r="A10536" i="91"/>
  <c r="A10537" i="91"/>
  <c r="A10538" i="91"/>
  <c r="A10539" i="91"/>
  <c r="A10540" i="91"/>
  <c r="A10541" i="91"/>
  <c r="A10542" i="91"/>
  <c r="A10543" i="91"/>
  <c r="A10544" i="91"/>
  <c r="A10545" i="91"/>
  <c r="A10546" i="91"/>
  <c r="A10547" i="91"/>
  <c r="A10548" i="91"/>
  <c r="A10549" i="91"/>
  <c r="A10550" i="91"/>
  <c r="A10551" i="91"/>
  <c r="A10552" i="91"/>
  <c r="A10553" i="91"/>
  <c r="A10554" i="91"/>
  <c r="A10555" i="91"/>
  <c r="A10556" i="91"/>
  <c r="A10557" i="91"/>
  <c r="A10558" i="91"/>
  <c r="A10559" i="91"/>
  <c r="A10560" i="91"/>
  <c r="A10561" i="91"/>
  <c r="A10562" i="91"/>
  <c r="A10563" i="91"/>
  <c r="A10564" i="91"/>
  <c r="A10565" i="91"/>
  <c r="A10566" i="91"/>
  <c r="A10567" i="91"/>
  <c r="A10568" i="91"/>
  <c r="A10569" i="91"/>
  <c r="A10570" i="91"/>
  <c r="A10571" i="91"/>
  <c r="A10572" i="91"/>
  <c r="A10573" i="91"/>
  <c r="A10574" i="91"/>
  <c r="A10575" i="91"/>
  <c r="A10576" i="91"/>
  <c r="A10577" i="91"/>
  <c r="A10578" i="91"/>
  <c r="A10579" i="91"/>
  <c r="A10580" i="91"/>
  <c r="A10581" i="91"/>
  <c r="A10582" i="91"/>
  <c r="A10583" i="91"/>
  <c r="A10584" i="91"/>
  <c r="A10585" i="91"/>
  <c r="A10586" i="91"/>
  <c r="A10587" i="91"/>
  <c r="A10588" i="91"/>
  <c r="A10589" i="91"/>
  <c r="A10590" i="91"/>
  <c r="A10591" i="91"/>
  <c r="A10592" i="91"/>
  <c r="A10593" i="91"/>
  <c r="A10594" i="91"/>
  <c r="A10595" i="91"/>
  <c r="A10596" i="91"/>
  <c r="A10597" i="91"/>
  <c r="A10598" i="91"/>
  <c r="A10599" i="91"/>
  <c r="A10600" i="91"/>
  <c r="A10601" i="91"/>
  <c r="A10602" i="91"/>
  <c r="A10603" i="91"/>
  <c r="A10604" i="91"/>
  <c r="A10605" i="91"/>
  <c r="A10606" i="91"/>
  <c r="A10607" i="91"/>
  <c r="A10608" i="91"/>
  <c r="A10609" i="91"/>
  <c r="A10610" i="91"/>
  <c r="A10611" i="91"/>
  <c r="A10612" i="91"/>
  <c r="A10613" i="91"/>
  <c r="A10614" i="91"/>
  <c r="A10615" i="91"/>
  <c r="A10616" i="91"/>
  <c r="A10617" i="91"/>
  <c r="A10618" i="91"/>
  <c r="A10619" i="91"/>
  <c r="A10620" i="91"/>
  <c r="A10621" i="91"/>
  <c r="A10622" i="91"/>
  <c r="A10623" i="91"/>
  <c r="A10624" i="91"/>
  <c r="A10625" i="91"/>
  <c r="A10626" i="91"/>
  <c r="A10627" i="91"/>
  <c r="A10628" i="91"/>
  <c r="A10629" i="91"/>
  <c r="A10630" i="91"/>
  <c r="A10631" i="91"/>
  <c r="A10632" i="91"/>
  <c r="A10633" i="91"/>
  <c r="A10634" i="91"/>
  <c r="A10635" i="91"/>
  <c r="A10636" i="91"/>
  <c r="A10637" i="91"/>
  <c r="A10638" i="91"/>
  <c r="A10639" i="91"/>
  <c r="A10640" i="91"/>
  <c r="A10641" i="91"/>
  <c r="A10642" i="91"/>
  <c r="A10643" i="91"/>
  <c r="A10644" i="91"/>
  <c r="A10645" i="91"/>
  <c r="A10646" i="91"/>
  <c r="A10647" i="91"/>
  <c r="A10648" i="91"/>
  <c r="A10649" i="91"/>
  <c r="A10650" i="91"/>
  <c r="A10651" i="91"/>
  <c r="A10652" i="91"/>
  <c r="A10653" i="91"/>
  <c r="A10654" i="91"/>
  <c r="A10655" i="91"/>
  <c r="A10656" i="91"/>
  <c r="A10657" i="91"/>
  <c r="A10658" i="91"/>
  <c r="A10659" i="91"/>
  <c r="A10660" i="91"/>
  <c r="A10661" i="91"/>
  <c r="A10662" i="91"/>
  <c r="A10663" i="91"/>
  <c r="A10664" i="91"/>
  <c r="A10665" i="91"/>
  <c r="A10666" i="91"/>
  <c r="A10667" i="91"/>
  <c r="A10668" i="91"/>
  <c r="A10669" i="91"/>
  <c r="A10670" i="91"/>
  <c r="A10671" i="91"/>
  <c r="A10672" i="91"/>
  <c r="A10673" i="91"/>
  <c r="A10674" i="91"/>
  <c r="A10675" i="91"/>
  <c r="A10676" i="91"/>
  <c r="A10677" i="91"/>
  <c r="A10678" i="91"/>
  <c r="A10679" i="91"/>
  <c r="A10680" i="91"/>
  <c r="A10681" i="91"/>
  <c r="A10682" i="91"/>
  <c r="A10683" i="91"/>
  <c r="A10684" i="91"/>
  <c r="A10685" i="91"/>
  <c r="A10686" i="91"/>
  <c r="A10687" i="91"/>
  <c r="A10688" i="91"/>
  <c r="A10689" i="91"/>
  <c r="A10690" i="91"/>
  <c r="A10691" i="91"/>
  <c r="A10692" i="91"/>
  <c r="A10693" i="91"/>
  <c r="A10694" i="91"/>
  <c r="A10695" i="91"/>
  <c r="A10696" i="91"/>
  <c r="A10697" i="91"/>
  <c r="A10698" i="91"/>
  <c r="A10699" i="91"/>
  <c r="A10700" i="91"/>
  <c r="A10701" i="91"/>
  <c r="A10702" i="91"/>
  <c r="A10703" i="91"/>
  <c r="A10704" i="91"/>
  <c r="A10705" i="91"/>
  <c r="A10706" i="91"/>
  <c r="A10707" i="91"/>
  <c r="A10708" i="91"/>
  <c r="A10709" i="91"/>
  <c r="A10710" i="91"/>
  <c r="A10711" i="91"/>
  <c r="A10712" i="91"/>
  <c r="A10713" i="91"/>
  <c r="A10714" i="91"/>
  <c r="A10715" i="91"/>
  <c r="A10716" i="91"/>
  <c r="A10717" i="91"/>
  <c r="A10718" i="91"/>
  <c r="A10719" i="91"/>
  <c r="A10720" i="91"/>
  <c r="A10721" i="91"/>
  <c r="A10722" i="91"/>
  <c r="A10723" i="91"/>
  <c r="A10724" i="91"/>
  <c r="A10725" i="91"/>
  <c r="A10726" i="91"/>
  <c r="A10727" i="91"/>
  <c r="A10728" i="91"/>
  <c r="A10729" i="91"/>
  <c r="A10730" i="91"/>
  <c r="A10731" i="91"/>
  <c r="A10732" i="91"/>
  <c r="A10733" i="91"/>
  <c r="A10734" i="91"/>
  <c r="A10735" i="91"/>
  <c r="A10736" i="91"/>
  <c r="A10737" i="91"/>
  <c r="A10738" i="91"/>
  <c r="A10739" i="91"/>
  <c r="A10740" i="91"/>
  <c r="A10741" i="91"/>
  <c r="A10742" i="91"/>
  <c r="A10743" i="91"/>
  <c r="A10744" i="91"/>
  <c r="A10745" i="91"/>
  <c r="A10746" i="91"/>
  <c r="A10747" i="91"/>
  <c r="A10748" i="91"/>
  <c r="A10749" i="91"/>
  <c r="A10750" i="91"/>
  <c r="A10751" i="91"/>
  <c r="A10752" i="91"/>
  <c r="A10753" i="91"/>
  <c r="A10754" i="91"/>
  <c r="A10755" i="91"/>
  <c r="A10756" i="91"/>
  <c r="A10757" i="91"/>
  <c r="A10758" i="91"/>
  <c r="A10759" i="91"/>
  <c r="A10760" i="91"/>
  <c r="A10761" i="91"/>
  <c r="A10762" i="91"/>
  <c r="A10763" i="91"/>
  <c r="A10764" i="91"/>
  <c r="A10765" i="91"/>
  <c r="A10766" i="91"/>
  <c r="A10767" i="91"/>
  <c r="A10768" i="91"/>
  <c r="A10769" i="91"/>
  <c r="A10770" i="91"/>
  <c r="A10771" i="91"/>
  <c r="A10772" i="91"/>
  <c r="A10773" i="91"/>
  <c r="A10774" i="91"/>
  <c r="A10775" i="91"/>
  <c r="A10776" i="91"/>
  <c r="A10777" i="91"/>
  <c r="A10778" i="91"/>
  <c r="A10779" i="91"/>
  <c r="A10780" i="91"/>
  <c r="A10781" i="91"/>
  <c r="A10782" i="91"/>
  <c r="A10783" i="91"/>
  <c r="A10784" i="91"/>
  <c r="A10785" i="91"/>
  <c r="A10786" i="91"/>
  <c r="A10787" i="91"/>
  <c r="A10788" i="91"/>
  <c r="A10789" i="91"/>
  <c r="A10790" i="91"/>
  <c r="A10791" i="91"/>
  <c r="A10792" i="91"/>
  <c r="A10793" i="91"/>
  <c r="A10794" i="91"/>
  <c r="A10795" i="91"/>
  <c r="A10796" i="91"/>
  <c r="A10797" i="91"/>
  <c r="A10798" i="91"/>
  <c r="A10799" i="91"/>
  <c r="A10800" i="91"/>
  <c r="A10801" i="91"/>
  <c r="A10802" i="91"/>
  <c r="A10803" i="91"/>
  <c r="A10804" i="91"/>
  <c r="A10805" i="91"/>
  <c r="A10806" i="91"/>
  <c r="A10807" i="91"/>
  <c r="A10808" i="91"/>
  <c r="A10809" i="91"/>
  <c r="A10810" i="91"/>
  <c r="A10811" i="91"/>
  <c r="A10812" i="91"/>
  <c r="A10813" i="91"/>
  <c r="A10814" i="91"/>
  <c r="A10815" i="91"/>
  <c r="A10816" i="91"/>
  <c r="A10817" i="91"/>
  <c r="A10818" i="91"/>
  <c r="A10819" i="91"/>
  <c r="A10820" i="91"/>
  <c r="A10821" i="91"/>
  <c r="A10822" i="91"/>
  <c r="A10823" i="91"/>
  <c r="A10824" i="91"/>
  <c r="A10825" i="91"/>
  <c r="A10826" i="91"/>
  <c r="A10827" i="91"/>
  <c r="A10828" i="91"/>
  <c r="A10829" i="91"/>
  <c r="A10830" i="91"/>
  <c r="A10831" i="91"/>
  <c r="A10832" i="91"/>
  <c r="A10833" i="91"/>
  <c r="A10834" i="91"/>
  <c r="A10835" i="91"/>
  <c r="A10836" i="91"/>
  <c r="A10840" i="91"/>
  <c r="A10841" i="91"/>
  <c r="A10842" i="91"/>
  <c r="A10843" i="91"/>
  <c r="A10844" i="91"/>
  <c r="A10845" i="91"/>
  <c r="A10846" i="91"/>
  <c r="A10847" i="91"/>
  <c r="A10848" i="91"/>
  <c r="A10849" i="91"/>
  <c r="A10850" i="91"/>
  <c r="A10851" i="91"/>
  <c r="A10852" i="91"/>
  <c r="A10853" i="91"/>
  <c r="A10854" i="91"/>
  <c r="A10855" i="91"/>
  <c r="A10856" i="91"/>
  <c r="A10857" i="91"/>
  <c r="A10858" i="91"/>
  <c r="A10859" i="91"/>
  <c r="A10860" i="91"/>
  <c r="A10861" i="91"/>
  <c r="A10862" i="91"/>
  <c r="A10863" i="91"/>
  <c r="A10864" i="91"/>
  <c r="A10865" i="91"/>
  <c r="A10866" i="91"/>
  <c r="A10867" i="91"/>
  <c r="A10868" i="91"/>
  <c r="A10869" i="91"/>
  <c r="A10870" i="91"/>
  <c r="A10871" i="91"/>
  <c r="A10872" i="91"/>
  <c r="A10873" i="91"/>
  <c r="A10874" i="91"/>
  <c r="A10875" i="91"/>
  <c r="A10876" i="91"/>
  <c r="A10877" i="91"/>
  <c r="A10878" i="91"/>
  <c r="A10879" i="91"/>
  <c r="A10880" i="91"/>
  <c r="A10881" i="91"/>
  <c r="A10882" i="91"/>
  <c r="A10883" i="91"/>
  <c r="A10884" i="91"/>
  <c r="A10885" i="91"/>
  <c r="A10886" i="91"/>
  <c r="A10887" i="91"/>
  <c r="A10888" i="91"/>
  <c r="A10889" i="91"/>
  <c r="A10890" i="91"/>
  <c r="A10891" i="91"/>
  <c r="A10892" i="91"/>
  <c r="A10893" i="91"/>
  <c r="A10894" i="91"/>
  <c r="A10895" i="91"/>
  <c r="A10896" i="91"/>
  <c r="A10897" i="91"/>
  <c r="A10898" i="91"/>
  <c r="A10899" i="91"/>
  <c r="A10900" i="91"/>
  <c r="A10901" i="91"/>
  <c r="A10902" i="91"/>
  <c r="A10903" i="91"/>
  <c r="A10904" i="91"/>
  <c r="A10905" i="91"/>
  <c r="A10906" i="91"/>
  <c r="A10907" i="91"/>
  <c r="A10908" i="91"/>
  <c r="A10909" i="91"/>
  <c r="A10910" i="91"/>
  <c r="A10911" i="91"/>
  <c r="A10912" i="91"/>
  <c r="A10913" i="91"/>
  <c r="A10914" i="91"/>
  <c r="A10915" i="91"/>
  <c r="A10916" i="91"/>
  <c r="A10917" i="91"/>
  <c r="A10918" i="91"/>
  <c r="A10919" i="91"/>
  <c r="A10920" i="91"/>
  <c r="A10921" i="91"/>
  <c r="A10922" i="91"/>
  <c r="A10923" i="91"/>
  <c r="A10924" i="91"/>
  <c r="A10925" i="91"/>
  <c r="A10926" i="91"/>
  <c r="A10927" i="91"/>
  <c r="A10928" i="91"/>
  <c r="A10929" i="91"/>
  <c r="A10930" i="91"/>
  <c r="A10931" i="91"/>
  <c r="A10932" i="91"/>
  <c r="A10933" i="91"/>
  <c r="A10934" i="91"/>
  <c r="A10935" i="91"/>
  <c r="A10936" i="91"/>
  <c r="A10937" i="91"/>
  <c r="A10938" i="91"/>
  <c r="A10939" i="91"/>
  <c r="A10940" i="91"/>
  <c r="A10941" i="91"/>
  <c r="A10942" i="91"/>
  <c r="A10943" i="91"/>
  <c r="A10944" i="91"/>
  <c r="A10945" i="91"/>
  <c r="A10946" i="91"/>
  <c r="A10947" i="91"/>
  <c r="A10948" i="91"/>
  <c r="A10949" i="91"/>
  <c r="A10950" i="91"/>
  <c r="A10951" i="91"/>
  <c r="A10952" i="91"/>
  <c r="A10953" i="91"/>
  <c r="A10954" i="91"/>
  <c r="A10955" i="91"/>
  <c r="A10956" i="91"/>
  <c r="A10957" i="91"/>
  <c r="A10958" i="91"/>
  <c r="A10959" i="91"/>
  <c r="A10960" i="91"/>
  <c r="A10961" i="91"/>
  <c r="A10962" i="91"/>
  <c r="A10963" i="91"/>
  <c r="A10964" i="91"/>
  <c r="A10965" i="91"/>
  <c r="A10966" i="91"/>
  <c r="A10967" i="91"/>
  <c r="A10968" i="91"/>
  <c r="A10969" i="91"/>
  <c r="A10970" i="91"/>
  <c r="A10971" i="91"/>
  <c r="A10972" i="91"/>
  <c r="A10973" i="91"/>
  <c r="A10974" i="91"/>
  <c r="A10975" i="91"/>
  <c r="A10976" i="91"/>
  <c r="A10977" i="91"/>
  <c r="A10978" i="91"/>
  <c r="A10979" i="91"/>
  <c r="A10980" i="91"/>
  <c r="A10981" i="91"/>
  <c r="A10982" i="91"/>
  <c r="A10983" i="91"/>
  <c r="A10984" i="91"/>
  <c r="A10985" i="91"/>
  <c r="A10986" i="91"/>
  <c r="A10987" i="91"/>
  <c r="A10988" i="91"/>
  <c r="A10989" i="91"/>
  <c r="A10990" i="91"/>
  <c r="A10991" i="91"/>
  <c r="A10992" i="91"/>
  <c r="A10993" i="91"/>
  <c r="A10994" i="91"/>
  <c r="A10995" i="91"/>
  <c r="A10996" i="91"/>
  <c r="A10997" i="91"/>
  <c r="A10998" i="91"/>
  <c r="A10999" i="91"/>
  <c r="A11000" i="91"/>
  <c r="A11001" i="91"/>
  <c r="A11002" i="91"/>
  <c r="A11003" i="91"/>
  <c r="A11004" i="91"/>
  <c r="A11005" i="91"/>
  <c r="A11006" i="91"/>
  <c r="A11007" i="91"/>
  <c r="A11008" i="91"/>
  <c r="A11009" i="91"/>
  <c r="A11010" i="91"/>
  <c r="A11011" i="91"/>
  <c r="A11012" i="91"/>
  <c r="A11013" i="91"/>
  <c r="A11014" i="91"/>
  <c r="A11015" i="91"/>
  <c r="A11016" i="91"/>
  <c r="A11017" i="91"/>
  <c r="A11018" i="91"/>
  <c r="A11019" i="91"/>
  <c r="A11020" i="91"/>
  <c r="A11021" i="91"/>
  <c r="A11022" i="91"/>
  <c r="A11023" i="91"/>
  <c r="A11024" i="91"/>
  <c r="A11025" i="91"/>
  <c r="A11026" i="91"/>
  <c r="A11027" i="91"/>
  <c r="A11028" i="91"/>
  <c r="A11029" i="91"/>
  <c r="A11030" i="91"/>
  <c r="A11031" i="91"/>
  <c r="A11032" i="91"/>
  <c r="A11033" i="91"/>
  <c r="A11034" i="91"/>
  <c r="A11035" i="91"/>
  <c r="A11036" i="91"/>
  <c r="A11037" i="91"/>
  <c r="A11038" i="91"/>
  <c r="A11039" i="91"/>
  <c r="A11040" i="91"/>
  <c r="A11041" i="91"/>
  <c r="A11042" i="91"/>
  <c r="A11043" i="91"/>
  <c r="A11044" i="91"/>
  <c r="A11045" i="91"/>
  <c r="A11046" i="91"/>
  <c r="A11047" i="91"/>
  <c r="A11048" i="91"/>
  <c r="A11049" i="91"/>
  <c r="A11050" i="91"/>
  <c r="A11051" i="91"/>
  <c r="A11052" i="91"/>
  <c r="A11053" i="91"/>
  <c r="A11054" i="91"/>
  <c r="A11055" i="91"/>
  <c r="A11056" i="91"/>
  <c r="A11057" i="91"/>
  <c r="A11058" i="91"/>
  <c r="A11059" i="91"/>
  <c r="A11060" i="91"/>
  <c r="A11061" i="91"/>
  <c r="A11062" i="91"/>
  <c r="A11063" i="91"/>
  <c r="A11064" i="91"/>
  <c r="A11065" i="91"/>
  <c r="A11066" i="91"/>
  <c r="A11067" i="91"/>
  <c r="A11068" i="91"/>
  <c r="A11069" i="91"/>
  <c r="A11070" i="91"/>
  <c r="A11071" i="91"/>
  <c r="A11072" i="91"/>
  <c r="A11073" i="91"/>
  <c r="A11074" i="91"/>
  <c r="A11075" i="91"/>
  <c r="A11076" i="91"/>
  <c r="A11077" i="91"/>
  <c r="A11078" i="91"/>
  <c r="A11079" i="91"/>
  <c r="A11080" i="91"/>
  <c r="A11081" i="91"/>
  <c r="A11082" i="91"/>
  <c r="A11083" i="91"/>
  <c r="A11084" i="91"/>
  <c r="A11085" i="91"/>
  <c r="A11086" i="91"/>
  <c r="A11087" i="91"/>
  <c r="A11088" i="91"/>
  <c r="A11089" i="91"/>
  <c r="A11090" i="91"/>
  <c r="A11091" i="91"/>
  <c r="A11092" i="91"/>
  <c r="A11093" i="91"/>
  <c r="A11094" i="91"/>
  <c r="A11095" i="91"/>
  <c r="A11096" i="91"/>
  <c r="A11097" i="91"/>
  <c r="A11098" i="91"/>
  <c r="A11099" i="91"/>
  <c r="A11100" i="91"/>
  <c r="A11101" i="91"/>
  <c r="A11102" i="91"/>
  <c r="A11103" i="91"/>
  <c r="A11104" i="91"/>
  <c r="A11105" i="91"/>
  <c r="A11106" i="91"/>
  <c r="A11107" i="91"/>
  <c r="A11108" i="91"/>
  <c r="A11109" i="91"/>
  <c r="A11110" i="91"/>
  <c r="A11111" i="91"/>
  <c r="A11112" i="91"/>
  <c r="A11113" i="91"/>
  <c r="A11114" i="91"/>
  <c r="A11115" i="91"/>
  <c r="A11116" i="91"/>
  <c r="A11117" i="91"/>
  <c r="A11118" i="91"/>
  <c r="A11119" i="91"/>
  <c r="A11120" i="91"/>
  <c r="A11121" i="91"/>
  <c r="A11122" i="91"/>
  <c r="A11123" i="91"/>
  <c r="A11124" i="91"/>
  <c r="A11125" i="91"/>
  <c r="A11126" i="91"/>
  <c r="A11127" i="91"/>
  <c r="A11128" i="91"/>
  <c r="A11129" i="91"/>
  <c r="A11130" i="91"/>
  <c r="A11131" i="91"/>
  <c r="A11132" i="91"/>
  <c r="A11133" i="91"/>
  <c r="A11134" i="91"/>
  <c r="A11135" i="91"/>
  <c r="A11136" i="91"/>
  <c r="A11137" i="91"/>
  <c r="A11138" i="91"/>
  <c r="A11139" i="91"/>
  <c r="A11140" i="91"/>
  <c r="A11141" i="91"/>
  <c r="A11142" i="91"/>
  <c r="A11143" i="91"/>
  <c r="A11144" i="91"/>
  <c r="A11145" i="91"/>
  <c r="A11146" i="91"/>
  <c r="A11147" i="91"/>
  <c r="A11148" i="91"/>
  <c r="A11149" i="91"/>
  <c r="A11150" i="91"/>
  <c r="A11151" i="91"/>
  <c r="A11152" i="91"/>
  <c r="A11153" i="91"/>
  <c r="A11154" i="91"/>
  <c r="A11155" i="91"/>
  <c r="A11156" i="91"/>
  <c r="A11157" i="91"/>
  <c r="A11158" i="91"/>
  <c r="A11159" i="91"/>
  <c r="A11160" i="91"/>
  <c r="A11161" i="91"/>
  <c r="A11162" i="91"/>
  <c r="A11163" i="91"/>
  <c r="A11164" i="91"/>
  <c r="A11165" i="91"/>
  <c r="A11166" i="91"/>
  <c r="A11167" i="91"/>
  <c r="A11168" i="91"/>
  <c r="A11169" i="91"/>
  <c r="A11170" i="91"/>
  <c r="A11171" i="91"/>
  <c r="A11172" i="91"/>
  <c r="A11173" i="91"/>
  <c r="A11174" i="91"/>
  <c r="A11175" i="91"/>
  <c r="A11176" i="91"/>
  <c r="A11177" i="91"/>
  <c r="A11178" i="91"/>
  <c r="A11179" i="91"/>
  <c r="A11180" i="91"/>
  <c r="A11181" i="91"/>
  <c r="A11182" i="91"/>
  <c r="A11183" i="91"/>
  <c r="A11184" i="91"/>
  <c r="A11185" i="91"/>
  <c r="A11186" i="91"/>
  <c r="A11187" i="91"/>
  <c r="A11188" i="91"/>
  <c r="A11189" i="91"/>
  <c r="A11190" i="91"/>
  <c r="A11191" i="91"/>
  <c r="A11192" i="91"/>
  <c r="A11193" i="91"/>
  <c r="A11194" i="91"/>
  <c r="A11195" i="91"/>
  <c r="A11196" i="91"/>
  <c r="A11197" i="91"/>
  <c r="A11198" i="91"/>
  <c r="A11199" i="91"/>
  <c r="A11200" i="91"/>
  <c r="A11201" i="91"/>
  <c r="A11202" i="91"/>
  <c r="A11203" i="91"/>
  <c r="A11204" i="91"/>
  <c r="A11205" i="91"/>
  <c r="A11206" i="91"/>
  <c r="A11207" i="91"/>
  <c r="A11208" i="91"/>
  <c r="A11209" i="91"/>
  <c r="A11210" i="91"/>
  <c r="A11211" i="91"/>
  <c r="A11212" i="91"/>
  <c r="A11213" i="91"/>
  <c r="A11214" i="91"/>
  <c r="A11215" i="91"/>
  <c r="A11216" i="91"/>
  <c r="A11217" i="91"/>
  <c r="A11218" i="91"/>
  <c r="A11219" i="91"/>
  <c r="A11220" i="91"/>
  <c r="A11221" i="91"/>
  <c r="A11222" i="91"/>
  <c r="A11223" i="91"/>
  <c r="A11224" i="91"/>
  <c r="A11225" i="91"/>
  <c r="A11226" i="91"/>
  <c r="A11227" i="91"/>
  <c r="A11228" i="91"/>
  <c r="A11229" i="91"/>
  <c r="A11230" i="91"/>
  <c r="A11231" i="91"/>
  <c r="A11232" i="91"/>
  <c r="A11233" i="91"/>
  <c r="A11234" i="91"/>
  <c r="A11235" i="91"/>
  <c r="A11236" i="91"/>
  <c r="A11237" i="91"/>
  <c r="A11238" i="91"/>
  <c r="A11241" i="91"/>
  <c r="A11242" i="91"/>
  <c r="A11243" i="91"/>
  <c r="A11244" i="91"/>
  <c r="A11245" i="91"/>
  <c r="A11246" i="91"/>
  <c r="A11247" i="91"/>
  <c r="A11248" i="91"/>
  <c r="A11249" i="91"/>
  <c r="A11250" i="91"/>
  <c r="A11252" i="91"/>
  <c r="A11253" i="91"/>
  <c r="A11254" i="91"/>
  <c r="A11255" i="91"/>
  <c r="A11256" i="91"/>
  <c r="A11257" i="91"/>
  <c r="A11258" i="91"/>
  <c r="A11259" i="91"/>
  <c r="A11260" i="91"/>
  <c r="A11261" i="91"/>
  <c r="A11262" i="91"/>
  <c r="A11263" i="91"/>
  <c r="A11264" i="91"/>
  <c r="A11265" i="91"/>
  <c r="A11266" i="91"/>
  <c r="A11267" i="91"/>
  <c r="A11268" i="91"/>
  <c r="A11269" i="91"/>
  <c r="A11270" i="91"/>
  <c r="A11271" i="91"/>
  <c r="A11272" i="91"/>
  <c r="A11273" i="91"/>
  <c r="A11274" i="91"/>
  <c r="A11275" i="91"/>
  <c r="A11276" i="91"/>
  <c r="A11277" i="91"/>
  <c r="A11278" i="91"/>
  <c r="A11279" i="91"/>
  <c r="A11280" i="91"/>
  <c r="A11281" i="91"/>
  <c r="A11282" i="91"/>
  <c r="A11283" i="91"/>
  <c r="A11284" i="91"/>
  <c r="A11285" i="91"/>
  <c r="A11286" i="91"/>
  <c r="A11287" i="91"/>
  <c r="A11288" i="91"/>
  <c r="A11289" i="91"/>
  <c r="A11290" i="91"/>
  <c r="A11291" i="91"/>
  <c r="A11292" i="91"/>
  <c r="A11293" i="91"/>
  <c r="A11294" i="91"/>
  <c r="A11295" i="91"/>
  <c r="A11296" i="91"/>
  <c r="A11297" i="91"/>
  <c r="A11298" i="91"/>
  <c r="A11299" i="91"/>
  <c r="A11300" i="91"/>
  <c r="A11301" i="91"/>
  <c r="A11302" i="91"/>
  <c r="A11303" i="91"/>
  <c r="A11304" i="91"/>
  <c r="A11305" i="91"/>
  <c r="A11306" i="91"/>
  <c r="A11307" i="91"/>
  <c r="A11308" i="91"/>
  <c r="A11309" i="91"/>
  <c r="A11310" i="91"/>
  <c r="A11311" i="91"/>
  <c r="A11312" i="91"/>
  <c r="A11313" i="91"/>
  <c r="A11314" i="91"/>
  <c r="A11315" i="91"/>
  <c r="A11316" i="91"/>
  <c r="A11317" i="91"/>
  <c r="A11318" i="91"/>
  <c r="A11319" i="91"/>
  <c r="A11320" i="91"/>
  <c r="A11321" i="91"/>
  <c r="A11322" i="91"/>
  <c r="A11323" i="91"/>
  <c r="A11324" i="91"/>
  <c r="A11325" i="91"/>
  <c r="A11326" i="91"/>
  <c r="A11327" i="91"/>
  <c r="A11328" i="91"/>
  <c r="A11329" i="91"/>
  <c r="A11330" i="91"/>
  <c r="A11331" i="91"/>
  <c r="A11332" i="91"/>
  <c r="A11333" i="91"/>
  <c r="A11334" i="91"/>
  <c r="A11335" i="91"/>
  <c r="A11336" i="91"/>
  <c r="A11337" i="91"/>
  <c r="A11338" i="91"/>
  <c r="A11339" i="91"/>
  <c r="A11340" i="91"/>
  <c r="A11341" i="91"/>
  <c r="A11342" i="91"/>
  <c r="A11343" i="91"/>
  <c r="A11344" i="91"/>
  <c r="A11345" i="91"/>
  <c r="A11346" i="91"/>
  <c r="A11347" i="91"/>
  <c r="A11348" i="91"/>
  <c r="A11349" i="91"/>
  <c r="A11350" i="91"/>
  <c r="A11351" i="91"/>
  <c r="A11352" i="91"/>
  <c r="A11353" i="91"/>
  <c r="A11354" i="91"/>
  <c r="A11355" i="91"/>
  <c r="A11356" i="91"/>
  <c r="A11357" i="91"/>
  <c r="A11358" i="91"/>
  <c r="A11359" i="91"/>
  <c r="A11360" i="91"/>
  <c r="A11361" i="91"/>
  <c r="A11362" i="91"/>
  <c r="A11363" i="91"/>
  <c r="A11364" i="91"/>
  <c r="A11365" i="91"/>
  <c r="A11366" i="91"/>
  <c r="A11367" i="91"/>
  <c r="A11368" i="91"/>
  <c r="A11369" i="91"/>
  <c r="A11370" i="91"/>
  <c r="A11371" i="91"/>
  <c r="A11372" i="91"/>
  <c r="A11373" i="91"/>
  <c r="A11374" i="91"/>
  <c r="A11375" i="91"/>
  <c r="A11376" i="91"/>
  <c r="A11377" i="91"/>
  <c r="A11378" i="91"/>
  <c r="A11379" i="91"/>
  <c r="A11380" i="91"/>
  <c r="A11381" i="91"/>
  <c r="A11382" i="91"/>
  <c r="A11383" i="91"/>
  <c r="A11384" i="91"/>
  <c r="A11385" i="91"/>
  <c r="A11386" i="91"/>
  <c r="A11387" i="91"/>
  <c r="A11388" i="91"/>
  <c r="A11389" i="91"/>
  <c r="A11390" i="91"/>
  <c r="A11391" i="91"/>
  <c r="A11392" i="91"/>
  <c r="A11393" i="91"/>
  <c r="A11394" i="91"/>
  <c r="A11395" i="91"/>
  <c r="A11396" i="91"/>
  <c r="A11397" i="91"/>
  <c r="A11398" i="91"/>
  <c r="A11399" i="91"/>
  <c r="A11400" i="91"/>
  <c r="A11401" i="91"/>
  <c r="A11402" i="91"/>
  <c r="A11403" i="91"/>
  <c r="A11404" i="91"/>
  <c r="A11405" i="91"/>
  <c r="A11406" i="91"/>
  <c r="A11407" i="91"/>
  <c r="A11408" i="91"/>
  <c r="A11409" i="91"/>
  <c r="A11410" i="91"/>
  <c r="A11411" i="91"/>
  <c r="A11412" i="91"/>
  <c r="A11413" i="91"/>
  <c r="A11414" i="91"/>
  <c r="A11415" i="91"/>
  <c r="A11416" i="91"/>
  <c r="A11417" i="91"/>
  <c r="A11418" i="91"/>
  <c r="A11419" i="91"/>
  <c r="A11420" i="91"/>
  <c r="A11421" i="91"/>
  <c r="A11422" i="91"/>
  <c r="A11423" i="91"/>
  <c r="A11424" i="91"/>
  <c r="A11425" i="91"/>
  <c r="A11426" i="91"/>
  <c r="A11427" i="91"/>
  <c r="A11428" i="91"/>
  <c r="A11429" i="91"/>
  <c r="A11430" i="91"/>
  <c r="A11431" i="91"/>
  <c r="A11432" i="91"/>
  <c r="A11433" i="91"/>
  <c r="A11434" i="91"/>
  <c r="A11435" i="91"/>
  <c r="A11436" i="91"/>
  <c r="A11437" i="91"/>
  <c r="A11438" i="91"/>
  <c r="A11439" i="91"/>
  <c r="A11440" i="91"/>
  <c r="A11441" i="91"/>
  <c r="A11442" i="91"/>
  <c r="A11443" i="91"/>
  <c r="A11444" i="91"/>
  <c r="A11445" i="91"/>
  <c r="A11446" i="91"/>
  <c r="A11447" i="91"/>
  <c r="A11448" i="91"/>
  <c r="A11449" i="91"/>
  <c r="A11450" i="91"/>
  <c r="A11451" i="91"/>
  <c r="A11452" i="91"/>
  <c r="A11453" i="91"/>
  <c r="A11454" i="91"/>
  <c r="A11455" i="91"/>
  <c r="A11456" i="91"/>
  <c r="A11457" i="91"/>
  <c r="A11458" i="91"/>
  <c r="A11459" i="91"/>
  <c r="A11460" i="91"/>
  <c r="A11461" i="91"/>
  <c r="A11462" i="91"/>
  <c r="A11463" i="91"/>
  <c r="A11464" i="91"/>
  <c r="A11465" i="91"/>
  <c r="A11466" i="91"/>
  <c r="A11467" i="91"/>
  <c r="A11468" i="91"/>
  <c r="A11469" i="91"/>
  <c r="A11470" i="91"/>
  <c r="A11471" i="91"/>
  <c r="A11472" i="91"/>
  <c r="A11473" i="91"/>
  <c r="A11474" i="91"/>
  <c r="A11475" i="91"/>
  <c r="A11476" i="91"/>
  <c r="A11477" i="91"/>
  <c r="A11478" i="91"/>
  <c r="A11479" i="91"/>
  <c r="A11480" i="91"/>
  <c r="A11481" i="91"/>
  <c r="A11482" i="91"/>
  <c r="A11483" i="91"/>
  <c r="A11484" i="91"/>
  <c r="A11485" i="91"/>
  <c r="A11486" i="91"/>
  <c r="A11487" i="91"/>
  <c r="A11488" i="91"/>
  <c r="A11489" i="91"/>
  <c r="A11490" i="91"/>
  <c r="A11491" i="91"/>
  <c r="A11492" i="91"/>
  <c r="A11493" i="91"/>
  <c r="A11494" i="91"/>
  <c r="A11495" i="91"/>
  <c r="A11496" i="91"/>
  <c r="A11497" i="91"/>
  <c r="A11498" i="91"/>
  <c r="A11499" i="91"/>
  <c r="A11500" i="91"/>
  <c r="A11501" i="91"/>
  <c r="A11502" i="91"/>
  <c r="A11503" i="91"/>
  <c r="A11504" i="91"/>
  <c r="A11505" i="91"/>
  <c r="A11506" i="91"/>
  <c r="A11507" i="91"/>
  <c r="A11508" i="91"/>
  <c r="A11509" i="91"/>
  <c r="A11510" i="91"/>
  <c r="A11511" i="91"/>
  <c r="A11512" i="91"/>
  <c r="A11513" i="91"/>
  <c r="A11514" i="91"/>
  <c r="A11515" i="91"/>
  <c r="A11516" i="91"/>
  <c r="A11517" i="91"/>
  <c r="A11518" i="91"/>
  <c r="A11519" i="91"/>
  <c r="A11520" i="91"/>
  <c r="A11521" i="91"/>
  <c r="A11522" i="91"/>
  <c r="A11523" i="91"/>
  <c r="A11524" i="91"/>
  <c r="A11525" i="91"/>
  <c r="A11526" i="91"/>
  <c r="A11527" i="91"/>
  <c r="A11528" i="91"/>
  <c r="A11529" i="91"/>
  <c r="A11530" i="91"/>
  <c r="A11531" i="91"/>
  <c r="A11532" i="91"/>
  <c r="A11533" i="91"/>
  <c r="A11534" i="91"/>
  <c r="A11535" i="91"/>
  <c r="A11536" i="91"/>
  <c r="A11537" i="91"/>
  <c r="A11538" i="91"/>
  <c r="A11539" i="91"/>
  <c r="A11540" i="91"/>
  <c r="A11541" i="91"/>
  <c r="A11542" i="91"/>
  <c r="A11543" i="91"/>
  <c r="A11544" i="91"/>
  <c r="A11545" i="91"/>
  <c r="A11546" i="91"/>
  <c r="A11547" i="91"/>
  <c r="A11548" i="91"/>
  <c r="A11549" i="91"/>
  <c r="A11550" i="91"/>
  <c r="A11551" i="91"/>
  <c r="A11552" i="91"/>
  <c r="A11553" i="91"/>
  <c r="A11554" i="91"/>
  <c r="A11555" i="91"/>
  <c r="A11556" i="91"/>
  <c r="A11557" i="91"/>
  <c r="A11558" i="91"/>
  <c r="A11559" i="91"/>
  <c r="A11560" i="91"/>
  <c r="A11561" i="91"/>
  <c r="A11562" i="91"/>
  <c r="A11563" i="91"/>
  <c r="A11564" i="91"/>
  <c r="A11565" i="91"/>
  <c r="A11566" i="91"/>
  <c r="A11567" i="91"/>
  <c r="A11568" i="91"/>
  <c r="A11569" i="91"/>
  <c r="A11570" i="91"/>
  <c r="A11571" i="91"/>
  <c r="A11572" i="91"/>
  <c r="A11573" i="91"/>
  <c r="A11574" i="91"/>
  <c r="A11575" i="91"/>
  <c r="A11576" i="91"/>
  <c r="A11577" i="91"/>
  <c r="A11578" i="91"/>
  <c r="A11579" i="91"/>
  <c r="A11580" i="91"/>
  <c r="A11581" i="91"/>
  <c r="A11582" i="91"/>
  <c r="A11583" i="91"/>
  <c r="A11584" i="91"/>
  <c r="A11585" i="91"/>
  <c r="A11586" i="91"/>
  <c r="A11587" i="91"/>
  <c r="A11588" i="91"/>
  <c r="A11589" i="91"/>
  <c r="A11590" i="91"/>
  <c r="A11591" i="91"/>
  <c r="A11592" i="91"/>
  <c r="A11593" i="91"/>
  <c r="A11594" i="91"/>
  <c r="A11595" i="91"/>
  <c r="A11596" i="91"/>
  <c r="A11597" i="91"/>
  <c r="A11598" i="91"/>
  <c r="A11599" i="91"/>
  <c r="A11600" i="91"/>
  <c r="A11601" i="91"/>
  <c r="A11602" i="91"/>
  <c r="A11603" i="91"/>
  <c r="A11604" i="91"/>
  <c r="A11605" i="91"/>
  <c r="A11606" i="91"/>
  <c r="A11607" i="91"/>
  <c r="A11608" i="91"/>
  <c r="A11609" i="91"/>
  <c r="A11610" i="91"/>
  <c r="A11611" i="91"/>
  <c r="A11612" i="91"/>
  <c r="A11613" i="91"/>
  <c r="A11614" i="91"/>
  <c r="A11617" i="91"/>
  <c r="A11618" i="91"/>
  <c r="A11619" i="91"/>
  <c r="A11620" i="91"/>
  <c r="A11621" i="91"/>
  <c r="A11622" i="91"/>
  <c r="A11623" i="91"/>
  <c r="A11624" i="91"/>
  <c r="A11625" i="91"/>
  <c r="A11626" i="91"/>
  <c r="A11627" i="91"/>
  <c r="A11628" i="91"/>
  <c r="A11629" i="91"/>
  <c r="A11630" i="91"/>
  <c r="A11631" i="91"/>
  <c r="A11632" i="91"/>
  <c r="A11633" i="91"/>
  <c r="A11634" i="91"/>
  <c r="A11635" i="91"/>
  <c r="A11636" i="91"/>
  <c r="A11637" i="91"/>
  <c r="A11638" i="91"/>
  <c r="A11639" i="91"/>
  <c r="A11640" i="91"/>
  <c r="A11641" i="91"/>
  <c r="A11642" i="91"/>
  <c r="A11643" i="91"/>
  <c r="A11644" i="91"/>
  <c r="A11645" i="91"/>
  <c r="A11646" i="91"/>
  <c r="A11647" i="91"/>
  <c r="A11648" i="91"/>
  <c r="A11649" i="91"/>
  <c r="A11650" i="91"/>
  <c r="A11651" i="91"/>
  <c r="A11652" i="91"/>
  <c r="A11653" i="91"/>
  <c r="A11654" i="91"/>
  <c r="A11655" i="91"/>
  <c r="A11656" i="91"/>
  <c r="A11657" i="91"/>
  <c r="A11658" i="91"/>
  <c r="A11659" i="91"/>
  <c r="A11660" i="91"/>
  <c r="A11661" i="91"/>
  <c r="A11662" i="91"/>
  <c r="A11663" i="91"/>
  <c r="A11664" i="91"/>
  <c r="A11665" i="91"/>
  <c r="A11666" i="91"/>
  <c r="A11667" i="91"/>
  <c r="A11668" i="91"/>
  <c r="A11669" i="91"/>
  <c r="A11670" i="91"/>
  <c r="A11671" i="91"/>
  <c r="A11672" i="91"/>
  <c r="A11673" i="91"/>
  <c r="A11674" i="91"/>
  <c r="A11675" i="91"/>
  <c r="A11676" i="91"/>
  <c r="A11677" i="91"/>
  <c r="A11678" i="91"/>
  <c r="A11679" i="91"/>
  <c r="A11680" i="91"/>
  <c r="A11681" i="91"/>
  <c r="A11682" i="91"/>
  <c r="A11683" i="91"/>
  <c r="A11684" i="91"/>
  <c r="A11685" i="91"/>
  <c r="A11686" i="91"/>
  <c r="A11687" i="91"/>
  <c r="A11688" i="91"/>
  <c r="A11689" i="91"/>
  <c r="A11690" i="91"/>
  <c r="A11691" i="91"/>
  <c r="A11692" i="91"/>
  <c r="A11693" i="91"/>
  <c r="A11694" i="91"/>
  <c r="A11695" i="91"/>
  <c r="A11696" i="91"/>
  <c r="A11697" i="91"/>
  <c r="A11698" i="91"/>
  <c r="A11699" i="91"/>
  <c r="A11700" i="91"/>
  <c r="A11701" i="91"/>
  <c r="A11702" i="91"/>
  <c r="A11703" i="91"/>
  <c r="A11704" i="91"/>
  <c r="A11705" i="91"/>
  <c r="A11706" i="91"/>
  <c r="A11707" i="91"/>
  <c r="A11708" i="91"/>
  <c r="A11709" i="91"/>
  <c r="A11710" i="91"/>
  <c r="A11711" i="91"/>
  <c r="A11712" i="91"/>
  <c r="A11713" i="91"/>
  <c r="A11714" i="91"/>
  <c r="A11715" i="91"/>
  <c r="A11716" i="91"/>
  <c r="A11717" i="91"/>
  <c r="A11718" i="91"/>
  <c r="A11719" i="91"/>
  <c r="A11720" i="91"/>
  <c r="A11721" i="91"/>
  <c r="A11722" i="91"/>
  <c r="A11723" i="91"/>
  <c r="A11724" i="91"/>
  <c r="A11725" i="91"/>
  <c r="A11726" i="91"/>
  <c r="A11727" i="91"/>
  <c r="A11728" i="91"/>
  <c r="A11729" i="91"/>
  <c r="A11730" i="91"/>
  <c r="A11731" i="91"/>
  <c r="A11732" i="91"/>
  <c r="A11733" i="91"/>
  <c r="A11734" i="91"/>
  <c r="A11735" i="91"/>
  <c r="A11736" i="91"/>
  <c r="A11737" i="91"/>
  <c r="A11738" i="91"/>
  <c r="A11739" i="91"/>
  <c r="A11740" i="91"/>
  <c r="A11741" i="91"/>
  <c r="A11742" i="91"/>
  <c r="A11743" i="91"/>
  <c r="A11744" i="91"/>
  <c r="A11745" i="91"/>
  <c r="A11746" i="91"/>
  <c r="A11747" i="91"/>
  <c r="A11748" i="91"/>
  <c r="A11749" i="91"/>
  <c r="A11750" i="91"/>
  <c r="A11751" i="91"/>
  <c r="A11752" i="91"/>
  <c r="A11753" i="91"/>
  <c r="A11754" i="91"/>
  <c r="A11755" i="91"/>
  <c r="A11756" i="91"/>
  <c r="A11757" i="91"/>
  <c r="A11758" i="91"/>
  <c r="A11759" i="91"/>
  <c r="A11760" i="91"/>
  <c r="A11761" i="91"/>
  <c r="A11762" i="91"/>
  <c r="A11763" i="91"/>
  <c r="A11764" i="91"/>
  <c r="A11765" i="91"/>
  <c r="A11766" i="91"/>
  <c r="A11767" i="91"/>
  <c r="A11768" i="91"/>
  <c r="A11769" i="91"/>
  <c r="A11770" i="91"/>
  <c r="A11771" i="91"/>
  <c r="A11772" i="91"/>
  <c r="A11773" i="91"/>
  <c r="A11774" i="91"/>
  <c r="A11775" i="91"/>
  <c r="A11776" i="91"/>
  <c r="A11777" i="91"/>
  <c r="A11778" i="91"/>
  <c r="A11779" i="91"/>
  <c r="A11780" i="91"/>
  <c r="A11781" i="91"/>
  <c r="A11782" i="91"/>
  <c r="A11783" i="91"/>
  <c r="A11784" i="91"/>
  <c r="A11785" i="91"/>
  <c r="A11786" i="91"/>
  <c r="A11787" i="91"/>
  <c r="A11788" i="91"/>
  <c r="A11789" i="91"/>
  <c r="A11790" i="91"/>
  <c r="A11791" i="91"/>
  <c r="A11792" i="91"/>
  <c r="A11793" i="91"/>
  <c r="A11794" i="91"/>
  <c r="A11795" i="91"/>
  <c r="A11796" i="91"/>
  <c r="A11797" i="91"/>
  <c r="A11798" i="91"/>
  <c r="A11799" i="91"/>
  <c r="A11800" i="91"/>
  <c r="A11801" i="91"/>
  <c r="A11802" i="91"/>
  <c r="A11803" i="91"/>
  <c r="A11804" i="91"/>
  <c r="A11805" i="91"/>
  <c r="A11806" i="91"/>
  <c r="A11807" i="91"/>
  <c r="A11808" i="91"/>
  <c r="A11809" i="91"/>
  <c r="A11810" i="91"/>
  <c r="A11811" i="91"/>
  <c r="A11812" i="91"/>
  <c r="A11813" i="91"/>
  <c r="A11814" i="91"/>
  <c r="A11815" i="91"/>
  <c r="A11816" i="91"/>
  <c r="A11817" i="91"/>
  <c r="A11818" i="91"/>
  <c r="A11819" i="91"/>
  <c r="A11820" i="91"/>
  <c r="A11821" i="91"/>
  <c r="A11822" i="91"/>
  <c r="A11823" i="91"/>
  <c r="A11824" i="91"/>
  <c r="A11825" i="91"/>
  <c r="A11826" i="91"/>
  <c r="A11827" i="91"/>
  <c r="A11828" i="91"/>
  <c r="A11829" i="91"/>
  <c r="A11830" i="91"/>
  <c r="A11831" i="91"/>
  <c r="A11832" i="91"/>
  <c r="A11833" i="91"/>
  <c r="A11834" i="91"/>
  <c r="A11835" i="91"/>
  <c r="A11836" i="91"/>
  <c r="A11837" i="91"/>
  <c r="A11838" i="91"/>
  <c r="A11839" i="91"/>
  <c r="A11840" i="91"/>
  <c r="A11841" i="91"/>
  <c r="A11842" i="91"/>
  <c r="A11843" i="91"/>
  <c r="A11844" i="91"/>
  <c r="A11845" i="91"/>
  <c r="A11846" i="91"/>
  <c r="A11847" i="91"/>
  <c r="A11848" i="91"/>
  <c r="A11849" i="91"/>
  <c r="A11850" i="91"/>
  <c r="A11851" i="91"/>
  <c r="A11852" i="91"/>
  <c r="A11853" i="91"/>
  <c r="A11854" i="91"/>
  <c r="A11855" i="91"/>
  <c r="A11856" i="91"/>
  <c r="A11857" i="91"/>
  <c r="A11858" i="91"/>
  <c r="A11859" i="91"/>
  <c r="A11860" i="91"/>
  <c r="A11861" i="91"/>
  <c r="A11862" i="91"/>
  <c r="A11863" i="91"/>
  <c r="A11864" i="91"/>
  <c r="A11865" i="91"/>
  <c r="A11866" i="91"/>
  <c r="A11867" i="91"/>
  <c r="A11868" i="91"/>
  <c r="A11869" i="91"/>
  <c r="A11870" i="91"/>
  <c r="A11871" i="91"/>
  <c r="A11872" i="91"/>
  <c r="A11873" i="91"/>
  <c r="A11874" i="91"/>
  <c r="A11875" i="91"/>
  <c r="A11876" i="91"/>
  <c r="A11877" i="91"/>
  <c r="A11878" i="91"/>
  <c r="A11879" i="91"/>
  <c r="A11880" i="91"/>
  <c r="A11881" i="91"/>
  <c r="A11882" i="91"/>
  <c r="A11883" i="91"/>
  <c r="A11884" i="91"/>
  <c r="A11885" i="91"/>
  <c r="A11886" i="91"/>
  <c r="A11887" i="91"/>
  <c r="A11888" i="91"/>
  <c r="A11889" i="91"/>
  <c r="A11890" i="91"/>
  <c r="A11891" i="91"/>
  <c r="A11892" i="91"/>
  <c r="A11893" i="91"/>
  <c r="A11894" i="91"/>
  <c r="A11895" i="91"/>
  <c r="A11896" i="91"/>
  <c r="A11897" i="91"/>
  <c r="A11898" i="91"/>
  <c r="A11899" i="91"/>
  <c r="A11900" i="91"/>
  <c r="A11901" i="91"/>
  <c r="A11902" i="91"/>
  <c r="A11903" i="91"/>
  <c r="A11904" i="91"/>
  <c r="A11905" i="91"/>
  <c r="A11906" i="91"/>
  <c r="A11907" i="91"/>
  <c r="A11908" i="91"/>
  <c r="A11909" i="91"/>
  <c r="A11910" i="91"/>
  <c r="A11911" i="91"/>
  <c r="A11912" i="91"/>
  <c r="A11913" i="91"/>
  <c r="A11914" i="91"/>
  <c r="A11915" i="91"/>
  <c r="A11916" i="91"/>
  <c r="A11917" i="91"/>
  <c r="A11918" i="91"/>
  <c r="A11919" i="91"/>
  <c r="A11920" i="91"/>
  <c r="A11921" i="91"/>
  <c r="A11922" i="91"/>
  <c r="A11923" i="91"/>
  <c r="A11924" i="91"/>
  <c r="A11925" i="91"/>
  <c r="A11926" i="91"/>
  <c r="A11927" i="91"/>
  <c r="A11928" i="91"/>
  <c r="A11929" i="91"/>
  <c r="A11930" i="91"/>
  <c r="A11931" i="91"/>
  <c r="A11932" i="91"/>
  <c r="A11934" i="91"/>
  <c r="A11935" i="91"/>
  <c r="A11936" i="91"/>
  <c r="A11937" i="91"/>
  <c r="A11938" i="91"/>
  <c r="A11939" i="91"/>
  <c r="A11940" i="91"/>
  <c r="A11941" i="91"/>
  <c r="A11942" i="91"/>
  <c r="A11945" i="91"/>
  <c r="A11946" i="91"/>
  <c r="A11947" i="91"/>
  <c r="A11948" i="91"/>
  <c r="A11950" i="91"/>
  <c r="A11951" i="91"/>
  <c r="A11952" i="91"/>
  <c r="A11953" i="91"/>
  <c r="A11954" i="91"/>
  <c r="A11955" i="91"/>
  <c r="A11956" i="91"/>
  <c r="A11957" i="91"/>
  <c r="A11958" i="91"/>
  <c r="A11959" i="91"/>
  <c r="A11960" i="91"/>
  <c r="A11961" i="91"/>
  <c r="A11962" i="91"/>
  <c r="A11963" i="91"/>
  <c r="A11964" i="91"/>
  <c r="A11965" i="91"/>
  <c r="A11966" i="91"/>
  <c r="A11967" i="91"/>
  <c r="A11968" i="91"/>
  <c r="A11969" i="91"/>
  <c r="A11970" i="91"/>
  <c r="A11971" i="91"/>
  <c r="A11972" i="91"/>
  <c r="A11973" i="91"/>
  <c r="A11974" i="91"/>
  <c r="A11975" i="91"/>
  <c r="A11976" i="91"/>
  <c r="A11977" i="91"/>
  <c r="A11978" i="91"/>
  <c r="A11979" i="91"/>
  <c r="A11980" i="91"/>
  <c r="A11981" i="91"/>
  <c r="A11982" i="91"/>
  <c r="A11983" i="91"/>
  <c r="A11984" i="91"/>
  <c r="A11985" i="91"/>
  <c r="A11986" i="91"/>
  <c r="A11987" i="91"/>
  <c r="A11988" i="91"/>
  <c r="A11989" i="91"/>
  <c r="A11990" i="91"/>
  <c r="A11991" i="91"/>
  <c r="A11992" i="91"/>
  <c r="A11993" i="91"/>
  <c r="A11994" i="91"/>
  <c r="A11995" i="91"/>
  <c r="A11996" i="91"/>
  <c r="A11997" i="91"/>
  <c r="A11998" i="91"/>
  <c r="A11999" i="91"/>
  <c r="A12000" i="91"/>
  <c r="A12001" i="91"/>
  <c r="A12002" i="91"/>
  <c r="A12003" i="91"/>
  <c r="A12004" i="91"/>
  <c r="A12005" i="91"/>
  <c r="A12006" i="91"/>
  <c r="A12007" i="91"/>
  <c r="A12008" i="91"/>
  <c r="A12009" i="91"/>
  <c r="A12010" i="91"/>
  <c r="A12011" i="91"/>
  <c r="A12012" i="91"/>
  <c r="A12013" i="91"/>
  <c r="A12014" i="91"/>
  <c r="A12015" i="91"/>
  <c r="A12016" i="91"/>
  <c r="A12017" i="91"/>
  <c r="A12018" i="91"/>
  <c r="A12019" i="91"/>
  <c r="A12020" i="91"/>
  <c r="A12021" i="91"/>
  <c r="A12022" i="91"/>
  <c r="A12023" i="91"/>
  <c r="A12024" i="91"/>
  <c r="A12025" i="91"/>
  <c r="A12026" i="91"/>
  <c r="A12027" i="91"/>
  <c r="A12028" i="91"/>
  <c r="A12029" i="91"/>
  <c r="A12030" i="91"/>
  <c r="A12031" i="91"/>
  <c r="A12032" i="91"/>
  <c r="A12033" i="91"/>
  <c r="A12034" i="91"/>
  <c r="A12035" i="91"/>
  <c r="A12036" i="91"/>
  <c r="A12037" i="91"/>
  <c r="A12038" i="91"/>
  <c r="A12039" i="91"/>
  <c r="A12040" i="91"/>
  <c r="A12041" i="91"/>
  <c r="A12042" i="91"/>
  <c r="A12043" i="91"/>
  <c r="A12044" i="91"/>
  <c r="A12045" i="91"/>
  <c r="A12046" i="91"/>
  <c r="A12047" i="91"/>
  <c r="A12048" i="91"/>
  <c r="A12049" i="91"/>
  <c r="A12050" i="91"/>
  <c r="A12051" i="91"/>
  <c r="A12052" i="91"/>
  <c r="A12053" i="91"/>
  <c r="A12054" i="91"/>
  <c r="A12055" i="91"/>
  <c r="A12056" i="91"/>
  <c r="A12057" i="91"/>
  <c r="A12058" i="91"/>
  <c r="A12059" i="91"/>
  <c r="A12060" i="91"/>
  <c r="A12061" i="91"/>
  <c r="A12062" i="91"/>
  <c r="A12063" i="91"/>
  <c r="A12064" i="91"/>
  <c r="A12065" i="91"/>
  <c r="A12066" i="91"/>
  <c r="A12067" i="91"/>
  <c r="A12068" i="91"/>
  <c r="A12069" i="91"/>
  <c r="A12070" i="91"/>
  <c r="A12071" i="91"/>
  <c r="A12072" i="91"/>
  <c r="A12073" i="91"/>
  <c r="A12074" i="91"/>
  <c r="A12075" i="91"/>
  <c r="A12076" i="91"/>
  <c r="A12077" i="91"/>
  <c r="A12078" i="91"/>
  <c r="A12079" i="91"/>
  <c r="A12080" i="91"/>
  <c r="A12081" i="91"/>
  <c r="A12082" i="91"/>
  <c r="A12083" i="91"/>
  <c r="A12084" i="91"/>
  <c r="A12085" i="91"/>
  <c r="A12086" i="91"/>
  <c r="A12087" i="91"/>
  <c r="A12088" i="91"/>
  <c r="A12089" i="91"/>
  <c r="A12090" i="91"/>
  <c r="A12091" i="91"/>
  <c r="A12092" i="91"/>
  <c r="A12093" i="91"/>
  <c r="A12094" i="91"/>
  <c r="A12095" i="91"/>
  <c r="A12096" i="91"/>
  <c r="A12097" i="91"/>
  <c r="A12098" i="91"/>
  <c r="A12099" i="91"/>
  <c r="A12100" i="91"/>
  <c r="A12101" i="91"/>
  <c r="A12102" i="91"/>
  <c r="A12103" i="91"/>
  <c r="A12104" i="91"/>
  <c r="A12105" i="91"/>
  <c r="A12106" i="91"/>
  <c r="A12107" i="91"/>
  <c r="A12108" i="91"/>
  <c r="A12109" i="91"/>
  <c r="A12110" i="91"/>
  <c r="A12111" i="91"/>
  <c r="A12112" i="91"/>
  <c r="A12113" i="91"/>
  <c r="A12114" i="91"/>
  <c r="A12115" i="91"/>
  <c r="A12116" i="91"/>
  <c r="A12117" i="91"/>
  <c r="A12118" i="91"/>
  <c r="A12119" i="91"/>
  <c r="A12120" i="91"/>
  <c r="A12121" i="91"/>
  <c r="A12122" i="91"/>
  <c r="A12123" i="91"/>
  <c r="A12124" i="91"/>
  <c r="A12125" i="91"/>
  <c r="A12126" i="91"/>
  <c r="A12127" i="91"/>
  <c r="A12128" i="91"/>
  <c r="A12129" i="91"/>
  <c r="A12130" i="91"/>
  <c r="A12131" i="91"/>
  <c r="A12132" i="91"/>
  <c r="A12133" i="91"/>
  <c r="A12134" i="91"/>
  <c r="A12135" i="91"/>
  <c r="A12136" i="91"/>
  <c r="A12137" i="91"/>
  <c r="A12138" i="91"/>
  <c r="A12139" i="91"/>
  <c r="A12140" i="91"/>
  <c r="A12141" i="91"/>
  <c r="A12142" i="91"/>
  <c r="A12143" i="91"/>
  <c r="A12144" i="91"/>
  <c r="A12145" i="91"/>
  <c r="A12146" i="91"/>
  <c r="A12147" i="91"/>
  <c r="A12148" i="91"/>
  <c r="A12149" i="91"/>
  <c r="A12150" i="91"/>
  <c r="A12151" i="91"/>
  <c r="A12152" i="91"/>
  <c r="A12153" i="91"/>
  <c r="A12154" i="91"/>
  <c r="A12155" i="91"/>
  <c r="A12156" i="91"/>
  <c r="A12157" i="91"/>
  <c r="A12158" i="91"/>
  <c r="A12159" i="91"/>
  <c r="A12160" i="91"/>
  <c r="A12161" i="91"/>
  <c r="A12162" i="91"/>
  <c r="A12163" i="91"/>
  <c r="A12164" i="91"/>
  <c r="A12165" i="91"/>
  <c r="A12166" i="91"/>
  <c r="A12167" i="91"/>
  <c r="A12168" i="91"/>
  <c r="A12169" i="91"/>
  <c r="A12170" i="91"/>
  <c r="A12171" i="91"/>
  <c r="A12172" i="91"/>
  <c r="A12173" i="91"/>
  <c r="A12174" i="91"/>
  <c r="A12175" i="91"/>
  <c r="A12176" i="91"/>
  <c r="A12177" i="91"/>
  <c r="A12178" i="91"/>
  <c r="A12179" i="91"/>
  <c r="A12180" i="91"/>
  <c r="A12181" i="91"/>
  <c r="A12182" i="91"/>
  <c r="A12183" i="91"/>
  <c r="A12184" i="91"/>
  <c r="A12185" i="91"/>
  <c r="A12186" i="91"/>
  <c r="A12187" i="91"/>
  <c r="A12188" i="91"/>
  <c r="A12189" i="91"/>
  <c r="A12190" i="91"/>
  <c r="A12191" i="91"/>
  <c r="A12192" i="91"/>
  <c r="A12193" i="91"/>
  <c r="A12194" i="91"/>
  <c r="A12195" i="91"/>
  <c r="A12196" i="91"/>
  <c r="A12197" i="91"/>
  <c r="A12198" i="91"/>
  <c r="A12199" i="91"/>
  <c r="A12200" i="91"/>
  <c r="A12201" i="91"/>
  <c r="A12202" i="91"/>
  <c r="A12203" i="91"/>
  <c r="A12204" i="91"/>
  <c r="A12205" i="91"/>
  <c r="A12206" i="91"/>
  <c r="A12207" i="91"/>
  <c r="A12208" i="91"/>
  <c r="A12209" i="91"/>
  <c r="A12210" i="91"/>
  <c r="A12211" i="91"/>
  <c r="A12212" i="91"/>
  <c r="A12213" i="91"/>
  <c r="A12214" i="91"/>
  <c r="A12215" i="91"/>
  <c r="A12216" i="91"/>
  <c r="A12217" i="91"/>
  <c r="A12218" i="91"/>
  <c r="A12219" i="91"/>
  <c r="A12220" i="91"/>
  <c r="A12221" i="91"/>
  <c r="A12222" i="91"/>
  <c r="A12223" i="91"/>
  <c r="A12224" i="91"/>
  <c r="A12225" i="91"/>
  <c r="A12226" i="91"/>
  <c r="A12227" i="91"/>
  <c r="A12228" i="91"/>
  <c r="A12229" i="91"/>
  <c r="A12230" i="91"/>
  <c r="A12231" i="91"/>
  <c r="A12232" i="91"/>
  <c r="A12233" i="91"/>
  <c r="A12234" i="91"/>
  <c r="A12235" i="91"/>
  <c r="A12236" i="91"/>
  <c r="A12237" i="91"/>
  <c r="A12238" i="91"/>
  <c r="A12239" i="91"/>
  <c r="A12240" i="91"/>
  <c r="A12241" i="91"/>
  <c r="A12242" i="91"/>
  <c r="A12243" i="91"/>
  <c r="A12244" i="91"/>
  <c r="A12245" i="91"/>
  <c r="A12246" i="91"/>
  <c r="A12247" i="91"/>
  <c r="A12248" i="91"/>
  <c r="A12249" i="91"/>
  <c r="A12250" i="91"/>
  <c r="A12251" i="91"/>
  <c r="A12252" i="91"/>
  <c r="A12253" i="91"/>
  <c r="A12254" i="91"/>
  <c r="A12255" i="91"/>
  <c r="A12257" i="91"/>
  <c r="A12258" i="91"/>
  <c r="A12259" i="91"/>
  <c r="A12260" i="91"/>
  <c r="A12261" i="91"/>
  <c r="A12262" i="91"/>
  <c r="A12263" i="91"/>
  <c r="A12264" i="91"/>
  <c r="A12265" i="91"/>
  <c r="A12266" i="91"/>
  <c r="A12267" i="91"/>
  <c r="A12268" i="91"/>
  <c r="A12269" i="91"/>
  <c r="A12270" i="91"/>
  <c r="A12271" i="91"/>
  <c r="A12272" i="91"/>
  <c r="A12273" i="91"/>
  <c r="A12274" i="91"/>
  <c r="A12275" i="91"/>
  <c r="A12276" i="91"/>
  <c r="A12277" i="91"/>
  <c r="A12278" i="91"/>
  <c r="A12279" i="91"/>
  <c r="A12280" i="91"/>
  <c r="A12281" i="91"/>
  <c r="A12282" i="91"/>
  <c r="A12283" i="91"/>
  <c r="A12284" i="91"/>
  <c r="A12285" i="91"/>
  <c r="A12286" i="91"/>
  <c r="A12287" i="91"/>
  <c r="A12288" i="91"/>
  <c r="A12289" i="91"/>
  <c r="A12290" i="91"/>
  <c r="A12291" i="91"/>
  <c r="A12292" i="91"/>
  <c r="A12293" i="91"/>
  <c r="A12294" i="91"/>
  <c r="A12295" i="91"/>
  <c r="A12296" i="91"/>
  <c r="A12297" i="91"/>
  <c r="A12298" i="91"/>
  <c r="A12299" i="91"/>
  <c r="A12300" i="91"/>
  <c r="A12301" i="91"/>
  <c r="A12302" i="91"/>
  <c r="A12303" i="91"/>
  <c r="A12304" i="91"/>
  <c r="A12305" i="91"/>
  <c r="A12306" i="91"/>
  <c r="A12307" i="91"/>
  <c r="A12308" i="91"/>
  <c r="A12309" i="91"/>
  <c r="A12310" i="91"/>
  <c r="A12311" i="91"/>
  <c r="A12312" i="91"/>
  <c r="A12313" i="91"/>
  <c r="A12314" i="91"/>
  <c r="A12315" i="91"/>
  <c r="A12316" i="91"/>
  <c r="A12317" i="91"/>
  <c r="A12318" i="91"/>
  <c r="A12319" i="91"/>
  <c r="A12320" i="91"/>
  <c r="A12321" i="91"/>
  <c r="A12322" i="91"/>
  <c r="A12323" i="91"/>
  <c r="A12324" i="91"/>
  <c r="A12325" i="91"/>
  <c r="A12326" i="91"/>
  <c r="A12327" i="91"/>
  <c r="A12328" i="91"/>
  <c r="A12329" i="91"/>
  <c r="A12330" i="91"/>
  <c r="A12331" i="91"/>
  <c r="A12332" i="91"/>
  <c r="A12333" i="91"/>
  <c r="A12334" i="91"/>
  <c r="A12335" i="91"/>
  <c r="A12336" i="91"/>
  <c r="A12337" i="91"/>
  <c r="A12338" i="91"/>
  <c r="A12339" i="91"/>
  <c r="A12340" i="91"/>
  <c r="A12341" i="91"/>
  <c r="A12342" i="91"/>
  <c r="A12343" i="91"/>
  <c r="A12344" i="91"/>
  <c r="A12345" i="91"/>
  <c r="A12346" i="91"/>
  <c r="A12347" i="91"/>
  <c r="A12348" i="91"/>
  <c r="A12349" i="91"/>
  <c r="A12350" i="91"/>
  <c r="A12351" i="91"/>
  <c r="A12352" i="91"/>
  <c r="A12353" i="91"/>
  <c r="A12354" i="91"/>
  <c r="A12355" i="91"/>
  <c r="A12356" i="91"/>
  <c r="A12357" i="91"/>
  <c r="A12358" i="91"/>
  <c r="A12359" i="91"/>
  <c r="A12360" i="91"/>
  <c r="A12361" i="91"/>
  <c r="A12362" i="91"/>
  <c r="A12363" i="91"/>
  <c r="A12364" i="91"/>
  <c r="A12365" i="91"/>
  <c r="A12366" i="91"/>
  <c r="A12367" i="91"/>
  <c r="A12368" i="91"/>
  <c r="A12369" i="91"/>
  <c r="A12370" i="91"/>
  <c r="A12371" i="91"/>
  <c r="A12372" i="91"/>
  <c r="A12373" i="91"/>
  <c r="A12374" i="91"/>
  <c r="A12375" i="91"/>
  <c r="A12376" i="91"/>
  <c r="A12377" i="91"/>
  <c r="A12378" i="91"/>
  <c r="A12379" i="91"/>
  <c r="A12380" i="91"/>
  <c r="A12381" i="91"/>
  <c r="A12382" i="91"/>
  <c r="A12383" i="91"/>
  <c r="A12384" i="91"/>
  <c r="A12385" i="91"/>
  <c r="A12386" i="91"/>
  <c r="A12387" i="91"/>
  <c r="A12388" i="91"/>
  <c r="A12389" i="91"/>
  <c r="A12390" i="91"/>
  <c r="A12391" i="91"/>
  <c r="A12392" i="91"/>
  <c r="A12393" i="91"/>
  <c r="A12394" i="91"/>
  <c r="A12395" i="91"/>
  <c r="A12396" i="91"/>
  <c r="A12397" i="91"/>
  <c r="A12398" i="91"/>
  <c r="A12399" i="91"/>
  <c r="A12400" i="91"/>
  <c r="A12401" i="91"/>
  <c r="A12402" i="91"/>
  <c r="A12403" i="91"/>
  <c r="A12404" i="91"/>
  <c r="A12405" i="91"/>
  <c r="A12406" i="91"/>
  <c r="A12407" i="91"/>
  <c r="A12408" i="91"/>
  <c r="A12409" i="91"/>
  <c r="A12410" i="91"/>
  <c r="A12411" i="91"/>
  <c r="A12412" i="91"/>
  <c r="A12413" i="91"/>
  <c r="A12414" i="91"/>
  <c r="A12415" i="91"/>
  <c r="A12416" i="91"/>
  <c r="A12417" i="91"/>
  <c r="A12418" i="91"/>
  <c r="A12419" i="91"/>
  <c r="A12420" i="91"/>
  <c r="A12421" i="91"/>
  <c r="A12422" i="91"/>
  <c r="A12423" i="91"/>
  <c r="A12424" i="91"/>
  <c r="A12425" i="91"/>
  <c r="A12426" i="91"/>
  <c r="A12427" i="91"/>
  <c r="A12428" i="91"/>
  <c r="A12429" i="91"/>
  <c r="A12430" i="91"/>
  <c r="A12431" i="91"/>
  <c r="A12432" i="91"/>
  <c r="A12433" i="91"/>
  <c r="A12434" i="91"/>
  <c r="A12435" i="91"/>
  <c r="A12436" i="91"/>
  <c r="A12437" i="91"/>
  <c r="A12438" i="91"/>
  <c r="A12439" i="91"/>
  <c r="A12440" i="91"/>
  <c r="A12441" i="91"/>
  <c r="A12442" i="91"/>
  <c r="A12443" i="91"/>
  <c r="A12444" i="91"/>
  <c r="A12445" i="91"/>
  <c r="A12446" i="91"/>
  <c r="A12447" i="91"/>
  <c r="A12448" i="91"/>
  <c r="A12449" i="91"/>
  <c r="A12450" i="91"/>
  <c r="A12451" i="91"/>
  <c r="A12452" i="91"/>
  <c r="A12453" i="91"/>
  <c r="A12454" i="91"/>
  <c r="A12455" i="91"/>
  <c r="A12456" i="91"/>
  <c r="A12457" i="91"/>
  <c r="A12458" i="91"/>
  <c r="A12459" i="91"/>
  <c r="A12460" i="91"/>
  <c r="A12461" i="91"/>
  <c r="A12462" i="91"/>
  <c r="A12463" i="91"/>
  <c r="A12464" i="91"/>
  <c r="A12465" i="91"/>
  <c r="A12466" i="91"/>
  <c r="A12467" i="91"/>
  <c r="A12468" i="91"/>
  <c r="A12469" i="91"/>
  <c r="A12470" i="91"/>
  <c r="A12471" i="91"/>
  <c r="A12472" i="91"/>
  <c r="A12473" i="91"/>
  <c r="A12474" i="91"/>
  <c r="A12475" i="91"/>
  <c r="A12476" i="91"/>
  <c r="A12477" i="91"/>
  <c r="A12478" i="91"/>
  <c r="A12479" i="91"/>
  <c r="A12480" i="91"/>
  <c r="A12481" i="91"/>
  <c r="A12482" i="91"/>
  <c r="A12483" i="91"/>
  <c r="A12484" i="91"/>
  <c r="A12485" i="91"/>
  <c r="A12486" i="91"/>
  <c r="A12487" i="91"/>
  <c r="A12488" i="91"/>
  <c r="A12489" i="91"/>
  <c r="A12490" i="91"/>
  <c r="A12491" i="91"/>
  <c r="A12492" i="91"/>
  <c r="A12493" i="91"/>
  <c r="A12494" i="91"/>
  <c r="A12495" i="91"/>
  <c r="A12496" i="91"/>
  <c r="A12497" i="91"/>
  <c r="A12498" i="91"/>
  <c r="A12499" i="91"/>
  <c r="A12500" i="91"/>
  <c r="A12501" i="91"/>
  <c r="A12502" i="91"/>
  <c r="A12503" i="91"/>
  <c r="A12504" i="91"/>
  <c r="A12505" i="91"/>
  <c r="A12506" i="91"/>
  <c r="A12507" i="91"/>
  <c r="A12508" i="91"/>
  <c r="A12509" i="91"/>
  <c r="A12510" i="91"/>
  <c r="A12511" i="91"/>
  <c r="A12512" i="91"/>
  <c r="A12513" i="91"/>
  <c r="A12514" i="91"/>
  <c r="A12515" i="91"/>
  <c r="A12516" i="91"/>
  <c r="A12517" i="91"/>
  <c r="A12518" i="91"/>
  <c r="A12519" i="91"/>
  <c r="A12520" i="91"/>
  <c r="A12521" i="91"/>
  <c r="A12522" i="91"/>
  <c r="A12523" i="91"/>
  <c r="A12524" i="91"/>
  <c r="A12525" i="91"/>
  <c r="A12526" i="91"/>
  <c r="A12527" i="91"/>
  <c r="A12528" i="91"/>
  <c r="A12529" i="91"/>
  <c r="A12530" i="91"/>
  <c r="A12531" i="91"/>
  <c r="A12532" i="91"/>
  <c r="A12533" i="91"/>
  <c r="A12534" i="91"/>
  <c r="A12535" i="91"/>
  <c r="A12536" i="91"/>
  <c r="A12537" i="91"/>
  <c r="A12538" i="91"/>
  <c r="A12539" i="91"/>
  <c r="A12540" i="91"/>
  <c r="A12541" i="91"/>
  <c r="A12542" i="91"/>
  <c r="A12543" i="91"/>
  <c r="A12544" i="91"/>
  <c r="A12545" i="91"/>
  <c r="A12546" i="91"/>
  <c r="A12547" i="91"/>
  <c r="A12548" i="91"/>
  <c r="A12549" i="91"/>
  <c r="A12550" i="91"/>
  <c r="A12551" i="91"/>
  <c r="A12552" i="91"/>
  <c r="A12553" i="91"/>
  <c r="A12554" i="91"/>
  <c r="A12555" i="91"/>
  <c r="A12556" i="91"/>
  <c r="A12557" i="91"/>
  <c r="A12558" i="91"/>
  <c r="A12559" i="91"/>
  <c r="A12560" i="91"/>
  <c r="A12561" i="91"/>
  <c r="A12562" i="91"/>
  <c r="A12563" i="91"/>
  <c r="A12564" i="91"/>
  <c r="A12565" i="91"/>
  <c r="A12566" i="91"/>
  <c r="A12567" i="91"/>
  <c r="A12568" i="91"/>
  <c r="A12569" i="91"/>
  <c r="A12570" i="91"/>
  <c r="A12571" i="91"/>
  <c r="A12572" i="91"/>
  <c r="A12573" i="91"/>
  <c r="A12574" i="91"/>
  <c r="A12575" i="91"/>
  <c r="A12576" i="91"/>
  <c r="A12577" i="91"/>
  <c r="A12578" i="91"/>
  <c r="A12579" i="91"/>
  <c r="A12580" i="91"/>
  <c r="A12581" i="91"/>
  <c r="A12582" i="91"/>
  <c r="A12585" i="91"/>
  <c r="A12586" i="91"/>
  <c r="A12587" i="91"/>
  <c r="A12588" i="91"/>
  <c r="A12589" i="91"/>
  <c r="A12590" i="91"/>
  <c r="A12591" i="91"/>
  <c r="A12592" i="91"/>
  <c r="A12593" i="91"/>
  <c r="A12594" i="91"/>
  <c r="A12595" i="91"/>
  <c r="A12596" i="91"/>
  <c r="A12597" i="91"/>
  <c r="A12598" i="91"/>
  <c r="A12600" i="91"/>
  <c r="A12601" i="91"/>
  <c r="A12602" i="91"/>
  <c r="A12603" i="91"/>
  <c r="A12604" i="91"/>
  <c r="A12605" i="91"/>
  <c r="A12606" i="91"/>
  <c r="A12607" i="91"/>
  <c r="A12608" i="91"/>
  <c r="A12609" i="91"/>
  <c r="A12610" i="91"/>
  <c r="A12611" i="91"/>
  <c r="A12612" i="91"/>
  <c r="A12613" i="91"/>
  <c r="A12614" i="91"/>
  <c r="A12615" i="91"/>
  <c r="A12616" i="91"/>
  <c r="A12617" i="91"/>
  <c r="A12618" i="91"/>
  <c r="A12619" i="91"/>
  <c r="A12620" i="91"/>
  <c r="A12621" i="91"/>
  <c r="A12622" i="91"/>
  <c r="A12623" i="91"/>
  <c r="A12624" i="91"/>
  <c r="A12625" i="91"/>
  <c r="A12626" i="91"/>
  <c r="A12627" i="91"/>
  <c r="A12628" i="91"/>
  <c r="A12629" i="91"/>
  <c r="A12630" i="91"/>
  <c r="A12631" i="91"/>
  <c r="A12632" i="91"/>
  <c r="A12633" i="91"/>
  <c r="A12634" i="91"/>
  <c r="A12635" i="91"/>
  <c r="A12636" i="91"/>
  <c r="A12637" i="91"/>
  <c r="A12638" i="91"/>
  <c r="A12639" i="91"/>
  <c r="A12640" i="91"/>
  <c r="A12641" i="91"/>
  <c r="A12642" i="91"/>
  <c r="A12643" i="91"/>
  <c r="A12644" i="91"/>
  <c r="A12645" i="91"/>
  <c r="A12646" i="91"/>
  <c r="A12647" i="91"/>
  <c r="A12648" i="91"/>
  <c r="A12649" i="91"/>
  <c r="A12650" i="91"/>
  <c r="A12651" i="91"/>
  <c r="A12652" i="91"/>
  <c r="A12653" i="91"/>
  <c r="A12654" i="91"/>
  <c r="A12655" i="91"/>
  <c r="A12656" i="91"/>
  <c r="A12657" i="91"/>
  <c r="A12658" i="91"/>
  <c r="A12659" i="91"/>
  <c r="A12660" i="91"/>
  <c r="A12661" i="91"/>
  <c r="A12662" i="91"/>
  <c r="A12663" i="91"/>
  <c r="A12664" i="91"/>
  <c r="A12665" i="91"/>
  <c r="A12666" i="91"/>
  <c r="A12667" i="91"/>
  <c r="A12668" i="91"/>
  <c r="A12669" i="91"/>
  <c r="A12670" i="91"/>
  <c r="A12671" i="91"/>
  <c r="A12672" i="91"/>
  <c r="A12673" i="91"/>
  <c r="A12674" i="91"/>
  <c r="A12675" i="91"/>
  <c r="A12676" i="91"/>
  <c r="A12677" i="91"/>
  <c r="A12678" i="91"/>
  <c r="A12679" i="91"/>
  <c r="A12680" i="91"/>
  <c r="A12681" i="91"/>
  <c r="A12682" i="91"/>
  <c r="A12683" i="91"/>
  <c r="A12684" i="91"/>
  <c r="A12685" i="91"/>
  <c r="A12686" i="91"/>
  <c r="A12687" i="91"/>
  <c r="A12688" i="91"/>
  <c r="A12689" i="91"/>
  <c r="A12690" i="91"/>
  <c r="A12691" i="91"/>
  <c r="A12692" i="91"/>
  <c r="A12693" i="91"/>
  <c r="A12694" i="91"/>
  <c r="A12695" i="91"/>
  <c r="A12696" i="91"/>
  <c r="A12697" i="91"/>
  <c r="A12698" i="91"/>
  <c r="A12699" i="91"/>
  <c r="A12700" i="91"/>
  <c r="A12701" i="91"/>
  <c r="A12702" i="91"/>
  <c r="A12703" i="91"/>
  <c r="A12704" i="91"/>
  <c r="A12705" i="91"/>
  <c r="A12706" i="91"/>
  <c r="A12707" i="91"/>
  <c r="A12708" i="91"/>
  <c r="A12709" i="91"/>
  <c r="A12710" i="91"/>
  <c r="A12711" i="91"/>
  <c r="A12712" i="91"/>
  <c r="A12713" i="91"/>
  <c r="A12714" i="91"/>
  <c r="A12715" i="91"/>
  <c r="A12716" i="91"/>
  <c r="A12717" i="91"/>
  <c r="A12718" i="91"/>
  <c r="A12719" i="91"/>
  <c r="A12720" i="91"/>
  <c r="A12721" i="91"/>
  <c r="A12722" i="91"/>
  <c r="A12723" i="91"/>
  <c r="A12724" i="91"/>
  <c r="A12725" i="91"/>
  <c r="A12726" i="91"/>
  <c r="A12727" i="91"/>
  <c r="A12728" i="91"/>
  <c r="A12729" i="91"/>
  <c r="A12730" i="91"/>
  <c r="A12731" i="91"/>
  <c r="A12732" i="91"/>
  <c r="A12733" i="91"/>
  <c r="A12734" i="91"/>
  <c r="A12735" i="91"/>
  <c r="A12736" i="91"/>
  <c r="A12737" i="91"/>
  <c r="A12738" i="91"/>
  <c r="A12739" i="91"/>
  <c r="A12740" i="91"/>
  <c r="A12741" i="91"/>
  <c r="A12742" i="91"/>
  <c r="A12743" i="91"/>
  <c r="A12744" i="91"/>
  <c r="A12745" i="91"/>
  <c r="A12746" i="91"/>
  <c r="A12747" i="91"/>
  <c r="A12748" i="91"/>
  <c r="A12749" i="91"/>
  <c r="A12750" i="91"/>
  <c r="A12751" i="91"/>
  <c r="A12752" i="91"/>
  <c r="A12753" i="91"/>
  <c r="A12754" i="91"/>
  <c r="A12755" i="91"/>
  <c r="A12756" i="91"/>
  <c r="A12757" i="91"/>
  <c r="A12758" i="91"/>
  <c r="A12759" i="91"/>
  <c r="A12760" i="91"/>
  <c r="A12761" i="91"/>
  <c r="A12762" i="91"/>
  <c r="A12763" i="91"/>
  <c r="A12764" i="91"/>
  <c r="A12765" i="91"/>
  <c r="A12766" i="91"/>
  <c r="A12767" i="91"/>
  <c r="A12768" i="91"/>
  <c r="A12769" i="91"/>
  <c r="A12770" i="91"/>
  <c r="A12771" i="91"/>
  <c r="A12772" i="91"/>
  <c r="A12773" i="91"/>
  <c r="A12774" i="91"/>
  <c r="A12775" i="91"/>
  <c r="A12776" i="91"/>
  <c r="A12777" i="91"/>
  <c r="A12778" i="91"/>
  <c r="A12779" i="91"/>
  <c r="A12780" i="91"/>
  <c r="A12781" i="91"/>
  <c r="A12782" i="91"/>
  <c r="A12783" i="91"/>
  <c r="A12784" i="91"/>
  <c r="A12785" i="91"/>
  <c r="A12786" i="91"/>
  <c r="A12787" i="91"/>
  <c r="A12788" i="91"/>
  <c r="A12789" i="91"/>
  <c r="A12790" i="91"/>
  <c r="A12791" i="91"/>
  <c r="A12792" i="91"/>
  <c r="A12793" i="91"/>
  <c r="A12794" i="91"/>
  <c r="A12795" i="91"/>
  <c r="A12796" i="91"/>
  <c r="A12797" i="91"/>
  <c r="A12798" i="91"/>
  <c r="A12799" i="91"/>
  <c r="A12800" i="91"/>
  <c r="A12801" i="91"/>
  <c r="A12802" i="91"/>
  <c r="A12803" i="91"/>
  <c r="A12804" i="91"/>
  <c r="A12805" i="91"/>
  <c r="A12806" i="91"/>
  <c r="A12807" i="91"/>
  <c r="A12808" i="91"/>
  <c r="A12809" i="91"/>
  <c r="A12810" i="91"/>
  <c r="A12811" i="91"/>
  <c r="A12812" i="91"/>
  <c r="A12813" i="91"/>
  <c r="A12814" i="91"/>
  <c r="A12815" i="91"/>
  <c r="A12816" i="91"/>
  <c r="A12817" i="91"/>
  <c r="A12818" i="91"/>
  <c r="A12819" i="91"/>
  <c r="A12820" i="91"/>
  <c r="A12821" i="91"/>
  <c r="A12822" i="91"/>
  <c r="A12823" i="91"/>
  <c r="A12824" i="91"/>
  <c r="A12825" i="91"/>
  <c r="A12826" i="91"/>
  <c r="A12827" i="91"/>
  <c r="A12828" i="91"/>
  <c r="A12829" i="91"/>
  <c r="A12830" i="91"/>
  <c r="A12831" i="91"/>
  <c r="A12832" i="91"/>
  <c r="A12833" i="91"/>
  <c r="A12834" i="91"/>
  <c r="A12835" i="91"/>
  <c r="A12836" i="91"/>
  <c r="A12837" i="91"/>
  <c r="A12838" i="91"/>
  <c r="A12839" i="91"/>
  <c r="A12840" i="91"/>
  <c r="A12841" i="91"/>
  <c r="A12842" i="91"/>
  <c r="A12843" i="91"/>
  <c r="A12844" i="91"/>
  <c r="A12845" i="91"/>
  <c r="A12846" i="91"/>
  <c r="A12847" i="91"/>
  <c r="A12848" i="91"/>
  <c r="A12849" i="91"/>
  <c r="A12850" i="91"/>
  <c r="A12851" i="91"/>
  <c r="A12852" i="91"/>
  <c r="A12853" i="91"/>
  <c r="A12854" i="91"/>
  <c r="A12855" i="91"/>
  <c r="A12856" i="91"/>
  <c r="A12857" i="91"/>
  <c r="A12858" i="91"/>
  <c r="A12859" i="91"/>
  <c r="A12860" i="91"/>
  <c r="A12861" i="91"/>
  <c r="A12862" i="91"/>
  <c r="A12863" i="91"/>
  <c r="A12864" i="91"/>
  <c r="A12865" i="91"/>
  <c r="A12866" i="91"/>
  <c r="A12867" i="91"/>
  <c r="A12868" i="91"/>
  <c r="A12869" i="91"/>
  <c r="A12870" i="91"/>
  <c r="A12871" i="91"/>
  <c r="A12872" i="91"/>
  <c r="A12873" i="91"/>
  <c r="A12874" i="91"/>
  <c r="A12875" i="91"/>
  <c r="A12876" i="91"/>
  <c r="A12877" i="91"/>
  <c r="A12878" i="91"/>
  <c r="A12879" i="91"/>
  <c r="A12880" i="91"/>
  <c r="A12881" i="91"/>
  <c r="A12882" i="91"/>
  <c r="A12883" i="91"/>
  <c r="A12884" i="91"/>
  <c r="A12885" i="91"/>
  <c r="A12886" i="91"/>
  <c r="A12887" i="91"/>
  <c r="A12888" i="91"/>
  <c r="A12889" i="91"/>
  <c r="A12890" i="91"/>
  <c r="A12891" i="91"/>
  <c r="A12892" i="91"/>
  <c r="A12893" i="91"/>
  <c r="A12894" i="91"/>
  <c r="A12895" i="91"/>
  <c r="A12896" i="91"/>
  <c r="A12897" i="91"/>
  <c r="A12898" i="91"/>
  <c r="A12899" i="91"/>
  <c r="A12900" i="91"/>
  <c r="A12901" i="91"/>
  <c r="A12902" i="91"/>
  <c r="A12903" i="91"/>
  <c r="A12905" i="91"/>
  <c r="A12906" i="91"/>
  <c r="A12907" i="91"/>
  <c r="A12908" i="91"/>
  <c r="A12911" i="91"/>
  <c r="A12912" i="91"/>
  <c r="A12913" i="91"/>
  <c r="A12914" i="91"/>
  <c r="A12915" i="91"/>
  <c r="A12916" i="91"/>
  <c r="A12918" i="91"/>
  <c r="A12919" i="91"/>
  <c r="A12920" i="91"/>
  <c r="A12921" i="91"/>
  <c r="A12922" i="91"/>
  <c r="A12923" i="91"/>
  <c r="A12924" i="91"/>
  <c r="A12925" i="91"/>
  <c r="A12926" i="91"/>
  <c r="A12927" i="91"/>
  <c r="A12928" i="91"/>
  <c r="A12929" i="91"/>
  <c r="A12930" i="91"/>
  <c r="A12931" i="91"/>
  <c r="A12932" i="91"/>
  <c r="A12933" i="91"/>
  <c r="A12934" i="91"/>
  <c r="A12935" i="91"/>
  <c r="A12936" i="91"/>
  <c r="A12937" i="91"/>
  <c r="A12938" i="91"/>
  <c r="A12939" i="91"/>
  <c r="A12940" i="91"/>
  <c r="A12941" i="91"/>
  <c r="A12942" i="91"/>
  <c r="A12943" i="91"/>
  <c r="A12944" i="91"/>
  <c r="A12945" i="91"/>
  <c r="A12946" i="91"/>
  <c r="A12947" i="91"/>
  <c r="A12948" i="91"/>
  <c r="A12949" i="91"/>
  <c r="A12950" i="91"/>
  <c r="A12951" i="91"/>
  <c r="A12952" i="91"/>
  <c r="A12953" i="91"/>
  <c r="A12954" i="91"/>
  <c r="A12955" i="91"/>
  <c r="A12956" i="91"/>
  <c r="A12957" i="91"/>
  <c r="A12958" i="91"/>
  <c r="A12959" i="91"/>
  <c r="A12960" i="91"/>
  <c r="A12961" i="91"/>
  <c r="A12962" i="91"/>
  <c r="A12963" i="91"/>
  <c r="A12964" i="91"/>
  <c r="A12965" i="91"/>
  <c r="A12966" i="91"/>
  <c r="A12967" i="91"/>
  <c r="A12968" i="91"/>
  <c r="A12969" i="91"/>
  <c r="A12970" i="91"/>
  <c r="A12971" i="91"/>
  <c r="A12972" i="91"/>
  <c r="A12973" i="91"/>
  <c r="A12974" i="91"/>
  <c r="A12975" i="91"/>
  <c r="A12976" i="91"/>
  <c r="A12977" i="91"/>
  <c r="A12978" i="91"/>
  <c r="A12979" i="91"/>
  <c r="A12980" i="91"/>
  <c r="A12981" i="91"/>
  <c r="A12982" i="91"/>
  <c r="A12983" i="91"/>
  <c r="A12984" i="91"/>
  <c r="A12985" i="91"/>
  <c r="A12986" i="91"/>
  <c r="A12987" i="91"/>
  <c r="A12988" i="91"/>
  <c r="A12989" i="91"/>
  <c r="A12990" i="91"/>
  <c r="A12991" i="91"/>
  <c r="A12992" i="91"/>
  <c r="A12993" i="91"/>
  <c r="A12994" i="91"/>
  <c r="A12995" i="91"/>
  <c r="A12996" i="91"/>
  <c r="A12997" i="91"/>
  <c r="A12998" i="91"/>
  <c r="A12999" i="91"/>
  <c r="A13000" i="91"/>
  <c r="A13001" i="91"/>
  <c r="A13002" i="91"/>
  <c r="A13003" i="91"/>
  <c r="A13004" i="91"/>
  <c r="A13005" i="91"/>
  <c r="A13006" i="91"/>
  <c r="A13007" i="91"/>
  <c r="A13008" i="91"/>
  <c r="A13009" i="91"/>
  <c r="A13010" i="91"/>
  <c r="A13011" i="91"/>
  <c r="A13012" i="91"/>
  <c r="A13013" i="91"/>
  <c r="A13014" i="91"/>
  <c r="A13015" i="91"/>
  <c r="A13016" i="91"/>
  <c r="A13017" i="91"/>
  <c r="A13018" i="91"/>
  <c r="A13019" i="91"/>
  <c r="A13020" i="91"/>
  <c r="A13021" i="91"/>
  <c r="A13022" i="91"/>
  <c r="A13023" i="91"/>
  <c r="A13024" i="91"/>
  <c r="A13025" i="91"/>
  <c r="A13026" i="91"/>
  <c r="A13027" i="91"/>
  <c r="A13028" i="91"/>
  <c r="A13029" i="91"/>
  <c r="A13030" i="91"/>
  <c r="A13031" i="91"/>
  <c r="A13032" i="91"/>
  <c r="A13033" i="91"/>
  <c r="A13034" i="91"/>
  <c r="A13035" i="91"/>
  <c r="A13036" i="91"/>
  <c r="A13037" i="91"/>
  <c r="A13038" i="91"/>
  <c r="A13039" i="91"/>
  <c r="A13040" i="91"/>
  <c r="A13041" i="91"/>
  <c r="A13042" i="91"/>
  <c r="A13043" i="91"/>
  <c r="A13044" i="91"/>
  <c r="A13045" i="91"/>
  <c r="A13046" i="91"/>
  <c r="A13047" i="91"/>
  <c r="A13048" i="91"/>
  <c r="A13049" i="91"/>
  <c r="A13050" i="91"/>
  <c r="A13051" i="91"/>
  <c r="A13052" i="91"/>
  <c r="A13053" i="91"/>
  <c r="A13054" i="91"/>
  <c r="A13055" i="91"/>
  <c r="A13056" i="91"/>
  <c r="A13057" i="91"/>
  <c r="A13058" i="91"/>
  <c r="A13059" i="91"/>
  <c r="A13060" i="91"/>
  <c r="A13061" i="91"/>
  <c r="A13062" i="91"/>
  <c r="A13063" i="91"/>
  <c r="A13064" i="91"/>
  <c r="A13065" i="91"/>
  <c r="A13066" i="91"/>
  <c r="A13067" i="91"/>
  <c r="A13068" i="91"/>
  <c r="A13069" i="91"/>
  <c r="A13070" i="91"/>
  <c r="A13071" i="91"/>
  <c r="A13072" i="91"/>
  <c r="A13073" i="91"/>
  <c r="A13074" i="91"/>
  <c r="A13075" i="91"/>
  <c r="A13076" i="91"/>
  <c r="A13077" i="91"/>
  <c r="A13078" i="91"/>
  <c r="A13079" i="91"/>
  <c r="A13080" i="91"/>
  <c r="A13081" i="91"/>
  <c r="A13082" i="91"/>
  <c r="A13083" i="91"/>
  <c r="A13084" i="91"/>
  <c r="A13085" i="91"/>
  <c r="A13086" i="91"/>
  <c r="A13087" i="91"/>
  <c r="A13088" i="91"/>
  <c r="A13089" i="91"/>
  <c r="A13090" i="91"/>
  <c r="A13091" i="91"/>
  <c r="A13092" i="91"/>
  <c r="A13093" i="91"/>
  <c r="A13094" i="91"/>
  <c r="A13095" i="91"/>
  <c r="A13096" i="91"/>
  <c r="A13097" i="91"/>
  <c r="A13098" i="91"/>
  <c r="A13099" i="91"/>
  <c r="A13100" i="91"/>
  <c r="A13101" i="91"/>
  <c r="A13102" i="91"/>
  <c r="A13103" i="91"/>
  <c r="A13104" i="91"/>
  <c r="A13105" i="91"/>
  <c r="A13106" i="91"/>
  <c r="A13107" i="91"/>
  <c r="A13108" i="91"/>
  <c r="A13109" i="91"/>
  <c r="A13110" i="91"/>
  <c r="A13111" i="91"/>
  <c r="A13112" i="91"/>
  <c r="A13113" i="91"/>
  <c r="A13114" i="91"/>
  <c r="A13115" i="91"/>
  <c r="A13116" i="91"/>
  <c r="A13117" i="91"/>
  <c r="A13118" i="91"/>
  <c r="A13119" i="91"/>
  <c r="A13120" i="91"/>
  <c r="A13121" i="91"/>
  <c r="A13122" i="91"/>
  <c r="A13123" i="91"/>
  <c r="A13124" i="91"/>
  <c r="A13125" i="91"/>
  <c r="A13126" i="91"/>
  <c r="A13127" i="91"/>
  <c r="A13128" i="91"/>
  <c r="A13129" i="91"/>
  <c r="A13130" i="91"/>
  <c r="A13131" i="91"/>
  <c r="A13132" i="91"/>
  <c r="A13133" i="91"/>
  <c r="A13134" i="91"/>
  <c r="A13135" i="91"/>
  <c r="A13136" i="91"/>
  <c r="A13137" i="91"/>
  <c r="A13138" i="91"/>
  <c r="A13139" i="91"/>
  <c r="A13140" i="91"/>
  <c r="A13141" i="91"/>
  <c r="A13142" i="91"/>
  <c r="A13143" i="91"/>
  <c r="A13144" i="91"/>
  <c r="A13145" i="91"/>
  <c r="A13146" i="91"/>
  <c r="A13147" i="91"/>
  <c r="A13148" i="91"/>
  <c r="A13149" i="91"/>
  <c r="A13150" i="91"/>
  <c r="A13151" i="91"/>
  <c r="A13152" i="91"/>
  <c r="A13153" i="91"/>
  <c r="A13154" i="91"/>
  <c r="A13155" i="91"/>
  <c r="A13156" i="91"/>
  <c r="A13157" i="91"/>
  <c r="A13158" i="91"/>
  <c r="A13159" i="91"/>
  <c r="A13160" i="91"/>
  <c r="A13161" i="91"/>
  <c r="A13162" i="91"/>
  <c r="A13163" i="91"/>
  <c r="A13164" i="91"/>
  <c r="A13165" i="91"/>
  <c r="A13166" i="91"/>
  <c r="A13167" i="91"/>
  <c r="A13168" i="91"/>
  <c r="A13169" i="91"/>
  <c r="A13170" i="91"/>
  <c r="A13171" i="91"/>
  <c r="A13172" i="91"/>
  <c r="A13173" i="91"/>
  <c r="A13174" i="91"/>
  <c r="A13175" i="91"/>
  <c r="A13176" i="91"/>
  <c r="A13177" i="91"/>
  <c r="A13178" i="91"/>
  <c r="A13179" i="91"/>
  <c r="A13180" i="91"/>
  <c r="A13181" i="91"/>
  <c r="A13182" i="91"/>
  <c r="A13183" i="91"/>
  <c r="A13184" i="91"/>
  <c r="A13185" i="91"/>
  <c r="A13186" i="91"/>
  <c r="A13187" i="91"/>
  <c r="A13188" i="91"/>
  <c r="A13189" i="91"/>
  <c r="A13190" i="91"/>
  <c r="A13191" i="91"/>
  <c r="A13192" i="91"/>
  <c r="A13193" i="91"/>
  <c r="A13194" i="91"/>
  <c r="A13195" i="91"/>
  <c r="A13196" i="91"/>
  <c r="A13197" i="91"/>
  <c r="A13198" i="91"/>
  <c r="A13199" i="91"/>
  <c r="A13200" i="91"/>
  <c r="A13201" i="91"/>
  <c r="A13202" i="91"/>
  <c r="A13203" i="91"/>
  <c r="A13204" i="91"/>
  <c r="A13205" i="91"/>
  <c r="A13206" i="91"/>
  <c r="A13207" i="91"/>
  <c r="A13208" i="91"/>
  <c r="A13209" i="91"/>
  <c r="A13210" i="91"/>
  <c r="A13211" i="91"/>
  <c r="A13212" i="91"/>
  <c r="A13213" i="91"/>
  <c r="A13214" i="91"/>
  <c r="A13215" i="91"/>
  <c r="A13216" i="91"/>
  <c r="A13217" i="91"/>
  <c r="A13218" i="91"/>
  <c r="A13219" i="91"/>
  <c r="A13220" i="91"/>
  <c r="A13221" i="91"/>
  <c r="A13222" i="91"/>
  <c r="A13223" i="91"/>
  <c r="A13224" i="91"/>
  <c r="A13225" i="91"/>
  <c r="A13226" i="91"/>
  <c r="A13227" i="91"/>
  <c r="A13228" i="91"/>
  <c r="A13231" i="91"/>
  <c r="A13232" i="91"/>
  <c r="A13233" i="91"/>
  <c r="A13234" i="91"/>
  <c r="A13235" i="91"/>
  <c r="A13236" i="91"/>
  <c r="A13237" i="91"/>
  <c r="A13238" i="91"/>
  <c r="A13241" i="91"/>
  <c r="A13242" i="91"/>
  <c r="A13243" i="91"/>
  <c r="A13244" i="91"/>
  <c r="A13245" i="91"/>
  <c r="A13246" i="91"/>
  <c r="A13247" i="91"/>
  <c r="A13248" i="91"/>
  <c r="A13249" i="91"/>
  <c r="A13250" i="91"/>
  <c r="A13251" i="91"/>
  <c r="A13252" i="91"/>
  <c r="A13253" i="91"/>
  <c r="A13254" i="91"/>
  <c r="A13255" i="91"/>
  <c r="A13256" i="91"/>
  <c r="A13257" i="91"/>
  <c r="A13258" i="91"/>
  <c r="A13259" i="91"/>
  <c r="A13260" i="91"/>
  <c r="A13261" i="91"/>
  <c r="A13262" i="91"/>
  <c r="A13263" i="91"/>
  <c r="A13264" i="91"/>
  <c r="A13265" i="91"/>
  <c r="A13266" i="91"/>
  <c r="A13267" i="91"/>
  <c r="A13268" i="91"/>
  <c r="A13269" i="91"/>
  <c r="A13270" i="91"/>
  <c r="A13271" i="91"/>
  <c r="A13272" i="91"/>
  <c r="A13273" i="91"/>
  <c r="A13274" i="91"/>
  <c r="A13275" i="91"/>
  <c r="A13276" i="91"/>
  <c r="A13277" i="91"/>
  <c r="A13278" i="91"/>
  <c r="A13279" i="91"/>
  <c r="A13280" i="91"/>
  <c r="A13281" i="91"/>
  <c r="A13282" i="91"/>
  <c r="A13283" i="91"/>
  <c r="A13284" i="91"/>
  <c r="A13285" i="91"/>
  <c r="A13286" i="91"/>
  <c r="A13287" i="91"/>
  <c r="A13288" i="91"/>
  <c r="A13289" i="91"/>
  <c r="A13290" i="91"/>
  <c r="A13291" i="91"/>
  <c r="A13292" i="91"/>
  <c r="A13293" i="91"/>
  <c r="A13294" i="91"/>
  <c r="A13295" i="91"/>
  <c r="A13296" i="91"/>
  <c r="A13297" i="91"/>
  <c r="A13298" i="91"/>
  <c r="A13299" i="91"/>
  <c r="A13300" i="91"/>
  <c r="A13301" i="91"/>
  <c r="A13302" i="91"/>
  <c r="A13303" i="91"/>
  <c r="A13304" i="91"/>
  <c r="A13305" i="91"/>
  <c r="A13306" i="91"/>
  <c r="A13307" i="91"/>
  <c r="A13308" i="91"/>
  <c r="A13309" i="91"/>
  <c r="A13310" i="91"/>
  <c r="A13311" i="91"/>
  <c r="A13312" i="91"/>
  <c r="A13313" i="91"/>
  <c r="A13314" i="91"/>
  <c r="A13315" i="91"/>
  <c r="A13316" i="91"/>
  <c r="A13317" i="91"/>
  <c r="A13318" i="91"/>
  <c r="A13319" i="91"/>
  <c r="A13320" i="91"/>
  <c r="A13321" i="91"/>
  <c r="A13322" i="91"/>
  <c r="A13323" i="91"/>
  <c r="A13324" i="91"/>
  <c r="A13325" i="91"/>
  <c r="A13326" i="91"/>
  <c r="A13327" i="91"/>
  <c r="A13328" i="91"/>
  <c r="A13329" i="91"/>
  <c r="A13330" i="91"/>
  <c r="A13331" i="91"/>
  <c r="A13332" i="91"/>
  <c r="A13333" i="91"/>
  <c r="A13334" i="91"/>
  <c r="A13335" i="91"/>
  <c r="A13336" i="91"/>
  <c r="A13337" i="91"/>
  <c r="A13338" i="91"/>
  <c r="A13339" i="91"/>
  <c r="A13340" i="91"/>
  <c r="A13341" i="91"/>
  <c r="A13342" i="91"/>
  <c r="A13343" i="91"/>
  <c r="A13344" i="91"/>
  <c r="A13345" i="91"/>
  <c r="A13346" i="91"/>
  <c r="A13347" i="91"/>
  <c r="A13348" i="91"/>
  <c r="A13349" i="91"/>
  <c r="A13350" i="91"/>
  <c r="A13351" i="91"/>
  <c r="A13352" i="91"/>
  <c r="A13353" i="91"/>
  <c r="A13354" i="91"/>
  <c r="A13355" i="91"/>
  <c r="A13356" i="91"/>
  <c r="A13357" i="91"/>
  <c r="A13358" i="91"/>
  <c r="A13359" i="91"/>
  <c r="A13360" i="91"/>
  <c r="A13361" i="91"/>
  <c r="A13362" i="91"/>
  <c r="A13363" i="91"/>
  <c r="A13364" i="91"/>
  <c r="A13365" i="91"/>
  <c r="A13366" i="91"/>
  <c r="A13367" i="91"/>
  <c r="A13368" i="91"/>
  <c r="A13369" i="91"/>
  <c r="A13370" i="91"/>
  <c r="A13371" i="91"/>
  <c r="A13372" i="91"/>
  <c r="A13373" i="91"/>
  <c r="A13374" i="91"/>
  <c r="A13375" i="91"/>
  <c r="A13376" i="91"/>
  <c r="A13377" i="91"/>
  <c r="A13378" i="91"/>
  <c r="A13379" i="91"/>
  <c r="A13380" i="91"/>
  <c r="A13381" i="91"/>
  <c r="A13382" i="91"/>
  <c r="A13383" i="91"/>
  <c r="A13384" i="91"/>
  <c r="A13385" i="91"/>
  <c r="A13386" i="91"/>
  <c r="A13387" i="91"/>
  <c r="A13388" i="91"/>
  <c r="A13389" i="91"/>
  <c r="A13390" i="91"/>
  <c r="A13391" i="91"/>
  <c r="A13392" i="91"/>
  <c r="A13393" i="91"/>
  <c r="A13394" i="91"/>
  <c r="A13395" i="91"/>
  <c r="A13396" i="91"/>
  <c r="A13397" i="91"/>
  <c r="A13398" i="91"/>
  <c r="A13399" i="91"/>
  <c r="A13400" i="91"/>
  <c r="A13401" i="91"/>
  <c r="A13402" i="91"/>
  <c r="A13403" i="91"/>
  <c r="A13404" i="91"/>
  <c r="A13405" i="91"/>
  <c r="A13406" i="91"/>
  <c r="A13407" i="91"/>
  <c r="A13408" i="91"/>
  <c r="A13409" i="91"/>
  <c r="A13410" i="91"/>
  <c r="A13411" i="91"/>
  <c r="A13412" i="91"/>
  <c r="A13413" i="91"/>
  <c r="A13414" i="91"/>
  <c r="A13415" i="91"/>
  <c r="A13416" i="91"/>
  <c r="A13417" i="91"/>
  <c r="A13418" i="91"/>
  <c r="A13419" i="91"/>
  <c r="A13420" i="91"/>
  <c r="A13421" i="91"/>
  <c r="A13422" i="91"/>
  <c r="A13423" i="91"/>
  <c r="A13424" i="91"/>
  <c r="A13425" i="91"/>
  <c r="A13426" i="91"/>
  <c r="A13427" i="91"/>
  <c r="A13428" i="91"/>
  <c r="A13429" i="91"/>
  <c r="A13430" i="91"/>
  <c r="A13431" i="91"/>
  <c r="A13432" i="91"/>
  <c r="A13433" i="91"/>
  <c r="A13434" i="91"/>
  <c r="A13435" i="91"/>
  <c r="A13436" i="91"/>
  <c r="A13437" i="91"/>
  <c r="A13438" i="91"/>
  <c r="A13439" i="91"/>
  <c r="A13440" i="91"/>
  <c r="A13441" i="91"/>
  <c r="A13442" i="91"/>
  <c r="A13443" i="91"/>
  <c r="A13444" i="91"/>
  <c r="A13445" i="91"/>
  <c r="A13446" i="91"/>
  <c r="A13447" i="91"/>
  <c r="A13448" i="91"/>
  <c r="A13449" i="91"/>
  <c r="A13450" i="91"/>
  <c r="A13451" i="91"/>
  <c r="A13452" i="91"/>
  <c r="A13453" i="91"/>
  <c r="A13454" i="91"/>
  <c r="A13455" i="91"/>
  <c r="A13456" i="91"/>
  <c r="A13457" i="91"/>
  <c r="A13458" i="91"/>
  <c r="A13459" i="91"/>
  <c r="A13460" i="91"/>
  <c r="A13461" i="91"/>
  <c r="A13462" i="91"/>
  <c r="A13463" i="91"/>
  <c r="A13464" i="91"/>
  <c r="A13465" i="91"/>
  <c r="A13466" i="91"/>
  <c r="A13467" i="91"/>
  <c r="A13468" i="91"/>
  <c r="A13469" i="91"/>
  <c r="A13470" i="91"/>
  <c r="A13471" i="91"/>
  <c r="A13472" i="91"/>
  <c r="A13473" i="91"/>
  <c r="A13474" i="91"/>
  <c r="A13475" i="91"/>
  <c r="A13476" i="91"/>
  <c r="A13477" i="91"/>
  <c r="A13478" i="91"/>
  <c r="A13479" i="91"/>
  <c r="A13480" i="91"/>
  <c r="A13481" i="91"/>
  <c r="A13482" i="91"/>
  <c r="A13483" i="91"/>
  <c r="A13484" i="91"/>
  <c r="A13485" i="91"/>
  <c r="A13486" i="91"/>
  <c r="A13487" i="91"/>
  <c r="A13488" i="91"/>
  <c r="A13489" i="91"/>
  <c r="A13490" i="91"/>
  <c r="A13491" i="91"/>
  <c r="A13492" i="91"/>
  <c r="A13493" i="91"/>
  <c r="A13494" i="91"/>
  <c r="A13495" i="91"/>
  <c r="A13496" i="91"/>
  <c r="A13497" i="91"/>
  <c r="A13498" i="91"/>
  <c r="A13499" i="91"/>
  <c r="A13500" i="91"/>
  <c r="A13501" i="91"/>
  <c r="A13502" i="91"/>
  <c r="A13503" i="91"/>
  <c r="A13504" i="91"/>
  <c r="A13505" i="91"/>
  <c r="A13506" i="91"/>
  <c r="A13507" i="91"/>
  <c r="A13508" i="91"/>
  <c r="A13509" i="91"/>
  <c r="A13510" i="91"/>
  <c r="A13511" i="91"/>
  <c r="A13512" i="91"/>
  <c r="A13513" i="91"/>
  <c r="A13514" i="91"/>
  <c r="A13515" i="91"/>
  <c r="A13516" i="91"/>
  <c r="A13517" i="91"/>
  <c r="A13518" i="91"/>
  <c r="A13519" i="91"/>
  <c r="A13520" i="91"/>
  <c r="A13521" i="91"/>
  <c r="A13522" i="91"/>
  <c r="A13523" i="91"/>
  <c r="A13524" i="91"/>
  <c r="A13525" i="91"/>
  <c r="A13526" i="91"/>
  <c r="A13527" i="91"/>
  <c r="A13528" i="91"/>
  <c r="A13529" i="91"/>
  <c r="A13530" i="91"/>
  <c r="A13531" i="91"/>
  <c r="A13532" i="91"/>
  <c r="A13533" i="91"/>
  <c r="A13534" i="91"/>
  <c r="A13535" i="91"/>
  <c r="A13536" i="91"/>
  <c r="A13537" i="91"/>
  <c r="A13538" i="91"/>
  <c r="A13539" i="91"/>
  <c r="A13540" i="91"/>
  <c r="A13541" i="91"/>
  <c r="A13542" i="91"/>
  <c r="A13545" i="91"/>
  <c r="A13546" i="91"/>
  <c r="A13547" i="91"/>
  <c r="A13548" i="91"/>
  <c r="A13551" i="91"/>
  <c r="A13552" i="91"/>
  <c r="A13553" i="91"/>
  <c r="A13554" i="91"/>
  <c r="A13555" i="91"/>
  <c r="A13556" i="91"/>
  <c r="A13557" i="91"/>
  <c r="A13558" i="91"/>
  <c r="A13559" i="91"/>
  <c r="A13560" i="91"/>
  <c r="A13561" i="91"/>
  <c r="A13562" i="91"/>
  <c r="A13563" i="91"/>
  <c r="A13564" i="91"/>
  <c r="A13565" i="91"/>
  <c r="A13566" i="91"/>
  <c r="A13567" i="91"/>
  <c r="A13568" i="91"/>
  <c r="A13569" i="91"/>
  <c r="A13570" i="91"/>
  <c r="A13571" i="91"/>
  <c r="A13572" i="91"/>
  <c r="A13573" i="91"/>
  <c r="A13574" i="91"/>
  <c r="A13575" i="91"/>
  <c r="A13576" i="91"/>
  <c r="A13577" i="91"/>
  <c r="A13578" i="91"/>
  <c r="A13579" i="91"/>
  <c r="A13580" i="91"/>
  <c r="A13581" i="91"/>
  <c r="A13582" i="91"/>
  <c r="A13583" i="91"/>
  <c r="A13584" i="91"/>
  <c r="A13585" i="91"/>
  <c r="A13586" i="91"/>
  <c r="A13587" i="91"/>
  <c r="A13588" i="91"/>
  <c r="A13589" i="91"/>
  <c r="A13590" i="91"/>
  <c r="A13591" i="91"/>
  <c r="A13592" i="91"/>
  <c r="A13593" i="91"/>
  <c r="A13594" i="91"/>
  <c r="A13595" i="91"/>
  <c r="A13596" i="91"/>
  <c r="A13597" i="91"/>
  <c r="A13598" i="91"/>
  <c r="A13599" i="91"/>
  <c r="A13600" i="91"/>
  <c r="A13601" i="91"/>
  <c r="A13602" i="91"/>
  <c r="A13603" i="91"/>
  <c r="A13604" i="91"/>
  <c r="A13605" i="91"/>
  <c r="A13606" i="91"/>
  <c r="A13607" i="91"/>
  <c r="A13608" i="91"/>
  <c r="A13609" i="91"/>
  <c r="A13610" i="91"/>
  <c r="A13611" i="91"/>
  <c r="A13612" i="91"/>
  <c r="A13613" i="91"/>
  <c r="A13614" i="91"/>
  <c r="A13615" i="91"/>
  <c r="A13616" i="91"/>
  <c r="A13617" i="91"/>
  <c r="A13618" i="91"/>
  <c r="A13619" i="91"/>
  <c r="A13620" i="91"/>
  <c r="A13621" i="91"/>
  <c r="A13622" i="91"/>
  <c r="A13623" i="91"/>
  <c r="A13624" i="91"/>
  <c r="A13625" i="91"/>
  <c r="A13626" i="91"/>
  <c r="A13627" i="91"/>
  <c r="A13628" i="91"/>
  <c r="A13629" i="91"/>
  <c r="A13630" i="91"/>
  <c r="A13631" i="91"/>
  <c r="A13632" i="91"/>
  <c r="A13633" i="91"/>
  <c r="A13634" i="91"/>
  <c r="A13635" i="91"/>
  <c r="A13636" i="91"/>
  <c r="A13637" i="91"/>
  <c r="A13638" i="91"/>
  <c r="A13639" i="91"/>
  <c r="A13640" i="91"/>
  <c r="A13641" i="91"/>
  <c r="A13642" i="91"/>
  <c r="A13643" i="91"/>
  <c r="A13644" i="91"/>
  <c r="A13645" i="91"/>
  <c r="A13646" i="91"/>
  <c r="A13647" i="91"/>
  <c r="A13648" i="91"/>
  <c r="A13649" i="91"/>
  <c r="A13650" i="91"/>
  <c r="A13651" i="91"/>
  <c r="A13652" i="91"/>
  <c r="A13653" i="91"/>
  <c r="A13654" i="91"/>
  <c r="A13655" i="91"/>
  <c r="A13656" i="91"/>
  <c r="A13657" i="91"/>
  <c r="A13658" i="91"/>
  <c r="A13659" i="91"/>
  <c r="A13660" i="91"/>
  <c r="A13661" i="91"/>
  <c r="A13662" i="91"/>
  <c r="A13663" i="91"/>
  <c r="A13664" i="91"/>
  <c r="A13665" i="91"/>
  <c r="A13666" i="91"/>
  <c r="A13667" i="91"/>
  <c r="A13668" i="91"/>
  <c r="A13669" i="91"/>
  <c r="A13670" i="91"/>
  <c r="A13671" i="91"/>
  <c r="A13672" i="91"/>
  <c r="A13673" i="91"/>
  <c r="A13674" i="91"/>
  <c r="A13675" i="91"/>
  <c r="A13676" i="91"/>
  <c r="A13677" i="91"/>
  <c r="A13678" i="91"/>
  <c r="A13679" i="91"/>
  <c r="A13680" i="91"/>
  <c r="A13681" i="91"/>
  <c r="A13682" i="91"/>
  <c r="A13683" i="91"/>
  <c r="A13684" i="91"/>
  <c r="A13685" i="91"/>
  <c r="A13686" i="91"/>
  <c r="A13687" i="91"/>
  <c r="A13688" i="91"/>
  <c r="A13689" i="91"/>
  <c r="A13690" i="91"/>
  <c r="A13691" i="91"/>
  <c r="A13692" i="91"/>
  <c r="A13693" i="91"/>
  <c r="A13694" i="91"/>
  <c r="A13695" i="91"/>
  <c r="A13696" i="91"/>
  <c r="A13697" i="91"/>
  <c r="A13698" i="91"/>
  <c r="A13699" i="91"/>
  <c r="A13700" i="91"/>
  <c r="A13701" i="91"/>
  <c r="A13702" i="91"/>
  <c r="A13703" i="91"/>
  <c r="A13704" i="91"/>
  <c r="A13705" i="91"/>
  <c r="A13706" i="91"/>
  <c r="A13707" i="91"/>
  <c r="A13708" i="91"/>
  <c r="A13709" i="91"/>
  <c r="A13710" i="91"/>
  <c r="A13711" i="91"/>
  <c r="A13712" i="91"/>
  <c r="A13713" i="91"/>
  <c r="A13714" i="91"/>
  <c r="A13715" i="91"/>
  <c r="A13716" i="91"/>
  <c r="A13717" i="91"/>
  <c r="A13718" i="91"/>
  <c r="A13719" i="91"/>
  <c r="A13720" i="91"/>
  <c r="A13721" i="91"/>
  <c r="A13722" i="91"/>
  <c r="A13723" i="91"/>
  <c r="A13724" i="91"/>
  <c r="A13725" i="91"/>
  <c r="A13726" i="91"/>
  <c r="A13727" i="91"/>
  <c r="A13728" i="91"/>
  <c r="A13729" i="91"/>
  <c r="A13730" i="91"/>
  <c r="A13731" i="91"/>
  <c r="A13732" i="91"/>
  <c r="A13733" i="91"/>
  <c r="A13734" i="91"/>
  <c r="A13735" i="91"/>
  <c r="A13736" i="91"/>
  <c r="A13737" i="91"/>
  <c r="A13738" i="91"/>
  <c r="A13739" i="91"/>
  <c r="A13740" i="91"/>
  <c r="A13741" i="91"/>
  <c r="A13742" i="91"/>
  <c r="A13743" i="91"/>
  <c r="A13744" i="91"/>
  <c r="A13745" i="91"/>
  <c r="A13746" i="91"/>
  <c r="A13747" i="91"/>
  <c r="A13748" i="91"/>
  <c r="A13749" i="91"/>
  <c r="A13750" i="91"/>
  <c r="A13751" i="91"/>
  <c r="A13752" i="91"/>
  <c r="A13753" i="91"/>
  <c r="A13754" i="91"/>
  <c r="A13755" i="91"/>
  <c r="A13756" i="91"/>
  <c r="A13757" i="91"/>
  <c r="A13758" i="91"/>
  <c r="A13759" i="91"/>
  <c r="A13760" i="91"/>
  <c r="A13761" i="91"/>
  <c r="A13762" i="91"/>
  <c r="A13763" i="91"/>
  <c r="A13764" i="91"/>
  <c r="A13765" i="91"/>
  <c r="A13766" i="91"/>
  <c r="A13767" i="91"/>
  <c r="A13768" i="91"/>
  <c r="A13769" i="91"/>
  <c r="A13770" i="91"/>
  <c r="A13771" i="91"/>
  <c r="A13772" i="91"/>
  <c r="A13773" i="91"/>
  <c r="A13774" i="91"/>
  <c r="A13775" i="91"/>
  <c r="A13776" i="91"/>
  <c r="A13777" i="91"/>
  <c r="A13778" i="91"/>
  <c r="A13779" i="91"/>
  <c r="A13780" i="91"/>
  <c r="A13781" i="91"/>
  <c r="A13782" i="91"/>
  <c r="A13783" i="91"/>
  <c r="A13784" i="91"/>
  <c r="A13785" i="91"/>
  <c r="A13786" i="91"/>
  <c r="A13787" i="91"/>
  <c r="A13788" i="91"/>
  <c r="A13789" i="91"/>
  <c r="A13790" i="91"/>
  <c r="A13791" i="91"/>
  <c r="A13792" i="91"/>
  <c r="A13793" i="91"/>
  <c r="A13794" i="91"/>
  <c r="A13795" i="91"/>
  <c r="A13796" i="91"/>
  <c r="A13797" i="91"/>
  <c r="A13798" i="91"/>
  <c r="A13799" i="91"/>
  <c r="A13800" i="91"/>
  <c r="A13801" i="91"/>
  <c r="A13802" i="91"/>
  <c r="A13803" i="91"/>
  <c r="A13804" i="91"/>
  <c r="A13805" i="91"/>
  <c r="A13806" i="91"/>
  <c r="A13807" i="91"/>
  <c r="A13808" i="91"/>
  <c r="A13809" i="91"/>
  <c r="A13810" i="91"/>
  <c r="A13811" i="91"/>
  <c r="A13812" i="91"/>
  <c r="A13813" i="91"/>
  <c r="A13814" i="91"/>
  <c r="A13815" i="91"/>
  <c r="A13816" i="91"/>
  <c r="A13817" i="91"/>
  <c r="A13818" i="91"/>
  <c r="A13819" i="91"/>
  <c r="A13820" i="91"/>
  <c r="A13821" i="91"/>
  <c r="A13822" i="91"/>
  <c r="A13823" i="91"/>
  <c r="A13824" i="91"/>
  <c r="A13825" i="91"/>
  <c r="A13826" i="91"/>
  <c r="A13827" i="91"/>
  <c r="A13828" i="91"/>
  <c r="A13829" i="91"/>
  <c r="A13830" i="91"/>
  <c r="A13831" i="91"/>
  <c r="A13832" i="91"/>
  <c r="A13833" i="91"/>
  <c r="A13834" i="91"/>
  <c r="A13835" i="91"/>
  <c r="A13836" i="91"/>
  <c r="A13837" i="91"/>
  <c r="A13838" i="91"/>
  <c r="A13839" i="91"/>
  <c r="A13840" i="91"/>
  <c r="A13841" i="91"/>
  <c r="A13842" i="91"/>
  <c r="A13843" i="91"/>
  <c r="A13844" i="91"/>
  <c r="A13845" i="91"/>
  <c r="A13846" i="91"/>
  <c r="A13847" i="91"/>
  <c r="A13848" i="91"/>
  <c r="A13849" i="91"/>
  <c r="A13850" i="91"/>
  <c r="A13851" i="91"/>
  <c r="A13852" i="91"/>
  <c r="A13853" i="91"/>
  <c r="A13854" i="91"/>
  <c r="A13855" i="91"/>
  <c r="A13856" i="91"/>
  <c r="A13857" i="91"/>
  <c r="A13858" i="91"/>
  <c r="A13859" i="91"/>
  <c r="A13860" i="91"/>
  <c r="A13861" i="91"/>
  <c r="A13862" i="91"/>
  <c r="A13863" i="91"/>
  <c r="A13864" i="91"/>
  <c r="A13865" i="91"/>
  <c r="A13866" i="91"/>
  <c r="A13867" i="91"/>
  <c r="A13868" i="91"/>
  <c r="A13869" i="91"/>
  <c r="A13870" i="91"/>
  <c r="A13871" i="91"/>
  <c r="A13872" i="91"/>
  <c r="A13873" i="91"/>
  <c r="A13874" i="91"/>
  <c r="A13875" i="91"/>
  <c r="A13876" i="91"/>
  <c r="A13877" i="91"/>
  <c r="A13878" i="91"/>
  <c r="A13879" i="91"/>
  <c r="A13880" i="91"/>
  <c r="A13881" i="91"/>
  <c r="A13882" i="91"/>
  <c r="A13883" i="91"/>
  <c r="A13884" i="91"/>
  <c r="A13885" i="91"/>
  <c r="A13886" i="91"/>
  <c r="A13887" i="91"/>
  <c r="A13888" i="91"/>
  <c r="A13889" i="91"/>
  <c r="A13890" i="91"/>
  <c r="A13891" i="91"/>
  <c r="A13892" i="91"/>
  <c r="A13893" i="91"/>
  <c r="A13894" i="91"/>
  <c r="A13895" i="91"/>
  <c r="A13896" i="91"/>
  <c r="A13897" i="91"/>
  <c r="A13898" i="91"/>
  <c r="A13899" i="91"/>
  <c r="A13900" i="91"/>
  <c r="A13901" i="91"/>
  <c r="A13902" i="91"/>
  <c r="A13903" i="91"/>
  <c r="A13904" i="91"/>
  <c r="A13905" i="91"/>
  <c r="A13906" i="91"/>
  <c r="A13907" i="91"/>
  <c r="A13908" i="91"/>
  <c r="A13909" i="91"/>
  <c r="A13910" i="91"/>
  <c r="A13911" i="91"/>
  <c r="A13912" i="91"/>
  <c r="A13913" i="91"/>
  <c r="A13914" i="91"/>
  <c r="A13915" i="91"/>
  <c r="A13916" i="91"/>
  <c r="A13917" i="91"/>
  <c r="A13918" i="91"/>
  <c r="A13919" i="91"/>
  <c r="A13920" i="91"/>
  <c r="A13921" i="91"/>
  <c r="A13922" i="91"/>
  <c r="A13923" i="91"/>
  <c r="A13924" i="91"/>
  <c r="A13925" i="91"/>
  <c r="A13926" i="91"/>
  <c r="A13927" i="91"/>
  <c r="A13928" i="91"/>
  <c r="A13929" i="91"/>
  <c r="A13930" i="91"/>
  <c r="A13931" i="91"/>
  <c r="A13932" i="91"/>
  <c r="A13933" i="91"/>
  <c r="A13934" i="91"/>
  <c r="A13935" i="91"/>
  <c r="A13936" i="91"/>
  <c r="A13937" i="91"/>
  <c r="A13938" i="91"/>
  <c r="A13939" i="91"/>
  <c r="A13940" i="91"/>
  <c r="A13941" i="91"/>
  <c r="A13942" i="91"/>
  <c r="A13943" i="91"/>
  <c r="A13944" i="91"/>
  <c r="A13945" i="91"/>
  <c r="A13946" i="91"/>
  <c r="A13947" i="91"/>
  <c r="A13948" i="91"/>
  <c r="A13949" i="91"/>
  <c r="A13950" i="91"/>
  <c r="A13951" i="91"/>
  <c r="A13952" i="91"/>
  <c r="A13953" i="91"/>
  <c r="A13954" i="91"/>
  <c r="A13955" i="91"/>
  <c r="A13956" i="91"/>
  <c r="A13957" i="91"/>
  <c r="A13958" i="91"/>
  <c r="A13959" i="91"/>
  <c r="A13960" i="91"/>
  <c r="A13961" i="91"/>
  <c r="A13962" i="91"/>
  <c r="A13963" i="91"/>
  <c r="A13964" i="91"/>
  <c r="A13965" i="91"/>
  <c r="A13966" i="91"/>
  <c r="A13967" i="91"/>
  <c r="A13968" i="91"/>
  <c r="A13969" i="91"/>
  <c r="A13970" i="91"/>
  <c r="A13971" i="91"/>
  <c r="A13972" i="91"/>
  <c r="A13973" i="91"/>
  <c r="A13974" i="91"/>
  <c r="A13975" i="91"/>
  <c r="A13976" i="91"/>
  <c r="A13977" i="91"/>
  <c r="A13978" i="91"/>
  <c r="A13979" i="91"/>
  <c r="A13980" i="91"/>
  <c r="A13983" i="91"/>
  <c r="A13984" i="91"/>
  <c r="A13985" i="91"/>
  <c r="A13986" i="91"/>
  <c r="A13987" i="91"/>
  <c r="A13988" i="91"/>
  <c r="A13989" i="91"/>
  <c r="A13990" i="91"/>
  <c r="A13991" i="91"/>
  <c r="A13992" i="91"/>
  <c r="A13993" i="91"/>
  <c r="A13994" i="91"/>
  <c r="A13995" i="91"/>
  <c r="A13996" i="91"/>
  <c r="A13997" i="91"/>
  <c r="A13998" i="91"/>
  <c r="A13999" i="91"/>
  <c r="A14000" i="91"/>
  <c r="A14001" i="91"/>
  <c r="A14002" i="91"/>
  <c r="A14003" i="91"/>
  <c r="A14004" i="91"/>
  <c r="A14005" i="91"/>
  <c r="A14006" i="91"/>
  <c r="A14007" i="91"/>
  <c r="A14008" i="91"/>
  <c r="A14009" i="91"/>
  <c r="A14010" i="91"/>
  <c r="A14011" i="91"/>
  <c r="A14012" i="91"/>
  <c r="A14013" i="91"/>
  <c r="A14014" i="91"/>
  <c r="A14015" i="91"/>
  <c r="A14016" i="91"/>
  <c r="A14017" i="91"/>
  <c r="A14018" i="91"/>
  <c r="A14019" i="91"/>
  <c r="A14020" i="91"/>
  <c r="A14021" i="91"/>
  <c r="A14022" i="91"/>
  <c r="A14023" i="91"/>
  <c r="A14024" i="91"/>
  <c r="A14025" i="91"/>
  <c r="A14026" i="91"/>
  <c r="A14027" i="91"/>
  <c r="A14028" i="91"/>
  <c r="A14029" i="91"/>
  <c r="A14030" i="91"/>
  <c r="A14031" i="91"/>
  <c r="A14032" i="91"/>
  <c r="A14033" i="91"/>
  <c r="A14034" i="91"/>
  <c r="A14035" i="91"/>
  <c r="A14036" i="91"/>
  <c r="A14037" i="91"/>
  <c r="A14038" i="91"/>
  <c r="A14039" i="91"/>
  <c r="A14040" i="91"/>
  <c r="A14041" i="91"/>
  <c r="A14042" i="91"/>
  <c r="A14043" i="91"/>
  <c r="A14044" i="91"/>
  <c r="A14045" i="91"/>
  <c r="A14046" i="91"/>
  <c r="A14047" i="91"/>
  <c r="A14048" i="91"/>
  <c r="A14049" i="91"/>
  <c r="A14050" i="91"/>
  <c r="A14051" i="91"/>
  <c r="A14052" i="91"/>
  <c r="A14053" i="91"/>
  <c r="A14054" i="91"/>
  <c r="A14055" i="91"/>
  <c r="A14056" i="91"/>
  <c r="A14057" i="91"/>
  <c r="A14058" i="91"/>
  <c r="A14059" i="91"/>
  <c r="A14060" i="91"/>
  <c r="A14061" i="91"/>
  <c r="A14062" i="91"/>
  <c r="A14063" i="91"/>
  <c r="A14064" i="91"/>
  <c r="A14065" i="91"/>
  <c r="A14066" i="91"/>
  <c r="A14067" i="91"/>
  <c r="A14068" i="91"/>
  <c r="A14069" i="91"/>
  <c r="A14070" i="91"/>
  <c r="A14071" i="91"/>
  <c r="A14072" i="91"/>
  <c r="A14073" i="91"/>
  <c r="A14074" i="91"/>
  <c r="A14075" i="91"/>
  <c r="A14076" i="91"/>
  <c r="A14077" i="91"/>
  <c r="A14078" i="91"/>
  <c r="A14079" i="91"/>
  <c r="A14080" i="91"/>
  <c r="A14081" i="91"/>
  <c r="A14082" i="91"/>
  <c r="A14083" i="91"/>
  <c r="A14084" i="91"/>
  <c r="A14085" i="91"/>
  <c r="A14086" i="91"/>
  <c r="A14087" i="91"/>
  <c r="A14088" i="91"/>
  <c r="A14089" i="91"/>
  <c r="A14090" i="91"/>
  <c r="A14091" i="91"/>
  <c r="A14092" i="91"/>
  <c r="A14093" i="91"/>
  <c r="A14094" i="91"/>
  <c r="A14095" i="91"/>
  <c r="A14096" i="91"/>
  <c r="A14097" i="91"/>
  <c r="A14098" i="91"/>
  <c r="A14099" i="91"/>
  <c r="A14100" i="91"/>
  <c r="A14101" i="91"/>
  <c r="A14102" i="91"/>
  <c r="A14103" i="91"/>
  <c r="A14104" i="91"/>
  <c r="A14105" i="91"/>
  <c r="A14106" i="91"/>
  <c r="A14107" i="91"/>
  <c r="A14108" i="91"/>
  <c r="A14109" i="91"/>
  <c r="A14110" i="91"/>
  <c r="A14111" i="91"/>
  <c r="A14112" i="91"/>
  <c r="A14113" i="91"/>
  <c r="A14114" i="91"/>
  <c r="A14115" i="91"/>
  <c r="A14116" i="91"/>
  <c r="A14117" i="91"/>
  <c r="A14118" i="91"/>
  <c r="A14119" i="91"/>
  <c r="A14120" i="91"/>
  <c r="A14121" i="91"/>
  <c r="A14122" i="91"/>
  <c r="A14123" i="91"/>
  <c r="A14124" i="91"/>
  <c r="A14125" i="91"/>
  <c r="A14126" i="91"/>
  <c r="A14127" i="91"/>
  <c r="A14128" i="91"/>
  <c r="A14129" i="91"/>
  <c r="A14130" i="91"/>
  <c r="A14131" i="91"/>
  <c r="A14132" i="91"/>
  <c r="A14133" i="91"/>
  <c r="A14134" i="91"/>
  <c r="A14135" i="91"/>
  <c r="A14136" i="91"/>
  <c r="A14137" i="91"/>
  <c r="A14138" i="91"/>
  <c r="A14139" i="91"/>
  <c r="A14140" i="91"/>
  <c r="A14141" i="91"/>
  <c r="A14142" i="91"/>
  <c r="A14143" i="91"/>
  <c r="A14144" i="91"/>
  <c r="A14145" i="91"/>
  <c r="A14146" i="91"/>
  <c r="A14147" i="91"/>
  <c r="A14148" i="91"/>
  <c r="A14149" i="91"/>
  <c r="A14150" i="91"/>
  <c r="A14151" i="91"/>
  <c r="A14152" i="91"/>
  <c r="A14153" i="91"/>
  <c r="A14154" i="91"/>
  <c r="A14155" i="91"/>
  <c r="A14156" i="91"/>
  <c r="A14157" i="91"/>
  <c r="A14158" i="91"/>
  <c r="A14159" i="91"/>
  <c r="A14160" i="91"/>
  <c r="A14161" i="91"/>
  <c r="A14162" i="91"/>
  <c r="A14163" i="91"/>
  <c r="A14164" i="91"/>
  <c r="A14165" i="91"/>
  <c r="A14166" i="91"/>
  <c r="A14167" i="91"/>
  <c r="A14168" i="91"/>
  <c r="A14169" i="91"/>
  <c r="A14170" i="91"/>
  <c r="A14171" i="91"/>
  <c r="A14172" i="91"/>
  <c r="A14173" i="91"/>
  <c r="A14174" i="91"/>
  <c r="A14177" i="91"/>
  <c r="A14178" i="91"/>
  <c r="A14179" i="91"/>
  <c r="A14180" i="91"/>
  <c r="A14181" i="91"/>
  <c r="A14182" i="91"/>
  <c r="A14183" i="91"/>
  <c r="A14184" i="91"/>
  <c r="A14185" i="91"/>
  <c r="A14186" i="91"/>
  <c r="A14187" i="91"/>
  <c r="A14188" i="91"/>
  <c r="A14189" i="91"/>
  <c r="A14190" i="91"/>
  <c r="A14191" i="91"/>
  <c r="A14192" i="91"/>
  <c r="A14193" i="91"/>
  <c r="A14194" i="91"/>
  <c r="A14195" i="91"/>
  <c r="A14196" i="91"/>
  <c r="A14197" i="91"/>
  <c r="A14198" i="91"/>
  <c r="A14199" i="91"/>
  <c r="A14200" i="91"/>
  <c r="A14201" i="91"/>
  <c r="A14202" i="91"/>
  <c r="A14203" i="91"/>
  <c r="A14204" i="91"/>
  <c r="A14205" i="91"/>
  <c r="A14206" i="91"/>
  <c r="A14207" i="91"/>
  <c r="A14208" i="91"/>
  <c r="A14209" i="91"/>
  <c r="A14210" i="91"/>
  <c r="A14211" i="91"/>
  <c r="A14212" i="91"/>
  <c r="A14213" i="91"/>
  <c r="A14214" i="91"/>
  <c r="A14215" i="91"/>
  <c r="A14216" i="91"/>
  <c r="A14217" i="91"/>
  <c r="A14218" i="91"/>
  <c r="A14219" i="91"/>
  <c r="A14220" i="91"/>
  <c r="A14221" i="91"/>
  <c r="A14222" i="91"/>
  <c r="A14223" i="91"/>
  <c r="A14224" i="91"/>
  <c r="A14225" i="91"/>
  <c r="A14226" i="91"/>
  <c r="A14227" i="91"/>
  <c r="A14228" i="91"/>
  <c r="A14229" i="91"/>
  <c r="A14230" i="91"/>
  <c r="A14231" i="91"/>
  <c r="A14232" i="91"/>
  <c r="A14233" i="91"/>
  <c r="A14234" i="91"/>
  <c r="A14235" i="91"/>
  <c r="A14236" i="91"/>
  <c r="A14237" i="91"/>
  <c r="A14238" i="91"/>
  <c r="A14239" i="91"/>
  <c r="A14240" i="91"/>
  <c r="A14241" i="91"/>
  <c r="A14242" i="91"/>
  <c r="A14243" i="91"/>
  <c r="A14244" i="91"/>
  <c r="A14245" i="91"/>
  <c r="A14246" i="91"/>
  <c r="A14247" i="91"/>
  <c r="A14248" i="91"/>
  <c r="A14249" i="91"/>
  <c r="A14250" i="91"/>
  <c r="A14251" i="91"/>
  <c r="A14252" i="91"/>
  <c r="A14253" i="91"/>
  <c r="A14254" i="91"/>
  <c r="A14255" i="91"/>
  <c r="A14256" i="91"/>
  <c r="A14257" i="91"/>
  <c r="A14258" i="91"/>
  <c r="A14259" i="91"/>
  <c r="A14260" i="91"/>
  <c r="A14261" i="91"/>
  <c r="A14262" i="91"/>
  <c r="A14263" i="91"/>
  <c r="A14264" i="91"/>
  <c r="A14265" i="91"/>
  <c r="A14266" i="91"/>
  <c r="A14267" i="91"/>
  <c r="A14268" i="91"/>
  <c r="A14269" i="91"/>
  <c r="A14270" i="91"/>
  <c r="A14271" i="91"/>
  <c r="A14272" i="91"/>
  <c r="A14273" i="91"/>
  <c r="A14274" i="91"/>
  <c r="A14275" i="91"/>
  <c r="A14276" i="91"/>
  <c r="A14277" i="91"/>
  <c r="A14278" i="91"/>
  <c r="A14279" i="91"/>
  <c r="A14280" i="91"/>
  <c r="A14281" i="91"/>
  <c r="A14282" i="91"/>
  <c r="A14283" i="91"/>
  <c r="A14284" i="91"/>
  <c r="A14285" i="91"/>
  <c r="A14286" i="91"/>
  <c r="A14287" i="91"/>
  <c r="A14288" i="91"/>
  <c r="A14289" i="91"/>
  <c r="A14290" i="91"/>
  <c r="A14291" i="91"/>
  <c r="A14292" i="91"/>
  <c r="A14293" i="91"/>
  <c r="A14294" i="91"/>
  <c r="A14295" i="91"/>
  <c r="A14296" i="91"/>
  <c r="A14297" i="91"/>
  <c r="A14298" i="91"/>
  <c r="A14299" i="91"/>
  <c r="A14300" i="91"/>
  <c r="A14301" i="91"/>
  <c r="A14302" i="91"/>
  <c r="A14303" i="91"/>
  <c r="A14304" i="91"/>
  <c r="A14305" i="91"/>
  <c r="A14306" i="91"/>
  <c r="A14307" i="91"/>
  <c r="A14308" i="91"/>
  <c r="A14309" i="91"/>
  <c r="A14310" i="91"/>
  <c r="A14311" i="91"/>
  <c r="A14312" i="91"/>
  <c r="A14313" i="91"/>
  <c r="A14314" i="91"/>
  <c r="A14315" i="91"/>
  <c r="A14316" i="91"/>
  <c r="A14317" i="91"/>
  <c r="A14318" i="91"/>
  <c r="A14319" i="91"/>
  <c r="A14320" i="91"/>
  <c r="A14321" i="91"/>
  <c r="A14322" i="91"/>
  <c r="A14323" i="91"/>
  <c r="A14324" i="91"/>
  <c r="A14325" i="91"/>
  <c r="A14326" i="91"/>
  <c r="A14327" i="91"/>
  <c r="A14328" i="91"/>
  <c r="A14329" i="91"/>
  <c r="A14330" i="91"/>
  <c r="A14331" i="91"/>
  <c r="A14332" i="91"/>
  <c r="A14333" i="91"/>
  <c r="A14334" i="91"/>
  <c r="A14335" i="91"/>
  <c r="A14336" i="91"/>
  <c r="A14337" i="91"/>
  <c r="A14338" i="91"/>
  <c r="A14339" i="91"/>
  <c r="A14340" i="91"/>
  <c r="A14341" i="91"/>
  <c r="A14342" i="91"/>
  <c r="A14343" i="91"/>
  <c r="A14344" i="91"/>
  <c r="A14345" i="91"/>
  <c r="A14346" i="91"/>
  <c r="A14347" i="91"/>
  <c r="A14348" i="91"/>
  <c r="A14349" i="91"/>
  <c r="A14350" i="91"/>
  <c r="A14351" i="91"/>
  <c r="A14352" i="91"/>
  <c r="A14353" i="91"/>
  <c r="A14354" i="91"/>
  <c r="A14355" i="91"/>
  <c r="A14356" i="91"/>
  <c r="A14357" i="91"/>
  <c r="A14358" i="91"/>
  <c r="A14359" i="91"/>
  <c r="A14360" i="91"/>
  <c r="A14361" i="91"/>
  <c r="A14362" i="91"/>
  <c r="A14363" i="91"/>
  <c r="A14364" i="91"/>
  <c r="A14365" i="91"/>
  <c r="A14366" i="91"/>
  <c r="A14367" i="91"/>
  <c r="A14368" i="91"/>
  <c r="A14369" i="91"/>
  <c r="A14370" i="91"/>
  <c r="A14371" i="91"/>
  <c r="A14372" i="91"/>
  <c r="A14373" i="91"/>
  <c r="A14374" i="91"/>
  <c r="A14375" i="91"/>
  <c r="A14376" i="91"/>
  <c r="A14377" i="91"/>
  <c r="A14378" i="91"/>
  <c r="A14379" i="91"/>
  <c r="A14380" i="91"/>
  <c r="A14383" i="91"/>
  <c r="A14384" i="91"/>
  <c r="A14385" i="91"/>
  <c r="A14386" i="91"/>
  <c r="A14387" i="91"/>
  <c r="A14388" i="91"/>
  <c r="A14389" i="91"/>
  <c r="A14390" i="91"/>
  <c r="A14391" i="91"/>
  <c r="A14392" i="91"/>
  <c r="A14393" i="91"/>
  <c r="A14394" i="91"/>
  <c r="A14395" i="91"/>
  <c r="A14396" i="91"/>
  <c r="A14397" i="91"/>
  <c r="A14398" i="91"/>
  <c r="A14399" i="91"/>
  <c r="A14400" i="91"/>
  <c r="A14401" i="91"/>
  <c r="A14402" i="91"/>
  <c r="A14403" i="91"/>
  <c r="A14404" i="91"/>
  <c r="A14405" i="91"/>
  <c r="A14406" i="91"/>
  <c r="A14407" i="91"/>
  <c r="A14408" i="91"/>
  <c r="A14409" i="91"/>
  <c r="A14410" i="91"/>
  <c r="A14411" i="91"/>
  <c r="A14412" i="91"/>
  <c r="A14413" i="91"/>
  <c r="A14414" i="91"/>
  <c r="A14415" i="91"/>
  <c r="A14416" i="91"/>
  <c r="A14417" i="91"/>
  <c r="A14418" i="91"/>
  <c r="A14419" i="91"/>
  <c r="A14420" i="91"/>
  <c r="A14421" i="91"/>
  <c r="A14422" i="91"/>
  <c r="A14423" i="91"/>
  <c r="A14424" i="91"/>
  <c r="A14425" i="91"/>
  <c r="A14426" i="91"/>
  <c r="A14427" i="91"/>
  <c r="A14428" i="91"/>
  <c r="A14429" i="91"/>
  <c r="A14430" i="91"/>
  <c r="A14431" i="91"/>
  <c r="A14432" i="91"/>
  <c r="A14433" i="91"/>
  <c r="A14434" i="91"/>
  <c r="A14435" i="91"/>
  <c r="A14436" i="91"/>
  <c r="A14437" i="91"/>
  <c r="A14438" i="91"/>
  <c r="A14439" i="91"/>
  <c r="A14440" i="91"/>
  <c r="A14441" i="91"/>
  <c r="A14442" i="91"/>
  <c r="A14443" i="91"/>
  <c r="A14444" i="91"/>
  <c r="A14445" i="91"/>
  <c r="A14446" i="91"/>
  <c r="A14447" i="91"/>
  <c r="A14448" i="91"/>
  <c r="A14449" i="91"/>
  <c r="A14450" i="91"/>
  <c r="A14451" i="91"/>
  <c r="A14452" i="91"/>
  <c r="A14453" i="91"/>
  <c r="A14454" i="91"/>
  <c r="A14455" i="91"/>
  <c r="A14456" i="91"/>
  <c r="A14457" i="91"/>
  <c r="A14458" i="91"/>
  <c r="A14459" i="91"/>
  <c r="A14460" i="91"/>
  <c r="A14461" i="91"/>
  <c r="A14462" i="91"/>
  <c r="A14463" i="91"/>
  <c r="A14464" i="91"/>
  <c r="A14465" i="91"/>
  <c r="A14466" i="91"/>
  <c r="A14467" i="91"/>
  <c r="A14468" i="91"/>
  <c r="A14469" i="91"/>
  <c r="A14470" i="91"/>
  <c r="A14471" i="91"/>
  <c r="A14472" i="91"/>
  <c r="A14473" i="91"/>
  <c r="A14474" i="91"/>
  <c r="A14475" i="91"/>
  <c r="A14476" i="91"/>
  <c r="A14477" i="91"/>
  <c r="A14478" i="91"/>
  <c r="A14479" i="91"/>
  <c r="A14480" i="91"/>
  <c r="A14481" i="91"/>
  <c r="A14482" i="91"/>
  <c r="A14483" i="91"/>
  <c r="A14484" i="91"/>
  <c r="A14485" i="91"/>
  <c r="A14486" i="91"/>
  <c r="A14487" i="91"/>
  <c r="A14488" i="91"/>
  <c r="A14489" i="91"/>
  <c r="A14490" i="91"/>
  <c r="A14491" i="91"/>
  <c r="A14492" i="91"/>
  <c r="A14493" i="91"/>
  <c r="A14494" i="91"/>
  <c r="A14495" i="91"/>
  <c r="A14496" i="91"/>
  <c r="A14497" i="91"/>
  <c r="A14498" i="91"/>
  <c r="A14499" i="91"/>
  <c r="A14500" i="91"/>
  <c r="A14501" i="91"/>
  <c r="A14502" i="91"/>
  <c r="A14503" i="91"/>
  <c r="A14504" i="91"/>
  <c r="A14505" i="91"/>
  <c r="A14506" i="91"/>
  <c r="A14507" i="91"/>
  <c r="A14508" i="91"/>
  <c r="A14509" i="91"/>
  <c r="A14510" i="91"/>
  <c r="A14511" i="91"/>
  <c r="A14512" i="91"/>
  <c r="A14513" i="91"/>
  <c r="A14514" i="91"/>
  <c r="A14515" i="91"/>
  <c r="A14516" i="91"/>
  <c r="A14517" i="91"/>
  <c r="A14518" i="91"/>
  <c r="A14519" i="91"/>
  <c r="A14520" i="91"/>
  <c r="A14521" i="91"/>
  <c r="A14522" i="91"/>
  <c r="A14523" i="91"/>
  <c r="A14524" i="91"/>
  <c r="A14525" i="91"/>
  <c r="A14526" i="91"/>
  <c r="A14527" i="91"/>
  <c r="A14528" i="91"/>
  <c r="A14529" i="91"/>
  <c r="A14530" i="91"/>
  <c r="A14531" i="91"/>
  <c r="A14532" i="91"/>
  <c r="A14533" i="91"/>
  <c r="A14534" i="91"/>
  <c r="A14535" i="91"/>
  <c r="A14536" i="91"/>
  <c r="A14537" i="91"/>
  <c r="A14538" i="91"/>
  <c r="A14539" i="91"/>
  <c r="A14540" i="91"/>
  <c r="A14541" i="91"/>
  <c r="A14542" i="91"/>
  <c r="A14543" i="91"/>
  <c r="A14544" i="91"/>
  <c r="A14545" i="91"/>
  <c r="A14546" i="91"/>
  <c r="A14547" i="91"/>
  <c r="A14548" i="91"/>
  <c r="A14549" i="91"/>
  <c r="A14550" i="91"/>
  <c r="A14551" i="91"/>
  <c r="A14552" i="91"/>
  <c r="A14553" i="91"/>
  <c r="A14554" i="91"/>
  <c r="A14555" i="91"/>
  <c r="A14556" i="91"/>
  <c r="A14557" i="91"/>
  <c r="A14558" i="91"/>
  <c r="A14559" i="91"/>
  <c r="A14560" i="91"/>
  <c r="A14561" i="91"/>
  <c r="A14562" i="91"/>
  <c r="A14563" i="91"/>
  <c r="A14564" i="91"/>
  <c r="A14565" i="91"/>
  <c r="A14566" i="91"/>
  <c r="A14567" i="91"/>
  <c r="A14568" i="91"/>
  <c r="A14569" i="91"/>
  <c r="A14570" i="91"/>
  <c r="A14571" i="91"/>
  <c r="A14572" i="91"/>
  <c r="A14573" i="91"/>
  <c r="A14574" i="91"/>
  <c r="A14575" i="91"/>
  <c r="A14576" i="91"/>
  <c r="A14577" i="91"/>
  <c r="A14578" i="91"/>
  <c r="A14579" i="91"/>
  <c r="A14580" i="91"/>
  <c r="A14581" i="91"/>
  <c r="A14582" i="91"/>
  <c r="A14583" i="91"/>
  <c r="A14584" i="91"/>
  <c r="A14585" i="91"/>
  <c r="A14586" i="91"/>
  <c r="A14587" i="91"/>
  <c r="A14588" i="91"/>
  <c r="A14591" i="91"/>
  <c r="A14592" i="91"/>
  <c r="A14593" i="91"/>
  <c r="A14594" i="91"/>
  <c r="A14595" i="91"/>
  <c r="A14596" i="91"/>
  <c r="A14597" i="91"/>
  <c r="A14598" i="91"/>
  <c r="A14599" i="91"/>
  <c r="A14600" i="91"/>
  <c r="A14601" i="91"/>
  <c r="A14602" i="91"/>
  <c r="A14603" i="91"/>
  <c r="A14604" i="91"/>
  <c r="A14605" i="91"/>
  <c r="A14606" i="91"/>
  <c r="A14607" i="91"/>
  <c r="A14608" i="91"/>
  <c r="A14609" i="91"/>
  <c r="A14610" i="91"/>
  <c r="A14611" i="91"/>
  <c r="A14612" i="91"/>
  <c r="A14613" i="91"/>
  <c r="A14614" i="91"/>
  <c r="A14615" i="91"/>
  <c r="A14616" i="91"/>
  <c r="A14617" i="91"/>
  <c r="A14618" i="91"/>
  <c r="A14619" i="91"/>
  <c r="A14620" i="91"/>
  <c r="A14621" i="91"/>
  <c r="A14622" i="91"/>
  <c r="A14623" i="91"/>
  <c r="A14624" i="91"/>
  <c r="A14625" i="91"/>
  <c r="A14626" i="91"/>
  <c r="A14627" i="91"/>
  <c r="A14628" i="91"/>
  <c r="A14629" i="91"/>
  <c r="A14630" i="91"/>
  <c r="A14631" i="91"/>
  <c r="A14632" i="91"/>
  <c r="A14633" i="91"/>
  <c r="A14634" i="91"/>
  <c r="A14635" i="91"/>
  <c r="A14636" i="91"/>
  <c r="A14637" i="91"/>
  <c r="A14638" i="91"/>
  <c r="A14639" i="91"/>
  <c r="A14640" i="91"/>
  <c r="A14641" i="91"/>
  <c r="A14642" i="91"/>
  <c r="A14643" i="91"/>
  <c r="A14644" i="91"/>
  <c r="A14645" i="91"/>
  <c r="A14646" i="91"/>
  <c r="A14647" i="91"/>
  <c r="A14648" i="91"/>
  <c r="A14649" i="91"/>
  <c r="A14650" i="91"/>
  <c r="A14651" i="91"/>
  <c r="A14652" i="91"/>
  <c r="A14653" i="91"/>
  <c r="A14654" i="91"/>
  <c r="A14655" i="91"/>
  <c r="A14656" i="91"/>
  <c r="A14657" i="91"/>
  <c r="A14658" i="91"/>
  <c r="A14659" i="91"/>
  <c r="A14660" i="91"/>
  <c r="A14661" i="91"/>
  <c r="A14662" i="91"/>
  <c r="A14663" i="91"/>
  <c r="A14664" i="91"/>
  <c r="A14665" i="91"/>
  <c r="A14666" i="91"/>
  <c r="A14667" i="91"/>
  <c r="A14668" i="91"/>
  <c r="A14669" i="91"/>
  <c r="A14670" i="91"/>
  <c r="A14671" i="91"/>
  <c r="A14672" i="91"/>
  <c r="A14673" i="91"/>
  <c r="A14674" i="91"/>
  <c r="A14675" i="91"/>
  <c r="A14676" i="91"/>
  <c r="A14677" i="91"/>
  <c r="A14678" i="91"/>
  <c r="A14679" i="91"/>
  <c r="A14680" i="91"/>
  <c r="A14681" i="91"/>
  <c r="A14682" i="91"/>
  <c r="A14683" i="91"/>
  <c r="A14684" i="91"/>
  <c r="A14685" i="91"/>
  <c r="A14686" i="91"/>
  <c r="A14687" i="91"/>
  <c r="A14688" i="91"/>
  <c r="A14689" i="91"/>
  <c r="A14690" i="91"/>
  <c r="A14691" i="91"/>
  <c r="A14692" i="91"/>
  <c r="A14693" i="91"/>
  <c r="A14694" i="91"/>
  <c r="A14695" i="91"/>
  <c r="A14696" i="91"/>
  <c r="A14697" i="91"/>
  <c r="A14698" i="91"/>
  <c r="A14699" i="91"/>
  <c r="A14700" i="91"/>
  <c r="A14701" i="91"/>
  <c r="A14702" i="91"/>
  <c r="A14703" i="91"/>
  <c r="A14704" i="91"/>
  <c r="A14705" i="91"/>
  <c r="A14706" i="91"/>
  <c r="A14707" i="91"/>
  <c r="A14708" i="91"/>
  <c r="A14709" i="91"/>
  <c r="A14710" i="91"/>
  <c r="A14711" i="91"/>
  <c r="A14712" i="91"/>
  <c r="A14713" i="91"/>
  <c r="A14714" i="91"/>
  <c r="A14715" i="91"/>
  <c r="A14716" i="91"/>
  <c r="A14717" i="91"/>
  <c r="A14718" i="91"/>
  <c r="A14719" i="91"/>
  <c r="A14720" i="91"/>
  <c r="A14721" i="91"/>
  <c r="A14722" i="91"/>
  <c r="A14723" i="91"/>
  <c r="A14724" i="91"/>
  <c r="A14725" i="91"/>
  <c r="A14726" i="91"/>
  <c r="A14727" i="91"/>
  <c r="A14728" i="91"/>
  <c r="A14729" i="91"/>
  <c r="A14730" i="91"/>
  <c r="A14731" i="91"/>
  <c r="A14732" i="91"/>
  <c r="A14733" i="91"/>
  <c r="A14734" i="91"/>
  <c r="A14735" i="91"/>
  <c r="A14736" i="91"/>
  <c r="A14737" i="91"/>
  <c r="A14738" i="91"/>
  <c r="A14739" i="91"/>
  <c r="A14740" i="91"/>
  <c r="A14741" i="91"/>
  <c r="A14742" i="91"/>
  <c r="A14743" i="91"/>
  <c r="A14744" i="91"/>
  <c r="A14745" i="91"/>
  <c r="A14746" i="91"/>
  <c r="A14747" i="91"/>
  <c r="A14748" i="91"/>
  <c r="A14749" i="91"/>
  <c r="A14750" i="91"/>
  <c r="A14751" i="91"/>
  <c r="A14752" i="91"/>
  <c r="A14753" i="91"/>
  <c r="A14754" i="91"/>
  <c r="A14755" i="91"/>
  <c r="A14756" i="91"/>
  <c r="A14757" i="91"/>
  <c r="A14758" i="91"/>
  <c r="A14759" i="91"/>
  <c r="A14760" i="91"/>
  <c r="A14761" i="91"/>
  <c r="A14762" i="91"/>
  <c r="A14763" i="91"/>
  <c r="A14764" i="91"/>
  <c r="A14765" i="91"/>
  <c r="A14766" i="91"/>
  <c r="A14767" i="91"/>
  <c r="A14768" i="91"/>
  <c r="A14769" i="91"/>
  <c r="A14770" i="91"/>
  <c r="A14771" i="91"/>
  <c r="A14772" i="91"/>
  <c r="A14773" i="91"/>
  <c r="A14774" i="91"/>
  <c r="A14775" i="91"/>
  <c r="A14776" i="91"/>
  <c r="A14777" i="91"/>
  <c r="A14778" i="91"/>
  <c r="A14779" i="91"/>
  <c r="A14780" i="91"/>
  <c r="A14783" i="91"/>
  <c r="A14784" i="91"/>
  <c r="A14785" i="91"/>
  <c r="A14786" i="91"/>
  <c r="A14787" i="91"/>
  <c r="A14788" i="91"/>
  <c r="A14789" i="91"/>
  <c r="A14790" i="91"/>
  <c r="A14791" i="91"/>
  <c r="A14792" i="91"/>
  <c r="A14793" i="91"/>
  <c r="A14794" i="91"/>
  <c r="A14795" i="91"/>
  <c r="A14796" i="91"/>
  <c r="A14797" i="91"/>
  <c r="A14798" i="91"/>
  <c r="A14799" i="91"/>
  <c r="A14800" i="91"/>
  <c r="A14801" i="91"/>
  <c r="A14802" i="91"/>
  <c r="A14803" i="91"/>
  <c r="A14804" i="91"/>
  <c r="A14805" i="91"/>
  <c r="A14806" i="91"/>
  <c r="A14807" i="91"/>
  <c r="A14808" i="91"/>
  <c r="A14809" i="91"/>
  <c r="A14810" i="91"/>
  <c r="A14811" i="91"/>
  <c r="A14812" i="91"/>
  <c r="A14813" i="91"/>
  <c r="A14814" i="91"/>
  <c r="A14815" i="91"/>
  <c r="A14816" i="91"/>
  <c r="A14817" i="91"/>
  <c r="A14818" i="91"/>
  <c r="A14819" i="91"/>
  <c r="A14820" i="91"/>
  <c r="A14821" i="91"/>
  <c r="A14822" i="91"/>
  <c r="A14823" i="91"/>
  <c r="A14824" i="91"/>
  <c r="A14825" i="91"/>
  <c r="A14826" i="91"/>
  <c r="A14827" i="91"/>
  <c r="A14828" i="91"/>
  <c r="A14829" i="91"/>
  <c r="A14830" i="91"/>
  <c r="A14831" i="91"/>
  <c r="A14832" i="91"/>
  <c r="A14833" i="91"/>
  <c r="A14834" i="91"/>
  <c r="A14835" i="91"/>
  <c r="A14836" i="91"/>
  <c r="A14837" i="91"/>
  <c r="A14838" i="91"/>
  <c r="A14839" i="91"/>
  <c r="A14840" i="91"/>
  <c r="A14841" i="91"/>
  <c r="A14842" i="91"/>
  <c r="A14843" i="91"/>
  <c r="A14844" i="91"/>
  <c r="A14845" i="91"/>
  <c r="A14846" i="91"/>
  <c r="A14847" i="91"/>
  <c r="A14848" i="91"/>
  <c r="A14849" i="91"/>
  <c r="A14850" i="91"/>
  <c r="A14851" i="91"/>
  <c r="A14852" i="91"/>
  <c r="A14853" i="91"/>
  <c r="A14854" i="91"/>
  <c r="A14855" i="91"/>
  <c r="A14856" i="91"/>
  <c r="A14857" i="91"/>
  <c r="A14858" i="91"/>
  <c r="A14859" i="91"/>
  <c r="A14860" i="91"/>
  <c r="A14861" i="91"/>
  <c r="A14862" i="91"/>
  <c r="A14863" i="91"/>
  <c r="A14864" i="91"/>
  <c r="A14865" i="91"/>
  <c r="A14866" i="91"/>
  <c r="A14867" i="91"/>
  <c r="A14868" i="91"/>
  <c r="A14869" i="91"/>
  <c r="A14870" i="91"/>
  <c r="A14871" i="91"/>
  <c r="A14872" i="91"/>
  <c r="A14873" i="91"/>
  <c r="A14874" i="91"/>
  <c r="A14875" i="91"/>
  <c r="A14876" i="91"/>
  <c r="A14877" i="91"/>
  <c r="A14878" i="91"/>
  <c r="A14879" i="91"/>
  <c r="A14880" i="91"/>
  <c r="A14881" i="91"/>
  <c r="A14882" i="91"/>
  <c r="A14883" i="91"/>
  <c r="A14884" i="91"/>
  <c r="A14885" i="91"/>
  <c r="A14886" i="91"/>
  <c r="A14887" i="91"/>
  <c r="A14888" i="91"/>
  <c r="A14889" i="91"/>
  <c r="A14890" i="91"/>
  <c r="A14891" i="91"/>
  <c r="A14892" i="91"/>
  <c r="A14893" i="91"/>
  <c r="A14894" i="91"/>
  <c r="A14895" i="91"/>
  <c r="A14896" i="91"/>
  <c r="A14897" i="91"/>
  <c r="A14898" i="91"/>
  <c r="A14899" i="91"/>
  <c r="A14900" i="91"/>
  <c r="A14901" i="91"/>
  <c r="A14902" i="91"/>
  <c r="A14903" i="91"/>
  <c r="A14904" i="91"/>
  <c r="A14905" i="91"/>
  <c r="A14906" i="91"/>
  <c r="A14907" i="91"/>
  <c r="A14908" i="91"/>
  <c r="A14909" i="91"/>
  <c r="A14910" i="91"/>
  <c r="A14911" i="91"/>
  <c r="A14912" i="91"/>
  <c r="A14913" i="91"/>
  <c r="A14914" i="91"/>
  <c r="A14915" i="91"/>
  <c r="A14916" i="91"/>
  <c r="A14917" i="91"/>
  <c r="A14918" i="91"/>
  <c r="A14919" i="91"/>
  <c r="A14920" i="91"/>
  <c r="A14921" i="91"/>
  <c r="A14922" i="91"/>
  <c r="A14923" i="91"/>
  <c r="A14924" i="91"/>
  <c r="A14925" i="91"/>
  <c r="A14926" i="91"/>
  <c r="A14927" i="91"/>
  <c r="A14928" i="91"/>
  <c r="A14929" i="91"/>
  <c r="A14930" i="91"/>
  <c r="A14931" i="91"/>
  <c r="A14932" i="91"/>
  <c r="A14933" i="91"/>
  <c r="A14934" i="91"/>
  <c r="A14935" i="91"/>
  <c r="A14936" i="91"/>
  <c r="A14937" i="91"/>
  <c r="A14938" i="91"/>
  <c r="A14939" i="91"/>
  <c r="A14940" i="91"/>
  <c r="A14941" i="91"/>
  <c r="A14942" i="91"/>
  <c r="A14943" i="91"/>
  <c r="A14944" i="91"/>
  <c r="A14945" i="91"/>
  <c r="A14946" i="91"/>
  <c r="A14947" i="91"/>
  <c r="A14948" i="91"/>
  <c r="A14949" i="91"/>
  <c r="A14950" i="91"/>
  <c r="A14951" i="91"/>
  <c r="A14952" i="91"/>
  <c r="A14953" i="91"/>
  <c r="A14954" i="91"/>
  <c r="A14955" i="91"/>
  <c r="A14956" i="91"/>
  <c r="A14957" i="91"/>
  <c r="A14958" i="91"/>
  <c r="A14959" i="91"/>
  <c r="A14960" i="91"/>
  <c r="A14961" i="91"/>
  <c r="A14962" i="91"/>
  <c r="A14963" i="91"/>
  <c r="A14964" i="91"/>
  <c r="A14965" i="91"/>
  <c r="A14966" i="91"/>
  <c r="A14967" i="91"/>
  <c r="A14968" i="91"/>
  <c r="A14969" i="91"/>
  <c r="A14970" i="91"/>
  <c r="A14971" i="91"/>
  <c r="A14972" i="91"/>
  <c r="A14976" i="91"/>
  <c r="A14977" i="91"/>
  <c r="A14978" i="91"/>
  <c r="A14979" i="91"/>
  <c r="A14980" i="91"/>
  <c r="A14981" i="91"/>
  <c r="A14982" i="91"/>
  <c r="A14983" i="91"/>
  <c r="A14984" i="91"/>
  <c r="A14985" i="91"/>
  <c r="A14986" i="91"/>
  <c r="A14987" i="91"/>
  <c r="A14988" i="91"/>
  <c r="A14989" i="91"/>
  <c r="A14990" i="91"/>
  <c r="A14991" i="91"/>
  <c r="A14992" i="91"/>
  <c r="A14993" i="91"/>
  <c r="A14994" i="91"/>
  <c r="A14995" i="91"/>
  <c r="A14996" i="91"/>
  <c r="A14997" i="91"/>
  <c r="A14998" i="91"/>
  <c r="A14999" i="91"/>
  <c r="A15000" i="91"/>
  <c r="A15001" i="91"/>
  <c r="A15002" i="91"/>
  <c r="A15003" i="91"/>
  <c r="A15004" i="91"/>
  <c r="A15005" i="91"/>
  <c r="A15006" i="91"/>
  <c r="A15007" i="91"/>
  <c r="A15008" i="91"/>
  <c r="A15009" i="91"/>
  <c r="A15010" i="91"/>
  <c r="A15011" i="91"/>
  <c r="A15012" i="91"/>
  <c r="A15013" i="91"/>
  <c r="A15014" i="91"/>
  <c r="A15015" i="91"/>
  <c r="A15016" i="91"/>
  <c r="A15017" i="91"/>
  <c r="A15018" i="91"/>
  <c r="A15019" i="91"/>
  <c r="A15020" i="91"/>
  <c r="A15021" i="91"/>
  <c r="A15022" i="91"/>
  <c r="A15023" i="91"/>
  <c r="A15024" i="91"/>
  <c r="A15025" i="91"/>
  <c r="A15026" i="91"/>
  <c r="A15027" i="91"/>
  <c r="A15028" i="91"/>
  <c r="A15029" i="91"/>
  <c r="A15030" i="91"/>
  <c r="A15031" i="91"/>
  <c r="A15032" i="91"/>
  <c r="A15033" i="91"/>
  <c r="A15034" i="91"/>
  <c r="A15035" i="91"/>
  <c r="A15036" i="91"/>
  <c r="A15037" i="91"/>
  <c r="A15038" i="91"/>
  <c r="A15039" i="91"/>
  <c r="A15040" i="91"/>
  <c r="A15041" i="91"/>
  <c r="A15042" i="91"/>
  <c r="A15043" i="91"/>
  <c r="A15044" i="91"/>
  <c r="A15045" i="91"/>
  <c r="A15046" i="91"/>
  <c r="A15047" i="91"/>
  <c r="A15048" i="91"/>
  <c r="A15049" i="91"/>
  <c r="A15050" i="91"/>
  <c r="A15051" i="91"/>
  <c r="A15052" i="91"/>
  <c r="A15053" i="91"/>
  <c r="A15054" i="91"/>
  <c r="A15055" i="91"/>
  <c r="A15056" i="91"/>
  <c r="A15057" i="91"/>
  <c r="A15058" i="91"/>
  <c r="A15059" i="91"/>
  <c r="A15060" i="91"/>
  <c r="A15061" i="91"/>
  <c r="A15062" i="91"/>
  <c r="A15063" i="91"/>
  <c r="A15064" i="91"/>
  <c r="A15065" i="91"/>
  <c r="A15066" i="91"/>
  <c r="A15067" i="91"/>
  <c r="A15068" i="91"/>
  <c r="A15069" i="91"/>
  <c r="A15070" i="91"/>
  <c r="A15071" i="91"/>
  <c r="A15072" i="91"/>
  <c r="A15073" i="91"/>
  <c r="A15074" i="91"/>
  <c r="A15075" i="91"/>
  <c r="A15076" i="91"/>
  <c r="A15077" i="91"/>
  <c r="A15078" i="91"/>
  <c r="A15079" i="91"/>
  <c r="A15080" i="91"/>
  <c r="A15081" i="91"/>
  <c r="A15082" i="91"/>
  <c r="A15083" i="91"/>
  <c r="A15084" i="91"/>
  <c r="A15085" i="91"/>
  <c r="A15086" i="91"/>
  <c r="A15087" i="91"/>
  <c r="A15088" i="91"/>
  <c r="A15089" i="91"/>
  <c r="A15090" i="91"/>
  <c r="A15091" i="91"/>
  <c r="A15092" i="91"/>
  <c r="A15093" i="91"/>
  <c r="A15094" i="91"/>
  <c r="A15095" i="91"/>
  <c r="A15096" i="91"/>
  <c r="A15097" i="91"/>
  <c r="A15098" i="91"/>
  <c r="A15099" i="91"/>
  <c r="A15100" i="91"/>
  <c r="A15101" i="91"/>
  <c r="A15102" i="91"/>
  <c r="A15103" i="91"/>
  <c r="A15104" i="91"/>
  <c r="A15105" i="91"/>
  <c r="A15106" i="91"/>
  <c r="A15107" i="91"/>
  <c r="A15108" i="91"/>
  <c r="A15109" i="91"/>
  <c r="A15110" i="91"/>
  <c r="A15111" i="91"/>
  <c r="A15112" i="91"/>
  <c r="A15113" i="91"/>
  <c r="A15114" i="91"/>
  <c r="A15115" i="91"/>
  <c r="A15116" i="91"/>
  <c r="A15117" i="91"/>
  <c r="A15118" i="91"/>
  <c r="A15119" i="91"/>
  <c r="A15120" i="91"/>
  <c r="A15121" i="91"/>
  <c r="A15122" i="91"/>
  <c r="A15123" i="91"/>
  <c r="A15124" i="91"/>
  <c r="A15125" i="91"/>
  <c r="A15126" i="91"/>
  <c r="A15127" i="91"/>
  <c r="A15128" i="91"/>
  <c r="A15129" i="91"/>
  <c r="A15130" i="91"/>
  <c r="A15131" i="91"/>
  <c r="A15132" i="91"/>
  <c r="A15133" i="91"/>
  <c r="A15134" i="91"/>
  <c r="A15135" i="91"/>
  <c r="A15136" i="91"/>
  <c r="A15137" i="91"/>
  <c r="A15138" i="91"/>
  <c r="A15139" i="91"/>
  <c r="A15140" i="91"/>
  <c r="A15141" i="91"/>
  <c r="A15144" i="91"/>
  <c r="A15145" i="91"/>
  <c r="A15146" i="91"/>
  <c r="A15147" i="91"/>
  <c r="A15148" i="91"/>
  <c r="A15149" i="91"/>
  <c r="A15150" i="91"/>
  <c r="A15151" i="91"/>
  <c r="A15152" i="91"/>
  <c r="A15153" i="91"/>
  <c r="A15154" i="91"/>
  <c r="A15155" i="91"/>
  <c r="A15156" i="91"/>
  <c r="A15157" i="91"/>
  <c r="A15158" i="91"/>
  <c r="A15159" i="91"/>
  <c r="A15160" i="91"/>
  <c r="A15161" i="91"/>
  <c r="A15162" i="91"/>
  <c r="A15163" i="91"/>
  <c r="A15164" i="91"/>
  <c r="A15165" i="91"/>
  <c r="A15166" i="91"/>
  <c r="A15167" i="91"/>
  <c r="A15168" i="91"/>
  <c r="A15169" i="91"/>
  <c r="A15170" i="91"/>
  <c r="A15171" i="91"/>
  <c r="A15172" i="91"/>
  <c r="A15173" i="91"/>
  <c r="A15174" i="91"/>
  <c r="A15175" i="91"/>
  <c r="A15176" i="91"/>
  <c r="A15177" i="91"/>
  <c r="A15178" i="91"/>
  <c r="A15179" i="91"/>
  <c r="A15180" i="91"/>
  <c r="A15181" i="91"/>
  <c r="A15182" i="91"/>
  <c r="A15183" i="91"/>
  <c r="A15184" i="91"/>
  <c r="A15185" i="91"/>
  <c r="A15186" i="91"/>
  <c r="A15187" i="91"/>
  <c r="A15188" i="91"/>
  <c r="A15189" i="91"/>
  <c r="A15190" i="91"/>
  <c r="A15191" i="91"/>
  <c r="A15192" i="91"/>
  <c r="A15193" i="91"/>
  <c r="A15194" i="91"/>
  <c r="A15195" i="91"/>
  <c r="A15196" i="91"/>
  <c r="A15197" i="91"/>
  <c r="A15198" i="91"/>
  <c r="A15199" i="91"/>
  <c r="A15200" i="91"/>
  <c r="A15201" i="91"/>
  <c r="A15202" i="91"/>
  <c r="A15203" i="91"/>
  <c r="A15204" i="91"/>
  <c r="A15205" i="91"/>
  <c r="A15206" i="91"/>
  <c r="A15207" i="91"/>
  <c r="A15208" i="91"/>
  <c r="A15209" i="91"/>
  <c r="A15210" i="91"/>
  <c r="A15211" i="91"/>
  <c r="A15212" i="91"/>
  <c r="A15213" i="91"/>
  <c r="A15214" i="91"/>
  <c r="A15215" i="91"/>
  <c r="A15216" i="91"/>
  <c r="A15217" i="91"/>
  <c r="A15218" i="91"/>
  <c r="A15219" i="91"/>
  <c r="A15220" i="91"/>
  <c r="A15221" i="91"/>
  <c r="A15222" i="91"/>
  <c r="A15223" i="91"/>
  <c r="A15224" i="91"/>
  <c r="A15225" i="91"/>
  <c r="A15226" i="91"/>
  <c r="A15227" i="91"/>
  <c r="A15228" i="91"/>
  <c r="A15229" i="91"/>
  <c r="A15230" i="91"/>
  <c r="A15231" i="91"/>
  <c r="A15232" i="91"/>
  <c r="A15233" i="91"/>
  <c r="A15234" i="91"/>
  <c r="A15235" i="91"/>
  <c r="A15236" i="91"/>
  <c r="A15237" i="91"/>
  <c r="A15238" i="91"/>
  <c r="A15239" i="91"/>
  <c r="A15240" i="91"/>
  <c r="A15241" i="91"/>
  <c r="A15242" i="91"/>
  <c r="A15243" i="91"/>
  <c r="A15244" i="91"/>
  <c r="A15245" i="91"/>
  <c r="A15246" i="91"/>
  <c r="A15247" i="91"/>
  <c r="A15248" i="91"/>
  <c r="A15249" i="91"/>
  <c r="A15250" i="91"/>
  <c r="A15251" i="91"/>
  <c r="A15252" i="91"/>
  <c r="A15253" i="91"/>
  <c r="A15254" i="91"/>
  <c r="A15255" i="91"/>
  <c r="A15256" i="91"/>
  <c r="A15257" i="91"/>
  <c r="A15258" i="91"/>
  <c r="A15259" i="91"/>
  <c r="A15260" i="91"/>
  <c r="A15261" i="91"/>
  <c r="A15262" i="91"/>
  <c r="A15263" i="91"/>
  <c r="A15264" i="91"/>
  <c r="A15265" i="91"/>
  <c r="A15266" i="91"/>
  <c r="A15267" i="91"/>
  <c r="A15268" i="91"/>
  <c r="A15269" i="91"/>
  <c r="A15270" i="91"/>
  <c r="A15271" i="91"/>
  <c r="A15272" i="91"/>
  <c r="A15273" i="91"/>
  <c r="A15274" i="91"/>
  <c r="A15275" i="91"/>
  <c r="A15276" i="91"/>
  <c r="A15277" i="91"/>
  <c r="A15278" i="91"/>
  <c r="A15279" i="91"/>
  <c r="A15280" i="91"/>
  <c r="A15281" i="91"/>
  <c r="A15282" i="91"/>
  <c r="A15283" i="91"/>
  <c r="A15284" i="91"/>
  <c r="A15285" i="91"/>
  <c r="A15286" i="91"/>
  <c r="A15287" i="91"/>
  <c r="A15288" i="91"/>
  <c r="A15289" i="91"/>
  <c r="A15290" i="91"/>
  <c r="A15291" i="91"/>
  <c r="A15292" i="91"/>
  <c r="A15294" i="91"/>
  <c r="A15295" i="91"/>
  <c r="A15296" i="91"/>
  <c r="A15297" i="91"/>
  <c r="A15298" i="91"/>
  <c r="A15299" i="91"/>
  <c r="A15300" i="91"/>
  <c r="A15301" i="91"/>
  <c r="A15302" i="91"/>
  <c r="A15303" i="91"/>
  <c r="A15304" i="91"/>
  <c r="A15305" i="91"/>
  <c r="A15306" i="91"/>
  <c r="A15307" i="91"/>
  <c r="A15308" i="91"/>
  <c r="A15309" i="91"/>
  <c r="A15310" i="91"/>
  <c r="A15311" i="91"/>
  <c r="A15312" i="91"/>
  <c r="A15313" i="91"/>
  <c r="A15314" i="91"/>
  <c r="A15315" i="91"/>
  <c r="A15316" i="91"/>
  <c r="A15317" i="91"/>
  <c r="A15318" i="91"/>
  <c r="A15319" i="91"/>
  <c r="A15320" i="91"/>
  <c r="A15321" i="91"/>
  <c r="A15322" i="91"/>
  <c r="A15323" i="91"/>
  <c r="A15324" i="91"/>
  <c r="A15325" i="91"/>
  <c r="A15326" i="91"/>
  <c r="A15327" i="91"/>
  <c r="A15328" i="91"/>
  <c r="A15329" i="91"/>
  <c r="A15330" i="91"/>
  <c r="A15331" i="91"/>
  <c r="A15332" i="91"/>
  <c r="A15333" i="91"/>
  <c r="A15334" i="91"/>
  <c r="A15335" i="91"/>
  <c r="A15336" i="91"/>
  <c r="A15337" i="91"/>
  <c r="A15338" i="91"/>
  <c r="A15339" i="91"/>
  <c r="A15340" i="91"/>
  <c r="A15341" i="91"/>
  <c r="A15342" i="91"/>
  <c r="A15343" i="91"/>
  <c r="A15344" i="91"/>
  <c r="A15345" i="91"/>
  <c r="A15346" i="91"/>
  <c r="A15347" i="91"/>
  <c r="A15348" i="91"/>
  <c r="A15349" i="91"/>
  <c r="A15350" i="91"/>
  <c r="A15351" i="91"/>
  <c r="A15352" i="91"/>
  <c r="A15353" i="91"/>
  <c r="A15354" i="91"/>
  <c r="A15355" i="91"/>
  <c r="A15356" i="91"/>
  <c r="A15357" i="91"/>
  <c r="A15358" i="91"/>
  <c r="A15359" i="91"/>
  <c r="A15360" i="91"/>
  <c r="A15361" i="91"/>
  <c r="A15362" i="91"/>
  <c r="A15363" i="91"/>
  <c r="A15364" i="91"/>
  <c r="A15365" i="91"/>
  <c r="A15366" i="91"/>
  <c r="A15367" i="91"/>
  <c r="A15368" i="91"/>
  <c r="A15369" i="91"/>
  <c r="A15370" i="91"/>
  <c r="A15371" i="91"/>
  <c r="A15372" i="91"/>
  <c r="A15373" i="91"/>
  <c r="A15374" i="91"/>
  <c r="A15375" i="91"/>
  <c r="A15376" i="91"/>
  <c r="A15377" i="91"/>
  <c r="A15378" i="91"/>
  <c r="A15379" i="91"/>
  <c r="A15380" i="91"/>
  <c r="A15381" i="91"/>
  <c r="A15382" i="91"/>
  <c r="A15383" i="91"/>
  <c r="A15384" i="91"/>
  <c r="A15385" i="91"/>
  <c r="A15386" i="91"/>
  <c r="A15387" i="91"/>
  <c r="A15388" i="91"/>
  <c r="A15389" i="91"/>
  <c r="A15390" i="91"/>
  <c r="A15391" i="91"/>
  <c r="A15392" i="91"/>
  <c r="A15393" i="91"/>
  <c r="A15394" i="91"/>
  <c r="A15395" i="91"/>
  <c r="A15396" i="91"/>
  <c r="A15397" i="91"/>
  <c r="A15398" i="91"/>
  <c r="A15399" i="91"/>
  <c r="A15400" i="91"/>
  <c r="A15401" i="91"/>
  <c r="A15402" i="91"/>
  <c r="A15403" i="91"/>
  <c r="A15404" i="91"/>
  <c r="A15405" i="91"/>
  <c r="A15406" i="91"/>
  <c r="A15407" i="91"/>
  <c r="A15408" i="91"/>
  <c r="A15409" i="91"/>
  <c r="A15410" i="91"/>
  <c r="A15411" i="91"/>
  <c r="A15412" i="91"/>
  <c r="A15413" i="91"/>
  <c r="A15414" i="91"/>
  <c r="A15415" i="91"/>
  <c r="A15416" i="91"/>
  <c r="A15417" i="91"/>
  <c r="A15418" i="91"/>
  <c r="A15419" i="91"/>
  <c r="A15420" i="91"/>
  <c r="A15421" i="91"/>
  <c r="A15422" i="91"/>
  <c r="A15423" i="91"/>
  <c r="A15424" i="91"/>
  <c r="A15425" i="91"/>
  <c r="A15426" i="91"/>
  <c r="A15427" i="91"/>
  <c r="A15428" i="91"/>
  <c r="A15429" i="91"/>
  <c r="A15430" i="91"/>
  <c r="A15431" i="91"/>
  <c r="A15432" i="91"/>
  <c r="A15433" i="91"/>
  <c r="A15434" i="91"/>
  <c r="A15435" i="91"/>
  <c r="A15436" i="91"/>
  <c r="A15437" i="91"/>
  <c r="A15438" i="91"/>
  <c r="A15439" i="91"/>
  <c r="A15440" i="91"/>
  <c r="A15441" i="91"/>
  <c r="A15442" i="91"/>
  <c r="A15443" i="91"/>
  <c r="A15444" i="91"/>
  <c r="A15445" i="91"/>
  <c r="A15448" i="91"/>
  <c r="A15449" i="91"/>
  <c r="A15450" i="91"/>
  <c r="A15451" i="91"/>
  <c r="A15452" i="91"/>
  <c r="A15453" i="91"/>
  <c r="A15454" i="91"/>
  <c r="A15455" i="91"/>
  <c r="A15456" i="91"/>
  <c r="A15457" i="91"/>
  <c r="A15458" i="91"/>
  <c r="A15459" i="91"/>
  <c r="A15460" i="91"/>
  <c r="A15461" i="91"/>
  <c r="A15462" i="91"/>
  <c r="A15463" i="91"/>
  <c r="A15464" i="91"/>
  <c r="A15465" i="91"/>
  <c r="A15466" i="91"/>
  <c r="A15467" i="91"/>
  <c r="A15468" i="91"/>
  <c r="A15469" i="91"/>
  <c r="A15470" i="91"/>
  <c r="A15471" i="91"/>
  <c r="A15472" i="91"/>
  <c r="A15473" i="91"/>
  <c r="A15474" i="91"/>
  <c r="A15475" i="91"/>
  <c r="A15476" i="91"/>
  <c r="A15477" i="91"/>
  <c r="A15478" i="91"/>
  <c r="A15479" i="91"/>
  <c r="A15480" i="91"/>
  <c r="A15481" i="91"/>
  <c r="A15482" i="91"/>
  <c r="A15483" i="91"/>
  <c r="A15484" i="91"/>
  <c r="A15485" i="91"/>
  <c r="A15486" i="91"/>
  <c r="A15487" i="91"/>
  <c r="A15488" i="91"/>
  <c r="A15489" i="91"/>
  <c r="A15490" i="91"/>
  <c r="A15491" i="91"/>
  <c r="A15492" i="91"/>
  <c r="A15493" i="91"/>
  <c r="A15494" i="91"/>
  <c r="A15495" i="91"/>
  <c r="A15496" i="91"/>
  <c r="A15497" i="91"/>
  <c r="A15498" i="91"/>
  <c r="A15499" i="91"/>
  <c r="A15500" i="91"/>
  <c r="A15501" i="91"/>
  <c r="A15502" i="91"/>
  <c r="A15503" i="91"/>
  <c r="A15504" i="91"/>
  <c r="A15505" i="91"/>
  <c r="A15506" i="91"/>
  <c r="A15507" i="91"/>
  <c r="A15508" i="91"/>
  <c r="A15509" i="91"/>
  <c r="A15510" i="91"/>
  <c r="A15511" i="91"/>
  <c r="A15512" i="91"/>
  <c r="A15513" i="91"/>
  <c r="A15514" i="91"/>
  <c r="A15515" i="91"/>
  <c r="A15516" i="91"/>
  <c r="A15517" i="91"/>
  <c r="A15518" i="91"/>
  <c r="A15519" i="91"/>
  <c r="A15520" i="91"/>
  <c r="A15521" i="91"/>
  <c r="A15522" i="91"/>
  <c r="A15523" i="91"/>
  <c r="A15524" i="91"/>
  <c r="A15525" i="91"/>
  <c r="A15526" i="91"/>
  <c r="A15527" i="91"/>
  <c r="A15528" i="91"/>
  <c r="A15529" i="91"/>
  <c r="A15530" i="91"/>
  <c r="A15531" i="91"/>
  <c r="A15532" i="91"/>
  <c r="A15533" i="91"/>
  <c r="A15534" i="91"/>
  <c r="A15535" i="91"/>
  <c r="A15536" i="91"/>
  <c r="A15537" i="91"/>
  <c r="A15538" i="91"/>
  <c r="A15539" i="91"/>
  <c r="A15540" i="91"/>
  <c r="A15541" i="91"/>
  <c r="A15542" i="91"/>
  <c r="A15543" i="91"/>
  <c r="A15544" i="91"/>
  <c r="A15545" i="91"/>
  <c r="A15546" i="91"/>
  <c r="A15547" i="91"/>
  <c r="A15548" i="91"/>
  <c r="A15549" i="91"/>
  <c r="A15550" i="91"/>
  <c r="A15551" i="91"/>
  <c r="A15552" i="91"/>
  <c r="A15553" i="91"/>
  <c r="A15554" i="91"/>
  <c r="A15555" i="91"/>
  <c r="A15556" i="91"/>
  <c r="A15557" i="91"/>
  <c r="A15558" i="91"/>
  <c r="A15559" i="91"/>
  <c r="A15560" i="91"/>
  <c r="A15561" i="91"/>
  <c r="A15562" i="91"/>
  <c r="A15563" i="91"/>
  <c r="A15564" i="91"/>
  <c r="A15565" i="91"/>
  <c r="A15566" i="91"/>
  <c r="A15567" i="91"/>
  <c r="A15568" i="91"/>
  <c r="A15569" i="91"/>
  <c r="A15570" i="91"/>
  <c r="A15571" i="91"/>
  <c r="A15572" i="91"/>
  <c r="A15573" i="91"/>
  <c r="A15574" i="91"/>
  <c r="A15575" i="91"/>
  <c r="A15576" i="91"/>
  <c r="A15577" i="91"/>
  <c r="A15578" i="91"/>
  <c r="A15579" i="91"/>
  <c r="A15580" i="91"/>
  <c r="A15581" i="91"/>
  <c r="A15582" i="91"/>
  <c r="A15583" i="91"/>
  <c r="A15584" i="91"/>
  <c r="A15585" i="91"/>
  <c r="A15586" i="91"/>
  <c r="A15587" i="91"/>
  <c r="A15588" i="91"/>
  <c r="A15589" i="91"/>
  <c r="A15592" i="91"/>
  <c r="A15593" i="91"/>
  <c r="A15594" i="91"/>
  <c r="A15595" i="91"/>
  <c r="A15596" i="91"/>
  <c r="A15597" i="91"/>
  <c r="A15600" i="91"/>
  <c r="A15601" i="91"/>
  <c r="A15602" i="91"/>
  <c r="A15603" i="91"/>
  <c r="A15604" i="91"/>
  <c r="A15605" i="91"/>
  <c r="A15606" i="91"/>
  <c r="A15607" i="91"/>
  <c r="A15608" i="91"/>
  <c r="A15609" i="91"/>
  <c r="A15610" i="91"/>
  <c r="A15611" i="91"/>
  <c r="A15612" i="91"/>
  <c r="A15613" i="91"/>
  <c r="A15614" i="91"/>
  <c r="A15615" i="91"/>
  <c r="A15616" i="91"/>
  <c r="A15617" i="91"/>
  <c r="A15618" i="91"/>
  <c r="A15619" i="91"/>
  <c r="A15620" i="91"/>
  <c r="A15621" i="91"/>
  <c r="A15622" i="91"/>
  <c r="A15623" i="91"/>
  <c r="A15624" i="91"/>
  <c r="A15625" i="91"/>
  <c r="A15626" i="91"/>
  <c r="A15627" i="91"/>
  <c r="A15628" i="91"/>
  <c r="A15629" i="91"/>
  <c r="A15630" i="91"/>
  <c r="A15631" i="91"/>
  <c r="A15632" i="91"/>
  <c r="A15633" i="91"/>
  <c r="A15634" i="91"/>
  <c r="A15635" i="91"/>
  <c r="A15636" i="91"/>
  <c r="A15637" i="91"/>
  <c r="A15638" i="91"/>
  <c r="A15639" i="91"/>
  <c r="A15640" i="91"/>
  <c r="A15641" i="91"/>
  <c r="A15642" i="91"/>
  <c r="A15643" i="91"/>
  <c r="A15644" i="91"/>
  <c r="A15645" i="91"/>
  <c r="A15646" i="91"/>
  <c r="A15647" i="91"/>
  <c r="A15648" i="91"/>
  <c r="A15649" i="91"/>
  <c r="A15650" i="91"/>
  <c r="A15651" i="91"/>
  <c r="A15652" i="91"/>
  <c r="A15653" i="91"/>
  <c r="A15654" i="91"/>
  <c r="A15655" i="91"/>
  <c r="A15656" i="91"/>
  <c r="A15657" i="91"/>
  <c r="A15658" i="91"/>
  <c r="A15659" i="91"/>
  <c r="A15660" i="91"/>
  <c r="A15661" i="91"/>
  <c r="A15662" i="91"/>
  <c r="A15663" i="91"/>
  <c r="A15664" i="91"/>
  <c r="A15665" i="91"/>
  <c r="A15666" i="91"/>
  <c r="A15667" i="91"/>
  <c r="A15668" i="91"/>
  <c r="A15669" i="91"/>
  <c r="A15670" i="91"/>
  <c r="A15671" i="91"/>
  <c r="A15672" i="91"/>
  <c r="A15673" i="91"/>
  <c r="A15674" i="91"/>
  <c r="A15675" i="91"/>
  <c r="A15676" i="91"/>
  <c r="A15677" i="91"/>
  <c r="A15678" i="91"/>
  <c r="A15679" i="91"/>
  <c r="A15680" i="91"/>
  <c r="A15681" i="91"/>
  <c r="A15682" i="91"/>
  <c r="A15683" i="91"/>
  <c r="A15684" i="91"/>
  <c r="A15685" i="91"/>
  <c r="A15686" i="91"/>
  <c r="A15687" i="91"/>
  <c r="A15688" i="91"/>
  <c r="A15689" i="91"/>
  <c r="A15690" i="91"/>
  <c r="A15691" i="91"/>
  <c r="A15692" i="91"/>
  <c r="A15693" i="91"/>
  <c r="A15694" i="91"/>
  <c r="A15695" i="91"/>
  <c r="A15696" i="91"/>
  <c r="A15697" i="91"/>
  <c r="A15698" i="91"/>
  <c r="A15699" i="91"/>
  <c r="A15700" i="91"/>
  <c r="A15701" i="91"/>
  <c r="A15702" i="91"/>
  <c r="A15703" i="91"/>
  <c r="A15704" i="91"/>
  <c r="A15705" i="91"/>
  <c r="A15706" i="91"/>
  <c r="A15707" i="91"/>
  <c r="A15708" i="91"/>
  <c r="A15709" i="91"/>
  <c r="A15710" i="91"/>
  <c r="A15711" i="91"/>
  <c r="A15712" i="91"/>
  <c r="A15713" i="91"/>
  <c r="A15714" i="91"/>
  <c r="A15715" i="91"/>
  <c r="A15716" i="91"/>
  <c r="A15717" i="91"/>
  <c r="A15718" i="91"/>
  <c r="A15719" i="91"/>
  <c r="A15720" i="91"/>
  <c r="A15721" i="91"/>
  <c r="A15722" i="91"/>
  <c r="A15723" i="91"/>
  <c r="A15724" i="91"/>
  <c r="A15725" i="91"/>
  <c r="A15726" i="91"/>
  <c r="A15727" i="91"/>
  <c r="A15728" i="91"/>
  <c r="A15729" i="91"/>
  <c r="A15730" i="91"/>
  <c r="A15731" i="91"/>
  <c r="A15732" i="91"/>
  <c r="A15733" i="91"/>
  <c r="A15734" i="91"/>
  <c r="A15735" i="91"/>
  <c r="A15736" i="91"/>
  <c r="A15737" i="91"/>
  <c r="A15738" i="91"/>
  <c r="A15739" i="91"/>
  <c r="A15740" i="91"/>
  <c r="A15741" i="91"/>
  <c r="A15742" i="91"/>
  <c r="A15743" i="91"/>
  <c r="A15744" i="91"/>
  <c r="A15745" i="91"/>
  <c r="A15746" i="91"/>
  <c r="A15747" i="91"/>
  <c r="A15748" i="91"/>
  <c r="A15750" i="91"/>
  <c r="A15751" i="91"/>
  <c r="A15752" i="91"/>
  <c r="A15753" i="91"/>
  <c r="A15754" i="91"/>
  <c r="A15755" i="91"/>
  <c r="A15756" i="91"/>
  <c r="A15757" i="91"/>
  <c r="A15758" i="91"/>
  <c r="A15759" i="91"/>
  <c r="A15760" i="91"/>
  <c r="A15761" i="91"/>
  <c r="A15762" i="91"/>
  <c r="A15763" i="91"/>
  <c r="A15764" i="91"/>
  <c r="A15765" i="91"/>
  <c r="A15766" i="91"/>
  <c r="A15767" i="91"/>
  <c r="A15768" i="91"/>
  <c r="A15769" i="91"/>
  <c r="A15770" i="91"/>
  <c r="A15771" i="91"/>
  <c r="A15772" i="91"/>
  <c r="A15773" i="91"/>
  <c r="A15774" i="91"/>
  <c r="A15775" i="91"/>
  <c r="A15776" i="91"/>
  <c r="A15777" i="91"/>
  <c r="A15778" i="91"/>
  <c r="A15779" i="91"/>
  <c r="A15780" i="91"/>
  <c r="A15781" i="91"/>
  <c r="A15782" i="91"/>
  <c r="A15783" i="91"/>
  <c r="A15784" i="91"/>
  <c r="A15785" i="91"/>
  <c r="A15786" i="91"/>
  <c r="A15787" i="91"/>
  <c r="A15788" i="91"/>
  <c r="A15789" i="91"/>
  <c r="A15790" i="91"/>
  <c r="A15791" i="91"/>
  <c r="A15792" i="91"/>
  <c r="A15793" i="91"/>
  <c r="A15794" i="91"/>
  <c r="A15795" i="91"/>
  <c r="A15796" i="91"/>
  <c r="A15797" i="91"/>
  <c r="A15798" i="91"/>
  <c r="A15799" i="91"/>
  <c r="A15800" i="91"/>
  <c r="A15801" i="91"/>
  <c r="A15802" i="91"/>
  <c r="A15803" i="91"/>
  <c r="A15804" i="91"/>
  <c r="A15805" i="91"/>
  <c r="A15806" i="91"/>
  <c r="A15807" i="91"/>
  <c r="A15808" i="91"/>
  <c r="A15809" i="91"/>
  <c r="A15810" i="91"/>
  <c r="A15811" i="91"/>
  <c r="A15812" i="91"/>
  <c r="A15813" i="91"/>
  <c r="A15814" i="91"/>
  <c r="A15815" i="91"/>
  <c r="A15816" i="91"/>
  <c r="A15817" i="91"/>
  <c r="A15818" i="91"/>
  <c r="A15819" i="91"/>
  <c r="A15820" i="91"/>
  <c r="A15821" i="91"/>
  <c r="A15822" i="91"/>
  <c r="A15823" i="91"/>
  <c r="A15824" i="91"/>
  <c r="A15825" i="91"/>
  <c r="A15826" i="91"/>
  <c r="A15827" i="91"/>
  <c r="A15828" i="91"/>
  <c r="A15829" i="91"/>
  <c r="A15830" i="91"/>
  <c r="A15831" i="91"/>
  <c r="A15832" i="91"/>
  <c r="A15833" i="91"/>
  <c r="A15834" i="91"/>
  <c r="A15835" i="91"/>
  <c r="A15836" i="91"/>
  <c r="A15837" i="91"/>
  <c r="A15838" i="91"/>
  <c r="A15839" i="91"/>
  <c r="A15840" i="91"/>
  <c r="A15841" i="91"/>
  <c r="A15842" i="91"/>
  <c r="A15843" i="91"/>
  <c r="A15844" i="91"/>
  <c r="A15845" i="91"/>
  <c r="A15846" i="91"/>
  <c r="A15847" i="91"/>
  <c r="A15848" i="91"/>
  <c r="A15849" i="91"/>
  <c r="A15850" i="91"/>
  <c r="A15851" i="91"/>
  <c r="A15852" i="91"/>
  <c r="A15853" i="91"/>
  <c r="A15854" i="91"/>
  <c r="A15855" i="91"/>
  <c r="A15856" i="91"/>
  <c r="A15857" i="91"/>
  <c r="A15858" i="91"/>
  <c r="A15859" i="91"/>
  <c r="A15860" i="91"/>
  <c r="A15861" i="91"/>
  <c r="A15862" i="91"/>
  <c r="A15863" i="91"/>
  <c r="A15864" i="91"/>
  <c r="A15865" i="91"/>
  <c r="A15866" i="91"/>
  <c r="A15867" i="91"/>
  <c r="A15868" i="91"/>
  <c r="A15869" i="91"/>
  <c r="A15870" i="91"/>
  <c r="A15871" i="91"/>
  <c r="A15872" i="91"/>
  <c r="A15873" i="91"/>
  <c r="A15874" i="91"/>
  <c r="A15875" i="91"/>
  <c r="A15876" i="91"/>
  <c r="A15877" i="91"/>
  <c r="A15878" i="91"/>
  <c r="A15879" i="91"/>
  <c r="A15880" i="91"/>
  <c r="A15881" i="91"/>
  <c r="A15882" i="91"/>
  <c r="A15883" i="91"/>
  <c r="A15884" i="91"/>
  <c r="A15885" i="91"/>
  <c r="A15886" i="91"/>
  <c r="A15887" i="91"/>
  <c r="A15888" i="91"/>
  <c r="A15889" i="91"/>
  <c r="A15890" i="91"/>
  <c r="A15891" i="91"/>
  <c r="A15892" i="91"/>
  <c r="A15893" i="91"/>
  <c r="A15894" i="91"/>
  <c r="A15895" i="91"/>
  <c r="A15896" i="91"/>
  <c r="A15897" i="91"/>
  <c r="A15898" i="91"/>
  <c r="A15899" i="91"/>
  <c r="A15900" i="91"/>
  <c r="A15902" i="91"/>
  <c r="A15903" i="91"/>
  <c r="A15904" i="91"/>
  <c r="A15905" i="91"/>
  <c r="A15906" i="91"/>
  <c r="A15907" i="91"/>
  <c r="A15908" i="91"/>
  <c r="A15909" i="91"/>
  <c r="A15910" i="91"/>
  <c r="A15911" i="91"/>
  <c r="A15912" i="91"/>
  <c r="A15913" i="91"/>
  <c r="A15914" i="91"/>
  <c r="A15915" i="91"/>
  <c r="A15916" i="91"/>
  <c r="A15917" i="91"/>
  <c r="A15918" i="91"/>
  <c r="A15919" i="91"/>
  <c r="A15920" i="91"/>
  <c r="A15921" i="91"/>
  <c r="A15922" i="91"/>
  <c r="A15923" i="91"/>
  <c r="A15924" i="91"/>
  <c r="A15925" i="91"/>
  <c r="A15926" i="91"/>
  <c r="A15927" i="91"/>
  <c r="A15928" i="91"/>
  <c r="A15929" i="91"/>
  <c r="A15930" i="91"/>
  <c r="A15931" i="91"/>
  <c r="A15932" i="91"/>
  <c r="A15933" i="91"/>
  <c r="A15934" i="91"/>
  <c r="A15935" i="91"/>
  <c r="A15936" i="91"/>
  <c r="A15937" i="91"/>
  <c r="A15938" i="91"/>
  <c r="A15939" i="91"/>
  <c r="A15940" i="91"/>
  <c r="A15941" i="91"/>
  <c r="A15942" i="91"/>
  <c r="A15943" i="91"/>
  <c r="A15944" i="91"/>
  <c r="A15945" i="91"/>
  <c r="A15946" i="91"/>
  <c r="A15947" i="91"/>
  <c r="A15948" i="91"/>
  <c r="A15949" i="91"/>
  <c r="A15950" i="91"/>
  <c r="A15951" i="91"/>
  <c r="A15952" i="91"/>
  <c r="A15953" i="91"/>
  <c r="A15954" i="91"/>
  <c r="A15955" i="91"/>
  <c r="A15956" i="91"/>
  <c r="A15957" i="91"/>
  <c r="A15958" i="91"/>
  <c r="A15959" i="91"/>
  <c r="A15960" i="91"/>
  <c r="A15961" i="91"/>
  <c r="A15962" i="91"/>
  <c r="A15963" i="91"/>
  <c r="A15964" i="91"/>
  <c r="A15965" i="91"/>
  <c r="A15966" i="91"/>
  <c r="A15967" i="91"/>
  <c r="A15968" i="91"/>
  <c r="A15969" i="91"/>
  <c r="A15970" i="91"/>
  <c r="A15971" i="91"/>
  <c r="A15972" i="91"/>
  <c r="A15973" i="91"/>
  <c r="A15974" i="91"/>
  <c r="A15975" i="91"/>
  <c r="A15976" i="91"/>
  <c r="A15977" i="91"/>
  <c r="A15978" i="91"/>
  <c r="A15979" i="91"/>
  <c r="A15980" i="91"/>
  <c r="A15981" i="91"/>
  <c r="A15982" i="91"/>
  <c r="A15983" i="91"/>
  <c r="A15984" i="91"/>
  <c r="A15985" i="91"/>
  <c r="A15986" i="91"/>
  <c r="A15987" i="91"/>
  <c r="A15988" i="91"/>
  <c r="A15989" i="91"/>
  <c r="A15990" i="91"/>
  <c r="A15991" i="91"/>
  <c r="A15992" i="91"/>
  <c r="A15993" i="91"/>
  <c r="A15994" i="91"/>
  <c r="A15995" i="91"/>
  <c r="A15996" i="91"/>
  <c r="A15997" i="91"/>
  <c r="A15998" i="91"/>
  <c r="A15999" i="91"/>
  <c r="A16000" i="91"/>
  <c r="A16001" i="91"/>
  <c r="A16002" i="91"/>
  <c r="A16003" i="91"/>
  <c r="A16004" i="91"/>
  <c r="A16005" i="91"/>
  <c r="A16006" i="91"/>
  <c r="A16007" i="91"/>
  <c r="A16008" i="91"/>
  <c r="A16009" i="91"/>
  <c r="A16010" i="91"/>
  <c r="A16011" i="91"/>
  <c r="A16012" i="91"/>
  <c r="A16013" i="91"/>
  <c r="A16014" i="91"/>
  <c r="A16015" i="91"/>
  <c r="A16016" i="91"/>
  <c r="A16017" i="91"/>
  <c r="A16018" i="91"/>
  <c r="A16019" i="91"/>
  <c r="A16020" i="91"/>
  <c r="A16021" i="91"/>
  <c r="A16022" i="91"/>
  <c r="A16023" i="91"/>
  <c r="A16024" i="91"/>
  <c r="A16025" i="91"/>
  <c r="A16026" i="91"/>
  <c r="A16027" i="91"/>
  <c r="A16028" i="91"/>
  <c r="A16029" i="91"/>
  <c r="A16030" i="91"/>
  <c r="A16031" i="91"/>
  <c r="A16032" i="91"/>
  <c r="A16033" i="91"/>
  <c r="A16034" i="91"/>
  <c r="A16035" i="91"/>
  <c r="A16036" i="91"/>
  <c r="A16037" i="91"/>
  <c r="A16038" i="91"/>
  <c r="A16039" i="91"/>
  <c r="A16040" i="91"/>
  <c r="A16041" i="91"/>
  <c r="A16042" i="91"/>
  <c r="A16043" i="91"/>
  <c r="A16044" i="91"/>
  <c r="A16045" i="91"/>
  <c r="A16048" i="91"/>
  <c r="A16049" i="91"/>
  <c r="A16050" i="91"/>
  <c r="A16051" i="91"/>
  <c r="A16052" i="91"/>
  <c r="A16053" i="91"/>
  <c r="A16056" i="91"/>
  <c r="A16057" i="91"/>
  <c r="A16058" i="91"/>
  <c r="A16059" i="91"/>
  <c r="A16060" i="91"/>
  <c r="A16061" i="91"/>
  <c r="A16062" i="91"/>
  <c r="A16063" i="91"/>
  <c r="A16064" i="91"/>
  <c r="A16065" i="91"/>
  <c r="A16066" i="91"/>
  <c r="A16067" i="91"/>
  <c r="A16068" i="91"/>
  <c r="A16069" i="91"/>
  <c r="A16070" i="91"/>
  <c r="A16071" i="91"/>
  <c r="A16072" i="91"/>
  <c r="A16073" i="91"/>
  <c r="A16074" i="91"/>
  <c r="A16075" i="91"/>
  <c r="A16076" i="91"/>
  <c r="A16077" i="91"/>
  <c r="A16078" i="91"/>
  <c r="A16079" i="91"/>
  <c r="A16080" i="91"/>
  <c r="A16081" i="91"/>
  <c r="A16082" i="91"/>
  <c r="A16083" i="91"/>
  <c r="A16084" i="91"/>
  <c r="A16085" i="91"/>
  <c r="A16086" i="91"/>
  <c r="A16087" i="91"/>
  <c r="A16088" i="91"/>
  <c r="A16089" i="91"/>
  <c r="A16090" i="91"/>
  <c r="A16091" i="91"/>
  <c r="A16092" i="91"/>
  <c r="A16093" i="91"/>
  <c r="A16094" i="91"/>
  <c r="A16095" i="91"/>
  <c r="A16096" i="91"/>
  <c r="A16097" i="91"/>
  <c r="A16098" i="91"/>
  <c r="A16099" i="91"/>
  <c r="A16100" i="91"/>
  <c r="A16101" i="91"/>
  <c r="A16102" i="91"/>
  <c r="A16103" i="91"/>
  <c r="A16104" i="91"/>
  <c r="A16105" i="91"/>
  <c r="A16106" i="91"/>
  <c r="A16107" i="91"/>
  <c r="A16108" i="91"/>
  <c r="A16109" i="91"/>
  <c r="A16110" i="91"/>
  <c r="A16111" i="91"/>
  <c r="A16112" i="91"/>
  <c r="A16113" i="91"/>
  <c r="A16114" i="91"/>
  <c r="A16115" i="91"/>
  <c r="A16116" i="91"/>
  <c r="A16117" i="91"/>
  <c r="A16118" i="91"/>
  <c r="A16119" i="91"/>
  <c r="A16120" i="91"/>
  <c r="A16121" i="91"/>
  <c r="A16122" i="91"/>
  <c r="A16123" i="91"/>
  <c r="A16124" i="91"/>
  <c r="A16125" i="91"/>
  <c r="A16126" i="91"/>
  <c r="A16127" i="91"/>
  <c r="A16128" i="91"/>
  <c r="A16129" i="91"/>
  <c r="A16130" i="91"/>
  <c r="A16131" i="91"/>
  <c r="A16132" i="91"/>
  <c r="A16133" i="91"/>
  <c r="A16134" i="91"/>
  <c r="A16135" i="91"/>
  <c r="A16136" i="91"/>
  <c r="A16137" i="91"/>
  <c r="A16138" i="91"/>
  <c r="A16139" i="91"/>
  <c r="A16140" i="91"/>
  <c r="A16141" i="91"/>
  <c r="A16142" i="91"/>
  <c r="A16143" i="91"/>
  <c r="A16144" i="91"/>
  <c r="A16145" i="91"/>
  <c r="A16146" i="91"/>
  <c r="A16147" i="91"/>
  <c r="A16148" i="91"/>
  <c r="A16149" i="91"/>
  <c r="A16150" i="91"/>
  <c r="A16151" i="91"/>
  <c r="A16152" i="91"/>
  <c r="A16153" i="91"/>
  <c r="A16154" i="91"/>
  <c r="A16155" i="91"/>
  <c r="A16156" i="91"/>
  <c r="A16157" i="91"/>
  <c r="A16158" i="91"/>
  <c r="A16159" i="91"/>
  <c r="A16160" i="91"/>
  <c r="A16161" i="91"/>
  <c r="A16162" i="91"/>
  <c r="A16163" i="91"/>
  <c r="A16164" i="91"/>
  <c r="A16165" i="91"/>
  <c r="A16166" i="91"/>
  <c r="A16167" i="91"/>
  <c r="A16168" i="91"/>
  <c r="A16169" i="91"/>
  <c r="A16170" i="91"/>
  <c r="A16171" i="91"/>
  <c r="A16172" i="91"/>
  <c r="A16173" i="91"/>
  <c r="A16174" i="91"/>
  <c r="A16175" i="91"/>
  <c r="A16176" i="91"/>
  <c r="A16177" i="91"/>
  <c r="A16178" i="91"/>
  <c r="A16179" i="91"/>
  <c r="A16180" i="91"/>
  <c r="A16181" i="91"/>
  <c r="A16182" i="91"/>
  <c r="A16183" i="91"/>
  <c r="A16184" i="91"/>
  <c r="A16185" i="91"/>
  <c r="A16186" i="91"/>
  <c r="A16187" i="91"/>
  <c r="A16188" i="91"/>
  <c r="A16189" i="91"/>
  <c r="A16190" i="91"/>
  <c r="A16191" i="91"/>
  <c r="A16192" i="91"/>
  <c r="A16193" i="91"/>
  <c r="A16194" i="91"/>
  <c r="A16195" i="91"/>
  <c r="A16196" i="91"/>
  <c r="A16197" i="91"/>
  <c r="A16200" i="91"/>
  <c r="A16201" i="91"/>
  <c r="A16202" i="91"/>
  <c r="A16203" i="91"/>
  <c r="A16204" i="91"/>
  <c r="A16206" i="91"/>
  <c r="A16207" i="91"/>
  <c r="A16208" i="91"/>
  <c r="A16209" i="91"/>
  <c r="A16210" i="91"/>
  <c r="A16211" i="91"/>
  <c r="A16212" i="91"/>
  <c r="A16213" i="91"/>
  <c r="A16214" i="91"/>
  <c r="A16215" i="91"/>
  <c r="A16216" i="91"/>
  <c r="A16217" i="91"/>
  <c r="A16218" i="91"/>
  <c r="A16219" i="91"/>
  <c r="A16220" i="91"/>
  <c r="A16221" i="91"/>
  <c r="A16222" i="91"/>
  <c r="A16223" i="91"/>
  <c r="A16224" i="91"/>
  <c r="A16225" i="91"/>
  <c r="A16226" i="91"/>
  <c r="A16227" i="91"/>
  <c r="A16228" i="91"/>
  <c r="A16229" i="91"/>
  <c r="A16230" i="91"/>
  <c r="A16231" i="91"/>
  <c r="A16232" i="91"/>
  <c r="A16233" i="91"/>
  <c r="A16234" i="91"/>
  <c r="A16235" i="91"/>
  <c r="A16236" i="91"/>
  <c r="A16237" i="91"/>
  <c r="A16238" i="91"/>
  <c r="A16239" i="91"/>
  <c r="A16240" i="91"/>
  <c r="A16241" i="91"/>
  <c r="A16242" i="91"/>
  <c r="A16243" i="91"/>
  <c r="A16244" i="91"/>
  <c r="A16245" i="91"/>
  <c r="A16246" i="91"/>
  <c r="A16247" i="91"/>
  <c r="A16248" i="91"/>
  <c r="A16249" i="91"/>
  <c r="A16250" i="91"/>
  <c r="A16251" i="91"/>
  <c r="A16252" i="91"/>
  <c r="A16253" i="91"/>
  <c r="A16254" i="91"/>
  <c r="A16255" i="91"/>
  <c r="A16256" i="91"/>
  <c r="A16257" i="91"/>
  <c r="A16258" i="91"/>
  <c r="A16259" i="91"/>
  <c r="A16260" i="91"/>
  <c r="A16261" i="91"/>
  <c r="A16262" i="91"/>
  <c r="A16263" i="91"/>
  <c r="A16264" i="91"/>
  <c r="A16265" i="91"/>
  <c r="A16266" i="91"/>
  <c r="A16267" i="91"/>
  <c r="A16268" i="91"/>
  <c r="A16269" i="91"/>
  <c r="A16270" i="91"/>
  <c r="A16271" i="91"/>
  <c r="A16272" i="91"/>
  <c r="A16273" i="91"/>
  <c r="A16274" i="91"/>
  <c r="A16275" i="91"/>
  <c r="A16276" i="91"/>
  <c r="A16277" i="91"/>
  <c r="A16278" i="91"/>
  <c r="A16279" i="91"/>
  <c r="A16280" i="91"/>
  <c r="A16281" i="91"/>
  <c r="A16282" i="91"/>
  <c r="A16283" i="91"/>
  <c r="A16284" i="91"/>
  <c r="A16285" i="91"/>
  <c r="A16286" i="91"/>
  <c r="A16287" i="91"/>
  <c r="A16288" i="91"/>
  <c r="A16289" i="91"/>
  <c r="A16290" i="91"/>
  <c r="A16291" i="91"/>
  <c r="A16292" i="91"/>
  <c r="A16293" i="91"/>
  <c r="A16294" i="91"/>
  <c r="A16295" i="91"/>
  <c r="A16296" i="91"/>
  <c r="A16297" i="91"/>
  <c r="A16298" i="91"/>
  <c r="A16299" i="91"/>
  <c r="A16300" i="91"/>
  <c r="A16301" i="91"/>
  <c r="A16302" i="91"/>
  <c r="A16303" i="91"/>
  <c r="A16304" i="91"/>
  <c r="A16305" i="91"/>
  <c r="A16306" i="91"/>
  <c r="A16307" i="91"/>
  <c r="A16308" i="91"/>
  <c r="A16309" i="91"/>
  <c r="A16310" i="91"/>
  <c r="A16311" i="91"/>
  <c r="A16312" i="91"/>
  <c r="A16313" i="91"/>
  <c r="A16314" i="91"/>
  <c r="A16315" i="91"/>
  <c r="A16316" i="91"/>
  <c r="A16317" i="91"/>
  <c r="A16318" i="91"/>
  <c r="A16319" i="91"/>
  <c r="A16320" i="91"/>
  <c r="A16321" i="91"/>
  <c r="A16322" i="91"/>
  <c r="A16323" i="91"/>
  <c r="A16324" i="91"/>
  <c r="A16325" i="91"/>
  <c r="A16326" i="91"/>
  <c r="A16327" i="91"/>
  <c r="A16328" i="91"/>
  <c r="A16329" i="91"/>
  <c r="A16330" i="91"/>
  <c r="A16331" i="91"/>
  <c r="A16332" i="91"/>
  <c r="A16333" i="91"/>
  <c r="A16334" i="91"/>
  <c r="A16335" i="91"/>
  <c r="A16336" i="91"/>
  <c r="A16337" i="91"/>
  <c r="A16338" i="91"/>
  <c r="A16339" i="91"/>
  <c r="A16340" i="91"/>
  <c r="A16341" i="91"/>
  <c r="A16342" i="91"/>
  <c r="A16343" i="91"/>
  <c r="A16344" i="91"/>
  <c r="A16345" i="91"/>
  <c r="A16346" i="91"/>
  <c r="A16347" i="91"/>
  <c r="A16348" i="91"/>
  <c r="A16349" i="91"/>
  <c r="A16350" i="91"/>
  <c r="A16351" i="91"/>
  <c r="A16352" i="91"/>
  <c r="A16353" i="91"/>
  <c r="A16354" i="91"/>
  <c r="A16355" i="91"/>
  <c r="A16356" i="91"/>
  <c r="A16358" i="91"/>
  <c r="A16359" i="91"/>
  <c r="A16360" i="91"/>
  <c r="A16361" i="91"/>
  <c r="A16362" i="91"/>
  <c r="A16363" i="91"/>
  <c r="A16364" i="91"/>
  <c r="A16365" i="91"/>
  <c r="A16366" i="91"/>
  <c r="A16367" i="91"/>
  <c r="A16368" i="91"/>
  <c r="A16369" i="91"/>
  <c r="A16370" i="91"/>
  <c r="A16371" i="91"/>
  <c r="A16372" i="91"/>
  <c r="A16373" i="91"/>
  <c r="A16374" i="91"/>
  <c r="A16375" i="91"/>
  <c r="A16376" i="91"/>
  <c r="A16377" i="91"/>
  <c r="A16378" i="91"/>
  <c r="A16379" i="91"/>
  <c r="A16380" i="91"/>
  <c r="A16381" i="91"/>
  <c r="A16382" i="91"/>
  <c r="A16383" i="91"/>
  <c r="A16384" i="91"/>
  <c r="A16385" i="91"/>
  <c r="A16386" i="91"/>
  <c r="A16387" i="91"/>
  <c r="A16388" i="91"/>
  <c r="A16389" i="91"/>
  <c r="A16390" i="91"/>
  <c r="A16391" i="91"/>
  <c r="A16392" i="91"/>
  <c r="A16393" i="91"/>
  <c r="A16394" i="91"/>
  <c r="A16395" i="91"/>
  <c r="A16396" i="91"/>
  <c r="A16397" i="91"/>
  <c r="A16398" i="91"/>
  <c r="A16399" i="91"/>
  <c r="A16400" i="91"/>
  <c r="A16401" i="91"/>
  <c r="A16402" i="91"/>
  <c r="A16403" i="91"/>
  <c r="A16404" i="91"/>
  <c r="A16405" i="91"/>
  <c r="A16406" i="91"/>
  <c r="A16407" i="91"/>
  <c r="A16408" i="91"/>
  <c r="A16409" i="91"/>
  <c r="A16410" i="91"/>
  <c r="A16411" i="91"/>
  <c r="A16412" i="91"/>
  <c r="A16413" i="91"/>
  <c r="A16414" i="91"/>
  <c r="A16415" i="91"/>
  <c r="A16416" i="91"/>
  <c r="A16417" i="91"/>
  <c r="A16418" i="91"/>
  <c r="A16419" i="91"/>
  <c r="A16420" i="91"/>
  <c r="A16421" i="91"/>
  <c r="A16422" i="91"/>
  <c r="A16423" i="91"/>
  <c r="A16424" i="91"/>
  <c r="A16425" i="91"/>
  <c r="A16426" i="91"/>
  <c r="A16427" i="91"/>
  <c r="A16428" i="91"/>
  <c r="A16429" i="91"/>
  <c r="A16430" i="91"/>
  <c r="A16431" i="91"/>
  <c r="A16432" i="91"/>
  <c r="A16433" i="91"/>
  <c r="A16434" i="91"/>
  <c r="A16435" i="91"/>
  <c r="A16436" i="91"/>
  <c r="A16437" i="91"/>
  <c r="A16438" i="91"/>
  <c r="A16439" i="91"/>
  <c r="A16440" i="91"/>
  <c r="A16441" i="91"/>
  <c r="A16442" i="91"/>
  <c r="A16443" i="91"/>
  <c r="A16444" i="91"/>
  <c r="A16445" i="91"/>
  <c r="A16446" i="91"/>
  <c r="A16447" i="91"/>
  <c r="A16448" i="91"/>
  <c r="A16449" i="91"/>
  <c r="A16450" i="91"/>
  <c r="A16451" i="91"/>
  <c r="A16452" i="91"/>
  <c r="A16453" i="91"/>
  <c r="A16454" i="91"/>
  <c r="A16455" i="91"/>
  <c r="A16456" i="91"/>
  <c r="A16457" i="91"/>
  <c r="A16458" i="91"/>
  <c r="A16459" i="91"/>
  <c r="A16460" i="91"/>
  <c r="A16461" i="91"/>
  <c r="A16462" i="91"/>
  <c r="A16463" i="91"/>
  <c r="A16464" i="91"/>
  <c r="A16465" i="91"/>
  <c r="A16466" i="91"/>
  <c r="A16467" i="91"/>
  <c r="A16468" i="91"/>
  <c r="A16469" i="91"/>
  <c r="A16470" i="91"/>
  <c r="A16471" i="91"/>
  <c r="A16472" i="91"/>
  <c r="A16473" i="91"/>
  <c r="A16474" i="91"/>
  <c r="A16475" i="91"/>
  <c r="A16476" i="91"/>
  <c r="A16477" i="91"/>
  <c r="A16478" i="91"/>
  <c r="A16479" i="91"/>
  <c r="A16480" i="91"/>
  <c r="A16481" i="91"/>
  <c r="A16482" i="91"/>
  <c r="A16483" i="91"/>
  <c r="A16484" i="91"/>
  <c r="A16485" i="91"/>
  <c r="A16486" i="91"/>
  <c r="A16487" i="91"/>
  <c r="A16488" i="91"/>
  <c r="A16489" i="91"/>
  <c r="A16490" i="91"/>
  <c r="A16491" i="91"/>
  <c r="A16492" i="91"/>
  <c r="A16493" i="91"/>
  <c r="A16494" i="91"/>
  <c r="A16495" i="91"/>
  <c r="A16496" i="91"/>
  <c r="A16497" i="91"/>
  <c r="A16498" i="91"/>
  <c r="A16499" i="91"/>
  <c r="A16500" i="91"/>
  <c r="A16501" i="91"/>
  <c r="A16504" i="91"/>
  <c r="A16505" i="91"/>
  <c r="A16506" i="91"/>
  <c r="A16507" i="91"/>
  <c r="A16508" i="91"/>
  <c r="A16510" i="91"/>
  <c r="A16511" i="91"/>
  <c r="A16512" i="91"/>
  <c r="A16513" i="91"/>
  <c r="A16514" i="91"/>
  <c r="A16515" i="91"/>
  <c r="A16516" i="91"/>
  <c r="A16517" i="91"/>
  <c r="A16518" i="91"/>
  <c r="A16519" i="91"/>
  <c r="A16520" i="91"/>
  <c r="A16521" i="91"/>
  <c r="A16522" i="91"/>
  <c r="A16523" i="91"/>
  <c r="A16524" i="91"/>
  <c r="A16525" i="91"/>
  <c r="A16526" i="91"/>
  <c r="A16527" i="91"/>
  <c r="A16528" i="91"/>
  <c r="A16529" i="91"/>
  <c r="A16530" i="91"/>
  <c r="A16531" i="91"/>
  <c r="A16532" i="91"/>
  <c r="A16533" i="91"/>
  <c r="A16534" i="91"/>
  <c r="A16535" i="91"/>
  <c r="A16536" i="91"/>
  <c r="A16537" i="91"/>
  <c r="A16538" i="91"/>
  <c r="A16539" i="91"/>
  <c r="A16540" i="91"/>
  <c r="A16541" i="91"/>
  <c r="A16542" i="91"/>
  <c r="A16543" i="91"/>
  <c r="A16544" i="91"/>
  <c r="A16545" i="91"/>
  <c r="A16546" i="91"/>
  <c r="A16547" i="91"/>
  <c r="A16548" i="91"/>
  <c r="A16549" i="91"/>
  <c r="A16550" i="91"/>
  <c r="A16551" i="91"/>
  <c r="A16552" i="91"/>
  <c r="A16553" i="91"/>
  <c r="A16554" i="91"/>
  <c r="A16555" i="91"/>
  <c r="A16556" i="91"/>
  <c r="A16557" i="91"/>
  <c r="A16558" i="91"/>
  <c r="A16559" i="91"/>
  <c r="A16560" i="91"/>
  <c r="A16561" i="91"/>
  <c r="A16562" i="91"/>
  <c r="A16563" i="91"/>
  <c r="A16564" i="91"/>
  <c r="A16565" i="91"/>
  <c r="A16566" i="91"/>
  <c r="A16567" i="91"/>
  <c r="A16568" i="91"/>
  <c r="A16569" i="91"/>
  <c r="A16570" i="91"/>
  <c r="A16571" i="91"/>
  <c r="A16572" i="91"/>
  <c r="A16573" i="91"/>
  <c r="A16574" i="91"/>
  <c r="A16575" i="91"/>
  <c r="A16576" i="91"/>
  <c r="A16577" i="91"/>
  <c r="A16578" i="91"/>
  <c r="A16579" i="91"/>
  <c r="A16580" i="91"/>
  <c r="A16581" i="91"/>
  <c r="A16582" i="91"/>
  <c r="A16583" i="91"/>
  <c r="A16584" i="91"/>
  <c r="A16585" i="91"/>
  <c r="A16586" i="91"/>
  <c r="A16587" i="91"/>
  <c r="A16588" i="91"/>
  <c r="A16589" i="91"/>
  <c r="A16590" i="91"/>
  <c r="A16591" i="91"/>
  <c r="A16592" i="91"/>
  <c r="A16593" i="91"/>
  <c r="A16594" i="91"/>
  <c r="A16595" i="91"/>
  <c r="A16596" i="91"/>
  <c r="A16597" i="91"/>
  <c r="A16598" i="91"/>
  <c r="A16599" i="91"/>
  <c r="A16600" i="91"/>
  <c r="A16601" i="91"/>
  <c r="A16602" i="91"/>
  <c r="A16603" i="91"/>
  <c r="A16604" i="91"/>
  <c r="A16605" i="91"/>
  <c r="A16606" i="91"/>
  <c r="A16607" i="91"/>
  <c r="A16608" i="91"/>
  <c r="A16609" i="91"/>
  <c r="A16610" i="91"/>
  <c r="A16611" i="91"/>
  <c r="A16612" i="91"/>
  <c r="A16613" i="91"/>
  <c r="A16614" i="91"/>
  <c r="A16615" i="91"/>
  <c r="A16616" i="91"/>
  <c r="A16617" i="91"/>
  <c r="A16618" i="91"/>
  <c r="A16619" i="91"/>
  <c r="A16620" i="91"/>
  <c r="A16621" i="91"/>
  <c r="A16622" i="91"/>
  <c r="A16623" i="91"/>
  <c r="A16624" i="91"/>
  <c r="A16625" i="91"/>
  <c r="A16626" i="91"/>
  <c r="A16627" i="91"/>
  <c r="A16628" i="91"/>
  <c r="A16629" i="91"/>
  <c r="A16630" i="91"/>
  <c r="A16631" i="91"/>
  <c r="A16632" i="91"/>
  <c r="A16633" i="91"/>
  <c r="A16634" i="91"/>
  <c r="A16635" i="91"/>
  <c r="A16636" i="91"/>
  <c r="A16637" i="91"/>
  <c r="A16638" i="91"/>
  <c r="A16639" i="91"/>
  <c r="A16640" i="91"/>
  <c r="A16641" i="91"/>
  <c r="A16642" i="91"/>
  <c r="A16643" i="91"/>
  <c r="A16644" i="91"/>
  <c r="A16645" i="91"/>
  <c r="A16646" i="91"/>
  <c r="A16647" i="91"/>
  <c r="A16648" i="91"/>
  <c r="A16649" i="91"/>
  <c r="A16650" i="91"/>
  <c r="A16651" i="91"/>
  <c r="A16652" i="91"/>
  <c r="A16653" i="91"/>
  <c r="A16656" i="91"/>
  <c r="A16657" i="91"/>
  <c r="A16660" i="91"/>
  <c r="A16661" i="91"/>
  <c r="A16662" i="91"/>
  <c r="A16663" i="91"/>
  <c r="A16664" i="91"/>
  <c r="A16665" i="91"/>
  <c r="A16666" i="91"/>
  <c r="A16667" i="91"/>
  <c r="A16668" i="91"/>
  <c r="A16669" i="91"/>
  <c r="A16670" i="91"/>
  <c r="A16671" i="91"/>
  <c r="A16672" i="91"/>
  <c r="A16673" i="91"/>
  <c r="A16674" i="91"/>
  <c r="A16675" i="91"/>
  <c r="A16676" i="91"/>
  <c r="A16677" i="91"/>
  <c r="A16678" i="91"/>
  <c r="A16679" i="91"/>
  <c r="A16680" i="91"/>
  <c r="A16681" i="91"/>
  <c r="A16682" i="91"/>
  <c r="A16683" i="91"/>
  <c r="A16684" i="91"/>
  <c r="A16685" i="91"/>
  <c r="A16686" i="91"/>
  <c r="A16687" i="91"/>
  <c r="A16688" i="91"/>
  <c r="A16689" i="91"/>
  <c r="A16690" i="91"/>
  <c r="A16691" i="91"/>
  <c r="A16692" i="91"/>
  <c r="A16693" i="91"/>
  <c r="A16694" i="91"/>
  <c r="A16695" i="91"/>
  <c r="A16696" i="91"/>
  <c r="A16697" i="91"/>
  <c r="A16698" i="91"/>
  <c r="A16699" i="91"/>
  <c r="A16700" i="91"/>
  <c r="A16701" i="91"/>
  <c r="A16702" i="91"/>
  <c r="A16703" i="91"/>
  <c r="A16704" i="91"/>
  <c r="A16705" i="91"/>
  <c r="A16706" i="91"/>
  <c r="A16707" i="91"/>
  <c r="A16708" i="91"/>
  <c r="A16709" i="91"/>
  <c r="A16710" i="91"/>
  <c r="A16711" i="91"/>
  <c r="A16712" i="91"/>
  <c r="A16713" i="91"/>
  <c r="A16714" i="91"/>
  <c r="A16715" i="91"/>
  <c r="A16716" i="91"/>
  <c r="A16717" i="91"/>
  <c r="A16718" i="91"/>
  <c r="A16719" i="91"/>
  <c r="A16720" i="91"/>
  <c r="A16721" i="91"/>
  <c r="A16722" i="91"/>
  <c r="A16723" i="91"/>
  <c r="A16724" i="91"/>
  <c r="A16725" i="91"/>
  <c r="A16726" i="91"/>
  <c r="A16727" i="91"/>
  <c r="A16728" i="91"/>
  <c r="A16729" i="91"/>
  <c r="A16730" i="91"/>
  <c r="A16731" i="91"/>
  <c r="A16732" i="91"/>
  <c r="A16733" i="91"/>
  <c r="A16734" i="91"/>
  <c r="A16735" i="91"/>
  <c r="A16736" i="91"/>
  <c r="A16737" i="91"/>
  <c r="A16738" i="91"/>
  <c r="A16739" i="91"/>
  <c r="A16740" i="91"/>
  <c r="A16741" i="91"/>
  <c r="A16742" i="91"/>
  <c r="A16743" i="91"/>
  <c r="A16744" i="91"/>
  <c r="A16745" i="91"/>
  <c r="A16746" i="91"/>
  <c r="A16747" i="91"/>
  <c r="A16748" i="91"/>
  <c r="A16749" i="91"/>
  <c r="A16750" i="91"/>
  <c r="A16751" i="91"/>
  <c r="A16752" i="91"/>
  <c r="A16753" i="91"/>
  <c r="A16754" i="91"/>
  <c r="A16755" i="91"/>
  <c r="A16756" i="91"/>
  <c r="A16757" i="91"/>
  <c r="A16758" i="91"/>
  <c r="A16759" i="91"/>
  <c r="A16760" i="91"/>
  <c r="A16761" i="91"/>
  <c r="A16762" i="91"/>
  <c r="A16763" i="91"/>
  <c r="A16764" i="91"/>
  <c r="A16765" i="91"/>
  <c r="A16766" i="91"/>
  <c r="A16767" i="91"/>
  <c r="A16768" i="91"/>
  <c r="A16769" i="91"/>
  <c r="A16770" i="91"/>
  <c r="A16771" i="91"/>
  <c r="A16772" i="91"/>
  <c r="A16773" i="91"/>
  <c r="A16774" i="91"/>
  <c r="A16775" i="91"/>
  <c r="A16776" i="91"/>
  <c r="A16777" i="91"/>
  <c r="A16778" i="91"/>
  <c r="A16779" i="91"/>
  <c r="A16780" i="91"/>
  <c r="A16781" i="91"/>
  <c r="A16782" i="91"/>
  <c r="A16783" i="91"/>
  <c r="A16784" i="91"/>
  <c r="A16785" i="91"/>
  <c r="A16786" i="91"/>
  <c r="A16787" i="91"/>
  <c r="A16788" i="91"/>
  <c r="A16789" i="91"/>
  <c r="A16790" i="91"/>
  <c r="A16791" i="91"/>
  <c r="A16792" i="91"/>
  <c r="A16793" i="91"/>
  <c r="A16794" i="91"/>
  <c r="A16795" i="91"/>
  <c r="A16796" i="91"/>
  <c r="A16797" i="91"/>
  <c r="A16798" i="91"/>
  <c r="A16799" i="91"/>
  <c r="A16800" i="91"/>
  <c r="A16801" i="91"/>
  <c r="A16802" i="91"/>
  <c r="A16803" i="91"/>
  <c r="A16804" i="91"/>
  <c r="A16805" i="91"/>
  <c r="A16808" i="91"/>
  <c r="A16809" i="91"/>
  <c r="A16810" i="91"/>
  <c r="A16811" i="91"/>
  <c r="A16812" i="91"/>
  <c r="A16814" i="91"/>
  <c r="A16815" i="91"/>
  <c r="A16816" i="91"/>
  <c r="A16817" i="91"/>
  <c r="A16818" i="91"/>
  <c r="A16819" i="91"/>
  <c r="A16820" i="91"/>
  <c r="A16821" i="91"/>
  <c r="A16822" i="91"/>
  <c r="A16823" i="91"/>
  <c r="A16824" i="91"/>
  <c r="A16825" i="91"/>
  <c r="A16826" i="91"/>
  <c r="A16827" i="91"/>
  <c r="A16828" i="91"/>
  <c r="A16829" i="91"/>
  <c r="A16830" i="91"/>
  <c r="A16831" i="91"/>
  <c r="A16832" i="91"/>
  <c r="A16833" i="91"/>
  <c r="A16834" i="91"/>
  <c r="A16835" i="91"/>
  <c r="A16836" i="91"/>
  <c r="A16837" i="91"/>
  <c r="A16838" i="91"/>
  <c r="A16839" i="91"/>
  <c r="A16840" i="91"/>
  <c r="A16841" i="91"/>
  <c r="A16842" i="91"/>
  <c r="A16843" i="91"/>
  <c r="A16844" i="91"/>
  <c r="A16845" i="91"/>
  <c r="A16846" i="91"/>
  <c r="A16847" i="91"/>
  <c r="A16848" i="91"/>
  <c r="A16849" i="91"/>
  <c r="A16850" i="91"/>
  <c r="A16851" i="91"/>
  <c r="A16852" i="91"/>
  <c r="A16853" i="91"/>
  <c r="A16854" i="91"/>
  <c r="A16855" i="91"/>
  <c r="A16856" i="91"/>
  <c r="A16857" i="91"/>
  <c r="A16858" i="91"/>
  <c r="A16859" i="91"/>
  <c r="A16860" i="91"/>
  <c r="A16861" i="91"/>
  <c r="A16862" i="91"/>
  <c r="A16863" i="91"/>
  <c r="A16864" i="91"/>
  <c r="A16865" i="91"/>
  <c r="A16866" i="91"/>
  <c r="A16867" i="91"/>
  <c r="A16868" i="91"/>
  <c r="A16869" i="91"/>
  <c r="A16870" i="91"/>
  <c r="A16871" i="91"/>
  <c r="A16872" i="91"/>
  <c r="A16873" i="91"/>
  <c r="A16874" i="91"/>
  <c r="A16875" i="91"/>
  <c r="A16876" i="91"/>
  <c r="A16877" i="91"/>
  <c r="A16878" i="91"/>
  <c r="A16879" i="91"/>
  <c r="A16880" i="91"/>
  <c r="A16881" i="91"/>
  <c r="A16882" i="91"/>
  <c r="A16883" i="91"/>
  <c r="A16884" i="91"/>
  <c r="A16885" i="91"/>
  <c r="A16886" i="91"/>
  <c r="A16887" i="91"/>
  <c r="A16888" i="91"/>
  <c r="A16889" i="91"/>
  <c r="A16890" i="91"/>
  <c r="A16891" i="91"/>
  <c r="A16892" i="91"/>
  <c r="A16893" i="91"/>
  <c r="A16894" i="91"/>
  <c r="A16895" i="91"/>
  <c r="A16896" i="91"/>
  <c r="A16897" i="91"/>
  <c r="A16898" i="91"/>
  <c r="A16899" i="91"/>
  <c r="A16900" i="91"/>
  <c r="A16901" i="91"/>
  <c r="A16902" i="91"/>
  <c r="A16903" i="91"/>
  <c r="A16904" i="91"/>
  <c r="A16905" i="91"/>
  <c r="A16906" i="91"/>
  <c r="A16907" i="91"/>
  <c r="A16908" i="91"/>
  <c r="A16909" i="91"/>
  <c r="A16910" i="91"/>
  <c r="A16911" i="91"/>
  <c r="A16912" i="91"/>
  <c r="A16913" i="91"/>
  <c r="A16914" i="91"/>
  <c r="A16915" i="91"/>
  <c r="A16916" i="91"/>
  <c r="A16917" i="91"/>
  <c r="A16918" i="91"/>
  <c r="A16919" i="91"/>
  <c r="A16920" i="91"/>
  <c r="A16921" i="91"/>
  <c r="A16922" i="91"/>
  <c r="A16923" i="91"/>
  <c r="A16924" i="91"/>
  <c r="A16925" i="91"/>
  <c r="A16926" i="91"/>
  <c r="A16927" i="91"/>
  <c r="A16928" i="91"/>
  <c r="A16929" i="91"/>
  <c r="A16930" i="91"/>
  <c r="A16931" i="91"/>
  <c r="A16932" i="91"/>
  <c r="A16933" i="91"/>
  <c r="A16934" i="91"/>
  <c r="A16935" i="91"/>
  <c r="A16936" i="91"/>
  <c r="A16937" i="91"/>
  <c r="A16938" i="91"/>
  <c r="A16939" i="91"/>
  <c r="A16940" i="91"/>
  <c r="A16941" i="91"/>
  <c r="A16942" i="91"/>
  <c r="A16943" i="91"/>
  <c r="A16944" i="91"/>
  <c r="A16945" i="91"/>
  <c r="A16946" i="91"/>
  <c r="A16947" i="91"/>
  <c r="A16948" i="91"/>
  <c r="A16949" i="91"/>
  <c r="A16950" i="91"/>
  <c r="A16951" i="91"/>
  <c r="A16952" i="91"/>
  <c r="A16953" i="91"/>
  <c r="A16954" i="91"/>
  <c r="A16955" i="91"/>
  <c r="A16956" i="91"/>
  <c r="A16958" i="91"/>
  <c r="A16959" i="91"/>
  <c r="A16960" i="91"/>
  <c r="A16961" i="91"/>
  <c r="A16962" i="91"/>
  <c r="A16963" i="91"/>
  <c r="A16964" i="91"/>
  <c r="A16966" i="91"/>
  <c r="A16967" i="91"/>
  <c r="A16968" i="91"/>
  <c r="A16969" i="91"/>
  <c r="A16970" i="91"/>
  <c r="A16971" i="91"/>
  <c r="A16972" i="91"/>
  <c r="A16973" i="91"/>
  <c r="A16974" i="91"/>
  <c r="A16975" i="91"/>
  <c r="A16976" i="91"/>
  <c r="A16977" i="91"/>
  <c r="A16978" i="91"/>
  <c r="A16979" i="91"/>
  <c r="A16980" i="91"/>
  <c r="A16981" i="91"/>
  <c r="A16982" i="91"/>
  <c r="A16983" i="91"/>
  <c r="A16984" i="91"/>
  <c r="A16985" i="91"/>
  <c r="A16986" i="91"/>
  <c r="A16987" i="91"/>
  <c r="A16988" i="91"/>
  <c r="A16989" i="91"/>
  <c r="A16990" i="91"/>
  <c r="A16991" i="91"/>
  <c r="A16992" i="91"/>
  <c r="A16993" i="91"/>
  <c r="A16994" i="91"/>
  <c r="A16995" i="91"/>
  <c r="A16996" i="91"/>
  <c r="A16997" i="91"/>
  <c r="A16998" i="91"/>
  <c r="A16999" i="91"/>
  <c r="A17000" i="91"/>
  <c r="A17001" i="91"/>
  <c r="A17002" i="91"/>
  <c r="A17003" i="91"/>
  <c r="A17004" i="91"/>
  <c r="A17005" i="91"/>
  <c r="A17006" i="91"/>
  <c r="A17007" i="91"/>
  <c r="A17008" i="91"/>
  <c r="A17009" i="91"/>
  <c r="A17010" i="91"/>
  <c r="A17011" i="91"/>
  <c r="A17012" i="91"/>
  <c r="A17013" i="91"/>
  <c r="A17014" i="91"/>
  <c r="A17015" i="91"/>
  <c r="A17016" i="91"/>
  <c r="A17017" i="91"/>
  <c r="A17018" i="91"/>
  <c r="A17019" i="91"/>
  <c r="A17020" i="91"/>
  <c r="A17021" i="91"/>
  <c r="A17022" i="91"/>
  <c r="A17023" i="91"/>
  <c r="A17024" i="91"/>
  <c r="A17025" i="91"/>
  <c r="A17026" i="91"/>
  <c r="A17027" i="91"/>
  <c r="A17028" i="91"/>
  <c r="A17029" i="91"/>
  <c r="A17030" i="91"/>
  <c r="A17031" i="91"/>
  <c r="A17032" i="91"/>
  <c r="A17033" i="91"/>
  <c r="A17034" i="91"/>
  <c r="A17035" i="91"/>
  <c r="A17036" i="91"/>
  <c r="A17037" i="91"/>
  <c r="A17038" i="91"/>
  <c r="A17039" i="91"/>
  <c r="A17040" i="91"/>
  <c r="A17041" i="91"/>
  <c r="A17042" i="91"/>
  <c r="A17043" i="91"/>
  <c r="A17044" i="91"/>
  <c r="A17045" i="91"/>
  <c r="A17046" i="91"/>
  <c r="A17047" i="91"/>
  <c r="A17048" i="91"/>
  <c r="A17049" i="91"/>
  <c r="A17050" i="91"/>
  <c r="A17051" i="91"/>
  <c r="A17052" i="91"/>
  <c r="A17053" i="91"/>
  <c r="A17054" i="91"/>
  <c r="A17055" i="91"/>
  <c r="A17056" i="91"/>
  <c r="A17057" i="91"/>
  <c r="A17058" i="91"/>
  <c r="A17059" i="91"/>
  <c r="A17060" i="91"/>
  <c r="A17061" i="91"/>
  <c r="A17062" i="91"/>
  <c r="A17063" i="91"/>
  <c r="A17064" i="91"/>
  <c r="A17065" i="91"/>
  <c r="A17066" i="91"/>
  <c r="A17067" i="91"/>
  <c r="A17068" i="91"/>
  <c r="A17069" i="91"/>
  <c r="A17070" i="91"/>
  <c r="A17071" i="91"/>
  <c r="A17072" i="91"/>
  <c r="A17073" i="91"/>
  <c r="A17074" i="91"/>
  <c r="A17075" i="91"/>
  <c r="A17076" i="91"/>
  <c r="A17077" i="91"/>
  <c r="A17078" i="91"/>
  <c r="A17079" i="91"/>
  <c r="A17080" i="91"/>
  <c r="A17081" i="91"/>
  <c r="A17082" i="91"/>
  <c r="A17083" i="91"/>
  <c r="A17084" i="91"/>
  <c r="A17085" i="91"/>
  <c r="A17086" i="91"/>
  <c r="A17087" i="91"/>
  <c r="A17088" i="91"/>
  <c r="A17089" i="91"/>
  <c r="A17090" i="91"/>
  <c r="A17091" i="91"/>
  <c r="A17092" i="91"/>
  <c r="A17093" i="91"/>
  <c r="A17094" i="91"/>
  <c r="A17095" i="91"/>
  <c r="A17096" i="91"/>
  <c r="A17097" i="91"/>
  <c r="A17098" i="91"/>
  <c r="A17099" i="91"/>
  <c r="A17100" i="91"/>
  <c r="A17101" i="91"/>
  <c r="A17102" i="91"/>
  <c r="A17103" i="91"/>
  <c r="A17104" i="91"/>
  <c r="A17105" i="91"/>
  <c r="A17106" i="91"/>
  <c r="A17107" i="91"/>
  <c r="A17108" i="91"/>
  <c r="A17109" i="91"/>
  <c r="A17112" i="91"/>
  <c r="A17113" i="91"/>
  <c r="A17116" i="91"/>
  <c r="A17117" i="91"/>
  <c r="A17118" i="91"/>
  <c r="A17119" i="91"/>
  <c r="A17120" i="91"/>
  <c r="A17121" i="91"/>
  <c r="A17122" i="91"/>
  <c r="A17123" i="91"/>
  <c r="A17124" i="91"/>
  <c r="A17125" i="91"/>
  <c r="A17126" i="91"/>
  <c r="A17127" i="91"/>
  <c r="A17128" i="91"/>
  <c r="A17129" i="91"/>
  <c r="A17130" i="91"/>
  <c r="A17131" i="91"/>
  <c r="A17132" i="91"/>
  <c r="A17133" i="91"/>
  <c r="A17134" i="91"/>
  <c r="A17135" i="91"/>
  <c r="A17136" i="91"/>
  <c r="A17137" i="91"/>
  <c r="A17138" i="91"/>
  <c r="A17139" i="91"/>
  <c r="A17140" i="91"/>
  <c r="A17141" i="91"/>
  <c r="A17142" i="91"/>
  <c r="A17143" i="91"/>
  <c r="A17144" i="91"/>
  <c r="A17145" i="91"/>
  <c r="A17146" i="91"/>
  <c r="A17147" i="91"/>
  <c r="A17148" i="91"/>
  <c r="A17149" i="91"/>
  <c r="A17150" i="91"/>
  <c r="A17151" i="91"/>
  <c r="A17152" i="91"/>
  <c r="A17153" i="91"/>
  <c r="A17154" i="91"/>
  <c r="A17155" i="91"/>
  <c r="A17156" i="91"/>
  <c r="A17157" i="91"/>
  <c r="A17158" i="91"/>
  <c r="A17159" i="91"/>
  <c r="A17160" i="91"/>
  <c r="A17161" i="91"/>
  <c r="A17162" i="91"/>
  <c r="A17163" i="91"/>
  <c r="A17164" i="91"/>
  <c r="A17165" i="91"/>
  <c r="A17166" i="91"/>
  <c r="A17167" i="91"/>
  <c r="A17168" i="91"/>
  <c r="A17169" i="91"/>
  <c r="A17170" i="91"/>
  <c r="A17171" i="91"/>
  <c r="A17172" i="91"/>
  <c r="A17173" i="91"/>
  <c r="A17174" i="91"/>
  <c r="A17175" i="91"/>
  <c r="A17176" i="91"/>
  <c r="A17177" i="91"/>
  <c r="A17178" i="91"/>
  <c r="A17179" i="91"/>
  <c r="A17180" i="91"/>
  <c r="A17181" i="91"/>
  <c r="A17182" i="91"/>
  <c r="A17183" i="91"/>
  <c r="A17184" i="91"/>
  <c r="A17185" i="91"/>
  <c r="A17186" i="91"/>
  <c r="A17187" i="91"/>
  <c r="A17188" i="91"/>
  <c r="A17189" i="91"/>
  <c r="A17190" i="91"/>
  <c r="A17191" i="91"/>
  <c r="A17192" i="91"/>
  <c r="A17193" i="91"/>
  <c r="A17194" i="91"/>
  <c r="A17195" i="91"/>
  <c r="A17196" i="91"/>
  <c r="A17197" i="91"/>
  <c r="A17198" i="91"/>
  <c r="A17199" i="91"/>
  <c r="A17200" i="91"/>
  <c r="A17201" i="91"/>
  <c r="A17202" i="91"/>
  <c r="A17203" i="91"/>
  <c r="A17204" i="91"/>
  <c r="A17205" i="91"/>
  <c r="A17206" i="91"/>
  <c r="A17207" i="91"/>
  <c r="A17208" i="91"/>
  <c r="A17209" i="91"/>
  <c r="A17210" i="91"/>
  <c r="A17211" i="91"/>
  <c r="A17212" i="91"/>
  <c r="A17213" i="91"/>
  <c r="A17214" i="91"/>
  <c r="A17215" i="91"/>
  <c r="A17216" i="91"/>
  <c r="A17217" i="91"/>
  <c r="A17218" i="91"/>
  <c r="A17219" i="91"/>
  <c r="A17220" i="91"/>
  <c r="A17221" i="91"/>
  <c r="A17222" i="91"/>
  <c r="A17223" i="91"/>
  <c r="A17224" i="91"/>
  <c r="A17225" i="91"/>
  <c r="A17226" i="91"/>
  <c r="A17227" i="91"/>
  <c r="A17228" i="91"/>
  <c r="A17229" i="91"/>
  <c r="A17230" i="91"/>
  <c r="A17231" i="91"/>
  <c r="A17232" i="91"/>
  <c r="A17233" i="91"/>
  <c r="A17234" i="91"/>
  <c r="A17235" i="91"/>
  <c r="A17236" i="91"/>
  <c r="A17237" i="91"/>
  <c r="A17238" i="91"/>
  <c r="A17239" i="91"/>
  <c r="A17240" i="91"/>
  <c r="A17241" i="91"/>
  <c r="A17242" i="91"/>
  <c r="A17243" i="91"/>
  <c r="A17244" i="91"/>
  <c r="A17245" i="91"/>
  <c r="A17246" i="91"/>
  <c r="A17247" i="91"/>
  <c r="A17248" i="91"/>
  <c r="A17249" i="91"/>
  <c r="A17250" i="91"/>
  <c r="A17251" i="91"/>
  <c r="A17252" i="91"/>
  <c r="A17253" i="91"/>
  <c r="A17254" i="91"/>
  <c r="A17255" i="91"/>
  <c r="A17256" i="91"/>
  <c r="A17257" i="91"/>
  <c r="A17258" i="91"/>
  <c r="A17259" i="91"/>
  <c r="A17260" i="91"/>
  <c r="A17261" i="91"/>
  <c r="A17264" i="91"/>
  <c r="A17265" i="91"/>
  <c r="A17268" i="91"/>
  <c r="A17269" i="91"/>
  <c r="A17270" i="91"/>
  <c r="A17271" i="91"/>
  <c r="A17272" i="91"/>
  <c r="A17273" i="91"/>
  <c r="A17274" i="91"/>
  <c r="A17275" i="91"/>
  <c r="A17276" i="91"/>
  <c r="A17277" i="91"/>
  <c r="A17278" i="91"/>
  <c r="A17279" i="91"/>
  <c r="A17280" i="91"/>
  <c r="A17281" i="91"/>
  <c r="A17282" i="91"/>
  <c r="A17283" i="91"/>
  <c r="A17284" i="91"/>
  <c r="A17285" i="91"/>
  <c r="A17286" i="91"/>
  <c r="A17287" i="91"/>
  <c r="A17288" i="91"/>
  <c r="A17289" i="91"/>
  <c r="A17290" i="91"/>
  <c r="A17291" i="91"/>
  <c r="A17292" i="91"/>
  <c r="A17293" i="91"/>
  <c r="A17294" i="91"/>
  <c r="A17295" i="91"/>
  <c r="A17296" i="91"/>
  <c r="A17297" i="91"/>
  <c r="A17298" i="91"/>
  <c r="A17299" i="91"/>
  <c r="A17300" i="91"/>
  <c r="A17301" i="91"/>
  <c r="A17302" i="91"/>
  <c r="A17303" i="91"/>
  <c r="A17304" i="91"/>
  <c r="A17305" i="91"/>
  <c r="A17306" i="91"/>
  <c r="A17307" i="91"/>
  <c r="A17308" i="91"/>
  <c r="A17309" i="91"/>
  <c r="A17310" i="91"/>
  <c r="A17311" i="91"/>
  <c r="A17312" i="91"/>
  <c r="A17313" i="91"/>
  <c r="A17314" i="91"/>
  <c r="A17315" i="91"/>
  <c r="A17316" i="91"/>
  <c r="A17317" i="91"/>
  <c r="A17318" i="91"/>
  <c r="A17319" i="91"/>
  <c r="A17320" i="91"/>
  <c r="A17321" i="91"/>
  <c r="A17322" i="91"/>
  <c r="A17323" i="91"/>
  <c r="A17324" i="91"/>
  <c r="A17325" i="91"/>
  <c r="A17326" i="91"/>
  <c r="A17327" i="91"/>
  <c r="A17328" i="91"/>
  <c r="A17329" i="91"/>
  <c r="A17330" i="91"/>
  <c r="A17331" i="91"/>
  <c r="A17332" i="91"/>
  <c r="A17333" i="91"/>
  <c r="A17334" i="91"/>
  <c r="A17335" i="91"/>
  <c r="A17336" i="91"/>
  <c r="A17337" i="91"/>
  <c r="A17338" i="91"/>
  <c r="A17339" i="91"/>
  <c r="A17340" i="91"/>
  <c r="A17341" i="91"/>
  <c r="A17342" i="91"/>
  <c r="A17343" i="91"/>
  <c r="A17344" i="91"/>
  <c r="A17345" i="91"/>
  <c r="A17346" i="91"/>
  <c r="A17347" i="91"/>
  <c r="A17348" i="91"/>
  <c r="A17349" i="91"/>
  <c r="A17350" i="91"/>
  <c r="A17351" i="91"/>
  <c r="A17352" i="91"/>
  <c r="A17353" i="91"/>
  <c r="A17354" i="91"/>
  <c r="A17355" i="91"/>
  <c r="A17356" i="91"/>
  <c r="A17357" i="91"/>
  <c r="A17358" i="91"/>
  <c r="A17359" i="91"/>
  <c r="A17360" i="91"/>
  <c r="A17361" i="91"/>
  <c r="A17362" i="91"/>
  <c r="A17363" i="91"/>
  <c r="A17364" i="91"/>
  <c r="A17365" i="91"/>
  <c r="A17366" i="91"/>
  <c r="A17367" i="91"/>
  <c r="A17368" i="91"/>
  <c r="A17369" i="91"/>
  <c r="A17370" i="91"/>
  <c r="A17371" i="91"/>
  <c r="A17372" i="91"/>
  <c r="A17373" i="91"/>
  <c r="A17374" i="91"/>
  <c r="A17375" i="91"/>
  <c r="A17376" i="91"/>
  <c r="A17377" i="91"/>
  <c r="A17378" i="91"/>
  <c r="A17379" i="91"/>
  <c r="A17380" i="91"/>
  <c r="A17381" i="91"/>
  <c r="A17382" i="91"/>
  <c r="A17383" i="91"/>
  <c r="A17384" i="91"/>
  <c r="A17385" i="91"/>
  <c r="A17386" i="91"/>
  <c r="A17387" i="91"/>
  <c r="A17388" i="91"/>
  <c r="A17389" i="91"/>
  <c r="A17390" i="91"/>
  <c r="A17391" i="91"/>
  <c r="A17392" i="91"/>
  <c r="A17393" i="91"/>
  <c r="A17394" i="91"/>
  <c r="A17395" i="91"/>
  <c r="A17396" i="91"/>
  <c r="A17397" i="91"/>
  <c r="A17398" i="91"/>
  <c r="A17399" i="91"/>
  <c r="A17400" i="91"/>
  <c r="A17401" i="91"/>
  <c r="A17402" i="91"/>
  <c r="A17403" i="91"/>
  <c r="A17404" i="91"/>
  <c r="A17405" i="91"/>
  <c r="A17406" i="91"/>
  <c r="A17407" i="91"/>
  <c r="A17408" i="91"/>
  <c r="A17409" i="91"/>
  <c r="A17410" i="91"/>
  <c r="A17411" i="91"/>
  <c r="A17412" i="91"/>
  <c r="A17414" i="91"/>
  <c r="A17415" i="91"/>
  <c r="A17416" i="91"/>
  <c r="A17417" i="91"/>
  <c r="A17418" i="91"/>
  <c r="A17419" i="91"/>
  <c r="A17420" i="91"/>
  <c r="A17422" i="91"/>
  <c r="A17423" i="91"/>
  <c r="A17424" i="91"/>
  <c r="A17425" i="91"/>
  <c r="A17426" i="91"/>
  <c r="A17427" i="91"/>
  <c r="A17428" i="91"/>
  <c r="A17429" i="91"/>
  <c r="A17430" i="91"/>
  <c r="A17431" i="91"/>
  <c r="A17432" i="91"/>
  <c r="A17433" i="91"/>
  <c r="A17434" i="91"/>
  <c r="A17435" i="91"/>
  <c r="A17436" i="91"/>
  <c r="A17437" i="91"/>
  <c r="A17438" i="91"/>
  <c r="A17439" i="91"/>
  <c r="A17440" i="91"/>
  <c r="A17441" i="91"/>
  <c r="A17442" i="91"/>
  <c r="A17443" i="91"/>
  <c r="A17444" i="91"/>
  <c r="A17445" i="91"/>
  <c r="A17446" i="91"/>
  <c r="A17447" i="91"/>
  <c r="A17448" i="91"/>
  <c r="A17449" i="91"/>
  <c r="A17450" i="91"/>
  <c r="A17451" i="91"/>
  <c r="A17452" i="91"/>
  <c r="A17453" i="91"/>
  <c r="A17454" i="91"/>
  <c r="A17455" i="91"/>
  <c r="A17456" i="91"/>
  <c r="A17457" i="91"/>
  <c r="A17458" i="91"/>
  <c r="A17459" i="91"/>
  <c r="A17460" i="91"/>
  <c r="A17461" i="91"/>
  <c r="A17462" i="91"/>
  <c r="A17463" i="91"/>
  <c r="A17464" i="91"/>
  <c r="A17465" i="91"/>
  <c r="A17466" i="91"/>
  <c r="A17467" i="91"/>
  <c r="A17468" i="91"/>
  <c r="A17469" i="91"/>
  <c r="A17470" i="91"/>
  <c r="A17471" i="91"/>
  <c r="A17472" i="91"/>
  <c r="A17473" i="91"/>
  <c r="A17474" i="91"/>
  <c r="A17475" i="91"/>
  <c r="A17476" i="91"/>
  <c r="A17477" i="91"/>
  <c r="A17478" i="91"/>
  <c r="A17479" i="91"/>
  <c r="A17480" i="91"/>
  <c r="A17481" i="91"/>
  <c r="A17482" i="91"/>
  <c r="A17483" i="91"/>
  <c r="A17484" i="91"/>
  <c r="A17485" i="91"/>
  <c r="A17486" i="91"/>
  <c r="A17487" i="91"/>
  <c r="A17488" i="91"/>
  <c r="A17489" i="91"/>
  <c r="A17490" i="91"/>
  <c r="A17491" i="91"/>
  <c r="A17492" i="91"/>
  <c r="A17493" i="91"/>
  <c r="A17494" i="91"/>
  <c r="A17495" i="91"/>
  <c r="A17496" i="91"/>
  <c r="A17497" i="91"/>
  <c r="A17498" i="91"/>
  <c r="A17499" i="91"/>
  <c r="A17500" i="91"/>
  <c r="A17501" i="91"/>
  <c r="A17502" i="91"/>
  <c r="A17503" i="91"/>
  <c r="A17504" i="91"/>
  <c r="A17505" i="91"/>
  <c r="A17506" i="91"/>
  <c r="A17507" i="91"/>
  <c r="A17508" i="91"/>
  <c r="A17509" i="91"/>
  <c r="A17510" i="91"/>
  <c r="A17511" i="91"/>
  <c r="A17512" i="91"/>
  <c r="A17513" i="91"/>
  <c r="A17514" i="91"/>
  <c r="A17515" i="91"/>
  <c r="A17516" i="91"/>
  <c r="A17517" i="91"/>
  <c r="A17518" i="91"/>
  <c r="A17519" i="91"/>
  <c r="A17520" i="91"/>
  <c r="A17521" i="91"/>
  <c r="A17522" i="91"/>
  <c r="A17523" i="91"/>
  <c r="A17524" i="91"/>
  <c r="A17525" i="91"/>
  <c r="A17526" i="91"/>
  <c r="A17527" i="91"/>
  <c r="A17528" i="91"/>
  <c r="A17529" i="91"/>
  <c r="A17530" i="91"/>
  <c r="A17531" i="91"/>
  <c r="A17532" i="91"/>
  <c r="A17533" i="91"/>
  <c r="A17534" i="91"/>
  <c r="A17535" i="91"/>
  <c r="A17536" i="91"/>
  <c r="A17537" i="91"/>
  <c r="A17538" i="91"/>
  <c r="A17539" i="91"/>
  <c r="A17540" i="91"/>
  <c r="A17541" i="91"/>
  <c r="A17542" i="91"/>
  <c r="A17543" i="91"/>
  <c r="A17544" i="91"/>
  <c r="A17545" i="91"/>
  <c r="A17546" i="91"/>
  <c r="A17547" i="91"/>
  <c r="A17548" i="91"/>
  <c r="A17549" i="91"/>
  <c r="A17550" i="91"/>
  <c r="A17551" i="91"/>
  <c r="A17552" i="91"/>
  <c r="A17553" i="91"/>
  <c r="A17554" i="91"/>
  <c r="A17555" i="91"/>
  <c r="A17556" i="91"/>
  <c r="A17557" i="91"/>
  <c r="A17558" i="91"/>
  <c r="A17559" i="91"/>
  <c r="A17560" i="91"/>
  <c r="A17561" i="91"/>
  <c r="A17562" i="91"/>
  <c r="A17563" i="91"/>
  <c r="A17564" i="91"/>
  <c r="A17566" i="91"/>
  <c r="A17567" i="91"/>
  <c r="A17568" i="91"/>
  <c r="A17569" i="91"/>
  <c r="A17572" i="91"/>
  <c r="A17573" i="91"/>
  <c r="A17574" i="91"/>
  <c r="A17575" i="91"/>
  <c r="A17576" i="91"/>
  <c r="A17577" i="91"/>
  <c r="A17578" i="91"/>
  <c r="A17579" i="91"/>
  <c r="A17580" i="91"/>
  <c r="A17581" i="91"/>
  <c r="A17582" i="91"/>
  <c r="A17583" i="91"/>
  <c r="A17584" i="91"/>
  <c r="A17585" i="91"/>
  <c r="A17586" i="91"/>
  <c r="A17587" i="91"/>
  <c r="A17588" i="91"/>
  <c r="A17589" i="91"/>
  <c r="A17590" i="91"/>
  <c r="A17591" i="91"/>
  <c r="A17592" i="91"/>
  <c r="A17593" i="91"/>
  <c r="A17594" i="91"/>
  <c r="A17595" i="91"/>
  <c r="A17596" i="91"/>
  <c r="A17597" i="91"/>
  <c r="A17598" i="91"/>
  <c r="A17599" i="91"/>
  <c r="A17600" i="91"/>
  <c r="A17601" i="91"/>
  <c r="A17602" i="91"/>
  <c r="A17603" i="91"/>
  <c r="A17604" i="91"/>
  <c r="A17605" i="91"/>
  <c r="A17606" i="91"/>
  <c r="A17607" i="91"/>
  <c r="A17608" i="91"/>
  <c r="A17609" i="91"/>
  <c r="A17610" i="91"/>
  <c r="A17611" i="91"/>
  <c r="A17612" i="91"/>
  <c r="A17613" i="91"/>
  <c r="A17614" i="91"/>
  <c r="A17615" i="91"/>
  <c r="A17616" i="91"/>
  <c r="A17617" i="91"/>
  <c r="A17618" i="91"/>
  <c r="A17619" i="91"/>
  <c r="A17620" i="91"/>
  <c r="A17621" i="91"/>
  <c r="A17622" i="91"/>
  <c r="A17623" i="91"/>
  <c r="A17624" i="91"/>
  <c r="A17625" i="91"/>
  <c r="A17626" i="91"/>
  <c r="A17627" i="91"/>
  <c r="A17628" i="91"/>
  <c r="A17629" i="91"/>
  <c r="A17630" i="91"/>
  <c r="A17631" i="91"/>
  <c r="A17632" i="91"/>
  <c r="A17633" i="91"/>
  <c r="A17634" i="91"/>
  <c r="A17635" i="91"/>
  <c r="A17636" i="91"/>
  <c r="A17637" i="91"/>
  <c r="A17638" i="91"/>
  <c r="A17639" i="91"/>
  <c r="A17640" i="91"/>
  <c r="A17641" i="91"/>
  <c r="A17642" i="91"/>
  <c r="A17643" i="91"/>
  <c r="A17644" i="91"/>
  <c r="A17645" i="91"/>
  <c r="A17646" i="91"/>
  <c r="A17647" i="91"/>
  <c r="A17648" i="91"/>
  <c r="A17649" i="91"/>
  <c r="A17650" i="91"/>
  <c r="A17651" i="91"/>
  <c r="A17652" i="91"/>
  <c r="A17653" i="91"/>
  <c r="A17654" i="91"/>
  <c r="A17655" i="91"/>
  <c r="A17656" i="91"/>
  <c r="A17657" i="91"/>
  <c r="A17658" i="91"/>
  <c r="A17659" i="91"/>
  <c r="A17660" i="91"/>
  <c r="A17661" i="91"/>
  <c r="A17662" i="91"/>
  <c r="A17663" i="91"/>
  <c r="A17664" i="91"/>
  <c r="A17665" i="91"/>
  <c r="A17666" i="91"/>
  <c r="A17667" i="91"/>
  <c r="A17668" i="91"/>
  <c r="A17669" i="91"/>
  <c r="A17670" i="91"/>
  <c r="A17671" i="91"/>
  <c r="A17672" i="91"/>
  <c r="A17673" i="91"/>
  <c r="A17674" i="91"/>
  <c r="A17675" i="91"/>
  <c r="A17676" i="91"/>
  <c r="A17677" i="91"/>
  <c r="A17678" i="91"/>
  <c r="A17679" i="91"/>
  <c r="A17680" i="91"/>
  <c r="A17681" i="91"/>
  <c r="A17682" i="91"/>
  <c r="A17683" i="91"/>
  <c r="A17684" i="91"/>
  <c r="A17685" i="91"/>
  <c r="A17686" i="91"/>
  <c r="A17687" i="91"/>
  <c r="A17688" i="91"/>
  <c r="A17689" i="91"/>
  <c r="A17690" i="91"/>
  <c r="A17691" i="91"/>
  <c r="A17692" i="91"/>
  <c r="A17693" i="91"/>
  <c r="A17694" i="91"/>
  <c r="A17695" i="91"/>
  <c r="A17696" i="91"/>
  <c r="A17697" i="91"/>
  <c r="A17698" i="91"/>
  <c r="A17699" i="91"/>
  <c r="A17700" i="91"/>
  <c r="A17701" i="91"/>
  <c r="A17702" i="91"/>
  <c r="A17703" i="91"/>
  <c r="A17704" i="91"/>
  <c r="A17705" i="91"/>
  <c r="A17706" i="91"/>
  <c r="A17707" i="91"/>
  <c r="A17708" i="91"/>
  <c r="A17709" i="91"/>
  <c r="A17710" i="91"/>
  <c r="A17711" i="91"/>
  <c r="A17712" i="91"/>
  <c r="A17713" i="91"/>
  <c r="A17714" i="91"/>
  <c r="A17715" i="91"/>
  <c r="A17716" i="91"/>
  <c r="A17717" i="91"/>
  <c r="A17720" i="91"/>
  <c r="A17721" i="91"/>
  <c r="A17724" i="91"/>
  <c r="A17725" i="91"/>
  <c r="A17726" i="91"/>
  <c r="A17727" i="91"/>
  <c r="A17728" i="91"/>
  <c r="A17729" i="91"/>
  <c r="A17730" i="91"/>
  <c r="A17731" i="91"/>
  <c r="A17732" i="91"/>
  <c r="A17733" i="91"/>
  <c r="A17734" i="91"/>
  <c r="A17735" i="91"/>
  <c r="A17736" i="91"/>
  <c r="A17737" i="91"/>
  <c r="A17738" i="91"/>
  <c r="A17739" i="91"/>
  <c r="A17740" i="91"/>
  <c r="A17741" i="91"/>
  <c r="A17742" i="91"/>
  <c r="A17743" i="91"/>
  <c r="A17744" i="91"/>
  <c r="A17745" i="91"/>
  <c r="A17746" i="91"/>
  <c r="A17747" i="91"/>
  <c r="A17748" i="91"/>
  <c r="A17749" i="91"/>
  <c r="A17750" i="91"/>
  <c r="A17751" i="91"/>
  <c r="A17752" i="91"/>
  <c r="A17753" i="91"/>
  <c r="A17754" i="91"/>
  <c r="A17755" i="91"/>
  <c r="A17756" i="91"/>
  <c r="A17757" i="91"/>
  <c r="A17758" i="91"/>
  <c r="A17759" i="91"/>
  <c r="A17760" i="91"/>
  <c r="A17761" i="91"/>
  <c r="A17762" i="91"/>
  <c r="A17763" i="91"/>
  <c r="A17764" i="91"/>
  <c r="A17765" i="91"/>
  <c r="A17766" i="91"/>
  <c r="A17767" i="91"/>
  <c r="A17768" i="91"/>
  <c r="A17769" i="91"/>
  <c r="A17770" i="91"/>
  <c r="A17771" i="91"/>
  <c r="A17772" i="91"/>
  <c r="A17773" i="91"/>
  <c r="A17774" i="91"/>
  <c r="A17775" i="91"/>
  <c r="A17776" i="91"/>
  <c r="A17777" i="91"/>
  <c r="A17778" i="91"/>
  <c r="A17779" i="91"/>
  <c r="A17780" i="91"/>
  <c r="A17781" i="91"/>
  <c r="A17782" i="91"/>
  <c r="A17783" i="91"/>
  <c r="A17784" i="91"/>
  <c r="A17785" i="91"/>
  <c r="A17786" i="91"/>
  <c r="A17787" i="91"/>
  <c r="A17788" i="91"/>
  <c r="A17789" i="91"/>
  <c r="A17790" i="91"/>
  <c r="A17791" i="91"/>
  <c r="A17792" i="91"/>
  <c r="A17793" i="91"/>
  <c r="A17794" i="91"/>
  <c r="A17795" i="91"/>
  <c r="A17796" i="91"/>
  <c r="A17797" i="91"/>
  <c r="A17798" i="91"/>
  <c r="A17799" i="91"/>
  <c r="A17800" i="91"/>
  <c r="A17801" i="91"/>
  <c r="A17802" i="91"/>
  <c r="A17803" i="91"/>
  <c r="A17804" i="91"/>
  <c r="A17805" i="91"/>
  <c r="A17806" i="91"/>
  <c r="A17807" i="91"/>
  <c r="A17808" i="91"/>
  <c r="A17809" i="91"/>
  <c r="A17810" i="91"/>
  <c r="A17811" i="91"/>
  <c r="A17812" i="91"/>
  <c r="A17813" i="91"/>
  <c r="A17814" i="91"/>
  <c r="A17815" i="91"/>
  <c r="A17816" i="91"/>
  <c r="A17817" i="91"/>
  <c r="A17818" i="91"/>
  <c r="A17819" i="91"/>
  <c r="A17820" i="91"/>
  <c r="A17821" i="91"/>
  <c r="A17822" i="91"/>
  <c r="A17823" i="91"/>
  <c r="A17824" i="91"/>
  <c r="A17825" i="91"/>
  <c r="A17826" i="91"/>
  <c r="A17827" i="91"/>
  <c r="A17828" i="91"/>
  <c r="A17829" i="91"/>
  <c r="A17832" i="91"/>
  <c r="A17833" i="91"/>
  <c r="A17834" i="91"/>
  <c r="A17835" i="91"/>
  <c r="A17836" i="91"/>
  <c r="A17838" i="91"/>
  <c r="A17839" i="91"/>
  <c r="A17840" i="91"/>
  <c r="A17841" i="91"/>
  <c r="A17842" i="91"/>
  <c r="A17843" i="91"/>
  <c r="A17844" i="91"/>
  <c r="A17845" i="91"/>
  <c r="A17846" i="91"/>
  <c r="A17847" i="91"/>
  <c r="A17848" i="91"/>
  <c r="A17849" i="91"/>
  <c r="A17850" i="91"/>
  <c r="A17851" i="91"/>
  <c r="A17852" i="91"/>
  <c r="A17853" i="91"/>
  <c r="A17854" i="91"/>
  <c r="A17855" i="91"/>
  <c r="A17856" i="91"/>
  <c r="A17857" i="91"/>
  <c r="A17858" i="91"/>
  <c r="A17859" i="91"/>
  <c r="A17860" i="91"/>
  <c r="A17861" i="91"/>
  <c r="A17862" i="91"/>
  <c r="A17863" i="91"/>
  <c r="A17864" i="91"/>
  <c r="A17865" i="91"/>
  <c r="A17866" i="91"/>
  <c r="A17867" i="91"/>
  <c r="A17868" i="91"/>
  <c r="A17869" i="91"/>
  <c r="A17870" i="91"/>
  <c r="A17871" i="91"/>
  <c r="A17872" i="91"/>
  <c r="A17873" i="91"/>
  <c r="A17874" i="91"/>
  <c r="A17875" i="91"/>
  <c r="A17876" i="91"/>
  <c r="A17877" i="91"/>
  <c r="A17878" i="91"/>
  <c r="A17879" i="91"/>
  <c r="A17880" i="91"/>
  <c r="A17881" i="91"/>
  <c r="A17882" i="91"/>
  <c r="A17883" i="91"/>
  <c r="A17884" i="91"/>
  <c r="A17885" i="91"/>
  <c r="A17886" i="91"/>
  <c r="A17887" i="91"/>
  <c r="A17890" i="91"/>
  <c r="A17891" i="91"/>
  <c r="A17892" i="91"/>
  <c r="A17894" i="91"/>
  <c r="A17895" i="91"/>
  <c r="A17896" i="91"/>
  <c r="A17897" i="91"/>
  <c r="A17898" i="91"/>
  <c r="A17899" i="91"/>
  <c r="A17900" i="91"/>
  <c r="A17901" i="91"/>
  <c r="A17902" i="91"/>
  <c r="A17903" i="91"/>
  <c r="A17904" i="91"/>
  <c r="A17905" i="91"/>
  <c r="A17906" i="91"/>
  <c r="A17907" i="91"/>
  <c r="A17908" i="91"/>
  <c r="A17909" i="91"/>
  <c r="A17910" i="91"/>
  <c r="A17911" i="91"/>
  <c r="A17912" i="91"/>
  <c r="A17913" i="91"/>
  <c r="A17914" i="91"/>
  <c r="A17915" i="91"/>
  <c r="A17916" i="91"/>
  <c r="A17917" i="91"/>
  <c r="A17918" i="91"/>
  <c r="A17919" i="91"/>
  <c r="A17920" i="91"/>
  <c r="A17921" i="91"/>
  <c r="A17922" i="91"/>
  <c r="A17923" i="91"/>
  <c r="A17924" i="91"/>
  <c r="A17925" i="91"/>
  <c r="A17926" i="91"/>
  <c r="A17927" i="91"/>
  <c r="A17928" i="91"/>
  <c r="A17929" i="91"/>
  <c r="A17930" i="91"/>
  <c r="A17931" i="91"/>
  <c r="A17932" i="91"/>
  <c r="A17933" i="91"/>
  <c r="A17934" i="91"/>
  <c r="A17935" i="91"/>
  <c r="A17936" i="91"/>
  <c r="A17937" i="91"/>
  <c r="A17938" i="91"/>
  <c r="A17939" i="91"/>
  <c r="A17940" i="91"/>
  <c r="A17941" i="91"/>
  <c r="A17942" i="91"/>
  <c r="A17943" i="91"/>
  <c r="A17946" i="91"/>
  <c r="A17947" i="91"/>
  <c r="A17948" i="91"/>
  <c r="A17950" i="91"/>
  <c r="A17951" i="91"/>
  <c r="A17952" i="91"/>
  <c r="A17953" i="91"/>
  <c r="A17954" i="91"/>
  <c r="A17955" i="91"/>
  <c r="A17956" i="91"/>
  <c r="A17957" i="91"/>
  <c r="A17958" i="91"/>
  <c r="A17959" i="91"/>
  <c r="A17960" i="91"/>
  <c r="A17961" i="91"/>
  <c r="A17962" i="91"/>
  <c r="A17963" i="91"/>
  <c r="A17964" i="91"/>
  <c r="A17965" i="91"/>
  <c r="A17966" i="91"/>
  <c r="A17967" i="91"/>
  <c r="A17968" i="91"/>
  <c r="A17969" i="91"/>
  <c r="A17970" i="91"/>
  <c r="A17971" i="91"/>
  <c r="A17972" i="91"/>
  <c r="A17973" i="91"/>
  <c r="A17974" i="91"/>
  <c r="A17975" i="91"/>
  <c r="A17976" i="91"/>
  <c r="A17977" i="91"/>
  <c r="A17978" i="91"/>
  <c r="A17979" i="91"/>
  <c r="A17980" i="91"/>
  <c r="A17981" i="91"/>
  <c r="A17982" i="91"/>
  <c r="A17983" i="91"/>
  <c r="A17984" i="91"/>
  <c r="A17985" i="91"/>
  <c r="A17986" i="91"/>
  <c r="A17987" i="91"/>
  <c r="A17988" i="91"/>
  <c r="A17989" i="91"/>
  <c r="A17990" i="91"/>
  <c r="A17991" i="91"/>
  <c r="A17992" i="91"/>
  <c r="A17993" i="91"/>
  <c r="A17994" i="91"/>
  <c r="A17995" i="91"/>
  <c r="A17996" i="91"/>
  <c r="A17997" i="91"/>
  <c r="A17998" i="91"/>
  <c r="A17999" i="91"/>
  <c r="A18002" i="91"/>
  <c r="A18003" i="91"/>
  <c r="A18004" i="91"/>
  <c r="A18005" i="91"/>
  <c r="A18008" i="91"/>
  <c r="A18009" i="91"/>
  <c r="A18010" i="91"/>
  <c r="A18011" i="91"/>
  <c r="A18012" i="91"/>
  <c r="A18013" i="91"/>
  <c r="A18014" i="91"/>
  <c r="A18015" i="91"/>
  <c r="A18016" i="91"/>
  <c r="A18017" i="91"/>
  <c r="A18018" i="91"/>
  <c r="A18019" i="91"/>
  <c r="A18020" i="91"/>
  <c r="A18021" i="91"/>
  <c r="A18022" i="91"/>
  <c r="A18023" i="91"/>
  <c r="A18024" i="91"/>
  <c r="A18025" i="91"/>
  <c r="A18026" i="91"/>
  <c r="A18027" i="91"/>
  <c r="A18028" i="91"/>
  <c r="A18029" i="91"/>
  <c r="A18030" i="91"/>
  <c r="A18031" i="91"/>
  <c r="A18032" i="91"/>
  <c r="A18033" i="91"/>
  <c r="A18034" i="91"/>
  <c r="A18035" i="91"/>
  <c r="A18036" i="91"/>
  <c r="A18037" i="91"/>
  <c r="A18038" i="91"/>
  <c r="A18039" i="91"/>
  <c r="A18040" i="91"/>
  <c r="A18041" i="91"/>
  <c r="A18042" i="91"/>
  <c r="A18043" i="91"/>
  <c r="A18044" i="91"/>
  <c r="A18045" i="91"/>
  <c r="A18046" i="91"/>
  <c r="A18047" i="91"/>
  <c r="A18048" i="91"/>
  <c r="A18049" i="91"/>
  <c r="A18050" i="91"/>
  <c r="A18051" i="91"/>
  <c r="A18052" i="91"/>
  <c r="A18053" i="91"/>
  <c r="A18054" i="91"/>
  <c r="A18055" i="91"/>
  <c r="A18056" i="91"/>
  <c r="A18057" i="91"/>
  <c r="A18058" i="91"/>
  <c r="A18059" i="91"/>
  <c r="A18060" i="91"/>
  <c r="A18064" i="91"/>
  <c r="A18065" i="91"/>
  <c r="A18066" i="91"/>
  <c r="A18067" i="91"/>
  <c r="A18068" i="91"/>
  <c r="A18069" i="91"/>
  <c r="A18070" i="91"/>
  <c r="A18071" i="91"/>
  <c r="A18072" i="91"/>
  <c r="A18073" i="91"/>
  <c r="A18074" i="91"/>
  <c r="A18075" i="91"/>
  <c r="A18076" i="91"/>
  <c r="A18077" i="91"/>
  <c r="A18078" i="91"/>
  <c r="A18079" i="91"/>
  <c r="A18080" i="91"/>
  <c r="A18081" i="91"/>
  <c r="A18082" i="91"/>
  <c r="A18083" i="91"/>
  <c r="A18084" i="91"/>
  <c r="A18085" i="91"/>
  <c r="A18086" i="91"/>
  <c r="A18087" i="91"/>
  <c r="A18088" i="91"/>
  <c r="A18089" i="91"/>
  <c r="A18090" i="91"/>
  <c r="A18091" i="91"/>
  <c r="A18092" i="91"/>
  <c r="A18093" i="91"/>
  <c r="A18094" i="91"/>
  <c r="A18095" i="91"/>
  <c r="A18096" i="91"/>
  <c r="A18097" i="91"/>
  <c r="A18098" i="91"/>
  <c r="A18099" i="91"/>
  <c r="A18100" i="91"/>
  <c r="A18101" i="91"/>
  <c r="A18102" i="91"/>
  <c r="A18103" i="91"/>
  <c r="A18104" i="91"/>
  <c r="A18105" i="91"/>
  <c r="A18106" i="91"/>
  <c r="A18107" i="91"/>
  <c r="A18108" i="91"/>
  <c r="A18109" i="91"/>
  <c r="A18110" i="91"/>
  <c r="A18111" i="91"/>
  <c r="A18112" i="91"/>
  <c r="A18113" i="91"/>
  <c r="A18114" i="91"/>
  <c r="A18115" i="91"/>
  <c r="A18116" i="91"/>
  <c r="A18120" i="91"/>
  <c r="A18121" i="91"/>
  <c r="A18122" i="91"/>
  <c r="A18123" i="91"/>
  <c r="A18124" i="91"/>
  <c r="A18125" i="91"/>
  <c r="A18126" i="91"/>
  <c r="A18127" i="91"/>
  <c r="A18128" i="91"/>
  <c r="A18129" i="91"/>
  <c r="A18130" i="91"/>
  <c r="A18131" i="91"/>
  <c r="A18132" i="91"/>
  <c r="A18133" i="91"/>
  <c r="A18134" i="91"/>
  <c r="A18135" i="91"/>
  <c r="A18136" i="91"/>
  <c r="A18137" i="91"/>
  <c r="A18138" i="91"/>
  <c r="A18139" i="91"/>
  <c r="A18140" i="91"/>
  <c r="A18141" i="91"/>
  <c r="A18142" i="91"/>
  <c r="A18143" i="91"/>
  <c r="A18144" i="91"/>
  <c r="A18145" i="91"/>
  <c r="A18146" i="91"/>
  <c r="A18147" i="91"/>
  <c r="A18148" i="91"/>
  <c r="A18149" i="91"/>
  <c r="A18150" i="91"/>
  <c r="A18151" i="91"/>
  <c r="A18152" i="91"/>
  <c r="A18153" i="91"/>
  <c r="A18154" i="91"/>
  <c r="A18155" i="91"/>
  <c r="A18156" i="91"/>
  <c r="A18157" i="91"/>
  <c r="A18158" i="91"/>
  <c r="A18159" i="91"/>
  <c r="A18160" i="91"/>
  <c r="A18161" i="91"/>
  <c r="A18162" i="91"/>
  <c r="A18163" i="91"/>
  <c r="A18164" i="91"/>
  <c r="A18165" i="91"/>
  <c r="A18166" i="91"/>
  <c r="A18167" i="91"/>
  <c r="A18168" i="91"/>
  <c r="A18169" i="91"/>
  <c r="A18170" i="91"/>
  <c r="A18171" i="91"/>
  <c r="A18172" i="91"/>
  <c r="A18174" i="91"/>
  <c r="A18175" i="91"/>
  <c r="A18178" i="91"/>
  <c r="A18179" i="91"/>
  <c r="A18180" i="91"/>
  <c r="A18181" i="91"/>
  <c r="A18182" i="91"/>
  <c r="A18183" i="91"/>
  <c r="A18184" i="91"/>
  <c r="A18185" i="91"/>
  <c r="A18186" i="91"/>
  <c r="A18187" i="91"/>
  <c r="A18188" i="91"/>
  <c r="A18189" i="91"/>
  <c r="A18190" i="91"/>
  <c r="A18191" i="91"/>
  <c r="A18192" i="91"/>
  <c r="A18193" i="91"/>
  <c r="A18194" i="91"/>
  <c r="A18195" i="91"/>
  <c r="A18196" i="91"/>
  <c r="A18197" i="91"/>
  <c r="A18198" i="91"/>
  <c r="A18199" i="91"/>
  <c r="A18200" i="91"/>
  <c r="A18201" i="91"/>
  <c r="A18202" i="91"/>
  <c r="A18203" i="91"/>
  <c r="A18204" i="91"/>
  <c r="A18205" i="91"/>
  <c r="A18206" i="91"/>
  <c r="A18207" i="91"/>
  <c r="A18208" i="91"/>
  <c r="A18209" i="91"/>
  <c r="A18210" i="91"/>
  <c r="A18211" i="91"/>
  <c r="A18212" i="91"/>
  <c r="A18213" i="91"/>
  <c r="A18214" i="91"/>
  <c r="A18215" i="91"/>
  <c r="A18216" i="91"/>
  <c r="A18217" i="91"/>
  <c r="A18218" i="91"/>
  <c r="A18219" i="91"/>
  <c r="A18220" i="91"/>
  <c r="A18221" i="91"/>
  <c r="A18222" i="91"/>
  <c r="A18223" i="91"/>
  <c r="A18224" i="91"/>
  <c r="A18225" i="91"/>
  <c r="A18226" i="91"/>
  <c r="A18227" i="91"/>
  <c r="A18228" i="91"/>
  <c r="A18229" i="91"/>
  <c r="A18234" i="91"/>
  <c r="A18235" i="91"/>
  <c r="A18236" i="91"/>
  <c r="A18237" i="91"/>
  <c r="A18238" i="91"/>
  <c r="A18239" i="91"/>
  <c r="A18240" i="91"/>
  <c r="A18241" i="91"/>
  <c r="A18242" i="91"/>
  <c r="A18243" i="91"/>
  <c r="A18244" i="91"/>
  <c r="A18245" i="91"/>
  <c r="A18246" i="91"/>
  <c r="A18247" i="91"/>
  <c r="A18248" i="91"/>
  <c r="A18249" i="91"/>
  <c r="A18250" i="91"/>
  <c r="A18251" i="91"/>
  <c r="A18252" i="91"/>
  <c r="A18253" i="91"/>
  <c r="A18254" i="91"/>
  <c r="A18255" i="91"/>
  <c r="A18256" i="91"/>
  <c r="A18257" i="91"/>
  <c r="A18258" i="91"/>
  <c r="A18259" i="91"/>
  <c r="A18260" i="91"/>
  <c r="A18261" i="91"/>
  <c r="A18262" i="91"/>
  <c r="A18263" i="91"/>
  <c r="A18264" i="91"/>
  <c r="A18265" i="91"/>
  <c r="A18266" i="91"/>
  <c r="A18267" i="91"/>
  <c r="A18268" i="91"/>
  <c r="A18269" i="91"/>
  <c r="A18270" i="91"/>
  <c r="A18271" i="91"/>
  <c r="A18272" i="91"/>
  <c r="A18273" i="91"/>
  <c r="A18274" i="91"/>
  <c r="A18275" i="91"/>
  <c r="A18276" i="91"/>
  <c r="A18277" i="91"/>
  <c r="A18278" i="91"/>
  <c r="A18279" i="91"/>
  <c r="A18280" i="91"/>
  <c r="A18281" i="91"/>
  <c r="A18282" i="91"/>
  <c r="A18283" i="91"/>
  <c r="A18284" i="91"/>
  <c r="A18285" i="91"/>
  <c r="A18290" i="91"/>
  <c r="A18291" i="91"/>
  <c r="A18292" i="91"/>
  <c r="A18293" i="91"/>
  <c r="A18294" i="91"/>
  <c r="A18295" i="91"/>
  <c r="A18296" i="91"/>
  <c r="A18297" i="91"/>
  <c r="A18298" i="91"/>
  <c r="A18299" i="91"/>
  <c r="A18300" i="91"/>
  <c r="A18301" i="91"/>
  <c r="A18302" i="91"/>
  <c r="A18303" i="91"/>
  <c r="A18304" i="91"/>
  <c r="A18305" i="91"/>
  <c r="A18306" i="91"/>
  <c r="A18307" i="91"/>
  <c r="A18308" i="91"/>
  <c r="A18309" i="91"/>
  <c r="A18310" i="91"/>
  <c r="A18311" i="91"/>
  <c r="A18312" i="91"/>
  <c r="A18313" i="91"/>
  <c r="A18314" i="91"/>
  <c r="A18315" i="91"/>
  <c r="A18316" i="91"/>
  <c r="A18317" i="91"/>
  <c r="A18318" i="91"/>
  <c r="A18319" i="91"/>
  <c r="A18320" i="91"/>
  <c r="A18321" i="91"/>
  <c r="A18322" i="91"/>
  <c r="A18323" i="91"/>
  <c r="A18324" i="91"/>
  <c r="A18325" i="91"/>
  <c r="A18326" i="91"/>
  <c r="A18327" i="91"/>
  <c r="A18328" i="91"/>
  <c r="A18329" i="91"/>
  <c r="A18330" i="91"/>
  <c r="A18331" i="91"/>
  <c r="A18332" i="91"/>
  <c r="A18333" i="91"/>
  <c r="A18334" i="91"/>
  <c r="A18335" i="91"/>
  <c r="A18336" i="91"/>
  <c r="A18337" i="91"/>
  <c r="A18338" i="91"/>
  <c r="A18339" i="91"/>
  <c r="A18340" i="91"/>
  <c r="A18341" i="91"/>
  <c r="A18344" i="91"/>
  <c r="A18345" i="91"/>
  <c r="A18346" i="91"/>
  <c r="A18347" i="91"/>
  <c r="A18348" i="91"/>
  <c r="A18350" i="91"/>
  <c r="A18351" i="91"/>
  <c r="A18352" i="91"/>
  <c r="A18353" i="91"/>
  <c r="A18354" i="91"/>
  <c r="A18355" i="91"/>
  <c r="A18356" i="91"/>
  <c r="A18357" i="91"/>
  <c r="A18358" i="91"/>
  <c r="A18359" i="91"/>
  <c r="A18360" i="91"/>
  <c r="A18361" i="91"/>
  <c r="A18362" i="91"/>
  <c r="A18363" i="91"/>
  <c r="A18364" i="91"/>
  <c r="A18365" i="91"/>
  <c r="A18366" i="91"/>
  <c r="A18367" i="91"/>
  <c r="A18368" i="91"/>
  <c r="A18369" i="91"/>
  <c r="A18370" i="91"/>
  <c r="A18371" i="91"/>
  <c r="A18372" i="91"/>
  <c r="A18373" i="91"/>
  <c r="A18374" i="91"/>
  <c r="A18375" i="91"/>
  <c r="A18376" i="91"/>
  <c r="A18377" i="91"/>
  <c r="A18378" i="91"/>
  <c r="A18379" i="91"/>
  <c r="A18380" i="91"/>
  <c r="A18381" i="91"/>
  <c r="A18382" i="91"/>
  <c r="A18383" i="91"/>
  <c r="A18384" i="91"/>
  <c r="A18385" i="91"/>
  <c r="A18386" i="91"/>
  <c r="A18387" i="91"/>
  <c r="A18388" i="91"/>
  <c r="A18389" i="91"/>
  <c r="A18390" i="91"/>
  <c r="A18391" i="91"/>
  <c r="A18392" i="91"/>
  <c r="A18393" i="91"/>
  <c r="A18394" i="91"/>
  <c r="A18395" i="91"/>
  <c r="A18396" i="91"/>
  <c r="A18397" i="91"/>
  <c r="A18398" i="91"/>
  <c r="A18399" i="91"/>
  <c r="A18402" i="91"/>
  <c r="A18403" i="91"/>
  <c r="A18404" i="91"/>
  <c r="A18406" i="91"/>
  <c r="A18407" i="91"/>
  <c r="A18408" i="91"/>
  <c r="A18409" i="91"/>
  <c r="A18410" i="91"/>
  <c r="A18411" i="91"/>
  <c r="A18412" i="91"/>
  <c r="A18413" i="91"/>
  <c r="A18414" i="91"/>
  <c r="A18415" i="91"/>
  <c r="A18416" i="91"/>
  <c r="A18417" i="91"/>
  <c r="A18418" i="91"/>
  <c r="A18419" i="91"/>
  <c r="A18420" i="91"/>
  <c r="A18421" i="91"/>
  <c r="A18422" i="91"/>
  <c r="A18423" i="91"/>
  <c r="A18424" i="91"/>
  <c r="A18425" i="91"/>
  <c r="A18426" i="91"/>
  <c r="A18427" i="91"/>
  <c r="A18428" i="91"/>
  <c r="A18429" i="91"/>
  <c r="A18430" i="91"/>
  <c r="A18431" i="91"/>
  <c r="A18432" i="91"/>
  <c r="A18433" i="91"/>
  <c r="A18434" i="91"/>
  <c r="A18435" i="91"/>
  <c r="A18436" i="91"/>
  <c r="A18437" i="91"/>
  <c r="A18438" i="91"/>
  <c r="A18439" i="91"/>
  <c r="A18440" i="91"/>
  <c r="A18441" i="91"/>
  <c r="A18442" i="91"/>
  <c r="A18443" i="91"/>
  <c r="A18444" i="91"/>
  <c r="A18445" i="91"/>
  <c r="A18446" i="91"/>
  <c r="A18447" i="91"/>
  <c r="A18448" i="91"/>
  <c r="A18449" i="91"/>
  <c r="A18450" i="91"/>
  <c r="A18451" i="91"/>
  <c r="A18452" i="91"/>
  <c r="A18453" i="91"/>
  <c r="A18454" i="91"/>
  <c r="A18455" i="91"/>
  <c r="A18458" i="91"/>
  <c r="A18459" i="91"/>
  <c r="A18460" i="91"/>
  <c r="A18462" i="91"/>
  <c r="A18463" i="91"/>
  <c r="A18464" i="91"/>
  <c r="A18465" i="91"/>
  <c r="A18466" i="91"/>
  <c r="A18467" i="91"/>
  <c r="A18468" i="91"/>
  <c r="A18469" i="91"/>
  <c r="A18470" i="91"/>
  <c r="A18471" i="91"/>
  <c r="A18472" i="91"/>
  <c r="A18473" i="91"/>
  <c r="A18474" i="91"/>
  <c r="A18475" i="91"/>
  <c r="A18476" i="91"/>
  <c r="A18477" i="91"/>
  <c r="A18478" i="91"/>
  <c r="A18479" i="91"/>
  <c r="A18480" i="91"/>
  <c r="A18481" i="91"/>
  <c r="A18482" i="91"/>
  <c r="A18483" i="91"/>
  <c r="A18484" i="91"/>
  <c r="A18485" i="91"/>
  <c r="A18486" i="91"/>
  <c r="A18487" i="91"/>
  <c r="A18488" i="91"/>
  <c r="A18489" i="91"/>
  <c r="A18490" i="91"/>
  <c r="A18491" i="91"/>
  <c r="A18492" i="91"/>
  <c r="A18493" i="91"/>
  <c r="A18494" i="91"/>
  <c r="A18495" i="91"/>
  <c r="A18496" i="91"/>
  <c r="A18497" i="91"/>
  <c r="A18498" i="91"/>
  <c r="A18499" i="91"/>
  <c r="A18500" i="91"/>
  <c r="A18501" i="91"/>
  <c r="A18502" i="91"/>
  <c r="A18503" i="91"/>
  <c r="A18504" i="91"/>
  <c r="A18505" i="91"/>
  <c r="A18506" i="91"/>
  <c r="A18507" i="91"/>
  <c r="A18508" i="91"/>
  <c r="A18509" i="91"/>
  <c r="A18510" i="91"/>
  <c r="A18511" i="91"/>
  <c r="A18514" i="91"/>
  <c r="A18515" i="91"/>
  <c r="A18516" i="91"/>
  <c r="A18517" i="91"/>
  <c r="A18520" i="91"/>
  <c r="A18521" i="91"/>
  <c r="A18522" i="91"/>
  <c r="A18523" i="91"/>
  <c r="A18524" i="91"/>
  <c r="A18525" i="91"/>
  <c r="A18526" i="91"/>
  <c r="A18527" i="91"/>
  <c r="A18528" i="91"/>
  <c r="A18529" i="91"/>
  <c r="A18530" i="91"/>
  <c r="A18531" i="91"/>
  <c r="A18532" i="91"/>
  <c r="A18533" i="91"/>
  <c r="A18534" i="91"/>
  <c r="A18535" i="91"/>
  <c r="A18536" i="91"/>
  <c r="A18537" i="91"/>
  <c r="A18538" i="91"/>
  <c r="A18539" i="91"/>
  <c r="A18540" i="91"/>
  <c r="A18541" i="91"/>
  <c r="A18542" i="91"/>
  <c r="A18543" i="91"/>
  <c r="A18544" i="91"/>
  <c r="A18545" i="91"/>
  <c r="A18546" i="91"/>
  <c r="A18547" i="91"/>
  <c r="A18548" i="91"/>
  <c r="A18549" i="91"/>
  <c r="A18550" i="91"/>
  <c r="A18551" i="91"/>
  <c r="A18552" i="91"/>
  <c r="A18553" i="91"/>
  <c r="A18554" i="91"/>
  <c r="A18555" i="91"/>
  <c r="A18556" i="91"/>
  <c r="A18557" i="91"/>
  <c r="A18558" i="91"/>
  <c r="A18559" i="91"/>
  <c r="A18560" i="91"/>
  <c r="A18561" i="91"/>
  <c r="A18562" i="91"/>
  <c r="A18563" i="91"/>
  <c r="A18564" i="91"/>
  <c r="A18565" i="91"/>
  <c r="A18566" i="91"/>
  <c r="A18567" i="91"/>
  <c r="A18568" i="91"/>
  <c r="A18569" i="91"/>
  <c r="A18570" i="91"/>
  <c r="A18571" i="91"/>
  <c r="A18572" i="91"/>
  <c r="A18576" i="91"/>
  <c r="A18577" i="91"/>
  <c r="A18578" i="91"/>
  <c r="A18579" i="91"/>
  <c r="A18580" i="91"/>
  <c r="A18581" i="91"/>
  <c r="A18582" i="91"/>
  <c r="A18583" i="91"/>
  <c r="A18584" i="91"/>
  <c r="A18585" i="91"/>
  <c r="A18586" i="91"/>
  <c r="A18587" i="91"/>
  <c r="A18588" i="91"/>
  <c r="A18589" i="91"/>
  <c r="A18590" i="91"/>
  <c r="A18591" i="91"/>
  <c r="A18592" i="91"/>
  <c r="A18593" i="91"/>
  <c r="A18594" i="91"/>
  <c r="A18595" i="91"/>
  <c r="A18596" i="91"/>
  <c r="A18597" i="91"/>
  <c r="A18598" i="91"/>
  <c r="A18599" i="91"/>
  <c r="A18600" i="91"/>
  <c r="A18601" i="91"/>
  <c r="A18602" i="91"/>
  <c r="A18603" i="91"/>
  <c r="A18604" i="91"/>
  <c r="A18605" i="91"/>
  <c r="A18606" i="91"/>
  <c r="A18607" i="91"/>
  <c r="A18608" i="91"/>
  <c r="A18609" i="91"/>
  <c r="A18610" i="91"/>
  <c r="A18611" i="91"/>
  <c r="A18612" i="91"/>
  <c r="A18613" i="91"/>
  <c r="A18614" i="91"/>
  <c r="A18615" i="91"/>
  <c r="A18616" i="91"/>
  <c r="A18617" i="91"/>
  <c r="A18618" i="91"/>
  <c r="A18619" i="91"/>
  <c r="A18620" i="91"/>
  <c r="A18621" i="91"/>
  <c r="A18622" i="91"/>
  <c r="A18623" i="91"/>
  <c r="A18624" i="91"/>
  <c r="A18625" i="91"/>
  <c r="A18626" i="91"/>
  <c r="A18627" i="91"/>
  <c r="A18628" i="91"/>
  <c r="A18632" i="91"/>
  <c r="A18633" i="91"/>
  <c r="A18634" i="91"/>
  <c r="A18635" i="91"/>
  <c r="A18636" i="91"/>
  <c r="A18637" i="91"/>
  <c r="A18638" i="91"/>
  <c r="A18639" i="91"/>
  <c r="A18640" i="91"/>
  <c r="A18641" i="91"/>
  <c r="A18642" i="91"/>
  <c r="A18643" i="91"/>
  <c r="A18644" i="91"/>
  <c r="A18645" i="91"/>
  <c r="A18646" i="91"/>
  <c r="A18647" i="91"/>
  <c r="A18648" i="91"/>
  <c r="A18649" i="91"/>
  <c r="A18650" i="91"/>
  <c r="A18651" i="91"/>
  <c r="A18652" i="91"/>
  <c r="A18653" i="91"/>
  <c r="A18654" i="91"/>
  <c r="A18655" i="91"/>
  <c r="A18656" i="91"/>
  <c r="A18657" i="91"/>
  <c r="A18658" i="91"/>
  <c r="A18659" i="91"/>
  <c r="A18660" i="91"/>
  <c r="A18661" i="91"/>
  <c r="A18662" i="91"/>
  <c r="A18663" i="91"/>
  <c r="A18664" i="91"/>
  <c r="A18665" i="91"/>
  <c r="A18666" i="91"/>
  <c r="A18667" i="91"/>
  <c r="A18668" i="91"/>
  <c r="A18669" i="91"/>
  <c r="A18670" i="91"/>
  <c r="A18671" i="91"/>
  <c r="A18672" i="91"/>
  <c r="A18673" i="91"/>
  <c r="A18674" i="91"/>
  <c r="A18675" i="91"/>
  <c r="A18676" i="91"/>
  <c r="A18677" i="91"/>
  <c r="A18678" i="91"/>
  <c r="A18679" i="91"/>
  <c r="A18680" i="91"/>
  <c r="A18681" i="91"/>
  <c r="A18682" i="91"/>
  <c r="A18683" i="91"/>
  <c r="A18684" i="91"/>
  <c r="A18686" i="91"/>
  <c r="A18687" i="91"/>
  <c r="A18690" i="91"/>
  <c r="A18691" i="91"/>
  <c r="A18692" i="91"/>
  <c r="A18693" i="91"/>
  <c r="A18694" i="91"/>
  <c r="A18695" i="91"/>
  <c r="A18696" i="91"/>
  <c r="A18697" i="91"/>
  <c r="A18698" i="91"/>
  <c r="A18699" i="91"/>
  <c r="A18700" i="91"/>
  <c r="A18701" i="91"/>
  <c r="A18702" i="91"/>
  <c r="A18703" i="91"/>
  <c r="A18704" i="91"/>
  <c r="A18705" i="91"/>
  <c r="A18706" i="91"/>
  <c r="A18707" i="91"/>
  <c r="A18708" i="91"/>
  <c r="A18709" i="91"/>
  <c r="A18710" i="91"/>
  <c r="A18711" i="91"/>
  <c r="A18712" i="91"/>
  <c r="A18713" i="91"/>
  <c r="A18714" i="91"/>
  <c r="A18715" i="91"/>
  <c r="A18716" i="91"/>
  <c r="A18717" i="91"/>
  <c r="A18718" i="91"/>
  <c r="A18719" i="91"/>
  <c r="A18720" i="91"/>
  <c r="A18721" i="91"/>
  <c r="A18722" i="91"/>
  <c r="A18723" i="91"/>
  <c r="A18724" i="91"/>
  <c r="A18725" i="91"/>
  <c r="A18726" i="91"/>
  <c r="A18727" i="91"/>
  <c r="A18728" i="91"/>
  <c r="A18729" i="91"/>
  <c r="A18730" i="91"/>
  <c r="A18731" i="91"/>
  <c r="A18732" i="91"/>
  <c r="A18733" i="91"/>
  <c r="A18734" i="91"/>
  <c r="A18735" i="91"/>
  <c r="A18736" i="91"/>
  <c r="A18737" i="91"/>
  <c r="A18738" i="91"/>
  <c r="A18739" i="91"/>
  <c r="A18740" i="91"/>
  <c r="A18741" i="91"/>
  <c r="A18746" i="91"/>
  <c r="A18747" i="91"/>
  <c r="A18748" i="91"/>
  <c r="A18749" i="91"/>
  <c r="A18750" i="91"/>
  <c r="A18751" i="91"/>
  <c r="A18752" i="91"/>
  <c r="A18753" i="91"/>
  <c r="A18754" i="91"/>
  <c r="A18755" i="91"/>
  <c r="A18756" i="91"/>
  <c r="A18757" i="91"/>
  <c r="A18758" i="91"/>
  <c r="A18759" i="91"/>
  <c r="A18760" i="91"/>
  <c r="A18761" i="91"/>
  <c r="A18762" i="91"/>
  <c r="A18763" i="91"/>
  <c r="A18764" i="91"/>
  <c r="A18765" i="91"/>
  <c r="A18766" i="91"/>
  <c r="A18767" i="91"/>
  <c r="A18768" i="91"/>
  <c r="A18769" i="91"/>
  <c r="A18770" i="91"/>
  <c r="A18771" i="91"/>
  <c r="A18772" i="91"/>
  <c r="A18773" i="91"/>
  <c r="A18774" i="91"/>
  <c r="A18775" i="91"/>
  <c r="A18776" i="91"/>
  <c r="A18777" i="91"/>
  <c r="A18778" i="91"/>
  <c r="A18779" i="91"/>
  <c r="A18780" i="91"/>
  <c r="A18781" i="91"/>
  <c r="A18782" i="91"/>
  <c r="A18783" i="91"/>
  <c r="A18784" i="91"/>
  <c r="A18785" i="91"/>
  <c r="A18786" i="91"/>
  <c r="A18787" i="91"/>
  <c r="A18788" i="91"/>
  <c r="A18789" i="91"/>
  <c r="A18790" i="91"/>
  <c r="A18791" i="91"/>
  <c r="A18792" i="91"/>
  <c r="A18793" i="91"/>
  <c r="A18794" i="91"/>
  <c r="A18795" i="91"/>
  <c r="A18796" i="91"/>
  <c r="A18797" i="91"/>
  <c r="A18802" i="91"/>
  <c r="A18803" i="91"/>
  <c r="A18804" i="91"/>
  <c r="A18805" i="91"/>
  <c r="A18806" i="91"/>
  <c r="A18807" i="91"/>
  <c r="A18808" i="91"/>
  <c r="A18809" i="91"/>
  <c r="A18810" i="91"/>
  <c r="A18811" i="91"/>
  <c r="A18812" i="91"/>
  <c r="A18813" i="91"/>
  <c r="A18814" i="91"/>
  <c r="A18815" i="91"/>
  <c r="A18816" i="91"/>
  <c r="A18817" i="91"/>
  <c r="A18818" i="91"/>
  <c r="A18819" i="91"/>
  <c r="A18820" i="91"/>
  <c r="A18821" i="91"/>
  <c r="A18822" i="91"/>
  <c r="A18823" i="91"/>
  <c r="A18824" i="91"/>
  <c r="A18825" i="91"/>
  <c r="A18826" i="91"/>
  <c r="A18827" i="91"/>
  <c r="A18828" i="91"/>
  <c r="A18829" i="91"/>
  <c r="A18830" i="91"/>
  <c r="A18831" i="91"/>
  <c r="A18832" i="91"/>
  <c r="A18833" i="91"/>
  <c r="A18834" i="91"/>
  <c r="A18835" i="91"/>
  <c r="A18836" i="91"/>
  <c r="A18837" i="91"/>
  <c r="A18838" i="91"/>
  <c r="A18839" i="91"/>
  <c r="A18840" i="91"/>
  <c r="A18841" i="91"/>
  <c r="A18842" i="91"/>
  <c r="A18843" i="91"/>
  <c r="A18844" i="91"/>
  <c r="A18845" i="91"/>
  <c r="A18846" i="91"/>
  <c r="A18847" i="91"/>
  <c r="A18848" i="91"/>
  <c r="A18849" i="91"/>
  <c r="A18850" i="91"/>
  <c r="A18851" i="91"/>
  <c r="A18852" i="91"/>
  <c r="A18853" i="91"/>
  <c r="A18856" i="91"/>
  <c r="A18857" i="91"/>
  <c r="A18858" i="91"/>
  <c r="A18859" i="91"/>
  <c r="A18860" i="91"/>
  <c r="A18862" i="91"/>
  <c r="A18863" i="91"/>
  <c r="A18864" i="91"/>
  <c r="A18865" i="91"/>
  <c r="A18866" i="91"/>
  <c r="A18867" i="91"/>
  <c r="A18868" i="91"/>
  <c r="A18869" i="91"/>
  <c r="A18870" i="91"/>
  <c r="A18871" i="91"/>
  <c r="A18872" i="91"/>
  <c r="A18873" i="91"/>
  <c r="A18874" i="91"/>
  <c r="A18875" i="91"/>
  <c r="A18876" i="91"/>
  <c r="A18877" i="91"/>
  <c r="A18878" i="91"/>
  <c r="A18879" i="91"/>
  <c r="A18880" i="91"/>
  <c r="A18881" i="91"/>
  <c r="A18882" i="91"/>
  <c r="A18883" i="91"/>
  <c r="A18884" i="91"/>
  <c r="A18885" i="91"/>
  <c r="A18886" i="91"/>
  <c r="A18887" i="91"/>
  <c r="A18888" i="91"/>
  <c r="A18889" i="91"/>
  <c r="A18890" i="91"/>
  <c r="A18891" i="91"/>
  <c r="A18892" i="91"/>
  <c r="A18893" i="91"/>
  <c r="A18894" i="91"/>
  <c r="A18895" i="91"/>
  <c r="A18896" i="91"/>
  <c r="A18897" i="91"/>
  <c r="A18898" i="91"/>
  <c r="A18899" i="91"/>
  <c r="A18900" i="91"/>
  <c r="A18901" i="91"/>
  <c r="A18902" i="91"/>
  <c r="A18903" i="91"/>
  <c r="A18904" i="91"/>
  <c r="A18905" i="91"/>
  <c r="A18906" i="91"/>
  <c r="A18907" i="91"/>
  <c r="A18908" i="91"/>
  <c r="A18909" i="91"/>
  <c r="A18910" i="91"/>
  <c r="A18911" i="91"/>
  <c r="A18914" i="91"/>
  <c r="A18915" i="91"/>
  <c r="A18916" i="91"/>
  <c r="A18918" i="91"/>
  <c r="A18919" i="91"/>
  <c r="A18920" i="91"/>
  <c r="A18921" i="91"/>
  <c r="A18922" i="91"/>
  <c r="A18923" i="91"/>
  <c r="A18924" i="91"/>
  <c r="A18925" i="91"/>
  <c r="A18926" i="91"/>
  <c r="A18927" i="91"/>
  <c r="A18928" i="91"/>
  <c r="A18929" i="91"/>
  <c r="A18930" i="91"/>
  <c r="A18931" i="91"/>
  <c r="A18932" i="91"/>
  <c r="A18933" i="91"/>
  <c r="A18934" i="91"/>
  <c r="A18935" i="91"/>
  <c r="A18936" i="91"/>
  <c r="A18937" i="91"/>
  <c r="A18938" i="91"/>
  <c r="A18939" i="91"/>
  <c r="A18940" i="91"/>
  <c r="A18941" i="91"/>
  <c r="A18942" i="91"/>
  <c r="A18943" i="91"/>
  <c r="A18944" i="91"/>
  <c r="A18945" i="91"/>
  <c r="A18946" i="91"/>
  <c r="A18947" i="91"/>
  <c r="A18948" i="91"/>
  <c r="A18949" i="91"/>
  <c r="A18950" i="91"/>
  <c r="A18951" i="91"/>
  <c r="A18952" i="91"/>
  <c r="A18953" i="91"/>
  <c r="A18954" i="91"/>
  <c r="A18955" i="91"/>
  <c r="A18956" i="91"/>
  <c r="A18957" i="91"/>
  <c r="A18958" i="91"/>
  <c r="A18959" i="91"/>
  <c r="A18960" i="91"/>
  <c r="A18961" i="91"/>
  <c r="A18962" i="91"/>
  <c r="A18963" i="91"/>
  <c r="A18964" i="91"/>
  <c r="A18965" i="91"/>
  <c r="A18966" i="91"/>
  <c r="A18967" i="91"/>
  <c r="A18970" i="91"/>
  <c r="A18971" i="91"/>
  <c r="A18972" i="91"/>
  <c r="A18974" i="91"/>
  <c r="A18975" i="91"/>
  <c r="A18976" i="91"/>
  <c r="A18977" i="91"/>
  <c r="A18978" i="91"/>
  <c r="A18979" i="91"/>
  <c r="A18980" i="91"/>
  <c r="A18981" i="91"/>
  <c r="A18982" i="91"/>
  <c r="A18983" i="91"/>
  <c r="A18984" i="91"/>
  <c r="A18985" i="91"/>
  <c r="A18986" i="91"/>
  <c r="A18987" i="91"/>
  <c r="A18988" i="91"/>
  <c r="A18989" i="91"/>
  <c r="A18990" i="91"/>
  <c r="A18991" i="91"/>
  <c r="A18992" i="91"/>
  <c r="A18993" i="91"/>
  <c r="A18994" i="91"/>
  <c r="A18995" i="91"/>
  <c r="A18996" i="91"/>
  <c r="A18997" i="91"/>
  <c r="A18998" i="91"/>
  <c r="A18999" i="91"/>
  <c r="A19000" i="91"/>
  <c r="A19001" i="91"/>
  <c r="A19002" i="91"/>
  <c r="A19003" i="91"/>
  <c r="A19004" i="91"/>
  <c r="A19005" i="91"/>
  <c r="A19006" i="91"/>
  <c r="A19007" i="91"/>
  <c r="A19008" i="91"/>
  <c r="A19009" i="91"/>
  <c r="A19010" i="91"/>
  <c r="A19011" i="91"/>
  <c r="A19012" i="91"/>
  <c r="A19013" i="91"/>
  <c r="A19014" i="91"/>
  <c r="A19015" i="91"/>
  <c r="A19016" i="91"/>
  <c r="A19017" i="91"/>
  <c r="A19018" i="91"/>
  <c r="A19019" i="91"/>
  <c r="A19020" i="91"/>
  <c r="A19021" i="91"/>
  <c r="A19022" i="91"/>
  <c r="A19023" i="91"/>
  <c r="A19026" i="91"/>
  <c r="A19027" i="91"/>
  <c r="A19028" i="91"/>
  <c r="A19029" i="91"/>
  <c r="A19032" i="91"/>
  <c r="A19033" i="91"/>
  <c r="A19034" i="91"/>
  <c r="A19035" i="91"/>
  <c r="A19036" i="91"/>
  <c r="A19037" i="91"/>
  <c r="A19038" i="91"/>
  <c r="A19039" i="91"/>
  <c r="A19040" i="91"/>
  <c r="A19041" i="91"/>
  <c r="A19042" i="91"/>
  <c r="A19043" i="91"/>
  <c r="A19044" i="91"/>
  <c r="A19045" i="91"/>
  <c r="A19046" i="91"/>
  <c r="A19047" i="91"/>
  <c r="A19048" i="91"/>
  <c r="A19049" i="91"/>
  <c r="A19050" i="91"/>
  <c r="A19051" i="91"/>
  <c r="A19052" i="91"/>
  <c r="A19053" i="91"/>
  <c r="A19054" i="91"/>
  <c r="A19055" i="91"/>
  <c r="A19056" i="91"/>
  <c r="A19057" i="91"/>
  <c r="A19058" i="91"/>
  <c r="A19059" i="91"/>
  <c r="A19060" i="91"/>
  <c r="A19061" i="91"/>
  <c r="A19062" i="91"/>
  <c r="A19063" i="91"/>
  <c r="A19064" i="91"/>
  <c r="A19065" i="91"/>
  <c r="A19066" i="91"/>
  <c r="A19067" i="91"/>
  <c r="A19068" i="91"/>
  <c r="A19069" i="91"/>
  <c r="A19070" i="91"/>
  <c r="A19071" i="91"/>
  <c r="A19072" i="91"/>
  <c r="A19073" i="91"/>
  <c r="A19074" i="91"/>
  <c r="A19075" i="91"/>
  <c r="A19076" i="91"/>
  <c r="A19077" i="91"/>
  <c r="A19078" i="91"/>
  <c r="A19079" i="91"/>
  <c r="A19080" i="91"/>
  <c r="A19081" i="91"/>
  <c r="A19082" i="91"/>
  <c r="A19083" i="91"/>
  <c r="A19084" i="91"/>
  <c r="A19088" i="91"/>
  <c r="A19089" i="91"/>
  <c r="A19090" i="91"/>
  <c r="A19091" i="91"/>
  <c r="A19092" i="91"/>
  <c r="A19093" i="91"/>
  <c r="A19094" i="91"/>
  <c r="A19095" i="91"/>
  <c r="A19096" i="91"/>
  <c r="A19097" i="91"/>
  <c r="A19098" i="91"/>
  <c r="A19099" i="91"/>
  <c r="A19100" i="91"/>
  <c r="A19101" i="91"/>
  <c r="A19102" i="91"/>
  <c r="A19103" i="91"/>
  <c r="A19104" i="91"/>
  <c r="A19105" i="91"/>
  <c r="A19106" i="91"/>
  <c r="A19107" i="91"/>
  <c r="A19108" i="91"/>
  <c r="A19109" i="91"/>
  <c r="A19110" i="91"/>
  <c r="A19111" i="91"/>
  <c r="A19112" i="91"/>
  <c r="A19113" i="91"/>
  <c r="A19114" i="91"/>
  <c r="A19115" i="91"/>
  <c r="A19116" i="91"/>
  <c r="A19117" i="91"/>
  <c r="A19118" i="91"/>
  <c r="A19119" i="91"/>
  <c r="A19120" i="91"/>
  <c r="A19121" i="91"/>
  <c r="A19122" i="91"/>
  <c r="A19123" i="91"/>
  <c r="A19124" i="91"/>
  <c r="A19125" i="91"/>
  <c r="A19126" i="91"/>
  <c r="A19127" i="91"/>
  <c r="A19128" i="91"/>
  <c r="A19129" i="91"/>
  <c r="A19130" i="91"/>
  <c r="A19131" i="91"/>
  <c r="A19132" i="91"/>
  <c r="A19133" i="91"/>
  <c r="A19134" i="91"/>
  <c r="A19135" i="91"/>
  <c r="A19136" i="91"/>
  <c r="A19137" i="91"/>
  <c r="A19138" i="91"/>
  <c r="A19139" i="91"/>
  <c r="A19140" i="91"/>
  <c r="A19144" i="91"/>
  <c r="A19145" i="91"/>
  <c r="A19146" i="91"/>
  <c r="A19147" i="91"/>
  <c r="A19148" i="91"/>
  <c r="A19149" i="91"/>
  <c r="A19150" i="91"/>
  <c r="A19151" i="91"/>
  <c r="A19152" i="91"/>
  <c r="A19153" i="91"/>
  <c r="A19154" i="91"/>
  <c r="A19155" i="91"/>
  <c r="A19156" i="91"/>
  <c r="A19157" i="91"/>
  <c r="A19158" i="91"/>
  <c r="A19159" i="91"/>
  <c r="A19160" i="91"/>
  <c r="A19161" i="91"/>
  <c r="A19162" i="91"/>
  <c r="A19163" i="91"/>
  <c r="A19164" i="91"/>
  <c r="A19165" i="91"/>
  <c r="A19166" i="91"/>
  <c r="A19167" i="91"/>
  <c r="A19168" i="91"/>
  <c r="A19169" i="91"/>
  <c r="A19170" i="91"/>
  <c r="A19171" i="91"/>
  <c r="A19172" i="91"/>
  <c r="A19173" i="91"/>
  <c r="A19174" i="91"/>
  <c r="A19175" i="91"/>
  <c r="A19176" i="91"/>
  <c r="A19177" i="91"/>
  <c r="A19178" i="91"/>
  <c r="A19179" i="91"/>
  <c r="A19180" i="91"/>
  <c r="A19181" i="91"/>
  <c r="A19182" i="91"/>
  <c r="A19183" i="91"/>
  <c r="A19184" i="91"/>
  <c r="A19185" i="91"/>
  <c r="A19186" i="91"/>
  <c r="A19187" i="91"/>
  <c r="A19188" i="91"/>
  <c r="A19189" i="91"/>
  <c r="A19190" i="91"/>
  <c r="A19191" i="91"/>
  <c r="A19192" i="91"/>
  <c r="A19193" i="91"/>
  <c r="A19194" i="91"/>
  <c r="A19195" i="91"/>
  <c r="A19196" i="91"/>
  <c r="A19198" i="91"/>
  <c r="A19199" i="91"/>
  <c r="A19202" i="91"/>
  <c r="A19203" i="91"/>
  <c r="A19204" i="91"/>
  <c r="A19205" i="91"/>
  <c r="A19206" i="91"/>
  <c r="A19207" i="91"/>
  <c r="A19208" i="91"/>
  <c r="A19209" i="91"/>
  <c r="A19210" i="91"/>
  <c r="A19211" i="91"/>
  <c r="A19212" i="91"/>
  <c r="A19213" i="91"/>
  <c r="A19214" i="91"/>
  <c r="A19215" i="91"/>
  <c r="A19216" i="91"/>
  <c r="A19217" i="91"/>
  <c r="A19218" i="91"/>
  <c r="A19219" i="91"/>
  <c r="A19220" i="91"/>
  <c r="A19221" i="91"/>
  <c r="A19222" i="91"/>
  <c r="A19223" i="91"/>
  <c r="A19224" i="91"/>
  <c r="A19225" i="91"/>
  <c r="A19226" i="91"/>
  <c r="A19227" i="91"/>
  <c r="A19228" i="91"/>
  <c r="A19229" i="91"/>
  <c r="A19230" i="91"/>
  <c r="A19231" i="91"/>
  <c r="A19232" i="91"/>
  <c r="A19233" i="91"/>
  <c r="A19234" i="91"/>
  <c r="A19235" i="91"/>
  <c r="A19236" i="91"/>
  <c r="A19237" i="91"/>
  <c r="A19238" i="91"/>
  <c r="A19239" i="91"/>
  <c r="A19240" i="91"/>
  <c r="A19241" i="91"/>
  <c r="A19242" i="91"/>
  <c r="A19243" i="91"/>
  <c r="A19244" i="91"/>
  <c r="A19245" i="91"/>
  <c r="A19246" i="91"/>
  <c r="A19247" i="91"/>
  <c r="A19248" i="91"/>
  <c r="A19249" i="91"/>
  <c r="A19250" i="91"/>
  <c r="A19251" i="91"/>
  <c r="A19252" i="91"/>
  <c r="A19253" i="91"/>
  <c r="A19258" i="91"/>
  <c r="A19259" i="91"/>
  <c r="A19260" i="91"/>
  <c r="A19261" i="91"/>
  <c r="A19262" i="91"/>
  <c r="A19263" i="91"/>
  <c r="A19264" i="91"/>
  <c r="A19265" i="91"/>
  <c r="A19266" i="91"/>
  <c r="A19267" i="91"/>
  <c r="A19268" i="91"/>
  <c r="A19269" i="91"/>
  <c r="A19270" i="91"/>
  <c r="A19271" i="91"/>
  <c r="A19272" i="91"/>
  <c r="A19273" i="91"/>
  <c r="A19274" i="91"/>
  <c r="A19275" i="91"/>
  <c r="A19276" i="91"/>
  <c r="A19277" i="91"/>
  <c r="A19278" i="91"/>
  <c r="A19279" i="91"/>
  <c r="A19280" i="91"/>
  <c r="A19281" i="91"/>
  <c r="A19282" i="91"/>
  <c r="A19283" i="91"/>
  <c r="A19284" i="91"/>
  <c r="A19285" i="91"/>
  <c r="A19286" i="91"/>
  <c r="A19287" i="91"/>
  <c r="A19288" i="91"/>
  <c r="A19289" i="91"/>
  <c r="A19290" i="91"/>
  <c r="A19291" i="91"/>
  <c r="A19292" i="91"/>
  <c r="A19293" i="91"/>
  <c r="A19294" i="91"/>
  <c r="A19295" i="91"/>
  <c r="A19296" i="91"/>
  <c r="A19297" i="91"/>
  <c r="A19298" i="91"/>
  <c r="A19299" i="91"/>
  <c r="A19300" i="91"/>
  <c r="A19301" i="91"/>
  <c r="A19302" i="91"/>
  <c r="A19303" i="91"/>
  <c r="A19304" i="91"/>
  <c r="A19305" i="91"/>
  <c r="A19306" i="91"/>
  <c r="A19307" i="91"/>
  <c r="A19308" i="91"/>
  <c r="A19309" i="91"/>
  <c r="A19314" i="91"/>
  <c r="A19315" i="91"/>
  <c r="A19316" i="91"/>
  <c r="A19317" i="91"/>
  <c r="A19318" i="91"/>
  <c r="A19319" i="91"/>
  <c r="A19320" i="91"/>
  <c r="A19321" i="91"/>
  <c r="A19322" i="91"/>
  <c r="A19323" i="91"/>
  <c r="A19324" i="91"/>
  <c r="A19325" i="91"/>
  <c r="A19326" i="91"/>
  <c r="A19327" i="91"/>
  <c r="A19328" i="91"/>
  <c r="A19329" i="91"/>
  <c r="A19330" i="91"/>
  <c r="A19331" i="91"/>
  <c r="A19332" i="91"/>
  <c r="A19333" i="91"/>
  <c r="A19334" i="91"/>
  <c r="A19335" i="91"/>
  <c r="A19336" i="91"/>
  <c r="A19337" i="91"/>
  <c r="A19338" i="91"/>
  <c r="A19339" i="91"/>
  <c r="A19340" i="91"/>
  <c r="A19341" i="91"/>
  <c r="A19342" i="91"/>
  <c r="A19343" i="91"/>
  <c r="A19344" i="91"/>
  <c r="A19345" i="91"/>
  <c r="A19346" i="91"/>
  <c r="A19347" i="91"/>
  <c r="A19348" i="91"/>
  <c r="A19349" i="91"/>
  <c r="A19350" i="91"/>
  <c r="A19351" i="91"/>
  <c r="A19352" i="91"/>
  <c r="A19353" i="91"/>
  <c r="A19354" i="91"/>
  <c r="A19355" i="91"/>
  <c r="A19356" i="91"/>
  <c r="A19357" i="91"/>
  <c r="A19358" i="91"/>
  <c r="A19359" i="91"/>
  <c r="A19360" i="91"/>
  <c r="A19361" i="91"/>
  <c r="A19362" i="91"/>
  <c r="A19363" i="91"/>
  <c r="A19364" i="91"/>
  <c r="A19365" i="91"/>
  <c r="A19368" i="91"/>
  <c r="A19369" i="91"/>
  <c r="A19370" i="91"/>
  <c r="A19371" i="91"/>
  <c r="A19372" i="91"/>
  <c r="A19374" i="91"/>
  <c r="A19375" i="91"/>
  <c r="A19376" i="91"/>
  <c r="A19377" i="91"/>
  <c r="A19378" i="91"/>
  <c r="A19379" i="91"/>
  <c r="A19380" i="91"/>
  <c r="A19381" i="91"/>
  <c r="A19382" i="91"/>
  <c r="A19383" i="91"/>
  <c r="A19384" i="91"/>
  <c r="A19385" i="91"/>
  <c r="A19386" i="91"/>
  <c r="A19387" i="91"/>
  <c r="A19388" i="91"/>
  <c r="A19389" i="91"/>
  <c r="A19390" i="91"/>
  <c r="A19391" i="91"/>
  <c r="A19392" i="91"/>
  <c r="A19393" i="91"/>
  <c r="A19394" i="91"/>
  <c r="A19395" i="91"/>
  <c r="A19396" i="91"/>
  <c r="A19397" i="91"/>
  <c r="A19398" i="91"/>
  <c r="A19399" i="91"/>
  <c r="A19400" i="91"/>
  <c r="A19401" i="91"/>
  <c r="A19402" i="91"/>
  <c r="A19403" i="91"/>
  <c r="A19404" i="91"/>
  <c r="A19405" i="91"/>
  <c r="A19406" i="91"/>
  <c r="A19407" i="91"/>
  <c r="A19408" i="91"/>
  <c r="A19409" i="91"/>
  <c r="A19410" i="91"/>
  <c r="A19411" i="91"/>
  <c r="A19412" i="91"/>
  <c r="A19413" i="91"/>
  <c r="A19414" i="91"/>
  <c r="A19415" i="91"/>
  <c r="A19416" i="91"/>
  <c r="A19417" i="91"/>
  <c r="A19418" i="91"/>
  <c r="A19419" i="91"/>
  <c r="A19420" i="91"/>
  <c r="A19421" i="91"/>
  <c r="A19422" i="91"/>
  <c r="A19423" i="91"/>
  <c r="A19426" i="91"/>
  <c r="A19427" i="91"/>
  <c r="A19428" i="91"/>
  <c r="A19430" i="91"/>
  <c r="A19431" i="91"/>
  <c r="A19432" i="91"/>
  <c r="A19433" i="91"/>
  <c r="A19434" i="91"/>
  <c r="A19435" i="91"/>
  <c r="A19436" i="91"/>
  <c r="A19437" i="91"/>
  <c r="A19438" i="91"/>
  <c r="A19439" i="91"/>
  <c r="A19440" i="91"/>
  <c r="A19441" i="91"/>
  <c r="A19442" i="91"/>
  <c r="A19443" i="91"/>
  <c r="A19444" i="91"/>
  <c r="A19445" i="91"/>
  <c r="A19446" i="91"/>
  <c r="A19447" i="91"/>
  <c r="A19448" i="91"/>
  <c r="A19449" i="91"/>
  <c r="A19450" i="91"/>
  <c r="A19451" i="91"/>
  <c r="A19452" i="91"/>
  <c r="A19453" i="91"/>
  <c r="A19454" i="91"/>
  <c r="A19455" i="91"/>
  <c r="A19456" i="91"/>
  <c r="A19457" i="91"/>
  <c r="A19458" i="91"/>
  <c r="A19459" i="91"/>
  <c r="A19460" i="91"/>
  <c r="A19461" i="91"/>
  <c r="A19462" i="91"/>
  <c r="A19463" i="91"/>
  <c r="A19464" i="91"/>
  <c r="A19465" i="91"/>
  <c r="A19466" i="91"/>
  <c r="A19467" i="91"/>
  <c r="A19468" i="91"/>
  <c r="A19469" i="91"/>
  <c r="A19470" i="91"/>
  <c r="A19471" i="91"/>
  <c r="A19472" i="91"/>
  <c r="A19473" i="91"/>
  <c r="A19474" i="91"/>
  <c r="A19475" i="91"/>
  <c r="A19476" i="91"/>
  <c r="A19477" i="91"/>
  <c r="A19478" i="91"/>
  <c r="A19479" i="91"/>
  <c r="A19482" i="91"/>
  <c r="A19483" i="91"/>
  <c r="A19484" i="91"/>
  <c r="A19486" i="91"/>
  <c r="A19487" i="91"/>
  <c r="A19488" i="91"/>
  <c r="A19489" i="91"/>
  <c r="A19490" i="91"/>
  <c r="A19491" i="91"/>
  <c r="A19492" i="91"/>
  <c r="A19493" i="91"/>
  <c r="A19494" i="91"/>
  <c r="A19495" i="91"/>
  <c r="A19496" i="91"/>
  <c r="A19497" i="91"/>
  <c r="A19498" i="91"/>
  <c r="A19499" i="91"/>
  <c r="A19500" i="91"/>
  <c r="A19501" i="91"/>
  <c r="A19502" i="91"/>
  <c r="A19503" i="91"/>
  <c r="A19504" i="91"/>
  <c r="A19505" i="91"/>
  <c r="A19506" i="91"/>
  <c r="A19507" i="91"/>
  <c r="A19508" i="91"/>
  <c r="A19509" i="91"/>
  <c r="A19510" i="91"/>
  <c r="A19511" i="91"/>
  <c r="A19512" i="91"/>
  <c r="A19513" i="91"/>
  <c r="A19514" i="91"/>
  <c r="A19515" i="91"/>
  <c r="A19516" i="91"/>
  <c r="A19517" i="91"/>
  <c r="A19518" i="91"/>
  <c r="A19519" i="91"/>
  <c r="A19520" i="91"/>
  <c r="A19521" i="91"/>
  <c r="A19522" i="91"/>
  <c r="A19523" i="91"/>
  <c r="A19524" i="91"/>
  <c r="A19525" i="91"/>
  <c r="A19526" i="91"/>
  <c r="A19527" i="91"/>
  <c r="A19528" i="91"/>
  <c r="A19529" i="91"/>
  <c r="A19530" i="91"/>
  <c r="A19531" i="91"/>
  <c r="A19532" i="91"/>
  <c r="A19533" i="91"/>
  <c r="A19534" i="91"/>
  <c r="A19535" i="91"/>
  <c r="A19538" i="91"/>
  <c r="A19539" i="91"/>
  <c r="A19540" i="91"/>
  <c r="A19541" i="91"/>
  <c r="A19544" i="91"/>
  <c r="A19545" i="91"/>
  <c r="A19546" i="91"/>
  <c r="A19547" i="91"/>
  <c r="A19548" i="91"/>
  <c r="A19549" i="91"/>
  <c r="A19550" i="91"/>
  <c r="A19551" i="91"/>
  <c r="A19552" i="91"/>
  <c r="A19553" i="91"/>
  <c r="A19554" i="91"/>
  <c r="A19555" i="91"/>
  <c r="A19556" i="91"/>
  <c r="A19557" i="91"/>
  <c r="A19558" i="91"/>
  <c r="A19559" i="91"/>
  <c r="A19560" i="91"/>
  <c r="A19561" i="91"/>
  <c r="A19562" i="91"/>
  <c r="A19563" i="91"/>
  <c r="A19564" i="91"/>
  <c r="A19565" i="91"/>
  <c r="A19566" i="91"/>
  <c r="A19567" i="91"/>
  <c r="A19568" i="91"/>
  <c r="A19569" i="91"/>
  <c r="A19570" i="91"/>
  <c r="A19571" i="91"/>
  <c r="A19572" i="91"/>
  <c r="A19573" i="91"/>
  <c r="A19574" i="91"/>
  <c r="A19575" i="91"/>
  <c r="A19576" i="91"/>
  <c r="A19577" i="91"/>
  <c r="A19578" i="91"/>
  <c r="A19579" i="91"/>
  <c r="A19580" i="91"/>
  <c r="A19581" i="91"/>
  <c r="A19582" i="91"/>
  <c r="A19583" i="91"/>
  <c r="A19584" i="91"/>
  <c r="A19585" i="91"/>
  <c r="A19586" i="91"/>
  <c r="A19587" i="91"/>
  <c r="A19588" i="91"/>
  <c r="A19589" i="91"/>
  <c r="A19590" i="91"/>
  <c r="A19591" i="91"/>
  <c r="A19592" i="91"/>
  <c r="A19593" i="91"/>
  <c r="A19594" i="91"/>
  <c r="A19595" i="91"/>
  <c r="A19596" i="91"/>
  <c r="A19600" i="91"/>
  <c r="A19601" i="91"/>
  <c r="A19602" i="91"/>
  <c r="A19603" i="91"/>
  <c r="A19604" i="91"/>
  <c r="A19605" i="91"/>
  <c r="A19606" i="91"/>
  <c r="A19607" i="91"/>
  <c r="A19608" i="91"/>
  <c r="A19609" i="91"/>
  <c r="A19610" i="91"/>
  <c r="A19611" i="91"/>
  <c r="A19612" i="91"/>
  <c r="A19613" i="91"/>
  <c r="A19614" i="91"/>
  <c r="A19615" i="91"/>
  <c r="A19616" i="91"/>
  <c r="A19617" i="91"/>
  <c r="A19618" i="91"/>
  <c r="A19619" i="91"/>
  <c r="A19620" i="91"/>
  <c r="A19621" i="91"/>
  <c r="A19622" i="91"/>
  <c r="A19623" i="91"/>
  <c r="A19624" i="91"/>
  <c r="A19625" i="91"/>
  <c r="A19626" i="91"/>
  <c r="A19627" i="91"/>
  <c r="A19628" i="91"/>
  <c r="A19629" i="91"/>
  <c r="A19630" i="91"/>
  <c r="A19631" i="91"/>
  <c r="A19632" i="91"/>
  <c r="A19633" i="91"/>
  <c r="A19634" i="91"/>
  <c r="A19635" i="91"/>
  <c r="A19636" i="91"/>
  <c r="A19637" i="91"/>
  <c r="A19638" i="91"/>
  <c r="A19639" i="91"/>
  <c r="A19640" i="91"/>
  <c r="A19641" i="91"/>
  <c r="A19642" i="91"/>
  <c r="A19643" i="91"/>
  <c r="A19644" i="91"/>
  <c r="A19645" i="91"/>
  <c r="A19646" i="91"/>
  <c r="A19647" i="91"/>
  <c r="A19648" i="91"/>
  <c r="A19649" i="91"/>
  <c r="A19650" i="91"/>
  <c r="A19651" i="91"/>
  <c r="A19652" i="91"/>
  <c r="A19656" i="91"/>
  <c r="A19657" i="91"/>
  <c r="A19658" i="91"/>
  <c r="A19659" i="91"/>
  <c r="A19660" i="91"/>
  <c r="A19661" i="91"/>
  <c r="A19662" i="91"/>
  <c r="A19663" i="91"/>
  <c r="A19664" i="91"/>
  <c r="A19665" i="91"/>
  <c r="A19666" i="91"/>
  <c r="A19667" i="91"/>
  <c r="A19668" i="91"/>
  <c r="A19669" i="91"/>
  <c r="A19670" i="91"/>
  <c r="A19671" i="91"/>
  <c r="A19672" i="91"/>
  <c r="A19673" i="91"/>
  <c r="A19674" i="91"/>
  <c r="A19675" i="91"/>
  <c r="A19676" i="91"/>
  <c r="A19677" i="91"/>
  <c r="A19678" i="91"/>
  <c r="A19679" i="91"/>
  <c r="A19680" i="91"/>
  <c r="A19681" i="91"/>
  <c r="A19682" i="91"/>
  <c r="A19683" i="91"/>
  <c r="A19684" i="91"/>
  <c r="A19685" i="91"/>
  <c r="A19686" i="91"/>
  <c r="A19687" i="91"/>
  <c r="A19688" i="91"/>
  <c r="A19689" i="91"/>
  <c r="A19690" i="91"/>
  <c r="A19691" i="91"/>
  <c r="A19692" i="91"/>
  <c r="A19693" i="91"/>
  <c r="A19694" i="91"/>
  <c r="A19695" i="91"/>
  <c r="A19696" i="91"/>
  <c r="A19697" i="91"/>
  <c r="A19698" i="91"/>
  <c r="A19699" i="91"/>
  <c r="A19700" i="91"/>
  <c r="A19701" i="91"/>
  <c r="A19702" i="91"/>
  <c r="A19703" i="91"/>
  <c r="A19704" i="91"/>
  <c r="A19705" i="91"/>
  <c r="A19706" i="91"/>
  <c r="A19707" i="91"/>
  <c r="A19708" i="91"/>
  <c r="A19710" i="91"/>
  <c r="A19711" i="91"/>
  <c r="A19714" i="91"/>
  <c r="A19715" i="91"/>
  <c r="A19716" i="91"/>
  <c r="A19717" i="91"/>
  <c r="A19718" i="91"/>
  <c r="A19719" i="91"/>
  <c r="A19720" i="91"/>
  <c r="A19721" i="91"/>
  <c r="A19722" i="91"/>
  <c r="A19723" i="91"/>
  <c r="A19724" i="91"/>
  <c r="A19725" i="91"/>
  <c r="A19726" i="91"/>
  <c r="A19727" i="91"/>
  <c r="A19728" i="91"/>
  <c r="A19729" i="91"/>
  <c r="A19730" i="91"/>
  <c r="A19731" i="91"/>
  <c r="A19732" i="91"/>
  <c r="A19733" i="91"/>
  <c r="A19734" i="91"/>
  <c r="A19735" i="91"/>
  <c r="A19736" i="91"/>
  <c r="A19737" i="91"/>
  <c r="A19738" i="91"/>
  <c r="A19739" i="91"/>
  <c r="A19740" i="91"/>
  <c r="A19741" i="91"/>
  <c r="A19742" i="91"/>
  <c r="A19743" i="91"/>
  <c r="A19744" i="91"/>
  <c r="A19745" i="91"/>
  <c r="A19746" i="91"/>
  <c r="A19747" i="91"/>
  <c r="A19748" i="91"/>
  <c r="A19749" i="91"/>
  <c r="A19750" i="91"/>
  <c r="A19751" i="91"/>
  <c r="A19752" i="91"/>
  <c r="A19753" i="91"/>
  <c r="A19754" i="91"/>
  <c r="A19755" i="91"/>
  <c r="A19756" i="91"/>
  <c r="A19757" i="91"/>
  <c r="A19758" i="91"/>
  <c r="A19759" i="91"/>
  <c r="A19760" i="91"/>
  <c r="A19761" i="91"/>
  <c r="A19762" i="91"/>
  <c r="A19763" i="91"/>
  <c r="A19764" i="91"/>
  <c r="A19765" i="91"/>
  <c r="A19770" i="91"/>
  <c r="A19771" i="91"/>
  <c r="A19772" i="91"/>
  <c r="A19773" i="91"/>
  <c r="A19774" i="91"/>
  <c r="A19775" i="91"/>
  <c r="A19776" i="91"/>
  <c r="A19777" i="91"/>
  <c r="A19778" i="91"/>
  <c r="A19779" i="91"/>
  <c r="A19780" i="91"/>
  <c r="A19781" i="91"/>
  <c r="A19782" i="91"/>
  <c r="A19783" i="91"/>
  <c r="A19784" i="91"/>
  <c r="A19785" i="91"/>
  <c r="A19786" i="91"/>
  <c r="A19787" i="91"/>
  <c r="A19788" i="91"/>
  <c r="A19789" i="91"/>
  <c r="A19790" i="91"/>
  <c r="A19791" i="91"/>
  <c r="A19792" i="91"/>
  <c r="A19793" i="91"/>
  <c r="A19794" i="91"/>
  <c r="A19795" i="91"/>
  <c r="A19796" i="91"/>
  <c r="A19797" i="91"/>
  <c r="A19798" i="91"/>
  <c r="A19799" i="91"/>
  <c r="A19800" i="91"/>
  <c r="A19801" i="91"/>
  <c r="A19802" i="91"/>
  <c r="A19803" i="91"/>
  <c r="A19804" i="91"/>
  <c r="A19805" i="91"/>
  <c r="A19806" i="91"/>
  <c r="A19807" i="91"/>
  <c r="A19808" i="91"/>
  <c r="A19809" i="91"/>
  <c r="A19810" i="91"/>
  <c r="A19811" i="91"/>
  <c r="A19812" i="91"/>
  <c r="A19813" i="91"/>
  <c r="A19814" i="91"/>
  <c r="A19815" i="91"/>
  <c r="A19816" i="91"/>
  <c r="A19817" i="91"/>
  <c r="A19818" i="91"/>
  <c r="A19819" i="91"/>
  <c r="A19820" i="91"/>
  <c r="A19821" i="91"/>
  <c r="A19826" i="91"/>
  <c r="A19827" i="91"/>
  <c r="A19828" i="91"/>
  <c r="A19829" i="91"/>
  <c r="A19830" i="91"/>
  <c r="A19831" i="91"/>
  <c r="A19832" i="91"/>
  <c r="A19833" i="91"/>
  <c r="A19834" i="91"/>
  <c r="A19835" i="91"/>
  <c r="A19836" i="91"/>
  <c r="A19837" i="91"/>
  <c r="A19838" i="91"/>
  <c r="A19839" i="91"/>
  <c r="A19840" i="91"/>
  <c r="A19841" i="91"/>
  <c r="A19842" i="91"/>
  <c r="A19843" i="91"/>
  <c r="A19844" i="91"/>
  <c r="A19845" i="91"/>
  <c r="A19846" i="91"/>
  <c r="A19847" i="91"/>
  <c r="A19848" i="91"/>
  <c r="A19849" i="91"/>
  <c r="A19850" i="91"/>
  <c r="A19851" i="91"/>
  <c r="A19852" i="91"/>
  <c r="A19853" i="91"/>
  <c r="A19854" i="91"/>
  <c r="A19855" i="91"/>
  <c r="A19856" i="91"/>
  <c r="A19857" i="91"/>
  <c r="A19858" i="91"/>
  <c r="A19859" i="91"/>
  <c r="A19860" i="91"/>
  <c r="A19861" i="91"/>
  <c r="A19862" i="91"/>
  <c r="A19863" i="91"/>
  <c r="A19864" i="91"/>
  <c r="A19865" i="91"/>
  <c r="A19866" i="91"/>
  <c r="A19867" i="91"/>
  <c r="A19868" i="91"/>
  <c r="A19869" i="91"/>
  <c r="A19870" i="91"/>
  <c r="A19871" i="91"/>
  <c r="A19872" i="91"/>
  <c r="A19873" i="91"/>
  <c r="A19874" i="91"/>
  <c r="A19875" i="91"/>
  <c r="A19876" i="91"/>
  <c r="A19877" i="91"/>
  <c r="A19880" i="91"/>
  <c r="A19881" i="91"/>
  <c r="A19882" i="91"/>
  <c r="A19883" i="91"/>
  <c r="A19884" i="91"/>
  <c r="A19886" i="91"/>
  <c r="A19887" i="91"/>
  <c r="A19888" i="91"/>
  <c r="A19889" i="91"/>
  <c r="A19890" i="91"/>
  <c r="A19891" i="91"/>
  <c r="A19892" i="91"/>
  <c r="A19893" i="91"/>
  <c r="A19894" i="91"/>
  <c r="A19895" i="91"/>
  <c r="A19896" i="91"/>
  <c r="A19897" i="91"/>
  <c r="A19898" i="91"/>
  <c r="A19899" i="91"/>
  <c r="A19900" i="91"/>
  <c r="A19901" i="91"/>
  <c r="A19902" i="91"/>
  <c r="A19903" i="91"/>
  <c r="A19904" i="91"/>
  <c r="A19905" i="91"/>
  <c r="A19906" i="91"/>
  <c r="A19907" i="91"/>
  <c r="A19908" i="91"/>
  <c r="A19909" i="91"/>
  <c r="A19910" i="91"/>
  <c r="A19911" i="91"/>
  <c r="A19912" i="91"/>
  <c r="A19913" i="91"/>
  <c r="A19914" i="91"/>
  <c r="A19915" i="91"/>
  <c r="A19916" i="91"/>
  <c r="A19917" i="91"/>
  <c r="A19918" i="91"/>
  <c r="A19919" i="91"/>
  <c r="A19920" i="91"/>
  <c r="A19921" i="91"/>
  <c r="A19922" i="91"/>
  <c r="A19923" i="91"/>
  <c r="A19924" i="91"/>
  <c r="A19925" i="91"/>
  <c r="A19926" i="91"/>
  <c r="A19927" i="91"/>
  <c r="A19928" i="91"/>
  <c r="A19929" i="91"/>
  <c r="A19930" i="91"/>
  <c r="A19931" i="91"/>
  <c r="A19932" i="91"/>
  <c r="A19933" i="91"/>
  <c r="A19934" i="91"/>
  <c r="A19935" i="91"/>
  <c r="A19938" i="91"/>
  <c r="A19939" i="91"/>
  <c r="A19940" i="91"/>
  <c r="A19942" i="91"/>
  <c r="A19943" i="91"/>
  <c r="A19944" i="91"/>
  <c r="A19945" i="91"/>
  <c r="A19946" i="91"/>
  <c r="A19947" i="91"/>
  <c r="A19948" i="91"/>
  <c r="A19949" i="91"/>
  <c r="A19950" i="91"/>
  <c r="A19951" i="91"/>
  <c r="A19952" i="91"/>
  <c r="A19953" i="91"/>
  <c r="A19954" i="91"/>
  <c r="A19955" i="91"/>
  <c r="A19956" i="91"/>
  <c r="A19957" i="91"/>
  <c r="A19958" i="91"/>
  <c r="A19959" i="91"/>
  <c r="A19960" i="91"/>
  <c r="A19961" i="91"/>
  <c r="A19962" i="91"/>
  <c r="A19963" i="91"/>
  <c r="A19964" i="91"/>
  <c r="A19965" i="91"/>
  <c r="A19966" i="91"/>
  <c r="A19967" i="91"/>
  <c r="A19968" i="91"/>
  <c r="A19969" i="91"/>
  <c r="A19970" i="91"/>
  <c r="A19971" i="91"/>
  <c r="A19972" i="91"/>
  <c r="A19973" i="91"/>
  <c r="A19974" i="91"/>
  <c r="A19975" i="91"/>
  <c r="A19976" i="91"/>
  <c r="A19977" i="91"/>
  <c r="A19978" i="91"/>
  <c r="A19979" i="91"/>
  <c r="A19980" i="91"/>
  <c r="A19981" i="91"/>
  <c r="A19982" i="91"/>
  <c r="A19983" i="91"/>
  <c r="A19984" i="91"/>
  <c r="A19985" i="91"/>
  <c r="A19986" i="91"/>
  <c r="A19987" i="91"/>
  <c r="A19988" i="91"/>
  <c r="A19989" i="91"/>
  <c r="A19990" i="91"/>
  <c r="A19991" i="91"/>
  <c r="A19994" i="91"/>
  <c r="A19995" i="91"/>
  <c r="A19996" i="91"/>
  <c r="A19998" i="91"/>
  <c r="A19999" i="91"/>
  <c r="A20000" i="91"/>
  <c r="A20001" i="91"/>
  <c r="A20002" i="91"/>
  <c r="A20003" i="91"/>
  <c r="A20004" i="91"/>
  <c r="A20005" i="91"/>
  <c r="A20006" i="91"/>
  <c r="A20007" i="91"/>
  <c r="A20008" i="91"/>
  <c r="A20009" i="91"/>
  <c r="A20010" i="91"/>
  <c r="A20011" i="91"/>
  <c r="A20012" i="91"/>
  <c r="A20013" i="91"/>
  <c r="A20014" i="91"/>
  <c r="A20015" i="91"/>
  <c r="A20016" i="91"/>
  <c r="A20017" i="91"/>
  <c r="A20018" i="91"/>
  <c r="A20019" i="91"/>
  <c r="A20020" i="91"/>
  <c r="A20021" i="91"/>
  <c r="A20022" i="91"/>
  <c r="A20023" i="91"/>
  <c r="A20024" i="91"/>
  <c r="A20025" i="91"/>
  <c r="A20026" i="91"/>
  <c r="A20027" i="91"/>
  <c r="A20028" i="91"/>
  <c r="A20029" i="91"/>
  <c r="A20030" i="91"/>
  <c r="A20031" i="91"/>
  <c r="A20032" i="91"/>
  <c r="A20033" i="91"/>
  <c r="A20034" i="91"/>
  <c r="A20035" i="91"/>
  <c r="A20036" i="91"/>
  <c r="A20037" i="91"/>
  <c r="A20038" i="91"/>
  <c r="A20039" i="91"/>
  <c r="A20040" i="91"/>
  <c r="A20041" i="91"/>
  <c r="A20042" i="91"/>
  <c r="A20043" i="91"/>
  <c r="A20044" i="91"/>
  <c r="A20045" i="91"/>
  <c r="A20046" i="91"/>
  <c r="A20047" i="91"/>
  <c r="A20050" i="91"/>
  <c r="A20051" i="91"/>
  <c r="A20052" i="91"/>
  <c r="A20053" i="91"/>
  <c r="A20056" i="91"/>
  <c r="A20057" i="91"/>
  <c r="A20058" i="91"/>
  <c r="A20059" i="91"/>
  <c r="A20060" i="91"/>
  <c r="A20061" i="91"/>
  <c r="A20062" i="91"/>
  <c r="A20063" i="91"/>
  <c r="A20064" i="91"/>
  <c r="A20065" i="91"/>
  <c r="A20066" i="91"/>
  <c r="A20067" i="91"/>
  <c r="A20068" i="91"/>
  <c r="A20069" i="91"/>
  <c r="A20070" i="91"/>
  <c r="A20071" i="91"/>
  <c r="A20072" i="91"/>
  <c r="A20073" i="91"/>
  <c r="A20074" i="91"/>
  <c r="A20075" i="91"/>
  <c r="A20076" i="91"/>
  <c r="A20077" i="91"/>
  <c r="A20078" i="91"/>
  <c r="A20079" i="91"/>
  <c r="A20080" i="91"/>
  <c r="A20081" i="91"/>
  <c r="A20082" i="91"/>
  <c r="A20083" i="91"/>
  <c r="A20084" i="91"/>
  <c r="A20085" i="91"/>
  <c r="A20086" i="91"/>
  <c r="A20087" i="91"/>
  <c r="A20088" i="91"/>
  <c r="A20089" i="91"/>
  <c r="A20090" i="91"/>
  <c r="A20091" i="91"/>
  <c r="A20092" i="91"/>
  <c r="A20093" i="91"/>
  <c r="A20094" i="91"/>
  <c r="A20095" i="91"/>
  <c r="A20096" i="91"/>
  <c r="A20097" i="91"/>
  <c r="A20098" i="91"/>
  <c r="A20099" i="91"/>
  <c r="A20100" i="91"/>
  <c r="A20101" i="91"/>
  <c r="A20102" i="91"/>
  <c r="A20103" i="91"/>
  <c r="A20104" i="91"/>
  <c r="A20105" i="91"/>
  <c r="A20106" i="91"/>
  <c r="A20107" i="91"/>
  <c r="A20108" i="91"/>
  <c r="A20112" i="91"/>
  <c r="A20113" i="91"/>
  <c r="A20114" i="91"/>
  <c r="A20115" i="91"/>
  <c r="A20116" i="91"/>
  <c r="A20117" i="91"/>
  <c r="A20118" i="91"/>
  <c r="A20119" i="91"/>
  <c r="A20120" i="91"/>
  <c r="A20121" i="91"/>
  <c r="A20122" i="91"/>
  <c r="A20123" i="91"/>
  <c r="A20124" i="91"/>
  <c r="A20125" i="91"/>
  <c r="A20126" i="91"/>
  <c r="A20127" i="91"/>
  <c r="A20128" i="91"/>
  <c r="A20129" i="91"/>
  <c r="A20130" i="91"/>
  <c r="A20131" i="91"/>
  <c r="A20132" i="91"/>
  <c r="A20133" i="91"/>
  <c r="A20134" i="91"/>
  <c r="A20135" i="91"/>
  <c r="A20136" i="91"/>
  <c r="A20137" i="91"/>
  <c r="A20138" i="91"/>
  <c r="A20139" i="91"/>
  <c r="A20140" i="91"/>
  <c r="A20141" i="91"/>
  <c r="A20142" i="91"/>
  <c r="A20143" i="91"/>
  <c r="A20144" i="91"/>
  <c r="A20145" i="91"/>
  <c r="A20146" i="91"/>
  <c r="A20147" i="91"/>
  <c r="A20148" i="91"/>
  <c r="A20149" i="91"/>
  <c r="A20150" i="91"/>
  <c r="A20151" i="91"/>
  <c r="A20152" i="91"/>
  <c r="A20153" i="91"/>
  <c r="A20154" i="91"/>
  <c r="A20155" i="91"/>
  <c r="A20156" i="91"/>
  <c r="A20157" i="91"/>
  <c r="A20158" i="91"/>
  <c r="A20159" i="91"/>
  <c r="A20160" i="91"/>
  <c r="A20161" i="91"/>
  <c r="A20162" i="91"/>
  <c r="A20163" i="91"/>
  <c r="A20164" i="91"/>
  <c r="A20168" i="91"/>
  <c r="A20169" i="91"/>
  <c r="A20170" i="91"/>
  <c r="A20171" i="91"/>
  <c r="A20172" i="91"/>
  <c r="A20173" i="91"/>
  <c r="A20174" i="91"/>
  <c r="A20175" i="91"/>
  <c r="A20176" i="91"/>
  <c r="A20177" i="91"/>
  <c r="A20178" i="91"/>
  <c r="A20179" i="91"/>
  <c r="A20180" i="91"/>
  <c r="A20181" i="91"/>
  <c r="A20182" i="91"/>
  <c r="A20183" i="91"/>
  <c r="A20184" i="91"/>
  <c r="A20185" i="91"/>
  <c r="A20186" i="91"/>
  <c r="A20187" i="91"/>
  <c r="A20188" i="91"/>
  <c r="A20189" i="91"/>
  <c r="A20190" i="91"/>
  <c r="A20191" i="91"/>
  <c r="A20192" i="91"/>
  <c r="A20193" i="91"/>
  <c r="A20194" i="91"/>
  <c r="A20195" i="91"/>
  <c r="A20196" i="91"/>
  <c r="A20197" i="91"/>
  <c r="A20198" i="91"/>
  <c r="A20199" i="91"/>
  <c r="A20200" i="91"/>
  <c r="A20201" i="91"/>
  <c r="A20202" i="91"/>
  <c r="A20203" i="91"/>
  <c r="A20204" i="91"/>
  <c r="A20205" i="91"/>
  <c r="A20206" i="91"/>
  <c r="A20207" i="91"/>
  <c r="A20208" i="91"/>
  <c r="A20209" i="91"/>
  <c r="A20210" i="91"/>
  <c r="A20211" i="91"/>
  <c r="A20212" i="91"/>
  <c r="A20213" i="91"/>
  <c r="A20214" i="91"/>
  <c r="A20215" i="91"/>
  <c r="A20216" i="91"/>
  <c r="A20217" i="91"/>
  <c r="A20218" i="91"/>
  <c r="A20219" i="91"/>
  <c r="A20220" i="91"/>
  <c r="A20222" i="91"/>
  <c r="A20223" i="91"/>
  <c r="A20226" i="91"/>
  <c r="A20227" i="91"/>
  <c r="A20228" i="91"/>
  <c r="A20229" i="91"/>
  <c r="A20230" i="91"/>
  <c r="A20231" i="91"/>
  <c r="A20232" i="91"/>
  <c r="A20233" i="91"/>
  <c r="A20234" i="91"/>
  <c r="A20235" i="91"/>
  <c r="A20236" i="91"/>
  <c r="A20237" i="91"/>
  <c r="A20238" i="91"/>
  <c r="A20239" i="91"/>
  <c r="A20240" i="91"/>
  <c r="A20241" i="91"/>
  <c r="A20242" i="91"/>
  <c r="A20243" i="91"/>
  <c r="A20244" i="91"/>
  <c r="A20245" i="91"/>
  <c r="A20246" i="91"/>
  <c r="A20247" i="91"/>
  <c r="A20248" i="91"/>
  <c r="A20249" i="91"/>
  <c r="A20250" i="91"/>
  <c r="A20251" i="91"/>
  <c r="A20252" i="91"/>
  <c r="A20253" i="91"/>
  <c r="A20254" i="91"/>
  <c r="A20255" i="91"/>
  <c r="A20256" i="91"/>
  <c r="A20257" i="91"/>
  <c r="A20258" i="91"/>
  <c r="A20259" i="91"/>
  <c r="A20260" i="91"/>
  <c r="A20261" i="91"/>
  <c r="A20262" i="91"/>
  <c r="A20263" i="91"/>
  <c r="A20264" i="91"/>
  <c r="A20265" i="91"/>
  <c r="A20266" i="91"/>
  <c r="A20267" i="91"/>
  <c r="A20268" i="91"/>
  <c r="A20269" i="91"/>
  <c r="A20270" i="91"/>
  <c r="A20271" i="91"/>
  <c r="A20272" i="91"/>
  <c r="A20273" i="91"/>
  <c r="A20274" i="91"/>
  <c r="A20275" i="91"/>
  <c r="A20276" i="91"/>
  <c r="A20277" i="91"/>
  <c r="A20282" i="91"/>
  <c r="A20283" i="91"/>
  <c r="A20284" i="91"/>
  <c r="A20285" i="91"/>
  <c r="A20286" i="91"/>
  <c r="A20287" i="91"/>
  <c r="A20288" i="91"/>
  <c r="A20289" i="91"/>
  <c r="A20290" i="91"/>
  <c r="A20291" i="91"/>
  <c r="A20292" i="91"/>
  <c r="A20293" i="91"/>
  <c r="A20294" i="91"/>
  <c r="A20295" i="91"/>
  <c r="A20296" i="91"/>
  <c r="A20297" i="91"/>
  <c r="A20298" i="91"/>
  <c r="A20299" i="91"/>
  <c r="A20300" i="91"/>
  <c r="A20301" i="91"/>
  <c r="A20302" i="91"/>
  <c r="A20303" i="91"/>
  <c r="A20304" i="91"/>
  <c r="A20305" i="91"/>
  <c r="A20306" i="91"/>
  <c r="A20307" i="91"/>
  <c r="A20308" i="91"/>
  <c r="A20309" i="91"/>
  <c r="A20310" i="91"/>
  <c r="A20311" i="91"/>
  <c r="A20312" i="91"/>
  <c r="A20313" i="91"/>
  <c r="A20314" i="91"/>
  <c r="A20315" i="91"/>
  <c r="A20316" i="91"/>
  <c r="A20317" i="91"/>
  <c r="A20318" i="91"/>
  <c r="A20319" i="91"/>
  <c r="A20320" i="91"/>
  <c r="A20321" i="91"/>
  <c r="A20322" i="91"/>
  <c r="A20323" i="91"/>
  <c r="A20324" i="91"/>
  <c r="A20325" i="91"/>
  <c r="A20326" i="91"/>
  <c r="A20327" i="91"/>
  <c r="A20328" i="91"/>
  <c r="A20329" i="91"/>
  <c r="A20330" i="91"/>
  <c r="A20331" i="91"/>
  <c r="A20332" i="91"/>
  <c r="A20333" i="91"/>
  <c r="A20338" i="91"/>
  <c r="A20339" i="91"/>
  <c r="A20340" i="91"/>
  <c r="A20341" i="91"/>
  <c r="A20342" i="91"/>
  <c r="A20343" i="91"/>
  <c r="A20344" i="91"/>
  <c r="A20345" i="91"/>
  <c r="A20346" i="91"/>
  <c r="A20347" i="91"/>
  <c r="A20348" i="91"/>
  <c r="A20349" i="91"/>
  <c r="A20350" i="91"/>
  <c r="A20351" i="91"/>
  <c r="A20352" i="91"/>
  <c r="A20353" i="91"/>
  <c r="A20354" i="91"/>
  <c r="A20355" i="91"/>
  <c r="A20356" i="91"/>
  <c r="A20357" i="91"/>
  <c r="A20358" i="91"/>
  <c r="A20359" i="91"/>
  <c r="A20360" i="91"/>
  <c r="A20361" i="91"/>
  <c r="A20362" i="91"/>
  <c r="A20363" i="91"/>
  <c r="A20364" i="91"/>
  <c r="A20365" i="91"/>
  <c r="A20366" i="91"/>
  <c r="A20367" i="91"/>
  <c r="A20368" i="91"/>
  <c r="A20369" i="91"/>
  <c r="A20370" i="91"/>
  <c r="A20371" i="91"/>
  <c r="A20372" i="91"/>
  <c r="A20373" i="91"/>
  <c r="A20374" i="91"/>
  <c r="A20375" i="91"/>
  <c r="A20376" i="91"/>
  <c r="A20377" i="91"/>
  <c r="A20378" i="91"/>
  <c r="A20379" i="91"/>
  <c r="A20380" i="91"/>
  <c r="A20381" i="91"/>
  <c r="A20382" i="91"/>
  <c r="A20383" i="91"/>
  <c r="A20384" i="91"/>
  <c r="A20385" i="91"/>
  <c r="A20386" i="91"/>
  <c r="A20387" i="91"/>
  <c r="A20388" i="91"/>
  <c r="A20389" i="91"/>
  <c r="A20392" i="91"/>
  <c r="A20393" i="91"/>
  <c r="A20394" i="91"/>
  <c r="A20395" i="91"/>
  <c r="A20396" i="91"/>
  <c r="A20398" i="91"/>
  <c r="A20399" i="91"/>
  <c r="A20400" i="91"/>
  <c r="A20401" i="91"/>
  <c r="A20402" i="91"/>
  <c r="A20403" i="91"/>
  <c r="A20404" i="91"/>
  <c r="A20405" i="91"/>
  <c r="A20406" i="91"/>
  <c r="A20407" i="91"/>
  <c r="A20408" i="91"/>
  <c r="A20409" i="91"/>
  <c r="A20410" i="91"/>
  <c r="A20411" i="91"/>
  <c r="A20412" i="91"/>
  <c r="A20413" i="91"/>
  <c r="A20414" i="91"/>
  <c r="A20415" i="91"/>
  <c r="A20416" i="91"/>
  <c r="A20417" i="91"/>
  <c r="A20418" i="91"/>
  <c r="A20419" i="91"/>
  <c r="A20420" i="91"/>
  <c r="A20421" i="91"/>
  <c r="A20422" i="91"/>
  <c r="A20423" i="91"/>
  <c r="A20424" i="91"/>
  <c r="A20425" i="91"/>
  <c r="A20426" i="91"/>
  <c r="A20427" i="91"/>
  <c r="A20428" i="91"/>
  <c r="A20429" i="91"/>
  <c r="A20430" i="91"/>
  <c r="A20431" i="91"/>
  <c r="A20432" i="91"/>
  <c r="A20433" i="91"/>
  <c r="A20434" i="91"/>
  <c r="A20435" i="91"/>
  <c r="A20436" i="91"/>
  <c r="A20437" i="91"/>
  <c r="A20438" i="91"/>
  <c r="A20439" i="91"/>
  <c r="A20440" i="91"/>
  <c r="A20441" i="91"/>
  <c r="A20442" i="91"/>
  <c r="A20443" i="91"/>
  <c r="A20444" i="91"/>
  <c r="A20445" i="91"/>
  <c r="A20446" i="91"/>
  <c r="A20447" i="91"/>
  <c r="A20450" i="91"/>
  <c r="A20451" i="91"/>
  <c r="A20452" i="91"/>
  <c r="A20454" i="91"/>
  <c r="A20455" i="91"/>
  <c r="A20456" i="91"/>
  <c r="A20457" i="91"/>
  <c r="A20458" i="91"/>
  <c r="A20459" i="91"/>
  <c r="A20460" i="91"/>
  <c r="A20461" i="91"/>
  <c r="A20462" i="91"/>
  <c r="A20463" i="91"/>
  <c r="A20464" i="91"/>
  <c r="A20465" i="91"/>
  <c r="A20466" i="91"/>
  <c r="A20467" i="91"/>
  <c r="A20468" i="91"/>
  <c r="A20469" i="91"/>
  <c r="A20470" i="91"/>
  <c r="A20471" i="91"/>
  <c r="A20472" i="91"/>
  <c r="A20473" i="91"/>
  <c r="A20474" i="91"/>
  <c r="A20475" i="91"/>
  <c r="A20476" i="91"/>
  <c r="A20477" i="91"/>
  <c r="A20478" i="91"/>
  <c r="A20479" i="91"/>
  <c r="A20480" i="91"/>
  <c r="A20481" i="91"/>
  <c r="A20482" i="91"/>
  <c r="A20483" i="91"/>
  <c r="A20484" i="91"/>
  <c r="A20485" i="91"/>
  <c r="A20486" i="91"/>
  <c r="A20487" i="91"/>
  <c r="A20488" i="91"/>
  <c r="A20489" i="91"/>
  <c r="A20490" i="91"/>
  <c r="A20491" i="91"/>
  <c r="A20492" i="91"/>
  <c r="A20493" i="91"/>
  <c r="A20494" i="91"/>
  <c r="A20495" i="91"/>
  <c r="A20496" i="91"/>
  <c r="A20497" i="91"/>
  <c r="A20498" i="91"/>
  <c r="A20499" i="91"/>
  <c r="A20500" i="91"/>
  <c r="A20501" i="91"/>
  <c r="A20502" i="91"/>
  <c r="A20503" i="91"/>
  <c r="A20506" i="91"/>
  <c r="A20507" i="91"/>
  <c r="A20508" i="91"/>
  <c r="A20510" i="91"/>
  <c r="A20511" i="91"/>
  <c r="A20512" i="91"/>
  <c r="A20513" i="91"/>
  <c r="A20514" i="91"/>
  <c r="A20515" i="91"/>
  <c r="A20516" i="91"/>
  <c r="A20517" i="91"/>
  <c r="A20518" i="91"/>
  <c r="A20519" i="91"/>
  <c r="A20520" i="91"/>
  <c r="A20521" i="91"/>
  <c r="A20522" i="91"/>
  <c r="A20523" i="91"/>
  <c r="A20524" i="91"/>
  <c r="A20525" i="91"/>
  <c r="A20526" i="91"/>
  <c r="A20527" i="91"/>
  <c r="A20528" i="91"/>
  <c r="A20529" i="91"/>
  <c r="A20530" i="91"/>
  <c r="A20531" i="91"/>
  <c r="A20532" i="91"/>
  <c r="A20533" i="91"/>
  <c r="A20534" i="91"/>
  <c r="A20535" i="91"/>
  <c r="A20536" i="91"/>
  <c r="A20537" i="91"/>
  <c r="A20538" i="91"/>
  <c r="A20539" i="91"/>
  <c r="A20540" i="91"/>
  <c r="A20541" i="91"/>
  <c r="A20542" i="91"/>
  <c r="A20543" i="91"/>
  <c r="A20544" i="91"/>
  <c r="A20545" i="91"/>
  <c r="A20546" i="91"/>
  <c r="A20547" i="91"/>
  <c r="A20548" i="91"/>
  <c r="A20549" i="91"/>
  <c r="A20550" i="91"/>
  <c r="A20551" i="91"/>
  <c r="A20552" i="91"/>
  <c r="A20553" i="91"/>
  <c r="A20554" i="91"/>
  <c r="A20555" i="91"/>
  <c r="A20556" i="91"/>
  <c r="A20557" i="91"/>
  <c r="A20558" i="91"/>
  <c r="A20559" i="91"/>
  <c r="A20562" i="91"/>
  <c r="A20563" i="91"/>
  <c r="A20564" i="91"/>
  <c r="A20565" i="91"/>
  <c r="A20568" i="91"/>
  <c r="A20569" i="91"/>
  <c r="A20570" i="91"/>
  <c r="A20571" i="91"/>
  <c r="A20572" i="91"/>
  <c r="A20573" i="91"/>
  <c r="A20574" i="91"/>
  <c r="A20575" i="91"/>
  <c r="A20576" i="91"/>
  <c r="A20577" i="91"/>
  <c r="A20578" i="91"/>
  <c r="A20579" i="91"/>
  <c r="A20580" i="91"/>
  <c r="A20581" i="91"/>
  <c r="A20582" i="91"/>
  <c r="A20583" i="91"/>
  <c r="A20584" i="91"/>
  <c r="A20585" i="91"/>
  <c r="A20586" i="91"/>
  <c r="A20587" i="91"/>
  <c r="A20588" i="91"/>
  <c r="A20589" i="91"/>
  <c r="A20590" i="91"/>
  <c r="A20591" i="91"/>
  <c r="A20592" i="91"/>
  <c r="A20593" i="91"/>
  <c r="A20594" i="91"/>
  <c r="A20595" i="91"/>
  <c r="A20596" i="91"/>
  <c r="A20597" i="91"/>
  <c r="A20598" i="91"/>
  <c r="A20599" i="91"/>
  <c r="A20600" i="91"/>
  <c r="A20601" i="91"/>
  <c r="A20602" i="91"/>
  <c r="A20603" i="91"/>
  <c r="A20604" i="91"/>
  <c r="A20605" i="91"/>
  <c r="A20606" i="91"/>
  <c r="A20607" i="91"/>
  <c r="A20608" i="91"/>
  <c r="A20609" i="91"/>
  <c r="A20610" i="91"/>
  <c r="A20611" i="91"/>
  <c r="A20612" i="91"/>
  <c r="A20613" i="91"/>
  <c r="A20614" i="91"/>
  <c r="A20615" i="91"/>
  <c r="A20616" i="91"/>
  <c r="A20617" i="91"/>
  <c r="A20618" i="91"/>
  <c r="A20619" i="91"/>
  <c r="A20620" i="91"/>
  <c r="A20624" i="91"/>
  <c r="A20625" i="91"/>
  <c r="A20626" i="91"/>
  <c r="A20627" i="91"/>
  <c r="A20628" i="91"/>
  <c r="A20629" i="91"/>
  <c r="A20630" i="91"/>
  <c r="A20631" i="91"/>
  <c r="A20632" i="91"/>
  <c r="A20633" i="91"/>
  <c r="A20634" i="91"/>
  <c r="A20635" i="91"/>
  <c r="A20636" i="91"/>
  <c r="A20637" i="91"/>
  <c r="A20638" i="91"/>
  <c r="A20639" i="91"/>
  <c r="A20640" i="91"/>
  <c r="A20641" i="91"/>
  <c r="A20642" i="91"/>
  <c r="A20643" i="91"/>
  <c r="A20644" i="91"/>
  <c r="A20645" i="91"/>
  <c r="A20646" i="91"/>
  <c r="A20647" i="91"/>
  <c r="A20648" i="91"/>
  <c r="A20649" i="91"/>
  <c r="A20650" i="91"/>
  <c r="A20651" i="91"/>
  <c r="A20652" i="91"/>
  <c r="A20653" i="91"/>
  <c r="A20654" i="91"/>
  <c r="A20655" i="91"/>
  <c r="A20656" i="91"/>
  <c r="A20657" i="91"/>
  <c r="A20658" i="91"/>
  <c r="A20659" i="91"/>
  <c r="A20660" i="91"/>
  <c r="A20661" i="91"/>
  <c r="A20662" i="91"/>
  <c r="A20663" i="91"/>
  <c r="A20664" i="91"/>
  <c r="A20665" i="91"/>
  <c r="A20666" i="91"/>
  <c r="A20667" i="91"/>
  <c r="A20668" i="91"/>
  <c r="A20669" i="91"/>
  <c r="A20670" i="91"/>
  <c r="A20671" i="91"/>
  <c r="A20672" i="91"/>
  <c r="A20673" i="91"/>
  <c r="A20674" i="91"/>
  <c r="A20675" i="91"/>
  <c r="A20676" i="91"/>
  <c r="A20680" i="91"/>
  <c r="A20681" i="91"/>
  <c r="A20682" i="91"/>
  <c r="A20683" i="91"/>
  <c r="A20684" i="91"/>
  <c r="A20685" i="91"/>
  <c r="A20686" i="91"/>
  <c r="A20687" i="91"/>
  <c r="A20688" i="91"/>
  <c r="A20689" i="91"/>
  <c r="A20690" i="91"/>
  <c r="A20691" i="91"/>
  <c r="A20692" i="91"/>
  <c r="A20693" i="91"/>
  <c r="A20694" i="91"/>
  <c r="A20695" i="91"/>
  <c r="A20696" i="91"/>
  <c r="A20697" i="91"/>
  <c r="A20698" i="91"/>
  <c r="A20699" i="91"/>
  <c r="A20700" i="91"/>
  <c r="A20701" i="91"/>
  <c r="A20702" i="91"/>
  <c r="A20703" i="91"/>
  <c r="A20704" i="91"/>
  <c r="A20705" i="91"/>
  <c r="A20706" i="91"/>
  <c r="A20707" i="91"/>
  <c r="A20708" i="91"/>
  <c r="A20709" i="91"/>
  <c r="A20710" i="91"/>
  <c r="A20711" i="91"/>
  <c r="A20712" i="91"/>
  <c r="A20713" i="91"/>
  <c r="A20714" i="91"/>
  <c r="A20715" i="91"/>
  <c r="A20716" i="91"/>
  <c r="A20717" i="91"/>
  <c r="A20718" i="91"/>
  <c r="A20719" i="91"/>
  <c r="A20720" i="91"/>
  <c r="A20721" i="91"/>
  <c r="A20722" i="91"/>
  <c r="A20723" i="91"/>
  <c r="A20724" i="91"/>
  <c r="A20725" i="91"/>
  <c r="A20726" i="91"/>
  <c r="A20727" i="91"/>
  <c r="A20728" i="91"/>
  <c r="A20729" i="91"/>
  <c r="A20730" i="91"/>
  <c r="A20731" i="91"/>
  <c r="A20732" i="91"/>
  <c r="A20734" i="91"/>
  <c r="A20735" i="91"/>
  <c r="A20738" i="91"/>
  <c r="A20739" i="91"/>
  <c r="A20740" i="91"/>
  <c r="A20741" i="91"/>
  <c r="A20742" i="91"/>
  <c r="A20743" i="91"/>
  <c r="A20744" i="91"/>
  <c r="A20745" i="91"/>
  <c r="A20746" i="91"/>
  <c r="A20747" i="91"/>
  <c r="A20748" i="91"/>
  <c r="A20749" i="91"/>
  <c r="A20750" i="91"/>
  <c r="A20751" i="91"/>
  <c r="A20752" i="91"/>
  <c r="A20753" i="91"/>
  <c r="A20754" i="91"/>
  <c r="A20755" i="91"/>
  <c r="A20756" i="91"/>
  <c r="A20757" i="91"/>
  <c r="A20758" i="91"/>
  <c r="A20759" i="91"/>
  <c r="A20760" i="91"/>
  <c r="A20761" i="91"/>
  <c r="A20762" i="91"/>
  <c r="A20763" i="91"/>
  <c r="A20764" i="91"/>
  <c r="A20765" i="91"/>
  <c r="A20766" i="91"/>
  <c r="A20767" i="91"/>
  <c r="A20768" i="91"/>
  <c r="A20769" i="91"/>
  <c r="A20770" i="91"/>
  <c r="A20771" i="91"/>
  <c r="A20772" i="91"/>
  <c r="A20773" i="91"/>
  <c r="A20774" i="91"/>
  <c r="A20775" i="91"/>
  <c r="A20776" i="91"/>
  <c r="A20777" i="91"/>
  <c r="A20778" i="91"/>
  <c r="A20779" i="91"/>
  <c r="A20780" i="91"/>
  <c r="A20781" i="91"/>
  <c r="A20782" i="91"/>
  <c r="A20783" i="91"/>
  <c r="A20784" i="91"/>
  <c r="A20785" i="91"/>
  <c r="A20786" i="91"/>
  <c r="A20787" i="91"/>
  <c r="A20788" i="91"/>
  <c r="A20789" i="91"/>
  <c r="A20794" i="91"/>
  <c r="A20795" i="91"/>
  <c r="A20796" i="91"/>
  <c r="A20797" i="91"/>
  <c r="A20798" i="91"/>
  <c r="A20799" i="91"/>
  <c r="A20800" i="91"/>
  <c r="A20801" i="91"/>
  <c r="A20802" i="91"/>
  <c r="A20803" i="91"/>
  <c r="A20804" i="91"/>
  <c r="A20805" i="91"/>
  <c r="A20806" i="91"/>
  <c r="A20807" i="91"/>
  <c r="A20808" i="91"/>
  <c r="A20809" i="91"/>
  <c r="A20810" i="91"/>
  <c r="A20811" i="91"/>
  <c r="A20812" i="91"/>
  <c r="A20813" i="91"/>
  <c r="A20814" i="91"/>
  <c r="A20815" i="91"/>
  <c r="A20816" i="91"/>
  <c r="A20817" i="91"/>
  <c r="A20818" i="91"/>
  <c r="A20819" i="91"/>
  <c r="A20820" i="91"/>
  <c r="A20821" i="91"/>
  <c r="A20822" i="91"/>
  <c r="A20823" i="91"/>
  <c r="A20824" i="91"/>
  <c r="A20825" i="91"/>
  <c r="A20826" i="91"/>
  <c r="A20827" i="91"/>
  <c r="A20828" i="91"/>
  <c r="A20829" i="91"/>
  <c r="A20830" i="91"/>
  <c r="A20831" i="91"/>
  <c r="A20832" i="91"/>
  <c r="A20833" i="91"/>
  <c r="A20834" i="91"/>
  <c r="A20835" i="91"/>
  <c r="A20836" i="91"/>
  <c r="A20837" i="91"/>
  <c r="A20838" i="91"/>
  <c r="A20839" i="91"/>
  <c r="A20840" i="91"/>
  <c r="A20841" i="91"/>
  <c r="A20842" i="91"/>
  <c r="A20843" i="91"/>
  <c r="A20844" i="91"/>
  <c r="A20845" i="91"/>
  <c r="A20850" i="91"/>
  <c r="A20851" i="91"/>
  <c r="A20852" i="91"/>
  <c r="A20853" i="91"/>
  <c r="A20854" i="91"/>
  <c r="A20855" i="91"/>
  <c r="A20856" i="91"/>
  <c r="A20857" i="91"/>
  <c r="A20858" i="91"/>
  <c r="A20859" i="91"/>
  <c r="A20860" i="91"/>
  <c r="A20861" i="91"/>
  <c r="A20862" i="91"/>
  <c r="A20863" i="91"/>
  <c r="A20864" i="91"/>
  <c r="A20865" i="91"/>
  <c r="A20866" i="91"/>
  <c r="A20867" i="91"/>
  <c r="A20868" i="91"/>
  <c r="A20869" i="91"/>
  <c r="A20870" i="91"/>
  <c r="A20871" i="91"/>
  <c r="A20872" i="91"/>
  <c r="A20873" i="91"/>
  <c r="A20874" i="91"/>
  <c r="A20875" i="91"/>
  <c r="A20876" i="91"/>
  <c r="A20877" i="91"/>
  <c r="A20878" i="91"/>
  <c r="A20879" i="91"/>
  <c r="A20880" i="91"/>
  <c r="A20881" i="91"/>
  <c r="A20882" i="91"/>
  <c r="A20883" i="91"/>
  <c r="A20884" i="91"/>
  <c r="A20885" i="91"/>
  <c r="A20886" i="91"/>
  <c r="A20887" i="91"/>
  <c r="A20888" i="91"/>
  <c r="A20889" i="91"/>
  <c r="A20890" i="91"/>
  <c r="A20891" i="91"/>
  <c r="A20892" i="91"/>
  <c r="A20893" i="91"/>
  <c r="A20894" i="91"/>
  <c r="A20895" i="91"/>
  <c r="A20896" i="91"/>
  <c r="A20897" i="91"/>
  <c r="A20898" i="91"/>
  <c r="A20899" i="91"/>
  <c r="A20900" i="91"/>
  <c r="A20901" i="91"/>
  <c r="A20904" i="91"/>
  <c r="A20905" i="91"/>
  <c r="A20906" i="91"/>
  <c r="A20907" i="91"/>
  <c r="A20908" i="91"/>
  <c r="A20910" i="91"/>
  <c r="A20911" i="91"/>
  <c r="A20912" i="91"/>
  <c r="A20913" i="91"/>
  <c r="A20914" i="91"/>
  <c r="A20915" i="91"/>
  <c r="A20916" i="91"/>
  <c r="A20917" i="91"/>
  <c r="A20918" i="91"/>
  <c r="A20919" i="91"/>
  <c r="A20920" i="91"/>
  <c r="A20921" i="91"/>
  <c r="A20922" i="91"/>
  <c r="A20923" i="91"/>
  <c r="A20924" i="91"/>
  <c r="A20925" i="91"/>
  <c r="A20926" i="91"/>
  <c r="A20927" i="91"/>
  <c r="A20928" i="91"/>
  <c r="A20929" i="91"/>
  <c r="A20930" i="91"/>
  <c r="A20931" i="91"/>
  <c r="A20932" i="91"/>
  <c r="A20933" i="91"/>
  <c r="A20934" i="91"/>
  <c r="A20935" i="91"/>
  <c r="A20936" i="91"/>
  <c r="A20937" i="91"/>
  <c r="A20938" i="91"/>
  <c r="A20939" i="91"/>
  <c r="A20940" i="91"/>
  <c r="A20941" i="91"/>
  <c r="A20942" i="91"/>
  <c r="A20943" i="91"/>
  <c r="A20944" i="91"/>
  <c r="A20945" i="91"/>
  <c r="A20946" i="91"/>
  <c r="A20947" i="91"/>
  <c r="A20948" i="91"/>
  <c r="A20949" i="91"/>
  <c r="A20950" i="91"/>
  <c r="A20951" i="91"/>
  <c r="A20952" i="91"/>
  <c r="A20953" i="91"/>
  <c r="A20954" i="91"/>
  <c r="A20955" i="91"/>
  <c r="A20956" i="91"/>
  <c r="A20957" i="91"/>
  <c r="A20958" i="91"/>
  <c r="A20959" i="91"/>
  <c r="A20962" i="91"/>
  <c r="A20963" i="91"/>
  <c r="A20964" i="91"/>
  <c r="A20966" i="91"/>
  <c r="A20967" i="91"/>
  <c r="A20968" i="91"/>
  <c r="A20969" i="91"/>
  <c r="A20970" i="91"/>
  <c r="A20971" i="91"/>
  <c r="A20972" i="91"/>
  <c r="A20973" i="91"/>
  <c r="A20974" i="91"/>
  <c r="A20975" i="91"/>
  <c r="A20976" i="91"/>
  <c r="A20977" i="91"/>
  <c r="A20978" i="91"/>
  <c r="A20979" i="91"/>
  <c r="A20980" i="91"/>
  <c r="A20981" i="91"/>
  <c r="A20982" i="91"/>
  <c r="A20983" i="91"/>
  <c r="A20984" i="91"/>
  <c r="A20985" i="91"/>
  <c r="A20986" i="91"/>
  <c r="A20987" i="91"/>
  <c r="A20988" i="91"/>
  <c r="A20989" i="91"/>
  <c r="A20990" i="91"/>
  <c r="A20991" i="91"/>
  <c r="A20992" i="91"/>
  <c r="A20993" i="91"/>
  <c r="A20994" i="91"/>
  <c r="A20995" i="91"/>
  <c r="A20996" i="91"/>
  <c r="A20997" i="91"/>
  <c r="A20998" i="91"/>
  <c r="A20999" i="91"/>
  <c r="A21000" i="91"/>
  <c r="A21001" i="91"/>
  <c r="A21002" i="91"/>
  <c r="A21003" i="91"/>
  <c r="A21004" i="91"/>
  <c r="A21005" i="91"/>
  <c r="A21006" i="91"/>
  <c r="A21007" i="91"/>
  <c r="A21008" i="91"/>
  <c r="A21009" i="91"/>
  <c r="A21010" i="91"/>
  <c r="A21011" i="91"/>
  <c r="A21012" i="91"/>
  <c r="A21013" i="91"/>
  <c r="A21014" i="91"/>
  <c r="A21015" i="91"/>
  <c r="A21018" i="91"/>
  <c r="A21019" i="91"/>
  <c r="A21020" i="91"/>
  <c r="A21022" i="91"/>
  <c r="A21023" i="91"/>
  <c r="A21024" i="91"/>
  <c r="A21025" i="91"/>
  <c r="A21026" i="91"/>
  <c r="A21027" i="91"/>
  <c r="A21028" i="91"/>
  <c r="A21029" i="91"/>
  <c r="A21030" i="91"/>
  <c r="A21031" i="91"/>
  <c r="A21032" i="91"/>
  <c r="A21033" i="91"/>
  <c r="A21034" i="91"/>
  <c r="A21035" i="91"/>
  <c r="A21036" i="91"/>
  <c r="A21037" i="91"/>
  <c r="A21038" i="91"/>
  <c r="A21039" i="91"/>
  <c r="A21040" i="91"/>
  <c r="A21041" i="91"/>
  <c r="A21042" i="91"/>
  <c r="A21043" i="91"/>
  <c r="A21044" i="91"/>
  <c r="A21045" i="91"/>
  <c r="A21046" i="91"/>
  <c r="A21047" i="91"/>
  <c r="A21048" i="91"/>
  <c r="A21049" i="91"/>
  <c r="A21050" i="91"/>
  <c r="A21051" i="91"/>
  <c r="A21052" i="91"/>
  <c r="A21053" i="91"/>
  <c r="A21054" i="91"/>
  <c r="A21055" i="91"/>
  <c r="A21056" i="91"/>
  <c r="A21057" i="91"/>
  <c r="A21058" i="91"/>
  <c r="A21059" i="91"/>
  <c r="A21060" i="91"/>
  <c r="A21061" i="91"/>
  <c r="A21062" i="91"/>
  <c r="A21063" i="91"/>
  <c r="A21064" i="91"/>
  <c r="A21065" i="91"/>
  <c r="A21066" i="91"/>
  <c r="A21067" i="91"/>
  <c r="A21068" i="91"/>
  <c r="A21069" i="91"/>
  <c r="A21070" i="91"/>
  <c r="A21071" i="91"/>
  <c r="A21074" i="91"/>
  <c r="A21075" i="91"/>
  <c r="A21076" i="91"/>
  <c r="A21077" i="91"/>
  <c r="A21080" i="91"/>
  <c r="A21081" i="91"/>
  <c r="A21082" i="91"/>
  <c r="A21083" i="91"/>
  <c r="A21084" i="91"/>
  <c r="A21085" i="91"/>
  <c r="A21086" i="91"/>
  <c r="A21087" i="91"/>
  <c r="A21088" i="91"/>
  <c r="A21089" i="91"/>
  <c r="A21090" i="91"/>
  <c r="A21091" i="91"/>
  <c r="A21092" i="91"/>
  <c r="A21093" i="91"/>
  <c r="A21094" i="91"/>
  <c r="A21095" i="91"/>
  <c r="A21096" i="91"/>
  <c r="A21097" i="91"/>
  <c r="A21098" i="91"/>
  <c r="A21099" i="91"/>
  <c r="A21100" i="91"/>
  <c r="A21101" i="91"/>
  <c r="A21102" i="91"/>
  <c r="A21103" i="91"/>
  <c r="A21104" i="91"/>
  <c r="A21105" i="91"/>
  <c r="A21106" i="91"/>
  <c r="A21107" i="91"/>
  <c r="A21108" i="91"/>
  <c r="A21109" i="91"/>
  <c r="A21110" i="91"/>
  <c r="A21111" i="91"/>
  <c r="A21112" i="91"/>
  <c r="A21113" i="91"/>
  <c r="A21114" i="91"/>
  <c r="A21115" i="91"/>
  <c r="A21116" i="91"/>
  <c r="A21117" i="91"/>
  <c r="A21118" i="91"/>
  <c r="A21119" i="91"/>
  <c r="A21120" i="91"/>
  <c r="A21121" i="91"/>
  <c r="A21122" i="91"/>
  <c r="A21123" i="91"/>
  <c r="A21124" i="91"/>
  <c r="A21125" i="91"/>
  <c r="A21126" i="91"/>
  <c r="A21127" i="91"/>
  <c r="A21128" i="91"/>
  <c r="A21129" i="91"/>
  <c r="A21130" i="91"/>
  <c r="A21131" i="91"/>
  <c r="A21132" i="91"/>
  <c r="A21136" i="91"/>
  <c r="A21137" i="91"/>
  <c r="A21138" i="91"/>
  <c r="A21139" i="91"/>
  <c r="A21140" i="91"/>
  <c r="A21141" i="91"/>
  <c r="A21142" i="91"/>
  <c r="A21143" i="91"/>
  <c r="A21144" i="91"/>
  <c r="A21145" i="91"/>
  <c r="A21146" i="91"/>
  <c r="A21147" i="91"/>
  <c r="A21148" i="91"/>
  <c r="A21149" i="91"/>
  <c r="A21150" i="91"/>
  <c r="A21151" i="91"/>
  <c r="A21152" i="91"/>
  <c r="A21153" i="91"/>
  <c r="A21154" i="91"/>
  <c r="A21155" i="91"/>
  <c r="A21156" i="91"/>
  <c r="A21157" i="91"/>
  <c r="A21158" i="91"/>
  <c r="A21159" i="91"/>
  <c r="A21160" i="91"/>
  <c r="A21161" i="91"/>
  <c r="A21162" i="91"/>
  <c r="A21163" i="91"/>
  <c r="A21164" i="91"/>
  <c r="A21165" i="91"/>
  <c r="A21166" i="91"/>
  <c r="A21167" i="91"/>
  <c r="A21168" i="91"/>
  <c r="A21169" i="91"/>
  <c r="A21170" i="91"/>
  <c r="A21171" i="91"/>
  <c r="A21172" i="91"/>
  <c r="A21173" i="91"/>
  <c r="A21174" i="91"/>
  <c r="A21175" i="91"/>
  <c r="A21176" i="91"/>
  <c r="A21177" i="91"/>
  <c r="A21178" i="91"/>
  <c r="A21179" i="91"/>
  <c r="A21180" i="91"/>
  <c r="A21181" i="91"/>
  <c r="A21182" i="91"/>
  <c r="A21183" i="91"/>
  <c r="A21184" i="91"/>
  <c r="A21185" i="91"/>
  <c r="A21186" i="91"/>
  <c r="A21187" i="91"/>
  <c r="A21188" i="91"/>
  <c r="A21192" i="91"/>
  <c r="A21193" i="91"/>
  <c r="A21194" i="91"/>
  <c r="A21195" i="91"/>
  <c r="A21196" i="91"/>
  <c r="A21197" i="91"/>
  <c r="A21198" i="91"/>
  <c r="A21199" i="91"/>
  <c r="A21200" i="91"/>
  <c r="A21201" i="91"/>
  <c r="A21202" i="91"/>
  <c r="A21203" i="91"/>
  <c r="A21204" i="91"/>
  <c r="A21205" i="91"/>
  <c r="A21206" i="91"/>
  <c r="A21207" i="91"/>
  <c r="A21208" i="91"/>
  <c r="A21209" i="91"/>
  <c r="A21210" i="91"/>
  <c r="A21211" i="91"/>
  <c r="A21212" i="91"/>
  <c r="A21213" i="91"/>
  <c r="A21214" i="91"/>
  <c r="A21215" i="91"/>
  <c r="A21216" i="91"/>
  <c r="A21217" i="91"/>
  <c r="A21218" i="91"/>
  <c r="A21219" i="91"/>
  <c r="A21220" i="91"/>
  <c r="A21221" i="91"/>
  <c r="A21222" i="91"/>
  <c r="A21223" i="91"/>
  <c r="A21224" i="91"/>
  <c r="A21225" i="91"/>
  <c r="A21226" i="91"/>
  <c r="A21227" i="91"/>
  <c r="A21228" i="91"/>
  <c r="A21229" i="91"/>
  <c r="A21230" i="91"/>
  <c r="A21231" i="91"/>
  <c r="A21232" i="91"/>
  <c r="A21233" i="91"/>
  <c r="A21234" i="91"/>
  <c r="A21235" i="91"/>
  <c r="A21236" i="91"/>
  <c r="A21237" i="91"/>
  <c r="A21238" i="91"/>
  <c r="A21239" i="91"/>
  <c r="A21240" i="91"/>
  <c r="A21241" i="91"/>
  <c r="A21242" i="91"/>
  <c r="A21243" i="91"/>
  <c r="A21244" i="91"/>
  <c r="A21246" i="91"/>
  <c r="A21247" i="91"/>
  <c r="A21250" i="91"/>
  <c r="A21251" i="91"/>
  <c r="A21252" i="91"/>
  <c r="A21253" i="91"/>
  <c r="A21254" i="91"/>
  <c r="A21255" i="91"/>
  <c r="A21256" i="91"/>
  <c r="A21257" i="91"/>
  <c r="A21258" i="91"/>
  <c r="A21259" i="91"/>
  <c r="A21260" i="91"/>
  <c r="A21261" i="91"/>
  <c r="A21262" i="91"/>
  <c r="A21263" i="91"/>
  <c r="A21264" i="91"/>
  <c r="A21265" i="91"/>
  <c r="A21266" i="91"/>
  <c r="A21267" i="91"/>
  <c r="A21268" i="91"/>
  <c r="A21269" i="91"/>
  <c r="A21270" i="91"/>
  <c r="A21271" i="91"/>
  <c r="A21272" i="91"/>
  <c r="A21273" i="91"/>
  <c r="A21274" i="91"/>
  <c r="A21275" i="91"/>
  <c r="A21276" i="91"/>
  <c r="A21277" i="91"/>
  <c r="A21278" i="91"/>
  <c r="A21279" i="91"/>
  <c r="A21280" i="91"/>
  <c r="A21281" i="91"/>
  <c r="A21282" i="91"/>
  <c r="A21283" i="91"/>
  <c r="A21284" i="91"/>
  <c r="A21285" i="91"/>
  <c r="A21286" i="91"/>
  <c r="A21287" i="91"/>
  <c r="A21288" i="91"/>
  <c r="A21289" i="91"/>
  <c r="A21290" i="91"/>
  <c r="A21291" i="91"/>
  <c r="A21292" i="91"/>
  <c r="A21293" i="91"/>
  <c r="A21294" i="91"/>
  <c r="A21295" i="91"/>
  <c r="A21296" i="91"/>
  <c r="A21297" i="91"/>
  <c r="A21298" i="91"/>
  <c r="A21299" i="91"/>
  <c r="A21300" i="91"/>
  <c r="A21301" i="91"/>
  <c r="A21306" i="91"/>
  <c r="A21307" i="91"/>
  <c r="A21308" i="91"/>
  <c r="A21309" i="91"/>
  <c r="A21310" i="91"/>
  <c r="A21311" i="91"/>
  <c r="A21312" i="91"/>
  <c r="A21313" i="91"/>
  <c r="A21314" i="91"/>
  <c r="A21315" i="91"/>
  <c r="A21316" i="91"/>
  <c r="A21317" i="91"/>
  <c r="A21318" i="91"/>
  <c r="A21319" i="91"/>
  <c r="A21320" i="91"/>
  <c r="A21321" i="91"/>
  <c r="A21322" i="91"/>
  <c r="A21323" i="91"/>
  <c r="A21324" i="91"/>
  <c r="A21325" i="91"/>
  <c r="A21326" i="91"/>
  <c r="A21327" i="91"/>
  <c r="A21328" i="91"/>
  <c r="A21329" i="91"/>
  <c r="A21330" i="91"/>
  <c r="A21331" i="91"/>
  <c r="A21332" i="91"/>
  <c r="A21333" i="91"/>
  <c r="A21334" i="91"/>
  <c r="A21335" i="91"/>
  <c r="A21336" i="91"/>
  <c r="A21337" i="91"/>
  <c r="A21338" i="91"/>
  <c r="A21339" i="91"/>
  <c r="A21340" i="91"/>
  <c r="A21341" i="91"/>
  <c r="A21342" i="91"/>
  <c r="A21343" i="91"/>
  <c r="A21344" i="91"/>
  <c r="A21345" i="91"/>
  <c r="A21346" i="91"/>
  <c r="A21347" i="91"/>
  <c r="A21348" i="91"/>
  <c r="A21349" i="91"/>
  <c r="A21350" i="91"/>
  <c r="A21351" i="91"/>
  <c r="A21352" i="91"/>
  <c r="A21353" i="91"/>
  <c r="A21354" i="91"/>
  <c r="A21355" i="91"/>
  <c r="A21356" i="91"/>
  <c r="A21357" i="91"/>
  <c r="A21362" i="91"/>
  <c r="A21363" i="91"/>
  <c r="A21364" i="91"/>
  <c r="A21365" i="91"/>
  <c r="A21366" i="91"/>
  <c r="A21367" i="91"/>
  <c r="A21368" i="91"/>
  <c r="A21369" i="91"/>
  <c r="A21370" i="91"/>
  <c r="A21371" i="91"/>
  <c r="A21372" i="91"/>
  <c r="A21373" i="91"/>
  <c r="A21374" i="91"/>
  <c r="A21375" i="91"/>
  <c r="A21376" i="91"/>
  <c r="A21377" i="91"/>
  <c r="A21378" i="91"/>
  <c r="A21379" i="91"/>
  <c r="A21380" i="91"/>
  <c r="A21381" i="91"/>
  <c r="A21382" i="91"/>
  <c r="A21383" i="91"/>
  <c r="A21384" i="91"/>
  <c r="A21385" i="91"/>
  <c r="A21386" i="91"/>
  <c r="A21387" i="91"/>
  <c r="A21388" i="91"/>
  <c r="A21389" i="91"/>
  <c r="A21390" i="91"/>
  <c r="A21391" i="91"/>
  <c r="A21392" i="91"/>
  <c r="A21393" i="91"/>
  <c r="A21394" i="91"/>
  <c r="A21395" i="91"/>
  <c r="A21396" i="91"/>
  <c r="A21397" i="91"/>
  <c r="A21398" i="91"/>
  <c r="A21399" i="91"/>
  <c r="A21400" i="91"/>
  <c r="A21401" i="91"/>
  <c r="A21402" i="91"/>
  <c r="A21403" i="91"/>
  <c r="A21404" i="91"/>
  <c r="A21405" i="91"/>
  <c r="A21406" i="91"/>
  <c r="A21407" i="91"/>
  <c r="A21408" i="91"/>
  <c r="A21409" i="91"/>
  <c r="A21410" i="91"/>
  <c r="A21411" i="91"/>
  <c r="A21412" i="91"/>
  <c r="A21413" i="91"/>
  <c r="A21416" i="91"/>
  <c r="A21417" i="91"/>
  <c r="A21418" i="91"/>
  <c r="A21419" i="91"/>
  <c r="A21420" i="91"/>
  <c r="A21422" i="91"/>
  <c r="A21423" i="91"/>
  <c r="A21424" i="91"/>
  <c r="A21425" i="91"/>
  <c r="A21426" i="91"/>
  <c r="A21427" i="91"/>
  <c r="A21428" i="91"/>
  <c r="A21429" i="91"/>
  <c r="A21430" i="91"/>
  <c r="A21431" i="91"/>
  <c r="A21432" i="91"/>
  <c r="A21433" i="91"/>
  <c r="A21434" i="91"/>
  <c r="A21435" i="91"/>
  <c r="A21436" i="91"/>
  <c r="A21437" i="91"/>
  <c r="A21438" i="91"/>
  <c r="A21439" i="91"/>
  <c r="A21440" i="91"/>
  <c r="A21441" i="91"/>
  <c r="A21442" i="91"/>
  <c r="A21443" i="91"/>
  <c r="A21444" i="91"/>
  <c r="A21445" i="91"/>
  <c r="A21446" i="91"/>
  <c r="A21447" i="91"/>
  <c r="A21448" i="91"/>
  <c r="A21449" i="91"/>
  <c r="A21450" i="91"/>
  <c r="A21451" i="91"/>
  <c r="A21452" i="91"/>
  <c r="A21453" i="91"/>
  <c r="A21454" i="91"/>
  <c r="A21455" i="91"/>
  <c r="A21456" i="91"/>
  <c r="A21457" i="91"/>
  <c r="A21458" i="91"/>
  <c r="A21459" i="91"/>
  <c r="A21460" i="91"/>
  <c r="A21461" i="91"/>
  <c r="A21462" i="91"/>
  <c r="A21463" i="91"/>
  <c r="A21464" i="91"/>
  <c r="A21465" i="91"/>
  <c r="A21466" i="91"/>
  <c r="A21467" i="91"/>
  <c r="A21468" i="91"/>
  <c r="A21469" i="91"/>
  <c r="A21470" i="91"/>
  <c r="A21471" i="91"/>
  <c r="A21474" i="91"/>
  <c r="A21475" i="91"/>
  <c r="A21476" i="91"/>
  <c r="A21478" i="91"/>
  <c r="A21479" i="91"/>
  <c r="A21480" i="91"/>
  <c r="A21481" i="91"/>
  <c r="A21482" i="91"/>
  <c r="A21483" i="91"/>
  <c r="A21484" i="91"/>
  <c r="A21485" i="91"/>
  <c r="A21486" i="91"/>
  <c r="A21487" i="91"/>
  <c r="A21488" i="91"/>
  <c r="A21489" i="91"/>
  <c r="A21490" i="91"/>
  <c r="A21491" i="91"/>
  <c r="A21492" i="91"/>
  <c r="A21493" i="91"/>
  <c r="A21494" i="91"/>
  <c r="A21495" i="91"/>
  <c r="A21496" i="91"/>
  <c r="A21497" i="91"/>
  <c r="A21498" i="91"/>
  <c r="A21499" i="91"/>
  <c r="A21500" i="91"/>
  <c r="A21501" i="91"/>
  <c r="A21502" i="91"/>
  <c r="A21503" i="91"/>
  <c r="A21504" i="91"/>
  <c r="A21505" i="91"/>
  <c r="A21506" i="91"/>
  <c r="A21507" i="91"/>
  <c r="A21508" i="91"/>
  <c r="A21509" i="91"/>
  <c r="A21510" i="91"/>
  <c r="A21511" i="91"/>
  <c r="A21512" i="91"/>
  <c r="A21513" i="91"/>
  <c r="A21514" i="91"/>
  <c r="A21515" i="91"/>
  <c r="A21516" i="91"/>
  <c r="A21517" i="91"/>
  <c r="A21518" i="91"/>
  <c r="A21519" i="91"/>
  <c r="A21520" i="91"/>
  <c r="A21521" i="91"/>
  <c r="A21522" i="91"/>
  <c r="A21523" i="91"/>
  <c r="A21524" i="91"/>
  <c r="A21525" i="91"/>
  <c r="A21526" i="91"/>
  <c r="A21527" i="91"/>
  <c r="A21530" i="91"/>
  <c r="A21531" i="91"/>
  <c r="A21532" i="91"/>
  <c r="A21534" i="91"/>
  <c r="A21535" i="91"/>
  <c r="A21536" i="91"/>
  <c r="A21537" i="91"/>
  <c r="A21538" i="91"/>
  <c r="A21539" i="91"/>
  <c r="A21540" i="91"/>
  <c r="A21541" i="91"/>
  <c r="A21542" i="91"/>
  <c r="A21543" i="91"/>
  <c r="A21544" i="91"/>
  <c r="A21545" i="91"/>
  <c r="A21546" i="91"/>
  <c r="A21547" i="91"/>
  <c r="A21548" i="91"/>
  <c r="A21549" i="91"/>
  <c r="A21550" i="91"/>
  <c r="A21551" i="91"/>
  <c r="A21552" i="91"/>
  <c r="A21553" i="91"/>
  <c r="A21554" i="91"/>
  <c r="A21555" i="91"/>
  <c r="A21556" i="91"/>
  <c r="A21557" i="91"/>
  <c r="A21558" i="91"/>
  <c r="A21559" i="91"/>
  <c r="A21560" i="91"/>
  <c r="A21561" i="91"/>
  <c r="A21562" i="91"/>
  <c r="A21563" i="91"/>
  <c r="A21564" i="91"/>
  <c r="A21565" i="91"/>
  <c r="A21566" i="91"/>
  <c r="A21567" i="91"/>
  <c r="A21568" i="91"/>
  <c r="A21569" i="91"/>
  <c r="A21570" i="91"/>
  <c r="A21571" i="91"/>
  <c r="A21572" i="91"/>
  <c r="A21573" i="91"/>
  <c r="A21574" i="91"/>
  <c r="A21575" i="91"/>
  <c r="A21576" i="91"/>
  <c r="A21577" i="91"/>
  <c r="A21578" i="91"/>
  <c r="A21579" i="91"/>
  <c r="A21580" i="91"/>
  <c r="A21581" i="91"/>
  <c r="A21582" i="91"/>
  <c r="A21583" i="91"/>
  <c r="A21586" i="91"/>
  <c r="A21587" i="91"/>
  <c r="A21588" i="91"/>
  <c r="A21589" i="91"/>
  <c r="A21592" i="91"/>
  <c r="A21593" i="91"/>
  <c r="A21594" i="91"/>
  <c r="A21595" i="91"/>
  <c r="A21596" i="91"/>
  <c r="A21597" i="91"/>
  <c r="A21598" i="91"/>
  <c r="A21599" i="91"/>
  <c r="A21600" i="91"/>
  <c r="A21601" i="91"/>
  <c r="A21602" i="91"/>
  <c r="A21603" i="91"/>
  <c r="A21604" i="91"/>
  <c r="A21605" i="91"/>
  <c r="A21606" i="91"/>
  <c r="A21607" i="91"/>
  <c r="A21608" i="91"/>
  <c r="A21609" i="91"/>
  <c r="A21610" i="91"/>
  <c r="A21611" i="91"/>
  <c r="A21612" i="91"/>
  <c r="A21613" i="91"/>
  <c r="A21614" i="91"/>
  <c r="A21615" i="91"/>
  <c r="A21616" i="91"/>
  <c r="A21617" i="91"/>
  <c r="A21618" i="91"/>
  <c r="A21619" i="91"/>
  <c r="A21620" i="91"/>
  <c r="A21621" i="91"/>
  <c r="A21622" i="91"/>
  <c r="A21623" i="91"/>
  <c r="A21624" i="91"/>
  <c r="A21625" i="91"/>
  <c r="A21626" i="91"/>
  <c r="A21627" i="91"/>
  <c r="A21628" i="91"/>
  <c r="A21629" i="91"/>
  <c r="A21630" i="91"/>
  <c r="A21631" i="91"/>
  <c r="A21632" i="91"/>
  <c r="A21633" i="91"/>
  <c r="A21634" i="91"/>
  <c r="A21635" i="91"/>
  <c r="A21636" i="91"/>
  <c r="A21637" i="91"/>
  <c r="A21638" i="91"/>
  <c r="A21639" i="91"/>
  <c r="A21640" i="91"/>
  <c r="A21641" i="91"/>
  <c r="A21642" i="91"/>
  <c r="A21643" i="91"/>
  <c r="A21644" i="91"/>
  <c r="A21648" i="91"/>
  <c r="A21649" i="91"/>
  <c r="A21650" i="91"/>
  <c r="A21651" i="91"/>
  <c r="A21652" i="91"/>
  <c r="A21653" i="91"/>
  <c r="A21654" i="91"/>
  <c r="A21655" i="91"/>
  <c r="A21656" i="91"/>
  <c r="A21657" i="91"/>
  <c r="A21658" i="91"/>
  <c r="A21659" i="91"/>
  <c r="A21660" i="91"/>
  <c r="A21661" i="91"/>
  <c r="A21662" i="91"/>
  <c r="A21663" i="91"/>
  <c r="A21664" i="91"/>
  <c r="A21665" i="91"/>
  <c r="A21666" i="91"/>
  <c r="A21667" i="91"/>
  <c r="A21668" i="91"/>
  <c r="A21669" i="91"/>
  <c r="A21670" i="91"/>
  <c r="A21671" i="91"/>
  <c r="A21672" i="91"/>
  <c r="A21673" i="91"/>
  <c r="A21674" i="91"/>
  <c r="A21675" i="91"/>
  <c r="A21676" i="91"/>
  <c r="A21677" i="91"/>
  <c r="A21678" i="91"/>
  <c r="A21679" i="91"/>
  <c r="A21680" i="91"/>
  <c r="A21681" i="91"/>
  <c r="A21682" i="91"/>
  <c r="A21683" i="91"/>
  <c r="A21684" i="91"/>
  <c r="A21685" i="91"/>
  <c r="A21686" i="91"/>
  <c r="A21687" i="91"/>
  <c r="A21688" i="91"/>
  <c r="A21689" i="91"/>
  <c r="A21690" i="91"/>
  <c r="A21691" i="91"/>
  <c r="A21692" i="91"/>
  <c r="A21693" i="91"/>
  <c r="A21694" i="91"/>
  <c r="A21695" i="91"/>
  <c r="A21696" i="91"/>
  <c r="A21697" i="91"/>
  <c r="A21698" i="91"/>
  <c r="A21699" i="91"/>
  <c r="A21700" i="91"/>
  <c r="A21704" i="91"/>
  <c r="A21705" i="91"/>
  <c r="A21706" i="91"/>
  <c r="A21707" i="91"/>
  <c r="A21708" i="91"/>
  <c r="A21709" i="91"/>
  <c r="A21710" i="91"/>
  <c r="A21711" i="91"/>
  <c r="A21712" i="91"/>
  <c r="A21713" i="91"/>
  <c r="A21714" i="91"/>
  <c r="A21715" i="91"/>
  <c r="A21716" i="91"/>
  <c r="A21717" i="91"/>
  <c r="A21718" i="91"/>
  <c r="A21719" i="91"/>
  <c r="A21720" i="91"/>
  <c r="A21721" i="91"/>
  <c r="A21722" i="91"/>
  <c r="A21723" i="91"/>
  <c r="A21724" i="91"/>
  <c r="A21725" i="91"/>
  <c r="A21726" i="91"/>
  <c r="A21727" i="91"/>
  <c r="A21728" i="91"/>
  <c r="A21729" i="91"/>
  <c r="A21730" i="91"/>
  <c r="A21731" i="91"/>
  <c r="A21732" i="91"/>
  <c r="A21733" i="91"/>
  <c r="A21734" i="91"/>
  <c r="A21735" i="91"/>
  <c r="A21736" i="91"/>
  <c r="A21737" i="91"/>
  <c r="A21738" i="91"/>
  <c r="A21739" i="91"/>
  <c r="A21740" i="91"/>
  <c r="A21741" i="91"/>
  <c r="A21742" i="91"/>
  <c r="A21743" i="91"/>
  <c r="A21744" i="91"/>
  <c r="A21745" i="91"/>
  <c r="A21746" i="91"/>
  <c r="A21747" i="91"/>
  <c r="A21748" i="91"/>
  <c r="A21749" i="91"/>
  <c r="A21750" i="91"/>
  <c r="A21751" i="91"/>
  <c r="A21752" i="91"/>
  <c r="A21753" i="91"/>
  <c r="A21754" i="91"/>
  <c r="A21755" i="91"/>
  <c r="A21756" i="91"/>
  <c r="A21758" i="91"/>
  <c r="A21759" i="91"/>
  <c r="A21762" i="91"/>
  <c r="A21763" i="91"/>
  <c r="A21764" i="91"/>
  <c r="A21765" i="91"/>
  <c r="A21766" i="91"/>
  <c r="A21767" i="91"/>
  <c r="A21768" i="91"/>
  <c r="A21769" i="91"/>
  <c r="A21770" i="91"/>
  <c r="A21771" i="91"/>
  <c r="A21772" i="91"/>
  <c r="A21773" i="91"/>
  <c r="A21774" i="91"/>
  <c r="A21775" i="91"/>
  <c r="A21776" i="91"/>
  <c r="A21777" i="91"/>
  <c r="A21778" i="91"/>
  <c r="A21779" i="91"/>
  <c r="A21780" i="91"/>
  <c r="A21781" i="91"/>
  <c r="A21782" i="91"/>
  <c r="A21783" i="91"/>
  <c r="A21784" i="91"/>
  <c r="A21785" i="91"/>
  <c r="A21786" i="91"/>
  <c r="A21787" i="91"/>
  <c r="A21788" i="91"/>
  <c r="A21789" i="91"/>
  <c r="A21790" i="91"/>
  <c r="A21791" i="91"/>
  <c r="A21792" i="91"/>
  <c r="A21793" i="91"/>
  <c r="A21794" i="91"/>
  <c r="A21795" i="91"/>
  <c r="A21796" i="91"/>
  <c r="A21797" i="91"/>
  <c r="A21798" i="91"/>
  <c r="A21799" i="91"/>
  <c r="A21800" i="91"/>
  <c r="A21801" i="91"/>
  <c r="A21802" i="91"/>
  <c r="A21803" i="91"/>
  <c r="A21804" i="91"/>
  <c r="A21805" i="91"/>
  <c r="A21806" i="91"/>
  <c r="A21807" i="91"/>
  <c r="A21808" i="91"/>
  <c r="A21809" i="91"/>
  <c r="A21810" i="91"/>
  <c r="A21811" i="91"/>
  <c r="A21812" i="91"/>
  <c r="A21813" i="91"/>
  <c r="A21818" i="91"/>
  <c r="A21819" i="91"/>
  <c r="A21820" i="91"/>
  <c r="A21821" i="91"/>
  <c r="A21822" i="91"/>
  <c r="A21823" i="91"/>
  <c r="A21824" i="91"/>
  <c r="A21825" i="91"/>
  <c r="A21826" i="91"/>
  <c r="A21827" i="91"/>
  <c r="A21828" i="91"/>
  <c r="A21829" i="91"/>
  <c r="A21830" i="91"/>
  <c r="A21831" i="91"/>
  <c r="A21832" i="91"/>
  <c r="A21833" i="91"/>
  <c r="A21834" i="91"/>
  <c r="A21835" i="91"/>
  <c r="A21836" i="91"/>
  <c r="A21837" i="91"/>
  <c r="A21838" i="91"/>
  <c r="A21839" i="91"/>
  <c r="A21840" i="91"/>
  <c r="A21841" i="91"/>
  <c r="A21842" i="91"/>
  <c r="A21843" i="91"/>
  <c r="A21844" i="91"/>
  <c r="A21845" i="91"/>
  <c r="A21846" i="91"/>
  <c r="A21847" i="91"/>
  <c r="A21848" i="91"/>
  <c r="A21849" i="91"/>
  <c r="A21850" i="91"/>
  <c r="A21851" i="91"/>
  <c r="A21852" i="91"/>
  <c r="A21853" i="91"/>
  <c r="A21854" i="91"/>
  <c r="A21855" i="91"/>
  <c r="A21856" i="91"/>
  <c r="A21857" i="91"/>
  <c r="A21858" i="91"/>
  <c r="A21859" i="91"/>
  <c r="A21860" i="91"/>
  <c r="A21861" i="91"/>
  <c r="A21862" i="91"/>
  <c r="A21863" i="91"/>
  <c r="A21864" i="91"/>
  <c r="A21865" i="91"/>
  <c r="A21866" i="91"/>
  <c r="A21867" i="91"/>
  <c r="A21868" i="91"/>
  <c r="A21869" i="91"/>
  <c r="A21874" i="91"/>
  <c r="A21875" i="91"/>
  <c r="A21876" i="91"/>
  <c r="A21877" i="91"/>
  <c r="A21878" i="91"/>
  <c r="A21879" i="91"/>
  <c r="A21880" i="91"/>
  <c r="A21881" i="91"/>
  <c r="A21882" i="91"/>
  <c r="A21883" i="91"/>
  <c r="A21884" i="91"/>
  <c r="A21885" i="91"/>
  <c r="A21886" i="91"/>
  <c r="A21887" i="91"/>
  <c r="A21888" i="91"/>
  <c r="A21889" i="91"/>
  <c r="A21890" i="91"/>
  <c r="A21891" i="91"/>
  <c r="A21892" i="91"/>
  <c r="A21893" i="91"/>
  <c r="A21894" i="91"/>
  <c r="A21895" i="91"/>
  <c r="A21896" i="91"/>
  <c r="A21897" i="91"/>
  <c r="A21898" i="91"/>
  <c r="A21899" i="91"/>
  <c r="A21900" i="91"/>
  <c r="A21901" i="91"/>
  <c r="A21902" i="91"/>
  <c r="A21903" i="91"/>
  <c r="A21904" i="91"/>
  <c r="A21905" i="91"/>
  <c r="A21906" i="91"/>
  <c r="A21907" i="91"/>
  <c r="A21908" i="91"/>
  <c r="A21909" i="91"/>
  <c r="A21910" i="91"/>
  <c r="A21911" i="91"/>
  <c r="A21912" i="91"/>
  <c r="A21913" i="91"/>
  <c r="A21914" i="91"/>
  <c r="A21915" i="91"/>
  <c r="A21916" i="91"/>
  <c r="A21917" i="91"/>
  <c r="A21918" i="91"/>
  <c r="A21919" i="91"/>
  <c r="A21920" i="91"/>
  <c r="A21921" i="91"/>
  <c r="A21922" i="91"/>
  <c r="A21923" i="91"/>
  <c r="A21924" i="91"/>
  <c r="A21925" i="91"/>
  <c r="A21928" i="91"/>
  <c r="A21929" i="91"/>
  <c r="A21930" i="91"/>
  <c r="A21931" i="91"/>
  <c r="A21932" i="91"/>
  <c r="A21934" i="91"/>
  <c r="A21935" i="91"/>
  <c r="A21936" i="91"/>
  <c r="A21937" i="91"/>
  <c r="A21938" i="91"/>
  <c r="A21939" i="91"/>
  <c r="A21940" i="91"/>
  <c r="A21941" i="91"/>
  <c r="A21942" i="91"/>
  <c r="A21943" i="91"/>
  <c r="A21944" i="91"/>
  <c r="A21945" i="91"/>
  <c r="A21946" i="91"/>
  <c r="A21947" i="91"/>
  <c r="A21948" i="91"/>
  <c r="A21949" i="91"/>
  <c r="A21950" i="91"/>
  <c r="A21951" i="91"/>
  <c r="A21952" i="91"/>
  <c r="A21953" i="91"/>
  <c r="A21954" i="91"/>
  <c r="A21955" i="91"/>
  <c r="A21956" i="91"/>
  <c r="A21957" i="91"/>
  <c r="A21958" i="91"/>
  <c r="A21959" i="91"/>
  <c r="A21960" i="91"/>
  <c r="A21961" i="91"/>
  <c r="A21962" i="91"/>
  <c r="A21963" i="91"/>
  <c r="A21964" i="91"/>
  <c r="A21965" i="91"/>
  <c r="A21966" i="91"/>
  <c r="A21967" i="91"/>
  <c r="A21968" i="91"/>
  <c r="A21969" i="91"/>
  <c r="A21970" i="91"/>
  <c r="A21971" i="91"/>
  <c r="A21972" i="91"/>
  <c r="A21973" i="91"/>
  <c r="A21974" i="91"/>
  <c r="A21975" i="91"/>
  <c r="A21976" i="91"/>
  <c r="A21977" i="91"/>
  <c r="A21978" i="91"/>
  <c r="A21979" i="91"/>
  <c r="A21980" i="91"/>
  <c r="A21981" i="91"/>
  <c r="A21982" i="91"/>
  <c r="A21983" i="91"/>
  <c r="A21986" i="91"/>
  <c r="A21987" i="91"/>
  <c r="A21988" i="91"/>
  <c r="A21990" i="91"/>
  <c r="A21991" i="91"/>
  <c r="A21992" i="91"/>
  <c r="A21993" i="91"/>
  <c r="A21994" i="91"/>
  <c r="A21995" i="91"/>
  <c r="A21996" i="91"/>
  <c r="A21997" i="91"/>
  <c r="A21998" i="91"/>
  <c r="A21999" i="91"/>
  <c r="A22000" i="91"/>
  <c r="A22001" i="91"/>
  <c r="A22002" i="91"/>
  <c r="A22003" i="91"/>
  <c r="A22004" i="91"/>
  <c r="A22005" i="91"/>
  <c r="A22006" i="91"/>
  <c r="A22007" i="91"/>
  <c r="A22008" i="91"/>
  <c r="A22009" i="91"/>
  <c r="A22010" i="91"/>
  <c r="A22011" i="91"/>
  <c r="A22012" i="91"/>
  <c r="A22013" i="91"/>
  <c r="A22014" i="91"/>
  <c r="A22015" i="91"/>
  <c r="A22016" i="91"/>
  <c r="A22017" i="91"/>
  <c r="A22018" i="91"/>
  <c r="A22019" i="91"/>
  <c r="A22020" i="91"/>
  <c r="A22021" i="91"/>
  <c r="A22022" i="91"/>
  <c r="A22023" i="91"/>
  <c r="A22024" i="91"/>
  <c r="A22025" i="91"/>
  <c r="A22026" i="91"/>
  <c r="A22027" i="91"/>
  <c r="A22028" i="91"/>
  <c r="A22029" i="91"/>
  <c r="A22030" i="91"/>
  <c r="A22031" i="91"/>
  <c r="A22032" i="91"/>
  <c r="A22033" i="91"/>
  <c r="A22034" i="91"/>
  <c r="A22035" i="91"/>
  <c r="A22036" i="91"/>
  <c r="A22037" i="91"/>
  <c r="A22038" i="91"/>
  <c r="A22039" i="91"/>
  <c r="A22042" i="91"/>
  <c r="A22043" i="91"/>
  <c r="A22044" i="91"/>
  <c r="A22046" i="91"/>
  <c r="A22047" i="91"/>
  <c r="A22048" i="91"/>
  <c r="A22049" i="91"/>
  <c r="A22050" i="91"/>
  <c r="A22051" i="91"/>
  <c r="A22052" i="91"/>
  <c r="A22053" i="91"/>
  <c r="A22054" i="91"/>
  <c r="A22055" i="91"/>
  <c r="A22056" i="91"/>
  <c r="A22057" i="91"/>
  <c r="A22058" i="91"/>
  <c r="A22059" i="91"/>
  <c r="A22060" i="91"/>
  <c r="A22061" i="91"/>
  <c r="A22062" i="91"/>
  <c r="A22063" i="91"/>
  <c r="A22064" i="91"/>
  <c r="A22065" i="91"/>
  <c r="A22066" i="91"/>
  <c r="A22067" i="91"/>
  <c r="A22068" i="91"/>
  <c r="A22069" i="91"/>
  <c r="A22070" i="91"/>
  <c r="A22071" i="91"/>
  <c r="A22072" i="91"/>
  <c r="A22073" i="91"/>
  <c r="A22074" i="91"/>
  <c r="A22075" i="91"/>
  <c r="A22076" i="91"/>
  <c r="A22077" i="91"/>
  <c r="A22078" i="91"/>
  <c r="A22079" i="91"/>
  <c r="A22080" i="91"/>
  <c r="A22081" i="91"/>
  <c r="A22082" i="91"/>
  <c r="A22083" i="91"/>
  <c r="A22084" i="91"/>
  <c r="A22085" i="91"/>
  <c r="A22086" i="91"/>
  <c r="A22087" i="91"/>
  <c r="A22088" i="91"/>
  <c r="A22089" i="91"/>
  <c r="A22090" i="91"/>
  <c r="A22091" i="91"/>
  <c r="A22092" i="91"/>
  <c r="A22093" i="91"/>
  <c r="A22094" i="91"/>
  <c r="A22095" i="91"/>
  <c r="A22098" i="91"/>
  <c r="A22099" i="91"/>
  <c r="A22100" i="91"/>
  <c r="A22101" i="91"/>
  <c r="A22104" i="91"/>
  <c r="A22105" i="91"/>
  <c r="A22106" i="91"/>
  <c r="A22107" i="91"/>
  <c r="A22108" i="91"/>
  <c r="A22109" i="91"/>
  <c r="A22110" i="91"/>
  <c r="A22111" i="91"/>
  <c r="A22112" i="91"/>
  <c r="A22113" i="91"/>
  <c r="A22114" i="91"/>
  <c r="A22115" i="91"/>
  <c r="A22116" i="91"/>
  <c r="A22117" i="91"/>
  <c r="A22118" i="91"/>
  <c r="A22119" i="91"/>
  <c r="A22120" i="91"/>
  <c r="A22121" i="91"/>
  <c r="A22122" i="91"/>
  <c r="A22123" i="91"/>
  <c r="A22124" i="91"/>
  <c r="A22125" i="91"/>
  <c r="A22126" i="91"/>
  <c r="A22127" i="91"/>
  <c r="A22128" i="91"/>
  <c r="A22129" i="91"/>
  <c r="A22130" i="91"/>
  <c r="A22131" i="91"/>
  <c r="A22132" i="91"/>
  <c r="A22133" i="91"/>
  <c r="A22134" i="91"/>
  <c r="A22135" i="91"/>
  <c r="A22136" i="91"/>
  <c r="A22137" i="91"/>
  <c r="A22138" i="91"/>
  <c r="A22139" i="91"/>
  <c r="A22140" i="91"/>
  <c r="A22141" i="91"/>
  <c r="A22142" i="91"/>
  <c r="A22143" i="91"/>
  <c r="A22144" i="91"/>
  <c r="A22145" i="91"/>
  <c r="A22146" i="91"/>
  <c r="A22147" i="91"/>
  <c r="A22148" i="91"/>
  <c r="A22149" i="91"/>
  <c r="A22150" i="91"/>
  <c r="A22151" i="91"/>
  <c r="A22152" i="91"/>
  <c r="A22153" i="91"/>
  <c r="A22154" i="91"/>
  <c r="A22155" i="91"/>
  <c r="A22156" i="91"/>
  <c r="A22160" i="91"/>
  <c r="A22161" i="91"/>
  <c r="A22162" i="91"/>
  <c r="A22163" i="91"/>
  <c r="A22164" i="91"/>
  <c r="A22165" i="91"/>
  <c r="A22166" i="91"/>
  <c r="A22167" i="91"/>
  <c r="A22168" i="91"/>
  <c r="A22169" i="91"/>
  <c r="A22170" i="91"/>
  <c r="A22171" i="91"/>
  <c r="A22172" i="91"/>
  <c r="A22173" i="91"/>
  <c r="A22174" i="91"/>
  <c r="A22175" i="91"/>
  <c r="A22176" i="91"/>
  <c r="A22177" i="91"/>
  <c r="A22178" i="91"/>
  <c r="A22179" i="91"/>
  <c r="A22180" i="91"/>
  <c r="A22181" i="91"/>
  <c r="A22182" i="91"/>
  <c r="A22183" i="91"/>
  <c r="A22184" i="91"/>
  <c r="A22185" i="91"/>
  <c r="A22186" i="91"/>
  <c r="A22187" i="91"/>
  <c r="A22188" i="91"/>
  <c r="A22189" i="91"/>
  <c r="A22190" i="91"/>
  <c r="A22191" i="91"/>
  <c r="A22192" i="91"/>
  <c r="A22193" i="91"/>
  <c r="A22194" i="91"/>
  <c r="A22195" i="91"/>
  <c r="A22196" i="91"/>
  <c r="A22197" i="91"/>
  <c r="A22198" i="91"/>
  <c r="A22199" i="91"/>
  <c r="A22200" i="91"/>
  <c r="A22201" i="91"/>
  <c r="A22202" i="91"/>
  <c r="A22203" i="91"/>
  <c r="A22204" i="91"/>
  <c r="A22205" i="91"/>
  <c r="A22206" i="91"/>
  <c r="A22207" i="91"/>
  <c r="A22208" i="91"/>
  <c r="A22209" i="91"/>
  <c r="A22210" i="91"/>
  <c r="A22211" i="91"/>
  <c r="A22212" i="91"/>
  <c r="A22216" i="91"/>
  <c r="A22217" i="91"/>
  <c r="A22218" i="91"/>
  <c r="A22219" i="91"/>
  <c r="A22220" i="91"/>
  <c r="A22221" i="91"/>
  <c r="A22222" i="91"/>
  <c r="A22223" i="91"/>
  <c r="A22224" i="91"/>
  <c r="A22225" i="91"/>
  <c r="A22226" i="91"/>
  <c r="A22227" i="91"/>
  <c r="A22228" i="91"/>
  <c r="A22229" i="91"/>
  <c r="A22230" i="91"/>
  <c r="A22231" i="91"/>
  <c r="A22232" i="91"/>
  <c r="A22233" i="91"/>
  <c r="A22234" i="91"/>
  <c r="A22235" i="91"/>
  <c r="A22236" i="91"/>
  <c r="A22237" i="91"/>
  <c r="A22238" i="91"/>
  <c r="A22239" i="91"/>
  <c r="A22240" i="91"/>
  <c r="A22241" i="91"/>
  <c r="A22242" i="91"/>
  <c r="A22243" i="91"/>
  <c r="A22244" i="91"/>
  <c r="A22245" i="91"/>
  <c r="A22246" i="91"/>
  <c r="A22247" i="91"/>
  <c r="A22248" i="91"/>
  <c r="A22249" i="91"/>
  <c r="A22250" i="91"/>
  <c r="A22251" i="91"/>
  <c r="A22252" i="91"/>
  <c r="A22253" i="91"/>
  <c r="A22254" i="91"/>
  <c r="A22255" i="91"/>
  <c r="A22256" i="91"/>
  <c r="A22257" i="91"/>
  <c r="A22258" i="91"/>
  <c r="A22259" i="91"/>
  <c r="A22260" i="91"/>
  <c r="A22261" i="91"/>
  <c r="A22262" i="91"/>
  <c r="A22263" i="91"/>
  <c r="A22264" i="91"/>
  <c r="A22265" i="91"/>
  <c r="A22266" i="91"/>
  <c r="A22267" i="91"/>
  <c r="A22268" i="91"/>
  <c r="A22270" i="91"/>
  <c r="A22271" i="91"/>
  <c r="A22274" i="91"/>
  <c r="A22275" i="91"/>
  <c r="A22276" i="91"/>
  <c r="A22277" i="91"/>
  <c r="A22278" i="91"/>
  <c r="A22279" i="91"/>
  <c r="A22280" i="91"/>
  <c r="A22281" i="91"/>
  <c r="A22282" i="91"/>
  <c r="A22283" i="91"/>
  <c r="A22284" i="91"/>
  <c r="A22285" i="91"/>
  <c r="A22286" i="91"/>
  <c r="A22287" i="91"/>
  <c r="A22288" i="91"/>
  <c r="A22289" i="91"/>
  <c r="A22290" i="91"/>
  <c r="A22291" i="91"/>
  <c r="A22292" i="91"/>
  <c r="A22293" i="91"/>
  <c r="A22294" i="91"/>
  <c r="A22295" i="91"/>
  <c r="A22296" i="91"/>
  <c r="A22297" i="91"/>
  <c r="A22298" i="91"/>
  <c r="A22299" i="91"/>
  <c r="A22300" i="91"/>
  <c r="A22301" i="91"/>
  <c r="A22302" i="91"/>
  <c r="A22303" i="91"/>
  <c r="A22304" i="91"/>
  <c r="A22305" i="91"/>
  <c r="A22306" i="91"/>
  <c r="A22307" i="91"/>
  <c r="A22308" i="91"/>
  <c r="A22309" i="91"/>
  <c r="A22310" i="91"/>
  <c r="A22311" i="91"/>
  <c r="A22312" i="91"/>
  <c r="A22313" i="91"/>
  <c r="A22314" i="91"/>
  <c r="A22315" i="91"/>
  <c r="A22316" i="91"/>
  <c r="A22317" i="91"/>
  <c r="A22318" i="91"/>
  <c r="A22319" i="91"/>
  <c r="A22320" i="91"/>
  <c r="A22321" i="91"/>
  <c r="A22322" i="91"/>
  <c r="A22323" i="91"/>
  <c r="A22324" i="91"/>
  <c r="A22325" i="91"/>
  <c r="A22330" i="91"/>
  <c r="A22331" i="91"/>
  <c r="A22332" i="91"/>
  <c r="A22333" i="91"/>
  <c r="A22334" i="91"/>
  <c r="A22335" i="91"/>
  <c r="A22336" i="91"/>
  <c r="A22337" i="91"/>
  <c r="A22338" i="91"/>
  <c r="A22339" i="91"/>
  <c r="A22340" i="91"/>
  <c r="A22341" i="91"/>
  <c r="A22342" i="91"/>
  <c r="A22343" i="91"/>
  <c r="A22344" i="91"/>
  <c r="A22345" i="91"/>
  <c r="A22346" i="91"/>
  <c r="A22347" i="91"/>
  <c r="A22348" i="91"/>
  <c r="A22349" i="91"/>
  <c r="A22350" i="91"/>
  <c r="A22351" i="91"/>
  <c r="A22352" i="91"/>
  <c r="A22353" i="91"/>
  <c r="A22354" i="91"/>
  <c r="A22355" i="91"/>
  <c r="A22356" i="91"/>
  <c r="A22357" i="91"/>
  <c r="A22358" i="91"/>
  <c r="A22359" i="91"/>
  <c r="A22360" i="91"/>
  <c r="A22361" i="91"/>
  <c r="A22362" i="91"/>
  <c r="A22363" i="91"/>
  <c r="A22364" i="91"/>
  <c r="A22365" i="91"/>
  <c r="A22366" i="91"/>
  <c r="A22367" i="91"/>
  <c r="A22368" i="91"/>
  <c r="A22369" i="91"/>
  <c r="A22370" i="91"/>
  <c r="A22371" i="91"/>
  <c r="A22372" i="91"/>
  <c r="A22373" i="91"/>
  <c r="A22374" i="91"/>
  <c r="A22375" i="91"/>
  <c r="A22376" i="91"/>
  <c r="A22377" i="91"/>
  <c r="A22378" i="91"/>
  <c r="A22379" i="91"/>
  <c r="A22380" i="91"/>
  <c r="A22381" i="91"/>
  <c r="A22386" i="91"/>
  <c r="A22387" i="91"/>
  <c r="A22388" i="91"/>
  <c r="A22389" i="91"/>
  <c r="A22390" i="91"/>
  <c r="A22391" i="91"/>
  <c r="A22392" i="91"/>
  <c r="A22393" i="91"/>
  <c r="A22394" i="91"/>
  <c r="A22395" i="91"/>
  <c r="A22396" i="91"/>
  <c r="A22397" i="91"/>
  <c r="A22398" i="91"/>
  <c r="A22399" i="91"/>
  <c r="A22400" i="91"/>
  <c r="A22401" i="91"/>
  <c r="A22402" i="91"/>
  <c r="A22403" i="91"/>
  <c r="A22404" i="91"/>
  <c r="A22405" i="91"/>
  <c r="A22406" i="91"/>
  <c r="A22407" i="91"/>
  <c r="A22408" i="91"/>
  <c r="A22409" i="91"/>
  <c r="A22410" i="91"/>
  <c r="A22411" i="91"/>
  <c r="A22412" i="91"/>
  <c r="A22413" i="91"/>
  <c r="A22414" i="91"/>
  <c r="A22415" i="91"/>
  <c r="A22416" i="91"/>
  <c r="A22417" i="91"/>
  <c r="A22418" i="91"/>
  <c r="A22419" i="91"/>
  <c r="A22420" i="91"/>
  <c r="A22421" i="91"/>
  <c r="A22422" i="91"/>
  <c r="A22423" i="91"/>
  <c r="A22424" i="91"/>
  <c r="A22425" i="91"/>
  <c r="A22426" i="91"/>
  <c r="A22427" i="91"/>
  <c r="A22428" i="91"/>
  <c r="A22429" i="91"/>
  <c r="A22430" i="91"/>
  <c r="A22431" i="91"/>
  <c r="A22432" i="91"/>
  <c r="A22433" i="91"/>
  <c r="A22434" i="91"/>
  <c r="A22435" i="91"/>
  <c r="A22436" i="91"/>
  <c r="A22437" i="91"/>
  <c r="A22440" i="91"/>
  <c r="A22441" i="91"/>
  <c r="A22442" i="91"/>
  <c r="A22443" i="91"/>
  <c r="A22444" i="91"/>
  <c r="A22446" i="91"/>
  <c r="A22447" i="91"/>
  <c r="A22448" i="91"/>
  <c r="A22449" i="91"/>
  <c r="A22450" i="91"/>
  <c r="A22451" i="91"/>
  <c r="A22452" i="91"/>
  <c r="A22453" i="91"/>
  <c r="A22454" i="91"/>
  <c r="A22455" i="91"/>
  <c r="A22456" i="91"/>
  <c r="A22457" i="91"/>
  <c r="A22458" i="91"/>
  <c r="A22459" i="91"/>
  <c r="A22460" i="91"/>
  <c r="A22461" i="91"/>
  <c r="A22462" i="91"/>
  <c r="A22463" i="91"/>
  <c r="A22464" i="91"/>
  <c r="A22465" i="91"/>
  <c r="A22466" i="91"/>
  <c r="A22467" i="91"/>
  <c r="A22468" i="91"/>
  <c r="A22469" i="91"/>
  <c r="A22470" i="91"/>
  <c r="A22471" i="91"/>
  <c r="A22472" i="91"/>
  <c r="A22473" i="91"/>
  <c r="A22474" i="91"/>
  <c r="A22475" i="91"/>
  <c r="A22476" i="91"/>
  <c r="A22477" i="91"/>
  <c r="A22478" i="91"/>
  <c r="A22479" i="91"/>
  <c r="A22480" i="91"/>
  <c r="A22481" i="91"/>
  <c r="A22482" i="91"/>
  <c r="A22483" i="91"/>
  <c r="A22484" i="91"/>
  <c r="A22485" i="91"/>
  <c r="A22486" i="91"/>
  <c r="A22487" i="91"/>
  <c r="A22488" i="91"/>
  <c r="A22489" i="91"/>
  <c r="A22490" i="91"/>
  <c r="A22491" i="91"/>
  <c r="A22492" i="91"/>
  <c r="A22493" i="91"/>
  <c r="A22494" i="91"/>
  <c r="A22495" i="91"/>
  <c r="A22498" i="91"/>
  <c r="A22499" i="91"/>
  <c r="A22500" i="91"/>
  <c r="A22502" i="91"/>
  <c r="A22503" i="91"/>
  <c r="A22504" i="91"/>
  <c r="A22505" i="91"/>
  <c r="A22506" i="91"/>
  <c r="A22507" i="91"/>
  <c r="A22508" i="91"/>
  <c r="A22509" i="91"/>
  <c r="A22510" i="91"/>
  <c r="A22511" i="91"/>
  <c r="A22512" i="91"/>
  <c r="A22513" i="91"/>
  <c r="A22514" i="91"/>
  <c r="A22515" i="91"/>
  <c r="A22516" i="91"/>
  <c r="A22517" i="91"/>
  <c r="A22518" i="91"/>
  <c r="A22519" i="91"/>
  <c r="A22520" i="91"/>
  <c r="A22521" i="91"/>
  <c r="A22522" i="91"/>
  <c r="A22523" i="91"/>
  <c r="A22524" i="91"/>
  <c r="A22525" i="91"/>
  <c r="A22526" i="91"/>
  <c r="A22527" i="91"/>
  <c r="A22528" i="91"/>
  <c r="A22529" i="91"/>
  <c r="A22530" i="91"/>
  <c r="A22531" i="91"/>
  <c r="A22532" i="91"/>
  <c r="A22533" i="91"/>
  <c r="A22534" i="91"/>
  <c r="A22535" i="91"/>
  <c r="A22536" i="91"/>
  <c r="A22537" i="91"/>
  <c r="A22538" i="91"/>
  <c r="A22539" i="91"/>
  <c r="A22540" i="91"/>
  <c r="A22541" i="91"/>
  <c r="A22542" i="91"/>
  <c r="A22543" i="91"/>
  <c r="A22544" i="91"/>
  <c r="A22545" i="91"/>
  <c r="A22546" i="91"/>
  <c r="A22547" i="91"/>
  <c r="A22548" i="91"/>
  <c r="A22549" i="91"/>
  <c r="A22550" i="91"/>
  <c r="A22551" i="91"/>
  <c r="A22554" i="91"/>
  <c r="A22555" i="91"/>
  <c r="A22556" i="91"/>
  <c r="A22558" i="91"/>
  <c r="A22559" i="91"/>
  <c r="A22560" i="91"/>
  <c r="A22561" i="91"/>
  <c r="A22562" i="91"/>
  <c r="A22563" i="91"/>
  <c r="A22564" i="91"/>
  <c r="A22565" i="91"/>
  <c r="A22566" i="91"/>
  <c r="A22567" i="91"/>
  <c r="A22568" i="91"/>
  <c r="A22569" i="91"/>
  <c r="A22570" i="91"/>
  <c r="A22571" i="91"/>
  <c r="A22572" i="91"/>
  <c r="A22573" i="91"/>
  <c r="A22574" i="91"/>
  <c r="A22575" i="91"/>
  <c r="A22576" i="91"/>
  <c r="A22577" i="91"/>
  <c r="A22578" i="91"/>
  <c r="A22579" i="91"/>
  <c r="A22580" i="91"/>
  <c r="A22581" i="91"/>
  <c r="A22582" i="91"/>
  <c r="A22583" i="91"/>
  <c r="A22584" i="91"/>
  <c r="A22585" i="91"/>
  <c r="A22586" i="91"/>
  <c r="A22587" i="91"/>
  <c r="A22588" i="91"/>
  <c r="A22589" i="91"/>
  <c r="A22590" i="91"/>
  <c r="A22591" i="91"/>
  <c r="A22592" i="91"/>
  <c r="A22593" i="91"/>
  <c r="A22594" i="91"/>
  <c r="A22595" i="91"/>
  <c r="A22596" i="91"/>
  <c r="A22597" i="91"/>
  <c r="A22598" i="91"/>
  <c r="A22599" i="91"/>
  <c r="A22600" i="91"/>
  <c r="A22601" i="91"/>
  <c r="A22602" i="91"/>
  <c r="A22603" i="91"/>
  <c r="A22604" i="91"/>
  <c r="A22605" i="91"/>
  <c r="A22606" i="91"/>
  <c r="A22607" i="91"/>
  <c r="A22610" i="91"/>
  <c r="A22611" i="91"/>
  <c r="A22612" i="91"/>
  <c r="A22613" i="91"/>
  <c r="A22616" i="91"/>
  <c r="A22617" i="91"/>
  <c r="A22618" i="91"/>
  <c r="A22619" i="91"/>
  <c r="A22620" i="91"/>
  <c r="A22621" i="91"/>
  <c r="A22622" i="91"/>
  <c r="A22623" i="91"/>
  <c r="A22624" i="91"/>
  <c r="A22625" i="91"/>
  <c r="A22626" i="91"/>
  <c r="A22627" i="91"/>
  <c r="A22628" i="91"/>
  <c r="A22629" i="91"/>
  <c r="A22630" i="91"/>
  <c r="A22631" i="91"/>
  <c r="A22632" i="91"/>
  <c r="A22633" i="91"/>
  <c r="A22634" i="91"/>
  <c r="A22635" i="91"/>
  <c r="A22636" i="91"/>
  <c r="A22637" i="91"/>
  <c r="A22638" i="91"/>
  <c r="A22639" i="91"/>
  <c r="A22640" i="91"/>
  <c r="A22641" i="91"/>
  <c r="A22642" i="91"/>
  <c r="A22643" i="91"/>
  <c r="A22644" i="91"/>
  <c r="A22645" i="91"/>
  <c r="A22646" i="91"/>
  <c r="A22647" i="91"/>
  <c r="A22648" i="91"/>
  <c r="A22649" i="91"/>
  <c r="A22650" i="91"/>
  <c r="A22651" i="91"/>
  <c r="A22652" i="91"/>
  <c r="A22653" i="91"/>
  <c r="A22654" i="91"/>
  <c r="A22655" i="91"/>
  <c r="A22656" i="91"/>
  <c r="A22657" i="91"/>
  <c r="A22658" i="91"/>
  <c r="A22659" i="91"/>
  <c r="A22660" i="91"/>
  <c r="A22661" i="91"/>
  <c r="A22662" i="91"/>
  <c r="A22663" i="91"/>
  <c r="A22664" i="91"/>
  <c r="A22665" i="91"/>
  <c r="A22666" i="91"/>
  <c r="A22667" i="91"/>
  <c r="A22668" i="91"/>
  <c r="A22672" i="91"/>
  <c r="A22673" i="91"/>
  <c r="A22674" i="91"/>
  <c r="A22675" i="91"/>
  <c r="A22676" i="91"/>
  <c r="A22677" i="91"/>
  <c r="A22678" i="91"/>
  <c r="A22679" i="91"/>
  <c r="A22680" i="91"/>
  <c r="A22681" i="91"/>
  <c r="A22682" i="91"/>
  <c r="A22683" i="91"/>
  <c r="A22684" i="91"/>
  <c r="A22685" i="91"/>
  <c r="A22686" i="91"/>
  <c r="A22687" i="91"/>
  <c r="A22688" i="91"/>
  <c r="A22689" i="91"/>
  <c r="A22690" i="91"/>
  <c r="A22691" i="91"/>
  <c r="A22692" i="91"/>
  <c r="A22693" i="91"/>
  <c r="A22694" i="91"/>
  <c r="A22695" i="91"/>
  <c r="A22696" i="91"/>
  <c r="A22697" i="91"/>
  <c r="A22698" i="91"/>
  <c r="A22699" i="91"/>
  <c r="A22700" i="91"/>
  <c r="A22701" i="91"/>
  <c r="A22702" i="91"/>
  <c r="A22703" i="91"/>
  <c r="A22704" i="91"/>
  <c r="A22705" i="91"/>
  <c r="A22706" i="91"/>
  <c r="A22707" i="91"/>
  <c r="A22708" i="91"/>
  <c r="A22709" i="91"/>
  <c r="A22710" i="91"/>
  <c r="A22711" i="91"/>
  <c r="A22712" i="91"/>
  <c r="A22713" i="91"/>
  <c r="A22714" i="91"/>
  <c r="A22715" i="91"/>
  <c r="A22716" i="91"/>
  <c r="A22717" i="91"/>
  <c r="A22718" i="91"/>
  <c r="A22719" i="91"/>
  <c r="A22720" i="91"/>
  <c r="A22721" i="91"/>
  <c r="A22722" i="91"/>
  <c r="A22723" i="91"/>
  <c r="A22724" i="91"/>
  <c r="A22728" i="91"/>
  <c r="A22729" i="91"/>
  <c r="A22730" i="91"/>
  <c r="A22731" i="91"/>
  <c r="A22732" i="91"/>
  <c r="A22733" i="91"/>
  <c r="A22734" i="91"/>
  <c r="A22735" i="91"/>
  <c r="A22736" i="91"/>
  <c r="A22737" i="91"/>
  <c r="A22738" i="91"/>
  <c r="A22739" i="91"/>
  <c r="A22740" i="91"/>
  <c r="A22741" i="91"/>
  <c r="A22742" i="91"/>
  <c r="A22743" i="91"/>
  <c r="A22744" i="91"/>
  <c r="A22745" i="91"/>
  <c r="A22746" i="91"/>
  <c r="A22747" i="91"/>
  <c r="A22748" i="91"/>
  <c r="A22749" i="91"/>
  <c r="A22750" i="91"/>
  <c r="A22751" i="91"/>
  <c r="A22752" i="91"/>
  <c r="A22753" i="91"/>
  <c r="A22754" i="91"/>
  <c r="A22755" i="91"/>
  <c r="A22756" i="91"/>
  <c r="A22757" i="91"/>
  <c r="A22758" i="91"/>
  <c r="A22759" i="91"/>
  <c r="A22760" i="91"/>
  <c r="A22761" i="91"/>
  <c r="A22762" i="91"/>
  <c r="A22763" i="91"/>
  <c r="A22764" i="91"/>
  <c r="A22765" i="91"/>
  <c r="A22766" i="91"/>
  <c r="A22767" i="91"/>
  <c r="A22768" i="91"/>
  <c r="A22769" i="91"/>
  <c r="A22770" i="91"/>
  <c r="A22771" i="91"/>
  <c r="A22772" i="91"/>
  <c r="A22773" i="91"/>
  <c r="A22774" i="91"/>
  <c r="A22775" i="91"/>
  <c r="A22776" i="91"/>
  <c r="A22777" i="91"/>
  <c r="A22778" i="91"/>
  <c r="A22779" i="91"/>
  <c r="A22780" i="91"/>
  <c r="A22782" i="91"/>
  <c r="A22783" i="91"/>
  <c r="A22786" i="91"/>
  <c r="A22787" i="91"/>
  <c r="A22788" i="91"/>
  <c r="A22789" i="91"/>
  <c r="A22790" i="91"/>
  <c r="A22791" i="91"/>
  <c r="A22792" i="91"/>
  <c r="A22793" i="91"/>
  <c r="A22794" i="91"/>
  <c r="A22795" i="91"/>
  <c r="A22796" i="91"/>
  <c r="A22797" i="91"/>
  <c r="A22798" i="91"/>
  <c r="A22799" i="91"/>
  <c r="A22800" i="91"/>
  <c r="A22801" i="91"/>
  <c r="A22802" i="91"/>
  <c r="A22803" i="91"/>
  <c r="A22804" i="91"/>
  <c r="A22805" i="91"/>
  <c r="A22806" i="91"/>
  <c r="A22807" i="91"/>
  <c r="A22808" i="91"/>
  <c r="A22809" i="91"/>
  <c r="A22810" i="91"/>
  <c r="A22811" i="91"/>
  <c r="A22812" i="91"/>
  <c r="A22813" i="91"/>
  <c r="A22814" i="91"/>
  <c r="A22815" i="91"/>
  <c r="A22816" i="91"/>
  <c r="A22817" i="91"/>
  <c r="A22818" i="91"/>
  <c r="A22819" i="91"/>
  <c r="A22820" i="91"/>
  <c r="A22821" i="91"/>
  <c r="A22822" i="91"/>
  <c r="A22823" i="91"/>
  <c r="A22824" i="91"/>
  <c r="A22825" i="91"/>
  <c r="A22826" i="91"/>
  <c r="A22827" i="91"/>
  <c r="A22828" i="91"/>
  <c r="A22829" i="91"/>
  <c r="A22830" i="91"/>
  <c r="A22831" i="91"/>
  <c r="A22832" i="91"/>
  <c r="A22833" i="91"/>
  <c r="A22834" i="91"/>
  <c r="A22835" i="91"/>
  <c r="A22836" i="91"/>
  <c r="A22837" i="91"/>
  <c r="A22842" i="91"/>
  <c r="A22843" i="91"/>
  <c r="A22844" i="91"/>
  <c r="A22845" i="91"/>
  <c r="A22846" i="91"/>
  <c r="A22847" i="91"/>
  <c r="A22848" i="91"/>
  <c r="A22849" i="91"/>
  <c r="A22850" i="91"/>
  <c r="A22851" i="91"/>
  <c r="A22852" i="91"/>
  <c r="A22853" i="91"/>
  <c r="A22854" i="91"/>
  <c r="A22855" i="91"/>
  <c r="A22856" i="91"/>
  <c r="A22857" i="91"/>
  <c r="A22858" i="91"/>
  <c r="A22859" i="91"/>
  <c r="A22860" i="91"/>
  <c r="A22861" i="91"/>
  <c r="A22862" i="91"/>
  <c r="A22863" i="91"/>
  <c r="A22864" i="91"/>
  <c r="A22865" i="91"/>
  <c r="A22866" i="91"/>
  <c r="A22867" i="91"/>
  <c r="A22868" i="91"/>
  <c r="A22869" i="91"/>
  <c r="A22870" i="91"/>
  <c r="A22871" i="91"/>
  <c r="A22872" i="91"/>
  <c r="A22873" i="91"/>
  <c r="A22874" i="91"/>
  <c r="A22875" i="91"/>
  <c r="A22876" i="91"/>
  <c r="A22877" i="91"/>
  <c r="A22878" i="91"/>
  <c r="A22879" i="91"/>
  <c r="A22880" i="91"/>
  <c r="A22881" i="91"/>
  <c r="A22882" i="91"/>
  <c r="A22883" i="91"/>
  <c r="A22884" i="91"/>
  <c r="A22885" i="91"/>
  <c r="A22886" i="91"/>
  <c r="A22887" i="91"/>
  <c r="A22888" i="91"/>
  <c r="A22889" i="91"/>
  <c r="A22890" i="91"/>
  <c r="A22891" i="91"/>
  <c r="A22892" i="91"/>
  <c r="A22893" i="91"/>
  <c r="A22898" i="91"/>
  <c r="A22899" i="91"/>
  <c r="A22900" i="91"/>
  <c r="A22901" i="91"/>
  <c r="A22902" i="91"/>
  <c r="A22903" i="91"/>
  <c r="A22904" i="91"/>
  <c r="A22905" i="91"/>
  <c r="A22906" i="91"/>
  <c r="A22907" i="91"/>
  <c r="A22908" i="91"/>
  <c r="A22909" i="91"/>
  <c r="A22910" i="91"/>
  <c r="A22911" i="91"/>
  <c r="A22912" i="91"/>
  <c r="A22913" i="91"/>
  <c r="A22914" i="91"/>
  <c r="A22915" i="91"/>
  <c r="A22916" i="91"/>
  <c r="A22917" i="91"/>
  <c r="A22918" i="91"/>
  <c r="A22919" i="91"/>
  <c r="A22920" i="91"/>
  <c r="A22921" i="91"/>
  <c r="A22922" i="91"/>
  <c r="A22923" i="91"/>
  <c r="A22924" i="91"/>
  <c r="A22925" i="91"/>
  <c r="A22926" i="91"/>
  <c r="A22927" i="91"/>
  <c r="A22928" i="91"/>
  <c r="A22929" i="91"/>
  <c r="A22930" i="91"/>
  <c r="A22931" i="91"/>
  <c r="A22932" i="91"/>
  <c r="A22933" i="91"/>
  <c r="A22934" i="91"/>
  <c r="A22935" i="91"/>
  <c r="A22936" i="91"/>
  <c r="A22937" i="91"/>
  <c r="A22938" i="91"/>
  <c r="A22939" i="91"/>
  <c r="A22940" i="91"/>
  <c r="A22941" i="91"/>
  <c r="A22942" i="91"/>
  <c r="A22943" i="91"/>
  <c r="A22944" i="91"/>
  <c r="A22945" i="91"/>
  <c r="A22946" i="91"/>
  <c r="A22947" i="91"/>
  <c r="A22948" i="91"/>
  <c r="A22949" i="91"/>
  <c r="A22952" i="91"/>
  <c r="A22953" i="91"/>
  <c r="A22954" i="91"/>
  <c r="A22955" i="91"/>
  <c r="A22956" i="91"/>
  <c r="A22958" i="91"/>
  <c r="A22959" i="91"/>
  <c r="A22960" i="91"/>
  <c r="A22961" i="91"/>
  <c r="A22962" i="91"/>
  <c r="A22963" i="91"/>
  <c r="A22964" i="91"/>
  <c r="A22965" i="91"/>
  <c r="A22966" i="91"/>
  <c r="A22967" i="91"/>
  <c r="A22968" i="91"/>
  <c r="A22969" i="91"/>
  <c r="A22970" i="91"/>
  <c r="A22971" i="91"/>
  <c r="A22972" i="91"/>
  <c r="A22973" i="91"/>
  <c r="A22974" i="91"/>
  <c r="A22975" i="91"/>
  <c r="A22976" i="91"/>
  <c r="A22977" i="91"/>
  <c r="A22978" i="91"/>
  <c r="A22979" i="91"/>
  <c r="A22980" i="91"/>
  <c r="A22981" i="91"/>
  <c r="A22982" i="91"/>
  <c r="A22983" i="91"/>
  <c r="A22984" i="91"/>
  <c r="A22985" i="91"/>
  <c r="A22986" i="91"/>
  <c r="A22987" i="91"/>
  <c r="A22988" i="91"/>
  <c r="A22989" i="91"/>
  <c r="A22990" i="91"/>
  <c r="A22991" i="91"/>
  <c r="A22992" i="91"/>
  <c r="A22993" i="91"/>
  <c r="A22994" i="91"/>
  <c r="A22995" i="91"/>
  <c r="A22996" i="91"/>
  <c r="A22997" i="91"/>
  <c r="A22998" i="91"/>
  <c r="A22999" i="91"/>
  <c r="A23000" i="91"/>
  <c r="A23001" i="91"/>
  <c r="A23002" i="91"/>
  <c r="A23003" i="91"/>
  <c r="A23004" i="91"/>
  <c r="A23005" i="91"/>
  <c r="A23006" i="91"/>
  <c r="A23007" i="91"/>
  <c r="A23010" i="91"/>
  <c r="A23011" i="91"/>
  <c r="A23012" i="91"/>
  <c r="A23014" i="91"/>
  <c r="A23015" i="91"/>
  <c r="A23016" i="91"/>
  <c r="A23017" i="91"/>
  <c r="A23018" i="91"/>
  <c r="A23019" i="91"/>
  <c r="A23020" i="91"/>
  <c r="A23021" i="91"/>
  <c r="A23022" i="91"/>
  <c r="A23023" i="91"/>
  <c r="A23024" i="91"/>
  <c r="A23025" i="91"/>
  <c r="A23026" i="91"/>
  <c r="A23027" i="91"/>
  <c r="A23028" i="91"/>
  <c r="A23029" i="91"/>
  <c r="A23030" i="91"/>
  <c r="A23031" i="91"/>
  <c r="A23032" i="91"/>
  <c r="A23033" i="91"/>
  <c r="A23034" i="91"/>
  <c r="A23035" i="91"/>
  <c r="A23036" i="91"/>
  <c r="A23037" i="91"/>
  <c r="A23038" i="91"/>
  <c r="A23039" i="91"/>
  <c r="A23040" i="91"/>
  <c r="A23041" i="91"/>
  <c r="A23042" i="91"/>
  <c r="A23043" i="91"/>
  <c r="A23044" i="91"/>
  <c r="A23045" i="91"/>
  <c r="A23046" i="91"/>
  <c r="A23047" i="91"/>
  <c r="A23048" i="91"/>
  <c r="A23049" i="91"/>
  <c r="A23050" i="91"/>
  <c r="A23051" i="91"/>
  <c r="A23052" i="91"/>
  <c r="A23053" i="91"/>
  <c r="A23054" i="91"/>
  <c r="A23055" i="91"/>
  <c r="A23056" i="91"/>
  <c r="A23057" i="91"/>
  <c r="A23058" i="91"/>
  <c r="A23059" i="91"/>
  <c r="A23060" i="91"/>
  <c r="A23061" i="91"/>
  <c r="A23062" i="91"/>
  <c r="A23063" i="91"/>
  <c r="A23066" i="91"/>
  <c r="A23067" i="91"/>
  <c r="A23068" i="91"/>
  <c r="A23070" i="91"/>
  <c r="A23071" i="91"/>
  <c r="A23072" i="91"/>
  <c r="A23073" i="91"/>
  <c r="A23074" i="91"/>
  <c r="A23075" i="91"/>
  <c r="A23076" i="91"/>
  <c r="A23077" i="91"/>
  <c r="A23078" i="91"/>
  <c r="A23079" i="91"/>
  <c r="A23080" i="91"/>
  <c r="A23081" i="91"/>
  <c r="A23082" i="91"/>
  <c r="A23083" i="91"/>
  <c r="A23084" i="91"/>
  <c r="A23085" i="91"/>
  <c r="A23086" i="91"/>
  <c r="A23087" i="91"/>
  <c r="A23088" i="91"/>
  <c r="A23089" i="91"/>
  <c r="A23090" i="91"/>
  <c r="A23091" i="91"/>
  <c r="A23092" i="91"/>
  <c r="A23093" i="91"/>
  <c r="A23094" i="91"/>
  <c r="A23095" i="91"/>
  <c r="A23096" i="91"/>
  <c r="A23097" i="91"/>
  <c r="A23098" i="91"/>
  <c r="A23099" i="91"/>
  <c r="A23100" i="91"/>
  <c r="A23101" i="91"/>
  <c r="A23102" i="91"/>
  <c r="A23103" i="91"/>
  <c r="A23104" i="91"/>
  <c r="A23105" i="91"/>
  <c r="A23106" i="91"/>
  <c r="A23107" i="91"/>
  <c r="A23108" i="91"/>
  <c r="A23109" i="91"/>
  <c r="A23110" i="91"/>
  <c r="A23111" i="91"/>
  <c r="A23112" i="91"/>
  <c r="A23113" i="91"/>
  <c r="A23114" i="91"/>
  <c r="A23115" i="91"/>
  <c r="A23116" i="91"/>
  <c r="A23117" i="91"/>
  <c r="A23118" i="91"/>
  <c r="A23119" i="91"/>
  <c r="A23122" i="91"/>
  <c r="A23123" i="91"/>
  <c r="A23124" i="91"/>
  <c r="A23125" i="91"/>
  <c r="A23128" i="91"/>
  <c r="A23129" i="91"/>
  <c r="A23130" i="91"/>
  <c r="A23131" i="91"/>
  <c r="A23132" i="91"/>
  <c r="A23133" i="91"/>
  <c r="A23134" i="91"/>
  <c r="A23135" i="91"/>
  <c r="A23136" i="91"/>
  <c r="A23137" i="91"/>
  <c r="A23138" i="91"/>
  <c r="A23139" i="91"/>
  <c r="A23140" i="91"/>
  <c r="A23141" i="91"/>
  <c r="A23142" i="91"/>
  <c r="A23143" i="91"/>
  <c r="A23144" i="91"/>
  <c r="A23145" i="91"/>
  <c r="A23146" i="91"/>
  <c r="A23147" i="91"/>
  <c r="A23148" i="91"/>
  <c r="A23149" i="91"/>
  <c r="A23150" i="91"/>
  <c r="A23151" i="91"/>
  <c r="A23152" i="91"/>
  <c r="A23153" i="91"/>
  <c r="A23154" i="91"/>
  <c r="A23155" i="91"/>
  <c r="A23156" i="91"/>
  <c r="A23157" i="91"/>
  <c r="A23158" i="91"/>
  <c r="A23159" i="91"/>
  <c r="A23160" i="91"/>
  <c r="A23161" i="91"/>
  <c r="A23162" i="91"/>
  <c r="A23163" i="91"/>
  <c r="A23164" i="91"/>
  <c r="A23165" i="91"/>
  <c r="A23166" i="91"/>
  <c r="A23167" i="91"/>
  <c r="A23168" i="91"/>
  <c r="A23169" i="91"/>
  <c r="A23170" i="91"/>
  <c r="A23171" i="91"/>
  <c r="A23172" i="91"/>
  <c r="A23173" i="91"/>
  <c r="A23174" i="91"/>
  <c r="A23175" i="91"/>
  <c r="A23176" i="91"/>
  <c r="A23177" i="91"/>
  <c r="A23178" i="91"/>
  <c r="A23179" i="91"/>
  <c r="A23180" i="91"/>
  <c r="A23184" i="91"/>
  <c r="A23185" i="91"/>
  <c r="A23186" i="91"/>
  <c r="A23187" i="91"/>
  <c r="A23188" i="91"/>
  <c r="A23189" i="91"/>
  <c r="A23190" i="91"/>
  <c r="A23191" i="91"/>
  <c r="A23192" i="91"/>
  <c r="A23193" i="91"/>
  <c r="A23194" i="91"/>
  <c r="A23195" i="91"/>
  <c r="A23196" i="91"/>
  <c r="A23197" i="91"/>
  <c r="A23198" i="91"/>
  <c r="A23199" i="91"/>
  <c r="A23200" i="91"/>
  <c r="A23201" i="91"/>
  <c r="A23202" i="91"/>
  <c r="A23203" i="91"/>
  <c r="A23204" i="91"/>
  <c r="A23205" i="91"/>
  <c r="A23206" i="91"/>
  <c r="A23207" i="91"/>
  <c r="A23208" i="91"/>
  <c r="A23209" i="91"/>
  <c r="A23210" i="91"/>
  <c r="A23211" i="91"/>
  <c r="A23212" i="91"/>
  <c r="A23213" i="91"/>
  <c r="A23214" i="91"/>
  <c r="A23215" i="91"/>
  <c r="A23216" i="91"/>
  <c r="A23217" i="91"/>
  <c r="A23218" i="91"/>
  <c r="A23219" i="91"/>
  <c r="A23220" i="91"/>
  <c r="A23221" i="91"/>
  <c r="A23222" i="91"/>
  <c r="A23223" i="91"/>
  <c r="A23224" i="91"/>
  <c r="A23225" i="91"/>
  <c r="A23226" i="91"/>
  <c r="A23227" i="91"/>
  <c r="A23228" i="91"/>
  <c r="A23229" i="91"/>
  <c r="A23230" i="91"/>
  <c r="A23231" i="91"/>
  <c r="A23232" i="91"/>
  <c r="A23233" i="91"/>
  <c r="A23234" i="91"/>
  <c r="A23235" i="91"/>
  <c r="A23236" i="91"/>
  <c r="A23240" i="91"/>
  <c r="A23241" i="91"/>
  <c r="A23242" i="91"/>
  <c r="A23243" i="91"/>
  <c r="A23244" i="91"/>
  <c r="A23245" i="91"/>
  <c r="A23246" i="91"/>
  <c r="A23247" i="91"/>
  <c r="A23248" i="91"/>
  <c r="A23249" i="91"/>
  <c r="A23250" i="91"/>
  <c r="A23251" i="91"/>
  <c r="A23252" i="91"/>
  <c r="A23253" i="91"/>
  <c r="A23254" i="91"/>
  <c r="A23255" i="91"/>
  <c r="A23256" i="91"/>
  <c r="A23257" i="91"/>
  <c r="A23258" i="91"/>
  <c r="A23259" i="91"/>
  <c r="A23260" i="91"/>
  <c r="A23261" i="91"/>
  <c r="A23262" i="91"/>
  <c r="A23263" i="91"/>
  <c r="A23264" i="91"/>
  <c r="A23265" i="91"/>
  <c r="A23266" i="91"/>
  <c r="A23267" i="91"/>
  <c r="A23268" i="91"/>
  <c r="A23269" i="91"/>
  <c r="A23270" i="91"/>
  <c r="A23271" i="91"/>
  <c r="A23272" i="91"/>
  <c r="A23273" i="91"/>
  <c r="A23274" i="91"/>
  <c r="A23275" i="91"/>
  <c r="A23276" i="91"/>
  <c r="A23277" i="91"/>
  <c r="A23278" i="91"/>
  <c r="A23279" i="91"/>
  <c r="A23280" i="91"/>
  <c r="A23281" i="91"/>
  <c r="A23282" i="91"/>
  <c r="A23283" i="91"/>
  <c r="A23284" i="91"/>
  <c r="A23285" i="91"/>
  <c r="A23286" i="91"/>
  <c r="A23287" i="91"/>
  <c r="A23288" i="91"/>
  <c r="A23289" i="91"/>
  <c r="A23290" i="91"/>
  <c r="A23291" i="91"/>
  <c r="A23292" i="91"/>
  <c r="A23294" i="91"/>
  <c r="A23295" i="91"/>
  <c r="A23298" i="91"/>
  <c r="A23299" i="91"/>
  <c r="A23300" i="91"/>
  <c r="A23301" i="91"/>
  <c r="A23302" i="91"/>
  <c r="A23303" i="91"/>
  <c r="A23304" i="91"/>
  <c r="A23305" i="91"/>
  <c r="A23306" i="91"/>
  <c r="A23307" i="91"/>
  <c r="A23308" i="91"/>
  <c r="A23309" i="91"/>
  <c r="A23310" i="91"/>
  <c r="A23311" i="91"/>
  <c r="A23312" i="91"/>
  <c r="A23313" i="91"/>
  <c r="A23314" i="91"/>
  <c r="A23315" i="91"/>
  <c r="A23316" i="91"/>
  <c r="A23317" i="91"/>
  <c r="A23318" i="91"/>
  <c r="A23319" i="91"/>
  <c r="A23320" i="91"/>
  <c r="A23321" i="91"/>
  <c r="A23322" i="91"/>
  <c r="A23323" i="91"/>
  <c r="A23324" i="91"/>
  <c r="A23325" i="91"/>
  <c r="A23326" i="91"/>
  <c r="A23327" i="91"/>
  <c r="A23328" i="91"/>
  <c r="A23329" i="91"/>
  <c r="A23330" i="91"/>
  <c r="A23331" i="91"/>
  <c r="A23332" i="91"/>
  <c r="A23333" i="91"/>
  <c r="A23334" i="91"/>
  <c r="A23335" i="91"/>
  <c r="A23336" i="91"/>
  <c r="A23337" i="91"/>
  <c r="A23338" i="91"/>
  <c r="A23339" i="91"/>
  <c r="A23340" i="91"/>
  <c r="A23341" i="91"/>
  <c r="A23342" i="91"/>
  <c r="A23343" i="91"/>
  <c r="A23344" i="91"/>
  <c r="A23345" i="91"/>
  <c r="A23346" i="91"/>
  <c r="A23347" i="91"/>
  <c r="A23348" i="91"/>
  <c r="A23349" i="91"/>
  <c r="A23354" i="91"/>
  <c r="A23355" i="91"/>
  <c r="A23356" i="91"/>
  <c r="A23357" i="91"/>
  <c r="A23358" i="91"/>
  <c r="A23359" i="91"/>
  <c r="A23360" i="91"/>
  <c r="A23361" i="91"/>
  <c r="A23362" i="91"/>
  <c r="A23363" i="91"/>
  <c r="A23364" i="91"/>
  <c r="A23365" i="91"/>
  <c r="A23366" i="91"/>
  <c r="A23367" i="91"/>
  <c r="A23368" i="91"/>
  <c r="A23369" i="91"/>
  <c r="A23370" i="91"/>
  <c r="A23371" i="91"/>
  <c r="A23372" i="91"/>
  <c r="A23373" i="91"/>
  <c r="A23374" i="91"/>
  <c r="A23375" i="91"/>
  <c r="A23376" i="91"/>
  <c r="A23377" i="91"/>
  <c r="A23378" i="91"/>
  <c r="A23379" i="91"/>
  <c r="A23380" i="91"/>
  <c r="A23381" i="91"/>
  <c r="A23382" i="91"/>
  <c r="A23383" i="91"/>
  <c r="A23384" i="91"/>
  <c r="A23385" i="91"/>
  <c r="A23386" i="91"/>
  <c r="A23387" i="91"/>
  <c r="A23388" i="91"/>
  <c r="A23389" i="91"/>
  <c r="A23390" i="91"/>
  <c r="A23391" i="91"/>
  <c r="A23392" i="91"/>
  <c r="A23393" i="91"/>
  <c r="A23394" i="91"/>
  <c r="A23395" i="91"/>
  <c r="A23396" i="91"/>
  <c r="A23397" i="91"/>
  <c r="A23398" i="91"/>
  <c r="A23399" i="91"/>
  <c r="A23400" i="91"/>
  <c r="A23401" i="91"/>
  <c r="A23402" i="91"/>
  <c r="A23403" i="91"/>
  <c r="A23404" i="91"/>
  <c r="A23405" i="91"/>
  <c r="A23410" i="91"/>
  <c r="A23411" i="91"/>
  <c r="A23412" i="91"/>
  <c r="A23413" i="91"/>
  <c r="A23414" i="91"/>
  <c r="A23415" i="91"/>
  <c r="A23416" i="91"/>
  <c r="A23417" i="91"/>
  <c r="A23418" i="91"/>
  <c r="A23419" i="91"/>
  <c r="A23420" i="91"/>
  <c r="A23421" i="91"/>
  <c r="A23422" i="91"/>
  <c r="A23423" i="91"/>
  <c r="A23424" i="91"/>
  <c r="A23425" i="91"/>
  <c r="A23426" i="91"/>
  <c r="A23427" i="91"/>
  <c r="A23428" i="91"/>
  <c r="A23429" i="91"/>
  <c r="A23430" i="91"/>
  <c r="A23431" i="91"/>
  <c r="A23432" i="91"/>
  <c r="A23433" i="91"/>
  <c r="A23434" i="91"/>
  <c r="A23435" i="91"/>
  <c r="A23436" i="91"/>
  <c r="A23437" i="91"/>
  <c r="A23438" i="91"/>
  <c r="A23439" i="91"/>
  <c r="A23440" i="91"/>
  <c r="A23441" i="91"/>
  <c r="A23442" i="91"/>
  <c r="A23443" i="91"/>
  <c r="A23444" i="91"/>
  <c r="A23445" i="91"/>
  <c r="A23446" i="91"/>
  <c r="A23447" i="91"/>
  <c r="A23448" i="91"/>
  <c r="A23449" i="91"/>
  <c r="A23450" i="91"/>
  <c r="A23451" i="91"/>
  <c r="A23452" i="91"/>
  <c r="A23453" i="91"/>
  <c r="A23454" i="91"/>
  <c r="A23455" i="91"/>
  <c r="A23456" i="91"/>
  <c r="A23457" i="91"/>
  <c r="A23458" i="91"/>
  <c r="A23459" i="91"/>
  <c r="A23460" i="91"/>
  <c r="A23461" i="91"/>
  <c r="A23464" i="91"/>
  <c r="A23465" i="91"/>
  <c r="A23466" i="91"/>
  <c r="A23467" i="91"/>
  <c r="A23468" i="91"/>
  <c r="A23470" i="91"/>
  <c r="A23471" i="91"/>
  <c r="A23472" i="91"/>
  <c r="A23473" i="91"/>
  <c r="A23474" i="91"/>
  <c r="A23475" i="91"/>
  <c r="A23476" i="91"/>
  <c r="A23477" i="91"/>
  <c r="A23478" i="91"/>
  <c r="A23479" i="91"/>
  <c r="A23480" i="91"/>
  <c r="A23481" i="91"/>
  <c r="A23482" i="91"/>
  <c r="A23483" i="91"/>
  <c r="A23484" i="91"/>
  <c r="A23485" i="91"/>
  <c r="A23486" i="91"/>
  <c r="A23487" i="91"/>
  <c r="A23488" i="91"/>
  <c r="A23489" i="91"/>
  <c r="A23490" i="91"/>
  <c r="A23491" i="91"/>
  <c r="A23492" i="91"/>
  <c r="A23493" i="91"/>
  <c r="A23494" i="91"/>
  <c r="A23495" i="91"/>
  <c r="A23496" i="91"/>
  <c r="A23497" i="91"/>
  <c r="A23498" i="91"/>
  <c r="A23499" i="91"/>
  <c r="A23500" i="91"/>
  <c r="A23501" i="91"/>
  <c r="A23502" i="91"/>
  <c r="A23503" i="91"/>
  <c r="A23504" i="91"/>
  <c r="A23505" i="91"/>
  <c r="A23506" i="91"/>
  <c r="A23507" i="91"/>
  <c r="A23508" i="91"/>
  <c r="A23509" i="91"/>
  <c r="A23510" i="91"/>
  <c r="A23511" i="91"/>
  <c r="A23512" i="91"/>
  <c r="A23513" i="91"/>
  <c r="A23514" i="91"/>
  <c r="A23515" i="91"/>
  <c r="A23516" i="91"/>
  <c r="A23517" i="91"/>
  <c r="A23518" i="91"/>
  <c r="A23519" i="91"/>
  <c r="A23522" i="91"/>
  <c r="A23523" i="91"/>
  <c r="A23524" i="91"/>
  <c r="A23526" i="91"/>
  <c r="A23527" i="91"/>
  <c r="A23528" i="91"/>
  <c r="A23529" i="91"/>
  <c r="A23530" i="91"/>
  <c r="A23531" i="91"/>
  <c r="A23532" i="91"/>
  <c r="A23533" i="91"/>
  <c r="A23534" i="91"/>
  <c r="A23535" i="91"/>
  <c r="A23536" i="91"/>
  <c r="A23537" i="91"/>
  <c r="A23538" i="91"/>
  <c r="A23539" i="91"/>
  <c r="A23540" i="91"/>
  <c r="A23541" i="91"/>
  <c r="A23542" i="91"/>
  <c r="A23543" i="91"/>
  <c r="A23544" i="91"/>
  <c r="A23545" i="91"/>
  <c r="A23546" i="91"/>
  <c r="A23547" i="91"/>
  <c r="A23548" i="91"/>
  <c r="A23549" i="91"/>
  <c r="A23550" i="91"/>
  <c r="A23551" i="91"/>
  <c r="A23552" i="91"/>
  <c r="A23553" i="91"/>
  <c r="A23554" i="91"/>
  <c r="A23555" i="91"/>
  <c r="A23556" i="91"/>
  <c r="A23557" i="91"/>
  <c r="A23558" i="91"/>
  <c r="A23559" i="91"/>
  <c r="A23560" i="91"/>
  <c r="A23561" i="91"/>
  <c r="A23562" i="91"/>
  <c r="A23563" i="91"/>
  <c r="A23564" i="91"/>
  <c r="A23565" i="91"/>
  <c r="A23566" i="91"/>
  <c r="A23567" i="91"/>
  <c r="A23568" i="91"/>
  <c r="A23569" i="91"/>
  <c r="A23570" i="91"/>
  <c r="A23571" i="91"/>
  <c r="A23572" i="91"/>
  <c r="A23573" i="91"/>
  <c r="A23574" i="91"/>
  <c r="A23575" i="91"/>
  <c r="A23578" i="91"/>
  <c r="A23579" i="91"/>
  <c r="A23580" i="91"/>
  <c r="A23582" i="91"/>
  <c r="A23583" i="91"/>
  <c r="A23584" i="91"/>
  <c r="A23585" i="91"/>
  <c r="A23586" i="91"/>
  <c r="A23587" i="91"/>
  <c r="A23588" i="91"/>
  <c r="A23589" i="91"/>
  <c r="A23590" i="91"/>
  <c r="A23591" i="91"/>
  <c r="A23592" i="91"/>
  <c r="A23593" i="91"/>
  <c r="A23594" i="91"/>
  <c r="A23595" i="91"/>
  <c r="A23596" i="91"/>
  <c r="A23597" i="91"/>
  <c r="A23598" i="91"/>
  <c r="A23599" i="91"/>
  <c r="A23600" i="91"/>
  <c r="A23601" i="91"/>
  <c r="A23602" i="91"/>
  <c r="A23603" i="91"/>
  <c r="A23604" i="91"/>
  <c r="A23605" i="91"/>
  <c r="A23606" i="91"/>
  <c r="A23607" i="91"/>
  <c r="A23608" i="91"/>
  <c r="A23609" i="91"/>
  <c r="A23610" i="91"/>
  <c r="A23611" i="91"/>
  <c r="A23612" i="91"/>
  <c r="A23613" i="91"/>
  <c r="A23614" i="91"/>
  <c r="A23615" i="91"/>
  <c r="A23616" i="91"/>
  <c r="A23617" i="91"/>
  <c r="A23618" i="91"/>
  <c r="A23619" i="91"/>
  <c r="A23620" i="91"/>
  <c r="A23621" i="91"/>
  <c r="A23622" i="91"/>
  <c r="A23623" i="91"/>
  <c r="A23624" i="91"/>
  <c r="A23625" i="91"/>
  <c r="A23626" i="91"/>
  <c r="A23627" i="91"/>
  <c r="A23628" i="91"/>
  <c r="A23629" i="91"/>
  <c r="A23630" i="91"/>
  <c r="A23631" i="91"/>
  <c r="A23634" i="91"/>
  <c r="A23635" i="91"/>
  <c r="A23636" i="91"/>
  <c r="A23637" i="91"/>
  <c r="A23640" i="91"/>
  <c r="A23641" i="91"/>
  <c r="A23642" i="91"/>
  <c r="A23643" i="91"/>
  <c r="A23644" i="91"/>
  <c r="A23645" i="91"/>
  <c r="A23646" i="91"/>
  <c r="A23647" i="91"/>
  <c r="A23648" i="91"/>
  <c r="A23649" i="91"/>
  <c r="A23650" i="91"/>
  <c r="A23651" i="91"/>
  <c r="A23652" i="91"/>
  <c r="A23653" i="91"/>
  <c r="A23654" i="91"/>
  <c r="A23655" i="91"/>
  <c r="A23656" i="91"/>
  <c r="A23657" i="91"/>
  <c r="A23658" i="91"/>
  <c r="A23659" i="91"/>
  <c r="A23660" i="91"/>
  <c r="A23661" i="91"/>
  <c r="A23662" i="91"/>
  <c r="A23663" i="91"/>
  <c r="A23664" i="91"/>
  <c r="A23665" i="91"/>
  <c r="A23666" i="91"/>
  <c r="A23667" i="91"/>
  <c r="A23668" i="91"/>
  <c r="A23669" i="91"/>
  <c r="A23670" i="91"/>
  <c r="A23671" i="91"/>
  <c r="A23672" i="91"/>
  <c r="A23673" i="91"/>
  <c r="A23674" i="91"/>
  <c r="A23675" i="91"/>
  <c r="A23676" i="91"/>
  <c r="A23677" i="91"/>
  <c r="A23678" i="91"/>
  <c r="A23679" i="91"/>
  <c r="A23680" i="91"/>
  <c r="A23681" i="91"/>
  <c r="A23682" i="91"/>
  <c r="A23683" i="91"/>
  <c r="A23684" i="91"/>
  <c r="A23685" i="91"/>
  <c r="A23686" i="91"/>
  <c r="A23687" i="91"/>
  <c r="A23688" i="91"/>
  <c r="A23689" i="91"/>
  <c r="A23690" i="91"/>
  <c r="A23691" i="91"/>
  <c r="A23692" i="91"/>
  <c r="A23696" i="91"/>
  <c r="A23697" i="91"/>
  <c r="A23698" i="91"/>
  <c r="A23699" i="91"/>
  <c r="A23700" i="91"/>
  <c r="A23701" i="91"/>
  <c r="A23702" i="91"/>
  <c r="A23703" i="91"/>
  <c r="A23704" i="91"/>
  <c r="A23705" i="91"/>
  <c r="A23706" i="91"/>
  <c r="A23707" i="91"/>
  <c r="A23708" i="91"/>
  <c r="A23709" i="91"/>
  <c r="A23710" i="91"/>
  <c r="A23711" i="91"/>
  <c r="A23712" i="91"/>
  <c r="A23713" i="91"/>
  <c r="A23714" i="91"/>
  <c r="A23715" i="91"/>
  <c r="A23716" i="91"/>
  <c r="A23717" i="91"/>
  <c r="A23718" i="91"/>
  <c r="A23719" i="91"/>
  <c r="A23720" i="91"/>
  <c r="A23721" i="91"/>
  <c r="A23722" i="91"/>
  <c r="A23723" i="91"/>
  <c r="A23724" i="91"/>
  <c r="A23725" i="91"/>
  <c r="A23726" i="91"/>
  <c r="A23727" i="91"/>
  <c r="A23728" i="91"/>
  <c r="A23729" i="91"/>
  <c r="A23730" i="91"/>
  <c r="A23731" i="91"/>
  <c r="A23732" i="91"/>
  <c r="A23733" i="91"/>
  <c r="A23734" i="91"/>
  <c r="A23735" i="91"/>
  <c r="A23736" i="91"/>
  <c r="A23737" i="91"/>
  <c r="A23738" i="91"/>
  <c r="A23739" i="91"/>
  <c r="A23740" i="91"/>
  <c r="A23741" i="91"/>
  <c r="A23742" i="91"/>
  <c r="A23743" i="91"/>
  <c r="A23744" i="91"/>
  <c r="A23745" i="91"/>
  <c r="A23746" i="91"/>
  <c r="A23747" i="91"/>
  <c r="A23748" i="91"/>
  <c r="A23752" i="91"/>
  <c r="A23753" i="91"/>
  <c r="A23754" i="91"/>
  <c r="A23755" i="91"/>
  <c r="A23756" i="91"/>
  <c r="A23757" i="91"/>
  <c r="A23758" i="91"/>
  <c r="A23759" i="91"/>
  <c r="A23760" i="91"/>
  <c r="A23761" i="91"/>
  <c r="A23762" i="91"/>
  <c r="A23763" i="91"/>
  <c r="A23764" i="91"/>
  <c r="A23765" i="91"/>
  <c r="A23766" i="91"/>
  <c r="A23767" i="91"/>
  <c r="A23768" i="91"/>
  <c r="A23769" i="91"/>
  <c r="A23770" i="91"/>
  <c r="A23771" i="91"/>
  <c r="A23772" i="91"/>
  <c r="A23773" i="91"/>
  <c r="A23774" i="91"/>
  <c r="A23775" i="91"/>
  <c r="A23776" i="91"/>
  <c r="A23777" i="91"/>
  <c r="A23778" i="91"/>
  <c r="A23779" i="91"/>
  <c r="A23780" i="91"/>
  <c r="A23781" i="91"/>
  <c r="A23782" i="91"/>
  <c r="A23783" i="91"/>
  <c r="A23784" i="91"/>
  <c r="A23785" i="91"/>
  <c r="A23786" i="91"/>
  <c r="A23787" i="91"/>
  <c r="A23788" i="91"/>
  <c r="A23789" i="91"/>
  <c r="A23790" i="91"/>
  <c r="A23791" i="91"/>
  <c r="A23792" i="91"/>
  <c r="A23793" i="91"/>
  <c r="A23794" i="91"/>
  <c r="A23795" i="91"/>
  <c r="A23796" i="91"/>
  <c r="A23797" i="91"/>
  <c r="A23798" i="91"/>
  <c r="A23799" i="91"/>
  <c r="A23800" i="91"/>
  <c r="A23801" i="91"/>
  <c r="A23802" i="91"/>
  <c r="A23803" i="91"/>
  <c r="A23804" i="91"/>
  <c r="A23806" i="91"/>
  <c r="A23807" i="91"/>
  <c r="A23810" i="91"/>
  <c r="A23811" i="91"/>
  <c r="A23812" i="91"/>
  <c r="A23813" i="91"/>
  <c r="A23814" i="91"/>
  <c r="A23815" i="91"/>
  <c r="A23816" i="91"/>
  <c r="A23817" i="91"/>
  <c r="A23818" i="91"/>
  <c r="A23819" i="91"/>
  <c r="A23820" i="91"/>
  <c r="A23821" i="91"/>
  <c r="A23822" i="91"/>
  <c r="A23823" i="91"/>
  <c r="A23824" i="91"/>
  <c r="A23825" i="91"/>
  <c r="A23826" i="91"/>
  <c r="A23827" i="91"/>
  <c r="A23828" i="91"/>
  <c r="A23829" i="91"/>
  <c r="A23830" i="91"/>
  <c r="A23831" i="91"/>
  <c r="A23832" i="91"/>
  <c r="A23833" i="91"/>
  <c r="A23834" i="91"/>
  <c r="A23835" i="91"/>
  <c r="A23836" i="91"/>
  <c r="A23837" i="91"/>
  <c r="A23838" i="91"/>
  <c r="A23839" i="91"/>
  <c r="A23840" i="91"/>
  <c r="A23841" i="91"/>
  <c r="A23842" i="91"/>
  <c r="A23843" i="91"/>
  <c r="A23844" i="91"/>
  <c r="A23845" i="91"/>
  <c r="A23846" i="91"/>
  <c r="A23847" i="91"/>
  <c r="A23848" i="91"/>
  <c r="A23849" i="91"/>
  <c r="A23850" i="91"/>
  <c r="A23851" i="91"/>
  <c r="A23852" i="91"/>
  <c r="A23853" i="91"/>
  <c r="A23854" i="91"/>
  <c r="A23855" i="91"/>
  <c r="A23856" i="91"/>
  <c r="A23857" i="91"/>
  <c r="A23858" i="91"/>
  <c r="A23859" i="91"/>
  <c r="A23860" i="91"/>
  <c r="A23861" i="91"/>
  <c r="A23866" i="91"/>
  <c r="A23867" i="91"/>
  <c r="A23868" i="91"/>
  <c r="A23869" i="91"/>
  <c r="A23870" i="91"/>
  <c r="A23871" i="91"/>
  <c r="A23872" i="91"/>
  <c r="A23873" i="91"/>
  <c r="A23874" i="91"/>
  <c r="A23875" i="91"/>
  <c r="A23876" i="91"/>
  <c r="A23877" i="91"/>
  <c r="A23878" i="91"/>
  <c r="A23879" i="91"/>
  <c r="A23880" i="91"/>
  <c r="A23881" i="91"/>
  <c r="A23882" i="91"/>
  <c r="A23883" i="91"/>
  <c r="A23884" i="91"/>
  <c r="A23885" i="91"/>
  <c r="A23886" i="91"/>
  <c r="A23887" i="91"/>
  <c r="A23888" i="91"/>
  <c r="A23889" i="91"/>
  <c r="A23890" i="91"/>
  <c r="A23891" i="91"/>
  <c r="A23892" i="91"/>
  <c r="A23893" i="91"/>
  <c r="A23894" i="91"/>
  <c r="A23895" i="91"/>
  <c r="A23896" i="91"/>
  <c r="A23897" i="91"/>
  <c r="A23898" i="91"/>
  <c r="A23899" i="91"/>
  <c r="A23900" i="91"/>
  <c r="A23901" i="91"/>
  <c r="A23902" i="91"/>
  <c r="A23903" i="91"/>
  <c r="A23904" i="91"/>
  <c r="A23905" i="91"/>
  <c r="A23906" i="91"/>
  <c r="A23907" i="91"/>
  <c r="A23908" i="91"/>
  <c r="A23909" i="91"/>
  <c r="A23910" i="91"/>
  <c r="A23911" i="91"/>
  <c r="A23912" i="91"/>
  <c r="A23913" i="91"/>
  <c r="A23914" i="91"/>
  <c r="A23915" i="91"/>
  <c r="A23916" i="91"/>
  <c r="A23917" i="91"/>
  <c r="A23922" i="91"/>
  <c r="A23923" i="91"/>
  <c r="A23924" i="91"/>
  <c r="A23925" i="91"/>
  <c r="A23926" i="91"/>
  <c r="A23927" i="91"/>
  <c r="A23928" i="91"/>
  <c r="A23929" i="91"/>
  <c r="A23930" i="91"/>
  <c r="A23931" i="91"/>
  <c r="A23932" i="91"/>
  <c r="A23933" i="91"/>
  <c r="A23934" i="91"/>
  <c r="A23935" i="91"/>
  <c r="A23936" i="91"/>
  <c r="A23937" i="91"/>
  <c r="A23938" i="91"/>
  <c r="A23939" i="91"/>
  <c r="A23940" i="91"/>
  <c r="A23941" i="91"/>
  <c r="A23942" i="91"/>
  <c r="A23943" i="91"/>
  <c r="A23944" i="91"/>
  <c r="A23945" i="91"/>
  <c r="A23946" i="91"/>
  <c r="A23947" i="91"/>
  <c r="A23948" i="91"/>
  <c r="A23949" i="91"/>
  <c r="A23950" i="91"/>
  <c r="A23951" i="91"/>
  <c r="A23952" i="91"/>
  <c r="A23953" i="91"/>
  <c r="A23954" i="91"/>
  <c r="A23955" i="91"/>
  <c r="A23956" i="91"/>
  <c r="A23957" i="91"/>
  <c r="A23958" i="91"/>
  <c r="A23959" i="91"/>
  <c r="A23960" i="91"/>
  <c r="A23961" i="91"/>
  <c r="A23962" i="91"/>
  <c r="A23963" i="91"/>
  <c r="A23964" i="91"/>
  <c r="A23965" i="91"/>
  <c r="A23966" i="91"/>
  <c r="A23967" i="91"/>
  <c r="A23968" i="91"/>
  <c r="A23969" i="91"/>
  <c r="A23970" i="91"/>
  <c r="A23971" i="91"/>
  <c r="A23972" i="91"/>
  <c r="A23973" i="91"/>
  <c r="A23976" i="91"/>
  <c r="A23977" i="91"/>
  <c r="A23978" i="91"/>
  <c r="A23979" i="91"/>
  <c r="A23980" i="91"/>
  <c r="A23982" i="91"/>
  <c r="A23983" i="91"/>
  <c r="A23984" i="91"/>
  <c r="A23985" i="91"/>
  <c r="A23986" i="91"/>
  <c r="A23987" i="91"/>
  <c r="A23988" i="91"/>
  <c r="A23989" i="91"/>
  <c r="A23990" i="91"/>
  <c r="A23991" i="91"/>
  <c r="A23992" i="91"/>
  <c r="A23993" i="91"/>
  <c r="A23994" i="91"/>
  <c r="A23995" i="91"/>
  <c r="A23996" i="91"/>
  <c r="A23997" i="91"/>
  <c r="A23998" i="91"/>
  <c r="A23999" i="91"/>
  <c r="A24000" i="91"/>
  <c r="A24001" i="91"/>
  <c r="A24002" i="91"/>
  <c r="A24003" i="91"/>
  <c r="A24004" i="91"/>
  <c r="A24005" i="91"/>
  <c r="A24006" i="91"/>
  <c r="A24007" i="91"/>
  <c r="A24008" i="91"/>
  <c r="A24009" i="91"/>
  <c r="A24010" i="91"/>
  <c r="A24011" i="91"/>
  <c r="A24012" i="91"/>
  <c r="A24013" i="91"/>
  <c r="A24014" i="91"/>
  <c r="A24015" i="91"/>
  <c r="A24016" i="91"/>
  <c r="A24017" i="91"/>
  <c r="A24018" i="91"/>
  <c r="A24019" i="91"/>
  <c r="A24020" i="91"/>
  <c r="A24021" i="91"/>
  <c r="A24022" i="91"/>
  <c r="A24023" i="91"/>
  <c r="A24024" i="91"/>
  <c r="A24025" i="91"/>
  <c r="A24026" i="91"/>
  <c r="A24027" i="91"/>
  <c r="A24028" i="91"/>
  <c r="A24029" i="91"/>
  <c r="A24030" i="91"/>
  <c r="A24031" i="91"/>
  <c r="A24034" i="91"/>
  <c r="A24035" i="91"/>
  <c r="A24036" i="91"/>
  <c r="A24038" i="91"/>
  <c r="A24039" i="91"/>
  <c r="A24040" i="91"/>
  <c r="A24041" i="91"/>
  <c r="A24042" i="91"/>
  <c r="A24043" i="91"/>
  <c r="A24044" i="91"/>
  <c r="A24045" i="91"/>
  <c r="A24046" i="91"/>
  <c r="A24047" i="91"/>
  <c r="A24048" i="91"/>
  <c r="A24049" i="91"/>
  <c r="A24050" i="91"/>
  <c r="A24051" i="91"/>
  <c r="A24052" i="91"/>
  <c r="A24053" i="91"/>
  <c r="A24054" i="91"/>
  <c r="A24055" i="91"/>
  <c r="A24056" i="91"/>
  <c r="A24057" i="91"/>
  <c r="A24058" i="91"/>
  <c r="A24059" i="91"/>
  <c r="A24060" i="91"/>
  <c r="A24061" i="91"/>
  <c r="A24062" i="91"/>
  <c r="A24063" i="91"/>
  <c r="A24064" i="91"/>
  <c r="A24065" i="91"/>
  <c r="A24066" i="91"/>
  <c r="A24067" i="91"/>
  <c r="A24068" i="91"/>
  <c r="A24069" i="91"/>
  <c r="A24070" i="91"/>
  <c r="A24071" i="91"/>
  <c r="A24072" i="91"/>
  <c r="A24073" i="91"/>
  <c r="A24074" i="91"/>
  <c r="A24075" i="91"/>
  <c r="A24076" i="91"/>
  <c r="A24077" i="91"/>
  <c r="A24078" i="91"/>
  <c r="A24079" i="91"/>
  <c r="A24080" i="91"/>
  <c r="A24081" i="91"/>
  <c r="A24082" i="91"/>
  <c r="A24083" i="91"/>
  <c r="A24084" i="91"/>
  <c r="A24085" i="91"/>
  <c r="A24086" i="91"/>
  <c r="A24087" i="91"/>
  <c r="A24090" i="91"/>
  <c r="A24091" i="91"/>
  <c r="A24092" i="91"/>
  <c r="A24094" i="91"/>
  <c r="A24095" i="91"/>
  <c r="A24096" i="91"/>
  <c r="A24097" i="91"/>
  <c r="A24098" i="91"/>
  <c r="A24099" i="91"/>
  <c r="A24100" i="91"/>
  <c r="A24101" i="91"/>
  <c r="A24102" i="91"/>
  <c r="A24103" i="91"/>
  <c r="A24104" i="91"/>
  <c r="A24105" i="91"/>
  <c r="A24106" i="91"/>
  <c r="A24107" i="91"/>
  <c r="A24108" i="91"/>
  <c r="A24109" i="91"/>
  <c r="A24110" i="91"/>
  <c r="A24111" i="91"/>
  <c r="A24112" i="91"/>
  <c r="A24113" i="91"/>
  <c r="A24114" i="91"/>
  <c r="A24115" i="91"/>
  <c r="A24116" i="91"/>
  <c r="A24117" i="91"/>
  <c r="A24118" i="91"/>
  <c r="A24119" i="91"/>
  <c r="A24120" i="91"/>
  <c r="A24121" i="91"/>
  <c r="A24122" i="91"/>
  <c r="A24123" i="91"/>
  <c r="A24124" i="91"/>
  <c r="A24125" i="91"/>
  <c r="A24126" i="91"/>
  <c r="A24127" i="91"/>
  <c r="A24128" i="91"/>
  <c r="A24129" i="91"/>
  <c r="A24130" i="91"/>
  <c r="A24131" i="91"/>
  <c r="A24132" i="91"/>
  <c r="A24133" i="91"/>
  <c r="A24134" i="91"/>
  <c r="A24135" i="91"/>
  <c r="A24136" i="91"/>
  <c r="A24137" i="91"/>
  <c r="A24138" i="91"/>
  <c r="A24139" i="91"/>
  <c r="A24140" i="91"/>
  <c r="A24141" i="91"/>
  <c r="A24142" i="91"/>
  <c r="A24143" i="91"/>
  <c r="A24146" i="91"/>
  <c r="A24147" i="91"/>
  <c r="A24148" i="91"/>
  <c r="A24149" i="91"/>
  <c r="A24152" i="91"/>
  <c r="A24153" i="91"/>
  <c r="A24154" i="91"/>
  <c r="A24155" i="91"/>
  <c r="A24156" i="91"/>
  <c r="A24157" i="91"/>
  <c r="A24158" i="91"/>
  <c r="A24159" i="91"/>
  <c r="A24160" i="91"/>
  <c r="A24161" i="91"/>
  <c r="A24162" i="91"/>
  <c r="A24163" i="91"/>
  <c r="A24164" i="91"/>
  <c r="A24165" i="91"/>
  <c r="A24166" i="91"/>
  <c r="A24167" i="91"/>
  <c r="A24168" i="91"/>
  <c r="A24169" i="91"/>
  <c r="A24170" i="91"/>
  <c r="A24171" i="91"/>
  <c r="A24172" i="91"/>
  <c r="A24173" i="91"/>
  <c r="A24174" i="91"/>
  <c r="A24175" i="91"/>
  <c r="A24176" i="91"/>
  <c r="A24177" i="91"/>
  <c r="A24178" i="91"/>
  <c r="A24179" i="91"/>
  <c r="A24180" i="91"/>
  <c r="A24181" i="91"/>
  <c r="A24182" i="91"/>
  <c r="A24183" i="91"/>
  <c r="A24184" i="91"/>
  <c r="A24185" i="91"/>
  <c r="A24186" i="91"/>
  <c r="A24187" i="91"/>
  <c r="A24188" i="91"/>
  <c r="A24189" i="91"/>
  <c r="A24190" i="91"/>
  <c r="A24191" i="91"/>
  <c r="A24192" i="91"/>
  <c r="A24193" i="91"/>
  <c r="A24194" i="91"/>
  <c r="A24195" i="91"/>
  <c r="A24196" i="91"/>
  <c r="A24197" i="91"/>
  <c r="A24198" i="91"/>
  <c r="A24199" i="91"/>
  <c r="A24200" i="91"/>
  <c r="A24201" i="91"/>
  <c r="A24202" i="91"/>
  <c r="A24203" i="91"/>
  <c r="A24204" i="91"/>
  <c r="A24208" i="91"/>
  <c r="A24209" i="91"/>
  <c r="A24210" i="91"/>
  <c r="A24211" i="91"/>
  <c r="A24212" i="91"/>
  <c r="A24213" i="91"/>
  <c r="A24214" i="91"/>
  <c r="A24215" i="91"/>
  <c r="A24216" i="91"/>
  <c r="A24217" i="91"/>
  <c r="A24218" i="91"/>
  <c r="A24219" i="91"/>
  <c r="A24220" i="91"/>
  <c r="A24221" i="91"/>
  <c r="A24222" i="91"/>
  <c r="A24223" i="91"/>
  <c r="A24224" i="91"/>
  <c r="A24225" i="91"/>
  <c r="A24226" i="91"/>
  <c r="A24227" i="91"/>
  <c r="A24228" i="91"/>
  <c r="A24229" i="91"/>
  <c r="A24230" i="91"/>
  <c r="A24231" i="91"/>
  <c r="A24232" i="91"/>
  <c r="A24233" i="91"/>
  <c r="A24234" i="91"/>
  <c r="A24235" i="91"/>
  <c r="A24236" i="91"/>
  <c r="A24237" i="91"/>
  <c r="A24238" i="91"/>
  <c r="A24239" i="91"/>
  <c r="A24240" i="91"/>
  <c r="A24241" i="91"/>
  <c r="A24242" i="91"/>
  <c r="A24243" i="91"/>
  <c r="A24244" i="91"/>
  <c r="A24245" i="91"/>
  <c r="A24246" i="91"/>
  <c r="A24247" i="91"/>
  <c r="A24248" i="91"/>
  <c r="A24249" i="91"/>
  <c r="A24250" i="91"/>
  <c r="A24251" i="91"/>
  <c r="A24252" i="91"/>
  <c r="A24253" i="91"/>
  <c r="A24254" i="91"/>
  <c r="A24255" i="91"/>
  <c r="A24256" i="91"/>
  <c r="A24257" i="91"/>
  <c r="A24258" i="91"/>
  <c r="A24259" i="91"/>
  <c r="A24260" i="91"/>
  <c r="A24264" i="91"/>
  <c r="A24265" i="91"/>
  <c r="A24266" i="91"/>
  <c r="A24267" i="91"/>
  <c r="A24268" i="91"/>
  <c r="A24269" i="91"/>
  <c r="A24270" i="91"/>
  <c r="A24271" i="91"/>
  <c r="A24272" i="91"/>
  <c r="A24273" i="91"/>
  <c r="A24274" i="91"/>
  <c r="A24275" i="91"/>
  <c r="A24276" i="91"/>
  <c r="A24277" i="91"/>
  <c r="A24278" i="91"/>
  <c r="A24279" i="91"/>
  <c r="A24280" i="91"/>
  <c r="A24281" i="91"/>
  <c r="A24282" i="91"/>
  <c r="A24283" i="91"/>
  <c r="A24284" i="91"/>
  <c r="A24285" i="91"/>
  <c r="A24286" i="91"/>
  <c r="A24287" i="91"/>
  <c r="A24288" i="91"/>
  <c r="A24289" i="91"/>
  <c r="A24290" i="91"/>
  <c r="A24291" i="91"/>
  <c r="A24292" i="91"/>
  <c r="A24293" i="91"/>
  <c r="A24294" i="91"/>
  <c r="A24295" i="91"/>
  <c r="A24296" i="91"/>
  <c r="A24297" i="91"/>
  <c r="A24298" i="91"/>
  <c r="A24299" i="91"/>
  <c r="A24300" i="91"/>
  <c r="A24301" i="91"/>
  <c r="A24302" i="91"/>
  <c r="A24303" i="91"/>
  <c r="A24304" i="91"/>
  <c r="A24305" i="91"/>
  <c r="A24306" i="91"/>
  <c r="A24307" i="91"/>
  <c r="A24308" i="91"/>
  <c r="A24309" i="91"/>
  <c r="A24310" i="91"/>
  <c r="A24311" i="91"/>
  <c r="A24312" i="91"/>
  <c r="A24313" i="91"/>
  <c r="A24314" i="91"/>
  <c r="A24315" i="91"/>
  <c r="A24316" i="91"/>
  <c r="A24318" i="91"/>
  <c r="A24319" i="91"/>
  <c r="A24322" i="91"/>
  <c r="A24323" i="91"/>
  <c r="A24324" i="91"/>
  <c r="A24325" i="91"/>
  <c r="A24326" i="91"/>
  <c r="A24327" i="91"/>
  <c r="A24328" i="91"/>
  <c r="A24329" i="91"/>
  <c r="A24330" i="91"/>
  <c r="A24331" i="91"/>
  <c r="A24332" i="91"/>
  <c r="A24333" i="91"/>
  <c r="A24334" i="91"/>
  <c r="A24335" i="91"/>
  <c r="A24336" i="91"/>
  <c r="A24337" i="91"/>
  <c r="A24338" i="91"/>
  <c r="A24339" i="91"/>
  <c r="A24340" i="91"/>
  <c r="A24341" i="91"/>
  <c r="A24342" i="91"/>
  <c r="A24343" i="91"/>
  <c r="A24344" i="91"/>
  <c r="A24345" i="91"/>
  <c r="A24346" i="91"/>
  <c r="A24347" i="91"/>
  <c r="A24348" i="91"/>
  <c r="A24349" i="91"/>
  <c r="A24350" i="91"/>
  <c r="A24351" i="91"/>
  <c r="A24352" i="91"/>
  <c r="A24353" i="91"/>
  <c r="A24354" i="91"/>
  <c r="A24355" i="91"/>
  <c r="A24356" i="91"/>
  <c r="A24357" i="91"/>
  <c r="A24358" i="91"/>
  <c r="A24359" i="91"/>
  <c r="A24360" i="91"/>
  <c r="A24361" i="91"/>
  <c r="A24362" i="91"/>
  <c r="A24363" i="91"/>
  <c r="A24364" i="91"/>
  <c r="A24365" i="91"/>
  <c r="A24366" i="91"/>
  <c r="A24367" i="91"/>
  <c r="A24368" i="91"/>
  <c r="A24369" i="91"/>
  <c r="A24370" i="91"/>
  <c r="A24371" i="91"/>
  <c r="A24372" i="91"/>
  <c r="A24373" i="91"/>
  <c r="A24378" i="91"/>
  <c r="A24379" i="91"/>
  <c r="A24380" i="91"/>
  <c r="A24381" i="91"/>
  <c r="A24382" i="91"/>
  <c r="A24383" i="91"/>
  <c r="A24384" i="91"/>
  <c r="A24385" i="91"/>
  <c r="A24386" i="91"/>
  <c r="A24387" i="91"/>
  <c r="A24388" i="91"/>
  <c r="A24389" i="91"/>
  <c r="A24390" i="91"/>
  <c r="A24391" i="91"/>
  <c r="A24392" i="91"/>
  <c r="A24393" i="91"/>
  <c r="A24394" i="91"/>
  <c r="A24395" i="91"/>
  <c r="A24396" i="91"/>
  <c r="A24397" i="91"/>
  <c r="A24398" i="91"/>
  <c r="A24399" i="91"/>
  <c r="A24400" i="91"/>
  <c r="A24401" i="91"/>
  <c r="A24402" i="91"/>
  <c r="A24403" i="91"/>
  <c r="A24404" i="91"/>
  <c r="A24405" i="91"/>
  <c r="A24406" i="91"/>
  <c r="A24407" i="91"/>
  <c r="A24408" i="91"/>
  <c r="A24409" i="91"/>
  <c r="A24410" i="91"/>
  <c r="A24411" i="91"/>
  <c r="A24412" i="91"/>
  <c r="A24413" i="91"/>
  <c r="A24414" i="91"/>
  <c r="A24415" i="91"/>
  <c r="A24416" i="91"/>
  <c r="A24417" i="91"/>
  <c r="A24418" i="91"/>
  <c r="A24419" i="91"/>
  <c r="A24420" i="91"/>
  <c r="A24421" i="91"/>
  <c r="A24422" i="91"/>
  <c r="A24423" i="91"/>
  <c r="A24424" i="91"/>
  <c r="A24425" i="91"/>
  <c r="A24426" i="91"/>
  <c r="A24427" i="91"/>
  <c r="A24428" i="91"/>
  <c r="A24429" i="91"/>
  <c r="A24434" i="91"/>
  <c r="A24435" i="91"/>
  <c r="A24436" i="91"/>
  <c r="A24437" i="91"/>
  <c r="A24438" i="91"/>
  <c r="A24439" i="91"/>
  <c r="A24440" i="91"/>
  <c r="A24441" i="91"/>
  <c r="A24442" i="91"/>
  <c r="A24443" i="91"/>
  <c r="A24444" i="91"/>
  <c r="A24445" i="91"/>
  <c r="A24446" i="91"/>
  <c r="A24447" i="91"/>
  <c r="A24448" i="91"/>
  <c r="A24449" i="91"/>
  <c r="A24450" i="91"/>
  <c r="A24451" i="91"/>
  <c r="A24452" i="91"/>
  <c r="A24453" i="91"/>
  <c r="A24454" i="91"/>
  <c r="A24455" i="91"/>
  <c r="A24456" i="91"/>
  <c r="A24457" i="91"/>
  <c r="A24458" i="91"/>
  <c r="A24459" i="91"/>
  <c r="A24460" i="91"/>
  <c r="A24461" i="91"/>
  <c r="A24462" i="91"/>
  <c r="A24463" i="91"/>
  <c r="A24464" i="91"/>
  <c r="A24465" i="91"/>
  <c r="A24466" i="91"/>
  <c r="A24467" i="91"/>
  <c r="A24468" i="91"/>
  <c r="A24469" i="91"/>
  <c r="A24470" i="91"/>
  <c r="A24471" i="91"/>
  <c r="A24472" i="91"/>
  <c r="A24473" i="91"/>
  <c r="A24474" i="91"/>
  <c r="A24475" i="91"/>
  <c r="A24476" i="91"/>
  <c r="A24477" i="91"/>
  <c r="A24478" i="91"/>
  <c r="A24479" i="91"/>
  <c r="A24480" i="91"/>
  <c r="A24481" i="91"/>
  <c r="A24482" i="91"/>
  <c r="A24483" i="91"/>
  <c r="A24484" i="91"/>
  <c r="A24485" i="91"/>
  <c r="A24488" i="91"/>
  <c r="A24489" i="91"/>
  <c r="A24490" i="91"/>
  <c r="A24491" i="91"/>
  <c r="A24492" i="91"/>
  <c r="A24494" i="91"/>
  <c r="A24495" i="91"/>
  <c r="A24496" i="91"/>
  <c r="A24497" i="91"/>
  <c r="A24498" i="91"/>
  <c r="A24499" i="91"/>
  <c r="A24500" i="91"/>
  <c r="A24501" i="91"/>
  <c r="A24502" i="91"/>
  <c r="A24503" i="91"/>
  <c r="A24504" i="91"/>
  <c r="A24505" i="91"/>
  <c r="A24506" i="91"/>
  <c r="A24507" i="91"/>
  <c r="A24508" i="91"/>
  <c r="A24509" i="91"/>
  <c r="A24510" i="91"/>
  <c r="A24511" i="91"/>
  <c r="A24512" i="91"/>
  <c r="A24513" i="91"/>
  <c r="A24514" i="91"/>
  <c r="A24515" i="91"/>
  <c r="A24516" i="91"/>
  <c r="A24517" i="91"/>
  <c r="A24518" i="91"/>
  <c r="A24519" i="91"/>
  <c r="A24520" i="91"/>
  <c r="A24521" i="91"/>
  <c r="A24522" i="91"/>
  <c r="A24523" i="91"/>
  <c r="A24524" i="91"/>
  <c r="A24525" i="91"/>
  <c r="A24526" i="91"/>
  <c r="A24527" i="91"/>
  <c r="A24528" i="91"/>
  <c r="A24529" i="91"/>
  <c r="A24530" i="91"/>
  <c r="A24531" i="91"/>
  <c r="A24532" i="91"/>
  <c r="A24533" i="91"/>
  <c r="A24534" i="91"/>
  <c r="A24535" i="91"/>
  <c r="A24536" i="91"/>
  <c r="A24537" i="91"/>
  <c r="A24538" i="91"/>
  <c r="A24539" i="91"/>
  <c r="A24540" i="91"/>
  <c r="A24541" i="91"/>
  <c r="A24542" i="91"/>
  <c r="A24543" i="91"/>
  <c r="A24546" i="91"/>
  <c r="A24547" i="91"/>
  <c r="A24548" i="91"/>
  <c r="A24550" i="91"/>
  <c r="A24551" i="91"/>
  <c r="A24552" i="91"/>
  <c r="A24553" i="91"/>
  <c r="A24554" i="91"/>
  <c r="A24555" i="91"/>
  <c r="A24556" i="91"/>
  <c r="A24557" i="91"/>
  <c r="A24558" i="91"/>
  <c r="A24559" i="91"/>
  <c r="A24560" i="91"/>
  <c r="A24561" i="91"/>
  <c r="A24562" i="91"/>
  <c r="A24563" i="91"/>
  <c r="A24564" i="91"/>
  <c r="A24565" i="91"/>
  <c r="A24566" i="91"/>
  <c r="A24567" i="91"/>
  <c r="A24568" i="91"/>
  <c r="A24569" i="91"/>
  <c r="A24570" i="91"/>
  <c r="A24571" i="91"/>
  <c r="A24572" i="91"/>
  <c r="A24573" i="91"/>
  <c r="A24574" i="91"/>
  <c r="A24575" i="91"/>
  <c r="A24576" i="91"/>
  <c r="A24577" i="91"/>
  <c r="A24578" i="91"/>
  <c r="A24579" i="91"/>
  <c r="A24580" i="91"/>
  <c r="A24581" i="91"/>
  <c r="A24582" i="91"/>
  <c r="A24583" i="91"/>
  <c r="A24584" i="91"/>
  <c r="A24585" i="91"/>
  <c r="A24586" i="91"/>
  <c r="A24587" i="91"/>
  <c r="A24588" i="91"/>
  <c r="A24589" i="91"/>
  <c r="A24590" i="91"/>
  <c r="A24591" i="91"/>
  <c r="A24592" i="91"/>
  <c r="A24593" i="91"/>
  <c r="A24594" i="91"/>
  <c r="A24595" i="91"/>
  <c r="A24596" i="91"/>
  <c r="A24597" i="91"/>
  <c r="A24598" i="91"/>
  <c r="A24599" i="91"/>
  <c r="A24602" i="91"/>
  <c r="A24603" i="91"/>
  <c r="A24604" i="91"/>
  <c r="A24606" i="91"/>
  <c r="A24607" i="91"/>
  <c r="A24608" i="91"/>
  <c r="A24609" i="91"/>
  <c r="A24610" i="91"/>
  <c r="A24611" i="91"/>
  <c r="A24612" i="91"/>
  <c r="A24613" i="91"/>
  <c r="A24614" i="91"/>
  <c r="A24615" i="91"/>
  <c r="A24616" i="91"/>
  <c r="A24617" i="91"/>
  <c r="A24618" i="91"/>
  <c r="A24619" i="91"/>
  <c r="A24620" i="91"/>
  <c r="A24621" i="91"/>
  <c r="A24622" i="91"/>
  <c r="A24623" i="91"/>
  <c r="A24624" i="91"/>
  <c r="A24625" i="91"/>
  <c r="A24626" i="91"/>
  <c r="A24627" i="91"/>
  <c r="A24628" i="91"/>
  <c r="A24629" i="91"/>
  <c r="A24630" i="91"/>
  <c r="A24631" i="91"/>
  <c r="A24632" i="91"/>
  <c r="A24633" i="91"/>
  <c r="A24634" i="91"/>
  <c r="A24635" i="91"/>
  <c r="A24636" i="91"/>
  <c r="A24637" i="91"/>
  <c r="A24638" i="91"/>
  <c r="A24639" i="91"/>
  <c r="A24640" i="91"/>
  <c r="A24641" i="91"/>
  <c r="A24642" i="91"/>
  <c r="A24643" i="91"/>
  <c r="A24644" i="91"/>
  <c r="A24645" i="91"/>
  <c r="A24646" i="91"/>
  <c r="A24647" i="91"/>
  <c r="A24648" i="91"/>
  <c r="A24649" i="91"/>
  <c r="A24650" i="91"/>
  <c r="A24651" i="91"/>
  <c r="A24652" i="91"/>
  <c r="A24653" i="91"/>
  <c r="A24654" i="91"/>
  <c r="A24655" i="91"/>
  <c r="A24658" i="91"/>
  <c r="A24659" i="91"/>
  <c r="A24660" i="91"/>
  <c r="A24661" i="91"/>
  <c r="A24664" i="91"/>
  <c r="A24665" i="91"/>
  <c r="A24666" i="91"/>
  <c r="A24667" i="91"/>
  <c r="A24668" i="91"/>
  <c r="A24669" i="91"/>
  <c r="A24670" i="91"/>
  <c r="A24671" i="91"/>
  <c r="A24672" i="91"/>
  <c r="A24673" i="91"/>
  <c r="A24674" i="91"/>
  <c r="A24675" i="91"/>
  <c r="A24676" i="91"/>
  <c r="A24677" i="91"/>
  <c r="A24678" i="91"/>
  <c r="A24679" i="91"/>
  <c r="A24680" i="91"/>
  <c r="A24681" i="91"/>
  <c r="A24682" i="91"/>
  <c r="A24683" i="91"/>
  <c r="A24684" i="91"/>
  <c r="A24685" i="91"/>
  <c r="A24686" i="91"/>
  <c r="A24687" i="91"/>
  <c r="A24688" i="91"/>
  <c r="A24689" i="91"/>
  <c r="A24690" i="91"/>
  <c r="A24691" i="91"/>
  <c r="A24692" i="91"/>
  <c r="A24693" i="91"/>
  <c r="A24694" i="91"/>
  <c r="A24695" i="91"/>
  <c r="A24696" i="91"/>
  <c r="A24697" i="91"/>
  <c r="A24698" i="91"/>
  <c r="A24699" i="91"/>
  <c r="A24700" i="91"/>
  <c r="A24701" i="91"/>
  <c r="A24702" i="91"/>
  <c r="A24703" i="91"/>
  <c r="A24704" i="91"/>
  <c r="A24705" i="91"/>
  <c r="A24706" i="91"/>
  <c r="A24707" i="91"/>
  <c r="A24708" i="91"/>
  <c r="A24709" i="91"/>
  <c r="A24710" i="91"/>
  <c r="A24711" i="91"/>
  <c r="A24712" i="91"/>
  <c r="A24713" i="91"/>
  <c r="A24714" i="91"/>
  <c r="A24715" i="91"/>
  <c r="A24716" i="91"/>
  <c r="A24720" i="91"/>
  <c r="A24721" i="91"/>
  <c r="A24722" i="91"/>
  <c r="A24723" i="91"/>
  <c r="A24724" i="91"/>
  <c r="A24725" i="91"/>
  <c r="A24726" i="91"/>
  <c r="A24727" i="91"/>
  <c r="A24728" i="91"/>
  <c r="A24729" i="91"/>
  <c r="A24730" i="91"/>
  <c r="A24731" i="91"/>
  <c r="A24732" i="91"/>
  <c r="A24733" i="91"/>
  <c r="A24734" i="91"/>
  <c r="A24735" i="91"/>
  <c r="A24736" i="91"/>
  <c r="A24737" i="91"/>
  <c r="A24738" i="91"/>
  <c r="A24739" i="91"/>
  <c r="A24740" i="91"/>
  <c r="A24741" i="91"/>
  <c r="A24742" i="91"/>
  <c r="A24743" i="91"/>
  <c r="A24744" i="91"/>
  <c r="A24745" i="91"/>
  <c r="A24746" i="91"/>
  <c r="A24747" i="91"/>
  <c r="A24748" i="91"/>
  <c r="A24749" i="91"/>
  <c r="A24750" i="91"/>
  <c r="A24751" i="91"/>
  <c r="A24752" i="91"/>
  <c r="A24753" i="91"/>
  <c r="A24754" i="91"/>
  <c r="A24755" i="91"/>
  <c r="A24756" i="91"/>
  <c r="A24757" i="91"/>
  <c r="A24758" i="91"/>
  <c r="A24759" i="91"/>
  <c r="A24760" i="91"/>
  <c r="A24761" i="91"/>
  <c r="A24762" i="91"/>
  <c r="A24763" i="91"/>
  <c r="A24764" i="91"/>
  <c r="A24765" i="91"/>
  <c r="A24766" i="91"/>
  <c r="A24767" i="91"/>
  <c r="A24768" i="91"/>
  <c r="A24769" i="91"/>
  <c r="A24770" i="91"/>
  <c r="A24771" i="91"/>
  <c r="A24772" i="91"/>
  <c r="A24776" i="91"/>
  <c r="A24777" i="91"/>
  <c r="A24778" i="91"/>
  <c r="A24779" i="91"/>
  <c r="A24780" i="91"/>
  <c r="A24781" i="91"/>
  <c r="A24782" i="91"/>
  <c r="A24783" i="91"/>
  <c r="A24784" i="91"/>
  <c r="A24785" i="91"/>
  <c r="A24786" i="91"/>
  <c r="A24787" i="91"/>
  <c r="A24788" i="91"/>
  <c r="A24789" i="91"/>
  <c r="A24790" i="91"/>
  <c r="A24791" i="91"/>
  <c r="A24792" i="91"/>
  <c r="A24793" i="91"/>
  <c r="A24794" i="91"/>
  <c r="A24795" i="91"/>
  <c r="A24796" i="91"/>
  <c r="A24797" i="91"/>
  <c r="A24798" i="91"/>
  <c r="A24799" i="91"/>
  <c r="A24800" i="91"/>
  <c r="A24801" i="91"/>
  <c r="A24802" i="91"/>
  <c r="A24803" i="91"/>
  <c r="A24804" i="91"/>
  <c r="A24805" i="91"/>
  <c r="A24806" i="91"/>
  <c r="A24807" i="91"/>
  <c r="A24808" i="91"/>
  <c r="A24809" i="91"/>
  <c r="A24810" i="91"/>
  <c r="A24811" i="91"/>
  <c r="A24812" i="91"/>
  <c r="A24813" i="91"/>
  <c r="A24814" i="91"/>
  <c r="A24815" i="91"/>
  <c r="A24816" i="91"/>
  <c r="A24817" i="91"/>
  <c r="A24818" i="91"/>
  <c r="A24819" i="91"/>
  <c r="A24820" i="91"/>
  <c r="A24821" i="91"/>
  <c r="A24822" i="91"/>
  <c r="A24823" i="91"/>
  <c r="A24824" i="91"/>
  <c r="A24825" i="91"/>
  <c r="A24826" i="91"/>
  <c r="A24827" i="91"/>
  <c r="A24828" i="91"/>
  <c r="A24830" i="91"/>
  <c r="A24831" i="91"/>
  <c r="A24834" i="91"/>
  <c r="A24835" i="91"/>
  <c r="A24836" i="91"/>
  <c r="A24837" i="91"/>
  <c r="A24838" i="91"/>
  <c r="A24839" i="91"/>
  <c r="A24840" i="91"/>
  <c r="A24841" i="91"/>
  <c r="A24842" i="91"/>
  <c r="A24843" i="91"/>
  <c r="A24844" i="91"/>
  <c r="A24845" i="91"/>
  <c r="A24846" i="91"/>
  <c r="A24847" i="91"/>
  <c r="A24848" i="91"/>
  <c r="A24849" i="91"/>
  <c r="A24850" i="91"/>
  <c r="A24851" i="91"/>
  <c r="A24852" i="91"/>
  <c r="A24853" i="91"/>
  <c r="A24854" i="91"/>
  <c r="A24855" i="91"/>
  <c r="A24856" i="91"/>
  <c r="A24857" i="91"/>
  <c r="A24858" i="91"/>
  <c r="A24859" i="91"/>
  <c r="A24860" i="91"/>
  <c r="A24861" i="91"/>
  <c r="A24862" i="91"/>
  <c r="A24863" i="91"/>
  <c r="A24864" i="91"/>
  <c r="A24865" i="91"/>
  <c r="A24866" i="91"/>
  <c r="A24867" i="91"/>
  <c r="A24868" i="91"/>
  <c r="A24869" i="91"/>
  <c r="A24870" i="91"/>
  <c r="A24871" i="91"/>
  <c r="A24872" i="91"/>
  <c r="A24873" i="91"/>
  <c r="A24874" i="91"/>
  <c r="A24875" i="91"/>
  <c r="A24876" i="91"/>
  <c r="A24877" i="91"/>
  <c r="A24878" i="91"/>
  <c r="A24879" i="91"/>
  <c r="A24880" i="91"/>
  <c r="A24881" i="91"/>
  <c r="A24882" i="91"/>
  <c r="A24883" i="91"/>
  <c r="A24884" i="91"/>
  <c r="A24885" i="91"/>
  <c r="A24890" i="91"/>
  <c r="A24891" i="91"/>
  <c r="A24892" i="91"/>
  <c r="A24893" i="91"/>
  <c r="A24894" i="91"/>
  <c r="A24895" i="91"/>
  <c r="A24896" i="91"/>
  <c r="A24897" i="91"/>
  <c r="A24898" i="91"/>
  <c r="A24899" i="91"/>
  <c r="A24900" i="91"/>
  <c r="A24901" i="91"/>
  <c r="A24902" i="91"/>
  <c r="A24903" i="91"/>
  <c r="A24904" i="91"/>
  <c r="A24905" i="91"/>
  <c r="A24906" i="91"/>
  <c r="A24907" i="91"/>
  <c r="A24908" i="91"/>
  <c r="A24909" i="91"/>
  <c r="A24910" i="91"/>
  <c r="A24911" i="91"/>
  <c r="A24912" i="91"/>
  <c r="A24913" i="91"/>
  <c r="A24914" i="91"/>
  <c r="A24915" i="91"/>
  <c r="A24916" i="91"/>
  <c r="A24917" i="91"/>
  <c r="A24918" i="91"/>
  <c r="A24919" i="91"/>
  <c r="A24920" i="91"/>
  <c r="A24921" i="91"/>
  <c r="A24922" i="91"/>
  <c r="A24923" i="91"/>
  <c r="A24924" i="91"/>
  <c r="A24925" i="91"/>
  <c r="A24926" i="91"/>
  <c r="A24927" i="91"/>
  <c r="A24928" i="91"/>
  <c r="A24929" i="91"/>
  <c r="A24930" i="91"/>
  <c r="A24931" i="91"/>
  <c r="A24932" i="91"/>
  <c r="A24933" i="91"/>
  <c r="A24934" i="91"/>
  <c r="A24935" i="91"/>
  <c r="A24936" i="91"/>
  <c r="A24937" i="91"/>
  <c r="A24938" i="91"/>
  <c r="A24939" i="91"/>
  <c r="A24940" i="91"/>
  <c r="A24941" i="91"/>
  <c r="A24946" i="91"/>
  <c r="A24947" i="91"/>
  <c r="A24948" i="91"/>
  <c r="A24949" i="91"/>
  <c r="A24950" i="91"/>
  <c r="A24951" i="91"/>
  <c r="A24952" i="91"/>
  <c r="A24953" i="91"/>
  <c r="A24954" i="91"/>
  <c r="A24955" i="91"/>
  <c r="A24956" i="91"/>
  <c r="A24957" i="91"/>
  <c r="A24958" i="91"/>
  <c r="A24959" i="91"/>
  <c r="A24960" i="91"/>
  <c r="A24961" i="91"/>
  <c r="A24962" i="91"/>
  <c r="A24963" i="91"/>
  <c r="A24964" i="91"/>
  <c r="A24965" i="91"/>
  <c r="A24966" i="91"/>
  <c r="A24967" i="91"/>
  <c r="A24968" i="91"/>
  <c r="A24969" i="91"/>
  <c r="A24970" i="91"/>
  <c r="A24971" i="91"/>
  <c r="A24972" i="91"/>
  <c r="A24973" i="91"/>
  <c r="A24974" i="91"/>
  <c r="A24975" i="91"/>
  <c r="A24976" i="91"/>
  <c r="A24977" i="91"/>
  <c r="A24978" i="91"/>
  <c r="A24979" i="91"/>
  <c r="A24980" i="91"/>
  <c r="A24981" i="91"/>
  <c r="A24982" i="91"/>
  <c r="A24983" i="91"/>
  <c r="A24984" i="91"/>
  <c r="A24985" i="91"/>
  <c r="A24986" i="91"/>
  <c r="A24987" i="91"/>
  <c r="A24988" i="91"/>
  <c r="A24989" i="91"/>
  <c r="A24990" i="91"/>
  <c r="A24991" i="91"/>
  <c r="A24992" i="91"/>
  <c r="A24993" i="91"/>
  <c r="A24994" i="91"/>
  <c r="A24995" i="91"/>
  <c r="A24996" i="91"/>
  <c r="A24997" i="91"/>
  <c r="A25000" i="91"/>
  <c r="A25001" i="91"/>
  <c r="A25002" i="91"/>
  <c r="A25003" i="91"/>
  <c r="A25004" i="91"/>
  <c r="A25006" i="91"/>
  <c r="A25007" i="91"/>
  <c r="A25008" i="91"/>
  <c r="A25009" i="91"/>
  <c r="A25010" i="91"/>
  <c r="A25011" i="91"/>
  <c r="A25012" i="91"/>
  <c r="A25013" i="91"/>
  <c r="A25014" i="91"/>
  <c r="A25015" i="91"/>
  <c r="A25016" i="91"/>
  <c r="A25017" i="91"/>
  <c r="A25018" i="91"/>
  <c r="A25019" i="91"/>
  <c r="A25020" i="91"/>
  <c r="A25021" i="91"/>
  <c r="A25022" i="91"/>
  <c r="A25023" i="91"/>
  <c r="A25024" i="91"/>
  <c r="A25025" i="91"/>
  <c r="A25026" i="91"/>
  <c r="A25027" i="91"/>
  <c r="A25028" i="91"/>
  <c r="A25029" i="91"/>
  <c r="A25030" i="91"/>
  <c r="A25031" i="91"/>
  <c r="A25032" i="91"/>
  <c r="A25033" i="91"/>
  <c r="A25034" i="91"/>
  <c r="A25035" i="91"/>
  <c r="A25036" i="91"/>
  <c r="A25037" i="91"/>
  <c r="A25038" i="91"/>
  <c r="A25039" i="91"/>
  <c r="A25040" i="91"/>
  <c r="A25041" i="91"/>
  <c r="A25042" i="91"/>
  <c r="A25043" i="91"/>
  <c r="A25044" i="91"/>
  <c r="A25045" i="91"/>
  <c r="A25046" i="91"/>
  <c r="A25047" i="91"/>
  <c r="A25048" i="91"/>
  <c r="A25049" i="91"/>
  <c r="A25050" i="91"/>
  <c r="A25051" i="91"/>
  <c r="A25052" i="91"/>
  <c r="A25053" i="91"/>
  <c r="A25054" i="91"/>
  <c r="A25055" i="91"/>
  <c r="A25058" i="91"/>
  <c r="A25059" i="91"/>
  <c r="A25060" i="91"/>
  <c r="A25062" i="91"/>
  <c r="A25063" i="91"/>
  <c r="A25064" i="91"/>
  <c r="A25065" i="91"/>
  <c r="A25066" i="91"/>
  <c r="A25067" i="91"/>
  <c r="A25068" i="91"/>
  <c r="A25069" i="91"/>
  <c r="A25070" i="91"/>
  <c r="A25071" i="91"/>
  <c r="A25072" i="91"/>
  <c r="A25073" i="91"/>
  <c r="A25074" i="91"/>
  <c r="A25075" i="91"/>
  <c r="A25076" i="91"/>
  <c r="A25077" i="91"/>
  <c r="A25078" i="91"/>
  <c r="A25079" i="91"/>
  <c r="A25080" i="91"/>
  <c r="A25081" i="91"/>
  <c r="A25082" i="91"/>
  <c r="A25083" i="91"/>
  <c r="A25084" i="91"/>
  <c r="A25085" i="91"/>
  <c r="A25086" i="91"/>
  <c r="A25087" i="91"/>
  <c r="A25088" i="91"/>
  <c r="A25089" i="91"/>
  <c r="A25090" i="91"/>
  <c r="A25091" i="91"/>
  <c r="A25092" i="91"/>
  <c r="A25093" i="91"/>
  <c r="A25094" i="91"/>
  <c r="A25095" i="91"/>
  <c r="A25096" i="91"/>
  <c r="A25097" i="91"/>
  <c r="A25098" i="91"/>
  <c r="A25099" i="91"/>
  <c r="A25100" i="91"/>
  <c r="A25101" i="91"/>
  <c r="A25106" i="91"/>
  <c r="A25107" i="91"/>
  <c r="A25108" i="91"/>
  <c r="A25109" i="91"/>
  <c r="A25110" i="91"/>
  <c r="A25111" i="91"/>
  <c r="A25112" i="91"/>
  <c r="A25113" i="91"/>
  <c r="A25114" i="91"/>
  <c r="A25115" i="91"/>
  <c r="A25116" i="91"/>
  <c r="A25117" i="91"/>
  <c r="A25118" i="91"/>
  <c r="A25119" i="91"/>
  <c r="A25120" i="91"/>
  <c r="A25121" i="91"/>
  <c r="A25122" i="91"/>
  <c r="A25123" i="91"/>
  <c r="A25124" i="91"/>
  <c r="A25125" i="91"/>
  <c r="A25126" i="91"/>
  <c r="A25127" i="91"/>
  <c r="A25128" i="91"/>
  <c r="A25129" i="91"/>
  <c r="A25130" i="91"/>
  <c r="A25131" i="91"/>
  <c r="A25132" i="91"/>
  <c r="A25136" i="91"/>
  <c r="A25137" i="91"/>
  <c r="A25138" i="91"/>
  <c r="A25139" i="91"/>
  <c r="A25140" i="91"/>
  <c r="A25141" i="91"/>
  <c r="A25142" i="91"/>
  <c r="A25143" i="91"/>
  <c r="A25144" i="91"/>
  <c r="A25145" i="91"/>
  <c r="A25146" i="91"/>
  <c r="A25147" i="91"/>
  <c r="A25148" i="91"/>
  <c r="A25149" i="91"/>
  <c r="A25150" i="91"/>
  <c r="A25151" i="91"/>
  <c r="A25152" i="91"/>
  <c r="A25153" i="91"/>
  <c r="A25154" i="91"/>
  <c r="A25155" i="91"/>
  <c r="A25156" i="91"/>
  <c r="A25157" i="91"/>
  <c r="A25160" i="91"/>
  <c r="A25161" i="91"/>
  <c r="A25162" i="91"/>
  <c r="A25163" i="91"/>
  <c r="A25164" i="91"/>
  <c r="A25166" i="91"/>
  <c r="A25167" i="91"/>
  <c r="A25168" i="91"/>
  <c r="A25169" i="91"/>
  <c r="A25170" i="91"/>
  <c r="A25171" i="91"/>
  <c r="A25172" i="91"/>
  <c r="A25173" i="91"/>
  <c r="A25174" i="91"/>
  <c r="A25175" i="91"/>
  <c r="A25176" i="91"/>
  <c r="A25177" i="91"/>
  <c r="A25178" i="91"/>
  <c r="A25179" i="91"/>
  <c r="A25180" i="91"/>
  <c r="A25181" i="91"/>
  <c r="A25182" i="91"/>
  <c r="A25183" i="91"/>
  <c r="A25184" i="91"/>
  <c r="A25185" i="91"/>
  <c r="A25186" i="91"/>
  <c r="A25187" i="91"/>
  <c r="A25188" i="91"/>
  <c r="A25192" i="91"/>
  <c r="A25193" i="91"/>
  <c r="A25194" i="91"/>
  <c r="A25195" i="91"/>
  <c r="A25196" i="91"/>
  <c r="A25197" i="91"/>
  <c r="A25198" i="91"/>
  <c r="A25199" i="91"/>
  <c r="A25200" i="91"/>
  <c r="A25201" i="91"/>
  <c r="A25202" i="91"/>
  <c r="A25203" i="91"/>
  <c r="A25204" i="91"/>
  <c r="A25205" i="91"/>
  <c r="A25206" i="91"/>
  <c r="A25207" i="91"/>
  <c r="A25208" i="91"/>
  <c r="A25209" i="91"/>
  <c r="A25210" i="91"/>
  <c r="A25211" i="91"/>
  <c r="A25212" i="91"/>
  <c r="A25213" i="91"/>
  <c r="A25214" i="91"/>
  <c r="A25215" i="91"/>
  <c r="A25218" i="91"/>
  <c r="A25219" i="91"/>
  <c r="A25220" i="91"/>
  <c r="A25222" i="91"/>
  <c r="A25223" i="91"/>
  <c r="A25224" i="91"/>
  <c r="A25225" i="91"/>
  <c r="A25226" i="91"/>
  <c r="A25227" i="91"/>
  <c r="A25228" i="91"/>
  <c r="A25229" i="91"/>
  <c r="A25230" i="91"/>
  <c r="A25231" i="91"/>
  <c r="A25232" i="91"/>
  <c r="A25233" i="91"/>
  <c r="A25234" i="91"/>
  <c r="A25235" i="91"/>
  <c r="A25236" i="91"/>
  <c r="A25237" i="91"/>
  <c r="A25238" i="91"/>
  <c r="A25239" i="91"/>
  <c r="A25240" i="91"/>
  <c r="A25241" i="91"/>
  <c r="A25242" i="91"/>
  <c r="A25243" i="91"/>
  <c r="A25244" i="91"/>
  <c r="A25246" i="91"/>
  <c r="A25247" i="91"/>
  <c r="A25250" i="91"/>
  <c r="A25251" i="91"/>
  <c r="A25252" i="91"/>
  <c r="A25253" i="91"/>
  <c r="A25254" i="91"/>
  <c r="A25255" i="91"/>
  <c r="A25256" i="91"/>
  <c r="A25257" i="91"/>
  <c r="A25258" i="91"/>
  <c r="A25259" i="91"/>
  <c r="A25260" i="91"/>
  <c r="A25261" i="91"/>
  <c r="A25262" i="91"/>
  <c r="A25263" i="91"/>
  <c r="A25264" i="91"/>
  <c r="A25265" i="91"/>
  <c r="A25266" i="91"/>
  <c r="A25267" i="91"/>
  <c r="A25268" i="91"/>
  <c r="A25269" i="91"/>
  <c r="A25270" i="91"/>
  <c r="A25271" i="91"/>
  <c r="A25274" i="91"/>
  <c r="A25275" i="91"/>
  <c r="A25276" i="91"/>
  <c r="A25278" i="91"/>
  <c r="A25279" i="91"/>
  <c r="A25280" i="91"/>
  <c r="A25281" i="91"/>
  <c r="A25282" i="91"/>
  <c r="A25283" i="91"/>
  <c r="A25284" i="91"/>
  <c r="A25285" i="91"/>
  <c r="A25286" i="91"/>
  <c r="A25287" i="91"/>
  <c r="A25288" i="91"/>
  <c r="A25289" i="91"/>
  <c r="A25290" i="91"/>
  <c r="A25291" i="91"/>
  <c r="A25292" i="91"/>
  <c r="A25293" i="91"/>
  <c r="A25294" i="91"/>
  <c r="A25295" i="91"/>
  <c r="A25296" i="91"/>
  <c r="A25297" i="91"/>
  <c r="A25298" i="91"/>
  <c r="A25299" i="91"/>
  <c r="A25300" i="91"/>
  <c r="A25301" i="91"/>
  <c r="A25306" i="91"/>
  <c r="A25307" i="91"/>
  <c r="A25308" i="91"/>
  <c r="A25309" i="91"/>
  <c r="A25310" i="91"/>
  <c r="A25311" i="91"/>
  <c r="A25312" i="91"/>
  <c r="A25313" i="91"/>
  <c r="A25314" i="91"/>
  <c r="A25315" i="91"/>
  <c r="A25316" i="91"/>
  <c r="A25317" i="91"/>
  <c r="A25318" i="91"/>
  <c r="A25319" i="91"/>
  <c r="A25320" i="91"/>
  <c r="A25321" i="91"/>
  <c r="A25322" i="91"/>
  <c r="A25323" i="91"/>
  <c r="A25324" i="91"/>
  <c r="A25325" i="91"/>
  <c r="A25326" i="91"/>
  <c r="A25327" i="91"/>
  <c r="A25330" i="91"/>
  <c r="A25331" i="91"/>
  <c r="A25332" i="91"/>
  <c r="A25333" i="91"/>
  <c r="A25336" i="91"/>
  <c r="A25337" i="91"/>
  <c r="A25338" i="91"/>
  <c r="A25339" i="91"/>
  <c r="A25340" i="91"/>
  <c r="A25341" i="91"/>
  <c r="A25342" i="91"/>
  <c r="A25343" i="91"/>
  <c r="A25344" i="91"/>
  <c r="A25345" i="91"/>
  <c r="A25346" i="91"/>
  <c r="A25347" i="91"/>
  <c r="A25348" i="91"/>
  <c r="A25349" i="91"/>
  <c r="A25350" i="91"/>
  <c r="A25351" i="91"/>
  <c r="A25352" i="91"/>
  <c r="A25353" i="91"/>
  <c r="A25354" i="91"/>
  <c r="A25355" i="91"/>
  <c r="A25356" i="91"/>
  <c r="A25357" i="91"/>
  <c r="A25362" i="91"/>
  <c r="A25363" i="91"/>
  <c r="A25364" i="91"/>
  <c r="A25365" i="91"/>
  <c r="A25366" i="91"/>
  <c r="A25367" i="91"/>
  <c r="A25368" i="91"/>
  <c r="A25369" i="91"/>
  <c r="A25370" i="91"/>
  <c r="A25371" i="91"/>
  <c r="A25372" i="91"/>
  <c r="A25373" i="91"/>
  <c r="A25374" i="91"/>
  <c r="A25375" i="91"/>
  <c r="A25376" i="91"/>
  <c r="A25377" i="91"/>
  <c r="A25378" i="91"/>
  <c r="A25379" i="91"/>
  <c r="A25380" i="91"/>
  <c r="A25381" i="91"/>
  <c r="A25382" i="91"/>
  <c r="A25383" i="91"/>
  <c r="A25384" i="91"/>
  <c r="A25385" i="91"/>
  <c r="A25386" i="91"/>
  <c r="A25387" i="91"/>
  <c r="A25388" i="91"/>
  <c r="A25392" i="91"/>
  <c r="A25393" i="91"/>
  <c r="A25394" i="91"/>
  <c r="A25395" i="91"/>
  <c r="A25396" i="91"/>
  <c r="A25397" i="91"/>
  <c r="A25398" i="91"/>
  <c r="A25399" i="91"/>
  <c r="A25400" i="91"/>
  <c r="A25401" i="91"/>
  <c r="A25402" i="91"/>
  <c r="A25403" i="91"/>
  <c r="A25404" i="91"/>
  <c r="A25405" i="91"/>
  <c r="A25406" i="91"/>
  <c r="A25407" i="91"/>
  <c r="A25408" i="91"/>
  <c r="A25409" i="91"/>
  <c r="A25410" i="91"/>
  <c r="A25411" i="91"/>
  <c r="A25412" i="91"/>
  <c r="A25413" i="91"/>
  <c r="A25416" i="91"/>
  <c r="A25417" i="91"/>
  <c r="A25418" i="91"/>
  <c r="A25419" i="91"/>
  <c r="A25420" i="91"/>
  <c r="A25422" i="91"/>
  <c r="A25423" i="91"/>
  <c r="A25424" i="91"/>
  <c r="A25425" i="91"/>
  <c r="A25426" i="91"/>
  <c r="A25427" i="91"/>
  <c r="A25428" i="91"/>
  <c r="A25429" i="91"/>
  <c r="A25430" i="91"/>
  <c r="A25431" i="91"/>
  <c r="A25432" i="91"/>
  <c r="A25433" i="91"/>
  <c r="A25434" i="91"/>
  <c r="A25435" i="91"/>
  <c r="A25436" i="91"/>
  <c r="A25437" i="91"/>
  <c r="A25438" i="91"/>
  <c r="A25439" i="91"/>
  <c r="A25440" i="91"/>
  <c r="A25441" i="91"/>
  <c r="A25442" i="91"/>
  <c r="A25443" i="91"/>
  <c r="A25444" i="91"/>
  <c r="A25448" i="91"/>
  <c r="A25449" i="91"/>
  <c r="A25450" i="91"/>
  <c r="A25451" i="91"/>
  <c r="A25452" i="91"/>
  <c r="A25453" i="91"/>
  <c r="A25454" i="91"/>
  <c r="A25455" i="91"/>
  <c r="A25456" i="91"/>
  <c r="A25457" i="91"/>
  <c r="A25458" i="91"/>
  <c r="A25459" i="91"/>
  <c r="A25460" i="91"/>
  <c r="A25461" i="91"/>
  <c r="A25462" i="91"/>
  <c r="A25463" i="91"/>
  <c r="A25464" i="91"/>
  <c r="A25465" i="91"/>
  <c r="A25466" i="91"/>
  <c r="A25467" i="91"/>
  <c r="A25468" i="91"/>
  <c r="A25469" i="91"/>
  <c r="A25470" i="91"/>
  <c r="A25471" i="91"/>
  <c r="A25474" i="91"/>
  <c r="A25475" i="91"/>
  <c r="A25476" i="91"/>
  <c r="A25478" i="91"/>
  <c r="A25479" i="91"/>
  <c r="A25480" i="91"/>
  <c r="A25481" i="91"/>
  <c r="A25482" i="91"/>
  <c r="A25483" i="91"/>
  <c r="A25484" i="91"/>
  <c r="A25485" i="91"/>
  <c r="A25486" i="91"/>
  <c r="A25487" i="91"/>
  <c r="A25488" i="91"/>
  <c r="A25489" i="91"/>
  <c r="A25490" i="91"/>
  <c r="A25491" i="91"/>
  <c r="A25492" i="91"/>
  <c r="A25493" i="91"/>
  <c r="A25494" i="91"/>
  <c r="A25495" i="91"/>
  <c r="A25496" i="91"/>
  <c r="A25497" i="91"/>
  <c r="A25498" i="91"/>
  <c r="A25499" i="91"/>
  <c r="A25500" i="91"/>
  <c r="A25502" i="91"/>
  <c r="A25503" i="91"/>
  <c r="A25506" i="91"/>
  <c r="A25507" i="91"/>
  <c r="A25508" i="91"/>
  <c r="A25509" i="91"/>
  <c r="A25510" i="91"/>
  <c r="A25511" i="91"/>
  <c r="A25512" i="91"/>
  <c r="A25513" i="91"/>
  <c r="A25514" i="91"/>
  <c r="A25515" i="91"/>
  <c r="A25516" i="91"/>
  <c r="A25517" i="91"/>
  <c r="A25518" i="91"/>
  <c r="A25519" i="91"/>
  <c r="A25520" i="91"/>
  <c r="A25521" i="91"/>
  <c r="A25522" i="91"/>
  <c r="A25523" i="91"/>
  <c r="A25524" i="91"/>
  <c r="A25525" i="91"/>
  <c r="A25526" i="91"/>
  <c r="A25527" i="91"/>
  <c r="A25530" i="91"/>
  <c r="A25531" i="91"/>
  <c r="A25532" i="91"/>
  <c r="A25534" i="91"/>
  <c r="A25535" i="91"/>
  <c r="A25536" i="91"/>
  <c r="A25537" i="91"/>
  <c r="A25538" i="91"/>
  <c r="A25539" i="91"/>
  <c r="A25540" i="91"/>
  <c r="A25541" i="91"/>
  <c r="A25542" i="91"/>
  <c r="A25543" i="91"/>
  <c r="A25544" i="91"/>
  <c r="A25545" i="91"/>
  <c r="A25546" i="91"/>
  <c r="A25547" i="91"/>
  <c r="A25548" i="91"/>
  <c r="A25549" i="91"/>
  <c r="A25550" i="91"/>
  <c r="A25551" i="91"/>
  <c r="A25552" i="91"/>
  <c r="A25553" i="91"/>
  <c r="A25554" i="91"/>
  <c r="A25555" i="91"/>
  <c r="A25556" i="91"/>
  <c r="A25557" i="91"/>
  <c r="A25562" i="91"/>
  <c r="A25563" i="91"/>
  <c r="A25564" i="91"/>
  <c r="A25565" i="91"/>
  <c r="A25566" i="91"/>
  <c r="A25567" i="91"/>
  <c r="A25568" i="91"/>
  <c r="A25569" i="91"/>
  <c r="A25570" i="91"/>
  <c r="A25571" i="91"/>
  <c r="A25572" i="91"/>
  <c r="A25573" i="91"/>
  <c r="A25574" i="91"/>
  <c r="A25575" i="91"/>
  <c r="A25576" i="91"/>
  <c r="A25577" i="91"/>
  <c r="A25578" i="91"/>
  <c r="A25579" i="91"/>
  <c r="A25580" i="91"/>
  <c r="A25581" i="91"/>
  <c r="A25582" i="91"/>
  <c r="A25583" i="91"/>
  <c r="A25586" i="91"/>
  <c r="A25587" i="91"/>
  <c r="A25588" i="91"/>
  <c r="A25589" i="91"/>
  <c r="A25592" i="91"/>
  <c r="A25593" i="91"/>
  <c r="A25594" i="91"/>
  <c r="A25595" i="91"/>
  <c r="A25596" i="91"/>
  <c r="A25597" i="91"/>
  <c r="A25598" i="91"/>
  <c r="A25599" i="91"/>
  <c r="A25600" i="91"/>
  <c r="A25601" i="91"/>
  <c r="A25602" i="91"/>
  <c r="A25603" i="91"/>
  <c r="A25604" i="91"/>
  <c r="A25605" i="91"/>
  <c r="A25606" i="91"/>
  <c r="A25607" i="91"/>
  <c r="A25608" i="91"/>
  <c r="A25609" i="91"/>
  <c r="A25610" i="91"/>
  <c r="A25611" i="91"/>
  <c r="A25612" i="91"/>
  <c r="A25613" i="91"/>
  <c r="A25618" i="91"/>
  <c r="A25619" i="91"/>
  <c r="A25620" i="91"/>
  <c r="A25621" i="91"/>
  <c r="A25622" i="91"/>
  <c r="A25623" i="91"/>
  <c r="A25624" i="91"/>
  <c r="A25625" i="91"/>
  <c r="A25626" i="91"/>
  <c r="A25627" i="91"/>
  <c r="A25628" i="91"/>
  <c r="A25629" i="91"/>
  <c r="A25630" i="91"/>
  <c r="A25631" i="91"/>
  <c r="A25632" i="91"/>
  <c r="A25633" i="91"/>
  <c r="A25634" i="91"/>
  <c r="A25635" i="91"/>
  <c r="A25636" i="91"/>
  <c r="A25637" i="91"/>
  <c r="A25638" i="91"/>
  <c r="A25639" i="91"/>
  <c r="A25640" i="91"/>
  <c r="A25641" i="91"/>
  <c r="A25642" i="91"/>
  <c r="A25643" i="91"/>
  <c r="A25644" i="91"/>
  <c r="A25648" i="91"/>
  <c r="A25649" i="91"/>
  <c r="A25650" i="91"/>
  <c r="A25651" i="91"/>
  <c r="A25652" i="91"/>
  <c r="A25653" i="91"/>
  <c r="A25654" i="91"/>
  <c r="A25655" i="91"/>
  <c r="A25656" i="91"/>
  <c r="A25657" i="91"/>
  <c r="A25658" i="91"/>
  <c r="A25659" i="91"/>
  <c r="A25660" i="91"/>
  <c r="A25661" i="91"/>
  <c r="A25662" i="91"/>
  <c r="A25663" i="91"/>
  <c r="A25664" i="91"/>
  <c r="A25665" i="91"/>
  <c r="A25666" i="91"/>
  <c r="A25667" i="91"/>
  <c r="A25668" i="91"/>
  <c r="A25669" i="91"/>
  <c r="A25672" i="91"/>
  <c r="A25673" i="91"/>
  <c r="A25674" i="91"/>
  <c r="A25675" i="91"/>
  <c r="A25676" i="91"/>
  <c r="A25678" i="91"/>
  <c r="A25679" i="91"/>
  <c r="A25680" i="91"/>
  <c r="A25681" i="91"/>
  <c r="A25682" i="91"/>
  <c r="A25683" i="91"/>
  <c r="A25684" i="91"/>
  <c r="A25685" i="91"/>
  <c r="A25686" i="91"/>
  <c r="A25687" i="91"/>
  <c r="A25688" i="91"/>
  <c r="A25689" i="91"/>
  <c r="A25690" i="91"/>
  <c r="A25691" i="91"/>
  <c r="A25692" i="91"/>
  <c r="A25693" i="91"/>
  <c r="A25694" i="91"/>
  <c r="A25695" i="91"/>
  <c r="A25696" i="91"/>
  <c r="A25697" i="91"/>
  <c r="A25698" i="91"/>
  <c r="A25699" i="91"/>
  <c r="A25700" i="91"/>
  <c r="A25704" i="91"/>
  <c r="A25705" i="91"/>
  <c r="A25706" i="91"/>
  <c r="A25707" i="91"/>
  <c r="A25708" i="91"/>
  <c r="A25709" i="91"/>
  <c r="A25710" i="91"/>
  <c r="A25711" i="91"/>
  <c r="A25712" i="91"/>
  <c r="A25713" i="91"/>
  <c r="A25714" i="91"/>
  <c r="A25715" i="91"/>
  <c r="A25716" i="91"/>
  <c r="A25717" i="91"/>
  <c r="A25718" i="91"/>
  <c r="A25719" i="91"/>
  <c r="A25720" i="91"/>
  <c r="A25721" i="91"/>
  <c r="A25722" i="91"/>
  <c r="A25723" i="91"/>
  <c r="A25724" i="91"/>
  <c r="A25725" i="91"/>
  <c r="A25726" i="91"/>
  <c r="A25727" i="91"/>
  <c r="A25730" i="91"/>
  <c r="A25731" i="91"/>
  <c r="A25732" i="91"/>
  <c r="A25734" i="91"/>
  <c r="A25735" i="91"/>
  <c r="A25736" i="91"/>
  <c r="A25737" i="91"/>
  <c r="A25738" i="91"/>
  <c r="A25739" i="91"/>
  <c r="A25740" i="91"/>
  <c r="A25741" i="91"/>
  <c r="A25742" i="91"/>
  <c r="A25743" i="91"/>
  <c r="A25744" i="91"/>
  <c r="A25745" i="91"/>
  <c r="A25746" i="91"/>
  <c r="A25747" i="91"/>
  <c r="A25748" i="91"/>
  <c r="A25749" i="91"/>
  <c r="A25750" i="91"/>
  <c r="A25751" i="91"/>
  <c r="A25752" i="91"/>
  <c r="A25753" i="91"/>
  <c r="A25754" i="91"/>
  <c r="A25755" i="91"/>
  <c r="A25756" i="91"/>
  <c r="A25758" i="91"/>
  <c r="A25759" i="91"/>
  <c r="A25762" i="91"/>
  <c r="A25763" i="91"/>
  <c r="A25764" i="91"/>
  <c r="A25765" i="91"/>
  <c r="A25766" i="91"/>
  <c r="A25767" i="91"/>
  <c r="A25768" i="91"/>
  <c r="A25769" i="91"/>
  <c r="A25770" i="91"/>
  <c r="A25771" i="91"/>
  <c r="A25772" i="91"/>
  <c r="A25773" i="91"/>
  <c r="A25774" i="91"/>
  <c r="A25775" i="91"/>
  <c r="A25776" i="91"/>
  <c r="A25777" i="91"/>
  <c r="A25778" i="91"/>
  <c r="A25779" i="91"/>
  <c r="A25780" i="91"/>
  <c r="A25781" i="91"/>
  <c r="A25782" i="91"/>
  <c r="A25783" i="91"/>
  <c r="A25786" i="91"/>
  <c r="A25787" i="91"/>
  <c r="A25788" i="91"/>
  <c r="A25790" i="91"/>
  <c r="A25791" i="91"/>
  <c r="A25792" i="91"/>
  <c r="A25793" i="91"/>
  <c r="A25794" i="91"/>
  <c r="A25795" i="91"/>
  <c r="A25796" i="91"/>
  <c r="A25797" i="91"/>
  <c r="A25798" i="91"/>
  <c r="A25799" i="91"/>
  <c r="A25800" i="91"/>
  <c r="A25801" i="91"/>
  <c r="A25802" i="91"/>
  <c r="A25803" i="91"/>
  <c r="A25804" i="91"/>
  <c r="A25805" i="91"/>
  <c r="A25806" i="91"/>
  <c r="A25807" i="91"/>
  <c r="A25808" i="91"/>
  <c r="A25809" i="91"/>
  <c r="A25810" i="91"/>
  <c r="A25811" i="91"/>
  <c r="A25812" i="91"/>
  <c r="A25813" i="91"/>
  <c r="A25818" i="91"/>
  <c r="A25819" i="91"/>
  <c r="A25820" i="91"/>
  <c r="A25821" i="91"/>
  <c r="A25822" i="91"/>
  <c r="A25823" i="91"/>
  <c r="A25824" i="91"/>
  <c r="A25825" i="91"/>
  <c r="A25826" i="91"/>
  <c r="A25827" i="91"/>
  <c r="A25828" i="91"/>
  <c r="A25829" i="91"/>
  <c r="A25830" i="91"/>
  <c r="A25831" i="91"/>
  <c r="A25832" i="91"/>
  <c r="A25833" i="91"/>
  <c r="A25834" i="91"/>
  <c r="A25835" i="91"/>
  <c r="A25836" i="91"/>
  <c r="A25837" i="91"/>
  <c r="A25838" i="91"/>
  <c r="A25839" i="91"/>
  <c r="A25842" i="91"/>
  <c r="A25843" i="91"/>
  <c r="A25844" i="91"/>
  <c r="A25845" i="91"/>
  <c r="A25848" i="91"/>
  <c r="A25849" i="91"/>
  <c r="A25850" i="91"/>
  <c r="A25851" i="91"/>
  <c r="A25852" i="91"/>
  <c r="A25853" i="91"/>
  <c r="A25854" i="91"/>
  <c r="A25855" i="91"/>
  <c r="A25856" i="91"/>
  <c r="A25857" i="91"/>
  <c r="A25858" i="91"/>
  <c r="A25859" i="91"/>
  <c r="A25860" i="91"/>
  <c r="A25861" i="91"/>
  <c r="A25862" i="91"/>
  <c r="A25863" i="91"/>
  <c r="A25864" i="91"/>
  <c r="A25865" i="91"/>
  <c r="A25866" i="91"/>
  <c r="A25867" i="91"/>
  <c r="A25868" i="91"/>
  <c r="A25869" i="91"/>
  <c r="A25874" i="91"/>
  <c r="A25875" i="91"/>
  <c r="A25876" i="91"/>
  <c r="A25877" i="91"/>
  <c r="A25878" i="91"/>
  <c r="A25879" i="91"/>
  <c r="A25880" i="91"/>
  <c r="A25881" i="91"/>
  <c r="A25882" i="91"/>
  <c r="A25883" i="91"/>
  <c r="A25884" i="91"/>
  <c r="A25885" i="91"/>
  <c r="A25886" i="91"/>
  <c r="A25887" i="91"/>
  <c r="A25888" i="91"/>
  <c r="A25889" i="91"/>
  <c r="A25890" i="91"/>
  <c r="A25891" i="91"/>
  <c r="A25892" i="91"/>
  <c r="A25893" i="91"/>
  <c r="A25894" i="91"/>
  <c r="A25895" i="91"/>
  <c r="A25896" i="91"/>
  <c r="A25897" i="91"/>
  <c r="A25898" i="91"/>
  <c r="A25899" i="91"/>
  <c r="A25900" i="91"/>
  <c r="A25904" i="91"/>
  <c r="A25905" i="91"/>
  <c r="A25906" i="91"/>
  <c r="A25907" i="91"/>
  <c r="A25908" i="91"/>
  <c r="A25909" i="91"/>
  <c r="A25910" i="91"/>
  <c r="A25911" i="91"/>
  <c r="A25912" i="91"/>
  <c r="A25913" i="91"/>
  <c r="A25914" i="91"/>
  <c r="A25915" i="91"/>
  <c r="A25916" i="91"/>
  <c r="A25917" i="91"/>
  <c r="A25918" i="91"/>
  <c r="A25919" i="91"/>
  <c r="A25920" i="91"/>
  <c r="A25921" i="91"/>
  <c r="A25922" i="91"/>
  <c r="A25923" i="91"/>
  <c r="A25924" i="91"/>
  <c r="A25925" i="91"/>
  <c r="A25928" i="91"/>
  <c r="A25929" i="91"/>
  <c r="A25930" i="91"/>
  <c r="A25931" i="91"/>
  <c r="A25932" i="91"/>
  <c r="A25934" i="91"/>
  <c r="A25935" i="91"/>
  <c r="A25936" i="91"/>
  <c r="A25937" i="91"/>
  <c r="A25938" i="91"/>
  <c r="A25939" i="91"/>
  <c r="A25940" i="91"/>
  <c r="A25941" i="91"/>
  <c r="A25942" i="91"/>
  <c r="A25943" i="91"/>
  <c r="A25944" i="91"/>
  <c r="A25945" i="91"/>
  <c r="A25946" i="91"/>
  <c r="A25947" i="91"/>
  <c r="A25948" i="91"/>
  <c r="A25949" i="91"/>
  <c r="A25950" i="91"/>
  <c r="A25951" i="91"/>
  <c r="A25952" i="91"/>
  <c r="A25953" i="91"/>
  <c r="A25954" i="91"/>
  <c r="A25955" i="91"/>
  <c r="A25956" i="91"/>
  <c r="A25960" i="91"/>
  <c r="A25961" i="91"/>
  <c r="A25962" i="91"/>
  <c r="A25963" i="91"/>
  <c r="A25964" i="91"/>
  <c r="A25965" i="91"/>
  <c r="A25966" i="91"/>
  <c r="A25967" i="91"/>
  <c r="A25968" i="91"/>
  <c r="A25969" i="91"/>
  <c r="A25970" i="91"/>
  <c r="A25971" i="91"/>
  <c r="A25972" i="91"/>
  <c r="A25973" i="91"/>
  <c r="A25974" i="91"/>
  <c r="A25975" i="91"/>
  <c r="A25976" i="91"/>
  <c r="A25977" i="91"/>
  <c r="A25978" i="91"/>
  <c r="A25979" i="91"/>
  <c r="A25980" i="91"/>
  <c r="A25981" i="91"/>
  <c r="A25982" i="91"/>
  <c r="A25983" i="91"/>
  <c r="A25986" i="91"/>
  <c r="A25987" i="91"/>
  <c r="A25988" i="91"/>
  <c r="A25990" i="91"/>
  <c r="A25991" i="91"/>
  <c r="A25992" i="91"/>
  <c r="A25993" i="91"/>
  <c r="A25994" i="91"/>
  <c r="A25995" i="91"/>
  <c r="A25996" i="91"/>
  <c r="A25997" i="91"/>
  <c r="A25998" i="91"/>
  <c r="A25999" i="91"/>
  <c r="A26000" i="91"/>
  <c r="A26001" i="91"/>
  <c r="A26002" i="91"/>
  <c r="A26003" i="91"/>
  <c r="A26004" i="91"/>
  <c r="A26005" i="91"/>
  <c r="A26006" i="91"/>
  <c r="A26007" i="91"/>
  <c r="A26008" i="91"/>
  <c r="A26009" i="91"/>
  <c r="A26010" i="91"/>
  <c r="A26011" i="91"/>
  <c r="A26012" i="91"/>
  <c r="A26014" i="91"/>
  <c r="A26015" i="91"/>
  <c r="A26018" i="91"/>
  <c r="A26019" i="91"/>
  <c r="A26020" i="91"/>
  <c r="A26021" i="91"/>
  <c r="A26022" i="91"/>
  <c r="A26023" i="91"/>
  <c r="A26024" i="91"/>
  <c r="A26025" i="91"/>
  <c r="A26026" i="91"/>
  <c r="A26027" i="91"/>
  <c r="A26028" i="91"/>
  <c r="A26029" i="91"/>
  <c r="A26030" i="91"/>
  <c r="A26031" i="91"/>
  <c r="A26032" i="91"/>
  <c r="A26033" i="91"/>
  <c r="A26034" i="91"/>
  <c r="A26035" i="91"/>
  <c r="A26036" i="91"/>
  <c r="A26037" i="91"/>
  <c r="A26038" i="91"/>
  <c r="A26039" i="91"/>
  <c r="A26042" i="91"/>
  <c r="A26043" i="91"/>
  <c r="A26044" i="91"/>
  <c r="A26046" i="91"/>
  <c r="A26047" i="91"/>
  <c r="A26048" i="91"/>
  <c r="A26049" i="91"/>
  <c r="A26050" i="91"/>
  <c r="A26051" i="91"/>
  <c r="A26052" i="91"/>
  <c r="A26053" i="91"/>
  <c r="A26054" i="91"/>
  <c r="A26055" i="91"/>
  <c r="A26056" i="91"/>
  <c r="A26057" i="91"/>
  <c r="A26058" i="91"/>
  <c r="A26059" i="91"/>
  <c r="A26060" i="91"/>
  <c r="A26061" i="91"/>
  <c r="A26062" i="91"/>
  <c r="A26063" i="91"/>
  <c r="A26064" i="91"/>
  <c r="A26065" i="91"/>
  <c r="A26066" i="91"/>
  <c r="A26067" i="91"/>
  <c r="A26068" i="91"/>
  <c r="A26069" i="91"/>
  <c r="A26074" i="91"/>
  <c r="A26075" i="91"/>
  <c r="A26076" i="91"/>
  <c r="A26077" i="91"/>
  <c r="A26078" i="91"/>
  <c r="A26079" i="91"/>
  <c r="A26080" i="91"/>
  <c r="A26081" i="91"/>
  <c r="A26082" i="91"/>
  <c r="A26083" i="91"/>
  <c r="A26084" i="91"/>
  <c r="A26085" i="91"/>
  <c r="A26086" i="91"/>
  <c r="A26087" i="91"/>
  <c r="A26088" i="91"/>
  <c r="A26089" i="91"/>
  <c r="A26090" i="91"/>
  <c r="A26091" i="91"/>
  <c r="A26092" i="91"/>
  <c r="A26093" i="91"/>
  <c r="A26094" i="91"/>
  <c r="A26095" i="91"/>
  <c r="A26098" i="91"/>
  <c r="A26099" i="91"/>
  <c r="A26100" i="91"/>
  <c r="A26101" i="91"/>
  <c r="A26104" i="91"/>
  <c r="A26105" i="91"/>
  <c r="A26106" i="91"/>
  <c r="A26107" i="91"/>
  <c r="A26108" i="91"/>
  <c r="A26109" i="91"/>
  <c r="A26110" i="91"/>
  <c r="A26111" i="91"/>
  <c r="A26112" i="91"/>
  <c r="A26113" i="91"/>
  <c r="A26114" i="91"/>
  <c r="A26115" i="91"/>
  <c r="A26116" i="91"/>
  <c r="A26117" i="91"/>
  <c r="A26118" i="91"/>
  <c r="A26119" i="91"/>
  <c r="A26120" i="91"/>
  <c r="A26121" i="91"/>
  <c r="A26122" i="91"/>
  <c r="A26123" i="91"/>
  <c r="A26124" i="91"/>
  <c r="A26125" i="91"/>
  <c r="A26130" i="91"/>
  <c r="A26131" i="91"/>
  <c r="A26132" i="91"/>
  <c r="A26133" i="91"/>
  <c r="A26134" i="91"/>
  <c r="A26135" i="91"/>
  <c r="A26136" i="91"/>
  <c r="A26137" i="91"/>
  <c r="A26138" i="91"/>
  <c r="A26139" i="91"/>
  <c r="A26140" i="91"/>
  <c r="A26141" i="91"/>
  <c r="A26142" i="91"/>
  <c r="A26143" i="91"/>
  <c r="A26144" i="91"/>
  <c r="A26145" i="91"/>
  <c r="A26146" i="91"/>
  <c r="A26147" i="91"/>
  <c r="A26148" i="91"/>
  <c r="A26149" i="91"/>
  <c r="A26150" i="91"/>
  <c r="A26151" i="91"/>
  <c r="A26152" i="91"/>
  <c r="A26153" i="91"/>
  <c r="A26154" i="91"/>
  <c r="A26155" i="91"/>
  <c r="A26156" i="91"/>
  <c r="A26160" i="91"/>
  <c r="A26161" i="91"/>
  <c r="A26162" i="91"/>
  <c r="A26163" i="91"/>
  <c r="A26164" i="91"/>
  <c r="A26165" i="91"/>
  <c r="A26166" i="91"/>
  <c r="A26167" i="91"/>
  <c r="A26168" i="91"/>
  <c r="A26169" i="91"/>
  <c r="A26170" i="91"/>
  <c r="A26171" i="91"/>
  <c r="A26172" i="91"/>
  <c r="A26173" i="91"/>
  <c r="A26174" i="91"/>
  <c r="A26175" i="91"/>
  <c r="A26176" i="91"/>
  <c r="A26177" i="91"/>
  <c r="A26178" i="91"/>
  <c r="A26179" i="91"/>
  <c r="A26180" i="91"/>
  <c r="A26181" i="91"/>
  <c r="A26184" i="91"/>
  <c r="A26185" i="91"/>
  <c r="A26186" i="91"/>
  <c r="A26187" i="91"/>
  <c r="A26188" i="91"/>
  <c r="A26190" i="91"/>
  <c r="A26191" i="91"/>
  <c r="A26192" i="91"/>
  <c r="A26193" i="91"/>
  <c r="A26194" i="91"/>
  <c r="A26195" i="91"/>
  <c r="A26196" i="91"/>
  <c r="A26197" i="91"/>
  <c r="A26198" i="91"/>
  <c r="A26199" i="91"/>
  <c r="A26200" i="91"/>
  <c r="A26201" i="91"/>
  <c r="A26202" i="91"/>
  <c r="A26203" i="91"/>
  <c r="A26204" i="91"/>
  <c r="A26205" i="91"/>
  <c r="A26206" i="91"/>
  <c r="A26207" i="91"/>
  <c r="A26208" i="91"/>
  <c r="A26209" i="91"/>
  <c r="A26210" i="91"/>
  <c r="A26211" i="91"/>
  <c r="A26212" i="91"/>
  <c r="A26216" i="91"/>
  <c r="A26217" i="91"/>
  <c r="A26218" i="91"/>
  <c r="A26219" i="91"/>
  <c r="A26220" i="91"/>
  <c r="A26221" i="91"/>
  <c r="A26222" i="91"/>
  <c r="A26223" i="91"/>
  <c r="A26224" i="91"/>
  <c r="A26225" i="91"/>
  <c r="A26226" i="91"/>
  <c r="A26227" i="91"/>
  <c r="A26228" i="91"/>
  <c r="A26229" i="91"/>
  <c r="A26230" i="91"/>
  <c r="A26231" i="91"/>
  <c r="A26232" i="91"/>
  <c r="A26233" i="91"/>
  <c r="A26234" i="91"/>
  <c r="A26235" i="91"/>
  <c r="A26236" i="91"/>
  <c r="A26237" i="91"/>
  <c r="A26238" i="91"/>
  <c r="A26239" i="91"/>
  <c r="A26242" i="91"/>
  <c r="A26243" i="91"/>
  <c r="A26244" i="91"/>
  <c r="A26246" i="91"/>
  <c r="A26247" i="91"/>
  <c r="A26248" i="91"/>
  <c r="A26249" i="91"/>
  <c r="A26250" i="91"/>
  <c r="A26251" i="91"/>
  <c r="A26252" i="91"/>
  <c r="A26253" i="91"/>
  <c r="A26254" i="91"/>
  <c r="A26255" i="91"/>
  <c r="A26256" i="91"/>
  <c r="A26257" i="91"/>
  <c r="A26258" i="91"/>
  <c r="A26259" i="91"/>
  <c r="A26260" i="91"/>
  <c r="A26261" i="91"/>
  <c r="A26262" i="91"/>
  <c r="A26263" i="91"/>
  <c r="A26264" i="91"/>
  <c r="A26265" i="91"/>
  <c r="A26266" i="91"/>
  <c r="A26267" i="91"/>
  <c r="A26268" i="91"/>
  <c r="A26270" i="91"/>
  <c r="A26271" i="91"/>
  <c r="A26274" i="91"/>
  <c r="A26275" i="91"/>
  <c r="A26276" i="91"/>
  <c r="A26277" i="91"/>
  <c r="A26278" i="91"/>
  <c r="A26279" i="91"/>
  <c r="A26280" i="91"/>
  <c r="A26281" i="91"/>
  <c r="A26282" i="91"/>
  <c r="A26283" i="91"/>
  <c r="A26284" i="91"/>
  <c r="A26285" i="91"/>
  <c r="A26286" i="91"/>
  <c r="A26287" i="91"/>
  <c r="A26288" i="91"/>
  <c r="A26289" i="91"/>
  <c r="A26290" i="91"/>
  <c r="A26291" i="91"/>
  <c r="A26292" i="91"/>
  <c r="A26293" i="91"/>
  <c r="A26294" i="91"/>
  <c r="A26295" i="91"/>
  <c r="A26298" i="91"/>
  <c r="A26299" i="91"/>
  <c r="A26300" i="91"/>
  <c r="A26302" i="91"/>
  <c r="A26303" i="91"/>
  <c r="A26304" i="91"/>
  <c r="A26305" i="91"/>
  <c r="A26306" i="91"/>
  <c r="A26307" i="91"/>
  <c r="A26308" i="91"/>
  <c r="A26309" i="91"/>
  <c r="A26310" i="91"/>
  <c r="A26311" i="91"/>
  <c r="A26312" i="91"/>
  <c r="A26313" i="91"/>
  <c r="A26314" i="91"/>
  <c r="A26315" i="91"/>
  <c r="A26316" i="91"/>
  <c r="A26317" i="91"/>
  <c r="A26318" i="91"/>
  <c r="A26319" i="91"/>
  <c r="A26320" i="91"/>
  <c r="A26321" i="91"/>
  <c r="A26322" i="91"/>
  <c r="A26323" i="91"/>
  <c r="A26324" i="91"/>
  <c r="A26325" i="91"/>
  <c r="A26330" i="91"/>
  <c r="A26331" i="91"/>
  <c r="A26332" i="91"/>
  <c r="A26333" i="91"/>
  <c r="A26334" i="91"/>
  <c r="A26335" i="91"/>
  <c r="A26336" i="91"/>
  <c r="A26337" i="91"/>
  <c r="A26338" i="91"/>
  <c r="A26339" i="91"/>
  <c r="A26340" i="91"/>
  <c r="A26341" i="91"/>
  <c r="A26342" i="91"/>
  <c r="A26343" i="91"/>
  <c r="A26344" i="91"/>
  <c r="A26345" i="91"/>
  <c r="A26346" i="91"/>
  <c r="A26347" i="91"/>
  <c r="A26348" i="91"/>
  <c r="A26349" i="91"/>
  <c r="A26350" i="91"/>
  <c r="A26351" i="91"/>
  <c r="A26354" i="91"/>
  <c r="A26355" i="91"/>
  <c r="A26356" i="91"/>
  <c r="A26357" i="91"/>
  <c r="A26360" i="91"/>
  <c r="A26361" i="91"/>
  <c r="A26362" i="91"/>
  <c r="A26363" i="91"/>
  <c r="A26364" i="91"/>
  <c r="A26365" i="91"/>
  <c r="A26366" i="91"/>
  <c r="A26367" i="91"/>
  <c r="A26368" i="91"/>
  <c r="A26369" i="91"/>
  <c r="A26370" i="91"/>
  <c r="A26371" i="91"/>
  <c r="A26372" i="91"/>
  <c r="A26373" i="91"/>
  <c r="A26374" i="91"/>
  <c r="A26375" i="91"/>
  <c r="A26376" i="91"/>
  <c r="A26377" i="91"/>
  <c r="A26378" i="91"/>
  <c r="A26379" i="91"/>
  <c r="A26380" i="91"/>
  <c r="A26381" i="91"/>
  <c r="A26386" i="91"/>
  <c r="A26387" i="91"/>
  <c r="A26388" i="91"/>
  <c r="A26389" i="91"/>
  <c r="A26390" i="91"/>
  <c r="A26391" i="91"/>
  <c r="A26392" i="91"/>
  <c r="A26393" i="91"/>
  <c r="A26394" i="91"/>
  <c r="A26395" i="91"/>
  <c r="A26396" i="91"/>
  <c r="A26397" i="91"/>
  <c r="A26398" i="91"/>
  <c r="A26399" i="91"/>
  <c r="A26400" i="91"/>
  <c r="A26401" i="91"/>
  <c r="A26402" i="91"/>
  <c r="A26403" i="91"/>
  <c r="A26404" i="91"/>
  <c r="A26405" i="91"/>
  <c r="A26406" i="91"/>
  <c r="A26407" i="91"/>
  <c r="A26408" i="91"/>
  <c r="A26409" i="91"/>
  <c r="A26410" i="91"/>
  <c r="A26411" i="91"/>
  <c r="A26412" i="91"/>
  <c r="A26416" i="91"/>
  <c r="A26417" i="91"/>
  <c r="A26418" i="91"/>
  <c r="A26419" i="91"/>
  <c r="A26420" i="91"/>
  <c r="A26421" i="91"/>
  <c r="A26422" i="91"/>
  <c r="A26423" i="91"/>
  <c r="A26424" i="91"/>
  <c r="A26425" i="91"/>
  <c r="A26426" i="91"/>
  <c r="A26427" i="91"/>
  <c r="A26428" i="91"/>
  <c r="A26429" i="91"/>
  <c r="A26430" i="91"/>
  <c r="A26431" i="91"/>
  <c r="A26432" i="91"/>
  <c r="A26433" i="91"/>
  <c r="A26434" i="91"/>
  <c r="A26435" i="91"/>
  <c r="A26436" i="91"/>
  <c r="A26437" i="91"/>
  <c r="A26440" i="91"/>
  <c r="A26441" i="91"/>
  <c r="A26442" i="91"/>
  <c r="A26443" i="91"/>
  <c r="A26444" i="91"/>
  <c r="A26446" i="91"/>
  <c r="A26447" i="91"/>
  <c r="A26448" i="91"/>
  <c r="A26449" i="91"/>
  <c r="A26450" i="91"/>
  <c r="A26451" i="91"/>
  <c r="A26452" i="91"/>
  <c r="A26453" i="91"/>
  <c r="A26454" i="91"/>
  <c r="A26455" i="91"/>
  <c r="A26456" i="91"/>
  <c r="A26457" i="91"/>
  <c r="A26458" i="91"/>
  <c r="A26459" i="91"/>
  <c r="A26460" i="91"/>
  <c r="A26461" i="91"/>
  <c r="A26462" i="91"/>
  <c r="A26463" i="91"/>
  <c r="A26464" i="91"/>
  <c r="A26465" i="91"/>
  <c r="A26466" i="91"/>
  <c r="A26467" i="91"/>
  <c r="A26468" i="91"/>
  <c r="A26472" i="91"/>
  <c r="A26473" i="91"/>
  <c r="A26474" i="91"/>
  <c r="A26475" i="91"/>
  <c r="A26476" i="91"/>
  <c r="A26477" i="91"/>
  <c r="A26478" i="91"/>
  <c r="A26479" i="91"/>
  <c r="A26480" i="91"/>
  <c r="A26481" i="91"/>
  <c r="A26482" i="91"/>
  <c r="A26483" i="91"/>
  <c r="A26484" i="91"/>
  <c r="A26485" i="91"/>
  <c r="A26486" i="91"/>
  <c r="A26487" i="91"/>
  <c r="A26488" i="91"/>
  <c r="A26489" i="91"/>
  <c r="A26490" i="91"/>
  <c r="A26491" i="91"/>
  <c r="A26492" i="91"/>
  <c r="A26493" i="91"/>
  <c r="A26494" i="91"/>
  <c r="A26495" i="91"/>
  <c r="A26498" i="91"/>
  <c r="A26499" i="91"/>
  <c r="A26500" i="91"/>
  <c r="A26502" i="91"/>
  <c r="A26503" i="91"/>
  <c r="A26504" i="91"/>
  <c r="A26505" i="91"/>
  <c r="A26506" i="91"/>
  <c r="A26507" i="91"/>
  <c r="A26508" i="91"/>
  <c r="A26509" i="91"/>
  <c r="A26510" i="91"/>
  <c r="A26511" i="91"/>
  <c r="A26512" i="91"/>
  <c r="A26513" i="91"/>
  <c r="A26514" i="91"/>
  <c r="A26515" i="91"/>
  <c r="A26516" i="91"/>
  <c r="A26517" i="91"/>
  <c r="A26518" i="91"/>
  <c r="A26519" i="91"/>
  <c r="A26520" i="91"/>
  <c r="A26521" i="91"/>
  <c r="A26522" i="91"/>
  <c r="A26523" i="91"/>
  <c r="A26524" i="91"/>
  <c r="A26526" i="91"/>
  <c r="A26527" i="91"/>
  <c r="A26530" i="91"/>
  <c r="A26531" i="91"/>
  <c r="A26532" i="91"/>
  <c r="A26533" i="91"/>
  <c r="A26534" i="91"/>
  <c r="A26535" i="91"/>
  <c r="A26536" i="91"/>
  <c r="A26537" i="91"/>
  <c r="A26538" i="91"/>
  <c r="A26539" i="91"/>
  <c r="A26540" i="91"/>
  <c r="A26541" i="91"/>
  <c r="A26542" i="91"/>
  <c r="A26543" i="91"/>
  <c r="A26544" i="91"/>
  <c r="A26545" i="91"/>
  <c r="A26546" i="91"/>
  <c r="A26547" i="91"/>
  <c r="A26548" i="91"/>
  <c r="A26549" i="91"/>
  <c r="A26550" i="91"/>
  <c r="A26551" i="91"/>
  <c r="A26554" i="91"/>
  <c r="A26555" i="91"/>
  <c r="A26556" i="91"/>
  <c r="A26558" i="91"/>
  <c r="A26559" i="91"/>
  <c r="A26560" i="91"/>
  <c r="A26561" i="91"/>
  <c r="A26562" i="91"/>
  <c r="A26563" i="91"/>
  <c r="A26564" i="91"/>
  <c r="A26565" i="91"/>
  <c r="A26566" i="91"/>
  <c r="A26567" i="91"/>
  <c r="A26568" i="91"/>
  <c r="A26569" i="91"/>
  <c r="A26570" i="91"/>
  <c r="A26571" i="91"/>
  <c r="A26572" i="91"/>
  <c r="A26573" i="91"/>
  <c r="A26574" i="91"/>
  <c r="A26575" i="91"/>
  <c r="A26576" i="91"/>
  <c r="A26577" i="91"/>
  <c r="A26578" i="91"/>
  <c r="A26579" i="91"/>
  <c r="A26580" i="91"/>
  <c r="A26581" i="91"/>
  <c r="A26586" i="91"/>
  <c r="A26587" i="91"/>
  <c r="A26588" i="91"/>
  <c r="A26589" i="91"/>
  <c r="A26590" i="91"/>
  <c r="A26591" i="91"/>
  <c r="A26592" i="91"/>
  <c r="A26593" i="91"/>
  <c r="A26594" i="91"/>
  <c r="A26595" i="91"/>
  <c r="A26596" i="91"/>
  <c r="A26597" i="91"/>
  <c r="A26598" i="91"/>
  <c r="A26599" i="91"/>
  <c r="A26600" i="91"/>
  <c r="A26601" i="91"/>
  <c r="A26602" i="91"/>
  <c r="A26603" i="91"/>
  <c r="A26604" i="91"/>
  <c r="A26605" i="91"/>
  <c r="A26606" i="91"/>
  <c r="A26607" i="91"/>
  <c r="A26610" i="91"/>
  <c r="A26611" i="91"/>
  <c r="A26612" i="91"/>
  <c r="A26613" i="91"/>
  <c r="A26616" i="91"/>
  <c r="A26617" i="91"/>
  <c r="A26618" i="91"/>
  <c r="A26619" i="91"/>
  <c r="A26620" i="91"/>
  <c r="A26621" i="91"/>
  <c r="A26622" i="91"/>
  <c r="A26623" i="91"/>
  <c r="A26624" i="91"/>
  <c r="A26625" i="91"/>
  <c r="A26626" i="91"/>
  <c r="A26627" i="91"/>
  <c r="A26628" i="91"/>
  <c r="A26629" i="91"/>
  <c r="A26630" i="91"/>
  <c r="A26631" i="91"/>
  <c r="A26632" i="91"/>
  <c r="A26633" i="91"/>
  <c r="A26634" i="91"/>
  <c r="A26635" i="91"/>
  <c r="A26636" i="91"/>
  <c r="A26637" i="91"/>
  <c r="A26642" i="91"/>
  <c r="A26643" i="91"/>
  <c r="A26644" i="91"/>
  <c r="A26645" i="91"/>
  <c r="A26646" i="91"/>
  <c r="A26647" i="91"/>
  <c r="A26648" i="91"/>
  <c r="A26649" i="91"/>
  <c r="A26650" i="91"/>
  <c r="A26651" i="91"/>
  <c r="A26652" i="91"/>
  <c r="A26653" i="91"/>
  <c r="A26654" i="91"/>
  <c r="A26655" i="91"/>
  <c r="A26656" i="91"/>
  <c r="A26657" i="91"/>
  <c r="A26658" i="91"/>
  <c r="A26659" i="91"/>
  <c r="A26660" i="91"/>
  <c r="A26661" i="91"/>
  <c r="A26662" i="91"/>
  <c r="A26663" i="91"/>
  <c r="A26664" i="91"/>
  <c r="A26665" i="91"/>
  <c r="A26666" i="91"/>
  <c r="A26667" i="91"/>
  <c r="A26668" i="91"/>
  <c r="A26672" i="91"/>
  <c r="A26673" i="91"/>
  <c r="A26674" i="91"/>
  <c r="A26675" i="91"/>
  <c r="A26676" i="91"/>
  <c r="A26677" i="91"/>
  <c r="A26678" i="91"/>
  <c r="A26679" i="91"/>
  <c r="A26680" i="91"/>
  <c r="A26681" i="91"/>
  <c r="A26682" i="91"/>
  <c r="A26683" i="91"/>
  <c r="A26684" i="91"/>
  <c r="A26685" i="91"/>
  <c r="A26686" i="91"/>
  <c r="A26687" i="91"/>
  <c r="A26688" i="91"/>
  <c r="A26689" i="91"/>
  <c r="A26690" i="91"/>
  <c r="A26691" i="91"/>
  <c r="A26692" i="91"/>
  <c r="A26693" i="91"/>
  <c r="A26696" i="91"/>
  <c r="A26697" i="91"/>
  <c r="A26698" i="91"/>
  <c r="A26699" i="91"/>
  <c r="A26700" i="91"/>
  <c r="A26702" i="91"/>
  <c r="A26703" i="91"/>
  <c r="A26704" i="91"/>
  <c r="A26705" i="91"/>
  <c r="A26706" i="91"/>
  <c r="A26707" i="91"/>
  <c r="A26708" i="91"/>
  <c r="A26709" i="91"/>
  <c r="A26710" i="91"/>
  <c r="A26711" i="91"/>
  <c r="A26712" i="91"/>
  <c r="A26713" i="91"/>
  <c r="A26714" i="91"/>
  <c r="A26715" i="91"/>
  <c r="A26716" i="91"/>
  <c r="A26717" i="91"/>
  <c r="A26718" i="91"/>
  <c r="A26719" i="91"/>
  <c r="A26720" i="91"/>
  <c r="A26721" i="91"/>
  <c r="A26722" i="91"/>
  <c r="A26723" i="91"/>
  <c r="A26724" i="91"/>
  <c r="A26728" i="91"/>
  <c r="A26729" i="91"/>
  <c r="A26730" i="91"/>
  <c r="A26731" i="91"/>
  <c r="A26732" i="91"/>
  <c r="A26733" i="91"/>
  <c r="A26734" i="91"/>
  <c r="A26735" i="91"/>
  <c r="A26736" i="91"/>
  <c r="A26737" i="91"/>
  <c r="A26738" i="91"/>
  <c r="A26739" i="91"/>
  <c r="A26740" i="91"/>
  <c r="A26741" i="91"/>
  <c r="A26742" i="91"/>
  <c r="A26743" i="91"/>
  <c r="A26744" i="91"/>
  <c r="A26745" i="91"/>
  <c r="A26746" i="91"/>
  <c r="A26747" i="91"/>
  <c r="A26748" i="91"/>
  <c r="A26749" i="91"/>
  <c r="A26750" i="91"/>
  <c r="A26751" i="91"/>
  <c r="A26754" i="91"/>
  <c r="A26755" i="91"/>
  <c r="A26756" i="91"/>
  <c r="A26758" i="91"/>
  <c r="A26759" i="91"/>
  <c r="A26760" i="91"/>
  <c r="A26761" i="91"/>
  <c r="A26762" i="91"/>
  <c r="A26763" i="91"/>
  <c r="A26764" i="91"/>
  <c r="A26765" i="91"/>
  <c r="A26766" i="91"/>
  <c r="A26767" i="91"/>
  <c r="A26768" i="91"/>
  <c r="A26769" i="91"/>
  <c r="A26770" i="91"/>
  <c r="A26771" i="91"/>
  <c r="A26772" i="91"/>
  <c r="A26773" i="91"/>
  <c r="A26774" i="91"/>
  <c r="A26775" i="91"/>
  <c r="A26776" i="91"/>
  <c r="A26777" i="91"/>
  <c r="A26778" i="91"/>
  <c r="A26779" i="91"/>
  <c r="A26780" i="91"/>
  <c r="A26782" i="91"/>
  <c r="A26783" i="91"/>
  <c r="A26786" i="91"/>
  <c r="A26787" i="91"/>
  <c r="A26788" i="91"/>
  <c r="A26789" i="91"/>
  <c r="A26790" i="91"/>
  <c r="A26791" i="91"/>
  <c r="A26792" i="91"/>
  <c r="A26793" i="91"/>
  <c r="A26794" i="91"/>
  <c r="A26795" i="91"/>
  <c r="A26796" i="91"/>
  <c r="A26797" i="91"/>
  <c r="A26798" i="91"/>
  <c r="A26799" i="91"/>
  <c r="A26800" i="91"/>
  <c r="A26801" i="91"/>
  <c r="A26802" i="91"/>
  <c r="A26803" i="91"/>
  <c r="A26804" i="91"/>
  <c r="A26805" i="91"/>
  <c r="A26806" i="91"/>
  <c r="A26807" i="91"/>
  <c r="A26810" i="91"/>
  <c r="A26811" i="91"/>
  <c r="A26812" i="91"/>
  <c r="A26814" i="91"/>
  <c r="A26815" i="91"/>
  <c r="A26816" i="91"/>
  <c r="A26817" i="91"/>
  <c r="A26818" i="91"/>
  <c r="A26819" i="91"/>
  <c r="A26820" i="91"/>
  <c r="A26821" i="91"/>
  <c r="A26822" i="91"/>
  <c r="A26823" i="91"/>
  <c r="A26824" i="91"/>
  <c r="A26825" i="91"/>
  <c r="A26826" i="91"/>
  <c r="A26827" i="91"/>
  <c r="A26828" i="91"/>
  <c r="A26829" i="91"/>
  <c r="A26830" i="91"/>
  <c r="A26831" i="91"/>
  <c r="A26832" i="91"/>
  <c r="A26833" i="91"/>
  <c r="A26834" i="91"/>
  <c r="A26835" i="91"/>
  <c r="A26836" i="91"/>
  <c r="A26837" i="91"/>
  <c r="A26842" i="91"/>
  <c r="A26843" i="91"/>
  <c r="A26844" i="91"/>
  <c r="A26845" i="91"/>
  <c r="A26846" i="91"/>
  <c r="A26847" i="91"/>
  <c r="A26848" i="91"/>
  <c r="A26849" i="91"/>
  <c r="A26850" i="91"/>
  <c r="A26851" i="91"/>
  <c r="A26852" i="91"/>
  <c r="A26853" i="91"/>
  <c r="A26854" i="91"/>
  <c r="A26855" i="91"/>
  <c r="A26856" i="91"/>
  <c r="A26857" i="91"/>
  <c r="A26858" i="91"/>
  <c r="A26859" i="91"/>
  <c r="A26860" i="91"/>
  <c r="A26861" i="91"/>
  <c r="A26862" i="91"/>
  <c r="A26863" i="91"/>
  <c r="A26866" i="91"/>
  <c r="A26867" i="91"/>
  <c r="A26868" i="91"/>
  <c r="A26869" i="91"/>
  <c r="A26872" i="91"/>
  <c r="A26873" i="91"/>
  <c r="A26874" i="91"/>
  <c r="A26875" i="91"/>
  <c r="A26876" i="91"/>
  <c r="A26877" i="91"/>
  <c r="A26878" i="91"/>
  <c r="A26879" i="91"/>
  <c r="A26880" i="91"/>
  <c r="A26881" i="91"/>
  <c r="A26882" i="91"/>
  <c r="A26883" i="91"/>
  <c r="A26884" i="91"/>
  <c r="A26885" i="91"/>
  <c r="A26886" i="91"/>
  <c r="A26887" i="91"/>
  <c r="A26888" i="91"/>
  <c r="A26889" i="91"/>
  <c r="A26890" i="91"/>
  <c r="A26891" i="91"/>
  <c r="A26892" i="91"/>
  <c r="A26893" i="91"/>
  <c r="A26898" i="91"/>
  <c r="A26899" i="91"/>
  <c r="A26900" i="91"/>
  <c r="A26901" i="91"/>
  <c r="A26902" i="91"/>
  <c r="A26903" i="91"/>
  <c r="A26904" i="91"/>
  <c r="A26905" i="91"/>
  <c r="A26906" i="91"/>
  <c r="A26907" i="91"/>
  <c r="A26908" i="91"/>
  <c r="A26909" i="91"/>
  <c r="A26910" i="91"/>
  <c r="A26911" i="91"/>
  <c r="A26912" i="91"/>
  <c r="A26913" i="91"/>
  <c r="A26914" i="91"/>
  <c r="A26915" i="91"/>
  <c r="A26916" i="91"/>
  <c r="A26917" i="91"/>
  <c r="A26918" i="91"/>
  <c r="A26919" i="91"/>
  <c r="A26920" i="91"/>
  <c r="A26921" i="91"/>
  <c r="A26922" i="91"/>
  <c r="A26923" i="91"/>
  <c r="A26924" i="91"/>
  <c r="A26928" i="91"/>
  <c r="A26929" i="91"/>
  <c r="A26930" i="91"/>
  <c r="A26931" i="91"/>
  <c r="A26932" i="91"/>
  <c r="A26933" i="91"/>
  <c r="A26934" i="91"/>
  <c r="A26935" i="91"/>
  <c r="A26936" i="91"/>
  <c r="A26937" i="91"/>
  <c r="A26938" i="91"/>
  <c r="A26939" i="91"/>
  <c r="A26940" i="91"/>
  <c r="A26941" i="91"/>
  <c r="A26942" i="91"/>
  <c r="A26943" i="91"/>
  <c r="A26944" i="91"/>
  <c r="A26945" i="91"/>
  <c r="A26946" i="91"/>
  <c r="A26947" i="91"/>
  <c r="A26948" i="91"/>
  <c r="A26949" i="91"/>
  <c r="A26952" i="91"/>
  <c r="A26953" i="91"/>
  <c r="A26954" i="91"/>
  <c r="A26955" i="91"/>
  <c r="A26956" i="91"/>
  <c r="A26958" i="91"/>
  <c r="A26959" i="91"/>
  <c r="A26960" i="91"/>
  <c r="A26961" i="91"/>
  <c r="A26962" i="91"/>
  <c r="A26963" i="91"/>
  <c r="A26964" i="91"/>
  <c r="A26965" i="91"/>
  <c r="A26966" i="91"/>
  <c r="A26967" i="91"/>
  <c r="A26968" i="91"/>
  <c r="A26969" i="91"/>
  <c r="A26970" i="91"/>
  <c r="A26971" i="91"/>
  <c r="A26972" i="91"/>
  <c r="A26973" i="91"/>
  <c r="A26974" i="91"/>
  <c r="A26975" i="91"/>
  <c r="A26976" i="91"/>
  <c r="A26977" i="91"/>
  <c r="A26978" i="91"/>
  <c r="A26979" i="91"/>
  <c r="A26980" i="91"/>
  <c r="A26984" i="91"/>
  <c r="A26985" i="91"/>
  <c r="A26986" i="91"/>
  <c r="A26987" i="91"/>
  <c r="A26988" i="91"/>
  <c r="A26989" i="91"/>
  <c r="A26990" i="91"/>
  <c r="A26991" i="91"/>
  <c r="A26992" i="91"/>
  <c r="A26993" i="91"/>
  <c r="A26994" i="91"/>
  <c r="A26995" i="91"/>
  <c r="A26996" i="91"/>
  <c r="A26997" i="91"/>
  <c r="A26998" i="91"/>
  <c r="A26999" i="91"/>
  <c r="A27000" i="91"/>
  <c r="A27001" i="91"/>
  <c r="A27002" i="91"/>
  <c r="A27003" i="91"/>
  <c r="A27004" i="91"/>
  <c r="A27005" i="91"/>
  <c r="A27006" i="91"/>
  <c r="A27007" i="91"/>
  <c r="A27010" i="91"/>
  <c r="A27011" i="91"/>
  <c r="A27012" i="91"/>
  <c r="A27014" i="91"/>
  <c r="A27015" i="91"/>
  <c r="A27016" i="91"/>
  <c r="A27017" i="91"/>
  <c r="A27018" i="91"/>
  <c r="A27019" i="91"/>
  <c r="A27020" i="91"/>
  <c r="A27021" i="91"/>
  <c r="A27022" i="91"/>
  <c r="A27023" i="91"/>
  <c r="A27024" i="91"/>
  <c r="A27025" i="91"/>
  <c r="A27026" i="91"/>
  <c r="A27027" i="91"/>
  <c r="A27028" i="91"/>
  <c r="A27029" i="91"/>
  <c r="A27030" i="91"/>
  <c r="A27031" i="91"/>
  <c r="A27032" i="91"/>
  <c r="A27033" i="91"/>
  <c r="A27034" i="91"/>
  <c r="A27035" i="91"/>
  <c r="A27036" i="91"/>
  <c r="A27038" i="91"/>
  <c r="A27039" i="91"/>
  <c r="A27042" i="91"/>
  <c r="A27043" i="91"/>
  <c r="A27044" i="91"/>
  <c r="A27045" i="91"/>
  <c r="A27046" i="91"/>
  <c r="A27047" i="91"/>
  <c r="A27048" i="91"/>
  <c r="A27049" i="91"/>
  <c r="A27050" i="91"/>
  <c r="A27051" i="91"/>
  <c r="A27052" i="91"/>
  <c r="A27053" i="91"/>
  <c r="A27054" i="91"/>
  <c r="A27055" i="91"/>
  <c r="A27056" i="91"/>
  <c r="A27057" i="91"/>
  <c r="A27058" i="91"/>
  <c r="A27059" i="91"/>
  <c r="A27060" i="91"/>
  <c r="A27061" i="91"/>
  <c r="A27062" i="91"/>
  <c r="A27063" i="91"/>
  <c r="A27066" i="91"/>
  <c r="A27067" i="91"/>
  <c r="A27068" i="91"/>
  <c r="A27070" i="91"/>
  <c r="A27071" i="91"/>
  <c r="A27072" i="91"/>
  <c r="A27073" i="91"/>
  <c r="A27074" i="91"/>
  <c r="A27075" i="91"/>
  <c r="A27076" i="91"/>
  <c r="A27077" i="91"/>
  <c r="A27078" i="91"/>
  <c r="A27079" i="91"/>
  <c r="A27080" i="91"/>
  <c r="A27081" i="91"/>
  <c r="A27082" i="91"/>
  <c r="A27083" i="91"/>
  <c r="A27084" i="91"/>
  <c r="A27085" i="91"/>
  <c r="A27086" i="91"/>
  <c r="A27087" i="91"/>
  <c r="A27088" i="91"/>
  <c r="A27089" i="91"/>
  <c r="A27090" i="91"/>
  <c r="A27091" i="91"/>
  <c r="A27092" i="91"/>
  <c r="A27093" i="91"/>
  <c r="A27098" i="91"/>
  <c r="A27099" i="91"/>
  <c r="A27100" i="91"/>
  <c r="A27101" i="91"/>
  <c r="A27102" i="91"/>
  <c r="A27103" i="91"/>
  <c r="A27104" i="91"/>
  <c r="A27105" i="91"/>
  <c r="A27106" i="91"/>
  <c r="A27107" i="91"/>
  <c r="A27108" i="91"/>
  <c r="A27109" i="91"/>
  <c r="A27110" i="91"/>
  <c r="A27111" i="91"/>
  <c r="A27112" i="91"/>
  <c r="A27113" i="91"/>
  <c r="A27114" i="91"/>
  <c r="A27115" i="91"/>
  <c r="A27116" i="91"/>
  <c r="A27117" i="91"/>
  <c r="A27118" i="91"/>
  <c r="A27119" i="91"/>
  <c r="A27122" i="91"/>
  <c r="A27123" i="91"/>
  <c r="A27124" i="91"/>
  <c r="A27125" i="91"/>
  <c r="A27128" i="91"/>
  <c r="A27129" i="91"/>
  <c r="A27130" i="91"/>
  <c r="A27131" i="91"/>
  <c r="A27132" i="91"/>
  <c r="A27133" i="91"/>
  <c r="A27134" i="91"/>
  <c r="A27135" i="91"/>
  <c r="A27136" i="91"/>
  <c r="A27137" i="91"/>
  <c r="A27138" i="91"/>
  <c r="A27139" i="91"/>
  <c r="A27140" i="91"/>
  <c r="A27141" i="91"/>
  <c r="A27142" i="91"/>
  <c r="A27143" i="91"/>
  <c r="A27144" i="91"/>
  <c r="A27145" i="91"/>
  <c r="A27146" i="91"/>
  <c r="A27147" i="91"/>
  <c r="A27148" i="91"/>
  <c r="A27149" i="91"/>
  <c r="A27154" i="91"/>
  <c r="A27155" i="91"/>
  <c r="A27156" i="91"/>
  <c r="A27157" i="91"/>
  <c r="A27158" i="91"/>
  <c r="A27159" i="91"/>
  <c r="A27160" i="91"/>
  <c r="A27161" i="91"/>
  <c r="A27162" i="91"/>
  <c r="A27163" i="91"/>
  <c r="A27164" i="91"/>
  <c r="A27165" i="91"/>
  <c r="A27166" i="91"/>
  <c r="A27167" i="91"/>
  <c r="A27168" i="91"/>
  <c r="A27169" i="91"/>
  <c r="A27170" i="91"/>
  <c r="A27171" i="91"/>
  <c r="A27172" i="91"/>
  <c r="A27173" i="91"/>
  <c r="A27174" i="91"/>
  <c r="A27175" i="91"/>
  <c r="A27176" i="91"/>
  <c r="A27177" i="91"/>
  <c r="A27178" i="91"/>
  <c r="A27179" i="91"/>
  <c r="A27180" i="91"/>
  <c r="A27184" i="91"/>
  <c r="A27185" i="91"/>
  <c r="A27186" i="91"/>
  <c r="A27187" i="91"/>
  <c r="A27188" i="91"/>
  <c r="A27189" i="91"/>
  <c r="A27190" i="91"/>
  <c r="A27191" i="91"/>
  <c r="A27192" i="91"/>
  <c r="A27193" i="91"/>
  <c r="A27194" i="91"/>
  <c r="A27195" i="91"/>
  <c r="A27196" i="91"/>
  <c r="A27197" i="91"/>
  <c r="A27198" i="91"/>
  <c r="A27199" i="91"/>
  <c r="A27200" i="91"/>
  <c r="A27201" i="91"/>
  <c r="A27202" i="91"/>
  <c r="A27203" i="91"/>
  <c r="A27204" i="91"/>
  <c r="A27205" i="91"/>
  <c r="A27208" i="91"/>
  <c r="A27209" i="91"/>
  <c r="A27210" i="91"/>
  <c r="A27211" i="91"/>
  <c r="A27212" i="91"/>
  <c r="A27214" i="91"/>
  <c r="A27215" i="91"/>
  <c r="A27216" i="91"/>
  <c r="A27217" i="91"/>
  <c r="A27218" i="91"/>
  <c r="A27219" i="91"/>
  <c r="A27220" i="91"/>
  <c r="A27221" i="91"/>
  <c r="A27222" i="91"/>
  <c r="A27223" i="91"/>
  <c r="A27224" i="91"/>
  <c r="A27225" i="91"/>
  <c r="A27226" i="91"/>
  <c r="A27227" i="91"/>
  <c r="A27228" i="91"/>
  <c r="A27229" i="91"/>
  <c r="A27230" i="91"/>
  <c r="A27231" i="91"/>
  <c r="A27232" i="91"/>
  <c r="A27233" i="91"/>
  <c r="A27234" i="91"/>
  <c r="A27235" i="91"/>
  <c r="A27236" i="91"/>
  <c r="A27240" i="91"/>
  <c r="A27241" i="91"/>
  <c r="A27242" i="91"/>
  <c r="A27243" i="91"/>
  <c r="A27244" i="91"/>
  <c r="A27245" i="91"/>
  <c r="A27246" i="91"/>
  <c r="A27247" i="91"/>
  <c r="A27248" i="91"/>
  <c r="A27249" i="91"/>
  <c r="A27250" i="91"/>
  <c r="A27251" i="91"/>
  <c r="A27252" i="91"/>
  <c r="A27253" i="91"/>
  <c r="A27254" i="91"/>
  <c r="A27255" i="91"/>
  <c r="A27256" i="91"/>
  <c r="A27257" i="91"/>
  <c r="A27258" i="91"/>
  <c r="A27259" i="91"/>
  <c r="A27260" i="91"/>
  <c r="A27261" i="91"/>
  <c r="A27262" i="91"/>
  <c r="A27263" i="91"/>
  <c r="A27266" i="91"/>
  <c r="A27267" i="91"/>
  <c r="A27268" i="91"/>
  <c r="A27270" i="91"/>
  <c r="A27271" i="91"/>
  <c r="A27272" i="91"/>
  <c r="A27273" i="91"/>
  <c r="A27274" i="91"/>
  <c r="A27275" i="91"/>
  <c r="A27276" i="91"/>
  <c r="A27277" i="91"/>
  <c r="A27278" i="91"/>
  <c r="A27279" i="91"/>
  <c r="A27280" i="91"/>
  <c r="A27281" i="91"/>
  <c r="A27282" i="91"/>
  <c r="A27283" i="91"/>
  <c r="A27284" i="91"/>
  <c r="A27285" i="91"/>
  <c r="A27286" i="91"/>
  <c r="A27287" i="91"/>
  <c r="A27288" i="91"/>
  <c r="A27289" i="91"/>
  <c r="A27290" i="91"/>
  <c r="A27291" i="91"/>
  <c r="A27292" i="91"/>
  <c r="A27294" i="91"/>
  <c r="A27295" i="91"/>
  <c r="A27298" i="91"/>
  <c r="A27299" i="91"/>
  <c r="A27300" i="91"/>
  <c r="A27301" i="91"/>
  <c r="A27302" i="91"/>
  <c r="A27303" i="91"/>
  <c r="A27304" i="91"/>
  <c r="A27305" i="91"/>
  <c r="A27306" i="91"/>
  <c r="A27307" i="91"/>
  <c r="A27308" i="91"/>
  <c r="A27309" i="91"/>
  <c r="A27310" i="91"/>
  <c r="A27311" i="91"/>
  <c r="A27312" i="91"/>
  <c r="A27313" i="91"/>
  <c r="A27314" i="91"/>
  <c r="A27315" i="91"/>
  <c r="A27316" i="91"/>
  <c r="A27317" i="91"/>
  <c r="A27318" i="91"/>
  <c r="A27319" i="91"/>
  <c r="A27322" i="91"/>
  <c r="A27323" i="91"/>
  <c r="A27324" i="91"/>
  <c r="A27326" i="91"/>
  <c r="A27327" i="91"/>
  <c r="A27328" i="91"/>
  <c r="A27329" i="91"/>
  <c r="A27330" i="91"/>
  <c r="A27331" i="91"/>
  <c r="A27332" i="91"/>
  <c r="A27333" i="91"/>
  <c r="A27334" i="91"/>
  <c r="A27335" i="91"/>
  <c r="A27336" i="91"/>
  <c r="A27337" i="91"/>
  <c r="A27338" i="91"/>
  <c r="A27339" i="91"/>
  <c r="A27340" i="91"/>
  <c r="A27341" i="91"/>
  <c r="A27342" i="91"/>
  <c r="A27343" i="91"/>
  <c r="A27344" i="91"/>
  <c r="A27345" i="91"/>
  <c r="A27346" i="91"/>
  <c r="A27347" i="91"/>
  <c r="A27348" i="91"/>
  <c r="A27349" i="91"/>
  <c r="A27354" i="91"/>
  <c r="A27355" i="91"/>
  <c r="A27356" i="91"/>
  <c r="A27357" i="91"/>
  <c r="A27358" i="91"/>
  <c r="A27359" i="91"/>
  <c r="A27360" i="91"/>
  <c r="A27361" i="91"/>
  <c r="A27362" i="91"/>
  <c r="A27363" i="91"/>
  <c r="A27364" i="91"/>
  <c r="A27365" i="91"/>
  <c r="A27366" i="91"/>
  <c r="A27367" i="91"/>
  <c r="A27368" i="91"/>
  <c r="A27369" i="91"/>
  <c r="A27370" i="91"/>
  <c r="A27371" i="91"/>
  <c r="A27372" i="91"/>
  <c r="A27373" i="91"/>
  <c r="A27374" i="91"/>
  <c r="A27375" i="91"/>
  <c r="A27378" i="91"/>
  <c r="A27379" i="91"/>
  <c r="A27380" i="91"/>
  <c r="A27381" i="91"/>
  <c r="A27384" i="91"/>
  <c r="A27385" i="91"/>
  <c r="A27386" i="91"/>
  <c r="A27387" i="91"/>
  <c r="A27388" i="91"/>
  <c r="A27389" i="91"/>
  <c r="A27390" i="91"/>
  <c r="A27391" i="91"/>
  <c r="A27392" i="91"/>
  <c r="A27393" i="91"/>
  <c r="A27394" i="91"/>
  <c r="A27395" i="91"/>
  <c r="A27396" i="91"/>
  <c r="A27397" i="91"/>
  <c r="A27398" i="91"/>
  <c r="A27399" i="91"/>
  <c r="A27400" i="91"/>
  <c r="A27401" i="91"/>
  <c r="A27402" i="91"/>
  <c r="A27403" i="91"/>
  <c r="A27404" i="91"/>
  <c r="A27405" i="91"/>
  <c r="A27410" i="91"/>
  <c r="A27411" i="91"/>
  <c r="A27412" i="91"/>
  <c r="A27413" i="91"/>
  <c r="A27414" i="91"/>
  <c r="A27415" i="91"/>
  <c r="A27416" i="91"/>
  <c r="A27417" i="91"/>
  <c r="A27418" i="91"/>
  <c r="A27419" i="91"/>
  <c r="A27420" i="91"/>
  <c r="A27421" i="91"/>
  <c r="A27422" i="91"/>
  <c r="A27423" i="91"/>
  <c r="A27424" i="91"/>
  <c r="A27425" i="91"/>
  <c r="A27426" i="91"/>
  <c r="A27427" i="91"/>
  <c r="A27428" i="91"/>
  <c r="A27429" i="91"/>
  <c r="A27430" i="91"/>
  <c r="A27431" i="91"/>
  <c r="A27432" i="91"/>
  <c r="A27433" i="91"/>
  <c r="A27434" i="91"/>
  <c r="A27435" i="91"/>
  <c r="A27436" i="91"/>
  <c r="A27440" i="91"/>
  <c r="A27441" i="91"/>
  <c r="A27442" i="91"/>
  <c r="A27443" i="91"/>
  <c r="A27444" i="91"/>
  <c r="A27445" i="91"/>
  <c r="A27446" i="91"/>
  <c r="A27447" i="91"/>
  <c r="A27448" i="91"/>
  <c r="A27449" i="91"/>
  <c r="A27450" i="91"/>
  <c r="A27451" i="91"/>
  <c r="A27452" i="91"/>
  <c r="A27453" i="91"/>
  <c r="A27454" i="91"/>
  <c r="A27455" i="91"/>
  <c r="A27456" i="91"/>
  <c r="A27457" i="91"/>
  <c r="A27458" i="91"/>
  <c r="A27459" i="91"/>
  <c r="A27460" i="91"/>
  <c r="A27461" i="91"/>
  <c r="A27464" i="91"/>
  <c r="A27465" i="91"/>
  <c r="A27466" i="91"/>
  <c r="A27467" i="91"/>
  <c r="A27468" i="91"/>
  <c r="A27470" i="91"/>
  <c r="A27471" i="91"/>
  <c r="A27472" i="91"/>
  <c r="A27473" i="91"/>
  <c r="A27474" i="91"/>
  <c r="A27475" i="91"/>
  <c r="A27476" i="91"/>
  <c r="A27477" i="91"/>
  <c r="A27478" i="91"/>
  <c r="A27479" i="91"/>
  <c r="A27480" i="91"/>
  <c r="A27481" i="91"/>
  <c r="A27482" i="91"/>
  <c r="A27483" i="91"/>
  <c r="A27484" i="91"/>
  <c r="A27485" i="91"/>
  <c r="A27486" i="91"/>
  <c r="A27487" i="91"/>
  <c r="A27488" i="91"/>
  <c r="A27489" i="91"/>
  <c r="A27490" i="91"/>
  <c r="A27491" i="91"/>
  <c r="A27492" i="91"/>
  <c r="A27496" i="91"/>
  <c r="A27497" i="91"/>
  <c r="A27498" i="91"/>
  <c r="A27499" i="91"/>
  <c r="A27500" i="91"/>
  <c r="A27501" i="91"/>
  <c r="A27502" i="91"/>
  <c r="A27503" i="91"/>
  <c r="A27504" i="91"/>
  <c r="A27505" i="91"/>
  <c r="A27506" i="91"/>
  <c r="A27507" i="91"/>
  <c r="A27508" i="91"/>
  <c r="A27509" i="91"/>
  <c r="A27510" i="91"/>
  <c r="A27511" i="91"/>
  <c r="A27512" i="91"/>
  <c r="A27513" i="91"/>
  <c r="A27514" i="91"/>
  <c r="A27515" i="91"/>
  <c r="A27516" i="91"/>
  <c r="A27517" i="91"/>
  <c r="A27518" i="91"/>
  <c r="A27519" i="91"/>
  <c r="A27522" i="91"/>
  <c r="A27523" i="91"/>
  <c r="A27524" i="91"/>
  <c r="A27526" i="91"/>
  <c r="A27527" i="91"/>
  <c r="A27528" i="91"/>
  <c r="A27529" i="91"/>
  <c r="A27530" i="91"/>
  <c r="A27531" i="91"/>
  <c r="A27532" i="91"/>
  <c r="A27533" i="91"/>
  <c r="A27534" i="91"/>
  <c r="A27535" i="91"/>
  <c r="A27536" i="91"/>
  <c r="A27537" i="91"/>
  <c r="A27538" i="91"/>
  <c r="A27539" i="91"/>
  <c r="A27540" i="91"/>
  <c r="A27541" i="91"/>
  <c r="A27542" i="91"/>
  <c r="A27543" i="91"/>
  <c r="A27544" i="91"/>
  <c r="A27545" i="91"/>
  <c r="A27546" i="91"/>
  <c r="A27547" i="91"/>
  <c r="A27548" i="91"/>
  <c r="A27550" i="91"/>
  <c r="A27551" i="91"/>
  <c r="A27554" i="91"/>
  <c r="A27555" i="91"/>
  <c r="A27556" i="91"/>
  <c r="A27557" i="91"/>
  <c r="A27558" i="91"/>
  <c r="A27559" i="91"/>
  <c r="A27560" i="91"/>
  <c r="A27561" i="91"/>
  <c r="A27562" i="91"/>
  <c r="A27563" i="91"/>
  <c r="A27564" i="91"/>
  <c r="A27565" i="91"/>
  <c r="A27566" i="91"/>
  <c r="A27567" i="91"/>
  <c r="A27568" i="91"/>
  <c r="A27569" i="91"/>
  <c r="A27570" i="91"/>
  <c r="A27571" i="91"/>
  <c r="A27572" i="91"/>
  <c r="A27573" i="91"/>
  <c r="A27574" i="91"/>
  <c r="A27575" i="91"/>
  <c r="A27578" i="91"/>
  <c r="A27579" i="91"/>
  <c r="A27580" i="91"/>
  <c r="A27582" i="91"/>
  <c r="A27583" i="91"/>
  <c r="A27584" i="91"/>
  <c r="A27585" i="91"/>
  <c r="A27586" i="91"/>
  <c r="A27587" i="91"/>
  <c r="A27588" i="91"/>
  <c r="A27589" i="91"/>
  <c r="A27590" i="91"/>
  <c r="A27591" i="91"/>
  <c r="A27592" i="91"/>
  <c r="A27593" i="91"/>
  <c r="A27594" i="91"/>
  <c r="A27595" i="91"/>
  <c r="A27596" i="91"/>
  <c r="A27597" i="91"/>
  <c r="A27598" i="91"/>
  <c r="A27599" i="91"/>
  <c r="A27600" i="91"/>
  <c r="A27601" i="91"/>
  <c r="A27602" i="91"/>
  <c r="A27603" i="91"/>
  <c r="A27604" i="91"/>
  <c r="A27605" i="91"/>
  <c r="A27610" i="91"/>
  <c r="A27611" i="91"/>
  <c r="A27612" i="91"/>
  <c r="A27613" i="91"/>
  <c r="A27614" i="91"/>
  <c r="A27615" i="91"/>
  <c r="A27616" i="91"/>
  <c r="A27617" i="91"/>
  <c r="A27618" i="91"/>
  <c r="A27619" i="91"/>
  <c r="A27620" i="91"/>
  <c r="A27621" i="91"/>
  <c r="A27622" i="91"/>
  <c r="A27623" i="91"/>
  <c r="A27624" i="91"/>
  <c r="A27625" i="91"/>
  <c r="A27626" i="91"/>
  <c r="A27627" i="91"/>
  <c r="A27628" i="91"/>
  <c r="A27629" i="91"/>
  <c r="A27630" i="91"/>
  <c r="A27631" i="91"/>
  <c r="A27634" i="91"/>
  <c r="A27635" i="91"/>
  <c r="A27636" i="91"/>
  <c r="A27637" i="91"/>
  <c r="A27640" i="91"/>
  <c r="A27641" i="91"/>
  <c r="A27642" i="91"/>
  <c r="A27643" i="91"/>
  <c r="A27644" i="91"/>
  <c r="A27645" i="91"/>
  <c r="A27646" i="91"/>
  <c r="A27647" i="91"/>
  <c r="A27648" i="91"/>
  <c r="A27649" i="91"/>
  <c r="A27650" i="91"/>
  <c r="A27651" i="91"/>
  <c r="A27652" i="91"/>
  <c r="A27653" i="91"/>
  <c r="A27654" i="91"/>
  <c r="A27655" i="91"/>
  <c r="A27656" i="91"/>
  <c r="A27657" i="91"/>
  <c r="A27658" i="91"/>
  <c r="A27659" i="91"/>
  <c r="A27660" i="91"/>
  <c r="A27661" i="91"/>
  <c r="A27666" i="91"/>
  <c r="A27667" i="91"/>
  <c r="A27668" i="91"/>
  <c r="A27669" i="91"/>
  <c r="A27670" i="91"/>
  <c r="A27671" i="91"/>
  <c r="A27672" i="91"/>
  <c r="A27673" i="91"/>
  <c r="A27674" i="91"/>
  <c r="A27675" i="91"/>
  <c r="A27676" i="91"/>
  <c r="A27677" i="91"/>
  <c r="A27678" i="91"/>
  <c r="A27679" i="91"/>
  <c r="A27680" i="91"/>
  <c r="A27681" i="91"/>
  <c r="A27682" i="91"/>
  <c r="A27683" i="91"/>
  <c r="A27684" i="91"/>
  <c r="A27685" i="91"/>
  <c r="A27686" i="91"/>
  <c r="A27687" i="91"/>
  <c r="A27688" i="91"/>
  <c r="A27689" i="91"/>
  <c r="A27690" i="91"/>
  <c r="A27691" i="91"/>
  <c r="A27692" i="91"/>
  <c r="A27696" i="91"/>
  <c r="A27697" i="91"/>
  <c r="A27698" i="91"/>
  <c r="A27699" i="91"/>
  <c r="A27700" i="91"/>
  <c r="A27701" i="91"/>
  <c r="A27702" i="91"/>
  <c r="A27703" i="91"/>
  <c r="A27704" i="91"/>
  <c r="A27705" i="91"/>
  <c r="A27706" i="91"/>
  <c r="A27707" i="91"/>
  <c r="A27708" i="91"/>
  <c r="A27709" i="91"/>
  <c r="A27710" i="91"/>
  <c r="A27711" i="91"/>
  <c r="A27712" i="91"/>
  <c r="A27713" i="91"/>
  <c r="A27714" i="91"/>
  <c r="A27715" i="91"/>
  <c r="A27716" i="91"/>
  <c r="A27717" i="91"/>
  <c r="A27720" i="91"/>
  <c r="A27721" i="91"/>
  <c r="A27722" i="91"/>
  <c r="A27723" i="91"/>
  <c r="A27724" i="91"/>
  <c r="A27726" i="91"/>
  <c r="A27727" i="91"/>
  <c r="A27728" i="91"/>
  <c r="A27729" i="91"/>
  <c r="A27730" i="91"/>
  <c r="A27731" i="91"/>
  <c r="A27732" i="91"/>
  <c r="A27733" i="91"/>
  <c r="A27734" i="91"/>
  <c r="A27735" i="91"/>
  <c r="A27736" i="91"/>
  <c r="A27737" i="91"/>
  <c r="A27738" i="91"/>
  <c r="A27739" i="91"/>
  <c r="A27740" i="91"/>
  <c r="A27741" i="91"/>
  <c r="A27742" i="91"/>
  <c r="A27743" i="91"/>
  <c r="A27744" i="91"/>
  <c r="A27745" i="91"/>
  <c r="A27746" i="91"/>
  <c r="A27747" i="91"/>
  <c r="A27748" i="91"/>
  <c r="A27752" i="91"/>
  <c r="A27753" i="91"/>
  <c r="A27754" i="91"/>
  <c r="A27755" i="91"/>
  <c r="A27756" i="91"/>
  <c r="A27757" i="91"/>
  <c r="A27758" i="91"/>
  <c r="A27759" i="91"/>
  <c r="A27760" i="91"/>
  <c r="A27761" i="91"/>
  <c r="A27762" i="91"/>
  <c r="A27763" i="91"/>
  <c r="A27764" i="91"/>
  <c r="A27765" i="91"/>
  <c r="A27766" i="91"/>
  <c r="A27767" i="91"/>
  <c r="A27768" i="91"/>
  <c r="A27769" i="91"/>
  <c r="A27770" i="91"/>
  <c r="A27771" i="91"/>
  <c r="A27772" i="91"/>
  <c r="A27773" i="91"/>
  <c r="A27774" i="91"/>
  <c r="A27775" i="91"/>
  <c r="A27778" i="91"/>
  <c r="A27779" i="91"/>
  <c r="A27780" i="91"/>
  <c r="A27782" i="91"/>
  <c r="A27783" i="91"/>
  <c r="A27784" i="91"/>
  <c r="A27785" i="91"/>
  <c r="A27786" i="91"/>
  <c r="A27787" i="91"/>
  <c r="A27788" i="91"/>
  <c r="A27789" i="91"/>
  <c r="A27790" i="91"/>
  <c r="A27791" i="91"/>
  <c r="A27792" i="91"/>
  <c r="A27793" i="91"/>
  <c r="A27794" i="91"/>
  <c r="A27795" i="91"/>
  <c r="A27796" i="91"/>
  <c r="A27797" i="91"/>
  <c r="A27798" i="91"/>
  <c r="A27799" i="91"/>
  <c r="A27800" i="91"/>
  <c r="A27801" i="91"/>
  <c r="A27802" i="91"/>
  <c r="A27803" i="91"/>
  <c r="A27804" i="91"/>
  <c r="A27806" i="91"/>
  <c r="A27807" i="91"/>
  <c r="A27810" i="91"/>
  <c r="A27811" i="91"/>
  <c r="A27812" i="91"/>
  <c r="A27813" i="91"/>
  <c r="A27814" i="91"/>
  <c r="A27815" i="91"/>
  <c r="A27816" i="91"/>
  <c r="A27817" i="91"/>
  <c r="A27818" i="91"/>
  <c r="A27819" i="91"/>
  <c r="A27820" i="91"/>
  <c r="A27821" i="91"/>
  <c r="A27822" i="91"/>
  <c r="A27823" i="91"/>
  <c r="A27824" i="91"/>
  <c r="A27825" i="91"/>
  <c r="A27826" i="91"/>
  <c r="A27827" i="91"/>
  <c r="A27828" i="91"/>
  <c r="A27829" i="91"/>
  <c r="A27830" i="91"/>
  <c r="A27831" i="91"/>
  <c r="A27834" i="91"/>
  <c r="A27835" i="91"/>
  <c r="A27836" i="91"/>
  <c r="A27838" i="91"/>
  <c r="A27839" i="91"/>
  <c r="A27840" i="91"/>
  <c r="A27841" i="91"/>
  <c r="A27842" i="91"/>
  <c r="A27843" i="91"/>
  <c r="A27844" i="91"/>
  <c r="A27845" i="91"/>
  <c r="A27846" i="91"/>
  <c r="A27847" i="91"/>
  <c r="A27848" i="91"/>
  <c r="A27849" i="91"/>
  <c r="A27850" i="91"/>
  <c r="A27851" i="91"/>
  <c r="A27852" i="91"/>
  <c r="A27853" i="91"/>
  <c r="A27854" i="91"/>
  <c r="A27855" i="91"/>
  <c r="A27856" i="91"/>
  <c r="A27857" i="91"/>
  <c r="A27858" i="91"/>
  <c r="A27859" i="91"/>
  <c r="A27860" i="91"/>
  <c r="A27861" i="91"/>
  <c r="A27866" i="91"/>
  <c r="A27867" i="91"/>
  <c r="A27868" i="91"/>
  <c r="A27869" i="91"/>
  <c r="A27870" i="91"/>
  <c r="A27871" i="91"/>
  <c r="A27872" i="91"/>
  <c r="A27873" i="91"/>
  <c r="A27874" i="91"/>
  <c r="A27875" i="91"/>
  <c r="A27876" i="91"/>
  <c r="A27877" i="91"/>
  <c r="A27878" i="91"/>
  <c r="A27879" i="91"/>
  <c r="A27880" i="91"/>
  <c r="A27881" i="91"/>
  <c r="A27882" i="91"/>
  <c r="A27883" i="91"/>
  <c r="A27884" i="91"/>
  <c r="A27885" i="91"/>
  <c r="A27886" i="91"/>
  <c r="A27887" i="91"/>
  <c r="A27890" i="91"/>
  <c r="A27891" i="91"/>
  <c r="A27892" i="91"/>
  <c r="A27893" i="91"/>
  <c r="A27896" i="91"/>
  <c r="A27897" i="91"/>
  <c r="A27898" i="91"/>
  <c r="A27899" i="91"/>
  <c r="A27900" i="91"/>
  <c r="A27901" i="91"/>
  <c r="A27902" i="91"/>
  <c r="A27903" i="91"/>
  <c r="A27904" i="91"/>
  <c r="A27905" i="91"/>
  <c r="A27906" i="91"/>
  <c r="A27907" i="91"/>
  <c r="A27908" i="91"/>
  <c r="A27909" i="91"/>
  <c r="A27910" i="91"/>
  <c r="A27911" i="91"/>
  <c r="A27912" i="91"/>
  <c r="A27913" i="91"/>
  <c r="A27914" i="91"/>
  <c r="A27915" i="91"/>
  <c r="A27916" i="91"/>
  <c r="A27917" i="91"/>
  <c r="A27922" i="91"/>
  <c r="A27923" i="91"/>
  <c r="A27924" i="91"/>
  <c r="A27925" i="91"/>
  <c r="A27926" i="91"/>
  <c r="A27927" i="91"/>
  <c r="A27928" i="91"/>
  <c r="A27929" i="91"/>
  <c r="A27930" i="91"/>
  <c r="A27931" i="91"/>
  <c r="A27932" i="91"/>
  <c r="A27933" i="91"/>
  <c r="A27934" i="91"/>
  <c r="A27935" i="91"/>
  <c r="A27936" i="91"/>
  <c r="A27937" i="91"/>
  <c r="A27938" i="91"/>
  <c r="A27939" i="91"/>
  <c r="A27940" i="91"/>
  <c r="A27941" i="91"/>
  <c r="A27942" i="91"/>
  <c r="A27943" i="91"/>
  <c r="A27944" i="91"/>
  <c r="A27945" i="91"/>
  <c r="A27946" i="91"/>
  <c r="A27947" i="91"/>
  <c r="A27948" i="91"/>
  <c r="A27952" i="91"/>
  <c r="A27953" i="91"/>
  <c r="A27954" i="91"/>
  <c r="A27955" i="91"/>
  <c r="A27956" i="91"/>
  <c r="A27957" i="91"/>
  <c r="A27958" i="91"/>
  <c r="A27959" i="91"/>
  <c r="A27960" i="91"/>
  <c r="A27961" i="91"/>
  <c r="A27962" i="91"/>
  <c r="A27963" i="91"/>
  <c r="A27964" i="91"/>
  <c r="A27965" i="91"/>
  <c r="A27966" i="91"/>
  <c r="A27967" i="91"/>
  <c r="A27968" i="91"/>
  <c r="A27969" i="91"/>
  <c r="A27970" i="91"/>
  <c r="A27971" i="91"/>
  <c r="A27972" i="91"/>
  <c r="A27973" i="91"/>
  <c r="A27976" i="91"/>
  <c r="A27977" i="91"/>
  <c r="A27978" i="91"/>
  <c r="A27979" i="91"/>
  <c r="A27980" i="91"/>
  <c r="A27982" i="91"/>
  <c r="A27983" i="91"/>
  <c r="A27984" i="91"/>
  <c r="A27985" i="91"/>
  <c r="A27986" i="91"/>
  <c r="A27987" i="91"/>
  <c r="A27988" i="91"/>
  <c r="A27989" i="91"/>
  <c r="A27990" i="91"/>
  <c r="A27991" i="91"/>
  <c r="A27992" i="91"/>
  <c r="A27993" i="91"/>
  <c r="A27994" i="91"/>
  <c r="A27995" i="91"/>
  <c r="A27996" i="91"/>
  <c r="A27997" i="91"/>
  <c r="A27998" i="91"/>
  <c r="A27999" i="91"/>
  <c r="A28000" i="91"/>
  <c r="A28001" i="91"/>
  <c r="A28002" i="91"/>
  <c r="A28003" i="91"/>
  <c r="A28004" i="91"/>
  <c r="A28008" i="91"/>
  <c r="A28009" i="91"/>
  <c r="A28010" i="91"/>
  <c r="A28011" i="91"/>
  <c r="A28012" i="91"/>
  <c r="A28013" i="91"/>
  <c r="A28014" i="91"/>
  <c r="A28015" i="91"/>
  <c r="A28016" i="91"/>
  <c r="A28017" i="91"/>
  <c r="A28018" i="91"/>
  <c r="A28019" i="91"/>
  <c r="A28020" i="91"/>
  <c r="A28021" i="91"/>
  <c r="A28022" i="91"/>
  <c r="A28023" i="91"/>
  <c r="A28024" i="91"/>
  <c r="A28025" i="91"/>
  <c r="A28026" i="91"/>
  <c r="A28027" i="91"/>
  <c r="A28028" i="91"/>
  <c r="A28029" i="91"/>
  <c r="A28030" i="91"/>
  <c r="A28031" i="91"/>
  <c r="A28034" i="91"/>
  <c r="A28035" i="91"/>
  <c r="A28036" i="91"/>
  <c r="A28038" i="91"/>
  <c r="A28039" i="91"/>
  <c r="A28040" i="91"/>
  <c r="A28041" i="91"/>
  <c r="A28042" i="91"/>
  <c r="A28043" i="91"/>
  <c r="A28044" i="91"/>
  <c r="A28045" i="91"/>
  <c r="A28046" i="91"/>
  <c r="A28047" i="91"/>
  <c r="A28048" i="91"/>
  <c r="A28049" i="91"/>
  <c r="A28050" i="91"/>
  <c r="A28051" i="91"/>
  <c r="A28052" i="91"/>
  <c r="A28053" i="91"/>
  <c r="A28054" i="91"/>
  <c r="A28055" i="91"/>
  <c r="A28056" i="91"/>
  <c r="A28057" i="91"/>
  <c r="A28058" i="91"/>
  <c r="A28059" i="91"/>
  <c r="A28060" i="91"/>
  <c r="A28062" i="91"/>
  <c r="A28063" i="91"/>
  <c r="A28066" i="91"/>
  <c r="A28067" i="91"/>
  <c r="A28068" i="91"/>
  <c r="A28069" i="91"/>
  <c r="A28070" i="91"/>
  <c r="A28071" i="91"/>
  <c r="A28072" i="91"/>
  <c r="A28073" i="91"/>
  <c r="A28074" i="91"/>
  <c r="A28075" i="91"/>
  <c r="A28076" i="91"/>
  <c r="A28077" i="91"/>
  <c r="A28078" i="91"/>
  <c r="A28079" i="91"/>
  <c r="A28080" i="91"/>
  <c r="A28081" i="91"/>
  <c r="A28082" i="91"/>
  <c r="A28083" i="91"/>
  <c r="A28084" i="91"/>
  <c r="A28085" i="91"/>
  <c r="A28086" i="91"/>
  <c r="A28087" i="91"/>
  <c r="A28090" i="91"/>
  <c r="A28091" i="91"/>
  <c r="A28092" i="91"/>
  <c r="A28094" i="91"/>
  <c r="A28095" i="91"/>
  <c r="A28096" i="91"/>
  <c r="A28097" i="91"/>
  <c r="A28098" i="91"/>
  <c r="A28099" i="91"/>
  <c r="A28100" i="91"/>
  <c r="A28101" i="91"/>
  <c r="A28102" i="91"/>
  <c r="A28103" i="91"/>
  <c r="A28104" i="91"/>
  <c r="A28105" i="91"/>
  <c r="A28106" i="91"/>
  <c r="A28107" i="91"/>
  <c r="A28108" i="91"/>
  <c r="A28109" i="91"/>
  <c r="A28110" i="91"/>
  <c r="A28111" i="91"/>
  <c r="A28112" i="91"/>
  <c r="A28113" i="91"/>
  <c r="A28114" i="91"/>
  <c r="A28115" i="91"/>
  <c r="A28116" i="91"/>
  <c r="A28117" i="91"/>
  <c r="A28122" i="91"/>
  <c r="A28123" i="91"/>
  <c r="A28124" i="91"/>
  <c r="A28125" i="91"/>
  <c r="A28126" i="91"/>
  <c r="A28127" i="91"/>
  <c r="A28128" i="91"/>
  <c r="A28129" i="91"/>
  <c r="A28130" i="91"/>
  <c r="A28131" i="91"/>
  <c r="A28132" i="91"/>
  <c r="A28133" i="91"/>
  <c r="A28134" i="91"/>
  <c r="A28135" i="91"/>
  <c r="A28136" i="91"/>
  <c r="A28137" i="91"/>
  <c r="A28138" i="91"/>
  <c r="A28139" i="91"/>
  <c r="A28140" i="91"/>
  <c r="A28141" i="91"/>
  <c r="A28142" i="91"/>
  <c r="A28143" i="91"/>
  <c r="A28146" i="91"/>
  <c r="A28147" i="91"/>
  <c r="A28148" i="91"/>
  <c r="A28149" i="91"/>
  <c r="A28152" i="91"/>
  <c r="A28153" i="91"/>
  <c r="A28154" i="91"/>
  <c r="A28155" i="91"/>
  <c r="A28156" i="91"/>
  <c r="A28157" i="91"/>
  <c r="A28158" i="91"/>
  <c r="A28159" i="91"/>
  <c r="A28160" i="91"/>
  <c r="A28161" i="91"/>
  <c r="A28162" i="91"/>
  <c r="A28163" i="91"/>
  <c r="A28164" i="91"/>
  <c r="A28165" i="91"/>
  <c r="A28166" i="91"/>
  <c r="A28167" i="91"/>
  <c r="A28168" i="91"/>
  <c r="A28169" i="91"/>
  <c r="A28170" i="91"/>
  <c r="A28171" i="91"/>
  <c r="A28172" i="91"/>
  <c r="A28173" i="91"/>
  <c r="A28178" i="91"/>
  <c r="A28179" i="91"/>
  <c r="A28180" i="91"/>
  <c r="A28181" i="91"/>
  <c r="A28182" i="91"/>
  <c r="A28183" i="91"/>
  <c r="A28184" i="91"/>
  <c r="A28185" i="91"/>
  <c r="A28186" i="91"/>
  <c r="A28187" i="91"/>
  <c r="A28188" i="91"/>
  <c r="A28189" i="91"/>
  <c r="A28190" i="91"/>
  <c r="A28191" i="91"/>
  <c r="A28192" i="91"/>
  <c r="A28193" i="91"/>
  <c r="A28194" i="91"/>
  <c r="A28195" i="91"/>
  <c r="A28196" i="91"/>
  <c r="A28197" i="91"/>
  <c r="A28198" i="91"/>
  <c r="A28199" i="91"/>
  <c r="A28200" i="91"/>
  <c r="A28201" i="91"/>
  <c r="A28202" i="91"/>
  <c r="A28203" i="91"/>
  <c r="A28204" i="91"/>
  <c r="A28208" i="91"/>
  <c r="A28209" i="91"/>
  <c r="A28210" i="91"/>
  <c r="A28211" i="91"/>
  <c r="A28212" i="91"/>
  <c r="A28213" i="91"/>
  <c r="A28214" i="91"/>
  <c r="A28215" i="91"/>
  <c r="A28216" i="91"/>
  <c r="A28217" i="91"/>
  <c r="A28218" i="91"/>
  <c r="A28219" i="91"/>
  <c r="A28220" i="91"/>
  <c r="A28221" i="91"/>
  <c r="A28222" i="91"/>
  <c r="A28223" i="91"/>
  <c r="A28224" i="91"/>
  <c r="A28225" i="91"/>
  <c r="A28226" i="91"/>
  <c r="A28227" i="91"/>
  <c r="A28228" i="91"/>
  <c r="A28229" i="91"/>
  <c r="A28232" i="91"/>
  <c r="A28233" i="91"/>
  <c r="A28234" i="91"/>
  <c r="A28235" i="91"/>
  <c r="A28236" i="91"/>
  <c r="A28238" i="91"/>
  <c r="A28239" i="91"/>
  <c r="A28240" i="91"/>
  <c r="A28241" i="91"/>
  <c r="A28242" i="91"/>
  <c r="A28243" i="91"/>
  <c r="A28244" i="91"/>
  <c r="A28245" i="91"/>
  <c r="A28246" i="91"/>
  <c r="A28247" i="91"/>
  <c r="A28248" i="91"/>
  <c r="A28249" i="91"/>
  <c r="A28250" i="91"/>
  <c r="A28251" i="91"/>
  <c r="A28252" i="91"/>
  <c r="A28253" i="91"/>
  <c r="A28254" i="91"/>
  <c r="A28255" i="91"/>
  <c r="A28256" i="91"/>
  <c r="A28257" i="91"/>
  <c r="A28258" i="91"/>
  <c r="A28259" i="91"/>
  <c r="A28260" i="91"/>
  <c r="A28264" i="91"/>
  <c r="A28265" i="91"/>
  <c r="A28266" i="91"/>
  <c r="A28267" i="91"/>
  <c r="A28268" i="91"/>
  <c r="A28269" i="91"/>
  <c r="A28270" i="91"/>
  <c r="A28271" i="91"/>
  <c r="A28272" i="91"/>
  <c r="A28273" i="91"/>
  <c r="A28274" i="91"/>
  <c r="A28275" i="91"/>
  <c r="A28276" i="91"/>
  <c r="A28277" i="91"/>
  <c r="A28278" i="91"/>
  <c r="A28279" i="91"/>
  <c r="A28280" i="91"/>
  <c r="A28281" i="91"/>
  <c r="A28282" i="91"/>
  <c r="A28283" i="91"/>
  <c r="A28284" i="91"/>
  <c r="A28285" i="91"/>
  <c r="A28286" i="91"/>
  <c r="A28287" i="91"/>
  <c r="A28290" i="91"/>
  <c r="A28291" i="91"/>
  <c r="A28292" i="91"/>
  <c r="A28294" i="91"/>
  <c r="A28295" i="91"/>
  <c r="A28296" i="91"/>
  <c r="A28297" i="91"/>
  <c r="A28298" i="91"/>
  <c r="A28299" i="91"/>
  <c r="A28300" i="91"/>
  <c r="A28301" i="91"/>
  <c r="A28302" i="91"/>
  <c r="A28303" i="91"/>
  <c r="A28304" i="91"/>
  <c r="A28305" i="91"/>
  <c r="A28306" i="91"/>
  <c r="A28307" i="91"/>
  <c r="A28308" i="91"/>
  <c r="A28309" i="91"/>
  <c r="A28310" i="91"/>
  <c r="A28311" i="91"/>
  <c r="A28312" i="91"/>
  <c r="A28313" i="91"/>
  <c r="A28314" i="91"/>
  <c r="A28315" i="91"/>
  <c r="A28316" i="91"/>
  <c r="A28318" i="91"/>
  <c r="A28319" i="91"/>
  <c r="A28322" i="91"/>
  <c r="A28323" i="91"/>
  <c r="A28324" i="91"/>
  <c r="A28325" i="91"/>
  <c r="A28326" i="91"/>
  <c r="A28327" i="91"/>
  <c r="A28328" i="91"/>
  <c r="A28329" i="91"/>
  <c r="A28330" i="91"/>
  <c r="A28331" i="91"/>
  <c r="A28332" i="91"/>
  <c r="A28333" i="91"/>
  <c r="A28334" i="91"/>
  <c r="A28335" i="91"/>
  <c r="A28336" i="91"/>
  <c r="A28337" i="91"/>
  <c r="A28338" i="91"/>
  <c r="A28339" i="91"/>
  <c r="A28340" i="91"/>
  <c r="A28341" i="91"/>
  <c r="A28342" i="91"/>
  <c r="A28343" i="91"/>
  <c r="A28346" i="91"/>
  <c r="A28347" i="91"/>
  <c r="A28348" i="91"/>
  <c r="A28350" i="91"/>
  <c r="A28351" i="91"/>
  <c r="A28352" i="91"/>
  <c r="A28353" i="91"/>
  <c r="A28354" i="91"/>
  <c r="A28355" i="91"/>
  <c r="A28356" i="91"/>
  <c r="A28357" i="91"/>
  <c r="A28358" i="91"/>
  <c r="A28359" i="91"/>
  <c r="A28360" i="91"/>
  <c r="A28361" i="91"/>
  <c r="A28362" i="91"/>
  <c r="A28363" i="91"/>
  <c r="A28364" i="91"/>
  <c r="A28365" i="91"/>
  <c r="A28366" i="91"/>
  <c r="A28367" i="91"/>
  <c r="A28368" i="91"/>
  <c r="A28369" i="91"/>
  <c r="A28370" i="91"/>
  <c r="A28371" i="91"/>
  <c r="A28372" i="91"/>
  <c r="A28373" i="91"/>
  <c r="A28378" i="91"/>
  <c r="A28379" i="91"/>
  <c r="A28380" i="91"/>
  <c r="A28381" i="91"/>
  <c r="A28382" i="91"/>
  <c r="A28383" i="91"/>
  <c r="A28384" i="91"/>
  <c r="A28385" i="91"/>
  <c r="A28386" i="91"/>
  <c r="A28387" i="91"/>
  <c r="A28388" i="91"/>
  <c r="A28389" i="91"/>
  <c r="A28390" i="91"/>
  <c r="A28391" i="91"/>
  <c r="A28392" i="91"/>
  <c r="A28393" i="91"/>
  <c r="A28394" i="91"/>
  <c r="A28395" i="91"/>
  <c r="A28396" i="91"/>
  <c r="A28397" i="91"/>
  <c r="A28398" i="91"/>
  <c r="A28399" i="91"/>
  <c r="A28402" i="91"/>
  <c r="A28403" i="91"/>
  <c r="A28404" i="91"/>
  <c r="A28405" i="91"/>
  <c r="A28408" i="91"/>
  <c r="A28409" i="91"/>
  <c r="A28410" i="91"/>
  <c r="A28411" i="91"/>
  <c r="A28412" i="91"/>
  <c r="A28413" i="91"/>
  <c r="A28414" i="91"/>
  <c r="A28415" i="91"/>
  <c r="A28416" i="91"/>
  <c r="A28417" i="91"/>
  <c r="A28418" i="91"/>
  <c r="A28419" i="91"/>
  <c r="A28420" i="91"/>
  <c r="A28421" i="91"/>
  <c r="A28422" i="91"/>
  <c r="A28423" i="91"/>
  <c r="A28424" i="91"/>
  <c r="A28425" i="91"/>
  <c r="A28426" i="91"/>
  <c r="A28427" i="91"/>
  <c r="A28428" i="91"/>
  <c r="A28429" i="91"/>
  <c r="A28434" i="91"/>
  <c r="A28435" i="91"/>
  <c r="A28436" i="91"/>
  <c r="A28437" i="91"/>
  <c r="A28438" i="91"/>
  <c r="A28439" i="91"/>
  <c r="A28440" i="91"/>
  <c r="A28441" i="91"/>
  <c r="A28442" i="91"/>
  <c r="A28443" i="91"/>
  <c r="A28444" i="91"/>
  <c r="A28445" i="91"/>
  <c r="A28446" i="91"/>
  <c r="A28447" i="91"/>
  <c r="A28448" i="91"/>
  <c r="A28449" i="91"/>
  <c r="A28450" i="91"/>
  <c r="A28451" i="91"/>
  <c r="A28452" i="91"/>
  <c r="A28453" i="91"/>
  <c r="A28454" i="91"/>
  <c r="A28455" i="91"/>
  <c r="A28456" i="91"/>
  <c r="A28457" i="91"/>
  <c r="A28458" i="91"/>
  <c r="A28459" i="91"/>
  <c r="A28460" i="91"/>
  <c r="A28464" i="91"/>
  <c r="A28465" i="91"/>
  <c r="A28466" i="91"/>
  <c r="A28467" i="91"/>
  <c r="A28468" i="91"/>
  <c r="A28469" i="91"/>
  <c r="A28470" i="91"/>
  <c r="A28471" i="91"/>
  <c r="A28472" i="91"/>
  <c r="A28473" i="91"/>
  <c r="A28474" i="91"/>
  <c r="A28475" i="91"/>
  <c r="A28476" i="91"/>
  <c r="A28477" i="91"/>
  <c r="A28478" i="91"/>
  <c r="A28479" i="91"/>
  <c r="A28480" i="91"/>
  <c r="A28481" i="91"/>
  <c r="A28482" i="91"/>
  <c r="A28483" i="91"/>
  <c r="A28484" i="91"/>
  <c r="A28485" i="91"/>
  <c r="A28488" i="91"/>
  <c r="A28489" i="91"/>
  <c r="A28490" i="91"/>
  <c r="A28491" i="91"/>
  <c r="A28492" i="91"/>
  <c r="A28494" i="91"/>
  <c r="A28495" i="91"/>
  <c r="A28496" i="91"/>
  <c r="A28497" i="91"/>
  <c r="A28498" i="91"/>
  <c r="A28499" i="91"/>
  <c r="A28500" i="91"/>
  <c r="A28501" i="91"/>
  <c r="A28502" i="91"/>
  <c r="A28503" i="91"/>
  <c r="A28504" i="91"/>
  <c r="A28505" i="91"/>
  <c r="A28506" i="91"/>
  <c r="A28507" i="91"/>
  <c r="A28508" i="91"/>
  <c r="A28509" i="91"/>
  <c r="A28510" i="91"/>
  <c r="A28511" i="91"/>
  <c r="A28512" i="91"/>
  <c r="A28513" i="91"/>
  <c r="A28514" i="91"/>
  <c r="A28515" i="91"/>
  <c r="A28516" i="91"/>
  <c r="A28520" i="91"/>
  <c r="A28521" i="91"/>
  <c r="A28522" i="91"/>
  <c r="A28523" i="91"/>
  <c r="A28524" i="91"/>
  <c r="A28525" i="91"/>
  <c r="A28526" i="91"/>
  <c r="A28527" i="91"/>
  <c r="A28528" i="91"/>
  <c r="A28529" i="91"/>
  <c r="A28530" i="91"/>
  <c r="A28531" i="91"/>
  <c r="A28532" i="91"/>
  <c r="A28533" i="91"/>
  <c r="A28534" i="91"/>
  <c r="A28535" i="91"/>
  <c r="A28536" i="91"/>
  <c r="A28537" i="91"/>
  <c r="A28538" i="91"/>
  <c r="A28539" i="91"/>
  <c r="A28540" i="91"/>
  <c r="A28541" i="91"/>
  <c r="A28542" i="91"/>
  <c r="A28543" i="91"/>
  <c r="A28546" i="91"/>
  <c r="A28547" i="91"/>
  <c r="A28548" i="91"/>
  <c r="A28550" i="91"/>
  <c r="A28551" i="91"/>
  <c r="A28552" i="91"/>
  <c r="A28553" i="91"/>
  <c r="A28554" i="91"/>
  <c r="A28555" i="91"/>
  <c r="A28556" i="91"/>
  <c r="A28557" i="91"/>
  <c r="A28558" i="91"/>
  <c r="A28559" i="91"/>
  <c r="A28560" i="91"/>
  <c r="A28561" i="91"/>
  <c r="A28562" i="91"/>
  <c r="A28563" i="91"/>
  <c r="A28564" i="91"/>
  <c r="A28565" i="91"/>
  <c r="A28566" i="91"/>
  <c r="A28567" i="91"/>
  <c r="A28568" i="91"/>
  <c r="A28569" i="91"/>
  <c r="A28570" i="91"/>
  <c r="A28571" i="91"/>
  <c r="A28572" i="91"/>
  <c r="A28574" i="91"/>
  <c r="A28575" i="91"/>
  <c r="A28578" i="91"/>
  <c r="A28579" i="91"/>
  <c r="A28580" i="91"/>
  <c r="A28581" i="91"/>
  <c r="A28582" i="91"/>
  <c r="A28583" i="91"/>
  <c r="A28584" i="91"/>
  <c r="A28585" i="91"/>
  <c r="A28586" i="91"/>
  <c r="A28587" i="91"/>
  <c r="A28588" i="91"/>
  <c r="A28589" i="91"/>
  <c r="A28590" i="91"/>
  <c r="A28591" i="91"/>
  <c r="A28592" i="91"/>
  <c r="A28593" i="91"/>
  <c r="A28594" i="91"/>
  <c r="A28595" i="91"/>
  <c r="A28596" i="91"/>
  <c r="A28597" i="91"/>
  <c r="A28598" i="91"/>
  <c r="A28599" i="91"/>
  <c r="A28602" i="91"/>
  <c r="A28603" i="91"/>
  <c r="A28604" i="91"/>
  <c r="A28606" i="91"/>
  <c r="A28607" i="91"/>
  <c r="A28608" i="91"/>
  <c r="A28609" i="91"/>
  <c r="A28610" i="91"/>
  <c r="A28611" i="91"/>
  <c r="A28612" i="91"/>
  <c r="A28613" i="91"/>
  <c r="A28614" i="91"/>
  <c r="A28615" i="91"/>
  <c r="A28616" i="91"/>
  <c r="A28617" i="91"/>
  <c r="A28618" i="91"/>
  <c r="A28619" i="91"/>
  <c r="A28620" i="91"/>
  <c r="A28621" i="91"/>
  <c r="A28622" i="91"/>
  <c r="A28623" i="91"/>
  <c r="A28624" i="91"/>
  <c r="A28625" i="91"/>
  <c r="A28626" i="91"/>
  <c r="A28627" i="91"/>
  <c r="A28628" i="91"/>
  <c r="A28629" i="91"/>
  <c r="A28634" i="91"/>
  <c r="A28635" i="91"/>
  <c r="A28636" i="91"/>
  <c r="A28637" i="91"/>
  <c r="A28638" i="91"/>
  <c r="A28639" i="91"/>
  <c r="A28640" i="91"/>
  <c r="A28641" i="91"/>
  <c r="A28642" i="91"/>
  <c r="A28643" i="91"/>
  <c r="A28644" i="91"/>
  <c r="A28645" i="91"/>
  <c r="A28646" i="91"/>
  <c r="A28647" i="91"/>
  <c r="A28648" i="91"/>
  <c r="A28649" i="91"/>
  <c r="A28650" i="91"/>
  <c r="A28651" i="91"/>
  <c r="A28652" i="91"/>
  <c r="A28653" i="91"/>
  <c r="A28654" i="91"/>
  <c r="A28655" i="91"/>
  <c r="A28658" i="91"/>
  <c r="A28659" i="91"/>
  <c r="A28660" i="91"/>
  <c r="A28661" i="91"/>
  <c r="A28664" i="91"/>
  <c r="A28665" i="91"/>
  <c r="A28666" i="91"/>
  <c r="A28667" i="91"/>
  <c r="A28668" i="91"/>
  <c r="A28669" i="91"/>
  <c r="A28670" i="91"/>
  <c r="A28671" i="91"/>
  <c r="A28672" i="91"/>
  <c r="A28673" i="91"/>
  <c r="A28674" i="91"/>
  <c r="A28675" i="91"/>
  <c r="A28676" i="91"/>
  <c r="A28677" i="91"/>
  <c r="A28678" i="91"/>
  <c r="A28679" i="91"/>
  <c r="A28680" i="91"/>
  <c r="A28681" i="91"/>
  <c r="A28682" i="91"/>
  <c r="A28683" i="91"/>
  <c r="A28684" i="91"/>
  <c r="A28685" i="91"/>
  <c r="A28690" i="91"/>
  <c r="A28691" i="91"/>
  <c r="A28692" i="91"/>
  <c r="A28693" i="91"/>
  <c r="A28694" i="91"/>
  <c r="A28695" i="91"/>
  <c r="A28696" i="91"/>
  <c r="A28697" i="91"/>
  <c r="A28698" i="91"/>
  <c r="A28699" i="91"/>
  <c r="A28700" i="91"/>
  <c r="A28701" i="91"/>
  <c r="A28702" i="91"/>
  <c r="A28703" i="91"/>
  <c r="A28704" i="91"/>
  <c r="A28705" i="91"/>
  <c r="A28706" i="91"/>
  <c r="A28707" i="91"/>
  <c r="A28708" i="91"/>
  <c r="A28709" i="91"/>
  <c r="A28710" i="91"/>
  <c r="A28711" i="91"/>
  <c r="A28712" i="91"/>
  <c r="A28713" i="91"/>
  <c r="A28714" i="91"/>
  <c r="A28715" i="91"/>
  <c r="A28716" i="91"/>
  <c r="A28720" i="91"/>
  <c r="A28721" i="91"/>
  <c r="A28722" i="91"/>
  <c r="A28723" i="91"/>
  <c r="A28724" i="91"/>
  <c r="A28725" i="91"/>
  <c r="A28726" i="91"/>
  <c r="A28727" i="91"/>
  <c r="A28728" i="91"/>
  <c r="A28729" i="91"/>
  <c r="A28730" i="91"/>
  <c r="A28731" i="91"/>
  <c r="A28732" i="91"/>
  <c r="A28733" i="91"/>
  <c r="A28734" i="91"/>
  <c r="A28735" i="91"/>
  <c r="A28736" i="91"/>
  <c r="A28737" i="91"/>
  <c r="A28738" i="91"/>
  <c r="A28739" i="91"/>
  <c r="A28740" i="91"/>
  <c r="A28741" i="91"/>
  <c r="A28744" i="91"/>
  <c r="A28745" i="91"/>
  <c r="A28746" i="91"/>
  <c r="A28747" i="91"/>
  <c r="A28748" i="91"/>
  <c r="A28750" i="91"/>
  <c r="A28751" i="91"/>
  <c r="A28752" i="91"/>
  <c r="A28753" i="91"/>
  <c r="A28754" i="91"/>
  <c r="A28755" i="91"/>
  <c r="A28756" i="91"/>
  <c r="A28757" i="91"/>
  <c r="A28758" i="91"/>
  <c r="A28759" i="91"/>
  <c r="A28760" i="91"/>
  <c r="A28761" i="91"/>
  <c r="A28762" i="91"/>
  <c r="A28763" i="91"/>
  <c r="A28764" i="91"/>
  <c r="A28765" i="91"/>
  <c r="A28766" i="91"/>
  <c r="A28767" i="91"/>
  <c r="A28768" i="91"/>
  <c r="A28769" i="91"/>
  <c r="A28770" i="91"/>
  <c r="A28771" i="91"/>
  <c r="A28772" i="91"/>
  <c r="A28776" i="91"/>
  <c r="A28777" i="91"/>
  <c r="A28778" i="91"/>
  <c r="A28779" i="91"/>
  <c r="A28780" i="91"/>
  <c r="A28781" i="91"/>
  <c r="A28782" i="91"/>
  <c r="A28783" i="91"/>
  <c r="A28784" i="91"/>
  <c r="A28785" i="91"/>
  <c r="A28786" i="91"/>
  <c r="A28787" i="91"/>
  <c r="A28788" i="91"/>
  <c r="A28789" i="91"/>
  <c r="A28790" i="91"/>
  <c r="A28791" i="91"/>
  <c r="A28792" i="91"/>
  <c r="A28793" i="91"/>
  <c r="A28794" i="91"/>
  <c r="A28795" i="91"/>
  <c r="A28796" i="91"/>
  <c r="A28797" i="91"/>
  <c r="A28798" i="91"/>
  <c r="A28799" i="91"/>
  <c r="A28802" i="91"/>
  <c r="A28803" i="91"/>
  <c r="A28804" i="91"/>
  <c r="A28806" i="91"/>
  <c r="A28807" i="91"/>
  <c r="A28808" i="91"/>
  <c r="A28809" i="91"/>
  <c r="A28810" i="91"/>
  <c r="A28811" i="91"/>
  <c r="A28812" i="91"/>
  <c r="A28813" i="91"/>
  <c r="A28814" i="91"/>
  <c r="A28815" i="91"/>
  <c r="A28816" i="91"/>
  <c r="A28817" i="91"/>
  <c r="A28818" i="91"/>
  <c r="A28819" i="91"/>
  <c r="A28820" i="91"/>
  <c r="A28821" i="91"/>
  <c r="A28822" i="91"/>
  <c r="A28823" i="91"/>
  <c r="A28824" i="91"/>
  <c r="A28825" i="91"/>
  <c r="A28826" i="91"/>
  <c r="A28827" i="91"/>
  <c r="A28828" i="91"/>
  <c r="A28830" i="91"/>
  <c r="A28831" i="91"/>
  <c r="A28834" i="91"/>
  <c r="A28835" i="91"/>
  <c r="A28836" i="91"/>
  <c r="A28837" i="91"/>
  <c r="A28838" i="91"/>
  <c r="A28839" i="91"/>
  <c r="A28840" i="91"/>
  <c r="A28841" i="91"/>
  <c r="A28842" i="91"/>
  <c r="A28843" i="91"/>
  <c r="A28844" i="91"/>
  <c r="A28845" i="91"/>
  <c r="A28846" i="91"/>
  <c r="A28847" i="91"/>
  <c r="A28848" i="91"/>
  <c r="A28849" i="91"/>
  <c r="A28850" i="91"/>
  <c r="A28851" i="91"/>
  <c r="A28852" i="91"/>
  <c r="A28853" i="91"/>
  <c r="A28854" i="91"/>
  <c r="A28855" i="91"/>
  <c r="A28858" i="91"/>
  <c r="A28859" i="91"/>
  <c r="A28860" i="91"/>
  <c r="A28862" i="91"/>
  <c r="A28863" i="91"/>
  <c r="A28864" i="91"/>
  <c r="A28865" i="91"/>
  <c r="A28866" i="91"/>
  <c r="A28867" i="91"/>
  <c r="A28868" i="91"/>
  <c r="A28869" i="91"/>
  <c r="A28870" i="91"/>
  <c r="A28871" i="91"/>
  <c r="A28872" i="91"/>
  <c r="A28873" i="91"/>
  <c r="A28874" i="91"/>
  <c r="A28875" i="91"/>
  <c r="A28876" i="91"/>
  <c r="A28877" i="91"/>
  <c r="A28878" i="91"/>
  <c r="A28879" i="91"/>
  <c r="A28880" i="91"/>
  <c r="A28881" i="91"/>
  <c r="A28882" i="91"/>
  <c r="A28883" i="91"/>
  <c r="A28884" i="91"/>
  <c r="A28885" i="91"/>
  <c r="A28890" i="91"/>
  <c r="A28891" i="91"/>
  <c r="A28892" i="91"/>
  <c r="A28893" i="91"/>
  <c r="A28894" i="91"/>
  <c r="A28895" i="91"/>
  <c r="A28896" i="91"/>
  <c r="A28897" i="91"/>
  <c r="A28898" i="91"/>
  <c r="A28899" i="91"/>
  <c r="A28900" i="91"/>
  <c r="A28901" i="91"/>
  <c r="A28902" i="91"/>
  <c r="A28903" i="91"/>
  <c r="A28904" i="91"/>
  <c r="A28905" i="91"/>
  <c r="A28906" i="91"/>
  <c r="A28907" i="91"/>
  <c r="A28908" i="91"/>
  <c r="A28909" i="91"/>
  <c r="A28910" i="91"/>
  <c r="A28911" i="91"/>
  <c r="A28914" i="91"/>
  <c r="A28915" i="91"/>
  <c r="A28916" i="91"/>
  <c r="A28917" i="91"/>
  <c r="A28920" i="91"/>
  <c r="A28921" i="91"/>
  <c r="A28922" i="91"/>
  <c r="A28923" i="91"/>
  <c r="A28924" i="91"/>
  <c r="A28925" i="91"/>
  <c r="A28926" i="91"/>
  <c r="A28927" i="91"/>
  <c r="A28928" i="91"/>
  <c r="A28929" i="91"/>
  <c r="A28930" i="91"/>
  <c r="A28931" i="91"/>
  <c r="A28932" i="91"/>
  <c r="A28933" i="91"/>
  <c r="A28934" i="91"/>
  <c r="A28935" i="91"/>
  <c r="A28936" i="91"/>
  <c r="A28937" i="91"/>
  <c r="A28938" i="91"/>
  <c r="A28939" i="91"/>
  <c r="A28940" i="91"/>
  <c r="A28941" i="91"/>
  <c r="A28946" i="91"/>
  <c r="A28947" i="91"/>
  <c r="A28948" i="91"/>
  <c r="A28949" i="91"/>
  <c r="A28950" i="91"/>
  <c r="A28951" i="91"/>
  <c r="A28952" i="91"/>
  <c r="A28953" i="91"/>
  <c r="A28954" i="91"/>
  <c r="A28955" i="91"/>
  <c r="A28956" i="91"/>
  <c r="A28957" i="91"/>
  <c r="A28958" i="91"/>
  <c r="A28959" i="91"/>
  <c r="A28960" i="91"/>
  <c r="A28961" i="91"/>
  <c r="A28962" i="91"/>
  <c r="A28963" i="91"/>
  <c r="A28964" i="91"/>
  <c r="A28965" i="91"/>
  <c r="A28966" i="91"/>
  <c r="A28967" i="91"/>
  <c r="A28968" i="91"/>
  <c r="A28969" i="91"/>
  <c r="A28970" i="91"/>
  <c r="A28971" i="91"/>
  <c r="A28972" i="91"/>
  <c r="A28976" i="91"/>
  <c r="A28977" i="91"/>
  <c r="A28978" i="91"/>
  <c r="A28979" i="91"/>
  <c r="A28980" i="91"/>
  <c r="A28981" i="91"/>
  <c r="A28982" i="91"/>
  <c r="A28983" i="91"/>
  <c r="A28984" i="91"/>
  <c r="A28985" i="91"/>
  <c r="A28986" i="91"/>
  <c r="A28987" i="91"/>
  <c r="A28988" i="91"/>
  <c r="A28989" i="91"/>
  <c r="A28990" i="91"/>
  <c r="A28991" i="91"/>
  <c r="A28992" i="91"/>
  <c r="A28993" i="91"/>
  <c r="A28994" i="91"/>
  <c r="A28995" i="91"/>
  <c r="A28996" i="91"/>
  <c r="A28997" i="91"/>
  <c r="A29000" i="91"/>
  <c r="A29001" i="91"/>
  <c r="A29002" i="91"/>
  <c r="A29003" i="91"/>
  <c r="A29004" i="91"/>
  <c r="A29006" i="91"/>
  <c r="A29007" i="91"/>
  <c r="A29008" i="91"/>
  <c r="A29009" i="91"/>
  <c r="A29010" i="91"/>
  <c r="A29011" i="91"/>
  <c r="A29012" i="91"/>
  <c r="A29013" i="91"/>
  <c r="A29014" i="91"/>
  <c r="A29015" i="91"/>
  <c r="A29016" i="91"/>
  <c r="A29017" i="91"/>
  <c r="A29018" i="91"/>
  <c r="A29019" i="91"/>
  <c r="A29020" i="91"/>
  <c r="A29021" i="91"/>
  <c r="A29022" i="91"/>
  <c r="A29023" i="91"/>
  <c r="A29024" i="91"/>
  <c r="A29025" i="91"/>
  <c r="A29026" i="91"/>
  <c r="A29027" i="91"/>
  <c r="A29028" i="91"/>
  <c r="A29032" i="91"/>
  <c r="A29033" i="91"/>
  <c r="A29034" i="91"/>
  <c r="A29035" i="91"/>
  <c r="A29036" i="91"/>
  <c r="A29037" i="91"/>
  <c r="A29038" i="91"/>
  <c r="A29039" i="91"/>
  <c r="A29040" i="91"/>
  <c r="A29041" i="91"/>
  <c r="A29042" i="91"/>
  <c r="A29043" i="91"/>
  <c r="A29044" i="91"/>
  <c r="A29045" i="91"/>
  <c r="A29046" i="91"/>
  <c r="A29047" i="91"/>
  <c r="A29048" i="91"/>
  <c r="A29049" i="91"/>
  <c r="A29050" i="91"/>
  <c r="A29051" i="91"/>
  <c r="A29052" i="91"/>
  <c r="A29053" i="91"/>
  <c r="A29054" i="91"/>
  <c r="A29055" i="91"/>
  <c r="A29058" i="91"/>
  <c r="A29059" i="91"/>
  <c r="A29060" i="91"/>
  <c r="A29062" i="91"/>
  <c r="A29063" i="91"/>
  <c r="A29064" i="91"/>
  <c r="A29065" i="91"/>
  <c r="A29066" i="91"/>
  <c r="A29067" i="91"/>
  <c r="A29068" i="91"/>
  <c r="A29069" i="91"/>
  <c r="A29070" i="91"/>
  <c r="A29071" i="91"/>
  <c r="A29072" i="91"/>
  <c r="A29073" i="91"/>
  <c r="A29074" i="91"/>
  <c r="A29075" i="91"/>
  <c r="A29076" i="91"/>
  <c r="A29077" i="91"/>
  <c r="A29078" i="91"/>
  <c r="A29079" i="91"/>
  <c r="A29080" i="91"/>
  <c r="A29081" i="91"/>
  <c r="A29082" i="91"/>
  <c r="A29083" i="91"/>
  <c r="A29084" i="91"/>
  <c r="A29086" i="91"/>
  <c r="A29087" i="91"/>
  <c r="A29090" i="91"/>
  <c r="A29091" i="91"/>
  <c r="A29092" i="91"/>
  <c r="A29093" i="91"/>
  <c r="A29094" i="91"/>
  <c r="A29095" i="91"/>
  <c r="A29096" i="91"/>
  <c r="A29097" i="91"/>
  <c r="A29098" i="91"/>
  <c r="A29099" i="91"/>
  <c r="A29100" i="91"/>
  <c r="A29101" i="91"/>
  <c r="A29102" i="91"/>
  <c r="A29103" i="91"/>
  <c r="A29104" i="91"/>
  <c r="A29105" i="91"/>
  <c r="A29106" i="91"/>
  <c r="A29107" i="91"/>
  <c r="A29108" i="91"/>
  <c r="A29109" i="91"/>
  <c r="A29110" i="91"/>
  <c r="A29111" i="91"/>
  <c r="A29114" i="91"/>
  <c r="A29115" i="91"/>
  <c r="A29116" i="91"/>
  <c r="A29118" i="91"/>
  <c r="A29119" i="91"/>
  <c r="A29120" i="91"/>
  <c r="A29121" i="91"/>
  <c r="A29122" i="91"/>
  <c r="A29123" i="91"/>
  <c r="A29124" i="91"/>
  <c r="A29125" i="91"/>
  <c r="A29126" i="91"/>
  <c r="A29127" i="91"/>
  <c r="A29128" i="91"/>
  <c r="A29129" i="91"/>
  <c r="A29130" i="91"/>
  <c r="A29131" i="91"/>
  <c r="A29132" i="91"/>
  <c r="A29133" i="91"/>
  <c r="A29134" i="91"/>
  <c r="A29135" i="91"/>
  <c r="A29136" i="91"/>
  <c r="A29137" i="91"/>
  <c r="A29138" i="91"/>
  <c r="A29139" i="91"/>
  <c r="A29140" i="91"/>
  <c r="A29141" i="91"/>
  <c r="A29146" i="91"/>
  <c r="A29147" i="91"/>
  <c r="A29148" i="91"/>
  <c r="A29149" i="91"/>
  <c r="A29150" i="91"/>
  <c r="A29151" i="91"/>
  <c r="A29152" i="91"/>
  <c r="A29153" i="91"/>
  <c r="A29154" i="91"/>
  <c r="A29155" i="91"/>
  <c r="A29156" i="91"/>
  <c r="A29157" i="91"/>
  <c r="A29158" i="91"/>
  <c r="A29159" i="91"/>
  <c r="A29160" i="91"/>
  <c r="A29161" i="91"/>
  <c r="A29162" i="91"/>
  <c r="A29163" i="91"/>
  <c r="A29164" i="91"/>
  <c r="A29165" i="91"/>
  <c r="A29166" i="91"/>
  <c r="A29167" i="91"/>
  <c r="A29170" i="91"/>
  <c r="A29171" i="91"/>
  <c r="A29172" i="91"/>
  <c r="A29173" i="91"/>
  <c r="A29176" i="91"/>
  <c r="A29177" i="91"/>
  <c r="A29178" i="91"/>
  <c r="A29179" i="91"/>
  <c r="A29180" i="91"/>
  <c r="A29181" i="91"/>
  <c r="A29182" i="91"/>
  <c r="A29183" i="91"/>
  <c r="A29184" i="91"/>
  <c r="A29185" i="91"/>
  <c r="A29186" i="91"/>
  <c r="A29187" i="91"/>
  <c r="A29188" i="91"/>
  <c r="A29189" i="91"/>
  <c r="A29190" i="91"/>
  <c r="A29191" i="91"/>
  <c r="A29192" i="91"/>
  <c r="A29193" i="91"/>
  <c r="A29194" i="91"/>
  <c r="A29195" i="91"/>
  <c r="A29196" i="91"/>
  <c r="A29197" i="91"/>
  <c r="A29202" i="91"/>
  <c r="A29203" i="91"/>
  <c r="A29204" i="91"/>
  <c r="A29205" i="91"/>
  <c r="A29206" i="91"/>
  <c r="A29207" i="91"/>
  <c r="A29208" i="91"/>
  <c r="A29209" i="91"/>
  <c r="A29210" i="91"/>
  <c r="A29211" i="91"/>
  <c r="A29212" i="91"/>
  <c r="A29213" i="91"/>
  <c r="A29214" i="91"/>
  <c r="A29215" i="91"/>
  <c r="A29216" i="91"/>
  <c r="A29217" i="91"/>
  <c r="A29218" i="91"/>
  <c r="A29219" i="91"/>
  <c r="A29220" i="91"/>
  <c r="A29221" i="91"/>
  <c r="A29222" i="91"/>
  <c r="A29223" i="91"/>
  <c r="A29224" i="91"/>
  <c r="A29225" i="91"/>
  <c r="A29226" i="91"/>
  <c r="A29227" i="91"/>
  <c r="A29228" i="91"/>
  <c r="A29232" i="91"/>
  <c r="A29233" i="91"/>
  <c r="A29234" i="91"/>
  <c r="A29235" i="91"/>
  <c r="A29236" i="91"/>
  <c r="A29237" i="91"/>
  <c r="A29238" i="91"/>
  <c r="A29239" i="91"/>
  <c r="A29240" i="91"/>
  <c r="A29241" i="91"/>
  <c r="A29242" i="91"/>
  <c r="A29243" i="91"/>
  <c r="A29244" i="91"/>
  <c r="A29245" i="91"/>
  <c r="A29246" i="91"/>
  <c r="A29247" i="91"/>
  <c r="A29248" i="91"/>
  <c r="A29249" i="91"/>
  <c r="A29250" i="91"/>
  <c r="A29251" i="91"/>
  <c r="A29252" i="91"/>
  <c r="A29253" i="91"/>
  <c r="A29256" i="91"/>
  <c r="A29257" i="91"/>
  <c r="A29258" i="91"/>
  <c r="A29259" i="91"/>
  <c r="A29260" i="91"/>
  <c r="A29262" i="91"/>
  <c r="A29263" i="91"/>
  <c r="A29264" i="91"/>
  <c r="A29265" i="91"/>
  <c r="A29266" i="91"/>
  <c r="A29267" i="91"/>
  <c r="A29268" i="91"/>
  <c r="A29269" i="91"/>
  <c r="A29270" i="91"/>
  <c r="A29271" i="91"/>
  <c r="A29272" i="91"/>
  <c r="A29273" i="91"/>
  <c r="A29274" i="91"/>
  <c r="A29275" i="91"/>
  <c r="A29276" i="91"/>
  <c r="A29277" i="91"/>
  <c r="A29278" i="91"/>
  <c r="A29279" i="91"/>
  <c r="A29280" i="91"/>
  <c r="A29281" i="91"/>
  <c r="A29282" i="91"/>
  <c r="A29283" i="91"/>
  <c r="A29284" i="91"/>
  <c r="A29288" i="91"/>
  <c r="A29289" i="91"/>
  <c r="A29290" i="91"/>
  <c r="A29291" i="91"/>
  <c r="A29292" i="91"/>
  <c r="A29293" i="91"/>
  <c r="A29294" i="91"/>
  <c r="A29295" i="91"/>
  <c r="A29296" i="91"/>
  <c r="A29297" i="91"/>
  <c r="A29298" i="91"/>
  <c r="A29299" i="91"/>
  <c r="A29300" i="91"/>
  <c r="A29301" i="91"/>
  <c r="A29302" i="91"/>
  <c r="A29303" i="91"/>
  <c r="A29304" i="91"/>
  <c r="A29305" i="91"/>
  <c r="A29306" i="91"/>
  <c r="A29307" i="91"/>
  <c r="A29308" i="91"/>
  <c r="A29309" i="91"/>
  <c r="A29310" i="91"/>
  <c r="A29311" i="91"/>
  <c r="A29314" i="91"/>
  <c r="A29315" i="91"/>
  <c r="A29316" i="91"/>
  <c r="A29318" i="91"/>
  <c r="A29319" i="91"/>
  <c r="A29320" i="91"/>
  <c r="A29321" i="91"/>
  <c r="A29322" i="91"/>
  <c r="A29323" i="91"/>
  <c r="A29324" i="91"/>
  <c r="A29325" i="91"/>
  <c r="A29326" i="91"/>
  <c r="A29327" i="91"/>
  <c r="A29328" i="91"/>
  <c r="A29329" i="91"/>
  <c r="A29330" i="91"/>
  <c r="A29331" i="91"/>
  <c r="A29332" i="91"/>
  <c r="A29333" i="91"/>
  <c r="A29334" i="91"/>
  <c r="A29335" i="91"/>
  <c r="A29336" i="91"/>
  <c r="A29337" i="91"/>
  <c r="A29338" i="91"/>
  <c r="A29339" i="91"/>
  <c r="A29340" i="91"/>
  <c r="A29342" i="91"/>
  <c r="A29343" i="91"/>
  <c r="A29346" i="91"/>
  <c r="A29347" i="91"/>
  <c r="A29348" i="91"/>
  <c r="A29349" i="91"/>
  <c r="A29350" i="91"/>
  <c r="A29351" i="91"/>
  <c r="A29352" i="91"/>
  <c r="A29353" i="91"/>
  <c r="A29354" i="91"/>
  <c r="A29355" i="91"/>
  <c r="A29356" i="91"/>
  <c r="A29357" i="91"/>
  <c r="A29358" i="91"/>
  <c r="A29359" i="91"/>
  <c r="A29360" i="91"/>
  <c r="A29361" i="91"/>
  <c r="A29362" i="91"/>
  <c r="A29363" i="91"/>
  <c r="A29364" i="91"/>
  <c r="A29365" i="91"/>
  <c r="A29366" i="91"/>
  <c r="A29367" i="91"/>
  <c r="A29370" i="91"/>
  <c r="A29371" i="91"/>
  <c r="A29372" i="91"/>
  <c r="A29374" i="91"/>
  <c r="A29375" i="91"/>
  <c r="A29376" i="91"/>
  <c r="A29377" i="91"/>
  <c r="A29378" i="91"/>
  <c r="A29379" i="91"/>
  <c r="A29380" i="91"/>
  <c r="A29381" i="91"/>
  <c r="A29382" i="91"/>
  <c r="A29383" i="91"/>
  <c r="A29384" i="91"/>
  <c r="A29385" i="91"/>
  <c r="A29386" i="91"/>
  <c r="A29387" i="91"/>
  <c r="A29388" i="91"/>
  <c r="A29389" i="91"/>
  <c r="A29390" i="91"/>
  <c r="A29391" i="91"/>
  <c r="A29392" i="91"/>
  <c r="A29393" i="91"/>
  <c r="A29394" i="91"/>
  <c r="A29395" i="91"/>
  <c r="A29396" i="91"/>
  <c r="A29397" i="91"/>
  <c r="A29402" i="91"/>
  <c r="A29403" i="91"/>
  <c r="A29404" i="91"/>
  <c r="A29405" i="91"/>
  <c r="A29406" i="91"/>
  <c r="A29407" i="91"/>
  <c r="A29408" i="91"/>
  <c r="A29409" i="91"/>
  <c r="A29410" i="91"/>
  <c r="A29411" i="91"/>
  <c r="A29412" i="91"/>
  <c r="A29413" i="91"/>
  <c r="A29414" i="91"/>
  <c r="A29415" i="91"/>
  <c r="A29416" i="91"/>
  <c r="A29417" i="91"/>
  <c r="A29418" i="91"/>
  <c r="A29419" i="91"/>
  <c r="A29420" i="91"/>
  <c r="A29421" i="91"/>
  <c r="A29422" i="91"/>
  <c r="A29423" i="91"/>
  <c r="A29426" i="91"/>
  <c r="A29427" i="91"/>
  <c r="A29428" i="91"/>
  <c r="A29429" i="91"/>
  <c r="A29432" i="91"/>
  <c r="A29433" i="91"/>
  <c r="A29434" i="91"/>
  <c r="A29435" i="91"/>
  <c r="A29436" i="91"/>
  <c r="A29437" i="91"/>
  <c r="A29438" i="91"/>
  <c r="A29439" i="91"/>
  <c r="A29440" i="91"/>
  <c r="A29441" i="91"/>
  <c r="A29442" i="91"/>
  <c r="A29443" i="91"/>
  <c r="A29444" i="91"/>
  <c r="A29445" i="91"/>
  <c r="A29446" i="91"/>
  <c r="A29447" i="91"/>
  <c r="A29448" i="91"/>
  <c r="A29449" i="91"/>
  <c r="A29450" i="91"/>
  <c r="A29451" i="91"/>
  <c r="A29452" i="91"/>
  <c r="A29453" i="91"/>
  <c r="A29458" i="91"/>
  <c r="A29459" i="91"/>
  <c r="A29460" i="91"/>
  <c r="A29461" i="91"/>
  <c r="A29462" i="91"/>
  <c r="A29463" i="91"/>
  <c r="A29464" i="91"/>
  <c r="A29465" i="91"/>
  <c r="A29466" i="91"/>
  <c r="A29467" i="91"/>
  <c r="A29468" i="91"/>
  <c r="A29469" i="91"/>
  <c r="A29470" i="91"/>
  <c r="A29471" i="91"/>
  <c r="A29472" i="91"/>
  <c r="A29473" i="91"/>
  <c r="A29474" i="91"/>
  <c r="A29475" i="91"/>
  <c r="A29476" i="91"/>
  <c r="A29477" i="91"/>
  <c r="A29478" i="91"/>
  <c r="A29479" i="91"/>
  <c r="A29480" i="91"/>
  <c r="A29481" i="91"/>
  <c r="A29482" i="91"/>
  <c r="A29483" i="91"/>
  <c r="A29484" i="91"/>
  <c r="A29488" i="91"/>
  <c r="A29489" i="91"/>
  <c r="A29490" i="91"/>
  <c r="A29491" i="91"/>
  <c r="A29492" i="91"/>
  <c r="A29493" i="91"/>
  <c r="A29494" i="91"/>
  <c r="A29495" i="91"/>
  <c r="A29496" i="91"/>
  <c r="A29497" i="91"/>
  <c r="A29498" i="91"/>
  <c r="A29499" i="91"/>
  <c r="A29500" i="91"/>
  <c r="A29501" i="91"/>
  <c r="A29502" i="91"/>
  <c r="A29503" i="91"/>
  <c r="A29504" i="91"/>
  <c r="A29505" i="91"/>
  <c r="A29506" i="91"/>
  <c r="A29507" i="91"/>
  <c r="A29508" i="91"/>
  <c r="A29509" i="91"/>
  <c r="A29512" i="91"/>
  <c r="A29513" i="91"/>
  <c r="A29514" i="91"/>
  <c r="A29515" i="91"/>
  <c r="A29516" i="91"/>
  <c r="A29518" i="91"/>
  <c r="A29519" i="91"/>
  <c r="A29520" i="91"/>
  <c r="A29521" i="91"/>
  <c r="A29522" i="91"/>
  <c r="A29523" i="91"/>
  <c r="A29524" i="91"/>
  <c r="A29525" i="91"/>
  <c r="A29526" i="91"/>
  <c r="A29527" i="91"/>
  <c r="A29528" i="91"/>
  <c r="A29529" i="91"/>
  <c r="A29530" i="91"/>
  <c r="A29531" i="91"/>
  <c r="A29532" i="91"/>
  <c r="A29533" i="91"/>
  <c r="A29534" i="91"/>
  <c r="A29535" i="91"/>
  <c r="A29536" i="91"/>
  <c r="A29537" i="91"/>
  <c r="A29538" i="91"/>
  <c r="A29539" i="91"/>
  <c r="A29540" i="91"/>
  <c r="A29544" i="91"/>
  <c r="A29545" i="91"/>
  <c r="A29546" i="91"/>
  <c r="A29547" i="91"/>
  <c r="A29548" i="91"/>
  <c r="A29549" i="91"/>
  <c r="A29550" i="91"/>
  <c r="A29551" i="91"/>
  <c r="A29552" i="91"/>
  <c r="A29553" i="91"/>
  <c r="A29554" i="91"/>
  <c r="A29555" i="91"/>
  <c r="A29556" i="91"/>
  <c r="A29557" i="91"/>
  <c r="A29558" i="91"/>
  <c r="A29559" i="91"/>
  <c r="A29560" i="91"/>
  <c r="A29561" i="91"/>
  <c r="A29562" i="91"/>
  <c r="A29563" i="91"/>
  <c r="A29564" i="91"/>
  <c r="A29565" i="91"/>
  <c r="A29566" i="91"/>
  <c r="A29567" i="91"/>
  <c r="A29570" i="91"/>
  <c r="A29571" i="91"/>
  <c r="A29572" i="91"/>
  <c r="A29574" i="91"/>
  <c r="A29575" i="91"/>
  <c r="A29576" i="91"/>
  <c r="A29577" i="91"/>
  <c r="A29578" i="91"/>
  <c r="A29579" i="91"/>
  <c r="A29580" i="91"/>
  <c r="A29581" i="91"/>
  <c r="A29582" i="91"/>
  <c r="A29583" i="91"/>
  <c r="A29584" i="91"/>
  <c r="A29585" i="91"/>
  <c r="A29586" i="91"/>
  <c r="A29587" i="91"/>
  <c r="A29588" i="91"/>
  <c r="A29589" i="91"/>
  <c r="A29590" i="91"/>
  <c r="A29591" i="91"/>
  <c r="A29592" i="91"/>
  <c r="A29593" i="91"/>
  <c r="A29594" i="91"/>
  <c r="A29595" i="91"/>
  <c r="A29596" i="91"/>
  <c r="A29598" i="91"/>
  <c r="A29599" i="91"/>
  <c r="A29602" i="91"/>
  <c r="A29603" i="91"/>
  <c r="A29604" i="91"/>
  <c r="A29605" i="91"/>
  <c r="A29606" i="91"/>
  <c r="A29607" i="91"/>
  <c r="A29608" i="91"/>
  <c r="A29609" i="91"/>
  <c r="A29610" i="91"/>
  <c r="A29611" i="91"/>
  <c r="A29612" i="91"/>
  <c r="A29613" i="91"/>
  <c r="A29614" i="91"/>
  <c r="A29615" i="91"/>
  <c r="A29616" i="91"/>
  <c r="A29617" i="91"/>
  <c r="A29618" i="91"/>
  <c r="A29619" i="91"/>
  <c r="A29620" i="91"/>
  <c r="A29621" i="91"/>
  <c r="A29622" i="91"/>
  <c r="A29623" i="91"/>
  <c r="A29626" i="91"/>
  <c r="A29627" i="91"/>
  <c r="A29628" i="91"/>
  <c r="A29630" i="91"/>
  <c r="A29631" i="91"/>
  <c r="A29632" i="91"/>
  <c r="A29633" i="91"/>
  <c r="A29634" i="91"/>
  <c r="A29635" i="91"/>
  <c r="A29636" i="91"/>
  <c r="A29637" i="91"/>
  <c r="A29638" i="91"/>
  <c r="A29639" i="91"/>
  <c r="A29640" i="91"/>
  <c r="A29641" i="91"/>
  <c r="A29642" i="91"/>
  <c r="A29643" i="91"/>
  <c r="A29644" i="91"/>
  <c r="A29645" i="91"/>
  <c r="A29646" i="91"/>
  <c r="A29647" i="91"/>
  <c r="A29648" i="91"/>
  <c r="A29649" i="91"/>
  <c r="A29650" i="91"/>
  <c r="A29651" i="91"/>
  <c r="A29652" i="91"/>
  <c r="A29653" i="91"/>
  <c r="A29658" i="91"/>
  <c r="A29659" i="91"/>
  <c r="A29660" i="91"/>
  <c r="A29661" i="91"/>
  <c r="A29662" i="91"/>
  <c r="A29663" i="91"/>
  <c r="A29664" i="91"/>
  <c r="A29665" i="91"/>
  <c r="A29666" i="91"/>
  <c r="A29667" i="91"/>
  <c r="A29668" i="91"/>
  <c r="A29669" i="91"/>
  <c r="A29670" i="91"/>
  <c r="A29671" i="91"/>
  <c r="A29672" i="91"/>
  <c r="A29673" i="91"/>
  <c r="A29674" i="91"/>
  <c r="A29675" i="91"/>
  <c r="A29676" i="91"/>
  <c r="A29677" i="91"/>
  <c r="A29678" i="91"/>
  <c r="A29679" i="91"/>
  <c r="A29682" i="91"/>
  <c r="A29683" i="91"/>
  <c r="A29684" i="91"/>
  <c r="A29685" i="91"/>
  <c r="A29688" i="91"/>
  <c r="A29689" i="91"/>
  <c r="A29690" i="91"/>
  <c r="A29691" i="91"/>
  <c r="A29692" i="91"/>
  <c r="A29693" i="91"/>
  <c r="A29694" i="91"/>
  <c r="A29695" i="91"/>
  <c r="A29696" i="91"/>
  <c r="A29697" i="91"/>
  <c r="A29698" i="91"/>
  <c r="A29699" i="91"/>
  <c r="A29700" i="91"/>
  <c r="A29701" i="91"/>
  <c r="A29702" i="91"/>
  <c r="A29703" i="91"/>
  <c r="A29704" i="91"/>
  <c r="A29705" i="91"/>
  <c r="A29706" i="91"/>
  <c r="A29707" i="91"/>
  <c r="A29708" i="91"/>
  <c r="A29709" i="91"/>
  <c r="A29714" i="91"/>
  <c r="A29715" i="91"/>
  <c r="A29716" i="91"/>
  <c r="A29717" i="91"/>
  <c r="A29718" i="91"/>
  <c r="A29719" i="91"/>
  <c r="A29720" i="91"/>
  <c r="A29721" i="91"/>
  <c r="A29722" i="91"/>
  <c r="A29723" i="91"/>
  <c r="A29724" i="91"/>
  <c r="A29725" i="91"/>
  <c r="A29726" i="91"/>
  <c r="A29727" i="91"/>
  <c r="A29728" i="91"/>
  <c r="A29729" i="91"/>
  <c r="A29730" i="91"/>
  <c r="A29731" i="91"/>
  <c r="A29732" i="91"/>
  <c r="A29733" i="91"/>
  <c r="A29734" i="91"/>
  <c r="A29735" i="91"/>
  <c r="A29736" i="91"/>
  <c r="A29737" i="91"/>
  <c r="A29738" i="91"/>
  <c r="A29739" i="91"/>
  <c r="A29740" i="91"/>
  <c r="A29744" i="91"/>
  <c r="A29745" i="91"/>
  <c r="A29746" i="91"/>
  <c r="A29747" i="91"/>
  <c r="A29748" i="91"/>
  <c r="A29749" i="91"/>
  <c r="A29750" i="91"/>
  <c r="A29751" i="91"/>
  <c r="A29752" i="91"/>
  <c r="A29753" i="91"/>
  <c r="A29754" i="91"/>
  <c r="A29755" i="91"/>
  <c r="A29756" i="91"/>
  <c r="A29757" i="91"/>
  <c r="A29758" i="91"/>
  <c r="A29759" i="91"/>
  <c r="A29760" i="91"/>
  <c r="A29761" i="91"/>
  <c r="A29762" i="91"/>
  <c r="A29763" i="91"/>
  <c r="A29764" i="91"/>
  <c r="A29765" i="91"/>
  <c r="A29768" i="91"/>
  <c r="A29769" i="91"/>
  <c r="A29770" i="91"/>
  <c r="A29771" i="91"/>
  <c r="A29772" i="91"/>
  <c r="A29774" i="91"/>
  <c r="A29775" i="91"/>
  <c r="A29776" i="91"/>
  <c r="A29777" i="91"/>
  <c r="A29778" i="91"/>
  <c r="A29779" i="91"/>
  <c r="A29780" i="91"/>
  <c r="A29781" i="91"/>
  <c r="A29782" i="91"/>
  <c r="A29783" i="91"/>
  <c r="A29784" i="91"/>
  <c r="A29785" i="91"/>
  <c r="A29786" i="91"/>
  <c r="A29787" i="91"/>
  <c r="A29788" i="91"/>
  <c r="A29789" i="91"/>
  <c r="A29790" i="91"/>
  <c r="A29791" i="91"/>
  <c r="A29792" i="91"/>
  <c r="A29793" i="91"/>
  <c r="A29794" i="91"/>
  <c r="A29795" i="91"/>
  <c r="A29796" i="91"/>
  <c r="A29800" i="91"/>
  <c r="A29801" i="91"/>
  <c r="A29802" i="91"/>
  <c r="A29803" i="91"/>
  <c r="A29804" i="91"/>
  <c r="A29805" i="91"/>
  <c r="A29806" i="91"/>
  <c r="A29807" i="91"/>
  <c r="A29808" i="91"/>
  <c r="A29809" i="91"/>
  <c r="A29810" i="91"/>
  <c r="A29811" i="91"/>
  <c r="A29812" i="91"/>
  <c r="A29813" i="91"/>
  <c r="A29814" i="91"/>
  <c r="A29815" i="91"/>
  <c r="A29816" i="91"/>
  <c r="A29817" i="91"/>
  <c r="A29818" i="91"/>
  <c r="A29819" i="91"/>
  <c r="A29820" i="91"/>
  <c r="A29821" i="91"/>
  <c r="A29822" i="91"/>
  <c r="A29823" i="91"/>
  <c r="A29826" i="91"/>
  <c r="A29827" i="91"/>
  <c r="A29828" i="91"/>
  <c r="A29830" i="91"/>
  <c r="A29831" i="91"/>
  <c r="A29832" i="91"/>
  <c r="A29833" i="91"/>
  <c r="A29834" i="91"/>
  <c r="A29835" i="91"/>
  <c r="A29836" i="91"/>
  <c r="A29837" i="91"/>
  <c r="A29838" i="91"/>
  <c r="A29839" i="91"/>
  <c r="A29840" i="91"/>
  <c r="A29841" i="91"/>
  <c r="A29842" i="91"/>
  <c r="A29843" i="91"/>
  <c r="A29844" i="91"/>
  <c r="A29845" i="91"/>
  <c r="A29846" i="91"/>
  <c r="A29847" i="91"/>
  <c r="A29848" i="91"/>
  <c r="A29849" i="91"/>
  <c r="A29850" i="91"/>
  <c r="A29851" i="91"/>
  <c r="A29852" i="91"/>
  <c r="A29854" i="91"/>
  <c r="A29855" i="91"/>
  <c r="A29858" i="91"/>
  <c r="A29859" i="91"/>
  <c r="A29860" i="91"/>
  <c r="A29861" i="91"/>
  <c r="A29862" i="91"/>
  <c r="A29863" i="91"/>
  <c r="A29864" i="91"/>
  <c r="A29865" i="91"/>
  <c r="A29866" i="91"/>
  <c r="A29867" i="91"/>
  <c r="A29868" i="91"/>
  <c r="A29869" i="91"/>
  <c r="A29870" i="91"/>
  <c r="A29871" i="91"/>
  <c r="A29872" i="91"/>
  <c r="A29873" i="91"/>
  <c r="A29874" i="91"/>
  <c r="A29875" i="91"/>
  <c r="A29876" i="91"/>
  <c r="A29877" i="91"/>
  <c r="A29878" i="91"/>
  <c r="A29879" i="91"/>
  <c r="A29882" i="91"/>
  <c r="A29883" i="91"/>
  <c r="A29884" i="91"/>
  <c r="A29886" i="91"/>
  <c r="A29887" i="91"/>
  <c r="A29888" i="91"/>
  <c r="A29889" i="91"/>
  <c r="A29890" i="91"/>
  <c r="A29891" i="91"/>
  <c r="A29892" i="91"/>
  <c r="A29893" i="91"/>
  <c r="A29894" i="91"/>
  <c r="A29895" i="91"/>
  <c r="A29896" i="91"/>
  <c r="A29897" i="91"/>
  <c r="A29898" i="91"/>
  <c r="A29899" i="91"/>
  <c r="A29900" i="91"/>
  <c r="A29901" i="91"/>
  <c r="A29902" i="91"/>
  <c r="A29903" i="91"/>
  <c r="A29904" i="91"/>
  <c r="A29905" i="91"/>
  <c r="A29906" i="91"/>
  <c r="A29907" i="91"/>
  <c r="A29908" i="91"/>
  <c r="A29909" i="91"/>
  <c r="A29914" i="91"/>
  <c r="A29915" i="91"/>
  <c r="A29916" i="91"/>
  <c r="A29917" i="91"/>
  <c r="A29918" i="91"/>
  <c r="A29919" i="91"/>
  <c r="A29920" i="91"/>
  <c r="A29921" i="91"/>
  <c r="A29922" i="91"/>
  <c r="A29923" i="91"/>
  <c r="A29924" i="91"/>
  <c r="A29925" i="91"/>
  <c r="A29926" i="91"/>
  <c r="A29927" i="91"/>
  <c r="A29928" i="91"/>
  <c r="A29929" i="91"/>
  <c r="A29930" i="91"/>
  <c r="A29931" i="91"/>
  <c r="A29932" i="91"/>
  <c r="A29933" i="91"/>
  <c r="A29934" i="91"/>
  <c r="A29935" i="91"/>
  <c r="A29938" i="91"/>
  <c r="A29939" i="91"/>
  <c r="A29940" i="91"/>
  <c r="A29941" i="91"/>
  <c r="A29944" i="91"/>
  <c r="A29945" i="91"/>
  <c r="A29946" i="91"/>
  <c r="A29947" i="91"/>
  <c r="A29948" i="91"/>
  <c r="A29949" i="91"/>
  <c r="A29950" i="91"/>
  <c r="A29951" i="91"/>
  <c r="A29952" i="91"/>
  <c r="A29953" i="91"/>
  <c r="A29954" i="91"/>
  <c r="A29955" i="91"/>
  <c r="A29956" i="91"/>
  <c r="A29957" i="91"/>
  <c r="A29958" i="91"/>
  <c r="A29959" i="91"/>
  <c r="A29960" i="91"/>
  <c r="A29961" i="91"/>
  <c r="A29962" i="91"/>
  <c r="A29963" i="91"/>
  <c r="A29964" i="91"/>
  <c r="A29965" i="91"/>
  <c r="A29970" i="91"/>
  <c r="A29971" i="91"/>
  <c r="A29972" i="91"/>
  <c r="A29973" i="91"/>
  <c r="A29974" i="91"/>
  <c r="A29975" i="91"/>
  <c r="A29976" i="91"/>
  <c r="A29977" i="91"/>
  <c r="A29978" i="91"/>
  <c r="A29979" i="91"/>
  <c r="A29980" i="91"/>
  <c r="A29981" i="91"/>
  <c r="A29982" i="91"/>
  <c r="A29983" i="91"/>
  <c r="A29984" i="91"/>
  <c r="A29985" i="91"/>
  <c r="A29986" i="91"/>
  <c r="A29987" i="91"/>
  <c r="A29988" i="91"/>
  <c r="A29989" i="91"/>
  <c r="A29990" i="91"/>
  <c r="A29991" i="91"/>
  <c r="A29992" i="91"/>
  <c r="A29993" i="91"/>
  <c r="A29994" i="91"/>
  <c r="A29995" i="91"/>
  <c r="A29996" i="91"/>
  <c r="A30000" i="91"/>
  <c r="A30001" i="91"/>
  <c r="A30002" i="91"/>
  <c r="A30003" i="91"/>
  <c r="A30004" i="91"/>
  <c r="A30005" i="91"/>
  <c r="A30006" i="91"/>
  <c r="A30007" i="91"/>
  <c r="A30008" i="91"/>
  <c r="A30009" i="91"/>
  <c r="A30010" i="91"/>
  <c r="A30011" i="91"/>
  <c r="A30012" i="91"/>
  <c r="A30013" i="91"/>
  <c r="A30014" i="91"/>
  <c r="A30015" i="91"/>
  <c r="A30016" i="91"/>
  <c r="A30017" i="91"/>
  <c r="A30018" i="91"/>
  <c r="A30019" i="91"/>
  <c r="A30020" i="91"/>
  <c r="A30021" i="91"/>
  <c r="A30024" i="91"/>
  <c r="A30025" i="91"/>
  <c r="A30026" i="91"/>
  <c r="A30027" i="91"/>
  <c r="A30028" i="91"/>
  <c r="A30030" i="91"/>
  <c r="A30031" i="91"/>
  <c r="A30032" i="91"/>
  <c r="A30033" i="91"/>
  <c r="A30034" i="91"/>
  <c r="A30035" i="91"/>
  <c r="A30036" i="91"/>
  <c r="A30037" i="91"/>
  <c r="A30038" i="91"/>
  <c r="A30039" i="91"/>
  <c r="A30040" i="91"/>
  <c r="A30041" i="91"/>
  <c r="A30042" i="91"/>
  <c r="A30043" i="91"/>
  <c r="A30044" i="91"/>
  <c r="A30045" i="91"/>
  <c r="A30046" i="91"/>
  <c r="A30047" i="91"/>
  <c r="A30048" i="91"/>
  <c r="A30049" i="91"/>
  <c r="A30050" i="91"/>
  <c r="A30051" i="91"/>
  <c r="A30052" i="91"/>
  <c r="A30056" i="91"/>
  <c r="A30057" i="91"/>
  <c r="A30058" i="91"/>
  <c r="A30059" i="91"/>
  <c r="A30060" i="91"/>
  <c r="A30061" i="91"/>
  <c r="A30062" i="91"/>
  <c r="A30063" i="91"/>
  <c r="A30064" i="91"/>
  <c r="A30065" i="91"/>
  <c r="A30066" i="91"/>
  <c r="A30067" i="91"/>
  <c r="A30068" i="91"/>
  <c r="A30069" i="91"/>
  <c r="A30070" i="91"/>
  <c r="A30071" i="91"/>
  <c r="A30072" i="91"/>
  <c r="A30073" i="91"/>
  <c r="A30074" i="91"/>
  <c r="A30075" i="91"/>
  <c r="A30076" i="91"/>
  <c r="A30077" i="91"/>
  <c r="A30078" i="91"/>
  <c r="A30079" i="91"/>
  <c r="A30082" i="91"/>
  <c r="A30083" i="91"/>
  <c r="A30084" i="91"/>
  <c r="A30086" i="91"/>
  <c r="A30087" i="91"/>
  <c r="A30088" i="91"/>
  <c r="A30089" i="91"/>
  <c r="A30090" i="91"/>
  <c r="A30091" i="91"/>
  <c r="A30092" i="91"/>
  <c r="A30093" i="91"/>
  <c r="A30094" i="91"/>
  <c r="A30095" i="91"/>
  <c r="A30096" i="91"/>
  <c r="A30097" i="91"/>
  <c r="A30098" i="91"/>
  <c r="A30099" i="91"/>
  <c r="A30100" i="91"/>
  <c r="A30101" i="91"/>
  <c r="A30102" i="91"/>
  <c r="A30103" i="91"/>
  <c r="A30104" i="91"/>
  <c r="A30105" i="91"/>
  <c r="A30106" i="91"/>
  <c r="A30107" i="91"/>
  <c r="A30108" i="91"/>
  <c r="A30110" i="91"/>
  <c r="A30111" i="91"/>
  <c r="A30114" i="91"/>
  <c r="A30115" i="91"/>
  <c r="A30116" i="91"/>
  <c r="A30117" i="91"/>
  <c r="A30118" i="91"/>
  <c r="A30119" i="91"/>
  <c r="A30120" i="91"/>
  <c r="A30121" i="91"/>
  <c r="A30122" i="91"/>
  <c r="A30123" i="91"/>
  <c r="A30124" i="91"/>
  <c r="A30125" i="91"/>
  <c r="A30126" i="91"/>
  <c r="A30127" i="91"/>
  <c r="A30128" i="91"/>
  <c r="A30129" i="91"/>
  <c r="A30130" i="91"/>
  <c r="A30131" i="91"/>
  <c r="A30132" i="91"/>
  <c r="A30133" i="91"/>
  <c r="A30134" i="91"/>
  <c r="A30135" i="91"/>
  <c r="A30138" i="91"/>
  <c r="A30139" i="91"/>
  <c r="A30140" i="91"/>
  <c r="A30142" i="91"/>
  <c r="A30143" i="91"/>
  <c r="A30144" i="91"/>
  <c r="A30145" i="91"/>
  <c r="A30146" i="91"/>
  <c r="A30147" i="91"/>
  <c r="A30148" i="91"/>
  <c r="A30149" i="91"/>
  <c r="A30150" i="91"/>
  <c r="A30151" i="91"/>
  <c r="A30152" i="91"/>
  <c r="A30153" i="91"/>
  <c r="A30154" i="91"/>
  <c r="A30155" i="91"/>
  <c r="A30156" i="91"/>
  <c r="A30157" i="91"/>
  <c r="A30158" i="91"/>
  <c r="A30159" i="91"/>
  <c r="A30160" i="91"/>
  <c r="A30161" i="91"/>
  <c r="A30162" i="91"/>
  <c r="A30163" i="91"/>
  <c r="A30164" i="91"/>
  <c r="A30165" i="91"/>
  <c r="A30170" i="91"/>
  <c r="A30171" i="91"/>
  <c r="A30172" i="91"/>
  <c r="A30173" i="91"/>
  <c r="A30174" i="91"/>
  <c r="A30175" i="91"/>
  <c r="A30176" i="91"/>
  <c r="A30177" i="91"/>
  <c r="A30178" i="91"/>
  <c r="A30179" i="91"/>
  <c r="A30180" i="91"/>
  <c r="A30181" i="91"/>
  <c r="A30182" i="91"/>
  <c r="A30183" i="91"/>
  <c r="A30184" i="91"/>
  <c r="A30185" i="91"/>
  <c r="A30186" i="91"/>
  <c r="A30187" i="91"/>
  <c r="A30188" i="91"/>
  <c r="A30189" i="91"/>
  <c r="A30190" i="91"/>
  <c r="A30191" i="91"/>
  <c r="A30194" i="91"/>
  <c r="A30195" i="91"/>
  <c r="A30196" i="91"/>
  <c r="A30197" i="91"/>
  <c r="A30200" i="91"/>
  <c r="A30201" i="91"/>
  <c r="A30202" i="91"/>
  <c r="A30203" i="91"/>
  <c r="A30204" i="91"/>
  <c r="A30205" i="91"/>
  <c r="A30206" i="91"/>
  <c r="A30207" i="91"/>
  <c r="A30208" i="91"/>
  <c r="A30209" i="91"/>
  <c r="A30210" i="91"/>
  <c r="A30211" i="91"/>
  <c r="A30212" i="91"/>
  <c r="A30213" i="91"/>
  <c r="A30214" i="91"/>
  <c r="A30215" i="91"/>
  <c r="A30216" i="91"/>
  <c r="A30217" i="91"/>
  <c r="A30218" i="91"/>
  <c r="A30219" i="91"/>
  <c r="A30220" i="91"/>
  <c r="A30221" i="91"/>
  <c r="A30226" i="91"/>
  <c r="A30227" i="91"/>
  <c r="A30228" i="91"/>
  <c r="A30229" i="91"/>
  <c r="A30230" i="91"/>
  <c r="A30231" i="91"/>
  <c r="A30232" i="91"/>
  <c r="A30233" i="91"/>
  <c r="A30234" i="91"/>
  <c r="A30235" i="91"/>
  <c r="A30236" i="91"/>
  <c r="A30237" i="91"/>
  <c r="A30238" i="91"/>
  <c r="A30239" i="91"/>
  <c r="A30240" i="91"/>
  <c r="A30241" i="91"/>
  <c r="A30242" i="91"/>
  <c r="A30243" i="91"/>
  <c r="A30244" i="91"/>
  <c r="A30245" i="91"/>
  <c r="A30246" i="91"/>
  <c r="A30247" i="91"/>
  <c r="A30248" i="91"/>
  <c r="A30249" i="91"/>
  <c r="A30250" i="91"/>
  <c r="A30251" i="91"/>
  <c r="A30252" i="91"/>
  <c r="A30256" i="91"/>
  <c r="A30257" i="91"/>
  <c r="A30258" i="91"/>
  <c r="A30259" i="91"/>
  <c r="A30260" i="91"/>
  <c r="A30261" i="91"/>
  <c r="A30262" i="91"/>
  <c r="A30263" i="91"/>
  <c r="A30264" i="91"/>
  <c r="A30265" i="91"/>
  <c r="A30266" i="91"/>
  <c r="A30267" i="91"/>
  <c r="A30268" i="91"/>
  <c r="A30269" i="91"/>
  <c r="A30270" i="91"/>
  <c r="A30271" i="91"/>
  <c r="A30272" i="91"/>
  <c r="A30273" i="91"/>
  <c r="A30274" i="91"/>
  <c r="A30275" i="91"/>
  <c r="A30276" i="91"/>
  <c r="A30277" i="91"/>
  <c r="A30280" i="91"/>
  <c r="A30281" i="91"/>
  <c r="A30282" i="91"/>
  <c r="A30283" i="91"/>
  <c r="A30284" i="91"/>
  <c r="A30286" i="91"/>
  <c r="A30287" i="91"/>
  <c r="A30288" i="91"/>
  <c r="A30289" i="91"/>
  <c r="A30290" i="91"/>
  <c r="A30291" i="91"/>
  <c r="A30292" i="91"/>
  <c r="A30293" i="91"/>
  <c r="A30294" i="91"/>
  <c r="A30295" i="91"/>
  <c r="A30296" i="91"/>
  <c r="A30297" i="91"/>
  <c r="A30298" i="91"/>
  <c r="A30299" i="91"/>
  <c r="A30300" i="91"/>
  <c r="A30301" i="91"/>
  <c r="A30302" i="91"/>
  <c r="A30303" i="91"/>
  <c r="A30304" i="91"/>
  <c r="A30305" i="91"/>
  <c r="A30306" i="91"/>
  <c r="A30307" i="91"/>
  <c r="A30308" i="91"/>
  <c r="A30312" i="91"/>
  <c r="A30313" i="91"/>
  <c r="A30314" i="91"/>
  <c r="A30315" i="91"/>
  <c r="A30316" i="91"/>
  <c r="A30317" i="91"/>
  <c r="A30318" i="91"/>
  <c r="A30319" i="91"/>
  <c r="A30320" i="91"/>
  <c r="A30321" i="91"/>
  <c r="A30322" i="91"/>
  <c r="A30323" i="91"/>
  <c r="A30324" i="91"/>
  <c r="A30325" i="91"/>
  <c r="A30326" i="91"/>
  <c r="A30327" i="91"/>
  <c r="A30328" i="91"/>
  <c r="A30329" i="91"/>
  <c r="A30330" i="91"/>
  <c r="A30331" i="91"/>
  <c r="A30332" i="91"/>
  <c r="A30333" i="91"/>
  <c r="A30334" i="91"/>
  <c r="A30335" i="91"/>
  <c r="A30338" i="91"/>
  <c r="A30339" i="91"/>
  <c r="A30340" i="91"/>
  <c r="A30342" i="91"/>
  <c r="A30343" i="91"/>
  <c r="A30344" i="91"/>
  <c r="A30345" i="91"/>
  <c r="A30346" i="91"/>
  <c r="A30347" i="91"/>
  <c r="A30348" i="91"/>
  <c r="A30349" i="91"/>
  <c r="A30350" i="91"/>
  <c r="A30351" i="91"/>
  <c r="A30352" i="91"/>
  <c r="A30353" i="91"/>
  <c r="A30354" i="91"/>
  <c r="A30355" i="91"/>
  <c r="A30356" i="91"/>
  <c r="A30357" i="91"/>
  <c r="A30358" i="91"/>
  <c r="A30359" i="91"/>
  <c r="A30360" i="91"/>
  <c r="A30361" i="91"/>
  <c r="A30362" i="91"/>
  <c r="A30363" i="91"/>
  <c r="A30364" i="91"/>
  <c r="A30366" i="91"/>
  <c r="A30367" i="91"/>
  <c r="A30370" i="91"/>
  <c r="A30371" i="91"/>
  <c r="A30372" i="91"/>
  <c r="A30373" i="91"/>
  <c r="A30374" i="91"/>
  <c r="A30375" i="91"/>
  <c r="A30376" i="91"/>
  <c r="A30377" i="91"/>
  <c r="A30378" i="91"/>
  <c r="A30379" i="91"/>
  <c r="A30380" i="91"/>
  <c r="A30381" i="91"/>
  <c r="A30382" i="91"/>
  <c r="A30383" i="91"/>
  <c r="A30384" i="91"/>
  <c r="A30385" i="91"/>
  <c r="A30386" i="91"/>
  <c r="A30387" i="91"/>
  <c r="A30388" i="91"/>
  <c r="A30389" i="91"/>
  <c r="A30390" i="91"/>
  <c r="A30391" i="91"/>
  <c r="A30394" i="91"/>
  <c r="A30395" i="91"/>
  <c r="A30396" i="91"/>
  <c r="A30398" i="91"/>
  <c r="A30399" i="91"/>
  <c r="A30400" i="91"/>
  <c r="A30401" i="91"/>
  <c r="A30402" i="91"/>
  <c r="A30403" i="91"/>
  <c r="A30404" i="91"/>
  <c r="A30405" i="91"/>
  <c r="A30406" i="91"/>
  <c r="A30407" i="91"/>
  <c r="A30408" i="91"/>
  <c r="A30409" i="91"/>
  <c r="A30410" i="91"/>
  <c r="A30411" i="91"/>
  <c r="A30412" i="91"/>
  <c r="A30413" i="91"/>
  <c r="A30414" i="91"/>
  <c r="A30415" i="91"/>
  <c r="A30416" i="91"/>
  <c r="A30417" i="91"/>
  <c r="A30418" i="91"/>
  <c r="A30419" i="91"/>
  <c r="A30420" i="91"/>
  <c r="A30421" i="91"/>
  <c r="A30426" i="91"/>
  <c r="A30427" i="91"/>
  <c r="A30428" i="91"/>
  <c r="A30429" i="91"/>
  <c r="A30430" i="91"/>
  <c r="A30431" i="91"/>
  <c r="A30432" i="91"/>
  <c r="A30433" i="91"/>
  <c r="A30434" i="91"/>
  <c r="A30435" i="91"/>
  <c r="A30436" i="91"/>
  <c r="A30437" i="91"/>
  <c r="A30438" i="91"/>
  <c r="A30439" i="91"/>
  <c r="A30440" i="91"/>
  <c r="A30441" i="91"/>
  <c r="A30442" i="91"/>
  <c r="A30443" i="91"/>
  <c r="A30444" i="91"/>
  <c r="A30445" i="91"/>
  <c r="A30446" i="91"/>
  <c r="A30447" i="91"/>
  <c r="A30450" i="91"/>
  <c r="A30451" i="91"/>
  <c r="A30452" i="91"/>
  <c r="A30453" i="91"/>
  <c r="A30456" i="91"/>
  <c r="A30457" i="91"/>
  <c r="A30458" i="91"/>
  <c r="A30459" i="91"/>
  <c r="A30460" i="91"/>
  <c r="A30461" i="91"/>
  <c r="A30462" i="91"/>
  <c r="A30463" i="91"/>
  <c r="A30464" i="91"/>
  <c r="A30465" i="91"/>
  <c r="A30466" i="91"/>
  <c r="A30467" i="91"/>
  <c r="A30468" i="91"/>
  <c r="A30469" i="91"/>
  <c r="A30470" i="91"/>
  <c r="A30471" i="91"/>
  <c r="A30472" i="91"/>
  <c r="A30473" i="91"/>
  <c r="A30474" i="91"/>
  <c r="A30475" i="91"/>
  <c r="A30476" i="91"/>
  <c r="A30477" i="91"/>
  <c r="A30482" i="91"/>
  <c r="A30483" i="91"/>
  <c r="A30484" i="91"/>
  <c r="A30485" i="91"/>
  <c r="A30486" i="91"/>
  <c r="A30487" i="91"/>
  <c r="A30488" i="91"/>
  <c r="A30489" i="91"/>
  <c r="A30490" i="91"/>
  <c r="A30491" i="91"/>
  <c r="A30492" i="91"/>
  <c r="A30493" i="91"/>
  <c r="A30494" i="91"/>
  <c r="A30495" i="91"/>
  <c r="A30496" i="91"/>
  <c r="A30497" i="91"/>
  <c r="A30498" i="91"/>
  <c r="A30499" i="91"/>
  <c r="A30500" i="91"/>
  <c r="A30501" i="91"/>
  <c r="A30502" i="91"/>
  <c r="A30503" i="91"/>
  <c r="A30504" i="91"/>
  <c r="A30505" i="91"/>
  <c r="A30506" i="91"/>
  <c r="A30507" i="91"/>
  <c r="A30508" i="91"/>
  <c r="A30512" i="91"/>
  <c r="A30513" i="91"/>
  <c r="A30514" i="91"/>
  <c r="A30515" i="91"/>
  <c r="A30516" i="91"/>
  <c r="A30517" i="91"/>
  <c r="A30518" i="91"/>
  <c r="A30519" i="91"/>
  <c r="A30520" i="91"/>
  <c r="A30521" i="91"/>
  <c r="A30522" i="91"/>
  <c r="A30523" i="91"/>
  <c r="A30524" i="91"/>
  <c r="A30525" i="91"/>
  <c r="A30526" i="91"/>
  <c r="A30527" i="91"/>
  <c r="A30528" i="91"/>
  <c r="A30529" i="91"/>
  <c r="A30530" i="91"/>
  <c r="A30531" i="91"/>
  <c r="A30532" i="91"/>
  <c r="A30533" i="91"/>
  <c r="A30536" i="91"/>
  <c r="A30537" i="91"/>
  <c r="A30538" i="91"/>
  <c r="A30539" i="91"/>
  <c r="A30540" i="91"/>
  <c r="A30542" i="91"/>
  <c r="A30543" i="91"/>
  <c r="A30544" i="91"/>
  <c r="A30545" i="91"/>
  <c r="A30546" i="91"/>
  <c r="A30547" i="91"/>
  <c r="A30548" i="91"/>
  <c r="A30549" i="91"/>
  <c r="A30550" i="91"/>
  <c r="A30551" i="91"/>
  <c r="A30552" i="91"/>
  <c r="A30553" i="91"/>
  <c r="A30554" i="91"/>
  <c r="A30555" i="91"/>
  <c r="A30556" i="91"/>
  <c r="A30557" i="91"/>
  <c r="A30558" i="91"/>
  <c r="A30559" i="91"/>
  <c r="A30560" i="91"/>
  <c r="A30561" i="91"/>
  <c r="A30562" i="91"/>
  <c r="A30563" i="91"/>
  <c r="A30564" i="91"/>
  <c r="A30568" i="91"/>
  <c r="A30569" i="91"/>
  <c r="A30570" i="91"/>
  <c r="A30571" i="91"/>
  <c r="A30572" i="91"/>
  <c r="A30573" i="91"/>
  <c r="A30574" i="91"/>
  <c r="A30575" i="91"/>
  <c r="A30576" i="91"/>
  <c r="A30577" i="91"/>
  <c r="A30578" i="91"/>
  <c r="A30579" i="91"/>
  <c r="A30580" i="91"/>
  <c r="A30581" i="91"/>
  <c r="A30582" i="91"/>
  <c r="A30583" i="91"/>
  <c r="A30584" i="91"/>
  <c r="A30585" i="91"/>
  <c r="A30586" i="91"/>
  <c r="A30587" i="91"/>
  <c r="A30588" i="91"/>
  <c r="A30589" i="91"/>
  <c r="A30590" i="91"/>
  <c r="A30591" i="91"/>
  <c r="A30594" i="91"/>
  <c r="A30595" i="91"/>
  <c r="A30596" i="91"/>
  <c r="A30598" i="91"/>
  <c r="A30599" i="91"/>
  <c r="A30600" i="91"/>
  <c r="A30601" i="91"/>
  <c r="A30602" i="91"/>
  <c r="A30603" i="91"/>
  <c r="A30604" i="91"/>
  <c r="A30605" i="91"/>
  <c r="A30606" i="91"/>
  <c r="A30607" i="91"/>
  <c r="A30608" i="91"/>
  <c r="A30609" i="91"/>
  <c r="A30610" i="91"/>
  <c r="A30611" i="91"/>
  <c r="A30612" i="91"/>
  <c r="A30613" i="91"/>
  <c r="A30614" i="91"/>
  <c r="A30615" i="91"/>
  <c r="A30616" i="91"/>
  <c r="A30617" i="91"/>
  <c r="A30618" i="91"/>
  <c r="A30619" i="91"/>
  <c r="A30620" i="91"/>
  <c r="A30622" i="91"/>
  <c r="A30623" i="91"/>
  <c r="A30626" i="91"/>
  <c r="A30627" i="91"/>
  <c r="A30628" i="91"/>
  <c r="A30629" i="91"/>
  <c r="A30630" i="91"/>
  <c r="A30631" i="91"/>
  <c r="A30632" i="91"/>
  <c r="A30633" i="91"/>
  <c r="A30634" i="91"/>
  <c r="A30635" i="91"/>
  <c r="A30636" i="91"/>
  <c r="A30637" i="91"/>
  <c r="A30638" i="91"/>
  <c r="A30639" i="91"/>
  <c r="A30640" i="91"/>
  <c r="A30641" i="91"/>
  <c r="A30642" i="91"/>
  <c r="A30643" i="91"/>
  <c r="A30644" i="91"/>
  <c r="A30645" i="91"/>
  <c r="A30646" i="91"/>
  <c r="A30647" i="91"/>
  <c r="A30650" i="91"/>
  <c r="A30651" i="91"/>
  <c r="A30652" i="91"/>
  <c r="A30654" i="91"/>
  <c r="A30655" i="91"/>
  <c r="A30656" i="91"/>
  <c r="A30657" i="91"/>
  <c r="A30658" i="91"/>
  <c r="A30659" i="91"/>
  <c r="A30660" i="91"/>
  <c r="A30661" i="91"/>
  <c r="A30662" i="91"/>
  <c r="A30663" i="91"/>
  <c r="A30664" i="91"/>
  <c r="A30665" i="91"/>
  <c r="A30666" i="91"/>
  <c r="A30667" i="91"/>
  <c r="A30668" i="91"/>
  <c r="A30669" i="91"/>
  <c r="A30670" i="91"/>
  <c r="A30671" i="91"/>
  <c r="A30672" i="91"/>
  <c r="A30673" i="91"/>
  <c r="A30674" i="91"/>
  <c r="A30675" i="91"/>
  <c r="A30676" i="91"/>
  <c r="A30677" i="91"/>
  <c r="A30682" i="91"/>
  <c r="A30683" i="91"/>
  <c r="A30684" i="91"/>
  <c r="A30685" i="91"/>
  <c r="A30686" i="91"/>
  <c r="A30687" i="91"/>
  <c r="A30688" i="91"/>
  <c r="A30689" i="91"/>
  <c r="A30690" i="91"/>
  <c r="A30691" i="91"/>
  <c r="A30692" i="91"/>
  <c r="A30693" i="91"/>
  <c r="A30694" i="91"/>
  <c r="A30695" i="91"/>
  <c r="A30696" i="91"/>
  <c r="A30697" i="91"/>
  <c r="A30698" i="91"/>
  <c r="A30699" i="91"/>
  <c r="A30700" i="91"/>
  <c r="A30701" i="91"/>
  <c r="A30702" i="91"/>
  <c r="A30703" i="91"/>
  <c r="A30706" i="91"/>
  <c r="A30707" i="91"/>
  <c r="A30708" i="91"/>
  <c r="A30709" i="91"/>
  <c r="A30712" i="91"/>
  <c r="A30713" i="91"/>
  <c r="A30714" i="91"/>
  <c r="A30715" i="91"/>
  <c r="A30716" i="91"/>
  <c r="A30717" i="91"/>
  <c r="A30718" i="91"/>
  <c r="A30719" i="91"/>
  <c r="A30720" i="91"/>
  <c r="A30721" i="91"/>
  <c r="A30722" i="91"/>
  <c r="A30723" i="91"/>
  <c r="A30724" i="91"/>
  <c r="A30725" i="91"/>
  <c r="A30726" i="91"/>
  <c r="A30727" i="91"/>
  <c r="A30728" i="91"/>
  <c r="A30729" i="91"/>
  <c r="A30730" i="91"/>
  <c r="A30731" i="91"/>
  <c r="A30732" i="91"/>
  <c r="A30733" i="91"/>
  <c r="A30738" i="91"/>
  <c r="A30739" i="91"/>
  <c r="A30740" i="91"/>
  <c r="A30741" i="91"/>
  <c r="A30742" i="91"/>
  <c r="A30743" i="91"/>
  <c r="A30744" i="91"/>
  <c r="A30745" i="91"/>
  <c r="A30746" i="91"/>
  <c r="A30747" i="91"/>
  <c r="A30748" i="91"/>
  <c r="A30749" i="91"/>
  <c r="A30750" i="91"/>
  <c r="A30751" i="91"/>
  <c r="A30752" i="91"/>
  <c r="A30753" i="91"/>
  <c r="A30754" i="91"/>
  <c r="A30755" i="91"/>
  <c r="A30756" i="91"/>
  <c r="A30757" i="91"/>
  <c r="A30758" i="91"/>
  <c r="A30759" i="91"/>
  <c r="A30760" i="91"/>
  <c r="A30761" i="91"/>
  <c r="A30762" i="91"/>
  <c r="A30763" i="91"/>
  <c r="A30764" i="91"/>
  <c r="A30768" i="91"/>
  <c r="A30769" i="91"/>
  <c r="A30770" i="91"/>
  <c r="A30771" i="91"/>
  <c r="A30772" i="91"/>
  <c r="A30773" i="91"/>
  <c r="A30774" i="91"/>
  <c r="A30775" i="91"/>
  <c r="A30776" i="91"/>
  <c r="A30777" i="91"/>
  <c r="A30778" i="91"/>
  <c r="A30779" i="91"/>
  <c r="A30780" i="91"/>
  <c r="A30781" i="91"/>
  <c r="A30782" i="91"/>
  <c r="A30783" i="91"/>
  <c r="A30784" i="91"/>
  <c r="A30785" i="91"/>
  <c r="A30786" i="91"/>
  <c r="A30787" i="91"/>
  <c r="A30788" i="91"/>
  <c r="A30789" i="91"/>
  <c r="A30792" i="91"/>
  <c r="A30793" i="91"/>
  <c r="A30794" i="91"/>
  <c r="A30795" i="91"/>
  <c r="A30796" i="91"/>
  <c r="A30798" i="91"/>
  <c r="A30799" i="91"/>
  <c r="A30800" i="91"/>
  <c r="A30801" i="91"/>
  <c r="A30802" i="91"/>
  <c r="A30803" i="91"/>
  <c r="A30804" i="91"/>
  <c r="A30805" i="91"/>
  <c r="A30806" i="91"/>
  <c r="A30807" i="91"/>
  <c r="A30808" i="91"/>
  <c r="A30809" i="91"/>
  <c r="A30810" i="91"/>
  <c r="A30811" i="91"/>
  <c r="A30812" i="91"/>
  <c r="A30813" i="91"/>
  <c r="A30814" i="91"/>
  <c r="A30815" i="91"/>
  <c r="A30816" i="91"/>
  <c r="A30817" i="91"/>
  <c r="A30818" i="91"/>
  <c r="A30819" i="91"/>
  <c r="A30820" i="91"/>
  <c r="A30824" i="91"/>
  <c r="A30825" i="91"/>
  <c r="A30826" i="91"/>
  <c r="A30827" i="91"/>
  <c r="A30828" i="91"/>
  <c r="A30829" i="91"/>
  <c r="A30830" i="91"/>
  <c r="A30831" i="91"/>
  <c r="A30832" i="91"/>
  <c r="A30833" i="91"/>
  <c r="A30834" i="91"/>
  <c r="A30835" i="91"/>
  <c r="A30836" i="91"/>
  <c r="A30837" i="91"/>
  <c r="A30838" i="91"/>
  <c r="A30839" i="91"/>
  <c r="A30840" i="91"/>
  <c r="A30841" i="91"/>
  <c r="A30842" i="91"/>
  <c r="A30843" i="91"/>
  <c r="A30844" i="91"/>
  <c r="A30845" i="91"/>
  <c r="A30846" i="91"/>
  <c r="A30847" i="91"/>
  <c r="A30850" i="91"/>
  <c r="A30851" i="91"/>
  <c r="A30852" i="91"/>
  <c r="A30854" i="91"/>
  <c r="A30855" i="91"/>
  <c r="A30856" i="91"/>
  <c r="A30857" i="91"/>
  <c r="A30858" i="91"/>
  <c r="A30859" i="91"/>
  <c r="A30860" i="91"/>
  <c r="A30861" i="91"/>
  <c r="A30862" i="91"/>
  <c r="A30863" i="91"/>
  <c r="A30864" i="91"/>
  <c r="A30865" i="91"/>
  <c r="A30866" i="91"/>
  <c r="A30867" i="91"/>
  <c r="A30868" i="91"/>
  <c r="A30869" i="91"/>
  <c r="A30870" i="91"/>
  <c r="A30871" i="91"/>
  <c r="A30872" i="91"/>
  <c r="A30873" i="91"/>
  <c r="A30874" i="91"/>
  <c r="A30875" i="91"/>
  <c r="A30876" i="91"/>
  <c r="A30878" i="91"/>
  <c r="A30879" i="91"/>
  <c r="A30882" i="91"/>
  <c r="A30883" i="91"/>
  <c r="A30884" i="91"/>
  <c r="A30885" i="91"/>
  <c r="A30886" i="91"/>
  <c r="A30887" i="91"/>
  <c r="A30888" i="91"/>
  <c r="A30889" i="91"/>
  <c r="A30890" i="91"/>
  <c r="A30891" i="91"/>
  <c r="A30892" i="91"/>
  <c r="A30893" i="91"/>
  <c r="A30894" i="91"/>
  <c r="A30895" i="91"/>
  <c r="A30896" i="91"/>
  <c r="A30897" i="91"/>
  <c r="A30898" i="91"/>
  <c r="A30899" i="91"/>
  <c r="A30900" i="91"/>
  <c r="A30901" i="91"/>
  <c r="A30902" i="91"/>
  <c r="A30903" i="91"/>
  <c r="A30906" i="91"/>
  <c r="A30907" i="91"/>
  <c r="A30908" i="91"/>
  <c r="A30910" i="91"/>
  <c r="A30911" i="91"/>
  <c r="A30912" i="91"/>
  <c r="A30913" i="91"/>
  <c r="A30914" i="91"/>
  <c r="A30915" i="91"/>
  <c r="A30916" i="91"/>
  <c r="A30917" i="91"/>
  <c r="A30918" i="91"/>
  <c r="A30919" i="91"/>
  <c r="A30920" i="91"/>
  <c r="A30921" i="91"/>
  <c r="A30922" i="91"/>
  <c r="A30923" i="91"/>
  <c r="A30924" i="91"/>
  <c r="A30925" i="91"/>
  <c r="A30926" i="91"/>
  <c r="A30927" i="91"/>
  <c r="A30928" i="91"/>
  <c r="A30929" i="91"/>
  <c r="A30930" i="91"/>
  <c r="A30931" i="91"/>
  <c r="A30932" i="91"/>
  <c r="A30933" i="91"/>
  <c r="A30938" i="91"/>
  <c r="A30939" i="91"/>
  <c r="A30940" i="91"/>
  <c r="A30941" i="91"/>
  <c r="A30942" i="91"/>
  <c r="A30943" i="91"/>
  <c r="A30944" i="91"/>
  <c r="A30945" i="91"/>
  <c r="A30946" i="91"/>
  <c r="A30947" i="91"/>
  <c r="A30948" i="91"/>
  <c r="A30949" i="91"/>
  <c r="A30950" i="91"/>
  <c r="A30951" i="91"/>
  <c r="A30952" i="91"/>
  <c r="A30953" i="91"/>
  <c r="A30954" i="91"/>
  <c r="A30955" i="91"/>
  <c r="A30956" i="91"/>
  <c r="A30957" i="91"/>
  <c r="A30958" i="91"/>
  <c r="A30959" i="91"/>
  <c r="A30962" i="91"/>
  <c r="A30963" i="91"/>
  <c r="A30964" i="91"/>
  <c r="A30965" i="91"/>
  <c r="A30968" i="91"/>
  <c r="A30969" i="91"/>
  <c r="A30970" i="91"/>
  <c r="A30971" i="91"/>
  <c r="A30972" i="91"/>
  <c r="A30973" i="91"/>
  <c r="A30974" i="91"/>
  <c r="A30975" i="91"/>
  <c r="A30976" i="91"/>
  <c r="A30977" i="91"/>
  <c r="A30978" i="91"/>
  <c r="A30979" i="91"/>
  <c r="A30980" i="91"/>
  <c r="A30981" i="91"/>
  <c r="A30982" i="91"/>
  <c r="A30983" i="91"/>
  <c r="A30984" i="91"/>
  <c r="A30985" i="91"/>
  <c r="A30986" i="91"/>
  <c r="A30987" i="91"/>
  <c r="A30988" i="91"/>
  <c r="A30989" i="91"/>
  <c r="A30994" i="91"/>
  <c r="A30995" i="91"/>
  <c r="A30996" i="91"/>
  <c r="A30997" i="91"/>
  <c r="A30998" i="91"/>
  <c r="A30999" i="91"/>
  <c r="A31000" i="91"/>
  <c r="A31001" i="91"/>
  <c r="A31002" i="91"/>
  <c r="A31003" i="91"/>
  <c r="A31004" i="91"/>
  <c r="A31005" i="91"/>
  <c r="A31006" i="91"/>
  <c r="A31007" i="91"/>
  <c r="A31008" i="91"/>
  <c r="A31009" i="91"/>
  <c r="A31010" i="91"/>
  <c r="A31011" i="91"/>
  <c r="A31012" i="91"/>
  <c r="A31013" i="91"/>
  <c r="A31014" i="91"/>
  <c r="A31015" i="91"/>
  <c r="A31016" i="91"/>
  <c r="A31017" i="91"/>
  <c r="A31018" i="91"/>
  <c r="A31019" i="91"/>
  <c r="A31020" i="91"/>
  <c r="A31024" i="91"/>
  <c r="A31025" i="91"/>
  <c r="A31026" i="91"/>
  <c r="A31027" i="91"/>
  <c r="A31028" i="91"/>
  <c r="A31029" i="91"/>
  <c r="A31030" i="91"/>
  <c r="A31031" i="91"/>
  <c r="A31032" i="91"/>
  <c r="A31033" i="91"/>
  <c r="A31034" i="91"/>
  <c r="A31035" i="91"/>
  <c r="A31036" i="91"/>
  <c r="A31037" i="91"/>
  <c r="A31038" i="91"/>
  <c r="A31039" i="91"/>
  <c r="A31040" i="91"/>
  <c r="A31041" i="91"/>
  <c r="A31042" i="91"/>
  <c r="A31043" i="91"/>
  <c r="A31044" i="91"/>
  <c r="A31045" i="91"/>
  <c r="A31048" i="91"/>
  <c r="A31049" i="91"/>
  <c r="A31050" i="91"/>
  <c r="A31051" i="91"/>
  <c r="A31052" i="91"/>
  <c r="A31054" i="91"/>
  <c r="A31055" i="91"/>
  <c r="A31056" i="91"/>
  <c r="A31057" i="91"/>
  <c r="A31058" i="91"/>
  <c r="A31059" i="91"/>
  <c r="A31060" i="91"/>
  <c r="A31061" i="91"/>
  <c r="A31062" i="91"/>
  <c r="A31063" i="91"/>
  <c r="A31064" i="91"/>
  <c r="A31065" i="91"/>
  <c r="A31066" i="91"/>
  <c r="A31067" i="91"/>
  <c r="A31068" i="91"/>
  <c r="A31069" i="91"/>
  <c r="A31070" i="91"/>
  <c r="A31071" i="91"/>
  <c r="A31072" i="91"/>
  <c r="A31073" i="91"/>
  <c r="A31074" i="91"/>
  <c r="A31075" i="91"/>
  <c r="A31076" i="91"/>
  <c r="A31080" i="91"/>
  <c r="A31081" i="91"/>
  <c r="A31082" i="91"/>
  <c r="A31083" i="91"/>
  <c r="A31084" i="91"/>
  <c r="A31085" i="91"/>
  <c r="A31086" i="91"/>
  <c r="A31087" i="91"/>
  <c r="A31088" i="91"/>
  <c r="A31089" i="91"/>
  <c r="A31090" i="91"/>
  <c r="A31091" i="91"/>
  <c r="A31092" i="91"/>
  <c r="A31093" i="91"/>
  <c r="A31094" i="91"/>
  <c r="A31095" i="91"/>
  <c r="A31096" i="91"/>
  <c r="A31097" i="91"/>
  <c r="A31098" i="91"/>
  <c r="A31099" i="91"/>
  <c r="A31100" i="91"/>
  <c r="A31101" i="91"/>
  <c r="A31102" i="91"/>
  <c r="A31103" i="91"/>
  <c r="A31106" i="91"/>
  <c r="A31107" i="91"/>
  <c r="A31108" i="91"/>
  <c r="A31110" i="91"/>
  <c r="A31111" i="91"/>
  <c r="A31112" i="91"/>
  <c r="A31113" i="91"/>
  <c r="A31114" i="91"/>
  <c r="A31115" i="91"/>
  <c r="A31116" i="91"/>
  <c r="A31117" i="91"/>
  <c r="A31118" i="91"/>
  <c r="A31119" i="91"/>
  <c r="A31120" i="91"/>
  <c r="A31121" i="91"/>
  <c r="A31122" i="91"/>
  <c r="A31123" i="91"/>
  <c r="A31124" i="91"/>
  <c r="A31125" i="91"/>
  <c r="A31126" i="91"/>
  <c r="A31127" i="91"/>
  <c r="A31128" i="91"/>
  <c r="A31129" i="91"/>
  <c r="A31130" i="91"/>
  <c r="A31131" i="91"/>
  <c r="A31132" i="91"/>
  <c r="A31134" i="91"/>
  <c r="A31135" i="91"/>
  <c r="A31138" i="91"/>
  <c r="A31139" i="91"/>
  <c r="A31140" i="91"/>
  <c r="A31141" i="91"/>
  <c r="A31142" i="91"/>
  <c r="A31143" i="91"/>
  <c r="A31144" i="91"/>
  <c r="A31145" i="91"/>
  <c r="A31146" i="91"/>
  <c r="A31147" i="91"/>
  <c r="A31148" i="91"/>
  <c r="A31149" i="91"/>
  <c r="A31150" i="91"/>
  <c r="A31151" i="91"/>
  <c r="A31152" i="91"/>
  <c r="A31153" i="91"/>
  <c r="A31154" i="91"/>
  <c r="A31155" i="91"/>
  <c r="A31156" i="91"/>
  <c r="A31157" i="91"/>
  <c r="A31158" i="91"/>
  <c r="A31159" i="91"/>
  <c r="A31162" i="91"/>
  <c r="A31163" i="91"/>
  <c r="A31164" i="91"/>
  <c r="A31166" i="91"/>
  <c r="A31167" i="91"/>
  <c r="A31168" i="91"/>
  <c r="A31169" i="91"/>
  <c r="A31170" i="91"/>
  <c r="A31171" i="91"/>
  <c r="A31172" i="91"/>
  <c r="A31173" i="91"/>
  <c r="A31174" i="91"/>
  <c r="A31175" i="91"/>
  <c r="A31176" i="91"/>
  <c r="A31177" i="91"/>
  <c r="A31178" i="91"/>
  <c r="A31179" i="91"/>
  <c r="A31180" i="91"/>
  <c r="A31181" i="91"/>
  <c r="A31182" i="91"/>
  <c r="A31183" i="91"/>
  <c r="A31184" i="91"/>
  <c r="A31185" i="91"/>
  <c r="A31186" i="91"/>
  <c r="A31187" i="91"/>
  <c r="A31188" i="91"/>
  <c r="A31189" i="91"/>
  <c r="A31194" i="91"/>
  <c r="A31195" i="91"/>
  <c r="A31196" i="91"/>
  <c r="A31197" i="91"/>
  <c r="A31198" i="91"/>
  <c r="A31199" i="91"/>
  <c r="A31200" i="91"/>
  <c r="A31201" i="91"/>
  <c r="A31202" i="91"/>
  <c r="A31203" i="91"/>
  <c r="A31204" i="91"/>
  <c r="A31205" i="91"/>
  <c r="A31206" i="91"/>
  <c r="A31207" i="91"/>
  <c r="A31208" i="91"/>
  <c r="A31209" i="91"/>
  <c r="A31210" i="91"/>
  <c r="A31211" i="91"/>
  <c r="A31212" i="91"/>
  <c r="A31213" i="91"/>
  <c r="A31214" i="91"/>
  <c r="A31215" i="91"/>
  <c r="A31218" i="91"/>
  <c r="A31219" i="91"/>
  <c r="A31220" i="91"/>
  <c r="A31221" i="91"/>
  <c r="A31224" i="91"/>
  <c r="A31225" i="91"/>
  <c r="A31226" i="91"/>
  <c r="A31227" i="91"/>
  <c r="A31228" i="91"/>
  <c r="A31229" i="91"/>
  <c r="A31230" i="91"/>
  <c r="A31231" i="91"/>
  <c r="A31232" i="91"/>
  <c r="A31233" i="91"/>
  <c r="A31234" i="91"/>
  <c r="A31235" i="91"/>
  <c r="A31236" i="91"/>
  <c r="A31237" i="91"/>
  <c r="A31238" i="91"/>
  <c r="A31239" i="91"/>
  <c r="A31240" i="91"/>
  <c r="A31241" i="91"/>
  <c r="A31242" i="91"/>
  <c r="A31243" i="91"/>
  <c r="A31244" i="91"/>
  <c r="A31245" i="91"/>
  <c r="A31250" i="91"/>
  <c r="A31251" i="91"/>
  <c r="A31252" i="91"/>
  <c r="A31253" i="91"/>
  <c r="A31254" i="91"/>
  <c r="A31255" i="91"/>
  <c r="A31256" i="91"/>
  <c r="A31257" i="91"/>
  <c r="A31258" i="91"/>
  <c r="A31259" i="91"/>
  <c r="A31260" i="91"/>
  <c r="A31261" i="91"/>
  <c r="A31262" i="91"/>
  <c r="A31263" i="91"/>
  <c r="A31264" i="91"/>
  <c r="A31265" i="91"/>
  <c r="A31266" i="91"/>
  <c r="A31267" i="91"/>
  <c r="A31268" i="91"/>
  <c r="A31269" i="91"/>
  <c r="A31270" i="91"/>
  <c r="A31271" i="91"/>
  <c r="A31272" i="91"/>
  <c r="A31273" i="91"/>
  <c r="A31274" i="91"/>
  <c r="A31275" i="91"/>
  <c r="A31276" i="91"/>
  <c r="A31280" i="91"/>
  <c r="A31281" i="91"/>
  <c r="A31282" i="91"/>
  <c r="A31283" i="91"/>
  <c r="A31284" i="91"/>
  <c r="A31285" i="91"/>
  <c r="A31286" i="91"/>
  <c r="A31287" i="91"/>
  <c r="A31288" i="91"/>
  <c r="A31289" i="91"/>
  <c r="A31290" i="91"/>
  <c r="A31291" i="91"/>
  <c r="A31292" i="91"/>
  <c r="A31293" i="91"/>
  <c r="A31294" i="91"/>
  <c r="A31295" i="91"/>
  <c r="A31296" i="91"/>
  <c r="A31297" i="91"/>
  <c r="A31298" i="91"/>
  <c r="A31299" i="91"/>
  <c r="A31300" i="91"/>
  <c r="A31301" i="91"/>
  <c r="A31304" i="91"/>
  <c r="A31305" i="91"/>
  <c r="A31306" i="91"/>
  <c r="A31307" i="91"/>
  <c r="A31308" i="91"/>
  <c r="A31310" i="91"/>
  <c r="A31311" i="91"/>
  <c r="A31312" i="91"/>
  <c r="A31313" i="91"/>
  <c r="A31314" i="91"/>
  <c r="A31315" i="91"/>
  <c r="A31316" i="91"/>
  <c r="A31317" i="91"/>
  <c r="A31318" i="91"/>
  <c r="A31319" i="91"/>
  <c r="A31320" i="91"/>
  <c r="A31321" i="91"/>
  <c r="A31322" i="91"/>
  <c r="A31323" i="91"/>
  <c r="A31324" i="91"/>
  <c r="A31325" i="91"/>
  <c r="A31326" i="91"/>
  <c r="A31327" i="91"/>
  <c r="A31328" i="91"/>
  <c r="A31329" i="91"/>
  <c r="A31330" i="91"/>
  <c r="A31331" i="91"/>
  <c r="A31332" i="91"/>
  <c r="A31336" i="91"/>
  <c r="A31337" i="91"/>
  <c r="A31338" i="91"/>
  <c r="A31339" i="91"/>
  <c r="A31340" i="91"/>
  <c r="A31341" i="91"/>
  <c r="A31342" i="91"/>
  <c r="A31343" i="91"/>
  <c r="A31344" i="91"/>
  <c r="A31345" i="91"/>
  <c r="A31346" i="91"/>
  <c r="A31347" i="91"/>
  <c r="A31348" i="91"/>
  <c r="A31349" i="91"/>
  <c r="A31350" i="91"/>
  <c r="A31351" i="91"/>
  <c r="A31352" i="91"/>
  <c r="A31353" i="91"/>
  <c r="A31354" i="91"/>
  <c r="A31355" i="91"/>
  <c r="A31356" i="91"/>
  <c r="A31357" i="91"/>
  <c r="A31358" i="91"/>
  <c r="A31359" i="91"/>
  <c r="A31362" i="91"/>
  <c r="A31363" i="91"/>
  <c r="A31364" i="91"/>
  <c r="A31366" i="91"/>
  <c r="A31367" i="91"/>
  <c r="A31368" i="91"/>
  <c r="A31369" i="91"/>
  <c r="A31370" i="91"/>
  <c r="A31371" i="91"/>
  <c r="A31372" i="91"/>
  <c r="A31373" i="91"/>
  <c r="A31374" i="91"/>
  <c r="A31375" i="91"/>
  <c r="A31376" i="91"/>
  <c r="A31377" i="91"/>
  <c r="A31378" i="91"/>
  <c r="A31379" i="91"/>
  <c r="A31380" i="91"/>
  <c r="A31381" i="91"/>
  <c r="A31382" i="91"/>
  <c r="A31383" i="91"/>
  <c r="A31384" i="91"/>
  <c r="A31385" i="91"/>
  <c r="A31386" i="91"/>
  <c r="A31387" i="91"/>
  <c r="A31388" i="91"/>
  <c r="A31390" i="91"/>
  <c r="A31391" i="91"/>
  <c r="A31394" i="91"/>
  <c r="A31395" i="91"/>
  <c r="A31396" i="91"/>
  <c r="A31397" i="91"/>
  <c r="A31398" i="91"/>
  <c r="A31399" i="91"/>
  <c r="A31400" i="91"/>
  <c r="A31401" i="91"/>
  <c r="A31402" i="91"/>
  <c r="A31403" i="91"/>
  <c r="A31404" i="91"/>
  <c r="A31405" i="91"/>
  <c r="A31406" i="91"/>
  <c r="A31407" i="91"/>
  <c r="A31408" i="91"/>
  <c r="A31409" i="91"/>
  <c r="A31410" i="91"/>
  <c r="A31411" i="91"/>
  <c r="A31412" i="91"/>
  <c r="A31413" i="91"/>
  <c r="A31414" i="91"/>
  <c r="A31415" i="91"/>
  <c r="A31418" i="91"/>
  <c r="A31419" i="91"/>
  <c r="A31420" i="91"/>
  <c r="A31422" i="91"/>
  <c r="A31423" i="91"/>
  <c r="A31424" i="91"/>
  <c r="A31425" i="91"/>
  <c r="A31426" i="91"/>
  <c r="A31427" i="91"/>
  <c r="A31428" i="91"/>
  <c r="A31429" i="91"/>
  <c r="A31430" i="91"/>
  <c r="A31431" i="91"/>
  <c r="A31432" i="91"/>
  <c r="A31433" i="91"/>
  <c r="A31434" i="91"/>
  <c r="A31435" i="91"/>
  <c r="A31436" i="91"/>
  <c r="A31437" i="91"/>
  <c r="A31438" i="91"/>
  <c r="A31439" i="91"/>
  <c r="A31440" i="91"/>
  <c r="A31441" i="91"/>
  <c r="A31442" i="91"/>
  <c r="A31443" i="91"/>
  <c r="A31444" i="91"/>
  <c r="A31448" i="91"/>
  <c r="A31449" i="91"/>
  <c r="A31450" i="91"/>
  <c r="A31451" i="91"/>
  <c r="A31452" i="91"/>
  <c r="A31453" i="91"/>
  <c r="A31454" i="91"/>
  <c r="A31455" i="91"/>
  <c r="A31456" i="91"/>
  <c r="A31457" i="91"/>
  <c r="A31458" i="91"/>
  <c r="A31459" i="91"/>
  <c r="A31460" i="91"/>
  <c r="A31461" i="91"/>
  <c r="A31462" i="91"/>
  <c r="A31463" i="91"/>
  <c r="A31464" i="91"/>
  <c r="A31465" i="91"/>
  <c r="A31466" i="91"/>
  <c r="A31467" i="91"/>
  <c r="A31468" i="91"/>
  <c r="A31471" i="91"/>
  <c r="A31472" i="91"/>
  <c r="A31473" i="91"/>
  <c r="A31474" i="91"/>
  <c r="A31475" i="91"/>
  <c r="A31476" i="91"/>
  <c r="A31477" i="91"/>
  <c r="A31478" i="91"/>
  <c r="A31479" i="91"/>
  <c r="A31480" i="91"/>
  <c r="A31481" i="91"/>
  <c r="A31482" i="91"/>
  <c r="A31483" i="91"/>
  <c r="A31484" i="91"/>
  <c r="A31485" i="91"/>
  <c r="A31486" i="91"/>
  <c r="A31491" i="91"/>
  <c r="A31492" i="91"/>
  <c r="A31493" i="91"/>
  <c r="A31494" i="91"/>
  <c r="A31495" i="91"/>
  <c r="A31496" i="91"/>
  <c r="A31497" i="91"/>
  <c r="A31498" i="91"/>
  <c r="A31499" i="91"/>
  <c r="A31500" i="91"/>
  <c r="A31501" i="91"/>
  <c r="A31502" i="91"/>
  <c r="A31503" i="91"/>
  <c r="A31504" i="91"/>
  <c r="A31505" i="91"/>
  <c r="A31506" i="91"/>
  <c r="A31507" i="91"/>
  <c r="A31508" i="91"/>
  <c r="A31513" i="91"/>
  <c r="A31514" i="91"/>
  <c r="A31515" i="91"/>
  <c r="A31516" i="91"/>
  <c r="A31517" i="91"/>
  <c r="A31518" i="91"/>
  <c r="A31519" i="91"/>
  <c r="A31520" i="91"/>
  <c r="A31521" i="91"/>
  <c r="A31522" i="91"/>
  <c r="A31523" i="91"/>
  <c r="A31524" i="91"/>
  <c r="A31525" i="91"/>
  <c r="A31526" i="91"/>
  <c r="A31527" i="91"/>
  <c r="A31528" i="91"/>
  <c r="A31529" i="91"/>
  <c r="A31530" i="91"/>
  <c r="A31531" i="91"/>
  <c r="A31532" i="91"/>
  <c r="A31535" i="91"/>
  <c r="A31536" i="91"/>
  <c r="A31537" i="91"/>
  <c r="A31538" i="91"/>
  <c r="A31539" i="91"/>
  <c r="A31540" i="91"/>
  <c r="A31541" i="91"/>
  <c r="A31542" i="91"/>
  <c r="A31543" i="91"/>
  <c r="A31544" i="91"/>
  <c r="A31545" i="91"/>
  <c r="A31546" i="91"/>
  <c r="A31547" i="91"/>
  <c r="A31548" i="91"/>
  <c r="A31549" i="91"/>
  <c r="A31550" i="91"/>
  <c r="A31555" i="91"/>
  <c r="A31556" i="91"/>
  <c r="A31557" i="91"/>
  <c r="A31558" i="91"/>
  <c r="A31559" i="91"/>
  <c r="A31560" i="91"/>
  <c r="A31561" i="91"/>
  <c r="A31562" i="91"/>
  <c r="A31563" i="91"/>
  <c r="A31564" i="91"/>
  <c r="A31565" i="91"/>
  <c r="A31566" i="91"/>
  <c r="A31567" i="91"/>
  <c r="A31568" i="91"/>
  <c r="A31569" i="91"/>
  <c r="A31570" i="91"/>
  <c r="A31571" i="91"/>
  <c r="A31572" i="91"/>
  <c r="A31577" i="91"/>
  <c r="A31578" i="91"/>
  <c r="A31579" i="91"/>
  <c r="A31580" i="91"/>
  <c r="A31581" i="91"/>
  <c r="A31582" i="91"/>
  <c r="A31583" i="91"/>
  <c r="A31584" i="91"/>
  <c r="A31585" i="91"/>
  <c r="A31586" i="91"/>
  <c r="A31587" i="91"/>
  <c r="A31588" i="91"/>
  <c r="A31589" i="91"/>
  <c r="A31590" i="91"/>
  <c r="A31591" i="91"/>
  <c r="A31592" i="91"/>
  <c r="A31593" i="91"/>
  <c r="A31594" i="91"/>
  <c r="A31595" i="91"/>
  <c r="A31596" i="91"/>
  <c r="A31599" i="91"/>
  <c r="A31600" i="91"/>
  <c r="A31601" i="91"/>
  <c r="A31602" i="91"/>
  <c r="A31603" i="91"/>
  <c r="A31604" i="91"/>
  <c r="A31605" i="91"/>
  <c r="A31606" i="91"/>
  <c r="A31607" i="91"/>
  <c r="A31608" i="91"/>
  <c r="A31609" i="91"/>
  <c r="A31610" i="91"/>
  <c r="A31611" i="91"/>
  <c r="A31612" i="91"/>
  <c r="A31613" i="91"/>
  <c r="A31614" i="91"/>
  <c r="A31619" i="91"/>
  <c r="A31620" i="91"/>
  <c r="A31621" i="91"/>
  <c r="A31622" i="91"/>
  <c r="A31623" i="91"/>
  <c r="A31624" i="91"/>
  <c r="A31625" i="91"/>
  <c r="A31626" i="91"/>
  <c r="A31627" i="91"/>
  <c r="A31628" i="91"/>
  <c r="A31629" i="91"/>
  <c r="A31630" i="91"/>
  <c r="A31631" i="91"/>
  <c r="A31632" i="91"/>
  <c r="A31633" i="91"/>
  <c r="A31634" i="91"/>
  <c r="A31635" i="91"/>
  <c r="A31636" i="91"/>
  <c r="A31641" i="91"/>
  <c r="A31642" i="91"/>
  <c r="A31643" i="91"/>
  <c r="A31644" i="91"/>
  <c r="A31645" i="91"/>
  <c r="A31646" i="91"/>
  <c r="A31647" i="91"/>
  <c r="A31648" i="91"/>
  <c r="A31649" i="91"/>
  <c r="A31650" i="91"/>
  <c r="A31651" i="91"/>
  <c r="A31652" i="91"/>
  <c r="A31653" i="91"/>
  <c r="A31654" i="91"/>
  <c r="A31655" i="91"/>
  <c r="A31656" i="91"/>
  <c r="A31657" i="91"/>
  <c r="A31658" i="91"/>
  <c r="A31659" i="91"/>
  <c r="A31660" i="91"/>
  <c r="A31663" i="91"/>
  <c r="A31664" i="91"/>
  <c r="A31665" i="91"/>
  <c r="A31666" i="91"/>
  <c r="A31667" i="91"/>
  <c r="A31668" i="91"/>
  <c r="A31669" i="91"/>
  <c r="A31670" i="91"/>
  <c r="A31671" i="91"/>
  <c r="A31672" i="91"/>
  <c r="A31673" i="91"/>
  <c r="A31674" i="91"/>
  <c r="A31675" i="91"/>
  <c r="A31676" i="91"/>
  <c r="A31677" i="91"/>
  <c r="A31678" i="91"/>
  <c r="A31683" i="91"/>
  <c r="A31684" i="91"/>
  <c r="A31685" i="91"/>
  <c r="A31686" i="91"/>
  <c r="A31687" i="91"/>
  <c r="A31688" i="91"/>
  <c r="A31689" i="91"/>
  <c r="A31690" i="91"/>
  <c r="A31691" i="91"/>
  <c r="A31692" i="91"/>
  <c r="A31693" i="91"/>
  <c r="A31694" i="91"/>
  <c r="A31695" i="91"/>
  <c r="A31696" i="91"/>
  <c r="A31697" i="91"/>
  <c r="A31698" i="91"/>
  <c r="A31699" i="91"/>
  <c r="A31700" i="91"/>
  <c r="A31705" i="91"/>
  <c r="A31706" i="91"/>
  <c r="A31707" i="91"/>
  <c r="A31708" i="91"/>
  <c r="A31709" i="91"/>
  <c r="A31710" i="91"/>
  <c r="A31711" i="91"/>
  <c r="A31712" i="91"/>
  <c r="A31713" i="91"/>
  <c r="A31714" i="91"/>
  <c r="A31715" i="91"/>
  <c r="A31716" i="91"/>
  <c r="A31717" i="91"/>
  <c r="A31718" i="91"/>
  <c r="A31719" i="91"/>
  <c r="A31720" i="91"/>
  <c r="A31721" i="91"/>
  <c r="A31722" i="91"/>
  <c r="A31723" i="91"/>
  <c r="A31724" i="91"/>
  <c r="A31727" i="91"/>
  <c r="A31728" i="91"/>
  <c r="A31729" i="91"/>
  <c r="A31730" i="91"/>
  <c r="A31731" i="91"/>
  <c r="A31732" i="91"/>
  <c r="A31733" i="91"/>
  <c r="A31734" i="91"/>
  <c r="A31735" i="91"/>
  <c r="A31736" i="91"/>
  <c r="A31737" i="91"/>
  <c r="A31738" i="91"/>
  <c r="A31739" i="91"/>
  <c r="A31740" i="91"/>
  <c r="A31741" i="91"/>
  <c r="A31742" i="91"/>
  <c r="A31747" i="91"/>
  <c r="A31748" i="91"/>
  <c r="A31749" i="91"/>
  <c r="A31750" i="91"/>
  <c r="A31751" i="91"/>
  <c r="A31752" i="91"/>
  <c r="A31753" i="91"/>
  <c r="A31754" i="91"/>
  <c r="A31755" i="91"/>
  <c r="A31756" i="91"/>
  <c r="A31757" i="91"/>
  <c r="A31758" i="91"/>
  <c r="A31759" i="91"/>
  <c r="A31760" i="91"/>
  <c r="A31761" i="91"/>
  <c r="A31762" i="91"/>
  <c r="A31763" i="91"/>
  <c r="A31764" i="91"/>
  <c r="A31769" i="91"/>
  <c r="A31770" i="91"/>
  <c r="A31771" i="91"/>
  <c r="A31772" i="91"/>
  <c r="A31773" i="91"/>
  <c r="A31774" i="91"/>
  <c r="A31775" i="91"/>
  <c r="A31776" i="91"/>
  <c r="A31777" i="91"/>
  <c r="A31778" i="91"/>
  <c r="A31779" i="91"/>
  <c r="A31780" i="91"/>
  <c r="A31781" i="91"/>
  <c r="A31782" i="91"/>
  <c r="A31783" i="91"/>
  <c r="A31784" i="91"/>
  <c r="A31785" i="91"/>
  <c r="A31786" i="91"/>
  <c r="A31787" i="91"/>
  <c r="A31788" i="91"/>
  <c r="A31791" i="91"/>
  <c r="A31792" i="91"/>
  <c r="A31793" i="91"/>
  <c r="A31794" i="91"/>
  <c r="A31795" i="91"/>
  <c r="A31796" i="91"/>
  <c r="A31797" i="91"/>
  <c r="A31798" i="91"/>
  <c r="A31799" i="91"/>
  <c r="A31800" i="91"/>
  <c r="A31801" i="91"/>
  <c r="A31802" i="91"/>
  <c r="A31803" i="91"/>
  <c r="A31804" i="91"/>
  <c r="A31805" i="91"/>
  <c r="A31806" i="91"/>
  <c r="A31811" i="91"/>
  <c r="A31812" i="91"/>
  <c r="A31813" i="91"/>
  <c r="A31814" i="91"/>
  <c r="A31815" i="91"/>
  <c r="A31816" i="91"/>
  <c r="A31817" i="91"/>
  <c r="A31818" i="91"/>
  <c r="A31819" i="91"/>
  <c r="A31820" i="91"/>
  <c r="A31821" i="91"/>
  <c r="A31822" i="91"/>
  <c r="A31823" i="91"/>
  <c r="A31824" i="91"/>
  <c r="A31825" i="91"/>
  <c r="A31826" i="91"/>
  <c r="A31827" i="91"/>
  <c r="A31828" i="91"/>
  <c r="A31833" i="91"/>
  <c r="A31834" i="91"/>
  <c r="A31835" i="91"/>
  <c r="A31836" i="91"/>
  <c r="A31837" i="91"/>
  <c r="A31838" i="91"/>
  <c r="A31839" i="91"/>
  <c r="A31840" i="91"/>
  <c r="A31841" i="91"/>
  <c r="A31842" i="91"/>
  <c r="A31843" i="91"/>
  <c r="A31844" i="91"/>
  <c r="A31845" i="91"/>
  <c r="A31846" i="91"/>
  <c r="A31847" i="91"/>
  <c r="A31848" i="91"/>
  <c r="A31849" i="91"/>
  <c r="A31850" i="91"/>
  <c r="A31851" i="91"/>
  <c r="A31852" i="91"/>
  <c r="A31855" i="91"/>
  <c r="A31856" i="91"/>
  <c r="A31857" i="91"/>
  <c r="A31858" i="91"/>
  <c r="A31859" i="91"/>
  <c r="A31860" i="91"/>
  <c r="A31861" i="91"/>
  <c r="A31862" i="91"/>
  <c r="A31863" i="91"/>
  <c r="A31864" i="91"/>
  <c r="A31865" i="91"/>
  <c r="A31866" i="91"/>
  <c r="A31867" i="91"/>
  <c r="A31868" i="91"/>
  <c r="A31869" i="91"/>
  <c r="A31870" i="91"/>
  <c r="A31875" i="91"/>
  <c r="A31876" i="91"/>
  <c r="A31877" i="91"/>
  <c r="A31878" i="91"/>
  <c r="A31879" i="91"/>
  <c r="A31880" i="91"/>
  <c r="A31881" i="91"/>
  <c r="A31882" i="91"/>
  <c r="A31883" i="91"/>
  <c r="A31884" i="91"/>
  <c r="A31885" i="91"/>
  <c r="A31886" i="91"/>
  <c r="A31887" i="91"/>
  <c r="A31888" i="91"/>
  <c r="A31889" i="91"/>
  <c r="A31890" i="91"/>
  <c r="A31891" i="91"/>
  <c r="A31892" i="91"/>
  <c r="A31897" i="91"/>
  <c r="A31898" i="91"/>
  <c r="A31899" i="91"/>
  <c r="A31900" i="91"/>
  <c r="A31901" i="91"/>
  <c r="A31902" i="91"/>
  <c r="A31903" i="91"/>
  <c r="A31904" i="91"/>
  <c r="A31905" i="91"/>
  <c r="A31906" i="91"/>
  <c r="A31907" i="91"/>
  <c r="A31908" i="91"/>
  <c r="A31909" i="91"/>
  <c r="A31910" i="91"/>
  <c r="A31911" i="91"/>
  <c r="A31912" i="91"/>
  <c r="A31913" i="91"/>
  <c r="A31914" i="91"/>
  <c r="A31915" i="91"/>
  <c r="A31916" i="91"/>
  <c r="A31919" i="91"/>
  <c r="A31920" i="91"/>
  <c r="A31921" i="91"/>
  <c r="A31922" i="91"/>
  <c r="A31923" i="91"/>
  <c r="A31924" i="91"/>
  <c r="A31925" i="91"/>
  <c r="A31926" i="91"/>
  <c r="A31927" i="91"/>
  <c r="A31928" i="91"/>
  <c r="A31929" i="91"/>
  <c r="A31930" i="91"/>
  <c r="A31931" i="91"/>
  <c r="A31932" i="91"/>
  <c r="A31933" i="91"/>
  <c r="A31934" i="91"/>
  <c r="A31939" i="91"/>
  <c r="A31940" i="91"/>
  <c r="A31941" i="91"/>
  <c r="A31942" i="91"/>
  <c r="A31943" i="91"/>
  <c r="A31944" i="91"/>
  <c r="A31945" i="91"/>
  <c r="A31946" i="91"/>
  <c r="A31947" i="91"/>
  <c r="A31948" i="91"/>
  <c r="A31949" i="91"/>
  <c r="A31950" i="91"/>
  <c r="A31951" i="91"/>
  <c r="A31952" i="91"/>
  <c r="A31953" i="91"/>
  <c r="A31954" i="91"/>
  <c r="A31955" i="91"/>
  <c r="A31956" i="91"/>
  <c r="A31961" i="91"/>
  <c r="A31962" i="91"/>
  <c r="A31963" i="91"/>
  <c r="A31964" i="91"/>
  <c r="A31965" i="91"/>
  <c r="A31966" i="91"/>
  <c r="A31967" i="91"/>
  <c r="A31968" i="91"/>
  <c r="A31969" i="91"/>
  <c r="A31970" i="91"/>
  <c r="A31971" i="91"/>
  <c r="A31972" i="91"/>
  <c r="A31973" i="91"/>
  <c r="A31974" i="91"/>
  <c r="A31975" i="91"/>
  <c r="A31976" i="91"/>
  <c r="A31977" i="91"/>
  <c r="A31978" i="91"/>
  <c r="A31979" i="91"/>
  <c r="A31980" i="91"/>
  <c r="A31983" i="91"/>
  <c r="A31984" i="91"/>
  <c r="A31985" i="91"/>
  <c r="A31986" i="91"/>
  <c r="A31987" i="91"/>
  <c r="A31988" i="91"/>
  <c r="A31989" i="91"/>
  <c r="A31990" i="91"/>
  <c r="A31991" i="91"/>
  <c r="A31992" i="91"/>
  <c r="A31993" i="91"/>
  <c r="A31994" i="91"/>
  <c r="A31995" i="91"/>
  <c r="A31996" i="91"/>
  <c r="A31997" i="91"/>
  <c r="A31998" i="91"/>
  <c r="A32003" i="91"/>
  <c r="A32004" i="91"/>
  <c r="A32005" i="91"/>
  <c r="A32006" i="91"/>
  <c r="A32007" i="91"/>
  <c r="A32008" i="91"/>
  <c r="A32009" i="91"/>
  <c r="A32010" i="91"/>
  <c r="A32011" i="91"/>
  <c r="A32012" i="91"/>
  <c r="A32013" i="91"/>
  <c r="A32014" i="91"/>
  <c r="A32015" i="91"/>
  <c r="A32016" i="91"/>
  <c r="A32017" i="91"/>
  <c r="A32018" i="91"/>
  <c r="A32019" i="91"/>
  <c r="A32020" i="91"/>
  <c r="A32025" i="91"/>
  <c r="A32026" i="91"/>
  <c r="A32027" i="91"/>
  <c r="A32028" i="91"/>
  <c r="A32029" i="91"/>
  <c r="A32030" i="91"/>
  <c r="A32031" i="91"/>
  <c r="A32032" i="91"/>
  <c r="A32033" i="91"/>
  <c r="A32034" i="91"/>
  <c r="A32035" i="91"/>
  <c r="A32036" i="91"/>
  <c r="A32037" i="91"/>
  <c r="A32038" i="91"/>
  <c r="A32039" i="91"/>
  <c r="A32040" i="91"/>
  <c r="A32041" i="91"/>
  <c r="A32042" i="91"/>
  <c r="A32043" i="91"/>
  <c r="A32044" i="91"/>
  <c r="A32047" i="91"/>
  <c r="A32048" i="91"/>
  <c r="A32049" i="91"/>
  <c r="A32050" i="91"/>
  <c r="A32051" i="91"/>
  <c r="A32052" i="91"/>
  <c r="A32053" i="91"/>
  <c r="A32054" i="91"/>
  <c r="A32055" i="91"/>
  <c r="A32056" i="91"/>
  <c r="A32057" i="91"/>
  <c r="A32058" i="91"/>
  <c r="A32059" i="91"/>
  <c r="A32060" i="91"/>
  <c r="A32061" i="91"/>
  <c r="A32062" i="91"/>
  <c r="A32067" i="91"/>
  <c r="A32068" i="91"/>
  <c r="A32069" i="91"/>
  <c r="A32070" i="91"/>
  <c r="A32071" i="91"/>
  <c r="A32072" i="91"/>
  <c r="A32073" i="91"/>
  <c r="A32074" i="91"/>
  <c r="A32075" i="91"/>
  <c r="A32076" i="91"/>
  <c r="A32077" i="91"/>
  <c r="A32078" i="91"/>
  <c r="A32079" i="91"/>
  <c r="A32080" i="91"/>
  <c r="A32081" i="91"/>
  <c r="A32082" i="91"/>
  <c r="A32083" i="91"/>
  <c r="A32084" i="91"/>
  <c r="A32089" i="91"/>
  <c r="A32090" i="91"/>
  <c r="A32091" i="91"/>
  <c r="A32092" i="91"/>
  <c r="A32093" i="91"/>
  <c r="A32094" i="91"/>
  <c r="A32095" i="91"/>
  <c r="A32096" i="91"/>
  <c r="A32097" i="91"/>
  <c r="A32098" i="91"/>
  <c r="A32099" i="91"/>
  <c r="A32100" i="91"/>
  <c r="A32101" i="91"/>
  <c r="A32102" i="91"/>
  <c r="A32103" i="91"/>
  <c r="A32104" i="91"/>
  <c r="A32105" i="91"/>
  <c r="A32106" i="91"/>
  <c r="A32107" i="91"/>
  <c r="A32108" i="91"/>
  <c r="A32111" i="91"/>
  <c r="A32112" i="91"/>
  <c r="A32113" i="91"/>
  <c r="A32114" i="91"/>
  <c r="A32115" i="91"/>
  <c r="A32116" i="91"/>
  <c r="A32117" i="91"/>
  <c r="A32118" i="91"/>
  <c r="A32119" i="91"/>
  <c r="A32120" i="91"/>
  <c r="A32121" i="91"/>
  <c r="A32122" i="91"/>
  <c r="A32123" i="91"/>
  <c r="A32124" i="91"/>
  <c r="A32125" i="91"/>
  <c r="A32126" i="91"/>
  <c r="A32131" i="91"/>
  <c r="A32132" i="91"/>
  <c r="A32133" i="91"/>
  <c r="A32134" i="91"/>
  <c r="A32135" i="91"/>
  <c r="A32136" i="91"/>
  <c r="A32137" i="91"/>
  <c r="A32138" i="91"/>
  <c r="A32139" i="91"/>
  <c r="A32140" i="91"/>
  <c r="A32141" i="91"/>
  <c r="A32142" i="91"/>
  <c r="A32143" i="91"/>
  <c r="A32144" i="91"/>
  <c r="A32145" i="91"/>
  <c r="A32146" i="91"/>
  <c r="A32147" i="91"/>
  <c r="A32148" i="91"/>
  <c r="A32153" i="91"/>
  <c r="A32154" i="91"/>
  <c r="A32155" i="91"/>
  <c r="A32156" i="91"/>
  <c r="A32157" i="91"/>
  <c r="A32158" i="91"/>
  <c r="A32159" i="91"/>
  <c r="A32160" i="91"/>
  <c r="A32161" i="91"/>
  <c r="A32162" i="91"/>
  <c r="A32163" i="91"/>
  <c r="A32164" i="91"/>
  <c r="A32165" i="91"/>
  <c r="A32166" i="91"/>
  <c r="A32167" i="91"/>
  <c r="A32168" i="91"/>
  <c r="A32169" i="91"/>
  <c r="A32170" i="91"/>
  <c r="A32171" i="91"/>
  <c r="A32172" i="91"/>
  <c r="A32175" i="91"/>
  <c r="A32176" i="91"/>
  <c r="A32177" i="91"/>
  <c r="A32178" i="91"/>
  <c r="A32179" i="91"/>
  <c r="A32180" i="91"/>
  <c r="A32181" i="91"/>
  <c r="A32182" i="91"/>
  <c r="A32183" i="91"/>
  <c r="A32184" i="91"/>
  <c r="A32185" i="91"/>
  <c r="A32186" i="91"/>
  <c r="A32187" i="91"/>
  <c r="A32188" i="91"/>
  <c r="A32189" i="91"/>
  <c r="A32190" i="91"/>
  <c r="A32195" i="91"/>
  <c r="A32196" i="91"/>
  <c r="A32197" i="91"/>
  <c r="A32198" i="91"/>
  <c r="A32199" i="91"/>
  <c r="A32200" i="91"/>
  <c r="A32201" i="91"/>
  <c r="A32202" i="91"/>
  <c r="A32203" i="91"/>
  <c r="A32204" i="91"/>
  <c r="A32205" i="91"/>
  <c r="A32206" i="91"/>
  <c r="A32207" i="91"/>
  <c r="A32208" i="91"/>
  <c r="A32209" i="91"/>
  <c r="A32210" i="91"/>
  <c r="A32211" i="91"/>
  <c r="A32212" i="91"/>
  <c r="A32217" i="91"/>
  <c r="A32218" i="91"/>
  <c r="A32219" i="91"/>
  <c r="A32220" i="91"/>
  <c r="A32221" i="91"/>
  <c r="A32222" i="91"/>
  <c r="A32223" i="91"/>
  <c r="A32224" i="91"/>
  <c r="A32225" i="91"/>
  <c r="A32226" i="91"/>
  <c r="A32227" i="91"/>
  <c r="A32228" i="91"/>
  <c r="A32229" i="91"/>
  <c r="A32230" i="91"/>
  <c r="A32231" i="91"/>
  <c r="A32232" i="91"/>
  <c r="A32233" i="91"/>
  <c r="A32234" i="91"/>
  <c r="A32235" i="91"/>
  <c r="A32236" i="91"/>
  <c r="A32239" i="91"/>
  <c r="A32240" i="91"/>
  <c r="A32241" i="91"/>
  <c r="A32242" i="91"/>
  <c r="A32243" i="91"/>
  <c r="A32244" i="91"/>
  <c r="A32245" i="91"/>
  <c r="A32246" i="91"/>
  <c r="A32247" i="91"/>
  <c r="A32248" i="91"/>
  <c r="A32249" i="91"/>
  <c r="A32250" i="91"/>
  <c r="A32251" i="91"/>
  <c r="A32252" i="91"/>
  <c r="A32253" i="91"/>
  <c r="A32254" i="91"/>
  <c r="A32259" i="91"/>
  <c r="A32260" i="91"/>
  <c r="A32261" i="91"/>
  <c r="A32262" i="91"/>
  <c r="A32263" i="91"/>
  <c r="A32264" i="91"/>
  <c r="A32265" i="91"/>
  <c r="A32266" i="91"/>
  <c r="A32267" i="91"/>
  <c r="A32268" i="91"/>
  <c r="A32269" i="91"/>
  <c r="A32270" i="91"/>
  <c r="A32271" i="91"/>
  <c r="A32272" i="91"/>
  <c r="A32273" i="91"/>
  <c r="A32274" i="91"/>
  <c r="A32275" i="91"/>
  <c r="A32276" i="91"/>
  <c r="A32281" i="91"/>
  <c r="A32282" i="91"/>
  <c r="A32283" i="91"/>
  <c r="A32284" i="91"/>
  <c r="A32285" i="91"/>
  <c r="A32286" i="91"/>
  <c r="A32287" i="91"/>
  <c r="A32288" i="91"/>
  <c r="A32289" i="91"/>
  <c r="A32290" i="91"/>
  <c r="A32291" i="91"/>
  <c r="A32292" i="91"/>
  <c r="A32293" i="91"/>
  <c r="A32294" i="91"/>
  <c r="A32295" i="91"/>
  <c r="A32296" i="91"/>
  <c r="A32297" i="91"/>
  <c r="A32298" i="91"/>
  <c r="A32299" i="91"/>
  <c r="A32300" i="91"/>
  <c r="A32303" i="91"/>
  <c r="A32304" i="91"/>
  <c r="A32305" i="91"/>
  <c r="A32306" i="91"/>
  <c r="A32307" i="91"/>
  <c r="A32308" i="91"/>
  <c r="A32309" i="91"/>
  <c r="A32310" i="91"/>
  <c r="A32311" i="91"/>
  <c r="A32312" i="91"/>
  <c r="A32313" i="91"/>
  <c r="A32314" i="91"/>
  <c r="A32315" i="91"/>
  <c r="A32316" i="91"/>
  <c r="A32317" i="91"/>
  <c r="A32318" i="91"/>
  <c r="A32323" i="91"/>
  <c r="A32324" i="91"/>
  <c r="A32325" i="91"/>
  <c r="A32326" i="91"/>
  <c r="A32327" i="91"/>
  <c r="A32328" i="91"/>
  <c r="A32329" i="91"/>
  <c r="A32330" i="91"/>
  <c r="A32331" i="91"/>
  <c r="A32332" i="91"/>
  <c r="A32333" i="91"/>
  <c r="A32334" i="91"/>
  <c r="A32335" i="91"/>
  <c r="A32336" i="91"/>
  <c r="A32337" i="91"/>
  <c r="A32338" i="91"/>
  <c r="A32339" i="91"/>
  <c r="A32340" i="91"/>
  <c r="A32345" i="91"/>
  <c r="A32346" i="91"/>
  <c r="A32347" i="91"/>
  <c r="A32348" i="91"/>
  <c r="A32349" i="91"/>
  <c r="A32350" i="91"/>
  <c r="A32351" i="91"/>
  <c r="A32352" i="91"/>
  <c r="A32353" i="91"/>
  <c r="A32354" i="91"/>
  <c r="A32355" i="91"/>
  <c r="A32356" i="91"/>
  <c r="A32357" i="91"/>
  <c r="A32358" i="91"/>
  <c r="A32359" i="91"/>
  <c r="A32360" i="91"/>
  <c r="A32361" i="91"/>
  <c r="A32362" i="91"/>
  <c r="A32363" i="91"/>
  <c r="A32364" i="91"/>
  <c r="A32367" i="91"/>
  <c r="A32368" i="91"/>
  <c r="A32369" i="91"/>
  <c r="A32370" i="91"/>
  <c r="A32371" i="91"/>
  <c r="A32372" i="91"/>
  <c r="A32373" i="91"/>
  <c r="A32374" i="91"/>
  <c r="A32375" i="91"/>
  <c r="A32376" i="91"/>
  <c r="A32377" i="91"/>
  <c r="A32378" i="91"/>
  <c r="A32379" i="91"/>
  <c r="A32380" i="91"/>
  <c r="A32381" i="91"/>
  <c r="A32382" i="91"/>
  <c r="A32387" i="91"/>
  <c r="A32388" i="91"/>
  <c r="A32389" i="91"/>
  <c r="A32390" i="91"/>
  <c r="A32391" i="91"/>
  <c r="A32392" i="91"/>
  <c r="A32393" i="91"/>
  <c r="A32394" i="91"/>
  <c r="A32395" i="91"/>
  <c r="A32396" i="91"/>
  <c r="A32397" i="91"/>
  <c r="A32398" i="91"/>
  <c r="A32399" i="91"/>
  <c r="A32400" i="91"/>
  <c r="A32401" i="91"/>
  <c r="A32402" i="91"/>
  <c r="A32403" i="91"/>
  <c r="A32404" i="91"/>
  <c r="A32409" i="91"/>
  <c r="A32410" i="91"/>
  <c r="A32411" i="91"/>
  <c r="A32412" i="91"/>
  <c r="A32413" i="91"/>
  <c r="A32414" i="91"/>
  <c r="A32415" i="91"/>
  <c r="A32416" i="91"/>
  <c r="A32417" i="91"/>
  <c r="A32418" i="91"/>
  <c r="A32419" i="91"/>
  <c r="A32420" i="91"/>
  <c r="A32421" i="91"/>
  <c r="A32422" i="91"/>
  <c r="A32423" i="91"/>
  <c r="A32424" i="91"/>
  <c r="A32425" i="91"/>
  <c r="A32426" i="91"/>
  <c r="A32427" i="91"/>
  <c r="A32428" i="91"/>
  <c r="A32431" i="91"/>
  <c r="A32432" i="91"/>
  <c r="A32433" i="91"/>
  <c r="A32434" i="91"/>
  <c r="A32435" i="91"/>
  <c r="A32436" i="91"/>
  <c r="A32437" i="91"/>
  <c r="A32438" i="91"/>
  <c r="A32439" i="91"/>
  <c r="A32440" i="91"/>
  <c r="A32441" i="91"/>
  <c r="A32442" i="91"/>
  <c r="A32443" i="91"/>
  <c r="A32444" i="91"/>
  <c r="A32445" i="91"/>
  <c r="A32446" i="91"/>
  <c r="A32451" i="91"/>
  <c r="A32452" i="91"/>
  <c r="A32453" i="91"/>
  <c r="A32454" i="91"/>
  <c r="A32455" i="91"/>
  <c r="A32456" i="91"/>
  <c r="A32457" i="91"/>
  <c r="A32458" i="91"/>
  <c r="A32459" i="91"/>
  <c r="A32460" i="91"/>
  <c r="A32461" i="91"/>
  <c r="A32462" i="91"/>
  <c r="A32463" i="91"/>
  <c r="A32464" i="91"/>
  <c r="A32465" i="91"/>
  <c r="A32466" i="91"/>
  <c r="A32467" i="91"/>
  <c r="A32468" i="91"/>
  <c r="A32473" i="91"/>
  <c r="A32474" i="91"/>
  <c r="A32475" i="91"/>
  <c r="A32476" i="91"/>
  <c r="A32477" i="91"/>
  <c r="A32478" i="91"/>
  <c r="A32479" i="91"/>
  <c r="A32480" i="91"/>
  <c r="A32481" i="91"/>
  <c r="A32482" i="91"/>
  <c r="A32483" i="91"/>
  <c r="A32484" i="91"/>
  <c r="A32485" i="91"/>
  <c r="A32486" i="91"/>
  <c r="A32487" i="91"/>
  <c r="A32488" i="91"/>
  <c r="A32489" i="91"/>
  <c r="A32490" i="91"/>
  <c r="A32491" i="91"/>
  <c r="A32492" i="91"/>
  <c r="A32495" i="91"/>
  <c r="A32496" i="91"/>
  <c r="A32497" i="91"/>
  <c r="A32498" i="91"/>
  <c r="A32499" i="91"/>
  <c r="A32500" i="91"/>
  <c r="A32501" i="91"/>
  <c r="A32502" i="91"/>
  <c r="A32503" i="91"/>
  <c r="A32504" i="91"/>
  <c r="A32505" i="91"/>
  <c r="A32506" i="91"/>
  <c r="A32507" i="91"/>
  <c r="A32508" i="91"/>
  <c r="A32509" i="91"/>
  <c r="A32510" i="91"/>
  <c r="A32515" i="91"/>
  <c r="A32516" i="91"/>
  <c r="A32517" i="91"/>
  <c r="A32518" i="91"/>
  <c r="A32519" i="91"/>
  <c r="A32520" i="91"/>
  <c r="A32521" i="91"/>
  <c r="A32522" i="91"/>
  <c r="A32523" i="91"/>
  <c r="A32524" i="91"/>
  <c r="A32525" i="91"/>
  <c r="A32526" i="91"/>
  <c r="A32527" i="91"/>
  <c r="A32528" i="91"/>
  <c r="A32529" i="91"/>
  <c r="A32530" i="91"/>
  <c r="A32531" i="91"/>
  <c r="A32532" i="91"/>
  <c r="A32537" i="91"/>
  <c r="A32538" i="91"/>
  <c r="A32539" i="91"/>
  <c r="A32540" i="91"/>
  <c r="A32541" i="91"/>
  <c r="A32542" i="91"/>
  <c r="A32543" i="91"/>
  <c r="A32544" i="91"/>
  <c r="A32545" i="91"/>
  <c r="A32546" i="91"/>
  <c r="A32547" i="91"/>
  <c r="A32548" i="91"/>
  <c r="A32549" i="91"/>
  <c r="A32550" i="91"/>
  <c r="A32551" i="91"/>
  <c r="A32552" i="91"/>
  <c r="A32553" i="91"/>
  <c r="A32554" i="91"/>
  <c r="A32555" i="91"/>
  <c r="A32556" i="91"/>
  <c r="A32559" i="91"/>
  <c r="A32560" i="91"/>
  <c r="A32561" i="91"/>
  <c r="A32562" i="91"/>
  <c r="A32563" i="91"/>
  <c r="A32564" i="91"/>
  <c r="A32565" i="91"/>
  <c r="A32566" i="91"/>
  <c r="A32567" i="91"/>
  <c r="A32568" i="91"/>
  <c r="A32569" i="91"/>
  <c r="A32570" i="91"/>
  <c r="A32571" i="91"/>
  <c r="A32572" i="91"/>
  <c r="A32573" i="91"/>
  <c r="A32574" i="91"/>
  <c r="A32579" i="91"/>
  <c r="A32580" i="91"/>
  <c r="A32581" i="91"/>
  <c r="A32582" i="91"/>
  <c r="A32583" i="91"/>
  <c r="A32584" i="91"/>
  <c r="A32585" i="91"/>
  <c r="A32586" i="91"/>
  <c r="A32587" i="91"/>
  <c r="A32588" i="91"/>
  <c r="A32589" i="91"/>
  <c r="A32590" i="91"/>
  <c r="A32591" i="91"/>
  <c r="A32592" i="91"/>
  <c r="A32593" i="91"/>
  <c r="A32594" i="91"/>
  <c r="A32595" i="91"/>
  <c r="A32596" i="91"/>
  <c r="A32601" i="91"/>
  <c r="A32602" i="91"/>
  <c r="A32603" i="91"/>
  <c r="A32604" i="91"/>
  <c r="A32605" i="91"/>
  <c r="A32606" i="91"/>
  <c r="A32607" i="91"/>
  <c r="A32608" i="91"/>
  <c r="A32609" i="91"/>
  <c r="A32610" i="91"/>
  <c r="A32611" i="91"/>
  <c r="A32612" i="91"/>
  <c r="A32613" i="91"/>
  <c r="A32614" i="91"/>
  <c r="A32615" i="91"/>
  <c r="A32616" i="91"/>
  <c r="A32617" i="91"/>
  <c r="A32618" i="91"/>
  <c r="A32619" i="91"/>
  <c r="A32620" i="91"/>
  <c r="A32623" i="91"/>
  <c r="A32624" i="91"/>
  <c r="A32625" i="91"/>
  <c r="A32626" i="91"/>
  <c r="A32627" i="91"/>
  <c r="A32628" i="91"/>
  <c r="A32629" i="91"/>
  <c r="A32630" i="91"/>
  <c r="A32631" i="91"/>
  <c r="A32632" i="91"/>
  <c r="A32633" i="91"/>
  <c r="A32634" i="91"/>
  <c r="A32635" i="91"/>
  <c r="A32636" i="91"/>
  <c r="A32637" i="91"/>
  <c r="A32638" i="91"/>
  <c r="A32643" i="91"/>
  <c r="A32644" i="91"/>
  <c r="A32645" i="91"/>
  <c r="A32646" i="91"/>
  <c r="A32647" i="91"/>
  <c r="A32648" i="91"/>
  <c r="A32649" i="91"/>
  <c r="A32650" i="91"/>
  <c r="A32651" i="91"/>
  <c r="A32652" i="91"/>
  <c r="A32653" i="91"/>
  <c r="A32654" i="91"/>
  <c r="A32655" i="91"/>
  <c r="A32656" i="91"/>
  <c r="A32657" i="91"/>
  <c r="A32658" i="91"/>
  <c r="A32659" i="91"/>
  <c r="A32660" i="91"/>
  <c r="A32665" i="91"/>
  <c r="A32666" i="91"/>
  <c r="A32667" i="91"/>
  <c r="A32668" i="91"/>
  <c r="A32669" i="91"/>
  <c r="A32670" i="91"/>
  <c r="A32671" i="91"/>
  <c r="A32672" i="91"/>
  <c r="A32673" i="91"/>
  <c r="A32674" i="91"/>
  <c r="A32675" i="91"/>
  <c r="A32676" i="91"/>
  <c r="A32677" i="91"/>
  <c r="A32678" i="91"/>
  <c r="A32679" i="91"/>
  <c r="A32680" i="91"/>
  <c r="A32681" i="91"/>
  <c r="A32682" i="91"/>
  <c r="A32683" i="91"/>
  <c r="A32684" i="91"/>
  <c r="A32687" i="91"/>
  <c r="A32688" i="91"/>
  <c r="A32689" i="91"/>
  <c r="A32690" i="91"/>
  <c r="A32691" i="91"/>
  <c r="A32692" i="91"/>
  <c r="A32693" i="91"/>
  <c r="A32694" i="91"/>
  <c r="A32695" i="91"/>
  <c r="A32696" i="91"/>
  <c r="A32697" i="91"/>
  <c r="A32698" i="91"/>
  <c r="A32699" i="91"/>
  <c r="A32700" i="91"/>
  <c r="A32701" i="91"/>
  <c r="A32702" i="91"/>
  <c r="A32707" i="91"/>
  <c r="A32708" i="91"/>
  <c r="A32709" i="91"/>
  <c r="A32710" i="91"/>
  <c r="A32711" i="91"/>
  <c r="A32712" i="91"/>
  <c r="A32713" i="91"/>
  <c r="A32714" i="91"/>
  <c r="A32715" i="91"/>
  <c r="A32716" i="91"/>
  <c r="A32717" i="91"/>
  <c r="A32718" i="91"/>
  <c r="A32719" i="91"/>
  <c r="A32720" i="91"/>
  <c r="A32721" i="91"/>
  <c r="A32722" i="91"/>
  <c r="A32723" i="91"/>
  <c r="A32724" i="91"/>
  <c r="A32729" i="91"/>
  <c r="A32730" i="91"/>
  <c r="A32731" i="91"/>
  <c r="A32732" i="91"/>
  <c r="A32733" i="91"/>
  <c r="A32734" i="91"/>
  <c r="A32735" i="91"/>
  <c r="A32736" i="91"/>
  <c r="A32737" i="91"/>
  <c r="A32738" i="91"/>
  <c r="A32739" i="91"/>
  <c r="A32740" i="91"/>
  <c r="A32741" i="91"/>
  <c r="A32742" i="91"/>
  <c r="A32743" i="91"/>
  <c r="A32744" i="91"/>
  <c r="A32745" i="91"/>
  <c r="A32746" i="91"/>
  <c r="A32747" i="91"/>
  <c r="A32748" i="91"/>
  <c r="A32751" i="91"/>
  <c r="A32752" i="91"/>
  <c r="A32753" i="91"/>
  <c r="A32754" i="91"/>
  <c r="A32755" i="91"/>
  <c r="A32756" i="91"/>
  <c r="A32757" i="91"/>
  <c r="A32758" i="91"/>
  <c r="A32759" i="91"/>
  <c r="A32760" i="91"/>
  <c r="A32761" i="91"/>
  <c r="A32762" i="91"/>
  <c r="A32763" i="91"/>
  <c r="A32764" i="91"/>
  <c r="A32765" i="91"/>
  <c r="A32766" i="91"/>
  <c r="A32771" i="91"/>
  <c r="A32772" i="91"/>
  <c r="A32773" i="91"/>
  <c r="A32774" i="91"/>
  <c r="A32775" i="91"/>
  <c r="A32776" i="91"/>
  <c r="A32777" i="91"/>
  <c r="A32778" i="91"/>
  <c r="A32779" i="91"/>
  <c r="A32780" i="91"/>
  <c r="A32781" i="91"/>
  <c r="A32782" i="91"/>
  <c r="A32783" i="91"/>
  <c r="A32784" i="91"/>
  <c r="A32785" i="91"/>
  <c r="A32786" i="91"/>
  <c r="A32787" i="91"/>
  <c r="A32788" i="91"/>
  <c r="A32793" i="91"/>
  <c r="A32794" i="91"/>
  <c r="A32795" i="91"/>
  <c r="A32796" i="91"/>
  <c r="A32797" i="91"/>
  <c r="A32798" i="91"/>
  <c r="A32799" i="91"/>
  <c r="A32800" i="91"/>
  <c r="A32801" i="91"/>
  <c r="A32802" i="91"/>
  <c r="A32803" i="91"/>
  <c r="A32804" i="91"/>
  <c r="A32805" i="91"/>
  <c r="A32806" i="91"/>
  <c r="A32807" i="91"/>
  <c r="A32808" i="91"/>
  <c r="A32809" i="91"/>
  <c r="A32810" i="91"/>
  <c r="A32811" i="91"/>
  <c r="A32812" i="91"/>
  <c r="A32815" i="91"/>
  <c r="A32816" i="91"/>
  <c r="A32817" i="91"/>
  <c r="A32818" i="91"/>
  <c r="A32819" i="91"/>
  <c r="A32820" i="91"/>
  <c r="A32821" i="91"/>
  <c r="A32822" i="91"/>
  <c r="A32823" i="91"/>
  <c r="A32824" i="91"/>
  <c r="A32825" i="91"/>
  <c r="A32826" i="91"/>
  <c r="A32827" i="91"/>
  <c r="A32828" i="91"/>
  <c r="A32829" i="91"/>
  <c r="A32830" i="91"/>
  <c r="A32835" i="91"/>
  <c r="A32836" i="91"/>
  <c r="A32837" i="91"/>
  <c r="A32838" i="91"/>
  <c r="A32839" i="91"/>
  <c r="A32840" i="91"/>
  <c r="A32841" i="91"/>
  <c r="A32842" i="91"/>
  <c r="A32843" i="91"/>
  <c r="A32844" i="91"/>
  <c r="A32845" i="91"/>
  <c r="A32846" i="91"/>
  <c r="A32847" i="91"/>
  <c r="A32848" i="91"/>
  <c r="A32849" i="91"/>
  <c r="A32850" i="91"/>
  <c r="A32851" i="91"/>
  <c r="A32852" i="91"/>
  <c r="A32857" i="91"/>
  <c r="A32858" i="91"/>
  <c r="A32859" i="91"/>
  <c r="A32860" i="91"/>
  <c r="A32861" i="91"/>
  <c r="A32862" i="91"/>
  <c r="A32863" i="91"/>
  <c r="A32864" i="91"/>
  <c r="A32865" i="91"/>
  <c r="A32866" i="91"/>
  <c r="A32867" i="91"/>
  <c r="A32868" i="91"/>
  <c r="A32869" i="91"/>
  <c r="A32870" i="91"/>
  <c r="A32871" i="91"/>
  <c r="A32872" i="91"/>
  <c r="A32873" i="91"/>
  <c r="A32874" i="91"/>
  <c r="A32875" i="91"/>
  <c r="A32876" i="91"/>
  <c r="A32879" i="91"/>
  <c r="A32880" i="91"/>
  <c r="A32881" i="91"/>
  <c r="A32882" i="91"/>
  <c r="A32883" i="91"/>
  <c r="A32884" i="91"/>
  <c r="A32885" i="91"/>
  <c r="A32886" i="91"/>
  <c r="A32887" i="91"/>
  <c r="A32888" i="91"/>
  <c r="A32889" i="91"/>
  <c r="A32890" i="91"/>
  <c r="A32891" i="91"/>
  <c r="A32892" i="91"/>
  <c r="A32893" i="91"/>
  <c r="A32894" i="91"/>
  <c r="A32899" i="91"/>
  <c r="A32900" i="91"/>
  <c r="A32901" i="91"/>
  <c r="A32902" i="91"/>
  <c r="A32903" i="91"/>
  <c r="A32904" i="91"/>
  <c r="A32905" i="91"/>
  <c r="A32906" i="91"/>
  <c r="A32907" i="91"/>
  <c r="A32908" i="91"/>
  <c r="A32909" i="91"/>
  <c r="A32910" i="91"/>
  <c r="A32911" i="91"/>
  <c r="A32912" i="91"/>
  <c r="A32913" i="91"/>
  <c r="A32914" i="91"/>
  <c r="A32915" i="91"/>
  <c r="A32916" i="91"/>
  <c r="A32921" i="91"/>
  <c r="A32922" i="91"/>
  <c r="A32923" i="91"/>
  <c r="A32924" i="91"/>
  <c r="A32925" i="91"/>
  <c r="A32926" i="91"/>
  <c r="A32927" i="91"/>
  <c r="A32928" i="91"/>
  <c r="A32929" i="91"/>
  <c r="A32930" i="91"/>
  <c r="A32931" i="91"/>
  <c r="A32932" i="91"/>
  <c r="A32933" i="91"/>
  <c r="A32934" i="91"/>
  <c r="A32935" i="91"/>
  <c r="A32936" i="91"/>
  <c r="A32937" i="91"/>
  <c r="A32938" i="91"/>
  <c r="A32939" i="91"/>
  <c r="A32940" i="91"/>
  <c r="A32943" i="91"/>
  <c r="A32944" i="91"/>
  <c r="A32945" i="91"/>
  <c r="A32946" i="91"/>
  <c r="A32947" i="91"/>
  <c r="A32948" i="91"/>
  <c r="A32949" i="91"/>
  <c r="A32950" i="91"/>
  <c r="A32951" i="91"/>
  <c r="A32952" i="91"/>
  <c r="A32953" i="91"/>
  <c r="A32954" i="91"/>
  <c r="A32955" i="91"/>
  <c r="A32956" i="91"/>
  <c r="A32957" i="91"/>
  <c r="A32958" i="91"/>
  <c r="A32963" i="91"/>
  <c r="A32964" i="91"/>
  <c r="A32965" i="91"/>
  <c r="A32966" i="91"/>
  <c r="A32967" i="91"/>
  <c r="A32968" i="91"/>
  <c r="A32969" i="91"/>
  <c r="A32970" i="91"/>
  <c r="A32971" i="91"/>
  <c r="A32972" i="91"/>
  <c r="A32973" i="91"/>
  <c r="A32974" i="91"/>
  <c r="A32975" i="91"/>
  <c r="A32976" i="91"/>
  <c r="A32977" i="91"/>
  <c r="A32978" i="91"/>
  <c r="A32979" i="91"/>
  <c r="A32980" i="91"/>
  <c r="A32985" i="91"/>
  <c r="A32986" i="91"/>
  <c r="A32987" i="91"/>
  <c r="A32988" i="91"/>
  <c r="A32989" i="91"/>
  <c r="A32990" i="91"/>
  <c r="A32991" i="91"/>
  <c r="A32992" i="91"/>
  <c r="A32993" i="91"/>
  <c r="A32994" i="91"/>
  <c r="A32995" i="91"/>
  <c r="A32996" i="91"/>
  <c r="A32997" i="91"/>
  <c r="A32998" i="91"/>
  <c r="A32999" i="91"/>
  <c r="A33000" i="91"/>
  <c r="A33001" i="91"/>
  <c r="A33002" i="91"/>
  <c r="A33003" i="91"/>
  <c r="A33004" i="91"/>
  <c r="A33007" i="91"/>
  <c r="A33008" i="91"/>
  <c r="A33009" i="91"/>
  <c r="A33010" i="91"/>
  <c r="A33011" i="91"/>
  <c r="A33012" i="91"/>
  <c r="A33013" i="91"/>
  <c r="A33014" i="91"/>
  <c r="A33015" i="91"/>
  <c r="A33016" i="91"/>
  <c r="A33017" i="91"/>
  <c r="A33018" i="91"/>
  <c r="A33019" i="91"/>
  <c r="A33020" i="91"/>
  <c r="A33021" i="91"/>
  <c r="A33022" i="91"/>
  <c r="A33027" i="91"/>
  <c r="A33028" i="91"/>
  <c r="A33029" i="91"/>
  <c r="A33030" i="91"/>
  <c r="A33031" i="91"/>
  <c r="A33032" i="91"/>
  <c r="A33033" i="91"/>
  <c r="A33034" i="91"/>
  <c r="A33035" i="91"/>
  <c r="A33036" i="91"/>
  <c r="A33037" i="91"/>
  <c r="A33038" i="91"/>
  <c r="A33039" i="91"/>
  <c r="A33040" i="91"/>
  <c r="A33041" i="91"/>
  <c r="A33042" i="91"/>
  <c r="A33043" i="91"/>
  <c r="A33044" i="91"/>
  <c r="A33049" i="91"/>
  <c r="A33050" i="91"/>
  <c r="A33051" i="91"/>
  <c r="A33052" i="91"/>
  <c r="A33053" i="91"/>
  <c r="A33054" i="91"/>
  <c r="A33055" i="91"/>
  <c r="A33056" i="91"/>
  <c r="A33057" i="91"/>
  <c r="A33058" i="91"/>
  <c r="A33059" i="91"/>
  <c r="A33060" i="91"/>
  <c r="A33061" i="91"/>
  <c r="A33062" i="91"/>
  <c r="A33063" i="91"/>
  <c r="A33064" i="91"/>
  <c r="A33065" i="91"/>
  <c r="A33066" i="91"/>
  <c r="A33067" i="91"/>
  <c r="A33068" i="91"/>
  <c r="A33071" i="91"/>
  <c r="A33072" i="91"/>
  <c r="A33073" i="91"/>
  <c r="A33074" i="91"/>
  <c r="A33075" i="91"/>
  <c r="A33076" i="91"/>
  <c r="A33077" i="91"/>
  <c r="A33078" i="91"/>
  <c r="A33079" i="91"/>
  <c r="A33080" i="91"/>
  <c r="A33081" i="91"/>
  <c r="A33082" i="91"/>
  <c r="A33083" i="91"/>
  <c r="A33084" i="91"/>
  <c r="A33085" i="91"/>
  <c r="A33086" i="91"/>
  <c r="A33091" i="91"/>
  <c r="A33092" i="91"/>
  <c r="A33093" i="91"/>
  <c r="A33094" i="91"/>
  <c r="A33095" i="91"/>
  <c r="A33096" i="91"/>
  <c r="A33097" i="91"/>
  <c r="A33098" i="91"/>
  <c r="A33099" i="91"/>
  <c r="A33100" i="91"/>
  <c r="A33101" i="91"/>
  <c r="A33102" i="91"/>
  <c r="A33103" i="91"/>
  <c r="A33104" i="91"/>
  <c r="A33105" i="91"/>
  <c r="A33106" i="91"/>
  <c r="A33107" i="91"/>
  <c r="A33108" i="91"/>
  <c r="A33113" i="91"/>
  <c r="A33114" i="91"/>
  <c r="A33115" i="91"/>
  <c r="A33116" i="91"/>
  <c r="A33117" i="91"/>
  <c r="A33118" i="91"/>
  <c r="A33119" i="91"/>
  <c r="A33120" i="91"/>
  <c r="A33121" i="91"/>
  <c r="A33122" i="91"/>
  <c r="A33123" i="91"/>
  <c r="A33124" i="91"/>
  <c r="A33125" i="91"/>
  <c r="A33126" i="91"/>
  <c r="A33127" i="91"/>
  <c r="A33128" i="91"/>
  <c r="A33129" i="91"/>
  <c r="A33130" i="91"/>
  <c r="A33131" i="91"/>
  <c r="A33132" i="91"/>
  <c r="A33135" i="91"/>
  <c r="A33136" i="91"/>
  <c r="A33137" i="91"/>
  <c r="A33138" i="91"/>
  <c r="A33139" i="91"/>
  <c r="A33140" i="91"/>
  <c r="A33141" i="91"/>
  <c r="A33142" i="91"/>
  <c r="A33143" i="91"/>
  <c r="A33144" i="91"/>
  <c r="A33145" i="91"/>
  <c r="A33146" i="91"/>
  <c r="A33147" i="91"/>
  <c r="A33148" i="91"/>
  <c r="A33149" i="91"/>
  <c r="A33150" i="91"/>
  <c r="A33155" i="91"/>
  <c r="A33156" i="91"/>
  <c r="A33157" i="91"/>
  <c r="A33158" i="91"/>
  <c r="A33159" i="91"/>
  <c r="A33160" i="91"/>
  <c r="A33161" i="91"/>
  <c r="A33162" i="91"/>
  <c r="A33163" i="91"/>
  <c r="A33164" i="91"/>
  <c r="A33165" i="91"/>
  <c r="A33166" i="91"/>
  <c r="A33167" i="91"/>
  <c r="A33168" i="91"/>
  <c r="A33169" i="91"/>
  <c r="A33170" i="91"/>
  <c r="A33171" i="91"/>
  <c r="A33172" i="91"/>
  <c r="A33177" i="91"/>
  <c r="A33178" i="91"/>
  <c r="A33179" i="91"/>
  <c r="A33180" i="91"/>
  <c r="A33181" i="91"/>
  <c r="A33182" i="91"/>
  <c r="A33183" i="91"/>
  <c r="A33184" i="91"/>
  <c r="A33185" i="91"/>
  <c r="A33186" i="91"/>
  <c r="A33187" i="91"/>
  <c r="A33188" i="91"/>
  <c r="A33189" i="91"/>
  <c r="A33190" i="91"/>
  <c r="A33191" i="91"/>
  <c r="A33192" i="91"/>
  <c r="A33193" i="91"/>
  <c r="A33194" i="91"/>
  <c r="A33195" i="91"/>
  <c r="A33196" i="91"/>
  <c r="A33199" i="91"/>
  <c r="A33200" i="91"/>
  <c r="A33201" i="91"/>
  <c r="A33202" i="91"/>
  <c r="A33203" i="91"/>
  <c r="A33204" i="91"/>
  <c r="A33205" i="91"/>
  <c r="A33206" i="91"/>
  <c r="A33207" i="91"/>
  <c r="A33208" i="91"/>
  <c r="A33209" i="91"/>
  <c r="A33210" i="91"/>
  <c r="A33211" i="91"/>
  <c r="A33212" i="91"/>
  <c r="A33213" i="91"/>
  <c r="A33214" i="91"/>
  <c r="A33219" i="91"/>
  <c r="A33220" i="91"/>
  <c r="A33221" i="91"/>
  <c r="A33222" i="91"/>
  <c r="A33223" i="91"/>
  <c r="A33224" i="91"/>
  <c r="A33225" i="91"/>
  <c r="A33226" i="91"/>
  <c r="A33227" i="91"/>
  <c r="A33228" i="91"/>
  <c r="A33229" i="91"/>
  <c r="A33230" i="91"/>
  <c r="A33231" i="91"/>
  <c r="A33232" i="91"/>
  <c r="A33233" i="91"/>
  <c r="A33234" i="91"/>
  <c r="A33235" i="91"/>
  <c r="A33236" i="91"/>
  <c r="A33241" i="91"/>
  <c r="A33242" i="91"/>
  <c r="A33243" i="91"/>
  <c r="A33244" i="91"/>
  <c r="A33245" i="91"/>
  <c r="A33246" i="91"/>
  <c r="A33247" i="91"/>
  <c r="A33248" i="91"/>
  <c r="A33249" i="91"/>
  <c r="A33250" i="91"/>
  <c r="A33251" i="91"/>
  <c r="A33252" i="91"/>
  <c r="A33253" i="91"/>
  <c r="A33254" i="91"/>
  <c r="A33255" i="91"/>
  <c r="A33256" i="91"/>
  <c r="A33257" i="91"/>
  <c r="A33258" i="91"/>
  <c r="A33259" i="91"/>
  <c r="A33260" i="91"/>
  <c r="A33263" i="91"/>
  <c r="A33264" i="91"/>
  <c r="A33265" i="91"/>
  <c r="A33266" i="91"/>
  <c r="A33267" i="91"/>
  <c r="A33268" i="91"/>
  <c r="A33269" i="91"/>
  <c r="A33270" i="91"/>
  <c r="A33271" i="91"/>
  <c r="A33272" i="91"/>
  <c r="A33273" i="91"/>
  <c r="A33274" i="91"/>
  <c r="A33275" i="91"/>
  <c r="A33276" i="91"/>
  <c r="A33277" i="91"/>
  <c r="A33278" i="91"/>
  <c r="A33283" i="91"/>
  <c r="A33284" i="91"/>
  <c r="A33285" i="91"/>
  <c r="A33286" i="91"/>
  <c r="A33287" i="91"/>
  <c r="A33288" i="91"/>
  <c r="A33289" i="91"/>
  <c r="A33290" i="91"/>
  <c r="A33291" i="91"/>
  <c r="A33292" i="91"/>
  <c r="A33293" i="91"/>
  <c r="A33294" i="91"/>
  <c r="A33295" i="91"/>
  <c r="A33296" i="91"/>
  <c r="A33297" i="91"/>
  <c r="A33298" i="91"/>
  <c r="A33299" i="91"/>
  <c r="A33300" i="91"/>
  <c r="A33305" i="91"/>
  <c r="A33306" i="91"/>
  <c r="A33307" i="91"/>
  <c r="A33308" i="91"/>
  <c r="A33309" i="91"/>
  <c r="A33310" i="91"/>
  <c r="A33311" i="91"/>
  <c r="A33312" i="91"/>
  <c r="A33313" i="91"/>
  <c r="A33314" i="91"/>
  <c r="A33315" i="91"/>
  <c r="A33316" i="91"/>
  <c r="A33317" i="91"/>
  <c r="A33318" i="91"/>
  <c r="A33319" i="91"/>
  <c r="A33320" i="91"/>
  <c r="A33321" i="91"/>
  <c r="A33322" i="91"/>
  <c r="A33323" i="91"/>
  <c r="A33324" i="91"/>
  <c r="A33327" i="91"/>
  <c r="A33328" i="91"/>
  <c r="A33329" i="91"/>
  <c r="A33330" i="91"/>
  <c r="A33331" i="91"/>
  <c r="A33332" i="91"/>
  <c r="A33333" i="91"/>
  <c r="A33334" i="91"/>
  <c r="A33335" i="91"/>
  <c r="A33336" i="91"/>
  <c r="A33337" i="91"/>
  <c r="A33338" i="91"/>
  <c r="A33339" i="91"/>
  <c r="A33340" i="91"/>
  <c r="A33341" i="91"/>
  <c r="A33342" i="91"/>
  <c r="A33347" i="91"/>
  <c r="A33348" i="91"/>
  <c r="A33349" i="91"/>
  <c r="A33350" i="91"/>
  <c r="A33351" i="91"/>
  <c r="A33352" i="91"/>
  <c r="A33353" i="91"/>
  <c r="A33354" i="91"/>
  <c r="A33355" i="91"/>
  <c r="A33356" i="91"/>
  <c r="A33357" i="91"/>
  <c r="A33358" i="91"/>
  <c r="A33359" i="91"/>
  <c r="A33360" i="91"/>
  <c r="A33361" i="91"/>
  <c r="A33362" i="91"/>
  <c r="A33363" i="91"/>
  <c r="A33364" i="91"/>
  <c r="A33369" i="91"/>
  <c r="A33370" i="91"/>
  <c r="A33371" i="91"/>
  <c r="A33372" i="91"/>
  <c r="A33373" i="91"/>
  <c r="A33374" i="91"/>
  <c r="A33375" i="91"/>
  <c r="A33376" i="91"/>
  <c r="A33377" i="91"/>
  <c r="A33378" i="91"/>
  <c r="A33379" i="91"/>
  <c r="A33380" i="91"/>
  <c r="A33381" i="91"/>
  <c r="A33382" i="91"/>
  <c r="A33383" i="91"/>
  <c r="A33384" i="91"/>
  <c r="A33385" i="91"/>
  <c r="A33386" i="91"/>
  <c r="A33387" i="91"/>
  <c r="A33388" i="91"/>
  <c r="A33391" i="91"/>
  <c r="A33392" i="91"/>
  <c r="A33393" i="91"/>
  <c r="A33394" i="91"/>
  <c r="A33395" i="91"/>
  <c r="A33396" i="91"/>
  <c r="A33397" i="91"/>
  <c r="A33398" i="91"/>
  <c r="A33399" i="91"/>
  <c r="A33400" i="91"/>
  <c r="A33401" i="91"/>
  <c r="A33402" i="91"/>
  <c r="A33403" i="91"/>
  <c r="A33404" i="91"/>
  <c r="A33405" i="91"/>
  <c r="A33406" i="91"/>
  <c r="A33411" i="91"/>
  <c r="A33412" i="91"/>
  <c r="A33413" i="91"/>
  <c r="A33414" i="91"/>
  <c r="A33415" i="91"/>
  <c r="A33416" i="91"/>
  <c r="A33417" i="91"/>
  <c r="A33418" i="91"/>
  <c r="A33419" i="91"/>
  <c r="A33420" i="91"/>
  <c r="A33421" i="91"/>
  <c r="A33422" i="91"/>
  <c r="A33423" i="91"/>
  <c r="A33424" i="91"/>
  <c r="A33425" i="91"/>
  <c r="A33426" i="91"/>
  <c r="A33427" i="91"/>
  <c r="A33428" i="91"/>
  <c r="A33433" i="91"/>
  <c r="A33434" i="91"/>
  <c r="A33435" i="91"/>
  <c r="A33436" i="91"/>
  <c r="A33437" i="91"/>
  <c r="A33438" i="91"/>
  <c r="A33439" i="91"/>
  <c r="A33440" i="91"/>
  <c r="A33441" i="91"/>
  <c r="A33442" i="91"/>
  <c r="A33443" i="91"/>
  <c r="A33444" i="91"/>
  <c r="A33445" i="91"/>
  <c r="A33446" i="91"/>
  <c r="A33447" i="91"/>
  <c r="A33448" i="91"/>
  <c r="A33449" i="91"/>
  <c r="A33450" i="91"/>
  <c r="A33451" i="91"/>
  <c r="A33452" i="91"/>
  <c r="A33455" i="91"/>
  <c r="A33456" i="91"/>
  <c r="A33457" i="91"/>
  <c r="A33458" i="91"/>
  <c r="A33459" i="91"/>
  <c r="A33460" i="91"/>
  <c r="A33461" i="91"/>
  <c r="A33462" i="91"/>
  <c r="A33463" i="91"/>
  <c r="A33464" i="91"/>
  <c r="A33465" i="91"/>
  <c r="A33466" i="91"/>
  <c r="A33467" i="91"/>
  <c r="A33468" i="91"/>
  <c r="A33469" i="91"/>
  <c r="A33470" i="91"/>
  <c r="A33475" i="91"/>
  <c r="A33476" i="91"/>
  <c r="A33477" i="91"/>
  <c r="A33478" i="91"/>
  <c r="A33479" i="91"/>
  <c r="A33480" i="91"/>
  <c r="A33481" i="91"/>
  <c r="A33482" i="91"/>
  <c r="A33483" i="91"/>
  <c r="A33484" i="91"/>
  <c r="A33485" i="91"/>
  <c r="A33486" i="91"/>
  <c r="A33487" i="91"/>
  <c r="A33488" i="91"/>
  <c r="A33489" i="91"/>
  <c r="A33490" i="91"/>
  <c r="A33491" i="91"/>
  <c r="A33492" i="91"/>
  <c r="A33497" i="91"/>
  <c r="A33498" i="91"/>
  <c r="A33499" i="91"/>
  <c r="A33500" i="91"/>
  <c r="A33501" i="91"/>
  <c r="A33502" i="91"/>
  <c r="A33503" i="91"/>
  <c r="A33504" i="91"/>
  <c r="A33505" i="91"/>
  <c r="A33506" i="91"/>
  <c r="A33507" i="91"/>
  <c r="A33508" i="91"/>
  <c r="A33509" i="91"/>
  <c r="A33510" i="91"/>
  <c r="A33511" i="91"/>
  <c r="A33512" i="91"/>
  <c r="A33513" i="91"/>
  <c r="A33514" i="91"/>
  <c r="A33515" i="91"/>
  <c r="A33516" i="91"/>
  <c r="A33519" i="91"/>
  <c r="A33520" i="91"/>
  <c r="A33521" i="91"/>
  <c r="A33522" i="91"/>
  <c r="A33523" i="91"/>
  <c r="A33524" i="91"/>
  <c r="A33525" i="91"/>
  <c r="A33526" i="91"/>
  <c r="A33527" i="91"/>
  <c r="A33528" i="91"/>
  <c r="A33529" i="91"/>
  <c r="A33530" i="91"/>
  <c r="A33531" i="91"/>
  <c r="A33532" i="91"/>
  <c r="A33533" i="91"/>
  <c r="A33534" i="91"/>
  <c r="A33539" i="91"/>
  <c r="A33540" i="91"/>
  <c r="A33541" i="91"/>
  <c r="A33542" i="91"/>
  <c r="A33543" i="91"/>
  <c r="A33544" i="91"/>
  <c r="A33545" i="91"/>
  <c r="A33546" i="91"/>
  <c r="A33547" i="91"/>
  <c r="A33548" i="91"/>
  <c r="A33549" i="91"/>
  <c r="A33550" i="91"/>
  <c r="A33551" i="91"/>
  <c r="A33552" i="91"/>
  <c r="A33553" i="91"/>
  <c r="A33554" i="91"/>
  <c r="A33555" i="91"/>
  <c r="A33556" i="91"/>
  <c r="A33561" i="91"/>
  <c r="A33562" i="91"/>
  <c r="A33563" i="91"/>
  <c r="A33564" i="91"/>
  <c r="A33565" i="91"/>
  <c r="A33566" i="91"/>
  <c r="A33567" i="91"/>
  <c r="A33568" i="91"/>
  <c r="A33569" i="91"/>
  <c r="A33570" i="91"/>
  <c r="A33571" i="91"/>
  <c r="A33572" i="91"/>
  <c r="A33573" i="91"/>
  <c r="A33574" i="91"/>
  <c r="A33575" i="91"/>
  <c r="A33576" i="91"/>
  <c r="A33577" i="91"/>
  <c r="A33578" i="91"/>
  <c r="A33579" i="91"/>
  <c r="A33580" i="91"/>
  <c r="A33583" i="91"/>
  <c r="A33584" i="91"/>
  <c r="A33585" i="91"/>
  <c r="A33586" i="91"/>
  <c r="A33587" i="91"/>
  <c r="A33588" i="91"/>
  <c r="A33589" i="91"/>
  <c r="A33590" i="91"/>
  <c r="A33591" i="91"/>
  <c r="A33592" i="91"/>
  <c r="A33593" i="91"/>
  <c r="A33594" i="91"/>
  <c r="A33595" i="91"/>
  <c r="A33596" i="91"/>
  <c r="A33597" i="91"/>
  <c r="A33598" i="91"/>
  <c r="A33603" i="91"/>
  <c r="A33604" i="91"/>
  <c r="A33605" i="91"/>
  <c r="A33606" i="91"/>
  <c r="A33607" i="91"/>
  <c r="A33608" i="91"/>
  <c r="A33609" i="91"/>
  <c r="A33610" i="91"/>
  <c r="A33611" i="91"/>
  <c r="A33612" i="91"/>
  <c r="A33613" i="91"/>
  <c r="A33614" i="91"/>
  <c r="A33615" i="91"/>
  <c r="A33616" i="91"/>
  <c r="A33617" i="91"/>
  <c r="A33618" i="91"/>
  <c r="A33619" i="91"/>
  <c r="A33620" i="91"/>
  <c r="A33625" i="91"/>
  <c r="A33626" i="91"/>
  <c r="A33627" i="91"/>
  <c r="A33628" i="91"/>
  <c r="A33629" i="91"/>
  <c r="A33630" i="91"/>
  <c r="A33631" i="91"/>
  <c r="A33632" i="91"/>
  <c r="A33633" i="91"/>
  <c r="A33634" i="91"/>
  <c r="A33635" i="91"/>
  <c r="A33636" i="91"/>
  <c r="A33637" i="91"/>
  <c r="A33638" i="91"/>
  <c r="A33639" i="91"/>
  <c r="A33640" i="91"/>
  <c r="A33641" i="91"/>
  <c r="A33642" i="91"/>
  <c r="A33643" i="91"/>
  <c r="A33644" i="91"/>
  <c r="A33647" i="91"/>
  <c r="A33648" i="91"/>
  <c r="A33649" i="91"/>
  <c r="A33650" i="91"/>
  <c r="A33651" i="91"/>
  <c r="A33652" i="91"/>
  <c r="A33653" i="91"/>
  <c r="A33654" i="91"/>
  <c r="A33655" i="91"/>
  <c r="A33656" i="91"/>
  <c r="A33657" i="91"/>
  <c r="A33658" i="91"/>
  <c r="A33659" i="91"/>
  <c r="A33660" i="91"/>
  <c r="A33661" i="91"/>
  <c r="A33662" i="91"/>
  <c r="A33667" i="91"/>
  <c r="A33668" i="91"/>
  <c r="A33669" i="91"/>
  <c r="A33670" i="91"/>
  <c r="A33671" i="91"/>
  <c r="A33672" i="91"/>
  <c r="A33673" i="91"/>
  <c r="A33674" i="91"/>
  <c r="A33675" i="91"/>
  <c r="A33676" i="91"/>
  <c r="A33677" i="91"/>
  <c r="A33678" i="91"/>
  <c r="A33679" i="91"/>
  <c r="A33680" i="91"/>
  <c r="A33681" i="91"/>
  <c r="A33682" i="91"/>
  <c r="A33683" i="91"/>
  <c r="A33684" i="91"/>
  <c r="A33689" i="91"/>
  <c r="A33690" i="91"/>
  <c r="A33691" i="91"/>
  <c r="A33692" i="91"/>
  <c r="A33693" i="91"/>
  <c r="A33694" i="91"/>
  <c r="A33695" i="91"/>
  <c r="A33696" i="91"/>
  <c r="A33697" i="91"/>
  <c r="A33698" i="91"/>
  <c r="A33699" i="91"/>
  <c r="A33700" i="91"/>
  <c r="A33701" i="91"/>
  <c r="A33702" i="91"/>
  <c r="A33703" i="91"/>
  <c r="A33704" i="91"/>
  <c r="A33705" i="91"/>
  <c r="A33706" i="91"/>
  <c r="A33707" i="91"/>
  <c r="A33708" i="91"/>
  <c r="A33711" i="91"/>
  <c r="A33712" i="91"/>
  <c r="A33713" i="91"/>
  <c r="A33714" i="91"/>
  <c r="A33715" i="91"/>
  <c r="A33716" i="91"/>
  <c r="A33717" i="91"/>
  <c r="A33718" i="91"/>
  <c r="A33719" i="91"/>
  <c r="A33720" i="91"/>
  <c r="A33721" i="91"/>
  <c r="A33722" i="91"/>
  <c r="A33723" i="91"/>
  <c r="A33724" i="91"/>
  <c r="A33725" i="91"/>
  <c r="A33726" i="91"/>
  <c r="A33731" i="91"/>
  <c r="A33732" i="91"/>
  <c r="A33733" i="91"/>
  <c r="A33734" i="91"/>
  <c r="A33735" i="91"/>
  <c r="A33736" i="91"/>
  <c r="A33737" i="91"/>
  <c r="A33738" i="91"/>
  <c r="A33739" i="91"/>
  <c r="A33740" i="91"/>
  <c r="A33741" i="91"/>
  <c r="A33742" i="91"/>
  <c r="A33743" i="91"/>
  <c r="A33744" i="91"/>
  <c r="A33745" i="91"/>
  <c r="A33746" i="91"/>
  <c r="A33747" i="91"/>
  <c r="A33748" i="91"/>
  <c r="A33753" i="91"/>
  <c r="A33754" i="91"/>
  <c r="A33755" i="91"/>
  <c r="A33756" i="91"/>
  <c r="A33757" i="91"/>
  <c r="A33758" i="91"/>
  <c r="A33759" i="91"/>
  <c r="A33760" i="91"/>
  <c r="A33761" i="91"/>
  <c r="A33762" i="91"/>
  <c r="A33763" i="91"/>
  <c r="A33764" i="91"/>
  <c r="A33765" i="91"/>
  <c r="A33766" i="91"/>
  <c r="A33767" i="91"/>
  <c r="A33768" i="91"/>
  <c r="A33769" i="91"/>
  <c r="A33770" i="91"/>
  <c r="A33771" i="91"/>
  <c r="A33772" i="91"/>
  <c r="A33775" i="91"/>
  <c r="A33776" i="91"/>
  <c r="A33777" i="91"/>
  <c r="A33778" i="91"/>
  <c r="A33779" i="91"/>
  <c r="A33780" i="91"/>
  <c r="A33781" i="91"/>
  <c r="A33782" i="91"/>
  <c r="A33783" i="91"/>
  <c r="A33784" i="91"/>
  <c r="A33785" i="91"/>
  <c r="A33786" i="91"/>
  <c r="A33787" i="91"/>
  <c r="A33788" i="91"/>
  <c r="A33789" i="91"/>
  <c r="A33790" i="91"/>
  <c r="A33795" i="91"/>
  <c r="A33796" i="91"/>
  <c r="A33797" i="91"/>
  <c r="A33798" i="91"/>
  <c r="A33799" i="91"/>
  <c r="A33800" i="91"/>
  <c r="A33801" i="91"/>
  <c r="A33802" i="91"/>
  <c r="A33803" i="91"/>
  <c r="A33804" i="91"/>
  <c r="A33805" i="91"/>
  <c r="A33806" i="91"/>
  <c r="A33807" i="91"/>
  <c r="A33808" i="91"/>
  <c r="A33809" i="91"/>
  <c r="A33810" i="91"/>
  <c r="A33811" i="91"/>
  <c r="A33812" i="91"/>
  <c r="A33817" i="91"/>
  <c r="A33818" i="91"/>
  <c r="A33819" i="91"/>
  <c r="A33820" i="91"/>
  <c r="A33821" i="91"/>
  <c r="A33822" i="91"/>
  <c r="A33823" i="91"/>
  <c r="A33824" i="91"/>
  <c r="A33825" i="91"/>
  <c r="A33826" i="91"/>
  <c r="A33827" i="91"/>
  <c r="A33828" i="91"/>
  <c r="A33829" i="91"/>
  <c r="A33830" i="91"/>
  <c r="A33831" i="91"/>
  <c r="A33832" i="91"/>
  <c r="A33833" i="91"/>
  <c r="A33834" i="91"/>
  <c r="A33835" i="91"/>
  <c r="A33836" i="91"/>
  <c r="A33839" i="91"/>
  <c r="A33840" i="91"/>
  <c r="A33841" i="91"/>
  <c r="A33842" i="91"/>
  <c r="A33843" i="91"/>
  <c r="A33844" i="91"/>
  <c r="A33845" i="91"/>
  <c r="A33846" i="91"/>
  <c r="A33847" i="91"/>
  <c r="A33848" i="91"/>
  <c r="A33849" i="91"/>
  <c r="A33850" i="91"/>
  <c r="A33851" i="91"/>
  <c r="A33852" i="91"/>
  <c r="A33853" i="91"/>
  <c r="A33854" i="91"/>
  <c r="A33859" i="91"/>
  <c r="A33860" i="91"/>
  <c r="A33861" i="91"/>
  <c r="A33862" i="91"/>
  <c r="A33863" i="91"/>
  <c r="A33864" i="91"/>
  <c r="A33865" i="91"/>
  <c r="A33866" i="91"/>
  <c r="A33867" i="91"/>
  <c r="A33868" i="91"/>
  <c r="A33869" i="91"/>
  <c r="A33870" i="91"/>
  <c r="A33871" i="91"/>
  <c r="A33872" i="91"/>
  <c r="A33873" i="91"/>
  <c r="A33874" i="91"/>
  <c r="A33875" i="91"/>
  <c r="A33876" i="91"/>
  <c r="A33881" i="91"/>
  <c r="A33882" i="91"/>
  <c r="A33883" i="91"/>
  <c r="A33884" i="91"/>
  <c r="A33885" i="91"/>
  <c r="A33886" i="91"/>
  <c r="A33887" i="91"/>
  <c r="A33888" i="91"/>
  <c r="A33889" i="91"/>
  <c r="A33890" i="91"/>
  <c r="A33891" i="91"/>
  <c r="A33892" i="91"/>
  <c r="A33893" i="91"/>
  <c r="A33894" i="91"/>
  <c r="A33895" i="91"/>
  <c r="A33896" i="91"/>
  <c r="A33897" i="91"/>
  <c r="A33898" i="91"/>
  <c r="A33899" i="91"/>
  <c r="A33900" i="91"/>
  <c r="A33903" i="91"/>
  <c r="A33904" i="91"/>
  <c r="A33905" i="91"/>
  <c r="A33906" i="91"/>
  <c r="A33907" i="91"/>
  <c r="A33908" i="91"/>
  <c r="A33909" i="91"/>
  <c r="A33910" i="91"/>
  <c r="A33911" i="91"/>
  <c r="A33912" i="91"/>
  <c r="A33913" i="91"/>
  <c r="A33914" i="91"/>
  <c r="A33915" i="91"/>
  <c r="A33916" i="91"/>
  <c r="A33917" i="91"/>
  <c r="A33918" i="91"/>
  <c r="A33923" i="91"/>
  <c r="A33924" i="91"/>
  <c r="A33925" i="91"/>
  <c r="A33926" i="91"/>
  <c r="A33927" i="91"/>
  <c r="A33928" i="91"/>
  <c r="A33929" i="91"/>
  <c r="A33930" i="91"/>
  <c r="A33931" i="91"/>
  <c r="A33932" i="91"/>
  <c r="A33933" i="91"/>
  <c r="A33934" i="91"/>
  <c r="A33935" i="91"/>
  <c r="A33936" i="91"/>
  <c r="A33937" i="91"/>
  <c r="A33938" i="91"/>
  <c r="A33939" i="91"/>
  <c r="A33940" i="91"/>
  <c r="A33945" i="91"/>
  <c r="A33946" i="91"/>
  <c r="A33947" i="91"/>
  <c r="A33948" i="91"/>
  <c r="A33949" i="91"/>
  <c r="A33950" i="91"/>
  <c r="A33951" i="91"/>
  <c r="A33952" i="91"/>
  <c r="A33953" i="91"/>
  <c r="A33954" i="91"/>
  <c r="A33955" i="91"/>
  <c r="A33956" i="91"/>
  <c r="A33957" i="91"/>
  <c r="A33958" i="91"/>
  <c r="A33959" i="91"/>
  <c r="A33960" i="91"/>
  <c r="A33961" i="91"/>
  <c r="A33962" i="91"/>
  <c r="A33963" i="91"/>
  <c r="A33964" i="91"/>
  <c r="A33967" i="91"/>
  <c r="A33968" i="91"/>
  <c r="A33969" i="91"/>
  <c r="A33970" i="91"/>
  <c r="A33971" i="91"/>
  <c r="A33972" i="91"/>
  <c r="A33973" i="91"/>
  <c r="A33974" i="91"/>
  <c r="A33975" i="91"/>
  <c r="A33976" i="91"/>
  <c r="A33977" i="91"/>
  <c r="A33978" i="91"/>
  <c r="A33979" i="91"/>
  <c r="A33980" i="91"/>
  <c r="A33981" i="91"/>
  <c r="A33982" i="91"/>
  <c r="A33987" i="91"/>
  <c r="A33988" i="91"/>
  <c r="A33989" i="91"/>
  <c r="A33990" i="91"/>
  <c r="A33991" i="91"/>
  <c r="A33992" i="91"/>
  <c r="A33993" i="91"/>
  <c r="A33994" i="91"/>
  <c r="A33995" i="91"/>
  <c r="A33996" i="91"/>
  <c r="A33997" i="91"/>
  <c r="A33998" i="91"/>
  <c r="A33999" i="91"/>
  <c r="A34000" i="91"/>
  <c r="A34001" i="91"/>
  <c r="A34002" i="91"/>
  <c r="A34003" i="91"/>
  <c r="A34004" i="91"/>
  <c r="A34009" i="91"/>
  <c r="A34010" i="91"/>
  <c r="A34011" i="91"/>
  <c r="A34012" i="91"/>
  <c r="A34013" i="91"/>
  <c r="A34014" i="91"/>
  <c r="A34015" i="91"/>
  <c r="A34016" i="91"/>
  <c r="A34017" i="91"/>
  <c r="A34018" i="91"/>
  <c r="A34019" i="91"/>
  <c r="A34020" i="91"/>
  <c r="A34021" i="91"/>
  <c r="A34022" i="91"/>
  <c r="A34023" i="91"/>
  <c r="A34024" i="91"/>
  <c r="A34025" i="91"/>
  <c r="A34026" i="91"/>
  <c r="A34027" i="91"/>
  <c r="A34028" i="91"/>
  <c r="A34031" i="91"/>
  <c r="A34032" i="91"/>
  <c r="A34033" i="91"/>
  <c r="A34034" i="91"/>
  <c r="A34035" i="91"/>
  <c r="A34036" i="91"/>
  <c r="A34037" i="91"/>
  <c r="A34038" i="91"/>
  <c r="A34039" i="91"/>
  <c r="A34040" i="91"/>
  <c r="A34041" i="91"/>
  <c r="A34042" i="91"/>
  <c r="A34043" i="91"/>
  <c r="A34044" i="91"/>
  <c r="A34045" i="91"/>
  <c r="A34046" i="91"/>
  <c r="A34051" i="91"/>
  <c r="A34052" i="91"/>
  <c r="A34053" i="91"/>
  <c r="A34054" i="91"/>
  <c r="A34055" i="91"/>
  <c r="A34056" i="91"/>
  <c r="A34057" i="91"/>
  <c r="A34058" i="91"/>
  <c r="A34059" i="91"/>
  <c r="A34060" i="91"/>
  <c r="A34061" i="91"/>
  <c r="A34062" i="91"/>
  <c r="A34063" i="91"/>
  <c r="A34064" i="91"/>
  <c r="A34065" i="91"/>
  <c r="A34066" i="91"/>
  <c r="A34067" i="91"/>
  <c r="A34068" i="91"/>
  <c r="A34073" i="91"/>
  <c r="A34074" i="91"/>
  <c r="A34075" i="91"/>
  <c r="A34076" i="91"/>
  <c r="A34077" i="91"/>
  <c r="A34078" i="91"/>
  <c r="A34079" i="91"/>
  <c r="A34080" i="91"/>
  <c r="A34081" i="91"/>
  <c r="A34082" i="91"/>
  <c r="A34083" i="91"/>
  <c r="A34084" i="91"/>
  <c r="A34085" i="91"/>
  <c r="A34086" i="91"/>
  <c r="A34087" i="91"/>
  <c r="A34088" i="91"/>
  <c r="A34089" i="91"/>
  <c r="A34090" i="91"/>
  <c r="A34091" i="91"/>
  <c r="A34092" i="91"/>
  <c r="A34095" i="91"/>
  <c r="A34096" i="91"/>
  <c r="A34097" i="91"/>
  <c r="A34098" i="91"/>
  <c r="A34099" i="91"/>
  <c r="A34100" i="91"/>
  <c r="A34101" i="91"/>
  <c r="A34102" i="91"/>
  <c r="A34103" i="91"/>
  <c r="A34104" i="91"/>
  <c r="A34105" i="91"/>
  <c r="A34106" i="91"/>
  <c r="A34107" i="91"/>
  <c r="A34108" i="91"/>
  <c r="A34109" i="91"/>
  <c r="A34110" i="91"/>
  <c r="A34115" i="91"/>
  <c r="A34116" i="91"/>
  <c r="A34117" i="91"/>
  <c r="A34118" i="91"/>
  <c r="A34119" i="91"/>
  <c r="A34120" i="91"/>
  <c r="A34121" i="91"/>
  <c r="A34122" i="91"/>
  <c r="A34123" i="91"/>
  <c r="A34124" i="91"/>
  <c r="A34125" i="91"/>
  <c r="A34126" i="91"/>
  <c r="A34127" i="91"/>
  <c r="A34128" i="91"/>
  <c r="A34129" i="91"/>
  <c r="A34130" i="91"/>
  <c r="A34131" i="91"/>
  <c r="A34132" i="91"/>
  <c r="A34137" i="91"/>
  <c r="A34138" i="91"/>
  <c r="A34139" i="91"/>
  <c r="A34140" i="91"/>
  <c r="A34141" i="91"/>
  <c r="A34142" i="91"/>
  <c r="A34143" i="91"/>
  <c r="A34144" i="91"/>
  <c r="A34145" i="91"/>
  <c r="A34146" i="91"/>
  <c r="A34147" i="91"/>
  <c r="A34148" i="91"/>
  <c r="A34149" i="91"/>
  <c r="A34150" i="91"/>
  <c r="A34151" i="91"/>
  <c r="A34152" i="91"/>
  <c r="A34153" i="91"/>
  <c r="A34154" i="91"/>
  <c r="A34155" i="91"/>
  <c r="A34156" i="91"/>
  <c r="A34159" i="91"/>
  <c r="A34160" i="91"/>
  <c r="A34161" i="91"/>
  <c r="A34162" i="91"/>
  <c r="A34163" i="91"/>
  <c r="A34164" i="91"/>
  <c r="A34165" i="91"/>
  <c r="A34166" i="91"/>
  <c r="A34167" i="91"/>
  <c r="A34168" i="91"/>
  <c r="A34169" i="91"/>
  <c r="A34170" i="91"/>
  <c r="A34171" i="91"/>
  <c r="A34172" i="91"/>
  <c r="A34173" i="91"/>
  <c r="A34174" i="91"/>
  <c r="A34179" i="91"/>
  <c r="A34180" i="91"/>
  <c r="A34181" i="91"/>
  <c r="A34182" i="91"/>
  <c r="A34183" i="91"/>
  <c r="A34184" i="91"/>
  <c r="A34185" i="91"/>
  <c r="A34186" i="91"/>
  <c r="A34187" i="91"/>
  <c r="A34188" i="91"/>
  <c r="A34189" i="91"/>
  <c r="A34190" i="91"/>
  <c r="A34191" i="91"/>
  <c r="A34192" i="91"/>
  <c r="A34193" i="91"/>
  <c r="A34194" i="91"/>
  <c r="A34195" i="91"/>
  <c r="A34196" i="91"/>
  <c r="A34201" i="91"/>
  <c r="A34202" i="91"/>
  <c r="A34203" i="91"/>
  <c r="A34204" i="91"/>
  <c r="A34205" i="91"/>
  <c r="A34206" i="91"/>
  <c r="A34207" i="91"/>
  <c r="A34208" i="91"/>
  <c r="A34209" i="91"/>
  <c r="A34210" i="91"/>
  <c r="A34211" i="91"/>
  <c r="A34212" i="91"/>
  <c r="A34213" i="91"/>
  <c r="A34214" i="91"/>
  <c r="A34215" i="91"/>
  <c r="A34216" i="91"/>
  <c r="A34217" i="91"/>
  <c r="A34218" i="91"/>
  <c r="A34219" i="91"/>
  <c r="A34220" i="91"/>
  <c r="A34223" i="91"/>
  <c r="A34224" i="91"/>
  <c r="A34225" i="91"/>
  <c r="A34226" i="91"/>
  <c r="A34227" i="91"/>
  <c r="A34228" i="91"/>
  <c r="A34229" i="91"/>
  <c r="A34230" i="91"/>
  <c r="A34231" i="91"/>
  <c r="A34232" i="91"/>
  <c r="A34233" i="91"/>
  <c r="A34234" i="91"/>
  <c r="A34235" i="91"/>
  <c r="A34236" i="91"/>
  <c r="A34237" i="91"/>
  <c r="A34238" i="91"/>
  <c r="A34243" i="91"/>
  <c r="A34244" i="91"/>
  <c r="A34245" i="91"/>
  <c r="A34246" i="91"/>
  <c r="A34247" i="91"/>
  <c r="A34248" i="91"/>
  <c r="A34249" i="91"/>
  <c r="A34250" i="91"/>
  <c r="A34251" i="91"/>
  <c r="A34252" i="91"/>
  <c r="A34253" i="91"/>
  <c r="A34254" i="91"/>
  <c r="A34255" i="91"/>
  <c r="A34256" i="91"/>
  <c r="A34257" i="91"/>
  <c r="A34258" i="91"/>
  <c r="A34259" i="91"/>
  <c r="A34260" i="91"/>
  <c r="A34265" i="91"/>
  <c r="A34266" i="91"/>
  <c r="A34267" i="91"/>
  <c r="A34268" i="91"/>
  <c r="A34269" i="91"/>
  <c r="A34270" i="91"/>
  <c r="A34271" i="91"/>
  <c r="A34272" i="91"/>
  <c r="A34273" i="91"/>
  <c r="A34274" i="91"/>
  <c r="A34275" i="91"/>
  <c r="A34276" i="91"/>
  <c r="A34277" i="91"/>
  <c r="A34278" i="91"/>
  <c r="A34279" i="91"/>
  <c r="A34280" i="91"/>
  <c r="A34281" i="91"/>
  <c r="A34282" i="91"/>
  <c r="A34283" i="91"/>
  <c r="A34284" i="91"/>
  <c r="A34287" i="91"/>
  <c r="A34288" i="91"/>
  <c r="A34289" i="91"/>
  <c r="A34290" i="91"/>
  <c r="A34291" i="91"/>
  <c r="A34292" i="91"/>
  <c r="A34293" i="91"/>
  <c r="A34294" i="91"/>
  <c r="A34295" i="91"/>
  <c r="A34296" i="91"/>
  <c r="A34297" i="91"/>
  <c r="A34298" i="91"/>
  <c r="A34299" i="91"/>
  <c r="A34300" i="91"/>
  <c r="A34301" i="91"/>
  <c r="A34302" i="91"/>
  <c r="A34307" i="91"/>
  <c r="A34308" i="91"/>
  <c r="A34309" i="91"/>
  <c r="A34310" i="91"/>
  <c r="A34311" i="91"/>
  <c r="A34312" i="91"/>
  <c r="A34313" i="91"/>
  <c r="A34314" i="91"/>
  <c r="A34315" i="91"/>
  <c r="A34316" i="91"/>
  <c r="A34317" i="91"/>
  <c r="A34318" i="91"/>
  <c r="A34319" i="91"/>
  <c r="A34320" i="91"/>
  <c r="A34321" i="91"/>
  <c r="A34322" i="91"/>
  <c r="A34323" i="91"/>
  <c r="A34324" i="91"/>
  <c r="A34329" i="91"/>
  <c r="A34330" i="91"/>
  <c r="A34331" i="91"/>
  <c r="A34332" i="91"/>
  <c r="A34333" i="91"/>
  <c r="A34334" i="91"/>
  <c r="A34335" i="91"/>
  <c r="A34336" i="91"/>
  <c r="A34337" i="91"/>
  <c r="A34338" i="91"/>
  <c r="A34339" i="91"/>
  <c r="A34340" i="91"/>
  <c r="A34341" i="91"/>
  <c r="A34342" i="91"/>
  <c r="A34343" i="91"/>
  <c r="A34344" i="91"/>
  <c r="A34345" i="91"/>
  <c r="A34346" i="91"/>
  <c r="A34347" i="91"/>
  <c r="A34348" i="91"/>
  <c r="A34351" i="91"/>
  <c r="A34352" i="91"/>
  <c r="A34353" i="91"/>
  <c r="A34354" i="91"/>
  <c r="A34355" i="91"/>
  <c r="A34356" i="91"/>
  <c r="A34357" i="91"/>
  <c r="A34358" i="91"/>
  <c r="A34359" i="91"/>
  <c r="A34360" i="91"/>
  <c r="A34361" i="91"/>
  <c r="A34362" i="91"/>
  <c r="A34363" i="91"/>
  <c r="A34364" i="91"/>
  <c r="A34365" i="91"/>
  <c r="A34366" i="91"/>
  <c r="A34371" i="91"/>
  <c r="A34372" i="91"/>
  <c r="A34373" i="91"/>
  <c r="A34374" i="91"/>
  <c r="A34375" i="91"/>
  <c r="A34376" i="91"/>
  <c r="A34377" i="91"/>
  <c r="A34378" i="91"/>
  <c r="A34379" i="91"/>
  <c r="A34380" i="91"/>
  <c r="A34381" i="91"/>
  <c r="A34382" i="91"/>
  <c r="A34383" i="91"/>
  <c r="A34384" i="91"/>
  <c r="A34385" i="91"/>
  <c r="A34386" i="91"/>
  <c r="A34387" i="91"/>
  <c r="A34388" i="91"/>
  <c r="A34393" i="91"/>
  <c r="A34394" i="91"/>
  <c r="A34395" i="91"/>
  <c r="A34396" i="91"/>
  <c r="A34397" i="91"/>
  <c r="A34398" i="91"/>
  <c r="A34399" i="91"/>
  <c r="A34400" i="91"/>
  <c r="A34401" i="91"/>
  <c r="A34402" i="91"/>
  <c r="A34403" i="91"/>
  <c r="A34404" i="91"/>
  <c r="A34405" i="91"/>
  <c r="A34406" i="91"/>
  <c r="A34407" i="91"/>
  <c r="A34408" i="91"/>
  <c r="A34409" i="91"/>
  <c r="A34410" i="91"/>
  <c r="A34411" i="91"/>
  <c r="A34412" i="91"/>
  <c r="A34415" i="91"/>
  <c r="A34416" i="91"/>
  <c r="A34417" i="91"/>
  <c r="A34418" i="91"/>
  <c r="A34419" i="91"/>
  <c r="A34420" i="91"/>
  <c r="A34421" i="91"/>
  <c r="A34422" i="91"/>
  <c r="A34423" i="91"/>
  <c r="A34424" i="91"/>
  <c r="A34425" i="91"/>
  <c r="A34426" i="91"/>
  <c r="A34427" i="91"/>
  <c r="A34428" i="91"/>
  <c r="A34429" i="91"/>
  <c r="A34430" i="91"/>
  <c r="A34435" i="91"/>
  <c r="A34436" i="91"/>
  <c r="A34437" i="91"/>
  <c r="A34438" i="91"/>
  <c r="A34439" i="91"/>
  <c r="A34440" i="91"/>
  <c r="A34441" i="91"/>
  <c r="A34442" i="91"/>
  <c r="A34443" i="91"/>
  <c r="A34444" i="91"/>
  <c r="A34445" i="91"/>
  <c r="A34446" i="91"/>
  <c r="A34447" i="91"/>
  <c r="A34448" i="91"/>
  <c r="A34449" i="91"/>
  <c r="A34450" i="91"/>
  <c r="A34451" i="91"/>
  <c r="A34452" i="91"/>
  <c r="A34457" i="91"/>
  <c r="A34458" i="91"/>
  <c r="A34459" i="91"/>
  <c r="A34460" i="91"/>
  <c r="A34461" i="91"/>
  <c r="A34462" i="91"/>
  <c r="A34463" i="91"/>
  <c r="A34464" i="91"/>
  <c r="A34465" i="91"/>
  <c r="A34466" i="91"/>
  <c r="A34467" i="91"/>
  <c r="A34468" i="91"/>
  <c r="A34469" i="91"/>
  <c r="A34470" i="91"/>
  <c r="A34471" i="91"/>
  <c r="A34472" i="91"/>
  <c r="A34473" i="91"/>
  <c r="A34474" i="91"/>
  <c r="A34475" i="91"/>
  <c r="A34476" i="91"/>
  <c r="A34479" i="91"/>
  <c r="A34480" i="91"/>
  <c r="A34481" i="91"/>
  <c r="A34482" i="91"/>
  <c r="A34483" i="91"/>
  <c r="A34484" i="91"/>
  <c r="A34485" i="91"/>
  <c r="A34486" i="91"/>
  <c r="A34487" i="91"/>
  <c r="A34488" i="91"/>
  <c r="A34489" i="91"/>
  <c r="A34490" i="91"/>
  <c r="A34491" i="91"/>
  <c r="A34492" i="91"/>
  <c r="A34493" i="91"/>
  <c r="A34494" i="91"/>
  <c r="A34499" i="91"/>
  <c r="A34500" i="91"/>
  <c r="A34501" i="91"/>
  <c r="A34502" i="91"/>
  <c r="A34503" i="91"/>
  <c r="A34504" i="91"/>
  <c r="A34505" i="91"/>
  <c r="A34506" i="91"/>
  <c r="A34507" i="91"/>
  <c r="A34508" i="91"/>
  <c r="A34509" i="91"/>
  <c r="A34510" i="91"/>
  <c r="A34511" i="91"/>
  <c r="A34512" i="91"/>
  <c r="A34513" i="91"/>
  <c r="A34514" i="91"/>
  <c r="A34515" i="91"/>
  <c r="A34516" i="91"/>
  <c r="A34521" i="91"/>
  <c r="A34522" i="91"/>
  <c r="A34523" i="91"/>
  <c r="A34524" i="91"/>
  <c r="A34525" i="91"/>
  <c r="A34526" i="91"/>
  <c r="A34527" i="91"/>
  <c r="A34528" i="91"/>
  <c r="A34529" i="91"/>
  <c r="A34530" i="91"/>
  <c r="A34531" i="91"/>
  <c r="A34532" i="91"/>
  <c r="A34533" i="91"/>
  <c r="A34534" i="91"/>
  <c r="A34535" i="91"/>
  <c r="A34536" i="91"/>
  <c r="A34537" i="91"/>
  <c r="A34538" i="91"/>
  <c r="A34539" i="91"/>
  <c r="A34540" i="91"/>
  <c r="A34543" i="91"/>
  <c r="A34544" i="91"/>
  <c r="A34545" i="91"/>
  <c r="A34546" i="91"/>
  <c r="A34547" i="91"/>
  <c r="A34548" i="91"/>
  <c r="A34549" i="91"/>
  <c r="A34550" i="91"/>
  <c r="A34551" i="91"/>
  <c r="A34552" i="91"/>
  <c r="A34553" i="91"/>
  <c r="A34554" i="91"/>
  <c r="A34555" i="91"/>
  <c r="A34556" i="91"/>
  <c r="A34557" i="91"/>
  <c r="A34558" i="91"/>
  <c r="A34563" i="91"/>
  <c r="A34564" i="91"/>
  <c r="A34565" i="91"/>
  <c r="A34566" i="91"/>
  <c r="A34567" i="91"/>
  <c r="A34568" i="91"/>
  <c r="A34569" i="91"/>
  <c r="A34570" i="91"/>
  <c r="A34571" i="91"/>
  <c r="A34572" i="91"/>
  <c r="A34573" i="91"/>
  <c r="A34574" i="91"/>
  <c r="A34575" i="91"/>
  <c r="A34576" i="91"/>
  <c r="A34577" i="91"/>
  <c r="A34578" i="91"/>
  <c r="A34579" i="91"/>
  <c r="A34580" i="91"/>
  <c r="A34585" i="91"/>
  <c r="A34586" i="91"/>
  <c r="A34587" i="91"/>
  <c r="A34588" i="91"/>
  <c r="A34589" i="91"/>
  <c r="A34590" i="91"/>
  <c r="A34591" i="91"/>
  <c r="A34592" i="91"/>
  <c r="A34593" i="91"/>
  <c r="A34594" i="91"/>
  <c r="A34595" i="91"/>
  <c r="A34596" i="91"/>
  <c r="A34597" i="91"/>
  <c r="A34598" i="91"/>
  <c r="A34599" i="91"/>
  <c r="A34600" i="91"/>
  <c r="A34601" i="91"/>
  <c r="A34602" i="91"/>
  <c r="A34603" i="91"/>
  <c r="A34604" i="91"/>
  <c r="A34607" i="91"/>
  <c r="A34608" i="91"/>
  <c r="A34609" i="91"/>
  <c r="A34610" i="91"/>
  <c r="A34611" i="91"/>
  <c r="A34612" i="91"/>
  <c r="A34613" i="91"/>
  <c r="A34614" i="91"/>
  <c r="A34615" i="91"/>
  <c r="A34616" i="91"/>
  <c r="A34617" i="91"/>
  <c r="A34618" i="91"/>
  <c r="A34619" i="91"/>
  <c r="A34620" i="91"/>
  <c r="A34621" i="91"/>
  <c r="A34622" i="91"/>
  <c r="A34627" i="91"/>
  <c r="A34628" i="91"/>
  <c r="A34629" i="91"/>
  <c r="A34630" i="91"/>
  <c r="A34631" i="91"/>
  <c r="A34632" i="91"/>
  <c r="A34633" i="91"/>
  <c r="A34634" i="91"/>
  <c r="A34635" i="91"/>
  <c r="A34636" i="91"/>
  <c r="A34637" i="91"/>
  <c r="A34638" i="91"/>
  <c r="A34639" i="91"/>
  <c r="A34640" i="91"/>
  <c r="A34641" i="91"/>
  <c r="A34642" i="91"/>
  <c r="A34643" i="91"/>
  <c r="A34644" i="91"/>
  <c r="A34649" i="91"/>
  <c r="A34650" i="91"/>
  <c r="A34651" i="91"/>
  <c r="A34652" i="91"/>
  <c r="A34653" i="91"/>
  <c r="A34654" i="91"/>
  <c r="A34655" i="91"/>
  <c r="A34656" i="91"/>
  <c r="A34657" i="91"/>
  <c r="A34658" i="91"/>
  <c r="A34659" i="91"/>
  <c r="A34660" i="91"/>
  <c r="A34661" i="91"/>
  <c r="A34662" i="91"/>
  <c r="A34663" i="91"/>
  <c r="A34664" i="91"/>
  <c r="A34665" i="91"/>
  <c r="A34666" i="91"/>
  <c r="A34667" i="91"/>
  <c r="A34668" i="91"/>
  <c r="A34671" i="91"/>
  <c r="A34672" i="91"/>
  <c r="A34673" i="91"/>
  <c r="A34674" i="91"/>
  <c r="A34675" i="91"/>
  <c r="A34676" i="91"/>
  <c r="A34677" i="91"/>
  <c r="A34678" i="91"/>
  <c r="A34679" i="91"/>
  <c r="A34680" i="91"/>
  <c r="A34681" i="91"/>
  <c r="A34682" i="91"/>
  <c r="A34683" i="91"/>
  <c r="A34684" i="91"/>
  <c r="A34685" i="91"/>
  <c r="A34686" i="91"/>
  <c r="A34691" i="91"/>
  <c r="A34692" i="91"/>
  <c r="A34693" i="91"/>
  <c r="A34694" i="91"/>
  <c r="A34695" i="91"/>
  <c r="A34696" i="91"/>
  <c r="A34697" i="91"/>
  <c r="A34698" i="91"/>
  <c r="A34699" i="91"/>
  <c r="A34700" i="91"/>
  <c r="A34701" i="91"/>
  <c r="A34702" i="91"/>
  <c r="A34703" i="91"/>
  <c r="A34704" i="91"/>
  <c r="A34705" i="91"/>
  <c r="A34706" i="91"/>
  <c r="A34707" i="91"/>
  <c r="A34708" i="91"/>
  <c r="A34713" i="91"/>
  <c r="A34714" i="91"/>
  <c r="A34715" i="91"/>
  <c r="A34716" i="91"/>
  <c r="A34717" i="91"/>
  <c r="A34718" i="91"/>
  <c r="A34719" i="91"/>
  <c r="A34720" i="91"/>
  <c r="A34721" i="91"/>
  <c r="A34722" i="91"/>
  <c r="A34723" i="91"/>
  <c r="A34724" i="91"/>
  <c r="A34725" i="91"/>
  <c r="A34726" i="91"/>
  <c r="A34727" i="91"/>
  <c r="A34728" i="91"/>
  <c r="A34729" i="91"/>
  <c r="A34730" i="91"/>
  <c r="A34731" i="91"/>
  <c r="A34732" i="91"/>
  <c r="A34735" i="91"/>
  <c r="A34736" i="91"/>
  <c r="A34737" i="91"/>
  <c r="A34738" i="91"/>
  <c r="A34739" i="91"/>
  <c r="A34740" i="91"/>
  <c r="A34741" i="91"/>
  <c r="A34742" i="91"/>
  <c r="A34743" i="91"/>
  <c r="A34744" i="91"/>
  <c r="A34745" i="91"/>
  <c r="A34746" i="91"/>
  <c r="A34747" i="91"/>
  <c r="A34748" i="91"/>
  <c r="A34749" i="91"/>
  <c r="A34750" i="91"/>
  <c r="A34755" i="91"/>
  <c r="A34756" i="91"/>
  <c r="A34757" i="91"/>
  <c r="A34758" i="91"/>
  <c r="A34759" i="91"/>
  <c r="A34760" i="91"/>
  <c r="A34761" i="91"/>
  <c r="A34762" i="91"/>
  <c r="A34763" i="91"/>
  <c r="A34764" i="91"/>
  <c r="A34765" i="91"/>
  <c r="A34766" i="91"/>
  <c r="A34767" i="91"/>
  <c r="A34768" i="91"/>
  <c r="A34769" i="91"/>
  <c r="A34770" i="91"/>
  <c r="A34771" i="91"/>
  <c r="A34772" i="91"/>
  <c r="A34777" i="91"/>
  <c r="A34778" i="91"/>
  <c r="A34779" i="91"/>
  <c r="A34780" i="91"/>
  <c r="A34781" i="91"/>
  <c r="A34782" i="91"/>
  <c r="A34783" i="91"/>
  <c r="A34784" i="91"/>
  <c r="A34785" i="91"/>
  <c r="A34786" i="91"/>
  <c r="A34787" i="91"/>
  <c r="A34788" i="91"/>
  <c r="A34789" i="91"/>
  <c r="A34790" i="91"/>
  <c r="A34791" i="91"/>
  <c r="A34792" i="91"/>
  <c r="A34793" i="91"/>
  <c r="A34794" i="91"/>
  <c r="A34795" i="91"/>
  <c r="A34796" i="91"/>
  <c r="A34799" i="91"/>
  <c r="A34800" i="91"/>
  <c r="A34801" i="91"/>
  <c r="A34802" i="91"/>
  <c r="A34803" i="91"/>
  <c r="A34804" i="91"/>
  <c r="A34805" i="91"/>
  <c r="A34806" i="91"/>
  <c r="A34807" i="91"/>
  <c r="A34808" i="91"/>
  <c r="A34809" i="91"/>
  <c r="A34810" i="91"/>
  <c r="A34811" i="91"/>
  <c r="A34812" i="91"/>
  <c r="A34813" i="91"/>
  <c r="A34814" i="91"/>
  <c r="A34819" i="91"/>
  <c r="A34820" i="91"/>
  <c r="A34821" i="91"/>
  <c r="A34822" i="91"/>
  <c r="A34823" i="91"/>
  <c r="A34824" i="91"/>
  <c r="A34825" i="91"/>
  <c r="A34826" i="91"/>
  <c r="A34827" i="91"/>
  <c r="A34828" i="91"/>
  <c r="A34829" i="91"/>
  <c r="A34830" i="91"/>
  <c r="A34831" i="91"/>
  <c r="A34832" i="91"/>
  <c r="A34833" i="91"/>
  <c r="A34834" i="91"/>
  <c r="A34835" i="91"/>
  <c r="A34836" i="91"/>
  <c r="A34841" i="91"/>
  <c r="A34842" i="91"/>
  <c r="A34843" i="91"/>
  <c r="A34844" i="91"/>
  <c r="A34845" i="91"/>
  <c r="A34846" i="91"/>
  <c r="A34847" i="91"/>
  <c r="A34848" i="91"/>
  <c r="A34849" i="91"/>
  <c r="A34850" i="91"/>
  <c r="A34851" i="91"/>
  <c r="A34852" i="91"/>
  <c r="A34853" i="91"/>
  <c r="A34854" i="91"/>
  <c r="A34855" i="91"/>
  <c r="A34856" i="91"/>
  <c r="A34857" i="91"/>
  <c r="A34858" i="91"/>
  <c r="A34859" i="91"/>
  <c r="A34860" i="91"/>
  <c r="A34863" i="91"/>
  <c r="A34864" i="91"/>
  <c r="A34865" i="91"/>
  <c r="A34866" i="91"/>
  <c r="A34867" i="91"/>
  <c r="A34868" i="91"/>
  <c r="A34869" i="91"/>
  <c r="A34870" i="91"/>
  <c r="A34871" i="91"/>
  <c r="A34872" i="91"/>
  <c r="A34873" i="91"/>
  <c r="A34874" i="91"/>
  <c r="A34875" i="91"/>
  <c r="A34876" i="91"/>
  <c r="A34877" i="91"/>
  <c r="A34878" i="91"/>
  <c r="A34883" i="91"/>
  <c r="A34884" i="91"/>
  <c r="A34885" i="91"/>
  <c r="A34886" i="91"/>
  <c r="A34887" i="91"/>
  <c r="A34888" i="91"/>
  <c r="A34889" i="91"/>
  <c r="A34890" i="91"/>
  <c r="A34891" i="91"/>
  <c r="A34892" i="91"/>
  <c r="A34893" i="91"/>
  <c r="A34894" i="91"/>
  <c r="A34895" i="91"/>
  <c r="A34896" i="91"/>
  <c r="A34897" i="91"/>
  <c r="A34898" i="91"/>
  <c r="A34899" i="91"/>
  <c r="A34900" i="91"/>
  <c r="A34905" i="91"/>
  <c r="A34906" i="91"/>
  <c r="A34907" i="91"/>
  <c r="A34908" i="91"/>
  <c r="A34909" i="91"/>
  <c r="A34910" i="91"/>
  <c r="A34911" i="91"/>
  <c r="A34912" i="91"/>
  <c r="A34913" i="91"/>
  <c r="A34914" i="91"/>
  <c r="A34915" i="91"/>
  <c r="A34916" i="91"/>
  <c r="A34917" i="91"/>
  <c r="A34918" i="91"/>
  <c r="A34919" i="91"/>
  <c r="A34920" i="91"/>
  <c r="A34921" i="91"/>
  <c r="A34922" i="91"/>
  <c r="A34923" i="91"/>
  <c r="A34924" i="91"/>
  <c r="A34927" i="91"/>
  <c r="A34928" i="91"/>
  <c r="A34929" i="91"/>
  <c r="A34930" i="91"/>
  <c r="A34931" i="91"/>
  <c r="A34932" i="91"/>
  <c r="A34933" i="91"/>
  <c r="A34934" i="91"/>
  <c r="A34935" i="91"/>
  <c r="A34936" i="91"/>
  <c r="A34937" i="91"/>
  <c r="A34938" i="91"/>
  <c r="A34939" i="91"/>
  <c r="A34940" i="91"/>
  <c r="A34941" i="91"/>
  <c r="A34942" i="91"/>
  <c r="A34947" i="91"/>
  <c r="A34948" i="91"/>
  <c r="A34949" i="91"/>
  <c r="A34950" i="91"/>
  <c r="A34951" i="91"/>
  <c r="A34952" i="91"/>
  <c r="A34953" i="91"/>
  <c r="A34954" i="91"/>
  <c r="A34955" i="91"/>
  <c r="A34956" i="91"/>
  <c r="A34957" i="91"/>
  <c r="A34958" i="91"/>
  <c r="A34959" i="91"/>
  <c r="A34960" i="91"/>
  <c r="A34961" i="91"/>
  <c r="A34962" i="91"/>
  <c r="A34963" i="91"/>
  <c r="A34964" i="91"/>
  <c r="A34969" i="91"/>
  <c r="A34970" i="91"/>
  <c r="A34971" i="91"/>
  <c r="A34972" i="91"/>
  <c r="A34973" i="91"/>
  <c r="A34974" i="91"/>
  <c r="A34975" i="91"/>
  <c r="A34976" i="91"/>
  <c r="A34977" i="91"/>
  <c r="A34978" i="91"/>
  <c r="A34979" i="91"/>
  <c r="A34980" i="91"/>
  <c r="A34981" i="91"/>
  <c r="A34982" i="91"/>
  <c r="A34983" i="91"/>
  <c r="A34984" i="91"/>
  <c r="A34985" i="91"/>
  <c r="A34986" i="91"/>
  <c r="A34987" i="91"/>
  <c r="A34988" i="91"/>
  <c r="A34991" i="91"/>
  <c r="A34992" i="91"/>
  <c r="A34993" i="91"/>
  <c r="A34994" i="91"/>
  <c r="A34995" i="91"/>
  <c r="A34996" i="91"/>
  <c r="A34997" i="91"/>
  <c r="A34998" i="91"/>
  <c r="A34999" i="91"/>
  <c r="A35000" i="91"/>
  <c r="A35001" i="91"/>
  <c r="A35002" i="91"/>
  <c r="A35003" i="91"/>
  <c r="A35004" i="91"/>
  <c r="A35005" i="91"/>
  <c r="A35006" i="91"/>
  <c r="A35011" i="91"/>
  <c r="A35012" i="91"/>
  <c r="A35013" i="91"/>
  <c r="A35014" i="91"/>
  <c r="A35015" i="91"/>
  <c r="A35016" i="91"/>
  <c r="A35017" i="91"/>
  <c r="A35018" i="91"/>
  <c r="A35019" i="91"/>
  <c r="A35020" i="91"/>
  <c r="A35021" i="91"/>
  <c r="A35022" i="91"/>
  <c r="A35023" i="91"/>
  <c r="A35024" i="91"/>
  <c r="A35025" i="91"/>
  <c r="A35026" i="91"/>
  <c r="A35027" i="91"/>
  <c r="A35028" i="91"/>
  <c r="A35033" i="91"/>
  <c r="A35034" i="91"/>
  <c r="A35035" i="91"/>
  <c r="A35036" i="91"/>
  <c r="A35037" i="91"/>
  <c r="A35038" i="91"/>
  <c r="A35039" i="91"/>
  <c r="A35040" i="91"/>
  <c r="A35041" i="91"/>
  <c r="A35042" i="91"/>
  <c r="A35043" i="91"/>
  <c r="A35044" i="91"/>
  <c r="A35045" i="91"/>
  <c r="A35046" i="91"/>
  <c r="A35047" i="91"/>
  <c r="A35048" i="91"/>
  <c r="A35049" i="91"/>
  <c r="A35050" i="91"/>
  <c r="A35051" i="91"/>
  <c r="A35052" i="91"/>
  <c r="A35055" i="91"/>
  <c r="A35056" i="91"/>
  <c r="A35057" i="91"/>
  <c r="A35058" i="91"/>
  <c r="A35059" i="91"/>
  <c r="A35060" i="91"/>
  <c r="A35061" i="91"/>
  <c r="A35062" i="91"/>
  <c r="A35063" i="91"/>
  <c r="A35064" i="91"/>
  <c r="A35065" i="91"/>
  <c r="A35066" i="91"/>
  <c r="A35067" i="91"/>
  <c r="A35068" i="91"/>
  <c r="A35069" i="91"/>
  <c r="A35070" i="91"/>
  <c r="A35075" i="91"/>
  <c r="A35076" i="91"/>
  <c r="A35077" i="91"/>
  <c r="A35078" i="91"/>
  <c r="A35079" i="91"/>
  <c r="A35080" i="91"/>
  <c r="A35081" i="91"/>
  <c r="A35082" i="91"/>
  <c r="A35083" i="91"/>
  <c r="A35084" i="91"/>
  <c r="A35085" i="91"/>
  <c r="A35086" i="91"/>
  <c r="A35087" i="91"/>
  <c r="A35088" i="91"/>
  <c r="A35089" i="91"/>
  <c r="A35090" i="91"/>
  <c r="A35091" i="91"/>
  <c r="A35092" i="91"/>
  <c r="A35097" i="91"/>
  <c r="A35098" i="91"/>
  <c r="A35099" i="91"/>
  <c r="A35100" i="91"/>
  <c r="A35101" i="91"/>
  <c r="A35102" i="91"/>
  <c r="A35103" i="91"/>
  <c r="A35104" i="91"/>
  <c r="A35105" i="91"/>
  <c r="A35106" i="91"/>
  <c r="A35107" i="91"/>
  <c r="A35108" i="91"/>
  <c r="A35109" i="91"/>
  <c r="A35110" i="91"/>
  <c r="A35111" i="91"/>
  <c r="A35112" i="91"/>
  <c r="A35113" i="91"/>
  <c r="A35114" i="91"/>
  <c r="A35115" i="91"/>
  <c r="A35116" i="91"/>
  <c r="A35119" i="91"/>
  <c r="A35120" i="91"/>
  <c r="A35121" i="91"/>
  <c r="A35122" i="91"/>
  <c r="A35123" i="91"/>
  <c r="A35124" i="91"/>
  <c r="A35125" i="91"/>
  <c r="A35126" i="91"/>
  <c r="A35127" i="91"/>
  <c r="A35128" i="91"/>
  <c r="A35129" i="91"/>
  <c r="A35130" i="91"/>
  <c r="A35131" i="91"/>
  <c r="A35132" i="91"/>
  <c r="A35133" i="91"/>
  <c r="A35134" i="91"/>
  <c r="A35139" i="91"/>
  <c r="A35140" i="91"/>
  <c r="A35141" i="91"/>
  <c r="A35142" i="91"/>
  <c r="A35143" i="91"/>
  <c r="A35144" i="91"/>
  <c r="A35145" i="91"/>
  <c r="A35146" i="91"/>
  <c r="A35147" i="91"/>
  <c r="A35148" i="91"/>
  <c r="A35149" i="91"/>
  <c r="A35150" i="91"/>
  <c r="A35151" i="91"/>
  <c r="A35152" i="91"/>
  <c r="A35153" i="91"/>
  <c r="A35154" i="91"/>
  <c r="A35155" i="91"/>
  <c r="A35156" i="91"/>
  <c r="A35161" i="91"/>
  <c r="A35162" i="91"/>
  <c r="A35163" i="91"/>
  <c r="A35164" i="91"/>
  <c r="A35165" i="91"/>
  <c r="A35166" i="91"/>
  <c r="A35167" i="91"/>
  <c r="A35168" i="91"/>
  <c r="A35169" i="91"/>
  <c r="A35170" i="91"/>
  <c r="A35171" i="91"/>
  <c r="A35172" i="91"/>
  <c r="A35173" i="91"/>
  <c r="A35174" i="91"/>
  <c r="A35175" i="91"/>
  <c r="A35176" i="91"/>
  <c r="A35177" i="91"/>
  <c r="A35178" i="91"/>
  <c r="A35179" i="91"/>
  <c r="A35180" i="91"/>
  <c r="A35183" i="91"/>
  <c r="A35184" i="91"/>
  <c r="A35185" i="91"/>
  <c r="A35186" i="91"/>
  <c r="A35187" i="91"/>
  <c r="A35188" i="91"/>
  <c r="A35189" i="91"/>
  <c r="A35190" i="91"/>
  <c r="A35191" i="91"/>
  <c r="A35192" i="91"/>
  <c r="A35193" i="91"/>
  <c r="A35194" i="91"/>
  <c r="A35195" i="91"/>
  <c r="A35196" i="91"/>
  <c r="A35197" i="91"/>
  <c r="A35198" i="91"/>
  <c r="A35203" i="91"/>
  <c r="A35204" i="91"/>
  <c r="A35205" i="91"/>
  <c r="A35206" i="91"/>
  <c r="A35207" i="91"/>
  <c r="A35208" i="91"/>
  <c r="A35209" i="91"/>
  <c r="A35210" i="91"/>
  <c r="A35211" i="91"/>
  <c r="A35212" i="91"/>
  <c r="A35213" i="91"/>
  <c r="A35214" i="91"/>
  <c r="A35215" i="91"/>
  <c r="A35216" i="91"/>
  <c r="A35217" i="91"/>
  <c r="A35218" i="91"/>
  <c r="A35219" i="91"/>
  <c r="A35220" i="91"/>
  <c r="A35225" i="91"/>
  <c r="A35226" i="91"/>
  <c r="A35227" i="91"/>
  <c r="A35228" i="91"/>
  <c r="A35229" i="91"/>
  <c r="A35230" i="91"/>
  <c r="A35231" i="91"/>
  <c r="A35232" i="91"/>
  <c r="A35233" i="91"/>
  <c r="A35234" i="91"/>
  <c r="A35235" i="91"/>
  <c r="A35236" i="91"/>
  <c r="A35237" i="91"/>
  <c r="A35238" i="91"/>
  <c r="A35239" i="91"/>
  <c r="A35240" i="91"/>
  <c r="A35241" i="91"/>
  <c r="A35242" i="91"/>
  <c r="A35243" i="91"/>
  <c r="A35244" i="91"/>
  <c r="A35247" i="91"/>
  <c r="A35248" i="91"/>
  <c r="A35249" i="91"/>
  <c r="A35250" i="91"/>
  <c r="A35251" i="91"/>
  <c r="A35252" i="91"/>
  <c r="A35253" i="91"/>
  <c r="A35254" i="91"/>
  <c r="A35255" i="91"/>
  <c r="A35256" i="91"/>
  <c r="A35257" i="91"/>
  <c r="A35258" i="91"/>
  <c r="A35259" i="91"/>
  <c r="A35260" i="91"/>
  <c r="A35261" i="91"/>
  <c r="A35262" i="91"/>
  <c r="A35267" i="91"/>
  <c r="A35268" i="91"/>
  <c r="A35269" i="91"/>
  <c r="A35270" i="91"/>
  <c r="A35271" i="91"/>
  <c r="A35272" i="91"/>
  <c r="A35273" i="91"/>
  <c r="A35274" i="91"/>
  <c r="A35275" i="91"/>
  <c r="A35276" i="91"/>
  <c r="A35277" i="91"/>
  <c r="A35278" i="91"/>
  <c r="A35279" i="91"/>
  <c r="A35280" i="91"/>
  <c r="A35281" i="91"/>
  <c r="A35282" i="91"/>
  <c r="A35283" i="91"/>
  <c r="A35284" i="91"/>
  <c r="A35289" i="91"/>
  <c r="A35290" i="91"/>
  <c r="A35291" i="91"/>
  <c r="A35292" i="91"/>
  <c r="A35293" i="91"/>
  <c r="A35294" i="91"/>
  <c r="A35295" i="91"/>
  <c r="A35296" i="91"/>
  <c r="A35297" i="91"/>
  <c r="A35298" i="91"/>
  <c r="A35299" i="91"/>
  <c r="A35300" i="91"/>
  <c r="A35301" i="91"/>
  <c r="A35302" i="91"/>
  <c r="A35303" i="91"/>
  <c r="A35304" i="91"/>
  <c r="A35305" i="91"/>
  <c r="A35306" i="91"/>
  <c r="A35307" i="91"/>
  <c r="A35308" i="91"/>
  <c r="A35311" i="91"/>
  <c r="A35312" i="91"/>
  <c r="A35313" i="91"/>
  <c r="A35314" i="91"/>
  <c r="A35315" i="91"/>
  <c r="A35316" i="91"/>
  <c r="A35317" i="91"/>
  <c r="A35318" i="91"/>
  <c r="A35319" i="91"/>
  <c r="A35320" i="91"/>
  <c r="A35321" i="91"/>
  <c r="A35322" i="91"/>
  <c r="A35323" i="91"/>
  <c r="A35324" i="91"/>
  <c r="A35325" i="91"/>
  <c r="A35326" i="91"/>
  <c r="A35331" i="91"/>
  <c r="A35332" i="91"/>
  <c r="A35333" i="91"/>
  <c r="A35334" i="91"/>
  <c r="A35335" i="91"/>
  <c r="A35336" i="91"/>
  <c r="A35337" i="91"/>
  <c r="A35338" i="91"/>
  <c r="A35339" i="91"/>
  <c r="A35340" i="91"/>
  <c r="A35341" i="91"/>
  <c r="A35342" i="91"/>
  <c r="A35343" i="91"/>
  <c r="A35344" i="91"/>
  <c r="A35345" i="91"/>
  <c r="A35346" i="91"/>
  <c r="A35347" i="91"/>
  <c r="A35348" i="91"/>
  <c r="A35353" i="91"/>
  <c r="A35354" i="91"/>
  <c r="A35355" i="91"/>
  <c r="A35356" i="91"/>
  <c r="A35357" i="91"/>
  <c r="A35358" i="91"/>
  <c r="A35359" i="91"/>
  <c r="A35360" i="91"/>
  <c r="A35361" i="91"/>
  <c r="A35362" i="91"/>
  <c r="A35363" i="91"/>
  <c r="A35364" i="91"/>
  <c r="A35365" i="91"/>
  <c r="A35366" i="91"/>
  <c r="A35367" i="91"/>
  <c r="A35368" i="91"/>
  <c r="A35369" i="91"/>
  <c r="A35370" i="91"/>
  <c r="A35371" i="91"/>
  <c r="A35372" i="91"/>
  <c r="A35375" i="91"/>
  <c r="A35376" i="91"/>
  <c r="A35377" i="91"/>
  <c r="A35378" i="91"/>
  <c r="A35379" i="91"/>
  <c r="A35380" i="91"/>
  <c r="A35381" i="91"/>
  <c r="A35382" i="91"/>
  <c r="A35383" i="91"/>
  <c r="A35384" i="91"/>
  <c r="A35385" i="91"/>
  <c r="A35386" i="91"/>
  <c r="A35387" i="91"/>
  <c r="A35388" i="91"/>
  <c r="A35389" i="91"/>
  <c r="A35390" i="91"/>
  <c r="A35395" i="91"/>
  <c r="A35396" i="91"/>
  <c r="A35397" i="91"/>
  <c r="A35398" i="91"/>
  <c r="A35399" i="91"/>
  <c r="A35400" i="91"/>
  <c r="A35401" i="91"/>
  <c r="A35402" i="91"/>
  <c r="A35403" i="91"/>
  <c r="A35404" i="91"/>
  <c r="A35405" i="91"/>
  <c r="A35406" i="91"/>
  <c r="A35407" i="91"/>
  <c r="A35408" i="91"/>
  <c r="A35409" i="91"/>
  <c r="A35410" i="91"/>
  <c r="A35411" i="91"/>
  <c r="A35412" i="91"/>
  <c r="A35417" i="91"/>
  <c r="A35418" i="91"/>
  <c r="A35419" i="91"/>
  <c r="A35420" i="91"/>
  <c r="A35421" i="91"/>
  <c r="A35422" i="91"/>
  <c r="A35423" i="91"/>
  <c r="A35424" i="91"/>
  <c r="A35425" i="91"/>
  <c r="A35426" i="91"/>
  <c r="A35427" i="91"/>
  <c r="A35428" i="91"/>
  <c r="A35429" i="91"/>
  <c r="A35430" i="91"/>
  <c r="A35431" i="91"/>
  <c r="A35432" i="91"/>
  <c r="A35433" i="91"/>
  <c r="A35434" i="91"/>
  <c r="A35435" i="91"/>
  <c r="A35436" i="91"/>
  <c r="A35439" i="91"/>
  <c r="A35440" i="91"/>
  <c r="A35441" i="91"/>
  <c r="A35442" i="91"/>
  <c r="A35443" i="91"/>
  <c r="A35444" i="91"/>
  <c r="A35445" i="91"/>
  <c r="A35446" i="91"/>
  <c r="A35447" i="91"/>
  <c r="A35448" i="91"/>
  <c r="A35449" i="91"/>
  <c r="A35450" i="91"/>
  <c r="A35451" i="91"/>
  <c r="A35452" i="91"/>
  <c r="A35453" i="91"/>
  <c r="A35454" i="91"/>
  <c r="A35459" i="91"/>
  <c r="A35460" i="91"/>
  <c r="A35461" i="91"/>
  <c r="A35462" i="91"/>
  <c r="A35463" i="91"/>
  <c r="A35464" i="91"/>
  <c r="A35465" i="91"/>
  <c r="A35466" i="91"/>
  <c r="A35467" i="91"/>
  <c r="A35468" i="91"/>
  <c r="A35469" i="91"/>
  <c r="A35470" i="91"/>
  <c r="A35471" i="91"/>
  <c r="A35472" i="91"/>
  <c r="A35473" i="91"/>
  <c r="A35474" i="91"/>
  <c r="A35475" i="91"/>
  <c r="A35476" i="91"/>
  <c r="A35481" i="91"/>
  <c r="A35482" i="91"/>
  <c r="A35483" i="91"/>
  <c r="A35484" i="91"/>
  <c r="A35485" i="91"/>
  <c r="A35486" i="91"/>
  <c r="A35487" i="91"/>
  <c r="A35488" i="91"/>
  <c r="A35489" i="91"/>
  <c r="A35490" i="91"/>
  <c r="A35491" i="91"/>
  <c r="A35492" i="91"/>
  <c r="A35493" i="91"/>
  <c r="A35494" i="91"/>
  <c r="A35495" i="91"/>
  <c r="A35496" i="91"/>
  <c r="A35497" i="91"/>
  <c r="A35498" i="91"/>
  <c r="A35499" i="91"/>
  <c r="A35500" i="91"/>
  <c r="A35503" i="91"/>
  <c r="A35504" i="91"/>
  <c r="A35505" i="91"/>
  <c r="A35506" i="91"/>
  <c r="A35507" i="91"/>
  <c r="A35508" i="91"/>
  <c r="A35509" i="91"/>
  <c r="A35510" i="91"/>
  <c r="A35511" i="91"/>
  <c r="A35512" i="91"/>
  <c r="A35513" i="91"/>
  <c r="A35514" i="91"/>
  <c r="A35515" i="91"/>
  <c r="A35516" i="91"/>
  <c r="A35517" i="91"/>
  <c r="A35518" i="91"/>
  <c r="A35523" i="91"/>
  <c r="A35524" i="91"/>
  <c r="A35525" i="91"/>
  <c r="A35526" i="91"/>
  <c r="A35527" i="91"/>
  <c r="A35528" i="91"/>
  <c r="A35529" i="91"/>
  <c r="A35530" i="91"/>
  <c r="A35531" i="91"/>
  <c r="A35532" i="91"/>
  <c r="A35533" i="91"/>
  <c r="A35534" i="91"/>
  <c r="A35535" i="91"/>
  <c r="A35536" i="91"/>
  <c r="A35537" i="91"/>
  <c r="A35538" i="91"/>
  <c r="A35539" i="91"/>
  <c r="A35540" i="91"/>
  <c r="A35545" i="91"/>
  <c r="A35546" i="91"/>
  <c r="A35547" i="91"/>
  <c r="A35548" i="91"/>
  <c r="A35549" i="91"/>
  <c r="A35550" i="91"/>
  <c r="A35551" i="91"/>
  <c r="A35552" i="91"/>
  <c r="A35553" i="91"/>
  <c r="A35554" i="91"/>
  <c r="A35555" i="91"/>
  <c r="A35556" i="91"/>
  <c r="A35557" i="91"/>
  <c r="A35558" i="91"/>
  <c r="A35559" i="91"/>
  <c r="A35560" i="91"/>
  <c r="A35561" i="91"/>
  <c r="A35562" i="91"/>
  <c r="A35563" i="91"/>
  <c r="A35564" i="91"/>
  <c r="A35567" i="91"/>
  <c r="A35568" i="91"/>
  <c r="A35569" i="91"/>
  <c r="A35570" i="91"/>
  <c r="A35571" i="91"/>
  <c r="A35572" i="91"/>
  <c r="A35573" i="91"/>
  <c r="A35574" i="91"/>
  <c r="A35575" i="91"/>
  <c r="A35576" i="91"/>
  <c r="A35577" i="91"/>
  <c r="A35578" i="91"/>
  <c r="A35579" i="91"/>
  <c r="A35580" i="91"/>
  <c r="A35581" i="91"/>
  <c r="A35582" i="91"/>
  <c r="A35587" i="91"/>
  <c r="A35588" i="91"/>
  <c r="A35589" i="91"/>
  <c r="A35590" i="91"/>
  <c r="A35591" i="91"/>
  <c r="A35592" i="91"/>
  <c r="A35593" i="91"/>
  <c r="A35594" i="91"/>
  <c r="A35595" i="91"/>
  <c r="A35596" i="91"/>
  <c r="A35597" i="91"/>
  <c r="A35598" i="91"/>
  <c r="A35599" i="91"/>
  <c r="A35600" i="91"/>
  <c r="A35601" i="91"/>
  <c r="A35602" i="91"/>
  <c r="A35603" i="91"/>
  <c r="A35604" i="91"/>
  <c r="A35609" i="91"/>
  <c r="A35610" i="91"/>
  <c r="A35611" i="91"/>
  <c r="A35612" i="91"/>
  <c r="A35613" i="91"/>
  <c r="A35614" i="91"/>
  <c r="A35615" i="91"/>
  <c r="A35616" i="91"/>
  <c r="A35617" i="91"/>
  <c r="A35618" i="91"/>
  <c r="A35619" i="91"/>
  <c r="A35620" i="91"/>
  <c r="A35621" i="91"/>
  <c r="A35622" i="91"/>
  <c r="A35623" i="91"/>
  <c r="A35624" i="91"/>
  <c r="A35625" i="91"/>
  <c r="A35626" i="91"/>
  <c r="A35627" i="91"/>
  <c r="A35628" i="91"/>
  <c r="A35631" i="91"/>
  <c r="A35632" i="91"/>
  <c r="A35633" i="91"/>
  <c r="A35634" i="91"/>
  <c r="A35635" i="91"/>
  <c r="A35636" i="91"/>
  <c r="A35637" i="91"/>
  <c r="A35638" i="91"/>
  <c r="A35639" i="91"/>
  <c r="A35640" i="91"/>
  <c r="A35641" i="91"/>
  <c r="A35642" i="91"/>
  <c r="A35643" i="91"/>
  <c r="A35644" i="91"/>
  <c r="A35645" i="91"/>
  <c r="A35646" i="91"/>
  <c r="A35651" i="91"/>
  <c r="A35652" i="91"/>
  <c r="A35653" i="91"/>
  <c r="A35654" i="91"/>
  <c r="A35655" i="91"/>
  <c r="A35656" i="91"/>
  <c r="A35657" i="91"/>
  <c r="A35658" i="91"/>
  <c r="A35659" i="91"/>
  <c r="A35660" i="91"/>
  <c r="A35661" i="91"/>
  <c r="A35662" i="91"/>
  <c r="A35663" i="91"/>
  <c r="A35664" i="91"/>
  <c r="A35665" i="91"/>
  <c r="A35666" i="91"/>
  <c r="A35667" i="91"/>
  <c r="A35668" i="91"/>
  <c r="A35673" i="91"/>
  <c r="A35674" i="91"/>
  <c r="A35675" i="91"/>
  <c r="A35676" i="91"/>
  <c r="A35677" i="91"/>
  <c r="A35678" i="91"/>
  <c r="A35679" i="91"/>
  <c r="A35680" i="91"/>
  <c r="A35681" i="91"/>
  <c r="A35682" i="91"/>
  <c r="A35683" i="91"/>
  <c r="A35684" i="91"/>
  <c r="A35685" i="91"/>
  <c r="A35686" i="91"/>
  <c r="A35687" i="91"/>
  <c r="A35688" i="91"/>
  <c r="A35689" i="91"/>
  <c r="A35690" i="91"/>
  <c r="A35691" i="91"/>
  <c r="A35692" i="91"/>
  <c r="A35695" i="91"/>
  <c r="A35696" i="91"/>
  <c r="A35697" i="91"/>
  <c r="A35698" i="91"/>
  <c r="A35699" i="91"/>
  <c r="A35700" i="91"/>
  <c r="A35701" i="91"/>
  <c r="A35702" i="91"/>
  <c r="A35703" i="91"/>
  <c r="A35704" i="91"/>
  <c r="A35705" i="91"/>
  <c r="A35706" i="91"/>
  <c r="A35707" i="91"/>
  <c r="A35708" i="91"/>
  <c r="A35709" i="91"/>
  <c r="A35710" i="91"/>
  <c r="A35715" i="91"/>
  <c r="A35716" i="91"/>
  <c r="A35717" i="91"/>
  <c r="A35718" i="91"/>
  <c r="A35719" i="91"/>
  <c r="A35720" i="91"/>
  <c r="A35721" i="91"/>
  <c r="A35722" i="91"/>
  <c r="A35723" i="91"/>
  <c r="A35724" i="91"/>
  <c r="A35725" i="91"/>
  <c r="A35726" i="91"/>
  <c r="A35727" i="91"/>
  <c r="A35728" i="91"/>
  <c r="A35729" i="91"/>
  <c r="A35730" i="91"/>
  <c r="A35731" i="91"/>
  <c r="A35732" i="91"/>
  <c r="A35737" i="91"/>
  <c r="A35738" i="91"/>
  <c r="A35739" i="91"/>
  <c r="A35740" i="91"/>
  <c r="A35741" i="91"/>
  <c r="A35742" i="91"/>
  <c r="A35743" i="91"/>
  <c r="A35744" i="91"/>
  <c r="A35745" i="91"/>
  <c r="A35746" i="91"/>
  <c r="A35747" i="91"/>
  <c r="A35748" i="91"/>
  <c r="A35749" i="91"/>
  <c r="A35750" i="91"/>
  <c r="A35751" i="91"/>
  <c r="A35752" i="91"/>
  <c r="A35753" i="91"/>
  <c r="A35754" i="91"/>
  <c r="A35755" i="91"/>
  <c r="A35756" i="91"/>
  <c r="A35759" i="91"/>
  <c r="A35760" i="91"/>
  <c r="A35761" i="91"/>
  <c r="A35762" i="91"/>
  <c r="A35763" i="91"/>
  <c r="A35764" i="91"/>
  <c r="A35765" i="91"/>
  <c r="A35766" i="91"/>
  <c r="A35767" i="91"/>
  <c r="A35768" i="91"/>
  <c r="A35769" i="91"/>
  <c r="A35770" i="91"/>
  <c r="A35771" i="91"/>
  <c r="A35772" i="91"/>
  <c r="A35773" i="91"/>
  <c r="A35774" i="91"/>
  <c r="A35779" i="91"/>
  <c r="A35780" i="91"/>
  <c r="A35781" i="91"/>
  <c r="A35782" i="91"/>
  <c r="A35783" i="91"/>
  <c r="A35784" i="91"/>
  <c r="A35785" i="91"/>
  <c r="A35786" i="91"/>
  <c r="A35787" i="91"/>
  <c r="A35788" i="91"/>
  <c r="A35789" i="91"/>
  <c r="A35790" i="91"/>
  <c r="A35791" i="91"/>
  <c r="A35792" i="91"/>
  <c r="A35793" i="91"/>
  <c r="A35794" i="91"/>
  <c r="A35795" i="91"/>
  <c r="A35796" i="91"/>
  <c r="A35801" i="91"/>
  <c r="A35802" i="91"/>
  <c r="A35803" i="91"/>
  <c r="A35804" i="91"/>
  <c r="A35805" i="91"/>
  <c r="A35806" i="91"/>
  <c r="A35807" i="91"/>
  <c r="A35808" i="91"/>
  <c r="A35809" i="91"/>
  <c r="A35810" i="91"/>
  <c r="A35811" i="91"/>
  <c r="A35812" i="91"/>
  <c r="A35813" i="91"/>
  <c r="A35814" i="91"/>
  <c r="A35815" i="91"/>
  <c r="A35816" i="91"/>
  <c r="A35817" i="91"/>
  <c r="A35818" i="91"/>
  <c r="A35819" i="91"/>
  <c r="A35820" i="91"/>
  <c r="A35823" i="91"/>
  <c r="A35824" i="91"/>
  <c r="A35825" i="91"/>
  <c r="A35826" i="91"/>
  <c r="A35827" i="91"/>
  <c r="A35828" i="91"/>
  <c r="A35829" i="91"/>
  <c r="A35830" i="91"/>
  <c r="A35831" i="91"/>
  <c r="A35832" i="91"/>
  <c r="A35833" i="91"/>
  <c r="A35834" i="91"/>
  <c r="A35835" i="91"/>
  <c r="A35836" i="91"/>
  <c r="A35837" i="91"/>
  <c r="A35838" i="91"/>
  <c r="A35843" i="91"/>
  <c r="A35844" i="91"/>
  <c r="A35845" i="91"/>
  <c r="A35846" i="91"/>
  <c r="A35847" i="91"/>
  <c r="A35848" i="91"/>
  <c r="A35849" i="91"/>
  <c r="A35850" i="91"/>
  <c r="A35851" i="91"/>
  <c r="A35852" i="91"/>
  <c r="A35853" i="91"/>
  <c r="A35854" i="91"/>
  <c r="A35855" i="91"/>
  <c r="A35856" i="91"/>
  <c r="A35857" i="91"/>
  <c r="A35858" i="91"/>
  <c r="A35859" i="91"/>
  <c r="A35860" i="91"/>
  <c r="A35865" i="91"/>
  <c r="A35866" i="91"/>
  <c r="A35867" i="91"/>
  <c r="A35868" i="91"/>
  <c r="A35869" i="91"/>
  <c r="A35870" i="91"/>
  <c r="A35871" i="91"/>
  <c r="A35872" i="91"/>
  <c r="A35873" i="91"/>
  <c r="A35874" i="91"/>
  <c r="A35875" i="91"/>
  <c r="A35876" i="91"/>
  <c r="A35877" i="91"/>
  <c r="A35878" i="91"/>
  <c r="A35879" i="91"/>
  <c r="A35880" i="91"/>
  <c r="A35881" i="91"/>
  <c r="A35882" i="91"/>
  <c r="A35883" i="91"/>
  <c r="A35884" i="91"/>
  <c r="A35887" i="91"/>
  <c r="A35888" i="91"/>
  <c r="A35889" i="91"/>
  <c r="A35890" i="91"/>
  <c r="A35891" i="91"/>
  <c r="A35892" i="91"/>
  <c r="A35893" i="91"/>
  <c r="A35894" i="91"/>
  <c r="A35895" i="91"/>
  <c r="A35896" i="91"/>
  <c r="A35897" i="91"/>
  <c r="A35898" i="91"/>
  <c r="A35899" i="91"/>
  <c r="A35900" i="91"/>
  <c r="A35901" i="91"/>
  <c r="A35902" i="91"/>
  <c r="A35907" i="91"/>
  <c r="A35908" i="91"/>
  <c r="A35909" i="91"/>
  <c r="A35910" i="91"/>
  <c r="A35911" i="91"/>
  <c r="A35912" i="91"/>
  <c r="A35913" i="91"/>
  <c r="A35914" i="91"/>
  <c r="A35915" i="91"/>
  <c r="A35916" i="91"/>
  <c r="A35917" i="91"/>
  <c r="A35918" i="91"/>
  <c r="A35919" i="91"/>
  <c r="A35920" i="91"/>
  <c r="A35921" i="91"/>
  <c r="A35922" i="91"/>
  <c r="A35923" i="91"/>
  <c r="A35924" i="91"/>
  <c r="A35929" i="91"/>
  <c r="A35930" i="91"/>
  <c r="A35931" i="91"/>
  <c r="A35932" i="91"/>
  <c r="A35933" i="91"/>
  <c r="A35934" i="91"/>
  <c r="A35935" i="91"/>
  <c r="A35936" i="91"/>
  <c r="A35937" i="91"/>
  <c r="A35938" i="91"/>
  <c r="A35939" i="91"/>
  <c r="A35940" i="91"/>
  <c r="A35941" i="91"/>
  <c r="A35942" i="91"/>
  <c r="A35943" i="91"/>
  <c r="A35944" i="91"/>
  <c r="A35945" i="91"/>
  <c r="A35946" i="91"/>
  <c r="A35947" i="91"/>
  <c r="A35948" i="91"/>
  <c r="A35951" i="91"/>
  <c r="A35952" i="91"/>
  <c r="A35953" i="91"/>
  <c r="A35954" i="91"/>
  <c r="A35955" i="91"/>
  <c r="A35956" i="91"/>
  <c r="A35957" i="91"/>
  <c r="A35958" i="91"/>
  <c r="A35959" i="91"/>
  <c r="A35960" i="91"/>
  <c r="A35961" i="91"/>
  <c r="A35962" i="91"/>
  <c r="A35963" i="91"/>
  <c r="A35964" i="91"/>
  <c r="A35965" i="91"/>
  <c r="A35966" i="91"/>
  <c r="A35971" i="91"/>
  <c r="A35972" i="91"/>
  <c r="A35973" i="91"/>
  <c r="A35974" i="91"/>
  <c r="A35975" i="91"/>
  <c r="A35976" i="91"/>
  <c r="A35977" i="91"/>
  <c r="A35978" i="91"/>
  <c r="A35979" i="91"/>
  <c r="A35980" i="91"/>
  <c r="A35981" i="91"/>
  <c r="A35982" i="91"/>
  <c r="A35983" i="91"/>
  <c r="A35984" i="91"/>
  <c r="A35985" i="91"/>
  <c r="A35986" i="91"/>
  <c r="A35987" i="91"/>
  <c r="A35988" i="91"/>
  <c r="A35993" i="91"/>
  <c r="A35994" i="91"/>
  <c r="A35995" i="91"/>
  <c r="A35996" i="91"/>
  <c r="A35997" i="91"/>
  <c r="A35998" i="91"/>
  <c r="A35999" i="91"/>
  <c r="A36000" i="91"/>
  <c r="A36001" i="91"/>
  <c r="A36002" i="91"/>
  <c r="A36003" i="91"/>
  <c r="A36004" i="91"/>
  <c r="A36005" i="91"/>
  <c r="A36006" i="91"/>
  <c r="A36007" i="91"/>
  <c r="A36008" i="91"/>
  <c r="A36009" i="91"/>
  <c r="A36010" i="91"/>
  <c r="A36011" i="91"/>
  <c r="A36012" i="91"/>
  <c r="A36015" i="91"/>
  <c r="A36016" i="91"/>
  <c r="A36017" i="91"/>
  <c r="A36018" i="91"/>
  <c r="A36019" i="91"/>
  <c r="A36020" i="91"/>
  <c r="A36021" i="91"/>
  <c r="A36022" i="91"/>
  <c r="A36023" i="91"/>
  <c r="A36024" i="91"/>
  <c r="A36025" i="91"/>
  <c r="A36026" i="91"/>
  <c r="A36027" i="91"/>
  <c r="A36028" i="91"/>
  <c r="A36029" i="91"/>
  <c r="A36030" i="91"/>
  <c r="A36035" i="91"/>
  <c r="A36036" i="91"/>
  <c r="A36037" i="91"/>
  <c r="A36038" i="91"/>
  <c r="A36039" i="91"/>
  <c r="A36040" i="91"/>
  <c r="A36041" i="91"/>
  <c r="A36042" i="91"/>
  <c r="A36043" i="91"/>
  <c r="A36044" i="91"/>
  <c r="A36045" i="91"/>
  <c r="A36046" i="91"/>
  <c r="A36047" i="91"/>
  <c r="A36048" i="91"/>
  <c r="A36049" i="91"/>
  <c r="A36050" i="91"/>
  <c r="A36051" i="91"/>
  <c r="A36052" i="91"/>
  <c r="A36057" i="91"/>
  <c r="A36058" i="91"/>
  <c r="A36059" i="91"/>
  <c r="A36060" i="91"/>
  <c r="A36061" i="91"/>
  <c r="A36062" i="91"/>
  <c r="A36063" i="91"/>
  <c r="A36064" i="91"/>
  <c r="A36065" i="91"/>
  <c r="A36066" i="91"/>
  <c r="A36067" i="91"/>
  <c r="A36068" i="91"/>
  <c r="A36069" i="91"/>
  <c r="A36070" i="91"/>
  <c r="A36071" i="91"/>
  <c r="A36072" i="91"/>
  <c r="A36073" i="91"/>
  <c r="A36074" i="91"/>
  <c r="A36075" i="91"/>
  <c r="A36076" i="91"/>
  <c r="A36079" i="91"/>
  <c r="A36080" i="91"/>
  <c r="A36081" i="91"/>
  <c r="A36082" i="91"/>
  <c r="A36083" i="91"/>
  <c r="A36084" i="91"/>
  <c r="A36085" i="91"/>
  <c r="A36086" i="91"/>
  <c r="A36087" i="91"/>
  <c r="A36088" i="91"/>
  <c r="A36089" i="91"/>
  <c r="A36090" i="91"/>
  <c r="A36091" i="91"/>
  <c r="A36092" i="91"/>
  <c r="A36093" i="91"/>
  <c r="A36094" i="91"/>
  <c r="A36099" i="91"/>
  <c r="A36100" i="91"/>
  <c r="A36101" i="91"/>
  <c r="A36102" i="91"/>
  <c r="A36103" i="91"/>
  <c r="A36104" i="91"/>
  <c r="A36105" i="91"/>
  <c r="A36106" i="91"/>
  <c r="A36107" i="91"/>
  <c r="A36108" i="91"/>
  <c r="A36109" i="91"/>
  <c r="A36110" i="91"/>
  <c r="A36111" i="91"/>
  <c r="A36112" i="91"/>
  <c r="A36113" i="91"/>
  <c r="A36114" i="91"/>
  <c r="A36115" i="91"/>
  <c r="A36116" i="91"/>
  <c r="A36121" i="91"/>
  <c r="A36122" i="91"/>
  <c r="A36123" i="91"/>
  <c r="A36124" i="91"/>
  <c r="A36125" i="91"/>
  <c r="A36126" i="91"/>
  <c r="A36127" i="91"/>
  <c r="A36128" i="91"/>
  <c r="A36129" i="91"/>
  <c r="A36130" i="91"/>
  <c r="A36131" i="91"/>
  <c r="A36132" i="91"/>
  <c r="A36133" i="91"/>
  <c r="A36134" i="91"/>
  <c r="A36135" i="91"/>
  <c r="A36136" i="91"/>
  <c r="A36137" i="91"/>
  <c r="A36138" i="91"/>
  <c r="A36139" i="91"/>
  <c r="A36140" i="91"/>
  <c r="A36143" i="91"/>
  <c r="A36144" i="91"/>
  <c r="A36145" i="91"/>
  <c r="A36146" i="91"/>
  <c r="A36147" i="91"/>
  <c r="A36148" i="91"/>
  <c r="A36149" i="91"/>
  <c r="A36150" i="91"/>
  <c r="A36151" i="91"/>
  <c r="A36152" i="91"/>
  <c r="A36153" i="91"/>
  <c r="A36154" i="91"/>
  <c r="A36155" i="91"/>
  <c r="A36156" i="91"/>
  <c r="A36157" i="91"/>
  <c r="A36158" i="91"/>
  <c r="A36163" i="91"/>
  <c r="A36164" i="91"/>
  <c r="A36165" i="91"/>
  <c r="A36166" i="91"/>
  <c r="A36167" i="91"/>
  <c r="A36168" i="91"/>
  <c r="A36169" i="91"/>
  <c r="A36170" i="91"/>
  <c r="A36171" i="91"/>
  <c r="A36172" i="91"/>
  <c r="A36173" i="91"/>
  <c r="A36174" i="91"/>
  <c r="A36175" i="91"/>
  <c r="A36176" i="91"/>
  <c r="A36177" i="91"/>
  <c r="A36178" i="91"/>
  <c r="A36179" i="91"/>
  <c r="A36180" i="91"/>
  <c r="A36185" i="91"/>
  <c r="A36186" i="91"/>
  <c r="A36187" i="91"/>
  <c r="A36188" i="91"/>
  <c r="A36189" i="91"/>
  <c r="A36190" i="91"/>
  <c r="A36191" i="91"/>
  <c r="A36192" i="91"/>
  <c r="A36193" i="91"/>
  <c r="A36194" i="91"/>
  <c r="A36195" i="91"/>
  <c r="A36196" i="91"/>
  <c r="A36197" i="91"/>
  <c r="A36198" i="91"/>
  <c r="A36199" i="91"/>
  <c r="A36200" i="91"/>
  <c r="A36201" i="91"/>
  <c r="A36202" i="91"/>
  <c r="A36203" i="91"/>
  <c r="A36204" i="91"/>
  <c r="A36207" i="91"/>
  <c r="A36208" i="91"/>
  <c r="A36209" i="91"/>
  <c r="A36210" i="91"/>
  <c r="A36211" i="91"/>
  <c r="A36212" i="91"/>
  <c r="A36213" i="91"/>
  <c r="A36214" i="91"/>
  <c r="A36215" i="91"/>
  <c r="A36216" i="91"/>
  <c r="A36217" i="91"/>
  <c r="A36218" i="91"/>
  <c r="A36219" i="91"/>
  <c r="A36220" i="91"/>
  <c r="A36221" i="91"/>
  <c r="A36222" i="91"/>
  <c r="A36227" i="91"/>
  <c r="A36228" i="91"/>
  <c r="A36229" i="91"/>
  <c r="A36230" i="91"/>
  <c r="A36231" i="91"/>
  <c r="A36232" i="91"/>
  <c r="A36233" i="91"/>
  <c r="A36234" i="91"/>
  <c r="A36235" i="91"/>
  <c r="A36236" i="91"/>
  <c r="A36237" i="91"/>
  <c r="A36238" i="91"/>
  <c r="A36239" i="91"/>
  <c r="A36240" i="91"/>
  <c r="A36241" i="91"/>
  <c r="A36242" i="91"/>
  <c r="A36243" i="91"/>
  <c r="A36244" i="91"/>
  <c r="A36249" i="91"/>
  <c r="A36250" i="91"/>
  <c r="A36251" i="91"/>
  <c r="A36252" i="91"/>
  <c r="A36253" i="91"/>
  <c r="A36254" i="91"/>
  <c r="A36255" i="91"/>
  <c r="A36256" i="91"/>
  <c r="A36257" i="91"/>
  <c r="A36258" i="91"/>
  <c r="A36259" i="91"/>
  <c r="A36260" i="91"/>
  <c r="A36261" i="91"/>
  <c r="A36262" i="91"/>
  <c r="A36263" i="91"/>
  <c r="A36264" i="91"/>
  <c r="A36265" i="91"/>
  <c r="A36266" i="91"/>
  <c r="A36267" i="91"/>
  <c r="A36268" i="91"/>
  <c r="A36271" i="91"/>
  <c r="A36272" i="91"/>
  <c r="A36273" i="91"/>
  <c r="A36274" i="91"/>
  <c r="A36275" i="91"/>
  <c r="A36276" i="91"/>
  <c r="A36277" i="91"/>
  <c r="A36278" i="91"/>
  <c r="A36279" i="91"/>
  <c r="A36280" i="91"/>
  <c r="A36281" i="91"/>
  <c r="A36282" i="91"/>
  <c r="A36283" i="91"/>
  <c r="A36284" i="91"/>
  <c r="A36285" i="91"/>
  <c r="A36286" i="91"/>
  <c r="A36291" i="91"/>
  <c r="A36292" i="91"/>
  <c r="A36293" i="91"/>
  <c r="A36294" i="91"/>
  <c r="A36295" i="91"/>
  <c r="A36296" i="91"/>
  <c r="A36297" i="91"/>
  <c r="A36298" i="91"/>
  <c r="A36299" i="91"/>
  <c r="A36300" i="91"/>
  <c r="A36301" i="91"/>
  <c r="A36302" i="91"/>
  <c r="A36303" i="91"/>
  <c r="A36304" i="91"/>
  <c r="A36305" i="91"/>
  <c r="A36306" i="91"/>
  <c r="A36307" i="91"/>
  <c r="A36308" i="91"/>
  <c r="A36313" i="91"/>
  <c r="A36314" i="91"/>
  <c r="A36315" i="91"/>
  <c r="A36316" i="91"/>
  <c r="A36317" i="91"/>
  <c r="A36318" i="91"/>
  <c r="A36319" i="91"/>
  <c r="A36320" i="91"/>
  <c r="A36321" i="91"/>
  <c r="A36322" i="91"/>
  <c r="A36323" i="91"/>
  <c r="A36324" i="91"/>
  <c r="A36325" i="91"/>
  <c r="A36326" i="91"/>
  <c r="A36327" i="91"/>
  <c r="A36328" i="91"/>
  <c r="A36329" i="91"/>
  <c r="A36330" i="91"/>
  <c r="A36331" i="91"/>
  <c r="A36332" i="91"/>
  <c r="A36335" i="91"/>
  <c r="A36336" i="91"/>
  <c r="A36337" i="91"/>
  <c r="A36338" i="91"/>
  <c r="A36339" i="91"/>
  <c r="A36340" i="91"/>
  <c r="A36341" i="91"/>
  <c r="A36342" i="91"/>
  <c r="A36343" i="91"/>
  <c r="A36344" i="91"/>
  <c r="A36345" i="91"/>
  <c r="A36346" i="91"/>
  <c r="A36347" i="91"/>
  <c r="A36348" i="91"/>
  <c r="A36349" i="91"/>
  <c r="A36350" i="91"/>
  <c r="A36355" i="91"/>
  <c r="A36356" i="91"/>
  <c r="A36357" i="91"/>
  <c r="A36358" i="91"/>
  <c r="A36359" i="91"/>
  <c r="A36360" i="91"/>
  <c r="A36361" i="91"/>
  <c r="A36362" i="91"/>
  <c r="A36363" i="91"/>
  <c r="A36364" i="91"/>
  <c r="A36365" i="91"/>
  <c r="A36366" i="91"/>
  <c r="A36367" i="91"/>
  <c r="A36368" i="91"/>
  <c r="A36369" i="91"/>
  <c r="A36370" i="91"/>
  <c r="A36371" i="91"/>
  <c r="A36372" i="91"/>
  <c r="A36377" i="91"/>
  <c r="A36378" i="91"/>
  <c r="A36379" i="91"/>
  <c r="A36380" i="91"/>
  <c r="A36381" i="91"/>
  <c r="A36382" i="91"/>
  <c r="A36383" i="91"/>
  <c r="A36384" i="91"/>
  <c r="A36385" i="91"/>
  <c r="A36386" i="91"/>
  <c r="A36387" i="91"/>
  <c r="A36388" i="91"/>
  <c r="A36389" i="91"/>
  <c r="A36390" i="91"/>
  <c r="A36391" i="91"/>
  <c r="A36392" i="91"/>
  <c r="A36393" i="91"/>
  <c r="A36394" i="91"/>
  <c r="A36395" i="91"/>
  <c r="A36396" i="91"/>
  <c r="A36399" i="91"/>
  <c r="A36400" i="91"/>
  <c r="A36401" i="91"/>
  <c r="A36402" i="91"/>
  <c r="A36403" i="91"/>
  <c r="A36404" i="91"/>
  <c r="A36405" i="91"/>
  <c r="A36406" i="91"/>
  <c r="A36407" i="91"/>
  <c r="A36408" i="91"/>
  <c r="A36409" i="91"/>
  <c r="A36410" i="91"/>
  <c r="A36411" i="91"/>
  <c r="A36412" i="91"/>
  <c r="A36413" i="91"/>
  <c r="A36414" i="91"/>
  <c r="A36419" i="91"/>
  <c r="A36420" i="91"/>
  <c r="A36421" i="91"/>
  <c r="A36422" i="91"/>
  <c r="A36423" i="91"/>
  <c r="A36424" i="91"/>
  <c r="A36425" i="91"/>
  <c r="A36426" i="91"/>
  <c r="A36427" i="91"/>
  <c r="A36428" i="91"/>
  <c r="A36429" i="91"/>
  <c r="A36430" i="91"/>
  <c r="A36431" i="91"/>
  <c r="A36432" i="91"/>
  <c r="A36433" i="91"/>
  <c r="A36434" i="91"/>
  <c r="A36435" i="91"/>
  <c r="A36436" i="91"/>
  <c r="A36441" i="91"/>
  <c r="A36442" i="91"/>
  <c r="A36443" i="91"/>
  <c r="A36444" i="91"/>
  <c r="A36445" i="91"/>
  <c r="A36446" i="91"/>
  <c r="A36447" i="91"/>
  <c r="A36448" i="91"/>
  <c r="A36449" i="91"/>
  <c r="A36450" i="91"/>
  <c r="A36451" i="91"/>
  <c r="A36452" i="91"/>
  <c r="A36453" i="91"/>
  <c r="A36454" i="91"/>
  <c r="A36455" i="91"/>
  <c r="A36456" i="91"/>
  <c r="A36457" i="91"/>
  <c r="A36458" i="91"/>
  <c r="A36459" i="91"/>
  <c r="A36460" i="91"/>
  <c r="A36463" i="91"/>
  <c r="A36464" i="91"/>
  <c r="A36465" i="91"/>
  <c r="A36466" i="91"/>
  <c r="A36467" i="91"/>
  <c r="A36468" i="91"/>
  <c r="A36469" i="91"/>
  <c r="A36470" i="91"/>
  <c r="A36471" i="91"/>
  <c r="A36472" i="91"/>
  <c r="A36473" i="91"/>
  <c r="A36474" i="91"/>
  <c r="A36475" i="91"/>
  <c r="A36476" i="91"/>
  <c r="A36477" i="91"/>
  <c r="A36478" i="91"/>
  <c r="A36483" i="91"/>
  <c r="A36484" i="91"/>
  <c r="A36485" i="91"/>
  <c r="A36486" i="91"/>
  <c r="A36487" i="91"/>
  <c r="A36488" i="91"/>
  <c r="A36489" i="91"/>
  <c r="A36490" i="91"/>
  <c r="A36491" i="91"/>
  <c r="A36492" i="91"/>
  <c r="A36493" i="91"/>
  <c r="A36494" i="91"/>
  <c r="A36495" i="91"/>
  <c r="A36496" i="91"/>
  <c r="A36497" i="91"/>
  <c r="A36498" i="91"/>
  <c r="A36499" i="91"/>
  <c r="A36500" i="91"/>
  <c r="A36505" i="91"/>
  <c r="A36506" i="91"/>
  <c r="A36507" i="91"/>
  <c r="A36508" i="91"/>
  <c r="A36509" i="91"/>
  <c r="A36510" i="91"/>
  <c r="A36511" i="91"/>
  <c r="A36512" i="91"/>
  <c r="A36513" i="91"/>
  <c r="A36514" i="91"/>
  <c r="A36515" i="91"/>
  <c r="A36516" i="91"/>
  <c r="A36517" i="91"/>
  <c r="A36518" i="91"/>
  <c r="A36519" i="91"/>
  <c r="A36520" i="91"/>
  <c r="A36521" i="91"/>
  <c r="A36522" i="91"/>
  <c r="A36523" i="91"/>
  <c r="A36524" i="91"/>
  <c r="A36527" i="91"/>
  <c r="A36528" i="91"/>
  <c r="A36529" i="91"/>
  <c r="A36530" i="91"/>
  <c r="A36531" i="91"/>
  <c r="A36532" i="91"/>
  <c r="A36533" i="91"/>
  <c r="A36534" i="91"/>
  <c r="A36535" i="91"/>
  <c r="A36536" i="91"/>
  <c r="A36537" i="91"/>
  <c r="A36538" i="91"/>
  <c r="A36539" i="91"/>
  <c r="A36540" i="91"/>
  <c r="A36541" i="91"/>
  <c r="A36542" i="91"/>
  <c r="A36547" i="91"/>
  <c r="A36548" i="91"/>
  <c r="A36549" i="91"/>
  <c r="A36550" i="91"/>
  <c r="A36551" i="91"/>
  <c r="A36552" i="91"/>
  <c r="A36553" i="91"/>
  <c r="A36554" i="91"/>
  <c r="A36555" i="91"/>
  <c r="A36556" i="91"/>
  <c r="A36557" i="91"/>
  <c r="A36558" i="91"/>
  <c r="A36559" i="91"/>
  <c r="A36560" i="91"/>
  <c r="A36561" i="91"/>
  <c r="A36562" i="91"/>
  <c r="A36563" i="91"/>
  <c r="A36564" i="91"/>
  <c r="A36569" i="91"/>
  <c r="A36570" i="91"/>
  <c r="A36571" i="91"/>
  <c r="A36572" i="91"/>
  <c r="A36573" i="91"/>
  <c r="A36574" i="91"/>
  <c r="A36575" i="91"/>
  <c r="A36576" i="91"/>
  <c r="A36577" i="91"/>
  <c r="A36578" i="91"/>
  <c r="A36579" i="91"/>
  <c r="A36580" i="91"/>
  <c r="A36581" i="91"/>
  <c r="A36582" i="91"/>
  <c r="A36583" i="91"/>
  <c r="A36584" i="91"/>
  <c r="A36585" i="91"/>
  <c r="A36586" i="91"/>
  <c r="A36587" i="91"/>
  <c r="A36588" i="91"/>
  <c r="A36591" i="91"/>
  <c r="A36592" i="91"/>
  <c r="A36593" i="91"/>
  <c r="A36594" i="91"/>
  <c r="A36595" i="91"/>
  <c r="A36596" i="91"/>
  <c r="A36597" i="91"/>
  <c r="A36598" i="91"/>
  <c r="A36599" i="91"/>
  <c r="A36600" i="91"/>
  <c r="A36601" i="91"/>
  <c r="A36602" i="91"/>
  <c r="A36603" i="91"/>
  <c r="A36604" i="91"/>
  <c r="A36605" i="91"/>
  <c r="A36606" i="91"/>
  <c r="A36611" i="91"/>
  <c r="A36612" i="91"/>
  <c r="A36613" i="91"/>
  <c r="A36614" i="91"/>
  <c r="A36615" i="91"/>
  <c r="A36616" i="91"/>
  <c r="A36617" i="91"/>
  <c r="A36618" i="91"/>
  <c r="A36619" i="91"/>
  <c r="A36620" i="91"/>
  <c r="A36621" i="91"/>
  <c r="A36622" i="91"/>
  <c r="A36623" i="91"/>
  <c r="A36624" i="91"/>
  <c r="A36625" i="91"/>
  <c r="A36626" i="91"/>
  <c r="A36627" i="91"/>
  <c r="A36628" i="91"/>
  <c r="A36633" i="91"/>
  <c r="A36634" i="91"/>
  <c r="A36635" i="91"/>
  <c r="A36636" i="91"/>
  <c r="A36637" i="91"/>
  <c r="A36638" i="91"/>
  <c r="A36639" i="91"/>
  <c r="A36640" i="91"/>
  <c r="A36641" i="91"/>
  <c r="A36642" i="91"/>
  <c r="A36643" i="91"/>
  <c r="A36644" i="91"/>
  <c r="A36645" i="91"/>
  <c r="A36646" i="91"/>
  <c r="A36647" i="91"/>
  <c r="A36648" i="91"/>
  <c r="A36649" i="91"/>
  <c r="A36650" i="91"/>
  <c r="A36651" i="91"/>
  <c r="A36652" i="91"/>
  <c r="A36655" i="91"/>
  <c r="A36656" i="91"/>
  <c r="A36657" i="91"/>
  <c r="A36658" i="91"/>
  <c r="A36659" i="91"/>
  <c r="A36660" i="91"/>
  <c r="A36661" i="91"/>
  <c r="A36662" i="91"/>
  <c r="A36663" i="91"/>
  <c r="A36664" i="91"/>
  <c r="A36665" i="91"/>
  <c r="A36666" i="91"/>
  <c r="A36667" i="91"/>
  <c r="A36668" i="91"/>
  <c r="A36669" i="91"/>
  <c r="A36670" i="91"/>
  <c r="A36675" i="91"/>
  <c r="A36676" i="91"/>
  <c r="A36677" i="91"/>
  <c r="A36678" i="91"/>
  <c r="A36679" i="91"/>
  <c r="A36680" i="91"/>
  <c r="A36681" i="91"/>
  <c r="A36682" i="91"/>
  <c r="A36683" i="91"/>
  <c r="A36684" i="91"/>
  <c r="A36685" i="91"/>
  <c r="A36686" i="91"/>
  <c r="A36687" i="91"/>
  <c r="A36688" i="91"/>
  <c r="A36689" i="91"/>
  <c r="A36690" i="91"/>
  <c r="A36691" i="91"/>
  <c r="A36692" i="91"/>
  <c r="A36697" i="91"/>
  <c r="A36698" i="91"/>
  <c r="A36699" i="91"/>
  <c r="A36700" i="91"/>
  <c r="A36701" i="91"/>
  <c r="A36702" i="91"/>
  <c r="A36703" i="91"/>
  <c r="A36704" i="91"/>
  <c r="A36705" i="91"/>
  <c r="A36706" i="91"/>
  <c r="A36707" i="91"/>
  <c r="A36708" i="91"/>
  <c r="A36709" i="91"/>
  <c r="A36710" i="91"/>
  <c r="A36711" i="91"/>
  <c r="A36712" i="91"/>
  <c r="A36713" i="91"/>
  <c r="A36714" i="91"/>
  <c r="A36715" i="91"/>
  <c r="A36716" i="91"/>
  <c r="A36719" i="91"/>
  <c r="A36720" i="91"/>
  <c r="A36721" i="91"/>
  <c r="A36722" i="91"/>
  <c r="A36723" i="91"/>
  <c r="A36724" i="91"/>
  <c r="A36725" i="91"/>
  <c r="A36726" i="91"/>
  <c r="A36727" i="91"/>
  <c r="A36728" i="91"/>
  <c r="A36729" i="91"/>
  <c r="A36730" i="91"/>
  <c r="A36731" i="91"/>
  <c r="A36732" i="91"/>
  <c r="A36733" i="91"/>
  <c r="A36734" i="91"/>
  <c r="A36739" i="91"/>
  <c r="A36740" i="91"/>
  <c r="A36741" i="91"/>
  <c r="A36742" i="91"/>
  <c r="A36743" i="91"/>
  <c r="A36744" i="91"/>
  <c r="A36745" i="91"/>
  <c r="A36746" i="91"/>
  <c r="A36747" i="91"/>
  <c r="A36748" i="91"/>
  <c r="A36749" i="91"/>
  <c r="A36750" i="91"/>
  <c r="A36751" i="91"/>
  <c r="A36752" i="91"/>
  <c r="A36753" i="91"/>
  <c r="A36754" i="91"/>
  <c r="A36755" i="91"/>
  <c r="A36756" i="91"/>
  <c r="A36761" i="91"/>
  <c r="A36762" i="91"/>
  <c r="A36763" i="91"/>
  <c r="A36764" i="91"/>
  <c r="A36765" i="91"/>
  <c r="A36766" i="91"/>
  <c r="A36767" i="91"/>
  <c r="A36768" i="91"/>
  <c r="A36769" i="91"/>
  <c r="A36770" i="91"/>
  <c r="A36771" i="91"/>
  <c r="A36772" i="91"/>
  <c r="A36773" i="91"/>
  <c r="A36774" i="91"/>
  <c r="A36775" i="91"/>
  <c r="A36776" i="91"/>
  <c r="A36777" i="91"/>
  <c r="A36778" i="91"/>
  <c r="A36779" i="91"/>
  <c r="A36780" i="91"/>
  <c r="A36783" i="91"/>
  <c r="A36784" i="91"/>
  <c r="A36785" i="91"/>
  <c r="A36786" i="91"/>
  <c r="A36787" i="91"/>
  <c r="A36788" i="91"/>
  <c r="A36789" i="91"/>
  <c r="A36790" i="91"/>
  <c r="A36791" i="91"/>
  <c r="A36792" i="91"/>
  <c r="A36793" i="91"/>
  <c r="A36794" i="91"/>
  <c r="A36795" i="91"/>
  <c r="A36796" i="91"/>
  <c r="A36797" i="91"/>
  <c r="A36798" i="91"/>
  <c r="A36803" i="91"/>
  <c r="A36804" i="91"/>
  <c r="A36805" i="91"/>
  <c r="A36806" i="91"/>
  <c r="A36807" i="91"/>
  <c r="A36808" i="91"/>
  <c r="A36809" i="91"/>
  <c r="A36810" i="91"/>
  <c r="A36811" i="91"/>
  <c r="A36812" i="91"/>
  <c r="A36813" i="91"/>
  <c r="A36814" i="91"/>
  <c r="A36815" i="91"/>
  <c r="A36816" i="91"/>
  <c r="A36817" i="91"/>
  <c r="A36818" i="91"/>
  <c r="A36819" i="91"/>
  <c r="A36820" i="91"/>
  <c r="A36825" i="91"/>
  <c r="A36826" i="91"/>
  <c r="A36827" i="91"/>
  <c r="A36828" i="91"/>
  <c r="A36829" i="91"/>
  <c r="A36830" i="91"/>
  <c r="A36831" i="91"/>
  <c r="A36832" i="91"/>
  <c r="A36833" i="91"/>
  <c r="A36834" i="91"/>
  <c r="A36835" i="91"/>
  <c r="A36836" i="91"/>
  <c r="A36837" i="91"/>
  <c r="A36838" i="91"/>
  <c r="A36839" i="91"/>
  <c r="A36840" i="91"/>
  <c r="A36841" i="91"/>
  <c r="A36842" i="91"/>
  <c r="A36843" i="91"/>
  <c r="A36844" i="91"/>
  <c r="A36847" i="91"/>
  <c r="A36848" i="91"/>
  <c r="A36849" i="91"/>
  <c r="A36850" i="91"/>
  <c r="A36851" i="91"/>
  <c r="A36852" i="91"/>
  <c r="A36853" i="91"/>
  <c r="A36854" i="91"/>
  <c r="A36855" i="91"/>
  <c r="A36856" i="91"/>
  <c r="A36857" i="91"/>
  <c r="A36858" i="91"/>
  <c r="A36859" i="91"/>
  <c r="A36860" i="91"/>
  <c r="A36861" i="91"/>
  <c r="A36862" i="91"/>
  <c r="A36867" i="91"/>
  <c r="A36868" i="91"/>
  <c r="A36869" i="91"/>
  <c r="A36870" i="91"/>
  <c r="A36871" i="91"/>
  <c r="A36872" i="91"/>
  <c r="A36873" i="91"/>
  <c r="A36874" i="91"/>
  <c r="A36875" i="91"/>
  <c r="A36876" i="91"/>
  <c r="A36877" i="91"/>
  <c r="A36878" i="91"/>
  <c r="A36879" i="91"/>
  <c r="A36880" i="91"/>
  <c r="A36881" i="91"/>
  <c r="A36882" i="91"/>
  <c r="A36883" i="91"/>
  <c r="A36884" i="91"/>
  <c r="A36889" i="91"/>
  <c r="A36890" i="91"/>
  <c r="A36891" i="91"/>
  <c r="A36892" i="91"/>
  <c r="A36893" i="91"/>
  <c r="A36894" i="91"/>
  <c r="A36895" i="91"/>
  <c r="A36896" i="91"/>
  <c r="A36897" i="91"/>
  <c r="A36898" i="91"/>
  <c r="A36899" i="91"/>
  <c r="A36900" i="91"/>
  <c r="A36901" i="91"/>
  <c r="A36902" i="91"/>
  <c r="A36903" i="91"/>
  <c r="A36907" i="91"/>
  <c r="A36908" i="91"/>
  <c r="A36909" i="91"/>
  <c r="A36910" i="91"/>
  <c r="A36911" i="91"/>
  <c r="A36912" i="91"/>
  <c r="A36913" i="91"/>
  <c r="A36914" i="91"/>
  <c r="A36915" i="91"/>
  <c r="A36916" i="91"/>
  <c r="A36917" i="91"/>
  <c r="A36918" i="91"/>
  <c r="A36919" i="91"/>
  <c r="A36920" i="91"/>
  <c r="A36921" i="91"/>
  <c r="A36922" i="91"/>
  <c r="A36923" i="91"/>
  <c r="A36924" i="91"/>
  <c r="A36925" i="91"/>
  <c r="A36926" i="91"/>
  <c r="A36927" i="91"/>
  <c r="A36928" i="91"/>
  <c r="A36929" i="91"/>
  <c r="A36930" i="91"/>
  <c r="A36931" i="91"/>
  <c r="A36932" i="91"/>
  <c r="A36933" i="91"/>
  <c r="A36934" i="91"/>
  <c r="A36935" i="91"/>
  <c r="A36936" i="91"/>
  <c r="A36937" i="91"/>
  <c r="A36938" i="91"/>
  <c r="A36939" i="91"/>
  <c r="A36940" i="91"/>
  <c r="A36941" i="91"/>
  <c r="A36942" i="91"/>
  <c r="A36943" i="91"/>
  <c r="A36944" i="91"/>
  <c r="A36945" i="91"/>
  <c r="A36946" i="91"/>
  <c r="A36947" i="91"/>
  <c r="A36948" i="91"/>
  <c r="A36949" i="91"/>
  <c r="A36950" i="91"/>
  <c r="A36951" i="91"/>
  <c r="A36952" i="91"/>
  <c r="A36953" i="91"/>
  <c r="A36954" i="91"/>
  <c r="A36955" i="91"/>
  <c r="A36956" i="91"/>
  <c r="A36957" i="91"/>
  <c r="A36958" i="91"/>
  <c r="A36959" i="91"/>
  <c r="A36960" i="91"/>
  <c r="A36961" i="91"/>
  <c r="A36962" i="91"/>
  <c r="A36963" i="91"/>
  <c r="A36964" i="91"/>
  <c r="A36965" i="91"/>
  <c r="A36966" i="91"/>
  <c r="A36967" i="91"/>
  <c r="A36968" i="91"/>
  <c r="A36969" i="91"/>
  <c r="A36970" i="91"/>
  <c r="A36971" i="91"/>
  <c r="A36972" i="91"/>
  <c r="A36973" i="91"/>
  <c r="A36974" i="91"/>
  <c r="A36975" i="91"/>
  <c r="A36976" i="91"/>
  <c r="A36977" i="91"/>
  <c r="A36978" i="91"/>
  <c r="A36979" i="91"/>
  <c r="A36980" i="91"/>
  <c r="A36981" i="91"/>
  <c r="A36982" i="91"/>
  <c r="A36983" i="91"/>
  <c r="A36984" i="91"/>
  <c r="A36985" i="91"/>
  <c r="A36986" i="91"/>
  <c r="A36987" i="91"/>
  <c r="A36988" i="91"/>
  <c r="A36989" i="91"/>
  <c r="A36990" i="91"/>
  <c r="A36991" i="91"/>
  <c r="A36992" i="91"/>
  <c r="A36993" i="91"/>
  <c r="A36994" i="91"/>
  <c r="A36995" i="91"/>
  <c r="A36996" i="91"/>
  <c r="A36997" i="91"/>
  <c r="A36998" i="91"/>
  <c r="A36999" i="91"/>
  <c r="A37000" i="91"/>
  <c r="A37001" i="91"/>
  <c r="A37002" i="91"/>
  <c r="A37003" i="91"/>
  <c r="A37004" i="91"/>
  <c r="A37005" i="91"/>
  <c r="A37006" i="91"/>
  <c r="A37007" i="91"/>
  <c r="A37008" i="91"/>
  <c r="A37009" i="91"/>
  <c r="A37010" i="91"/>
  <c r="A37011" i="91"/>
  <c r="A37012" i="91"/>
  <c r="A37013" i="91"/>
  <c r="A37014" i="91"/>
  <c r="A37015" i="91"/>
  <c r="A37016" i="91"/>
  <c r="A37017" i="91"/>
  <c r="A37018" i="91"/>
  <c r="A37019" i="91"/>
  <c r="A37020" i="91"/>
  <c r="A37021" i="91"/>
  <c r="A37022" i="91"/>
  <c r="A37023" i="91"/>
  <c r="A37024" i="91"/>
  <c r="A37025" i="91"/>
  <c r="A37026" i="91"/>
  <c r="A37027" i="91"/>
  <c r="A37028" i="91"/>
  <c r="A37029" i="91"/>
  <c r="A37030" i="91"/>
  <c r="A37031" i="91"/>
  <c r="A37032" i="91"/>
  <c r="A37033" i="91"/>
  <c r="A37034" i="91"/>
  <c r="A37035" i="91"/>
  <c r="A37036" i="91"/>
  <c r="A37037" i="91"/>
  <c r="A37038" i="91"/>
  <c r="A37039" i="91"/>
  <c r="A37040" i="91"/>
  <c r="A37041" i="91"/>
  <c r="A37042" i="91"/>
  <c r="A37043" i="91"/>
  <c r="A37044" i="91"/>
  <c r="A37045" i="91"/>
  <c r="A37046" i="91"/>
  <c r="A37047" i="91"/>
  <c r="A37048" i="91"/>
  <c r="A37049" i="91"/>
  <c r="A37050" i="91"/>
  <c r="A37051" i="91"/>
  <c r="A37052" i="91"/>
  <c r="A37053" i="91"/>
  <c r="A37054" i="91"/>
  <c r="A37055" i="91"/>
  <c r="A37056" i="91"/>
  <c r="A37057" i="91"/>
  <c r="A37058" i="91"/>
  <c r="A37059" i="91"/>
  <c r="A37060" i="91"/>
  <c r="A37061" i="91"/>
  <c r="A37062" i="91"/>
  <c r="A37063" i="91"/>
  <c r="A37064" i="91"/>
  <c r="A37065" i="91"/>
  <c r="A37066" i="91"/>
  <c r="A37067" i="91"/>
  <c r="A37068" i="91"/>
  <c r="A37069" i="91"/>
  <c r="A37070" i="91"/>
  <c r="A37071" i="91"/>
  <c r="A37072" i="91"/>
  <c r="A37073" i="91"/>
  <c r="A37074" i="91"/>
  <c r="A37075" i="91"/>
  <c r="A37076" i="91"/>
  <c r="A37077" i="91"/>
  <c r="A37078" i="91"/>
  <c r="A37079" i="91"/>
  <c r="A37080" i="91"/>
  <c r="A37081" i="91"/>
  <c r="A37082" i="91"/>
  <c r="A37083" i="91"/>
  <c r="A37084" i="91"/>
  <c r="A37085" i="91"/>
  <c r="A37086" i="91"/>
  <c r="A37087" i="91"/>
  <c r="A37088" i="91"/>
  <c r="A37089" i="91"/>
  <c r="A37090" i="91"/>
  <c r="A37091" i="91"/>
  <c r="A37092" i="91"/>
  <c r="A37093" i="91"/>
  <c r="A37094" i="91"/>
  <c r="A37095" i="91"/>
  <c r="A37096" i="91"/>
  <c r="A37097" i="91"/>
  <c r="A37098" i="91"/>
  <c r="A37099" i="91"/>
  <c r="A37100" i="91"/>
  <c r="A37101" i="91"/>
  <c r="A37102" i="91"/>
  <c r="A37103" i="91"/>
  <c r="A37104" i="91"/>
  <c r="A37105" i="91"/>
  <c r="A37106" i="91"/>
  <c r="A37107" i="91"/>
  <c r="A37108" i="91"/>
  <c r="A37109" i="91"/>
  <c r="A37110" i="91"/>
  <c r="A37111" i="91"/>
  <c r="A37112" i="91"/>
  <c r="A37113" i="91"/>
  <c r="A37114" i="91"/>
  <c r="A37115" i="91"/>
  <c r="A37116" i="91"/>
  <c r="A37117" i="91"/>
  <c r="A37118" i="91"/>
  <c r="A37119" i="91"/>
  <c r="A37120" i="91"/>
  <c r="A37121" i="91"/>
  <c r="A37122" i="91"/>
  <c r="A37123" i="91"/>
  <c r="A37124" i="91"/>
  <c r="A37125" i="91"/>
  <c r="A37126" i="91"/>
  <c r="A37127" i="91"/>
  <c r="A37128" i="91"/>
  <c r="A37129" i="91"/>
  <c r="A37130" i="91"/>
  <c r="A37131" i="91"/>
  <c r="A37132" i="91"/>
  <c r="A37133" i="91"/>
  <c r="A37134" i="91"/>
  <c r="A37135" i="91"/>
  <c r="A37136" i="91"/>
  <c r="A37137" i="91"/>
  <c r="A37138" i="91"/>
  <c r="A37139" i="91"/>
  <c r="A37140" i="91"/>
  <c r="A37141" i="91"/>
  <c r="A37142" i="91"/>
  <c r="A37143" i="91"/>
  <c r="A37144" i="91"/>
  <c r="A37145" i="91"/>
  <c r="A37146" i="91"/>
  <c r="A37147" i="91"/>
  <c r="A37148" i="91"/>
  <c r="A37149" i="91"/>
  <c r="A37150" i="91"/>
  <c r="A37151" i="91"/>
  <c r="A37152" i="91"/>
  <c r="A37153" i="91"/>
  <c r="A37154" i="91"/>
  <c r="A37155" i="91"/>
  <c r="A37156" i="91"/>
  <c r="A37157" i="91"/>
  <c r="A37158" i="91"/>
  <c r="A37159" i="91"/>
  <c r="A37160" i="91"/>
  <c r="A37161" i="91"/>
  <c r="A37162" i="91"/>
  <c r="A37163" i="91"/>
  <c r="A37164" i="91"/>
  <c r="A37165" i="91"/>
  <c r="A37166" i="91"/>
  <c r="A37167" i="91"/>
  <c r="A37168" i="91"/>
  <c r="A37169" i="91"/>
  <c r="A37170" i="91"/>
  <c r="A37171" i="91"/>
  <c r="A37172" i="91"/>
  <c r="A37173" i="91"/>
  <c r="A37174" i="91"/>
  <c r="A37175" i="91"/>
  <c r="A37176" i="91"/>
  <c r="A37177" i="91"/>
  <c r="A37178" i="91"/>
  <c r="A37179" i="91"/>
  <c r="A37180" i="91"/>
  <c r="A37181" i="91"/>
  <c r="A37182" i="91"/>
  <c r="A37183" i="91"/>
  <c r="A37184" i="91"/>
  <c r="A37185" i="91"/>
  <c r="A37186" i="91"/>
  <c r="A37187" i="91"/>
  <c r="A37188" i="91"/>
  <c r="A37189" i="91"/>
  <c r="A37190" i="91"/>
  <c r="A37191" i="91"/>
  <c r="A37192" i="91"/>
  <c r="A37193" i="91"/>
  <c r="A37194" i="91"/>
  <c r="A37195" i="91"/>
  <c r="A37196" i="91"/>
  <c r="A37197" i="91"/>
  <c r="A37198" i="91"/>
  <c r="A37199" i="91"/>
  <c r="A37200" i="91"/>
  <c r="A37201" i="91"/>
  <c r="A37202" i="91"/>
  <c r="A37203" i="91"/>
  <c r="A37204" i="91"/>
  <c r="A37205" i="91"/>
  <c r="A37206" i="91"/>
  <c r="A37207" i="91"/>
  <c r="A37208" i="91"/>
  <c r="A37209" i="91"/>
  <c r="A37210" i="91"/>
  <c r="A37211" i="91"/>
  <c r="A37212" i="91"/>
  <c r="A37213" i="91"/>
  <c r="A37214" i="91"/>
  <c r="A37215" i="91"/>
  <c r="A37216" i="91"/>
  <c r="A37217" i="91"/>
  <c r="A37218" i="91"/>
  <c r="A37219" i="91"/>
  <c r="A37220" i="91"/>
  <c r="A37221" i="91"/>
  <c r="A37222" i="91"/>
  <c r="A37223" i="91"/>
  <c r="A37224" i="91"/>
  <c r="A37225" i="91"/>
  <c r="A37226" i="91"/>
  <c r="A37227" i="91"/>
  <c r="A37228" i="91"/>
  <c r="A37229" i="91"/>
  <c r="A37230" i="91"/>
  <c r="A37231" i="91"/>
  <c r="A37232" i="91"/>
  <c r="A37233" i="91"/>
  <c r="A37234" i="91"/>
  <c r="A37235" i="91"/>
  <c r="A37236" i="91"/>
  <c r="A37237" i="91"/>
  <c r="A37238" i="91"/>
  <c r="A37239" i="91"/>
  <c r="A37240" i="91"/>
  <c r="A37241" i="91"/>
  <c r="A37242" i="91"/>
  <c r="A37243" i="91"/>
  <c r="A37244" i="91"/>
  <c r="A37245" i="91"/>
  <c r="A37246" i="91"/>
  <c r="A37247" i="91"/>
  <c r="A37248" i="91"/>
  <c r="A37249" i="91"/>
  <c r="A37250" i="91"/>
  <c r="A37251" i="91"/>
  <c r="A37252" i="91"/>
  <c r="A37253" i="91"/>
  <c r="A37254" i="91"/>
  <c r="A37255" i="91"/>
  <c r="A37256" i="91"/>
  <c r="A37257" i="91"/>
  <c r="A37258" i="91"/>
  <c r="A37259" i="91"/>
  <c r="A37260" i="91"/>
  <c r="A37261" i="91"/>
  <c r="A37262" i="91"/>
  <c r="A37263" i="91"/>
  <c r="A37264" i="91"/>
  <c r="A37265" i="91"/>
  <c r="A37266" i="91"/>
  <c r="A37267" i="91"/>
  <c r="A37268" i="91"/>
  <c r="A37269" i="91"/>
  <c r="A37270" i="91"/>
  <c r="A37271" i="91"/>
  <c r="A37272" i="91"/>
  <c r="A37273" i="91"/>
  <c r="A37274" i="91"/>
  <c r="A37275" i="91"/>
  <c r="A37276" i="91"/>
  <c r="A37277" i="91"/>
  <c r="A37278" i="91"/>
  <c r="A37279" i="91"/>
  <c r="A37280" i="91"/>
  <c r="A37281" i="91"/>
  <c r="A37282" i="91"/>
  <c r="A37283" i="91"/>
  <c r="A37284" i="91"/>
  <c r="A37285" i="91"/>
  <c r="A37286" i="91"/>
  <c r="A37287" i="91"/>
  <c r="A37288" i="91"/>
  <c r="A37289" i="91"/>
  <c r="A37290" i="91"/>
  <c r="A37291" i="91"/>
  <c r="A37292" i="91"/>
  <c r="A37293" i="91"/>
  <c r="A37294" i="91"/>
  <c r="A37295" i="91"/>
  <c r="A37296" i="91"/>
  <c r="A37297" i="91"/>
  <c r="A37298" i="91"/>
  <c r="A37299" i="91"/>
  <c r="A37300" i="91"/>
  <c r="A37301" i="91"/>
  <c r="A37302" i="91"/>
  <c r="A37303" i="91"/>
  <c r="A37304" i="91"/>
  <c r="A37305" i="91"/>
  <c r="A37306" i="91"/>
  <c r="A37307" i="91"/>
  <c r="A37308" i="91"/>
  <c r="A37309" i="91"/>
  <c r="A37310" i="91"/>
  <c r="A37311" i="91"/>
  <c r="A37312" i="91"/>
  <c r="A37313" i="91"/>
  <c r="A37314" i="91"/>
  <c r="A37315" i="91"/>
  <c r="A37316" i="91"/>
  <c r="A37317" i="91"/>
  <c r="A37318" i="91"/>
  <c r="A37319" i="91"/>
  <c r="A37320" i="91"/>
  <c r="A37321" i="91"/>
  <c r="A37322" i="91"/>
  <c r="A37323" i="91"/>
  <c r="A37324" i="91"/>
  <c r="A37325" i="91"/>
  <c r="A37326" i="91"/>
  <c r="A37327" i="91"/>
  <c r="A37328" i="91"/>
  <c r="A37329" i="91"/>
  <c r="A37330" i="91"/>
  <c r="A37331" i="91"/>
  <c r="A37332" i="91"/>
  <c r="A37333" i="91"/>
  <c r="A37334" i="91"/>
  <c r="A37335" i="91"/>
  <c r="A37336" i="91"/>
  <c r="A37337" i="91"/>
  <c r="A37338" i="91"/>
  <c r="A37339" i="91"/>
  <c r="A37340" i="91"/>
  <c r="A37341" i="91"/>
  <c r="A37342" i="91"/>
  <c r="A37343" i="91"/>
  <c r="A37344" i="91"/>
  <c r="A37345" i="91"/>
  <c r="A37346" i="91"/>
  <c r="A37347" i="91"/>
  <c r="A37348" i="91"/>
  <c r="A37349" i="91"/>
  <c r="A37350" i="91"/>
  <c r="A37351" i="91"/>
  <c r="A37352" i="91"/>
  <c r="A37353" i="91"/>
  <c r="A37354" i="91"/>
  <c r="A37355" i="91"/>
  <c r="A37356" i="91"/>
  <c r="A37357" i="91"/>
  <c r="A37358" i="91"/>
  <c r="A37359" i="91"/>
  <c r="A37360" i="91"/>
  <c r="A37361" i="91"/>
  <c r="A37362" i="91"/>
  <c r="A37363" i="91"/>
  <c r="A37364" i="91"/>
  <c r="A37365" i="91"/>
  <c r="A37366" i="91"/>
  <c r="A37367" i="91"/>
  <c r="A37368" i="91"/>
  <c r="A37369" i="91"/>
  <c r="A37370" i="91"/>
  <c r="A37371" i="91"/>
  <c r="A37372" i="91"/>
  <c r="A37373" i="91"/>
  <c r="A37374" i="91"/>
  <c r="A37375" i="91"/>
  <c r="A37376" i="91"/>
  <c r="A37377" i="91"/>
  <c r="A37378" i="91"/>
  <c r="A37379" i="91"/>
  <c r="A37380" i="91"/>
  <c r="A37381" i="91"/>
  <c r="A37382" i="91"/>
  <c r="A37383" i="91"/>
  <c r="A37384" i="91"/>
  <c r="A37385" i="91"/>
  <c r="A37386" i="91"/>
  <c r="A37387" i="91"/>
  <c r="A37388" i="91"/>
  <c r="A37389" i="91"/>
  <c r="A37390" i="91"/>
  <c r="A37391" i="91"/>
  <c r="A37392" i="91"/>
  <c r="A37393" i="91"/>
  <c r="A37394" i="91"/>
  <c r="A37395" i="91"/>
  <c r="A37396" i="91"/>
  <c r="A37397" i="91"/>
  <c r="A37398" i="91"/>
  <c r="A37399" i="91"/>
  <c r="A37400" i="91"/>
  <c r="A37401" i="91"/>
  <c r="A37402" i="91"/>
  <c r="A37403" i="91"/>
  <c r="A37404" i="91"/>
  <c r="A37405" i="91"/>
  <c r="A37406" i="91"/>
  <c r="A37407" i="91"/>
  <c r="A37408" i="91"/>
  <c r="A37409" i="91"/>
  <c r="A37410" i="91"/>
  <c r="A37411" i="91"/>
  <c r="A37412" i="91"/>
  <c r="A37413" i="91"/>
  <c r="A37414" i="91"/>
  <c r="A37415" i="91"/>
  <c r="A37416" i="91"/>
  <c r="A37417" i="91"/>
  <c r="A37418" i="91"/>
  <c r="A37419" i="91"/>
  <c r="A37420" i="91"/>
  <c r="A37421" i="91"/>
  <c r="A37422" i="91"/>
  <c r="A37423" i="91"/>
  <c r="A37424" i="91"/>
  <c r="A37425" i="91"/>
  <c r="A37426" i="91"/>
  <c r="A37427" i="91"/>
  <c r="A37428" i="91"/>
  <c r="A37429" i="91"/>
  <c r="A37430" i="91"/>
  <c r="A37435" i="91"/>
  <c r="A37436" i="91"/>
  <c r="A37437" i="91"/>
  <c r="A37438" i="91"/>
  <c r="A37443" i="91"/>
  <c r="A37444" i="91"/>
  <c r="A37445" i="91"/>
  <c r="A37446" i="91"/>
  <c r="A37451" i="91"/>
  <c r="A37452" i="91"/>
  <c r="A37453" i="91"/>
  <c r="A37454" i="91"/>
  <c r="A37459" i="91"/>
  <c r="A37460" i="91"/>
  <c r="A37461" i="91"/>
  <c r="A37462" i="91"/>
  <c r="A37467" i="91"/>
  <c r="A37468" i="91"/>
  <c r="A37469" i="91"/>
  <c r="A37470" i="91"/>
  <c r="A37475" i="91"/>
  <c r="A37476" i="91"/>
  <c r="A37477" i="91"/>
  <c r="A37478" i="91"/>
  <c r="A37483" i="91"/>
  <c r="A37484" i="91"/>
  <c r="A37485" i="91"/>
  <c r="A37486" i="91"/>
  <c r="A37491" i="91"/>
  <c r="A37492" i="91"/>
  <c r="A37493" i="91"/>
  <c r="A37494" i="91"/>
  <c r="A37499" i="91"/>
  <c r="A37500" i="91"/>
  <c r="A37501" i="91"/>
  <c r="A37502" i="91"/>
  <c r="A37507" i="91"/>
  <c r="A37508" i="91"/>
  <c r="A37509" i="91"/>
  <c r="A37510" i="91"/>
  <c r="A37515" i="91"/>
  <c r="A37516" i="91"/>
  <c r="A37517" i="91"/>
  <c r="A37518" i="91"/>
  <c r="A37523" i="91"/>
  <c r="A37524" i="91"/>
  <c r="A37525" i="91"/>
  <c r="A37526" i="91"/>
  <c r="A37531" i="91"/>
  <c r="A37532" i="91"/>
  <c r="A37533" i="91"/>
  <c r="A37534" i="91"/>
  <c r="A37539" i="91"/>
  <c r="A37540" i="91"/>
  <c r="A37541" i="91"/>
  <c r="A37542" i="91"/>
  <c r="A37547" i="91"/>
  <c r="A37548" i="91"/>
  <c r="A37549" i="91"/>
  <c r="A37550" i="91"/>
  <c r="A37555" i="91"/>
  <c r="A37556" i="91"/>
  <c r="A37557" i="91"/>
  <c r="A37558" i="91"/>
  <c r="A37563" i="91"/>
  <c r="A37564" i="91"/>
  <c r="A37565" i="91"/>
  <c r="A37566" i="91"/>
  <c r="A37571" i="91"/>
  <c r="A37572" i="91"/>
  <c r="A37573" i="91"/>
  <c r="A37574" i="91"/>
  <c r="A37579" i="91"/>
  <c r="A37580" i="91"/>
  <c r="A37581" i="91"/>
  <c r="A37582" i="91"/>
  <c r="A37587" i="91"/>
  <c r="A37588" i="91"/>
  <c r="A37589" i="91"/>
  <c r="A37590" i="91"/>
  <c r="A37595" i="91"/>
  <c r="A37596" i="91"/>
  <c r="A37597" i="91"/>
  <c r="A37598" i="91"/>
  <c r="A37603" i="91"/>
  <c r="A37604" i="91"/>
  <c r="A37605" i="91"/>
  <c r="A37606" i="91"/>
  <c r="A37611" i="91"/>
  <c r="A37612" i="91"/>
  <c r="A37613" i="91"/>
  <c r="A37614" i="91"/>
  <c r="A37619" i="91"/>
  <c r="A37620" i="91"/>
  <c r="A37621" i="91"/>
  <c r="A37622" i="91"/>
  <c r="A37627" i="91"/>
  <c r="A37628" i="91"/>
  <c r="A37629" i="91"/>
  <c r="A37630" i="91"/>
  <c r="A37635" i="91"/>
  <c r="A37636" i="91"/>
  <c r="A37637" i="91"/>
  <c r="A37638" i="91"/>
  <c r="A37643" i="91"/>
  <c r="A37644" i="91"/>
  <c r="A37645" i="91"/>
  <c r="A37646" i="91"/>
  <c r="A37651" i="91"/>
  <c r="A37652" i="91"/>
  <c r="A37653" i="91"/>
  <c r="A37654" i="91"/>
  <c r="A37659" i="91"/>
  <c r="A37660" i="91"/>
  <c r="A37661" i="91"/>
  <c r="A37662" i="91"/>
  <c r="A37667" i="91"/>
  <c r="A37668" i="91"/>
  <c r="A37669" i="91"/>
  <c r="A37670" i="91"/>
  <c r="A37675" i="91"/>
  <c r="A37676" i="91"/>
  <c r="A37677" i="91"/>
  <c r="A37678" i="91"/>
  <c r="A37683" i="91"/>
  <c r="A37684" i="91"/>
  <c r="A37685" i="91"/>
  <c r="A37686" i="91"/>
  <c r="A37691" i="91"/>
  <c r="A37692" i="91"/>
  <c r="A37693" i="91"/>
  <c r="A37694" i="91"/>
  <c r="A37699" i="91"/>
  <c r="A37700" i="91"/>
  <c r="A37701" i="91"/>
  <c r="A37702" i="91"/>
  <c r="A37707" i="91"/>
  <c r="A37708" i="91"/>
  <c r="A37709" i="91"/>
  <c r="A37710" i="91"/>
  <c r="A37715" i="91"/>
  <c r="A37716" i="91"/>
  <c r="A37717" i="91"/>
  <c r="A37718" i="91"/>
  <c r="A37723" i="91"/>
  <c r="A37724" i="91"/>
  <c r="A37725" i="91"/>
  <c r="A37726" i="91"/>
  <c r="A37731" i="91"/>
  <c r="A37732" i="91"/>
  <c r="A37733" i="91"/>
  <c r="A37734" i="91"/>
  <c r="A37739" i="91"/>
  <c r="A37740" i="91"/>
  <c r="A37741" i="91"/>
  <c r="A37742" i="91"/>
  <c r="A37747" i="91"/>
  <c r="A37748" i="91"/>
  <c r="A37749" i="91"/>
  <c r="A37750" i="91"/>
  <c r="A37755" i="91"/>
  <c r="A37756" i="91"/>
  <c r="A37757" i="91"/>
  <c r="A37758" i="91"/>
  <c r="A37763" i="91"/>
  <c r="A37764" i="91"/>
  <c r="A37765" i="91"/>
  <c r="A37766" i="91"/>
  <c r="A37771" i="91"/>
  <c r="A37772" i="91"/>
  <c r="A37773" i="91"/>
  <c r="A37774" i="91"/>
  <c r="A37779" i="91"/>
  <c r="A37780" i="91"/>
  <c r="A37781" i="91"/>
  <c r="A37782" i="91"/>
  <c r="A37787" i="91"/>
  <c r="A37788" i="91"/>
  <c r="A37789" i="91"/>
  <c r="A37790" i="91"/>
  <c r="A37795" i="91"/>
  <c r="A37796" i="91"/>
  <c r="A37797" i="91"/>
  <c r="A37798" i="91"/>
  <c r="A37803" i="91"/>
  <c r="A37804" i="91"/>
  <c r="A37805" i="91"/>
  <c r="A37806" i="91"/>
  <c r="A37811" i="91"/>
  <c r="A37812" i="91"/>
  <c r="A37813" i="91"/>
  <c r="A37814" i="91"/>
  <c r="A37819" i="91"/>
  <c r="A37820" i="91"/>
  <c r="A37821" i="91"/>
  <c r="A37822" i="91"/>
  <c r="A37827" i="91"/>
  <c r="A37828" i="91"/>
  <c r="A37829" i="91"/>
  <c r="A37830" i="91"/>
  <c r="A37835" i="91"/>
  <c r="A37836" i="91"/>
  <c r="A37837" i="91"/>
  <c r="A37838" i="91"/>
  <c r="A37843" i="91"/>
  <c r="A37844" i="91"/>
  <c r="A37845" i="91"/>
  <c r="A37846" i="91"/>
  <c r="A37851" i="91"/>
  <c r="A37852" i="91"/>
  <c r="A37853" i="91"/>
  <c r="A37854" i="91"/>
  <c r="A37859" i="91"/>
  <c r="A37860" i="91"/>
  <c r="A37861" i="91"/>
  <c r="A37862" i="91"/>
  <c r="A37867" i="91"/>
  <c r="A37868" i="91"/>
  <c r="A37869" i="91"/>
  <c r="A37870" i="91"/>
  <c r="A37875" i="91"/>
  <c r="A37876" i="91"/>
  <c r="A37877" i="91"/>
  <c r="A37878" i="91"/>
  <c r="A37883" i="91"/>
  <c r="A37884" i="91"/>
  <c r="A37885" i="91"/>
  <c r="A37886" i="91"/>
  <c r="A37891" i="91"/>
  <c r="A37892" i="91"/>
  <c r="A37893" i="91"/>
  <c r="A37894" i="91"/>
  <c r="A37899" i="91"/>
  <c r="A37900" i="91"/>
  <c r="A37901" i="91"/>
  <c r="A37902" i="91"/>
  <c r="A37907" i="91"/>
  <c r="A37908" i="91"/>
  <c r="A37909" i="91"/>
  <c r="A37910" i="91"/>
  <c r="A37915" i="91"/>
  <c r="A37916" i="91"/>
  <c r="A37917" i="91"/>
  <c r="A37918" i="91"/>
  <c r="A37923" i="91"/>
  <c r="A37924" i="91"/>
  <c r="A37925" i="91"/>
  <c r="A37926" i="91"/>
  <c r="A37931" i="91"/>
  <c r="A37932" i="91"/>
  <c r="A37933" i="91"/>
  <c r="A37934" i="91"/>
  <c r="A37939" i="91"/>
  <c r="A37940" i="91"/>
  <c r="A37941" i="91"/>
  <c r="A37942" i="91"/>
  <c r="A37947" i="91"/>
  <c r="A37948" i="91"/>
  <c r="A37949" i="91"/>
  <c r="A37950" i="91"/>
  <c r="A37955" i="91"/>
  <c r="A37956" i="91"/>
  <c r="A37957" i="91"/>
  <c r="A37958" i="91"/>
  <c r="A37963" i="91"/>
  <c r="A37964" i="91"/>
  <c r="A37965" i="91"/>
  <c r="A37966" i="91"/>
  <c r="A37971" i="91"/>
  <c r="A37972" i="91"/>
  <c r="A37973" i="91"/>
  <c r="A37974" i="91"/>
  <c r="A37979" i="91"/>
  <c r="A37980" i="91"/>
  <c r="A37981" i="91"/>
  <c r="A37982" i="91"/>
  <c r="A37987" i="91"/>
  <c r="A37988" i="91"/>
  <c r="A37989" i="91"/>
  <c r="A37990" i="91"/>
  <c r="A37995" i="91"/>
  <c r="A37996" i="91"/>
  <c r="A37997" i="91"/>
  <c r="A37998" i="91"/>
  <c r="A38003" i="91"/>
  <c r="A38004" i="91"/>
  <c r="A38005" i="91"/>
  <c r="A38006" i="91"/>
  <c r="A38011" i="91"/>
  <c r="A38012" i="91"/>
  <c r="A38013" i="91"/>
  <c r="A38014" i="91"/>
  <c r="A38019" i="91"/>
  <c r="A38020" i="91"/>
  <c r="A38021" i="91"/>
  <c r="A38022" i="91"/>
  <c r="A38027" i="91"/>
  <c r="A38028" i="91"/>
  <c r="A38029" i="91"/>
  <c r="A38030" i="91"/>
  <c r="A38035" i="91"/>
  <c r="A38036" i="91"/>
  <c r="A38037" i="91"/>
  <c r="A38038" i="91"/>
  <c r="A38043" i="91"/>
  <c r="A38044" i="91"/>
  <c r="A38045" i="91"/>
  <c r="A38046" i="91"/>
  <c r="A38051" i="91"/>
  <c r="A38052" i="91"/>
  <c r="A38053" i="91"/>
  <c r="A38054" i="91"/>
  <c r="A38059" i="91"/>
  <c r="A38060" i="91"/>
  <c r="A38061" i="91"/>
  <c r="A38062" i="91"/>
  <c r="A38067" i="91"/>
  <c r="A38068" i="91"/>
  <c r="A38069" i="91"/>
  <c r="A38070" i="91"/>
  <c r="A38075" i="91"/>
  <c r="A38076" i="91"/>
  <c r="A38077" i="91"/>
  <c r="A38078" i="91"/>
  <c r="A38083" i="91"/>
  <c r="A38084" i="91"/>
  <c r="A38085" i="91"/>
  <c r="A38086" i="91"/>
  <c r="A38091" i="91"/>
  <c r="A38092" i="91"/>
  <c r="A38093" i="91"/>
  <c r="A38094" i="91"/>
  <c r="A38099" i="91"/>
  <c r="A38100" i="91"/>
  <c r="A38101" i="91"/>
  <c r="A38102" i="91"/>
  <c r="A38107" i="91"/>
  <c r="A38108" i="91"/>
  <c r="A38109" i="91"/>
  <c r="A38110" i="91"/>
  <c r="A38115" i="91"/>
  <c r="A38116" i="91"/>
  <c r="A38117" i="91"/>
  <c r="A38118" i="91"/>
  <c r="A38123" i="91"/>
  <c r="A38124" i="91"/>
  <c r="A38125" i="91"/>
  <c r="A38126" i="91"/>
  <c r="A38131" i="91"/>
  <c r="A38132" i="91"/>
  <c r="A38133" i="91"/>
  <c r="A38134" i="91"/>
  <c r="A38139" i="91"/>
  <c r="A38140" i="91"/>
  <c r="A38141" i="91"/>
  <c r="A38142" i="91"/>
  <c r="A38147" i="91"/>
  <c r="A38148" i="91"/>
  <c r="A38149" i="91"/>
  <c r="A38150" i="91"/>
  <c r="A38155" i="91"/>
  <c r="A38156" i="91"/>
  <c r="A38157" i="91"/>
  <c r="A38158" i="91"/>
  <c r="A38163" i="91"/>
  <c r="A38164" i="91"/>
  <c r="A38165" i="91"/>
  <c r="A38166" i="91"/>
  <c r="A38171" i="91"/>
  <c r="A38172" i="91"/>
  <c r="A38173" i="91"/>
  <c r="A38174" i="91"/>
  <c r="A38179" i="91"/>
  <c r="A38180" i="91"/>
  <c r="A38181" i="91"/>
  <c r="A38182" i="91"/>
  <c r="A38187" i="91"/>
  <c r="A38188" i="91"/>
  <c r="A38189" i="91"/>
  <c r="A38190" i="91"/>
  <c r="A38195" i="91"/>
  <c r="A38196" i="91"/>
  <c r="A38197" i="91"/>
  <c r="A38198" i="91"/>
  <c r="A38203" i="91"/>
  <c r="A38204" i="91"/>
  <c r="A38205" i="91"/>
  <c r="A38206" i="91"/>
  <c r="A38211" i="91"/>
  <c r="A38212" i="91"/>
  <c r="A38213" i="91"/>
  <c r="A38214" i="91"/>
  <c r="A38219" i="91"/>
  <c r="A38220" i="91"/>
  <c r="A38221" i="91"/>
  <c r="A38222" i="91"/>
  <c r="A38227" i="91"/>
  <c r="A38228" i="91"/>
  <c r="A38229" i="91"/>
  <c r="A38230" i="91"/>
  <c r="A38235" i="91"/>
  <c r="A38236" i="91"/>
  <c r="A38237" i="91"/>
  <c r="A38238" i="91"/>
  <c r="A38243" i="91"/>
  <c r="A38244" i="91"/>
  <c r="A38245" i="91"/>
  <c r="A38246" i="91"/>
  <c r="A38251" i="91"/>
  <c r="A38252" i="91"/>
  <c r="A38253" i="91"/>
  <c r="A38254" i="91"/>
  <c r="A38259" i="91"/>
  <c r="A38260" i="91"/>
  <c r="A38261" i="91"/>
  <c r="A38262" i="91"/>
  <c r="A38267" i="91"/>
  <c r="A38268" i="91"/>
  <c r="A38269" i="91"/>
  <c r="A38270" i="91"/>
  <c r="A38275" i="91"/>
  <c r="A38276" i="91"/>
  <c r="A38277" i="91"/>
  <c r="A38278" i="91"/>
  <c r="A38283" i="91"/>
  <c r="A38284" i="91"/>
  <c r="A38285" i="91"/>
  <c r="A38286" i="91"/>
  <c r="A38291" i="91"/>
  <c r="A38292" i="91"/>
  <c r="A38293" i="91"/>
  <c r="A38294" i="91"/>
  <c r="A38299" i="91"/>
  <c r="A38300" i="91"/>
  <c r="A38301" i="91"/>
  <c r="A38302" i="91"/>
  <c r="A38307" i="91"/>
  <c r="A38308" i="91"/>
  <c r="A38309" i="91"/>
  <c r="A38310" i="91"/>
  <c r="A38315" i="91"/>
  <c r="A38316" i="91"/>
  <c r="A38317" i="91"/>
  <c r="A38318" i="91"/>
  <c r="A38323" i="91"/>
  <c r="A38324" i="91"/>
  <c r="A38325" i="91"/>
  <c r="A38326" i="91"/>
  <c r="A38331" i="91"/>
  <c r="A38332" i="91"/>
  <c r="A38333" i="91"/>
  <c r="A38334" i="91"/>
  <c r="A38339" i="91"/>
  <c r="A38340" i="91"/>
  <c r="A38341" i="91"/>
  <c r="A38342" i="91"/>
  <c r="A38347" i="91"/>
  <c r="A38348" i="91"/>
  <c r="A38349" i="91"/>
  <c r="A38350" i="91"/>
  <c r="A38355" i="91"/>
  <c r="A38356" i="91"/>
  <c r="A38357" i="91"/>
  <c r="A38358" i="91"/>
  <c r="A38363" i="91"/>
  <c r="A38364" i="91"/>
  <c r="A38365" i="91"/>
  <c r="A38366" i="91"/>
  <c r="A38371" i="91"/>
  <c r="A38372" i="91"/>
  <c r="A38373" i="91"/>
  <c r="A38374" i="91"/>
  <c r="A38379" i="91"/>
  <c r="A38380" i="91"/>
  <c r="A38381" i="91"/>
  <c r="A38382" i="91"/>
  <c r="A38387" i="91"/>
  <c r="A38388" i="91"/>
  <c r="A38389" i="91"/>
  <c r="A38390" i="91"/>
  <c r="A38395" i="91"/>
  <c r="A38396" i="91"/>
  <c r="A38397" i="91"/>
  <c r="A38398" i="91"/>
  <c r="A38403" i="91"/>
  <c r="A38404" i="91"/>
  <c r="A38405" i="91"/>
  <c r="A38406" i="91"/>
  <c r="A38411" i="91"/>
  <c r="A38412" i="91"/>
  <c r="A38413" i="91"/>
  <c r="A38414" i="91"/>
  <c r="A38419" i="91"/>
  <c r="A38420" i="91"/>
  <c r="A38421" i="91"/>
  <c r="A38422" i="91"/>
  <c r="A38427" i="91"/>
  <c r="A38428" i="91"/>
  <c r="A38429" i="91"/>
  <c r="A38430" i="91"/>
  <c r="A38435" i="91"/>
  <c r="A38436" i="91"/>
  <c r="A38437" i="91"/>
  <c r="A38438" i="91"/>
  <c r="A38443" i="91"/>
  <c r="A38444" i="91"/>
  <c r="A38445" i="91"/>
  <c r="A38446" i="91"/>
  <c r="A38451" i="91"/>
  <c r="A38452" i="91"/>
  <c r="A38453" i="91"/>
  <c r="A38454" i="91"/>
  <c r="A38459" i="91"/>
  <c r="A38460" i="91"/>
  <c r="A38461" i="91"/>
  <c r="A38462" i="91"/>
  <c r="A38467" i="91"/>
  <c r="A38468" i="91"/>
  <c r="A38469" i="91"/>
  <c r="A38470" i="91"/>
  <c r="A38475" i="91"/>
  <c r="A38476" i="91"/>
  <c r="A38477" i="91"/>
  <c r="A38478" i="91"/>
  <c r="A38483" i="91"/>
  <c r="A38484" i="91"/>
  <c r="A38485" i="91"/>
  <c r="A38486" i="91"/>
  <c r="A38491" i="91"/>
  <c r="A38492" i="91"/>
  <c r="A38493" i="91"/>
  <c r="A38494" i="91"/>
  <c r="A38499" i="91"/>
  <c r="A38500" i="91"/>
  <c r="A38501" i="91"/>
  <c r="A38502" i="91"/>
  <c r="A38507" i="91"/>
  <c r="A38508" i="91"/>
  <c r="A38509" i="91"/>
  <c r="A38510" i="91"/>
  <c r="A38515" i="91"/>
  <c r="A38516" i="91"/>
  <c r="A38517" i="91"/>
  <c r="A38518" i="91"/>
  <c r="A38523" i="91"/>
  <c r="A38524" i="91"/>
  <c r="A38525" i="91"/>
  <c r="A38526" i="91"/>
  <c r="A38531" i="91"/>
  <c r="A38532" i="91"/>
  <c r="A38533" i="91"/>
  <c r="A38534" i="91"/>
  <c r="A38539" i="91"/>
  <c r="A38540" i="91"/>
  <c r="A38541" i="91"/>
  <c r="A38542" i="91"/>
  <c r="A38547" i="91"/>
  <c r="A38548" i="91"/>
  <c r="A38549" i="91"/>
  <c r="A38550" i="91"/>
  <c r="A38555" i="91"/>
  <c r="A38556" i="91"/>
  <c r="A38557" i="91"/>
  <c r="A38558" i="91"/>
  <c r="A38563" i="91"/>
  <c r="A38564" i="91"/>
  <c r="A38565" i="91"/>
  <c r="A38566" i="91"/>
  <c r="A38571" i="91"/>
  <c r="A38572" i="91"/>
  <c r="A38573" i="91"/>
  <c r="A38574" i="91"/>
  <c r="A38579" i="91"/>
  <c r="A38580" i="91"/>
  <c r="A38581" i="91"/>
  <c r="A38582" i="91"/>
  <c r="A38587" i="91"/>
  <c r="A38588" i="91"/>
  <c r="A38589" i="91"/>
  <c r="A38590" i="91"/>
  <c r="A38595" i="91"/>
  <c r="A38596" i="91"/>
  <c r="A38597" i="91"/>
  <c r="A38598" i="91"/>
  <c r="A38603" i="91"/>
  <c r="A38604" i="91"/>
  <c r="A38605" i="91"/>
  <c r="A38606" i="91"/>
  <c r="A38611" i="91"/>
  <c r="A38612" i="91"/>
  <c r="A38613" i="91"/>
  <c r="A38614" i="91"/>
  <c r="A38619" i="91"/>
  <c r="A38620" i="91"/>
  <c r="A38621" i="91"/>
  <c r="A38622" i="91"/>
  <c r="A38627" i="91"/>
  <c r="A38628" i="91"/>
  <c r="A38629" i="91"/>
  <c r="A38630" i="91"/>
  <c r="A38635" i="91"/>
  <c r="A38636" i="91"/>
  <c r="A38637" i="91"/>
  <c r="A38638" i="91"/>
  <c r="A38643" i="91"/>
  <c r="A38644" i="91"/>
  <c r="A38645" i="91"/>
  <c r="A38646" i="91"/>
  <c r="A38651" i="91"/>
  <c r="A38652" i="91"/>
  <c r="A38653" i="91"/>
  <c r="A38654" i="91"/>
  <c r="A38659" i="91"/>
  <c r="A38660" i="91"/>
  <c r="A38661" i="91"/>
  <c r="A38662" i="91"/>
  <c r="A38667" i="91"/>
  <c r="A38668" i="91"/>
  <c r="A38669" i="91"/>
  <c r="A38670" i="91"/>
  <c r="A38675" i="91"/>
  <c r="A38676" i="91"/>
  <c r="A38677" i="91"/>
  <c r="A38678" i="91"/>
  <c r="A38683" i="91"/>
  <c r="A38684" i="91"/>
  <c r="A38685" i="91"/>
  <c r="A38686" i="91"/>
  <c r="A38691" i="91"/>
  <c r="A38692" i="91"/>
  <c r="A38693" i="91"/>
  <c r="A38694" i="91"/>
  <c r="A38699" i="91"/>
  <c r="A38700" i="91"/>
  <c r="A38701" i="91"/>
  <c r="A38702" i="91"/>
  <c r="A38707" i="91"/>
  <c r="A38708" i="91"/>
  <c r="A38709" i="91"/>
  <c r="A38710" i="91"/>
  <c r="A38715" i="91"/>
  <c r="A38716" i="91"/>
  <c r="A38717" i="91"/>
  <c r="A38718" i="91"/>
  <c r="A38723" i="91"/>
  <c r="A38724" i="91"/>
  <c r="A38725" i="91"/>
  <c r="A38726" i="91"/>
  <c r="A38731" i="91"/>
  <c r="A38732" i="91"/>
  <c r="A38733" i="91"/>
  <c r="A38734" i="91"/>
  <c r="A38739" i="91"/>
  <c r="A38740" i="91"/>
  <c r="A38741" i="91"/>
  <c r="A38742" i="91"/>
  <c r="A38747" i="91"/>
  <c r="A38748" i="91"/>
  <c r="A38749" i="91"/>
  <c r="A38750" i="91"/>
  <c r="A38755" i="91"/>
  <c r="A38756" i="91"/>
  <c r="A38757" i="91"/>
  <c r="A38758" i="91"/>
  <c r="A38763" i="91"/>
  <c r="A38764" i="91"/>
  <c r="A38765" i="91"/>
  <c r="A38766" i="91"/>
  <c r="A38771" i="91"/>
  <c r="A38772" i="91"/>
  <c r="A38773" i="91"/>
  <c r="A38774" i="91"/>
  <c r="A38779" i="91"/>
  <c r="A38780" i="91"/>
  <c r="A38781" i="91"/>
  <c r="A38782" i="91"/>
  <c r="A38787" i="91"/>
  <c r="A38788" i="91"/>
  <c r="A38789" i="91"/>
  <c r="A38790" i="91"/>
  <c r="A38795" i="91"/>
  <c r="A38796" i="91"/>
  <c r="A38797" i="91"/>
  <c r="A38798" i="91"/>
  <c r="A38803" i="91"/>
  <c r="A38804" i="91"/>
  <c r="A38805" i="91"/>
  <c r="A38806" i="91"/>
  <c r="A38811" i="91"/>
  <c r="A38812" i="91"/>
  <c r="A38813" i="91"/>
  <c r="A38814" i="91"/>
  <c r="A38819" i="91"/>
  <c r="A38820" i="91"/>
  <c r="A38821" i="91"/>
  <c r="A38822" i="91"/>
  <c r="A38827" i="91"/>
  <c r="A38828" i="91"/>
  <c r="A38829" i="91"/>
  <c r="A38830" i="91"/>
  <c r="A38835" i="91"/>
  <c r="A38836" i="91"/>
  <c r="A38837" i="91"/>
  <c r="A38838" i="91"/>
  <c r="A38843" i="91"/>
  <c r="A38844" i="91"/>
  <c r="A38845" i="91"/>
  <c r="A38846" i="91"/>
  <c r="A38851" i="91"/>
  <c r="A38852" i="91"/>
  <c r="A38853" i="91"/>
  <c r="A38854" i="91"/>
  <c r="A38859" i="91"/>
  <c r="A38860" i="91"/>
  <c r="A38861" i="91"/>
  <c r="A38862" i="91"/>
  <c r="A38867" i="91"/>
  <c r="A38868" i="91"/>
  <c r="A38869" i="91"/>
  <c r="A38870" i="91"/>
  <c r="A38875" i="91"/>
  <c r="A38876" i="91"/>
  <c r="A38877" i="91"/>
  <c r="A38878" i="91"/>
  <c r="A38883" i="91"/>
  <c r="A38884" i="91"/>
  <c r="A38885" i="91"/>
  <c r="A38886" i="91"/>
  <c r="A38891" i="91"/>
  <c r="A38892" i="91"/>
  <c r="A38893" i="91"/>
  <c r="A38894" i="91"/>
  <c r="A38899" i="91"/>
  <c r="A38900" i="91"/>
  <c r="A38901" i="91"/>
  <c r="A38902" i="91"/>
  <c r="A38907" i="91"/>
  <c r="A38908" i="91"/>
  <c r="A38909" i="91"/>
  <c r="A38910" i="91"/>
  <c r="A38915" i="91"/>
  <c r="A38916" i="91"/>
  <c r="A38917" i="91"/>
  <c r="A38918" i="91"/>
  <c r="A38923" i="91"/>
  <c r="A38924" i="91"/>
  <c r="A38925" i="91"/>
  <c r="A38926" i="91"/>
  <c r="A38931" i="91"/>
  <c r="A38932" i="91"/>
  <c r="A38933" i="91"/>
  <c r="A38934" i="91"/>
  <c r="A38939" i="91"/>
  <c r="A38940" i="91"/>
  <c r="A38941" i="91"/>
  <c r="A38942" i="91"/>
  <c r="A38947" i="91"/>
  <c r="A38948" i="91"/>
  <c r="A38949" i="91"/>
  <c r="A38950" i="91"/>
  <c r="A38955" i="91"/>
  <c r="A38956" i="91"/>
  <c r="A38957" i="91"/>
  <c r="A38958" i="91"/>
  <c r="A38963" i="91"/>
  <c r="A38964" i="91"/>
  <c r="A38965" i="91"/>
  <c r="A38966" i="91"/>
  <c r="A38971" i="91"/>
  <c r="A38972" i="91"/>
  <c r="A38973" i="91"/>
  <c r="A38974" i="91"/>
  <c r="A38979" i="91"/>
  <c r="A38980" i="91"/>
  <c r="A38981" i="91"/>
  <c r="A38982" i="91"/>
  <c r="A38987" i="91"/>
  <c r="A38988" i="91"/>
  <c r="A38989" i="91"/>
  <c r="A38990" i="91"/>
  <c r="A38995" i="91"/>
  <c r="A38996" i="91"/>
  <c r="A38997" i="91"/>
  <c r="A38998" i="91"/>
  <c r="A39003" i="91"/>
  <c r="A39004" i="91"/>
  <c r="A39005" i="91"/>
  <c r="A39006" i="91"/>
  <c r="A39011" i="91"/>
  <c r="A39012" i="91"/>
  <c r="A39013" i="91"/>
  <c r="A39014" i="91"/>
  <c r="A39019" i="91"/>
  <c r="A39020" i="91"/>
  <c r="A39021" i="91"/>
  <c r="A39022" i="91"/>
  <c r="A39027" i="91"/>
  <c r="A39028" i="91"/>
  <c r="A39029" i="91"/>
  <c r="A39030" i="91"/>
  <c r="A39035" i="91"/>
  <c r="A39036" i="91"/>
  <c r="A39037" i="91"/>
  <c r="A39038" i="91"/>
  <c r="A39043" i="91"/>
  <c r="A39044" i="91"/>
  <c r="A39045" i="91"/>
  <c r="A39046" i="91"/>
  <c r="A39051" i="91"/>
  <c r="A39052" i="91"/>
  <c r="A39053" i="91"/>
  <c r="A39054" i="91"/>
  <c r="A39059" i="91"/>
  <c r="A39060" i="91"/>
  <c r="A39061" i="91"/>
  <c r="A39062" i="91"/>
  <c r="A39067" i="91"/>
  <c r="A39068" i="91"/>
  <c r="A39069" i="91"/>
  <c r="A39070" i="91"/>
  <c r="A39075" i="91"/>
  <c r="A39076" i="91"/>
  <c r="A39077" i="91"/>
  <c r="A39078" i="91"/>
  <c r="A39083" i="91"/>
  <c r="A39084" i="91"/>
  <c r="A39085" i="91"/>
  <c r="A39086" i="91"/>
  <c r="A39091" i="91"/>
  <c r="A39092" i="91"/>
  <c r="A39093" i="91"/>
  <c r="A39094" i="91"/>
  <c r="A39099" i="91"/>
  <c r="A39100" i="91"/>
  <c r="A39101" i="91"/>
  <c r="A39102" i="91"/>
  <c r="A39107" i="91"/>
  <c r="A39108" i="91"/>
  <c r="A39109" i="91"/>
  <c r="A39110" i="91"/>
  <c r="A39115" i="91"/>
  <c r="A39116" i="91"/>
  <c r="A39117" i="91"/>
  <c r="A39118" i="91"/>
  <c r="A39123" i="91"/>
  <c r="A39124" i="91"/>
  <c r="A39125" i="91"/>
  <c r="A39126" i="91"/>
  <c r="A39131" i="91"/>
  <c r="A39132" i="91"/>
  <c r="A39133" i="91"/>
  <c r="A39134" i="91"/>
  <c r="A39139" i="91"/>
  <c r="A39140" i="91"/>
  <c r="A39141" i="91"/>
  <c r="A39142" i="91"/>
  <c r="A39147" i="91"/>
  <c r="A39148" i="91"/>
  <c r="A39149" i="91"/>
  <c r="A39150" i="91"/>
  <c r="A39155" i="91"/>
  <c r="A39156" i="91"/>
  <c r="A39157" i="91"/>
  <c r="A39158" i="91"/>
  <c r="A39163" i="91"/>
  <c r="A39164" i="91"/>
  <c r="A39165" i="91"/>
  <c r="A39166" i="91"/>
  <c r="A39171" i="91"/>
  <c r="A39172" i="91"/>
  <c r="A39173" i="91"/>
  <c r="A39174" i="91"/>
  <c r="A39179" i="91"/>
  <c r="A39180" i="91"/>
  <c r="A39181" i="91"/>
  <c r="A39182" i="91"/>
  <c r="A39187" i="91"/>
  <c r="A39188" i="91"/>
  <c r="A39189" i="91"/>
  <c r="A39190" i="91"/>
  <c r="A39195" i="91"/>
  <c r="A39196" i="91"/>
  <c r="A39197" i="91"/>
  <c r="A39198" i="91"/>
  <c r="A39203" i="91"/>
  <c r="A39204" i="91"/>
  <c r="A39205" i="91"/>
  <c r="A39206" i="91"/>
  <c r="A39211" i="91"/>
  <c r="A39212" i="91"/>
  <c r="A39213" i="91"/>
  <c r="A39214" i="91"/>
  <c r="A39219" i="91"/>
  <c r="A39220" i="91"/>
  <c r="A39221" i="91"/>
  <c r="A39222" i="91"/>
  <c r="A39227" i="91"/>
  <c r="A39228" i="91"/>
  <c r="A39229" i="91"/>
  <c r="A39230" i="91"/>
  <c r="A39235" i="91"/>
  <c r="A39236" i="91"/>
  <c r="A39237" i="91"/>
  <c r="A39238" i="91"/>
  <c r="A39243" i="91"/>
  <c r="A39244" i="91"/>
  <c r="A39245" i="91"/>
  <c r="A39246" i="91"/>
  <c r="A39251" i="91"/>
  <c r="A39252" i="91"/>
  <c r="A39253" i="91"/>
  <c r="A39254" i="91"/>
  <c r="A39259" i="91"/>
  <c r="A39260" i="91"/>
  <c r="A39261" i="91"/>
  <c r="A39262" i="91"/>
  <c r="A39267" i="91"/>
  <c r="A39268" i="91"/>
  <c r="A39269" i="91"/>
  <c r="A39270" i="91"/>
  <c r="A39275" i="91"/>
  <c r="A39276" i="91"/>
  <c r="A39277" i="91"/>
  <c r="A39278" i="91"/>
  <c r="A39283" i="91"/>
  <c r="A39284" i="91"/>
  <c r="A39285" i="91"/>
  <c r="A39286" i="91"/>
  <c r="A39291" i="91"/>
  <c r="A39292" i="91"/>
  <c r="A39293" i="91"/>
  <c r="A39294" i="91"/>
  <c r="A39299" i="91"/>
  <c r="A39300" i="91"/>
  <c r="A39301" i="91"/>
  <c r="A39302" i="91"/>
  <c r="A39307" i="91"/>
  <c r="A39308" i="91"/>
  <c r="A39309" i="91"/>
  <c r="A39310" i="91"/>
  <c r="A39315" i="91"/>
  <c r="A39316" i="91"/>
  <c r="A39317" i="91"/>
  <c r="A39318" i="91"/>
  <c r="A39323" i="91"/>
  <c r="A39324" i="91"/>
  <c r="A39325" i="91"/>
  <c r="A39326" i="91"/>
  <c r="A39331" i="91"/>
  <c r="A39332" i="91"/>
  <c r="A39333" i="91"/>
  <c r="A39334" i="91"/>
  <c r="A39339" i="91"/>
  <c r="A39340" i="91"/>
  <c r="A39341" i="91"/>
  <c r="A39342" i="91"/>
  <c r="A39347" i="91"/>
  <c r="A39348" i="91"/>
  <c r="A39349" i="91"/>
  <c r="A39350" i="91"/>
  <c r="A39355" i="91"/>
  <c r="A39356" i="91"/>
  <c r="A39357" i="91"/>
  <c r="A39358" i="91"/>
  <c r="A39363" i="91"/>
  <c r="A39364" i="91"/>
  <c r="A39365" i="91"/>
  <c r="A39366" i="91"/>
  <c r="A39371" i="91"/>
  <c r="A39372" i="91"/>
  <c r="A39373" i="91"/>
  <c r="A39374" i="91"/>
  <c r="A39379" i="91"/>
  <c r="A39380" i="91"/>
  <c r="A39381" i="91"/>
  <c r="A39382" i="91"/>
  <c r="A39387" i="91"/>
  <c r="A39388" i="91"/>
  <c r="A39389" i="91"/>
  <c r="A39390" i="91"/>
  <c r="A39395" i="91"/>
  <c r="A39396" i="91"/>
  <c r="A39397" i="91"/>
  <c r="A39398" i="91"/>
  <c r="A39403" i="91"/>
  <c r="A39404" i="91"/>
  <c r="A39405" i="91"/>
  <c r="A39406" i="91"/>
  <c r="A39411" i="91"/>
  <c r="A39412" i="91"/>
  <c r="A39413" i="91"/>
  <c r="A39414" i="91"/>
  <c r="A39419" i="91"/>
  <c r="A39420" i="91"/>
  <c r="A39421" i="91"/>
  <c r="A39422" i="91"/>
  <c r="A39427" i="91"/>
  <c r="A39428" i="91"/>
  <c r="A39429" i="91"/>
  <c r="A39430" i="91"/>
  <c r="A39435" i="91"/>
  <c r="A39436" i="91"/>
  <c r="A39437" i="91"/>
  <c r="A39438" i="91"/>
  <c r="A39443" i="91"/>
  <c r="A39444" i="91"/>
  <c r="A39445" i="91"/>
  <c r="A39446" i="91"/>
  <c r="A39451" i="91"/>
  <c r="A39452" i="91"/>
  <c r="A39453" i="91"/>
  <c r="A39454" i="91"/>
  <c r="A39459" i="91"/>
  <c r="A39460" i="91"/>
  <c r="A39461" i="91"/>
  <c r="A39462" i="91"/>
  <c r="A39467" i="91"/>
  <c r="A39468" i="91"/>
  <c r="A39469" i="91"/>
  <c r="A39470" i="91"/>
  <c r="A39475" i="91"/>
  <c r="A39476" i="91"/>
  <c r="A39477" i="91"/>
  <c r="A39478" i="91"/>
  <c r="A39483" i="91"/>
  <c r="A39484" i="91"/>
  <c r="A39485" i="91"/>
  <c r="A39486" i="91"/>
  <c r="A39491" i="91"/>
  <c r="A39492" i="91"/>
  <c r="A39493" i="91"/>
  <c r="A39494" i="91"/>
  <c r="A39499" i="91"/>
  <c r="A39500" i="91"/>
  <c r="A39501" i="91"/>
  <c r="A39502" i="91"/>
  <c r="A39507" i="91"/>
  <c r="A39508" i="91"/>
  <c r="A39509" i="91"/>
  <c r="A39510" i="91"/>
  <c r="A39515" i="91"/>
  <c r="A39516" i="91"/>
  <c r="A39517" i="91"/>
  <c r="A39518" i="91"/>
  <c r="A39523" i="91"/>
  <c r="A39524" i="91"/>
  <c r="A39525" i="91"/>
  <c r="A39526" i="91"/>
  <c r="A39531" i="91"/>
  <c r="A39532" i="91"/>
  <c r="A39533" i="91"/>
  <c r="A39534" i="91"/>
  <c r="A39539" i="91"/>
  <c r="A39540" i="91"/>
  <c r="A39541" i="91"/>
  <c r="A39542" i="91"/>
  <c r="A39547" i="91"/>
  <c r="A39548" i="91"/>
  <c r="A39549" i="91"/>
  <c r="A39550" i="91"/>
  <c r="A39555" i="91"/>
  <c r="A39556" i="91"/>
  <c r="A39557" i="91"/>
  <c r="A39558" i="91"/>
  <c r="A39563" i="91"/>
  <c r="A39564" i="91"/>
  <c r="A39565" i="91"/>
  <c r="A39566" i="91"/>
  <c r="A39571" i="91"/>
  <c r="A39572" i="91"/>
  <c r="A39573" i="91"/>
  <c r="A39574" i="91"/>
  <c r="A39579" i="91"/>
  <c r="A39580" i="91"/>
  <c r="A39581" i="91"/>
  <c r="A39582" i="91"/>
  <c r="A39587" i="91"/>
  <c r="A39588" i="91"/>
  <c r="A39589" i="91"/>
  <c r="A39590" i="91"/>
  <c r="A39595" i="91"/>
  <c r="A39596" i="91"/>
  <c r="A39597" i="91"/>
  <c r="A39598" i="91"/>
  <c r="A39603" i="91"/>
  <c r="A39604" i="91"/>
  <c r="A39605" i="91"/>
  <c r="A39606" i="91"/>
  <c r="A39611" i="91"/>
  <c r="A39612" i="91"/>
  <c r="A39613" i="91"/>
  <c r="A39614" i="91"/>
  <c r="A39619" i="91"/>
  <c r="A39620" i="91"/>
  <c r="A39621" i="91"/>
  <c r="A39622" i="91"/>
  <c r="A39627" i="91"/>
  <c r="A39628" i="91"/>
  <c r="A39629" i="91"/>
  <c r="A39630" i="91"/>
  <c r="A39635" i="91"/>
  <c r="A39636" i="91"/>
  <c r="A39637" i="91"/>
  <c r="A39638" i="91"/>
  <c r="A39643" i="91"/>
  <c r="A39644" i="91"/>
  <c r="A39645" i="91"/>
  <c r="A39646" i="91"/>
  <c r="A39651" i="91"/>
  <c r="A39652" i="91"/>
  <c r="A39653" i="91"/>
  <c r="A39654" i="91"/>
  <c r="A39659" i="91"/>
  <c r="A39660" i="91"/>
  <c r="A39661" i="91"/>
  <c r="A39662" i="91"/>
  <c r="A39667" i="91"/>
  <c r="A39668" i="91"/>
  <c r="A39669" i="91"/>
  <c r="A39670" i="91"/>
  <c r="A39675" i="91"/>
  <c r="A39676" i="91"/>
  <c r="A39677" i="91"/>
  <c r="A39678" i="91"/>
  <c r="A39683" i="91"/>
  <c r="A39684" i="91"/>
  <c r="A39685" i="91"/>
  <c r="A39686" i="91"/>
  <c r="A39691" i="91"/>
  <c r="A39692" i="91"/>
  <c r="A39693" i="91"/>
  <c r="A39694" i="91"/>
  <c r="A39699" i="91"/>
  <c r="A39700" i="91"/>
  <c r="A39701" i="91"/>
  <c r="A39702" i="91"/>
  <c r="A39707" i="91"/>
  <c r="A39708" i="91"/>
  <c r="A39709" i="91"/>
  <c r="A39710" i="91"/>
  <c r="A39715" i="91"/>
  <c r="A39716" i="91"/>
  <c r="A39717" i="91"/>
  <c r="A39718" i="91"/>
  <c r="A39723" i="91"/>
  <c r="A39724" i="91"/>
  <c r="A39725" i="91"/>
  <c r="A39726" i="91"/>
  <c r="A39731" i="91"/>
  <c r="A39732" i="91"/>
  <c r="A39733" i="91"/>
  <c r="A39734" i="91"/>
  <c r="A39739" i="91"/>
  <c r="A39740" i="91"/>
  <c r="A39741" i="91"/>
  <c r="A39742" i="91"/>
  <c r="A39747" i="91"/>
  <c r="A39748" i="91"/>
  <c r="A39749" i="91"/>
  <c r="A39750" i="91"/>
  <c r="A39755" i="91"/>
  <c r="A39756" i="91"/>
  <c r="A39757" i="91"/>
  <c r="A39758" i="91"/>
  <c r="A39763" i="91"/>
  <c r="A39764" i="91"/>
  <c r="A39765" i="91"/>
  <c r="A39766" i="91"/>
  <c r="A39771" i="91"/>
  <c r="A39772" i="91"/>
  <c r="A39773" i="91"/>
  <c r="A39774" i="91"/>
  <c r="A39779" i="91"/>
  <c r="A39780" i="91"/>
  <c r="A39781" i="91"/>
  <c r="A39782" i="91"/>
  <c r="A39787" i="91"/>
  <c r="A39788" i="91"/>
  <c r="A39789" i="91"/>
  <c r="A39790" i="91"/>
  <c r="A39795" i="91"/>
  <c r="A39796" i="91"/>
  <c r="A39797" i="91"/>
  <c r="A39798" i="91"/>
  <c r="A39803" i="91"/>
  <c r="A39804" i="91"/>
  <c r="A39805" i="91"/>
  <c r="A39806" i="91"/>
  <c r="A39811" i="91"/>
  <c r="A39812" i="91"/>
  <c r="A39813" i="91"/>
  <c r="A39814" i="91"/>
  <c r="A39819" i="91"/>
  <c r="A39820" i="91"/>
  <c r="A39821" i="91"/>
  <c r="A39822" i="91"/>
  <c r="A39827" i="91"/>
  <c r="A39828" i="91"/>
  <c r="A39829" i="91"/>
  <c r="A39830" i="91"/>
  <c r="A39835" i="91"/>
  <c r="A39836" i="91"/>
  <c r="A39837" i="91"/>
  <c r="A39838" i="91"/>
  <c r="A39843" i="91"/>
  <c r="A39844" i="91"/>
  <c r="A39845" i="91"/>
  <c r="A39846" i="91"/>
  <c r="A39851" i="91"/>
  <c r="A39852" i="91"/>
  <c r="A39853" i="91"/>
  <c r="A39854" i="91"/>
  <c r="A39859" i="91"/>
  <c r="A39860" i="91"/>
  <c r="A39861" i="91"/>
  <c r="A39862" i="91"/>
  <c r="A39867" i="91"/>
  <c r="A39868" i="91"/>
  <c r="A39869" i="91"/>
  <c r="A39870" i="91"/>
  <c r="A39875" i="91"/>
  <c r="A39876" i="91"/>
  <c r="A39877" i="91"/>
  <c r="A39878" i="91"/>
  <c r="A39883" i="91"/>
  <c r="A39884" i="91"/>
  <c r="A39885" i="91"/>
  <c r="A39886" i="91"/>
  <c r="A39891" i="91"/>
  <c r="A39892" i="91"/>
  <c r="A39893" i="91"/>
  <c r="A39894" i="91"/>
  <c r="A39899" i="91"/>
  <c r="A39900" i="91"/>
  <c r="A39901" i="91"/>
  <c r="A39902" i="91"/>
  <c r="A39907" i="91"/>
  <c r="A39908" i="91"/>
  <c r="A39909" i="91"/>
  <c r="A39910" i="91"/>
  <c r="A39915" i="91"/>
  <c r="A39916" i="91"/>
  <c r="A39917" i="91"/>
  <c r="A39918" i="91"/>
  <c r="A39923" i="91"/>
  <c r="A39924" i="91"/>
  <c r="A39925" i="91"/>
  <c r="A39926" i="91"/>
  <c r="A39931" i="91"/>
  <c r="A39932" i="91"/>
  <c r="A39933" i="91"/>
  <c r="A39934" i="91"/>
  <c r="A39939" i="91"/>
  <c r="A39940" i="91"/>
  <c r="A39941" i="91"/>
  <c r="A39942" i="91"/>
  <c r="A39947" i="91"/>
  <c r="A39948" i="91"/>
  <c r="A39949" i="91"/>
  <c r="A39950" i="91"/>
  <c r="A39955" i="91"/>
  <c r="A39956" i="91"/>
  <c r="A39957" i="91"/>
  <c r="A39958" i="91"/>
  <c r="A39963" i="91"/>
  <c r="A39964" i="91"/>
  <c r="A39965" i="91"/>
  <c r="A39966" i="91"/>
  <c r="A39971" i="91"/>
  <c r="A39972" i="91"/>
  <c r="A39973" i="91"/>
  <c r="A39974" i="91"/>
  <c r="A39979" i="91"/>
  <c r="A39980" i="91"/>
  <c r="A39981" i="91"/>
  <c r="A39982" i="91"/>
  <c r="A39987" i="91"/>
  <c r="A39988" i="91"/>
  <c r="A39989" i="91"/>
  <c r="A39990" i="91"/>
  <c r="A39995" i="91"/>
  <c r="A39996" i="91"/>
  <c r="A39997" i="91"/>
  <c r="A39998" i="91"/>
  <c r="A40003" i="91"/>
  <c r="A40004" i="91"/>
  <c r="A40005" i="91"/>
  <c r="A40006" i="91"/>
  <c r="A40011" i="91"/>
  <c r="A40012" i="91"/>
  <c r="A40013" i="91"/>
  <c r="A40014" i="91"/>
  <c r="A40019" i="91"/>
  <c r="A40020" i="91"/>
  <c r="A40021" i="91"/>
  <c r="A40022" i="91"/>
  <c r="A40027" i="91"/>
  <c r="A40028" i="91"/>
  <c r="A40029" i="91"/>
  <c r="A40030" i="91"/>
  <c r="A40035" i="91"/>
  <c r="A40036" i="91"/>
  <c r="A40037" i="91"/>
  <c r="A40038" i="91"/>
  <c r="A40043" i="91"/>
  <c r="A40044" i="91"/>
  <c r="A40045" i="91"/>
  <c r="A40046" i="91"/>
  <c r="A40051" i="91"/>
  <c r="A40052" i="91"/>
  <c r="A40053" i="91"/>
  <c r="A40054" i="91"/>
  <c r="A40059" i="91"/>
  <c r="A40060" i="91"/>
  <c r="A40061" i="91"/>
  <c r="A40062" i="91"/>
  <c r="A40067" i="91"/>
  <c r="A40068" i="91"/>
  <c r="A40069" i="91"/>
  <c r="A40070" i="91"/>
  <c r="A40075" i="91"/>
  <c r="A40076" i="91"/>
  <c r="A40077" i="91"/>
  <c r="A40078" i="91"/>
  <c r="A40083" i="91"/>
  <c r="A40084" i="91"/>
  <c r="A40085" i="91"/>
  <c r="A40086" i="91"/>
  <c r="A40091" i="91"/>
  <c r="A40092" i="91"/>
  <c r="A40093" i="91"/>
  <c r="A40094" i="91"/>
  <c r="A40099" i="91"/>
  <c r="A40100" i="91"/>
  <c r="A40101" i="91"/>
  <c r="A40102" i="91"/>
  <c r="A40107" i="91"/>
  <c r="A40108" i="91"/>
  <c r="A40109" i="91"/>
  <c r="A40110" i="91"/>
  <c r="A40115" i="91"/>
  <c r="A40116" i="91"/>
  <c r="A40117" i="91"/>
  <c r="A40118" i="91"/>
  <c r="A40123" i="91"/>
  <c r="A40124" i="91"/>
  <c r="A40125" i="91"/>
  <c r="A40126" i="91"/>
  <c r="A40131" i="91"/>
  <c r="A40132" i="91"/>
  <c r="A40133" i="91"/>
  <c r="A40134" i="91"/>
  <c r="A40139" i="91"/>
  <c r="A40140" i="91"/>
  <c r="A40141" i="91"/>
  <c r="A40142" i="91"/>
  <c r="A40147" i="91"/>
  <c r="A40148" i="91"/>
  <c r="A40149" i="91"/>
  <c r="A40150" i="91"/>
  <c r="A40155" i="91"/>
  <c r="A40156" i="91"/>
  <c r="A40157" i="91"/>
  <c r="A40158" i="91"/>
  <c r="A40163" i="91"/>
  <c r="A40164" i="91"/>
  <c r="A40165" i="91"/>
  <c r="A40166" i="91"/>
  <c r="A40171" i="91"/>
  <c r="A40172" i="91"/>
  <c r="A40173" i="91"/>
  <c r="A40174" i="91"/>
  <c r="A40179" i="91"/>
  <c r="A40180" i="91"/>
  <c r="A40181" i="91"/>
  <c r="A40182" i="91"/>
  <c r="A40187" i="91"/>
  <c r="A40188" i="91"/>
  <c r="A40189" i="91"/>
  <c r="A40190" i="91"/>
  <c r="A40195" i="91"/>
  <c r="A40196" i="91"/>
  <c r="A40197" i="91"/>
  <c r="A40198" i="91"/>
  <c r="A40203" i="91"/>
  <c r="A40204" i="91"/>
  <c r="A40205" i="91"/>
  <c r="A40206" i="91"/>
  <c r="A40211" i="91"/>
  <c r="A40212" i="91"/>
  <c r="A40213" i="91"/>
  <c r="A40214" i="91"/>
  <c r="A40219" i="91"/>
  <c r="A40220" i="91"/>
  <c r="A40221" i="91"/>
  <c r="A40222" i="91"/>
  <c r="A40227" i="91"/>
  <c r="A40228" i="91"/>
  <c r="A40229" i="91"/>
  <c r="A40230" i="91"/>
  <c r="A40235" i="91"/>
  <c r="A40236" i="91"/>
  <c r="A40237" i="91"/>
  <c r="A40238" i="91"/>
  <c r="A40243" i="91"/>
  <c r="A40244" i="91"/>
  <c r="A40245" i="91"/>
  <c r="A40246" i="91"/>
  <c r="A40251" i="91"/>
  <c r="A40252" i="91"/>
  <c r="A40253" i="91"/>
  <c r="A40254" i="91"/>
  <c r="A40259" i="91"/>
  <c r="A40260" i="91"/>
  <c r="A40261" i="91"/>
  <c r="A40262" i="91"/>
  <c r="A40267" i="91"/>
  <c r="A40268" i="91"/>
  <c r="A40269" i="91"/>
  <c r="A40270" i="91"/>
  <c r="A40275" i="91"/>
  <c r="A40276" i="91"/>
  <c r="A40277" i="91"/>
  <c r="A40278" i="91"/>
  <c r="A40283" i="91"/>
  <c r="A40284" i="91"/>
  <c r="A40285" i="91"/>
  <c r="A40286" i="91"/>
  <c r="A40291" i="91"/>
  <c r="A40292" i="91"/>
  <c r="A40293" i="91"/>
  <c r="A40294" i="91"/>
  <c r="A40299" i="91"/>
  <c r="A40300" i="91"/>
  <c r="A40301" i="91"/>
  <c r="A40302" i="91"/>
  <c r="A40307" i="91"/>
  <c r="A40308" i="91"/>
  <c r="A40309" i="91"/>
  <c r="A40310" i="91"/>
  <c r="A40315" i="91"/>
  <c r="A40316" i="91"/>
  <c r="A40317" i="91"/>
  <c r="A40318" i="91"/>
  <c r="A40323" i="91"/>
  <c r="A40324" i="91"/>
  <c r="A40325" i="91"/>
  <c r="A40326" i="91"/>
  <c r="A40331" i="91"/>
  <c r="A40332" i="91"/>
  <c r="A40333" i="91"/>
  <c r="A40334" i="91"/>
  <c r="A40339" i="91"/>
  <c r="A40340" i="91"/>
  <c r="A40341" i="91"/>
  <c r="A40342" i="91"/>
  <c r="A40347" i="91"/>
  <c r="A40348" i="91"/>
  <c r="A40349" i="91"/>
  <c r="A40350" i="91"/>
  <c r="A40355" i="91"/>
  <c r="A40356" i="91"/>
  <c r="A40357" i="91"/>
  <c r="A40358" i="91"/>
  <c r="A40363" i="91"/>
  <c r="A40364" i="91"/>
  <c r="A40365" i="91"/>
  <c r="A40366" i="91"/>
  <c r="A40371" i="91"/>
  <c r="A40372" i="91"/>
  <c r="A40373" i="91"/>
  <c r="A40374" i="91"/>
  <c r="A40379" i="91"/>
  <c r="A40380" i="91"/>
  <c r="A40381" i="91"/>
  <c r="A40382" i="91"/>
  <c r="A40387" i="91"/>
  <c r="A40388" i="91"/>
  <c r="A40389" i="91"/>
  <c r="A40390" i="91"/>
  <c r="A40395" i="91"/>
  <c r="A40396" i="91"/>
  <c r="A40397" i="91"/>
  <c r="A40398" i="91"/>
  <c r="A40403" i="91"/>
  <c r="A40404" i="91"/>
  <c r="A40405" i="91"/>
  <c r="A40406" i="91"/>
  <c r="A40411" i="91"/>
  <c r="A40412" i="91"/>
  <c r="A40413" i="91"/>
  <c r="A40414" i="91"/>
  <c r="A40419" i="91"/>
  <c r="A40420" i="91"/>
  <c r="A40421" i="91"/>
  <c r="A40422" i="91"/>
  <c r="A40427" i="91"/>
  <c r="A40428" i="91"/>
  <c r="A40429" i="91"/>
  <c r="A40430" i="91"/>
  <c r="A40435" i="91"/>
  <c r="A40436" i="91"/>
  <c r="A40437" i="91"/>
  <c r="A40438" i="91"/>
  <c r="A40443" i="91"/>
  <c r="A40444" i="91"/>
  <c r="A40445" i="91"/>
  <c r="A40446" i="91"/>
  <c r="A40451" i="91"/>
  <c r="A40452" i="91"/>
  <c r="A40453" i="91"/>
  <c r="A40454" i="91"/>
  <c r="A40459" i="91"/>
  <c r="A40460" i="91"/>
  <c r="A40461" i="91"/>
  <c r="A40462" i="91"/>
  <c r="A40467" i="91"/>
  <c r="A40468" i="91"/>
  <c r="A40469" i="91"/>
  <c r="A40470" i="91"/>
  <c r="A40475" i="91"/>
  <c r="A40476" i="91"/>
  <c r="A40477" i="91"/>
  <c r="A40478" i="91"/>
  <c r="A40483" i="91"/>
  <c r="A40484" i="91"/>
  <c r="A40485" i="91"/>
  <c r="A40486" i="91"/>
  <c r="A40491" i="91"/>
  <c r="A40492" i="91"/>
  <c r="A40493" i="91"/>
  <c r="A40494" i="91"/>
  <c r="A40499" i="91"/>
  <c r="A40500" i="91"/>
  <c r="A40501" i="91"/>
  <c r="A40502" i="91"/>
  <c r="A40507" i="91"/>
  <c r="A40508" i="91"/>
  <c r="A40509" i="91"/>
  <c r="A40510" i="91"/>
  <c r="A40515" i="91"/>
  <c r="A40516" i="91"/>
  <c r="A40517" i="91"/>
  <c r="A40518" i="91"/>
  <c r="A40523" i="91"/>
  <c r="A40524" i="91"/>
  <c r="A40525" i="91"/>
  <c r="A40526" i="91"/>
  <c r="A40531" i="91"/>
  <c r="A40532" i="91"/>
  <c r="A40533" i="91"/>
  <c r="A40534" i="91"/>
  <c r="A40539" i="91"/>
  <c r="A40540" i="91"/>
  <c r="A40541" i="91"/>
  <c r="A40542" i="91"/>
  <c r="A40547" i="91"/>
  <c r="A40548" i="91"/>
  <c r="A40549" i="91"/>
  <c r="A40550" i="91"/>
  <c r="A40555" i="91"/>
  <c r="A40556" i="91"/>
  <c r="A40557" i="91"/>
  <c r="A40558" i="91"/>
  <c r="A40563" i="91"/>
  <c r="A40564" i="91"/>
  <c r="A40565" i="91"/>
  <c r="A40566" i="91"/>
  <c r="A40571" i="91"/>
  <c r="A40572" i="91"/>
  <c r="A40573" i="91"/>
  <c r="A40574" i="91"/>
  <c r="A40579" i="91"/>
  <c r="A40580" i="91"/>
  <c r="A40581" i="91"/>
  <c r="A40582" i="91"/>
  <c r="A40587" i="91"/>
  <c r="A40588" i="91"/>
  <c r="A40589" i="91"/>
  <c r="A40590" i="91"/>
  <c r="A40595" i="91"/>
  <c r="A40596" i="91"/>
  <c r="A40597" i="91"/>
  <c r="A40598" i="91"/>
  <c r="A40603" i="91"/>
  <c r="A40604" i="91"/>
  <c r="A40605" i="91"/>
  <c r="A40606" i="91"/>
  <c r="A40611" i="91"/>
  <c r="A40612" i="91"/>
  <c r="A40613" i="91"/>
  <c r="A40614" i="91"/>
  <c r="A40619" i="91"/>
  <c r="A40620" i="91"/>
  <c r="A40621" i="91"/>
  <c r="A40622" i="91"/>
  <c r="A40627" i="91"/>
  <c r="A40628" i="91"/>
  <c r="A40629" i="91"/>
  <c r="A40630" i="91"/>
  <c r="A40635" i="91"/>
  <c r="A40636" i="91"/>
  <c r="A40637" i="91"/>
  <c r="A40638" i="91"/>
  <c r="A40643" i="91"/>
  <c r="A40644" i="91"/>
  <c r="A40645" i="91"/>
  <c r="A40646" i="91"/>
  <c r="A40651" i="91"/>
  <c r="A40652" i="91"/>
  <c r="A40653" i="91"/>
  <c r="A40654" i="91"/>
  <c r="A40659" i="91"/>
  <c r="A40660" i="91"/>
  <c r="A40661" i="91"/>
  <c r="A40662" i="91"/>
  <c r="A40667" i="91"/>
  <c r="A40668" i="91"/>
  <c r="A40669" i="91"/>
  <c r="A40670" i="91"/>
  <c r="A40675" i="91"/>
  <c r="A40676" i="91"/>
  <c r="A40677" i="91"/>
  <c r="A40678" i="91"/>
  <c r="A40683" i="91"/>
  <c r="A40684" i="91"/>
  <c r="A40685" i="91"/>
  <c r="A40686" i="91"/>
  <c r="A40691" i="91"/>
  <c r="A40692" i="91"/>
  <c r="A40693" i="91"/>
  <c r="A40694" i="91"/>
  <c r="A40699" i="91"/>
  <c r="A40700" i="91"/>
  <c r="A40701" i="91"/>
  <c r="A40702" i="91"/>
  <c r="A40707" i="91"/>
  <c r="A40708" i="91"/>
  <c r="A40709" i="91"/>
  <c r="A40710" i="91"/>
  <c r="A40715" i="91"/>
  <c r="A40716" i="91"/>
  <c r="A40717" i="91"/>
  <c r="A40718" i="91"/>
  <c r="A40723" i="91"/>
  <c r="A40724" i="91"/>
  <c r="A40725" i="91"/>
  <c r="A40726" i="91"/>
  <c r="A40731" i="91"/>
  <c r="A40732" i="91"/>
  <c r="A40733" i="91"/>
  <c r="A40734" i="91"/>
  <c r="A40739" i="91"/>
  <c r="A40740" i="91"/>
  <c r="A40741" i="91"/>
  <c r="A40742" i="91"/>
  <c r="A40747" i="91"/>
  <c r="A40748" i="91"/>
  <c r="A40749" i="91"/>
  <c r="A40750" i="91"/>
  <c r="A40755" i="91"/>
  <c r="A40756" i="91"/>
  <c r="A40757" i="91"/>
  <c r="A40758" i="91"/>
  <c r="A40763" i="91"/>
  <c r="A40764" i="91"/>
  <c r="A40765" i="91"/>
  <c r="A40766" i="91"/>
  <c r="A40771" i="91"/>
  <c r="A40772" i="91"/>
  <c r="A40773" i="91"/>
  <c r="A40774" i="91"/>
  <c r="A40779" i="91"/>
  <c r="A40780" i="91"/>
  <c r="A40781" i="91"/>
  <c r="A40782" i="91"/>
  <c r="A40787" i="91"/>
  <c r="A40788" i="91"/>
  <c r="A40789" i="91"/>
  <c r="A40790" i="91"/>
  <c r="A40795" i="91"/>
  <c r="A40796" i="91"/>
  <c r="A40797" i="91"/>
  <c r="A40798" i="91"/>
  <c r="A40803" i="91"/>
  <c r="A40804" i="91"/>
  <c r="A40805" i="91"/>
  <c r="A40806" i="91"/>
  <c r="A40811" i="91"/>
  <c r="A40812" i="91"/>
  <c r="A40813" i="91"/>
  <c r="A40814" i="91"/>
  <c r="A40819" i="91"/>
  <c r="A40820" i="91"/>
  <c r="A40821" i="91"/>
  <c r="A40822" i="91"/>
  <c r="A40827" i="91"/>
  <c r="A40828" i="91"/>
  <c r="A40829" i="91"/>
  <c r="A40830" i="91"/>
  <c r="A40835" i="91"/>
  <c r="A40836" i="91"/>
  <c r="A40837" i="91"/>
  <c r="A40838" i="91"/>
  <c r="A40843" i="91"/>
  <c r="A40844" i="91"/>
  <c r="A40845" i="91"/>
  <c r="A40846" i="91"/>
  <c r="A40851" i="91"/>
  <c r="A40852" i="91"/>
  <c r="A40853" i="91"/>
  <c r="A40854" i="91"/>
  <c r="A40859" i="91"/>
  <c r="A40860" i="91"/>
  <c r="A40861" i="91"/>
  <c r="A40862" i="91"/>
  <c r="A40867" i="91"/>
  <c r="A40868" i="91"/>
  <c r="A40869" i="91"/>
  <c r="A40870" i="91"/>
  <c r="A40875" i="91"/>
  <c r="A40876" i="91"/>
  <c r="A40877" i="91"/>
  <c r="A40878" i="91"/>
  <c r="A40883" i="91"/>
  <c r="A40884" i="91"/>
  <c r="A40885" i="91"/>
  <c r="A40886" i="91"/>
  <c r="A40891" i="91"/>
  <c r="A40892" i="91"/>
  <c r="A40893" i="91"/>
  <c r="A40894" i="91"/>
  <c r="A40899" i="91"/>
  <c r="A40900" i="91"/>
  <c r="A40901" i="91"/>
  <c r="A40902" i="91"/>
  <c r="A40907" i="91"/>
  <c r="A40908" i="91"/>
  <c r="A40909" i="91"/>
  <c r="A40910" i="91"/>
  <c r="A40915" i="91"/>
  <c r="A40916" i="91"/>
  <c r="A40917" i="91"/>
  <c r="A40918" i="91"/>
  <c r="A40923" i="91"/>
  <c r="A40924" i="91"/>
  <c r="A40925" i="91"/>
  <c r="A40926" i="91"/>
  <c r="A40931" i="91"/>
  <c r="A40932" i="91"/>
  <c r="A40933" i="91"/>
  <c r="A40934" i="91"/>
  <c r="A40939" i="91"/>
  <c r="A40940" i="91"/>
  <c r="A40941" i="91"/>
  <c r="A40942" i="91"/>
  <c r="A40947" i="91"/>
  <c r="A40948" i="91"/>
  <c r="A40949" i="91"/>
  <c r="A40950" i="91"/>
  <c r="A40955" i="91"/>
  <c r="A40956" i="91"/>
  <c r="A40957" i="91"/>
  <c r="A40958" i="91"/>
  <c r="A40963" i="91"/>
  <c r="A40964" i="91"/>
  <c r="A40965" i="91"/>
  <c r="A40966" i="91"/>
  <c r="A40971" i="91"/>
  <c r="A40972" i="91"/>
  <c r="A40973" i="91"/>
  <c r="A40974" i="91"/>
  <c r="A40979" i="91"/>
  <c r="A40980" i="91"/>
  <c r="A40981" i="91"/>
  <c r="A40982" i="91"/>
  <c r="A40987" i="91"/>
  <c r="A40988" i="91"/>
  <c r="A40989" i="91"/>
  <c r="A40990" i="91"/>
  <c r="A40995" i="91"/>
  <c r="A40996" i="91"/>
  <c r="A40997" i="91"/>
  <c r="A40998" i="91"/>
  <c r="A41003" i="91"/>
  <c r="A41004" i="91"/>
  <c r="A41005" i="91"/>
  <c r="A41006" i="91"/>
  <c r="A41011" i="91"/>
  <c r="A41012" i="91"/>
  <c r="A41013" i="91"/>
  <c r="A41014" i="91"/>
  <c r="A41019" i="91"/>
  <c r="A41020" i="91"/>
  <c r="A41021" i="91"/>
  <c r="A41022" i="91"/>
  <c r="A41027" i="91"/>
  <c r="A41028" i="91"/>
  <c r="A41029" i="91"/>
  <c r="A41030" i="91"/>
  <c r="A41035" i="91"/>
  <c r="A41036" i="91"/>
  <c r="A41037" i="91"/>
  <c r="A41038" i="91"/>
  <c r="A41043" i="91"/>
  <c r="A41044" i="91"/>
  <c r="A41045" i="91"/>
  <c r="A41046" i="91"/>
  <c r="A41051" i="91"/>
  <c r="A41052" i="91"/>
  <c r="A41053" i="91"/>
  <c r="A41054" i="91"/>
  <c r="A41059" i="91"/>
  <c r="A41060" i="91"/>
  <c r="A41061" i="91"/>
  <c r="A41062" i="91"/>
  <c r="A41067" i="91"/>
  <c r="A41068" i="91"/>
  <c r="A41069" i="91"/>
  <c r="A41070" i="91"/>
  <c r="A41075" i="91"/>
  <c r="A41076" i="91"/>
  <c r="A41077" i="91"/>
  <c r="A41078" i="91"/>
  <c r="A41083" i="91"/>
  <c r="A41084" i="91"/>
  <c r="A41085" i="91"/>
  <c r="A41086" i="91"/>
  <c r="A41091" i="91"/>
  <c r="A41092" i="91"/>
  <c r="A41093" i="91"/>
  <c r="A41094" i="91"/>
  <c r="A41099" i="91"/>
  <c r="A41100" i="91"/>
  <c r="A41101" i="91"/>
  <c r="A41102" i="91"/>
  <c r="A41107" i="91"/>
  <c r="A41108" i="91"/>
  <c r="A41109" i="91"/>
  <c r="A41110" i="91"/>
  <c r="A41115" i="91"/>
  <c r="A41116" i="91"/>
  <c r="A41117" i="91"/>
  <c r="A41118" i="91"/>
  <c r="A41123" i="91"/>
  <c r="A41124" i="91"/>
  <c r="A41125" i="91"/>
  <c r="A41126" i="91"/>
  <c r="A41131" i="91"/>
  <c r="A41132" i="91"/>
  <c r="A41133" i="91"/>
  <c r="A41134" i="91"/>
  <c r="A41139" i="91"/>
  <c r="A41140" i="91"/>
  <c r="A41141" i="91"/>
  <c r="A41142" i="91"/>
  <c r="A41147" i="91"/>
  <c r="A41148" i="91"/>
  <c r="A41149" i="91"/>
  <c r="A41150" i="91"/>
  <c r="A41155" i="91"/>
  <c r="A41156" i="91"/>
  <c r="A41157" i="91"/>
  <c r="A41158" i="91"/>
  <c r="A41163" i="91"/>
  <c r="A41164" i="91"/>
  <c r="A41165" i="91"/>
  <c r="A41166" i="91"/>
  <c r="A41171" i="91"/>
  <c r="A41172" i="91"/>
  <c r="A41173" i="91"/>
  <c r="A41174" i="91"/>
  <c r="A41179" i="91"/>
  <c r="A41180" i="91"/>
  <c r="A41181" i="91"/>
  <c r="A41182" i="91"/>
  <c r="A41187" i="91"/>
  <c r="A41188" i="91"/>
  <c r="A41189" i="91"/>
  <c r="A41190" i="91"/>
  <c r="A41195" i="91"/>
  <c r="A41196" i="91"/>
  <c r="A41197" i="91"/>
  <c r="A41198" i="91"/>
  <c r="A41203" i="91"/>
  <c r="A41204" i="91"/>
  <c r="A41205" i="91"/>
  <c r="A41206" i="91"/>
  <c r="A41211" i="91"/>
  <c r="A41212" i="91"/>
  <c r="A41213" i="91"/>
  <c r="A41214" i="91"/>
  <c r="A41219" i="91"/>
  <c r="A41220" i="91"/>
  <c r="A41221" i="91"/>
  <c r="A41222" i="91"/>
  <c r="A41227" i="91"/>
  <c r="A41228" i="91"/>
  <c r="A41229" i="91"/>
  <c r="A41230" i="91"/>
  <c r="A41235" i="91"/>
  <c r="A41236" i="91"/>
  <c r="A41237" i="91"/>
  <c r="A41238" i="91"/>
  <c r="A41243" i="91"/>
  <c r="A41244" i="91"/>
  <c r="A41245" i="91"/>
  <c r="A41246" i="91"/>
  <c r="A41251" i="91"/>
  <c r="A41252" i="91"/>
  <c r="A41253" i="91"/>
  <c r="A41254" i="91"/>
  <c r="A41259" i="91"/>
  <c r="A41260" i="91"/>
  <c r="A41261" i="91"/>
  <c r="A41262" i="91"/>
  <c r="A41267" i="91"/>
  <c r="A41268" i="91"/>
  <c r="A41269" i="91"/>
  <c r="A41270" i="91"/>
  <c r="A41275" i="91"/>
  <c r="A41276" i="91"/>
  <c r="A41277" i="91"/>
  <c r="A41278" i="91"/>
  <c r="A41283" i="91"/>
  <c r="A41284" i="91"/>
  <c r="A41285" i="91"/>
  <c r="A41286" i="91"/>
  <c r="A41291" i="91"/>
  <c r="A41292" i="91"/>
  <c r="A41293" i="91"/>
  <c r="A41294" i="91"/>
  <c r="A41299" i="91"/>
  <c r="A41300" i="91"/>
  <c r="A41301" i="91"/>
  <c r="A41302" i="91"/>
  <c r="A41307" i="91"/>
  <c r="A41308" i="91"/>
  <c r="A41309" i="91"/>
  <c r="A41310" i="91"/>
  <c r="A41315" i="91"/>
  <c r="A41316" i="91"/>
  <c r="A41317" i="91"/>
  <c r="A41318" i="91"/>
  <c r="A41323" i="91"/>
  <c r="A41324" i="91"/>
  <c r="A41325" i="91"/>
  <c r="A41326" i="91"/>
  <c r="A41331" i="91"/>
  <c r="A41332" i="91"/>
  <c r="A41333" i="91"/>
  <c r="A41334" i="91"/>
  <c r="A41339" i="91"/>
  <c r="A41340" i="91"/>
  <c r="A41341" i="91"/>
  <c r="A41342" i="91"/>
  <c r="A41347" i="91"/>
  <c r="A41348" i="91"/>
  <c r="A41349" i="91"/>
  <c r="A41350" i="91"/>
  <c r="A41355" i="91"/>
  <c r="A41356" i="91"/>
  <c r="A41357" i="91"/>
  <c r="A41358" i="91"/>
  <c r="A41363" i="91"/>
  <c r="A41364" i="91"/>
  <c r="A41365" i="91"/>
  <c r="A41366" i="91"/>
  <c r="A41371" i="91"/>
  <c r="A41372" i="91"/>
  <c r="A41373" i="91"/>
  <c r="A41374" i="91"/>
  <c r="A41379" i="91"/>
  <c r="A41380" i="91"/>
  <c r="A41381" i="91"/>
  <c r="A41382" i="91"/>
  <c r="A41387" i="91"/>
  <c r="A41388" i="91"/>
  <c r="A41389" i="91"/>
  <c r="A41390" i="91"/>
  <c r="A41395" i="91"/>
  <c r="A41396" i="91"/>
  <c r="A41397" i="91"/>
  <c r="A41398" i="91"/>
  <c r="A41403" i="91"/>
  <c r="A41404" i="91"/>
  <c r="A41405" i="91"/>
  <c r="A41406" i="91"/>
  <c r="A41411" i="91"/>
  <c r="A41412" i="91"/>
  <c r="A41413" i="91"/>
  <c r="A41414" i="91"/>
  <c r="A41419" i="91"/>
  <c r="A41420" i="91"/>
  <c r="A41421" i="91"/>
  <c r="A41422" i="91"/>
  <c r="A41427" i="91"/>
  <c r="A41428" i="91"/>
  <c r="A41429" i="91"/>
  <c r="A41430" i="91"/>
  <c r="A41435" i="91"/>
  <c r="A41436" i="91"/>
  <c r="A41437" i="91"/>
  <c r="A41438" i="91"/>
  <c r="A41443" i="91"/>
  <c r="A41444" i="91"/>
  <c r="A41445" i="91"/>
  <c r="A41446" i="91"/>
  <c r="A41451" i="91"/>
  <c r="A41452" i="91"/>
  <c r="A41453" i="91"/>
  <c r="A41454" i="91"/>
  <c r="A41459" i="91"/>
  <c r="A41460" i="91"/>
  <c r="A41461" i="91"/>
  <c r="A41462" i="91"/>
  <c r="A41467" i="91"/>
  <c r="A41468" i="91"/>
  <c r="A41469" i="91"/>
  <c r="A41470" i="91"/>
  <c r="A41475" i="91"/>
  <c r="A41476" i="91"/>
  <c r="A41477" i="91"/>
  <c r="A41478" i="91"/>
  <c r="A41483" i="91"/>
  <c r="A41484" i="91"/>
  <c r="A41485" i="91"/>
  <c r="A41486" i="91"/>
  <c r="A41491" i="91"/>
  <c r="A41492" i="91"/>
  <c r="A41493" i="91"/>
  <c r="A41494" i="91"/>
  <c r="A41499" i="91"/>
  <c r="A41500" i="91"/>
  <c r="A41501" i="91"/>
  <c r="A41502" i="91"/>
  <c r="A41507" i="91"/>
  <c r="A41508" i="91"/>
  <c r="A41509" i="91"/>
  <c r="A41510" i="91"/>
  <c r="A41515" i="91"/>
  <c r="A41516" i="91"/>
  <c r="A41517" i="91"/>
  <c r="A41518" i="91"/>
  <c r="A41523" i="91"/>
  <c r="A41524" i="91"/>
  <c r="A41525" i="91"/>
  <c r="A41526" i="91"/>
  <c r="A41531" i="91"/>
  <c r="A41532" i="91"/>
  <c r="A41533" i="91"/>
  <c r="A41534" i="91"/>
  <c r="A41539" i="91"/>
  <c r="A41540" i="91"/>
  <c r="A41541" i="91"/>
  <c r="A41542" i="91"/>
  <c r="A41547" i="91"/>
  <c r="A41548" i="91"/>
  <c r="A41549" i="91"/>
  <c r="A41550" i="91"/>
  <c r="A41555" i="91"/>
  <c r="A41556" i="91"/>
  <c r="A41557" i="91"/>
  <c r="A41558" i="91"/>
  <c r="A41563" i="91"/>
  <c r="A41564" i="91"/>
  <c r="A41565" i="91"/>
  <c r="A41566" i="91"/>
  <c r="A41571" i="91"/>
  <c r="A41572" i="91"/>
  <c r="A41573" i="91"/>
  <c r="A41574" i="91"/>
  <c r="A41579" i="91"/>
  <c r="A41580" i="91"/>
  <c r="A41581" i="91"/>
  <c r="A41582" i="91"/>
  <c r="A41587" i="91"/>
  <c r="A41588" i="91"/>
  <c r="A41589" i="91"/>
  <c r="A41590" i="91"/>
  <c r="A41595" i="91"/>
  <c r="A41596" i="91"/>
  <c r="A41597" i="91"/>
  <c r="A41598" i="91"/>
  <c r="A41603" i="91"/>
  <c r="A41604" i="91"/>
  <c r="A41605" i="91"/>
  <c r="A41606" i="91"/>
  <c r="A41611" i="91"/>
  <c r="A41612" i="91"/>
  <c r="A41613" i="91"/>
  <c r="A41614" i="91"/>
  <c r="A41619" i="91"/>
  <c r="A41620" i="91"/>
  <c r="A41621" i="91"/>
  <c r="A41622" i="91"/>
  <c r="A41627" i="91"/>
  <c r="A41628" i="91"/>
  <c r="A41629" i="91"/>
  <c r="A41630" i="91"/>
  <c r="A41635" i="91"/>
  <c r="A41636" i="91"/>
  <c r="A41637" i="91"/>
  <c r="A41638" i="91"/>
  <c r="A41643" i="91"/>
  <c r="A41644" i="91"/>
  <c r="A41645" i="91"/>
  <c r="A41646" i="91"/>
  <c r="A41651" i="91"/>
  <c r="A41652" i="91"/>
  <c r="A41653" i="91"/>
  <c r="A41654" i="91"/>
  <c r="A41659" i="91"/>
  <c r="A41660" i="91"/>
  <c r="A41661" i="91"/>
  <c r="A41662" i="91"/>
  <c r="A41667" i="91"/>
  <c r="A41668" i="91"/>
  <c r="A41669" i="91"/>
  <c r="A41670" i="91"/>
  <c r="A41675" i="91"/>
  <c r="A41676" i="91"/>
  <c r="A41677" i="91"/>
  <c r="A41678" i="91"/>
  <c r="A41683" i="91"/>
  <c r="A41684" i="91"/>
  <c r="A41685" i="91"/>
  <c r="A41686" i="91"/>
  <c r="A41691" i="91"/>
  <c r="A41692" i="91"/>
  <c r="A41693" i="91"/>
  <c r="A41694" i="91"/>
  <c r="A41699" i="91"/>
  <c r="A41700" i="91"/>
  <c r="A41701" i="91"/>
  <c r="A41702" i="91"/>
  <c r="A41707" i="91"/>
  <c r="A41708" i="91"/>
  <c r="A41709" i="91"/>
  <c r="A41710" i="91"/>
  <c r="A41715" i="91"/>
  <c r="A41716" i="91"/>
  <c r="A41717" i="91"/>
  <c r="A41718" i="91"/>
  <c r="A41723" i="91"/>
  <c r="A41724" i="91"/>
  <c r="A41725" i="91"/>
  <c r="A41726" i="91"/>
  <c r="A41731" i="91"/>
  <c r="A41732" i="91"/>
  <c r="A41733" i="91"/>
  <c r="A41734" i="91"/>
  <c r="A41739" i="91"/>
  <c r="A41740" i="91"/>
  <c r="A41741" i="91"/>
  <c r="A41742" i="91"/>
  <c r="A41747" i="91"/>
  <c r="A41748" i="91"/>
  <c r="A41749" i="91"/>
  <c r="A41750" i="91"/>
  <c r="A41755" i="91"/>
  <c r="A41756" i="91"/>
  <c r="A41757" i="91"/>
  <c r="A41758" i="91"/>
  <c r="A41763" i="91"/>
  <c r="A41764" i="91"/>
  <c r="A41765" i="91"/>
  <c r="A41766" i="91"/>
  <c r="A41771" i="91"/>
  <c r="A41772" i="91"/>
  <c r="A41773" i="91"/>
  <c r="A41774" i="91"/>
  <c r="A41779" i="91"/>
  <c r="A41780" i="91"/>
  <c r="A41781" i="91"/>
  <c r="A41782" i="91"/>
  <c r="A41787" i="91"/>
  <c r="A41788" i="91"/>
  <c r="A41789" i="91"/>
  <c r="A41790" i="91"/>
  <c r="A41795" i="91"/>
  <c r="A41796" i="91"/>
  <c r="A41797" i="91"/>
  <c r="A41798" i="91"/>
  <c r="A41803" i="91"/>
  <c r="A41804" i="91"/>
  <c r="A41805" i="91"/>
  <c r="A41806" i="91"/>
  <c r="A41811" i="91"/>
  <c r="A41812" i="91"/>
  <c r="A41813" i="91"/>
  <c r="A41814" i="91"/>
  <c r="A41819" i="91"/>
  <c r="A41820" i="91"/>
  <c r="A41821" i="91"/>
  <c r="A41822" i="91"/>
  <c r="A41827" i="91"/>
  <c r="A41828" i="91"/>
  <c r="A41829" i="91"/>
  <c r="A41830" i="91"/>
  <c r="A41835" i="91"/>
  <c r="A41836" i="91"/>
  <c r="A41837" i="91"/>
  <c r="A41838" i="91"/>
  <c r="A41843" i="91"/>
  <c r="A41844" i="91"/>
  <c r="A41845" i="91"/>
  <c r="A41846" i="91"/>
  <c r="A41851" i="91"/>
  <c r="A41852" i="91"/>
  <c r="A41853" i="91"/>
  <c r="A41854" i="91"/>
  <c r="A41859" i="91"/>
  <c r="A41860" i="91"/>
  <c r="A41861" i="91"/>
  <c r="A41862" i="91"/>
  <c r="A41867" i="91"/>
  <c r="A41868" i="91"/>
  <c r="A41869" i="91"/>
  <c r="A41870" i="91"/>
  <c r="A41875" i="91"/>
  <c r="A41876" i="91"/>
  <c r="A41877" i="91"/>
  <c r="A41878" i="91"/>
  <c r="A41883" i="91"/>
  <c r="A41884" i="91"/>
  <c r="A41885" i="91"/>
  <c r="A41886" i="91"/>
  <c r="A41891" i="91"/>
  <c r="A41892" i="91"/>
  <c r="A41893" i="91"/>
  <c r="A41894" i="91"/>
  <c r="A41899" i="91"/>
  <c r="A41900" i="91"/>
  <c r="A41901" i="91"/>
  <c r="A41902" i="91"/>
  <c r="A41907" i="91"/>
  <c r="A41908" i="91"/>
  <c r="A41909" i="91"/>
  <c r="A41910" i="91"/>
  <c r="A41915" i="91"/>
  <c r="A41916" i="91"/>
  <c r="A41917" i="91"/>
  <c r="A41918" i="91"/>
  <c r="A41923" i="91"/>
  <c r="A41924" i="91"/>
  <c r="A41925" i="91"/>
  <c r="A41926" i="91"/>
  <c r="A41931" i="91"/>
  <c r="A41932" i="91"/>
  <c r="A41933" i="91"/>
  <c r="A41934" i="91"/>
  <c r="A41939" i="91"/>
  <c r="A41940" i="91"/>
  <c r="A41941" i="91"/>
  <c r="A41942" i="91"/>
  <c r="A41947" i="91"/>
  <c r="A41948" i="91"/>
  <c r="A41949" i="91"/>
  <c r="A41950" i="91"/>
  <c r="A41955" i="91"/>
  <c r="A41956" i="91"/>
  <c r="A41957" i="91"/>
  <c r="A41958" i="91"/>
  <c r="A41963" i="91"/>
  <c r="A41964" i="91"/>
  <c r="A41965" i="91"/>
  <c r="A41966" i="91"/>
  <c r="A41971" i="91"/>
  <c r="A41972" i="91"/>
  <c r="A41973" i="91"/>
  <c r="A41974" i="91"/>
  <c r="A41979" i="91"/>
  <c r="A41980" i="91"/>
  <c r="A41981" i="91"/>
  <c r="A41982" i="91"/>
  <c r="A41987" i="91"/>
  <c r="A41988" i="91"/>
  <c r="A41989" i="91"/>
  <c r="A41990" i="91"/>
  <c r="A41995" i="91"/>
  <c r="A41996" i="91"/>
  <c r="A41997" i="91"/>
  <c r="A41998" i="91"/>
  <c r="A42003" i="91"/>
  <c r="A42004" i="91"/>
  <c r="A42005" i="91"/>
  <c r="A42006" i="91"/>
  <c r="A42011" i="91"/>
  <c r="A42012" i="91"/>
  <c r="A42013" i="91"/>
  <c r="A42014" i="91"/>
  <c r="A42019" i="91"/>
  <c r="A42020" i="91"/>
  <c r="A42021" i="91"/>
  <c r="A42022" i="91"/>
  <c r="A42027" i="91"/>
  <c r="A42028" i="91"/>
  <c r="A42029" i="91"/>
  <c r="A42030" i="91"/>
  <c r="A42035" i="91"/>
  <c r="A42036" i="91"/>
  <c r="A42037" i="91"/>
  <c r="A42038" i="91"/>
  <c r="A42043" i="91"/>
  <c r="A42044" i="91"/>
  <c r="A42045" i="91"/>
  <c r="A42046" i="91"/>
  <c r="A42051" i="91"/>
  <c r="A42052" i="91"/>
  <c r="A42053" i="91"/>
  <c r="A42054" i="91"/>
  <c r="A42059" i="91"/>
  <c r="A42060" i="91"/>
  <c r="A42061" i="91"/>
  <c r="A42062" i="91"/>
  <c r="A42067" i="91"/>
  <c r="A42068" i="91"/>
  <c r="A42069" i="91"/>
  <c r="A42070" i="91"/>
  <c r="A42075" i="91"/>
  <c r="A42076" i="91"/>
  <c r="A42077" i="91"/>
  <c r="A42078" i="91"/>
  <c r="A42083" i="91"/>
  <c r="A42084" i="91"/>
  <c r="A42085" i="91"/>
  <c r="A42086" i="91"/>
  <c r="A42091" i="91"/>
  <c r="A42092" i="91"/>
  <c r="A42093" i="91"/>
  <c r="A42094" i="91"/>
  <c r="A42099" i="91"/>
  <c r="A42100" i="91"/>
  <c r="A42101" i="91"/>
  <c r="A42102" i="91"/>
  <c r="A42107" i="91"/>
  <c r="A42108" i="91"/>
  <c r="A42109" i="91"/>
  <c r="A42110" i="91"/>
  <c r="A42115" i="91"/>
  <c r="A42116" i="91"/>
  <c r="A42117" i="91"/>
  <c r="A42118" i="91"/>
  <c r="A42123" i="91"/>
  <c r="A42124" i="91"/>
  <c r="A42125" i="91"/>
  <c r="A42126" i="91"/>
  <c r="A42131" i="91"/>
  <c r="A42132" i="91"/>
  <c r="A42133" i="91"/>
  <c r="A42134" i="91"/>
  <c r="A42139" i="91"/>
  <c r="A42140" i="91"/>
  <c r="A42141" i="91"/>
  <c r="A42142" i="91"/>
  <c r="A42147" i="91"/>
  <c r="A42148" i="91"/>
  <c r="A42149" i="91"/>
  <c r="A42150" i="91"/>
  <c r="A42155" i="91"/>
  <c r="A42156" i="91"/>
  <c r="A42157" i="91"/>
  <c r="A42158" i="91"/>
  <c r="A42163" i="91"/>
  <c r="A42164" i="91"/>
  <c r="A42165" i="91"/>
  <c r="A42166" i="91"/>
  <c r="A42171" i="91"/>
  <c r="A42172" i="91"/>
  <c r="A42173" i="91"/>
  <c r="A42174" i="91"/>
  <c r="A42179" i="91"/>
  <c r="A42180" i="91"/>
  <c r="A42181" i="91"/>
  <c r="A42182" i="91"/>
  <c r="A42187" i="91"/>
  <c r="A42188" i="91"/>
  <c r="A42189" i="91"/>
  <c r="A42190" i="91"/>
  <c r="A42195" i="91"/>
  <c r="A42196" i="91"/>
  <c r="A42197" i="91"/>
  <c r="A42198" i="91"/>
  <c r="A42203" i="91"/>
  <c r="A42204" i="91"/>
  <c r="A42205" i="91"/>
  <c r="A42206" i="91"/>
  <c r="A42211" i="91"/>
  <c r="A42212" i="91"/>
  <c r="A42213" i="91"/>
  <c r="A42214" i="91"/>
  <c r="A42219" i="91"/>
  <c r="A42220" i="91"/>
  <c r="A42221" i="91"/>
  <c r="A42222" i="91"/>
  <c r="A42227" i="91"/>
  <c r="A42228" i="91"/>
  <c r="A42229" i="91"/>
  <c r="A42230" i="91"/>
  <c r="A42235" i="91"/>
  <c r="A42236" i="91"/>
  <c r="A42237" i="91"/>
  <c r="A42238" i="91"/>
  <c r="A42243" i="91"/>
  <c r="A42244" i="91"/>
  <c r="A42245" i="91"/>
  <c r="A42246" i="91"/>
  <c r="A42251" i="91"/>
  <c r="A42252" i="91"/>
  <c r="A42253" i="91"/>
  <c r="A42254" i="91"/>
  <c r="A42259" i="91"/>
  <c r="A42260" i="91"/>
  <c r="A42261" i="91"/>
  <c r="A42262" i="91"/>
  <c r="A42267" i="91"/>
  <c r="A42268" i="91"/>
  <c r="A42269" i="91"/>
  <c r="A42270" i="91"/>
  <c r="A42275" i="91"/>
  <c r="A42276" i="91"/>
  <c r="A42277" i="91"/>
  <c r="A42278" i="91"/>
  <c r="A42283" i="91"/>
  <c r="A42284" i="91"/>
  <c r="A42285" i="91"/>
  <c r="A42286" i="91"/>
  <c r="A42291" i="91"/>
  <c r="A42292" i="91"/>
  <c r="A42293" i="91"/>
  <c r="A42294" i="91"/>
  <c r="A42299" i="91"/>
  <c r="A42300" i="91"/>
  <c r="A42301" i="91"/>
  <c r="A42302" i="91"/>
  <c r="A42307" i="91"/>
  <c r="A42308" i="91"/>
  <c r="A42309" i="91"/>
  <c r="A42310" i="91"/>
  <c r="A42315" i="91"/>
  <c r="A42316" i="91"/>
  <c r="A42317" i="91"/>
  <c r="A42318" i="91"/>
  <c r="A42323" i="91"/>
  <c r="A42324" i="91"/>
  <c r="A42325" i="91"/>
  <c r="A42326" i="91"/>
  <c r="A42331" i="91"/>
  <c r="A42332" i="91"/>
  <c r="A42333" i="91"/>
  <c r="A42334" i="91"/>
  <c r="A42339" i="91"/>
  <c r="A42340" i="91"/>
  <c r="A42341" i="91"/>
  <c r="A42342" i="91"/>
  <c r="A42347" i="91"/>
  <c r="A42348" i="91"/>
  <c r="A42349" i="91"/>
  <c r="A42350" i="91"/>
  <c r="A42355" i="91"/>
  <c r="A42356" i="91"/>
  <c r="A42357" i="91"/>
  <c r="A42358" i="91"/>
  <c r="A42363" i="91"/>
  <c r="A42364" i="91"/>
  <c r="A42365" i="91"/>
  <c r="A42366" i="91"/>
  <c r="A42371" i="91"/>
  <c r="A42372" i="91"/>
  <c r="A42373" i="91"/>
  <c r="A42374" i="91"/>
  <c r="A42379" i="91"/>
  <c r="A42380" i="91"/>
  <c r="A42381" i="91"/>
  <c r="A42382" i="91"/>
  <c r="A42387" i="91"/>
  <c r="A42388" i="91"/>
  <c r="A42389" i="91"/>
  <c r="A42390" i="91"/>
  <c r="A42395" i="91"/>
  <c r="A42396" i="91"/>
  <c r="A42397" i="91"/>
  <c r="A42398" i="91"/>
  <c r="A42403" i="91"/>
  <c r="A42404" i="91"/>
  <c r="A42405" i="91"/>
  <c r="A42406" i="91"/>
  <c r="A42411" i="91"/>
  <c r="A42412" i="91"/>
  <c r="A42413" i="91"/>
  <c r="A42414" i="91"/>
  <c r="A42419" i="91"/>
  <c r="A42420" i="91"/>
  <c r="A42421" i="91"/>
  <c r="A42422" i="91"/>
  <c r="A42427" i="91"/>
  <c r="A42428" i="91"/>
  <c r="A42429" i="91"/>
  <c r="A42430" i="91"/>
  <c r="A42435" i="91"/>
  <c r="A42436" i="91"/>
  <c r="A42437" i="91"/>
  <c r="A42438" i="91"/>
  <c r="A42443" i="91"/>
  <c r="A42444" i="91"/>
  <c r="A42445" i="91"/>
  <c r="A42446" i="91"/>
  <c r="A42451" i="91"/>
  <c r="A42452" i="91"/>
  <c r="A42453" i="91"/>
  <c r="A42454" i="91"/>
  <c r="A42459" i="91"/>
  <c r="A42460" i="91"/>
  <c r="A42461" i="91"/>
  <c r="A42462" i="91"/>
  <c r="A42467" i="91"/>
  <c r="A42468" i="91"/>
  <c r="A42469" i="91"/>
  <c r="A42470" i="91"/>
  <c r="A42475" i="91"/>
  <c r="A42476" i="91"/>
  <c r="A42477" i="91"/>
  <c r="A42478" i="91"/>
  <c r="A42483" i="91"/>
  <c r="A42484" i="91"/>
  <c r="A42485" i="91"/>
  <c r="A42486" i="91"/>
  <c r="A42491" i="91"/>
  <c r="A42492" i="91"/>
  <c r="A42493" i="91"/>
  <c r="A42494" i="91"/>
  <c r="A42499" i="91"/>
  <c r="A42500" i="91"/>
  <c r="A42501" i="91"/>
  <c r="A42502" i="91"/>
  <c r="A42507" i="91"/>
  <c r="A42508" i="91"/>
  <c r="A42509" i="91"/>
  <c r="A42510" i="91"/>
  <c r="A42515" i="91"/>
  <c r="A42516" i="91"/>
  <c r="A42517" i="91"/>
  <c r="A42518" i="91"/>
  <c r="A42523" i="91"/>
  <c r="A42524" i="91"/>
  <c r="A42525" i="91"/>
  <c r="A42526" i="91"/>
  <c r="A42531" i="91"/>
  <c r="A42532" i="91"/>
  <c r="A42533" i="91"/>
  <c r="A42534" i="91"/>
  <c r="A42539" i="91"/>
  <c r="A42540" i="91"/>
  <c r="A42541" i="91"/>
  <c r="A42542" i="91"/>
  <c r="A42547" i="91"/>
  <c r="A42548" i="91"/>
  <c r="A42549" i="91"/>
  <c r="A42550" i="91"/>
  <c r="A42555" i="91"/>
  <c r="A42556" i="91"/>
  <c r="A42557" i="91"/>
  <c r="A42558" i="91"/>
  <c r="A42563" i="91"/>
  <c r="A42564" i="91"/>
  <c r="A42565" i="91"/>
  <c r="A42566" i="91"/>
  <c r="A42571" i="91"/>
  <c r="A42572" i="91"/>
  <c r="A42573" i="91"/>
  <c r="A42574" i="91"/>
  <c r="A42579" i="91"/>
  <c r="A42580" i="91"/>
  <c r="A42581" i="91"/>
  <c r="A42582" i="91"/>
  <c r="A42587" i="91"/>
  <c r="A42588" i="91"/>
  <c r="A42589" i="91"/>
  <c r="A42590" i="91"/>
  <c r="A42595" i="91"/>
  <c r="A42596" i="91"/>
  <c r="A42597" i="91"/>
  <c r="A42598" i="91"/>
  <c r="A42603" i="91"/>
  <c r="A42604" i="91"/>
  <c r="A42605" i="91"/>
  <c r="A42606" i="91"/>
  <c r="A42611" i="91"/>
  <c r="A42612" i="91"/>
  <c r="A42613" i="91"/>
  <c r="A42614" i="91"/>
  <c r="A42619" i="91"/>
  <c r="A42620" i="91"/>
  <c r="A42621" i="91"/>
  <c r="A42622" i="91"/>
  <c r="A42627" i="91"/>
  <c r="A42628" i="91"/>
  <c r="A42629" i="91"/>
  <c r="A42630" i="91"/>
  <c r="A42635" i="91"/>
  <c r="A42636" i="91"/>
  <c r="A42637" i="91"/>
  <c r="A42638" i="91"/>
  <c r="A42643" i="91"/>
  <c r="A42644" i="91"/>
  <c r="A42645" i="91"/>
  <c r="A42646" i="91"/>
  <c r="A42651" i="91"/>
  <c r="A42652" i="91"/>
  <c r="A42653" i="91"/>
  <c r="A42654" i="91"/>
  <c r="A42659" i="91"/>
  <c r="A42660" i="91"/>
  <c r="A42661" i="91"/>
  <c r="A42662" i="91"/>
  <c r="A42667" i="91"/>
  <c r="A42668" i="91"/>
  <c r="A42669" i="91"/>
  <c r="A42670" i="91"/>
  <c r="A42675" i="91"/>
  <c r="A42676" i="91"/>
  <c r="A42677" i="91"/>
  <c r="A42678" i="91"/>
  <c r="A42683" i="91"/>
  <c r="A42684" i="91"/>
  <c r="A42685" i="91"/>
  <c r="A42686" i="91"/>
  <c r="A42691" i="91"/>
  <c r="A42692" i="91"/>
  <c r="A42693" i="91"/>
  <c r="A42694" i="91"/>
  <c r="A42699" i="91"/>
  <c r="A42700" i="91"/>
  <c r="A42701" i="91"/>
  <c r="A42702" i="91"/>
  <c r="A42707" i="91"/>
  <c r="A42708" i="91"/>
  <c r="A42709" i="91"/>
  <c r="A42710" i="91"/>
  <c r="A42715" i="91"/>
  <c r="A42716" i="91"/>
  <c r="A42717" i="91"/>
  <c r="A42718" i="91"/>
  <c r="A42723" i="91"/>
  <c r="A42724" i="91"/>
  <c r="A42725" i="91"/>
  <c r="A42726" i="91"/>
  <c r="A42731" i="91"/>
  <c r="A42732" i="91"/>
  <c r="A42733" i="91"/>
  <c r="A42734" i="91"/>
  <c r="A42739" i="91"/>
  <c r="A42740" i="91"/>
  <c r="A42741" i="91"/>
  <c r="A42742" i="91"/>
  <c r="A42747" i="91"/>
  <c r="A42748" i="91"/>
  <c r="A42749" i="91"/>
  <c r="A42750" i="91"/>
  <c r="A42755" i="91"/>
  <c r="A42756" i="91"/>
  <c r="A42757" i="91"/>
  <c r="A42758" i="91"/>
  <c r="A42763" i="91"/>
  <c r="A42764" i="91"/>
  <c r="A42765" i="91"/>
  <c r="A42766" i="91"/>
  <c r="A42771" i="91"/>
  <c r="A42772" i="91"/>
  <c r="A42773" i="91"/>
  <c r="A42774" i="91"/>
  <c r="A42779" i="91"/>
  <c r="A42780" i="91"/>
  <c r="A42781" i="91"/>
  <c r="A42782" i="91"/>
  <c r="A42787" i="91"/>
  <c r="A42788" i="91"/>
  <c r="A42789" i="91"/>
  <c r="A42790" i="91"/>
  <c r="A42795" i="91"/>
  <c r="A42796" i="91"/>
  <c r="A42797" i="91"/>
  <c r="A42798" i="91"/>
  <c r="A42803" i="91"/>
  <c r="A42804" i="91"/>
  <c r="A42805" i="91"/>
  <c r="A42806" i="91"/>
  <c r="A42811" i="91"/>
  <c r="A42812" i="91"/>
  <c r="A42813" i="91"/>
  <c r="A42814" i="91"/>
  <c r="A42819" i="91"/>
  <c r="A42820" i="91"/>
  <c r="A42821" i="91"/>
  <c r="A42822" i="91"/>
  <c r="A42827" i="91"/>
  <c r="A42828" i="91"/>
  <c r="A42829" i="91"/>
  <c r="A42830" i="91"/>
  <c r="A42835" i="91"/>
  <c r="A42836" i="91"/>
  <c r="A42837" i="91"/>
  <c r="A42838" i="91"/>
  <c r="A42843" i="91"/>
  <c r="A42844" i="91"/>
  <c r="A42845" i="91"/>
  <c r="A42846" i="91"/>
  <c r="A42851" i="91"/>
  <c r="A42852" i="91"/>
  <c r="A42853" i="91"/>
  <c r="A42854" i="91"/>
  <c r="A42859" i="91"/>
  <c r="A42860" i="91"/>
  <c r="A42861" i="91"/>
  <c r="A42862" i="91"/>
  <c r="A42867" i="91"/>
  <c r="A42868" i="91"/>
  <c r="A42869" i="91"/>
  <c r="A42870" i="91"/>
  <c r="A42875" i="91"/>
  <c r="A42876" i="91"/>
  <c r="A42877" i="91"/>
  <c r="A42878" i="91"/>
  <c r="A42883" i="91"/>
  <c r="A42884" i="91"/>
  <c r="A42885" i="91"/>
  <c r="A42886" i="91"/>
  <c r="A42891" i="91"/>
  <c r="A42892" i="91"/>
  <c r="A42893" i="91"/>
  <c r="A42894" i="91"/>
  <c r="A42899" i="91"/>
  <c r="A42900" i="91"/>
  <c r="A42901" i="91"/>
  <c r="A42902" i="91"/>
  <c r="A42907" i="91"/>
  <c r="A42908" i="91"/>
  <c r="A42909" i="91"/>
  <c r="A42910" i="91"/>
  <c r="A42915" i="91"/>
  <c r="A42916" i="91"/>
  <c r="A42917" i="91"/>
  <c r="A42918" i="91"/>
  <c r="A42923" i="91"/>
  <c r="A42924" i="91"/>
  <c r="A42925" i="91"/>
  <c r="A42926" i="91"/>
  <c r="A42931" i="91"/>
  <c r="A42932" i="91"/>
  <c r="A42933" i="91"/>
  <c r="A42934" i="91"/>
  <c r="A42939" i="91"/>
  <c r="A42940" i="91"/>
  <c r="A42941" i="91"/>
  <c r="A42942" i="91"/>
  <c r="A42947" i="91"/>
  <c r="A42948" i="91"/>
  <c r="A42949" i="91"/>
  <c r="A42950" i="91"/>
  <c r="A42955" i="91"/>
  <c r="A42956" i="91"/>
  <c r="A42957" i="91"/>
  <c r="A42958" i="91"/>
  <c r="A42963" i="91"/>
  <c r="A42964" i="91"/>
  <c r="A42965" i="91"/>
  <c r="A42966" i="91"/>
  <c r="A42971" i="91"/>
  <c r="A42972" i="91"/>
  <c r="A42973" i="91"/>
  <c r="A42974" i="91"/>
  <c r="A42979" i="91"/>
  <c r="A42980" i="91"/>
  <c r="A42981" i="91"/>
  <c r="A42982" i="91"/>
  <c r="A42987" i="91"/>
  <c r="A42988" i="91"/>
  <c r="A42989" i="91"/>
  <c r="A42990" i="91"/>
  <c r="A42995" i="91"/>
  <c r="A42996" i="91"/>
  <c r="A42997" i="91"/>
  <c r="A42998" i="91"/>
  <c r="A43003" i="91"/>
  <c r="A43004" i="91"/>
  <c r="A43005" i="91"/>
  <c r="A43006" i="91"/>
  <c r="A43011" i="91"/>
  <c r="A43012" i="91"/>
  <c r="A43013" i="91"/>
  <c r="A43014" i="91"/>
  <c r="A43019" i="91"/>
  <c r="A43020" i="91"/>
  <c r="A43021" i="91"/>
  <c r="A43022" i="91"/>
  <c r="A43027" i="91"/>
  <c r="A43028" i="91"/>
  <c r="A43029" i="91"/>
  <c r="A43030" i="91"/>
  <c r="A43035" i="91"/>
  <c r="A43036" i="91"/>
  <c r="A43037" i="91"/>
  <c r="A43038" i="91"/>
  <c r="A43043" i="91"/>
  <c r="A43044" i="91"/>
  <c r="A43045" i="91"/>
  <c r="A43046" i="91"/>
  <c r="A43051" i="91"/>
  <c r="A43052" i="91"/>
  <c r="A43053" i="91"/>
  <c r="A43054" i="91"/>
  <c r="A43059" i="91"/>
  <c r="A43060" i="91"/>
  <c r="A43061" i="91"/>
  <c r="A43062" i="91"/>
  <c r="A43067" i="91"/>
  <c r="A43068" i="91"/>
  <c r="A43069" i="91"/>
  <c r="A43070" i="91"/>
  <c r="A43075" i="91"/>
  <c r="A43076" i="91"/>
  <c r="A43077" i="91"/>
  <c r="A43078" i="91"/>
  <c r="A43083" i="91"/>
  <c r="A43084" i="91"/>
  <c r="A43085" i="91"/>
  <c r="A43086" i="91"/>
  <c r="A43091" i="91"/>
  <c r="A43092" i="91"/>
  <c r="A43093" i="91"/>
  <c r="A43094" i="91"/>
  <c r="A43099" i="91"/>
  <c r="A43100" i="91"/>
  <c r="A43101" i="91"/>
  <c r="A43102" i="91"/>
  <c r="A43107" i="91"/>
  <c r="A43108" i="91"/>
  <c r="A43109" i="91"/>
  <c r="A43110" i="91"/>
  <c r="A43115" i="91"/>
  <c r="A43116" i="91"/>
  <c r="A43117" i="91"/>
  <c r="A43118" i="91"/>
  <c r="A43123" i="91"/>
  <c r="A43124" i="91"/>
  <c r="A43125" i="91"/>
  <c r="A43126" i="91"/>
  <c r="A43131" i="91"/>
  <c r="A43132" i="91"/>
  <c r="A43133" i="91"/>
  <c r="A43134" i="91"/>
  <c r="A43139" i="91"/>
  <c r="A43140" i="91"/>
  <c r="A43141" i="91"/>
  <c r="A43142" i="91"/>
  <c r="A43147" i="91"/>
  <c r="A43148" i="91"/>
  <c r="A43149" i="91"/>
  <c r="A43150" i="91"/>
  <c r="A43155" i="91"/>
  <c r="A43156" i="91"/>
  <c r="A43157" i="91"/>
  <c r="A43158" i="91"/>
  <c r="A43163" i="91"/>
  <c r="A43164" i="91"/>
  <c r="A43165" i="91"/>
  <c r="A43166" i="91"/>
  <c r="A43171" i="91"/>
  <c r="A43172" i="91"/>
  <c r="A43173" i="91"/>
  <c r="A43174" i="91"/>
  <c r="A43179" i="91"/>
  <c r="A43180" i="91"/>
  <c r="A43181" i="91"/>
  <c r="A43182" i="91"/>
  <c r="A43187" i="91"/>
  <c r="A43188" i="91"/>
  <c r="A43189" i="91"/>
  <c r="A43190" i="91"/>
  <c r="A43195" i="91"/>
  <c r="A43196" i="91"/>
  <c r="A43197" i="91"/>
  <c r="A43198" i="91"/>
  <c r="A43203" i="91"/>
  <c r="A43204" i="91"/>
  <c r="A43205" i="91"/>
  <c r="A43206" i="91"/>
  <c r="A43211" i="91"/>
  <c r="A43212" i="91"/>
  <c r="A43213" i="91"/>
  <c r="A43214" i="91"/>
  <c r="A43219" i="91"/>
  <c r="A43220" i="91"/>
  <c r="A43221" i="91"/>
  <c r="A43222" i="91"/>
  <c r="A43227" i="91"/>
  <c r="A43228" i="91"/>
  <c r="A43229" i="91"/>
  <c r="A43230" i="91"/>
  <c r="A43235" i="91"/>
  <c r="A43236" i="91"/>
  <c r="A43237" i="91"/>
  <c r="A43238" i="91"/>
  <c r="A43243" i="91"/>
  <c r="A43244" i="91"/>
  <c r="A43245" i="91"/>
  <c r="A43246" i="91"/>
  <c r="A43251" i="91"/>
  <c r="A43252" i="91"/>
  <c r="A43253" i="91"/>
  <c r="A43254" i="91"/>
  <c r="A43259" i="91"/>
  <c r="A43260" i="91"/>
  <c r="A43261" i="91"/>
  <c r="A43262" i="91"/>
  <c r="A43267" i="91"/>
  <c r="A43268" i="91"/>
  <c r="A43269" i="91"/>
  <c r="A43270" i="91"/>
  <c r="A43275" i="91"/>
  <c r="A43276" i="91"/>
  <c r="A43277" i="91"/>
  <c r="A43278" i="91"/>
  <c r="A43283" i="91"/>
  <c r="A43284" i="91"/>
  <c r="A43285" i="91"/>
  <c r="A43286" i="91"/>
  <c r="A43291" i="91"/>
  <c r="A43292" i="91"/>
  <c r="A43293" i="91"/>
  <c r="A43294" i="91"/>
  <c r="A43299" i="91"/>
  <c r="A43300" i="91"/>
  <c r="A43301" i="91"/>
  <c r="A43302" i="91"/>
  <c r="A43307" i="91"/>
  <c r="A43308" i="91"/>
  <c r="A43309" i="91"/>
  <c r="A43310" i="91"/>
  <c r="A43315" i="91"/>
  <c r="A43316" i="91"/>
  <c r="A43317" i="91"/>
  <c r="A43318" i="91"/>
  <c r="A43323" i="91"/>
  <c r="A43324" i="91"/>
  <c r="A43325" i="91"/>
  <c r="A43326" i="91"/>
  <c r="A43331" i="91"/>
  <c r="A43332" i="91"/>
  <c r="A43333" i="91"/>
  <c r="A43334" i="91"/>
  <c r="A43339" i="91"/>
  <c r="A43340" i="91"/>
  <c r="A43341" i="91"/>
  <c r="A43342" i="91"/>
  <c r="A43347" i="91"/>
  <c r="A43348" i="91"/>
  <c r="A43349" i="91"/>
  <c r="A43350" i="91"/>
  <c r="A43355" i="91"/>
  <c r="A43356" i="91"/>
  <c r="A43357" i="91"/>
  <c r="A43358" i="91"/>
  <c r="A43363" i="91"/>
  <c r="A43364" i="91"/>
  <c r="A43365" i="91"/>
  <c r="A43366" i="91"/>
  <c r="A43371" i="91"/>
  <c r="A43372" i="91"/>
  <c r="A43373" i="91"/>
  <c r="A43374" i="91"/>
  <c r="A43379" i="91"/>
  <c r="A43380" i="91"/>
  <c r="A43381" i="91"/>
  <c r="A43382" i="91"/>
  <c r="A43387" i="91"/>
  <c r="A43388" i="91"/>
  <c r="A43389" i="91"/>
  <c r="A43390" i="91"/>
  <c r="A43395" i="91"/>
  <c r="A43396" i="91"/>
  <c r="A43397" i="91"/>
  <c r="A43398" i="91"/>
  <c r="A43403" i="91"/>
  <c r="A43404" i="91"/>
  <c r="A43405" i="91"/>
  <c r="A43406" i="91"/>
  <c r="A43411" i="91"/>
  <c r="A43412" i="91"/>
  <c r="A43413" i="91"/>
  <c r="A43414" i="91"/>
  <c r="A43419" i="91"/>
  <c r="A43420" i="91"/>
  <c r="A43421" i="91"/>
  <c r="A43422" i="91"/>
  <c r="A43427" i="91"/>
  <c r="A43428" i="91"/>
  <c r="A43429" i="91"/>
  <c r="A43430" i="91"/>
  <c r="A43435" i="91"/>
  <c r="A43436" i="91"/>
  <c r="A43437" i="91"/>
  <c r="A43438" i="91"/>
  <c r="A43443" i="91"/>
  <c r="A43444" i="91"/>
  <c r="A43445" i="91"/>
  <c r="A43446" i="91"/>
  <c r="A43451" i="91"/>
  <c r="A43452" i="91"/>
  <c r="A43453" i="91"/>
  <c r="A43454" i="91"/>
  <c r="A43459" i="91"/>
  <c r="A43460" i="91"/>
  <c r="A43461" i="91"/>
  <c r="A43462" i="91"/>
  <c r="A43467" i="91"/>
  <c r="A43468" i="91"/>
  <c r="A43469" i="91"/>
  <c r="A43470" i="91"/>
  <c r="A43475" i="91"/>
  <c r="A43476" i="91"/>
  <c r="A43477" i="91"/>
  <c r="A43478" i="91"/>
  <c r="A43483" i="91"/>
  <c r="A43484" i="91"/>
  <c r="A43485" i="91"/>
  <c r="A43486" i="91"/>
  <c r="A43491" i="91"/>
  <c r="A43492" i="91"/>
  <c r="A43493" i="91"/>
  <c r="A43494" i="91"/>
  <c r="A43499" i="91"/>
  <c r="A43500" i="91"/>
  <c r="A43501" i="91"/>
  <c r="A43502" i="91"/>
  <c r="A43507" i="91"/>
  <c r="A43508" i="91"/>
  <c r="A43509" i="91"/>
  <c r="A43510" i="91"/>
  <c r="A43515" i="91"/>
  <c r="A43516" i="91"/>
  <c r="A43517" i="91"/>
  <c r="A43518" i="91"/>
  <c r="A43523" i="91"/>
  <c r="A43524" i="91"/>
  <c r="A43525" i="91"/>
  <c r="A43526" i="91"/>
  <c r="A43531" i="91"/>
  <c r="A43532" i="91"/>
  <c r="A43533" i="91"/>
  <c r="A43534" i="91"/>
  <c r="A43539" i="91"/>
  <c r="A43540" i="91"/>
  <c r="A43541" i="91"/>
  <c r="A43542" i="91"/>
  <c r="A43547" i="91"/>
  <c r="A43548" i="91"/>
  <c r="A43549" i="91"/>
  <c r="A43550" i="91"/>
  <c r="A43555" i="91"/>
  <c r="A43556" i="91"/>
  <c r="A43557" i="91"/>
  <c r="A43558" i="91"/>
  <c r="A43563" i="91"/>
  <c r="A43564" i="91"/>
  <c r="A43565" i="91"/>
  <c r="A43566" i="91"/>
  <c r="A43571" i="91"/>
  <c r="A43572" i="91"/>
  <c r="A43573" i="91"/>
  <c r="A43574" i="91"/>
  <c r="A43579" i="91"/>
  <c r="A43580" i="91"/>
  <c r="A43581" i="91"/>
  <c r="A43582" i="91"/>
  <c r="A43587" i="91"/>
  <c r="A43588" i="91"/>
  <c r="A43589" i="91"/>
  <c r="A43590" i="91"/>
  <c r="A43595" i="91"/>
  <c r="A43596" i="91"/>
  <c r="A43597" i="91"/>
  <c r="A43598" i="91"/>
  <c r="A43603" i="91"/>
  <c r="A43604" i="91"/>
  <c r="A43605" i="91"/>
  <c r="A43606" i="91"/>
  <c r="A43611" i="91"/>
  <c r="A43612" i="91"/>
  <c r="A43613" i="91"/>
  <c r="A43614" i="91"/>
  <c r="A43619" i="91"/>
  <c r="A43620" i="91"/>
  <c r="A43621" i="91"/>
  <c r="A43622" i="91"/>
  <c r="A43627" i="91"/>
  <c r="A43628" i="91"/>
  <c r="A43629" i="91"/>
  <c r="A43630" i="91"/>
  <c r="A43635" i="91"/>
  <c r="A43636" i="91"/>
  <c r="A43637" i="91"/>
  <c r="A43638" i="91"/>
  <c r="A43643" i="91"/>
  <c r="A43644" i="91"/>
  <c r="A43645" i="91"/>
  <c r="A43646" i="91"/>
  <c r="A43651" i="91"/>
  <c r="A43652" i="91"/>
  <c r="A43653" i="91"/>
  <c r="A43654" i="91"/>
  <c r="A43659" i="91"/>
  <c r="A43660" i="91"/>
  <c r="A43661" i="91"/>
  <c r="A43662" i="91"/>
  <c r="A43667" i="91"/>
  <c r="A43668" i="91"/>
  <c r="A43669" i="91"/>
  <c r="A43670" i="91"/>
  <c r="A43675" i="91"/>
  <c r="A43676" i="91"/>
  <c r="A43677" i="91"/>
  <c r="A43678" i="91"/>
  <c r="A43683" i="91"/>
  <c r="A43684" i="91"/>
  <c r="A43685" i="91"/>
  <c r="A43686" i="91"/>
  <c r="A43691" i="91"/>
  <c r="A43692" i="91"/>
  <c r="A43693" i="91"/>
  <c r="A43694" i="91"/>
  <c r="A43699" i="91"/>
  <c r="A43700" i="91"/>
  <c r="A43701" i="91"/>
  <c r="A43702" i="91"/>
  <c r="A43707" i="91"/>
  <c r="A43708" i="91"/>
  <c r="A43709" i="91"/>
  <c r="A43710" i="91"/>
  <c r="A43715" i="91"/>
  <c r="A43716" i="91"/>
  <c r="A43717" i="91"/>
  <c r="A43718" i="91"/>
  <c r="A43723" i="91"/>
  <c r="A43724" i="91"/>
  <c r="A43725" i="91"/>
  <c r="A43726" i="91"/>
  <c r="A43731" i="91"/>
  <c r="A43732" i="91"/>
  <c r="A43733" i="91"/>
  <c r="A43734" i="91"/>
  <c r="A43739" i="91"/>
  <c r="A43740" i="91"/>
  <c r="A43741" i="91"/>
  <c r="A43742" i="91"/>
  <c r="A43747" i="91"/>
  <c r="A43748" i="91"/>
  <c r="A43749" i="91"/>
  <c r="A43750" i="91"/>
  <c r="A43755" i="91"/>
  <c r="A43756" i="91"/>
  <c r="A43757" i="91"/>
  <c r="A43758" i="91"/>
  <c r="A43763" i="91"/>
  <c r="A43764" i="91"/>
  <c r="A43765" i="91"/>
  <c r="A43766" i="91"/>
  <c r="A43771" i="91"/>
  <c r="A43772" i="91"/>
  <c r="A43773" i="91"/>
  <c r="A43774" i="91"/>
  <c r="A43779" i="91"/>
  <c r="A43780" i="91"/>
  <c r="A43781" i="91"/>
  <c r="A43782" i="91"/>
  <c r="A43787" i="91"/>
  <c r="A43788" i="91"/>
  <c r="A43789" i="91"/>
  <c r="A43790" i="91"/>
  <c r="A43795" i="91"/>
  <c r="A43796" i="91"/>
  <c r="A43797" i="91"/>
  <c r="A43798" i="91"/>
  <c r="A43803" i="91"/>
  <c r="A43804" i="91"/>
  <c r="A43805" i="91"/>
  <c r="A43806" i="91"/>
  <c r="A43811" i="91"/>
  <c r="A43812" i="91"/>
  <c r="A43813" i="91"/>
  <c r="A43814" i="91"/>
  <c r="A43819" i="91"/>
  <c r="A43820" i="91"/>
  <c r="A43821" i="91"/>
  <c r="A43822" i="91"/>
  <c r="A43827" i="91"/>
  <c r="A43828" i="91"/>
  <c r="A43829" i="91"/>
  <c r="A43830" i="91"/>
  <c r="A43835" i="91"/>
  <c r="A43836" i="91"/>
  <c r="A43837" i="91"/>
  <c r="A43838" i="91"/>
  <c r="A43843" i="91"/>
  <c r="A43844" i="91"/>
  <c r="A43845" i="91"/>
  <c r="A43846" i="91"/>
  <c r="A43851" i="91"/>
  <c r="A43852" i="91"/>
  <c r="A43853" i="91"/>
  <c r="A43854" i="91"/>
  <c r="A43859" i="91"/>
  <c r="A43860" i="91"/>
  <c r="A43861" i="91"/>
  <c r="A43862" i="91"/>
  <c r="A43867" i="91"/>
  <c r="A43868" i="91"/>
  <c r="A43869" i="91"/>
  <c r="A43870" i="91"/>
  <c r="A43875" i="91"/>
  <c r="A43876" i="91"/>
  <c r="A43877" i="91"/>
  <c r="A43878" i="91"/>
  <c r="A43883" i="91"/>
  <c r="A43884" i="91"/>
  <c r="A43885" i="91"/>
  <c r="A43886" i="91"/>
  <c r="A43891" i="91"/>
  <c r="A43892" i="91"/>
  <c r="A43893" i="91"/>
  <c r="A43894" i="91"/>
  <c r="A43899" i="91"/>
  <c r="A43900" i="91"/>
  <c r="A43901" i="91"/>
  <c r="A43902" i="91"/>
  <c r="A43907" i="91"/>
  <c r="A43908" i="91"/>
  <c r="A43909" i="91"/>
  <c r="A43910" i="91"/>
  <c r="A43915" i="91"/>
  <c r="A43916" i="91"/>
  <c r="A43917" i="91"/>
  <c r="A43918" i="91"/>
  <c r="A43923" i="91"/>
  <c r="A43924" i="91"/>
  <c r="A43925" i="91"/>
  <c r="A43926" i="91"/>
  <c r="A43931" i="91"/>
  <c r="A43932" i="91"/>
  <c r="A43933" i="91"/>
  <c r="A43934" i="91"/>
  <c r="A43939" i="91"/>
  <c r="A43940" i="91"/>
  <c r="A43941" i="91"/>
  <c r="A43942" i="91"/>
  <c r="A43947" i="91"/>
  <c r="A43948" i="91"/>
  <c r="A43949" i="91"/>
  <c r="A43950" i="91"/>
  <c r="A43955" i="91"/>
  <c r="A43956" i="91"/>
  <c r="A43957" i="91"/>
  <c r="A43958" i="91"/>
  <c r="A43963" i="91"/>
  <c r="A43964" i="91"/>
  <c r="A43965" i="91"/>
  <c r="A43966" i="91"/>
  <c r="A43971" i="91"/>
  <c r="A43972" i="91"/>
  <c r="A43973" i="91"/>
  <c r="A43974" i="91"/>
  <c r="A43979" i="91"/>
  <c r="A43980" i="91"/>
  <c r="A43981" i="91"/>
  <c r="A43982" i="91"/>
  <c r="A43987" i="91"/>
  <c r="A43988" i="91"/>
  <c r="A43989" i="91"/>
  <c r="A43990" i="91"/>
  <c r="A43995" i="91"/>
  <c r="A43996" i="91"/>
  <c r="A43997" i="91"/>
  <c r="A43998" i="91"/>
  <c r="A44003" i="91"/>
  <c r="A44004" i="91"/>
  <c r="A44005" i="91"/>
  <c r="A44006" i="91"/>
  <c r="A44011" i="91"/>
  <c r="A44012" i="91"/>
  <c r="A44013" i="91"/>
  <c r="A44014" i="91"/>
  <c r="A44019" i="91"/>
  <c r="A44020" i="91"/>
  <c r="A44021" i="91"/>
  <c r="A44022" i="91"/>
  <c r="A44027" i="91"/>
  <c r="A44028" i="91"/>
  <c r="A44029" i="91"/>
  <c r="A44030" i="91"/>
  <c r="A44035" i="91"/>
  <c r="A44036" i="91"/>
  <c r="A44037" i="91"/>
  <c r="A44038" i="91"/>
  <c r="A44043" i="91"/>
  <c r="A44044" i="91"/>
  <c r="A44045" i="91"/>
  <c r="A44046" i="91"/>
  <c r="A44051" i="91"/>
  <c r="A44052" i="91"/>
  <c r="A44053" i="91"/>
  <c r="A44054" i="91"/>
  <c r="A44059" i="91"/>
  <c r="A44060" i="91"/>
  <c r="A44061" i="91"/>
  <c r="A44062" i="91"/>
  <c r="A44067" i="91"/>
  <c r="A44068" i="91"/>
  <c r="A44069" i="91"/>
  <c r="A44070" i="91"/>
  <c r="A44075" i="91"/>
  <c r="A44076" i="91"/>
  <c r="A44077" i="91"/>
  <c r="A44078" i="91"/>
  <c r="A44083" i="91"/>
  <c r="A44084" i="91"/>
  <c r="A44085" i="91"/>
  <c r="A44086" i="91"/>
  <c r="A44091" i="91"/>
  <c r="A44092" i="91"/>
  <c r="A44093" i="91"/>
  <c r="A44094" i="91"/>
  <c r="A44099" i="91"/>
  <c r="A44100" i="91"/>
  <c r="A44101" i="91"/>
  <c r="A44102" i="91"/>
  <c r="A44107" i="91"/>
  <c r="A44108" i="91"/>
  <c r="A44109" i="91"/>
  <c r="A44110" i="91"/>
  <c r="A44115" i="91"/>
  <c r="A44116" i="91"/>
  <c r="A44117" i="91"/>
  <c r="A44118" i="91"/>
  <c r="A44123" i="91"/>
  <c r="A44124" i="91"/>
  <c r="A44125" i="91"/>
  <c r="A44126" i="91"/>
  <c r="A44131" i="91"/>
  <c r="A44132" i="91"/>
  <c r="A44133" i="91"/>
  <c r="A44134" i="91"/>
  <c r="A44139" i="91"/>
  <c r="A44140" i="91"/>
  <c r="A44141" i="91"/>
  <c r="A44142" i="91"/>
  <c r="A44147" i="91"/>
  <c r="A44148" i="91"/>
  <c r="A44149" i="91"/>
  <c r="A44150" i="91"/>
  <c r="A44155" i="91"/>
  <c r="A44156" i="91"/>
  <c r="A44157" i="91"/>
  <c r="A44158" i="91"/>
  <c r="A44163" i="91"/>
  <c r="A44164" i="91"/>
  <c r="A44165" i="91"/>
  <c r="A44166" i="91"/>
  <c r="A44171" i="91"/>
  <c r="A44172" i="91"/>
  <c r="A44173" i="91"/>
  <c r="A44174" i="91"/>
  <c r="A44179" i="91"/>
  <c r="A44180" i="91"/>
  <c r="A44181" i="91"/>
  <c r="A44182" i="91"/>
  <c r="A44187" i="91"/>
  <c r="A44188" i="91"/>
  <c r="A44189" i="91"/>
  <c r="A44190" i="91"/>
  <c r="A44195" i="91"/>
  <c r="A44196" i="91"/>
  <c r="A44197" i="91"/>
  <c r="A44198" i="91"/>
  <c r="A44203" i="91"/>
  <c r="A44204" i="91"/>
  <c r="A44205" i="91"/>
  <c r="A44206" i="91"/>
  <c r="A44211" i="91"/>
  <c r="A44212" i="91"/>
  <c r="A44213" i="91"/>
  <c r="A44214" i="91"/>
  <c r="A44219" i="91"/>
  <c r="A44220" i="91"/>
  <c r="A44221" i="91"/>
  <c r="A44222" i="91"/>
  <c r="A44227" i="91"/>
  <c r="A44228" i="91"/>
  <c r="A44229" i="91"/>
  <c r="A44230" i="91"/>
  <c r="A44235" i="91"/>
  <c r="A44236" i="91"/>
  <c r="A44237" i="91"/>
  <c r="A44238" i="91"/>
  <c r="A44243" i="91"/>
  <c r="A44244" i="91"/>
  <c r="A44245" i="91"/>
  <c r="A44246" i="91"/>
  <c r="A44251" i="91"/>
  <c r="A44252" i="91"/>
  <c r="A44253" i="91"/>
  <c r="A44254" i="91"/>
  <c r="A44259" i="91"/>
  <c r="A44260" i="91"/>
  <c r="A44261" i="91"/>
  <c r="A44262" i="91"/>
  <c r="A44267" i="91"/>
  <c r="A44268" i="91"/>
  <c r="A44269" i="91"/>
  <c r="A44270" i="91"/>
  <c r="A44275" i="91"/>
  <c r="A44276" i="91"/>
  <c r="A44277" i="91"/>
  <c r="A44278" i="91"/>
  <c r="A44283" i="91"/>
  <c r="A44284" i="91"/>
  <c r="A44285" i="91"/>
  <c r="A44286" i="91"/>
  <c r="A44291" i="91"/>
  <c r="A44292" i="91"/>
  <c r="A44293" i="91"/>
  <c r="A44294" i="91"/>
  <c r="A44299" i="91"/>
  <c r="A44300" i="91"/>
  <c r="A44301" i="91"/>
  <c r="A44302" i="91"/>
  <c r="A44307" i="91"/>
  <c r="A44308" i="91"/>
  <c r="A44309" i="91"/>
  <c r="A44310" i="91"/>
  <c r="A44315" i="91"/>
  <c r="A44316" i="91"/>
  <c r="A44317" i="91"/>
  <c r="A44318" i="91"/>
  <c r="A44323" i="91"/>
  <c r="A44324" i="91"/>
  <c r="A44325" i="91"/>
  <c r="A44326" i="91"/>
  <c r="A44331" i="91"/>
  <c r="A44332" i="91"/>
  <c r="A44333" i="91"/>
  <c r="A44334" i="91"/>
  <c r="S797" i="79" l="1"/>
  <c r="R797" i="79"/>
  <c r="Q797" i="79"/>
  <c r="Q868" i="79"/>
  <c r="S868" i="79"/>
  <c r="R868" i="79"/>
  <c r="R727" i="79"/>
  <c r="Q727" i="79"/>
  <c r="S727" i="79"/>
  <c r="Q508" i="79"/>
  <c r="S508" i="79"/>
  <c r="R508" i="79"/>
  <c r="Q796" i="79"/>
  <c r="S796" i="79"/>
  <c r="R796" i="79"/>
  <c r="Q539" i="79"/>
  <c r="S539" i="79"/>
  <c r="R539" i="79"/>
  <c r="Q1003" i="79"/>
  <c r="R1003" i="79"/>
  <c r="S1003" i="79"/>
  <c r="Q713" i="79"/>
  <c r="S713" i="79"/>
  <c r="R713" i="79"/>
  <c r="S455" i="79"/>
  <c r="R455" i="79"/>
  <c r="Q455" i="79"/>
  <c r="R768" i="79"/>
  <c r="Q768" i="79"/>
  <c r="S768" i="79"/>
  <c r="Q861" i="79"/>
  <c r="R861" i="79"/>
  <c r="S861" i="79"/>
  <c r="Q702" i="79"/>
  <c r="S702" i="79"/>
  <c r="R702" i="79"/>
  <c r="S785" i="79"/>
  <c r="R785" i="79"/>
  <c r="Q785" i="79"/>
  <c r="Q834" i="79"/>
  <c r="R834" i="79"/>
  <c r="S834" i="79"/>
  <c r="Q888" i="79"/>
  <c r="S888" i="79"/>
  <c r="R888" i="79"/>
  <c r="Q528" i="79"/>
  <c r="R528" i="79"/>
  <c r="S528" i="79"/>
  <c r="Q531" i="79"/>
  <c r="R531" i="79"/>
  <c r="S531" i="79"/>
  <c r="Q971" i="79"/>
  <c r="R971" i="79"/>
  <c r="S971" i="79"/>
  <c r="Q887" i="79"/>
  <c r="S887" i="79"/>
  <c r="R887" i="79"/>
  <c r="Q855" i="79"/>
  <c r="S855" i="79"/>
  <c r="R855" i="79"/>
  <c r="Q929" i="79"/>
  <c r="R929" i="79"/>
  <c r="S929" i="79"/>
  <c r="Q829" i="79"/>
  <c r="R829" i="79"/>
  <c r="S829" i="79"/>
  <c r="R794" i="79"/>
  <c r="Q794" i="79"/>
  <c r="S794" i="79"/>
  <c r="S765" i="79"/>
  <c r="R765" i="79"/>
  <c r="Q765" i="79"/>
  <c r="S725" i="79"/>
  <c r="R725" i="79"/>
  <c r="Q725" i="79"/>
  <c r="R693" i="79"/>
  <c r="Q693" i="79"/>
  <c r="S693" i="79"/>
  <c r="S787" i="79"/>
  <c r="R787" i="79"/>
  <c r="Q787" i="79"/>
  <c r="R804" i="79"/>
  <c r="Q804" i="79"/>
  <c r="S804" i="79"/>
  <c r="Q623" i="79"/>
  <c r="S623" i="79"/>
  <c r="R623" i="79"/>
  <c r="Q637" i="79"/>
  <c r="S637" i="79"/>
  <c r="R637" i="79"/>
  <c r="Q864" i="79"/>
  <c r="R864" i="79"/>
  <c r="S864" i="79"/>
  <c r="S747" i="79"/>
  <c r="R747" i="79"/>
  <c r="Q747" i="79"/>
  <c r="Q970" i="79"/>
  <c r="R970" i="79"/>
  <c r="S970" i="79"/>
  <c r="Q499" i="79"/>
  <c r="R499" i="79"/>
  <c r="S499" i="79"/>
  <c r="Q686" i="79"/>
  <c r="S686" i="79"/>
  <c r="R686" i="79"/>
  <c r="S447" i="79"/>
  <c r="R447" i="79"/>
  <c r="Q447" i="79"/>
  <c r="S718" i="79"/>
  <c r="R718" i="79"/>
  <c r="Q718" i="79"/>
  <c r="Q1010" i="79"/>
  <c r="R1010" i="79"/>
  <c r="S1010" i="79"/>
  <c r="R701" i="79"/>
  <c r="Q701" i="79"/>
  <c r="S701" i="79"/>
  <c r="Q689" i="79"/>
  <c r="R689" i="79"/>
  <c r="S689" i="79"/>
  <c r="S575" i="79"/>
  <c r="R575" i="79"/>
  <c r="Q575" i="79"/>
  <c r="Q896" i="79"/>
  <c r="R896" i="79"/>
  <c r="S896" i="79"/>
  <c r="Q743" i="79"/>
  <c r="R743" i="79"/>
  <c r="S743" i="79"/>
  <c r="Q619" i="79"/>
  <c r="R619" i="79"/>
  <c r="S619" i="79"/>
  <c r="Q627" i="79"/>
  <c r="R627" i="79"/>
  <c r="S627" i="79"/>
  <c r="Q979" i="79"/>
  <c r="S979" i="79"/>
  <c r="R979" i="79"/>
  <c r="Q749" i="79"/>
  <c r="S749" i="79"/>
  <c r="R749" i="79"/>
  <c r="Q773" i="79"/>
  <c r="S773" i="79"/>
  <c r="R773" i="79"/>
  <c r="Q649" i="79"/>
  <c r="R649" i="79"/>
  <c r="S649" i="79"/>
  <c r="Q809" i="79"/>
  <c r="S809" i="79"/>
  <c r="R809" i="79"/>
  <c r="S817" i="79"/>
  <c r="Q817" i="79"/>
  <c r="R817" i="79"/>
  <c r="R687" i="79"/>
  <c r="Q687" i="79"/>
  <c r="S687" i="79"/>
  <c r="Q1011" i="79"/>
  <c r="S1011" i="79"/>
  <c r="R1011" i="79"/>
  <c r="R755" i="79"/>
  <c r="Q755" i="79"/>
  <c r="S755" i="79"/>
  <c r="R692" i="79"/>
  <c r="Q692" i="79"/>
  <c r="S692" i="79"/>
  <c r="Q951" i="79"/>
  <c r="S951" i="79"/>
  <c r="R951" i="79"/>
  <c r="R816" i="79"/>
  <c r="Q816" i="79"/>
  <c r="S816" i="79"/>
  <c r="S775" i="79"/>
  <c r="R775" i="79"/>
  <c r="Q775" i="79"/>
  <c r="S793" i="79"/>
  <c r="Q793" i="79"/>
  <c r="R793" i="79"/>
  <c r="Q776" i="79"/>
  <c r="S776" i="79"/>
  <c r="R776" i="79"/>
  <c r="R711" i="79"/>
  <c r="Q711" i="79"/>
  <c r="S711" i="79"/>
  <c r="Q601" i="79"/>
  <c r="R601" i="79"/>
  <c r="S601" i="79"/>
  <c r="Q678" i="79"/>
  <c r="S678" i="79"/>
  <c r="R678" i="79"/>
  <c r="Q655" i="79"/>
  <c r="S655" i="79"/>
  <c r="R655" i="79"/>
  <c r="Q824" i="79"/>
  <c r="S824" i="79"/>
  <c r="R824" i="79"/>
  <c r="R669" i="79"/>
  <c r="Q669" i="79"/>
  <c r="S669" i="79"/>
  <c r="Q878" i="79"/>
  <c r="S878" i="79"/>
  <c r="R878" i="79"/>
  <c r="Q863" i="79"/>
  <c r="R863" i="79"/>
  <c r="S863" i="79"/>
  <c r="S841" i="79"/>
  <c r="Q841" i="79"/>
  <c r="R841" i="79"/>
  <c r="S795" i="79"/>
  <c r="Q795" i="79"/>
  <c r="R795" i="79"/>
  <c r="Q540" i="79"/>
  <c r="S540" i="79"/>
  <c r="R540" i="79"/>
  <c r="Q935" i="79"/>
  <c r="R935" i="79"/>
  <c r="S935" i="79"/>
  <c r="R986" i="79"/>
  <c r="Q986" i="79"/>
  <c r="S986" i="79"/>
  <c r="Q964" i="79"/>
  <c r="S964" i="79"/>
  <c r="R964" i="79"/>
  <c r="Q593" i="79"/>
  <c r="S593" i="79"/>
  <c r="R593" i="79"/>
  <c r="S587" i="79"/>
  <c r="Q587" i="79"/>
  <c r="R587" i="79"/>
  <c r="Q463" i="79"/>
  <c r="S463" i="79"/>
  <c r="R463" i="79"/>
  <c r="S843" i="79"/>
  <c r="Q843" i="79"/>
  <c r="R843" i="79"/>
  <c r="R936" i="79"/>
  <c r="Q936" i="79"/>
  <c r="S936" i="79"/>
  <c r="Q926" i="79"/>
  <c r="S926" i="79"/>
  <c r="R926" i="79"/>
  <c r="R716" i="79"/>
  <c r="Q716" i="79"/>
  <c r="S716" i="79"/>
  <c r="R703" i="79"/>
  <c r="Q703" i="79"/>
  <c r="S703" i="79"/>
  <c r="Q917" i="79"/>
  <c r="R917" i="79"/>
  <c r="S917" i="79"/>
  <c r="S507" i="79"/>
  <c r="R507" i="79"/>
  <c r="Q507" i="79"/>
  <c r="Q945" i="79"/>
  <c r="R945" i="79"/>
  <c r="S945" i="79"/>
  <c r="Q903" i="79"/>
  <c r="S903" i="79"/>
  <c r="R903" i="79"/>
  <c r="Q705" i="79"/>
  <c r="S705" i="79"/>
  <c r="R705" i="79"/>
  <c r="R695" i="79"/>
  <c r="Q695" i="79"/>
  <c r="S695" i="79"/>
  <c r="Q737" i="79"/>
  <c r="R737" i="79"/>
  <c r="S737" i="79"/>
  <c r="Q1012" i="79"/>
  <c r="S1012" i="79"/>
  <c r="R1012" i="79"/>
  <c r="Q1004" i="79"/>
  <c r="S1004" i="79"/>
  <c r="R1004" i="79"/>
  <c r="Q937" i="79"/>
  <c r="R937" i="79"/>
  <c r="S937" i="79"/>
  <c r="Q963" i="79"/>
  <c r="S963" i="79"/>
  <c r="R963" i="79"/>
  <c r="S835" i="79"/>
  <c r="R835" i="79"/>
  <c r="Q835" i="79"/>
  <c r="Q921" i="79"/>
  <c r="R921" i="79"/>
  <c r="S921" i="79"/>
  <c r="Q802" i="79"/>
  <c r="R802" i="79"/>
  <c r="S802" i="79"/>
  <c r="Q682" i="79"/>
  <c r="R682" i="79"/>
  <c r="S682" i="79"/>
  <c r="R698" i="79"/>
  <c r="Q698" i="79"/>
  <c r="S698" i="79"/>
  <c r="Q807" i="79"/>
  <c r="S807" i="79"/>
  <c r="R807" i="79"/>
  <c r="S673" i="79"/>
  <c r="R673" i="79"/>
  <c r="Q673" i="79"/>
  <c r="R772" i="79"/>
  <c r="Q772" i="79"/>
  <c r="S772" i="79"/>
  <c r="Q555" i="79"/>
  <c r="S555" i="79"/>
  <c r="R555" i="79"/>
  <c r="Q885" i="79"/>
  <c r="R885" i="79"/>
  <c r="S885" i="79"/>
  <c r="Q759" i="79"/>
  <c r="R759" i="79"/>
  <c r="S759" i="79"/>
  <c r="R700" i="79"/>
  <c r="Q700" i="79"/>
  <c r="S700" i="79"/>
  <c r="Q492" i="79"/>
  <c r="S492" i="79"/>
  <c r="R492" i="79"/>
  <c r="Q621" i="79"/>
  <c r="S621" i="79"/>
  <c r="R621" i="79"/>
  <c r="Q532" i="79"/>
  <c r="S532" i="79"/>
  <c r="R532" i="79"/>
  <c r="Q748" i="79"/>
  <c r="S748" i="79"/>
  <c r="R748" i="79"/>
  <c r="R739" i="79"/>
  <c r="Q739" i="79"/>
  <c r="S739" i="79"/>
  <c r="R846" i="79"/>
  <c r="Q846" i="79"/>
  <c r="S846" i="79"/>
  <c r="Q451" i="79"/>
  <c r="R451" i="79"/>
  <c r="S451" i="79"/>
  <c r="Q544" i="79"/>
  <c r="R544" i="79"/>
  <c r="S544" i="79"/>
  <c r="R459" i="79"/>
  <c r="Q459" i="79"/>
  <c r="S459" i="79"/>
  <c r="R828" i="79"/>
  <c r="Q828" i="79"/>
  <c r="S828" i="79"/>
  <c r="Q617" i="79"/>
  <c r="S617" i="79"/>
  <c r="R617" i="79"/>
  <c r="Q615" i="79"/>
  <c r="S615" i="79"/>
  <c r="R615" i="79"/>
  <c r="Q572" i="79"/>
  <c r="S572" i="79"/>
  <c r="R572" i="79"/>
  <c r="S571" i="79"/>
  <c r="R571" i="79"/>
  <c r="Q571" i="79"/>
  <c r="Q844" i="79"/>
  <c r="R844" i="79"/>
  <c r="S844" i="79"/>
  <c r="Q919" i="79"/>
  <c r="R919" i="79"/>
  <c r="S919" i="79"/>
  <c r="R781" i="79"/>
  <c r="Q781" i="79"/>
  <c r="S781" i="79"/>
  <c r="Q898" i="79"/>
  <c r="S898" i="79"/>
  <c r="R898" i="79"/>
  <c r="Q783" i="79"/>
  <c r="S783" i="79"/>
  <c r="R783" i="79"/>
  <c r="R724" i="79"/>
  <c r="Q724" i="79"/>
  <c r="S724" i="79"/>
  <c r="Q799" i="79"/>
  <c r="S799" i="79"/>
  <c r="R799" i="79"/>
  <c r="S543" i="79"/>
  <c r="R543" i="79"/>
  <c r="Q543" i="79"/>
  <c r="S769" i="79"/>
  <c r="Q769" i="79"/>
  <c r="R769" i="79"/>
  <c r="S657" i="79"/>
  <c r="R657" i="79"/>
  <c r="Q657" i="79"/>
  <c r="Q524" i="79"/>
  <c r="S524" i="79"/>
  <c r="R524" i="79"/>
  <c r="Q460" i="79"/>
  <c r="S460" i="79"/>
  <c r="R460" i="79"/>
  <c r="Q625" i="79"/>
  <c r="S625" i="79"/>
  <c r="R625" i="79"/>
  <c r="Q908" i="79"/>
  <c r="S908" i="79"/>
  <c r="R908" i="79"/>
  <c r="Q480" i="79"/>
  <c r="R480" i="79"/>
  <c r="S480" i="79"/>
  <c r="R845" i="79"/>
  <c r="Q845" i="79"/>
  <c r="S845" i="79"/>
  <c r="R710" i="79"/>
  <c r="S710" i="79"/>
  <c r="Q710" i="79"/>
  <c r="S779" i="79"/>
  <c r="Q779" i="79"/>
  <c r="R779" i="79"/>
  <c r="S503" i="79"/>
  <c r="R503" i="79"/>
  <c r="Q503" i="79"/>
  <c r="Q560" i="79"/>
  <c r="S560" i="79"/>
  <c r="R560" i="79"/>
  <c r="S535" i="79"/>
  <c r="R535" i="79"/>
  <c r="Q535" i="79"/>
  <c r="Q987" i="79"/>
  <c r="S987" i="79"/>
  <c r="R987" i="79"/>
  <c r="R753" i="79"/>
  <c r="Q753" i="79"/>
  <c r="S753" i="79"/>
  <c r="R842" i="79"/>
  <c r="Q842" i="79"/>
  <c r="S842" i="79"/>
  <c r="Q871" i="79"/>
  <c r="S871" i="79"/>
  <c r="R871" i="79"/>
  <c r="Q800" i="79"/>
  <c r="R800" i="79"/>
  <c r="S800" i="79"/>
  <c r="Q697" i="79"/>
  <c r="R697" i="79"/>
  <c r="S697" i="79"/>
  <c r="Q661" i="79"/>
  <c r="R661" i="79"/>
  <c r="S661" i="79"/>
  <c r="Q744" i="79"/>
  <c r="S744" i="79"/>
  <c r="R744" i="79"/>
  <c r="Q666" i="79"/>
  <c r="S666" i="79"/>
  <c r="R666" i="79"/>
  <c r="Q857" i="79"/>
  <c r="R857" i="79"/>
  <c r="S857" i="79"/>
  <c r="Q876" i="79"/>
  <c r="S876" i="79"/>
  <c r="R876" i="79"/>
  <c r="Q631" i="79"/>
  <c r="S631" i="79"/>
  <c r="R631" i="79"/>
  <c r="Q609" i="79"/>
  <c r="R609" i="79"/>
  <c r="S609" i="79"/>
  <c r="S475" i="79"/>
  <c r="R475" i="79"/>
  <c r="Q475" i="79"/>
  <c r="R722" i="79"/>
  <c r="Q722" i="79"/>
  <c r="S722" i="79"/>
  <c r="Q483" i="79"/>
  <c r="S483" i="79"/>
  <c r="R483" i="79"/>
  <c r="Q808" i="79"/>
  <c r="S808" i="79"/>
  <c r="R808" i="79"/>
  <c r="Q767" i="79"/>
  <c r="R767" i="79"/>
  <c r="S767" i="79"/>
  <c r="Q547" i="79"/>
  <c r="R547" i="79"/>
  <c r="S547" i="79"/>
  <c r="Q523" i="79"/>
  <c r="S523" i="79"/>
  <c r="R523" i="79"/>
  <c r="Q854" i="79"/>
  <c r="S854" i="79"/>
  <c r="R854" i="79"/>
  <c r="R741" i="79"/>
  <c r="Q741" i="79"/>
  <c r="S699" i="79"/>
  <c r="R699" i="79"/>
  <c r="Q699" i="79"/>
  <c r="Q730" i="79"/>
  <c r="R730" i="79"/>
  <c r="Q924" i="79"/>
  <c r="S924" i="79"/>
  <c r="R924" i="79"/>
  <c r="S479" i="79"/>
  <c r="R479" i="79"/>
  <c r="Q479" i="79"/>
  <c r="R685" i="79"/>
  <c r="Q685" i="79"/>
  <c r="S811" i="79"/>
  <c r="Q811" i="79"/>
  <c r="S583" i="79"/>
  <c r="R583" i="79"/>
  <c r="Q583" i="79"/>
  <c r="Q709" i="79"/>
  <c r="R709" i="79"/>
  <c r="R434" i="79"/>
  <c r="Q849" i="79"/>
  <c r="R849" i="79"/>
  <c r="S849" i="79"/>
  <c r="S712" i="79"/>
  <c r="R712" i="79"/>
  <c r="Q712" i="79"/>
  <c r="Q901" i="79"/>
  <c r="R901" i="79"/>
  <c r="S901" i="79"/>
  <c r="Q837" i="79"/>
  <c r="S837" i="79"/>
  <c r="Q789" i="79"/>
  <c r="S789" i="79"/>
  <c r="S672" i="79"/>
  <c r="R672" i="79"/>
  <c r="Q672" i="79"/>
  <c r="R969" i="79"/>
  <c r="S813" i="79"/>
  <c r="R813" i="79"/>
  <c r="Q813" i="79"/>
  <c r="S969" i="79"/>
  <c r="S642" i="79"/>
  <c r="R642" i="79"/>
  <c r="Q642" i="79"/>
  <c r="Q1001" i="79"/>
  <c r="S1001" i="79"/>
  <c r="R1001" i="79"/>
  <c r="Q910" i="79"/>
  <c r="S910" i="79"/>
  <c r="R910" i="79"/>
  <c r="R1002" i="79"/>
  <c r="Q1002" i="79"/>
  <c r="S1002" i="79"/>
  <c r="Q920" i="79"/>
  <c r="R920" i="79"/>
  <c r="S920" i="79"/>
  <c r="R810" i="79"/>
  <c r="Q810" i="79"/>
  <c r="R941" i="79"/>
  <c r="Q941" i="79"/>
  <c r="S941" i="79"/>
  <c r="Q853" i="79"/>
  <c r="R853" i="79"/>
  <c r="S853" i="79"/>
  <c r="R746" i="79"/>
  <c r="Q746" i="79"/>
  <c r="S746" i="79"/>
  <c r="Q836" i="79"/>
  <c r="R836" i="79"/>
  <c r="R792" i="79"/>
  <c r="S647" i="79"/>
  <c r="S726" i="79"/>
  <c r="R726" i="79"/>
  <c r="Q726" i="79"/>
  <c r="Q786" i="79"/>
  <c r="R786" i="79"/>
  <c r="S490" i="79"/>
  <c r="R490" i="79"/>
  <c r="Q490" i="79"/>
  <c r="S434" i="79"/>
  <c r="S519" i="79"/>
  <c r="R519" i="79"/>
  <c r="Q519" i="79"/>
  <c r="S551" i="79"/>
  <c r="R551" i="79"/>
  <c r="Q551" i="79"/>
  <c r="R610" i="79"/>
  <c r="Q610" i="79"/>
  <c r="S610" i="79"/>
  <c r="S791" i="79"/>
  <c r="Q791" i="79"/>
  <c r="Q866" i="79"/>
  <c r="S866" i="79"/>
  <c r="R866" i="79"/>
  <c r="S734" i="79"/>
  <c r="R734" i="79"/>
  <c r="Q734" i="79"/>
  <c r="Q658" i="79"/>
  <c r="S658" i="79"/>
  <c r="S652" i="79"/>
  <c r="R652" i="79"/>
  <c r="Q652" i="79"/>
  <c r="R599" i="79"/>
  <c r="S522" i="79"/>
  <c r="R522" i="79"/>
  <c r="Q522" i="79"/>
  <c r="R680" i="79"/>
  <c r="Q729" i="79"/>
  <c r="S729" i="79"/>
  <c r="R729" i="79"/>
  <c r="Q564" i="79"/>
  <c r="S564" i="79"/>
  <c r="Q291" i="79"/>
  <c r="R291" i="79"/>
  <c r="S650" i="79"/>
  <c r="R650" i="79"/>
  <c r="Q650" i="79"/>
  <c r="Q760" i="79"/>
  <c r="S760" i="79"/>
  <c r="Q927" i="79"/>
  <c r="R927" i="79"/>
  <c r="S927" i="79"/>
  <c r="Q902" i="79"/>
  <c r="S902" i="79"/>
  <c r="R902" i="79"/>
  <c r="Q803" i="79"/>
  <c r="R803" i="79"/>
  <c r="S803" i="79"/>
  <c r="S691" i="79"/>
  <c r="R691" i="79"/>
  <c r="Q691" i="79"/>
  <c r="S667" i="79"/>
  <c r="Q662" i="79"/>
  <c r="S662" i="79"/>
  <c r="S630" i="79"/>
  <c r="R630" i="79"/>
  <c r="Q630" i="79"/>
  <c r="R662" i="79"/>
  <c r="Q869" i="79"/>
  <c r="R869" i="79"/>
  <c r="S869" i="79"/>
  <c r="S680" i="79"/>
  <c r="S618" i="79"/>
  <c r="R618" i="79"/>
  <c r="Q618" i="79"/>
  <c r="R590" i="79"/>
  <c r="Q590" i="79"/>
  <c r="S590" i="79"/>
  <c r="R580" i="79"/>
  <c r="S291" i="79"/>
  <c r="Q721" i="79"/>
  <c r="S721" i="79"/>
  <c r="R721" i="79"/>
  <c r="S709" i="79"/>
  <c r="S675" i="79"/>
  <c r="Q660" i="79"/>
  <c r="S660" i="79"/>
  <c r="R660" i="79"/>
  <c r="Q616" i="79"/>
  <c r="S616" i="79"/>
  <c r="R616" i="79"/>
  <c r="R606" i="79"/>
  <c r="Q606" i="79"/>
  <c r="S606" i="79"/>
  <c r="S659" i="79"/>
  <c r="S308" i="79"/>
  <c r="R468" i="79"/>
  <c r="S471" i="79"/>
  <c r="R471" i="79"/>
  <c r="Q471" i="79"/>
  <c r="Q516" i="79"/>
  <c r="S516" i="79"/>
  <c r="R708" i="79"/>
  <c r="Q708" i="79"/>
  <c r="S446" i="79"/>
  <c r="Q526" i="79"/>
  <c r="R526" i="79"/>
  <c r="Q821" i="79"/>
  <c r="S821" i="79"/>
  <c r="R512" i="79"/>
  <c r="R362" i="79"/>
  <c r="Q750" i="79"/>
  <c r="S750" i="79"/>
  <c r="S576" i="79"/>
  <c r="Q502" i="79"/>
  <c r="R502" i="79"/>
  <c r="Q918" i="79"/>
  <c r="R918" i="79"/>
  <c r="S918" i="79"/>
  <c r="S777" i="79"/>
  <c r="Q777" i="79"/>
  <c r="R777" i="79"/>
  <c r="R715" i="79"/>
  <c r="Q715" i="79"/>
  <c r="S715" i="79"/>
  <c r="Q818" i="79"/>
  <c r="R818" i="79"/>
  <c r="S756" i="79"/>
  <c r="S764" i="79"/>
  <c r="S823" i="79"/>
  <c r="Q823" i="79"/>
  <c r="S592" i="79"/>
  <c r="R592" i="79"/>
  <c r="Q592" i="79"/>
  <c r="Q890" i="79"/>
  <c r="S890" i="79"/>
  <c r="R890" i="79"/>
  <c r="R756" i="79"/>
  <c r="Q815" i="79"/>
  <c r="S815" i="79"/>
  <c r="Q515" i="79"/>
  <c r="S515" i="79"/>
  <c r="R515" i="79"/>
  <c r="Q478" i="79"/>
  <c r="S478" i="79"/>
  <c r="Q600" i="79"/>
  <c r="R600" i="79"/>
  <c r="S600" i="79"/>
  <c r="Q913" i="79"/>
  <c r="R913" i="79"/>
  <c r="S913" i="79"/>
  <c r="Q819" i="79"/>
  <c r="R819" i="79"/>
  <c r="S819" i="79"/>
  <c r="Q728" i="79"/>
  <c r="R728" i="79"/>
  <c r="Q696" i="79"/>
  <c r="R696" i="79"/>
  <c r="Q988" i="79"/>
  <c r="S988" i="79"/>
  <c r="R706" i="79"/>
  <c r="Q706" i="79"/>
  <c r="Q850" i="79"/>
  <c r="S850" i="79"/>
  <c r="R850" i="79"/>
  <c r="S771" i="79"/>
  <c r="R771" i="79"/>
  <c r="Q771" i="79"/>
  <c r="R511" i="79"/>
  <c r="S511" i="79"/>
  <c r="Q511" i="79"/>
  <c r="R812" i="79"/>
  <c r="Q812" i="79"/>
  <c r="R952" i="79"/>
  <c r="Q952" i="79"/>
  <c r="S952" i="79"/>
  <c r="S814" i="79"/>
  <c r="Q462" i="79"/>
  <c r="S462" i="79"/>
  <c r="R789" i="79"/>
  <c r="S960" i="79"/>
  <c r="R960" i="79"/>
  <c r="Q960" i="79"/>
  <c r="Q900" i="79"/>
  <c r="S900" i="79"/>
  <c r="R900" i="79"/>
  <c r="R735" i="79"/>
  <c r="Q735" i="79"/>
  <c r="R504" i="79"/>
  <c r="R719" i="79"/>
  <c r="Q719" i="79"/>
  <c r="Q745" i="79"/>
  <c r="R745" i="79"/>
  <c r="S554" i="79"/>
  <c r="R554" i="79"/>
  <c r="Q554" i="79"/>
  <c r="R594" i="79"/>
  <c r="Q594" i="79"/>
  <c r="S594" i="79"/>
  <c r="R675" i="79"/>
  <c r="S641" i="79"/>
  <c r="Q548" i="79"/>
  <c r="S548" i="79"/>
  <c r="Q870" i="79"/>
  <c r="S870" i="79"/>
  <c r="R870" i="79"/>
  <c r="Q872" i="79"/>
  <c r="S872" i="79"/>
  <c r="R872" i="79"/>
  <c r="R723" i="79"/>
  <c r="Q723" i="79"/>
  <c r="R733" i="79"/>
  <c r="Q733" i="79"/>
  <c r="Q943" i="79"/>
  <c r="R943" i="79"/>
  <c r="S943" i="79"/>
  <c r="Q852" i="79"/>
  <c r="R852" i="79"/>
  <c r="S852" i="79"/>
  <c r="S624" i="79"/>
  <c r="Q624" i="79"/>
  <c r="R624" i="79"/>
  <c r="Q923" i="79"/>
  <c r="S923" i="79"/>
  <c r="R923" i="79"/>
  <c r="Q859" i="79"/>
  <c r="R859" i="79"/>
  <c r="S859" i="79"/>
  <c r="S665" i="79"/>
  <c r="R665" i="79"/>
  <c r="Q665" i="79"/>
  <c r="R782" i="79"/>
  <c r="Q690" i="79"/>
  <c r="R690" i="79"/>
  <c r="R611" i="79"/>
  <c r="S836" i="79"/>
  <c r="S742" i="79"/>
  <c r="R597" i="79"/>
  <c r="R837" i="79"/>
  <c r="Q911" i="79"/>
  <c r="S911" i="79"/>
  <c r="R911" i="79"/>
  <c r="Q886" i="79"/>
  <c r="S886" i="79"/>
  <c r="R886" i="79"/>
  <c r="R944" i="79"/>
  <c r="Q944" i="79"/>
  <c r="R778" i="79"/>
  <c r="Q778" i="79"/>
  <c r="R731" i="79"/>
  <c r="Q731" i="79"/>
  <c r="S656" i="79"/>
  <c r="R656" i="79"/>
  <c r="Q656" i="79"/>
  <c r="R645" i="79"/>
  <c r="Q831" i="79"/>
  <c r="S831" i="79"/>
  <c r="R831" i="79"/>
  <c r="Q907" i="79"/>
  <c r="S907" i="79"/>
  <c r="R907" i="79"/>
  <c r="Q881" i="79"/>
  <c r="R881" i="79"/>
  <c r="S881" i="79"/>
  <c r="R663" i="79"/>
  <c r="Q663" i="79"/>
  <c r="S633" i="79"/>
  <c r="Q751" i="79"/>
  <c r="R751" i="79"/>
  <c r="S751" i="79"/>
  <c r="R641" i="79"/>
  <c r="S491" i="79"/>
  <c r="R491" i="79"/>
  <c r="Q491" i="79"/>
  <c r="R420" i="79"/>
  <c r="S602" i="79"/>
  <c r="R602" i="79"/>
  <c r="Q602" i="79"/>
  <c r="Q995" i="79"/>
  <c r="R995" i="79"/>
  <c r="S995" i="79"/>
  <c r="Q882" i="79"/>
  <c r="S882" i="79"/>
  <c r="R882" i="79"/>
  <c r="Q992" i="79"/>
  <c r="R992" i="79"/>
  <c r="S992" i="79"/>
  <c r="S792" i="79"/>
  <c r="Q754" i="79"/>
  <c r="S754" i="79"/>
  <c r="Q676" i="79"/>
  <c r="S676" i="79"/>
  <c r="R676" i="79"/>
  <c r="Q976" i="79"/>
  <c r="S976" i="79"/>
  <c r="Q805" i="79"/>
  <c r="S805" i="79"/>
  <c r="S628" i="79"/>
  <c r="R628" i="79"/>
  <c r="Q628" i="79"/>
  <c r="S567" i="79"/>
  <c r="R567" i="79"/>
  <c r="Q567" i="79"/>
  <c r="Q474" i="79"/>
  <c r="R474" i="79"/>
  <c r="S961" i="79"/>
  <c r="R961" i="79"/>
  <c r="Q961" i="79"/>
  <c r="Q867" i="79"/>
  <c r="R867" i="79"/>
  <c r="S867" i="79"/>
  <c r="Q905" i="79"/>
  <c r="R905" i="79"/>
  <c r="S905" i="79"/>
  <c r="Q994" i="79"/>
  <c r="R994" i="79"/>
  <c r="Q858" i="79"/>
  <c r="S858" i="79"/>
  <c r="R858" i="79"/>
  <c r="S801" i="79"/>
  <c r="R801" i="79"/>
  <c r="Q801" i="79"/>
  <c r="S786" i="79"/>
  <c r="R595" i="79"/>
  <c r="S818" i="79"/>
  <c r="Q677" i="79"/>
  <c r="R677" i="79"/>
  <c r="S677" i="79"/>
  <c r="R620" i="79"/>
  <c r="S620" i="79"/>
  <c r="Q620" i="79"/>
  <c r="R780" i="79"/>
  <c r="Q484" i="79"/>
  <c r="S484" i="79"/>
  <c r="R332" i="79"/>
  <c r="R832" i="79"/>
  <c r="Q832" i="79"/>
  <c r="Q588" i="79"/>
  <c r="S588" i="79"/>
  <c r="R496" i="79"/>
  <c r="Q894" i="79"/>
  <c r="S894" i="79"/>
  <c r="R894" i="79"/>
  <c r="Q862" i="79"/>
  <c r="S862" i="79"/>
  <c r="R862" i="79"/>
  <c r="Q948" i="79"/>
  <c r="R948" i="79"/>
  <c r="Q909" i="79"/>
  <c r="R909" i="79"/>
  <c r="S909" i="79"/>
  <c r="Q877" i="79"/>
  <c r="R877" i="79"/>
  <c r="S877" i="79"/>
  <c r="S790" i="79"/>
  <c r="R784" i="79"/>
  <c r="Q784" i="79"/>
  <c r="Q820" i="79"/>
  <c r="R820" i="79"/>
  <c r="R658" i="79"/>
  <c r="S640" i="79"/>
  <c r="R640" i="79"/>
  <c r="Q640" i="79"/>
  <c r="R598" i="79"/>
  <c r="S598" i="79"/>
  <c r="Q598" i="79"/>
  <c r="S798" i="79"/>
  <c r="S723" i="79"/>
  <c r="R591" i="79"/>
  <c r="R586" i="79"/>
  <c r="S586" i="79"/>
  <c r="Q586" i="79"/>
  <c r="S340" i="79"/>
  <c r="R754" i="79"/>
  <c r="S664" i="79"/>
  <c r="R647" i="79"/>
  <c r="R613" i="79"/>
  <c r="R791" i="79"/>
  <c r="Q450" i="79"/>
  <c r="R450" i="79"/>
  <c r="Q648" i="79"/>
  <c r="S648" i="79"/>
  <c r="R648" i="79"/>
  <c r="S605" i="79"/>
  <c r="R396" i="79"/>
  <c r="R622" i="79"/>
  <c r="Q622" i="79"/>
  <c r="S622" i="79"/>
  <c r="R823" i="79"/>
  <c r="R629" i="79"/>
  <c r="S733" i="79"/>
  <c r="S651" i="79"/>
  <c r="R446" i="79"/>
  <c r="R651" i="79"/>
  <c r="R486" i="79"/>
  <c r="Q486" i="79"/>
  <c r="R806" i="79"/>
  <c r="R516" i="79"/>
  <c r="S425" i="79"/>
  <c r="Q879" i="79"/>
  <c r="R879" i="79"/>
  <c r="S879" i="79"/>
  <c r="Q953" i="79"/>
  <c r="R953" i="79"/>
  <c r="S953" i="79"/>
  <c r="Q757" i="79"/>
  <c r="R757" i="79"/>
  <c r="Q884" i="79"/>
  <c r="R884" i="79"/>
  <c r="S884" i="79"/>
  <c r="Q683" i="79"/>
  <c r="S683" i="79"/>
  <c r="R683" i="79"/>
  <c r="Q847" i="79"/>
  <c r="R847" i="79"/>
  <c r="S847" i="79"/>
  <c r="R838" i="79"/>
  <c r="Q838" i="79"/>
  <c r="S487" i="79"/>
  <c r="Q487" i="79"/>
  <c r="R487" i="79"/>
  <c r="R340" i="79"/>
  <c r="Q556" i="79"/>
  <c r="S556" i="79"/>
  <c r="S626" i="79"/>
  <c r="R626" i="79"/>
  <c r="Q626" i="79"/>
  <c r="Q875" i="79"/>
  <c r="S875" i="79"/>
  <c r="R875" i="79"/>
  <c r="Q922" i="79"/>
  <c r="S922" i="79"/>
  <c r="R922" i="79"/>
  <c r="R679" i="79"/>
  <c r="Q679" i="79"/>
  <c r="Q738" i="79"/>
  <c r="R738" i="79"/>
  <c r="Q954" i="79"/>
  <c r="S954" i="79"/>
  <c r="S763" i="79"/>
  <c r="Q763" i="79"/>
  <c r="R643" i="79"/>
  <c r="R559" i="79"/>
  <c r="S559" i="79"/>
  <c r="Q559" i="79"/>
  <c r="R684" i="79"/>
  <c r="Q684" i="79"/>
  <c r="S684" i="79"/>
  <c r="R614" i="79"/>
  <c r="Q614" i="79"/>
  <c r="S614" i="79"/>
  <c r="S696" i="79"/>
  <c r="R388" i="79"/>
  <c r="S833" i="79"/>
  <c r="Q833" i="79"/>
  <c r="Q456" i="79"/>
  <c r="S456" i="79"/>
  <c r="Q826" i="79"/>
  <c r="R826" i="79"/>
  <c r="S603" i="79"/>
  <c r="S580" i="79"/>
  <c r="R603" i="79"/>
  <c r="Q563" i="79"/>
  <c r="R563" i="79"/>
  <c r="S563" i="79"/>
  <c r="R764" i="79"/>
  <c r="Q467" i="79"/>
  <c r="S467" i="79"/>
  <c r="R467" i="79"/>
  <c r="Q914" i="79"/>
  <c r="S914" i="79"/>
  <c r="R914" i="79"/>
  <c r="Q670" i="79"/>
  <c r="S670" i="79"/>
  <c r="Q681" i="79"/>
  <c r="S681" i="79"/>
  <c r="R681" i="79"/>
  <c r="S608" i="79"/>
  <c r="Q608" i="79"/>
  <c r="R608" i="79"/>
  <c r="Q674" i="79"/>
  <c r="S674" i="79"/>
  <c r="Q579" i="79"/>
  <c r="S579" i="79"/>
  <c r="R579" i="79"/>
  <c r="S643" i="79"/>
  <c r="Q574" i="79"/>
  <c r="R574" i="79"/>
  <c r="Q752" i="79"/>
  <c r="S752" i="79"/>
  <c r="Q899" i="79"/>
  <c r="R899" i="79"/>
  <c r="S899" i="79"/>
  <c r="Q873" i="79"/>
  <c r="R873" i="79"/>
  <c r="S873" i="79"/>
  <c r="Q848" i="79"/>
  <c r="S848" i="79"/>
  <c r="R848" i="79"/>
  <c r="R674" i="79"/>
  <c r="S780" i="79"/>
  <c r="S944" i="79"/>
  <c r="Q632" i="79"/>
  <c r="S632" i="79"/>
  <c r="R632" i="79"/>
  <c r="S504" i="79"/>
  <c r="Q542" i="79"/>
  <c r="R542" i="79"/>
  <c r="R962" i="79"/>
  <c r="Q962" i="79"/>
  <c r="S962" i="79"/>
  <c r="R978" i="79"/>
  <c r="Q978" i="79"/>
  <c r="Q895" i="79"/>
  <c r="R895" i="79"/>
  <c r="S895" i="79"/>
  <c r="S949" i="79"/>
  <c r="R949" i="79"/>
  <c r="Q949" i="79"/>
  <c r="Q904" i="79"/>
  <c r="S904" i="79"/>
  <c r="R904" i="79"/>
  <c r="S741" i="79"/>
  <c r="R707" i="79"/>
  <c r="Q707" i="79"/>
  <c r="S740" i="79"/>
  <c r="R833" i="79"/>
  <c r="Q972" i="79"/>
  <c r="S972" i="79"/>
  <c r="Q891" i="79"/>
  <c r="R891" i="79"/>
  <c r="S891" i="79"/>
  <c r="Q897" i="79"/>
  <c r="R897" i="79"/>
  <c r="S897" i="79"/>
  <c r="Q865" i="79"/>
  <c r="R865" i="79"/>
  <c r="S865" i="79"/>
  <c r="Q892" i="79"/>
  <c r="S892" i="79"/>
  <c r="R892" i="79"/>
  <c r="Q860" i="79"/>
  <c r="R860" i="79"/>
  <c r="S860" i="79"/>
  <c r="R736" i="79"/>
  <c r="Q736" i="79"/>
  <c r="R720" i="79"/>
  <c r="S720" i="79"/>
  <c r="Q720" i="79"/>
  <c r="R704" i="79"/>
  <c r="Q704" i="79"/>
  <c r="S704" i="79"/>
  <c r="R688" i="79"/>
  <c r="Q688" i="79"/>
  <c r="S838" i="79"/>
  <c r="R762" i="79"/>
  <c r="Q762" i="79"/>
  <c r="Q874" i="79"/>
  <c r="S874" i="79"/>
  <c r="R874" i="79"/>
  <c r="Q822" i="79"/>
  <c r="R822" i="79"/>
  <c r="S730" i="79"/>
  <c r="Q694" i="79"/>
  <c r="R694" i="79"/>
  <c r="S694" i="79"/>
  <c r="R774" i="79"/>
  <c r="Q774" i="79"/>
  <c r="S758" i="79"/>
  <c r="R740" i="79"/>
  <c r="S717" i="79"/>
  <c r="R717" i="79"/>
  <c r="Q717" i="79"/>
  <c r="S495" i="79"/>
  <c r="R495" i="79"/>
  <c r="Q495" i="79"/>
  <c r="Q714" i="79"/>
  <c r="R714" i="79"/>
  <c r="S645" i="79"/>
  <c r="S613" i="79"/>
  <c r="R763" i="79"/>
  <c r="R414" i="79"/>
  <c r="Q414" i="79"/>
  <c r="S635" i="79"/>
  <c r="S612" i="79"/>
  <c r="R612" i="79"/>
  <c r="Q612" i="79"/>
  <c r="R667" i="79"/>
  <c r="S464" i="79"/>
  <c r="R324" i="79"/>
  <c r="S770" i="79"/>
  <c r="Q761" i="79"/>
  <c r="R761" i="79"/>
  <c r="S714" i="79"/>
  <c r="R465" i="79"/>
  <c r="R770" i="79"/>
  <c r="R654" i="79"/>
  <c r="Q654" i="79"/>
  <c r="S654" i="79"/>
  <c r="R564" i="79"/>
  <c r="R790" i="79"/>
  <c r="S736" i="79"/>
  <c r="S688" i="79"/>
  <c r="Q916" i="79"/>
  <c r="R916" i="79"/>
  <c r="S916" i="79"/>
  <c r="R401" i="79"/>
  <c r="R372" i="79"/>
  <c r="R335" i="79"/>
  <c r="S476" i="79"/>
  <c r="R993" i="79"/>
  <c r="Q993" i="79"/>
  <c r="S993" i="79"/>
  <c r="Q980" i="79"/>
  <c r="S980" i="79"/>
  <c r="Q977" i="79"/>
  <c r="S977" i="79"/>
  <c r="R977" i="79"/>
  <c r="Q985" i="79"/>
  <c r="S985" i="79"/>
  <c r="R985" i="79"/>
  <c r="Q915" i="79"/>
  <c r="S915" i="79"/>
  <c r="R915" i="79"/>
  <c r="Q883" i="79"/>
  <c r="S883" i="79"/>
  <c r="R883" i="79"/>
  <c r="Q851" i="79"/>
  <c r="S851" i="79"/>
  <c r="R851" i="79"/>
  <c r="S933" i="79"/>
  <c r="R933" i="79"/>
  <c r="Q933" i="79"/>
  <c r="Q889" i="79"/>
  <c r="R889" i="79"/>
  <c r="S889" i="79"/>
  <c r="Q928" i="79"/>
  <c r="S928" i="79"/>
  <c r="R928" i="79"/>
  <c r="Q893" i="79"/>
  <c r="R893" i="79"/>
  <c r="S893" i="79"/>
  <c r="S832" i="79"/>
  <c r="S825" i="79"/>
  <c r="Q825" i="79"/>
  <c r="Q856" i="79"/>
  <c r="S856" i="79"/>
  <c r="R856" i="79"/>
  <c r="R814" i="79"/>
  <c r="Q906" i="79"/>
  <c r="S906" i="79"/>
  <c r="R906" i="79"/>
  <c r="S827" i="79"/>
  <c r="Q827" i="79"/>
  <c r="R732" i="79"/>
  <c r="Q732" i="79"/>
  <c r="S732" i="79"/>
  <c r="R811" i="79"/>
  <c r="R766" i="79"/>
  <c r="S826" i="79"/>
  <c r="R815" i="79"/>
  <c r="S527" i="79"/>
  <c r="R527" i="79"/>
  <c r="Q527" i="79"/>
  <c r="S706" i="79"/>
  <c r="S685" i="79"/>
  <c r="S646" i="79"/>
  <c r="Q646" i="79"/>
  <c r="R646" i="79"/>
  <c r="R633" i="79"/>
  <c r="S788" i="79"/>
  <c r="S719" i="79"/>
  <c r="S636" i="79"/>
  <c r="R636" i="79"/>
  <c r="Q636" i="79"/>
  <c r="R604" i="79"/>
  <c r="Q604" i="79"/>
  <c r="S604" i="79"/>
  <c r="S644" i="79"/>
  <c r="R644" i="79"/>
  <c r="Q644" i="79"/>
  <c r="S595" i="79"/>
  <c r="R570" i="79"/>
  <c r="S570" i="79"/>
  <c r="Q570" i="79"/>
  <c r="S538" i="79"/>
  <c r="R538" i="79"/>
  <c r="Q538" i="79"/>
  <c r="R506" i="79"/>
  <c r="Q506" i="79"/>
  <c r="S332" i="79"/>
  <c r="R556" i="79"/>
  <c r="R825" i="79"/>
  <c r="R638" i="79"/>
  <c r="Q638" i="79"/>
  <c r="S638" i="79"/>
  <c r="S388" i="79"/>
  <c r="S634" i="79"/>
  <c r="R634" i="79"/>
  <c r="Q634" i="79"/>
  <c r="R839" i="79"/>
  <c r="Q839" i="79"/>
  <c r="S839" i="79"/>
  <c r="S599" i="79"/>
  <c r="S454" i="79"/>
  <c r="R454" i="79"/>
  <c r="Q454" i="79"/>
  <c r="R464" i="79"/>
  <c r="S761" i="79"/>
  <c r="R670" i="79"/>
  <c r="S653" i="79"/>
  <c r="S596" i="79"/>
  <c r="R596" i="79"/>
  <c r="Q596" i="79"/>
  <c r="S512" i="79"/>
  <c r="S468" i="79"/>
  <c r="S362" i="79"/>
  <c r="R653" i="79"/>
  <c r="Q510" i="79"/>
  <c r="R510" i="79"/>
  <c r="AW46" i="90"/>
  <c r="AW45" i="90"/>
  <c r="AA75" i="90"/>
  <c r="AA63" i="78"/>
  <c r="AE130" i="73"/>
  <c r="AE131" i="73"/>
  <c r="AE132" i="73"/>
  <c r="AE133" i="73"/>
  <c r="AE134" i="73"/>
  <c r="AE135" i="73"/>
  <c r="AE136" i="73"/>
  <c r="AE137" i="73"/>
  <c r="AE138" i="73"/>
  <c r="AE139" i="73"/>
  <c r="AE140" i="73"/>
  <c r="AE141" i="73"/>
  <c r="AE142" i="73"/>
  <c r="AE143" i="73"/>
  <c r="AE144" i="73"/>
  <c r="AE145" i="73"/>
  <c r="AE146" i="73"/>
  <c r="AE147" i="73"/>
  <c r="AE148" i="73"/>
  <c r="AE149" i="73"/>
  <c r="AE150" i="73"/>
  <c r="AE151" i="73"/>
  <c r="AE152" i="73"/>
  <c r="AE153" i="73"/>
  <c r="AE154" i="73"/>
  <c r="AE155" i="73"/>
  <c r="AE156" i="73"/>
  <c r="AE1057" i="73"/>
  <c r="AO59" i="73" l="1"/>
  <c r="AO60" i="73"/>
  <c r="AE60" i="73" s="1"/>
  <c r="AO61" i="73"/>
  <c r="AE61" i="73" s="1"/>
  <c r="AO62" i="73"/>
  <c r="AE62" i="73" s="1"/>
  <c r="AO63" i="73"/>
  <c r="AE63" i="73" s="1"/>
  <c r="AO64" i="73"/>
  <c r="AE64" i="73" s="1"/>
  <c r="AO65" i="73"/>
  <c r="AO66" i="73"/>
  <c r="AO67" i="73"/>
  <c r="AO68" i="73"/>
  <c r="AE68" i="73" s="1"/>
  <c r="AO69" i="73"/>
  <c r="AE69" i="73" s="1"/>
  <c r="AO70" i="73"/>
  <c r="AE70" i="73" s="1"/>
  <c r="AO71" i="73"/>
  <c r="AE71" i="73" s="1"/>
  <c r="AO72" i="73"/>
  <c r="AE72" i="73" s="1"/>
  <c r="AO73" i="73"/>
  <c r="AE73" i="73" s="1"/>
  <c r="AO74" i="73"/>
  <c r="AE74" i="73" s="1"/>
  <c r="AO75" i="73"/>
  <c r="AE75" i="73" s="1"/>
  <c r="AO76" i="73"/>
  <c r="AE76" i="73" s="1"/>
  <c r="AO77" i="73"/>
  <c r="AE77" i="73" s="1"/>
  <c r="AO78" i="73"/>
  <c r="AE78" i="73" s="1"/>
  <c r="AO79" i="73"/>
  <c r="AE79" i="73" s="1"/>
  <c r="AO80" i="73"/>
  <c r="AE80" i="73" s="1"/>
  <c r="AO81" i="73"/>
  <c r="AE81" i="73" s="1"/>
  <c r="AO82" i="73"/>
  <c r="AE82" i="73" s="1"/>
  <c r="AO83" i="73"/>
  <c r="AE83" i="73" s="1"/>
  <c r="AO84" i="73"/>
  <c r="AE84" i="73" s="1"/>
  <c r="AO85" i="73"/>
  <c r="AE85" i="73" s="1"/>
  <c r="AO86" i="73"/>
  <c r="AE86" i="73" s="1"/>
  <c r="AO87" i="73"/>
  <c r="AE87" i="73" s="1"/>
  <c r="AO88" i="73"/>
  <c r="AE88" i="73" s="1"/>
  <c r="AO89" i="73"/>
  <c r="AE89" i="73" s="1"/>
  <c r="AO90" i="73"/>
  <c r="AE90" i="73" s="1"/>
  <c r="AO91" i="73"/>
  <c r="AE91" i="73" s="1"/>
  <c r="AO92" i="73"/>
  <c r="AE92" i="73" s="1"/>
  <c r="AO93" i="73"/>
  <c r="AE93" i="73" s="1"/>
  <c r="AO94" i="73"/>
  <c r="AE94" i="73" s="1"/>
  <c r="AO95" i="73"/>
  <c r="AE95" i="73" s="1"/>
  <c r="AO96" i="73"/>
  <c r="AE96" i="73" s="1"/>
  <c r="AO97" i="73"/>
  <c r="AE97" i="73" s="1"/>
  <c r="AO98" i="73"/>
  <c r="AE98" i="73" s="1"/>
  <c r="AO99" i="73"/>
  <c r="AE99" i="73" s="1"/>
  <c r="AO100" i="73"/>
  <c r="AE100" i="73" s="1"/>
  <c r="AO101" i="73"/>
  <c r="AE101" i="73" s="1"/>
  <c r="AO102" i="73"/>
  <c r="AE102" i="73" s="1"/>
  <c r="AO103" i="73"/>
  <c r="AE103" i="73" s="1"/>
  <c r="AO104" i="73"/>
  <c r="AE104" i="73" s="1"/>
  <c r="AO105" i="73"/>
  <c r="AE105" i="73" s="1"/>
  <c r="AO106" i="73"/>
  <c r="AE106" i="73" s="1"/>
  <c r="AO107" i="73"/>
  <c r="AE107" i="73" s="1"/>
  <c r="AO108" i="73"/>
  <c r="AO109" i="73"/>
  <c r="AE109" i="73" s="1"/>
  <c r="AO110" i="73"/>
  <c r="AO111" i="73"/>
  <c r="AE111" i="73" s="1"/>
  <c r="AO112" i="73"/>
  <c r="AE112" i="73" s="1"/>
  <c r="AO113" i="73"/>
  <c r="AE113" i="73" s="1"/>
  <c r="AO114" i="73"/>
  <c r="AE114" i="73" s="1"/>
  <c r="AO115" i="73"/>
  <c r="AE115" i="73" s="1"/>
  <c r="AO116" i="73"/>
  <c r="AO117" i="73"/>
  <c r="AE117" i="73" s="1"/>
  <c r="AO118" i="73"/>
  <c r="AE118" i="73" s="1"/>
  <c r="AO119" i="73"/>
  <c r="AE119" i="73" s="1"/>
  <c r="AO120" i="73"/>
  <c r="AE120" i="73" s="1"/>
  <c r="AO121" i="73"/>
  <c r="AE121" i="73" s="1"/>
  <c r="AO122" i="73"/>
  <c r="AE122" i="73" s="1"/>
  <c r="AO123" i="73"/>
  <c r="AE123" i="73" s="1"/>
  <c r="AO124" i="73"/>
  <c r="AE124" i="73" s="1"/>
  <c r="AO125" i="73"/>
  <c r="AE125" i="73" s="1"/>
  <c r="AO126" i="73"/>
  <c r="AE126" i="73" s="1"/>
  <c r="AO127" i="73"/>
  <c r="AE127" i="73" s="1"/>
  <c r="AO128" i="73"/>
  <c r="AE128" i="73" s="1"/>
  <c r="AO129" i="73"/>
  <c r="AO130" i="73"/>
  <c r="AO131" i="73"/>
  <c r="AO132" i="73"/>
  <c r="AO133" i="73"/>
  <c r="AO134" i="73"/>
  <c r="AO135" i="73"/>
  <c r="AO136" i="73"/>
  <c r="AO137" i="73"/>
  <c r="AO138" i="73"/>
  <c r="AO139" i="73"/>
  <c r="AO140" i="73"/>
  <c r="AO141" i="73"/>
  <c r="AO142" i="73"/>
  <c r="AO143" i="73"/>
  <c r="AO144" i="73"/>
  <c r="AO145" i="73"/>
  <c r="AO146" i="73"/>
  <c r="AO147" i="73"/>
  <c r="AO148" i="73"/>
  <c r="AO149" i="73"/>
  <c r="AO150" i="73"/>
  <c r="AO151" i="73"/>
  <c r="AO152" i="73"/>
  <c r="AO153" i="73"/>
  <c r="AO154" i="73"/>
  <c r="AO155" i="73"/>
  <c r="AO156" i="73"/>
  <c r="AO58" i="73"/>
  <c r="AE58" i="73" s="1"/>
  <c r="T54" i="73" l="1"/>
  <c r="AC59" i="73" l="1"/>
  <c r="AC60" i="73"/>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154" i="73"/>
  <c r="AC155" i="73"/>
  <c r="AC156" i="73"/>
  <c r="AC1057" i="73"/>
  <c r="AC58" i="73"/>
  <c r="AF49" i="73"/>
  <c r="AE30" i="73"/>
  <c r="AW33" i="90" l="1"/>
  <c r="T53" i="73"/>
  <c r="AN59" i="73" l="1"/>
  <c r="AN60" i="73"/>
  <c r="AN61" i="73"/>
  <c r="AN62" i="73"/>
  <c r="AN63" i="73"/>
  <c r="AN64" i="73"/>
  <c r="AN65" i="73"/>
  <c r="AN66" i="73"/>
  <c r="AN67" i="73"/>
  <c r="AN68" i="73"/>
  <c r="AN69" i="73"/>
  <c r="AN70" i="73"/>
  <c r="AN71" i="73"/>
  <c r="AN72" i="73"/>
  <c r="AN73" i="73"/>
  <c r="AN74" i="73"/>
  <c r="AN75" i="73"/>
  <c r="AN76" i="73"/>
  <c r="AN77" i="73"/>
  <c r="AN78" i="73"/>
  <c r="AN79" i="73"/>
  <c r="AN80" i="73"/>
  <c r="AN81" i="73"/>
  <c r="AN82" i="73"/>
  <c r="AN83" i="73"/>
  <c r="AN84" i="73"/>
  <c r="AN85" i="73"/>
  <c r="AN86" i="73"/>
  <c r="AN87" i="73"/>
  <c r="AN88" i="73"/>
  <c r="AN89" i="73"/>
  <c r="AN90" i="73"/>
  <c r="AN91" i="73"/>
  <c r="AN92" i="73"/>
  <c r="AN93" i="73"/>
  <c r="AN94" i="73"/>
  <c r="AN95" i="73"/>
  <c r="AN96" i="73"/>
  <c r="AN97" i="73"/>
  <c r="AN98" i="73"/>
  <c r="AN99" i="73"/>
  <c r="AN100" i="73"/>
  <c r="AN101" i="73"/>
  <c r="AN102" i="73"/>
  <c r="AN103" i="73"/>
  <c r="AN104" i="73"/>
  <c r="AN105" i="73"/>
  <c r="AN106" i="73"/>
  <c r="AN107" i="73"/>
  <c r="AN108" i="73"/>
  <c r="AN109" i="73"/>
  <c r="AN110" i="73"/>
  <c r="AN111" i="73"/>
  <c r="AN112" i="73"/>
  <c r="AN113" i="73"/>
  <c r="AN114" i="73"/>
  <c r="AN115" i="73"/>
  <c r="AN116" i="73"/>
  <c r="AN117" i="73"/>
  <c r="AN118" i="73"/>
  <c r="AN119" i="73"/>
  <c r="AN120" i="73"/>
  <c r="AN121" i="73"/>
  <c r="AN122" i="73"/>
  <c r="AN123" i="73"/>
  <c r="AN124" i="73"/>
  <c r="AN125" i="73"/>
  <c r="AN126" i="73"/>
  <c r="AN127" i="73"/>
  <c r="AN128" i="73"/>
  <c r="AN129" i="73"/>
  <c r="AN130" i="73"/>
  <c r="AN131" i="73"/>
  <c r="AN132" i="73"/>
  <c r="AN133" i="73"/>
  <c r="AN134" i="73"/>
  <c r="AN135" i="73"/>
  <c r="AN136" i="73"/>
  <c r="AN137" i="73"/>
  <c r="AN138" i="73"/>
  <c r="AN139" i="73"/>
  <c r="AN140" i="73"/>
  <c r="AN141" i="73"/>
  <c r="AN142" i="73"/>
  <c r="AN143" i="73"/>
  <c r="AN144" i="73"/>
  <c r="AN145" i="73"/>
  <c r="AN146" i="73"/>
  <c r="AN147" i="73"/>
  <c r="AN148" i="73"/>
  <c r="AN149" i="73"/>
  <c r="AN150" i="73"/>
  <c r="AN151" i="73"/>
  <c r="AN152" i="73"/>
  <c r="AN153" i="73"/>
  <c r="AN154" i="73"/>
  <c r="AN155" i="73"/>
  <c r="AN156" i="73"/>
  <c r="AN58" i="73"/>
  <c r="AW21" i="90"/>
  <c r="AD43" i="73"/>
  <c r="AB43" i="73"/>
  <c r="Z42" i="73"/>
  <c r="AW37" i="90" l="1"/>
  <c r="AW29" i="90"/>
  <c r="AW25" i="90"/>
  <c r="Y10" i="78"/>
  <c r="AN20" i="73"/>
  <c r="H5" i="78" s="1"/>
  <c r="AI16" i="79"/>
  <c r="AI17" i="79"/>
  <c r="AI18" i="79"/>
  <c r="AI19" i="79"/>
  <c r="AI20" i="79"/>
  <c r="AI21" i="79"/>
  <c r="AI22" i="79"/>
  <c r="AI23" i="79"/>
  <c r="AI24" i="79"/>
  <c r="AI25" i="79"/>
  <c r="AI26" i="79"/>
  <c r="AI27" i="79"/>
  <c r="AI28" i="79"/>
  <c r="AI29" i="79"/>
  <c r="AI30" i="79"/>
  <c r="AI31" i="79"/>
  <c r="AI32" i="79"/>
  <c r="AI33" i="79"/>
  <c r="AI34" i="79"/>
  <c r="AI35" i="79"/>
  <c r="AI36" i="79"/>
  <c r="AI37" i="79"/>
  <c r="AI38" i="79"/>
  <c r="AI39" i="79"/>
  <c r="AI40" i="79"/>
  <c r="AI41" i="79"/>
  <c r="AI42" i="79"/>
  <c r="AI43" i="79"/>
  <c r="AI44" i="79"/>
  <c r="AI45" i="79"/>
  <c r="AI46" i="79"/>
  <c r="AI47" i="79"/>
  <c r="AI48" i="79"/>
  <c r="AI49" i="79"/>
  <c r="AI50" i="79"/>
  <c r="AI51" i="79"/>
  <c r="AI52" i="79"/>
  <c r="AI53" i="79"/>
  <c r="AI54" i="79"/>
  <c r="AI55" i="79"/>
  <c r="AI56" i="79"/>
  <c r="AI57" i="79"/>
  <c r="AI58" i="79"/>
  <c r="AI59" i="79"/>
  <c r="AI60" i="79"/>
  <c r="AI61" i="79"/>
  <c r="AI62" i="79"/>
  <c r="AI63" i="79"/>
  <c r="AI64" i="79"/>
  <c r="AI65" i="79"/>
  <c r="AI66" i="79"/>
  <c r="AI67" i="79"/>
  <c r="AI68" i="79"/>
  <c r="AI69" i="79"/>
  <c r="AI70" i="79"/>
  <c r="AI71" i="79"/>
  <c r="AI72" i="79"/>
  <c r="AI73" i="79"/>
  <c r="AI74" i="79"/>
  <c r="AI75" i="79"/>
  <c r="AI76" i="79"/>
  <c r="AI77" i="79"/>
  <c r="AI78" i="79"/>
  <c r="AI79" i="79"/>
  <c r="AI80" i="79"/>
  <c r="AI81" i="79"/>
  <c r="AI82" i="79"/>
  <c r="AI83" i="79"/>
  <c r="AI84" i="79"/>
  <c r="AI85" i="79"/>
  <c r="AI86" i="79"/>
  <c r="AI87" i="79"/>
  <c r="AI88" i="79"/>
  <c r="AI89" i="79"/>
  <c r="AI90" i="79"/>
  <c r="AI91" i="79"/>
  <c r="AI92" i="79"/>
  <c r="AI93" i="79"/>
  <c r="AI94" i="79"/>
  <c r="AI95" i="79"/>
  <c r="AI96" i="79"/>
  <c r="AI97" i="79"/>
  <c r="AI98" i="79"/>
  <c r="AI99" i="79"/>
  <c r="AI100" i="79"/>
  <c r="AI101" i="79"/>
  <c r="AI102" i="79"/>
  <c r="AI103" i="79"/>
  <c r="AI104" i="79"/>
  <c r="AI105" i="79"/>
  <c r="AI106" i="79"/>
  <c r="AI107" i="79"/>
  <c r="AI108" i="79"/>
  <c r="AI109" i="79"/>
  <c r="AI110" i="79"/>
  <c r="AI111" i="79"/>
  <c r="AI112" i="79"/>
  <c r="AI113" i="79"/>
  <c r="AI1014" i="79"/>
  <c r="AN16" i="79"/>
  <c r="AN17" i="79"/>
  <c r="AN18" i="79"/>
  <c r="AN19" i="79"/>
  <c r="AN20" i="79"/>
  <c r="AN21" i="79"/>
  <c r="AN22" i="79"/>
  <c r="AN23" i="79"/>
  <c r="AN24" i="79"/>
  <c r="AN25" i="79"/>
  <c r="AN26" i="79"/>
  <c r="AN27" i="79"/>
  <c r="AN28" i="79"/>
  <c r="AN29" i="79"/>
  <c r="AN30" i="79"/>
  <c r="AN31" i="79"/>
  <c r="AN32" i="79"/>
  <c r="AN33" i="79"/>
  <c r="AN34" i="79"/>
  <c r="AN35" i="79"/>
  <c r="AN36" i="79"/>
  <c r="AN37" i="79"/>
  <c r="AN38" i="79"/>
  <c r="AN39" i="79"/>
  <c r="AN40" i="79"/>
  <c r="AN41" i="79"/>
  <c r="AN42" i="79"/>
  <c r="AN43" i="79"/>
  <c r="AN44" i="79"/>
  <c r="AN45" i="79"/>
  <c r="AN46" i="79"/>
  <c r="AN47" i="79"/>
  <c r="AN48" i="79"/>
  <c r="AN49" i="79"/>
  <c r="AN50" i="79"/>
  <c r="AN51" i="79"/>
  <c r="AN52" i="79"/>
  <c r="AN53" i="79"/>
  <c r="AN54" i="79"/>
  <c r="AN55" i="79"/>
  <c r="AN56" i="79"/>
  <c r="AN57" i="79"/>
  <c r="AN58" i="79"/>
  <c r="AN59" i="79"/>
  <c r="AN60" i="79"/>
  <c r="AN61" i="79"/>
  <c r="AN62" i="79"/>
  <c r="AN63" i="79"/>
  <c r="AN64" i="79"/>
  <c r="AN65" i="79"/>
  <c r="AN66" i="79"/>
  <c r="AN67" i="79"/>
  <c r="AN68" i="79"/>
  <c r="AN69" i="79"/>
  <c r="AN70" i="79"/>
  <c r="AN71" i="79"/>
  <c r="AN72" i="79"/>
  <c r="AN73" i="79"/>
  <c r="AN74" i="79"/>
  <c r="AN75" i="79"/>
  <c r="AN76" i="79"/>
  <c r="AN77" i="79"/>
  <c r="AN78" i="79"/>
  <c r="AN79" i="79"/>
  <c r="AN80" i="79"/>
  <c r="AN81" i="79"/>
  <c r="AN82" i="79"/>
  <c r="AN83" i="79"/>
  <c r="AN84" i="79"/>
  <c r="AN85" i="79"/>
  <c r="AN86" i="79"/>
  <c r="AN87" i="79"/>
  <c r="AN88" i="79"/>
  <c r="AN89" i="79"/>
  <c r="AN90" i="79"/>
  <c r="AN91" i="79"/>
  <c r="AN92" i="79"/>
  <c r="AN93" i="79"/>
  <c r="AN94" i="79"/>
  <c r="AN95" i="79"/>
  <c r="AN96" i="79"/>
  <c r="AN97" i="79"/>
  <c r="AN98" i="79"/>
  <c r="AN99" i="79"/>
  <c r="AN100" i="79"/>
  <c r="AN101" i="79"/>
  <c r="AN102" i="79"/>
  <c r="AN103" i="79"/>
  <c r="AN104" i="79"/>
  <c r="AN105" i="79"/>
  <c r="AN106" i="79"/>
  <c r="AN107" i="79"/>
  <c r="AN108" i="79"/>
  <c r="AN109" i="79"/>
  <c r="AN110" i="79"/>
  <c r="AN111" i="79"/>
  <c r="AN112" i="79"/>
  <c r="AN113" i="79"/>
  <c r="AN1014" i="79"/>
  <c r="AM16" i="79"/>
  <c r="AM17" i="79"/>
  <c r="AM18" i="79"/>
  <c r="AM19" i="79"/>
  <c r="AM20" i="79"/>
  <c r="AM21" i="79"/>
  <c r="AM22" i="79"/>
  <c r="AM23" i="79"/>
  <c r="AM24" i="79"/>
  <c r="AM25" i="79"/>
  <c r="AM26" i="79"/>
  <c r="AM27" i="79"/>
  <c r="AM28" i="79"/>
  <c r="AM29" i="79"/>
  <c r="AM30" i="79"/>
  <c r="AM31" i="79"/>
  <c r="AM32" i="79"/>
  <c r="AM33" i="79"/>
  <c r="AM34" i="79"/>
  <c r="AM35" i="79"/>
  <c r="AM36" i="79"/>
  <c r="AM37" i="79"/>
  <c r="AM38" i="79"/>
  <c r="AM39" i="79"/>
  <c r="AM40" i="79"/>
  <c r="AM41" i="79"/>
  <c r="AM42" i="79"/>
  <c r="AM43" i="79"/>
  <c r="AM44" i="79"/>
  <c r="AM45" i="79"/>
  <c r="AM46" i="79"/>
  <c r="AM47" i="79"/>
  <c r="AM48" i="79"/>
  <c r="AM49" i="79"/>
  <c r="AM50" i="79"/>
  <c r="AM51" i="79"/>
  <c r="AM52" i="79"/>
  <c r="AM53" i="79"/>
  <c r="AM54" i="79"/>
  <c r="AM55" i="79"/>
  <c r="AM56" i="79"/>
  <c r="AM57" i="79"/>
  <c r="AM58" i="79"/>
  <c r="AM59" i="79"/>
  <c r="AM60" i="79"/>
  <c r="AM61" i="79"/>
  <c r="AM62" i="79"/>
  <c r="AM63" i="79"/>
  <c r="AM64" i="79"/>
  <c r="AM65" i="79"/>
  <c r="AM66" i="79"/>
  <c r="AM67" i="79"/>
  <c r="AM68" i="79"/>
  <c r="AM69" i="79"/>
  <c r="AM70" i="79"/>
  <c r="AM71" i="79"/>
  <c r="AM72" i="79"/>
  <c r="AM73" i="79"/>
  <c r="AM74" i="79"/>
  <c r="AM75" i="79"/>
  <c r="AM76" i="79"/>
  <c r="AM77" i="79"/>
  <c r="AM78" i="79"/>
  <c r="AM79" i="79"/>
  <c r="AM80" i="79"/>
  <c r="AM81" i="79"/>
  <c r="AM82" i="79"/>
  <c r="AM83" i="79"/>
  <c r="AM84" i="79"/>
  <c r="AM85" i="79"/>
  <c r="AM86" i="79"/>
  <c r="AM87" i="79"/>
  <c r="AM88" i="79"/>
  <c r="AM89" i="79"/>
  <c r="AM90" i="79"/>
  <c r="AM91" i="79"/>
  <c r="AM92" i="79"/>
  <c r="AM93" i="79"/>
  <c r="AM94" i="79"/>
  <c r="AM95" i="79"/>
  <c r="AM96" i="79"/>
  <c r="AM97" i="79"/>
  <c r="AM98" i="79"/>
  <c r="AM99" i="79"/>
  <c r="AM100" i="79"/>
  <c r="AM101" i="79"/>
  <c r="AM102" i="79"/>
  <c r="AM103" i="79"/>
  <c r="AM104" i="79"/>
  <c r="AM105" i="79"/>
  <c r="AM106" i="79"/>
  <c r="AM107" i="79"/>
  <c r="AM108" i="79"/>
  <c r="AM109" i="79"/>
  <c r="AM110" i="79"/>
  <c r="AM111" i="79"/>
  <c r="AM112" i="79"/>
  <c r="AM113" i="79"/>
  <c r="AM1014" i="79"/>
  <c r="T52" i="73"/>
  <c r="T51" i="73"/>
  <c r="AT452" i="81"/>
  <c r="AS452" i="81"/>
  <c r="AS451" i="81"/>
  <c r="AS450" i="81"/>
  <c r="AS449" i="81"/>
  <c r="AS448" i="81"/>
  <c r="AS447" i="81"/>
  <c r="AS446" i="81"/>
  <c r="AS445" i="81"/>
  <c r="AS444" i="81"/>
  <c r="AS443" i="81"/>
  <c r="AS442" i="81"/>
  <c r="AS441" i="81"/>
  <c r="AS440" i="81"/>
  <c r="AS439" i="81"/>
  <c r="AS438" i="81"/>
  <c r="AS437" i="81"/>
  <c r="AS436" i="81"/>
  <c r="AS435" i="81"/>
  <c r="AS434" i="81"/>
  <c r="AS433" i="81"/>
  <c r="AS432" i="81"/>
  <c r="AS431" i="81"/>
  <c r="AS430" i="81"/>
  <c r="AS429" i="81"/>
  <c r="AS428" i="81"/>
  <c r="AS427" i="81"/>
  <c r="AS426" i="81"/>
  <c r="AS425" i="81"/>
  <c r="AS424" i="81"/>
  <c r="AS423" i="81"/>
  <c r="AS422" i="81"/>
  <c r="AS421" i="81"/>
  <c r="AS420" i="81"/>
  <c r="AS419" i="81"/>
  <c r="AS418" i="81"/>
  <c r="AS417" i="81"/>
  <c r="AS416" i="81"/>
  <c r="AS415" i="81"/>
  <c r="AS414" i="81"/>
  <c r="AS413" i="81"/>
  <c r="AS412" i="81"/>
  <c r="AS411" i="81"/>
  <c r="AS410" i="81"/>
  <c r="AS409" i="81"/>
  <c r="AS408" i="81"/>
  <c r="AS407" i="81"/>
  <c r="AS406" i="81"/>
  <c r="AS405" i="81"/>
  <c r="AS404" i="81"/>
  <c r="AS403" i="81"/>
  <c r="AS402" i="81"/>
  <c r="AS401" i="81"/>
  <c r="AS400" i="81"/>
  <c r="AS399" i="81"/>
  <c r="AS398" i="81"/>
  <c r="AS397" i="81"/>
  <c r="AS396" i="81"/>
  <c r="AS395" i="81"/>
  <c r="AS394" i="81"/>
  <c r="AS393" i="81"/>
  <c r="AS392" i="81"/>
  <c r="AS391" i="81"/>
  <c r="AS390" i="81"/>
  <c r="AS389" i="81"/>
  <c r="AS388" i="81"/>
  <c r="AS387" i="81"/>
  <c r="AS386" i="81"/>
  <c r="AS385" i="81"/>
  <c r="AS384" i="81"/>
  <c r="AS383" i="81"/>
  <c r="AS382" i="81"/>
  <c r="AS381" i="81"/>
  <c r="AS380" i="81"/>
  <c r="AS379" i="81"/>
  <c r="AS378" i="81"/>
  <c r="AS377" i="81"/>
  <c r="AS376" i="81"/>
  <c r="AS375" i="81"/>
  <c r="AS374" i="81"/>
  <c r="AS373" i="81"/>
  <c r="AS372" i="81"/>
  <c r="AS371" i="81"/>
  <c r="AS370" i="81"/>
  <c r="AS369" i="81"/>
  <c r="AS368" i="81"/>
  <c r="AS367" i="81"/>
  <c r="AS366" i="81"/>
  <c r="AS365" i="81"/>
  <c r="AS364" i="81"/>
  <c r="AS363" i="81"/>
  <c r="AS362" i="81"/>
  <c r="AS361" i="81"/>
  <c r="AS360" i="81"/>
  <c r="AS359" i="81"/>
  <c r="AS358" i="81"/>
  <c r="AS357" i="81"/>
  <c r="AS356" i="81"/>
  <c r="AS355" i="81"/>
  <c r="AS354" i="81"/>
  <c r="AS353" i="81"/>
  <c r="AS352" i="81"/>
  <c r="AS351" i="81"/>
  <c r="AS350" i="81"/>
  <c r="AS349" i="81"/>
  <c r="AS348" i="81"/>
  <c r="AS347" i="81"/>
  <c r="AS346" i="81"/>
  <c r="AS345" i="81"/>
  <c r="AS344" i="81"/>
  <c r="AS343" i="81"/>
  <c r="AS342" i="81"/>
  <c r="AS341" i="81"/>
  <c r="AS340" i="81"/>
  <c r="AS339" i="81"/>
  <c r="AS338" i="81"/>
  <c r="AS337" i="81"/>
  <c r="AS336" i="81"/>
  <c r="AS335" i="81"/>
  <c r="AS334" i="81"/>
  <c r="AS333" i="81"/>
  <c r="AS332" i="81"/>
  <c r="AS331" i="81"/>
  <c r="AS330" i="81"/>
  <c r="AS329" i="81"/>
  <c r="AS328" i="81"/>
  <c r="AS327" i="81"/>
  <c r="AS326" i="81"/>
  <c r="AS325" i="81"/>
  <c r="AS324" i="81"/>
  <c r="AS323" i="81"/>
  <c r="AS322" i="81"/>
  <c r="AS321" i="81"/>
  <c r="AS320" i="81"/>
  <c r="AS319" i="81"/>
  <c r="AS318" i="81"/>
  <c r="AS317" i="81"/>
  <c r="AS316" i="81"/>
  <c r="AS315" i="81"/>
  <c r="AS314" i="81"/>
  <c r="AS313" i="81"/>
  <c r="AS312" i="81"/>
  <c r="AS311" i="81"/>
  <c r="AS310" i="81"/>
  <c r="AS309" i="81"/>
  <c r="AS308" i="81"/>
  <c r="AS307" i="81"/>
  <c r="AS306" i="81"/>
  <c r="AS305" i="81"/>
  <c r="AS304" i="81"/>
  <c r="AS303" i="81"/>
  <c r="AS302" i="81"/>
  <c r="AS301" i="81"/>
  <c r="AS300" i="81"/>
  <c r="AS299" i="81"/>
  <c r="AS298" i="81"/>
  <c r="AS297" i="81"/>
  <c r="AS296" i="81"/>
  <c r="AS295" i="81"/>
  <c r="AS294" i="81"/>
  <c r="AS293" i="81"/>
  <c r="AS292" i="81"/>
  <c r="AS291" i="81"/>
  <c r="AS290" i="81"/>
  <c r="AS289" i="81"/>
  <c r="AS288" i="81"/>
  <c r="AS287" i="81"/>
  <c r="AS286" i="81"/>
  <c r="AS285" i="81"/>
  <c r="AS284" i="81"/>
  <c r="AS283" i="81"/>
  <c r="AS282" i="81"/>
  <c r="AS281" i="81"/>
  <c r="AS280" i="81"/>
  <c r="AS279" i="81"/>
  <c r="AS278" i="81"/>
  <c r="AS277" i="81"/>
  <c r="AS276" i="81"/>
  <c r="AS275" i="81"/>
  <c r="AS274" i="81"/>
  <c r="AS273" i="81"/>
  <c r="AS272" i="81"/>
  <c r="AS271" i="81"/>
  <c r="AS270" i="81"/>
  <c r="AS269" i="81"/>
  <c r="AS268" i="81"/>
  <c r="AS267" i="81"/>
  <c r="AS266" i="81"/>
  <c r="AS265" i="81"/>
  <c r="AS264" i="81"/>
  <c r="AS263" i="81"/>
  <c r="AS262" i="81"/>
  <c r="AS261" i="81"/>
  <c r="AS260" i="81"/>
  <c r="AS259" i="81"/>
  <c r="AS258" i="81"/>
  <c r="AS257" i="81"/>
  <c r="AS256" i="81"/>
  <c r="AS255" i="81"/>
  <c r="AS254" i="81"/>
  <c r="AS253" i="81"/>
  <c r="AS252" i="81"/>
  <c r="AS251" i="81"/>
  <c r="AS250" i="81"/>
  <c r="AS249" i="81"/>
  <c r="AS248" i="81"/>
  <c r="AS247" i="81"/>
  <c r="AS246" i="81"/>
  <c r="AS245" i="81"/>
  <c r="AS244" i="81"/>
  <c r="AS243" i="81"/>
  <c r="AS242" i="81"/>
  <c r="AS241" i="81"/>
  <c r="AS240" i="81"/>
  <c r="AS239" i="81"/>
  <c r="AS238" i="81"/>
  <c r="AS237" i="81"/>
  <c r="AS236" i="81"/>
  <c r="AS235" i="81"/>
  <c r="AS234" i="81"/>
  <c r="AS233" i="81"/>
  <c r="AS232" i="81"/>
  <c r="AS231" i="81"/>
  <c r="AS230" i="81"/>
  <c r="AS229" i="81"/>
  <c r="AS228" i="81"/>
  <c r="AS227" i="81"/>
  <c r="AS226" i="81"/>
  <c r="AS225" i="81"/>
  <c r="AS224" i="81"/>
  <c r="AS223" i="81"/>
  <c r="AS222" i="81"/>
  <c r="AS221" i="81"/>
  <c r="AS220" i="81"/>
  <c r="AS219" i="81"/>
  <c r="AS218" i="81"/>
  <c r="AS217" i="81"/>
  <c r="AS216" i="81"/>
  <c r="AS215" i="81"/>
  <c r="AS214" i="81"/>
  <c r="AS213" i="81"/>
  <c r="AS212" i="81"/>
  <c r="AS211" i="81"/>
  <c r="AS210" i="81"/>
  <c r="AS209" i="81"/>
  <c r="AS208" i="81"/>
  <c r="AS207" i="81"/>
  <c r="AS206" i="81"/>
  <c r="AS205" i="81"/>
  <c r="AS204" i="81"/>
  <c r="AS203" i="81"/>
  <c r="AS202" i="81"/>
  <c r="AS201" i="81"/>
  <c r="AS200" i="81"/>
  <c r="AS199" i="81"/>
  <c r="AS198" i="81"/>
  <c r="AS197" i="81"/>
  <c r="AS196" i="81"/>
  <c r="AS195" i="81"/>
  <c r="AS194" i="81"/>
  <c r="AS193" i="81"/>
  <c r="AS192" i="81"/>
  <c r="AS191" i="81"/>
  <c r="AS190" i="81"/>
  <c r="AS189" i="81"/>
  <c r="AS188" i="81"/>
  <c r="AS187" i="81"/>
  <c r="AS186" i="81"/>
  <c r="AS185" i="81"/>
  <c r="AS184" i="81"/>
  <c r="AS183" i="81"/>
  <c r="AS182" i="81"/>
  <c r="AS181" i="81"/>
  <c r="AS180" i="81"/>
  <c r="AS179" i="81"/>
  <c r="AS178" i="81"/>
  <c r="AS177" i="81"/>
  <c r="AS176" i="81"/>
  <c r="AS175" i="81"/>
  <c r="AS174" i="81"/>
  <c r="AS173" i="81"/>
  <c r="AS172" i="81"/>
  <c r="AS171" i="81"/>
  <c r="AS170" i="81"/>
  <c r="AS169" i="81"/>
  <c r="AS168" i="81"/>
  <c r="AS167" i="81"/>
  <c r="AS166" i="81"/>
  <c r="AS165" i="81"/>
  <c r="AS164" i="81"/>
  <c r="AS163" i="81"/>
  <c r="AS162" i="81"/>
  <c r="AS161" i="81"/>
  <c r="AS160" i="81"/>
  <c r="AS159" i="81"/>
  <c r="AS158" i="81"/>
  <c r="AS157" i="81"/>
  <c r="AS156" i="81"/>
  <c r="AS155" i="81"/>
  <c r="AS154" i="81"/>
  <c r="AS153" i="81"/>
  <c r="AS152" i="81"/>
  <c r="AS151" i="81"/>
  <c r="AS150" i="81"/>
  <c r="AS149" i="81"/>
  <c r="AS148" i="81"/>
  <c r="AS147" i="81"/>
  <c r="AS146" i="81"/>
  <c r="AS145" i="81"/>
  <c r="AS144" i="81"/>
  <c r="AS143" i="81"/>
  <c r="AS142" i="81"/>
  <c r="AS141" i="81"/>
  <c r="AS140" i="81"/>
  <c r="AS139" i="81"/>
  <c r="AS138" i="81"/>
  <c r="AS137" i="81"/>
  <c r="AS136" i="81"/>
  <c r="AS135" i="81"/>
  <c r="AS134" i="81"/>
  <c r="AS133" i="81"/>
  <c r="AS132" i="81"/>
  <c r="AS131" i="81"/>
  <c r="AS130" i="81"/>
  <c r="AS129" i="81"/>
  <c r="AS128" i="81"/>
  <c r="AS127" i="81"/>
  <c r="AS126" i="81"/>
  <c r="AS125" i="81"/>
  <c r="AS124" i="81"/>
  <c r="AS123" i="81"/>
  <c r="AS122" i="81"/>
  <c r="AS121" i="81"/>
  <c r="AS120" i="81"/>
  <c r="AS119" i="81"/>
  <c r="AS118" i="81"/>
  <c r="AS117" i="81"/>
  <c r="AS116" i="81"/>
  <c r="AS115" i="81"/>
  <c r="AS114" i="81"/>
  <c r="AS113" i="81"/>
  <c r="AS112" i="81"/>
  <c r="AS111" i="81"/>
  <c r="AS110" i="81"/>
  <c r="AS109" i="81"/>
  <c r="AS108" i="81"/>
  <c r="AS107" i="81"/>
  <c r="AS106" i="81"/>
  <c r="AS105" i="81"/>
  <c r="AS104" i="81"/>
  <c r="AS103" i="81"/>
  <c r="AS102" i="81"/>
  <c r="AS101" i="81"/>
  <c r="AS100" i="81"/>
  <c r="AS99" i="81"/>
  <c r="AS98" i="81"/>
  <c r="AS97" i="81"/>
  <c r="AS96" i="81"/>
  <c r="AS95" i="81"/>
  <c r="AS94" i="81"/>
  <c r="AS93" i="81"/>
  <c r="AS92" i="81"/>
  <c r="AS91" i="81"/>
  <c r="AS90" i="81"/>
  <c r="AS89" i="81"/>
  <c r="AS88" i="81"/>
  <c r="AS87" i="81"/>
  <c r="AS86" i="81"/>
  <c r="AS85" i="81"/>
  <c r="AS84" i="81"/>
  <c r="AS83" i="81"/>
  <c r="AS82" i="81"/>
  <c r="AS81" i="81"/>
  <c r="AS80" i="81"/>
  <c r="AS79" i="81"/>
  <c r="AS78" i="81"/>
  <c r="AS77" i="81"/>
  <c r="AS76" i="81"/>
  <c r="AS75" i="81"/>
  <c r="AS74" i="81"/>
  <c r="AS73" i="81"/>
  <c r="AS72" i="81"/>
  <c r="AS71" i="81"/>
  <c r="AS70" i="81"/>
  <c r="AS69" i="81"/>
  <c r="AS68" i="81"/>
  <c r="AS67" i="81"/>
  <c r="AS66" i="81"/>
  <c r="AS65" i="81"/>
  <c r="AS64" i="81"/>
  <c r="AS63" i="81"/>
  <c r="AS62" i="81"/>
  <c r="AS61" i="81"/>
  <c r="AS60" i="81"/>
  <c r="AS59" i="81"/>
  <c r="AS58" i="81"/>
  <c r="AS57" i="81"/>
  <c r="AS56" i="81"/>
  <c r="AS55" i="81"/>
  <c r="AS54" i="81"/>
  <c r="AS53" i="81"/>
  <c r="AS52" i="81"/>
  <c r="AS51" i="81"/>
  <c r="AS50" i="81"/>
  <c r="AS49" i="81"/>
  <c r="AS48" i="81"/>
  <c r="AS47" i="81"/>
  <c r="AS46" i="81"/>
  <c r="AS45" i="81"/>
  <c r="AS44" i="81"/>
  <c r="AS43" i="81"/>
  <c r="AS42" i="81"/>
  <c r="AS41" i="81"/>
  <c r="AS40" i="81"/>
  <c r="AS39" i="81"/>
  <c r="AS38" i="81"/>
  <c r="AS37" i="81"/>
  <c r="AS36" i="81"/>
  <c r="AS35" i="81"/>
  <c r="AS34" i="81"/>
  <c r="AS33" i="81"/>
  <c r="AS32" i="81"/>
  <c r="AS31" i="81"/>
  <c r="AS30" i="81"/>
  <c r="AS29" i="81"/>
  <c r="AS28" i="81"/>
  <c r="AS27" i="81"/>
  <c r="AS26" i="81"/>
  <c r="AS25" i="81"/>
  <c r="AS24" i="81"/>
  <c r="AS23" i="81"/>
  <c r="AS22" i="81"/>
  <c r="AS21" i="81"/>
  <c r="AS20" i="81"/>
  <c r="AS19" i="81"/>
  <c r="AS18" i="81"/>
  <c r="AS17" i="81"/>
  <c r="AS16" i="81"/>
  <c r="AS15" i="81"/>
  <c r="AS14" i="81"/>
  <c r="AS13" i="81"/>
  <c r="AS12" i="81"/>
  <c r="AS11" i="81"/>
  <c r="AS10" i="81"/>
  <c r="AS9" i="81"/>
  <c r="AS8" i="81"/>
  <c r="AS7" i="81"/>
  <c r="AS6" i="81"/>
  <c r="AS5" i="81"/>
  <c r="AS4" i="81"/>
  <c r="AS3" i="81"/>
  <c r="L48" i="81"/>
  <c r="K48" i="81"/>
  <c r="J48" i="81"/>
  <c r="J40" i="81"/>
  <c r="K40" i="81"/>
  <c r="L40" i="81"/>
  <c r="L39" i="81"/>
  <c r="K39" i="81"/>
  <c r="J39" i="81"/>
  <c r="L45" i="81"/>
  <c r="K45" i="81"/>
  <c r="J45" i="81"/>
  <c r="L46" i="81"/>
  <c r="K46" i="81"/>
  <c r="J46" i="81"/>
  <c r="L43" i="81"/>
  <c r="K43" i="81"/>
  <c r="J43" i="81"/>
  <c r="L42" i="81"/>
  <c r="K42" i="81"/>
  <c r="J42" i="81"/>
  <c r="L28" i="81"/>
  <c r="K28" i="81"/>
  <c r="J28" i="81"/>
  <c r="L26" i="81"/>
  <c r="K26" i="81"/>
  <c r="J26" i="81"/>
  <c r="L22" i="81"/>
  <c r="K22" i="81"/>
  <c r="J22" i="81"/>
  <c r="L24" i="81"/>
  <c r="K24" i="81"/>
  <c r="J24" i="81"/>
  <c r="L21" i="81"/>
  <c r="K21" i="81"/>
  <c r="J21" i="81"/>
  <c r="L16" i="81"/>
  <c r="K16" i="81"/>
  <c r="J16" i="81"/>
  <c r="L14" i="81"/>
  <c r="K14" i="81"/>
  <c r="J14" i="81"/>
  <c r="L54" i="81"/>
  <c r="K54" i="81"/>
  <c r="J54" i="81"/>
  <c r="L51" i="81"/>
  <c r="K51" i="81"/>
  <c r="J51" i="81"/>
  <c r="L49" i="81"/>
  <c r="K49" i="81"/>
  <c r="J49" i="81"/>
  <c r="L37" i="81"/>
  <c r="K37" i="81"/>
  <c r="J37" i="81"/>
  <c r="L35" i="81"/>
  <c r="K35" i="81"/>
  <c r="J35" i="81"/>
  <c r="L32" i="81"/>
  <c r="K32" i="81"/>
  <c r="J32" i="81"/>
  <c r="L27" i="81"/>
  <c r="K27" i="81"/>
  <c r="J27" i="81"/>
  <c r="L20" i="81"/>
  <c r="K20" i="81"/>
  <c r="J20" i="81"/>
  <c r="L18" i="81"/>
  <c r="K18" i="81"/>
  <c r="J18" i="81"/>
  <c r="L13" i="81"/>
  <c r="K13" i="81"/>
  <c r="J13" i="81"/>
  <c r="L11" i="81"/>
  <c r="K11" i="81"/>
  <c r="J11" i="81"/>
  <c r="L7" i="81"/>
  <c r="K7" i="81"/>
  <c r="J7" i="81"/>
  <c r="AQ98" i="79" l="1"/>
  <c r="AQ82" i="79"/>
  <c r="AQ66" i="79"/>
  <c r="AQ50" i="79"/>
  <c r="AQ34" i="79"/>
  <c r="AQ106" i="79"/>
  <c r="AQ90" i="79"/>
  <c r="AQ74" i="79"/>
  <c r="AQ58" i="79"/>
  <c r="AQ42" i="79"/>
  <c r="AQ26" i="79"/>
  <c r="AQ18" i="79"/>
  <c r="AQ113" i="79"/>
  <c r="AQ105" i="79"/>
  <c r="AQ97" i="79"/>
  <c r="AQ89" i="79"/>
  <c r="AQ81" i="79"/>
  <c r="AQ73" i="79"/>
  <c r="AQ65" i="79"/>
  <c r="AQ57" i="79"/>
  <c r="AQ49" i="79"/>
  <c r="AQ41" i="79"/>
  <c r="AQ33" i="79"/>
  <c r="AQ25" i="79"/>
  <c r="AQ17" i="79"/>
  <c r="AQ112" i="79"/>
  <c r="AQ64" i="79"/>
  <c r="AQ16" i="79"/>
  <c r="AQ111" i="79"/>
  <c r="AQ103" i="79"/>
  <c r="AQ95" i="79"/>
  <c r="AQ87" i="79"/>
  <c r="AQ79" i="79"/>
  <c r="AQ71" i="79"/>
  <c r="AQ63" i="79"/>
  <c r="AQ55" i="79"/>
  <c r="AQ47" i="79"/>
  <c r="AQ39" i="79"/>
  <c r="AQ31" i="79"/>
  <c r="AQ23" i="79"/>
  <c r="AQ96" i="79"/>
  <c r="AQ56" i="79"/>
  <c r="AQ32" i="79"/>
  <c r="AQ110" i="79"/>
  <c r="AQ102" i="79"/>
  <c r="AQ94" i="79"/>
  <c r="AQ86" i="79"/>
  <c r="AQ78" i="79"/>
  <c r="AQ70" i="79"/>
  <c r="AQ62" i="79"/>
  <c r="AQ54" i="79"/>
  <c r="AQ46" i="79"/>
  <c r="AQ38" i="79"/>
  <c r="AQ30" i="79"/>
  <c r="AQ22" i="79"/>
  <c r="AQ88" i="79"/>
  <c r="AQ48" i="79"/>
  <c r="AQ24" i="79"/>
  <c r="AQ109" i="79"/>
  <c r="AQ101" i="79"/>
  <c r="AQ93" i="79"/>
  <c r="AQ85" i="79"/>
  <c r="AQ77" i="79"/>
  <c r="AQ69" i="79"/>
  <c r="AQ61" i="79"/>
  <c r="AQ53" i="79"/>
  <c r="AQ45" i="79"/>
  <c r="AQ37" i="79"/>
  <c r="AQ29" i="79"/>
  <c r="AQ21" i="79"/>
  <c r="AQ1014" i="79"/>
  <c r="AQ80" i="79"/>
  <c r="AQ108" i="79"/>
  <c r="AQ100" i="79"/>
  <c r="AQ92" i="79"/>
  <c r="AQ84" i="79"/>
  <c r="AQ76" i="79"/>
  <c r="AQ68" i="79"/>
  <c r="AQ60" i="79"/>
  <c r="AQ52" i="79"/>
  <c r="AQ44" i="79"/>
  <c r="AQ36" i="79"/>
  <c r="AQ28" i="79"/>
  <c r="AQ20" i="79"/>
  <c r="AQ104" i="79"/>
  <c r="AQ72" i="79"/>
  <c r="AQ40" i="79"/>
  <c r="AQ107" i="79"/>
  <c r="AQ99" i="79"/>
  <c r="AQ91" i="79"/>
  <c r="AQ83" i="79"/>
  <c r="AQ75" i="79"/>
  <c r="AQ67" i="79"/>
  <c r="AQ59" i="79"/>
  <c r="AQ51" i="79"/>
  <c r="AQ43" i="79"/>
  <c r="AQ35" i="79"/>
  <c r="AQ27" i="79"/>
  <c r="AQ19" i="79"/>
  <c r="L4" i="81"/>
  <c r="K4" i="81"/>
  <c r="J4" i="81"/>
  <c r="AE1" i="90"/>
  <c r="L5" i="81"/>
  <c r="L6" i="81"/>
  <c r="L8" i="81"/>
  <c r="L9" i="81"/>
  <c r="L10" i="81"/>
  <c r="L12" i="81"/>
  <c r="L15" i="81"/>
  <c r="L17" i="81"/>
  <c r="L19" i="81"/>
  <c r="L23" i="81"/>
  <c r="L25" i="81"/>
  <c r="L29" i="81"/>
  <c r="L30" i="81"/>
  <c r="L31" i="81"/>
  <c r="L33" i="81"/>
  <c r="L34" i="81"/>
  <c r="L36" i="81"/>
  <c r="L38" i="81"/>
  <c r="L41" i="81"/>
  <c r="L44" i="81"/>
  <c r="L47" i="81"/>
  <c r="L50" i="81"/>
  <c r="L52" i="81"/>
  <c r="L53" i="81"/>
  <c r="K5" i="81"/>
  <c r="K6" i="81"/>
  <c r="K8" i="81"/>
  <c r="K9" i="81"/>
  <c r="K10" i="81"/>
  <c r="K12" i="81"/>
  <c r="K15" i="81"/>
  <c r="K17" i="81"/>
  <c r="K19" i="81"/>
  <c r="K23" i="81"/>
  <c r="K25" i="81"/>
  <c r="K29" i="81"/>
  <c r="K30" i="81"/>
  <c r="K31" i="81"/>
  <c r="K33" i="81"/>
  <c r="K34" i="81"/>
  <c r="K36" i="81"/>
  <c r="K38" i="81"/>
  <c r="K41" i="81"/>
  <c r="K44" i="81"/>
  <c r="K47" i="81"/>
  <c r="K50" i="81"/>
  <c r="K52" i="81"/>
  <c r="K53" i="81"/>
  <c r="J44" i="81"/>
  <c r="J47" i="81"/>
  <c r="J50" i="81"/>
  <c r="J52" i="81"/>
  <c r="J53" i="81"/>
  <c r="J5" i="81"/>
  <c r="J6" i="81"/>
  <c r="J8" i="81"/>
  <c r="J9" i="81"/>
  <c r="J10" i="81"/>
  <c r="J12" i="81"/>
  <c r="J15" i="81"/>
  <c r="J17" i="81"/>
  <c r="J19" i="81"/>
  <c r="J23" i="81"/>
  <c r="J25" i="81"/>
  <c r="J29" i="81"/>
  <c r="J30" i="81"/>
  <c r="J31" i="81"/>
  <c r="J33" i="81"/>
  <c r="J34" i="81"/>
  <c r="J36" i="81"/>
  <c r="J38" i="81"/>
  <c r="J41" i="81"/>
  <c r="AE1" i="78"/>
  <c r="S1" i="79"/>
  <c r="Y10" i="90" l="1"/>
  <c r="K10" i="90"/>
  <c r="G9" i="90"/>
  <c r="G8" i="90"/>
  <c r="G7" i="90"/>
  <c r="G6" i="90"/>
  <c r="G4" i="90"/>
  <c r="G3" i="90"/>
  <c r="A75" i="90"/>
  <c r="AH19" i="90" l="1"/>
  <c r="AW17" i="90"/>
  <c r="BA23" i="78" s="1"/>
  <c r="AH51" i="90" a="1"/>
  <c r="AH51" i="90" s="1"/>
  <c r="AE67" i="90" s="1"/>
  <c r="AH17" i="90" l="1"/>
  <c r="H5" i="90"/>
  <c r="G15" i="79" l="1"/>
  <c r="AM15" i="79" l="1"/>
  <c r="AN15" i="79"/>
  <c r="AP15" i="79"/>
  <c r="AK15" i="79"/>
  <c r="AL15" i="79"/>
  <c r="AJ15" i="79"/>
  <c r="AQ15" i="79" l="1"/>
  <c r="AO15" i="79"/>
  <c r="M15" i="79" s="1"/>
  <c r="N15" i="79" s="1"/>
  <c r="C2" i="79"/>
  <c r="V13" i="79" l="1"/>
  <c r="AE69" i="90" s="1"/>
  <c r="V14" i="79"/>
  <c r="AE70" i="90" s="1"/>
  <c r="A63" i="78"/>
  <c r="AE57" i="78" l="1"/>
  <c r="AE58" i="78"/>
  <c r="H113" i="79" l="1"/>
  <c r="G113" i="79"/>
  <c r="F113" i="79"/>
  <c r="E113" i="79"/>
  <c r="D113" i="79"/>
  <c r="C113" i="79"/>
  <c r="B113" i="79"/>
  <c r="H112" i="79"/>
  <c r="G112" i="79"/>
  <c r="F112" i="79"/>
  <c r="E112" i="79"/>
  <c r="D112" i="79"/>
  <c r="C112" i="79"/>
  <c r="B112" i="79"/>
  <c r="H111" i="79"/>
  <c r="G111" i="79"/>
  <c r="F111" i="79"/>
  <c r="E111" i="79"/>
  <c r="D111" i="79"/>
  <c r="C111" i="79"/>
  <c r="B111" i="79"/>
  <c r="H110" i="79"/>
  <c r="G110" i="79"/>
  <c r="F110" i="79"/>
  <c r="E110" i="79"/>
  <c r="D110" i="79"/>
  <c r="C110" i="79"/>
  <c r="B110" i="79"/>
  <c r="H109" i="79"/>
  <c r="G109" i="79"/>
  <c r="F109" i="79"/>
  <c r="E109" i="79"/>
  <c r="D109" i="79"/>
  <c r="C109" i="79"/>
  <c r="B109" i="79"/>
  <c r="H108" i="79"/>
  <c r="G108" i="79"/>
  <c r="F108" i="79"/>
  <c r="E108" i="79"/>
  <c r="D108" i="79"/>
  <c r="C108" i="79"/>
  <c r="B108" i="79"/>
  <c r="H107" i="79"/>
  <c r="G107" i="79"/>
  <c r="F107" i="79"/>
  <c r="E107" i="79"/>
  <c r="D107" i="79"/>
  <c r="C107" i="79"/>
  <c r="B107" i="79"/>
  <c r="H106" i="79"/>
  <c r="G106" i="79"/>
  <c r="F106" i="79"/>
  <c r="E106" i="79"/>
  <c r="D106" i="79"/>
  <c r="C106" i="79"/>
  <c r="B106" i="79"/>
  <c r="H105" i="79"/>
  <c r="G105" i="79"/>
  <c r="F105" i="79"/>
  <c r="E105" i="79"/>
  <c r="D105" i="79"/>
  <c r="C105" i="79"/>
  <c r="B105" i="79"/>
  <c r="H104" i="79"/>
  <c r="G104" i="79"/>
  <c r="F104" i="79"/>
  <c r="E104" i="79"/>
  <c r="D104" i="79"/>
  <c r="C104" i="79"/>
  <c r="B104" i="79"/>
  <c r="H103" i="79"/>
  <c r="G103" i="79"/>
  <c r="F103" i="79"/>
  <c r="E103" i="79"/>
  <c r="D103" i="79"/>
  <c r="C103" i="79"/>
  <c r="B103" i="79"/>
  <c r="H102" i="79"/>
  <c r="G102" i="79"/>
  <c r="F102" i="79"/>
  <c r="E102" i="79"/>
  <c r="D102" i="79"/>
  <c r="C102" i="79"/>
  <c r="B102" i="79"/>
  <c r="H101" i="79"/>
  <c r="G101" i="79"/>
  <c r="F101" i="79"/>
  <c r="E101" i="79"/>
  <c r="D101" i="79"/>
  <c r="C101" i="79"/>
  <c r="B101" i="79"/>
  <c r="H100" i="79"/>
  <c r="G100" i="79"/>
  <c r="F100" i="79"/>
  <c r="E100" i="79"/>
  <c r="D100" i="79"/>
  <c r="C100" i="79"/>
  <c r="B100" i="79"/>
  <c r="H99" i="79"/>
  <c r="G99" i="79"/>
  <c r="F99" i="79"/>
  <c r="E99" i="79"/>
  <c r="D99" i="79"/>
  <c r="C99" i="79"/>
  <c r="B99" i="79"/>
  <c r="H98" i="79"/>
  <c r="G98" i="79"/>
  <c r="F98" i="79"/>
  <c r="E98" i="79"/>
  <c r="D98" i="79"/>
  <c r="C98" i="79"/>
  <c r="B98" i="79"/>
  <c r="H97" i="79"/>
  <c r="G97" i="79"/>
  <c r="F97" i="79"/>
  <c r="E97" i="79"/>
  <c r="D97" i="79"/>
  <c r="C97" i="79"/>
  <c r="B97" i="79"/>
  <c r="H96" i="79"/>
  <c r="G96" i="79"/>
  <c r="F96" i="79"/>
  <c r="E96" i="79"/>
  <c r="D96" i="79"/>
  <c r="C96" i="79"/>
  <c r="B96" i="79"/>
  <c r="H95" i="79"/>
  <c r="G95" i="79"/>
  <c r="F95" i="79"/>
  <c r="E95" i="79"/>
  <c r="D95" i="79"/>
  <c r="C95" i="79"/>
  <c r="B95" i="79"/>
  <c r="H94" i="79"/>
  <c r="G94" i="79"/>
  <c r="F94" i="79"/>
  <c r="E94" i="79"/>
  <c r="D94" i="79"/>
  <c r="C94" i="79"/>
  <c r="B94" i="79"/>
  <c r="H93" i="79"/>
  <c r="G93" i="79"/>
  <c r="F93" i="79"/>
  <c r="E93" i="79"/>
  <c r="D93" i="79"/>
  <c r="C93" i="79"/>
  <c r="B93" i="79"/>
  <c r="H92" i="79"/>
  <c r="G92" i="79"/>
  <c r="F92" i="79"/>
  <c r="E92" i="79"/>
  <c r="D92" i="79"/>
  <c r="C92" i="79"/>
  <c r="B92" i="79"/>
  <c r="H91" i="79"/>
  <c r="G91" i="79"/>
  <c r="F91" i="79"/>
  <c r="E91" i="79"/>
  <c r="D91" i="79"/>
  <c r="C91" i="79"/>
  <c r="B91" i="79"/>
  <c r="H90" i="79"/>
  <c r="G90" i="79"/>
  <c r="F90" i="79"/>
  <c r="E90" i="79"/>
  <c r="D90" i="79"/>
  <c r="C90" i="79"/>
  <c r="B90" i="79"/>
  <c r="H89" i="79"/>
  <c r="G89" i="79"/>
  <c r="F89" i="79"/>
  <c r="E89" i="79"/>
  <c r="D89" i="79"/>
  <c r="C89" i="79"/>
  <c r="B89" i="79"/>
  <c r="H88" i="79"/>
  <c r="G88" i="79"/>
  <c r="F88" i="79"/>
  <c r="E88" i="79"/>
  <c r="D88" i="79"/>
  <c r="C88" i="79"/>
  <c r="B88" i="79"/>
  <c r="H87" i="79"/>
  <c r="G87" i="79"/>
  <c r="F87" i="79"/>
  <c r="E87" i="79"/>
  <c r="D87" i="79"/>
  <c r="C87" i="79"/>
  <c r="B87" i="79"/>
  <c r="H86" i="79"/>
  <c r="G86" i="79"/>
  <c r="F86" i="79"/>
  <c r="E86" i="79"/>
  <c r="D86" i="79"/>
  <c r="C86" i="79"/>
  <c r="B86" i="79"/>
  <c r="H85" i="79"/>
  <c r="G85" i="79"/>
  <c r="F85" i="79"/>
  <c r="E85" i="79"/>
  <c r="D85" i="79"/>
  <c r="C85" i="79"/>
  <c r="B85" i="79"/>
  <c r="H84" i="79"/>
  <c r="G84" i="79"/>
  <c r="F84" i="79"/>
  <c r="E84" i="79"/>
  <c r="D84" i="79"/>
  <c r="C84" i="79"/>
  <c r="B84" i="79"/>
  <c r="H83" i="79"/>
  <c r="G83" i="79"/>
  <c r="F83" i="79"/>
  <c r="E83" i="79"/>
  <c r="D83" i="79"/>
  <c r="C83" i="79"/>
  <c r="B83" i="79"/>
  <c r="H82" i="79"/>
  <c r="G82" i="79"/>
  <c r="F82" i="79"/>
  <c r="E82" i="79"/>
  <c r="D82" i="79"/>
  <c r="C82" i="79"/>
  <c r="B82" i="79"/>
  <c r="H81" i="79"/>
  <c r="G81" i="79"/>
  <c r="F81" i="79"/>
  <c r="E81" i="79"/>
  <c r="D81" i="79"/>
  <c r="C81" i="79"/>
  <c r="B81" i="79"/>
  <c r="H80" i="79"/>
  <c r="G80" i="79"/>
  <c r="F80" i="79"/>
  <c r="E80" i="79"/>
  <c r="D80" i="79"/>
  <c r="C80" i="79"/>
  <c r="B80" i="79"/>
  <c r="H79" i="79"/>
  <c r="G79" i="79"/>
  <c r="F79" i="79"/>
  <c r="E79" i="79"/>
  <c r="D79" i="79"/>
  <c r="C79" i="79"/>
  <c r="B79" i="79"/>
  <c r="H78" i="79"/>
  <c r="G78" i="79"/>
  <c r="F78" i="79"/>
  <c r="E78" i="79"/>
  <c r="D78" i="79"/>
  <c r="C78" i="79"/>
  <c r="B78" i="79"/>
  <c r="H77" i="79"/>
  <c r="G77" i="79"/>
  <c r="F77" i="79"/>
  <c r="E77" i="79"/>
  <c r="D77" i="79"/>
  <c r="C77" i="79"/>
  <c r="B77" i="79"/>
  <c r="H76" i="79"/>
  <c r="G76" i="79"/>
  <c r="F76" i="79"/>
  <c r="E76" i="79"/>
  <c r="D76" i="79"/>
  <c r="C76" i="79"/>
  <c r="B76" i="79"/>
  <c r="H75" i="79"/>
  <c r="G75" i="79"/>
  <c r="F75" i="79"/>
  <c r="E75" i="79"/>
  <c r="D75" i="79"/>
  <c r="C75" i="79"/>
  <c r="B75" i="79"/>
  <c r="H74" i="79"/>
  <c r="G74" i="79"/>
  <c r="F74" i="79"/>
  <c r="E74" i="79"/>
  <c r="D74" i="79"/>
  <c r="C74" i="79"/>
  <c r="B74" i="79"/>
  <c r="H73" i="79"/>
  <c r="G73" i="79"/>
  <c r="F73" i="79"/>
  <c r="E73" i="79"/>
  <c r="D73" i="79"/>
  <c r="C73" i="79"/>
  <c r="B73" i="79"/>
  <c r="H72" i="79"/>
  <c r="G72" i="79"/>
  <c r="F72" i="79"/>
  <c r="E72" i="79"/>
  <c r="D72" i="79"/>
  <c r="C72" i="79"/>
  <c r="B72" i="79"/>
  <c r="H71" i="79"/>
  <c r="G71" i="79"/>
  <c r="F71" i="79"/>
  <c r="E71" i="79"/>
  <c r="D71" i="79"/>
  <c r="C71" i="79"/>
  <c r="B71" i="79"/>
  <c r="H70" i="79"/>
  <c r="G70" i="79"/>
  <c r="F70" i="79"/>
  <c r="E70" i="79"/>
  <c r="D70" i="79"/>
  <c r="C70" i="79"/>
  <c r="B70" i="79"/>
  <c r="H69" i="79"/>
  <c r="G69" i="79"/>
  <c r="F69" i="79"/>
  <c r="E69" i="79"/>
  <c r="D69" i="79"/>
  <c r="C69" i="79"/>
  <c r="B69" i="79"/>
  <c r="H68" i="79"/>
  <c r="G68" i="79"/>
  <c r="F68" i="79"/>
  <c r="E68" i="79"/>
  <c r="D68" i="79"/>
  <c r="C68" i="79"/>
  <c r="B68" i="79"/>
  <c r="H67" i="79"/>
  <c r="G67" i="79"/>
  <c r="F67" i="79"/>
  <c r="E67" i="79"/>
  <c r="D67" i="79"/>
  <c r="C67" i="79"/>
  <c r="B67" i="79"/>
  <c r="H66" i="79"/>
  <c r="G66" i="79"/>
  <c r="F66" i="79"/>
  <c r="E66" i="79"/>
  <c r="D66" i="79"/>
  <c r="C66" i="79"/>
  <c r="B66" i="79"/>
  <c r="H65" i="79"/>
  <c r="G65" i="79"/>
  <c r="F65" i="79"/>
  <c r="E65" i="79"/>
  <c r="D65" i="79"/>
  <c r="C65" i="79"/>
  <c r="B65" i="79"/>
  <c r="H64" i="79"/>
  <c r="G64" i="79"/>
  <c r="F64" i="79"/>
  <c r="E64" i="79"/>
  <c r="D64" i="79"/>
  <c r="C64" i="79"/>
  <c r="B64" i="79"/>
  <c r="H63" i="79"/>
  <c r="G63" i="79"/>
  <c r="F63" i="79"/>
  <c r="E63" i="79"/>
  <c r="D63" i="79"/>
  <c r="C63" i="79"/>
  <c r="B63" i="79"/>
  <c r="H62" i="79"/>
  <c r="G62" i="79"/>
  <c r="F62" i="79"/>
  <c r="E62" i="79"/>
  <c r="D62" i="79"/>
  <c r="C62" i="79"/>
  <c r="B62" i="79"/>
  <c r="H61" i="79"/>
  <c r="G61" i="79"/>
  <c r="F61" i="79"/>
  <c r="E61" i="79"/>
  <c r="D61" i="79"/>
  <c r="C61" i="79"/>
  <c r="B61" i="79"/>
  <c r="H60" i="79"/>
  <c r="G60" i="79"/>
  <c r="F60" i="79"/>
  <c r="E60" i="79"/>
  <c r="D60" i="79"/>
  <c r="C60" i="79"/>
  <c r="B60" i="79"/>
  <c r="H59" i="79"/>
  <c r="G59" i="79"/>
  <c r="F59" i="79"/>
  <c r="E59" i="79"/>
  <c r="D59" i="79"/>
  <c r="C59" i="79"/>
  <c r="B59" i="79"/>
  <c r="H58" i="79"/>
  <c r="G58" i="79"/>
  <c r="F58" i="79"/>
  <c r="E58" i="79"/>
  <c r="D58" i="79"/>
  <c r="C58" i="79"/>
  <c r="B58" i="79"/>
  <c r="H57" i="79"/>
  <c r="G57" i="79"/>
  <c r="F57" i="79"/>
  <c r="E57" i="79"/>
  <c r="D57" i="79"/>
  <c r="C57" i="79"/>
  <c r="B57" i="79"/>
  <c r="H56" i="79"/>
  <c r="G56" i="79"/>
  <c r="F56" i="79"/>
  <c r="E56" i="79"/>
  <c r="D56" i="79"/>
  <c r="C56" i="79"/>
  <c r="B56" i="79"/>
  <c r="H55" i="79"/>
  <c r="G55" i="79"/>
  <c r="F55" i="79"/>
  <c r="E55" i="79"/>
  <c r="D55" i="79"/>
  <c r="C55" i="79"/>
  <c r="B55" i="79"/>
  <c r="H54" i="79"/>
  <c r="G54" i="79"/>
  <c r="F54" i="79"/>
  <c r="E54" i="79"/>
  <c r="D54" i="79"/>
  <c r="C54" i="79"/>
  <c r="B54" i="79"/>
  <c r="H53" i="79"/>
  <c r="G53" i="79"/>
  <c r="F53" i="79"/>
  <c r="E53" i="79"/>
  <c r="D53" i="79"/>
  <c r="C53" i="79"/>
  <c r="B53" i="79"/>
  <c r="H52" i="79"/>
  <c r="G52" i="79"/>
  <c r="F52" i="79"/>
  <c r="E52" i="79"/>
  <c r="D52" i="79"/>
  <c r="C52" i="79"/>
  <c r="B52" i="79"/>
  <c r="H51" i="79"/>
  <c r="G51" i="79"/>
  <c r="F51" i="79"/>
  <c r="E51" i="79"/>
  <c r="D51" i="79"/>
  <c r="C51" i="79"/>
  <c r="B51" i="79"/>
  <c r="H50" i="79"/>
  <c r="G50" i="79"/>
  <c r="F50" i="79"/>
  <c r="E50" i="79"/>
  <c r="D50" i="79"/>
  <c r="C50" i="79"/>
  <c r="B50" i="79"/>
  <c r="H49" i="79"/>
  <c r="G49" i="79"/>
  <c r="F49" i="79"/>
  <c r="E49" i="79"/>
  <c r="D49" i="79"/>
  <c r="C49" i="79"/>
  <c r="B49" i="79"/>
  <c r="H48" i="79"/>
  <c r="G48" i="79"/>
  <c r="F48" i="79"/>
  <c r="E48" i="79"/>
  <c r="D48" i="79"/>
  <c r="C48" i="79"/>
  <c r="B48" i="79"/>
  <c r="H47" i="79"/>
  <c r="G47" i="79"/>
  <c r="F47" i="79"/>
  <c r="E47" i="79"/>
  <c r="D47" i="79"/>
  <c r="C47" i="79"/>
  <c r="B47" i="79"/>
  <c r="H46" i="79"/>
  <c r="G46" i="79"/>
  <c r="F46" i="79"/>
  <c r="E46" i="79"/>
  <c r="D46" i="79"/>
  <c r="C46" i="79"/>
  <c r="B46" i="79"/>
  <c r="H45" i="79"/>
  <c r="G45" i="79"/>
  <c r="F45" i="79"/>
  <c r="E45" i="79"/>
  <c r="D45" i="79"/>
  <c r="C45" i="79"/>
  <c r="B45" i="79"/>
  <c r="H44" i="79"/>
  <c r="G44" i="79"/>
  <c r="F44" i="79"/>
  <c r="E44" i="79"/>
  <c r="D44" i="79"/>
  <c r="C44" i="79"/>
  <c r="B44" i="79"/>
  <c r="H43" i="79"/>
  <c r="G43" i="79"/>
  <c r="F43" i="79"/>
  <c r="E43" i="79"/>
  <c r="D43" i="79"/>
  <c r="C43" i="79"/>
  <c r="B43" i="79"/>
  <c r="H42" i="79"/>
  <c r="G42" i="79"/>
  <c r="F42" i="79"/>
  <c r="E42" i="79"/>
  <c r="D42" i="79"/>
  <c r="C42" i="79"/>
  <c r="B42" i="79"/>
  <c r="H41" i="79"/>
  <c r="G41" i="79"/>
  <c r="F41" i="79"/>
  <c r="E41" i="79"/>
  <c r="D41" i="79"/>
  <c r="C41" i="79"/>
  <c r="B41" i="79"/>
  <c r="H40" i="79"/>
  <c r="G40" i="79"/>
  <c r="F40" i="79"/>
  <c r="E40" i="79"/>
  <c r="D40" i="79"/>
  <c r="C40" i="79"/>
  <c r="B40" i="79"/>
  <c r="H39" i="79"/>
  <c r="G39" i="79"/>
  <c r="F39" i="79"/>
  <c r="E39" i="79"/>
  <c r="D39" i="79"/>
  <c r="C39" i="79"/>
  <c r="B39" i="79"/>
  <c r="H38" i="79"/>
  <c r="G38" i="79"/>
  <c r="F38" i="79"/>
  <c r="E38" i="79"/>
  <c r="D38" i="79"/>
  <c r="C38" i="79"/>
  <c r="B38" i="79"/>
  <c r="H37" i="79"/>
  <c r="G37" i="79"/>
  <c r="F37" i="79"/>
  <c r="E37" i="79"/>
  <c r="D37" i="79"/>
  <c r="C37" i="79"/>
  <c r="B37" i="79"/>
  <c r="H36" i="79"/>
  <c r="G36" i="79"/>
  <c r="F36" i="79"/>
  <c r="E36" i="79"/>
  <c r="D36" i="79"/>
  <c r="C36" i="79"/>
  <c r="B36" i="79"/>
  <c r="H35" i="79"/>
  <c r="G35" i="79"/>
  <c r="F35" i="79"/>
  <c r="E35" i="79"/>
  <c r="D35" i="79"/>
  <c r="C35" i="79"/>
  <c r="B35" i="79"/>
  <c r="H34" i="79"/>
  <c r="G34" i="79"/>
  <c r="F34" i="79"/>
  <c r="E34" i="79"/>
  <c r="D34" i="79"/>
  <c r="C34" i="79"/>
  <c r="B34" i="79"/>
  <c r="H33" i="79"/>
  <c r="G33" i="79"/>
  <c r="F33" i="79"/>
  <c r="E33" i="79"/>
  <c r="D33" i="79"/>
  <c r="C33" i="79"/>
  <c r="B33" i="79"/>
  <c r="H32" i="79"/>
  <c r="G32" i="79"/>
  <c r="F32" i="79"/>
  <c r="E32" i="79"/>
  <c r="D32" i="79"/>
  <c r="C32" i="79"/>
  <c r="B32" i="79"/>
  <c r="H31" i="79"/>
  <c r="G31" i="79"/>
  <c r="F31" i="79"/>
  <c r="E31" i="79"/>
  <c r="D31" i="79"/>
  <c r="C31" i="79"/>
  <c r="B31" i="79"/>
  <c r="H30" i="79"/>
  <c r="G30" i="79"/>
  <c r="F30" i="79"/>
  <c r="E30" i="79"/>
  <c r="D30" i="79"/>
  <c r="C30" i="79"/>
  <c r="B30" i="79"/>
  <c r="H29" i="79"/>
  <c r="G29" i="79"/>
  <c r="F29" i="79"/>
  <c r="E29" i="79"/>
  <c r="D29" i="79"/>
  <c r="C29" i="79"/>
  <c r="B29" i="79"/>
  <c r="H28" i="79"/>
  <c r="G28" i="79"/>
  <c r="F28" i="79"/>
  <c r="E28" i="79"/>
  <c r="D28" i="79"/>
  <c r="C28" i="79"/>
  <c r="B28" i="79"/>
  <c r="H27" i="79"/>
  <c r="G27" i="79"/>
  <c r="F27" i="79"/>
  <c r="E27" i="79"/>
  <c r="D27" i="79"/>
  <c r="C27" i="79"/>
  <c r="B27" i="79"/>
  <c r="H26" i="79"/>
  <c r="G26" i="79"/>
  <c r="F26" i="79"/>
  <c r="E26" i="79"/>
  <c r="D26" i="79"/>
  <c r="C26" i="79"/>
  <c r="B26" i="79"/>
  <c r="H25" i="79"/>
  <c r="G25" i="79"/>
  <c r="F25" i="79"/>
  <c r="E25" i="79"/>
  <c r="D25" i="79"/>
  <c r="C25" i="79"/>
  <c r="B25" i="79"/>
  <c r="H24" i="79"/>
  <c r="G24" i="79"/>
  <c r="F24" i="79"/>
  <c r="E24" i="79"/>
  <c r="D24" i="79"/>
  <c r="C24" i="79"/>
  <c r="B24" i="79"/>
  <c r="H23" i="79"/>
  <c r="G23" i="79"/>
  <c r="F23" i="79"/>
  <c r="E23" i="79"/>
  <c r="D23" i="79"/>
  <c r="C23" i="79"/>
  <c r="B23" i="79"/>
  <c r="H22" i="79"/>
  <c r="G22" i="79"/>
  <c r="F22" i="79"/>
  <c r="E22" i="79"/>
  <c r="D22" i="79"/>
  <c r="C22" i="79"/>
  <c r="B22" i="79"/>
  <c r="H21" i="79"/>
  <c r="G21" i="79"/>
  <c r="F21" i="79"/>
  <c r="E21" i="79"/>
  <c r="D21" i="79"/>
  <c r="C21" i="79"/>
  <c r="B21" i="79"/>
  <c r="H20" i="79"/>
  <c r="G20" i="79"/>
  <c r="F20" i="79"/>
  <c r="E20" i="79"/>
  <c r="D20" i="79"/>
  <c r="C20" i="79"/>
  <c r="B20" i="79"/>
  <c r="H19" i="79"/>
  <c r="G19" i="79"/>
  <c r="F19" i="79"/>
  <c r="E19" i="79"/>
  <c r="D19" i="79"/>
  <c r="C19" i="79"/>
  <c r="B19" i="79"/>
  <c r="H18" i="79"/>
  <c r="G18" i="79"/>
  <c r="F18" i="79"/>
  <c r="E18" i="79"/>
  <c r="D18" i="79"/>
  <c r="C18" i="79"/>
  <c r="B18" i="79"/>
  <c r="H17" i="79"/>
  <c r="G17" i="79"/>
  <c r="F17" i="79"/>
  <c r="E17" i="79"/>
  <c r="D17" i="79"/>
  <c r="C17" i="79"/>
  <c r="B17" i="79"/>
  <c r="I16" i="79"/>
  <c r="H16" i="79"/>
  <c r="G16" i="79"/>
  <c r="AP16" i="79" s="1"/>
  <c r="F16" i="79"/>
  <c r="E16" i="79"/>
  <c r="D16" i="79"/>
  <c r="C16" i="79"/>
  <c r="B16" i="79"/>
  <c r="H15" i="79"/>
  <c r="F15" i="79"/>
  <c r="AI15" i="79" s="1"/>
  <c r="E15" i="79"/>
  <c r="D15" i="79"/>
  <c r="C15" i="79"/>
  <c r="B15" i="79"/>
  <c r="K10" i="78"/>
  <c r="G9" i="78"/>
  <c r="G8" i="78"/>
  <c r="G7" i="78"/>
  <c r="G6" i="78"/>
  <c r="G4" i="78"/>
  <c r="G3" i="78"/>
  <c r="H1014" i="79"/>
  <c r="G1014" i="79"/>
  <c r="F1014" i="79"/>
  <c r="E1014" i="79"/>
  <c r="D1014" i="79"/>
  <c r="C1014" i="79"/>
  <c r="B1014" i="79"/>
  <c r="AO59" i="79" l="1"/>
  <c r="M59" i="79" s="1"/>
  <c r="N59" i="79" s="1"/>
  <c r="AH28" i="78"/>
  <c r="AE53" i="78" s="1"/>
  <c r="AH23" i="78"/>
  <c r="AH36" i="78" a="1"/>
  <c r="AH36" i="78" s="1"/>
  <c r="AE55" i="78" s="1"/>
  <c r="AL20" i="79"/>
  <c r="AP20" i="79"/>
  <c r="AO20" i="79"/>
  <c r="M20" i="79" s="1"/>
  <c r="N20" i="79" s="1"/>
  <c r="AL28" i="79"/>
  <c r="AP28" i="79"/>
  <c r="AO28" i="79"/>
  <c r="M28" i="79" s="1"/>
  <c r="N28" i="79" s="1"/>
  <c r="AL36" i="79"/>
  <c r="AP36" i="79"/>
  <c r="AO36" i="79"/>
  <c r="M36" i="79" s="1"/>
  <c r="N36" i="79" s="1"/>
  <c r="AL44" i="79"/>
  <c r="AP44" i="79"/>
  <c r="AO44" i="79"/>
  <c r="M44" i="79" s="1"/>
  <c r="N44" i="79" s="1"/>
  <c r="AL52" i="79"/>
  <c r="AP52" i="79"/>
  <c r="AO52" i="79"/>
  <c r="M52" i="79" s="1"/>
  <c r="N52" i="79" s="1"/>
  <c r="AL60" i="79"/>
  <c r="AP60" i="79"/>
  <c r="AO60" i="79"/>
  <c r="M60" i="79" s="1"/>
  <c r="N60" i="79" s="1"/>
  <c r="AL68" i="79"/>
  <c r="AP68" i="79"/>
  <c r="AO68" i="79"/>
  <c r="M68" i="79" s="1"/>
  <c r="N68" i="79" s="1"/>
  <c r="AL76" i="79"/>
  <c r="AP76" i="79"/>
  <c r="AO76" i="79"/>
  <c r="M76" i="79" s="1"/>
  <c r="N76" i="79" s="1"/>
  <c r="AL84" i="79"/>
  <c r="AP84" i="79"/>
  <c r="AO84" i="79"/>
  <c r="M84" i="79" s="1"/>
  <c r="N84" i="79" s="1"/>
  <c r="AL92" i="79"/>
  <c r="AP92" i="79"/>
  <c r="N92" i="79"/>
  <c r="M92" i="79"/>
  <c r="AO92" i="79"/>
  <c r="AL100" i="79"/>
  <c r="AP100" i="79"/>
  <c r="N100" i="79"/>
  <c r="M100" i="79"/>
  <c r="AO100" i="79"/>
  <c r="AL108" i="79"/>
  <c r="AP108" i="79"/>
  <c r="N108" i="79"/>
  <c r="M108" i="79"/>
  <c r="AO108" i="79"/>
  <c r="AL19" i="79"/>
  <c r="AP19" i="79"/>
  <c r="AO19" i="79"/>
  <c r="M19" i="79" s="1"/>
  <c r="N19" i="79" s="1"/>
  <c r="AL27" i="79"/>
  <c r="AP27" i="79"/>
  <c r="AO27" i="79"/>
  <c r="M27" i="79" s="1"/>
  <c r="N27" i="79" s="1"/>
  <c r="AL35" i="79"/>
  <c r="AP35" i="79"/>
  <c r="AO35" i="79"/>
  <c r="M35" i="79" s="1"/>
  <c r="N35" i="79" s="1"/>
  <c r="AL43" i="79"/>
  <c r="AP43" i="79"/>
  <c r="AO43" i="79"/>
  <c r="M43" i="79" s="1"/>
  <c r="N43" i="79" s="1"/>
  <c r="AL51" i="79"/>
  <c r="AP51" i="79"/>
  <c r="AO51" i="79"/>
  <c r="M51" i="79" s="1"/>
  <c r="N51" i="79" s="1"/>
  <c r="AL59" i="79"/>
  <c r="AP59" i="79"/>
  <c r="AL67" i="79"/>
  <c r="AP67" i="79"/>
  <c r="AO67" i="79"/>
  <c r="M67" i="79" s="1"/>
  <c r="N67" i="79" s="1"/>
  <c r="AL75" i="79"/>
  <c r="AP75" i="79"/>
  <c r="AO75" i="79"/>
  <c r="M75" i="79" s="1"/>
  <c r="N75" i="79" s="1"/>
  <c r="AL83" i="79"/>
  <c r="AP83" i="79"/>
  <c r="AO83" i="79"/>
  <c r="M83" i="79" s="1"/>
  <c r="N83" i="79" s="1"/>
  <c r="AL91" i="79"/>
  <c r="N91" i="79"/>
  <c r="M91" i="79"/>
  <c r="AP91" i="79"/>
  <c r="AO91" i="79"/>
  <c r="AL99" i="79"/>
  <c r="N99" i="79"/>
  <c r="M99" i="79"/>
  <c r="AP99" i="79"/>
  <c r="AO99" i="79"/>
  <c r="AL107" i="79"/>
  <c r="N107" i="79"/>
  <c r="AP107" i="79"/>
  <c r="M107" i="79"/>
  <c r="AO107" i="79"/>
  <c r="AL1014" i="79"/>
  <c r="N1014" i="79"/>
  <c r="AP1014" i="79"/>
  <c r="M1014" i="79"/>
  <c r="AO1014" i="79"/>
  <c r="AL18" i="79"/>
  <c r="AP18" i="79"/>
  <c r="AH14" i="90" s="1"/>
  <c r="AO18" i="79"/>
  <c r="M18" i="79" s="1"/>
  <c r="N18" i="79" s="1"/>
  <c r="AL26" i="79"/>
  <c r="AP26" i="79"/>
  <c r="AO26" i="79"/>
  <c r="M26" i="79" s="1"/>
  <c r="N26" i="79" s="1"/>
  <c r="AL34" i="79"/>
  <c r="AP34" i="79"/>
  <c r="AO34" i="79"/>
  <c r="M34" i="79" s="1"/>
  <c r="N34" i="79" s="1"/>
  <c r="AL42" i="79"/>
  <c r="AP42" i="79"/>
  <c r="AO42" i="79"/>
  <c r="M42" i="79" s="1"/>
  <c r="N42" i="79" s="1"/>
  <c r="AL50" i="79"/>
  <c r="AP50" i="79"/>
  <c r="AO50" i="79"/>
  <c r="M50" i="79" s="1"/>
  <c r="N50" i="79" s="1"/>
  <c r="AL58" i="79"/>
  <c r="AP58" i="79"/>
  <c r="AO58" i="79"/>
  <c r="M58" i="79" s="1"/>
  <c r="N58" i="79" s="1"/>
  <c r="AL66" i="79"/>
  <c r="AP66" i="79"/>
  <c r="AO66" i="79"/>
  <c r="M66" i="79" s="1"/>
  <c r="N66" i="79" s="1"/>
  <c r="AL74" i="79"/>
  <c r="AP74" i="79"/>
  <c r="AO74" i="79"/>
  <c r="M74" i="79" s="1"/>
  <c r="N74" i="79" s="1"/>
  <c r="AL82" i="79"/>
  <c r="AP82" i="79"/>
  <c r="AO82" i="79"/>
  <c r="M82" i="79" s="1"/>
  <c r="N82" i="79" s="1"/>
  <c r="AL90" i="79"/>
  <c r="N90" i="79"/>
  <c r="AP90" i="79"/>
  <c r="AO90" i="79"/>
  <c r="M90" i="79"/>
  <c r="AL98" i="79"/>
  <c r="N98" i="79"/>
  <c r="AP98" i="79"/>
  <c r="AO98" i="79"/>
  <c r="M98" i="79"/>
  <c r="AL106" i="79"/>
  <c r="N106" i="79"/>
  <c r="AP106" i="79"/>
  <c r="M106" i="79"/>
  <c r="AO106" i="79"/>
  <c r="AO16" i="79"/>
  <c r="AP17" i="79"/>
  <c r="AO17" i="79"/>
  <c r="M17" i="79" s="1"/>
  <c r="N17" i="79" s="1"/>
  <c r="AL25" i="79"/>
  <c r="AP25" i="79"/>
  <c r="AO25" i="79"/>
  <c r="M25" i="79" s="1"/>
  <c r="N25" i="79" s="1"/>
  <c r="AL33" i="79"/>
  <c r="AP33" i="79"/>
  <c r="AO33" i="79"/>
  <c r="M33" i="79" s="1"/>
  <c r="N33" i="79" s="1"/>
  <c r="AL41" i="79"/>
  <c r="AP41" i="79"/>
  <c r="AO41" i="79"/>
  <c r="M41" i="79" s="1"/>
  <c r="N41" i="79" s="1"/>
  <c r="AL49" i="79"/>
  <c r="AP49" i="79"/>
  <c r="AO49" i="79"/>
  <c r="M49" i="79" s="1"/>
  <c r="N49" i="79" s="1"/>
  <c r="AL57" i="79"/>
  <c r="AP57" i="79"/>
  <c r="AO57" i="79"/>
  <c r="M57" i="79" s="1"/>
  <c r="N57" i="79" s="1"/>
  <c r="AL65" i="79"/>
  <c r="AP65" i="79"/>
  <c r="AO65" i="79"/>
  <c r="M65" i="79" s="1"/>
  <c r="N65" i="79" s="1"/>
  <c r="AL73" i="79"/>
  <c r="AP73" i="79"/>
  <c r="AO73" i="79"/>
  <c r="M73" i="79" s="1"/>
  <c r="N73" i="79" s="1"/>
  <c r="AL81" i="79"/>
  <c r="AP81" i="79"/>
  <c r="AO81" i="79"/>
  <c r="M81" i="79" s="1"/>
  <c r="N81" i="79" s="1"/>
  <c r="AL89" i="79"/>
  <c r="N89" i="79"/>
  <c r="AP89" i="79"/>
  <c r="M89" i="79"/>
  <c r="AO89" i="79"/>
  <c r="AL97" i="79"/>
  <c r="N97" i="79"/>
  <c r="AP97" i="79"/>
  <c r="M97" i="79"/>
  <c r="AO97" i="79"/>
  <c r="AL105" i="79"/>
  <c r="N105" i="79"/>
  <c r="AP105" i="79"/>
  <c r="M105" i="79"/>
  <c r="AO105" i="79"/>
  <c r="AL113" i="79"/>
  <c r="N113" i="79"/>
  <c r="AP113" i="79"/>
  <c r="M113" i="79"/>
  <c r="AO113" i="79"/>
  <c r="AL24" i="79"/>
  <c r="AP24" i="79"/>
  <c r="AO24" i="79"/>
  <c r="M24" i="79" s="1"/>
  <c r="N24" i="79" s="1"/>
  <c r="AL32" i="79"/>
  <c r="AP32" i="79"/>
  <c r="AO32" i="79"/>
  <c r="M32" i="79" s="1"/>
  <c r="N32" i="79" s="1"/>
  <c r="AL40" i="79"/>
  <c r="AP40" i="79"/>
  <c r="AO40" i="79"/>
  <c r="M40" i="79" s="1"/>
  <c r="N40" i="79" s="1"/>
  <c r="AL48" i="79"/>
  <c r="AP48" i="79"/>
  <c r="AO48" i="79"/>
  <c r="M48" i="79" s="1"/>
  <c r="N48" i="79" s="1"/>
  <c r="AL56" i="79"/>
  <c r="AP56" i="79"/>
  <c r="AO56" i="79"/>
  <c r="M56" i="79" s="1"/>
  <c r="N56" i="79" s="1"/>
  <c r="AL64" i="79"/>
  <c r="AP64" i="79"/>
  <c r="AO64" i="79"/>
  <c r="M64" i="79" s="1"/>
  <c r="N64" i="79" s="1"/>
  <c r="AL72" i="79"/>
  <c r="AP72" i="79"/>
  <c r="AO72" i="79"/>
  <c r="M72" i="79" s="1"/>
  <c r="N72" i="79" s="1"/>
  <c r="AL80" i="79"/>
  <c r="AP80" i="79"/>
  <c r="AO80" i="79"/>
  <c r="M80" i="79" s="1"/>
  <c r="N80" i="79" s="1"/>
  <c r="AL88" i="79"/>
  <c r="N88" i="79"/>
  <c r="AP88" i="79"/>
  <c r="M88" i="79"/>
  <c r="AO88" i="79"/>
  <c r="AL96" i="79"/>
  <c r="N96" i="79"/>
  <c r="AP96" i="79"/>
  <c r="M96" i="79"/>
  <c r="AO96" i="79"/>
  <c r="AL104" i="79"/>
  <c r="N104" i="79"/>
  <c r="AP104" i="79"/>
  <c r="M104" i="79"/>
  <c r="AO104" i="79"/>
  <c r="AL112" i="79"/>
  <c r="N112" i="79"/>
  <c r="AP112" i="79"/>
  <c r="M112" i="79"/>
  <c r="AO112" i="79"/>
  <c r="AL23" i="79"/>
  <c r="AP23" i="79"/>
  <c r="AO23" i="79"/>
  <c r="M23" i="79" s="1"/>
  <c r="N23" i="79" s="1"/>
  <c r="AL31" i="79"/>
  <c r="AP31" i="79"/>
  <c r="AO31" i="79"/>
  <c r="M31" i="79" s="1"/>
  <c r="N31" i="79" s="1"/>
  <c r="AL39" i="79"/>
  <c r="AP39" i="79"/>
  <c r="AO39" i="79"/>
  <c r="M39" i="79" s="1"/>
  <c r="N39" i="79" s="1"/>
  <c r="AL47" i="79"/>
  <c r="AP47" i="79"/>
  <c r="AO47" i="79"/>
  <c r="M47" i="79" s="1"/>
  <c r="N47" i="79" s="1"/>
  <c r="AL55" i="79"/>
  <c r="AP55" i="79"/>
  <c r="AO55" i="79"/>
  <c r="M55" i="79" s="1"/>
  <c r="N55" i="79" s="1"/>
  <c r="AL63" i="79"/>
  <c r="AP63" i="79"/>
  <c r="AO63" i="79"/>
  <c r="M63" i="79" s="1"/>
  <c r="N63" i="79" s="1"/>
  <c r="AL71" i="79"/>
  <c r="AP71" i="79"/>
  <c r="AO71" i="79"/>
  <c r="M71" i="79" s="1"/>
  <c r="N71" i="79" s="1"/>
  <c r="AL79" i="79"/>
  <c r="AP79" i="79"/>
  <c r="AO79" i="79"/>
  <c r="M79" i="79" s="1"/>
  <c r="N79" i="79" s="1"/>
  <c r="AL87" i="79"/>
  <c r="N87" i="79"/>
  <c r="AP87" i="79"/>
  <c r="M87" i="79"/>
  <c r="AO87" i="79"/>
  <c r="AL95" i="79"/>
  <c r="N95" i="79"/>
  <c r="AP95" i="79"/>
  <c r="M95" i="79"/>
  <c r="AO95" i="79"/>
  <c r="AL103" i="79"/>
  <c r="N103" i="79"/>
  <c r="AP103" i="79"/>
  <c r="M103" i="79"/>
  <c r="AO103" i="79"/>
  <c r="AL111" i="79"/>
  <c r="N111" i="79"/>
  <c r="AP111" i="79"/>
  <c r="M111" i="79"/>
  <c r="AO111" i="79"/>
  <c r="AL22" i="79"/>
  <c r="AP22" i="79"/>
  <c r="AO22" i="79"/>
  <c r="M22" i="79" s="1"/>
  <c r="N22" i="79" s="1"/>
  <c r="AL30" i="79"/>
  <c r="AP30" i="79"/>
  <c r="AO30" i="79"/>
  <c r="M30" i="79" s="1"/>
  <c r="N30" i="79" s="1"/>
  <c r="AL38" i="79"/>
  <c r="AP38" i="79"/>
  <c r="AO38" i="79"/>
  <c r="M38" i="79" s="1"/>
  <c r="N38" i="79" s="1"/>
  <c r="AL46" i="79"/>
  <c r="AP46" i="79"/>
  <c r="AO46" i="79"/>
  <c r="M46" i="79" s="1"/>
  <c r="N46" i="79" s="1"/>
  <c r="AL54" i="79"/>
  <c r="AP54" i="79"/>
  <c r="AO54" i="79"/>
  <c r="M54" i="79" s="1"/>
  <c r="N54" i="79" s="1"/>
  <c r="AL62" i="79"/>
  <c r="AP62" i="79"/>
  <c r="AO62" i="79"/>
  <c r="M62" i="79" s="1"/>
  <c r="N62" i="79" s="1"/>
  <c r="AL70" i="79"/>
  <c r="AP70" i="79"/>
  <c r="AO70" i="79"/>
  <c r="M70" i="79" s="1"/>
  <c r="N70" i="79" s="1"/>
  <c r="AL78" i="79"/>
  <c r="AP78" i="79"/>
  <c r="AO78" i="79"/>
  <c r="M78" i="79" s="1"/>
  <c r="N78" i="79" s="1"/>
  <c r="AL86" i="79"/>
  <c r="AP86" i="79"/>
  <c r="AO86" i="79"/>
  <c r="M86" i="79" s="1"/>
  <c r="N86" i="79" s="1"/>
  <c r="AL94" i="79"/>
  <c r="N94" i="79"/>
  <c r="AP94" i="79"/>
  <c r="M94" i="79"/>
  <c r="AO94" i="79"/>
  <c r="AL102" i="79"/>
  <c r="N102" i="79"/>
  <c r="AP102" i="79"/>
  <c r="M102" i="79"/>
  <c r="AO102" i="79"/>
  <c r="AL110" i="79"/>
  <c r="N110" i="79"/>
  <c r="AP110" i="79"/>
  <c r="M110" i="79"/>
  <c r="AO110" i="79"/>
  <c r="AL21" i="79"/>
  <c r="AP21" i="79"/>
  <c r="AO21" i="79"/>
  <c r="M21" i="79" s="1"/>
  <c r="N21" i="79" s="1"/>
  <c r="AL29" i="79"/>
  <c r="AP29" i="79"/>
  <c r="AO29" i="79"/>
  <c r="M29" i="79" s="1"/>
  <c r="N29" i="79" s="1"/>
  <c r="AL37" i="79"/>
  <c r="AP37" i="79"/>
  <c r="AO37" i="79"/>
  <c r="M37" i="79" s="1"/>
  <c r="N37" i="79" s="1"/>
  <c r="AL45" i="79"/>
  <c r="AP45" i="79"/>
  <c r="AO45" i="79"/>
  <c r="M45" i="79" s="1"/>
  <c r="N45" i="79" s="1"/>
  <c r="AL53" i="79"/>
  <c r="AP53" i="79"/>
  <c r="AO53" i="79"/>
  <c r="M53" i="79" s="1"/>
  <c r="N53" i="79" s="1"/>
  <c r="AL61" i="79"/>
  <c r="AP61" i="79"/>
  <c r="AO61" i="79"/>
  <c r="M61" i="79" s="1"/>
  <c r="N61" i="79" s="1"/>
  <c r="AL69" i="79"/>
  <c r="AP69" i="79"/>
  <c r="AO69" i="79"/>
  <c r="M69" i="79" s="1"/>
  <c r="N69" i="79" s="1"/>
  <c r="AL77" i="79"/>
  <c r="AP77" i="79"/>
  <c r="AO77" i="79"/>
  <c r="M77" i="79" s="1"/>
  <c r="N77" i="79" s="1"/>
  <c r="AL85" i="79"/>
  <c r="AP85" i="79"/>
  <c r="AO85" i="79"/>
  <c r="M85" i="79" s="1"/>
  <c r="N85" i="79" s="1"/>
  <c r="AL93" i="79"/>
  <c r="N93" i="79"/>
  <c r="AP93" i="79"/>
  <c r="M93" i="79"/>
  <c r="AO93" i="79"/>
  <c r="AL101" i="79"/>
  <c r="N101" i="79"/>
  <c r="AP101" i="79"/>
  <c r="M101" i="79"/>
  <c r="AO101" i="79"/>
  <c r="AL109" i="79"/>
  <c r="N109" i="79"/>
  <c r="AP109" i="79"/>
  <c r="M109" i="79"/>
  <c r="AO109" i="79"/>
  <c r="AK16" i="79"/>
  <c r="AL16" i="79"/>
  <c r="AK17" i="79"/>
  <c r="AL17" i="79"/>
  <c r="AJ1014" i="79"/>
  <c r="AK1014" i="79"/>
  <c r="AJ21" i="79"/>
  <c r="AK21" i="79"/>
  <c r="AJ20" i="79"/>
  <c r="AK20" i="79"/>
  <c r="AJ28" i="79"/>
  <c r="AK28" i="79"/>
  <c r="AJ36" i="79"/>
  <c r="AK36" i="79"/>
  <c r="AJ44" i="79"/>
  <c r="AK44" i="79"/>
  <c r="AJ52" i="79"/>
  <c r="AK52" i="79"/>
  <c r="AJ60" i="79"/>
  <c r="AK60" i="79"/>
  <c r="AJ68" i="79"/>
  <c r="AK68" i="79"/>
  <c r="AJ76" i="79"/>
  <c r="AK76" i="79"/>
  <c r="AJ84" i="79"/>
  <c r="AK84" i="79"/>
  <c r="AJ92" i="79"/>
  <c r="AK92" i="79"/>
  <c r="AJ100" i="79"/>
  <c r="AK100" i="79"/>
  <c r="AJ108" i="79"/>
  <c r="AK108" i="79"/>
  <c r="AJ19" i="79"/>
  <c r="AK19" i="79"/>
  <c r="AJ27" i="79"/>
  <c r="AK27" i="79"/>
  <c r="AJ35" i="79"/>
  <c r="AK35" i="79"/>
  <c r="AJ43" i="79"/>
  <c r="AK43" i="79"/>
  <c r="AJ51" i="79"/>
  <c r="AK51" i="79"/>
  <c r="AJ59" i="79"/>
  <c r="AK59" i="79"/>
  <c r="AJ67" i="79"/>
  <c r="AK67" i="79"/>
  <c r="AJ75" i="79"/>
  <c r="AK75" i="79"/>
  <c r="AJ83" i="79"/>
  <c r="AK83" i="79"/>
  <c r="AJ91" i="79"/>
  <c r="AK91" i="79"/>
  <c r="AJ99" i="79"/>
  <c r="AK99" i="79"/>
  <c r="AJ107" i="79"/>
  <c r="AK107" i="79"/>
  <c r="AJ18" i="79"/>
  <c r="AK18" i="79"/>
  <c r="AJ26" i="79"/>
  <c r="AK26" i="79"/>
  <c r="AJ34" i="79"/>
  <c r="AK34" i="79"/>
  <c r="AJ42" i="79"/>
  <c r="AK42" i="79"/>
  <c r="AJ50" i="79"/>
  <c r="AK50" i="79"/>
  <c r="AJ58" i="79"/>
  <c r="AK58" i="79"/>
  <c r="AJ66" i="79"/>
  <c r="AK66" i="79"/>
  <c r="AJ74" i="79"/>
  <c r="AK74" i="79"/>
  <c r="AJ82" i="79"/>
  <c r="AK82" i="79"/>
  <c r="AJ90" i="79"/>
  <c r="AK90" i="79"/>
  <c r="AJ98" i="79"/>
  <c r="AK98" i="79"/>
  <c r="AJ106" i="79"/>
  <c r="AK106" i="79"/>
  <c r="AJ25" i="79"/>
  <c r="AK25" i="79"/>
  <c r="AJ41" i="79"/>
  <c r="AK41" i="79"/>
  <c r="AJ49" i="79"/>
  <c r="AK49" i="79"/>
  <c r="AJ57" i="79"/>
  <c r="AK57" i="79"/>
  <c r="AJ65" i="79"/>
  <c r="AK65" i="79"/>
  <c r="AJ73" i="79"/>
  <c r="AK73" i="79"/>
  <c r="AJ81" i="79"/>
  <c r="AK81" i="79"/>
  <c r="AJ89" i="79"/>
  <c r="AK89" i="79"/>
  <c r="AJ97" i="79"/>
  <c r="AK97" i="79"/>
  <c r="AJ105" i="79"/>
  <c r="AK105" i="79"/>
  <c r="AJ113" i="79"/>
  <c r="AK113" i="79"/>
  <c r="AJ33" i="79"/>
  <c r="AK33" i="79"/>
  <c r="AJ24" i="79"/>
  <c r="AK24" i="79"/>
  <c r="AJ32" i="79"/>
  <c r="AK32" i="79"/>
  <c r="AJ40" i="79"/>
  <c r="AK40" i="79"/>
  <c r="AJ48" i="79"/>
  <c r="AK48" i="79"/>
  <c r="AJ56" i="79"/>
  <c r="AK56" i="79"/>
  <c r="AJ64" i="79"/>
  <c r="AK64" i="79"/>
  <c r="AJ72" i="79"/>
  <c r="AK72" i="79"/>
  <c r="AJ80" i="79"/>
  <c r="AK80" i="79"/>
  <c r="AJ88" i="79"/>
  <c r="AK88" i="79"/>
  <c r="AJ96" i="79"/>
  <c r="AK96" i="79"/>
  <c r="AJ104" i="79"/>
  <c r="AK104" i="79"/>
  <c r="AJ112" i="79"/>
  <c r="AK112" i="79"/>
  <c r="AJ23" i="79"/>
  <c r="AK23" i="79"/>
  <c r="AJ31" i="79"/>
  <c r="AK31" i="79"/>
  <c r="AJ39" i="79"/>
  <c r="AK39" i="79"/>
  <c r="AJ47" i="79"/>
  <c r="AK47" i="79"/>
  <c r="AJ55" i="79"/>
  <c r="AK55" i="79"/>
  <c r="AJ63" i="79"/>
  <c r="AK63" i="79"/>
  <c r="AJ71" i="79"/>
  <c r="AK71" i="79"/>
  <c r="AJ79" i="79"/>
  <c r="AK79" i="79"/>
  <c r="AJ87" i="79"/>
  <c r="AK87" i="79"/>
  <c r="AJ95" i="79"/>
  <c r="AK95" i="79"/>
  <c r="AJ103" i="79"/>
  <c r="AK103" i="79"/>
  <c r="AJ111" i="79"/>
  <c r="AK111" i="79"/>
  <c r="AJ22" i="79"/>
  <c r="AK22" i="79"/>
  <c r="AJ30" i="79"/>
  <c r="AK30" i="79"/>
  <c r="AJ38" i="79"/>
  <c r="AK38" i="79"/>
  <c r="AJ46" i="79"/>
  <c r="AK46" i="79"/>
  <c r="AJ54" i="79"/>
  <c r="AK54" i="79"/>
  <c r="AJ62" i="79"/>
  <c r="AK62" i="79"/>
  <c r="AJ70" i="79"/>
  <c r="AK70" i="79"/>
  <c r="AJ78" i="79"/>
  <c r="AK78" i="79"/>
  <c r="AJ86" i="79"/>
  <c r="AK86" i="79"/>
  <c r="AJ94" i="79"/>
  <c r="AK94" i="79"/>
  <c r="AJ102" i="79"/>
  <c r="AK102" i="79"/>
  <c r="AJ110" i="79"/>
  <c r="AK110" i="79"/>
  <c r="AJ29" i="79"/>
  <c r="AK29" i="79"/>
  <c r="AJ37" i="79"/>
  <c r="AK37" i="79"/>
  <c r="AJ45" i="79"/>
  <c r="AK45" i="79"/>
  <c r="AJ53" i="79"/>
  <c r="AK53" i="79"/>
  <c r="AJ61" i="79"/>
  <c r="AK61" i="79"/>
  <c r="AJ69" i="79"/>
  <c r="AK69" i="79"/>
  <c r="AJ77" i="79"/>
  <c r="AK77" i="79"/>
  <c r="AJ85" i="79"/>
  <c r="AK85" i="79"/>
  <c r="AJ93" i="79"/>
  <c r="AK93" i="79"/>
  <c r="AJ101" i="79"/>
  <c r="AK101" i="79"/>
  <c r="AJ109" i="79"/>
  <c r="AK109" i="79"/>
  <c r="AJ16" i="79"/>
  <c r="AJ17" i="79"/>
  <c r="AH22" i="78" l="1"/>
  <c r="AE52" i="78" s="1"/>
  <c r="AE65" i="90"/>
  <c r="AH14" i="78"/>
  <c r="AE50" i="78" s="1"/>
  <c r="AH18" i="78"/>
  <c r="AE51" i="78" s="1"/>
  <c r="BA50" i="78"/>
  <c r="V12" i="79"/>
  <c r="M16" i="79"/>
  <c r="N16" i="79" s="1"/>
  <c r="P16" i="79" s="1"/>
  <c r="Q16" i="79" l="1"/>
  <c r="S16" i="79"/>
  <c r="R16" i="79"/>
  <c r="I19" i="79"/>
  <c r="P19" i="79" s="1"/>
  <c r="I67" i="79"/>
  <c r="P67" i="79" s="1"/>
  <c r="I51" i="79"/>
  <c r="P51" i="79" s="1"/>
  <c r="I35" i="79"/>
  <c r="P35" i="79" s="1"/>
  <c r="I15" i="79"/>
  <c r="P15" i="79" s="1"/>
  <c r="I98" i="79"/>
  <c r="P98" i="79" s="1"/>
  <c r="I82" i="79"/>
  <c r="P82" i="79" s="1"/>
  <c r="I58" i="79"/>
  <c r="P58" i="79" s="1"/>
  <c r="I50" i="79"/>
  <c r="P50" i="79" s="1"/>
  <c r="I42" i="79"/>
  <c r="P42" i="79" s="1"/>
  <c r="I34" i="79"/>
  <c r="P34" i="79" s="1"/>
  <c r="I26" i="79"/>
  <c r="P26" i="79" s="1"/>
  <c r="I18" i="79"/>
  <c r="P18" i="79" s="1"/>
  <c r="I75" i="79"/>
  <c r="P75" i="79" s="1"/>
  <c r="I59" i="79"/>
  <c r="P59" i="79" s="1"/>
  <c r="I43" i="79"/>
  <c r="P43" i="79" s="1"/>
  <c r="I27" i="79"/>
  <c r="P27" i="79" s="1"/>
  <c r="I106" i="79"/>
  <c r="P106" i="79" s="1"/>
  <c r="I90" i="79"/>
  <c r="P90" i="79" s="1"/>
  <c r="I74" i="79"/>
  <c r="P74" i="79" s="1"/>
  <c r="I66" i="79"/>
  <c r="P66" i="79" s="1"/>
  <c r="I113" i="79"/>
  <c r="P113" i="79" s="1"/>
  <c r="I105" i="79"/>
  <c r="P105" i="79" s="1"/>
  <c r="I97" i="79"/>
  <c r="P97" i="79" s="1"/>
  <c r="I89" i="79"/>
  <c r="P89" i="79" s="1"/>
  <c r="I81" i="79"/>
  <c r="P81" i="79" s="1"/>
  <c r="I73" i="79"/>
  <c r="P73" i="79" s="1"/>
  <c r="I65" i="79"/>
  <c r="P65" i="79" s="1"/>
  <c r="I57" i="79"/>
  <c r="P57" i="79" s="1"/>
  <c r="I49" i="79"/>
  <c r="P49" i="79" s="1"/>
  <c r="I41" i="79"/>
  <c r="P41" i="79" s="1"/>
  <c r="I33" i="79"/>
  <c r="P33" i="79" s="1"/>
  <c r="I25" i="79"/>
  <c r="P25" i="79" s="1"/>
  <c r="I17" i="79"/>
  <c r="P17" i="79" s="1"/>
  <c r="I1014" i="79"/>
  <c r="P1014" i="79" s="1"/>
  <c r="I107" i="79"/>
  <c r="P107" i="79" s="1"/>
  <c r="I112" i="79"/>
  <c r="P112" i="79" s="1"/>
  <c r="I80" i="79"/>
  <c r="P80" i="79" s="1"/>
  <c r="I48" i="79"/>
  <c r="P48" i="79" s="1"/>
  <c r="I111" i="79"/>
  <c r="P111" i="79" s="1"/>
  <c r="I87" i="79"/>
  <c r="P87" i="79" s="1"/>
  <c r="I79" i="79"/>
  <c r="P79" i="79" s="1"/>
  <c r="I71" i="79"/>
  <c r="P71" i="79" s="1"/>
  <c r="I63" i="79"/>
  <c r="P63" i="79" s="1"/>
  <c r="I55" i="79"/>
  <c r="P55" i="79" s="1"/>
  <c r="I47" i="79"/>
  <c r="P47" i="79" s="1"/>
  <c r="I39" i="79"/>
  <c r="P39" i="79" s="1"/>
  <c r="I31" i="79"/>
  <c r="P31" i="79" s="1"/>
  <c r="I23" i="79"/>
  <c r="P23" i="79" s="1"/>
  <c r="I83" i="79"/>
  <c r="P83" i="79" s="1"/>
  <c r="I88" i="79"/>
  <c r="P88" i="79" s="1"/>
  <c r="I56" i="79"/>
  <c r="P56" i="79" s="1"/>
  <c r="I24" i="79"/>
  <c r="P24" i="79" s="1"/>
  <c r="I110" i="79"/>
  <c r="P110" i="79" s="1"/>
  <c r="I94" i="79"/>
  <c r="P94" i="79" s="1"/>
  <c r="I86" i="79"/>
  <c r="P86" i="79" s="1"/>
  <c r="I78" i="79"/>
  <c r="P78" i="79" s="1"/>
  <c r="I70" i="79"/>
  <c r="P70" i="79" s="1"/>
  <c r="I62" i="79"/>
  <c r="P62" i="79" s="1"/>
  <c r="I54" i="79"/>
  <c r="P54" i="79" s="1"/>
  <c r="I46" i="79"/>
  <c r="P46" i="79" s="1"/>
  <c r="I38" i="79"/>
  <c r="P38" i="79" s="1"/>
  <c r="I30" i="79"/>
  <c r="P30" i="79" s="1"/>
  <c r="I22" i="79"/>
  <c r="P22" i="79" s="1"/>
  <c r="I99" i="79"/>
  <c r="P99" i="79" s="1"/>
  <c r="I104" i="79"/>
  <c r="P104" i="79" s="1"/>
  <c r="I72" i="79"/>
  <c r="P72" i="79" s="1"/>
  <c r="I40" i="79"/>
  <c r="P40" i="79" s="1"/>
  <c r="I103" i="79"/>
  <c r="P103" i="79" s="1"/>
  <c r="I102" i="79"/>
  <c r="P102" i="79" s="1"/>
  <c r="I101" i="79"/>
  <c r="P101" i="79" s="1"/>
  <c r="I93" i="79"/>
  <c r="P93" i="79" s="1"/>
  <c r="I85" i="79"/>
  <c r="P85" i="79" s="1"/>
  <c r="I77" i="79"/>
  <c r="P77" i="79" s="1"/>
  <c r="I69" i="79"/>
  <c r="P69" i="79" s="1"/>
  <c r="I61" i="79"/>
  <c r="P61" i="79" s="1"/>
  <c r="I53" i="79"/>
  <c r="P53" i="79" s="1"/>
  <c r="I45" i="79"/>
  <c r="P45" i="79" s="1"/>
  <c r="I37" i="79"/>
  <c r="P37" i="79" s="1"/>
  <c r="I29" i="79"/>
  <c r="P29" i="79" s="1"/>
  <c r="I21" i="79"/>
  <c r="P21" i="79" s="1"/>
  <c r="I91" i="79"/>
  <c r="P91" i="79" s="1"/>
  <c r="I96" i="79"/>
  <c r="P96" i="79" s="1"/>
  <c r="I64" i="79"/>
  <c r="P64" i="79" s="1"/>
  <c r="I32" i="79"/>
  <c r="P32" i="79" s="1"/>
  <c r="I95" i="79"/>
  <c r="P95" i="79" s="1"/>
  <c r="I109" i="79"/>
  <c r="P109" i="79" s="1"/>
  <c r="I108" i="79"/>
  <c r="P108" i="79" s="1"/>
  <c r="I100" i="79"/>
  <c r="P100" i="79" s="1"/>
  <c r="I92" i="79"/>
  <c r="P92" i="79" s="1"/>
  <c r="I84" i="79"/>
  <c r="P84" i="79" s="1"/>
  <c r="I76" i="79"/>
  <c r="P76" i="79" s="1"/>
  <c r="I68" i="79"/>
  <c r="P68" i="79" s="1"/>
  <c r="I60" i="79"/>
  <c r="P60" i="79" s="1"/>
  <c r="I52" i="79"/>
  <c r="P52" i="79" s="1"/>
  <c r="I44" i="79"/>
  <c r="P44" i="79" s="1"/>
  <c r="I36" i="79"/>
  <c r="P36" i="79" s="1"/>
  <c r="I28" i="79"/>
  <c r="P28" i="79" s="1"/>
  <c r="I20" i="79"/>
  <c r="P20" i="79" s="1"/>
  <c r="Q15" i="79" l="1"/>
  <c r="C75" i="90"/>
  <c r="Q84" i="79"/>
  <c r="S84" i="79"/>
  <c r="R84" i="79"/>
  <c r="Q1014" i="79"/>
  <c r="R1014" i="79"/>
  <c r="S1014" i="79"/>
  <c r="Q28" i="79"/>
  <c r="R28" i="79"/>
  <c r="S28" i="79"/>
  <c r="Q32" i="79"/>
  <c r="S32" i="79"/>
  <c r="R32" i="79"/>
  <c r="Q53" i="79"/>
  <c r="R53" i="79"/>
  <c r="S53" i="79"/>
  <c r="Q103" i="79"/>
  <c r="R103" i="79"/>
  <c r="S103" i="79"/>
  <c r="Q46" i="79"/>
  <c r="S46" i="79"/>
  <c r="R46" i="79"/>
  <c r="Q24" i="79"/>
  <c r="R24" i="79"/>
  <c r="S24" i="79"/>
  <c r="Q55" i="79"/>
  <c r="R55" i="79"/>
  <c r="S55" i="79"/>
  <c r="Q112" i="79"/>
  <c r="R112" i="79"/>
  <c r="S112" i="79"/>
  <c r="Q57" i="79"/>
  <c r="S57" i="79"/>
  <c r="R57" i="79"/>
  <c r="Q66" i="79"/>
  <c r="S66" i="79"/>
  <c r="R66" i="79"/>
  <c r="Q18" i="79"/>
  <c r="S18" i="79"/>
  <c r="R18" i="79"/>
  <c r="Q69" i="79"/>
  <c r="S69" i="79"/>
  <c r="R69" i="79"/>
  <c r="Q73" i="79"/>
  <c r="S73" i="79"/>
  <c r="R73" i="79"/>
  <c r="Q68" i="79"/>
  <c r="R68" i="79"/>
  <c r="S68" i="79"/>
  <c r="Q76" i="79"/>
  <c r="R76" i="79"/>
  <c r="S76" i="79"/>
  <c r="Q64" i="79"/>
  <c r="R64" i="79"/>
  <c r="S64" i="79"/>
  <c r="Q61" i="79"/>
  <c r="S61" i="79"/>
  <c r="R61" i="79"/>
  <c r="Q40" i="79"/>
  <c r="R40" i="79"/>
  <c r="S40" i="79"/>
  <c r="Q54" i="79"/>
  <c r="S54" i="79"/>
  <c r="R54" i="79"/>
  <c r="Q56" i="79"/>
  <c r="R56" i="79"/>
  <c r="S56" i="79"/>
  <c r="Q63" i="79"/>
  <c r="S63" i="79"/>
  <c r="R63" i="79"/>
  <c r="Q107" i="79"/>
  <c r="S107" i="79"/>
  <c r="R107" i="79"/>
  <c r="Q65" i="79"/>
  <c r="R65" i="79"/>
  <c r="S65" i="79"/>
  <c r="Q74" i="79"/>
  <c r="R74" i="79"/>
  <c r="S74" i="79"/>
  <c r="Q26" i="79"/>
  <c r="S26" i="79"/>
  <c r="R26" i="79"/>
  <c r="Q35" i="79"/>
  <c r="R35" i="79"/>
  <c r="S35" i="79"/>
  <c r="Q72" i="79"/>
  <c r="S72" i="79"/>
  <c r="R72" i="79"/>
  <c r="Q90" i="79"/>
  <c r="S90" i="79"/>
  <c r="R90" i="79"/>
  <c r="Q91" i="79"/>
  <c r="R91" i="79"/>
  <c r="S91" i="79"/>
  <c r="Q83" i="79"/>
  <c r="R83" i="79"/>
  <c r="S83" i="79"/>
  <c r="Q106" i="79"/>
  <c r="R106" i="79"/>
  <c r="S106" i="79"/>
  <c r="Q42" i="79"/>
  <c r="R42" i="79"/>
  <c r="S42" i="79"/>
  <c r="Q67" i="79"/>
  <c r="R67" i="79"/>
  <c r="S67" i="79"/>
  <c r="Q36" i="79"/>
  <c r="S36" i="79"/>
  <c r="R36" i="79"/>
  <c r="Q100" i="79"/>
  <c r="R100" i="79"/>
  <c r="S100" i="79"/>
  <c r="Q21" i="79"/>
  <c r="S21" i="79"/>
  <c r="R21" i="79"/>
  <c r="Q85" i="79"/>
  <c r="S85" i="79"/>
  <c r="R85" i="79"/>
  <c r="Q99" i="79"/>
  <c r="S99" i="79"/>
  <c r="R99" i="79"/>
  <c r="Q78" i="79"/>
  <c r="S78" i="79"/>
  <c r="R78" i="79"/>
  <c r="Q23" i="79"/>
  <c r="R23" i="79"/>
  <c r="S23" i="79"/>
  <c r="Q87" i="79"/>
  <c r="R87" i="79"/>
  <c r="S87" i="79"/>
  <c r="Q25" i="79"/>
  <c r="R25" i="79"/>
  <c r="S25" i="79"/>
  <c r="Q89" i="79"/>
  <c r="R89" i="79"/>
  <c r="S89" i="79"/>
  <c r="Q27" i="79"/>
  <c r="R27" i="79"/>
  <c r="S27" i="79"/>
  <c r="Q50" i="79"/>
  <c r="S50" i="79"/>
  <c r="R50" i="79"/>
  <c r="Q19" i="79"/>
  <c r="R19" i="79"/>
  <c r="S19" i="79"/>
  <c r="Q96" i="79"/>
  <c r="S96" i="79"/>
  <c r="R96" i="79"/>
  <c r="Q71" i="79"/>
  <c r="S71" i="79"/>
  <c r="R71" i="79"/>
  <c r="Q92" i="79"/>
  <c r="S92" i="79"/>
  <c r="R92" i="79"/>
  <c r="Q70" i="79"/>
  <c r="S70" i="79"/>
  <c r="R70" i="79"/>
  <c r="Q17" i="79"/>
  <c r="R17" i="79"/>
  <c r="S17" i="79"/>
  <c r="Q44" i="79"/>
  <c r="S44" i="79"/>
  <c r="R44" i="79"/>
  <c r="Q29" i="79"/>
  <c r="R29" i="79"/>
  <c r="S29" i="79"/>
  <c r="Q93" i="79"/>
  <c r="S93" i="79"/>
  <c r="R93" i="79"/>
  <c r="Q22" i="79"/>
  <c r="R22" i="79"/>
  <c r="S22" i="79"/>
  <c r="Q86" i="79"/>
  <c r="R86" i="79"/>
  <c r="S86" i="79"/>
  <c r="Q31" i="79"/>
  <c r="R31" i="79"/>
  <c r="S31" i="79"/>
  <c r="Q111" i="79"/>
  <c r="S111" i="79"/>
  <c r="R111" i="79"/>
  <c r="Q33" i="79"/>
  <c r="R33" i="79"/>
  <c r="S33" i="79"/>
  <c r="Q97" i="79"/>
  <c r="R97" i="79"/>
  <c r="S97" i="79"/>
  <c r="Q43" i="79"/>
  <c r="S43" i="79"/>
  <c r="R43" i="79"/>
  <c r="Q58" i="79"/>
  <c r="S58" i="79"/>
  <c r="R58" i="79"/>
  <c r="Q88" i="79"/>
  <c r="S88" i="79"/>
  <c r="R88" i="79"/>
  <c r="Q51" i="79"/>
  <c r="S51" i="79"/>
  <c r="R51" i="79"/>
  <c r="Q77" i="79"/>
  <c r="S77" i="79"/>
  <c r="R77" i="79"/>
  <c r="Q79" i="79"/>
  <c r="S79" i="79"/>
  <c r="R79" i="79"/>
  <c r="Q108" i="79"/>
  <c r="R108" i="79"/>
  <c r="S108" i="79"/>
  <c r="Q109" i="79"/>
  <c r="R109" i="79"/>
  <c r="S109" i="79"/>
  <c r="Q37" i="79"/>
  <c r="R37" i="79"/>
  <c r="S37" i="79"/>
  <c r="Q30" i="79"/>
  <c r="S30" i="79"/>
  <c r="R30" i="79"/>
  <c r="Q94" i="79"/>
  <c r="S94" i="79"/>
  <c r="R94" i="79"/>
  <c r="Q39" i="79"/>
  <c r="R39" i="79"/>
  <c r="S39" i="79"/>
  <c r="Q48" i="79"/>
  <c r="R48" i="79"/>
  <c r="S48" i="79"/>
  <c r="Q41" i="79"/>
  <c r="S41" i="79"/>
  <c r="R41" i="79"/>
  <c r="Q105" i="79"/>
  <c r="S105" i="79"/>
  <c r="R105" i="79"/>
  <c r="Q59" i="79"/>
  <c r="S59" i="79"/>
  <c r="R59" i="79"/>
  <c r="Q82" i="79"/>
  <c r="S82" i="79"/>
  <c r="R82" i="79"/>
  <c r="Q20" i="79"/>
  <c r="S20" i="79"/>
  <c r="R20" i="79"/>
  <c r="Q62" i="79"/>
  <c r="S62" i="79"/>
  <c r="R62" i="79"/>
  <c r="Q34" i="79"/>
  <c r="R34" i="79"/>
  <c r="S34" i="79"/>
  <c r="Q104" i="79"/>
  <c r="S104" i="79"/>
  <c r="R104" i="79"/>
  <c r="Q81" i="79"/>
  <c r="R81" i="79"/>
  <c r="S81" i="79"/>
  <c r="Q52" i="79"/>
  <c r="S52" i="79"/>
  <c r="R52" i="79"/>
  <c r="Q101" i="79"/>
  <c r="R101" i="79"/>
  <c r="S101" i="79"/>
  <c r="Q60" i="79"/>
  <c r="R60" i="79"/>
  <c r="S60" i="79"/>
  <c r="Q95" i="79"/>
  <c r="R95" i="79"/>
  <c r="S95" i="79"/>
  <c r="Q45" i="79"/>
  <c r="R45" i="79"/>
  <c r="S45" i="79"/>
  <c r="Q102" i="79"/>
  <c r="R102" i="79"/>
  <c r="S102" i="79"/>
  <c r="Q38" i="79"/>
  <c r="R38" i="79"/>
  <c r="S38" i="79"/>
  <c r="Q110" i="79"/>
  <c r="S110" i="79"/>
  <c r="R110" i="79"/>
  <c r="Q47" i="79"/>
  <c r="R47" i="79"/>
  <c r="S47" i="79"/>
  <c r="Q80" i="79"/>
  <c r="R80" i="79"/>
  <c r="S80" i="79"/>
  <c r="Q49" i="79"/>
  <c r="R49" i="79"/>
  <c r="S49" i="79"/>
  <c r="Q113" i="79"/>
  <c r="R113" i="79"/>
  <c r="S113" i="79"/>
  <c r="Q75" i="79"/>
  <c r="S75" i="79"/>
  <c r="R75" i="79"/>
  <c r="Q98" i="79"/>
  <c r="R98" i="79"/>
  <c r="S98" i="79"/>
  <c r="G6" i="79"/>
  <c r="H75" i="90" l="1"/>
  <c r="T75" i="90" s="1"/>
  <c r="G8" i="79"/>
  <c r="G7" i="79" s="1"/>
  <c r="A16" i="79"/>
  <c r="A17" i="79" l="1"/>
  <c r="A60" i="73"/>
  <c r="A61" i="73" s="1"/>
  <c r="A62" i="73" s="1"/>
  <c r="A63" i="73" s="1"/>
  <c r="A64" i="73" s="1"/>
  <c r="A65" i="73" s="1"/>
  <c r="A66" i="73" s="1"/>
  <c r="A67" i="73" s="1"/>
  <c r="A68" i="73" s="1"/>
  <c r="A69" i="73" s="1"/>
  <c r="A70" i="73" s="1"/>
  <c r="A71" i="73" s="1"/>
  <c r="A72" i="73" s="1"/>
  <c r="A73" i="73" s="1"/>
  <c r="A74" i="73" s="1"/>
  <c r="A75" i="73" s="1"/>
  <c r="A76" i="73" s="1"/>
  <c r="A77" i="73" s="1"/>
  <c r="A78" i="73" s="1"/>
  <c r="A79" i="73" s="1"/>
  <c r="A80" i="73" s="1"/>
  <c r="A81" i="73" s="1"/>
  <c r="A82" i="73" s="1"/>
  <c r="A83" i="73" s="1"/>
  <c r="A84" i="73" s="1"/>
  <c r="A85" i="73" s="1"/>
  <c r="A86" i="73" s="1"/>
  <c r="A87" i="73" s="1"/>
  <c r="A88" i="73" s="1"/>
  <c r="A89" i="73" s="1"/>
  <c r="A90" i="73" s="1"/>
  <c r="A91" i="73" s="1"/>
  <c r="A92" i="73" s="1"/>
  <c r="A93" i="73" s="1"/>
  <c r="A94" i="73" s="1"/>
  <c r="A95" i="73" s="1"/>
  <c r="A96" i="73" s="1"/>
  <c r="A97" i="73" s="1"/>
  <c r="A98" i="73" s="1"/>
  <c r="A99" i="73" s="1"/>
  <c r="A100" i="73" s="1"/>
  <c r="A101" i="73" s="1"/>
  <c r="A102" i="73" s="1"/>
  <c r="A103" i="73" s="1"/>
  <c r="A104" i="73" s="1"/>
  <c r="A105" i="73" s="1"/>
  <c r="A106" i="73" s="1"/>
  <c r="A107" i="73" s="1"/>
  <c r="A108" i="73" s="1"/>
  <c r="A109" i="73" s="1"/>
  <c r="A110" i="73" s="1"/>
  <c r="A111" i="73" s="1"/>
  <c r="A112" i="73" s="1"/>
  <c r="A113" i="73" s="1"/>
  <c r="A114" i="73" s="1"/>
  <c r="A115" i="73" s="1"/>
  <c r="A116" i="73" s="1"/>
  <c r="A117" i="73" s="1"/>
  <c r="A118" i="73" s="1"/>
  <c r="A119" i="73" s="1"/>
  <c r="A120" i="73" s="1"/>
  <c r="A121" i="73" s="1"/>
  <c r="A122" i="73" s="1"/>
  <c r="A123" i="73" s="1"/>
  <c r="A124" i="73" s="1"/>
  <c r="A125" i="73" s="1"/>
  <c r="A126" i="73" s="1"/>
  <c r="A127" i="73" s="1"/>
  <c r="A128" i="73" s="1"/>
  <c r="A129" i="73" s="1"/>
  <c r="A130" i="73" s="1"/>
  <c r="A131" i="73" s="1"/>
  <c r="A132" i="73" s="1"/>
  <c r="A133" i="73" s="1"/>
  <c r="A134" i="73" s="1"/>
  <c r="A135" i="73" s="1"/>
  <c r="A136" i="73" s="1"/>
  <c r="A137" i="73" s="1"/>
  <c r="A138" i="73" s="1"/>
  <c r="A139" i="73" s="1"/>
  <c r="A140" i="73" s="1"/>
  <c r="A141" i="73" s="1"/>
  <c r="A142" i="73" s="1"/>
  <c r="A143" i="73" s="1"/>
  <c r="A144" i="73" s="1"/>
  <c r="A145" i="73" s="1"/>
  <c r="A146" i="73" s="1"/>
  <c r="A147" i="73" s="1"/>
  <c r="A148" i="73" s="1"/>
  <c r="A149" i="73" s="1"/>
  <c r="A150" i="73" s="1"/>
  <c r="A151" i="73" s="1"/>
  <c r="A152" i="73" s="1"/>
  <c r="A153" i="73" s="1"/>
  <c r="A154" i="73" s="1"/>
  <c r="A155" i="73" s="1"/>
  <c r="A156" i="73" s="1"/>
  <c r="A157" i="73" s="1"/>
  <c r="A158" i="73" s="1"/>
  <c r="A159" i="73" s="1"/>
  <c r="A160" i="73" s="1"/>
  <c r="A161" i="73" s="1"/>
  <c r="A162" i="73" s="1"/>
  <c r="A163" i="73" s="1"/>
  <c r="A164" i="73" s="1"/>
  <c r="A165" i="73" s="1"/>
  <c r="A166" i="73" s="1"/>
  <c r="A167" i="73" s="1"/>
  <c r="A168" i="73" s="1"/>
  <c r="A169" i="73" s="1"/>
  <c r="A170" i="73" s="1"/>
  <c r="A171" i="73" s="1"/>
  <c r="A172" i="73" s="1"/>
  <c r="A173" i="73" s="1"/>
  <c r="A174" i="73" s="1"/>
  <c r="A175" i="73" s="1"/>
  <c r="A176" i="73" s="1"/>
  <c r="A177" i="73" s="1"/>
  <c r="A178" i="73" s="1"/>
  <c r="A179" i="73" s="1"/>
  <c r="A180" i="73" s="1"/>
  <c r="A181" i="73" s="1"/>
  <c r="A182" i="73" s="1"/>
  <c r="A183" i="73" s="1"/>
  <c r="A184" i="73" s="1"/>
  <c r="A185" i="73" s="1"/>
  <c r="A186" i="73" s="1"/>
  <c r="A187" i="73" s="1"/>
  <c r="A188" i="73" s="1"/>
  <c r="A189" i="73" s="1"/>
  <c r="A190" i="73" s="1"/>
  <c r="A191" i="73" s="1"/>
  <c r="A192" i="73" s="1"/>
  <c r="A193" i="73" s="1"/>
  <c r="A194" i="73" s="1"/>
  <c r="A195" i="73" s="1"/>
  <c r="A196" i="73" s="1"/>
  <c r="A197" i="73" s="1"/>
  <c r="A198" i="73" s="1"/>
  <c r="A199" i="73" s="1"/>
  <c r="A200" i="73" s="1"/>
  <c r="A201" i="73" s="1"/>
  <c r="A202" i="73" s="1"/>
  <c r="A203" i="73" s="1"/>
  <c r="A204" i="73" s="1"/>
  <c r="A205" i="73" s="1"/>
  <c r="A206" i="73" s="1"/>
  <c r="A207" i="73" s="1"/>
  <c r="A208" i="73" s="1"/>
  <c r="A209" i="73" s="1"/>
  <c r="A210" i="73" s="1"/>
  <c r="A211" i="73" s="1"/>
  <c r="A212" i="73" s="1"/>
  <c r="A213" i="73" s="1"/>
  <c r="A214" i="73" s="1"/>
  <c r="A215" i="73" s="1"/>
  <c r="A216" i="73" s="1"/>
  <c r="A217" i="73" s="1"/>
  <c r="A218" i="73" s="1"/>
  <c r="A219" i="73" s="1"/>
  <c r="A220" i="73" s="1"/>
  <c r="A221" i="73" s="1"/>
  <c r="A222" i="73" s="1"/>
  <c r="A223" i="73" s="1"/>
  <c r="A224" i="73" s="1"/>
  <c r="A225" i="73" s="1"/>
  <c r="A226" i="73" s="1"/>
  <c r="A227" i="73" s="1"/>
  <c r="A228" i="73" s="1"/>
  <c r="A229" i="73" s="1"/>
  <c r="A230" i="73" s="1"/>
  <c r="A231" i="73" s="1"/>
  <c r="A232" i="73" s="1"/>
  <c r="A233" i="73" s="1"/>
  <c r="A234" i="73" s="1"/>
  <c r="A235" i="73" s="1"/>
  <c r="A236" i="73" s="1"/>
  <c r="A237" i="73" s="1"/>
  <c r="A238" i="73" s="1"/>
  <c r="A239" i="73" s="1"/>
  <c r="A240" i="73" s="1"/>
  <c r="A241" i="73" s="1"/>
  <c r="A242" i="73" s="1"/>
  <c r="A243" i="73" s="1"/>
  <c r="A244" i="73" s="1"/>
  <c r="A245" i="73" s="1"/>
  <c r="A246" i="73" s="1"/>
  <c r="A247" i="73" s="1"/>
  <c r="A248" i="73" s="1"/>
  <c r="A249" i="73" s="1"/>
  <c r="A250" i="73" s="1"/>
  <c r="A251" i="73" s="1"/>
  <c r="A252" i="73" s="1"/>
  <c r="A253" i="73" s="1"/>
  <c r="A254" i="73" s="1"/>
  <c r="A255" i="73" s="1"/>
  <c r="A256" i="73" s="1"/>
  <c r="A257" i="73" s="1"/>
  <c r="A258" i="73" s="1"/>
  <c r="A259" i="73" s="1"/>
  <c r="A260" i="73" s="1"/>
  <c r="A261" i="73" s="1"/>
  <c r="A262" i="73" s="1"/>
  <c r="A263" i="73" s="1"/>
  <c r="A264" i="73" s="1"/>
  <c r="A265" i="73" s="1"/>
  <c r="A266" i="73" s="1"/>
  <c r="A267" i="73" s="1"/>
  <c r="A268" i="73" s="1"/>
  <c r="A269" i="73" s="1"/>
  <c r="A270" i="73" s="1"/>
  <c r="A271" i="73" s="1"/>
  <c r="A272" i="73" s="1"/>
  <c r="A273" i="73" s="1"/>
  <c r="A274" i="73" s="1"/>
  <c r="A275" i="73" s="1"/>
  <c r="A276" i="73" s="1"/>
  <c r="A277" i="73" s="1"/>
  <c r="A278" i="73" s="1"/>
  <c r="A279" i="73" s="1"/>
  <c r="A280" i="73" s="1"/>
  <c r="A281" i="73" s="1"/>
  <c r="A282" i="73" s="1"/>
  <c r="A283" i="73" s="1"/>
  <c r="A284" i="73" s="1"/>
  <c r="A285" i="73" s="1"/>
  <c r="A286" i="73" s="1"/>
  <c r="A287" i="73" s="1"/>
  <c r="A288" i="73" s="1"/>
  <c r="A289" i="73" s="1"/>
  <c r="A290" i="73" s="1"/>
  <c r="A291" i="73" s="1"/>
  <c r="A292" i="73" s="1"/>
  <c r="A293" i="73" s="1"/>
  <c r="A294" i="73" s="1"/>
  <c r="A295" i="73" s="1"/>
  <c r="A296" i="73" s="1"/>
  <c r="A297" i="73" s="1"/>
  <c r="A298" i="73" s="1"/>
  <c r="A299" i="73" s="1"/>
  <c r="A300" i="73" s="1"/>
  <c r="A301" i="73" s="1"/>
  <c r="A302" i="73" s="1"/>
  <c r="A303" i="73" s="1"/>
  <c r="A304" i="73" s="1"/>
  <c r="A305" i="73" s="1"/>
  <c r="A306" i="73" s="1"/>
  <c r="A307" i="73" s="1"/>
  <c r="A308" i="73" s="1"/>
  <c r="A309" i="73" s="1"/>
  <c r="A310" i="73" s="1"/>
  <c r="A311" i="73" s="1"/>
  <c r="A312" i="73" s="1"/>
  <c r="A313" i="73" s="1"/>
  <c r="A314" i="73" s="1"/>
  <c r="A315" i="73" s="1"/>
  <c r="A316" i="73" s="1"/>
  <c r="A317" i="73" s="1"/>
  <c r="A318" i="73" s="1"/>
  <c r="A319" i="73" s="1"/>
  <c r="A320" i="73" s="1"/>
  <c r="A321" i="73" s="1"/>
  <c r="A322" i="73" s="1"/>
  <c r="A323" i="73" s="1"/>
  <c r="A324" i="73" s="1"/>
  <c r="A325" i="73" s="1"/>
  <c r="A326" i="73" s="1"/>
  <c r="A327" i="73" s="1"/>
  <c r="A328" i="73" s="1"/>
  <c r="A329" i="73" s="1"/>
  <c r="A330" i="73" s="1"/>
  <c r="A331" i="73" s="1"/>
  <c r="A332" i="73" s="1"/>
  <c r="A333" i="73" s="1"/>
  <c r="A334" i="73" s="1"/>
  <c r="A335" i="73" s="1"/>
  <c r="A336" i="73" s="1"/>
  <c r="A337" i="73" s="1"/>
  <c r="A338" i="73" s="1"/>
  <c r="A339" i="73" s="1"/>
  <c r="A340" i="73" s="1"/>
  <c r="A341" i="73" s="1"/>
  <c r="A342" i="73" s="1"/>
  <c r="A343" i="73" s="1"/>
  <c r="A344" i="73" s="1"/>
  <c r="A345" i="73" s="1"/>
  <c r="A346" i="73" s="1"/>
  <c r="A347" i="73" s="1"/>
  <c r="A348" i="73" s="1"/>
  <c r="A349" i="73" s="1"/>
  <c r="A350" i="73" s="1"/>
  <c r="A351" i="73" s="1"/>
  <c r="A352" i="73" s="1"/>
  <c r="A353" i="73" s="1"/>
  <c r="A354" i="73" s="1"/>
  <c r="A355" i="73" s="1"/>
  <c r="A356" i="73" s="1"/>
  <c r="A357" i="73" s="1"/>
  <c r="A358" i="73" s="1"/>
  <c r="A359" i="73" s="1"/>
  <c r="A360" i="73" s="1"/>
  <c r="A361" i="73" s="1"/>
  <c r="A362" i="73" s="1"/>
  <c r="A363" i="73" s="1"/>
  <c r="A364" i="73" s="1"/>
  <c r="A365" i="73" s="1"/>
  <c r="A366" i="73" s="1"/>
  <c r="A367" i="73" s="1"/>
  <c r="A368" i="73" s="1"/>
  <c r="A369" i="73" s="1"/>
  <c r="A370" i="73" s="1"/>
  <c r="A371" i="73" s="1"/>
  <c r="A372" i="73" s="1"/>
  <c r="A373" i="73" s="1"/>
  <c r="A374" i="73" s="1"/>
  <c r="A375" i="73" s="1"/>
  <c r="A376" i="73" s="1"/>
  <c r="A377" i="73" s="1"/>
  <c r="A378" i="73" s="1"/>
  <c r="A379" i="73" s="1"/>
  <c r="A380" i="73" s="1"/>
  <c r="A381" i="73" s="1"/>
  <c r="A382" i="73" s="1"/>
  <c r="A383" i="73" s="1"/>
  <c r="A384" i="73" s="1"/>
  <c r="A385" i="73" s="1"/>
  <c r="A386" i="73" s="1"/>
  <c r="A387" i="73" s="1"/>
  <c r="A388" i="73" s="1"/>
  <c r="A389" i="73" s="1"/>
  <c r="A390" i="73" s="1"/>
  <c r="A391" i="73" s="1"/>
  <c r="A392" i="73" s="1"/>
  <c r="A393" i="73" s="1"/>
  <c r="A394" i="73" s="1"/>
  <c r="A395" i="73" s="1"/>
  <c r="A396" i="73" s="1"/>
  <c r="A397" i="73" s="1"/>
  <c r="A398" i="73" s="1"/>
  <c r="A399" i="73" s="1"/>
  <c r="A400" i="73" s="1"/>
  <c r="A401" i="73" s="1"/>
  <c r="A402" i="73" s="1"/>
  <c r="A403" i="73" s="1"/>
  <c r="A404" i="73" s="1"/>
  <c r="A405" i="73" s="1"/>
  <c r="A406" i="73" s="1"/>
  <c r="A407" i="73" s="1"/>
  <c r="A408" i="73" s="1"/>
  <c r="A409" i="73" s="1"/>
  <c r="A410" i="73" s="1"/>
  <c r="A411" i="73" s="1"/>
  <c r="A412" i="73" s="1"/>
  <c r="A413" i="73" s="1"/>
  <c r="A414" i="73" s="1"/>
  <c r="A415" i="73" s="1"/>
  <c r="A416" i="73" s="1"/>
  <c r="A417" i="73" s="1"/>
  <c r="A418" i="73" s="1"/>
  <c r="A419" i="73" s="1"/>
  <c r="A420" i="73" s="1"/>
  <c r="A421" i="73" s="1"/>
  <c r="A422" i="73" s="1"/>
  <c r="A423" i="73" s="1"/>
  <c r="A424" i="73" s="1"/>
  <c r="A425" i="73" s="1"/>
  <c r="A426" i="73" s="1"/>
  <c r="A427" i="73" s="1"/>
  <c r="A428" i="73" s="1"/>
  <c r="A429" i="73" s="1"/>
  <c r="A430" i="73" s="1"/>
  <c r="A431" i="73" s="1"/>
  <c r="A432" i="73" s="1"/>
  <c r="A433" i="73" s="1"/>
  <c r="A434" i="73" s="1"/>
  <c r="A435" i="73" s="1"/>
  <c r="A436" i="73" s="1"/>
  <c r="A437" i="73" s="1"/>
  <c r="A438" i="73" s="1"/>
  <c r="A439" i="73" s="1"/>
  <c r="A440" i="73" s="1"/>
  <c r="A441" i="73" s="1"/>
  <c r="A442" i="73" s="1"/>
  <c r="A443" i="73" s="1"/>
  <c r="A444" i="73" s="1"/>
  <c r="A445" i="73" s="1"/>
  <c r="A446" i="73" s="1"/>
  <c r="A447" i="73" s="1"/>
  <c r="A448" i="73" s="1"/>
  <c r="A449" i="73" s="1"/>
  <c r="A450" i="73" s="1"/>
  <c r="A451" i="73" s="1"/>
  <c r="A452" i="73" s="1"/>
  <c r="A453" i="73" s="1"/>
  <c r="A454" i="73" s="1"/>
  <c r="A455" i="73" s="1"/>
  <c r="A456" i="73" s="1"/>
  <c r="A457" i="73" s="1"/>
  <c r="A458" i="73" s="1"/>
  <c r="A459" i="73" s="1"/>
  <c r="A460" i="73" s="1"/>
  <c r="A461" i="73" s="1"/>
  <c r="A462" i="73" s="1"/>
  <c r="A463" i="73" s="1"/>
  <c r="A464" i="73" s="1"/>
  <c r="A465" i="73" s="1"/>
  <c r="A466" i="73" s="1"/>
  <c r="A467" i="73" s="1"/>
  <c r="A468" i="73" s="1"/>
  <c r="A469" i="73" s="1"/>
  <c r="A470" i="73" s="1"/>
  <c r="A471" i="73" s="1"/>
  <c r="A472" i="73" s="1"/>
  <c r="A473" i="73" s="1"/>
  <c r="A474" i="73" s="1"/>
  <c r="A475" i="73" s="1"/>
  <c r="A476" i="73" s="1"/>
  <c r="A477" i="73" s="1"/>
  <c r="A478" i="73" s="1"/>
  <c r="A479" i="73" s="1"/>
  <c r="A480" i="73" s="1"/>
  <c r="A481" i="73" s="1"/>
  <c r="A482" i="73" s="1"/>
  <c r="A483" i="73" s="1"/>
  <c r="A484" i="73" s="1"/>
  <c r="A485" i="73" s="1"/>
  <c r="A486" i="73" s="1"/>
  <c r="A487" i="73" s="1"/>
  <c r="A488" i="73" s="1"/>
  <c r="A489" i="73" s="1"/>
  <c r="A490" i="73" s="1"/>
  <c r="A491" i="73" s="1"/>
  <c r="A492" i="73" s="1"/>
  <c r="A493" i="73" s="1"/>
  <c r="A494" i="73" s="1"/>
  <c r="A495" i="73" s="1"/>
  <c r="A496" i="73" s="1"/>
  <c r="A497" i="73" s="1"/>
  <c r="A498" i="73" s="1"/>
  <c r="A499" i="73" s="1"/>
  <c r="A500" i="73" s="1"/>
  <c r="A501" i="73" s="1"/>
  <c r="A502" i="73" s="1"/>
  <c r="A503" i="73" s="1"/>
  <c r="A504" i="73" s="1"/>
  <c r="A505" i="73" s="1"/>
  <c r="A506" i="73" s="1"/>
  <c r="A507" i="73" s="1"/>
  <c r="A508" i="73" s="1"/>
  <c r="A509" i="73" s="1"/>
  <c r="A510" i="73" s="1"/>
  <c r="A511" i="73" s="1"/>
  <c r="A512" i="73" s="1"/>
  <c r="A513" i="73" s="1"/>
  <c r="A514" i="73" s="1"/>
  <c r="A515" i="73" s="1"/>
  <c r="A516" i="73" s="1"/>
  <c r="A517" i="73" s="1"/>
  <c r="A518" i="73" s="1"/>
  <c r="A519" i="73" s="1"/>
  <c r="A520" i="73" s="1"/>
  <c r="A521" i="73" s="1"/>
  <c r="A522" i="73" s="1"/>
  <c r="A523" i="73" s="1"/>
  <c r="A524" i="73" s="1"/>
  <c r="A525" i="73" s="1"/>
  <c r="A526" i="73" s="1"/>
  <c r="A527" i="73" s="1"/>
  <c r="A528" i="73" s="1"/>
  <c r="A529" i="73" s="1"/>
  <c r="A530" i="73" s="1"/>
  <c r="A531" i="73" s="1"/>
  <c r="A532" i="73" s="1"/>
  <c r="A533" i="73" s="1"/>
  <c r="A534" i="73" s="1"/>
  <c r="A535" i="73" s="1"/>
  <c r="A536" i="73" s="1"/>
  <c r="A537" i="73" s="1"/>
  <c r="A538" i="73" s="1"/>
  <c r="A539" i="73" s="1"/>
  <c r="A540" i="73" s="1"/>
  <c r="A541" i="73" s="1"/>
  <c r="A542" i="73" s="1"/>
  <c r="A543" i="73" s="1"/>
  <c r="A544" i="73" s="1"/>
  <c r="A545" i="73" s="1"/>
  <c r="A546" i="73" s="1"/>
  <c r="A547" i="73" s="1"/>
  <c r="A548" i="73" s="1"/>
  <c r="A549" i="73" s="1"/>
  <c r="A550" i="73" s="1"/>
  <c r="A551" i="73" s="1"/>
  <c r="A552" i="73" s="1"/>
  <c r="A553" i="73" s="1"/>
  <c r="A554" i="73" s="1"/>
  <c r="A555" i="73" s="1"/>
  <c r="A556" i="73" s="1"/>
  <c r="A557" i="73" s="1"/>
  <c r="A558" i="73" s="1"/>
  <c r="A559" i="73" s="1"/>
  <c r="A560" i="73" s="1"/>
  <c r="A561" i="73" s="1"/>
  <c r="A562" i="73" s="1"/>
  <c r="A563" i="73" s="1"/>
  <c r="A564" i="73" s="1"/>
  <c r="A565" i="73" s="1"/>
  <c r="A566" i="73" s="1"/>
  <c r="A567" i="73" s="1"/>
  <c r="A568" i="73" s="1"/>
  <c r="A569" i="73" s="1"/>
  <c r="A570" i="73" s="1"/>
  <c r="A571" i="73" s="1"/>
  <c r="A572" i="73" s="1"/>
  <c r="A573" i="73" s="1"/>
  <c r="A574" i="73" s="1"/>
  <c r="A575" i="73" s="1"/>
  <c r="A576" i="73" s="1"/>
  <c r="A577" i="73" s="1"/>
  <c r="A578" i="73" s="1"/>
  <c r="A579" i="73" s="1"/>
  <c r="A580" i="73" s="1"/>
  <c r="A581" i="73" s="1"/>
  <c r="A582" i="73" s="1"/>
  <c r="A583" i="73" s="1"/>
  <c r="A584" i="73" s="1"/>
  <c r="A585" i="73" s="1"/>
  <c r="A586" i="73" s="1"/>
  <c r="A587" i="73" s="1"/>
  <c r="A588" i="73" s="1"/>
  <c r="A589" i="73" s="1"/>
  <c r="A590" i="73" s="1"/>
  <c r="A591" i="73" s="1"/>
  <c r="A592" i="73" s="1"/>
  <c r="A593" i="73" s="1"/>
  <c r="A594" i="73" s="1"/>
  <c r="A595" i="73" s="1"/>
  <c r="A596" i="73" s="1"/>
  <c r="A597" i="73" s="1"/>
  <c r="A598" i="73" s="1"/>
  <c r="A599" i="73" s="1"/>
  <c r="A600" i="73" s="1"/>
  <c r="A601" i="73" s="1"/>
  <c r="A602" i="73" s="1"/>
  <c r="A603" i="73" s="1"/>
  <c r="A604" i="73" s="1"/>
  <c r="A605" i="73" s="1"/>
  <c r="A606" i="73" s="1"/>
  <c r="A607" i="73" s="1"/>
  <c r="A608" i="73" s="1"/>
  <c r="A609" i="73" s="1"/>
  <c r="A610" i="73" s="1"/>
  <c r="A611" i="73" s="1"/>
  <c r="A612" i="73" s="1"/>
  <c r="A613" i="73" s="1"/>
  <c r="A614" i="73" s="1"/>
  <c r="A615" i="73" s="1"/>
  <c r="A616" i="73" s="1"/>
  <c r="A617" i="73" s="1"/>
  <c r="A618" i="73" s="1"/>
  <c r="A619" i="73" s="1"/>
  <c r="A620" i="73" s="1"/>
  <c r="A621" i="73" s="1"/>
  <c r="A622" i="73" s="1"/>
  <c r="A623" i="73" s="1"/>
  <c r="A624" i="73" s="1"/>
  <c r="A625" i="73" s="1"/>
  <c r="A626" i="73" s="1"/>
  <c r="A627" i="73" s="1"/>
  <c r="A628" i="73" s="1"/>
  <c r="A629" i="73" s="1"/>
  <c r="A630" i="73" s="1"/>
  <c r="A631" i="73" s="1"/>
  <c r="A632" i="73" s="1"/>
  <c r="A633" i="73" s="1"/>
  <c r="A634" i="73" s="1"/>
  <c r="A635" i="73" s="1"/>
  <c r="A636" i="73" s="1"/>
  <c r="A637" i="73" s="1"/>
  <c r="A638" i="73" s="1"/>
  <c r="A639" i="73" s="1"/>
  <c r="A640" i="73" s="1"/>
  <c r="A641" i="73" s="1"/>
  <c r="A642" i="73" s="1"/>
  <c r="A643" i="73" s="1"/>
  <c r="A644" i="73" s="1"/>
  <c r="A645" i="73" s="1"/>
  <c r="A646" i="73" s="1"/>
  <c r="A647" i="73" s="1"/>
  <c r="A648" i="73" s="1"/>
  <c r="A649" i="73" s="1"/>
  <c r="A650" i="73" s="1"/>
  <c r="A651" i="73" s="1"/>
  <c r="A652" i="73" s="1"/>
  <c r="A653" i="73" s="1"/>
  <c r="A654" i="73" s="1"/>
  <c r="A655" i="73" s="1"/>
  <c r="A656" i="73" s="1"/>
  <c r="A657" i="73" s="1"/>
  <c r="A658" i="73" s="1"/>
  <c r="A659" i="73" s="1"/>
  <c r="A660" i="73" s="1"/>
  <c r="A661" i="73" s="1"/>
  <c r="A662" i="73" s="1"/>
  <c r="A663" i="73" s="1"/>
  <c r="A664" i="73" s="1"/>
  <c r="A665" i="73" s="1"/>
  <c r="A666" i="73" s="1"/>
  <c r="A667" i="73" s="1"/>
  <c r="A668" i="73" s="1"/>
  <c r="A669" i="73" s="1"/>
  <c r="A670" i="73" s="1"/>
  <c r="A671" i="73" s="1"/>
  <c r="A672" i="73" s="1"/>
  <c r="A673" i="73" s="1"/>
  <c r="A674" i="73" s="1"/>
  <c r="A675" i="73" s="1"/>
  <c r="A676" i="73" s="1"/>
  <c r="A677" i="73" s="1"/>
  <c r="A678" i="73" s="1"/>
  <c r="A679" i="73" s="1"/>
  <c r="A680" i="73" s="1"/>
  <c r="A681" i="73" s="1"/>
  <c r="A682" i="73" s="1"/>
  <c r="A683" i="73" s="1"/>
  <c r="A684" i="73" s="1"/>
  <c r="A685" i="73" s="1"/>
  <c r="A686" i="73" s="1"/>
  <c r="A687" i="73" s="1"/>
  <c r="A688" i="73" s="1"/>
  <c r="A689" i="73" s="1"/>
  <c r="A690" i="73" s="1"/>
  <c r="A691" i="73" s="1"/>
  <c r="A692" i="73" s="1"/>
  <c r="A693" i="73" s="1"/>
  <c r="A694" i="73" s="1"/>
  <c r="A695" i="73" s="1"/>
  <c r="A696" i="73" s="1"/>
  <c r="A697" i="73" s="1"/>
  <c r="A698" i="73" s="1"/>
  <c r="A699" i="73" s="1"/>
  <c r="A700" i="73" s="1"/>
  <c r="A701" i="73" s="1"/>
  <c r="A702" i="73" s="1"/>
  <c r="A703" i="73" s="1"/>
  <c r="A704" i="73" s="1"/>
  <c r="A705" i="73" s="1"/>
  <c r="A706" i="73" s="1"/>
  <c r="A707" i="73" s="1"/>
  <c r="A708" i="73" s="1"/>
  <c r="A709" i="73" s="1"/>
  <c r="A710" i="73" s="1"/>
  <c r="A711" i="73" s="1"/>
  <c r="A712" i="73" s="1"/>
  <c r="A713" i="73" s="1"/>
  <c r="A714" i="73" s="1"/>
  <c r="A715" i="73" s="1"/>
  <c r="A716" i="73" s="1"/>
  <c r="A717" i="73" s="1"/>
  <c r="A718" i="73" s="1"/>
  <c r="A719" i="73" s="1"/>
  <c r="A720" i="73" s="1"/>
  <c r="A721" i="73" s="1"/>
  <c r="A722" i="73" s="1"/>
  <c r="A723" i="73" s="1"/>
  <c r="A724" i="73" s="1"/>
  <c r="A725" i="73" s="1"/>
  <c r="A726" i="73" s="1"/>
  <c r="A727" i="73" s="1"/>
  <c r="A728" i="73" s="1"/>
  <c r="A729" i="73" s="1"/>
  <c r="A730" i="73" s="1"/>
  <c r="A731" i="73" s="1"/>
  <c r="A732" i="73" s="1"/>
  <c r="A733" i="73" s="1"/>
  <c r="A734" i="73" s="1"/>
  <c r="A735" i="73" s="1"/>
  <c r="A736" i="73" s="1"/>
  <c r="A737" i="73" s="1"/>
  <c r="A738" i="73" s="1"/>
  <c r="A739" i="73" s="1"/>
  <c r="A740" i="73" s="1"/>
  <c r="A741" i="73" s="1"/>
  <c r="A742" i="73" s="1"/>
  <c r="A743" i="73" s="1"/>
  <c r="A744" i="73" s="1"/>
  <c r="A745" i="73" s="1"/>
  <c r="A746" i="73" s="1"/>
  <c r="A747" i="73" s="1"/>
  <c r="A748" i="73" s="1"/>
  <c r="A749" i="73" s="1"/>
  <c r="A750" i="73" s="1"/>
  <c r="A751" i="73" s="1"/>
  <c r="A752" i="73" s="1"/>
  <c r="A753" i="73" s="1"/>
  <c r="A754" i="73" s="1"/>
  <c r="A755" i="73" s="1"/>
  <c r="A756" i="73" s="1"/>
  <c r="A757" i="73" s="1"/>
  <c r="A758" i="73" s="1"/>
  <c r="A759" i="73" s="1"/>
  <c r="A760" i="73" s="1"/>
  <c r="A761" i="73" s="1"/>
  <c r="A762" i="73" s="1"/>
  <c r="A763" i="73" s="1"/>
  <c r="A764" i="73" s="1"/>
  <c r="A765" i="73" s="1"/>
  <c r="A766" i="73" s="1"/>
  <c r="A767" i="73" s="1"/>
  <c r="A768" i="73" s="1"/>
  <c r="A769" i="73" s="1"/>
  <c r="A770" i="73" s="1"/>
  <c r="A771" i="73" s="1"/>
  <c r="A772" i="73" s="1"/>
  <c r="A773" i="73" s="1"/>
  <c r="A774" i="73" s="1"/>
  <c r="A775" i="73" s="1"/>
  <c r="A776" i="73" s="1"/>
  <c r="A777" i="73" s="1"/>
  <c r="A778" i="73" s="1"/>
  <c r="A779" i="73" s="1"/>
  <c r="A780" i="73" s="1"/>
  <c r="A781" i="73" s="1"/>
  <c r="A782" i="73" s="1"/>
  <c r="A783" i="73" s="1"/>
  <c r="A784" i="73" s="1"/>
  <c r="A785" i="73" s="1"/>
  <c r="A786" i="73" s="1"/>
  <c r="A787" i="73" s="1"/>
  <c r="A788" i="73" s="1"/>
  <c r="A789" i="73" s="1"/>
  <c r="A790" i="73" s="1"/>
  <c r="A791" i="73" s="1"/>
  <c r="A792" i="73" s="1"/>
  <c r="A793" i="73" s="1"/>
  <c r="A794" i="73" s="1"/>
  <c r="A795" i="73" s="1"/>
  <c r="A796" i="73" s="1"/>
  <c r="A797" i="73" s="1"/>
  <c r="A798" i="73" s="1"/>
  <c r="A799" i="73" s="1"/>
  <c r="A800" i="73" s="1"/>
  <c r="A801" i="73" s="1"/>
  <c r="A802" i="73" s="1"/>
  <c r="A803" i="73" s="1"/>
  <c r="A804" i="73" s="1"/>
  <c r="A805" i="73" s="1"/>
  <c r="A806" i="73" s="1"/>
  <c r="A807" i="73" s="1"/>
  <c r="A808" i="73" s="1"/>
  <c r="A809" i="73" s="1"/>
  <c r="A810" i="73" s="1"/>
  <c r="A811" i="73" s="1"/>
  <c r="A812" i="73" s="1"/>
  <c r="A813" i="73" s="1"/>
  <c r="A814" i="73" s="1"/>
  <c r="A815" i="73" s="1"/>
  <c r="A816" i="73" s="1"/>
  <c r="A817" i="73" s="1"/>
  <c r="A818" i="73" s="1"/>
  <c r="A819" i="73" s="1"/>
  <c r="A820" i="73" s="1"/>
  <c r="A821" i="73" s="1"/>
  <c r="A822" i="73" s="1"/>
  <c r="A823" i="73" s="1"/>
  <c r="A824" i="73" s="1"/>
  <c r="A825" i="73" s="1"/>
  <c r="A826" i="73" s="1"/>
  <c r="A827" i="73" s="1"/>
  <c r="A828" i="73" s="1"/>
  <c r="A829" i="73" s="1"/>
  <c r="A830" i="73" s="1"/>
  <c r="A831" i="73" s="1"/>
  <c r="A832" i="73" s="1"/>
  <c r="A833" i="73" s="1"/>
  <c r="A834" i="73" s="1"/>
  <c r="A835" i="73" s="1"/>
  <c r="A836" i="73" s="1"/>
  <c r="A837" i="73" s="1"/>
  <c r="A838" i="73" s="1"/>
  <c r="A839" i="73" s="1"/>
  <c r="A840" i="73" s="1"/>
  <c r="A841" i="73" s="1"/>
  <c r="A842" i="73" s="1"/>
  <c r="A843" i="73" s="1"/>
  <c r="A844" i="73" s="1"/>
  <c r="A845" i="73" s="1"/>
  <c r="A846" i="73" s="1"/>
  <c r="A847" i="73" s="1"/>
  <c r="A848" i="73" s="1"/>
  <c r="A849" i="73" s="1"/>
  <c r="A850" i="73" s="1"/>
  <c r="A851" i="73" s="1"/>
  <c r="A852" i="73" s="1"/>
  <c r="A853" i="73" s="1"/>
  <c r="A854" i="73" s="1"/>
  <c r="A855" i="73" s="1"/>
  <c r="A856" i="73" s="1"/>
  <c r="A857" i="73" s="1"/>
  <c r="A858" i="73" s="1"/>
  <c r="A859" i="73" s="1"/>
  <c r="A860" i="73" s="1"/>
  <c r="A861" i="73" s="1"/>
  <c r="A862" i="73" s="1"/>
  <c r="A863" i="73" s="1"/>
  <c r="A864" i="73" s="1"/>
  <c r="A865" i="73" s="1"/>
  <c r="A866" i="73" s="1"/>
  <c r="A867" i="73" s="1"/>
  <c r="A868" i="73" s="1"/>
  <c r="A869" i="73" s="1"/>
  <c r="A870" i="73" s="1"/>
  <c r="A871" i="73" s="1"/>
  <c r="A872" i="73" s="1"/>
  <c r="A873" i="73" s="1"/>
  <c r="A874" i="73" s="1"/>
  <c r="A875" i="73" s="1"/>
  <c r="A876" i="73" s="1"/>
  <c r="A877" i="73" s="1"/>
  <c r="A878" i="73" s="1"/>
  <c r="A879" i="73" s="1"/>
  <c r="A880" i="73" s="1"/>
  <c r="A881" i="73" s="1"/>
  <c r="A882" i="73" s="1"/>
  <c r="A883" i="73" s="1"/>
  <c r="A884" i="73" s="1"/>
  <c r="A885" i="73" s="1"/>
  <c r="A886" i="73" s="1"/>
  <c r="A887" i="73" s="1"/>
  <c r="A888" i="73" s="1"/>
  <c r="A889" i="73" s="1"/>
  <c r="A890" i="73" s="1"/>
  <c r="A891" i="73" s="1"/>
  <c r="A892" i="73" s="1"/>
  <c r="A893" i="73" s="1"/>
  <c r="A894" i="73" s="1"/>
  <c r="A895" i="73" s="1"/>
  <c r="A896" i="73" s="1"/>
  <c r="A897" i="73" s="1"/>
  <c r="A898" i="73" s="1"/>
  <c r="A899" i="73" s="1"/>
  <c r="A900" i="73" s="1"/>
  <c r="A901" i="73" s="1"/>
  <c r="A902" i="73" s="1"/>
  <c r="A903" i="73" s="1"/>
  <c r="A904" i="73" s="1"/>
  <c r="A905" i="73" s="1"/>
  <c r="A906" i="73" s="1"/>
  <c r="A907" i="73" s="1"/>
  <c r="A908" i="73" s="1"/>
  <c r="A909" i="73" s="1"/>
  <c r="A910" i="73" s="1"/>
  <c r="A911" i="73" s="1"/>
  <c r="A912" i="73" s="1"/>
  <c r="A913" i="73" s="1"/>
  <c r="A914" i="73" s="1"/>
  <c r="A915" i="73" s="1"/>
  <c r="A916" i="73" s="1"/>
  <c r="A917" i="73" s="1"/>
  <c r="A918" i="73" s="1"/>
  <c r="A919" i="73" s="1"/>
  <c r="A920" i="73" s="1"/>
  <c r="A921" i="73" s="1"/>
  <c r="A922" i="73" s="1"/>
  <c r="A923" i="73" s="1"/>
  <c r="A924" i="73" s="1"/>
  <c r="A925" i="73" s="1"/>
  <c r="A926" i="73" s="1"/>
  <c r="A927" i="73" s="1"/>
  <c r="A928" i="73" s="1"/>
  <c r="A929" i="73" s="1"/>
  <c r="A930" i="73" s="1"/>
  <c r="A931" i="73" s="1"/>
  <c r="A932" i="73" s="1"/>
  <c r="A933" i="73" s="1"/>
  <c r="A934" i="73" s="1"/>
  <c r="A935" i="73" s="1"/>
  <c r="A936" i="73" s="1"/>
  <c r="A937" i="73" s="1"/>
  <c r="A938" i="73" s="1"/>
  <c r="A939" i="73" s="1"/>
  <c r="A940" i="73" s="1"/>
  <c r="A941" i="73" s="1"/>
  <c r="A942" i="73" s="1"/>
  <c r="A943" i="73" s="1"/>
  <c r="A944" i="73" s="1"/>
  <c r="A945" i="73" s="1"/>
  <c r="A946" i="73" s="1"/>
  <c r="A947" i="73" s="1"/>
  <c r="A948" i="73" s="1"/>
  <c r="A949" i="73" s="1"/>
  <c r="A950" i="73" s="1"/>
  <c r="A951" i="73" s="1"/>
  <c r="A952" i="73" s="1"/>
  <c r="A953" i="73" s="1"/>
  <c r="A954" i="73" s="1"/>
  <c r="A955" i="73" s="1"/>
  <c r="A956" i="73" s="1"/>
  <c r="A957" i="73" s="1"/>
  <c r="A958" i="73" s="1"/>
  <c r="A959" i="73" s="1"/>
  <c r="A960" i="73" s="1"/>
  <c r="A961" i="73" s="1"/>
  <c r="A962" i="73" s="1"/>
  <c r="A963" i="73" s="1"/>
  <c r="A964" i="73" s="1"/>
  <c r="A965" i="73" s="1"/>
  <c r="A966" i="73" s="1"/>
  <c r="A967" i="73" s="1"/>
  <c r="A968" i="73" s="1"/>
  <c r="A969" i="73" s="1"/>
  <c r="A970" i="73" s="1"/>
  <c r="A971" i="73" s="1"/>
  <c r="A972" i="73" s="1"/>
  <c r="A973" i="73" s="1"/>
  <c r="A974" i="73" s="1"/>
  <c r="A975" i="73" s="1"/>
  <c r="A976" i="73" s="1"/>
  <c r="A977" i="73" s="1"/>
  <c r="A978" i="73" s="1"/>
  <c r="A979" i="73" s="1"/>
  <c r="A980" i="73" s="1"/>
  <c r="A981" i="73" s="1"/>
  <c r="A982" i="73" s="1"/>
  <c r="A983" i="73" s="1"/>
  <c r="A984" i="73" s="1"/>
  <c r="A985" i="73" s="1"/>
  <c r="A986" i="73" s="1"/>
  <c r="A987" i="73" s="1"/>
  <c r="A988" i="73" s="1"/>
  <c r="A989" i="73" s="1"/>
  <c r="A990" i="73" s="1"/>
  <c r="A991" i="73" s="1"/>
  <c r="A992" i="73" s="1"/>
  <c r="A993" i="73" s="1"/>
  <c r="A994" i="73" s="1"/>
  <c r="A995" i="73" s="1"/>
  <c r="A996" i="73" s="1"/>
  <c r="A997" i="73" s="1"/>
  <c r="A998" i="73" s="1"/>
  <c r="A999" i="73" s="1"/>
  <c r="A1000" i="73" s="1"/>
  <c r="A1001" i="73" s="1"/>
  <c r="A1002" i="73" s="1"/>
  <c r="A1003" i="73" s="1"/>
  <c r="A1004" i="73" s="1"/>
  <c r="A1005" i="73" s="1"/>
  <c r="A1006" i="73" s="1"/>
  <c r="A1007" i="73" s="1"/>
  <c r="A1008" i="73" s="1"/>
  <c r="A1009" i="73" s="1"/>
  <c r="A1010" i="73" s="1"/>
  <c r="A1011" i="73" s="1"/>
  <c r="A1012" i="73" s="1"/>
  <c r="A1013" i="73" s="1"/>
  <c r="A1014" i="73" s="1"/>
  <c r="A1015" i="73" s="1"/>
  <c r="A1016" i="73" s="1"/>
  <c r="A1017" i="73" s="1"/>
  <c r="A1018" i="73" s="1"/>
  <c r="A1019" i="73" s="1"/>
  <c r="A1020" i="73" s="1"/>
  <c r="A1021" i="73" s="1"/>
  <c r="A1022" i="73" s="1"/>
  <c r="A1023" i="73" s="1"/>
  <c r="A1024" i="73" s="1"/>
  <c r="A1025" i="73" s="1"/>
  <c r="A1026" i="73" s="1"/>
  <c r="A1027" i="73" s="1"/>
  <c r="A1028" i="73" s="1"/>
  <c r="A1029" i="73" s="1"/>
  <c r="A1030" i="73" s="1"/>
  <c r="A1031" i="73" s="1"/>
  <c r="A1032" i="73" s="1"/>
  <c r="A1033" i="73" s="1"/>
  <c r="A1034" i="73" s="1"/>
  <c r="A1035" i="73" s="1"/>
  <c r="A1036" i="73" s="1"/>
  <c r="A1037" i="73" s="1"/>
  <c r="A1038" i="73" s="1"/>
  <c r="A1039" i="73" s="1"/>
  <c r="A1040" i="73" s="1"/>
  <c r="A1041" i="73" s="1"/>
  <c r="A1042" i="73" s="1"/>
  <c r="A1043" i="73" s="1"/>
  <c r="A1044" i="73" s="1"/>
  <c r="A1045" i="73" s="1"/>
  <c r="A1046" i="73" s="1"/>
  <c r="A1047" i="73" s="1"/>
  <c r="A1048" i="73" s="1"/>
  <c r="A1049" i="73" s="1"/>
  <c r="A1050" i="73" s="1"/>
  <c r="A1051" i="73" s="1"/>
  <c r="A1052" i="73" s="1"/>
  <c r="A1053" i="73" s="1"/>
  <c r="A1054" i="73" s="1"/>
  <c r="A1055" i="73" s="1"/>
  <c r="A1056" i="73" s="1"/>
  <c r="C63" i="78"/>
  <c r="A18" i="79" l="1"/>
  <c r="F6" i="79"/>
  <c r="R15" i="79"/>
  <c r="E6" i="79"/>
  <c r="K11" i="79" s="1"/>
  <c r="S15" i="79"/>
  <c r="A19" i="79" l="1"/>
  <c r="L11" i="79"/>
  <c r="E9" i="79"/>
  <c r="F9" i="79"/>
  <c r="L63" i="78"/>
  <c r="J11" i="79"/>
  <c r="F8" i="79"/>
  <c r="E8" i="79"/>
  <c r="H63" i="78"/>
  <c r="T63" i="78" s="1"/>
  <c r="F10" i="79"/>
  <c r="P63" i="78"/>
  <c r="E10" i="79"/>
  <c r="A20" i="79" l="1"/>
  <c r="E7" i="79"/>
  <c r="F7" i="79"/>
  <c r="A21" i="79" l="1"/>
  <c r="A22" i="79" l="1"/>
  <c r="A23" i="79" l="1"/>
  <c r="A24" i="79" l="1"/>
  <c r="A25" i="79" l="1"/>
  <c r="A26" i="79" l="1"/>
  <c r="A27" i="79" l="1"/>
  <c r="A28" i="79" l="1"/>
  <c r="A29" i="79" l="1"/>
  <c r="A30" i="79" l="1"/>
  <c r="A31" i="79" l="1"/>
  <c r="A32" i="79" l="1"/>
  <c r="A33" i="79" l="1"/>
  <c r="A34" i="79" l="1"/>
  <c r="A35" i="79" l="1"/>
  <c r="A36" i="79" l="1"/>
  <c r="A37" i="79" l="1"/>
  <c r="A38" i="79" l="1"/>
  <c r="A39" i="79" l="1"/>
  <c r="A40" i="79" l="1"/>
  <c r="A41" i="79" l="1"/>
  <c r="A42" i="79" l="1"/>
  <c r="A43" i="79" l="1"/>
  <c r="A44" i="79" l="1"/>
  <c r="A45" i="79" l="1"/>
  <c r="A46" i="79" l="1"/>
  <c r="A47" i="79" l="1"/>
  <c r="A48" i="79" l="1"/>
  <c r="A49" i="79" l="1"/>
  <c r="A50" i="79" l="1"/>
  <c r="A51" i="79" l="1"/>
  <c r="A52" i="79" l="1"/>
  <c r="A53" i="79" l="1"/>
  <c r="A54" i="79" l="1"/>
  <c r="A55" i="79" l="1"/>
  <c r="A56" i="79" l="1"/>
  <c r="A57" i="79" l="1"/>
  <c r="A58" i="79" l="1"/>
  <c r="A59" i="79" l="1"/>
  <c r="A60" i="79" l="1"/>
  <c r="A61" i="79" l="1"/>
  <c r="A62" i="79" l="1"/>
  <c r="A63" i="79" l="1"/>
  <c r="A64" i="79" l="1"/>
  <c r="A65" i="79" l="1"/>
  <c r="A66" i="79" l="1"/>
  <c r="A67" i="79" l="1"/>
  <c r="A68" i="79" l="1"/>
  <c r="A69" i="79" l="1"/>
  <c r="A70" i="79" l="1"/>
  <c r="A71" i="79" l="1"/>
  <c r="A72" i="79" l="1"/>
  <c r="A73" i="79" l="1"/>
  <c r="A74" i="79" l="1"/>
  <c r="A75" i="79" l="1"/>
  <c r="A76" i="79" l="1"/>
  <c r="A77" i="79" l="1"/>
  <c r="A78" i="79" l="1"/>
  <c r="A79" i="79" l="1"/>
  <c r="A80" i="79" l="1"/>
  <c r="A81" i="79" l="1"/>
  <c r="A82" i="79" l="1"/>
  <c r="A83" i="79" l="1"/>
  <c r="A84" i="79" l="1"/>
  <c r="A85" i="79" l="1"/>
  <c r="A86" i="79" l="1"/>
  <c r="A87" i="79" l="1"/>
  <c r="A88" i="79" l="1"/>
  <c r="A89" i="79" l="1"/>
  <c r="A90" i="79" l="1"/>
  <c r="A91" i="79" l="1"/>
  <c r="A92" i="79" l="1"/>
  <c r="A93" i="79" l="1"/>
  <c r="A94" i="79" l="1"/>
  <c r="A95" i="79" l="1"/>
  <c r="A96" i="79" l="1"/>
  <c r="A97" i="79" l="1"/>
  <c r="A98" i="79" l="1"/>
  <c r="A99" i="79" l="1"/>
  <c r="A100" i="79" l="1"/>
  <c r="A101" i="79" l="1"/>
  <c r="A102" i="79" l="1"/>
  <c r="A103" i="79" l="1"/>
  <c r="A104" i="79" l="1"/>
  <c r="A105" i="79" l="1"/>
  <c r="A106" i="79" l="1"/>
  <c r="A107" i="79" l="1"/>
  <c r="A108" i="79" l="1"/>
  <c r="A109" i="79" l="1"/>
  <c r="A110" i="79" l="1"/>
  <c r="A111" i="79" l="1"/>
  <c r="A112" i="79" l="1"/>
  <c r="A113" i="79" l="1"/>
  <c r="A114" i="79" s="1"/>
  <c r="A115" i="79" s="1"/>
  <c r="A116" i="79" s="1"/>
  <c r="A117" i="79" s="1"/>
  <c r="A118" i="79" s="1"/>
  <c r="A119" i="79" s="1"/>
  <c r="A120" i="79" s="1"/>
  <c r="A121" i="79" s="1"/>
  <c r="A122" i="79" s="1"/>
  <c r="A123" i="79" s="1"/>
  <c r="A124" i="79" s="1"/>
  <c r="A125" i="79" s="1"/>
  <c r="A126" i="79" s="1"/>
  <c r="A127" i="79" s="1"/>
  <c r="A128" i="79" s="1"/>
  <c r="A129" i="79" s="1"/>
  <c r="A130" i="79" s="1"/>
  <c r="A131" i="79" s="1"/>
  <c r="A132" i="79" s="1"/>
  <c r="A133" i="79" s="1"/>
  <c r="A134" i="79" s="1"/>
  <c r="A135" i="79" s="1"/>
  <c r="A136" i="79" s="1"/>
  <c r="A137" i="79" s="1"/>
  <c r="A138" i="79" s="1"/>
  <c r="A139" i="79" s="1"/>
  <c r="A140" i="79" s="1"/>
  <c r="A141" i="79" s="1"/>
  <c r="A142" i="79" s="1"/>
  <c r="A143" i="79" s="1"/>
  <c r="A144" i="79" s="1"/>
  <c r="A145" i="79" s="1"/>
  <c r="A146" i="79" s="1"/>
  <c r="A147" i="79" s="1"/>
  <c r="A148" i="79" s="1"/>
  <c r="A149" i="79" s="1"/>
  <c r="A150" i="79" s="1"/>
  <c r="A151" i="79" s="1"/>
  <c r="A152" i="79" s="1"/>
  <c r="A153" i="79" s="1"/>
  <c r="A154" i="79" s="1"/>
  <c r="A155" i="79" s="1"/>
  <c r="A156" i="79" s="1"/>
  <c r="A157" i="79" s="1"/>
  <c r="A158" i="79" s="1"/>
  <c r="A159" i="79" s="1"/>
  <c r="A160" i="79" s="1"/>
  <c r="A161" i="79" s="1"/>
  <c r="A162" i="79" s="1"/>
  <c r="A163" i="79" s="1"/>
  <c r="A164" i="79" s="1"/>
  <c r="A165" i="79" s="1"/>
  <c r="A166" i="79" s="1"/>
  <c r="A167" i="79" s="1"/>
  <c r="A168" i="79" s="1"/>
  <c r="A169" i="79" s="1"/>
  <c r="A170" i="79" s="1"/>
  <c r="A171" i="79" s="1"/>
  <c r="A172" i="79" s="1"/>
  <c r="A173" i="79" s="1"/>
  <c r="A174" i="79" s="1"/>
  <c r="A175" i="79" s="1"/>
  <c r="A176" i="79" s="1"/>
  <c r="A177" i="79" s="1"/>
  <c r="A178" i="79" s="1"/>
  <c r="A179" i="79" s="1"/>
  <c r="A180" i="79" s="1"/>
  <c r="A181" i="79" s="1"/>
  <c r="A182" i="79" s="1"/>
  <c r="A183" i="79" s="1"/>
  <c r="A184" i="79" s="1"/>
  <c r="A185" i="79" s="1"/>
  <c r="A186" i="79" s="1"/>
  <c r="A187" i="79" s="1"/>
  <c r="A188" i="79" s="1"/>
  <c r="A189" i="79" s="1"/>
  <c r="A190" i="79" s="1"/>
  <c r="A191" i="79" s="1"/>
  <c r="A192" i="79" s="1"/>
  <c r="A193" i="79" s="1"/>
  <c r="A194" i="79" s="1"/>
  <c r="A195" i="79" s="1"/>
  <c r="A196" i="79" s="1"/>
  <c r="A197" i="79" s="1"/>
  <c r="A198" i="79" s="1"/>
  <c r="A199" i="79" s="1"/>
  <c r="A200" i="79" s="1"/>
  <c r="A201" i="79" s="1"/>
  <c r="A202" i="79" s="1"/>
  <c r="A203" i="79" s="1"/>
  <c r="A204" i="79" s="1"/>
  <c r="A205" i="79" s="1"/>
  <c r="A206" i="79" s="1"/>
  <c r="A207" i="79" s="1"/>
  <c r="A208" i="79" s="1"/>
  <c r="A209" i="79" s="1"/>
  <c r="A210" i="79" s="1"/>
  <c r="A211" i="79" s="1"/>
  <c r="A212" i="79" s="1"/>
  <c r="A213" i="79" s="1"/>
  <c r="A214" i="79" s="1"/>
  <c r="A215" i="79" s="1"/>
  <c r="A216" i="79" s="1"/>
  <c r="A217" i="79" s="1"/>
  <c r="A218" i="79" s="1"/>
  <c r="A219" i="79" s="1"/>
  <c r="A220" i="79" s="1"/>
  <c r="A221" i="79" s="1"/>
  <c r="A222" i="79" s="1"/>
  <c r="A223" i="79" s="1"/>
  <c r="A224" i="79" s="1"/>
  <c r="A225" i="79" s="1"/>
  <c r="A226" i="79" s="1"/>
  <c r="A227" i="79" s="1"/>
  <c r="A228" i="79" s="1"/>
  <c r="A229" i="79" s="1"/>
  <c r="A230" i="79" s="1"/>
  <c r="A231" i="79" s="1"/>
  <c r="A232" i="79" s="1"/>
  <c r="A233" i="79" s="1"/>
  <c r="A234" i="79" s="1"/>
  <c r="A235" i="79" s="1"/>
  <c r="A236" i="79" s="1"/>
  <c r="A237" i="79" s="1"/>
  <c r="A238" i="79" s="1"/>
  <c r="A239" i="79" s="1"/>
  <c r="A240" i="79" s="1"/>
  <c r="A241" i="79" s="1"/>
  <c r="A242" i="79" s="1"/>
  <c r="A243" i="79" s="1"/>
  <c r="A244" i="79" s="1"/>
  <c r="A245" i="79" s="1"/>
  <c r="A246" i="79" s="1"/>
  <c r="A247" i="79" s="1"/>
  <c r="A248" i="79" s="1"/>
  <c r="A249" i="79" s="1"/>
  <c r="A250" i="79" s="1"/>
  <c r="A251" i="79" s="1"/>
  <c r="A252" i="79" s="1"/>
  <c r="A253" i="79" s="1"/>
  <c r="A254" i="79" s="1"/>
  <c r="A255" i="79" s="1"/>
  <c r="A256" i="79" s="1"/>
  <c r="A257" i="79" s="1"/>
  <c r="A258" i="79" s="1"/>
  <c r="A259" i="79" s="1"/>
  <c r="A260" i="79" s="1"/>
  <c r="A261" i="79" s="1"/>
  <c r="A262" i="79" s="1"/>
  <c r="A263" i="79" s="1"/>
  <c r="A264" i="79" s="1"/>
  <c r="A265" i="79" s="1"/>
  <c r="A266" i="79" s="1"/>
  <c r="A267" i="79" s="1"/>
  <c r="A268" i="79" s="1"/>
  <c r="A269" i="79" s="1"/>
  <c r="A270" i="79" s="1"/>
  <c r="A271" i="79" s="1"/>
  <c r="A272" i="79" s="1"/>
  <c r="A273" i="79" s="1"/>
  <c r="A274" i="79" s="1"/>
  <c r="A275" i="79" s="1"/>
  <c r="A276" i="79" s="1"/>
  <c r="A277" i="79" s="1"/>
  <c r="A278" i="79" s="1"/>
  <c r="A279" i="79" s="1"/>
  <c r="A280" i="79" s="1"/>
  <c r="A281" i="79" s="1"/>
  <c r="A282" i="79" s="1"/>
  <c r="A283" i="79" s="1"/>
  <c r="A284" i="79" s="1"/>
  <c r="A285" i="79" s="1"/>
  <c r="A286" i="79" s="1"/>
  <c r="A287" i="79" s="1"/>
  <c r="A288" i="79" s="1"/>
  <c r="A289" i="79" s="1"/>
  <c r="A290" i="79" s="1"/>
  <c r="A291" i="79" s="1"/>
  <c r="A292" i="79" s="1"/>
  <c r="A293" i="79" s="1"/>
  <c r="A294" i="79" s="1"/>
  <c r="A295" i="79" s="1"/>
  <c r="A296" i="79" s="1"/>
  <c r="A297" i="79" s="1"/>
  <c r="A298" i="79" s="1"/>
  <c r="A299" i="79" s="1"/>
  <c r="A300" i="79" s="1"/>
  <c r="A301" i="79" s="1"/>
  <c r="A302" i="79" s="1"/>
  <c r="A303" i="79" s="1"/>
  <c r="A304" i="79" s="1"/>
  <c r="A305" i="79" s="1"/>
  <c r="A306" i="79" s="1"/>
  <c r="A307" i="79" s="1"/>
  <c r="A308" i="79" s="1"/>
  <c r="A309" i="79" s="1"/>
  <c r="A310" i="79" s="1"/>
  <c r="A311" i="79" s="1"/>
  <c r="A312" i="79" s="1"/>
  <c r="A313" i="79" s="1"/>
  <c r="A314" i="79" s="1"/>
  <c r="A315" i="79" s="1"/>
  <c r="A316" i="79" s="1"/>
  <c r="A317" i="79" s="1"/>
  <c r="A318" i="79" s="1"/>
  <c r="A319" i="79" s="1"/>
  <c r="A320" i="79" s="1"/>
  <c r="A321" i="79" s="1"/>
  <c r="A322" i="79" s="1"/>
  <c r="A323" i="79" s="1"/>
  <c r="A324" i="79" s="1"/>
  <c r="A325" i="79" s="1"/>
  <c r="A326" i="79" s="1"/>
  <c r="A327" i="79" s="1"/>
  <c r="A328" i="79" s="1"/>
  <c r="A329" i="79" s="1"/>
  <c r="A330" i="79" s="1"/>
  <c r="A331" i="79" s="1"/>
  <c r="A332" i="79" s="1"/>
  <c r="A333" i="79" s="1"/>
  <c r="A334" i="79" s="1"/>
  <c r="A335" i="79" s="1"/>
  <c r="A336" i="79" s="1"/>
  <c r="A337" i="79" s="1"/>
  <c r="A338" i="79" s="1"/>
  <c r="A339" i="79" s="1"/>
  <c r="A340" i="79" s="1"/>
  <c r="A341" i="79" s="1"/>
  <c r="A342" i="79" s="1"/>
  <c r="A343" i="79" s="1"/>
  <c r="A344" i="79" s="1"/>
  <c r="A345" i="79" s="1"/>
  <c r="A346" i="79" s="1"/>
  <c r="A347" i="79" s="1"/>
  <c r="A348" i="79" s="1"/>
  <c r="A349" i="79" s="1"/>
  <c r="A350" i="79" s="1"/>
  <c r="A351" i="79" s="1"/>
  <c r="A352" i="79" s="1"/>
  <c r="A353" i="79" s="1"/>
  <c r="A354" i="79" s="1"/>
  <c r="A355" i="79" s="1"/>
  <c r="A356" i="79" s="1"/>
  <c r="A357" i="79" s="1"/>
  <c r="A358" i="79" s="1"/>
  <c r="A359" i="79" s="1"/>
  <c r="A360" i="79" s="1"/>
  <c r="A361" i="79" s="1"/>
  <c r="A362" i="79" s="1"/>
  <c r="A363" i="79" s="1"/>
  <c r="A364" i="79" s="1"/>
  <c r="A365" i="79" s="1"/>
  <c r="A366" i="79" s="1"/>
  <c r="A367" i="79" s="1"/>
  <c r="A368" i="79" s="1"/>
  <c r="A369" i="79" s="1"/>
  <c r="A370" i="79" s="1"/>
  <c r="A371" i="79" s="1"/>
  <c r="A372" i="79" s="1"/>
  <c r="A373" i="79" s="1"/>
  <c r="A374" i="79" s="1"/>
  <c r="A375" i="79" s="1"/>
  <c r="A376" i="79" s="1"/>
  <c r="A377" i="79" s="1"/>
  <c r="A378" i="79" s="1"/>
  <c r="A379" i="79" s="1"/>
  <c r="A380" i="79" s="1"/>
  <c r="A381" i="79" s="1"/>
  <c r="A382" i="79" s="1"/>
  <c r="A383" i="79" s="1"/>
  <c r="A384" i="79" s="1"/>
  <c r="A385" i="79" s="1"/>
  <c r="A386" i="79" s="1"/>
  <c r="A387" i="79" s="1"/>
  <c r="A388" i="79" s="1"/>
  <c r="A389" i="79" s="1"/>
  <c r="A390" i="79" s="1"/>
  <c r="A391" i="79" s="1"/>
  <c r="A392" i="79" s="1"/>
  <c r="A393" i="79" s="1"/>
  <c r="A394" i="79" s="1"/>
  <c r="A395" i="79" s="1"/>
  <c r="A396" i="79" s="1"/>
  <c r="A397" i="79" s="1"/>
  <c r="A398" i="79" s="1"/>
  <c r="A399" i="79" s="1"/>
  <c r="A400" i="79" s="1"/>
  <c r="A401" i="79" s="1"/>
  <c r="A402" i="79" s="1"/>
  <c r="A403" i="79" s="1"/>
  <c r="A404" i="79" s="1"/>
  <c r="A405" i="79" s="1"/>
  <c r="A406" i="79" s="1"/>
  <c r="A407" i="79" s="1"/>
  <c r="A408" i="79" s="1"/>
  <c r="A409" i="79" s="1"/>
  <c r="A410" i="79" s="1"/>
  <c r="A411" i="79" s="1"/>
  <c r="A412" i="79" s="1"/>
  <c r="A413" i="79" s="1"/>
  <c r="A414" i="79" s="1"/>
  <c r="A415" i="79" s="1"/>
  <c r="A416" i="79" s="1"/>
  <c r="A417" i="79" s="1"/>
  <c r="A418" i="79" s="1"/>
  <c r="A419" i="79" s="1"/>
  <c r="A420" i="79" s="1"/>
  <c r="A421" i="79" s="1"/>
  <c r="A422" i="79" s="1"/>
  <c r="A423" i="79" s="1"/>
  <c r="A424" i="79" s="1"/>
  <c r="A425" i="79" s="1"/>
  <c r="A426" i="79" s="1"/>
  <c r="A427" i="79" s="1"/>
  <c r="A428" i="79" s="1"/>
  <c r="A429" i="79" s="1"/>
  <c r="A430" i="79" s="1"/>
  <c r="A431" i="79" s="1"/>
  <c r="A432" i="79" s="1"/>
  <c r="A433" i="79" s="1"/>
  <c r="A434" i="79" s="1"/>
  <c r="A435" i="79" s="1"/>
  <c r="A436" i="79" s="1"/>
  <c r="A437" i="79" s="1"/>
  <c r="A438" i="79" s="1"/>
  <c r="A439" i="79" s="1"/>
  <c r="A440" i="79" s="1"/>
  <c r="A441" i="79" s="1"/>
  <c r="A442" i="79" s="1"/>
  <c r="A443" i="79" s="1"/>
  <c r="A444" i="79" s="1"/>
  <c r="A445" i="79" s="1"/>
  <c r="A446" i="79" s="1"/>
  <c r="A447" i="79" s="1"/>
  <c r="A448" i="79" s="1"/>
  <c r="A449" i="79" s="1"/>
  <c r="A450" i="79" s="1"/>
  <c r="A451" i="79" s="1"/>
  <c r="A452" i="79" s="1"/>
  <c r="A453" i="79" s="1"/>
  <c r="A454" i="79" s="1"/>
  <c r="A455" i="79" s="1"/>
  <c r="A456" i="79" s="1"/>
  <c r="A457" i="79" s="1"/>
  <c r="A458" i="79" s="1"/>
  <c r="A459" i="79" s="1"/>
  <c r="A460" i="79" s="1"/>
  <c r="A461" i="79" s="1"/>
  <c r="A462" i="79" s="1"/>
  <c r="A463" i="79" s="1"/>
  <c r="A464" i="79" s="1"/>
  <c r="A465" i="79" s="1"/>
  <c r="A466" i="79" s="1"/>
  <c r="A467" i="79" s="1"/>
  <c r="A468" i="79" s="1"/>
  <c r="A469" i="79" s="1"/>
  <c r="A470" i="79" s="1"/>
  <c r="A471" i="79" s="1"/>
  <c r="A472" i="79" s="1"/>
  <c r="A473" i="79" s="1"/>
  <c r="A474" i="79" s="1"/>
  <c r="A475" i="79" s="1"/>
  <c r="A476" i="79" s="1"/>
  <c r="A477" i="79" s="1"/>
  <c r="A478" i="79" s="1"/>
  <c r="A479" i="79" s="1"/>
  <c r="A480" i="79" s="1"/>
  <c r="A481" i="79" s="1"/>
  <c r="A482" i="79" s="1"/>
  <c r="A483" i="79" s="1"/>
  <c r="A484" i="79" s="1"/>
  <c r="A485" i="79" s="1"/>
  <c r="A486" i="79" s="1"/>
  <c r="A487" i="79" s="1"/>
  <c r="A488" i="79" s="1"/>
  <c r="A489" i="79" s="1"/>
  <c r="A490" i="79" s="1"/>
  <c r="A491" i="79" s="1"/>
  <c r="A492" i="79" s="1"/>
  <c r="A493" i="79" s="1"/>
  <c r="A494" i="79" s="1"/>
  <c r="A495" i="79" s="1"/>
  <c r="A496" i="79" s="1"/>
  <c r="A497" i="79" s="1"/>
  <c r="A498" i="79" s="1"/>
  <c r="A499" i="79" s="1"/>
  <c r="A500" i="79" s="1"/>
  <c r="A501" i="79" s="1"/>
  <c r="A502" i="79" s="1"/>
  <c r="A503" i="79" s="1"/>
  <c r="A504" i="79" s="1"/>
  <c r="A505" i="79" s="1"/>
  <c r="A506" i="79" s="1"/>
  <c r="A507" i="79" s="1"/>
  <c r="A508" i="79" s="1"/>
  <c r="A509" i="79" s="1"/>
  <c r="A510" i="79" s="1"/>
  <c r="A511" i="79" s="1"/>
  <c r="A512" i="79" s="1"/>
  <c r="A513" i="79" s="1"/>
  <c r="A514" i="79" s="1"/>
  <c r="A515" i="79" s="1"/>
  <c r="A516" i="79" s="1"/>
  <c r="A517" i="79" s="1"/>
  <c r="A518" i="79" s="1"/>
  <c r="A519" i="79" s="1"/>
  <c r="A520" i="79" s="1"/>
  <c r="A521" i="79" s="1"/>
  <c r="A522" i="79" s="1"/>
  <c r="A523" i="79" s="1"/>
  <c r="A524" i="79" s="1"/>
  <c r="A525" i="79" s="1"/>
  <c r="A526" i="79" s="1"/>
  <c r="A527" i="79" s="1"/>
  <c r="A528" i="79" s="1"/>
  <c r="A529" i="79" s="1"/>
  <c r="A530" i="79" s="1"/>
  <c r="A531" i="79" s="1"/>
  <c r="A532" i="79" s="1"/>
  <c r="A533" i="79" s="1"/>
  <c r="A534" i="79" s="1"/>
  <c r="A535" i="79" s="1"/>
  <c r="A536" i="79" s="1"/>
  <c r="A537" i="79" s="1"/>
  <c r="A538" i="79" s="1"/>
  <c r="A539" i="79" s="1"/>
  <c r="A540" i="79" s="1"/>
  <c r="A541" i="79" s="1"/>
  <c r="A542" i="79" s="1"/>
  <c r="A543" i="79" s="1"/>
  <c r="A544" i="79" s="1"/>
  <c r="A545" i="79" s="1"/>
  <c r="A546" i="79" s="1"/>
  <c r="A547" i="79" s="1"/>
  <c r="A548" i="79" s="1"/>
  <c r="A549" i="79" s="1"/>
  <c r="A550" i="79" s="1"/>
  <c r="A551" i="79" s="1"/>
  <c r="A552" i="79" s="1"/>
  <c r="A553" i="79" s="1"/>
  <c r="A554" i="79" s="1"/>
  <c r="A555" i="79" s="1"/>
  <c r="A556" i="79" s="1"/>
  <c r="A557" i="79" s="1"/>
  <c r="A558" i="79" s="1"/>
  <c r="A559" i="79" s="1"/>
  <c r="A560" i="79" s="1"/>
  <c r="A561" i="79" s="1"/>
  <c r="A562" i="79" s="1"/>
  <c r="A563" i="79" s="1"/>
  <c r="A564" i="79" s="1"/>
  <c r="A565" i="79" s="1"/>
  <c r="A566" i="79" s="1"/>
  <c r="A567" i="79" s="1"/>
  <c r="A568" i="79" s="1"/>
  <c r="A569" i="79" s="1"/>
  <c r="A570" i="79" s="1"/>
  <c r="A571" i="79" s="1"/>
  <c r="A572" i="79" s="1"/>
  <c r="A573" i="79" s="1"/>
  <c r="A574" i="79" s="1"/>
  <c r="A575" i="79" s="1"/>
  <c r="A576" i="79" s="1"/>
  <c r="A577" i="79" s="1"/>
  <c r="A578" i="79" s="1"/>
  <c r="A579" i="79" s="1"/>
  <c r="A580" i="79" s="1"/>
  <c r="A581" i="79" s="1"/>
  <c r="A582" i="79" s="1"/>
  <c r="A583" i="79" s="1"/>
  <c r="A584" i="79" s="1"/>
  <c r="A585" i="79" s="1"/>
  <c r="A586" i="79" s="1"/>
  <c r="A587" i="79" s="1"/>
  <c r="A588" i="79" s="1"/>
  <c r="A589" i="79" s="1"/>
  <c r="A590" i="79" s="1"/>
  <c r="A591" i="79" s="1"/>
  <c r="A592" i="79" s="1"/>
  <c r="A593" i="79" s="1"/>
  <c r="A594" i="79" s="1"/>
  <c r="A595" i="79" s="1"/>
  <c r="A596" i="79" s="1"/>
  <c r="A597" i="79" s="1"/>
  <c r="A598" i="79" s="1"/>
  <c r="A599" i="79" s="1"/>
  <c r="A600" i="79" s="1"/>
  <c r="A601" i="79" s="1"/>
  <c r="A602" i="79" s="1"/>
  <c r="A603" i="79" s="1"/>
  <c r="A604" i="79" s="1"/>
  <c r="A605" i="79" s="1"/>
  <c r="A606" i="79" s="1"/>
  <c r="A607" i="79" s="1"/>
  <c r="A608" i="79" s="1"/>
  <c r="A609" i="79" s="1"/>
  <c r="A610" i="79" s="1"/>
  <c r="A611" i="79" s="1"/>
  <c r="A612" i="79" s="1"/>
  <c r="A613" i="79" s="1"/>
  <c r="A614" i="79" s="1"/>
  <c r="A615" i="79" s="1"/>
  <c r="A616" i="79" s="1"/>
  <c r="A617" i="79" s="1"/>
  <c r="A618" i="79" s="1"/>
  <c r="A619" i="79" s="1"/>
  <c r="A620" i="79" s="1"/>
  <c r="A621" i="79" s="1"/>
  <c r="A622" i="79" s="1"/>
  <c r="A623" i="79" s="1"/>
  <c r="A624" i="79" s="1"/>
  <c r="A625" i="79" s="1"/>
  <c r="A626" i="79" s="1"/>
  <c r="A627" i="79" s="1"/>
  <c r="A628" i="79" s="1"/>
  <c r="A629" i="79" s="1"/>
  <c r="A630" i="79" s="1"/>
  <c r="A631" i="79" s="1"/>
  <c r="A632" i="79" s="1"/>
  <c r="A633" i="79" s="1"/>
  <c r="A634" i="79" s="1"/>
  <c r="A635" i="79" s="1"/>
  <c r="A636" i="79" s="1"/>
  <c r="A637" i="79" s="1"/>
  <c r="A638" i="79" s="1"/>
  <c r="A639" i="79" s="1"/>
  <c r="A640" i="79" s="1"/>
  <c r="A641" i="79" s="1"/>
  <c r="A642" i="79" s="1"/>
  <c r="A643" i="79" s="1"/>
  <c r="A644" i="79" s="1"/>
  <c r="A645" i="79" s="1"/>
  <c r="A646" i="79" s="1"/>
  <c r="A647" i="79" s="1"/>
  <c r="A648" i="79" s="1"/>
  <c r="A649" i="79" s="1"/>
  <c r="A650" i="79" s="1"/>
  <c r="A651" i="79" s="1"/>
  <c r="A652" i="79" s="1"/>
  <c r="A653" i="79" s="1"/>
  <c r="A654" i="79" s="1"/>
  <c r="A655" i="79" s="1"/>
  <c r="A656" i="79" s="1"/>
  <c r="A657" i="79" s="1"/>
  <c r="A658" i="79" s="1"/>
  <c r="A659" i="79" s="1"/>
  <c r="A660" i="79" s="1"/>
  <c r="A661" i="79" s="1"/>
  <c r="A662" i="79" s="1"/>
  <c r="A663" i="79" s="1"/>
  <c r="A664" i="79" s="1"/>
  <c r="A665" i="79" s="1"/>
  <c r="A666" i="79" s="1"/>
  <c r="A667" i="79" s="1"/>
  <c r="A668" i="79" s="1"/>
  <c r="A669" i="79" s="1"/>
  <c r="A670" i="79" s="1"/>
  <c r="A671" i="79" s="1"/>
  <c r="A672" i="79" s="1"/>
  <c r="A673" i="79" s="1"/>
  <c r="A674" i="79" s="1"/>
  <c r="A675" i="79" s="1"/>
  <c r="A676" i="79" s="1"/>
  <c r="A677" i="79" s="1"/>
  <c r="A678" i="79" s="1"/>
  <c r="A679" i="79" s="1"/>
  <c r="A680" i="79" s="1"/>
  <c r="A681" i="79" s="1"/>
  <c r="A682" i="79" s="1"/>
  <c r="A683" i="79" s="1"/>
  <c r="A684" i="79" s="1"/>
  <c r="A685" i="79" s="1"/>
  <c r="A686" i="79" s="1"/>
  <c r="A687" i="79" s="1"/>
  <c r="A688" i="79" s="1"/>
  <c r="A689" i="79" s="1"/>
  <c r="A690" i="79" s="1"/>
  <c r="A691" i="79" s="1"/>
  <c r="A692" i="79" s="1"/>
  <c r="A693" i="79" s="1"/>
  <c r="A694" i="79" s="1"/>
  <c r="A695" i="79" s="1"/>
  <c r="A696" i="79" s="1"/>
  <c r="A697" i="79" s="1"/>
  <c r="A698" i="79" s="1"/>
  <c r="A699" i="79" s="1"/>
  <c r="A700" i="79" s="1"/>
  <c r="A701" i="79" s="1"/>
  <c r="A702" i="79" s="1"/>
  <c r="A703" i="79" s="1"/>
  <c r="A704" i="79" s="1"/>
  <c r="A705" i="79" s="1"/>
  <c r="A706" i="79" s="1"/>
  <c r="A707" i="79" s="1"/>
  <c r="A708" i="79" s="1"/>
  <c r="A709" i="79" s="1"/>
  <c r="A710" i="79" s="1"/>
  <c r="A711" i="79" s="1"/>
  <c r="A712" i="79" s="1"/>
  <c r="A713" i="79" s="1"/>
  <c r="A714" i="79" s="1"/>
  <c r="A715" i="79" s="1"/>
  <c r="A716" i="79" s="1"/>
  <c r="A717" i="79" s="1"/>
  <c r="A718" i="79" s="1"/>
  <c r="A719" i="79" s="1"/>
  <c r="A720" i="79" s="1"/>
  <c r="A721" i="79" s="1"/>
  <c r="A722" i="79" s="1"/>
  <c r="A723" i="79" s="1"/>
  <c r="A724" i="79" s="1"/>
  <c r="A725" i="79" s="1"/>
  <c r="A726" i="79" s="1"/>
  <c r="A727" i="79" s="1"/>
  <c r="A728" i="79" s="1"/>
  <c r="A729" i="79" s="1"/>
  <c r="A730" i="79" s="1"/>
  <c r="A731" i="79" s="1"/>
  <c r="A732" i="79" s="1"/>
  <c r="A733" i="79" s="1"/>
  <c r="A734" i="79" s="1"/>
  <c r="A735" i="79" s="1"/>
  <c r="A736" i="79" s="1"/>
  <c r="A737" i="79" s="1"/>
  <c r="A738" i="79" s="1"/>
  <c r="A739" i="79" s="1"/>
  <c r="A740" i="79" s="1"/>
  <c r="A741" i="79" s="1"/>
  <c r="A742" i="79" s="1"/>
  <c r="A743" i="79" s="1"/>
  <c r="A744" i="79" s="1"/>
  <c r="A745" i="79" s="1"/>
  <c r="A746" i="79" s="1"/>
  <c r="A747" i="79" s="1"/>
  <c r="A748" i="79" s="1"/>
  <c r="A749" i="79" s="1"/>
  <c r="A750" i="79" s="1"/>
  <c r="A751" i="79" s="1"/>
  <c r="A752" i="79" s="1"/>
  <c r="A753" i="79" s="1"/>
  <c r="A754" i="79" s="1"/>
  <c r="A755" i="79" s="1"/>
  <c r="A756" i="79" s="1"/>
  <c r="A757" i="79" s="1"/>
  <c r="A758" i="79" s="1"/>
  <c r="A759" i="79" s="1"/>
  <c r="A760" i="79" s="1"/>
  <c r="A761" i="79" s="1"/>
  <c r="A762" i="79" s="1"/>
  <c r="A763" i="79" s="1"/>
  <c r="A764" i="79" s="1"/>
  <c r="A765" i="79" s="1"/>
  <c r="A766" i="79" s="1"/>
  <c r="A767" i="79" s="1"/>
  <c r="A768" i="79" s="1"/>
  <c r="A769" i="79" s="1"/>
  <c r="A770" i="79" s="1"/>
  <c r="A771" i="79" s="1"/>
  <c r="A772" i="79" s="1"/>
  <c r="A773" i="79" s="1"/>
  <c r="A774" i="79" s="1"/>
  <c r="A775" i="79" s="1"/>
  <c r="A776" i="79" s="1"/>
  <c r="A777" i="79" s="1"/>
  <c r="A778" i="79" s="1"/>
  <c r="A779" i="79" s="1"/>
  <c r="A780" i="79" s="1"/>
  <c r="A781" i="79" s="1"/>
  <c r="A782" i="79" s="1"/>
  <c r="A783" i="79" s="1"/>
  <c r="A784" i="79" s="1"/>
  <c r="A785" i="79" s="1"/>
  <c r="A786" i="79" s="1"/>
  <c r="A787" i="79" s="1"/>
  <c r="A788" i="79" s="1"/>
  <c r="A789" i="79" s="1"/>
  <c r="A790" i="79" s="1"/>
  <c r="A791" i="79" s="1"/>
  <c r="A792" i="79" s="1"/>
  <c r="A793" i="79" s="1"/>
  <c r="A794" i="79" s="1"/>
  <c r="A795" i="79" s="1"/>
  <c r="A796" i="79" s="1"/>
  <c r="A797" i="79" s="1"/>
  <c r="A798" i="79" s="1"/>
  <c r="A799" i="79" s="1"/>
  <c r="A800" i="79" s="1"/>
  <c r="A801" i="79" s="1"/>
  <c r="A802" i="79" s="1"/>
  <c r="A803" i="79" s="1"/>
  <c r="A804" i="79" s="1"/>
  <c r="A805" i="79" s="1"/>
  <c r="A806" i="79" s="1"/>
  <c r="A807" i="79" s="1"/>
  <c r="A808" i="79" s="1"/>
  <c r="A809" i="79" s="1"/>
  <c r="A810" i="79" s="1"/>
  <c r="A811" i="79" s="1"/>
  <c r="A812" i="79" s="1"/>
  <c r="A813" i="79" s="1"/>
  <c r="A814" i="79" s="1"/>
  <c r="A815" i="79" s="1"/>
  <c r="A816" i="79" s="1"/>
  <c r="A817" i="79" s="1"/>
  <c r="A818" i="79" s="1"/>
  <c r="A819" i="79" s="1"/>
  <c r="A820" i="79" s="1"/>
  <c r="A821" i="79" s="1"/>
  <c r="A822" i="79" s="1"/>
  <c r="A823" i="79" s="1"/>
  <c r="A824" i="79" s="1"/>
  <c r="A825" i="79" s="1"/>
  <c r="A826" i="79" s="1"/>
  <c r="A827" i="79" s="1"/>
  <c r="A828" i="79" s="1"/>
  <c r="A829" i="79" s="1"/>
  <c r="A830" i="79" s="1"/>
  <c r="A831" i="79" s="1"/>
  <c r="A832" i="79" s="1"/>
  <c r="A833" i="79" s="1"/>
  <c r="A834" i="79" s="1"/>
  <c r="A835" i="79" s="1"/>
  <c r="A836" i="79" s="1"/>
  <c r="A837" i="79" s="1"/>
  <c r="A838" i="79" s="1"/>
  <c r="A839" i="79" s="1"/>
  <c r="A840" i="79" s="1"/>
  <c r="A841" i="79" s="1"/>
  <c r="A842" i="79" s="1"/>
  <c r="A843" i="79" s="1"/>
  <c r="A844" i="79" s="1"/>
  <c r="A845" i="79" s="1"/>
  <c r="A846" i="79" s="1"/>
  <c r="A847" i="79" s="1"/>
  <c r="A848" i="79" s="1"/>
  <c r="A849" i="79" s="1"/>
  <c r="A850" i="79" s="1"/>
  <c r="A851" i="79" s="1"/>
  <c r="A852" i="79" s="1"/>
  <c r="A853" i="79" s="1"/>
  <c r="A854" i="79" s="1"/>
  <c r="A855" i="79" s="1"/>
  <c r="A856" i="79" s="1"/>
  <c r="A857" i="79" s="1"/>
  <c r="A858" i="79" s="1"/>
  <c r="A859" i="79" s="1"/>
  <c r="A860" i="79" s="1"/>
  <c r="A861" i="79" s="1"/>
  <c r="A862" i="79" s="1"/>
  <c r="A863" i="79" s="1"/>
  <c r="A864" i="79" s="1"/>
  <c r="A865" i="79" s="1"/>
  <c r="A866" i="79" s="1"/>
  <c r="A867" i="79" s="1"/>
  <c r="A868" i="79" s="1"/>
  <c r="A869" i="79" s="1"/>
  <c r="A870" i="79" s="1"/>
  <c r="A871" i="79" s="1"/>
  <c r="A872" i="79" s="1"/>
  <c r="A873" i="79" s="1"/>
  <c r="A874" i="79" s="1"/>
  <c r="A875" i="79" s="1"/>
  <c r="A876" i="79" s="1"/>
  <c r="A877" i="79" s="1"/>
  <c r="A878" i="79" s="1"/>
  <c r="A879" i="79" s="1"/>
  <c r="A880" i="79" s="1"/>
  <c r="A881" i="79" s="1"/>
  <c r="A882" i="79" s="1"/>
  <c r="A883" i="79" s="1"/>
  <c r="A884" i="79" s="1"/>
  <c r="A885" i="79" s="1"/>
  <c r="A886" i="79" s="1"/>
  <c r="A887" i="79" s="1"/>
  <c r="A888" i="79" s="1"/>
  <c r="A889" i="79" s="1"/>
  <c r="A890" i="79" s="1"/>
  <c r="A891" i="79" s="1"/>
  <c r="A892" i="79" s="1"/>
  <c r="A893" i="79" s="1"/>
  <c r="A894" i="79" s="1"/>
  <c r="A895" i="79" s="1"/>
  <c r="A896" i="79" s="1"/>
  <c r="A897" i="79" s="1"/>
  <c r="A898" i="79" s="1"/>
  <c r="A899" i="79" s="1"/>
  <c r="A900" i="79" s="1"/>
  <c r="A901" i="79" s="1"/>
  <c r="A902" i="79" s="1"/>
  <c r="A903" i="79" s="1"/>
  <c r="A904" i="79" s="1"/>
  <c r="A905" i="79" s="1"/>
  <c r="A906" i="79" s="1"/>
  <c r="A907" i="79" s="1"/>
  <c r="A908" i="79" s="1"/>
  <c r="A909" i="79" s="1"/>
  <c r="A910" i="79" s="1"/>
  <c r="A911" i="79" s="1"/>
  <c r="A912" i="79" s="1"/>
  <c r="A913" i="79" s="1"/>
  <c r="A914" i="79" s="1"/>
  <c r="A915" i="79" s="1"/>
  <c r="A916" i="79" s="1"/>
  <c r="A917" i="79" s="1"/>
  <c r="A918" i="79" s="1"/>
  <c r="A919" i="79" s="1"/>
  <c r="A920" i="79" s="1"/>
  <c r="A921" i="79" s="1"/>
  <c r="A922" i="79" s="1"/>
  <c r="A923" i="79" s="1"/>
  <c r="A924" i="79" s="1"/>
  <c r="A925" i="79" s="1"/>
  <c r="A926" i="79" s="1"/>
  <c r="A927" i="79" s="1"/>
  <c r="A928" i="79" s="1"/>
  <c r="A929" i="79" s="1"/>
  <c r="A930" i="79" s="1"/>
  <c r="A931" i="79" s="1"/>
  <c r="A932" i="79" s="1"/>
  <c r="A933" i="79" s="1"/>
  <c r="A934" i="79" s="1"/>
  <c r="A935" i="79" s="1"/>
  <c r="A936" i="79" s="1"/>
  <c r="A937" i="79" s="1"/>
  <c r="A938" i="79" s="1"/>
  <c r="A939" i="79" s="1"/>
  <c r="A940" i="79" s="1"/>
  <c r="A941" i="79" s="1"/>
  <c r="A942" i="79" s="1"/>
  <c r="A943" i="79" s="1"/>
  <c r="A944" i="79" s="1"/>
  <c r="A945" i="79" s="1"/>
  <c r="A946" i="79" s="1"/>
  <c r="A947" i="79" s="1"/>
  <c r="A948" i="79" s="1"/>
  <c r="A949" i="79" s="1"/>
  <c r="A950" i="79" s="1"/>
  <c r="A951" i="79" s="1"/>
  <c r="A952" i="79" s="1"/>
  <c r="A953" i="79" s="1"/>
  <c r="A954" i="79" s="1"/>
  <c r="A955" i="79" s="1"/>
  <c r="A956" i="79" s="1"/>
  <c r="A957" i="79" s="1"/>
  <c r="A958" i="79" s="1"/>
  <c r="A959" i="79" s="1"/>
  <c r="A960" i="79" s="1"/>
  <c r="A961" i="79" s="1"/>
  <c r="A962" i="79" s="1"/>
  <c r="A963" i="79" s="1"/>
  <c r="A964" i="79" s="1"/>
  <c r="A965" i="79" s="1"/>
  <c r="A966" i="79" s="1"/>
  <c r="A967" i="79" s="1"/>
  <c r="A968" i="79" s="1"/>
  <c r="A969" i="79" s="1"/>
  <c r="A970" i="79" s="1"/>
  <c r="A971" i="79" s="1"/>
  <c r="A972" i="79" s="1"/>
  <c r="A973" i="79" s="1"/>
  <c r="A974" i="79" s="1"/>
  <c r="A975" i="79" s="1"/>
  <c r="A976" i="79" s="1"/>
  <c r="A977" i="79" s="1"/>
  <c r="A978" i="79" s="1"/>
  <c r="A979" i="79" s="1"/>
  <c r="A980" i="79" s="1"/>
  <c r="A981" i="79" s="1"/>
  <c r="A982" i="79" s="1"/>
  <c r="A983" i="79" s="1"/>
  <c r="A984" i="79" s="1"/>
  <c r="A985" i="79" s="1"/>
  <c r="A986" i="79" s="1"/>
  <c r="A987" i="79" s="1"/>
  <c r="A988" i="79" s="1"/>
  <c r="A989" i="79" s="1"/>
  <c r="A990" i="79" s="1"/>
  <c r="A991" i="79" s="1"/>
  <c r="A992" i="79" s="1"/>
  <c r="A993" i="79" s="1"/>
  <c r="A994" i="79" s="1"/>
  <c r="A995" i="79" s="1"/>
  <c r="A996" i="79" s="1"/>
  <c r="A997" i="79" s="1"/>
  <c r="A998" i="79" s="1"/>
  <c r="A999" i="79" s="1"/>
  <c r="A1000" i="79" s="1"/>
  <c r="A1001" i="79" s="1"/>
  <c r="A1002" i="79" s="1"/>
  <c r="A1003" i="79" s="1"/>
  <c r="A1004" i="79" s="1"/>
  <c r="A1005" i="79" s="1"/>
  <c r="A1006" i="79" s="1"/>
  <c r="A1007" i="79" s="1"/>
  <c r="A1008" i="79" s="1"/>
  <c r="A1009" i="79" s="1"/>
  <c r="A1010" i="79" s="1"/>
  <c r="A1011" i="79" s="1"/>
  <c r="A1012" i="79" s="1"/>
  <c r="A1013" i="79" s="1"/>
  <c r="A1014" i="7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13" authorId="0" shapeId="0" xr:uid="{5F7BAB48-1D4B-420E-83AB-EFB1064DD455}">
      <text>
        <r>
          <rPr>
            <b/>
            <u/>
            <sz val="11"/>
            <color indexed="81"/>
            <rFont val="MS P ゴシック"/>
            <family val="3"/>
            <charset val="128"/>
          </rPr>
          <t>補助金の計画書の提出先は都道府県です。</t>
        </r>
        <r>
          <rPr>
            <sz val="11"/>
            <color indexed="81"/>
            <rFont val="MS P ゴシック"/>
            <family val="3"/>
            <charset val="128"/>
          </rPr>
          <t>処遇改善加算とは提出先が異なる場合がありますのでご注意ください。
誤って他の自治体に提出された場合は受け付けられませんので、必ず愛知県のホームページから提出してください。
→ https://www.pref.aichi.jp/soshiki/korei/kaigochinageshokubakaizen.html</t>
        </r>
      </text>
    </comment>
    <comment ref="L17" authorId="0" shapeId="0" xr:uid="{B8367450-CAFB-4C06-BA74-BDFABC2E5C42}">
      <text>
        <r>
          <rPr>
            <sz val="9"/>
            <color indexed="81"/>
            <rFont val="MS P ゴシック"/>
            <family val="3"/>
            <charset val="128"/>
          </rPr>
          <t>フリガナに誤りがある場合は修正してください。</t>
        </r>
      </text>
    </comment>
    <comment ref="L24" authorId="0" shapeId="0" xr:uid="{23B72575-AA9A-44F8-9526-575522264E82}">
      <text>
        <r>
          <rPr>
            <sz val="9"/>
            <color indexed="81"/>
            <rFont val="MS P ゴシック"/>
            <family val="3"/>
            <charset val="128"/>
          </rPr>
          <t>13桁の法人番号を入力してください
（13桁の入力以外は受け付けません。</t>
        </r>
        <r>
          <rPr>
            <sz val="11"/>
            <color indexed="81"/>
            <rFont val="MS P ゴシック"/>
            <family val="3"/>
            <charset val="128"/>
          </rPr>
          <t>）</t>
        </r>
      </text>
    </comment>
    <comment ref="L25" authorId="0" shapeId="0" xr:uid="{1439C6A3-F445-4DC6-B34D-448DE53676C8}">
      <text>
        <r>
          <rPr>
            <sz val="9"/>
            <color indexed="81"/>
            <rFont val="MS P ゴシック"/>
            <family val="3"/>
            <charset val="128"/>
          </rPr>
          <t>フリガナに誤りがある場合は修正してください。</t>
        </r>
      </text>
    </comment>
    <comment ref="L26" authorId="0" shapeId="0" xr:uid="{E44834BB-5E5F-4891-8E0E-FED3C9D475F9}">
      <text>
        <r>
          <rPr>
            <sz val="9"/>
            <color indexed="81"/>
            <rFont val="MS P ゴシック"/>
            <family val="3"/>
            <charset val="128"/>
          </rPr>
          <t>社会保険労務士事務所等の担当者の氏名・連絡先を記入しても構いません。
ただし、その場合、法人（事業所）の担当者も記載してください。
例）担当者：社会保険労務士　●●　●●（法人担当者：▲▲　▲▲）
　　連絡先：1234-56-7890（法人担当者：0987-65-4321）
　※ E-mailは実作成担当者のみ（法人担当者は不要）</t>
        </r>
      </text>
    </comment>
    <comment ref="B34" authorId="0" shapeId="0" xr:uid="{DC621C82-BE8C-4EE7-B331-5586C6810A1A}">
      <text>
        <r>
          <rPr>
            <b/>
            <sz val="13"/>
            <color indexed="81"/>
            <rFont val="MS P ゴシック"/>
            <family val="3"/>
            <charset val="128"/>
          </rPr>
          <t>愛知県の場合、最速でも４月末以降の支給を予定しているため、３月末の支給は選択できません。</t>
        </r>
      </text>
    </comment>
    <comment ref="AF49" authorId="0" shapeId="0" xr:uid="{4CC9C029-4D99-48FB-8DFF-6B7D9DF1D845}">
      <text>
        <r>
          <rPr>
            <sz val="9"/>
            <color indexed="81"/>
            <rFont val="MS P ゴシック"/>
            <family val="3"/>
            <charset val="128"/>
          </rPr>
          <t>左欄すべてにチェックしてください。
※０件の場合にもチェックしてください。</t>
        </r>
      </text>
    </comment>
    <comment ref="W52" authorId="0" shapeId="0" xr:uid="{BC39FE79-F61C-4605-BB8C-48F46B0B2E4C}">
      <text>
        <r>
          <rPr>
            <sz val="9"/>
            <color indexed="81"/>
            <rFont val="MS P ゴシック"/>
            <family val="3"/>
            <charset val="128"/>
          </rPr>
          <t>集計の都合上、介護予防サービスであり、短期利用型サービスである事業所については、双方の欄に１と計上されますのでご注意ください。</t>
        </r>
      </text>
    </comment>
    <comment ref="B56" authorId="0" shapeId="0" xr:uid="{3287E451-CA2D-466D-A142-2C761E338E4B}">
      <text>
        <r>
          <rPr>
            <sz val="8"/>
            <color indexed="81"/>
            <rFont val="MS P ゴシック"/>
            <family val="3"/>
            <charset val="128"/>
          </rPr>
          <t xml:space="preserve">10桁の事業所番号を入力してください（10桁の入力以外は受け付けません。）
</t>
        </r>
        <r>
          <rPr>
            <b/>
            <sz val="8"/>
            <color indexed="81"/>
            <rFont val="MS P ゴシック"/>
            <family val="3"/>
            <charset val="128"/>
          </rPr>
          <t xml:space="preserve">
【Ｂパターンで初めて申請する場合】</t>
        </r>
        <r>
          <rPr>
            <sz val="8"/>
            <color indexed="81"/>
            <rFont val="MS P ゴシック"/>
            <family val="3"/>
            <charset val="128"/>
          </rPr>
          <t xml:space="preserve">
　→Ｂパターンで申請する事業所記載
</t>
        </r>
        <r>
          <rPr>
            <b/>
            <sz val="8"/>
            <color indexed="81"/>
            <rFont val="MS P ゴシック"/>
            <family val="3"/>
            <charset val="128"/>
          </rPr>
          <t>【Ａパターンで申請済みの法人が、Ｂパターンにおいて未申請の事業所を追加で申請する場合】</t>
        </r>
        <r>
          <rPr>
            <sz val="8"/>
            <color indexed="81"/>
            <rFont val="MS P ゴシック"/>
            <family val="3"/>
            <charset val="128"/>
          </rPr>
          <t xml:space="preserve">
　→Ａパターンで申請済みの事業所を含む</t>
        </r>
        <r>
          <rPr>
            <u/>
            <sz val="8"/>
            <color indexed="10"/>
            <rFont val="MS P ゴシック"/>
            <family val="3"/>
            <charset val="128"/>
          </rPr>
          <t>全ての補助金申請事業所を</t>
        </r>
        <r>
          <rPr>
            <sz val="8"/>
            <color indexed="81"/>
            <rFont val="MS P ゴシック"/>
            <family val="3"/>
            <charset val="128"/>
          </rPr>
          <t>記載の上、</t>
        </r>
        <r>
          <rPr>
            <u/>
            <sz val="8"/>
            <color indexed="10"/>
            <rFont val="MS P ゴシック"/>
            <family val="3"/>
            <charset val="128"/>
          </rPr>
          <t>変更届とセットで</t>
        </r>
        <r>
          <rPr>
            <sz val="8"/>
            <color indexed="81"/>
            <rFont val="MS P ゴシック"/>
            <family val="3"/>
            <charset val="128"/>
          </rPr>
          <t>提出
　（なお、Ａパターンで申請済みの事業所については、月遅れ請求等で報酬総額に変動があっても追加交付は行いません。）
　　　　　　　　　　　</t>
        </r>
        <r>
          <rPr>
            <b/>
            <u val="double"/>
            <sz val="11"/>
            <color indexed="81"/>
            <rFont val="MS P ゴシック"/>
            <family val="3"/>
            <charset val="128"/>
          </rPr>
          <t>※このコメントボックスを移動し、一行目から記載してください。</t>
        </r>
      </text>
    </comment>
    <comment ref="L56" authorId="0" shapeId="0" xr:uid="{CD82ABF1-5ED4-4008-A612-751050E63F1E}">
      <text>
        <r>
          <rPr>
            <sz val="8"/>
            <color indexed="81"/>
            <rFont val="MS P ゴシック"/>
            <family val="3"/>
            <charset val="128"/>
          </rPr>
          <t>指定申請等の届出先を記入してください。
地域密着型サービスや総合事業については、指定元の市町村を全て記載してください。
その際、地域単価が同一の場合は指定権者ごとに行を分ける必要はありません。</t>
        </r>
      </text>
    </comment>
    <comment ref="Z56" authorId="0" shapeId="0" xr:uid="{B4BE1C6A-BD1F-478F-9BBD-EBF97D53A0C5}">
      <text>
        <r>
          <rPr>
            <sz val="8"/>
            <color indexed="81"/>
            <rFont val="MS P ゴシック"/>
            <family val="3"/>
            <charset val="128"/>
          </rPr>
          <t>必ずプルダウンで入力してください。</t>
        </r>
        <r>
          <rPr>
            <b/>
            <u/>
            <sz val="8"/>
            <color indexed="81"/>
            <rFont val="MS P ゴシック"/>
            <family val="3"/>
            <charset val="128"/>
          </rPr>
          <t xml:space="preserve">
介護予防、短期利用型、短期入所・総合事業については、行を分けてください</t>
        </r>
        <r>
          <rPr>
            <b/>
            <u/>
            <sz val="9"/>
            <color indexed="81"/>
            <rFont val="MS P ゴシック"/>
            <family val="3"/>
            <charset val="128"/>
          </rPr>
          <t xml:space="preserve">。
</t>
        </r>
      </text>
    </comment>
    <comment ref="AE56" authorId="0" shapeId="0" xr:uid="{3E716A8D-7422-4E40-96ED-E9277F1ABF32}">
      <text>
        <r>
          <rPr>
            <sz val="8"/>
            <color indexed="81"/>
            <rFont val="MS P ゴシック"/>
            <family val="3"/>
            <charset val="128"/>
          </rPr>
          <t xml:space="preserve">所在地・サービス名に応じて地域単価が自動入力されます。
</t>
        </r>
        <r>
          <rPr>
            <b/>
            <u/>
            <sz val="8"/>
            <color indexed="81"/>
            <rFont val="MS P ゴシック"/>
            <family val="3"/>
            <charset val="128"/>
          </rPr>
          <t>総合事業については、「数式を削除して手入力」という記載が表示されるため、市町村において設定されている単価を記載してください。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K11" authorId="0" shapeId="0" xr:uid="{636BC73C-8C8A-4D0D-A318-F686B5EB79CF}">
      <text>
        <r>
          <rPr>
            <sz val="11"/>
            <color indexed="81"/>
            <rFont val="MS P ゴシック"/>
            <family val="3"/>
            <charset val="128"/>
          </rPr>
          <t>「○」は記載もれがなく、全ての事業所において要件を満たす場合、
「△」は記載もれがないが、要件を満たさない事業所がある場合、
「×」は記載漏れがある場合です。</t>
        </r>
      </text>
    </comment>
    <comment ref="G12" authorId="0" shapeId="0" xr:uid="{F583ADCD-5ECD-47E0-85FD-B94C684CEA91}">
      <text>
        <r>
          <rPr>
            <b/>
            <u/>
            <sz val="12"/>
            <color rgb="FF000000"/>
            <rFont val="MS P ゴシック"/>
            <family val="3"/>
            <charset val="128"/>
          </rPr>
          <t>空欄の場合、先に「基本情報入力シート」を記入してください。</t>
        </r>
      </text>
    </comment>
    <comment ref="P12" authorId="0" shapeId="0" xr:uid="{C54132E3-0E5D-4FF1-BEE7-8AD7E71135FA}">
      <text>
        <r>
          <rPr>
            <sz val="12"/>
            <color rgb="FF000000"/>
            <rFont val="MS P ゴシック"/>
            <family val="3"/>
            <charset val="128"/>
          </rPr>
          <t>計算結果が表示されない場合、他の欄を先に記入して下さい。
この額はあくまで見込額であり、実際の補助額と異なる可能性があります。</t>
        </r>
      </text>
    </comment>
    <comment ref="T12" authorId="0" shapeId="0" xr:uid="{D758A1B2-20C5-4A3A-B33A-A67FBF7E2386}">
      <text>
        <r>
          <rPr>
            <sz val="12"/>
            <color rgb="FF000000"/>
            <rFont val="MS P ゴシック"/>
            <family val="3"/>
            <charset val="128"/>
          </rPr>
          <t xml:space="preserve">補助金は、都道府県ごとに、国保連合会に登録している介護給付費等の振込先口座に、法人単位で振り込まれます。
そのため、振込を希望する口座を、各都道府県ごとに１つだけ選択してください。
</t>
        </r>
        <r>
          <rPr>
            <sz val="12"/>
            <color indexed="10"/>
            <rFont val="MS P ゴシック"/>
            <family val="3"/>
            <charset val="128"/>
          </rPr>
          <t>Ａパターンで申請済みの法人が、Bパターンにおいて未申請の事業所を追加で申請する場合は、Aパターン申請時と同じ事業所の口座を選択してください。</t>
        </r>
      </text>
    </comment>
    <comment ref="U12" authorId="0" shapeId="0" xr:uid="{61A00A54-632F-4E97-97D7-1CFA6806DB4D}">
      <text>
        <r>
          <rPr>
            <sz val="12"/>
            <color indexed="81"/>
            <rFont val="MS P ゴシック"/>
            <family val="3"/>
            <charset val="128"/>
          </rPr>
          <t>　債権譲渡とは、サービス報酬を事業所が管理する口座ではなく、第三者の口座（例えば債権回収を専門とする会社など）で受け取ることを意味しています。
　補助金の性質上、債権譲渡先の第三者の口座に本補助金をお支払いすることはできませんので、別途申請法人の口座情報を愛知県に提供する必要があります。計画書提出時に、計画書提出フォームにて口座情報を入力し、通帳の見開きのスキャンデータを併せて提出してください。
　</t>
        </r>
        <r>
          <rPr>
            <b/>
            <sz val="12"/>
            <color indexed="81"/>
            <rFont val="MS P ゴシック"/>
            <family val="3"/>
            <charset val="128"/>
          </rPr>
          <t>※これは、自由に補助金の支払先を設定するためのものではありません。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3" authorId="0" shapeId="0" xr:uid="{5CC4719C-BDF3-4D7D-AE56-580BD6625873}">
      <text>
        <r>
          <rPr>
            <sz val="10"/>
            <color rgb="FF000000"/>
            <rFont val="MS P ゴシック"/>
            <family val="3"/>
            <charset val="128"/>
          </rPr>
          <t>本別紙様式２-１を完成させるには、「基本情報入力シート」「別紙様式２-３」から転記される情報が必要です。</t>
        </r>
        <r>
          <rPr>
            <b/>
            <u/>
            <sz val="10"/>
            <color rgb="FF000000"/>
            <rFont val="MS P ゴシック"/>
            <family val="3"/>
            <charset val="128"/>
          </rPr>
          <t>まずはこれらのシートを完成させてください。</t>
        </r>
      </text>
    </comment>
    <comment ref="B39" authorId="0" shapeId="0" xr:uid="{71D88BE0-C490-4A2D-90F6-D46D41C7D2EB}">
      <text>
        <r>
          <rPr>
            <sz val="9"/>
            <color indexed="81"/>
            <rFont val="MS P ゴシック"/>
            <family val="3"/>
            <charset val="128"/>
          </rPr>
          <t>関数の都合上、対応を誓約した要件がない場合もチェックしてください。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3" authorId="0" shapeId="0" xr:uid="{3D39CAB3-191E-4A8A-A91C-EE6A9041A69E}">
      <text>
        <r>
          <rPr>
            <sz val="10"/>
            <color rgb="FF000000"/>
            <rFont val="MS P ゴシック"/>
            <family val="3"/>
            <charset val="128"/>
          </rPr>
          <t>本別紙様式２-２を完成させるには、「基本情報入力シート」「別紙様式２-３」から転記される情報が必要です。</t>
        </r>
        <r>
          <rPr>
            <b/>
            <u/>
            <sz val="10"/>
            <color rgb="FF000000"/>
            <rFont val="MS P ゴシック"/>
            <family val="3"/>
            <charset val="128"/>
          </rPr>
          <t>まずはこれらのシートを完成させてください。</t>
        </r>
      </text>
    </comment>
    <comment ref="AW46" authorId="0" shapeId="0" xr:uid="{0110DBB0-25B7-43B8-878F-7B73F98DB045}">
      <text>
        <r>
          <rPr>
            <sz val="9"/>
            <color indexed="81"/>
            <rFont val="MS P ゴシック"/>
            <family val="3"/>
            <charset val="128"/>
          </rPr>
          <t xml:space="preserve">R8.1.15修正
</t>
        </r>
      </text>
    </comment>
    <comment ref="B54" authorId="0" shapeId="0" xr:uid="{089353F4-4978-48BC-A8CD-CDC8B0DB843A}">
      <text>
        <r>
          <rPr>
            <sz val="9"/>
            <color indexed="81"/>
            <rFont val="MS P ゴシック"/>
            <family val="3"/>
            <charset val="128"/>
          </rPr>
          <t>関数の都合上、対応を誓約した要件がない場合もチェックしてください。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J23" authorId="0" shapeId="0" xr:uid="{F7A26487-4391-4DC7-B37F-A4247E92322B}">
      <text>
        <r>
          <rPr>
            <sz val="9"/>
            <color indexed="81"/>
            <rFont val="MS P ゴシック"/>
            <family val="3"/>
            <charset val="128"/>
          </rPr>
          <t>R8.1.16追加（AJ23, AL23,AM23)</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<sst xmlns="http://schemas.openxmlformats.org/spreadsheetml/2006/main" count="107888" uniqueCount="19601">
  <si>
    <t>↓隠し列</t>
    <rPh sb="1" eb="2">
      <t>カク</t>
    </rPh>
    <rPh sb="3" eb="4">
      <t>レツ</t>
    </rPh>
    <phoneticPr fontId="14"/>
  </si>
  <si>
    <t>２　基本情報</t>
    <rPh sb="2" eb="4">
      <t>キホン</t>
    </rPh>
    <rPh sb="4" eb="6">
      <t>ジョウホウ</t>
    </rPh>
    <phoneticPr fontId="8"/>
  </si>
  <si>
    <t>下表に必要事項を入力してください。記入内容が各様式に反映されます。</t>
    <phoneticPr fontId="14"/>
  </si>
  <si>
    <t>法人名</t>
    <phoneticPr fontId="14"/>
  </si>
  <si>
    <t>フリガナ</t>
    <phoneticPr fontId="14"/>
  </si>
  <si>
    <t>名称</t>
    <rPh sb="0" eb="2">
      <t>メイショウ</t>
    </rPh>
    <phoneticPr fontId="14"/>
  </si>
  <si>
    <t>法人住所</t>
    <phoneticPr fontId="14"/>
  </si>
  <si>
    <t>〒</t>
    <phoneticPr fontId="14"/>
  </si>
  <si>
    <t>-</t>
    <phoneticPr fontId="14"/>
  </si>
  <si>
    <t>〒結合</t>
    <rPh sb="1" eb="3">
      <t>ケツゴウ</t>
    </rPh>
    <phoneticPr fontId="14"/>
  </si>
  <si>
    <t>法人
代表者</t>
    <phoneticPr fontId="14"/>
  </si>
  <si>
    <t>職名</t>
    <rPh sb="0" eb="2">
      <t>ショクメイ</t>
    </rPh>
    <phoneticPr fontId="14"/>
  </si>
  <si>
    <t>氏名</t>
    <rPh sb="0" eb="2">
      <t>シメイ</t>
    </rPh>
    <phoneticPr fontId="14"/>
  </si>
  <si>
    <t>法人番号</t>
    <phoneticPr fontId="14"/>
  </si>
  <si>
    <t>書類作成
担当者</t>
    <phoneticPr fontId="14"/>
  </si>
  <si>
    <t>連絡先</t>
    <phoneticPr fontId="14"/>
  </si>
  <si>
    <t>電話番号</t>
    <rPh sb="0" eb="2">
      <t>デンワ</t>
    </rPh>
    <rPh sb="2" eb="4">
      <t>バンゴウ</t>
    </rPh>
    <phoneticPr fontId="14"/>
  </si>
  <si>
    <t>E-mail</t>
    <phoneticPr fontId="14"/>
  </si>
  <si>
    <t>番号</t>
    <rPh sb="0" eb="2">
      <t>バンゴウ</t>
    </rPh>
    <phoneticPr fontId="14"/>
  </si>
  <si>
    <t>介護保険事業所番号</t>
    <rPh sb="0" eb="2">
      <t>カイゴ</t>
    </rPh>
    <rPh sb="2" eb="4">
      <t>ホケン</t>
    </rPh>
    <rPh sb="4" eb="6">
      <t>ジギョウ</t>
    </rPh>
    <rPh sb="6" eb="7">
      <t>ショ</t>
    </rPh>
    <rPh sb="7" eb="9">
      <t>バンゴウ</t>
    </rPh>
    <phoneticPr fontId="14"/>
  </si>
  <si>
    <t>指定権者名</t>
    <rPh sb="0" eb="2">
      <t>シテイ</t>
    </rPh>
    <rPh sb="2" eb="3">
      <t>ケン</t>
    </rPh>
    <rPh sb="3" eb="4">
      <t>ジャ</t>
    </rPh>
    <rPh sb="4" eb="5">
      <t>メイ</t>
    </rPh>
    <phoneticPr fontId="14"/>
  </si>
  <si>
    <t>事業所の所在地</t>
    <rPh sb="0" eb="3">
      <t>ジギョウショ</t>
    </rPh>
    <rPh sb="4" eb="7">
      <t>ショザイチ</t>
    </rPh>
    <phoneticPr fontId="14"/>
  </si>
  <si>
    <t>事業所名</t>
    <rPh sb="0" eb="2">
      <t>ジギョウ</t>
    </rPh>
    <rPh sb="2" eb="3">
      <t>ショ</t>
    </rPh>
    <rPh sb="3" eb="4">
      <t>メイ</t>
    </rPh>
    <phoneticPr fontId="14"/>
  </si>
  <si>
    <t>サービス名</t>
    <rPh sb="4" eb="5">
      <t>メイ</t>
    </rPh>
    <phoneticPr fontId="14"/>
  </si>
  <si>
    <t>都道府県</t>
    <rPh sb="0" eb="4">
      <t>トドウフケン</t>
    </rPh>
    <phoneticPr fontId="14"/>
  </si>
  <si>
    <t>市区町村</t>
    <rPh sb="0" eb="2">
      <t>シク</t>
    </rPh>
    <rPh sb="2" eb="4">
      <t>チョウソン</t>
    </rPh>
    <phoneticPr fontId="14"/>
  </si>
  <si>
    <t>提出先</t>
    <rPh sb="0" eb="2">
      <t>テイシュツ</t>
    </rPh>
    <rPh sb="2" eb="3">
      <t>サキ</t>
    </rPh>
    <phoneticPr fontId="14"/>
  </si>
  <si>
    <t>１　基本情報</t>
    <rPh sb="2" eb="4">
      <t>キホン</t>
    </rPh>
    <rPh sb="4" eb="6">
      <t>ジョウホウ</t>
    </rPh>
    <phoneticPr fontId="14"/>
  </si>
  <si>
    <t>法人名</t>
    <rPh sb="0" eb="2">
      <t>ホウジン</t>
    </rPh>
    <rPh sb="2" eb="3">
      <t>メイ</t>
    </rPh>
    <phoneticPr fontId="14"/>
  </si>
  <si>
    <t>法人所在地</t>
    <rPh sb="0" eb="2">
      <t>ホウジン</t>
    </rPh>
    <rPh sb="2" eb="5">
      <t>ショザイチ</t>
    </rPh>
    <phoneticPr fontId="14"/>
  </si>
  <si>
    <t>書類作成担当者</t>
    <rPh sb="0" eb="2">
      <t>ショルイ</t>
    </rPh>
    <rPh sb="2" eb="4">
      <t>サクセイ</t>
    </rPh>
    <rPh sb="4" eb="7">
      <t>タントウシャ</t>
    </rPh>
    <phoneticPr fontId="14"/>
  </si>
  <si>
    <t>連絡先</t>
    <rPh sb="0" eb="3">
      <t>レンラクサキ</t>
    </rPh>
    <phoneticPr fontId="14"/>
  </si>
  <si>
    <t>①</t>
    <phoneticPr fontId="14"/>
  </si>
  <si>
    <t>②</t>
    <phoneticPr fontId="14"/>
  </si>
  <si>
    <t>③</t>
    <phoneticPr fontId="14"/>
  </si>
  <si>
    <t>区分</t>
    <rPh sb="0" eb="2">
      <t>クブン</t>
    </rPh>
    <phoneticPr fontId="14"/>
  </si>
  <si>
    <t>内容</t>
    <rPh sb="0" eb="2">
      <t>ナイヨウ</t>
    </rPh>
    <phoneticPr fontId="14"/>
  </si>
  <si>
    <t>入職促進に向けた取組</t>
    <phoneticPr fontId="14"/>
  </si>
  <si>
    <t>①法人や事業所の経営理念やケア方針・人材育成方針、その実現のための施策・仕組みなどの明確化</t>
    <phoneticPr fontId="14"/>
  </si>
  <si>
    <t>②事業者の共同による採用・人事ローテーション・研修のための制度構築</t>
    <phoneticPr fontId="14"/>
  </si>
  <si>
    <t>③他産業からの転職者、主婦層、中高年齢者等、経験者・有資格者等にこだわらない幅広い採用の仕組みの構築（採用の実績でも可）</t>
    <rPh sb="1" eb="2">
      <t>タ</t>
    </rPh>
    <rPh sb="2" eb="4">
      <t>サンギョウ</t>
    </rPh>
    <rPh sb="7" eb="9">
      <t>テンショク</t>
    </rPh>
    <rPh sb="9" eb="10">
      <t>シャ</t>
    </rPh>
    <rPh sb="11" eb="13">
      <t>シュフ</t>
    </rPh>
    <rPh sb="13" eb="14">
      <t>ソウ</t>
    </rPh>
    <rPh sb="15" eb="19">
      <t>チュウコウネンレイ</t>
    </rPh>
    <rPh sb="19" eb="21">
      <t>シャナド</t>
    </rPh>
    <rPh sb="22" eb="25">
      <t>ケイケンシャ</t>
    </rPh>
    <rPh sb="26" eb="27">
      <t>ユウ</t>
    </rPh>
    <rPh sb="27" eb="29">
      <t>シカク</t>
    </rPh>
    <rPh sb="29" eb="31">
      <t>シャナド</t>
    </rPh>
    <rPh sb="38" eb="40">
      <t>ハバヒロ</t>
    </rPh>
    <rPh sb="41" eb="43">
      <t>サイヨウ</t>
    </rPh>
    <rPh sb="44" eb="46">
      <t>シク</t>
    </rPh>
    <rPh sb="48" eb="50">
      <t>コウチク</t>
    </rPh>
    <rPh sb="51" eb="53">
      <t>サイヨウ</t>
    </rPh>
    <rPh sb="54" eb="56">
      <t>ジッセキ</t>
    </rPh>
    <rPh sb="58" eb="59">
      <t>カ</t>
    </rPh>
    <phoneticPr fontId="14"/>
  </si>
  <si>
    <t>④職業体験の受入れや地域行事への参加や主催等による職業魅力度向上の取組の実施</t>
    <phoneticPr fontId="14"/>
  </si>
  <si>
    <t>資質の向上やキャリアアップに
向けた支援</t>
    <phoneticPr fontId="14"/>
  </si>
  <si>
    <t>⑤働きながら介護福祉士取得を目指す者に対する実務者研修受講支援や、より専門性の高い介護技術を取得しようとする者に対するユニットリーダー研修、ファーストステップ研修、喀痰吸引、認知症ケア、サービス提供責任者研修、中堅職員に対するマネジメント研修の受講支援等</t>
    <phoneticPr fontId="14"/>
  </si>
  <si>
    <t>⑥研修の受講やキャリア段位制度と人事考課との連動</t>
    <phoneticPr fontId="14"/>
  </si>
  <si>
    <t>⑦エルダー・メンター（仕事やメンタル面のサポート等をする担当者）制度等導入</t>
    <phoneticPr fontId="14"/>
  </si>
  <si>
    <t>⑧上位者・担当者等によるキャリア面談など、キャリアアップ・働き方等に関する定期的な相談の機会の確保</t>
    <phoneticPr fontId="14"/>
  </si>
  <si>
    <t>両立支援
・
多様な
働き方の
推進</t>
    <phoneticPr fontId="14"/>
  </si>
  <si>
    <t>⑨子育てや家族等の介護等と仕事の両立を目指す者のための休業制度等の充実、事業所内託児施設の整備</t>
    <phoneticPr fontId="14"/>
  </si>
  <si>
    <t>⑩職員の事情等の状況に応じた勤務シフトや短時間正規職員制度の導入、職員の希望に即した非正規職員から正規職員への転換の制度等の整備</t>
    <phoneticPr fontId="14"/>
  </si>
  <si>
    <t>⑪有給休暇を取得しやすい雰囲気・意識作りのため、具体的な取得目標（例えば、１週間以上の休暇を年に●回取得、付与日数のうち●％以上を取得）を定めた上で、取得状況を定期的に確認し、身近な上司等からの積極的な声かけを行っている</t>
    <phoneticPr fontId="14"/>
  </si>
  <si>
    <t>⑫有給休暇の取得促進のため、情報共有や複数担当制等により、業務の属人化の解消、業務配分の偏りの解消を行っている</t>
    <phoneticPr fontId="14"/>
  </si>
  <si>
    <t>腰痛を
含む
心身の
健康管理</t>
    <phoneticPr fontId="14"/>
  </si>
  <si>
    <t>⑬業務や福利厚生制度、メンタルヘルス等の職員相談窓口の設置等相談体制の充実</t>
    <phoneticPr fontId="14"/>
  </si>
  <si>
    <t>⑭短時間勤務労働者等も受診可能な健康診断・ストレスチェックや、従業員のための休憩室の設置等健康管理対策の実施</t>
    <phoneticPr fontId="14"/>
  </si>
  <si>
    <t>⑯事故・トラブルへの対応マニュアル等の作成等の体制の整備</t>
    <phoneticPr fontId="14"/>
  </si>
  <si>
    <t>生産性
向上のため
の取組</t>
    <phoneticPr fontId="14"/>
  </si>
  <si>
    <t>⑰厚生労働省が示している「生産性向上ガイドライン」に基づき、業務改善活動の体制構築（委員会やプロジェクトチームの立ち上げ、外部の研修会の活用等）を行っている</t>
    <phoneticPr fontId="14"/>
  </si>
  <si>
    <t>⑱現場の課題の見える化（課題の抽出、課題の構造化、業務時間調査の実施等）を実施している</t>
    <phoneticPr fontId="14"/>
  </si>
  <si>
    <t>⑲５S活動（業務管理の手法の１つ。整理・整頓・清掃・清潔・躾の頭文字をとったもの）等の実践による職場環境の整備を行っている</t>
    <phoneticPr fontId="14"/>
  </si>
  <si>
    <t>⑳業務手順書の作成や、記録・報告様式の工夫等による情報共有や作業負担の軽減を行っている</t>
    <phoneticPr fontId="14"/>
  </si>
  <si>
    <t>㉑介護ソフト（記録、情報共有、請求業務転記が不要なもの。）、情報端末（タブレット端末、スマートフォン端末等）の導入</t>
    <phoneticPr fontId="14"/>
  </si>
  <si>
    <t>㉒介護ロボット（見守り支援、移乗支援、移動支援、排泄支援、入浴支援、介護業務支援等）又はインカム等の職員間の連絡調整の迅速化に資するICT機器（ビジネスチャットツール含む）の導入</t>
    <phoneticPr fontId="14"/>
  </si>
  <si>
    <t>やりがい
・
働きがい
の醸成</t>
    <phoneticPr fontId="14"/>
  </si>
  <si>
    <t>㉖地域包括ケアの一員としてのモチベーション向上に資する、地域の児童・生徒や住民との交流の実施</t>
    <rPh sb="1" eb="3">
      <t>チイキ</t>
    </rPh>
    <rPh sb="3" eb="5">
      <t>ホウカツ</t>
    </rPh>
    <rPh sb="8" eb="10">
      <t>イチイン</t>
    </rPh>
    <rPh sb="21" eb="23">
      <t>コウジョウ</t>
    </rPh>
    <rPh sb="24" eb="25">
      <t>シ</t>
    </rPh>
    <rPh sb="28" eb="30">
      <t>チイキ</t>
    </rPh>
    <rPh sb="31" eb="33">
      <t>ジドウ</t>
    </rPh>
    <rPh sb="34" eb="36">
      <t>セイト</t>
    </rPh>
    <rPh sb="37" eb="39">
      <t>ジュウミン</t>
    </rPh>
    <rPh sb="41" eb="43">
      <t>コウリュウ</t>
    </rPh>
    <rPh sb="44" eb="46">
      <t>ジッシ</t>
    </rPh>
    <phoneticPr fontId="14"/>
  </si>
  <si>
    <t>㉗利用者本位のケア方針など介護保険や法人の理念等を定期的に学ぶ機会の提供</t>
    <phoneticPr fontId="14"/>
  </si>
  <si>
    <t>㉘ケアの好事例や、利用者やその家族からの謝意等の情報を共有する機会の提供</t>
    <phoneticPr fontId="14"/>
  </si>
  <si>
    <t>以下の点を確認し、満たしている項目に全てチェック（✔）すること。</t>
    <phoneticPr fontId="14"/>
  </si>
  <si>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4"/>
  </si>
  <si>
    <t>―</t>
    <phoneticPr fontId="14"/>
  </si>
  <si>
    <t>労働保険料の納付が適正に行われています。</t>
    <rPh sb="0" eb="2">
      <t>ロウドウ</t>
    </rPh>
    <rPh sb="2" eb="5">
      <t>ホケンリョウ</t>
    </rPh>
    <rPh sb="6" eb="8">
      <t>ノウフ</t>
    </rPh>
    <rPh sb="9" eb="11">
      <t>テキセイ</t>
    </rPh>
    <rPh sb="12" eb="13">
      <t>オコナ</t>
    </rPh>
    <phoneticPr fontId="14"/>
  </si>
  <si>
    <t>労働保険関係成立届、
確定保険料申告書</t>
    <rPh sb="0" eb="2">
      <t>ロウドウ</t>
    </rPh>
    <rPh sb="2" eb="4">
      <t>ホケン</t>
    </rPh>
    <rPh sb="4" eb="6">
      <t>カンケイ</t>
    </rPh>
    <rPh sb="6" eb="8">
      <t>セイリツ</t>
    </rPh>
    <rPh sb="8" eb="9">
      <t>トド</t>
    </rPh>
    <rPh sb="11" eb="13">
      <t>カクテイ</t>
    </rPh>
    <rPh sb="13" eb="16">
      <t>ホケンリョウ</t>
    </rPh>
    <rPh sb="16" eb="19">
      <t>シンコクショ</t>
    </rPh>
    <phoneticPr fontId="14"/>
  </si>
  <si>
    <t>会議録、周知文書</t>
    <rPh sb="0" eb="3">
      <t>カイギロク</t>
    </rPh>
    <rPh sb="4" eb="6">
      <t>シュウチ</t>
    </rPh>
    <rPh sb="6" eb="8">
      <t>ブンショ</t>
    </rPh>
    <phoneticPr fontId="14"/>
  </si>
  <si>
    <t>令和</t>
    <rPh sb="0" eb="2">
      <t>レイワ</t>
    </rPh>
    <phoneticPr fontId="14"/>
  </si>
  <si>
    <t>年</t>
    <rPh sb="0" eb="1">
      <t>ネン</t>
    </rPh>
    <phoneticPr fontId="14"/>
  </si>
  <si>
    <t>月</t>
    <rPh sb="0" eb="1">
      <t>ゲツ</t>
    </rPh>
    <phoneticPr fontId="14"/>
  </si>
  <si>
    <t>日</t>
    <rPh sb="0" eb="1">
      <t>ニチ</t>
    </rPh>
    <phoneticPr fontId="14"/>
  </si>
  <si>
    <t>代表者</t>
    <rPh sb="0" eb="3">
      <t>ダイヒョウシャ</t>
    </rPh>
    <phoneticPr fontId="14"/>
  </si>
  <si>
    <t>事業所名</t>
    <rPh sb="0" eb="3">
      <t>ジギョウショ</t>
    </rPh>
    <rPh sb="3" eb="4">
      <t>メイ</t>
    </rPh>
    <phoneticPr fontId="14"/>
  </si>
  <si>
    <t>２　補助金の支給要件及び使途</t>
  </si>
  <si>
    <t>３　その他要件を満たすことの確認・誓約等</t>
    <rPh sb="4" eb="5">
      <t>タ</t>
    </rPh>
    <rPh sb="5" eb="7">
      <t>ヨウケン</t>
    </rPh>
    <rPh sb="8" eb="9">
      <t>ミ</t>
    </rPh>
    <rPh sb="14" eb="16">
      <t>カクニン</t>
    </rPh>
    <rPh sb="17" eb="19">
      <t>セイヤク</t>
    </rPh>
    <rPh sb="19" eb="20">
      <t>トウ</t>
    </rPh>
    <phoneticPr fontId="14"/>
  </si>
  <si>
    <t>！この欄が×の場合、チェック（✓）がついていない項目があります。</t>
    <phoneticPr fontId="14"/>
  </si>
  <si>
    <t>確認項目</t>
    <rPh sb="0" eb="2">
      <t>カクニン</t>
    </rPh>
    <rPh sb="2" eb="4">
      <t>コウモク</t>
    </rPh>
    <phoneticPr fontId="14"/>
  </si>
  <si>
    <t>証明する資料の例</t>
    <rPh sb="0" eb="2">
      <t>ショウメイ</t>
    </rPh>
    <rPh sb="4" eb="6">
      <t>シリョウ</t>
    </rPh>
    <rPh sb="7" eb="8">
      <t>レイ</t>
    </rPh>
    <phoneticPr fontId="14"/>
  </si>
  <si>
    <t>補助金として給付される額は、上記使途のために全額支出します。</t>
    <rPh sb="0" eb="3">
      <t>ホジョキン</t>
    </rPh>
    <rPh sb="6" eb="8">
      <t>キュウフ</t>
    </rPh>
    <rPh sb="11" eb="12">
      <t>ガク</t>
    </rPh>
    <rPh sb="14" eb="16">
      <t>ジョウキ</t>
    </rPh>
    <rPh sb="16" eb="18">
      <t>シト</t>
    </rPh>
    <rPh sb="22" eb="24">
      <t>ゼンガク</t>
    </rPh>
    <rPh sb="24" eb="26">
      <t>シシュツ</t>
    </rPh>
    <phoneticPr fontId="14"/>
  </si>
  <si>
    <t>給与明細、職場環境改善経費に係る明細書等</t>
    <rPh sb="0" eb="2">
      <t>キュウヨ</t>
    </rPh>
    <rPh sb="2" eb="4">
      <t>メイサイ</t>
    </rPh>
    <rPh sb="5" eb="7">
      <t>ショクバ</t>
    </rPh>
    <rPh sb="7" eb="9">
      <t>カンキョウ</t>
    </rPh>
    <rPh sb="9" eb="11">
      <t>カイゼン</t>
    </rPh>
    <rPh sb="11" eb="13">
      <t>ケイヒ</t>
    </rPh>
    <rPh sb="14" eb="15">
      <t>カカ</t>
    </rPh>
    <rPh sb="16" eb="19">
      <t>メイサイショ</t>
    </rPh>
    <rPh sb="19" eb="20">
      <t>トウ</t>
    </rPh>
    <phoneticPr fontId="14"/>
  </si>
  <si>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4"/>
  </si>
  <si>
    <t>！この欄が×の場合、チェックが入っていない項目か、空欄の項目があります。</t>
    <rPh sb="3" eb="4">
      <t>ラン</t>
    </rPh>
    <rPh sb="7" eb="9">
      <t>バアイ</t>
    </rPh>
    <rPh sb="15" eb="16">
      <t>ハイ</t>
    </rPh>
    <rPh sb="21" eb="23">
      <t>コウモク</t>
    </rPh>
    <rPh sb="25" eb="27">
      <t>クウラン</t>
    </rPh>
    <rPh sb="28" eb="30">
      <t>コウモク</t>
    </rPh>
    <phoneticPr fontId="14"/>
  </si>
  <si>
    <t>（以下のどちらか１つにチェック（✓）すること。）</t>
    <rPh sb="1" eb="3">
      <t>イカ</t>
    </rPh>
    <phoneticPr fontId="14"/>
  </si>
  <si>
    <t>【提出先の都道府県において、振込先の事業所が債権譲渡を行っている場合】
債権譲渡を行っている振込先の事業所について、都道府県に振込口座情報を提供しています。</t>
    <rPh sb="41" eb="42">
      <t>オコナ</t>
    </rPh>
    <rPh sb="46" eb="49">
      <t>フリコミサキ</t>
    </rPh>
    <rPh sb="50" eb="53">
      <t>ジギョウショ</t>
    </rPh>
    <rPh sb="58" eb="62">
      <t>トドウフケン</t>
    </rPh>
    <rPh sb="63" eb="65">
      <t>フリコミ</t>
    </rPh>
    <rPh sb="65" eb="67">
      <t>コウザ</t>
    </rPh>
    <rPh sb="67" eb="69">
      <t>ジョウホウ</t>
    </rPh>
    <rPh sb="70" eb="72">
      <t>テイキョウ</t>
    </rPh>
    <phoneticPr fontId="14"/>
  </si>
  <si>
    <t>（確認用）提出前のチェックリスト</t>
    <rPh sb="1" eb="4">
      <t>カクニンヨウ</t>
    </rPh>
    <phoneticPr fontId="14"/>
  </si>
  <si>
    <t>以下の項目に「×」がないか、提出前に確認すること。「×」がある場合、当該項目の記載を修正すること。</t>
    <phoneticPr fontId="14"/>
  </si>
  <si>
    <t>２　補助金の見込額、支給要件及び使途</t>
    <phoneticPr fontId="14"/>
  </si>
  <si>
    <t>満たしていない補助金の要件数</t>
    <rPh sb="0" eb="1">
      <t>ミ</t>
    </rPh>
    <rPh sb="7" eb="10">
      <t>ホジョキン</t>
    </rPh>
    <rPh sb="11" eb="13">
      <t>ヨウケン</t>
    </rPh>
    <rPh sb="13" eb="14">
      <t>スウ</t>
    </rPh>
    <phoneticPr fontId="14"/>
  </si>
  <si>
    <t>３　要件を満たすことの確認等</t>
    <phoneticPr fontId="14"/>
  </si>
  <si>
    <t>要件を満たすことの確認について、チェック（✔）が入っていない項目がない</t>
    <rPh sb="0" eb="1">
      <t>ヨウケン</t>
    </rPh>
    <rPh sb="2" eb="3">
      <t>ミ</t>
    </rPh>
    <rPh sb="8" eb="10">
      <t>カクニン</t>
    </rPh>
    <phoneticPr fontId="14"/>
  </si>
  <si>
    <t>振込先として１つの事業所を選択している。</t>
    <rPh sb="9" eb="12">
      <t>ジギョウショ</t>
    </rPh>
    <rPh sb="13" eb="15">
      <t>センタク</t>
    </rPh>
    <phoneticPr fontId="14"/>
  </si>
  <si>
    <t>債権譲渡に関して未記入の項目がない</t>
    <rPh sb="0" eb="1">
      <t>サイケン</t>
    </rPh>
    <rPh sb="1" eb="3">
      <t>ジョウト</t>
    </rPh>
    <rPh sb="4" eb="5">
      <t>カン</t>
    </rPh>
    <rPh sb="7" eb="10">
      <t>ミキニュウ</t>
    </rPh>
    <rPh sb="11" eb="13">
      <t>コウモク</t>
    </rPh>
    <phoneticPr fontId="14"/>
  </si>
  <si>
    <t>振込に関する情報</t>
    <rPh sb="0" eb="2">
      <t>フリコミ</t>
    </rPh>
    <rPh sb="3" eb="4">
      <t>カン</t>
    </rPh>
    <rPh sb="6" eb="8">
      <t>ジョウホウ</t>
    </rPh>
    <phoneticPr fontId="14"/>
  </si>
  <si>
    <t>通し番号</t>
    <rPh sb="0" eb="1">
      <t>トオ</t>
    </rPh>
    <rPh sb="2" eb="4">
      <t>バンゴウ</t>
    </rPh>
    <phoneticPr fontId="14"/>
  </si>
  <si>
    <t>介護保険事業所番号</t>
    <rPh sb="0" eb="2">
      <t>カイゴ</t>
    </rPh>
    <rPh sb="2" eb="4">
      <t>ホケン</t>
    </rPh>
    <rPh sb="4" eb="7">
      <t>ジギョウショ</t>
    </rPh>
    <rPh sb="7" eb="9">
      <t>バンゴウ</t>
    </rPh>
    <phoneticPr fontId="14"/>
  </si>
  <si>
    <t>１単位あたりの単価[円](b)</t>
    <rPh sb="1" eb="3">
      <t>タンイ</t>
    </rPh>
    <rPh sb="7" eb="9">
      <t>タンカ</t>
    </rPh>
    <rPh sb="10" eb="11">
      <t>エン</t>
    </rPh>
    <phoneticPr fontId="14"/>
  </si>
  <si>
    <t>国保連合会に登録している口座のうち、振込先の希望（各都道府県で１つのみに「○」。振込先でない事業所には「－」。）</t>
    <rPh sb="40" eb="43">
      <t>フリコミサキ</t>
    </rPh>
    <rPh sb="46" eb="49">
      <t>ジギョウショ</t>
    </rPh>
    <phoneticPr fontId="14"/>
  </si>
  <si>
    <t>振込先に選択した事業所が債権譲渡を行っており、
別途都道府県に振込口座情報の提供が必要。</t>
    <rPh sb="0" eb="2">
      <t>フリコミ</t>
    </rPh>
    <rPh sb="2" eb="3">
      <t>サキ</t>
    </rPh>
    <rPh sb="4" eb="6">
      <t>センタク</t>
    </rPh>
    <rPh sb="41" eb="43">
      <t>ヒツヨウ</t>
    </rPh>
    <phoneticPr fontId="14"/>
  </si>
  <si>
    <t>！この欄が「×」の場合、債権譲渡に関する項目に未記入があります。黄色セルに入力してください。</t>
    <rPh sb="3" eb="4">
      <t>ラン</t>
    </rPh>
    <rPh sb="9" eb="11">
      <t>バアイ</t>
    </rPh>
    <rPh sb="12" eb="14">
      <t>サイケン</t>
    </rPh>
    <rPh sb="14" eb="16">
      <t>ジョウト</t>
    </rPh>
    <rPh sb="17" eb="18">
      <t>カン</t>
    </rPh>
    <rPh sb="20" eb="22">
      <t>コウモク</t>
    </rPh>
    <rPh sb="23" eb="26">
      <t>ミキニュウ</t>
    </rPh>
    <rPh sb="32" eb="34">
      <t>キイロ</t>
    </rPh>
    <rPh sb="37" eb="39">
      <t>ニュウリョク</t>
    </rPh>
    <phoneticPr fontId="14"/>
  </si>
  <si>
    <t>提出先事業所名</t>
    <rPh sb="0" eb="2">
      <t>テイシュツ</t>
    </rPh>
    <rPh sb="2" eb="3">
      <t>サキ</t>
    </rPh>
    <rPh sb="3" eb="6">
      <t>ジギョウショ</t>
    </rPh>
    <rPh sb="6" eb="7">
      <t>メイ</t>
    </rPh>
    <phoneticPr fontId="14"/>
  </si>
  <si>
    <t>資格取得のための支援の実施</t>
    <rPh sb="0" eb="2">
      <t>シカク</t>
    </rPh>
    <rPh sb="2" eb="4">
      <t>シュトク</t>
    </rPh>
    <rPh sb="8" eb="10">
      <t>シエン</t>
    </rPh>
    <rPh sb="11" eb="13">
      <t>ジッシ</t>
    </rPh>
    <phoneticPr fontId="14"/>
  </si>
  <si>
    <t>参考２　キャリアパス・賃金規程例（小規模事業所用）</t>
    <rPh sb="0" eb="2">
      <t>サンコウ</t>
    </rPh>
    <rPh sb="11" eb="13">
      <t>チンギン</t>
    </rPh>
    <rPh sb="13" eb="15">
      <t>キテイ</t>
    </rPh>
    <rPh sb="15" eb="16">
      <t>レイ</t>
    </rPh>
    <rPh sb="17" eb="20">
      <t>ショウキボ</t>
    </rPh>
    <rPh sb="20" eb="23">
      <t>ジギョウショ</t>
    </rPh>
    <rPh sb="23" eb="24">
      <t>ヨウ</t>
    </rPh>
    <phoneticPr fontId="60"/>
  </si>
  <si>
    <t>職責</t>
    <rPh sb="0" eb="2">
      <t>ショクセキ</t>
    </rPh>
    <phoneticPr fontId="14"/>
  </si>
  <si>
    <t>高度な業務の遂行
他の従業員への指導</t>
    <rPh sb="0" eb="2">
      <t>コウド</t>
    </rPh>
    <rPh sb="6" eb="8">
      <t>スイコウ</t>
    </rPh>
    <phoneticPr fontId="14"/>
  </si>
  <si>
    <t>通常の介護業務
他の従業員への助言</t>
    <rPh sb="3" eb="5">
      <t>カイゴ</t>
    </rPh>
    <phoneticPr fontId="14"/>
  </si>
  <si>
    <t>通常の介護業務</t>
    <rPh sb="3" eb="5">
      <t>カイゴ</t>
    </rPh>
    <phoneticPr fontId="14"/>
  </si>
  <si>
    <t>　注　「任用要件」欄に記載の勤続年数又は研修の受講状況に応じて昇給するものとし、職位に応じた給与を支給する。
　　　「給与」欄に記載のない手当として、通勤手当（●●円）、研修受講手当（●●円）を支給する。
　　　また、介護職員等処遇改善加算の加算額は、経験手当・資格手当への上乗せとして、１人当たり●●円～●●円の範囲内で配分する。</t>
    <rPh sb="1" eb="2">
      <t>チュウ</t>
    </rPh>
    <rPh sb="4" eb="6">
      <t>ニンヨウ</t>
    </rPh>
    <rPh sb="6" eb="8">
      <t>ヨウケン</t>
    </rPh>
    <rPh sb="9" eb="10">
      <t>ラン</t>
    </rPh>
    <rPh sb="11" eb="13">
      <t>キサイ</t>
    </rPh>
    <rPh sb="14" eb="16">
      <t>キンゾク</t>
    </rPh>
    <rPh sb="16" eb="18">
      <t>ネンスウ</t>
    </rPh>
    <rPh sb="18" eb="19">
      <t>マタ</t>
    </rPh>
    <rPh sb="20" eb="22">
      <t>ケンシュウ</t>
    </rPh>
    <rPh sb="23" eb="25">
      <t>ジュコウ</t>
    </rPh>
    <rPh sb="25" eb="27">
      <t>ジョウキョウ</t>
    </rPh>
    <rPh sb="28" eb="29">
      <t>オウ</t>
    </rPh>
    <rPh sb="31" eb="33">
      <t>ショウキュウ</t>
    </rPh>
    <rPh sb="40" eb="42">
      <t>ショクイ</t>
    </rPh>
    <rPh sb="43" eb="44">
      <t>オウ</t>
    </rPh>
    <rPh sb="46" eb="48">
      <t>キュウヨ</t>
    </rPh>
    <rPh sb="49" eb="51">
      <t>シキュウ</t>
    </rPh>
    <rPh sb="59" eb="61">
      <t>キュウヨ</t>
    </rPh>
    <rPh sb="62" eb="63">
      <t>ラン</t>
    </rPh>
    <rPh sb="64" eb="66">
      <t>キサイ</t>
    </rPh>
    <rPh sb="69" eb="71">
      <t>テアテ</t>
    </rPh>
    <rPh sb="75" eb="77">
      <t>ツウキン</t>
    </rPh>
    <rPh sb="77" eb="79">
      <t>テアテ</t>
    </rPh>
    <rPh sb="82" eb="83">
      <t>エン</t>
    </rPh>
    <rPh sb="85" eb="87">
      <t>ケンシュウ</t>
    </rPh>
    <rPh sb="87" eb="89">
      <t>ジュコウ</t>
    </rPh>
    <rPh sb="89" eb="91">
      <t>テアテ</t>
    </rPh>
    <rPh sb="94" eb="95">
      <t>エン</t>
    </rPh>
    <rPh sb="97" eb="99">
      <t>シキュウ</t>
    </rPh>
    <rPh sb="109" eb="111">
      <t>カイゴ</t>
    </rPh>
    <rPh sb="111" eb="113">
      <t>ショクイン</t>
    </rPh>
    <rPh sb="113" eb="114">
      <t>トウ</t>
    </rPh>
    <rPh sb="114" eb="120">
      <t>ショグウカイゼンカサン</t>
    </rPh>
    <rPh sb="121" eb="123">
      <t>カサン</t>
    </rPh>
    <rPh sb="123" eb="124">
      <t>ガク</t>
    </rPh>
    <rPh sb="126" eb="128">
      <t>ケイケン</t>
    </rPh>
    <rPh sb="128" eb="130">
      <t>テアテ</t>
    </rPh>
    <rPh sb="131" eb="133">
      <t>シカク</t>
    </rPh>
    <rPh sb="133" eb="135">
      <t>テアテ</t>
    </rPh>
    <rPh sb="137" eb="139">
      <t>ウワノ</t>
    </rPh>
    <rPh sb="146" eb="147">
      <t>ア</t>
    </rPh>
    <rPh sb="151" eb="152">
      <t>エン</t>
    </rPh>
    <rPh sb="155" eb="156">
      <t>エン</t>
    </rPh>
    <rPh sb="157" eb="160">
      <t>ハンイナイ</t>
    </rPh>
    <rPh sb="161" eb="163">
      <t>ハイブン</t>
    </rPh>
    <phoneticPr fontId="14"/>
  </si>
  <si>
    <t>（研修計画）</t>
    <rPh sb="1" eb="3">
      <t>ケンシュウ</t>
    </rPh>
    <rPh sb="3" eb="5">
      <t>ケイカク</t>
    </rPh>
    <phoneticPr fontId="60"/>
  </si>
  <si>
    <t>　・ 個別の希望に基づく研修計画を作成し、年●回以上●●研修をオンラインで受講。
　・ 上記の他、月２回ランチミーティングを行い、ケアの向上に資する業務の中での気づきの共有やお互いへのフィードバックを行う。
　・ 実務経験が●年以上の介護職員が●年目までに実務者研修を受講した場合、受講費用の補助として、●●万円を支給。</t>
    <rPh sb="3" eb="5">
      <t>コベツ</t>
    </rPh>
    <rPh sb="6" eb="8">
      <t>キボウ</t>
    </rPh>
    <rPh sb="9" eb="10">
      <t>モト</t>
    </rPh>
    <rPh sb="12" eb="14">
      <t>ケンシュウ</t>
    </rPh>
    <rPh sb="14" eb="16">
      <t>ケイカク</t>
    </rPh>
    <rPh sb="17" eb="19">
      <t>サクセイ</t>
    </rPh>
    <rPh sb="21" eb="22">
      <t>ネン</t>
    </rPh>
    <rPh sb="23" eb="24">
      <t>カイ</t>
    </rPh>
    <rPh sb="24" eb="26">
      <t>イジョウ</t>
    </rPh>
    <rPh sb="28" eb="30">
      <t>ケンシュウ</t>
    </rPh>
    <rPh sb="37" eb="39">
      <t>ジュコウ</t>
    </rPh>
    <rPh sb="44" eb="46">
      <t>ジョウキ</t>
    </rPh>
    <rPh sb="47" eb="48">
      <t>タ</t>
    </rPh>
    <rPh sb="49" eb="50">
      <t>ツキ</t>
    </rPh>
    <rPh sb="51" eb="52">
      <t>カイ</t>
    </rPh>
    <rPh sb="62" eb="63">
      <t>オコナ</t>
    </rPh>
    <rPh sb="68" eb="70">
      <t>コウジョウ</t>
    </rPh>
    <rPh sb="71" eb="72">
      <t>シ</t>
    </rPh>
    <rPh sb="74" eb="76">
      <t>ギョウム</t>
    </rPh>
    <rPh sb="77" eb="78">
      <t>ナカ</t>
    </rPh>
    <rPh sb="80" eb="81">
      <t>キ</t>
    </rPh>
    <rPh sb="84" eb="86">
      <t>キョウユウ</t>
    </rPh>
    <rPh sb="88" eb="89">
      <t>タガ</t>
    </rPh>
    <rPh sb="100" eb="101">
      <t>オコナ</t>
    </rPh>
    <phoneticPr fontId="60"/>
  </si>
  <si>
    <t>職位・役職</t>
    <rPh sb="0" eb="2">
      <t>ショクイ</t>
    </rPh>
    <rPh sb="3" eb="5">
      <t>ヤクショク</t>
    </rPh>
    <phoneticPr fontId="14"/>
  </si>
  <si>
    <t>任用要件</t>
    <rPh sb="0" eb="2">
      <t>ニンヨウ</t>
    </rPh>
    <rPh sb="2" eb="4">
      <t>ヨウケン</t>
    </rPh>
    <phoneticPr fontId="14"/>
  </si>
  <si>
    <t>給与
（常勤・月給）</t>
    <rPh sb="7" eb="9">
      <t>ゲッキュウ</t>
    </rPh>
    <phoneticPr fontId="60"/>
  </si>
  <si>
    <t>給与
（非常勤・時給）</t>
    <rPh sb="0" eb="2">
      <t>キュウヨ</t>
    </rPh>
    <rPh sb="4" eb="7">
      <t>ヒジョウキン</t>
    </rPh>
    <rPh sb="8" eb="10">
      <t>ジキュウ</t>
    </rPh>
    <phoneticPr fontId="14"/>
  </si>
  <si>
    <t>常勤（月給）
・基本給 ●●●円～
・経験手当 ＋●●円
・役職手当 ＋●●円</t>
    <rPh sb="0" eb="2">
      <t>ジョウキン</t>
    </rPh>
    <rPh sb="19" eb="21">
      <t>ケイケン</t>
    </rPh>
    <rPh sb="38" eb="39">
      <t>エン</t>
    </rPh>
    <phoneticPr fontId="14"/>
  </si>
  <si>
    <t>非常勤（時給）
・●●　円
・経験手当 ＋●●円</t>
    <phoneticPr fontId="14"/>
  </si>
  <si>
    <t>常勤（月給）
・基本給 ●●●円～
・資格手当 ＋●●円</t>
    <rPh sb="0" eb="2">
      <t>ジョウキン</t>
    </rPh>
    <rPh sb="19" eb="21">
      <t>シカク</t>
    </rPh>
    <phoneticPr fontId="14"/>
  </si>
  <si>
    <r>
      <t>非常勤（時給）
・</t>
    </r>
    <r>
      <rPr>
        <sz val="20"/>
        <rFont val="Segoe UI Symbol"/>
        <family val="3"/>
      </rPr>
      <t>●●</t>
    </r>
    <r>
      <rPr>
        <sz val="20"/>
        <rFont val="ＭＳ ゴシック"/>
        <family val="3"/>
        <charset val="128"/>
      </rPr>
      <t>　円</t>
    </r>
    <r>
      <rPr>
        <sz val="20"/>
        <rFont val="ＭＳゴシック"/>
        <family val="3"/>
      </rPr>
      <t xml:space="preserve">
</t>
    </r>
    <r>
      <rPr>
        <sz val="20"/>
        <rFont val="ＭＳ ゴシック"/>
        <family val="3"/>
        <charset val="128"/>
      </rPr>
      <t>・資格手当</t>
    </r>
    <r>
      <rPr>
        <sz val="20"/>
        <rFont val="ＭＳゴシック"/>
        <family val="3"/>
      </rPr>
      <t xml:space="preserve"> </t>
    </r>
    <r>
      <rPr>
        <sz val="20"/>
        <rFont val="ＭＳ ゴシック"/>
        <family val="3"/>
        <charset val="128"/>
      </rPr>
      <t>＋</t>
    </r>
    <r>
      <rPr>
        <sz val="20"/>
        <rFont val="Segoe UI Symbol"/>
        <family val="3"/>
      </rPr>
      <t>●●</t>
    </r>
    <r>
      <rPr>
        <sz val="20"/>
        <rFont val="ＭＳ ゴシック"/>
        <family val="3"/>
        <charset val="128"/>
      </rPr>
      <t>円</t>
    </r>
    <phoneticPr fontId="60"/>
  </si>
  <si>
    <t>常勤（月給）
・基本給 ●●●円～
・資格手当 ＋●●円</t>
    <rPh sb="0" eb="2">
      <t>ジョウキン</t>
    </rPh>
    <rPh sb="19" eb="21">
      <t>シカク</t>
    </rPh>
    <rPh sb="21" eb="23">
      <t>テアテ</t>
    </rPh>
    <rPh sb="27" eb="28">
      <t>エン</t>
    </rPh>
    <phoneticPr fontId="14"/>
  </si>
  <si>
    <r>
      <t>非常勤（時給）
・</t>
    </r>
    <r>
      <rPr>
        <sz val="20"/>
        <rFont val="Segoe UI Symbol"/>
        <family val="3"/>
      </rPr>
      <t>●●</t>
    </r>
    <r>
      <rPr>
        <sz val="20"/>
        <rFont val="ＭＳ ゴシック"/>
        <family val="3"/>
        <charset val="128"/>
      </rPr>
      <t>　円</t>
    </r>
    <r>
      <rPr>
        <sz val="20"/>
        <rFont val="Calibri"/>
        <family val="3"/>
      </rPr>
      <t xml:space="preserve">
</t>
    </r>
    <r>
      <rPr>
        <sz val="20"/>
        <rFont val="ＭＳ ゴシック"/>
        <family val="3"/>
        <charset val="128"/>
      </rPr>
      <t>・資格手当</t>
    </r>
    <r>
      <rPr>
        <sz val="20"/>
        <rFont val="Calibri"/>
        <family val="3"/>
      </rPr>
      <t xml:space="preserve"> </t>
    </r>
    <r>
      <rPr>
        <sz val="20"/>
        <rFont val="ＭＳ ゴシック"/>
        <family val="3"/>
        <charset val="128"/>
      </rPr>
      <t>＋</t>
    </r>
    <r>
      <rPr>
        <sz val="20"/>
        <rFont val="Segoe UI Symbol"/>
        <family val="3"/>
      </rPr>
      <t>●●</t>
    </r>
    <r>
      <rPr>
        <sz val="20"/>
        <rFont val="ＭＳ ゴシック"/>
        <family val="3"/>
        <charset val="128"/>
      </rPr>
      <t>円</t>
    </r>
    <phoneticPr fontId="60"/>
  </si>
  <si>
    <t>交付率</t>
    <rPh sb="0" eb="3">
      <t>コウフリツ</t>
    </rPh>
    <phoneticPr fontId="14"/>
  </si>
  <si>
    <t>市区町村</t>
    <rPh sb="0" eb="4">
      <t>シクチョウソン</t>
    </rPh>
    <phoneticPr fontId="14"/>
  </si>
  <si>
    <t>級地</t>
    <rPh sb="0" eb="2">
      <t>キュウチ</t>
    </rPh>
    <phoneticPr fontId="60"/>
  </si>
  <si>
    <t>上乗せ割合</t>
    <rPh sb="0" eb="2">
      <t>ウワノ</t>
    </rPh>
    <rPh sb="3" eb="5">
      <t>ワリアイ</t>
    </rPh>
    <phoneticPr fontId="60"/>
  </si>
  <si>
    <t>市区町村</t>
    <rPh sb="0" eb="4">
      <t>シクチョウソン</t>
    </rPh>
    <phoneticPr fontId="70"/>
  </si>
  <si>
    <t>組み合わせ</t>
    <rPh sb="0" eb="1">
      <t>ク</t>
    </rPh>
    <rPh sb="2" eb="3">
      <t>ア</t>
    </rPh>
    <phoneticPr fontId="14"/>
  </si>
  <si>
    <t>介護サービス</t>
    <rPh sb="0" eb="2">
      <t>カイゴ</t>
    </rPh>
    <phoneticPr fontId="60"/>
  </si>
  <si>
    <t>人件費割合</t>
    <rPh sb="0" eb="3">
      <t>ジンケンヒ</t>
    </rPh>
    <rPh sb="3" eb="5">
      <t>ワリアイ</t>
    </rPh>
    <phoneticPr fontId="60"/>
  </si>
  <si>
    <t>チェックボックス</t>
    <phoneticPr fontId="14"/>
  </si>
  <si>
    <t>誓約</t>
    <rPh sb="0" eb="2">
      <t>セイヤク</t>
    </rPh>
    <phoneticPr fontId="14"/>
  </si>
  <si>
    <t>補助金使途</t>
    <rPh sb="0" eb="3">
      <t>ホジョキン</t>
    </rPh>
    <rPh sb="3" eb="5">
      <t>シト</t>
    </rPh>
    <phoneticPr fontId="14"/>
  </si>
  <si>
    <t>北海道</t>
  </si>
  <si>
    <t>札幌市</t>
  </si>
  <si>
    <t>1級地</t>
    <rPh sb="1" eb="3">
      <t>キュウチ</t>
    </rPh>
    <phoneticPr fontId="60"/>
  </si>
  <si>
    <t>東京都</t>
    <rPh sb="0" eb="2">
      <t>トウキョウ</t>
    </rPh>
    <rPh sb="2" eb="3">
      <t>ト</t>
    </rPh>
    <phoneticPr fontId="14"/>
  </si>
  <si>
    <t>訪問介護</t>
  </si>
  <si>
    <t>✓</t>
    <phoneticPr fontId="14"/>
  </si>
  <si>
    <t>（ア）研修費</t>
    <rPh sb="3" eb="5">
      <t>ケンシュウ</t>
    </rPh>
    <rPh sb="5" eb="6">
      <t>ヒ</t>
    </rPh>
    <phoneticPr fontId="10"/>
  </si>
  <si>
    <t>青森県</t>
  </si>
  <si>
    <t>函館市</t>
  </si>
  <si>
    <t>夜間対応型訪問介護</t>
  </si>
  <si>
    <t>（イ）介護助手等の募集経費</t>
    <rPh sb="3" eb="5">
      <t>カイゴ</t>
    </rPh>
    <rPh sb="5" eb="7">
      <t>ジョシュ</t>
    </rPh>
    <rPh sb="7" eb="8">
      <t>トウ</t>
    </rPh>
    <rPh sb="9" eb="11">
      <t>ボシュウ</t>
    </rPh>
    <rPh sb="11" eb="13">
      <t>ケイヒ</t>
    </rPh>
    <phoneticPr fontId="10"/>
  </si>
  <si>
    <t>岩手県</t>
  </si>
  <si>
    <t>小樽市</t>
  </si>
  <si>
    <t>（ウ）その他の金額　（① 業務内容の明確化と職員間の適切な役割分担の取組）</t>
    <phoneticPr fontId="14"/>
  </si>
  <si>
    <t>宮城県</t>
  </si>
  <si>
    <t>旭川市</t>
  </si>
  <si>
    <t>（ウ）その他の金額　（② 介護職員等の業務の洗い出しや棚卸しなど、現場の課題の見える化）</t>
    <phoneticPr fontId="14"/>
  </si>
  <si>
    <t>秋田県</t>
  </si>
  <si>
    <t>室蘭市</t>
  </si>
  <si>
    <t>（ウ）その他の金額　（③ 業務改善活動の体制構築）</t>
    <phoneticPr fontId="14"/>
  </si>
  <si>
    <t>山形県</t>
  </si>
  <si>
    <t>釧路市</t>
  </si>
  <si>
    <t>通所介護</t>
  </si>
  <si>
    <t>福島県</t>
  </si>
  <si>
    <t>帯広市</t>
  </si>
  <si>
    <t>地域密着型通所介護</t>
  </si>
  <si>
    <t>茨城県</t>
  </si>
  <si>
    <t>北見市</t>
  </si>
  <si>
    <t>栃木県</t>
  </si>
  <si>
    <t>夕張市</t>
  </si>
  <si>
    <t>群馬県</t>
  </si>
  <si>
    <t>岩見沢市</t>
  </si>
  <si>
    <t>埼玉県</t>
  </si>
  <si>
    <t>網走市</t>
  </si>
  <si>
    <t>千葉県</t>
  </si>
  <si>
    <t>留萌市</t>
  </si>
  <si>
    <t>東京都</t>
  </si>
  <si>
    <t>苫小牧市</t>
  </si>
  <si>
    <t>神奈川県</t>
  </si>
  <si>
    <t>稚内市</t>
  </si>
  <si>
    <t>新潟県</t>
  </si>
  <si>
    <t>美唄市</t>
  </si>
  <si>
    <t>富山県</t>
  </si>
  <si>
    <t>芦別市</t>
  </si>
  <si>
    <t>石川県</t>
  </si>
  <si>
    <t>江別市</t>
  </si>
  <si>
    <t>福井県</t>
  </si>
  <si>
    <t>赤平市</t>
  </si>
  <si>
    <t>山梨県</t>
  </si>
  <si>
    <t>紋別市</t>
  </si>
  <si>
    <t>長野県</t>
  </si>
  <si>
    <t>岐阜県</t>
  </si>
  <si>
    <t>名寄市</t>
  </si>
  <si>
    <t>静岡県</t>
  </si>
  <si>
    <t>三笠市</t>
  </si>
  <si>
    <t>愛知県</t>
  </si>
  <si>
    <t>根室市</t>
  </si>
  <si>
    <t>三重県</t>
  </si>
  <si>
    <t>千歳市</t>
  </si>
  <si>
    <t>2級地</t>
    <rPh sb="1" eb="3">
      <t>キュウチ</t>
    </rPh>
    <phoneticPr fontId="60"/>
  </si>
  <si>
    <t>調布市</t>
  </si>
  <si>
    <t>滋賀県</t>
  </si>
  <si>
    <t>滝川市</t>
  </si>
  <si>
    <t>京都府</t>
  </si>
  <si>
    <t>砂川市</t>
  </si>
  <si>
    <t>大阪府</t>
  </si>
  <si>
    <t>歌志内市</t>
  </si>
  <si>
    <t>兵庫県</t>
  </si>
  <si>
    <t>深川市</t>
  </si>
  <si>
    <t>神奈川県</t>
    <rPh sb="0" eb="4">
      <t>カナガワケン</t>
    </rPh>
    <phoneticPr fontId="14"/>
  </si>
  <si>
    <t>地域密着型介護老人福祉施設</t>
  </si>
  <si>
    <t>奈良県</t>
  </si>
  <si>
    <t>富良野市</t>
  </si>
  <si>
    <t>和歌山県</t>
  </si>
  <si>
    <t>登別市</t>
  </si>
  <si>
    <t>大阪府</t>
    <rPh sb="0" eb="3">
      <t>オオサカフ</t>
    </rPh>
    <phoneticPr fontId="14"/>
  </si>
  <si>
    <t>鳥取県</t>
  </si>
  <si>
    <t>恵庭市</t>
  </si>
  <si>
    <t>3級地</t>
    <rPh sb="1" eb="3">
      <t>キュウチ</t>
    </rPh>
    <phoneticPr fontId="60"/>
  </si>
  <si>
    <t>埼玉県</t>
    <rPh sb="0" eb="3">
      <t>サイタマケン</t>
    </rPh>
    <phoneticPr fontId="14"/>
  </si>
  <si>
    <t>さいたま市</t>
  </si>
  <si>
    <t>島根県</t>
  </si>
  <si>
    <t>伊達市</t>
  </si>
  <si>
    <t>千葉市</t>
  </si>
  <si>
    <t>岡山県</t>
  </si>
  <si>
    <t>北広島市</t>
  </si>
  <si>
    <t>浦安市</t>
  </si>
  <si>
    <t>広島県</t>
  </si>
  <si>
    <t>石狩市</t>
  </si>
  <si>
    <t>八王子市</t>
  </si>
  <si>
    <t>山口県</t>
  </si>
  <si>
    <t>北斗市</t>
  </si>
  <si>
    <t>武蔵野市</t>
  </si>
  <si>
    <t>徳島県</t>
  </si>
  <si>
    <t>当別町</t>
  </si>
  <si>
    <t>三鷹市</t>
  </si>
  <si>
    <t>香川県</t>
  </si>
  <si>
    <t>新篠津村</t>
  </si>
  <si>
    <t>青梅市</t>
  </si>
  <si>
    <t>愛媛県</t>
  </si>
  <si>
    <t>松前町</t>
  </si>
  <si>
    <t>高知県</t>
  </si>
  <si>
    <t>福島町</t>
  </si>
  <si>
    <t>小金井市</t>
  </si>
  <si>
    <t>福岡県</t>
  </si>
  <si>
    <t>知内町</t>
  </si>
  <si>
    <t>小平市</t>
  </si>
  <si>
    <t>佐賀県</t>
  </si>
  <si>
    <t>木古内町</t>
  </si>
  <si>
    <t>日野市</t>
  </si>
  <si>
    <t>長崎県</t>
  </si>
  <si>
    <t>七飯町</t>
  </si>
  <si>
    <t>熊本県</t>
  </si>
  <si>
    <t>鹿部町</t>
  </si>
  <si>
    <t>国分寺市</t>
  </si>
  <si>
    <t>大分県</t>
  </si>
  <si>
    <t>森町</t>
  </si>
  <si>
    <t>国立市</t>
  </si>
  <si>
    <t>宮崎県</t>
  </si>
  <si>
    <t>八雲町</t>
  </si>
  <si>
    <t>鹿児島県</t>
  </si>
  <si>
    <t>長万部町</t>
  </si>
  <si>
    <t>東久留米市</t>
  </si>
  <si>
    <t>沖縄県</t>
  </si>
  <si>
    <t>江差町</t>
  </si>
  <si>
    <t>稲城市</t>
  </si>
  <si>
    <t>上ノ国町</t>
  </si>
  <si>
    <t>西東京市</t>
  </si>
  <si>
    <t>厚沢部町</t>
  </si>
  <si>
    <t>鎌倉市</t>
  </si>
  <si>
    <t>乙部町</t>
  </si>
  <si>
    <t>厚木市</t>
  </si>
  <si>
    <t>奥尻町</t>
  </si>
  <si>
    <t>名古屋市</t>
  </si>
  <si>
    <t>今金町</t>
  </si>
  <si>
    <t>刈谷市</t>
  </si>
  <si>
    <t>せたな町</t>
  </si>
  <si>
    <t>豊田市</t>
  </si>
  <si>
    <t>島牧村</t>
  </si>
  <si>
    <t>守口市</t>
  </si>
  <si>
    <t>寿都町</t>
  </si>
  <si>
    <t>大東市</t>
  </si>
  <si>
    <t>黒松内町</t>
  </si>
  <si>
    <t>門真市</t>
  </si>
  <si>
    <t>蘭越町</t>
  </si>
  <si>
    <t>西宮市</t>
  </si>
  <si>
    <t>ニセコ町</t>
  </si>
  <si>
    <t>芦屋市</t>
  </si>
  <si>
    <t>真狩村</t>
  </si>
  <si>
    <t>宝塚市</t>
  </si>
  <si>
    <t>留寿都村</t>
  </si>
  <si>
    <t>4級地</t>
    <rPh sb="1" eb="3">
      <t>キュウチ</t>
    </rPh>
    <phoneticPr fontId="60"/>
  </si>
  <si>
    <t>牛久市</t>
  </si>
  <si>
    <t>喜茂別町</t>
  </si>
  <si>
    <t>朝霞市</t>
  </si>
  <si>
    <t>京極町</t>
  </si>
  <si>
    <t>倶知安町</t>
  </si>
  <si>
    <t>共和町</t>
  </si>
  <si>
    <t>船橋市</t>
  </si>
  <si>
    <t>岩内町</t>
  </si>
  <si>
    <t>成田市</t>
  </si>
  <si>
    <t>泊村</t>
  </si>
  <si>
    <t>習志野市</t>
  </si>
  <si>
    <t>神恵内村</t>
  </si>
  <si>
    <t>立川市</t>
  </si>
  <si>
    <t>積丹町</t>
  </si>
  <si>
    <t>昭島市</t>
  </si>
  <si>
    <t>古平町</t>
  </si>
  <si>
    <t>東大和市</t>
  </si>
  <si>
    <t>仁木町</t>
  </si>
  <si>
    <t>相模原市</t>
  </si>
  <si>
    <t>余市町</t>
  </si>
  <si>
    <t>横須賀市</t>
  </si>
  <si>
    <t>赤井川村</t>
  </si>
  <si>
    <t>藤沢市</t>
  </si>
  <si>
    <t>南幌町</t>
  </si>
  <si>
    <t>逗子市</t>
  </si>
  <si>
    <t>奈井江町</t>
  </si>
  <si>
    <t>三浦市</t>
  </si>
  <si>
    <t>上砂川町</t>
  </si>
  <si>
    <t>由仁町</t>
  </si>
  <si>
    <t>豊中市</t>
  </si>
  <si>
    <t>長沼町</t>
  </si>
  <si>
    <t>池田市</t>
  </si>
  <si>
    <t>栗山町</t>
  </si>
  <si>
    <t>吹田市</t>
  </si>
  <si>
    <t>月形町</t>
  </si>
  <si>
    <t>高槻市</t>
  </si>
  <si>
    <t>浦臼町</t>
  </si>
  <si>
    <t>寝屋川市</t>
  </si>
  <si>
    <t>新十津川町</t>
  </si>
  <si>
    <t>箕面市</t>
  </si>
  <si>
    <t>妹背牛町</t>
  </si>
  <si>
    <t>四條畷市</t>
  </si>
  <si>
    <t>秩父別町</t>
  </si>
  <si>
    <t>神戸市</t>
  </si>
  <si>
    <t>雨竜町</t>
  </si>
  <si>
    <t>5級地</t>
    <rPh sb="1" eb="3">
      <t>キュウチ</t>
    </rPh>
    <phoneticPr fontId="60"/>
  </si>
  <si>
    <t>水戸市</t>
  </si>
  <si>
    <t>北竜町</t>
  </si>
  <si>
    <t>日立市</t>
  </si>
  <si>
    <t>沼田町</t>
  </si>
  <si>
    <t>龍ケ崎市</t>
  </si>
  <si>
    <t>鷹栖町</t>
  </si>
  <si>
    <t>取手市</t>
  </si>
  <si>
    <t>東神楽町</t>
  </si>
  <si>
    <t>つくば市</t>
  </si>
  <si>
    <t>当麻町</t>
  </si>
  <si>
    <t>守谷市</t>
  </si>
  <si>
    <t>比布町</t>
  </si>
  <si>
    <t>川口市</t>
  </si>
  <si>
    <t>愛別町</t>
  </si>
  <si>
    <t>草加市</t>
  </si>
  <si>
    <t>上川町</t>
  </si>
  <si>
    <t>戸田市</t>
  </si>
  <si>
    <t>東川町</t>
  </si>
  <si>
    <t>新座市</t>
  </si>
  <si>
    <t>美瑛町</t>
  </si>
  <si>
    <t>八潮市</t>
  </si>
  <si>
    <t>上富良野町</t>
  </si>
  <si>
    <t>ふじみ野市</t>
  </si>
  <si>
    <t>中富良野町</t>
  </si>
  <si>
    <t>市川市</t>
  </si>
  <si>
    <t>南富良野町</t>
  </si>
  <si>
    <t>松戸市</t>
  </si>
  <si>
    <t>占冠村</t>
  </si>
  <si>
    <t>佐倉市</t>
  </si>
  <si>
    <t>和寒町</t>
  </si>
  <si>
    <t>市原市</t>
  </si>
  <si>
    <t>剣淵町</t>
  </si>
  <si>
    <t>八千代市</t>
  </si>
  <si>
    <t>下川町</t>
  </si>
  <si>
    <t>四街道市</t>
  </si>
  <si>
    <t>美深町</t>
  </si>
  <si>
    <t>袖ケ浦市</t>
  </si>
  <si>
    <t>音威子府村</t>
  </si>
  <si>
    <t>印西市</t>
  </si>
  <si>
    <t>中川町</t>
  </si>
  <si>
    <t>栄町</t>
  </si>
  <si>
    <t>幌加内町</t>
  </si>
  <si>
    <t>増毛町</t>
  </si>
  <si>
    <t>あきる野市</t>
  </si>
  <si>
    <t>小平町</t>
  </si>
  <si>
    <t>日の出町</t>
  </si>
  <si>
    <t>苫前町</t>
  </si>
  <si>
    <t>平塚市</t>
  </si>
  <si>
    <t>羽幌町</t>
  </si>
  <si>
    <t>小田原市</t>
  </si>
  <si>
    <t>初山別村</t>
  </si>
  <si>
    <t>茅ヶ崎市</t>
  </si>
  <si>
    <t>遠別町</t>
  </si>
  <si>
    <t>大和市</t>
  </si>
  <si>
    <t>天塩町</t>
  </si>
  <si>
    <t>伊勢原市</t>
  </si>
  <si>
    <t>猿払村</t>
  </si>
  <si>
    <t>座間市</t>
  </si>
  <si>
    <t>浜頓別町</t>
  </si>
  <si>
    <t>綾瀬市</t>
  </si>
  <si>
    <t>中頓別町</t>
  </si>
  <si>
    <t>葉山町</t>
  </si>
  <si>
    <t>枝幸町</t>
  </si>
  <si>
    <t>寒川町</t>
  </si>
  <si>
    <t>豊富町</t>
  </si>
  <si>
    <t>愛川町</t>
  </si>
  <si>
    <t>礼文町</t>
  </si>
  <si>
    <t>知立市</t>
  </si>
  <si>
    <t>利尻町</t>
  </si>
  <si>
    <t>豊明市</t>
  </si>
  <si>
    <t>利尻富士町</t>
  </si>
  <si>
    <t>幌延町</t>
  </si>
  <si>
    <t>大津市</t>
  </si>
  <si>
    <t>美幌町</t>
  </si>
  <si>
    <t>草津市</t>
  </si>
  <si>
    <t>津別町</t>
  </si>
  <si>
    <t>斜里町</t>
  </si>
  <si>
    <t>京都市</t>
  </si>
  <si>
    <t>清里町</t>
  </si>
  <si>
    <t>長岡京市</t>
  </si>
  <si>
    <t>小清水町</t>
  </si>
  <si>
    <t>堺市</t>
  </si>
  <si>
    <t>訓子府町</t>
  </si>
  <si>
    <t>枚方市</t>
  </si>
  <si>
    <t>置戸町</t>
  </si>
  <si>
    <t>茨木市</t>
  </si>
  <si>
    <t>佐呂間町</t>
  </si>
  <si>
    <t>八尾市</t>
  </si>
  <si>
    <t>遠軽町</t>
  </si>
  <si>
    <t>松原市</t>
  </si>
  <si>
    <t>湧別町</t>
  </si>
  <si>
    <t>摂津市</t>
  </si>
  <si>
    <t>滝上町</t>
  </si>
  <si>
    <t>高石市</t>
  </si>
  <si>
    <t>興部町</t>
  </si>
  <si>
    <t>東大阪市</t>
  </si>
  <si>
    <t>西興部村</t>
  </si>
  <si>
    <t>交野市</t>
  </si>
  <si>
    <t>雄武町</t>
  </si>
  <si>
    <t>尼崎市</t>
  </si>
  <si>
    <t>大空町</t>
  </si>
  <si>
    <t>伊丹市</t>
  </si>
  <si>
    <t>豊浦町</t>
  </si>
  <si>
    <t>川西市</t>
  </si>
  <si>
    <t>壮瞥町</t>
  </si>
  <si>
    <t>三田市</t>
  </si>
  <si>
    <t>白老町</t>
  </si>
  <si>
    <t>広島市</t>
  </si>
  <si>
    <t>厚真町</t>
  </si>
  <si>
    <t>府中町</t>
  </si>
  <si>
    <t>洞爺湖町</t>
  </si>
  <si>
    <t>安平町</t>
  </si>
  <si>
    <t>むかわ町</t>
  </si>
  <si>
    <t>6級地</t>
    <rPh sb="1" eb="3">
      <t>キュウチ</t>
    </rPh>
    <phoneticPr fontId="60"/>
  </si>
  <si>
    <t>仙台市</t>
  </si>
  <si>
    <t>日高町</t>
  </si>
  <si>
    <t>平取町</t>
  </si>
  <si>
    <t>土浦市</t>
  </si>
  <si>
    <t>新冠町</t>
  </si>
  <si>
    <t>古河市</t>
  </si>
  <si>
    <t>浦河町</t>
  </si>
  <si>
    <t>利根町</t>
  </si>
  <si>
    <t>様似町</t>
  </si>
  <si>
    <t>宇都宮市</t>
  </si>
  <si>
    <t>えりも町</t>
  </si>
  <si>
    <t>野木町</t>
  </si>
  <si>
    <t>新ひだか町</t>
  </si>
  <si>
    <t>高崎市</t>
  </si>
  <si>
    <t>音更町</t>
  </si>
  <si>
    <t>川越市</t>
  </si>
  <si>
    <t>士幌町</t>
  </si>
  <si>
    <t>行田市</t>
  </si>
  <si>
    <t>上士幌町</t>
  </si>
  <si>
    <t>所沢市</t>
  </si>
  <si>
    <t>鹿追町</t>
  </si>
  <si>
    <t>新得町</t>
  </si>
  <si>
    <t>加須市</t>
  </si>
  <si>
    <t>清水町</t>
  </si>
  <si>
    <t>東松山市</t>
  </si>
  <si>
    <t>芽室町</t>
  </si>
  <si>
    <t>春日部市</t>
  </si>
  <si>
    <t>中札内村</t>
  </si>
  <si>
    <t>狭山市</t>
  </si>
  <si>
    <t>更別村</t>
  </si>
  <si>
    <t>羽生市</t>
  </si>
  <si>
    <t>大樹町</t>
  </si>
  <si>
    <t>鴻巣市</t>
  </si>
  <si>
    <t>広尾町</t>
  </si>
  <si>
    <t>上尾市</t>
  </si>
  <si>
    <t>幕別町</t>
  </si>
  <si>
    <t>越谷市</t>
  </si>
  <si>
    <t>池田町</t>
  </si>
  <si>
    <t>蕨市</t>
  </si>
  <si>
    <t>豊頃町</t>
  </si>
  <si>
    <t>入間市</t>
  </si>
  <si>
    <t>本別町</t>
  </si>
  <si>
    <t>桶川市</t>
  </si>
  <si>
    <t>足寄町</t>
  </si>
  <si>
    <t>久喜市</t>
  </si>
  <si>
    <t>陸別町</t>
  </si>
  <si>
    <t>北本市</t>
  </si>
  <si>
    <t>浦幌町</t>
  </si>
  <si>
    <t>富士見市</t>
  </si>
  <si>
    <t>釧路町</t>
  </si>
  <si>
    <t>三郷市</t>
  </si>
  <si>
    <t>厚岸町</t>
  </si>
  <si>
    <t>蓮田市</t>
  </si>
  <si>
    <t>浜中町</t>
  </si>
  <si>
    <t>坂戸市</t>
  </si>
  <si>
    <t>標茶町</t>
  </si>
  <si>
    <t>幸手市</t>
  </si>
  <si>
    <t>弟子屈町</t>
  </si>
  <si>
    <t>鶴ヶ島市</t>
  </si>
  <si>
    <t>鶴居村</t>
  </si>
  <si>
    <t>吉川市</t>
  </si>
  <si>
    <t>白糠町</t>
  </si>
  <si>
    <t>別海町</t>
  </si>
  <si>
    <t>伊奈町</t>
  </si>
  <si>
    <t>中標津町</t>
  </si>
  <si>
    <t>三芳町</t>
  </si>
  <si>
    <t>標津町</t>
  </si>
  <si>
    <t>宮代町</t>
  </si>
  <si>
    <t>羅臼町</t>
  </si>
  <si>
    <t>杉戸町</t>
  </si>
  <si>
    <t>松伏町</t>
  </si>
  <si>
    <t>木更津市</t>
  </si>
  <si>
    <t>留夜別村</t>
  </si>
  <si>
    <t>野田市</t>
  </si>
  <si>
    <t>留別村</t>
  </si>
  <si>
    <t>茂原市</t>
  </si>
  <si>
    <t>紗那村</t>
  </si>
  <si>
    <t>柏市</t>
  </si>
  <si>
    <t>蘂取村</t>
  </si>
  <si>
    <t>流山市</t>
  </si>
  <si>
    <t>青森市</t>
  </si>
  <si>
    <t>我孫子市</t>
  </si>
  <si>
    <t>弘前市</t>
  </si>
  <si>
    <t>鎌ケ谷市</t>
  </si>
  <si>
    <t>八戸市</t>
  </si>
  <si>
    <t>白井市</t>
  </si>
  <si>
    <t>黒石市</t>
  </si>
  <si>
    <t>酒々井町</t>
  </si>
  <si>
    <t>五所川原市</t>
  </si>
  <si>
    <t>武蔵村山市</t>
  </si>
  <si>
    <t>十和田市</t>
  </si>
  <si>
    <t>羽村市</t>
  </si>
  <si>
    <t>三沢市</t>
  </si>
  <si>
    <t>むつ市</t>
  </si>
  <si>
    <t>奥多摩町</t>
  </si>
  <si>
    <t>つがる市</t>
  </si>
  <si>
    <t>檜原村</t>
  </si>
  <si>
    <t>平川市</t>
  </si>
  <si>
    <t>秦野市</t>
  </si>
  <si>
    <t>平内町</t>
  </si>
  <si>
    <t>大磯町</t>
  </si>
  <si>
    <t>今別町</t>
  </si>
  <si>
    <t>二宮町</t>
  </si>
  <si>
    <t>蓬田村</t>
  </si>
  <si>
    <t>外ヶ浜町</t>
  </si>
  <si>
    <t>清川村</t>
  </si>
  <si>
    <t>鰺ヶ沢町</t>
  </si>
  <si>
    <t>岐阜市</t>
  </si>
  <si>
    <t>深浦町</t>
  </si>
  <si>
    <t>静岡市</t>
  </si>
  <si>
    <t>西目屋村</t>
  </si>
  <si>
    <t>岡崎市</t>
  </si>
  <si>
    <t>藤崎町</t>
  </si>
  <si>
    <t>一宮市</t>
  </si>
  <si>
    <t>大鰐町</t>
  </si>
  <si>
    <t>田舎館村</t>
  </si>
  <si>
    <t>春日井市</t>
  </si>
  <si>
    <t>板柳町</t>
  </si>
  <si>
    <t>津島市</t>
  </si>
  <si>
    <t>鶴田町</t>
  </si>
  <si>
    <t>碧南市</t>
  </si>
  <si>
    <t>中泊町</t>
  </si>
  <si>
    <t>安城市</t>
  </si>
  <si>
    <t>野辺地町</t>
  </si>
  <si>
    <t>西尾市</t>
  </si>
  <si>
    <t>七戸町</t>
  </si>
  <si>
    <t>犬山市</t>
  </si>
  <si>
    <t>六戸町</t>
  </si>
  <si>
    <t>江南市</t>
  </si>
  <si>
    <t>横浜町</t>
  </si>
  <si>
    <t>稲沢市</t>
  </si>
  <si>
    <t>東北町</t>
  </si>
  <si>
    <t>尾張旭市</t>
  </si>
  <si>
    <t>六ヶ所村</t>
  </si>
  <si>
    <t>岩倉市</t>
  </si>
  <si>
    <t>おいらせ町</t>
  </si>
  <si>
    <t>日進市</t>
  </si>
  <si>
    <t>大間町</t>
  </si>
  <si>
    <t>愛西市</t>
  </si>
  <si>
    <t>東通村</t>
  </si>
  <si>
    <t>風間浦村</t>
  </si>
  <si>
    <t>北名古屋市</t>
  </si>
  <si>
    <t>佐井村</t>
  </si>
  <si>
    <t>弥富市</t>
  </si>
  <si>
    <t>三戸町</t>
  </si>
  <si>
    <t>あま市</t>
  </si>
  <si>
    <t>五戸町</t>
  </si>
  <si>
    <t>長久手市</t>
  </si>
  <si>
    <t>田子町</t>
  </si>
  <si>
    <t>東郷町</t>
  </si>
  <si>
    <t>南部町</t>
  </si>
  <si>
    <t>大治町</t>
  </si>
  <si>
    <t>階上町</t>
  </si>
  <si>
    <t>蟹江町</t>
  </si>
  <si>
    <t>新郷村</t>
  </si>
  <si>
    <t>盛岡市</t>
  </si>
  <si>
    <t>宮古市</t>
  </si>
  <si>
    <t>津市</t>
  </si>
  <si>
    <t>大船渡市</t>
  </si>
  <si>
    <t>四日市市</t>
  </si>
  <si>
    <t>花巻市</t>
  </si>
  <si>
    <t>桑名市</t>
  </si>
  <si>
    <t>北上市</t>
  </si>
  <si>
    <t>鈴鹿市</t>
  </si>
  <si>
    <t>久慈市</t>
  </si>
  <si>
    <t>亀山市</t>
  </si>
  <si>
    <t>遠野市</t>
  </si>
  <si>
    <t>彦根市</t>
  </si>
  <si>
    <t>一関市</t>
  </si>
  <si>
    <t>守山市</t>
  </si>
  <si>
    <t>陸前高田市</t>
  </si>
  <si>
    <t>甲賀市</t>
  </si>
  <si>
    <t>釜石市</t>
  </si>
  <si>
    <t>宇治市</t>
  </si>
  <si>
    <t>二戸市</t>
  </si>
  <si>
    <t>亀岡市</t>
  </si>
  <si>
    <t>八幡平市</t>
  </si>
  <si>
    <t>城陽市</t>
  </si>
  <si>
    <t>奥州市</t>
  </si>
  <si>
    <t>向日市</t>
  </si>
  <si>
    <t>八幡市</t>
  </si>
  <si>
    <t>雫石町</t>
  </si>
  <si>
    <t>京田辺市</t>
  </si>
  <si>
    <t>葛巻町</t>
  </si>
  <si>
    <t>木津川市</t>
  </si>
  <si>
    <t>岩手町</t>
  </si>
  <si>
    <t>大山崎町</t>
  </si>
  <si>
    <t>紫波町</t>
  </si>
  <si>
    <t>精華町</t>
  </si>
  <si>
    <t>矢巾町</t>
  </si>
  <si>
    <t>岸和田市</t>
  </si>
  <si>
    <t>西和賀町</t>
  </si>
  <si>
    <t>泉大津市</t>
  </si>
  <si>
    <t>金ケ崎町</t>
  </si>
  <si>
    <t>貝塚市</t>
  </si>
  <si>
    <t>平泉町</t>
  </si>
  <si>
    <t>泉佐野市</t>
  </si>
  <si>
    <t>住田町</t>
  </si>
  <si>
    <t>富田林市</t>
  </si>
  <si>
    <t>大槌町</t>
  </si>
  <si>
    <t>河内長野市</t>
  </si>
  <si>
    <t>山田町</t>
  </si>
  <si>
    <t>和泉市</t>
  </si>
  <si>
    <t>岩泉町</t>
  </si>
  <si>
    <t>柏原市</t>
  </si>
  <si>
    <t>田野畑村</t>
  </si>
  <si>
    <t>羽曳野市</t>
  </si>
  <si>
    <t>普代村</t>
  </si>
  <si>
    <t>藤井寺市</t>
  </si>
  <si>
    <t>軽米町</t>
  </si>
  <si>
    <t>泉南市</t>
  </si>
  <si>
    <t>野田村</t>
  </si>
  <si>
    <t>大阪狭山市</t>
  </si>
  <si>
    <t>九戸村</t>
  </si>
  <si>
    <t>阪南市</t>
  </si>
  <si>
    <t>洋野町</t>
  </si>
  <si>
    <t>島本町</t>
  </si>
  <si>
    <t>一戸町</t>
  </si>
  <si>
    <t>豊能町</t>
  </si>
  <si>
    <t>能勢町</t>
  </si>
  <si>
    <t>石巻市</t>
  </si>
  <si>
    <t>忠岡町</t>
  </si>
  <si>
    <t>塩竈市</t>
  </si>
  <si>
    <t>熊取町</t>
  </si>
  <si>
    <t>気仙沼市</t>
  </si>
  <si>
    <t>田尻町</t>
  </si>
  <si>
    <t>白石市</t>
  </si>
  <si>
    <t>岬町</t>
  </si>
  <si>
    <t>名取市</t>
  </si>
  <si>
    <t>角田市</t>
  </si>
  <si>
    <t>河南町</t>
  </si>
  <si>
    <t>多賀城市</t>
  </si>
  <si>
    <t>千早赤阪村</t>
  </si>
  <si>
    <t>岩沼市</t>
  </si>
  <si>
    <t>明石市</t>
  </si>
  <si>
    <t>登米市</t>
  </si>
  <si>
    <t>猪名川町</t>
  </si>
  <si>
    <t>栗原市</t>
  </si>
  <si>
    <t>奈良市</t>
  </si>
  <si>
    <t>東松島市</t>
  </si>
  <si>
    <t>大和郡山市</t>
  </si>
  <si>
    <t>大崎市</t>
  </si>
  <si>
    <t>生駒市</t>
  </si>
  <si>
    <t>和歌山市</t>
  </si>
  <si>
    <t>蔵王町</t>
  </si>
  <si>
    <t>橋本市</t>
  </si>
  <si>
    <t>七ヶ宿町</t>
  </si>
  <si>
    <t>大野城市</t>
  </si>
  <si>
    <t>大河原町</t>
  </si>
  <si>
    <t>太宰府市</t>
  </si>
  <si>
    <t>村田町</t>
  </si>
  <si>
    <t>福津市</t>
  </si>
  <si>
    <t>柴田町</t>
  </si>
  <si>
    <t>糸島市</t>
  </si>
  <si>
    <t>川崎町</t>
  </si>
  <si>
    <t>丸森町</t>
  </si>
  <si>
    <t>粕屋町</t>
  </si>
  <si>
    <t>亘理町</t>
  </si>
  <si>
    <t>7級地</t>
    <rPh sb="1" eb="3">
      <t>キュウチ</t>
    </rPh>
    <phoneticPr fontId="60"/>
  </si>
  <si>
    <t>山元町</t>
  </si>
  <si>
    <t>結城市</t>
  </si>
  <si>
    <t>松島町</t>
  </si>
  <si>
    <t>下妻市</t>
  </si>
  <si>
    <t>七ヶ浜町</t>
  </si>
  <si>
    <t>常総市</t>
  </si>
  <si>
    <t>利府町</t>
  </si>
  <si>
    <t>笠間市</t>
  </si>
  <si>
    <t>大和町</t>
  </si>
  <si>
    <t>ひたちなか市</t>
  </si>
  <si>
    <t>大郷町</t>
  </si>
  <si>
    <t>那珂市</t>
  </si>
  <si>
    <t>大衡村</t>
  </si>
  <si>
    <t>筑西市</t>
  </si>
  <si>
    <t>色麻町</t>
  </si>
  <si>
    <t>坂東市</t>
  </si>
  <si>
    <t>加美町</t>
  </si>
  <si>
    <t>稲敷市</t>
  </si>
  <si>
    <t>涌谷町</t>
  </si>
  <si>
    <t>つくばみらい市</t>
  </si>
  <si>
    <t>美里町</t>
  </si>
  <si>
    <t>大洗町</t>
  </si>
  <si>
    <t>女川町</t>
  </si>
  <si>
    <t>阿見町</t>
  </si>
  <si>
    <t>南三陸町</t>
  </si>
  <si>
    <t>河内町</t>
  </si>
  <si>
    <t>秋田市</t>
  </si>
  <si>
    <t>八千代町</t>
  </si>
  <si>
    <t>能代市</t>
  </si>
  <si>
    <t>五霞町</t>
  </si>
  <si>
    <t>横手市</t>
  </si>
  <si>
    <t>境町</t>
  </si>
  <si>
    <t>大館市</t>
  </si>
  <si>
    <t>栃木市</t>
  </si>
  <si>
    <t>男鹿市</t>
  </si>
  <si>
    <t>鹿沼市</t>
  </si>
  <si>
    <t>湯沢市</t>
  </si>
  <si>
    <t>日光市</t>
  </si>
  <si>
    <t>鹿角市</t>
  </si>
  <si>
    <t>小山市</t>
  </si>
  <si>
    <t>由利本荘市</t>
  </si>
  <si>
    <t>真岡市</t>
  </si>
  <si>
    <t>潟上市</t>
  </si>
  <si>
    <t>大田原市</t>
  </si>
  <si>
    <t>大仙市</t>
  </si>
  <si>
    <t>さくら市</t>
  </si>
  <si>
    <t>北秋田市</t>
  </si>
  <si>
    <t>下野市</t>
  </si>
  <si>
    <t>にかほ市</t>
  </si>
  <si>
    <t>壬生町</t>
  </si>
  <si>
    <t>仙北市</t>
  </si>
  <si>
    <t>前橋市</t>
  </si>
  <si>
    <t>小坂町</t>
  </si>
  <si>
    <t>伊勢崎市</t>
  </si>
  <si>
    <t>上小阿仁村</t>
  </si>
  <si>
    <t>太田市</t>
  </si>
  <si>
    <t>藤里町</t>
  </si>
  <si>
    <t>渋川市</t>
  </si>
  <si>
    <t>三種町</t>
  </si>
  <si>
    <t>八峰町</t>
  </si>
  <si>
    <t>五城目町</t>
  </si>
  <si>
    <t>玉村町</t>
  </si>
  <si>
    <t>八郎潟町</t>
  </si>
  <si>
    <t>熊谷市</t>
  </si>
  <si>
    <t>井川町</t>
  </si>
  <si>
    <t>深谷市</t>
  </si>
  <si>
    <t>大潟村</t>
  </si>
  <si>
    <t>日高市</t>
  </si>
  <si>
    <t>美郷町</t>
  </si>
  <si>
    <t>毛呂山町</t>
  </si>
  <si>
    <t>羽後町</t>
  </si>
  <si>
    <t>越生町</t>
  </si>
  <si>
    <t>東成瀬村</t>
  </si>
  <si>
    <t>滑川町</t>
  </si>
  <si>
    <t>山形市</t>
  </si>
  <si>
    <t>川島町</t>
  </si>
  <si>
    <t>米沢市</t>
  </si>
  <si>
    <t>吉見町</t>
  </si>
  <si>
    <t>鶴岡市</t>
  </si>
  <si>
    <t>鳩山町</t>
  </si>
  <si>
    <t>酒田市</t>
  </si>
  <si>
    <t>寄居町</t>
  </si>
  <si>
    <t>新庄市</t>
  </si>
  <si>
    <t>東金市</t>
  </si>
  <si>
    <t>寒河江市</t>
  </si>
  <si>
    <t>君津市</t>
  </si>
  <si>
    <t>上山市</t>
  </si>
  <si>
    <t>富津市</t>
  </si>
  <si>
    <t>村山市</t>
  </si>
  <si>
    <t>八街市</t>
  </si>
  <si>
    <t>長井市</t>
  </si>
  <si>
    <t>天童市</t>
  </si>
  <si>
    <t>山武市</t>
  </si>
  <si>
    <t>東根市</t>
  </si>
  <si>
    <t>尾花沢市</t>
  </si>
  <si>
    <t>長柄町</t>
  </si>
  <si>
    <t>南陽市</t>
  </si>
  <si>
    <t>長南町</t>
  </si>
  <si>
    <t>山辺町</t>
  </si>
  <si>
    <t>中山町</t>
  </si>
  <si>
    <t>河北町</t>
  </si>
  <si>
    <t>箱根町</t>
  </si>
  <si>
    <t>西川町</t>
  </si>
  <si>
    <t>新潟市</t>
  </si>
  <si>
    <t>朝日町</t>
  </si>
  <si>
    <t>富山市</t>
  </si>
  <si>
    <t>大江町</t>
  </si>
  <si>
    <t>金沢市</t>
  </si>
  <si>
    <t>大石田町</t>
  </si>
  <si>
    <t>内灘町</t>
  </si>
  <si>
    <t>金山町</t>
  </si>
  <si>
    <t>福井市</t>
  </si>
  <si>
    <t>最上町</t>
  </si>
  <si>
    <t>甲府市</t>
  </si>
  <si>
    <t>舟形町</t>
  </si>
  <si>
    <t>真室川町</t>
  </si>
  <si>
    <t>大蔵村</t>
  </si>
  <si>
    <t>長野市</t>
  </si>
  <si>
    <t>鮭川村</t>
  </si>
  <si>
    <t>松本市</t>
  </si>
  <si>
    <t>戸沢村</t>
  </si>
  <si>
    <t>塩尻市</t>
  </si>
  <si>
    <t>高畠町</t>
  </si>
  <si>
    <t>大垣市</t>
  </si>
  <si>
    <t>川西町</t>
  </si>
  <si>
    <t>多治見市</t>
  </si>
  <si>
    <t>小国町</t>
  </si>
  <si>
    <t>白鷹町</t>
  </si>
  <si>
    <t>各務原市</t>
  </si>
  <si>
    <t>飯豊町</t>
  </si>
  <si>
    <t>可児市</t>
  </si>
  <si>
    <t>三川町</t>
  </si>
  <si>
    <t>浜松市</t>
  </si>
  <si>
    <t>庄内町</t>
  </si>
  <si>
    <t>沼津市</t>
  </si>
  <si>
    <t>遊佐町</t>
  </si>
  <si>
    <t>三島市</t>
  </si>
  <si>
    <t>福島市</t>
  </si>
  <si>
    <t>富士宮市</t>
  </si>
  <si>
    <t>会津若松市</t>
  </si>
  <si>
    <t>島田市</t>
  </si>
  <si>
    <t>郡山市</t>
  </si>
  <si>
    <t>富士市</t>
  </si>
  <si>
    <t>いわき市</t>
  </si>
  <si>
    <t>磐田市</t>
  </si>
  <si>
    <t>白河市</t>
  </si>
  <si>
    <t>焼津市</t>
  </si>
  <si>
    <t>須賀川市</t>
  </si>
  <si>
    <t>掛川市</t>
  </si>
  <si>
    <t>喜多方市</t>
  </si>
  <si>
    <t>藤枝市</t>
  </si>
  <si>
    <t>相馬市</t>
  </si>
  <si>
    <t>御殿場市</t>
  </si>
  <si>
    <t>二本松市</t>
  </si>
  <si>
    <t>袋井市</t>
  </si>
  <si>
    <t>田村市</t>
  </si>
  <si>
    <t>裾野市</t>
  </si>
  <si>
    <t>南相馬市</t>
  </si>
  <si>
    <t>函南町</t>
  </si>
  <si>
    <t>本宮市</t>
  </si>
  <si>
    <t>長泉町</t>
  </si>
  <si>
    <t>桑折町</t>
  </si>
  <si>
    <t>小山町</t>
  </si>
  <si>
    <t>国見町</t>
  </si>
  <si>
    <t>川根本町</t>
  </si>
  <si>
    <t>川俣町</t>
  </si>
  <si>
    <t>大玉村</t>
  </si>
  <si>
    <t>豊橋市</t>
  </si>
  <si>
    <t>鏡石町</t>
  </si>
  <si>
    <t>半田市</t>
  </si>
  <si>
    <t>天栄村</t>
  </si>
  <si>
    <t>豊川市</t>
  </si>
  <si>
    <t>下郷町</t>
  </si>
  <si>
    <t>蒲郡市</t>
  </si>
  <si>
    <t>檜枝岐村</t>
  </si>
  <si>
    <t>常滑市</t>
  </si>
  <si>
    <t>只見町</t>
  </si>
  <si>
    <t>小牧市</t>
  </si>
  <si>
    <t>南会津町</t>
  </si>
  <si>
    <t>新城市</t>
  </si>
  <si>
    <t>北塩原村</t>
  </si>
  <si>
    <t>東海市</t>
  </si>
  <si>
    <t>西会津町</t>
  </si>
  <si>
    <t>大府市</t>
  </si>
  <si>
    <t>磐梯町</t>
  </si>
  <si>
    <t>知多市</t>
  </si>
  <si>
    <t>猪苗代町</t>
  </si>
  <si>
    <t>高浜市</t>
  </si>
  <si>
    <t>会津坂下町</t>
  </si>
  <si>
    <t>田原市</t>
  </si>
  <si>
    <t>湯川村</t>
  </si>
  <si>
    <t>大口町</t>
  </si>
  <si>
    <t>柳津町</t>
  </si>
  <si>
    <t>扶桑町</t>
  </si>
  <si>
    <t>三島町</t>
  </si>
  <si>
    <t>阿久比町</t>
  </si>
  <si>
    <t>東浦町</t>
  </si>
  <si>
    <t>昭和村</t>
  </si>
  <si>
    <t>会津美里町</t>
  </si>
  <si>
    <t>幸田町</t>
  </si>
  <si>
    <t>西郷村</t>
  </si>
  <si>
    <t>設楽町</t>
  </si>
  <si>
    <t>泉崎村</t>
  </si>
  <si>
    <t>東栄町</t>
  </si>
  <si>
    <t>中島村</t>
  </si>
  <si>
    <t>豊根村</t>
  </si>
  <si>
    <t>矢吹町</t>
  </si>
  <si>
    <t>名張市</t>
  </si>
  <si>
    <t>棚倉町</t>
  </si>
  <si>
    <t>いなべ市</t>
  </si>
  <si>
    <t>矢祭町</t>
  </si>
  <si>
    <t>伊賀市</t>
  </si>
  <si>
    <t>塙町</t>
  </si>
  <si>
    <t>木曽岬町</t>
  </si>
  <si>
    <t>鮫川村</t>
  </si>
  <si>
    <t>東員町</t>
  </si>
  <si>
    <t>石川町</t>
  </si>
  <si>
    <t>菰野町</t>
  </si>
  <si>
    <t>玉川村</t>
  </si>
  <si>
    <t>平田村</t>
  </si>
  <si>
    <t>川越町</t>
  </si>
  <si>
    <t>浅川町</t>
  </si>
  <si>
    <t>長浜市</t>
  </si>
  <si>
    <t>古殿町</t>
  </si>
  <si>
    <t>三春町</t>
  </si>
  <si>
    <t>野洲市</t>
  </si>
  <si>
    <t>小野町</t>
  </si>
  <si>
    <t>湖南市</t>
  </si>
  <si>
    <t>広野町</t>
  </si>
  <si>
    <t>楢葉町</t>
  </si>
  <si>
    <t>東近江市</t>
  </si>
  <si>
    <t>富岡町</t>
  </si>
  <si>
    <t>川内村</t>
  </si>
  <si>
    <t>大熊町</t>
  </si>
  <si>
    <t>久御山町</t>
  </si>
  <si>
    <t>双葉町</t>
  </si>
  <si>
    <t>姫路市</t>
  </si>
  <si>
    <t>浪江町</t>
  </si>
  <si>
    <t>加古川市</t>
  </si>
  <si>
    <t>葛尾村</t>
  </si>
  <si>
    <t>三木市</t>
  </si>
  <si>
    <t>新地町</t>
  </si>
  <si>
    <t>高砂市</t>
  </si>
  <si>
    <t>飯舘村</t>
  </si>
  <si>
    <t>稲美町</t>
  </si>
  <si>
    <t>播磨町</t>
  </si>
  <si>
    <t>大和高田市</t>
  </si>
  <si>
    <t>天理市</t>
  </si>
  <si>
    <t>橿原市</t>
  </si>
  <si>
    <t>石岡市</t>
  </si>
  <si>
    <t>桜井市</t>
  </si>
  <si>
    <t>御所市</t>
  </si>
  <si>
    <t>香芝市</t>
  </si>
  <si>
    <t>葛城市</t>
  </si>
  <si>
    <t>宇陀市</t>
  </si>
  <si>
    <t>常陸太田市</t>
  </si>
  <si>
    <t>山添村</t>
  </si>
  <si>
    <t>高萩市</t>
  </si>
  <si>
    <t>平群町</t>
  </si>
  <si>
    <t>北茨城市</t>
  </si>
  <si>
    <t>三郷町</t>
  </si>
  <si>
    <t>斑鳩町</t>
  </si>
  <si>
    <t>安堵町</t>
  </si>
  <si>
    <t>三宅町</t>
  </si>
  <si>
    <t>田原本町</t>
  </si>
  <si>
    <t>鹿嶋市</t>
  </si>
  <si>
    <t>曽爾村</t>
  </si>
  <si>
    <t>潮来市</t>
  </si>
  <si>
    <t>明日香村</t>
  </si>
  <si>
    <t>上牧町</t>
  </si>
  <si>
    <t>常陸大宮市</t>
  </si>
  <si>
    <t>王寺町</t>
  </si>
  <si>
    <t>広陵町</t>
  </si>
  <si>
    <t>河合町</t>
  </si>
  <si>
    <t>岡山市</t>
  </si>
  <si>
    <t>東広島市</t>
  </si>
  <si>
    <t>かすみがうら市</t>
  </si>
  <si>
    <t>廿日市市</t>
  </si>
  <si>
    <t>桜川市</t>
  </si>
  <si>
    <t>海田町</t>
  </si>
  <si>
    <t>神栖市</t>
  </si>
  <si>
    <t>行方市</t>
  </si>
  <si>
    <t>坂町</t>
  </si>
  <si>
    <t>鉾田市</t>
  </si>
  <si>
    <t>周南市</t>
  </si>
  <si>
    <t>徳島市</t>
  </si>
  <si>
    <t>小美玉市</t>
  </si>
  <si>
    <t>高松市</t>
  </si>
  <si>
    <t>茨城町</t>
  </si>
  <si>
    <t>北九州市</t>
  </si>
  <si>
    <t>飯塚市</t>
  </si>
  <si>
    <t>城里町</t>
  </si>
  <si>
    <t>筑紫野市</t>
  </si>
  <si>
    <t>東海村</t>
  </si>
  <si>
    <t>古賀市</t>
  </si>
  <si>
    <t>大子町</t>
  </si>
  <si>
    <t>長崎市</t>
  </si>
  <si>
    <t>美浦村</t>
  </si>
  <si>
    <t>その他</t>
    <rPh sb="2" eb="3">
      <t>ホカ</t>
    </rPh>
    <phoneticPr fontId="60"/>
  </si>
  <si>
    <t>足利市</t>
  </si>
  <si>
    <t>佐野市</t>
  </si>
  <si>
    <t>矢板市</t>
  </si>
  <si>
    <t>那須塩原市</t>
  </si>
  <si>
    <t>那須烏山市</t>
  </si>
  <si>
    <t>上三川町</t>
  </si>
  <si>
    <t>益子町</t>
  </si>
  <si>
    <t>茂木町</t>
  </si>
  <si>
    <t>市貝町</t>
  </si>
  <si>
    <t>芳賀町</t>
  </si>
  <si>
    <t>塩谷町</t>
  </si>
  <si>
    <t>高根沢町</t>
  </si>
  <si>
    <t>那須町</t>
  </si>
  <si>
    <t>那珂川町</t>
  </si>
  <si>
    <t>桐生市</t>
  </si>
  <si>
    <t>沼田市</t>
  </si>
  <si>
    <t>館林市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</si>
  <si>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</si>
  <si>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</si>
  <si>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</si>
  <si>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</si>
  <si>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</si>
  <si>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</si>
  <si>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</si>
  <si>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</si>
  <si>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</si>
  <si>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</si>
  <si>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</si>
  <si>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</si>
  <si>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</si>
  <si>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</si>
  <si>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</si>
  <si>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</si>
  <si>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</si>
  <si>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</si>
  <si>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</si>
  <si>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</si>
  <si>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板倉町</t>
  </si>
  <si>
    <t>明和町</t>
  </si>
  <si>
    <t>千代田町</t>
  </si>
  <si>
    <t>大泉町</t>
  </si>
  <si>
    <t>邑楽町</t>
  </si>
  <si>
    <t>秩父市</t>
  </si>
  <si>
    <t>飯能市</t>
  </si>
  <si>
    <t>本庄市</t>
  </si>
  <si>
    <t>志木市</t>
  </si>
  <si>
    <t>和光市</t>
  </si>
  <si>
    <t>嵐山町</t>
  </si>
  <si>
    <t>小川町</t>
  </si>
  <si>
    <t>ときがわ町</t>
  </si>
  <si>
    <t>横瀬町</t>
  </si>
  <si>
    <t>皆野町</t>
  </si>
  <si>
    <t>長瀞町</t>
  </si>
  <si>
    <t>小鹿野町</t>
  </si>
  <si>
    <t>東秩父村</t>
  </si>
  <si>
    <t>神川町</t>
  </si>
  <si>
    <t>上里町</t>
  </si>
  <si>
    <t>銚子市</t>
  </si>
  <si>
    <t>館山市</t>
  </si>
  <si>
    <t>旭市</t>
  </si>
  <si>
    <t>勝浦市</t>
  </si>
  <si>
    <t>鴨川市</t>
  </si>
  <si>
    <t>富里市</t>
  </si>
  <si>
    <t>南房総市</t>
  </si>
  <si>
    <t>匝瑳市</t>
  </si>
  <si>
    <t>香取市</t>
  </si>
  <si>
    <t>いすみ市</t>
  </si>
  <si>
    <t>神崎町</t>
  </si>
  <si>
    <t>多古町</t>
  </si>
  <si>
    <t>東庄町</t>
  </si>
  <si>
    <t>九十九里町</t>
  </si>
  <si>
    <t>芝山町</t>
  </si>
  <si>
    <t>横芝光町</t>
  </si>
  <si>
    <t>一宮町</t>
  </si>
  <si>
    <t>睦沢町</t>
  </si>
  <si>
    <t>長生村</t>
  </si>
  <si>
    <t>白子町</t>
  </si>
  <si>
    <t>大多喜町</t>
  </si>
  <si>
    <t>御宿町</t>
  </si>
  <si>
    <t>鋸南町</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</si>
  <si>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</si>
  <si>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</si>
  <si>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</si>
  <si>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</si>
  <si>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</si>
  <si>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</si>
  <si>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</si>
  <si>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</si>
  <si>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</si>
  <si>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</si>
  <si>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</si>
  <si>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</si>
  <si>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</si>
  <si>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</si>
  <si>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</si>
  <si>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</si>
  <si>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</si>
  <si>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</si>
  <si>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</si>
  <si>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</si>
  <si>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</si>
  <si>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</si>
  <si>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</si>
  <si>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府中市</t>
  </si>
  <si>
    <t>町田市</t>
  </si>
  <si>
    <t>東村山市</t>
  </si>
  <si>
    <t>福生市</t>
  </si>
  <si>
    <t>狛江市</t>
  </si>
  <si>
    <t>清瀬市</t>
  </si>
  <si>
    <t>多摩市</t>
  </si>
  <si>
    <t>瑞穂町</t>
  </si>
  <si>
    <t>大島町</t>
  </si>
  <si>
    <t>利島村</t>
  </si>
  <si>
    <t>新島村</t>
  </si>
  <si>
    <t>神津島村</t>
  </si>
  <si>
    <t>三宅村</t>
  </si>
  <si>
    <t>御蔵島村</t>
  </si>
  <si>
    <t>八丈町</t>
  </si>
  <si>
    <t>青ヶ島村</t>
  </si>
  <si>
    <t>小笠原村</t>
  </si>
  <si>
    <t>横浜市</t>
  </si>
  <si>
    <t>川崎市</t>
  </si>
  <si>
    <t>海老名市</t>
  </si>
  <si>
    <t>南足柄市</t>
  </si>
  <si>
    <t>中井町</t>
  </si>
  <si>
    <t>大井町</t>
  </si>
  <si>
    <t>松田町</t>
  </si>
  <si>
    <t>山北町</t>
  </si>
  <si>
    <t>開成町</t>
  </si>
  <si>
    <t>真鶴町</t>
  </si>
  <si>
    <t>湯河原町</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</si>
  <si>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</si>
  <si>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</si>
  <si>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</si>
  <si>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</si>
  <si>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</si>
  <si>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</si>
  <si>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</si>
  <si>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</si>
  <si>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</si>
  <si>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</si>
  <si>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</si>
  <si>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</si>
  <si>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</si>
  <si>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</si>
  <si>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</si>
  <si>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</si>
  <si>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</si>
  <si>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</si>
  <si>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</si>
  <si>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</si>
  <si>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</si>
  <si>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</si>
  <si>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</si>
  <si>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</si>
  <si>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</si>
  <si>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</si>
  <si>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</si>
  <si>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</si>
  <si>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</si>
  <si>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高岡市</t>
  </si>
  <si>
    <t>魚津市</t>
  </si>
  <si>
    <t>氷見市</t>
  </si>
  <si>
    <t>滑川市</t>
  </si>
  <si>
    <t>黒部市</t>
  </si>
  <si>
    <t>砺波市</t>
  </si>
  <si>
    <t>小矢部市</t>
  </si>
  <si>
    <t>南砺市</t>
  </si>
  <si>
    <t>射水市</t>
  </si>
  <si>
    <t>舟橋村</t>
  </si>
  <si>
    <t>上市町</t>
  </si>
  <si>
    <t>立山町</t>
  </si>
  <si>
    <t>入善町</t>
  </si>
  <si>
    <t>七尾市</t>
  </si>
  <si>
    <t>小松市</t>
  </si>
  <si>
    <t>輪島市</t>
  </si>
  <si>
    <t>珠洲市</t>
  </si>
  <si>
    <t>加賀市</t>
  </si>
  <si>
    <t>羽咋市</t>
  </si>
  <si>
    <t>かほく市</t>
  </si>
  <si>
    <t>白山市</t>
  </si>
  <si>
    <t>能美市</t>
  </si>
  <si>
    <t>野々市市</t>
  </si>
  <si>
    <t>川北町</t>
  </si>
  <si>
    <t>津幡町</t>
  </si>
  <si>
    <t>志賀町</t>
  </si>
  <si>
    <t>宝達志水町</t>
  </si>
  <si>
    <t>中能登町</t>
  </si>
  <si>
    <t>穴水町</t>
  </si>
  <si>
    <t>能登町</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</si>
  <si>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</si>
  <si>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</si>
  <si>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</si>
  <si>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</si>
  <si>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</si>
  <si>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</si>
  <si>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</si>
  <si>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</si>
  <si>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</si>
  <si>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</si>
  <si>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</si>
  <si>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</si>
  <si>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</si>
  <si>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</si>
  <si>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</si>
  <si>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</si>
  <si>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</si>
  <si>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</si>
  <si>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</si>
  <si>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</si>
  <si>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</si>
  <si>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</si>
  <si>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</si>
  <si>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</si>
  <si>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</si>
  <si>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</si>
  <si>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</si>
  <si>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</si>
  <si>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</si>
  <si>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</si>
  <si>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</si>
  <si>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</si>
  <si>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</si>
  <si>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</si>
  <si>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</si>
  <si>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</si>
  <si>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</si>
  <si>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</si>
  <si>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</si>
  <si>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</si>
  <si>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上田市</t>
  </si>
  <si>
    <t>岡谷市</t>
  </si>
  <si>
    <t>飯田市</t>
  </si>
  <si>
    <t>諏訪市</t>
  </si>
  <si>
    <t>須坂市</t>
  </si>
  <si>
    <t>小諸市</t>
  </si>
  <si>
    <t>伊那市</t>
  </si>
  <si>
    <t>駒ヶ根市</t>
  </si>
  <si>
    <t>中野市</t>
  </si>
  <si>
    <t>大町市</t>
  </si>
  <si>
    <t>飯山市</t>
  </si>
  <si>
    <t>茅野市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</si>
  <si>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</si>
  <si>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</si>
  <si>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</si>
  <si>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</si>
  <si>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</si>
  <si>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</si>
  <si>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</si>
  <si>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</si>
  <si>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</si>
  <si>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</si>
  <si>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</si>
  <si>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</si>
  <si>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</si>
  <si>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</si>
  <si>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</si>
  <si>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</si>
  <si>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</si>
  <si>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</si>
  <si>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</si>
  <si>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</si>
  <si>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</si>
  <si>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</si>
  <si>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</si>
  <si>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</si>
  <si>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</si>
  <si>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</si>
  <si>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</si>
  <si>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</si>
  <si>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</si>
  <si>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</si>
  <si>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</si>
  <si>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</si>
  <si>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</si>
  <si>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</si>
  <si>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</si>
  <si>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</si>
  <si>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</si>
  <si>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</si>
  <si>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</si>
  <si>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</si>
  <si>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</si>
  <si>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</si>
  <si>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</si>
  <si>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</si>
  <si>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</si>
  <si>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</si>
  <si>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</si>
  <si>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</si>
  <si>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</si>
  <si>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</si>
  <si>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</si>
  <si>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</si>
  <si>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</si>
  <si>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</si>
  <si>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</si>
  <si>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</si>
  <si>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</si>
  <si>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</si>
  <si>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</si>
  <si>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高山市</t>
  </si>
  <si>
    <t>関市</t>
  </si>
  <si>
    <t>中津川市</t>
  </si>
  <si>
    <t>美濃市</t>
  </si>
  <si>
    <t>瑞浪市</t>
  </si>
  <si>
    <t>羽島市</t>
  </si>
  <si>
    <t>恵那市</t>
  </si>
  <si>
    <t>美濃加茂市</t>
  </si>
  <si>
    <t>土岐市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</si>
  <si>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</si>
  <si>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</si>
  <si>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</si>
  <si>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</si>
  <si>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</si>
  <si>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</si>
  <si>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</si>
  <si>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</si>
  <si>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</si>
  <si>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</si>
  <si>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</si>
  <si>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</si>
  <si>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</si>
  <si>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</si>
  <si>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</si>
  <si>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</si>
  <si>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</si>
  <si>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</si>
  <si>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</si>
  <si>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</si>
  <si>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</si>
  <si>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</si>
  <si>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</si>
  <si>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</si>
  <si>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</si>
  <si>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</si>
  <si>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</si>
  <si>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熱海市</t>
  </si>
  <si>
    <t>伊東市</t>
  </si>
  <si>
    <t>下田市</t>
  </si>
  <si>
    <t>湖西市</t>
  </si>
  <si>
    <t>伊豆市</t>
  </si>
  <si>
    <t>御前崎市</t>
  </si>
  <si>
    <t>菊川市</t>
  </si>
  <si>
    <t>伊豆の国市</t>
  </si>
  <si>
    <t>牧之原市</t>
  </si>
  <si>
    <t>東伊豆町</t>
  </si>
  <si>
    <t>河津町</t>
  </si>
  <si>
    <t>南伊豆町</t>
  </si>
  <si>
    <t>松崎町</t>
  </si>
  <si>
    <t>西伊豆町</t>
  </si>
  <si>
    <t>吉田町</t>
  </si>
  <si>
    <t>瀬戸市</t>
  </si>
  <si>
    <t>清須市</t>
  </si>
  <si>
    <t>みよし市</t>
  </si>
  <si>
    <t>豊山町</t>
  </si>
  <si>
    <t>飛島村</t>
  </si>
  <si>
    <t>南知多町</t>
  </si>
  <si>
    <t>武豊町</t>
  </si>
  <si>
    <t>伊勢市</t>
  </si>
  <si>
    <t>松阪市</t>
  </si>
  <si>
    <t>尾鷲市</t>
  </si>
  <si>
    <t>鳥羽市</t>
  </si>
  <si>
    <t>熊野市</t>
  </si>
  <si>
    <t>志摩市</t>
  </si>
  <si>
    <t>多気町</t>
  </si>
  <si>
    <t>大台町</t>
  </si>
  <si>
    <t>玉城町</t>
  </si>
  <si>
    <t>度会町</t>
  </si>
  <si>
    <t>大紀町</t>
  </si>
  <si>
    <t>南伊勢町</t>
  </si>
  <si>
    <t>紀北町</t>
  </si>
  <si>
    <t>御浜町</t>
  </si>
  <si>
    <t>紀宝町</t>
  </si>
  <si>
    <t>近江八幡市</t>
  </si>
  <si>
    <t>栗東市</t>
  </si>
  <si>
    <t>高島市</t>
  </si>
  <si>
    <t>米原市</t>
  </si>
  <si>
    <t>日野町</t>
  </si>
  <si>
    <t>竜王町</t>
  </si>
  <si>
    <t>愛荘町</t>
  </si>
  <si>
    <t>豊郷町</t>
  </si>
  <si>
    <t>甲良町</t>
  </si>
  <si>
    <t>多賀町</t>
  </si>
  <si>
    <t>福知山市</t>
  </si>
  <si>
    <t>舞鶴市</t>
  </si>
  <si>
    <t>綾部市</t>
  </si>
  <si>
    <t>宮津市</t>
  </si>
  <si>
    <t>京丹後市</t>
  </si>
  <si>
    <t>南丹市</t>
  </si>
  <si>
    <t>井手町</t>
  </si>
  <si>
    <t>宇治田原町</t>
  </si>
  <si>
    <t>笠置町</t>
  </si>
  <si>
    <t>和束町</t>
  </si>
  <si>
    <t>南山城村</t>
  </si>
  <si>
    <t>京丹波町</t>
  </si>
  <si>
    <t>伊根町</t>
  </si>
  <si>
    <t>与謝野町</t>
  </si>
  <si>
    <t>大阪市</t>
  </si>
  <si>
    <t>太子町</t>
  </si>
  <si>
    <t>洲本市</t>
  </si>
  <si>
    <t>相生市</t>
  </si>
  <si>
    <t>豊岡市</t>
  </si>
  <si>
    <t>赤穂市</t>
  </si>
  <si>
    <t>西脇市</t>
  </si>
  <si>
    <t>小野市</t>
  </si>
  <si>
    <t>加西市</t>
  </si>
  <si>
    <t>丹波篠山市</t>
  </si>
  <si>
    <t>養父市</t>
  </si>
  <si>
    <t>丹波市</t>
  </si>
  <si>
    <t>南あわじ市</t>
  </si>
  <si>
    <t>朝来市</t>
  </si>
  <si>
    <t>淡路市</t>
  </si>
  <si>
    <t>宍粟市</t>
  </si>
  <si>
    <t>加東市</t>
  </si>
  <si>
    <t>たつの市</t>
  </si>
  <si>
    <t>多可町</t>
  </si>
  <si>
    <t>市川町</t>
  </si>
  <si>
    <t>福崎町</t>
  </si>
  <si>
    <t>神河町</t>
  </si>
  <si>
    <t>上郡町</t>
  </si>
  <si>
    <t>佐用町</t>
  </si>
  <si>
    <t>香美町</t>
  </si>
  <si>
    <t>新温泉町</t>
  </si>
  <si>
    <t>五條市</t>
  </si>
  <si>
    <t>御杖村</t>
  </si>
  <si>
    <t>高取町</t>
  </si>
  <si>
    <t>吉野町</t>
  </si>
  <si>
    <t>大淀町</t>
  </si>
  <si>
    <t>下市町</t>
  </si>
  <si>
    <t>黒滝村</t>
  </si>
  <si>
    <t>天川村</t>
  </si>
  <si>
    <t>野迫川村</t>
  </si>
  <si>
    <t>十津川村</t>
  </si>
  <si>
    <t>下北山村</t>
  </si>
  <si>
    <t>上北山村</t>
  </si>
  <si>
    <t>東吉野村</t>
  </si>
  <si>
    <t>海南市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</si>
  <si>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</si>
  <si>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</si>
  <si>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</si>
  <si>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</si>
  <si>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</si>
  <si>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</si>
  <si>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</si>
  <si>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</si>
  <si>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</si>
  <si>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</si>
  <si>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</si>
  <si>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</si>
  <si>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</si>
  <si>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</si>
  <si>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</si>
  <si>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</si>
  <si>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</si>
  <si>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</si>
  <si>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</si>
  <si>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</si>
  <si>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</si>
  <si>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</si>
  <si>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</si>
  <si>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</si>
  <si>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</si>
  <si>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</si>
  <si>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</si>
  <si>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</si>
  <si>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</si>
  <si>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</si>
  <si>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</si>
  <si>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</si>
  <si>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</si>
  <si>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</si>
  <si>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</si>
  <si>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</si>
  <si>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</si>
  <si>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</si>
  <si>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</si>
  <si>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</si>
  <si>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</si>
  <si>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</si>
  <si>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</si>
  <si>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</si>
  <si>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</si>
  <si>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</si>
  <si>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</si>
  <si>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</si>
  <si>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</si>
  <si>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</si>
  <si>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</si>
  <si>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</si>
  <si>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</si>
  <si>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</si>
  <si>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</si>
  <si>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</si>
  <si>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</si>
  <si>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</si>
  <si>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</si>
  <si>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</si>
  <si>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</si>
  <si>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</si>
  <si>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</si>
  <si>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</si>
  <si>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</si>
  <si>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</si>
  <si>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</si>
  <si>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</si>
  <si>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</si>
  <si>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</si>
  <si>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</si>
  <si>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</si>
  <si>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</si>
  <si>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</si>
  <si>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</si>
  <si>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</si>
  <si>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</si>
  <si>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</si>
  <si>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</si>
  <si>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</si>
  <si>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</si>
  <si>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</si>
  <si>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</si>
  <si>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</si>
  <si>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</si>
  <si>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</si>
  <si>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呉市</t>
  </si>
  <si>
    <t>竹原市</t>
  </si>
  <si>
    <t>三原市</t>
  </si>
  <si>
    <t>尾道市</t>
  </si>
  <si>
    <t>福山市</t>
  </si>
  <si>
    <t>三次市</t>
  </si>
  <si>
    <t>庄原市</t>
  </si>
  <si>
    <t>大竹市</t>
  </si>
  <si>
    <t>安芸高田市</t>
  </si>
  <si>
    <t>江田島市</t>
  </si>
  <si>
    <t>熊野町</t>
  </si>
  <si>
    <t>安芸太田町</t>
  </si>
  <si>
    <t>北広島町</t>
  </si>
  <si>
    <t>大崎上島町</t>
  </si>
  <si>
    <t>世羅町</t>
  </si>
  <si>
    <t>神石高原町</t>
  </si>
  <si>
    <t>下関市</t>
  </si>
  <si>
    <t>宇部市</t>
  </si>
  <si>
    <t>山口市</t>
  </si>
  <si>
    <t>萩市</t>
  </si>
  <si>
    <t>防府市</t>
  </si>
  <si>
    <t>下松市</t>
  </si>
  <si>
    <t>岩国市</t>
  </si>
  <si>
    <t>光市</t>
  </si>
  <si>
    <t>長門市</t>
  </si>
  <si>
    <t>柳井市</t>
  </si>
  <si>
    <t>美祢市</t>
  </si>
  <si>
    <t>山陽小野田市</t>
  </si>
  <si>
    <t>周防大島町</t>
  </si>
  <si>
    <t>和木町</t>
  </si>
  <si>
    <t>上関町</t>
  </si>
  <si>
    <t>田布施町</t>
  </si>
  <si>
    <t>平生町</t>
  </si>
  <si>
    <t>阿武町</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</si>
  <si>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</si>
  <si>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</si>
  <si>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</si>
  <si>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</si>
  <si>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</si>
  <si>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</si>
  <si>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</si>
  <si>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</si>
  <si>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</si>
  <si>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</si>
  <si>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</si>
  <si>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</si>
  <si>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</si>
  <si>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</si>
  <si>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</si>
  <si>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</si>
  <si>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</si>
  <si>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</si>
  <si>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</si>
  <si>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</si>
  <si>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</si>
  <si>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</si>
  <si>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</si>
  <si>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</si>
  <si>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</si>
  <si>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</si>
  <si>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</si>
  <si>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</si>
  <si>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</si>
  <si>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</si>
  <si>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</si>
  <si>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</si>
  <si>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</si>
  <si>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</si>
  <si>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</si>
  <si>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</si>
  <si>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</si>
  <si>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</si>
  <si>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</si>
  <si>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</si>
  <si>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</si>
  <si>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</si>
  <si>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</si>
  <si>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</si>
  <si>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</si>
  <si>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</si>
  <si>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</si>
  <si>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</si>
  <si>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</si>
  <si>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</si>
  <si>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</si>
  <si>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</si>
  <si>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</si>
  <si>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</si>
  <si>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</si>
  <si>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</si>
  <si>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</si>
  <si>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</si>
  <si>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</si>
  <si>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</si>
  <si>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</si>
  <si>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</si>
  <si>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</si>
  <si>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</si>
  <si>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</si>
  <si>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</si>
  <si>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</si>
  <si>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</si>
  <si>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</si>
  <si>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</si>
  <si>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</si>
  <si>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</si>
  <si>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</si>
  <si>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</si>
  <si>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</si>
  <si>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</si>
  <si>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</si>
  <si>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</si>
  <si>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</si>
  <si>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</si>
  <si>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</si>
  <si>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</si>
  <si>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</si>
  <si>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</si>
  <si>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</si>
  <si>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</si>
  <si>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</si>
  <si>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</si>
  <si>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</si>
  <si>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</si>
  <si>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</si>
  <si>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</si>
  <si>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福岡市</t>
  </si>
  <si>
    <t>大牟田市</t>
  </si>
  <si>
    <t>久留米市</t>
  </si>
  <si>
    <t>直方市</t>
  </si>
  <si>
    <t>田川市</t>
  </si>
  <si>
    <t>柳川市</t>
  </si>
  <si>
    <t>八女市</t>
  </si>
  <si>
    <t>筑後市</t>
  </si>
  <si>
    <t>大川市</t>
  </si>
  <si>
    <t>行橋市</t>
  </si>
  <si>
    <t>豊前市</t>
  </si>
  <si>
    <t>中間市</t>
  </si>
  <si>
    <t>小郡市</t>
  </si>
  <si>
    <t>春日市</t>
  </si>
  <si>
    <t>宗像市</t>
  </si>
  <si>
    <t>うきは市</t>
  </si>
  <si>
    <t>宮若市</t>
  </si>
  <si>
    <t>嘉麻市</t>
  </si>
  <si>
    <t>朝倉市</t>
  </si>
  <si>
    <t>みやま市</t>
  </si>
  <si>
    <t>宇美町</t>
  </si>
  <si>
    <t>篠栗町</t>
  </si>
  <si>
    <t>志免町</t>
  </si>
  <si>
    <t>須恵町</t>
  </si>
  <si>
    <t>新宮町</t>
  </si>
  <si>
    <t>久山町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</si>
  <si>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</si>
  <si>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</si>
  <si>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</si>
  <si>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</si>
  <si>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</si>
  <si>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</si>
  <si>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</si>
  <si>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</si>
  <si>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</si>
  <si>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</si>
  <si>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</si>
  <si>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</si>
  <si>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</si>
  <si>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</si>
  <si>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</si>
  <si>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</si>
  <si>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</si>
  <si>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</si>
  <si>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</si>
  <si>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</si>
  <si>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</si>
  <si>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</si>
  <si>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</si>
  <si>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</si>
  <si>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</si>
  <si>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</si>
  <si>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</si>
  <si>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</si>
  <si>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</si>
  <si>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</si>
  <si>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</si>
  <si>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</si>
  <si>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</si>
  <si>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</si>
  <si>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</si>
  <si>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</si>
  <si>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</si>
  <si>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</si>
  <si>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</si>
  <si>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</si>
  <si>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</si>
  <si>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</si>
  <si>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</si>
  <si>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</si>
  <si>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</si>
  <si>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</si>
  <si>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</si>
  <si>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</si>
  <si>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</si>
  <si>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</si>
  <si>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</si>
  <si>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</si>
  <si>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</si>
  <si>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</si>
  <si>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</si>
  <si>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</si>
  <si>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</si>
  <si>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</si>
  <si>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</si>
  <si>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</si>
  <si>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</si>
  <si>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</si>
  <si>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</si>
  <si>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</si>
  <si>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</si>
  <si>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</si>
  <si>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</si>
  <si>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</si>
  <si>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</si>
  <si>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</si>
  <si>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</si>
  <si>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</si>
  <si>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</si>
  <si>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</si>
  <si>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</si>
  <si>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</si>
  <si>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</si>
  <si>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</si>
  <si>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</si>
  <si>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</si>
  <si>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</si>
  <si>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</si>
  <si>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</si>
  <si>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</si>
  <si>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</si>
  <si>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</si>
  <si>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</si>
  <si>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</si>
  <si>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</si>
  <si>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</si>
  <si>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</si>
  <si>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</si>
  <si>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</si>
  <si>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</si>
  <si>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</si>
  <si>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</si>
  <si>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</si>
  <si>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</si>
  <si>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</si>
  <si>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</si>
  <si>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</si>
  <si>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</si>
  <si>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</si>
  <si>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</si>
  <si>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</si>
  <si>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</si>
  <si>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</si>
  <si>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</si>
  <si>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</si>
  <si>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</si>
  <si>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</si>
  <si>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</si>
  <si>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</si>
  <si>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</si>
  <si>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</si>
  <si>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</si>
  <si>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</si>
  <si>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</si>
  <si>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</si>
  <si>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</si>
  <si>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</si>
  <si>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</si>
  <si>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</si>
  <si>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</si>
  <si>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</si>
  <si>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</si>
  <si>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</si>
  <si>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</si>
  <si>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</si>
  <si>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</si>
  <si>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</si>
  <si>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</si>
  <si>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</si>
  <si>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</si>
  <si>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</si>
  <si>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</si>
  <si>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</si>
  <si>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</si>
  <si>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</si>
  <si>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</si>
  <si>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</si>
  <si>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</si>
  <si>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</si>
  <si>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</si>
  <si>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</si>
  <si>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</si>
  <si>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</si>
  <si>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</si>
  <si>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</si>
  <si>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</si>
  <si>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</si>
  <si>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</si>
  <si>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</si>
  <si>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</si>
  <si>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</si>
  <si>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</si>
  <si>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</si>
  <si>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</si>
  <si>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</si>
  <si>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</si>
  <si>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</si>
  <si>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</si>
  <si>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</si>
  <si>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</si>
  <si>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</si>
  <si>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</si>
  <si>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</si>
  <si>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</si>
  <si>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</si>
  <si>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</si>
  <si>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</si>
  <si>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</si>
  <si>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</si>
  <si>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</si>
  <si>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</si>
  <si>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</si>
  <si>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</si>
  <si>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</si>
  <si>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</si>
  <si>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</si>
  <si>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</si>
  <si>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</si>
  <si>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</si>
  <si>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</si>
  <si>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</si>
  <si>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</si>
  <si>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</si>
  <si>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</si>
  <si>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</si>
  <si>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</si>
  <si>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</si>
  <si>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</si>
  <si>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</si>
  <si>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</si>
  <si>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</si>
  <si>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</si>
  <si>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</si>
  <si>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</si>
  <si>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</si>
  <si>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</si>
  <si>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</si>
  <si>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</si>
  <si>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</si>
  <si>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</si>
  <si>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</si>
  <si>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</si>
  <si>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</si>
  <si>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</si>
  <si>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</si>
  <si>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</si>
  <si>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</si>
  <si>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</si>
  <si>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</si>
  <si>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</si>
  <si>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</si>
  <si>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</si>
  <si>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</si>
  <si>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</si>
  <si>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</si>
  <si>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</si>
  <si>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</si>
  <si>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</si>
  <si>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</si>
  <si>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</si>
  <si>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</si>
  <si>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</si>
  <si>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</si>
  <si>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</si>
  <si>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</si>
  <si>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</si>
  <si>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</si>
  <si>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サービス区分</t>
    <phoneticPr fontId="14"/>
  </si>
  <si>
    <t>介護従事者に対する幅広い賃上げ支援</t>
    <rPh sb="0" eb="2">
      <t>カイゴ</t>
    </rPh>
    <rPh sb="2" eb="5">
      <t>ジュウジシャ</t>
    </rPh>
    <rPh sb="6" eb="7">
      <t>タイ</t>
    </rPh>
    <rPh sb="9" eb="11">
      <t>ハバヒロ</t>
    </rPh>
    <rPh sb="12" eb="14">
      <t>チンア</t>
    </rPh>
    <rPh sb="15" eb="17">
      <t>シエン</t>
    </rPh>
    <phoneticPr fontId="14"/>
  </si>
  <si>
    <t>生産性向上や協働化に取り組む事業者の介護職員に対する上乗せの賃上げ支援</t>
    <rPh sb="0" eb="3">
      <t>セイサンセイ</t>
    </rPh>
    <rPh sb="3" eb="5">
      <t>コウジョウ</t>
    </rPh>
    <rPh sb="6" eb="8">
      <t>キョウドウ</t>
    </rPh>
    <rPh sb="8" eb="9">
      <t>カ</t>
    </rPh>
    <rPh sb="10" eb="11">
      <t>ト</t>
    </rPh>
    <rPh sb="12" eb="13">
      <t>ク</t>
    </rPh>
    <rPh sb="14" eb="17">
      <t>ジギョウシャ</t>
    </rPh>
    <rPh sb="18" eb="20">
      <t>カイゴ</t>
    </rPh>
    <rPh sb="20" eb="22">
      <t>ショクイン</t>
    </rPh>
    <rPh sb="23" eb="24">
      <t>タイ</t>
    </rPh>
    <rPh sb="26" eb="28">
      <t>ウワノ</t>
    </rPh>
    <rPh sb="30" eb="32">
      <t>チンア</t>
    </rPh>
    <rPh sb="33" eb="35">
      <t>シエン</t>
    </rPh>
    <phoneticPr fontId="14"/>
  </si>
  <si>
    <t>A 見込額（円）</t>
    <rPh sb="2" eb="3">
      <t>ミ</t>
    </rPh>
    <rPh sb="6" eb="7">
      <t>エン</t>
    </rPh>
    <phoneticPr fontId="14"/>
  </si>
  <si>
    <t>B 振込先の事業所名</t>
    <phoneticPr fontId="14"/>
  </si>
  <si>
    <t>C　Bの事業所が債権譲渡を行っており、
別途口座を都道府県に登録する必要がある。</t>
    <rPh sb="4" eb="7">
      <t>ジギョウショ</t>
    </rPh>
    <rPh sb="8" eb="10">
      <t>サイケン</t>
    </rPh>
    <rPh sb="10" eb="12">
      <t>ジョウト</t>
    </rPh>
    <rPh sb="13" eb="14">
      <t>オコナ</t>
    </rPh>
    <rPh sb="20" eb="22">
      <t>ベット</t>
    </rPh>
    <rPh sb="22" eb="24">
      <t>コウザ</t>
    </rPh>
    <rPh sb="25" eb="29">
      <t>トドウフケン</t>
    </rPh>
    <rPh sb="30" eb="32">
      <t>トウロク</t>
    </rPh>
    <rPh sb="34" eb="36">
      <t>ヒツヨウ</t>
    </rPh>
    <phoneticPr fontId="14"/>
  </si>
  <si>
    <t>定期巡回･随時対応型訪問介護看護</t>
  </si>
  <si>
    <t>看護小規模多機能型居宅介護</t>
  </si>
  <si>
    <t>介護老人福祉施設</t>
  </si>
  <si>
    <t>介護老人保健施設</t>
  </si>
  <si>
    <t>介護医療院</t>
  </si>
  <si>
    <t>表１　交付率一覧</t>
    <rPh sb="0" eb="1">
      <t>ヒョウ</t>
    </rPh>
    <rPh sb="3" eb="6">
      <t>コウフリツ</t>
    </rPh>
    <rPh sb="6" eb="8">
      <t>イチラン</t>
    </rPh>
    <phoneticPr fontId="14"/>
  </si>
  <si>
    <t>交付率（計）(c)</t>
    <rPh sb="0" eb="2">
      <t>コウフ</t>
    </rPh>
    <rPh sb="2" eb="3">
      <t>リツ</t>
    </rPh>
    <rPh sb="4" eb="5">
      <t>ケイ</t>
    </rPh>
    <phoneticPr fontId="14"/>
  </si>
  <si>
    <t>加算算定済</t>
    <rPh sb="0" eb="2">
      <t>カサン</t>
    </rPh>
    <rPh sb="2" eb="4">
      <t>サンテイ</t>
    </rPh>
    <rPh sb="4" eb="5">
      <t>ス</t>
    </rPh>
    <phoneticPr fontId="14"/>
  </si>
  <si>
    <t>加算算定を誓約</t>
    <rPh sb="0" eb="2">
      <t>カサン</t>
    </rPh>
    <rPh sb="2" eb="4">
      <t>サンテイ</t>
    </rPh>
    <rPh sb="5" eb="7">
      <t>セイヤク</t>
    </rPh>
    <phoneticPr fontId="14"/>
  </si>
  <si>
    <t>加算算定済</t>
    <phoneticPr fontId="14"/>
  </si>
  <si>
    <t>加算算定を誓約</t>
    <phoneticPr fontId="14"/>
  </si>
  <si>
    <t>加算Ⅳに準ずる要件を満たす</t>
    <rPh sb="0" eb="2">
      <t>カサン</t>
    </rPh>
    <rPh sb="4" eb="5">
      <t>ジュン</t>
    </rPh>
    <rPh sb="7" eb="9">
      <t>ヨウケン</t>
    </rPh>
    <rPh sb="10" eb="11">
      <t>ミ</t>
    </rPh>
    <phoneticPr fontId="14"/>
  </si>
  <si>
    <t>ケアプランデータ連携システムに加入済</t>
    <rPh sb="17" eb="18">
      <t>ス</t>
    </rPh>
    <phoneticPr fontId="14"/>
  </si>
  <si>
    <t>生産性向上推進体制加算Ⅰ又はⅡを算定済</t>
  </si>
  <si>
    <t>ケアプランデータ連携システムへの加入を誓約</t>
  </si>
  <si>
    <t>ケアプランデータ連携システムへの加入を誓約</t>
    <rPh sb="19" eb="21">
      <t>セイヤク</t>
    </rPh>
    <phoneticPr fontId="14"/>
  </si>
  <si>
    <t>ケアプランデータ連携システムへの加入を誓約</t>
    <phoneticPr fontId="14"/>
  </si>
  <si>
    <t>千葉県</t>
    <rPh sb="0" eb="3">
      <t>チバケン</t>
    </rPh>
    <phoneticPr fontId="14"/>
  </si>
  <si>
    <t>府中市</t>
    <phoneticPr fontId="14"/>
  </si>
  <si>
    <t>愛知県</t>
    <rPh sb="0" eb="3">
      <t>アイチケン</t>
    </rPh>
    <phoneticPr fontId="14"/>
  </si>
  <si>
    <t>兵庫県</t>
    <rPh sb="0" eb="3">
      <t>ヒョウゴケン</t>
    </rPh>
    <phoneticPr fontId="14"/>
  </si>
  <si>
    <t>千葉県</t>
    <phoneticPr fontId="14"/>
  </si>
  <si>
    <t>愛知県</t>
    <rPh sb="0" eb="3">
      <t>アイチケン</t>
    </rPh>
    <phoneticPr fontId="60"/>
  </si>
  <si>
    <t>白岡市</t>
    <rPh sb="0" eb="2">
      <t>シラオカ</t>
    </rPh>
    <rPh sb="2" eb="3">
      <t>シ</t>
    </rPh>
    <phoneticPr fontId="7"/>
  </si>
  <si>
    <t>色丹村</t>
    <rPh sb="0" eb="3">
      <t>シコタンムラ</t>
    </rPh>
    <phoneticPr fontId="7"/>
  </si>
  <si>
    <t>泊村</t>
    <rPh sb="0" eb="2">
      <t>トマリムラ</t>
    </rPh>
    <phoneticPr fontId="7"/>
  </si>
  <si>
    <t>滝沢市</t>
    <rPh sb="2" eb="3">
      <t>シ</t>
    </rPh>
    <phoneticPr fontId="7"/>
  </si>
  <si>
    <t>太子町</t>
    <phoneticPr fontId="14"/>
  </si>
  <si>
    <t>富谷市</t>
    <rPh sb="2" eb="3">
      <t>シ</t>
    </rPh>
    <phoneticPr fontId="7"/>
  </si>
  <si>
    <t>大網白里市</t>
    <rPh sb="4" eb="5">
      <t>シ</t>
    </rPh>
    <phoneticPr fontId="7"/>
  </si>
  <si>
    <t>清水町</t>
    <phoneticPr fontId="14"/>
  </si>
  <si>
    <t>森町</t>
    <phoneticPr fontId="14"/>
  </si>
  <si>
    <t>朝日町</t>
    <phoneticPr fontId="14"/>
  </si>
  <si>
    <t>川西町</t>
    <phoneticPr fontId="14"/>
  </si>
  <si>
    <t>福岡県</t>
    <rPh sb="0" eb="3">
      <t>フクオカケン</t>
    </rPh>
    <phoneticPr fontId="7"/>
  </si>
  <si>
    <t>那珂川市</t>
    <rPh sb="0" eb="3">
      <t>ナカガワ</t>
    </rPh>
    <rPh sb="3" eb="4">
      <t>シ</t>
    </rPh>
    <phoneticPr fontId="7"/>
  </si>
  <si>
    <t>（ア）・（イ）（任用要件・賃金体系の整備等、研修の実施等）</t>
    <phoneticPr fontId="14"/>
  </si>
  <si>
    <t>１　提出先に関する情報</t>
    <rPh sb="2" eb="4">
      <t>テイシュツ</t>
    </rPh>
    <rPh sb="4" eb="5">
      <t>サキ</t>
    </rPh>
    <rPh sb="6" eb="7">
      <t>カン</t>
    </rPh>
    <rPh sb="9" eb="11">
      <t>ジョウホウ</t>
    </rPh>
    <phoneticPr fontId="6"/>
  </si>
  <si>
    <t>下表に必要事項を入力してください。記入内容が別紙様式に反映されます。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7" eb="29">
      <t>ハンエイ</t>
    </rPh>
    <phoneticPr fontId="14"/>
  </si>
  <si>
    <t>①＋②＋③</t>
    <phoneticPr fontId="14"/>
  </si>
  <si>
    <t>①＋③</t>
    <phoneticPr fontId="14"/>
  </si>
  <si>
    <t>別紙様式２－３（個票）</t>
    <rPh sb="0" eb="2">
      <t>ベッシ</t>
    </rPh>
    <rPh sb="2" eb="4">
      <t>ヨウシキ</t>
    </rPh>
    <rPh sb="8" eb="10">
      <t>コヒョウ</t>
    </rPh>
    <phoneticPr fontId="14"/>
  </si>
  <si>
    <t>別紙様式２－１（処遇改善加算対象サービス　総括表）</t>
    <rPh sb="0" eb="2">
      <t>ベッシ</t>
    </rPh>
    <rPh sb="2" eb="4">
      <t>ヨウシキ</t>
    </rPh>
    <rPh sb="8" eb="10">
      <t>ショグウ</t>
    </rPh>
    <rPh sb="10" eb="12">
      <t>カイゼン</t>
    </rPh>
    <rPh sb="12" eb="14">
      <t>カサン</t>
    </rPh>
    <rPh sb="14" eb="16">
      <t>タイショウ</t>
    </rPh>
    <rPh sb="21" eb="24">
      <t>ソウカツヒョウ</t>
    </rPh>
    <phoneticPr fontId="14"/>
  </si>
  <si>
    <t>加算Ⅳに準ずる要件を満たすことを誓約</t>
    <rPh sb="0" eb="2">
      <t>カサン</t>
    </rPh>
    <rPh sb="4" eb="5">
      <t>ジュン</t>
    </rPh>
    <rPh sb="7" eb="9">
      <t>ヨウケン</t>
    </rPh>
    <rPh sb="10" eb="11">
      <t>ミ</t>
    </rPh>
    <rPh sb="16" eb="18">
      <t>セイヤク</t>
    </rPh>
    <phoneticPr fontId="14"/>
  </si>
  <si>
    <t>職場環境改善の取組を行っている</t>
    <rPh sb="0" eb="2">
      <t>ショクバ</t>
    </rPh>
    <rPh sb="2" eb="4">
      <t>カンキョウ</t>
    </rPh>
    <rPh sb="4" eb="6">
      <t>カイゼン</t>
    </rPh>
    <rPh sb="7" eb="9">
      <t>トリクミ</t>
    </rPh>
    <rPh sb="10" eb="11">
      <t>オコナ</t>
    </rPh>
    <phoneticPr fontId="14"/>
  </si>
  <si>
    <t>職場環境改善の取組を行っている</t>
    <phoneticPr fontId="14"/>
  </si>
  <si>
    <t>②の要件を満たしている</t>
    <rPh sb="2" eb="4">
      <t>ヨウケン</t>
    </rPh>
    <rPh sb="5" eb="6">
      <t>ミ</t>
    </rPh>
    <phoneticPr fontId="14"/>
  </si>
  <si>
    <t>②の要件を満たしている</t>
    <phoneticPr fontId="14"/>
  </si>
  <si>
    <t>要件</t>
    <rPh sb="0" eb="2">
      <t>ヨウケン</t>
    </rPh>
    <phoneticPr fontId="14"/>
  </si>
  <si>
    <t>①</t>
    <phoneticPr fontId="36"/>
  </si>
  <si>
    <t>生産性向上推進体制加算Ⅰ又はⅡの算定を誓約</t>
  </si>
  <si>
    <t>生産性向上推進体制加算Ⅰ又はⅡの算定を誓約</t>
    <rPh sb="16" eb="18">
      <t>サンテイ</t>
    </rPh>
    <rPh sb="19" eb="21">
      <t>セイヤク</t>
    </rPh>
    <phoneticPr fontId="14"/>
  </si>
  <si>
    <t>生産性向上推進体制加算Ⅰ又はⅡの算定を誓約</t>
    <phoneticPr fontId="14"/>
  </si>
  <si>
    <t>③の要件を満たす</t>
    <rPh sb="2" eb="4">
      <t>ヨウケン</t>
    </rPh>
    <rPh sb="5" eb="6">
      <t>ミ</t>
    </rPh>
    <phoneticPr fontId="14"/>
  </si>
  <si>
    <t>②の要件を満たす</t>
    <rPh sb="2" eb="4">
      <t>ヨウケン</t>
    </rPh>
    <rPh sb="5" eb="6">
      <t>ミ</t>
    </rPh>
    <phoneticPr fontId="14"/>
  </si>
  <si>
    <t>①の要件を満たす</t>
    <rPh sb="2" eb="4">
      <t>ヨウケン</t>
    </rPh>
    <rPh sb="5" eb="6">
      <t>ミ</t>
    </rPh>
    <phoneticPr fontId="14"/>
  </si>
  <si>
    <t>訪問介護①</t>
  </si>
  <si>
    <t>夜間対応型訪問介護①</t>
  </si>
  <si>
    <t>定期巡回･随時対応型訪問介護看護①</t>
  </si>
  <si>
    <t>通所介護①</t>
  </si>
  <si>
    <t>地域密着型通所介護①</t>
  </si>
  <si>
    <t>地域密着型特定施設入居者生活介護①</t>
  </si>
  <si>
    <t>看護小規模多機能型居宅介護①</t>
  </si>
  <si>
    <t>介護老人福祉施設①</t>
  </si>
  <si>
    <t>地域密着型介護老人福祉施設①</t>
  </si>
  <si>
    <t>介護老人保健施設①</t>
  </si>
  <si>
    <t>介護医療院①</t>
  </si>
  <si>
    <t>介護予防_訪問入浴介護①</t>
    <phoneticPr fontId="14"/>
  </si>
  <si>
    <t>介護予防_通所リハビリテーション①</t>
  </si>
  <si>
    <t>介護予防_特定施設入居者生活介護①</t>
  </si>
  <si>
    <t>介護予防_認知症対応型通所介護①</t>
  </si>
  <si>
    <t>介護予防_小規模多機能型居宅介護①</t>
  </si>
  <si>
    <t>介護予防_認知症対応型共同生活介護①</t>
  </si>
  <si>
    <t>介護予防_短期入所生活介護①</t>
  </si>
  <si>
    <t>介護予防_訪問看護①</t>
  </si>
  <si>
    <t>介護予防_訪問リハビリテーション①</t>
  </si>
  <si>
    <t>訪問介護②</t>
  </si>
  <si>
    <t>夜間対応型訪問介護②</t>
  </si>
  <si>
    <t>定期巡回･随時対応型訪問介護看護②</t>
  </si>
  <si>
    <t>介護予防_訪問入浴介護②</t>
  </si>
  <si>
    <t>通所介護②</t>
  </si>
  <si>
    <t>地域密着型通所介護②</t>
  </si>
  <si>
    <t>介護予防_通所リハビリテーション②</t>
  </si>
  <si>
    <t>介護予防_特定施設入居者生活介護②</t>
  </si>
  <si>
    <t>地域密着型特定施設入居者生活介護②</t>
  </si>
  <si>
    <t>介護予防_認知症対応型通所介護②</t>
  </si>
  <si>
    <t>介護予防_小規模多機能型居宅介護②</t>
  </si>
  <si>
    <t>看護小規模多機能型居宅介護②</t>
  </si>
  <si>
    <t>介護予防_認知症対応型共同生活介護②</t>
  </si>
  <si>
    <t>介護老人福祉施設②</t>
  </si>
  <si>
    <t>地域密着型介護老人福祉施設②</t>
  </si>
  <si>
    <t>介護予防_短期入所生活介護②</t>
  </si>
  <si>
    <t>介護老人保健施設②</t>
  </si>
  <si>
    <t>介護予防_短期入所療養介護老健_②</t>
  </si>
  <si>
    <t>介護医療院②</t>
  </si>
  <si>
    <t>介護予防_訪問看護②</t>
  </si>
  <si>
    <t>介護予防_訪問リハビリテーション②</t>
  </si>
  <si>
    <t>訪問介護③</t>
  </si>
  <si>
    <t>夜間対応型訪問介護③</t>
  </si>
  <si>
    <t>定期巡回･随時対応型訪問介護看護③</t>
  </si>
  <si>
    <t>介護予防_訪問入浴介護③</t>
  </si>
  <si>
    <t>通所介護③</t>
  </si>
  <si>
    <t>地域密着型通所介護③</t>
  </si>
  <si>
    <t>介護予防_通所リハビリテーション③</t>
  </si>
  <si>
    <t>介護予防_特定施設入居者生活介護③</t>
  </si>
  <si>
    <t>地域密着型特定施設入居者生活介護③</t>
  </si>
  <si>
    <t>介護予防_認知症対応型通所介護③</t>
  </si>
  <si>
    <t>介護予防_小規模多機能型居宅介護③</t>
  </si>
  <si>
    <t>看護小規模多機能型居宅介護③</t>
  </si>
  <si>
    <t>介護予防_認知症対応型共同生活介護③</t>
  </si>
  <si>
    <t>介護老人福祉施設③</t>
  </si>
  <si>
    <t>地域密着型介護老人福祉施設③</t>
  </si>
  <si>
    <t>介護予防_短期入所生活介護③</t>
  </si>
  <si>
    <t>介護老人保健施設③</t>
  </si>
  <si>
    <t>介護医療院③</t>
  </si>
  <si>
    <t>介護予防_訪問看護③</t>
  </si>
  <si>
    <t>介護予防_訪問リハビリテーション③</t>
  </si>
  <si>
    <t>要件を満たさない</t>
    <rPh sb="0" eb="2">
      <t>ヨウケン</t>
    </rPh>
    <rPh sb="3" eb="4">
      <t>ミ</t>
    </rPh>
    <phoneticPr fontId="14"/>
  </si>
  <si>
    <t>申請する
組み合わせ</t>
    <rPh sb="0" eb="2">
      <t>シンセイ</t>
    </rPh>
    <rPh sb="5" eb="6">
      <t>ク</t>
    </rPh>
    <rPh sb="7" eb="8">
      <t>ア</t>
    </rPh>
    <phoneticPr fontId="14"/>
  </si>
  <si>
    <t>○××</t>
    <phoneticPr fontId="14"/>
  </si>
  <si>
    <t>○×○</t>
    <phoneticPr fontId="14"/>
  </si>
  <si>
    <t>○○○</t>
    <phoneticPr fontId="14"/>
  </si>
  <si>
    <t>①部分</t>
    <rPh sb="1" eb="3">
      <t>ブブン</t>
    </rPh>
    <phoneticPr fontId="14"/>
  </si>
  <si>
    <t>②部分</t>
    <rPh sb="1" eb="3">
      <t>ブブン</t>
    </rPh>
    <phoneticPr fontId="14"/>
  </si>
  <si>
    <t>③部分</t>
    <rPh sb="1" eb="3">
      <t>ブブン</t>
    </rPh>
    <phoneticPr fontId="14"/>
  </si>
  <si>
    <t>処遇改善加算を算定している又は実績報告書の提出までに算定する見込みです。</t>
    <rPh sb="0" eb="4">
      <t>ショグウカイゼン</t>
    </rPh>
    <rPh sb="4" eb="6">
      <t>カサン</t>
    </rPh>
    <rPh sb="7" eb="9">
      <t>サンテイ</t>
    </rPh>
    <rPh sb="13" eb="14">
      <t>マタ</t>
    </rPh>
    <rPh sb="15" eb="17">
      <t>ジッセキ</t>
    </rPh>
    <rPh sb="17" eb="20">
      <t>ホウコクショ</t>
    </rPh>
    <rPh sb="21" eb="23">
      <t>テイシュツ</t>
    </rPh>
    <rPh sb="26" eb="28">
      <t>サンテイ</t>
    </rPh>
    <rPh sb="30" eb="32">
      <t>ミコ</t>
    </rPh>
    <phoneticPr fontId="14"/>
  </si>
  <si>
    <t>誓約したことで対応したこととみなした要件について、実績報告書の提出までに対応します。</t>
    <rPh sb="0" eb="2">
      <t>セイヤク</t>
    </rPh>
    <rPh sb="7" eb="9">
      <t>タイオウ</t>
    </rPh>
    <rPh sb="18" eb="20">
      <t>ヨウケン</t>
    </rPh>
    <rPh sb="25" eb="30">
      <t>ジッセキホウコクショ</t>
    </rPh>
    <rPh sb="31" eb="33">
      <t>テイシュツ</t>
    </rPh>
    <rPh sb="36" eb="38">
      <t>タイオウ</t>
    </rPh>
    <phoneticPr fontId="14"/>
  </si>
  <si>
    <t>補助金として給付される額は、①～③の使途のために全額支出します。</t>
    <rPh sb="0" eb="3">
      <t>ホジョキン</t>
    </rPh>
    <rPh sb="6" eb="8">
      <t>キュウフ</t>
    </rPh>
    <rPh sb="11" eb="12">
      <t>ガク</t>
    </rPh>
    <rPh sb="18" eb="20">
      <t>シト</t>
    </rPh>
    <rPh sb="24" eb="26">
      <t>ゼンガク</t>
    </rPh>
    <rPh sb="26" eb="28">
      <t>シシュツ</t>
    </rPh>
    <phoneticPr fontId="14"/>
  </si>
  <si>
    <t>都道府県のホームページ等で、補助金の提出先を確認しました。</t>
    <rPh sb="0" eb="4">
      <t>トドウフケン</t>
    </rPh>
    <rPh sb="11" eb="12">
      <t>トウ</t>
    </rPh>
    <rPh sb="14" eb="17">
      <t>ホジョキン</t>
    </rPh>
    <rPh sb="18" eb="20">
      <t>テイシュツ</t>
    </rPh>
    <rPh sb="20" eb="21">
      <t>サキ</t>
    </rPh>
    <rPh sb="22" eb="24">
      <t>カクニン</t>
    </rPh>
    <phoneticPr fontId="14"/>
  </si>
  <si>
    <t>本補助金計画書の記載内容に虚偽がないこと及び記載内容を証明する資料を適切に保管していることを誓約します。</t>
    <rPh sb="0" eb="1">
      <t>ホン</t>
    </rPh>
    <rPh sb="1" eb="4">
      <t>ホジョキン</t>
    </rPh>
    <phoneticPr fontId="14"/>
  </si>
  <si>
    <t>【提出先の都道府県において、振込先の事業所が債権譲渡を行っていない場合】
補助金の支払に係る各都道府県の国民健康保険団体連合会から都道府県への支払口座情報の提供に同意します。</t>
    <rPh sb="1" eb="3">
      <t>テイシュツ</t>
    </rPh>
    <rPh sb="3" eb="4">
      <t>サキ</t>
    </rPh>
    <rPh sb="5" eb="9">
      <t>トドウフケン</t>
    </rPh>
    <rPh sb="14" eb="17">
      <t>フリコミサキ</t>
    </rPh>
    <rPh sb="18" eb="21">
      <t>ジギョウショ</t>
    </rPh>
    <rPh sb="22" eb="26">
      <t>サイケンジョウト</t>
    </rPh>
    <rPh sb="27" eb="28">
      <t>オコナ</t>
    </rPh>
    <rPh sb="33" eb="35">
      <t>バアイ</t>
    </rPh>
    <rPh sb="37" eb="40">
      <t>ホジョキン</t>
    </rPh>
    <phoneticPr fontId="14"/>
  </si>
  <si>
    <t>③について、補助金の使途が示されている</t>
    <rPh sb="5" eb="7">
      <t>ホジョキン</t>
    </rPh>
    <rPh sb="8" eb="10">
      <t>シト</t>
    </rPh>
    <rPh sb="11" eb="12">
      <t>シメ</t>
    </rPh>
    <phoneticPr fontId="14"/>
  </si>
  <si>
    <t>加算対象</t>
    <rPh sb="0" eb="2">
      <t>カサン</t>
    </rPh>
    <rPh sb="2" eb="4">
      <t>タイショウ</t>
    </rPh>
    <phoneticPr fontId="14"/>
  </si>
  <si>
    <t>加算対象外</t>
    <rPh sb="0" eb="2">
      <t>カサン</t>
    </rPh>
    <rPh sb="2" eb="5">
      <t>タイショウガイ</t>
    </rPh>
    <phoneticPr fontId="14"/>
  </si>
  <si>
    <t>加算対象外</t>
    <rPh sb="0" eb="5">
      <t>カサンタイショウガイ</t>
    </rPh>
    <phoneticPr fontId="14"/>
  </si>
  <si>
    <t>！③に「未記入」、「0」が表示されている場合、別紙様式2-3の振込先又は債権譲渡の項目に未記入があります。</t>
    <rPh sb="4" eb="7">
      <t>ミキニュウ</t>
    </rPh>
    <rPh sb="31" eb="34">
      <t>フリコミサキ</t>
    </rPh>
    <rPh sb="34" eb="35">
      <t>マタ</t>
    </rPh>
    <phoneticPr fontId="14"/>
  </si>
  <si>
    <t>都道府県のホームページ等で、補助金計画書の提出先を確認しました。</t>
    <rPh sb="0" eb="4">
      <t>トドウフケン</t>
    </rPh>
    <rPh sb="11" eb="12">
      <t>トウ</t>
    </rPh>
    <rPh sb="17" eb="20">
      <t>ケイカクショ</t>
    </rPh>
    <rPh sb="21" eb="23">
      <t>テイシュツ</t>
    </rPh>
    <rPh sb="23" eb="24">
      <t>サキ</t>
    </rPh>
    <rPh sb="25" eb="27">
      <t>カクニン</t>
    </rPh>
    <phoneticPr fontId="14"/>
  </si>
  <si>
    <t>誓約したことで対応したこととみなした要件について、実績報告書の提出までに対応します。</t>
    <rPh sb="0" eb="2">
      <t>セイヤク</t>
    </rPh>
    <rPh sb="7" eb="9">
      <t>タイオウ</t>
    </rPh>
    <rPh sb="18" eb="20">
      <t>ヨウケン</t>
    </rPh>
    <rPh sb="25" eb="27">
      <t>ジッセキ</t>
    </rPh>
    <rPh sb="27" eb="30">
      <t>ホウコクショ</t>
    </rPh>
    <rPh sb="31" eb="33">
      <t>テイシュツ</t>
    </rPh>
    <rPh sb="36" eb="38">
      <t>タイオウ</t>
    </rPh>
    <phoneticPr fontId="14"/>
  </si>
  <si>
    <t>介護予防サービスの事業所数</t>
    <rPh sb="0" eb="2">
      <t>カイゴ</t>
    </rPh>
    <rPh sb="2" eb="4">
      <t>ヨボウ</t>
    </rPh>
    <rPh sb="9" eb="12">
      <t>ジギョウショ</t>
    </rPh>
    <rPh sb="12" eb="13">
      <t>スウ</t>
    </rPh>
    <phoneticPr fontId="14"/>
  </si>
  <si>
    <t>件</t>
    <rPh sb="0" eb="1">
      <t>ケン</t>
    </rPh>
    <phoneticPr fontId="14"/>
  </si>
  <si>
    <t>訪問入浴介護</t>
    <phoneticPr fontId="14"/>
  </si>
  <si>
    <t>訪問入浴介護①</t>
    <phoneticPr fontId="14"/>
  </si>
  <si>
    <t>訪問入浴介護②</t>
    <phoneticPr fontId="14"/>
  </si>
  <si>
    <t>訪問入浴介護③</t>
    <phoneticPr fontId="14"/>
  </si>
  <si>
    <t>介護予防訪問入浴介護</t>
    <phoneticPr fontId="14"/>
  </si>
  <si>
    <t>通所リハビリテーション③</t>
    <phoneticPr fontId="14"/>
  </si>
  <si>
    <t>通所リハビリテーション②</t>
    <phoneticPr fontId="14"/>
  </si>
  <si>
    <t>通所リハビリテーション①</t>
    <phoneticPr fontId="14"/>
  </si>
  <si>
    <t>通所リハビリテーション</t>
    <phoneticPr fontId="14"/>
  </si>
  <si>
    <t>介護予防通所リハビリテーション</t>
    <phoneticPr fontId="14"/>
  </si>
  <si>
    <t>特定施設入居者生活介護①</t>
  </si>
  <si>
    <t>特定施設入居者生活介護②</t>
  </si>
  <si>
    <t>特定施設入居者生活介護③</t>
  </si>
  <si>
    <t>特定施設入居者生活介護</t>
    <phoneticPr fontId="14"/>
  </si>
  <si>
    <t>介護予防特定施設入居者生活介護</t>
    <phoneticPr fontId="14"/>
  </si>
  <si>
    <t>認知症対応型通所介護①</t>
  </si>
  <si>
    <t>認知症対応型通所介護②</t>
  </si>
  <si>
    <t>認知症対応型通所介護③</t>
  </si>
  <si>
    <t>認知症対応型通所介護</t>
    <phoneticPr fontId="14"/>
  </si>
  <si>
    <t>介護予防認知症対応型通所介護</t>
    <phoneticPr fontId="14"/>
  </si>
  <si>
    <t>小規模多機能型居宅介護①</t>
  </si>
  <si>
    <t>小規模多機能型居宅介護②</t>
  </si>
  <si>
    <t>小規模多機能型居宅介護③</t>
  </si>
  <si>
    <t>小規模多機能型居宅介護</t>
  </si>
  <si>
    <t>介護予防小規模多機能型居宅介護</t>
    <phoneticPr fontId="14"/>
  </si>
  <si>
    <t>認知症対応型共同生活介護①</t>
  </si>
  <si>
    <t>認知症対応型共同生活介護②</t>
  </si>
  <si>
    <t>認知症対応型共同生活介護③</t>
  </si>
  <si>
    <t>認知症対応型共同生活介護</t>
  </si>
  <si>
    <t>介護予防認知症対応型共同生活介護</t>
  </si>
  <si>
    <t>短期入所生活介護①</t>
  </si>
  <si>
    <t>短期入所生活介護②</t>
  </si>
  <si>
    <t>短期入所生活介護③</t>
  </si>
  <si>
    <t>短期入所生活介護</t>
  </si>
  <si>
    <t>介護予防短期入所生活介護</t>
  </si>
  <si>
    <t>短期入所療養介護（老健）</t>
  </si>
  <si>
    <t>短期入所療養介護老健①</t>
  </si>
  <si>
    <t>短期入所療養介護老健②</t>
  </si>
  <si>
    <t>短期入所療養介護老健③</t>
  </si>
  <si>
    <t>介護予防短期入所療養介護（老健）</t>
  </si>
  <si>
    <t>訪問看護①</t>
  </si>
  <si>
    <t>訪問看護②</t>
  </si>
  <si>
    <t>訪問看護③</t>
  </si>
  <si>
    <t>訪問看護</t>
  </si>
  <si>
    <t>介護予防訪問看護</t>
  </si>
  <si>
    <t>訪問リハビリテーション</t>
  </si>
  <si>
    <t>介護予防訪問リハビリテーション①</t>
  </si>
  <si>
    <t>介護予防訪問リハビリテーション②</t>
  </si>
  <si>
    <t>介護予防訪問リハビリテーション③</t>
  </si>
  <si>
    <t>介護予防訪問リハビリテーション</t>
  </si>
  <si>
    <t>居宅介護支援</t>
    <phoneticPr fontId="14"/>
  </si>
  <si>
    <t>居宅介護支援①</t>
    <phoneticPr fontId="14"/>
  </si>
  <si>
    <t>介護予防支援</t>
    <phoneticPr fontId="14"/>
  </si>
  <si>
    <t>介護予防支援①</t>
    <phoneticPr fontId="14"/>
  </si>
  <si>
    <t>介護予防支援②</t>
    <phoneticPr fontId="14"/>
  </si>
  <si>
    <t>居宅介護支援②</t>
    <phoneticPr fontId="14"/>
  </si>
  <si>
    <t>居宅介護支援③</t>
    <phoneticPr fontId="14"/>
  </si>
  <si>
    <t>介護予防支援③</t>
    <phoneticPr fontId="14"/>
  </si>
  <si>
    <t>社会福祉連携推進法人に所属</t>
    <rPh sb="11" eb="13">
      <t>ショゾク</t>
    </rPh>
    <phoneticPr fontId="14"/>
  </si>
  <si>
    <t>社会福祉連携推進法人に所属</t>
    <phoneticPr fontId="14"/>
  </si>
  <si>
    <t>令和６年度介護人材確保・職場環境改善等事業による補助金の交付を受けている</t>
  </si>
  <si>
    <t>令和６年度介護人材確保・職場環境改善等事業による補助金の交付を受けている</t>
    <rPh sb="0" eb="2">
      <t>レイワ</t>
    </rPh>
    <rPh sb="3" eb="5">
      <t>ネンド</t>
    </rPh>
    <rPh sb="5" eb="7">
      <t>カイゴ</t>
    </rPh>
    <rPh sb="7" eb="9">
      <t>ジンザイ</t>
    </rPh>
    <rPh sb="9" eb="11">
      <t>カクホ</t>
    </rPh>
    <rPh sb="12" eb="21">
      <t>ショクバカンキョウカイゼントウジギョウ</t>
    </rPh>
    <rPh sb="24" eb="27">
      <t>ホジョキン</t>
    </rPh>
    <rPh sb="28" eb="30">
      <t>コウフ</t>
    </rPh>
    <rPh sb="31" eb="32">
      <t>ウ</t>
    </rPh>
    <phoneticPr fontId="14"/>
  </si>
  <si>
    <t>令和６年度介護人材確保・職場環境改善等事業による補助金の交付を受けている</t>
    <phoneticPr fontId="14"/>
  </si>
  <si>
    <t>組み合わせ</t>
    <phoneticPr fontId="14"/>
  </si>
  <si>
    <t>交付率組み合わせ</t>
    <rPh sb="0" eb="3">
      <t>コウフリツ</t>
    </rPh>
    <rPh sb="3" eb="4">
      <t>ク</t>
    </rPh>
    <rPh sb="5" eb="6">
      <t>ア</t>
    </rPh>
    <phoneticPr fontId="14"/>
  </si>
  <si>
    <t>処遇改善加算</t>
    <rPh sb="0" eb="4">
      <t>ショグウカイゼン</t>
    </rPh>
    <rPh sb="4" eb="6">
      <t>カサン</t>
    </rPh>
    <phoneticPr fontId="14"/>
  </si>
  <si>
    <t>特定施設入居者生活介護（短期利用型）</t>
    <rPh sb="0" eb="2">
      <t>トクテイ</t>
    </rPh>
    <rPh sb="2" eb="4">
      <t>シセツ</t>
    </rPh>
    <rPh sb="4" eb="7">
      <t>ニュウキョシャ</t>
    </rPh>
    <rPh sb="7" eb="9">
      <t>セイカツ</t>
    </rPh>
    <rPh sb="9" eb="11">
      <t>カイゴ</t>
    </rPh>
    <rPh sb="12" eb="14">
      <t>タンキ</t>
    </rPh>
    <rPh sb="14" eb="17">
      <t>リヨウガタ</t>
    </rPh>
    <phoneticPr fontId="101"/>
  </si>
  <si>
    <t>地域密着型特定施設入居者生活介護</t>
    <phoneticPr fontId="14"/>
  </si>
  <si>
    <t>地域密着型特定施設入居者生活介護（短期利用型）</t>
    <phoneticPr fontId="14"/>
  </si>
  <si>
    <t>小規模多機能型居宅介護</t>
    <phoneticPr fontId="14"/>
  </si>
  <si>
    <t>小規模多機能型居宅介護（短期利用型）</t>
    <phoneticPr fontId="14"/>
  </si>
  <si>
    <t>介護予防小規模多機能型居宅介護（短期利用型）</t>
    <phoneticPr fontId="14"/>
  </si>
  <si>
    <t>認知症対応型共同生活介護</t>
    <phoneticPr fontId="14"/>
  </si>
  <si>
    <t>認知症対応型共同生活介護（短期利用型）</t>
    <phoneticPr fontId="14"/>
  </si>
  <si>
    <t>介護予防認知症対応型共同生活介護</t>
    <rPh sb="0" eb="2">
      <t>カイゴ</t>
    </rPh>
    <rPh sb="2" eb="4">
      <t>ヨボウ</t>
    </rPh>
    <phoneticPr fontId="14"/>
  </si>
  <si>
    <t>介護予防認知症対応型共同生活介護（短期利用型）</t>
    <rPh sb="0" eb="2">
      <t>カイゴ</t>
    </rPh>
    <rPh sb="2" eb="4">
      <t>ヨボウ</t>
    </rPh>
    <phoneticPr fontId="14"/>
  </si>
  <si>
    <t>短期入所生活介護</t>
    <phoneticPr fontId="14"/>
  </si>
  <si>
    <t>介護予防短期入所生活介護</t>
    <phoneticPr fontId="14"/>
  </si>
  <si>
    <t>訪問型サービス（独自）</t>
    <rPh sb="0" eb="2">
      <t>ホウモン</t>
    </rPh>
    <rPh sb="2" eb="3">
      <t>ガタ</t>
    </rPh>
    <rPh sb="8" eb="10">
      <t>ドクジ</t>
    </rPh>
    <phoneticPr fontId="101"/>
  </si>
  <si>
    <t>訪問型サービス（独自／定率）</t>
    <rPh sb="0" eb="2">
      <t>ホウモン</t>
    </rPh>
    <rPh sb="2" eb="3">
      <t>ガタ</t>
    </rPh>
    <rPh sb="8" eb="10">
      <t>ドクジ</t>
    </rPh>
    <rPh sb="11" eb="13">
      <t>テイリツ</t>
    </rPh>
    <phoneticPr fontId="101"/>
  </si>
  <si>
    <t>訪問型サービス（独自／定額）</t>
    <rPh sb="0" eb="2">
      <t>ホウモン</t>
    </rPh>
    <rPh sb="2" eb="3">
      <t>ガタ</t>
    </rPh>
    <rPh sb="8" eb="10">
      <t>ドクジ</t>
    </rPh>
    <rPh sb="11" eb="13">
      <t>テイガク</t>
    </rPh>
    <phoneticPr fontId="101"/>
  </si>
  <si>
    <t>通所型サービス（独自）</t>
    <rPh sb="0" eb="2">
      <t>ツウショ</t>
    </rPh>
    <rPh sb="2" eb="3">
      <t>ガタ</t>
    </rPh>
    <rPh sb="8" eb="10">
      <t>ドクジ</t>
    </rPh>
    <phoneticPr fontId="101"/>
  </si>
  <si>
    <t>通所型サービス（独自／定率）</t>
    <rPh sb="0" eb="2">
      <t>ツウショ</t>
    </rPh>
    <rPh sb="2" eb="3">
      <t>ガタ</t>
    </rPh>
    <rPh sb="8" eb="10">
      <t>ドクジ</t>
    </rPh>
    <rPh sb="11" eb="13">
      <t>テイリツ</t>
    </rPh>
    <phoneticPr fontId="101"/>
  </si>
  <si>
    <t>通所型サービス（独自／定額）</t>
    <rPh sb="0" eb="2">
      <t>ツウショ</t>
    </rPh>
    <rPh sb="2" eb="3">
      <t>ガタ</t>
    </rPh>
    <rPh sb="8" eb="10">
      <t>ドクジ</t>
    </rPh>
    <rPh sb="11" eb="13">
      <t>テイガク</t>
    </rPh>
    <phoneticPr fontId="101"/>
  </si>
  <si>
    <t>特定施設入居者生活介護（短期利用型）</t>
    <rPh sb="12" eb="14">
      <t>タンキ</t>
    </rPh>
    <rPh sb="14" eb="16">
      <t>リヨウ</t>
    </rPh>
    <rPh sb="16" eb="17">
      <t>ガタ</t>
    </rPh>
    <phoneticPr fontId="14"/>
  </si>
  <si>
    <t>特定施設入居者生活介護_短期利用型①</t>
    <rPh sb="12" eb="14">
      <t>タンキ</t>
    </rPh>
    <rPh sb="14" eb="16">
      <t>リヨウ</t>
    </rPh>
    <rPh sb="16" eb="17">
      <t>ガタ</t>
    </rPh>
    <phoneticPr fontId="14"/>
  </si>
  <si>
    <t>特定施設入居者生活介護_短期利用型②</t>
    <rPh sb="12" eb="17">
      <t>タンキリヨウガタ</t>
    </rPh>
    <phoneticPr fontId="14"/>
  </si>
  <si>
    <t>特定施設入居者生活介護_短期利用型③</t>
    <rPh sb="12" eb="17">
      <t>タンキリヨウガタ</t>
    </rPh>
    <phoneticPr fontId="14"/>
  </si>
  <si>
    <t>地域密着型特定施設入居者生活介護（短期利用型）</t>
    <rPh sb="17" eb="22">
      <t>タンキリヨウガタ</t>
    </rPh>
    <phoneticPr fontId="14"/>
  </si>
  <si>
    <t>地域密着型特定施設入居者生活介護_短期利用型①</t>
    <rPh sb="17" eb="22">
      <t>タンキリヨウガタ</t>
    </rPh>
    <phoneticPr fontId="14"/>
  </si>
  <si>
    <t>地域密着型特定施設入居者生活介護_短期利用型②</t>
    <phoneticPr fontId="14"/>
  </si>
  <si>
    <t>地域密着型特定施設入居者生活介護_短期利用型③</t>
    <phoneticPr fontId="14"/>
  </si>
  <si>
    <t>小規模多機能型居宅介護（短期利用型）</t>
    <rPh sb="12" eb="17">
      <t>タンキリヨウガタ</t>
    </rPh>
    <phoneticPr fontId="14"/>
  </si>
  <si>
    <t>小規模多機能型居宅介護_短期利用型①</t>
    <rPh sb="12" eb="17">
      <t>タンキリヨウガタ</t>
    </rPh>
    <phoneticPr fontId="14"/>
  </si>
  <si>
    <t>小規模多機能型居宅介護_短期利用型②</t>
    <phoneticPr fontId="14"/>
  </si>
  <si>
    <t>小規模多機能型居宅介護_短期利用型③</t>
    <phoneticPr fontId="14"/>
  </si>
  <si>
    <t>看護小規模多機能型居宅介護（短期利用型）</t>
    <rPh sb="14" eb="19">
      <t>タンキリヨウガタ</t>
    </rPh>
    <phoneticPr fontId="14"/>
  </si>
  <si>
    <t>看護小規模多機能型居宅介護_短期利用型①</t>
    <rPh sb="14" eb="19">
      <t>タンキリヨウガタ</t>
    </rPh>
    <phoneticPr fontId="14"/>
  </si>
  <si>
    <t>看護小規模多機能型居宅介護_短期利用型②</t>
    <phoneticPr fontId="14"/>
  </si>
  <si>
    <t>看護小規模多機能型居宅介護_短期利用型③</t>
    <phoneticPr fontId="14"/>
  </si>
  <si>
    <t>介護予防_小規模多機能型居宅介護_短期利用型①</t>
    <phoneticPr fontId="14"/>
  </si>
  <si>
    <t>介護予防_小規模多機能型居宅介護_短期利用型②</t>
    <phoneticPr fontId="14"/>
  </si>
  <si>
    <t>介護予防_小規模多機能型居宅介護_短期利用型③</t>
    <phoneticPr fontId="14"/>
  </si>
  <si>
    <t>認知症対応型共同生活介護_短期利用型①</t>
    <phoneticPr fontId="14"/>
  </si>
  <si>
    <t>認知症対応型共同生活介護_短期利用型②</t>
    <phoneticPr fontId="14"/>
  </si>
  <si>
    <t>認知症対応型共同生活介護_短期利用型③</t>
    <phoneticPr fontId="14"/>
  </si>
  <si>
    <t>介護予防認知症対応型共同生活介護（短期利用型）</t>
    <phoneticPr fontId="14"/>
  </si>
  <si>
    <t>介護予防_認知症対応型共同生活介護_短期利用型①</t>
    <phoneticPr fontId="14"/>
  </si>
  <si>
    <t>介護予防_認知症対応型共同生活介護_短期利用型②</t>
    <phoneticPr fontId="14"/>
  </si>
  <si>
    <t>介護予防_認知症対応型共同生活介護_短期利用型③</t>
    <phoneticPr fontId="14"/>
  </si>
  <si>
    <t>コード値</t>
    <rPh sb="3" eb="4">
      <t>チ</t>
    </rPh>
    <phoneticPr fontId="101"/>
  </si>
  <si>
    <t>11</t>
    <phoneticPr fontId="101"/>
  </si>
  <si>
    <t>71</t>
    <phoneticPr fontId="101"/>
  </si>
  <si>
    <t>76</t>
    <phoneticPr fontId="101"/>
  </si>
  <si>
    <t>12</t>
    <phoneticPr fontId="101"/>
  </si>
  <si>
    <t>62</t>
    <phoneticPr fontId="101"/>
  </si>
  <si>
    <t>15</t>
    <phoneticPr fontId="101"/>
  </si>
  <si>
    <t>78</t>
    <phoneticPr fontId="101"/>
  </si>
  <si>
    <t>16</t>
    <phoneticPr fontId="101"/>
  </si>
  <si>
    <t>66</t>
    <phoneticPr fontId="101"/>
  </si>
  <si>
    <t>33</t>
    <phoneticPr fontId="101"/>
  </si>
  <si>
    <t>27</t>
    <phoneticPr fontId="101"/>
  </si>
  <si>
    <t>35</t>
    <phoneticPr fontId="101"/>
  </si>
  <si>
    <t>36</t>
    <phoneticPr fontId="101"/>
  </si>
  <si>
    <t>28</t>
    <phoneticPr fontId="101"/>
  </si>
  <si>
    <t>72</t>
    <phoneticPr fontId="101"/>
  </si>
  <si>
    <t>74</t>
    <phoneticPr fontId="101"/>
  </si>
  <si>
    <t>73</t>
    <phoneticPr fontId="101"/>
  </si>
  <si>
    <t>68</t>
    <phoneticPr fontId="101"/>
  </si>
  <si>
    <t>75</t>
    <phoneticPr fontId="101"/>
  </si>
  <si>
    <t>69</t>
    <phoneticPr fontId="101"/>
  </si>
  <si>
    <t>77</t>
    <phoneticPr fontId="101"/>
  </si>
  <si>
    <t>79</t>
    <phoneticPr fontId="101"/>
  </si>
  <si>
    <t>32</t>
    <phoneticPr fontId="101"/>
  </si>
  <si>
    <t>38</t>
    <phoneticPr fontId="101"/>
  </si>
  <si>
    <t>37</t>
    <phoneticPr fontId="101"/>
  </si>
  <si>
    <t>39</t>
    <phoneticPr fontId="101"/>
  </si>
  <si>
    <t>51</t>
    <phoneticPr fontId="101"/>
  </si>
  <si>
    <t>54</t>
    <phoneticPr fontId="101"/>
  </si>
  <si>
    <t>21</t>
    <phoneticPr fontId="101"/>
  </si>
  <si>
    <t>24</t>
    <phoneticPr fontId="101"/>
  </si>
  <si>
    <t>52</t>
    <phoneticPr fontId="101"/>
  </si>
  <si>
    <t>22</t>
    <phoneticPr fontId="101"/>
  </si>
  <si>
    <t>25</t>
    <phoneticPr fontId="101"/>
  </si>
  <si>
    <t>23</t>
    <phoneticPr fontId="101"/>
  </si>
  <si>
    <t>26</t>
    <phoneticPr fontId="101"/>
  </si>
  <si>
    <t>55</t>
    <phoneticPr fontId="101"/>
  </si>
  <si>
    <t>2A</t>
    <phoneticPr fontId="101"/>
  </si>
  <si>
    <t>2B</t>
    <phoneticPr fontId="101"/>
  </si>
  <si>
    <t>A2</t>
    <phoneticPr fontId="101"/>
  </si>
  <si>
    <t>A3</t>
    <phoneticPr fontId="101"/>
  </si>
  <si>
    <t>A4</t>
    <phoneticPr fontId="101"/>
  </si>
  <si>
    <t>A6</t>
    <phoneticPr fontId="101"/>
  </si>
  <si>
    <t>A7</t>
    <phoneticPr fontId="101"/>
  </si>
  <si>
    <t>A8</t>
    <phoneticPr fontId="101"/>
  </si>
  <si>
    <t>短期入所療養介護 （病院等)</t>
    <phoneticPr fontId="14"/>
  </si>
  <si>
    <t>介護予防短期入所療養介護 （病院等)</t>
    <phoneticPr fontId="14"/>
  </si>
  <si>
    <t>短期入所療養介護 （医療院)</t>
    <rPh sb="10" eb="12">
      <t>イリョウ</t>
    </rPh>
    <rPh sb="12" eb="13">
      <t>イン</t>
    </rPh>
    <phoneticPr fontId="14"/>
  </si>
  <si>
    <t>介護予防短期入所療養介護 （医療院)</t>
    <rPh sb="14" eb="16">
      <t>イリョウ</t>
    </rPh>
    <rPh sb="16" eb="17">
      <t>イン</t>
    </rPh>
    <phoneticPr fontId="14"/>
  </si>
  <si>
    <t>介護予防ケアマネジメント</t>
    <rPh sb="0" eb="2">
      <t>カイゴ</t>
    </rPh>
    <rPh sb="2" eb="4">
      <t>ヨボウ</t>
    </rPh>
    <phoneticPr fontId="14"/>
  </si>
  <si>
    <t>AF</t>
    <phoneticPr fontId="14"/>
  </si>
  <si>
    <t>訪問介護_組合せ</t>
  </si>
  <si>
    <t>夜間対応型訪問介護_組合せ</t>
  </si>
  <si>
    <t>定期巡回･随時対応型訪問介護看護_組合せ</t>
  </si>
  <si>
    <t>訪問入浴介護_組合せ</t>
  </si>
  <si>
    <t>介護予防訪問入浴介護_組合せ</t>
  </si>
  <si>
    <t>通所介護_組合せ</t>
  </si>
  <si>
    <t>地域密着型通所介護_組合せ</t>
  </si>
  <si>
    <t>通所リハビリテーション_組合せ</t>
  </si>
  <si>
    <t>介護予防通所リハビリテーション_組合せ</t>
  </si>
  <si>
    <t>特定施設入居者生活介護_組合せ</t>
  </si>
  <si>
    <t>介護予防特定施設入居者生活介護_組合せ</t>
  </si>
  <si>
    <t>地域密着型特定施設入居者生活介護_組合せ</t>
  </si>
  <si>
    <t>認知症対応型通所介護_組合せ</t>
  </si>
  <si>
    <t>介護予防認知症対応型通所介護_組合せ</t>
  </si>
  <si>
    <t>小規模多機能型居宅介護_組合せ</t>
  </si>
  <si>
    <t>介護予防小規模多機能型居宅介護_組合せ</t>
  </si>
  <si>
    <t>看護小規模多機能型居宅介護_組合せ</t>
  </si>
  <si>
    <t>認知症対応型共同生活介護_組合せ</t>
  </si>
  <si>
    <t>介護予防認知症対応型共同生活介護_組合せ</t>
  </si>
  <si>
    <t>介護老人福祉施設_組合せ</t>
  </si>
  <si>
    <t>地域密着型介護老人福祉施設_組合せ</t>
  </si>
  <si>
    <t>短期入所生活介護_組合せ</t>
  </si>
  <si>
    <t>介護予防短期入所生活介護_組合せ</t>
  </si>
  <si>
    <t>介護老人保健施設_組合せ</t>
  </si>
  <si>
    <t>介護医療院_組合せ</t>
  </si>
  <si>
    <t>訪問看護組合せ</t>
  </si>
  <si>
    <t>介護予防訪問看護_組合せ</t>
  </si>
  <si>
    <t>訪問リハビリテーション組合せ</t>
  </si>
  <si>
    <t>介護予防訪問リハビリテーション_組合せ</t>
  </si>
  <si>
    <t>居宅介護支援_組合せ</t>
  </si>
  <si>
    <t>介護予防支援_組合せ</t>
  </si>
  <si>
    <t>特定施設入居者生活介護_短期利用型_組合せ</t>
    <phoneticPr fontId="14"/>
  </si>
  <si>
    <t>地域密着型特定施設入居者生活介護_短期利用型_組合せ</t>
    <phoneticPr fontId="14"/>
  </si>
  <si>
    <t>小規模多機能型居宅介護_短期利用型_組合せ</t>
    <phoneticPr fontId="14"/>
  </si>
  <si>
    <t>介護予防小規模多機能型居宅介護_短期利用型_組合せ</t>
    <phoneticPr fontId="14"/>
  </si>
  <si>
    <t>看護小規模多機能型居宅介護_短期利用型_組合せ</t>
    <phoneticPr fontId="14"/>
  </si>
  <si>
    <t>認知症対応型共同生活介護_短期利用型_組合せ</t>
    <phoneticPr fontId="14"/>
  </si>
  <si>
    <t>介護予防認知症対応型共同生活介護_短期利用型_組合せ</t>
    <phoneticPr fontId="14"/>
  </si>
  <si>
    <t>短期入所療養介護_老健_組合せ</t>
    <phoneticPr fontId="14"/>
  </si>
  <si>
    <t>介護予防短期入所療養介護_老健_組合せ</t>
    <phoneticPr fontId="14"/>
  </si>
  <si>
    <t>短期入所療養介護_病院等_組合せ</t>
    <phoneticPr fontId="14"/>
  </si>
  <si>
    <t>介護予防短期入所療養介護_病院等_組合せ</t>
    <phoneticPr fontId="14"/>
  </si>
  <si>
    <t>短期入所療養介護 _医療院_組合せ</t>
    <phoneticPr fontId="14"/>
  </si>
  <si>
    <t>介護予防短期入所療養介護_医療院_組合せ</t>
    <phoneticPr fontId="14"/>
  </si>
  <si>
    <t>訪問型サービス_独自_組合せ</t>
    <phoneticPr fontId="14"/>
  </si>
  <si>
    <t>訪問型サービス_独自_定率_組合せ</t>
    <phoneticPr fontId="14"/>
  </si>
  <si>
    <t>訪問型サービス_独自_定額_組合せ</t>
    <phoneticPr fontId="14"/>
  </si>
  <si>
    <t>通所型サービス_独自_組合せ</t>
    <phoneticPr fontId="14"/>
  </si>
  <si>
    <t>通所型サービス_独自_定率_組合せ</t>
    <phoneticPr fontId="14"/>
  </si>
  <si>
    <t>通所型サービス_独自_定額_組合せ</t>
    <phoneticPr fontId="14"/>
  </si>
  <si>
    <t>介護予防ケアマネジメント_組合せ</t>
    <phoneticPr fontId="14"/>
  </si>
  <si>
    <t>介護予防_短期入所療養介護老健①</t>
    <phoneticPr fontId="14"/>
  </si>
  <si>
    <t>短期入所療養介護_病院等①</t>
    <rPh sb="9" eb="11">
      <t>ビョウイン</t>
    </rPh>
    <rPh sb="11" eb="12">
      <t>トウ</t>
    </rPh>
    <phoneticPr fontId="14"/>
  </si>
  <si>
    <t>介護予防_短期入所療養介護_病院等①</t>
    <rPh sb="14" eb="16">
      <t>ビョウイン</t>
    </rPh>
    <rPh sb="16" eb="17">
      <t>トウ</t>
    </rPh>
    <phoneticPr fontId="14"/>
  </si>
  <si>
    <t>短期入所療養介護_医療院①</t>
    <phoneticPr fontId="14"/>
  </si>
  <si>
    <t>介護予防_短期入所療養介護_医療院①</t>
    <phoneticPr fontId="14"/>
  </si>
  <si>
    <t>訪問型サービス_独自①</t>
    <phoneticPr fontId="14"/>
  </si>
  <si>
    <t>訪問型サービス_独自_定率①</t>
    <phoneticPr fontId="14"/>
  </si>
  <si>
    <t>訪問型サービス_独自_定額①</t>
    <phoneticPr fontId="14"/>
  </si>
  <si>
    <t>通所型サービス_独自①</t>
    <phoneticPr fontId="14"/>
  </si>
  <si>
    <t>通所型サービス_独自_定率①</t>
    <phoneticPr fontId="14"/>
  </si>
  <si>
    <t>通所型サービス_独自_定額①</t>
    <phoneticPr fontId="14"/>
  </si>
  <si>
    <t>介護予防ケアマネジメント①</t>
    <phoneticPr fontId="14"/>
  </si>
  <si>
    <t>短期入所療養介護_病院等②</t>
    <rPh sb="9" eb="11">
      <t>ビョウイン</t>
    </rPh>
    <phoneticPr fontId="14"/>
  </si>
  <si>
    <t>介護予防_短期入所療養介護_病院等②</t>
    <rPh sb="14" eb="16">
      <t>ビョウイン</t>
    </rPh>
    <rPh sb="16" eb="17">
      <t>トウ</t>
    </rPh>
    <phoneticPr fontId="14"/>
  </si>
  <si>
    <t>短期入所療養介護_医療院②</t>
    <phoneticPr fontId="14"/>
  </si>
  <si>
    <t>介護予防_短期入所療養介護_医療院②</t>
    <phoneticPr fontId="14"/>
  </si>
  <si>
    <t>訪問型サービス_独自②</t>
  </si>
  <si>
    <t>訪問型サービス_独自_定率②</t>
  </si>
  <si>
    <t>訪問型サービス_独自_定額②</t>
    <phoneticPr fontId="14"/>
  </si>
  <si>
    <t>通所型サービス_独自②</t>
    <phoneticPr fontId="14"/>
  </si>
  <si>
    <t>通所型サービス_独自_定率②</t>
    <phoneticPr fontId="14"/>
  </si>
  <si>
    <t>通所型サービス_独自_定額②</t>
    <phoneticPr fontId="14"/>
  </si>
  <si>
    <t>介護予防ケアマネジメント②</t>
    <phoneticPr fontId="14"/>
  </si>
  <si>
    <t>訪問型サービス_独自③</t>
    <phoneticPr fontId="14"/>
  </si>
  <si>
    <t>訪問型サービス_独自_定率③</t>
    <phoneticPr fontId="14"/>
  </si>
  <si>
    <t>訪問型サービス_独自_定額③</t>
    <phoneticPr fontId="14"/>
  </si>
  <si>
    <t>通所型サービス_独自③</t>
    <phoneticPr fontId="14"/>
  </si>
  <si>
    <t>通所型サービス_独自_定率③</t>
    <phoneticPr fontId="14"/>
  </si>
  <si>
    <t>通所型サービス_独自_定額③</t>
    <phoneticPr fontId="14"/>
  </si>
  <si>
    <t>介護予防ケアマネジメント③</t>
    <phoneticPr fontId="14"/>
  </si>
  <si>
    <t>介護予防_短期入所療養介護老健③</t>
    <phoneticPr fontId="14"/>
  </si>
  <si>
    <t>短期入所療養介護_病院等③</t>
    <rPh sb="9" eb="11">
      <t>ビョウイン</t>
    </rPh>
    <rPh sb="11" eb="12">
      <t>トウ</t>
    </rPh>
    <phoneticPr fontId="14"/>
  </si>
  <si>
    <t>介護予防_短期入所療養介護_病院等③</t>
    <phoneticPr fontId="14"/>
  </si>
  <si>
    <t>短期入所療養介護_医療院③</t>
    <phoneticPr fontId="14"/>
  </si>
  <si>
    <t>介護予防_短期入所療養介護_医療院③</t>
    <phoneticPr fontId="14"/>
  </si>
  <si>
    <t>サービスコード</t>
    <phoneticPr fontId="14"/>
  </si>
  <si>
    <t xml:space="preserve">●自動転記の仕組みを活用するため、下記の作業フローに基づき、シートを完成させてください。
●「提出先の自治体名」を記入すると、別紙2-2から2-4までの「提出先」欄も、自動で更新されます。
　提出先が正しく記入されていることを必ずご確認ください。
</t>
    <rPh sb="17" eb="19">
      <t>カキ</t>
    </rPh>
    <rPh sb="20" eb="22">
      <t>サギョウ</t>
    </rPh>
    <rPh sb="26" eb="27">
      <t>モト</t>
    </rPh>
    <phoneticPr fontId="14"/>
  </si>
  <si>
    <t>介護予防や短期利用型サービス含め、記入漏れがないことを確認しました。</t>
    <rPh sb="0" eb="2">
      <t>カイゴ</t>
    </rPh>
    <rPh sb="2" eb="4">
      <t>ヨボウ</t>
    </rPh>
    <rPh sb="5" eb="7">
      <t>タンキ</t>
    </rPh>
    <rPh sb="7" eb="10">
      <t>リヨウガタ</t>
    </rPh>
    <rPh sb="14" eb="15">
      <t>フク</t>
    </rPh>
    <rPh sb="17" eb="19">
      <t>キニュウ</t>
    </rPh>
    <rPh sb="19" eb="20">
      <t>モ</t>
    </rPh>
    <rPh sb="27" eb="29">
      <t>カクニン</t>
    </rPh>
    <phoneticPr fontId="14"/>
  </si>
  <si>
    <t>１単位あたりの単価
（地域単価）
[円]</t>
    <rPh sb="1" eb="3">
      <t>タンイ</t>
    </rPh>
    <rPh sb="7" eb="9">
      <t>タンカ</t>
    </rPh>
    <rPh sb="11" eb="13">
      <t>チイキ</t>
    </rPh>
    <rPh sb="13" eb="15">
      <t>タンカ</t>
    </rPh>
    <rPh sb="18" eb="19">
      <t>エン</t>
    </rPh>
    <phoneticPr fontId="14"/>
  </si>
  <si>
    <t>千代田区</t>
    <rPh sb="0" eb="4">
      <t>チヨダク</t>
    </rPh>
    <phoneticPr fontId="5"/>
  </si>
  <si>
    <t>中央区</t>
    <rPh sb="0" eb="3">
      <t>チュウオウク</t>
    </rPh>
    <phoneticPr fontId="5"/>
  </si>
  <si>
    <t>港区</t>
    <rPh sb="0" eb="2">
      <t>ミナトク</t>
    </rPh>
    <phoneticPr fontId="5"/>
  </si>
  <si>
    <t>新宿区</t>
    <rPh sb="0" eb="3">
      <t>シンジュクク</t>
    </rPh>
    <phoneticPr fontId="5"/>
  </si>
  <si>
    <t>文京区</t>
    <rPh sb="0" eb="3">
      <t>ブンキョウク</t>
    </rPh>
    <phoneticPr fontId="5"/>
  </si>
  <si>
    <t>台東区</t>
    <rPh sb="0" eb="3">
      <t>タイトウク</t>
    </rPh>
    <phoneticPr fontId="5"/>
  </si>
  <si>
    <t>墨田区</t>
    <rPh sb="0" eb="3">
      <t>スミダク</t>
    </rPh>
    <phoneticPr fontId="5"/>
  </si>
  <si>
    <t>江東区</t>
    <rPh sb="0" eb="3">
      <t>コウトウク</t>
    </rPh>
    <phoneticPr fontId="5"/>
  </si>
  <si>
    <t>品川区</t>
    <rPh sb="0" eb="3">
      <t>シナガワク</t>
    </rPh>
    <phoneticPr fontId="5"/>
  </si>
  <si>
    <t>目黒区</t>
    <rPh sb="0" eb="3">
      <t>メグロク</t>
    </rPh>
    <phoneticPr fontId="5"/>
  </si>
  <si>
    <t>大田区</t>
    <rPh sb="0" eb="3">
      <t>オオタク</t>
    </rPh>
    <phoneticPr fontId="5"/>
  </si>
  <si>
    <t>世田谷区</t>
    <rPh sb="0" eb="4">
      <t>セタガヤク</t>
    </rPh>
    <phoneticPr fontId="5"/>
  </si>
  <si>
    <t>渋谷区</t>
    <rPh sb="0" eb="3">
      <t>シブヤク</t>
    </rPh>
    <phoneticPr fontId="5"/>
  </si>
  <si>
    <t>中野区</t>
    <rPh sb="0" eb="3">
      <t>ナカノク</t>
    </rPh>
    <phoneticPr fontId="5"/>
  </si>
  <si>
    <t>杉並区</t>
    <rPh sb="0" eb="3">
      <t>スギナミク</t>
    </rPh>
    <phoneticPr fontId="5"/>
  </si>
  <si>
    <t>豊島区</t>
    <rPh sb="0" eb="3">
      <t>トシマク</t>
    </rPh>
    <phoneticPr fontId="5"/>
  </si>
  <si>
    <t>北区</t>
    <rPh sb="0" eb="2">
      <t>キタク</t>
    </rPh>
    <phoneticPr fontId="5"/>
  </si>
  <si>
    <t>荒川区</t>
    <rPh sb="0" eb="3">
      <t>アラカワク</t>
    </rPh>
    <phoneticPr fontId="5"/>
  </si>
  <si>
    <t>板橋区</t>
    <rPh sb="0" eb="3">
      <t>イタバシク</t>
    </rPh>
    <phoneticPr fontId="5"/>
  </si>
  <si>
    <t>練馬区</t>
    <rPh sb="0" eb="3">
      <t>ネリマク</t>
    </rPh>
    <phoneticPr fontId="5"/>
  </si>
  <si>
    <t>足立区</t>
    <rPh sb="0" eb="3">
      <t>アダチク</t>
    </rPh>
    <phoneticPr fontId="5"/>
  </si>
  <si>
    <t>葛飾区</t>
    <rPh sb="0" eb="3">
      <t>カツシカク</t>
    </rPh>
    <phoneticPr fontId="5"/>
  </si>
  <si>
    <t>江戸川区</t>
    <rPh sb="0" eb="4">
      <t>エドガワク</t>
    </rPh>
    <phoneticPr fontId="5"/>
  </si>
  <si>
    <t>町田市</t>
    <rPh sb="0" eb="3">
      <t>マチダシ</t>
    </rPh>
    <phoneticPr fontId="5"/>
  </si>
  <si>
    <t>狛江市</t>
    <rPh sb="0" eb="3">
      <t>コマエシ</t>
    </rPh>
    <phoneticPr fontId="5"/>
  </si>
  <si>
    <t>多摩市</t>
    <rPh sb="0" eb="3">
      <t>タマシ</t>
    </rPh>
    <phoneticPr fontId="5"/>
  </si>
  <si>
    <t>横浜市</t>
    <rPh sb="0" eb="3">
      <t>ヨコハマシ</t>
    </rPh>
    <phoneticPr fontId="5"/>
  </si>
  <si>
    <t>川崎市</t>
    <rPh sb="0" eb="3">
      <t>カワサキシ</t>
    </rPh>
    <phoneticPr fontId="5"/>
  </si>
  <si>
    <t>大阪市</t>
    <rPh sb="0" eb="3">
      <t>オオサカシ</t>
    </rPh>
    <phoneticPr fontId="5"/>
  </si>
  <si>
    <t>東村山市</t>
    <rPh sb="0" eb="4">
      <t>ヒガシムラヤマシ</t>
    </rPh>
    <phoneticPr fontId="5"/>
  </si>
  <si>
    <t>清瀬市</t>
    <rPh sb="0" eb="3">
      <t>キヨセシ</t>
    </rPh>
    <phoneticPr fontId="5"/>
  </si>
  <si>
    <t>志木市</t>
    <rPh sb="0" eb="3">
      <t>シキシ</t>
    </rPh>
    <phoneticPr fontId="5"/>
  </si>
  <si>
    <t>和光市</t>
    <rPh sb="0" eb="3">
      <t>ワコウシ</t>
    </rPh>
    <phoneticPr fontId="5"/>
  </si>
  <si>
    <t>海老名市</t>
    <rPh sb="0" eb="4">
      <t>エビナシ</t>
    </rPh>
    <phoneticPr fontId="5"/>
  </si>
  <si>
    <t>福生市</t>
    <rPh sb="0" eb="3">
      <t>フッサシ</t>
    </rPh>
    <phoneticPr fontId="5"/>
  </si>
  <si>
    <t>みよし市</t>
    <rPh sb="3" eb="4">
      <t>シ</t>
    </rPh>
    <phoneticPr fontId="5"/>
  </si>
  <si>
    <t>栗東市</t>
    <rPh sb="0" eb="3">
      <t>リットウシ</t>
    </rPh>
    <phoneticPr fontId="5"/>
  </si>
  <si>
    <t>福岡市</t>
    <rPh sb="0" eb="3">
      <t>フクオカシ</t>
    </rPh>
    <phoneticPr fontId="5"/>
  </si>
  <si>
    <t>春日市</t>
    <rPh sb="0" eb="3">
      <t>カスガシ</t>
    </rPh>
    <phoneticPr fontId="5"/>
  </si>
  <si>
    <t>多賀城市</t>
    <rPh sb="0" eb="4">
      <t>タガジョウシ</t>
    </rPh>
    <phoneticPr fontId="5"/>
  </si>
  <si>
    <t>飯能市</t>
    <rPh sb="0" eb="3">
      <t>ハンノウシ</t>
    </rPh>
    <phoneticPr fontId="5"/>
  </si>
  <si>
    <t>白岡市</t>
    <rPh sb="0" eb="2">
      <t>シラオカ</t>
    </rPh>
    <rPh sb="2" eb="3">
      <t>シ</t>
    </rPh>
    <phoneticPr fontId="5"/>
  </si>
  <si>
    <t>瑞穂町</t>
    <rPh sb="0" eb="3">
      <t>ミズホマチ</t>
    </rPh>
    <phoneticPr fontId="5"/>
  </si>
  <si>
    <t>中井町</t>
    <rPh sb="0" eb="2">
      <t>ナカイ</t>
    </rPh>
    <phoneticPr fontId="5"/>
  </si>
  <si>
    <t>瀬戸市</t>
    <rPh sb="0" eb="3">
      <t>セトシ</t>
    </rPh>
    <phoneticPr fontId="5"/>
  </si>
  <si>
    <t>清須市</t>
    <rPh sb="0" eb="3">
      <t>キヨスシ</t>
    </rPh>
    <phoneticPr fontId="5"/>
  </si>
  <si>
    <t>豊山町</t>
    <rPh sb="0" eb="2">
      <t>トヨヤマ</t>
    </rPh>
    <rPh sb="2" eb="3">
      <t>マチ</t>
    </rPh>
    <phoneticPr fontId="5"/>
  </si>
  <si>
    <t>飛島村</t>
    <rPh sb="0" eb="3">
      <t>トビシマムラ</t>
    </rPh>
    <phoneticPr fontId="5"/>
  </si>
  <si>
    <t>那珂川市</t>
    <rPh sb="3" eb="4">
      <t>シ</t>
    </rPh>
    <phoneticPr fontId="5"/>
  </si>
  <si>
    <t>榛東村</t>
    <rPh sb="0" eb="3">
      <t>シントウムラ</t>
    </rPh>
    <phoneticPr fontId="5"/>
  </si>
  <si>
    <t>吉岡町</t>
    <rPh sb="0" eb="3">
      <t>ヨシオカチョウ</t>
    </rPh>
    <phoneticPr fontId="5"/>
  </si>
  <si>
    <t>富里市</t>
    <rPh sb="0" eb="3">
      <t>トミサトシ</t>
    </rPh>
    <phoneticPr fontId="5"/>
  </si>
  <si>
    <t>大網白里市</t>
    <rPh sb="4" eb="5">
      <t>シ</t>
    </rPh>
    <phoneticPr fontId="5"/>
  </si>
  <si>
    <t>南足柄市</t>
    <rPh sb="0" eb="3">
      <t>ミナミアシガラ</t>
    </rPh>
    <rPh sb="3" eb="4">
      <t>シ</t>
    </rPh>
    <phoneticPr fontId="5"/>
  </si>
  <si>
    <t>山北町</t>
    <rPh sb="0" eb="3">
      <t>ヤマキタマチ</t>
    </rPh>
    <phoneticPr fontId="5"/>
  </si>
  <si>
    <t>南アルプス市</t>
    <rPh sb="0" eb="1">
      <t>ミナミ</t>
    </rPh>
    <rPh sb="5" eb="6">
      <t>シ</t>
    </rPh>
    <phoneticPr fontId="5"/>
  </si>
  <si>
    <t>南部町</t>
    <rPh sb="0" eb="3">
      <t>ナンブチョウ</t>
    </rPh>
    <phoneticPr fontId="5"/>
  </si>
  <si>
    <t>美濃加茂市</t>
    <rPh sb="0" eb="5">
      <t>ミノカモシ</t>
    </rPh>
    <phoneticPr fontId="5"/>
  </si>
  <si>
    <t>武豊町</t>
    <rPh sb="0" eb="3">
      <t>タケトヨチョウ</t>
    </rPh>
    <phoneticPr fontId="5"/>
  </si>
  <si>
    <t>近江八幡市</t>
    <rPh sb="0" eb="5">
      <t>オウミハチマンシ</t>
    </rPh>
    <phoneticPr fontId="5"/>
  </si>
  <si>
    <t>高島市</t>
    <rPh sb="0" eb="3">
      <t>タカシマシ</t>
    </rPh>
    <phoneticPr fontId="5"/>
  </si>
  <si>
    <t>日野町</t>
    <rPh sb="0" eb="3">
      <t>ヒノマチ</t>
    </rPh>
    <phoneticPr fontId="5"/>
  </si>
  <si>
    <t>竜王町</t>
    <rPh sb="0" eb="3">
      <t>リュウオウチョウ</t>
    </rPh>
    <phoneticPr fontId="5"/>
  </si>
  <si>
    <t>熊野町</t>
    <rPh sb="0" eb="3">
      <t>クマノチョウ</t>
    </rPh>
    <phoneticPr fontId="5"/>
  </si>
  <si>
    <t>短期利用型サービスの事業所数</t>
    <rPh sb="0" eb="5">
      <t>タンキリヨウガタ</t>
    </rPh>
    <rPh sb="10" eb="13">
      <t>ジギョウショ</t>
    </rPh>
    <rPh sb="13" eb="14">
      <t>スウ</t>
    </rPh>
    <phoneticPr fontId="14"/>
  </si>
  <si>
    <t>その他サービスの事業所数</t>
    <rPh sb="2" eb="3">
      <t>タ</t>
    </rPh>
    <rPh sb="8" eb="11">
      <t>ジギョウショ</t>
    </rPh>
    <rPh sb="11" eb="12">
      <t>スウ</t>
    </rPh>
    <phoneticPr fontId="14"/>
  </si>
  <si>
    <t>総合事業サービスの事業所数</t>
    <rPh sb="0" eb="2">
      <t>ソウゴウ</t>
    </rPh>
    <rPh sb="2" eb="4">
      <t>ジギョウ</t>
    </rPh>
    <rPh sb="9" eb="12">
      <t>ジギョウショ</t>
    </rPh>
    <rPh sb="12" eb="13">
      <t>スウ</t>
    </rPh>
    <phoneticPr fontId="14"/>
  </si>
  <si>
    <t xml:space="preserve">令和７年12月の介護報酬総単位数
[単位](a)
</t>
    <rPh sb="0" eb="2">
      <t>レイワ</t>
    </rPh>
    <rPh sb="3" eb="4">
      <t>ネン</t>
    </rPh>
    <rPh sb="6" eb="7">
      <t>ガツ</t>
    </rPh>
    <rPh sb="8" eb="10">
      <t>カイゴ</t>
    </rPh>
    <rPh sb="10" eb="12">
      <t>ホウシュウ</t>
    </rPh>
    <rPh sb="12" eb="13">
      <t>ソウ</t>
    </rPh>
    <rPh sb="13" eb="16">
      <t>タンイスウ</t>
    </rPh>
    <rPh sb="18" eb="20">
      <t>タンイ</t>
    </rPh>
    <phoneticPr fontId="14"/>
  </si>
  <si>
    <t>！基本情報入力シートで提出先を選択していない場合、「提出先未選択」と表示されます。
この欄が「×」の場合、振込先に関する項目に未記入がある、振込先として補助金を申請予定の事業所が選択されていない又は２つ以上の事業所が選択されています。
事業所数が多いなどの理由で、事業所ではなく法人本部を振込先として指定する必要がある場合は、都道府県の担当者に別途登録方法をご相談ください。そのような場合、この欄が「×」となっていても問題ありません。</t>
    <rPh sb="1" eb="7">
      <t>キホンジョウホウニュウリョク</t>
    </rPh>
    <rPh sb="11" eb="13">
      <t>テイシュツ</t>
    </rPh>
    <rPh sb="13" eb="14">
      <t>サキ</t>
    </rPh>
    <rPh sb="15" eb="17">
      <t>センタク</t>
    </rPh>
    <rPh sb="22" eb="24">
      <t>バアイ</t>
    </rPh>
    <rPh sb="26" eb="28">
      <t>テイシュツ</t>
    </rPh>
    <rPh sb="28" eb="29">
      <t>サキ</t>
    </rPh>
    <rPh sb="29" eb="30">
      <t>ミ</t>
    </rPh>
    <rPh sb="30" eb="32">
      <t>センタク</t>
    </rPh>
    <rPh sb="34" eb="36">
      <t>ヒョウジ</t>
    </rPh>
    <rPh sb="53" eb="55">
      <t>フリコミ</t>
    </rPh>
    <rPh sb="55" eb="56">
      <t>サキ</t>
    </rPh>
    <rPh sb="57" eb="58">
      <t>カン</t>
    </rPh>
    <rPh sb="60" eb="62">
      <t>コウモク</t>
    </rPh>
    <rPh sb="63" eb="66">
      <t>ミキニュウ</t>
    </rPh>
    <rPh sb="76" eb="79">
      <t>ホジョキン</t>
    </rPh>
    <rPh sb="80" eb="82">
      <t>シンセイ</t>
    </rPh>
    <rPh sb="82" eb="84">
      <t>ヨテイ</t>
    </rPh>
    <rPh sb="97" eb="98">
      <t>マタ</t>
    </rPh>
    <rPh sb="110" eb="111">
      <t>モ</t>
    </rPh>
    <rPh sb="141" eb="143">
      <t>リユウ</t>
    </rPh>
    <rPh sb="145" eb="148">
      <t>ジギョウショ</t>
    </rPh>
    <rPh sb="157" eb="160">
      <t>フリコミサキ</t>
    </rPh>
    <rPh sb="163" eb="165">
      <t>シテイ</t>
    </rPh>
    <rPh sb="167" eb="169">
      <t>ヒツヨウ</t>
    </rPh>
    <rPh sb="172" eb="174">
      <t>バアイ</t>
    </rPh>
    <rPh sb="176" eb="180">
      <t>トドウフケン</t>
    </rPh>
    <rPh sb="181" eb="184">
      <t>タントウシャ</t>
    </rPh>
    <rPh sb="185" eb="187">
      <t>ベット</t>
    </rPh>
    <rPh sb="187" eb="189">
      <t>トウロク</t>
    </rPh>
    <rPh sb="189" eb="191">
      <t>ホウホウ</t>
    </rPh>
    <rPh sb="193" eb="195">
      <t>ソウダン</t>
    </rPh>
    <rPh sb="205" eb="207">
      <t>バアイ</t>
    </rPh>
    <rPh sb="210" eb="211">
      <t>ランモンダイ</t>
    </rPh>
    <phoneticPr fontId="14"/>
  </si>
  <si>
    <t>要件①</t>
    <rPh sb="0" eb="2">
      <t>ヨウケン</t>
    </rPh>
    <phoneticPr fontId="14"/>
  </si>
  <si>
    <t>要件②</t>
    <rPh sb="0" eb="2">
      <t>ヨウケン</t>
    </rPh>
    <phoneticPr fontId="14"/>
  </si>
  <si>
    <t>要件③</t>
    <rPh sb="0" eb="2">
      <t>ヨウケン</t>
    </rPh>
    <phoneticPr fontId="14"/>
  </si>
  <si>
    <t>要件②を満たす</t>
    <rPh sb="0" eb="2">
      <t>ヨウケン</t>
    </rPh>
    <rPh sb="4" eb="5">
      <t>ミ</t>
    </rPh>
    <phoneticPr fontId="14"/>
  </si>
  <si>
    <t>要件③を満たす</t>
    <rPh sb="0" eb="2">
      <t>ヨウケン</t>
    </rPh>
    <rPh sb="4" eb="5">
      <t>ミ</t>
    </rPh>
    <phoneticPr fontId="14"/>
  </si>
  <si>
    <t>組合せ</t>
    <rPh sb="0" eb="2">
      <t>クミアワ</t>
    </rPh>
    <phoneticPr fontId="14"/>
  </si>
  <si>
    <t>加算対象サービス</t>
    <rPh sb="0" eb="2">
      <t>カサン</t>
    </rPh>
    <rPh sb="2" eb="4">
      <t>タイショウ</t>
    </rPh>
    <phoneticPr fontId="14"/>
  </si>
  <si>
    <t>○訪問・通所系サービス等について、ケアプランデータ連携システムに加入している又は実績報告書の提出までに加入する
　見込みです。
○施設・居住サービス、多機能サービス、短期入所サービス等について、生産性向上推進体制加算Ⅰ又はⅡを算定している
　又は実績報告書の提出までに算定する見込みです。
 　（小規模多機能型居宅介護等のサービスにおいては、ケアプランデータ連携システムに加入する又は
　　実績報告書の提出までに加入する見込みであることにより要件を満たすことができます。）
○介護サービス事業所等が所属する法人が、社会福祉連携推進法人に所属しています。</t>
    <rPh sb="1" eb="3">
      <t>ホウモン</t>
    </rPh>
    <rPh sb="4" eb="6">
      <t>ツウショ</t>
    </rPh>
    <rPh sb="6" eb="7">
      <t>ケイ</t>
    </rPh>
    <rPh sb="11" eb="12">
      <t>トウ</t>
    </rPh>
    <rPh sb="38" eb="39">
      <t>マタ</t>
    </rPh>
    <rPh sb="40" eb="45">
      <t>ジッセキホウコクショ</t>
    </rPh>
    <rPh sb="46" eb="48">
      <t>テイシュツ</t>
    </rPh>
    <rPh sb="51" eb="53">
      <t>カニュウ</t>
    </rPh>
    <rPh sb="57" eb="59">
      <t>ミコ</t>
    </rPh>
    <rPh sb="123" eb="125">
      <t>ジッセキ</t>
    </rPh>
    <rPh sb="125" eb="128">
      <t>ホウコクショ</t>
    </rPh>
    <rPh sb="129" eb="131">
      <t>テイシュツ</t>
    </rPh>
    <rPh sb="134" eb="136">
      <t>サンテイ</t>
    </rPh>
    <rPh sb="148" eb="151">
      <t>ショウキボ</t>
    </rPh>
    <rPh sb="151" eb="155">
      <t>タキノウガタ</t>
    </rPh>
    <rPh sb="155" eb="157">
      <t>キョタク</t>
    </rPh>
    <rPh sb="157" eb="159">
      <t>カイゴ</t>
    </rPh>
    <rPh sb="159" eb="160">
      <t>トウ</t>
    </rPh>
    <rPh sb="179" eb="181">
      <t>レンケイ</t>
    </rPh>
    <rPh sb="186" eb="188">
      <t>カニュウ</t>
    </rPh>
    <rPh sb="190" eb="191">
      <t>マタ</t>
    </rPh>
    <rPh sb="195" eb="197">
      <t>ジッセキ</t>
    </rPh>
    <rPh sb="197" eb="200">
      <t>ホウコクショ</t>
    </rPh>
    <rPh sb="201" eb="203">
      <t>テイシュツ</t>
    </rPh>
    <rPh sb="206" eb="208">
      <t>カニュウ</t>
    </rPh>
    <rPh sb="210" eb="212">
      <t>ミコ</t>
    </rPh>
    <rPh sb="221" eb="223">
      <t>ヨウケン</t>
    </rPh>
    <rPh sb="224" eb="225">
      <t>ミ</t>
    </rPh>
    <phoneticPr fontId="14"/>
  </si>
  <si>
    <t>補助金による賃金改善以外の部分で賃金水準を引き下げません。</t>
    <rPh sb="0" eb="3">
      <t>ホジョキン</t>
    </rPh>
    <rPh sb="6" eb="8">
      <t>チンギン</t>
    </rPh>
    <rPh sb="8" eb="10">
      <t>カイゼン</t>
    </rPh>
    <rPh sb="9" eb="10">
      <t>チンカイ</t>
    </rPh>
    <rPh sb="10" eb="12">
      <t>イガイ</t>
    </rPh>
    <rPh sb="13" eb="15">
      <t>ブブン</t>
    </rPh>
    <rPh sb="16" eb="18">
      <t>チンギン</t>
    </rPh>
    <rPh sb="18" eb="20">
      <t>スイジュン</t>
    </rPh>
    <rPh sb="21" eb="22">
      <t>ヒ</t>
    </rPh>
    <rPh sb="23" eb="24">
      <t>サ</t>
    </rPh>
    <phoneticPr fontId="14"/>
  </si>
  <si>
    <t>①について、処遇改善加算を算定している又は実績報告書の提出までに算定する見込み</t>
    <rPh sb="6" eb="8">
      <t>ショグウ</t>
    </rPh>
    <rPh sb="8" eb="10">
      <t>カイゼン</t>
    </rPh>
    <rPh sb="10" eb="12">
      <t>カサン</t>
    </rPh>
    <rPh sb="13" eb="15">
      <t>サンテイ</t>
    </rPh>
    <rPh sb="19" eb="20">
      <t>マタ</t>
    </rPh>
    <rPh sb="21" eb="23">
      <t>ジッセキ</t>
    </rPh>
    <rPh sb="23" eb="26">
      <t>ホウコクショ</t>
    </rPh>
    <rPh sb="27" eb="29">
      <t>テイシュツ</t>
    </rPh>
    <rPh sb="32" eb="34">
      <t>サンテイ</t>
    </rPh>
    <rPh sb="36" eb="38">
      <t>ミコ</t>
    </rPh>
    <phoneticPr fontId="14"/>
  </si>
  <si>
    <t>②について、各サービスに係る要件を満たす</t>
    <rPh sb="6" eb="7">
      <t>カク</t>
    </rPh>
    <rPh sb="12" eb="13">
      <t>カカ</t>
    </rPh>
    <rPh sb="14" eb="16">
      <t>ヨウケン</t>
    </rPh>
    <rPh sb="17" eb="18">
      <t>ミ</t>
    </rPh>
    <phoneticPr fontId="14"/>
  </si>
  <si>
    <t>③について、各サービスに係る要件を満たす</t>
    <rPh sb="6" eb="7">
      <t>カク</t>
    </rPh>
    <rPh sb="12" eb="13">
      <t>カカ</t>
    </rPh>
    <rPh sb="14" eb="16">
      <t>ヨウケン</t>
    </rPh>
    <rPh sb="17" eb="18">
      <t>ミ</t>
    </rPh>
    <phoneticPr fontId="14"/>
  </si>
  <si>
    <t>（別紙様式２－３から集計・転記）</t>
    <phoneticPr fontId="14"/>
  </si>
  <si>
    <t>【使途】（１つ以上の項目にチェック（✓））　職場環境改善経費への充当又は賃金改善を行う方法</t>
    <rPh sb="1" eb="3">
      <t>シト</t>
    </rPh>
    <rPh sb="36" eb="38">
      <t>チンギン</t>
    </rPh>
    <rPh sb="38" eb="40">
      <t>カイゼン</t>
    </rPh>
    <phoneticPr fontId="14"/>
  </si>
  <si>
    <t>①について、要件を満たす</t>
    <rPh sb="6" eb="8">
      <t>ヨウケン</t>
    </rPh>
    <rPh sb="9" eb="10">
      <t>ミ</t>
    </rPh>
    <phoneticPr fontId="14"/>
  </si>
  <si>
    <t>計画書（介護分野の職員の賃上げ・職場環境改善支援事業）
基本情報入力シート</t>
    <rPh sb="4" eb="6">
      <t>カイゴ</t>
    </rPh>
    <rPh sb="6" eb="8">
      <t>ブンヤ</t>
    </rPh>
    <rPh sb="9" eb="11">
      <t>ショクイン</t>
    </rPh>
    <rPh sb="12" eb="14">
      <t>チンア</t>
    </rPh>
    <rPh sb="16" eb="18">
      <t>ショクバ</t>
    </rPh>
    <rPh sb="18" eb="20">
      <t>カンキョウ</t>
    </rPh>
    <rPh sb="20" eb="22">
      <t>カイゼン</t>
    </rPh>
    <rPh sb="22" eb="24">
      <t>シエン</t>
    </rPh>
    <rPh sb="24" eb="26">
      <t>ジギョウ</t>
    </rPh>
    <phoneticPr fontId="14"/>
  </si>
  <si>
    <t>補助金の届出に係る提出先（事業所の所在地の都道府県）を選択してください。</t>
    <rPh sb="0" eb="3">
      <t>ホジョキン</t>
    </rPh>
    <rPh sb="4" eb="6">
      <t>トドケデ</t>
    </rPh>
    <rPh sb="7" eb="8">
      <t>カカ</t>
    </rPh>
    <rPh sb="9" eb="11">
      <t>テイシュツ</t>
    </rPh>
    <rPh sb="11" eb="12">
      <t>サキ</t>
    </rPh>
    <rPh sb="27" eb="29">
      <t>センタク</t>
    </rPh>
    <phoneticPr fontId="14"/>
  </si>
  <si>
    <t>令和７年12月</t>
    <rPh sb="0" eb="2">
      <t>レイワ</t>
    </rPh>
    <rPh sb="3" eb="4">
      <t>ネン</t>
    </rPh>
    <rPh sb="6" eb="7">
      <t>ガツ</t>
    </rPh>
    <phoneticPr fontId="14"/>
  </si>
  <si>
    <t>令和８年１月</t>
    <rPh sb="0" eb="2">
      <t>レイワ</t>
    </rPh>
    <rPh sb="3" eb="4">
      <t>ネン</t>
    </rPh>
    <rPh sb="5" eb="6">
      <t>ガツ</t>
    </rPh>
    <phoneticPr fontId="14"/>
  </si>
  <si>
    <t>令和８年２月</t>
    <rPh sb="5" eb="6">
      <t>ガツ</t>
    </rPh>
    <phoneticPr fontId="14"/>
  </si>
  <si>
    <t>令和８年３月</t>
    <phoneticPr fontId="14"/>
  </si>
  <si>
    <t>うち、①部分</t>
    <rPh sb="4" eb="6">
      <t>ブブン</t>
    </rPh>
    <phoneticPr fontId="14"/>
  </si>
  <si>
    <t>うち、②部分</t>
    <rPh sb="4" eb="6">
      <t>ブブン</t>
    </rPh>
    <phoneticPr fontId="14"/>
  </si>
  <si>
    <t>うち、③部分</t>
    <rPh sb="4" eb="6">
      <t>ブブン</t>
    </rPh>
    <phoneticPr fontId="14"/>
  </si>
  <si>
    <t>うち、処遇改善加算
対象サービス分</t>
    <rPh sb="3" eb="5">
      <t>ショグウ</t>
    </rPh>
    <rPh sb="5" eb="7">
      <t>カイゼン</t>
    </rPh>
    <rPh sb="7" eb="9">
      <t>カサン</t>
    </rPh>
    <rPh sb="10" eb="12">
      <t>タイショウ</t>
    </rPh>
    <rPh sb="16" eb="17">
      <t>ブン</t>
    </rPh>
    <phoneticPr fontId="14"/>
  </si>
  <si>
    <t>うち、処遇改善加算
対象外サービス分</t>
    <rPh sb="3" eb="9">
      <t>ショグウカイゼンカサン</t>
    </rPh>
    <rPh sb="10" eb="12">
      <t>タイショウ</t>
    </rPh>
    <rPh sb="12" eb="13">
      <t>ガイ</t>
    </rPh>
    <rPh sb="17" eb="18">
      <t>ブン</t>
    </rPh>
    <phoneticPr fontId="14"/>
  </si>
  <si>
    <t>補助金の見込額［円］</t>
    <rPh sb="0" eb="3">
      <t>ホジョキン</t>
    </rPh>
    <rPh sb="4" eb="6">
      <t>ミコ</t>
    </rPh>
    <rPh sb="6" eb="7">
      <t>ガク</t>
    </rPh>
    <rPh sb="8" eb="9">
      <t>エン</t>
    </rPh>
    <phoneticPr fontId="14"/>
  </si>
  <si>
    <t>合計</t>
    <rPh sb="0" eb="2">
      <t>ゴウケイ</t>
    </rPh>
    <phoneticPr fontId="14"/>
  </si>
  <si>
    <t>①～③の合計</t>
    <rPh sb="4" eb="6">
      <t>ゴウケイ</t>
    </rPh>
    <phoneticPr fontId="14"/>
  </si>
  <si>
    <t>補助金の見込額（e）(a×b×c)
[円]</t>
    <rPh sb="0" eb="3">
      <t>ホジョキン</t>
    </rPh>
    <rPh sb="4" eb="6">
      <t>ミコ</t>
    </rPh>
    <rPh sb="6" eb="7">
      <t>ガク</t>
    </rPh>
    <rPh sb="19" eb="20">
      <t>エン</t>
    </rPh>
    <phoneticPr fontId="14"/>
  </si>
  <si>
    <t>基準月
(原則、
令和７年12月）</t>
    <rPh sb="0" eb="2">
      <t>キジュン</t>
    </rPh>
    <rPh sb="2" eb="3">
      <t>ツキ</t>
    </rPh>
    <rPh sb="5" eb="7">
      <t>ゲンソク</t>
    </rPh>
    <rPh sb="9" eb="11">
      <t>レイワ</t>
    </rPh>
    <rPh sb="12" eb="13">
      <t>ネン</t>
    </rPh>
    <rPh sb="15" eb="16">
      <t>ガツ</t>
    </rPh>
    <phoneticPr fontId="14"/>
  </si>
  <si>
    <t>４　補助金の対象事業所に関する情報</t>
    <phoneticPr fontId="14"/>
  </si>
  <si>
    <t>３　計画書の記載内容や補助金の支払に係る情報</t>
    <rPh sb="2" eb="5">
      <t>ケイカクショ</t>
    </rPh>
    <rPh sb="6" eb="8">
      <t>キサイ</t>
    </rPh>
    <rPh sb="8" eb="10">
      <t>ナイヨウ</t>
    </rPh>
    <rPh sb="11" eb="14">
      <t>ホジョキン</t>
    </rPh>
    <rPh sb="15" eb="17">
      <t>シハライ</t>
    </rPh>
    <rPh sb="18" eb="19">
      <t>カカ</t>
    </rPh>
    <rPh sb="20" eb="22">
      <t>ジョウホウ</t>
    </rPh>
    <phoneticPr fontId="8"/>
  </si>
  <si>
    <t>【記入上の注意】
・　各証明資料は、都道府県からの求めがあった場合には、速やかに提出すること。
・　本計画書への虚偽記載の他、補助金の請求に関して不正があった場合は、補助金を返還することとなる場合がある。</t>
    <rPh sb="1" eb="3">
      <t>キニュウ</t>
    </rPh>
    <rPh sb="3" eb="4">
      <t>ジョウ</t>
    </rPh>
    <rPh sb="5" eb="7">
      <t>チュウイ</t>
    </rPh>
    <rPh sb="18" eb="22">
      <t>トドウフケン</t>
    </rPh>
    <rPh sb="51" eb="54">
      <t>ケイカクショ</t>
    </rPh>
    <phoneticPr fontId="14"/>
  </si>
  <si>
    <t>介護職員の職場環境改善の支援（賃金改善に充てることも可能。）</t>
    <rPh sb="0" eb="2">
      <t>カイゴ</t>
    </rPh>
    <rPh sb="2" eb="4">
      <t>ショクイン</t>
    </rPh>
    <rPh sb="5" eb="7">
      <t>ショクバ</t>
    </rPh>
    <rPh sb="7" eb="9">
      <t>カンキョウ</t>
    </rPh>
    <rPh sb="9" eb="11">
      <t>カイゼン</t>
    </rPh>
    <rPh sb="12" eb="14">
      <t>シエン</t>
    </rPh>
    <rPh sb="15" eb="17">
      <t>チンギン</t>
    </rPh>
    <rPh sb="17" eb="19">
      <t>カイゼン</t>
    </rPh>
    <rPh sb="20" eb="21">
      <t>ア</t>
    </rPh>
    <rPh sb="26" eb="28">
      <t>カノウ</t>
    </rPh>
    <phoneticPr fontId="14"/>
  </si>
  <si>
    <t>うち、①＋②部分</t>
    <rPh sb="6" eb="8">
      <t>ブブン</t>
    </rPh>
    <phoneticPr fontId="14"/>
  </si>
  <si>
    <t>（参考）
①～③の合計額とは必ずしも一致しない。</t>
    <rPh sb="1" eb="3">
      <t>サンコウ</t>
    </rPh>
    <rPh sb="9" eb="12">
      <t>ゴウケイガク</t>
    </rPh>
    <rPh sb="14" eb="15">
      <t>カナラ</t>
    </rPh>
    <rPh sb="18" eb="20">
      <t>イッチ</t>
    </rPh>
    <phoneticPr fontId="14"/>
  </si>
  <si>
    <t>●はじめに本シート（基本情報入力シート）のセルに入力することで、申請対象となる事業所等に関する基本的な情報が、各シートに自動的に転記されます。</t>
    <phoneticPr fontId="14"/>
  </si>
  <si>
    <t>住所１（番地・住居番号まで）</t>
    <rPh sb="0" eb="2">
      <t>ジュウショ</t>
    </rPh>
    <rPh sb="4" eb="6">
      <t>バンチ</t>
    </rPh>
    <rPh sb="7" eb="9">
      <t>ジュウキョ</t>
    </rPh>
    <rPh sb="9" eb="11">
      <t>バンゴウ</t>
    </rPh>
    <phoneticPr fontId="14"/>
  </si>
  <si>
    <t>住所２（建物名等）</t>
    <rPh sb="0" eb="2">
      <t>ジュウショ</t>
    </rPh>
    <rPh sb="4" eb="6">
      <t>タテモノ</t>
    </rPh>
    <rPh sb="6" eb="7">
      <t>メイ</t>
    </rPh>
    <rPh sb="7" eb="8">
      <t>トウ</t>
    </rPh>
    <phoneticPr fontId="14"/>
  </si>
  <si>
    <t>㉔各種委員会の共同設置、各種指針・計画の共同策定、物品の共同購入等の事務処理部門の集約、共同で行うICTインフラの整備、人事管理システムや福利厚生システム等の共通化等、協働化を通じた職場環境の改善に向けた取組の実施</t>
    <phoneticPr fontId="14"/>
  </si>
  <si>
    <t>本補助金について、令和８年３月末までの支給を希望します。</t>
    <rPh sb="0" eb="1">
      <t>ホン</t>
    </rPh>
    <rPh sb="1" eb="4">
      <t>ホジョキン</t>
    </rPh>
    <rPh sb="9" eb="11">
      <t>レイワ</t>
    </rPh>
    <rPh sb="12" eb="13">
      <t>ネン</t>
    </rPh>
    <rPh sb="14" eb="15">
      <t>ガツ</t>
    </rPh>
    <rPh sb="15" eb="16">
      <t>マツ</t>
    </rPh>
    <rPh sb="19" eb="21">
      <t>シキュウ</t>
    </rPh>
    <rPh sb="22" eb="24">
      <t>キボウ</t>
    </rPh>
    <phoneticPr fontId="14"/>
  </si>
  <si>
    <t>（以下のどちらか１つの支給希望時期にチェック（✓）すること。
令和８年３月末までの支給を希望する場合、事業実施時期に関する項目もチェック（✓）すること。）</t>
    <rPh sb="1" eb="3">
      <t>イカ</t>
    </rPh>
    <rPh sb="11" eb="13">
      <t>シキュウ</t>
    </rPh>
    <rPh sb="13" eb="15">
      <t>キボウ</t>
    </rPh>
    <rPh sb="15" eb="17">
      <t>ジキ</t>
    </rPh>
    <rPh sb="31" eb="33">
      <t>レイワ</t>
    </rPh>
    <rPh sb="34" eb="35">
      <t>ネン</t>
    </rPh>
    <rPh sb="36" eb="37">
      <t>ガツ</t>
    </rPh>
    <rPh sb="37" eb="38">
      <t>マツ</t>
    </rPh>
    <rPh sb="41" eb="43">
      <t>シキュウ</t>
    </rPh>
    <rPh sb="44" eb="46">
      <t>キボウ</t>
    </rPh>
    <rPh sb="48" eb="50">
      <t>バアイ</t>
    </rPh>
    <rPh sb="51" eb="53">
      <t>ジギョウ</t>
    </rPh>
    <rPh sb="53" eb="55">
      <t>ジッシ</t>
    </rPh>
    <rPh sb="55" eb="57">
      <t>ジキ</t>
    </rPh>
    <rPh sb="58" eb="59">
      <t>カン</t>
    </rPh>
    <rPh sb="61" eb="63">
      <t>コウモク</t>
    </rPh>
    <phoneticPr fontId="14"/>
  </si>
  <si>
    <t>本補助金について、令和８年４月以降の支給を希望します。</t>
    <rPh sb="0" eb="4">
      <t>ホンホジョキン</t>
    </rPh>
    <rPh sb="9" eb="11">
      <t>レイワ</t>
    </rPh>
    <rPh sb="12" eb="13">
      <t>ネン</t>
    </rPh>
    <rPh sb="14" eb="15">
      <t>ガツ</t>
    </rPh>
    <rPh sb="15" eb="17">
      <t>イコウ</t>
    </rPh>
    <rPh sb="18" eb="20">
      <t>シキュウ</t>
    </rPh>
    <rPh sb="21" eb="23">
      <t>キボウ</t>
    </rPh>
    <phoneticPr fontId="14"/>
  </si>
  <si>
    <t>（記入済みのサービスの事業所数）</t>
    <rPh sb="1" eb="3">
      <t>キニュウ</t>
    </rPh>
    <rPh sb="3" eb="4">
      <t>ス</t>
    </rPh>
    <rPh sb="11" eb="14">
      <t>ジギョウショ</t>
    </rPh>
    <rPh sb="14" eb="15">
      <t>スウ</t>
    </rPh>
    <phoneticPr fontId="14"/>
  </si>
  <si>
    <t>令和７年12月の介護報酬総単位数（見込み）[単位]</t>
    <rPh sb="0" eb="2">
      <t>レイワ</t>
    </rPh>
    <rPh sb="3" eb="4">
      <t>ネン</t>
    </rPh>
    <rPh sb="6" eb="7">
      <t>ガツ</t>
    </rPh>
    <rPh sb="8" eb="10">
      <t>カイゴ</t>
    </rPh>
    <rPh sb="10" eb="12">
      <t>ホウシュウ</t>
    </rPh>
    <rPh sb="12" eb="13">
      <t>ソウ</t>
    </rPh>
    <rPh sb="13" eb="16">
      <t>タンイスウ</t>
    </rPh>
    <rPh sb="17" eb="19">
      <t>ミコ</t>
    </rPh>
    <phoneticPr fontId="14"/>
  </si>
  <si>
    <t>別紙様式2-3「①の要件を満たす」の欄の記載のうち、処遇改善加算対象サービス分について集計
「○」は記載漏れがない場合、「×」は記載漏れがある場合を指します。</t>
    <rPh sb="0" eb="4">
      <t>ベッシヨウシキ</t>
    </rPh>
    <rPh sb="18" eb="19">
      <t>ラン</t>
    </rPh>
    <rPh sb="20" eb="22">
      <t>キサイ</t>
    </rPh>
    <rPh sb="26" eb="28">
      <t>ショグウ</t>
    </rPh>
    <rPh sb="28" eb="30">
      <t>カイゼン</t>
    </rPh>
    <rPh sb="30" eb="32">
      <t>カサン</t>
    </rPh>
    <rPh sb="32" eb="34">
      <t>タイショウ</t>
    </rPh>
    <rPh sb="38" eb="39">
      <t>ブン</t>
    </rPh>
    <rPh sb="43" eb="45">
      <t>シュウケイ</t>
    </rPh>
    <rPh sb="52" eb="53">
      <t>モ</t>
    </rPh>
    <rPh sb="57" eb="59">
      <t>バアイ</t>
    </rPh>
    <phoneticPr fontId="14"/>
  </si>
  <si>
    <t>別紙様式2-3「②の要件を満たす」の欄の記載のうち、処遇改善加算対象サービス分について集計
「○」は記載漏れがなく、全ての事業所において要件を満たす場合、
「△」は記載漏れがないが、要件を満たさない事業所がある場合、
「×」は記載漏れがある場合を指します。</t>
    <rPh sb="0" eb="4">
      <t>ベッシヨウシキ</t>
    </rPh>
    <rPh sb="52" eb="53">
      <t>モ</t>
    </rPh>
    <rPh sb="84" eb="85">
      <t>モ</t>
    </rPh>
    <rPh sb="120" eb="122">
      <t>バアイ</t>
    </rPh>
    <rPh sb="123" eb="124">
      <t>サ</t>
    </rPh>
    <phoneticPr fontId="14"/>
  </si>
  <si>
    <t>職場環境改善等に向けて、以下のいずれかの取組の実施を計画している又は既に実施しています。
（１つ以上の項目にチェック（✓））</t>
    <phoneticPr fontId="14"/>
  </si>
  <si>
    <t>（ア）業務内容の明確化と職員間の適切な役割分担の取組</t>
    <phoneticPr fontId="14"/>
  </si>
  <si>
    <t>（イ）介護職員等の業務の洗い出しや棚卸しなど、現場の課題の見える化</t>
    <phoneticPr fontId="14"/>
  </si>
  <si>
    <t>（ウ）業務改善活動の体制構築（委員会やプロジェクトチームの立ち上げ又は外部の研修会の活動等）</t>
    <phoneticPr fontId="14"/>
  </si>
  <si>
    <t>別紙様式2-3「③の要件を満たす」の欄の記載のうち、処遇改善加算対象サービス分について集計</t>
    <phoneticPr fontId="14"/>
  </si>
  <si>
    <t xml:space="preserve"> （一）賃金改善の実施</t>
    <rPh sb="2" eb="3">
      <t>イチ</t>
    </rPh>
    <rPh sb="4" eb="6">
      <t>チンギン</t>
    </rPh>
    <rPh sb="6" eb="8">
      <t>カイゼン</t>
    </rPh>
    <phoneticPr fontId="14"/>
  </si>
  <si>
    <t>（二） 職場環境改善経費への充当</t>
    <rPh sb="1" eb="2">
      <t>ニ</t>
    </rPh>
    <phoneticPr fontId="14"/>
  </si>
  <si>
    <t>（二）を選択した場合、その使途を
プルダウンから選択してください。</t>
    <rPh sb="1" eb="2">
      <t>ニ</t>
    </rPh>
    <rPh sb="4" eb="6">
      <t>センタク</t>
    </rPh>
    <rPh sb="8" eb="10">
      <t>バアイ</t>
    </rPh>
    <rPh sb="13" eb="15">
      <t>シト</t>
    </rPh>
    <rPh sb="24" eb="26">
      <t>センタク</t>
    </rPh>
    <phoneticPr fontId="14"/>
  </si>
  <si>
    <t>別紙様式2-3「①の要件を満たす」の欄の記載のうち、処遇改善加算対象外サービス分について集計
「○」は記載漏れがない場合、「×」は記載漏れがある場合を指します。</t>
    <rPh sb="34" eb="35">
      <t>ガイ</t>
    </rPh>
    <phoneticPr fontId="14"/>
  </si>
  <si>
    <t>ケアプランデータ連携システムに加入している又は実績報告書の提出までに加入する見込みです。
社会福祉連携推進法人に所属しています。
処遇改善加算の対象外サービスについて、処遇改善加算Ⅳに準ずる要件を満たす（又は満たす見込み）です。</t>
    <rPh sb="21" eb="22">
      <t>マタ</t>
    </rPh>
    <rPh sb="23" eb="28">
      <t>ジッセキホウコクショ</t>
    </rPh>
    <rPh sb="29" eb="31">
      <t>テイシュツ</t>
    </rPh>
    <rPh sb="34" eb="36">
      <t>カニュウ</t>
    </rPh>
    <rPh sb="38" eb="40">
      <t>ミコ</t>
    </rPh>
    <rPh sb="56" eb="58">
      <t>ショゾク</t>
    </rPh>
    <phoneticPr fontId="14"/>
  </si>
  <si>
    <t>別紙様式2-3「①の要件を満たす」の欄において、処遇改善加算の対象外サービスについて、処遇改善加算Ⅳに準ずる要件を満たす（又は満たす見込み）と回答した場合（詳しい要件の内容は参考シートを参照）</t>
    <rPh sb="0" eb="4">
      <t>ベッシヨウシキ</t>
    </rPh>
    <rPh sb="10" eb="12">
      <t>ヨウケン</t>
    </rPh>
    <rPh sb="13" eb="14">
      <t>ミ</t>
    </rPh>
    <rPh sb="18" eb="19">
      <t>ラン</t>
    </rPh>
    <rPh sb="71" eb="73">
      <t>カイトウ</t>
    </rPh>
    <rPh sb="75" eb="77">
      <t>バアイ</t>
    </rPh>
    <phoneticPr fontId="14"/>
  </si>
  <si>
    <t>別紙様式２－２（処遇改善加算対象外サービス　総括表）</t>
    <rPh sb="0" eb="2">
      <t>ベッシ</t>
    </rPh>
    <rPh sb="2" eb="4">
      <t>ヨウシキ</t>
    </rPh>
    <rPh sb="8" eb="12">
      <t>ショグウカイゼン</t>
    </rPh>
    <rPh sb="12" eb="14">
      <t>カサン</t>
    </rPh>
    <rPh sb="14" eb="17">
      <t>タイショウガイ</t>
    </rPh>
    <rPh sb="22" eb="24">
      <t>ソウカツ</t>
    </rPh>
    <rPh sb="24" eb="25">
      <t>ヒョウケイカクショ</t>
    </rPh>
    <phoneticPr fontId="14"/>
  </si>
  <si>
    <t>⑮職員の身体の負担軽減のための介護技術の修得支援、職員に対する腰痛対策の研修、管理者に対する雇用管理改善の研修等の実施</t>
    <rPh sb="1" eb="3">
      <t>ショクイン</t>
    </rPh>
    <phoneticPr fontId="14"/>
  </si>
  <si>
    <t>㉓業務内容の明確化と役割分担を行い、職員がケアに集中できる環境を整備。特に、間接業務（食事等の準備や片付け、清掃、ベッドメイク、ゴミ捨て等）がある場合は、いわゆる介護助手等の活用や外注等で担うなど、役割の見直しやシフトの組み換え等を行う。​</t>
    <phoneticPr fontId="14"/>
  </si>
  <si>
    <t>㉔の２　１法人あたり１の施設又は事業所のみを運営するような法人等の小規模事業者であり、㉔の取組を実施している。</t>
    <phoneticPr fontId="14"/>
  </si>
  <si>
    <t>㉕ミーティング等による職場内コミュニケーションの円滑化による個々の職員の気づきを踏まえた勤務環境やケア内容の改善</t>
    <phoneticPr fontId="14"/>
  </si>
  <si>
    <t>（ウ）職場環境等要件
・届出に係る計画の期間中に実施する事項について、チェック（✔）する又は実績報告書の提出までに要件整備を行う
　誓約をすること　（「誓約」を選択。）。 
・「入職促進に向けた取組」、「資質の向上やキャリアアップに向けた支援」、「両立支援・多様な働き方の推進」、
　「腰痛を含む心身の健康管理」及び「やりがい・働きがいの醸成」の区分ごとに１以上の取組を実施し、
　「生産性向上 （業務改善及び働く環境改善）のための取組」のうち２以上の取組を実施すること。
　ただし、１法人あたり１の施設又は事業所のみを運営するような法人等の小規模事業者は、㉔の取組を実施していれば、
　「生産性向上（業務改善及び働く環境改善）のための取組」の要件を満たすものとする。（㉔及び㉔の２を選択。）</t>
    <rPh sb="46" eb="48">
      <t>ジッセキ</t>
    </rPh>
    <rPh sb="48" eb="51">
      <t>ホウコクショ</t>
    </rPh>
    <rPh sb="52" eb="54">
      <t>テイシュツ</t>
    </rPh>
    <rPh sb="80" eb="82">
      <t>センタク</t>
    </rPh>
    <rPh sb="336" eb="337">
      <t>オヨ</t>
    </rPh>
    <rPh sb="342" eb="344">
      <t>センタク</t>
    </rPh>
    <phoneticPr fontId="14"/>
  </si>
  <si>
    <t>補助金による賃金改善以外の部分で賃金水準を引き下げません。</t>
    <rPh sb="6" eb="8">
      <t>チンギン</t>
    </rPh>
    <rPh sb="8" eb="10">
      <t>カイゼン</t>
    </rPh>
    <rPh sb="9" eb="10">
      <t>チンカイ</t>
    </rPh>
    <rPh sb="10" eb="12">
      <t>イガイ</t>
    </rPh>
    <rPh sb="13" eb="15">
      <t>ブブン</t>
    </rPh>
    <rPh sb="16" eb="18">
      <t>チンギン</t>
    </rPh>
    <rPh sb="18" eb="20">
      <t>スイジュン</t>
    </rPh>
    <rPh sb="21" eb="22">
      <t>ヒ</t>
    </rPh>
    <rPh sb="23" eb="24">
      <t>サ</t>
    </rPh>
    <phoneticPr fontId="14"/>
  </si>
  <si>
    <t>【記入上の注意】
・都道府県ごとに補助金の要件を満たす必要があり、都道府県ごとに振込先の指定方法等、
　様式が異なる場合もあるため、補助金の計画書は都道府県ごとに作成してください。
・事業所の数が多く、１枚に記載しきれない場合は、適宜、行を追加してください。
・補助金の支払は、原則として、国保連合会に登録している介護給付費等の振込先口座の
　うちのいずれかに、都道府県ごと、　法人ごとに振り込まれます。
　そのため、振込先の希望を、各都道府県ごとに１つだけ選択してください。
・振込先は、原則、介護給付費等の債権譲渡を行っていない事業所を選択してください。
　債権譲渡を行っている事業所を振込先とする場合、
  別途、都道府県の指定する様式で法人・事業所の振込先の口座情報等を都道府県に届け出てください。</t>
    <rPh sb="216" eb="221">
      <t>カクトドウフケン</t>
    </rPh>
    <rPh sb="265" eb="268">
      <t>ジギョウショ</t>
    </rPh>
    <rPh sb="269" eb="271">
      <t>センタク</t>
    </rPh>
    <rPh sb="282" eb="284">
      <t>ジョウト</t>
    </rPh>
    <rPh sb="285" eb="286">
      <t>オコナ</t>
    </rPh>
    <rPh sb="290" eb="293">
      <t>ジギョウショ</t>
    </rPh>
    <rPh sb="294" eb="297">
      <t>フリコミサキ</t>
    </rPh>
    <rPh sb="300" eb="302">
      <t>バアイ</t>
    </rPh>
    <rPh sb="309" eb="313">
      <t>トドウフケン</t>
    </rPh>
    <rPh sb="314" eb="316">
      <t>シテイ</t>
    </rPh>
    <rPh sb="318" eb="320">
      <t>ヨウシキ</t>
    </rPh>
    <phoneticPr fontId="14"/>
  </si>
  <si>
    <t>①介護従事者に対する
　幅広い賃上げ支援</t>
    <phoneticPr fontId="14"/>
  </si>
  <si>
    <t>処遇改善加算の取得に加え、以下の要件を満たす事業者。
ア）訪問、通所サービス等　→ ケアプランデータ連携システムに加入（又は見込み）等。
イ）施設、居住サービス、多機能サービス、短期入所サービス等
　→ 生産性向上加算Ⅰ又はⅡを取得（又は見込み）等。</t>
    <phoneticPr fontId="14"/>
  </si>
  <si>
    <t>処遇改善加算を取得の上、職場環境等要件の更なる充足等に向けて、職場環境改善を計画し実施する事業者（要件は、令和６年度補正予算の「介護人材
確保・職場環境改善等事業」と同様）。</t>
    <phoneticPr fontId="14"/>
  </si>
  <si>
    <t>参考１ （ア）・（イ）（任用要件・賃金体系の整備等、研修の実施等）の概要</t>
    <rPh sb="0" eb="2">
      <t>サンコウ</t>
    </rPh>
    <rPh sb="34" eb="36">
      <t>ガイヨウ</t>
    </rPh>
    <phoneticPr fontId="14"/>
  </si>
  <si>
    <t>（ア）任用要件・賃金体系の整備等</t>
    <rPh sb="3" eb="5">
      <t>ニンヨウ</t>
    </rPh>
    <rPh sb="5" eb="7">
      <t>ヨウケン</t>
    </rPh>
    <phoneticPr fontId="14"/>
  </si>
  <si>
    <t>一</t>
    <rPh sb="0" eb="1">
      <t>イチ</t>
    </rPh>
    <phoneticPr fontId="14"/>
  </si>
  <si>
    <t>二</t>
    <rPh sb="0" eb="1">
      <t>ニ</t>
    </rPh>
    <phoneticPr fontId="14"/>
  </si>
  <si>
    <t>三</t>
    <rPh sb="0" eb="1">
      <t>サン</t>
    </rPh>
    <phoneticPr fontId="14"/>
  </si>
  <si>
    <t>職員の任用における職位、職責又は職務内容等の要件を定めている。</t>
    <rPh sb="0" eb="2">
      <t>ショクイン</t>
    </rPh>
    <rPh sb="3" eb="5">
      <t>ニンヨウ</t>
    </rPh>
    <phoneticPr fontId="14"/>
  </si>
  <si>
    <t>一</t>
    <phoneticPr fontId="14"/>
  </si>
  <si>
    <t>二</t>
    <phoneticPr fontId="14"/>
  </si>
  <si>
    <t>a.</t>
    <phoneticPr fontId="14"/>
  </si>
  <si>
    <t>b.</t>
    <phoneticPr fontId="14"/>
  </si>
  <si>
    <t>資質向上のための計画に沿って、研修機会の提供又は技術指導等を実施するとともに、職員の能力評価を行う。</t>
    <phoneticPr fontId="14"/>
  </si>
  <si>
    <t>基準を満たしている又は遅くとも実績報告書の提出までに次の一から三までのすべての基準を満たす。</t>
    <rPh sb="0" eb="2">
      <t>キジュン</t>
    </rPh>
    <rPh sb="3" eb="4">
      <t>ミ</t>
    </rPh>
    <rPh sb="9" eb="10">
      <t>マタ</t>
    </rPh>
    <rPh sb="11" eb="12">
      <t>オソ</t>
    </rPh>
    <rPh sb="15" eb="17">
      <t>ジッセキ</t>
    </rPh>
    <rPh sb="17" eb="20">
      <t>ホウコクショ</t>
    </rPh>
    <rPh sb="21" eb="23">
      <t>テイシュツ</t>
    </rPh>
    <rPh sb="28" eb="29">
      <t>イチ</t>
    </rPh>
    <rPh sb="31" eb="32">
      <t>サン</t>
    </rPh>
    <rPh sb="39" eb="41">
      <t>キジュン</t>
    </rPh>
    <phoneticPr fontId="14"/>
  </si>
  <si>
    <t>二に掲げる職位、職責又は職務内容等に応じた賃金体系を定めている。</t>
    <rPh sb="0" eb="1">
      <t>ニ</t>
    </rPh>
    <rPh sb="2" eb="3">
      <t>カカ</t>
    </rPh>
    <phoneticPr fontId="14"/>
  </si>
  <si>
    <t>一及び二について、就業規則等の明確な根拠規定を書面で整備し、全ての職員に周知している。</t>
    <rPh sb="0" eb="1">
      <t>イチ</t>
    </rPh>
    <rPh sb="1" eb="2">
      <t>オヨ</t>
    </rPh>
    <rPh sb="3" eb="4">
      <t>ニ</t>
    </rPh>
    <rPh sb="9" eb="11">
      <t>シュウギョウ</t>
    </rPh>
    <rPh sb="11" eb="13">
      <t>キソク</t>
    </rPh>
    <rPh sb="13" eb="14">
      <t>トウ</t>
    </rPh>
    <rPh sb="15" eb="17">
      <t>メイカク</t>
    </rPh>
    <rPh sb="18" eb="20">
      <t>コンキョ</t>
    </rPh>
    <rPh sb="20" eb="22">
      <t>キテイ</t>
    </rPh>
    <rPh sb="23" eb="25">
      <t>ショメン</t>
    </rPh>
    <rPh sb="26" eb="28">
      <t>セイビ</t>
    </rPh>
    <rPh sb="30" eb="31">
      <t>スベ</t>
    </rPh>
    <phoneticPr fontId="14"/>
  </si>
  <si>
    <t>（イ）研修の実施等</t>
    <rPh sb="3" eb="5">
      <t>ケンシュウ</t>
    </rPh>
    <rPh sb="6" eb="8">
      <t>ジッシ</t>
    </rPh>
    <phoneticPr fontId="14"/>
  </si>
  <si>
    <t>基準を満たしている又は遅くとも実績報告書の提出までに次の一と二の両方の基準を満たす。</t>
    <rPh sb="0" eb="2">
      <t>キジュン</t>
    </rPh>
    <rPh sb="3" eb="4">
      <t>ミ</t>
    </rPh>
    <rPh sb="9" eb="10">
      <t>マタ</t>
    </rPh>
    <rPh sb="28" eb="29">
      <t>イチ</t>
    </rPh>
    <rPh sb="30" eb="31">
      <t>ニ</t>
    </rPh>
    <rPh sb="32" eb="34">
      <t>リョウホウ</t>
    </rPh>
    <rPh sb="35" eb="37">
      <t>キジュン</t>
    </rPh>
    <phoneticPr fontId="14"/>
  </si>
  <si>
    <t>職員の職務内容等を踏まえ、職員と意見交換しながら、資質向上の目標及びa.・b.のうち少なくともいずれかに関する具体的な計画を策定し、研修の実施又は研修の機会を確保している。</t>
    <rPh sb="0" eb="2">
      <t>ショクイン</t>
    </rPh>
    <rPh sb="3" eb="5">
      <t>ショクム</t>
    </rPh>
    <rPh sb="5" eb="7">
      <t>ナイヨウ</t>
    </rPh>
    <rPh sb="7" eb="8">
      <t>トウ</t>
    </rPh>
    <rPh sb="9" eb="10">
      <t>フ</t>
    </rPh>
    <rPh sb="25" eb="27">
      <t>シシツ</t>
    </rPh>
    <rPh sb="27" eb="29">
      <t>コウジョウ</t>
    </rPh>
    <rPh sb="30" eb="32">
      <t>モクヒョウ</t>
    </rPh>
    <rPh sb="32" eb="33">
      <t>オヨ</t>
    </rPh>
    <rPh sb="42" eb="43">
      <t>スク</t>
    </rPh>
    <rPh sb="52" eb="53">
      <t>カン</t>
    </rPh>
    <rPh sb="55" eb="58">
      <t>グタイテキ</t>
    </rPh>
    <rPh sb="59" eb="61">
      <t>ケイカク</t>
    </rPh>
    <rPh sb="62" eb="64">
      <t>サクテイ</t>
    </rPh>
    <rPh sb="66" eb="68">
      <t>ケンシュウ</t>
    </rPh>
    <rPh sb="69" eb="71">
      <t>ジッシ</t>
    </rPh>
    <rPh sb="71" eb="72">
      <t>マタ</t>
    </rPh>
    <rPh sb="73" eb="75">
      <t>ケンシュウ</t>
    </rPh>
    <rPh sb="76" eb="78">
      <t>キカイ</t>
    </rPh>
    <rPh sb="79" eb="81">
      <t>カクホ</t>
    </rPh>
    <phoneticPr fontId="14"/>
  </si>
  <si>
    <t>一の実現のための具体的な取組内容</t>
    <rPh sb="0" eb="1">
      <t>イチ</t>
    </rPh>
    <rPh sb="14" eb="16">
      <t>ナイヨウ</t>
    </rPh>
    <phoneticPr fontId="14"/>
  </si>
  <si>
    <t>一について、全ての職員に周知している。</t>
    <rPh sb="6" eb="7">
      <t>スベ</t>
    </rPh>
    <phoneticPr fontId="14"/>
  </si>
  <si>
    <t>例：訪問系（簡易版）</t>
    <rPh sb="0" eb="1">
      <t xml:space="preserve">レイ </t>
    </rPh>
    <rPh sb="2" eb="5">
      <t>カンイバン</t>
    </rPh>
    <phoneticPr fontId="60"/>
  </si>
  <si>
    <t>上級
（主任）</t>
    <rPh sb="0" eb="2">
      <t>ジョウキュウ</t>
    </rPh>
    <rPh sb="4" eb="6">
      <t>シュニン</t>
    </rPh>
    <phoneticPr fontId="14"/>
  </si>
  <si>
    <t>中級</t>
    <rPh sb="0" eb="2">
      <t>チュウキュウ</t>
    </rPh>
    <phoneticPr fontId="14"/>
  </si>
  <si>
    <t>初級</t>
    <rPh sb="0" eb="2">
      <t>ショキュウ</t>
    </rPh>
    <phoneticPr fontId="14"/>
  </si>
  <si>
    <t>入社時～</t>
    <rPh sb="2" eb="3">
      <t>ジ</t>
    </rPh>
    <phoneticPr fontId="14"/>
  </si>
  <si>
    <t>●年以上</t>
    <phoneticPr fontId="14"/>
  </si>
  <si>
    <t>●年以上</t>
    <rPh sb="1" eb="2">
      <t>ネン</t>
    </rPh>
    <rPh sb="2" eb="4">
      <t>イジョウ</t>
    </rPh>
    <phoneticPr fontId="14"/>
  </si>
  <si>
    <t>（令和８年３月末までの支給を希望する場合にチェック（✓）
令和８年３月末までに支給を受けた場合には、令和８年３月末までに賃金改善及び職場環境改善を実施する必要があることを理解しています。)</t>
    <rPh sb="1" eb="3">
      <t>レイワ</t>
    </rPh>
    <rPh sb="4" eb="5">
      <t>ネン</t>
    </rPh>
    <rPh sb="6" eb="7">
      <t>ガツ</t>
    </rPh>
    <rPh sb="7" eb="8">
      <t>マツ</t>
    </rPh>
    <rPh sb="11" eb="13">
      <t>シキュウ</t>
    </rPh>
    <rPh sb="14" eb="16">
      <t>キボウ</t>
    </rPh>
    <rPh sb="18" eb="20">
      <t>バアイ</t>
    </rPh>
    <rPh sb="29" eb="31">
      <t>レイワ</t>
    </rPh>
    <rPh sb="32" eb="33">
      <t>ネン</t>
    </rPh>
    <rPh sb="34" eb="35">
      <t>ガツ</t>
    </rPh>
    <rPh sb="35" eb="36">
      <t>マツ</t>
    </rPh>
    <rPh sb="39" eb="41">
      <t>シキュウ</t>
    </rPh>
    <rPh sb="42" eb="43">
      <t>ウ</t>
    </rPh>
    <rPh sb="45" eb="47">
      <t>バアイ</t>
    </rPh>
    <rPh sb="50" eb="52">
      <t>レイワ</t>
    </rPh>
    <rPh sb="53" eb="54">
      <t>ネン</t>
    </rPh>
    <rPh sb="55" eb="56">
      <t>ガツ</t>
    </rPh>
    <rPh sb="56" eb="57">
      <t>マツ</t>
    </rPh>
    <rPh sb="60" eb="64">
      <t>チンギンカイゼン</t>
    </rPh>
    <rPh sb="64" eb="65">
      <t>オヨ</t>
    </rPh>
    <rPh sb="66" eb="68">
      <t>ショクバ</t>
    </rPh>
    <rPh sb="68" eb="70">
      <t>カンキョウ</t>
    </rPh>
    <rPh sb="70" eb="72">
      <t>カイゼン</t>
    </rPh>
    <rPh sb="73" eb="75">
      <t>ジッシ</t>
    </rPh>
    <rPh sb="77" eb="79">
      <t>ヒツヨウ</t>
    </rPh>
    <rPh sb="85" eb="87">
      <t>リカイ</t>
    </rPh>
    <phoneticPr fontId="14"/>
  </si>
  <si>
    <t>ア）処遇改善加算の対象サービス
　→処遇改善加算取得（又は見込み）事業所が対象
イ）対象外サービス（訪問看護、訪問リハ、居宅介護支援等）
　→処遇改善加算に準ずる要件を満たす（又は見込み）事業所や
　　ケアプランデータ連携システムに加入（又は見込み）の事業所等が対象</t>
    <rPh sb="18" eb="22">
      <t>ショグウカイゼン</t>
    </rPh>
    <rPh sb="27" eb="28">
      <t>マタ</t>
    </rPh>
    <rPh sb="29" eb="31">
      <t>ミコ</t>
    </rPh>
    <rPh sb="35" eb="36">
      <t>ショ</t>
    </rPh>
    <rPh sb="37" eb="39">
      <t>タイショウ</t>
    </rPh>
    <rPh sb="60" eb="62">
      <t>キョタク</t>
    </rPh>
    <rPh sb="62" eb="64">
      <t>カイゴ</t>
    </rPh>
    <rPh sb="64" eb="66">
      <t>シエン</t>
    </rPh>
    <rPh sb="96" eb="97">
      <t>ショ</t>
    </rPh>
    <rPh sb="109" eb="111">
      <t>レンケイ</t>
    </rPh>
    <rPh sb="116" eb="118">
      <t>カニュウ</t>
    </rPh>
    <rPh sb="119" eb="120">
      <t>マタ</t>
    </rPh>
    <rPh sb="121" eb="123">
      <t>ミコ</t>
    </rPh>
    <rPh sb="129" eb="130">
      <t>トウ</t>
    </rPh>
    <rPh sb="131" eb="133">
      <t>タイショウ</t>
    </rPh>
    <phoneticPr fontId="14"/>
  </si>
  <si>
    <t>②生産性向上や協働化に取り組む
　事業所の介護職員に対する
　上乗せの賃上げ支援</t>
    <rPh sb="19" eb="20">
      <t>ショ</t>
    </rPh>
    <rPh sb="31" eb="33">
      <t>ウワノ</t>
    </rPh>
    <rPh sb="38" eb="40">
      <t>シエン</t>
    </rPh>
    <phoneticPr fontId="14"/>
  </si>
  <si>
    <t>③介護職員について、職場環境改善に
　取り組む事業所を支援
　（介護職員等の賃金改善に充当可能）</t>
    <rPh sb="25" eb="26">
      <t>ショ</t>
    </rPh>
    <rPh sb="38" eb="40">
      <t>チンギン</t>
    </rPh>
    <rPh sb="40" eb="42">
      <t>カイゼン</t>
    </rPh>
    <rPh sb="43" eb="45">
      <t>ジュウトウ</t>
    </rPh>
    <phoneticPr fontId="14"/>
  </si>
  <si>
    <t>その他</t>
    <rPh sb="2" eb="3">
      <t>タ</t>
    </rPh>
    <phoneticPr fontId="14"/>
  </si>
  <si>
    <t>介護予防</t>
    <rPh sb="0" eb="2">
      <t>カイゴ</t>
    </rPh>
    <rPh sb="2" eb="4">
      <t>ヨボウ</t>
    </rPh>
    <phoneticPr fontId="14"/>
  </si>
  <si>
    <t>短期利用型</t>
    <rPh sb="0" eb="5">
      <t>タンキリヨウガタ</t>
    </rPh>
    <phoneticPr fontId="14"/>
  </si>
  <si>
    <t>短期利用型</t>
    <rPh sb="0" eb="2">
      <t>タンキ</t>
    </rPh>
    <rPh sb="2" eb="4">
      <t>リヨウ</t>
    </rPh>
    <rPh sb="4" eb="5">
      <t>ガタ</t>
    </rPh>
    <phoneticPr fontId="14"/>
  </si>
  <si>
    <t>介護予防・短期利用型</t>
    <rPh sb="0" eb="2">
      <t>カイゴ</t>
    </rPh>
    <rPh sb="2" eb="4">
      <t>ヨボウ</t>
    </rPh>
    <rPh sb="5" eb="7">
      <t>タンキ</t>
    </rPh>
    <rPh sb="7" eb="9">
      <t>リヨウ</t>
    </rPh>
    <rPh sb="9" eb="10">
      <t>ガタ</t>
    </rPh>
    <phoneticPr fontId="14"/>
  </si>
  <si>
    <t>総合事業</t>
    <rPh sb="0" eb="2">
      <t>ソウゴウ</t>
    </rPh>
    <rPh sb="2" eb="4">
      <t>ジギョウ</t>
    </rPh>
    <phoneticPr fontId="14"/>
  </si>
  <si>
    <t>分類</t>
    <rPh sb="0" eb="2">
      <t>ブンルイ</t>
    </rPh>
    <phoneticPr fontId="14"/>
  </si>
  <si>
    <t>介護予防小規模多機能型居宅介護（短期利用型）</t>
    <rPh sb="16" eb="21">
      <t>タンキリヨウガタ</t>
    </rPh>
    <phoneticPr fontId="14"/>
  </si>
  <si>
    <t>介護老人福祉施設</t>
    <phoneticPr fontId="14"/>
  </si>
  <si>
    <t>介護老人保健施設</t>
    <phoneticPr fontId="14"/>
  </si>
  <si>
    <t>介護医療院</t>
    <rPh sb="2" eb="4">
      <t>イリョウ</t>
    </rPh>
    <rPh sb="4" eb="5">
      <t>イン</t>
    </rPh>
    <phoneticPr fontId="14"/>
  </si>
  <si>
    <t>短期入所療養介護（老健）</t>
    <phoneticPr fontId="14"/>
  </si>
  <si>
    <t>介護予防短期入所療養介護（老健）</t>
    <phoneticPr fontId="14"/>
  </si>
  <si>
    <t>！この欄が「×」の場合、②の要件を満たしているのにも関わらず、③の要件を満たしていないことになっているサービスか、②の要件を満たしていないにもかかわらず、③で「②の要件を満たしている」を選択しているサービスがあります。</t>
    <rPh sb="3" eb="4">
      <t>ラン</t>
    </rPh>
    <rPh sb="9" eb="11">
      <t>バアイ</t>
    </rPh>
    <rPh sb="14" eb="16">
      <t>ヨウケン</t>
    </rPh>
    <rPh sb="17" eb="18">
      <t>ミ</t>
    </rPh>
    <rPh sb="26" eb="27">
      <t>カカ</t>
    </rPh>
    <rPh sb="33" eb="35">
      <t>ヨウケン</t>
    </rPh>
    <rPh sb="36" eb="37">
      <t>ミ</t>
    </rPh>
    <rPh sb="59" eb="61">
      <t>ヨウケン</t>
    </rPh>
    <rPh sb="62" eb="63">
      <t>ミ</t>
    </rPh>
    <rPh sb="82" eb="84">
      <t>ヨウケン</t>
    </rPh>
    <rPh sb="85" eb="86">
      <t>ミ</t>
    </rPh>
    <rPh sb="93" eb="95">
      <t>センタク</t>
    </rPh>
    <phoneticPr fontId="14"/>
  </si>
  <si>
    <t>②の要件を満たしていないにも関わらず、③で「②の要件を満たしている」と回答している</t>
    <rPh sb="2" eb="4">
      <t>ヨウケン</t>
    </rPh>
    <rPh sb="5" eb="6">
      <t>ミ</t>
    </rPh>
    <rPh sb="14" eb="15">
      <t>カカ</t>
    </rPh>
    <rPh sb="24" eb="26">
      <t>ヨウケン</t>
    </rPh>
    <rPh sb="27" eb="28">
      <t>ミ</t>
    </rPh>
    <rPh sb="35" eb="37">
      <t>カイトウ</t>
    </rPh>
    <phoneticPr fontId="14"/>
  </si>
  <si>
    <t>生産性向上推進体制加算Ⅰ又はⅡを算定済</t>
    <phoneticPr fontId="14"/>
  </si>
  <si>
    <t>・実績報告では、どのような項目の費用にどのくらいの額を充てたかを報告いただきます。
・職場環境改善経費には、職員に対する研修費用や介護助手等の募集経費、その他の金額が含まれます。
　「その他の金額」には、補助金の要件である「業務内容の明確化と役割分担」、「現場の課題の見える化」又は「業務改善活動の体制構築」に関する取組
  を実施するための費用のうち、介護テクノロジー等の機器購入費用でないもの（専門家の派遣費用、会議費等）のみ充当することができます。
・職場環境改善経費について、複数の取組を行う場合は、主な使途にあたる項目を選択してください。
・介護テクノロジーの導入等を検討している場合には、「介護テクノロジー導入・協働化等支援事業」をご活用ください。
・職場環境改善経費について、消費税仕入控除税額に充当することはできません。消費税額を対象経費に含めていた場合、消費税仕入控除税額の申告
  が必要となり、当該控除税額分に相当する補助金の返還が必要となる場合があります。</t>
    <rPh sb="27" eb="28">
      <t>ア</t>
    </rPh>
    <rPh sb="69" eb="70">
      <t>トウ</t>
    </rPh>
    <rPh sb="71" eb="73">
      <t>ボシュウ</t>
    </rPh>
    <rPh sb="73" eb="75">
      <t>ケイヒ</t>
    </rPh>
    <rPh sb="229" eb="231">
      <t>ショクバ</t>
    </rPh>
    <rPh sb="231" eb="233">
      <t>カンキョウ</t>
    </rPh>
    <rPh sb="233" eb="235">
      <t>カイゼン</t>
    </rPh>
    <rPh sb="235" eb="237">
      <t>ケイヒ</t>
    </rPh>
    <rPh sb="242" eb="244">
      <t>フクスウ</t>
    </rPh>
    <rPh sb="245" eb="247">
      <t>トリクミ</t>
    </rPh>
    <rPh sb="248" eb="249">
      <t>オコナ</t>
    </rPh>
    <rPh sb="250" eb="252">
      <t>バアイ</t>
    </rPh>
    <rPh sb="254" eb="255">
      <t>オモ</t>
    </rPh>
    <rPh sb="256" eb="258">
      <t>シト</t>
    </rPh>
    <rPh sb="262" eb="264">
      <t>コウモク</t>
    </rPh>
    <rPh sb="265" eb="267">
      <t>センタク</t>
    </rPh>
    <rPh sb="276" eb="278">
      <t>カイゴ</t>
    </rPh>
    <phoneticPr fontId="14"/>
  </si>
  <si>
    <t>生産性向上や協働化に係る取組を行っている（②を満たしている）又は令和６年度介護人材確保・職場環境改善等事業を活用しています。</t>
    <rPh sb="0" eb="3">
      <t>セイサンセイ</t>
    </rPh>
    <rPh sb="3" eb="5">
      <t>コウジョウ</t>
    </rPh>
    <rPh sb="6" eb="8">
      <t>キョウドウ</t>
    </rPh>
    <rPh sb="8" eb="9">
      <t>カ</t>
    </rPh>
    <rPh sb="10" eb="11">
      <t>カカ</t>
    </rPh>
    <rPh sb="12" eb="14">
      <t>トリクミ</t>
    </rPh>
    <rPh sb="15" eb="16">
      <t>オコナ</t>
    </rPh>
    <rPh sb="23" eb="24">
      <t>ミ</t>
    </rPh>
    <rPh sb="30" eb="31">
      <t>マタ</t>
    </rPh>
    <rPh sb="32" eb="34">
      <t>レイワ</t>
    </rPh>
    <rPh sb="35" eb="37">
      <t>ネンド</t>
    </rPh>
    <rPh sb="37" eb="39">
      <t>カイゴ</t>
    </rPh>
    <rPh sb="39" eb="41">
      <t>ジンザイ</t>
    </rPh>
    <rPh sb="41" eb="43">
      <t>カクホ</t>
    </rPh>
    <rPh sb="44" eb="46">
      <t>ショクバ</t>
    </rPh>
    <rPh sb="46" eb="48">
      <t>カンキョウ</t>
    </rPh>
    <rPh sb="48" eb="50">
      <t>カイゼン</t>
    </rPh>
    <rPh sb="50" eb="51">
      <t>トウ</t>
    </rPh>
    <rPh sb="51" eb="53">
      <t>ジギョウ</t>
    </rPh>
    <rPh sb="54" eb="56">
      <t>カツヨウ</t>
    </rPh>
    <phoneticPr fontId="14"/>
  </si>
  <si>
    <t>表２　要件</t>
    <rPh sb="0" eb="1">
      <t>ヒョウ</t>
    </rPh>
    <rPh sb="3" eb="5">
      <t>ヨウケン</t>
    </rPh>
    <phoneticPr fontId="14"/>
  </si>
  <si>
    <t>表３　提出先一覧</t>
    <rPh sb="0" eb="1">
      <t>ヒョウ</t>
    </rPh>
    <rPh sb="3" eb="5">
      <t>テイシュツ</t>
    </rPh>
    <rPh sb="5" eb="6">
      <t>サキ</t>
    </rPh>
    <rPh sb="6" eb="8">
      <t>イチラン</t>
    </rPh>
    <phoneticPr fontId="14"/>
  </si>
  <si>
    <t>表４　事業所の所在地</t>
    <rPh sb="0" eb="1">
      <t>ヒョウ</t>
    </rPh>
    <rPh sb="3" eb="6">
      <t>ジギョウショ</t>
    </rPh>
    <rPh sb="7" eb="10">
      <t>ショザイチ</t>
    </rPh>
    <phoneticPr fontId="14"/>
  </si>
  <si>
    <t>表５　１単位あたりの単価</t>
    <rPh sb="0" eb="1">
      <t>ヒョウ</t>
    </rPh>
    <rPh sb="4" eb="6">
      <t>タンイ</t>
    </rPh>
    <rPh sb="10" eb="12">
      <t>タンカ</t>
    </rPh>
    <phoneticPr fontId="14"/>
  </si>
  <si>
    <t>表６　組合せ</t>
    <rPh sb="0" eb="1">
      <t>ヒョウ</t>
    </rPh>
    <rPh sb="3" eb="5">
      <t>クミアワ</t>
    </rPh>
    <phoneticPr fontId="14"/>
  </si>
  <si>
    <t>組合せ</t>
    <rPh sb="0" eb="1">
      <t>ク</t>
    </rPh>
    <rPh sb="1" eb="2">
      <t>ア</t>
    </rPh>
    <phoneticPr fontId="14"/>
  </si>
  <si>
    <t>表７　選択様式</t>
    <rPh sb="0" eb="1">
      <t>ヒョウ</t>
    </rPh>
    <rPh sb="3" eb="5">
      <t>センタク</t>
    </rPh>
    <rPh sb="5" eb="7">
      <t>ヨウシキ</t>
    </rPh>
    <phoneticPr fontId="14"/>
  </si>
  <si>
    <t>表８　選択様式（誓約簡略化）</t>
    <rPh sb="0" eb="1">
      <t>ヒョウ</t>
    </rPh>
    <rPh sb="3" eb="5">
      <t>センタク</t>
    </rPh>
    <rPh sb="5" eb="7">
      <t>ヨウシキ</t>
    </rPh>
    <rPh sb="8" eb="10">
      <t>セイヤク</t>
    </rPh>
    <rPh sb="10" eb="12">
      <t>カンリャク</t>
    </rPh>
    <rPh sb="12" eb="13">
      <t>カ</t>
    </rPh>
    <phoneticPr fontId="14"/>
  </si>
  <si>
    <t>表９　補助金使途</t>
    <rPh sb="0" eb="1">
      <t>ヒョウ</t>
    </rPh>
    <rPh sb="3" eb="6">
      <t>ホジョキン</t>
    </rPh>
    <rPh sb="6" eb="8">
      <t>シト</t>
    </rPh>
    <phoneticPr fontId="14"/>
  </si>
  <si>
    <t>表10　基準月</t>
    <rPh sb="0" eb="1">
      <t>ヒョウ</t>
    </rPh>
    <rPh sb="4" eb="7">
      <t>キジュンツキ</t>
    </rPh>
    <phoneticPr fontId="14"/>
  </si>
  <si>
    <t>【重要】
①本計画書は、介護保険事業費補助金（介護分野の職員の賃上げ・職場環境改善支援事業（以下「補助金」という。）の国の申請様式です。
②補助金の実施主体である各都道府県において、別途申請様式が示されている場合もありますので、申請書類の作成に当たっては、必ず都道府県のホームページをご確認ください。</t>
    <rPh sb="6" eb="7">
      <t>ホン</t>
    </rPh>
    <rPh sb="7" eb="10">
      <t>ケイカクショ</t>
    </rPh>
    <rPh sb="23" eb="25">
      <t>カイゴ</t>
    </rPh>
    <rPh sb="25" eb="27">
      <t>ブンヤ</t>
    </rPh>
    <rPh sb="28" eb="30">
      <t>ショクイン</t>
    </rPh>
    <rPh sb="31" eb="33">
      <t>チンア</t>
    </rPh>
    <rPh sb="35" eb="37">
      <t>ショクバ</t>
    </rPh>
    <rPh sb="37" eb="39">
      <t>カンキョウ</t>
    </rPh>
    <rPh sb="39" eb="41">
      <t>カイゼン</t>
    </rPh>
    <rPh sb="41" eb="43">
      <t>シエン</t>
    </rPh>
    <rPh sb="43" eb="45">
      <t>ジギョウ</t>
    </rPh>
    <rPh sb="46" eb="48">
      <t>イカ</t>
    </rPh>
    <rPh sb="49" eb="52">
      <t>ホジョキン</t>
    </rPh>
    <rPh sb="59" eb="60">
      <t>クニ</t>
    </rPh>
    <rPh sb="61" eb="63">
      <t>シンセイ</t>
    </rPh>
    <rPh sb="63" eb="65">
      <t>ヨウシキ</t>
    </rPh>
    <rPh sb="70" eb="73">
      <t>ホジョキン</t>
    </rPh>
    <rPh sb="74" eb="76">
      <t>ジッシ</t>
    </rPh>
    <rPh sb="76" eb="78">
      <t>シュタイ</t>
    </rPh>
    <rPh sb="81" eb="82">
      <t>カク</t>
    </rPh>
    <rPh sb="82" eb="86">
      <t>トドウフケン</t>
    </rPh>
    <rPh sb="91" eb="93">
      <t>ベット</t>
    </rPh>
    <rPh sb="93" eb="95">
      <t>シンセイ</t>
    </rPh>
    <rPh sb="95" eb="97">
      <t>ヨウシキ</t>
    </rPh>
    <rPh sb="98" eb="99">
      <t>シメ</t>
    </rPh>
    <rPh sb="104" eb="106">
      <t>バアイ</t>
    </rPh>
    <rPh sb="114" eb="116">
      <t>シンセイ</t>
    </rPh>
    <rPh sb="116" eb="118">
      <t>ショルイ</t>
    </rPh>
    <rPh sb="119" eb="121">
      <t>サクセイ</t>
    </rPh>
    <rPh sb="122" eb="123">
      <t>ア</t>
    </rPh>
    <phoneticPr fontId="14"/>
  </si>
  <si>
    <t>士別市</t>
  </si>
  <si>
    <t>訪問入浴介護</t>
  </si>
  <si>
    <t>介護予防訪問入浴介護</t>
  </si>
  <si>
    <t>通所リハビリテーション</t>
  </si>
  <si>
    <t>介護予防通所リハビリテーション</t>
  </si>
  <si>
    <t>特定施設入居者生活介護</t>
  </si>
  <si>
    <t>介護予防特定施設入居者生活介護</t>
  </si>
  <si>
    <t>地域密着型特定施設入居者生活介護</t>
  </si>
  <si>
    <t>認知症対応型通所介護</t>
  </si>
  <si>
    <t>介護予防認知症対応型通所介護</t>
  </si>
  <si>
    <t>介護予防小規模多機能型居宅介護</t>
  </si>
  <si>
    <t>居宅介護支援</t>
  </si>
  <si>
    <t>介護予防支援</t>
  </si>
  <si>
    <t>名古屋市</t>
    <rPh sb="3" eb="4">
      <t>シ</t>
    </rPh>
    <phoneticPr fontId="5"/>
  </si>
  <si>
    <t>岡崎市</t>
    <rPh sb="0" eb="2">
      <t>オカザキ</t>
    </rPh>
    <rPh sb="2" eb="3">
      <t>シ</t>
    </rPh>
    <phoneticPr fontId="5"/>
  </si>
  <si>
    <t>一宮市</t>
    <rPh sb="0" eb="2">
      <t>イチノミヤ</t>
    </rPh>
    <rPh sb="2" eb="3">
      <t>シ</t>
    </rPh>
    <phoneticPr fontId="5"/>
  </si>
  <si>
    <t>瀬戸市</t>
    <rPh sb="0" eb="2">
      <t>セト</t>
    </rPh>
    <rPh sb="2" eb="3">
      <t>シ</t>
    </rPh>
    <phoneticPr fontId="5"/>
  </si>
  <si>
    <t>半田市</t>
    <rPh sb="0" eb="2">
      <t>ハンダ</t>
    </rPh>
    <rPh sb="2" eb="3">
      <t>シ</t>
    </rPh>
    <phoneticPr fontId="5"/>
  </si>
  <si>
    <t>春日井市</t>
    <rPh sb="0" eb="3">
      <t>カスガイ</t>
    </rPh>
    <rPh sb="3" eb="4">
      <t>シ</t>
    </rPh>
    <phoneticPr fontId="5"/>
  </si>
  <si>
    <t>津島市</t>
    <rPh sb="0" eb="2">
      <t>ツシマ</t>
    </rPh>
    <rPh sb="2" eb="3">
      <t>シ</t>
    </rPh>
    <phoneticPr fontId="5"/>
  </si>
  <si>
    <t>碧南市</t>
    <rPh sb="0" eb="2">
      <t>ヘキナン</t>
    </rPh>
    <rPh sb="2" eb="3">
      <t>シ</t>
    </rPh>
    <phoneticPr fontId="5"/>
  </si>
  <si>
    <t>刈谷市</t>
    <rPh sb="0" eb="2">
      <t>カリヤ</t>
    </rPh>
    <rPh sb="2" eb="3">
      <t>シ</t>
    </rPh>
    <phoneticPr fontId="5"/>
  </si>
  <si>
    <t>豊田市</t>
    <rPh sb="0" eb="2">
      <t>トヨタ</t>
    </rPh>
    <rPh sb="2" eb="3">
      <t>シ</t>
    </rPh>
    <phoneticPr fontId="5"/>
  </si>
  <si>
    <t>安城市</t>
    <rPh sb="0" eb="2">
      <t>アンジョウ</t>
    </rPh>
    <rPh sb="2" eb="3">
      <t>シ</t>
    </rPh>
    <phoneticPr fontId="5"/>
  </si>
  <si>
    <t>西尾市</t>
    <rPh sb="0" eb="2">
      <t>ニシオ</t>
    </rPh>
    <rPh sb="2" eb="3">
      <t>シ</t>
    </rPh>
    <phoneticPr fontId="5"/>
  </si>
  <si>
    <t>犬山市</t>
    <rPh sb="0" eb="1">
      <t>シ</t>
    </rPh>
    <rPh sb="2" eb="3">
      <t>シ</t>
    </rPh>
    <phoneticPr fontId="5"/>
  </si>
  <si>
    <t>常滑市</t>
    <rPh sb="0" eb="2">
      <t>トコナメ</t>
    </rPh>
    <rPh sb="2" eb="3">
      <t>シ</t>
    </rPh>
    <phoneticPr fontId="5"/>
  </si>
  <si>
    <t>江南市</t>
    <rPh sb="0" eb="2">
      <t>コウナン</t>
    </rPh>
    <rPh sb="2" eb="3">
      <t>シ</t>
    </rPh>
    <phoneticPr fontId="5"/>
  </si>
  <si>
    <t>小牧市</t>
    <rPh sb="0" eb="2">
      <t>コマキ</t>
    </rPh>
    <rPh sb="2" eb="3">
      <t>シ</t>
    </rPh>
    <phoneticPr fontId="5"/>
  </si>
  <si>
    <t>稲沢市</t>
    <rPh sb="0" eb="2">
      <t>イナザワ</t>
    </rPh>
    <rPh sb="2" eb="3">
      <t>シ</t>
    </rPh>
    <phoneticPr fontId="5"/>
  </si>
  <si>
    <t>知立市</t>
    <rPh sb="0" eb="2">
      <t>チリュウ</t>
    </rPh>
    <rPh sb="2" eb="3">
      <t>シ</t>
    </rPh>
    <phoneticPr fontId="5"/>
  </si>
  <si>
    <t>尾張旭市</t>
    <rPh sb="0" eb="3">
      <t>オワリアサヒ</t>
    </rPh>
    <rPh sb="3" eb="4">
      <t>シ</t>
    </rPh>
    <phoneticPr fontId="5"/>
  </si>
  <si>
    <t>高浜市</t>
    <rPh sb="0" eb="2">
      <t>タカハマ</t>
    </rPh>
    <rPh sb="2" eb="3">
      <t>シ</t>
    </rPh>
    <phoneticPr fontId="5"/>
  </si>
  <si>
    <t>岩倉市</t>
    <rPh sb="0" eb="2">
      <t>イワクラ</t>
    </rPh>
    <rPh sb="2" eb="3">
      <t>シ</t>
    </rPh>
    <phoneticPr fontId="5"/>
  </si>
  <si>
    <t>豊明市</t>
    <rPh sb="0" eb="2">
      <t>トヨアケ</t>
    </rPh>
    <rPh sb="2" eb="3">
      <t>シ</t>
    </rPh>
    <phoneticPr fontId="5"/>
  </si>
  <si>
    <t>日進市</t>
    <rPh sb="0" eb="2">
      <t>ニッシン</t>
    </rPh>
    <rPh sb="2" eb="3">
      <t>シ</t>
    </rPh>
    <phoneticPr fontId="5"/>
  </si>
  <si>
    <t>愛西市</t>
    <rPh sb="0" eb="2">
      <t>アイサイ</t>
    </rPh>
    <rPh sb="2" eb="3">
      <t>シ</t>
    </rPh>
    <phoneticPr fontId="5"/>
  </si>
  <si>
    <t>清須市</t>
    <rPh sb="0" eb="2">
      <t>キヨス</t>
    </rPh>
    <rPh sb="2" eb="3">
      <t>シ</t>
    </rPh>
    <phoneticPr fontId="5"/>
  </si>
  <si>
    <t>北名古屋市</t>
    <rPh sb="0" eb="4">
      <t>キタナゴヤ</t>
    </rPh>
    <rPh sb="4" eb="5">
      <t>シ</t>
    </rPh>
    <phoneticPr fontId="5"/>
  </si>
  <si>
    <t>弥富市</t>
    <rPh sb="0" eb="2">
      <t>ヤトミ</t>
    </rPh>
    <rPh sb="2" eb="3">
      <t>シ</t>
    </rPh>
    <phoneticPr fontId="5"/>
  </si>
  <si>
    <t>あま市</t>
    <rPh sb="2" eb="3">
      <t>シ</t>
    </rPh>
    <phoneticPr fontId="5"/>
  </si>
  <si>
    <t>長久手市</t>
    <rPh sb="0" eb="3">
      <t>ナガクテ</t>
    </rPh>
    <rPh sb="3" eb="4">
      <t>シ</t>
    </rPh>
    <phoneticPr fontId="5"/>
  </si>
  <si>
    <t>東郷町</t>
    <rPh sb="0" eb="2">
      <t>トウゴウ</t>
    </rPh>
    <rPh sb="2" eb="3">
      <t>チョウ</t>
    </rPh>
    <phoneticPr fontId="5"/>
  </si>
  <si>
    <t>豊山町</t>
    <rPh sb="0" eb="2">
      <t>トヨヤマ</t>
    </rPh>
    <rPh sb="2" eb="3">
      <t>チョウ</t>
    </rPh>
    <phoneticPr fontId="5"/>
  </si>
  <si>
    <t>大口町</t>
    <rPh sb="0" eb="2">
      <t>オウグチ</t>
    </rPh>
    <rPh sb="2" eb="3">
      <t>チョウ</t>
    </rPh>
    <phoneticPr fontId="5"/>
  </si>
  <si>
    <t>扶桑町</t>
    <rPh sb="0" eb="2">
      <t>フソウ</t>
    </rPh>
    <rPh sb="2" eb="3">
      <t>チョウ</t>
    </rPh>
    <phoneticPr fontId="5"/>
  </si>
  <si>
    <t>大治町</t>
    <rPh sb="0" eb="2">
      <t>オオハル</t>
    </rPh>
    <rPh sb="2" eb="3">
      <t>チョウ</t>
    </rPh>
    <phoneticPr fontId="5"/>
  </si>
  <si>
    <t>蟹江町</t>
    <rPh sb="0" eb="2">
      <t>カニエ</t>
    </rPh>
    <rPh sb="2" eb="3">
      <t>チョウ</t>
    </rPh>
    <phoneticPr fontId="5"/>
  </si>
  <si>
    <t>飛島村</t>
    <rPh sb="0" eb="2">
      <t>トビシマ</t>
    </rPh>
    <rPh sb="2" eb="3">
      <t>ムラ</t>
    </rPh>
    <phoneticPr fontId="5"/>
  </si>
  <si>
    <t>阿久比町</t>
    <rPh sb="0" eb="3">
      <t>アグイ</t>
    </rPh>
    <rPh sb="3" eb="4">
      <t>チョウ</t>
    </rPh>
    <phoneticPr fontId="5"/>
  </si>
  <si>
    <t>南知多町</t>
    <rPh sb="0" eb="3">
      <t>ミナミチタ</t>
    </rPh>
    <rPh sb="3" eb="4">
      <t>チョウ</t>
    </rPh>
    <phoneticPr fontId="5"/>
  </si>
  <si>
    <t>美浜町</t>
    <rPh sb="0" eb="2">
      <t>ミハマ</t>
    </rPh>
    <rPh sb="2" eb="3">
      <t>チョウ</t>
    </rPh>
    <phoneticPr fontId="5"/>
  </si>
  <si>
    <t>武豊町</t>
    <rPh sb="0" eb="2">
      <t>タケトヨ</t>
    </rPh>
    <rPh sb="2" eb="3">
      <t>チョウ</t>
    </rPh>
    <phoneticPr fontId="5"/>
  </si>
  <si>
    <t>幸田町</t>
    <rPh sb="0" eb="2">
      <t>コウダ</t>
    </rPh>
    <rPh sb="2" eb="3">
      <t>チョウ</t>
    </rPh>
    <phoneticPr fontId="5"/>
  </si>
  <si>
    <t>知多北部広域連合</t>
    <rPh sb="0" eb="2">
      <t>チタ</t>
    </rPh>
    <rPh sb="2" eb="4">
      <t>ホクブ</t>
    </rPh>
    <rPh sb="4" eb="6">
      <t>コウイキ</t>
    </rPh>
    <rPh sb="6" eb="8">
      <t>レンゴウ</t>
    </rPh>
    <phoneticPr fontId="5"/>
  </si>
  <si>
    <t>東三河広域連合</t>
    <rPh sb="0" eb="3">
      <t>ヒガシミカワ</t>
    </rPh>
    <rPh sb="3" eb="5">
      <t>コウイキ</t>
    </rPh>
    <rPh sb="5" eb="7">
      <t>レンゴウ</t>
    </rPh>
    <phoneticPr fontId="5"/>
  </si>
  <si>
    <t>愛知県</t>
    <rPh sb="0" eb="3">
      <t>アイチケン</t>
    </rPh>
    <phoneticPr fontId="14"/>
  </si>
  <si>
    <t>介護保険事業所番号</t>
  </si>
  <si>
    <t>報酬-ｻｰﾋﾞｽ種類</t>
  </si>
  <si>
    <t>通所型サービス（独自／定率）</t>
  </si>
  <si>
    <t>訪問型サービス（独自／定率）</t>
  </si>
  <si>
    <t>通所型サービス（独自／定額）</t>
  </si>
  <si>
    <t>通所型サービス（独自）</t>
  </si>
  <si>
    <t>訪問型サービス（独自）</t>
  </si>
  <si>
    <t>訪問型サービス（独自／定額）</t>
  </si>
  <si>
    <t>23A0100017</t>
  </si>
  <si>
    <t>23A0100025</t>
  </si>
  <si>
    <t>23A0100058</t>
  </si>
  <si>
    <t>23A0100140</t>
  </si>
  <si>
    <t>23A0100199</t>
  </si>
  <si>
    <t>23A0100207</t>
  </si>
  <si>
    <t>23A0100223</t>
  </si>
  <si>
    <t>23A0100231</t>
  </si>
  <si>
    <t>23A0100256</t>
  </si>
  <si>
    <t>23A0100298</t>
  </si>
  <si>
    <t>23A0100314</t>
  </si>
  <si>
    <t>23A0100330</t>
  </si>
  <si>
    <t>23A0100348</t>
  </si>
  <si>
    <t>23A0100371</t>
  </si>
  <si>
    <t>23A0100397</t>
  </si>
  <si>
    <t>23A0100439</t>
  </si>
  <si>
    <t>23A0100447</t>
  </si>
  <si>
    <t>23A0100454</t>
  </si>
  <si>
    <t>23A0100462</t>
  </si>
  <si>
    <t>23A0100512</t>
  </si>
  <si>
    <t>23A0100538</t>
  </si>
  <si>
    <t>23A0100546</t>
  </si>
  <si>
    <t>23A0100587</t>
  </si>
  <si>
    <t>23A0100595</t>
  </si>
  <si>
    <t>23A0100603</t>
  </si>
  <si>
    <t>23A0100611</t>
  </si>
  <si>
    <t>23A0100629</t>
  </si>
  <si>
    <t>23A0100637</t>
  </si>
  <si>
    <t>23A0100645</t>
  </si>
  <si>
    <t>23A0100652</t>
  </si>
  <si>
    <t>23A0100710</t>
  </si>
  <si>
    <t>23A0100728</t>
  </si>
  <si>
    <t>23A0100769</t>
  </si>
  <si>
    <t>23A0100785</t>
  </si>
  <si>
    <t>23A0100793</t>
  </si>
  <si>
    <t>23A0100835</t>
  </si>
  <si>
    <t>23A0100843</t>
  </si>
  <si>
    <t>23A0100868</t>
  </si>
  <si>
    <t>23A0100892</t>
  </si>
  <si>
    <t>23A0100900</t>
  </si>
  <si>
    <t>23A0100918</t>
  </si>
  <si>
    <t>23A0100926</t>
  </si>
  <si>
    <t>23A0100934</t>
  </si>
  <si>
    <t>23A0100942</t>
  </si>
  <si>
    <t>23A0100967</t>
  </si>
  <si>
    <t>23A0100975</t>
  </si>
  <si>
    <t>23A0100983</t>
  </si>
  <si>
    <t>23A0100991</t>
  </si>
  <si>
    <t>23A0101015</t>
  </si>
  <si>
    <t>23A0101023</t>
  </si>
  <si>
    <t>23A0101031</t>
  </si>
  <si>
    <t>23A0101049</t>
  </si>
  <si>
    <t>23A0101056</t>
  </si>
  <si>
    <t>23A0101064</t>
  </si>
  <si>
    <t>23A0101072</t>
  </si>
  <si>
    <t>23A0101080</t>
  </si>
  <si>
    <t>23A0101098</t>
  </si>
  <si>
    <t>23A0101106</t>
  </si>
  <si>
    <t>23A0101114</t>
  </si>
  <si>
    <t>23A0101122</t>
  </si>
  <si>
    <t>23A0101148</t>
  </si>
  <si>
    <t>23A0101155</t>
  </si>
  <si>
    <t>23A0200023</t>
  </si>
  <si>
    <t>23A0200049</t>
  </si>
  <si>
    <t>23A0200106</t>
  </si>
  <si>
    <t>23A0200155</t>
  </si>
  <si>
    <t>23A0200163</t>
  </si>
  <si>
    <t>23A0200189</t>
  </si>
  <si>
    <t>23A0200221</t>
  </si>
  <si>
    <t>23A0200346</t>
  </si>
  <si>
    <t>23A0200353</t>
  </si>
  <si>
    <t>23A0200379</t>
  </si>
  <si>
    <t>23A0200395</t>
  </si>
  <si>
    <t>23A0200403</t>
  </si>
  <si>
    <t>23A0200445</t>
  </si>
  <si>
    <t>23A0200452</t>
  </si>
  <si>
    <t>23A0200460</t>
  </si>
  <si>
    <t>23A0200486</t>
  </si>
  <si>
    <t>23A0200494</t>
  </si>
  <si>
    <t>23A0200502</t>
  </si>
  <si>
    <t>23A0200528</t>
  </si>
  <si>
    <t>23A0200536</t>
  </si>
  <si>
    <t>23A0200544</t>
  </si>
  <si>
    <t>23A0200551</t>
  </si>
  <si>
    <t>23A0200569</t>
  </si>
  <si>
    <t>23A0200593</t>
  </si>
  <si>
    <t>23A0200601</t>
  </si>
  <si>
    <t>23A0200619</t>
  </si>
  <si>
    <t>23A0300047</t>
  </si>
  <si>
    <t>23A0300054</t>
  </si>
  <si>
    <t>23A0300062</t>
  </si>
  <si>
    <t>23A0300112</t>
  </si>
  <si>
    <t>23A0300120</t>
  </si>
  <si>
    <t>23A0300146</t>
  </si>
  <si>
    <t>23A0300179</t>
  </si>
  <si>
    <t>23A0300245</t>
  </si>
  <si>
    <t>23A0300344</t>
  </si>
  <si>
    <t>23A0300369</t>
  </si>
  <si>
    <t>23A0300377</t>
  </si>
  <si>
    <t>23A0300385</t>
  </si>
  <si>
    <t>23A0300393</t>
  </si>
  <si>
    <t>23A0300401</t>
  </si>
  <si>
    <t>23A0300443</t>
  </si>
  <si>
    <t>23A0300468</t>
  </si>
  <si>
    <t>23A0300518</t>
  </si>
  <si>
    <t>23A0300526</t>
  </si>
  <si>
    <t>23A0300534</t>
  </si>
  <si>
    <t>23A0300542</t>
  </si>
  <si>
    <t>23A0300575</t>
  </si>
  <si>
    <t>23A0300591</t>
  </si>
  <si>
    <t>23A0300609</t>
  </si>
  <si>
    <t>23A0300617</t>
  </si>
  <si>
    <t>23A0300625</t>
  </si>
  <si>
    <t>23A0300633</t>
  </si>
  <si>
    <t>23A0300641</t>
  </si>
  <si>
    <t>23A0300658</t>
  </si>
  <si>
    <t>23A0300690</t>
  </si>
  <si>
    <t>23A0300708</t>
  </si>
  <si>
    <t>23A0300724</t>
  </si>
  <si>
    <t>23A0300732</t>
  </si>
  <si>
    <t>23A0300740</t>
  </si>
  <si>
    <t>23A0300757</t>
  </si>
  <si>
    <t>23A0300765</t>
  </si>
  <si>
    <t>23A0300773</t>
  </si>
  <si>
    <t>23A0300807</t>
  </si>
  <si>
    <t>23A0300823</t>
  </si>
  <si>
    <t>23A0300831</t>
  </si>
  <si>
    <t>23A0300849</t>
  </si>
  <si>
    <t>23A0300864</t>
  </si>
  <si>
    <t>23A0300872</t>
  </si>
  <si>
    <t>23A0300880</t>
  </si>
  <si>
    <t>23A0300914</t>
  </si>
  <si>
    <t>23A0300922</t>
  </si>
  <si>
    <t>23A0300930</t>
  </si>
  <si>
    <t>23A0300948</t>
  </si>
  <si>
    <t>23A0300955</t>
  </si>
  <si>
    <t>23A0300971</t>
  </si>
  <si>
    <t>23A0300989</t>
  </si>
  <si>
    <t>23A0300997</t>
  </si>
  <si>
    <t>23A0301011</t>
  </si>
  <si>
    <t>23A0301045</t>
  </si>
  <si>
    <t>23A0301052</t>
  </si>
  <si>
    <t>23A0301078</t>
  </si>
  <si>
    <t>23A0301086</t>
  </si>
  <si>
    <t>23A0301102</t>
  </si>
  <si>
    <t>23A0301110</t>
  </si>
  <si>
    <t>23A0301144</t>
  </si>
  <si>
    <t>23A0301169</t>
  </si>
  <si>
    <t>23A0301177</t>
  </si>
  <si>
    <t>23A0301185</t>
  </si>
  <si>
    <t>23A0301193</t>
  </si>
  <si>
    <t>23A0301201</t>
  </si>
  <si>
    <t>23A0301219</t>
  </si>
  <si>
    <t>23A0301227</t>
  </si>
  <si>
    <t>23A0301243</t>
  </si>
  <si>
    <t>23A0301250</t>
  </si>
  <si>
    <t>23A0301268</t>
  </si>
  <si>
    <t>23A0301276</t>
  </si>
  <si>
    <t>23A0301292</t>
  </si>
  <si>
    <t>23A0301300</t>
  </si>
  <si>
    <t>23A0301318</t>
  </si>
  <si>
    <t>23A0301326</t>
  </si>
  <si>
    <t>23A0301334</t>
  </si>
  <si>
    <t>23A0301342</t>
  </si>
  <si>
    <t>23A0301359</t>
  </si>
  <si>
    <t>23A0301367</t>
  </si>
  <si>
    <t>23A0301375</t>
  </si>
  <si>
    <t>23A0301383</t>
  </si>
  <si>
    <t>23A0301391</t>
  </si>
  <si>
    <t>23A0301417</t>
  </si>
  <si>
    <t>23A0301425</t>
  </si>
  <si>
    <t>23A0301433</t>
  </si>
  <si>
    <t>23A0301441</t>
  </si>
  <si>
    <t>23A0301458</t>
  </si>
  <si>
    <t>23A0301466</t>
  </si>
  <si>
    <t>23A0301474</t>
  </si>
  <si>
    <t>23A0301482</t>
  </si>
  <si>
    <t>23A0301490</t>
  </si>
  <si>
    <t>23A0301508</t>
  </si>
  <si>
    <t>23A0400011</t>
  </si>
  <si>
    <t>23A0400029</t>
  </si>
  <si>
    <t>23A0400037</t>
  </si>
  <si>
    <t>23A0400045</t>
  </si>
  <si>
    <t>23A0400052</t>
  </si>
  <si>
    <t>23A0400086</t>
  </si>
  <si>
    <t>23A0400094</t>
  </si>
  <si>
    <t>23A0400102</t>
  </si>
  <si>
    <t>23A0400128</t>
  </si>
  <si>
    <t>23A0400136</t>
  </si>
  <si>
    <t>23A0400169</t>
  </si>
  <si>
    <t>23A0400201</t>
  </si>
  <si>
    <t>23A0400243</t>
  </si>
  <si>
    <t>23A0400250</t>
  </si>
  <si>
    <t>23A0400268</t>
  </si>
  <si>
    <t>23A0400318</t>
  </si>
  <si>
    <t>23A0400326</t>
  </si>
  <si>
    <t>23A0400334</t>
  </si>
  <si>
    <t>23A0400342</t>
  </si>
  <si>
    <t>23A0400458</t>
  </si>
  <si>
    <t>23A0400466</t>
  </si>
  <si>
    <t>23A0400474</t>
  </si>
  <si>
    <t>23A0400508</t>
  </si>
  <si>
    <t>23A0400524</t>
  </si>
  <si>
    <t>23A0400532</t>
  </si>
  <si>
    <t>23A0400557</t>
  </si>
  <si>
    <t>23A0400599</t>
  </si>
  <si>
    <t>23A0400623</t>
  </si>
  <si>
    <t>23A0400649</t>
  </si>
  <si>
    <t>23A0400656</t>
  </si>
  <si>
    <t>23A0400680</t>
  </si>
  <si>
    <t>23A0400698</t>
  </si>
  <si>
    <t>23A0400730</t>
  </si>
  <si>
    <t>23A0400763</t>
  </si>
  <si>
    <t>23A0400771</t>
  </si>
  <si>
    <t>23A0400789</t>
  </si>
  <si>
    <t>23A0400813</t>
  </si>
  <si>
    <t>23A0400839</t>
  </si>
  <si>
    <t>23A0400847</t>
  </si>
  <si>
    <t>23A0400854</t>
  </si>
  <si>
    <t>23A0400862</t>
  </si>
  <si>
    <t>23A0400870</t>
  </si>
  <si>
    <t>23A0400888</t>
  </si>
  <si>
    <t>23A0400896</t>
  </si>
  <si>
    <t>23A0400904</t>
  </si>
  <si>
    <t>23A0400912</t>
  </si>
  <si>
    <t>23A0400920</t>
  </si>
  <si>
    <t>23A0400946</t>
  </si>
  <si>
    <t>23A0400953</t>
  </si>
  <si>
    <t>23A0400961</t>
  </si>
  <si>
    <t>23A0400979</t>
  </si>
  <si>
    <t>23A0400987</t>
  </si>
  <si>
    <t>23A0400995</t>
  </si>
  <si>
    <t>23A0401019</t>
  </si>
  <si>
    <t>23A0401027</t>
  </si>
  <si>
    <t>23A0401043</t>
  </si>
  <si>
    <t>23A0401050</t>
  </si>
  <si>
    <t>23A0401068</t>
  </si>
  <si>
    <t>23A0401076</t>
  </si>
  <si>
    <t>23A0401084</t>
  </si>
  <si>
    <t>23A0401100</t>
  </si>
  <si>
    <t>23A0401126</t>
  </si>
  <si>
    <t>23A0401134</t>
  </si>
  <si>
    <t>23A0401142</t>
  </si>
  <si>
    <t>23A0401159</t>
  </si>
  <si>
    <t>23A0401167</t>
  </si>
  <si>
    <t>23A0401175</t>
  </si>
  <si>
    <t>23A0401183</t>
  </si>
  <si>
    <t>23A0500018</t>
  </si>
  <si>
    <t>23A0500042</t>
  </si>
  <si>
    <t>23A0500059</t>
  </si>
  <si>
    <t>23A0500075</t>
  </si>
  <si>
    <t>23A0500083</t>
  </si>
  <si>
    <t>23A0500091</t>
  </si>
  <si>
    <t>23A0500117</t>
  </si>
  <si>
    <t>23A0500125</t>
  </si>
  <si>
    <t>23A0500158</t>
  </si>
  <si>
    <t>23A0500174</t>
  </si>
  <si>
    <t>23A0500182</t>
  </si>
  <si>
    <t>23A0500190</t>
  </si>
  <si>
    <t>23A0500208</t>
  </si>
  <si>
    <t>23A0500216</t>
  </si>
  <si>
    <t>23A0500224</t>
  </si>
  <si>
    <t>23A0500240</t>
  </si>
  <si>
    <t>23A0500257</t>
  </si>
  <si>
    <t>23A0500273</t>
  </si>
  <si>
    <t>23A0500281</t>
  </si>
  <si>
    <t>23A0500307</t>
  </si>
  <si>
    <t>23A0500315</t>
  </si>
  <si>
    <t>23A0500331</t>
  </si>
  <si>
    <t>23A0500349</t>
  </si>
  <si>
    <t>23A0500364</t>
  </si>
  <si>
    <t>23A0500372</t>
  </si>
  <si>
    <t>23A0500398</t>
  </si>
  <si>
    <t>23A0500422</t>
  </si>
  <si>
    <t>23A0500430</t>
  </si>
  <si>
    <t>23A0500455</t>
  </si>
  <si>
    <t>23A0500463</t>
  </si>
  <si>
    <t>23A0500471</t>
  </si>
  <si>
    <t>23A0500539</t>
  </si>
  <si>
    <t>23A0500554</t>
  </si>
  <si>
    <t>23A0500562</t>
  </si>
  <si>
    <t>23A0500596</t>
  </si>
  <si>
    <t>23A0500604</t>
  </si>
  <si>
    <t>23A0500612</t>
  </si>
  <si>
    <t>23A0500620</t>
  </si>
  <si>
    <t>23A0500653</t>
  </si>
  <si>
    <t>23A0500679</t>
  </si>
  <si>
    <t>23A0500687</t>
  </si>
  <si>
    <t>23A0500695</t>
  </si>
  <si>
    <t>23A0500752</t>
  </si>
  <si>
    <t>23A0500760</t>
  </si>
  <si>
    <t>23A0500778</t>
  </si>
  <si>
    <t>23A0500802</t>
  </si>
  <si>
    <t>23A0500810</t>
  </si>
  <si>
    <t>23A0500828</t>
  </si>
  <si>
    <t>23A0500836</t>
  </si>
  <si>
    <t>23A0500844</t>
  </si>
  <si>
    <t>23A0500851</t>
  </si>
  <si>
    <t>23A0500869</t>
  </si>
  <si>
    <t>23A0500877</t>
  </si>
  <si>
    <t>23A0500885</t>
  </si>
  <si>
    <t>23A0500893</t>
  </si>
  <si>
    <t>23A0500901</t>
  </si>
  <si>
    <t>23A0500919</t>
  </si>
  <si>
    <t>23A0500927</t>
  </si>
  <si>
    <t>23A0500935</t>
  </si>
  <si>
    <t>23A0500950</t>
  </si>
  <si>
    <t>23A0500968</t>
  </si>
  <si>
    <t>23A0500976</t>
  </si>
  <si>
    <t>23A0500984</t>
  </si>
  <si>
    <t>23A0500992</t>
  </si>
  <si>
    <t>23A0501008</t>
  </si>
  <si>
    <t>23A0501016</t>
  </si>
  <si>
    <t>23A0501024</t>
  </si>
  <si>
    <t>23A0501032</t>
  </si>
  <si>
    <t>23A0501040</t>
  </si>
  <si>
    <t>23A0501057</t>
  </si>
  <si>
    <t>23A0501065</t>
  </si>
  <si>
    <t>23A0501073</t>
  </si>
  <si>
    <t>23A0501081</t>
  </si>
  <si>
    <t>23A0501099</t>
  </si>
  <si>
    <t>23A0501107</t>
  </si>
  <si>
    <t>23A0501115</t>
  </si>
  <si>
    <t>23A0501123</t>
  </si>
  <si>
    <t>23A0501131</t>
  </si>
  <si>
    <t>23A0501149</t>
  </si>
  <si>
    <t>23A0600016</t>
  </si>
  <si>
    <t>23A0600024</t>
  </si>
  <si>
    <t>23A0600032</t>
  </si>
  <si>
    <t>23A0600065</t>
  </si>
  <si>
    <t>23A0600081</t>
  </si>
  <si>
    <t>23A0600099</t>
  </si>
  <si>
    <t>23A0600123</t>
  </si>
  <si>
    <t>23A0600149</t>
  </si>
  <si>
    <t>23A0600164</t>
  </si>
  <si>
    <t>23A0600214</t>
  </si>
  <si>
    <t>23A0600222</t>
  </si>
  <si>
    <t>23A0600230</t>
  </si>
  <si>
    <t>23A0600263</t>
  </si>
  <si>
    <t>23A0600271</t>
  </si>
  <si>
    <t>23A0600305</t>
  </si>
  <si>
    <t>23A0600313</t>
  </si>
  <si>
    <t>23A0600347</t>
  </si>
  <si>
    <t>23A0600354</t>
  </si>
  <si>
    <t>23A0600362</t>
  </si>
  <si>
    <t>23A0600370</t>
  </si>
  <si>
    <t>23A0600388</t>
  </si>
  <si>
    <t>23A0600396</t>
  </si>
  <si>
    <t>23A0600404</t>
  </si>
  <si>
    <t>23A0600438</t>
  </si>
  <si>
    <t>23A0600446</t>
  </si>
  <si>
    <t>23A0600461</t>
  </si>
  <si>
    <t>23A0600487</t>
  </si>
  <si>
    <t>23A0600495</t>
  </si>
  <si>
    <t>23A0600503</t>
  </si>
  <si>
    <t>23A0600511</t>
  </si>
  <si>
    <t>23A0600529</t>
  </si>
  <si>
    <t>23A0600537</t>
  </si>
  <si>
    <t>23A0600545</t>
  </si>
  <si>
    <t>23A0600560</t>
  </si>
  <si>
    <t>23A0600578</t>
  </si>
  <si>
    <t>23A0600594</t>
  </si>
  <si>
    <t>23A0600610</t>
  </si>
  <si>
    <t>23A0600628</t>
  </si>
  <si>
    <t>23A0600636</t>
  </si>
  <si>
    <t>23A0600644</t>
  </si>
  <si>
    <t>23A0600669</t>
  </si>
  <si>
    <t>23A0600677</t>
  </si>
  <si>
    <t>23A0600685</t>
  </si>
  <si>
    <t>23A0600693</t>
  </si>
  <si>
    <t>23A0600701</t>
  </si>
  <si>
    <t>23A0600719</t>
  </si>
  <si>
    <t>23A0700014</t>
  </si>
  <si>
    <t>23A0700022</t>
  </si>
  <si>
    <t>23A0700055</t>
  </si>
  <si>
    <t>23A0700105</t>
  </si>
  <si>
    <t>23A0700113</t>
  </si>
  <si>
    <t>23A0700147</t>
  </si>
  <si>
    <t>23A0700188</t>
  </si>
  <si>
    <t>23A0700212</t>
  </si>
  <si>
    <t>23A0700246</t>
  </si>
  <si>
    <t>23A0700253</t>
  </si>
  <si>
    <t>23A0700279</t>
  </si>
  <si>
    <t>23A0700287</t>
  </si>
  <si>
    <t>23A0700295</t>
  </si>
  <si>
    <t>23A0700329</t>
  </si>
  <si>
    <t>23A0700378</t>
  </si>
  <si>
    <t>23A0700386</t>
  </si>
  <si>
    <t>23A0700394</t>
  </si>
  <si>
    <t>23A0700402</t>
  </si>
  <si>
    <t>23A0700410</t>
  </si>
  <si>
    <t>23A0700428</t>
  </si>
  <si>
    <t>23A0700444</t>
  </si>
  <si>
    <t>23A0700469</t>
  </si>
  <si>
    <t>23A0700501</t>
  </si>
  <si>
    <t>23A0700519</t>
  </si>
  <si>
    <t>23A0700527</t>
  </si>
  <si>
    <t>23A0700535</t>
  </si>
  <si>
    <t>23A0700543</t>
  </si>
  <si>
    <t>23A0700550</t>
  </si>
  <si>
    <t>23A0700576</t>
  </si>
  <si>
    <t>23A0700584</t>
  </si>
  <si>
    <t>23A0700592</t>
  </si>
  <si>
    <t>23A0700600</t>
  </si>
  <si>
    <t>23A0700626</t>
  </si>
  <si>
    <t>23A0700634</t>
  </si>
  <si>
    <t>23A0700642</t>
  </si>
  <si>
    <t>23A0700659</t>
  </si>
  <si>
    <t>23A0700675</t>
  </si>
  <si>
    <t>23A0700683</t>
  </si>
  <si>
    <t>23A0700691</t>
  </si>
  <si>
    <t>23A0700709</t>
  </si>
  <si>
    <t>23A0700717</t>
  </si>
  <si>
    <t>23A0700733</t>
  </si>
  <si>
    <t>23A0800012</t>
  </si>
  <si>
    <t>23A0800038</t>
  </si>
  <si>
    <t>23A0800061</t>
  </si>
  <si>
    <t>23A0800079</t>
  </si>
  <si>
    <t>23A0800095</t>
  </si>
  <si>
    <t>23A0800111</t>
  </si>
  <si>
    <t>23A0800137</t>
  </si>
  <si>
    <t>23A0800152</t>
  </si>
  <si>
    <t>23A0800178</t>
  </si>
  <si>
    <t>23A0800210</t>
  </si>
  <si>
    <t>23A0800228</t>
  </si>
  <si>
    <t>23A0800236</t>
  </si>
  <si>
    <t>23A0800244</t>
  </si>
  <si>
    <t>23A0800277</t>
  </si>
  <si>
    <t>23A0800293</t>
  </si>
  <si>
    <t>23A0800301</t>
  </si>
  <si>
    <t>23A0800327</t>
  </si>
  <si>
    <t>23A0800376</t>
  </si>
  <si>
    <t>23A0800384</t>
  </si>
  <si>
    <t>23A0800400</t>
  </si>
  <si>
    <t>23A0800418</t>
  </si>
  <si>
    <t>23A0800426</t>
  </si>
  <si>
    <t>23A0800442</t>
  </si>
  <si>
    <t>23A0800459</t>
  </si>
  <si>
    <t>23A0800475</t>
  </si>
  <si>
    <t>23A0800483</t>
  </si>
  <si>
    <t>23A0800491</t>
  </si>
  <si>
    <t>23A0800509</t>
  </si>
  <si>
    <t>23A0800517</t>
  </si>
  <si>
    <t>23A0800525</t>
  </si>
  <si>
    <t>23A0800533</t>
  </si>
  <si>
    <t>23A0800541</t>
  </si>
  <si>
    <t>23A0800558</t>
  </si>
  <si>
    <t>23A0800566</t>
  </si>
  <si>
    <t>23A0800574</t>
  </si>
  <si>
    <t>23A0800582</t>
  </si>
  <si>
    <t>23A0800590</t>
  </si>
  <si>
    <t>23A0800608</t>
  </si>
  <si>
    <t>23A0800616</t>
  </si>
  <si>
    <t>23A0800624</t>
  </si>
  <si>
    <t>23A0900044</t>
  </si>
  <si>
    <t>23A0900077</t>
  </si>
  <si>
    <t>23A0900085</t>
  </si>
  <si>
    <t>23A0900093</t>
  </si>
  <si>
    <t>23A0900101</t>
  </si>
  <si>
    <t>23A0900127</t>
  </si>
  <si>
    <t>23A0900143</t>
  </si>
  <si>
    <t>23A0900150</t>
  </si>
  <si>
    <t>23A0900168</t>
  </si>
  <si>
    <t>23A0900176</t>
  </si>
  <si>
    <t>23A0900200</t>
  </si>
  <si>
    <t>23A0900218</t>
  </si>
  <si>
    <t>23A0900226</t>
  </si>
  <si>
    <t>23A0900242</t>
  </si>
  <si>
    <t>23A0900267</t>
  </si>
  <si>
    <t>23A0900309</t>
  </si>
  <si>
    <t>23A0900325</t>
  </si>
  <si>
    <t>23A0900341</t>
  </si>
  <si>
    <t>23A0900358</t>
  </si>
  <si>
    <t>23A0900366</t>
  </si>
  <si>
    <t>23A0900382</t>
  </si>
  <si>
    <t>23A0900390</t>
  </si>
  <si>
    <t>23A0900432</t>
  </si>
  <si>
    <t>23A0900457</t>
  </si>
  <si>
    <t>23A0900465</t>
  </si>
  <si>
    <t>23A0900473</t>
  </si>
  <si>
    <t>23A0900481</t>
  </si>
  <si>
    <t>23A0900499</t>
  </si>
  <si>
    <t>23A0900507</t>
  </si>
  <si>
    <t>23A0900515</t>
  </si>
  <si>
    <t>23A0900523</t>
  </si>
  <si>
    <t>23A0900531</t>
  </si>
  <si>
    <t>23A1000018</t>
  </si>
  <si>
    <t>23A1000042</t>
  </si>
  <si>
    <t>23A1000067</t>
  </si>
  <si>
    <t>23A1000091</t>
  </si>
  <si>
    <t>23A1000125</t>
  </si>
  <si>
    <t>23A1000133</t>
  </si>
  <si>
    <t>23A1000141</t>
  </si>
  <si>
    <t>23A1000182</t>
  </si>
  <si>
    <t>23A1000216</t>
  </si>
  <si>
    <t>23A1000224</t>
  </si>
  <si>
    <t>23A1000240</t>
  </si>
  <si>
    <t>23A1000265</t>
  </si>
  <si>
    <t>23A1000273</t>
  </si>
  <si>
    <t>23A1000281</t>
  </si>
  <si>
    <t>23A1000299</t>
  </si>
  <si>
    <t>23A1000307</t>
  </si>
  <si>
    <t>23A1000356</t>
  </si>
  <si>
    <t>23A1000380</t>
  </si>
  <si>
    <t>23A1000406</t>
  </si>
  <si>
    <t>23A1000414</t>
  </si>
  <si>
    <t>23A1000430</t>
  </si>
  <si>
    <t>23A1000448</t>
  </si>
  <si>
    <t>23A1000455</t>
  </si>
  <si>
    <t>23A1000471</t>
  </si>
  <si>
    <t>23A1000489</t>
  </si>
  <si>
    <t>23A1000497</t>
  </si>
  <si>
    <t>23A1000505</t>
  </si>
  <si>
    <t>23A1000521</t>
  </si>
  <si>
    <t>23A1000547</t>
  </si>
  <si>
    <t>23A1000570</t>
  </si>
  <si>
    <t>23A1000588</t>
  </si>
  <si>
    <t>23A1000612</t>
  </si>
  <si>
    <t>23A1000620</t>
  </si>
  <si>
    <t>23A1000653</t>
  </si>
  <si>
    <t>23A1000729</t>
  </si>
  <si>
    <t>23A1000737</t>
  </si>
  <si>
    <t>23A1000745</t>
  </si>
  <si>
    <t>23A1000752</t>
  </si>
  <si>
    <t>23A1000778</t>
  </si>
  <si>
    <t>23A1000786</t>
  </si>
  <si>
    <t>23A1000794</t>
  </si>
  <si>
    <t>23A1000810</t>
  </si>
  <si>
    <t>23A1000828</t>
  </si>
  <si>
    <t>23A1000836</t>
  </si>
  <si>
    <t>23A1000844</t>
  </si>
  <si>
    <t>23A1000869</t>
  </si>
  <si>
    <t>23A1000877</t>
  </si>
  <si>
    <t>23A1000893</t>
  </si>
  <si>
    <t>23A1000901</t>
  </si>
  <si>
    <t>23A1000927</t>
  </si>
  <si>
    <t>23A1000935</t>
  </si>
  <si>
    <t>23A1000943</t>
  </si>
  <si>
    <t>23A1000968</t>
  </si>
  <si>
    <t>23A1000976</t>
  </si>
  <si>
    <t>23A1000984</t>
  </si>
  <si>
    <t>23A1000992</t>
  </si>
  <si>
    <t>23A1001024</t>
  </si>
  <si>
    <t>23A1001040</t>
  </si>
  <si>
    <t>23A1001057</t>
  </si>
  <si>
    <t>23A1001065</t>
  </si>
  <si>
    <t>23A1001073</t>
  </si>
  <si>
    <t>23A1001081</t>
  </si>
  <si>
    <t>23A1001099</t>
  </si>
  <si>
    <t>23A1001131</t>
  </si>
  <si>
    <t>23A1001149</t>
  </si>
  <si>
    <t>23A1001156</t>
  </si>
  <si>
    <t>23A1001164</t>
  </si>
  <si>
    <t>23A1001180</t>
  </si>
  <si>
    <t>23A1001206</t>
  </si>
  <si>
    <t>23A1001222</t>
  </si>
  <si>
    <t>23A1001230</t>
  </si>
  <si>
    <t>23A1001248</t>
  </si>
  <si>
    <t>23A1001255</t>
  </si>
  <si>
    <t>23A1001263</t>
  </si>
  <si>
    <t>23A1001271</t>
  </si>
  <si>
    <t>23A1001289</t>
  </si>
  <si>
    <t>23A1001305</t>
  </si>
  <si>
    <t>23A1001313</t>
  </si>
  <si>
    <t>23A1001321</t>
  </si>
  <si>
    <t>23A1001339</t>
  </si>
  <si>
    <t>23A1001347</t>
  </si>
  <si>
    <t>23A1001354</t>
  </si>
  <si>
    <t>23A1001362</t>
  </si>
  <si>
    <t>23A1001388</t>
  </si>
  <si>
    <t>23A1001396</t>
  </si>
  <si>
    <t>23A1001404</t>
  </si>
  <si>
    <t>23A1001412</t>
  </si>
  <si>
    <t>23A1001438</t>
  </si>
  <si>
    <t>23A1001446</t>
  </si>
  <si>
    <t>23A1001453</t>
  </si>
  <si>
    <t>23A1001461</t>
  </si>
  <si>
    <t>23A1001479</t>
  </si>
  <si>
    <t>23A1001495</t>
  </si>
  <si>
    <t>23A1100016</t>
  </si>
  <si>
    <t>23A1100024</t>
  </si>
  <si>
    <t>23A1100032</t>
  </si>
  <si>
    <t>23A1100073</t>
  </si>
  <si>
    <t>23A1100123</t>
  </si>
  <si>
    <t>23A1100149</t>
  </si>
  <si>
    <t>23A1100164</t>
  </si>
  <si>
    <t>23A1100198</t>
  </si>
  <si>
    <t>23A1100255</t>
  </si>
  <si>
    <t>23A1100263</t>
  </si>
  <si>
    <t>23A1100271</t>
  </si>
  <si>
    <t>23A1100289</t>
  </si>
  <si>
    <t>23A1100297</t>
  </si>
  <si>
    <t>23A1100305</t>
  </si>
  <si>
    <t>23A1100313</t>
  </si>
  <si>
    <t>23A1100321</t>
  </si>
  <si>
    <t>23A1100347</t>
  </si>
  <si>
    <t>23A1100354</t>
  </si>
  <si>
    <t>23A1100388</t>
  </si>
  <si>
    <t>23A1100396</t>
  </si>
  <si>
    <t>23A1100412</t>
  </si>
  <si>
    <t>23A1100438</t>
  </si>
  <si>
    <t>23A1100446</t>
  </si>
  <si>
    <t>23A1100453</t>
  </si>
  <si>
    <t>23A1100461</t>
  </si>
  <si>
    <t>23A1100479</t>
  </si>
  <si>
    <t>23A1100487</t>
  </si>
  <si>
    <t>23A1100495</t>
  </si>
  <si>
    <t>23A1100503</t>
  </si>
  <si>
    <t>23A1100511</t>
  </si>
  <si>
    <t>23A1100529</t>
  </si>
  <si>
    <t>23A1100537</t>
  </si>
  <si>
    <t>23A1100545</t>
  </si>
  <si>
    <t>23A1100552</t>
  </si>
  <si>
    <t>23A1100578</t>
  </si>
  <si>
    <t>23A1100586</t>
  </si>
  <si>
    <t>23A1100594</t>
  </si>
  <si>
    <t>23A1100602</t>
  </si>
  <si>
    <t>23A1100636</t>
  </si>
  <si>
    <t>23A1100651</t>
  </si>
  <si>
    <t>23A1100669</t>
  </si>
  <si>
    <t>23A1100677</t>
  </si>
  <si>
    <t>23A1100685</t>
  </si>
  <si>
    <t>23A1100693</t>
  </si>
  <si>
    <t>23A1100701</t>
  </si>
  <si>
    <t>23A1100719</t>
  </si>
  <si>
    <t>23A1100727</t>
  </si>
  <si>
    <t>23A1100735</t>
  </si>
  <si>
    <t>23A1100743</t>
  </si>
  <si>
    <t>23A1100750</t>
  </si>
  <si>
    <t>23A1100776</t>
  </si>
  <si>
    <t>23A1100784</t>
  </si>
  <si>
    <t>23A1100792</t>
  </si>
  <si>
    <t>23A1100800</t>
  </si>
  <si>
    <t>23A1100818</t>
  </si>
  <si>
    <t>23A1100826</t>
  </si>
  <si>
    <t>23A1100834</t>
  </si>
  <si>
    <t>23A1100859</t>
  </si>
  <si>
    <t>23A1100867</t>
  </si>
  <si>
    <t>23A1100875</t>
  </si>
  <si>
    <t>23A1200030</t>
  </si>
  <si>
    <t>23A1200055</t>
  </si>
  <si>
    <t>23A1200071</t>
  </si>
  <si>
    <t>23A1200089</t>
  </si>
  <si>
    <t>23A1200097</t>
  </si>
  <si>
    <t>23A1200105</t>
  </si>
  <si>
    <t>23A1200113</t>
  </si>
  <si>
    <t>23A1200139</t>
  </si>
  <si>
    <t>23A1200147</t>
  </si>
  <si>
    <t>23A1200170</t>
  </si>
  <si>
    <t>23A1200212</t>
  </si>
  <si>
    <t>23A1200238</t>
  </si>
  <si>
    <t>23A1200246</t>
  </si>
  <si>
    <t>23A1200279</t>
  </si>
  <si>
    <t>23A1200287</t>
  </si>
  <si>
    <t>23A1200295</t>
  </si>
  <si>
    <t>23A1200303</t>
  </si>
  <si>
    <t>23A1200337</t>
  </si>
  <si>
    <t>23A1200345</t>
  </si>
  <si>
    <t>23A1200352</t>
  </si>
  <si>
    <t>23A1200378</t>
  </si>
  <si>
    <t>23A1200402</t>
  </si>
  <si>
    <t>23A1200410</t>
  </si>
  <si>
    <t>23A1200469</t>
  </si>
  <si>
    <t>23A1200519</t>
  </si>
  <si>
    <t>23A1200527</t>
  </si>
  <si>
    <t>23A1200535</t>
  </si>
  <si>
    <t>23A1200584</t>
  </si>
  <si>
    <t>23A1200592</t>
  </si>
  <si>
    <t>23A1200642</t>
  </si>
  <si>
    <t>23A1200683</t>
  </si>
  <si>
    <t>23A1200691</t>
  </si>
  <si>
    <t>23A1200717</t>
  </si>
  <si>
    <t>23A1200766</t>
  </si>
  <si>
    <t>23A1200774</t>
  </si>
  <si>
    <t>23A1200808</t>
  </si>
  <si>
    <t>23A1200816</t>
  </si>
  <si>
    <t>23A1200824</t>
  </si>
  <si>
    <t>23A1200832</t>
  </si>
  <si>
    <t>23A1200840</t>
  </si>
  <si>
    <t>23A1200857</t>
  </si>
  <si>
    <t>23A1200865</t>
  </si>
  <si>
    <t>23A1200873</t>
  </si>
  <si>
    <t>23A1200881</t>
  </si>
  <si>
    <t>23A1200915</t>
  </si>
  <si>
    <t>23A1200923</t>
  </si>
  <si>
    <t>23A1200931</t>
  </si>
  <si>
    <t>23A1200949</t>
  </si>
  <si>
    <t>23A1200956</t>
  </si>
  <si>
    <t>23A1200964</t>
  </si>
  <si>
    <t>23A1200972</t>
  </si>
  <si>
    <t>23A1200980</t>
  </si>
  <si>
    <t>23A1200998</t>
  </si>
  <si>
    <t>23A1201004</t>
  </si>
  <si>
    <t>23A1201012</t>
  </si>
  <si>
    <t>23A1201020</t>
  </si>
  <si>
    <t>23A1201046</t>
  </si>
  <si>
    <t>23A1201053</t>
  </si>
  <si>
    <t>23A1201061</t>
  </si>
  <si>
    <t>23A1300012</t>
  </si>
  <si>
    <t>23A1300020</t>
  </si>
  <si>
    <t>23A1300038</t>
  </si>
  <si>
    <t>23A1300053</t>
  </si>
  <si>
    <t>23A1300087</t>
  </si>
  <si>
    <t>23A1300103</t>
  </si>
  <si>
    <t>23A1300178</t>
  </si>
  <si>
    <t>23A1300186</t>
  </si>
  <si>
    <t>23A1300194</t>
  </si>
  <si>
    <t>23A1300236</t>
  </si>
  <si>
    <t>23A1300251</t>
  </si>
  <si>
    <t>23A1300277</t>
  </si>
  <si>
    <t>23A1300285</t>
  </si>
  <si>
    <t>23A1300293</t>
  </si>
  <si>
    <t>23A1300376</t>
  </si>
  <si>
    <t>23A1300384</t>
  </si>
  <si>
    <t>23A1300392</t>
  </si>
  <si>
    <t>23A1300467</t>
  </si>
  <si>
    <t>23A1300475</t>
  </si>
  <si>
    <t>23A1300491</t>
  </si>
  <si>
    <t>23A1300517</t>
  </si>
  <si>
    <t>23A1300525</t>
  </si>
  <si>
    <t>23A1300574</t>
  </si>
  <si>
    <t>23A1300590</t>
  </si>
  <si>
    <t>23A1300657</t>
  </si>
  <si>
    <t>23A1300665</t>
  </si>
  <si>
    <t>23A1300673</t>
  </si>
  <si>
    <t>23A1300681</t>
  </si>
  <si>
    <t>23A1300699</t>
  </si>
  <si>
    <t>23A1300715</t>
  </si>
  <si>
    <t>23A1300723</t>
  </si>
  <si>
    <t>23A1300731</t>
  </si>
  <si>
    <t>23A1300749</t>
  </si>
  <si>
    <t>23A1300756</t>
  </si>
  <si>
    <t>23A1300780</t>
  </si>
  <si>
    <t>23A1300814</t>
  </si>
  <si>
    <t>23A1300822</t>
  </si>
  <si>
    <t>23A1300830</t>
  </si>
  <si>
    <t>23A1300855</t>
  </si>
  <si>
    <t>23A1300889</t>
  </si>
  <si>
    <t>23A1300897</t>
  </si>
  <si>
    <t>23A1300905</t>
  </si>
  <si>
    <t>23A1300921</t>
  </si>
  <si>
    <t>23A1300939</t>
  </si>
  <si>
    <t>23A1300947</t>
  </si>
  <si>
    <t>23A1300954</t>
  </si>
  <si>
    <t>23A1300962</t>
  </si>
  <si>
    <t>23A1300970</t>
  </si>
  <si>
    <t>23A1300988</t>
  </si>
  <si>
    <t>23A1300996</t>
  </si>
  <si>
    <t>23A1301002</t>
  </si>
  <si>
    <t>23A1301044</t>
  </si>
  <si>
    <t>23A1301069</t>
  </si>
  <si>
    <t>23A1301077</t>
  </si>
  <si>
    <t>23A1301085</t>
  </si>
  <si>
    <t>23A1301093</t>
  </si>
  <si>
    <t>23A1301101</t>
  </si>
  <si>
    <t>23A1301119</t>
  </si>
  <si>
    <t>23A1301143</t>
  </si>
  <si>
    <t>23A1301150</t>
  </si>
  <si>
    <t>23A1301168</t>
  </si>
  <si>
    <t>23A1301176</t>
  </si>
  <si>
    <t>23A1301184</t>
  </si>
  <si>
    <t>23A1301192</t>
  </si>
  <si>
    <t>23A1301200</t>
  </si>
  <si>
    <t>23A1301218</t>
  </si>
  <si>
    <t>23A1301226</t>
  </si>
  <si>
    <t>23A1301234</t>
  </si>
  <si>
    <t>23A1301242</t>
  </si>
  <si>
    <t>23A1301259</t>
  </si>
  <si>
    <t>23A1301267</t>
  </si>
  <si>
    <t>23A1301291</t>
  </si>
  <si>
    <t>23A1301325</t>
  </si>
  <si>
    <t>23A1301333</t>
  </si>
  <si>
    <t>23A1301341</t>
  </si>
  <si>
    <t>23A1301358</t>
  </si>
  <si>
    <t>23A1301366</t>
  </si>
  <si>
    <t>23A1301374</t>
  </si>
  <si>
    <t>23A1301382</t>
  </si>
  <si>
    <t>23A1301390</t>
  </si>
  <si>
    <t>23A1301408</t>
  </si>
  <si>
    <t>23A1301424</t>
  </si>
  <si>
    <t>23A1301432</t>
  </si>
  <si>
    <t>23A1301440</t>
  </si>
  <si>
    <t>23A1301457</t>
  </si>
  <si>
    <t>23A1301465</t>
  </si>
  <si>
    <t>23A1301473</t>
  </si>
  <si>
    <t>23A1301499</t>
  </si>
  <si>
    <t>23A1301507</t>
  </si>
  <si>
    <t>23A1301515</t>
  </si>
  <si>
    <t>23A1301523</t>
  </si>
  <si>
    <t>23A1301531</t>
  </si>
  <si>
    <t>23A1301549</t>
  </si>
  <si>
    <t>23A1301556</t>
  </si>
  <si>
    <t>23A1400028</t>
  </si>
  <si>
    <t>23A1400036</t>
  </si>
  <si>
    <t>23A1400069</t>
  </si>
  <si>
    <t>23A1400077</t>
  </si>
  <si>
    <t>23A1400101</t>
  </si>
  <si>
    <t>23A1400143</t>
  </si>
  <si>
    <t>23A1400184</t>
  </si>
  <si>
    <t>23A1400226</t>
  </si>
  <si>
    <t>23A1400234</t>
  </si>
  <si>
    <t>23A1400242</t>
  </si>
  <si>
    <t>23A1400259</t>
  </si>
  <si>
    <t>23A1400267</t>
  </si>
  <si>
    <t>23A1400275</t>
  </si>
  <si>
    <t>23A1400283</t>
  </si>
  <si>
    <t>23A1400317</t>
  </si>
  <si>
    <t>23A1400341</t>
  </si>
  <si>
    <t>23A1400358</t>
  </si>
  <si>
    <t>23A1400374</t>
  </si>
  <si>
    <t>23A1400382</t>
  </si>
  <si>
    <t>23A1400432</t>
  </si>
  <si>
    <t>23A1400457</t>
  </si>
  <si>
    <t>23A1400481</t>
  </si>
  <si>
    <t>23A1400515</t>
  </si>
  <si>
    <t>23A1400531</t>
  </si>
  <si>
    <t>23A1400549</t>
  </si>
  <si>
    <t>23A1400564</t>
  </si>
  <si>
    <t>23A1400572</t>
  </si>
  <si>
    <t>23A1400580</t>
  </si>
  <si>
    <t>23A1400606</t>
  </si>
  <si>
    <t>23A1400622</t>
  </si>
  <si>
    <t>23A1400630</t>
  </si>
  <si>
    <t>23A1400648</t>
  </si>
  <si>
    <t>23A1400663</t>
  </si>
  <si>
    <t>23A1400705</t>
  </si>
  <si>
    <t>23A1400739</t>
  </si>
  <si>
    <t>23A1400747</t>
  </si>
  <si>
    <t>23A1400754</t>
  </si>
  <si>
    <t>23A1400770</t>
  </si>
  <si>
    <t>23A1400820</t>
  </si>
  <si>
    <t>23A1400838</t>
  </si>
  <si>
    <t>23A1400846</t>
  </si>
  <si>
    <t>23A1400853</t>
  </si>
  <si>
    <t>23A1400861</t>
  </si>
  <si>
    <t>23A1400879</t>
  </si>
  <si>
    <t>23A1400887</t>
  </si>
  <si>
    <t>23A1400903</t>
  </si>
  <si>
    <t>23A1400911</t>
  </si>
  <si>
    <t>23A1400929</t>
  </si>
  <si>
    <t>23A1400937</t>
  </si>
  <si>
    <t>23A1400986</t>
  </si>
  <si>
    <t>23A1401000</t>
  </si>
  <si>
    <t>23A1401018</t>
  </si>
  <si>
    <t>23A1401026</t>
  </si>
  <si>
    <t>23A1401042</t>
  </si>
  <si>
    <t>23A1401091</t>
  </si>
  <si>
    <t>23A1401117</t>
  </si>
  <si>
    <t>23A1401166</t>
  </si>
  <si>
    <t>23A1401174</t>
  </si>
  <si>
    <t>23A1401182</t>
  </si>
  <si>
    <t>23A1401216</t>
  </si>
  <si>
    <t>23A1401224</t>
  </si>
  <si>
    <t>23A1401232</t>
  </si>
  <si>
    <t>23A1401240</t>
  </si>
  <si>
    <t>23A1401257</t>
  </si>
  <si>
    <t>23A1401265</t>
  </si>
  <si>
    <t>23A1401273</t>
  </si>
  <si>
    <t>23A1401281</t>
  </si>
  <si>
    <t>23A1401307</t>
  </si>
  <si>
    <t>23A1401315</t>
  </si>
  <si>
    <t>23A1401323</t>
  </si>
  <si>
    <t>23A1401331</t>
  </si>
  <si>
    <t>23A1401349</t>
  </si>
  <si>
    <t>23A1401364</t>
  </si>
  <si>
    <t>23A1401372</t>
  </si>
  <si>
    <t>23A1401380</t>
  </si>
  <si>
    <t>23A1401406</t>
  </si>
  <si>
    <t>23A1401414</t>
  </si>
  <si>
    <t>23A1401422</t>
  </si>
  <si>
    <t>23A1401430</t>
  </si>
  <si>
    <t>23A1401448</t>
  </si>
  <si>
    <t>23A1401455</t>
  </si>
  <si>
    <t>23A1401463</t>
  </si>
  <si>
    <t>23A1401471</t>
  </si>
  <si>
    <t>23A1401489</t>
  </si>
  <si>
    <t>23A1401497</t>
  </si>
  <si>
    <t>23A1401505</t>
  </si>
  <si>
    <t>23A1401513</t>
  </si>
  <si>
    <t>23A1401539</t>
  </si>
  <si>
    <t>23A1401547</t>
  </si>
  <si>
    <t>23A1401554</t>
  </si>
  <si>
    <t>23A1401562</t>
  </si>
  <si>
    <t>23A1401570</t>
  </si>
  <si>
    <t>23A1401588</t>
  </si>
  <si>
    <t>23A1401596</t>
  </si>
  <si>
    <t>23A1401604</t>
  </si>
  <si>
    <t>23A1401612</t>
  </si>
  <si>
    <t>23A1401620</t>
  </si>
  <si>
    <t>23A1401638</t>
  </si>
  <si>
    <t>23A1401646</t>
  </si>
  <si>
    <t>23A1401653</t>
  </si>
  <si>
    <t>23A1401661</t>
  </si>
  <si>
    <t>23A1500017</t>
  </si>
  <si>
    <t>23A1500025</t>
  </si>
  <si>
    <t>23A1500074</t>
  </si>
  <si>
    <t>23A1500082</t>
  </si>
  <si>
    <t>23A1500173</t>
  </si>
  <si>
    <t>23A1500181</t>
  </si>
  <si>
    <t>23A1500199</t>
  </si>
  <si>
    <t>23A1500207</t>
  </si>
  <si>
    <t>23A1500223</t>
  </si>
  <si>
    <t>23A1500264</t>
  </si>
  <si>
    <t>23A1500272</t>
  </si>
  <si>
    <t>23A1500330</t>
  </si>
  <si>
    <t>23A1500348</t>
  </si>
  <si>
    <t>23A1500355</t>
  </si>
  <si>
    <t>23A1500405</t>
  </si>
  <si>
    <t>23A1500413</t>
  </si>
  <si>
    <t>23A1500421</t>
  </si>
  <si>
    <t>23A1500447</t>
  </si>
  <si>
    <t>23A1500454</t>
  </si>
  <si>
    <t>23A1500470</t>
  </si>
  <si>
    <t>23A1500504</t>
  </si>
  <si>
    <t>23A1500538</t>
  </si>
  <si>
    <t>23A1500553</t>
  </si>
  <si>
    <t>23A1500561</t>
  </si>
  <si>
    <t>23A1500587</t>
  </si>
  <si>
    <t>23A1500603</t>
  </si>
  <si>
    <t>23A1500611</t>
  </si>
  <si>
    <t>23A1500629</t>
  </si>
  <si>
    <t>23A1500652</t>
  </si>
  <si>
    <t>23A1500678</t>
  </si>
  <si>
    <t>23A1500702</t>
  </si>
  <si>
    <t>23A1500710</t>
  </si>
  <si>
    <t>23A1500728</t>
  </si>
  <si>
    <t>23A1500736</t>
  </si>
  <si>
    <t>23A1500744</t>
  </si>
  <si>
    <t>23A1500769</t>
  </si>
  <si>
    <t>23A1500777</t>
  </si>
  <si>
    <t>23A1500785</t>
  </si>
  <si>
    <t>23A1500819</t>
  </si>
  <si>
    <t>23A1500835</t>
  </si>
  <si>
    <t>23A1500850</t>
  </si>
  <si>
    <t>23A1500868</t>
  </si>
  <si>
    <t>23A1500876</t>
  </si>
  <si>
    <t>23A1500884</t>
  </si>
  <si>
    <t>23A1500900</t>
  </si>
  <si>
    <t>23A1500926</t>
  </si>
  <si>
    <t>23A1500934</t>
  </si>
  <si>
    <t>23A1500959</t>
  </si>
  <si>
    <t>23A1500975</t>
  </si>
  <si>
    <t>23A1500991</t>
  </si>
  <si>
    <t>23A1501007</t>
  </si>
  <si>
    <t>23A1501015</t>
  </si>
  <si>
    <t>23A1501023</t>
  </si>
  <si>
    <t>23A1501031</t>
  </si>
  <si>
    <t>23A1501049</t>
  </si>
  <si>
    <t>23A1501064</t>
  </si>
  <si>
    <t>23A1501072</t>
  </si>
  <si>
    <t>23A1501080</t>
  </si>
  <si>
    <t>23A1501098</t>
  </si>
  <si>
    <t>23A1501106</t>
  </si>
  <si>
    <t>23A1501114</t>
  </si>
  <si>
    <t>23A1501122</t>
  </si>
  <si>
    <t>23A1501148</t>
  </si>
  <si>
    <t>23A1501155</t>
  </si>
  <si>
    <t>23A1501163</t>
  </si>
  <si>
    <t>23A1501171</t>
  </si>
  <si>
    <t>23A1501189</t>
  </si>
  <si>
    <t>23A1501197</t>
  </si>
  <si>
    <t>23A1501205</t>
  </si>
  <si>
    <t>23A1501213</t>
  </si>
  <si>
    <t>23A1501221</t>
  </si>
  <si>
    <t>23A1501239</t>
  </si>
  <si>
    <t>23A1501247</t>
  </si>
  <si>
    <t>23A1501254</t>
  </si>
  <si>
    <t>23A1501262</t>
  </si>
  <si>
    <t>23A1600015</t>
  </si>
  <si>
    <t>23A1600023</t>
  </si>
  <si>
    <t>23A1600049</t>
  </si>
  <si>
    <t>23A1600056</t>
  </si>
  <si>
    <t>23A1600080</t>
  </si>
  <si>
    <t>23A1600114</t>
  </si>
  <si>
    <t>23A1600122</t>
  </si>
  <si>
    <t>23A1600148</t>
  </si>
  <si>
    <t>23A1600155</t>
  </si>
  <si>
    <t>23A1600163</t>
  </si>
  <si>
    <t>23A1600171</t>
  </si>
  <si>
    <t>23A1600189</t>
  </si>
  <si>
    <t>23A1600197</t>
  </si>
  <si>
    <t>23A1600205</t>
  </si>
  <si>
    <t>23A1600221</t>
  </si>
  <si>
    <t>23A1600247</t>
  </si>
  <si>
    <t>23A1600254</t>
  </si>
  <si>
    <t>23A1600270</t>
  </si>
  <si>
    <t>23A1600288</t>
  </si>
  <si>
    <t>23A1600296</t>
  </si>
  <si>
    <t>23A1600312</t>
  </si>
  <si>
    <t>23A1600338</t>
  </si>
  <si>
    <t>23A1600353</t>
  </si>
  <si>
    <t>23A1600387</t>
  </si>
  <si>
    <t>23A1600395</t>
  </si>
  <si>
    <t>23A1600437</t>
  </si>
  <si>
    <t>23A1600445</t>
  </si>
  <si>
    <t>23A1600452</t>
  </si>
  <si>
    <t>23A1600478</t>
  </si>
  <si>
    <t>23A1600486</t>
  </si>
  <si>
    <t>23A1600494</t>
  </si>
  <si>
    <t>23A1600536</t>
  </si>
  <si>
    <t>23A1600577</t>
  </si>
  <si>
    <t>23A1600635</t>
  </si>
  <si>
    <t>23A1600643</t>
  </si>
  <si>
    <t>23A1600668</t>
  </si>
  <si>
    <t>23A1600676</t>
  </si>
  <si>
    <t>23A1600684</t>
  </si>
  <si>
    <t>23A1600692</t>
  </si>
  <si>
    <t>23A1600718</t>
  </si>
  <si>
    <t>23A1600726</t>
  </si>
  <si>
    <t>23A1600767</t>
  </si>
  <si>
    <t>23A1600783</t>
  </si>
  <si>
    <t>23A1600791</t>
  </si>
  <si>
    <t>23A1600817</t>
  </si>
  <si>
    <t>23A1600825</t>
  </si>
  <si>
    <t>23A1600858</t>
  </si>
  <si>
    <t>23A1600866</t>
  </si>
  <si>
    <t>23A1600882</t>
  </si>
  <si>
    <t>23A1600890</t>
  </si>
  <si>
    <t>23A1600916</t>
  </si>
  <si>
    <t>23A1600932</t>
  </si>
  <si>
    <t>23A1600957</t>
  </si>
  <si>
    <t>23A1601005</t>
  </si>
  <si>
    <t>23A1601013</t>
  </si>
  <si>
    <t>23A1601039</t>
  </si>
  <si>
    <t>23A1601047</t>
  </si>
  <si>
    <t>23A1601054</t>
  </si>
  <si>
    <t>23A1601062</t>
  </si>
  <si>
    <t>23A1601070</t>
  </si>
  <si>
    <t>23A1601088</t>
  </si>
  <si>
    <t>23A1601096</t>
  </si>
  <si>
    <t>23A1601112</t>
  </si>
  <si>
    <t>23A1601138</t>
  </si>
  <si>
    <t>23A1601146</t>
  </si>
  <si>
    <t>23A1601153</t>
  </si>
  <si>
    <t>23A1601161</t>
  </si>
  <si>
    <t>23A1601179</t>
  </si>
  <si>
    <t>23A1601187</t>
  </si>
  <si>
    <t>23A1601195</t>
  </si>
  <si>
    <t>23A1601203</t>
  </si>
  <si>
    <t>23A1601211</t>
  </si>
  <si>
    <t>23A1601229</t>
  </si>
  <si>
    <t>23A1601237</t>
  </si>
  <si>
    <t>23A1601245</t>
  </si>
  <si>
    <t>23A1601252</t>
  </si>
  <si>
    <t>23A1601260</t>
  </si>
  <si>
    <t>23A1601278</t>
  </si>
  <si>
    <t>23A1601286</t>
  </si>
  <si>
    <t>23A1601294</t>
  </si>
  <si>
    <t>23A1601310</t>
  </si>
  <si>
    <t>23A1601328</t>
  </si>
  <si>
    <t>23A1601336</t>
  </si>
  <si>
    <t>23A1601344</t>
  </si>
  <si>
    <t>23A2000017</t>
  </si>
  <si>
    <t>23A2000033</t>
  </si>
  <si>
    <t>23A2000041</t>
  </si>
  <si>
    <t>23A2000058</t>
  </si>
  <si>
    <t>23A2200013</t>
  </si>
  <si>
    <t>23A2200021</t>
  </si>
  <si>
    <t>23A2200047</t>
  </si>
  <si>
    <t>23A2200070</t>
  </si>
  <si>
    <t>23A2200096</t>
  </si>
  <si>
    <t>23A2200104</t>
  </si>
  <si>
    <t>23A2200112</t>
  </si>
  <si>
    <t>23A2200120</t>
  </si>
  <si>
    <t>23A2300045</t>
  </si>
  <si>
    <t>23A2300052</t>
  </si>
  <si>
    <t>23A2300102</t>
  </si>
  <si>
    <t>23A2300128</t>
  </si>
  <si>
    <t>23A2300151</t>
  </si>
  <si>
    <t>23A2300169</t>
  </si>
  <si>
    <t>23A2400019</t>
  </si>
  <si>
    <t>23A2400027</t>
  </si>
  <si>
    <t>23A2400043</t>
  </si>
  <si>
    <t>23A2500032</t>
  </si>
  <si>
    <t>23A2500131</t>
  </si>
  <si>
    <t>23A2500198</t>
  </si>
  <si>
    <t>23A2500214</t>
  </si>
  <si>
    <t>23A2500222</t>
  </si>
  <si>
    <t>23A2500230</t>
  </si>
  <si>
    <t>23A2500263</t>
  </si>
  <si>
    <t>23A2500271</t>
  </si>
  <si>
    <t>23A2500305</t>
  </si>
  <si>
    <t>23A2500313</t>
  </si>
  <si>
    <t>23A2500321</t>
  </si>
  <si>
    <t>23A2500339</t>
  </si>
  <si>
    <t>23A2500396</t>
  </si>
  <si>
    <t>23A2500453</t>
  </si>
  <si>
    <t>23A2500461</t>
  </si>
  <si>
    <t>23A2500503</t>
  </si>
  <si>
    <t>23A2500511</t>
  </si>
  <si>
    <t>23A2500586</t>
  </si>
  <si>
    <t>23A2500594</t>
  </si>
  <si>
    <t>23A2500636</t>
  </si>
  <si>
    <t>23A2500651</t>
  </si>
  <si>
    <t>23A2500669</t>
  </si>
  <si>
    <t>23A2500677</t>
  </si>
  <si>
    <t>23A2500693</t>
  </si>
  <si>
    <t>23A2500719</t>
  </si>
  <si>
    <t>23A2500735</t>
  </si>
  <si>
    <t>23A2500743</t>
  </si>
  <si>
    <t>23A2500750</t>
  </si>
  <si>
    <t>23A2500800</t>
  </si>
  <si>
    <t>23A2500818</t>
  </si>
  <si>
    <t>23A2500826</t>
  </si>
  <si>
    <t>23A2500834</t>
  </si>
  <si>
    <t>23A2500859</t>
  </si>
  <si>
    <t>23A2500867</t>
  </si>
  <si>
    <t>23A2500875</t>
  </si>
  <si>
    <t>23A2500891</t>
  </si>
  <si>
    <t>23A2500909</t>
  </si>
  <si>
    <t>23A2600022</t>
  </si>
  <si>
    <t>23A2600030</t>
  </si>
  <si>
    <t>23A2800036</t>
  </si>
  <si>
    <t>23A2800044</t>
  </si>
  <si>
    <t>23A2800051</t>
  </si>
  <si>
    <t>23A2800069</t>
  </si>
  <si>
    <t>23A2800077</t>
  </si>
  <si>
    <t>23A2800085</t>
  </si>
  <si>
    <t>23A2800093</t>
  </si>
  <si>
    <t>23A3000024</t>
  </si>
  <si>
    <t>23A3000032</t>
  </si>
  <si>
    <t>23A3000040</t>
  </si>
  <si>
    <t>23A3000057</t>
  </si>
  <si>
    <t>23A3000065</t>
  </si>
  <si>
    <t>23A3000081</t>
  </si>
  <si>
    <t>23A3000099</t>
  </si>
  <si>
    <t>23A3000107</t>
  </si>
  <si>
    <t>23A3000115</t>
  </si>
  <si>
    <t>23A3000123</t>
  </si>
  <si>
    <t>23A3000156</t>
  </si>
  <si>
    <t>23A3000164</t>
  </si>
  <si>
    <t>23A3000180</t>
  </si>
  <si>
    <t>23A3000198</t>
  </si>
  <si>
    <t>23A3000214</t>
  </si>
  <si>
    <t>23A3000263</t>
  </si>
  <si>
    <t>23A3000271</t>
  </si>
  <si>
    <t>23A3100014</t>
  </si>
  <si>
    <t>23A3100030</t>
  </si>
  <si>
    <t>23A3100063</t>
  </si>
  <si>
    <t>23A3100071</t>
  </si>
  <si>
    <t>23A3100089</t>
  </si>
  <si>
    <t>23A3100105</t>
  </si>
  <si>
    <t>23A3100121</t>
  </si>
  <si>
    <t>23A3100139</t>
  </si>
  <si>
    <t>23A3100147</t>
  </si>
  <si>
    <t>23A3100154</t>
  </si>
  <si>
    <t>23A3200012</t>
  </si>
  <si>
    <t>23A3200020</t>
  </si>
  <si>
    <t>23A3200061</t>
  </si>
  <si>
    <t>23A3200079</t>
  </si>
  <si>
    <t>23A3200087</t>
  </si>
  <si>
    <t>23A3200095</t>
  </si>
  <si>
    <t>23A3200103</t>
  </si>
  <si>
    <t>23A3200111</t>
  </si>
  <si>
    <t>23A3200129</t>
  </si>
  <si>
    <t>23A3200137</t>
  </si>
  <si>
    <t>23A3300028</t>
  </si>
  <si>
    <t>23A3400026</t>
  </si>
  <si>
    <t>23A3400034</t>
  </si>
  <si>
    <t>23A3400075</t>
  </si>
  <si>
    <t>23A3500031</t>
  </si>
  <si>
    <t>23A3600021</t>
  </si>
  <si>
    <t>23A3600039</t>
  </si>
  <si>
    <t>23A3800027</t>
  </si>
  <si>
    <t>23A3800035</t>
  </si>
  <si>
    <t>23A3800050</t>
  </si>
  <si>
    <t>23A3800068</t>
  </si>
  <si>
    <t>23A3800076</t>
  </si>
  <si>
    <t>23A3800084</t>
  </si>
  <si>
    <t>23A3800092</t>
  </si>
  <si>
    <t>23A3800100</t>
  </si>
  <si>
    <t>23A3800118</t>
  </si>
  <si>
    <t>23A3800126</t>
  </si>
  <si>
    <t>23A3800134</t>
  </si>
  <si>
    <t>23A3800142</t>
  </si>
  <si>
    <t>23A3800175</t>
  </si>
  <si>
    <t>23A3800183</t>
  </si>
  <si>
    <t>23A3800209</t>
  </si>
  <si>
    <t>23A3800225</t>
  </si>
  <si>
    <t>23A3800266</t>
  </si>
  <si>
    <t>23A3800282</t>
  </si>
  <si>
    <t>23A3800290</t>
  </si>
  <si>
    <t>23A3800316</t>
  </si>
  <si>
    <t>23A3900017</t>
  </si>
  <si>
    <t>23A3900033</t>
  </si>
  <si>
    <t>23A4100021</t>
  </si>
  <si>
    <t>23A4100047</t>
  </si>
  <si>
    <t>23A4100054</t>
  </si>
  <si>
    <t>23A4100096</t>
  </si>
  <si>
    <t>23A4100104</t>
  </si>
  <si>
    <t>23A4100120</t>
  </si>
  <si>
    <t>23A4100146</t>
  </si>
  <si>
    <t>23A4100153</t>
  </si>
  <si>
    <t>23A4100179</t>
  </si>
  <si>
    <t>23A4100195</t>
  </si>
  <si>
    <t>23A4100203</t>
  </si>
  <si>
    <t>23A4100237</t>
  </si>
  <si>
    <t>23A4100245</t>
  </si>
  <si>
    <t>23A4100252</t>
  </si>
  <si>
    <t>23A4100260</t>
  </si>
  <si>
    <t>23A4100278</t>
  </si>
  <si>
    <t>23A4100286</t>
  </si>
  <si>
    <t>23A4100294</t>
  </si>
  <si>
    <t>23A4100302</t>
  </si>
  <si>
    <t>23A4100310</t>
  </si>
  <si>
    <t>23A4100328</t>
  </si>
  <si>
    <t>23A4100336</t>
  </si>
  <si>
    <t>23A4100344</t>
  </si>
  <si>
    <t>23A4200045</t>
  </si>
  <si>
    <t>23A4200060</t>
  </si>
  <si>
    <t>23A4200086</t>
  </si>
  <si>
    <t>23A4200102</t>
  </si>
  <si>
    <t>23A4200110</t>
  </si>
  <si>
    <t>23A4200128</t>
  </si>
  <si>
    <t>23A4200136</t>
  </si>
  <si>
    <t>23A4200169</t>
  </si>
  <si>
    <t>23A4200193</t>
  </si>
  <si>
    <t>23A4200201</t>
  </si>
  <si>
    <t>23A4200219</t>
  </si>
  <si>
    <t>23A4200227</t>
  </si>
  <si>
    <t>23A4200235</t>
  </si>
  <si>
    <t>23A4200243</t>
  </si>
  <si>
    <t>23A4200268</t>
  </si>
  <si>
    <t>23A4200276</t>
  </si>
  <si>
    <t>23A4200284</t>
  </si>
  <si>
    <t>23A4300035</t>
  </si>
  <si>
    <t>23A4300043</t>
  </si>
  <si>
    <t>23A4300084</t>
  </si>
  <si>
    <t>23A4300092</t>
  </si>
  <si>
    <t>23A4300100</t>
  </si>
  <si>
    <t>23A4300118</t>
  </si>
  <si>
    <t>23A4300126</t>
  </si>
  <si>
    <t>23A4300134</t>
  </si>
  <si>
    <t>23A4300142</t>
  </si>
  <si>
    <t>23A4300159</t>
  </si>
  <si>
    <t>23A4300167</t>
  </si>
  <si>
    <t>23A4300183</t>
  </si>
  <si>
    <t>23A4300191</t>
  </si>
  <si>
    <t>23A4300209</t>
  </si>
  <si>
    <t>23A4300217</t>
  </si>
  <si>
    <t>23A4300225</t>
  </si>
  <si>
    <t>23A4300233</t>
  </si>
  <si>
    <t>23A4300241</t>
  </si>
  <si>
    <t>23A4300266</t>
  </si>
  <si>
    <t>23A4300282</t>
  </si>
  <si>
    <t>23A4400017</t>
  </si>
  <si>
    <t>23A4400025</t>
  </si>
  <si>
    <t>23A4400033</t>
  </si>
  <si>
    <t>23A4500105</t>
  </si>
  <si>
    <t>23A4500113</t>
  </si>
  <si>
    <t>23A4500121</t>
  </si>
  <si>
    <t>23A4500139</t>
  </si>
  <si>
    <t>23A4500147</t>
  </si>
  <si>
    <t>23A4500154</t>
  </si>
  <si>
    <t>23A4600038</t>
  </si>
  <si>
    <t>23A4700010</t>
  </si>
  <si>
    <t>23A4700028</t>
  </si>
  <si>
    <t>23A4800018</t>
  </si>
  <si>
    <t>23A4800067</t>
  </si>
  <si>
    <t>23A4900040</t>
  </si>
  <si>
    <t>23A5000014</t>
  </si>
  <si>
    <t>23A5000030</t>
  </si>
  <si>
    <t>23A5000097</t>
  </si>
  <si>
    <t>23A5000105</t>
  </si>
  <si>
    <t>23A5000113</t>
  </si>
  <si>
    <t>23A5300018</t>
  </si>
  <si>
    <t>23A5600094</t>
  </si>
  <si>
    <t>23A5600102</t>
  </si>
  <si>
    <t>23A5600144</t>
  </si>
  <si>
    <t>23A5600177</t>
  </si>
  <si>
    <t>23A5700076</t>
  </si>
  <si>
    <t>23A5700084</t>
  </si>
  <si>
    <t>23A5700092</t>
  </si>
  <si>
    <t>23A5700100</t>
  </si>
  <si>
    <t>23A5700118</t>
  </si>
  <si>
    <t>23A5700126</t>
  </si>
  <si>
    <t>23A5700134</t>
  </si>
  <si>
    <t>23A5700142</t>
  </si>
  <si>
    <t>23A6000039</t>
  </si>
  <si>
    <t>23A6000047</t>
  </si>
  <si>
    <t>23A7200034</t>
  </si>
  <si>
    <t>23A7300081</t>
  </si>
  <si>
    <t>23A7300107</t>
  </si>
  <si>
    <t>23A7400014</t>
  </si>
  <si>
    <t>23A7400022</t>
  </si>
  <si>
    <t>23A7400048</t>
  </si>
  <si>
    <t>23A7400055</t>
  </si>
  <si>
    <t>23A7400063</t>
  </si>
  <si>
    <t>23A7400071</t>
  </si>
  <si>
    <t>23A7400097</t>
  </si>
  <si>
    <t>23A7400105</t>
  </si>
  <si>
    <t>23A7400113</t>
  </si>
  <si>
    <t>23A7400121</t>
  </si>
  <si>
    <t>23A7400139</t>
  </si>
  <si>
    <t>23A7500011</t>
  </si>
  <si>
    <t>23A7500029</t>
  </si>
  <si>
    <t>23A7600019</t>
  </si>
  <si>
    <t>23A7600027</t>
  </si>
  <si>
    <t>23A7600100</t>
  </si>
  <si>
    <t>23A7600118</t>
  </si>
  <si>
    <t>23A7600126</t>
  </si>
  <si>
    <t>23A7700017</t>
  </si>
  <si>
    <t>23B0300011</t>
  </si>
  <si>
    <t>23B0700012</t>
  </si>
  <si>
    <t>23B1000016</t>
  </si>
  <si>
    <t>23B1200012</t>
  </si>
  <si>
    <t>23B1200020</t>
  </si>
  <si>
    <t>23B1300010</t>
  </si>
  <si>
    <t>23B1300028</t>
  </si>
  <si>
    <t>23B1400018</t>
  </si>
  <si>
    <t>23B1600013</t>
  </si>
  <si>
    <t>23B2000015</t>
  </si>
  <si>
    <t>23B2000023</t>
  </si>
  <si>
    <t>23B2100013</t>
  </si>
  <si>
    <t>23B2300019</t>
  </si>
  <si>
    <t>23B2500014</t>
  </si>
  <si>
    <t>23B2600012</t>
  </si>
  <si>
    <t>23B2600020</t>
  </si>
  <si>
    <t>23B2700010</t>
  </si>
  <si>
    <t>23B2700028</t>
  </si>
  <si>
    <t>23B2800034</t>
  </si>
  <si>
    <t>23B3000014</t>
  </si>
  <si>
    <t>23B3000022</t>
  </si>
  <si>
    <t>23B3200010</t>
  </si>
  <si>
    <t>23B3200028</t>
  </si>
  <si>
    <t>23B3400016</t>
  </si>
  <si>
    <t>23B4000013</t>
  </si>
  <si>
    <t>23B4000021</t>
  </si>
  <si>
    <t>23B4300017</t>
  </si>
  <si>
    <t>23B4900014</t>
  </si>
  <si>
    <t>23B7300014</t>
  </si>
  <si>
    <t>23B7400012</t>
  </si>
  <si>
    <t>別紙様式２―３（個票）</t>
    <rPh sb="0" eb="2">
      <t>ベッシ</t>
    </rPh>
    <rPh sb="2" eb="4">
      <t>ヨウシキ</t>
    </rPh>
    <rPh sb="8" eb="10">
      <t>コヒョウ</t>
    </rPh>
    <phoneticPr fontId="14"/>
  </si>
  <si>
    <t>✓</t>
  </si>
  <si>
    <t>－</t>
  </si>
  <si>
    <t>23A0301516</t>
  </si>
  <si>
    <t>23A0600727</t>
  </si>
  <si>
    <t>23A0600735</t>
  </si>
  <si>
    <t>23A0900549</t>
  </si>
  <si>
    <t>23A1601351</t>
  </si>
  <si>
    <t>23A2500917</t>
  </si>
  <si>
    <t>23A4100351</t>
  </si>
  <si>
    <t>介護予防ケアマネジメント</t>
  </si>
  <si>
    <t>名古屋市千種区東部いきいき支援センター</t>
  </si>
  <si>
    <t>名古屋市千種区西部いきいき支援センター</t>
  </si>
  <si>
    <t>名古屋市東区いきいき支援センター</t>
  </si>
  <si>
    <t>名古屋市北区西部いきいき支援センター</t>
  </si>
  <si>
    <t>名古屋市北区東部いきいき支援センター</t>
  </si>
  <si>
    <t>名古屋市西区南部いきいき支援センター</t>
  </si>
  <si>
    <t>名古屋市西区北部いきいき支援センター</t>
  </si>
  <si>
    <t>名古屋市中村区北部いきいき支援センター</t>
  </si>
  <si>
    <t>名古屋市中村区南部いきいき支援センター</t>
  </si>
  <si>
    <t>名古屋市中区いきいき支援センター</t>
  </si>
  <si>
    <t>名古屋市昭和区東部いきいき支援センター</t>
  </si>
  <si>
    <t>名古屋市昭和区西部いきいき支援センター</t>
  </si>
  <si>
    <t>名古屋市瑞穂区東部いきいき支援センター</t>
  </si>
  <si>
    <t>名古屋市瑞穂区西部いきいき支援センター</t>
  </si>
  <si>
    <t>名古屋市熱田区いきいき支援センター</t>
  </si>
  <si>
    <t>名古屋市中川区東部いきいき支援センター</t>
  </si>
  <si>
    <t>名古屋市中川区西部いきいき支援センター</t>
  </si>
  <si>
    <t>名古屋市港区東部いきいき支援センター</t>
  </si>
  <si>
    <t>名古屋市港区西部いきいき支援センター</t>
  </si>
  <si>
    <t>名古屋市南区北部いきいき支援センター</t>
  </si>
  <si>
    <t>名古屋市南区南部いきいき支援センター</t>
  </si>
  <si>
    <t>名古屋市守山区東部いきいき支援センター</t>
  </si>
  <si>
    <t>名古屋市守山区西部いきいき支援センター</t>
  </si>
  <si>
    <t>名古屋市緑区北部いきいき支援センター</t>
  </si>
  <si>
    <t>名古屋市緑区南部いきいき支援センター</t>
  </si>
  <si>
    <t>名古屋市名東区北部いきいき支援センター</t>
  </si>
  <si>
    <t>名古屋市名東区南部いきいき支援センター</t>
  </si>
  <si>
    <t>名古屋市天白区東部いきいき支援センター</t>
  </si>
  <si>
    <t>名古屋市天白区西部いきいき支援センター</t>
  </si>
  <si>
    <t>豊橋市東部地域包括支援センター</t>
  </si>
  <si>
    <t>豊橋市中央地域包括支援センター</t>
  </si>
  <si>
    <t>豊橋市南部地域包括支援センター</t>
  </si>
  <si>
    <t>さわらび地域包括支援センター</t>
  </si>
  <si>
    <t>赤岩荘地域包括支援センター</t>
  </si>
  <si>
    <t>地域包括支援センターコープ豊橋北</t>
  </si>
  <si>
    <t>地域包括支援センター尽誠苑</t>
  </si>
  <si>
    <t>地域包括支援センターコープ豊橋中央</t>
  </si>
  <si>
    <t>地域包括支援センターベルヴューハイツ</t>
  </si>
  <si>
    <t>弥生王寿園地域包括支援センター</t>
  </si>
  <si>
    <t>地域包括支援センター作楽荘</t>
  </si>
  <si>
    <t>福祉村地域包括支援センター</t>
  </si>
  <si>
    <t>彩幸地域包括支援センター</t>
  </si>
  <si>
    <t>地域包括支援センターふくろう</t>
  </si>
  <si>
    <t>地域包括支援センター真寿苑</t>
  </si>
  <si>
    <t>幸王寿園地域包括支援センター</t>
  </si>
  <si>
    <t>アースサポート豊橋駅西地域包括支援センター</t>
  </si>
  <si>
    <t>地域包括支援センター喜寿苑</t>
  </si>
  <si>
    <t>なのはな苑指定介護予防支援事業所</t>
  </si>
  <si>
    <t>額田指定介護予防支援事業所</t>
  </si>
  <si>
    <t>やはぎ苑指定介護予防支援事業所</t>
  </si>
  <si>
    <t>竜美指定介護予防支援事業所</t>
  </si>
  <si>
    <t>高年者センター岡崎　指定介護予防支援事業所</t>
  </si>
  <si>
    <t>岡崎市中央地域福祉センター　指定介護予防支援事業所</t>
  </si>
  <si>
    <t>岡崎市西部地域福祉センター　指定介護予防支援事業所</t>
  </si>
  <si>
    <t>岡崎市北部地域福祉センター　指定介護予防支援事業所</t>
  </si>
  <si>
    <t>岡崎市南部地域福祉センター　指定介護予防支援事業所</t>
  </si>
  <si>
    <t>岡崎市東部地域福祉センター　指定介護予防支援事業所</t>
  </si>
  <si>
    <t>岡崎市社会福祉協議会指定介護予防支援事業所</t>
  </si>
  <si>
    <t>ひな指定介護予防支援事業所</t>
  </si>
  <si>
    <t>さくら指定介護予防支援事業所</t>
  </si>
  <si>
    <t>はしめ指定介護予防支援事業所</t>
  </si>
  <si>
    <t>ふじ　指定介護予防支援事業所</t>
  </si>
  <si>
    <t>真福指定介護予防支援事業所</t>
  </si>
  <si>
    <t>岡崎東指定介護予防支援事業所</t>
  </si>
  <si>
    <t>むつみ指定介護予防支援事業所</t>
  </si>
  <si>
    <t>スクエアガーデン指定介護予防支援事業所</t>
  </si>
  <si>
    <t>さくらの里指定介護予防支援事業所</t>
  </si>
  <si>
    <t>一宮市地域包括支援センターアウン</t>
  </si>
  <si>
    <t>一宮市地域包括支援センターコムネックスみづほ</t>
  </si>
  <si>
    <t>一宮市地域包括支援センター泰玄会</t>
  </si>
  <si>
    <t>一宮市地域包括支援センターちあき</t>
  </si>
  <si>
    <t>一宮市地域包括支援センター萩の里</t>
  </si>
  <si>
    <t>一宮市地域包括支援センターやすらぎ</t>
  </si>
  <si>
    <t>一宮市地域包括支援センターまちなか</t>
  </si>
  <si>
    <t>はたやま地域包括支援センター</t>
  </si>
  <si>
    <t>地域包括支援センターせと</t>
  </si>
  <si>
    <t>地域包括支援センターしなの</t>
  </si>
  <si>
    <t>やすらぎ地域包括支援センター</t>
  </si>
  <si>
    <t>水野地域包括支援センター</t>
  </si>
  <si>
    <t>地域包括支援センター中央東</t>
  </si>
  <si>
    <t>ふたば地域包括支援センター</t>
  </si>
  <si>
    <t>社会福祉法人半田市社会福祉協議会　指定介護予防支援事業所</t>
  </si>
  <si>
    <t>瑞光の里南部包括介護予防支援事業所</t>
  </si>
  <si>
    <t>地域包括支援センター南城</t>
  </si>
  <si>
    <t>春日井市地域包括支援センター松原</t>
  </si>
  <si>
    <t>春日井市地域包括支援センター藤山台・岩成台</t>
  </si>
  <si>
    <t>春日井市地域包括支援センター高蔵寺</t>
  </si>
  <si>
    <t>地域包括支援センター味美・知多</t>
  </si>
  <si>
    <t>地域包括支援センター坂下</t>
  </si>
  <si>
    <t>地域包括支援センター東部</t>
  </si>
  <si>
    <t>地域包括支援センター高森台・石尾台</t>
  </si>
  <si>
    <t>地域包括支援センター中部</t>
  </si>
  <si>
    <t>地域包括支援センター鷹来</t>
  </si>
  <si>
    <t>地域包括支援センター西部</t>
  </si>
  <si>
    <t>地域包括支援センター柏原</t>
  </si>
  <si>
    <t>豊川市北部地域包括支援センター</t>
  </si>
  <si>
    <t>豊川市南部地域包括支援センター</t>
  </si>
  <si>
    <t>豊川市西部地域包括支援センター</t>
  </si>
  <si>
    <t>豊川市東部地域包括支援センター</t>
  </si>
  <si>
    <t>津島市中地域包括支援センター</t>
  </si>
  <si>
    <t>津島市北地域包括支援センター</t>
  </si>
  <si>
    <t>津島市南地域包括支援センター</t>
  </si>
  <si>
    <t>碧南社協地域包括支援センター</t>
  </si>
  <si>
    <t>碧南南部地域包括支援センター</t>
  </si>
  <si>
    <t>碧南東部地域包括支援センター</t>
  </si>
  <si>
    <t>刈谷中央地域包括支援センター</t>
  </si>
  <si>
    <t>刈谷富士松地域包括支援センター</t>
  </si>
  <si>
    <t>刈谷依佐美地域包括支援センター</t>
  </si>
  <si>
    <t>刈谷中部地域包括支援センター</t>
  </si>
  <si>
    <t>刈谷雁が音地域包括支援センター</t>
  </si>
  <si>
    <t>刈谷朝日地域包括支援センター</t>
  </si>
  <si>
    <t>社協包括支援センター</t>
  </si>
  <si>
    <t>豊田地域ケア支援センター</t>
  </si>
  <si>
    <t>豊田厚生地域包括支援センター</t>
  </si>
  <si>
    <t>トヨタ地域包括支援センター</t>
  </si>
  <si>
    <t>地域包括支援センターとよた苑</t>
  </si>
  <si>
    <t>みなみ福寿園地域包括支援センター</t>
  </si>
  <si>
    <t>ほっとかん地域包括支援センター</t>
  </si>
  <si>
    <t>地域包括支援センターかずえの郷</t>
  </si>
  <si>
    <t>豊田福寿園地域包括支援センター</t>
  </si>
  <si>
    <t>みのり園地域包括支援センター</t>
  </si>
  <si>
    <t>ふじのさと包括支援センター</t>
  </si>
  <si>
    <t>足助地域包括支援センター</t>
  </si>
  <si>
    <t>笑いの家地域包括支援センター</t>
  </si>
  <si>
    <t>ひまわりの街地域包括支援センター</t>
  </si>
  <si>
    <t>地域包括支援センターくらがいけ</t>
  </si>
  <si>
    <t>ぬくもりの里包括支援センター</t>
  </si>
  <si>
    <t>いなぶ包括支援センター</t>
  </si>
  <si>
    <t>まどいの丘包括支援センター</t>
  </si>
  <si>
    <t>ふくしの里包括支援センター</t>
  </si>
  <si>
    <t>こささの里地域包括支援センター</t>
  </si>
  <si>
    <t>つつみ園地域包括支援センター</t>
  </si>
  <si>
    <t>ひまわり邸地域包括支援センター</t>
  </si>
  <si>
    <t>地域包括支援センター保見の里</t>
  </si>
  <si>
    <t>わかばやし園地域包括支援センター</t>
  </si>
  <si>
    <t>石野の里地域包括支援センター</t>
  </si>
  <si>
    <t>地域包括支援センター猿投の楽園</t>
  </si>
  <si>
    <t>地域包括支援センター益富の楽園</t>
  </si>
  <si>
    <t>地域包括支援センター藤岡の楽園</t>
  </si>
  <si>
    <t>安城市地域包括支援センター中部</t>
  </si>
  <si>
    <t>安城市地域包括支援センターあんのん館</t>
  </si>
  <si>
    <t>安城市地域包括支援センター小川の里</t>
  </si>
  <si>
    <t>安城市地域包括支援センター八千代</t>
  </si>
  <si>
    <t>安城市地域包括支援センター更生</t>
  </si>
  <si>
    <t>安城市地域包括支援センター松井</t>
  </si>
  <si>
    <t>安城市地域包括支援センターひがしばた</t>
  </si>
  <si>
    <t>安城市地域包括支援センターさとまち</t>
  </si>
  <si>
    <t>西尾市地域包括支援センター東部・八ツ面</t>
  </si>
  <si>
    <t>西尾市地域包括支援センター西尾</t>
  </si>
  <si>
    <t>西尾市地域包括支援センター平坂</t>
  </si>
  <si>
    <t>西尾市地域包括支援センター鶴城</t>
  </si>
  <si>
    <t>西尾市地域包括支援センター寺津福地</t>
  </si>
  <si>
    <t>西尾市地域包括支援センター一色</t>
  </si>
  <si>
    <t>蒲郡市東部地域包括支援センター</t>
  </si>
  <si>
    <t>蒲郡市社会福祉協議会蒲郡市中央地域包括支援センター</t>
  </si>
  <si>
    <t>眺海園蒲郡市西部地域包括支援センター</t>
  </si>
  <si>
    <t>蒲郡市みらいあ地域包括支援センター</t>
  </si>
  <si>
    <t>蒲郡市塩津地域包括支援センター</t>
  </si>
  <si>
    <t>犬山南地区高齢者あんしん相談センター</t>
  </si>
  <si>
    <t>羽黒・池野地区高齢者あんしん相談センター</t>
  </si>
  <si>
    <t>楽田地区高齢者あんしん相談センター</t>
  </si>
  <si>
    <t>城東地区高齢者あんしん相談センター</t>
  </si>
  <si>
    <t>犬山北地区高齢者あんしん相談センター</t>
  </si>
  <si>
    <t>常滑市北部地域包括支援センター</t>
  </si>
  <si>
    <t>常滑市南部地域包括支援センター</t>
  </si>
  <si>
    <t>常滑市中部地域包括支援センター</t>
  </si>
  <si>
    <t>江南中部地域包括支援センター</t>
  </si>
  <si>
    <t>江南南部地域包括支援センター</t>
  </si>
  <si>
    <t>江南北部地域包括支援センター</t>
  </si>
  <si>
    <t>小牧地域包括支援センターふれあい</t>
  </si>
  <si>
    <t>篠岡地域包括支援センター小牧苑</t>
  </si>
  <si>
    <t>北里地域包括支援センター　ゆうあい</t>
  </si>
  <si>
    <t>味岡地域包括支援センター　岩崎あいの郷</t>
  </si>
  <si>
    <t>南部地域包括支援センターケアタウン小牧</t>
  </si>
  <si>
    <t>小正・下津地域指定介護予防支援事業所</t>
  </si>
  <si>
    <t>明治・千代田地域指定介護予防支援事業所</t>
  </si>
  <si>
    <t>大里地域指定介護予防支援事業所</t>
  </si>
  <si>
    <t>祖父江地域指定介護予防支援事業所</t>
  </si>
  <si>
    <t>平和地域指定介護予防支援事業所</t>
  </si>
  <si>
    <t>稲沢地域指定介護予防支援事業所</t>
  </si>
  <si>
    <t>新城市地域包括支援センター</t>
  </si>
  <si>
    <t>東海包括支援センター</t>
  </si>
  <si>
    <t>大府包括支援センター</t>
  </si>
  <si>
    <t>知多包括支援センター</t>
  </si>
  <si>
    <t>知立市東部地域包括支援センター</t>
  </si>
  <si>
    <t>知立市西部地域包括支援センター</t>
  </si>
  <si>
    <t>尾張旭市地域包括支援センター</t>
  </si>
  <si>
    <t>高浜市介護予防支援事業所</t>
  </si>
  <si>
    <t>岩倉市地域包括支援センター</t>
  </si>
  <si>
    <t>岩倉東部地域包括支援センター</t>
  </si>
  <si>
    <t>豊明市南部地域包括支援ｾﾝﾀｰ</t>
  </si>
  <si>
    <t>豊明市北部地域包括支援ｾﾝﾀｰ</t>
  </si>
  <si>
    <t>豊明市中部地域包括支援センター</t>
  </si>
  <si>
    <t>日進市東部地域包括支援センター</t>
  </si>
  <si>
    <t>日進市中部地域包括支援センター</t>
  </si>
  <si>
    <t>日進市西部地域包括支援センター</t>
  </si>
  <si>
    <t>社会福祉法人長久手市社会福祉協議会地域包括支援センター</t>
  </si>
  <si>
    <t>東郷町北部地域包括支援センター</t>
  </si>
  <si>
    <t>愛知たいようの杜　地域包括支援センター</t>
  </si>
  <si>
    <t>東郷町南部地域包括支援センター東郷苑</t>
  </si>
  <si>
    <t>豊山町地域包括支援センター</t>
  </si>
  <si>
    <t>扶桑町社会福祉協議会　地域包括支援センター</t>
  </si>
  <si>
    <t>大口町地域包括支援ｾﾝﾀｰ</t>
  </si>
  <si>
    <t>飛島村地域包括支援センター</t>
  </si>
  <si>
    <t>「おおはる」指定介護予防支援事業所</t>
  </si>
  <si>
    <t>蟹江町東地域包括支援センター</t>
  </si>
  <si>
    <t>蟹江町西地域包括支援センター</t>
  </si>
  <si>
    <t>東浦包括支援センター</t>
  </si>
  <si>
    <t>武豊町地域包括支援センター</t>
  </si>
  <si>
    <t>美浜町地域包括支援センタ－</t>
  </si>
  <si>
    <t>南知多町地域包括支援センター</t>
  </si>
  <si>
    <t>阿久比町指定介護予防支援事業所</t>
  </si>
  <si>
    <t>西尾市地域包括支援センター吉良幡豆</t>
  </si>
  <si>
    <t>幸田町中部地域包括支援センター</t>
  </si>
  <si>
    <t>幸田町南部地域包括支援センター</t>
  </si>
  <si>
    <t>幸田町北部地域包括支援センター</t>
  </si>
  <si>
    <t>なかよし地域包括支援センター指定介護予防支援事業所</t>
  </si>
  <si>
    <t>きたよし地域包括支援センター指定介護予防支援事業所</t>
  </si>
  <si>
    <t>おかよし地域包括支援センター　指定介護予防事業所</t>
  </si>
  <si>
    <t>みなよし地域包括支援センター　指定介護予防支援事業所</t>
  </si>
  <si>
    <t>設楽町高齢者相談センター</t>
  </si>
  <si>
    <t>豊根村地域包括支援センター</t>
  </si>
  <si>
    <t>東栄町　地域包括支援センター</t>
  </si>
  <si>
    <t>田原市社協高齢者支援センター</t>
  </si>
  <si>
    <t>あつみの郷高齢者支援センター</t>
  </si>
  <si>
    <t>田原福寿園高齢者支援センター</t>
  </si>
  <si>
    <t>愛西市地域包括支援センター</t>
  </si>
  <si>
    <t>愛西市社協地域包括支援センター</t>
  </si>
  <si>
    <t>佐屋苑地域包括支援センター</t>
  </si>
  <si>
    <t>愛西市社協佐織地域包括支援センター</t>
  </si>
  <si>
    <t>清須市地域包括支援センター</t>
  </si>
  <si>
    <t>北名古屋市西部北地域包括支援センター</t>
  </si>
  <si>
    <t>北名古屋市西部南地域包括支援センター</t>
  </si>
  <si>
    <t>北名古屋市中部地域包括支援センター</t>
  </si>
  <si>
    <t>北名古屋市東部地域包括支援センター</t>
  </si>
  <si>
    <t>弥富市地域包括支援センター</t>
  </si>
  <si>
    <t>あま市社会福祉協議会地域包括支援センター</t>
  </si>
  <si>
    <t>ちくさ病院</t>
  </si>
  <si>
    <t>天野記念クリニック</t>
  </si>
  <si>
    <t>さぶり整形外科</t>
  </si>
  <si>
    <t>白水クリニック</t>
  </si>
  <si>
    <t>クリニックレインボー</t>
  </si>
  <si>
    <t>大塚整形外科</t>
  </si>
  <si>
    <t>みなと診療所</t>
  </si>
  <si>
    <t>東洋病院</t>
  </si>
  <si>
    <t>汐止クリニック</t>
  </si>
  <si>
    <t>川島病院</t>
  </si>
  <si>
    <t>伊藤整形外科</t>
  </si>
  <si>
    <t>太田整形外科</t>
  </si>
  <si>
    <t>孝友クリニック</t>
  </si>
  <si>
    <t>春日井クリニック</t>
  </si>
  <si>
    <t>後藤整形外科</t>
  </si>
  <si>
    <t>なかむら・ファミリークリニック</t>
  </si>
  <si>
    <t>静巌堂医院</t>
  </si>
  <si>
    <t>前後整形外科内科クリニック</t>
  </si>
  <si>
    <t>みずほ調剤センター薬局</t>
  </si>
  <si>
    <t>老人保健施設メディカルホーム大久手</t>
  </si>
  <si>
    <t>国家公務員共済組合連合会東海病院介護老人保健施設ちよだ</t>
  </si>
  <si>
    <t>介護老人保健施設　太陽</t>
  </si>
  <si>
    <t>介護老人保健施設　リハビリパーク千種</t>
  </si>
  <si>
    <t>介護老人保健施設サン・くすのき</t>
  </si>
  <si>
    <t>生協わかばの里　介護老人保健施設</t>
  </si>
  <si>
    <t>医療法人紫陽介護老人保健施設シンセーロ会所</t>
  </si>
  <si>
    <t>生協わかばの里　ユニット型　介護老人保健施設</t>
  </si>
  <si>
    <t>介護老人保健施設　アーチスト</t>
  </si>
  <si>
    <t>介護老人保健施設　リハビリパーク黒川</t>
  </si>
  <si>
    <t>介護老人保健施設メデケアド寿</t>
  </si>
  <si>
    <t>医療法人慈照会老人保健施設ハートフルライフ西城</t>
  </si>
  <si>
    <t>医療法人慈照会介護老人保健施設第二ハートフルライフ西城</t>
  </si>
  <si>
    <t>介護老人保健施設福の里</t>
  </si>
  <si>
    <t>介護老人保健施設白社苑</t>
  </si>
  <si>
    <t>医療法人 藤枝会 介護老人保健施設 第Ⅱ四季の里</t>
  </si>
  <si>
    <t>介護老人保健施設はっ田</t>
  </si>
  <si>
    <t>介護老人保健施設　福の里　花乃邸</t>
  </si>
  <si>
    <t>第Ⅱ四季の里訪問リハビリテーション</t>
  </si>
  <si>
    <t>介護老人保健施設　ジョイフル名駅</t>
  </si>
  <si>
    <t>介護老人保健施設丸の内</t>
  </si>
  <si>
    <t>介護老人保健施設メディケア栄</t>
  </si>
  <si>
    <t>介護老人保健施設セントラーレ</t>
  </si>
  <si>
    <t>老人保健施設ヴィラかわな</t>
  </si>
  <si>
    <t>介護老人保健施設タキガワアリア</t>
  </si>
  <si>
    <t>老人保健施設瑞穂</t>
  </si>
  <si>
    <t>介護老人保健施設　セントラル堀田</t>
  </si>
  <si>
    <t>ユニット型介護老人保健施設　セントラル堀田</t>
  </si>
  <si>
    <t>みなと医療生活協同組合 介護老人保健施設 あつたの森</t>
  </si>
  <si>
    <t>医療法人杏園会介護老人保健施設かなやま</t>
  </si>
  <si>
    <t>医療法人幸会老人保健施設みず里</t>
  </si>
  <si>
    <t>医療法人親和会老人保健施設松和苑</t>
  </si>
  <si>
    <t>老人保健施設ラ・ファミリア</t>
  </si>
  <si>
    <t>医療法人開生会老人保健施設ラベンダー</t>
  </si>
  <si>
    <t>介護老人保健施設　シンセーロ</t>
  </si>
  <si>
    <t>介護老人保健施設　雅</t>
  </si>
  <si>
    <t>介護老人保健施設　千音寺</t>
  </si>
  <si>
    <t>ユニット老健　華</t>
  </si>
  <si>
    <t>医療法人東樹会あずま老人保健施設</t>
  </si>
  <si>
    <t>医療法人偕行会老人保健施設ケア・サポート新茶屋</t>
  </si>
  <si>
    <t>医療法人杏園会老人保健施設あんず</t>
  </si>
  <si>
    <t>老人保健施設みなと</t>
  </si>
  <si>
    <t>老人保健施設かいこう</t>
  </si>
  <si>
    <t>医療法人杏園会　介護老人保健施設トリトン</t>
  </si>
  <si>
    <t>大同老人保健施設</t>
  </si>
  <si>
    <t>老人保健施設　シルピス大磯</t>
  </si>
  <si>
    <t>名南介護老人保健施設かたらいの里</t>
  </si>
  <si>
    <t>医療法人大仁会　介護老人保健施設　アットホーム宮の渡し</t>
  </si>
  <si>
    <t>老健あんき</t>
  </si>
  <si>
    <t>介護老人保健施設　セントラル内田橋</t>
  </si>
  <si>
    <t>医療法人並木会介護老人保健施設メディコ守山</t>
  </si>
  <si>
    <t>老人保健施設ウエルネス守山</t>
  </si>
  <si>
    <t>医療法人博報会介護老人保健施設あまこだ</t>
  </si>
  <si>
    <t>介護老人保健施設ウエルネスきっこ</t>
  </si>
  <si>
    <t>ユニット型介護老人保健施設ウエルネスきっこ</t>
  </si>
  <si>
    <t>介護老人保健施設みどり</t>
  </si>
  <si>
    <t>医療法人清水会ひかり老人保健施設</t>
  </si>
  <si>
    <t>介護老人保健施設フジタ</t>
  </si>
  <si>
    <t>名東老人保健施設</t>
  </si>
  <si>
    <t>医療法人東恵会介護老人保健施設星ヶ丘アメニティクラブ</t>
  </si>
  <si>
    <t>医療法人博報会老人保健施設いのこし</t>
  </si>
  <si>
    <t>介護老人保健施設ひきやま</t>
  </si>
  <si>
    <t>老人保健施設サンタマリア</t>
  </si>
  <si>
    <t>老人保健施設しおがま</t>
  </si>
  <si>
    <t>医療法人並木会介護老人保健施設メディコ平針</t>
  </si>
  <si>
    <t>天白老人保健施設</t>
  </si>
  <si>
    <t>介護老人保健施設リハビリス井の森</t>
  </si>
  <si>
    <t>医療法人さわらび会福祉村老人保健施設ジュゲム</t>
  </si>
  <si>
    <t>光生会介護老人保健施設赤岩荘</t>
  </si>
  <si>
    <t>老人保健施設　明陽苑</t>
  </si>
  <si>
    <t>老人保健施設ベルヴューハイツ</t>
  </si>
  <si>
    <t>老人保健施設豊橋ケアセンター</t>
  </si>
  <si>
    <t>介護老人保健施設みのり</t>
  </si>
  <si>
    <t>老人保健施設尽誠苑</t>
  </si>
  <si>
    <t>医療法人豊岡会三田介護老人保健施設</t>
  </si>
  <si>
    <t>医療法人大朋会岡崎老人保健施設スクエアガーデン</t>
  </si>
  <si>
    <t>老人保健施設羽栗の里</t>
  </si>
  <si>
    <t>医療法人鉄友会老人保健施設さくらの里</t>
  </si>
  <si>
    <t>医療法人鉄友会 介護老人保健施設 さくら大樹</t>
  </si>
  <si>
    <t>医療法人　豊岡会　滝町介護老人保健施設</t>
  </si>
  <si>
    <t>介護老人保健施設ヴィラ葵</t>
  </si>
  <si>
    <t>社会医療法人大雄会老人保健施設アウン</t>
  </si>
  <si>
    <t>医療法人来光会　介護老人保健施設ピエタ</t>
  </si>
  <si>
    <t>老人保健施設やすらぎ</t>
  </si>
  <si>
    <t>医療法人尾張健友会介護老人保健施設ちあき</t>
  </si>
  <si>
    <t>医療法人泰玄会介護老人保健施設みなみ</t>
  </si>
  <si>
    <t>介護老人保健施設　サザン一宮</t>
  </si>
  <si>
    <t>老人保健施設すこやか荘</t>
  </si>
  <si>
    <t>介護老人保健施設ＬＡ・ＬＡ・ＬＡ</t>
  </si>
  <si>
    <t>医療法人宏友会老人保健施設ゆうゆうの里</t>
  </si>
  <si>
    <t>医療法人宏友会　小規模介護老人保健施設　ゆうハウス</t>
  </si>
  <si>
    <t>介護老人保健施設　結生</t>
  </si>
  <si>
    <t>介護老人保健施設LA・LA・LAユニット型</t>
  </si>
  <si>
    <t>老人保健施設パーム春日井</t>
  </si>
  <si>
    <t>医療法人並木会介護老人保健施設メディコ春日井</t>
  </si>
  <si>
    <t>特定医療法人晴和会老人保健施設忘れな草</t>
  </si>
  <si>
    <t>介護老人保健施設グレイスフル春日井</t>
  </si>
  <si>
    <t>介護老人保健施設　エスペラル春日井</t>
  </si>
  <si>
    <t>医療法人昌峰会　エスペラル春日井</t>
  </si>
  <si>
    <t>医療法人聖俊会豊川老人保健施設ケアリゾートオリーブ</t>
  </si>
  <si>
    <t>医療法人啓仁会　介護老人保健施設たんぽぽ</t>
  </si>
  <si>
    <t>老人保健施設第一アメニティつしま</t>
  </si>
  <si>
    <t>老人保健施設六寿苑</t>
  </si>
  <si>
    <t>介護老人保健施設パビリオン</t>
  </si>
  <si>
    <t>ユニット型介護老人保健施設第２六寿苑</t>
  </si>
  <si>
    <t>介護老人保健施設第２六寿苑</t>
  </si>
  <si>
    <t>老人保健施設ひまわり</t>
  </si>
  <si>
    <t>医療法人十喜会老人保健施設向陽</t>
  </si>
  <si>
    <t>介護老人保健施設ハビリス一ツ木</t>
  </si>
  <si>
    <t>医療法人光慈会介護老人保健施設かりや</t>
  </si>
  <si>
    <t>医療法人寿光会　豊田老人保健施設</t>
  </si>
  <si>
    <t>トヨタ自動車健康保険組合老人保健施設ジョイステイ</t>
  </si>
  <si>
    <t>医療法人豊成会老人保健施設ウェルビー</t>
  </si>
  <si>
    <t>医療法人豊和会老人保健施設かずえの郷</t>
  </si>
  <si>
    <t>介護老人保健施設さなげ</t>
  </si>
  <si>
    <t>高岡介護老人保健施設</t>
  </si>
  <si>
    <t>ユニット型介護老人保健施設さなげ</t>
  </si>
  <si>
    <t>安城老人保健施設</t>
  </si>
  <si>
    <t>介護老人保健施設あおみ</t>
  </si>
  <si>
    <t>社会医療法人財団新和会　介護老人保健施設　さとまち</t>
  </si>
  <si>
    <t>社会医療法人財団新和会　介護老人保健施設　ユニットさとまち</t>
  </si>
  <si>
    <t>にしお老人保健施設　彩り</t>
  </si>
  <si>
    <t>米津老人保健施設</t>
  </si>
  <si>
    <t>介護老人保健施設いずみ</t>
  </si>
  <si>
    <t>介護老人保健施設やまお</t>
  </si>
  <si>
    <t>医療法人北辰会老人保健施設みらいあ</t>
  </si>
  <si>
    <t>医療法人幸会介護老人保健施設五井の里</t>
  </si>
  <si>
    <t>老人保健施設フローレンス犬山</t>
  </si>
  <si>
    <t>介護老人保健施設ほほえみ</t>
  </si>
  <si>
    <t>ユニット型　介護老人保健施設ほほえみ</t>
  </si>
  <si>
    <t>医療法人健幸会老人保健施設さざんかの丘</t>
  </si>
  <si>
    <t>介護老人保健施設　はじまり</t>
  </si>
  <si>
    <t>介護老人保健施設フラワーコート江南</t>
  </si>
  <si>
    <t>医療法人泰玄会　泰玄会老人保健施設</t>
  </si>
  <si>
    <t>医療法人双寿会老人保健施設豊寿苑</t>
  </si>
  <si>
    <t>老人保健施設こまきの森</t>
  </si>
  <si>
    <t>医療法人回精会稲沢老人保健施設第１憩の泉</t>
  </si>
  <si>
    <t>医療法人回精会稲沢老人保健施設第２憩の泉</t>
  </si>
  <si>
    <t>介護老人保健施設　ベストライフ祖父江</t>
  </si>
  <si>
    <t>新城介護老人保健施設サマリヤの丘</t>
  </si>
  <si>
    <t>介護老人保健施設東海</t>
  </si>
  <si>
    <t>介護老人保健施設  サザン東海</t>
  </si>
  <si>
    <t>介護老人保健施設ルミナス大府</t>
  </si>
  <si>
    <t>介護老人保健施設　キュア北崎</t>
  </si>
  <si>
    <t>老人保健施設知多苑</t>
  </si>
  <si>
    <t>介護老人保健施設キューオーエル</t>
  </si>
  <si>
    <t>医療法人光慈会　知立老人保健施設</t>
  </si>
  <si>
    <t>医療法人和光会介護老人保健施設清風苑</t>
  </si>
  <si>
    <t>老人保健施設こもれびの里・高浜</t>
  </si>
  <si>
    <t>介護老人保健施設るるどの泉</t>
  </si>
  <si>
    <t>医療法人清水会豊明老人保健施設</t>
  </si>
  <si>
    <t>医療法人清水会豊明第二老人保健施設</t>
  </si>
  <si>
    <t>医療法人財団愛泉会老人保健施設愛泉館</t>
  </si>
  <si>
    <t>医療法人　生寿会　日進老人保健施設</t>
  </si>
  <si>
    <t>医療法人生寿会日進老人保健施設</t>
  </si>
  <si>
    <t>老人保健施設愛泉館</t>
  </si>
  <si>
    <t>介護老人保健施設リハビリス日進</t>
  </si>
  <si>
    <t>老人保健施設和合の里</t>
  </si>
  <si>
    <t>医療法人欅会老人保健施設満天星</t>
  </si>
  <si>
    <t>医療法人知邑舎老人保健施設洋洋園</t>
  </si>
  <si>
    <t>介護老人保健施設るるどの泉北名古屋</t>
  </si>
  <si>
    <t>医療法人真善会老人保健施設ゆとり</t>
  </si>
  <si>
    <t>老人保健施設　さくら荘</t>
  </si>
  <si>
    <t>医療法人藤枝会介護老人保健施設四季の里</t>
  </si>
  <si>
    <t>医療法人宝会老人保健施設七宝園</t>
  </si>
  <si>
    <t>医療法人宝会介護老人保健施設セーヌ蟹江</t>
  </si>
  <si>
    <t>介護老人保健施設ヴィラとびしま</t>
  </si>
  <si>
    <t>介護老人保健施設かにえ</t>
  </si>
  <si>
    <t>介護老人保健施設メディコ阿久比</t>
  </si>
  <si>
    <t>老人保健施設サンバーデン</t>
  </si>
  <si>
    <t>社会福祉法人愛光園老人保健施設相生</t>
  </si>
  <si>
    <t>介護老人保健施設 榊原</t>
  </si>
  <si>
    <t>介護老人保健施設高須ケアガーデン</t>
  </si>
  <si>
    <t>介護老人保健施設らくらく一色</t>
  </si>
  <si>
    <t>医療法人寿光会三好老人保健施設</t>
  </si>
  <si>
    <t>介護老人保健施設フジオカ</t>
  </si>
  <si>
    <t>介護老人保健施設豊根ケアセンター</t>
  </si>
  <si>
    <t>介護老人保健施設  鳳来ケアセンター</t>
  </si>
  <si>
    <t>介護老人保健施設　おとわの杜</t>
  </si>
  <si>
    <t>ＪＡ愛知厚生連あつみの郷介護老人保健施設</t>
  </si>
  <si>
    <t>介護老人保健施設伊良湖ケアセンター</t>
  </si>
  <si>
    <t>介護老人保健施設ハレルヤ園</t>
  </si>
  <si>
    <t>介護老人保健施設　ぺジーブル弥富</t>
  </si>
  <si>
    <t>介護老人保健施設　葵の園・長久手</t>
  </si>
  <si>
    <t>介護老人保健施設　葵の園・長久手　ユニット型</t>
  </si>
  <si>
    <t>名古屋市千種区訪問看護ステーション</t>
  </si>
  <si>
    <t>訪問看護ステーションちよだ</t>
  </si>
  <si>
    <t>訪問看護ステーション「トント」</t>
  </si>
  <si>
    <t>てっく訪問看護ステーション</t>
  </si>
  <si>
    <t>訪問看護ステーション太陽・千種</t>
  </si>
  <si>
    <t>訪問看護ステーションにじ</t>
  </si>
  <si>
    <t>訪問看護ステーション　デューン名古屋</t>
  </si>
  <si>
    <t>ナースケア　アイリスちくさ内山</t>
  </si>
  <si>
    <t>エム・ケア訪問看護ステーション</t>
  </si>
  <si>
    <t>ぬくケア覚王山訪問看護</t>
  </si>
  <si>
    <t>訪問看護ステーションあんじゅ</t>
  </si>
  <si>
    <t>ＫＳＫ看護ステーション</t>
  </si>
  <si>
    <t>訪問看護ステーション　りぽっけ</t>
  </si>
  <si>
    <t>訪問看護ステーションみるもあ</t>
  </si>
  <si>
    <t>ＳＯＭＰＯケア　名古屋　訪問看護</t>
  </si>
  <si>
    <t>ケアーズふくろう訪問看護サービス</t>
  </si>
  <si>
    <t>めぐらす訪問看護内山</t>
  </si>
  <si>
    <t>ぬくケアちくさ訪問看護</t>
  </si>
  <si>
    <t>訪問看護ステーションまはろ</t>
  </si>
  <si>
    <t>くらしケア名古屋訪問看護ステーション</t>
  </si>
  <si>
    <t>Ｆｏｏｔａｇｅ訪問看護ステーション　千種</t>
  </si>
  <si>
    <t>ナースセンター千種</t>
  </si>
  <si>
    <t>ソフィアメディ訪問看護ステーション千種</t>
  </si>
  <si>
    <t>訪問看護ステーションＨＯＰＥ</t>
  </si>
  <si>
    <t>訪問看護ステーション　夢眠ちくさこうえん</t>
  </si>
  <si>
    <t>訪問看護ステーション　夢眠いまいけ</t>
  </si>
  <si>
    <t>みんなのかかりつけ訪問看護ステーション千種</t>
  </si>
  <si>
    <t>ナースコール千種</t>
  </si>
  <si>
    <t>ちくさ病院訪問看護ステーション</t>
  </si>
  <si>
    <t>訪問看護ステーションえびす</t>
  </si>
  <si>
    <t>訪問看護ステーション　ガジュマル</t>
  </si>
  <si>
    <t>訪問看護　リンク</t>
  </si>
  <si>
    <t>ハピネス訪問看護ステーション</t>
  </si>
  <si>
    <t>ここさぽ</t>
  </si>
  <si>
    <t>Ｙくまーず訪問看護ステーション</t>
  </si>
  <si>
    <t>訪問看護はなのき　春岡</t>
  </si>
  <si>
    <t>クリーンハート訪問看護ステーション千種</t>
  </si>
  <si>
    <t>ケアプラス　ナースステーション今池</t>
  </si>
  <si>
    <t>ジュニパー訪問看護ステーション</t>
  </si>
  <si>
    <t>訪問看護ステーション　Ｓｏｃｉａｌ　Ｇｏｏｄ　Ｃａｒｅ</t>
  </si>
  <si>
    <t>訪問看護ステーションｆａｍｉｌｉａｒ</t>
  </si>
  <si>
    <t>ファンファーレ訪問看護</t>
  </si>
  <si>
    <t>訪問看護ステーション　憩</t>
  </si>
  <si>
    <t>訪問看護ステーションどれみ</t>
  </si>
  <si>
    <t>ナーシングサポート</t>
  </si>
  <si>
    <t>のり華訪問看護ステーション</t>
  </si>
  <si>
    <t>エム訪問看護ステーション</t>
  </si>
  <si>
    <t>ナースコール徳川</t>
  </si>
  <si>
    <t>ほまれ訪問看護</t>
  </si>
  <si>
    <t>エレ訪問看護リハビリステーション</t>
  </si>
  <si>
    <t>訪問看護ステーションよいかん名古屋東</t>
  </si>
  <si>
    <t>スギ訪問看護ステーション清水口</t>
  </si>
  <si>
    <t>訪問看護ステーション　あおい名古屋</t>
  </si>
  <si>
    <t>ＬＥ　在宅・施設　訪問看護リハビリステーション　千種本店</t>
  </si>
  <si>
    <t>ジャスト訪問看護ステーション出来町</t>
  </si>
  <si>
    <t>ハイメディック訪問看護ステーション名古屋</t>
  </si>
  <si>
    <t>ＳＯＭＰＯケア　徳川園　訪問看護</t>
  </si>
  <si>
    <t>訪問看護ステーション医ごころ　千種</t>
  </si>
  <si>
    <t>訪問看護ステーションＬｉｇｈｔ東区</t>
  </si>
  <si>
    <t>訪問看護ステーション希望</t>
  </si>
  <si>
    <t>愛生訪問看護ステーション</t>
  </si>
  <si>
    <t>北医療生協訪問看護ステーション</t>
  </si>
  <si>
    <t>名古屋市北区訪問看護ステーション</t>
  </si>
  <si>
    <t>セコム名古屋北訪問看護ステーション</t>
  </si>
  <si>
    <t>訪問看護ステーションぽっかぽか</t>
  </si>
  <si>
    <t>訪問看護ステーション　百ねん庵</t>
  </si>
  <si>
    <t>訪問看護サービスひだまり</t>
  </si>
  <si>
    <t>訪問看護ステーションほたるきた</t>
  </si>
  <si>
    <t>ときわメディカルサービス</t>
  </si>
  <si>
    <t>訪問看護ステーション　エーデルワイス</t>
  </si>
  <si>
    <t>つばさ訪問看護ステーション</t>
  </si>
  <si>
    <t>ぬくケア名北訪問看護</t>
  </si>
  <si>
    <t>快適ライフ　訪問看護ステーション</t>
  </si>
  <si>
    <t>リリー訪問看護ステーション</t>
  </si>
  <si>
    <t>やさしい手訪問看護かえりえ楠事業所</t>
  </si>
  <si>
    <t>訪問看護ステーション・リハビリテーションしあわせ</t>
  </si>
  <si>
    <t>愛生訪問看護ステーション平安通</t>
  </si>
  <si>
    <t>訪問看護ステーション　ボギー　黒川</t>
  </si>
  <si>
    <t>訪問看護ステーション　和ごころ</t>
  </si>
  <si>
    <t>訪問看護ステーション　かみひこうき</t>
  </si>
  <si>
    <t>ノア訪問看護リハビリステーション</t>
  </si>
  <si>
    <t>訪問看護ステーションななみ</t>
  </si>
  <si>
    <t>ナースコール北</t>
  </si>
  <si>
    <t>ナースコール志賀</t>
  </si>
  <si>
    <t>ソフィアメディ訪問看護ステーション名北</t>
  </si>
  <si>
    <t>訪問看護スマイルナーシング名城</t>
  </si>
  <si>
    <t>ナースステーション　ＵＬＵ</t>
  </si>
  <si>
    <t>Ｆｏｏｔａｇｅ訪問看護ステーション名城公園</t>
  </si>
  <si>
    <t>みんなのかかりつけ訪問看護ステーション黒川</t>
  </si>
  <si>
    <t>縁訪問看護ステーション</t>
  </si>
  <si>
    <t>ＳＯＭＰＯケア　名北　訪問看護</t>
  </si>
  <si>
    <t>医心館　訪問看護ステーション　大曽根</t>
  </si>
  <si>
    <t>訪問看護ステーション　ひだまりの郷なごや北</t>
  </si>
  <si>
    <t>訪問看護ステーション　こころ</t>
  </si>
  <si>
    <t>訪問看護　天使の羽</t>
  </si>
  <si>
    <t>ヤシの木訪問看護</t>
  </si>
  <si>
    <t>訪問看護ステーションリボーン名古屋</t>
  </si>
  <si>
    <t>プレシア訪問看護ステーション北</t>
  </si>
  <si>
    <t>訪問看護ステーションかりん</t>
  </si>
  <si>
    <t>ナースステーション　笑和北</t>
  </si>
  <si>
    <t>りの訪問看護ステーション</t>
  </si>
  <si>
    <t>訪問看護ステーション　くすのき</t>
  </si>
  <si>
    <t>緑の家　訪問看護ステーション　上飯田</t>
  </si>
  <si>
    <t>ケニー訪問看護ステーション</t>
  </si>
  <si>
    <t>カピリナ訪問看護ステーション</t>
  </si>
  <si>
    <t>はないろ訪問看護ステーション</t>
  </si>
  <si>
    <t>あいあい看護</t>
  </si>
  <si>
    <t>訪問看護ステーション　りぽっけ名北</t>
  </si>
  <si>
    <t>訪問看護ステーション　千</t>
  </si>
  <si>
    <t>訪問看護ステーションなないろ</t>
  </si>
  <si>
    <t>てらす訪問看護ステーション</t>
  </si>
  <si>
    <t>訪問看護ステーション３４５名古屋北</t>
  </si>
  <si>
    <t>名古屋市西区訪問看護ステーション</t>
  </si>
  <si>
    <t>訪問看護ステーションまるはち</t>
  </si>
  <si>
    <t>訪問看護ステーション　あじさい</t>
  </si>
  <si>
    <t>訪問看護ステーション　ひかり</t>
  </si>
  <si>
    <t>セントケア訪問看護ステーション栄生</t>
  </si>
  <si>
    <t>訪問看護マザーズ</t>
  </si>
  <si>
    <t>カルミア訪問看護事業所</t>
  </si>
  <si>
    <t>訪問看護ステーション　まぁとと城西</t>
  </si>
  <si>
    <t>名古屋リハビリ訪問看護センター　菊井</t>
  </si>
  <si>
    <t>訪問看護ステーション　よつ葉　北</t>
  </si>
  <si>
    <t>訪問看護ステーションハートリンク</t>
  </si>
  <si>
    <t>訪問看護ステーション　花の木</t>
  </si>
  <si>
    <t>訪問看護ステーション浄心</t>
  </si>
  <si>
    <t>みんなのかかりつけ訪問看護ステーション名北</t>
  </si>
  <si>
    <t>ぬくケア名西訪問看護</t>
  </si>
  <si>
    <t>訪問看護ステーションみらいふ</t>
  </si>
  <si>
    <t>ソフィアメディ訪問看護ステーション名西</t>
  </si>
  <si>
    <t>あいりす訪問看護ステーション</t>
  </si>
  <si>
    <t>キョーワ訪問看護リハビリステーション寄り添い屋名西店</t>
  </si>
  <si>
    <t>めいゆ～る</t>
  </si>
  <si>
    <t>パプリカこころの訪問看護ステーション名駅さこう</t>
  </si>
  <si>
    <t>訪問看護ステーション　さくらそう</t>
  </si>
  <si>
    <t>サンライトガーデン枇杷島　ナース</t>
  </si>
  <si>
    <t>訪問看護ステーション　たけのこ</t>
  </si>
  <si>
    <t>訪問看護ステーション　オルビア</t>
  </si>
  <si>
    <t>訪問看護ステーションれんげ</t>
  </si>
  <si>
    <t>パッチ訪問看護ステーション</t>
  </si>
  <si>
    <t>訪問看護ステーション煌煌名古屋</t>
  </si>
  <si>
    <t>ＨＩＭＡＲＩ訪問看護ステーション</t>
  </si>
  <si>
    <t>訪問看護ステーションふじやま</t>
  </si>
  <si>
    <t>りんくる訪問看護ステーション</t>
  </si>
  <si>
    <t>緑の家　訪問看護ステーション　名西</t>
  </si>
  <si>
    <t>みたま訪問看護</t>
  </si>
  <si>
    <t>バスケット訪問看護ステーション</t>
  </si>
  <si>
    <t>万年青訪問看護ステーション</t>
  </si>
  <si>
    <t>ナースケアハース名古屋西</t>
  </si>
  <si>
    <t>訪問看護ステーション　テラス</t>
  </si>
  <si>
    <t>訪問看護ステーション　みらくる</t>
  </si>
  <si>
    <t>珪山会大門訪問看護ステーション</t>
  </si>
  <si>
    <t>名古屋市中村区訪問看護ステーション</t>
  </si>
  <si>
    <t>ますこ訪問看護ステーション</t>
  </si>
  <si>
    <t>訪問看護ステーションじょうさい</t>
  </si>
  <si>
    <t>ひなた訪問看護ステーション</t>
  </si>
  <si>
    <t>訪問看護ステーションこあ</t>
  </si>
  <si>
    <t>訪問看護ステーションこころ</t>
  </si>
  <si>
    <t>訪問看護ステーション　まつよし</t>
  </si>
  <si>
    <t>医心館　訪問看護ステーション　本陣</t>
  </si>
  <si>
    <t>訪問看護ステーション　愛燦々</t>
  </si>
  <si>
    <t>ナースステーションプラス</t>
  </si>
  <si>
    <t>なんよう訪問看護リハビリステーション中村</t>
  </si>
  <si>
    <t>おだいじに訪問看護リハビリステーション中村</t>
  </si>
  <si>
    <t>訪問看護ステーションデューン中村</t>
  </si>
  <si>
    <t>ぬくケア八田訪問看護</t>
  </si>
  <si>
    <t>訪問看護ステーション絆</t>
  </si>
  <si>
    <t>パインスマイル訪問看護ステーション</t>
  </si>
  <si>
    <t>訪問看護ステーション　クオーレ</t>
  </si>
  <si>
    <t>ライフ訪問看護ステーション</t>
  </si>
  <si>
    <t>訪問看護ステーションけあびーんず</t>
  </si>
  <si>
    <t>クリスタ訪問看護ステーション</t>
  </si>
  <si>
    <t>訪問看護オフィスあいり</t>
  </si>
  <si>
    <t>丸八訪問看護ステーション千成</t>
  </si>
  <si>
    <t>訪問看護ステーションさつき</t>
  </si>
  <si>
    <t>訪問看護ステーションＡＭＯ</t>
  </si>
  <si>
    <t>訪問看護ステーショントマト</t>
  </si>
  <si>
    <t>アークエンジェルズ</t>
  </si>
  <si>
    <t>ハンズ訪問看護ステーション</t>
  </si>
  <si>
    <t>訪問看護ステーションＩＲＯＨＡＮＡ　名古屋</t>
  </si>
  <si>
    <t>名駅南訪問看護ステーション</t>
  </si>
  <si>
    <t>訪問看護リハビリ　Ｕｃｈａｒｍ</t>
  </si>
  <si>
    <t>ＯＮＥ　ＰＩＥＣＥ　訪問看護ステーション</t>
  </si>
  <si>
    <t>訪問看護ステーション　ラシカル</t>
  </si>
  <si>
    <t>訪問看護ステーション虹色こころ</t>
  </si>
  <si>
    <t>訪問看護ステーション　シュシュ</t>
  </si>
  <si>
    <t>あるか訪問看護ステーション　なかむら</t>
  </si>
  <si>
    <t>訪問看護のぞみ栄生</t>
  </si>
  <si>
    <t>訪問看護ステーション和快</t>
  </si>
  <si>
    <t>訪問看護ステーション　福の里　花乃邸</t>
  </si>
  <si>
    <t>訪問看護ステーション千人力</t>
  </si>
  <si>
    <t>訪問看護ステーション　ワンダーケア中村</t>
  </si>
  <si>
    <t>訪問看護ステーション　シュシュ岩塚</t>
  </si>
  <si>
    <t>訪問看護ステーションリライト名古屋</t>
  </si>
  <si>
    <t>名古屋市中・東訪問看護ステーション</t>
  </si>
  <si>
    <t>訪問看護ステーションほたる</t>
  </si>
  <si>
    <t>エデン訪問看護ステーション</t>
  </si>
  <si>
    <t>訪問看護ステーションすみれ</t>
  </si>
  <si>
    <t>訪問看護ステーション　アプリア</t>
  </si>
  <si>
    <t>みんなのかかりつけ訪問看護ステーション名古屋</t>
  </si>
  <si>
    <t>テンハート訪問看護ステーション</t>
  </si>
  <si>
    <t>訪問看護ステーション　すずらん</t>
  </si>
  <si>
    <t>チームミューズ</t>
  </si>
  <si>
    <t>看護クラーク新栄</t>
  </si>
  <si>
    <t>訪問看護ステーション　ハートフル</t>
  </si>
  <si>
    <t>泉訪問看護ステーション</t>
  </si>
  <si>
    <t>訪問看護ステーション　カルムつるまい</t>
  </si>
  <si>
    <t>ＺＯＮＮＥ</t>
  </si>
  <si>
    <t>訪問看護ステーションＬｉｇｈｔ</t>
  </si>
  <si>
    <t>アムールナースステーション</t>
  </si>
  <si>
    <t>キャリー訪問看護ステーション</t>
  </si>
  <si>
    <t>愛と感謝の訪問看護リハビリステーションなごや</t>
  </si>
  <si>
    <t>ナースコール金山</t>
  </si>
  <si>
    <t>アエタライーネ訪問看護ステーション</t>
  </si>
  <si>
    <t>おうちの里</t>
  </si>
  <si>
    <t>学研ココファン・ナーシング名古屋</t>
  </si>
  <si>
    <t>訪問看護ステーション　花結</t>
  </si>
  <si>
    <t>かわな訪問看護ステーション</t>
  </si>
  <si>
    <t>名古屋市昭和・瑞穂訪問看護ステーション</t>
  </si>
  <si>
    <t>訪問看護ステーションゆめの葉</t>
  </si>
  <si>
    <t>あゆみ訪問看護ステーション</t>
  </si>
  <si>
    <t>訪問看護ステーション　スマイル</t>
  </si>
  <si>
    <t>いりなか訪問看護ステーション</t>
  </si>
  <si>
    <t>ＬＥＡＦ訪問看護ステーション</t>
  </si>
  <si>
    <t>訪問看護ステーション　心和</t>
  </si>
  <si>
    <t>訪問看護ステーション　ＧＡＲＯ　鶴舞</t>
  </si>
  <si>
    <t>訪問看護ステーション　エヴリ</t>
  </si>
  <si>
    <t>みんなのかかりつけ訪問看護ステーション昭和</t>
  </si>
  <si>
    <t>訪問看護ステーションらしさ</t>
  </si>
  <si>
    <t>訪問看護ステーションちいず</t>
  </si>
  <si>
    <t>ひまわり訪問看護リハビリステーション昭和</t>
  </si>
  <si>
    <t>聖霊病院訪問看護ステーション</t>
  </si>
  <si>
    <t>訪問看護ステーション　しあわせ　ぷらす</t>
  </si>
  <si>
    <t>みゆき訪問看護ステーション</t>
  </si>
  <si>
    <t>訪問看護ステーションベルデ桜山</t>
  </si>
  <si>
    <t>セントケア訪問看護ステーション御器所</t>
  </si>
  <si>
    <t>訪問看護ステーション　ＭＷｅｌｌ</t>
  </si>
  <si>
    <t>さくら訪問看護ステーション</t>
  </si>
  <si>
    <t>医心館　訪問看護ステーション　八事南山</t>
  </si>
  <si>
    <t>訪問看護ステーション　ロイスプラス</t>
  </si>
  <si>
    <t>訪問看護ステーション　トータルケア名古屋白金</t>
  </si>
  <si>
    <t>クラシアス訪問看護ステーション</t>
  </si>
  <si>
    <t>ともに未来を描ける訪問看護ステーション　ミライエ</t>
  </si>
  <si>
    <t>キョーワ訪問看護リハビリステーション寄り添い屋御器所店</t>
  </si>
  <si>
    <t>訪問看護　ｔｏｎａｒｉ</t>
  </si>
  <si>
    <t>訪問看護ステーション　からん</t>
  </si>
  <si>
    <t>サンウェルズ桜山訪問看護ステーション</t>
  </si>
  <si>
    <t>ライフアップ訪問看護ステーション御器所</t>
  </si>
  <si>
    <t>訪問看護ステーション　りめいく</t>
  </si>
  <si>
    <t>ピース訪問看護ステーション瑞穂</t>
  </si>
  <si>
    <t>ライフアップ訪問看護ステーション陽明</t>
  </si>
  <si>
    <t>訪問看護ステーション　空</t>
  </si>
  <si>
    <t>訪問看護ステーション　みふれ</t>
  </si>
  <si>
    <t>訪問看護ステーションあすか</t>
  </si>
  <si>
    <t>訪問看護ステーションＨＡＲＵ　ＮＯ　ＣＬＯＶＥＲ</t>
  </si>
  <si>
    <t>訪問看護ステーション　つむぎ</t>
  </si>
  <si>
    <t>愛知訪問看護ステーション</t>
  </si>
  <si>
    <t>サンライトガーデン瑞穂　ナース</t>
  </si>
  <si>
    <t>ソフィアメディ訪問看護ステーション瑞穂</t>
  </si>
  <si>
    <t>キョーワ訪問看護リハビリステーション寄り添い屋瑞穂店</t>
  </si>
  <si>
    <t>訪問看護のぞみ瑞穂汐路</t>
  </si>
  <si>
    <t>サンライトガーデン堀田　ナース</t>
  </si>
  <si>
    <t>Ｆｏｏｔａｇｅ訪問看護ステーション　瑞穂</t>
  </si>
  <si>
    <t>かえる訪問看護ステーション</t>
  </si>
  <si>
    <t>訪問看護イデア</t>
  </si>
  <si>
    <t>訪問看護ステーション　スイートピー</t>
  </si>
  <si>
    <t>訪問看護・リハビリステーション「リハス」名古屋瑞穂</t>
  </si>
  <si>
    <t>訪問看護ステーションかなエール</t>
  </si>
  <si>
    <t>みずき訪問看護ステーション</t>
  </si>
  <si>
    <t>レガーレ訪問看護ステーション</t>
  </si>
  <si>
    <t>プレシア訪問看護ステーション瑞穂</t>
  </si>
  <si>
    <t>みんなのかかりつけ訪問看護ステーション瑞穂</t>
  </si>
  <si>
    <t>ハピナス訪問看護ステーション</t>
  </si>
  <si>
    <t>訪問看護ステーションあゝす</t>
  </si>
  <si>
    <t>訪問看護ステーションユリシス</t>
  </si>
  <si>
    <t>訪問看護のぞみ山崎川</t>
  </si>
  <si>
    <t>訪問看護ステーション　心咲</t>
  </si>
  <si>
    <t>アウラ訪問看護リハビリステーション</t>
  </si>
  <si>
    <t>みなと医療生活協同組合訪問看護ステーションレインボー</t>
  </si>
  <si>
    <t>訪問看護ステーションデューン熱田</t>
  </si>
  <si>
    <t>はる訪問看護リハビリステーション</t>
  </si>
  <si>
    <t>まごころの杜訪問看護ステーション</t>
  </si>
  <si>
    <t>にじのさと訪問看護ステーション神宮前</t>
  </si>
  <si>
    <t>訪問看護リハビリほっとステーション</t>
  </si>
  <si>
    <t>訪問看護ステーションたると</t>
  </si>
  <si>
    <t>訪問看護ステーションかなえる</t>
  </si>
  <si>
    <t>あつたしろとり訪問看護ステーション</t>
  </si>
  <si>
    <t>セノーテ訪問看護名古屋ステーション</t>
  </si>
  <si>
    <t>サンライトガーデン熱田　ナース</t>
  </si>
  <si>
    <t>サンウェルズ熱田訪問看護ステーション</t>
  </si>
  <si>
    <t>訪問看護ケアさてと</t>
  </si>
  <si>
    <t>ＳＯＭＰＯケア　白鳥南　訪問看護</t>
  </si>
  <si>
    <t>訪問看護ぼちぼち</t>
  </si>
  <si>
    <t>訪問看護フリーク</t>
  </si>
  <si>
    <t>名古屋市中川区訪問看護ステーション</t>
  </si>
  <si>
    <t>訪問看護ステーションまつかげ</t>
  </si>
  <si>
    <t>訪問看護ステーションきょうりつ</t>
  </si>
  <si>
    <t>グリーナリー訪問看護ステーション</t>
  </si>
  <si>
    <t>訪問看護ステーションもらいぼし吉津</t>
  </si>
  <si>
    <t>オリーブ訪問看護ステーション</t>
  </si>
  <si>
    <t>ピース訪問看護ステーション</t>
  </si>
  <si>
    <t>株式会社親孝行　訪問看護事業部</t>
  </si>
  <si>
    <t>訪問看護ステーション　さくら</t>
  </si>
  <si>
    <t>プラーナ昭和橋訪問看護ステーション</t>
  </si>
  <si>
    <t>リハプロ訪問看護ステーション・名古屋</t>
  </si>
  <si>
    <t>訪問看護ステーション太陽</t>
  </si>
  <si>
    <t>訪問看護ステーション　リィヴァル</t>
  </si>
  <si>
    <t>訪問看護キープオン中川</t>
  </si>
  <si>
    <t>マリアーナ訪問看護ステーション</t>
  </si>
  <si>
    <t>プラーナ一色訪問看護ステーション</t>
  </si>
  <si>
    <t>訪問看護ステーション　エルージュ</t>
  </si>
  <si>
    <t>グリーン訪問看護けろっと</t>
  </si>
  <si>
    <t>美づきナースステーション</t>
  </si>
  <si>
    <t>訪問看護ステーション　ネクストホープ</t>
  </si>
  <si>
    <t>みんなのかかりつけ訪問看護ステーション高畑</t>
  </si>
  <si>
    <t>スマイルナーシング中川</t>
  </si>
  <si>
    <t>訪問看護ステーションよつば</t>
  </si>
  <si>
    <t>くらしの看護</t>
  </si>
  <si>
    <t>キョーワ訪問看護リハビリステーション寄り添い屋中川店</t>
  </si>
  <si>
    <t>ライフアップ訪問看護ステーション山王</t>
  </si>
  <si>
    <t>スギ訪問看護ステーション野立橋</t>
  </si>
  <si>
    <t>訪問看護リハビリステーションはぁちゃん中川</t>
  </si>
  <si>
    <t>かのん訪問看護リハビリステーション</t>
  </si>
  <si>
    <t>マスト訪問看護ステーション</t>
  </si>
  <si>
    <t>なないろ訪問看護ステーション</t>
  </si>
  <si>
    <t>プラーナ中島新町訪問看護ステーション</t>
  </si>
  <si>
    <t>訪問看護ステーション　まゆみ</t>
  </si>
  <si>
    <t>訪問看護ステーション晴れやかな空</t>
  </si>
  <si>
    <t>訪問看護ステーション和来　なかがわ</t>
  </si>
  <si>
    <t>訪問看護　千　下之一色</t>
  </si>
  <si>
    <t>フレンズ訪問看護ステーション</t>
  </si>
  <si>
    <t>ハートサポート・ソイフル</t>
  </si>
  <si>
    <t>Ｆｉｔ－Ｌｉｆｅ訪問看護ステーション</t>
  </si>
  <si>
    <t>すずの木</t>
  </si>
  <si>
    <t>訪問看護ステーションりんぐ</t>
  </si>
  <si>
    <t>訪問看護イーズ</t>
  </si>
  <si>
    <t>訪問看護ステーション　メディコカノン</t>
  </si>
  <si>
    <t>名古屋ライフ訪問看護ステーション</t>
  </si>
  <si>
    <t>ナースステーションＨａｌｅ中川</t>
  </si>
  <si>
    <t>訪問看護ステーションユニクロス</t>
  </si>
  <si>
    <t>ナースステーションこはる</t>
  </si>
  <si>
    <t>名古屋市港・熱田訪問看護ステーション</t>
  </si>
  <si>
    <t>訪問看護ステーション小碓</t>
  </si>
  <si>
    <t>訪問看護・リハビリステーションＡＩ－Ｒ</t>
  </si>
  <si>
    <t>訪問看護ステーション　ボギー港</t>
  </si>
  <si>
    <t>ぬくケア名港訪問看護</t>
  </si>
  <si>
    <t>訪問看護ステーション　トラストケア港</t>
  </si>
  <si>
    <t>こはる訪問看護ステーション</t>
  </si>
  <si>
    <t>訪問看護ステーション　アイリスみなと</t>
  </si>
  <si>
    <t>訪問看護ステーション　ゆうおん</t>
  </si>
  <si>
    <t>スマイルケア訪問看護ステーション</t>
  </si>
  <si>
    <t>訪問看護ステーションまたはり</t>
  </si>
  <si>
    <t>アクア港訪問看護</t>
  </si>
  <si>
    <t>キョーワ訪問看護リハビリステーション寄り添い屋名南店</t>
  </si>
  <si>
    <t>Ｌｉｎｏステーション</t>
  </si>
  <si>
    <t>訪問看護ステーション南陽</t>
  </si>
  <si>
    <t>パプリカこころの訪問看護ステーション名古屋港</t>
  </si>
  <si>
    <t>グレース訪問看護ステーション</t>
  </si>
  <si>
    <t>セントケア訪問看護ステーション港</t>
  </si>
  <si>
    <t>訪問看護ステーション　ほまれ</t>
  </si>
  <si>
    <t>マイホーム訪問看護ステーション</t>
  </si>
  <si>
    <t>プレシア訪問看護ステーション港</t>
  </si>
  <si>
    <t>ア・レーズナースステーション</t>
  </si>
  <si>
    <t>ホワイトケアスマイル訪問看護ステーション</t>
  </si>
  <si>
    <t>訪問看護ステーションさくら</t>
  </si>
  <si>
    <t>名古屋市南区訪問看護ステーション</t>
  </si>
  <si>
    <t>南医療生活協同組合　訪問看護ステーションみなみ</t>
  </si>
  <si>
    <t>医療法人名南会名南訪問看護ステーションきずな</t>
  </si>
  <si>
    <t>大同訪問看護ステーション</t>
  </si>
  <si>
    <t>ナースステーション　一休</t>
  </si>
  <si>
    <t>訪問看護ステーションさんとぴあ</t>
  </si>
  <si>
    <t>訪問看護ステーションこもれび</t>
  </si>
  <si>
    <t>こころの訪問看護ステーション</t>
  </si>
  <si>
    <t>訪問看護ステーション　グレースケア</t>
  </si>
  <si>
    <t>笠てる訪問看護ステーション</t>
  </si>
  <si>
    <t>訪問看護ミライプロジェクト</t>
  </si>
  <si>
    <t>訪問看護ステーションあかり</t>
  </si>
  <si>
    <t>ナースステーション　笑和みなみ</t>
  </si>
  <si>
    <t>訪問看護ステーションいんはぴ</t>
  </si>
  <si>
    <t>訪問看護ステーション燕子花</t>
  </si>
  <si>
    <t>こども訪問看護ステーションてとめと</t>
  </si>
  <si>
    <t>訪問看護ステーション　ＮＲ</t>
  </si>
  <si>
    <t>ナースコール南</t>
  </si>
  <si>
    <t>ナースステーション　Ａｌｂｅｒｏ</t>
  </si>
  <si>
    <t>訪問看護ステーションＯＨＡＮＡ</t>
  </si>
  <si>
    <t>訪問看護ステーションかえで　名古屋</t>
  </si>
  <si>
    <t>内田橋訪問看護ステーション</t>
  </si>
  <si>
    <t>訪問看護ステーション笑みる</t>
  </si>
  <si>
    <t>訪問看護ステーション　ここのあ</t>
  </si>
  <si>
    <t>ＳＯＭＰＯケア　名古屋さくら台　訪問看護</t>
  </si>
  <si>
    <t>ａｒｉｇａｔｏ　訪問看護ステーションありがとう</t>
  </si>
  <si>
    <t>ＯＦＡ訪問看護</t>
  </si>
  <si>
    <t>訪問看護ステーションまさ</t>
  </si>
  <si>
    <t>訪問看護ステーション　空＆海新瑞橋</t>
  </si>
  <si>
    <t>訪問看護事業所ダニエル</t>
  </si>
  <si>
    <t>名古屋市守山区訪問看護ステーション</t>
  </si>
  <si>
    <t>訪問看護ステーション紙ふうせん</t>
  </si>
  <si>
    <t>訪問看護ステーション　サーラ</t>
  </si>
  <si>
    <t>訪問看護キープオン守山</t>
  </si>
  <si>
    <t>れんげ 訪問看護ステーション</t>
  </si>
  <si>
    <t>愛知さわやかケアセンター</t>
  </si>
  <si>
    <t>中部メディカル　訪問看護ステーション</t>
  </si>
  <si>
    <t>訪問看護ステーション　家暖　守山</t>
  </si>
  <si>
    <t>訪問看護ココロ</t>
  </si>
  <si>
    <t>ひょうたん山訪問看護ステーション</t>
  </si>
  <si>
    <t>訪問看護ステーションまごころ</t>
  </si>
  <si>
    <t>ナースステーション夢紬</t>
  </si>
  <si>
    <t>訪問看護ステーションすずらん</t>
  </si>
  <si>
    <t>すこやか訪問看護ステーション</t>
  </si>
  <si>
    <t>訪問看護かえりえ小幡</t>
  </si>
  <si>
    <t>訪問看護ステーションあんめ</t>
  </si>
  <si>
    <t>訪問看護アモーレ・ラボ</t>
  </si>
  <si>
    <t>訪問看護ステーションあおい</t>
  </si>
  <si>
    <t>愛の里名古屋東　訪問看護ステーション</t>
  </si>
  <si>
    <t>訪問看護ステーション心結</t>
  </si>
  <si>
    <t>訪問看護ステーションあやめ名古屋守山</t>
  </si>
  <si>
    <t>独立行政法人国立病院機構東尾張病院　訪問看護ステーションまめなし</t>
  </si>
  <si>
    <t>Ｆｏｏｔａｇｅ訪問看護ステーション　守山</t>
  </si>
  <si>
    <t>ゆうあいライフ訪問看護ステーション</t>
  </si>
  <si>
    <t>訪問看護ステーション　ナーシア</t>
  </si>
  <si>
    <t>訪問看護　人と季</t>
  </si>
  <si>
    <t>リハビリフィットネス訪問看護ステーション守山</t>
  </si>
  <si>
    <t>訪問看護ステーション　たいむ</t>
  </si>
  <si>
    <t>訪問看護つぼみ</t>
  </si>
  <si>
    <t>訪問看護のぞみ守山</t>
  </si>
  <si>
    <t>ひまわり訪問看護リハビリステーション守山</t>
  </si>
  <si>
    <t>訪問看護ステーション恵</t>
  </si>
  <si>
    <t>訪問看護ステーションよつ葉　守山</t>
  </si>
  <si>
    <t>訪問看護にじいろ</t>
  </si>
  <si>
    <t>ひなた訪問看護ステーションもりやま</t>
  </si>
  <si>
    <t>訪問看護ステーションゆめの葉・杜山</t>
  </si>
  <si>
    <t>訪問看護ステーション　ここ</t>
  </si>
  <si>
    <t>あしたば訪問看護ステーション</t>
  </si>
  <si>
    <t>訪問看護あおぞら</t>
  </si>
  <si>
    <t>パプリカこころの訪問看護ステーション名古屋守山</t>
  </si>
  <si>
    <t>訪問看護ステーション　Ｎｉｇｈｔｉｎｇａｌｅ</t>
  </si>
  <si>
    <t>訪問看護ステーション　紅白なごや</t>
  </si>
  <si>
    <t>訪問看護ステーションやすらぎ瀬古</t>
  </si>
  <si>
    <t>訪問看護よつ笑</t>
  </si>
  <si>
    <t>スパークル訪問看護ステーション守山</t>
  </si>
  <si>
    <t>訪問看護ステーション　安樹</t>
  </si>
  <si>
    <t>ナースリハ・ヒカル</t>
  </si>
  <si>
    <t>訪問看護ステーション幸和</t>
  </si>
  <si>
    <t>訪問看護ステーション桜の喜（守山）</t>
  </si>
  <si>
    <t>訪問看護　くらしい</t>
  </si>
  <si>
    <t>ソフィアメディ訪問看護ステーション守山</t>
  </si>
  <si>
    <t>訪問看護ステーションつむぐ</t>
  </si>
  <si>
    <t>名古屋市緑区訪問看護ステーション</t>
  </si>
  <si>
    <t>南生協よってって横丁　訪問看護ステーションよってって</t>
  </si>
  <si>
    <t>南医療生活協同組合訪問看護ステーションももやま</t>
  </si>
  <si>
    <t>ゆうな訪問看護ステーション</t>
  </si>
  <si>
    <t>訪問看護ステーションなるみ</t>
  </si>
  <si>
    <t>訪問看護キープオン</t>
  </si>
  <si>
    <t>訪問看護ステーションゆうらぎの森</t>
  </si>
  <si>
    <t>株式会社クラーレ</t>
  </si>
  <si>
    <t>訪問看護ステーション左京山</t>
  </si>
  <si>
    <t>訪問看護ステーション太陽・緑</t>
  </si>
  <si>
    <t>訪問看護ステーション　トップウェル</t>
  </si>
  <si>
    <t>訪問看護ステーション　ひまわり</t>
  </si>
  <si>
    <t>訪問看護ステーションほたるみどり</t>
  </si>
  <si>
    <t>訪問看護ひより</t>
  </si>
  <si>
    <t>訪問看護・リハビリステーション「リハス」名古屋緑</t>
  </si>
  <si>
    <t>訪問看護ステーション　Ｒｅ：Ｌｉｆｅ</t>
  </si>
  <si>
    <t>ナースステーション　わごころ</t>
  </si>
  <si>
    <t>訪問看護ステーション神沢</t>
  </si>
  <si>
    <t>在宅看護センター名古屋</t>
  </si>
  <si>
    <t>訪問看護ステーションゆめの葉・翠</t>
  </si>
  <si>
    <t>訪問看護ステーショントーマス</t>
  </si>
  <si>
    <t>訪問看護ステーションＳｕｍｕ</t>
  </si>
  <si>
    <t>こころ訪問看護ステーション</t>
  </si>
  <si>
    <t>ナースステーションはな華</t>
  </si>
  <si>
    <t>訪問看護　リアンジュ</t>
  </si>
  <si>
    <t>うえのやま訪問看護ステーション</t>
  </si>
  <si>
    <t>にじのさと訪問看護ステーション野並</t>
  </si>
  <si>
    <t>みんなのかかりつけ訪問看護ステーション緑</t>
  </si>
  <si>
    <t>大同みどり訪問看護ステーション</t>
  </si>
  <si>
    <t>訪問看護リハビリステーションｃｏｃｏＡＮＧＥ</t>
  </si>
  <si>
    <t>アクア緑訪問看護</t>
  </si>
  <si>
    <t>ななおと訪問看護ステーション</t>
  </si>
  <si>
    <t>訪問看護ステーション　ライフケアナース名古屋</t>
  </si>
  <si>
    <t>訪問看護ステーション　ラ　フェリーチェ</t>
  </si>
  <si>
    <t>かえるハピネス訪問看護ステーション</t>
  </si>
  <si>
    <t>こども訪問看護ステーション　Ｊｕｎｏ</t>
  </si>
  <si>
    <t>心笑ナースステーション</t>
  </si>
  <si>
    <t>Ｆａｍｉｌｙ徳重</t>
  </si>
  <si>
    <t>訪問看護ステーション　デューン緑</t>
  </si>
  <si>
    <t>訪問看護ステーション　レガート</t>
  </si>
  <si>
    <t>まつもとクリニック訪問看護センター</t>
  </si>
  <si>
    <t>訪問看護リベル　有松</t>
  </si>
  <si>
    <t>訪問看護リハビリステーション松柏苑</t>
  </si>
  <si>
    <t>メリィナース有松</t>
  </si>
  <si>
    <t>訪問看護ステーションらくのたね</t>
  </si>
  <si>
    <t>訪問看護ステーション栞</t>
  </si>
  <si>
    <t>みなか訪問看護</t>
  </si>
  <si>
    <t>訪問看護ステーションぶらうんらっと</t>
  </si>
  <si>
    <t>訪問看護ステーションきずな</t>
  </si>
  <si>
    <t>ブルーム訪問看護ステーション</t>
  </si>
  <si>
    <t>季楽訪問看護ステーション春夏秋冬</t>
  </si>
  <si>
    <t>訪問看護ステーションみせん</t>
  </si>
  <si>
    <t>看護クラーク大高</t>
  </si>
  <si>
    <t>訪問看護ステーション　イノベル愛知</t>
  </si>
  <si>
    <t>訪問看護ステーション　いち</t>
  </si>
  <si>
    <t>ナースステーションＭａｙＬｉｌｙ徳重</t>
  </si>
  <si>
    <t>訪問看護ステーション彩穏</t>
  </si>
  <si>
    <t>訪問看護ステーション　サムエルガーデン</t>
  </si>
  <si>
    <t>訪問看護　ＮＥＸＴ　ＨＯＰＥ・グリーンエール</t>
  </si>
  <si>
    <t>訪問看護ステーションありがとさん</t>
  </si>
  <si>
    <t>医療法人香徳会かしのき訪問看護ステーション</t>
  </si>
  <si>
    <t>名古屋市名東区訪問看護ステーション</t>
  </si>
  <si>
    <t>いのこし訪問看護ステーション</t>
  </si>
  <si>
    <t>訪問看護ステーション愛</t>
  </si>
  <si>
    <t>訪問看護ステーション　らいふ</t>
  </si>
  <si>
    <t>訪問看護ステーション　琴葉</t>
  </si>
  <si>
    <t>ナースファクトリー　リアン</t>
  </si>
  <si>
    <t>愛知ケア訪問看護ステーション</t>
  </si>
  <si>
    <t>訪問看護ステーション　パウ</t>
  </si>
  <si>
    <t>ユウ訪問看護ステーション</t>
  </si>
  <si>
    <t>かざぐるま訪問看護事業所</t>
  </si>
  <si>
    <t>看護ステーション　ノーブル</t>
  </si>
  <si>
    <t>訪問看護ステーション　かりん</t>
  </si>
  <si>
    <t>ナースステーション優々</t>
  </si>
  <si>
    <t>北医療生協　東部訪問看護ステーション</t>
  </si>
  <si>
    <t>訪問看護フリーウォーク</t>
  </si>
  <si>
    <t>医療法人杉山会　訪問看護ステーション上社</t>
  </si>
  <si>
    <t>ナースステーションけやき</t>
  </si>
  <si>
    <t>ピース訪問看護ステーション名東</t>
  </si>
  <si>
    <t>訪問看護ステーションピーチ</t>
  </si>
  <si>
    <t>訪問看護ステーション　なごみ</t>
  </si>
  <si>
    <t>訪問看護ステーション　メープルリング</t>
  </si>
  <si>
    <t>訪問看護ステーション　アリス</t>
  </si>
  <si>
    <t>りゅうじん訪問看護ステーション名古屋</t>
  </si>
  <si>
    <t>訪問看護ステーション　はーと</t>
  </si>
  <si>
    <t>訪問看護ステーションエミサン</t>
  </si>
  <si>
    <t>ナースステーションあんのん</t>
  </si>
  <si>
    <t>ソフィアメディ訪問看護ステーション名東</t>
  </si>
  <si>
    <t>ナースステーション名東</t>
  </si>
  <si>
    <t>訪問看護ステーション　デューン名東</t>
  </si>
  <si>
    <t>愛恩訪問看護ステーション</t>
  </si>
  <si>
    <t>みんなのかかりつけ訪問看護ステーション藤が丘</t>
  </si>
  <si>
    <t>にじいろ訪問看護リハステーション（小児・精神・認知症）</t>
  </si>
  <si>
    <t>看護クラーク星ヶ丘</t>
  </si>
  <si>
    <t>ナーシングステーション　ハートブリッジ</t>
  </si>
  <si>
    <t>訪問看護ステーション　虹心</t>
  </si>
  <si>
    <t>ナースコール藤が丘</t>
  </si>
  <si>
    <t>ひまわり訪問看護リハビリステーション名東</t>
  </si>
  <si>
    <t>しろくま訪問看護リハステーション</t>
  </si>
  <si>
    <t>訪問看護ステーション恕庵</t>
  </si>
  <si>
    <t>よろずや訪問看護</t>
  </si>
  <si>
    <t>メディカルケア名東　訪問看護ステーション</t>
  </si>
  <si>
    <t>訪問看護ステーションあやめ名古屋名東</t>
  </si>
  <si>
    <t>訪問看護ステーション優寿</t>
  </si>
  <si>
    <t>ａｉｌｅ訪問看護ステーション</t>
  </si>
  <si>
    <t>ゆい訪問看護ステーション</t>
  </si>
  <si>
    <t>ＢＥＳＴ　ＡＩＤ訪問看護ステーション</t>
  </si>
  <si>
    <t>訪問看護ステーションひまり</t>
  </si>
  <si>
    <t>サンウェルズ平和が丘訪問看護ステーション</t>
  </si>
  <si>
    <t>ナースケアまほろ</t>
  </si>
  <si>
    <t>訪問看護ステーションよいかん名古屋名東</t>
  </si>
  <si>
    <t>ＴＥＮＤＯ訪問看護ステーション神丘</t>
  </si>
  <si>
    <t>Ｆｏｏｔａｇｅ訪問看護ステーション　名東</t>
  </si>
  <si>
    <t>ここはーと訪問看護ステーション</t>
  </si>
  <si>
    <t>ドリーム訪問看護ステーション</t>
  </si>
  <si>
    <t>訪問看護ステーション　ボギー名東</t>
  </si>
  <si>
    <t>四季の華訪問看護センター</t>
  </si>
  <si>
    <t>訪問看護ステーション　マイスター</t>
  </si>
  <si>
    <t>訪問看護ステーション　ｍｅｔｏｔｅ</t>
  </si>
  <si>
    <t>訪問看護ステーション　彩</t>
  </si>
  <si>
    <t>のなみ訪問看護ステーション</t>
  </si>
  <si>
    <t>名古屋市天白区訪問看護ステーション</t>
  </si>
  <si>
    <t>八事訪問看護ステーション虹</t>
  </si>
  <si>
    <t>訪問看護ステーションホープス</t>
  </si>
  <si>
    <t>訪問看護ステーション　瑞月</t>
  </si>
  <si>
    <t>訪問看護ステーション　つばき</t>
  </si>
  <si>
    <t>ひかり訪問看護ステーション天白</t>
  </si>
  <si>
    <t>こま訪問看護ステーション</t>
  </si>
  <si>
    <t>アリスナースステーション</t>
  </si>
  <si>
    <t>訪問看護ステーション　Ｆｌｏｒｅｎｃｅ</t>
  </si>
  <si>
    <t>訪問看護ほほえみ</t>
  </si>
  <si>
    <t>訪問看護ステーションえくぼ</t>
  </si>
  <si>
    <t>訪問看護ステーション和来　のなみ</t>
  </si>
  <si>
    <t>訪問看護ステーション楽人</t>
  </si>
  <si>
    <t>訪問看護ステーション　メンタル名古屋</t>
  </si>
  <si>
    <t>ファミリア訪問看護ステーション</t>
  </si>
  <si>
    <t>訪問看護ステーション　パラソル</t>
  </si>
  <si>
    <t>訪問看護　ティユール</t>
  </si>
  <si>
    <t>あいおいナースステーション</t>
  </si>
  <si>
    <t>訪問看護　クレド</t>
  </si>
  <si>
    <t>訪問看護のぞみ天白医療モール</t>
  </si>
  <si>
    <t>訪問看護ステーションすずらん天白</t>
  </si>
  <si>
    <t>訪問看護ステーションあやめ名古屋天白</t>
  </si>
  <si>
    <t>植田西訪問ステーション</t>
  </si>
  <si>
    <t>訪問看護ステーション平針なみき</t>
  </si>
  <si>
    <t>訪問看護ステーション　ボギー天白</t>
  </si>
  <si>
    <t>みんなのかかりつけ訪問看護ステーション植田</t>
  </si>
  <si>
    <t>エイトカラーズ訪問看護ステーション</t>
  </si>
  <si>
    <t>こころの訪問看護ステーション和音</t>
  </si>
  <si>
    <t>ホスピー訪問看護ステーション　サルビア</t>
  </si>
  <si>
    <t>ナースケアハース名古屋東</t>
  </si>
  <si>
    <t>ＰＡＣＩＦＩＣ訪問看護ステーション</t>
  </si>
  <si>
    <t>パプリカこころの訪問看護ステーション名古屋八事</t>
  </si>
  <si>
    <t>プレシア訪問看護ステーション天白</t>
  </si>
  <si>
    <t>ソフィアメディ訪問看護ステーション天白</t>
  </si>
  <si>
    <t>ナースコール野並</t>
  </si>
  <si>
    <t>訪問看護　ありがとう</t>
  </si>
  <si>
    <t>ホームケアナース暁月</t>
  </si>
  <si>
    <t>訪問看護なかひら</t>
  </si>
  <si>
    <t>みのり訪問看護ステーション</t>
  </si>
  <si>
    <t>訪問看護ステーションラソ</t>
  </si>
  <si>
    <t>リブイン名古屋訪問看護ステーション</t>
  </si>
  <si>
    <t>訪問看護ステーションかんな</t>
  </si>
  <si>
    <t>訪問看護ステーション一つ山</t>
  </si>
  <si>
    <t>訪問看護ステーションＬｉｇｈｔ天白</t>
  </si>
  <si>
    <t>もん訪問看護ステーション天白</t>
  </si>
  <si>
    <t>訪問看護ステーションＣＥＲ．ＫＵＫＵＮＡ</t>
  </si>
  <si>
    <t>リリーフ看護訪問ステーション</t>
  </si>
  <si>
    <t>訪問看護・リハビリステーション「リハス」名古屋天白</t>
  </si>
  <si>
    <t>ケアステーションゆう</t>
  </si>
  <si>
    <t>ライフアップ訪問看護ステーション平針</t>
  </si>
  <si>
    <t>訪問看護ステーションオハナ</t>
  </si>
  <si>
    <t>訪問看護ステーションゆるり</t>
  </si>
  <si>
    <t>豊橋市医師会訪問看護ステーション</t>
  </si>
  <si>
    <t>訪問看護ステーション明陽苑</t>
  </si>
  <si>
    <t>愛知クリニック訪問看護ステーション</t>
  </si>
  <si>
    <t>松崎訪問看護ステーション</t>
  </si>
  <si>
    <t>訪問看護ステーションさわやか</t>
  </si>
  <si>
    <t>気の里訪問看護ステーション　ノウタス</t>
  </si>
  <si>
    <t>二川病院訪問看護ステーション</t>
  </si>
  <si>
    <t>訪問看護フラワーサーチ</t>
  </si>
  <si>
    <t>コープあいち福祉サービス豊橋北</t>
  </si>
  <si>
    <t>訪問看護ステーション向日葵</t>
  </si>
  <si>
    <t>穂の国訪問看護ステーションみゆき</t>
  </si>
  <si>
    <t>エミシア訪問看護ステーション</t>
  </si>
  <si>
    <t>訪問看護ステーション　さわらび</t>
  </si>
  <si>
    <t>訪問看護ステーション　PandA</t>
  </si>
  <si>
    <t>訪問看護ステーションあやめ豊橋</t>
  </si>
  <si>
    <t>鈴木整形外科　訪問看護ステーション</t>
  </si>
  <si>
    <t>訪問看護スマイルナーシング豊橋吉田方</t>
  </si>
  <si>
    <t>訪問看護ステーション　ゆうみ</t>
  </si>
  <si>
    <t>訪問看護ステーションＣｏｃｃｏＬｏ</t>
  </si>
  <si>
    <t>訪問看護スマイルナーシング豊橋三ノ輪</t>
  </si>
  <si>
    <t>ハピリス訪問看護リハビリステーション</t>
  </si>
  <si>
    <t>こども訪問看護ステーションｗｉｔｈ</t>
  </si>
  <si>
    <t>リハトケア訪問看護ステーション</t>
  </si>
  <si>
    <t>訪問看護ステーションつばさ</t>
  </si>
  <si>
    <t>みんなのかかりつけ訪問看護ステーション豊橋</t>
  </si>
  <si>
    <t>三鳳訪問看護ステーション</t>
  </si>
  <si>
    <t>訪問看護ステーション　ricco</t>
  </si>
  <si>
    <t>訪問看護ステーション　みらい</t>
  </si>
  <si>
    <t>訪問看護ステーションリリーフナース</t>
  </si>
  <si>
    <t>訪問看護ステーションあやめ二川</t>
  </si>
  <si>
    <t>ひなた訪問看護ステーションとよはし</t>
  </si>
  <si>
    <t>訪問看護ステーション尽誠苑</t>
  </si>
  <si>
    <t>訪問看護ステーションひかり</t>
  </si>
  <si>
    <t>指定訪問看護ステーション　まちケアスマイル</t>
  </si>
  <si>
    <t>ジョイライフ訪問看護ステーション</t>
  </si>
  <si>
    <t>メイカーズ訪問看護</t>
  </si>
  <si>
    <t>訪問看護ステーションＲＡＨＡ＋</t>
  </si>
  <si>
    <t>訪問看護ステーション　ココロ</t>
  </si>
  <si>
    <t>アクア豊橋訪問看護</t>
  </si>
  <si>
    <t>ナースステーションさつき</t>
  </si>
  <si>
    <t>くるむ訪問看護ステーション</t>
  </si>
  <si>
    <t>医心館　訪問看護ステーション　豊橋</t>
  </si>
  <si>
    <t>blanc magnolia 訪問看護ステーション豊橋</t>
  </si>
  <si>
    <t>アクア豊橋西浜訪問看護</t>
  </si>
  <si>
    <t>はる訪問看護ステーション</t>
  </si>
  <si>
    <t>訪問看護ステーション　いろは</t>
  </si>
  <si>
    <t>セラヴィ豊橋訪問看護ステーション</t>
  </si>
  <si>
    <t>ツインズ訪問ステーション</t>
  </si>
  <si>
    <t>ソエルガーデン豊橋訪問看護</t>
  </si>
  <si>
    <t>訪問看護ステーション　Alley-oop　TOYOHASHI</t>
  </si>
  <si>
    <t>岡崎訪問看護ステーションひまわり</t>
  </si>
  <si>
    <t>訪問看護ステーションさくらの里</t>
  </si>
  <si>
    <t>訪問看護ステーション虹</t>
  </si>
  <si>
    <t>訪問看護ステーションナンブ</t>
  </si>
  <si>
    <t>葵訪問看護ステーション</t>
  </si>
  <si>
    <t>訪問看護キープオン岡崎</t>
  </si>
  <si>
    <t>訪問看護ステーション　仁　岡崎</t>
  </si>
  <si>
    <t>ケアリール訪問看護ステーション　岡崎</t>
  </si>
  <si>
    <t>訪問看護ステーション　よいかん</t>
  </si>
  <si>
    <t>こども訪問看護ステーションじんおかざき</t>
  </si>
  <si>
    <t>あおぞら訪問看護リハステーション</t>
  </si>
  <si>
    <t>あやめ　訪問看護</t>
  </si>
  <si>
    <t>訪問看護ステーションデューン西三河</t>
  </si>
  <si>
    <t>訪問看護ステーション　ファミリー</t>
  </si>
  <si>
    <t>ハートフルナース</t>
  </si>
  <si>
    <t>訪問看護ステーション　ユーワン</t>
  </si>
  <si>
    <t>訪問看護ステーション　つむぐ</t>
  </si>
  <si>
    <t>ケアパートナー岡崎北　訪問看護ステーション</t>
  </si>
  <si>
    <t>在宅看護センター岡崎　氣楽里</t>
  </si>
  <si>
    <t>訪問看護ステーション　結び</t>
  </si>
  <si>
    <t>訪問看護ステーションファーストナースあやめ岡崎</t>
  </si>
  <si>
    <t>アクア岡崎訪問看護</t>
  </si>
  <si>
    <t>愛知医科大学メディカルセンター訪問看護ステーション</t>
  </si>
  <si>
    <t>うちぼり訪問看護ステーション桜乃</t>
  </si>
  <si>
    <t>向日葵のこころ岡崎</t>
  </si>
  <si>
    <t>こころの訪問看護ステーションai</t>
  </si>
  <si>
    <t>アバンセ訪問看護ステーション城北</t>
  </si>
  <si>
    <t>訪問看護ステーション　スカイトレイン</t>
  </si>
  <si>
    <t>みらい訪問看護ステーション岡崎</t>
  </si>
  <si>
    <t>訪問看護ステーションファーストナースあやめ岡崎北</t>
  </si>
  <si>
    <t>アクア鴨田訪問看護</t>
  </si>
  <si>
    <t>ソフィアメディ訪問看護ステーション岡崎北</t>
  </si>
  <si>
    <t>訪問看護ステーション アップ</t>
  </si>
  <si>
    <t>ポッジョ・デル・アルジェント　訪問看護ステーション</t>
  </si>
  <si>
    <t>ソフィアメディ訪問看護ステーション岡崎南</t>
  </si>
  <si>
    <t>訪問看護さらい</t>
  </si>
  <si>
    <t>看護クラーク岡崎</t>
  </si>
  <si>
    <t>訪問看護ステーション楽えん</t>
  </si>
  <si>
    <t>ナースステーション永遠</t>
  </si>
  <si>
    <t>アクア岡崎インター訪問看護</t>
  </si>
  <si>
    <t>haruharu訪問看護リハビリステーション</t>
  </si>
  <si>
    <t>訪問看護ステーション　なぎの木</t>
  </si>
  <si>
    <t>おかざき訪問看護</t>
  </si>
  <si>
    <t>株式会社岡崎訪問看護ステーション</t>
  </si>
  <si>
    <t>訪問看護ステーションローブ</t>
  </si>
  <si>
    <t>あづま家訪問看護ステーション</t>
  </si>
  <si>
    <t>ケアリール訪問看護ステーション　真福寺</t>
  </si>
  <si>
    <t>医心館 訪問看護ステーション 岡崎</t>
  </si>
  <si>
    <t>訪問看護ステーション　レリーフ岡崎</t>
  </si>
  <si>
    <t>訪問看護　アロハケア</t>
  </si>
  <si>
    <t>訪問看護ステーション　ライズ</t>
  </si>
  <si>
    <t>大雄会訪問看護ステーション</t>
  </si>
  <si>
    <t>訪問看護ステーション・ちあき</t>
  </si>
  <si>
    <t>訪問看護ステーションやすらぎ</t>
  </si>
  <si>
    <t>訪問看護ステーション和み</t>
  </si>
  <si>
    <t>ピコグラム訪問看護ステーション</t>
  </si>
  <si>
    <t>医療法人　愛礼会　まつまえ訪問看護ステーション</t>
  </si>
  <si>
    <t>訪問看護ステーションつくし</t>
  </si>
  <si>
    <t>訪問看護ステーション　まりも</t>
  </si>
  <si>
    <t>ミント訪問看護ステーション</t>
  </si>
  <si>
    <t>訪問看護ステーション　ほほえみ</t>
  </si>
  <si>
    <t>えくぼ訪問看護ステーション</t>
  </si>
  <si>
    <t>緑の家 訪問看護ステーション 一宮</t>
  </si>
  <si>
    <t>ライフケア訪問看護ステーション</t>
  </si>
  <si>
    <t>ＵＭＳ</t>
  </si>
  <si>
    <t>イリス訪問看護ステーション</t>
  </si>
  <si>
    <t>愛恵訪問看護ステーション</t>
  </si>
  <si>
    <t>訪問看護ステーションあんず</t>
  </si>
  <si>
    <t>訪問看護ステーション　想～ｓou～</t>
  </si>
  <si>
    <t>訪問看護　末広ナースステーション</t>
  </si>
  <si>
    <t>訪問看護ステーション・くりた</t>
  </si>
  <si>
    <t>せせらぎ訪問看護ステーション</t>
  </si>
  <si>
    <t>訪問看護ステーション　デューン一宮</t>
  </si>
  <si>
    <t>ほくと訪問看護ステーション</t>
  </si>
  <si>
    <t>訪問看護ステーションライム</t>
  </si>
  <si>
    <t>リアン一宮ナースステーション</t>
  </si>
  <si>
    <t>オアシスいちのみや訪問看護ステーション</t>
  </si>
  <si>
    <t>訪問看護の青空一宮</t>
  </si>
  <si>
    <t>訪問看護ステーションハッピーライフ</t>
  </si>
  <si>
    <t>訪問看護ステーション　える</t>
  </si>
  <si>
    <t>訪問看護ステーション Alley-oop　ICHINOMIYA</t>
  </si>
  <si>
    <t>訪問看護ステーション　サポート</t>
  </si>
  <si>
    <t>訪問看護ステーション　温</t>
  </si>
  <si>
    <t>まるふく訪問看護ステーション</t>
  </si>
  <si>
    <t>訪問看護ステーション　うさんぽ</t>
  </si>
  <si>
    <t>訪問看護メドタウン</t>
  </si>
  <si>
    <t>訪問看護ステーションあやめ一宮</t>
  </si>
  <si>
    <t>おだいじに訪問看護リハビリステーション一宮</t>
  </si>
  <si>
    <t>医療法人泰玄会　訪問看護ステーションみなみ</t>
  </si>
  <si>
    <t>訪問看護ステーション　夢眠いちのみやにし</t>
  </si>
  <si>
    <t>訪問看護ステーション煌煌</t>
  </si>
  <si>
    <t>松原クリニック訪問看護ステーション</t>
  </si>
  <si>
    <t>ゆず訪問看護ステーション</t>
  </si>
  <si>
    <t>訪問看護ステーション　かえで</t>
  </si>
  <si>
    <t>リードユー訪問看護ステーション</t>
  </si>
  <si>
    <t>訪問看護ステーション　虹のひかり</t>
  </si>
  <si>
    <t>訪問看護　幸の鳥</t>
  </si>
  <si>
    <t>ふくふく訪問看護ステーション</t>
  </si>
  <si>
    <t>訪問看護ステーション夢眠いちのみやきた</t>
  </si>
  <si>
    <t>訪問看護ステーション　カラン</t>
  </si>
  <si>
    <t>一宮市立木曽川市民病院訪問看護ステーション</t>
  </si>
  <si>
    <t>訪問看護ステーションびさい</t>
  </si>
  <si>
    <t>訪問看護ステーション まぁとと一宮</t>
  </si>
  <si>
    <t>訪問看護ステーションうさぎとかめ</t>
  </si>
  <si>
    <t>訪問看護ステーションもりもと</t>
  </si>
  <si>
    <t>訪問看護ステーション ASAHI 萩原</t>
  </si>
  <si>
    <t>ベストリハ訪問看護ステーション一宮</t>
  </si>
  <si>
    <t>訪問看護 リライブ</t>
  </si>
  <si>
    <t>アクア一宮訪問看護</t>
  </si>
  <si>
    <t>ももはな訪問看護ステーション</t>
  </si>
  <si>
    <t>フクシア７Ｓ訪問看護事業所</t>
  </si>
  <si>
    <t>医心館 訪問看護ステーション 一宮</t>
  </si>
  <si>
    <t>訪問看護ステーションふじのはな</t>
  </si>
  <si>
    <t>訪問看護ステーションぐらんで一宮</t>
  </si>
  <si>
    <t>あいなす訪問看護ステーション</t>
  </si>
  <si>
    <t>一宮訪問看護ステーション</t>
  </si>
  <si>
    <t>ほまれ訪問看護一宮店</t>
  </si>
  <si>
    <t>訪問看護ステーション　いっぽ</t>
  </si>
  <si>
    <t>訪問看護ステーションルーチェ一宮</t>
  </si>
  <si>
    <t>いちご介護　訪問看護ステーション</t>
  </si>
  <si>
    <t>訪問看護ステーションチアフル</t>
  </si>
  <si>
    <t>ウェルホーム+ナースステーション一宮</t>
  </si>
  <si>
    <t>ツクイ一宮訪問看護ステーション</t>
  </si>
  <si>
    <t>さん・さんガーデン訪問看護ステーション</t>
  </si>
  <si>
    <t>LUC</t>
  </si>
  <si>
    <t>訪問看護ステーション幸せの和</t>
  </si>
  <si>
    <t>ソフィアメディ訪問看護ステーション一宮</t>
  </si>
  <si>
    <t>訪問看護ステーションつむぎ</t>
  </si>
  <si>
    <t>訪問看護リベル　一宮</t>
  </si>
  <si>
    <t>訪問看護ステーションあゆむ</t>
  </si>
  <si>
    <t>訪問看護ステーション　一期</t>
  </si>
  <si>
    <t>ナクサス訪問看護ステーション</t>
  </si>
  <si>
    <t>訪問看護ステーションなごみ</t>
  </si>
  <si>
    <t>訪問看護ステーション　まい</t>
  </si>
  <si>
    <t>柊訪問看護ステーション</t>
  </si>
  <si>
    <t>あおば訪問看護ステーション</t>
  </si>
  <si>
    <t>訪問看護ステーション　楽雅堂</t>
  </si>
  <si>
    <t>アシスト訪問看護ステーション</t>
  </si>
  <si>
    <t>訪問看護ステーション医大前</t>
  </si>
  <si>
    <t>リハビリ訪問看護ステーション　トライ</t>
  </si>
  <si>
    <t>株式会社訪問看護ステーション山品</t>
  </si>
  <si>
    <t>瀬戸中央訪問看護ステーション</t>
  </si>
  <si>
    <t>訪問看護ステーション　まつりか</t>
  </si>
  <si>
    <t>訪問看護ステーションあやめ瀬戸</t>
  </si>
  <si>
    <t>訪問看護ステーション　あや</t>
  </si>
  <si>
    <t>訪問看護ナーシングプラス土屋　瀬戸</t>
  </si>
  <si>
    <t>ひのてり訪問看護ステーション</t>
  </si>
  <si>
    <t>訪問看護ステーション　真ごころ</t>
  </si>
  <si>
    <t>ナースステーション　オアシス</t>
  </si>
  <si>
    <t>アンバーナースステーション瀬戸</t>
  </si>
  <si>
    <t>訪問看護ステーション咲桜</t>
  </si>
  <si>
    <t>訪問看護心和</t>
  </si>
  <si>
    <t>訪問看護ステーションゆず</t>
  </si>
  <si>
    <t>青山訪問看護ステーション</t>
  </si>
  <si>
    <t>訪問看護ステーション　コスモス</t>
  </si>
  <si>
    <t>すみれ訪問看護ステーション</t>
  </si>
  <si>
    <t>指定訪問看護事業所　ままん</t>
  </si>
  <si>
    <t>訪問看護ステーション琴葉はんだ</t>
  </si>
  <si>
    <t>訪問看護ステーション　ひだまりの郷半田</t>
  </si>
  <si>
    <t>知多訪問看護リハビリステーション</t>
  </si>
  <si>
    <t>なちゅらる訪問看護リハビリステーション</t>
  </si>
  <si>
    <t>訪問看護ステーション和来　はんだ</t>
  </si>
  <si>
    <t>訪問看護ステーション　アイリス半田</t>
  </si>
  <si>
    <t>訪問看護ステーション　メイメイ半田</t>
  </si>
  <si>
    <t>訪問看護スマイルナーシング半田</t>
  </si>
  <si>
    <t>訪問看護ステーション　ともいき</t>
  </si>
  <si>
    <t>訪問看護ステーション　はぐくみ</t>
  </si>
  <si>
    <t>訪問看護ステーション　空＆海亀崎</t>
  </si>
  <si>
    <t>訪問看護リハビリステーションそえる</t>
  </si>
  <si>
    <t>訪問看護ステーション３４５半田</t>
  </si>
  <si>
    <t>こども訪問看護ステーション　Ｈｕｇ　ｍｅ</t>
  </si>
  <si>
    <t>春日井市医師会訪問看護ステーション</t>
  </si>
  <si>
    <t>高蔵寺訪問看護ステーションのぞみ</t>
  </si>
  <si>
    <t>訪問看護ステーションあすなろ</t>
  </si>
  <si>
    <t>わかばリハビリ訪問看護ステーション</t>
  </si>
  <si>
    <t>訪問看護ステーション太陽・高蔵寺</t>
  </si>
  <si>
    <t>訪問看護ステーション　仁　春日井</t>
  </si>
  <si>
    <t>訪問看護ステーション　えん</t>
  </si>
  <si>
    <t>訪問看護ステーション　いきいき</t>
  </si>
  <si>
    <t>三仁会　訪問看護ステーションぷらす</t>
  </si>
  <si>
    <t>白山訪問看護ステーション　こころ</t>
  </si>
  <si>
    <t>訪問看護リハビリステーションゆうゆう</t>
  </si>
  <si>
    <t>訪問看護ステーション　どんぐりの森</t>
  </si>
  <si>
    <t>訪問看護ステーションパリアティブケアナース尾張</t>
  </si>
  <si>
    <t>あいゆう訪問看護</t>
  </si>
  <si>
    <t>くらしケア春日井訪問看護ステーション</t>
  </si>
  <si>
    <t>ミドリ訪問看護ステーション</t>
  </si>
  <si>
    <t>訪問看護ステーション　ヘアカットプラス</t>
  </si>
  <si>
    <t>訪問看護ステーションあやめ春日井</t>
  </si>
  <si>
    <t>訪問看護ステーションよいかん春日井</t>
  </si>
  <si>
    <t>訪問看護ステーション　サポートひだまり</t>
  </si>
  <si>
    <t>あおいろ訪問看護ステーション高蔵寺</t>
  </si>
  <si>
    <t>訪問看護　桜ｄａファミリー</t>
  </si>
  <si>
    <t>３ＰＯＵ＋訪問看護ステーション春日井</t>
  </si>
  <si>
    <t>訪問看護リベル　春日井</t>
  </si>
  <si>
    <t>にこにこ顔訪問看護ステーション</t>
  </si>
  <si>
    <t>ナースステーション　くろしお</t>
  </si>
  <si>
    <t>訪問看護ステーション シアラス</t>
  </si>
  <si>
    <t>訪問看護ステーション　ＩＦ</t>
  </si>
  <si>
    <t>訪問看護ステーション　てって</t>
  </si>
  <si>
    <t>訪問看護ステーション　ベル</t>
  </si>
  <si>
    <t>訪問看護ステーション桜の喜</t>
  </si>
  <si>
    <t>春日井こころの訪問看護ステーション</t>
  </si>
  <si>
    <t>みすず訪問看護リハビリステーション春日井</t>
  </si>
  <si>
    <t>みんなのかかりつけ訪問看護ステーション春日井</t>
  </si>
  <si>
    <t>ナーシングケア　あいびぃ～</t>
  </si>
  <si>
    <t>訪問看護ステーション　Ｇｒａｎｄ　Ｔｒｅｅ</t>
  </si>
  <si>
    <t>カペラナースステーション</t>
  </si>
  <si>
    <t>いぶき訪問看護ステーション</t>
  </si>
  <si>
    <t>訪問看護ステーション　くまの郷</t>
  </si>
  <si>
    <t>訪問看護ステーション高蔵寺</t>
  </si>
  <si>
    <t>東春訪問看護ステーション</t>
  </si>
  <si>
    <t>ｇｏ　ｈｏｍｅ　ｎｕｒｓｅ</t>
  </si>
  <si>
    <t>訪問看護ステーションかがやき春日井</t>
  </si>
  <si>
    <t>穂の国訪問看護ステーション</t>
  </si>
  <si>
    <t>訪問看護ステーションライフガーデン</t>
  </si>
  <si>
    <t>訪問リハビリテーション　おとわの杜</t>
  </si>
  <si>
    <t>アンバー訪問看護ステーション</t>
  </si>
  <si>
    <t>穂の国訪問看護ステーション　マチニワ</t>
  </si>
  <si>
    <t>ベリー訪問看護ステーション</t>
  </si>
  <si>
    <t>訪問看護ステーションかえで</t>
  </si>
  <si>
    <t>まちかど訪問看護ステーション</t>
  </si>
  <si>
    <t>医療法人啓仁会　訪問看護ステーション　豊川さくら</t>
  </si>
  <si>
    <t>訪問看護ステーション輝楽苑</t>
  </si>
  <si>
    <t>クレハ訪問看護ステーション</t>
  </si>
  <si>
    <t>あがた訪問看護ステーション</t>
  </si>
  <si>
    <t>ハッピー訪問看護</t>
  </si>
  <si>
    <t>訪問看護ステーションあやめ豊川</t>
  </si>
  <si>
    <t>訪問看護ステーション　クリア</t>
  </si>
  <si>
    <t>訪問看護ステーションともに</t>
  </si>
  <si>
    <t>アクア豊川訪問看護</t>
  </si>
  <si>
    <t>訪問看護ステーションnalu</t>
  </si>
  <si>
    <t>訪問看護ステーションさながわ</t>
  </si>
  <si>
    <t>訪問看護ステーション　ききょう</t>
  </si>
  <si>
    <t>訪問看護ステーション　スカイトレイン豊川</t>
  </si>
  <si>
    <t>訪問看護ステーション　青い空</t>
  </si>
  <si>
    <t>訪問看護リハビリステーションYOU</t>
  </si>
  <si>
    <t>PD豊川看護ステーション</t>
  </si>
  <si>
    <t>ソエルガーデン豊川訪問看護</t>
  </si>
  <si>
    <t>きらく豊川訪問看護ステーション</t>
  </si>
  <si>
    <t>津島市訪問看護ステーション</t>
  </si>
  <si>
    <t>訪問看護ステーション　あいさん・津島</t>
  </si>
  <si>
    <t>訪問看護ステーションよいかん津島</t>
  </si>
  <si>
    <t>訪問看護ステーションまほろば</t>
  </si>
  <si>
    <t>訪問看護ゆらいと</t>
  </si>
  <si>
    <t>訪問看護ステーション　スローハート</t>
  </si>
  <si>
    <t>訪問看護ステーションゆいまーる</t>
  </si>
  <si>
    <t>リアンひなた</t>
  </si>
  <si>
    <t>訪問看護ステーションぽんず</t>
  </si>
  <si>
    <t>訪問看護ステーションふたば</t>
  </si>
  <si>
    <t>訪問看護ステーション　クルール津島</t>
  </si>
  <si>
    <t>ケアリール訪問看護ステーション　藤浪</t>
  </si>
  <si>
    <t>碧南市訪問看護ステーション</t>
  </si>
  <si>
    <t>しんかわ訪問看護ステーション</t>
  </si>
  <si>
    <t>訪問看護ステーション　仁　碧南</t>
  </si>
  <si>
    <t>訪問看護リベル碧南</t>
  </si>
  <si>
    <t>訪問看護ステーション笑福</t>
  </si>
  <si>
    <t>刈谷訪問看護ステーション</t>
  </si>
  <si>
    <t>医療法人九友会さかきばら訪問看護ステーション</t>
  </si>
  <si>
    <t>成精会訪問看護ステーションH.E.J.刈谷</t>
  </si>
  <si>
    <t>三河訪問看護ステーション　ちあい</t>
  </si>
  <si>
    <t>すぎうら訪問看護ステーション</t>
  </si>
  <si>
    <t>愛と感謝の訪問看護リハビリステーションかりや</t>
  </si>
  <si>
    <t>訪問看護ステーション　麦</t>
  </si>
  <si>
    <t>みらい訪問看護ステーション</t>
  </si>
  <si>
    <t>訪問看護スマイルナーシング刈谷</t>
  </si>
  <si>
    <t>訪問看護ステーションあやめ刈谷</t>
  </si>
  <si>
    <t>リハビリガーデン訪問看護ステーション</t>
  </si>
  <si>
    <t>きらら訪問看護ステーション</t>
  </si>
  <si>
    <t>ＪＡあいち中央訪問看護ステーション刈谷</t>
  </si>
  <si>
    <t>東刈谷訪問看護ステーション　ゆらり</t>
  </si>
  <si>
    <t>訪問看護ステーション　仁　刈谷</t>
  </si>
  <si>
    <t>訪問看護ステーション　いるか</t>
  </si>
  <si>
    <t>ひかりの春風訪問看護ステーション</t>
  </si>
  <si>
    <t>訪問看護リベル　刈谷</t>
  </si>
  <si>
    <t>在宅看護エイト</t>
  </si>
  <si>
    <t>訪問看護からふる</t>
  </si>
  <si>
    <t>訪問看護ステーション　サンハートライフヨサミ</t>
  </si>
  <si>
    <t>豊田厚生訪問看護ステーション</t>
  </si>
  <si>
    <t>豊田地域訪問看護ステーション</t>
  </si>
  <si>
    <t>ネクスト在宅リハビリセンター訪問看護ステーション</t>
  </si>
  <si>
    <t>西三河訪問看護ステーション</t>
  </si>
  <si>
    <t>訪問看護ステーション　アクポ</t>
  </si>
  <si>
    <t>向日葵のこころ</t>
  </si>
  <si>
    <t>訪問看護ステーション　よいかん豊田</t>
  </si>
  <si>
    <t>Ｐ－ＢＡＳＥ　訪問看護ステーション</t>
  </si>
  <si>
    <t>訪問看護ステーション　愛心</t>
  </si>
  <si>
    <t>あいナーシングステーション</t>
  </si>
  <si>
    <t>三九朗病院訪問看護ステーション</t>
  </si>
  <si>
    <t>訪問看護ステーションブルーム</t>
  </si>
  <si>
    <t>とよた美里訪問看護ステーション</t>
  </si>
  <si>
    <t>トヨタ記念訪問看護ステーション</t>
  </si>
  <si>
    <t>T-グランシア水源　訪問看護ステーション</t>
  </si>
  <si>
    <t>訪問看護ステーション　凛空～りんく～</t>
  </si>
  <si>
    <t>訪問看護ステーション彩</t>
  </si>
  <si>
    <t>訪問看護ステーションみらい</t>
  </si>
  <si>
    <t>訪問看護ステーションあやめ豊田</t>
  </si>
  <si>
    <t>スマイリング　ＳＰＩＮＣ　ステーション</t>
  </si>
  <si>
    <t>訪問看護ステーション　サライ</t>
  </si>
  <si>
    <t>訪問看護ステーション　Carmia</t>
  </si>
  <si>
    <t>訪問看護ステーション　ひなた</t>
  </si>
  <si>
    <t>訪問看護ステーションties（タイズ）</t>
  </si>
  <si>
    <t>訪問看護ステーション　ハロー</t>
  </si>
  <si>
    <t>笑み訪問看護ステーション</t>
  </si>
  <si>
    <t>訪問看護ステーションかえるの家</t>
  </si>
  <si>
    <t>訪問看護ステーションみなみとよた</t>
  </si>
  <si>
    <t>訪問看護ステーションあやめ豊田若林</t>
  </si>
  <si>
    <t>訪問看護ステーション太陽・豊田</t>
  </si>
  <si>
    <t>医心館　訪問看護ステーション　豊田</t>
  </si>
  <si>
    <t>りすまいる訪問看護リハステーション</t>
  </si>
  <si>
    <t>にゃー訪問看護ステーション</t>
  </si>
  <si>
    <t>中日本訪問看護ステーション</t>
  </si>
  <si>
    <t>訪問看護ステーション　ファースト</t>
  </si>
  <si>
    <t>ツクイ・ポピルスガーデン豊田　訪問看護ステーション</t>
  </si>
  <si>
    <t>ツクイ豊田訪問看護ステーション</t>
  </si>
  <si>
    <t>斉藤病院訪問看護ステーション</t>
  </si>
  <si>
    <t>訪問看護ステーション「オリーブ」</t>
  </si>
  <si>
    <t>さち訪問看護ステーション</t>
  </si>
  <si>
    <t>訪問看護ステーション　iPeace Thanks</t>
  </si>
  <si>
    <t>ケアリール訪問看護ステーション　広久手</t>
  </si>
  <si>
    <t>訪問看護ステーション　ともに</t>
  </si>
  <si>
    <t>あいず訪問看護ステーション豊田中央</t>
  </si>
  <si>
    <t>ひなた訪問看護ステーションとよた</t>
  </si>
  <si>
    <t>訪問看護ステーション　クルール豊田上挙母</t>
  </si>
  <si>
    <t>更生訪問看護ステーション</t>
  </si>
  <si>
    <t>八千代訪問看護ステーション</t>
  </si>
  <si>
    <t>松井訪問看護ステーション</t>
  </si>
  <si>
    <t>株式会社ライフサポート訪問看護ステーション</t>
  </si>
  <si>
    <t>池浦訪問看護ステーション</t>
  </si>
  <si>
    <t>訪問看護ステーションおおた</t>
  </si>
  <si>
    <t>ＪＡあいち中央訪問看護ステーション</t>
  </si>
  <si>
    <t>訪問看護ステーション　オレンジ</t>
  </si>
  <si>
    <t>訪問看護ステーション夢ら咲</t>
  </si>
  <si>
    <t>日だまり訪問看護ステーション</t>
  </si>
  <si>
    <t>アクア安城　訪問看護</t>
  </si>
  <si>
    <t>つくし訪問看護ステーション</t>
  </si>
  <si>
    <t>訪問看護こころくばり</t>
  </si>
  <si>
    <t>訪問看護ステーション和来　あんじょう</t>
  </si>
  <si>
    <t>グレイシャスビラ安城ナースステーション</t>
  </si>
  <si>
    <t>訪問看護ステーションよいかん安城</t>
  </si>
  <si>
    <t>訪問看護ステーション　ミリー</t>
  </si>
  <si>
    <t>Ｆｏｏｔａｇｅ訪問看護ステーション　咲の樹安城</t>
  </si>
  <si>
    <t>訪問看護　LienCare</t>
  </si>
  <si>
    <t>訪問看護ステーション　仁　安城</t>
  </si>
  <si>
    <t>医心館 訪問看護ステーション 安城</t>
  </si>
  <si>
    <t>訪問看護ステーションあやめ安城</t>
  </si>
  <si>
    <t>リハビリ訪問看護ステーション西尾</t>
  </si>
  <si>
    <t>西尾病院訪問看護ステーション</t>
  </si>
  <si>
    <t>訪問看護ステーション　ラルゴ</t>
  </si>
  <si>
    <t>訪問看護ステーション　いこいの里</t>
  </si>
  <si>
    <t>幸の森　訪問看護ステーション</t>
  </si>
  <si>
    <t>訪問看護ステーション　こむぎ</t>
  </si>
  <si>
    <t>訪問看護ステーションアイナス</t>
  </si>
  <si>
    <t>やまお訪問看護ステーション</t>
  </si>
  <si>
    <t>訪問看護ステーションあやめ西尾</t>
  </si>
  <si>
    <t>西尾すみれ訪問看護ステーション</t>
  </si>
  <si>
    <t>中畑すみれ訪問看護ステーション</t>
  </si>
  <si>
    <t>訪問看護ステーション　シャイン</t>
  </si>
  <si>
    <t>三河すみれ訪問看護ステーション</t>
  </si>
  <si>
    <t>訪問看護ステーション　ケアル</t>
  </si>
  <si>
    <t>訪問看護ステーション　いちえ事業所</t>
  </si>
  <si>
    <t>西尾市民病院訪問看護ステーション</t>
  </si>
  <si>
    <t>訪問看護ステーション　ai</t>
  </si>
  <si>
    <t>訪問看護ステーションよりそい</t>
  </si>
  <si>
    <t>訪問看護ステーション高宮城２</t>
  </si>
  <si>
    <t>訪問看護ステーション　オレンジクラブ</t>
  </si>
  <si>
    <t>かんだ訪問看護リハビリステーション</t>
  </si>
  <si>
    <t>竹谷すみれ訪問看護ステーション</t>
  </si>
  <si>
    <t>訪問看護ステーションあやめ蒲郡</t>
  </si>
  <si>
    <t>ハピリス訪問看護リハビリステーション　蒲郡</t>
  </si>
  <si>
    <t>蒲郡すみれ訪問看護ステーション</t>
  </si>
  <si>
    <t>訪問看護ステーションともに蒲郡</t>
  </si>
  <si>
    <t>訪問看護ステーション桂</t>
  </si>
  <si>
    <t>訪問看護ステーション今井あんきの家</t>
  </si>
  <si>
    <t>はるか訪問看護ステーション</t>
  </si>
  <si>
    <t>訪問看護ステーション　マルイチ</t>
  </si>
  <si>
    <t>ケアリール訪問看護ステーション　犬山</t>
  </si>
  <si>
    <t>訪問看護ステーション　おれんじ</t>
  </si>
  <si>
    <t>訪問看護ステーショントライ　犬山</t>
  </si>
  <si>
    <t>訪問看護ステーション糸</t>
  </si>
  <si>
    <t>訪問看護ステーションｉｍ</t>
  </si>
  <si>
    <t>訪問看護ステーション　クレア</t>
  </si>
  <si>
    <t>訪問看護きずな犬山</t>
  </si>
  <si>
    <t>訪問看護ステーションさざんかの丘</t>
  </si>
  <si>
    <t>めかぶ訪問看護ステーション</t>
  </si>
  <si>
    <t>訪問看護ステーションあやめ常滑</t>
  </si>
  <si>
    <t>訪問看護ステーション ひだまりの郷とこなめ南陵</t>
  </si>
  <si>
    <t>訪問看護ステーション　あまね</t>
  </si>
  <si>
    <t>地方独立行政法人知多半島総合医療機構訪問看護ステーションきずな</t>
  </si>
  <si>
    <t>江南厚生訪問看護ステーション</t>
  </si>
  <si>
    <t>訪問看護ステーション　よつ葉　江南</t>
  </si>
  <si>
    <t>訪問看護ステーション　まぁとと</t>
  </si>
  <si>
    <t>こうなん訪問看護ステーション</t>
  </si>
  <si>
    <t>南天訪問看護ステーション</t>
  </si>
  <si>
    <t>訪問看護ステーションあやめ江南</t>
  </si>
  <si>
    <t>指定訪問看護ケアピット江南</t>
  </si>
  <si>
    <t>訪問看護ステーション　ベターデイズ</t>
  </si>
  <si>
    <t>あるか訪問看護ステーション</t>
  </si>
  <si>
    <t>訪問看護ステーション　かいり</t>
  </si>
  <si>
    <t>ブレイブＳｍｉｌｅ訪問看護ステーション</t>
  </si>
  <si>
    <t>泰玄会訪問看護ステーション</t>
  </si>
  <si>
    <t>訪問看護ステーション太陽・小牧</t>
  </si>
  <si>
    <t>ウィルケア訪問看護ステーション</t>
  </si>
  <si>
    <t>訪問看護ステーション　ほっと</t>
  </si>
  <si>
    <t>訪問看護ステーションはなたば</t>
  </si>
  <si>
    <t>訪問看護ステーション　はみんぐ</t>
  </si>
  <si>
    <t>訪問看護ステーション黒衣</t>
  </si>
  <si>
    <t>アクア訪問看護ステーション</t>
  </si>
  <si>
    <t>訪問看護ステーションＭａｙＬｉｌｙ</t>
  </si>
  <si>
    <t>訪問看護リベル　小牧</t>
  </si>
  <si>
    <t>ライフケア訪問看護ステーション小牧</t>
  </si>
  <si>
    <t>訪問看護ステーションこまち</t>
  </si>
  <si>
    <t>訪問看護ステーション　おおたけ</t>
  </si>
  <si>
    <t>訪問看護スマイルナーシング小牧</t>
  </si>
  <si>
    <t>訪問看護ステーション　デューン小牧</t>
  </si>
  <si>
    <t>メリィナース訪問看護ステーション</t>
  </si>
  <si>
    <t>訪問看護ステーションラポール</t>
  </si>
  <si>
    <t>訪問看護ステーション　仁　小牧</t>
  </si>
  <si>
    <t>みんなのかかりつけ訪問看護ステーション小牧</t>
  </si>
  <si>
    <t>訪問看護ステーションＫＯＫＯＲＯ</t>
  </si>
  <si>
    <t>アクア小牧訪問看護</t>
  </si>
  <si>
    <t>エルム訪問看護ステーション</t>
  </si>
  <si>
    <t>メディフル愛知　訪問看護ステーション</t>
  </si>
  <si>
    <t>訪問看護ステーション　ぺんたす</t>
  </si>
  <si>
    <t>ケアリール訪問看護ステーション　小牧原</t>
  </si>
  <si>
    <t>はれナース</t>
  </si>
  <si>
    <t>稲沢市医師会訪問看護ステーション</t>
  </si>
  <si>
    <t>訪問看護ステーションオレンジ</t>
  </si>
  <si>
    <t>訪問看護ステーション　ブルーポピー</t>
  </si>
  <si>
    <t>訪問看護ステーション　アンジュ</t>
  </si>
  <si>
    <t>クオリ訪問看護リハビリステーション</t>
  </si>
  <si>
    <t>ナーシングステーション・かとれあ</t>
  </si>
  <si>
    <t>訪問看護ステーション　花・花</t>
  </si>
  <si>
    <t>五条川訪問看護ステーション</t>
  </si>
  <si>
    <t>訪問リハビリ・看護ステーション　長楽</t>
  </si>
  <si>
    <t>稲沢市民病院訪問看護ステーションあしたば</t>
  </si>
  <si>
    <t>葵サンケア訪問看護ステーション</t>
  </si>
  <si>
    <t>訪問看護ステーション　スケッチ</t>
  </si>
  <si>
    <t>訪問看護ステーション　仁　稲沢</t>
  </si>
  <si>
    <t>訪問看護ステーション　ハート・いなざわ</t>
  </si>
  <si>
    <t>訪問看護ステーションいちご稲沢</t>
  </si>
  <si>
    <t>訪問看護ステーションＳｕｎｌｉｇｈｔ</t>
  </si>
  <si>
    <t>Ａｎｅｌａナースステーション</t>
  </si>
  <si>
    <t>デイジー訪問看護ステーション</t>
  </si>
  <si>
    <t>訪問看護ステーションこうのみや</t>
  </si>
  <si>
    <t>訪問看護リハビリステーション　稲花</t>
  </si>
  <si>
    <t>アイビー訪問看護ステーション</t>
  </si>
  <si>
    <t>あいちこどもまんなか訪問看護ステーション</t>
  </si>
  <si>
    <t>新城市訪問看護ステーション</t>
  </si>
  <si>
    <t>南医療生活協同組合訪問看護ステーションいずみ</t>
  </si>
  <si>
    <t>訪問看護ステーション　どんぐり</t>
  </si>
  <si>
    <t>訪問看護ステーション　ありす</t>
  </si>
  <si>
    <t>ふくぎ訪問看護ステーション</t>
  </si>
  <si>
    <t>リッツ訪問看護リハビリステーションかぎや</t>
  </si>
  <si>
    <t>訪問看護ステーション　明楽</t>
  </si>
  <si>
    <t>訪問看護ステーションあやめ東海</t>
  </si>
  <si>
    <t>訪問看護メロディ東海</t>
  </si>
  <si>
    <t>訪問看護ステーションピパス</t>
  </si>
  <si>
    <t>訪問看護ステーションポトス</t>
  </si>
  <si>
    <t>訪問看護ステーションかなりや</t>
  </si>
  <si>
    <t>訪問看護ステーションＫＯＰ</t>
  </si>
  <si>
    <t>ゆうひ訪問看護</t>
  </si>
  <si>
    <t>訪問看護ステーションネクストホープ　はんどあい</t>
  </si>
  <si>
    <t>訪問看護ステーションソレイユ</t>
  </si>
  <si>
    <t>訪問看護ステーション　こんぱす</t>
  </si>
  <si>
    <t>さわやかの丘第２訪問看護事業所</t>
  </si>
  <si>
    <t>アップヒンド訪問看護ステーション</t>
  </si>
  <si>
    <t>いろどり訪問看護リハビリステーション大府中央</t>
  </si>
  <si>
    <t>訪問看護ステーション　虹とり</t>
  </si>
  <si>
    <t>あすなろ訪問看護ステーション</t>
  </si>
  <si>
    <t>訪問看護ステーション　ヴィジット北崎</t>
  </si>
  <si>
    <t>パプリカこころの訪問看護ステーション大府</t>
  </si>
  <si>
    <t>訪問看護の美空大府</t>
  </si>
  <si>
    <t>訪問看護ステーション　アイリス大府</t>
  </si>
  <si>
    <t>スギ訪問看護ステーション長草</t>
  </si>
  <si>
    <t>訪問看護ステーション　ハーモニー</t>
  </si>
  <si>
    <t>訪問看護ステーション　オガール大府</t>
  </si>
  <si>
    <t>知多市在宅ケアセンター訪問看護ステーション</t>
  </si>
  <si>
    <t>訪問看護ステーション　でぃんぷる</t>
  </si>
  <si>
    <t>訪問看護メロディ</t>
  </si>
  <si>
    <t>訪問看護ステーション　アイリス知多</t>
  </si>
  <si>
    <t>訪問看護ステーション和来　ちた</t>
  </si>
  <si>
    <t>新舞子すみれ訪問看護ステーション</t>
  </si>
  <si>
    <t>パプリカこころの訪問看護ステーション知多</t>
  </si>
  <si>
    <t>訪問看護　夢の楽園</t>
  </si>
  <si>
    <t>訪問看護の美空知多</t>
  </si>
  <si>
    <t>いーね　訪問看護ステーション</t>
  </si>
  <si>
    <t>知立訪問看護ステーション</t>
  </si>
  <si>
    <t>訪問看護ステーションよいかん知立</t>
  </si>
  <si>
    <t>訪問看護ステーション　はなこ</t>
  </si>
  <si>
    <t>のどか訪問看護ステーション</t>
  </si>
  <si>
    <t>ナースコール知立</t>
  </si>
  <si>
    <t>いーね　訪問看護ステーション　知立山屋敷</t>
  </si>
  <si>
    <t>にじいろ訪問看護西三河（小児・精神・認知症）</t>
  </si>
  <si>
    <t>訪問看護ステーション　とも</t>
  </si>
  <si>
    <t>指定訪問看護事業所　ひょうたん島</t>
  </si>
  <si>
    <t>リハビリフィットネス訪問看護ステーション　旭</t>
  </si>
  <si>
    <t>訪問リハビリ看護　あおぞら</t>
  </si>
  <si>
    <t>訪問看護ステーションまりん</t>
  </si>
  <si>
    <t>訪問看護リハビリステーション　かざぐるま</t>
  </si>
  <si>
    <t>Ｒｉｓｅ訪問看護リハステーション</t>
  </si>
  <si>
    <t>訪問看護ステーション　のどか</t>
  </si>
  <si>
    <t>訪問看護ステーションあらかわ</t>
  </si>
  <si>
    <t>チアフル訪問看護ステーション</t>
  </si>
  <si>
    <t>ほまれ訪問看護　尾張旭</t>
  </si>
  <si>
    <t>高浜訪問看護ステーション</t>
  </si>
  <si>
    <t>訪問看護事業所メディカルケア</t>
  </si>
  <si>
    <t>みんなの訪問看護リハビリステーションすまいる</t>
  </si>
  <si>
    <t>岩倉病院訪問看護ステーション</t>
  </si>
  <si>
    <t>訪問看護　よりそい</t>
  </si>
  <si>
    <t>訪問看護ステーション奏</t>
  </si>
  <si>
    <t>クライン訪問看護ステーション</t>
  </si>
  <si>
    <t>沓掛訪問看護ステーション</t>
  </si>
  <si>
    <t>ひまり訪問看護ステーション</t>
  </si>
  <si>
    <t>藤田医科大学訪問看護ステーション</t>
  </si>
  <si>
    <t>藤田医科大学訪問看護ステーション豊明・綠</t>
  </si>
  <si>
    <t>みずのクリニック訪問看護ステーションみやび</t>
  </si>
  <si>
    <t>みんなのかかりつけ訪問看護ステーション有松</t>
  </si>
  <si>
    <t>訪問看護ステーション　くるみ</t>
  </si>
  <si>
    <t>訪問看護ステーション　ねむの木</t>
  </si>
  <si>
    <t>訪問看護ステーション　ネクストホープ　オレンジ</t>
  </si>
  <si>
    <t>訪問看護ステーションえまい</t>
  </si>
  <si>
    <t>訪問看護ステーション リハメール日進</t>
  </si>
  <si>
    <t>医療法人　大医会　訪問看護ステーション　心のポケット</t>
  </si>
  <si>
    <t>訪問看護ステーションサワ</t>
  </si>
  <si>
    <t>アクア日進訪問看護</t>
  </si>
  <si>
    <t>訪問看護ステーションここから</t>
  </si>
  <si>
    <t>訪問看護ステーション　てをとりあって</t>
  </si>
  <si>
    <t>訪問看護ステーション　アイリス日進</t>
  </si>
  <si>
    <t>福友病院訪問看護ステーション</t>
  </si>
  <si>
    <t>訪問看護ステーションふう</t>
  </si>
  <si>
    <t>藤田医科大学訪問看護ステーション日進東郷</t>
  </si>
  <si>
    <t>アバンセ訪問看護ステーションあかいけの森</t>
  </si>
  <si>
    <t>ハートケア東郷訪問看護事業所</t>
  </si>
  <si>
    <t>ハートフルハウス訪問看護ステーション</t>
  </si>
  <si>
    <t>訪問看護事業所メドック東郷</t>
  </si>
  <si>
    <t>訪問看護　ながくてステーション</t>
  </si>
  <si>
    <t>虹色訪問看護ステーション</t>
  </si>
  <si>
    <t>訪問看護ステーション　はなとも</t>
  </si>
  <si>
    <t>訪問看護ステーション　メディプラス　白鳥</t>
  </si>
  <si>
    <t>訪問看護ステーション　仁　長久手</t>
  </si>
  <si>
    <t>訪問看護・リハビリステーション太陽</t>
  </si>
  <si>
    <t>コンパス訪問看護東郷</t>
  </si>
  <si>
    <t>訪問看護ステーション　オリオン</t>
  </si>
  <si>
    <t>訪問看護ステーション　ローゼル</t>
  </si>
  <si>
    <t>胡桃訪問看護ステーション</t>
  </si>
  <si>
    <t>ゆたかナース</t>
  </si>
  <si>
    <t>訪問看護　アライブ</t>
  </si>
  <si>
    <t>訪問看護ステーションあすかビレッジ</t>
  </si>
  <si>
    <t>扶桑町社会福祉協議会訪問看護ステーション</t>
  </si>
  <si>
    <t>訪問看護ステーション　ほっとファミリー</t>
  </si>
  <si>
    <t>訪問看護ステーション　オランジュＹＯＮＯ</t>
  </si>
  <si>
    <t>御桜乃里訪問看護ステーション</t>
  </si>
  <si>
    <t>ふらみんご訪問看護ステーション</t>
  </si>
  <si>
    <t>訪問看護ステーション　あららぎ</t>
  </si>
  <si>
    <t>訪問看護ステーション にじ</t>
  </si>
  <si>
    <t>訪問看護ぽんた</t>
  </si>
  <si>
    <t>訪問看護ステーションそぶえ</t>
  </si>
  <si>
    <t>海南訪問看護ステーション</t>
  </si>
  <si>
    <t>訪問看護ステーションＡＮ</t>
  </si>
  <si>
    <t>七宝病院訪問看護ステーション</t>
  </si>
  <si>
    <t>訪問看護ステーション　サントピア</t>
  </si>
  <si>
    <t>在宅看護センター　ベース</t>
  </si>
  <si>
    <t>安藤医院訪問看護ステーション</t>
  </si>
  <si>
    <t>こころのナースサポート</t>
  </si>
  <si>
    <t>しゅとるつ　訪問看護ステーション</t>
  </si>
  <si>
    <t>すたーまいん訪問看護ステーション　蟹江</t>
  </si>
  <si>
    <t>訪問看護　リハビリ　あおぞらステーション</t>
  </si>
  <si>
    <t>訪問看護ステーションかがやき</t>
  </si>
  <si>
    <t>美浜訪問看護ステーション</t>
  </si>
  <si>
    <t>南部知多訪問看護ステーション</t>
  </si>
  <si>
    <t>訪問看護ステーション　グラシア</t>
  </si>
  <si>
    <t>東ヶ丘訪問看護ステーション</t>
  </si>
  <si>
    <t>ハーブ内科皮フ科在宅医療介護センター</t>
  </si>
  <si>
    <t>ケアシス訪問看護ステーション</t>
  </si>
  <si>
    <t>訪問看護ステーション和来</t>
  </si>
  <si>
    <t>ナースステーション　アムール知多</t>
  </si>
  <si>
    <t>ゆう訪問看護ステーション</t>
  </si>
  <si>
    <t>訪問看護ステーション　空＆海</t>
  </si>
  <si>
    <t>キョーワ訪問看護リハビリステーション寄り添い屋武豊店</t>
  </si>
  <si>
    <t>ナースステーション　ジェイケア</t>
  </si>
  <si>
    <t>うつみ訪問看護ステーション</t>
  </si>
  <si>
    <t>訪問看護ステーションよいかん阿久比</t>
  </si>
  <si>
    <t>プレチア訪問看護ステーション</t>
  </si>
  <si>
    <t>いーね　訪問看護ステーション　東浦</t>
  </si>
  <si>
    <t>訪問看護ステーションきのめ</t>
  </si>
  <si>
    <t>訪問看護ステーション　きいろイロ</t>
  </si>
  <si>
    <t>訪問看護ステーション　ハビリア</t>
  </si>
  <si>
    <t>はず訪問看護ステーション</t>
  </si>
  <si>
    <t>訪問看護ステーション　かなで</t>
  </si>
  <si>
    <t>訪問看護ステーションよいかん幸田</t>
  </si>
  <si>
    <t>藤田医科大学訪問看護ステーション幸田岡崎</t>
  </si>
  <si>
    <t>訪問看護きずな</t>
  </si>
  <si>
    <t>しおん訪問看護ステーション</t>
  </si>
  <si>
    <t>みらい訪問看護ステーション幸田</t>
  </si>
  <si>
    <t>みよし市訪問看護ステーション</t>
  </si>
  <si>
    <t>訪問看護ステーションあゆみ</t>
  </si>
  <si>
    <t>こども訪問看護ステーションmom</t>
  </si>
  <si>
    <t>ハートケア三好訪問看護ステーション</t>
  </si>
  <si>
    <t>訪問看護ステーション　ＬｉＧみよし</t>
  </si>
  <si>
    <t>訪問看護ステーション　縁</t>
  </si>
  <si>
    <t>しずく訪問看護ステーション</t>
  </si>
  <si>
    <t>訪問看護ステーションのぞみ</t>
  </si>
  <si>
    <t>足助訪問看護ステーション</t>
  </si>
  <si>
    <t>明峰指定訪問看護ステーション</t>
  </si>
  <si>
    <t>渥美病院訪問看護ステーション</t>
  </si>
  <si>
    <t>マミーズ訪問看護ステーション</t>
  </si>
  <si>
    <t>はーとふる訪問看護ステーション</t>
  </si>
  <si>
    <t>なのはな訪問看護ステーション田原</t>
  </si>
  <si>
    <t>愛西ガーデン訪問看護事業所</t>
  </si>
  <si>
    <t>訪問看護ケアサポート</t>
  </si>
  <si>
    <t>訪問看護ステーションＩＲＯＨＡＮＡ</t>
  </si>
  <si>
    <t>かなで訪問看護ステーション</t>
  </si>
  <si>
    <t>訪問看護リハビリステーションからふる　きよす</t>
  </si>
  <si>
    <t>はなさきクリニック　訪問看護ステーション</t>
  </si>
  <si>
    <t>訪問看護ステーション　虹の花</t>
  </si>
  <si>
    <t>楽楽訪問看護ステーション</t>
  </si>
  <si>
    <t>訪問看護ステーションＲｅ・Ｓｔａｒｔ</t>
  </si>
  <si>
    <t>訪問看護ステーション　ゆう</t>
  </si>
  <si>
    <t>のどか訪問看護ステーション清須</t>
  </si>
  <si>
    <t>訪問看護ステーション　ジャルダン</t>
  </si>
  <si>
    <t>訪問看護ステーション　明日香</t>
  </si>
  <si>
    <t>済衆館訪問看護ステーション</t>
  </si>
  <si>
    <t>訪問看護ステーション　ゆめのたね。</t>
  </si>
  <si>
    <t>訪問看護ステーションいちご</t>
  </si>
  <si>
    <t>訪問看護　リベル　北名古屋</t>
  </si>
  <si>
    <t>訪問看護ステーション　カランコエ</t>
  </si>
  <si>
    <t>Ｆｏｏｔａｇｅ訪問看護ステーション 北名古屋</t>
  </si>
  <si>
    <t>訪問看護ステーション　ゆい</t>
  </si>
  <si>
    <t>訪問看護ステーションひまわり</t>
  </si>
  <si>
    <t>訪問看護リハビリテーション　みなとも</t>
  </si>
  <si>
    <t>はる訪問看護リハビリステーション弥富</t>
  </si>
  <si>
    <t>訪問看護ステーションいもーれ</t>
  </si>
  <si>
    <t>ほほえみナース</t>
  </si>
  <si>
    <t>医心館　訪問看護ステーション　あま</t>
  </si>
  <si>
    <t>訪問看護ステーション　結い</t>
  </si>
  <si>
    <t>訪問看護ステーション　蓮</t>
  </si>
  <si>
    <t>ライフケア訪問看護ステーションあま</t>
  </si>
  <si>
    <t>訪問看護ステーション和来　あま</t>
  </si>
  <si>
    <t>訪問看護の美空あま</t>
  </si>
  <si>
    <t>ルアナ訪問看護ステーション</t>
  </si>
  <si>
    <t>ルリ訪問看護ステーション</t>
  </si>
  <si>
    <t>ゴールドエイジ訪問看護ステーション紬</t>
  </si>
  <si>
    <t>たつとり訪問看護</t>
  </si>
  <si>
    <t>訪問看護ステーションＳｍｉｌｅ＋</t>
  </si>
  <si>
    <t>訪問看護ステーション　ＡＳＡＨＩ</t>
  </si>
  <si>
    <t>訪問看護ステーションＨｅａｒｔ　ｔｏ　Ｈｅａｒｔ</t>
  </si>
  <si>
    <t>訪問看護ステーション　めいと</t>
  </si>
  <si>
    <t>訪問看護ステーション　Ｅ－ｈｅａｒｔ</t>
  </si>
  <si>
    <t>訪問看護ステーション太陽・長久手</t>
  </si>
  <si>
    <t>Ｆｏｏｔａｇｅ訪問看護ステーション 長久手</t>
  </si>
  <si>
    <t>訪問看護ステーション桜の喜（長久手）</t>
  </si>
  <si>
    <t>精神訪問看護ステーション　カピリナ</t>
  </si>
  <si>
    <t>千種区介護保険事業所</t>
  </si>
  <si>
    <t>名古屋市千種・東ケアマネージメントセンター</t>
  </si>
  <si>
    <t>コープあいち福祉サービス本山</t>
  </si>
  <si>
    <t>藤美苑居宅介護支援事業所</t>
  </si>
  <si>
    <t>ケアネット大久手</t>
  </si>
  <si>
    <t>介護支援ステーションちくさ</t>
  </si>
  <si>
    <t>特別養護老人ホーム藤美苑</t>
  </si>
  <si>
    <t>特別養護老人ホーム　なごやかハウス希望ヶ丘</t>
  </si>
  <si>
    <t>あい愛ライフ清友訪問介護サービス</t>
  </si>
  <si>
    <t>アスケア訪問入浴　千種</t>
  </si>
  <si>
    <t>なごやかハウス希望ケ丘</t>
  </si>
  <si>
    <t>たしろ介護サポート</t>
  </si>
  <si>
    <t>あけぼの訪問介護事業所</t>
  </si>
  <si>
    <t>千種区在宅サービスセンター</t>
  </si>
  <si>
    <t>なごやかハウス希望ケ丘デイサービスセンター</t>
  </si>
  <si>
    <t>デイサービスセンター星ケ丘</t>
  </si>
  <si>
    <t>デイサービスセンター橋本</t>
  </si>
  <si>
    <t>デイサービスセンター松軒</t>
  </si>
  <si>
    <t>訪問介護サービスセンターエル</t>
  </si>
  <si>
    <t>藤美苑デイサービスセンター</t>
  </si>
  <si>
    <t>デイサービスセンターフィエスタ大久手</t>
  </si>
  <si>
    <t>指定居宅介護支援事業所ちよだ</t>
  </si>
  <si>
    <t>デイサービスセンター香流橋</t>
  </si>
  <si>
    <t>ファミリーハウス「とんと」</t>
  </si>
  <si>
    <t>メディカル・リハビリホームくらら中電覚王山</t>
  </si>
  <si>
    <t>らくえん春岡館</t>
  </si>
  <si>
    <t>あけぼの居宅介護支援事業所</t>
  </si>
  <si>
    <t>ニチイケアセンター千種</t>
  </si>
  <si>
    <t>上野公園前</t>
  </si>
  <si>
    <t>グループホーム東山ハウス</t>
  </si>
  <si>
    <t>デイサービスセンターのぞみ希望ヶ丘</t>
  </si>
  <si>
    <t>介護付有料老人ホームらもーれ希望ヶ丘</t>
  </si>
  <si>
    <t>そんぽの家　茶屋が坂</t>
  </si>
  <si>
    <t>グループホーム吹上の杜</t>
  </si>
  <si>
    <t>ケアプランセンターあかね</t>
  </si>
  <si>
    <t>げんき日和</t>
  </si>
  <si>
    <t>有限会社千種介護相談所</t>
  </si>
  <si>
    <t>まどか池下</t>
  </si>
  <si>
    <t>ソレイユ千種</t>
  </si>
  <si>
    <t>居宅介護支援事業所太陽・千種</t>
  </si>
  <si>
    <t>エム・ケア介護センター</t>
  </si>
  <si>
    <t>訪問介護　ＴＳＵＢＡＫＩ</t>
  </si>
  <si>
    <t>らいおんハートデイサービスセンター</t>
  </si>
  <si>
    <t>シンシア香流</t>
  </si>
  <si>
    <t>ニチイケアセンター今池南</t>
  </si>
  <si>
    <t>ニチイケアセンターかすみが丘</t>
  </si>
  <si>
    <t>新ほのぼのヘルパー事業所</t>
  </si>
  <si>
    <t>東明居宅介護支援事業所</t>
  </si>
  <si>
    <t>和み東山居宅介護支援事業所</t>
  </si>
  <si>
    <t>聴覚・ろう重複センターおれんじ</t>
  </si>
  <si>
    <t>ケイズファミリーデイサービス竹越</t>
  </si>
  <si>
    <t>彩　居宅介護支援事業所</t>
  </si>
  <si>
    <t>新ほのぼの居宅介護支援事業所</t>
  </si>
  <si>
    <t>ヒューマンライフケアちくさ</t>
  </si>
  <si>
    <t>ヒューマンライフケア千種の湯</t>
  </si>
  <si>
    <t>デイサービスあおぞら</t>
  </si>
  <si>
    <t>ケアプラン　あらかわ</t>
  </si>
  <si>
    <t>茶や坂居宅介護支援事業所</t>
  </si>
  <si>
    <t>あいじゅリハビリセンター</t>
  </si>
  <si>
    <t>デイサービス　ゆうわ</t>
  </si>
  <si>
    <t>デイサービスセンター楽人</t>
  </si>
  <si>
    <t>アプリコケアセンター</t>
  </si>
  <si>
    <t>光が丘リハビリセンター</t>
  </si>
  <si>
    <t>あいじゅリハビリセンターハーフデイ</t>
  </si>
  <si>
    <t>ホームケアセンターサニーズ</t>
  </si>
  <si>
    <t>ケアセンター　モモ</t>
  </si>
  <si>
    <t>樹楽　団らんの家　茶屋ヶ坂</t>
  </si>
  <si>
    <t>リハビリハウス庵</t>
  </si>
  <si>
    <t>デイ・フィットネスすぽると　今池</t>
  </si>
  <si>
    <t>訪問介護シンシア</t>
  </si>
  <si>
    <t>医療法人　蜂友会　はちやデイサービスセンター</t>
  </si>
  <si>
    <t>カルチャーＣｌｕｂあかね　覚王山</t>
  </si>
  <si>
    <t>和楽縁　星ヶ丘</t>
  </si>
  <si>
    <t>あいじゅリハビリセンターＤＡＩＲＩＮ</t>
  </si>
  <si>
    <t>ケアサポート　かけはし</t>
  </si>
  <si>
    <t>ヘルパーステーションとわの森</t>
  </si>
  <si>
    <t>ＫＳＫ介護相談室</t>
  </si>
  <si>
    <t>あい歩ケアステーション</t>
  </si>
  <si>
    <t>コープあいちデイサービス千種</t>
  </si>
  <si>
    <t>ヘルパーステーション　い・ろ・は</t>
  </si>
  <si>
    <t>ケアプランセンターちくさ</t>
  </si>
  <si>
    <t>介護支援センターもとやま</t>
  </si>
  <si>
    <t>ケアサービス絆</t>
  </si>
  <si>
    <t>あいじゅケアステーション</t>
  </si>
  <si>
    <t>ａｎｃａｒｅ</t>
  </si>
  <si>
    <t>居宅介護支援　すないの家　千種</t>
  </si>
  <si>
    <t>特別養護老人ホーム　すないの家　千種</t>
  </si>
  <si>
    <t>リハスクエア覚王山</t>
  </si>
  <si>
    <t>エルトケアセンター</t>
  </si>
  <si>
    <t>ケアサービス　グッドライフ</t>
  </si>
  <si>
    <t>ＳＯＭＰＯケア　名古屋　訪問介護</t>
  </si>
  <si>
    <t>ケアーズふくろう訪問介護サービス</t>
  </si>
  <si>
    <t>グランダ覚王山ケアステーション</t>
  </si>
  <si>
    <t>ヘルパーステーション　縁の森</t>
  </si>
  <si>
    <t>サラダ・ケア</t>
  </si>
  <si>
    <t>居宅介護支援事業所　りぽっけ</t>
  </si>
  <si>
    <t>にじのさと千種サービスセンター</t>
  </si>
  <si>
    <t>ケアセンター千種</t>
  </si>
  <si>
    <t>パワー訪問介護</t>
  </si>
  <si>
    <t>訪問介護ステーション　ガジュマル</t>
  </si>
  <si>
    <t>ＳＯＭＰＯケア　名古屋第1　居宅介護支援</t>
  </si>
  <si>
    <t>ホームヘルプサービス　ソラスト千種</t>
  </si>
  <si>
    <t>居宅介護支援事業所　ちえの和</t>
  </si>
  <si>
    <t>ケアプランセンター　夢眠ちくさ</t>
  </si>
  <si>
    <t>訪問介護事業所　ＦｉｖｅＤｏｃｋ</t>
  </si>
  <si>
    <t>ケアプラン覚王山</t>
  </si>
  <si>
    <t>ツクイ名古屋千種</t>
  </si>
  <si>
    <t>サンスマイル　千種</t>
  </si>
  <si>
    <t>ＫＳＫ介護ステーション</t>
  </si>
  <si>
    <t>介護付き有料老人ホーム　しもかた</t>
  </si>
  <si>
    <t>ケアプランモーメント</t>
  </si>
  <si>
    <t>ケアコール千種</t>
  </si>
  <si>
    <t>訪問介護　ポラリス</t>
  </si>
  <si>
    <t>訪問介護本舗　はれやか</t>
  </si>
  <si>
    <t>ケアリッツ本山</t>
  </si>
  <si>
    <t>ヘルパーステーション虹の橋２４　千種</t>
  </si>
  <si>
    <t>あいじゅヘルプサービス</t>
  </si>
  <si>
    <t>学研ココファン茶屋ヶ坂ヘルパーセンター</t>
  </si>
  <si>
    <t>あこサポート居宅介護支援センター</t>
  </si>
  <si>
    <t>にじの丘サービス</t>
  </si>
  <si>
    <t>スミール訪問介護</t>
  </si>
  <si>
    <t>ケアサポートＩＲＯＤＯＲＩ</t>
  </si>
  <si>
    <t>介護付有料老人ホーム覚王山生楽館</t>
  </si>
  <si>
    <t>ケアサービス絆今池支店</t>
  </si>
  <si>
    <t>ケアリッツ今池</t>
  </si>
  <si>
    <t>夢眠ちくさこうえん</t>
  </si>
  <si>
    <t>夢眠いまいけ</t>
  </si>
  <si>
    <t>ひのとり居宅介護支援事業所千種</t>
  </si>
  <si>
    <t>デイサービスはなのき　春岡</t>
  </si>
  <si>
    <t>ぬくケアちくさ訪問介護</t>
  </si>
  <si>
    <t>ケアマネジメントつなぐ</t>
  </si>
  <si>
    <t>ヘルパーステーションかけはし</t>
  </si>
  <si>
    <t>ケアプランセンター松軒</t>
  </si>
  <si>
    <t>ヘルパーステーション千種七番館</t>
  </si>
  <si>
    <t>悠ケア介護支援センター</t>
  </si>
  <si>
    <t>フィットネスデイサービス　わかば</t>
  </si>
  <si>
    <t>暮らしの泉</t>
  </si>
  <si>
    <t>特別養護老人ホーム　すないの家　京命</t>
  </si>
  <si>
    <t>ケアサポート海</t>
  </si>
  <si>
    <t>がくとスマイルケア</t>
  </si>
  <si>
    <t>訪問介護事業所けやき</t>
  </si>
  <si>
    <t>訪問介護事業所Ｓｔａｒｌｉｇｈｔ千種</t>
  </si>
  <si>
    <t>訪問介護あい想</t>
  </si>
  <si>
    <t>東区介護保険事業所</t>
  </si>
  <si>
    <t>あい介護センター</t>
  </si>
  <si>
    <t>特別養護老人ホームなごやかハウス出来町</t>
  </si>
  <si>
    <t>なごやかハウス出来町</t>
  </si>
  <si>
    <t>なごやかハウス出来町デイサービスセンター</t>
  </si>
  <si>
    <t>デイサービスセンター筒井</t>
  </si>
  <si>
    <t>特別養護老人ホーム東桜の里</t>
  </si>
  <si>
    <t>特別養護老人ホーム　東桜の里</t>
  </si>
  <si>
    <t>介護サービスさくら　砂田橋事業所</t>
  </si>
  <si>
    <t>アスケア　ケアプランセンター大幸東</t>
  </si>
  <si>
    <t>アスケア　デイサービスセンター大幸東</t>
  </si>
  <si>
    <t>レジデンシャルケア徳川町</t>
  </si>
  <si>
    <t>居宅介護支援事業所ジィトップ</t>
  </si>
  <si>
    <t>有限会社リリーフケアサービス</t>
  </si>
  <si>
    <t>あい居宅介護支援事業所</t>
  </si>
  <si>
    <t>ヘルパーステーション　こしん</t>
  </si>
  <si>
    <t>デイサービスそら</t>
  </si>
  <si>
    <t>ニチイケアセンター芳野</t>
  </si>
  <si>
    <t>居宅介護支援事業所　東桜の里</t>
  </si>
  <si>
    <t>ケアプランセンター　フロンティアの介護</t>
  </si>
  <si>
    <t>ヘルパーステーション　フロンティアの介護</t>
  </si>
  <si>
    <t>介護センター　花の木</t>
  </si>
  <si>
    <t>エアープラン居宅介護支援事業所</t>
  </si>
  <si>
    <t>介護センターガスライト</t>
  </si>
  <si>
    <t>ケアステーション光</t>
  </si>
  <si>
    <t>ケアステーションＨＡＲＵ</t>
  </si>
  <si>
    <t>アクティブセンター　ジョイフル砂田橋</t>
  </si>
  <si>
    <t>ショートステイホーム　ジョイフル砂田橋</t>
  </si>
  <si>
    <t>特別養護老人ホーム　ジョイフル千種</t>
  </si>
  <si>
    <t>ショートステイホーム　ジョイフル千種</t>
  </si>
  <si>
    <t>介護付有料老人ホーム　ジョイフル千種</t>
  </si>
  <si>
    <t>もあはーと訪問ライフケア</t>
  </si>
  <si>
    <t>サラダハウスプラス</t>
  </si>
  <si>
    <t>ケアプランセンター　ねこの手</t>
  </si>
  <si>
    <t>居宅介護支援事業所　道しるべ</t>
  </si>
  <si>
    <t>キョーワケアプランセンター</t>
  </si>
  <si>
    <t>ケアコール徳川</t>
  </si>
  <si>
    <t>ケアリッツ大曽根</t>
  </si>
  <si>
    <t>ツクイ名古屋東矢田</t>
  </si>
  <si>
    <t>ケアマネ空</t>
  </si>
  <si>
    <t>モーニングパーク主税町</t>
  </si>
  <si>
    <t>ブルーミングケア名古屋白壁</t>
  </si>
  <si>
    <t>トラスト訪問介護センター名古屋</t>
  </si>
  <si>
    <t>トラストケアプランセンター名古屋</t>
  </si>
  <si>
    <t>ケアプランクリーンハート</t>
  </si>
  <si>
    <t>訪問介護　あいちっち</t>
  </si>
  <si>
    <t>ＳＯＭＰＯケア　徳川園　訪問介護</t>
  </si>
  <si>
    <t>医心館　訪問介護ステーション　千種</t>
  </si>
  <si>
    <t>グランダ徳川ケアステーション</t>
  </si>
  <si>
    <t>ヘルパーステーション　アライズ</t>
  </si>
  <si>
    <t>けあぷらん　あさひ</t>
  </si>
  <si>
    <t>訪問介護ステーションよいかん名古屋東</t>
  </si>
  <si>
    <t>天仁介護</t>
  </si>
  <si>
    <t>けあらーずサリエ</t>
  </si>
  <si>
    <t>居宅介護支援　ハートサービス近藤</t>
  </si>
  <si>
    <t>北医療生協指定居宅介護支援事業所</t>
  </si>
  <si>
    <t>北区介護保険事業所</t>
  </si>
  <si>
    <t>鳩の丘居宅介護支援事業所</t>
  </si>
  <si>
    <t>ハートサービス近藤</t>
  </si>
  <si>
    <t>愛生居宅介護支援事業所</t>
  </si>
  <si>
    <t>特別養護老人ホーム　愛生苑</t>
  </si>
  <si>
    <t>愛生苑デイサービスセンター</t>
  </si>
  <si>
    <t>あいのいずみ居宅介護支援事業所</t>
  </si>
  <si>
    <t>ニチイケアセンター黒川</t>
  </si>
  <si>
    <t>なかまの家大杉</t>
  </si>
  <si>
    <t>愛生苑ショートステイ</t>
  </si>
  <si>
    <t>紫音の里</t>
  </si>
  <si>
    <t>デイサービスセンター泉</t>
  </si>
  <si>
    <t>はぎのデイサービスセンター</t>
  </si>
  <si>
    <t>快適ライフセンター名北</t>
  </si>
  <si>
    <t>北医療生協ヘルパーステーション</t>
  </si>
  <si>
    <t>陽だまりの家ケアプランセンター</t>
  </si>
  <si>
    <t>デイサービスセンター東あじまさくら園</t>
  </si>
  <si>
    <t>愛生苑訪問入浴</t>
  </si>
  <si>
    <t>シンセイライフ</t>
  </si>
  <si>
    <t>光音寺デイサービスセンター</t>
  </si>
  <si>
    <t>くすのき居宅介護支援事業所</t>
  </si>
  <si>
    <t>ケアマネセンターぽっかぽか</t>
  </si>
  <si>
    <t>特別養護老人ホーム楠清里苑</t>
  </si>
  <si>
    <t>特別養護老人ホーム楠清里苑指定短期入所生活介護事業所</t>
  </si>
  <si>
    <t>グループホームくつろ樹</t>
  </si>
  <si>
    <t>エルダーホーム志賀本通</t>
  </si>
  <si>
    <t>かいごの杜ヘルパーステーション</t>
  </si>
  <si>
    <t>そんぽの家　大曽根</t>
  </si>
  <si>
    <t>グループホーム水草</t>
  </si>
  <si>
    <t>如来デイサービスセンター</t>
  </si>
  <si>
    <t>オアシス中切</t>
  </si>
  <si>
    <t>たんぽぽデイサービス城北</t>
  </si>
  <si>
    <t>名古屋北デイサービス</t>
  </si>
  <si>
    <t>光音寺居宅介護支援事業所</t>
  </si>
  <si>
    <t>エヌ・エス北居宅介護支援事業所</t>
  </si>
  <si>
    <t>「生協あじまの家」デイサービス</t>
  </si>
  <si>
    <t>生協あじまの家グループホーム</t>
  </si>
  <si>
    <t>まどか名城公園</t>
  </si>
  <si>
    <t>デイサービスセンター　ルフト金城</t>
  </si>
  <si>
    <t>上飯田南居宅介護支援センター</t>
  </si>
  <si>
    <t>介護付有料老人ホーム　Ｓｅｒｅｎｏ楠</t>
  </si>
  <si>
    <t>医療給食介護サービス</t>
  </si>
  <si>
    <t>オアシス中切Ⅱ</t>
  </si>
  <si>
    <t>北区ふれあいサービス</t>
  </si>
  <si>
    <t>介護付有料老人ホーム「百ねん庵　楠」</t>
  </si>
  <si>
    <t>北区ふれあい</t>
  </si>
  <si>
    <t>やさしい手平安通訪問介護事業所</t>
  </si>
  <si>
    <t>そんぽの家　黒川</t>
  </si>
  <si>
    <t>グループホームあじさい「きそじ」</t>
  </si>
  <si>
    <t>うぇるケアホーム　ふたば</t>
  </si>
  <si>
    <t>デイサービス暁音</t>
  </si>
  <si>
    <t>オアシス光音寺</t>
  </si>
  <si>
    <t>けあらーずおおぞね指定訪問介護事業所</t>
  </si>
  <si>
    <t>ショートステイ鳩の丘</t>
  </si>
  <si>
    <t>特別養護老人ホーム鳩の丘</t>
  </si>
  <si>
    <t>金城介護サービス</t>
  </si>
  <si>
    <t>愛護ヘルパー事業所</t>
  </si>
  <si>
    <t>名古屋シティ福祉サービス居宅介護支援事業所</t>
  </si>
  <si>
    <t>かいごの杜ケアプランセンター</t>
  </si>
  <si>
    <t>あんじゅう介護</t>
  </si>
  <si>
    <t>ニチイケアセンターあじま</t>
  </si>
  <si>
    <t>ケア２１上飯田</t>
  </si>
  <si>
    <t>オズ・ライフ</t>
  </si>
  <si>
    <t>第二金城介護サービス</t>
  </si>
  <si>
    <t>リィヴァル若葉</t>
  </si>
  <si>
    <t>イルカケアステーション</t>
  </si>
  <si>
    <t>訪問介護サービスひだまり</t>
  </si>
  <si>
    <t>アースサポート名古屋北</t>
  </si>
  <si>
    <t>キョーワケアプランセンタークローバー</t>
  </si>
  <si>
    <t>デイサービス和心かぞく瑠璃光町の家</t>
  </si>
  <si>
    <t>てっく黒川デイサービス</t>
  </si>
  <si>
    <t>カルチャーＣｌｕｂあかね</t>
  </si>
  <si>
    <t>介護事業所　ピースケア</t>
  </si>
  <si>
    <t>ヘルパーステーションあい</t>
  </si>
  <si>
    <t>くまねこ介護サポート</t>
  </si>
  <si>
    <t>けあらーず平安通指定訪問介護事業所</t>
  </si>
  <si>
    <t>くすのき苑八龍</t>
  </si>
  <si>
    <t>リハトレ　すまいる</t>
  </si>
  <si>
    <t>社会福祉法人　名春会　名春の森</t>
  </si>
  <si>
    <t>ヘルパーステーションはなひなの杜</t>
  </si>
  <si>
    <t>デイサービスセンターたのしいデイあじま</t>
  </si>
  <si>
    <t>介護付有料老人ホーム　プレザンメゾンあじま</t>
  </si>
  <si>
    <t>ヘルパーステーションそら</t>
  </si>
  <si>
    <t>パーソンズケア楠</t>
  </si>
  <si>
    <t>愛生苑ショートステイ（ユニット型）</t>
  </si>
  <si>
    <t>ケアステーション　生楽</t>
  </si>
  <si>
    <t>デイサービス北久手</t>
  </si>
  <si>
    <t>オアシス楠</t>
  </si>
  <si>
    <t>百ねん庵　桜</t>
  </si>
  <si>
    <t>特別養護老人ホーム　レスペート落合</t>
  </si>
  <si>
    <t>ショートステイ安井乃郷</t>
  </si>
  <si>
    <t>デイサービス和心かぞく　志賀本通の家</t>
  </si>
  <si>
    <t>ふれあいサロン愛</t>
  </si>
  <si>
    <t>介護支援ノッポの会瑠璃光</t>
  </si>
  <si>
    <t>ケアサポート　晴れるや</t>
  </si>
  <si>
    <t>デイサービス　晴れるや　如意</t>
  </si>
  <si>
    <t>デイサービス花いちもんめ　すみれ</t>
  </si>
  <si>
    <t>デイサービスノア</t>
  </si>
  <si>
    <t>訪問介護　天使の輪</t>
  </si>
  <si>
    <t>アイアイ　ケアサポート</t>
  </si>
  <si>
    <t>悠々ハウス　上飯田</t>
  </si>
  <si>
    <t>あいの樹居宅介護支援事業所</t>
  </si>
  <si>
    <t>コミュニティーサロン～憩ｃａｆe～水草町</t>
  </si>
  <si>
    <t>訪問介護　まん里</t>
  </si>
  <si>
    <t>在宅介護おおぞね</t>
  </si>
  <si>
    <t>居宅介護支援事業所やすらぎの郷</t>
  </si>
  <si>
    <t>デイサービスオアシス</t>
  </si>
  <si>
    <t>ショートステイオアシス</t>
  </si>
  <si>
    <t>オーネスト名城指定居宅介護支援事業所</t>
  </si>
  <si>
    <t>オーネスト名城指定短期入所生活介護</t>
  </si>
  <si>
    <t>特別養護老人ホーム　オーネスト名城</t>
  </si>
  <si>
    <t>デイサービスセンター七福</t>
  </si>
  <si>
    <t>居宅介護支援事業所カノン</t>
  </si>
  <si>
    <t>短期入所施設クラテール</t>
  </si>
  <si>
    <t>あいせいケアステーション</t>
  </si>
  <si>
    <t>生活援助ネットワーク</t>
  </si>
  <si>
    <t>おおぞね介護支援センター</t>
  </si>
  <si>
    <t>エスケアステーション名古屋北　デイサービス</t>
  </si>
  <si>
    <t>エスケアステーション名古屋北　ショートステイ</t>
  </si>
  <si>
    <t>Ｈ＆Ｎヘルパーステーション神明町</t>
  </si>
  <si>
    <t>ヒューマンライフケア平安の湯</t>
  </si>
  <si>
    <t>デイサービスあったか</t>
  </si>
  <si>
    <t>居宅介護支援このみ</t>
  </si>
  <si>
    <t>ヘルパーステーション　エーデルワイス</t>
  </si>
  <si>
    <t>デイサービス　エーデルワイス</t>
  </si>
  <si>
    <t>寿満ステーション</t>
  </si>
  <si>
    <t>ヘルパーステーション　アエル</t>
  </si>
  <si>
    <t>アネスト　ケア</t>
  </si>
  <si>
    <t>ケアステーションうらら</t>
  </si>
  <si>
    <t>訪問介護　グリーンハンド</t>
  </si>
  <si>
    <t>ケアプラン晴れるや</t>
  </si>
  <si>
    <t>あやめケアセンター</t>
  </si>
  <si>
    <t>ショートステイかくれんぼ</t>
  </si>
  <si>
    <t>ヘルパーステーション　ミーテ</t>
  </si>
  <si>
    <t>快適ライフくすのき　訪問介護事業所</t>
  </si>
  <si>
    <t>ショートステイ母の手八龍</t>
  </si>
  <si>
    <t>しあわせケアプラン</t>
  </si>
  <si>
    <t>やさしい手平安通居宅介護支援事業所</t>
  </si>
  <si>
    <t>デイサービス花いちもんめカリン</t>
  </si>
  <si>
    <t>居宅介護支援事業所ノア</t>
  </si>
  <si>
    <t>ヘルパーステーション　リーベ楠</t>
  </si>
  <si>
    <t>人として</t>
  </si>
  <si>
    <t>訪問サービスフレンズ</t>
  </si>
  <si>
    <t>ケアマネサービスフレンズ</t>
  </si>
  <si>
    <t>ヘルパーステーション　笑和北</t>
  </si>
  <si>
    <t>ヘルパーステーション　りぽっけ</t>
  </si>
  <si>
    <t>やさしい手楠訪問介護事業所</t>
  </si>
  <si>
    <t>やさしい手楠居宅介護支援事業所</t>
  </si>
  <si>
    <t>ひろせ整形外科通所リハセンター</t>
  </si>
  <si>
    <t>にじのさと北サービスセンター</t>
  </si>
  <si>
    <t>アイキャンケア</t>
  </si>
  <si>
    <t>ヘルパーステーションすずめ</t>
  </si>
  <si>
    <t>ケアプラン　さんげつ</t>
  </si>
  <si>
    <t>ヘルパーステーション　いちごナース</t>
  </si>
  <si>
    <t>ヘルパーステーション　グランディール</t>
  </si>
  <si>
    <t>きそ訪問介護</t>
  </si>
  <si>
    <t>花花介護センター</t>
  </si>
  <si>
    <t>皆湧舎</t>
  </si>
  <si>
    <t>Ｓｍｉｌｅ　ｐｌｕｓ</t>
  </si>
  <si>
    <t>ツクイ名古屋楠</t>
  </si>
  <si>
    <t>美空居宅介護支援事業所</t>
  </si>
  <si>
    <t>ケアマネ事務所みちとりた</t>
  </si>
  <si>
    <t>デイサービス　ソラスト楠</t>
  </si>
  <si>
    <t>ケアプラン・すこやか</t>
  </si>
  <si>
    <t>ケア２１味鋺</t>
  </si>
  <si>
    <t>ケアコール北</t>
  </si>
  <si>
    <t>ケアプランセンター翡翠</t>
  </si>
  <si>
    <t>ケアコール志賀</t>
  </si>
  <si>
    <t>ケアプラン夢ライフイリコ</t>
  </si>
  <si>
    <t>ヘルパーステーション　リアン</t>
  </si>
  <si>
    <t>スマイルナーシング名城</t>
  </si>
  <si>
    <t>訪問介護　ぶんぶく</t>
  </si>
  <si>
    <t>うさぎ介護ステーション</t>
  </si>
  <si>
    <t>カペラケアプランセンター</t>
  </si>
  <si>
    <t>おおきなわ</t>
  </si>
  <si>
    <t>ケアサポートなかじま</t>
  </si>
  <si>
    <t>ひのとり居宅介護支援事業所大曽根</t>
  </si>
  <si>
    <t>ヘルパーステーションしあわせ</t>
  </si>
  <si>
    <t>訪問介護事業所　ＨａＬｕ</t>
  </si>
  <si>
    <t>ヘルパーステーションはなひなの杜　なえだ</t>
  </si>
  <si>
    <t>訪問介護ティンカーベル</t>
  </si>
  <si>
    <t>岡喜デイサービス　黒川</t>
  </si>
  <si>
    <t>あいあいサポート</t>
  </si>
  <si>
    <t>ハートフル　トリートメント</t>
  </si>
  <si>
    <t>ハムケ黒川</t>
  </si>
  <si>
    <t>みゆう訪問介護</t>
  </si>
  <si>
    <t>医心館　訪問介護ステーション　大曽根</t>
  </si>
  <si>
    <t>ＳＯＭＰＯケア　名北　訪問介護</t>
  </si>
  <si>
    <t>ＳＯＭＰＯケア　名古屋第2　居宅介護支援</t>
  </si>
  <si>
    <t>ケアプランわくわく</t>
  </si>
  <si>
    <t>ＦＫ介護</t>
  </si>
  <si>
    <t>ヘルパーステーション　ひだまりの郷なごや北</t>
  </si>
  <si>
    <t>アヴェニールサポート</t>
  </si>
  <si>
    <t>社会福祉士事務所　マネッティア</t>
  </si>
  <si>
    <t>ヘルパーステーション　すずなの花</t>
  </si>
  <si>
    <t>特別養護老人ホーム　オーネスト紫季桜</t>
  </si>
  <si>
    <t>オーネスト紫季桜　指定短期入所生活介護事業所</t>
  </si>
  <si>
    <t>ヘルパーステーション　ｍｏｍｏ</t>
  </si>
  <si>
    <t>ケアプランセンター城北</t>
  </si>
  <si>
    <t>つばき訪問介護事業所</t>
  </si>
  <si>
    <t>ヘルパーステーションリボーン名古屋</t>
  </si>
  <si>
    <t>プレシア介護センター北</t>
  </si>
  <si>
    <t>訪問介護Ｎａｔｔｏ．</t>
  </si>
  <si>
    <t>ヘルパーステーション　かりん名古屋市北区</t>
  </si>
  <si>
    <t>かえるケアサービス</t>
  </si>
  <si>
    <t>ヘルパーステーション花咲</t>
  </si>
  <si>
    <t>訪問介護リノア</t>
  </si>
  <si>
    <t>訪問介護事業所　える</t>
  </si>
  <si>
    <t>ハートケア　ＭＡＭＯＲＵ</t>
  </si>
  <si>
    <t>あしたばケアプラン</t>
  </si>
  <si>
    <t>ヘルパーステーション　シフクＬＩＦＥ</t>
  </si>
  <si>
    <t>ダイレクト介護</t>
  </si>
  <si>
    <t>ヘルパーステーション　笑和くすのき</t>
  </si>
  <si>
    <t>くんぷうケアプラン</t>
  </si>
  <si>
    <t>はなももケアプラン</t>
  </si>
  <si>
    <t>ヘルパーステーションなないろ</t>
  </si>
  <si>
    <t>北区ケアマネ事業所</t>
  </si>
  <si>
    <t>ヘルパーステーションふぉれすと</t>
  </si>
  <si>
    <t>西区介護保険事業所</t>
  </si>
  <si>
    <t>名古屋市北・西ケアマネージメントセンター</t>
  </si>
  <si>
    <t>山田指定居宅介護支援事業所</t>
  </si>
  <si>
    <t>あいち介護センター</t>
  </si>
  <si>
    <t>特別養護老人ホーム　山田清里苑</t>
  </si>
  <si>
    <t>特別養護老人ホーム　平田豊生苑</t>
  </si>
  <si>
    <t>特別養護老人ホーム　なごやかハウス名西</t>
  </si>
  <si>
    <t>特別養護老人ホーム庄内の里</t>
  </si>
  <si>
    <t>庄内の里デイサービスセンター</t>
  </si>
  <si>
    <t>庄内の里介護支援センター</t>
  </si>
  <si>
    <t>なごやかハウス名西</t>
  </si>
  <si>
    <t>介護支援ノッポの会</t>
  </si>
  <si>
    <t>なごやかハウス名西デイサービスセンター</t>
  </si>
  <si>
    <t>デイサービスセンター大金</t>
  </si>
  <si>
    <t>居宅介護支援西城</t>
  </si>
  <si>
    <t>あい愛ライフあいち介護センター</t>
  </si>
  <si>
    <t>K．K．サクライメディカル</t>
  </si>
  <si>
    <t>デイサービスセンター大野木指定通所介護事業所</t>
  </si>
  <si>
    <t>山田清里苑指定短期入所生活介護事業所</t>
  </si>
  <si>
    <t>デイサービスセンター平田豊生苑</t>
  </si>
  <si>
    <t>平田豊生苑</t>
  </si>
  <si>
    <t>山田指定訪問介護事業所</t>
  </si>
  <si>
    <t>文の家指定訪問介護事業所</t>
  </si>
  <si>
    <t>有限会社タマ介護センター</t>
  </si>
  <si>
    <t>白働塾いきいき</t>
  </si>
  <si>
    <t>デイサービス花いちもんめ</t>
  </si>
  <si>
    <t>愛</t>
  </si>
  <si>
    <t>ベルデ名古屋栄生</t>
  </si>
  <si>
    <t>介護センターデイサービスみんなの輪</t>
  </si>
  <si>
    <t>そんぽの家　浄心</t>
  </si>
  <si>
    <t>介護支援ノッポの会押切</t>
  </si>
  <si>
    <t>医療法人慈照会グループホームひまわり</t>
  </si>
  <si>
    <t>デイサービス花いちもんめ栄生</t>
  </si>
  <si>
    <t>文の家デイサービス</t>
  </si>
  <si>
    <t>グループホーム清里</t>
  </si>
  <si>
    <t>グループホーム「浄心の杜」</t>
  </si>
  <si>
    <t>グループホーム円頓寺</t>
  </si>
  <si>
    <t>デイサービスセンター南川</t>
  </si>
  <si>
    <t>アットホームあいり</t>
  </si>
  <si>
    <t>うぇるケアホームわかば</t>
  </si>
  <si>
    <t>グループホーム「あじさい」</t>
  </si>
  <si>
    <t>北医療生協西区居宅介護支援事業所</t>
  </si>
  <si>
    <t>デイサービス城西</t>
  </si>
  <si>
    <t>グループホーム中小田井</t>
  </si>
  <si>
    <t>ニチイケアセンター名西</t>
  </si>
  <si>
    <t>グループホーム円頓寺東館</t>
  </si>
  <si>
    <t>デイサービス　花いちもんめ　天神山</t>
  </si>
  <si>
    <t>比良西ケアサポート</t>
  </si>
  <si>
    <t>やまもと接骨院介護支援センター</t>
  </si>
  <si>
    <t>ヘルパーステーションピララ</t>
  </si>
  <si>
    <t>介護センターロングライフ</t>
  </si>
  <si>
    <t>愛望苑デイサービスセンター</t>
  </si>
  <si>
    <t>あさひ居宅介護支援センター</t>
  </si>
  <si>
    <t>グループホーム円頓寺北館</t>
  </si>
  <si>
    <t>グループホーム　えがお</t>
  </si>
  <si>
    <t>ステップリハビリケアセンター名西</t>
  </si>
  <si>
    <t>シルバーサポート小田井</t>
  </si>
  <si>
    <t>あいりケアプラン</t>
  </si>
  <si>
    <t>あいりデイホーム</t>
  </si>
  <si>
    <t>アスケア訪問入浴　上名古屋</t>
  </si>
  <si>
    <t>やさしい手庄内通訪問介護事業所</t>
  </si>
  <si>
    <t>名北介護サービス</t>
  </si>
  <si>
    <t>セントケア栄生</t>
  </si>
  <si>
    <t>庄内の里第２デイサービスセンター</t>
  </si>
  <si>
    <t>シンシア城西</t>
  </si>
  <si>
    <t>訪問介護サービス　であい</t>
  </si>
  <si>
    <t>やさしい手庄内通居宅介護支援事業所</t>
  </si>
  <si>
    <t>ケア２１庄内通</t>
  </si>
  <si>
    <t>お元気倶楽部リハビリ館</t>
  </si>
  <si>
    <t>カルミア介護支援事業所</t>
  </si>
  <si>
    <t>訪問介護マザーズ</t>
  </si>
  <si>
    <t>居宅介護支援事業所マザーズ</t>
  </si>
  <si>
    <t>あおば</t>
  </si>
  <si>
    <t>リハビリデイサービス　やまもと</t>
  </si>
  <si>
    <t>あおぞらデイサービスセンター</t>
  </si>
  <si>
    <t>デイサービス　まごころ</t>
  </si>
  <si>
    <t>訪問介護事業所　ライフイズグッド</t>
  </si>
  <si>
    <t>ゴールドエイジロイヤル 名西</t>
  </si>
  <si>
    <t>ヘルパーステーションアグレ堀越</t>
  </si>
  <si>
    <t>ヒューマンライフケア堀越</t>
  </si>
  <si>
    <t>ケアプランセンターアグレ堀越</t>
  </si>
  <si>
    <t>訪問介護エイル</t>
  </si>
  <si>
    <t>デイサービス笑顔まんてん</t>
  </si>
  <si>
    <t>居宅介護支援事業所エイル</t>
  </si>
  <si>
    <t>泉デイサービス　かみさらサロン</t>
  </si>
  <si>
    <t>新道ケアコミュニティそよ風</t>
  </si>
  <si>
    <t>ケアマネジメントクーゲル</t>
  </si>
  <si>
    <t>リハビリデイサービス浄心の森</t>
  </si>
  <si>
    <t>花の木　デイサロン　ひまわり</t>
  </si>
  <si>
    <t>ケアプラン　花の木</t>
  </si>
  <si>
    <t>デイサービス　リタ</t>
  </si>
  <si>
    <t>あいりホームケア</t>
  </si>
  <si>
    <t>よろず家せんげん</t>
  </si>
  <si>
    <t>カルミア訪問介護事業所</t>
  </si>
  <si>
    <t>ケアサービス康生</t>
  </si>
  <si>
    <t>びわじま介護センター　短期入所生活介護</t>
  </si>
  <si>
    <t>デイサービスセンターこころ庵花原</t>
  </si>
  <si>
    <t>デイ＆リハ 笑顔ライフ</t>
  </si>
  <si>
    <t>ヘルパーステーション　ハート・あかしろ</t>
  </si>
  <si>
    <t>リハビリデイサービス　あすけあ名西</t>
  </si>
  <si>
    <t>運動ひろば　歌里</t>
  </si>
  <si>
    <t>新道リハビリデイサービス</t>
  </si>
  <si>
    <t>デイサービス　和（なごみ）</t>
  </si>
  <si>
    <t>介護付有料老人ホーム　ハイリタイヤー名城</t>
  </si>
  <si>
    <t>デイサービスセンター咲花　べんてん</t>
  </si>
  <si>
    <t>けあぷらん　もり</t>
  </si>
  <si>
    <t>エルケア株式会社　エルケア菊井ケアセンター</t>
  </si>
  <si>
    <t>オーネスト名西　指定短期入所生活介護事業所</t>
  </si>
  <si>
    <t>特別養護老人ホーム　オーネスト名西</t>
  </si>
  <si>
    <t>花の木デイサロンさつき</t>
  </si>
  <si>
    <t>グラード名古屋駅前</t>
  </si>
  <si>
    <t>エルケア株式会社　エルケア菊井ケアプランセンター</t>
  </si>
  <si>
    <t>こやまケアプラン</t>
  </si>
  <si>
    <t>居宅介護支援事業所　かみさらサロン</t>
  </si>
  <si>
    <t>デイサービス　ラスベガス名古屋西</t>
  </si>
  <si>
    <t>名古屋介護支援センター　菊井</t>
  </si>
  <si>
    <t>ナカ訪問介護事業所</t>
  </si>
  <si>
    <t>フラワーホーム睡蓮</t>
  </si>
  <si>
    <t>訪問介護サービスセンター浄心</t>
  </si>
  <si>
    <t>パナソニック　エイジフリーケアセンター名古屋上小田井・デイサービス</t>
  </si>
  <si>
    <t>パナソニック　エイジフリーケアセンター名古屋上小田井・ショートステイ</t>
  </si>
  <si>
    <t>杉の木ヘルパーステーション</t>
  </si>
  <si>
    <t>杉の木居宅介護支援センター</t>
  </si>
  <si>
    <t>特別養護老人ホーム比良清里苑</t>
  </si>
  <si>
    <t>ぬくケア介護相談所</t>
  </si>
  <si>
    <t>セントケアこだま</t>
  </si>
  <si>
    <t>にじのさと西サービスセンター</t>
  </si>
  <si>
    <t>あいむ</t>
  </si>
  <si>
    <t>ニチイケアセンター上小田井</t>
  </si>
  <si>
    <t>にこまる介護相談所</t>
  </si>
  <si>
    <t>学研ココファン庄内通ヘルパーセンター</t>
  </si>
  <si>
    <t>ツクイ名古屋西東岸町</t>
  </si>
  <si>
    <t>ヘルパーステーション新道</t>
  </si>
  <si>
    <t>明日菜ケアプランセンター</t>
  </si>
  <si>
    <t>訪問介護レガロ</t>
  </si>
  <si>
    <t>けあらーずつなぐ</t>
  </si>
  <si>
    <t>Ｍａｒｓ</t>
  </si>
  <si>
    <t>シンセイ</t>
  </si>
  <si>
    <t>訪問介護ルナ</t>
  </si>
  <si>
    <t>訪問介護事業所　心愛</t>
  </si>
  <si>
    <t>訪問介護にこ</t>
  </si>
  <si>
    <t>はるのひケアプラン</t>
  </si>
  <si>
    <t>訪問介護　さくらそう</t>
  </si>
  <si>
    <t>サンライトガーデン枇杷島　ケア</t>
  </si>
  <si>
    <t>華ケアプランセンター</t>
  </si>
  <si>
    <t>緑の家　けあぷらん　名西</t>
  </si>
  <si>
    <t>デイサービス　エイル</t>
  </si>
  <si>
    <t>あいりナーシングホーム</t>
  </si>
  <si>
    <t>訪問介護ステーションかすみそう</t>
  </si>
  <si>
    <t>居宅介護支援事業所想</t>
  </si>
  <si>
    <t>ＭＹＳ　居宅介護支援事業所</t>
  </si>
  <si>
    <t>訪問介護事業所またあした</t>
  </si>
  <si>
    <t>ヘルパーステーションケア丸</t>
  </si>
  <si>
    <t>デイサービスはなのき　大野木</t>
  </si>
  <si>
    <t>訪問ケアあんしん生活中小田井店</t>
  </si>
  <si>
    <t>訪問介護ステーションふじやま</t>
  </si>
  <si>
    <t>ヘルパーステーション　アニー</t>
  </si>
  <si>
    <t>ケアプラン　アニー</t>
  </si>
  <si>
    <t>訪問介護事業所　ぽかぽかケア</t>
  </si>
  <si>
    <t>特別養護老人ホーム　オーネスト二方の郷</t>
  </si>
  <si>
    <t>オーネスト二方の郷　指定短期入所生活介護事業所</t>
  </si>
  <si>
    <t>訪問介護つむぎ</t>
  </si>
  <si>
    <t>ヘルパーステーションことは西</t>
  </si>
  <si>
    <t>パナソニック　エイジフリーケアセンターおたい・訪問入浴</t>
  </si>
  <si>
    <t>ヘルパーステーションダチョウさん</t>
  </si>
  <si>
    <t>ユースタイルケア　名古屋西センター</t>
  </si>
  <si>
    <t>訪問介護事業所彩り</t>
  </si>
  <si>
    <t>訪問介護にこり</t>
  </si>
  <si>
    <t>ヘルパーステーション　スイート名古屋西</t>
  </si>
  <si>
    <t>居宅介護支援事業所　ソーシャルワークス　名古屋西</t>
  </si>
  <si>
    <t>訪問介護　縁る～ぷ</t>
  </si>
  <si>
    <t>りんくる訪問介護ステーション</t>
  </si>
  <si>
    <t>訪問介護ステーション　テラス</t>
  </si>
  <si>
    <t>うちくるケア</t>
  </si>
  <si>
    <t>訪問介護ゆーとぴあ</t>
  </si>
  <si>
    <t>居宅介護支援事業所　チアフル　名古屋</t>
  </si>
  <si>
    <t>丸八居宅介護支援センター</t>
  </si>
  <si>
    <t>中村区介護保険事業所</t>
  </si>
  <si>
    <t>名古屋市中村・中ケアマネージメントセンター</t>
  </si>
  <si>
    <t>永生苑居宅介護支援センター</t>
  </si>
  <si>
    <t>丸八訪問介護事業所</t>
  </si>
  <si>
    <t>ますこ居宅介護支援事業所</t>
  </si>
  <si>
    <t>特別養護老人ホーム永生苑</t>
  </si>
  <si>
    <t>鵜飼病院居宅介護支援事業所</t>
  </si>
  <si>
    <t>在宅ケアサービス　ソラスト中村公園</t>
  </si>
  <si>
    <t>デイサービスセンター向島</t>
  </si>
  <si>
    <t>デイサービスセンター永生苑新明</t>
  </si>
  <si>
    <t>デイサービスセンター清月荘</t>
  </si>
  <si>
    <t>居宅介護支援清月荘</t>
  </si>
  <si>
    <t>特別養護老人ホームなごやかハウス名楽</t>
  </si>
  <si>
    <t>中村区デイサービスセンター</t>
  </si>
  <si>
    <t>ニチイケアセンターくさなぎ</t>
  </si>
  <si>
    <t>なごやかハウス名楽指定短期入所生活介護事業所</t>
  </si>
  <si>
    <t>けあらーず中村指定訪問介護事業所</t>
  </si>
  <si>
    <t>もらいぼし</t>
  </si>
  <si>
    <t>福祉の幸鳥居訪問介護事業所</t>
  </si>
  <si>
    <t>稲西ケアセンター</t>
  </si>
  <si>
    <t>サルバーレデイサービスセンター</t>
  </si>
  <si>
    <t>丸八デイサービス日吉</t>
  </si>
  <si>
    <t>丸八グループホーム日吉</t>
  </si>
  <si>
    <t>あじさいデイサービス</t>
  </si>
  <si>
    <t>あじさいケアプラン</t>
  </si>
  <si>
    <t>あじさいヘルパーサービス</t>
  </si>
  <si>
    <t>グループホーム城やしき</t>
  </si>
  <si>
    <t>訪問介護ステーショントマト</t>
  </si>
  <si>
    <t>デイ・サービス楽笑苑</t>
  </si>
  <si>
    <t>ニチイケアセンターなかむら</t>
  </si>
  <si>
    <t>ビックママ訪問介護サービス大秋</t>
  </si>
  <si>
    <t>アバンセ介護センターなかむら</t>
  </si>
  <si>
    <t>そんぽの家　中村公園</t>
  </si>
  <si>
    <t>ふれあいタウン中村</t>
  </si>
  <si>
    <t>けあらーず中村公園指定通所介護事業所</t>
  </si>
  <si>
    <t>丸八デイサービス千成</t>
  </si>
  <si>
    <t>ケアパートナー本陣</t>
  </si>
  <si>
    <t>訪問介護　清月荘</t>
  </si>
  <si>
    <t>おはなケアマネジメント</t>
  </si>
  <si>
    <t>アスケア　デイサービスセンター納屋橋</t>
  </si>
  <si>
    <t>けあらーず中村公園指定訪問介護事業所</t>
  </si>
  <si>
    <t>ニチイケアセンター第一中村公園</t>
  </si>
  <si>
    <t>ニチイケアセンター第二中村公園</t>
  </si>
  <si>
    <t>介護ステーションひまわり</t>
  </si>
  <si>
    <t>介護支援センターひまわり</t>
  </si>
  <si>
    <t>楽笑苑訪問介護サービス</t>
  </si>
  <si>
    <t>エミール八田ケアプランセンター</t>
  </si>
  <si>
    <t>ミラリス訪問介護　中村店</t>
  </si>
  <si>
    <t>デイサービス　えんがわ家</t>
  </si>
  <si>
    <t>介護相談室　絆サポート</t>
  </si>
  <si>
    <t>アイビーケアセンター</t>
  </si>
  <si>
    <t>訪問介護　絆サポート</t>
  </si>
  <si>
    <t>デイサービスちくたく亭城主</t>
  </si>
  <si>
    <t>ケアセンター和(やわらぎ)</t>
  </si>
  <si>
    <t>和（やわらぎ）居宅介護支援</t>
  </si>
  <si>
    <t>ひなたケアプラン</t>
  </si>
  <si>
    <t>大菅病院ケアプランセンター</t>
  </si>
  <si>
    <t>デイサービスちくたく亭レトロ</t>
  </si>
  <si>
    <t>ケアプラン　日吉の郷</t>
  </si>
  <si>
    <t>はないちもんめケアセンター</t>
  </si>
  <si>
    <t>介護サロンひまわり</t>
  </si>
  <si>
    <t>ケア21中村</t>
  </si>
  <si>
    <t>楽笑苑　し ら こ</t>
  </si>
  <si>
    <t>介護リハビリ　一歩</t>
  </si>
  <si>
    <t>ヘルパーステーションまつよし</t>
  </si>
  <si>
    <t>ひだまり介護</t>
  </si>
  <si>
    <t>デイサービス　ひばり　八社</t>
  </si>
  <si>
    <t>ケアマネパーク</t>
  </si>
  <si>
    <t>デイサービス　ソラスト中村公園</t>
  </si>
  <si>
    <t>介護ステーション　ひさご</t>
  </si>
  <si>
    <t>真和リハビリデイサービス</t>
  </si>
  <si>
    <t>デイサービス和心かぞく米野の家</t>
  </si>
  <si>
    <t>ケアプランナーズ　ひさご</t>
  </si>
  <si>
    <t>けあびーんず塩池</t>
  </si>
  <si>
    <t>ケアプランセンターじょうさい</t>
  </si>
  <si>
    <t>ますこ訪問介護ステーション</t>
  </si>
  <si>
    <t>訪問介護事業所　けあびーんず</t>
  </si>
  <si>
    <t>サルバーレ居宅介護支援事業所</t>
  </si>
  <si>
    <t>アイシア八田</t>
  </si>
  <si>
    <t>介護アトリウムひまわり</t>
  </si>
  <si>
    <t>デイサービスなつかし亭</t>
  </si>
  <si>
    <t>サルバーレ　訪問介護事業所</t>
  </si>
  <si>
    <t>訪問介護　ゆたぽん</t>
  </si>
  <si>
    <t>居宅介護支援事業所　ひろ丸</t>
  </si>
  <si>
    <t>ケアプランセンターこあ</t>
  </si>
  <si>
    <t>咲くら居宅介護支援事業所</t>
  </si>
  <si>
    <t>居宅介護支援事業所けあびーんず</t>
  </si>
  <si>
    <t>ヘルパー事業所こころ</t>
  </si>
  <si>
    <t>訪問介護エンドレス</t>
  </si>
  <si>
    <t>訪問介護事業所　開運</t>
  </si>
  <si>
    <t>訪問介護ステーション　アースエンジェル</t>
  </si>
  <si>
    <t>デイサービス　エミリー</t>
  </si>
  <si>
    <t>ヘルパーステーション　クオーレ</t>
  </si>
  <si>
    <t>介護サービス愛燦々</t>
  </si>
  <si>
    <t>ケアプランセンター愛燦々</t>
  </si>
  <si>
    <t>デイサービスセンター愛燦々</t>
  </si>
  <si>
    <t>ヘルパーめだか組</t>
  </si>
  <si>
    <t>特別養護老人ホームアメニティ城西</t>
  </si>
  <si>
    <t>ショートステイアメニティ城西</t>
  </si>
  <si>
    <t>癒しのデイサービスささしま</t>
  </si>
  <si>
    <t>癒しのケアプランセンターささしま</t>
  </si>
  <si>
    <t>癒しのヘルパーステーションささしま</t>
  </si>
  <si>
    <t>ヘルパーステーションアロー名西</t>
  </si>
  <si>
    <t>名古屋機能訓練デイサービス</t>
  </si>
  <si>
    <t>デイサービス　ＧＥＮＴＥＮ</t>
  </si>
  <si>
    <t>ヘルパーステーション　ＫＯＤＯＵ</t>
  </si>
  <si>
    <t>医心館　訪問介護ステーション　本陣</t>
  </si>
  <si>
    <t>居宅介護支援事業所マザーズ中村</t>
  </si>
  <si>
    <t>ホームケアプラスワン</t>
  </si>
  <si>
    <t>居宅介護支援事業所　縁（えにし）</t>
  </si>
  <si>
    <t>訪問介護事業所　和（なごみ）</t>
  </si>
  <si>
    <t>居宅介護支援事業所ここす</t>
  </si>
  <si>
    <t>デイサービス　まほろば稲西</t>
  </si>
  <si>
    <t>アスケア　ケアプランセンター納屋橋</t>
  </si>
  <si>
    <t>ヘルパーステーション虹の橋24　中村</t>
  </si>
  <si>
    <t>ＳＯＭＰＯケア ラヴィーレ名古屋</t>
  </si>
  <si>
    <t>アースライフケア</t>
  </si>
  <si>
    <t>ひまわりケアサービス横井</t>
  </si>
  <si>
    <t>介護支援センター　ジョイフル名駅</t>
  </si>
  <si>
    <t>介護老人福祉施設　ジョイフル名駅</t>
  </si>
  <si>
    <t>ショートステイホーム　ジョイフル名駅</t>
  </si>
  <si>
    <t>訪問介護ステーションパンジー</t>
  </si>
  <si>
    <t>ヘルパーステーションことり</t>
  </si>
  <si>
    <t>ひなたケアステーション</t>
  </si>
  <si>
    <t>ケアセンター　オータム</t>
  </si>
  <si>
    <t>キリン　デイサービス　中村</t>
  </si>
  <si>
    <t>ゆたか居宅介護支援事業所合同会社</t>
  </si>
  <si>
    <t>アスケア訪問入浴　中村</t>
  </si>
  <si>
    <t>アイアイ訪問介護事業所</t>
  </si>
  <si>
    <t>訪問介護事業所　憩</t>
  </si>
  <si>
    <t>みなと医療生活協同組合　ケアプランセンターかめじま</t>
  </si>
  <si>
    <t>ケアリッツ名駅</t>
  </si>
  <si>
    <t>特別養護老人ホーム　アカデミックケアホーム太閤</t>
  </si>
  <si>
    <t>ケアプランかがやき</t>
  </si>
  <si>
    <t>介護アトラクティブひまわり</t>
  </si>
  <si>
    <t>デイサービスセンター　大門</t>
  </si>
  <si>
    <t>訪問介護事業所あいとわ中村支店</t>
  </si>
  <si>
    <t>介護ＬＡＢＯ</t>
  </si>
  <si>
    <t>ケアプランさつき</t>
  </si>
  <si>
    <t>訪問介護事業所うちくる</t>
  </si>
  <si>
    <t>訪問介護　Ｐｌａｉｓｉｒ</t>
  </si>
  <si>
    <t>ライフケアラー</t>
  </si>
  <si>
    <t>クローバーケアサービス</t>
  </si>
  <si>
    <t>ジョイリハＳＰＡ中村</t>
  </si>
  <si>
    <t>プロビィム太閤</t>
  </si>
  <si>
    <t>ケアサポートやまざき</t>
  </si>
  <si>
    <t>ハンズヘルパーステーション</t>
  </si>
  <si>
    <t>デイサービス松岡三代目</t>
  </si>
  <si>
    <t>ハンズケアプランセンター</t>
  </si>
  <si>
    <t>ケアプラン佐古前</t>
  </si>
  <si>
    <t>チイキノフクシ</t>
  </si>
  <si>
    <t>訪問介護ステーションＮＲＳ</t>
  </si>
  <si>
    <t>グランダ那古野ケアステーション</t>
  </si>
  <si>
    <t>ライフアップリハビリデイサービス豊国</t>
  </si>
  <si>
    <t>アース訪問介護ステーション</t>
  </si>
  <si>
    <t>べんがら亭居宅介護支援事業所</t>
  </si>
  <si>
    <t>ヒューマンライフケア太閤の湯</t>
  </si>
  <si>
    <t>ケアプラン・みんなのしあわせ</t>
  </si>
  <si>
    <t>ヘルパーステーションふれあい</t>
  </si>
  <si>
    <t>訪問介護事業所榮福ケア名古屋本店</t>
  </si>
  <si>
    <t>介護事業所まんまる</t>
  </si>
  <si>
    <t>あさがお介護</t>
  </si>
  <si>
    <t>ヘルパーステーションリライト名古屋</t>
  </si>
  <si>
    <t>ライフケア訪問介護</t>
  </si>
  <si>
    <t>訪問介護のぞみ栄生</t>
  </si>
  <si>
    <t>生活介護事業所縁</t>
  </si>
  <si>
    <t>中区介護保険事業所</t>
  </si>
  <si>
    <t>新栄居宅介護支援事業所</t>
  </si>
  <si>
    <t>居宅支援事業所草まくら</t>
  </si>
  <si>
    <t>特別養護老人ホーム　ユートピアつくも</t>
  </si>
  <si>
    <t>ヤガミホームヘルスセンター名古屋</t>
  </si>
  <si>
    <t>ユートピアつくも在宅介護相談センター</t>
  </si>
  <si>
    <t>ユートピアつくもデイサービスセンター</t>
  </si>
  <si>
    <t>ユートピアつくも短期入所生活介護事業所</t>
  </si>
  <si>
    <t>愛柔整介護ステーション</t>
  </si>
  <si>
    <t>株式会社福祉の里名古屋中営業所</t>
  </si>
  <si>
    <t>名古屋福祉サービス株式会社</t>
  </si>
  <si>
    <t>デイサービスシルバー２１</t>
  </si>
  <si>
    <t>エイジトピア・ナゴヤ</t>
  </si>
  <si>
    <t>デイサービスセンターなか</t>
  </si>
  <si>
    <t>メディカルホームくらら久屋公園</t>
  </si>
  <si>
    <t>ベネッセ介護センター名古屋</t>
  </si>
  <si>
    <t>アスケア　デイサービスセンター上前津東</t>
  </si>
  <si>
    <t>エルダーハウス上前津</t>
  </si>
  <si>
    <t>菜の花指定訪問介護事業所</t>
  </si>
  <si>
    <t>菜の花指定居宅支援事業所</t>
  </si>
  <si>
    <t>デイサービス樂音</t>
  </si>
  <si>
    <t>有限会社中京ケアサービス</t>
  </si>
  <si>
    <t>介護専用型有料老人ホームグリーンヒル</t>
  </si>
  <si>
    <t>ブランシエール千種</t>
  </si>
  <si>
    <t>そんぽの家　丸の内</t>
  </si>
  <si>
    <t>短期入所施設　ストラーダ</t>
  </si>
  <si>
    <t>居宅介護支援事業所フォリア</t>
  </si>
  <si>
    <t>あんあん　ヘルパーステーション</t>
  </si>
  <si>
    <t>あんあん居宅介護支援事業所</t>
  </si>
  <si>
    <t>デイサービスセンター　のぞみ　栄</t>
  </si>
  <si>
    <t>ショートステイ　のぞみ　栄</t>
  </si>
  <si>
    <t>介護付有料老人ホーム　らもーれ　栄</t>
  </si>
  <si>
    <t>さくら・介護ステーション名古屋中央</t>
  </si>
  <si>
    <t>リハトレわかば</t>
  </si>
  <si>
    <t>訪問介護あゆみ</t>
  </si>
  <si>
    <t>介護付有料老人ホーム　グレイスフル上前津</t>
  </si>
  <si>
    <t>ショートステイホーム　グレイスフル上前津</t>
  </si>
  <si>
    <t>介護老人福祉施設グレイスフル上前津</t>
  </si>
  <si>
    <t>金山ケアコミュニティそよ風</t>
  </si>
  <si>
    <t>エデン居宅介護支援事業所</t>
  </si>
  <si>
    <t>介護ステーション　ローズコロン</t>
  </si>
  <si>
    <t>居宅介護支援事業所　アトラス</t>
  </si>
  <si>
    <t>シニアデイトレーニング久屋大通館</t>
  </si>
  <si>
    <t>合同会社ＭＴグリーン</t>
  </si>
  <si>
    <t>ホームヘルプひだまり</t>
  </si>
  <si>
    <t>訪問介護事業所　アクア</t>
  </si>
  <si>
    <t>ショートステイ　Gｒａｎ樹</t>
  </si>
  <si>
    <t>ケアプランセンター　サンテ</t>
  </si>
  <si>
    <t>介護ステーションはなりら</t>
  </si>
  <si>
    <t>デイリー・サポーター</t>
  </si>
  <si>
    <t>訪問介護ゆとり</t>
  </si>
  <si>
    <t>訪問介護ホットライフ</t>
  </si>
  <si>
    <t>訪問介護　ハピネス</t>
  </si>
  <si>
    <t>葵訪問介護事業所</t>
  </si>
  <si>
    <t>居宅介護支援事業所すみれ</t>
  </si>
  <si>
    <t>ヘルパーステーションすみれ</t>
  </si>
  <si>
    <t>ケアサービス　ダンデライオン　名古屋</t>
  </si>
  <si>
    <t>デイサービスセンター楽人大井町</t>
  </si>
  <si>
    <t>さくら支援ステーション名古屋中央</t>
  </si>
  <si>
    <t>介護支援センター　ジョイフル新栄</t>
  </si>
  <si>
    <t>大型デイサービスセンター　サンサン　リゾート新栄</t>
  </si>
  <si>
    <t>ライフサポートエデン</t>
  </si>
  <si>
    <t>サービス付き高齢者向け住宅医療法人生寿会エイム新栄</t>
  </si>
  <si>
    <t>介護クラーク新栄</t>
  </si>
  <si>
    <t>シーユーシーケアプランセンター新栄</t>
  </si>
  <si>
    <t>ケアリッツ上前津</t>
  </si>
  <si>
    <t>訪問介護ステーション　ハートフル</t>
  </si>
  <si>
    <t>エンジェル居宅介護支援事業所</t>
  </si>
  <si>
    <t>支援センターおおす</t>
  </si>
  <si>
    <t>ｌｉｘａｓケアプラン</t>
  </si>
  <si>
    <t>ケアプランセンター　つばめ</t>
  </si>
  <si>
    <t>学研ココファン名古屋富士見ヘルパーセンター</t>
  </si>
  <si>
    <t>ヘルパーステーション　あおぞら</t>
  </si>
  <si>
    <t>ケアリッツ丸の内</t>
  </si>
  <si>
    <t>ケアリアン居宅介護支援事業所</t>
  </si>
  <si>
    <t>訪問介護はっち</t>
  </si>
  <si>
    <t>アムールケアステーション</t>
  </si>
  <si>
    <t>訪問介護スマイルナーシング金山</t>
  </si>
  <si>
    <t>ケアコール金山</t>
  </si>
  <si>
    <t>Ａ－Ｓｍｉｌｅ鶴舞</t>
  </si>
  <si>
    <t>訪問介護フラワー</t>
  </si>
  <si>
    <t>あい愛ライフみずほ訪問介護サービス</t>
  </si>
  <si>
    <t>ヘルパーステーション久屋大通館</t>
  </si>
  <si>
    <t>訪問介護　シーサー</t>
  </si>
  <si>
    <t>オールライフ</t>
  </si>
  <si>
    <t>あいち訪問介護ステーション</t>
  </si>
  <si>
    <t>桜通ケアプラン</t>
  </si>
  <si>
    <t>学研ココファン名古屋丸の内ヘルパーセンター</t>
  </si>
  <si>
    <t>訪問介護名古屋ステーション</t>
  </si>
  <si>
    <t>キャリー訪問介護ステーション</t>
  </si>
  <si>
    <t>ヘルパーステーションアールイー名古屋</t>
  </si>
  <si>
    <t>訪問介護　春夏秋冬</t>
  </si>
  <si>
    <t>ＭＵＳＵＢＩ訪問介護ステーション</t>
  </si>
  <si>
    <t>昭和区介護保険事業所</t>
  </si>
  <si>
    <t>かわな居宅介護支援事業所</t>
  </si>
  <si>
    <t>アースサポート名古屋</t>
  </si>
  <si>
    <t>特別養護老人ホームなごやかハウス福原</t>
  </si>
  <si>
    <t>特別養護老人ホーム南山の郷</t>
  </si>
  <si>
    <t>南山の郷居宅介護支援事業所</t>
  </si>
  <si>
    <t>南山の郷デイサービスセンター</t>
  </si>
  <si>
    <t>あい愛ライフ伊藤訪問介護サービス</t>
  </si>
  <si>
    <t>デイサービスセンター・陽だまりの家</t>
  </si>
  <si>
    <t>特別養護老人ホーム　南山の郷</t>
  </si>
  <si>
    <t>なごやかハウス福原デイサービスセンター</t>
  </si>
  <si>
    <t>デイサービスセンター鶴舞</t>
  </si>
  <si>
    <t>名古屋市シルバー人材センター訪問介護事業所</t>
  </si>
  <si>
    <t>なごやかハウス福原</t>
  </si>
  <si>
    <t>ヘルパーステーションかわな</t>
  </si>
  <si>
    <t>昭和区デイサービスセンター</t>
  </si>
  <si>
    <t>あかり訪問介護ステーション</t>
  </si>
  <si>
    <t>デイサービスセンター御器所</t>
  </si>
  <si>
    <t>コープあいち福祉サービス昭和居宅</t>
  </si>
  <si>
    <t>コープあいちデイサービス昭和</t>
  </si>
  <si>
    <t>グループホームまりん</t>
  </si>
  <si>
    <t>ふくざわ介護サービス</t>
  </si>
  <si>
    <t>有限会社介護福祉センター友</t>
  </si>
  <si>
    <t>ハートステーション</t>
  </si>
  <si>
    <t>コープあいち福祉サービス昭和</t>
  </si>
  <si>
    <t>グループホームまりん広池</t>
  </si>
  <si>
    <t>あかりケアプランセンター</t>
  </si>
  <si>
    <t>ケアネットリゾン南山</t>
  </si>
  <si>
    <t>そんぽの家　吹上</t>
  </si>
  <si>
    <t>いきいきヒルズ</t>
  </si>
  <si>
    <t>訪問介護　大地</t>
  </si>
  <si>
    <t>マイプラン・ケアマネジメントセンター</t>
  </si>
  <si>
    <t>セントケア御器所</t>
  </si>
  <si>
    <t>ニチイケアセンター鶴舞</t>
  </si>
  <si>
    <t>訪問介護事業所　さつき</t>
  </si>
  <si>
    <t>居宅介護支援事業所　いずみ</t>
  </si>
  <si>
    <t>ケアマネジメントセンター　和奏</t>
  </si>
  <si>
    <t>メディカルホームグランダ吹上</t>
  </si>
  <si>
    <t>ヒューマンライフケアごきそ</t>
  </si>
  <si>
    <t>緊急支援介護フォレストケアセンター</t>
  </si>
  <si>
    <t>リハビリデイサービス　叶満天星</t>
  </si>
  <si>
    <t>ヘルパーハウスのぞみ</t>
  </si>
  <si>
    <t>いつき介護相談センター石川橋</t>
  </si>
  <si>
    <t>介護付有料老人ホーム医療法人生寿会メロウごきそ</t>
  </si>
  <si>
    <t>あいおいリハビリデイサービス</t>
  </si>
  <si>
    <t>スマイルライフサロン</t>
  </si>
  <si>
    <t>スマイルライフステーション</t>
  </si>
  <si>
    <t>居宅介護支援事業所オラトリオ</t>
  </si>
  <si>
    <t>短期入所施設カンタータ</t>
  </si>
  <si>
    <t>ヒューマンライフケア滝子</t>
  </si>
  <si>
    <t>いつき訪問介護事業所石川橋</t>
  </si>
  <si>
    <t>介護老人保健施設いつきの里石川橋</t>
  </si>
  <si>
    <t>訪問介護事業所えんがわ</t>
  </si>
  <si>
    <t>はなみずき訪問介護事業所</t>
  </si>
  <si>
    <t>あいふるリハビリデイサービス</t>
  </si>
  <si>
    <t>特別養護老人ホーム川名山荘</t>
  </si>
  <si>
    <t>いりなか訪問介護ステーション</t>
  </si>
  <si>
    <t>リハビリデイサービス　ラクウェル</t>
  </si>
  <si>
    <t>デイサービス　らしく昭和</t>
  </si>
  <si>
    <t>ショートステイ川名山荘</t>
  </si>
  <si>
    <t>リハビリルーム　ビブラビブレ</t>
  </si>
  <si>
    <t>在宅福祉総合サポートセンターひだまり</t>
  </si>
  <si>
    <t>介護付有料老人ホーム　ハイリタイヤー２１南山</t>
  </si>
  <si>
    <t>さんさらなヘルパーステーション</t>
  </si>
  <si>
    <t>訪問介護　お多福うさぎ</t>
  </si>
  <si>
    <t>いりなか居宅介護支援事業所</t>
  </si>
  <si>
    <t>ヘルパーステーションほまれ</t>
  </si>
  <si>
    <t>訪問介護事業所ルドスィエ</t>
  </si>
  <si>
    <t>Ｇ．Ｋ居宅介護支援事業所</t>
  </si>
  <si>
    <t>障害者ヘルパーステーション・マイライフ</t>
  </si>
  <si>
    <t>ケアプラン　スマイル</t>
  </si>
  <si>
    <t>昭和介護サービス　朋</t>
  </si>
  <si>
    <t>ヒューマンライフケア川名の湯</t>
  </si>
  <si>
    <t>訪問介護ステーション　ＧＡＲＯ　鶴舞</t>
  </si>
  <si>
    <t>居宅介護支援事業所ごきそ</t>
  </si>
  <si>
    <t>支援センターしょうわ</t>
  </si>
  <si>
    <t>にじのさと昭和サービスセンター</t>
  </si>
  <si>
    <t>にじのさと昭和居宅介護支援事業所</t>
  </si>
  <si>
    <t>ひまわりケアサービス川名</t>
  </si>
  <si>
    <t>ケアリッツ御器所</t>
  </si>
  <si>
    <t>ニチイケアセンターいりなか</t>
  </si>
  <si>
    <t>ヘルパーステーションぽとす</t>
  </si>
  <si>
    <t>アミカごきそ介護センター</t>
  </si>
  <si>
    <t>ツクイ名古屋昭和</t>
  </si>
  <si>
    <t>ケア２１川名公園</t>
  </si>
  <si>
    <t>医療法人安正会　安井病院</t>
  </si>
  <si>
    <t>指定居宅介護支援事業所　憙</t>
  </si>
  <si>
    <t>訪問介護　こころ</t>
  </si>
  <si>
    <t>ケアリッツ八事</t>
  </si>
  <si>
    <t>訪問介護ステーションベルデ桜山</t>
  </si>
  <si>
    <t>ツクイ名古屋八事</t>
  </si>
  <si>
    <t>かなさ訪問介護センター</t>
  </si>
  <si>
    <t>居宅介護支援事業所のぞみ</t>
  </si>
  <si>
    <t>ジョイリハＳＰＡ昭和御器所</t>
  </si>
  <si>
    <t>訪問介護ケイケア</t>
  </si>
  <si>
    <t>医心館　訪問介護ステーション　八事南山</t>
  </si>
  <si>
    <t>ヒューマンライフケア滝子乃湯</t>
  </si>
  <si>
    <t>訪問介護ぶんぶく　さくらやま</t>
  </si>
  <si>
    <t>アリア八雲・山手通ケアステーション</t>
  </si>
  <si>
    <t>訪問介護ステーション　ｉｍａ</t>
  </si>
  <si>
    <t>ほなみヘルパーステーション　名古屋</t>
  </si>
  <si>
    <t>居宅介護支援事業所くぬぎ</t>
  </si>
  <si>
    <t>倶楽部デイＭＥＤＯＣ</t>
  </si>
  <si>
    <t>訪問介護プラム</t>
  </si>
  <si>
    <t>イリーゼ鶴舞訪問介護センター</t>
  </si>
  <si>
    <t>ケアプランおむすび</t>
  </si>
  <si>
    <t>ケアプランセンタールドスィエ</t>
  </si>
  <si>
    <t>リハビリホームグランダ南山</t>
  </si>
  <si>
    <t>サンウェルズ桜山ヘルパーステーション</t>
  </si>
  <si>
    <t>メイワ訪問介護</t>
  </si>
  <si>
    <t>みずいろ介護ケアプランセンター</t>
  </si>
  <si>
    <t>つきケアプランセンター</t>
  </si>
  <si>
    <t>リハビリホームグランダ山手通</t>
  </si>
  <si>
    <t>瑞穂区介護保険事業所</t>
  </si>
  <si>
    <t>名古屋市昭和・瑞穂ケアマネージメントセンター</t>
  </si>
  <si>
    <t>特別養護老人ホームなごやかハウス岳見</t>
  </si>
  <si>
    <t>なごやかハウス岳見</t>
  </si>
  <si>
    <t>アスケア　ケアプランセンター瑞穂</t>
  </si>
  <si>
    <t>マザー介護サービス</t>
  </si>
  <si>
    <t>なごやかハウス岳見デイサービスセンター</t>
  </si>
  <si>
    <t>瑞穂区デイサービスセンター</t>
  </si>
  <si>
    <t>堀田デイサービスセンター</t>
  </si>
  <si>
    <t>介護支援センターほなみ</t>
  </si>
  <si>
    <t>ニチイケアセンター瑞穂</t>
  </si>
  <si>
    <t>ヘルパーステーションすけっとファミリー</t>
  </si>
  <si>
    <t>大喜デイサービスセンター</t>
  </si>
  <si>
    <t>メディカルホームくらら八事</t>
  </si>
  <si>
    <t>ケアプランセンターすけっとファミリー</t>
  </si>
  <si>
    <t>有限会社レッイビー</t>
  </si>
  <si>
    <t>ヘルパーステーション虹の橋24瑞穂</t>
  </si>
  <si>
    <t>瑞穂ケアセンターあお空</t>
  </si>
  <si>
    <t>夢愛ケア</t>
  </si>
  <si>
    <t>デイサービス・あい</t>
  </si>
  <si>
    <t>オレンジ居宅介護支援事業所</t>
  </si>
  <si>
    <t>おたすけ家族</t>
  </si>
  <si>
    <t>特別養護老人ホーム　メリーホーム大喜</t>
  </si>
  <si>
    <t>デイサロンりふれ</t>
  </si>
  <si>
    <t>グループホーム大喜</t>
  </si>
  <si>
    <t>デイサービス　ゆうゆう</t>
  </si>
  <si>
    <t>ヘルパーステーション　ＨＡＲＵ</t>
  </si>
  <si>
    <t>ひなたケアプランセンター</t>
  </si>
  <si>
    <t>さわやからいふ　みずほ訪問介護事業所</t>
  </si>
  <si>
    <t>そんぽの家　高辻</t>
  </si>
  <si>
    <t>ケアプラン大喜</t>
  </si>
  <si>
    <t>ヘルパーステーションゆうゆう</t>
  </si>
  <si>
    <t>メディカルホームグランダ陽明</t>
  </si>
  <si>
    <t>アスケア訪問入浴　瑞穂</t>
  </si>
  <si>
    <t>さわやからいふ　みずほ居宅介護支援事業所</t>
  </si>
  <si>
    <t>Ｌｉｎｋ　ｏｆ　Ｌｉｆｅ</t>
  </si>
  <si>
    <t>メディカル・リハビリホームまどか汐路</t>
  </si>
  <si>
    <t>リハビリデイサービスさくらリバース瑞穂通り</t>
  </si>
  <si>
    <t>居宅介護支援事業所あらたま</t>
  </si>
  <si>
    <t>訪問介護事業所芳泉</t>
  </si>
  <si>
    <t>マザーケアサービス</t>
  </si>
  <si>
    <t>ケア21瑞穂</t>
  </si>
  <si>
    <t>リハビリデイサービス　ソラナ</t>
  </si>
  <si>
    <t>ケアステーションきらら桜山</t>
  </si>
  <si>
    <t>フィットネスデイサービスウェルビィ桜山</t>
  </si>
  <si>
    <t>りぼんケアサービス</t>
  </si>
  <si>
    <t>ボンセジュール瑞穂運動場東ケアステーション</t>
  </si>
  <si>
    <t>シルバーピアみずほ居宅介護支援事業所</t>
  </si>
  <si>
    <t>特別養護老人ホームシルバーピアみずほ</t>
  </si>
  <si>
    <t>ケアプラン千笑のわ</t>
  </si>
  <si>
    <t>オリーブの樹　リハビリデイサービス</t>
  </si>
  <si>
    <t>デイサービスえがお</t>
  </si>
  <si>
    <t>特別養護老人ホーム美保岐の丘</t>
  </si>
  <si>
    <t>訪問介護　縁こねくと</t>
  </si>
  <si>
    <t>ケアプラン　はーとねっと瑞穂</t>
  </si>
  <si>
    <t>ヘルパーステーションみずほ</t>
  </si>
  <si>
    <t>レガーレ居宅介護支援事業所</t>
  </si>
  <si>
    <t>オーネスト神穂　指定短期入所生活介護事業所</t>
  </si>
  <si>
    <t>特別養護老人ホーム　オーネスト神穂</t>
  </si>
  <si>
    <t>デイサービス　ココファン瑞穂</t>
  </si>
  <si>
    <t>学研ココファン瑞穂ヘルパーセンター</t>
  </si>
  <si>
    <t>ケアプランセンター陽明</t>
  </si>
  <si>
    <t>いちごヘルパーステーション</t>
  </si>
  <si>
    <t>サンライトガーデン瑞穂　ケア</t>
  </si>
  <si>
    <t>訪問介護ステーション　Ｋポリス</t>
  </si>
  <si>
    <t>レッツ倶楽部妙音通</t>
  </si>
  <si>
    <t>アイリスケアセンター</t>
  </si>
  <si>
    <t>訪問介護のぞみ瑞穂汐路</t>
  </si>
  <si>
    <t>支援センターみずほ</t>
  </si>
  <si>
    <t>サンライトガーデン堀田　ケア</t>
  </si>
  <si>
    <t>ケアリッツ新瑞橋</t>
  </si>
  <si>
    <t>アネスト名古屋訪問介護サービス</t>
  </si>
  <si>
    <t>ライフアップ訪問介護センター</t>
  </si>
  <si>
    <t>なでしこ居宅介護支援事業所</t>
  </si>
  <si>
    <t>リンクケア訪問介護</t>
  </si>
  <si>
    <t>メリー訪問介護事業所</t>
  </si>
  <si>
    <t>ケアステーションきらら桜山訪問介護事業所</t>
  </si>
  <si>
    <t>リブイン瑞穂</t>
  </si>
  <si>
    <t>ヘルパーステーションみずほの花</t>
  </si>
  <si>
    <t>介護事業所　Ｇｒａｎ　Ｈｅａｒｔ</t>
  </si>
  <si>
    <t>ホームケア土屋　名古屋</t>
  </si>
  <si>
    <t>ツクイ名古屋瑞穂</t>
  </si>
  <si>
    <t>リンクケア居宅介護支援事業所</t>
  </si>
  <si>
    <t>ケアプラン　小野</t>
  </si>
  <si>
    <t>ケアプランひまわり</t>
  </si>
  <si>
    <t>カミングヘルパーステーション</t>
  </si>
  <si>
    <t>ケアプランセンター　プレシア</t>
  </si>
  <si>
    <t>カミングデイサービスセンター</t>
  </si>
  <si>
    <t>居宅介護支援事業所　トリオ</t>
  </si>
  <si>
    <t>訪問介護イデア</t>
  </si>
  <si>
    <t>イリーゼ瑞穂汐路</t>
  </si>
  <si>
    <t>オアシスセンター</t>
  </si>
  <si>
    <t>訪問介護のぞみ山崎川</t>
  </si>
  <si>
    <t>パナソニック　エイジフリーケアセンター瑞穂・デイサービス</t>
  </si>
  <si>
    <t>Ｃａｒｅ　Ｌｉｆｅ　クレア</t>
  </si>
  <si>
    <t>ヘルパーステーション　クローバー</t>
  </si>
  <si>
    <t>熱田区介護保険事業所</t>
  </si>
  <si>
    <t>指定居宅介護支援事業所みなと医療生活協同組合クリニックレインボー</t>
  </si>
  <si>
    <t>特別養護老人ホーム　なごやかハウス横田</t>
  </si>
  <si>
    <t>熱田居宅介護支援事業所</t>
  </si>
  <si>
    <t>みなと医療生活協同組合ヘルパーステーションひだまり</t>
  </si>
  <si>
    <t>なごやかハウス横田デイサービスセンター</t>
  </si>
  <si>
    <t>なごやかハウス横田</t>
  </si>
  <si>
    <t>熱田区デイサービスセンター</t>
  </si>
  <si>
    <t>健遊館ひびのデイサービスセンター</t>
  </si>
  <si>
    <t>ニチイケアセンターひびの</t>
  </si>
  <si>
    <t>指定居宅介護支援事業所みなと医療生活協同組合ケアプランセンター協立</t>
  </si>
  <si>
    <t>グループホーム和楽縁あつた</t>
  </si>
  <si>
    <t>ケイズファミリーデイサービス</t>
  </si>
  <si>
    <t>特別養護老人ホームオーネスト熱田の杜</t>
  </si>
  <si>
    <t>オーネスト熱田の杜指定短期入所生活介護事業所</t>
  </si>
  <si>
    <t>かなやま居宅介護支援事業所</t>
  </si>
  <si>
    <t>ケアプラン琴葉</t>
  </si>
  <si>
    <t>特別養護老人ホーム Ｆｏｒｅｓｔ Ｔｅｒｒａｃｅ</t>
  </si>
  <si>
    <t>アウラ神宮南訪問介護事業所</t>
  </si>
  <si>
    <t>デイサービスアウラ神宮南</t>
  </si>
  <si>
    <t>パナソニック　エイジフリーケアセンターあつた・デイサービス</t>
  </si>
  <si>
    <t>みなと医療生活協同組合　虹の郷デイサービスセンター</t>
  </si>
  <si>
    <t>みなと医療生活協同組合　介護付有料老人ホーム　虹の郷</t>
  </si>
  <si>
    <t>デイサービスセンターグレイスフル熱田</t>
  </si>
  <si>
    <t>ショートステイホームグレイスフル熱田</t>
  </si>
  <si>
    <t>介護老人福祉施設グレイスフル熱田</t>
  </si>
  <si>
    <t>聴覚障害者支援事業所　ほっとくる</t>
  </si>
  <si>
    <t>心春日和</t>
  </si>
  <si>
    <t>いこいの杜　リハビリデイサービスセンター</t>
  </si>
  <si>
    <t>医療法人　杏園会　リハビリデイサービスセンターろくばん</t>
  </si>
  <si>
    <t>サン太陽ショートステイ熱田</t>
  </si>
  <si>
    <t>ハッピーデイサービス</t>
  </si>
  <si>
    <t>ヘルパーステーションきらきら蛙</t>
  </si>
  <si>
    <t>心春日和　訪問介護事業所</t>
  </si>
  <si>
    <t>リィヴァルあゆち</t>
  </si>
  <si>
    <t>癒しのデイサービス名古屋熱田</t>
  </si>
  <si>
    <t>ハッピーリハビリデイサービス</t>
  </si>
  <si>
    <t>あさひリハビリデイサービス</t>
  </si>
  <si>
    <t>アスケア　デイサービスセンターしょうぶ苑</t>
  </si>
  <si>
    <t>ショートステイ　桜田ファミリア</t>
  </si>
  <si>
    <t>みなと医療生活協同組合　介護老人保健施設　あつたの森</t>
  </si>
  <si>
    <t>リハビリデイサービス　憩円</t>
  </si>
  <si>
    <t>ケアプランささゆり熱田</t>
  </si>
  <si>
    <t>ケアステーションあるる</t>
  </si>
  <si>
    <t>ヘルパーステーション　アイリス</t>
  </si>
  <si>
    <t>ハッピー居宅介護支援事業所</t>
  </si>
  <si>
    <t>ハッピー道子介護サービス</t>
  </si>
  <si>
    <t>ひびのファミリア</t>
  </si>
  <si>
    <t>訪問介護事業所あしたば</t>
  </si>
  <si>
    <t>ケアステーション六番町</t>
  </si>
  <si>
    <t>ＳＯＭＰＯケア　ラヴィーレ熱田</t>
  </si>
  <si>
    <t>服部病院居宅介護支援事業所</t>
  </si>
  <si>
    <t>オーネストひびの大宝　介護付き有料老人ホーム</t>
  </si>
  <si>
    <t>まごころの杜訪問介護ステーション</t>
  </si>
  <si>
    <t>訪問介護事業所ろくばん</t>
  </si>
  <si>
    <t>ケアリッツ金山</t>
  </si>
  <si>
    <t>訪問介護ぼちぼち</t>
  </si>
  <si>
    <t>ＣＯＬＯＲＳ</t>
  </si>
  <si>
    <t>ツクイ名古屋熱田</t>
  </si>
  <si>
    <t>ケアプランぼちぼち</t>
  </si>
  <si>
    <t>ヘルパーステーションわっふる</t>
  </si>
  <si>
    <t>ハートランド熱田デイサービス</t>
  </si>
  <si>
    <t>訪問介護事業所　ＴＥＲＡＳＵ</t>
  </si>
  <si>
    <t>訪問ケア　ＴＵＭＵＧＩ</t>
  </si>
  <si>
    <t>特別養護老人ホームあつたファミリア</t>
  </si>
  <si>
    <t>あつたファミリア居宅介護支援事業所</t>
  </si>
  <si>
    <t>ユカリーノケア</t>
  </si>
  <si>
    <t>デイサービスはなのき　熱田</t>
  </si>
  <si>
    <t>中日介護相談センター</t>
  </si>
  <si>
    <t>金山介護コンサルタント</t>
  </si>
  <si>
    <t>特別養護老人ホーム　オーネストひびの大宝</t>
  </si>
  <si>
    <t>ヘルパーステーション　にじいろ</t>
  </si>
  <si>
    <t>サンライトガーデン熱田　ケア</t>
  </si>
  <si>
    <t>ヘルパーステーションふわり</t>
  </si>
  <si>
    <t>名身連ヘルパーセンター</t>
  </si>
  <si>
    <t>ゴルフ特化型デイサービス熱田</t>
  </si>
  <si>
    <t>訪問入浴マスト熱田</t>
  </si>
  <si>
    <t>サンウェルズ熱田ヘルパーステーション</t>
  </si>
  <si>
    <t>ｓｏｕｎ　ｓｅｕｌ</t>
  </si>
  <si>
    <t>訪問介護ステーション　はな</t>
  </si>
  <si>
    <t>ファミーユヘルパーサービス愛知</t>
  </si>
  <si>
    <t>結いケアプラン</t>
  </si>
  <si>
    <t>支援センターあつた</t>
  </si>
  <si>
    <t>ホワイトケアスマイル神宮居宅介護支援事業所</t>
  </si>
  <si>
    <t>ホワイトケアスマイル神宮ヘルパーステーション</t>
  </si>
  <si>
    <t>中川診療所指定居宅介護支援事業所</t>
  </si>
  <si>
    <t>有限会社　介護保険事務所　竹尾</t>
  </si>
  <si>
    <t>中川区介護保険事業所</t>
  </si>
  <si>
    <t>ケア・コーディネイトきょうりつ</t>
  </si>
  <si>
    <t>医療法人開生会居宅介護支援事業所開生</t>
  </si>
  <si>
    <t>名古屋市中川区ケアマネージメントセンター</t>
  </si>
  <si>
    <t>みず里　居宅介護支援事業所</t>
  </si>
  <si>
    <t>ケアプランセンター共愛</t>
  </si>
  <si>
    <t>居宅介護支援事業所まつかげ</t>
  </si>
  <si>
    <t>特別養護老人ホーム松寿苑</t>
  </si>
  <si>
    <t>特別養護老人ホームフラワー園</t>
  </si>
  <si>
    <t>特別養護老人ホーム共愛の里</t>
  </si>
  <si>
    <t>特別養護老人ホーム第２共愛の里</t>
  </si>
  <si>
    <t>指定居宅介護支援事業所　松寿苑</t>
  </si>
  <si>
    <t>フラワー園居宅介護支援事業所</t>
  </si>
  <si>
    <t>医療法人親和会富田病院居宅介護支援事業所</t>
  </si>
  <si>
    <t>デイサービスセンター第２共愛の里</t>
  </si>
  <si>
    <t>デイサービスセンター西日置フラワー園</t>
  </si>
  <si>
    <t>特別養護老人ホームフラワー園デイサービスセンター</t>
  </si>
  <si>
    <t>デイサービスセンター春田</t>
  </si>
  <si>
    <t>デイサービスセンター法華</t>
  </si>
  <si>
    <t>清凉園デイサービスセンター</t>
  </si>
  <si>
    <t>ニチイケアセンター荒子</t>
  </si>
  <si>
    <t>訪問介護センター共愛</t>
  </si>
  <si>
    <t>サラダ介護</t>
  </si>
  <si>
    <t>さわやからいふ指定訪問介護事業所</t>
  </si>
  <si>
    <t>特別養護老人ホーム高杉共愛の里</t>
  </si>
  <si>
    <t>ベルデかの里</t>
  </si>
  <si>
    <t>オーネスト戸田川指定短期入所生活介護事業所</t>
  </si>
  <si>
    <t>オーネスト戸田川指定通所介護事業所</t>
  </si>
  <si>
    <t>特別養護老人ホームオーネスト戸田川</t>
  </si>
  <si>
    <t>グループホームフレンズハウス草平</t>
  </si>
  <si>
    <t>デイサービスセンターキリン</t>
  </si>
  <si>
    <t>グリーンハンズ居宅介護支援事業所</t>
  </si>
  <si>
    <t>グループホームフレンズハウス大塩</t>
  </si>
  <si>
    <t>そんぽの家　十番町</t>
  </si>
  <si>
    <t>グループホームセラビ高畑</t>
  </si>
  <si>
    <t>介護ステーション彩・健・花</t>
  </si>
  <si>
    <t>愛の家グループホーム中川新家</t>
  </si>
  <si>
    <t>グループホームグリーンハウス</t>
  </si>
  <si>
    <t>医療法人純正会　デイサービスセンター太陽・荒子</t>
  </si>
  <si>
    <t>医療法人純正会　グループホームサンハウス荒子</t>
  </si>
  <si>
    <t>そんぽの家　松葉公園</t>
  </si>
  <si>
    <t>グループホーム　名古屋中川の家</t>
  </si>
  <si>
    <t>グループホーム名古屋一色の家</t>
  </si>
  <si>
    <t>善心指定居宅介護支援事業所</t>
  </si>
  <si>
    <t>グループホーム　千音寺</t>
  </si>
  <si>
    <t>グリーナリーデイサービスセンター</t>
  </si>
  <si>
    <t>グループホームフレンズハウス中島新町</t>
  </si>
  <si>
    <t>グリーナリー居宅介護支援事業所</t>
  </si>
  <si>
    <t>居宅介護支援事業所　キリン</t>
  </si>
  <si>
    <t>ディサービスももふね</t>
  </si>
  <si>
    <t>医療法人一色診療所居宅介護支援事業所</t>
  </si>
  <si>
    <t>かいせいデイサービス</t>
  </si>
  <si>
    <t>デイサービスセンターもみの木</t>
  </si>
  <si>
    <t>デイサービスセンター　ハートピアあさい</t>
  </si>
  <si>
    <t>はった訪問介護サービス事業所</t>
  </si>
  <si>
    <t>介護支援センター　千音寺</t>
  </si>
  <si>
    <t>オリーブ訪問介護支援事業所</t>
  </si>
  <si>
    <t>特別養護老人ホーム　豊治共愛の里</t>
  </si>
  <si>
    <t>特別養護老人ホーム豊治共愛の里</t>
  </si>
  <si>
    <t>アスケア訪問入浴　中川</t>
  </si>
  <si>
    <t>ニチイケアセンター中川</t>
  </si>
  <si>
    <t>ニチイケアセンター中川第二</t>
  </si>
  <si>
    <t>ニチイケアセンターなごや西部</t>
  </si>
  <si>
    <t>さわやからいふ中川居宅介護支援事業所</t>
  </si>
  <si>
    <t>ミサキ訪問介護センター</t>
  </si>
  <si>
    <t>七福ハウス</t>
  </si>
  <si>
    <t>リハビリデイサービス　げんき倶楽部・中川</t>
  </si>
  <si>
    <t>短期入所生活介護　あんのん</t>
  </si>
  <si>
    <t>株式会社親孝行　訪問介護事業部</t>
  </si>
  <si>
    <t>オーネスト戸田川指定居宅介護支援事業所</t>
  </si>
  <si>
    <t>オーネスト紫の郷指定短期入所生活介護事業所</t>
  </si>
  <si>
    <t>サンエリー訪問介護ステーション</t>
  </si>
  <si>
    <t>もらいぼし　吉津</t>
  </si>
  <si>
    <t>特別養護老人ホーム　豊治共愛の家</t>
  </si>
  <si>
    <t>居宅介護支援事業所　ゆうか</t>
  </si>
  <si>
    <t>はる介護サービス計画事業所</t>
  </si>
  <si>
    <t>訪問介護事業所　ＩＲ</t>
  </si>
  <si>
    <t>セントケア八田</t>
  </si>
  <si>
    <t>ゆたか介護</t>
  </si>
  <si>
    <t>居宅介護支援事業所パピヨン</t>
  </si>
  <si>
    <t>助光介護相談センター</t>
  </si>
  <si>
    <t>サラダ居宅介護支援事業所</t>
  </si>
  <si>
    <t>リハトレすぽーつ</t>
  </si>
  <si>
    <t>居宅介護支援つぶら</t>
  </si>
  <si>
    <t>デイサービス和心かぞく伏屋の家</t>
  </si>
  <si>
    <t>健遊館おはぎの湯デイサービスセンター</t>
  </si>
  <si>
    <t>ヘルパーステーション　くまさん</t>
  </si>
  <si>
    <t>さわやからいふ　デイサービスまほろば</t>
  </si>
  <si>
    <t>オーネスト千の音指定通所介護事業所</t>
  </si>
  <si>
    <t>介護支援センターやわらぎ</t>
  </si>
  <si>
    <t>オーネスト千の音指定短期入所生活介護事業所</t>
  </si>
  <si>
    <t>居宅介護支援事業所　ケアプラン和心かぞく</t>
  </si>
  <si>
    <t>オーネスト千の音指定居宅介護支援事業所</t>
  </si>
  <si>
    <t>特別養護老人ホームオーネスト千の音</t>
  </si>
  <si>
    <t>介護付有料老人ホーム　Ｓｅｒｅｎｏ荒子公園</t>
  </si>
  <si>
    <t>みどりケアサポート</t>
  </si>
  <si>
    <t>はる壱番館</t>
  </si>
  <si>
    <t>伏屋居宅介護支援事業所</t>
  </si>
  <si>
    <t>大当郎ケアセンターまほろば</t>
  </si>
  <si>
    <t>居宅介護支援事業所　大当郎ケアセンターまほろば</t>
  </si>
  <si>
    <t>カルチャーデイサービスなでしこ</t>
  </si>
  <si>
    <t>ヘルパーセンターなでしこ</t>
  </si>
  <si>
    <t>保健介護デイサービス友愛</t>
  </si>
  <si>
    <t>ヘルパースペース導夢</t>
  </si>
  <si>
    <t>ケアプラン　まつお</t>
  </si>
  <si>
    <t>ぽかぽかケアサポート</t>
  </si>
  <si>
    <t>サカエリハビリデイサービス</t>
  </si>
  <si>
    <t>あさひケアプランセンター</t>
  </si>
  <si>
    <t>居宅介護支援事業所太陽</t>
  </si>
  <si>
    <t>リハビリデイサービスｎａｇｏｍｉ中川吉津店</t>
  </si>
  <si>
    <t>デイカフェ　さくら</t>
  </si>
  <si>
    <t>健遊館きなこの湯デイサービスセンター</t>
  </si>
  <si>
    <t>アスミル　ウェルケア</t>
  </si>
  <si>
    <t>ひかりの里</t>
  </si>
  <si>
    <t>テクテクデイサービス　ヒュウガ</t>
  </si>
  <si>
    <t>メイカイ介護サービス</t>
  </si>
  <si>
    <t>訪問介護事業所　和とこころ</t>
  </si>
  <si>
    <t>はじまるｃａｆｅ　ほほえみ</t>
  </si>
  <si>
    <t>訪問介護ひかり</t>
  </si>
  <si>
    <t>金木犀</t>
  </si>
  <si>
    <t>デイサービス　バンシエール</t>
  </si>
  <si>
    <t>訪問介護事業所リンク中川</t>
  </si>
  <si>
    <t>介護付有料老人ホーム　ハイリタイヤー松葉公園</t>
  </si>
  <si>
    <t>訪問介護ステーションつくしんぼ</t>
  </si>
  <si>
    <t>悠悠いきいき倶楽部高畑</t>
  </si>
  <si>
    <t>介護付有料老人ホーム　プレザンメゾン東起</t>
  </si>
  <si>
    <t>リハビリ型・デイサービス柔樹</t>
  </si>
  <si>
    <t>プラーナ居宅介護支援事業所</t>
  </si>
  <si>
    <t>訪問介護事業所　Ｃｌｏｖｅｒ</t>
  </si>
  <si>
    <t>ヘルパーステーション　ひなた</t>
  </si>
  <si>
    <t>オリーブの森　訪問介護</t>
  </si>
  <si>
    <t>プレミアムデイサロン　ローズラウンジ　癒しの空間こうらくの湯</t>
  </si>
  <si>
    <t>訪問介護　和花</t>
  </si>
  <si>
    <t>ヘルパーステーション　ガーベラ</t>
  </si>
  <si>
    <t>ヘルパーステーションプラス</t>
  </si>
  <si>
    <t>居宅支援こよみ</t>
  </si>
  <si>
    <t>パナソニックエイジフリーケアセンター名古屋・訪問入浴</t>
  </si>
  <si>
    <t>Ｆｌａｔ</t>
  </si>
  <si>
    <t>オーネスト堀川　指定短期入所生活介護事業所</t>
  </si>
  <si>
    <t>特別養護老人ホーム　オーネスト堀川</t>
  </si>
  <si>
    <t>ケアプラン筒井</t>
  </si>
  <si>
    <t>にじのさと中川</t>
  </si>
  <si>
    <t>にじのさと中川サービスセンター</t>
  </si>
  <si>
    <t>訪問介護事業所知恵</t>
  </si>
  <si>
    <t>訪問介護ステーション明日葉</t>
  </si>
  <si>
    <t>ヘルパーステーション　プラーナ</t>
  </si>
  <si>
    <t>介護付有料老人ホーム　ソラスト尾頭橋</t>
  </si>
  <si>
    <t>介護付有料老人ホーム　ソラスト高畑</t>
  </si>
  <si>
    <t>メディカルホーム荒子</t>
  </si>
  <si>
    <t>介護センター愛　中川</t>
  </si>
  <si>
    <t>ケアプラン　ネクストホープ</t>
  </si>
  <si>
    <t>ニチイケアセンター伏屋</t>
  </si>
  <si>
    <t>プラーナ一色居宅介護支援事業所</t>
  </si>
  <si>
    <t>デイサービス　ネクストホープ　神郷</t>
  </si>
  <si>
    <t>ＷＡＬＫ　ｗｉｔｈ　ＹＯＵ</t>
  </si>
  <si>
    <t>ケアプラン　あっぷ</t>
  </si>
  <si>
    <t>ツクイ名古屋中川荒子</t>
  </si>
  <si>
    <t>ツクイ名古屋中川広田町</t>
  </si>
  <si>
    <t>ツクイ名古屋中川戸田明正</t>
  </si>
  <si>
    <t>訪問介護マスト</t>
  </si>
  <si>
    <t>鈴の里</t>
  </si>
  <si>
    <t>ケアリッツ高畑</t>
  </si>
  <si>
    <t>訪問介護事業所Ｕａｃｔ</t>
  </si>
  <si>
    <t>ケアステーションクローバーＩＳ</t>
  </si>
  <si>
    <t>訪問介護事業所いちご</t>
  </si>
  <si>
    <t>シルバーマンション篠原</t>
  </si>
  <si>
    <t>ケアプランまつば</t>
  </si>
  <si>
    <t>かりんけあサービス</t>
  </si>
  <si>
    <t>訪問入浴マスト</t>
  </si>
  <si>
    <t>訪問介護けやき</t>
  </si>
  <si>
    <t>居宅介護支援事業所　あらこ</t>
  </si>
  <si>
    <t>荒子デイサービス　やっとかめ</t>
  </si>
  <si>
    <t>ひまわりの里</t>
  </si>
  <si>
    <t>訪問介護センターすみれ</t>
  </si>
  <si>
    <t>ケアリッツ尾頭橋</t>
  </si>
  <si>
    <t>訪問介護事業所ケアーズパートナー</t>
  </si>
  <si>
    <t>訪問介護ステーション　からふるサポート　千音寺</t>
  </si>
  <si>
    <t>のむらケアプラン</t>
  </si>
  <si>
    <t>戸田訪問介護ステーション</t>
  </si>
  <si>
    <t>訪問介護シャイニー</t>
  </si>
  <si>
    <t>訪問介護ステーション　ＩＦ</t>
  </si>
  <si>
    <t>ヘルパーステーション　ネクストホープ</t>
  </si>
  <si>
    <t>ケアステーションれい</t>
  </si>
  <si>
    <t>訪問介護事業所　百笑</t>
  </si>
  <si>
    <t>介護事業所　うるわし　名古屋</t>
  </si>
  <si>
    <t>訪問介護事業所　アベニール</t>
  </si>
  <si>
    <t>ケアリッツ春田</t>
  </si>
  <si>
    <t>ヘルパーステーション　千　下之一色</t>
  </si>
  <si>
    <t>ケアプランセンター　千　下之一色</t>
  </si>
  <si>
    <t>ケアプランささゆり中川</t>
  </si>
  <si>
    <t>さくら・介護ステーションたかばた南</t>
  </si>
  <si>
    <t>Ａ－Ｓｍｉｌｅ高畑</t>
  </si>
  <si>
    <t>訪問介護あいこむ</t>
  </si>
  <si>
    <t>居宅介護支援シャイニー</t>
  </si>
  <si>
    <t>訪問介護　いっぽ</t>
  </si>
  <si>
    <t>エフ家事サービス</t>
  </si>
  <si>
    <t>訪問介護事業所ティム</t>
  </si>
  <si>
    <t>ケアステーション咲楽</t>
  </si>
  <si>
    <t>訪問介護事業所のっぽ　中川</t>
  </si>
  <si>
    <t>ヘルパーステーションネクストホープ　一色</t>
  </si>
  <si>
    <t>居宅介護支援事業所マザーズ中川</t>
  </si>
  <si>
    <t>ひだまりの郷訪問介護サービス</t>
  </si>
  <si>
    <t>まちあい処～おかってＤＡＹ～</t>
  </si>
  <si>
    <t>特別養護老人ホーム山王清里苑</t>
  </si>
  <si>
    <t>あさがお訪問介護事業所</t>
  </si>
  <si>
    <t>ヘルパーステーションシーザの家</t>
  </si>
  <si>
    <t>あづま家デイサービス名古屋中川</t>
  </si>
  <si>
    <t>ケアステーション星空</t>
  </si>
  <si>
    <t>訪問介護ステーション　咲良</t>
  </si>
  <si>
    <t>ヘルパーステーションＨａｌｅ中川</t>
  </si>
  <si>
    <t>ケアサービスオッケー</t>
  </si>
  <si>
    <t>悠彩ケアプランセンター</t>
  </si>
  <si>
    <t>クレール中川ヘルパーセンター</t>
  </si>
  <si>
    <t>ヘルパーステーションこはる</t>
  </si>
  <si>
    <t>ケアプラン　クリーンハート中川</t>
  </si>
  <si>
    <t>港区介護保険事業所</t>
  </si>
  <si>
    <t>指定居宅介護支援事業所みなと医療生活協同組合みなと診療所</t>
  </si>
  <si>
    <t>指定居宅介護支援事業所みなと医療生活協同組合当知診療所</t>
  </si>
  <si>
    <t>名古屋市港・熱田ケアマネージメントセンター</t>
  </si>
  <si>
    <t>みなと在宅介護相談センター</t>
  </si>
  <si>
    <t>特別養護老人ホーム　港寿楽苑</t>
  </si>
  <si>
    <t>特別養護老人ホーム　幸楽荘</t>
  </si>
  <si>
    <t>特別養護老人ホームなごやかハウス野跡</t>
  </si>
  <si>
    <t>特別養護老人ホームサービスネットワーク南陽</t>
  </si>
  <si>
    <t>小鳩ホームケア</t>
  </si>
  <si>
    <t>なごやかハウス野跡</t>
  </si>
  <si>
    <t>港寿楽苑</t>
  </si>
  <si>
    <t>幸楽荘居宅介護支援事業所</t>
  </si>
  <si>
    <t>デイサービスセンター小鳩ガーデン</t>
  </si>
  <si>
    <t>デイサービスセンター幸楽荘</t>
  </si>
  <si>
    <t>幸楽荘指定短期入所生活介護事業所</t>
  </si>
  <si>
    <t>なごやかハウス野跡デイサービスセンター</t>
  </si>
  <si>
    <t>津金の里</t>
  </si>
  <si>
    <t>正徳の里</t>
  </si>
  <si>
    <t>デイサービスセンター南陽</t>
  </si>
  <si>
    <t>医療法人東樹会あずまケアプランセンター</t>
  </si>
  <si>
    <t>あんず居宅介護支援事業所</t>
  </si>
  <si>
    <t>特別養護老人ホームなごやかハウス丸池</t>
  </si>
  <si>
    <t>なごやかハウス丸池デイサービスセンター</t>
  </si>
  <si>
    <t>なごやかハウス丸池指定短期入所生活介護事業所</t>
  </si>
  <si>
    <t>港区デイサービスセンター</t>
  </si>
  <si>
    <t>アスケア訪問入浴　港</t>
  </si>
  <si>
    <t>特別養護老人ホームなごやかハウス神宮寺</t>
  </si>
  <si>
    <t>なごやかハウス神宮寺指定短期入所生活介護事業所</t>
  </si>
  <si>
    <t>特別養護老人ホームこすも</t>
  </si>
  <si>
    <t>きずなの里みなと</t>
  </si>
  <si>
    <t>有限会社ほほえみグループホーム日陽</t>
  </si>
  <si>
    <t>株式会社安里　東海橋苑</t>
  </si>
  <si>
    <t>グループホームフレンズハウス七番町</t>
  </si>
  <si>
    <t>こころ十一屋</t>
  </si>
  <si>
    <t>デイサービスセンターフレンズハウス</t>
  </si>
  <si>
    <t>グループホーム　和樂</t>
  </si>
  <si>
    <t>東海橋苑居宅介護支援事業所</t>
  </si>
  <si>
    <t>グループホーム　なごみの里</t>
  </si>
  <si>
    <t>特別養護老人ホーム　希望の郷</t>
  </si>
  <si>
    <t>ショートステイ　希望の郷</t>
  </si>
  <si>
    <t>介護センター愛</t>
  </si>
  <si>
    <t>居宅介護支援事業所　南陽</t>
  </si>
  <si>
    <t>グループホーム　フレンズハウス大西</t>
  </si>
  <si>
    <t>みなと医療生活協同組合当知診療所</t>
  </si>
  <si>
    <t>デイサービス　なごみの里</t>
  </si>
  <si>
    <t>ケアパートナーみなと</t>
  </si>
  <si>
    <t>ヘルパーステーション　すずらん</t>
  </si>
  <si>
    <t>ミラリス訪問介護　南陽店</t>
  </si>
  <si>
    <t>セントケア名南</t>
  </si>
  <si>
    <t>ニチイケアセンター当知</t>
  </si>
  <si>
    <t>ニチイケアセンター名古屋みなと</t>
  </si>
  <si>
    <t>セントケア　港</t>
  </si>
  <si>
    <t>ラ・ナシカ　あらこがわ</t>
  </si>
  <si>
    <t>ウッドヴェル</t>
  </si>
  <si>
    <t>ショートステイ第二幸楽荘</t>
  </si>
  <si>
    <t>ニチイケアセンター宝神</t>
  </si>
  <si>
    <t>ヒューマンライフケア荒子川</t>
  </si>
  <si>
    <t>リハビリ　処　カラフル</t>
  </si>
  <si>
    <t>デイサービスセンターひだまり</t>
  </si>
  <si>
    <t>トリトン　居宅介護支援事業所</t>
  </si>
  <si>
    <t>クリエイト　ケアライフ</t>
  </si>
  <si>
    <t>デイサービス　いっぽ宝神</t>
  </si>
  <si>
    <t>ユーグリット</t>
  </si>
  <si>
    <t>なごみリハビリデイサービス</t>
  </si>
  <si>
    <t>訪問介護ステーション南陽</t>
  </si>
  <si>
    <t>フレンズハウス居宅介護支援事業所</t>
  </si>
  <si>
    <t>特別養護老人ホームおおて幸楽園</t>
  </si>
  <si>
    <t>ヘルパーステーション　コーワ品川</t>
  </si>
  <si>
    <t>ケアプラン　いっぽ</t>
  </si>
  <si>
    <t>愛　居宅介護支援</t>
  </si>
  <si>
    <t>リュッカ　ｌｙｃｋａ　正徳</t>
  </si>
  <si>
    <t>織部</t>
  </si>
  <si>
    <t>ケアサービスゆうおん</t>
  </si>
  <si>
    <t>ケアサポートゆうおん</t>
  </si>
  <si>
    <t>ヘルパーステーション　幸の芽</t>
  </si>
  <si>
    <t>さわやかなんよう館</t>
  </si>
  <si>
    <t>ショートステイ第二希望の郷</t>
  </si>
  <si>
    <t>木場清里苑短期入所生活介護事業所</t>
  </si>
  <si>
    <t>サービス付き高齢者向け住宅木場清里苑</t>
  </si>
  <si>
    <t>第Ⅱ港寿楽苑</t>
  </si>
  <si>
    <t>くすの木ヘルパーステーション</t>
  </si>
  <si>
    <t>デイサービスゆうおん</t>
  </si>
  <si>
    <t>シンシア港デイサービス</t>
  </si>
  <si>
    <t>がむしゃらリハクラブ</t>
  </si>
  <si>
    <t>アスケア　デイサービスセンター竜宮</t>
  </si>
  <si>
    <t>リュッカ　ｌｙｃｋａ　訪問介護事業所</t>
  </si>
  <si>
    <t>ホームケアサポートあんわ</t>
  </si>
  <si>
    <t>ケアプランセンター和</t>
  </si>
  <si>
    <t>ケアプランセンターかいこう</t>
  </si>
  <si>
    <t>居宅介護支援センター　吉祥</t>
  </si>
  <si>
    <t>デイサービスセンター　さち</t>
  </si>
  <si>
    <t>ショートステイ　東茶屋</t>
  </si>
  <si>
    <t>特別養護老人ホーム　東茶屋御苑</t>
  </si>
  <si>
    <t>デイサービス東茶屋</t>
  </si>
  <si>
    <t>デイサービスセンター咲花　港</t>
  </si>
  <si>
    <t>訪問介護事業所　チャムケアサービス</t>
  </si>
  <si>
    <t>訪問介護ハートネット</t>
  </si>
  <si>
    <t>ツバサ</t>
  </si>
  <si>
    <t>訪問介護事業所　サーブ</t>
  </si>
  <si>
    <t>シルバーマンション　南陽の里</t>
  </si>
  <si>
    <t>訪問介護事業所あいとわ港本店</t>
  </si>
  <si>
    <t>パークサイドデイサービス砂美</t>
  </si>
  <si>
    <t>介護支援センター東茶屋</t>
  </si>
  <si>
    <t>あかつき居宅介護支援事業所</t>
  </si>
  <si>
    <t>ニチイケアセンター南陽</t>
  </si>
  <si>
    <t>株式会社フタバ</t>
  </si>
  <si>
    <t>デイサービスセンター港寿楽苑</t>
  </si>
  <si>
    <t>訪問介護ニューサンライフ東蟹田</t>
  </si>
  <si>
    <t>アミカ港介護センター</t>
  </si>
  <si>
    <t>ツクイ名古屋ちとせ</t>
  </si>
  <si>
    <t>ツクイ名古屋南</t>
  </si>
  <si>
    <t>居宅介護支援事業所　笑愛</t>
  </si>
  <si>
    <t>アイシア港いろは</t>
  </si>
  <si>
    <t>訪問介護事業所　Ｎライフサポート</t>
  </si>
  <si>
    <t>訪問介護事業所えんの里みなと</t>
  </si>
  <si>
    <t>デイサービス　ネクストホープ　春田野</t>
  </si>
  <si>
    <t>訪問介護事業所　善</t>
  </si>
  <si>
    <t>居宅介護支援事業所つむぎ</t>
  </si>
  <si>
    <t>ハートケアあさ凪</t>
  </si>
  <si>
    <t>訪問介護　笑美</t>
  </si>
  <si>
    <t>アクア港訪問介護</t>
  </si>
  <si>
    <t>ケアシスタントびおら</t>
  </si>
  <si>
    <t>訪問介護心</t>
  </si>
  <si>
    <t>ヘルパーステーション　サンポート茶屋</t>
  </si>
  <si>
    <t>介護付有料老人ホーム　吉祥舘</t>
  </si>
  <si>
    <t>訪問介護事業所のっぽ</t>
  </si>
  <si>
    <t>ケアプランセンターＡＩ－Ｒ</t>
  </si>
  <si>
    <t>ケアプランセンター　トラスト</t>
  </si>
  <si>
    <t>ケアリッツ荒子川</t>
  </si>
  <si>
    <t>ア・レーズケアステーション</t>
  </si>
  <si>
    <t>愛らんど</t>
  </si>
  <si>
    <t>ヘルパーステーション樹奈</t>
  </si>
  <si>
    <t>訪問介護事業所　ラシカル</t>
  </si>
  <si>
    <t>訪問介護ステーション小碓</t>
  </si>
  <si>
    <t>ヘルパーステーション香音</t>
  </si>
  <si>
    <t>リラガーデン</t>
  </si>
  <si>
    <t>訪問介護ステーションあゆみ</t>
  </si>
  <si>
    <t>訪問介護事業所　いろは</t>
  </si>
  <si>
    <t>ブルーミングケア名古屋茶屋</t>
  </si>
  <si>
    <t>ゆうえん港訪問介護</t>
  </si>
  <si>
    <t>おだやかケア港</t>
  </si>
  <si>
    <t>おだやかデイサービス　当知</t>
  </si>
  <si>
    <t>プレシア介護センター港</t>
  </si>
  <si>
    <t>ホワイトケアスマイル居宅介護支援事業所</t>
  </si>
  <si>
    <t>ホワイトケアスマイルヘルパーステーション</t>
  </si>
  <si>
    <t>ケアプランセンター雅</t>
  </si>
  <si>
    <t>ヘルパーステーションネクストホープ　咲む</t>
  </si>
  <si>
    <t>ヘルパーステーション朝陽</t>
  </si>
  <si>
    <t>居宅介護事業所さやゆり</t>
  </si>
  <si>
    <t>パプリカケアプランセンター名古屋港</t>
  </si>
  <si>
    <t>名南ふれあい病院指定居宅介護支援事業所</t>
  </si>
  <si>
    <t>名南診療所指定居宅介護支援事業所</t>
  </si>
  <si>
    <t>南区介護保険事業所</t>
  </si>
  <si>
    <t>星崎診療所指定居宅介護支援事業所</t>
  </si>
  <si>
    <t>たから診療所指定居宅介護支援事業所</t>
  </si>
  <si>
    <t>大同居宅介護支援事業所</t>
  </si>
  <si>
    <t>善常会居宅介護支援事業所</t>
  </si>
  <si>
    <t>指定居宅介護支援センターはるかぜ</t>
  </si>
  <si>
    <t>特別養護老人ホーム　なごやかハウス三条</t>
  </si>
  <si>
    <t>ニコニコデイサービス鶴里</t>
  </si>
  <si>
    <t>社会館居宅介護支援事業所</t>
  </si>
  <si>
    <t>デイサービスセンター大生</t>
  </si>
  <si>
    <t>キュアケアサービスこころね</t>
  </si>
  <si>
    <t>なごやかハウス三条</t>
  </si>
  <si>
    <t>デイサービス友</t>
  </si>
  <si>
    <t>デイサービスセンターはるかぜ</t>
  </si>
  <si>
    <t>名南ヘルパーステーションきずな</t>
  </si>
  <si>
    <t>なごやかハウス三条デイサービスセンター</t>
  </si>
  <si>
    <t>南区デイサービスセンターひまわり</t>
  </si>
  <si>
    <t>ケアプラン２１</t>
  </si>
  <si>
    <t>ヘルパーステーションかなめ</t>
  </si>
  <si>
    <t>かなめ病院指定居宅介護支援事業所</t>
  </si>
  <si>
    <t>こころヘルパーステーション桜</t>
  </si>
  <si>
    <t>ハートマネージメント桜</t>
  </si>
  <si>
    <t>特別養護老人ホーム　ゆうあいの里大同</t>
  </si>
  <si>
    <t>名古屋南ケアセンターそよ風</t>
  </si>
  <si>
    <t>ヘルパーステーションほしざき</t>
  </si>
  <si>
    <t>福祉の幸鶴里訪問介護事業所</t>
  </si>
  <si>
    <t>グループホーム　まると　道徳</t>
  </si>
  <si>
    <t>ブランシエール神宮南井田</t>
  </si>
  <si>
    <t>デイサービス道</t>
  </si>
  <si>
    <t>南生苑短期入所事業所</t>
  </si>
  <si>
    <t>特別養護老人ホーム南生苑</t>
  </si>
  <si>
    <t>そんぽの家　桜本町</t>
  </si>
  <si>
    <t>訪問介護センター桃太郎</t>
  </si>
  <si>
    <t>デイサービス花乃舎</t>
  </si>
  <si>
    <t>そんぽの家　星崎</t>
  </si>
  <si>
    <t>ヘルパーステーションわたぼうし</t>
  </si>
  <si>
    <t>特別養護老人ホームはるかぜ</t>
  </si>
  <si>
    <t>NPO法人ハピネス</t>
  </si>
  <si>
    <t>ショートステイ　はるかぜ</t>
  </si>
  <si>
    <t>ハートデイサービス桜</t>
  </si>
  <si>
    <t>ケアマネジメントセンター大生</t>
  </si>
  <si>
    <t>南生苑居宅介護支援事業所</t>
  </si>
  <si>
    <t>ケアパートナー笠寺</t>
  </si>
  <si>
    <t>福祉の幸　ケアプラン鶴里</t>
  </si>
  <si>
    <t>ニチイケアセンター名南</t>
  </si>
  <si>
    <t>南区中央デイサービスセンター</t>
  </si>
  <si>
    <t>花乃舎居宅介護支援事業所</t>
  </si>
  <si>
    <t>リハビリデイサービス　いもと</t>
  </si>
  <si>
    <t>南区リハビリケアデイセンター「こころ」</t>
  </si>
  <si>
    <t>デイサービス　庵</t>
  </si>
  <si>
    <t>つくしケアサービス　みなみ</t>
  </si>
  <si>
    <t>デイサービス宝南</t>
  </si>
  <si>
    <t>ゆうゆう未来館　もとしお</t>
  </si>
  <si>
    <t>ヘルパーステーション　フェアリーベル</t>
  </si>
  <si>
    <t>訪問介護さんとぴあ</t>
  </si>
  <si>
    <t>デイサービスみなみ</t>
  </si>
  <si>
    <t>くつろぎの家　花乃舎</t>
  </si>
  <si>
    <t>ケアプランささゆり南</t>
  </si>
  <si>
    <t>ケアマネジメントセンター　 いもと</t>
  </si>
  <si>
    <t>支援センターミナミ</t>
  </si>
  <si>
    <t>ヘルパーステーション　ウィング</t>
  </si>
  <si>
    <t>星宮介護センター</t>
  </si>
  <si>
    <t>ケアサポート宝南</t>
  </si>
  <si>
    <t>スマイルライフケア道徳</t>
  </si>
  <si>
    <t>デイサービスセンターたのしいデイなごやみなみ</t>
  </si>
  <si>
    <t>居宅介護支援事業所　うちだばし</t>
  </si>
  <si>
    <t>居宅介護支援事業所かきつばた</t>
  </si>
  <si>
    <t>特別養護老人ホームケアマキス柴田</t>
  </si>
  <si>
    <t>ヘルパーステーションひだまり</t>
  </si>
  <si>
    <t>ケアネットひかり</t>
  </si>
  <si>
    <t>訪問介護ステーションかなれ</t>
  </si>
  <si>
    <t>特別養護老人ホーム　内田橋清凉苑</t>
  </si>
  <si>
    <t>内田橋清凉苑　和ショートステイ</t>
  </si>
  <si>
    <t>機能回復センター　ライフアップ　いもと</t>
  </si>
  <si>
    <t>居宅介護支援事業所　かなれ介護支援センター</t>
  </si>
  <si>
    <t>南区デイサービス　リハビリセンターマック</t>
  </si>
  <si>
    <t>あさがおケアセンター</t>
  </si>
  <si>
    <t>上浜乃湯デイサービスセンター</t>
  </si>
  <si>
    <t>南倶楽部　薬師通</t>
  </si>
  <si>
    <t>合同会社　福祉家</t>
  </si>
  <si>
    <t>かがやきデイサービス笠寺</t>
  </si>
  <si>
    <t>なごみの家鶴里</t>
  </si>
  <si>
    <t>リハビリディサービス　愛ふぁ</t>
  </si>
  <si>
    <t>はくすい居宅介護支援事業所</t>
  </si>
  <si>
    <t>ヘルパーステーション　笑和</t>
  </si>
  <si>
    <t>リハビリデイサービスきぼう</t>
  </si>
  <si>
    <t>ユーライフみなみ</t>
  </si>
  <si>
    <t>デイサービスセンターはくすい</t>
  </si>
  <si>
    <t>悠々ハウス笠寺</t>
  </si>
  <si>
    <t>だんらんの家　新瑞橋</t>
  </si>
  <si>
    <t>名南病院指定居宅介護支援事業所</t>
  </si>
  <si>
    <t>ヘルパーステーション　リリー</t>
  </si>
  <si>
    <t>虹色デイサービス星咲</t>
  </si>
  <si>
    <t>デイサービス　十五家</t>
  </si>
  <si>
    <t>ショートステイ大地の丘笠寺</t>
  </si>
  <si>
    <t>有料老人ホーム　サニーライフ名古屋南</t>
  </si>
  <si>
    <t>あかり介護支援センター</t>
  </si>
  <si>
    <t>さわやか笠寺館</t>
  </si>
  <si>
    <t>ポニープラン</t>
  </si>
  <si>
    <t>デイサービスきままてんぐ苑</t>
  </si>
  <si>
    <t>ショートステイきままてんぐ苑</t>
  </si>
  <si>
    <t>笠てる居宅介護支援事業所</t>
  </si>
  <si>
    <t>ショートステイ　オレンジタウン笠寺</t>
  </si>
  <si>
    <t>オレンジタウン笠寺　デイサービスセンター</t>
  </si>
  <si>
    <t>特別養護老人ホーム　オレンジタウン笠寺</t>
  </si>
  <si>
    <t>ライフサポートゆたか</t>
  </si>
  <si>
    <t>ミライプロジェクト新瑞橋</t>
  </si>
  <si>
    <t>ヘルパーステーション　おうえん</t>
  </si>
  <si>
    <t>ケアプランセンターにじいろ</t>
  </si>
  <si>
    <t>訪問介護事業所　恵（めぐみ）</t>
  </si>
  <si>
    <t>あくとケア　名古屋</t>
  </si>
  <si>
    <t>介護付有料老人ホーム　プレザンメゾン笠寺</t>
  </si>
  <si>
    <t>支援センターぬくもり</t>
  </si>
  <si>
    <t>訪問介護スマイルマップ</t>
  </si>
  <si>
    <t>特別養護老人ホームオレンジタウン笠寺Ⅱ</t>
  </si>
  <si>
    <t>にじのさと南サービスセンター</t>
  </si>
  <si>
    <t>在宅支援センターたつのこ</t>
  </si>
  <si>
    <t>ヘルパーステーションぬくもり</t>
  </si>
  <si>
    <t>ツクイ名古屋粕畠</t>
  </si>
  <si>
    <t>ケアコール南</t>
  </si>
  <si>
    <t>学研ココファン新瑞橋ヘルパーセンター</t>
  </si>
  <si>
    <t>ケアプラン千愛</t>
  </si>
  <si>
    <t>訪問介護　ハート＆スマイル</t>
  </si>
  <si>
    <t>訪問介護ステーション　１・３・８</t>
  </si>
  <si>
    <t>訪問介護のミライ</t>
  </si>
  <si>
    <t>ケアセンターゆりのき</t>
  </si>
  <si>
    <t>小松病院居宅介護支援事業所</t>
  </si>
  <si>
    <t>Ｃａｌｂｅｒｏ</t>
  </si>
  <si>
    <t>ヘルパーステーション　Ａｌｂｅｒｏ</t>
  </si>
  <si>
    <t>ほのかリハビリデイサービス</t>
  </si>
  <si>
    <t>訪問介護ステーションｃｈｉｗａｗａ</t>
  </si>
  <si>
    <t>介護相談センターみ・ず・ほ</t>
  </si>
  <si>
    <t>ケアプランｓａｎｔｏ</t>
  </si>
  <si>
    <t>ネストリンクス訪問入浴介護事業所</t>
  </si>
  <si>
    <t>ヘルパーステーションふく</t>
  </si>
  <si>
    <t>うちだばし介護支援センター</t>
  </si>
  <si>
    <t>うちだばし訪問介護</t>
  </si>
  <si>
    <t>ケアステーション一心</t>
  </si>
  <si>
    <t>訪問入浴ビガーズ名古屋南</t>
  </si>
  <si>
    <t>ＳＯＭＰＯケア　名古屋さくら台　居宅介護支援</t>
  </si>
  <si>
    <t>ＳＯＭＰＯケア　名古屋さくら台　訪問介護</t>
  </si>
  <si>
    <t>訪問介護ステーションまさ</t>
  </si>
  <si>
    <t>ケアプランアンダンテ星南</t>
  </si>
  <si>
    <t>訪問介護ステーション　空＆海新瑞橋</t>
  </si>
  <si>
    <t>ヘルパーステーション　Ｒｉｏｎ</t>
  </si>
  <si>
    <t>訪問介護　アイランド</t>
  </si>
  <si>
    <t>ひなたケアステーションみなみ</t>
  </si>
  <si>
    <t>アースサポート名古屋南</t>
  </si>
  <si>
    <t>訪問介護　ＩＲＯＲＩ</t>
  </si>
  <si>
    <t>生協もりやま診療所指定居宅介護支援事業所</t>
  </si>
  <si>
    <t>守山区介護保険事業所</t>
  </si>
  <si>
    <t>名古屋市守山・名東ケアマネージメントセンター</t>
  </si>
  <si>
    <t>特別養護老人ホーム第二尾張荘</t>
  </si>
  <si>
    <t>特別養護老人ホーム　瀬古第一マザー園</t>
  </si>
  <si>
    <t>特別養護老人ホーム建国ビハーラ</t>
  </si>
  <si>
    <t>特別養護老人ホームユートピア第２つくも</t>
  </si>
  <si>
    <t>あいちほっと介護センター二十四株式会社</t>
  </si>
  <si>
    <t>建国ビハーラ居宅介護支援事業所</t>
  </si>
  <si>
    <t>グループホームみおつくし</t>
  </si>
  <si>
    <t>瀬古マザー園指定居宅介護支援事業所</t>
  </si>
  <si>
    <t>ユートピア第２つくもデイサービスセンター</t>
  </si>
  <si>
    <t>ユートピア第２つくも短期入所生活介護事業所</t>
  </si>
  <si>
    <t>ユートピア第２つくも在宅介護相談センター</t>
  </si>
  <si>
    <t>第二尾張荘デイサービスセンター</t>
  </si>
  <si>
    <t>社会福祉法人愛知玉葉会第二尾張荘</t>
  </si>
  <si>
    <t>ケアプランセンターメディコ守山</t>
  </si>
  <si>
    <t>社会福祉法人名古屋市守山区社会福祉協議会デイサービスセンター</t>
  </si>
  <si>
    <t>天子田デイサービスセンター</t>
  </si>
  <si>
    <t>デイサービスセンター建国ビハーラ</t>
  </si>
  <si>
    <t>瀬古マザー園デイサービスセンター</t>
  </si>
  <si>
    <t>瀬古マザー園指定短期入所生活介護事業所</t>
  </si>
  <si>
    <t>有料老人ホーム新生館</t>
  </si>
  <si>
    <t>志水ケアプラン・オフィス</t>
  </si>
  <si>
    <t>グループホーム桜楽</t>
  </si>
  <si>
    <t>グループホームハピネス守山</t>
  </si>
  <si>
    <t>デイサービスセンターうきうきオオツカ</t>
  </si>
  <si>
    <t>ヘルパーステーション建国ビハーラ</t>
  </si>
  <si>
    <t>高齢者生協ヘルプサービスあまこだ</t>
  </si>
  <si>
    <t>ひょうたん山居宅介護支援事業所</t>
  </si>
  <si>
    <t>グループホーム樹樹</t>
  </si>
  <si>
    <t>あんしんネットワーク</t>
  </si>
  <si>
    <t>医療法人きとうクリニック居宅介護支援事業所紙ふうせん</t>
  </si>
  <si>
    <t>介護相談室ウエルネスきっこ</t>
  </si>
  <si>
    <t>訪問介護ひまわり</t>
  </si>
  <si>
    <t>デイサービスセンターのびのびオオツカ</t>
  </si>
  <si>
    <t>守山ケアコミュニティそよ風</t>
  </si>
  <si>
    <t>グループホーム　ふれあい</t>
  </si>
  <si>
    <t>訪問介護ココロ守山</t>
  </si>
  <si>
    <t>グループホーム安楽樹</t>
  </si>
  <si>
    <t>グループホーム　ハピネス吉根</t>
  </si>
  <si>
    <t>介護相談室ウエルネス守山</t>
  </si>
  <si>
    <t>やさしい手小幡訪問介護事業所</t>
  </si>
  <si>
    <t>グループホームしだみの里</t>
  </si>
  <si>
    <t>そんぽの家　上飯田</t>
  </si>
  <si>
    <t>グループホーム優楽家</t>
  </si>
  <si>
    <t>シンシア守山</t>
  </si>
  <si>
    <t>介護付有料老人ホーム　風林館</t>
  </si>
  <si>
    <t>デイサービス町南</t>
  </si>
  <si>
    <t>特別養護老人ホーム守牧苑</t>
  </si>
  <si>
    <t>高齢者生協在宅支援センターあまこだ</t>
  </si>
  <si>
    <t>ヘルパーステーション　クオン</t>
  </si>
  <si>
    <t>ヘルパーステーションほっと広場</t>
  </si>
  <si>
    <t>ニチイケアセンター喜多山</t>
  </si>
  <si>
    <t>ニチイケアセンター引山</t>
  </si>
  <si>
    <t>ケアマネジメントセンター夢屋</t>
  </si>
  <si>
    <t>すみさん家</t>
  </si>
  <si>
    <t>居宅介護支援事業所ピースラブ</t>
  </si>
  <si>
    <t>ケアセンター　ゆう</t>
  </si>
  <si>
    <t>訪問介護まごころ</t>
  </si>
  <si>
    <t>ケアスタイル名東</t>
  </si>
  <si>
    <t>デイサービス伸陽</t>
  </si>
  <si>
    <t>ヘルパーステーションあかり</t>
  </si>
  <si>
    <t>訪問介護ハッピー</t>
  </si>
  <si>
    <t>ケアプラン　ココロ</t>
  </si>
  <si>
    <t>介護ステーション　雅</t>
  </si>
  <si>
    <t>華の花デイサービス</t>
  </si>
  <si>
    <t>訪問介護つぼみ</t>
  </si>
  <si>
    <t>ケアプラン町南</t>
  </si>
  <si>
    <t>デイサービスあおきさん家　きっこ</t>
  </si>
  <si>
    <t>デイサービスセンターつくも</t>
  </si>
  <si>
    <t>第二尾張荘ケアマネジメントセンター</t>
  </si>
  <si>
    <t>デイサービス　たまや</t>
  </si>
  <si>
    <t>ひなたヘルパーステーション</t>
  </si>
  <si>
    <t>訪問介護ソレイユ</t>
  </si>
  <si>
    <t>ニチイケアセンター守山</t>
  </si>
  <si>
    <t>ヘルパーステーション夢歌</t>
  </si>
  <si>
    <t>チーム１３</t>
  </si>
  <si>
    <t>ショートステイ　しだみ敬愛園</t>
  </si>
  <si>
    <t>デイサービスＬＯＫＡＨＩ</t>
  </si>
  <si>
    <t>デイサービス　サクラハウス</t>
  </si>
  <si>
    <t>ＰｕｒＳｏｉｎｓ</t>
  </si>
  <si>
    <t>たいようヘルパーステーション</t>
  </si>
  <si>
    <t>ヘルパーステーション　ぽぷら</t>
  </si>
  <si>
    <t>小規模デイサービス　ぽぷら</t>
  </si>
  <si>
    <t>デイサービス恵</t>
  </si>
  <si>
    <t>デイサービスセンターわくわくオオツカ</t>
  </si>
  <si>
    <t>あいリハビリテーション＆デイサービス</t>
  </si>
  <si>
    <t>訪問介護ステーション　神無</t>
  </si>
  <si>
    <t>ヘルパーステーション　ここみ</t>
  </si>
  <si>
    <t>デイサービスあおきさん家　大永寺</t>
  </si>
  <si>
    <t>居宅介護支援事業所　すみさん家</t>
  </si>
  <si>
    <t>訪問介護センター　オリーブ</t>
  </si>
  <si>
    <t>特別養護老人ホーム　第二守牧苑</t>
  </si>
  <si>
    <t>ヘルパーステーションふくろう</t>
  </si>
  <si>
    <t>りあん瀬古東</t>
  </si>
  <si>
    <t>ヘルパーステーションくるみ</t>
  </si>
  <si>
    <t>訪問介護　アルク</t>
  </si>
  <si>
    <t>居宅介護支援事業所　神無</t>
  </si>
  <si>
    <t>しあわせ生活居宅介護支援事業所</t>
  </si>
  <si>
    <t>訪問介護ステーション大森</t>
  </si>
  <si>
    <t>デイサービスセンターふくろうさん</t>
  </si>
  <si>
    <t>春陽会デイサービスほのか</t>
  </si>
  <si>
    <t>特別養護老人ホーム　守山豊生苑</t>
  </si>
  <si>
    <t>介護センター　三つ葉</t>
  </si>
  <si>
    <t>だんらんの家　森孝</t>
  </si>
  <si>
    <t>ちゃうす　デイサービス</t>
  </si>
  <si>
    <t>デイサービスセンターさぼてん新守山</t>
  </si>
  <si>
    <t>ヘルパーステーションはるのしろ</t>
  </si>
  <si>
    <t>そらケアプラン</t>
  </si>
  <si>
    <t>ケアプラン　望み</t>
  </si>
  <si>
    <t>デイサービス矢田川</t>
  </si>
  <si>
    <t>特別養護老人ホームユートピア第２つくもユニット</t>
  </si>
  <si>
    <t>訪問介護あすなろ</t>
  </si>
  <si>
    <t>訪問介護ラパンⅢ</t>
  </si>
  <si>
    <t>ヘルパーステーション　かわかみ</t>
  </si>
  <si>
    <t>居宅介護支援事業所まごころ庵</t>
  </si>
  <si>
    <t>高齢者生協デイサービスえのきの家</t>
  </si>
  <si>
    <t>ファミリー24　守山</t>
  </si>
  <si>
    <t>ヘルパーステーションすずらん</t>
  </si>
  <si>
    <t>ケアプラン　トライスター</t>
  </si>
  <si>
    <t>ヘルパーステーション　トライスター</t>
  </si>
  <si>
    <t>デイサービス　アリエス</t>
  </si>
  <si>
    <t>ＩＭＣ介護支援センター</t>
  </si>
  <si>
    <t>デイサービス　ゆめかぜ</t>
  </si>
  <si>
    <t>地域生活支援センター「ＨｅａｒｔＬｉｎｋ」</t>
  </si>
  <si>
    <t>かがやきデイサービス守山</t>
  </si>
  <si>
    <t>ケア咲花</t>
  </si>
  <si>
    <t>ケアプラン　桜草</t>
  </si>
  <si>
    <t>あおきさん家居宅介護支援事業所</t>
  </si>
  <si>
    <t>つくもヘルパーサービス</t>
  </si>
  <si>
    <t>じょいふる訪問介護ステーション</t>
  </si>
  <si>
    <t>ホームケアこみち</t>
  </si>
  <si>
    <t>ヘルパーステーション　ゆめかぜ</t>
  </si>
  <si>
    <t>リハプライド　名古屋東</t>
  </si>
  <si>
    <t>結　居宅介護支援事業所</t>
  </si>
  <si>
    <t>ヘルパーステーション　ほほえみ</t>
  </si>
  <si>
    <t>もりやまの憩</t>
  </si>
  <si>
    <t>あずみ苑守山</t>
  </si>
  <si>
    <t>ケアセンターみつき</t>
  </si>
  <si>
    <t>ヘルパーステーションはなひなの杜　守山</t>
  </si>
  <si>
    <t>介護センター　あくしゅ</t>
  </si>
  <si>
    <t>プライムパートナーズ居宅介護支援事業所</t>
  </si>
  <si>
    <t>すこやか訪問介護ステーション</t>
  </si>
  <si>
    <t>ピュアスマイルヘルパーステーション</t>
  </si>
  <si>
    <t>オオツカ介護サービス上志段味</t>
  </si>
  <si>
    <t>居宅介護支援事業所　千寿</t>
  </si>
  <si>
    <t>支援センターモリヤマ</t>
  </si>
  <si>
    <t>ウェル介護１０３森孝</t>
  </si>
  <si>
    <t>デイサービスセンター　アクティブしらゆりもりやま</t>
  </si>
  <si>
    <t>ヘルパーステーションすずらん喜多山</t>
  </si>
  <si>
    <t>特別養護老人ホーム瀬古の家</t>
  </si>
  <si>
    <t>短期入所　瀬古の家</t>
  </si>
  <si>
    <t>やさしい手小幡居宅介護支援事業所</t>
  </si>
  <si>
    <t>ヘルパーステーションゆかり</t>
  </si>
  <si>
    <t>守山ケアステーション</t>
  </si>
  <si>
    <t>あいじゅＲｅｈａ＆Ｓｔａｙ</t>
  </si>
  <si>
    <t>メディカルヘルパー守山</t>
  </si>
  <si>
    <t>ケアプランセンター　優</t>
  </si>
  <si>
    <t>居宅介護支援事業所恵</t>
  </si>
  <si>
    <t>よつはデイサービス</t>
  </si>
  <si>
    <t>愛の里名古屋東居宅介護支援事業所</t>
  </si>
  <si>
    <t>ヒューマンライフケアもりやまの湯</t>
  </si>
  <si>
    <t>デイサービスセンター愛の里名古屋東</t>
  </si>
  <si>
    <t>特別養護老人ホーム愛の里名古屋東</t>
  </si>
  <si>
    <t>スマイル訪問介護センター</t>
  </si>
  <si>
    <t>ショートステイ愛の里名古屋東</t>
  </si>
  <si>
    <t>ケアステーションエイル</t>
  </si>
  <si>
    <t>ヘルパーステーション　リバー</t>
  </si>
  <si>
    <t>訪問介護　人と季</t>
  </si>
  <si>
    <t>介護計画　三々五々</t>
  </si>
  <si>
    <t>オーネスト紫花　指定居宅介護支援事業所</t>
  </si>
  <si>
    <t>リハビリフィットネス大永寺</t>
  </si>
  <si>
    <t>オーネスト紫花　指定短期入所生活介護事業所</t>
  </si>
  <si>
    <t>特別養護老人ホーム　オーネスト紫花</t>
  </si>
  <si>
    <t>訪問ケアあんしん生活</t>
  </si>
  <si>
    <t>ＳｕｎＳｕｎ９℃</t>
  </si>
  <si>
    <t>らいふすてーじ</t>
  </si>
  <si>
    <t>ゆうあいライフ訪問介護事業所</t>
  </si>
  <si>
    <t>ケアプランせさみん</t>
  </si>
  <si>
    <t>ツクイ名古屋守山</t>
  </si>
  <si>
    <t>ツクイ・サンシャイン守山</t>
  </si>
  <si>
    <t>ケアプランセンター　エン</t>
  </si>
  <si>
    <t>ピースケアステーション守山</t>
  </si>
  <si>
    <t>訪問介護みんなのおうち</t>
  </si>
  <si>
    <t>あしたば訪問介護ステーション癒しの杜</t>
  </si>
  <si>
    <t>訪問介護のぞみ守山</t>
  </si>
  <si>
    <t>Ｌｕｃｅｎｔケアサービス</t>
  </si>
  <si>
    <t>川島病院　訪問介護事業所</t>
  </si>
  <si>
    <t>アニマート指定居宅介護支援事業所</t>
  </si>
  <si>
    <t>ケアプラン天天</t>
  </si>
  <si>
    <t>訪問介護ステーション　おうお</t>
  </si>
  <si>
    <t>ケアサポートかがやき</t>
  </si>
  <si>
    <t>訪問介護ぶりす</t>
  </si>
  <si>
    <t>ケアプランかなえ</t>
  </si>
  <si>
    <t>花凪ケアプランセンター</t>
  </si>
  <si>
    <t>アミューズ訪問介護事業所</t>
  </si>
  <si>
    <t>ひなたケアプランもりやま</t>
  </si>
  <si>
    <t>ひなたケアステーションもりやま</t>
  </si>
  <si>
    <t>訪問介護太助</t>
  </si>
  <si>
    <t>ステラ</t>
  </si>
  <si>
    <t>けあサポートＡｔｏＺ</t>
  </si>
  <si>
    <t>デイサービス夢眠まちきた</t>
  </si>
  <si>
    <t>ヘルパーステーションいちばん星</t>
  </si>
  <si>
    <t>ケアステーション心凰</t>
  </si>
  <si>
    <t>訪問介護まるくる</t>
  </si>
  <si>
    <t>Ａｊｕケアステーション</t>
  </si>
  <si>
    <t>ジョイリハＳＰＡ守山</t>
  </si>
  <si>
    <t>ヘルパーステーションみんみん</t>
  </si>
  <si>
    <t>しだみの里居宅介護支援事業所</t>
  </si>
  <si>
    <t>特別養護老人ホームしだみの里</t>
  </si>
  <si>
    <t>しだみの里ショートステイ</t>
  </si>
  <si>
    <t>訪問介護ステーションＳＹケアーズ</t>
  </si>
  <si>
    <t>ヘルパーステーション　Ｒｏａｄ</t>
  </si>
  <si>
    <t>訪問介護事業所　はぴねす</t>
  </si>
  <si>
    <t>ヘルパーステーション　ほほえみの輪</t>
  </si>
  <si>
    <t>訪問介護事業所　笑実</t>
  </si>
  <si>
    <t>デイサービスセンターやすらぎ瀬古</t>
  </si>
  <si>
    <t>デイサービス　キャッツの家</t>
  </si>
  <si>
    <t>ルーツプラス</t>
  </si>
  <si>
    <t>訪問介護事業所　結</t>
  </si>
  <si>
    <t>訪問介護さんさん事業所</t>
  </si>
  <si>
    <t>デイサービスはなのき　守山新城</t>
  </si>
  <si>
    <t>ヘルパーステーション　ｔａｋｅ　ｓｔｅｐ</t>
  </si>
  <si>
    <t>ケアステーションスカラ</t>
  </si>
  <si>
    <t>ケアプランせこ</t>
  </si>
  <si>
    <t>ヘルパーステーション　安樹</t>
  </si>
  <si>
    <t>訪問介護　サンタ</t>
  </si>
  <si>
    <t>けあまね美来</t>
  </si>
  <si>
    <t>ヘルパーステーション　ソエル</t>
  </si>
  <si>
    <t>菜の花ヘルパーステーション</t>
  </si>
  <si>
    <t>居宅介護支援事業所　ケアサポート小幡緑地館</t>
  </si>
  <si>
    <t>ヘルパーステーション小幡緑地館</t>
  </si>
  <si>
    <t>訪問介護ステーションやすらぎ瀬古</t>
  </si>
  <si>
    <t>ヘルパーステーション来夢</t>
  </si>
  <si>
    <t>おばた介護センター</t>
  </si>
  <si>
    <t>ケアリッツ守山</t>
  </si>
  <si>
    <t>中日ケアサービス</t>
  </si>
  <si>
    <t>介護付有料老人ホームしんしろの憩</t>
  </si>
  <si>
    <t>居宅介護支援事業所　あんしん生活</t>
  </si>
  <si>
    <t>居宅介護支援事業所　三方</t>
  </si>
  <si>
    <t>ヘルパーステーション　イノベル守山</t>
  </si>
  <si>
    <t>ヘルパーステーション　セカンド</t>
  </si>
  <si>
    <t>ヘルパーステーション愛富</t>
  </si>
  <si>
    <t>訪問介護くらしい</t>
  </si>
  <si>
    <t>デイサービスくらしい</t>
  </si>
  <si>
    <t>愛の里名古屋東ヘルパーステーション</t>
  </si>
  <si>
    <t>クレール守山ヘルパーセンター</t>
  </si>
  <si>
    <t>ホライズン　ケアマネジメントセンター</t>
  </si>
  <si>
    <t>居宅介護支援事業所　ぽかぽか</t>
  </si>
  <si>
    <t>ケアプランＡＭＯＵ</t>
  </si>
  <si>
    <t>あおば守山</t>
  </si>
  <si>
    <t>居宅介護支援事業所さふらん名古屋</t>
  </si>
  <si>
    <t>ヘルパーステーションさんご</t>
  </si>
  <si>
    <t>リハプラン守山</t>
  </si>
  <si>
    <t>ケアプラン蒼</t>
  </si>
  <si>
    <t>ケアプランくらしい</t>
  </si>
  <si>
    <t>訪問介護ステーションぽけっと</t>
  </si>
  <si>
    <t>いち居宅介護支援事業所</t>
  </si>
  <si>
    <t>緑区介護保険事業所</t>
  </si>
  <si>
    <t>株式会社福祉の里名古屋鳴海営業所</t>
  </si>
  <si>
    <t>南生協よってって横丁よってって指定居宅介護支援事業所</t>
  </si>
  <si>
    <t>桃山診療所指定居宅介護支援事業所</t>
  </si>
  <si>
    <t>名古屋市緑・南ケアマネージメントセンター</t>
  </si>
  <si>
    <t>楓林花の里居宅介護支援事業所</t>
  </si>
  <si>
    <t>あい愛ライフなるみ訪問介護サービス</t>
  </si>
  <si>
    <t>緑生苑指定居宅介護支援事業所</t>
  </si>
  <si>
    <t>清水会ケアプランニングセンターひかり</t>
  </si>
  <si>
    <t>特別養護老人ホーム緑生苑</t>
  </si>
  <si>
    <t>特別養護老人ホーム　なごやかハウス滝ノ水</t>
  </si>
  <si>
    <t>特別養護老人ホーム楓林花の里</t>
  </si>
  <si>
    <t>特別養護老人ホーム　オーネスト鳴海</t>
  </si>
  <si>
    <t>なごやかハウス滝ノ水</t>
  </si>
  <si>
    <t>けあプラン鳴子</t>
  </si>
  <si>
    <t>有限会社もみじ</t>
  </si>
  <si>
    <t>緑生苑デイサービスセンター</t>
  </si>
  <si>
    <t>オーネスト鳴海指定通所介護事業所</t>
  </si>
  <si>
    <t>オーネスト鳴海指定短期入所生活介護事業所</t>
  </si>
  <si>
    <t>オーネスト鳴海指定居宅介護支援事業所</t>
  </si>
  <si>
    <t>なごやかハウス滝ノ水デイサービスセンター</t>
  </si>
  <si>
    <t>デイサービスセンター浦里</t>
  </si>
  <si>
    <t>老人デイサービスセンター楓林花の里</t>
  </si>
  <si>
    <t>ヘルパーステーションぽぽ</t>
  </si>
  <si>
    <t>ケアセンターぽぽ</t>
  </si>
  <si>
    <t>ニチイケアセンター桃山</t>
  </si>
  <si>
    <t>アスケア訪問入浴　緑</t>
  </si>
  <si>
    <t>ヘルパーステーションあじさい</t>
  </si>
  <si>
    <t>サニーベイルイン　鳴海</t>
  </si>
  <si>
    <t>アースサポート名古屋緑</t>
  </si>
  <si>
    <t>池上台デイサービスセンター</t>
  </si>
  <si>
    <t>グループホーム「かがやき」</t>
  </si>
  <si>
    <t>グループホーム池上台</t>
  </si>
  <si>
    <t>愛ライフ訪問介護センター</t>
  </si>
  <si>
    <t>ヘルパーステーションわかば</t>
  </si>
  <si>
    <t>グループホーム浦里</t>
  </si>
  <si>
    <t>木の香</t>
  </si>
  <si>
    <t>ひまわり苑</t>
  </si>
  <si>
    <t>そんぽの家　有松</t>
  </si>
  <si>
    <t>グループホームよろこび</t>
  </si>
  <si>
    <t>健遊館 大高緑地デイサービスセンター</t>
  </si>
  <si>
    <t>そんぽの家　神沢</t>
  </si>
  <si>
    <t>あいちヘルパーステーション</t>
  </si>
  <si>
    <t>ケアプランセンター　とまり樹</t>
  </si>
  <si>
    <t>アスケア　ケアプランセンター緑</t>
  </si>
  <si>
    <t>ヘルパーステーション笑の花</t>
  </si>
  <si>
    <t>特別養護老人ホームかきつばたの里</t>
  </si>
  <si>
    <t>短期入所生活介護事業所かきつばたの里</t>
  </si>
  <si>
    <t>グループホーム　緑葉の家</t>
  </si>
  <si>
    <t>ケアパートナー大高</t>
  </si>
  <si>
    <t>ゆうな訪問介護事業所</t>
  </si>
  <si>
    <t>グループホーム　名古屋鳴海の家</t>
  </si>
  <si>
    <t>訪問介護パタパタママ</t>
  </si>
  <si>
    <t>グループホーム名古屋尾崎山の家</t>
  </si>
  <si>
    <t>ケアネットリゾン鳴海</t>
  </si>
  <si>
    <t>千寿デイサービスセンター</t>
  </si>
  <si>
    <t>グループホーム　ゆう</t>
  </si>
  <si>
    <t>グループホーム名古屋滝ノ水の家</t>
  </si>
  <si>
    <t>保健師等の相談室</t>
  </si>
  <si>
    <t>デイサービス鳴子</t>
  </si>
  <si>
    <t>ひろせデイサービス</t>
  </si>
  <si>
    <t>ニチイケアセンターみどり</t>
  </si>
  <si>
    <t>パナソニックエイジフリーケアセンターみどり・デイサービス</t>
  </si>
  <si>
    <t>指定訪問介護ゆうらぎの森緑事業所</t>
  </si>
  <si>
    <t>ジャンボ　居宅介護支援事業所</t>
  </si>
  <si>
    <t>支援センターナルミ</t>
  </si>
  <si>
    <t>ライフサポートのどか</t>
  </si>
  <si>
    <t>デイサービスセンターみなか</t>
  </si>
  <si>
    <t>広瀬内科デイサービスセンター</t>
  </si>
  <si>
    <t>わかた　リハビリデイサービス</t>
  </si>
  <si>
    <t>デイサービス笑皆の風アロハ</t>
  </si>
  <si>
    <t>デイサービス喜楽</t>
  </si>
  <si>
    <t>南生協病院指定居宅介護支援事業所</t>
  </si>
  <si>
    <t>季楽デイサービス春夏秋冬緑店</t>
  </si>
  <si>
    <t>リハビリデイサービスみどり</t>
  </si>
  <si>
    <t>ヘルパーステーション　欅</t>
  </si>
  <si>
    <t>リハビリデイステーション元気村緑花台</t>
  </si>
  <si>
    <t>デイサービス　庵みつ</t>
  </si>
  <si>
    <t>まどか有松</t>
  </si>
  <si>
    <t>らくらくクラブ　ぽぽ</t>
  </si>
  <si>
    <t>風ヘルパーステーション</t>
  </si>
  <si>
    <t>愛光リハビリテーションデイサービス</t>
  </si>
  <si>
    <t>特別養護老人ホーム黒石荘</t>
  </si>
  <si>
    <t>訪問介護事業所　トップウェル鳴海</t>
  </si>
  <si>
    <t>わかた　デイサービス</t>
  </si>
  <si>
    <t>ケアプランつゆくさ</t>
  </si>
  <si>
    <t>緑区ショートステイ　ベニッシモ</t>
  </si>
  <si>
    <t>デイサービスセンターみなか徳重</t>
  </si>
  <si>
    <t>ひなたの丘ヘルパーステーション</t>
  </si>
  <si>
    <t>リハビリセンター　ワンセルフ</t>
  </si>
  <si>
    <t>特別養護老人ホーム大高</t>
  </si>
  <si>
    <t>アスモ介護サービス大高</t>
  </si>
  <si>
    <t>ヘルパーステーションアロー名南</t>
  </si>
  <si>
    <t>ヒロセ居宅介護支援事業所</t>
  </si>
  <si>
    <t>ケアステーション元気村</t>
  </si>
  <si>
    <t>よつば</t>
  </si>
  <si>
    <t>ひまわり機能回復センター</t>
  </si>
  <si>
    <t>デイサービスきずな</t>
  </si>
  <si>
    <t>デイサービス虹色</t>
  </si>
  <si>
    <t>デイサービス　エクサス　みどり</t>
  </si>
  <si>
    <t>福祉日和</t>
  </si>
  <si>
    <t>なるみ会ケアプランセンター</t>
  </si>
  <si>
    <t>ヘルパーステーション鶴の会</t>
  </si>
  <si>
    <t>介護サービス　アロア</t>
  </si>
  <si>
    <t>リハビリ専門デイサービス　Ｙｅｌｌ</t>
  </si>
  <si>
    <t>居宅介護支援事業所太陽・緑</t>
  </si>
  <si>
    <t>春陽会デイサービスなごみ</t>
  </si>
  <si>
    <t>ホープ介護プランセンター</t>
  </si>
  <si>
    <t>望メディカルデイサービス</t>
  </si>
  <si>
    <t>訪問介護事業所　ほがらか</t>
  </si>
  <si>
    <t>かがやきデイサービス大将ケ根</t>
  </si>
  <si>
    <t>ケアステーション　あかり</t>
  </si>
  <si>
    <t>ヘルパーステーションほら貝</t>
  </si>
  <si>
    <t>ショートステイ黒石荘</t>
  </si>
  <si>
    <t>清水山整形外科クリニック</t>
  </si>
  <si>
    <t>オーネスト波の花指定居宅介護支援事業所</t>
  </si>
  <si>
    <t>オーネスト波の花指定短期入所生活介護事業所</t>
  </si>
  <si>
    <t>ショートステイ　きらめき</t>
  </si>
  <si>
    <t>特別養護老人ホーム楓林花の里南館</t>
  </si>
  <si>
    <t>ヘルパーステーション陽</t>
  </si>
  <si>
    <t>憩いの風</t>
  </si>
  <si>
    <t>向日葵　介護センター</t>
  </si>
  <si>
    <t>南生協よってって横丁　ヘルパーステーションよってって</t>
  </si>
  <si>
    <t>居宅介護支援事業所「やまゆり」</t>
  </si>
  <si>
    <t>介護付有料老人ホーム　ラ・プラス鶴が沢</t>
  </si>
  <si>
    <t>介護付有料老人ホーム　ラ・プラス青山</t>
  </si>
  <si>
    <t>介護付有料老人ホーム　ラ・プラスヒルトップ</t>
  </si>
  <si>
    <t>居宅介護支援事業所　フェリーチェ</t>
  </si>
  <si>
    <t>機能訓練特化型デイサービス　楽笑</t>
  </si>
  <si>
    <t>Ｍ＆Ｓヘルパーステーション</t>
  </si>
  <si>
    <t>体操デイサービスみなか</t>
  </si>
  <si>
    <t>リハビリデイサービス　まごころ</t>
  </si>
  <si>
    <t>訪問介護事業所　幸の運び</t>
  </si>
  <si>
    <t>ヘルパーステーション　和心</t>
  </si>
  <si>
    <t>Ｈ＆Ｎヘルパーステーション鳴海</t>
  </si>
  <si>
    <t>株式会社暖家</t>
  </si>
  <si>
    <t>ケアマネハウス　ライフケア有松</t>
  </si>
  <si>
    <t>まごころ介護</t>
  </si>
  <si>
    <t>リハビリセンターワンセルフ　ぷらす</t>
  </si>
  <si>
    <t>まるひろ</t>
  </si>
  <si>
    <t>居宅介護支援事業所でんじやま</t>
  </si>
  <si>
    <t>かきつばたの里居宅介護支援事業所</t>
  </si>
  <si>
    <t>ヘルパーステーションすずらん有松</t>
  </si>
  <si>
    <t>ヘルパーステーションよすが</t>
  </si>
  <si>
    <t>あくとケア　みどり</t>
  </si>
  <si>
    <t>ケアプランセンター久方</t>
  </si>
  <si>
    <t>ケアステーション久方</t>
  </si>
  <si>
    <t>こころ訪問介護ステーション</t>
  </si>
  <si>
    <t>介護の砦</t>
  </si>
  <si>
    <t>ヘルパーステーション　Ｒｅ：Ｌｉｆｅ</t>
  </si>
  <si>
    <t>ヘルパーステーションはな華</t>
  </si>
  <si>
    <t>ライフサポート　マミーケアサービス</t>
  </si>
  <si>
    <t>ケアプランセンター　リアン</t>
  </si>
  <si>
    <t>リハビリデイサービスみどりＮＥＸＴ</t>
  </si>
  <si>
    <t>Ｉ．Ｋ　ｃａｒｅ　ｓｕｐｐｏｒｔ</t>
  </si>
  <si>
    <t>ケアプラン　はなえみ</t>
  </si>
  <si>
    <t>パナソニック　エイジフリーケアセンターみどり・訪問入浴</t>
  </si>
  <si>
    <t>訪問介護　ふじ</t>
  </si>
  <si>
    <t>大同みどり居宅介護支援事業所</t>
  </si>
  <si>
    <t>介護付有料老人ホーム　おおだかの憩</t>
  </si>
  <si>
    <t>訪問介護ＷＡＹＭＡＫＥＲ</t>
  </si>
  <si>
    <t>介護支援センターなごみ</t>
  </si>
  <si>
    <t>アクア緑訪問介護</t>
  </si>
  <si>
    <t>名古屋市緑・天白ケアマネージメントセンター</t>
  </si>
  <si>
    <t>ニチイケアセンター神の倉</t>
  </si>
  <si>
    <t>居宅支援事業所　草まくらみどり</t>
  </si>
  <si>
    <t>ツクイ名古屋緑浦里</t>
  </si>
  <si>
    <t>ツクイ名古屋緑</t>
  </si>
  <si>
    <t>ヘルパーステーション滝ノ水</t>
  </si>
  <si>
    <t>有松ケアマネセンター</t>
  </si>
  <si>
    <t>ケアプラン　芳かおり</t>
  </si>
  <si>
    <t>ケアデザイン　エール</t>
  </si>
  <si>
    <t>ヘルパーステーションうえのやま</t>
  </si>
  <si>
    <t>訪問介護ハローすまいる</t>
  </si>
  <si>
    <t>訪問介護ステーションぶらうんらっと</t>
  </si>
  <si>
    <t>ミモザケアプランセンター</t>
  </si>
  <si>
    <t>居宅介護支援事業所「りんどう」</t>
  </si>
  <si>
    <t>早稲田イーライフ神の倉</t>
  </si>
  <si>
    <t>風の丘リハビリセンター鳴海</t>
  </si>
  <si>
    <t>ここね居宅介護支援事業所</t>
  </si>
  <si>
    <t>心笑ヘルパーステーション</t>
  </si>
  <si>
    <t>ケアステーションクローバー</t>
  </si>
  <si>
    <t>Ｈｅａｖｅｎ　Ｇａｔｅｓ　Ｌｉｆｅ　Ｓｕｐｐｏｒｔ</t>
  </si>
  <si>
    <t>はな華デイ</t>
  </si>
  <si>
    <t>介護相談センターつむぎ</t>
  </si>
  <si>
    <t>ベルディー</t>
  </si>
  <si>
    <t>訪問介護　うちわ</t>
  </si>
  <si>
    <t>ワンステップ</t>
  </si>
  <si>
    <t>デイサービス　鶴の会</t>
  </si>
  <si>
    <t>リハビリテラス　陽だまり</t>
  </si>
  <si>
    <t>けあぷらんせんたー　ソマリ</t>
  </si>
  <si>
    <t>ツクイ名古屋緑水広</t>
  </si>
  <si>
    <t>土屋訪問介護事業所　名古屋緑センター</t>
  </si>
  <si>
    <t>ヘルパーステーションきらり</t>
  </si>
  <si>
    <t>訪問介護メイ</t>
  </si>
  <si>
    <t>プランテラス　陽だまり</t>
  </si>
  <si>
    <t>ランプケアサービス</t>
  </si>
  <si>
    <t>デイサービスはなのき　神の倉</t>
  </si>
  <si>
    <t>デイサービスはなのき　桶狭間</t>
  </si>
  <si>
    <t>訪問介護ステーション　チャレンジ</t>
  </si>
  <si>
    <t>メリィケア有松</t>
  </si>
  <si>
    <t>介護付有料老人ホームとまり樹鹿山</t>
  </si>
  <si>
    <t>エフアシスト居宅介護支援事業所</t>
  </si>
  <si>
    <t>ケアプランセンターみらべる</t>
  </si>
  <si>
    <t>訪問介護　ねこのて</t>
  </si>
  <si>
    <t>すまいるはぁと</t>
  </si>
  <si>
    <t>訪問介護ゆら</t>
  </si>
  <si>
    <t>訪問介護　ほしぞら</t>
  </si>
  <si>
    <t>カミングホーム鳴子</t>
  </si>
  <si>
    <t>リハビリ専門デイサービス　イーリス</t>
  </si>
  <si>
    <t>ヒルズ介護相談センター</t>
  </si>
  <si>
    <t>ヘルパーステーション鳴海館</t>
  </si>
  <si>
    <t>Ｈａｎａヘルパーステーション</t>
  </si>
  <si>
    <t>ケアプランセンターおうんぺーす</t>
  </si>
  <si>
    <t>ゴールドエイジ　鳴海営業所</t>
  </si>
  <si>
    <t>デイサービス　ゴールドエイジ鳴海</t>
  </si>
  <si>
    <t>ケアサービスきずな</t>
  </si>
  <si>
    <t>みどり居宅</t>
  </si>
  <si>
    <t>介護クラーク大高</t>
  </si>
  <si>
    <t>ケアリッツ徳重</t>
  </si>
  <si>
    <t>特別養護老人ホーム　さわやかの郷</t>
  </si>
  <si>
    <t>ショートステイホーム　さわやかの郷</t>
  </si>
  <si>
    <t>ワンセルフケアステーション</t>
  </si>
  <si>
    <t>ヘルパーステーションＭａｙＬｉｌｙ徳重</t>
  </si>
  <si>
    <t>ヘルパーステーションシリン</t>
  </si>
  <si>
    <t>訪問介護　あとおし</t>
  </si>
  <si>
    <t>ヘルパーステーション　かりん名古屋市緑区</t>
  </si>
  <si>
    <t>ＷｈｉｔｅＣａｒｅ諸の木</t>
  </si>
  <si>
    <t>リハビリホームボンセジュール徳重</t>
  </si>
  <si>
    <t>快適ライフセンター</t>
  </si>
  <si>
    <t>名東区介護保険事業所</t>
  </si>
  <si>
    <t>医療法人香徳会　いだか居宅介護支援事業所</t>
  </si>
  <si>
    <t>アスケア　ケアプランセンター名古屋</t>
  </si>
  <si>
    <t>名東総合ケアセンター</t>
  </si>
  <si>
    <t>極楽苑居宅介護支援事業所</t>
  </si>
  <si>
    <t>パラダイス居宅介護支援事業所</t>
  </si>
  <si>
    <t>名古屋市厚生院</t>
  </si>
  <si>
    <t>特別養護老人ホーム極楽苑</t>
  </si>
  <si>
    <t>アスケア訪問入浴　名古屋</t>
  </si>
  <si>
    <t>ニチイケアセンター名古屋東</t>
  </si>
  <si>
    <t>いのこし居宅介護支援事業所</t>
  </si>
  <si>
    <t>デイサービスセンター極楽苑</t>
  </si>
  <si>
    <t>ケアプランセンター　愛</t>
  </si>
  <si>
    <t>株式会社名東介護センター</t>
  </si>
  <si>
    <t>デイサービスセンター平和が丘</t>
  </si>
  <si>
    <t>デイサービスセンター猪高台</t>
  </si>
  <si>
    <t>デイサービスセンター名東パラダイス</t>
  </si>
  <si>
    <t>サポートハウスおおばり</t>
  </si>
  <si>
    <t>デイサービスセンター香南パラダイス</t>
  </si>
  <si>
    <t>名古屋市厚生院指定短期入所生活介護事業所</t>
  </si>
  <si>
    <t>いのこし在宅介護センター</t>
  </si>
  <si>
    <t>株式会社名東介護センター介護相談室</t>
  </si>
  <si>
    <t>介護さくら名東</t>
  </si>
  <si>
    <t>メディカルホームくらら猪高緑地</t>
  </si>
  <si>
    <t>えんがわにっき</t>
  </si>
  <si>
    <t>有限会社介護グループひまわり</t>
  </si>
  <si>
    <t>アメニティホーム本郷</t>
  </si>
  <si>
    <t>リハピネス梅森坂</t>
  </si>
  <si>
    <t>居宅介護支援事業所オリーブ名古屋</t>
  </si>
  <si>
    <t>サポートハウスごくらく</t>
  </si>
  <si>
    <t>グループホームやすらぎの里　梅森坂</t>
  </si>
  <si>
    <t>のどか居宅支援サービス</t>
  </si>
  <si>
    <t>Ｈａｎｄｓ</t>
  </si>
  <si>
    <t>グループハウス愛</t>
  </si>
  <si>
    <t>グループホームなでしこ</t>
  </si>
  <si>
    <t>あいちほっとデイサービスくぬぎ</t>
  </si>
  <si>
    <t>星ケ丘アメニティクラブ居宅介護支援事業所</t>
  </si>
  <si>
    <t>グループホーム「うたたね」</t>
  </si>
  <si>
    <t>ベルデ星ヶ丘</t>
  </si>
  <si>
    <t>カサディはちや牧の原</t>
  </si>
  <si>
    <t>愛・Ⅰホームヘルパーステーション</t>
  </si>
  <si>
    <t>コープあいち福祉サービス名東</t>
  </si>
  <si>
    <t>コープあいち福祉サービス名東居宅</t>
  </si>
  <si>
    <t>医療法人香徳会グループホームよつば</t>
  </si>
  <si>
    <t>グループホームなでしこ猪子石原</t>
  </si>
  <si>
    <t>ケアハウス　シーダーヒルズ</t>
  </si>
  <si>
    <t>リトル・トゥリー　みずき</t>
  </si>
  <si>
    <t>訪問介護事業所　ドラゴン</t>
  </si>
  <si>
    <t>ヘルパーステーション・エデン</t>
  </si>
  <si>
    <t>デイサービス　エデン</t>
  </si>
  <si>
    <t>ケアプランまえだ</t>
  </si>
  <si>
    <t>あたしンち!!名東</t>
  </si>
  <si>
    <t>一社介護トレーニングセンター</t>
  </si>
  <si>
    <t>ヘルパーファクトリー　リアン</t>
  </si>
  <si>
    <t>居宅介護支援事業所　リアン</t>
  </si>
  <si>
    <t>ヘルパーステーションことは</t>
  </si>
  <si>
    <t>愛知ケア訪問介護ステーション</t>
  </si>
  <si>
    <t>デイサービスあおきさん家　香流</t>
  </si>
  <si>
    <t>ヘルパーステーション　ゆうわ</t>
  </si>
  <si>
    <t>ヘルパーステーションあたしンち!!</t>
  </si>
  <si>
    <t>ケアネットリゾン藤が丘</t>
  </si>
  <si>
    <t>デイサービスセンター藤森</t>
  </si>
  <si>
    <t>リハトレ　あおば</t>
  </si>
  <si>
    <t>ヘルパーステーション　アリス</t>
  </si>
  <si>
    <t>訪問介護事業所　テンダー</t>
  </si>
  <si>
    <t>藤森居宅介護支援事業所</t>
  </si>
  <si>
    <t>介護２４はーと</t>
  </si>
  <si>
    <t>居宅介護支援事業所　ゆうわ</t>
  </si>
  <si>
    <t>訪問介護あかね</t>
  </si>
  <si>
    <t>愛・Ｉ居宅介護支援事業所</t>
  </si>
  <si>
    <t>かざぐるま居宅介護支援事業所</t>
  </si>
  <si>
    <t>訪問介護事業所つながり</t>
  </si>
  <si>
    <t>かいご堂</t>
  </si>
  <si>
    <t>デイサービスセンターかがやき</t>
  </si>
  <si>
    <t>訪問介護事業所まつぼっくり</t>
  </si>
  <si>
    <t>デイサービス　はぐくみ</t>
  </si>
  <si>
    <t>かざぐるま訪問介護事業所</t>
  </si>
  <si>
    <t>ヒューマンライフケア高針の湯</t>
  </si>
  <si>
    <t>パナソニック　エイジフリーケアセンター上社・デイサービス</t>
  </si>
  <si>
    <t>ヒューマンライフケア本郷の湯</t>
  </si>
  <si>
    <t>健康運動デイサービス　ＭＩＹＡＢＩ</t>
  </si>
  <si>
    <t>Ｈ＆Ｎヘルパーステーション名東</t>
  </si>
  <si>
    <t>パナソニック　エイジフリーケアセンター上社・訪問入浴</t>
  </si>
  <si>
    <t>あたしンち!!香流</t>
  </si>
  <si>
    <t>ケア２１一社</t>
  </si>
  <si>
    <t>訪問介護事業所　エスペランサ</t>
  </si>
  <si>
    <t>訪問介護事業所　エミサン</t>
  </si>
  <si>
    <t>マエホ介護サービス</t>
  </si>
  <si>
    <t>悠々ハウス　名東引山</t>
  </si>
  <si>
    <t>訪問介護あんじゅ</t>
  </si>
  <si>
    <t>四季の華訪問介護センター</t>
  </si>
  <si>
    <t>サニーライフ名古屋名東　訪問介護事業所</t>
  </si>
  <si>
    <t>サニーライフ名古屋名東　居宅介護支援事業所</t>
  </si>
  <si>
    <t>訪問介護事業所フリーウォーク</t>
  </si>
  <si>
    <t>ヘルパーステーションはなひなの杜名東</t>
  </si>
  <si>
    <t>ケアステーション　かりん</t>
  </si>
  <si>
    <t>ケアプランおおた</t>
  </si>
  <si>
    <t>デイデイ</t>
  </si>
  <si>
    <t>デイサービスきたえるーむ名古屋藤里</t>
  </si>
  <si>
    <t>リハビリ型デイサービス　こもれびの舎　引山店</t>
  </si>
  <si>
    <t>ヘルパーステーション優々</t>
  </si>
  <si>
    <t>リハビリ型デイサービス　こもれびの舎　梅森坂店</t>
  </si>
  <si>
    <t>リハビリ　デイサービス　ｃｌｏｖｅｒ</t>
  </si>
  <si>
    <t>りあん一つ山</t>
  </si>
  <si>
    <t>ヘルパーステーション　ハートブリッジ</t>
  </si>
  <si>
    <t>シーアイ訪問介護事業所</t>
  </si>
  <si>
    <t>あいおふろ＆リハビリデイサービス</t>
  </si>
  <si>
    <t>愛知ペガサス藤が丘　ケアプラン相談所</t>
  </si>
  <si>
    <t>縁屋居宅介護支援事業所</t>
  </si>
  <si>
    <t>居宅介護支援事業所シエル</t>
  </si>
  <si>
    <t>訪問介護事業所　恵</t>
  </si>
  <si>
    <t>ヘルパーハウス八前</t>
  </si>
  <si>
    <t>コスモ介護プラン</t>
  </si>
  <si>
    <t>デイサービス　ソラスト高針</t>
  </si>
  <si>
    <t>ヘルパーステーション　ソラスト名東</t>
  </si>
  <si>
    <t>訪問介護ステーション　メープルリング</t>
  </si>
  <si>
    <t>ケアプラン　ラフ</t>
  </si>
  <si>
    <t>居宅介護支援事業所　まほろ</t>
  </si>
  <si>
    <t>ヘルパーハウスかりん</t>
  </si>
  <si>
    <t>ケアプランよもぎ</t>
  </si>
  <si>
    <t>ケアサービスひまり</t>
  </si>
  <si>
    <t>訪問介護たすけびと</t>
  </si>
  <si>
    <t>居宅介護支援事業所あらいぶ</t>
  </si>
  <si>
    <t>にじのさと名東サービスセンター</t>
  </si>
  <si>
    <t>グランダ一社ケアステーション</t>
  </si>
  <si>
    <t>ヘルパーステーションさわやか</t>
  </si>
  <si>
    <t>愛恩訪問介護ステーション</t>
  </si>
  <si>
    <t>訪問介護ステーション　サワ</t>
  </si>
  <si>
    <t>ケアプランセンター　はーと</t>
  </si>
  <si>
    <t>けんこう長寿訪問介護</t>
  </si>
  <si>
    <t>訪問介護スペースライフ</t>
  </si>
  <si>
    <t>ケアプラン二重虹</t>
  </si>
  <si>
    <t>ＬＡＧＯＭ西山ヘルパーステーション</t>
  </si>
  <si>
    <t>介護クラーク星ヶ丘</t>
  </si>
  <si>
    <t>居宅介護支援事業所カームライフ</t>
  </si>
  <si>
    <t>ニチイケアセンター藤が丘</t>
  </si>
  <si>
    <t>ベストライフ名古屋</t>
  </si>
  <si>
    <t>ベストライフ名東</t>
  </si>
  <si>
    <t>ツクイ名古屋名東平和が丘</t>
  </si>
  <si>
    <t>ヘルパーステーション　フチュールフレンズ</t>
  </si>
  <si>
    <t>デイサービス　ソラスト一社</t>
  </si>
  <si>
    <t>ケアコール藤が丘</t>
  </si>
  <si>
    <t>あんじゅ２４Ｈ</t>
  </si>
  <si>
    <t>ケアプランセンターみかん</t>
  </si>
  <si>
    <t>棗　訪問介護事業所</t>
  </si>
  <si>
    <t>なないろＰｌａｎ</t>
  </si>
  <si>
    <t>なないろＣａｒｅ</t>
  </si>
  <si>
    <t>ケアサービス結愛ＹＯＵ　Ｉ</t>
  </si>
  <si>
    <t>ヘルパーステーションおうちケア24</t>
  </si>
  <si>
    <t>三笑</t>
  </si>
  <si>
    <t>しろくまヘルパーステーション</t>
  </si>
  <si>
    <t>訪問介護　Ｈａｌｏ</t>
  </si>
  <si>
    <t>訪問介護　つむぎの丘</t>
  </si>
  <si>
    <t>コル訪問介護</t>
  </si>
  <si>
    <t>スマイルシップ訪問介護</t>
  </si>
  <si>
    <t>居宅支援センター千のきずな</t>
  </si>
  <si>
    <t>ｂｏｎ　ｂｏｎ　名東</t>
  </si>
  <si>
    <t>訪問介護事業所　明日奈</t>
  </si>
  <si>
    <t>メディカルケア名東　訪問介護事業所</t>
  </si>
  <si>
    <t>テンダーけあメイト</t>
  </si>
  <si>
    <t>訪問介護事業所ゆうじゅ</t>
  </si>
  <si>
    <t>ニチイホーム　星ヶ丘</t>
  </si>
  <si>
    <t>ハッピーシニア訪問介護サービス</t>
  </si>
  <si>
    <t>ホームケアまほろ</t>
  </si>
  <si>
    <t>サンウェルズ平和が丘ヘルパーステーション</t>
  </si>
  <si>
    <t>デイサービスはなのき　名東高針</t>
  </si>
  <si>
    <t>ギフトケアプラン</t>
  </si>
  <si>
    <t>支援センターほんごう</t>
  </si>
  <si>
    <t>ドリーム訪問介護ステーション</t>
  </si>
  <si>
    <t>Ｌｉｂｅｒｔａケアステーション</t>
  </si>
  <si>
    <t>訪問介護ステーションちどり</t>
  </si>
  <si>
    <t>介護ヘルパーステーション　おか田</t>
  </si>
  <si>
    <t>ケアプランはる</t>
  </si>
  <si>
    <t>ケアプランあいあい</t>
  </si>
  <si>
    <t>ケアプランマリカ</t>
  </si>
  <si>
    <t>通所介護　快福堂</t>
  </si>
  <si>
    <t>ケアマネセンターこめかつ</t>
  </si>
  <si>
    <t>ケアプラン　風船</t>
  </si>
  <si>
    <t>四季の華訪問介護センター星が丘</t>
  </si>
  <si>
    <t>ケアステーションＹＵＩＮＯＫＩ</t>
  </si>
  <si>
    <t>ケアプランセンターもより</t>
  </si>
  <si>
    <t>パプリカ居宅訪問介護名古屋名東</t>
  </si>
  <si>
    <t>ヘルパーステーション　アベニュー</t>
  </si>
  <si>
    <t>訪問入浴スリーバント</t>
  </si>
  <si>
    <t>つなぐ</t>
  </si>
  <si>
    <t>なごやかケアプランセンター</t>
  </si>
  <si>
    <t>ケアプラン福ＦＵＫＵ</t>
  </si>
  <si>
    <t>訪問介護　ＴＯＷＡ</t>
  </si>
  <si>
    <t>訪問介護Ｌａ・ｃｏｅｕｒ名東</t>
  </si>
  <si>
    <t>ヘルパーステーション　ソフィリス</t>
  </si>
  <si>
    <t>もよりの介護</t>
  </si>
  <si>
    <t>ヘルパーステーション　寅六</t>
  </si>
  <si>
    <t>ケアリッツ藤が丘</t>
  </si>
  <si>
    <t>スマイルケアサービス</t>
  </si>
  <si>
    <t>天白区介護保険事業所</t>
  </si>
  <si>
    <t>野並デイサービスセンター</t>
  </si>
  <si>
    <t>社会福祉法人聖霊会聖霊居宅介護支援事業所</t>
  </si>
  <si>
    <t>特別養護老人ホーム　八事苑</t>
  </si>
  <si>
    <t>特別養護老人ホーム　誠和荘</t>
  </si>
  <si>
    <t>特別養護老人ホーム　高坂苑</t>
  </si>
  <si>
    <t>ニチイケアセンター野並</t>
  </si>
  <si>
    <t>居宅介護支援事業所高坂苑</t>
  </si>
  <si>
    <t>八事苑</t>
  </si>
  <si>
    <t>誠和荘居宅介護支援事業所</t>
  </si>
  <si>
    <t>デイサービスセンター誠和荘</t>
  </si>
  <si>
    <t>誠和荘短期入所生活介護事業所</t>
  </si>
  <si>
    <t>デイサービスセンター大根</t>
  </si>
  <si>
    <t>訪問介護事業所高坂苑</t>
  </si>
  <si>
    <t>デイサービスセンター高坂苑</t>
  </si>
  <si>
    <t>ショートステイ高坂苑</t>
  </si>
  <si>
    <t>特別養護老人ホーム第二八事苑</t>
  </si>
  <si>
    <t>チェリッシュケアセンター</t>
  </si>
  <si>
    <t>ケアプランセンター平針なみき</t>
  </si>
  <si>
    <t>グループホームふれんど</t>
  </si>
  <si>
    <t>ニチイケアセンター元八事</t>
  </si>
  <si>
    <t>愛モアヘルパー</t>
  </si>
  <si>
    <t>特別養護老人ホーム千寿乃里</t>
  </si>
  <si>
    <t>老人短期入所事業千寿乃里</t>
  </si>
  <si>
    <t>のなみ居宅介護支援事業所</t>
  </si>
  <si>
    <t>あすなろ介護支援センター</t>
  </si>
  <si>
    <t>アメニティホーム塩釜</t>
  </si>
  <si>
    <t>オフィスＰＴ　リハビリ　クラブ</t>
  </si>
  <si>
    <t>相生山ケアセンター</t>
  </si>
  <si>
    <t>グループホームあすなろ</t>
  </si>
  <si>
    <t>あすなろデイサービス</t>
  </si>
  <si>
    <t>ケアマネジメントセンターホープス</t>
  </si>
  <si>
    <t>そんぽの家　植田一本松</t>
  </si>
  <si>
    <t>グループホーム高坂苑</t>
  </si>
  <si>
    <t>デイサービスライフケア久方</t>
  </si>
  <si>
    <t>デイサービス心音</t>
  </si>
  <si>
    <t>居宅介護支援事業所　井の森</t>
  </si>
  <si>
    <t>デイサービスセンター　松岡健遊館　島田店</t>
  </si>
  <si>
    <t>ケアマネージメントセンター　みち草</t>
  </si>
  <si>
    <t>グループホーム　ファミリア植田</t>
  </si>
  <si>
    <t>フレンドヘルパー事業所</t>
  </si>
  <si>
    <t>グループホームあすか</t>
  </si>
  <si>
    <t>たまむすび</t>
  </si>
  <si>
    <t>グループホームしらゆり</t>
  </si>
  <si>
    <t>グループホームひらばり</t>
  </si>
  <si>
    <t>グループホーム　ファミリア元八事</t>
  </si>
  <si>
    <t>カヒコ訪問介護センター　野並</t>
  </si>
  <si>
    <t>デイサービス　しらゆり</t>
  </si>
  <si>
    <t>デイサービスセンター福祿寿</t>
  </si>
  <si>
    <t>ニチイケアセンター天白</t>
  </si>
  <si>
    <t>ジェイ＆ビー倶楽部</t>
  </si>
  <si>
    <t>デイサービスいぶきの里</t>
  </si>
  <si>
    <t>ビハーラ天白</t>
  </si>
  <si>
    <t>コープあいち福祉サービス天白</t>
  </si>
  <si>
    <t>コープあいち福祉サービス天白居宅</t>
  </si>
  <si>
    <t>介護付有料老人ホーム風の丘</t>
  </si>
  <si>
    <t>ことはな訪問介護事業所</t>
  </si>
  <si>
    <t>オアシス野並</t>
  </si>
  <si>
    <t>ベンタスリハビリデイサービス天白</t>
  </si>
  <si>
    <t>ゆらり元八事</t>
  </si>
  <si>
    <t>パーソナルケアステーション</t>
  </si>
  <si>
    <t>植田ケアセンターそよ風</t>
  </si>
  <si>
    <t>訪問介護　ことぶき平針</t>
  </si>
  <si>
    <t>デイサービスセンター健遊館　島田別館</t>
  </si>
  <si>
    <t>ヘルパーステーションＭＬＳ</t>
  </si>
  <si>
    <t>特別養護老人ホームアメニティ天白</t>
  </si>
  <si>
    <t>しらゆりケアプラン事業所</t>
  </si>
  <si>
    <t>リハトレくらぶ</t>
  </si>
  <si>
    <t>わくわくデイカフェ</t>
  </si>
  <si>
    <t>訪問介護事業所　さくらいふ池場</t>
  </si>
  <si>
    <t>こまヘルパーステーション</t>
  </si>
  <si>
    <t>訪問介護事業所　ヤシの木</t>
  </si>
  <si>
    <t>ケアプランコマ</t>
  </si>
  <si>
    <t>さらさ居宅介護支援事業所</t>
  </si>
  <si>
    <t>よつ場デイサービス</t>
  </si>
  <si>
    <t>笑皆の風</t>
  </si>
  <si>
    <t>ひなたケアステーション　こうのす</t>
  </si>
  <si>
    <t>ヘルパーステーションケアフル</t>
  </si>
  <si>
    <t>ほほえみ　あるけるデイサービス</t>
  </si>
  <si>
    <t>アリスケアサービス</t>
  </si>
  <si>
    <t>ヘルパーステーションさくらんぼ</t>
  </si>
  <si>
    <t>エクセレント天白ガーデンヒルズ</t>
  </si>
  <si>
    <t>訪問介護事業所　ハナミズキ</t>
  </si>
  <si>
    <t>ひかり介護ステーション</t>
  </si>
  <si>
    <t>ボンセジュール植田ケアステーション</t>
  </si>
  <si>
    <t>ケアマネハウス　ライフケア相生</t>
  </si>
  <si>
    <t>あいおい介護サービス</t>
  </si>
  <si>
    <t>デイサービスセンター元八事</t>
  </si>
  <si>
    <t>ユニット型　特別養護老人ホーム　第二八事苑</t>
  </si>
  <si>
    <t>ケアライフ　スウィートホーム</t>
  </si>
  <si>
    <t>ゴールドケアプラン</t>
  </si>
  <si>
    <t>ショートステイほほえみ</t>
  </si>
  <si>
    <t>ヘルパーステーション　ギルエル八事</t>
  </si>
  <si>
    <t>リハプライド島田</t>
  </si>
  <si>
    <t>介護老人保健施設メディコ平針</t>
  </si>
  <si>
    <t>訪問介護ステーション　アド・バンス</t>
  </si>
  <si>
    <t>支援センターひらばり</t>
  </si>
  <si>
    <t>アンプルデイサービスセンター</t>
  </si>
  <si>
    <t>リハサポデイ　ホープス</t>
  </si>
  <si>
    <t>訪問介護ステーション　フレール</t>
  </si>
  <si>
    <t>一つ山グリーンサロン</t>
  </si>
  <si>
    <t>ケアプランニシキ</t>
  </si>
  <si>
    <t>訪問介護事業所楽人</t>
  </si>
  <si>
    <t>デイサービス楽人・土原</t>
  </si>
  <si>
    <t>居宅介護支援事業所ケアマキス笹原</t>
  </si>
  <si>
    <t>一期一笑デイサービスセンター</t>
  </si>
  <si>
    <t>ケアステーションあさひ名古屋天白</t>
  </si>
  <si>
    <t>デイサービス　ぜっとわん</t>
  </si>
  <si>
    <t>ワンセルフ平針</t>
  </si>
  <si>
    <t>デイサービスセンターケアマキス笹原</t>
  </si>
  <si>
    <t>ヘルパーステーションケアマキス笹原</t>
  </si>
  <si>
    <t>ショートステイケアマキス笹原</t>
  </si>
  <si>
    <t>ミルトス居宅支援</t>
  </si>
  <si>
    <t>特別養護老人ホームケアマキス笹原</t>
  </si>
  <si>
    <t>ビガサポートセンター</t>
  </si>
  <si>
    <t>リハビリ康センター</t>
  </si>
  <si>
    <t>サンタマリア訪問リハビリテーション</t>
  </si>
  <si>
    <t>ケアプランセンターえくぼ</t>
  </si>
  <si>
    <t>訪問介護スマイルアップ</t>
  </si>
  <si>
    <t>ビハーラ天白　サールナート</t>
  </si>
  <si>
    <t>訪問介護　のんの</t>
  </si>
  <si>
    <t>訪問介護　ティユール</t>
  </si>
  <si>
    <t>そらいろケアプラン</t>
  </si>
  <si>
    <t>訪問介護ステーション　あお</t>
  </si>
  <si>
    <t>訪問介護のぞみ天白医療モール</t>
  </si>
  <si>
    <t>サンスマイル</t>
  </si>
  <si>
    <t>ヘルパーステーション　ぜっとわん</t>
  </si>
  <si>
    <t>ヘルパーステーションすずらん天白</t>
  </si>
  <si>
    <t>ユニット型　第二八事苑</t>
  </si>
  <si>
    <t>第二八事苑</t>
  </si>
  <si>
    <t>ショートステイケアリッツ天白</t>
  </si>
  <si>
    <t>みちのべ指定居宅介護支援事業所</t>
  </si>
  <si>
    <t>レガーレ訪問介護事業所</t>
  </si>
  <si>
    <t>介護付有料老人ホームてんぱくの憩</t>
  </si>
  <si>
    <t>訪問介護よもぎ台</t>
  </si>
  <si>
    <t>ツクイ名古屋天白</t>
  </si>
  <si>
    <t>居宅介護支援事業所　さわらび</t>
  </si>
  <si>
    <t>学研ココファン野並ヘルパーセンター</t>
  </si>
  <si>
    <t>レイ居宅介護支援事業所</t>
  </si>
  <si>
    <t>訪問介護ステーション　アルズ</t>
  </si>
  <si>
    <t>ＰＡＣＩＦＩＣ訪問介護ステーション</t>
  </si>
  <si>
    <t>シンシア八事</t>
  </si>
  <si>
    <t>アリア八事ケアステーション</t>
  </si>
  <si>
    <t>プレシア介護センター天白</t>
  </si>
  <si>
    <t>訪問介護セルサポート</t>
  </si>
  <si>
    <t>あおぞら介護　訪問介護事業Ｊｉｌｌ</t>
  </si>
  <si>
    <t>ひかり居宅介護支援事業所</t>
  </si>
  <si>
    <t>介護相談所　バンビ</t>
  </si>
  <si>
    <t>ホスピー居宅介護支援事業所</t>
  </si>
  <si>
    <t>ケアコール野並</t>
  </si>
  <si>
    <t>ケアプランはるかぜ</t>
  </si>
  <si>
    <t>ヘルパーステーション　結</t>
  </si>
  <si>
    <t>学研ココファン植田ヘルパーセンター</t>
  </si>
  <si>
    <t>ケアステーションＭＵＳＵＢＩＴＥ</t>
  </si>
  <si>
    <t>はっぴーのーと居宅介護支援事業所</t>
  </si>
  <si>
    <t>はっぴーたいむ</t>
  </si>
  <si>
    <t>ツクイ名古屋天白（居宅）</t>
  </si>
  <si>
    <t>訪問介護ツーステップ</t>
  </si>
  <si>
    <t>ケアステーションＯＮＥ</t>
  </si>
  <si>
    <t>訪問介護暖家</t>
  </si>
  <si>
    <t>赤池ケアセンター</t>
  </si>
  <si>
    <t>ライフデザインミーサ</t>
  </si>
  <si>
    <t>ミーサ　ケアプランセンター</t>
  </si>
  <si>
    <t>介護付有料老人ホーム　プレザンメゾン塩釜口</t>
  </si>
  <si>
    <t>たいきリハビリデイサービス</t>
  </si>
  <si>
    <t>フォーライフ</t>
  </si>
  <si>
    <t>デイサービスファミリア植田</t>
  </si>
  <si>
    <t>ファミリアプランセンター</t>
  </si>
  <si>
    <t>ケアプランセンター柊</t>
  </si>
  <si>
    <t>訪問介護ステーションあん</t>
  </si>
  <si>
    <t>サニーガーデン土原</t>
  </si>
  <si>
    <t>ひまわり　居宅介護支援事業所</t>
  </si>
  <si>
    <t>ケアプラン　あかし</t>
  </si>
  <si>
    <t>ヘルパーステーションにじいろ名古屋</t>
  </si>
  <si>
    <t>居宅介護支援事業所　らるーと</t>
  </si>
  <si>
    <t>ケアステーション島田</t>
  </si>
  <si>
    <t>訪問介護日常</t>
  </si>
  <si>
    <t>ヘルパーステーション　マイスター</t>
  </si>
  <si>
    <t>訪問介護ステーション一つ山</t>
  </si>
  <si>
    <t>デイサービスセンターからふる天白</t>
  </si>
  <si>
    <t>ケアセンター優</t>
  </si>
  <si>
    <t>訪問介護ぴっぴちゃん</t>
  </si>
  <si>
    <t>訪問介護サービス　ぽんすけ</t>
  </si>
  <si>
    <t>ケアプランセンターにこにこ堂</t>
  </si>
  <si>
    <t>Ｎｅｓｔ　ＤAY　Ｓｅｒｖｉｃｅ　ｃｅｎｔｅｒ</t>
  </si>
  <si>
    <t>メディカル・リハビリホームグランダ塩釜口</t>
  </si>
  <si>
    <t>介護事業所マザーストーン2</t>
  </si>
  <si>
    <t>まほろば居宅介護支援事業所</t>
  </si>
  <si>
    <t>やしお居宅介護支援事業所</t>
  </si>
  <si>
    <t>訪問介護ステーションかんな</t>
  </si>
  <si>
    <t>居宅介護支援事業所　ラ・フィーユ</t>
  </si>
  <si>
    <t>ケアパートナー相生山</t>
  </si>
  <si>
    <t>ボンセジュール天白笹原ケアステーション</t>
  </si>
  <si>
    <t>だいだいトータルライフサポート</t>
  </si>
  <si>
    <t>ライフケアサポート名古屋</t>
  </si>
  <si>
    <t>訪問介護　Ｒｕｎ</t>
  </si>
  <si>
    <t>天音訪問介護事業所</t>
  </si>
  <si>
    <t>福之家訪問介護事務所</t>
  </si>
  <si>
    <t>訪問介護ＲＫ</t>
  </si>
  <si>
    <t>介護スタッフ日の出</t>
  </si>
  <si>
    <t>コープあいち福祉サービス豊橋西</t>
  </si>
  <si>
    <t>明陽苑ケアセンター</t>
  </si>
  <si>
    <t>居宅介護支援事業所彩幸</t>
  </si>
  <si>
    <t>豊橋市社会福祉協議会南部指定居宅介護支援事業所</t>
  </si>
  <si>
    <t>豊橋市社会福祉協議会東部指定居宅介護支援事業所</t>
  </si>
  <si>
    <t>豊橋市社会福祉協議会中部指定居宅介護支援事業所</t>
  </si>
  <si>
    <t>作楽荘居宅介護支援事業所</t>
  </si>
  <si>
    <t>ベルヴューハイツ居宅介護支援事業所</t>
  </si>
  <si>
    <t>さわらび指定居宅介護支援事業所</t>
  </si>
  <si>
    <t>赤岩荘ケアプランセンター</t>
  </si>
  <si>
    <t>福祉村指定居宅介護支援事業所</t>
  </si>
  <si>
    <t>豊橋市特別養護老人ホームつつじ荘</t>
  </si>
  <si>
    <t>特別養護老人ホーム　さわらび荘</t>
  </si>
  <si>
    <t>特別養護老人ホーム作楽荘</t>
  </si>
  <si>
    <t>特別養護老人ホーム永生苑豊橋</t>
  </si>
  <si>
    <t>特別養護老人ホーム王寿園</t>
  </si>
  <si>
    <t>特別養護老人ホーム彩幸</t>
  </si>
  <si>
    <t>訪問介護ステーション明陽苑</t>
  </si>
  <si>
    <t>デイサービスセンターすこやかの里</t>
  </si>
  <si>
    <t>デイサービスセンター作楽荘</t>
  </si>
  <si>
    <t>宅老所たんぽぽ</t>
  </si>
  <si>
    <t>さわらび指定通所介護事業所</t>
  </si>
  <si>
    <t>さわらび指定短期入所生活介護事業所</t>
  </si>
  <si>
    <t>コープあいち・ケアコープ豊橋</t>
  </si>
  <si>
    <t>ニチイケアセンター豊橋</t>
  </si>
  <si>
    <t>デイサービスセンター彩幸</t>
  </si>
  <si>
    <t>ショートステイ彩幸</t>
  </si>
  <si>
    <t>作楽荘訪問介護事業所</t>
  </si>
  <si>
    <t>豊橋市社会福祉協議会南部デイサービスセンター</t>
  </si>
  <si>
    <t>豊橋市社会福祉協議会ホームヘルパー東部</t>
  </si>
  <si>
    <t>豊橋市社会福祉協議会ホームヘルパー事業所</t>
  </si>
  <si>
    <t>豊橋市社会福祉協議会ホームヘルパー南部</t>
  </si>
  <si>
    <t>豊橋市社会福祉協議会ホームヘルパー中部</t>
  </si>
  <si>
    <t>デイサービスセンター永生苑豊橋</t>
  </si>
  <si>
    <t>デイサービスセンター王寿園</t>
  </si>
  <si>
    <t>ショートステイサービスセンター王寿園</t>
  </si>
  <si>
    <t>つつじ荘デイサービスセンター事業所</t>
  </si>
  <si>
    <t>つつじ荘指定短期入所生活介護事業所</t>
  </si>
  <si>
    <t>愛知クリニックケアプランセンター</t>
  </si>
  <si>
    <t>愛知クリニックデイサービスセンター</t>
  </si>
  <si>
    <t>グループホーム青葉の家</t>
  </si>
  <si>
    <t>ナーシングホーム気の里</t>
  </si>
  <si>
    <t>グループホームエバグリーン</t>
  </si>
  <si>
    <t>ふれあい東海訪問介護事業所</t>
  </si>
  <si>
    <t>ケアプラン相談センター弥生王寿園</t>
  </si>
  <si>
    <t>ホームヘルプサービスセンター弥生王寿園</t>
  </si>
  <si>
    <t>デイサービスセンター弥生王寿園</t>
  </si>
  <si>
    <t>ケアサービスこころ</t>
  </si>
  <si>
    <t>二川病院居宅介護支援事業所</t>
  </si>
  <si>
    <t>デイサービスセンターけやき前田</t>
  </si>
  <si>
    <t>ケアプランセンターけやき</t>
  </si>
  <si>
    <t>宅老所いるか</t>
  </si>
  <si>
    <t>デイサービスセンター秋桜</t>
  </si>
  <si>
    <t>エルゴットケアプランセンター</t>
  </si>
  <si>
    <t>しんさかえケアセンターそよ風</t>
  </si>
  <si>
    <t>デイサービスあい</t>
  </si>
  <si>
    <t>グループホームたけのこ</t>
  </si>
  <si>
    <t>おおしみず憩いの杜</t>
  </si>
  <si>
    <t>太陽の里天伯</t>
  </si>
  <si>
    <t>有限会社　デイサービス虹の家</t>
  </si>
  <si>
    <t>ヘルパーステーション尽誠苑</t>
  </si>
  <si>
    <t>小さな家千歳</t>
  </si>
  <si>
    <t>特別養護老人ホーム第二さわらび荘</t>
  </si>
  <si>
    <t>第二さわらび指定訪問介護事業所</t>
  </si>
  <si>
    <t>ツクイ豊橋</t>
  </si>
  <si>
    <t>ハートケアセンターデイサービス</t>
  </si>
  <si>
    <t>小規模デイ　花日和</t>
  </si>
  <si>
    <t>ティプラン　デイサービスセンター吉田方</t>
  </si>
  <si>
    <t>元町デイケアセンター</t>
  </si>
  <si>
    <t>アサヒサンクリーンデイサービスセンター豊橋</t>
  </si>
  <si>
    <t>アスケア　デイサービスセンター豊橋</t>
  </si>
  <si>
    <t>アスケア訪問入浴　豊橋</t>
  </si>
  <si>
    <t>ＷＡＣケアステーション</t>
  </si>
  <si>
    <t>愛知クリニックヘルパーステーション</t>
  </si>
  <si>
    <t>グループホーム尽誠苑</t>
  </si>
  <si>
    <t>北島デイサービスセンター 光風</t>
  </si>
  <si>
    <t>有料老人ホームサニーライフ豊橋</t>
  </si>
  <si>
    <t>さくら訪問介護支援サービス</t>
  </si>
  <si>
    <t>デイサービスセンター和</t>
  </si>
  <si>
    <t>レスパイトハウス気の里</t>
  </si>
  <si>
    <t>いるかの家</t>
  </si>
  <si>
    <t>第二さわらび指定短期入所生活介護事業所</t>
  </si>
  <si>
    <t>花園ケアプラザ　デイサービス</t>
  </si>
  <si>
    <t>デイホーム美里</t>
  </si>
  <si>
    <t>デイサービス　フラワーサーチ</t>
  </si>
  <si>
    <t>ショートステイ　フラワーサーチ</t>
  </si>
  <si>
    <t>居宅支援事業所　フラワーサーチ</t>
  </si>
  <si>
    <t>ふれあい東海居宅介護支援事業所</t>
  </si>
  <si>
    <t>デイサービス　ゆかいな仲間ひより</t>
  </si>
  <si>
    <t>楽乎楼デイサービス</t>
  </si>
  <si>
    <t>湊町ヘルパーステーション</t>
  </si>
  <si>
    <t>デイサービス　なの花</t>
  </si>
  <si>
    <t>デイサービスセンター　銀の家</t>
  </si>
  <si>
    <t>介護付有料老人ホームあいの郷</t>
  </si>
  <si>
    <t>アースサポート豊橋</t>
  </si>
  <si>
    <t>デイサービス船渡</t>
  </si>
  <si>
    <t>コープあいちデイサービス豊橋西</t>
  </si>
  <si>
    <t>居宅介護支援センター　みのり</t>
  </si>
  <si>
    <t>グループホーム　ジョイア・ミユキ</t>
  </si>
  <si>
    <t>予縁の里</t>
  </si>
  <si>
    <t>グループホーム　フラワーサーチ</t>
  </si>
  <si>
    <t>デイサービスいちごはうす</t>
  </si>
  <si>
    <t>カワイ介護サービス　飯村センター</t>
  </si>
  <si>
    <t>デイサービス豊生ライフ</t>
  </si>
  <si>
    <t>カワイ居宅介護支援事業所　飯村センター</t>
  </si>
  <si>
    <t>すずらん</t>
  </si>
  <si>
    <t>デイサービス寿</t>
  </si>
  <si>
    <t>第２太陽</t>
  </si>
  <si>
    <t>小さな家　東</t>
  </si>
  <si>
    <t>グループホームさっちゃんの家</t>
  </si>
  <si>
    <t>ショートステイ喜寿苑</t>
  </si>
  <si>
    <t>居宅介護支援事業所　喜寿苑</t>
  </si>
  <si>
    <t>特別養護老人ホーム喜寿苑</t>
  </si>
  <si>
    <t>デイサービスセンター喜寿苑</t>
  </si>
  <si>
    <t>デイサービスみよし</t>
  </si>
  <si>
    <t>デイサービス朗らか家族</t>
  </si>
  <si>
    <t>ＤＳＣ　吉かわ</t>
  </si>
  <si>
    <t>デイサービス　こはる</t>
  </si>
  <si>
    <t>デイサービス　芙蓉</t>
  </si>
  <si>
    <t>楽乎楼事業所</t>
  </si>
  <si>
    <t>ニチイケアセンター花田</t>
  </si>
  <si>
    <t>デイサービス　すぎやま</t>
  </si>
  <si>
    <t>大清水ほのぼのヘルパーステーション</t>
  </si>
  <si>
    <t>大清水ほのぼのケアプランセンター</t>
  </si>
  <si>
    <t>みゆきデイサービスセンター</t>
  </si>
  <si>
    <t>みゆき居宅介護支援センター</t>
  </si>
  <si>
    <t>永生苑豊橋居宅介護支援センター</t>
  </si>
  <si>
    <t>昭和の里ケアプランセンター</t>
  </si>
  <si>
    <t>昭和の里デイサービスセンター</t>
  </si>
  <si>
    <t>ヘルパーステーション　さかえの郷</t>
  </si>
  <si>
    <t>ヘルパーステーションはな</t>
  </si>
  <si>
    <t>コープあいちデイサービス新川</t>
  </si>
  <si>
    <t>さかえの郷　ケアプランセンター</t>
  </si>
  <si>
    <t>訪問介護フラワーサーチ</t>
  </si>
  <si>
    <t>花水木デイサービス</t>
  </si>
  <si>
    <t>さくらデイサービス</t>
  </si>
  <si>
    <t>ヒューマンライフケア豊橋の湯</t>
  </si>
  <si>
    <t>ヘルパーステーション春風の丘</t>
  </si>
  <si>
    <t>デイサービスなゆた</t>
  </si>
  <si>
    <t>デイサービスさくら亭</t>
  </si>
  <si>
    <t>ヘルパーステーション　ビリーブ</t>
  </si>
  <si>
    <t>あっぷるデイサービス</t>
  </si>
  <si>
    <t>さかえの郷　デイサービスセンター石巻</t>
  </si>
  <si>
    <t>みき訪問介護事業所</t>
  </si>
  <si>
    <t>汐田デイサービスセンター</t>
  </si>
  <si>
    <t>居宅介護支援事業所　輝き</t>
  </si>
  <si>
    <t>訪問介護事業所　輝き</t>
  </si>
  <si>
    <t>デイサービスたけのこ</t>
  </si>
  <si>
    <t>フラワーサーチ　グッドリハ</t>
  </si>
  <si>
    <t>デイサービスセンターつばめ</t>
  </si>
  <si>
    <t>デイサービス幸福さっちゃん</t>
  </si>
  <si>
    <t>リハビリステーションSAKURA</t>
  </si>
  <si>
    <t>デイルーム彩苑</t>
  </si>
  <si>
    <t>へるぱー太陽</t>
  </si>
  <si>
    <t>デイサービス手しごと屋老津</t>
  </si>
  <si>
    <t>ケアプランセンターふくろう</t>
  </si>
  <si>
    <t>フラワーサーチ　はた楽でい</t>
  </si>
  <si>
    <t>生活デザインサービス「笑々」</t>
  </si>
  <si>
    <t>小規模デイサービス　ワンラブ</t>
  </si>
  <si>
    <t>居宅介護支援事業所咲ラン</t>
  </si>
  <si>
    <t>デイホーム安里</t>
  </si>
  <si>
    <t>デイサービスセンターけやき　つつじが丘</t>
  </si>
  <si>
    <t>リハビリデイサービス・ベスト</t>
  </si>
  <si>
    <t>デイサービス　ゆうとぴあ</t>
  </si>
  <si>
    <t>デイサービス栗の木</t>
  </si>
  <si>
    <t>くすのきデイサービスセンター</t>
  </si>
  <si>
    <t>ライフサポートあさひ</t>
  </si>
  <si>
    <t>機能回復型デイサービス　笑顔の里</t>
  </si>
  <si>
    <t>デイサービス　ラ・メール</t>
  </si>
  <si>
    <t>ヴィラ・カワイ介護サービス</t>
  </si>
  <si>
    <t>リハビリデイサービス　グッドライフ</t>
  </si>
  <si>
    <t>デイサービス　かすみ草</t>
  </si>
  <si>
    <t>第三太陽</t>
  </si>
  <si>
    <t>リハビリデイサービス・ピース</t>
  </si>
  <si>
    <t>訪問リハビリテーション赤岩荘</t>
  </si>
  <si>
    <t>デイサービスセンター八町</t>
  </si>
  <si>
    <t>豊橋ケアステーションそよ風</t>
  </si>
  <si>
    <t>飯村唐沢池デイサービスセンターひこうき雲</t>
  </si>
  <si>
    <t>デイサービスセンターふくろう</t>
  </si>
  <si>
    <t>しんあいケアプランセンターみゆき</t>
  </si>
  <si>
    <t>デイサービス　セリジェ</t>
  </si>
  <si>
    <t>デイサービス本舗　やすらぎの家</t>
  </si>
  <si>
    <t>大清水ほのぼのデイサービス</t>
  </si>
  <si>
    <t>ヘルパーステーション　ココナッツ</t>
  </si>
  <si>
    <t>悠々ハウス　豊橋南栄</t>
  </si>
  <si>
    <t>アスケア　ケアプランセンター豊橋</t>
  </si>
  <si>
    <t>アサヒサンクリーンヘルパーステーション豊橋南</t>
  </si>
  <si>
    <t>ショートステイサービスセンター高師王寿園</t>
  </si>
  <si>
    <t>ケアプラン・ベスト</t>
  </si>
  <si>
    <t>旅籠屋デイ　信長</t>
  </si>
  <si>
    <t>デイサービス　すみれ</t>
  </si>
  <si>
    <t>ケアステーションあさひ豊橋</t>
  </si>
  <si>
    <t>デイサービス桃の木</t>
  </si>
  <si>
    <t>リハビリデイよしだがた</t>
  </si>
  <si>
    <t>デイサービス太郎</t>
  </si>
  <si>
    <t>ヘルパーステーションリファイン</t>
  </si>
  <si>
    <t>デイサービスきたえるーむ豊橋広小路</t>
  </si>
  <si>
    <t>ヘルパーステーションはーとらいふ豊橋</t>
  </si>
  <si>
    <t>ケアプランセンターはーとらいふ豊橋</t>
  </si>
  <si>
    <t>けあぷらんおふぃす・ねいろ</t>
  </si>
  <si>
    <t>ヘルパーステーションはーとらいふ堂坂</t>
  </si>
  <si>
    <t>デイサービス桜庵</t>
  </si>
  <si>
    <t>あっとほーむデイサービス　あず</t>
  </si>
  <si>
    <t>慈穏サポートセンター</t>
  </si>
  <si>
    <t>旅籠屋デイ　秀吉</t>
  </si>
  <si>
    <t>ヘルパーオフィス　ねいろ</t>
  </si>
  <si>
    <t>へるぱーおふぃす・ねいろ</t>
  </si>
  <si>
    <t>デイサービス　寄りあい</t>
  </si>
  <si>
    <t>地域交流型デイサービス　つむぎ</t>
  </si>
  <si>
    <t>さかえの郷　デイサービスセンター柿の花</t>
  </si>
  <si>
    <t>デイサービス　さんぽ道</t>
  </si>
  <si>
    <t>デイサービス自悠庵</t>
  </si>
  <si>
    <t>デイサービスセンターのぞみ新栄</t>
  </si>
  <si>
    <t>ケアプランセンターのぞみ新栄</t>
  </si>
  <si>
    <t>ディサービス　アーチ</t>
  </si>
  <si>
    <t>整友会デイリハビリセンター</t>
  </si>
  <si>
    <t>ヘルパーステーション　すみれ</t>
  </si>
  <si>
    <t>ラクラス豊橋西幸ショートステイ</t>
  </si>
  <si>
    <t>ラクラス豊橋西幸デイサービス</t>
  </si>
  <si>
    <t>機能訓練特化型デイサービス　ライフサポートユタカ</t>
  </si>
  <si>
    <t>ケアプランセンター　あず</t>
  </si>
  <si>
    <t>リハビリデイサービス　リハ・カワイ</t>
  </si>
  <si>
    <t>デイサービス　植田の杜</t>
  </si>
  <si>
    <t>ここからのすまい訪問介護事業所　豊橋</t>
  </si>
  <si>
    <t>介護付有料老人ホーム　フェリス福祉村</t>
  </si>
  <si>
    <t>天伯指定短期入所生活介護事業所</t>
  </si>
  <si>
    <t>デイサービス　あすなろ</t>
  </si>
  <si>
    <t>ラクラス豊橋南汐田ショートステイ</t>
  </si>
  <si>
    <t>ヘルパーステーションさんか</t>
  </si>
  <si>
    <t>訪問介護ステーション　虹の森　南栄</t>
  </si>
  <si>
    <t>デイサービスこむぎ</t>
  </si>
  <si>
    <t>訪問リハビリテーションみのり</t>
  </si>
  <si>
    <t>デイサービスセンター　綺羅</t>
  </si>
  <si>
    <t>デイサービス花桃</t>
  </si>
  <si>
    <t>ヘルパーステーション花桃</t>
  </si>
  <si>
    <t>穂乃国デイサービス喜房</t>
  </si>
  <si>
    <t>ショートステイ真寿苑</t>
  </si>
  <si>
    <t>ヘルパーステーションめいさ</t>
  </si>
  <si>
    <t>ぎんのき・ヘルパーステーション</t>
  </si>
  <si>
    <t>サンセットヒル牛川</t>
  </si>
  <si>
    <t>学研ココファン豊橋大手町ヘルパーセンター</t>
  </si>
  <si>
    <t>デイサービス　ココファン豊橋大手町</t>
  </si>
  <si>
    <t>ヘルパー　ゆうみ</t>
  </si>
  <si>
    <t>訪問介護　あざれあ豊橋</t>
  </si>
  <si>
    <t>ニコリハ　ゆうみ</t>
  </si>
  <si>
    <t>デイサービスセンターおんぷ</t>
  </si>
  <si>
    <t>特別養護老人ホーム谷川王寿園</t>
  </si>
  <si>
    <t>ショートステイサービスセンター谷川王寿園</t>
  </si>
  <si>
    <t>ショートステイサービスセンターやまなみ王寿園</t>
  </si>
  <si>
    <t>訪問介護ステーションめい花</t>
  </si>
  <si>
    <t>ケアプランセンターどんぐり</t>
  </si>
  <si>
    <t>介護プラン豊生ライフ</t>
  </si>
  <si>
    <t>ニチイケアセンター三本木</t>
  </si>
  <si>
    <t>ケアプランセンター　アーチ</t>
  </si>
  <si>
    <t>訪問介護スマイルナーシング豊橋吉田方</t>
  </si>
  <si>
    <t>ケアプランセンターきつつき</t>
  </si>
  <si>
    <t>訪問介護スマイルナーシング豊橋三ノ輪</t>
  </si>
  <si>
    <t>訪問リハビリテーション明陽苑</t>
  </si>
  <si>
    <t>メイカーズケア豊橋</t>
  </si>
  <si>
    <t>ヘルパー ゆうみ</t>
  </si>
  <si>
    <t>ヘルパー事業所ゆう</t>
  </si>
  <si>
    <t>ケアサポートセンターひだまり</t>
  </si>
  <si>
    <t>ラクラス豊橋牟呂デイサービス</t>
  </si>
  <si>
    <t>三鳳訪問介護ステーション</t>
  </si>
  <si>
    <t>ケアステーション　ラポール</t>
  </si>
  <si>
    <t>ショートステイ喜寿苑清須</t>
  </si>
  <si>
    <t>デイサービスセンター喜寿苑清須</t>
  </si>
  <si>
    <t>ヘルパーステーション　心春</t>
  </si>
  <si>
    <t>ケアプランセンター　ユナイト</t>
  </si>
  <si>
    <t>ケアプランセンター花桃</t>
  </si>
  <si>
    <t>訪問介護ステーション　虹の森　豊橋</t>
  </si>
  <si>
    <t>ツクイ豊橋東小浜町</t>
  </si>
  <si>
    <t>ひなたケアステーションとよはし</t>
  </si>
  <si>
    <t>訪問リハビリテーション尽誠苑</t>
  </si>
  <si>
    <t>指定居宅介護支援事業所尽誠苑</t>
  </si>
  <si>
    <t>ラクラス豊橋三ノ輪デイサービス</t>
  </si>
  <si>
    <t>ショートステイサービスセンター富士見王寿園</t>
  </si>
  <si>
    <t>ケアプランセンターいろは</t>
  </si>
  <si>
    <t>介護工房ヤジロベェ</t>
  </si>
  <si>
    <t>訪問介護ステーション　みらい</t>
  </si>
  <si>
    <t>アクア豊橋訪問介護</t>
  </si>
  <si>
    <t>デイサービス花梅</t>
  </si>
  <si>
    <t>ヘルパーステーションさつき</t>
  </si>
  <si>
    <t>コンフォートゆうみ高師西沢</t>
  </si>
  <si>
    <t>リハビレッジ多米</t>
  </si>
  <si>
    <t>医心館　訪問介護ステーション　豊橋</t>
  </si>
  <si>
    <t>ソラリオ牛川</t>
  </si>
  <si>
    <t>アクア豊橋西浜訪問介護</t>
  </si>
  <si>
    <t>ヘルパーステーション雫</t>
  </si>
  <si>
    <t>訪問介護ステーション　彩千華</t>
  </si>
  <si>
    <t>デイサービス　アーチ　向山</t>
  </si>
  <si>
    <t>ケアプラン　ひかり</t>
  </si>
  <si>
    <t>ラクラス豊橋小鷹野デイサービス</t>
  </si>
  <si>
    <t>セラヴィ豊橋訪問介護ステーション</t>
  </si>
  <si>
    <t>ソエルガーデン豊橋訪問介護</t>
  </si>
  <si>
    <t>あっぷるみんとケアステーション</t>
  </si>
  <si>
    <t>ケアプラン　たんぽぽ</t>
  </si>
  <si>
    <t>元町居宅介護支援事業所</t>
  </si>
  <si>
    <t>木下の介護　豊橋弥生</t>
  </si>
  <si>
    <t>デイサービスセンター銀の家</t>
  </si>
  <si>
    <t>有料老人ホーム銀の家</t>
  </si>
  <si>
    <t>竹本薬局指定居宅介護支援事業所</t>
  </si>
  <si>
    <t>やはぎ苑居宅介護支援事業所</t>
  </si>
  <si>
    <t>三嶋内科病院ケアプランセンター</t>
  </si>
  <si>
    <t>岡崎東居宅介護支援事業所</t>
  </si>
  <si>
    <t>岡崎市社会福祉協議会指定訪問介護事業所</t>
  </si>
  <si>
    <t>スクエアガーデンケアプランセンター</t>
  </si>
  <si>
    <t>かわいの里　居宅介護支援事業所</t>
  </si>
  <si>
    <t>風見ケアマネージメントサービス</t>
  </si>
  <si>
    <t>さくらの里ケアプランセンター</t>
  </si>
  <si>
    <t>デイサービスぬくもり</t>
  </si>
  <si>
    <t>居宅介護支援事業所なのはな苑ふくおか</t>
  </si>
  <si>
    <t>居宅介護支援事業所愛厚ホーム岡崎苑</t>
  </si>
  <si>
    <t>医療法人翔友会さわやか介護支援センター</t>
  </si>
  <si>
    <t>愛厚ホーム岡崎苑（多床室型施設）</t>
  </si>
  <si>
    <t>特別養護老人ホームかわいの里</t>
  </si>
  <si>
    <t>特別養護老人ホームやはぎ苑</t>
  </si>
  <si>
    <t>特別養護老人ホームなのはな苑ふくおか</t>
  </si>
  <si>
    <t>デイサービスほっとハウス愛</t>
  </si>
  <si>
    <t>ヘルパーステーションさくらの里</t>
  </si>
  <si>
    <t>みのりライフ介護センター</t>
  </si>
  <si>
    <t>ハートケアナンブ</t>
  </si>
  <si>
    <t>かわいの里デイサービスセンター</t>
  </si>
  <si>
    <t>かわいの里ショートステイ</t>
  </si>
  <si>
    <t>ヘルパーステーション虹</t>
  </si>
  <si>
    <t>さわやかサービス</t>
  </si>
  <si>
    <t>やはぎ苑デイサービスセンター</t>
  </si>
  <si>
    <t>.ショートステイやはぎ苑</t>
  </si>
  <si>
    <t>やはぎ苑ヘルパーステーション</t>
  </si>
  <si>
    <t>ニチイケアセンター岡崎</t>
  </si>
  <si>
    <t>デイサービスセンターなのはな苑ふくおか</t>
  </si>
  <si>
    <t>老人短期入所事業所なのはな苑ふくおか</t>
  </si>
  <si>
    <t>グループホーム葵</t>
  </si>
  <si>
    <t>デイサービスセンターおとがわ</t>
  </si>
  <si>
    <t>コープあいち福祉サービス岡崎</t>
  </si>
  <si>
    <t>デイサービスコスモス</t>
  </si>
  <si>
    <t>高齢者生協ヘルプサービスかけはし</t>
  </si>
  <si>
    <t>岡崎北介護支援センター</t>
  </si>
  <si>
    <t>サン・ケアプランセンター</t>
  </si>
  <si>
    <t>高齢者生協デイサービスかけはし</t>
  </si>
  <si>
    <t>ニチイケアセンター岡崎南</t>
  </si>
  <si>
    <t>有限会社グループホーム縁</t>
  </si>
  <si>
    <t>医療法人翔友会グループホームかぐや姫</t>
  </si>
  <si>
    <t>岡崎ケアセンターそよ風</t>
  </si>
  <si>
    <t>グループホームかみさの家</t>
  </si>
  <si>
    <t>コープあいち福祉サービスひな</t>
  </si>
  <si>
    <t>デイサービスセンターうらら館</t>
  </si>
  <si>
    <t>特定施設有料老人ホームうらら館</t>
  </si>
  <si>
    <t>グループホーム燦　ふくおか</t>
  </si>
  <si>
    <t>デイセンター楽楽</t>
  </si>
  <si>
    <t>グループホーム楽楽苑</t>
  </si>
  <si>
    <t>けいろう葵</t>
  </si>
  <si>
    <t>グループホーム岡崎若松の家</t>
  </si>
  <si>
    <t>デイサービスかもめ</t>
  </si>
  <si>
    <t>ヘルパーステーションひかり</t>
  </si>
  <si>
    <t>オアシス　ケア</t>
  </si>
  <si>
    <t>特別養護老人ホームくわがい</t>
  </si>
  <si>
    <t>デイサービスセンター燦てんま</t>
  </si>
  <si>
    <t>有料老人ホームサン・ケアレジデンス</t>
  </si>
  <si>
    <t>デイサービスひなた</t>
  </si>
  <si>
    <t>ニチイケアセンター上里</t>
  </si>
  <si>
    <t>ショートステイくわがい</t>
  </si>
  <si>
    <t>デイサービスセンター美合３６５</t>
  </si>
  <si>
    <t>さくら大樹ケアプランセンター</t>
  </si>
  <si>
    <t>デイサービス　あすか</t>
  </si>
  <si>
    <t>高齢者生協かけはし</t>
  </si>
  <si>
    <t>デイサービスみのがわ</t>
  </si>
  <si>
    <t>ヘルパーステーションのぞみ</t>
  </si>
  <si>
    <t>助っ人ハウス白樹会</t>
  </si>
  <si>
    <t>ヘルパーステーションみずき</t>
  </si>
  <si>
    <t>岡崎居宅介護支援センターふじのき</t>
  </si>
  <si>
    <t>あるるケアプランセンター</t>
  </si>
  <si>
    <t>グループホーム　リズム</t>
  </si>
  <si>
    <t>有料老人ホーム　ハーモニー</t>
  </si>
  <si>
    <t>ヘルパーステーションみのがわ</t>
  </si>
  <si>
    <t>かもめケアサービス</t>
  </si>
  <si>
    <t>ケアパートナー岡崎</t>
  </si>
  <si>
    <t>ケアプランセンター真福の郷</t>
  </si>
  <si>
    <t>特別養護老人ホーム真福の郷</t>
  </si>
  <si>
    <t>ショートステイ真福の郷</t>
  </si>
  <si>
    <t>よっこらしょっ青い鳥デイサービス</t>
  </si>
  <si>
    <t>なんぶの郷デイサービスアンサンブル</t>
  </si>
  <si>
    <t>ヘルパーステーション岡福</t>
  </si>
  <si>
    <t>デイサービスセンター真福の郷</t>
  </si>
  <si>
    <t>岡崎市中央地域福祉センター　デイサービスほほえみ</t>
  </si>
  <si>
    <t>岡崎市北部地域福祉センター　デイサービスほほえみ</t>
  </si>
  <si>
    <t>岡崎市西部地域福祉センター　デイサービスほほえみ</t>
  </si>
  <si>
    <t>岡崎市南部地域福祉センター　デイサービスほほえみ</t>
  </si>
  <si>
    <t>高年者センター岡崎　デイサービスほほえみ</t>
  </si>
  <si>
    <t>岡崎市中央地域福祉センター　居宅介護支援事業所</t>
  </si>
  <si>
    <t>岡崎市北部地域福祉センター　居宅介護支援事業所</t>
  </si>
  <si>
    <t>岡崎市西部地域福祉センター　居宅介護支援事業所</t>
  </si>
  <si>
    <t>岡崎市南部地域福祉センター　居宅介護支援事業所</t>
  </si>
  <si>
    <t>高年者センター岡崎　居宅介護支援事業所</t>
  </si>
  <si>
    <t>ライフサポートきらら</t>
  </si>
  <si>
    <t>デイサービスきらら</t>
  </si>
  <si>
    <t>ケアプランニングきらら</t>
  </si>
  <si>
    <t>デイサービスセンター樫山３６５</t>
  </si>
  <si>
    <t>滝町居宅介護支援事業所</t>
  </si>
  <si>
    <t>ショートステイ喜楽の里</t>
  </si>
  <si>
    <t>滝町ショートステイ</t>
  </si>
  <si>
    <t>有料老人ホーム　喜楽の里</t>
  </si>
  <si>
    <t>あるるデイサービスセンター</t>
  </si>
  <si>
    <t>岡崎市養護老人ホーム</t>
  </si>
  <si>
    <t>ハートプランナンブ</t>
  </si>
  <si>
    <t>デイサービス　アルクオーレ岡崎大平</t>
  </si>
  <si>
    <t>ショートステイセンター　アルクオーレ岡崎大平</t>
  </si>
  <si>
    <t>特別養護老人ホーム　アルクオーレ岡崎大平</t>
  </si>
  <si>
    <t>デイサービス　もみじ</t>
  </si>
  <si>
    <t>デイサービス助っ人ハウス白樹会</t>
  </si>
  <si>
    <t>自立サポート　アクティブ</t>
  </si>
  <si>
    <t>デイサービスはればれ</t>
  </si>
  <si>
    <t>岡崎市東部地域福祉センター　デイサービスほほえみ</t>
  </si>
  <si>
    <t>岡崎市東部地域福祉センター　居宅介護支援事業所</t>
  </si>
  <si>
    <t>デイサービスおかげ庵</t>
  </si>
  <si>
    <t>ひびきホームケアサービス</t>
  </si>
  <si>
    <t>コープあいちデイサービスひな</t>
  </si>
  <si>
    <t>ヘルパーステーションなのはな苑ふくおか</t>
  </si>
  <si>
    <t>訪問介護ステーションアルクオーレ</t>
  </si>
  <si>
    <t>アースサポート岡崎</t>
  </si>
  <si>
    <t>わけいケアプランセンター</t>
  </si>
  <si>
    <t>デイサービス　いこまい</t>
  </si>
  <si>
    <t>すみれ介護</t>
  </si>
  <si>
    <t>リハビリデイサービス　エール</t>
  </si>
  <si>
    <t>居宅介護支援事業所アルクオーレ</t>
  </si>
  <si>
    <t>デイサービス　あすか　いなぐま</t>
  </si>
  <si>
    <t>デイサービスあゆみ　保母町ケアセンター</t>
  </si>
  <si>
    <t>わくわくデイサービス</t>
  </si>
  <si>
    <t>わくわくケアプランセンター</t>
  </si>
  <si>
    <t>デイサービス　さくら並木</t>
  </si>
  <si>
    <t>あんしんサービス株式会社</t>
  </si>
  <si>
    <t>あいいろ介護相談</t>
  </si>
  <si>
    <t>デイサービス　つばさ</t>
  </si>
  <si>
    <t>ニチイケアセンター緑丘東</t>
  </si>
  <si>
    <t>デイサービスのぞみ</t>
  </si>
  <si>
    <t>ゆめや介護</t>
  </si>
  <si>
    <t>ポッジョ・デル・アルジェント　ヘルパーステーション</t>
  </si>
  <si>
    <t>ポッジョ・デル・アルジェント　デイサービスセンター</t>
  </si>
  <si>
    <t>ポッジョ・デル・アルジェント　ショートステイセンター</t>
  </si>
  <si>
    <t>シンシア岡崎</t>
  </si>
  <si>
    <t>ソレイユ　ビラ大門</t>
  </si>
  <si>
    <t>居宅介護支援事業所元気サポート</t>
  </si>
  <si>
    <t>ハートフルデイナンブ　庄司田</t>
  </si>
  <si>
    <t>ショートステイ　アルクオーレ岡崎六名</t>
  </si>
  <si>
    <t>ニチイケアセンター橋目</t>
  </si>
  <si>
    <t>ゆったりフィットネスクラブ　イマージュ大樹寺</t>
  </si>
  <si>
    <t>有限会社ワークスタッフ　一笑の宿</t>
  </si>
  <si>
    <t>ミコノス　ケアサービス</t>
  </si>
  <si>
    <t>デイサービスビーフィット岡崎</t>
  </si>
  <si>
    <t>ヒューマンライフケア岡崎の湯</t>
  </si>
  <si>
    <t>医療法人博報会　デイサービス虹</t>
  </si>
  <si>
    <t>デイサービス　アディソル</t>
  </si>
  <si>
    <t>いきいきはうす小呂の郷ショートステイ</t>
  </si>
  <si>
    <t>いきいきはうす小呂の郷デイサービス</t>
  </si>
  <si>
    <t>有料老人ホーム　アルクオーレ岡崎戸崎</t>
  </si>
  <si>
    <t>デイサービス花水木</t>
  </si>
  <si>
    <t>金魚園</t>
  </si>
  <si>
    <t>CASAヘルパーステーション</t>
  </si>
  <si>
    <t>CASAデイサービス</t>
  </si>
  <si>
    <t>コープあいち福祉サービスひな居宅</t>
  </si>
  <si>
    <t>デイサービス細川</t>
  </si>
  <si>
    <t>愛厚ホーム岡崎苑（ユニット型施設）</t>
  </si>
  <si>
    <t>ハートフルデイナンブ竜美倶楽部</t>
  </si>
  <si>
    <t>あんじゅ訪問介護ステーション</t>
  </si>
  <si>
    <t>在宅サポートセンター舳越　訪問介護事業所</t>
  </si>
  <si>
    <t>あおばデイサービスセンター</t>
  </si>
  <si>
    <t>あおぞら在宅クリニック居宅介護支援事業所</t>
  </si>
  <si>
    <t>あづま家デイサービス</t>
  </si>
  <si>
    <t>さかえの郷　デイサービスセンター竜美</t>
  </si>
  <si>
    <t>特定施設老人ホームやはぎ介護センタースミレ</t>
  </si>
  <si>
    <t>ケアサポート　結心</t>
  </si>
  <si>
    <t>さくらケアプランセンター</t>
  </si>
  <si>
    <t>ショートステイさくらレジデンス</t>
  </si>
  <si>
    <t>よっこらしょっ青い鳥　訪問介護～助っ人～</t>
  </si>
  <si>
    <t>よっこらしょっ青い鳥　居宅介護支援事業所</t>
  </si>
  <si>
    <t>みかんの木ケアプランセンター</t>
  </si>
  <si>
    <t>デイサービスおかげ庵岡崎南</t>
  </si>
  <si>
    <t>羽根ケアプランセンター</t>
  </si>
  <si>
    <t>ケアプランセンター　そら色</t>
  </si>
  <si>
    <t>デイサービスセンター燦　はね</t>
  </si>
  <si>
    <t>ヘルパーステーション花・花</t>
  </si>
  <si>
    <t>和音ケアプラン</t>
  </si>
  <si>
    <t>あすなろケアプラン</t>
  </si>
  <si>
    <t>あづま家デイサービス北部</t>
  </si>
  <si>
    <t>ケアパートナー岡崎東</t>
  </si>
  <si>
    <t>えがおの山﨑ケアプランセンター</t>
  </si>
  <si>
    <t>ケアプランオフィス・ミカ</t>
  </si>
  <si>
    <t>ひまわり訪問介護</t>
  </si>
  <si>
    <t>楽えんヘルパーステーション</t>
  </si>
  <si>
    <t>ゴールドケア</t>
  </si>
  <si>
    <t>あすか　居宅介護支援事業所</t>
  </si>
  <si>
    <t>介護付き高齢者向け住宅　いなぐまの虹</t>
  </si>
  <si>
    <t>ケアプラン・ユーアンドミー</t>
  </si>
  <si>
    <t>暮らしの杜　ふくろう</t>
  </si>
  <si>
    <t>さわやかおかざき館</t>
  </si>
  <si>
    <t>さわやかおかざき館ショートステイ</t>
  </si>
  <si>
    <t>デイサービス康生</t>
  </si>
  <si>
    <t>訪問介護事業所インクオリア北岡崎</t>
  </si>
  <si>
    <t>向日葵のひざし岡崎</t>
  </si>
  <si>
    <t>デイサービスセンター　からふる岡崎</t>
  </si>
  <si>
    <t>にじのさと岡崎サービスセンター</t>
  </si>
  <si>
    <t>シルバーネット</t>
  </si>
  <si>
    <t>花水木　ケアサポート</t>
  </si>
  <si>
    <t>ヘルパーステーション　永遠</t>
  </si>
  <si>
    <t>ケアプランセンター　永遠</t>
  </si>
  <si>
    <t>デイサービスハイム</t>
  </si>
  <si>
    <t>居宅介護支援事業所いろは</t>
  </si>
  <si>
    <t>ヘルパーステーションWiz</t>
  </si>
  <si>
    <t>ニチイケアセンター法性寺</t>
  </si>
  <si>
    <t>クルール岡崎大和町</t>
  </si>
  <si>
    <t>クルール岡崎矢作町</t>
  </si>
  <si>
    <t>クルール岡崎矢作末広</t>
  </si>
  <si>
    <t>デイサービス　ひなたぼっこ</t>
  </si>
  <si>
    <t>ヘルパーステーション　マハロ</t>
  </si>
  <si>
    <t>HANA－EMI</t>
  </si>
  <si>
    <t>ケアサポートめぐる</t>
  </si>
  <si>
    <t>ツクイ岡崎むつな</t>
  </si>
  <si>
    <t>ツクイ岡崎大樹寺</t>
  </si>
  <si>
    <t>ツクイ岡崎洞町</t>
  </si>
  <si>
    <t>ツクイ岡崎柱曙</t>
  </si>
  <si>
    <t>アクア岡崎訪問介護</t>
  </si>
  <si>
    <t>ホームケア土屋　東海</t>
  </si>
  <si>
    <t>優ケアプランセンター</t>
  </si>
  <si>
    <t>ケアプランセンターねこやなぎ</t>
  </si>
  <si>
    <t>介護相談　すずらん</t>
  </si>
  <si>
    <t>訪問介護ステーション　ユーワン</t>
  </si>
  <si>
    <t>デイサービスセンター　からふる美合</t>
  </si>
  <si>
    <t>ohanaデイサービス</t>
  </si>
  <si>
    <t>ヘルパーステーションかるみあ</t>
  </si>
  <si>
    <t>ケアプランセンター　クルール岡崎</t>
  </si>
  <si>
    <t>だいじゅ</t>
  </si>
  <si>
    <t>ケアパートナー岡崎北　居宅介護支援</t>
  </si>
  <si>
    <t>向日葵のかおり岡崎</t>
  </si>
  <si>
    <t>ヘルパーステーションKOP岡崎</t>
  </si>
  <si>
    <t>岡崎整形外科 リハプライド</t>
  </si>
  <si>
    <t>訪問介護センターいちらく</t>
  </si>
  <si>
    <t>ヘルパーちばる</t>
  </si>
  <si>
    <t>A，A，O居宅介護支援センター</t>
  </si>
  <si>
    <t>アバンセ介護センターじょうほく</t>
  </si>
  <si>
    <t>訪問介護ステーションよいかん岡崎光ヶ丘</t>
  </si>
  <si>
    <t>ふじむらさき居宅介護支援事業所</t>
  </si>
  <si>
    <t>だるまさん</t>
  </si>
  <si>
    <t>デイサービス　アルターナ</t>
  </si>
  <si>
    <t>アクア鴨田訪問介護</t>
  </si>
  <si>
    <t>ミークケア</t>
  </si>
  <si>
    <t>ヘルパーステーションＬＩＦＥ</t>
  </si>
  <si>
    <t>さらい倶楽部</t>
  </si>
  <si>
    <t>訪問介護事業所インクオリアつむぎ</t>
  </si>
  <si>
    <t>介護老人保健施設さくらの里 訪問リハビリテーション</t>
  </si>
  <si>
    <t>ヘルパーステーション　えん</t>
  </si>
  <si>
    <t>ヘルパーステーション　アロハケア</t>
  </si>
  <si>
    <t>あづま家デイサービス南部</t>
  </si>
  <si>
    <t>介護クラーク岡崎</t>
  </si>
  <si>
    <t>ヘルパーステーションユーフォリア</t>
  </si>
  <si>
    <t>デイサービス花畑</t>
  </si>
  <si>
    <t>楽えん～あずきざか～ヘルパーステーション</t>
  </si>
  <si>
    <t>アクア岡崎インター訪問介護</t>
  </si>
  <si>
    <t>訪問介護みやび</t>
  </si>
  <si>
    <t>あづま家デイサービス　石神の湯</t>
  </si>
  <si>
    <t>ケアプランセンター白樺</t>
  </si>
  <si>
    <t>ＩＳＳＥＩケアパートナーズ</t>
  </si>
  <si>
    <t>ヘルパーステーション らくえる</t>
  </si>
  <si>
    <t>ほっとハウス愛訪問介護事業所</t>
  </si>
  <si>
    <t>ケアリール訪問介護事業所　真福寺</t>
  </si>
  <si>
    <t>訪問介護　かーむ</t>
  </si>
  <si>
    <t>しあわせ介護</t>
  </si>
  <si>
    <t>ショートステイ岡崎ささゆりの里</t>
  </si>
  <si>
    <t>訪問介護ステーションmagokoro</t>
  </si>
  <si>
    <t>ケアステーション光岡崎</t>
  </si>
  <si>
    <t>医心館 訪問介護ステーション 岡崎</t>
  </si>
  <si>
    <t>ここケア岡崎訪問介護</t>
  </si>
  <si>
    <t>ピースケアプランセンター</t>
  </si>
  <si>
    <t>訪問介護事業所　幸田の家</t>
  </si>
  <si>
    <t>バロー介護支援センター岡崎医療センター前</t>
  </si>
  <si>
    <t>スギ薬局ケアプランセンター岡崎店</t>
  </si>
  <si>
    <t>介護保険相談センターやすらぎ</t>
  </si>
  <si>
    <t>あいふるの里居宅介護支援事業所</t>
  </si>
  <si>
    <t>アウン介護保険サービスセンター</t>
  </si>
  <si>
    <t>いちのみや居宅介護支援事業所</t>
  </si>
  <si>
    <t>千秋病院介護保険サービスセンター</t>
  </si>
  <si>
    <t>有限会社　ファーマシー・ヘルパーイワタ</t>
  </si>
  <si>
    <t>パナソニックエイジフリーケアセンター一宮・ケアマネジメント</t>
  </si>
  <si>
    <t>あいふるの里訪問介護事業所</t>
  </si>
  <si>
    <t>あいふるの里ショートステイ事業所</t>
  </si>
  <si>
    <t>まごころ訪問介護事業所</t>
  </si>
  <si>
    <t>モリ指定居宅介護支援事業所</t>
  </si>
  <si>
    <t>来光会在宅介護相談センター</t>
  </si>
  <si>
    <t>愛厚ホーム一宮苑</t>
  </si>
  <si>
    <t>特別養護老人ホームあいふるの里</t>
  </si>
  <si>
    <t>特別養護老人ホームウエルコートみづほ</t>
  </si>
  <si>
    <t>ウエルコートみづほデイサービス事業所</t>
  </si>
  <si>
    <t>ウエルコートみづほショートステイ事業所</t>
  </si>
  <si>
    <t>ふくじゅ　くおん</t>
  </si>
  <si>
    <t>ニチイケアセンター一宮</t>
  </si>
  <si>
    <t>たんぽぽ訪問介護センター</t>
  </si>
  <si>
    <t>ウエルコートみづほ居宅介護支援事業所</t>
  </si>
  <si>
    <t>あさの岸介護サービス</t>
  </si>
  <si>
    <t>ふくじゅ　すえひろ</t>
  </si>
  <si>
    <t>ふくじゅ　ひなた</t>
  </si>
  <si>
    <t>あいふるの里デイサービス事業所</t>
  </si>
  <si>
    <t>いちのみや指定訪問介護事業所</t>
  </si>
  <si>
    <t>たんぽぽ居宅介護支援センター</t>
  </si>
  <si>
    <t>パナソニックエイジフリーケアセンター一宮・訪問入浴</t>
  </si>
  <si>
    <t>たんぽぽデイサービス森本</t>
  </si>
  <si>
    <t>デイサービスセンター双葉</t>
  </si>
  <si>
    <t>デイサービスセンターアコードにわ</t>
  </si>
  <si>
    <t>千秋病院ヘルパーステーション・ちあき</t>
  </si>
  <si>
    <t>アルファ介護サービス</t>
  </si>
  <si>
    <t>ピコグラムケアセンター</t>
  </si>
  <si>
    <t>デイサービスセンターSaiai一宮</t>
  </si>
  <si>
    <t>一宮市萩の里特別養護老人ホーム</t>
  </si>
  <si>
    <t>一宮市萩の里ショートステイ事業所</t>
  </si>
  <si>
    <t>一宮市萩の里デイサービス事業所</t>
  </si>
  <si>
    <t>一宮市萩の里居宅介護支援事業所</t>
  </si>
  <si>
    <t>アースサポート一宮</t>
  </si>
  <si>
    <t>たんぽぽデイサービス今伊勢</t>
  </si>
  <si>
    <t>医療法人育德会デイサービスセンターマリア</t>
  </si>
  <si>
    <t>医療法人来光会エブリデイ戸塚</t>
  </si>
  <si>
    <t>デイサービスセンターサンセリテ大和</t>
  </si>
  <si>
    <t>アルファ介護サービス森本センター</t>
  </si>
  <si>
    <t>グループホームやまと紅葉館</t>
  </si>
  <si>
    <t>グループホーム若竹</t>
  </si>
  <si>
    <t>医療法人来光会エブリデイ在宅介護相談センター</t>
  </si>
  <si>
    <t>グループホームチアフル音明かり詩明かり</t>
  </si>
  <si>
    <t>ヘルパーステーション　西御堂の里　三笠</t>
  </si>
  <si>
    <t>医療法人来光会エブリデイ浅野</t>
  </si>
  <si>
    <t>グループホーム森の家</t>
  </si>
  <si>
    <t>介護老人福祉施設いわと</t>
  </si>
  <si>
    <t>デイサービスいわと</t>
  </si>
  <si>
    <t>ケアハウスユーハウスいわと</t>
  </si>
  <si>
    <t>ふれあいサロンさん・さんガーデン通所介護事業所</t>
  </si>
  <si>
    <t>デイサービス　ほほえみ開明</t>
  </si>
  <si>
    <t>デイサービスセンター・ちあき</t>
  </si>
  <si>
    <t>デイサービスセンターニッケつどい一宮</t>
  </si>
  <si>
    <t>居宅介護支援事業所ケアプラン・ニッケ一宮</t>
  </si>
  <si>
    <t>楽＊楽訪問介護</t>
  </si>
  <si>
    <t>愛らっく訪問介護</t>
  </si>
  <si>
    <t>デイサービスセンターひなたぼっこ</t>
  </si>
  <si>
    <t>グループホーム瀬部</t>
  </si>
  <si>
    <t>さん・さんガーデン居宅介護支援事業所</t>
  </si>
  <si>
    <t>いながき居宅介護支援事業所</t>
  </si>
  <si>
    <t>デイサービスセンターくれいん</t>
  </si>
  <si>
    <t>まるふく介護支援サービスセンター</t>
  </si>
  <si>
    <t>四つ葉会ヘルパーステーション</t>
  </si>
  <si>
    <t>デイサービスのびのびクラブ</t>
  </si>
  <si>
    <t>グループホーム田苑そよ風</t>
  </si>
  <si>
    <t>まつまえ居宅介護支援ステーション</t>
  </si>
  <si>
    <t>いわと居宅介護支援事業所</t>
  </si>
  <si>
    <t>居宅介護支援事業所　たんぽぽ加茂の里</t>
  </si>
  <si>
    <t>特別養護老人ホーム　たんぽぽ加茂の里</t>
  </si>
  <si>
    <t>デイサービスセンター　たんぽぽ加茂の里</t>
  </si>
  <si>
    <t>短期入所　たんぽぽ加茂の里</t>
  </si>
  <si>
    <t>訪問介護ステーションやまと</t>
  </si>
  <si>
    <t>居宅介護支援センター　やまと</t>
  </si>
  <si>
    <t>アコードにわ介護サービス</t>
  </si>
  <si>
    <t>アバンセ介護センター</t>
  </si>
  <si>
    <t>グループホームこころ</t>
  </si>
  <si>
    <t>アバンセ介護センター居宅介護支援事業所</t>
  </si>
  <si>
    <t>ライフケア介護サービス</t>
  </si>
  <si>
    <t>ライフケア居宅支援センター</t>
  </si>
  <si>
    <t>いきいき介護サービス</t>
  </si>
  <si>
    <t>デイサービスセンター　やまと</t>
  </si>
  <si>
    <t>グループホームやまと桜館</t>
  </si>
  <si>
    <t>グループホームやまと椿館</t>
  </si>
  <si>
    <t>グループホームまこと</t>
  </si>
  <si>
    <t>デイサービスセンター葉栗の郷</t>
  </si>
  <si>
    <t>ショートステイ葉栗の郷</t>
  </si>
  <si>
    <t>居宅介護支援事業所　葉栗の郷</t>
  </si>
  <si>
    <t>特別養護老人ホーム葉栗の郷</t>
  </si>
  <si>
    <t>医療法人泰玄会　介護相談センターみなみ</t>
  </si>
  <si>
    <t>デイサービスセンター　座・柿ノ木</t>
  </si>
  <si>
    <t>ザ・フクシアコート訪問介護事業所</t>
  </si>
  <si>
    <t>ケアパートナー一宮</t>
  </si>
  <si>
    <t>デイサービスセンターさくら</t>
  </si>
  <si>
    <t>介護付有料老人ホームさくら苑</t>
  </si>
  <si>
    <t>ショートステイほほえみＯｋｕｃｈｏ</t>
  </si>
  <si>
    <t>ケアプランセンター　サザン一宮</t>
  </si>
  <si>
    <t>居宅介護支援事業所　サンセリテ大和</t>
  </si>
  <si>
    <t>居宅介護支援センター　ピコグラム</t>
  </si>
  <si>
    <t>ケアハウス　露庵</t>
  </si>
  <si>
    <t>ライフケア　デイサービスセンター</t>
  </si>
  <si>
    <t>老人短期入所事業　丹陽</t>
  </si>
  <si>
    <t>特別養護老人ホーム　丹陽</t>
  </si>
  <si>
    <t>デイサービスセンター　スマイルコート黒田</t>
  </si>
  <si>
    <t>有料老人ホーム「スマイルコート黒田」</t>
  </si>
  <si>
    <t>Ｋライン・ケアレジデンス一宮</t>
  </si>
  <si>
    <t>ＮＰＯ法人　まごころ介護相談所</t>
  </si>
  <si>
    <t>ヴィオレットケアサポート</t>
  </si>
  <si>
    <t>ニチイケアセンター真清田</t>
  </si>
  <si>
    <t>デイサービスセンター　ええとこ　きりゅう</t>
  </si>
  <si>
    <t>デイサービス　ほほえみＩｒｉｓａｋｉ</t>
  </si>
  <si>
    <t>有料老人ホーム　なごみ</t>
  </si>
  <si>
    <t>介護プランセンター　丹陽</t>
  </si>
  <si>
    <t>HIDAMARI ICHINOMIYA</t>
  </si>
  <si>
    <t>アルメゾンみづほデイサービス事業所</t>
  </si>
  <si>
    <t>アルメゾンみづほショートステイ事業所</t>
  </si>
  <si>
    <t>アルメゾンみづほ居宅介護支援事業所</t>
  </si>
  <si>
    <t>特別養護老人ホームアルメゾンみづほ</t>
  </si>
  <si>
    <t>すこやか　ゆうく</t>
  </si>
  <si>
    <t>デイサービスセンター　なご家　一宮サービス</t>
  </si>
  <si>
    <t>ケアプラン　くれいん</t>
  </si>
  <si>
    <t>介護相談まいる</t>
  </si>
  <si>
    <t>訪問介護ステーションつくし</t>
  </si>
  <si>
    <t>居宅介護支援ステーションつくし</t>
  </si>
  <si>
    <t>アスケア訪問入浴　一宮</t>
  </si>
  <si>
    <t>リハビリデイサービスよつば</t>
  </si>
  <si>
    <t>たんぽぽ温泉デイサービス一宮</t>
  </si>
  <si>
    <t>ほほえみ訪問介護事業所</t>
  </si>
  <si>
    <t>ショートステイ・ちあき</t>
  </si>
  <si>
    <t>デイサービスセンター　心音</t>
  </si>
  <si>
    <t>混合型特定施設　いぶき</t>
  </si>
  <si>
    <t>訪問介護センターさふらん一宮</t>
  </si>
  <si>
    <t>デイサービスセンター　やわらぎ</t>
  </si>
  <si>
    <t>やわらぎ居宅介護相談センター</t>
  </si>
  <si>
    <t>特別養護老人ホームたんぽぽ祢々の里</t>
  </si>
  <si>
    <t>デイサービスセンターたんぽぽ祢々の里</t>
  </si>
  <si>
    <t>短期入所たんぽぽ祢々の里</t>
  </si>
  <si>
    <t>ニッケあすも一宮</t>
  </si>
  <si>
    <t>訪問介護　ここね</t>
  </si>
  <si>
    <t>デイサービスセンター　はぴねす</t>
  </si>
  <si>
    <t>エスケアステーション　開明　デイサービス</t>
  </si>
  <si>
    <t>エスケアステーション　時之島　デイサービス</t>
  </si>
  <si>
    <t>ヘルパーステーションサザン富士</t>
  </si>
  <si>
    <t>デイサービスセンターサザン富士</t>
  </si>
  <si>
    <t>訪問介護　ほっとファミリー</t>
  </si>
  <si>
    <t>ふくじゅ　円福寺</t>
  </si>
  <si>
    <t>生活クリエイトリハデイよつば</t>
  </si>
  <si>
    <t>ｉ（あい）訪問介護ステーション</t>
  </si>
  <si>
    <t>居宅介護支援事業所　たんぽぽ祢々の里</t>
  </si>
  <si>
    <t>デイサービスセンターほのぼの</t>
  </si>
  <si>
    <t>エスケアステーション開明　ショートステイ</t>
  </si>
  <si>
    <t>ケアプランセンター友</t>
  </si>
  <si>
    <t>おかげ庵　森本</t>
  </si>
  <si>
    <t>リハプライド・一宮奥町</t>
  </si>
  <si>
    <t>訪問介護センター　友</t>
  </si>
  <si>
    <t>ニチイケアセンター奥町</t>
  </si>
  <si>
    <t>音羽デイサービス　友</t>
  </si>
  <si>
    <t>緑の家 リハビリデイサービス 一宮</t>
  </si>
  <si>
    <t>デイサービスセンター　三条</t>
  </si>
  <si>
    <t>訪問介護ステーション　三条</t>
  </si>
  <si>
    <t>ヘルパーステーションやすらぎ</t>
  </si>
  <si>
    <t>レフア　ケアステーション</t>
  </si>
  <si>
    <t>緑の家 けあぷらん 一宮</t>
  </si>
  <si>
    <t>訪問介護センターさふらん一宮北</t>
  </si>
  <si>
    <t>ベストリハ一宮</t>
  </si>
  <si>
    <t>訪問介護　みかん</t>
  </si>
  <si>
    <t>デイサービスセンター　リハビリいっぽ</t>
  </si>
  <si>
    <t>だんらんの家　一宮</t>
  </si>
  <si>
    <t>訪問介護ステーション　ティエール・一宮天王</t>
  </si>
  <si>
    <t>デイサービス夕鶴いっぽ</t>
  </si>
  <si>
    <t>オアシスいちのみや居宅介護支援事業所</t>
  </si>
  <si>
    <t>オアシスいちのみや訪問介護事業所</t>
  </si>
  <si>
    <t>特別養護老人ホーム西御堂の里　三笠</t>
  </si>
  <si>
    <t>ヘルパーステーション　あいらいふ</t>
  </si>
  <si>
    <t>デイサービス事業所　西御堂の里　三笠</t>
  </si>
  <si>
    <t>ショートステイ・ちあき第二</t>
  </si>
  <si>
    <t>ショートステイ事業所　西御堂の里　三笠</t>
  </si>
  <si>
    <t>居宅介護支援事業所　西御堂の里　三笠</t>
  </si>
  <si>
    <t>デイサービスかえで</t>
  </si>
  <si>
    <t>介護保険相談センターあゆむ</t>
  </si>
  <si>
    <t>ヘルパーステーションロングライフ</t>
  </si>
  <si>
    <t>ヘルパーステーション　サポート</t>
  </si>
  <si>
    <t>リハカフェデイサービスあゆむ</t>
  </si>
  <si>
    <t>ホームケアさくら</t>
  </si>
  <si>
    <t>高齢者生協デイサービスまったり</t>
  </si>
  <si>
    <t>アイ・ケア縁デイサービス</t>
  </si>
  <si>
    <t>ケアプランさくら</t>
  </si>
  <si>
    <t>愛一宮介護ステーション</t>
  </si>
  <si>
    <t>一宮パサーダ居宅介護支援事業所</t>
  </si>
  <si>
    <t>ヘルパーステーションすずらん一宮市</t>
  </si>
  <si>
    <t>ヘルパーステーションとわの杜</t>
  </si>
  <si>
    <t>ほくとケアプランセンター</t>
  </si>
  <si>
    <t>エスケアステーション開明　居宅介護支援</t>
  </si>
  <si>
    <t>リアン一宮ヘルパーステーション</t>
  </si>
  <si>
    <t>デイサービスえだまめ</t>
  </si>
  <si>
    <t>デイサービスあるふぁ</t>
  </si>
  <si>
    <t>デイサービス花の里</t>
  </si>
  <si>
    <t>ほくと訪問介護ステーション</t>
  </si>
  <si>
    <t>介護老人福祉施設えもり</t>
  </si>
  <si>
    <t>デイサービスセンター　たんぽぽ鴇の里</t>
  </si>
  <si>
    <t>デイサービスほほえみ東五城</t>
  </si>
  <si>
    <t>ショートステイ　たんぽぽ鴇の里</t>
  </si>
  <si>
    <t>居宅介護支援事業所　たんぽぽ鴇の里</t>
  </si>
  <si>
    <t>ヘルパーハウスあっしゅ</t>
  </si>
  <si>
    <t>ヘルパーステーション　孔雀</t>
  </si>
  <si>
    <t>訪問介護本舗　ピュア</t>
  </si>
  <si>
    <t>デイサービス　えもり</t>
  </si>
  <si>
    <t>ショートステイ　えもり</t>
  </si>
  <si>
    <t>かんな介護支援センター</t>
  </si>
  <si>
    <t>えもり居宅介護支援事業所</t>
  </si>
  <si>
    <t>ベストリハ一宮西</t>
  </si>
  <si>
    <t>高齢者生協在宅支援センターまったり</t>
  </si>
  <si>
    <t>ゴールドエイジ　一宮営業所</t>
  </si>
  <si>
    <t>デイサービス　ゴールドエイジ千秋</t>
  </si>
  <si>
    <t>友愛ケアサービス</t>
  </si>
  <si>
    <t>オアシスいちのみやデイサービス</t>
  </si>
  <si>
    <t>居宅介護支援事業所ケアプラン下津</t>
  </si>
  <si>
    <t>居宅介護支援事業所　ちいきの介護相談室</t>
  </si>
  <si>
    <t>特別養護老人ホームコムネックスみづほ</t>
  </si>
  <si>
    <t>訪問介護の青空一宮</t>
  </si>
  <si>
    <t>からふるサポート一宮</t>
  </si>
  <si>
    <t>訪問介護ステーション　える</t>
  </si>
  <si>
    <t>シルバーシティ愛ライフ更屋敷デイサービスセンター</t>
  </si>
  <si>
    <t>介護付有料老人ホーム　やまとの憩</t>
  </si>
  <si>
    <t>リードユー訪問介護ステーション</t>
  </si>
  <si>
    <t>コンパスウォーク一宮</t>
  </si>
  <si>
    <t>デイサービス　ゴールドエイジ佐千原</t>
  </si>
  <si>
    <t>にじのさと一宮サービスセンター</t>
  </si>
  <si>
    <t>ほっと居宅介護支援事業所</t>
  </si>
  <si>
    <t>介護相談センターほっとファミリー</t>
  </si>
  <si>
    <t>特別養護老人ホーム奥町</t>
  </si>
  <si>
    <t>ニチイケアセンター木曽川</t>
  </si>
  <si>
    <t>ニチイケアセンター尾西</t>
  </si>
  <si>
    <t>社会医療法人大雄会　老人保健施設アウン</t>
  </si>
  <si>
    <t>クルール一宮</t>
  </si>
  <si>
    <t>からふるサポート木曽川</t>
  </si>
  <si>
    <t>デイサービスセンター　からふる木曽川</t>
  </si>
  <si>
    <t>ヘルパーステーションアイラック</t>
  </si>
  <si>
    <t>ヘルパーハウスわっふる</t>
  </si>
  <si>
    <t>訪問介護メドタウン</t>
  </si>
  <si>
    <t>緑の家 訪問介護 一宮</t>
  </si>
  <si>
    <t>株式会社福祉の里　一宮営業所</t>
  </si>
  <si>
    <t>デイサービスあさひの杜</t>
  </si>
  <si>
    <t>ケアステーションあんじぇす一宮奥町</t>
  </si>
  <si>
    <t>デイサービスセンターあしあと</t>
  </si>
  <si>
    <t>ケアサポート輝</t>
  </si>
  <si>
    <t>ヘルパーステーション笑咲</t>
  </si>
  <si>
    <t>幸せの和ケアステーション</t>
  </si>
  <si>
    <t>ツクイ一宮開明</t>
  </si>
  <si>
    <t>幸せの和ふれあいデイサービス</t>
  </si>
  <si>
    <t>からふるサポート今伊勢</t>
  </si>
  <si>
    <t>ヴィヴァサポート訪問介護事業所</t>
  </si>
  <si>
    <t>訪問介護ステーションいきがい</t>
  </si>
  <si>
    <t>訪問介護　末広ケアステーション</t>
  </si>
  <si>
    <t>訪問介護ステーション　桃李</t>
  </si>
  <si>
    <t>デイサービスセンター　テラス</t>
  </si>
  <si>
    <t>デイサービスセンターViva花笑</t>
  </si>
  <si>
    <t>デイサービスセンター　花あおい</t>
  </si>
  <si>
    <t>ニッケあすも一宮弐番館</t>
  </si>
  <si>
    <t>デイサービス善哉</t>
  </si>
  <si>
    <t>訪問介護ステーション温-on-</t>
  </si>
  <si>
    <t>ケアプランセンター　おむすび</t>
  </si>
  <si>
    <t>コンパスウォーク一宮中央</t>
  </si>
  <si>
    <t>Replus木曽川</t>
  </si>
  <si>
    <t>デイサービス　ゴールドエイジ小信中島</t>
  </si>
  <si>
    <t>訪問介護ステーション　夢眠いちのみやにし</t>
  </si>
  <si>
    <t>ポラリス居宅介護支援センター</t>
  </si>
  <si>
    <t>ケアプランえん</t>
  </si>
  <si>
    <t>ケアプラン　おと</t>
  </si>
  <si>
    <t>ケアプラン　アクア</t>
  </si>
  <si>
    <t>松原クリニック介護相談センター</t>
  </si>
  <si>
    <t>デイサービスぼちぼち一宮</t>
  </si>
  <si>
    <t>ベストリハいつき里小牧</t>
  </si>
  <si>
    <t>ケアプランセンター　かえで</t>
  </si>
  <si>
    <t>訪問介護ステーション　かえで</t>
  </si>
  <si>
    <t>老健ちあき訪問リハビリセンター</t>
  </si>
  <si>
    <t>訪問介護ぼちぼち一宮</t>
  </si>
  <si>
    <t>ケアプランぼちぼち一宮</t>
  </si>
  <si>
    <t>訪問介護　うさぎとかめ</t>
  </si>
  <si>
    <t>訪問介護ステーションえだまめ</t>
  </si>
  <si>
    <t>松原クリニック　ヘルパーステーション</t>
  </si>
  <si>
    <t>松原クリニック　デイサービスまつの実</t>
  </si>
  <si>
    <t>介護よろず相談所お達者くらぶ</t>
  </si>
  <si>
    <t>ふくふくライフサポート</t>
  </si>
  <si>
    <t>デイサービスあさひの杜　牛野通店</t>
  </si>
  <si>
    <t>訪問介護ステーション夢眠いちのみやきた</t>
  </si>
  <si>
    <t>デイサービス　えもりⅡ</t>
  </si>
  <si>
    <t>介護保険相談センターもりもと</t>
  </si>
  <si>
    <t>リハビリサロンひだまり</t>
  </si>
  <si>
    <t>訪問介護ひだまり</t>
  </si>
  <si>
    <t>かえる訪問介護</t>
  </si>
  <si>
    <t>リハカフェデイサービスもりもと</t>
  </si>
  <si>
    <t>特別養護老人ホーム　ガーデンハウス今伊勢</t>
  </si>
  <si>
    <t>ガーデンハウス今伊勢　デイサービスセンター</t>
  </si>
  <si>
    <t>訪問介護　ほのぼの</t>
  </si>
  <si>
    <t>訪問介護ステーション　ハナカラン</t>
  </si>
  <si>
    <t>デイサービスセンター楽人　一宮</t>
  </si>
  <si>
    <t>もみの木居宅介護支援事業所</t>
  </si>
  <si>
    <t>介護保険相談センターびさい</t>
  </si>
  <si>
    <t>ケアプラン藤花</t>
  </si>
  <si>
    <t>ヘルパーステーション　結～yui～</t>
  </si>
  <si>
    <t>紡の家</t>
  </si>
  <si>
    <t>介護付有料老人ホームHIBISU一宮</t>
  </si>
  <si>
    <t>デイサービス　ゴールドエイジロイヤル　一宮</t>
  </si>
  <si>
    <t>デイサービスはなのき　一宮南</t>
  </si>
  <si>
    <t>訪問介護　胡蝶</t>
  </si>
  <si>
    <t>アクア一宮訪問介護</t>
  </si>
  <si>
    <t>サンファイン支援サービスさくら</t>
  </si>
  <si>
    <t>サンファイン介護サービスさくら</t>
  </si>
  <si>
    <t>まつまえヘルパーステーション</t>
  </si>
  <si>
    <t>ベストリハ訪問介護ステーション一宮</t>
  </si>
  <si>
    <t>訪問介護ステーション　らしくふる</t>
  </si>
  <si>
    <t>あづま家デイサービス　一宮浅井</t>
  </si>
  <si>
    <t>医心館 訪問介護ステーション 一宮</t>
  </si>
  <si>
    <t>ヘルパーステーションみらい</t>
  </si>
  <si>
    <t>ケアプランセンターオレンジ</t>
  </si>
  <si>
    <t>コンパスウォーク木曽川</t>
  </si>
  <si>
    <t>ベストリハステイ一宮</t>
  </si>
  <si>
    <t>あじさいのもり一宮</t>
  </si>
  <si>
    <t>訪問介護ラブドワン</t>
  </si>
  <si>
    <t>訪問介護ステーションからふるサポート 開明</t>
  </si>
  <si>
    <t>福祉相談窓口アイリス</t>
  </si>
  <si>
    <t>ケア21尾張一宮</t>
  </si>
  <si>
    <t>訪問介護ステーション　和</t>
  </si>
  <si>
    <t>atto</t>
  </si>
  <si>
    <t>ヘルパーステーションハート・いちのみや</t>
  </si>
  <si>
    <t>訪問介護ステーション　いちごの里</t>
  </si>
  <si>
    <t>ケアステーション　ＣＡＬＭ</t>
  </si>
  <si>
    <t>ウェルホーム+ヘルパーステーション一宮</t>
  </si>
  <si>
    <t>ケア+一宮</t>
  </si>
  <si>
    <t>デイサービスセンター　サンフラワー一宮</t>
  </si>
  <si>
    <t>サンフラワー訪問介護ステーション</t>
  </si>
  <si>
    <t>訪問介護事業所ファミリー</t>
  </si>
  <si>
    <t>あかつきリハトレくらぶ一宮西</t>
  </si>
  <si>
    <t>B-medicalプランセンター</t>
  </si>
  <si>
    <t>ケアサポート日月</t>
  </si>
  <si>
    <t>高齢者生協ヘルプサービスまったり</t>
  </si>
  <si>
    <t>学研ココファン尾張一宮ヘルパーセンター</t>
  </si>
  <si>
    <t>あいけあ訪問介護ステーション</t>
  </si>
  <si>
    <t>ケアプランきらら</t>
  </si>
  <si>
    <t>リードユー居宅介護支援センター</t>
  </si>
  <si>
    <t>ケアプランmito</t>
  </si>
  <si>
    <t>訪問介護リベル　一宮</t>
  </si>
  <si>
    <t>瀬戸みどりのまち居宅介護支援事業所</t>
  </si>
  <si>
    <t>しなの居宅介護支援事業所</t>
  </si>
  <si>
    <t>指定居宅介護支援事業所ふたばケアプランセンター</t>
  </si>
  <si>
    <t>せと地域福祉サービスセンター</t>
  </si>
  <si>
    <t>愛厚ホーム瀬戸苑（多床室型施設）</t>
  </si>
  <si>
    <t>特別養護老人ホームウィローふたば</t>
  </si>
  <si>
    <t>あさい居宅介護支援事業所</t>
  </si>
  <si>
    <t>老人居宅介護等事業ふたばヘルパーステーション</t>
  </si>
  <si>
    <t>老人デイサービスセンターふたばデイサービスセンター</t>
  </si>
  <si>
    <t>老人短期入所施設ウィローふたば</t>
  </si>
  <si>
    <t>みどりのまちヘルパーステーション</t>
  </si>
  <si>
    <t>「せと中央」居宅介護支援事業所</t>
  </si>
  <si>
    <t>井上病院ケアプランセンター</t>
  </si>
  <si>
    <t>ヘルパーステーションせと</t>
  </si>
  <si>
    <t>デイサービスセンターせと</t>
  </si>
  <si>
    <t>ケアプランセンターせと</t>
  </si>
  <si>
    <t>ひまわり介護サービス訪問介護事業所</t>
  </si>
  <si>
    <t>ニチイケアセンター瀬戸</t>
  </si>
  <si>
    <t>いずみデイサービスセンター</t>
  </si>
  <si>
    <t>水野ヘルパーステーション</t>
  </si>
  <si>
    <t>水野デイサービスセンター</t>
  </si>
  <si>
    <t>デイサービスセンター中央東</t>
  </si>
  <si>
    <t>とりはら居宅介護支援事業所</t>
  </si>
  <si>
    <t>とりはらデイサービスセンター</t>
  </si>
  <si>
    <t>オオツカ介護サービス瀬戸</t>
  </si>
  <si>
    <t>ヘルパーステーション花笑くぼ</t>
  </si>
  <si>
    <t>まごころデイサービスセンター</t>
  </si>
  <si>
    <t>中央西居宅介護支援事業所</t>
  </si>
  <si>
    <t>グループホーム町屋</t>
  </si>
  <si>
    <t>グループホーム悠遊荘</t>
  </si>
  <si>
    <t>グループホームらく</t>
  </si>
  <si>
    <t>中央東居宅介護支援事業所</t>
  </si>
  <si>
    <t>グループホーム樹の里</t>
  </si>
  <si>
    <t>特別養護老人ホーム樹の里</t>
  </si>
  <si>
    <t>デイサービスセンター樹の里</t>
  </si>
  <si>
    <t>老人短期入所事業樹の里</t>
  </si>
  <si>
    <t>すみれ居宅介護支援事業所</t>
  </si>
  <si>
    <t>デイサービスほのか</t>
  </si>
  <si>
    <t>ヘルパーステーションコスモス</t>
  </si>
  <si>
    <t>介護付有料老人ホーム　しなのの里</t>
  </si>
  <si>
    <t>ケアサポートウィズ</t>
  </si>
  <si>
    <t>サカザキヘルパー事業所</t>
  </si>
  <si>
    <t>ヘルパーステーション　たんぽぽ菱野の里</t>
  </si>
  <si>
    <t>デイサービスセンター　たんぽぽ菱野の里</t>
  </si>
  <si>
    <t>短期入所　たんぽぽ菱野の里</t>
  </si>
  <si>
    <t>居宅介護支援事業所　たんぽぽ菱野の里</t>
  </si>
  <si>
    <t>特別養護老人ホーム　たんぽぽ菱野の里</t>
  </si>
  <si>
    <t>デイサービスセンター瀬戸共栄</t>
  </si>
  <si>
    <t>ヘルパーステーション　ふくろう</t>
  </si>
  <si>
    <t>アスケア訪問入浴　瀬戸</t>
  </si>
  <si>
    <t>ヘルパーステーション　楽雅堂</t>
  </si>
  <si>
    <t>デイサービス　えんごころ</t>
  </si>
  <si>
    <t>ケアプラン　楽雅堂</t>
  </si>
  <si>
    <t>訪問介護　陽だまり</t>
  </si>
  <si>
    <t>あした葉</t>
  </si>
  <si>
    <t>訪問介護事業所　笑喜</t>
  </si>
  <si>
    <t>ケアサポート　こころ</t>
  </si>
  <si>
    <t>デイサービス　クローバー</t>
  </si>
  <si>
    <t>アシスト訪問介護ステーション</t>
  </si>
  <si>
    <t>ひと葉　介護相談所</t>
  </si>
  <si>
    <t>デイサービスＮＥＯ三郷</t>
  </si>
  <si>
    <t>NEO三郷</t>
  </si>
  <si>
    <t>ヘルパーステーション華日</t>
  </si>
  <si>
    <t>デイサービス･ご豊楽みつけ</t>
  </si>
  <si>
    <t>サン太陽デイサービス瀬戸</t>
  </si>
  <si>
    <t>アープケアステーション医大前</t>
  </si>
  <si>
    <t>デイサービス幸楽縁　萩山</t>
  </si>
  <si>
    <t>訪問介護事業所オキシー</t>
  </si>
  <si>
    <t>居宅介護支援事業所　一房</t>
  </si>
  <si>
    <t>アシスト・ケアプラス</t>
  </si>
  <si>
    <t>ヘルパーステーション瀬戸共栄</t>
  </si>
  <si>
    <t>ケアサポート　あすか</t>
  </si>
  <si>
    <t>デイサービス　楽雅堂</t>
  </si>
  <si>
    <t>レッドコード　デイ＆トレーニング　瀬戸店</t>
  </si>
  <si>
    <t>デイサービス　華日</t>
  </si>
  <si>
    <t>うさぎとクローバー</t>
  </si>
  <si>
    <t>ヘルパーステーション　キャッツ</t>
  </si>
  <si>
    <t>ケアプランセンターひろがり</t>
  </si>
  <si>
    <t>訪問介護ステーションまりん</t>
  </si>
  <si>
    <t>訪問介護　ほほ笑み</t>
  </si>
  <si>
    <t>シンシア瀬戸</t>
  </si>
  <si>
    <t>訪問介護事業所公孫樹</t>
  </si>
  <si>
    <t>アシスト・ケア宝が丘</t>
  </si>
  <si>
    <t>ヘルパーステーション　リハビリライフさくら</t>
  </si>
  <si>
    <t>リハビリライフさくら通所介護事業所</t>
  </si>
  <si>
    <t>デイサービスそれいゆ</t>
  </si>
  <si>
    <t>デイサービス　ラスベガス瀬戸</t>
  </si>
  <si>
    <t>ふたつ葉ヘルパーステーション</t>
  </si>
  <si>
    <t>リハステーションたくみ</t>
  </si>
  <si>
    <t>アシストケアプランセンター</t>
  </si>
  <si>
    <t>ベルヘルパーステーション</t>
  </si>
  <si>
    <t>ゴールドエイジ瀬戸営業所</t>
  </si>
  <si>
    <t>介護付有料老人ホーム　ＢｅａｕｔｉｆｕｌＨｏｕｓｅひなた</t>
  </si>
  <si>
    <t>特別養護老人ホームつばき</t>
  </si>
  <si>
    <t>ショートステイつばき</t>
  </si>
  <si>
    <t>シンシア瀬戸深川</t>
  </si>
  <si>
    <t>訪問介護事業所　道しるべ</t>
  </si>
  <si>
    <t>介護付有料老人ホーム　和～桜館～</t>
  </si>
  <si>
    <t>介護付有料老人ホーム　和～赤重館～</t>
  </si>
  <si>
    <t>デイサービス　心音</t>
  </si>
  <si>
    <t>もみじの里　かまど炊きご飯のデイサービス</t>
  </si>
  <si>
    <t>愛厚ホーム瀬戸苑（ユニット型施設）</t>
  </si>
  <si>
    <t>運動特化型デイサービス　アクトス　リ・バース　ジム　瀬戸菱野</t>
  </si>
  <si>
    <t>デイサービス 幸楽縁</t>
  </si>
  <si>
    <t>デイサービスはなのき　三郷</t>
  </si>
  <si>
    <t>訪問介護えがお</t>
  </si>
  <si>
    <t>訪問介護　優＆悠</t>
  </si>
  <si>
    <t>訪問介護ハート</t>
  </si>
  <si>
    <t>訪問介護事業所けやき新瀬戸</t>
  </si>
  <si>
    <t>ピースフルライフヘルパーステーション</t>
  </si>
  <si>
    <t>居宅介護支援事業所笑笑音（ええね）</t>
  </si>
  <si>
    <t>居宅介護支援事業所　トライ</t>
  </si>
  <si>
    <t>訪問介護事業所　いろどり</t>
  </si>
  <si>
    <t>まる居宅介護支援事業所</t>
  </si>
  <si>
    <t>ステラ居宅介護支援事業所</t>
  </si>
  <si>
    <t>ケアプランセンターえんごころ</t>
  </si>
  <si>
    <t>ミソノピア</t>
  </si>
  <si>
    <t>訪問介護事業所エイト</t>
  </si>
  <si>
    <t>デイサービスセンターＡＭＩＬＩ新瀬戸</t>
  </si>
  <si>
    <t>ヘルパーステーション笑笑音</t>
  </si>
  <si>
    <t>きらりヘルパー事業所</t>
  </si>
  <si>
    <t>アンバーケアステーション瀬戸</t>
  </si>
  <si>
    <t>ヘルパーステーションだいふく瀬戸</t>
  </si>
  <si>
    <t>ヘルパーステーションＡＭＩＬＩ新瀬戸</t>
  </si>
  <si>
    <t>ヘルパーステーションせとの憩</t>
  </si>
  <si>
    <t>デイサービス　ケ・セラ・セラ</t>
  </si>
  <si>
    <t>ＮＢＡ訪問介護</t>
  </si>
  <si>
    <t>ナチュラル居宅介護支援事業所</t>
  </si>
  <si>
    <t>ＬＡ・ＬＡ・ＬＡ居宅介護支援事業所</t>
  </si>
  <si>
    <t>居宅介護支援事業ゆうゆうの里</t>
  </si>
  <si>
    <t>訪問介護てとて</t>
  </si>
  <si>
    <t>訪問介護事業ヘルパーステーションゆうゆう</t>
  </si>
  <si>
    <t>瑞光の里指定居宅介護支援事業所</t>
  </si>
  <si>
    <t>介護マネージメントめばえ</t>
  </si>
  <si>
    <t>特定非営利活動法人りんりん</t>
  </si>
  <si>
    <t>特別養護老人ホーム瑞光の里</t>
  </si>
  <si>
    <t>特定非営利活動法人ベタニアホーム</t>
  </si>
  <si>
    <t>在宅総合センターメディライフ</t>
  </si>
  <si>
    <t>ニチイケアセンター半田</t>
  </si>
  <si>
    <t>グループホーム元気村</t>
  </si>
  <si>
    <t>ケアサービスめばえ</t>
  </si>
  <si>
    <t>入浴介護センター</t>
  </si>
  <si>
    <t>有限会社ふるさと</t>
  </si>
  <si>
    <t>ケアプランセンター菜の花</t>
  </si>
  <si>
    <t>デイサービスセンター菜の花</t>
  </si>
  <si>
    <t>ひだまり指定通所介護事業所</t>
  </si>
  <si>
    <t>通所なちゅらる</t>
  </si>
  <si>
    <t>グループホームゆうゆう村</t>
  </si>
  <si>
    <t>デイサービスセンターふれあい</t>
  </si>
  <si>
    <t>デイサービスセンターベタニア</t>
  </si>
  <si>
    <t>グループホームふれあいハウス</t>
  </si>
  <si>
    <t>デイサービスセンター　きぬうら</t>
  </si>
  <si>
    <t>グループホームひいらぎ</t>
  </si>
  <si>
    <t>板山ホームらく楽</t>
  </si>
  <si>
    <t>きぬうらケアプランセンター</t>
  </si>
  <si>
    <t>辻居宅介護支援事業所</t>
  </si>
  <si>
    <t>辻デイサービスセンターげんき村</t>
  </si>
  <si>
    <t>有料老人ホームエスケア半田</t>
  </si>
  <si>
    <t>特別養護老人ホーム第二瑞光の里</t>
  </si>
  <si>
    <t>ウェルハートはんだ</t>
  </si>
  <si>
    <t>つみき福祉工房訪問介護事業所</t>
  </si>
  <si>
    <t>健遊館 半田デイサービスセンター</t>
  </si>
  <si>
    <t>デイサービスセンター第二瑞光の里</t>
  </si>
  <si>
    <t>デイサービスつみき福祉工房</t>
  </si>
  <si>
    <t>半田デイサービスセンターひばり</t>
  </si>
  <si>
    <t>めばえ</t>
  </si>
  <si>
    <t>りんりんデイサービスセンター</t>
  </si>
  <si>
    <t>デイサービスふるさと</t>
  </si>
  <si>
    <t>エイジトピア知多ショートステイ</t>
  </si>
  <si>
    <t>エイジトピア知多</t>
  </si>
  <si>
    <t>指定訪問介護事業所　ままん</t>
  </si>
  <si>
    <t>ニチイケアセンター有楽町</t>
  </si>
  <si>
    <t>アースサポート半田</t>
  </si>
  <si>
    <t>訪問介護事業所ごきや</t>
  </si>
  <si>
    <t>小規模デイサービスごきや</t>
  </si>
  <si>
    <t>小規模デイサービス　ほんわか</t>
  </si>
  <si>
    <t>ヘルパーステーション　ひだまりの郷　半田</t>
  </si>
  <si>
    <t>あいびぃ～ ケアステーション</t>
  </si>
  <si>
    <t>デイサービスセンター もみやま</t>
  </si>
  <si>
    <t>健康リハビリ　デイサービス椿</t>
  </si>
  <si>
    <t>居宅介護支援事業所　花水木</t>
  </si>
  <si>
    <t>半田ケアセンターそよ風</t>
  </si>
  <si>
    <t>辻デイサービス　花畑</t>
  </si>
  <si>
    <t>ヘルパーステーション　宝来</t>
  </si>
  <si>
    <t>ケアプランセンターともしび</t>
  </si>
  <si>
    <t>特別養護老人ホーム瑞光の里ユニット型</t>
  </si>
  <si>
    <t>訪問介護事業所　元気はつらつケアセンター</t>
  </si>
  <si>
    <t>デイサービスセンターやまゆり</t>
  </si>
  <si>
    <t>デイサービス　ソレイユ半田　ｗｉｔｈ　琴葉</t>
  </si>
  <si>
    <t>ショートステイ　ソレイユ半田　ｗｉｔｈ  琴葉</t>
  </si>
  <si>
    <t>縁結　青山</t>
  </si>
  <si>
    <t>ヘルパーステーション琴葉はんだ</t>
  </si>
  <si>
    <t>和工房株式会社　半田営業所</t>
  </si>
  <si>
    <t>シニアフィットネス・デイサービス　歩きま笑　半田</t>
  </si>
  <si>
    <t>訪問介護事業所　ごんの里</t>
  </si>
  <si>
    <t>デイサービスセンター　ごんの里</t>
  </si>
  <si>
    <t>ヘルパーステーション椰子の実</t>
  </si>
  <si>
    <t>特別養護老人ホーム瑞光の里　緑ヶ丘</t>
  </si>
  <si>
    <t>ケアプランソレイユ</t>
  </si>
  <si>
    <t>みずほリハビリデイサービス</t>
  </si>
  <si>
    <t>デイサービス　昭和の郷・天領</t>
  </si>
  <si>
    <t>乙川居宅介護支援事業所</t>
  </si>
  <si>
    <t>訪問介護事業所　えんの里　半田</t>
  </si>
  <si>
    <t>ニチイケアセンター板山</t>
  </si>
  <si>
    <t>ヘルパーステーションずいこう</t>
  </si>
  <si>
    <t>ヘルパーステーション縁</t>
  </si>
  <si>
    <t>ヘルパーステーション　燦郷倶楽部　柊町</t>
  </si>
  <si>
    <t>デイサービス　彩り</t>
  </si>
  <si>
    <t>合同会社　フクロウの木</t>
  </si>
  <si>
    <t>訪問介護スマイルナーシング半田</t>
  </si>
  <si>
    <t>訪問介護ステーション　空＆海亀崎</t>
  </si>
  <si>
    <t>居宅介護支援事業　道標</t>
  </si>
  <si>
    <t>アスケア訪問入浴　半田</t>
  </si>
  <si>
    <t>居宅介護支援事業所　豊心</t>
  </si>
  <si>
    <t>Ａｍｂｅｒケアステーション半田</t>
  </si>
  <si>
    <t>ケアプランセンター板山</t>
  </si>
  <si>
    <t>訪問介護　すてっぷ</t>
  </si>
  <si>
    <t>和の刻</t>
  </si>
  <si>
    <t>春緑苑居宅介護支援事業所</t>
  </si>
  <si>
    <t>介護支援センターグレイスフル春日井</t>
  </si>
  <si>
    <t>ケアプランセンターメディコ春日井</t>
  </si>
  <si>
    <t>忘れな草居宅介護支援事業所</t>
  </si>
  <si>
    <t>かしわばら指定居宅介護支援センター</t>
  </si>
  <si>
    <t>あさひが丘介護センター</t>
  </si>
  <si>
    <t>特別養護老人ホーム春緑苑</t>
  </si>
  <si>
    <t>特別養護老人ホームグレイスフル春日井</t>
  </si>
  <si>
    <t>名古屋徳洲会介護センター</t>
  </si>
  <si>
    <t>高齢者生協ヘルプサービスぬくもり</t>
  </si>
  <si>
    <t>高齢者生協在宅支援センターぬくもり</t>
  </si>
  <si>
    <t>ナイスサポート介護支援センター</t>
  </si>
  <si>
    <t>ニチイケアセンター春日井</t>
  </si>
  <si>
    <t>株式会社福祉の里春日井営業所</t>
  </si>
  <si>
    <t>春緑苑ヘルパーステーション</t>
  </si>
  <si>
    <t>春緑苑デイサービスセンター</t>
  </si>
  <si>
    <t>グループホーム春緑苑</t>
  </si>
  <si>
    <t>デイサービスセンターグレイスフル春日井</t>
  </si>
  <si>
    <t>サンユーメディカル訪問介護事業所</t>
  </si>
  <si>
    <t>鳥居松居宅介護支援事業所</t>
  </si>
  <si>
    <t>ショートステイホームグレイスフル春日井</t>
  </si>
  <si>
    <t>ヘルパーステーション望（のぞみ）</t>
  </si>
  <si>
    <t>内津の森デイサービスセンター</t>
  </si>
  <si>
    <t>介護相談の部屋</t>
  </si>
  <si>
    <t>上条ケアプラザ・グリーン</t>
  </si>
  <si>
    <t>コープあいち福祉サービス春日井</t>
  </si>
  <si>
    <t>ニチイケアセンター高蔵寺</t>
  </si>
  <si>
    <t>グループホーム輪楽笑</t>
  </si>
  <si>
    <t>有限会社ひかり介護サービス</t>
  </si>
  <si>
    <t>ワンワールド訪問介護事業所</t>
  </si>
  <si>
    <t>デイサービスおおて</t>
  </si>
  <si>
    <t>パナソニックエイジフリーケアセンター春日井・訪問入浴</t>
  </si>
  <si>
    <t>訪問入浴さくらさくら</t>
  </si>
  <si>
    <t>指定介護老人福祉施設第２グレイスフル春日井</t>
  </si>
  <si>
    <t>ホームヘルパーステーション第２グレイスフル春日井</t>
  </si>
  <si>
    <t>グループホーム第２グレイスフル春日井</t>
  </si>
  <si>
    <t>グループホーム輪楽笑Ⅱ</t>
  </si>
  <si>
    <t>ワンワールド居宅介護支援事業所</t>
  </si>
  <si>
    <t>ショートステイホーム第２グレイスフル春日井</t>
  </si>
  <si>
    <t>訪問介護ステーション・ラプロ</t>
  </si>
  <si>
    <t>居宅介護支援センター・ラプロ</t>
  </si>
  <si>
    <t>ふらっとヘルパーステーション</t>
  </si>
  <si>
    <t>サポートセンターふらっと</t>
  </si>
  <si>
    <t>光の森デイサービスセンター</t>
  </si>
  <si>
    <t>グループホーム暖楽家</t>
  </si>
  <si>
    <t>春日井居宅介護支援事業所さくら</t>
  </si>
  <si>
    <t>アイネット介護サービス</t>
  </si>
  <si>
    <t>ヘルパーステーションパル</t>
  </si>
  <si>
    <t>ケアネットリゾン春日井</t>
  </si>
  <si>
    <t>デイサービスさくらんぼ</t>
  </si>
  <si>
    <t>デイサービスさんりん舎</t>
  </si>
  <si>
    <t>春日井居宅介護支援事業所</t>
  </si>
  <si>
    <t>ロイヤルホーム春日井</t>
  </si>
  <si>
    <t>医療法人徳洲会 高蔵寺訪問看護介護センター</t>
  </si>
  <si>
    <t>医療法人純正会デイサービスセンター太陽・高蔵寺</t>
  </si>
  <si>
    <t>おはようデイサービス</t>
  </si>
  <si>
    <t>居宅介護支援事業所太陽・高蔵寺</t>
  </si>
  <si>
    <t>あった介護ステーション</t>
  </si>
  <si>
    <t>特別養護老人ホームあさひが丘</t>
  </si>
  <si>
    <t>おおて居宅介護支援センター</t>
  </si>
  <si>
    <t>デイサービスセンター　あさひが丘</t>
  </si>
  <si>
    <t>ショートステイ　あさひが丘</t>
  </si>
  <si>
    <t>ヘルパーステーション　あさひが丘</t>
  </si>
  <si>
    <t>心の泉　春日井ヘルパーステーション</t>
  </si>
  <si>
    <t>デイサービス望</t>
  </si>
  <si>
    <t>ペルセウスケアサービス</t>
  </si>
  <si>
    <t>ベティさんの家神領（Betty’s House in Jinryo)</t>
  </si>
  <si>
    <t>おはよう介護サービス相談室</t>
  </si>
  <si>
    <t>特別養護老人ホーム第２春緑苑</t>
  </si>
  <si>
    <t>第２春緑苑デイサービスセンター</t>
  </si>
  <si>
    <t>第２春緑苑居宅介護支援事業所</t>
  </si>
  <si>
    <t>わかばリハビリセンター</t>
  </si>
  <si>
    <t>東海記念病院居宅介護支援事業所</t>
  </si>
  <si>
    <t>じゃがいも友愛介護事業所</t>
  </si>
  <si>
    <t>じゃがいも友愛デイサービス</t>
  </si>
  <si>
    <t>じゃがいも友愛居宅介護支援事業所</t>
  </si>
  <si>
    <t>訪問介護　あいびぃ～</t>
  </si>
  <si>
    <t>いきいき介護サービスセンター</t>
  </si>
  <si>
    <t>いきいきデイサービス</t>
  </si>
  <si>
    <t>サントピア朝宮</t>
  </si>
  <si>
    <t>いきいき介護支援センター</t>
  </si>
  <si>
    <t>デイサービス　喜峰</t>
  </si>
  <si>
    <t>和の風　高蔵寺</t>
  </si>
  <si>
    <t>ニチイケアセンター春日井西</t>
  </si>
  <si>
    <t>あいゆうケアステーション</t>
  </si>
  <si>
    <t>デイサービス風里</t>
  </si>
  <si>
    <t>あいゆう居宅介護支援事業所</t>
  </si>
  <si>
    <t>高齢者生協デイサービスぬくもり</t>
  </si>
  <si>
    <t>老人短期入所事業春日井樹の里</t>
  </si>
  <si>
    <t>特別養護老人ホーム春日井樹の里</t>
  </si>
  <si>
    <t>アスケア訪問入浴　春日井</t>
  </si>
  <si>
    <t>ショートステイホームグレイスフル浅山</t>
  </si>
  <si>
    <t>柿の木　デイサービス</t>
  </si>
  <si>
    <t>デイサービスセンターたま</t>
  </si>
  <si>
    <t>ベティさんの家　高蔵寺　(Betty’s House in Kozoji)</t>
  </si>
  <si>
    <t>エリーヘルパーステーション</t>
  </si>
  <si>
    <t>ロイヤルホーム春日井 居宅介護支援事業所</t>
  </si>
  <si>
    <t>シンシア春日井</t>
  </si>
  <si>
    <t>ケア21春日井</t>
  </si>
  <si>
    <t>ケア２１春日井</t>
  </si>
  <si>
    <t>デイ・フィットネスすぽると</t>
  </si>
  <si>
    <t>おはようリハビリ大手デイサービス</t>
  </si>
  <si>
    <t>ケアポート春日井</t>
  </si>
  <si>
    <t>介護ステーション　ｏｈａｎａ</t>
  </si>
  <si>
    <t>ケアプラン　まなべ</t>
  </si>
  <si>
    <t>デイサービスセンター　ベティさんの家　高蔵寺</t>
  </si>
  <si>
    <t>絆デイサービス</t>
  </si>
  <si>
    <t>アバンセ介護センターかちがわ</t>
  </si>
  <si>
    <t>アバンセ介護センターかちがわ居宅介護支援事業所</t>
  </si>
  <si>
    <t>ヘルパーステーション　ねこの手</t>
  </si>
  <si>
    <t>デイサービスミルクホール</t>
  </si>
  <si>
    <t>アバンセ介護センターかすがい</t>
  </si>
  <si>
    <t>サン太陽デイサービス春日井</t>
  </si>
  <si>
    <t>サン太陽ショートステイ春日井</t>
  </si>
  <si>
    <t>訪問介護センター　すずらん春日井</t>
  </si>
  <si>
    <t>ヘルパーステーション　ワークビー春日井</t>
  </si>
  <si>
    <t>デイサービス　すずらん春日井</t>
  </si>
  <si>
    <t>かすがいリハビリパーク</t>
  </si>
  <si>
    <t>柿の木　第二デイサービス</t>
  </si>
  <si>
    <t>リハビリテーション　デイサービス　仁　春日井</t>
  </si>
  <si>
    <t>デイ・サービス　しおり</t>
  </si>
  <si>
    <t>特別養護老人ホーム　しょうな　あさひが丘</t>
  </si>
  <si>
    <t>訪問介護　すないの家　春日井</t>
  </si>
  <si>
    <t>ショートステイ　すないの家　春日井</t>
  </si>
  <si>
    <t>アスモ</t>
  </si>
  <si>
    <t>リハビリデイサービス　といろ</t>
  </si>
  <si>
    <t>ショートステイしょうなあさひが丘</t>
  </si>
  <si>
    <t>きらりデイサービス</t>
  </si>
  <si>
    <t>居宅介護支援　すないの家　春日井</t>
  </si>
  <si>
    <t>訪問介護はなたば</t>
  </si>
  <si>
    <t>ヘルパーステーション　アライブ</t>
  </si>
  <si>
    <t>ひなたぼこ</t>
  </si>
  <si>
    <t>デイサービスあさみや</t>
  </si>
  <si>
    <t>あいゆう　デイサービス</t>
  </si>
  <si>
    <t>けあらーず高蔵寺指定訪問介護事業所</t>
  </si>
  <si>
    <t>たちばなデイサービスセンター</t>
  </si>
  <si>
    <t>リハビリ特化型デイサービス玄氣</t>
  </si>
  <si>
    <t>サン太陽ホーム春日井</t>
  </si>
  <si>
    <t>ヘルパーステーションうるる</t>
  </si>
  <si>
    <t>シンシア勝川</t>
  </si>
  <si>
    <t>あんこころ訪問入浴</t>
  </si>
  <si>
    <t>デイサービス　スマイルハーフデイ</t>
  </si>
  <si>
    <t>デイサービスセンターｓａｉａｉ</t>
  </si>
  <si>
    <t>リハビリデイサービス　たけ</t>
  </si>
  <si>
    <t>すまいるデイサービス</t>
  </si>
  <si>
    <t>株式会社福祉の里　春日井篠木</t>
  </si>
  <si>
    <t>訪問リハビリ　グレイスフル春日井</t>
  </si>
  <si>
    <t>デイサービス　あっとホーム明知</t>
  </si>
  <si>
    <t>ゆうゆう春日井瑞穂通</t>
  </si>
  <si>
    <t>リハビリ特化型デイサービス　ミックスアップ</t>
  </si>
  <si>
    <t>ヘルパーステーションたま</t>
  </si>
  <si>
    <t>フィットネス介護ポパイ</t>
  </si>
  <si>
    <t>デイサービスカフェ　かえるひろば</t>
  </si>
  <si>
    <t>デイサービス　花とミヅキ</t>
  </si>
  <si>
    <t>ヘルパーステーション　ゆいの郷</t>
  </si>
  <si>
    <t>居宅介護支援事業所　ゆいの郷</t>
  </si>
  <si>
    <t>デイサービスセンター　あゆの風</t>
  </si>
  <si>
    <t>デイサービスセンター　あゆの風東館</t>
  </si>
  <si>
    <t>ケアプランセンターくるみ</t>
  </si>
  <si>
    <t>訪問介護ステーションあゆの風</t>
  </si>
  <si>
    <t>かいほの家　くるみ</t>
  </si>
  <si>
    <t>デイ・サービス　しおり　２号店</t>
  </si>
  <si>
    <t>居宅介護支援事業所　白雪</t>
  </si>
  <si>
    <t>居宅介護支援事業所あさみや</t>
  </si>
  <si>
    <t>あすもケアサポート</t>
  </si>
  <si>
    <t>ショートステイけやきが丘</t>
  </si>
  <si>
    <t>ケアプラン　雪月花</t>
  </si>
  <si>
    <t>パーソナルケアステーション春日井</t>
  </si>
  <si>
    <t>あずみ苑春日井</t>
  </si>
  <si>
    <t>ヘルパーステーション　希望の丘</t>
  </si>
  <si>
    <t>ケアステーション　さんりん舎</t>
  </si>
  <si>
    <t>マイタウン　ケアプランセンター</t>
  </si>
  <si>
    <t>大型デイサービスセンター　サンサンリゾート　グレイスフル春日井</t>
  </si>
  <si>
    <t>ケアプラン絆</t>
  </si>
  <si>
    <t>居宅介護支援事業所　ツーピース</t>
  </si>
  <si>
    <t>ファミーユ　ケアプランセンター　高蔵寺</t>
  </si>
  <si>
    <t>ヘルパーステーション　桃山</t>
  </si>
  <si>
    <t>ケアプラン　悠</t>
  </si>
  <si>
    <t>ヘルパーステーション　花とミヅキ</t>
  </si>
  <si>
    <t>オアシス訪問介護センター</t>
  </si>
  <si>
    <t>ゴールドエイジ春日井営業所</t>
  </si>
  <si>
    <t>ケアプランセンター　冴エリア</t>
  </si>
  <si>
    <t>パリアティブケアヘルパー尾張</t>
  </si>
  <si>
    <t>デイサービスセンター　冴エリア</t>
  </si>
  <si>
    <t>ヘルパーステーションどんぐりの家</t>
  </si>
  <si>
    <t>介護ステーション愛</t>
  </si>
  <si>
    <t>ケアプランセンター　ツリー</t>
  </si>
  <si>
    <t>ケアプランセンター　心晴</t>
  </si>
  <si>
    <t>南部ケアプランセンター</t>
  </si>
  <si>
    <t>さんずビーイング</t>
  </si>
  <si>
    <t>ピュアスタイル訪問介護事業所</t>
  </si>
  <si>
    <t>ヘルパーステーション　笑み</t>
  </si>
  <si>
    <t>れすぱ～紙ふうせん</t>
  </si>
  <si>
    <t>にじのさと春日井サービスセンター</t>
  </si>
  <si>
    <t>介護支援センター春日井</t>
  </si>
  <si>
    <t>春日井市福祉作業所</t>
  </si>
  <si>
    <t>春日井市第一希望の家</t>
  </si>
  <si>
    <t>デイサービス　リゾートアロハ　春日井</t>
  </si>
  <si>
    <t>ヘルパーステーションゆかり高蔵寺</t>
  </si>
  <si>
    <t>ニチイケアセンター味美</t>
  </si>
  <si>
    <t>ヘルパーステーションゆかり春日井</t>
  </si>
  <si>
    <t>ひかりの森　介護相談</t>
  </si>
  <si>
    <t>訪問介護センジュ春日井</t>
  </si>
  <si>
    <t>リハビリテーションデイサービス　仁　勝川</t>
  </si>
  <si>
    <t>シルバー居宅介護支援事業所</t>
  </si>
  <si>
    <t>ツクイ春日井</t>
  </si>
  <si>
    <t>ケアプランセンター　いわき</t>
  </si>
  <si>
    <t>ゆうゆう居宅介護支援事業所</t>
  </si>
  <si>
    <t>障害者支援施設　夢の家</t>
  </si>
  <si>
    <t>訪問介護　桜ｄａファミリー</t>
  </si>
  <si>
    <t>ケアプランセンター　結</t>
  </si>
  <si>
    <t>介護のおてつだいヘルパーステーションあさがお</t>
  </si>
  <si>
    <t>訪問介護事業所　なの花</t>
  </si>
  <si>
    <t>レッツ倶楽部春日井上条</t>
  </si>
  <si>
    <t>訪問介護ビッグハート</t>
  </si>
  <si>
    <t>ヘルパーステーションおもむき</t>
  </si>
  <si>
    <t>go home care</t>
  </si>
  <si>
    <t>デイサービス　ラスベガス春日井</t>
  </si>
  <si>
    <t>ベネッセ介護センター春日井</t>
  </si>
  <si>
    <t>みずほ居宅介護支援事業所</t>
  </si>
  <si>
    <t>ケアネットリゾン勝川</t>
  </si>
  <si>
    <t>介護老人保健施設メディコ春日井</t>
  </si>
  <si>
    <t>ヘルパーステーション　くろしお</t>
  </si>
  <si>
    <t>訪問介護ステーション・クローバー</t>
  </si>
  <si>
    <t>ケアライフ　うさぎとかめ</t>
  </si>
  <si>
    <t>かおりケア</t>
  </si>
  <si>
    <t>訪問介護ステーション シアラス</t>
  </si>
  <si>
    <t>あおいろ居宅介護支援事業所</t>
  </si>
  <si>
    <t>ショートステイ　ヒトハスももやま</t>
  </si>
  <si>
    <t>リライトケアサービス</t>
  </si>
  <si>
    <t>たちばな居宅介護支援</t>
  </si>
  <si>
    <t>ヘルパーステーション　かりん春日井市</t>
  </si>
  <si>
    <t>ミドリ居宅介護支援事業所</t>
  </si>
  <si>
    <t>デイサービスはなのき　高蔵寺</t>
  </si>
  <si>
    <t>ココロサービス</t>
  </si>
  <si>
    <t>ツクイ春日井東野</t>
  </si>
  <si>
    <t>介護相談室こころ</t>
  </si>
  <si>
    <t>パリアティブケアデイサービス春日井</t>
  </si>
  <si>
    <t>ホームヘルプＣｏｒｐｕｓゆうゆう</t>
  </si>
  <si>
    <t>ケアプランセンター　くろしお</t>
  </si>
  <si>
    <t>みすず居宅介護支援事業所</t>
  </si>
  <si>
    <t>ケアプランどんぐりの家</t>
  </si>
  <si>
    <t>のびのび訪問介護　ミリケア</t>
  </si>
  <si>
    <t>ケアプランひとのわ</t>
  </si>
  <si>
    <t>ヘルパーステーションらむね</t>
  </si>
  <si>
    <t>訪問介護リベル春日井</t>
  </si>
  <si>
    <t>あすかケアプランセンター</t>
  </si>
  <si>
    <t>ヘルパーステーションしおり</t>
  </si>
  <si>
    <t>訪問介護　エコリッチ</t>
  </si>
  <si>
    <t>いきいき介護サービスセンター細野</t>
  </si>
  <si>
    <t>老人短期入所事業ルフレ樹の里</t>
  </si>
  <si>
    <t>ヘルパーステーション高蔵寺</t>
  </si>
  <si>
    <t>高蔵寺グリーンサロン</t>
  </si>
  <si>
    <t>ｇｏ　ｈｏｍｅ　ｃａｒｅ　東野</t>
  </si>
  <si>
    <t>こうぞうじ居宅介護支援事業所</t>
  </si>
  <si>
    <t>エスペラルケアプランセンター春日井</t>
  </si>
  <si>
    <t>しんあいケアプランセンター</t>
  </si>
  <si>
    <t>すわケアプランセンター</t>
  </si>
  <si>
    <t>ドルチェ介護サービスセンター</t>
  </si>
  <si>
    <t>愛厚ホーム豊川苑</t>
  </si>
  <si>
    <t>特別養護老人ホームちぎり（多床室型施設）</t>
  </si>
  <si>
    <t>ＪＡひまわり介護福祉センター</t>
  </si>
  <si>
    <t>アスケア訪問入浴　豊川</t>
  </si>
  <si>
    <t>ニチイケアセンター豊川</t>
  </si>
  <si>
    <t>デイサービスセンター豊川彩幸</t>
  </si>
  <si>
    <t>居宅介護支援事業所豊川彩幸</t>
  </si>
  <si>
    <t>ちぎりそうデイサービスセンターゆうゆう</t>
  </si>
  <si>
    <t>コープあいち福祉サービス豊川</t>
  </si>
  <si>
    <t>豊川市稲荷北デイサービスセンター</t>
  </si>
  <si>
    <t>居宅介護支援事業クレスト介護センター</t>
  </si>
  <si>
    <t>遊歩の邑わらじ通所かいごサービス</t>
  </si>
  <si>
    <t>デイ・サービスかいとう</t>
  </si>
  <si>
    <t>デイサービスさながわ</t>
  </si>
  <si>
    <t>グループホーム若葉の家</t>
  </si>
  <si>
    <t>グループホーム寿宴</t>
  </si>
  <si>
    <t>シニアヴィラ・パトリデイサービスセンター</t>
  </si>
  <si>
    <t>豊川老人保健施設ケアリゾートオリーブ</t>
  </si>
  <si>
    <t>ケアサポートセンターウェルネス</t>
  </si>
  <si>
    <t>株式会社福祉の里豊川</t>
  </si>
  <si>
    <t>さくらぎ訪問介護ステーション</t>
  </si>
  <si>
    <t>グループホームゆたか</t>
  </si>
  <si>
    <t>デイサービスゆたか</t>
  </si>
  <si>
    <t>グループホームみかんの樹</t>
  </si>
  <si>
    <t>デイサービスセンターみかんの樹</t>
  </si>
  <si>
    <t>デイホームかがやき</t>
  </si>
  <si>
    <t>訪問介護オアシス</t>
  </si>
  <si>
    <t>介護付有料老人ホーム　シニアヴィラ　パトリ</t>
  </si>
  <si>
    <t>訪問介護ライフガーデン</t>
  </si>
  <si>
    <t>デイサービスうらら　さくら荘</t>
  </si>
  <si>
    <t>ケアプランセンターあいゆう</t>
  </si>
  <si>
    <t>デイサービスセンターあいゆう</t>
  </si>
  <si>
    <t>グループホーム虹の家</t>
  </si>
  <si>
    <t>通所介護おいでん館</t>
  </si>
  <si>
    <t>えがお　ケアプランセンター</t>
  </si>
  <si>
    <t>庵いきいきデイサービス</t>
  </si>
  <si>
    <t>訪問介護ステーションいぶき</t>
  </si>
  <si>
    <t>とよかわヘルパーステーション</t>
  </si>
  <si>
    <t>グループホームみその</t>
  </si>
  <si>
    <t>ふるさとの家</t>
  </si>
  <si>
    <t>キラリ訪問介護</t>
  </si>
  <si>
    <t>ショートステイ　秋桜の里</t>
  </si>
  <si>
    <t>特別養護老人ホーム　秋桜の里</t>
  </si>
  <si>
    <t>デイサービス　やわた苑　心</t>
  </si>
  <si>
    <t>ベストライフケアステーション川花</t>
  </si>
  <si>
    <t>ニチイケアセンター国府</t>
  </si>
  <si>
    <t>デイサービスセンターほたる</t>
  </si>
  <si>
    <t>デイサービスうらら　和の輪</t>
  </si>
  <si>
    <t>とよかわケアプランセンター</t>
  </si>
  <si>
    <t>デイサービスセンター　めるしい豊川</t>
  </si>
  <si>
    <t>あいあいデイサービスセンター</t>
  </si>
  <si>
    <t>ケアプランセンターさながわ</t>
  </si>
  <si>
    <t>デイサービスうらら　穂の実</t>
  </si>
  <si>
    <t>庵</t>
  </si>
  <si>
    <t>めるしい豊川</t>
  </si>
  <si>
    <t>菜花訪問介護ステーション</t>
  </si>
  <si>
    <t>さかえの郷　デイサービスセンター宿</t>
  </si>
  <si>
    <t>デイサービスこだま</t>
  </si>
  <si>
    <t>さくらんぼデイサービス</t>
  </si>
  <si>
    <t>デイサービスセンター銀の家豊川</t>
  </si>
  <si>
    <t>居宅介護支援事業所　さかえの郷豊川</t>
  </si>
  <si>
    <t>デイサービス　蔵</t>
  </si>
  <si>
    <t>訪問介護事業所　蔵</t>
  </si>
  <si>
    <t>かざぐるまデイサービスセンター</t>
  </si>
  <si>
    <t>たいよう介護ステーション</t>
  </si>
  <si>
    <t>アバンセ介護センターとよかわ</t>
  </si>
  <si>
    <t>アースサポート豊川</t>
  </si>
  <si>
    <t>愛福</t>
  </si>
  <si>
    <t>光輝デイサービス通所介護事業所</t>
  </si>
  <si>
    <t>野口のリラ</t>
  </si>
  <si>
    <t>学美のリラ</t>
  </si>
  <si>
    <t>ケアプランセンターゆたか</t>
  </si>
  <si>
    <t>ショートステイさながわ</t>
  </si>
  <si>
    <t>ヘルパーステーション　ほっとケアネット</t>
  </si>
  <si>
    <t>ケアプランセンター花の樹</t>
  </si>
  <si>
    <t>デイサービス花の樹</t>
  </si>
  <si>
    <t>デイサービスおひさま</t>
  </si>
  <si>
    <t>千両撫子デイサービス</t>
  </si>
  <si>
    <t>えがおヘルパー事業所</t>
  </si>
  <si>
    <t>デイサービスビーフィット豊川</t>
  </si>
  <si>
    <t>デイサービスめぐみの里</t>
  </si>
  <si>
    <t>光輝訪問介護ステーション</t>
  </si>
  <si>
    <t>光輝居宅介護支援事業所</t>
  </si>
  <si>
    <t>タオ豊川</t>
  </si>
  <si>
    <t>訪問介護ゆたか</t>
  </si>
  <si>
    <t>医療法人啓仁会　居宅介護支援事業所　たんぽぽ</t>
  </si>
  <si>
    <t>デイサービスセンター　まゆ</t>
  </si>
  <si>
    <t>デイサービスいぶき</t>
  </si>
  <si>
    <t>アセンブル訪問介護事業所</t>
  </si>
  <si>
    <t>皆藤クリニック</t>
  </si>
  <si>
    <t>あっぱれ豊川デイサービスセンター</t>
  </si>
  <si>
    <t>あっぱれ豊川訪問介護センター</t>
  </si>
  <si>
    <t>ショートステイみその</t>
  </si>
  <si>
    <t>ショートステイ　みかんの樹</t>
  </si>
  <si>
    <t>茶話本舗デイサービスさつき亭</t>
  </si>
  <si>
    <t>デイサービスきんもくせい</t>
  </si>
  <si>
    <t>あがたヘルパーステーション</t>
  </si>
  <si>
    <t>あがたデイサービス</t>
  </si>
  <si>
    <t>デイサービスきたえるーむ豊川西</t>
  </si>
  <si>
    <t>アサヒサンクリーンヘルパーステーション豊川</t>
  </si>
  <si>
    <t>デイサービスさくら家</t>
  </si>
  <si>
    <t>長草のリラ</t>
  </si>
  <si>
    <t>ひより会豊川ヘルパーステーション</t>
  </si>
  <si>
    <t>ヘルパーステーション花の樹</t>
  </si>
  <si>
    <t>デイサービスセンター　フラミンゴ</t>
  </si>
  <si>
    <t>訪問介護センター　ハイビスカス</t>
  </si>
  <si>
    <t>為当のリラ</t>
  </si>
  <si>
    <t>デイサービスれんげそう</t>
  </si>
  <si>
    <t>みやじの森ケアプランセンター</t>
  </si>
  <si>
    <t>ショートステイ　マチニワ</t>
  </si>
  <si>
    <t>リハデイ一晃</t>
  </si>
  <si>
    <t>訪問介護事業所インクオリア</t>
  </si>
  <si>
    <t>ケアプランセンター・シード</t>
  </si>
  <si>
    <t>訪問介護事業所　アルケー</t>
  </si>
  <si>
    <t>ケアプランセンター花れん</t>
  </si>
  <si>
    <t>デイサービス花れん</t>
  </si>
  <si>
    <t>ケアプランセンター喜ら里</t>
  </si>
  <si>
    <t>アースケアデイサービスセンター豊川</t>
  </si>
  <si>
    <t>しんあいケアプランセンター　マチニワ</t>
  </si>
  <si>
    <t>デイサービスうらら</t>
  </si>
  <si>
    <t>ツクイ豊川</t>
  </si>
  <si>
    <t>転ばぬ先の健康生活</t>
  </si>
  <si>
    <t>デイホーム　和実</t>
  </si>
  <si>
    <t>デイサービスふくれみの樹</t>
  </si>
  <si>
    <t>特別養護老人ホームれんげそう</t>
  </si>
  <si>
    <t>ショートステイ光楽苑</t>
  </si>
  <si>
    <t>リハデイ光楽苑</t>
  </si>
  <si>
    <t>ショートステイいちごの花</t>
  </si>
  <si>
    <t>堀内ケアプランセンター</t>
  </si>
  <si>
    <t>特別養護老人ホームせんりょう万両</t>
  </si>
  <si>
    <t>ケアプランセンター　オリーブ</t>
  </si>
  <si>
    <t>ヘルパーステーションさながわ</t>
  </si>
  <si>
    <t>ヘルパーステーションリサーブ</t>
  </si>
  <si>
    <t>ケアプランセンター四ツ谷</t>
  </si>
  <si>
    <t>訪問介護まちかど</t>
  </si>
  <si>
    <t>さくらんぼ訪問介護事業所</t>
  </si>
  <si>
    <t>さくらんぼ居宅介護支援事業所</t>
  </si>
  <si>
    <t>ケアプランセンターまごころ</t>
  </si>
  <si>
    <t>ヘルパーステーション　カスタネット</t>
  </si>
  <si>
    <t>サン介護居宅支援センター</t>
  </si>
  <si>
    <t>ヘルパーステーションケアイロｂ+</t>
  </si>
  <si>
    <t>小坂井のリラ</t>
  </si>
  <si>
    <t>デイサービスさつきの湯</t>
  </si>
  <si>
    <t>介護舎みらい</t>
  </si>
  <si>
    <t>ヘルパー悠</t>
  </si>
  <si>
    <t>訪問介護事業所ホームインとよかわ</t>
  </si>
  <si>
    <t>アクア豊川訪問介護</t>
  </si>
  <si>
    <t>特別養護老人ホームちぎり（ユニット型施設）</t>
  </si>
  <si>
    <t>デイサービスセンターちぎり</t>
  </si>
  <si>
    <t>ケアプランセンターかえで</t>
  </si>
  <si>
    <t>訪問介護ステーションさながわ</t>
  </si>
  <si>
    <t>デイサービス蔵</t>
  </si>
  <si>
    <t>訪問介護人生らくらく</t>
  </si>
  <si>
    <t>訪問介護ステーションかえで</t>
  </si>
  <si>
    <t>PD豊川デイサービス</t>
  </si>
  <si>
    <t>PD豊川ヘルパーステーション</t>
  </si>
  <si>
    <t>ソエルガーデン豊川訪問介護</t>
  </si>
  <si>
    <t>きらく豊川ヘルパーステーション</t>
  </si>
  <si>
    <t>恵寿荘居宅介護支援事業所</t>
  </si>
  <si>
    <t>からうす居宅介護支援事業所</t>
  </si>
  <si>
    <t>津島中央病院指定居宅介護支援事業所</t>
  </si>
  <si>
    <t>アメニティつしま指定居宅介護支援事業所</t>
  </si>
  <si>
    <t>つしまし社協居宅介護支援事業所</t>
  </si>
  <si>
    <t>特別養護老人ホーム恵寿荘</t>
  </si>
  <si>
    <t>在宅介護支援センターおあしす</t>
  </si>
  <si>
    <t>特定施設入居者生活介護陽だまりの里</t>
  </si>
  <si>
    <t>ニチイケアセンター津島</t>
  </si>
  <si>
    <t>恵寿荘訪問介護事業所</t>
  </si>
  <si>
    <t>恵寿荘通所介護事業所</t>
  </si>
  <si>
    <t>恵寿荘短期入所生活介護事業所</t>
  </si>
  <si>
    <t>特別養護老人ホーム長寿の里・津島</t>
  </si>
  <si>
    <t>デイサービスセンター長寿の里・津島</t>
  </si>
  <si>
    <t>居宅介護支援事業所　長寿の里・津島</t>
  </si>
  <si>
    <t>長寿の里・津島ショートステイ</t>
  </si>
  <si>
    <t>ナイス・ケア</t>
  </si>
  <si>
    <t>ナイス・デイ</t>
  </si>
  <si>
    <t>居宅介護支援事業所まごのて</t>
  </si>
  <si>
    <t>デイサービスまごのて</t>
  </si>
  <si>
    <t>ヘルパーステーション　あいさん・津島</t>
  </si>
  <si>
    <t>みんなの家</t>
  </si>
  <si>
    <t>アスケア訪問入浴　津島</t>
  </si>
  <si>
    <t>津島ケアセンターまほろば</t>
  </si>
  <si>
    <t>かもり介護センター</t>
  </si>
  <si>
    <t>にこ・にこ　ケアサポート</t>
  </si>
  <si>
    <t>デイサービスセンター　古都</t>
  </si>
  <si>
    <t>ネットワーク愛知訪問介護事業所</t>
  </si>
  <si>
    <t>ネットワーク愛知デイサービス活き生き</t>
  </si>
  <si>
    <t>ネットワーク愛知居宅介護支援事業所</t>
  </si>
  <si>
    <t>居宅介護支援センター　陽だまりの里</t>
  </si>
  <si>
    <t>リハビリハーフデイいいたに</t>
  </si>
  <si>
    <t>津島柔整リハビリデイサービスセンター</t>
  </si>
  <si>
    <t>あいち海部農業協同組合訪問介護サービスセンター</t>
  </si>
  <si>
    <t>あいち海部農業協同組合居宅介護支援事業所</t>
  </si>
  <si>
    <t>ヒルズ　ひだまり</t>
  </si>
  <si>
    <t>介護老人福祉施設　第二陽だまりの里</t>
  </si>
  <si>
    <t>リハビリデイサービス　ひまわり</t>
  </si>
  <si>
    <t>居宅介護支援事業所ひまわり</t>
  </si>
  <si>
    <t>第二陽だまりの里短期入所生活介護事業所</t>
  </si>
  <si>
    <t>デイ・サービス　ドルトワールひだまり</t>
  </si>
  <si>
    <t>デイサービスセンター　サンテラス</t>
  </si>
  <si>
    <t>訪問介護ステーションまほろば</t>
  </si>
  <si>
    <t>愛宕ケアセンターまほろば</t>
  </si>
  <si>
    <t>訪問介護ステーションゆいまーる</t>
  </si>
  <si>
    <t>居宅介護支援事業所ゆいまーる</t>
  </si>
  <si>
    <t>ヘルパーステーション和み</t>
  </si>
  <si>
    <t>つしまデイサービス　みんなの家</t>
  </si>
  <si>
    <t>ショートステイ　みんなの家</t>
  </si>
  <si>
    <t>ケアプラン和み</t>
  </si>
  <si>
    <t>ケアプラン真藤香</t>
  </si>
  <si>
    <t>ゆいまーるの家</t>
  </si>
  <si>
    <t>デイサービス向陽</t>
  </si>
  <si>
    <t>ＳＵＮライフサポート</t>
  </si>
  <si>
    <t>訪問介護ステーションよいかん津島</t>
  </si>
  <si>
    <t>ヘルパーステーション　ハート・つしま</t>
  </si>
  <si>
    <t>訪問介護ステーションよいかん津島唐臼</t>
  </si>
  <si>
    <t>クルール津島</t>
  </si>
  <si>
    <t>ヘルパー事業所てぃーら</t>
  </si>
  <si>
    <t>老人保健施設六寿苑　訪問リハビリテーション</t>
  </si>
  <si>
    <t>クルール津島江西</t>
  </si>
  <si>
    <t>訪問介護ステーション ＡＳＡＨＩ</t>
  </si>
  <si>
    <t>楽楽訪問介護ステーション</t>
  </si>
  <si>
    <t>ケアプランひなた</t>
  </si>
  <si>
    <t>ヘルパーステーション　コミッシュ</t>
  </si>
  <si>
    <t>リハビリデイサービス　長寿の里・津島</t>
  </si>
  <si>
    <t>居宅介護支援事業所ゆたか</t>
  </si>
  <si>
    <t>ヘルパーステーション　縁の花</t>
  </si>
  <si>
    <t>デイサービス　ゴールドエイジ津島</t>
  </si>
  <si>
    <t>ケアリール訪問介護事業所　藤浪</t>
  </si>
  <si>
    <t>碧南市みどり居宅介護支援事業所</t>
  </si>
  <si>
    <t>碧南市居宅介護支援事業所</t>
  </si>
  <si>
    <t>碧南ふれあい訪問介護事業所</t>
  </si>
  <si>
    <t>特別養護老人ホームシルバーピアみどり苑</t>
  </si>
  <si>
    <t>居宅介護支援事業所サンプラトー</t>
  </si>
  <si>
    <t>ヘルパーステーションみどり</t>
  </si>
  <si>
    <t>グループホームみどり</t>
  </si>
  <si>
    <t>鶴ヶ崎デイサービスぼちぼちと</t>
  </si>
  <si>
    <t>ひなた居宅介護支援事業所</t>
  </si>
  <si>
    <t>デイサービス第２向陽</t>
  </si>
  <si>
    <t>グループホーム川口結いの家</t>
  </si>
  <si>
    <t>居宅介護支援事業所　結いの家ご縁</t>
  </si>
  <si>
    <t>特別養護老人ホーム　川口結いの家</t>
  </si>
  <si>
    <t>デイサービス川口結いの家</t>
  </si>
  <si>
    <t>短期入所生活介護事業所　川口結いの家</t>
  </si>
  <si>
    <t>デイサービス　天神</t>
  </si>
  <si>
    <t>伏見之園・かなりや　ヘルパーステーション</t>
  </si>
  <si>
    <t>デイサービスセンター希らら</t>
  </si>
  <si>
    <t>医療法人堀尾医院居宅介護支援事業所　よろずや</t>
  </si>
  <si>
    <t>デイサービス川口結いの家　はなれ</t>
  </si>
  <si>
    <t>エンジェルス</t>
  </si>
  <si>
    <t>ディサービス　春日</t>
  </si>
  <si>
    <t>ＪＡあいち中央デイサービス碧南</t>
  </si>
  <si>
    <t>ＪＡあいち中央ケアプランセンター碧南</t>
  </si>
  <si>
    <t>リハビリデイサービス　みどり</t>
  </si>
  <si>
    <t>デイサービス　花あかり</t>
  </si>
  <si>
    <t>特別養護老人ホームひまわり</t>
  </si>
  <si>
    <t>ヘルパーステーション ひまわり</t>
  </si>
  <si>
    <t>デイサービス ひまわり</t>
  </si>
  <si>
    <t>ケアプランセンター　ひまわり</t>
  </si>
  <si>
    <t>訪問介護　天神</t>
  </si>
  <si>
    <t>伏見之園・かなりや　デイサービス</t>
  </si>
  <si>
    <t>デイサービスわっぱ</t>
  </si>
  <si>
    <t>デイサービス　アルクオーレ碧南</t>
  </si>
  <si>
    <t>訪問介護ステーション　のんのん</t>
  </si>
  <si>
    <t>ヘルパーステーション　トマト</t>
  </si>
  <si>
    <t>デイサービスさしただ</t>
  </si>
  <si>
    <t>通所　くれよん</t>
  </si>
  <si>
    <t>小林記念病院訪問リハビリ</t>
  </si>
  <si>
    <t>ヘルパーステーション　ましろ</t>
  </si>
  <si>
    <t>デイサービス　ゴールドエイジ碧南</t>
  </si>
  <si>
    <t>桜ヘルパーステーション碧南</t>
  </si>
  <si>
    <t>高齢者デイサービス　碧カレッジ</t>
  </si>
  <si>
    <t>ヘルパーステーション笑楽</t>
  </si>
  <si>
    <t>デイサービス　ゴールドエイジ衣浦</t>
  </si>
  <si>
    <t>ケアプラン彩心</t>
  </si>
  <si>
    <t>訪問介護リベル　碧南</t>
  </si>
  <si>
    <t>ケアプランわっぱ</t>
  </si>
  <si>
    <t>博愛ナーシングヴィラ</t>
  </si>
  <si>
    <t>老人介護支援センター洲原ほーむ居宅介護支援事業所</t>
  </si>
  <si>
    <t>刈谷市社会福祉協議会訪問介護事業所</t>
  </si>
  <si>
    <t>刈谷市社会福祉協議会居宅介護支援事業所</t>
  </si>
  <si>
    <t>特別養護老人ホーム洲原ほーむ</t>
  </si>
  <si>
    <t>ファーマケア</t>
  </si>
  <si>
    <t>ＣＰＵ　ＫＡＲＩＹＡ</t>
  </si>
  <si>
    <t>市川商事株式会社すこやかクラブ</t>
  </si>
  <si>
    <t>刈谷居宅介護支援事業所</t>
  </si>
  <si>
    <t>ライフケアゆうゆう居宅介護支援事業所</t>
  </si>
  <si>
    <t>特定非営利活動法人西三河在宅介護センター</t>
  </si>
  <si>
    <t>デイサービスセンター洲原ほーむ</t>
  </si>
  <si>
    <t>かいごタウンあいちヘルパーステーション</t>
  </si>
  <si>
    <t>ＪＡあいち中央ケアプランセンター刈谷南</t>
  </si>
  <si>
    <t>ケアパートナー刈谷</t>
  </si>
  <si>
    <t>ミヤビサポートありがとう居宅介護支援事業所</t>
  </si>
  <si>
    <t>デイサービスありがとう</t>
  </si>
  <si>
    <t>ＪＡあいち中央デイサービス刈谷南</t>
  </si>
  <si>
    <t>特別養護老人ホーム　ヴェルバレー</t>
  </si>
  <si>
    <t>居宅介護支援さくら</t>
  </si>
  <si>
    <t>デイサービスさくら</t>
  </si>
  <si>
    <t>グループホームおがきえ</t>
  </si>
  <si>
    <t>デイサービスゆうゆう</t>
  </si>
  <si>
    <t>かりや南居宅介護支援事業所</t>
  </si>
  <si>
    <t>医療法人光慈会訪問リハビリテーションかりや</t>
  </si>
  <si>
    <t>アスケア訪問入浴　刈谷</t>
  </si>
  <si>
    <t>ニコニコ介護刈谷センター</t>
  </si>
  <si>
    <t>短期入所生活介護さくら</t>
  </si>
  <si>
    <t>ヘルパーステーションゆずのきの家</t>
  </si>
  <si>
    <t>デイサービスゆずのきの家</t>
  </si>
  <si>
    <t>ラル　あゆみ</t>
  </si>
  <si>
    <t>ケアステーションてまり</t>
  </si>
  <si>
    <t>特別養護老人ホーム　シルバーピアかりや</t>
  </si>
  <si>
    <t>ケアハウス　シルバーピアかりや</t>
  </si>
  <si>
    <t>シルバーピアかりや居宅介護支援事業所</t>
  </si>
  <si>
    <t>デイサービスセンター　シルバーピアかりや</t>
  </si>
  <si>
    <t>訪問介護ステーション　おがきえ</t>
  </si>
  <si>
    <t>ニチイケアセンター幸町</t>
  </si>
  <si>
    <t>デイサービス　こだま</t>
  </si>
  <si>
    <t>老人デイサービスセンターひまわり</t>
  </si>
  <si>
    <t>はじめやケアセンター</t>
  </si>
  <si>
    <t>JAあいち中央デイサービス刈谷北</t>
  </si>
  <si>
    <t>デイサービス　おひさま</t>
  </si>
  <si>
    <t>デイサービスリハビリガーデン</t>
  </si>
  <si>
    <t>そらいろ介護相談</t>
  </si>
  <si>
    <t>デイサービス　ファミリィエ</t>
  </si>
  <si>
    <t>居宅介護支援事業所　ファミリィエ</t>
  </si>
  <si>
    <t>ショートステイ　ファミリィエ</t>
  </si>
  <si>
    <t>老人ホーム　ファミリィエ</t>
  </si>
  <si>
    <t>ヘルパーステーション愛とすずらん</t>
  </si>
  <si>
    <t>デイサービス　こころ</t>
  </si>
  <si>
    <t>ヘルパーステーション琴葉かりや</t>
  </si>
  <si>
    <t>アクポデイサービスかりや</t>
  </si>
  <si>
    <t>ヘルパーステーションなんてん</t>
  </si>
  <si>
    <t>ＣＯ・ＯＰ中央デイサービス　ふたばの杜刈谷南</t>
  </si>
  <si>
    <t>ＣＯ・ＯＰ中央デイサービスふたばの杜　刈谷南</t>
  </si>
  <si>
    <t>ＣＯ・ＯＰ中央ケアプランセンター　ふたばの杜</t>
  </si>
  <si>
    <t>ちあいナースケア</t>
  </si>
  <si>
    <t>えんがわデイ</t>
  </si>
  <si>
    <t>デイサービスおかげ庵刈谷</t>
  </si>
  <si>
    <t>ケアステーションあさひ刈谷</t>
  </si>
  <si>
    <t>老人デイサービスセンターなのはな</t>
  </si>
  <si>
    <t>ヘルパーステーショングレイン</t>
  </si>
  <si>
    <t>訪問介護事業所　えみのわ刈谷</t>
  </si>
  <si>
    <t>ヘルパーステーションこころ</t>
  </si>
  <si>
    <t>デイサービスセンター　るぴなす</t>
  </si>
  <si>
    <t>アースサポート刈谷</t>
  </si>
  <si>
    <t>オーネスト杜若指定短期入所生活介護事業所</t>
  </si>
  <si>
    <t>オーネスト杜若指定居宅介護支援事業所</t>
  </si>
  <si>
    <t>特別養護老人ホームオーネスト杜若</t>
  </si>
  <si>
    <t>ケアプランこころ</t>
  </si>
  <si>
    <t>ちあいヘルパーケア</t>
  </si>
  <si>
    <t>田中ハートケアプランセンター</t>
  </si>
  <si>
    <t>デイサービスセンターしあわせ</t>
  </si>
  <si>
    <t>ＣＯ・ＯＰ中央デイサービスふたばの杜　刈谷北</t>
  </si>
  <si>
    <t>ケアプランでん</t>
  </si>
  <si>
    <t>ニチイケアセンター富士松</t>
  </si>
  <si>
    <t>ヘルパーステーション　るぴなす</t>
  </si>
  <si>
    <t>みらい訪問介護ステーション</t>
  </si>
  <si>
    <t>ケアプランセンター　晴ればれ</t>
  </si>
  <si>
    <t>訪問介護スマイルナーシング刈谷</t>
  </si>
  <si>
    <t>おんじぃのへや刈谷銀座店</t>
  </si>
  <si>
    <t>きらら訪問介護ステーション</t>
  </si>
  <si>
    <t>特別養護老人ホームパレット</t>
  </si>
  <si>
    <t>訪問介護事業所　サンハートライフヨサミ</t>
  </si>
  <si>
    <t>結訪問介護</t>
  </si>
  <si>
    <t>デイサービス　みどり刈谷</t>
  </si>
  <si>
    <t>リハビリガーデン2nd</t>
  </si>
  <si>
    <t>デイサービスセンターsaiai　刈谷</t>
  </si>
  <si>
    <t>JAあいち中央ヘルパーステーション刈谷</t>
  </si>
  <si>
    <t>訪問介護リライブ刈谷</t>
  </si>
  <si>
    <t>ユースタイルケア　刈谷センター</t>
  </si>
  <si>
    <t>ｉはれとき</t>
  </si>
  <si>
    <t>ケアプランセンターらんまん</t>
  </si>
  <si>
    <t>ケアプランセンターさくらえん</t>
  </si>
  <si>
    <t>デイサービスセンター　るぴなす虹</t>
  </si>
  <si>
    <t>居宅介護支援事業所かずえの郷</t>
  </si>
  <si>
    <t>とよた苑居宅介護支援事業所</t>
  </si>
  <si>
    <t>豊田厚生介護保険センター</t>
  </si>
  <si>
    <t>ほっとかん居宅介護支援事業所</t>
  </si>
  <si>
    <t>医療法人三九会三九朗病院居宅介護支援事業所</t>
  </si>
  <si>
    <t>豊田福寿園ケアプランセンター</t>
  </si>
  <si>
    <t>みなみ福寿園ケアプランセンター</t>
  </si>
  <si>
    <t>特別養護老人ホーム豊田福寿園</t>
  </si>
  <si>
    <t>特別養護老人ホームとよた苑</t>
  </si>
  <si>
    <t>特別養護老人ホームみなみ福寿園</t>
  </si>
  <si>
    <t>豊田地域居宅介護支援センター</t>
  </si>
  <si>
    <t>居宅介護支援ジョイプラン</t>
  </si>
  <si>
    <t>大日ケアサービス</t>
  </si>
  <si>
    <t>日本介護サービス株式会社</t>
  </si>
  <si>
    <t>ほっとかんデイサービスセンター</t>
  </si>
  <si>
    <t>豊田福寿園ショートステイセンター</t>
  </si>
  <si>
    <t>とよた苑ヘルパーステーション</t>
  </si>
  <si>
    <t>とよた苑デイサービスセンター</t>
  </si>
  <si>
    <t>豊田福寿園デイサービスセンター</t>
  </si>
  <si>
    <t>ひまわり邸ヘルパーセンター</t>
  </si>
  <si>
    <t>みなみ福寿園デイサービスセンター</t>
  </si>
  <si>
    <t>グループホームメナージュかずえ</t>
  </si>
  <si>
    <t>みなみ福寿園ショートステイセンター</t>
  </si>
  <si>
    <t>アスケア訪問入浴　豊田</t>
  </si>
  <si>
    <t>ニチイケアセンター豊田</t>
  </si>
  <si>
    <t>有料老人ホーム豊田ほっとかん</t>
  </si>
  <si>
    <t>すばるデイサービスセンター</t>
  </si>
  <si>
    <t>老人短期入所事業すばる</t>
  </si>
  <si>
    <t>特別養護老人ホームすばる</t>
  </si>
  <si>
    <t>豊田福寿園ヘルパーセンター</t>
  </si>
  <si>
    <t>みのり園デイサービスセンター</t>
  </si>
  <si>
    <t>みのり園ヘルパーステーション</t>
  </si>
  <si>
    <t>みのり園居宅介護支援センター</t>
  </si>
  <si>
    <t>いさと園デイサービスセンター</t>
  </si>
  <si>
    <t>グループホームジョイア永覚</t>
  </si>
  <si>
    <t>ニチイケアセンター豊田南</t>
  </si>
  <si>
    <t>介護支援センターつばさデイサービス事業部</t>
  </si>
  <si>
    <t>アースサポート豊田</t>
  </si>
  <si>
    <t>グッドライフデザイン</t>
  </si>
  <si>
    <t>ハッピー</t>
  </si>
  <si>
    <t>すばる居宅介護支援事業所</t>
  </si>
  <si>
    <t>デイサービスセンター豊水園</t>
  </si>
  <si>
    <t>ショートステイ豊水園</t>
  </si>
  <si>
    <t>特別養護老人ホーム豊水園</t>
  </si>
  <si>
    <t>居宅介護支援事業所豊水園</t>
  </si>
  <si>
    <t>東山デイサービスセンター</t>
  </si>
  <si>
    <t>デイサービスたいようのいえ</t>
  </si>
  <si>
    <t>ライフサポート介護センター豊田南</t>
  </si>
  <si>
    <t>ライフサポート介護センター豊田南　居宅介護支援事業所</t>
  </si>
  <si>
    <t>特定非営利活動法人視覚障害者センターつえの里</t>
  </si>
  <si>
    <t>グループホームあさがお</t>
  </si>
  <si>
    <t>特別養護老人ホーム豊田みのり園</t>
  </si>
  <si>
    <t>みのり園ショートステイセンター</t>
  </si>
  <si>
    <t>ケアプランセンターさなげ</t>
  </si>
  <si>
    <t>いやしの里　ハナモト　デイサービス</t>
  </si>
  <si>
    <t>いやしの里　ハナモト　グループホーム</t>
  </si>
  <si>
    <t>特定施設老人ホーム　豊田介護センタースミレ</t>
  </si>
  <si>
    <t>メグリアケアプラン御幸本町</t>
  </si>
  <si>
    <t>すまいる駒場介護付有料老人ホーム</t>
  </si>
  <si>
    <t>ふじのさとデイサービスセンター</t>
  </si>
  <si>
    <t>ふじのさと介護プランセンター</t>
  </si>
  <si>
    <t>ふじのさとヘルパーステーション</t>
  </si>
  <si>
    <t>ナイスプランふくしの里</t>
  </si>
  <si>
    <t>デイサービスふくしの里</t>
  </si>
  <si>
    <t>百年草介護支援事業所</t>
  </si>
  <si>
    <t>百年草ヘルパーステーション</t>
  </si>
  <si>
    <t>百年草デイサービスセンター</t>
  </si>
  <si>
    <t>ぬくもりの里居宅介護支援事業所</t>
  </si>
  <si>
    <t>ぬくもりの里ヘルパーステーション</t>
  </si>
  <si>
    <t>ぬくもりの里デイサービスセンター</t>
  </si>
  <si>
    <t>まどいの丘ケアプランセンター</t>
  </si>
  <si>
    <t>まどいの丘デイサービスセンター</t>
  </si>
  <si>
    <t>いなぶ介護支援事業所</t>
  </si>
  <si>
    <t>いなぶヘルパーステーション</t>
  </si>
  <si>
    <t>いなぶデイサービスセンター</t>
  </si>
  <si>
    <t>すまいる駒場デイサービスセンター</t>
  </si>
  <si>
    <t>すまいる駒場ショートステイ</t>
  </si>
  <si>
    <t>デイサービス　よっといでん</t>
  </si>
  <si>
    <t>ヘルパーステーション豊水園</t>
  </si>
  <si>
    <t>げつじんお茶の間デイサービス</t>
  </si>
  <si>
    <t>有料老人ホーム　ラルガヴィーダ</t>
  </si>
  <si>
    <t>ひまわりの街デイサービスセンター</t>
  </si>
  <si>
    <t>ひまわりの街ショートステイセンター</t>
  </si>
  <si>
    <t>ひまわりの街ケアプランセンター</t>
  </si>
  <si>
    <t>特別養護老人ホームひまわりの街</t>
  </si>
  <si>
    <t>トヨタ生活協同組合　メグリアデイサービスセンター御幸本町</t>
  </si>
  <si>
    <t>シルバーサポート豊田</t>
  </si>
  <si>
    <t>ニチイケアセンターとよた美里</t>
  </si>
  <si>
    <t>訪問介護ステーション　ラルガヴィーダ</t>
  </si>
  <si>
    <t>ケアプラン高岡</t>
  </si>
  <si>
    <t>第２とよた苑居宅介護支援事業所</t>
  </si>
  <si>
    <t>特別養護老人ホーム第２とよた苑</t>
  </si>
  <si>
    <t>第２とよた苑デイサービスセンター</t>
  </si>
  <si>
    <t>特別養護老人ホーム笑いの家</t>
  </si>
  <si>
    <t>居宅介護支援事業所笑いの家</t>
  </si>
  <si>
    <t>笑いの家デイサービスセンター</t>
  </si>
  <si>
    <t>介護付有料老人ホーム　敬愛苑</t>
  </si>
  <si>
    <t>ライフケアミタチ</t>
  </si>
  <si>
    <t>ショートステイくらがいけ</t>
  </si>
  <si>
    <t>ケアプランセンターくらがいけ</t>
  </si>
  <si>
    <t>笑いの家ショートステイセンター</t>
  </si>
  <si>
    <t>シルバーサポート豊田水源家</t>
  </si>
  <si>
    <t>ハートケア藤岡訪問介護事業所</t>
  </si>
  <si>
    <t>ハートケア藤岡デイサービスセンター</t>
  </si>
  <si>
    <t>ヘルパーステーション　笑日</t>
  </si>
  <si>
    <t>日本介護サービス　２号館</t>
  </si>
  <si>
    <t>ヘルパーステーションみさと</t>
  </si>
  <si>
    <t>トヨタ生活協同組合　メグリアデイサービスセンター　野見山</t>
  </si>
  <si>
    <t>高齢者生協ケアセンターほみ</t>
  </si>
  <si>
    <t>まほろばの郷　居宅介護支援事業所</t>
  </si>
  <si>
    <t>ひまわりの街ヘルパーセンター</t>
  </si>
  <si>
    <t>デイサービス寿庵</t>
  </si>
  <si>
    <t>まほろばの郷　デイサービス</t>
  </si>
  <si>
    <t>ホームケアセンターイヨダ</t>
  </si>
  <si>
    <t>ひまわり邸デイサービスセンター</t>
  </si>
  <si>
    <t>ひまわり邸ケアプランセンター</t>
  </si>
  <si>
    <t>つつみ園デイサービスセンター</t>
  </si>
  <si>
    <t>つつみ園居宅介護支援センター</t>
  </si>
  <si>
    <t>ひまわり邸ショートステイセンター</t>
  </si>
  <si>
    <t>デイサービスKona</t>
  </si>
  <si>
    <t>訪問介護ステーション　ラルガパティオ</t>
  </si>
  <si>
    <t>ヘルパーステーションくらがいけ</t>
  </si>
  <si>
    <t>アバンセ介護センターとよた</t>
  </si>
  <si>
    <t>Ｐ－ＢＡＳＥ　寿店</t>
  </si>
  <si>
    <t>デイサービス　サライ上豊田</t>
  </si>
  <si>
    <t>デイサービス　スマイリング</t>
  </si>
  <si>
    <t>保見の里居宅介護支援事業所</t>
  </si>
  <si>
    <t>ヘルパーステーション　アクポ</t>
  </si>
  <si>
    <t>ころトレ！デイサービス</t>
  </si>
  <si>
    <t>ヘルパーステーション　シエル</t>
  </si>
  <si>
    <t>あぴお居宅介護支援事業所</t>
  </si>
  <si>
    <t>デイサービスきせき</t>
  </si>
  <si>
    <t>居宅介護支援事業所ＪＯ・さざんか</t>
  </si>
  <si>
    <t>デイサービスＪＯ・さざんか・げんき</t>
  </si>
  <si>
    <t>幸の風ケアプランセンター</t>
  </si>
  <si>
    <t>三九朗病院リハビリデイサービスao</t>
  </si>
  <si>
    <t>リハビリデイサービス　やなせ</t>
  </si>
  <si>
    <t>ケアステーションきらら豊田日之出</t>
  </si>
  <si>
    <t>わかばやし園居宅介護支援センター</t>
  </si>
  <si>
    <t>石野の里ショートステイセンター</t>
  </si>
  <si>
    <t>石野の里ケアプランセンター</t>
  </si>
  <si>
    <t>石野の里デイサービスセンター</t>
  </si>
  <si>
    <t>デイサービス　スマイリング下山</t>
  </si>
  <si>
    <t>Ｔ－グランシア水源　ケアプランセンター</t>
  </si>
  <si>
    <t>ハートケア藤岡居宅介護支援事業所</t>
  </si>
  <si>
    <t>デイサービスきらら豊田緑ケ丘</t>
  </si>
  <si>
    <t>ヘルパーステーション　和</t>
  </si>
  <si>
    <t>Ｔ－グランシア水源　ヘルパーステーション</t>
  </si>
  <si>
    <t>向日葵のかおり</t>
  </si>
  <si>
    <t>壽生会デイサービス</t>
  </si>
  <si>
    <t>訪問介護事業所　かがやき豊田</t>
  </si>
  <si>
    <t>Ｔ－グランシア　水源サロン</t>
  </si>
  <si>
    <t>あぴおヘルパーステーション</t>
  </si>
  <si>
    <t>菜の花ケアプランセンター</t>
  </si>
  <si>
    <t>機能訓練型デイサービス　ココカラプラス</t>
  </si>
  <si>
    <t>居宅介護支援事業所　サライ高根公園</t>
  </si>
  <si>
    <t>デイサービス天道</t>
  </si>
  <si>
    <t>デイサービスセンターほほえみの里若林</t>
  </si>
  <si>
    <t>アンサンブル豊田曙</t>
  </si>
  <si>
    <t>ケアプラン　ハッピー</t>
  </si>
  <si>
    <t>訪問介護事業所　心実</t>
  </si>
  <si>
    <t>歩行リハビリデイサービス　アルク</t>
  </si>
  <si>
    <t>あいヘルパーステーション</t>
  </si>
  <si>
    <t>デイサービス　ふるさと猿投</t>
  </si>
  <si>
    <t>デイサービス愛心</t>
  </si>
  <si>
    <t>にこにこケアプランセンター</t>
  </si>
  <si>
    <t>Ｐ－ＢＡＳＥ　マネジメントチーム</t>
  </si>
  <si>
    <t>居宅介護支援事業所　いぶき</t>
  </si>
  <si>
    <t>野うさぎケアプランセンター</t>
  </si>
  <si>
    <t>あずみ苑豊田</t>
  </si>
  <si>
    <t>デイサービスすずらん　とよた</t>
  </si>
  <si>
    <t>ショートステイホーム猿投の楽園</t>
  </si>
  <si>
    <t>グランダ豊田元町ケアステーション</t>
  </si>
  <si>
    <t>デイサービスおかげ庵けやき</t>
  </si>
  <si>
    <t>ケアプランセンター喜楽</t>
  </si>
  <si>
    <t>訪問介護事業所　なでしこ豊田</t>
  </si>
  <si>
    <t>ヘルパーステーション　サントピア</t>
  </si>
  <si>
    <t>ヘルパーステーションties（タイズ）</t>
  </si>
  <si>
    <t>ケアプランセンター　猿投の楽園</t>
  </si>
  <si>
    <t>ライフサポート介護センター豊田南　訪問介護事業所</t>
  </si>
  <si>
    <t>居宅介護支援事業所ブルーム</t>
  </si>
  <si>
    <t>ショートステイアメニティ豊田駅前</t>
  </si>
  <si>
    <t>特別養護老人ホームアメニティ豊田駅前</t>
  </si>
  <si>
    <t>介護付有料老人ホームころもガーデン</t>
  </si>
  <si>
    <t>居宅介護支援事業所ほほえみの里若林</t>
  </si>
  <si>
    <t>デイサービスセンターアメニティ豊田駅前</t>
  </si>
  <si>
    <t>足助病院　通所リハビリテーション</t>
  </si>
  <si>
    <t>訪問介護　サライ泉公園</t>
  </si>
  <si>
    <t>メグリア　ケアプラン野見山</t>
  </si>
  <si>
    <t>ヘルパーステーションアメニティ豊田駅前</t>
  </si>
  <si>
    <t>ほっとかんリハビリデイサービスセンター</t>
  </si>
  <si>
    <t>フリーステーションとよた</t>
  </si>
  <si>
    <t>ヘルパーステーションpit</t>
  </si>
  <si>
    <t>～憩cafe～豊田</t>
  </si>
  <si>
    <t>ケアプランセンター　益富の楽園</t>
  </si>
  <si>
    <t>ヘルパーステーションCarmia</t>
  </si>
  <si>
    <t>にじのさと豊田サービスセンター</t>
  </si>
  <si>
    <t>デイサービスセンター　益富の楽園</t>
  </si>
  <si>
    <t>ショートステイホーム　益富の楽園</t>
  </si>
  <si>
    <t>Ｐ－ＢＡＳＥ　清水店</t>
  </si>
  <si>
    <t>訪問介護　サライ上豊田</t>
  </si>
  <si>
    <t>ニチイケアセンター猿投</t>
  </si>
  <si>
    <t>訪問介護ステーションふるさと</t>
  </si>
  <si>
    <t>訪問介護ステーション金木犀</t>
  </si>
  <si>
    <t>訪問介護ステーション　クルール豊田吉原西館</t>
  </si>
  <si>
    <t>訪問介護ステーション　クルール豊田上挙母</t>
  </si>
  <si>
    <t>訪問介護ステーション　クルール豊田吉原東館</t>
  </si>
  <si>
    <t>ハートケア　ユノス</t>
  </si>
  <si>
    <t>ヘルパーステーションはればれ</t>
  </si>
  <si>
    <t>デイサービスセンター　からふる豊田</t>
  </si>
  <si>
    <t>ショートステイホーム藤岡の楽園</t>
  </si>
  <si>
    <t>ユニット型特別養護老人ホーム　三九園</t>
  </si>
  <si>
    <t>特別養護老人ホーム　三九園</t>
  </si>
  <si>
    <t>ウィズケアプランセンター</t>
  </si>
  <si>
    <t>特別養護老人ホーム保見の里</t>
  </si>
  <si>
    <t>ヘルパーステーション優心</t>
  </si>
  <si>
    <t>ツクイ豊田土橋</t>
  </si>
  <si>
    <t>株式会社福祉の里　豊田営業所</t>
  </si>
  <si>
    <t>あかざヘルパーステーション</t>
  </si>
  <si>
    <t>相談処　げつじんのまど</t>
  </si>
  <si>
    <t>ケアプランセンターふるさと梅坪</t>
  </si>
  <si>
    <t>ヘルパーステーション　彩</t>
  </si>
  <si>
    <t>居宅介護支援事業所ウェルビー</t>
  </si>
  <si>
    <t>ヘルパーステーション　コスモス</t>
  </si>
  <si>
    <t>ケアプランセンターこむぎ</t>
  </si>
  <si>
    <t>ひなたケアステーションとよた</t>
  </si>
  <si>
    <t>メグリア　デイサービスセンター浄水</t>
  </si>
  <si>
    <t>訪問介護ステーション　峰の里</t>
  </si>
  <si>
    <t>エールケアプランセンター</t>
  </si>
  <si>
    <t>しろまるケアプランセンター</t>
  </si>
  <si>
    <t>若草苑</t>
  </si>
  <si>
    <t>メグリア　ケアプラン浄水</t>
  </si>
  <si>
    <t>テルマエリゾート豊田</t>
  </si>
  <si>
    <t>ヘルパーステーション　あゆみ</t>
  </si>
  <si>
    <t>ヘルパーステーション　ヒナギク</t>
  </si>
  <si>
    <t>介護付き有料老人ホームハートⅡ番館</t>
  </si>
  <si>
    <t>介護付き有料老人ホームハート</t>
  </si>
  <si>
    <t>ヘルパーステーション　グローバルケア</t>
  </si>
  <si>
    <t>スマイリング　SREACHステーション</t>
  </si>
  <si>
    <t>ケアプランのんびり</t>
  </si>
  <si>
    <t>デイサービスすずらんとよた第2</t>
  </si>
  <si>
    <t>ケアプランGSP</t>
  </si>
  <si>
    <t>アミューゼ　リハビリデイサービスセンター</t>
  </si>
  <si>
    <t>医心館　訪問介護ステーション　豊田</t>
  </si>
  <si>
    <t>デイサービス糸</t>
  </si>
  <si>
    <t>ケアプランセンター恵弥</t>
  </si>
  <si>
    <t>デイサービスはなのき　豊田朝日</t>
  </si>
  <si>
    <t>～憩～豊田小坂町</t>
  </si>
  <si>
    <t>土屋訪問介護事業所　豊田センター</t>
  </si>
  <si>
    <t>ツクイ豊田東</t>
  </si>
  <si>
    <t>スマイリング　SPREAD　ステーション</t>
  </si>
  <si>
    <t>PORT</t>
  </si>
  <si>
    <t>さわやかとよ田の里</t>
  </si>
  <si>
    <t>介護付き有料老人ホームつばさ今町</t>
  </si>
  <si>
    <t>特定施設老人ホーム　つかさ介護センタースミレ</t>
  </si>
  <si>
    <t>ツクイ・ポピルスガーデン豊田　介護付き有料老人ホーム</t>
  </si>
  <si>
    <t>ヘルパーステーションゆっくり</t>
  </si>
  <si>
    <t>訪問介護　おかげさま</t>
  </si>
  <si>
    <t>ケアプランセンターつばさ下林</t>
  </si>
  <si>
    <t>居宅介護支援事業所太陽・豊田</t>
  </si>
  <si>
    <t>介護プランあかざ</t>
  </si>
  <si>
    <t>SPA　FURUSATO 四郷</t>
  </si>
  <si>
    <t>アスケア訪問入浴　豊田南</t>
  </si>
  <si>
    <t>アミプロ・ケア</t>
  </si>
  <si>
    <t>ヘルパーステーションOWL</t>
  </si>
  <si>
    <t>スープタウン</t>
  </si>
  <si>
    <t>ケアプランセンター縁</t>
  </si>
  <si>
    <t>ケアプランPONTE</t>
  </si>
  <si>
    <t>ケアリール訪問介護事業所　広久手</t>
  </si>
  <si>
    <t>ヘルパーステーション　笑和とよた</t>
  </si>
  <si>
    <t>Ｐ－ＢＡＳＥ　髙橋店</t>
  </si>
  <si>
    <t>デイサービスリアクラ</t>
  </si>
  <si>
    <t>グランダ豊田市役所前ケアステーション</t>
  </si>
  <si>
    <t>松井居宅介護支援事業所</t>
  </si>
  <si>
    <t>ケアサポート八千代</t>
  </si>
  <si>
    <t>株式会社ライフサポート居宅介護支援事業所</t>
  </si>
  <si>
    <t>JAあいち中央ヘルパーステーション安城南</t>
  </si>
  <si>
    <t>JAあいち中央ケアプランセンター安城南</t>
  </si>
  <si>
    <t>指定居宅介護支援事業所「安城市ふれあいサービスセンター」</t>
  </si>
  <si>
    <t>指定訪問介護事業所「安城市社会福祉協議会ホームヘルパーセンター」</t>
  </si>
  <si>
    <t>ホームヘルプ八千代</t>
  </si>
  <si>
    <t>特別養護老人ホーム安寿の郷ホーム</t>
  </si>
  <si>
    <t>更生介護保険センター</t>
  </si>
  <si>
    <t>ニチイケアセンター安城</t>
  </si>
  <si>
    <t>株式会社ライフサポート</t>
  </si>
  <si>
    <t>安寿の郷デイサービスセンター</t>
  </si>
  <si>
    <t>コープあいち福祉サービス安城</t>
  </si>
  <si>
    <t>グループホーム野のユリ</t>
  </si>
  <si>
    <t>安寿の郷居宅介護支援事業所</t>
  </si>
  <si>
    <t>デイサービスみどり</t>
  </si>
  <si>
    <t>小川の里居宅介護支援事業所</t>
  </si>
  <si>
    <t>特別養護老人ホーム小川の里</t>
  </si>
  <si>
    <t>ショートステイサービス小川の里</t>
  </si>
  <si>
    <t>デイサービスセンター小川の里</t>
  </si>
  <si>
    <t>ヘルパーステーション小川の里</t>
  </si>
  <si>
    <t>けいかデイサービス</t>
  </si>
  <si>
    <t>株式会社ライフサポートデイサービスセンター</t>
  </si>
  <si>
    <t>ウィズ・ケアレプリート</t>
  </si>
  <si>
    <t>グループホーム安城福釜の家</t>
  </si>
  <si>
    <t>ヘルパーサービス花むすび</t>
  </si>
  <si>
    <t>西三河在宅介護センター安城</t>
  </si>
  <si>
    <t>グループホーム　めぐらす横山</t>
  </si>
  <si>
    <t>グレイシャスビラ安城ヘルパーステーション</t>
  </si>
  <si>
    <t>グレイシャスビラ安城デイサービスセンター</t>
  </si>
  <si>
    <t>デイサービス　花むすび</t>
  </si>
  <si>
    <t>グループホーム田苑春風</t>
  </si>
  <si>
    <t>デイサービス月の輝き</t>
  </si>
  <si>
    <t>音色</t>
  </si>
  <si>
    <t>デイサービスセンターあんのん館</t>
  </si>
  <si>
    <t>短期入所生活介護あんのん館・福釜</t>
  </si>
  <si>
    <t>居宅介護支援事業所あんのん館</t>
  </si>
  <si>
    <t>特別養護老人ホームあんのん館・福釜</t>
  </si>
  <si>
    <t>ニチイケアセンター三河安城</t>
  </si>
  <si>
    <t>パナソニック　エイジフリーケアセンター三河安城・デイサービス</t>
  </si>
  <si>
    <t>JAあいち中央デイサービス安城南</t>
  </si>
  <si>
    <t>高棚デイサービスセンター　あんだんて</t>
  </si>
  <si>
    <t>デイサービス　みなみの風</t>
  </si>
  <si>
    <t>アスケア訪問入浴　安城</t>
  </si>
  <si>
    <t>ケアーセンターうらら</t>
  </si>
  <si>
    <t>居宅介護支援事業所　しんでん</t>
  </si>
  <si>
    <t>居宅介護支援事業所　花むすび</t>
  </si>
  <si>
    <t>デイサービス　ちゃや</t>
  </si>
  <si>
    <t>訪問介護　すまいる</t>
  </si>
  <si>
    <t>パナソニック エイジフリーケアセンター三河安城・訪問入浴</t>
  </si>
  <si>
    <t>ＪＡあいち中央デイサービス安城北</t>
  </si>
  <si>
    <t>ケアプランセンター　みどりオレンジグループ</t>
  </si>
  <si>
    <t>デイサービス　オレンジ</t>
  </si>
  <si>
    <t>デイサービスゆうゆう三河安城</t>
  </si>
  <si>
    <t>ミカサ安城デイサービス</t>
  </si>
  <si>
    <t>デイサービス　さるびあ</t>
  </si>
  <si>
    <t>特別養護老人ホームひがしばた</t>
  </si>
  <si>
    <t>デイサービスセンターひがしばた</t>
  </si>
  <si>
    <t>居宅介護支援事業所ひがしばた</t>
  </si>
  <si>
    <t>デイサービスセンター　リ・ライフ</t>
  </si>
  <si>
    <t>短期入所生活介護ひがしばた</t>
  </si>
  <si>
    <t>ショートステイ　アルクオーレ安城横山</t>
  </si>
  <si>
    <t>ケアプランセンターゆうゆう三河安城</t>
  </si>
  <si>
    <t>デイサービス　アルクオーレ安城横山</t>
  </si>
  <si>
    <t>アクティブケア咲の樹デイサービス</t>
  </si>
  <si>
    <t>ナースケア咲の樹ショートステイ</t>
  </si>
  <si>
    <t>レスパイトステーション安あん</t>
  </si>
  <si>
    <t>松井ヘルパーステーション</t>
  </si>
  <si>
    <t>けいか訪問介護サービス</t>
  </si>
  <si>
    <t>デイサービス　じけいの庭</t>
  </si>
  <si>
    <t>デイサービスセンター燦　はっけん</t>
  </si>
  <si>
    <t>ヘルパーステーションアイシーリビング三河安城</t>
  </si>
  <si>
    <t>ヘルパーステーション　アイシーリビング三河安城</t>
  </si>
  <si>
    <t>八千代リハビリデイサービス　彩</t>
  </si>
  <si>
    <t>訪問介護　あいわ</t>
  </si>
  <si>
    <t>デイサービス　いちみ</t>
  </si>
  <si>
    <t>居宅介護支援事業所　おんじぃのへや</t>
  </si>
  <si>
    <t>あずみ苑安城</t>
  </si>
  <si>
    <t>えんがわへるぱー</t>
  </si>
  <si>
    <t>ケアプランセンターひまわり・安城</t>
  </si>
  <si>
    <t>訪問リハビリテーションさとまち</t>
  </si>
  <si>
    <t>デイサービスこころくばり</t>
  </si>
  <si>
    <t>デイサービス　ひまわり・安城</t>
  </si>
  <si>
    <t>居宅介護支援事業所さとまち</t>
  </si>
  <si>
    <t>特別養護老人ホーム　ひまわり・安城</t>
  </si>
  <si>
    <t>ショートステイこころくばり</t>
  </si>
  <si>
    <t>ケアプランセンターミカサ</t>
  </si>
  <si>
    <t>アクア安城　訪問介護</t>
  </si>
  <si>
    <t>オリーブヘルパーステーション</t>
  </si>
  <si>
    <t>ニチイケアセンター朝日町</t>
  </si>
  <si>
    <t>ヘルパーステーションリアライズ</t>
  </si>
  <si>
    <t>特別養護老人ホームひまわり・安城</t>
  </si>
  <si>
    <t>ケアプラン　和の街</t>
  </si>
  <si>
    <t>ヘルパーステーション　オレンジ</t>
  </si>
  <si>
    <t>ケアプラン　なないろ</t>
  </si>
  <si>
    <t>ヘルパーステーション　優心　南安城</t>
  </si>
  <si>
    <t>デイサービスセンターゆるり庵</t>
  </si>
  <si>
    <t>ケアテラスあんじょう</t>
  </si>
  <si>
    <t>居宅介護支援事業所えざか福祉かふぇ</t>
  </si>
  <si>
    <t>コンパスウォーク安城</t>
  </si>
  <si>
    <t>あづま家デイサービス安城美園</t>
  </si>
  <si>
    <t>医心館 訪問介護ステーション 安城</t>
  </si>
  <si>
    <t>デイサービスはなのき　安城</t>
  </si>
  <si>
    <t>リハプライド新安城</t>
  </si>
  <si>
    <t>特別養護老人ホーム　鎌倉街道東山</t>
  </si>
  <si>
    <t>テイクケア安城</t>
  </si>
  <si>
    <t>向日葵のひざしケアプラン</t>
  </si>
  <si>
    <t>ヘルパーステーションはなひなの杜　桜井</t>
  </si>
  <si>
    <t>医心館 居宅介護支援事業所 安城</t>
  </si>
  <si>
    <t>レンタルかいご</t>
  </si>
  <si>
    <t>ケアプラン　咲の樹</t>
  </si>
  <si>
    <t>訪問介護La Coeur</t>
  </si>
  <si>
    <t>かのんケアプランセンター</t>
  </si>
  <si>
    <t>米津ケアサポートセンター</t>
  </si>
  <si>
    <t>西尾病院居宅介護支援事業所</t>
  </si>
  <si>
    <t>社会福祉法人西尾市社会福祉協議会指定居宅介護支援事業所</t>
  </si>
  <si>
    <t>あいさんケアマネセンター</t>
  </si>
  <si>
    <t>ヘルパーステーション西尾</t>
  </si>
  <si>
    <t>デイサービスふじホーム</t>
  </si>
  <si>
    <t>愛厚ホーム西尾苑</t>
  </si>
  <si>
    <t>社会福祉法人西尾市社会福祉協議会デイサービスセンター</t>
  </si>
  <si>
    <t>社会福祉法人西尾市社会福祉協議会ホームヘルパーステーション</t>
  </si>
  <si>
    <t>社会福祉法人西尾市社会福祉協議会指定ホームヘルパーステーション</t>
  </si>
  <si>
    <t>社会福祉法人西尾市社会福祉協議会寺津デイサービスセンター</t>
  </si>
  <si>
    <t>東海エイドけあぷらん西尾</t>
  </si>
  <si>
    <t>ホームヘルパーステーションはずてっぷ</t>
  </si>
  <si>
    <t>ヘルパーステーションいずみ</t>
  </si>
  <si>
    <t>グループホームシルヴィー西尾</t>
  </si>
  <si>
    <t>デイサービスせんねん村</t>
  </si>
  <si>
    <t>特別養護老人ホームせんねん村</t>
  </si>
  <si>
    <t>デイサービスひらり</t>
  </si>
  <si>
    <t>特定非営利活動法人大樹の会訪問介護事業所</t>
  </si>
  <si>
    <t>特定非営利活動法人　大樹の会　訪問介護事業所</t>
  </si>
  <si>
    <t>デイサービス　ひだまり</t>
  </si>
  <si>
    <t>デイサービスひだまり</t>
  </si>
  <si>
    <t>ふれあいサポートヘルパー事業所</t>
  </si>
  <si>
    <t>ヘルパーステーションれもん</t>
  </si>
  <si>
    <t>ケアマネセンターいこいの里</t>
  </si>
  <si>
    <t>といず訪問入浴サービス</t>
  </si>
  <si>
    <t>せんねん村デイサービスとみやま</t>
  </si>
  <si>
    <t>まごころデイセンター</t>
  </si>
  <si>
    <t>せんねん村グループホーム矢曽根せんりょう・まんりょう</t>
  </si>
  <si>
    <t>ヘルパーステーションすまいる</t>
  </si>
  <si>
    <t>ヘルパーステーション　すまいる</t>
  </si>
  <si>
    <t>グループホームやまお</t>
  </si>
  <si>
    <t>ヘルパーステーションいこいの里</t>
  </si>
  <si>
    <t>せんねん村矢曽根ショートステイはなれ</t>
  </si>
  <si>
    <t>デイサービスいこいの里「丁田館」</t>
  </si>
  <si>
    <t>ヘルパーステーション「たんぽぽ」</t>
  </si>
  <si>
    <t>デイサービスセンターシルヴィー西尾</t>
  </si>
  <si>
    <t>介護付有料老人ホームシルヴィー西尾</t>
  </si>
  <si>
    <t>ケアプランセンターシルヴィー西尾</t>
  </si>
  <si>
    <t>デイサービスセンター　いちご</t>
  </si>
  <si>
    <t>短期入所生活介護事業所　いちご</t>
  </si>
  <si>
    <t>居宅介護支援事業所　いちご</t>
  </si>
  <si>
    <t>特別養護老人ホーム　いちご</t>
  </si>
  <si>
    <t>アスケア訪問入浴　西尾</t>
  </si>
  <si>
    <t>デイサービスいこいの里「流館」</t>
  </si>
  <si>
    <t>ケアプランセンター　すまいる</t>
  </si>
  <si>
    <t>西尾市社協デイサービスセンター一色</t>
  </si>
  <si>
    <t>まごの手デイサービス　中野</t>
  </si>
  <si>
    <t>サンライズ高須ヘルパーステーション</t>
  </si>
  <si>
    <t>サンライズ高須デイサービス</t>
  </si>
  <si>
    <t>デイサービス　ゴールドエイジ西尾</t>
  </si>
  <si>
    <t>通所　いっぷく</t>
  </si>
  <si>
    <t>デイサービス　とうかい</t>
  </si>
  <si>
    <t>幡豆デイサービス</t>
  </si>
  <si>
    <t>デイサービスいこいの里「熊味館」</t>
  </si>
  <si>
    <t>やまお居宅介護支援事業所</t>
  </si>
  <si>
    <t>リハビリデイサービスおはな</t>
  </si>
  <si>
    <t>デイサービス木の香</t>
  </si>
  <si>
    <t>デイサービス　笑庵</t>
  </si>
  <si>
    <t>ケアプランおはな</t>
  </si>
  <si>
    <t>せんねん村ケアプランセンター矢曽根</t>
  </si>
  <si>
    <t>せんねん村矢曽根</t>
  </si>
  <si>
    <t>デイサービスはぁと</t>
  </si>
  <si>
    <t>やまおヘルパーステーション</t>
  </si>
  <si>
    <t>西尾ケアマネジメントセンター</t>
  </si>
  <si>
    <t>ヘルパーステーションなでしこ</t>
  </si>
  <si>
    <t>デイサービスなでしこ</t>
  </si>
  <si>
    <t>ケアプランセンターなでしこ</t>
  </si>
  <si>
    <t>みどりの風デイサービス</t>
  </si>
  <si>
    <t>デイホーム　日向</t>
  </si>
  <si>
    <t>デイサービス幸の森</t>
  </si>
  <si>
    <t>訪問介護事業所　なでしこ西尾</t>
  </si>
  <si>
    <t>ケアプランセンター　おいでん中町</t>
  </si>
  <si>
    <t>ヘルパーステーション　Kakehashi</t>
  </si>
  <si>
    <t>ケアプランひとみ</t>
  </si>
  <si>
    <t>訪問介護本舗　けんと</t>
  </si>
  <si>
    <t>医療法人高浜内科楽デイサービスセンター</t>
  </si>
  <si>
    <t>ケアプランセンター　まごの手</t>
  </si>
  <si>
    <t>中畑すみれ訪問介護ステーション</t>
  </si>
  <si>
    <t>西尾すみれデイサービスセンター</t>
  </si>
  <si>
    <t>楠村すみれデイサービスセンター</t>
  </si>
  <si>
    <t>すみれケアプランセンター西尾</t>
  </si>
  <si>
    <t>ケアマネジメント奏</t>
  </si>
  <si>
    <t>ヘルパーステーション天晴れ</t>
  </si>
  <si>
    <t>デイサービス趣</t>
  </si>
  <si>
    <t>特別養護老人ホームとくつぎ</t>
  </si>
  <si>
    <t>ケアプランおとぎ</t>
  </si>
  <si>
    <t>西尾市社協ケアプランセンター一色</t>
  </si>
  <si>
    <t>デイサービスいこいの里「本館」</t>
  </si>
  <si>
    <t>樹ヘルパーリンク</t>
  </si>
  <si>
    <t>西尾すみれ訪問介護ステーション</t>
  </si>
  <si>
    <t>デイサービス　IKIGAI</t>
  </si>
  <si>
    <t>ケアプランすこやか</t>
  </si>
  <si>
    <t>訪問介護ステーション　ai</t>
  </si>
  <si>
    <t>訪問介護ステーション高宮城２</t>
  </si>
  <si>
    <t>デイサービスいこいの里「ブルーム」</t>
  </si>
  <si>
    <t>ケアプラン　ライフ</t>
  </si>
  <si>
    <t>ケアプランオフィス　Ann</t>
  </si>
  <si>
    <t>おはぎデイサービス</t>
  </si>
  <si>
    <t>蒲郡市社会福祉協議会指定居宅介護支援事業所</t>
  </si>
  <si>
    <t>形原眺海園介護支援事業所</t>
  </si>
  <si>
    <t>蒲郡眺海園介護支援事業所</t>
  </si>
  <si>
    <t>医療法人北辰会指定居宅介護支援事業所みらいあ</t>
  </si>
  <si>
    <t>あさひ</t>
  </si>
  <si>
    <t>特別養護老人ホーム蒲郡眺海園</t>
  </si>
  <si>
    <t>特別養護老人ホーム形原眺海園</t>
  </si>
  <si>
    <t>ＪＡ蒲郡市介護センター</t>
  </si>
  <si>
    <t>蒲郡市社会福祉協議会指定訪問介護事業所</t>
  </si>
  <si>
    <t>蒲郡眺海園ヘルパーステーション</t>
  </si>
  <si>
    <t>蒲郡眺海園デイサービスセンター</t>
  </si>
  <si>
    <t>形原眺海園デイサービスセンターあじさい</t>
  </si>
  <si>
    <t>形原眺海園デイサービスセンター</t>
  </si>
  <si>
    <t>蒲郡市三谷デイサービスセンター</t>
  </si>
  <si>
    <t>デイサービス向日葵</t>
  </si>
  <si>
    <t>蒲郡市大塚デイサービスセンター</t>
  </si>
  <si>
    <t>蒲郡眺海園ショートステイ事業所</t>
  </si>
  <si>
    <t>形原眺海園ショートステイ事業所</t>
  </si>
  <si>
    <t>デイサービスひかりの森</t>
  </si>
  <si>
    <t>グループホームなばな苑</t>
  </si>
  <si>
    <t>アットホーム平田</t>
  </si>
  <si>
    <t>アットホーム指定通所介護事業所</t>
  </si>
  <si>
    <t>たいよう形原</t>
  </si>
  <si>
    <t>コープあいち福祉サービス蒲郡</t>
  </si>
  <si>
    <t>コープあいちデイサービス蒲郡</t>
  </si>
  <si>
    <t>グループホームすずらん</t>
  </si>
  <si>
    <t>ひかりの森</t>
  </si>
  <si>
    <t>グループホーム百楽苑</t>
  </si>
  <si>
    <t>アットホーム三谷</t>
  </si>
  <si>
    <t>アットホーム三谷通所介護事業所</t>
  </si>
  <si>
    <t>形原眺海園デイサービスセンター　たんぽぽ</t>
  </si>
  <si>
    <t>五井眺海園ショートステイ事業所</t>
  </si>
  <si>
    <t>特別養護老人ホーム　五井眺海園</t>
  </si>
  <si>
    <t>ゆのか</t>
  </si>
  <si>
    <t>憩いの杜蒲郡</t>
  </si>
  <si>
    <t>デイサービスセンター竹島園</t>
  </si>
  <si>
    <t>JAデイサービスセンター蒲郡</t>
  </si>
  <si>
    <t>葵デイサービス</t>
  </si>
  <si>
    <t>ショートステイ百華苑</t>
  </si>
  <si>
    <t>デイサービスビーフィット蒲郡</t>
  </si>
  <si>
    <t>そよ風の里ヘルパーステーション</t>
  </si>
  <si>
    <t>そよ風の里　デイサービス</t>
  </si>
  <si>
    <t>訪問介護　きらら</t>
  </si>
  <si>
    <t>さかえの郷　ケアプランセンター若宮</t>
  </si>
  <si>
    <t>なごみの郷デイサービスセンター</t>
  </si>
  <si>
    <t>なごみの郷ショートステイ</t>
  </si>
  <si>
    <t>いちようデイサービスセンター</t>
  </si>
  <si>
    <t>ショートステイさくらの木</t>
  </si>
  <si>
    <t>友訪問介護サービス事業所</t>
  </si>
  <si>
    <t>ＪＡデイサービスセンター形原</t>
  </si>
  <si>
    <t>アットホーム平田通所介護事業所</t>
  </si>
  <si>
    <t>はあと訪問介護</t>
  </si>
  <si>
    <t>はあとデイサービス</t>
  </si>
  <si>
    <t>特別養護老人ホーム楓の杜</t>
  </si>
  <si>
    <t>デイサービスセンター楓の杜</t>
  </si>
  <si>
    <t>ショートステイ楓の杜</t>
  </si>
  <si>
    <t>デイサービスセンターみらいあ</t>
  </si>
  <si>
    <t>竹谷すみれデイサービスセンター</t>
  </si>
  <si>
    <t>竹谷すみれ訪問介護ステーション</t>
  </si>
  <si>
    <t>デイサービスHIME</t>
  </si>
  <si>
    <t>あゆみ訪問介護</t>
  </si>
  <si>
    <t>あづま家デイサービス蒲郡</t>
  </si>
  <si>
    <t>蒲郡すみれ訪問介護ステーション</t>
  </si>
  <si>
    <t>ヘルパーステーション咲</t>
  </si>
  <si>
    <t>医療法人ふなびきクリニック指定居宅介護支援事業所</t>
  </si>
  <si>
    <t>居宅介護支援事業所ぬく森</t>
  </si>
  <si>
    <t>犬山市社会福祉協議会指定訪問介護事業所</t>
  </si>
  <si>
    <t>特別養護老人ホーム犬山白寿苑</t>
  </si>
  <si>
    <t>特別養護老人ホームぬく森</t>
  </si>
  <si>
    <t>犬山白寿苑居宅介護支援事業所</t>
  </si>
  <si>
    <t>宮崎整形外科外科内科指定居宅介護支援事業所</t>
  </si>
  <si>
    <t>短期入所生活介護事業所ぬく森</t>
  </si>
  <si>
    <t>犬山白寿苑短期入所生活介護事業所</t>
  </si>
  <si>
    <t>通所介護事業所ぬく森</t>
  </si>
  <si>
    <t>木村内科ケアサポートセンター</t>
  </si>
  <si>
    <t>愛北ケアステーション</t>
  </si>
  <si>
    <t>エバーブレス居宅介護支援事業所</t>
  </si>
  <si>
    <t>宅老所・グループホーム今井あんきの家</t>
  </si>
  <si>
    <t>デイサービスセンター繭</t>
  </si>
  <si>
    <t>デイサービスセンター犬山白寿苑</t>
  </si>
  <si>
    <t>ほほえみ介護サービス</t>
  </si>
  <si>
    <t>シルバーホームほほえみ</t>
  </si>
  <si>
    <t>グループホームせんじゅ</t>
  </si>
  <si>
    <t>医療法人いつき会　いつき介護相談センター犬山</t>
  </si>
  <si>
    <t>デイサービス　ほほえみ</t>
  </si>
  <si>
    <t>さとうデイサービスセンター犬山</t>
  </si>
  <si>
    <t>さとうショートステイ犬山</t>
  </si>
  <si>
    <t>介護保険センターさとう犬山</t>
  </si>
  <si>
    <t>デイサービス　あいぎ</t>
  </si>
  <si>
    <t>みそら　訪問介護事業所</t>
  </si>
  <si>
    <t>リハビリデイサービス　桜</t>
  </si>
  <si>
    <t>ヘルパーステーション　ともいき</t>
  </si>
  <si>
    <t>デイサービスセンター　ともいき･塔野地</t>
  </si>
  <si>
    <t>ケアプランセンター　ともいき</t>
  </si>
  <si>
    <t>ユニット型特別養護老人ホームぬく森</t>
  </si>
  <si>
    <t>ユニット型短期入所生活介護事業所ぬく森</t>
  </si>
  <si>
    <t>犬山白寿苑短期入所生活介護事業所（ユニット）</t>
  </si>
  <si>
    <t>特別養護老人ホーム犬山白寿苑（ユニット）</t>
  </si>
  <si>
    <t>あいえんの輪</t>
  </si>
  <si>
    <t>特別養護老人ホームぬく森・第二</t>
  </si>
  <si>
    <t>だんらんの家　犬山</t>
  </si>
  <si>
    <t>ケアプランセンター依里</t>
  </si>
  <si>
    <t>居宅介護支援事業所　シンシア</t>
  </si>
  <si>
    <t>かもみぃる訪問介護事業所</t>
  </si>
  <si>
    <t>訪問介護事業所　縁</t>
  </si>
  <si>
    <t>短期入所生活介護事業所ぬく森・第二</t>
  </si>
  <si>
    <t>犬山中央居宅介護支援事業所</t>
  </si>
  <si>
    <t>通所介護事業所ぬく森・第二</t>
  </si>
  <si>
    <t>ヘルパーステーション　真楽の庵</t>
  </si>
  <si>
    <t>デイサービス　真楽の庵</t>
  </si>
  <si>
    <t>ましゅまろ訪問介護</t>
  </si>
  <si>
    <t>デイサービスりあん犬山</t>
  </si>
  <si>
    <t>ケアリール訪問介護事業所　犬山</t>
  </si>
  <si>
    <t>ヘルパーステーションさゆみの里</t>
  </si>
  <si>
    <t>ＴＣ５</t>
  </si>
  <si>
    <t>ケアプラン・メモリー</t>
  </si>
  <si>
    <t>こもれび介護相談室</t>
  </si>
  <si>
    <t>ひまわり</t>
  </si>
  <si>
    <t>あっぱれ犬山ヘルパーステーション</t>
  </si>
  <si>
    <t>あっぱれ犬山デイサービスセンター</t>
  </si>
  <si>
    <t>訪問介護ＡＲＡＲＡ</t>
  </si>
  <si>
    <t>コンパスウォーク犬山駅前</t>
  </si>
  <si>
    <t>訪問介護きずな犬山</t>
  </si>
  <si>
    <t>ユースタイルケア犬山センター</t>
  </si>
  <si>
    <t>むらさき野苑居宅介護支援事業所</t>
  </si>
  <si>
    <t>特別養護老人ホームむらさき野苑</t>
  </si>
  <si>
    <t>さざんかの丘指定居宅介護支援事業所</t>
  </si>
  <si>
    <t>むらさき野苑ホームヘルプステーション</t>
  </si>
  <si>
    <t>短期入所生活介護事業所むらさき野苑</t>
  </si>
  <si>
    <t>前山ホームらく楽</t>
  </si>
  <si>
    <t>鷹津内科居宅介護支援事業所</t>
  </si>
  <si>
    <t>タキタシニアプラザ</t>
  </si>
  <si>
    <t>むらさき野苑南陵デイサービスセンター</t>
  </si>
  <si>
    <t>特定非営利活動法人あかり訪問介護事業所</t>
  </si>
  <si>
    <t>赤い屋根デイサービスセンター</t>
  </si>
  <si>
    <t>しろやま居宅介護支援事業所</t>
  </si>
  <si>
    <t>介護老人福祉施設しろやま</t>
  </si>
  <si>
    <t>デイしろやま</t>
  </si>
  <si>
    <t>介護付有料老人ホームセントレアライフ常滑</t>
  </si>
  <si>
    <t>海椙の郷デイサービスセンター</t>
  </si>
  <si>
    <t>デイサービス　さんらいふリハビリセンター</t>
  </si>
  <si>
    <t>海椙の郷ショートステイ</t>
  </si>
  <si>
    <t>サンハートライフ常滑</t>
  </si>
  <si>
    <t>デイサービス　縁</t>
  </si>
  <si>
    <t>ケアプランセンター南陵</t>
  </si>
  <si>
    <t>あっぱれ訪問介護ステーション</t>
  </si>
  <si>
    <t>あっぱれデイサービスセンター</t>
  </si>
  <si>
    <t>介護付き有料老人ホーム海椙の郷</t>
  </si>
  <si>
    <t>デイサービスセンターきらく</t>
  </si>
  <si>
    <t>デイサービス　夢の楽園　多屋店</t>
  </si>
  <si>
    <t>みんなのデイサービス　パタカラ</t>
  </si>
  <si>
    <t>ヘルパーステーションＫＯＰ常滑</t>
  </si>
  <si>
    <t>デイアソシエ</t>
  </si>
  <si>
    <t>居宅介護支援事業所　みんなのケアマネさん</t>
  </si>
  <si>
    <t>ゴールドプランセンター</t>
  </si>
  <si>
    <t>デイまえやま</t>
  </si>
  <si>
    <t>デイサービスきほく</t>
  </si>
  <si>
    <t>アルト介護センター飛香台</t>
  </si>
  <si>
    <t>たきたやわらぎ邸</t>
  </si>
  <si>
    <t>あぐりす訪問介護センターとこなめ</t>
  </si>
  <si>
    <t>あぐりす居宅介護支援センターとこなめ</t>
  </si>
  <si>
    <t>介護相談Ｃａｒｅ　ｆｏｒ　ｏｎｅ</t>
  </si>
  <si>
    <t>ケアリス介護支援センター</t>
  </si>
  <si>
    <t>アルト介護センターえみふる</t>
  </si>
  <si>
    <t>訪問介護サービスセンター　ＬＵＣＫ</t>
  </si>
  <si>
    <t>ケアプランセンター暖</t>
  </si>
  <si>
    <t>ケアプランせんが常滑</t>
  </si>
  <si>
    <t>アルトケアプランセンター常滑</t>
  </si>
  <si>
    <t>合同会社ワイエムスター</t>
  </si>
  <si>
    <t>ケアプランセンター糸</t>
  </si>
  <si>
    <t>居宅介護支援事業所　セントレアライフ常滑</t>
  </si>
  <si>
    <t>江南市社会福祉協議会指定居宅介護支援事業所</t>
  </si>
  <si>
    <t>江南市社会福祉協議会指定訪問介護事業所</t>
  </si>
  <si>
    <t>介護保険センターさとう</t>
  </si>
  <si>
    <t>あい愛ライフますみ訪問介護サービス</t>
  </si>
  <si>
    <t>ホームヘルパーステーションフラワーコート江南</t>
  </si>
  <si>
    <t>デイサービスふじのはな</t>
  </si>
  <si>
    <t>医療法人来光会エブリデイ江森</t>
  </si>
  <si>
    <t>ゆうデイサービスセンター</t>
  </si>
  <si>
    <t>介護サービスシルバーネット</t>
  </si>
  <si>
    <t>シルバーネット居宅介護支援事業所</t>
  </si>
  <si>
    <t>グループホームはなえくぼ江南</t>
  </si>
  <si>
    <t>さとうデイサービスセンター</t>
  </si>
  <si>
    <t>デイサービスセンター生き生き夢倶楽部</t>
  </si>
  <si>
    <t>コンフォート・ビラ藤華</t>
  </si>
  <si>
    <t>なかむら・パワーリハビリセンター</t>
  </si>
  <si>
    <t>介護保険サービスセンター・ちあき</t>
  </si>
  <si>
    <t>藤が丘デイサービスセンター</t>
  </si>
  <si>
    <t>江南ケアセンターそよ風</t>
  </si>
  <si>
    <t>ふぁみりい恕苑デイサービスセンター</t>
  </si>
  <si>
    <t>特別養護老人ホームふぁみりい恕苑</t>
  </si>
  <si>
    <t>ふぁみりい恕苑居宅介護支援事業所</t>
  </si>
  <si>
    <t>デイサービスセンター藤華</t>
  </si>
  <si>
    <t>デイサービスセンター　なご家　江南サービス</t>
  </si>
  <si>
    <t>介護相談センター　よつ葉　江南</t>
  </si>
  <si>
    <t>介護付有料老人ホーム　ひだかの憩</t>
  </si>
  <si>
    <t>デイサービスセンター　えんの里</t>
  </si>
  <si>
    <t>デイサービス　音の葉</t>
  </si>
  <si>
    <t>ショートステイ　こよなし</t>
  </si>
  <si>
    <t>訪問介護センターさふらん江南</t>
  </si>
  <si>
    <t>介護センター　すまいる</t>
  </si>
  <si>
    <t>シニア支援センター采虹「さら」</t>
  </si>
  <si>
    <t>生活相談ネットワーク居宅介護支援事業所</t>
  </si>
  <si>
    <t>大型デイサービスセンター　サンサン　リゾート太古の湯</t>
  </si>
  <si>
    <t>デイサービス　平成</t>
  </si>
  <si>
    <t>ＳＩケアセンター</t>
  </si>
  <si>
    <t>なかむら・パワーリハビリセンター２</t>
  </si>
  <si>
    <t>なかむら・ファミリー居宅介護支援事業所</t>
  </si>
  <si>
    <t>あみーごライフ江南弐番館</t>
  </si>
  <si>
    <t>デイサービス笑楽</t>
  </si>
  <si>
    <t>オリーブ支援センター</t>
  </si>
  <si>
    <t>介護支援センター　フラワーコート江南</t>
  </si>
  <si>
    <t>介護支援センタージョイフル布袋</t>
  </si>
  <si>
    <t>特別養護老人ホーム第２サンライフ江南</t>
  </si>
  <si>
    <t>特別養護老人ホーム　ジョイフル布袋</t>
  </si>
  <si>
    <t>特別養護老人ホームジョイフル江南</t>
  </si>
  <si>
    <t>特別養護老人ホーム第２ジョイフル江南</t>
  </si>
  <si>
    <t>デイサービス　ゴールドエイジ江森</t>
  </si>
  <si>
    <t>デイサービスセンター　ジョイフル布袋</t>
  </si>
  <si>
    <t>社会福祉法人サン・ビジョンデイサービスセンター第２ジョイフル江南</t>
  </si>
  <si>
    <t>訪問リハビリ　フラワーコート江南</t>
  </si>
  <si>
    <t>ショートステイホーム　ジョイフル布袋</t>
  </si>
  <si>
    <t>ショートステイホーム・ジョイフル江南</t>
  </si>
  <si>
    <t>ショートステイ　たんぽぽ鶴の里</t>
  </si>
  <si>
    <t>ショートステイホーム第２ジョイフル江南</t>
  </si>
  <si>
    <t>ケアプランいっぽ</t>
  </si>
  <si>
    <t>訪問介護　くぅとと</t>
  </si>
  <si>
    <t>あみーご倶楽部　江南</t>
  </si>
  <si>
    <t>特別養護老人ホームたんぽぽ絆の里</t>
  </si>
  <si>
    <t>ケアマネージメントセンター　メイコー</t>
  </si>
  <si>
    <t>ニチイケアセンター赤童子</t>
  </si>
  <si>
    <t>居宅介護支援事業所　たんぽぽ絆の里</t>
  </si>
  <si>
    <t>ヘルパーステーションSmileナイト</t>
  </si>
  <si>
    <t>デイサービス　わくわく元気倶楽部</t>
  </si>
  <si>
    <t>さわやかこうなん館</t>
  </si>
  <si>
    <t>なのはな居宅介護支援事業所</t>
  </si>
  <si>
    <t>デイサービス　喫茶ボンボン</t>
  </si>
  <si>
    <t>一緑居宅介護支援事業所</t>
  </si>
  <si>
    <t>訪問介護事業所キーズ</t>
  </si>
  <si>
    <t>訪問介護ステーション　かいり</t>
  </si>
  <si>
    <t>ヘルパーステーション彩翔</t>
  </si>
  <si>
    <t>クラインケアプランセンター江南</t>
  </si>
  <si>
    <t>訪問介護ゆりま～る</t>
  </si>
  <si>
    <t>介護相談センター泰玄会</t>
  </si>
  <si>
    <t>特別養護老人ホーム朝日荘</t>
  </si>
  <si>
    <t>朝日デイサービスセンター</t>
  </si>
  <si>
    <t>ショートステイ朝日荘</t>
  </si>
  <si>
    <t>朝日介護サービスセンター</t>
  </si>
  <si>
    <t>井上内科クリニック居宅介護支援事業所</t>
  </si>
  <si>
    <t>医療法人来光会エブリデイ開明</t>
  </si>
  <si>
    <t>いっぷくの里</t>
  </si>
  <si>
    <t>グループホームだいず</t>
  </si>
  <si>
    <t>グループホーム尾西蓮池の家</t>
  </si>
  <si>
    <t>居宅介護支援事業所ゆうあい</t>
  </si>
  <si>
    <t>小牧市社会福祉協議会指定居宅介護支援事業所</t>
  </si>
  <si>
    <t>居宅介護支援事業所愛厚ホーム小牧苑</t>
  </si>
  <si>
    <t>愛厚ホーム小牧苑</t>
  </si>
  <si>
    <t>特別養護老人ホームゆうあい</t>
  </si>
  <si>
    <t>ヘルパーステーション　やすらぎ</t>
  </si>
  <si>
    <t>小牧市社会福祉協議会ふれあいヘルパーステーション</t>
  </si>
  <si>
    <t>小牧市社会福祉協議会ふれあいデイサービスセンター</t>
  </si>
  <si>
    <t>小牧市社会福祉協議会岩崎デイサービスセンター</t>
  </si>
  <si>
    <t>居宅介護支援事業所こまきの森</t>
  </si>
  <si>
    <t>デイサービスセンターゆうあい</t>
  </si>
  <si>
    <t>ニチイケアセンター小牧</t>
  </si>
  <si>
    <t>グループホーム安心樹</t>
  </si>
  <si>
    <t>医療法人　純正会　デイサービスセンター太陽・小牧</t>
  </si>
  <si>
    <t>医療法人純正会デイサービスセンター太陽・小牧</t>
  </si>
  <si>
    <t>デイサービスステーションひまわり</t>
  </si>
  <si>
    <t>福祉の幸小牧訪問介護事業所</t>
  </si>
  <si>
    <t>介護センターはなたば</t>
  </si>
  <si>
    <t>社会福祉法人紫水会ケアハウスオーネスト小牧台</t>
  </si>
  <si>
    <t>アスケア訪問入浴　小牧</t>
  </si>
  <si>
    <t>小牧居宅介護支援事業所デプレ</t>
  </si>
  <si>
    <t>ホームヘルプサービスセンター岩崎あいの郷</t>
  </si>
  <si>
    <t>グループホーム岩崎あいの郷</t>
  </si>
  <si>
    <t>デイサービスセンター岩崎あいの郷</t>
  </si>
  <si>
    <t>特別養護老人ホーム岩崎あいの郷</t>
  </si>
  <si>
    <t>短期入所生活介護事業所岩崎あいの郷</t>
  </si>
  <si>
    <t>居宅介護支援事業所岩崎あいの郷</t>
  </si>
  <si>
    <t>介護サービスセンターふきのとう</t>
  </si>
  <si>
    <t>デイサービスはなたば</t>
  </si>
  <si>
    <t>介護付有料老人ホーム　こまきの憩</t>
  </si>
  <si>
    <t>デイサービスの家　篠岡</t>
  </si>
  <si>
    <t>落合デイサービスセンター</t>
  </si>
  <si>
    <t>オーネスト桃花林指定通所介護事業所</t>
  </si>
  <si>
    <t>オーネスト桃花林指定短期入所生活介護事業所</t>
  </si>
  <si>
    <t>オーネスト桃花林指定居宅介護支援事業所</t>
  </si>
  <si>
    <t>特別養護老人ホームオーネスト桃花林</t>
  </si>
  <si>
    <t>居宅介護支援センター　ほっと</t>
  </si>
  <si>
    <t>ケアパートナー小牧</t>
  </si>
  <si>
    <t>居宅介護支援事業所　はなたば</t>
  </si>
  <si>
    <t>あおぞらの里　小牧デイサービスセンター</t>
  </si>
  <si>
    <t>あい介護保険事務所</t>
  </si>
  <si>
    <t>デイサービスセンターくれいん小牧</t>
  </si>
  <si>
    <t>デイサービスまごころ</t>
  </si>
  <si>
    <t>あい訪問介護事業所</t>
  </si>
  <si>
    <t>ボンセジュール小牧ケアステーション</t>
  </si>
  <si>
    <t>さんきハンズ</t>
  </si>
  <si>
    <t>ケアネットリゾン小牧</t>
  </si>
  <si>
    <t>半日型デイサービス　百寿</t>
  </si>
  <si>
    <t>訪問介護事業所　ドーヴィル小牧</t>
  </si>
  <si>
    <t>デイサービス　ドーヴィル小牧</t>
  </si>
  <si>
    <t>シルバーシティー愛ライフデイサービスセンター</t>
  </si>
  <si>
    <t>デイサービスセンター陽だまり</t>
  </si>
  <si>
    <t>介護支援センター　いろは</t>
  </si>
  <si>
    <t>コハル　デイサービス本庄</t>
  </si>
  <si>
    <t>リハプライド・小牧山</t>
  </si>
  <si>
    <t>ヘルパーステーション絆奏</t>
  </si>
  <si>
    <t>ヘルパーステーション　ほっと</t>
  </si>
  <si>
    <t>デイサービスセンター小牧白寿苑</t>
  </si>
  <si>
    <t>ショートスティ小牧白寿苑</t>
  </si>
  <si>
    <t>ケアプランサポート　はみんぐ</t>
  </si>
  <si>
    <t>ヘルパーステーション　あいらいふ西之島</t>
  </si>
  <si>
    <t>すい蓮花</t>
  </si>
  <si>
    <t>ヘルパーステーションおおたけ</t>
  </si>
  <si>
    <t>特別養護老人ホーム幸の郷</t>
  </si>
  <si>
    <t>ツツジ苑小牧</t>
  </si>
  <si>
    <t>コープあいち福祉サービス小牧</t>
  </si>
  <si>
    <t>たけのこ訪問介護事業所</t>
  </si>
  <si>
    <t>コープあいち福祉サービス小牧居宅</t>
  </si>
  <si>
    <t>ライフサポートきずな．</t>
  </si>
  <si>
    <t>デイサービスセンター　ケアタウン小牧</t>
  </si>
  <si>
    <t>ヘルパーステーションすずらん小牧市</t>
  </si>
  <si>
    <t>アクア訪問介護ステーション</t>
  </si>
  <si>
    <t>ショートステイ　ケアタウン小牧</t>
  </si>
  <si>
    <t>ヘルパーステーションしえる</t>
  </si>
  <si>
    <t>有料老人ホーム　あみーご倶楽部　小牧</t>
  </si>
  <si>
    <t>デイサービス　さんき</t>
  </si>
  <si>
    <t>訪問介護スマイルナーシング小牧</t>
  </si>
  <si>
    <t>訪問介護　しゅう</t>
  </si>
  <si>
    <t>デイサービス　グレイス</t>
  </si>
  <si>
    <t>メリィケア訪問介護ステーション</t>
  </si>
  <si>
    <t>介護ステーションあゆみ</t>
  </si>
  <si>
    <t>ライフケア介護サービス小牧</t>
  </si>
  <si>
    <t>居宅介護支援事業所　ソーシャルワークス</t>
  </si>
  <si>
    <t>ケアサポートあこる</t>
  </si>
  <si>
    <t>あこるしにあ</t>
  </si>
  <si>
    <t>あみーごライフ小牧</t>
  </si>
  <si>
    <t>第２デイサービスセンター陽だまり</t>
  </si>
  <si>
    <t>アクア小牧訪問介護</t>
  </si>
  <si>
    <t>居宅介護支援事業所　ケアタウン小牧</t>
  </si>
  <si>
    <t>コハル居宅介護支援事業所</t>
  </si>
  <si>
    <t>しあわせたまご</t>
  </si>
  <si>
    <t>コハルデイサロン高根</t>
  </si>
  <si>
    <t>デイサービスはなのき　小牧南</t>
  </si>
  <si>
    <t>ヘルパーステーション　かえで</t>
  </si>
  <si>
    <t>ＭＡＫＡＮＡ訪問介護ステーション</t>
  </si>
  <si>
    <t>ショートステイホーム　結いの郷　小牧</t>
  </si>
  <si>
    <t>ヘルパーステーションりあん小牧</t>
  </si>
  <si>
    <t>訪問介護ステーション　ぺんたす</t>
  </si>
  <si>
    <t>居宅介護支援事業所　梨の木</t>
  </si>
  <si>
    <t>ケアプランすずめ</t>
  </si>
  <si>
    <t>ヘルパーステーション　かりん小牧市</t>
  </si>
  <si>
    <t>ヘルパーステーションゆりのはな</t>
  </si>
  <si>
    <t>畑のあるデイサービス四季の彩こまき</t>
  </si>
  <si>
    <t>ヘルパーステーション絆の実</t>
  </si>
  <si>
    <t>あこるしにあ小牧中央</t>
  </si>
  <si>
    <t>セブン介護相談</t>
  </si>
  <si>
    <t>ケアリール訪問介護事業所　小牧原</t>
  </si>
  <si>
    <t>株式会社福祉の里　稲沢営業所</t>
  </si>
  <si>
    <t>稲沢老人保健施設第１憩の泉居宅介護支援事業所</t>
  </si>
  <si>
    <t>稲沢市大和の里指定居宅介護支援事業所</t>
  </si>
  <si>
    <t>特別養護老人ホーム大和の里</t>
  </si>
  <si>
    <t>ホームヘルプふれあいサービス</t>
  </si>
  <si>
    <t>ケアプランふれあいサービス</t>
  </si>
  <si>
    <t>稲沢大和の里デイサービスセンター</t>
  </si>
  <si>
    <t>稲沢第二大和の里指定訪問介護事業所</t>
  </si>
  <si>
    <t>稲沢第二大和の里デイサービスセンター</t>
  </si>
  <si>
    <t>特別養護老人ホーム第二大和の里</t>
  </si>
  <si>
    <t>稲沢第二大和の里指定認知症対応型共同生活介護事業所</t>
  </si>
  <si>
    <t>稲沢市第二大和の里指定居宅介護支援事業所</t>
  </si>
  <si>
    <t>株式会社福祉の里稲沢営業所</t>
  </si>
  <si>
    <t>グループホームゆうゆう</t>
  </si>
  <si>
    <t>介護ラボ・メグ</t>
  </si>
  <si>
    <t>グループホーム白寿の里</t>
  </si>
  <si>
    <t>デイサービスセンターぴあおひさま</t>
  </si>
  <si>
    <t>デイサービスゆうあい</t>
  </si>
  <si>
    <t>グループホーム稲沢重本の家</t>
  </si>
  <si>
    <t>グループホームほのぼの広場</t>
  </si>
  <si>
    <t>ケアハウス信竜</t>
  </si>
  <si>
    <t>グループホームももたろう</t>
  </si>
  <si>
    <t>稲沢市医師会居宅介護支援事業所</t>
  </si>
  <si>
    <t>訪問介護サンライズ</t>
  </si>
  <si>
    <t>グループホームソブエピア</t>
  </si>
  <si>
    <t>エブリサポート居宅介護支援事業所</t>
  </si>
  <si>
    <t>やまと介護サービス</t>
  </si>
  <si>
    <t>稲沢ケアセンターそよ風</t>
  </si>
  <si>
    <t>デイサービス　すてっぷあっぷ</t>
  </si>
  <si>
    <t>ほのぼの平和指定居宅介護支援事業所</t>
  </si>
  <si>
    <t>ほのぼの平和デイサービスセンター　才華</t>
  </si>
  <si>
    <t>Ｋライン・ケアセンター稲沢</t>
  </si>
  <si>
    <t>特別養護老人ホーム　すずの郷</t>
  </si>
  <si>
    <t>ステップリハビリケアセンター稲沢</t>
  </si>
  <si>
    <t>さくら居宅介護支援事業所</t>
  </si>
  <si>
    <t>ケアプランすずき</t>
  </si>
  <si>
    <t>わらく倶楽部</t>
  </si>
  <si>
    <t>ＡＩＫＥＩふれあいの里</t>
  </si>
  <si>
    <t>パナソニックエイジフリーケアセンターいなざわ・デイサービス</t>
  </si>
  <si>
    <t>デイサービスセンター　サンセリテ北島</t>
  </si>
  <si>
    <t>デイサービスセンターぴあおひさま２號舘</t>
  </si>
  <si>
    <t>デイサービスセンター古都　祖父江館</t>
  </si>
  <si>
    <t>ほのぼのデイサービスセンター優雅</t>
  </si>
  <si>
    <t>亀泉会平和相談センター</t>
  </si>
  <si>
    <t>デイサービスセンター　あこや</t>
  </si>
  <si>
    <t>ケアプランセンター　あると</t>
  </si>
  <si>
    <t>訪問介護事業所　木の葉</t>
  </si>
  <si>
    <t>デイサービスセンター・かとれあ</t>
  </si>
  <si>
    <t>ヘルパーステーション和ごころ</t>
  </si>
  <si>
    <t>ケアネットリゾン稲沢</t>
  </si>
  <si>
    <t>個別のニーズに応えるデイサービス　よってちょ</t>
  </si>
  <si>
    <t>さくら・介護ステーションキュアケア</t>
  </si>
  <si>
    <t>さんわ介護サービス</t>
  </si>
  <si>
    <t>さんわデイサービス</t>
  </si>
  <si>
    <t>さんわケアプランセンター</t>
  </si>
  <si>
    <t>ほのぼのデイサービスセンター　雅</t>
  </si>
  <si>
    <t>ヘルパーステーション　長楽</t>
  </si>
  <si>
    <t>ケアプランセンター　長楽</t>
  </si>
  <si>
    <t>特別養護老人ホーム第二大和の里（ユニット型）</t>
  </si>
  <si>
    <t>訪問介護・かとれあ</t>
  </si>
  <si>
    <t>デイサービスセンター　長楽</t>
  </si>
  <si>
    <t>アスケア訪問入浴　稲沢</t>
  </si>
  <si>
    <t>あかつきリハビリデイサービス</t>
  </si>
  <si>
    <t>デイサービス　おおや村</t>
  </si>
  <si>
    <t>いろは居宅介護支援事業所</t>
  </si>
  <si>
    <t>ヘルパーステーションいてよんよ</t>
  </si>
  <si>
    <t>特別養護老人ホーム信竜</t>
  </si>
  <si>
    <t>五条川ヘルパーステーション</t>
  </si>
  <si>
    <t>サンケア指定訪問介護いなざわ事業所</t>
  </si>
  <si>
    <t>ステップ稲沢ケアプランセンター</t>
  </si>
  <si>
    <t>さわやかいなざわ館</t>
  </si>
  <si>
    <t>ゴールドエイジ稲沢　営業所</t>
  </si>
  <si>
    <t>居宅介護支援・尾張かとれあ</t>
  </si>
  <si>
    <t>デイサービス　ソレイユ</t>
  </si>
  <si>
    <t>ショートステイ　悠喜園</t>
  </si>
  <si>
    <t>Ｋライン・ケアプランセンター稲沢</t>
  </si>
  <si>
    <t>健遊館あずきの湯デイサービスセンター</t>
  </si>
  <si>
    <t>ヘルパーステーション　ハート・いなざわ</t>
  </si>
  <si>
    <t>デイサービス　ゴールドエイジ奥田</t>
  </si>
  <si>
    <t>特別養護老人ホーム稲沢白寿苑</t>
  </si>
  <si>
    <t>ＡＩＫＥＩ　ふれあいの里</t>
  </si>
  <si>
    <t>デイサービスセンター　稲沢白寿苑</t>
  </si>
  <si>
    <t>ラポールケア</t>
  </si>
  <si>
    <t>介護付有料老人ホームいなざわの憩</t>
  </si>
  <si>
    <t>デイサービスセンターぴあおひさま３號舘</t>
  </si>
  <si>
    <t>居宅介護支援事業所　サンセリテ　ま琴</t>
  </si>
  <si>
    <t>だいきちケアステーション</t>
  </si>
  <si>
    <t>ケアプラン　おかげdeにっこり</t>
  </si>
  <si>
    <t>アクティブスタジオ　一歩</t>
  </si>
  <si>
    <t>特別養護老人ホーム寿敬園（ユニット型）</t>
  </si>
  <si>
    <t>ケアパートナーたいよう</t>
  </si>
  <si>
    <t>有料老人ホーム　くるみの木稲沢</t>
  </si>
  <si>
    <t>ショートステイ稲沢白寿苑</t>
  </si>
  <si>
    <t>デイサービス虹彩</t>
  </si>
  <si>
    <t>ケアプランよりそい</t>
  </si>
  <si>
    <t>花水木介護サービス</t>
  </si>
  <si>
    <t>デイサービスいなざわ花水木</t>
  </si>
  <si>
    <t>介護サポートぬくもり</t>
  </si>
  <si>
    <t>ケアプランLINKS</t>
  </si>
  <si>
    <t>まつまえケアマネステーション</t>
  </si>
  <si>
    <t>デイサービスリハビリいっぽ稲沢</t>
  </si>
  <si>
    <t>ケアプラン　あいち福祉サービス</t>
  </si>
  <si>
    <t>介護相談センター蓮華</t>
  </si>
  <si>
    <t>ケアプランおおや村</t>
  </si>
  <si>
    <t>ヘルパーステーションいなざわさつき</t>
  </si>
  <si>
    <t>ケアプランやました</t>
  </si>
  <si>
    <t>ケアマネジャー山内事務所</t>
  </si>
  <si>
    <t>サポートサービス　ちゃお</t>
  </si>
  <si>
    <t>アイビー訪問介護ステーション</t>
  </si>
  <si>
    <t>デイサービスセンター古都　稲沢館</t>
  </si>
  <si>
    <t>あしたラボケアプラン</t>
  </si>
  <si>
    <t>ケアプランセンター　ブルーポピー</t>
  </si>
  <si>
    <t>オリバーズ</t>
  </si>
  <si>
    <t>ケアプラン　ほほえみ稲沢</t>
  </si>
  <si>
    <t>麗楽荘居宅介護支援事業所</t>
  </si>
  <si>
    <t>しんしろ福祉会館居宅介護支援事業所</t>
  </si>
  <si>
    <t>特別養護老人ホーム麗楽荘</t>
  </si>
  <si>
    <t>アイ居宅介護支援事業部</t>
  </si>
  <si>
    <t>デイサービスセンター麗楽荘</t>
  </si>
  <si>
    <t>しんしろ福祉会館訪問介護事業所</t>
  </si>
  <si>
    <t>しんしろ福祉会館デイサービスセンター</t>
  </si>
  <si>
    <t>瑞穂ケア・サービス</t>
  </si>
  <si>
    <t>愛輪サポート有限会社</t>
  </si>
  <si>
    <t>サマリヤの丘居宅介護支援事業所</t>
  </si>
  <si>
    <t>コープあいち福祉サービス新城</t>
  </si>
  <si>
    <t>グループホームうらら</t>
  </si>
  <si>
    <t>デイサービスひのきしん遊楽</t>
  </si>
  <si>
    <t>虹の郷デイサービスセンター</t>
  </si>
  <si>
    <t>虹の郷居宅介護支援事業所</t>
  </si>
  <si>
    <t>しんしろソフトリハ倶楽部</t>
  </si>
  <si>
    <t>グループホーム　好日庵</t>
  </si>
  <si>
    <t>新城・豊川介護支援センター</t>
  </si>
  <si>
    <t>千郷デイサービスセンター</t>
  </si>
  <si>
    <t>さかえの郷　デイサービスセンター新城</t>
  </si>
  <si>
    <t>和の蔵デイサービスセンター</t>
  </si>
  <si>
    <t>デイサービスかおり</t>
  </si>
  <si>
    <t>星野病院居宅介護支援事業所</t>
  </si>
  <si>
    <t>ケアホーム虹の森</t>
  </si>
  <si>
    <t>デイサービスのんほい・ほうらい</t>
  </si>
  <si>
    <t>コープあいちデイサービス新城</t>
  </si>
  <si>
    <t>さくらしんしろケアプランセンター</t>
  </si>
  <si>
    <t>デイサービスセンター寿楽荘</t>
  </si>
  <si>
    <t>日吉デイサービスセンター</t>
  </si>
  <si>
    <t>ヘルパーステーション幸</t>
  </si>
  <si>
    <t>ヘルパーステーション和別院</t>
  </si>
  <si>
    <t>ろくじゅデイサービス新城</t>
  </si>
  <si>
    <t>デイサービスねむの木</t>
  </si>
  <si>
    <t>デイサービスセンターあまの</t>
  </si>
  <si>
    <t>デイサービスしおん</t>
  </si>
  <si>
    <t>機能訓練スタジオアオラニデイサービス</t>
  </si>
  <si>
    <t>デイサービスゆうなぎ</t>
  </si>
  <si>
    <t>訪問介護本舗みらい</t>
  </si>
  <si>
    <t>特別養護老人ホーム翠華の里</t>
  </si>
  <si>
    <t>新城のリラ</t>
  </si>
  <si>
    <t>デイサービス樹</t>
  </si>
  <si>
    <t>指定居宅介護支援事業所東海</t>
  </si>
  <si>
    <t>富木島診療所指定居宅介護支援事業所</t>
  </si>
  <si>
    <t>特別養護老人ホーム東海の里</t>
  </si>
  <si>
    <t>アスケア訪問入浴　東海</t>
  </si>
  <si>
    <t>ニチイケアセンター東海</t>
  </si>
  <si>
    <t>東海市在宅介護家事援助の会ふれ愛</t>
  </si>
  <si>
    <t>レモン訪問介護事業所</t>
  </si>
  <si>
    <t>レモン指定居宅介護支援事業所</t>
  </si>
  <si>
    <t>ヘルパーステーション　いずみ</t>
  </si>
  <si>
    <t>デイサービスセンターいこい</t>
  </si>
  <si>
    <t>ショートステイいこい</t>
  </si>
  <si>
    <t>指定居宅介護支援事業所いこい</t>
  </si>
  <si>
    <t>通所介護事業所レモンの樹</t>
  </si>
  <si>
    <t>特定非営利活動法人東海市在宅介護家事援助の会 ふれ愛</t>
  </si>
  <si>
    <t>ショートステイ生司院</t>
  </si>
  <si>
    <t>ケアプランセンター紺</t>
  </si>
  <si>
    <t>オープンゲート居宅介護支援事業所</t>
  </si>
  <si>
    <t>蘭の里　通所介護館</t>
  </si>
  <si>
    <t>いこいの郷　聚楽園</t>
  </si>
  <si>
    <t>東海福寿園ケアプランセンター</t>
  </si>
  <si>
    <t>ゆうえん　東海</t>
  </si>
  <si>
    <t>東海福寿園ヘルパーセンター</t>
  </si>
  <si>
    <t>東海福寿園デイサービスセンター</t>
  </si>
  <si>
    <t>東海福寿園ショートステイセンター</t>
  </si>
  <si>
    <t>特別養護老人ホーム　東海福寿園</t>
  </si>
  <si>
    <t>東萌山苑　ショートステイ</t>
  </si>
  <si>
    <t>ニチイケアセンター東海南</t>
  </si>
  <si>
    <t>ヘルパーステーションひいらぎ</t>
  </si>
  <si>
    <t>笑門デイサービスセンター</t>
  </si>
  <si>
    <t>デイサービスセンター元気</t>
  </si>
  <si>
    <t>ベティさんの家　太田川</t>
  </si>
  <si>
    <t>介護老人福祉施設東海清凉苑</t>
  </si>
  <si>
    <t>シニアフィットネス・デイサービス　歩きま笑</t>
  </si>
  <si>
    <t>居宅介護支援事業所元気</t>
  </si>
  <si>
    <t>ノッポさんのデイサービス東海</t>
  </si>
  <si>
    <t>カイトリハビリテーション</t>
  </si>
  <si>
    <t>デイサービス　ハート</t>
  </si>
  <si>
    <t>アクアデイサービスのぶちゃん</t>
  </si>
  <si>
    <t>東海清凉苑　和ショートステイ</t>
  </si>
  <si>
    <t>リハビリデイサービスふくろう倶楽部</t>
  </si>
  <si>
    <t>ケアプラン楓</t>
  </si>
  <si>
    <t>ヘルパーステーションＫＯＰかぎや</t>
  </si>
  <si>
    <t>カイトリハビリテーション上野台</t>
  </si>
  <si>
    <t>特別養護老人ホームレモンの樹東海</t>
  </si>
  <si>
    <t>東海市社会福祉協議会ヘルパーステーション</t>
  </si>
  <si>
    <t>東海市加木屋デイサービス</t>
  </si>
  <si>
    <t>東海市しあわせ村居宅介護支援事業所</t>
  </si>
  <si>
    <t>東海市加木屋居宅介護支援事業所</t>
  </si>
  <si>
    <t>レモン南之山居宅介護支援事業所</t>
  </si>
  <si>
    <t>デイサービスおいでん！３丁目</t>
  </si>
  <si>
    <t>ショートステイレモンの樹東海</t>
  </si>
  <si>
    <t>デイサービス　フィットネスかえで</t>
  </si>
  <si>
    <t>特別養護老人ホームセレナ東海</t>
  </si>
  <si>
    <t>ニチイケアセンター東海中央</t>
  </si>
  <si>
    <t>レモン南之山デイサービスセンター</t>
  </si>
  <si>
    <t>ヘルパーステーションあさがお</t>
  </si>
  <si>
    <t>デイサービスおいでん！１丁目</t>
  </si>
  <si>
    <t>デイサービス　スマイル</t>
  </si>
  <si>
    <t>ヘルパーステーションポトス</t>
  </si>
  <si>
    <t>訪問介護らんらんらん</t>
  </si>
  <si>
    <t>ケアプランリッツ</t>
  </si>
  <si>
    <t>訪問介護メロディ東海</t>
  </si>
  <si>
    <t>木田の里デイサービスセンター</t>
  </si>
  <si>
    <t>デイサービスポトス</t>
  </si>
  <si>
    <t>なわ居宅介護支援事業所</t>
  </si>
  <si>
    <t>ヘルパーステーション　アネシス</t>
  </si>
  <si>
    <t>訪問介護シエロ</t>
  </si>
  <si>
    <t>ケアプランセンターメロディ東海</t>
  </si>
  <si>
    <t>デイサービス　ＫＡＥＤＥ　ＣＡＲＥ　ＧＡＲＤＥＮ　加木屋</t>
  </si>
  <si>
    <t>デイサービスメロディ東海</t>
  </si>
  <si>
    <t>ゆうえん東海デイサービス</t>
  </si>
  <si>
    <t>artケアプランセンター</t>
  </si>
  <si>
    <t>ケアプランふく</t>
  </si>
  <si>
    <t>ヘルパーくにきち</t>
  </si>
  <si>
    <t>くらしのサポート東海</t>
  </si>
  <si>
    <t>デイパーク大府居宅介護支援事業所</t>
  </si>
  <si>
    <t>指定居宅介護支援事業所菜の花</t>
  </si>
  <si>
    <t>えむわんケアマネジメントサービス</t>
  </si>
  <si>
    <t>ケアプランさわやか愛知</t>
  </si>
  <si>
    <t>愛厚ホーム大府苑</t>
  </si>
  <si>
    <t>ネットワーク大府指定訪問介護事業所</t>
  </si>
  <si>
    <t>特定非営利活動法人ネットワーク大府指定居宅介護支援事業所</t>
  </si>
  <si>
    <t>長草デイサービスセンター</t>
  </si>
  <si>
    <t>第１老人デイサービスセンターデイパーク大府</t>
  </si>
  <si>
    <t>デイパーク大府短期入所事業所</t>
  </si>
  <si>
    <t>グループホーム・ルミナス大府</t>
  </si>
  <si>
    <t>特定非営利活動法人ネットワーク大府通所介護事業所あいこでしょ</t>
  </si>
  <si>
    <t>ケアプランおおぶ</t>
  </si>
  <si>
    <t>特定非営利活動法人ネットワーク大府追分デイサービス</t>
  </si>
  <si>
    <t>さわやかデイサービス</t>
  </si>
  <si>
    <t>ヘルパーステーションさわやか愛知</t>
  </si>
  <si>
    <t>デイサービスくるみ</t>
  </si>
  <si>
    <t>介護プランくるみ</t>
  </si>
  <si>
    <t>特定非営利活動法人ネットワーク大府グループホームわかくさ</t>
  </si>
  <si>
    <t>第２老人デイサービスセンターデイパーク大府</t>
  </si>
  <si>
    <t>特別養護老人ホーム　デイパーク大府</t>
  </si>
  <si>
    <t>通所介護事業所レモンの樹大府</t>
  </si>
  <si>
    <t>デイサービス森音</t>
  </si>
  <si>
    <t>ニチイケアセンター大府</t>
  </si>
  <si>
    <t>パナソニックエイジフリーケアセンター大府・デイサービス</t>
  </si>
  <si>
    <t>訪問リハビリテーション　ルミナス大府</t>
  </si>
  <si>
    <t>ゆめケアサービス</t>
  </si>
  <si>
    <t>さわやかの丘　居宅介護支援事業所</t>
  </si>
  <si>
    <t>ケアプランセンターさくらぎ</t>
  </si>
  <si>
    <t>田中整形外科デイサービス</t>
  </si>
  <si>
    <t>居宅介護支援事業所　北山</t>
  </si>
  <si>
    <t>訪問介護事業所　れんげ草</t>
  </si>
  <si>
    <t>ケアサポート　Green</t>
  </si>
  <si>
    <t>ながね接骨院　デイサービス　北山</t>
  </si>
  <si>
    <t>介護付有料老人ホーム　めぐらす柊山</t>
  </si>
  <si>
    <t>さわやかの丘第２訪問介護事業所</t>
  </si>
  <si>
    <t>デイサービスセンター　ゆずの里</t>
  </si>
  <si>
    <t>ケアプラン　あい</t>
  </si>
  <si>
    <t>大府の郷デイサービスセンター</t>
  </si>
  <si>
    <t>特別養護老人ホーム大府の郷</t>
  </si>
  <si>
    <t>大府の郷居宅介護支援事業所</t>
  </si>
  <si>
    <t>サンタデイサービス</t>
  </si>
  <si>
    <t>愛光リハビリテーションデイサービス大府</t>
  </si>
  <si>
    <t>らくる大府</t>
  </si>
  <si>
    <t>ノッポさんのデイサービス大府</t>
  </si>
  <si>
    <t>フラワーサーチ　大府</t>
  </si>
  <si>
    <t>介護付き有料老人ホーム　さふらん大府</t>
  </si>
  <si>
    <t>短期入所生活介護　コンフォート北崎</t>
  </si>
  <si>
    <t>介護老人保健施設　キュア北崎（ユニット型）</t>
  </si>
  <si>
    <t>サポート北崎</t>
  </si>
  <si>
    <t>デイサービスおいでん！４丁目</t>
  </si>
  <si>
    <t>居宅介護支援事業所　アシスト北崎</t>
  </si>
  <si>
    <t>特別養護老人ホームオーネスト尚武</t>
  </si>
  <si>
    <t>オーネスト尚武指定短期入所生活介護事業所</t>
  </si>
  <si>
    <t>介護支援Halelea</t>
  </si>
  <si>
    <t>トーカイ居宅介護支援事業所大府　アンシア</t>
  </si>
  <si>
    <t>あぐりす訪問介護センターあい愛おおぶ</t>
  </si>
  <si>
    <t>あぐりすデイサービスセンターあい愛おおぶ</t>
  </si>
  <si>
    <t>あぐりす居宅介護支援センターあい愛おおぶ</t>
  </si>
  <si>
    <t>リハプライド　大府大東</t>
  </si>
  <si>
    <t>ニチイケアセンター南大府</t>
  </si>
  <si>
    <t>前原整形外科リハビリテーションクリニック</t>
  </si>
  <si>
    <t>訪問介護の美空大府</t>
  </si>
  <si>
    <t>居宅介護支援事業所みらい大府</t>
  </si>
  <si>
    <t>さくら居宅介護</t>
  </si>
  <si>
    <t>みらい訪問介護ステーション大府</t>
  </si>
  <si>
    <t>デイサービスみらい</t>
  </si>
  <si>
    <t>あいヘルパーステーションⅡ</t>
  </si>
  <si>
    <t>集まり処和び咲び</t>
  </si>
  <si>
    <t>なごみケアステーション</t>
  </si>
  <si>
    <t>訪問介護ステーション　オガール大府</t>
  </si>
  <si>
    <t>パーソナルケアステーション大府</t>
  </si>
  <si>
    <t>デイサービスポルテ大府</t>
  </si>
  <si>
    <t>ヘルパーステーション ひだまりの郷おおぶ</t>
  </si>
  <si>
    <t>特定非営利活動法人ゆいの会訪問介護事業所</t>
  </si>
  <si>
    <t>特別養護老人ホームふれあいの里</t>
  </si>
  <si>
    <t>知多市社協ヘルパーステーション</t>
  </si>
  <si>
    <t>ケアプラン巽ヶ丘</t>
  </si>
  <si>
    <t>ふれあいの里デイサービスセンター</t>
  </si>
  <si>
    <t>ふれあいの里ショートステイ事業所</t>
  </si>
  <si>
    <t>エーゼットプラン居宅介護支援事業所</t>
  </si>
  <si>
    <t>アスケア　ケアプランセンター知多</t>
  </si>
  <si>
    <t>アスケア　デイサービスセンター知多</t>
  </si>
  <si>
    <t>アスケア　ショートステイ知多</t>
  </si>
  <si>
    <t>訪問介護事業所エーゼットケア</t>
  </si>
  <si>
    <t>知多東部デイサービスセンター梅の里</t>
  </si>
  <si>
    <t>グループホーム知多苑</t>
  </si>
  <si>
    <t>ケアサポート　あん</t>
  </si>
  <si>
    <t>デイサービス　みらい</t>
  </si>
  <si>
    <t>デイサービスつみき福祉工房岡田</t>
  </si>
  <si>
    <t>ほのぼの園デイサービスセンター</t>
  </si>
  <si>
    <t>特定非営利活動法人あゆみ</t>
  </si>
  <si>
    <t>フェリーチェ</t>
  </si>
  <si>
    <t>訪問介護事業所だいこんの花</t>
  </si>
  <si>
    <t>デイサービス　だいこん畑</t>
  </si>
  <si>
    <t>デイサービスセンター　知多</t>
  </si>
  <si>
    <t>特別養護老人ホーム　知多（短期入所生活介護）</t>
  </si>
  <si>
    <t>居宅介護支援事業所　知多</t>
  </si>
  <si>
    <t>特別養護老人ホーム　知多</t>
  </si>
  <si>
    <t>デイサービス　昭和の郷</t>
  </si>
  <si>
    <t>ほのぼの園介護相談所</t>
  </si>
  <si>
    <t>サザンモーリアショートステイ</t>
  </si>
  <si>
    <t>健康管理クラブ　ワンズ</t>
  </si>
  <si>
    <t>デイサービスだいこんの里おかだ</t>
  </si>
  <si>
    <t>デイサービス　名花</t>
  </si>
  <si>
    <t>生活リハビリ巽ヶ丘</t>
  </si>
  <si>
    <t>特別養護老人ホーム　プラムガーデン</t>
  </si>
  <si>
    <t>ニコニコ介護　東海</t>
  </si>
  <si>
    <t>オープンゲート　知多</t>
  </si>
  <si>
    <t>デイサービス　さとのゆめ</t>
  </si>
  <si>
    <t>特別養護老人ホーム知多共愛の里</t>
  </si>
  <si>
    <t>デイサービス　メロディ</t>
  </si>
  <si>
    <t>ケアプランセンター助太刀</t>
  </si>
  <si>
    <t>フェリーチェ知多</t>
  </si>
  <si>
    <t>デイサービスおいでん！２丁目</t>
  </si>
  <si>
    <t>居宅介護支援事業所　まごころ</t>
  </si>
  <si>
    <t>ケアプランセンター　メロディ</t>
  </si>
  <si>
    <t>訪問介護メロディ</t>
  </si>
  <si>
    <t>訪問介護ちたともに</t>
  </si>
  <si>
    <t>介護相談室ちたともに</t>
  </si>
  <si>
    <t>ほのぼの園リハビリサロン</t>
  </si>
  <si>
    <t>ちた福寿園ショートステイセンター</t>
  </si>
  <si>
    <t>ケアプランせんが</t>
  </si>
  <si>
    <t>ちた福寿園ヘルパーセンター</t>
  </si>
  <si>
    <t>ちた福寿園デイサービスセンター</t>
  </si>
  <si>
    <t>快護相談所　和び咲び</t>
  </si>
  <si>
    <t>ちた福寿園ケアプランセンター</t>
  </si>
  <si>
    <t>総合訪問サービス　つるかめ介護</t>
  </si>
  <si>
    <t>あぐりすデイサービスセンター友遊苑</t>
  </si>
  <si>
    <t>あぐりす居宅介護支援センター友遊苑</t>
  </si>
  <si>
    <t>和び咲び訪問快護</t>
  </si>
  <si>
    <t>新舞子すみれ訪問介護ステーション</t>
  </si>
  <si>
    <t>新舞子すみれデイサービスセンター</t>
  </si>
  <si>
    <t>おいでん！の訪問介護</t>
  </si>
  <si>
    <t>おしゃべり処和び咲び</t>
  </si>
  <si>
    <t>訪問介護の美空知多</t>
  </si>
  <si>
    <t>デイサービス　夢の楽園</t>
  </si>
  <si>
    <t>日長台居宅介護支援事業所</t>
  </si>
  <si>
    <t>ヴィラトピア知立ホームヘルパー派遣事業所</t>
  </si>
  <si>
    <t>ヴィラトピア知立デイサービスセンター</t>
  </si>
  <si>
    <t>ヴィラトピア知立指定居宅介護支援事業所</t>
  </si>
  <si>
    <t>特別養護老人ホームヴィラトピア知立</t>
  </si>
  <si>
    <t>ヴィラトピア知立老人短期入所事業所</t>
  </si>
  <si>
    <t>知立居宅介護支援事業所</t>
  </si>
  <si>
    <t>すまいる知立指定訪問介護事業所</t>
  </si>
  <si>
    <t>すまいる知立指定居宅介護支援事業所</t>
  </si>
  <si>
    <t>グループホームながしのの里</t>
  </si>
  <si>
    <t>医療法人深谷会居宅介護支援事業所</t>
  </si>
  <si>
    <t>ほほえみの里デイサービスセンター</t>
  </si>
  <si>
    <t>老人短期入所生活介護事業所ほほえみの里</t>
  </si>
  <si>
    <t>特別養護老人ホームほほえみの里</t>
  </si>
  <si>
    <t>老人居宅介護等事業ほほえみの里</t>
  </si>
  <si>
    <t>デイサービスほおずきの家</t>
  </si>
  <si>
    <t>デイサービスさくらのきの家</t>
  </si>
  <si>
    <t>居宅介護支援事業所　ほほえみの里</t>
  </si>
  <si>
    <t>ニチイケアセンター逢妻</t>
  </si>
  <si>
    <t>訪問介護　すえひろ</t>
  </si>
  <si>
    <t>訪問介護すえひろ</t>
  </si>
  <si>
    <t>ヘルパーステーション　ウェルネス</t>
  </si>
  <si>
    <t>シンシア知立</t>
  </si>
  <si>
    <t>おんじぃのへや　知立店</t>
  </si>
  <si>
    <t>ヘルパーステーション　オレンジnoah</t>
  </si>
  <si>
    <t>デイサービス　オレンジnoah</t>
  </si>
  <si>
    <t>介護付有料老人ホーム　ワンズヴィラ池鯉鮒</t>
  </si>
  <si>
    <t>特別養護老人ホームかおん</t>
  </si>
  <si>
    <t>ショートステイかおん</t>
  </si>
  <si>
    <t>ミライエ　訪問介護ステーション</t>
  </si>
  <si>
    <t>知立ケアプランセンター</t>
  </si>
  <si>
    <t>ヘルパーステーション　みかわ</t>
  </si>
  <si>
    <t>のどかケアステーション</t>
  </si>
  <si>
    <t>ニチイケアセンター知立東</t>
  </si>
  <si>
    <t>コンパスウォーク知立</t>
  </si>
  <si>
    <t>ケアコール知立</t>
  </si>
  <si>
    <t>いこうよ知立</t>
  </si>
  <si>
    <t>ケアプランＣＨＩＲＩＦＵ</t>
  </si>
  <si>
    <t>あいじゅリハビリセンターCHIRIFU</t>
  </si>
  <si>
    <t>デイサービスセンターほほえみの里ぷらす</t>
  </si>
  <si>
    <t>特定非営利活動法人仁</t>
  </si>
  <si>
    <t>ヘルパーステーション　向日葵</t>
  </si>
  <si>
    <t>ケアプラン敬愛園</t>
  </si>
  <si>
    <t>尾張旭市社会福祉協議会指定居宅介護支援事業所</t>
  </si>
  <si>
    <t>特別養護老人ホーム敬愛園</t>
  </si>
  <si>
    <t>デイサービス敬愛園</t>
  </si>
  <si>
    <t>ショートステイ敬愛園</t>
  </si>
  <si>
    <t>アスケア訪問入浴　尾張旭</t>
  </si>
  <si>
    <t>通所介護みどり</t>
  </si>
  <si>
    <t>居宅介護支援事業所みどり</t>
  </si>
  <si>
    <t>特別養護老人ホームアメニティあさひ</t>
  </si>
  <si>
    <t>短期入所生活介護アメニティあさひ</t>
  </si>
  <si>
    <t>居宅介護支援事業所アメニティあさひ</t>
  </si>
  <si>
    <t>デイサービスセンターアメニティあさひ</t>
  </si>
  <si>
    <t>デイサービスセンターほっとすてーしょん</t>
  </si>
  <si>
    <t>居宅介護支援事業所ライフステージ</t>
  </si>
  <si>
    <t>訪問介護ボーベルケアハウス</t>
  </si>
  <si>
    <t>訪問介護サービスもみの木</t>
  </si>
  <si>
    <t>グループホームさくらひまわり</t>
  </si>
  <si>
    <t>ケアーサポート訪問介護事業所</t>
  </si>
  <si>
    <t>ケアーサポート居宅介護支援事業所</t>
  </si>
  <si>
    <t>ケアプランセンターあおい</t>
  </si>
  <si>
    <t>通所介護あおい</t>
  </si>
  <si>
    <t>訪問介護すずらん</t>
  </si>
  <si>
    <t>わかばヘルパーステーション</t>
  </si>
  <si>
    <t>介護事業所　正ちゃん家</t>
  </si>
  <si>
    <t>あすわひのきケアプランセンター</t>
  </si>
  <si>
    <t>つつじ苑</t>
  </si>
  <si>
    <t>デイサービス森林公園</t>
  </si>
  <si>
    <t>デイサービス　たんぽぽ</t>
  </si>
  <si>
    <t>あさひデイサービス</t>
  </si>
  <si>
    <t>光ケア</t>
  </si>
  <si>
    <t>居宅介護支援事業所　清風苑</t>
  </si>
  <si>
    <t>指定訪問介護事業所　ひょうたん島</t>
  </si>
  <si>
    <t>訪問入浴　なみ　と　かぜ</t>
  </si>
  <si>
    <t>訪問介護　あんず</t>
  </si>
  <si>
    <t>ひだまり通所介護</t>
  </si>
  <si>
    <t>デイサービス　望</t>
  </si>
  <si>
    <t>デイサービス・望</t>
  </si>
  <si>
    <t>デイサービスセンター　サンヴェール尾張旭</t>
  </si>
  <si>
    <t>ショートステイ　サンヴェール尾張旭</t>
  </si>
  <si>
    <t>居宅介護支援事業所　サンヴェール尾張旭</t>
  </si>
  <si>
    <t>特別養護老人ホーム　サンヴェール尾張旭</t>
  </si>
  <si>
    <t>訪問介護かざぐるま</t>
  </si>
  <si>
    <t>フルまあくす</t>
  </si>
  <si>
    <t>尾張旭ケアセンターそよ風</t>
  </si>
  <si>
    <t>源泉かけ流し天然温泉付き”よさこい”デイサービス　夢家24</t>
  </si>
  <si>
    <t>ひだまり訪問介護事業所</t>
  </si>
  <si>
    <t>ヒビコウ</t>
  </si>
  <si>
    <t>アクポディサービス</t>
  </si>
  <si>
    <t>光ケアヘルパーステーション</t>
  </si>
  <si>
    <t>アクティブらいふ</t>
  </si>
  <si>
    <t>ケアプランセンター　孝</t>
  </si>
  <si>
    <t>合同会社　ケアプラン　ウィズ</t>
  </si>
  <si>
    <t>デイサービスＮＥＯ　四軒家</t>
  </si>
  <si>
    <t>訪問介護　ジャカランタ</t>
  </si>
  <si>
    <t>エルケアーサービス訪問介護事業所</t>
  </si>
  <si>
    <t>Ｃｏメディカルフィットネス旭</t>
  </si>
  <si>
    <t>ショートステイ　すないの家　尾張旭</t>
  </si>
  <si>
    <t>おかげ庵　尾張旭</t>
  </si>
  <si>
    <t>デイサービスセンター華の季</t>
  </si>
  <si>
    <t>たいようリハビリデイサービス</t>
  </si>
  <si>
    <t>居宅介護支援事業所ルピナス</t>
  </si>
  <si>
    <t>ヘルパーステーションすずらん尾張旭市</t>
  </si>
  <si>
    <t>居宅介護支援事業所　たいよう</t>
  </si>
  <si>
    <t>ケアプランすずらん</t>
  </si>
  <si>
    <t>おおぞら訪問介護事業所</t>
  </si>
  <si>
    <t>リハビリフィットネス　旭</t>
  </si>
  <si>
    <t>ケアマネセンター　あおぞら</t>
  </si>
  <si>
    <t>フローラユーアイ</t>
  </si>
  <si>
    <t>ヘルパーステーション松葉</t>
  </si>
  <si>
    <t>介護付有料老人ホーム　ＢｅａｕｔｉｆｕｌＨｏｕｓｅこだち</t>
  </si>
  <si>
    <t>ケアプランじんの</t>
  </si>
  <si>
    <t>ゆらぎ</t>
  </si>
  <si>
    <t>風の丘リハビリセンター</t>
  </si>
  <si>
    <t>ニチイケアセンター印場</t>
  </si>
  <si>
    <t>ヘルパーステーション アーモンド</t>
  </si>
  <si>
    <t>訪問介護かぎしっぽ</t>
  </si>
  <si>
    <t>訪問介護ステーションつむぎ</t>
  </si>
  <si>
    <t>清風苑　訪問リハビリテーション</t>
  </si>
  <si>
    <t>プロビィム尾張旭</t>
  </si>
  <si>
    <t>いおり居宅介護支援事業所</t>
  </si>
  <si>
    <t>あいる居宅介護支援事業所</t>
  </si>
  <si>
    <t>訪問介護ステーション叶願</t>
  </si>
  <si>
    <t>デイトレーニング　パウ</t>
  </si>
  <si>
    <t>ヘルパーステーション　トライ</t>
  </si>
  <si>
    <t>チアフル訪問介護事業所</t>
  </si>
  <si>
    <t>チアフル居宅介護支援事業所</t>
  </si>
  <si>
    <t>高浜安立荘居宅介護支援事業所</t>
  </si>
  <si>
    <t>特別養護老人ホーム高浜安立荘</t>
  </si>
  <si>
    <t>高浜市社会福祉協議会指定訪問介護事業所</t>
  </si>
  <si>
    <t>高浜市社会福祉協議会指定居宅介護支援事業所</t>
  </si>
  <si>
    <t>高浜市社会福祉協議会南部デイサービスセンター</t>
  </si>
  <si>
    <t>社会福祉法人　高浜市社会福祉協議会　南部デイサービスセンター</t>
  </si>
  <si>
    <t>高浜安立荘デイサービスセンター</t>
  </si>
  <si>
    <t>養護老人ホーム高浜安立ディサービスセンター</t>
  </si>
  <si>
    <t>こもれび支援センター</t>
  </si>
  <si>
    <t>葭池デイサービスセンター</t>
  </si>
  <si>
    <t>デイホーム　ふぁんふぁんらんど</t>
  </si>
  <si>
    <t>たかはま訪問リハビリテーション</t>
  </si>
  <si>
    <t>ウエルカム　ケア</t>
  </si>
  <si>
    <t>ノックケア</t>
  </si>
  <si>
    <t>ケアハウス高浜安立</t>
  </si>
  <si>
    <t>クローバーケアステーション</t>
  </si>
  <si>
    <t>ヘルパーステーション　みき</t>
  </si>
  <si>
    <t>ケアプラン　ひびき</t>
  </si>
  <si>
    <t>パートナーケア高浜</t>
  </si>
  <si>
    <t>クローバーケアプランセンター</t>
  </si>
  <si>
    <t>はづき　デイサービス</t>
  </si>
  <si>
    <t>訪問介護事業所　ケアステーションこうえい</t>
  </si>
  <si>
    <t>ニチイケアセンター高浜</t>
  </si>
  <si>
    <t>ケアハウス湯山安立</t>
  </si>
  <si>
    <t>地域密着型サテライト型特別養護老人ホームいこいの宿高浜安立　短期入所生活介護（空床利用型）</t>
  </si>
  <si>
    <t>訪問介護やすらぎ</t>
  </si>
  <si>
    <t>岩倉一期一会ケアプランセンター</t>
  </si>
  <si>
    <t>医療法人羊蹄会シルバープランてんとうむし</t>
  </si>
  <si>
    <t>特別養護老人ホーム岩倉一期一会荘</t>
  </si>
  <si>
    <t>岩倉市社会福祉協議会訪問介護事業所</t>
  </si>
  <si>
    <t>岩倉市社会福祉協議会居宅介護支援事業所</t>
  </si>
  <si>
    <t>岩倉一期一会デイサービスセンター</t>
  </si>
  <si>
    <t>岩倉一期一会荘</t>
  </si>
  <si>
    <t>岩倉病院介護保険サービスセンター</t>
  </si>
  <si>
    <t>ニチイケアセンター岩倉</t>
  </si>
  <si>
    <t>岩倉一期一会ホームヘルプサービス</t>
  </si>
  <si>
    <t>グループホーム岩倉一期一会荘</t>
  </si>
  <si>
    <t>中央グループホーム和</t>
  </si>
  <si>
    <t>はっぴーケアーサービス</t>
  </si>
  <si>
    <t>デイサービス　ライフケア岩倉</t>
  </si>
  <si>
    <t>ケアマネハウス　ライフケア岩倉</t>
  </si>
  <si>
    <t>岩倉ケアセンターそよ風</t>
  </si>
  <si>
    <t>岩倉デイサービスセンター・ちあき</t>
  </si>
  <si>
    <t>岩倉介護保険サービスセンター・ちあき</t>
  </si>
  <si>
    <t>サントピア岩倉</t>
  </si>
  <si>
    <t>居宅介護支援事業所ひかり</t>
  </si>
  <si>
    <t>デイサービスセンターさんえす</t>
  </si>
  <si>
    <t>特別養護老人ホーム岩倉一期一会荘　花むすび</t>
  </si>
  <si>
    <t>デイケアセンターしらゆりの里</t>
  </si>
  <si>
    <t>デイサービスセンター・優悠の家</t>
  </si>
  <si>
    <t>ケアネットリゾン岩倉</t>
  </si>
  <si>
    <t>あおぞら介護プラン</t>
  </si>
  <si>
    <t>デイサービス　ゴールドエイジ岩倉</t>
  </si>
  <si>
    <t>クラインケアプランセンター</t>
  </si>
  <si>
    <t>ケアプランセンターさんえす</t>
  </si>
  <si>
    <t>ヘルパーステーションすずらん岩倉市</t>
  </si>
  <si>
    <t>ツクイ尾張岩倉</t>
  </si>
  <si>
    <t>ヘルパーステーション福寿</t>
  </si>
  <si>
    <t>訪問介護事業所　香楽</t>
  </si>
  <si>
    <t>勅使苑ホームヘルプサービス</t>
  </si>
  <si>
    <t>勅使苑介護支援センター</t>
  </si>
  <si>
    <t>介護生活用品の専門店’’ふれあい’’</t>
  </si>
  <si>
    <t>豊明市社会福祉協議会居宅介護支援事業所</t>
  </si>
  <si>
    <t>豊明市社会福祉協議会ホームヘルプサービス</t>
  </si>
  <si>
    <t>清水会ケアプランニングセンター豊明</t>
  </si>
  <si>
    <t>豊明苑居宅介護支援事業所</t>
  </si>
  <si>
    <t>特別養護老人ホーム豊明苑</t>
  </si>
  <si>
    <t>特別養護老人ホーム　勅使苑</t>
  </si>
  <si>
    <t>勅使苑デイサービスセンター</t>
  </si>
  <si>
    <t>豊明苑デイサービスセンター</t>
  </si>
  <si>
    <t>ひまわりの丘デイサービスセンター</t>
  </si>
  <si>
    <t>ニチイケアセンター豊明</t>
  </si>
  <si>
    <t>やまだクリニックデイケアセンター</t>
  </si>
  <si>
    <t>特定施設ケアハウス勅使</t>
  </si>
  <si>
    <t>訪問介護ステーション　幸せ</t>
  </si>
  <si>
    <t>介護相談所　よつば</t>
  </si>
  <si>
    <t>デイサービス　よつば</t>
  </si>
  <si>
    <t>デイサービス　めい</t>
  </si>
  <si>
    <t>藤田医科大学居宅介護支援事業所</t>
  </si>
  <si>
    <t>グリーンヒルズケア　相生</t>
  </si>
  <si>
    <t>デイサービスセンターほまれ</t>
  </si>
  <si>
    <t>特別養護老人ホーム　第二勅使苑</t>
  </si>
  <si>
    <t>通所介護なごみ</t>
  </si>
  <si>
    <t>あねもね</t>
  </si>
  <si>
    <t>ひびき居宅介護支援事業所　豊明</t>
  </si>
  <si>
    <t>ヘルパーステーション　めい</t>
  </si>
  <si>
    <t>ビビット居宅介護支援事業所</t>
  </si>
  <si>
    <t>ＭＭＳアクト・アズ・ライフ介護事業所</t>
  </si>
  <si>
    <t>サンセットケア</t>
  </si>
  <si>
    <t>デイサービス　アイナ</t>
  </si>
  <si>
    <t>だんらんの家　豊明</t>
  </si>
  <si>
    <t>風ヘルパーステーション豊明</t>
  </si>
  <si>
    <t>ニチイケアセンター井ノ花</t>
  </si>
  <si>
    <t>居宅介護支援事業所　はる</t>
  </si>
  <si>
    <t>リハビリサロン愛</t>
  </si>
  <si>
    <t>みずのクリニック居宅介護支援事業所みやび</t>
  </si>
  <si>
    <t>清水会　ケアプランニングセンターパルネス前後</t>
  </si>
  <si>
    <t>医療法人清水会　豊明第二老人保健施設</t>
  </si>
  <si>
    <t>デイサービスセンター楽人　豊明</t>
  </si>
  <si>
    <t>くつかけホームショートステイ</t>
  </si>
  <si>
    <t>和みます</t>
  </si>
  <si>
    <t>なごみの宿</t>
  </si>
  <si>
    <t>アイナケアステーション</t>
  </si>
  <si>
    <t>訪問介護本舗　快晴</t>
  </si>
  <si>
    <t>れんこん</t>
  </si>
  <si>
    <t>みずのクリニック訪問介護ステーションみやび</t>
  </si>
  <si>
    <t>デイサービス　ゴールドエイジ豊明</t>
  </si>
  <si>
    <t>デイサービス　リタライフ　まごの手</t>
  </si>
  <si>
    <t>ケアタウン豊明</t>
  </si>
  <si>
    <t>日進居宅介護支援事業所</t>
  </si>
  <si>
    <t>日進市社会福祉協議会ふれあい介護支援センター</t>
  </si>
  <si>
    <t>指定居宅介護支援事業所愛泉館</t>
  </si>
  <si>
    <t>特別養護老人ホーム　日進ホーム</t>
  </si>
  <si>
    <t>日本基督教団愛知老人コミュニティーセンターシルバーホーム「まきば」</t>
  </si>
  <si>
    <t>日進ホーム居宅介護支援事業所</t>
  </si>
  <si>
    <t>日進ホーム訪問介護事業所</t>
  </si>
  <si>
    <t>日進ホーム通所介護「あおぞら」</t>
  </si>
  <si>
    <t>日進ホーム通所介護事業所</t>
  </si>
  <si>
    <t>日進ホーム短期入所生活介護事業所</t>
  </si>
  <si>
    <t>ヘルパーサービスあんじゅの森</t>
  </si>
  <si>
    <t>はじめの一歩訪問介護事業所</t>
  </si>
  <si>
    <t>グループホームゆりかご</t>
  </si>
  <si>
    <t>ケアプラン　あんじゅの森</t>
  </si>
  <si>
    <t>グループホームのどか</t>
  </si>
  <si>
    <t>デイサービスさくらの家</t>
  </si>
  <si>
    <t>グループホームむつみ苑</t>
  </si>
  <si>
    <t>グループホームあいわ</t>
  </si>
  <si>
    <t>デイサービスセンターさんあい</t>
  </si>
  <si>
    <t>特別養護老人ホームのぞみ</t>
  </si>
  <si>
    <t>有限会社グッドライフサポート</t>
  </si>
  <si>
    <t>サンライフヘルパーステーション</t>
  </si>
  <si>
    <t>ヘルパーステーションさくらの家</t>
  </si>
  <si>
    <t>リバーサイドケア赤池</t>
  </si>
  <si>
    <t>あいあいの家</t>
  </si>
  <si>
    <t>寿老苑デイサービスセンター</t>
  </si>
  <si>
    <t>ケアハウス寿老苑</t>
  </si>
  <si>
    <t>あいほーむ</t>
  </si>
  <si>
    <t>ニチイケアセンター浅田</t>
  </si>
  <si>
    <t>ハートピースケア</t>
  </si>
  <si>
    <t>デイサービス　なごみの家</t>
  </si>
  <si>
    <t>居宅介護支援事業所さんあい</t>
  </si>
  <si>
    <t>特別養護老人ホーム寿老苑</t>
  </si>
  <si>
    <t>寿老苑ショートステイ</t>
  </si>
  <si>
    <t>ショートステイ　エイジトピア浅田</t>
  </si>
  <si>
    <t>居宅介護支援事業所ケアプラン栄</t>
  </si>
  <si>
    <t>サンライフ居宅介護支援事業所</t>
  </si>
  <si>
    <t>デイサービス　永</t>
  </si>
  <si>
    <t>デイサービス　きずな</t>
  </si>
  <si>
    <t>アリム訪問介護事業所</t>
  </si>
  <si>
    <t>訪問介護事業所　カルミア日進</t>
  </si>
  <si>
    <t>アクポデイサービス日進竹の山</t>
  </si>
  <si>
    <t>居宅介護支援事業所　咲花</t>
  </si>
  <si>
    <t>ケアプランアクポ</t>
  </si>
  <si>
    <t>あい工房　ヘルパーステーション</t>
  </si>
  <si>
    <t>デイサービス　ファミリア赤池</t>
  </si>
  <si>
    <t>ヘルパーステーション　一会</t>
  </si>
  <si>
    <t>医療法人　大医会　訪問介護ステーション　心の結</t>
  </si>
  <si>
    <t>アクア日進訪問介護</t>
  </si>
  <si>
    <t>ケアプランあゆみ</t>
  </si>
  <si>
    <t>藤田医科大学居宅介護支援事業所日進東郷</t>
  </si>
  <si>
    <t>梅森デイサービスセンター</t>
  </si>
  <si>
    <t>リハビリス日進　訪問リハビリテーション</t>
  </si>
  <si>
    <t>スローライフ心</t>
  </si>
  <si>
    <t>医療法人ＣＲＡＳ　訪問介護事業所Ｉｎｉｔｉｕｍ</t>
  </si>
  <si>
    <t>デイサービスはなのき　日進</t>
  </si>
  <si>
    <t>ケアマネジメントみのて</t>
  </si>
  <si>
    <t>有料老人ホームカナン</t>
  </si>
  <si>
    <t>いっぽ香久山</t>
  </si>
  <si>
    <t>和合の里指定居宅介護支援事業所</t>
  </si>
  <si>
    <t>ハートフルハウス居宅介護支援事業所</t>
  </si>
  <si>
    <t>東郷町社会福祉協議会居宅介護支援事業所</t>
  </si>
  <si>
    <t>愛知たいようの杜ヘルパーステーションひだまり</t>
  </si>
  <si>
    <t>愛知たいようの杜ショートステイ</t>
  </si>
  <si>
    <t>グループホーム嬉楽家</t>
  </si>
  <si>
    <t>愛知たいようの杜ケアプランセンター</t>
  </si>
  <si>
    <t>居宅介護支援事業所愛厚ホーム東郷苑</t>
  </si>
  <si>
    <t>愛厚ホーム東郷苑</t>
  </si>
  <si>
    <t>特別養護老人ホーム　愛知たいようの杜ハモリー館</t>
  </si>
  <si>
    <t>ハートフルハウス訪問介護事業所「ひなたぼっこ」</t>
  </si>
  <si>
    <t>ハートフルハウスデイサービスセンター「るんるん」</t>
  </si>
  <si>
    <t>東郷町社会福祉協議会指定訪問介護事業所</t>
  </si>
  <si>
    <t>長久手市社会福祉協議会居宅介護支援事業所</t>
  </si>
  <si>
    <t>サポートハウス東名ながくて</t>
  </si>
  <si>
    <t>デイサービスセンター　ゴジカラ村</t>
  </si>
  <si>
    <t>ハートフルハウスグループホーム「よろこんぶ」</t>
  </si>
  <si>
    <t>もみの木訪問介護事業所</t>
  </si>
  <si>
    <t>介護支援もみの木</t>
  </si>
  <si>
    <t>グループホーム和合の家</t>
  </si>
  <si>
    <t>中部介護アウト・オン・ア・リム</t>
  </si>
  <si>
    <t>訪問介護事業所　あしすと</t>
  </si>
  <si>
    <t>有料老人ホームサニーライフ名古屋</t>
  </si>
  <si>
    <t>合資会社エンジョイハウスにこにこ</t>
  </si>
  <si>
    <t>短期入所生活介護事業所イースト・ヴィレッジ</t>
  </si>
  <si>
    <t>特別養護老人ホームイースト・ヴィレッジ</t>
  </si>
  <si>
    <t>デイサービスセンター　イースト・ヴィレッジ</t>
  </si>
  <si>
    <t>東郷春木ケアハウス</t>
  </si>
  <si>
    <t>ショートステイ　杜の宿</t>
  </si>
  <si>
    <t>マリアンヌヘルパーステーション</t>
  </si>
  <si>
    <t>デイサービスなごみの里</t>
  </si>
  <si>
    <t>ハートケア東郷訪問介護事業所</t>
  </si>
  <si>
    <t>ハートケア東郷デイサービスセンター</t>
  </si>
  <si>
    <t>ハートケア東郷居宅介護支援事業所</t>
  </si>
  <si>
    <t>デイサービスセンターきたぐま</t>
  </si>
  <si>
    <t>ケアプランセンター　そら</t>
  </si>
  <si>
    <t>ケアプランセンター　いちじくの実</t>
  </si>
  <si>
    <t>こくすい　訪問介護事業所</t>
  </si>
  <si>
    <t>居宅介護支援事業所メドック東郷</t>
  </si>
  <si>
    <t>訪問介護事業所メドック東郷</t>
  </si>
  <si>
    <t>通所介護事業所メドック東郷</t>
  </si>
  <si>
    <t>エイジトピア諸輪　短期入所生活介護事業所</t>
  </si>
  <si>
    <t>ヘルパーステーションあんのん</t>
  </si>
  <si>
    <t>デイサービスセンター　エイジトピア諸輪</t>
  </si>
  <si>
    <t>特別養護老人ホーム　愛知たいようの杜杜っと館</t>
  </si>
  <si>
    <t>デイサービスセンター　おさんぽ</t>
  </si>
  <si>
    <t>ショートステイ　長久手さつきの家</t>
  </si>
  <si>
    <t>愛らんどヘルパーステーション</t>
  </si>
  <si>
    <t>訪問介護　８７</t>
  </si>
  <si>
    <t>訪問介護トラストリー長久手</t>
  </si>
  <si>
    <t>デイサービスセンター　あしすと</t>
  </si>
  <si>
    <t>居宅介護支援事業所　あしすと</t>
  </si>
  <si>
    <t>暮らしの相談室えがお</t>
  </si>
  <si>
    <t>訪問介護ステーション　ケアプラス　白鳥</t>
  </si>
  <si>
    <t>虹色居宅介護支援事業所</t>
  </si>
  <si>
    <t>リハビリフィットネス長久手</t>
  </si>
  <si>
    <t>ベストライフ愛知</t>
  </si>
  <si>
    <t>ツクイ長久手作田</t>
  </si>
  <si>
    <t>コンパスウォーク東郷</t>
  </si>
  <si>
    <t>リハビリデイ　三日月</t>
  </si>
  <si>
    <t>みつばちケアプラン</t>
  </si>
  <si>
    <t>ヘルパーハウス　レオン</t>
  </si>
  <si>
    <t>はるきデイサービス</t>
  </si>
  <si>
    <t>おむすびケアプラン</t>
  </si>
  <si>
    <t>ヘルパーステーション　オリオン</t>
  </si>
  <si>
    <t>ケアプラン野いちご</t>
  </si>
  <si>
    <t>デイサービスはなのき　東郷</t>
  </si>
  <si>
    <t>ヘルパーステーション　シエンスとうごう</t>
  </si>
  <si>
    <t>訪問介護ステーションとまと</t>
  </si>
  <si>
    <t>ショートステイきらめきとうごう</t>
  </si>
  <si>
    <t>季楽デイサービス春夏秋冬東郷店</t>
  </si>
  <si>
    <t>株式会社福祉の里北名古屋西ケアプランセンター</t>
  </si>
  <si>
    <t>特別養護老人ホームあいせの里</t>
  </si>
  <si>
    <t>特別養護老人ホーム五条の里</t>
  </si>
  <si>
    <t>デイサービスセンター五条の里通所介護事業所</t>
  </si>
  <si>
    <t>特別養護老人ホーム五条の里短期入所生活介護事業所</t>
  </si>
  <si>
    <t>ヘルパーステーションしいの木</t>
  </si>
  <si>
    <t>デイサービスセンターしいの木</t>
  </si>
  <si>
    <t>株式会社福祉の里尾張営業所</t>
  </si>
  <si>
    <t>洋洋園介護保険サービスセンター</t>
  </si>
  <si>
    <t>老人デイサービスセンターあいせの里</t>
  </si>
  <si>
    <t>じゃがいも畑介護サービス</t>
  </si>
  <si>
    <t>ライフケア居宅介護支援事業所</t>
  </si>
  <si>
    <t>ライフケア訪問介護事業所</t>
  </si>
  <si>
    <t>サポートハウスアイビー</t>
  </si>
  <si>
    <t>西春日井福祉会ケアプランセンターペガサス</t>
  </si>
  <si>
    <t>老人デイサービスセンターペガサス春日</t>
  </si>
  <si>
    <t>ペガサス春日短期入所生活介護事業所</t>
  </si>
  <si>
    <t>特別養護老人ホームペガサス春日</t>
  </si>
  <si>
    <t>グループホームペガサス春日</t>
  </si>
  <si>
    <t>グループホーム　遊楽苑師勝</t>
  </si>
  <si>
    <t>医療法人羊蹄会デイサービスセンターしらゆりの里師勝</t>
  </si>
  <si>
    <t>水車の森</t>
  </si>
  <si>
    <t>ニチイケアセンター尾張</t>
  </si>
  <si>
    <t>五条川居宅介護支援事業所</t>
  </si>
  <si>
    <t>あいわヘルパーステーション</t>
  </si>
  <si>
    <t>マウス・マウス　デイサービスセンター</t>
  </si>
  <si>
    <t>そんぽの家　豊山</t>
  </si>
  <si>
    <t>ヘルパーステーションアロー尾張</t>
  </si>
  <si>
    <t>介護付有料老人ホーム　とよやまの憩</t>
  </si>
  <si>
    <t>デイサービスセンターしらゆりの里豊山</t>
  </si>
  <si>
    <t>ケアプランセンター　ビィンズ</t>
  </si>
  <si>
    <t>ヘルパーステーションはなひなの杜豊山</t>
  </si>
  <si>
    <t>ホームケア三福</t>
  </si>
  <si>
    <t>ふくケアプランセンター</t>
  </si>
  <si>
    <t>訪問介護　ランウェイ</t>
  </si>
  <si>
    <t>マウス・マウス居宅介護支援事業所</t>
  </si>
  <si>
    <t>御桜乃里居宅介護支援事業所</t>
  </si>
  <si>
    <t>扶桑町社会福祉協議会指定居宅介護支援事業所</t>
  </si>
  <si>
    <t>大口社協居宅介護支援事業所</t>
  </si>
  <si>
    <t>扶桑町社会福祉協議会指定訪問介護事業所</t>
  </si>
  <si>
    <t>大口社協訪問介護事業所</t>
  </si>
  <si>
    <t>御桜乃里ショートステイ</t>
  </si>
  <si>
    <t>デイサービスセンター御桜乃里</t>
  </si>
  <si>
    <t>居宅介護支援事業所扶桑苑</t>
  </si>
  <si>
    <t>居宅介護支援事業所あすかビレッジ</t>
  </si>
  <si>
    <t>特別養護老人ホーム　御桜乃里</t>
  </si>
  <si>
    <t>特別養護老人ホーム　扶桑苑</t>
  </si>
  <si>
    <t>山田外科内科居宅介護支援事業所</t>
  </si>
  <si>
    <t>デイサービスセンター扶桑苑</t>
  </si>
  <si>
    <t>ショートステイ扶桑苑</t>
  </si>
  <si>
    <t>大口社協デイサービスセンター</t>
  </si>
  <si>
    <t>居宅介護支援事業所ゆとり</t>
  </si>
  <si>
    <t>ヘルパーステーションあすかビレッジ</t>
  </si>
  <si>
    <t>グループホーム扶桑苑</t>
  </si>
  <si>
    <t>大口一期一会ケアプランセンター</t>
  </si>
  <si>
    <t>グループホームはなえくぼ扶桑</t>
  </si>
  <si>
    <t>グループホームもみの木</t>
  </si>
  <si>
    <t>大口一期一会デイサービスセンター</t>
  </si>
  <si>
    <t>ヘルパーステーション御桜乃里</t>
  </si>
  <si>
    <t>じゃがいもグループホーム　しん・かむおん</t>
  </si>
  <si>
    <t>永遠の郷</t>
  </si>
  <si>
    <t>ヘルパーステーションハートフル大口</t>
  </si>
  <si>
    <t>ふそうデイサービスセンター</t>
  </si>
  <si>
    <t>医療法人いつき会　アクティブいつき</t>
  </si>
  <si>
    <t>デイサービス　ゆい</t>
  </si>
  <si>
    <t>デイサービス元気</t>
  </si>
  <si>
    <t>訪問介護サービス虹色</t>
  </si>
  <si>
    <t>ショートステイ　太郎と花子</t>
  </si>
  <si>
    <t>訪問介護事業所　えんの里</t>
  </si>
  <si>
    <t>Ｋライン・ケアセンター扶桑</t>
  </si>
  <si>
    <t>Ｋライン・ヘルパーステーション大口</t>
  </si>
  <si>
    <t>Ｋライン・ケアセンター大口</t>
  </si>
  <si>
    <t>訪問介護ステーション　オランジュＹＯＮＯ</t>
  </si>
  <si>
    <t>デイサービス　ゴールドエイジ大口</t>
  </si>
  <si>
    <t>コハル　デイサービス扶桑</t>
  </si>
  <si>
    <t>ケアプランセンターみかづき</t>
  </si>
  <si>
    <t>Ｋライン・ケアセンター扶桑北</t>
  </si>
  <si>
    <t>訪問介護事業所ウインクシオ</t>
  </si>
  <si>
    <t>ケアステーション　ゆりかご</t>
  </si>
  <si>
    <t>なかむら・パワーリハビリセンター３</t>
  </si>
  <si>
    <t>すずらんヘルパーステーション</t>
  </si>
  <si>
    <t>ケアマネージメントセンター　メイコー2</t>
  </si>
  <si>
    <t>第３デイサービスセンター陽だまり</t>
  </si>
  <si>
    <t>デイサービス　ゴールドエイジ大口南</t>
  </si>
  <si>
    <t>コムネックスみづほ居宅介護支援事業所</t>
  </si>
  <si>
    <t>コムネックスみづほデイサービス事業所</t>
  </si>
  <si>
    <t>コムネックスみづほショートステイ事業所</t>
  </si>
  <si>
    <t>コムネックスみづほ特定施設事業所</t>
  </si>
  <si>
    <t>介護老人福祉施設サンリバー</t>
  </si>
  <si>
    <t>短期入所生活介護事業所サンリバー</t>
  </si>
  <si>
    <t>居宅介護支援事業所サンリバー</t>
  </si>
  <si>
    <t>デイサービスセンターサンリバー</t>
  </si>
  <si>
    <t>グループホーム木曽</t>
  </si>
  <si>
    <t>稲沢厚生病院介護保険事業所</t>
  </si>
  <si>
    <t>ヘルパーハットリ訪問介護事業所</t>
  </si>
  <si>
    <t>ケア・デザイン</t>
  </si>
  <si>
    <t>特別養護老人ホーム　祖父江グリーンハウス</t>
  </si>
  <si>
    <t>特別養護老人ホーム寿敬園</t>
  </si>
  <si>
    <t>ケア・パートナー</t>
  </si>
  <si>
    <t>デイサービスセンター寿敬園</t>
  </si>
  <si>
    <t>デイサービスセンター祖父江グリーンハウス指定通所介護事業所</t>
  </si>
  <si>
    <t>短期入所事業祖父江グリーンハウス指定短期入所生活介護事業所</t>
  </si>
  <si>
    <t>エブリサポート</t>
  </si>
  <si>
    <t>海南病院介護保険相談室</t>
  </si>
  <si>
    <t>安藤医院居宅介護支援事業所</t>
  </si>
  <si>
    <t>あま市社会福祉協議会居宅介護支援事業所</t>
  </si>
  <si>
    <t>宝会指定居宅介護支援事業所</t>
  </si>
  <si>
    <t>海南病院ヘルパーステーション・たすけっと</t>
  </si>
  <si>
    <t>居宅介護支援事業所愛厚ホーム佐屋苑</t>
  </si>
  <si>
    <t>「おおはる」指定居宅介護支援事業所</t>
  </si>
  <si>
    <t>愛西市居宅介護支援事業所</t>
  </si>
  <si>
    <t>蟹江町社会福祉協議会指定居宅介護支援事業所</t>
  </si>
  <si>
    <t>カリヨンの郷居宅介護支援事業所</t>
  </si>
  <si>
    <t>特別養護老人ホームやすらぎの里</t>
  </si>
  <si>
    <t>特別養護老人ホーム輪中の郷</t>
  </si>
  <si>
    <t>愛厚ホーム佐屋苑</t>
  </si>
  <si>
    <t>特別養護老人ホーム悠々の里</t>
  </si>
  <si>
    <t>特別養護老人ホーム佐織寿敬園</t>
  </si>
  <si>
    <t>特別養護老人ホームカリヨンの郷</t>
  </si>
  <si>
    <t>愛西市訪問介護事業所</t>
  </si>
  <si>
    <t>有限会社シバタ介護事業部ひまわりステーション</t>
  </si>
  <si>
    <t>やすらぎの里デイサービスセンター</t>
  </si>
  <si>
    <t>飛島村やすらぎの里指定居宅介護支援事業所</t>
  </si>
  <si>
    <t>弥富市社会福祉協議会なでしこ指定訪問介護事業所</t>
  </si>
  <si>
    <t>ホームヘルパーステーション「おおはる」</t>
  </si>
  <si>
    <t>老人デイサービスセンター「カリヨンの郷」</t>
  </si>
  <si>
    <t>蟹江町社会福祉協議会指定訪問介護事業所</t>
  </si>
  <si>
    <t>デイサービスセンター佐織寿敬園</t>
  </si>
  <si>
    <t>弥富市デイサービスセンター</t>
  </si>
  <si>
    <t>デイサービスセンター輪中の郷</t>
  </si>
  <si>
    <t>明範荘指定居宅介護支援事業所</t>
  </si>
  <si>
    <t>あま市社会福祉協議会訪問介護事業所</t>
  </si>
  <si>
    <t>老人デイサービスセンター悠々の里</t>
  </si>
  <si>
    <t>訪問入浴たすけっとＹＯＵ湯</t>
  </si>
  <si>
    <t>指定居宅介護支援事業所輪中の郷</t>
  </si>
  <si>
    <t>株式会社福祉の里佐屋</t>
  </si>
  <si>
    <t>デイサービスセントラル</t>
  </si>
  <si>
    <t>特別養護老人ホームあま恵寿荘</t>
  </si>
  <si>
    <t>老人短期入所事業あま恵寿荘</t>
  </si>
  <si>
    <t>認知症共同生活介護支援事業　グループホームあま恵寿荘</t>
  </si>
  <si>
    <t>老人デイサービスセンター「あま恵寿荘デイサービスセンター」</t>
  </si>
  <si>
    <t>海部東部訪問介護サービス</t>
  </si>
  <si>
    <t>海部東部介護支援センター</t>
  </si>
  <si>
    <t>海部東部デイサービスセンター</t>
  </si>
  <si>
    <t>たんぽぽデイサービス甚目寺</t>
  </si>
  <si>
    <t>弥富市南デイサービスセンター</t>
  </si>
  <si>
    <t>居宅介護支援事業所ローズ</t>
  </si>
  <si>
    <t>グループホーム七宝</t>
  </si>
  <si>
    <t>グループホーム森津</t>
  </si>
  <si>
    <t>たんぽぽ居宅介護支援甚目寺</t>
  </si>
  <si>
    <t>ハート医科介護支援サービス</t>
  </si>
  <si>
    <t>こころのホームケア</t>
  </si>
  <si>
    <t>グループホームアリスの家</t>
  </si>
  <si>
    <t>海南病院ヘルパーステーション・たすけっと佐屋</t>
  </si>
  <si>
    <t>明範荘特別養護老人ホーム</t>
  </si>
  <si>
    <t>明範荘デイサービスセンター</t>
  </si>
  <si>
    <t>グループホーム悠縁</t>
  </si>
  <si>
    <t>デイ・サービス　ヴィエイールひだまり</t>
  </si>
  <si>
    <t>セーヌ蟹江居宅介護支援事業所</t>
  </si>
  <si>
    <t>さくら訪問介護事業所</t>
  </si>
  <si>
    <t>老人デイサービスセンター「カリヨンの郷新千秋」</t>
  </si>
  <si>
    <t>グループホームカリヨンの郷「新千秋」</t>
  </si>
  <si>
    <t>愛の家グループホームおおはる</t>
  </si>
  <si>
    <t>ケアハウス　ルンビニ大治</t>
  </si>
  <si>
    <t>あま恵寿荘居宅介護支援事業所</t>
  </si>
  <si>
    <t>プライマリ　ケアプランセンター</t>
  </si>
  <si>
    <t>あいき針灸デイセンター</t>
  </si>
  <si>
    <t>リハビリデイサービスさくら</t>
  </si>
  <si>
    <t>リハビリデイサービス　げんき倶楽部・甚目寺</t>
  </si>
  <si>
    <t>Ｋライン・ケアセンター美和</t>
  </si>
  <si>
    <t>デイサービス　心愛</t>
  </si>
  <si>
    <t>大治町デイサービスセンター</t>
  </si>
  <si>
    <t>こころのデイホーム</t>
  </si>
  <si>
    <t>デイサービス　えんがわ家　おおはる</t>
  </si>
  <si>
    <t>介護相談室　絆サポート　おおはる</t>
  </si>
  <si>
    <t>リハビリデイサービス　るぶらん</t>
  </si>
  <si>
    <t>特別養護老人ホームカリヨンの郷「新千秋」</t>
  </si>
  <si>
    <t>デイサービス　幸</t>
  </si>
  <si>
    <t>居宅介護支援事業所　幸</t>
  </si>
  <si>
    <t>特別養護老人ホーム希望の郷　大治</t>
  </si>
  <si>
    <t>ヘルパーステーション　あっぷる</t>
  </si>
  <si>
    <t>ひまわりデイサービスセンター・カニエ</t>
  </si>
  <si>
    <t>カリヨンの郷　介護サポートセンター「新千秋」</t>
  </si>
  <si>
    <t>居宅介護支援事業所かにえ</t>
  </si>
  <si>
    <t>ひまわりケアサービス蟹江</t>
  </si>
  <si>
    <t>訪問介護ステーション　心綺</t>
  </si>
  <si>
    <t>訪問介護かにえ</t>
  </si>
  <si>
    <t>デイサービスかにえ</t>
  </si>
  <si>
    <t>デイサービス　花三千</t>
  </si>
  <si>
    <t>ヴィラとびしま訪問リハビリテーション</t>
  </si>
  <si>
    <t>きよくろケアプラン</t>
  </si>
  <si>
    <t>海部南部ケアプラン</t>
  </si>
  <si>
    <t>合同会社ケアプランあいご</t>
  </si>
  <si>
    <t>アクポデイサービスかにえ</t>
  </si>
  <si>
    <t>ふぃえるて　ケアプラン</t>
  </si>
  <si>
    <t>ひまわりケアサービス蟹江城</t>
  </si>
  <si>
    <t>ひまわりケアサービス蟹江今</t>
  </si>
  <si>
    <t>ヘルパーステーション　かりん</t>
  </si>
  <si>
    <t>訪問介護ステーション藤花</t>
  </si>
  <si>
    <t>あいあけありんぐ</t>
  </si>
  <si>
    <t>山本医院居宅介護支援事業所</t>
  </si>
  <si>
    <t>介護付き有料老人ホームレガロ蟹江</t>
  </si>
  <si>
    <t>ケアルームあおい</t>
  </si>
  <si>
    <t>ヘルパーステーション　るぶらん</t>
  </si>
  <si>
    <t>ケアプランセンターいとぐるま</t>
  </si>
  <si>
    <t>ほーむけあ　キラキラ</t>
  </si>
  <si>
    <t>ケアプランセンターメディコ阿久比</t>
  </si>
  <si>
    <t>居宅介護支援事業所グラシア</t>
  </si>
  <si>
    <t>相生指定居宅介護支援事業所</t>
  </si>
  <si>
    <t>居宅介護支援センターわたなべ</t>
  </si>
  <si>
    <t>東和荘居宅介護支援事業所</t>
  </si>
  <si>
    <t>阿久比町社会福祉協議会指定居宅介護支援事業所</t>
  </si>
  <si>
    <t>武豊社協指定居宅介護支援事業所</t>
  </si>
  <si>
    <t>南知多町社協指定居宅介護支援事業所</t>
  </si>
  <si>
    <t>美浜町社会福祉協議会指定居宅介護支援事業所</t>
  </si>
  <si>
    <t>南知多居宅介護支援事業所</t>
  </si>
  <si>
    <t>特別養護老人ホーム東和荘</t>
  </si>
  <si>
    <t>特別養護老人ホームあい寿の丘</t>
  </si>
  <si>
    <t>特別養護老人ホームビラ・オレンジ</t>
  </si>
  <si>
    <t>特別養護老人ホーム武豊福寿園</t>
  </si>
  <si>
    <t>武豊福寿園ケアプランセンター</t>
  </si>
  <si>
    <t>相生ヘルパーステーション</t>
  </si>
  <si>
    <t>南知多町社協ヘルパーステーション</t>
  </si>
  <si>
    <t>武豊町デイサービスセンター砂川</t>
  </si>
  <si>
    <t>武豊福寿園デイサービスセンター</t>
  </si>
  <si>
    <t>武豊福寿園ショートスティセンター</t>
  </si>
  <si>
    <t>阿久比一期一会ケアプランセンター</t>
  </si>
  <si>
    <t>美浜町社会福祉協議会ホームヘルパーステーション</t>
  </si>
  <si>
    <t>武豊社協ヘルパーステーション</t>
  </si>
  <si>
    <t>ヘルパーステーションオレンジ</t>
  </si>
  <si>
    <t>美浜町デイサービスセンター</t>
  </si>
  <si>
    <t>東浦町社会福祉協議会指定訪問介護事業所</t>
  </si>
  <si>
    <t>デイサービスセンター東和荘</t>
  </si>
  <si>
    <t>東和荘短期入所生活介護事業所</t>
  </si>
  <si>
    <t>武豊福寿園ヘルパーセンター</t>
  </si>
  <si>
    <t>南知多町デイサービスセンター</t>
  </si>
  <si>
    <t>ヘルパーステーション石川</t>
  </si>
  <si>
    <t>ケアプランセンター石川</t>
  </si>
  <si>
    <t>阿久比町社会福祉協議会指定訪問介護事業所</t>
  </si>
  <si>
    <t>阿久比一期一会ホームヘルプサービス</t>
  </si>
  <si>
    <t>阿久比一期一会デイサービスセンター</t>
  </si>
  <si>
    <t>阿久比一期一会荘</t>
  </si>
  <si>
    <t>特別養護老人ホーム阿久比一期一会荘</t>
  </si>
  <si>
    <t>グループホームオレンジ</t>
  </si>
  <si>
    <t>デイサービス榊原</t>
  </si>
  <si>
    <t>東ヶ丘居宅介護支援事業所</t>
  </si>
  <si>
    <t>グループホームよつ葉</t>
  </si>
  <si>
    <t>ヘルパーステーション絆</t>
  </si>
  <si>
    <t>デイサービスセンター絆</t>
  </si>
  <si>
    <t>ヘルパーステーション榊原</t>
  </si>
  <si>
    <t>ケアプランセンター榊原</t>
  </si>
  <si>
    <t>ケアシス訪問介護ステーション</t>
  </si>
  <si>
    <t>ケアシスケアプランニングステーション</t>
  </si>
  <si>
    <t>デイサービスセンターこぶし</t>
  </si>
  <si>
    <t>内海デイサービスみかんの花</t>
  </si>
  <si>
    <t>グループホーム若宮</t>
  </si>
  <si>
    <t>特定非営利活動法人ゆめじろう</t>
  </si>
  <si>
    <t>陽だまりデイサービス</t>
  </si>
  <si>
    <t>グループホームヒラソルとよはま</t>
  </si>
  <si>
    <t>ベティさんの家</t>
  </si>
  <si>
    <t>ベティさんの家デイサービスセンター</t>
  </si>
  <si>
    <t>デイサービスつみき福祉工房師崎</t>
  </si>
  <si>
    <t>ヘルパーステーション大地の丘</t>
  </si>
  <si>
    <t>デイサービスセンター大地の丘</t>
  </si>
  <si>
    <t>ショートステイ大地の丘</t>
  </si>
  <si>
    <t>グループホーム石川</t>
  </si>
  <si>
    <t>居宅介護支援事業所　大地の丘</t>
  </si>
  <si>
    <t>特別養護老人ホーム大地の丘</t>
  </si>
  <si>
    <t>ディサービスセンター　ヒラソル</t>
  </si>
  <si>
    <t>特別養護老人ホーム　メドック東浦</t>
  </si>
  <si>
    <t>デイサービス　メドック東浦</t>
  </si>
  <si>
    <t>ショートステイ　メドック東浦</t>
  </si>
  <si>
    <t>東和荘訪問介護事業所</t>
  </si>
  <si>
    <t>東和荘特定施設入居者生活介護事業所</t>
  </si>
  <si>
    <t>なちゅらる武豊</t>
  </si>
  <si>
    <t>椰子の実</t>
  </si>
  <si>
    <t>ハーブデイサービスセンター</t>
  </si>
  <si>
    <t>あぐりすデイサービスセンターみはま</t>
  </si>
  <si>
    <t>くすのきの里ショートステイセンター</t>
  </si>
  <si>
    <t>特別養護老人ホーム　くすのきの里</t>
  </si>
  <si>
    <t>くすのきの里デイサービスセンター</t>
  </si>
  <si>
    <t>メドック東浦居宅介護支援事業所</t>
  </si>
  <si>
    <t>デイサービス　花時計</t>
  </si>
  <si>
    <t>有料老人ホーム　エスケア阿久比</t>
  </si>
  <si>
    <t>介護付有料老人ホーム　敬愛苑東浦</t>
  </si>
  <si>
    <t>福住苑ケアセンター</t>
  </si>
  <si>
    <t>居宅介護支援事業所星の花</t>
  </si>
  <si>
    <t>デイサービス　ゆるり屋テラス</t>
  </si>
  <si>
    <t>特別養護老人ホーム　ビラ・オレンジ</t>
  </si>
  <si>
    <t>みどりの家　デイサービス</t>
  </si>
  <si>
    <t>小規模デイサービス　ほたる阿久比</t>
  </si>
  <si>
    <t>よかった工房　生きがい作りデイサービス</t>
  </si>
  <si>
    <t>訪問介護ステーションあおば</t>
  </si>
  <si>
    <t>あぐりすデイサービスセンター上野間</t>
  </si>
  <si>
    <t>居宅介護支援事業所なのはな</t>
  </si>
  <si>
    <t>あぐりす居宅介護支援事業所みはま</t>
  </si>
  <si>
    <t>小規模デイサービス　おくだ</t>
  </si>
  <si>
    <t>ピースフル居宅介護支援事業所</t>
  </si>
  <si>
    <t>ケアマネージャー事務所　よかった</t>
  </si>
  <si>
    <t>介護付有料老人ホーム　敬愛苑藤江</t>
  </si>
  <si>
    <t>デイサービス　ゆるり屋はちまき</t>
  </si>
  <si>
    <t>美活デイサービス　メドックガーデンビレッジ緒川</t>
  </si>
  <si>
    <t>リハビリデイセンターもみじ</t>
  </si>
  <si>
    <t>特別養護老人ホームビラ・オレンジ（ユニット型）</t>
  </si>
  <si>
    <t>すこやかデイサービス</t>
  </si>
  <si>
    <t>ヘルパーステーション　フェリーチェ</t>
  </si>
  <si>
    <t>デイサービス　フェリーチェ</t>
  </si>
  <si>
    <t>ヘルパーステーション　アムール知多</t>
  </si>
  <si>
    <t>ケアプラン　おくだ</t>
  </si>
  <si>
    <t>介護付有料老人ホームひだまりの郷たけとよ</t>
  </si>
  <si>
    <t>ケアプランセンター椰子の実</t>
  </si>
  <si>
    <t>訪問リハビリセンター　榊原</t>
  </si>
  <si>
    <t>指定居宅介護支援事業所　ワンハート　みなみ</t>
  </si>
  <si>
    <t>和のでいさーびす　花よりだんご</t>
  </si>
  <si>
    <t>居宅介護支援事業所　花よりだんご</t>
  </si>
  <si>
    <t>訪問介護ステーション　クオーレ</t>
  </si>
  <si>
    <t>ケアプランセンターｃｏｔｏｒｉ</t>
  </si>
  <si>
    <t>竹内整形居宅介護支援事業所</t>
  </si>
  <si>
    <t>スペシャル　デイサロン　メロディー</t>
  </si>
  <si>
    <t>ケアプランセンター　こまっち～な</t>
  </si>
  <si>
    <t>ヘルパーステーションＫｉＫｉ</t>
  </si>
  <si>
    <t>訪問介護ほたる</t>
  </si>
  <si>
    <t>介護相談ほたる</t>
  </si>
  <si>
    <t>ロータス介護サービス</t>
  </si>
  <si>
    <t>ショートステイホームうのさと茜邸</t>
  </si>
  <si>
    <t>あぐりすデイサービスセンターあい愛あぐい</t>
  </si>
  <si>
    <t>あぐりすデイサービスセンターあい愛いくじ</t>
  </si>
  <si>
    <t>デイサービス　メロディＳｅａ</t>
  </si>
  <si>
    <t>有料老人ホーム　ミッドランド知多</t>
  </si>
  <si>
    <t>居宅介護支援事業所　さざん花</t>
  </si>
  <si>
    <t>パーソナルケアセンター　フィロス</t>
  </si>
  <si>
    <t>訪問リハビリテーションメディコ阿久比</t>
  </si>
  <si>
    <t>ことりヘルパーステーション</t>
  </si>
  <si>
    <t>訪問介護ステーション　シトラス</t>
  </si>
  <si>
    <t>訪問介護ステーション　空＆海</t>
  </si>
  <si>
    <t>ケアプランセンター　あした葉</t>
  </si>
  <si>
    <t>ヘルパーステーション　Ｌｉｆｅ　ｕｐ</t>
  </si>
  <si>
    <t>ヘルパーステーション　ジェイケア</t>
  </si>
  <si>
    <t>デイサービス　彩りあぐい</t>
  </si>
  <si>
    <t>居宅介護支援事業所イロドリ</t>
  </si>
  <si>
    <t>ソワン生活支援事業所</t>
  </si>
  <si>
    <t>介護付有料老人ホーム　武豊の憩</t>
  </si>
  <si>
    <t>訪問介護　笑っしょい</t>
  </si>
  <si>
    <t>デイサービスゆるり屋テラス</t>
  </si>
  <si>
    <t>ミライエ東浦　訪問介護ステーション</t>
  </si>
  <si>
    <t>訪問介護メロディＳｅａ</t>
  </si>
  <si>
    <t>デイサービス夢の楽園　篠島店</t>
  </si>
  <si>
    <t>ケアプランセンターかすみそう</t>
  </si>
  <si>
    <t>ヘルパーステーション　オリーブの木</t>
  </si>
  <si>
    <t>訪問介護ステーション　Ｓｍｉｌｅ　Ｌｉｆｅ</t>
  </si>
  <si>
    <t>介護相談なちゅらる市場</t>
  </si>
  <si>
    <t>でいさーびす　きーず</t>
  </si>
  <si>
    <t>加藤ケアプランハウス</t>
  </si>
  <si>
    <t>ケアプランセンターおむすび</t>
  </si>
  <si>
    <t>居宅介護支援事業所　ひがしうら</t>
  </si>
  <si>
    <t>居宅介護支援事業所しはとの郷</t>
  </si>
  <si>
    <t>はずケアサービスステーション</t>
  </si>
  <si>
    <t>特別養護老人ホームしはとの郷</t>
  </si>
  <si>
    <t>デイサービスセンターしはとの郷</t>
  </si>
  <si>
    <t>短期入所生活介護事業所しはとの郷</t>
  </si>
  <si>
    <t>訪問介護事業所しはとの郷</t>
  </si>
  <si>
    <t>高須ヘルパーステーション</t>
  </si>
  <si>
    <t>グループホームしはと</t>
  </si>
  <si>
    <t>高須デイサービスセンター</t>
  </si>
  <si>
    <t>グループホーム高須</t>
  </si>
  <si>
    <t>デイサービス吉良の家</t>
  </si>
  <si>
    <t>短期入所生活介護事業所レジデンス宮崎</t>
  </si>
  <si>
    <t>居宅介護支援事業所レジデンス宮崎</t>
  </si>
  <si>
    <t>特別養護老人ホームレジデンス宮崎</t>
  </si>
  <si>
    <t>老人デイサービスセンターレジデンス宮崎</t>
  </si>
  <si>
    <t>はまゆうデイサービス</t>
  </si>
  <si>
    <t>まごの手デイサービス　となり</t>
  </si>
  <si>
    <t>訪問介護まごの手サービス</t>
  </si>
  <si>
    <t>訪問介護　まごの手サービス</t>
  </si>
  <si>
    <t>西尾市社協ヘルパーステーションきら</t>
  </si>
  <si>
    <t>西尾市社協デイサービスセンターきら</t>
  </si>
  <si>
    <t>西尾市社協ケアプランセンターきら</t>
  </si>
  <si>
    <t>幸田町社協居宅介護支援事業所</t>
  </si>
  <si>
    <t>まどかの郷　居宅介護支援事業所</t>
  </si>
  <si>
    <t>特別養護老人ホームまどかの郷</t>
  </si>
  <si>
    <t>特別養護老人ホーム額田の里</t>
  </si>
  <si>
    <t>けあぷらんセンター額田の里</t>
  </si>
  <si>
    <t>たいよう</t>
  </si>
  <si>
    <t>デイサービスセンター額田３６５</t>
  </si>
  <si>
    <t>まどかの郷訪問介護事業所</t>
  </si>
  <si>
    <t>まどかの郷　訪問介護事業所</t>
  </si>
  <si>
    <t>まどかの郷デイサービスセンター</t>
  </si>
  <si>
    <t>まどかの郷　デイサービスセンター</t>
  </si>
  <si>
    <t>まどかの郷ショートステイ</t>
  </si>
  <si>
    <t>幸田町社協訪問介護事業所</t>
  </si>
  <si>
    <t>ケアハウスヴィラ額田</t>
  </si>
  <si>
    <t>医療法人翔友会グループホームおり姫</t>
  </si>
  <si>
    <t>特別養護老人ホームつつじヶ丘</t>
  </si>
  <si>
    <t>つつじヶ丘ショートステイ</t>
  </si>
  <si>
    <t>岡崎市社会福祉協議会額田支所指定訪問介護事業所</t>
  </si>
  <si>
    <t>岡崎市社会福祉協議会指定居宅介護支援事業所</t>
  </si>
  <si>
    <t>つつじヶ丘居宅介護支援事業所</t>
  </si>
  <si>
    <t>ケアホーム穂の香</t>
  </si>
  <si>
    <t>椿苑</t>
  </si>
  <si>
    <t>ケアホームあや音</t>
  </si>
  <si>
    <t>デイルーム幸田</t>
  </si>
  <si>
    <t>愛知ケアプランセンター</t>
  </si>
  <si>
    <t>レッツ倶楽部　幸田</t>
  </si>
  <si>
    <t>デイサービス燈いろ</t>
  </si>
  <si>
    <t>鈴木接骨院のディサービス　幸田</t>
  </si>
  <si>
    <t>水仙</t>
  </si>
  <si>
    <t>デイサービス　西蓮堂</t>
  </si>
  <si>
    <t>ライフデイサービス幸田店</t>
  </si>
  <si>
    <t>特別養護老人ホーム　メリーホーム幸田</t>
  </si>
  <si>
    <t>居宅介護支援事業所嘉フカ</t>
  </si>
  <si>
    <t>通所介護施設フェリシーテ幸田</t>
  </si>
  <si>
    <t>メリーホーム幸田　ショートステイ</t>
  </si>
  <si>
    <t>ケアプランひなた　幸田</t>
  </si>
  <si>
    <t>訪問介護ステーションよいかん幸田</t>
  </si>
  <si>
    <t>ケアプランナーT</t>
  </si>
  <si>
    <t>葵ケアサポートセンター</t>
  </si>
  <si>
    <t>デイサービス　むすび</t>
  </si>
  <si>
    <t>藤田医科大学居宅介護支援事業所幸田岡崎</t>
  </si>
  <si>
    <t>訪問介護ステーション　ホープ</t>
  </si>
  <si>
    <t>デイサービスわたしの家・幸田</t>
  </si>
  <si>
    <t>訪問介護きずな</t>
  </si>
  <si>
    <t>しおんケアステーション</t>
  </si>
  <si>
    <t>みらい訪問介護ステーション幸田</t>
  </si>
  <si>
    <t>特別養護老人ホーム安立荘</t>
  </si>
  <si>
    <t>みよし市社会福祉協議会みよし訪問介護「ふれあいサービス」</t>
  </si>
  <si>
    <t>居宅介護支援事業所さといも</t>
  </si>
  <si>
    <t>老人デイサービスセンターえんどう</t>
  </si>
  <si>
    <t>ヘルパーステーションかぼちゃ</t>
  </si>
  <si>
    <t>高齢者グループホーム小原安立</t>
  </si>
  <si>
    <t>特別養護老人ホーム小原安立</t>
  </si>
  <si>
    <t>小原安立短期入所生活介護事業所</t>
  </si>
  <si>
    <t>ケアプランセンターゆう</t>
  </si>
  <si>
    <t>ヘルパーステーションゆう</t>
  </si>
  <si>
    <t>キョーワデイサービスセンターまんまるみよし店</t>
  </si>
  <si>
    <t>デイサービス野の花</t>
  </si>
  <si>
    <t>みよしの里デイサービスセンター</t>
  </si>
  <si>
    <t>特別養護老人ホームみよしの里</t>
  </si>
  <si>
    <t>みよしの里ショートステイ</t>
  </si>
  <si>
    <t>ケアネットリゾン三好</t>
  </si>
  <si>
    <t>みなよしデイサービスセンター</t>
  </si>
  <si>
    <t>笑みリハビリデイサービス</t>
  </si>
  <si>
    <t>ケアプランセンター　このみ</t>
  </si>
  <si>
    <t>機能訓練リハビリデイ　空いろ</t>
  </si>
  <si>
    <t>ヘルパーステーションここみ</t>
  </si>
  <si>
    <t>ヘルパーステーションあずさ</t>
  </si>
  <si>
    <t>マハナリハビリセンター</t>
  </si>
  <si>
    <t>一日型機能訓練リハビリデイ　みなみ風</t>
  </si>
  <si>
    <t>あおばケアプランセンター</t>
  </si>
  <si>
    <t>あおぞらケアサポート</t>
  </si>
  <si>
    <t>デイサロン　えんがわ</t>
  </si>
  <si>
    <t>居宅介護支援センター　れもんの花</t>
  </si>
  <si>
    <t>ハートケア三好訪問介護事業所</t>
  </si>
  <si>
    <t>リハビリテーションデイ　さざなみ</t>
  </si>
  <si>
    <t>キョーワケアプランセンターみよし店</t>
  </si>
  <si>
    <t>ショートステイきらめきみよし</t>
  </si>
  <si>
    <t>ケアステーションあんじぇす　みよし</t>
  </si>
  <si>
    <t>ケアプランセンターえんじゅみよし</t>
  </si>
  <si>
    <t>ヘルパーステーションまほろ</t>
  </si>
  <si>
    <t>ケアプラン　えんがわ</t>
  </si>
  <si>
    <t>旅する有料老人ホーム「ふくろうの家」</t>
  </si>
  <si>
    <t>訪問介護サービス　プロブッコ</t>
  </si>
  <si>
    <t>ケアプラン理常</t>
  </si>
  <si>
    <t>清水会ケアプランニングセンターみよし湯ノ前</t>
  </si>
  <si>
    <t>足助病院　介護保険相談室</t>
  </si>
  <si>
    <t>グループホームＪＯ・さざんか</t>
  </si>
  <si>
    <t>有限会社大翔グループホーム日和</t>
  </si>
  <si>
    <t>グループホーム稲武の家</t>
  </si>
  <si>
    <t>特別養護老人ホーム巴の里</t>
  </si>
  <si>
    <t>老人短期入所事業巴の里</t>
  </si>
  <si>
    <t>グループホームＪＯ・さざんか第2</t>
  </si>
  <si>
    <t>とよね居宅介護支援事業所</t>
  </si>
  <si>
    <t>東栄町社会福祉協議会居宅介護支援事業所</t>
  </si>
  <si>
    <t>したら居宅介護支援事業所</t>
  </si>
  <si>
    <t>やまゆり荘訪問入浴介護事業所</t>
  </si>
  <si>
    <t>設楽町社会福祉協議会訪問介護サービス</t>
  </si>
  <si>
    <t>居宅介護支援事業所愛厚清嶺の風</t>
  </si>
  <si>
    <t>やまゆり荘</t>
  </si>
  <si>
    <t>とよね訪問介護事業所</t>
  </si>
  <si>
    <t>設楽町生活支援ハウス偕楽園</t>
  </si>
  <si>
    <t>グループホーム　設楽の家</t>
  </si>
  <si>
    <t>グループホーム東栄の家</t>
  </si>
  <si>
    <t>愛知東農業協同組合デイサービスだみね</t>
  </si>
  <si>
    <t>デイサービスなぐら</t>
  </si>
  <si>
    <t>デイサービスセンターみおつくし</t>
  </si>
  <si>
    <t>デイサービスセンターしたら</t>
  </si>
  <si>
    <t>豊根村生活支援ハウスポンタの里</t>
  </si>
  <si>
    <t>生活サポートセンター名倉</t>
  </si>
  <si>
    <t>愛厚清嶺の風</t>
  </si>
  <si>
    <t>社会福祉法人鳳寿会くるみ荘　ほうらい居宅介護支援事業所</t>
  </si>
  <si>
    <t>特別養護老人ホーム　くるみ荘</t>
  </si>
  <si>
    <t>愛知東農業協同組合居宅介護支援事業所</t>
  </si>
  <si>
    <t>愛知東農業協同組合訪問介護事業所</t>
  </si>
  <si>
    <t>くるみ荘デイサービスセンター</t>
  </si>
  <si>
    <t>くるみ荘短期入所生活介護事業所</t>
  </si>
  <si>
    <t>愛知東農業協同組合デイサービス「陽だまり」</t>
  </si>
  <si>
    <t>医療法人静巌堂医院居宅介護支援事業所</t>
  </si>
  <si>
    <t>グループホーム長篠の家</t>
  </si>
  <si>
    <t>居宅介護支援事業所こざかい</t>
  </si>
  <si>
    <t>居宅介護支援事業所　穂の国荘</t>
  </si>
  <si>
    <t>特別養護老人ホーム　穂の国荘</t>
  </si>
  <si>
    <t>居宅介護支援事業所一晃</t>
  </si>
  <si>
    <t>小坂井町デイサービスセンター</t>
  </si>
  <si>
    <t>通所介護事業所デイサービスセンター穂の国荘</t>
  </si>
  <si>
    <t>短期入所生活介護事業所穂の国荘</t>
  </si>
  <si>
    <t>みその居宅介護支援事業所</t>
  </si>
  <si>
    <t>御津町デイサービスセンター</t>
  </si>
  <si>
    <t>みその訪問介護サービス</t>
  </si>
  <si>
    <t>みその訪問入浴サービス</t>
  </si>
  <si>
    <t>有限会社サウンドプルーフヘルパー伊藤指定訪問介護支援事業所</t>
  </si>
  <si>
    <t>あがた居宅介護支援事業所</t>
  </si>
  <si>
    <t>特別養護老人ホーム一晃</t>
  </si>
  <si>
    <t>ショートステイ一晃</t>
  </si>
  <si>
    <t>あおいの里</t>
  </si>
  <si>
    <t>グループホームあおいの里</t>
  </si>
  <si>
    <t>介護老人福祉施設ジャルダン・リラ</t>
  </si>
  <si>
    <t>グループホーム輝楽苑</t>
  </si>
  <si>
    <t>ケアプランセンターシャトー・リラ</t>
  </si>
  <si>
    <t>老人短期入所事業　ジャルダン・リラ</t>
  </si>
  <si>
    <t>デイサービスセンター アベニュー・リラ</t>
  </si>
  <si>
    <t>たすけ愛・手をつなごう会</t>
  </si>
  <si>
    <t>ケアハウス一晃</t>
  </si>
  <si>
    <t>デイサービスセンターみその</t>
  </si>
  <si>
    <t>特別養護老人ホームあおい</t>
  </si>
  <si>
    <t>デイサービスセンターぬくもりとんぼ</t>
  </si>
  <si>
    <t>ひかりの森　御津</t>
  </si>
  <si>
    <t>グループホーム遊歩の邑わらじ</t>
  </si>
  <si>
    <t>ヘルパーステーションアグネス</t>
  </si>
  <si>
    <t>デイサービス　喜ら里</t>
  </si>
  <si>
    <t>デイサービス　郷美の杜</t>
  </si>
  <si>
    <t>渥美病院ケアプランセンター</t>
  </si>
  <si>
    <t>田原福寿園ケアプランセンター</t>
  </si>
  <si>
    <t>ＪＡ愛知厚生連あつみの郷ヘルパーステーション</t>
  </si>
  <si>
    <t>特別養護老人ホーム田原福寿園（本館）</t>
  </si>
  <si>
    <t>田原福寿園デイサービスセンター</t>
  </si>
  <si>
    <t>田原福寿園ショートステイセンター（本館）</t>
  </si>
  <si>
    <t>田原福寿園ヘルパーセンター</t>
  </si>
  <si>
    <t>ケアプランあいふるケア</t>
  </si>
  <si>
    <t>田原入浴サービスセンター</t>
  </si>
  <si>
    <t>渥美福寿園ショートスティセンター</t>
  </si>
  <si>
    <t>渥美福寿園ケアプランセンター</t>
  </si>
  <si>
    <t>特別養護老人ホーム渥美福寿園</t>
  </si>
  <si>
    <t>花の里ヘルパーセンター</t>
  </si>
  <si>
    <t>渥美福寿園デイサービスセンター</t>
  </si>
  <si>
    <t>ＪＡ愛知厚生連あつみの郷グループホーム</t>
  </si>
  <si>
    <t>コアヘルパーステーション</t>
  </si>
  <si>
    <t>ケアハウスパシフィック</t>
  </si>
  <si>
    <t>パシフィックショートステイセンター</t>
  </si>
  <si>
    <t>デイサービスセンター椰子の実</t>
  </si>
  <si>
    <t>田原市社協ヘルパーステーション</t>
  </si>
  <si>
    <t>田原市社協あかばねケアプランセンター</t>
  </si>
  <si>
    <t>デイサービス　さんきゅう</t>
  </si>
  <si>
    <t>田原市社協あつみケアプランセンター</t>
  </si>
  <si>
    <t>グループホーム　こころ</t>
  </si>
  <si>
    <t>赤羽根デイサービスセンター</t>
  </si>
  <si>
    <t>渥美デイサービスセンター</t>
  </si>
  <si>
    <t>デイサービスとしま</t>
  </si>
  <si>
    <t>デイサービス　一休</t>
  </si>
  <si>
    <t>デイサービスやわら</t>
  </si>
  <si>
    <t>デイサービス赤石</t>
  </si>
  <si>
    <t>ケアプランにしの</t>
  </si>
  <si>
    <t>ちょうかいショートステイ</t>
  </si>
  <si>
    <t>ちょうかいデイサービス</t>
  </si>
  <si>
    <t>デイサービス　タンポポ</t>
  </si>
  <si>
    <t>花の里デイサービスセンター</t>
  </si>
  <si>
    <t>花の里ショートステイセンター</t>
  </si>
  <si>
    <t>デイサービス　福助</t>
  </si>
  <si>
    <t>デイサービス福江</t>
  </si>
  <si>
    <t>デイサービスセンターひまわり</t>
  </si>
  <si>
    <t>さかえの郷　デイサービスセンター田原</t>
  </si>
  <si>
    <t>特別養護老人ホーム田原福寿園（南館）</t>
  </si>
  <si>
    <t>田原福寿園ショートステイセンター（南館）</t>
  </si>
  <si>
    <t>田原ゆの里ショートステイセンター</t>
  </si>
  <si>
    <t>田原ゆの里デイサービスセンター</t>
  </si>
  <si>
    <t>ケアプラン　さんきゅう</t>
  </si>
  <si>
    <t>デイサービスぽかぽか</t>
  </si>
  <si>
    <t>デイサービスゆう</t>
  </si>
  <si>
    <t>デイサービスいらご</t>
  </si>
  <si>
    <t>デイサービス吉胡</t>
  </si>
  <si>
    <t>ケアプランセンター赤石</t>
  </si>
  <si>
    <t>JA愛知厚生連あつみの郷訪問リハビリテーション</t>
  </si>
  <si>
    <t>にじいろケア</t>
  </si>
  <si>
    <t>デイサービスにじいろ田原</t>
  </si>
  <si>
    <t>にじいろケアプランセンター</t>
  </si>
  <si>
    <t>アサヒ薬局・永和</t>
  </si>
  <si>
    <t>ほのぼの愛西指定居宅介護支援事業所</t>
  </si>
  <si>
    <t>デイサービスセンター・花水木</t>
  </si>
  <si>
    <t>ショートステイ・花水木</t>
  </si>
  <si>
    <t>明範荘養護老人ホーム</t>
  </si>
  <si>
    <t>はっぴぃケアプランセンター</t>
  </si>
  <si>
    <t>ケアプランセンター・花水木</t>
  </si>
  <si>
    <t>デイサービスセンター悠縁</t>
  </si>
  <si>
    <t>サンケア指定訪問介護愛西事業所</t>
  </si>
  <si>
    <t>デイサービス蓮香</t>
  </si>
  <si>
    <t>指定居宅介護支援事業所　蓮香</t>
  </si>
  <si>
    <t>アリス居宅介護支援事業所</t>
  </si>
  <si>
    <t>株式会社　福祉の里　佐屋</t>
  </si>
  <si>
    <t>デイサービスセンター　笑鵬</t>
  </si>
  <si>
    <t>悠々の里居宅介護支援事業所</t>
  </si>
  <si>
    <t>訪問介護ステーション　柚子</t>
  </si>
  <si>
    <t>デイサービスサロン　グリンピース愛西</t>
  </si>
  <si>
    <t>デイサービスセンター古都　さおり館</t>
  </si>
  <si>
    <t>リハビリデイサービスセンターいいたに</t>
  </si>
  <si>
    <t>ハイジの家</t>
  </si>
  <si>
    <t>デイサービスわごころ</t>
  </si>
  <si>
    <t>デイサービス愛西ガーデン</t>
  </si>
  <si>
    <t>デイサービス　まはろ</t>
  </si>
  <si>
    <t>居宅介護支援事業所悠縁</t>
  </si>
  <si>
    <t>ヘルパーステーション悠縁</t>
  </si>
  <si>
    <t>ひまわりケアサービス愛西</t>
  </si>
  <si>
    <t>ピーターラビットの家</t>
  </si>
  <si>
    <t>ヘルパーステーション　ルイボス</t>
  </si>
  <si>
    <t>デイサービス　アンの家</t>
  </si>
  <si>
    <t>キリン　デイサービス　愛西</t>
  </si>
  <si>
    <t>リハビリデイサービス　げんきの森</t>
  </si>
  <si>
    <t>すまいるヘルパーステーション</t>
  </si>
  <si>
    <t>ヘルパーステーション古都　さおり館</t>
  </si>
  <si>
    <t>愛西ガーデン訪問介護事業所</t>
  </si>
  <si>
    <t>訪問介護事業所　くるね</t>
  </si>
  <si>
    <t>デイサービス　さやの森</t>
  </si>
  <si>
    <t>ニチイケアセンター愛西</t>
  </si>
  <si>
    <t>すまいる　デイサービス　ほんわか</t>
  </si>
  <si>
    <t>デイサービス苺</t>
  </si>
  <si>
    <t>サニー!!デイサービスMeihansou</t>
  </si>
  <si>
    <t>サンケア指定訪問介護あいさい南部事業所</t>
  </si>
  <si>
    <t>ケアプラン　結</t>
  </si>
  <si>
    <t>居宅介護支援事業所　アイ・ウェスト</t>
  </si>
  <si>
    <t>ツクイ愛西勝幡</t>
  </si>
  <si>
    <t>介護付き有料老人ホーム　和らぎ西保町</t>
  </si>
  <si>
    <t>清須市社会福祉協議会ヘルパーステーション清須</t>
  </si>
  <si>
    <t>清須市社会福祉協議会ケアプランセンター清須</t>
  </si>
  <si>
    <t>清洲の里短期入所生活介護事業所</t>
  </si>
  <si>
    <t>特別養護老人ホーム清洲の里</t>
  </si>
  <si>
    <t>株式会社福祉の里清須</t>
  </si>
  <si>
    <t>Ｋライン・ケアセンター新川</t>
  </si>
  <si>
    <t>ケアマネージメントセンターアイビー</t>
  </si>
  <si>
    <t>デイサービス花咲</t>
  </si>
  <si>
    <t>福寿想リハビリデイサービス</t>
  </si>
  <si>
    <t>老人デイサービスセンター平安の里</t>
  </si>
  <si>
    <t>平安の里短期入所生活介護事業所</t>
  </si>
  <si>
    <t>特別養護老人ホーム平安の里</t>
  </si>
  <si>
    <t>リハビリデイサービス　じゅげむ</t>
  </si>
  <si>
    <t>ティアレ介護支援ステーション</t>
  </si>
  <si>
    <t>訪問介護ゆりかご</t>
  </si>
  <si>
    <t>福寿想居宅介護支援事業所</t>
  </si>
  <si>
    <t>からふるサポート清洲</t>
  </si>
  <si>
    <t>らくらく運動デイサービス　楽ちん</t>
  </si>
  <si>
    <t>デイサービスふれあい一場</t>
  </si>
  <si>
    <t>介護支援センター花咲</t>
  </si>
  <si>
    <t>いきいき倶楽部　One　Step</t>
  </si>
  <si>
    <t>いきいき倶楽部　Ｏｎｅ　Ｓｔｅｐ</t>
  </si>
  <si>
    <t>福神　居宅介護支援事業所</t>
  </si>
  <si>
    <t>ケアプランハウス　ゆう</t>
  </si>
  <si>
    <t>緑の家　リハビリデイサービス　清須</t>
  </si>
  <si>
    <t>ケアプラン　はるひ</t>
  </si>
  <si>
    <t>ケアステーション清須</t>
  </si>
  <si>
    <t>からふるサポート五条</t>
  </si>
  <si>
    <t>はなさきクリニック　ヘルパーステーション</t>
  </si>
  <si>
    <t>はなさきクリニック　ケアプランセンター</t>
  </si>
  <si>
    <t>からふるサポート須ヶ口</t>
  </si>
  <si>
    <t>訪問サービス　ＷＴ　ＡＲＣ</t>
  </si>
  <si>
    <t>デイサービスセンター　りんりん</t>
  </si>
  <si>
    <t>デイサービス　ソラスト清須</t>
  </si>
  <si>
    <t>ショートステイ　ソラスト清須</t>
  </si>
  <si>
    <t>からふるサポート須ヶ口駅前</t>
  </si>
  <si>
    <t>きよす翔裕館</t>
  </si>
  <si>
    <t>デイサービスセンターからふる　清須</t>
  </si>
  <si>
    <t>緑の家　訪問介護　清須</t>
  </si>
  <si>
    <t>ワンダフル訪問介護事業所</t>
  </si>
  <si>
    <t>ピースポット・ケアプラン</t>
  </si>
  <si>
    <t>ヘルパーステーションスプーン</t>
  </si>
  <si>
    <t>のどかケアステーション清須</t>
  </si>
  <si>
    <t>訪問介護事業所ブルーガーデン</t>
  </si>
  <si>
    <t>グローヴケア</t>
  </si>
  <si>
    <t>デイサービスセンター　まめの助　西春</t>
  </si>
  <si>
    <t>北名古屋市社協ホームヘルパーステーションもえの丘</t>
  </si>
  <si>
    <t>北名古屋市社協デイサービスセンターもえの丘</t>
  </si>
  <si>
    <t>北名古屋市社協居宅介護支援事業所もえの丘</t>
  </si>
  <si>
    <t>株式会社　福祉の里　北名古屋東ケアプランセンター</t>
  </si>
  <si>
    <t>デイサービスあったか倶楽部じゃがいも</t>
  </si>
  <si>
    <t>デイサービスセンターしらゆりの里九之坪</t>
  </si>
  <si>
    <t>ステップリハビリケアセンター北名古屋</t>
  </si>
  <si>
    <t>短期入所生活介護　遊楽苑　師勝</t>
  </si>
  <si>
    <t>愛ケアプランセンター</t>
  </si>
  <si>
    <t>じゃがいも北名古屋介護支援センター</t>
  </si>
  <si>
    <t>介護付有料老人ホーム八幡の郷</t>
  </si>
  <si>
    <t>デイカレッジ　うらら</t>
  </si>
  <si>
    <t>しかつケアサービス</t>
  </si>
  <si>
    <t>デイサービスセンター天使の家</t>
  </si>
  <si>
    <t>るるどの風西春</t>
  </si>
  <si>
    <t>ヘルプサービスまる北名古屋</t>
  </si>
  <si>
    <t>訪問介護センターさふらん西春</t>
  </si>
  <si>
    <t>ケアプランセンターさふらん西春</t>
  </si>
  <si>
    <t>ツジ薬局訪問介護事業所 ふくろく</t>
  </si>
  <si>
    <t>ハートケアメゾンみなみの風西春</t>
  </si>
  <si>
    <t>ハートプランナンブ西春</t>
  </si>
  <si>
    <t>済衆館デイサービスセンター　ムクの木</t>
  </si>
  <si>
    <t>マックビーヒルズ北名古屋</t>
  </si>
  <si>
    <t>済衆館介護保険サービス・ケアプランセンター</t>
  </si>
  <si>
    <t>すまいるはーと西春</t>
  </si>
  <si>
    <t>水車の森デイサービス</t>
  </si>
  <si>
    <t>ヘルパーステーション　アイラック</t>
  </si>
  <si>
    <t>しかつデイサービスセンター</t>
  </si>
  <si>
    <t>ヘルパーステーション　風の郷</t>
  </si>
  <si>
    <t>居宅介護支援事業所　かなめ</t>
  </si>
  <si>
    <t>介護付き有料老人ホーム　ウェルホームからん</t>
  </si>
  <si>
    <t>ライフ訪問介護ステーション沖村</t>
  </si>
  <si>
    <t>特別養護老人ホームかもだの里（ユニット型）</t>
  </si>
  <si>
    <t>特別養護老人ホームかもだの里（従来型）</t>
  </si>
  <si>
    <t>かもだの里短期入所生活介護事業所</t>
  </si>
  <si>
    <t>ライフ訪問介護ステーション鹿田</t>
  </si>
  <si>
    <t>西春日井福祉会　ケアプランセンターあいせ</t>
  </si>
  <si>
    <t>のどかケアステーション熊之庄</t>
  </si>
  <si>
    <t>すまいるはーと井瀬木</t>
  </si>
  <si>
    <t>訪問介護スマイルハウス名北</t>
  </si>
  <si>
    <t>デイサービスセンター長寿の里・十四山</t>
  </si>
  <si>
    <t>長寿の里・十四山ショートステイ</t>
  </si>
  <si>
    <t>長寿の里・十四山居宅介護支援事業所</t>
  </si>
  <si>
    <t>居宅介護支援センター　さくら</t>
  </si>
  <si>
    <t>特別養護老人ホーム長寿の里・十四山</t>
  </si>
  <si>
    <t>ホームヘルパーローズ</t>
  </si>
  <si>
    <t>デイサービス　はぴね弥富</t>
  </si>
  <si>
    <t>はぴね弥富</t>
  </si>
  <si>
    <t>みなとも　Day Reha</t>
  </si>
  <si>
    <t>デイサービス　ほっとはうす</t>
  </si>
  <si>
    <t>リハビリデイサービス　エソラ弥富</t>
  </si>
  <si>
    <t>ケアプランセンター　ペジーブル弥富</t>
  </si>
  <si>
    <t>ケアプラン　みなとも　弥富</t>
  </si>
  <si>
    <t>特別養護老人ホームおふくろの家</t>
  </si>
  <si>
    <t>居宅介護支援事業所　サライ弥富</t>
  </si>
  <si>
    <t>まごころ介護やとみ</t>
  </si>
  <si>
    <t>やとみ翔裕館</t>
  </si>
  <si>
    <t>介護老人保健施設ペジーブル弥富</t>
  </si>
  <si>
    <t>ひまわりケアサービス弥富</t>
  </si>
  <si>
    <t>ほほえみケア</t>
  </si>
  <si>
    <t>ＴＨＥ　Ｃｌａｓｓｉｃ　Ｃａｒｅ　Ｒｅｓｉｄｅｎｃｅ　弥富</t>
  </si>
  <si>
    <t>みなともＤａｙ　Ｓｐａ</t>
  </si>
  <si>
    <t>訪問介護事業所　くるみ</t>
  </si>
  <si>
    <t>ひまわり訪問介護事業所</t>
  </si>
  <si>
    <t>ケアプラン　ひまわり</t>
  </si>
  <si>
    <t>ケアプランひばり</t>
  </si>
  <si>
    <t>ケアプランセンター心彩</t>
  </si>
  <si>
    <t>第２ハートデイサービス</t>
  </si>
  <si>
    <t>Kライン・ケアセンター七宝</t>
  </si>
  <si>
    <t>Ｋライン・ケアセンター七宝</t>
  </si>
  <si>
    <t>悠々ハウス　甚目寺</t>
  </si>
  <si>
    <t>医心館　訪問介護ステーション　あま</t>
  </si>
  <si>
    <t>エトワール下田橋訪問介護ステーション</t>
  </si>
  <si>
    <t>あま在宅介護相談センター</t>
  </si>
  <si>
    <t>リハプロジェクト８</t>
  </si>
  <si>
    <t>ハート訪問介護ステーション</t>
  </si>
  <si>
    <t>リハビリ広場　ぷらすはぴねす</t>
  </si>
  <si>
    <t>ライフキュア</t>
  </si>
  <si>
    <t>訪問介護ステーション　Ｅ－ｈｅａｒｔ</t>
  </si>
  <si>
    <t>デイサービス縁楽　森</t>
  </si>
  <si>
    <t>ショートステイ第Ⅱあま恵寿荘</t>
  </si>
  <si>
    <t>特別養護老人ホーム第Ⅱあま恵寿荘</t>
  </si>
  <si>
    <t>うららケアセンター</t>
  </si>
  <si>
    <t>ほのぼのあま指定居宅介護支援事業所</t>
  </si>
  <si>
    <t>訪問介護　くるくる</t>
  </si>
  <si>
    <t>デイサービスろはす</t>
  </si>
  <si>
    <t>ハートデイサービス</t>
  </si>
  <si>
    <t>居宅介護支援事業所みやび</t>
  </si>
  <si>
    <t>こくりこデイサービス</t>
  </si>
  <si>
    <t>デイホーム心彩</t>
  </si>
  <si>
    <t>訪問介護ステーション　チューリップ</t>
  </si>
  <si>
    <t>ヘルパーステーションふくろうの家</t>
  </si>
  <si>
    <t>あま居宅介護支援事業所</t>
  </si>
  <si>
    <t>ライフケア居宅支援センターあま</t>
  </si>
  <si>
    <t>ケアセンター　くすのき</t>
  </si>
  <si>
    <t>訪問介護ステーション　Ｒｅ：ｌｉｅｆ</t>
  </si>
  <si>
    <t>訪問介護ステーション　Re:lief</t>
  </si>
  <si>
    <t>清温居宅介護支援事業所</t>
  </si>
  <si>
    <t>ほのぼのデイサービスセンター　穂華</t>
  </si>
  <si>
    <t>訪問介護の美空あま</t>
  </si>
  <si>
    <t>まひなケアステーション</t>
  </si>
  <si>
    <t>あしたば居宅介護支援事業所</t>
  </si>
  <si>
    <t>あしたば訪問介護事業所</t>
  </si>
  <si>
    <t>ケアプランかすみ草</t>
  </si>
  <si>
    <t>ヘルパーステーションかすみ草</t>
  </si>
  <si>
    <t>介護相談センターあゆ</t>
  </si>
  <si>
    <t>ライフケア介護サービスあま</t>
  </si>
  <si>
    <t>ヘルパーステーション縁人あま</t>
  </si>
  <si>
    <t>丸家</t>
  </si>
  <si>
    <t>藍訪問介護ステーション</t>
  </si>
  <si>
    <t>デイサービスおかげ庵花水木</t>
  </si>
  <si>
    <t>ひまわりケアサービス七宝</t>
  </si>
  <si>
    <t>さわやかあま館</t>
  </si>
  <si>
    <t>デイサービス　ゴールドエイジあま</t>
  </si>
  <si>
    <t>たつとり訪問介護</t>
  </si>
  <si>
    <t>ヘルパーステーション友楽</t>
  </si>
  <si>
    <t>のどかケアステーションあま</t>
  </si>
  <si>
    <t>居宅介護支援事業所　円</t>
  </si>
  <si>
    <t>Ｓｍｉｌｅケアサービス</t>
  </si>
  <si>
    <t>訪問介護　くすのきママ</t>
  </si>
  <si>
    <t>ケアプランしるし</t>
  </si>
  <si>
    <t>ケアプラン若葉</t>
  </si>
  <si>
    <t>ケアプラン蓮</t>
  </si>
  <si>
    <t>ハートデイサービスかにえ</t>
  </si>
  <si>
    <t>訪問介護事業所ＧＲＡＮＤ蒼</t>
  </si>
  <si>
    <t>ヘルパーステーションココ</t>
  </si>
  <si>
    <t>Ｌｉｆｅ３</t>
  </si>
  <si>
    <t>ショートステイ　安心館　長久手</t>
  </si>
  <si>
    <t>デイサービス安心館長久手</t>
  </si>
  <si>
    <t>虹の郷短期入所生活介護事業所</t>
  </si>
  <si>
    <t>山田クリニック</t>
  </si>
  <si>
    <t>特定非営利活動法人もやい</t>
  </si>
  <si>
    <t>東栄町社会福祉協議会訪問介護事業所</t>
  </si>
  <si>
    <t>あかりの家（千種苑）</t>
  </si>
  <si>
    <t>グループホームあかり（千種苑）</t>
  </si>
  <si>
    <t>グループホームえがおⅡ</t>
  </si>
  <si>
    <t>グループホーム　吹上の杜</t>
  </si>
  <si>
    <t>認知症高齢者グループホームちくさ</t>
  </si>
  <si>
    <t>小規模多機能型居宅介護ちくさ</t>
  </si>
  <si>
    <t>ナースケアホームアイリスちくさ内山</t>
  </si>
  <si>
    <t>グループホーム　めぐらす香流</t>
  </si>
  <si>
    <t>グループホーム覚王山</t>
  </si>
  <si>
    <t>ナースケアホーム覚王山</t>
  </si>
  <si>
    <t>グループホームあかり（名古屋苑）</t>
  </si>
  <si>
    <t>あかりの家（名古屋苑）</t>
  </si>
  <si>
    <t>建国ビハーラてんまん</t>
  </si>
  <si>
    <t>建国ビハーラ　てんまん</t>
  </si>
  <si>
    <t>グループホーム咲花　唐山</t>
  </si>
  <si>
    <t>デイサービス　らしく自由ヶ丘</t>
  </si>
  <si>
    <t>ＳＯＭＰＯケア　名古屋　定期巡回</t>
  </si>
  <si>
    <t>名鉄レコードブック池下</t>
  </si>
  <si>
    <t>ファミリーハウス「とんと」猪子石</t>
  </si>
  <si>
    <t>ぬくケアちくさ定期巡回</t>
  </si>
  <si>
    <t>めぐらす定期巡回内山</t>
  </si>
  <si>
    <t>デイサービス　春うらら</t>
  </si>
  <si>
    <t>デイサービスセンター　しもかた</t>
  </si>
  <si>
    <t>グループホームしもかた</t>
  </si>
  <si>
    <t>リハプライド　こあら</t>
  </si>
  <si>
    <t>グループホーム　すないの家　千種</t>
  </si>
  <si>
    <t>デイサービス　ゴールデンリング本山</t>
  </si>
  <si>
    <t>デイサービス　ゴールデンリング東山</t>
  </si>
  <si>
    <t>デイサービス　ゴールデンリング清明山</t>
  </si>
  <si>
    <t>デイサービス　ゴールデンリングぴあの</t>
  </si>
  <si>
    <t>シニアデイトレーニング千種七番館</t>
  </si>
  <si>
    <t>生活動作Ｌａｂ　千種京命</t>
  </si>
  <si>
    <t>愛恩デイサービスにこにこ</t>
  </si>
  <si>
    <t>あじさいライフケア　ちくさ病院定期巡回訪問介護看護ステーション</t>
  </si>
  <si>
    <t>きずなの里　ひがし</t>
  </si>
  <si>
    <t>グループホーム　とくがわの憩</t>
  </si>
  <si>
    <t>ブリッジライフ徳川</t>
  </si>
  <si>
    <t>小規模多機能型居宅介護　ジョイフル砂田橋</t>
  </si>
  <si>
    <t>地域密着型特別養護老人ホーム　ジョイフル砂田橋</t>
  </si>
  <si>
    <t>グッドリハ　徳川</t>
  </si>
  <si>
    <t>相生デイサービス</t>
  </si>
  <si>
    <t>グループホームやだの憩</t>
  </si>
  <si>
    <t>愛の家グループホーム名古屋北久手</t>
  </si>
  <si>
    <t>ニチイケアセンター名古屋北</t>
  </si>
  <si>
    <t>ニチイケアセンター大曽根北</t>
  </si>
  <si>
    <t>小規模多機能かくれんぼ</t>
  </si>
  <si>
    <t>グループホームかくれんぼ</t>
  </si>
  <si>
    <t>特別養護老人ホーム　名春の森</t>
  </si>
  <si>
    <t>小規模多機能惠</t>
  </si>
  <si>
    <t>特別養護老人ホームオアシス楠</t>
  </si>
  <si>
    <t>小規模多機能型居宅介護　さくらいふ　丸新町</t>
  </si>
  <si>
    <t>グループホーム安井乃郷</t>
  </si>
  <si>
    <t>特別養護老人ホーム安井乃郷</t>
  </si>
  <si>
    <t>地域密着型特別養護老人ホーム愛生苑</t>
  </si>
  <si>
    <t>小規模多機能かくれんぼサテライト</t>
  </si>
  <si>
    <t>特別養護老人ホームオアシス</t>
  </si>
  <si>
    <t>グループホームオアシス</t>
  </si>
  <si>
    <t>グループホームオアシス大空</t>
  </si>
  <si>
    <t>デイサービスかくれんぼ</t>
  </si>
  <si>
    <t>特別養護老人ホームかくれんぼ</t>
  </si>
  <si>
    <t>グループホーム　めいほくの憩</t>
  </si>
  <si>
    <t>ぬくケア名北定期巡回</t>
  </si>
  <si>
    <t>名鉄レコードブック尼ケ坂</t>
  </si>
  <si>
    <t>デイサービスフレンズ</t>
  </si>
  <si>
    <t>早稲田イーライフ名古屋北</t>
  </si>
  <si>
    <t>デイサービス和心かぞく　稚児宮通の家</t>
  </si>
  <si>
    <t>看多機かえりえ楠</t>
  </si>
  <si>
    <t>愛生複合型サービスセンター平安通</t>
  </si>
  <si>
    <t>グループホーム彩りの泉</t>
  </si>
  <si>
    <t>早稲田イーライフ城北</t>
  </si>
  <si>
    <t>デイサービス　とんぼ</t>
  </si>
  <si>
    <t>グループホームオアシス大河</t>
  </si>
  <si>
    <t>リハビリ型デイサービスヨクナルケアー</t>
  </si>
  <si>
    <t>愛生複合型サービスセンター辻本通</t>
  </si>
  <si>
    <t>生活動作ラボ　金城</t>
  </si>
  <si>
    <t>めいほくの家</t>
  </si>
  <si>
    <t>グループホームめいほく</t>
  </si>
  <si>
    <t>清水いきいきデイ　柔</t>
  </si>
  <si>
    <t>元気リハビリフィットネス</t>
  </si>
  <si>
    <t>ＳＯＭＰＯケア　名北　定期巡回</t>
  </si>
  <si>
    <t>デイサービスいっぱい笑顔</t>
  </si>
  <si>
    <t>名鉄レコードブック味鋺</t>
  </si>
  <si>
    <t>アスレチックＤＡＹしあわせ</t>
  </si>
  <si>
    <t>しあわせデイサービス楽</t>
  </si>
  <si>
    <t>デイサービス　モカ</t>
  </si>
  <si>
    <t>看護小規模多機能かくれんぼ　千</t>
  </si>
  <si>
    <t>デイサービスきたえるーむ名古屋志賀公園</t>
  </si>
  <si>
    <t>小規模多機能惠サテライト</t>
  </si>
  <si>
    <t>デイホーム中小田井</t>
  </si>
  <si>
    <t>グループホームこころ比良</t>
  </si>
  <si>
    <t>グループホームあじさい「すなはら」</t>
  </si>
  <si>
    <t>小規模多機能あじさい「すなはら」</t>
  </si>
  <si>
    <t>グループホーム　「浄心の杜」</t>
  </si>
  <si>
    <t>白働塾ナイスまいる</t>
  </si>
  <si>
    <t>びわじま介護センター　小規模多機能型居宅介護</t>
  </si>
  <si>
    <t>びわじま介護センター　地域密着型介護老人福祉施設</t>
  </si>
  <si>
    <t>小規模多機能型居宅介護たのしい家栄生</t>
  </si>
  <si>
    <t>グループホームたのしい家栄生</t>
  </si>
  <si>
    <t>グループホームたのしい家名西</t>
  </si>
  <si>
    <t>ぬくケア名西定期巡回</t>
  </si>
  <si>
    <t>名鉄レコードブック浅間町</t>
  </si>
  <si>
    <t>デイ・フィットネスすぽると　庄内</t>
  </si>
  <si>
    <t>グループホームソラストゆうか小田井</t>
  </si>
  <si>
    <t>アクア1号店</t>
  </si>
  <si>
    <t>グラード定期巡回・随時対応型訪問介護看護</t>
  </si>
  <si>
    <t>自立支援型デイサービス　ファースト・ステップ</t>
  </si>
  <si>
    <t>丸八夜間対応型訪問介護事業所</t>
  </si>
  <si>
    <t>ニチイケアセンター中村公園</t>
  </si>
  <si>
    <t>あかりの家（中村苑）</t>
  </si>
  <si>
    <t>ハーデン中村</t>
  </si>
  <si>
    <t>グループホームあかり（中村苑）</t>
  </si>
  <si>
    <t>グループホーム　和泉</t>
  </si>
  <si>
    <t>小規模多機能型居宅介護のぞみ</t>
  </si>
  <si>
    <t>介護付有料老人ホームのぞみ</t>
  </si>
  <si>
    <t>グループホームフレンズハウス和楽家</t>
  </si>
  <si>
    <t>グループホーム　サライ中村公園</t>
  </si>
  <si>
    <t>虹の丘　中村</t>
  </si>
  <si>
    <t>小規模多機能型居宅介護じょうさい</t>
  </si>
  <si>
    <t>認知症高齢者グループホームじょうさい</t>
  </si>
  <si>
    <t>リカバリー健康教室</t>
  </si>
  <si>
    <t>丸笑</t>
  </si>
  <si>
    <t>半日個浴デイサービス　真和の湯</t>
  </si>
  <si>
    <t>あいあい通所介護事業所</t>
  </si>
  <si>
    <t>みなと医療生活協同組合　高齢者グループホームかめじま</t>
  </si>
  <si>
    <t>金木犀Ａｎｎｅｘ</t>
  </si>
  <si>
    <t>アカデミック小規模多機能太閤</t>
  </si>
  <si>
    <t>デイサービスちくたく亭チェント</t>
  </si>
  <si>
    <t>樹楽　中村二瀬</t>
  </si>
  <si>
    <t>デイサービスセンターやなぎ</t>
  </si>
  <si>
    <t>デイサービスだんご屋</t>
  </si>
  <si>
    <t>おだやかデイサービス</t>
  </si>
  <si>
    <t>デイサービス　ゴールデンリング本陣</t>
  </si>
  <si>
    <t>ｃａｒｅ　ジャスみん</t>
  </si>
  <si>
    <t>デイサービスはなのき　並木</t>
  </si>
  <si>
    <t>デイサービス　つぼみ</t>
  </si>
  <si>
    <t>デイサービスべんがら亭</t>
  </si>
  <si>
    <t>介護ウェルネスひまわり</t>
  </si>
  <si>
    <t>グループホーム　福の里　花乃邸</t>
  </si>
  <si>
    <t>グランディール名駅</t>
  </si>
  <si>
    <t>おだやかケア城主町</t>
  </si>
  <si>
    <t>ヘルパーステーションＫＯＤＯＵ定期巡回</t>
  </si>
  <si>
    <t>グループホーム　さこまえの憩</t>
  </si>
  <si>
    <t>ファミリア千代田</t>
  </si>
  <si>
    <t>グループホームファミリア千代田</t>
  </si>
  <si>
    <t>グループホーム正木の家</t>
  </si>
  <si>
    <t>グループホーム　さくらいふ松原</t>
  </si>
  <si>
    <t>かくれんぼ鶴舞</t>
  </si>
  <si>
    <t>小規模多機能型居宅介護新栄</t>
  </si>
  <si>
    <t>グループホーム新栄</t>
  </si>
  <si>
    <t>グループホーム咲花　新栄</t>
  </si>
  <si>
    <t>「とんと」ＯＨＡＮＡ</t>
  </si>
  <si>
    <t>看護小規模多機能型居宅介護　ゆるり・あ</t>
  </si>
  <si>
    <t>はなりら　いせ山の家</t>
  </si>
  <si>
    <t>オスピタリテねもころ</t>
  </si>
  <si>
    <t>リハビリクッキング　ビブラビブレ</t>
  </si>
  <si>
    <t>セルクル新栄</t>
  </si>
  <si>
    <t>小規模多機能型居宅介護ねもころ</t>
  </si>
  <si>
    <t>デイサービス　ハルヒ</t>
  </si>
  <si>
    <t>小規模多機能あじさい「つるまい」</t>
  </si>
  <si>
    <t>グループホームあじさい「つるまい」</t>
  </si>
  <si>
    <t>小規模多機能・クラブ滝子</t>
  </si>
  <si>
    <t>小規模多機能ホームみなみやま</t>
  </si>
  <si>
    <t>認知症グループホームみなみやま</t>
  </si>
  <si>
    <t>グループホーム滝子通一丁目</t>
  </si>
  <si>
    <t>まりんハウス</t>
  </si>
  <si>
    <t>定期巡回かわな</t>
  </si>
  <si>
    <t>和みの家デイサービス</t>
  </si>
  <si>
    <t>エクセレント鶴舞</t>
  </si>
  <si>
    <t>えくせれんと鶴舞</t>
  </si>
  <si>
    <t>デイサービスセンターやっとかめ</t>
  </si>
  <si>
    <t>グッドリハ　鶴舞</t>
  </si>
  <si>
    <t>グループホーム　ソラスト白金</t>
  </si>
  <si>
    <t>名鉄レコードブック吹上</t>
  </si>
  <si>
    <t>デイフィットネス　りめいく</t>
  </si>
  <si>
    <t>グループホーム　ソラスト向山</t>
  </si>
  <si>
    <t>デイサービス　ゴールデンリング御器所</t>
  </si>
  <si>
    <t>デイサービスＢＭＡＳ</t>
  </si>
  <si>
    <t>フィットネススタジオ　Ｒｅ－ｍｏｖｅ　昭和</t>
  </si>
  <si>
    <t>いんざらいふ定期巡回・随時対応型訪問介護看護</t>
  </si>
  <si>
    <t>ライフアップリハビリデイサービス桜山</t>
  </si>
  <si>
    <t>グループホーム　あみーご倶楽部　南山</t>
  </si>
  <si>
    <t>ニチイケアセンター石川橋</t>
  </si>
  <si>
    <t>ニチイケアセンター滝子</t>
  </si>
  <si>
    <t>ぐるーぷほーむ花ごころ瑞穂</t>
  </si>
  <si>
    <t>あーよかった</t>
  </si>
  <si>
    <t>あっくん家</t>
  </si>
  <si>
    <t>グループホームたのしい家瑞穂</t>
  </si>
  <si>
    <t>クラブ雁道　デイサービス</t>
  </si>
  <si>
    <t>グループホームさんさらな</t>
  </si>
  <si>
    <t>グループホーム　エム・ケア桜山</t>
  </si>
  <si>
    <t>名鉄レコードブック瑞穂八勝通</t>
  </si>
  <si>
    <t>デイサービス　さふらん新瑞橋</t>
  </si>
  <si>
    <t>ハートランド桜山デイサービス</t>
  </si>
  <si>
    <t>デイサービス　ゴールデンリング堀田</t>
  </si>
  <si>
    <t>リンクケア定期巡回</t>
  </si>
  <si>
    <t>ビブラビブレキッチン・ハーフ</t>
  </si>
  <si>
    <t>療養通所介護あゝす</t>
  </si>
  <si>
    <t>デイサービスセンターたのしいデイ瑞穂</t>
  </si>
  <si>
    <t>小規模多機能　オアシスセンター</t>
  </si>
  <si>
    <t>デイサービスＬｉｅｎ</t>
  </si>
  <si>
    <t>グループホーム　エクセレント瑞穂</t>
  </si>
  <si>
    <t>ささゆりデイサービス熱田</t>
  </si>
  <si>
    <t>グループホームフレンズハウス古新町</t>
  </si>
  <si>
    <t>グループホーム　名古屋熱田の家</t>
  </si>
  <si>
    <t>よってたも～れ熱田</t>
  </si>
  <si>
    <t>特別養護老人ホーム　桜田ファミリア</t>
  </si>
  <si>
    <t>グループホームたのしい家金山</t>
  </si>
  <si>
    <t>ハッピーデイサービスすみれ</t>
  </si>
  <si>
    <t>名鉄レコードブック神宮前</t>
  </si>
  <si>
    <t>だんらんの家　熱田</t>
  </si>
  <si>
    <t>デイサービス　ゴールデンリング金山</t>
  </si>
  <si>
    <t>エクセレント熱田</t>
  </si>
  <si>
    <t>ほっとすてーしょん　悠陽</t>
  </si>
  <si>
    <t>愛の家グループホーム中川吉津</t>
  </si>
  <si>
    <t>小規模多機能型居宅介護事業所もみの木の家</t>
  </si>
  <si>
    <t>デイサービス千音寺</t>
  </si>
  <si>
    <t>ニチイケアセンター高畑</t>
  </si>
  <si>
    <t>ニチイケアセンター春田</t>
  </si>
  <si>
    <t>グループホーム名古屋荒子の家</t>
  </si>
  <si>
    <t>特別養護老人ホームあんのん</t>
  </si>
  <si>
    <t>デイサービスセンターまつかげ</t>
  </si>
  <si>
    <t>ハーデン一色</t>
  </si>
  <si>
    <t>特別養護老人ホームオーネスト紫の郷</t>
  </si>
  <si>
    <t>デイサービス　グリーンハウス</t>
  </si>
  <si>
    <t>東海橋苑グループホーム東起</t>
  </si>
  <si>
    <t>小規模多機能ひがしおこし</t>
  </si>
  <si>
    <t>グループホーム一色</t>
  </si>
  <si>
    <t>リハビリデイサービスはなさか</t>
  </si>
  <si>
    <t>セントケア　あらこ</t>
  </si>
  <si>
    <t>東海橋苑グループホーム東起３号館</t>
  </si>
  <si>
    <t>金木犀小本</t>
  </si>
  <si>
    <t>デイサービスセンター松の庵</t>
  </si>
  <si>
    <t>グループホーム導夢</t>
  </si>
  <si>
    <t>名鉄レコードブック中川四女子</t>
  </si>
  <si>
    <t>リハビリデイサービス　げんき倶楽部・高畑</t>
  </si>
  <si>
    <t>デイサービス　さふらん中島</t>
  </si>
  <si>
    <t>デイサービス　さふらん千音寺</t>
  </si>
  <si>
    <t>デイサービス　ソラスト尾頭橋</t>
  </si>
  <si>
    <t>セントケア看護小規模中川</t>
  </si>
  <si>
    <t>グループホームやすらぎの里　中野新町</t>
  </si>
  <si>
    <t>だんらんの家　長須賀</t>
  </si>
  <si>
    <t>リハビリデイ　まる　尾頭橋</t>
  </si>
  <si>
    <t>通所介護事業所きやのあ</t>
  </si>
  <si>
    <t>アースサポート名古屋中川</t>
  </si>
  <si>
    <t>グループホーム荒子の郷</t>
  </si>
  <si>
    <t>セントケア小規模多機能中川</t>
  </si>
  <si>
    <t>デイサービス結愛</t>
  </si>
  <si>
    <t>だんらんの家　吉津</t>
  </si>
  <si>
    <t>グループホームはるたの憩</t>
  </si>
  <si>
    <t>介護付有料老人ホームフレンズハウス下之一色</t>
  </si>
  <si>
    <t>癒しデイサービス　和愛</t>
  </si>
  <si>
    <t>ささゆりデイサービス中川</t>
  </si>
  <si>
    <t>デイサービスネクストホープ一色</t>
  </si>
  <si>
    <t>デイサービスやすらぎ中川戸田</t>
  </si>
  <si>
    <t>定期巡回・随時対応型訪問介護看護　ひなた</t>
  </si>
  <si>
    <t>愛の家グループホーム八百島</t>
  </si>
  <si>
    <t>デイサービスセンターほっとひと生き</t>
  </si>
  <si>
    <t>特別養護老人ホーム第二幸楽荘</t>
  </si>
  <si>
    <t>ささゆりデイサービス港</t>
  </si>
  <si>
    <t>地域密着型特定施設　華の郷南陽</t>
  </si>
  <si>
    <t>特別養護老人ホーム　華の郷南陽</t>
  </si>
  <si>
    <t>小規模多機能型居宅介護結</t>
  </si>
  <si>
    <t>グループホーム敬親庵</t>
  </si>
  <si>
    <t>特別養護老人ホーム　おおて幸楽園</t>
  </si>
  <si>
    <t>特別養護老人ホーム第二希望の郷</t>
  </si>
  <si>
    <t>地域密着型特別養護老人ホーム木場清里苑</t>
  </si>
  <si>
    <t>特別養護老人ホーム第Ⅱ港寿楽苑</t>
  </si>
  <si>
    <t>寿楽の家</t>
  </si>
  <si>
    <t>グループホーム　あみーご倶楽部　港</t>
  </si>
  <si>
    <t>プレミアムグループホーム　フレンズハウス小川</t>
  </si>
  <si>
    <t>デイサービス心温</t>
  </si>
  <si>
    <t>名鉄レコードブック南陽</t>
  </si>
  <si>
    <t>食楽ガーデン笑愛</t>
  </si>
  <si>
    <t>デイサービス　いっぽ港楽</t>
  </si>
  <si>
    <t>グループホームみなとの憩</t>
  </si>
  <si>
    <t>特別養護老人ホームみなとの憩</t>
  </si>
  <si>
    <t>樹楽　小碓</t>
  </si>
  <si>
    <t>ＣＯＣＯリハ</t>
  </si>
  <si>
    <t>ヒュッゲおがわのもり</t>
  </si>
  <si>
    <t>デイサービス　いっぽ善進</t>
  </si>
  <si>
    <t>デイサービス　ＫＩＧＩ</t>
  </si>
  <si>
    <t>看護小規模多機能型居宅介護事業所　華の結　南陽</t>
  </si>
  <si>
    <t>鈴</t>
  </si>
  <si>
    <t>デイサービスるる</t>
  </si>
  <si>
    <t>デイサービス泉</t>
  </si>
  <si>
    <t>ニチイケアセンター呼続</t>
  </si>
  <si>
    <t>グループホーム宝南の家</t>
  </si>
  <si>
    <t>オアシスヴィラ</t>
  </si>
  <si>
    <t>グループホームたのしい家名古屋南</t>
  </si>
  <si>
    <t>ささゆりデイサービス南</t>
  </si>
  <si>
    <t>名古屋夜間介護センター</t>
  </si>
  <si>
    <t>デイサービスセンター　はくすい　リンク</t>
  </si>
  <si>
    <t>小規模多機能型居宅介護たのしい家鶴里</t>
  </si>
  <si>
    <t>グループホームたのしい家鶴里</t>
  </si>
  <si>
    <t>ささゆりデイサービス呼続</t>
  </si>
  <si>
    <t>小規模多機能よびつ木</t>
  </si>
  <si>
    <t>特別養護老人ホーム　大地の丘笠寺</t>
  </si>
  <si>
    <t>グループホームよびつ木</t>
  </si>
  <si>
    <t>グループホーム　いりゃあせ</t>
  </si>
  <si>
    <t>小規模多機能ホームみんなのざいしょ</t>
  </si>
  <si>
    <t>小規模多機能ホームもうやいこ</t>
  </si>
  <si>
    <t>グループホームみんなのざいしょ</t>
  </si>
  <si>
    <t>グループホーム　なも</t>
  </si>
  <si>
    <t>小規模多機能　つどい</t>
  </si>
  <si>
    <t>南生苑デイサービスセンター</t>
  </si>
  <si>
    <t>悠々ハウス道徳</t>
  </si>
  <si>
    <t>南倶楽部　内田橋</t>
  </si>
  <si>
    <t>ささゆりデイサービス豊</t>
  </si>
  <si>
    <t>グループホーム　サライ忠道公園</t>
  </si>
  <si>
    <t>デイサービス　さふらん桜本町</t>
  </si>
  <si>
    <t>名鉄レコードブック大江</t>
  </si>
  <si>
    <t>デイサービス　らしく元鳴尾</t>
  </si>
  <si>
    <t>グループホームすずらん南区</t>
  </si>
  <si>
    <t>グループホームジョイア笠寺</t>
  </si>
  <si>
    <t>デイサービス　ゴールデンリング柴田</t>
  </si>
  <si>
    <t>デイサービスはなのき　大同</t>
  </si>
  <si>
    <t>グループホーム　あみーご倶楽部　笠寺</t>
  </si>
  <si>
    <t>ＬＩＢＥＲＴＹ　ＳＰＡＣＥ　木場</t>
  </si>
  <si>
    <t>ＳＯＭＰＯケア　名古屋さくら台　定期巡回</t>
  </si>
  <si>
    <t>グループホーム内田橋</t>
  </si>
  <si>
    <t>ＣＯＣＯリハ　ｉｎ　Ｍｉｎａｍｉ</t>
  </si>
  <si>
    <t>グループホーム憩</t>
  </si>
  <si>
    <t>ライフケア和澪</t>
  </si>
  <si>
    <t>おばた中デイサービス</t>
  </si>
  <si>
    <t>認知症対応型共同生活介護　ひょうたん山そよ風</t>
  </si>
  <si>
    <t>特別養護老人ホーム　ユニットケアしだみ敬愛園</t>
  </si>
  <si>
    <t>おばた太田デイサービス</t>
  </si>
  <si>
    <t>小規模多機能型居宅介護　明和</t>
  </si>
  <si>
    <t>めいほく町南の家</t>
  </si>
  <si>
    <t>ＨＥＡＬＩＮＧ　ＦＯＲＥＳＴ　心和荘～ＳＨＩＮＷＡＳＯＵ～</t>
  </si>
  <si>
    <t>よってたも～れ・ひょうたん山</t>
  </si>
  <si>
    <t>グループホームしんしろの憩</t>
  </si>
  <si>
    <t>名鉄レコードブック瓢箪山</t>
  </si>
  <si>
    <t>デイサービス　ゆめかぜ　瀬古店</t>
  </si>
  <si>
    <t>デイサービス　ＡＬＯＨＡ</t>
  </si>
  <si>
    <t>愛の里名古屋東定期巡回ステーション</t>
  </si>
  <si>
    <t>デイサービス　さふらん四軒家</t>
  </si>
  <si>
    <t>グッドリハ　新守山</t>
  </si>
  <si>
    <t>ももの葉</t>
  </si>
  <si>
    <t>デイサロンふくふく　はなれ</t>
  </si>
  <si>
    <t>リハビリフィットネス守山</t>
  </si>
  <si>
    <t>わかづるデイサービスセンター</t>
  </si>
  <si>
    <t>高齢者グループホーム円</t>
  </si>
  <si>
    <t>小規模多機能型居宅介護夢眠ちよだばし</t>
  </si>
  <si>
    <t>あいリハビリトレーニングおふろもあるよ</t>
  </si>
  <si>
    <t>グループホーム　おばたの憩</t>
  </si>
  <si>
    <t>ヒラックス守山</t>
  </si>
  <si>
    <t>健やかラボ　守山　～脳とカラダを考える～</t>
  </si>
  <si>
    <t>カフェルーツ</t>
  </si>
  <si>
    <t>リハビリデイサービスＱＯＬ</t>
  </si>
  <si>
    <t>デイサービス小幡緑地館</t>
  </si>
  <si>
    <t>グループホームあずみ</t>
  </si>
  <si>
    <t>デイサービスセンター夢暦</t>
  </si>
  <si>
    <t>守山ケアハートガーデン　グループホームつづみの丘</t>
  </si>
  <si>
    <t>守山ケアハートガーデン　グループホームつづみの郷</t>
  </si>
  <si>
    <t>ニチイケアセンター有松</t>
  </si>
  <si>
    <t>ニチイケアセンター浦里</t>
  </si>
  <si>
    <t>ニチイケアセンター鶴が沢</t>
  </si>
  <si>
    <t>小規模多機能型ホーム虹色</t>
  </si>
  <si>
    <t>グループホーム虹色</t>
  </si>
  <si>
    <t>デイホームあかね</t>
  </si>
  <si>
    <t>グループホーム白土</t>
  </si>
  <si>
    <t>ライフヘルパー　白土</t>
  </si>
  <si>
    <t>デイホーム梅里</t>
  </si>
  <si>
    <t>グループホーム　きらめき</t>
  </si>
  <si>
    <t>グループホームオーネスト波の花</t>
  </si>
  <si>
    <t>地域密着型特別養護老人ホーム　オーネスト波の花</t>
  </si>
  <si>
    <t>特別養護老人ホーム　きらめき</t>
  </si>
  <si>
    <t>南生協よってって横丁　小規模多機能ホームよってって</t>
  </si>
  <si>
    <t>グループホーム　ファミリア神の倉</t>
  </si>
  <si>
    <t>南生協よってって横丁　グループホームよってって</t>
  </si>
  <si>
    <t>パナソニック　エイジフリーケアセンター名古屋篠の風・小規模多機能</t>
  </si>
  <si>
    <t>グループホーム　なるみの憩</t>
  </si>
  <si>
    <t>ほねつぎデイサービス池上台</t>
  </si>
  <si>
    <t>ケアフィットルームみどり</t>
  </si>
  <si>
    <t>リハビリデイサービス　なないろ</t>
  </si>
  <si>
    <t>デイサービス　さふらん鳴海</t>
  </si>
  <si>
    <t>名鉄レコードブック鳴海</t>
  </si>
  <si>
    <t>有松デイサービスセンター</t>
  </si>
  <si>
    <t>エンパシーホーム　ライフケア神明</t>
  </si>
  <si>
    <t>グループホーム　おおだかの憩</t>
  </si>
  <si>
    <t>看護小規模多機能ホームわがや</t>
  </si>
  <si>
    <t>小規模多機能ホーム　ライフケア太子</t>
  </si>
  <si>
    <t>デイサービス　だいだい</t>
  </si>
  <si>
    <t>デイサービス　ゴールデンリング東神の倉</t>
  </si>
  <si>
    <t>デイサービス　ゴールデンリング大高</t>
  </si>
  <si>
    <t>デイサービス　ゴールデンリング大高駅前</t>
  </si>
  <si>
    <t>ひかりの里　有松</t>
  </si>
  <si>
    <t>デイサービス松柏苑</t>
  </si>
  <si>
    <t>ツクイ・サンフォレスト名古屋緑</t>
  </si>
  <si>
    <t>けやきの家</t>
  </si>
  <si>
    <t>徳重整形リハビリデイサービス</t>
  </si>
  <si>
    <t>デイサービスとまり樹の家</t>
  </si>
  <si>
    <t>ライフアップリハビリデイサービスみどり</t>
  </si>
  <si>
    <t>シニアデイトレーニング滝ノ水緑地</t>
  </si>
  <si>
    <t>リハコンセプト</t>
  </si>
  <si>
    <t>リハビリデイサービス　ほのぼの</t>
  </si>
  <si>
    <t>いまなびひろば名古屋緑</t>
  </si>
  <si>
    <t>地域密着型デイサービス星の香り</t>
  </si>
  <si>
    <t>デイサービスネクストホープ大高</t>
  </si>
  <si>
    <t>ニチイケアセンター牧の原</t>
  </si>
  <si>
    <t>小規模多機能ホームのま</t>
  </si>
  <si>
    <t>グループホーム　エム・ケア名東</t>
  </si>
  <si>
    <t>小規模多機能　エム・ケア名東</t>
  </si>
  <si>
    <t>株式会社ライフサービス　ひだまり</t>
  </si>
  <si>
    <t>よってたも～れさくら一番館</t>
  </si>
  <si>
    <t>グループホーム悠々</t>
  </si>
  <si>
    <t>かざぐるま定期巡回・随時対応型訪問介護看護事業所</t>
  </si>
  <si>
    <t>パナソニック　エイジフリーケアセンター名古屋上社・小規模多機能</t>
  </si>
  <si>
    <t>ヘルパーステーション　ソラスト高針</t>
  </si>
  <si>
    <t>あいじゅ極楽</t>
  </si>
  <si>
    <t>デイサービス　まほろ</t>
  </si>
  <si>
    <t>グループホームたかばりの憩</t>
  </si>
  <si>
    <t>名鉄レコードブック星ヶ丘</t>
  </si>
  <si>
    <t>香流川翔裕園</t>
  </si>
  <si>
    <t>名鉄レコードブック上社</t>
  </si>
  <si>
    <t>小規模多機能　エム・ケア名東　サテライト</t>
  </si>
  <si>
    <t>デイサービス極楽の里</t>
  </si>
  <si>
    <t>デイサービス　まなは</t>
  </si>
  <si>
    <t>Ｊ　Step＋α</t>
  </si>
  <si>
    <t>グループホームいだか</t>
  </si>
  <si>
    <t>グループホームかなれ</t>
  </si>
  <si>
    <t>デイサービス　いえ楽</t>
  </si>
  <si>
    <t>小規模多機能ホームのま　サテライト</t>
  </si>
  <si>
    <t>1日型リハビリデイサービス　こもれびの舎　一社店</t>
  </si>
  <si>
    <t>グループホーム　いのこいしの憩</t>
  </si>
  <si>
    <t>デイホーム土屋名東</t>
  </si>
  <si>
    <t>かなれリハビリセンター</t>
  </si>
  <si>
    <t>デイサービスセンター　それいゆ</t>
  </si>
  <si>
    <t>デイサービスはなのき　名東香流</t>
  </si>
  <si>
    <t>なつめリハビリデイサービス</t>
  </si>
  <si>
    <t>ケアリハ名東</t>
  </si>
  <si>
    <t>ノア地域巡回センター虹ヶ丘</t>
  </si>
  <si>
    <t>小規模多機能ホーム　ライフケア山根</t>
  </si>
  <si>
    <t>ニチイケアセンター植田西</t>
  </si>
  <si>
    <t>ニチイケアセンター天白福池</t>
  </si>
  <si>
    <t>小規模多機能型居宅介護ひらばり</t>
  </si>
  <si>
    <t>ハーデン千寿</t>
  </si>
  <si>
    <t>グループホーム向が丘</t>
  </si>
  <si>
    <t>小規模多機能型居宅介護　向の山</t>
  </si>
  <si>
    <t>グループホーム　向の山</t>
  </si>
  <si>
    <t>デイホームあいか</t>
  </si>
  <si>
    <t>グループホームあいか</t>
  </si>
  <si>
    <t>小規模多機能ホームライフケア一つ山</t>
  </si>
  <si>
    <t>グループホーム　ライフケア　一つ山</t>
  </si>
  <si>
    <t>ナーシングホーム　みち草</t>
  </si>
  <si>
    <t>ファミリーハウス「とんと」原</t>
  </si>
  <si>
    <t>地域密着型特別養護老人ホームひらばりみなみ</t>
  </si>
  <si>
    <t>地域密着型特別養護老人ホーム八事の憩</t>
  </si>
  <si>
    <t>グループホームサライ牧野ヶ池公園</t>
  </si>
  <si>
    <t>小規模多機能型居宅介護　ゆるり・あ</t>
  </si>
  <si>
    <t>デイサービスおかげ庵梅が丘</t>
  </si>
  <si>
    <t>天白リハビリサポート</t>
  </si>
  <si>
    <t>デイサービス　ベルの木</t>
  </si>
  <si>
    <t>名鉄レコードブック平針</t>
  </si>
  <si>
    <t>デイサービス　らしく天白</t>
  </si>
  <si>
    <t>デイサービスＨＥＡＲＴＨ</t>
  </si>
  <si>
    <t>原グリーンサロン</t>
  </si>
  <si>
    <t>定期巡回・随時対応型訪問介護看護　ライフケアサポート名古屋</t>
  </si>
  <si>
    <t>そだてる　デイサービス</t>
  </si>
  <si>
    <t>山根グリーンサロン</t>
  </si>
  <si>
    <t>リハビリセンター福禄寿</t>
  </si>
  <si>
    <t>デイサービス　ゴールデンリング天白</t>
  </si>
  <si>
    <t>デイサービスはなのき　元八事</t>
  </si>
  <si>
    <t>デイサービス　エリム八事</t>
  </si>
  <si>
    <t>デイサービス拍手喝采</t>
  </si>
  <si>
    <t>八事苑デイサービスセンター</t>
  </si>
  <si>
    <t>インザライフ定期巡回</t>
  </si>
  <si>
    <t>元町グループホーム</t>
  </si>
  <si>
    <t>グループホーム　もみじ</t>
  </si>
  <si>
    <t>グループホーム喜寿苑</t>
  </si>
  <si>
    <t>グループホーム白珠</t>
  </si>
  <si>
    <t>気の里デイサービス　クラ・ヴィブ</t>
  </si>
  <si>
    <t>小規模特別養護老人ホーム常盤</t>
  </si>
  <si>
    <t>認知症対応型グループホーム常盤</t>
  </si>
  <si>
    <t>認知症対応型デイサービスセンター常盤</t>
  </si>
  <si>
    <t>グループホームあおぞら</t>
  </si>
  <si>
    <t>特別養護老人ホーム幸王寿園</t>
  </si>
  <si>
    <t>特別養護老人ホーム真寿苑</t>
  </si>
  <si>
    <t>ケアサポートセンター真寿苑</t>
  </si>
  <si>
    <t>グループホーム真寿苑</t>
  </si>
  <si>
    <t>地域密着型特別養護老人ホーム大清水彩幸</t>
  </si>
  <si>
    <t>グループホーム大清水彩幸</t>
  </si>
  <si>
    <t>小規模特別養護老人ホームカサデヴェルデ</t>
  </si>
  <si>
    <t>認知症対応型デイサービスセンターカサデヴェルデ</t>
  </si>
  <si>
    <t>認知症対応型グループホームカサデヴェルデ</t>
  </si>
  <si>
    <t>特別養護老人ホーム倶楽荘</t>
  </si>
  <si>
    <t>グループホームくらら</t>
  </si>
  <si>
    <t>小規模特別養護老人ホームカサブランカ</t>
  </si>
  <si>
    <t>介護看護多機能サービスみゆき</t>
  </si>
  <si>
    <t>グループホームみゆき</t>
  </si>
  <si>
    <t>定期巡回ステーション　真寿苑</t>
  </si>
  <si>
    <t>グループホームきのみ</t>
  </si>
  <si>
    <t>虹の森　豊橋　下地</t>
  </si>
  <si>
    <t>特別養護老人ホーム斯楽荘</t>
  </si>
  <si>
    <t>特別養護老人ホーム天伯</t>
  </si>
  <si>
    <t>特別養護老人ホーム高師王寿園</t>
  </si>
  <si>
    <t>グループホームあいちの森</t>
  </si>
  <si>
    <t>共用型認知症デイサービス真寿苑</t>
  </si>
  <si>
    <t>複合型サービス　あいち</t>
  </si>
  <si>
    <t>気の里看護小規模多機能型居宅介護「つむぎのて」</t>
  </si>
  <si>
    <t>愛の家グループホーム豊橋牛川薬師町</t>
  </si>
  <si>
    <t>小規模多機能ホーム喜寿苑</t>
  </si>
  <si>
    <t>定期巡回ステーション喜寿苑</t>
  </si>
  <si>
    <t>まちのオアシス　グループホーム前田</t>
  </si>
  <si>
    <t>まちのオアシス　小規模多機能前田</t>
  </si>
  <si>
    <t>コープあいち小規模多機能ホーム豊橋西</t>
  </si>
  <si>
    <t>デイサービス　あざれあ</t>
  </si>
  <si>
    <t>コンフォート　ゆうみ</t>
  </si>
  <si>
    <t>認知症対応型グループホーム　フジ</t>
  </si>
  <si>
    <t>特別養護老人ホームやまなみ王寿園</t>
  </si>
  <si>
    <t>名鉄レコードブック東田</t>
  </si>
  <si>
    <t>メディカルサロンはーとらいふ</t>
  </si>
  <si>
    <t>グループホーム牟呂</t>
  </si>
  <si>
    <t>スマイル　デイ　豊生ライフ</t>
  </si>
  <si>
    <t>デイサービス　あざれあ小鷹野</t>
  </si>
  <si>
    <t>デイサービス花りんの木</t>
  </si>
  <si>
    <t>キュアーアップ</t>
  </si>
  <si>
    <t>グループホーム高師王寿園</t>
  </si>
  <si>
    <t>こなみデイサービス</t>
  </si>
  <si>
    <t>リハビリ特化型デイサービス　ゆずの花　牟呂</t>
  </si>
  <si>
    <t>グループホーム春風の丘</t>
  </si>
  <si>
    <t>コープあいち小規模多機能ホーム豊橋北</t>
  </si>
  <si>
    <t>特別養護老人ホーム喜寿苑清須</t>
  </si>
  <si>
    <t>デイサービス吉田方</t>
  </si>
  <si>
    <t>デイサービス芙蓉</t>
  </si>
  <si>
    <t>デイやまもと</t>
  </si>
  <si>
    <t>ハートケア</t>
  </si>
  <si>
    <t>ニコリハ・ベスト</t>
  </si>
  <si>
    <t>特別養護老人ホーム富士見王寿園</t>
  </si>
  <si>
    <t>デイサービス胡桃の木</t>
  </si>
  <si>
    <t>デイルーム　春縁</t>
  </si>
  <si>
    <t>デイサービスにじいろクローバー</t>
  </si>
  <si>
    <t>リハビリ特化型デイサービス　ゆずの花　前田南</t>
  </si>
  <si>
    <t>デイサービス　秋桜</t>
  </si>
  <si>
    <t>デイサービス　ポストケア</t>
  </si>
  <si>
    <t>歩行改善デイ　笑顔の里　草間</t>
  </si>
  <si>
    <t>そよ風定期巡回　とよはし</t>
  </si>
  <si>
    <t>デイサービスすぎやま</t>
  </si>
  <si>
    <t>高年者センター岡崎　デイサービスほのぼの</t>
  </si>
  <si>
    <t>共用型指定認知症対応型通所介護　グループホーム燦　ふくおか</t>
  </si>
  <si>
    <t>グループホーム燦むつみ</t>
  </si>
  <si>
    <t>医療法人翔友会グループホーム千姫</t>
  </si>
  <si>
    <t>グループホーム　むらさき麦の郷</t>
  </si>
  <si>
    <t>岡崎市北部地域福祉センター　デイサービスほのぼの</t>
  </si>
  <si>
    <t>よっこらしょっ青い鳥特定施設</t>
  </si>
  <si>
    <t>デイサービスあおぞら・保母</t>
  </si>
  <si>
    <t>グループホーム額田あじさいの家</t>
  </si>
  <si>
    <t>地域密着型特別養護老人ホームなのはな苑むつみ</t>
  </si>
  <si>
    <t>小規模多機能型居宅介護事業所なのはな苑むつみ</t>
  </si>
  <si>
    <t>滝町グループホーム</t>
  </si>
  <si>
    <t>特定施設老人ホーム岡崎介護センタースミレ</t>
  </si>
  <si>
    <t>特別養護老人ホームねこざわの里</t>
  </si>
  <si>
    <t>小規模特別養護老人ホーム　第二やはぎ苑</t>
  </si>
  <si>
    <t>小規模多機能　やはぎ苑</t>
  </si>
  <si>
    <t>デイサービスセンター燦　あずき坂</t>
  </si>
  <si>
    <t>グループホーム大平あじさいの家</t>
  </si>
  <si>
    <t>特別養護老人ホーム　アルクオーレ岡崎六名</t>
  </si>
  <si>
    <t>特定施設　さかそう</t>
  </si>
  <si>
    <t>共用型デイサービス　むらさき麦の郷</t>
  </si>
  <si>
    <t>グループホーム奏　かなで</t>
  </si>
  <si>
    <t>ハートケア２４八帖</t>
  </si>
  <si>
    <t>特別養護老人ホームもとのみの里</t>
  </si>
  <si>
    <t>ハートケア２４竜美丘</t>
  </si>
  <si>
    <t>デイサービスセンター燦　うめぞの</t>
  </si>
  <si>
    <t>地域密着型特別養護老人ホームなのはな苑うえじ</t>
  </si>
  <si>
    <t>グループホームジョイア矢作</t>
  </si>
  <si>
    <t>特別養護老人ホームときわの里</t>
  </si>
  <si>
    <t>地域密着型特別養護老人ホーム　アクアむつみ</t>
  </si>
  <si>
    <t>特別養護老人ホーム　さくらレジデンス</t>
  </si>
  <si>
    <t>岡崎市中央地域福祉センター　デイサービスほのぼの</t>
  </si>
  <si>
    <t>共用型デイサービス燦　むつみ</t>
  </si>
  <si>
    <t>グループホーム奏　田町</t>
  </si>
  <si>
    <t>だんらんの家　東岡崎</t>
  </si>
  <si>
    <t>パナソニック エイジフリーケアセンター岡崎六名・小規模多機能</t>
  </si>
  <si>
    <t>グループホームジョイア広幡</t>
  </si>
  <si>
    <t>地域密着型特別養護老人ホーム額田ささゆりの里</t>
  </si>
  <si>
    <t>小規模特別養護老人ホーム第三やはぎ苑</t>
  </si>
  <si>
    <t>愛の家グループホーム岡崎本宿</t>
  </si>
  <si>
    <t>デイサービス燈流</t>
  </si>
  <si>
    <t>特別養護老人ホームはこやなぎの里</t>
  </si>
  <si>
    <t>あんじゅデイサービス</t>
  </si>
  <si>
    <t>暮らしの杜　ふくろうの家</t>
  </si>
  <si>
    <t>グループホームなのはな苑ねむのき</t>
  </si>
  <si>
    <t>グループホームこころ岡崎</t>
  </si>
  <si>
    <t>デイサービスセンター白樺</t>
  </si>
  <si>
    <t>ハートケア２４庄司田</t>
  </si>
  <si>
    <t>あづま家アップ</t>
  </si>
  <si>
    <t>グループホームきらら岡崎</t>
  </si>
  <si>
    <t>デイサービスいろは</t>
  </si>
  <si>
    <t>あんじゅ定期訪問介護</t>
  </si>
  <si>
    <t>ハートフルデイナンブ八帖</t>
  </si>
  <si>
    <t>デイサービスハートリーフ</t>
  </si>
  <si>
    <t>デイサービス　わたしの家</t>
  </si>
  <si>
    <t>あっデイサービス花・花</t>
  </si>
  <si>
    <t>看護小規模多機能型居宅介護　りいふ</t>
  </si>
  <si>
    <t>特別養護老人ホームたきの里</t>
  </si>
  <si>
    <t>ハートケア24大友</t>
  </si>
  <si>
    <t>多機能型事業所ふきのとう</t>
  </si>
  <si>
    <t>リハビリセンター岡崎駅前</t>
  </si>
  <si>
    <t>グループホームジョイア宇頭</t>
  </si>
  <si>
    <t>パーラーちばる</t>
  </si>
  <si>
    <t>絆デイサービス岡崎駅前</t>
  </si>
  <si>
    <t>特別養護老人ホームあちわの里</t>
  </si>
  <si>
    <t>特別養護老人ホーム第２あちわの里</t>
  </si>
  <si>
    <t>クローバーデイサービス</t>
  </si>
  <si>
    <t>風の杜ふくろう</t>
  </si>
  <si>
    <t>メディカルスタジオ　むさし</t>
  </si>
  <si>
    <t>にこリハスタジオ</t>
  </si>
  <si>
    <t>ゆったりフィットネスクラブ イマージュ＋大樹寺</t>
  </si>
  <si>
    <t>おかざき介護サービス</t>
  </si>
  <si>
    <t>デイサービス　花</t>
  </si>
  <si>
    <t>デイサービス花畑　ルピナス</t>
  </si>
  <si>
    <t>デイサービスはなのき　岡崎北</t>
  </si>
  <si>
    <t>デイサービスはなのき　岡崎南</t>
  </si>
  <si>
    <t>絆デイサービス美合駅前</t>
  </si>
  <si>
    <t>地域密着型特別養護老人ホーム　岡崎ささゆりの里</t>
  </si>
  <si>
    <t>アルジェント定期巡回・随時対応型訪問介護看護</t>
  </si>
  <si>
    <t>ログ青空</t>
  </si>
  <si>
    <t>デイサービスセンター燦　はねプラス</t>
  </si>
  <si>
    <t>デイサービス　仁</t>
  </si>
  <si>
    <t>デイサービスかるみあ</t>
  </si>
  <si>
    <t>デイサービス　みもざ</t>
  </si>
  <si>
    <t>医療法人翔友会グループホームかぐや姫２</t>
  </si>
  <si>
    <t>小規模多機能型居宅介護あかりの家</t>
  </si>
  <si>
    <t>ニッケふれあいセンター今伊勢</t>
  </si>
  <si>
    <t>グループホーム奥町</t>
  </si>
  <si>
    <t>グループホームチアフル笑明かり・咲明かり</t>
  </si>
  <si>
    <t>小規模多機能ホームふれあいの家</t>
  </si>
  <si>
    <t>グループホーム　うららびより奥町</t>
  </si>
  <si>
    <t>小規模多機能ホーム　うららびより</t>
  </si>
  <si>
    <t>地域密着型特別養護老人ホーム 風の苑マグノリア</t>
  </si>
  <si>
    <t>小規模多機能ホーム　花梨あさの</t>
  </si>
  <si>
    <t>団欒の家ゆきおろし</t>
  </si>
  <si>
    <t>グループホーム真清田</t>
  </si>
  <si>
    <t>小規模多機能型居宅介護沙瑳羅</t>
  </si>
  <si>
    <t>小規模多機能ホーム金木犀</t>
  </si>
  <si>
    <t>グループホーム木蓮</t>
  </si>
  <si>
    <t>グループホーム朝日</t>
  </si>
  <si>
    <t>団欒の家はぎわら</t>
  </si>
  <si>
    <t>ニッケれんげの家・今伊勢</t>
  </si>
  <si>
    <t>特別養護老人ホーム・ちあき</t>
  </si>
  <si>
    <t>団欒の家あさのながしま</t>
  </si>
  <si>
    <t>小規模多機能ホーム花梨かみそぶえ</t>
  </si>
  <si>
    <t>小規模多機能ホーム花梨いつしろ</t>
  </si>
  <si>
    <t>小規模多機能ホーム　花梨かどま</t>
  </si>
  <si>
    <t>デイサービス　チアフル浅井</t>
  </si>
  <si>
    <t>小規模多機能ホームみのり西小原</t>
  </si>
  <si>
    <t>たんぽぽデイサービス新かんべ</t>
  </si>
  <si>
    <t>グループホームたんぽぽ新かんべ</t>
  </si>
  <si>
    <t>小規模多機能ホーム花明かりの家</t>
  </si>
  <si>
    <t>団欒の家　さとこまき</t>
  </si>
  <si>
    <t>特別養護老人ホーム　プチ・プレジール</t>
  </si>
  <si>
    <t>サロン・ド・フレール一宮</t>
  </si>
  <si>
    <t>特別養護老人ホーム・ちあき第二</t>
  </si>
  <si>
    <t>特別養護老人ホーム　まつかぜ</t>
  </si>
  <si>
    <t>団欒の家　おおえほんまち</t>
  </si>
  <si>
    <t>まつまえ定期巡回ステーション</t>
  </si>
  <si>
    <t>地域密着型特別養護老人ホーム　ゆとりの郷</t>
  </si>
  <si>
    <t>地域密着型特別養護老人ホーム　たんぽぽ鴇の里</t>
  </si>
  <si>
    <t>のぞみデイサービス</t>
  </si>
  <si>
    <t>デイサービス　ゴールドエイジ三条</t>
  </si>
  <si>
    <t>萩原小規模多機能ホームちあき</t>
  </si>
  <si>
    <t>萩原グループホームちあき</t>
  </si>
  <si>
    <t>樹楽　一宮</t>
  </si>
  <si>
    <t>かんたき　白鶴倶楽部</t>
  </si>
  <si>
    <t>デイサービスりあん一宮牛野通</t>
  </si>
  <si>
    <t>木曽川リハビリハーフデイ</t>
  </si>
  <si>
    <t>看護小規模多機能ホーム　ほほえみ開明</t>
  </si>
  <si>
    <t>定期巡回ステーション　あすなろ</t>
  </si>
  <si>
    <t>デイサービスおかげ庵大和</t>
  </si>
  <si>
    <t>グループホーム　えもり</t>
  </si>
  <si>
    <t>Replus木曽川　三ノ通り</t>
  </si>
  <si>
    <t>地域密着型デイサービス　虹のひかり</t>
  </si>
  <si>
    <t>認知症対応型通所介護　ヨリドコロ。</t>
  </si>
  <si>
    <t>リハビリ特化型デイサービス　クオライズさくら</t>
  </si>
  <si>
    <t>デイサービス　花むすび開明</t>
  </si>
  <si>
    <t>ナーシングデイ　ASAHI</t>
  </si>
  <si>
    <t>木漏れ日デイサービス</t>
  </si>
  <si>
    <t>グループホーム小町</t>
  </si>
  <si>
    <t>小規模多機能型居宅介護｢笑楽日」</t>
  </si>
  <si>
    <t>グループホーム｢風楽里」</t>
  </si>
  <si>
    <t>小規模多機能型居宅介護　想</t>
  </si>
  <si>
    <t>グループホーム　ねこの手</t>
  </si>
  <si>
    <t>地域密着型小規模特別養護老人ホームラシュレ樹の里</t>
  </si>
  <si>
    <t>グループホーム雅</t>
  </si>
  <si>
    <t>共想いの家　あかり</t>
  </si>
  <si>
    <t>グループホーム　あかり</t>
  </si>
  <si>
    <t>地域密着型介護老人福祉施設エイジトピア南山口</t>
  </si>
  <si>
    <t>デイサービスセンター　六じょう家</t>
  </si>
  <si>
    <t>グループホーム　六じょう家</t>
  </si>
  <si>
    <t>グループホーム　ほっと</t>
  </si>
  <si>
    <t>デイサービス　まめ</t>
  </si>
  <si>
    <t>グループホーム　もうやこ</t>
  </si>
  <si>
    <t>リハビリテーション颯せと</t>
  </si>
  <si>
    <t>リハビリテーション颯みずの</t>
  </si>
  <si>
    <t>なかよしホームらく</t>
  </si>
  <si>
    <t>デイサービス ＴＲＹ studio（ﾄﾗｲ ｽﾀｼﾞｵ）</t>
  </si>
  <si>
    <t>ナーシングデイ柊</t>
  </si>
  <si>
    <t>デイサービス笑笑音（ええね）品野</t>
  </si>
  <si>
    <t>デイサービス笑笑音（ええね）共栄</t>
  </si>
  <si>
    <t>デイサービス笑笑音（ええね）石田</t>
  </si>
  <si>
    <t>デイサービス ＴＲＹ studio 共栄通</t>
  </si>
  <si>
    <t>菜の花の家～成岩</t>
  </si>
  <si>
    <t>ニチイケアセンター半田ひいらぎ</t>
  </si>
  <si>
    <t>グループホーム　ごんの里</t>
  </si>
  <si>
    <t>グループホーム太田</t>
  </si>
  <si>
    <t>小規模多機能ホーム太田</t>
  </si>
  <si>
    <t>グループホーム岩滑北浜</t>
  </si>
  <si>
    <t>小規模多機能ホーム岩滑北浜</t>
  </si>
  <si>
    <t>グループホーム乙川</t>
  </si>
  <si>
    <t>板山デイサービスセンター</t>
  </si>
  <si>
    <t>介護付有料老人ホーム　サンケアはんだ</t>
  </si>
  <si>
    <t>グループホームＲＵ・ＲＵ・ＲＵ</t>
  </si>
  <si>
    <t>グループホーム明日</t>
  </si>
  <si>
    <t>グループホーム翼</t>
  </si>
  <si>
    <t>デイサービスセンター有脇</t>
  </si>
  <si>
    <t>デイサロン　燦郷倶楽部　柊町</t>
  </si>
  <si>
    <t>すみれの家</t>
  </si>
  <si>
    <t>だんらんの家　亀崎</t>
  </si>
  <si>
    <t>グループホーム絆</t>
  </si>
  <si>
    <t>デイサービスのんびり</t>
  </si>
  <si>
    <t>看護小規模多機能ホーム有脇</t>
  </si>
  <si>
    <t>デイサービス未来　半田</t>
  </si>
  <si>
    <t>グループホーム　ひだまりの郷半田</t>
  </si>
  <si>
    <t>デイサービス薫</t>
  </si>
  <si>
    <t>菜の花ホーム板山</t>
  </si>
  <si>
    <t>和温の刻</t>
  </si>
  <si>
    <t>春日井グループホームそよ風</t>
  </si>
  <si>
    <t>グループホーム百々春日井</t>
  </si>
  <si>
    <t>春日井ケアハートガーデン　グループホーム細木の杜</t>
  </si>
  <si>
    <t>ニチイケアセンター八田</t>
  </si>
  <si>
    <t>グループホーム風里</t>
  </si>
  <si>
    <t>特別養護老人ホーム　グレイスフル浅山</t>
  </si>
  <si>
    <t>小規模多機能型居宅介護　グレイスフル浅山</t>
  </si>
  <si>
    <t>小規模多機能型居宅介護　あいゆう倶楽部</t>
  </si>
  <si>
    <t>ハーデン春日井</t>
  </si>
  <si>
    <t>あいあいの郷</t>
  </si>
  <si>
    <t>グループホームふくふくのさと</t>
  </si>
  <si>
    <t>しのぎ町デイサービス</t>
  </si>
  <si>
    <t>グループホームこころ春日井</t>
  </si>
  <si>
    <t>ほのぼのホーム篠木</t>
  </si>
  <si>
    <t>グループホーム彩里</t>
  </si>
  <si>
    <t>小規模多機能彩里</t>
  </si>
  <si>
    <t>地域密着型特別養護老人ホーム　すないの家　春日井</t>
  </si>
  <si>
    <t>グループホーム笑顔の泉</t>
  </si>
  <si>
    <t>小規模多機能型居宅介護事業所どんぐりの森</t>
  </si>
  <si>
    <t>認知症高齢者グループホームどんぐりの森</t>
  </si>
  <si>
    <t>地域密着型特別養護老人ホームどんぐりの森</t>
  </si>
  <si>
    <t>巡回型介護　あいゆう</t>
  </si>
  <si>
    <t>グループホーム　すないの家春日井</t>
  </si>
  <si>
    <t>地域密着型介護老人福祉施設　ゆたかの郷</t>
  </si>
  <si>
    <t>デイサービスセンター　歩</t>
  </si>
  <si>
    <t>デイサービス　てとりん村</t>
  </si>
  <si>
    <t>小規模多機能型居宅介護　かしはらの森</t>
  </si>
  <si>
    <t>グループホームあじさい「松河戸」</t>
  </si>
  <si>
    <t>ほのぼのホーム西尾</t>
  </si>
  <si>
    <t>グループホーム彩り「坂下」</t>
  </si>
  <si>
    <t>地域密着型特別養護老人ホームルフレ樹の里</t>
  </si>
  <si>
    <t>デイサービスどんぐりの家</t>
  </si>
  <si>
    <t>デイサービス　ポルテ春日井</t>
  </si>
  <si>
    <t>どんぐりの木のある家</t>
  </si>
  <si>
    <t>春日井市第二希望の家</t>
  </si>
  <si>
    <t>リハビリデイスタジオリライト</t>
  </si>
  <si>
    <t>ピュアスタイルリハビリセンター</t>
  </si>
  <si>
    <t>デイサービス花とミヅキ　東野</t>
  </si>
  <si>
    <t>グループホームさくらいふ六軒屋</t>
  </si>
  <si>
    <t>小規模多機能型居宅介護さくらいふ六軒屋</t>
  </si>
  <si>
    <t>中央台ありがとうの家</t>
  </si>
  <si>
    <t>リハビリ特化型デイサービス　ゆずの花</t>
  </si>
  <si>
    <t>デイサービスつむぎ</t>
  </si>
  <si>
    <t>だんらんの家　春日井中央</t>
  </si>
  <si>
    <t>高齢者生協小規模多機能ぬくもり</t>
  </si>
  <si>
    <t>短時間デイサービス快リハ</t>
  </si>
  <si>
    <t>グループホームあいゆう</t>
  </si>
  <si>
    <t>ビオリハビリセンター</t>
  </si>
  <si>
    <t>半日入浴特化型デイサービス　花とミヅキの湯</t>
  </si>
  <si>
    <t>ＲＥＨＡＰ神領</t>
  </si>
  <si>
    <t>グループホーム　あみーご倶楽部　春日井</t>
  </si>
  <si>
    <t>グループホームさくらいふ八田町</t>
  </si>
  <si>
    <t>柿の木　デイプラス</t>
  </si>
  <si>
    <t>特別養護老人ホームヒトハスももやま</t>
  </si>
  <si>
    <t>グループホーム　グレイスフル牛山</t>
  </si>
  <si>
    <t>きぶきライフケア</t>
  </si>
  <si>
    <t>デイサービスはなのき　勝川</t>
  </si>
  <si>
    <t>看護多機能事業所　くまの郷</t>
  </si>
  <si>
    <t>特別養護老人ホーム　たかき苑</t>
  </si>
  <si>
    <t>春日井ケアハートガーデン　グループホーム小喜多</t>
  </si>
  <si>
    <t>小規模多機能型居宅介護　ホワイエ</t>
  </si>
  <si>
    <t>小規模多機能ホームみその</t>
  </si>
  <si>
    <t>グループホーム　虹の家</t>
  </si>
  <si>
    <t>グループホームれんげそう</t>
  </si>
  <si>
    <t>小規模多機能ホームれんげそう</t>
  </si>
  <si>
    <t>小規模多機能マイホーム喜ら里</t>
  </si>
  <si>
    <t>小規模多機能型居宅介護ぬくぬく</t>
  </si>
  <si>
    <t>地域密着型特別養護老人ホームさながわ</t>
  </si>
  <si>
    <t>看護小規模多機能型居宅介護　ラ・サンテ</t>
  </si>
  <si>
    <t>グループホーム　喜ら里</t>
  </si>
  <si>
    <t>グループホーム　秋桜の里</t>
  </si>
  <si>
    <t>地域密着型特別養護老人ホームみその</t>
  </si>
  <si>
    <t>地域密着型特別養護老人ホーム　みかんの樹</t>
  </si>
  <si>
    <t>共用型認知症デイサービス輝楽苑</t>
  </si>
  <si>
    <t>共用型認知症デイサービス寿宴</t>
  </si>
  <si>
    <t>介護看護多機能サービス　マチニワ</t>
  </si>
  <si>
    <t>グループホームみそのデイサービス</t>
  </si>
  <si>
    <t>デイサービス　ふくれみの樹</t>
  </si>
  <si>
    <t>地域密着型特別養護老人ホームいちごの花</t>
  </si>
  <si>
    <t>特別養護老人ホーム光楽苑</t>
  </si>
  <si>
    <t>ケアサポートセンター輝楽苑</t>
  </si>
  <si>
    <t>グループホーム　みやじの森・風</t>
  </si>
  <si>
    <t>グループホームはぎ喜ら里</t>
  </si>
  <si>
    <t>デイサービス　ふくれみの郷</t>
  </si>
  <si>
    <t>デイサービスセンター一晃</t>
  </si>
  <si>
    <t>アクティブデイサービスセンター四ツ谷</t>
  </si>
  <si>
    <t>デイサービスさつき</t>
  </si>
  <si>
    <t>デイサービス庵</t>
  </si>
  <si>
    <t>グループホーム　ふくれみの丘</t>
  </si>
  <si>
    <t>定期巡回ステーション光楽苑</t>
  </si>
  <si>
    <t>グループホームみその豊川インター</t>
  </si>
  <si>
    <t>デイサービスポルク</t>
  </si>
  <si>
    <t>Fitnessday-R</t>
  </si>
  <si>
    <t>ふるり咲楽</t>
  </si>
  <si>
    <t>デイサービス蔵「からだ」</t>
  </si>
  <si>
    <t>デイサービスセンター　プルメリア</t>
  </si>
  <si>
    <t>機能訓練特化型デイサービスまんまる</t>
  </si>
  <si>
    <t>ニコリハゆうみ・豊川</t>
  </si>
  <si>
    <t>グループホーム　ぬくもり</t>
  </si>
  <si>
    <t>グループホーム　長寿の家</t>
  </si>
  <si>
    <t>医療法人三善会　グループホームふるかわ</t>
  </si>
  <si>
    <t>デイサービス　とくとく</t>
  </si>
  <si>
    <t>グループホーム向陽</t>
  </si>
  <si>
    <t>グループホームアルクオーレ碧南</t>
  </si>
  <si>
    <t>小規模多機能ホーム　ひまわり</t>
  </si>
  <si>
    <t>グループホームたなお</t>
  </si>
  <si>
    <t>通所くれよん</t>
  </si>
  <si>
    <t>グループホーム琴葉向陽</t>
  </si>
  <si>
    <t>デイサービス歩歩</t>
  </si>
  <si>
    <t>デイサービス結いの家ご縁</t>
  </si>
  <si>
    <t>アルクオーレ碧南　共用型認知症デイサービスセンター</t>
  </si>
  <si>
    <t>ゴールドエイジ地域巡回センター　碧南営業所</t>
  </si>
  <si>
    <t>グループホーム　めぐらす刈谷</t>
  </si>
  <si>
    <t>グループホーム百々刈谷</t>
  </si>
  <si>
    <t>グループホームあじさい「みゆき」</t>
  </si>
  <si>
    <t>介護付有料老人ホーム　ゴールドピアかりや</t>
  </si>
  <si>
    <t>愛の家グループホーム刈谷野田</t>
  </si>
  <si>
    <t>グループホームあじさい「ふじまつ」</t>
  </si>
  <si>
    <t>小規模多機能あじさい「ふじまつ」</t>
  </si>
  <si>
    <t>グループホームあじさい「あいづま」</t>
  </si>
  <si>
    <t>小規模多機能あじさい「あいづま」</t>
  </si>
  <si>
    <t>オーネスト杜若指定通所介護事業所</t>
  </si>
  <si>
    <t>リハビリガーデン２nd</t>
  </si>
  <si>
    <t>地域密着型デイサービスパレット</t>
  </si>
  <si>
    <t>グループホームあかり（刈谷苑）</t>
  </si>
  <si>
    <t>あかりの家（刈谷苑）</t>
  </si>
  <si>
    <t>24H介護・看護ステーション　オレンジ刈谷</t>
  </si>
  <si>
    <t>認知症対応型デイサービスさくら</t>
  </si>
  <si>
    <t>グループホーム百々　刈谷富士松</t>
  </si>
  <si>
    <t>リハビリ特化型デイサービスほっとパーク</t>
  </si>
  <si>
    <t>あづま家デイサービス刈谷</t>
  </si>
  <si>
    <t>タッチ南風</t>
  </si>
  <si>
    <t>医療法人寿光会グループホーム上豊田</t>
  </si>
  <si>
    <t>グループホームプルミエールさなげ</t>
  </si>
  <si>
    <t>医療法人寿光会グループホーム藤岡</t>
  </si>
  <si>
    <t>グループホームさち</t>
  </si>
  <si>
    <t>特別養護老人ホームくらがいけ</t>
  </si>
  <si>
    <t>デイサービスセンターくらがいけ</t>
  </si>
  <si>
    <t>小規模多機能型居宅介護くらがいけ</t>
  </si>
  <si>
    <t>愛の家グループホーム豊田高岡</t>
  </si>
  <si>
    <t>特別養護老人ホームうねべの里</t>
  </si>
  <si>
    <t>特別養護老人ホームこささの里</t>
  </si>
  <si>
    <t>デイサービスＪＯ・さざんか</t>
  </si>
  <si>
    <t>小規模多機能ホームあさがお</t>
  </si>
  <si>
    <t>特別養護老人ホーム豊田つつみ園</t>
  </si>
  <si>
    <t>特別養護老人ホーム第２すばる</t>
  </si>
  <si>
    <t>特別養護老人ホームひまわり邸</t>
  </si>
  <si>
    <t>グループホームひまわり邸</t>
  </si>
  <si>
    <t>愛の家グループホーム豊田松ケ枝</t>
  </si>
  <si>
    <t>グループホーム　下山の森</t>
  </si>
  <si>
    <t>グループホーム逢妻</t>
  </si>
  <si>
    <t>グループホームきらら豊田緑ケ丘</t>
  </si>
  <si>
    <t>特別養護老人ホーム豊田わかばやし園</t>
  </si>
  <si>
    <t>特別養護老人ホーム石野の里</t>
  </si>
  <si>
    <t>グループホーム　百々豊田</t>
  </si>
  <si>
    <t>グループホームほほえみの里若林</t>
  </si>
  <si>
    <t>グループホームつばさ今町</t>
  </si>
  <si>
    <t>小原安立共用型デイサービス事業所</t>
  </si>
  <si>
    <t>スマイリング　リハニティー</t>
  </si>
  <si>
    <t>特別養護老人ホーム猿投の楽園</t>
  </si>
  <si>
    <t>グループホーム猿投の楽園</t>
  </si>
  <si>
    <t>Ｔ－グランシア　大林サロン</t>
  </si>
  <si>
    <t>スマイリング　スピナティー</t>
  </si>
  <si>
    <t>グループホーム　此の花</t>
  </si>
  <si>
    <t>けあビジョンホーム豊田</t>
  </si>
  <si>
    <t>特別養護老人ホーム益富の楽園</t>
  </si>
  <si>
    <t>デイサービス　スマイリング上郷</t>
  </si>
  <si>
    <t>デイサービス　けっぱれ</t>
  </si>
  <si>
    <t>地域密着型デイサービス　あんじゃない</t>
  </si>
  <si>
    <t>る・こっくデイサービス</t>
  </si>
  <si>
    <t>グループホーム　サライ上豊田</t>
  </si>
  <si>
    <t>特別養護老人ホーム藤岡の楽園</t>
  </si>
  <si>
    <t>定期巡回随時対応型訪問介護看護　サライ上豊田</t>
  </si>
  <si>
    <t>グループホームつばさ吉原</t>
  </si>
  <si>
    <t>デイサービスまりもの家</t>
  </si>
  <si>
    <t>名鉄レコードブック梅坪</t>
  </si>
  <si>
    <t>SPA　FURUSATO 梅坪</t>
  </si>
  <si>
    <t>デイサービス　あゆみ　平井店</t>
  </si>
  <si>
    <t>定期巡回ステーションつばさ</t>
  </si>
  <si>
    <t>グループホーム百々鞍ヶ池</t>
  </si>
  <si>
    <t>デイサービス　さくら</t>
  </si>
  <si>
    <t>運動リハビリステーションＡＱＵＡ　美里店</t>
  </si>
  <si>
    <t>運動リハビリステーションＡＱＵＡ　高上店</t>
  </si>
  <si>
    <t>運動リハビリステーションＡＱＵＡ　宮上店</t>
  </si>
  <si>
    <t>石川接骨院機能訓練センター</t>
  </si>
  <si>
    <t>さいとうデイサービスセンター</t>
  </si>
  <si>
    <t>イコールリハビリセンター豊田緑ケ丘店</t>
  </si>
  <si>
    <t>デイサービスサロン・de・ヒロ</t>
  </si>
  <si>
    <t>石川第2接骨院機能訓練センター</t>
  </si>
  <si>
    <t>リハビリデイサービス　さんさん</t>
  </si>
  <si>
    <t>SPA　FURUSATO 逢妻</t>
  </si>
  <si>
    <t>イコールリハビリセンター</t>
  </si>
  <si>
    <t>医療法人三九会　リハビリデイサービス lino</t>
  </si>
  <si>
    <t>ツクイ・ポピルスガーデン豊田　定期巡回・随時対応型訪問介護看護</t>
  </si>
  <si>
    <t>きたえるーむ豊田西岡店</t>
  </si>
  <si>
    <t>看護小規模多機能型居宅介護施設「まきば」</t>
  </si>
  <si>
    <t>グループホーム「クローバー」</t>
  </si>
  <si>
    <t>season</t>
  </si>
  <si>
    <t>看多機さち</t>
  </si>
  <si>
    <t>デイサービスあゆみ　挙母</t>
  </si>
  <si>
    <t>グループホーム森津苑</t>
  </si>
  <si>
    <t>認知症デイサービスセンターあんのん館</t>
  </si>
  <si>
    <t>あかねぞら　大黒・恵比須</t>
  </si>
  <si>
    <t>ニチイケアセンター東明町</t>
  </si>
  <si>
    <t>グループホームじけい</t>
  </si>
  <si>
    <t>特別養護老人ホーム　アルクオーレ安城横山</t>
  </si>
  <si>
    <t>愛の家グループホーム安城今本町</t>
  </si>
  <si>
    <t>グループホームひびきの家安城</t>
  </si>
  <si>
    <t>介護付有料老人ホーム　みどりの家</t>
  </si>
  <si>
    <t>２４Ｈ看護･介護ｽﾃｰｼｮﾝ　オレンジ</t>
  </si>
  <si>
    <t>小規模多機能ホームひまわり・福釜</t>
  </si>
  <si>
    <t>けあビジョンホーム安城</t>
  </si>
  <si>
    <t>地域密着型特別養護老人ホームこころくばり</t>
  </si>
  <si>
    <t>看護小規模多機能型居宅介護こころくばり</t>
  </si>
  <si>
    <t>グループホームこころくばり</t>
  </si>
  <si>
    <t>リハビリデイサービスｎａｇｏｍｉ安城店</t>
  </si>
  <si>
    <t>デイサービス花むすび</t>
  </si>
  <si>
    <t>グループホーム横山</t>
  </si>
  <si>
    <t>デイサービス　和の街</t>
  </si>
  <si>
    <t>デイサービス丘の家</t>
  </si>
  <si>
    <t>すえひろ翔裕館</t>
  </si>
  <si>
    <t>介護付有料老人ホーム　めぐらす箕輪</t>
  </si>
  <si>
    <t>グループホーム　めぐらす小川</t>
  </si>
  <si>
    <t>夜間対応型訪問介護ステーション　オレンジ</t>
  </si>
  <si>
    <t>だんらんの家 三河安城</t>
  </si>
  <si>
    <t>グループホーム百々安城</t>
  </si>
  <si>
    <t>看護小規模多機能型居宅介護 安あん堀内</t>
  </si>
  <si>
    <t>せんねん村矢曽根の家</t>
  </si>
  <si>
    <t>小規模多機能型居宅介護ふれあいの家</t>
  </si>
  <si>
    <t>せんねん村グループホームとみやま</t>
  </si>
  <si>
    <t>せんねん村グループホームきら</t>
  </si>
  <si>
    <t>特別養護老人ホームレジデンス寺嶋</t>
  </si>
  <si>
    <t>小規模多機能型居宅介護事業所レジデンス寺嶋</t>
  </si>
  <si>
    <t>小規模多機能ホーム松ちゃん家</t>
  </si>
  <si>
    <t>せんねん村デイ倶楽部</t>
  </si>
  <si>
    <t>小規模多機能ホーム松華亭</t>
  </si>
  <si>
    <t>幸の森小規模多機能ホーム</t>
  </si>
  <si>
    <t>グループホーム奏　幡豆</t>
  </si>
  <si>
    <t>デイサービス　ふらっと</t>
  </si>
  <si>
    <t>特別養護老人ホーム三和の里</t>
  </si>
  <si>
    <t>小規模多機能ホーム三和の里</t>
  </si>
  <si>
    <t>グループホームこまんば</t>
  </si>
  <si>
    <t>小規模多機能ホーム矢作の風</t>
  </si>
  <si>
    <t>吉良すみれデイサービスセンター</t>
  </si>
  <si>
    <t>三河すみれ看護小規模多機能</t>
  </si>
  <si>
    <t>デイサービス　ＩＫＩＧＡＩ</t>
  </si>
  <si>
    <t>鶴亀デイサービス</t>
  </si>
  <si>
    <t>デイサービスとくつぎ</t>
  </si>
  <si>
    <t>デイサービスすこやか</t>
  </si>
  <si>
    <t>369蔵デイサービス</t>
  </si>
  <si>
    <t>新三河すみれ看護小規模多機能</t>
  </si>
  <si>
    <t>小規模多機能ホームえわらの里</t>
  </si>
  <si>
    <t>デイサービスえわらの里</t>
  </si>
  <si>
    <t>医療法人高浜内科華楽</t>
  </si>
  <si>
    <t>リハデイ　active</t>
  </si>
  <si>
    <t>リハデイ　active　西尾</t>
  </si>
  <si>
    <t>My　Wellness</t>
  </si>
  <si>
    <t>五井眺海園デイサービスセンター</t>
  </si>
  <si>
    <t>特別養護老人ホーム　形原眺海園　ぬくもりの家</t>
  </si>
  <si>
    <t>グループホームはっぴい</t>
  </si>
  <si>
    <t>特別養護老人ホーム　百華苑</t>
  </si>
  <si>
    <t>ナーシングホーム蒲郡</t>
  </si>
  <si>
    <t>特別養護老人ホームなごみの郷</t>
  </si>
  <si>
    <t>グループホームなごみの郷</t>
  </si>
  <si>
    <t>小規模多機能型居宅介護事業所なごみの郷</t>
  </si>
  <si>
    <t>特別養護老人ホーム　さくらの木</t>
  </si>
  <si>
    <t>すみれ</t>
  </si>
  <si>
    <t>けあビジョンホーム蒲郡</t>
  </si>
  <si>
    <t>グループホームみかんの木</t>
  </si>
  <si>
    <t>お茶の間デイサービス</t>
  </si>
  <si>
    <t>さかえの郷デイサービスセンター若宮</t>
  </si>
  <si>
    <t>デイサービス大倖</t>
  </si>
  <si>
    <t>竹谷すみれ小規模多機能</t>
  </si>
  <si>
    <t>グループホーム楓の杜</t>
  </si>
  <si>
    <t>アトリエサロン</t>
  </si>
  <si>
    <t>今井あんきの家</t>
  </si>
  <si>
    <t>グループホームほほえみ</t>
  </si>
  <si>
    <t>グループホームかがやき</t>
  </si>
  <si>
    <t>小規模多機能ホーム　花梨かみの</t>
  </si>
  <si>
    <t>団欒の家　かみの</t>
  </si>
  <si>
    <t>グループホーム　はなえくぼひくみ</t>
  </si>
  <si>
    <t>ニッケふれあいセンター犬山</t>
  </si>
  <si>
    <t>グループホームにこやか</t>
  </si>
  <si>
    <t>ニッケつどい犬山</t>
  </si>
  <si>
    <t>あんきのカンタキ</t>
  </si>
  <si>
    <t>古場デイサービスセンター</t>
  </si>
  <si>
    <t>愛の家グループホーム常滑社辺</t>
  </si>
  <si>
    <t>愛の家グループホームとこなめ</t>
  </si>
  <si>
    <t>愛の家グループホーム常滑大谷</t>
  </si>
  <si>
    <t>特別養護老人ホーム　ヴィラ南陵</t>
  </si>
  <si>
    <t>Ｊoyスペース</t>
  </si>
  <si>
    <t>ひだまりの郷　とこなめ南陵</t>
  </si>
  <si>
    <t>おいなあとこなめ</t>
  </si>
  <si>
    <t>デイハウスあすか</t>
  </si>
  <si>
    <t>デイサービス　夢の楽園　わくわく店</t>
  </si>
  <si>
    <t>グループホームあじさい「ほてい」</t>
  </si>
  <si>
    <t>小規模多機能あじさい｢ほてい｣</t>
  </si>
  <si>
    <t>グループホーム　えんなり</t>
  </si>
  <si>
    <t>特別養護老人ホーム　第２ふぁみりい恕苑</t>
  </si>
  <si>
    <t>小規模多機能ホーム　うららびより江南</t>
  </si>
  <si>
    <t>グループホーム　うららびより江南</t>
  </si>
  <si>
    <t>デイサービス想の葉</t>
  </si>
  <si>
    <t>デイサービスえんなり</t>
  </si>
  <si>
    <t>リハビリデイ　サロン　ド　あみーご　江南</t>
  </si>
  <si>
    <t>地域密着型特別養護老人ホーム　たんぽぽ鶴の里</t>
  </si>
  <si>
    <t>デイサービス一笑</t>
  </si>
  <si>
    <t>グループホーム　ジョイフル布袋</t>
  </si>
  <si>
    <t>グループホーム　ジョイフル江南</t>
  </si>
  <si>
    <t>デイサービスリハビリいっぽ 江南</t>
  </si>
  <si>
    <t>小規模多機能あじさい「小杁」</t>
  </si>
  <si>
    <t>グループホームあじさい「小杁」</t>
  </si>
  <si>
    <t>グループホーム　うららびより江南　白壁館</t>
  </si>
  <si>
    <t>定期巡回ステーション　おひさま</t>
  </si>
  <si>
    <t>デイサービスはなのき　古知野</t>
  </si>
  <si>
    <t>グループホーム　オーネスト桃花林</t>
  </si>
  <si>
    <t>西島グループホームひまわり</t>
  </si>
  <si>
    <t>グループホームこまきの泉</t>
  </si>
  <si>
    <t>小規模多機能ホーム　花梨ふじしま</t>
  </si>
  <si>
    <t>ニッケふれあいセンター小牧</t>
  </si>
  <si>
    <t>グループホーム希望の泉</t>
  </si>
  <si>
    <t>小規模多機能ホーム　花梨ままはら</t>
  </si>
  <si>
    <t>特別養護老人ホーム　結いの郷　小牧</t>
  </si>
  <si>
    <t>小規模多機能型居宅介護ひまわり</t>
  </si>
  <si>
    <t>幸の郷　小規模多機能ホーム気ごころの家</t>
  </si>
  <si>
    <t>ピースフルデイリーサービス小牧白寿苑</t>
  </si>
  <si>
    <t>グループホーム小牧白寿苑</t>
  </si>
  <si>
    <t>特別養護老人ホーム小牧白寿苑</t>
  </si>
  <si>
    <t>小規模多機能ホーム　よりそいの家</t>
  </si>
  <si>
    <t>グループホームチアフル　夢明かり・幸明かり</t>
  </si>
  <si>
    <t>入鹿出グループホームひまわり</t>
  </si>
  <si>
    <t>黒衣のかんたき</t>
  </si>
  <si>
    <t>多気グループホームひまわり</t>
  </si>
  <si>
    <t>第二大和の里小規模多機能型居宅介護事業所</t>
  </si>
  <si>
    <t>ケアハウス信竜２號舘</t>
  </si>
  <si>
    <t>グループホーム花*花</t>
  </si>
  <si>
    <t>デイサービスももたろう横地</t>
  </si>
  <si>
    <t>特別養護老人ホームすずの郷西館</t>
  </si>
  <si>
    <t>団欒の家そぶえ</t>
  </si>
  <si>
    <t>グループホームゆう＆あい</t>
  </si>
  <si>
    <t>福寿想稲沢リハビリデイサービス</t>
  </si>
  <si>
    <t>通所介護事業所八十日目</t>
  </si>
  <si>
    <t>グループホームゆう＆あいフォレスト</t>
  </si>
  <si>
    <t>デイサービス　ゲレンク日下部</t>
  </si>
  <si>
    <t>リハビリ型デイサービス　タートルライフ　JR稲沢駅前店</t>
  </si>
  <si>
    <t>団欒の家いなば</t>
  </si>
  <si>
    <t>小規模多機能型居宅介護事業所　とみさか</t>
  </si>
  <si>
    <t>グループホーム鳳来の家</t>
  </si>
  <si>
    <t>グループホームサマリヤの家</t>
  </si>
  <si>
    <t>グループホームきらら</t>
  </si>
  <si>
    <t>グループホーム　新城作手の家</t>
  </si>
  <si>
    <t>特別養護老人ホーム　奇楽荘</t>
  </si>
  <si>
    <t>グループホームとみさか</t>
  </si>
  <si>
    <t>アオラニスタジオ三河大野</t>
  </si>
  <si>
    <t>小規模多機能ホームろくじゅ新城</t>
  </si>
  <si>
    <t>デイサービス　はなもも</t>
  </si>
  <si>
    <t>グループホーム新城富沢の家</t>
  </si>
  <si>
    <t>東海福寿園デイサービスセンター認知症型</t>
  </si>
  <si>
    <t>特別養護老人ホーム東萌山苑</t>
  </si>
  <si>
    <t>生協のんびり村グループホームほんわか</t>
  </si>
  <si>
    <t>生協のんびり村小規模多機能ホームおさぼり</t>
  </si>
  <si>
    <t>グループホーム百の木東海</t>
  </si>
  <si>
    <t>グループホーム　フレンズハウス富木島</t>
  </si>
  <si>
    <t>グループホーム平洲</t>
  </si>
  <si>
    <t>ひまわりテラス</t>
  </si>
  <si>
    <t>ポシブル太田川</t>
  </si>
  <si>
    <t>ポシブル加木屋</t>
  </si>
  <si>
    <t>特別養護老人ホーム　ザ　ストーリー東海</t>
  </si>
  <si>
    <t>グループホーム　ザ　ストーリー東海</t>
  </si>
  <si>
    <t>小規模多機能　ザ　ストーリー東海</t>
  </si>
  <si>
    <t>グループホーム　いこいの家　東海</t>
  </si>
  <si>
    <t>ルナカーサ</t>
  </si>
  <si>
    <t>デイサービス・みずしま</t>
  </si>
  <si>
    <t>特定非営利活動法人ネットワーク大府多機能ホームいしがせ</t>
  </si>
  <si>
    <t>グループホームいこいの家</t>
  </si>
  <si>
    <t>特別養護老人ホームもりおか</t>
  </si>
  <si>
    <t>グループホームうえまつ</t>
  </si>
  <si>
    <t>キューオーエル大府</t>
  </si>
  <si>
    <t>機能訓練支援型デイサービスしゃんしゃん</t>
  </si>
  <si>
    <t>グループホーム　デイパーク大府</t>
  </si>
  <si>
    <t>デイサービスセンター　すずらんの里</t>
  </si>
  <si>
    <t>機能訓練支援型デイサービス　エール</t>
  </si>
  <si>
    <t>認知症対応型グループホーム　南天</t>
  </si>
  <si>
    <t>デイサービスにじのいろ</t>
  </si>
  <si>
    <t>グループホームさくらぎ庵</t>
  </si>
  <si>
    <t>介護付有料老人ホーム　ケアビレッジさくらぎ</t>
  </si>
  <si>
    <t>特別養護老人ホーム　ヴィラ桜坂</t>
  </si>
  <si>
    <t>愛の家グループホーム知多新知</t>
  </si>
  <si>
    <t>グループホーム　あいる岡田</t>
  </si>
  <si>
    <t>小規模多機能型居宅介護事業所　すずしろの花</t>
  </si>
  <si>
    <t>小規模多機能ホーム　フェリーチェ</t>
  </si>
  <si>
    <t>けあビジョンホーム知多</t>
  </si>
  <si>
    <t>特別養護老人ホームちた福寿園</t>
  </si>
  <si>
    <t>グループホームちた福寿の里</t>
  </si>
  <si>
    <t>カイトリハビリテーションつつじが丘</t>
  </si>
  <si>
    <t>シニアフィットネス・デイサービス歩きま笑　知多</t>
  </si>
  <si>
    <t>カイトリハビリテーション新舞子</t>
  </si>
  <si>
    <t>デイサービス花ふぶき</t>
  </si>
  <si>
    <t>デイサービス信ちゃんの家</t>
  </si>
  <si>
    <t>カイトリハビリテーション南粕谷</t>
  </si>
  <si>
    <t>グループホームじぶんち</t>
  </si>
  <si>
    <t>小規模多機能ホーム　いつものところ</t>
  </si>
  <si>
    <t>小規模特養ヴィラトピア知立</t>
  </si>
  <si>
    <t>愛の家グループホーム知立西町</t>
  </si>
  <si>
    <t>２４H介護・看護ステーション　オレンジnoah</t>
  </si>
  <si>
    <t>夜間対応型訪問介護ステーション　オレンジnoah</t>
  </si>
  <si>
    <t>グループホームあじさい「旭城前」</t>
  </si>
  <si>
    <t>小規模多機能あじさい「旭城前」</t>
  </si>
  <si>
    <t>特別養護老人ホーム　すないの家　尾張旭</t>
  </si>
  <si>
    <t>グループホーム　すないの家　尾張旭</t>
  </si>
  <si>
    <t>グループホームそらいろ</t>
  </si>
  <si>
    <t>特別養護老人ホーム　論地がるてん</t>
  </si>
  <si>
    <t>高浜市社会福祉協議会連携型指定定期巡回随時対応型訪問介護看護事業所</t>
  </si>
  <si>
    <t>高浜市社会福祉協議会指定認知症対応型共同生活介護あっぽ</t>
  </si>
  <si>
    <t>社会福祉法人　昭徳会　地域密着型サテライト型特別養護老人ホームいこいの宿高浜安立</t>
  </si>
  <si>
    <t>デイサービスさんぽ</t>
  </si>
  <si>
    <t>グループホームがじゅまる</t>
  </si>
  <si>
    <t>小規模多機能ホーム　ライフケア岩倉</t>
  </si>
  <si>
    <t>岩倉小規模多機能ホーム・ちあき</t>
  </si>
  <si>
    <t>グループホームいわくらの泉</t>
  </si>
  <si>
    <t>グループホームチアフル虹明かり・里明かり</t>
  </si>
  <si>
    <t>団欒の家　いわくら</t>
  </si>
  <si>
    <t>いわくら定期巡回ステーション</t>
  </si>
  <si>
    <t>グループホームひびきの家豊明</t>
  </si>
  <si>
    <t>くつかけホーム</t>
  </si>
  <si>
    <t>くつかけの家</t>
  </si>
  <si>
    <t>グループホーム　ぴぃす</t>
  </si>
  <si>
    <t>グループホームファミリアおおくて</t>
  </si>
  <si>
    <t>グループホーム前後</t>
  </si>
  <si>
    <t>デイサービス　らふガーデン</t>
  </si>
  <si>
    <t>ＫＯＳＩＴＯＲＥ豊明</t>
  </si>
  <si>
    <t>小規模多機能型居宅介護事業所第２むつみ苑</t>
  </si>
  <si>
    <t>サンライフハートネス</t>
  </si>
  <si>
    <t>社会福祉法人　薫徳会　エイジトピア浅田</t>
  </si>
  <si>
    <t>グランドファミリア赤池　定期巡回・随時対応型訪問介護看護</t>
  </si>
  <si>
    <t>はじめの一歩デイサービス</t>
  </si>
  <si>
    <t>だんらんの家　岩崎町</t>
  </si>
  <si>
    <t>デイサービスおかげ庵あかいけの森</t>
  </si>
  <si>
    <t>日進リハビリデイサービスセンターいち和</t>
  </si>
  <si>
    <t>小規模多機能型居宅介護「楽家晴」</t>
  </si>
  <si>
    <t>小規模特別養護老人ホーム　だいたい村</t>
  </si>
  <si>
    <t>地域密着型介護老人福祉施設　エイジトピア諸輪</t>
  </si>
  <si>
    <t>愛厚ホーム東郷苑デイサービスセンター</t>
  </si>
  <si>
    <t>社会福祉法人千寿会長久手さつきの家</t>
  </si>
  <si>
    <t>看護小規模多機能型居宅介護事業所ＲｅｓＴ</t>
  </si>
  <si>
    <t>Pビレッジ長久手Ⅰ</t>
  </si>
  <si>
    <t>特別養護老人ホームきらめきとうごう</t>
  </si>
  <si>
    <t>グループホーム　とよやまの憩</t>
  </si>
  <si>
    <t>グループホームほほえみ扶桑</t>
  </si>
  <si>
    <t>特別養護老人ホーム　結いの郷</t>
  </si>
  <si>
    <t>大口ケアセンターあかり</t>
  </si>
  <si>
    <t>団欒の家　ふそう</t>
  </si>
  <si>
    <t>働くデイサービス　ゆきだるま</t>
  </si>
  <si>
    <t>グループホーム　シャルル</t>
  </si>
  <si>
    <t>グループホーム　やすらぎの家</t>
  </si>
  <si>
    <t>グループホームとびしま</t>
  </si>
  <si>
    <t>リハビリデイサービスご縁や</t>
  </si>
  <si>
    <t>あおばの郷</t>
  </si>
  <si>
    <t>「とんと」つむぎ</t>
  </si>
  <si>
    <t>愛の家グループホーム大治北間島</t>
  </si>
  <si>
    <t>おおはるベース</t>
  </si>
  <si>
    <t>小規模多機能型居宅介護事業所つばき</t>
  </si>
  <si>
    <t>グループホーム砂川</t>
  </si>
  <si>
    <t>介護付有料老人ホームつくし</t>
  </si>
  <si>
    <t>ハーブゆぃまある</t>
  </si>
  <si>
    <t>小規模多機能ホーム阿久比</t>
  </si>
  <si>
    <t>グループホーム　かえで</t>
  </si>
  <si>
    <t>グループホーム阿久比</t>
  </si>
  <si>
    <t>特別養護老人ホームひだまり</t>
  </si>
  <si>
    <t>ファミリーハウス「とんと」森岡</t>
  </si>
  <si>
    <t>ファミリーハウス「とんと」古譚</t>
  </si>
  <si>
    <t>「とんと」沙羅居</t>
  </si>
  <si>
    <t>グループホームメドックガーデンビレッジ緒川</t>
  </si>
  <si>
    <t>脳活デイサービス　メドックガーデンビレッジ緒川</t>
  </si>
  <si>
    <t>グループホームさくら</t>
  </si>
  <si>
    <t>小規模多機能型居宅介護施設ひまわり</t>
  </si>
  <si>
    <t>ハーブゆいまある</t>
  </si>
  <si>
    <t>グループホームうのさと茜邸</t>
  </si>
  <si>
    <t>デイホームどっか</t>
  </si>
  <si>
    <t>特別養護老人ホームうのさと茜邸</t>
  </si>
  <si>
    <t>デイサービス　クオーレ</t>
  </si>
  <si>
    <t>デイサービスセンター阿久比</t>
  </si>
  <si>
    <t>グループホーム大地の丘</t>
  </si>
  <si>
    <t>デイサービス　夢の楽園　日間賀島店</t>
  </si>
  <si>
    <t>グループホーム　海糸</t>
  </si>
  <si>
    <t>グループホームフェリーチェ</t>
  </si>
  <si>
    <t>ネクストリハビリテーションセンター</t>
  </si>
  <si>
    <t>小規模多機能　ひだまりの郷たけとよ</t>
  </si>
  <si>
    <t>介護付き有料老人ホーム　ほたる阿久比</t>
  </si>
  <si>
    <t>デイサービス　ゆいまーる</t>
  </si>
  <si>
    <t>メドックホーム栄風館</t>
  </si>
  <si>
    <t>シニアフィットネス・デイサービス　歩きま笑　大府・東浦</t>
  </si>
  <si>
    <t>医療法人　翔友会　グループホーム　おり姫2</t>
  </si>
  <si>
    <t>医療法人　翔友会　デイサービスおり姫2（共用型）</t>
  </si>
  <si>
    <t>まどかの郷定期巡回・随時対応型訪問介護看護事業所</t>
  </si>
  <si>
    <t>グループホーム　フロイデ三ヶ根</t>
  </si>
  <si>
    <t>デイサービスセンターきずな</t>
  </si>
  <si>
    <t>みよしの里グループホーム</t>
  </si>
  <si>
    <t>認知症対応型通所介護えんどう</t>
  </si>
  <si>
    <t>介護予防認知症対応型通所介護えんどう</t>
  </si>
  <si>
    <t>グループホームあかり（みよし苑）</t>
  </si>
  <si>
    <t>あかりの家（みよし苑）</t>
  </si>
  <si>
    <t>キョーワデイサービスセンターファミリア店</t>
  </si>
  <si>
    <t>きらめきみよし</t>
  </si>
  <si>
    <t>運動リハデイサービス　けあすとれっち</t>
  </si>
  <si>
    <t>グループホーム設楽名倉の家</t>
  </si>
  <si>
    <t>グループホーム　豊根の家</t>
  </si>
  <si>
    <t>グループホーム花の里</t>
  </si>
  <si>
    <t>特別養護老人ホーム花の里</t>
  </si>
  <si>
    <t>グループホーム　じねん</t>
  </si>
  <si>
    <t>デイサービス　じねん</t>
  </si>
  <si>
    <t>グループホーム田原ゆの里</t>
  </si>
  <si>
    <t>特別養護老人ホーム　田原ゆの里</t>
  </si>
  <si>
    <t>グループホーム　赤羽根の家</t>
  </si>
  <si>
    <t>定期巡回　さんきゅう</t>
  </si>
  <si>
    <t>けあビジョンホーム田原</t>
  </si>
  <si>
    <t>定期巡回　想い</t>
  </si>
  <si>
    <t>デイサービス咲くら</t>
  </si>
  <si>
    <t>小規模多機能型居宅介護事業所悠縁</t>
  </si>
  <si>
    <t>ガーデンホーム赤目</t>
  </si>
  <si>
    <t>通所介護　シャオ</t>
  </si>
  <si>
    <t>ma・maison愛西ガーデン１</t>
  </si>
  <si>
    <t>ma・maison愛西ガーデン２</t>
  </si>
  <si>
    <t>グループホーム須ヶ口</t>
  </si>
  <si>
    <t>遊楽苑　西枇杷島</t>
  </si>
  <si>
    <t>グループホーム　ソラスト清須</t>
  </si>
  <si>
    <t>デイサービス笑和</t>
  </si>
  <si>
    <t>グループホーム　いせ木</t>
  </si>
  <si>
    <t>小規模多機能あったか倶楽部じゃがいも</t>
  </si>
  <si>
    <t>グループホーム　遊楽苑　西春</t>
  </si>
  <si>
    <t>グループホーム　西春の泉</t>
  </si>
  <si>
    <t>うらら別邸　レジデンス</t>
  </si>
  <si>
    <t>すまいるはーと高田寺</t>
  </si>
  <si>
    <t>愛の家グループホーム北名古屋徳重</t>
  </si>
  <si>
    <t>だんらんの家　師勝</t>
  </si>
  <si>
    <t>デイサービスこうせい</t>
  </si>
  <si>
    <t>グループホーム共用デイ　師勝</t>
  </si>
  <si>
    <t>グループホーム共用デイ　西春</t>
  </si>
  <si>
    <t>愛の家グループホーム弥富</t>
  </si>
  <si>
    <t>グループホーム　森津の里</t>
  </si>
  <si>
    <t>グループホーム　どんぐりの里</t>
  </si>
  <si>
    <t>グループホーム　あいる弥富</t>
  </si>
  <si>
    <t>にじいろあすなろ</t>
  </si>
  <si>
    <t>グループホーム第二あま恵寿荘</t>
  </si>
  <si>
    <t>グループホーム　てとてニッケタウン</t>
  </si>
  <si>
    <t>グループホームきららあま七宝町</t>
  </si>
  <si>
    <t>医療法人フジタ　小規模多機能型居宅介護施設「ふくじゅそう」</t>
  </si>
  <si>
    <t>医療法人フジタ　グループホーム「ポプラ」</t>
  </si>
  <si>
    <t>グループホームサライあま</t>
  </si>
  <si>
    <t>デイカフェ咲く</t>
  </si>
  <si>
    <t>ニッケふれあいセンターあま</t>
  </si>
  <si>
    <t>ニッケてとてあま</t>
  </si>
  <si>
    <t>リハビリ湯や　あしたば</t>
  </si>
  <si>
    <t>いきいきリハビリデイサービス　和</t>
  </si>
  <si>
    <t>コープあいち生活支援センターなごや</t>
  </si>
  <si>
    <t>田代道場ほねつぎ</t>
  </si>
  <si>
    <t>名古屋市介護予防生活支援サービス部</t>
  </si>
  <si>
    <t>セントラルフィットネスクラブ大曽根</t>
  </si>
  <si>
    <t>輝整骨院</t>
  </si>
  <si>
    <t>ＧＥＮＫＥＥ倶楽部</t>
  </si>
  <si>
    <t>てっく健康スタジオ</t>
  </si>
  <si>
    <t>溝口接骨院</t>
  </si>
  <si>
    <t>森川接骨院</t>
  </si>
  <si>
    <t>北区げんきサポート倶楽部</t>
  </si>
  <si>
    <t>訪問介護　加藤</t>
  </si>
  <si>
    <t>柳原いきいき道場「柔」</t>
  </si>
  <si>
    <t>つかもと接骨院　転倒予防クラブ</t>
  </si>
  <si>
    <t>大隈病院</t>
  </si>
  <si>
    <t>しあわせトータルライフサポート</t>
  </si>
  <si>
    <t>赤尾接骨院</t>
  </si>
  <si>
    <t>ピンシャン体操教室</t>
  </si>
  <si>
    <t>つのだ接骨院</t>
  </si>
  <si>
    <t>生活支援センタ―</t>
  </si>
  <si>
    <t>みんなのさぽーと</t>
  </si>
  <si>
    <t>日常生活のお手伝い　てとて</t>
  </si>
  <si>
    <t>すこやか運動型通所サービス庄内通</t>
  </si>
  <si>
    <t>こころ接骨院</t>
  </si>
  <si>
    <t>加納接骨院</t>
  </si>
  <si>
    <t>藤原接骨院</t>
  </si>
  <si>
    <t>豊國体操倶楽部</t>
  </si>
  <si>
    <t>あおぞら接骨院</t>
  </si>
  <si>
    <t>ホマレニクス健康くらぶ</t>
  </si>
  <si>
    <t>ライフサポート　さわだ新聞店</t>
  </si>
  <si>
    <t>エフ家事健康ひろば</t>
  </si>
  <si>
    <t>ＴＢＫ健康倶楽部</t>
  </si>
  <si>
    <t>デイサービスもちもた</t>
  </si>
  <si>
    <t>トータルライフサポート　ふじいろジム岩塚</t>
  </si>
  <si>
    <t>平井接骨院</t>
  </si>
  <si>
    <t>鍼灸治療室　ガイアそうこ</t>
  </si>
  <si>
    <t>中区げんきサポート倶楽部</t>
  </si>
  <si>
    <t>有限会社アポロン　名古屋糖尿病運動療育センター</t>
  </si>
  <si>
    <t>Ｔｈｅ　Ｍｏｖｅｍｅｎｔ　Ｓｃｈｏｏｌ　鶴舞</t>
  </si>
  <si>
    <t>元気ピット鶴舞</t>
  </si>
  <si>
    <t>Ｔｏｋａｉ　Ｆｕｎｃｔｉｏｎａｌ　Ｆｉｔｎｅｓｓ　Ｃｅｎｔｅｒ</t>
  </si>
  <si>
    <t>大角接骨院</t>
  </si>
  <si>
    <t>はりねずみ治療院</t>
  </si>
  <si>
    <t>昭和区げんきサポート倶楽部</t>
  </si>
  <si>
    <t>ＧＥＮＫＥＥ倶楽部　石川橋店</t>
  </si>
  <si>
    <t>小野接骨院</t>
  </si>
  <si>
    <t>しらかわ接骨院</t>
  </si>
  <si>
    <t>介護老人保健施設かなやま　健康クラブ</t>
  </si>
  <si>
    <t>ホンダ接骨院</t>
  </si>
  <si>
    <t>スポーツクラブ＆スパ　ルネサンス名古屋熱田</t>
  </si>
  <si>
    <t>杜の仲間たち熱田</t>
  </si>
  <si>
    <t>カワウチ健康倶楽部</t>
  </si>
  <si>
    <t>オオイシ接骨院</t>
  </si>
  <si>
    <t>有限会社介護ふじ</t>
  </si>
  <si>
    <t>みなと医療生活協同組合　ヘルパーステーションいなほ</t>
  </si>
  <si>
    <t>ロコモめばえクラブ</t>
  </si>
  <si>
    <t>ころばない運動教室　東中島</t>
  </si>
  <si>
    <t>平原接骨院</t>
  </si>
  <si>
    <t>キタガワ接骨院</t>
  </si>
  <si>
    <t>南医療生活協同組合　おかげさまみなみ</t>
  </si>
  <si>
    <t>石井ほねつぎ</t>
  </si>
  <si>
    <t>老人保健施設シルピス大磯</t>
  </si>
  <si>
    <t>早川接骨院</t>
  </si>
  <si>
    <t>六郷接骨院</t>
  </si>
  <si>
    <t>布亀株式会社　生活支援サービス部　名古屋事業所</t>
  </si>
  <si>
    <t>福原接骨院</t>
  </si>
  <si>
    <t>にしだ接骨院</t>
  </si>
  <si>
    <t>明清治療院指圧</t>
  </si>
  <si>
    <t>スポーツクラブ＆スパ　ルネサンス名古屋小幡</t>
  </si>
  <si>
    <t>天子田あんどう接骨院</t>
  </si>
  <si>
    <t>ゆうあい倶楽部藤ヶ丘店</t>
  </si>
  <si>
    <t>こたつ名古屋　ケアサービス徳重</t>
  </si>
  <si>
    <t>くの接骨院</t>
  </si>
  <si>
    <t>神野ほねつぎ療院</t>
  </si>
  <si>
    <t>和家接骨院</t>
  </si>
  <si>
    <t>若田アスリートジム</t>
  </si>
  <si>
    <t>永井接骨院</t>
  </si>
  <si>
    <t>じねん整骨院</t>
  </si>
  <si>
    <t>訪問サービス大高</t>
  </si>
  <si>
    <t>伝治山みずの接骨院</t>
  </si>
  <si>
    <t>リハビリデイサービスみどりＢＥＹＯＮＤ</t>
  </si>
  <si>
    <t>運動型通所サービス楽笑</t>
  </si>
  <si>
    <t>徳心接骨院</t>
  </si>
  <si>
    <t>Ｎａｎａ’ｓ　Ｓｔｕｄｉｏ</t>
  </si>
  <si>
    <t>訪問介護あおやま新聞店</t>
  </si>
  <si>
    <t>うすい接骨院</t>
  </si>
  <si>
    <t>セントラルフィットネスクラブ藤が丘</t>
  </si>
  <si>
    <t>セントラルフィットネスクラブ一社</t>
  </si>
  <si>
    <t>医療法人博報会　いのこし在宅介護センター</t>
  </si>
  <si>
    <t>体幹トレーニングジム元気倶楽部</t>
  </si>
  <si>
    <t>たか接骨院</t>
  </si>
  <si>
    <t>だいだいトータルライフサポート　メイトウ</t>
  </si>
  <si>
    <t>オフィス　ＰＴ　リハビリ　クラブ</t>
  </si>
  <si>
    <t>まつうら接骨院</t>
  </si>
  <si>
    <t>石田接骨院</t>
  </si>
  <si>
    <t>丸谷接骨院</t>
  </si>
  <si>
    <t>山本接骨院</t>
  </si>
  <si>
    <t>訪問介護事業所　高坂苑</t>
  </si>
  <si>
    <t>ヒューマンライフケア元八事</t>
  </si>
  <si>
    <t>平針シニアクラブ　ポノ</t>
  </si>
  <si>
    <t>生涯学習センター　スタプラ</t>
  </si>
  <si>
    <t>ナカナオハウス</t>
  </si>
  <si>
    <t>憩いの広場　だんけ</t>
  </si>
  <si>
    <t>入山接骨院デイサービスセンター</t>
  </si>
  <si>
    <t>ライフステーションいきいき　デイサービス事業所</t>
  </si>
  <si>
    <t>愛和デイサービス</t>
  </si>
  <si>
    <t>くすのきＰＬＵＳ</t>
  </si>
  <si>
    <t>げんき健幸館</t>
  </si>
  <si>
    <t>スポデイ七五三</t>
  </si>
  <si>
    <t>たいようデイサービスセンター</t>
  </si>
  <si>
    <t>癒やし路地</t>
  </si>
  <si>
    <t>まごころミニデイサービス笑</t>
  </si>
  <si>
    <t>まごころ生活支援訪問サービス笑</t>
  </si>
  <si>
    <t>Best　Life　瀬戸</t>
  </si>
  <si>
    <t>有限会社中村はりきゅう院</t>
  </si>
  <si>
    <t>株式会社M’s family</t>
  </si>
  <si>
    <t>デイサービス　彩りLabo</t>
  </si>
  <si>
    <t>東海記念病院　さぼてんクラブ</t>
  </si>
  <si>
    <t>緩和型デイサービスたけ</t>
  </si>
  <si>
    <t>社会福祉法人春日井市社会福祉協議会訪問サービスしゃきょう</t>
  </si>
  <si>
    <t>リハビリテーション デイサービス 仁 勝川</t>
  </si>
  <si>
    <t>リハビリデイサービス　楽トレ</t>
  </si>
  <si>
    <t>げんき広場</t>
  </si>
  <si>
    <t>ヘルパー事業所・ゆずりは</t>
  </si>
  <si>
    <t>デイサービスゴールドエイジ碧南</t>
  </si>
  <si>
    <t>ふじのさと　にじいろクラブ</t>
  </si>
  <si>
    <t>小原ますますクラブ</t>
  </si>
  <si>
    <t>足助はつらつクラブ生活支援通所サービス事業所</t>
  </si>
  <si>
    <t>ぬくもりの里　旭さんさん生活支援通所サービス事業所</t>
  </si>
  <si>
    <t>アクトタイム豊水園</t>
  </si>
  <si>
    <t>公益社団法人　豊田市シルバー人材センター</t>
  </si>
  <si>
    <t>ひまわり邸はつらつプラザ</t>
  </si>
  <si>
    <t>稲武かくしゃく塾</t>
  </si>
  <si>
    <t>まどいの丘　おいでんクラブ</t>
  </si>
  <si>
    <t>いさと園生活支援通所サービス事業所</t>
  </si>
  <si>
    <t>笑いの家　はつらつ倶楽部</t>
  </si>
  <si>
    <t>石野の里歩く歩くクラブ</t>
  </si>
  <si>
    <t>Best　Life</t>
  </si>
  <si>
    <t>介護予防事業　ゆうゆう</t>
  </si>
  <si>
    <t>ひまわりの街いきいきプラザ</t>
  </si>
  <si>
    <t>リハビリ　健康美</t>
  </si>
  <si>
    <t>公益社団法人安城市シルバー人材センター</t>
  </si>
  <si>
    <t>デイサービスひまわり・安城</t>
  </si>
  <si>
    <t>ヘルパーステーション優心　南安城</t>
  </si>
  <si>
    <t>ＪＡあいち中央デイサービス安城南</t>
  </si>
  <si>
    <t>オハナ接骨院ミニデイ</t>
  </si>
  <si>
    <t>総合事業やまおREHAB</t>
  </si>
  <si>
    <t>なかざわ短期集中型リハビリセンター</t>
  </si>
  <si>
    <t>西尾病院短期集中リハビリセンター</t>
  </si>
  <si>
    <t>医療法人社団福祉会　高須病院</t>
  </si>
  <si>
    <t>医療法人高浜内科短期集中リハビリセンター</t>
  </si>
  <si>
    <t>医療法人社団福祉会　高須病院　緩和型通所</t>
  </si>
  <si>
    <t>ミニデイ　幸</t>
  </si>
  <si>
    <t>なごみの郷ライフフィットネスクラブ</t>
  </si>
  <si>
    <t>健脚デイあいぎ</t>
  </si>
  <si>
    <t>ぬく森サロン・五郎丸</t>
  </si>
  <si>
    <t>犬山市社会福祉協議会いきがいサロン</t>
  </si>
  <si>
    <t>リハビリデイサービス　もみの木</t>
  </si>
  <si>
    <t>GENKEE倶楽部江南店</t>
  </si>
  <si>
    <t>デイサービスセンター　プリュム</t>
  </si>
  <si>
    <t>デイサービスセンター　ゆうあい</t>
  </si>
  <si>
    <t>ライフサポートきずな.</t>
  </si>
  <si>
    <t>ウェル　ライフ</t>
  </si>
  <si>
    <t>リハビリぷらす</t>
  </si>
  <si>
    <t>リハビリデイサービスふくろう倶楽部mini</t>
  </si>
  <si>
    <t>ヘルパーステーション　あさがお</t>
  </si>
  <si>
    <t>デイサービススマイル</t>
  </si>
  <si>
    <t>ノッポさんの訪問予防</t>
  </si>
  <si>
    <t>ヘルパーステーション　ひだまりの郷おおぶ</t>
  </si>
  <si>
    <t>あいじゅリハビリセンターＣＨＩＲＩＦＵ</t>
  </si>
  <si>
    <t>スポーツシティ旭</t>
  </si>
  <si>
    <t>高浜市社会福祉協議会通所型サービスあっぽ</t>
  </si>
  <si>
    <t>さんえすPLUS</t>
  </si>
  <si>
    <t>おはなヘルパーステーション豊明美咲店</t>
  </si>
  <si>
    <t>あい工房</t>
  </si>
  <si>
    <t>訪問サービスえがお</t>
  </si>
  <si>
    <t>デイサービスセンターつづら</t>
  </si>
  <si>
    <t>基準緩和型デイサービス　ちしゅう接骨院</t>
  </si>
  <si>
    <t>夕方おとな食堂ごちゃまぜサロン</t>
  </si>
  <si>
    <t>大口社協ミニデイサービスセンター</t>
  </si>
  <si>
    <t>なちゅらる市場（介護予防教室）</t>
  </si>
  <si>
    <t>こうたSC訪問介護事業所</t>
  </si>
  <si>
    <t>ツジ薬局訪問介護事業所　ふくろく</t>
  </si>
  <si>
    <t>あいわ介護サービス北名古屋</t>
  </si>
  <si>
    <t>株式会社福祉の里　尾張営業所</t>
  </si>
  <si>
    <t>株式会社福祉の里　ヘルパーステーション師勝</t>
  </si>
  <si>
    <t>ハートケアナンブ西春</t>
  </si>
  <si>
    <t>ハートフルデイナンブ西春</t>
  </si>
  <si>
    <t>北名古屋市社協ホームヘルパーステーション　もえの丘</t>
  </si>
  <si>
    <t>通所型サービス　プレチア　やとみ</t>
  </si>
  <si>
    <t>みなともGo!</t>
  </si>
  <si>
    <t>ハーフデイ心彩</t>
  </si>
  <si>
    <t>医療法人生寿会　介護医療院ごきその杜</t>
  </si>
  <si>
    <t>医療法人親和会富田病院　介護医療院</t>
  </si>
  <si>
    <t>介護医療院名南ふれあい病院</t>
  </si>
  <si>
    <t>大同介護医療院</t>
  </si>
  <si>
    <t>森孝病院介護医療院</t>
  </si>
  <si>
    <t>介護医療院　かなれ</t>
  </si>
  <si>
    <t>医療法人　清水会　まこと介護医療院</t>
  </si>
  <si>
    <t>介護医療院　東樹会</t>
  </si>
  <si>
    <t>医療法人さわらび会福祉村病院介護医療院</t>
  </si>
  <si>
    <t>医療法人光生会　赤岩介護医療院</t>
  </si>
  <si>
    <t>医療法人博報会　岡崎東病院　介護医療院</t>
  </si>
  <si>
    <t>医療法人宏生会水野介護医療院</t>
  </si>
  <si>
    <t>かちがわ北病院介護医療院</t>
  </si>
  <si>
    <t>桃源堂介護医療院</t>
  </si>
  <si>
    <t>豊川青山介護医療院</t>
  </si>
  <si>
    <t>医療法人宏徳会　安藤病院介護医療院</t>
  </si>
  <si>
    <t>介護医療院　津島中央病院</t>
  </si>
  <si>
    <t>新川中央病院介護医療院</t>
  </si>
  <si>
    <t>足助病院　介護医療院</t>
  </si>
  <si>
    <t>斉藤病院　介護医療院</t>
  </si>
  <si>
    <t>西尾病院介護医療院</t>
  </si>
  <si>
    <t>医療法人社団福祉会　高須病院　介護医療院</t>
  </si>
  <si>
    <t>いたつ介護医療院</t>
  </si>
  <si>
    <t>星野病院介護医療院</t>
  </si>
  <si>
    <t>今泉介護医療院</t>
  </si>
  <si>
    <t>介護医療院　平病院</t>
  </si>
  <si>
    <t>医療法人福友会福友病院介護医療院</t>
  </si>
  <si>
    <t>新川病院介護医療院</t>
  </si>
  <si>
    <t>済衆館介護医療院</t>
  </si>
  <si>
    <t>愛知県精神医療センター</t>
  </si>
  <si>
    <t>杉田病院</t>
  </si>
  <si>
    <t>猪子石外科</t>
  </si>
  <si>
    <t>レディースクリニック山原</t>
  </si>
  <si>
    <t>吉田病院</t>
  </si>
  <si>
    <t>オリエンタルクリニック</t>
  </si>
  <si>
    <t>はちや整形外科病院</t>
  </si>
  <si>
    <t>東海病院</t>
  </si>
  <si>
    <t>小林医院</t>
  </si>
  <si>
    <t>国枝内科</t>
  </si>
  <si>
    <t>メディカルーサテライト・名古屋</t>
  </si>
  <si>
    <t>名古屋市医師会千種区休日急病診療所・東部平日夜間急病センター</t>
  </si>
  <si>
    <t>加藤病院</t>
  </si>
  <si>
    <t>上野産婦人科</t>
  </si>
  <si>
    <t>星ケ丘マタニティ病院</t>
  </si>
  <si>
    <t>松永小児科医院</t>
  </si>
  <si>
    <t>水野宏胃腸科内科</t>
  </si>
  <si>
    <t>メディカルクリニック</t>
  </si>
  <si>
    <t>高田内科</t>
  </si>
  <si>
    <t>しのだクリニック</t>
  </si>
  <si>
    <t>江口医院</t>
  </si>
  <si>
    <t>村元内科クリニック</t>
  </si>
  <si>
    <t>医療法人碧樹会　山林眼科</t>
  </si>
  <si>
    <t>大橋整形外科</t>
  </si>
  <si>
    <t>清水眼科</t>
  </si>
  <si>
    <t>マリ皮フ科クリニック</t>
  </si>
  <si>
    <t>きくざかクリニック</t>
  </si>
  <si>
    <t>茶屋が坂クリニック</t>
  </si>
  <si>
    <t>大石ファミリークリニック</t>
  </si>
  <si>
    <t>大石眼科</t>
  </si>
  <si>
    <t>池下やすらぎクリニック</t>
  </si>
  <si>
    <t>佐藤外科肛門科</t>
  </si>
  <si>
    <t>高田クリニック</t>
  </si>
  <si>
    <t>芹沢クリニック</t>
  </si>
  <si>
    <t>彦坂耳鼻咽喉科医院</t>
  </si>
  <si>
    <t>中島医院</t>
  </si>
  <si>
    <t>晃生医院</t>
  </si>
  <si>
    <t>ふきあげ内科胃腸科クリニック</t>
  </si>
  <si>
    <t>中村眼科クリニック</t>
  </si>
  <si>
    <t>さわだウィメンズクリニック</t>
  </si>
  <si>
    <t>東山内科</t>
  </si>
  <si>
    <t>おかだ皮ふ科</t>
  </si>
  <si>
    <t>井畑クリニック</t>
  </si>
  <si>
    <t>ＭＴクリニック</t>
  </si>
  <si>
    <t>わかやま整形外科</t>
  </si>
  <si>
    <t>清水クリニック</t>
  </si>
  <si>
    <t>咲江レディスクリニック</t>
  </si>
  <si>
    <t>池下駅もなみ眼科クリニック</t>
  </si>
  <si>
    <t>茶屋ヶ坂眼科クリニック</t>
  </si>
  <si>
    <t>ワイワイこどもクリニック</t>
  </si>
  <si>
    <t>小川耳鼻咽喉科医院</t>
  </si>
  <si>
    <t>桜ヶ丘メンタルクリニック</t>
  </si>
  <si>
    <t>愛星クリニック</t>
  </si>
  <si>
    <t>内科・循環器科あおやまクリニック</t>
  </si>
  <si>
    <t>佐橋内科クリニック</t>
  </si>
  <si>
    <t>鈴木眼科</t>
  </si>
  <si>
    <t>日野医院</t>
  </si>
  <si>
    <t>医療法人杉山会　ノア・今池クリニック</t>
  </si>
  <si>
    <t>こんどう整形外科リウマチクリニック</t>
  </si>
  <si>
    <t>さいとう内科クリニック</t>
  </si>
  <si>
    <t>セントラルクリニック</t>
  </si>
  <si>
    <t>小林整形外科</t>
  </si>
  <si>
    <t>ソレイユ千種クリニック</t>
  </si>
  <si>
    <t>内科　和田クリニック</t>
  </si>
  <si>
    <t>川脇クリニック</t>
  </si>
  <si>
    <t>すずかけクリニック</t>
  </si>
  <si>
    <t>吉田クリニック</t>
  </si>
  <si>
    <t>覚王山メンタルクリニック</t>
  </si>
  <si>
    <t>眼科宇野クリニック</t>
  </si>
  <si>
    <t>いだ耳鼻咽喉科医院</t>
  </si>
  <si>
    <t>安藤内科外科医院</t>
  </si>
  <si>
    <t>石井クリニック</t>
  </si>
  <si>
    <t>伊東内科クリニック</t>
  </si>
  <si>
    <t>本山腎泌尿器科　ゆうクリニック</t>
  </si>
  <si>
    <t>医療法人社団エルム　伊藤クリニック</t>
  </si>
  <si>
    <t>足立内科</t>
  </si>
  <si>
    <t>医療法人知真会　覚王山クリニック</t>
  </si>
  <si>
    <t>小口整形外科</t>
  </si>
  <si>
    <t>たち皮フ科クリニック</t>
  </si>
  <si>
    <t>打越かとうクリニック</t>
  </si>
  <si>
    <t>大橋眼科</t>
  </si>
  <si>
    <t>井上内科クリニック</t>
  </si>
  <si>
    <t>医療法人　光が丘内科クリニック</t>
  </si>
  <si>
    <t>医療法人光寿会　今池腎クリニック</t>
  </si>
  <si>
    <t>茶屋ヶ坂皮フ科クリニック</t>
  </si>
  <si>
    <t>パークイーストクリニック名古屋</t>
  </si>
  <si>
    <t>たにぐち眼科</t>
  </si>
  <si>
    <t>はらたクリニック内科・消化器内科</t>
  </si>
  <si>
    <t>ながい消化器内科クリニック</t>
  </si>
  <si>
    <t>和光医院</t>
  </si>
  <si>
    <t>整形外科京命クリニック</t>
  </si>
  <si>
    <t>本山第一クリニック</t>
  </si>
  <si>
    <t>堀内クリニック</t>
  </si>
  <si>
    <t>もとやま耳鼻咽喉科クリニック</t>
  </si>
  <si>
    <t>かきや内科　糖尿病・甲状腺クリニック</t>
  </si>
  <si>
    <t>山本眼科</t>
  </si>
  <si>
    <t>さくらの丘クリニック</t>
  </si>
  <si>
    <t>すずこどもクリニック</t>
  </si>
  <si>
    <t>おさむら診療医院</t>
  </si>
  <si>
    <t>医療法人順秀会　メディカルパーク今池</t>
  </si>
  <si>
    <t>星が丘耳鼻咽喉科</t>
  </si>
  <si>
    <t>すぎやま内科</t>
  </si>
  <si>
    <t>マジマ整形外科</t>
  </si>
  <si>
    <t>眼科東山公園クリニック</t>
  </si>
  <si>
    <t>愛ふくろうクリニック</t>
  </si>
  <si>
    <t>ばば　みみ・はな・のど　クリニック</t>
  </si>
  <si>
    <t>みやざわクリニック</t>
  </si>
  <si>
    <t>さとみ皮フ科クリニック</t>
  </si>
  <si>
    <t>医療法人生寿会　覚王山内科・在宅クリニック</t>
  </si>
  <si>
    <t>覚王山美容皮膚科</t>
  </si>
  <si>
    <t>服部形成外科・皮ふ科</t>
  </si>
  <si>
    <t>眼科クリニック大久手</t>
  </si>
  <si>
    <t>小児在宅クリニックみちくさ</t>
  </si>
  <si>
    <t>末盛内科クリニック</t>
  </si>
  <si>
    <t>本山ホームケアクリニック</t>
  </si>
  <si>
    <t>せんだファミリークリニック</t>
  </si>
  <si>
    <t>こころからだクリニック</t>
  </si>
  <si>
    <t>まるたＡＲＴクリニック</t>
  </si>
  <si>
    <t>しらい眼科</t>
  </si>
  <si>
    <t>小林心療内科・精神分析室</t>
  </si>
  <si>
    <t>医療法人財団檜扇会　クリニックちくさヒルズ</t>
  </si>
  <si>
    <t>春岡通クリニック</t>
  </si>
  <si>
    <t>大鹿耳鼻咽喉科</t>
  </si>
  <si>
    <t>名古屋市立大学医学部附属東部医療センター</t>
  </si>
  <si>
    <t>糖尿病・甲状腺とみなが内科</t>
  </si>
  <si>
    <t>こんどうメンタルクリニック</t>
  </si>
  <si>
    <t>よつや整形外科リハビリクリニック</t>
  </si>
  <si>
    <t>スマイルホームクリニック</t>
  </si>
  <si>
    <t>本山メンタルクリニック</t>
  </si>
  <si>
    <t>いろどり在宅クリニック</t>
  </si>
  <si>
    <t>こいのさかクリニック</t>
  </si>
  <si>
    <t>たち消化器内科クリニック</t>
  </si>
  <si>
    <t>柊みみはなのどクリニック千種駅前</t>
  </si>
  <si>
    <t>いのまたクリニック</t>
  </si>
  <si>
    <t>リベ大クリニック</t>
  </si>
  <si>
    <t>ちぐさ内科クリニック覚王山</t>
  </si>
  <si>
    <t>池下えぐちクリニック</t>
  </si>
  <si>
    <t>星ヶ丘ファミリークリニック</t>
  </si>
  <si>
    <t>ほしがおか成長クリニック</t>
  </si>
  <si>
    <t>星ヶ丘ゆり皮フ科クリニック</t>
  </si>
  <si>
    <t>本山アイクリニック</t>
  </si>
  <si>
    <t>まえだウィメンズケアクリニック</t>
  </si>
  <si>
    <t>ＨＩＭＥ　ＣＬＩＮＩＣ</t>
  </si>
  <si>
    <t>あだち脳神経クリニック池下</t>
  </si>
  <si>
    <t>Ｍ．ウェルネスクリニック　覚王山</t>
  </si>
  <si>
    <t>星ノ華スキンクリニック　星ヶ丘</t>
  </si>
  <si>
    <t>ルルおとなこどもクリニック</t>
  </si>
  <si>
    <t>樫尾クリニック</t>
  </si>
  <si>
    <t>覚王山ひまわりキッズクリニック</t>
  </si>
  <si>
    <t>和田内科病院</t>
  </si>
  <si>
    <t>名古屋ハートクリニック覚王山</t>
  </si>
  <si>
    <t>いまいけ内科外科クリニック</t>
  </si>
  <si>
    <t>池間眼科</t>
  </si>
  <si>
    <t>名古屋麻酔科クリニック</t>
  </si>
  <si>
    <t>はなぶさ在宅診療所</t>
  </si>
  <si>
    <t>千種ちはや眼科</t>
  </si>
  <si>
    <t>もとやま北整形外科クリニック</t>
  </si>
  <si>
    <t>奥村クリニック</t>
  </si>
  <si>
    <t>ウチカラクリニック</t>
  </si>
  <si>
    <t>かやば内科</t>
  </si>
  <si>
    <t>今池メンタルクリニック</t>
  </si>
  <si>
    <t>なごや発達クリニック</t>
  </si>
  <si>
    <t>赤羽乳腺クリニック</t>
  </si>
  <si>
    <t>愛知学院大学歯学部附属病院</t>
  </si>
  <si>
    <t>土方クリニック宮田医院</t>
  </si>
  <si>
    <t>名古屋市医師会急病センター</t>
  </si>
  <si>
    <t>笹野医院</t>
  </si>
  <si>
    <t>葵町クリニック</t>
  </si>
  <si>
    <t>中川整形外科内科</t>
  </si>
  <si>
    <t>宇野脳神経外科・外科</t>
  </si>
  <si>
    <t>徳川皮フ科内科クリニック</t>
  </si>
  <si>
    <t>小林メンタルクリニック</t>
  </si>
  <si>
    <t>伊藤耳鼻咽喉科東診療所</t>
  </si>
  <si>
    <t>くるまみちクリニック</t>
  </si>
  <si>
    <t>久屋大通いとうクリニック</t>
  </si>
  <si>
    <t>尾崎クリニック</t>
  </si>
  <si>
    <t>出来町クリニック</t>
  </si>
  <si>
    <t>豊前メンタルクリニック</t>
  </si>
  <si>
    <t>八木内科クリニック</t>
  </si>
  <si>
    <t>かとう眼科</t>
  </si>
  <si>
    <t>さくら整形外科・眼科</t>
  </si>
  <si>
    <t>大幸砂田橋クリニック</t>
  </si>
  <si>
    <t>オズモール内科クリニック</t>
  </si>
  <si>
    <t>堀内内科消化器科クリニック</t>
  </si>
  <si>
    <t>洪内科クリニック</t>
  </si>
  <si>
    <t>エムオーエー名古屋クリニック</t>
  </si>
  <si>
    <t>たかおかクリニック</t>
  </si>
  <si>
    <t>荒川医院</t>
  </si>
  <si>
    <t>ＭＩＷＡ内科胃腸科ＣＬＩＮＩＣ葵</t>
  </si>
  <si>
    <t>ひまわりクリニック</t>
  </si>
  <si>
    <t>木村医院</t>
  </si>
  <si>
    <t>高橋内科クリニック</t>
  </si>
  <si>
    <t>加藤内科クリニック</t>
  </si>
  <si>
    <t>名古屋ハートセンター</t>
  </si>
  <si>
    <t>かとう皮膚科</t>
  </si>
  <si>
    <t>メグラス在宅クリニック葵</t>
  </si>
  <si>
    <t>全国土木建築国民健康保険組合　中部健康管理センター</t>
  </si>
  <si>
    <t>ザ・クリニック名古屋</t>
  </si>
  <si>
    <t>おぬま内科クリニック</t>
  </si>
  <si>
    <t>内科小児科　丹羽医院</t>
  </si>
  <si>
    <t>もくれんクリニック</t>
  </si>
  <si>
    <t>ココカラウィメンズクリニック</t>
  </si>
  <si>
    <t>医療法人有心会　大幸砂田橋ブランチクリニック</t>
  </si>
  <si>
    <t>あおばこどもクリニック</t>
  </si>
  <si>
    <t>徳川かとうクリニック</t>
  </si>
  <si>
    <t>新栄リウマチ膠原病・内科クリニック</t>
  </si>
  <si>
    <t>高岳眼科</t>
  </si>
  <si>
    <t>磯部内科医院</t>
  </si>
  <si>
    <t>ココカラハートクリニック</t>
  </si>
  <si>
    <t>森本医院</t>
  </si>
  <si>
    <t>太田眼科クリニック</t>
  </si>
  <si>
    <t>ゆり形成栄久屋大通クリニック</t>
  </si>
  <si>
    <t>日比耳鼻咽喉科</t>
  </si>
  <si>
    <t>からだと心　泉やわらかクリニック</t>
  </si>
  <si>
    <t>名古屋東女性のクリニック</t>
  </si>
  <si>
    <t>笹野眼科クリニック</t>
  </si>
  <si>
    <t>東片端クリニック</t>
  </si>
  <si>
    <t>ＡＯＩ名古屋病院</t>
  </si>
  <si>
    <t>しらかべ内科　糖尿病・高血圧・甲状腺クリニック</t>
  </si>
  <si>
    <t>近藤医院</t>
  </si>
  <si>
    <t>桜通り葵クリニック</t>
  </si>
  <si>
    <t>西野医院</t>
  </si>
  <si>
    <t>医療法人社団小栗会　清水口脳神経クリニック</t>
  </si>
  <si>
    <t>清水口整形外科クリニック</t>
  </si>
  <si>
    <t>トータルサポートクリニック名古屋中央</t>
  </si>
  <si>
    <t>さとう栄耳鼻咽喉科</t>
  </si>
  <si>
    <t>はまうづクリニック</t>
  </si>
  <si>
    <t>眼科あおいクリニック</t>
  </si>
  <si>
    <t>林整形外科</t>
  </si>
  <si>
    <t>しらかべ耳鼻科・小児科</t>
  </si>
  <si>
    <t>みんなの在宅クリニック</t>
  </si>
  <si>
    <t>ＣＣクリニック</t>
  </si>
  <si>
    <t>Ｌｅｏ葵クリニック</t>
  </si>
  <si>
    <t>おなか　内科東白壁クリニック</t>
  </si>
  <si>
    <t>あんウィメンズクリニック</t>
  </si>
  <si>
    <t>ＡＫＩ　ＮＡＴＵＲＥ　ＣＬＩＮＩＣ</t>
  </si>
  <si>
    <t>なごや訪問クリニック</t>
  </si>
  <si>
    <t>メディカルサポートクリニック</t>
  </si>
  <si>
    <t>りんごクリニック</t>
  </si>
  <si>
    <t>Ａｙａ　Ｂｅａｕｔｙ　＆　Ｆａｍｉｌｙ　Ｃｌｉｎｉｃ名古屋院</t>
  </si>
  <si>
    <t>クリニック矢田</t>
  </si>
  <si>
    <t>いなほクリニック</t>
  </si>
  <si>
    <t>手とリハビリと整形外科　東白壁クリニック</t>
  </si>
  <si>
    <t>総合上飯田第一病院</t>
  </si>
  <si>
    <t>北病院</t>
  </si>
  <si>
    <t>伊藤内科</t>
  </si>
  <si>
    <t>名春中央病院</t>
  </si>
  <si>
    <t>北区休日急病診療所</t>
  </si>
  <si>
    <t>医療法人厚仁会　城北クリニック</t>
  </si>
  <si>
    <t>医療法人大真会大隈病院</t>
  </si>
  <si>
    <t>あじま診療所</t>
  </si>
  <si>
    <t>上飯田クリニック</t>
  </si>
  <si>
    <t>榊原内科診療所</t>
  </si>
  <si>
    <t>愛知健康増進財団診療所</t>
  </si>
  <si>
    <t>北医療生活協同組合　北メンタル・クリニック</t>
  </si>
  <si>
    <t>医療法人忠恕会　小林内科</t>
  </si>
  <si>
    <t>藤原医院</t>
  </si>
  <si>
    <t>タナベ眼科</t>
  </si>
  <si>
    <t>浦野医院</t>
  </si>
  <si>
    <t>伊藤内科医院</t>
  </si>
  <si>
    <t>産科婦人科　上野レディスクリニック</t>
  </si>
  <si>
    <t>大曽根外科・整形外科</t>
  </si>
  <si>
    <t>すみれ野眼科医院</t>
  </si>
  <si>
    <t>竹内耳鼻咽喉科</t>
  </si>
  <si>
    <t>加藤医院</t>
  </si>
  <si>
    <t>大山クリニック</t>
  </si>
  <si>
    <t>猪子内科クリニック</t>
  </si>
  <si>
    <t>まき小児科</t>
  </si>
  <si>
    <t>こうけつ耳鼻咽喉科</t>
  </si>
  <si>
    <t>澤野医院</t>
  </si>
  <si>
    <t>いしぐろクリニック</t>
  </si>
  <si>
    <t>もしもしこどもクリニック</t>
  </si>
  <si>
    <t>うわとこクリニック</t>
  </si>
  <si>
    <t>眼科とうもとクリニック</t>
  </si>
  <si>
    <t>やまねクリニック</t>
  </si>
  <si>
    <t>城見整形外科クリニック</t>
  </si>
  <si>
    <t>水谷クリニック</t>
  </si>
  <si>
    <t>飯田医院</t>
  </si>
  <si>
    <t>おかひらクリニック</t>
  </si>
  <si>
    <t>あいやまクリニック</t>
  </si>
  <si>
    <t>平竹クリニック</t>
  </si>
  <si>
    <t>竹内クリニック</t>
  </si>
  <si>
    <t>稲垣婦人科</t>
  </si>
  <si>
    <t>鈴木医院</t>
  </si>
  <si>
    <t>大曽根皮フ科・形成外科</t>
  </si>
  <si>
    <t>みずのリハビリクリニック</t>
  </si>
  <si>
    <t>くりきクリニック</t>
  </si>
  <si>
    <t>金城クリニック</t>
  </si>
  <si>
    <t>高橋メンタルクリニック</t>
  </si>
  <si>
    <t>服部外科整形外科</t>
  </si>
  <si>
    <t>中切パークサイドクリニック</t>
  </si>
  <si>
    <t>工藤外科クリニック</t>
  </si>
  <si>
    <t>若葉通クリニック</t>
  </si>
  <si>
    <t>清水内科クリニック</t>
  </si>
  <si>
    <t>愛こころのクリニック</t>
  </si>
  <si>
    <t>しんぽ整形外科</t>
  </si>
  <si>
    <t>丹羽眼科</t>
  </si>
  <si>
    <t>橋本整形外科クリニック</t>
  </si>
  <si>
    <t>堀口医院</t>
  </si>
  <si>
    <t>ひらい内科クリニック</t>
  </si>
  <si>
    <t>医療法人有心会　おおぞねメディカルクリニック</t>
  </si>
  <si>
    <t>おおぞね内科クリニック</t>
  </si>
  <si>
    <t>木の香往診クリニック</t>
  </si>
  <si>
    <t>つがねクリニック</t>
  </si>
  <si>
    <t>おおすぎハツノ内科クリニック</t>
  </si>
  <si>
    <t>山田医院</t>
  </si>
  <si>
    <t>ささきクリニック</t>
  </si>
  <si>
    <t>たけなか外科内科こどもクリニック</t>
  </si>
  <si>
    <t>たいようこどもクリニック</t>
  </si>
  <si>
    <t>きまたクリニック</t>
  </si>
  <si>
    <t>名古屋城北放射線科クリニック</t>
  </si>
  <si>
    <t>医療法人敬生会　さんクリニック</t>
  </si>
  <si>
    <t>名古屋市重症心身障害児施設</t>
  </si>
  <si>
    <t>医療法人八誠会大曽根メンタルクリニック</t>
  </si>
  <si>
    <t>うさぎ耳鼻くびクリニック</t>
  </si>
  <si>
    <t>中井内科医院</t>
  </si>
  <si>
    <t>フローラル皮フ科</t>
  </si>
  <si>
    <t>のぞみクリニック</t>
  </si>
  <si>
    <t>ときわ医院</t>
  </si>
  <si>
    <t>あさみクリニック</t>
  </si>
  <si>
    <t>セタクリニック</t>
  </si>
  <si>
    <t>板倉医院</t>
  </si>
  <si>
    <t>たけなかクリニック</t>
  </si>
  <si>
    <t>平安通クリニック</t>
  </si>
  <si>
    <t>名古屋市立大学医学部附属西部医療センター</t>
  </si>
  <si>
    <t>青木医院</t>
  </si>
  <si>
    <t>ふわりもの忘れとこころのクリニック名古屋</t>
  </si>
  <si>
    <t>大曽根駅前こころのクリニック</t>
  </si>
  <si>
    <t>いちょうクリニック　内科・消化器内科</t>
  </si>
  <si>
    <t>ふたばクリニック</t>
  </si>
  <si>
    <t>いざわ内科・消化器内科クリニック</t>
  </si>
  <si>
    <t>なごや胃ろうの訪問クリニック</t>
  </si>
  <si>
    <t>つるたクリニック眼科・泌尿器科</t>
  </si>
  <si>
    <t>ひのとり整形在宅クリニック</t>
  </si>
  <si>
    <t>くろかわ内科・健診クリニック</t>
  </si>
  <si>
    <t>名城血管外科クリニック</t>
  </si>
  <si>
    <t>上飯田泌尿器科内科クリニック</t>
  </si>
  <si>
    <t>あじま眼科クリニック</t>
  </si>
  <si>
    <t>黒川泌尿器科・内科（腎）</t>
  </si>
  <si>
    <t>みずの内科内視鏡クリニック</t>
  </si>
  <si>
    <t>こばやしこどもクリニック</t>
  </si>
  <si>
    <t>楡の木ファミリークリニック</t>
  </si>
  <si>
    <t>柴田内科クリニック</t>
  </si>
  <si>
    <t>なみのゆらぎ耳鼻咽喉科</t>
  </si>
  <si>
    <t>医療法人　有心会　名古屋北クリニック</t>
  </si>
  <si>
    <t>もりかわ在宅ケアクリニック楠</t>
  </si>
  <si>
    <t>ちゅうまる耳鼻咽喉科</t>
  </si>
  <si>
    <t>かわなかクリニック</t>
  </si>
  <si>
    <t>ななほしクリニック</t>
  </si>
  <si>
    <t>さくらんぼクリニック</t>
  </si>
  <si>
    <t>村上クリニック</t>
  </si>
  <si>
    <t>宮田医院</t>
  </si>
  <si>
    <t>医療法人　恵愛会　小林医院</t>
  </si>
  <si>
    <t>愛知県済生会リハビリテーション病院</t>
  </si>
  <si>
    <t>米田病院</t>
  </si>
  <si>
    <t>愛知県青い鳥医療福祉センター</t>
  </si>
  <si>
    <t>岡本医院</t>
  </si>
  <si>
    <t>西区休日急病診療所</t>
  </si>
  <si>
    <t>米川医院</t>
  </si>
  <si>
    <t>リウゲ内科小田井クリニック</t>
  </si>
  <si>
    <t>胃腸科・内科・小児科後藤医院</t>
  </si>
  <si>
    <t>モリ耳鼻咽喉科</t>
  </si>
  <si>
    <t>シンタニ皮フ科</t>
  </si>
  <si>
    <t>医療法人きとう小児科医院</t>
  </si>
  <si>
    <t>大漉内科</t>
  </si>
  <si>
    <t>じょうど医院</t>
  </si>
  <si>
    <t>西村耳鼻咽喉科・皮ふ科</t>
  </si>
  <si>
    <t>川合産婦人科</t>
  </si>
  <si>
    <t>富田耳鼻咽喉科医院</t>
  </si>
  <si>
    <t>須藤医院</t>
  </si>
  <si>
    <t>渡辺医院</t>
  </si>
  <si>
    <t>桜井医院</t>
  </si>
  <si>
    <t>多和田医院</t>
  </si>
  <si>
    <t>城西循環器内科</t>
  </si>
  <si>
    <t>なかむら内科</t>
  </si>
  <si>
    <t>横井医院</t>
  </si>
  <si>
    <t>高田内科医院</t>
  </si>
  <si>
    <t>消化器科　高木医院</t>
  </si>
  <si>
    <t>かいだ耳鼻咽喉科</t>
  </si>
  <si>
    <t>家所医院</t>
  </si>
  <si>
    <t>よねだ整形リハビリクリニック</t>
  </si>
  <si>
    <t>石黒医院</t>
  </si>
  <si>
    <t>康友クリニック</t>
  </si>
  <si>
    <t>新道内科クリニック</t>
  </si>
  <si>
    <t>もちづき皮フ科クリニック</t>
  </si>
  <si>
    <t>川原皮フ科クリニック</t>
  </si>
  <si>
    <t>まじま医院</t>
  </si>
  <si>
    <t>小田井メンタルクリニック</t>
  </si>
  <si>
    <t>高田眼科</t>
  </si>
  <si>
    <t>浄心こころのクリニック</t>
  </si>
  <si>
    <t>かしまクリニック</t>
  </si>
  <si>
    <t>はやしクリニック</t>
  </si>
  <si>
    <t>庄内クリニック</t>
  </si>
  <si>
    <t>中村眼科医院</t>
  </si>
  <si>
    <t>なかおたいクリニック</t>
  </si>
  <si>
    <t>水野ハートクリニック</t>
  </si>
  <si>
    <t>耳鼻咽喉科まつおか医院</t>
  </si>
  <si>
    <t>ふじたファミリークリニック</t>
  </si>
  <si>
    <t>こざき女性クリニック</t>
  </si>
  <si>
    <t>井戸田整形外科　名駅スポーツクリニック</t>
  </si>
  <si>
    <t>のぞみメンタルクリニック</t>
  </si>
  <si>
    <t>川上内科整形外科</t>
  </si>
  <si>
    <t>かしの木こどもクリニック</t>
  </si>
  <si>
    <t>かとう内科循環器内科クリニック</t>
  </si>
  <si>
    <t>ＦａｍｉｌｙＣｌｉｎｉｃ　みわた小児科</t>
  </si>
  <si>
    <t>恒川内科小児科医院</t>
  </si>
  <si>
    <t>横井整形外科</t>
  </si>
  <si>
    <t>医療法人紫陽清里クリニック</t>
  </si>
  <si>
    <t>松井醫院</t>
  </si>
  <si>
    <t>かとうホームクリニック</t>
  </si>
  <si>
    <t>船山メンタルクリニック／カウンセリングオフィス</t>
  </si>
  <si>
    <t>いまず外科</t>
  </si>
  <si>
    <t>まえかわ耳鼻咽喉科</t>
  </si>
  <si>
    <t>かなもと内科クリニック</t>
  </si>
  <si>
    <t>キャッスルベルクリニック</t>
  </si>
  <si>
    <t>医療法人　貴友会　あおい在宅診療所　名西</t>
  </si>
  <si>
    <t>つづき皮フ科</t>
  </si>
  <si>
    <t>ばん眼科</t>
  </si>
  <si>
    <t>城西こどもクリニック</t>
  </si>
  <si>
    <t>医療法人社団あおばつばめ在宅クリニック</t>
  </si>
  <si>
    <t>はせ整形外科せぼねクリニック</t>
  </si>
  <si>
    <t>さこう駅前クリニック</t>
  </si>
  <si>
    <t>大野皮膚科クリニック</t>
  </si>
  <si>
    <t>名駅さこうメンタルクリニック</t>
  </si>
  <si>
    <t>むしかレディースクリニック</t>
  </si>
  <si>
    <t>渡辺クリニック</t>
  </si>
  <si>
    <t>玉池在宅クリニック</t>
  </si>
  <si>
    <t>庄内通レディースクリニック</t>
  </si>
  <si>
    <t>アイリスクリニック</t>
  </si>
  <si>
    <t>やまかわこどもクリニック</t>
  </si>
  <si>
    <t>リーフクリニック名駅</t>
  </si>
  <si>
    <t>ダイヤビルレディースクリニック</t>
  </si>
  <si>
    <t>てらべ整形外科</t>
  </si>
  <si>
    <t>愛知中央クリニック</t>
  </si>
  <si>
    <t>フレンズクリニック</t>
  </si>
  <si>
    <t>吉田クリニック名西</t>
  </si>
  <si>
    <t>ナゴヤガーデンクリニック</t>
  </si>
  <si>
    <t>かわい内科＆皮ふ科</t>
  </si>
  <si>
    <t>医療法人社団天太会　チームメディカルクリニック名古屋</t>
  </si>
  <si>
    <t>リリークリニック</t>
  </si>
  <si>
    <t>ひらファミリークリニック</t>
  </si>
  <si>
    <t>リウゲ内科名駅クリニック</t>
  </si>
  <si>
    <t>高田医院</t>
  </si>
  <si>
    <t>たなか在宅クリニック</t>
  </si>
  <si>
    <t>くどうファミリークリニック</t>
  </si>
  <si>
    <t>加藤寿クリニック</t>
  </si>
  <si>
    <t>おかだ眼科</t>
  </si>
  <si>
    <t>在宅クリニックｓｔｅｌｌａ</t>
  </si>
  <si>
    <t>愛医科歯科クリニック</t>
  </si>
  <si>
    <t>名古屋第一赤十字病院</t>
  </si>
  <si>
    <t>大菅病院</t>
  </si>
  <si>
    <t>増子記念病院</t>
  </si>
  <si>
    <t>則武眼科</t>
  </si>
  <si>
    <t>中村区休日急病診療所</t>
  </si>
  <si>
    <t>名駅前診療所保健医療センター</t>
  </si>
  <si>
    <t>医療法人珪山会　鵜飼病院</t>
  </si>
  <si>
    <t>あさひレディースクリニック</t>
  </si>
  <si>
    <t>八田なみき病院</t>
  </si>
  <si>
    <t>眼科村上医院</t>
  </si>
  <si>
    <t>さいとう外科内科皮フ科クリニック</t>
  </si>
  <si>
    <t>令和なかむらハートクリニック</t>
  </si>
  <si>
    <t>奥田眼科</t>
  </si>
  <si>
    <t>岡地外科</t>
  </si>
  <si>
    <t>かんやま内科</t>
  </si>
  <si>
    <t>木村神経科</t>
  </si>
  <si>
    <t>医療法人　たちのクリニック</t>
  </si>
  <si>
    <t>森田皮フ科クリニック</t>
  </si>
  <si>
    <t>平田修人医院名古屋美容外科</t>
  </si>
  <si>
    <t>荒川内科小児科医院</t>
  </si>
  <si>
    <t>二村クリニック</t>
  </si>
  <si>
    <t>大庭診療所</t>
  </si>
  <si>
    <t>舘内科クリニック</t>
  </si>
  <si>
    <t>医療法人　かとう医院</t>
  </si>
  <si>
    <t>彦坂クリニック</t>
  </si>
  <si>
    <t>芦原耳鼻咽喉科医院</t>
  </si>
  <si>
    <t>荒川内科</t>
  </si>
  <si>
    <t>水野医院</t>
  </si>
  <si>
    <t>寺島整形外科</t>
  </si>
  <si>
    <t>国際セントラルクリニック</t>
  </si>
  <si>
    <t>古山医院</t>
  </si>
  <si>
    <t>ニコニコこどもクリニック</t>
  </si>
  <si>
    <t>細川外科クリニック</t>
  </si>
  <si>
    <t>医療法人冨士久会　藤岡医院</t>
  </si>
  <si>
    <t>酒井耳鼻咽喉科医院</t>
  </si>
  <si>
    <t>ゆうゆう診療所</t>
  </si>
  <si>
    <t>医療法人成田育成会　セントソフィアクリニック</t>
  </si>
  <si>
    <t>平野整形外科</t>
  </si>
  <si>
    <t>医療法人珪山会　鵜飼リハビリテーション病院</t>
  </si>
  <si>
    <t>高田内科クリニック</t>
  </si>
  <si>
    <t>堀産婦人科</t>
  </si>
  <si>
    <t>谷内科</t>
  </si>
  <si>
    <t>千成クリニック</t>
  </si>
  <si>
    <t>ライフ健康クリニック</t>
  </si>
  <si>
    <t>セントラルアイクリニック</t>
  </si>
  <si>
    <t>村上医院</t>
  </si>
  <si>
    <t>サイ皮膚泌尿器科</t>
  </si>
  <si>
    <t>タマキ眼科</t>
  </si>
  <si>
    <t>かとうのりこレディースクリニック</t>
  </si>
  <si>
    <t>セントラルアイクリニック分院</t>
  </si>
  <si>
    <t>名駅２丁目クリニック</t>
  </si>
  <si>
    <t>医療法人松柏会大名古屋ビルセントラルクリニック</t>
  </si>
  <si>
    <t>水谷内科小児科</t>
  </si>
  <si>
    <t>太田なごやかクリニック</t>
  </si>
  <si>
    <t>竹田内科胃腸科クリニック</t>
  </si>
  <si>
    <t>水谷眼科診療所</t>
  </si>
  <si>
    <t>カワカツ耳鼻咽喉科</t>
  </si>
  <si>
    <t>名古屋ステーションクリニック</t>
  </si>
  <si>
    <t>かすもりクリニック</t>
  </si>
  <si>
    <t>中村内科クリニック</t>
  </si>
  <si>
    <t>滝内科</t>
  </si>
  <si>
    <t>松原眼科岩塚クリニック</t>
  </si>
  <si>
    <t>偕行会　城西病院</t>
  </si>
  <si>
    <t>木洩れ日こころのクリニック</t>
  </si>
  <si>
    <t>山田産婦人科</t>
  </si>
  <si>
    <t>ひこさか医院</t>
  </si>
  <si>
    <t>太閤クリニック</t>
  </si>
  <si>
    <t>城田クリニック</t>
  </si>
  <si>
    <t>徳田クリニック</t>
  </si>
  <si>
    <t>いくたこどもクリニック</t>
  </si>
  <si>
    <t>名駅東聖クリニック</t>
  </si>
  <si>
    <t>名古屋膠原病リウマチ痛風クリニック</t>
  </si>
  <si>
    <t>クリニックかけはし</t>
  </si>
  <si>
    <t>ふじたクリニック</t>
  </si>
  <si>
    <t>エースクリニック</t>
  </si>
  <si>
    <t>糖尿病・内分泌　内科　名駅東クリニック</t>
  </si>
  <si>
    <t>桶屋クリニック</t>
  </si>
  <si>
    <t>菜の花こころのクリニック</t>
  </si>
  <si>
    <t>名古屋内科、内視鏡クリニック</t>
  </si>
  <si>
    <t>臼井医院</t>
  </si>
  <si>
    <t>大名古屋ビルヂング眼科</t>
  </si>
  <si>
    <t>金子医院</t>
  </si>
  <si>
    <t>Ｄｒ．ｍａｒｉクリニック　名古屋駅</t>
  </si>
  <si>
    <t>本陣こころのクリニック</t>
  </si>
  <si>
    <t>一般社団法人公衆保健協会診療所</t>
  </si>
  <si>
    <t>ゲート内科・心療内科</t>
  </si>
  <si>
    <t>名古屋糖尿病内科クリニック</t>
  </si>
  <si>
    <t>森医院</t>
  </si>
  <si>
    <t>医療法人慶和会　名古屋駅健診クリニック</t>
  </si>
  <si>
    <t>ゆうこ乳腺クリニック名駅</t>
  </si>
  <si>
    <t>こう整形外科</t>
  </si>
  <si>
    <t>笑顔のおうちクリニック</t>
  </si>
  <si>
    <t>柊みみはなのどクリニック名古屋駅前</t>
  </si>
  <si>
    <t>こども在宅クリニックもじゃ</t>
  </si>
  <si>
    <t>せきや医院</t>
  </si>
  <si>
    <t>丹羽眼科医院</t>
  </si>
  <si>
    <t>ふくたクリニック整形外科　眼科</t>
  </si>
  <si>
    <t>品川近視クリニック名古屋院</t>
  </si>
  <si>
    <t>医療法人社団　進興会　ミッドタウンクリニック名駅</t>
  </si>
  <si>
    <t>ミッドランドスクエア眼科</t>
  </si>
  <si>
    <t>こめの公園前クリニック</t>
  </si>
  <si>
    <t>タナカ皮膚科</t>
  </si>
  <si>
    <t>米田医院</t>
  </si>
  <si>
    <t>タワーズ形成クリニック</t>
  </si>
  <si>
    <t>元中村眼科</t>
  </si>
  <si>
    <t>名古屋桜通口眼科</t>
  </si>
  <si>
    <t>安田内科クリニック</t>
  </si>
  <si>
    <t>リブラささしまメディカルクリニック</t>
  </si>
  <si>
    <t>ひだまりこころクリニック　名駅エスカ院</t>
  </si>
  <si>
    <t>めいほう睡眠めまいクリニック</t>
  </si>
  <si>
    <t>ヴェルヴァーレ本陣クリニック</t>
  </si>
  <si>
    <t>かけはし糖尿病・甲状腺クリニック</t>
  </si>
  <si>
    <t>なごやＡＲＴクリニック</t>
  </si>
  <si>
    <t>総合在宅医療クリニック名駅</t>
  </si>
  <si>
    <t>Ｒビューティークリニック　名古屋院</t>
  </si>
  <si>
    <t>内藤眼科</t>
  </si>
  <si>
    <t>そえだ腎・泌尿器科クリニック</t>
  </si>
  <si>
    <t>藤田メンタルケアサテライト名駅</t>
  </si>
  <si>
    <t>中村本陣呼吸器アレルギー内科クリニック</t>
  </si>
  <si>
    <t>クリニックテルミナ</t>
  </si>
  <si>
    <t>あおばクリニック名古屋駅前院</t>
  </si>
  <si>
    <t>ｔｏｉｒｏ　ｃｌｉｎｉｃ</t>
  </si>
  <si>
    <t>医療法人　四つ葉会　よつば会クリニック　名古屋院</t>
  </si>
  <si>
    <t>ひだまりこころクリニック　名駅地下街サンロード院</t>
  </si>
  <si>
    <t>二村整形外科</t>
  </si>
  <si>
    <t>城西名原訪問クリニック</t>
  </si>
  <si>
    <t>はなふさ皮膚科名古屋院</t>
  </si>
  <si>
    <t>名駅ファミリアクリニック</t>
  </si>
  <si>
    <t>サニーホームケアクリニック</t>
  </si>
  <si>
    <t>中村公園メンタルクリニック</t>
  </si>
  <si>
    <t>なごやメンタルクリニック</t>
  </si>
  <si>
    <t>医療法人社団　紡潤会　ウィルＡＧＡクリニック名古屋院</t>
  </si>
  <si>
    <t>心・漢方　くすのき医院</t>
  </si>
  <si>
    <t>ゲートタワー黒松泌尿器科</t>
  </si>
  <si>
    <t>医療法人　向仁会　あおばクリニック</t>
  </si>
  <si>
    <t>ヒロクリニック名古屋駅前院</t>
  </si>
  <si>
    <t>なごやおなか恒川クリニック</t>
  </si>
  <si>
    <t>あさと整形外科リウマチ科</t>
  </si>
  <si>
    <t>ＡＮＤ美容外科名古屋院</t>
  </si>
  <si>
    <t>ＡＲＩＥＬ．ＢＵＳＴ．ＣＬＩＮＩＣ</t>
  </si>
  <si>
    <t>大野医院</t>
  </si>
  <si>
    <t>医療法人社団直悠会　にしたんＡＲＴクリニック名古屋駅前院</t>
  </si>
  <si>
    <t>ＫＡＴＡＣＨＩ　ＣＬＩＮＩＣ</t>
  </si>
  <si>
    <t>婦人科・乳腺外科　レディースクリニックフラウ名駅</t>
  </si>
  <si>
    <t>森耳鼻咽喉科クリニック</t>
  </si>
  <si>
    <t>ブランククリニック名古屋名駅院</t>
  </si>
  <si>
    <t>医療法人ＯＪ会　ＩＬＣ国際腰痛クリニック名古屋</t>
  </si>
  <si>
    <t>名古屋駅前こころのクリニック</t>
  </si>
  <si>
    <t>中村公園皮フ科クリニック</t>
  </si>
  <si>
    <t>エクラ美容クリニック</t>
  </si>
  <si>
    <t>名駅かわい眼科</t>
  </si>
  <si>
    <t>医療法人　岩田病院</t>
  </si>
  <si>
    <t>本陣こどもクリニック</t>
  </si>
  <si>
    <t>スパイラルタワーズ眼科</t>
  </si>
  <si>
    <t>医療法人社団碧衣会　アマソラクリニック　名古屋院</t>
  </si>
  <si>
    <t>名駅さくら医院・名古屋歯科</t>
  </si>
  <si>
    <t>グレイスベルクリニック</t>
  </si>
  <si>
    <t>眼科杉田病院</t>
  </si>
  <si>
    <t>飯田レディースクリニック</t>
  </si>
  <si>
    <t>名城病院</t>
  </si>
  <si>
    <t>中日病院</t>
  </si>
  <si>
    <t>中部地方整備局診療所</t>
  </si>
  <si>
    <t>栄産婦人科</t>
  </si>
  <si>
    <t>勝又病院</t>
  </si>
  <si>
    <t>医療法人正進会　丸善クリニック</t>
  </si>
  <si>
    <t>中川内科</t>
  </si>
  <si>
    <t>関谷耳鼻咽喉科</t>
  </si>
  <si>
    <t>恒川内科</t>
  </si>
  <si>
    <t>岡田内科</t>
  </si>
  <si>
    <t>金子内科</t>
  </si>
  <si>
    <t>吉田内科</t>
  </si>
  <si>
    <t>山川内科</t>
  </si>
  <si>
    <t>医療法人　青木クリニック</t>
  </si>
  <si>
    <t>倉橋クリニック</t>
  </si>
  <si>
    <t>森川クリニック</t>
  </si>
  <si>
    <t>医療法人生寿会　新栄クリニック</t>
  </si>
  <si>
    <t>トータルサポートクリニック栄</t>
  </si>
  <si>
    <t>稲見眼科</t>
  </si>
  <si>
    <t>山田シティクリニツク</t>
  </si>
  <si>
    <t>なかの耳鼻咽喉科</t>
  </si>
  <si>
    <t>葛谷眼科院</t>
  </si>
  <si>
    <t>かんばらクリニック</t>
  </si>
  <si>
    <t>セントラル皮膚科</t>
  </si>
  <si>
    <t>亀井内科呼吸器科</t>
  </si>
  <si>
    <t>おおの内科</t>
  </si>
  <si>
    <t>奥田クリニック</t>
  </si>
  <si>
    <t>北川くりにっく</t>
  </si>
  <si>
    <t>やまだクリニック</t>
  </si>
  <si>
    <t>岩田内科医院</t>
  </si>
  <si>
    <t>本町クリニック</t>
  </si>
  <si>
    <t>すぎやまレディスクリニック</t>
  </si>
  <si>
    <t>おぜき内科</t>
  </si>
  <si>
    <t>栄内科</t>
  </si>
  <si>
    <t>木村クリニック</t>
  </si>
  <si>
    <t>佐々木小児科・放射線科・内科医院</t>
  </si>
  <si>
    <t>福澤内科・皮フ科クリニック</t>
  </si>
  <si>
    <t>原内科クリニック</t>
  </si>
  <si>
    <t>スカイル内科</t>
  </si>
  <si>
    <t>たわだ泌尿器科</t>
  </si>
  <si>
    <t>ふるたアメ横内科クリニック</t>
  </si>
  <si>
    <t>大須メンタルクリニック</t>
  </si>
  <si>
    <t>医療法人生寿会中メンタルクリニック</t>
  </si>
  <si>
    <t>いとう医院</t>
  </si>
  <si>
    <t>まきクリニック</t>
  </si>
  <si>
    <t>栄メンタルクリニック</t>
  </si>
  <si>
    <t>古井脳神経外科</t>
  </si>
  <si>
    <t>たかみクリニック</t>
  </si>
  <si>
    <t>クリニックビザリア</t>
  </si>
  <si>
    <t>岡神経科</t>
  </si>
  <si>
    <t>こいずみ形成クリニック</t>
  </si>
  <si>
    <t>金山メンタルクリニック</t>
  </si>
  <si>
    <t>ＳＳクリニック</t>
  </si>
  <si>
    <t>おち夢クリニック名古屋</t>
  </si>
  <si>
    <t>恒吉クリニック</t>
  </si>
  <si>
    <t>はたの医院</t>
  </si>
  <si>
    <t>阪野皮膚科</t>
  </si>
  <si>
    <t>たかい整形外科</t>
  </si>
  <si>
    <t>かねまきクリニック</t>
  </si>
  <si>
    <t>としわ会診療センターレクリニック</t>
  </si>
  <si>
    <t>心療内科・内科リエゾンメディカル丸の内</t>
  </si>
  <si>
    <t>エルズメディケア名古屋</t>
  </si>
  <si>
    <t>まさはしレディスクリニック</t>
  </si>
  <si>
    <t>医療法人メディカルユー　マイカメディカルクリニック</t>
  </si>
  <si>
    <t>医療法人社団　甲仁会　名古屋甲状腺診療所</t>
  </si>
  <si>
    <t>アイリス眼科クリニック</t>
  </si>
  <si>
    <t>あおやまクリニック</t>
  </si>
  <si>
    <t>グランクリニック</t>
  </si>
  <si>
    <t>わきたクリニック</t>
  </si>
  <si>
    <t>磯部内科クリニック</t>
  </si>
  <si>
    <t>仁大クリニック</t>
  </si>
  <si>
    <t>栄かとうクリニック</t>
  </si>
  <si>
    <t>栄KENハートクリニック</t>
  </si>
  <si>
    <t>丸の内医院</t>
  </si>
  <si>
    <t>上前津メディカルクリニック</t>
  </si>
  <si>
    <t>よこさわ眼科</t>
  </si>
  <si>
    <t>栄漢方内科クリニック</t>
  </si>
  <si>
    <t>あおやま第2クリニック</t>
  </si>
  <si>
    <t>パークサイド栄クリニック</t>
  </si>
  <si>
    <t>すずき呼吸器クリニック</t>
  </si>
  <si>
    <t>マリンクリニック</t>
  </si>
  <si>
    <t>SL外科・乳腺クリニック</t>
  </si>
  <si>
    <t>ケアプラスクリニック</t>
  </si>
  <si>
    <t>千種さわやかクリニック</t>
  </si>
  <si>
    <t>はるかクリニック</t>
  </si>
  <si>
    <t>医療法人高須クリニック栄院</t>
  </si>
  <si>
    <t>オアシス錦クリニック</t>
  </si>
  <si>
    <t>おおいわ消化器クリニック</t>
  </si>
  <si>
    <t>丹羽耳鼻咽喉科</t>
  </si>
  <si>
    <t>クリニック德</t>
  </si>
  <si>
    <t>やまうち消化器内科クリニック</t>
  </si>
  <si>
    <t>フェリシティークリニック名古屋</t>
  </si>
  <si>
    <t>トラストクリニック</t>
  </si>
  <si>
    <t>医療法人聖真会　横山記念病院</t>
  </si>
  <si>
    <t>ＫＫＣウエルネス名古屋健診クリニック</t>
  </si>
  <si>
    <t>はまだ代謝内科</t>
  </si>
  <si>
    <t>名古屋東栄クリニック</t>
  </si>
  <si>
    <t>愛知三の丸クリニック</t>
  </si>
  <si>
    <t>婦人科可世木クリニック</t>
  </si>
  <si>
    <t>内科・皮膚科　テラッセ納屋橋ファミリークリニック</t>
  </si>
  <si>
    <t>医療法人社団広域白報会なごや在宅診療所</t>
  </si>
  <si>
    <t>ニドークリニック名古屋</t>
  </si>
  <si>
    <t>みその皮膚科医院</t>
  </si>
  <si>
    <t>可世木婦人科ＡＲＴクリニック</t>
  </si>
  <si>
    <t>よこやまＩＢＤクリニック</t>
  </si>
  <si>
    <t>森内科クリニック</t>
  </si>
  <si>
    <t>スカイル皮膚科</t>
  </si>
  <si>
    <t>なごやＥＶＴクリニック</t>
  </si>
  <si>
    <t>ひだまりこころクリニック　サンシャインサカエ院</t>
  </si>
  <si>
    <t>マーメイドクリニック栄</t>
  </si>
  <si>
    <t>ひだまりこころクリニック　金山院</t>
  </si>
  <si>
    <t>医療法人社団トータルライフ医療会　東京トータルライフクリニック名古屋分院</t>
  </si>
  <si>
    <t>広小路通メンタルクリニック</t>
  </si>
  <si>
    <t>柊みみはなのどクリニック金山駅前</t>
  </si>
  <si>
    <t>医療法人　成田育成会　成田産婦人科</t>
  </si>
  <si>
    <t>ウェルネスビューティクリニック名古屋院</t>
  </si>
  <si>
    <t>鶴舞こころのクリニック</t>
  </si>
  <si>
    <t>足立耳鼻咽喉科　伏見クリニック</t>
  </si>
  <si>
    <t>服部内科クリニック</t>
  </si>
  <si>
    <t>さかもと内科腎クリニック</t>
  </si>
  <si>
    <t>名古屋栄駅前ふくはら大腸肛門外科・消化器内科</t>
  </si>
  <si>
    <t>こんどう女性クリニック</t>
  </si>
  <si>
    <t>岩瀬内科・消化器内科</t>
  </si>
  <si>
    <t>アスナル金山眼科</t>
  </si>
  <si>
    <t>日本福祉大学付属クリニック　さくら</t>
  </si>
  <si>
    <t>おくむらハートクリニック</t>
  </si>
  <si>
    <t>つるまい耳鼻咽喉科</t>
  </si>
  <si>
    <t>矢場町眼科</t>
  </si>
  <si>
    <t>さら・栄クリニック</t>
  </si>
  <si>
    <t>さかえ血管外科・循環器クリニック</t>
  </si>
  <si>
    <t>医療法人社団大双会　平石クリニック</t>
  </si>
  <si>
    <t>どい眼科クリニック</t>
  </si>
  <si>
    <t>あいち栄クリニック</t>
  </si>
  <si>
    <t>アイケア名古屋</t>
  </si>
  <si>
    <t>みみはなのど　訪問クリニック　上前津</t>
  </si>
  <si>
    <t>柊ひふ科クリニック金山駅前</t>
  </si>
  <si>
    <t>西大須　伊藤内科・血液内科</t>
  </si>
  <si>
    <t>芦原内科・心療内科</t>
  </si>
  <si>
    <t>金山駅前心臓と血管のクリニック　金子医院</t>
  </si>
  <si>
    <t>重工大須病院</t>
  </si>
  <si>
    <t>名古屋伏見こころクリニック</t>
  </si>
  <si>
    <t>フラミンゴ眼瞼・美容クリニック</t>
  </si>
  <si>
    <t>さかえ訪問クリニック</t>
  </si>
  <si>
    <t>柊みみはなのどクリニック大須</t>
  </si>
  <si>
    <t>おかだウィメンズクリニック</t>
  </si>
  <si>
    <t>ＭＯＴＥＴＴＯ鶴舞クリニック</t>
  </si>
  <si>
    <t>肩とひざの整形外科</t>
  </si>
  <si>
    <t>メディカルイメージング栄みやがわ乳腺クリニック</t>
  </si>
  <si>
    <t>ザ・プラス美容外科</t>
  </si>
  <si>
    <t>ＭＡＲＵクリニック</t>
  </si>
  <si>
    <t>Ｄｒ．Ｆｏｒｃｅクリニック名古屋伏見院</t>
  </si>
  <si>
    <t>あおばクリニック名古屋栄院</t>
  </si>
  <si>
    <t>名古屋栄駅前さくらメディカルクリニック　内視鏡内科消化器内科性感染症内科形成外科内科外科</t>
  </si>
  <si>
    <t>医療法人社団修永会　ＥＨＬ　ＺｉＭＡ　ＣＬＩＮＩＣ</t>
  </si>
  <si>
    <t>神経内科渡辺クリニック</t>
  </si>
  <si>
    <t>リジェネレーションクリニック</t>
  </si>
  <si>
    <t>医療法人　松柏会　名古屋栄セントラルクリニック</t>
  </si>
  <si>
    <t>ＣＬＩＮＩＣＮｏ7名古屋伏見</t>
  </si>
  <si>
    <t>はっとり整形外科リウマチクリニック</t>
  </si>
  <si>
    <t>ＤＡＩＧＯ　ＭＥＤＩＣＡＬ　ＳＱＵＡＲＥ</t>
  </si>
  <si>
    <t>あいち病理診断クリニック</t>
  </si>
  <si>
    <t>伏見皮フクリニック</t>
  </si>
  <si>
    <t>つるまい心療内科</t>
  </si>
  <si>
    <t>つじ泌尿器科クリニック</t>
  </si>
  <si>
    <t>こばとも皮膚科</t>
  </si>
  <si>
    <t>ＶＩＶＩＡＧＥ・ＺＯＮＮＥクリニック</t>
  </si>
  <si>
    <t>きんさん診療クリニック</t>
  </si>
  <si>
    <t>矢場町ひふ形成外科クリニック</t>
  </si>
  <si>
    <t>なごやか訪問診療クリニック</t>
  </si>
  <si>
    <t>金山駅前内科・胃と大腸内視鏡ＮiＥＷクリニック</t>
  </si>
  <si>
    <t>医療法人社団聖友会　名古屋メディカルクリニック</t>
  </si>
  <si>
    <t>柊なごや呼吸器クリニック</t>
  </si>
  <si>
    <t>ＡＭＯＲＥ　ＣＬＩＮＩＣ</t>
  </si>
  <si>
    <t>金山こころとねむりのクリニック</t>
  </si>
  <si>
    <t>金山内科</t>
  </si>
  <si>
    <t>上前津こころのクリニック</t>
  </si>
  <si>
    <t>肩とひざの整形外科　金山院</t>
  </si>
  <si>
    <t>つつみクリニック名古屋</t>
  </si>
  <si>
    <t>オーダーメイド・クリニック　ＮＡＧＯＹＡ</t>
  </si>
  <si>
    <t>ナグモクリニック名古屋</t>
  </si>
  <si>
    <t>名古屋栄内科泌尿器科クリニック</t>
  </si>
  <si>
    <t>まゆりなｃｌｉｎｉｃ名古屋栄</t>
  </si>
  <si>
    <t>あすかレディースクリニック</t>
  </si>
  <si>
    <t>名古屋むらもと内視鏡クリニック　栄院　消化器内科・胃腸内科・肛門内科</t>
  </si>
  <si>
    <t>ＨｅｎｒｉＣｌｉｎｉｃ　名古屋院</t>
  </si>
  <si>
    <t>東京新宿メイルクリニック名古屋院</t>
  </si>
  <si>
    <t>ファイヤークリニック名古屋院</t>
  </si>
  <si>
    <t>医療法人四つ葉会　よつば会クリニック　栄・矢場町院</t>
  </si>
  <si>
    <t>ＡＴグループ診療所</t>
  </si>
  <si>
    <t>精治寮病院</t>
  </si>
  <si>
    <t>聖霊病院</t>
  </si>
  <si>
    <t>松原小児科内科医院</t>
  </si>
  <si>
    <t>かわな病院</t>
  </si>
  <si>
    <t>名古屋臨床検査センター附属診療所</t>
  </si>
  <si>
    <t>小栗皮ふ科</t>
  </si>
  <si>
    <t>昭和区休日急病診療所</t>
  </si>
  <si>
    <t>むらくもハートクリニック</t>
  </si>
  <si>
    <t>石川橋クリニック</t>
  </si>
  <si>
    <t>福智クリニック</t>
  </si>
  <si>
    <t>宇野内科</t>
  </si>
  <si>
    <t>おがわ内科</t>
  </si>
  <si>
    <t>純恵医院</t>
  </si>
  <si>
    <t>みらいクリニック</t>
  </si>
  <si>
    <t>ごきそレディスクリニック</t>
  </si>
  <si>
    <t>よこいクリニック</t>
  </si>
  <si>
    <t>メドック健康クリニック</t>
  </si>
  <si>
    <t>長坂眼科クリニック</t>
  </si>
  <si>
    <t>北山クリニック</t>
  </si>
  <si>
    <t>ゆきみ耳鼻咽喉科</t>
  </si>
  <si>
    <t>いりなか眼科クリニック</t>
  </si>
  <si>
    <t>伊東皮膚科医院</t>
  </si>
  <si>
    <t>阿由知通山路整形外科</t>
  </si>
  <si>
    <t>あさもとクリニック皮膚科</t>
  </si>
  <si>
    <t>あさもとクリニック産婦人科</t>
  </si>
  <si>
    <t>前田整形外科クリニック</t>
  </si>
  <si>
    <t>たけざわ循環器内科クリニック</t>
  </si>
  <si>
    <t>滝川いきいきクリニック</t>
  </si>
  <si>
    <t>こどもの城クリニック</t>
  </si>
  <si>
    <t>戸田内科耳鼻咽喉科医院</t>
  </si>
  <si>
    <t>杉浦内科クリニック</t>
  </si>
  <si>
    <t>矢守こどもクリニック</t>
  </si>
  <si>
    <t>和田クリニック</t>
  </si>
  <si>
    <t>田辺眼科クリニック</t>
  </si>
  <si>
    <t>内科・糖尿病内科　前島医院</t>
  </si>
  <si>
    <t>わたなべ内科クリニック</t>
  </si>
  <si>
    <t>眼科こもれびクリニック</t>
  </si>
  <si>
    <t>鈴木内科</t>
  </si>
  <si>
    <t>塚田外科</t>
  </si>
  <si>
    <t>にしわきアイクリニック</t>
  </si>
  <si>
    <t>余語こどもクリニック</t>
  </si>
  <si>
    <t>まつき内科クリニック</t>
  </si>
  <si>
    <t>医療法人生寿会ごきそ腎クリニック</t>
  </si>
  <si>
    <t>ルミナスクリニック</t>
  </si>
  <si>
    <t>ゆあさ内科クリニック</t>
  </si>
  <si>
    <t>医療法人いつき会　いつきクリニック石川橋</t>
  </si>
  <si>
    <t>岩田脳神経外科クリニック</t>
  </si>
  <si>
    <t>杉浦医院</t>
  </si>
  <si>
    <t>桜山内科・循環器内科クリニック</t>
  </si>
  <si>
    <t>つむぎファミリークリニック</t>
  </si>
  <si>
    <t>たけうちファミリークリニック</t>
  </si>
  <si>
    <t>立松医院</t>
  </si>
  <si>
    <t>若山医院</t>
  </si>
  <si>
    <t>オレンジクリニック</t>
  </si>
  <si>
    <t>むぎしまファミリークリニック</t>
  </si>
  <si>
    <t>加野クリニック</t>
  </si>
  <si>
    <t>髙木耳鼻咽喉科医院</t>
  </si>
  <si>
    <t>御器所こころのクリニック</t>
  </si>
  <si>
    <t>ごきそ内科・内視鏡クリニック</t>
  </si>
  <si>
    <t>長寿包括ケアクリニック</t>
  </si>
  <si>
    <t>西脇医院</t>
  </si>
  <si>
    <t>横山内科小児科</t>
  </si>
  <si>
    <t>さかいクリニック</t>
  </si>
  <si>
    <t>あんどうキッズクリニック</t>
  </si>
  <si>
    <t>名古屋スポーツクリニック</t>
  </si>
  <si>
    <t>昭和在宅クリニック</t>
  </si>
  <si>
    <t>南山クリニック</t>
  </si>
  <si>
    <t>おかやま糖尿病・甲状腺クリニック</t>
  </si>
  <si>
    <t>八事駅西メンタルクリニック</t>
  </si>
  <si>
    <t>一般社団法人平林移動集団検診所</t>
  </si>
  <si>
    <t>きまた整形外科クリニック</t>
  </si>
  <si>
    <t>医療法人順秀会　八事小林泌尿器科</t>
  </si>
  <si>
    <t>青山内科ハートクリニック</t>
  </si>
  <si>
    <t>だいまちクリニック</t>
  </si>
  <si>
    <t>吹上マタニティクリニック</t>
  </si>
  <si>
    <t>てしがわらファミリークリニック</t>
  </si>
  <si>
    <t>八事在宅クリニック</t>
  </si>
  <si>
    <t>りさ杁中こころのクリニック</t>
  </si>
  <si>
    <t>青雲堂医院</t>
  </si>
  <si>
    <t>Ｓメディカルクリニック</t>
  </si>
  <si>
    <t>医療法人桜空会　ごきそ皮フ科クリニック</t>
  </si>
  <si>
    <t>わたなべ皮ふクリニック</t>
  </si>
  <si>
    <t>オンラインメディカルクリニック</t>
  </si>
  <si>
    <t>いりなか駅前皮フ科ビューティークリニック</t>
  </si>
  <si>
    <t>成田クリニック</t>
  </si>
  <si>
    <t>柊きっずクリニック桜山</t>
  </si>
  <si>
    <t>柊みみはなのどクリニック桜山</t>
  </si>
  <si>
    <t>ごとう内科・腎移植内科クリニック</t>
  </si>
  <si>
    <t>さくま内科　糖尿病・甲状腺クリニック</t>
  </si>
  <si>
    <t>レディースビューティクリニック　ヤマテ</t>
  </si>
  <si>
    <t>御器所ストレスメンタルクリニック</t>
  </si>
  <si>
    <t>さくらクリニックみみ・はな・のど</t>
  </si>
  <si>
    <t>ほねなび整形在宅クリニック</t>
  </si>
  <si>
    <t>小早川医院</t>
  </si>
  <si>
    <t>桜山腎泌尿器科クリニック</t>
  </si>
  <si>
    <t>名古屋おもて内科・呼吸器内科クリニック</t>
  </si>
  <si>
    <t>あんどう歯科・美容皮フ科</t>
  </si>
  <si>
    <t>野垣病院</t>
  </si>
  <si>
    <t>ブラザー記念病院</t>
  </si>
  <si>
    <t>名古屋市医師会瑞穂区休日急病診療所</t>
  </si>
  <si>
    <t>稲熊病院</t>
  </si>
  <si>
    <t>野々村クリニック</t>
  </si>
  <si>
    <t>水野眼科</t>
  </si>
  <si>
    <t>近藤内科</t>
  </si>
  <si>
    <t>長屋眼科</t>
  </si>
  <si>
    <t>高辻医院</t>
  </si>
  <si>
    <t>スズキ眼科</t>
  </si>
  <si>
    <t>久米クリニック</t>
  </si>
  <si>
    <t>浅野眼科クリニック</t>
  </si>
  <si>
    <t>成田外科</t>
  </si>
  <si>
    <t>田中内科皮膚科医院</t>
  </si>
  <si>
    <t>加藤外科産婦人科・乳腺クリニック</t>
  </si>
  <si>
    <t>大喜整形外科</t>
  </si>
  <si>
    <t>戸松医院</t>
  </si>
  <si>
    <t>新生会クリニック</t>
  </si>
  <si>
    <t>山路整形外科</t>
  </si>
  <si>
    <t>かのうクリニック</t>
  </si>
  <si>
    <t>ほまれクリニック</t>
  </si>
  <si>
    <t>大森クリニック</t>
  </si>
  <si>
    <t>斉藤クリニック</t>
  </si>
  <si>
    <t>森島クリニック</t>
  </si>
  <si>
    <t>奥田内科クリニック</t>
  </si>
  <si>
    <t>かにクリニック</t>
  </si>
  <si>
    <t>あらたまこころのクリニック</t>
  </si>
  <si>
    <t>間宮耳鼻咽喉科</t>
  </si>
  <si>
    <t>みかん山皮ふ科クリニック</t>
  </si>
  <si>
    <t>寺本整形外科・内科Ｌｉａｉｓｏｎ　Ｃｌｉｎｉｃ</t>
  </si>
  <si>
    <t>西村内科クリニック</t>
  </si>
  <si>
    <t>こじま内科小児科クリニック</t>
  </si>
  <si>
    <t>弥富通クリニック</t>
  </si>
  <si>
    <t>服部ファミリークリニック</t>
  </si>
  <si>
    <t>かわぐちクリニック</t>
  </si>
  <si>
    <t>いづみクリニック</t>
  </si>
  <si>
    <t>ピュアー女性クリニック</t>
  </si>
  <si>
    <t>西本病院</t>
  </si>
  <si>
    <t>すがの皮膚科</t>
  </si>
  <si>
    <t>すずき内科クリニック</t>
  </si>
  <si>
    <t>石田ペインクリニック</t>
  </si>
  <si>
    <t>いしはらクリニック</t>
  </si>
  <si>
    <t>医療法人幸世会　新瑞橋ネフロクリニック</t>
  </si>
  <si>
    <t>みずほクリニック</t>
  </si>
  <si>
    <t>さとうクリニック</t>
  </si>
  <si>
    <t>みずほ通りクリニック</t>
  </si>
  <si>
    <t>桜山メンタルクリニック</t>
  </si>
  <si>
    <t>髙田眼科</t>
  </si>
  <si>
    <t>犬飼胃腸科</t>
  </si>
  <si>
    <t>ひばりがおか　こどもとアレルギーのクリニック</t>
  </si>
  <si>
    <t>かとうゆめこどもクリニック</t>
  </si>
  <si>
    <t>柴田屋整形外科</t>
  </si>
  <si>
    <t>すずきクリニック</t>
  </si>
  <si>
    <t>みかんやま整形外科</t>
  </si>
  <si>
    <t>弥富通いわた皮ふ科クリニック</t>
  </si>
  <si>
    <t>清水ヶ岡糖尿病内科・皮フ科クリニック</t>
  </si>
  <si>
    <t>みずほ足クリニック</t>
  </si>
  <si>
    <t>ささくら整形と手のクリニック</t>
  </si>
  <si>
    <t>渋谷医院</t>
  </si>
  <si>
    <t>瑞穂ガーデンクリニック</t>
  </si>
  <si>
    <t>水野内科</t>
  </si>
  <si>
    <t>ココロとからだのクリニックさくら</t>
  </si>
  <si>
    <t>桜山こころの診療所</t>
  </si>
  <si>
    <t>服部医院</t>
  </si>
  <si>
    <t>みずほの森クリニック</t>
  </si>
  <si>
    <t>さくら滝子メンタルクリニック</t>
  </si>
  <si>
    <t>みずほキッズクリニック</t>
  </si>
  <si>
    <t>なごや脳神経在宅クリニック</t>
  </si>
  <si>
    <t>仁さくらクリニック</t>
  </si>
  <si>
    <t>まきファミリークリニック</t>
  </si>
  <si>
    <t>ほりた耳鼻咽喉科</t>
  </si>
  <si>
    <t>名古屋はなまる耳鼻科クリニック</t>
  </si>
  <si>
    <t>山崎川ファミリークリニック</t>
  </si>
  <si>
    <t>ＴＡＮＡＫＡ　ＳＫＩＮ　ＣＬＩＮＩＣ</t>
  </si>
  <si>
    <t>瑞穂ゆかり皮ふ科クリニック</t>
  </si>
  <si>
    <t>ほがらか星　親と子の発達クリニック</t>
  </si>
  <si>
    <t>菅谷クリニック</t>
  </si>
  <si>
    <t>みずほ在宅支援クリニック</t>
  </si>
  <si>
    <t>みずほ腎泌尿器科クリニック</t>
  </si>
  <si>
    <t>医療法人橋本クリニック</t>
  </si>
  <si>
    <t>名古屋市立大学医学部附属リハビリテーション病院</t>
  </si>
  <si>
    <t>やすこクリニック</t>
  </si>
  <si>
    <t>服部病院</t>
  </si>
  <si>
    <t>医療法人杏園会熱田リハビリテーション病院</t>
  </si>
  <si>
    <t>水谷病院</t>
  </si>
  <si>
    <t>熱田区休日急病診療所</t>
  </si>
  <si>
    <t>協立総合病院</t>
  </si>
  <si>
    <t>加藤眼科医院</t>
  </si>
  <si>
    <t>カワムラ医院</t>
  </si>
  <si>
    <t>亀島クリニック</t>
  </si>
  <si>
    <t>永田内科医院</t>
  </si>
  <si>
    <t>千原皮ふ科クリニック</t>
  </si>
  <si>
    <t>中村回生療院</t>
  </si>
  <si>
    <t>日比野クリニック</t>
  </si>
  <si>
    <t>白鳥皮フ科クリニック</t>
  </si>
  <si>
    <t>熊澤医院</t>
  </si>
  <si>
    <t>金山クリニック</t>
  </si>
  <si>
    <t>小山医院</t>
  </si>
  <si>
    <t>名古屋アイクリニック</t>
  </si>
  <si>
    <t>水谷整形外科・内科クリニック</t>
  </si>
  <si>
    <t>神宮前メンタルクリニック</t>
  </si>
  <si>
    <t>辻こころのクリニック</t>
  </si>
  <si>
    <t>青木内科クリニック</t>
  </si>
  <si>
    <t>ハナノキ内科</t>
  </si>
  <si>
    <t>うえの内科クリニック</t>
  </si>
  <si>
    <t>今泉クリニック</t>
  </si>
  <si>
    <t>たけむら耳鼻科</t>
  </si>
  <si>
    <t>まごころの杜クリニック</t>
  </si>
  <si>
    <t>医療法人杏園会あんずクリニック</t>
  </si>
  <si>
    <t>えんぜる皮フ科クリニック</t>
  </si>
  <si>
    <t>のだて整形外科リハビリクリニック</t>
  </si>
  <si>
    <t>名古屋金山駅ゆき乳腺クリニック</t>
  </si>
  <si>
    <t>あつた神宮東クリニック</t>
  </si>
  <si>
    <t>とうじま内科・外科クリニック</t>
  </si>
  <si>
    <t>医療法人向仁会　熱田クリニック</t>
  </si>
  <si>
    <t>金山ファミリークリニック</t>
  </si>
  <si>
    <t>あつたファミリーハートクリニック</t>
  </si>
  <si>
    <t>あつたの杜　整形外科スポーツクリニック</t>
  </si>
  <si>
    <t>佐々木医院</t>
  </si>
  <si>
    <t>桜花ホームクリニック</t>
  </si>
  <si>
    <t>なかやまクリニック</t>
  </si>
  <si>
    <t>さとう内科</t>
  </si>
  <si>
    <t>神宮前駅こころのクリニック</t>
  </si>
  <si>
    <t>神宮の杜よこやまクリニック</t>
  </si>
  <si>
    <t>悠々整形在宅クリニック</t>
  </si>
  <si>
    <t>あつた白鳥クリニック</t>
  </si>
  <si>
    <t>あいせい金山橋メンタルクリニック</t>
  </si>
  <si>
    <t>神宮前オレンジレディースクリニック</t>
  </si>
  <si>
    <t>あつたモール総合クリニック</t>
  </si>
  <si>
    <t>神宮前内科クリニック</t>
  </si>
  <si>
    <t>田中クリニック内分泌・糖尿病内科</t>
  </si>
  <si>
    <t>小出内科眼科医院</t>
  </si>
  <si>
    <t>あつた眼科</t>
  </si>
  <si>
    <t>名古屋掖済会病院</t>
  </si>
  <si>
    <t>春田仁愛病院</t>
  </si>
  <si>
    <t>松蔭病院</t>
  </si>
  <si>
    <t>杉浦耳鼻咽喉科</t>
  </si>
  <si>
    <t>藤田医科大学ばんたね病院</t>
  </si>
  <si>
    <t>名古屋市医師会　中川区休日急病診療所・西部平日夜間急病センター</t>
  </si>
  <si>
    <t>どうの眼科</t>
  </si>
  <si>
    <t>名古屋共立病院</t>
  </si>
  <si>
    <t>中川診療所</t>
  </si>
  <si>
    <t>医療法人孝慈会　大平クリニック</t>
  </si>
  <si>
    <t>佐藤病院</t>
  </si>
  <si>
    <t>高畑生協診療所</t>
  </si>
  <si>
    <t>山田内科・胃腸科</t>
  </si>
  <si>
    <t>村瀬医院</t>
  </si>
  <si>
    <t>かいせい病院</t>
  </si>
  <si>
    <t>医療法人親和会富田病院</t>
  </si>
  <si>
    <t>医療法人　正進会　名古屋泌尿器科</t>
  </si>
  <si>
    <t>水野クリニック</t>
  </si>
  <si>
    <t>医療法人岩味クリニック</t>
  </si>
  <si>
    <t>村松クリニック</t>
  </si>
  <si>
    <t>内科・小児科西垣医院</t>
  </si>
  <si>
    <t>ひしだ耳鼻咽喉科</t>
  </si>
  <si>
    <t>林クリニック</t>
  </si>
  <si>
    <t>西川皮膚泌尿器科</t>
  </si>
  <si>
    <t>ミサキ皮膚科</t>
  </si>
  <si>
    <t>名古屋市西部地域療育センター</t>
  </si>
  <si>
    <t>富田眼科クリニック</t>
  </si>
  <si>
    <t>野崎クリニック</t>
  </si>
  <si>
    <t>中西耳鼻咽候科</t>
  </si>
  <si>
    <t>朝日医院</t>
  </si>
  <si>
    <t>八幡クリニック</t>
  </si>
  <si>
    <t>一色診療所</t>
  </si>
  <si>
    <t>滝メンタルクリニック</t>
  </si>
  <si>
    <t>医療法人　さとう整形外科</t>
  </si>
  <si>
    <t>増森クリニック</t>
  </si>
  <si>
    <t>昭和橋耳鼻咽喉科</t>
  </si>
  <si>
    <t>八王子整形外科</t>
  </si>
  <si>
    <t>森島耳鼻咽喉科医院</t>
  </si>
  <si>
    <t>共愛病院</t>
  </si>
  <si>
    <t>加藤クリニック</t>
  </si>
  <si>
    <t>西口整形外科</t>
  </si>
  <si>
    <t>やまだ耳鼻咽喉科</t>
  </si>
  <si>
    <t>岡本クリニック</t>
  </si>
  <si>
    <t>小塚内科クリニック</t>
  </si>
  <si>
    <t>たかはし皮膚科</t>
  </si>
  <si>
    <t>永田内科クリニック</t>
  </si>
  <si>
    <t>加藤内科</t>
  </si>
  <si>
    <t>佐井眼科クリニック</t>
  </si>
  <si>
    <t>松井医院</t>
  </si>
  <si>
    <t>酒井医院</t>
  </si>
  <si>
    <t>こうさか眼科</t>
  </si>
  <si>
    <t>名古屋放射線診断クリニック</t>
  </si>
  <si>
    <t>ひさだファミリークリニック</t>
  </si>
  <si>
    <t>山王クリニック</t>
  </si>
  <si>
    <t>眼科明眼院</t>
  </si>
  <si>
    <t>太田内科クリニック</t>
  </si>
  <si>
    <t>きたがわクリニック</t>
  </si>
  <si>
    <t>はやせ希望クリニック</t>
  </si>
  <si>
    <t>おかだ内科</t>
  </si>
  <si>
    <t>あおい内科</t>
  </si>
  <si>
    <t>戸田ファミリークリニック</t>
  </si>
  <si>
    <t>あんどう皮フ科</t>
  </si>
  <si>
    <t>やぐま眼科クリニック</t>
  </si>
  <si>
    <t>松本ファミリークリニック</t>
  </si>
  <si>
    <t>福井医院</t>
  </si>
  <si>
    <t>はしもと内科</t>
  </si>
  <si>
    <t>若葉ファミリークリニック</t>
  </si>
  <si>
    <t>八田整形外科クリニック</t>
  </si>
  <si>
    <t>佐藤あつしクリニック</t>
  </si>
  <si>
    <t>柿沢内科</t>
  </si>
  <si>
    <t>あおなみ小本アイクリニック</t>
  </si>
  <si>
    <t>こもと整形外科</t>
  </si>
  <si>
    <t>富田クリニック</t>
  </si>
  <si>
    <t>こいで整形外科</t>
  </si>
  <si>
    <t>野村医院</t>
  </si>
  <si>
    <t>高畑耳鼻咽喉科</t>
  </si>
  <si>
    <t>山口医院</t>
  </si>
  <si>
    <t>うめだ整形外科</t>
  </si>
  <si>
    <t>まつば公園こどもクリニック</t>
  </si>
  <si>
    <t>なかがわ在宅クリニック</t>
  </si>
  <si>
    <t>五女子クリニック</t>
  </si>
  <si>
    <t>うえだ皮膚科内科　高杉院</t>
  </si>
  <si>
    <t>たいようファミリークリニック</t>
  </si>
  <si>
    <t>はとりファミリークリニック</t>
  </si>
  <si>
    <t>千音寺こどもクリニック</t>
  </si>
  <si>
    <t>浅井医院</t>
  </si>
  <si>
    <t>もりかわクリニック</t>
  </si>
  <si>
    <t>千音寺産婦人科</t>
  </si>
  <si>
    <t>ながや眼科</t>
  </si>
  <si>
    <t>うえだ皮膚科内科　八田院</t>
  </si>
  <si>
    <t>糖尿病・甲状腺　春田駅前うめだクリニック</t>
  </si>
  <si>
    <t>木の香往診クリニック中川</t>
  </si>
  <si>
    <t>しょうわ橋内科外科クリニック</t>
  </si>
  <si>
    <t>沢田皮フ科</t>
  </si>
  <si>
    <t>野崎医院</t>
  </si>
  <si>
    <t>あらこ整形外科リウマチ科クリニック</t>
  </si>
  <si>
    <t>まんば内科外科クリニック</t>
  </si>
  <si>
    <t>みこしば眼科クリニック</t>
  </si>
  <si>
    <t>もり在宅クリニック</t>
  </si>
  <si>
    <t>つゆはしクリニック</t>
  </si>
  <si>
    <t>つゆはし内科</t>
  </si>
  <si>
    <t>小寺医院</t>
  </si>
  <si>
    <t>しらき整形外科クリニック</t>
  </si>
  <si>
    <t>みずほハートケアクリニック</t>
  </si>
  <si>
    <t>医療法人一信会　ウェルネスサポートクリニック</t>
  </si>
  <si>
    <t>一般財団法人　産業保健振興財団　名古屋診療所</t>
  </si>
  <si>
    <t>にのクリニック</t>
  </si>
  <si>
    <t>あつた皮ふ科・美容皮膚科クリニック</t>
  </si>
  <si>
    <t>トナリノ内科・外科クリニック</t>
  </si>
  <si>
    <t>まつばら循環器クリニック</t>
  </si>
  <si>
    <t>肩とひざの整形外科　赤羽根院</t>
  </si>
  <si>
    <t>福寿メディカルクリニック</t>
  </si>
  <si>
    <t>大同特殊鋼築地診療所</t>
  </si>
  <si>
    <t>独立行政法人労働者健康安全機構　中部労災病院</t>
  </si>
  <si>
    <t>名古屋掖済会病院附属埠頭診療所</t>
  </si>
  <si>
    <t>みなと医療生活協同組合宝神生協診療所</t>
  </si>
  <si>
    <t>名古屋市医師会港区休日急病診療所</t>
  </si>
  <si>
    <t>岡田整形外科内科</t>
  </si>
  <si>
    <t>早瀬内科クリニック</t>
  </si>
  <si>
    <t>中川胃腸科外科</t>
  </si>
  <si>
    <t>南陽病院</t>
  </si>
  <si>
    <t>羽田野医院</t>
  </si>
  <si>
    <t>堂満医院</t>
  </si>
  <si>
    <t>伊藤医院</t>
  </si>
  <si>
    <t>やまもと医院</t>
  </si>
  <si>
    <t>医療法人圭翔会　永井医院</t>
  </si>
  <si>
    <t>小島内科クリニック</t>
  </si>
  <si>
    <t>たけだ医院</t>
  </si>
  <si>
    <t>児玉クリニック</t>
  </si>
  <si>
    <t>岡本医院本院</t>
  </si>
  <si>
    <t>たかのふぁみりぃクリニック</t>
  </si>
  <si>
    <t>クリニックおかだ</t>
  </si>
  <si>
    <t>服部内科・小児科医院</t>
  </si>
  <si>
    <t>あおなみクリニック</t>
  </si>
  <si>
    <t>中川整形外科</t>
  </si>
  <si>
    <t>桑山産婦人科・眼科</t>
  </si>
  <si>
    <t>今井医院</t>
  </si>
  <si>
    <t>ツボウチ整形外科</t>
  </si>
  <si>
    <t>東港クリニック</t>
  </si>
  <si>
    <t>あおぞらクリニック</t>
  </si>
  <si>
    <t>よこやまクリニック</t>
  </si>
  <si>
    <t>水谷医院</t>
  </si>
  <si>
    <t>たわだリハビリクリニック</t>
  </si>
  <si>
    <t>まるやま泌尿器科クリニック</t>
  </si>
  <si>
    <t>医療法人東樹会　あずまリハビリテーション病院</t>
  </si>
  <si>
    <t>安井眼科医院</t>
  </si>
  <si>
    <t>ながしま内科</t>
  </si>
  <si>
    <t>医療法人社団互仁会　港明眼科</t>
  </si>
  <si>
    <t>日比クリニック</t>
  </si>
  <si>
    <t>港みみ・はな・のどクリニック</t>
  </si>
  <si>
    <t>田中整形外科</t>
  </si>
  <si>
    <t>糖尿病・甲状腺　木場内科クリニック</t>
  </si>
  <si>
    <t>くさまみなとクリニック</t>
  </si>
  <si>
    <t>愛知アトラスクリニック</t>
  </si>
  <si>
    <t>名港在宅クリニック</t>
  </si>
  <si>
    <t>みなとファミリークリニック</t>
  </si>
  <si>
    <t>当知眼科</t>
  </si>
  <si>
    <t>みなと整形外科　ひざ・かたクリニック</t>
  </si>
  <si>
    <t>くすのき内科外科クリニック</t>
  </si>
  <si>
    <t>坂野クリニック</t>
  </si>
  <si>
    <t>名古屋みなとクリニック</t>
  </si>
  <si>
    <t>人生クリニック名港</t>
  </si>
  <si>
    <t>大同特殊星崎診療所</t>
  </si>
  <si>
    <t>医療法人笠寺病院</t>
  </si>
  <si>
    <t>善常会リハビリテーション　病院</t>
  </si>
  <si>
    <t>あいせい紀年病院</t>
  </si>
  <si>
    <t>笠寺精治寮病院</t>
  </si>
  <si>
    <t>南医療生活協同組合　星崎診療所</t>
  </si>
  <si>
    <t>たから診療所</t>
  </si>
  <si>
    <t>名南病院</t>
  </si>
  <si>
    <t>南区休日急病診療所平日夜間急病センター</t>
  </si>
  <si>
    <t>細川医院</t>
  </si>
  <si>
    <t>名南診療所</t>
  </si>
  <si>
    <t>福田外科</t>
  </si>
  <si>
    <t>大同病院</t>
  </si>
  <si>
    <t>小野田眼科医院</t>
  </si>
  <si>
    <t>山口病院</t>
  </si>
  <si>
    <t>津田医院</t>
  </si>
  <si>
    <t>名古屋セントラルクリニック</t>
  </si>
  <si>
    <t>井上医院</t>
  </si>
  <si>
    <t>植谷医院</t>
  </si>
  <si>
    <t>耳鼻咽喉科おかもとクリニック</t>
  </si>
  <si>
    <t>えさき整形外科リウマチ科</t>
  </si>
  <si>
    <t>広田ペインクリニック</t>
  </si>
  <si>
    <t>小松病院</t>
  </si>
  <si>
    <t>うらた皮膚科</t>
  </si>
  <si>
    <t>安藤皮フ科</t>
  </si>
  <si>
    <t>愛育診療所</t>
  </si>
  <si>
    <t>名南ふれあい病院</t>
  </si>
  <si>
    <t>二之湯医院</t>
  </si>
  <si>
    <t>藤城クリニック</t>
  </si>
  <si>
    <t>川本眼科</t>
  </si>
  <si>
    <t>Ｋこどもクリニック</t>
  </si>
  <si>
    <t>かとう眼科クリニック</t>
  </si>
  <si>
    <t>南医療生協かなめ病院</t>
  </si>
  <si>
    <t>沢眼科クリニック</t>
  </si>
  <si>
    <t>早川医院</t>
  </si>
  <si>
    <t>豊田クリニック</t>
  </si>
  <si>
    <t>宇野耳鼻咽喉科</t>
  </si>
  <si>
    <t>柴田整形外科</t>
  </si>
  <si>
    <t>山口レディスクリニック</t>
  </si>
  <si>
    <t>桜本町クリニック</t>
  </si>
  <si>
    <t>北村病院</t>
  </si>
  <si>
    <t>三宅眼科クリニック</t>
  </si>
  <si>
    <t>松原内科医院</t>
  </si>
  <si>
    <t>はざま医院</t>
  </si>
  <si>
    <t>きりやまクリニック</t>
  </si>
  <si>
    <t>だいどうクリニック</t>
  </si>
  <si>
    <t>カネマキ医院</t>
  </si>
  <si>
    <t>平光ハートクリニック</t>
  </si>
  <si>
    <t>中村医院</t>
  </si>
  <si>
    <t>やくし整形クリニック</t>
  </si>
  <si>
    <t>のりクリニック</t>
  </si>
  <si>
    <t>にじこころのクリニック</t>
  </si>
  <si>
    <t>なかわりクリニック</t>
  </si>
  <si>
    <t>新美クリニック</t>
  </si>
  <si>
    <t>まつおかクリニック</t>
  </si>
  <si>
    <t>名南ファミリークリニック</t>
  </si>
  <si>
    <t>おおたに整形外科皮膚科</t>
  </si>
  <si>
    <t>すずき一K耳鼻咽喉科</t>
  </si>
  <si>
    <t>かすばたクリニック</t>
  </si>
  <si>
    <t>うららクリニック</t>
  </si>
  <si>
    <t>伊藤しあわせクリニック</t>
  </si>
  <si>
    <t>太田皮フ科クリニック</t>
  </si>
  <si>
    <t>あらたま漢方診療所</t>
  </si>
  <si>
    <t>きむら泌尿器科クリニック</t>
  </si>
  <si>
    <t>内田橋ファミリークリニック</t>
  </si>
  <si>
    <t>道徳ファミリークリニック</t>
  </si>
  <si>
    <t>かくむクリニック</t>
  </si>
  <si>
    <t>三浦クリニック</t>
  </si>
  <si>
    <t>しばたファミリークリニック</t>
  </si>
  <si>
    <t>いまい内科クリニック</t>
  </si>
  <si>
    <t>名古屋南眼科</t>
  </si>
  <si>
    <t>つるた医院</t>
  </si>
  <si>
    <t>あさだ医院</t>
  </si>
  <si>
    <t>みなみ内科・外科クリニック</t>
  </si>
  <si>
    <t>なごや在宅クリニック</t>
  </si>
  <si>
    <t>アイ・レディスクリニック</t>
  </si>
  <si>
    <t>みらい整形外科</t>
  </si>
  <si>
    <t>こじま耳鼻咽喉科</t>
  </si>
  <si>
    <t>在宅支援なごや南ホームクリニック</t>
  </si>
  <si>
    <t>医療法人有心会リバーサイドクリニック内田橋</t>
  </si>
  <si>
    <t>あらたまばし皮フ科ビューティークリニック</t>
  </si>
  <si>
    <t>はくすいファミリークリニック</t>
  </si>
  <si>
    <t>Ｒｅ：Ｂｉｒｔｈ　Ｃｌｉｎｉｃ　Ｎａｇｏｙａ</t>
  </si>
  <si>
    <t>井澤内科クリニック</t>
  </si>
  <si>
    <t>かさでら内科ハートクリニック</t>
  </si>
  <si>
    <t>よびつぎクリニック</t>
  </si>
  <si>
    <t>紘仁病院</t>
  </si>
  <si>
    <t>ヤトウ病院</t>
  </si>
  <si>
    <t>きとうクリニック</t>
  </si>
  <si>
    <t>後藤皮膚科</t>
  </si>
  <si>
    <t>松坂クリニック</t>
  </si>
  <si>
    <t>新守山クリニック</t>
  </si>
  <si>
    <t>メンタルクリニック杉山医院</t>
  </si>
  <si>
    <t>樋口整形外科　人工関節クリニック</t>
  </si>
  <si>
    <t>吉田医院</t>
  </si>
  <si>
    <t>久野医院</t>
  </si>
  <si>
    <t>生協もりやま診療所</t>
  </si>
  <si>
    <t>しば内科クリニック</t>
  </si>
  <si>
    <t>うめむら眼科</t>
  </si>
  <si>
    <t>せこ内科クリニック</t>
  </si>
  <si>
    <t>なるかわレディースクリニック</t>
  </si>
  <si>
    <t>ひえだ内科クリニック</t>
  </si>
  <si>
    <t>愛知クリニック</t>
  </si>
  <si>
    <t>志水クリニック</t>
  </si>
  <si>
    <t>長谷川内科</t>
  </si>
  <si>
    <t>とみやす整形外科クリニック</t>
  </si>
  <si>
    <t>もりやまファミリークリニック</t>
  </si>
  <si>
    <t>ハローキッズクリニック</t>
  </si>
  <si>
    <t>ひょうたん山医院</t>
  </si>
  <si>
    <t>にししろクリニック</t>
  </si>
  <si>
    <t>くれやま整形外科・胃腸科</t>
  </si>
  <si>
    <t>うちだ内科クリニック</t>
  </si>
  <si>
    <t>やまだレディスクリニック</t>
  </si>
  <si>
    <t>阿久津ヒフ科</t>
  </si>
  <si>
    <t>おおくぼ整形外科クリニック</t>
  </si>
  <si>
    <t>こんどう内科クリニック</t>
  </si>
  <si>
    <t>守山整形外科クリニック</t>
  </si>
  <si>
    <t>心神診療室</t>
  </si>
  <si>
    <t>たけうちクリニック</t>
  </si>
  <si>
    <t>おがわ内科クリニック</t>
  </si>
  <si>
    <t>片山整形外科リハビリクリニック</t>
  </si>
  <si>
    <t>よねづ内科クリニック</t>
  </si>
  <si>
    <t>神保外科</t>
  </si>
  <si>
    <t>医療法人順秀会　守山内科</t>
  </si>
  <si>
    <t>いかい内科クリニック</t>
  </si>
  <si>
    <t>髙橋内科</t>
  </si>
  <si>
    <t>すなかわ耳鼻咽喉科</t>
  </si>
  <si>
    <t>長沢医院</t>
  </si>
  <si>
    <t>フォレストベルクリニック</t>
  </si>
  <si>
    <t>守山眼科</t>
  </si>
  <si>
    <t>マキムラクリニック</t>
  </si>
  <si>
    <t>ようていファミリークリニック藤が丘</t>
  </si>
  <si>
    <t>はせがわ整形外科</t>
  </si>
  <si>
    <t>佐野外科</t>
  </si>
  <si>
    <t>古沢クリニック</t>
  </si>
  <si>
    <t>医療法人いつき会　守山いつき病院</t>
  </si>
  <si>
    <t>浅川医院</t>
  </si>
  <si>
    <t>あきおファミリークリニック</t>
  </si>
  <si>
    <t>いけや皮フ科クリニック</t>
  </si>
  <si>
    <t>やまの耳鼻咽喉科クリニック</t>
  </si>
  <si>
    <t>あさい整形外科ファミリークリニック</t>
  </si>
  <si>
    <t>さとし耳鼻咽喉科クリニック</t>
  </si>
  <si>
    <t>まつい内科クリニック</t>
  </si>
  <si>
    <t>鬼頭整形外科スポーツクリニック</t>
  </si>
  <si>
    <t>よしだクリニック</t>
  </si>
  <si>
    <t>田中医院</t>
  </si>
  <si>
    <t>天子田おぎそクリニック</t>
  </si>
  <si>
    <t>おがたファミリークリニック</t>
  </si>
  <si>
    <t>しだみ高橋クリニック</t>
  </si>
  <si>
    <t>ものえ内科クリニック</t>
  </si>
  <si>
    <t>ひょうたん山　水谷眼科</t>
  </si>
  <si>
    <t>名古屋市医師会守山区休日急病診療所・東部平日夜間急病センター</t>
  </si>
  <si>
    <t>名古屋ニューロサージェリークリニック</t>
  </si>
  <si>
    <t>宮﨑クリニック</t>
  </si>
  <si>
    <t>佐藤クリニック</t>
  </si>
  <si>
    <t>ゆりクリニック名古屋東</t>
  </si>
  <si>
    <t>上志段味しんざと眼科クリニック</t>
  </si>
  <si>
    <t>もりやまこどもとアレルギークリニック</t>
  </si>
  <si>
    <t>医療法人　静稜会　きたやまファミリークリニック</t>
  </si>
  <si>
    <t>アグリホームクリニック　なごや</t>
  </si>
  <si>
    <t>小幡メンタルクリニック</t>
  </si>
  <si>
    <t>オリーブ在宅クリニック</t>
  </si>
  <si>
    <t>おはなばたけクリニック</t>
  </si>
  <si>
    <t>ないとうこころのクリニック</t>
  </si>
  <si>
    <t>守山みずのハートクリニック</t>
  </si>
  <si>
    <t>きっこファミリークリニック</t>
  </si>
  <si>
    <t>正翔会クリニック守山</t>
  </si>
  <si>
    <t>しだみ早川整形外科</t>
  </si>
  <si>
    <t>もりたか三宅眼科</t>
  </si>
  <si>
    <t>いとうクリニック</t>
  </si>
  <si>
    <t>もりやま糖尿病・甲状腺クリニック</t>
  </si>
  <si>
    <t>ＣＵＴＩＳ　ＣＵＲＡ　ＣＬＩＮＩＣ</t>
  </si>
  <si>
    <t>ふくしま皮膚科・美容皮膚科</t>
  </si>
  <si>
    <t>いずみが丘クリニック</t>
  </si>
  <si>
    <t>ともき内科</t>
  </si>
  <si>
    <t>中島整形外科</t>
  </si>
  <si>
    <t>平岩病院</t>
  </si>
  <si>
    <t>緑区休日急病診療所</t>
  </si>
  <si>
    <t>阪野医院</t>
  </si>
  <si>
    <t>山田皮フ科</t>
  </si>
  <si>
    <t>桃山診療所</t>
  </si>
  <si>
    <t>緑こどもクリニック</t>
  </si>
  <si>
    <t>第一なるみ病院</t>
  </si>
  <si>
    <t>山本内科</t>
  </si>
  <si>
    <t>小山耳鼻咽喉科</t>
  </si>
  <si>
    <t>中根産婦人科</t>
  </si>
  <si>
    <t>佐藤医院</t>
  </si>
  <si>
    <t>みやぎ内科</t>
  </si>
  <si>
    <t>医療法人多代小児科</t>
  </si>
  <si>
    <t>永井内科クリニック</t>
  </si>
  <si>
    <t>みどり内科クリニック</t>
  </si>
  <si>
    <t>有木整形外科</t>
  </si>
  <si>
    <t>滝の水クリニック</t>
  </si>
  <si>
    <t>あいち診療所滝の水</t>
  </si>
  <si>
    <t>野並クリニック</t>
  </si>
  <si>
    <t>愛光整形外科</t>
  </si>
  <si>
    <t>耳鼻咽喉科きしもとクリニック</t>
  </si>
  <si>
    <t>眼科はせ川こうクリニック</t>
  </si>
  <si>
    <t>ほりさわ皮ふ科</t>
  </si>
  <si>
    <t>ひらおクリニック</t>
  </si>
  <si>
    <t>大高医院</t>
  </si>
  <si>
    <t>みどり松川クリニック</t>
  </si>
  <si>
    <t>医療法人　森瀬内科</t>
  </si>
  <si>
    <t>相生山病院</t>
  </si>
  <si>
    <t>こうの整形外科</t>
  </si>
  <si>
    <t>大清水クリニック</t>
  </si>
  <si>
    <t>ちはら小児科</t>
  </si>
  <si>
    <t>桝永医院</t>
  </si>
  <si>
    <t>広瀬内科クリニック</t>
  </si>
  <si>
    <t>丹羽内科</t>
  </si>
  <si>
    <t>たうち小児クリニック</t>
  </si>
  <si>
    <t>平岩クリニック</t>
  </si>
  <si>
    <t>宮島クリニック</t>
  </si>
  <si>
    <t>鳴海ひまわりクリニック</t>
  </si>
  <si>
    <t>眼科まつもとクリニック</t>
  </si>
  <si>
    <t>おけはざまクリニック</t>
  </si>
  <si>
    <t>平松内科クリニック</t>
  </si>
  <si>
    <t>耳鼻咽喉科田辺クリニック</t>
  </si>
  <si>
    <t>藤内科クリニック</t>
  </si>
  <si>
    <t>岡田内科クリニック</t>
  </si>
  <si>
    <t>尾崎山内科クリニック</t>
  </si>
  <si>
    <t>かみのくら整形外科</t>
  </si>
  <si>
    <t>たけうち整形外科</t>
  </si>
  <si>
    <t>いとう耳鼻咽喉科クリニック</t>
  </si>
  <si>
    <t>徳重ウイメンズケアクリニック</t>
  </si>
  <si>
    <t>アイクリニック緑</t>
  </si>
  <si>
    <t>亀が洞皮フ科</t>
  </si>
  <si>
    <t>砦前クリニック</t>
  </si>
  <si>
    <t>みみはなのど岩島クリニック</t>
  </si>
  <si>
    <t>ジャパン藤脳クリニック</t>
  </si>
  <si>
    <t>渡辺皮フ科クリニック</t>
  </si>
  <si>
    <t>さくのやま内科・呼吸器内科</t>
  </si>
  <si>
    <t>高橋ファミリークリニック</t>
  </si>
  <si>
    <t>泉谷ふれ愛クリニック</t>
  </si>
  <si>
    <t>とどろきクリニック</t>
  </si>
  <si>
    <t>しみずやま眼科</t>
  </si>
  <si>
    <t>名古屋フォレストクリニック</t>
  </si>
  <si>
    <t>大高アイクリニック</t>
  </si>
  <si>
    <t>総合病院南生協病院</t>
  </si>
  <si>
    <t>藤田外科</t>
  </si>
  <si>
    <t>徳重ながさわクリニック</t>
  </si>
  <si>
    <t>ロイヤルベルクリニック</t>
  </si>
  <si>
    <t>うばこ山整形外科クリニック</t>
  </si>
  <si>
    <t>とくしげ呼吸器クリニック</t>
  </si>
  <si>
    <t>ほった整形外科</t>
  </si>
  <si>
    <t>さそうクリニック</t>
  </si>
  <si>
    <t>とくしげ村上メンタルクリニック</t>
  </si>
  <si>
    <t>鈴木眼科クリニック緑</t>
  </si>
  <si>
    <t>中野循環器内科＆えがお　こどものクリニック</t>
  </si>
  <si>
    <t>まつもとクリニック</t>
  </si>
  <si>
    <t>白土　永田眼科</t>
  </si>
  <si>
    <t>耳鼻咽喉科　棚橋医院</t>
  </si>
  <si>
    <t>みどり耳鼻咽喉科クリニック</t>
  </si>
  <si>
    <t>藤田メンタルケアサテライト徳重北</t>
  </si>
  <si>
    <t>ナラティブクリニックみどり診療所</t>
  </si>
  <si>
    <t>南生協よってって横丁よってって在宅診療所</t>
  </si>
  <si>
    <t>南生協よってって横丁メンタルクリニックみなみ</t>
  </si>
  <si>
    <t>にしはら眼科クリニック</t>
  </si>
  <si>
    <t>あらき皮フ科</t>
  </si>
  <si>
    <t>千賀内科外科クリニック</t>
  </si>
  <si>
    <t>さがら整形外科</t>
  </si>
  <si>
    <t>みどり訪問クリニック</t>
  </si>
  <si>
    <t>相川みんなの診療所</t>
  </si>
  <si>
    <t>たかぎファミリークリニック</t>
  </si>
  <si>
    <t>とくしげ在宅クリニック</t>
  </si>
  <si>
    <t>柊クリニック　有松駅前</t>
  </si>
  <si>
    <t>ファミリーランドクリニック南大高</t>
  </si>
  <si>
    <t>徳重整形外科クリニック</t>
  </si>
  <si>
    <t>吉山眼科クリニック</t>
  </si>
  <si>
    <t>大同みどりクリニック</t>
  </si>
  <si>
    <t>あおやま胃腸内科外科</t>
  </si>
  <si>
    <t>訪問クリニック大高亀原</t>
  </si>
  <si>
    <t>池上台Ｋ’Ｓクリニック</t>
  </si>
  <si>
    <t>白土いとうクリニック</t>
  </si>
  <si>
    <t>鳴子クリニック</t>
  </si>
  <si>
    <t>いとう脳神経クリニック</t>
  </si>
  <si>
    <t>うえすぎクリニック</t>
  </si>
  <si>
    <t>安田整形外科</t>
  </si>
  <si>
    <t>大高はなえみクリニック</t>
  </si>
  <si>
    <t>ひがみ内科</t>
  </si>
  <si>
    <t>さくら医院</t>
  </si>
  <si>
    <t>しみずやま皮フ科クリニック</t>
  </si>
  <si>
    <t>南大高整形外科リハビリクリニック</t>
  </si>
  <si>
    <t>徳重おかもとクリニック</t>
  </si>
  <si>
    <t>おおだかこどもとアレルギーのクリニック</t>
  </si>
  <si>
    <t>医療法人正風堂　みどりの風クリニック</t>
  </si>
  <si>
    <t>武田ハートクリニック</t>
  </si>
  <si>
    <t>緑かごやま皮膚科クリニック</t>
  </si>
  <si>
    <t>平松形成外科</t>
  </si>
  <si>
    <t>滝ノ水皮膚科クリニック</t>
  </si>
  <si>
    <t>なるみ在宅診療クリニック</t>
  </si>
  <si>
    <t>うらさと内科ハートクリニック</t>
  </si>
  <si>
    <t>ふかや腎泌尿器科クリニック</t>
  </si>
  <si>
    <t>もりかわファミリークリニック</t>
  </si>
  <si>
    <t>しもざとクリニック</t>
  </si>
  <si>
    <t>やました内科産婦人科</t>
  </si>
  <si>
    <t>西堀形成外科　大高院</t>
  </si>
  <si>
    <t>みどり整形外科運動器クリニック</t>
  </si>
  <si>
    <t>もろの木こどもクリニック</t>
  </si>
  <si>
    <t>名古屋市立大学医学部附属みどり市民病院</t>
  </si>
  <si>
    <t>相生山ほのぼのメモリークリニック</t>
  </si>
  <si>
    <t>滝の水こどもクリニック</t>
  </si>
  <si>
    <t>緑こころのクリニック</t>
  </si>
  <si>
    <t>藍こころクリニック</t>
  </si>
  <si>
    <t>片岡内科</t>
  </si>
  <si>
    <t>鬼頭医院</t>
  </si>
  <si>
    <t>あいおいやまの森クリニック</t>
  </si>
  <si>
    <t>桃山こどもクリニック</t>
  </si>
  <si>
    <t>有松整形外科</t>
  </si>
  <si>
    <t>相生山こどもクリニック</t>
  </si>
  <si>
    <t>Ｊａｓｍｉｎｅ　Ｓｋｉｎ　Ｃｌｉｎｉｃ</t>
  </si>
  <si>
    <t>あすか皮フ科クリニック</t>
  </si>
  <si>
    <t>小出耳鼻咽喉科</t>
  </si>
  <si>
    <t>なかしま大高クリニック</t>
  </si>
  <si>
    <t>ひばりファミリークリニック</t>
  </si>
  <si>
    <t>鳴海こころのクリニック</t>
  </si>
  <si>
    <t>みどり呼吸器ウェルネスクリニック</t>
  </si>
  <si>
    <t>徳重はりがや循環器内科</t>
  </si>
  <si>
    <t>こばやしファミリークリニック</t>
  </si>
  <si>
    <t>第２しもざとクリニック</t>
  </si>
  <si>
    <t>ＷＡＫＡ糖尿病・甲状腺クリニック</t>
  </si>
  <si>
    <t>木村病院</t>
  </si>
  <si>
    <t>武井医院</t>
  </si>
  <si>
    <t>東名クリニック</t>
  </si>
  <si>
    <t>奥村整形外科</t>
  </si>
  <si>
    <t>名東区休日急病診療所</t>
  </si>
  <si>
    <t>白楊会病院</t>
  </si>
  <si>
    <t>メイトウホスピタル</t>
  </si>
  <si>
    <t>大屋内科</t>
  </si>
  <si>
    <t>前田医院</t>
  </si>
  <si>
    <t>今井内科胃腸科クリニック</t>
  </si>
  <si>
    <t>北川内科</t>
  </si>
  <si>
    <t>雨宮整形外科医院</t>
  </si>
  <si>
    <t>中村クリニック</t>
  </si>
  <si>
    <t>はせがわクリニック</t>
  </si>
  <si>
    <t>西山産婦人科・内科</t>
  </si>
  <si>
    <t>藤ケ丘メンタルクリニック</t>
  </si>
  <si>
    <t>川村小児科</t>
  </si>
  <si>
    <t>松永クリニック</t>
  </si>
  <si>
    <t>戸谷内科</t>
  </si>
  <si>
    <t>藤ケ丘レディスクリニック</t>
  </si>
  <si>
    <t>奈倉レディースクリニック</t>
  </si>
  <si>
    <t>いのこし病院</t>
  </si>
  <si>
    <t>伊藤耳鼻咽喉科名東診療所</t>
  </si>
  <si>
    <t>都筑内科クリニック</t>
  </si>
  <si>
    <t>さぬき眼科</t>
  </si>
  <si>
    <t>加藤内科胃腸科クリニック</t>
  </si>
  <si>
    <t>まじま眼科</t>
  </si>
  <si>
    <t>高島眼科</t>
  </si>
  <si>
    <t>一社クリニック</t>
  </si>
  <si>
    <t>よしだ整形外科クリニック</t>
  </si>
  <si>
    <t>松本内科</t>
  </si>
  <si>
    <t>虹ヶ丘クリニック</t>
  </si>
  <si>
    <t>佐々木こどもクリニック</t>
  </si>
  <si>
    <t>末永医院</t>
  </si>
  <si>
    <t>すぎやま病院</t>
  </si>
  <si>
    <t>はせがわ眼科医院</t>
  </si>
  <si>
    <t>はせがわ内科医院</t>
  </si>
  <si>
    <t>まりもクリニック</t>
  </si>
  <si>
    <t>はやの耳鼻咽喉科</t>
  </si>
  <si>
    <t>竹内内科</t>
  </si>
  <si>
    <t>星ヶ丘クリニック</t>
  </si>
  <si>
    <t>白楊クリニック</t>
  </si>
  <si>
    <t>くずやクリニック</t>
  </si>
  <si>
    <t>照が丘クリニック</t>
  </si>
  <si>
    <t>朝日クリニック</t>
  </si>
  <si>
    <t>しんじょうアイクリニック</t>
  </si>
  <si>
    <t>きふねこどもクリニック</t>
  </si>
  <si>
    <t>なかしま皮フ科</t>
  </si>
  <si>
    <t>こんどうクリニック</t>
  </si>
  <si>
    <t>よもぎ台皮フ科クリニック</t>
  </si>
  <si>
    <t>いのこし眼科</t>
  </si>
  <si>
    <t>にじが丘皮ふ科形成外科</t>
  </si>
  <si>
    <t>かなれこどもクリニック</t>
  </si>
  <si>
    <t>みうら内科クリニック</t>
  </si>
  <si>
    <t>たかぎクリニック</t>
  </si>
  <si>
    <t>こだまクリニック</t>
  </si>
  <si>
    <t>医療法人亜一会　あいこ女性クリニック</t>
  </si>
  <si>
    <t>まこと整形外科</t>
  </si>
  <si>
    <t>若松医院</t>
  </si>
  <si>
    <t>くま在宅クリニック</t>
  </si>
  <si>
    <t>若月こどもとアレルギーのクリニック</t>
  </si>
  <si>
    <t>いはら内科外科クリニック</t>
  </si>
  <si>
    <t>藤が丘こころと体のクリニック</t>
  </si>
  <si>
    <t>鈴木クリニック</t>
  </si>
  <si>
    <t>とみがおかクリニック</t>
  </si>
  <si>
    <t>なごや東在宅ケアクリニック</t>
  </si>
  <si>
    <t>はなみずきクリニック</t>
  </si>
  <si>
    <t>猪子石ファミリークリニック</t>
  </si>
  <si>
    <t>ひだまりクリニック</t>
  </si>
  <si>
    <t>みみ・はな・のど名東ファミリークリニック</t>
  </si>
  <si>
    <t>さいとう整形外科リウマチ科</t>
  </si>
  <si>
    <t>わたべ耳鼻咽喉科</t>
  </si>
  <si>
    <t>高針台内科クリニック</t>
  </si>
  <si>
    <t>高針台整形外科クリニック</t>
  </si>
  <si>
    <t>やすかわクリニック</t>
  </si>
  <si>
    <t>上社眼科</t>
  </si>
  <si>
    <t>ながた内科クリニック</t>
  </si>
  <si>
    <t>名東眼科</t>
  </si>
  <si>
    <t>まきのはら皮膚科</t>
  </si>
  <si>
    <t>のぞみ皮膚科</t>
  </si>
  <si>
    <t>マルモブレストクリニック</t>
  </si>
  <si>
    <t>清水内科</t>
  </si>
  <si>
    <t>やまがみ整形外科腰痛クリニック</t>
  </si>
  <si>
    <t>藤が丘オーキッドファミリークリニック</t>
  </si>
  <si>
    <t>藤が丘さくらなみきクリニック</t>
  </si>
  <si>
    <t>志岐クリニック</t>
  </si>
  <si>
    <t>きふねホームクリニック</t>
  </si>
  <si>
    <t>鈴木眼科クリニック名東</t>
  </si>
  <si>
    <t>アスクレピオス診療院</t>
  </si>
  <si>
    <t>まえはら耳鼻咽喉科</t>
  </si>
  <si>
    <t>はやかわこころのクリニック一社</t>
  </si>
  <si>
    <t>さとう乳腺内科・健診クリニック</t>
  </si>
  <si>
    <t>けやき内科</t>
  </si>
  <si>
    <t>一社駅前こばやしレディースクリニック</t>
  </si>
  <si>
    <t>きゅうとく医院</t>
  </si>
  <si>
    <t>医療法人博報会　名古屋バースクリニック</t>
  </si>
  <si>
    <t>メディカルケア内科</t>
  </si>
  <si>
    <t>ナラクリニック</t>
  </si>
  <si>
    <t>人生クリニック</t>
  </si>
  <si>
    <t>本郷クリニック</t>
  </si>
  <si>
    <t>循環器内科と心臓リハビリの高針クリニック</t>
  </si>
  <si>
    <t>わたなべ整形外科運動器クリニック</t>
  </si>
  <si>
    <t>藤が丘ｅｆｆｅファミリークリニック</t>
  </si>
  <si>
    <t>つつじが丘クリニック</t>
  </si>
  <si>
    <t>引山クリニック</t>
  </si>
  <si>
    <t>華メンタルケアクリニック</t>
  </si>
  <si>
    <t>医療法人順秀会　一社内科</t>
  </si>
  <si>
    <t>星のまちクリニック</t>
  </si>
  <si>
    <t>桜の咲クリニック</t>
  </si>
  <si>
    <t>よもぎ台たかぎ耳鼻咽喉科</t>
  </si>
  <si>
    <t>深見眼科</t>
  </si>
  <si>
    <t>名古屋市厚生院特養診療所</t>
  </si>
  <si>
    <t>高針台皮フ科クリニック</t>
  </si>
  <si>
    <t>おおくまクリニック</t>
  </si>
  <si>
    <t>名古屋市立大学医学部附属みらい光生病院</t>
  </si>
  <si>
    <t>たかしま内科クリニック</t>
  </si>
  <si>
    <t>名東整形外科からだケアクリニック</t>
  </si>
  <si>
    <t>めいとうペイン内科クリニック</t>
  </si>
  <si>
    <t>明徳クリニック</t>
  </si>
  <si>
    <t>にこにこ在宅クリニック</t>
  </si>
  <si>
    <t>すが耳・鼻・のど・甲状腺クリニック</t>
  </si>
  <si>
    <t>ふじのもりｔｏＵクリニック</t>
  </si>
  <si>
    <t>一社こころのクリニック</t>
  </si>
  <si>
    <t>社台本草医院</t>
  </si>
  <si>
    <t>名古屋アクセスクリニック</t>
  </si>
  <si>
    <t>いだか台クリニック</t>
  </si>
  <si>
    <t>香流もの忘れと心の診療所</t>
  </si>
  <si>
    <t>せせらぎクリニック</t>
  </si>
  <si>
    <t>名東メンタルクリニック</t>
  </si>
  <si>
    <t>医療法人　貴友会　あおい在宅診療所　名東</t>
  </si>
  <si>
    <t>上社白楊クリニック</t>
  </si>
  <si>
    <t>一社アレルギー科・こどもクリニック</t>
  </si>
  <si>
    <t>めいとうクリニック</t>
  </si>
  <si>
    <t>すぎクリニック</t>
  </si>
  <si>
    <t>八事病院</t>
  </si>
  <si>
    <t>平針原クリニック</t>
  </si>
  <si>
    <t>名古屋市医師会天白区休日急病診療所</t>
  </si>
  <si>
    <t>竹浦医院</t>
  </si>
  <si>
    <t>堀田皮膚科医院</t>
  </si>
  <si>
    <t>くつなこどもクリニック</t>
  </si>
  <si>
    <t>名古屋記念病院</t>
  </si>
  <si>
    <t>江崎外科</t>
  </si>
  <si>
    <t>表山クリニック</t>
  </si>
  <si>
    <t>ひらばり眼科</t>
  </si>
  <si>
    <t>鈴木眼科医院</t>
  </si>
  <si>
    <t>にん内科</t>
  </si>
  <si>
    <t>小林耳鼻咽喉科・気管食道科医院</t>
  </si>
  <si>
    <t>松川クリニック</t>
  </si>
  <si>
    <t>浅野内科クリニック</t>
  </si>
  <si>
    <t>あいち診療所野並</t>
  </si>
  <si>
    <t>浅井クリニック</t>
  </si>
  <si>
    <t>木村耳鼻咽喉科</t>
  </si>
  <si>
    <t>ばんの耳鼻咽喉科</t>
  </si>
  <si>
    <t>いさじ医院</t>
  </si>
  <si>
    <t>はら眼科</t>
  </si>
  <si>
    <t>宇井こどもクリニック</t>
  </si>
  <si>
    <t>ひろせ内科脳神経クリニック</t>
  </si>
  <si>
    <t>並木病院</t>
  </si>
  <si>
    <t>久方クリニック</t>
  </si>
  <si>
    <t>松田内科クリニック</t>
  </si>
  <si>
    <t>佐井泌尿器科・皮フ科クリニック</t>
  </si>
  <si>
    <t>安江内科クリニック</t>
  </si>
  <si>
    <t>掛川クリニック</t>
  </si>
  <si>
    <t>酒井皮ふ科</t>
  </si>
  <si>
    <t>のなみ眼科</t>
  </si>
  <si>
    <t>ごとう内科クリニック</t>
  </si>
  <si>
    <t>せんだ・クリニック</t>
  </si>
  <si>
    <t>竹内外科クリニック</t>
  </si>
  <si>
    <t>サクラクリニック</t>
  </si>
  <si>
    <t>元八事整形外科形成外科</t>
  </si>
  <si>
    <t>もとくら眼科</t>
  </si>
  <si>
    <t>平針医院</t>
  </si>
  <si>
    <t>クリニックそれいゆ</t>
  </si>
  <si>
    <t>井澤眼科</t>
  </si>
  <si>
    <t>いなぐま整形外科クリニック</t>
  </si>
  <si>
    <t>うえだ耳鼻科クリニック</t>
  </si>
  <si>
    <t>林皮膚科</t>
  </si>
  <si>
    <t>くずしまクリニック</t>
  </si>
  <si>
    <t>しおがま眼科クリニック</t>
  </si>
  <si>
    <t>とんぼヶ丘クリニック</t>
  </si>
  <si>
    <t>はっとり耳鼻咽喉科</t>
  </si>
  <si>
    <t>八事眼科</t>
  </si>
  <si>
    <t>医療法人医聖会　イルマーレレディースクリニック</t>
  </si>
  <si>
    <t>ファミリーメンタルクリニック</t>
  </si>
  <si>
    <t>しおがま皮ふ科クリニック</t>
  </si>
  <si>
    <t>さくらぎ整形外科</t>
  </si>
  <si>
    <t>やまだ整形外科</t>
  </si>
  <si>
    <t>のなみ心療クリニック</t>
  </si>
  <si>
    <t>平針記念クリニック</t>
  </si>
  <si>
    <t>ないとう腎・泌尿器科クリニック</t>
  </si>
  <si>
    <t>おにたけ整形外科</t>
  </si>
  <si>
    <t>平針団地診療所</t>
  </si>
  <si>
    <t>植田こころのクリニック</t>
  </si>
  <si>
    <t>糖尿病・内分泌　内科クリニックTOSAKI</t>
  </si>
  <si>
    <t>とだ耳鼻咽喉科</t>
  </si>
  <si>
    <t>まえだ眼科</t>
  </si>
  <si>
    <t>ばんのクリニック</t>
  </si>
  <si>
    <t>こうのすクリニック</t>
  </si>
  <si>
    <t>植田西クリニック</t>
  </si>
  <si>
    <t>星野皮膚科</t>
  </si>
  <si>
    <t>清水産婦人科</t>
  </si>
  <si>
    <t>マーガレットクリニック</t>
  </si>
  <si>
    <t>天白宮田クリニック</t>
  </si>
  <si>
    <t>すずきクリニック耳鼻咽喉科</t>
  </si>
  <si>
    <t>さとう内科循環器内科クリニック</t>
  </si>
  <si>
    <t>はま内科・神経内科クリニック</t>
  </si>
  <si>
    <t>はやたクリニック</t>
  </si>
  <si>
    <t>おおみ内科</t>
  </si>
  <si>
    <t>八田眼科クリニック</t>
  </si>
  <si>
    <t>八事の森メンタルクリニック</t>
  </si>
  <si>
    <t>くりた内科クリニック</t>
  </si>
  <si>
    <t>あだちクリニック</t>
  </si>
  <si>
    <t>みずたに眼科</t>
  </si>
  <si>
    <t>さのすこやかクリニック</t>
  </si>
  <si>
    <t>あおきクリニック</t>
  </si>
  <si>
    <t>新生会第一病院</t>
  </si>
  <si>
    <t>やすまゆファミリークリニック</t>
  </si>
  <si>
    <t>八事ホームケアクリニック</t>
  </si>
  <si>
    <t>すみれ内視鏡クリニック</t>
  </si>
  <si>
    <t>梅が丘内科とアレルギーのクリニック</t>
  </si>
  <si>
    <t>耳鼻咽喉科　めぐみクリニック</t>
  </si>
  <si>
    <t>いずメンタルクリニック</t>
  </si>
  <si>
    <t>みうら皮フ科クリニック</t>
  </si>
  <si>
    <t>名古屋天白クリニック</t>
  </si>
  <si>
    <t>ごうホームクリニック</t>
  </si>
  <si>
    <t>けやき訪問クリニック</t>
  </si>
  <si>
    <t>あおいろ耳鼻咽喉科</t>
  </si>
  <si>
    <t>ゆうファミリアクリニック</t>
  </si>
  <si>
    <t>原駅前ヒロメンタルクリニック</t>
  </si>
  <si>
    <t>天白たかさかの森クリニック</t>
  </si>
  <si>
    <t>はせがわクリニック　内科・消化器内科・皮膚科</t>
  </si>
  <si>
    <t>天白かんだ整形外科クリニック</t>
  </si>
  <si>
    <t>産婦人科　野村クリニック</t>
  </si>
  <si>
    <t>元八事みみはなのどクリニック</t>
  </si>
  <si>
    <t>たけもと脳神経外科</t>
  </si>
  <si>
    <t>塩釜口こころクリニック</t>
  </si>
  <si>
    <t>天白こどもアレルギークリニック</t>
  </si>
  <si>
    <t>あいちハートクリニック野並</t>
  </si>
  <si>
    <t>しまだ中央クリニック</t>
  </si>
  <si>
    <t>青木内科</t>
  </si>
  <si>
    <t>医療法人社団あおば　ちどり在宅クリニック</t>
  </si>
  <si>
    <t>ももクリニック</t>
  </si>
  <si>
    <t>ふたつやまクリニック</t>
  </si>
  <si>
    <t>天白すまいるクリニック</t>
  </si>
  <si>
    <t>野並こどもとアレルギークリニック</t>
  </si>
  <si>
    <t>在宅医療ロータス名古屋分院</t>
  </si>
  <si>
    <t>あいち乳腺クリニック平針</t>
  </si>
  <si>
    <t>元八事ファミリー内科クリニック</t>
  </si>
  <si>
    <t>一ツ山クリニック</t>
  </si>
  <si>
    <t>植田リハビリクリニック</t>
  </si>
  <si>
    <t>佐野医院</t>
  </si>
  <si>
    <t>光生会病院</t>
  </si>
  <si>
    <t>整友会　江崎病院　訪問リハビリテーション</t>
  </si>
  <si>
    <t>成田記念病院</t>
  </si>
  <si>
    <t>遠山クリニック</t>
  </si>
  <si>
    <t>二川病院</t>
  </si>
  <si>
    <t>三浦皮膚科</t>
  </si>
  <si>
    <t>豊橋元町病院</t>
  </si>
  <si>
    <t>光生会赤岩病院</t>
  </si>
  <si>
    <t>浅野内科</t>
  </si>
  <si>
    <t>寺沢医院</t>
  </si>
  <si>
    <t>タキカワ整形外科クリニック</t>
  </si>
  <si>
    <t>井嶋産婦人科医院</t>
  </si>
  <si>
    <t>さわらび会　福祉村病院</t>
  </si>
  <si>
    <t>豊橋市休日夜間急病診療所</t>
  </si>
  <si>
    <t>古島クリニック</t>
  </si>
  <si>
    <t>小島眼科医院</t>
  </si>
  <si>
    <t>長屋病院</t>
  </si>
  <si>
    <t>大舘内科胃腸科</t>
  </si>
  <si>
    <t>小野田内科</t>
  </si>
  <si>
    <t>鈴木整形外科</t>
  </si>
  <si>
    <t>ひまわり眼科</t>
  </si>
  <si>
    <t>野村小児科</t>
  </si>
  <si>
    <t>秋山内科</t>
  </si>
  <si>
    <t>小石マタニティ＆チルドレンクリニック</t>
  </si>
  <si>
    <t>今泉産婦人科医院</t>
  </si>
  <si>
    <t>胃腸科清水内科</t>
  </si>
  <si>
    <t>杉浦内科</t>
  </si>
  <si>
    <t>ハタノ耳鼻咽喉科</t>
  </si>
  <si>
    <t>もりおか医院</t>
  </si>
  <si>
    <t>みやざわ小児科</t>
  </si>
  <si>
    <t>田中内科クリニック</t>
  </si>
  <si>
    <t>緑ケ丘医院</t>
  </si>
  <si>
    <t>中岡レディスクリニック</t>
  </si>
  <si>
    <t>肛門・胃腸科たつおクリニック</t>
  </si>
  <si>
    <t>木下内科</t>
  </si>
  <si>
    <t>木下耳鼻咽喉科</t>
  </si>
  <si>
    <t>医療法人積善会　クレサ歯科</t>
  </si>
  <si>
    <t>山本肛門科胃腸科</t>
  </si>
  <si>
    <t>たかし眼科医院</t>
  </si>
  <si>
    <t>カマタ内科小児科</t>
  </si>
  <si>
    <t>三浦医院</t>
  </si>
  <si>
    <t>大谷小児科</t>
  </si>
  <si>
    <t>医療法人　横山内科</t>
  </si>
  <si>
    <t>冨安眼科</t>
  </si>
  <si>
    <t>しばやま歯科クリニック</t>
  </si>
  <si>
    <t>もりお医院</t>
  </si>
  <si>
    <t>浅井内科</t>
  </si>
  <si>
    <t>吉見耳鼻咽喉科野依台診療所</t>
  </si>
  <si>
    <t>佐原医院</t>
  </si>
  <si>
    <t>羽柴クリニック</t>
  </si>
  <si>
    <t>みゆきクリニック</t>
  </si>
  <si>
    <t>山本皮膚科</t>
  </si>
  <si>
    <t>権田脳神経外科</t>
  </si>
  <si>
    <t>藤田内科胃腸科</t>
  </si>
  <si>
    <t>ぴよぴよ・ファミリー歯科</t>
  </si>
  <si>
    <t>鈴木内科医院</t>
  </si>
  <si>
    <t>豊橋メイツクリニック</t>
  </si>
  <si>
    <t>かわきた小児科</t>
  </si>
  <si>
    <t>ひかりクリニック</t>
  </si>
  <si>
    <t>かわぐちこどもクリニック</t>
  </si>
  <si>
    <t>中島脳神経外科</t>
  </si>
  <si>
    <t>いなづみクリニック</t>
  </si>
  <si>
    <t>あずまだこどもクリニック</t>
  </si>
  <si>
    <t>松山診療所</t>
  </si>
  <si>
    <t>河辺皮フ科</t>
  </si>
  <si>
    <t>整友会　鷹丘クリニック</t>
  </si>
  <si>
    <t>井上皮フ科クリニック</t>
  </si>
  <si>
    <t>島病院</t>
  </si>
  <si>
    <t>豊橋ハートセンター</t>
  </si>
  <si>
    <t>みなみが丘クリニック</t>
  </si>
  <si>
    <t>上條皮膚科</t>
  </si>
  <si>
    <t>鈴木ひろし整形外科</t>
  </si>
  <si>
    <t>もりた耳鼻咽喉科</t>
  </si>
  <si>
    <t>かずクリニック</t>
  </si>
  <si>
    <t>至クリニック</t>
  </si>
  <si>
    <t>エモア眼科</t>
  </si>
  <si>
    <t>芳賀クリニック</t>
  </si>
  <si>
    <t>豊橋メイツ睡眠障害治療クリニック</t>
  </si>
  <si>
    <t>せんだクリニック</t>
  </si>
  <si>
    <t>きくち整形外科眼科クリニック</t>
  </si>
  <si>
    <t>高沢内科</t>
  </si>
  <si>
    <t>野田内科クリニック</t>
  </si>
  <si>
    <t>整友会　向山クリニック</t>
  </si>
  <si>
    <t>岡村クリニック</t>
  </si>
  <si>
    <t>医療法人積善会　積善病院</t>
  </si>
  <si>
    <t>大島整形外科クリニック</t>
  </si>
  <si>
    <t>牟呂診療所</t>
  </si>
  <si>
    <t>伴医院</t>
  </si>
  <si>
    <t>わたなべ皮フ科クリニック</t>
  </si>
  <si>
    <t>冨田小児科</t>
  </si>
  <si>
    <t>成瀬泌尿器科</t>
  </si>
  <si>
    <t>まひろ皮ふ科クリニック</t>
  </si>
  <si>
    <t>おおしみず愛知クリニック</t>
  </si>
  <si>
    <t>こやま皮フ科クリニック</t>
  </si>
  <si>
    <t>第二成田記念病院</t>
  </si>
  <si>
    <t>曙アイクリニック</t>
  </si>
  <si>
    <t>大林こどもクリニック</t>
  </si>
  <si>
    <t>杢野医院</t>
  </si>
  <si>
    <t>松岡医院</t>
  </si>
  <si>
    <t>つつじが丘ウイメンズクリニック</t>
  </si>
  <si>
    <t>まちなかクリニック</t>
  </si>
  <si>
    <t>伊藤ファミリークリニック</t>
  </si>
  <si>
    <t>かわいクリニック</t>
  </si>
  <si>
    <t>おおしまメディカルクリニック</t>
  </si>
  <si>
    <t>ながた耳鼻咽喉科</t>
  </si>
  <si>
    <t>井澤医院</t>
  </si>
  <si>
    <t>賀茂クリニック</t>
  </si>
  <si>
    <t>こもぐち耳鼻咽喉科</t>
  </si>
  <si>
    <t>福井脳神経外科</t>
  </si>
  <si>
    <t>大岩クリニック</t>
  </si>
  <si>
    <t>まつお乳腺クリニック</t>
  </si>
  <si>
    <t>ひがし循環器クリニック</t>
  </si>
  <si>
    <t>富士見台クリニック</t>
  </si>
  <si>
    <t>ばんの内科クリニック</t>
  </si>
  <si>
    <t>いむれ内科クリニック</t>
  </si>
  <si>
    <t>井原アイクリニック</t>
  </si>
  <si>
    <t>医療法人積善会　積善クリニック</t>
  </si>
  <si>
    <t>岩屋病院</t>
  </si>
  <si>
    <t>豊橋南藤井眼科クリニック</t>
  </si>
  <si>
    <t>パークベルクリニック</t>
  </si>
  <si>
    <t>大石三丁目クリニック</t>
  </si>
  <si>
    <t>豊新クリニック</t>
  </si>
  <si>
    <t>ナチュラルファミリークリニック</t>
  </si>
  <si>
    <t>クリニックいちょう</t>
  </si>
  <si>
    <t>かみやメンタルクリニック</t>
  </si>
  <si>
    <t>医療法人有心会とよはしにし整形リハクリニック</t>
  </si>
  <si>
    <t>みやもとクリニック</t>
  </si>
  <si>
    <t>花田いしかわクリニック</t>
  </si>
  <si>
    <t>すどう内科クリニック</t>
  </si>
  <si>
    <t>吉田方クリニック</t>
  </si>
  <si>
    <t>かわい小児科</t>
  </si>
  <si>
    <t>Ｌやすらぎクリニック</t>
  </si>
  <si>
    <t>豊橋タワーサイドクリニック</t>
  </si>
  <si>
    <t>やまぎし整形外科いたみのクリニック</t>
  </si>
  <si>
    <t>医療法人積善会　第二積善病院</t>
  </si>
  <si>
    <t>マミーローズクリニック</t>
  </si>
  <si>
    <t>あい東脇皮フ科クリニック</t>
  </si>
  <si>
    <t>マイクリニック大久保　豊橋</t>
  </si>
  <si>
    <t>かずおメンタルクリニック</t>
  </si>
  <si>
    <t>白井メディカルクリニック</t>
  </si>
  <si>
    <t>木村整形外科</t>
  </si>
  <si>
    <t>かきはら眼科クリニック</t>
  </si>
  <si>
    <t>Ｎクリニック</t>
  </si>
  <si>
    <t>東脇胃腸内科・外科</t>
  </si>
  <si>
    <t>はら脳神経内科・内科クリニック</t>
  </si>
  <si>
    <t>塩之谷整形外科</t>
  </si>
  <si>
    <t>成田記念陽子線センター</t>
  </si>
  <si>
    <t>殿田橋整形外科</t>
  </si>
  <si>
    <t>佐藤脳神経外科</t>
  </si>
  <si>
    <t>はなのきクリニック</t>
  </si>
  <si>
    <t>はたのクリニック耳鼻咽喉科・小児耳鼻咽喉科</t>
  </si>
  <si>
    <t>医療法人向仁会はしら整形リハビリクリニック</t>
  </si>
  <si>
    <t>たけるクリニック</t>
  </si>
  <si>
    <t>きよし整形外科リハビリクリニック</t>
  </si>
  <si>
    <t>ふくい整形外科リウマチリハビリクリニック</t>
  </si>
  <si>
    <t>トータルサポートクリニック豊橋</t>
  </si>
  <si>
    <t>医療法人小石チルドレンクリニック</t>
  </si>
  <si>
    <t>里童こころと育ちのクリニック</t>
  </si>
  <si>
    <t>おいまつクリニック</t>
  </si>
  <si>
    <t>みらいメディカルクリニック豊橋</t>
  </si>
  <si>
    <t>いながき耳鼻いんこう科クリニック・いながき乳腺外科クリニック・豊橋サージクリニック</t>
  </si>
  <si>
    <t>前川外科・内科</t>
  </si>
  <si>
    <t>野依眼科</t>
  </si>
  <si>
    <t>武内眼科クリニック</t>
  </si>
  <si>
    <t>とよはし血液腫瘍内科</t>
  </si>
  <si>
    <t>医療法人健豊会健豊クリニック</t>
  </si>
  <si>
    <t>ホームケアクリニック豊橋</t>
  </si>
  <si>
    <t>スキンクリニック山本皮フ科形成外科美容外科</t>
  </si>
  <si>
    <t>のぞみ内科外科甲状腺クリニック</t>
  </si>
  <si>
    <t>松野クリニック</t>
  </si>
  <si>
    <t>豊橋ニコニコクリニック</t>
  </si>
  <si>
    <t>内科皮膚科ひなたの丘クリニック</t>
  </si>
  <si>
    <t>三沢医院</t>
  </si>
  <si>
    <t>山内ファミリークリニック</t>
  </si>
  <si>
    <t>多米診療所</t>
  </si>
  <si>
    <t>竹内ＡＲＴクリニック</t>
  </si>
  <si>
    <t>うえた内科クリニック</t>
  </si>
  <si>
    <t>ハタノ眼科</t>
  </si>
  <si>
    <t>優ホームクリニック</t>
  </si>
  <si>
    <t>ふじわらメディカルクリニック</t>
  </si>
  <si>
    <t>スカイクリニック</t>
  </si>
  <si>
    <t>みどりのクリニック</t>
  </si>
  <si>
    <t>ミラまちクリニック</t>
  </si>
  <si>
    <t>アルパカファミリークリニック</t>
  </si>
  <si>
    <t>医療法人安良会　なかまち医院</t>
  </si>
  <si>
    <t>いちかわ整形外科リハビリクリニック</t>
  </si>
  <si>
    <t>KMCウィメンズヘルスクリニック</t>
  </si>
  <si>
    <t>医療法人信愛会西口町しんあいクリニック</t>
  </si>
  <si>
    <t>豊橋まちなかウィメンズヘルスクリニック</t>
  </si>
  <si>
    <t>とよはしウィメンズクリニック</t>
  </si>
  <si>
    <t>ミラまち整形外科クリニック</t>
  </si>
  <si>
    <t>三河人生クリニック</t>
  </si>
  <si>
    <t>ゆうみケアクリニック</t>
  </si>
  <si>
    <t>堀田内科</t>
  </si>
  <si>
    <t>やはぎ医院</t>
  </si>
  <si>
    <t>南部眼科医院</t>
  </si>
  <si>
    <t>公衆衛生センター夜間急病診療所</t>
  </si>
  <si>
    <t>三嶋内科病院</t>
  </si>
  <si>
    <t>岡崎東病院</t>
  </si>
  <si>
    <t>亀井医院</t>
  </si>
  <si>
    <t>伊賀新クリニック</t>
  </si>
  <si>
    <t>宇野病院</t>
  </si>
  <si>
    <t>光ケ丘クリニック</t>
  </si>
  <si>
    <t>桐渕眼科</t>
  </si>
  <si>
    <t>岡田胃腸科クリニック</t>
  </si>
  <si>
    <t>ワシミ整形外科</t>
  </si>
  <si>
    <t>高村医院</t>
  </si>
  <si>
    <t>矢藤眼科</t>
  </si>
  <si>
    <t>岡崎産婦人科</t>
  </si>
  <si>
    <t>荻須医院</t>
  </si>
  <si>
    <t>宮地医院</t>
  </si>
  <si>
    <t>桐渕アイクリニック</t>
  </si>
  <si>
    <t>志貴医院</t>
  </si>
  <si>
    <t>ごとう内科</t>
  </si>
  <si>
    <t>松下クリニック</t>
  </si>
  <si>
    <t>山中産婦人科</t>
  </si>
  <si>
    <t>ところ内科</t>
  </si>
  <si>
    <t>せきやクリニック</t>
  </si>
  <si>
    <t>川島小児科水野医院</t>
  </si>
  <si>
    <t>松下内科</t>
  </si>
  <si>
    <t>小出クリニック</t>
  </si>
  <si>
    <t>玄クリニック</t>
  </si>
  <si>
    <t>玉木内科</t>
  </si>
  <si>
    <t>平幸内科クリニック</t>
  </si>
  <si>
    <t>小島眼科クリニック</t>
  </si>
  <si>
    <t>大浜医院</t>
  </si>
  <si>
    <t>野田整形外科クリニック</t>
  </si>
  <si>
    <t>足立眼科</t>
  </si>
  <si>
    <t>天野耳鼻咽候科</t>
  </si>
  <si>
    <t>城南整形外科</t>
  </si>
  <si>
    <t>医療法人しきファミリークリニック</t>
  </si>
  <si>
    <t>きしもと整形外科・リウマチクリニック</t>
  </si>
  <si>
    <t>神谷内科</t>
  </si>
  <si>
    <t>羽栗病院</t>
  </si>
  <si>
    <t>山中クリニック</t>
  </si>
  <si>
    <t>水上眼科耳鼻咽喉科</t>
  </si>
  <si>
    <t>おおくぼ整形外科</t>
  </si>
  <si>
    <t>岡崎共立病院</t>
  </si>
  <si>
    <t>オハラ医院</t>
  </si>
  <si>
    <t>しばた医院</t>
  </si>
  <si>
    <t>内科・消化器科ゆうクリニック</t>
  </si>
  <si>
    <t>永坂内科医院</t>
  </si>
  <si>
    <t>りゅう市役所北　内科・リハビリ科</t>
  </si>
  <si>
    <t>城南リハビリクリニック</t>
  </si>
  <si>
    <t>岩瀬医院</t>
  </si>
  <si>
    <t>東大友内科</t>
  </si>
  <si>
    <t>おかざき南ハートクリニック</t>
  </si>
  <si>
    <t>みしま医院</t>
  </si>
  <si>
    <t>耳鼻咽喉科気管食道科康生医院</t>
  </si>
  <si>
    <t>みやした眼科</t>
  </si>
  <si>
    <t>にしおかざきクリニック</t>
  </si>
  <si>
    <t>おの医院</t>
  </si>
  <si>
    <t>おばた皮ふ科</t>
  </si>
  <si>
    <t>医療法人葵葵セントラル病院</t>
  </si>
  <si>
    <t>岡崎整形外科　デイケアセンター</t>
  </si>
  <si>
    <t>おおはらマタニティクリニック</t>
  </si>
  <si>
    <t>葵クリニック西岡崎</t>
  </si>
  <si>
    <t>犬塚耳鼻咽喉科</t>
  </si>
  <si>
    <t>かとう整形外科</t>
  </si>
  <si>
    <t>ハートクリニック神田</t>
  </si>
  <si>
    <t>むつみ耳鼻咽喉科</t>
  </si>
  <si>
    <t>坂堂医院</t>
  </si>
  <si>
    <t>耳鼻咽喉科ｊクリニック</t>
  </si>
  <si>
    <t>医療法人　葵　美合クリニック</t>
  </si>
  <si>
    <t>星野クリニック</t>
  </si>
  <si>
    <t>岡崎市額田北部診療所</t>
  </si>
  <si>
    <t>岡崎市額田宮崎診療所</t>
  </si>
  <si>
    <t>みなとクリニック</t>
  </si>
  <si>
    <t>西澤整形外科クリニック</t>
  </si>
  <si>
    <t>若山内科</t>
  </si>
  <si>
    <t>上地整形外科クリニック</t>
  </si>
  <si>
    <t>野鳥の森皮フ科クリニック</t>
  </si>
  <si>
    <t>須田クリニック</t>
  </si>
  <si>
    <t>おにづか内科クリニック</t>
  </si>
  <si>
    <t>岡崎南上地眼科クリニック</t>
  </si>
  <si>
    <t>竜美ヶ丘スキンクリニック</t>
  </si>
  <si>
    <t>田井整形外科クリニック</t>
  </si>
  <si>
    <t>おくやしきクリニック</t>
  </si>
  <si>
    <t>すずき眼科クリニック</t>
  </si>
  <si>
    <t>潤クリニック</t>
  </si>
  <si>
    <t>天野整形外科クリニック</t>
  </si>
  <si>
    <t>アイクリニックおかざき</t>
  </si>
  <si>
    <t>こじまファミリークリニック</t>
  </si>
  <si>
    <t>おかざきいしむら整形外科</t>
  </si>
  <si>
    <t>高木外科内科医院</t>
  </si>
  <si>
    <t>奥田眼科クリニック</t>
  </si>
  <si>
    <t>エンジェルベルクリニック</t>
  </si>
  <si>
    <t>ふじ耳鼻科クリニック</t>
  </si>
  <si>
    <t>上六名こどもクリニック</t>
  </si>
  <si>
    <t>日名南おおはまクリニック</t>
  </si>
  <si>
    <t>医療法人小出クリニック　小出アイクリニック</t>
  </si>
  <si>
    <t>医療法人葵　日名透析クリニック</t>
  </si>
  <si>
    <t>ならい心療内科</t>
  </si>
  <si>
    <t>しいの木こどもクリニック</t>
  </si>
  <si>
    <t>あさだ耳鼻咽喉科クリニック</t>
  </si>
  <si>
    <t>石原クリニック</t>
  </si>
  <si>
    <t>サイトウ正クリニツク</t>
  </si>
  <si>
    <t>岡崎駅はるさきクリニック</t>
  </si>
  <si>
    <t>岡崎市医師会公衆衛生センター</t>
  </si>
  <si>
    <t>岡崎市医師会はるさき健診センター</t>
  </si>
  <si>
    <t>医療法人生寿会　岡崎北クリニック</t>
  </si>
  <si>
    <t>細井医院</t>
  </si>
  <si>
    <t>大堀クリニック</t>
  </si>
  <si>
    <t>医療法人　山本整形外科</t>
  </si>
  <si>
    <t>橋本記念眼科</t>
  </si>
  <si>
    <t>あおぞら在宅クリニック</t>
  </si>
  <si>
    <t>吉村医院　あさひ産婦人科</t>
  </si>
  <si>
    <t>岡崎メイツ腎・睡眠クリニック</t>
  </si>
  <si>
    <t>岡崎美容形成外科</t>
  </si>
  <si>
    <t>ほしの眼科</t>
  </si>
  <si>
    <t>さんじファミリークリニック</t>
  </si>
  <si>
    <t>フェアリーベルクリニック</t>
  </si>
  <si>
    <t>うちぼり医院</t>
  </si>
  <si>
    <t>岡崎駅前クリニック</t>
  </si>
  <si>
    <t>菅整形外科・内科クリニック</t>
  </si>
  <si>
    <t>クリニック大倉</t>
  </si>
  <si>
    <t>いしかわ内科クリニック</t>
  </si>
  <si>
    <t>じんぐうじクリニック</t>
  </si>
  <si>
    <t>鍋田眼科医院</t>
  </si>
  <si>
    <t>矢田内科循環器科</t>
  </si>
  <si>
    <t>宮川ホームケアクリニック</t>
  </si>
  <si>
    <t>村山医院</t>
  </si>
  <si>
    <t>あおい在宅クリニック</t>
  </si>
  <si>
    <t>愛知県三河青い鳥医療療育センター</t>
  </si>
  <si>
    <t>おかざきよろず心のクリニック</t>
  </si>
  <si>
    <t>むつみ内科</t>
  </si>
  <si>
    <t>岡崎市こども医療発達センター</t>
  </si>
  <si>
    <t>三浦内科クリニック</t>
  </si>
  <si>
    <t>冨田病院</t>
  </si>
  <si>
    <t>てんま糖尿病・甲状腺内科</t>
  </si>
  <si>
    <t>ARTクリニック　みらい</t>
  </si>
  <si>
    <t>ふるた耳鼻咽喉科</t>
  </si>
  <si>
    <t>うちだクリニック</t>
  </si>
  <si>
    <t>おかざき糖尿病内科クリニック</t>
  </si>
  <si>
    <t>医療法人曙会　あけぼのクリニック</t>
  </si>
  <si>
    <t>わたなべ整形リハビリクリニック</t>
  </si>
  <si>
    <t>戸崎眼科クリニック</t>
  </si>
  <si>
    <t>ぬまた皮フ科クリニック</t>
  </si>
  <si>
    <t>岡崎たかはらクリニック</t>
  </si>
  <si>
    <t>わかまつ町皮ふ科</t>
  </si>
  <si>
    <t>藤田医科大学岡崎医療センター</t>
  </si>
  <si>
    <t>福田泌尿器科・皮膚科医院</t>
  </si>
  <si>
    <t>ともファミリークリニック</t>
  </si>
  <si>
    <t>谷口クリニック</t>
  </si>
  <si>
    <t>みみ・はな・のど長坂クリニック</t>
  </si>
  <si>
    <t>六名クリニック</t>
  </si>
  <si>
    <t>よりこクリニック</t>
  </si>
  <si>
    <t>愛知医科大学メディカルセンター</t>
  </si>
  <si>
    <t>岡田眼科医院</t>
  </si>
  <si>
    <t>ありま脳神経外科クリニック</t>
  </si>
  <si>
    <t>金山医院</t>
  </si>
  <si>
    <t>みうらクリニック岩津</t>
  </si>
  <si>
    <t>かけい整形外科</t>
  </si>
  <si>
    <t>クリニック花草</t>
  </si>
  <si>
    <t>岡崎ゆうあいクリニック</t>
  </si>
  <si>
    <t>さだこ心臓内科クリニック</t>
  </si>
  <si>
    <t>志賀医院</t>
  </si>
  <si>
    <t>あおばクリニック</t>
  </si>
  <si>
    <t>おかざき足の血管外科・痛みのクリニック</t>
  </si>
  <si>
    <t>光ヶ丘眼科クリニック</t>
  </si>
  <si>
    <t>三嶋内科在宅クリニック</t>
  </si>
  <si>
    <t>いしぐろ在宅診療所　岡崎</t>
  </si>
  <si>
    <t>つづき眼科クリニック</t>
  </si>
  <si>
    <t>若松町内科クリニック</t>
  </si>
  <si>
    <t>みんなの在宅クリニック　三河院</t>
  </si>
  <si>
    <t>岡崎メンタルクリニック</t>
  </si>
  <si>
    <t>美術館前こころのクリニック</t>
  </si>
  <si>
    <t>ワシミ整形外科羽根分院</t>
  </si>
  <si>
    <t>中田医院</t>
  </si>
  <si>
    <t>ももの木みんなのクリニック</t>
  </si>
  <si>
    <t>ゆかりこどもアレルギークリニック</t>
  </si>
  <si>
    <t>ねこざわクリニック</t>
  </si>
  <si>
    <t>あさい糖尿病内科クリニック</t>
  </si>
  <si>
    <t>岡崎メイツこども発達クリニック</t>
  </si>
  <si>
    <t>横森クリニック</t>
  </si>
  <si>
    <t>大樹寺内科クリニック</t>
  </si>
  <si>
    <t>在宅ﾃﾞﾝﾀﾙクリニックレリーフ</t>
  </si>
  <si>
    <t>総合大雄会病院</t>
  </si>
  <si>
    <t>一宮市立市民病院</t>
  </si>
  <si>
    <t>祖父江皮膚泌尿科医院</t>
  </si>
  <si>
    <t>医療法人有俊会　いまむら病院</t>
  </si>
  <si>
    <t>大雄会第一病院</t>
  </si>
  <si>
    <t>一宮市休日・夜間急病診療所</t>
  </si>
  <si>
    <t>山下病院</t>
  </si>
  <si>
    <t>柴田皮膚科</t>
  </si>
  <si>
    <t>千秋病院</t>
  </si>
  <si>
    <t>野村内科</t>
  </si>
  <si>
    <t>一宮整形外科</t>
  </si>
  <si>
    <t>ささい小児科</t>
  </si>
  <si>
    <t>上林記念病院</t>
  </si>
  <si>
    <t>医療法人雄仁会　石黒クリニック</t>
  </si>
  <si>
    <t>医療法人宏正会　ひらまつ小児クリニック</t>
  </si>
  <si>
    <t>おおやま内科</t>
  </si>
  <si>
    <t>真清田クリニック</t>
  </si>
  <si>
    <t>こだま内科クリニック</t>
  </si>
  <si>
    <t>岩田整形外科医院</t>
  </si>
  <si>
    <t>尾洲病院</t>
  </si>
  <si>
    <t>はらだ内科クリニック</t>
  </si>
  <si>
    <t>米本医院</t>
  </si>
  <si>
    <t>たなけん脊椎・眼科クリニック</t>
  </si>
  <si>
    <t>柳田皮フ科</t>
  </si>
  <si>
    <t>今川内科</t>
  </si>
  <si>
    <t>むらせクリニック</t>
  </si>
  <si>
    <t>大和南診療所</t>
  </si>
  <si>
    <t>加固内科クリニック</t>
  </si>
  <si>
    <t>渡辺外科</t>
  </si>
  <si>
    <t>中村整形外科</t>
  </si>
  <si>
    <t>浅井森医院</t>
  </si>
  <si>
    <t>あさのこどもクリニック</t>
  </si>
  <si>
    <t>てしがわらレディスクリニック</t>
  </si>
  <si>
    <t>ないとう整形外科</t>
  </si>
  <si>
    <t>中村メンタルクリニック</t>
  </si>
  <si>
    <t>どうけ内科クリニック</t>
  </si>
  <si>
    <t>磯村医院</t>
  </si>
  <si>
    <t>いとう眼科</t>
  </si>
  <si>
    <t>宮田クリニック</t>
  </si>
  <si>
    <t>高橋眼科</t>
  </si>
  <si>
    <t>いくた内科クリニック</t>
  </si>
  <si>
    <t>神田後藤クリニック</t>
  </si>
  <si>
    <t>ふじなみ整形外科</t>
  </si>
  <si>
    <t>あさの内科クリニック</t>
  </si>
  <si>
    <t>とみつかクリニック</t>
  </si>
  <si>
    <t>岸内科</t>
  </si>
  <si>
    <t>ふなはし眼科</t>
  </si>
  <si>
    <t>内科ののがき</t>
  </si>
  <si>
    <t>きむら胃腸科・外科・内科</t>
  </si>
  <si>
    <t>きし耳鼻いんこう科</t>
  </si>
  <si>
    <t>あさいクリニック</t>
  </si>
  <si>
    <t>一宮西病院</t>
  </si>
  <si>
    <t>いつきクリニック一宮</t>
  </si>
  <si>
    <t>塩津内科</t>
  </si>
  <si>
    <t>野村眼科</t>
  </si>
  <si>
    <t>いとう整形外科</t>
  </si>
  <si>
    <t>丹陽クリニック</t>
  </si>
  <si>
    <t>岩田循環器クリニック</t>
  </si>
  <si>
    <t>大雄会クリニック</t>
  </si>
  <si>
    <t>稲垣医院</t>
  </si>
  <si>
    <t>セベ心療クリニック</t>
  </si>
  <si>
    <t>かとうリウマチ整形外科</t>
  </si>
  <si>
    <t>しみず内科クリニック</t>
  </si>
  <si>
    <t>医療法人　愛礼会　松前内科医院</t>
  </si>
  <si>
    <t>桜井クリニック</t>
  </si>
  <si>
    <t>泰玄会病院</t>
  </si>
  <si>
    <t>野口内科</t>
  </si>
  <si>
    <t>後藤マタニティクリニック</t>
  </si>
  <si>
    <t>兵藤こどもクリニック</t>
  </si>
  <si>
    <t>医療法人泰玄会　泰玄会西病院</t>
  </si>
  <si>
    <t>眼科やがさき医院</t>
  </si>
  <si>
    <t>開明クリニック</t>
  </si>
  <si>
    <t>国井病院</t>
  </si>
  <si>
    <t>藤本整形外科</t>
  </si>
  <si>
    <t>浅井耳鼻咽喉科医院</t>
  </si>
  <si>
    <t>産婦人科はっとりクリニック</t>
  </si>
  <si>
    <t>さかたこどもクリニック</t>
  </si>
  <si>
    <t>こざわクリニック</t>
  </si>
  <si>
    <t>一宮市立木曽川市民病院</t>
  </si>
  <si>
    <t>つかはらレディースクリニック</t>
  </si>
  <si>
    <t>可世木耳鼻咽喉科</t>
  </si>
  <si>
    <t>野田泌尿器科クリニック</t>
  </si>
  <si>
    <t>いとう内科循環器科</t>
  </si>
  <si>
    <t>ともだクリニック</t>
  </si>
  <si>
    <t>いしだ内科クリニック</t>
  </si>
  <si>
    <t>可世木レディスクリニック</t>
  </si>
  <si>
    <t>横井クリニック</t>
  </si>
  <si>
    <t>きし整形外科</t>
  </si>
  <si>
    <t>いそむらファミリークリニック</t>
  </si>
  <si>
    <t>みづほクリニック</t>
  </si>
  <si>
    <t>アイ眼科クリニック</t>
  </si>
  <si>
    <t>ひのクリニック</t>
  </si>
  <si>
    <t>ひだの小児クリニック</t>
  </si>
  <si>
    <t>しがファミリークリニック</t>
  </si>
  <si>
    <t>高御堂内科</t>
  </si>
  <si>
    <t>医療法人聖恵会　やまだクリニック</t>
  </si>
  <si>
    <t>つつい内科クリニック</t>
  </si>
  <si>
    <t>きはしクリニック</t>
  </si>
  <si>
    <t>愛岐眼科</t>
  </si>
  <si>
    <t>医療法人瀬川医院</t>
  </si>
  <si>
    <t>たいようクリニック</t>
  </si>
  <si>
    <t>いしぐろ内科</t>
  </si>
  <si>
    <t>瀧消化器内科クリニック</t>
  </si>
  <si>
    <t>はっとり皮フ科クリニック</t>
  </si>
  <si>
    <t>節内科クリニック</t>
  </si>
  <si>
    <t>医療法人医徳会　国井病院</t>
  </si>
  <si>
    <t>しみずファミリークリニック</t>
  </si>
  <si>
    <t>耳鼻咽喉科　照クリニック</t>
  </si>
  <si>
    <t>宇野医院</t>
  </si>
  <si>
    <t>びさい眼科</t>
  </si>
  <si>
    <t>大島眼科クリニック</t>
  </si>
  <si>
    <t>ながき眼科</t>
  </si>
  <si>
    <t>平野内科</t>
  </si>
  <si>
    <t>耳鼻咽喉科・小児耳鼻咽喉科　ひらざわクリニック</t>
  </si>
  <si>
    <t>杉本こどもクリニック</t>
  </si>
  <si>
    <t>米倉耳鼻咽喉科</t>
  </si>
  <si>
    <t>みやび整形外科</t>
  </si>
  <si>
    <t>一宮むすび心療内科</t>
  </si>
  <si>
    <t>いわたこどもクリニック</t>
  </si>
  <si>
    <t>かわい皮フ科クリニック</t>
  </si>
  <si>
    <t>きたおわり在宅支援クリニック</t>
  </si>
  <si>
    <t>おかだ耳鼻咽喉科クリニック</t>
  </si>
  <si>
    <t>やまざき整形外科・リウマチクリニック</t>
  </si>
  <si>
    <t>はるかメンタルクリニック</t>
  </si>
  <si>
    <t>富田医院</t>
  </si>
  <si>
    <t>今伊勢よしかわクリニック</t>
  </si>
  <si>
    <t>一宮医療療育センター</t>
  </si>
  <si>
    <t>松原クリニック</t>
  </si>
  <si>
    <t>藤クリニック</t>
  </si>
  <si>
    <t>萩原整形外科リウマチクリニック</t>
  </si>
  <si>
    <t>医療法人厚恵会　橋本内科クリニック</t>
  </si>
  <si>
    <t>こしの内科</t>
  </si>
  <si>
    <t>くりもと眼科クリニック</t>
  </si>
  <si>
    <t>医療法人悠彩会　森瀬内科</t>
  </si>
  <si>
    <t>かとうファミリークリニック</t>
  </si>
  <si>
    <t>田中クリニック</t>
  </si>
  <si>
    <t>みずの内科クリニック</t>
  </si>
  <si>
    <t>かまた整形外科</t>
  </si>
  <si>
    <t>ひまわりクリニック丹西</t>
  </si>
  <si>
    <t>神山たかはし皮膚科</t>
  </si>
  <si>
    <t>愛北ハートクリニック</t>
  </si>
  <si>
    <t>丸井医院</t>
  </si>
  <si>
    <t>じゅんこ乳腺クリニック</t>
  </si>
  <si>
    <t>きそがわ不破クリニック</t>
  </si>
  <si>
    <t>うかいファミリークリニック</t>
  </si>
  <si>
    <t>のぞみケアクリニック</t>
  </si>
  <si>
    <t>腎・泌尿器科　河合クリニック</t>
  </si>
  <si>
    <t>すぎやま内科クリニック</t>
  </si>
  <si>
    <t>たに在宅クリニック</t>
  </si>
  <si>
    <t>いとう腎・泌尿器科クリニック</t>
  </si>
  <si>
    <t>あさひ内科・小児科クリニック</t>
  </si>
  <si>
    <t>森中央クリニック</t>
  </si>
  <si>
    <t>宮の森クリニック</t>
  </si>
  <si>
    <t>あらいファミリークリニック</t>
  </si>
  <si>
    <t>トータルサポートクリニック一宮</t>
  </si>
  <si>
    <t>かとう皮フ科</t>
  </si>
  <si>
    <t>かみやファミリークリニック</t>
  </si>
  <si>
    <t>萩原うかい内科</t>
  </si>
  <si>
    <t>糖尿病・内分泌　尾方内科</t>
  </si>
  <si>
    <t>みらいウェルネスクリニック</t>
  </si>
  <si>
    <t>山田内科ハートクリニック</t>
  </si>
  <si>
    <t>楓みみはなのどクリニック</t>
  </si>
  <si>
    <t>いながき耳鼻咽喉科</t>
  </si>
  <si>
    <t>森整形外科</t>
  </si>
  <si>
    <t>やまなか皮フ科</t>
  </si>
  <si>
    <t>今伊勢おかもと整形外科</t>
  </si>
  <si>
    <t>テラス一宮クリニック</t>
  </si>
  <si>
    <t>かえでクリニック</t>
  </si>
  <si>
    <t>YUKI皮フ科・形成外科</t>
  </si>
  <si>
    <t>小野内科循環器クリニック</t>
  </si>
  <si>
    <t>正翔会クリニック一宮</t>
  </si>
  <si>
    <t>あゆち診療所</t>
  </si>
  <si>
    <t>はんじこどもクリニック</t>
  </si>
  <si>
    <t>木曽川平野内科リウマチ膠原病クリニック</t>
  </si>
  <si>
    <t>あたまと内科のうえだクリニック</t>
  </si>
  <si>
    <t>メドタウンたなかファミリークリニック</t>
  </si>
  <si>
    <t>ふじわら在宅ケアクリニック</t>
  </si>
  <si>
    <t>フレンズクリニック一宮</t>
  </si>
  <si>
    <t>おおすきクリニック</t>
  </si>
  <si>
    <t>しんりんクリニック</t>
  </si>
  <si>
    <t>きむら内科内視鏡クリニック</t>
  </si>
  <si>
    <t>つかはらウィメンズクリニック</t>
  </si>
  <si>
    <t>柊メンタルクリニック</t>
  </si>
  <si>
    <t>原眼科クリニック</t>
  </si>
  <si>
    <t>そよ風クリニック</t>
  </si>
  <si>
    <t>木曽川いとう眼科</t>
  </si>
  <si>
    <t>まつうらアイクリニック</t>
  </si>
  <si>
    <t>ほんだ耳鼻咽喉科</t>
  </si>
  <si>
    <t>たに内科・循環器・消化器クリニック</t>
  </si>
  <si>
    <t>ねいろの里クリニック</t>
  </si>
  <si>
    <t>しらき内科クリニック</t>
  </si>
  <si>
    <t>本町さとう内科クリニック</t>
  </si>
  <si>
    <t>佳ウィメンズクリニック</t>
  </si>
  <si>
    <t>すぎうら内科ハートクリニック</t>
  </si>
  <si>
    <t>アイクリニック木曽川</t>
  </si>
  <si>
    <t>一宮駅イチ＊ビル眼科</t>
  </si>
  <si>
    <t>イチ＊ビル消化器内科クリニックみうら</t>
  </si>
  <si>
    <t>ＲＵＮクリニック</t>
  </si>
  <si>
    <t>医療法人聖恵会木曽川みみはなのどクリニック</t>
  </si>
  <si>
    <t>木曽川たけもと整形外科</t>
  </si>
  <si>
    <t>あさい病院</t>
  </si>
  <si>
    <t>公立陶生病院</t>
  </si>
  <si>
    <t>瀬戸健康管理センター診療所</t>
  </si>
  <si>
    <t>青山病院</t>
  </si>
  <si>
    <t>中央病院</t>
  </si>
  <si>
    <t>井上病院</t>
  </si>
  <si>
    <t>瀬戸みどりのまち病院</t>
  </si>
  <si>
    <t>ませき医院</t>
  </si>
  <si>
    <t>やまうち内科</t>
  </si>
  <si>
    <t>横山クリニック</t>
  </si>
  <si>
    <t>高阪内科</t>
  </si>
  <si>
    <t>イトウ内科小児科</t>
  </si>
  <si>
    <t>長江内科小児科医院</t>
  </si>
  <si>
    <t>せとぐち内科</t>
  </si>
  <si>
    <t>浅野整形外科医院</t>
  </si>
  <si>
    <t>藤本クリニック</t>
  </si>
  <si>
    <t>ひがしの医院</t>
  </si>
  <si>
    <t>しなのが丘病院</t>
  </si>
  <si>
    <t>とりいクリニック</t>
  </si>
  <si>
    <t>松本眼科</t>
  </si>
  <si>
    <t>こだま耳鼻科クリニック</t>
  </si>
  <si>
    <t>中野整形外科</t>
  </si>
  <si>
    <t>加藤皮フ科クリニック</t>
  </si>
  <si>
    <t>みずの坂こどもクリニック</t>
  </si>
  <si>
    <t>打田内科クリニック</t>
  </si>
  <si>
    <t>すずき整形外科</t>
  </si>
  <si>
    <t>クリニックベル</t>
  </si>
  <si>
    <t>瀬戸共立クリニック</t>
  </si>
  <si>
    <t>おがわ整形外科</t>
  </si>
  <si>
    <t>せとぐち心療内科クリニック</t>
  </si>
  <si>
    <t>坂田内科</t>
  </si>
  <si>
    <t>さとう内科クリニック</t>
  </si>
  <si>
    <t>医療法人　メディカルアイケアー　瀬戸眼科</t>
  </si>
  <si>
    <t>こんどう眼科</t>
  </si>
  <si>
    <t>瀬戸こころの診療所</t>
  </si>
  <si>
    <t>山手クリニック</t>
  </si>
  <si>
    <t>瀬戸市立休日急病診療所</t>
  </si>
  <si>
    <t>おわり瀬戸　ひびの内科クリニック</t>
  </si>
  <si>
    <t>まつもと皮フ科クリニック</t>
  </si>
  <si>
    <t>瀬戸にしな整形外科クリニック</t>
  </si>
  <si>
    <t>おおの耳鼻咽喉科クリニック</t>
  </si>
  <si>
    <t>瀬戸ホームケアクリニック</t>
  </si>
  <si>
    <t>医療法人　加藤医院</t>
  </si>
  <si>
    <t>瀬戸たかはし呼吸器内科クリニック</t>
  </si>
  <si>
    <t>瀬戸おざわ眼科</t>
  </si>
  <si>
    <t>医療法人野田医院</t>
  </si>
  <si>
    <t>瀬戸みずの坂内科クリニック</t>
  </si>
  <si>
    <t>じょんサラン皮ふ科</t>
  </si>
  <si>
    <t>たかやま内科・消化器内視鏡クリニック</t>
  </si>
  <si>
    <t>一ノ草病院</t>
  </si>
  <si>
    <t>茶谷産婦人科</t>
  </si>
  <si>
    <t>酒井内科・皮フ科</t>
  </si>
  <si>
    <t>藤田病院</t>
  </si>
  <si>
    <t>竹内内科クリニック</t>
  </si>
  <si>
    <t>半田クリニック</t>
  </si>
  <si>
    <t>青山外科</t>
  </si>
  <si>
    <t>知多クリニック</t>
  </si>
  <si>
    <t>小野耳鼻咽喉科</t>
  </si>
  <si>
    <t>藤條皮膚科医院</t>
  </si>
  <si>
    <t>橋本医院</t>
  </si>
  <si>
    <t>春田内科</t>
  </si>
  <si>
    <t>内科小児科都築医院</t>
  </si>
  <si>
    <t>辻整形外科外科クリニック</t>
  </si>
  <si>
    <t>高橋医院</t>
  </si>
  <si>
    <t>竹本クリニック</t>
  </si>
  <si>
    <t>林医科歯科医院</t>
  </si>
  <si>
    <t>高須内科</t>
  </si>
  <si>
    <t>クリニック・パパ</t>
  </si>
  <si>
    <t>あべクリニック</t>
  </si>
  <si>
    <t>ちゃや皮ふ科</t>
  </si>
  <si>
    <t>斎藤眼科</t>
  </si>
  <si>
    <t>みずのファミリークリニック</t>
  </si>
  <si>
    <t>南青山皮ふ科</t>
  </si>
  <si>
    <t>半田共立クリニック</t>
  </si>
  <si>
    <t>武内眼科</t>
  </si>
  <si>
    <t>半田東クリニック</t>
  </si>
  <si>
    <t>日比整形外科</t>
  </si>
  <si>
    <t>半田中央病院</t>
  </si>
  <si>
    <t>小野整形外科</t>
  </si>
  <si>
    <t>中町クリニック</t>
  </si>
  <si>
    <t>結生クリニック</t>
  </si>
  <si>
    <t>こころ音メンタルクリニック</t>
  </si>
  <si>
    <t>星崎ちゃや糖尿病内科</t>
  </si>
  <si>
    <t>あいクリニック</t>
  </si>
  <si>
    <t>平岡医院</t>
  </si>
  <si>
    <t>キッズランドクリニック</t>
  </si>
  <si>
    <t>くぼた小児科</t>
  </si>
  <si>
    <t>乙川さとうクリニック</t>
  </si>
  <si>
    <t>かみいけクリニック</t>
  </si>
  <si>
    <t>トータルサポートクリニック半田</t>
  </si>
  <si>
    <t>せいしろ循環器内科クリニック</t>
  </si>
  <si>
    <t>半田眼科クリニック</t>
  </si>
  <si>
    <t>おっかわこどもとアレルギーのクリニック</t>
  </si>
  <si>
    <t>森クリニック</t>
  </si>
  <si>
    <t>たけうち耳鼻咽喉科</t>
  </si>
  <si>
    <t>おっかわ耳鼻咽喉科クリニック</t>
  </si>
  <si>
    <t>やなべ心療内科</t>
  </si>
  <si>
    <t>間瀬医院</t>
  </si>
  <si>
    <t>半田アイクリニック</t>
  </si>
  <si>
    <t>アトラスファミリークリニック</t>
  </si>
  <si>
    <t>はんだ脳神経内科クリニック</t>
  </si>
  <si>
    <t>藤條医院</t>
  </si>
  <si>
    <t>さくらい腎泌尿器科クリニック</t>
  </si>
  <si>
    <t>半田ファミリークリニック</t>
  </si>
  <si>
    <t>子どもと大人のこころの診療所</t>
  </si>
  <si>
    <t>きぬうらアレルギーこどもクリニック</t>
  </si>
  <si>
    <t>知多半田こころクリニック</t>
  </si>
  <si>
    <t>かじかわ内科・呼吸器内科クリニック</t>
  </si>
  <si>
    <t>住吉町クリニック</t>
  </si>
  <si>
    <t>じんの内科ハートクリニック</t>
  </si>
  <si>
    <t>半田つくし耳鼻咽喉科</t>
  </si>
  <si>
    <t>知多半島総合医療センター</t>
  </si>
  <si>
    <t>耳鼻咽喉科かいだクリニック</t>
  </si>
  <si>
    <t>はんだ白雪皮フ科</t>
  </si>
  <si>
    <t>一般財団法人春日会足立病院</t>
  </si>
  <si>
    <t>鳥居クリニック</t>
  </si>
  <si>
    <t>愛知県心身障害者コロニーこばと学園</t>
  </si>
  <si>
    <t>宮本産婦人科皮フ科</t>
  </si>
  <si>
    <t>産科婦人科七原</t>
  </si>
  <si>
    <t>ムラセ整形外科</t>
  </si>
  <si>
    <t>須賀医院</t>
  </si>
  <si>
    <t>田代クリニック</t>
  </si>
  <si>
    <t>春日井リハビリテーション病院</t>
  </si>
  <si>
    <t>タカマ皮膚科</t>
  </si>
  <si>
    <t>あさひ病院</t>
  </si>
  <si>
    <t>名古屋徳洲会総合病院</t>
  </si>
  <si>
    <t>あさひが丘ホスピタル</t>
  </si>
  <si>
    <t>渡辺整形外科</t>
  </si>
  <si>
    <t>山際クリニック</t>
  </si>
  <si>
    <t>平田眼科</t>
  </si>
  <si>
    <t>こどもゆめクリニック</t>
  </si>
  <si>
    <t>春日井市休日・平日夜間急病診療所</t>
  </si>
  <si>
    <t>東海記念病院訪問リハビリテーション</t>
  </si>
  <si>
    <t>岡山整形外科</t>
  </si>
  <si>
    <t>森永産婦人科</t>
  </si>
  <si>
    <t>灰本クリニック</t>
  </si>
  <si>
    <t>中央台診療所</t>
  </si>
  <si>
    <t>徳丸外科</t>
  </si>
  <si>
    <t>かめざわクリニック</t>
  </si>
  <si>
    <t>くまい医院</t>
  </si>
  <si>
    <t>ふく田整形外科</t>
  </si>
  <si>
    <t>鳥山内科クリニック</t>
  </si>
  <si>
    <t>こばやし耳鼻咽喉科</t>
  </si>
  <si>
    <t>東海中央クリニック</t>
  </si>
  <si>
    <t>明子ウェルネス・クリニック</t>
  </si>
  <si>
    <t>家田内科</t>
  </si>
  <si>
    <t>竹内医院</t>
  </si>
  <si>
    <t>白山外科クリニック</t>
  </si>
  <si>
    <t>やまだ内科クリニック</t>
  </si>
  <si>
    <t>林眼科クリニック</t>
  </si>
  <si>
    <t>藤山台診療所</t>
  </si>
  <si>
    <t>からき眼科クリニック</t>
  </si>
  <si>
    <t>たかやまこどもクリニック</t>
  </si>
  <si>
    <t>白山リハビリテーション病院</t>
  </si>
  <si>
    <t>整形外科つのだクリニック</t>
  </si>
  <si>
    <t>きょうかね眼科</t>
  </si>
  <si>
    <t>おおのクリニック</t>
  </si>
  <si>
    <t>かちがわ眼科クリニック</t>
  </si>
  <si>
    <t>磯部皮膚科医院</t>
  </si>
  <si>
    <t>みちかぜクリニック</t>
  </si>
  <si>
    <t>坂井耳鼻咽喉科</t>
  </si>
  <si>
    <t>遠藤整形外科クリニック</t>
  </si>
  <si>
    <t>坂下クリニック</t>
  </si>
  <si>
    <t>かちがわこどもクリニック</t>
  </si>
  <si>
    <t>よしだ内科クリニック</t>
  </si>
  <si>
    <t>おくむら耳鼻科クリニック</t>
  </si>
  <si>
    <t>かしわばらクリニック</t>
  </si>
  <si>
    <t>深見医院</t>
  </si>
  <si>
    <t>もりなが耳鼻咽喉科</t>
  </si>
  <si>
    <t>堀田おとなこどもクリニック</t>
  </si>
  <si>
    <t>内田耳鼻咽喉科</t>
  </si>
  <si>
    <t>春日井眼科クリニック</t>
  </si>
  <si>
    <t>すぎやま耳鼻科クリニック</t>
  </si>
  <si>
    <t>きむらハートクリニック</t>
  </si>
  <si>
    <t>なかひがし整形外科皮フ科</t>
  </si>
  <si>
    <t>麻酔科伊藤医院</t>
  </si>
  <si>
    <t>春日井ファミリー皮フ科</t>
  </si>
  <si>
    <t>アベクリニック</t>
  </si>
  <si>
    <t>はやかわ・すずきクリニック</t>
  </si>
  <si>
    <t>いわたキッズクリニック</t>
  </si>
  <si>
    <t>しんまちクリニック</t>
  </si>
  <si>
    <t>滝川医院</t>
  </si>
  <si>
    <t>だんばら内科クリニック</t>
  </si>
  <si>
    <t>浅田レディース勝川クリニック</t>
  </si>
  <si>
    <t>たかぎ整形外科・皮フ科</t>
  </si>
  <si>
    <t>福井産婦人科医院</t>
  </si>
  <si>
    <t>はやかわクリニック</t>
  </si>
  <si>
    <t>すまいる皮フ科クリニック</t>
  </si>
  <si>
    <t>成宮医院</t>
  </si>
  <si>
    <t>小山クリニック</t>
  </si>
  <si>
    <t>勝川よろずクリニック</t>
  </si>
  <si>
    <t>服部クリニック</t>
  </si>
  <si>
    <t>神領ファミリークリニック</t>
  </si>
  <si>
    <t>出川もりクリニック</t>
  </si>
  <si>
    <t>さくら小児科・アレルギー科</t>
  </si>
  <si>
    <t>石黒内科クリニック</t>
  </si>
  <si>
    <t>いとう内科クリニック</t>
  </si>
  <si>
    <t>勝川三宅眼科</t>
  </si>
  <si>
    <t>きたしろ整形外科</t>
  </si>
  <si>
    <t>朝宮こどもクリニック</t>
  </si>
  <si>
    <t>高森台病院</t>
  </si>
  <si>
    <t>竹村整形外科クリニック</t>
  </si>
  <si>
    <t>医療法人雄峰会　まのウィメンズクリニック</t>
  </si>
  <si>
    <t>内科眼科ゆたかクリニック</t>
  </si>
  <si>
    <t>眼科山田クリニック</t>
  </si>
  <si>
    <t>下島クリニック</t>
  </si>
  <si>
    <t>アイクリニック春日井</t>
  </si>
  <si>
    <t>たけだクリニック整形外科・内科</t>
  </si>
  <si>
    <t>みやこ内科クリニック</t>
  </si>
  <si>
    <t>春日井リハビリテーション病院付属クリニック</t>
  </si>
  <si>
    <t>まつした整形外科</t>
  </si>
  <si>
    <t>かちがわ心と体のクリニック</t>
  </si>
  <si>
    <t>青山クリニック</t>
  </si>
  <si>
    <t>いわい皮フ科クリニック</t>
  </si>
  <si>
    <t>にしむら泌尿器科内科クリニック</t>
  </si>
  <si>
    <t>岡島内科</t>
  </si>
  <si>
    <t>田島クリニック</t>
  </si>
  <si>
    <t>かちがわ整形外科</t>
  </si>
  <si>
    <t>かすがいマタニティクリニック</t>
  </si>
  <si>
    <t>春見あおいクリニック</t>
  </si>
  <si>
    <t>石川内科クリニック</t>
  </si>
  <si>
    <t>北陽会病院</t>
  </si>
  <si>
    <t>もちづき内科クリニック</t>
  </si>
  <si>
    <t>かちがわ北クリニック</t>
  </si>
  <si>
    <t>みのりクリニック小児科アレルギー科</t>
  </si>
  <si>
    <t>勝川脳神経クリニック</t>
  </si>
  <si>
    <t>たかしまファミリークリニック</t>
  </si>
  <si>
    <t>中村耳鼻咽喉科</t>
  </si>
  <si>
    <t>山口メンタルクリニック</t>
  </si>
  <si>
    <t>そぶえ内科クリニック</t>
  </si>
  <si>
    <t>かちがわ皮フ科クリニック</t>
  </si>
  <si>
    <t>二子山ファミリークリニック</t>
  </si>
  <si>
    <t>やないクリニック</t>
  </si>
  <si>
    <t>横井内科クリニック</t>
  </si>
  <si>
    <t>同仁医院</t>
  </si>
  <si>
    <t>春日井駅前メンタルクリニック</t>
  </si>
  <si>
    <t>春日井みずほクリニック</t>
  </si>
  <si>
    <t>イーアス春日井眼科</t>
  </si>
  <si>
    <t>かわなか内科・生活習慣病クリニック</t>
  </si>
  <si>
    <t>子どもの成長・糖尿病　上西のびしろクリニック</t>
  </si>
  <si>
    <t>こうぞうじ在宅支援診療所</t>
  </si>
  <si>
    <t>松河戸クリニック</t>
  </si>
  <si>
    <t>小松原内科</t>
  </si>
  <si>
    <t>ひばりクリニック</t>
  </si>
  <si>
    <t>かすがい関節・スポーツ整形外科いたみのクリニック</t>
  </si>
  <si>
    <t>メドックにしふじクリニック</t>
  </si>
  <si>
    <t>ルネック勝川クリニック</t>
  </si>
  <si>
    <t>高蔵寺内科クリニック</t>
  </si>
  <si>
    <t>Kファミリークリニック</t>
  </si>
  <si>
    <t>鷹来クリニック内科・循環器内科</t>
  </si>
  <si>
    <t>ひじかた内科・消化器内科クリニック</t>
  </si>
  <si>
    <t>春日井こころのクリニック</t>
  </si>
  <si>
    <t>たまいクリニック眼科・耳鼻咽喉科</t>
  </si>
  <si>
    <t>医療法人メディカルアイケアー　かすがい中央眼科</t>
  </si>
  <si>
    <t>かちがわスキンクリニック　皮ふ科・美容皮ふ科</t>
  </si>
  <si>
    <t>はるレディースクリニック</t>
  </si>
  <si>
    <t>ケセラセラ在宅クリニック勝川</t>
  </si>
  <si>
    <t>ブレインランドクリニック春日井</t>
  </si>
  <si>
    <t>みなかすがいクリニック</t>
  </si>
  <si>
    <t>アトピースキンケアクリニック</t>
  </si>
  <si>
    <t>医療法人昌峰会　東春病院</t>
  </si>
  <si>
    <t>ながい歯科皮ふ科クリニック</t>
  </si>
  <si>
    <t>渡辺マタニティークリニック</t>
  </si>
  <si>
    <t>共立荻野病院</t>
  </si>
  <si>
    <t>医療法人桃源会後藤病院</t>
  </si>
  <si>
    <t>星野医院</t>
  </si>
  <si>
    <t>休日夜間急病診療所</t>
  </si>
  <si>
    <t>可知病院</t>
  </si>
  <si>
    <t>医療法人　聖俊会　樋口病院</t>
  </si>
  <si>
    <t>大石医院</t>
  </si>
  <si>
    <t>田中内科医院</t>
  </si>
  <si>
    <t>有木眼科クリニック</t>
  </si>
  <si>
    <t>やまざき眼科クリニック</t>
  </si>
  <si>
    <t>高和皮フ科</t>
  </si>
  <si>
    <t>堀江整形外科クリニック</t>
  </si>
  <si>
    <t>ささき整形外科クリニック</t>
  </si>
  <si>
    <t>宮地病院</t>
  </si>
  <si>
    <t>よしおか眼科クリニック</t>
  </si>
  <si>
    <t>おぎの耳鼻咽喉科</t>
  </si>
  <si>
    <t>ふくとみクリニック</t>
  </si>
  <si>
    <t>たけだクリニック</t>
  </si>
  <si>
    <t>ささき小児科</t>
  </si>
  <si>
    <t>かとう内科医院</t>
  </si>
  <si>
    <t>佐々木皮フ科</t>
  </si>
  <si>
    <t>しらゆりクリニック</t>
  </si>
  <si>
    <t>内藤メンタルクリニック</t>
  </si>
  <si>
    <t>いとう内科</t>
  </si>
  <si>
    <t>池田内科循環器科</t>
  </si>
  <si>
    <t>とみた内科</t>
  </si>
  <si>
    <t>飛田医院</t>
  </si>
  <si>
    <t>豊川メイツクリニック</t>
  </si>
  <si>
    <t>大橋医院</t>
  </si>
  <si>
    <t>安形医院</t>
  </si>
  <si>
    <t>医療法人ユタカ医院</t>
  </si>
  <si>
    <t>今泉アイクリニック</t>
  </si>
  <si>
    <t>一宮クリニック</t>
  </si>
  <si>
    <t>こじま内科クリニック</t>
  </si>
  <si>
    <t>豊川アイクリニック</t>
  </si>
  <si>
    <t>大原医院</t>
  </si>
  <si>
    <t>ユリクリニック</t>
  </si>
  <si>
    <t>たけもとクリニック</t>
  </si>
  <si>
    <t>おぜき整形外科</t>
  </si>
  <si>
    <t>藤澤フラウエンクリニク</t>
  </si>
  <si>
    <t>いたや耳鼻咽喉科</t>
  </si>
  <si>
    <t>医療法人　佐藤医院</t>
  </si>
  <si>
    <t>クリニックすみた</t>
  </si>
  <si>
    <t>総合青山病院</t>
  </si>
  <si>
    <t>あけぼの町耳鼻咽喉科</t>
  </si>
  <si>
    <t>とりやまクリニック</t>
  </si>
  <si>
    <t>医療法人鳳紀会大崎整形リハビリクリニック</t>
  </si>
  <si>
    <t>いたづ内科クリニック</t>
  </si>
  <si>
    <t>あかさかクリニック</t>
  </si>
  <si>
    <t>医療法人啓仁会　豊川さくら病院</t>
  </si>
  <si>
    <t>丹羽クリニック</t>
  </si>
  <si>
    <t>タチバナ病院</t>
  </si>
  <si>
    <t>大竹内科クリニック</t>
  </si>
  <si>
    <t>きくちメンタルクリニック</t>
  </si>
  <si>
    <t>医療法人信愛会　しんあいクリニック</t>
  </si>
  <si>
    <t>信愛医療療育センター</t>
  </si>
  <si>
    <t>白谷医院</t>
  </si>
  <si>
    <t>医療法人鳳紀会　豊川脳神経外科クリニック</t>
  </si>
  <si>
    <t>石川クリニック</t>
  </si>
  <si>
    <t>医療法人有心会おおの腎泌尿器科</t>
  </si>
  <si>
    <t>眼科　津山クリニック</t>
  </si>
  <si>
    <t>おおぐち糖尿病内科クリニック</t>
  </si>
  <si>
    <t>耳鼻咽喉科　井上医院</t>
  </si>
  <si>
    <t>ぞうし耳鼻咽喉科</t>
  </si>
  <si>
    <t>医療法人有心会みとクリニック</t>
  </si>
  <si>
    <t>医療法人向仁会とよかわ皮ふのクリニック</t>
  </si>
  <si>
    <t>豊川たなか眼科</t>
  </si>
  <si>
    <t>０１（ゼロワン）クリニック</t>
  </si>
  <si>
    <t>医療法人鳳紀会豊川整形外科リハビリクリニック</t>
  </si>
  <si>
    <t>野本医院</t>
  </si>
  <si>
    <t>豊川アレルギーリウマチクリニック</t>
  </si>
  <si>
    <t>豊川さつき眼科</t>
  </si>
  <si>
    <t>みかわ血菅外科クリニック</t>
  </si>
  <si>
    <t>さかまきクリニック</t>
  </si>
  <si>
    <t>さくらぎ眼科　こころのクリニック</t>
  </si>
  <si>
    <t>いまいずみファミリークリニック</t>
  </si>
  <si>
    <t>大山内科クリニック</t>
  </si>
  <si>
    <t>ほんのクリニック</t>
  </si>
  <si>
    <t>井田医院</t>
  </si>
  <si>
    <t>大橋眼科医院</t>
  </si>
  <si>
    <t>津島リハビリテーション病院</t>
  </si>
  <si>
    <t>医療法人三善会津島中央病院</t>
  </si>
  <si>
    <t>津島地区休日急病診療所</t>
  </si>
  <si>
    <t>海部地区休日診療所</t>
  </si>
  <si>
    <t>真野産婦人科</t>
  </si>
  <si>
    <t>むろや眼科</t>
  </si>
  <si>
    <t>小林皮膚科</t>
  </si>
  <si>
    <t>池村皮フ科</t>
  </si>
  <si>
    <t>彦坂外科</t>
  </si>
  <si>
    <t>田中こどもクリニック</t>
  </si>
  <si>
    <t>内科．消化器内科．小児科　平野医院</t>
  </si>
  <si>
    <t>ジュンクリニック</t>
  </si>
  <si>
    <t>医療法人坪内医院</t>
  </si>
  <si>
    <t>大鹿眼科</t>
  </si>
  <si>
    <t>松永医院</t>
  </si>
  <si>
    <t>八木澤耳鼻咽喉科医院</t>
  </si>
  <si>
    <t>くろかわ内科クリニック</t>
  </si>
  <si>
    <t>神守診療所</t>
  </si>
  <si>
    <t>医療法人宏徳会　安藤病院</t>
  </si>
  <si>
    <t>たやす腎クリニック</t>
  </si>
  <si>
    <t>かとう心療クリニック</t>
  </si>
  <si>
    <t>大橋産婦人科クリニック</t>
  </si>
  <si>
    <t>あいち健康クリニック</t>
  </si>
  <si>
    <t>北新開クリニック</t>
  </si>
  <si>
    <t>つしまこどもアレルギークリニック</t>
  </si>
  <si>
    <t>岡田クリニック</t>
  </si>
  <si>
    <t>平井クリニック</t>
  </si>
  <si>
    <t>つしま佐久間眼科</t>
  </si>
  <si>
    <t>ひだかファミリークリニック</t>
  </si>
  <si>
    <t>医療法人壮健会つしまセントラルクリニック</t>
  </si>
  <si>
    <t>すぎの大人こどもクリニック</t>
  </si>
  <si>
    <t>そらのま内科クリニック</t>
  </si>
  <si>
    <t>はせ川外科</t>
  </si>
  <si>
    <t>なぎさクリニック</t>
  </si>
  <si>
    <t>AISANクリニック</t>
  </si>
  <si>
    <t>かたおかクリニック</t>
  </si>
  <si>
    <t>すぎやま耳鼻いんこう科</t>
  </si>
  <si>
    <t>いけむら脳神経クリニック</t>
  </si>
  <si>
    <t>医療法人愛生館小林記念病院</t>
  </si>
  <si>
    <t>山中従天医舘</t>
  </si>
  <si>
    <t>岡村産科婦人科</t>
  </si>
  <si>
    <t>碧南クリニック</t>
  </si>
  <si>
    <t>碧南市民病院</t>
  </si>
  <si>
    <t>いくた整形外科</t>
  </si>
  <si>
    <t>にしばたクリニック</t>
  </si>
  <si>
    <t>堀尾医院</t>
  </si>
  <si>
    <t>原田医院</t>
  </si>
  <si>
    <t>オオノ眼科クリニック</t>
  </si>
  <si>
    <t>さかべ医院</t>
  </si>
  <si>
    <t>耳鼻咽喉科ふじうらクリニック</t>
  </si>
  <si>
    <t>田中眼科</t>
  </si>
  <si>
    <t>長田医院</t>
  </si>
  <si>
    <t>奥田医院</t>
  </si>
  <si>
    <t>わしづかクリニック</t>
  </si>
  <si>
    <t>小林クリニック</t>
  </si>
  <si>
    <t>作塚杉浦クリニック</t>
  </si>
  <si>
    <t>みどりの森クリニック</t>
  </si>
  <si>
    <t>エンゼルこどもクリニック</t>
  </si>
  <si>
    <t>あおい皮フ科クリニック</t>
  </si>
  <si>
    <t>上平医院</t>
  </si>
  <si>
    <t>もぎ内科クリニック</t>
  </si>
  <si>
    <t>医療法人秀栄会　永井小児クリニック</t>
  </si>
  <si>
    <t>しんかわ耳鼻咽喉科クリニック</t>
  </si>
  <si>
    <t>平岩医院</t>
  </si>
  <si>
    <t>碧南整形外科</t>
  </si>
  <si>
    <t>杉浦こどもクリニック</t>
  </si>
  <si>
    <t>へきなん中央クリニック</t>
  </si>
  <si>
    <t>SSC杉浦医院</t>
  </si>
  <si>
    <t>碧南さとう整形外科リウマチ科</t>
  </si>
  <si>
    <t>へきなん中村眼科</t>
  </si>
  <si>
    <t>新川中央病院</t>
  </si>
  <si>
    <t>ウィルクリニック</t>
  </si>
  <si>
    <t>刈谷豊田総合病院</t>
  </si>
  <si>
    <t>榊原医院</t>
  </si>
  <si>
    <t>休日診療所</t>
  </si>
  <si>
    <t>刈谷整形外科病院</t>
  </si>
  <si>
    <t>医療法人　研信会　刈谷中央クリニック</t>
  </si>
  <si>
    <t>石川内科</t>
  </si>
  <si>
    <t>飯海同仁医院</t>
  </si>
  <si>
    <t>馬嶋眼科医院</t>
  </si>
  <si>
    <t>辻村外科病院</t>
  </si>
  <si>
    <t>野村眼科医院</t>
  </si>
  <si>
    <t>堀眼科医院</t>
  </si>
  <si>
    <t>竹中耳鼻咽喉科医院</t>
  </si>
  <si>
    <t>大竹耳鼻咽喉科</t>
  </si>
  <si>
    <t>広瀬クリニック</t>
  </si>
  <si>
    <t>はちすかクリニック</t>
  </si>
  <si>
    <t>大西内科クリニック</t>
  </si>
  <si>
    <t>深谷皮フ科</t>
  </si>
  <si>
    <t>刈谷記念病院</t>
  </si>
  <si>
    <t>平野クリニック</t>
  </si>
  <si>
    <t>つづき耳鼻咽喉科</t>
  </si>
  <si>
    <t>まついこどもクリニック</t>
  </si>
  <si>
    <t>ジュンレディースクリニック刈谷</t>
  </si>
  <si>
    <t>刈谷豊田東病院</t>
  </si>
  <si>
    <t>耳鼻咽喉科のむらクリニック</t>
  </si>
  <si>
    <t>酒井内科医院</t>
  </si>
  <si>
    <t>みやち内科</t>
  </si>
  <si>
    <t>堀クリニック</t>
  </si>
  <si>
    <t>兼子こどもクリニック</t>
  </si>
  <si>
    <t>湯口眼科クリニック</t>
  </si>
  <si>
    <t>つづきクリニック</t>
  </si>
  <si>
    <t>辻内科循環器科クリニック</t>
  </si>
  <si>
    <t>田和小児科医院</t>
  </si>
  <si>
    <t>たかくら小児クリニック</t>
  </si>
  <si>
    <t>Ｇ＆Ｏレディスクリニック</t>
  </si>
  <si>
    <t>かねこクリニック</t>
  </si>
  <si>
    <t>半城土とみやすクリニック</t>
  </si>
  <si>
    <t>すがぬま耳鼻咽喉科</t>
  </si>
  <si>
    <t>Ｇ＆Ｏ赤ちゃん・こどもクリニック</t>
  </si>
  <si>
    <t>刈谷なりたクリニック</t>
  </si>
  <si>
    <t>Ｇ＆Ｏ女性ヘルスケアクリニック</t>
  </si>
  <si>
    <t>かりや駅やまかわ内科</t>
  </si>
  <si>
    <t>一里山・今井病院</t>
  </si>
  <si>
    <t>小垣江にしおクリニック</t>
  </si>
  <si>
    <t>医療法人成精会　メンタルクリニック　アンセル</t>
  </si>
  <si>
    <t>内科・糖尿病・内分泌　はせがわ内科クリニック</t>
  </si>
  <si>
    <t>かとう乳腺クリニック</t>
  </si>
  <si>
    <t>ふくだ整形外科　骨粗しょう症・スポーツクリニック</t>
  </si>
  <si>
    <t>田中ハートクリニック</t>
  </si>
  <si>
    <t>いがや眼科クリニック</t>
  </si>
  <si>
    <t>碧海中央クリニック</t>
  </si>
  <si>
    <t>刈谷銀座かとう内科クリニック</t>
  </si>
  <si>
    <t>桜井整形外科</t>
  </si>
  <si>
    <t>野田町メディカルクリニック</t>
  </si>
  <si>
    <t>刈谷こころのクリニック</t>
  </si>
  <si>
    <t>中野医院</t>
  </si>
  <si>
    <t>メグラス在宅クリニック刈谷</t>
  </si>
  <si>
    <t>東刈谷　八木医院</t>
  </si>
  <si>
    <t>まつい消化器内科クリニック</t>
  </si>
  <si>
    <t>おがきえ眼科クリニック</t>
  </si>
  <si>
    <t>痛みとあたまの刈谷クリニック</t>
  </si>
  <si>
    <t>南桜町アイクリニック</t>
  </si>
  <si>
    <t>刈谷よしだメンタルクリニック</t>
  </si>
  <si>
    <t>さくら中央クリニック</t>
  </si>
  <si>
    <t>大杉医院</t>
  </si>
  <si>
    <t>清水皮膚科クリニック</t>
  </si>
  <si>
    <t>美園フォレストクリニック</t>
  </si>
  <si>
    <t>刈谷きこえのクリニック</t>
  </si>
  <si>
    <t>あらかわ内科クリニック</t>
  </si>
  <si>
    <t>ゆうARTクリニック</t>
  </si>
  <si>
    <t>糖尿病・内分泌　内科クリニックTOSAKI　かりや</t>
  </si>
  <si>
    <t>かめしま在宅クリニック</t>
  </si>
  <si>
    <t>くが内科クリニック</t>
  </si>
  <si>
    <t>東刈谷在宅クリニック</t>
  </si>
  <si>
    <t>こんどう整形外科</t>
  </si>
  <si>
    <t>豊田厚生病院</t>
  </si>
  <si>
    <t>トヨタ記念病院</t>
  </si>
  <si>
    <t>休日救急内科診療所</t>
  </si>
  <si>
    <t>宮地内科</t>
  </si>
  <si>
    <t>医療法人三九会三九朗病院</t>
  </si>
  <si>
    <t>鞍ケ池医院</t>
  </si>
  <si>
    <t>川出耳鼻咽喉科</t>
  </si>
  <si>
    <t>鈴木胃腸科・外科</t>
  </si>
  <si>
    <t>衣ヶ原病院</t>
  </si>
  <si>
    <t>豊田地域医療センター</t>
  </si>
  <si>
    <t>鈴木病院</t>
  </si>
  <si>
    <t>元町整形外科</t>
  </si>
  <si>
    <t>中野胃腸病院</t>
  </si>
  <si>
    <t>細野クリニック</t>
  </si>
  <si>
    <t>斉藤病院</t>
  </si>
  <si>
    <t>肛門科胃腸科家田病院</t>
  </si>
  <si>
    <t>尾山皮フ科</t>
  </si>
  <si>
    <t>牧原胃腸科外科診療所</t>
  </si>
  <si>
    <t>豊田健康管理クリニック</t>
  </si>
  <si>
    <t>菅沼医院</t>
  </si>
  <si>
    <t>成瀬内科</t>
  </si>
  <si>
    <t>河合眼科</t>
  </si>
  <si>
    <t>駒場クリニック</t>
  </si>
  <si>
    <t>わかぞの東洋クリニック</t>
  </si>
  <si>
    <t>やふそ小児科</t>
  </si>
  <si>
    <t>星山内科消化器科医院</t>
  </si>
  <si>
    <t>仁大病院</t>
  </si>
  <si>
    <t>日高内科</t>
  </si>
  <si>
    <t>長谷川医院</t>
  </si>
  <si>
    <t>山口胃腸科外科クリニック</t>
  </si>
  <si>
    <t>のぞみ診療所</t>
  </si>
  <si>
    <t>小早川整形外科</t>
  </si>
  <si>
    <t>三宅医院</t>
  </si>
  <si>
    <t>とよたメンタルクリニック</t>
  </si>
  <si>
    <t>加茂クリニック</t>
  </si>
  <si>
    <t>ともまつクリニック</t>
  </si>
  <si>
    <t>逢妻クリニック</t>
  </si>
  <si>
    <t>保見クリニック</t>
  </si>
  <si>
    <t>すあみ整形外科クリニック</t>
  </si>
  <si>
    <t>星ケ丘たなかこどもクリニック</t>
  </si>
  <si>
    <t>石黒眼科クリニック</t>
  </si>
  <si>
    <t>美里たなかクリニック</t>
  </si>
  <si>
    <t>保志条クリニック</t>
  </si>
  <si>
    <t>福島内科クリニック</t>
  </si>
  <si>
    <t>近藤クリニック</t>
  </si>
  <si>
    <t>小野皮膚科医院</t>
  </si>
  <si>
    <t>豊田キッズファミリー歯科</t>
  </si>
  <si>
    <t>榎本内科</t>
  </si>
  <si>
    <t>おぎ原内科クリニック</t>
  </si>
  <si>
    <t>東加茂クリニック</t>
  </si>
  <si>
    <t>野場医院</t>
  </si>
  <si>
    <t>甲村耳鼻咽喉科クリニック</t>
  </si>
  <si>
    <t>わたなべクリニック</t>
  </si>
  <si>
    <t>ばんの皮膚科クリニック</t>
  </si>
  <si>
    <t>梅坪クリニック</t>
  </si>
  <si>
    <t>おかもとクリニック</t>
  </si>
  <si>
    <t>栗田クリニック</t>
  </si>
  <si>
    <t>豊田共立クリニック</t>
  </si>
  <si>
    <t>おちあいクリニック</t>
  </si>
  <si>
    <t>すくすくこどもクリニック</t>
  </si>
  <si>
    <t>山之手眼科</t>
  </si>
  <si>
    <t>若林耳鼻咽喉科クリニック</t>
  </si>
  <si>
    <t>永覚Ｋｉｄｓクリニック</t>
  </si>
  <si>
    <t>藤岡記念診療所</t>
  </si>
  <si>
    <t>杉山クリニック</t>
  </si>
  <si>
    <t>ちかだクリニック</t>
  </si>
  <si>
    <t>小原診療所</t>
  </si>
  <si>
    <t>足助病院</t>
  </si>
  <si>
    <t>医療法人恒惇会　TAMA矯正歯科</t>
  </si>
  <si>
    <t>あさひが丘クリニック</t>
  </si>
  <si>
    <t>豊田市立乙ケ林診療所</t>
  </si>
  <si>
    <t>ふなはし内科クリニック</t>
  </si>
  <si>
    <t>山之手痛みと内科のクリニック</t>
  </si>
  <si>
    <t>さわだ耳鼻いんこう科クリニック</t>
  </si>
  <si>
    <t>もりもりこどもクリニック</t>
  </si>
  <si>
    <t>ひらい眼科</t>
  </si>
  <si>
    <t>せき内科</t>
  </si>
  <si>
    <t>舘ハートクリニック</t>
  </si>
  <si>
    <t>こどもクリニックパパ</t>
  </si>
  <si>
    <t>たなかクリニック</t>
  </si>
  <si>
    <t>あかね医院</t>
  </si>
  <si>
    <t>星野耳鼻咽喉科クリニック</t>
  </si>
  <si>
    <t>日比野内科クリニック</t>
  </si>
  <si>
    <t>二葉内科クリニック</t>
  </si>
  <si>
    <t>鈴木皮フ科</t>
  </si>
  <si>
    <t>なかね整形外科</t>
  </si>
  <si>
    <t>豊田睡眠呼吸障害治療クリニック</t>
  </si>
  <si>
    <t>かみや外科クリニック</t>
  </si>
  <si>
    <t>うめもとクリニック</t>
  </si>
  <si>
    <t>医療法人なりたクリニック</t>
  </si>
  <si>
    <t>医療法人葵鐘会　グリーンベルクリニック</t>
  </si>
  <si>
    <t>窪田整形外科リウマチクリニック</t>
  </si>
  <si>
    <t>早川内科医院</t>
  </si>
  <si>
    <t>つかさ整形外科</t>
  </si>
  <si>
    <t>上條医院</t>
  </si>
  <si>
    <t>トヨタ眼科クリニック</t>
  </si>
  <si>
    <t>さくら病院</t>
  </si>
  <si>
    <t>あげつまクリニック</t>
  </si>
  <si>
    <t>あんどう耳鼻咽喉科クリニック</t>
  </si>
  <si>
    <t>近田医院</t>
  </si>
  <si>
    <t>こんどう耳鼻科クリニック</t>
  </si>
  <si>
    <t>医療法人豊成会　たけうちこどもクリニック</t>
  </si>
  <si>
    <t>ウェルスプリングウィメンズクリニック</t>
  </si>
  <si>
    <t>キッズクリニックサンタ</t>
  </si>
  <si>
    <t>ハートフルデイケア</t>
  </si>
  <si>
    <t>京町クリニック</t>
  </si>
  <si>
    <t>山田醫院</t>
  </si>
  <si>
    <t>なるせこどもアレルギークリニック</t>
  </si>
  <si>
    <t>豊田すずき眼科</t>
  </si>
  <si>
    <t>医療法人　星野耳鼻咽喉科クリニック</t>
  </si>
  <si>
    <t>おおくぼ内科クリニック</t>
  </si>
  <si>
    <t>志賀耳鼻咽喉科</t>
  </si>
  <si>
    <t>あんどう内科皮フ科クリニック</t>
  </si>
  <si>
    <t>豊田浄水こころのクリニック</t>
  </si>
  <si>
    <t>うさみ内科クリニック</t>
  </si>
  <si>
    <t>みかわとよたクリニック</t>
  </si>
  <si>
    <t>あしかり眼科</t>
  </si>
  <si>
    <t>きたまちクリニック</t>
  </si>
  <si>
    <t>杉本内科クリニック</t>
  </si>
  <si>
    <t>ほしの内科クリニック</t>
  </si>
  <si>
    <t>しのだ内科クリニック</t>
  </si>
  <si>
    <t>豊田土橋こころのクリニック</t>
  </si>
  <si>
    <t>ふじしま内科</t>
  </si>
  <si>
    <t>豊田整形外科</t>
  </si>
  <si>
    <t>こじま眼科</t>
  </si>
  <si>
    <t>かとう耳鼻咽喉科クリニック</t>
  </si>
  <si>
    <t>広路町アイクリニック</t>
  </si>
  <si>
    <t>しばはらクリニック</t>
  </si>
  <si>
    <t>かすがい皮膚科</t>
  </si>
  <si>
    <t>アイキッズクリニック</t>
  </si>
  <si>
    <t>山元整形外科皮膚科</t>
  </si>
  <si>
    <t>トータルサポートクリニック豊田</t>
  </si>
  <si>
    <t>上豊田駅前クリニック</t>
  </si>
  <si>
    <t>えんどう内科</t>
  </si>
  <si>
    <t>イトウ内科クリニック</t>
  </si>
  <si>
    <t>とよた西町クリニック</t>
  </si>
  <si>
    <t>はやしファミリークリニック</t>
  </si>
  <si>
    <t>ひので整形外科</t>
  </si>
  <si>
    <t>なかねクリニック</t>
  </si>
  <si>
    <t>浄水共立クリニック</t>
  </si>
  <si>
    <t>豊田市立南部休日救急内科診療所</t>
  </si>
  <si>
    <t>医療法人　慈和会　吉田整形外科あいちスポーツクリニック</t>
  </si>
  <si>
    <t>加藤内科医院</t>
  </si>
  <si>
    <t>花園内科</t>
  </si>
  <si>
    <t>杉山医院</t>
  </si>
  <si>
    <t>やまだ泌尿器科クリニック</t>
  </si>
  <si>
    <t>豊田四郷とみやす眼科</t>
  </si>
  <si>
    <t>いながき整形外科</t>
  </si>
  <si>
    <t>豊田土橋リウマチクリニック</t>
  </si>
  <si>
    <t>いしぐろ在宅診療所</t>
  </si>
  <si>
    <t>名豊病院</t>
  </si>
  <si>
    <t>上郷整形外科・リハビリテーション科</t>
  </si>
  <si>
    <t>うすい眼科</t>
  </si>
  <si>
    <t>医療法人　明心会　上豊田こころの絆クリニック</t>
  </si>
  <si>
    <t>豊田けやき眼科</t>
  </si>
  <si>
    <t>たいや内科クリニック</t>
  </si>
  <si>
    <t>うめだクリニック</t>
  </si>
  <si>
    <t>久保田クリニック</t>
  </si>
  <si>
    <t>さなげクリニック</t>
  </si>
  <si>
    <t>さいとう整形外科</t>
  </si>
  <si>
    <t>医療法人三九会　三九朗東リハビリテーション病院</t>
  </si>
  <si>
    <t>豊田こころの診療所</t>
  </si>
  <si>
    <t>岡本乳腺クリニック</t>
  </si>
  <si>
    <t>入谷K脳神経外科クリニック</t>
  </si>
  <si>
    <t>むつおクリニック</t>
  </si>
  <si>
    <t>豊田南眼科</t>
  </si>
  <si>
    <t>こばやし腎・泌尿器科クリニック</t>
  </si>
  <si>
    <t>ほしのメンタルクリニック</t>
  </si>
  <si>
    <t>豊田たいが皮フ科・形成外科・美容皮膚科</t>
  </si>
  <si>
    <t>朝日町すずき耳鼻咽喉科</t>
  </si>
  <si>
    <t>げんKIDSクリニック</t>
  </si>
  <si>
    <t>内科・小児科　小石川医院</t>
  </si>
  <si>
    <t>むこう山みみはなのどクリニック</t>
  </si>
  <si>
    <t>まえだファミリークリニック</t>
  </si>
  <si>
    <t>いたや眼科クリニック</t>
  </si>
  <si>
    <t>まつもと内科・消化器クリニック</t>
  </si>
  <si>
    <t>こはく皮フ科</t>
  </si>
  <si>
    <t>豊田かなでクリニック</t>
  </si>
  <si>
    <t>とくやま桜クリニック</t>
  </si>
  <si>
    <t>豊田中央歯科</t>
  </si>
  <si>
    <t>安城更生病院</t>
  </si>
  <si>
    <t>安城市休日夜間急病診療所</t>
  </si>
  <si>
    <t>松井整形外科</t>
  </si>
  <si>
    <t>今本町皮膚科</t>
  </si>
  <si>
    <t>祥北耳鼻咽喉科</t>
  </si>
  <si>
    <t>いながき医院</t>
  </si>
  <si>
    <t>佐野レディースクリニック</t>
  </si>
  <si>
    <t>八千代病院</t>
  </si>
  <si>
    <t>篠原産婦人科医院</t>
  </si>
  <si>
    <t>平野眼科</t>
  </si>
  <si>
    <t>神谷ファミリークリニック</t>
  </si>
  <si>
    <t>安城皮膚科</t>
  </si>
  <si>
    <t>とどろき内科循環器科</t>
  </si>
  <si>
    <t>大岡皮膚科堀尾医院</t>
  </si>
  <si>
    <t>神谷クリニック</t>
  </si>
  <si>
    <t>あおき小児科</t>
  </si>
  <si>
    <t>長坂眼科</t>
  </si>
  <si>
    <t>池浦クリニック</t>
  </si>
  <si>
    <t>耳鼻咽喉科すぎもとクリニック</t>
  </si>
  <si>
    <t>いしかわハーブクリニック</t>
  </si>
  <si>
    <t>松原医院</t>
  </si>
  <si>
    <t>眼科神原クリニック</t>
  </si>
  <si>
    <t>上田整形外科・内科</t>
  </si>
  <si>
    <t>耳鼻咽喉科あかなべクリニック</t>
  </si>
  <si>
    <t>わかば内科</t>
  </si>
  <si>
    <t>のもと内科・小児科</t>
  </si>
  <si>
    <t>土井胃腸科外科クリニック</t>
  </si>
  <si>
    <t>わたべクリニック</t>
  </si>
  <si>
    <t>ささめ整形外科</t>
  </si>
  <si>
    <t>さくらい眼科クリニック</t>
  </si>
  <si>
    <t>つぼいセントラルクリニック</t>
  </si>
  <si>
    <t>みかわ整形外科</t>
  </si>
  <si>
    <t>かまた皮膚科</t>
  </si>
  <si>
    <t>宮元クリニック</t>
  </si>
  <si>
    <t>堀眼科クリニック</t>
  </si>
  <si>
    <t>亀井整形外科クリニック</t>
  </si>
  <si>
    <t>安城ささめ耳鼻科</t>
  </si>
  <si>
    <t>医療法人成信会　安城新田クリニック</t>
  </si>
  <si>
    <t>はちウィメンズクリニック・安城</t>
  </si>
  <si>
    <t>みうらクリニック</t>
  </si>
  <si>
    <t>リョウこどもとアレルギークリニック</t>
  </si>
  <si>
    <t>錦町クリニック</t>
  </si>
  <si>
    <t>アイエムクリニック・安城</t>
  </si>
  <si>
    <t>マグマグこどもクリニック</t>
  </si>
  <si>
    <t>あおば皮フ科クリニック</t>
  </si>
  <si>
    <t>ほった眼科クリニック</t>
  </si>
  <si>
    <t>里町眼科</t>
  </si>
  <si>
    <t>たけみつファミリークリニック</t>
  </si>
  <si>
    <t>新安城耳鼻科クリニック</t>
  </si>
  <si>
    <t>藤井ハートクリニック</t>
  </si>
  <si>
    <t>医療法人　輝　ジュンレディースクリニック安城</t>
  </si>
  <si>
    <t>ますだ皮ふクリニック</t>
  </si>
  <si>
    <t>飯塚クリニック</t>
  </si>
  <si>
    <t>やました内科小児科クリニック</t>
  </si>
  <si>
    <t>みつわクリニック</t>
  </si>
  <si>
    <t>ひこぼし内科クリニック</t>
  </si>
  <si>
    <t>のむらこどもクリニック</t>
  </si>
  <si>
    <t>沓名医院</t>
  </si>
  <si>
    <t>あまのがわ耳鼻咽喉科クリニック</t>
  </si>
  <si>
    <t>おおすぎクリニック</t>
  </si>
  <si>
    <t>ピーチベルクリニック</t>
  </si>
  <si>
    <t>安城整形外科</t>
  </si>
  <si>
    <t>ミユキクリニック</t>
  </si>
  <si>
    <t>安城真クリニック</t>
  </si>
  <si>
    <t>文堂脳神経外科クリニック</t>
  </si>
  <si>
    <t>渡辺眼科クリニック</t>
  </si>
  <si>
    <t>いちかわメディカルクリニック</t>
  </si>
  <si>
    <t>おぜきクリニック</t>
  </si>
  <si>
    <t>安城レンズクリニック</t>
  </si>
  <si>
    <t>赤松町わたなべ内科クリニック</t>
  </si>
  <si>
    <t>やまもとクリニック</t>
  </si>
  <si>
    <t>ひなたクリニック</t>
  </si>
  <si>
    <t>あゆメンタルクリニック</t>
  </si>
  <si>
    <t>二本木クリニック</t>
  </si>
  <si>
    <t>鷹津内科・循環器内科</t>
  </si>
  <si>
    <t>ほがらかクリニック</t>
  </si>
  <si>
    <t>咲くらクリニック</t>
  </si>
  <si>
    <t>深津医院</t>
  </si>
  <si>
    <t>医療法人アンメディ　もりかわ在宅クリニック</t>
  </si>
  <si>
    <t>内科・消化器内科飯島クリニック</t>
  </si>
  <si>
    <t>安城アイクリニック</t>
  </si>
  <si>
    <t>フロル漢方内科クリニック</t>
  </si>
  <si>
    <t>彩愛内科クリニック</t>
  </si>
  <si>
    <t>さとう整形外科</t>
  </si>
  <si>
    <t>サンメンタルクリニック</t>
  </si>
  <si>
    <t>シンセルクリニック三河安城院</t>
  </si>
  <si>
    <t>西尾病院</t>
  </si>
  <si>
    <t>西尾市民病院</t>
  </si>
  <si>
    <t>西尾クリニック</t>
  </si>
  <si>
    <t>なかざわ記念クリニック</t>
  </si>
  <si>
    <t>こどもクリニック宮地医院</t>
  </si>
  <si>
    <t>奥山医院</t>
  </si>
  <si>
    <t>四方乳腺胃腸クリニック</t>
  </si>
  <si>
    <t>小野田整形外科クリニック</t>
  </si>
  <si>
    <t>定塚メンタルクリニック</t>
  </si>
  <si>
    <t>西村皮フ科</t>
  </si>
  <si>
    <t>稲垣レディスクリニック</t>
  </si>
  <si>
    <t>いながき内科</t>
  </si>
  <si>
    <t>山尾病院</t>
  </si>
  <si>
    <t>槇坪医院</t>
  </si>
  <si>
    <t>加藤耳鼻咽喉科医院</t>
  </si>
  <si>
    <t>山田皮膚科クリニック</t>
  </si>
  <si>
    <t>鳥山クリニック</t>
  </si>
  <si>
    <t>とくつぎ・ファミリークリニック</t>
  </si>
  <si>
    <t>高浜内科</t>
  </si>
  <si>
    <t>あいちリハビリテーション病院</t>
  </si>
  <si>
    <t>こころのクリニック西尾</t>
  </si>
  <si>
    <t>山川医院</t>
  </si>
  <si>
    <t>徳永外科内科</t>
  </si>
  <si>
    <t>医療法人　深見十全会　深見クリニック</t>
  </si>
  <si>
    <t>石川医院</t>
  </si>
  <si>
    <t>三矢クリニック</t>
  </si>
  <si>
    <t>れん内科クリニック</t>
  </si>
  <si>
    <t>宮崎医院</t>
  </si>
  <si>
    <t>黒部眼科</t>
  </si>
  <si>
    <t>山本クリニック</t>
  </si>
  <si>
    <t>西尾市佐久島診療所</t>
  </si>
  <si>
    <t>ひできクリニック</t>
  </si>
  <si>
    <t>さくらまちクリニック</t>
  </si>
  <si>
    <t>鶴城皮膚科クリニック</t>
  </si>
  <si>
    <t>みどりまち心療内科</t>
  </si>
  <si>
    <t>よねづクリニック</t>
  </si>
  <si>
    <t>おのだクリニック</t>
  </si>
  <si>
    <t>工藤眼科クリニック</t>
  </si>
  <si>
    <t>整形外科　陽だまりの森クリニック</t>
  </si>
  <si>
    <t>よこやまこどもクリニック</t>
  </si>
  <si>
    <t>三村医院</t>
  </si>
  <si>
    <t>酒井クリニック</t>
  </si>
  <si>
    <t>復明館　水谷眼科</t>
  </si>
  <si>
    <t>神谷内科整形外科</t>
  </si>
  <si>
    <t>うえだ整形外科クリニック</t>
  </si>
  <si>
    <t>浅岡耳鼻咽喉科</t>
  </si>
  <si>
    <t>吉良内科</t>
  </si>
  <si>
    <t>清耳鼻咽喉科</t>
  </si>
  <si>
    <t>宍戸整形外科</t>
  </si>
  <si>
    <t>福地クリニック</t>
  </si>
  <si>
    <t>つつい整形外科</t>
  </si>
  <si>
    <t>影山皮フ科クリニック</t>
  </si>
  <si>
    <t>幡豆クリニック</t>
  </si>
  <si>
    <t>１３あさいクリニック</t>
  </si>
  <si>
    <t>やすい小児科</t>
  </si>
  <si>
    <t>原整形外科</t>
  </si>
  <si>
    <t>トリイクリニック</t>
  </si>
  <si>
    <t>桜井眼科医院</t>
  </si>
  <si>
    <t>柳沢内科</t>
  </si>
  <si>
    <t>蒲郡厚生館病院</t>
  </si>
  <si>
    <t>蒲郡市休日急病診療所</t>
  </si>
  <si>
    <t>福原医院</t>
  </si>
  <si>
    <t>眼科やまもとクリニック</t>
  </si>
  <si>
    <t>医療法人　松風会　蒲郡クリニック</t>
  </si>
  <si>
    <t>畑川クリニック</t>
  </si>
  <si>
    <t>石原内科</t>
  </si>
  <si>
    <t>カワイ外科</t>
  </si>
  <si>
    <t>とよおかクリニック</t>
  </si>
  <si>
    <t>蒲郡市医師会健診センター診療所</t>
  </si>
  <si>
    <t>平野内科医院</t>
  </si>
  <si>
    <t>海岸通り皮ふ科</t>
  </si>
  <si>
    <t>さくら皮フ科</t>
  </si>
  <si>
    <t>はしば耳鼻咽喉科・内科クリニック</t>
  </si>
  <si>
    <t>はたのクリニック</t>
  </si>
  <si>
    <t>小林内科クリニック</t>
  </si>
  <si>
    <t>藤田皮膚科</t>
  </si>
  <si>
    <t>あおば内科クリニック</t>
  </si>
  <si>
    <t>いとう内科小児科</t>
  </si>
  <si>
    <t>すみれクリニック</t>
  </si>
  <si>
    <t>やよい整形クリニック</t>
  </si>
  <si>
    <t>オリエンタル蒲郡健診センター</t>
  </si>
  <si>
    <t>かなだ眼科クリニック</t>
  </si>
  <si>
    <t>医療法人積善会蒲郡東部病院</t>
  </si>
  <si>
    <t>おだメンタルクリニック</t>
  </si>
  <si>
    <t>かとう小児科・内科クリニック</t>
  </si>
  <si>
    <t>かんだ整形外科リウマチ科</t>
  </si>
  <si>
    <t>かなだ内科・糖尿病クリニック</t>
  </si>
  <si>
    <t>とくなが内科</t>
  </si>
  <si>
    <t>すずりん皮膚科クリニック</t>
  </si>
  <si>
    <t>かんだ消化器内科</t>
  </si>
  <si>
    <t>つねかわ内科ハートクリニック</t>
  </si>
  <si>
    <t>木村内科</t>
  </si>
  <si>
    <t>犬山病院</t>
  </si>
  <si>
    <t>犬山市休日急病診療所</t>
  </si>
  <si>
    <t>宮崎整形外科・外科・内科</t>
  </si>
  <si>
    <t>社会医療法人志聖会総合犬山中央病院</t>
  </si>
  <si>
    <t>安藤医院</t>
  </si>
  <si>
    <t>みどり診療所</t>
  </si>
  <si>
    <t>松村クリニック</t>
  </si>
  <si>
    <t>医療法人清友会</t>
  </si>
  <si>
    <t>こばやし眼科</t>
  </si>
  <si>
    <t>宮田眼科</t>
  </si>
  <si>
    <t>すみれ内科クリニック</t>
  </si>
  <si>
    <t>医療法人ふなびきクリニック</t>
  </si>
  <si>
    <t>さとう病院</t>
  </si>
  <si>
    <t>樹クリニック</t>
  </si>
  <si>
    <t>竹内整形外科クリニック</t>
  </si>
  <si>
    <t>榊原こどもクリニック</t>
  </si>
  <si>
    <t>マザークリニックハピネス</t>
  </si>
  <si>
    <t>ハートクリニックさわだ</t>
  </si>
  <si>
    <t>村上内科</t>
  </si>
  <si>
    <t>カワムラ整形外科</t>
  </si>
  <si>
    <t>くわばらクリニック</t>
  </si>
  <si>
    <t>山本皮フ科クリニック</t>
  </si>
  <si>
    <t>岡部医院</t>
  </si>
  <si>
    <t>竹内皮膚科クリニック</t>
  </si>
  <si>
    <t>あいちせぼね病院</t>
  </si>
  <si>
    <t>結ファミリークリニック</t>
  </si>
  <si>
    <t>城南クリニック</t>
  </si>
  <si>
    <t>耳鼻咽喉科TMクリニック</t>
  </si>
  <si>
    <t>ともこころのクリニック</t>
  </si>
  <si>
    <t>キャッスルキッズクリニック</t>
  </si>
  <si>
    <t>吉田内科クリニック</t>
  </si>
  <si>
    <t>安藤クリニック</t>
  </si>
  <si>
    <t>通所リハビリテーション　葵の里</t>
  </si>
  <si>
    <t>医療法人大町会　犬山駅西病院</t>
  </si>
  <si>
    <t>伊藤クリニック</t>
  </si>
  <si>
    <t>瀧田医院</t>
  </si>
  <si>
    <t>鷹津内科</t>
  </si>
  <si>
    <t>こいえ内科</t>
  </si>
  <si>
    <t>加藤耳鼻咽喉科</t>
  </si>
  <si>
    <t>瀧田医院分院</t>
  </si>
  <si>
    <t>藤田保健衛生大学中部国際空港診療所</t>
  </si>
  <si>
    <t>河村内科</t>
  </si>
  <si>
    <t>常滑いきいきクリニック</t>
  </si>
  <si>
    <t>内田眼科</t>
  </si>
  <si>
    <t>いのう皮フ科形成外科</t>
  </si>
  <si>
    <t>西知多こころのクリニック</t>
  </si>
  <si>
    <t>医療法人健鷹会　鷹津内科・小児科</t>
  </si>
  <si>
    <t>きほくクリニック</t>
  </si>
  <si>
    <t>とこなめ横井クリニック</t>
  </si>
  <si>
    <t>整形外科いしいクリニック</t>
  </si>
  <si>
    <t>安富医院</t>
  </si>
  <si>
    <t>晴クリニック</t>
  </si>
  <si>
    <t>本郷安富クリニック</t>
  </si>
  <si>
    <t>伊紀医院</t>
  </si>
  <si>
    <t>りんくう眼科</t>
  </si>
  <si>
    <t>たてやまクリニック</t>
  </si>
  <si>
    <t>杉江医院</t>
  </si>
  <si>
    <t>たけだ内科クリニック</t>
  </si>
  <si>
    <t>おおしまハートクリニック</t>
  </si>
  <si>
    <t>飛香台小児科</t>
  </si>
  <si>
    <t>地方独立行政法人知多半島総合医療機構知多半島りんくう病院</t>
  </si>
  <si>
    <t>日比野外科</t>
  </si>
  <si>
    <t>江南厚生病院</t>
  </si>
  <si>
    <t>加藤眼科</t>
  </si>
  <si>
    <t>福田皮膚科</t>
  </si>
  <si>
    <t>小原外科</t>
  </si>
  <si>
    <t>まつかわクリニック</t>
  </si>
  <si>
    <t>杉浦皮フ科</t>
  </si>
  <si>
    <t>水谷内科</t>
  </si>
  <si>
    <t>渡部内科医院</t>
  </si>
  <si>
    <t>説田眼科医院</t>
  </si>
  <si>
    <t>池田医院</t>
  </si>
  <si>
    <t>細野外科</t>
  </si>
  <si>
    <t>平成クリニック</t>
  </si>
  <si>
    <t>浅野整形外科</t>
  </si>
  <si>
    <t>さはし内科</t>
  </si>
  <si>
    <t>ほてい整形外科クリニック</t>
  </si>
  <si>
    <t>やまだ産婦人科</t>
  </si>
  <si>
    <t>ないとうクリニック</t>
  </si>
  <si>
    <t>岩田内科クリニック</t>
  </si>
  <si>
    <t>おおわきレディスクリニック</t>
  </si>
  <si>
    <t>上田整形外科</t>
  </si>
  <si>
    <t>柴田眼科クリニック</t>
  </si>
  <si>
    <t>みやぐちこどもクリニック</t>
  </si>
  <si>
    <t>たかだクリニック</t>
  </si>
  <si>
    <t>説田クリニック</t>
  </si>
  <si>
    <t>近藤療院眼科</t>
  </si>
  <si>
    <t>宮垣内科</t>
  </si>
  <si>
    <t>近藤療院</t>
  </si>
  <si>
    <t>真野医院</t>
  </si>
  <si>
    <t>こじま医院</t>
  </si>
  <si>
    <t>医療法人友好会　若宮八幡横診療所</t>
  </si>
  <si>
    <t>布袋病院</t>
  </si>
  <si>
    <t>正翔会クリニック江南</t>
  </si>
  <si>
    <t>医療法人　尾関内科</t>
  </si>
  <si>
    <t>大城皮フ科クリニック</t>
  </si>
  <si>
    <t>こうなんクリニック</t>
  </si>
  <si>
    <t>まりこ泌尿器・漢方内科</t>
  </si>
  <si>
    <t>河村内科ハートクリニック</t>
  </si>
  <si>
    <t>おぜき耳鼻咽喉科</t>
  </si>
  <si>
    <t>まえだ耳鼻咽喉科</t>
  </si>
  <si>
    <t>iIこどもクリニック</t>
  </si>
  <si>
    <t>ワタナベ皮膚科</t>
  </si>
  <si>
    <t>江南こころのクリニック</t>
  </si>
  <si>
    <t>たかクリニック</t>
  </si>
  <si>
    <t>やまもとファミリークリニック</t>
  </si>
  <si>
    <t>若山産婦人科医院</t>
  </si>
  <si>
    <t>愛岐中央眼科</t>
  </si>
  <si>
    <t>あかどうじクリニック</t>
  </si>
  <si>
    <t>中原こころのクリニック</t>
  </si>
  <si>
    <t>ひらたクリニック</t>
  </si>
  <si>
    <t>泰玄会西病院</t>
  </si>
  <si>
    <t>小牧市民病院</t>
  </si>
  <si>
    <t>辻医院</t>
  </si>
  <si>
    <t>舟橋外科クリニック</t>
  </si>
  <si>
    <t>江崎外科内科</t>
  </si>
  <si>
    <t>鈴木小児科</t>
  </si>
  <si>
    <t>江崎眼科医院</t>
  </si>
  <si>
    <t>小牧クリニック</t>
  </si>
  <si>
    <t>落合医院</t>
  </si>
  <si>
    <t>新井内科クリニック</t>
  </si>
  <si>
    <t>高津皮フ科クリニック</t>
  </si>
  <si>
    <t>桃花台レディースクリニック</t>
  </si>
  <si>
    <t>医療法人須田整形外科</t>
  </si>
  <si>
    <t>こまき眼科</t>
  </si>
  <si>
    <t>関本内科医院</t>
  </si>
  <si>
    <t>千田クリニック</t>
  </si>
  <si>
    <t>友松内科耳鼻咽喉科</t>
  </si>
  <si>
    <t>高野耳鼻咽喉科</t>
  </si>
  <si>
    <t>医療法人みやび会後藤内科クリニック</t>
  </si>
  <si>
    <t>医療法人双寿会塚原外科・内科</t>
  </si>
  <si>
    <t>小牧第一病院</t>
  </si>
  <si>
    <t>前川クリニック</t>
  </si>
  <si>
    <t>みわレディースクリニック</t>
  </si>
  <si>
    <t>はやしこどもクリニック</t>
  </si>
  <si>
    <t>エンゼルレディースクリニック</t>
  </si>
  <si>
    <t>浅野外科内科</t>
  </si>
  <si>
    <t>林内科クリニック</t>
  </si>
  <si>
    <t>ごとう小児科</t>
  </si>
  <si>
    <t>蛯原医院</t>
  </si>
  <si>
    <t>南波眼科皮膚科</t>
  </si>
  <si>
    <t>ひおき医院</t>
  </si>
  <si>
    <t>サンエイクリニック</t>
  </si>
  <si>
    <t>小牧平田眼科</t>
  </si>
  <si>
    <t>こまき耳鼻咽喉科</t>
  </si>
  <si>
    <t>ピアーレクリニック</t>
  </si>
  <si>
    <t>岩崎スマイルクリニック</t>
  </si>
  <si>
    <t>北里クリニック</t>
  </si>
  <si>
    <t>かとう皮フ科クリニック</t>
  </si>
  <si>
    <t>小牧メンタルクリニック</t>
  </si>
  <si>
    <t>植田耳鼻咽喉科</t>
  </si>
  <si>
    <t>尾張眼科</t>
  </si>
  <si>
    <t>たかの内科クリニック</t>
  </si>
  <si>
    <t>三輪内科</t>
  </si>
  <si>
    <t>小牧ちば整形外科クリニック</t>
  </si>
  <si>
    <t>もとまちクリニック</t>
  </si>
  <si>
    <t>平松内科呼吸器内科　小牧ぜんそく睡眠リハビリクリニック</t>
  </si>
  <si>
    <t>よつばこどもクリニック</t>
  </si>
  <si>
    <t>わたなべ耳鼻咽喉科</t>
  </si>
  <si>
    <t>しのおか内科クリニック</t>
  </si>
  <si>
    <t>おおやま内科クリニック</t>
  </si>
  <si>
    <t>かなずみ　クリニック</t>
  </si>
  <si>
    <t>とくみこどもクリニック</t>
  </si>
  <si>
    <t>坂本ファミリークリニック</t>
  </si>
  <si>
    <t>産科・婦人科ミナミクリニック</t>
  </si>
  <si>
    <t>いわた眼科クリニック</t>
  </si>
  <si>
    <t>辻医院　眼科整形外科</t>
  </si>
  <si>
    <t>医療法人啓生会　小木南クリニック</t>
  </si>
  <si>
    <t>石田眼科</t>
  </si>
  <si>
    <t>桃花台スマイルクリニック</t>
  </si>
  <si>
    <t>富野内科</t>
  </si>
  <si>
    <t>さかいハートクリニック</t>
  </si>
  <si>
    <t>小牧ようてい記念病院</t>
  </si>
  <si>
    <t>正翔会クリニック小牧</t>
  </si>
  <si>
    <t>森川整形外科医院</t>
  </si>
  <si>
    <t>すどうストレスケアクリニック</t>
  </si>
  <si>
    <t>のむら内科外科ファミリークリニック</t>
  </si>
  <si>
    <t>在宅緩和ケア　あすなろ医院</t>
  </si>
  <si>
    <t>健康塾クリニック</t>
  </si>
  <si>
    <t>ふかつ泌尿器科・皮ふ科クリニック</t>
  </si>
  <si>
    <t>糖尿病・甲状腺　上西内科</t>
  </si>
  <si>
    <t>小牧原クリニック</t>
  </si>
  <si>
    <t>小牧いとう整形外科</t>
  </si>
  <si>
    <t>西小牧クリニック</t>
  </si>
  <si>
    <t>ふくい耳鼻咽喉科</t>
  </si>
  <si>
    <t>DOI　CLINIC</t>
  </si>
  <si>
    <t>ふくの森リハビリ整形外科</t>
  </si>
  <si>
    <t>加藤内科こどもクリニック</t>
  </si>
  <si>
    <t>みさわこころのクリニック</t>
  </si>
  <si>
    <t>稲沢市医師会休日急病診療所</t>
  </si>
  <si>
    <t>大里クリニック</t>
  </si>
  <si>
    <t>東浦眼科医院</t>
  </si>
  <si>
    <t>山村外科</t>
  </si>
  <si>
    <t>花井医院</t>
  </si>
  <si>
    <t>泉耳鼻咽喉科</t>
  </si>
  <si>
    <t>稲沢クリニック</t>
  </si>
  <si>
    <t>服部整形外科</t>
  </si>
  <si>
    <t>ほり皮フ科クリニック</t>
  </si>
  <si>
    <t>きたがき耳鼻咽喉科</t>
  </si>
  <si>
    <t>とくだ皮フ科</t>
  </si>
  <si>
    <t>ハーモニーランドクリニック</t>
  </si>
  <si>
    <t>シゲキ＆カズコ整形外科内科</t>
  </si>
  <si>
    <t>きたやまクリニック</t>
  </si>
  <si>
    <t>よう眼科</t>
  </si>
  <si>
    <t>稲沢厚生病院</t>
  </si>
  <si>
    <t>北津島病院</t>
  </si>
  <si>
    <t>森上内科クリニック</t>
  </si>
  <si>
    <t>大島クリニック</t>
  </si>
  <si>
    <t>かげやまクリニック</t>
  </si>
  <si>
    <t>六輪病院</t>
  </si>
  <si>
    <t>医療法人わたなべ医院</t>
  </si>
  <si>
    <t>眼科北村クリニック</t>
  </si>
  <si>
    <t>かわむらクリニック</t>
  </si>
  <si>
    <t>荒尾内科・耳鼻咽喉科</t>
  </si>
  <si>
    <t>広島眼科</t>
  </si>
  <si>
    <t>つむぎクリニック</t>
  </si>
  <si>
    <t>谷医院</t>
  </si>
  <si>
    <t>よう泌尿器科・皮フ科</t>
  </si>
  <si>
    <t>平和医院</t>
  </si>
  <si>
    <t>みやた整形外科</t>
  </si>
  <si>
    <t>伸医院</t>
  </si>
  <si>
    <t>かじうらファミリークリニック</t>
  </si>
  <si>
    <t>水谷皮膚科</t>
  </si>
  <si>
    <t>リーフウォーク稲沢クリニック</t>
  </si>
  <si>
    <t>オリーブ内科クリニック</t>
  </si>
  <si>
    <t>なかやま耳鼻咽喉科</t>
  </si>
  <si>
    <t>根木クリニック</t>
  </si>
  <si>
    <t>宮崎外科</t>
  </si>
  <si>
    <t>神谷医院</t>
  </si>
  <si>
    <t>いなざわこころのクリニック</t>
  </si>
  <si>
    <t>きむら内科　内分泌・糖尿病クリニック</t>
  </si>
  <si>
    <t>アピタ稲沢眼科</t>
  </si>
  <si>
    <t>ぬまた小児科クリニック</t>
  </si>
  <si>
    <t>いしはら内科・循環器内科クリニック</t>
  </si>
  <si>
    <t>たけむらクリニック</t>
  </si>
  <si>
    <t>広島皮ふ科</t>
  </si>
  <si>
    <t>いのくちファミリークリニック</t>
  </si>
  <si>
    <t>三輪小児科</t>
  </si>
  <si>
    <t>つつみ病理診断科クリニック</t>
  </si>
  <si>
    <t>大里あいわ眼科</t>
  </si>
  <si>
    <t>すまいるクリニック</t>
  </si>
  <si>
    <t>橘クリニック</t>
  </si>
  <si>
    <t>尾張こどもの睡眠・呼吸・アレルギークリニック</t>
  </si>
  <si>
    <t>糖尿病・甲状腺・内視鏡　いわさかクリニック</t>
  </si>
  <si>
    <t>いなざわ駅前内科クリニック</t>
  </si>
  <si>
    <t>さくらい・鈴木クリニック</t>
  </si>
  <si>
    <t>ゆかりクリニック</t>
  </si>
  <si>
    <t>稲沢おりづ皮膚科</t>
  </si>
  <si>
    <t>明誠クリニック</t>
  </si>
  <si>
    <t>おかざき内科</t>
  </si>
  <si>
    <t>稲沢ながた整形外科</t>
  </si>
  <si>
    <t>ほほえみ在宅クリニック　祖父江</t>
  </si>
  <si>
    <t>あざぶ町ファミリークリニック</t>
  </si>
  <si>
    <t>みんなの森ファミリークリニック</t>
  </si>
  <si>
    <t>山田内科</t>
  </si>
  <si>
    <t>横浜ゴム健康保険組合新城診療所</t>
  </si>
  <si>
    <t>むらまつ内科</t>
  </si>
  <si>
    <t>あいきょうクリニック</t>
  </si>
  <si>
    <t>春日眼科</t>
  </si>
  <si>
    <t>荻野医院</t>
  </si>
  <si>
    <t>ほうらいクリニック</t>
  </si>
  <si>
    <t>織田医院</t>
  </si>
  <si>
    <t>星野病院</t>
  </si>
  <si>
    <t>ながしのクリニック</t>
  </si>
  <si>
    <t>新城市民病院</t>
  </si>
  <si>
    <t>新城休日診療所</t>
  </si>
  <si>
    <t>中根医院</t>
  </si>
  <si>
    <t>米田内科</t>
  </si>
  <si>
    <t>のだクリニック</t>
  </si>
  <si>
    <t>内山医院</t>
  </si>
  <si>
    <t>よしだ耳鼻咽喉科</t>
  </si>
  <si>
    <t>宮本医院</t>
  </si>
  <si>
    <t>西新町整形外科</t>
  </si>
  <si>
    <t>今泉医院</t>
  </si>
  <si>
    <t>泌尿器科おぐろクリニック</t>
  </si>
  <si>
    <t>皮フ科新栄クリニック</t>
  </si>
  <si>
    <t>中村医院眼科内科</t>
  </si>
  <si>
    <t>富木島診療所</t>
  </si>
  <si>
    <t>久野整形外科</t>
  </si>
  <si>
    <t>もたい耳鼻咽喉科</t>
  </si>
  <si>
    <t>こじま内科</t>
  </si>
  <si>
    <t>ＫａＫｏ　ＭＥＤＩＣＡＬ　ｌｉｆｅ　ＣＬＩＮＩＣ</t>
  </si>
  <si>
    <t>こいで内科医院</t>
  </si>
  <si>
    <t>かとう内科こどもクリニック</t>
  </si>
  <si>
    <t>まちい内科クリニック</t>
  </si>
  <si>
    <t>はま皮ふ科クリニック</t>
  </si>
  <si>
    <t>村田メディカルクリニック</t>
  </si>
  <si>
    <t>クリスタルファミリークリニック</t>
  </si>
  <si>
    <t>いそがいクリニック</t>
  </si>
  <si>
    <t>本郷眼科クリニック</t>
  </si>
  <si>
    <t>かぎやこどもクリニック</t>
  </si>
  <si>
    <t>耳鼻咽喉科宮澤クリニック</t>
  </si>
  <si>
    <t>田村眼科</t>
  </si>
  <si>
    <t>ＪＵＮメンタルクリニック</t>
  </si>
  <si>
    <t>まつしまクリニック</t>
  </si>
  <si>
    <t>池田耳鼻咽喉科</t>
  </si>
  <si>
    <t>富貴ノ台ファミリークリニック</t>
  </si>
  <si>
    <t>富貴ノ台整形外科</t>
  </si>
  <si>
    <t>はっとり整形外科</t>
  </si>
  <si>
    <t>名和眼科クリニック</t>
  </si>
  <si>
    <t>中央クリニック</t>
  </si>
  <si>
    <t>みわホームクリニック</t>
  </si>
  <si>
    <t>内科外科　日比野クリニック</t>
  </si>
  <si>
    <t>大橋内科</t>
  </si>
  <si>
    <t>稲坂医院</t>
  </si>
  <si>
    <t>ふくおか耳鼻咽喉科</t>
  </si>
  <si>
    <t>道野眼科</t>
  </si>
  <si>
    <t>ローズクリニック</t>
  </si>
  <si>
    <t>おおすが整形外科</t>
  </si>
  <si>
    <t>公立西知多総合病院</t>
  </si>
  <si>
    <t>太田川駅前皮フ科</t>
  </si>
  <si>
    <t>のばたクリニック</t>
  </si>
  <si>
    <t>加木屋脳神経内科クリニック</t>
  </si>
  <si>
    <t>小嶋病院</t>
  </si>
  <si>
    <t>加南クリニック</t>
  </si>
  <si>
    <t>加木屋眼科</t>
  </si>
  <si>
    <t>如来山内科・外科クリニック</t>
  </si>
  <si>
    <t>小川糖尿病内科クリニック</t>
  </si>
  <si>
    <t>東海やまもと眼科</t>
  </si>
  <si>
    <t>小児科ハヤカワ医院</t>
  </si>
  <si>
    <t>なわファミリークリニック</t>
  </si>
  <si>
    <t>糖尿病・甲状腺　加木屋たけうち内科</t>
  </si>
  <si>
    <t>やすいこどもとアレルギーのクリニック</t>
  </si>
  <si>
    <t>社会福祉法人大同宏緑会　重心施設にじいろのいえ</t>
  </si>
  <si>
    <t>井田クリニック</t>
  </si>
  <si>
    <t>うえの台いたみと内科のクリニック</t>
  </si>
  <si>
    <t>あさくらクリニック</t>
  </si>
  <si>
    <t>さんのうメディカルクリニック</t>
  </si>
  <si>
    <t>おひさまこどもクリニック</t>
  </si>
  <si>
    <t>東海こころのクリニック</t>
  </si>
  <si>
    <t>太田川オレンジクリニック</t>
  </si>
  <si>
    <t>東海あらお皮フ科クリニック</t>
  </si>
  <si>
    <t>ぬくもり在宅クリニック</t>
  </si>
  <si>
    <t>石橋クリニック</t>
  </si>
  <si>
    <t>もたい耳鼻いんこう科クリニック</t>
  </si>
  <si>
    <t>医療法人共和会　共和病院</t>
  </si>
  <si>
    <t>今井眼科医院</t>
  </si>
  <si>
    <t>宮田整形外科</t>
  </si>
  <si>
    <t>山田整形外科</t>
  </si>
  <si>
    <t>きょうわ眼科クリニック</t>
  </si>
  <si>
    <t>河野小児科</t>
  </si>
  <si>
    <t>診療所大府</t>
  </si>
  <si>
    <t>みつばクリニック</t>
  </si>
  <si>
    <t>田中整形外科クリニック</t>
  </si>
  <si>
    <t>大府クリニック</t>
  </si>
  <si>
    <t>柊みみはなのどクリニック</t>
  </si>
  <si>
    <t>早川クリニック</t>
  </si>
  <si>
    <t>あいち小児保健医療総合センター</t>
  </si>
  <si>
    <t>つかむら医院</t>
  </si>
  <si>
    <t>産院いしがせの森</t>
  </si>
  <si>
    <t>めいせい志賀クリニック</t>
  </si>
  <si>
    <t>大府こころのクリニック</t>
  </si>
  <si>
    <t>もりした整形外科</t>
  </si>
  <si>
    <t>加藤内科・胃腸科</t>
  </si>
  <si>
    <t>いまむらクリニック</t>
  </si>
  <si>
    <t>なだか山クリニック</t>
  </si>
  <si>
    <t>はやかわ耳鼻咽喉科クリニック</t>
  </si>
  <si>
    <t>丘の上たなか耳鼻咽喉科</t>
  </si>
  <si>
    <t>大府セントラルクリニック</t>
  </si>
  <si>
    <t>いきいき在宅クリニック</t>
  </si>
  <si>
    <t>あおぞらファミリークリニック</t>
  </si>
  <si>
    <t>久野内科医院</t>
  </si>
  <si>
    <t>順和クリニック</t>
  </si>
  <si>
    <t>医療法人敬寿会　やすい内科</t>
  </si>
  <si>
    <t>尾関眼科クリニック</t>
  </si>
  <si>
    <t>おくむら内科眼科クリニック</t>
  </si>
  <si>
    <t>APT整形外科関節痛クリニック</t>
  </si>
  <si>
    <t>楓の丘こどもと女性のクリニック</t>
  </si>
  <si>
    <t>ペンギンこどもクリニック</t>
  </si>
  <si>
    <t>おおぶ糖尿病・甲状腺クリニック</t>
  </si>
  <si>
    <t>いみずクリニック</t>
  </si>
  <si>
    <t>キッズランドクリニック大府</t>
  </si>
  <si>
    <t>柊ひふ科クリニック大府柊山</t>
  </si>
  <si>
    <t>せんだ内科・外科クリニック</t>
  </si>
  <si>
    <t>てらだ内科クリニック</t>
  </si>
  <si>
    <t>柊ヒルズ内科クリニック</t>
  </si>
  <si>
    <t>ゆうCOCOROクリニック</t>
  </si>
  <si>
    <t>名古屋南脳神経外科クリニック</t>
  </si>
  <si>
    <t>いしがせ内科・外科クリニック</t>
  </si>
  <si>
    <t>浅見眼科手術クリニック</t>
  </si>
  <si>
    <t>よこね町内科呼吸器科クリニック</t>
  </si>
  <si>
    <t>まつい整形外科　せぼね・関節クリニック</t>
  </si>
  <si>
    <t>知多サザンクリニック</t>
  </si>
  <si>
    <t>知多眼科クリニック</t>
  </si>
  <si>
    <t>柳澤クリニック</t>
  </si>
  <si>
    <t>清水ケ丘整形外科</t>
  </si>
  <si>
    <t>田口皮膚科医院</t>
  </si>
  <si>
    <t>原田レディースクリニック</t>
  </si>
  <si>
    <t>中井内科クリニック</t>
  </si>
  <si>
    <t>メディカルサテライト知多</t>
  </si>
  <si>
    <t>梅が丘クリニック</t>
  </si>
  <si>
    <t>クリニックひらまつ</t>
  </si>
  <si>
    <t>新舞子メンタルクリニック</t>
  </si>
  <si>
    <t>いぜき内科クリニック</t>
  </si>
  <si>
    <t>サザンクリニックコーストサテライト</t>
  </si>
  <si>
    <t>いえだ整形外科リハビリクリニック</t>
  </si>
  <si>
    <t>つつじが丘こどもクリニック</t>
  </si>
  <si>
    <t>腎・泌尿器科ひらのクリニック</t>
  </si>
  <si>
    <t>西知多リハビリテーション病院</t>
  </si>
  <si>
    <t>知多小嶋記念病院</t>
  </si>
  <si>
    <t>青山診療所</t>
  </si>
  <si>
    <t>新知台耳鼻咽喉科</t>
  </si>
  <si>
    <t>メンタルクリニック　ナイアちた</t>
  </si>
  <si>
    <t>知多診療所</t>
  </si>
  <si>
    <t>さかきばらファミリークリニック</t>
  </si>
  <si>
    <t>日長台ファミリークリニック</t>
  </si>
  <si>
    <t>森田医院</t>
  </si>
  <si>
    <t>オーシャンキッズクリニック</t>
  </si>
  <si>
    <t>友田クリニック</t>
  </si>
  <si>
    <t>粕谷クリニック</t>
  </si>
  <si>
    <t>こしむらエールクリニック</t>
  </si>
  <si>
    <t>富士病院</t>
  </si>
  <si>
    <t>知立団地中央診療所</t>
  </si>
  <si>
    <t>秋田病院</t>
  </si>
  <si>
    <t>新林内科医院</t>
  </si>
  <si>
    <t>知立南皮フ科・内科</t>
  </si>
  <si>
    <t>おがわ内科・循環器科</t>
  </si>
  <si>
    <t>松井みみはなクリニック</t>
  </si>
  <si>
    <t>栄クリニック</t>
  </si>
  <si>
    <t>水野内科クリニック</t>
  </si>
  <si>
    <t>かじた子どもクリニック</t>
  </si>
  <si>
    <t>大岩内科クリニック</t>
  </si>
  <si>
    <t>かみやクリニック</t>
  </si>
  <si>
    <t>酒井眼科医院</t>
  </si>
  <si>
    <t>宮谷クリニック</t>
  </si>
  <si>
    <t>整形外科よしだクリニック</t>
  </si>
  <si>
    <t>とくしげ在宅クリニックみかわ</t>
  </si>
  <si>
    <t>耳鼻咽喉科まさクリニック</t>
  </si>
  <si>
    <t>さわやか内科クリニック</t>
  </si>
  <si>
    <t>高野ウエルネス内科医院</t>
  </si>
  <si>
    <t>よだ整形外科</t>
  </si>
  <si>
    <t>かきつばた在宅ケアクリニック</t>
  </si>
  <si>
    <t>一般社団法人生活習慣病予防センターあいちハートクリニック</t>
  </si>
  <si>
    <t>糖尿病・甲状腺・内科　はっとりクリニック知立</t>
  </si>
  <si>
    <t>知立いとう眼科</t>
  </si>
  <si>
    <t>旭労災病院</t>
  </si>
  <si>
    <t>医療法人明峰会馬嶋眼科医院</t>
  </si>
  <si>
    <t>前原クリニック・前原デンタルクリニック</t>
  </si>
  <si>
    <t>佐伯小児科医院</t>
  </si>
  <si>
    <t>浅野産婦人科</t>
  </si>
  <si>
    <t>医療法人本地ヶ原クリニック</t>
  </si>
  <si>
    <t>ヒダ耳鼻咽喉科</t>
  </si>
  <si>
    <t>かなもり小児科</t>
  </si>
  <si>
    <t>星合クリニック</t>
  </si>
  <si>
    <t>加藤眞二クリニツク</t>
  </si>
  <si>
    <t>ほんじ眼科クリニック</t>
  </si>
  <si>
    <t>あらかわ医院</t>
  </si>
  <si>
    <t>可知整形外科</t>
  </si>
  <si>
    <t>いしかわレディースクリニック</t>
  </si>
  <si>
    <t>ひでき・ゆかりクリニック</t>
  </si>
  <si>
    <t>印場クリニック</t>
  </si>
  <si>
    <t>大岩医院</t>
  </si>
  <si>
    <t>松橋俊夫クリニック</t>
  </si>
  <si>
    <t>ベル整形外科クリニック</t>
  </si>
  <si>
    <t>わかお内科クリニック</t>
  </si>
  <si>
    <t>松尾医院</t>
  </si>
  <si>
    <t>あさひ内科</t>
  </si>
  <si>
    <t>はせがわ内科クリニック</t>
  </si>
  <si>
    <t>つぼい整形外科・内科</t>
  </si>
  <si>
    <t>四軒家整形外科クリニック</t>
  </si>
  <si>
    <t>としや耳鼻咽喉科クリニック</t>
  </si>
  <si>
    <t>畑中内科医院</t>
  </si>
  <si>
    <t>庄南内科</t>
  </si>
  <si>
    <t>緑ヶ丘ファミリークリニック</t>
  </si>
  <si>
    <t>せとかいどう花井クリニック</t>
  </si>
  <si>
    <t>松井ハートクリニック</t>
  </si>
  <si>
    <t>くすのき内科</t>
  </si>
  <si>
    <t>しんたに医院</t>
  </si>
  <si>
    <t>河合クリニック</t>
  </si>
  <si>
    <t>すずきこころのクリニック</t>
  </si>
  <si>
    <t>しろやま皮フ科クリニック</t>
  </si>
  <si>
    <t>きたはらやまクリニック</t>
  </si>
  <si>
    <t>飯田クリニック</t>
  </si>
  <si>
    <t>土屋耳鼻咽喉科クリニック</t>
  </si>
  <si>
    <t>なかむら腎・泌尿器科クリニック</t>
  </si>
  <si>
    <t>竹尾皮ふ科</t>
  </si>
  <si>
    <t>尾張旭にいのみ内科消化器内科クリニック</t>
  </si>
  <si>
    <t>あさひの森　内科消化器クリニック</t>
  </si>
  <si>
    <t>あさひキッズクリニック</t>
  </si>
  <si>
    <t>あさひの森整形外科リハビリクリニック</t>
  </si>
  <si>
    <t>尾張旭いなもり整形外科</t>
  </si>
  <si>
    <t>うりすクリニック</t>
  </si>
  <si>
    <t>泰生医院</t>
  </si>
  <si>
    <t>増田耳鼻咽喉科医院</t>
  </si>
  <si>
    <t>吉浜クリニック</t>
  </si>
  <si>
    <t>磯貝医院</t>
  </si>
  <si>
    <t>寺尾内科小児科</t>
  </si>
  <si>
    <t>辻こどもクリニック</t>
  </si>
  <si>
    <t>きぬうら整形外科泌尿器科</t>
  </si>
  <si>
    <t>ひさだ眼科</t>
  </si>
  <si>
    <t>たねむら耳鼻咽喉科</t>
  </si>
  <si>
    <t>つばさクリニック</t>
  </si>
  <si>
    <t>高浜翼眼科</t>
  </si>
  <si>
    <t>たかはま整形リウマチクリニック</t>
  </si>
  <si>
    <t>中沢内科クリニック</t>
  </si>
  <si>
    <t>三河皮膚科</t>
  </si>
  <si>
    <t>岩倉市休日急病診療所</t>
  </si>
  <si>
    <t>有馬医院</t>
  </si>
  <si>
    <t>丹羽外科内科</t>
  </si>
  <si>
    <t>のざき内科・循環器内科</t>
  </si>
  <si>
    <t>岩倉病院</t>
  </si>
  <si>
    <t>なかよしこどもクリニック</t>
  </si>
  <si>
    <t>ようてい中央クリニック</t>
  </si>
  <si>
    <t>メディカルサテライト岩倉</t>
  </si>
  <si>
    <t>かみのクリニック</t>
  </si>
  <si>
    <t>ませきクリニック</t>
  </si>
  <si>
    <t>岩倉東クリニック</t>
  </si>
  <si>
    <t>大野レディスクリニック</t>
  </si>
  <si>
    <t>いわくら耳鼻咽喉科</t>
  </si>
  <si>
    <t>岩倉メンタルクリニック</t>
  </si>
  <si>
    <t>おしたにクリニック</t>
  </si>
  <si>
    <t>いわくら整形外科クリニック</t>
  </si>
  <si>
    <t>名草クリニック</t>
  </si>
  <si>
    <t>いのうえ耳鼻咽喉科</t>
  </si>
  <si>
    <t>しみず眼科クリニック</t>
  </si>
  <si>
    <t>大地整形外科</t>
  </si>
  <si>
    <t>いわくら眼科</t>
  </si>
  <si>
    <t>いわくら内科・呼吸器内科クリニック</t>
  </si>
  <si>
    <t>岩倉きぼうクリニック</t>
  </si>
  <si>
    <t>豊明市休日診療所</t>
  </si>
  <si>
    <t>深谷胃腸科外科</t>
  </si>
  <si>
    <t>豊明栄病院</t>
  </si>
  <si>
    <t>前原外科　整形外科　小児科</t>
  </si>
  <si>
    <t>小野皮膚科</t>
  </si>
  <si>
    <t>中山内科</t>
  </si>
  <si>
    <t>みずのクリニック</t>
  </si>
  <si>
    <t>医療法人　豊明クリニック</t>
  </si>
  <si>
    <t>前後介護リハビリセンター</t>
  </si>
  <si>
    <t>田代耳鼻咽喉科</t>
  </si>
  <si>
    <t>とよあけ眼科</t>
  </si>
  <si>
    <t>成田内科循環器科</t>
  </si>
  <si>
    <t>植村循環器科・内科</t>
  </si>
  <si>
    <t>三崎クリニック</t>
  </si>
  <si>
    <t>河本整形外科</t>
  </si>
  <si>
    <t>すぎうら内科クリニック</t>
  </si>
  <si>
    <t>大久伝内科</t>
  </si>
  <si>
    <t>すえしげ眼科</t>
  </si>
  <si>
    <t>おおはらクリニック</t>
  </si>
  <si>
    <t>おおはしこどもクリニック</t>
  </si>
  <si>
    <t>豊明ぜんご眼科</t>
  </si>
  <si>
    <t>医療法人　清水会　相生山クリニック</t>
  </si>
  <si>
    <t>やまだ形成外科・内分泌内科クリニック</t>
  </si>
  <si>
    <t>VAクリニック愛知</t>
  </si>
  <si>
    <t>かなざわ内科クリニック</t>
  </si>
  <si>
    <t>竹本整形外科</t>
  </si>
  <si>
    <t>はな皮ふ科クリニック</t>
  </si>
  <si>
    <t>日進おりど病院</t>
  </si>
  <si>
    <t>医療法人福友会福友病院</t>
  </si>
  <si>
    <t>水野皮膚科</t>
  </si>
  <si>
    <t>杉上クリニック</t>
  </si>
  <si>
    <t>かさしま耳鼻咽喉科クリニック</t>
  </si>
  <si>
    <t>はやかわ子どもクリニック</t>
  </si>
  <si>
    <t>うかい医院</t>
  </si>
  <si>
    <t>ともまつレディスクリニック</t>
  </si>
  <si>
    <t>川井小児科クリニック</t>
  </si>
  <si>
    <t>杉本クリニック</t>
  </si>
  <si>
    <t>のだ整形外科</t>
  </si>
  <si>
    <t>こめのきひがし整形外科</t>
  </si>
  <si>
    <t>とき小児科</t>
  </si>
  <si>
    <t>ふくしまファミリー内科</t>
  </si>
  <si>
    <t>竹の山クリニック</t>
  </si>
  <si>
    <t>日進胃腸科・外科</t>
  </si>
  <si>
    <t>あいち熊木クリニック</t>
  </si>
  <si>
    <t>米野木ファミリークリニック</t>
  </si>
  <si>
    <t>いせき内科クリニック</t>
  </si>
  <si>
    <t>いわさき耳鼻咽喉科</t>
  </si>
  <si>
    <t>日進眼科クリニック</t>
  </si>
  <si>
    <t>アイクリニック日進</t>
  </si>
  <si>
    <t>はなまるキッズクリニック</t>
  </si>
  <si>
    <t>いしやま内科クリニック</t>
  </si>
  <si>
    <t>日進メンタルクリニック</t>
  </si>
  <si>
    <t>はる内科クリニック</t>
  </si>
  <si>
    <t>つねかわファミリークリニック</t>
  </si>
  <si>
    <t>みやがわクリニック</t>
  </si>
  <si>
    <t>三本木クリニック</t>
  </si>
  <si>
    <t>たつらクリニック</t>
  </si>
  <si>
    <t>日進すずき整形外科</t>
  </si>
  <si>
    <t>あかいけ耳鼻いんこう科</t>
  </si>
  <si>
    <t>赤池エンゼル皮ふ科</t>
  </si>
  <si>
    <t>プライムツリーこどもクリニック</t>
  </si>
  <si>
    <t>こめの木いぐち眼科</t>
  </si>
  <si>
    <t>梅森台レオ整形外科・ヒフ科</t>
  </si>
  <si>
    <t>腰・首・頭の中京スパインクリニック</t>
  </si>
  <si>
    <t>あかいけ好日こころのクリニック</t>
  </si>
  <si>
    <t>なしのきクリニック</t>
  </si>
  <si>
    <t>寺島レディスクリニック</t>
  </si>
  <si>
    <t>アガペクリニック</t>
  </si>
  <si>
    <t>梅森たかせ眼科</t>
  </si>
  <si>
    <t>ふくおか内科クリニック</t>
  </si>
  <si>
    <t>立松整形外科・内科クリニック</t>
  </si>
  <si>
    <t>トータルサポートクリニック岩崎台</t>
  </si>
  <si>
    <t>医療法人生寿会　日進クリニック</t>
  </si>
  <si>
    <t>レディースクリニックアンジュ</t>
  </si>
  <si>
    <t>あおぞら皮ふ科</t>
  </si>
  <si>
    <t>にしむら内科</t>
  </si>
  <si>
    <t>はなさと泌尿器科・女性内科クリニック</t>
  </si>
  <si>
    <t>日進南病院</t>
  </si>
  <si>
    <t>医療法人杉山会ノア梅森台クリニック</t>
  </si>
  <si>
    <t>どんぐりみみはなのどクリニック</t>
  </si>
  <si>
    <t>岩崎台おおぐち内科ハートクリニック</t>
  </si>
  <si>
    <t>なごみホームメンタルクリニック</t>
  </si>
  <si>
    <t>ホームケアクリニック赤池</t>
  </si>
  <si>
    <t>糖尿病・内分泌　内科クリニックTOSAKI　名東</t>
  </si>
  <si>
    <t>にっしん東郷在宅診療所</t>
  </si>
  <si>
    <t>たがやクリニック</t>
  </si>
  <si>
    <t>かぐやま整形外科　痛みと運動のクリニック</t>
  </si>
  <si>
    <t>たけのやま皮ふ科</t>
  </si>
  <si>
    <t>さんまるキッズクリニック</t>
  </si>
  <si>
    <t>日進在宅クリニック</t>
  </si>
  <si>
    <t>おやま耳鼻咽喉科</t>
  </si>
  <si>
    <t>THE ITO DENTAL・STAR CLINIC</t>
  </si>
  <si>
    <t>和合病院</t>
  </si>
  <si>
    <t>ごとうこどもクリニック</t>
  </si>
  <si>
    <t>バク諸輪診療所</t>
  </si>
  <si>
    <t>わごうケ丘クリニック</t>
  </si>
  <si>
    <t>能登整形外科</t>
  </si>
  <si>
    <t>白鳥藤田クリニック</t>
  </si>
  <si>
    <t>三ッ池整形外科</t>
  </si>
  <si>
    <t>たなか内科</t>
  </si>
  <si>
    <t>松浦医院</t>
  </si>
  <si>
    <t>和合セントラルクリニック</t>
  </si>
  <si>
    <t>宮本ファミリー耳鼻科</t>
  </si>
  <si>
    <t>秋田耳鼻咽喉科クリニック</t>
  </si>
  <si>
    <t>山口こどもクリニック</t>
  </si>
  <si>
    <t>こうよう皮フ科</t>
  </si>
  <si>
    <t>愛知とうぶクリニック</t>
  </si>
  <si>
    <t>やまクリニック</t>
  </si>
  <si>
    <t>医療法人社団藍盛会　あやめアイクリニック</t>
  </si>
  <si>
    <t>東郷はせがわ眼科</t>
  </si>
  <si>
    <t>みやけ整形外科</t>
  </si>
  <si>
    <t>東郷かみや内科・血液内科・がん内科</t>
  </si>
  <si>
    <t>たつのこキッズクリニック</t>
  </si>
  <si>
    <t>なごやひがし整形外科・脊椎クリニック</t>
  </si>
  <si>
    <t>Ladies　Clinic　TOIRO</t>
  </si>
  <si>
    <t>やまなか耳鼻科クリニック</t>
  </si>
  <si>
    <t>Dsこどもとみんなのクリニック</t>
  </si>
  <si>
    <t>あやめ在宅クリニック</t>
  </si>
  <si>
    <t>丹羽医院</t>
  </si>
  <si>
    <t>山本医院</t>
  </si>
  <si>
    <t>三輪クリニック</t>
  </si>
  <si>
    <t>Ｎ．キッズレディースクリニック</t>
  </si>
  <si>
    <t>溝口クリニック</t>
  </si>
  <si>
    <t>五条川リハビリテーション病院</t>
  </si>
  <si>
    <t>ゆたかクリニック</t>
  </si>
  <si>
    <t>わかばファミリークリニック</t>
  </si>
  <si>
    <t>エアポートウォーク眼科</t>
  </si>
  <si>
    <t>なごやスポーツ＆リハビリクリニック</t>
  </si>
  <si>
    <t>栄徳医院</t>
  </si>
  <si>
    <t>さくら総合病院</t>
  </si>
  <si>
    <t>久永内科クリニック</t>
  </si>
  <si>
    <t>すずいクリニック</t>
  </si>
  <si>
    <t>宮川クリニック</t>
  </si>
  <si>
    <t>山田外科内科</t>
  </si>
  <si>
    <t>大川外科胃腸科クリニック</t>
  </si>
  <si>
    <t>つくしこどもクリニック</t>
  </si>
  <si>
    <t>山田ファミリークリニック</t>
  </si>
  <si>
    <t>たかのこころクリニック</t>
  </si>
  <si>
    <t>やすだ内科クリニック</t>
  </si>
  <si>
    <t>ひじかた整形外科</t>
  </si>
  <si>
    <t>かつし家庭医療医院</t>
  </si>
  <si>
    <t>藤掛クリニック</t>
  </si>
  <si>
    <t>坪井クリニック</t>
  </si>
  <si>
    <t>コスモス眼科</t>
  </si>
  <si>
    <t>ゆうゆう内科おなかクリニック</t>
  </si>
  <si>
    <t>在宅医療ロータス</t>
  </si>
  <si>
    <t>大城皮フ科クリニック　大口本院</t>
  </si>
  <si>
    <t>北川眼科</t>
  </si>
  <si>
    <t>AKキッズクリニック</t>
  </si>
  <si>
    <t>扶桑よしだクリニック</t>
  </si>
  <si>
    <t>中川医院</t>
  </si>
  <si>
    <t>加藤胃腸科内科とびしまこどもクリニック</t>
  </si>
  <si>
    <t>太田医院</t>
  </si>
  <si>
    <t>こうのう内科</t>
  </si>
  <si>
    <t>医療法人瑞頌会尾張温泉かにえ病院</t>
  </si>
  <si>
    <t>かとうクリニック</t>
  </si>
  <si>
    <t>中原クリニック</t>
  </si>
  <si>
    <t>循環器科・内科すずきクリニック</t>
  </si>
  <si>
    <t>はら医院</t>
  </si>
  <si>
    <t>ふなとクリニック</t>
  </si>
  <si>
    <t>奥村整形外科・リウマチ科クリニック</t>
  </si>
  <si>
    <t>眼科尾関クリニック</t>
  </si>
  <si>
    <t>とうない耳鼻咽喉科</t>
  </si>
  <si>
    <t>梶原クリニック</t>
  </si>
  <si>
    <t>みずのホームクリニック</t>
  </si>
  <si>
    <t>耳鼻咽喉科たけうちクリニック</t>
  </si>
  <si>
    <t>あき眼科クリニック</t>
  </si>
  <si>
    <t>よしはる皮膚科</t>
  </si>
  <si>
    <t>かにえ診療所</t>
  </si>
  <si>
    <t>すぎうらクリニック</t>
  </si>
  <si>
    <t>医療法人　葉倫会　みきクリニック</t>
  </si>
  <si>
    <t>さら　クリニック</t>
  </si>
  <si>
    <t>川村眼科医院</t>
  </si>
  <si>
    <t>飯田ファミリークリニック</t>
  </si>
  <si>
    <t>増田医院</t>
  </si>
  <si>
    <t>つつみ整形外科クリニック</t>
  </si>
  <si>
    <t>前田内科</t>
  </si>
  <si>
    <t>成山ひだまりクリニック</t>
  </si>
  <si>
    <t>回生堂クリニック</t>
  </si>
  <si>
    <t>むらかみファミリークリニック</t>
  </si>
  <si>
    <t>たなかメンタルクリニック</t>
  </si>
  <si>
    <t>船入病院</t>
  </si>
  <si>
    <t>たかだこどもクリニック</t>
  </si>
  <si>
    <t>おおはるクリニック</t>
  </si>
  <si>
    <t>やまだ眼科</t>
  </si>
  <si>
    <t>はらた耳鼻咽喉科・呼吸器内科</t>
  </si>
  <si>
    <t>南知多病院</t>
  </si>
  <si>
    <t>岩田医院</t>
  </si>
  <si>
    <t>医療法人赫和会　杉石病院</t>
  </si>
  <si>
    <t>知多厚生病院</t>
  </si>
  <si>
    <t>渡辺病院</t>
  </si>
  <si>
    <t>上床医院</t>
  </si>
  <si>
    <t>知多厚生病院附属篠島診療所</t>
  </si>
  <si>
    <t>内科毛受医院</t>
  </si>
  <si>
    <t>飯塚医院</t>
  </si>
  <si>
    <t>巽ケ丘クリニック</t>
  </si>
  <si>
    <t>新美医院</t>
  </si>
  <si>
    <t>藤沢医院</t>
  </si>
  <si>
    <t>浜田整形外科・内科クリニック</t>
  </si>
  <si>
    <t>浅井外科</t>
  </si>
  <si>
    <t>石川病院</t>
  </si>
  <si>
    <t>東ヶ丘クリニック</t>
  </si>
  <si>
    <t>美浜クリニック</t>
  </si>
  <si>
    <t>前田クリニック</t>
  </si>
  <si>
    <t>奥村医院</t>
  </si>
  <si>
    <t>ハーブ内科皮フ科</t>
  </si>
  <si>
    <t>白井医院</t>
  </si>
  <si>
    <t>よしだ眼科</t>
  </si>
  <si>
    <t>榊原整形外科</t>
  </si>
  <si>
    <t>なかしまキッズクリニック</t>
  </si>
  <si>
    <t>高津耳鼻咽喉科</t>
  </si>
  <si>
    <t>すこやかクリニック</t>
  </si>
  <si>
    <t>岡田ハートクリニック</t>
  </si>
  <si>
    <t>於大クリニック</t>
  </si>
  <si>
    <t>竹内整形外科・内科クリニック</t>
  </si>
  <si>
    <t>於大クリニック阿久比</t>
  </si>
  <si>
    <t>日間賀島診療所</t>
  </si>
  <si>
    <t>あぐい南クリニック</t>
  </si>
  <si>
    <t>耳鼻咽喉科みやこクリニック</t>
  </si>
  <si>
    <t>森岡台あべ内科クリニック</t>
  </si>
  <si>
    <t>寿一会佐々眼科</t>
  </si>
  <si>
    <t>オアシスクリニック知多</t>
  </si>
  <si>
    <t>内科・外科渡辺医院</t>
  </si>
  <si>
    <t>げんきの森皮フ科</t>
  </si>
  <si>
    <t>あぐい小児科クリニック</t>
  </si>
  <si>
    <t>耳鼻咽喉科すみやクリニック</t>
  </si>
  <si>
    <t>なしの木眼科</t>
  </si>
  <si>
    <t>眼科冨田クリニック</t>
  </si>
  <si>
    <t>おがわ耳鼻咽喉科クリニック</t>
  </si>
  <si>
    <t>くめクリニック</t>
  </si>
  <si>
    <t>トータルサポートクリニック南知多</t>
  </si>
  <si>
    <t>ひだかこどもクリニック</t>
  </si>
  <si>
    <t>東浦医院</t>
  </si>
  <si>
    <t>まつおか整形外科</t>
  </si>
  <si>
    <t>阿久比クリニック</t>
  </si>
  <si>
    <t>きとう眼科医院</t>
  </si>
  <si>
    <t>医療法人社団悠翔会　悠翔会ホームクリニック知多武豊</t>
  </si>
  <si>
    <t>かな皮ふ科</t>
  </si>
  <si>
    <t>やのクリニック</t>
  </si>
  <si>
    <t>西山クリニック</t>
  </si>
  <si>
    <t>むらかみ整形外科</t>
  </si>
  <si>
    <t>とみた小児科</t>
  </si>
  <si>
    <t>日高医院</t>
  </si>
  <si>
    <t>やまざきクリニック</t>
  </si>
  <si>
    <t>牧原整形外科クリニック</t>
  </si>
  <si>
    <t>幸田中央クリニック</t>
  </si>
  <si>
    <t>こうた眼科クリニック</t>
  </si>
  <si>
    <t>こん野ファミリークリニック</t>
  </si>
  <si>
    <t>三ケ根クリニック</t>
  </si>
  <si>
    <t>こうた内科クリニック</t>
  </si>
  <si>
    <t>京ケ峰岡田病院</t>
  </si>
  <si>
    <t>つむぎホームケアクリニック</t>
  </si>
  <si>
    <t>いしだ内科ファミリークリニック</t>
  </si>
  <si>
    <t>寿光会中央病院</t>
  </si>
  <si>
    <t>みよし市民病院</t>
  </si>
  <si>
    <t>天王内科</t>
  </si>
  <si>
    <t>鈴木内科クリニック</t>
  </si>
  <si>
    <t>三好アイクリニック</t>
  </si>
  <si>
    <t>ひまわり皮ふ科</t>
  </si>
  <si>
    <t>たなかマタニティクリニック</t>
  </si>
  <si>
    <t>花レディースクリニック</t>
  </si>
  <si>
    <t>三好ヶ丘クリニック</t>
  </si>
  <si>
    <t>三好ヶ丘メディカルクリニック</t>
  </si>
  <si>
    <t>三好丘こどもクリニック</t>
  </si>
  <si>
    <t>かすやメンタルクリニック</t>
  </si>
  <si>
    <t>三好眼科クリニック</t>
  </si>
  <si>
    <t>たかもと内科クリニック</t>
  </si>
  <si>
    <t>三好ヶ丘整形外科</t>
  </si>
  <si>
    <t>森脇レディースクリニック</t>
  </si>
  <si>
    <t>三好アイ・クリニック</t>
  </si>
  <si>
    <t>なかじま内科皮フ科</t>
  </si>
  <si>
    <t>宇田ファミリークリニック</t>
  </si>
  <si>
    <t>にしだ耳鼻咽喉科</t>
  </si>
  <si>
    <t>まつおかこどもクリニック</t>
  </si>
  <si>
    <t>臼井整形外科</t>
  </si>
  <si>
    <t>すずき耳鼻咽喉科</t>
  </si>
  <si>
    <t>永田眼科クリニック</t>
  </si>
  <si>
    <t>いしい外科三好クリニック</t>
  </si>
  <si>
    <t>たきざわ胃腸科外科</t>
  </si>
  <si>
    <t>みよしかめいクリニック</t>
  </si>
  <si>
    <t>MED　AGREE　CLINIC　みよし</t>
  </si>
  <si>
    <t>こばやし内科クリニック</t>
  </si>
  <si>
    <t>あかお整形外科リハビリテーションクリニック</t>
  </si>
  <si>
    <t>みよしうちだハートクリニック</t>
  </si>
  <si>
    <t>平岩皮フ科</t>
  </si>
  <si>
    <t>あざぶの丘クリニック</t>
  </si>
  <si>
    <t>かまたにクリニック</t>
  </si>
  <si>
    <t>三好丘こば内科クリニック</t>
  </si>
  <si>
    <t>かわい泌尿器・腎臓内科クリニック</t>
  </si>
  <si>
    <t>はしたにクリニック</t>
  </si>
  <si>
    <t>東栄町国民健康保険東栄診療所</t>
  </si>
  <si>
    <t>豊根村診療所</t>
  </si>
  <si>
    <t>ひらい診療所</t>
  </si>
  <si>
    <t>月新堂医院</t>
  </si>
  <si>
    <t>設楽町つぐ診療所</t>
  </si>
  <si>
    <t>御津南医院</t>
  </si>
  <si>
    <t>弥田内科</t>
  </si>
  <si>
    <t>御津クリニック</t>
  </si>
  <si>
    <t>渥美病院</t>
  </si>
  <si>
    <t>永井医院</t>
  </si>
  <si>
    <t>第２国見医院</t>
  </si>
  <si>
    <t>まち眼科</t>
  </si>
  <si>
    <t>國見医院</t>
  </si>
  <si>
    <t>きまた眼科</t>
  </si>
  <si>
    <t>ふくい眼科</t>
  </si>
  <si>
    <t>かわせ小児科</t>
  </si>
  <si>
    <t>河合医院</t>
  </si>
  <si>
    <t>かわさき整形外科クニリック</t>
  </si>
  <si>
    <t>富永医院</t>
  </si>
  <si>
    <t>ふれあいばし診療所</t>
  </si>
  <si>
    <t>丸山医院</t>
  </si>
  <si>
    <t>北山医院</t>
  </si>
  <si>
    <t>朽名医院</t>
  </si>
  <si>
    <t>川瀬医院</t>
  </si>
  <si>
    <t>昭和医院</t>
  </si>
  <si>
    <t>藤岡医院</t>
  </si>
  <si>
    <t>津金医院</t>
  </si>
  <si>
    <t>菜の花内科クリニック</t>
  </si>
  <si>
    <t>医療法人有心会かんべ整形リハビリクリニック</t>
  </si>
  <si>
    <t>みやきファミリークリニック</t>
  </si>
  <si>
    <t>田原南こころのクリニック</t>
  </si>
  <si>
    <t>田原市赤羽根診療所</t>
  </si>
  <si>
    <t>医療法人向仁会あつみメデイカルクリニック</t>
  </si>
  <si>
    <t>おかだクリニック</t>
  </si>
  <si>
    <t>角鹿医院</t>
  </si>
  <si>
    <t>マコト整形外科</t>
  </si>
  <si>
    <t>医療法人洋和会　横井クリニック</t>
  </si>
  <si>
    <t>真野眼科</t>
  </si>
  <si>
    <t>かがクリニック</t>
  </si>
  <si>
    <t>井口内科クリニック</t>
  </si>
  <si>
    <t>いくた整形外科クリニック</t>
  </si>
  <si>
    <t>服部内科診療所</t>
  </si>
  <si>
    <t>後藤クリニック</t>
  </si>
  <si>
    <t>まえだこどもクリニック</t>
  </si>
  <si>
    <t>愛西市国民健康保険八開診療所</t>
  </si>
  <si>
    <t>とみたハートクリニック</t>
  </si>
  <si>
    <t>医療法人前田ホームクリニック</t>
  </si>
  <si>
    <t>もり耳鼻咽喉科</t>
  </si>
  <si>
    <t>かみ形成外科</t>
  </si>
  <si>
    <t>山本ウィメンズクリニック</t>
  </si>
  <si>
    <t>山田内科医院</t>
  </si>
  <si>
    <t>とみよし皮膚科クリニック</t>
  </si>
  <si>
    <t>羽賀糖尿病内科整形外科</t>
  </si>
  <si>
    <t>ひとみ眼科</t>
  </si>
  <si>
    <t>谷本医院</t>
  </si>
  <si>
    <t>のどか在宅クリニック</t>
  </si>
  <si>
    <t>とみよしこどもクリニック</t>
  </si>
  <si>
    <t>リハビリ・整形外科385クリニック</t>
  </si>
  <si>
    <t>遠藤外科・整形外科</t>
  </si>
  <si>
    <t>森眼科</t>
  </si>
  <si>
    <t>石原医院</t>
  </si>
  <si>
    <t>きとう医院</t>
  </si>
  <si>
    <t>三輪医院</t>
  </si>
  <si>
    <t>名西クリニック</t>
  </si>
  <si>
    <t>こづか耳鼻咽喉科</t>
  </si>
  <si>
    <t>きよす整形外科クリニック</t>
  </si>
  <si>
    <t>きよすクリニック</t>
  </si>
  <si>
    <t>すずきホームクリニック</t>
  </si>
  <si>
    <t>水田医院</t>
  </si>
  <si>
    <t>いけのや眼科</t>
  </si>
  <si>
    <t>あおぞらこどもクリニック</t>
  </si>
  <si>
    <t>枇杷島古城こころクリニック</t>
  </si>
  <si>
    <t>びわじま整形外科</t>
  </si>
  <si>
    <t>はなさきクリニック</t>
  </si>
  <si>
    <t>ながしま耳鼻咽喉科クリニック</t>
  </si>
  <si>
    <t>このはなファミリークリニック</t>
  </si>
  <si>
    <t>はるひ呼吸器病院</t>
  </si>
  <si>
    <t>須ヶ口クリニック</t>
  </si>
  <si>
    <t>はあと在宅クリニック</t>
  </si>
  <si>
    <t>はなみずき整形外科スポーツクリニック</t>
  </si>
  <si>
    <t>しんかわクリニック</t>
  </si>
  <si>
    <t>谷口眼科クリニック</t>
  </si>
  <si>
    <t>尾関医院</t>
  </si>
  <si>
    <t>きよすこどもクリニック</t>
  </si>
  <si>
    <t>MED　AGREE　CLINICきよす</t>
  </si>
  <si>
    <t>かりん内科クリニック</t>
  </si>
  <si>
    <t>まえの内科クリニック</t>
  </si>
  <si>
    <t>新居外科</t>
  </si>
  <si>
    <t>師勝耳鼻咽喉科</t>
  </si>
  <si>
    <t>師勝クリニック</t>
  </si>
  <si>
    <t>しかつ眼科クリニック</t>
  </si>
  <si>
    <t>徳重クリニック</t>
  </si>
  <si>
    <t>済衆館病院</t>
  </si>
  <si>
    <t>なるみやクリニック</t>
  </si>
  <si>
    <t>ようていファミリークリニック</t>
  </si>
  <si>
    <t>はやかわ眼科</t>
  </si>
  <si>
    <t>いぶき野クリニック</t>
  </si>
  <si>
    <t>湯浅医院</t>
  </si>
  <si>
    <t>安田クリニック</t>
  </si>
  <si>
    <t>光寿会リハビリテーション病院</t>
  </si>
  <si>
    <t>さはし内科クリニック</t>
  </si>
  <si>
    <t>ハルクリニック</t>
  </si>
  <si>
    <t>酒井眼科</t>
  </si>
  <si>
    <t>北なごや皮フ科</t>
  </si>
  <si>
    <t>かんやまクリニック</t>
  </si>
  <si>
    <t>よしの耳鼻咽喉科</t>
  </si>
  <si>
    <t>西春眼科クリニック</t>
  </si>
  <si>
    <t>こあし皮フ科クリニック</t>
  </si>
  <si>
    <t>ようてい健康増進クリニック</t>
  </si>
  <si>
    <t>やまだ整形外科・リハビリクリニック</t>
  </si>
  <si>
    <t>大島ひふ科</t>
  </si>
  <si>
    <t>名古屋人工関節整形外科　通所リハビリテーション</t>
  </si>
  <si>
    <t>北名古屋眼科</t>
  </si>
  <si>
    <t>あだちこどもクリニック</t>
  </si>
  <si>
    <t>藤の花レディースクリニック</t>
  </si>
  <si>
    <t>みやもと耳鼻咽喉科</t>
  </si>
  <si>
    <t>もりべ耳鼻咽喉科クリニック</t>
  </si>
  <si>
    <t>はなみずき整形外科スポーツクリニック北名古屋</t>
  </si>
  <si>
    <t>きむら泌尿器・腎臓内科クリニック</t>
  </si>
  <si>
    <t>小林産婦人科</t>
  </si>
  <si>
    <t>北名古屋クリニック</t>
  </si>
  <si>
    <t>ひらまつクリニック　内科・消化器内科</t>
  </si>
  <si>
    <t>末沢医院</t>
  </si>
  <si>
    <t>片場北クリニック</t>
  </si>
  <si>
    <t>糖尿病・甲状腺かさい内科クリニック</t>
  </si>
  <si>
    <t>北名古屋はやしこころのクリニック</t>
  </si>
  <si>
    <t>ひなぎく皮膚科クリニック</t>
  </si>
  <si>
    <t>西春メンタルクリニック</t>
  </si>
  <si>
    <t>にしのほう伊藤内科クリニック</t>
  </si>
  <si>
    <t>西春内科・在宅クリニック</t>
  </si>
  <si>
    <t>こっつ山ファミリークリニック</t>
  </si>
  <si>
    <t>おおばやしマタニティクリニック</t>
  </si>
  <si>
    <t>海南病院</t>
  </si>
  <si>
    <t>諸戸医院</t>
  </si>
  <si>
    <t>服部整形外科皮フ科</t>
  </si>
  <si>
    <t>笹医院</t>
  </si>
  <si>
    <t>ハート内科クリニック</t>
  </si>
  <si>
    <t>すずきこどもクリニック</t>
  </si>
  <si>
    <t>野村胃腸科</t>
  </si>
  <si>
    <t>偕行会リハビリテーション病院</t>
  </si>
  <si>
    <t>小笠原クリニック</t>
  </si>
  <si>
    <t>中村眼科</t>
  </si>
  <si>
    <t>医療法人佳信会　桜セントラルクリニック</t>
  </si>
  <si>
    <t>愛西診療所</t>
  </si>
  <si>
    <t>こはら皮フ科</t>
  </si>
  <si>
    <t>医療法人寿秀会　よしだクリニック</t>
  </si>
  <si>
    <t>あいち診療所おふくろ</t>
  </si>
  <si>
    <t>おおはしクリニック</t>
  </si>
  <si>
    <t>はあと在宅クリニック弥富</t>
  </si>
  <si>
    <t>やとみ整形外科スポーツクリニック</t>
  </si>
  <si>
    <t>なごみこころのクリニック</t>
  </si>
  <si>
    <t>かねむら内科ハートクリニック</t>
  </si>
  <si>
    <t>こもれび耳鼻科クリニック</t>
  </si>
  <si>
    <t>篠田医院</t>
  </si>
  <si>
    <t>そぶえ整形外科弥富</t>
  </si>
  <si>
    <t>スカイメディック</t>
  </si>
  <si>
    <t>七宝病院</t>
  </si>
  <si>
    <t>栄生堂医院</t>
  </si>
  <si>
    <t>近藤内科クリニック</t>
  </si>
  <si>
    <t>あすかクリニック</t>
  </si>
  <si>
    <t>角田内科医院</t>
  </si>
  <si>
    <t>さとう耳鼻咽喉科クリニック</t>
  </si>
  <si>
    <t>小西整形外科</t>
  </si>
  <si>
    <t>後藤医院</t>
  </si>
  <si>
    <t>宮地クリニック</t>
  </si>
  <si>
    <t>もちづき内科＆はるかこどもクリニック</t>
  </si>
  <si>
    <t>岩間クリニック</t>
  </si>
  <si>
    <t>伊東医院</t>
  </si>
  <si>
    <t>近藤療院六町クリニック</t>
  </si>
  <si>
    <t>富田レディースクリニック</t>
  </si>
  <si>
    <t>もりや整形外科</t>
  </si>
  <si>
    <t>眼科池田クリニック</t>
  </si>
  <si>
    <t>原クリニック</t>
  </si>
  <si>
    <t>わたり整形外科</t>
  </si>
  <si>
    <t>好生館病院</t>
  </si>
  <si>
    <t>あま市民病院</t>
  </si>
  <si>
    <t>杉村医院</t>
  </si>
  <si>
    <t>はだめ皮膚科</t>
  </si>
  <si>
    <t>小野クリニック</t>
  </si>
  <si>
    <t>横井ことぶきクリニック</t>
  </si>
  <si>
    <t>フジノ内科</t>
  </si>
  <si>
    <t>森整形外科クリニック</t>
  </si>
  <si>
    <t>駅前ふじたクリニック</t>
  </si>
  <si>
    <t>ひだまりこころクリニック</t>
  </si>
  <si>
    <t>みみはなのど甚目寺クリニック</t>
  </si>
  <si>
    <t>まれケアクリニック</t>
  </si>
  <si>
    <t>桜眼科クリニック</t>
  </si>
  <si>
    <t>脳神経外科のぞみクリニック</t>
  </si>
  <si>
    <t>おぐし耳鼻咽喉科クリニック</t>
  </si>
  <si>
    <t>ごとう皮フ科クリニック</t>
  </si>
  <si>
    <t>あおの樹ホームケアクリニック</t>
  </si>
  <si>
    <t>久保田眼科</t>
  </si>
  <si>
    <t>吉岡内科クリニック</t>
  </si>
  <si>
    <t>甚目寺眼科</t>
  </si>
  <si>
    <t>あま中川整形外科・手のクリニック</t>
  </si>
  <si>
    <t>よつ葉ファミリークリニック</t>
  </si>
  <si>
    <t>愛知医科大学病院</t>
  </si>
  <si>
    <t>東名病院</t>
  </si>
  <si>
    <t>佐光内科</t>
  </si>
  <si>
    <t>伊藤ウイメンズクリニック</t>
  </si>
  <si>
    <t>二宮整形外科</t>
  </si>
  <si>
    <t>名古屋東クリニック</t>
  </si>
  <si>
    <t>医療法人水野内科</t>
  </si>
  <si>
    <t>スズムラ眼科医院</t>
  </si>
  <si>
    <t>名古屋脳神経外科クリニック</t>
  </si>
  <si>
    <t>祖父江クリニック</t>
  </si>
  <si>
    <t>みかわクリニック</t>
  </si>
  <si>
    <t>杁ヶ池メンタルクリニック</t>
  </si>
  <si>
    <t>愛知淑徳大学クリニック</t>
  </si>
  <si>
    <t>長久手内科胃腸科</t>
  </si>
  <si>
    <t>ファミリークリニック優</t>
  </si>
  <si>
    <t>図書館通おかもとマタニティークリニック</t>
  </si>
  <si>
    <t>おちデンタルクリニック長久手</t>
  </si>
  <si>
    <t>長久手耳鼻咽喉科</t>
  </si>
  <si>
    <t>杁ヶ池ＫＩＤＳクリニック</t>
  </si>
  <si>
    <t>長久手メンタルクリニック</t>
  </si>
  <si>
    <t>たんぽぽクリニック</t>
  </si>
  <si>
    <t>かおる耳鼻咽喉科・アレルギー科</t>
  </si>
  <si>
    <t>医療法人メディカルアイケアー　ながくて眼科</t>
  </si>
  <si>
    <t>朝日が丘整形外科</t>
  </si>
  <si>
    <t>医療法人　おおた整形外科クリニック</t>
  </si>
  <si>
    <t>しもやま皮ふクリニック</t>
  </si>
  <si>
    <t>ながくて北川こどもクリニック</t>
  </si>
  <si>
    <t>きとう眼科クリニック</t>
  </si>
  <si>
    <t>こせんじょう通あんどうクリニック</t>
  </si>
  <si>
    <t>藤が丘北　佳クリニック</t>
  </si>
  <si>
    <t>図書館通りクリニック</t>
  </si>
  <si>
    <t>なかた形成・皮ふクリニック</t>
  </si>
  <si>
    <t>長久手南クリニック</t>
  </si>
  <si>
    <t>堂森グリーンロードクリニック</t>
  </si>
  <si>
    <t>はなみずき皮ふクリニック</t>
  </si>
  <si>
    <t>ISAクリニック</t>
  </si>
  <si>
    <t>ながくて西クリニック</t>
  </si>
  <si>
    <t>すみとも皮膚科</t>
  </si>
  <si>
    <t>医療法人ラビッツ　あやこ長久手皮ふ科</t>
  </si>
  <si>
    <t>ながお内科クリニック</t>
  </si>
  <si>
    <t>おとわ　クリニック</t>
  </si>
  <si>
    <t>長久手さつき眼科</t>
  </si>
  <si>
    <t>あいち脳神経クリニック</t>
  </si>
  <si>
    <t>長久手こせんじょう整形外科</t>
  </si>
  <si>
    <t>まみレディースクリニック</t>
  </si>
  <si>
    <t>きしもと整形外科</t>
  </si>
  <si>
    <t>ごとう耳鼻咽喉科クリニック</t>
  </si>
  <si>
    <t>長久手クリニック</t>
  </si>
  <si>
    <t>名古屋逓信病院</t>
  </si>
  <si>
    <t>カフェロラ松本歯科</t>
  </si>
  <si>
    <t>名古屋なかがわみらい歯科＆矯正歯科</t>
  </si>
  <si>
    <t>にじいろ歯科</t>
  </si>
  <si>
    <t>しの歯科</t>
  </si>
  <si>
    <t>加藤歯科医院</t>
  </si>
  <si>
    <t>こぬま歯科クリニック</t>
  </si>
  <si>
    <t>たかぎ歯科</t>
  </si>
  <si>
    <t>こんどう歯科</t>
  </si>
  <si>
    <t>あがた歯科医院</t>
  </si>
  <si>
    <t>加子歯科医院</t>
  </si>
  <si>
    <t>おかもと歯科医院</t>
  </si>
  <si>
    <t>かわい・こいで歯科</t>
  </si>
  <si>
    <t>きたやま歯科クリニック</t>
  </si>
  <si>
    <t>ヒロデンタルクリニック</t>
  </si>
  <si>
    <t>森歯科</t>
  </si>
  <si>
    <t>村木デンタルオフィス</t>
  </si>
  <si>
    <t>キララ歯科</t>
  </si>
  <si>
    <t>東脇デンタルクリニック</t>
  </si>
  <si>
    <t>清水歯科医院</t>
  </si>
  <si>
    <t>歯科小林医院</t>
  </si>
  <si>
    <t>あしはら歯科医院</t>
  </si>
  <si>
    <t>カワイ歯科クリニック</t>
  </si>
  <si>
    <t>わたつ橋歯科医院</t>
  </si>
  <si>
    <t>さくら歯科クリニック</t>
  </si>
  <si>
    <t>やまざき歯科クリニック</t>
  </si>
  <si>
    <t>グリーンフォレストデンタルクリニック豊橋</t>
  </si>
  <si>
    <t>鈴木歯科医院</t>
  </si>
  <si>
    <t>城所歯科医院</t>
  </si>
  <si>
    <t>松井歯科医院</t>
  </si>
  <si>
    <t>山本歯科医院</t>
  </si>
  <si>
    <t>赤西デンタルクリニック</t>
  </si>
  <si>
    <t>丸尾歯科クリニック</t>
  </si>
  <si>
    <t>すずきファミリー歯科</t>
  </si>
  <si>
    <t>ＴＺデンタルクリニック</t>
  </si>
  <si>
    <t>医療法人　三宅歯科医院</t>
  </si>
  <si>
    <t>つばさ歯科</t>
  </si>
  <si>
    <t>村松歯科医院</t>
  </si>
  <si>
    <t>三本木歯科矯正歯科</t>
  </si>
  <si>
    <t>スマイルデンタルクリニック</t>
  </si>
  <si>
    <t>かりん歯科</t>
  </si>
  <si>
    <t>五十嵐歯科医院</t>
  </si>
  <si>
    <t>東田いしはら・デンタルクリニック</t>
  </si>
  <si>
    <t>豊橋歯科</t>
  </si>
  <si>
    <t>Snow　White　デンタルスペース</t>
  </si>
  <si>
    <t>坂根歯科医院</t>
  </si>
  <si>
    <t>おおすみ歯科</t>
  </si>
  <si>
    <t>豊橋市休日夜間・障害者歯科診療所</t>
  </si>
  <si>
    <t>長谷川歯科医院</t>
  </si>
  <si>
    <t>あらい歯科</t>
  </si>
  <si>
    <t>大野歯科クリニック</t>
  </si>
  <si>
    <t>まつば藤城歯科医院</t>
  </si>
  <si>
    <t>よしだがたファミリー歯科クリニック</t>
  </si>
  <si>
    <t>彦坂歯科医院</t>
  </si>
  <si>
    <t>酒井歯科医院</t>
  </si>
  <si>
    <t>藤城歯科医院</t>
  </si>
  <si>
    <t>豊橋キッズデンタルクリニック</t>
  </si>
  <si>
    <t>鷹丘デンタルクリニック</t>
  </si>
  <si>
    <t>こもぐち歯科</t>
  </si>
  <si>
    <t>中村歯科</t>
  </si>
  <si>
    <t>はれの森デンタルクリニック</t>
  </si>
  <si>
    <t>おの歯科クリニック</t>
  </si>
  <si>
    <t>高師ほんごう歯科クリニック</t>
  </si>
  <si>
    <t>青沼歯科医院</t>
  </si>
  <si>
    <t>神藤歯科</t>
  </si>
  <si>
    <t>ハエル歯科クリニック</t>
  </si>
  <si>
    <t>あい訪問歯科クリニック</t>
  </si>
  <si>
    <t>まゆ歯科クリニック</t>
  </si>
  <si>
    <t>さわもと歯科・矯正歯科</t>
  </si>
  <si>
    <t>青い空歯科診療所</t>
  </si>
  <si>
    <t>くさかべ歯科クリニック</t>
  </si>
  <si>
    <t>はる歯科クリニックはまみち</t>
  </si>
  <si>
    <t>小間歯科医院</t>
  </si>
  <si>
    <t>野田歯科クリニック</t>
  </si>
  <si>
    <t>西村歯科医院</t>
  </si>
  <si>
    <t>松本歯科医院</t>
  </si>
  <si>
    <t>山口歯科医院</t>
  </si>
  <si>
    <t>ひろた歯科おとなこどもクリニック</t>
  </si>
  <si>
    <t>あとり歯科クリニック</t>
  </si>
  <si>
    <t>そがデンタルクリニック</t>
  </si>
  <si>
    <t>かどその歯科医院</t>
  </si>
  <si>
    <t>タケオ矯正歯科・歯科医院</t>
  </si>
  <si>
    <t>おがわ歯科医院</t>
  </si>
  <si>
    <t>つねかわ歯科医院</t>
  </si>
  <si>
    <t>木戸病院</t>
  </si>
  <si>
    <t>岡崎歯科総合センター</t>
  </si>
  <si>
    <t>かない矯正歯科医院</t>
  </si>
  <si>
    <t>シバタ歯科中島診療所</t>
  </si>
  <si>
    <t>オカザキ歯科・矯正歯科</t>
  </si>
  <si>
    <t>岩瀬歯科医院</t>
  </si>
  <si>
    <t>竜美歯科医院</t>
  </si>
  <si>
    <t>東海歯科醫院</t>
  </si>
  <si>
    <t>ひなばしファミリー歯科</t>
  </si>
  <si>
    <t>中澤歯科医院</t>
  </si>
  <si>
    <t>医療法人互恵会　豊田歯科</t>
  </si>
  <si>
    <t>なべたデンタルクリニック</t>
  </si>
  <si>
    <t>とうはら歯科医院</t>
  </si>
  <si>
    <t>おの歯科医院</t>
  </si>
  <si>
    <t>島田歯科医院</t>
  </si>
  <si>
    <t>河野歯科クリニック</t>
  </si>
  <si>
    <t>竹内歯科桜形医院</t>
  </si>
  <si>
    <t>大島歯科クリニック</t>
  </si>
  <si>
    <t>杉山歯科</t>
  </si>
  <si>
    <t>美合歯科クリニック</t>
  </si>
  <si>
    <t>竜美ヶ丘デンタルオフィス</t>
  </si>
  <si>
    <t>フジ歯科</t>
  </si>
  <si>
    <t>ウイングタウン歯科クリニック</t>
  </si>
  <si>
    <t>神谷ファミリー歯科</t>
  </si>
  <si>
    <t>つくし歯科クリニック</t>
  </si>
  <si>
    <t>はっとり歯科</t>
  </si>
  <si>
    <t>のじまデンタルクリニック</t>
  </si>
  <si>
    <t>康生歯科医院</t>
  </si>
  <si>
    <t>岸本歯科</t>
  </si>
  <si>
    <t>すまいる歯科</t>
  </si>
  <si>
    <t>日名あおば歯科</t>
  </si>
  <si>
    <t>医療法人深田会　ジュン歯科クリニック</t>
  </si>
  <si>
    <t>はせべ歯科医院</t>
  </si>
  <si>
    <t>ほくとだい歯科</t>
  </si>
  <si>
    <t>高峯デンタルオフィス山根歯科矯正歯科</t>
  </si>
  <si>
    <t>ティーススタジオ</t>
  </si>
  <si>
    <t>すぎもと歯科</t>
  </si>
  <si>
    <t>医療法人ポライトあい歯科矯正歯科</t>
  </si>
  <si>
    <t>清水歯科クリニック</t>
  </si>
  <si>
    <t>松井歯科クリニック</t>
  </si>
  <si>
    <t>秋尾歯科</t>
  </si>
  <si>
    <t>モダン通り歯科</t>
  </si>
  <si>
    <t>岡崎デンタルオフィス</t>
  </si>
  <si>
    <t>神谷デンタルクリニック</t>
  </si>
  <si>
    <t>ちゅら歯科クリニック</t>
  </si>
  <si>
    <t>いとうｍ歯科</t>
  </si>
  <si>
    <t>大樹寺歯科</t>
  </si>
  <si>
    <t>岩瀬歯科医院訪問部</t>
  </si>
  <si>
    <t>岡崎エルエル歯科・矯正歯科</t>
  </si>
  <si>
    <t>杉本歯科</t>
  </si>
  <si>
    <t>天野歯科医院</t>
  </si>
  <si>
    <t>天野歯科・矯正歯科医院</t>
  </si>
  <si>
    <t>青木橋杉山歯科医院</t>
  </si>
  <si>
    <t>くまはち歯科</t>
  </si>
  <si>
    <t>つちかわ矯正歯科</t>
  </si>
  <si>
    <t>杉江歯科</t>
  </si>
  <si>
    <t>大和田歯科医院</t>
  </si>
  <si>
    <t>おかだ歯科・こども歯科</t>
  </si>
  <si>
    <t>いな歯科クリニック</t>
  </si>
  <si>
    <t>ひかりデンタルクリニック</t>
  </si>
  <si>
    <t>かけまちコミュニティー歯科</t>
  </si>
  <si>
    <t>小川歯科医院</t>
  </si>
  <si>
    <t>渡辺歯科医院</t>
  </si>
  <si>
    <t>たかすデンタルクリニック</t>
  </si>
  <si>
    <t>ヒロデンタルオフィス</t>
  </si>
  <si>
    <t>かんこども歯科</t>
  </si>
  <si>
    <t>ＬｉＣＯファミリー歯科</t>
  </si>
  <si>
    <t>岡崎つむぎ歯科</t>
  </si>
  <si>
    <t>岡崎プレシオ歯科・矯正歯科</t>
  </si>
  <si>
    <t>うみねこ歯科・口腔外科</t>
  </si>
  <si>
    <t>ひさだ歯科</t>
  </si>
  <si>
    <t>三浦歯科</t>
  </si>
  <si>
    <t>藤原歯科医院</t>
  </si>
  <si>
    <t>ほらまち近藤歯科</t>
  </si>
  <si>
    <t>モーニング歯科</t>
  </si>
  <si>
    <t>岡崎駅南デンタルオフィス</t>
  </si>
  <si>
    <t>東岡崎ジョイ歯科</t>
  </si>
  <si>
    <t>岡崎ならい歯科・矯正歯科</t>
  </si>
  <si>
    <t>岡崎駅東口みかづきファミリー歯科医院</t>
  </si>
  <si>
    <t>牧野歯科・矯正クリニック</t>
  </si>
  <si>
    <t>Fine歯科</t>
  </si>
  <si>
    <t>岡崎六竜歯科クリニック</t>
  </si>
  <si>
    <t>水野歯科＋ｋｉｄｓ</t>
  </si>
  <si>
    <t>須賀歯科医院</t>
  </si>
  <si>
    <t>加藤歯科室診療所</t>
  </si>
  <si>
    <t>ＫＥＩ　ＤＥＮＴＡＬ　ＣＬＩＮＩＣ</t>
  </si>
  <si>
    <t>奥平歯科診療所</t>
  </si>
  <si>
    <t>一宮市口腔衛生センター</t>
  </si>
  <si>
    <t>脇田歯科</t>
  </si>
  <si>
    <t>箕田歯科医院</t>
  </si>
  <si>
    <t>津田歯科クリニック</t>
  </si>
  <si>
    <t>磯村歯科医院</t>
  </si>
  <si>
    <t>はやせ歯科口腔外科</t>
  </si>
  <si>
    <t>脇田歯科医院</t>
  </si>
  <si>
    <t>古澤歯科</t>
  </si>
  <si>
    <t>岩田歯科医院</t>
  </si>
  <si>
    <t>やまと歯科医院</t>
  </si>
  <si>
    <t>さとう歯科</t>
  </si>
  <si>
    <t>陽だまり歯科</t>
  </si>
  <si>
    <t>まえだデンタルクリニック</t>
  </si>
  <si>
    <t>滝歯科医院</t>
  </si>
  <si>
    <t>三條歯科クリニック</t>
  </si>
  <si>
    <t>小塚歯科医院</t>
  </si>
  <si>
    <t>はぐくみ歯科</t>
  </si>
  <si>
    <t>松平歯科</t>
  </si>
  <si>
    <t>清水歯科</t>
  </si>
  <si>
    <t>モリ歯科</t>
  </si>
  <si>
    <t>玉野歯科</t>
  </si>
  <si>
    <t>伊藤歯科</t>
  </si>
  <si>
    <t>青山歯科医院</t>
  </si>
  <si>
    <t>森島歯科医院</t>
  </si>
  <si>
    <t>山内歯科医院</t>
  </si>
  <si>
    <t>葛谷ファミリー歯科</t>
  </si>
  <si>
    <t>きたいま歯科</t>
  </si>
  <si>
    <t>ひまわり歯科医院</t>
  </si>
  <si>
    <t>さわだ歯科</t>
  </si>
  <si>
    <t>浅井歯科</t>
  </si>
  <si>
    <t>よこい歯科医院</t>
  </si>
  <si>
    <t>浅野歯科</t>
  </si>
  <si>
    <t>つぎはし歯科</t>
  </si>
  <si>
    <t>あきお歯科</t>
  </si>
  <si>
    <t>墨歯科医院</t>
  </si>
  <si>
    <t>くずや歯科</t>
  </si>
  <si>
    <t>おうぎ歯科</t>
  </si>
  <si>
    <t>にしかわ歯科クリニック</t>
  </si>
  <si>
    <t>木曽川歯科医院</t>
  </si>
  <si>
    <t>五藤歯科医院</t>
  </si>
  <si>
    <t>みずの歯科</t>
  </si>
  <si>
    <t>はたさ歯科医院</t>
  </si>
  <si>
    <t>水谷歯科</t>
  </si>
  <si>
    <t>菱川歯科医院</t>
  </si>
  <si>
    <t>森歯科医院</t>
  </si>
  <si>
    <t>加藤歯科</t>
  </si>
  <si>
    <t>のぞみ歯科</t>
  </si>
  <si>
    <t>いとう歯科医院</t>
  </si>
  <si>
    <t>はら歯科クリニックＳＥＢＥ</t>
  </si>
  <si>
    <t>三輪デンタルクリニック</t>
  </si>
  <si>
    <t>本町歯科</t>
  </si>
  <si>
    <t>今伊勢歯科医院</t>
  </si>
  <si>
    <t>医療法人グリーンフォレスト　グリーン矯正歯科一宮</t>
  </si>
  <si>
    <t>クオレ歯科クリニック</t>
  </si>
  <si>
    <t>竹中歯科医院</t>
  </si>
  <si>
    <t>とみたデンタルクリニック</t>
  </si>
  <si>
    <t>堀田歯科</t>
  </si>
  <si>
    <t>はないけ歯科</t>
  </si>
  <si>
    <t>柴田小児歯科</t>
  </si>
  <si>
    <t>あいグローデンタルクリニック</t>
  </si>
  <si>
    <t>まごころ歯科</t>
  </si>
  <si>
    <t>木曽原歯科医院</t>
  </si>
  <si>
    <t>悠和歯科クリニック</t>
  </si>
  <si>
    <t>たがやＫｉｄｓ＆Ｆａｍｉｌｙデンタルクリニック</t>
  </si>
  <si>
    <t>ミキ歯科クリニック</t>
  </si>
  <si>
    <t>日野歯科医院</t>
  </si>
  <si>
    <t>むらかみ歯科</t>
  </si>
  <si>
    <t>ヒロ　歯科室</t>
  </si>
  <si>
    <t>オーキッド歯科</t>
  </si>
  <si>
    <t>加納歯科医院</t>
  </si>
  <si>
    <t>けい歯科クリニック</t>
  </si>
  <si>
    <t>前岡歯科医院</t>
  </si>
  <si>
    <t>さくデンタルクリニック</t>
  </si>
  <si>
    <t>かとう歯科クリニック</t>
  </si>
  <si>
    <t>はなみずき歯科</t>
  </si>
  <si>
    <t>よつば歯科クリニック</t>
  </si>
  <si>
    <t>さっさ歯科クリニック</t>
  </si>
  <si>
    <t>うえの歯科クリニック</t>
  </si>
  <si>
    <t>ふじはし歯科医院</t>
  </si>
  <si>
    <t>一宮たなばた歯科医院</t>
  </si>
  <si>
    <t>喜胡デンタルクリニック</t>
  </si>
  <si>
    <t>丸井歯科医院</t>
  </si>
  <si>
    <t>羽衣歯科クリニック</t>
  </si>
  <si>
    <t>柴山歯科医院</t>
  </si>
  <si>
    <t>おぎた歯科クリニック</t>
  </si>
  <si>
    <t>にこ歯科クリニック</t>
  </si>
  <si>
    <t>一宮苅安賀歯科こども歯科</t>
  </si>
  <si>
    <t>一宮かみあわせ歯科</t>
  </si>
  <si>
    <t>こじま歯科</t>
  </si>
  <si>
    <t>ファミリー歯科クリニック</t>
  </si>
  <si>
    <t>はぐり歯科・こども歯科クリニック</t>
  </si>
  <si>
    <t>ちあきあじさい歯科</t>
  </si>
  <si>
    <t>オー，デンタルクリニック木曽川</t>
  </si>
  <si>
    <t>駒田歯科医院</t>
  </si>
  <si>
    <t>あさい歯科矯正歯科</t>
  </si>
  <si>
    <t>ゆめの森デンタルクリニック</t>
  </si>
  <si>
    <t>すみれ歯科</t>
  </si>
  <si>
    <t>丹羽デンタルクリニック</t>
  </si>
  <si>
    <t>墨　歯科医院</t>
  </si>
  <si>
    <t>そぶえ歯科</t>
  </si>
  <si>
    <t>とむ歯科クリニック</t>
  </si>
  <si>
    <t>アサノ歯科</t>
  </si>
  <si>
    <t>ふふ歯科</t>
  </si>
  <si>
    <t>長坂歯科・矯正歯科</t>
  </si>
  <si>
    <t>うかい歯科まゆデンタルサロン</t>
  </si>
  <si>
    <t>医療法人　来光会　尾洲病院　付属歯科クリニック</t>
  </si>
  <si>
    <t>高橋歯科+Ｋｉｄｓ</t>
  </si>
  <si>
    <t>木曽川きらりデンタルオフィス</t>
  </si>
  <si>
    <t>ぬくもり歯科</t>
  </si>
  <si>
    <t>グラナジア歯科医院</t>
  </si>
  <si>
    <t>あいの里歯科クリニック</t>
  </si>
  <si>
    <t>水谷歯科室</t>
  </si>
  <si>
    <t>原歯科医院</t>
  </si>
  <si>
    <t>瀬戸セントラル歯科</t>
  </si>
  <si>
    <t>榊原歯科医院</t>
  </si>
  <si>
    <t>ベル歯科</t>
  </si>
  <si>
    <t>たかね歯科クリニック</t>
  </si>
  <si>
    <t>むぎ歯科</t>
  </si>
  <si>
    <t>瀬戸ファミリア歯科医院</t>
  </si>
  <si>
    <t>ブライト歯科こども歯科</t>
  </si>
  <si>
    <t>山田歯科医院</t>
  </si>
  <si>
    <t>医療法人梅寿会　梅林歯科医院</t>
  </si>
  <si>
    <t>ゆうデンタルクリニック</t>
  </si>
  <si>
    <t>東京堂歯科</t>
  </si>
  <si>
    <t>瀬戸ステーション歯科</t>
  </si>
  <si>
    <t>Ｋデンタルクリニック</t>
  </si>
  <si>
    <t>大沢歯科医院</t>
  </si>
  <si>
    <t>冨永歯科医院</t>
  </si>
  <si>
    <t>はぎの台歯科クリニック</t>
  </si>
  <si>
    <t>山口歯科クリニック</t>
  </si>
  <si>
    <t>瀬戸パークフロント歯科</t>
  </si>
  <si>
    <t>林　歯科医院</t>
  </si>
  <si>
    <t>W　DENTAL　CLINIC</t>
  </si>
  <si>
    <t>瀬戸歯科</t>
  </si>
  <si>
    <t>瀬戸つばき歯科</t>
  </si>
  <si>
    <t>西陵歯科医院</t>
  </si>
  <si>
    <t>新瀬戸歯科医院</t>
  </si>
  <si>
    <t>瀬戸とりい歯科・矯正歯科</t>
  </si>
  <si>
    <t>なかしま歯科医院</t>
  </si>
  <si>
    <t>やなべ歯科医院</t>
  </si>
  <si>
    <t>すずらん歯科</t>
  </si>
  <si>
    <t>新海歯科医院</t>
  </si>
  <si>
    <t>半田駅前歯科</t>
  </si>
  <si>
    <t>ジンデ歯科口腔外科</t>
  </si>
  <si>
    <t>石田歯科医院</t>
  </si>
  <si>
    <t>杉山歯科医院</t>
  </si>
  <si>
    <t>歯科ドクターＨａ</t>
  </si>
  <si>
    <t>三和歯科</t>
  </si>
  <si>
    <t>小林歯科医院</t>
  </si>
  <si>
    <t>ナオクリニックデンタル</t>
  </si>
  <si>
    <t>金澤歯科医院</t>
  </si>
  <si>
    <t>おかいデンタルクリニック</t>
  </si>
  <si>
    <t>静間歯科医院</t>
  </si>
  <si>
    <t>乙川パーク歯科</t>
  </si>
  <si>
    <t>ひだか矯正歯科クリニック</t>
  </si>
  <si>
    <t>あさひデンタルクリニック</t>
  </si>
  <si>
    <t>坂野歯科医院</t>
  </si>
  <si>
    <t>村井歯科</t>
  </si>
  <si>
    <t>みなと歯科クリニック</t>
  </si>
  <si>
    <t>かわい歯科医院</t>
  </si>
  <si>
    <t>尾之内ONE歯科クリニック</t>
  </si>
  <si>
    <t>さかきばら歯科・矯正歯科</t>
  </si>
  <si>
    <t>ふくたファミリー歯科</t>
  </si>
  <si>
    <t>Yard Dental Clinic</t>
  </si>
  <si>
    <t>岡戸歯科医院</t>
  </si>
  <si>
    <t>ふたつ坂歯科・矯正歯科</t>
  </si>
  <si>
    <t>すみれファミリー歯科</t>
  </si>
  <si>
    <t>ユリデンタルクリニック</t>
  </si>
  <si>
    <t>藤山台かわだ歯科医院</t>
  </si>
  <si>
    <t>はるき歯科医院</t>
  </si>
  <si>
    <t>高蔵寺南歯科クリニック</t>
  </si>
  <si>
    <t>くまの歯科</t>
  </si>
  <si>
    <t>しのはら歯科</t>
  </si>
  <si>
    <t>はらしな歯科</t>
  </si>
  <si>
    <t>しちり歯科</t>
  </si>
  <si>
    <t>フェアリ歯科</t>
  </si>
  <si>
    <t>澤歯科クリニック</t>
  </si>
  <si>
    <t>まえなみ歯科</t>
  </si>
  <si>
    <t>歯科つのだクリニック</t>
  </si>
  <si>
    <t>はみんぐ小児歯科・矯正歯科</t>
  </si>
  <si>
    <t>しろくま歯科</t>
  </si>
  <si>
    <t>美穂デンタルクリニック</t>
  </si>
  <si>
    <t>いしだ歯科クリニック</t>
  </si>
  <si>
    <t>高蔵寺すまいる歯科</t>
  </si>
  <si>
    <t>森川歯科クリニック</t>
  </si>
  <si>
    <t>熊沢歯科医院</t>
  </si>
  <si>
    <t>たききた歯科</t>
  </si>
  <si>
    <t>大前歯科医院</t>
  </si>
  <si>
    <t>岩成台歯科クリニック</t>
  </si>
  <si>
    <t>とやま歯科</t>
  </si>
  <si>
    <t>じんりょう歯科・こども歯科</t>
  </si>
  <si>
    <t>神谷歯科</t>
  </si>
  <si>
    <t>さくら歯科</t>
  </si>
  <si>
    <t>しんめい歯科</t>
  </si>
  <si>
    <t>さくらい歯科</t>
  </si>
  <si>
    <t>三好歯科医院</t>
  </si>
  <si>
    <t>ももの木歯科</t>
  </si>
  <si>
    <t>ありす歯科</t>
  </si>
  <si>
    <t>しお歯科クリニック</t>
  </si>
  <si>
    <t>いずみ歯科クリニック</t>
  </si>
  <si>
    <t>たんぽぽ歯科</t>
  </si>
  <si>
    <t>渡辺歯科クリニック</t>
  </si>
  <si>
    <t>石尾台歯科医院</t>
  </si>
  <si>
    <t>あらき矯正歯科</t>
  </si>
  <si>
    <t>春日井きらり歯科</t>
  </si>
  <si>
    <t>月見歯科クリニック</t>
  </si>
  <si>
    <t>オリーブ歯科こども歯科</t>
  </si>
  <si>
    <t>とも歯科こども歯科</t>
  </si>
  <si>
    <t>おがわ矯正歯科・歯科</t>
  </si>
  <si>
    <t>佐藤歯科医院</t>
  </si>
  <si>
    <t>春日井アップル歯科</t>
  </si>
  <si>
    <t>花長ファミリー歯科</t>
  </si>
  <si>
    <t>たけなか歯科クリニック</t>
  </si>
  <si>
    <t>味美中島歯科医院</t>
  </si>
  <si>
    <t>医療法人慶丹会　スギヤマ歯科</t>
  </si>
  <si>
    <t>たいよう歯科おとなこどもクリニック</t>
  </si>
  <si>
    <t>デンタルクリニック　ここのは</t>
  </si>
  <si>
    <t>たけし矯正こども歯科</t>
  </si>
  <si>
    <t>イーアス春日井歯科</t>
  </si>
  <si>
    <t>前多歯科口腔外科・こども歯科</t>
  </si>
  <si>
    <t>小川歯科クリニック</t>
  </si>
  <si>
    <t>春日井予防こども・おとな矯正歯科</t>
  </si>
  <si>
    <t>春日井デンタルクリニック</t>
  </si>
  <si>
    <t>みらいデンタルクリニック</t>
  </si>
  <si>
    <t>成橋歯科</t>
  </si>
  <si>
    <t>高蔵寺かたやま歯科・矯正歯科</t>
  </si>
  <si>
    <t>村瀬歯科医院</t>
  </si>
  <si>
    <t>ももはな歯科クリニック</t>
  </si>
  <si>
    <t>春日井市民病院</t>
  </si>
  <si>
    <t>和久田歯科医院</t>
  </si>
  <si>
    <t>今井歯科医院</t>
  </si>
  <si>
    <t>アート歯科</t>
  </si>
  <si>
    <t>鈴木歯科クリニック</t>
  </si>
  <si>
    <t>おかだ矯正歯科</t>
  </si>
  <si>
    <t>杉石歯科クリニック</t>
  </si>
  <si>
    <t>中尾歯科医院</t>
  </si>
  <si>
    <t>ひらお歯科</t>
  </si>
  <si>
    <t>医療法人大原医院　歯科</t>
  </si>
  <si>
    <t>ふじい歯科</t>
  </si>
  <si>
    <t>佐藤ファミリー歯科</t>
  </si>
  <si>
    <t>たい歯科クリニック</t>
  </si>
  <si>
    <t>ささき歯科クリニック</t>
  </si>
  <si>
    <t>今泉歯科診療院</t>
  </si>
  <si>
    <t>いとう歯科クリニック</t>
  </si>
  <si>
    <t>まつやま歯科クリニック</t>
  </si>
  <si>
    <t>鈴木歯科</t>
  </si>
  <si>
    <t>あんとうデンタルクリニック</t>
  </si>
  <si>
    <t>わたなべ歯科</t>
  </si>
  <si>
    <t>ウェルネスやわた歯科医院</t>
  </si>
  <si>
    <t>今泉歯科医院</t>
  </si>
  <si>
    <t>藤井歯科医院</t>
  </si>
  <si>
    <t>かわかみ歯科クリニック</t>
  </si>
  <si>
    <t>伊藤歯科医院</t>
  </si>
  <si>
    <t>じんどう歯科</t>
  </si>
  <si>
    <t>はらだ歯科</t>
  </si>
  <si>
    <t>おがわ歯科口腔外科・矯正歯科</t>
  </si>
  <si>
    <t>おとわ歯科医院</t>
  </si>
  <si>
    <t>小野歯科医院</t>
  </si>
  <si>
    <t>ひぐちデンタル＆ケア　おひさま歯科</t>
  </si>
  <si>
    <t>みらい歯科こども歯科クリニック</t>
  </si>
  <si>
    <t>青おとなこども歯科クリニック</t>
  </si>
  <si>
    <t>大鹿歯科医院</t>
  </si>
  <si>
    <t>すずき歯科</t>
  </si>
  <si>
    <t>オーデンタルクリニック津島</t>
  </si>
  <si>
    <t>内田歯科医院</t>
  </si>
  <si>
    <t>愛知ひとまち歯科医院</t>
  </si>
  <si>
    <t>つしまスマイル歯科クリニック</t>
  </si>
  <si>
    <t>医療法人　陽山会　げんき歯科</t>
  </si>
  <si>
    <t>のだ歯科クリニック</t>
  </si>
  <si>
    <t>いしがき歯科</t>
  </si>
  <si>
    <t>ふじさと歯科</t>
  </si>
  <si>
    <t>つしまファミリー歯科</t>
  </si>
  <si>
    <t>たかしま歯科</t>
  </si>
  <si>
    <t>日光川歯科</t>
  </si>
  <si>
    <t>津島みらい歯科矯正歯科</t>
  </si>
  <si>
    <t>にしおわり中央歯科おやこ歯科</t>
  </si>
  <si>
    <t>津島オリーブおとなこども歯科</t>
  </si>
  <si>
    <t>津島市民病院</t>
  </si>
  <si>
    <t>しんかわ歯科</t>
  </si>
  <si>
    <t>こうじま歯科</t>
  </si>
  <si>
    <t>岡田歯科</t>
  </si>
  <si>
    <t>盛田歯科医院</t>
  </si>
  <si>
    <t>林歯科医院</t>
  </si>
  <si>
    <t>すぎの木歯科クリニック</t>
  </si>
  <si>
    <t>あだち歯科クリニック</t>
  </si>
  <si>
    <t>エメラルドデンタルクリニック</t>
  </si>
  <si>
    <t>中根歯科医院</t>
  </si>
  <si>
    <t>小澤歯科医院</t>
  </si>
  <si>
    <t>あさい歯科クリニック</t>
  </si>
  <si>
    <t>おがわ歯科クリニック</t>
  </si>
  <si>
    <t>神谷歯科医院</t>
  </si>
  <si>
    <t>ひろ歯科クリニック</t>
  </si>
  <si>
    <t>エンゼルデンタルクリニック</t>
  </si>
  <si>
    <t>エンゼル歯科</t>
  </si>
  <si>
    <t>リコー歯科</t>
  </si>
  <si>
    <t>中央歯科</t>
  </si>
  <si>
    <t>青葉歯科クリニック</t>
  </si>
  <si>
    <t>丹羽歯科医院</t>
  </si>
  <si>
    <t>石井歯科クリニック</t>
  </si>
  <si>
    <t>しらい歯医者さん</t>
  </si>
  <si>
    <t>やまむら歯科</t>
  </si>
  <si>
    <t>ヨサミデンタルクリニック</t>
  </si>
  <si>
    <t>刈谷ステーション歯科</t>
  </si>
  <si>
    <t>ファミリー歯科医院</t>
  </si>
  <si>
    <t>きしもと刈谷矯正歯科</t>
  </si>
  <si>
    <t>医療法人至誠会　二村医院</t>
  </si>
  <si>
    <t>泉田歯科医院</t>
  </si>
  <si>
    <t>にしじま歯科</t>
  </si>
  <si>
    <t>三浦歯科医院</t>
  </si>
  <si>
    <t>刈谷駅ミナミデンタルクリニック</t>
  </si>
  <si>
    <t>きぼう歯科クリニック</t>
  </si>
  <si>
    <t>オアシス歯科医院東刈谷</t>
  </si>
  <si>
    <t>みわた歯科医院</t>
  </si>
  <si>
    <t>やまうち歯科</t>
  </si>
  <si>
    <t>NICO矯正歯科</t>
  </si>
  <si>
    <t>たちばな歯科</t>
  </si>
  <si>
    <t>重原歯科医院</t>
  </si>
  <si>
    <t>さかい歯科</t>
  </si>
  <si>
    <t>いまえだ歯科クリニック</t>
  </si>
  <si>
    <t>みこと歯科医院</t>
  </si>
  <si>
    <t>刈谷おおの歯科</t>
  </si>
  <si>
    <t>ふじまつ歯科</t>
  </si>
  <si>
    <t>一ツ木歯科医院</t>
  </si>
  <si>
    <t>長沢歯科</t>
  </si>
  <si>
    <t>藤村歯科</t>
  </si>
  <si>
    <t>五ケ丘歯科</t>
  </si>
  <si>
    <t>ひいらぎ歯科</t>
  </si>
  <si>
    <t>寿恵野歯科</t>
  </si>
  <si>
    <t>オー，デンタルクリニック豊田</t>
  </si>
  <si>
    <t>三宅矯正歯科クリニック</t>
  </si>
  <si>
    <t>久歯科クリニック</t>
  </si>
  <si>
    <t>スタジアムデンタルクリニック</t>
  </si>
  <si>
    <t>岡田歯科医院</t>
  </si>
  <si>
    <t>サトウ歯科医院</t>
  </si>
  <si>
    <t>あおぞら歯科医院</t>
  </si>
  <si>
    <t>金森歯科</t>
  </si>
  <si>
    <t>村上歯科医院</t>
  </si>
  <si>
    <t>エンジェル歯科</t>
  </si>
  <si>
    <t>深見の森歯科</t>
  </si>
  <si>
    <t>ながい歯科</t>
  </si>
  <si>
    <t>ふじおか小島歯科</t>
  </si>
  <si>
    <t>たなか歯科</t>
  </si>
  <si>
    <t>可児歯科医院</t>
  </si>
  <si>
    <t>藤垣歯科医院</t>
  </si>
  <si>
    <t>荻野歯科医院</t>
  </si>
  <si>
    <t>中野歯科医院</t>
  </si>
  <si>
    <t>安藤歯科医院</t>
  </si>
  <si>
    <t>ひかる歯科</t>
  </si>
  <si>
    <t>こあら歯科</t>
  </si>
  <si>
    <t>竜神歯科</t>
  </si>
  <si>
    <t>ＨＡＬ歯科医院こども歯科</t>
  </si>
  <si>
    <t>くらがいけ歯科</t>
  </si>
  <si>
    <t>豊田杉山歯科医院</t>
  </si>
  <si>
    <t>いざわ歯科</t>
  </si>
  <si>
    <t>河合歯科医院</t>
  </si>
  <si>
    <t>中山歯科クリニック</t>
  </si>
  <si>
    <t>歯列矯正　敬愛歯科クリニック</t>
  </si>
  <si>
    <t>はだ歯科クリニック</t>
  </si>
  <si>
    <t>小島歯科</t>
  </si>
  <si>
    <t>ゲンシ歯科</t>
  </si>
  <si>
    <t>若林歯科</t>
  </si>
  <si>
    <t>みずこし歯科</t>
  </si>
  <si>
    <t>やまだ歯科</t>
  </si>
  <si>
    <t>おおたに歯科・こども歯科</t>
  </si>
  <si>
    <t>ふじさわ歯科</t>
  </si>
  <si>
    <t>ぜんなみデンタルクリニック</t>
  </si>
  <si>
    <t>けやき歯科</t>
  </si>
  <si>
    <t>じょうすい歯科クリニック</t>
  </si>
  <si>
    <t>なかおか歯科こども歯科</t>
  </si>
  <si>
    <t>緑ヶ丘デンタルクリニック</t>
  </si>
  <si>
    <t>藤歯科医院</t>
  </si>
  <si>
    <t>医療法人Well-beingだいせい歯科医院</t>
  </si>
  <si>
    <t>すみや歯科クリニック</t>
  </si>
  <si>
    <t>ころも歯科医院</t>
  </si>
  <si>
    <t>HAL歯科医院こども歯科</t>
  </si>
  <si>
    <t>かみや歯科クリニック</t>
  </si>
  <si>
    <t>大林歯科・矯正歯科</t>
  </si>
  <si>
    <t>永覚歯科クリニック</t>
  </si>
  <si>
    <t>みぞうえ歯科</t>
  </si>
  <si>
    <t>おざわ歯科クリニック</t>
  </si>
  <si>
    <t>おぎの歯科医院</t>
  </si>
  <si>
    <t>たかす歯科</t>
  </si>
  <si>
    <t>つづき歯科</t>
  </si>
  <si>
    <t>塚本歯科医院</t>
  </si>
  <si>
    <t>福岡歯科医院</t>
  </si>
  <si>
    <t>服部矯正小児歯科</t>
  </si>
  <si>
    <t>四郷デンタルクリニック</t>
  </si>
  <si>
    <t>みのる歯科クリニック</t>
  </si>
  <si>
    <t>浄水ファミリー歯科クリニック</t>
  </si>
  <si>
    <t>挙母矯正歯科</t>
  </si>
  <si>
    <t>川ハラ歯科医院</t>
  </si>
  <si>
    <t>豊田もとまち通り歯科</t>
  </si>
  <si>
    <t>つなぐ歯科</t>
  </si>
  <si>
    <t>佐々木歯科</t>
  </si>
  <si>
    <t>さなげ歯科</t>
  </si>
  <si>
    <t>アゲート小児矯正歯科クリニック</t>
  </si>
  <si>
    <t>さかきばら歯科</t>
  </si>
  <si>
    <t>服部歯科</t>
  </si>
  <si>
    <t>りあん歯科クリニック</t>
  </si>
  <si>
    <t>竹内佐年デンタルオフィス</t>
  </si>
  <si>
    <t>吉田歯科クリニック</t>
  </si>
  <si>
    <t>ホリケン歯科</t>
  </si>
  <si>
    <t>元町歯科</t>
  </si>
  <si>
    <t>かねこ歯科クリニック</t>
  </si>
  <si>
    <t>ねさき歯科</t>
  </si>
  <si>
    <t>横地歯科医院</t>
  </si>
  <si>
    <t>東栄歯科医院</t>
  </si>
  <si>
    <t>有馬歯科クリニック</t>
  </si>
  <si>
    <t>松永歯科クリニック</t>
  </si>
  <si>
    <t>坂口歯科医院</t>
  </si>
  <si>
    <t>いぬづか矯正歯科</t>
  </si>
  <si>
    <t>さとまちファミリー歯科</t>
  </si>
  <si>
    <t>かいファミリー歯科</t>
  </si>
  <si>
    <t>横山歯科医院</t>
  </si>
  <si>
    <t>しば歯科クリニック</t>
  </si>
  <si>
    <t>にこにこ歯科医院</t>
  </si>
  <si>
    <t>大東歯科クリニック</t>
  </si>
  <si>
    <t>さくらデンタルクリニック</t>
  </si>
  <si>
    <t>深津歯科医院</t>
  </si>
  <si>
    <t>小野田歯科医院</t>
  </si>
  <si>
    <t>しょうほく歯科</t>
  </si>
  <si>
    <t>かじデンタルクリニック</t>
  </si>
  <si>
    <t>ハロー歯科</t>
  </si>
  <si>
    <t>榊原歯科クリニック</t>
  </si>
  <si>
    <t>大見歯科医院</t>
  </si>
  <si>
    <t>源歯科クリニック</t>
  </si>
  <si>
    <t>みどり歯科医院</t>
  </si>
  <si>
    <t>横田歯科医院</t>
  </si>
  <si>
    <t>安城きずな歯科</t>
  </si>
  <si>
    <t>きど歯科</t>
  </si>
  <si>
    <t>Ｏａｓｉｓ新安城歯科</t>
  </si>
  <si>
    <t>せきれい歯科クリニック</t>
  </si>
  <si>
    <t>のむら歯科クリニック</t>
  </si>
  <si>
    <t>オリーブ歯科</t>
  </si>
  <si>
    <t>平野歯科医院</t>
  </si>
  <si>
    <t>かみやデンタルクリニック</t>
  </si>
  <si>
    <t>フォーエバー　デンタルクリニック</t>
  </si>
  <si>
    <t>みその歯科・矯正歯科</t>
  </si>
  <si>
    <t>ささめデンタルクリニック</t>
  </si>
  <si>
    <t>こもれび歯科</t>
  </si>
  <si>
    <t>もり歯科クリニック</t>
  </si>
  <si>
    <t>HEAL矯正歯科クリニック</t>
  </si>
  <si>
    <t>歯科・モルフォ</t>
  </si>
  <si>
    <t>安城ひがしやま歯科こども矯正歯科</t>
  </si>
  <si>
    <t>安城さくらい歯科・矯正歯科</t>
  </si>
  <si>
    <t>おりひめ歯科</t>
  </si>
  <si>
    <t>かしょう歯科</t>
  </si>
  <si>
    <t>矢作川病院</t>
  </si>
  <si>
    <t>羽角歯科</t>
  </si>
  <si>
    <t>たどころ歯科</t>
  </si>
  <si>
    <t>友愛歯科</t>
  </si>
  <si>
    <t>つるしろ歯科</t>
  </si>
  <si>
    <t>きんぱら歯科医院</t>
  </si>
  <si>
    <t>三田歯科医院</t>
  </si>
  <si>
    <t>かにえ歯科</t>
  </si>
  <si>
    <t>さつき歯科</t>
  </si>
  <si>
    <t>しずか歯科クリニック</t>
  </si>
  <si>
    <t>今村歯科医院</t>
  </si>
  <si>
    <t>青山歯科クリニック</t>
  </si>
  <si>
    <t>きら歯科クリニック</t>
  </si>
  <si>
    <t>みずとり歯科医院</t>
  </si>
  <si>
    <t>くろべ歯科</t>
  </si>
  <si>
    <t>横須賀歯科診療所</t>
  </si>
  <si>
    <t>今川歯科</t>
  </si>
  <si>
    <t>おおさわ歯科</t>
  </si>
  <si>
    <t>あい歯科</t>
  </si>
  <si>
    <t>浅岡歯科</t>
  </si>
  <si>
    <t>みむ歯科クリニック</t>
  </si>
  <si>
    <t>かとう歯科</t>
  </si>
  <si>
    <t>たかす歯科クリニック</t>
  </si>
  <si>
    <t>はなのき歯科こども歯科</t>
  </si>
  <si>
    <t>米津歯科医院</t>
  </si>
  <si>
    <t>西尾みなみ歯科医院</t>
  </si>
  <si>
    <t>つつい歯科</t>
  </si>
  <si>
    <t>西尾城下町矯正歯科ブルーノ</t>
  </si>
  <si>
    <t>よない歯科医院</t>
  </si>
  <si>
    <t>成瀬歯科医院</t>
  </si>
  <si>
    <t>西尾ファミリー歯科　口腔外科</t>
  </si>
  <si>
    <t>井上歯科医院</t>
  </si>
  <si>
    <t>西尾セントラル歯科</t>
  </si>
  <si>
    <t>みつや歯科・こども矯正歯科</t>
  </si>
  <si>
    <t>なかい歯科</t>
  </si>
  <si>
    <t>松崎歯科</t>
  </si>
  <si>
    <t>医療法人稲垣レディスクリニック</t>
  </si>
  <si>
    <t>水野歯科医院</t>
  </si>
  <si>
    <t>おおつかファミリー歯科</t>
  </si>
  <si>
    <t>いちのＤＥＮＴＡＬ　ＣＬＩＮＩＣ</t>
  </si>
  <si>
    <t>かよ歯科クリニック</t>
  </si>
  <si>
    <t>もくはら歯科医院</t>
  </si>
  <si>
    <t>ポプラ矯正歯科</t>
  </si>
  <si>
    <t>丸山歯科室</t>
  </si>
  <si>
    <t>杉本歯科クリニック</t>
  </si>
  <si>
    <t>中村歯科医院</t>
  </si>
  <si>
    <t>とがみ歯科</t>
  </si>
  <si>
    <t>三谷北歯科</t>
  </si>
  <si>
    <t>とよおか歯科医院</t>
  </si>
  <si>
    <t>やました歯科医院</t>
  </si>
  <si>
    <t>かみの歯科</t>
  </si>
  <si>
    <t>塚原歯科医院</t>
  </si>
  <si>
    <t>ごろうまる歯科</t>
  </si>
  <si>
    <t>石井歯科室</t>
  </si>
  <si>
    <t>しみず歯科クリニック</t>
  </si>
  <si>
    <t>四季の丘デンタルクリニック</t>
  </si>
  <si>
    <t>たけのこ歯科</t>
  </si>
  <si>
    <t>ケンデンタルクリニック犬山</t>
  </si>
  <si>
    <t>桜歯科クリニック</t>
  </si>
  <si>
    <t>いぬやま矯正歯科</t>
  </si>
  <si>
    <t>きたのもんファミリー歯科</t>
  </si>
  <si>
    <t>キャスタファミリー歯科</t>
  </si>
  <si>
    <t>ブライト矯正歯科</t>
  </si>
  <si>
    <t>河田歯科医院</t>
  </si>
  <si>
    <t>結デンタル</t>
  </si>
  <si>
    <t>のだ歯科医院</t>
  </si>
  <si>
    <t>とこなめ歯科</t>
  </si>
  <si>
    <t>村川歯科医院</t>
  </si>
  <si>
    <t>医療法人真稜会　Ｉ　Ｄｅｎｔａｌ　Ｃｌｉｎｉｃ</t>
  </si>
  <si>
    <t>みんなの歯医者さん</t>
  </si>
  <si>
    <t>かじま歯科医院</t>
  </si>
  <si>
    <t>あまかす歯科</t>
  </si>
  <si>
    <t>あすか台歯科クリニック</t>
  </si>
  <si>
    <t>あいむ歯科クリニック</t>
  </si>
  <si>
    <t>りんくう歯科</t>
  </si>
  <si>
    <t>はたなか歯科・口腔外科</t>
  </si>
  <si>
    <t>さか歯科クリニック</t>
  </si>
  <si>
    <t>緑が丘歯科医院</t>
  </si>
  <si>
    <t>なかしま歯科クリニック</t>
  </si>
  <si>
    <t>こまだ歯科</t>
  </si>
  <si>
    <t>もりしょう歯科</t>
  </si>
  <si>
    <t>中央歯科クリニック</t>
  </si>
  <si>
    <t>どんぐり歯科</t>
  </si>
  <si>
    <t>つばき歯科</t>
  </si>
  <si>
    <t>説田歯科医院</t>
  </si>
  <si>
    <t>ミント歯科　歯周病・ＣＴインプラントオフィス</t>
  </si>
  <si>
    <t>ケンデンタルクリニック江南</t>
  </si>
  <si>
    <t>すずき歯科医院</t>
  </si>
  <si>
    <t>サンハートデンタルクリニック</t>
  </si>
  <si>
    <t>杉戸歯科</t>
  </si>
  <si>
    <t>中島　歯科</t>
  </si>
  <si>
    <t>なかはら歯科クリニック</t>
  </si>
  <si>
    <t>ひまわり歯科</t>
  </si>
  <si>
    <t>アップル歯科</t>
  </si>
  <si>
    <t>つかもと歯科</t>
  </si>
  <si>
    <t>おとなこどもの歯医者さん　やまむら歯科</t>
  </si>
  <si>
    <t>池田歯科医院</t>
  </si>
  <si>
    <t>グリーンデンタル夫馬</t>
  </si>
  <si>
    <t>寺沢歯科医院</t>
  </si>
  <si>
    <t>むらまつ歯科</t>
  </si>
  <si>
    <t>医療法人大池歯科医院</t>
  </si>
  <si>
    <t>大平歯科</t>
  </si>
  <si>
    <t>藤島歯科医院</t>
  </si>
  <si>
    <t>こばやし歯科</t>
  </si>
  <si>
    <t>かめがい歯科医院</t>
  </si>
  <si>
    <t>稲垣歯科</t>
  </si>
  <si>
    <t>友松歯科医院</t>
  </si>
  <si>
    <t>かじの歯科</t>
  </si>
  <si>
    <t>ケンデンタルクリニック</t>
  </si>
  <si>
    <t>堀井歯科医院</t>
  </si>
  <si>
    <t>穂積歯科医院</t>
  </si>
  <si>
    <t>アキ　デンタルクリニック</t>
  </si>
  <si>
    <t>西田歯科医院</t>
  </si>
  <si>
    <t>山﨑歯科</t>
  </si>
  <si>
    <t>ひびの歯科医院</t>
  </si>
  <si>
    <t>おちあい小児科</t>
  </si>
  <si>
    <t>えぐち歯科クリニック</t>
  </si>
  <si>
    <t>Ｋファミリークリニック</t>
  </si>
  <si>
    <t>ともまつ歯科クリニック</t>
  </si>
  <si>
    <t>コスモス歯科医院</t>
  </si>
  <si>
    <t>しぶや歯科クリニック</t>
  </si>
  <si>
    <t>ササキデンタルクリニック</t>
  </si>
  <si>
    <t>きまた歯科</t>
  </si>
  <si>
    <t>ピーチファミリー歯科</t>
  </si>
  <si>
    <t>桃花台歯科第２診療所</t>
  </si>
  <si>
    <t>こまき・大西歯科</t>
  </si>
  <si>
    <t>北里歯科クリニック</t>
  </si>
  <si>
    <t>ワイズ歯科矯正歯科＋KIDS　イオン小牧店</t>
  </si>
  <si>
    <t>あおい歯科医院</t>
  </si>
  <si>
    <t>小牧にじいろ歯科</t>
  </si>
  <si>
    <t>こうの歯科</t>
  </si>
  <si>
    <t>小牧市休日急病診療所</t>
  </si>
  <si>
    <t>野村歯科医院</t>
  </si>
  <si>
    <t>たか歯科・小児歯科</t>
  </si>
  <si>
    <t>堀田デンタル．クリニック</t>
  </si>
  <si>
    <t>早瀬歯科医院</t>
  </si>
  <si>
    <t>富田歯科医院</t>
  </si>
  <si>
    <t>いちょうの木歯科</t>
  </si>
  <si>
    <t>坪井歯科医院</t>
  </si>
  <si>
    <t>おりづ歯科</t>
  </si>
  <si>
    <t>平和歯科クリニック</t>
  </si>
  <si>
    <t>木村歯科</t>
  </si>
  <si>
    <t>一色歯科</t>
  </si>
  <si>
    <t>ｉ　ＤＥＮＴＡＬ　ＣＬＩＮＩＣ</t>
  </si>
  <si>
    <t>たんぽぽ歯科クリニック</t>
  </si>
  <si>
    <t>まいデンタルクリニック</t>
  </si>
  <si>
    <t>はなまるデンタルクリニック</t>
  </si>
  <si>
    <t>さくらぎ歯科</t>
  </si>
  <si>
    <t>グランツ歯科室</t>
  </si>
  <si>
    <t>遠山歯科医院</t>
  </si>
  <si>
    <t>塚本歯科分院</t>
  </si>
  <si>
    <t>塚本歯科医院訪問診療室</t>
  </si>
  <si>
    <t>みやびデンタルクリニック</t>
  </si>
  <si>
    <t>稲沢矯正歯科クリニック</t>
  </si>
  <si>
    <t>稲沢駅前ほほ笑み歯科クリニック</t>
  </si>
  <si>
    <t>すぎむら歯科</t>
  </si>
  <si>
    <t>稲沢のぐち歯科</t>
  </si>
  <si>
    <t>わだち歯科シニア歯科</t>
  </si>
  <si>
    <t>祖父江歯科</t>
  </si>
  <si>
    <t>ますだ歯科</t>
  </si>
  <si>
    <t>けやき通り歯科クリニック</t>
  </si>
  <si>
    <t>にじいろ歯科こども歯科</t>
  </si>
  <si>
    <t>D.Cすみれ</t>
  </si>
  <si>
    <t>いちはら歯科クリニック</t>
  </si>
  <si>
    <t>稲沢プラス歯科・矯正歯科</t>
  </si>
  <si>
    <t>竹島歯科医院</t>
  </si>
  <si>
    <t>MS　DENTAL　CLINIC.</t>
  </si>
  <si>
    <t>いなざわ歯科・口腔外科</t>
  </si>
  <si>
    <t>いのこ歯科</t>
  </si>
  <si>
    <t>さかいこども歯科・矯正歯科</t>
  </si>
  <si>
    <t>八名歯科クリニック</t>
  </si>
  <si>
    <t>今泉歯科</t>
  </si>
  <si>
    <t>ふるいち歯科</t>
  </si>
  <si>
    <t>長篠歯科診療所</t>
  </si>
  <si>
    <t>しょうだ歯科</t>
  </si>
  <si>
    <t>つくで歯科</t>
  </si>
  <si>
    <t>村田歯科</t>
  </si>
  <si>
    <t>山本歯科診療所</t>
  </si>
  <si>
    <t>石河歯科クリニック</t>
  </si>
  <si>
    <t>宮本病院</t>
  </si>
  <si>
    <t>阿知波歯科医院</t>
  </si>
  <si>
    <t>あらおデンタルクリニック</t>
  </si>
  <si>
    <t>わかば歯科医院</t>
  </si>
  <si>
    <t>大堀歯科クリニック</t>
  </si>
  <si>
    <t>さくら歯科矯正歯科</t>
  </si>
  <si>
    <t>医療法人積善会　東海歯科</t>
  </si>
  <si>
    <t>きらめきデンタルクリニック</t>
  </si>
  <si>
    <t>ナオ歯科クリニック</t>
  </si>
  <si>
    <t>つかさファミリー歯科</t>
  </si>
  <si>
    <t>河合歯科第３医院</t>
  </si>
  <si>
    <t>もりもと歯科　東海</t>
  </si>
  <si>
    <t>木村慎吾歯科クリニック</t>
  </si>
  <si>
    <t>わたうち歯科</t>
  </si>
  <si>
    <t>はな歯科</t>
  </si>
  <si>
    <t>早川歯科医院</t>
  </si>
  <si>
    <t>はるのり歯科</t>
  </si>
  <si>
    <t>太田川駅前デンタルクリニック</t>
  </si>
  <si>
    <t>じんの歯科こども歯科</t>
  </si>
  <si>
    <t>だいすけ歯科クリニック</t>
  </si>
  <si>
    <t>いのうえ歯科クリニック</t>
  </si>
  <si>
    <t>太田川矯正歯科クリニック</t>
  </si>
  <si>
    <t>水野歯科</t>
  </si>
  <si>
    <t>よしみ歯科</t>
  </si>
  <si>
    <t>ほりい歯科クリニック</t>
  </si>
  <si>
    <t>ねざめ歯科矯正歯科</t>
  </si>
  <si>
    <t>こうの歯科・矯正歯科クリニック</t>
  </si>
  <si>
    <t>エムズデンタルクリニック</t>
  </si>
  <si>
    <t>みかん歯科クリニック</t>
  </si>
  <si>
    <t>みやしまデンタルクリニック</t>
  </si>
  <si>
    <t>東海市民病院分院</t>
  </si>
  <si>
    <t>大府敬愛歯科</t>
  </si>
  <si>
    <t>おおぶファミリー歯科</t>
  </si>
  <si>
    <t>たなか歯科医院</t>
  </si>
  <si>
    <t>こころ歯科クリニック</t>
  </si>
  <si>
    <t>小林歯科クリニック</t>
  </si>
  <si>
    <t>もも歯科</t>
  </si>
  <si>
    <t>本山歯科医院</t>
  </si>
  <si>
    <t>やまもと歯科医院</t>
  </si>
  <si>
    <t>たなべ歯科クリニック</t>
  </si>
  <si>
    <t>ふみファミリー歯科</t>
  </si>
  <si>
    <t>大府歯科クリニック</t>
  </si>
  <si>
    <t>むつデンタルクリニック</t>
  </si>
  <si>
    <t>寺田歯科医院</t>
  </si>
  <si>
    <t>かわはら歯科・矯正歯科</t>
  </si>
  <si>
    <t>ひいらぎやまキッズデンタルクリニック</t>
  </si>
  <si>
    <t>三宅歯科医院</t>
  </si>
  <si>
    <t>つばめ訪問歯科</t>
  </si>
  <si>
    <t>斎藤歯科医院</t>
  </si>
  <si>
    <t>おかだ歯科・矯正歯科クリニック</t>
  </si>
  <si>
    <t>仲尾歯科　大府診療所</t>
  </si>
  <si>
    <t>柊でんたるクリニック</t>
  </si>
  <si>
    <t>わたる歯科クリニック</t>
  </si>
  <si>
    <t>大府東歯科</t>
  </si>
  <si>
    <t>ＲＩＴＡ歯科</t>
  </si>
  <si>
    <t>しもむら歯科医院</t>
  </si>
  <si>
    <t>ナガイセントラル歯科</t>
  </si>
  <si>
    <t>皆川歯科医院</t>
  </si>
  <si>
    <t>永田歯科クリニック</t>
  </si>
  <si>
    <t>たつみがおか歯科</t>
  </si>
  <si>
    <t>南医療生活協同組合　生協ひまわり歯科</t>
  </si>
  <si>
    <t>ゆう歯科クリニック</t>
  </si>
  <si>
    <t>門井歯科医院</t>
  </si>
  <si>
    <t>新舞子歯科</t>
  </si>
  <si>
    <t>小西歯科医院</t>
  </si>
  <si>
    <t>医療法人　森緑会　小森歯科医院</t>
  </si>
  <si>
    <t>わにべ　デンタルクリニック</t>
  </si>
  <si>
    <t>尾之内歯科医院</t>
  </si>
  <si>
    <t>ちた中村歯科</t>
  </si>
  <si>
    <t>おひさま歯科・こども歯科</t>
  </si>
  <si>
    <t>広見歯科口腔外科</t>
  </si>
  <si>
    <t>ごんだ歯科医院</t>
  </si>
  <si>
    <t>知多市民病院</t>
  </si>
  <si>
    <t>アクアデンタル知多　おやしらず・予防こどもクリニック</t>
  </si>
  <si>
    <t>朝倉かがやき歯科クリニック</t>
  </si>
  <si>
    <t>ひらまつ歯科医院</t>
  </si>
  <si>
    <t>おおみ歯科</t>
  </si>
  <si>
    <t>グレイスデンタルクリニック</t>
  </si>
  <si>
    <t>シン歯科クリニック</t>
  </si>
  <si>
    <t>オカダ歯科クリニック</t>
  </si>
  <si>
    <t>三河ふれあい歯科</t>
  </si>
  <si>
    <t>こんどうファミリー歯科</t>
  </si>
  <si>
    <t>医療法人社団大栄会　知立デンタルクリニック</t>
  </si>
  <si>
    <t>ちりゅう京極歯科</t>
  </si>
  <si>
    <t>弘法すぎうら歯科</t>
  </si>
  <si>
    <t>知立加藤歯科</t>
  </si>
  <si>
    <t>八ツ田ファミリー歯科医院</t>
  </si>
  <si>
    <t>ちりゅう歯科</t>
  </si>
  <si>
    <t>アピタ知立ファミリー歯科・矯正歯科</t>
  </si>
  <si>
    <t>医療法人ヘルスケア　なんよう歯科</t>
  </si>
  <si>
    <t>西中町クリニック</t>
  </si>
  <si>
    <t>あしざわ矯正歯科</t>
  </si>
  <si>
    <t>てるてる歯科</t>
  </si>
  <si>
    <t>尾張旭歯科クリニック</t>
  </si>
  <si>
    <t>日比野歯科クリニック</t>
  </si>
  <si>
    <t>芽吹ファミリー歯科</t>
  </si>
  <si>
    <t>れい歯科クリニック</t>
  </si>
  <si>
    <t>エムブランデンタル</t>
  </si>
  <si>
    <t>はるおか歯科</t>
  </si>
  <si>
    <t>長澤歯科</t>
  </si>
  <si>
    <t>ひまわり歯科クリニック</t>
  </si>
  <si>
    <t>しろまえ歯科</t>
  </si>
  <si>
    <t>ＩＳ　Ｄｅｎｔａｌ　Ｃａｒｅ</t>
  </si>
  <si>
    <t>オリオン歯科</t>
  </si>
  <si>
    <t>てらお歯科クリニック</t>
  </si>
  <si>
    <t>ナガイ歯科</t>
  </si>
  <si>
    <t>おおぞら歯科・口腔外科</t>
  </si>
  <si>
    <t>えぽっく歯科</t>
  </si>
  <si>
    <t>あさひ大沢歯科</t>
  </si>
  <si>
    <t>医療法人しばた歯科・矯正歯科</t>
  </si>
  <si>
    <t>にしお歯科こども歯科</t>
  </si>
  <si>
    <t>しんたろう河本こども歯科</t>
  </si>
  <si>
    <t>谷口歯科クリニック</t>
  </si>
  <si>
    <t>桜歯科</t>
  </si>
  <si>
    <t>すがわ歯科</t>
  </si>
  <si>
    <t>あさがおこども歯科クリニック</t>
  </si>
  <si>
    <t>本地ケ原歯科</t>
  </si>
  <si>
    <t>しずま歯科クリニック</t>
  </si>
  <si>
    <t>おかべ歯科眼科クリニック</t>
  </si>
  <si>
    <t>いづかファミリー歯科</t>
  </si>
  <si>
    <t>高浜はぴえる矯正歯科</t>
  </si>
  <si>
    <t>中井歯科医院</t>
  </si>
  <si>
    <t>はまじま歯科クリニック</t>
  </si>
  <si>
    <t>松浦歯科・矯正歯科</t>
  </si>
  <si>
    <t>ひらいわ歯科</t>
  </si>
  <si>
    <t>むらせ歯科</t>
  </si>
  <si>
    <t>岩倉中央歯科医院</t>
  </si>
  <si>
    <t>いわくら駅前歯科</t>
  </si>
  <si>
    <t>岩倉しばた歯科・矯正歯科</t>
  </si>
  <si>
    <t>カドヤデンタルクリニック</t>
  </si>
  <si>
    <t>クリスタル矯正歯科クリニック</t>
  </si>
  <si>
    <t>こもれびデンタルクリニック</t>
  </si>
  <si>
    <t>ありま歯科医院</t>
  </si>
  <si>
    <t>ひらまつ歯科</t>
  </si>
  <si>
    <t>京極歯科クリニック</t>
  </si>
  <si>
    <t>とよあけ矯正歯科</t>
  </si>
  <si>
    <t>ごとう歯科</t>
  </si>
  <si>
    <t>くつかけ歯科</t>
  </si>
  <si>
    <t>ぜんご駅前歯科</t>
  </si>
  <si>
    <t>外山歯科医院</t>
  </si>
  <si>
    <t>あさの歯科クリニック</t>
  </si>
  <si>
    <t>豊明フローラ歯科</t>
  </si>
  <si>
    <t>二村台交差点歯科</t>
  </si>
  <si>
    <t>みつばやし歯科・矯正歯科クリニック</t>
  </si>
  <si>
    <t>渡辺歯科</t>
  </si>
  <si>
    <t>ふたば歯科</t>
  </si>
  <si>
    <t>かずま歯科クリニック</t>
  </si>
  <si>
    <t>藤田医科大学病院</t>
  </si>
  <si>
    <t>ともデンタルクリニック</t>
  </si>
  <si>
    <t>とたに歯科クリニック</t>
  </si>
  <si>
    <t>米野木歯科</t>
  </si>
  <si>
    <t>ドレミこどもデンタルクリニック</t>
  </si>
  <si>
    <t>とし歯科・矯正歯科</t>
  </si>
  <si>
    <t>おおや歯科クリニック</t>
  </si>
  <si>
    <t>たけのやま歯科</t>
  </si>
  <si>
    <t>日進市役所前つばさ歯科・矯正歯科</t>
  </si>
  <si>
    <t>ＬＥＡＦ矯正歯科</t>
  </si>
  <si>
    <t>ＴＨＥ　ＩＴＯ　ＤＥＮＴＡＬ　ＣＬＩＮＩＣ</t>
  </si>
  <si>
    <t>さくら歯科・こども歯科</t>
  </si>
  <si>
    <t>ワイワイデンタルクリニック赤池</t>
  </si>
  <si>
    <t>日進赤池たんぽぽ歯科</t>
  </si>
  <si>
    <t>こめのき台加藤歯科</t>
  </si>
  <si>
    <t>あじおか歯科クリニック</t>
  </si>
  <si>
    <t>あさの歯科</t>
  </si>
  <si>
    <t>歯科オーラルクリニックエクラ</t>
  </si>
  <si>
    <t>みのて歯科　口腔外科</t>
  </si>
  <si>
    <t>赤池ファミリー歯科</t>
  </si>
  <si>
    <t>F　Dental　Clinic</t>
  </si>
  <si>
    <t>米の木まえだ歯科</t>
  </si>
  <si>
    <t>成田歯科医院</t>
  </si>
  <si>
    <t>日進ますだ歯科</t>
  </si>
  <si>
    <t>はなえみ歯科</t>
  </si>
  <si>
    <t>日進あじさい歯科</t>
  </si>
  <si>
    <t>やまだデンタルクリニック</t>
  </si>
  <si>
    <t>ふくやす歯科</t>
  </si>
  <si>
    <t>日進かぐやまデンタルクリニック</t>
  </si>
  <si>
    <t>Ｏｈａｎａ　Ｄｅｎｔａｌ　Ｃｌｉｎｉｃ</t>
  </si>
  <si>
    <t>はるいろファミリー歯科</t>
  </si>
  <si>
    <t>春木歯科・矯正歯科</t>
  </si>
  <si>
    <t>もも歯科クリニック</t>
  </si>
  <si>
    <t>おかまつ歯科</t>
  </si>
  <si>
    <t>奥川歯科室</t>
  </si>
  <si>
    <t>よこいファミリー歯科</t>
  </si>
  <si>
    <t>がくデンタルクリニック</t>
  </si>
  <si>
    <t>おと貝歯科</t>
  </si>
  <si>
    <t>むとう歯科医院</t>
  </si>
  <si>
    <t>きのした歯科口腔外科</t>
  </si>
  <si>
    <t>すみれ歯科・こども歯科クリニック</t>
  </si>
  <si>
    <t>みついけ歯科</t>
  </si>
  <si>
    <t>とうごうみらい歯科・矯正歯科</t>
  </si>
  <si>
    <t>木の実こども歯科</t>
  </si>
  <si>
    <t>YUTA　DENTAL　CLINIC</t>
  </si>
  <si>
    <t>野々山歯科医院</t>
  </si>
  <si>
    <t>安藤歯科</t>
  </si>
  <si>
    <t>ケンタデンタルクリニック</t>
  </si>
  <si>
    <t>とりむら歯科クリニック</t>
  </si>
  <si>
    <t>ファンタジアＫＩＤＳ歯科・矯正歯科</t>
  </si>
  <si>
    <t>丹羽歯科</t>
  </si>
  <si>
    <t>たかお歯科クリニック</t>
  </si>
  <si>
    <t>あさの歯科医院</t>
  </si>
  <si>
    <t>たがわ歯科</t>
  </si>
  <si>
    <t>りんご歯科</t>
  </si>
  <si>
    <t>きなな歯科</t>
  </si>
  <si>
    <t>柏森歯科クリニック</t>
  </si>
  <si>
    <t>舟橋歯科クリニックＣＴインプラントオフィス</t>
  </si>
  <si>
    <t>ながはま歯科</t>
  </si>
  <si>
    <t>おりの歯科</t>
  </si>
  <si>
    <t>さつきヶ丘歯科</t>
  </si>
  <si>
    <t>いまむら歯科医院</t>
  </si>
  <si>
    <t>藤本歯科医院</t>
  </si>
  <si>
    <t>はまじま歯科医院</t>
  </si>
  <si>
    <t>本来堂デンタルクリニック</t>
  </si>
  <si>
    <t>わだち歯科クリニック</t>
  </si>
  <si>
    <t>大藪歯科医院</t>
  </si>
  <si>
    <t>プラザ歯科クリニック</t>
  </si>
  <si>
    <t>サカイ歯科クリニック</t>
  </si>
  <si>
    <t>とみおか歯科</t>
  </si>
  <si>
    <t>蟹江ゆう歯科</t>
  </si>
  <si>
    <t>かにえ総合歯科</t>
  </si>
  <si>
    <t>大治すこやか歯科</t>
  </si>
  <si>
    <t>デンタルクリニック服部</t>
  </si>
  <si>
    <t>さかがみ歯科</t>
  </si>
  <si>
    <t>よこい歯科クリニック</t>
  </si>
  <si>
    <t>医療法人社団爽恵会西川原歯科医院</t>
  </si>
  <si>
    <t>ひらざわ矯正歯科クリニック</t>
  </si>
  <si>
    <t>島崎歯科</t>
  </si>
  <si>
    <t>おおはる歯科</t>
  </si>
  <si>
    <t>あじさいデンタルクリニック</t>
  </si>
  <si>
    <t>寺西歯科医院</t>
  </si>
  <si>
    <t>大治西條ファミリー歯科</t>
  </si>
  <si>
    <t>武豊歯科医院</t>
  </si>
  <si>
    <t>オー，デンタルクリニック東浦</t>
  </si>
  <si>
    <t>ファミリー歯科</t>
  </si>
  <si>
    <t>クローバーこども歯科</t>
  </si>
  <si>
    <t>とだ歯科医院</t>
  </si>
  <si>
    <t>ひがし台歯科医院</t>
  </si>
  <si>
    <t>二村医院デンタルクリニック</t>
  </si>
  <si>
    <t>アルファクリニック歯科</t>
  </si>
  <si>
    <t>ながしま歯科・矯正歯科</t>
  </si>
  <si>
    <t>さかいファミリー歯科</t>
  </si>
  <si>
    <t>あだち歯科医院</t>
  </si>
  <si>
    <t>おおぐち歯科</t>
  </si>
  <si>
    <t>篠島歯科</t>
  </si>
  <si>
    <t>ちた歯科医院</t>
  </si>
  <si>
    <t>とみ歯科クリニック</t>
  </si>
  <si>
    <t>ときしグリーン歯科</t>
  </si>
  <si>
    <t>関歯科医院</t>
  </si>
  <si>
    <t>冨歯科医院　歯周病・こども矯正クリニック</t>
  </si>
  <si>
    <t>あしま歯科クリニック</t>
  </si>
  <si>
    <t>東浦よつば歯科</t>
  </si>
  <si>
    <t>かわむら歯科</t>
  </si>
  <si>
    <t>河和口歯科</t>
  </si>
  <si>
    <t>竹内歯科医院</t>
  </si>
  <si>
    <t>ホワイト歯科クリニック</t>
  </si>
  <si>
    <t>まるやま歯科こども矯正歯科</t>
  </si>
  <si>
    <t>かずデンタルクリニック</t>
  </si>
  <si>
    <t>はばたき歯科おとなこども歯科クリニック</t>
  </si>
  <si>
    <t>あぐい前野歯科・矯正歯科</t>
  </si>
  <si>
    <t>田中歯科医院</t>
  </si>
  <si>
    <t>みなみ歯科クリニック</t>
  </si>
  <si>
    <t>あいみ歯科</t>
  </si>
  <si>
    <t>植田歯科医院</t>
  </si>
  <si>
    <t>やまもと歯科醫院</t>
  </si>
  <si>
    <t>ふじえ歯科</t>
  </si>
  <si>
    <t>うおずみ歯科クリニック</t>
  </si>
  <si>
    <t>ハピネス歯科おとなこども歯科</t>
  </si>
  <si>
    <t>ふわ歯科クリニック</t>
  </si>
  <si>
    <t>岡本歯科医院</t>
  </si>
  <si>
    <t>天王台歯科</t>
  </si>
  <si>
    <t>ありたけ歯科クリニック</t>
  </si>
  <si>
    <t>三好セントラル歯科</t>
  </si>
  <si>
    <t>みよしファミリー歯科</t>
  </si>
  <si>
    <t>スマイル千田歯科</t>
  </si>
  <si>
    <t>後藤歯科</t>
  </si>
  <si>
    <t>はまさき歯科クリニック</t>
  </si>
  <si>
    <t>はな歯科こども歯科クリニック</t>
  </si>
  <si>
    <t>深谷歯科医院</t>
  </si>
  <si>
    <t>おだファミリー歯科クリニック</t>
  </si>
  <si>
    <t>いやさか歯科</t>
  </si>
  <si>
    <t>星のそら歯科クリニック</t>
  </si>
  <si>
    <t>Lilyデンタルクリニックみよし</t>
  </si>
  <si>
    <t>みよし市みつぐち歯科矯正歯科</t>
  </si>
  <si>
    <t>医療法人誠洸会みよし福谷歯科</t>
  </si>
  <si>
    <t>山富歯科豊根診療所</t>
  </si>
  <si>
    <t>めぐみ歯科みかわ診療所</t>
  </si>
  <si>
    <t>赤石歯科クリニック</t>
  </si>
  <si>
    <t>なかた歯科小児歯科医院</t>
  </si>
  <si>
    <t>木村歯科医院</t>
  </si>
  <si>
    <t>清栄歯科クリニック</t>
  </si>
  <si>
    <t>ふくしま歯科医院</t>
  </si>
  <si>
    <t>あおきファミリー歯科</t>
  </si>
  <si>
    <t>としま歯科</t>
  </si>
  <si>
    <t>田原歯科クリニック</t>
  </si>
  <si>
    <t>さんくろう歯科クリニック</t>
  </si>
  <si>
    <t>大井歯科医院</t>
  </si>
  <si>
    <t>マコト歯科</t>
  </si>
  <si>
    <t>佐屋歯科医院</t>
  </si>
  <si>
    <t>あずま歯科</t>
  </si>
  <si>
    <t>勝野歯科</t>
  </si>
  <si>
    <t>キタガワ歯科</t>
  </si>
  <si>
    <t>ごとう歯科医院</t>
  </si>
  <si>
    <t>奥田歯科医院</t>
  </si>
  <si>
    <t>渕高歯科・小児歯科</t>
  </si>
  <si>
    <t>タクミ歯科医院</t>
  </si>
  <si>
    <t>八開歯科医院</t>
  </si>
  <si>
    <t>歯科英医院</t>
  </si>
  <si>
    <t>まえかわ歯科クリニック</t>
  </si>
  <si>
    <t>うらた歯科クリニック</t>
  </si>
  <si>
    <t>下里歯科医院</t>
  </si>
  <si>
    <t>よしだファミリー歯科</t>
  </si>
  <si>
    <t>いろどり歯科・こども歯科室</t>
  </si>
  <si>
    <t>こうたろう歯科こども歯科</t>
  </si>
  <si>
    <t>堀尾歯科医院</t>
  </si>
  <si>
    <t>おぜき歯科クリニック</t>
  </si>
  <si>
    <t>まこと歯科</t>
  </si>
  <si>
    <t>石田歯科</t>
  </si>
  <si>
    <t>深見歯科医院</t>
  </si>
  <si>
    <t>マツノデンタルクリニック</t>
  </si>
  <si>
    <t>水谷歯科医院</t>
  </si>
  <si>
    <t>おおまえ歯科医院</t>
  </si>
  <si>
    <t>さかい歯科口腔外科医院</t>
  </si>
  <si>
    <t>建部歯科クリニック</t>
  </si>
  <si>
    <t>かぐらデンタルクリニック</t>
  </si>
  <si>
    <t>ＭＫ歯科クリニック</t>
  </si>
  <si>
    <t>タナベ歯科クリニック</t>
  </si>
  <si>
    <t>医療法人　福内会　ふくしま歯科</t>
  </si>
  <si>
    <t>すずらん歯科矯正歯科</t>
  </si>
  <si>
    <t>ほしのみや歯科・矯正歯科</t>
  </si>
  <si>
    <t>せいの歯科クリニック</t>
  </si>
  <si>
    <t>ふやまだ歯科クリニック</t>
  </si>
  <si>
    <t>こじま歯科＋ＫＩＤＳ</t>
  </si>
  <si>
    <t>たかやま歯科医院</t>
  </si>
  <si>
    <t>アロハ歯科</t>
  </si>
  <si>
    <t>大和歯科クリニック</t>
  </si>
  <si>
    <t>パレ歯科矯正歯科</t>
  </si>
  <si>
    <t>早川歯科クリニック</t>
  </si>
  <si>
    <t>にった歯科</t>
  </si>
  <si>
    <t>たけうち歯科医院</t>
  </si>
  <si>
    <t>せきや歯科クリニック</t>
  </si>
  <si>
    <t>西春中央歯科</t>
  </si>
  <si>
    <t>山村デンタルクリニック</t>
  </si>
  <si>
    <t>にしはるデンタルクリニック</t>
  </si>
  <si>
    <t>おおの歯科クリニック</t>
  </si>
  <si>
    <t>みえき歯科</t>
  </si>
  <si>
    <t>川﨑歯科医院</t>
  </si>
  <si>
    <t>なごみ歯科</t>
  </si>
  <si>
    <t>あおばファミリー歯科　こども歯科</t>
  </si>
  <si>
    <t>かわぞえ歯科クリニック</t>
  </si>
  <si>
    <t>医療法人ジニア　ぱんだ歯科</t>
  </si>
  <si>
    <t>なな歯科</t>
  </si>
  <si>
    <t>菱川歯科</t>
  </si>
  <si>
    <t>まつひろファミリー歯科</t>
  </si>
  <si>
    <t>となりの歯科・矯正歯科</t>
  </si>
  <si>
    <t>結デンタルクリニック</t>
  </si>
  <si>
    <t>みその歯科クリニック</t>
  </si>
  <si>
    <t>リハデンタルクリニック</t>
  </si>
  <si>
    <t>水野歯科クリニック</t>
  </si>
  <si>
    <t>リボンデンタルクリニック</t>
  </si>
  <si>
    <t>西春歯科</t>
  </si>
  <si>
    <t>北名古屋みらい歯科・矯正歯科</t>
  </si>
  <si>
    <t>さとう歯科医院</t>
  </si>
  <si>
    <t>さくら歯科医院</t>
  </si>
  <si>
    <t>たなか歯科クリニック</t>
  </si>
  <si>
    <t>なおデンタルクリニック</t>
  </si>
  <si>
    <t>安井歯科医院</t>
  </si>
  <si>
    <t>コヤマ歯科医院</t>
  </si>
  <si>
    <t>医療法人誠信会Ｙ．Ｃ．デンタルクリニック</t>
  </si>
  <si>
    <t>大藤歯科医院</t>
  </si>
  <si>
    <t>ゴトウ歯科クリニック</t>
  </si>
  <si>
    <t>ワンダーデンタルクリニック</t>
  </si>
  <si>
    <t>ひろいし歯科クリニック</t>
  </si>
  <si>
    <t>上田歯科医院</t>
  </si>
  <si>
    <t>すぎとう歯科クリニック</t>
  </si>
  <si>
    <t>尾張矯正歯科</t>
  </si>
  <si>
    <t>コージ・ヤマモト歯科医院</t>
  </si>
  <si>
    <t>野口歯科</t>
  </si>
  <si>
    <t>横井歯科医院</t>
  </si>
  <si>
    <t>甚目寺中央歯科</t>
  </si>
  <si>
    <t>すずき歯科クリニック</t>
  </si>
  <si>
    <t>あまデンタルクリニック</t>
  </si>
  <si>
    <t>みわ歯科</t>
  </si>
  <si>
    <t>みらい歯科クリニック</t>
  </si>
  <si>
    <t>ごとうデンタルクリニック</t>
  </si>
  <si>
    <t>クレイン歯科</t>
  </si>
  <si>
    <t>医療法人みらいの一番星　星の森デンタル</t>
  </si>
  <si>
    <t>こうき歯科・光輝ふぁみりー歯科</t>
  </si>
  <si>
    <t>久米ファミリー歯科</t>
  </si>
  <si>
    <t>ほった歯科</t>
  </si>
  <si>
    <t>医療法人　志萠会原歯科</t>
  </si>
  <si>
    <t>杁ケ池歯科医院</t>
  </si>
  <si>
    <t>田村歯科医院</t>
  </si>
  <si>
    <t>ふくい歯科医院</t>
  </si>
  <si>
    <t>にしむら歯科</t>
  </si>
  <si>
    <t>まつばら歯科</t>
  </si>
  <si>
    <t>長久手ファミリー歯科</t>
  </si>
  <si>
    <t>はなのき歯科</t>
  </si>
  <si>
    <t>シン歯科</t>
  </si>
  <si>
    <t>横井デンタルクリニック</t>
  </si>
  <si>
    <t>すずの木歯科医院</t>
  </si>
  <si>
    <t>いまはし歯科クリニック</t>
  </si>
  <si>
    <t>はなみずき通り歯科・矯正歯科</t>
  </si>
  <si>
    <t>佐々木歯科医院</t>
  </si>
  <si>
    <t>アオキ歯科</t>
  </si>
  <si>
    <t>くるみ歯科こども歯科</t>
  </si>
  <si>
    <t>浅井小児歯科医院</t>
  </si>
  <si>
    <t>Kuniデンタルクリニック</t>
  </si>
  <si>
    <t>長久手さくら歯科・矯正歯科</t>
  </si>
  <si>
    <t>医療法人MSK　KEN　FAMILY　DENTAL　CLINIC</t>
  </si>
  <si>
    <t>むらかみ歯科クリニック</t>
  </si>
  <si>
    <t>国立研究開発法人　国立長寿医療研究センター</t>
  </si>
  <si>
    <t>豊橋医療センター</t>
  </si>
  <si>
    <t>上飯田リハビリテーション病院通所リハビリテーション</t>
  </si>
  <si>
    <t>北病院デイケア</t>
  </si>
  <si>
    <t>あじま診療所デイケア「あじまルーム」</t>
  </si>
  <si>
    <t>通所リハ　ウカイ</t>
  </si>
  <si>
    <t>かわなデイケアセンター</t>
  </si>
  <si>
    <t>ひなたデイケアセンター</t>
  </si>
  <si>
    <t>医療法人西口整形外科</t>
  </si>
  <si>
    <t>南医療生活協同組合たから診療所デイケア</t>
  </si>
  <si>
    <t>かなめ病院デイケア</t>
  </si>
  <si>
    <t>医療法人有仁会デイケアゆうあい</t>
  </si>
  <si>
    <t>生協もりやま診療所デイケアあいあい</t>
  </si>
  <si>
    <t>デイケア志水</t>
  </si>
  <si>
    <t>きとうクリニック通所リハビリテーションセンター</t>
  </si>
  <si>
    <t>桃山診療所デイケア</t>
  </si>
  <si>
    <t>ひらおクリニックデイケアセンターとも</t>
  </si>
  <si>
    <t>デイケア・セェダ</t>
  </si>
  <si>
    <t>春陽会　デイケアうらら</t>
  </si>
  <si>
    <t>デイケアセンターふくろう</t>
  </si>
  <si>
    <t>医療法人大朋会　岡崎共立病院</t>
  </si>
  <si>
    <t>医療法人尾張健友会千秋病院</t>
  </si>
  <si>
    <t>医療法人育德会磯村医院通所リハビリテーション</t>
  </si>
  <si>
    <t>デイケア　ほほえみ開明</t>
  </si>
  <si>
    <t>介護老人保健施設ちあきデイケアセンター</t>
  </si>
  <si>
    <t>井上病院デイケアセンター</t>
  </si>
  <si>
    <t>デイケアセンターしなの</t>
  </si>
  <si>
    <t>浅野整形外科デイケア</t>
  </si>
  <si>
    <t>あべクリニック介護プランセンター</t>
  </si>
  <si>
    <t>三仁会通所リハビリテーションぷらす</t>
  </si>
  <si>
    <t>白山通所リハビリテーション</t>
  </si>
  <si>
    <t>東海記念病院　通所リハビリテーション</t>
  </si>
  <si>
    <t>皆藤クリニック　デイ・ケアセンター</t>
  </si>
  <si>
    <t>津島リハビリテーション病院　通所リハビリテーション</t>
  </si>
  <si>
    <t>中澤デイケアセンター</t>
  </si>
  <si>
    <t>小野田整形外科通所リハビリテーションセンター</t>
  </si>
  <si>
    <t>デイケアセンターいずみ</t>
  </si>
  <si>
    <t>とよおか通所リハビリ</t>
  </si>
  <si>
    <t>木村内科デイケアセンター</t>
  </si>
  <si>
    <t>さとう病院デイケアセンター</t>
  </si>
  <si>
    <t>医療法人不動会なかむら・ファミリークリニック</t>
  </si>
  <si>
    <t>富木島診療所デイケア</t>
  </si>
  <si>
    <t>東海市民病院</t>
  </si>
  <si>
    <t>医療法人可知整形外科</t>
  </si>
  <si>
    <t>中央デイケアセンターA＆Ｎ</t>
  </si>
  <si>
    <t>五条川通所リハビリセンター</t>
  </si>
  <si>
    <t>いぶき野クリニック（デイケア田園の郷）</t>
  </si>
  <si>
    <t>医療法人　医仁会　さくら総合病院　デイケアセンター御嶽</t>
  </si>
  <si>
    <t>榊原整形外科　通所リハビリテーション</t>
  </si>
  <si>
    <t>おあしす</t>
  </si>
  <si>
    <t>医療法人むらかみ整形外科リハセンターみもざ</t>
  </si>
  <si>
    <t>あがた指定通所リハビリテーション事業所</t>
  </si>
  <si>
    <t>通所リハビリテーション　さくら</t>
  </si>
  <si>
    <t>デイケアセンターほほえみ</t>
  </si>
  <si>
    <t>事業所名</t>
    <rPh sb="0" eb="4">
      <t>ジギョウショメイ</t>
    </rPh>
    <phoneticPr fontId="14"/>
  </si>
  <si>
    <t>23A0301524</t>
  </si>
  <si>
    <t>23A0800632</t>
  </si>
  <si>
    <t>23A1001503</t>
  </si>
  <si>
    <t>23A1100883</t>
  </si>
  <si>
    <t>23A1301564</t>
  </si>
  <si>
    <t>23A1401679</t>
  </si>
  <si>
    <t>23A1601369</t>
  </si>
  <si>
    <t>23A2200146</t>
  </si>
  <si>
    <t>介護予防短期入所療養介護 （病院等)</t>
  </si>
  <si>
    <t>短期入所療養介護 （病院等)</t>
  </si>
  <si>
    <t>特定施設入居者生活介護（短期利用型）</t>
  </si>
  <si>
    <t>介護予防認知症対応型共同生活介護（短期利用型）</t>
  </si>
  <si>
    <t>認知症対応型共同生活介護（短期利用型）</t>
  </si>
  <si>
    <t>介護予防小規模多機能型居宅介護（短期利用型）</t>
  </si>
  <si>
    <t>小規模多機能型居宅介護（短期利用型）</t>
  </si>
  <si>
    <t>看護小規模多機能型居宅介護（短期利用型）</t>
  </si>
  <si>
    <t>地域密着型特定施設入居者生活介護（短期利用型）</t>
  </si>
  <si>
    <t>介護予防短期入所療養介護 （医療院)</t>
  </si>
  <si>
    <t>短期入所療養介護 （医療院)</t>
  </si>
  <si>
    <t>医療法人社団泰紳会　ＳＨＥＲＩＥ　ＣＬＩＮＩＣ　名古屋院</t>
  </si>
  <si>
    <t>いなばじクリニック</t>
  </si>
  <si>
    <t>たかし歯科・みらい形成外科</t>
  </si>
  <si>
    <t>永瀬医院</t>
  </si>
  <si>
    <t>銀座美容クリニック岡崎院</t>
  </si>
  <si>
    <t>尾西こころのクリニック</t>
  </si>
  <si>
    <t>今本町クリニック</t>
  </si>
  <si>
    <t>空やすらぎクリニック</t>
  </si>
  <si>
    <t>医療法人真善会　ＫＡＭＩＯクリニック</t>
  </si>
  <si>
    <t>立松歯科医院</t>
  </si>
  <si>
    <t>岡崎歯医者</t>
  </si>
  <si>
    <t>医療法人内和会　オリーブ歯科</t>
  </si>
  <si>
    <t>ウィズデンタルクリニック半田</t>
  </si>
  <si>
    <t>ミキデンタルクリニック</t>
  </si>
  <si>
    <t>もり歯科・矯正歯科</t>
  </si>
  <si>
    <t>片岡歯科医院</t>
  </si>
  <si>
    <t>長久手フラワー歯科口腔外科・矯正歯科</t>
  </si>
  <si>
    <t>看護センター千種</t>
  </si>
  <si>
    <t>訪問看護ステーション　ねこびより</t>
  </si>
  <si>
    <t>ニチイライフケア八事緑ケ岡ナースステーション</t>
  </si>
  <si>
    <t>訪問看護のぞみ名古屋</t>
  </si>
  <si>
    <t>訪問看護ステーション和楽縁東春田</t>
  </si>
  <si>
    <t>プレシア訪問看護ステーション中川</t>
  </si>
  <si>
    <t>訪問看護ステーション　ＧＲＡＮＤ－颯－</t>
  </si>
  <si>
    <t>スリール訪問看護ステーション</t>
  </si>
  <si>
    <t>訪問看護ステーションゆめの葉・天箔</t>
  </si>
  <si>
    <t>訪問看護ステーション　トライデント</t>
  </si>
  <si>
    <t>訪問看護ステーションmagokoro</t>
  </si>
  <si>
    <t>訪問看護ステーションはる</t>
  </si>
  <si>
    <t>訪問看護ステーションＡＲＡＳＨＩ</t>
  </si>
  <si>
    <t>訪問看護ステーションＲｉＲｉＣｏＣｏ</t>
  </si>
  <si>
    <t>訪問看護ステーション　ゆらの</t>
  </si>
  <si>
    <t>ケアリール訪問看護ステーション　平和</t>
  </si>
  <si>
    <t>訪問看護ステーションかがやき東海</t>
  </si>
  <si>
    <t>てとてぷらす愛知訪問看護ステーション</t>
  </si>
  <si>
    <t>訪問看護ステーション　サンスマイル</t>
  </si>
  <si>
    <t>みらいのたね訪問看護ステーションみよし</t>
  </si>
  <si>
    <t>アトリエ・ケア</t>
  </si>
  <si>
    <t>ケアリッツ上小田井</t>
  </si>
  <si>
    <t>ニチイライフケア八事緑ケ岡ヘルパーステーション</t>
  </si>
  <si>
    <t>訪問介護のぞみ名古屋</t>
  </si>
  <si>
    <t>ヘルパーステーションリィヴァル</t>
  </si>
  <si>
    <t>ヘルパーステーション和楽縁東春田</t>
  </si>
  <si>
    <t>プレシア介護センター中川</t>
  </si>
  <si>
    <t>訪問介護事業所　ＧＲＡＮＤ－颯－</t>
  </si>
  <si>
    <t>訪問介護　悠久</t>
  </si>
  <si>
    <t>かがやきデイサービス守山参番館</t>
  </si>
  <si>
    <t>なるみ在宅診療クリニック付属　居宅介護支援事業所</t>
  </si>
  <si>
    <t>ケアステーションスカラ・天箔</t>
  </si>
  <si>
    <t>ヘルパーステーションかなで</t>
  </si>
  <si>
    <t>グループホームふくろう</t>
  </si>
  <si>
    <t>小規模デイサービス　すみれ</t>
  </si>
  <si>
    <t>訪問介護さぎそう</t>
  </si>
  <si>
    <t>ｱｽｹｱ訪問入浴　岡崎</t>
  </si>
  <si>
    <t>楽えんケアプランセンター</t>
  </si>
  <si>
    <t>グループホームチアフル友明かり</t>
  </si>
  <si>
    <t>ネコロボ訪問介護一宮店</t>
  </si>
  <si>
    <t>ヘルパーステーション望</t>
  </si>
  <si>
    <t>さくらぎデイサービス</t>
  </si>
  <si>
    <t>デイサービス第2いぶき</t>
  </si>
  <si>
    <t>御幸のリラ</t>
  </si>
  <si>
    <t>君方のリラ</t>
  </si>
  <si>
    <t>ケアプランセンターnalu</t>
  </si>
  <si>
    <t>恵寿荘認知症対応型共同生活介護事業所</t>
  </si>
  <si>
    <t>デイサービスつばさ</t>
  </si>
  <si>
    <t>グループホームつばさ下林</t>
  </si>
  <si>
    <t>訪問介護ステーション　オランジュNISHIO</t>
  </si>
  <si>
    <t>デイサービス　にこにこ元気倶楽部</t>
  </si>
  <si>
    <t>けあぷらん二葉</t>
  </si>
  <si>
    <t>ケアリール訪問介護事業所　平和</t>
  </si>
  <si>
    <t>機能訓練スタジオ・アオラニデイサービス</t>
  </si>
  <si>
    <t>ＭＭＳアクトアズライフ介護事業所</t>
  </si>
  <si>
    <t>縁　Ｅｎ．～蟹江～</t>
  </si>
  <si>
    <t>歩く・遊ぶ・学ぶハーブデイサービス</t>
  </si>
  <si>
    <t>リカラボ　スマイル</t>
  </si>
  <si>
    <t>みなともDay Reha</t>
  </si>
  <si>
    <t>日中活動支援センターかわせみ工房</t>
  </si>
  <si>
    <t>東栄町社会福祉協議会訪問介護事業所　社会福祉法人東栄町社会福祉協議会</t>
  </si>
  <si>
    <t>グループホーム日陽デイサービス</t>
  </si>
  <si>
    <t>だんらんの家　諸の木</t>
  </si>
  <si>
    <t>デイサービス　あざれあ豊橋</t>
  </si>
  <si>
    <t>グループホームきんもくせい</t>
  </si>
  <si>
    <t>小規模多機能ﾎｰﾑろくじゅ</t>
  </si>
  <si>
    <t>グループホーム　田原吉胡の家</t>
  </si>
  <si>
    <t>看護小規模多機能型居宅介護　遊楽苑徳重</t>
  </si>
  <si>
    <t>リカラボスマイル</t>
  </si>
  <si>
    <t>イキイキ健康センター緑店</t>
  </si>
  <si>
    <t>やま接骨院</t>
  </si>
  <si>
    <t>あいじゅリハビリセンターＣＨＩＲＩＦＵサテライトＫＯＳＩＴＯＲＥ</t>
  </si>
  <si>
    <t>てんじゅ介護医療院</t>
  </si>
  <si>
    <t>23B7300014</t>
    <phoneticPr fontId="14"/>
  </si>
  <si>
    <t>シャカイフクシホウジン　アイチ</t>
  </si>
  <si>
    <t>社会福祉法人　あいち</t>
    <rPh sb="0" eb="6">
      <t>シャカイフクシホウジン</t>
    </rPh>
    <phoneticPr fontId="14"/>
  </si>
  <si>
    <t>460</t>
  </si>
  <si>
    <t>0000</t>
  </si>
  <si>
    <t>愛知県名古屋市中区○○町□番地△</t>
    <rPh sb="0" eb="3">
      <t>アイチケン</t>
    </rPh>
    <rPh sb="3" eb="7">
      <t>ナゴヤシ</t>
    </rPh>
    <rPh sb="7" eb="9">
      <t>ナカク</t>
    </rPh>
    <rPh sb="11" eb="12">
      <t>チョウ</t>
    </rPh>
    <rPh sb="13" eb="15">
      <t>バンチ</t>
    </rPh>
    <phoneticPr fontId="14"/>
  </si>
  <si>
    <t>●●ビル■階　▲▲号室</t>
    <rPh sb="5" eb="6">
      <t>カイ</t>
    </rPh>
    <rPh sb="9" eb="11">
      <t>ゴウシツ</t>
    </rPh>
    <phoneticPr fontId="14"/>
  </si>
  <si>
    <t>代表取締役</t>
    <rPh sb="0" eb="2">
      <t>ダイヒョウ</t>
    </rPh>
    <rPh sb="2" eb="5">
      <t>トリシマリヤク</t>
    </rPh>
    <phoneticPr fontId="13"/>
  </si>
  <si>
    <t>愛知　花子</t>
    <rPh sb="0" eb="2">
      <t>アイチ</t>
    </rPh>
    <rPh sb="3" eb="5">
      <t>ハナコ</t>
    </rPh>
    <phoneticPr fontId="13"/>
  </si>
  <si>
    <t>2180000000000</t>
  </si>
  <si>
    <t>シャカイホケンロウムシ　シャロウシ　タロウ（ホウジンタントウシャ：アイチ　ジロウ）</t>
  </si>
  <si>
    <t>社会保険労務士　社労士　太郎（法人担当者：愛知　次郎）</t>
    <rPh sb="0" eb="7">
      <t>シャカイホケンロウムシ</t>
    </rPh>
    <rPh sb="8" eb="11">
      <t>シャロウシ</t>
    </rPh>
    <rPh sb="12" eb="14">
      <t>タロウ</t>
    </rPh>
    <rPh sb="15" eb="20">
      <t>ホウジンタントウシャ</t>
    </rPh>
    <rPh sb="21" eb="23">
      <t>アイチ</t>
    </rPh>
    <rPh sb="24" eb="26">
      <t>ジロウ</t>
    </rPh>
    <phoneticPr fontId="14"/>
  </si>
  <si>
    <t>052-000-0000</t>
  </si>
  <si>
    <t>aaa@aaa.com</t>
  </si>
  <si>
    <t>2300000001</t>
    <phoneticPr fontId="14"/>
  </si>
  <si>
    <t>名古屋市</t>
    <rPh sb="3" eb="4">
      <t>シ</t>
    </rPh>
    <phoneticPr fontId="1"/>
  </si>
  <si>
    <t>訪問介護　○○</t>
    <rPh sb="0" eb="4">
      <t>ホウモンカイゴ</t>
    </rPh>
    <phoneticPr fontId="14"/>
  </si>
  <si>
    <t>2300000002</t>
    <phoneticPr fontId="14"/>
  </si>
  <si>
    <t>夜間対応型訪問介護　○○</t>
    <rPh sb="0" eb="5">
      <t>ヤカンタイオウガタ</t>
    </rPh>
    <rPh sb="5" eb="9">
      <t>ホウモンカイゴ</t>
    </rPh>
    <phoneticPr fontId="14"/>
  </si>
  <si>
    <t>2300000003</t>
    <phoneticPr fontId="14"/>
  </si>
  <si>
    <t>瀬戸市</t>
    <rPh sb="0" eb="2">
      <t>セト</t>
    </rPh>
    <rPh sb="2" eb="3">
      <t>シ</t>
    </rPh>
    <phoneticPr fontId="1"/>
  </si>
  <si>
    <t>定期巡回・随時対応型訪問介護看護　○○</t>
    <rPh sb="0" eb="4">
      <t>テイキジュンカイ</t>
    </rPh>
    <rPh sb="5" eb="16">
      <t>ズイジタイオウガタホウモンカイゴカンゴ</t>
    </rPh>
    <phoneticPr fontId="14"/>
  </si>
  <si>
    <t>2300000004</t>
    <phoneticPr fontId="14"/>
  </si>
  <si>
    <t>訪問入浴介護　○○</t>
    <rPh sb="0" eb="6">
      <t>ホウモンニュウヨクカイゴ</t>
    </rPh>
    <phoneticPr fontId="14"/>
  </si>
  <si>
    <t>2300000005</t>
    <phoneticPr fontId="14"/>
  </si>
  <si>
    <t>通所介護　○○</t>
    <rPh sb="0" eb="4">
      <t>ツウショカイゴ</t>
    </rPh>
    <phoneticPr fontId="14"/>
  </si>
  <si>
    <t>2300000006</t>
    <phoneticPr fontId="14"/>
  </si>
  <si>
    <t>刈谷市</t>
    <rPh sb="0" eb="2">
      <t>カリヤ</t>
    </rPh>
    <rPh sb="2" eb="3">
      <t>シ</t>
    </rPh>
    <phoneticPr fontId="1"/>
  </si>
  <si>
    <t>知立市</t>
    <rPh sb="0" eb="2">
      <t>チリュウ</t>
    </rPh>
    <rPh sb="2" eb="3">
      <t>シ</t>
    </rPh>
    <phoneticPr fontId="1"/>
  </si>
  <si>
    <t>安城市
碧南市</t>
    <rPh sb="0" eb="2">
      <t>アンジョウ</t>
    </rPh>
    <rPh sb="2" eb="3">
      <t>シ</t>
    </rPh>
    <rPh sb="4" eb="7">
      <t>ヘキナンシ</t>
    </rPh>
    <phoneticPr fontId="1"/>
  </si>
  <si>
    <t>2300000007</t>
    <phoneticPr fontId="14"/>
  </si>
  <si>
    <t>2300000008</t>
    <phoneticPr fontId="14"/>
  </si>
  <si>
    <t>東三河広域連合</t>
    <rPh sb="0" eb="3">
      <t>ヒガシミカワ</t>
    </rPh>
    <rPh sb="3" eb="5">
      <t>コウイキ</t>
    </rPh>
    <rPh sb="5" eb="7">
      <t>レンゴウ</t>
    </rPh>
    <phoneticPr fontId="1"/>
  </si>
  <si>
    <t>通所リハビリテーション　○○</t>
    <rPh sb="0" eb="2">
      <t>ツウショ</t>
    </rPh>
    <phoneticPr fontId="14"/>
  </si>
  <si>
    <t>2300000009</t>
    <phoneticPr fontId="14"/>
  </si>
  <si>
    <t>特定施設入居者生活介護　○○</t>
    <rPh sb="0" eb="11">
      <t>トクテイシセツニュウキョシャセイカツカイゴ</t>
    </rPh>
    <phoneticPr fontId="14"/>
  </si>
  <si>
    <t>2300000010</t>
    <phoneticPr fontId="14"/>
  </si>
  <si>
    <t>大治町</t>
    <rPh sb="0" eb="2">
      <t>オオハル</t>
    </rPh>
    <rPh sb="2" eb="3">
      <t>チョウ</t>
    </rPh>
    <phoneticPr fontId="1"/>
  </si>
  <si>
    <t>地域密着型特定施設入居者生活介護　○○</t>
    <rPh sb="0" eb="5">
      <t>チイキミッチャクガタ</t>
    </rPh>
    <rPh sb="5" eb="16">
      <t>トクテイシセツニュウキョシャセイカツカイゴ</t>
    </rPh>
    <phoneticPr fontId="14"/>
  </si>
  <si>
    <t>2300000011</t>
    <phoneticPr fontId="14"/>
  </si>
  <si>
    <t>岩倉市</t>
    <rPh sb="0" eb="2">
      <t>イワクラ</t>
    </rPh>
    <rPh sb="2" eb="3">
      <t>シ</t>
    </rPh>
    <phoneticPr fontId="1"/>
  </si>
  <si>
    <t>認知症対応型通所介護　○○</t>
    <rPh sb="0" eb="6">
      <t>ニンチショウタイオウガタ</t>
    </rPh>
    <rPh sb="6" eb="10">
      <t>ツウショカイゴ</t>
    </rPh>
    <phoneticPr fontId="14"/>
  </si>
  <si>
    <t>2300000012</t>
    <phoneticPr fontId="14"/>
  </si>
  <si>
    <t>稲沢市</t>
    <rPh sb="0" eb="2">
      <t>イナザワ</t>
    </rPh>
    <rPh sb="2" eb="3">
      <t>シ</t>
    </rPh>
    <phoneticPr fontId="1"/>
  </si>
  <si>
    <t>小規模多機能型居宅介護　○○</t>
    <rPh sb="0" eb="11">
      <t>ショウキボタキノウガタキョタクカイゴ</t>
    </rPh>
    <phoneticPr fontId="14"/>
  </si>
  <si>
    <t>2300000013</t>
    <phoneticPr fontId="14"/>
  </si>
  <si>
    <t>2300000014</t>
    <phoneticPr fontId="14"/>
  </si>
  <si>
    <t>長久手市</t>
    <rPh sb="0" eb="3">
      <t>ナガクテ</t>
    </rPh>
    <rPh sb="3" eb="4">
      <t>シ</t>
    </rPh>
    <phoneticPr fontId="1"/>
  </si>
  <si>
    <t>看護小規模多機能型居宅介護　○○</t>
    <rPh sb="0" eb="13">
      <t>カンゴショウキボタキノウガタキョタクカイゴ</t>
    </rPh>
    <phoneticPr fontId="14"/>
  </si>
  <si>
    <t>2300000015</t>
    <phoneticPr fontId="14"/>
  </si>
  <si>
    <t>豊明市</t>
    <rPh sb="0" eb="2">
      <t>トヨアケ</t>
    </rPh>
    <rPh sb="2" eb="3">
      <t>シ</t>
    </rPh>
    <phoneticPr fontId="1"/>
  </si>
  <si>
    <t>認知症対応型共同生活介護　○○</t>
    <rPh sb="0" eb="12">
      <t>ニンチショウタイオウガタキョウドウセイカツカイゴ</t>
    </rPh>
    <phoneticPr fontId="14"/>
  </si>
  <si>
    <t>2300000016</t>
    <phoneticPr fontId="14"/>
  </si>
  <si>
    <t>岡崎市</t>
    <rPh sb="0" eb="2">
      <t>オカザキ</t>
    </rPh>
    <rPh sb="2" eb="3">
      <t>シ</t>
    </rPh>
    <phoneticPr fontId="1"/>
  </si>
  <si>
    <t>介護老人福祉施設　○○</t>
    <rPh sb="0" eb="8">
      <t>カイゴロウジンフクシシセツ</t>
    </rPh>
    <phoneticPr fontId="14"/>
  </si>
  <si>
    <t>2300000017</t>
    <phoneticPr fontId="14"/>
  </si>
  <si>
    <t>地域密着型介護老人福祉施設　○○</t>
    <rPh sb="0" eb="5">
      <t>チイキミッチャクガタ</t>
    </rPh>
    <rPh sb="5" eb="13">
      <t>カイゴロウジンフクシシセツ</t>
    </rPh>
    <phoneticPr fontId="14"/>
  </si>
  <si>
    <t>2300000018</t>
    <phoneticPr fontId="14"/>
  </si>
  <si>
    <t>豊田市</t>
    <rPh sb="0" eb="2">
      <t>トヨタ</t>
    </rPh>
    <rPh sb="2" eb="3">
      <t>シ</t>
    </rPh>
    <phoneticPr fontId="1"/>
  </si>
  <si>
    <t>介護老人保健施設　○○</t>
    <rPh sb="0" eb="8">
      <t>カイゴロウジンホケンシセツ</t>
    </rPh>
    <phoneticPr fontId="14"/>
  </si>
  <si>
    <t>2300000019</t>
    <phoneticPr fontId="14"/>
  </si>
  <si>
    <t>2300000020</t>
    <phoneticPr fontId="14"/>
  </si>
  <si>
    <t>介護医療院　○○</t>
    <rPh sb="0" eb="5">
      <t>カイゴイリョウイン</t>
    </rPh>
    <phoneticPr fontId="14"/>
  </si>
  <si>
    <t>2300000021</t>
    <phoneticPr fontId="14"/>
  </si>
  <si>
    <t>訪問看護　○○</t>
    <rPh sb="0" eb="4">
      <t>ホウモンカンゴ</t>
    </rPh>
    <phoneticPr fontId="14"/>
  </si>
  <si>
    <t>2300000022</t>
    <phoneticPr fontId="14"/>
  </si>
  <si>
    <t>知多北部広域連合</t>
    <rPh sb="0" eb="2">
      <t>チタ</t>
    </rPh>
    <rPh sb="2" eb="4">
      <t>ホクブ</t>
    </rPh>
    <rPh sb="4" eb="6">
      <t>コウイキ</t>
    </rPh>
    <rPh sb="6" eb="8">
      <t>レンゴウ</t>
    </rPh>
    <phoneticPr fontId="1"/>
  </si>
  <si>
    <t>居宅介護支援事業所　○○</t>
    <rPh sb="0" eb="6">
      <t>キョタクカイゴシエン</t>
    </rPh>
    <rPh sb="6" eb="9">
      <t>ジギョウショ</t>
    </rPh>
    <phoneticPr fontId="14"/>
  </si>
  <si>
    <t>2300000023</t>
    <phoneticPr fontId="14"/>
  </si>
  <si>
    <t>介護予防支援事業所　○○</t>
    <rPh sb="0" eb="2">
      <t>カイゴ</t>
    </rPh>
    <rPh sb="2" eb="4">
      <t>ヨボウ</t>
    </rPh>
    <rPh sb="4" eb="6">
      <t>シエン</t>
    </rPh>
    <rPh sb="6" eb="9">
      <t>ジギョウショ</t>
    </rPh>
    <phoneticPr fontId="14"/>
  </si>
  <si>
    <t>2100000001</t>
    <phoneticPr fontId="14"/>
  </si>
  <si>
    <t>岐阜県</t>
    <rPh sb="0" eb="3">
      <t>ギフケン</t>
    </rPh>
    <phoneticPr fontId="14"/>
  </si>
  <si>
    <t>訪問介護　●●</t>
    <rPh sb="0" eb="4">
      <t>ホウモンカイゴ</t>
    </rPh>
    <phoneticPr fontId="14"/>
  </si>
  <si>
    <t>羽島市</t>
    <rPh sb="0" eb="3">
      <t>ハシマシ</t>
    </rPh>
    <phoneticPr fontId="14"/>
  </si>
  <si>
    <t>2100000002</t>
    <phoneticPr fontId="14"/>
  </si>
  <si>
    <t>訪問看護　●●</t>
    <rPh sb="0" eb="4">
      <t>ホウモンカンゴ</t>
    </rPh>
    <phoneticPr fontId="14"/>
  </si>
  <si>
    <t>2100000003</t>
    <phoneticPr fontId="14"/>
  </si>
  <si>
    <t>訪問入浴介護　●●</t>
    <rPh sb="0" eb="6">
      <t>ホウモンニュウヨクカイゴ</t>
    </rPh>
    <phoneticPr fontId="14"/>
  </si>
  <si>
    <t>2400000001</t>
    <phoneticPr fontId="14"/>
  </si>
  <si>
    <t>三重県</t>
    <rPh sb="0" eb="3">
      <t>ミエケン</t>
    </rPh>
    <phoneticPr fontId="14"/>
  </si>
  <si>
    <t>通所介護　△△</t>
    <rPh sb="0" eb="4">
      <t>ツウショカイゴ</t>
    </rPh>
    <phoneticPr fontId="14"/>
  </si>
  <si>
    <t>桑名市</t>
    <rPh sb="0" eb="3">
      <t>クワナシ</t>
    </rPh>
    <phoneticPr fontId="14"/>
  </si>
  <si>
    <t>2400000002</t>
    <phoneticPr fontId="14"/>
  </si>
  <si>
    <t>地域密着型通所介護　△△</t>
    <rPh sb="0" eb="5">
      <t>チイキミッチャクガタ</t>
    </rPh>
    <rPh sb="5" eb="9">
      <t>ツウショカイゴ</t>
    </rPh>
    <phoneticPr fontId="14"/>
  </si>
  <si>
    <t>2300000025</t>
    <phoneticPr fontId="14"/>
  </si>
  <si>
    <t>2300000026</t>
    <phoneticPr fontId="14"/>
  </si>
  <si>
    <t>2300000027</t>
    <phoneticPr fontId="14"/>
  </si>
  <si>
    <t>2300000028</t>
    <phoneticPr fontId="14"/>
  </si>
  <si>
    <t>2300000029</t>
    <phoneticPr fontId="14"/>
  </si>
  <si>
    <t>2300000030</t>
    <phoneticPr fontId="14"/>
  </si>
  <si>
    <t>2300000031</t>
    <phoneticPr fontId="14"/>
  </si>
  <si>
    <t>ヘルパーステーション　○○○○</t>
    <phoneticPr fontId="14"/>
  </si>
  <si>
    <t>夜間対応型訪問介護　○○○○</t>
    <phoneticPr fontId="14"/>
  </si>
  <si>
    <t>定巡　○○○○</t>
    <phoneticPr fontId="14"/>
  </si>
  <si>
    <t>訪問入浴介護　○○○○</t>
    <phoneticPr fontId="14"/>
  </si>
  <si>
    <t>看多機　○○○○</t>
    <phoneticPr fontId="14"/>
  </si>
  <si>
    <t>特別養護老人ホーム　○○○○</t>
    <phoneticPr fontId="14"/>
  </si>
  <si>
    <t>ショートステイ　○○○○</t>
    <phoneticPr fontId="14"/>
  </si>
  <si>
    <t>デイサービス　○○○○</t>
    <phoneticPr fontId="14"/>
  </si>
  <si>
    <t>職場環境改善の取組を行っている</t>
  </si>
  <si>
    <t>②の要件を満たしている</t>
  </si>
  <si>
    <t>―</t>
  </si>
  <si>
    <t>○</t>
  </si>
  <si>
    <t>加算算定済</t>
  </si>
  <si>
    <t>令和８年３月</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</si>
</sst>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
    <numFmt numFmtId="181" formatCode="0.0000"/>
    <numFmt numFmtId="182" formatCode="000"/>
    <numFmt numFmtId="183" formatCode="0000"/>
  </numFmts>
  <fonts count="112">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11"/>
      <color theme="1"/>
      <name val="ＭＳ Ｐゴシック"/>
      <family val="3"/>
      <charset val="128"/>
    </font>
    <font>
      <u/>
      <sz val="11"/>
      <color theme="10"/>
      <name val="ＭＳ Ｐゴシック"/>
      <family val="3"/>
      <charset val="128"/>
    </font>
    <font>
      <sz val="12"/>
      <name val="ＭＳ Ｐゴシック"/>
      <family val="3"/>
      <charset val="128"/>
    </font>
    <font>
      <b/>
      <sz val="12"/>
      <name val="ＭＳ Ｐゴシック"/>
      <family val="3"/>
      <charset val="128"/>
    </font>
    <font>
      <b/>
      <sz val="12"/>
      <color theme="1"/>
      <name val="ＭＳ Ｐゴシック"/>
      <family val="3"/>
      <charset val="128"/>
    </font>
    <font>
      <sz val="12"/>
      <color theme="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sz val="9"/>
      <name val="ＭＳ Ｐゴシック"/>
      <family val="3"/>
      <charset val="128"/>
    </font>
    <font>
      <b/>
      <sz val="10"/>
      <name val="ＭＳ Ｐゴシック"/>
      <family val="3"/>
      <charset val="128"/>
    </font>
    <font>
      <b/>
      <sz val="10"/>
      <color theme="1"/>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sz val="14"/>
      <name val="ＭＳ Ｐゴシック"/>
      <family val="3"/>
      <charset val="128"/>
    </font>
    <font>
      <b/>
      <sz val="14"/>
      <name val="ＭＳ Ｐゴシック"/>
      <family val="3"/>
      <charset val="128"/>
    </font>
    <font>
      <sz val="6"/>
      <name val="ＭＳ Ｐゴシック"/>
      <family val="3"/>
      <charset val="128"/>
      <scheme val="minor"/>
    </font>
    <font>
      <sz val="11"/>
      <color theme="1"/>
      <name val="ＭＳ Ｐゴシック"/>
      <family val="2"/>
      <scheme val="minor"/>
    </font>
    <font>
      <sz val="10"/>
      <color theme="1"/>
      <name val="ＭＳ Ｐゴシック"/>
      <family val="3"/>
      <charset val="128"/>
      <scheme val="minor"/>
    </font>
    <font>
      <sz val="11"/>
      <color theme="1"/>
      <name val="ＭＳ Ｐゴシック"/>
      <family val="3"/>
      <charset val="128"/>
      <scheme val="minor"/>
    </font>
    <font>
      <sz val="11"/>
      <color indexed="81"/>
      <name val="MS P ゴシック"/>
      <family val="3"/>
      <charset val="128"/>
    </font>
    <font>
      <sz val="12"/>
      <color rgb="FF000000"/>
      <name val="MS P ゴシック"/>
      <family val="3"/>
      <charset val="128"/>
    </font>
    <font>
      <sz val="10"/>
      <color rgb="FF000000"/>
      <name val="MS P ゴシック"/>
      <family val="3"/>
      <charset val="128"/>
    </font>
    <font>
      <b/>
      <u/>
      <sz val="10"/>
      <color rgb="FF000000"/>
      <name val="MS P ゴシック"/>
      <family val="3"/>
      <charset val="128"/>
    </font>
    <font>
      <b/>
      <u/>
      <sz val="12"/>
      <color rgb="FF000000"/>
      <name val="MS P ゴシック"/>
      <family val="3"/>
      <charset val="128"/>
    </font>
    <font>
      <b/>
      <sz val="14"/>
      <color theme="1"/>
      <name val="ＭＳ Ｐゴシック"/>
      <family val="3"/>
      <charset val="128"/>
    </font>
    <font>
      <b/>
      <sz val="10.5"/>
      <color indexed="60"/>
      <name val="ＭＳ Ｐゴシック"/>
      <family val="3"/>
      <charset val="128"/>
    </font>
    <font>
      <sz val="11"/>
      <color theme="1" tint="0.499984740745262"/>
      <name val="ＭＳ Ｐゴシック"/>
      <family val="3"/>
      <charset val="128"/>
    </font>
    <font>
      <sz val="10"/>
      <color rgb="FF000000"/>
      <name val="ＭＳ Ｐゴシック"/>
      <family val="3"/>
      <charset val="128"/>
    </font>
    <font>
      <sz val="15"/>
      <name val="ＭＳ Ｐゴシック"/>
      <family val="3"/>
      <charset val="128"/>
    </font>
    <font>
      <sz val="15"/>
      <color rgb="FFFF0000"/>
      <name val="ＭＳ Ｐゴシック"/>
      <family val="3"/>
      <charset val="128"/>
    </font>
    <font>
      <u/>
      <sz val="12"/>
      <name val="ＭＳ Ｐゴシック"/>
      <family val="3"/>
      <charset val="128"/>
    </font>
    <font>
      <sz val="9"/>
      <color indexed="81"/>
      <name val="MS P ゴシック"/>
      <family val="3"/>
      <charset val="128"/>
    </font>
    <font>
      <sz val="8"/>
      <color indexed="81"/>
      <name val="MS P ゴシック"/>
      <family val="3"/>
      <charset val="128"/>
    </font>
    <font>
      <b/>
      <u/>
      <sz val="8"/>
      <color indexed="81"/>
      <name val="MS P ゴシック"/>
      <family val="3"/>
      <charset val="128"/>
    </font>
    <font>
      <sz val="10"/>
      <name val="Meiryo UI"/>
      <family val="3"/>
      <charset val="128"/>
    </font>
    <font>
      <sz val="10"/>
      <color rgb="FFFF0000"/>
      <name val="Meiryo UI"/>
      <family val="3"/>
      <charset val="128"/>
    </font>
    <font>
      <sz val="15"/>
      <color theme="1" tint="0.499984740745262"/>
      <name val="ＭＳ Ｐゴシック"/>
      <family val="3"/>
      <charset val="128"/>
    </font>
    <font>
      <sz val="9"/>
      <name val="ＭＳ Ｐゴシック"/>
      <family val="3"/>
      <charset val="128"/>
      <scheme val="minor"/>
    </font>
    <font>
      <b/>
      <u/>
      <sz val="9"/>
      <color indexed="81"/>
      <name val="MS P ゴシック"/>
      <family val="3"/>
      <charset val="128"/>
    </font>
    <font>
      <sz val="24"/>
      <name val="ＭＳ Ｐゴシック"/>
      <family val="2"/>
      <charset val="128"/>
    </font>
    <font>
      <sz val="20"/>
      <name val="ＭＳゴシック"/>
      <family val="3"/>
      <charset val="128"/>
    </font>
    <font>
      <sz val="20"/>
      <color theme="1"/>
      <name val="ＭＳゴシック"/>
      <family val="3"/>
      <charset val="128"/>
    </font>
    <font>
      <sz val="11"/>
      <name val="ＭＳ Ｐゴシック"/>
      <family val="2"/>
      <charset val="128"/>
    </font>
    <font>
      <sz val="11"/>
      <name val="ＭＳゴシック"/>
      <family val="3"/>
      <charset val="128"/>
    </font>
    <font>
      <sz val="11"/>
      <color theme="1"/>
      <name val="ＭＳゴシック"/>
      <family val="3"/>
      <charset val="128"/>
    </font>
    <font>
      <sz val="18"/>
      <name val="ＭＳ ゴシック"/>
      <family val="3"/>
      <charset val="128"/>
    </font>
    <font>
      <sz val="20"/>
      <name val="ＭＳ ゴシック"/>
      <family val="3"/>
      <charset val="128"/>
    </font>
    <font>
      <sz val="20"/>
      <name val="Segoe UI Symbol"/>
      <family val="3"/>
    </font>
    <font>
      <sz val="20"/>
      <name val="Calibri"/>
      <family val="3"/>
    </font>
    <font>
      <sz val="18"/>
      <color theme="1"/>
      <name val="ＭＳ ゴシック"/>
      <family val="3"/>
      <charset val="128"/>
    </font>
    <font>
      <sz val="24"/>
      <color theme="1"/>
      <name val="ＭＳ ゴシック"/>
      <family val="3"/>
      <charset val="128"/>
    </font>
    <font>
      <sz val="24"/>
      <name val="ＭＳ ゴシック"/>
      <family val="3"/>
      <charset val="128"/>
    </font>
    <font>
      <sz val="20"/>
      <name val="ＭＳゴシック"/>
      <family val="3"/>
    </font>
    <font>
      <sz val="10"/>
      <color rgb="FF000000"/>
      <name val="ＭＳ Ｐゴシック"/>
      <family val="3"/>
      <charset val="128"/>
      <scheme val="minor"/>
    </font>
    <font>
      <b/>
      <u/>
      <sz val="11"/>
      <color indexed="81"/>
      <name val="MS P ゴシック"/>
      <family val="3"/>
      <charset val="128"/>
    </font>
    <font>
      <sz val="9"/>
      <color rgb="FF000000"/>
      <name val="ＭＳ Ｐゴシック"/>
      <family val="3"/>
      <charset val="128"/>
      <scheme val="minor"/>
    </font>
    <font>
      <sz val="6"/>
      <name val="ＭＳ Ｐゴシック"/>
      <family val="2"/>
      <charset val="128"/>
      <scheme val="minor"/>
    </font>
    <font>
      <sz val="11"/>
      <color theme="0" tint="-0.499984740745262"/>
      <name val="ＭＳ Ｐゴシック"/>
      <family val="3"/>
      <charset val="128"/>
    </font>
    <font>
      <b/>
      <sz val="12"/>
      <color theme="0" tint="-0.34998626667073579"/>
      <name val="ＭＳ Ｐゴシック"/>
      <family val="3"/>
      <charset val="128"/>
    </font>
    <font>
      <sz val="11"/>
      <color theme="0" tint="-0.34998626667073579"/>
      <name val="ＭＳ Ｐゴシック"/>
      <family val="3"/>
      <charset val="128"/>
    </font>
    <font>
      <b/>
      <sz val="13"/>
      <color indexed="81"/>
      <name val="MS P ゴシック"/>
      <family val="3"/>
      <charset val="128"/>
    </font>
    <font>
      <b/>
      <sz val="12"/>
      <color indexed="81"/>
      <name val="MS P ゴシック"/>
      <family val="3"/>
      <charset val="128"/>
    </font>
    <font>
      <sz val="12"/>
      <color indexed="81"/>
      <name val="MS P ゴシック"/>
      <family val="3"/>
      <charset val="128"/>
    </font>
    <font>
      <u/>
      <sz val="8"/>
      <color indexed="10"/>
      <name val="MS P ゴシック"/>
      <family val="3"/>
      <charset val="128"/>
    </font>
    <font>
      <b/>
      <sz val="8"/>
      <color indexed="81"/>
      <name val="MS P ゴシック"/>
      <family val="3"/>
      <charset val="128"/>
    </font>
    <font>
      <sz val="12"/>
      <color indexed="10"/>
      <name val="MS P ゴシック"/>
      <family val="3"/>
      <charset val="128"/>
    </font>
    <font>
      <b/>
      <u val="double"/>
      <sz val="11"/>
      <color indexed="81"/>
      <name val="MS P ゴシック"/>
      <family val="3"/>
      <charset val="128"/>
    </font>
  </fonts>
  <fills count="3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bgColor indexed="64"/>
      </patternFill>
    </fill>
    <fill>
      <patternFill patternType="solid">
        <fgColor rgb="FFFFC0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rgb="FFFFDB9B"/>
        <bgColor indexed="64"/>
      </patternFill>
    </fill>
  </fills>
  <borders count="10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medium">
        <color indexed="64"/>
      </right>
      <top style="thin">
        <color indexed="64"/>
      </top>
      <bottom style="thin">
        <color indexed="64"/>
      </bottom>
      <diagonal/>
    </border>
    <border>
      <left/>
      <right/>
      <top/>
      <bottom style="hair">
        <color auto="1"/>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right/>
      <top/>
      <bottom style="medium">
        <color indexed="30"/>
      </bottom>
      <diagonal/>
    </border>
    <border>
      <left style="medium">
        <color indexed="64"/>
      </left>
      <right style="medium">
        <color indexed="64"/>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top style="medium">
        <color indexed="64"/>
      </top>
      <bottom/>
      <diagonal/>
    </border>
    <border>
      <left style="medium">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thin">
        <color indexed="64"/>
      </top>
      <bottom/>
      <diagonal/>
    </border>
    <border>
      <left style="medium">
        <color indexed="64"/>
      </left>
      <right/>
      <top/>
      <bottom/>
      <diagonal/>
    </border>
    <border>
      <left style="thin">
        <color indexed="64"/>
      </left>
      <right style="medium">
        <color indexed="64"/>
      </right>
      <top/>
      <bottom/>
      <diagonal/>
    </border>
    <border>
      <left style="medium">
        <color indexed="64"/>
      </left>
      <right style="thin">
        <color indexed="64"/>
      </right>
      <top/>
      <bottom/>
      <diagonal/>
    </border>
    <border>
      <left/>
      <right style="hair">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style="thin">
        <color auto="1"/>
      </top>
      <bottom/>
      <diagonal/>
    </border>
    <border>
      <left/>
      <right style="thin">
        <color indexed="64"/>
      </right>
      <top style="medium">
        <color indexed="64"/>
      </top>
      <bottom style="medium">
        <color indexed="64"/>
      </bottom>
      <diagonal/>
    </border>
    <border>
      <left/>
      <right style="thin">
        <color indexed="64"/>
      </right>
      <top style="thin">
        <color auto="1"/>
      </top>
      <bottom/>
      <diagonal/>
    </border>
    <border>
      <left style="hair">
        <color indexed="64"/>
      </left>
      <right/>
      <top style="thin">
        <color indexed="64"/>
      </top>
      <bottom style="thin">
        <color indexed="64"/>
      </bottom>
      <diagonal/>
    </border>
    <border>
      <left style="hair">
        <color indexed="64"/>
      </left>
      <right style="hair">
        <color indexed="64"/>
      </right>
      <top style="thin">
        <color auto="1"/>
      </top>
      <bottom style="thin">
        <color indexed="64"/>
      </bottom>
      <diagonal/>
    </border>
    <border>
      <left style="medium">
        <color indexed="64"/>
      </left>
      <right style="medium">
        <color indexed="64"/>
      </right>
      <top/>
      <bottom/>
      <diagonal/>
    </border>
    <border>
      <left/>
      <right style="medium">
        <color indexed="64"/>
      </right>
      <top/>
      <bottom/>
      <diagonal/>
    </border>
    <border>
      <left/>
      <right style="medium">
        <color indexed="64"/>
      </right>
      <top/>
      <bottom style="medium">
        <color indexed="64"/>
      </bottom>
      <diagonal/>
    </border>
    <border diagonalDown="1">
      <left style="thin">
        <color indexed="64"/>
      </left>
      <right style="thin">
        <color indexed="64"/>
      </right>
      <top style="thin">
        <color indexed="64"/>
      </top>
      <bottom style="thin">
        <color indexed="64"/>
      </bottom>
      <diagonal style="thin">
        <color indexed="64"/>
      </diagonal>
    </border>
    <border>
      <left/>
      <right/>
      <top style="thin">
        <color indexed="64"/>
      </top>
      <bottom/>
      <diagonal/>
    </border>
    <border diagonalDown="1">
      <left/>
      <right style="medium">
        <color indexed="64"/>
      </right>
      <top style="thin">
        <color indexed="64"/>
      </top>
      <bottom style="thin">
        <color indexed="64"/>
      </bottom>
      <diagonal style="thin">
        <color indexed="64"/>
      </diagonal>
    </border>
    <border diagonalDown="1">
      <left/>
      <right style="medium">
        <color indexed="64"/>
      </right>
      <top style="thin">
        <color indexed="64"/>
      </top>
      <bottom style="medium">
        <color indexed="64"/>
      </bottom>
      <diagonal style="thin">
        <color indexed="64"/>
      </diagonal>
    </border>
  </borders>
  <cellStyleXfs count="103">
    <xf numFmtId="0" fontId="0" fillId="0" borderId="0">
      <alignment vertical="center"/>
    </xf>
    <xf numFmtId="0" fontId="15" fillId="2" borderId="0" applyNumberFormat="0" applyBorder="0" applyAlignment="0" applyProtection="0">
      <alignment vertical="center"/>
    </xf>
    <xf numFmtId="0" fontId="15" fillId="3" borderId="0" applyNumberFormat="0" applyBorder="0" applyAlignment="0" applyProtection="0">
      <alignment vertical="center"/>
    </xf>
    <xf numFmtId="0" fontId="15" fillId="4" borderId="0" applyNumberFormat="0" applyBorder="0" applyAlignment="0" applyProtection="0">
      <alignment vertical="center"/>
    </xf>
    <xf numFmtId="0" fontId="15" fillId="5" borderId="0" applyNumberFormat="0" applyBorder="0" applyAlignment="0" applyProtection="0">
      <alignment vertical="center"/>
    </xf>
    <xf numFmtId="0" fontId="15" fillId="6" borderId="0" applyNumberFormat="0" applyBorder="0" applyAlignment="0" applyProtection="0">
      <alignment vertical="center"/>
    </xf>
    <xf numFmtId="0" fontId="15" fillId="7" borderId="0" applyNumberFormat="0" applyBorder="0" applyAlignment="0" applyProtection="0">
      <alignment vertical="center"/>
    </xf>
    <xf numFmtId="0" fontId="15" fillId="8" borderId="0" applyNumberFormat="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5" borderId="0" applyNumberFormat="0" applyBorder="0" applyAlignment="0" applyProtection="0">
      <alignment vertical="center"/>
    </xf>
    <xf numFmtId="0" fontId="15" fillId="8" borderId="0" applyNumberFormat="0" applyBorder="0" applyAlignment="0" applyProtection="0">
      <alignment vertical="center"/>
    </xf>
    <xf numFmtId="0" fontId="15" fillId="11" borderId="0" applyNumberFormat="0" applyBorder="0" applyAlignment="0" applyProtection="0">
      <alignment vertical="center"/>
    </xf>
    <xf numFmtId="0" fontId="16" fillId="12" borderId="0" applyNumberFormat="0" applyBorder="0" applyAlignment="0" applyProtection="0">
      <alignment vertical="center"/>
    </xf>
    <xf numFmtId="0" fontId="16" fillId="9" borderId="0" applyNumberFormat="0" applyBorder="0" applyAlignment="0" applyProtection="0">
      <alignment vertical="center"/>
    </xf>
    <xf numFmtId="0" fontId="16" fillId="10" borderId="0" applyNumberFormat="0" applyBorder="0" applyAlignment="0" applyProtection="0">
      <alignment vertical="center"/>
    </xf>
    <xf numFmtId="0" fontId="16" fillId="13" borderId="0" applyNumberFormat="0" applyBorder="0" applyAlignment="0" applyProtection="0">
      <alignment vertical="center"/>
    </xf>
    <xf numFmtId="0" fontId="16" fillId="14" borderId="0" applyNumberFormat="0" applyBorder="0" applyAlignment="0" applyProtection="0">
      <alignment vertical="center"/>
    </xf>
    <xf numFmtId="0" fontId="16" fillId="15" borderId="0" applyNumberFormat="0" applyBorder="0" applyAlignment="0" applyProtection="0">
      <alignment vertical="center"/>
    </xf>
    <xf numFmtId="0" fontId="16" fillId="16" borderId="0" applyNumberFormat="0" applyBorder="0" applyAlignment="0" applyProtection="0">
      <alignment vertical="center"/>
    </xf>
    <xf numFmtId="0" fontId="16" fillId="17" borderId="0" applyNumberFormat="0" applyBorder="0" applyAlignment="0" applyProtection="0">
      <alignment vertical="center"/>
    </xf>
    <xf numFmtId="0" fontId="16" fillId="18" borderId="0" applyNumberFormat="0" applyBorder="0" applyAlignment="0" applyProtection="0">
      <alignment vertical="center"/>
    </xf>
    <xf numFmtId="0" fontId="16" fillId="13" borderId="0" applyNumberFormat="0" applyBorder="0" applyAlignment="0" applyProtection="0">
      <alignment vertical="center"/>
    </xf>
    <xf numFmtId="0" fontId="16" fillId="14" borderId="0" applyNumberFormat="0" applyBorder="0" applyAlignment="0" applyProtection="0">
      <alignment vertical="center"/>
    </xf>
    <xf numFmtId="0" fontId="16" fillId="19" borderId="0" applyNumberFormat="0" applyBorder="0" applyAlignment="0" applyProtection="0">
      <alignment vertical="center"/>
    </xf>
    <xf numFmtId="0" fontId="17" fillId="0" borderId="0" applyNumberFormat="0" applyFill="0" applyBorder="0" applyAlignment="0" applyProtection="0">
      <alignment vertical="center"/>
    </xf>
    <xf numFmtId="0" fontId="18" fillId="20" borderId="1" applyNumberFormat="0" applyAlignment="0" applyProtection="0">
      <alignment vertical="center"/>
    </xf>
    <xf numFmtId="0" fontId="19" fillId="21" borderId="0" applyNumberFormat="0" applyBorder="0" applyAlignment="0" applyProtection="0">
      <alignment vertical="center"/>
    </xf>
    <xf numFmtId="9" fontId="13" fillId="0" borderId="0" applyFont="0" applyFill="0" applyBorder="0" applyAlignment="0" applyProtection="0">
      <alignment vertical="center"/>
    </xf>
    <xf numFmtId="0" fontId="15" fillId="22" borderId="2" applyNumberFormat="0" applyFont="0" applyAlignment="0" applyProtection="0">
      <alignment vertical="center"/>
    </xf>
    <xf numFmtId="0" fontId="20" fillId="0" borderId="3" applyNumberFormat="0" applyFill="0" applyAlignment="0" applyProtection="0">
      <alignment vertical="center"/>
    </xf>
    <xf numFmtId="0" fontId="21" fillId="3" borderId="0" applyNumberFormat="0" applyBorder="0" applyAlignment="0" applyProtection="0">
      <alignment vertical="center"/>
    </xf>
    <xf numFmtId="0" fontId="22" fillId="23" borderId="4" applyNumberFormat="0" applyAlignment="0" applyProtection="0">
      <alignment vertical="center"/>
    </xf>
    <xf numFmtId="0" fontId="23" fillId="0" borderId="0" applyNumberFormat="0" applyFill="0" applyBorder="0" applyAlignment="0" applyProtection="0">
      <alignment vertical="center"/>
    </xf>
    <xf numFmtId="38" fontId="13" fillId="0" borderId="0" applyFont="0" applyFill="0" applyBorder="0" applyAlignment="0" applyProtection="0">
      <alignment vertical="center"/>
    </xf>
    <xf numFmtId="0" fontId="24" fillId="0" borderId="5" applyNumberFormat="0" applyFill="0" applyAlignment="0" applyProtection="0">
      <alignment vertical="center"/>
    </xf>
    <xf numFmtId="0" fontId="25" fillId="0" borderId="6" applyNumberFormat="0" applyFill="0" applyAlignment="0" applyProtection="0">
      <alignment vertical="center"/>
    </xf>
    <xf numFmtId="0" fontId="26" fillId="0" borderId="7" applyNumberFormat="0" applyFill="0" applyAlignment="0" applyProtection="0">
      <alignment vertical="center"/>
    </xf>
    <xf numFmtId="0" fontId="26" fillId="0" borderId="0" applyNumberFormat="0" applyFill="0" applyBorder="0" applyAlignment="0" applyProtection="0">
      <alignment vertical="center"/>
    </xf>
    <xf numFmtId="0" fontId="27" fillId="0" borderId="8" applyNumberFormat="0" applyFill="0" applyAlignment="0" applyProtection="0">
      <alignment vertical="center"/>
    </xf>
    <xf numFmtId="0" fontId="28" fillId="23" borderId="9" applyNumberFormat="0" applyAlignment="0" applyProtection="0">
      <alignment vertical="center"/>
    </xf>
    <xf numFmtId="0" fontId="29" fillId="0" borderId="0" applyNumberFormat="0" applyFill="0" applyBorder="0" applyAlignment="0" applyProtection="0">
      <alignment vertical="center"/>
    </xf>
    <xf numFmtId="0" fontId="30" fillId="7" borderId="4" applyNumberFormat="0" applyAlignment="0" applyProtection="0">
      <alignment vertical="center"/>
    </xf>
    <xf numFmtId="0" fontId="32" fillId="0" borderId="0"/>
    <xf numFmtId="0" fontId="31" fillId="4" borderId="0" applyNumberFormat="0" applyBorder="0" applyAlignment="0" applyProtection="0">
      <alignment vertical="center"/>
    </xf>
    <xf numFmtId="0" fontId="12" fillId="0" borderId="0">
      <alignment vertical="center"/>
    </xf>
    <xf numFmtId="0" fontId="11" fillId="0" borderId="0">
      <alignment vertical="center"/>
    </xf>
    <xf numFmtId="0" fontId="10" fillId="0" borderId="0">
      <alignment vertical="center"/>
    </xf>
    <xf numFmtId="0" fontId="36" fillId="0" borderId="0" applyNumberFormat="0" applyFill="0" applyBorder="0" applyAlignment="0" applyProtection="0">
      <alignment vertical="center"/>
    </xf>
    <xf numFmtId="38" fontId="13" fillId="0" borderId="0" applyFont="0" applyFill="0" applyBorder="0" applyAlignment="0" applyProtection="0">
      <alignment vertical="center"/>
    </xf>
    <xf numFmtId="9" fontId="13" fillId="0" borderId="0" applyFont="0" applyFill="0" applyBorder="0" applyAlignment="0" applyProtection="0">
      <alignment vertical="center"/>
    </xf>
    <xf numFmtId="0" fontId="9" fillId="0" borderId="0">
      <alignment vertical="center"/>
    </xf>
    <xf numFmtId="0" fontId="15" fillId="2" borderId="0" applyNumberFormat="0" applyBorder="0" applyAlignment="0" applyProtection="0">
      <alignment vertical="center"/>
    </xf>
    <xf numFmtId="0" fontId="15" fillId="3" borderId="0" applyNumberFormat="0" applyBorder="0" applyAlignment="0" applyProtection="0">
      <alignment vertical="center"/>
    </xf>
    <xf numFmtId="0" fontId="15" fillId="4" borderId="0" applyNumberFormat="0" applyBorder="0" applyAlignment="0" applyProtection="0">
      <alignment vertical="center"/>
    </xf>
    <xf numFmtId="0" fontId="15" fillId="5" borderId="0" applyNumberFormat="0" applyBorder="0" applyAlignment="0" applyProtection="0">
      <alignment vertical="center"/>
    </xf>
    <xf numFmtId="0" fontId="15" fillId="6" borderId="0" applyNumberFormat="0" applyBorder="0" applyAlignment="0" applyProtection="0">
      <alignment vertical="center"/>
    </xf>
    <xf numFmtId="0" fontId="15" fillId="7" borderId="0" applyNumberFormat="0" applyBorder="0" applyAlignment="0" applyProtection="0">
      <alignment vertical="center"/>
    </xf>
    <xf numFmtId="0" fontId="15" fillId="8" borderId="0" applyNumberFormat="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5" borderId="0" applyNumberFormat="0" applyBorder="0" applyAlignment="0" applyProtection="0">
      <alignment vertical="center"/>
    </xf>
    <xf numFmtId="0" fontId="15" fillId="8" borderId="0" applyNumberFormat="0" applyBorder="0" applyAlignment="0" applyProtection="0">
      <alignment vertical="center"/>
    </xf>
    <xf numFmtId="0" fontId="15" fillId="11" borderId="0" applyNumberFormat="0" applyBorder="0" applyAlignment="0" applyProtection="0">
      <alignment vertical="center"/>
    </xf>
    <xf numFmtId="0" fontId="16" fillId="12" borderId="0" applyNumberFormat="0" applyBorder="0" applyAlignment="0" applyProtection="0">
      <alignment vertical="center"/>
    </xf>
    <xf numFmtId="0" fontId="16" fillId="9" borderId="0" applyNumberFormat="0" applyBorder="0" applyAlignment="0" applyProtection="0">
      <alignment vertical="center"/>
    </xf>
    <xf numFmtId="0" fontId="16" fillId="10" borderId="0" applyNumberFormat="0" applyBorder="0" applyAlignment="0" applyProtection="0">
      <alignment vertical="center"/>
    </xf>
    <xf numFmtId="0" fontId="16" fillId="13" borderId="0" applyNumberFormat="0" applyBorder="0" applyAlignment="0" applyProtection="0">
      <alignment vertical="center"/>
    </xf>
    <xf numFmtId="0" fontId="16" fillId="14" borderId="0" applyNumberFormat="0" applyBorder="0" applyAlignment="0" applyProtection="0">
      <alignment vertical="center"/>
    </xf>
    <xf numFmtId="0" fontId="16" fillId="15" borderId="0" applyNumberFormat="0" applyBorder="0" applyAlignment="0" applyProtection="0">
      <alignment vertical="center"/>
    </xf>
    <xf numFmtId="0" fontId="16" fillId="16" borderId="0" applyNumberFormat="0" applyBorder="0" applyAlignment="0" applyProtection="0">
      <alignment vertical="center"/>
    </xf>
    <xf numFmtId="0" fontId="16" fillId="17" borderId="0" applyNumberFormat="0" applyBorder="0" applyAlignment="0" applyProtection="0">
      <alignment vertical="center"/>
    </xf>
    <xf numFmtId="0" fontId="16" fillId="18" borderId="0" applyNumberFormat="0" applyBorder="0" applyAlignment="0" applyProtection="0">
      <alignment vertical="center"/>
    </xf>
    <xf numFmtId="0" fontId="16" fillId="13" borderId="0" applyNumberFormat="0" applyBorder="0" applyAlignment="0" applyProtection="0">
      <alignment vertical="center"/>
    </xf>
    <xf numFmtId="0" fontId="16" fillId="14" borderId="0" applyNumberFormat="0" applyBorder="0" applyAlignment="0" applyProtection="0">
      <alignment vertical="center"/>
    </xf>
    <xf numFmtId="0" fontId="16" fillId="19" borderId="0" applyNumberFormat="0" applyBorder="0" applyAlignment="0" applyProtection="0">
      <alignment vertical="center"/>
    </xf>
    <xf numFmtId="0" fontId="17" fillId="0" borderId="0" applyNumberFormat="0" applyFill="0" applyBorder="0" applyAlignment="0" applyProtection="0">
      <alignment vertical="center"/>
    </xf>
    <xf numFmtId="0" fontId="18" fillId="20" borderId="1" applyNumberFormat="0" applyAlignment="0" applyProtection="0">
      <alignment vertical="center"/>
    </xf>
    <xf numFmtId="0" fontId="19" fillId="21" borderId="0" applyNumberFormat="0" applyBorder="0" applyAlignment="0" applyProtection="0">
      <alignment vertical="center"/>
    </xf>
    <xf numFmtId="0" fontId="15" fillId="22" borderId="2" applyNumberFormat="0" applyFont="0" applyAlignment="0" applyProtection="0">
      <alignment vertical="center"/>
    </xf>
    <xf numFmtId="0" fontId="20" fillId="0" borderId="3" applyNumberFormat="0" applyFill="0" applyAlignment="0" applyProtection="0">
      <alignment vertical="center"/>
    </xf>
    <xf numFmtId="0" fontId="21" fillId="3" borderId="0" applyNumberFormat="0" applyBorder="0" applyAlignment="0" applyProtection="0">
      <alignment vertical="center"/>
    </xf>
    <xf numFmtId="0" fontId="22" fillId="23" borderId="4" applyNumberFormat="0" applyAlignment="0" applyProtection="0">
      <alignment vertical="center"/>
    </xf>
    <xf numFmtId="0" fontId="23" fillId="0" borderId="0" applyNumberFormat="0" applyFill="0" applyBorder="0" applyAlignment="0" applyProtection="0">
      <alignment vertical="center"/>
    </xf>
    <xf numFmtId="0" fontId="24" fillId="0" borderId="5" applyNumberFormat="0" applyFill="0" applyAlignment="0" applyProtection="0">
      <alignment vertical="center"/>
    </xf>
    <xf numFmtId="0" fontId="25" fillId="0" borderId="6" applyNumberFormat="0" applyFill="0" applyAlignment="0" applyProtection="0">
      <alignment vertical="center"/>
    </xf>
    <xf numFmtId="0" fontId="26" fillId="0" borderId="64" applyNumberFormat="0" applyFill="0" applyAlignment="0" applyProtection="0">
      <alignment vertical="center"/>
    </xf>
    <xf numFmtId="0" fontId="26" fillId="0" borderId="0" applyNumberFormat="0" applyFill="0" applyBorder="0" applyAlignment="0" applyProtection="0">
      <alignment vertical="center"/>
    </xf>
    <xf numFmtId="0" fontId="27" fillId="0" borderId="8" applyNumberFormat="0" applyFill="0" applyAlignment="0" applyProtection="0">
      <alignment vertical="center"/>
    </xf>
    <xf numFmtId="0" fontId="28" fillId="23" borderId="9" applyNumberFormat="0" applyAlignment="0" applyProtection="0">
      <alignment vertical="center"/>
    </xf>
    <xf numFmtId="0" fontId="29" fillId="0" borderId="0" applyNumberFormat="0" applyFill="0" applyBorder="0" applyAlignment="0" applyProtection="0">
      <alignment vertical="center"/>
    </xf>
    <xf numFmtId="0" fontId="30" fillId="7" borderId="4" applyNumberFormat="0" applyAlignment="0" applyProtection="0">
      <alignment vertical="center"/>
    </xf>
    <xf numFmtId="0" fontId="32" fillId="0" borderId="0"/>
    <xf numFmtId="0" fontId="31" fillId="4" borderId="0" applyNumberFormat="0" applyBorder="0" applyAlignment="0" applyProtection="0">
      <alignment vertical="center"/>
    </xf>
    <xf numFmtId="0" fontId="9" fillId="0" borderId="0">
      <alignment vertical="center"/>
    </xf>
    <xf numFmtId="0" fontId="9" fillId="0" borderId="0">
      <alignment vertical="center"/>
    </xf>
    <xf numFmtId="0" fontId="9" fillId="0" borderId="0">
      <alignment vertical="center"/>
    </xf>
    <xf numFmtId="0" fontId="13" fillId="0" borderId="0">
      <alignment vertical="center"/>
    </xf>
    <xf numFmtId="0" fontId="61" fillId="0" borderId="0"/>
    <xf numFmtId="0" fontId="63" fillId="0" borderId="0">
      <alignment vertical="center"/>
    </xf>
    <xf numFmtId="0" fontId="13" fillId="0" borderId="0"/>
    <xf numFmtId="0" fontId="13" fillId="0" borderId="0">
      <alignment vertical="center"/>
    </xf>
    <xf numFmtId="0" fontId="4" fillId="0" borderId="0">
      <alignment vertical="center"/>
    </xf>
  </cellStyleXfs>
  <cellXfs count="902">
    <xf numFmtId="0" fontId="0" fillId="0" borderId="0" xfId="0">
      <alignment vertical="center"/>
    </xf>
    <xf numFmtId="0" fontId="34" fillId="0" borderId="0" xfId="0" applyFont="1">
      <alignment vertical="center"/>
    </xf>
    <xf numFmtId="0" fontId="33" fillId="0" borderId="0" xfId="0" applyFont="1">
      <alignment vertical="center"/>
    </xf>
    <xf numFmtId="0" fontId="33" fillId="0" borderId="55" xfId="0" applyFont="1" applyBorder="1">
      <alignment vertical="center"/>
    </xf>
    <xf numFmtId="0" fontId="33" fillId="0" borderId="61" xfId="0" applyFont="1" applyBorder="1">
      <alignment vertical="center"/>
    </xf>
    <xf numFmtId="0" fontId="33" fillId="0" borderId="62" xfId="0" applyFont="1" applyBorder="1">
      <alignment vertical="center"/>
    </xf>
    <xf numFmtId="0" fontId="33" fillId="0" borderId="60" xfId="0" applyFont="1" applyBorder="1">
      <alignment vertical="center"/>
    </xf>
    <xf numFmtId="0" fontId="62" fillId="0" borderId="0" xfId="98" applyFont="1" applyAlignment="1">
      <alignment vertical="center"/>
    </xf>
    <xf numFmtId="0" fontId="62" fillId="0" borderId="43" xfId="98" applyFont="1" applyBorder="1" applyAlignment="1">
      <alignment vertical="center"/>
    </xf>
    <xf numFmtId="0" fontId="62" fillId="0" borderId="34" xfId="98" applyFont="1" applyBorder="1" applyAlignment="1">
      <alignment vertical="center"/>
    </xf>
    <xf numFmtId="0" fontId="62" fillId="0" borderId="31" xfId="98" applyFont="1" applyBorder="1" applyAlignment="1">
      <alignment vertical="center"/>
    </xf>
    <xf numFmtId="0" fontId="62" fillId="0" borderId="50" xfId="98" applyFont="1" applyBorder="1" applyAlignment="1">
      <alignment vertical="center"/>
    </xf>
    <xf numFmtId="9" fontId="62" fillId="0" borderId="20" xfId="98" applyNumberFormat="1" applyFont="1" applyBorder="1" applyAlignment="1">
      <alignment vertical="center"/>
    </xf>
    <xf numFmtId="0" fontId="62" fillId="0" borderId="53" xfId="98" applyFont="1" applyBorder="1" applyAlignment="1">
      <alignment vertical="center"/>
    </xf>
    <xf numFmtId="9" fontId="62" fillId="0" borderId="44" xfId="98" applyNumberFormat="1" applyFont="1" applyBorder="1" applyAlignment="1">
      <alignment vertical="center"/>
    </xf>
    <xf numFmtId="180" fontId="62" fillId="0" borderId="51" xfId="98" applyNumberFormat="1" applyFont="1" applyBorder="1" applyAlignment="1">
      <alignment vertical="center"/>
    </xf>
    <xf numFmtId="180" fontId="62" fillId="0" borderId="52" xfId="98" applyNumberFormat="1" applyFont="1" applyBorder="1" applyAlignment="1">
      <alignment vertical="center"/>
    </xf>
    <xf numFmtId="0" fontId="34" fillId="0" borderId="62" xfId="0" applyFont="1" applyBorder="1">
      <alignment vertical="center"/>
    </xf>
    <xf numFmtId="0" fontId="34" fillId="0" borderId="65" xfId="0" applyFont="1" applyBorder="1">
      <alignment vertical="center"/>
    </xf>
    <xf numFmtId="0" fontId="33" fillId="0" borderId="35" xfId="0" applyFont="1" applyBorder="1" applyAlignment="1">
      <alignment horizontal="left" vertical="center" wrapText="1"/>
    </xf>
    <xf numFmtId="0" fontId="62" fillId="0" borderId="52" xfId="98" applyFont="1" applyBorder="1" applyAlignment="1">
      <alignment vertical="center"/>
    </xf>
    <xf numFmtId="0" fontId="33" fillId="0" borderId="55" xfId="0" applyFont="1" applyBorder="1" applyAlignment="1">
      <alignment vertical="center" wrapText="1"/>
    </xf>
    <xf numFmtId="0" fontId="0" fillId="0" borderId="0" xfId="0" applyProtection="1">
      <alignment vertical="center"/>
      <protection locked="0"/>
    </xf>
    <xf numFmtId="0" fontId="47" fillId="0" borderId="0" xfId="0" applyFont="1">
      <alignment vertical="center"/>
    </xf>
    <xf numFmtId="0" fontId="48" fillId="0" borderId="0" xfId="0" applyFont="1">
      <alignment vertical="center"/>
    </xf>
    <xf numFmtId="0" fontId="50" fillId="0" borderId="0" xfId="0" applyFont="1">
      <alignment vertical="center"/>
    </xf>
    <xf numFmtId="0" fontId="54" fillId="0" borderId="0" xfId="0" applyFont="1" applyAlignment="1">
      <alignment vertical="center" wrapText="1"/>
    </xf>
    <xf numFmtId="0" fontId="55" fillId="0" borderId="0" xfId="0" applyFont="1">
      <alignment vertical="center"/>
    </xf>
    <xf numFmtId="0" fontId="43" fillId="24" borderId="0" xfId="0" applyFont="1" applyFill="1" applyAlignment="1">
      <alignment vertical="top" wrapText="1"/>
    </xf>
    <xf numFmtId="0" fontId="43" fillId="0" borderId="0" xfId="0" applyFont="1" applyAlignment="1">
      <alignment vertical="top" wrapText="1"/>
    </xf>
    <xf numFmtId="0" fontId="54" fillId="24" borderId="0" xfId="0" applyFont="1" applyFill="1" applyAlignment="1">
      <alignment vertical="center" wrapText="1"/>
    </xf>
    <xf numFmtId="0" fontId="41" fillId="24" borderId="0" xfId="0" applyFont="1" applyFill="1">
      <alignment vertical="center"/>
    </xf>
    <xf numFmtId="0" fontId="0" fillId="0" borderId="0" xfId="0" applyAlignment="1">
      <alignment vertical="center" wrapText="1"/>
    </xf>
    <xf numFmtId="0" fontId="0" fillId="24" borderId="0" xfId="0" applyFill="1">
      <alignment vertical="center"/>
    </xf>
    <xf numFmtId="0" fontId="47" fillId="24" borderId="0" xfId="0" applyFont="1" applyFill="1">
      <alignment vertical="center"/>
    </xf>
    <xf numFmtId="0" fontId="57" fillId="24" borderId="0" xfId="0" applyFont="1" applyFill="1">
      <alignment vertical="center"/>
    </xf>
    <xf numFmtId="0" fontId="39" fillId="24" borderId="0" xfId="0" applyFont="1" applyFill="1">
      <alignment vertical="center"/>
    </xf>
    <xf numFmtId="0" fontId="38" fillId="24" borderId="0" xfId="0" applyFont="1" applyFill="1">
      <alignment vertical="center"/>
    </xf>
    <xf numFmtId="0" fontId="35" fillId="24" borderId="0" xfId="0" applyFont="1" applyFill="1">
      <alignment vertical="center"/>
    </xf>
    <xf numFmtId="0" fontId="37" fillId="0" borderId="0" xfId="0" applyFont="1">
      <alignment vertical="center"/>
    </xf>
    <xf numFmtId="0" fontId="41" fillId="24" borderId="0" xfId="0" applyFont="1" applyFill="1" applyAlignment="1">
      <alignment vertical="center" wrapText="1"/>
    </xf>
    <xf numFmtId="178" fontId="33" fillId="0" borderId="49" xfId="28" applyNumberFormat="1" applyFont="1" applyBorder="1" applyAlignment="1">
      <alignment vertical="center" wrapText="1"/>
    </xf>
    <xf numFmtId="178" fontId="33" fillId="0" borderId="43" xfId="28" applyNumberFormat="1" applyFont="1" applyBorder="1" applyAlignment="1">
      <alignment vertical="center" wrapText="1"/>
    </xf>
    <xf numFmtId="178" fontId="33" fillId="0" borderId="10" xfId="28" applyNumberFormat="1" applyFont="1" applyBorder="1" applyAlignment="1">
      <alignment vertical="center" wrapText="1"/>
    </xf>
    <xf numFmtId="178" fontId="33" fillId="0" borderId="34" xfId="28" applyNumberFormat="1" applyFont="1" applyBorder="1" applyAlignment="1">
      <alignment vertical="center" wrapText="1"/>
    </xf>
    <xf numFmtId="178" fontId="33" fillId="0" borderId="24" xfId="28" applyNumberFormat="1" applyFont="1" applyBorder="1" applyAlignment="1">
      <alignment vertical="center" wrapText="1"/>
    </xf>
    <xf numFmtId="0" fontId="71" fillId="0" borderId="0" xfId="0" applyFont="1">
      <alignment vertical="center"/>
    </xf>
    <xf numFmtId="0" fontId="46" fillId="24" borderId="0" xfId="0" applyFont="1" applyFill="1" applyAlignment="1">
      <alignment horizontal="left" vertical="center"/>
    </xf>
    <xf numFmtId="0" fontId="0" fillId="24" borderId="0" xfId="0" applyFill="1" applyAlignment="1">
      <alignment horizontal="center" vertical="center"/>
    </xf>
    <xf numFmtId="0" fontId="45" fillId="24" borderId="0" xfId="0" applyFont="1" applyFill="1">
      <alignment vertical="center"/>
    </xf>
    <xf numFmtId="0" fontId="35" fillId="24" borderId="27" xfId="0" applyFont="1" applyFill="1" applyBorder="1">
      <alignment vertical="center"/>
    </xf>
    <xf numFmtId="0" fontId="46" fillId="24" borderId="0" xfId="0" applyFont="1" applyFill="1" applyAlignment="1">
      <alignment horizontal="left" vertical="center" wrapText="1"/>
    </xf>
    <xf numFmtId="176" fontId="46" fillId="24" borderId="0" xfId="0" quotePrefix="1" applyNumberFormat="1" applyFont="1" applyFill="1" applyAlignment="1">
      <alignment horizontal="center" vertical="center"/>
    </xf>
    <xf numFmtId="0" fontId="47" fillId="24" borderId="0" xfId="0" applyFont="1" applyFill="1" applyAlignment="1">
      <alignment horizontal="center" vertical="center"/>
    </xf>
    <xf numFmtId="0" fontId="47" fillId="24" borderId="0" xfId="0" applyFont="1" applyFill="1" applyAlignment="1">
      <alignment horizontal="left" vertical="center"/>
    </xf>
    <xf numFmtId="0" fontId="41" fillId="24" borderId="40" xfId="0" applyFont="1" applyFill="1" applyBorder="1">
      <alignment vertical="center"/>
    </xf>
    <xf numFmtId="0" fontId="41" fillId="24" borderId="12" xfId="0" applyFont="1" applyFill="1" applyBorder="1">
      <alignment vertical="center"/>
    </xf>
    <xf numFmtId="0" fontId="41" fillId="24" borderId="29" xfId="0" applyFont="1" applyFill="1" applyBorder="1">
      <alignment vertical="center"/>
    </xf>
    <xf numFmtId="0" fontId="72" fillId="24" borderId="0" xfId="0" applyFont="1" applyFill="1" applyAlignment="1">
      <alignment horizontal="center" vertical="center"/>
    </xf>
    <xf numFmtId="38" fontId="47" fillId="24" borderId="0" xfId="34" applyFont="1" applyFill="1" applyBorder="1" applyAlignment="1">
      <alignment horizontal="right" vertical="center" wrapText="1"/>
    </xf>
    <xf numFmtId="38" fontId="47" fillId="24" borderId="0" xfId="34" applyFont="1" applyFill="1" applyBorder="1" applyAlignment="1">
      <alignment horizontal="center" vertical="center" wrapText="1"/>
    </xf>
    <xf numFmtId="0" fontId="47" fillId="24" borderId="0" xfId="0" applyFont="1" applyFill="1" applyAlignment="1">
      <alignment horizontal="center" vertical="center" wrapText="1"/>
    </xf>
    <xf numFmtId="0" fontId="47" fillId="24" borderId="0" xfId="0" applyFont="1" applyFill="1" applyAlignment="1">
      <alignment vertical="center" wrapText="1"/>
    </xf>
    <xf numFmtId="0" fontId="46" fillId="24" borderId="0" xfId="0" applyFont="1" applyFill="1">
      <alignment vertical="center"/>
    </xf>
    <xf numFmtId="0" fontId="46" fillId="24" borderId="0" xfId="0" applyFont="1" applyFill="1" applyAlignment="1">
      <alignment horizontal="center" vertical="center"/>
    </xf>
    <xf numFmtId="49" fontId="79" fillId="0" borderId="0" xfId="0" applyNumberFormat="1" applyFont="1">
      <alignment vertical="center"/>
    </xf>
    <xf numFmtId="49" fontId="80" fillId="0" borderId="0" xfId="0" applyNumberFormat="1" applyFont="1">
      <alignment vertical="center"/>
    </xf>
    <xf numFmtId="0" fontId="33" fillId="0" borderId="28" xfId="0" applyFont="1" applyBorder="1" applyAlignment="1">
      <alignment horizontal="left" vertical="center" wrapText="1"/>
    </xf>
    <xf numFmtId="181" fontId="34" fillId="0" borderId="0" xfId="0" applyNumberFormat="1" applyFont="1">
      <alignment vertical="center"/>
    </xf>
    <xf numFmtId="0" fontId="79" fillId="0" borderId="0" xfId="0" applyFont="1">
      <alignment vertical="center"/>
    </xf>
    <xf numFmtId="9" fontId="62" fillId="0" borderId="19" xfId="98" applyNumberFormat="1" applyFont="1" applyBorder="1" applyAlignment="1">
      <alignment vertical="center"/>
    </xf>
    <xf numFmtId="0" fontId="42" fillId="0" borderId="0" xfId="0" applyFont="1" applyAlignment="1">
      <alignment horizontal="left" vertical="center"/>
    </xf>
    <xf numFmtId="0" fontId="42" fillId="24" borderId="0" xfId="0" applyFont="1" applyFill="1" applyAlignment="1">
      <alignment vertical="center" wrapText="1"/>
    </xf>
    <xf numFmtId="0" fontId="47" fillId="28" borderId="61" xfId="0" applyFont="1" applyFill="1" applyBorder="1" applyAlignment="1" applyProtection="1">
      <alignment horizontal="center" vertical="center" wrapText="1"/>
      <protection locked="0"/>
    </xf>
    <xf numFmtId="0" fontId="47" fillId="28" borderId="62" xfId="0" applyFont="1" applyFill="1" applyBorder="1" applyAlignment="1" applyProtection="1">
      <alignment horizontal="center" vertical="center" wrapText="1"/>
      <protection locked="0"/>
    </xf>
    <xf numFmtId="0" fontId="47" fillId="28" borderId="60" xfId="0" applyFont="1" applyFill="1" applyBorder="1" applyAlignment="1" applyProtection="1">
      <alignment horizontal="center" vertical="center" wrapText="1"/>
      <protection locked="0"/>
    </xf>
    <xf numFmtId="0" fontId="47" fillId="28" borderId="78" xfId="0" applyFont="1" applyFill="1" applyBorder="1" applyAlignment="1" applyProtection="1">
      <alignment horizontal="center" vertical="center" wrapText="1"/>
      <protection locked="0"/>
    </xf>
    <xf numFmtId="0" fontId="38" fillId="24" borderId="0" xfId="0" applyFont="1" applyFill="1" applyAlignment="1">
      <alignment horizontal="left" vertical="center"/>
    </xf>
    <xf numFmtId="0" fontId="33" fillId="0" borderId="59" xfId="0" applyFont="1" applyBorder="1" applyAlignment="1">
      <alignment vertical="center" wrapText="1"/>
    </xf>
    <xf numFmtId="0" fontId="34" fillId="0" borderId="60" xfId="0" applyFont="1" applyBorder="1">
      <alignment vertical="center"/>
    </xf>
    <xf numFmtId="0" fontId="34" fillId="0" borderId="61" xfId="0" applyFont="1" applyBorder="1">
      <alignment vertical="center"/>
    </xf>
    <xf numFmtId="49" fontId="45" fillId="24" borderId="0" xfId="0" applyNumberFormat="1" applyFont="1" applyFill="1">
      <alignment vertical="center"/>
    </xf>
    <xf numFmtId="0" fontId="40" fillId="0" borderId="0" xfId="0" applyFont="1">
      <alignment vertical="center"/>
    </xf>
    <xf numFmtId="0" fontId="40" fillId="0" borderId="0" xfId="0" applyFont="1" applyAlignment="1">
      <alignment horizontal="left" vertical="center"/>
    </xf>
    <xf numFmtId="0" fontId="37" fillId="0" borderId="0" xfId="0" applyFont="1" applyAlignment="1">
      <alignment horizontal="left" vertical="center"/>
    </xf>
    <xf numFmtId="0" fontId="39" fillId="0" borderId="0" xfId="0" applyFont="1">
      <alignment vertical="center"/>
    </xf>
    <xf numFmtId="0" fontId="73" fillId="0" borderId="0" xfId="0" applyFont="1">
      <alignment vertical="center"/>
    </xf>
    <xf numFmtId="0" fontId="42" fillId="0" borderId="0" xfId="0" applyFont="1" applyAlignment="1">
      <alignment horizontal="center" vertical="center" wrapText="1"/>
    </xf>
    <xf numFmtId="0" fontId="81" fillId="0" borderId="0" xfId="0" applyFont="1">
      <alignment vertical="center"/>
    </xf>
    <xf numFmtId="0" fontId="35" fillId="0" borderId="0" xfId="0" applyFont="1" applyAlignment="1">
      <alignment horizontal="left" vertical="center" wrapText="1"/>
    </xf>
    <xf numFmtId="0" fontId="45" fillId="0" borderId="0" xfId="0" applyFont="1" applyAlignment="1">
      <alignment horizontal="left" vertical="center" wrapText="1"/>
    </xf>
    <xf numFmtId="0" fontId="74" fillId="0" borderId="0" xfId="0" applyFont="1">
      <alignment vertical="center"/>
    </xf>
    <xf numFmtId="0" fontId="58" fillId="0" borderId="0" xfId="0" applyFont="1">
      <alignment vertical="center"/>
    </xf>
    <xf numFmtId="0" fontId="35" fillId="0" borderId="0" xfId="0" applyFont="1">
      <alignment vertical="center"/>
    </xf>
    <xf numFmtId="0" fontId="40" fillId="0" borderId="0" xfId="0" applyFont="1" applyAlignment="1">
      <alignment horizontal="center" vertical="center" wrapText="1"/>
    </xf>
    <xf numFmtId="0" fontId="37" fillId="24" borderId="0" xfId="0" applyFont="1" applyFill="1" applyAlignment="1">
      <alignment horizontal="center" vertical="center"/>
    </xf>
    <xf numFmtId="0" fontId="43" fillId="0" borderId="12" xfId="0" applyFont="1" applyBorder="1" applyAlignment="1">
      <alignment horizontal="center" vertical="center"/>
    </xf>
    <xf numFmtId="0" fontId="38" fillId="24" borderId="0" xfId="0" applyFont="1" applyFill="1" applyAlignment="1">
      <alignment vertical="top" wrapText="1"/>
    </xf>
    <xf numFmtId="0" fontId="59" fillId="24" borderId="0" xfId="0" applyFont="1" applyFill="1">
      <alignment vertical="center"/>
    </xf>
    <xf numFmtId="0" fontId="0" fillId="24" borderId="0" xfId="0" applyFill="1" applyAlignment="1">
      <alignment vertical="center" wrapText="1"/>
    </xf>
    <xf numFmtId="0" fontId="37" fillId="24" borderId="0" xfId="0" applyFont="1" applyFill="1" applyAlignment="1">
      <alignment vertical="center" wrapText="1"/>
    </xf>
    <xf numFmtId="0" fontId="42" fillId="0" borderId="0" xfId="0" applyFont="1" applyAlignment="1">
      <alignment vertical="center" wrapText="1"/>
    </xf>
    <xf numFmtId="0" fontId="40" fillId="24" borderId="0" xfId="0" applyFont="1" applyFill="1" applyAlignment="1">
      <alignment horizontal="right" vertical="center"/>
    </xf>
    <xf numFmtId="0" fontId="37" fillId="24" borderId="0" xfId="0" applyFont="1" applyFill="1" applyAlignment="1">
      <alignment vertical="top" wrapText="1"/>
    </xf>
    <xf numFmtId="0" fontId="37" fillId="24" borderId="0" xfId="0" applyFont="1" applyFill="1" applyAlignment="1">
      <alignment horizontal="left" vertical="center" wrapText="1"/>
    </xf>
    <xf numFmtId="0" fontId="37" fillId="24" borderId="0" xfId="0" applyFont="1" applyFill="1" applyAlignment="1">
      <alignment horizontal="left" vertical="center"/>
    </xf>
    <xf numFmtId="0" fontId="40" fillId="24" borderId="0" xfId="0" applyFont="1" applyFill="1" applyAlignment="1">
      <alignment horizontal="left" vertical="center"/>
    </xf>
    <xf numFmtId="0" fontId="0" fillId="0" borderId="0" xfId="0" applyAlignment="1">
      <alignment horizontal="center" vertical="center"/>
    </xf>
    <xf numFmtId="0" fontId="0" fillId="24" borderId="0" xfId="0" applyFill="1" applyAlignment="1">
      <alignment horizontal="right" vertical="center" wrapText="1"/>
    </xf>
    <xf numFmtId="0" fontId="0" fillId="24" borderId="0" xfId="0" applyFill="1" applyAlignment="1">
      <alignment horizontal="right" vertical="center"/>
    </xf>
    <xf numFmtId="0" fontId="37" fillId="24" borderId="24" xfId="0" applyFont="1" applyFill="1" applyBorder="1" applyAlignment="1">
      <alignment horizontal="center" vertical="center" wrapText="1" shrinkToFit="1"/>
    </xf>
    <xf numFmtId="0" fontId="37" fillId="0" borderId="54" xfId="0" applyFont="1" applyBorder="1" applyAlignment="1">
      <alignment vertical="center" wrapText="1"/>
    </xf>
    <xf numFmtId="0" fontId="37" fillId="0" borderId="16" xfId="0" applyFont="1" applyBorder="1" applyAlignment="1">
      <alignment horizontal="center" vertical="center"/>
    </xf>
    <xf numFmtId="0" fontId="37" fillId="0" borderId="16" xfId="0" applyFont="1" applyBorder="1" applyAlignment="1">
      <alignment horizontal="left" vertical="center" wrapText="1"/>
    </xf>
    <xf numFmtId="0" fontId="37" fillId="0" borderId="43" xfId="0" applyFont="1" applyBorder="1" applyAlignment="1">
      <alignment vertical="center" wrapText="1"/>
    </xf>
    <xf numFmtId="0" fontId="37" fillId="0" borderId="12" xfId="0" applyFont="1" applyBorder="1" applyAlignment="1">
      <alignment horizontal="center" vertical="center"/>
    </xf>
    <xf numFmtId="0" fontId="37" fillId="0" borderId="12" xfId="0" applyFont="1" applyBorder="1" applyAlignment="1">
      <alignment horizontal="left" vertical="center" wrapText="1"/>
    </xf>
    <xf numFmtId="49" fontId="35" fillId="24" borderId="0" xfId="0" applyNumberFormat="1" applyFont="1" applyFill="1">
      <alignment vertical="center"/>
    </xf>
    <xf numFmtId="0" fontId="37" fillId="24" borderId="0" xfId="0" applyFont="1" applyFill="1">
      <alignment vertical="center"/>
    </xf>
    <xf numFmtId="0" fontId="59" fillId="25" borderId="26" xfId="0" applyFont="1" applyFill="1" applyBorder="1" applyAlignment="1">
      <alignment horizontal="center" vertical="center"/>
    </xf>
    <xf numFmtId="0" fontId="0" fillId="0" borderId="0" xfId="0" applyAlignment="1">
      <alignment horizontal="left" vertical="center"/>
    </xf>
    <xf numFmtId="0" fontId="84" fillId="24" borderId="0" xfId="99" applyFont="1" applyFill="1">
      <alignment vertical="center"/>
    </xf>
    <xf numFmtId="0" fontId="85" fillId="24" borderId="0" xfId="99" applyFont="1" applyFill="1">
      <alignment vertical="center"/>
    </xf>
    <xf numFmtId="0" fontId="87" fillId="24" borderId="0" xfId="99" applyFont="1" applyFill="1">
      <alignment vertical="center"/>
    </xf>
    <xf numFmtId="0" fontId="88" fillId="24" borderId="0" xfId="99" applyFont="1" applyFill="1">
      <alignment vertical="center"/>
    </xf>
    <xf numFmtId="0" fontId="89" fillId="0" borderId="0" xfId="99" applyFont="1">
      <alignment vertical="center"/>
    </xf>
    <xf numFmtId="0" fontId="91" fillId="24" borderId="0" xfId="99" applyFont="1" applyFill="1">
      <alignment vertical="center"/>
    </xf>
    <xf numFmtId="0" fontId="84" fillId="24" borderId="0" xfId="99" applyFont="1" applyFill="1" applyAlignment="1">
      <alignment vertical="top"/>
    </xf>
    <xf numFmtId="0" fontId="88" fillId="24" borderId="0" xfId="99" applyFont="1" applyFill="1" applyAlignment="1">
      <alignment vertical="top"/>
    </xf>
    <xf numFmtId="0" fontId="91" fillId="24" borderId="10" xfId="99" applyFont="1" applyFill="1" applyBorder="1" applyAlignment="1">
      <alignment horizontal="center" vertical="center" shrinkToFit="1"/>
    </xf>
    <xf numFmtId="0" fontId="91" fillId="24" borderId="10" xfId="99" applyFont="1" applyFill="1" applyBorder="1" applyAlignment="1">
      <alignment horizontal="center" vertical="center" wrapText="1" shrinkToFit="1"/>
    </xf>
    <xf numFmtId="0" fontId="89" fillId="24" borderId="0" xfId="99" applyFont="1" applyFill="1">
      <alignment vertical="center"/>
    </xf>
    <xf numFmtId="0" fontId="91" fillId="24" borderId="10" xfId="99" applyFont="1" applyFill="1" applyBorder="1" applyAlignment="1">
      <alignment vertical="center" wrapText="1"/>
    </xf>
    <xf numFmtId="0" fontId="85" fillId="24" borderId="10" xfId="99" applyFont="1" applyFill="1" applyBorder="1" applyAlignment="1">
      <alignment vertical="center" wrapText="1"/>
    </xf>
    <xf numFmtId="0" fontId="88" fillId="0" borderId="0" xfId="99" applyFont="1">
      <alignment vertical="center"/>
    </xf>
    <xf numFmtId="0" fontId="90" fillId="24" borderId="0" xfId="0" applyFont="1" applyFill="1">
      <alignment vertical="center"/>
    </xf>
    <xf numFmtId="0" fontId="94" fillId="0" borderId="0" xfId="99" applyFont="1">
      <alignment vertical="center"/>
    </xf>
    <xf numFmtId="0" fontId="95" fillId="0" borderId="0" xfId="99" applyFont="1">
      <alignment vertical="center"/>
    </xf>
    <xf numFmtId="0" fontId="96" fillId="24" borderId="0" xfId="0" applyFont="1" applyFill="1">
      <alignment vertical="center"/>
    </xf>
    <xf numFmtId="0" fontId="34" fillId="0" borderId="59" xfId="0" applyFont="1" applyBorder="1">
      <alignment vertical="center"/>
    </xf>
    <xf numFmtId="0" fontId="34" fillId="0" borderId="61" xfId="0" applyFont="1" applyBorder="1" applyAlignment="1">
      <alignment vertical="center" wrapText="1"/>
    </xf>
    <xf numFmtId="0" fontId="34" fillId="0" borderId="62" xfId="0" applyFont="1" applyBorder="1" applyAlignment="1">
      <alignment vertical="center" wrapText="1"/>
    </xf>
    <xf numFmtId="0" fontId="59" fillId="25" borderId="26" xfId="0" applyFont="1" applyFill="1" applyBorder="1" applyAlignment="1">
      <alignment horizontal="center" vertical="center" wrapText="1"/>
    </xf>
    <xf numFmtId="0" fontId="0" fillId="24" borderId="89" xfId="0" applyFill="1" applyBorder="1" applyAlignment="1">
      <alignment horizontal="center" vertical="center"/>
    </xf>
    <xf numFmtId="0" fontId="62" fillId="0" borderId="54" xfId="98" applyFont="1" applyBorder="1" applyAlignment="1">
      <alignment vertical="center"/>
    </xf>
    <xf numFmtId="9" fontId="47" fillId="0" borderId="51" xfId="28" applyFont="1" applyBorder="1">
      <alignment vertical="center"/>
    </xf>
    <xf numFmtId="0" fontId="47" fillId="0" borderId="54" xfId="0" applyFont="1" applyBorder="1">
      <alignment vertical="center"/>
    </xf>
    <xf numFmtId="0" fontId="47" fillId="0" borderId="43" xfId="0" applyFont="1" applyBorder="1">
      <alignment vertical="center"/>
    </xf>
    <xf numFmtId="2" fontId="47" fillId="0" borderId="10" xfId="0" applyNumberFormat="1" applyFont="1" applyBorder="1">
      <alignment vertical="center"/>
    </xf>
    <xf numFmtId="0" fontId="47" fillId="0" borderId="10" xfId="0" applyFont="1" applyBorder="1">
      <alignment vertical="center"/>
    </xf>
    <xf numFmtId="0" fontId="47" fillId="0" borderId="41" xfId="0" applyFont="1" applyBorder="1">
      <alignment vertical="center"/>
    </xf>
    <xf numFmtId="0" fontId="47" fillId="0" borderId="34" xfId="0" applyFont="1" applyBorder="1">
      <alignment vertical="center"/>
    </xf>
    <xf numFmtId="0" fontId="47" fillId="0" borderId="24" xfId="0" applyFont="1" applyBorder="1">
      <alignment vertical="center"/>
    </xf>
    <xf numFmtId="9" fontId="62" fillId="0" borderId="23" xfId="98" applyNumberFormat="1" applyFont="1" applyBorder="1" applyAlignment="1">
      <alignment vertical="center"/>
    </xf>
    <xf numFmtId="0" fontId="62" fillId="0" borderId="90" xfId="98" applyFont="1" applyBorder="1" applyAlignment="1">
      <alignment vertical="center"/>
    </xf>
    <xf numFmtId="0" fontId="62" fillId="0" borderId="11" xfId="98" applyFont="1" applyBorder="1" applyAlignment="1">
      <alignment vertical="center"/>
    </xf>
    <xf numFmtId="0" fontId="33" fillId="0" borderId="58" xfId="0" applyFont="1" applyBorder="1">
      <alignment vertical="center"/>
    </xf>
    <xf numFmtId="0" fontId="33" fillId="0" borderId="11" xfId="0" applyFont="1" applyBorder="1">
      <alignment vertical="center"/>
    </xf>
    <xf numFmtId="0" fontId="33" fillId="0" borderId="33" xfId="0" applyFont="1" applyBorder="1">
      <alignment vertical="center"/>
    </xf>
    <xf numFmtId="0" fontId="47" fillId="0" borderId="51" xfId="0" applyFont="1" applyBorder="1">
      <alignment vertical="center"/>
    </xf>
    <xf numFmtId="0" fontId="47" fillId="0" borderId="74" xfId="0" applyFont="1" applyBorder="1">
      <alignment vertical="center"/>
    </xf>
    <xf numFmtId="0" fontId="47" fillId="0" borderId="12" xfId="0" applyFont="1" applyBorder="1">
      <alignment vertical="center"/>
    </xf>
    <xf numFmtId="9" fontId="47" fillId="0" borderId="50" xfId="28" applyFont="1" applyBorder="1">
      <alignment vertical="center"/>
    </xf>
    <xf numFmtId="2" fontId="47" fillId="0" borderId="43" xfId="0" applyNumberFormat="1" applyFont="1" applyBorder="1">
      <alignment vertical="center"/>
    </xf>
    <xf numFmtId="0" fontId="33" fillId="0" borderId="90" xfId="0" applyFont="1" applyBorder="1">
      <alignment vertical="center"/>
    </xf>
    <xf numFmtId="0" fontId="33" fillId="0" borderId="18" xfId="0" applyFont="1" applyBorder="1">
      <alignment vertical="center"/>
    </xf>
    <xf numFmtId="0" fontId="62" fillId="0" borderId="52" xfId="98" applyFont="1" applyBorder="1" applyAlignment="1">
      <alignment vertical="center" wrapText="1"/>
    </xf>
    <xf numFmtId="9" fontId="62" fillId="0" borderId="49" xfId="98" applyNumberFormat="1" applyFont="1" applyBorder="1" applyAlignment="1">
      <alignment vertical="center"/>
    </xf>
    <xf numFmtId="0" fontId="47" fillId="0" borderId="13" xfId="0" applyFont="1" applyBorder="1">
      <alignment vertical="center"/>
    </xf>
    <xf numFmtId="0" fontId="47" fillId="0" borderId="53" xfId="0" applyFont="1" applyBorder="1">
      <alignment vertical="center"/>
    </xf>
    <xf numFmtId="9" fontId="62" fillId="0" borderId="52" xfId="98" applyNumberFormat="1" applyFont="1" applyBorder="1" applyAlignment="1">
      <alignment vertical="center"/>
    </xf>
    <xf numFmtId="0" fontId="47" fillId="0" borderId="45" xfId="0" applyFont="1" applyBorder="1">
      <alignment vertical="center"/>
    </xf>
    <xf numFmtId="0" fontId="47" fillId="0" borderId="20" xfId="0" applyFont="1" applyBorder="1">
      <alignment vertical="center"/>
    </xf>
    <xf numFmtId="0" fontId="33" fillId="0" borderId="91" xfId="0" applyFont="1" applyBorder="1">
      <alignment vertical="center"/>
    </xf>
    <xf numFmtId="0" fontId="47" fillId="0" borderId="49" xfId="0" applyFont="1" applyBorder="1">
      <alignment vertical="center"/>
    </xf>
    <xf numFmtId="0" fontId="47" fillId="0" borderId="56" xfId="0" applyFont="1" applyBorder="1">
      <alignment vertical="center"/>
    </xf>
    <xf numFmtId="2" fontId="47" fillId="0" borderId="31" xfId="0" applyNumberFormat="1" applyFont="1" applyBorder="1">
      <alignment vertical="center"/>
    </xf>
    <xf numFmtId="2" fontId="47" fillId="0" borderId="45" xfId="0" applyNumberFormat="1" applyFont="1" applyBorder="1">
      <alignment vertical="center"/>
    </xf>
    <xf numFmtId="0" fontId="47" fillId="0" borderId="36" xfId="0" applyFont="1" applyBorder="1">
      <alignment vertical="center"/>
    </xf>
    <xf numFmtId="2" fontId="47" fillId="0" borderId="34" xfId="0" applyNumberFormat="1" applyFont="1" applyBorder="1">
      <alignment vertical="center"/>
    </xf>
    <xf numFmtId="2" fontId="47" fillId="0" borderId="24" xfId="0" applyNumberFormat="1" applyFont="1" applyBorder="1">
      <alignment vertical="center"/>
    </xf>
    <xf numFmtId="0" fontId="47" fillId="0" borderId="44" xfId="0" applyFont="1" applyBorder="1">
      <alignment vertical="center"/>
    </xf>
    <xf numFmtId="0" fontId="47" fillId="0" borderId="31" xfId="0" applyFont="1" applyBorder="1">
      <alignment vertical="center"/>
    </xf>
    <xf numFmtId="49" fontId="35" fillId="24" borderId="93" xfId="0" applyNumberFormat="1" applyFont="1" applyFill="1" applyBorder="1" applyAlignment="1">
      <alignment horizontal="center" vertical="center"/>
    </xf>
    <xf numFmtId="0" fontId="43" fillId="0" borderId="72" xfId="0" applyFont="1" applyBorder="1" applyAlignment="1">
      <alignment horizontal="center" vertical="center" wrapText="1"/>
    </xf>
    <xf numFmtId="0" fontId="45" fillId="24" borderId="0" xfId="0" applyFont="1" applyFill="1" applyAlignment="1">
      <alignment horizontal="left" vertical="center"/>
    </xf>
    <xf numFmtId="0" fontId="47" fillId="27" borderId="12" xfId="0" applyFont="1" applyFill="1" applyBorder="1" applyAlignment="1">
      <alignment horizontal="left" vertical="center"/>
    </xf>
    <xf numFmtId="0" fontId="47" fillId="27" borderId="29" xfId="0" applyFont="1" applyFill="1" applyBorder="1" applyAlignment="1">
      <alignment horizontal="left" vertical="center"/>
    </xf>
    <xf numFmtId="0" fontId="47" fillId="27" borderId="11" xfId="0" applyFont="1" applyFill="1" applyBorder="1" applyAlignment="1">
      <alignment horizontal="left" vertical="center"/>
    </xf>
    <xf numFmtId="0" fontId="47" fillId="24" borderId="0" xfId="0" applyFont="1" applyFill="1" applyAlignment="1">
      <alignment horizontal="center" vertical="center" wrapText="1"/>
    </xf>
    <xf numFmtId="0" fontId="38" fillId="24" borderId="0" xfId="0" applyFont="1" applyFill="1" applyAlignment="1">
      <alignment horizontal="left" vertical="center"/>
    </xf>
    <xf numFmtId="0" fontId="37" fillId="24" borderId="0" xfId="0" applyFont="1" applyFill="1" applyAlignment="1">
      <alignment horizontal="left" vertical="top" wrapText="1"/>
    </xf>
    <xf numFmtId="0" fontId="46" fillId="0" borderId="0" xfId="0" applyFont="1" applyBorder="1" applyAlignment="1">
      <alignment horizontal="left" vertical="center" wrapText="1"/>
    </xf>
    <xf numFmtId="0" fontId="0" fillId="0" borderId="0" xfId="0" applyBorder="1">
      <alignment vertical="center"/>
    </xf>
    <xf numFmtId="0" fontId="51" fillId="24" borderId="17" xfId="0" applyFont="1" applyFill="1" applyBorder="1" applyAlignment="1">
      <alignment horizontal="left" vertical="center"/>
    </xf>
    <xf numFmtId="0" fontId="51" fillId="24" borderId="0" xfId="0" applyFont="1" applyFill="1" applyBorder="1" applyAlignment="1">
      <alignment horizontal="left" vertical="center"/>
    </xf>
    <xf numFmtId="0" fontId="42" fillId="0" borderId="0" xfId="0" applyFont="1" applyBorder="1" applyAlignment="1">
      <alignment horizontal="center" vertical="center" wrapText="1"/>
    </xf>
    <xf numFmtId="0" fontId="0" fillId="24" borderId="0" xfId="0" applyFill="1" applyProtection="1">
      <alignment vertical="center"/>
      <protection locked="0"/>
    </xf>
    <xf numFmtId="0" fontId="33" fillId="0" borderId="75" xfId="0" applyFont="1" applyBorder="1" applyAlignment="1">
      <alignment horizontal="left" vertical="center" wrapText="1"/>
    </xf>
    <xf numFmtId="178" fontId="33" fillId="0" borderId="11" xfId="28" applyNumberFormat="1" applyFont="1" applyBorder="1" applyAlignment="1">
      <alignment vertical="center" wrapText="1"/>
    </xf>
    <xf numFmtId="178" fontId="33" fillId="0" borderId="33" xfId="28" applyNumberFormat="1" applyFont="1" applyBorder="1" applyAlignment="1">
      <alignment vertical="center" wrapText="1"/>
    </xf>
    <xf numFmtId="0" fontId="33" fillId="0" borderId="42" xfId="0" applyFont="1" applyBorder="1" applyAlignment="1">
      <alignment horizontal="left" vertical="center" wrapText="1"/>
    </xf>
    <xf numFmtId="178" fontId="33" fillId="0" borderId="31" xfId="28" applyNumberFormat="1" applyFont="1" applyBorder="1" applyAlignment="1">
      <alignment vertical="center" wrapText="1"/>
    </xf>
    <xf numFmtId="178" fontId="33" fillId="0" borderId="45" xfId="28" applyNumberFormat="1" applyFont="1" applyBorder="1" applyAlignment="1">
      <alignment vertical="center" wrapText="1"/>
    </xf>
    <xf numFmtId="178" fontId="33" fillId="0" borderId="58" xfId="28" applyNumberFormat="1" applyFont="1" applyBorder="1" applyAlignment="1">
      <alignment vertical="center" wrapText="1"/>
    </xf>
    <xf numFmtId="178" fontId="33" fillId="0" borderId="19" xfId="28" applyNumberFormat="1" applyFont="1" applyBorder="1" applyAlignment="1">
      <alignment vertical="center" wrapText="1"/>
    </xf>
    <xf numFmtId="178" fontId="33" fillId="0" borderId="53" xfId="28" applyNumberFormat="1" applyFont="1" applyBorder="1" applyAlignment="1">
      <alignment vertical="center" wrapText="1"/>
    </xf>
    <xf numFmtId="0" fontId="0" fillId="0" borderId="10" xfId="0" applyBorder="1">
      <alignment vertical="center"/>
    </xf>
    <xf numFmtId="0" fontId="0" fillId="0" borderId="20" xfId="0" applyBorder="1">
      <alignment vertical="center"/>
    </xf>
    <xf numFmtId="0" fontId="0" fillId="0" borderId="24" xfId="0" applyBorder="1">
      <alignment vertical="center"/>
    </xf>
    <xf numFmtId="0" fontId="0" fillId="0" borderId="23" xfId="0" applyBorder="1">
      <alignment vertical="center"/>
    </xf>
    <xf numFmtId="0" fontId="98" fillId="0" borderId="42" xfId="0" applyFont="1" applyBorder="1">
      <alignment vertical="center"/>
    </xf>
    <xf numFmtId="0" fontId="33" fillId="0" borderId="35" xfId="0" applyFont="1" applyFill="1" applyBorder="1" applyAlignment="1">
      <alignment horizontal="left" vertical="center" wrapText="1"/>
    </xf>
    <xf numFmtId="0" fontId="33" fillId="0" borderId="28" xfId="0" applyFont="1" applyFill="1" applyBorder="1" applyAlignment="1">
      <alignment horizontal="left" vertical="center" wrapText="1"/>
    </xf>
    <xf numFmtId="0" fontId="0" fillId="0" borderId="43" xfId="0" applyBorder="1">
      <alignment vertical="center"/>
    </xf>
    <xf numFmtId="0" fontId="0" fillId="0" borderId="34" xfId="0" applyBorder="1">
      <alignment vertical="center"/>
    </xf>
    <xf numFmtId="0" fontId="43" fillId="24" borderId="0" xfId="0" applyFont="1" applyFill="1" applyBorder="1" applyAlignment="1">
      <alignment horizontal="left" vertical="center" wrapText="1"/>
    </xf>
    <xf numFmtId="0" fontId="43" fillId="24" borderId="0" xfId="0" applyFont="1" applyFill="1" applyBorder="1" applyAlignment="1">
      <alignment vertical="center" wrapText="1"/>
    </xf>
    <xf numFmtId="0" fontId="0" fillId="24" borderId="0" xfId="0" applyFill="1" applyBorder="1">
      <alignment vertical="center"/>
    </xf>
    <xf numFmtId="0" fontId="46" fillId="24" borderId="0" xfId="0" applyFont="1" applyFill="1" applyBorder="1" applyAlignment="1">
      <alignment horizontal="left" vertical="center" wrapText="1"/>
    </xf>
    <xf numFmtId="179" fontId="37" fillId="0" borderId="11" xfId="0" applyNumberFormat="1" applyFont="1" applyBorder="1" applyAlignment="1" applyProtection="1">
      <alignment horizontal="right" vertical="center" shrinkToFit="1"/>
      <protection locked="0"/>
    </xf>
    <xf numFmtId="176" fontId="40" fillId="28" borderId="46" xfId="0" applyNumberFormat="1" applyFont="1" applyFill="1" applyBorder="1" applyAlignment="1" applyProtection="1">
      <alignment vertical="center" shrinkToFit="1"/>
      <protection locked="0"/>
    </xf>
    <xf numFmtId="38" fontId="37" fillId="0" borderId="45" xfId="34" applyFont="1" applyFill="1" applyBorder="1" applyAlignment="1" applyProtection="1">
      <alignment vertical="center" shrinkToFit="1"/>
    </xf>
    <xf numFmtId="38" fontId="37" fillId="0" borderId="41" xfId="34" applyFont="1" applyFill="1" applyBorder="1" applyAlignment="1" applyProtection="1">
      <alignment vertical="center" shrinkToFit="1"/>
    </xf>
    <xf numFmtId="38" fontId="37" fillId="0" borderId="10" xfId="34" applyFont="1" applyFill="1" applyBorder="1" applyAlignment="1" applyProtection="1">
      <alignment vertical="center" shrinkToFit="1"/>
    </xf>
    <xf numFmtId="0" fontId="45" fillId="24" borderId="0" xfId="0" applyFont="1" applyFill="1" applyAlignment="1">
      <alignment horizontal="left" vertical="center"/>
    </xf>
    <xf numFmtId="0" fontId="46" fillId="24" borderId="0" xfId="0" applyFont="1" applyFill="1" applyAlignment="1">
      <alignment horizontal="left" vertical="center" wrapText="1"/>
    </xf>
    <xf numFmtId="0" fontId="47" fillId="24" borderId="0" xfId="0" applyFont="1" applyFill="1" applyAlignment="1">
      <alignment horizontal="center" vertical="center" wrapText="1"/>
    </xf>
    <xf numFmtId="38" fontId="47" fillId="24" borderId="0" xfId="34" applyFont="1" applyFill="1" applyBorder="1" applyAlignment="1">
      <alignment horizontal="center" vertical="center" wrapText="1"/>
    </xf>
    <xf numFmtId="38" fontId="47" fillId="24" borderId="0" xfId="34" applyFont="1" applyFill="1" applyBorder="1" applyAlignment="1">
      <alignment horizontal="right" vertical="center" wrapText="1"/>
    </xf>
    <xf numFmtId="0" fontId="72" fillId="24" borderId="0" xfId="0" applyFont="1" applyFill="1" applyAlignment="1">
      <alignment horizontal="center" vertical="center"/>
    </xf>
    <xf numFmtId="9" fontId="47" fillId="0" borderId="52" xfId="28" applyFont="1" applyBorder="1">
      <alignment vertical="center"/>
    </xf>
    <xf numFmtId="0" fontId="47" fillId="0" borderId="19" xfId="0" applyFont="1" applyBorder="1">
      <alignment vertical="center"/>
    </xf>
    <xf numFmtId="0" fontId="47" fillId="0" borderId="23" xfId="0" applyFont="1" applyBorder="1">
      <alignment vertical="center"/>
    </xf>
    <xf numFmtId="0" fontId="33" fillId="0" borderId="58" xfId="99" applyFont="1" applyBorder="1">
      <alignment vertical="center"/>
    </xf>
    <xf numFmtId="0" fontId="33" fillId="0" borderId="11" xfId="99" applyFont="1" applyBorder="1">
      <alignment vertical="center"/>
    </xf>
    <xf numFmtId="0" fontId="33" fillId="0" borderId="33" xfId="99" applyFont="1" applyBorder="1">
      <alignment vertical="center"/>
    </xf>
    <xf numFmtId="0" fontId="33" fillId="0" borderId="18" xfId="99" applyFont="1" applyBorder="1">
      <alignment vertical="center"/>
    </xf>
    <xf numFmtId="0" fontId="33" fillId="0" borderId="91" xfId="99" applyFont="1" applyBorder="1">
      <alignment vertical="center"/>
    </xf>
    <xf numFmtId="0" fontId="62" fillId="0" borderId="33" xfId="98" applyFont="1" applyBorder="1" applyAlignment="1">
      <alignment vertical="center"/>
    </xf>
    <xf numFmtId="0" fontId="62" fillId="0" borderId="51" xfId="98" applyFont="1" applyBorder="1" applyAlignment="1">
      <alignment vertical="center"/>
    </xf>
    <xf numFmtId="0" fontId="37" fillId="24" borderId="0" xfId="0" applyFont="1" applyFill="1" applyAlignment="1">
      <alignment horizontal="left" vertical="top" wrapText="1"/>
    </xf>
    <xf numFmtId="0" fontId="44" fillId="0" borderId="0" xfId="0" applyFont="1" applyBorder="1" applyAlignment="1">
      <alignment horizontal="center" vertical="center"/>
    </xf>
    <xf numFmtId="0" fontId="39" fillId="24" borderId="0" xfId="0" applyFont="1" applyFill="1" applyBorder="1" applyAlignment="1">
      <alignment horizontal="center" vertical="center"/>
    </xf>
    <xf numFmtId="0" fontId="47" fillId="24" borderId="17" xfId="0" applyFont="1" applyFill="1" applyBorder="1" applyAlignment="1">
      <alignment horizontal="left" vertical="center"/>
    </xf>
    <xf numFmtId="0" fontId="82" fillId="0" borderId="10" xfId="0" applyFont="1" applyBorder="1" applyAlignment="1">
      <alignment horizontal="center" vertical="center" wrapText="1"/>
    </xf>
    <xf numFmtId="178" fontId="33" fillId="0" borderId="20" xfId="28" applyNumberFormat="1" applyFont="1" applyBorder="1" applyAlignment="1">
      <alignment vertical="center" wrapText="1"/>
    </xf>
    <xf numFmtId="178" fontId="33" fillId="0" borderId="23" xfId="28" applyNumberFormat="1" applyFont="1" applyBorder="1" applyAlignment="1">
      <alignment vertical="center" wrapText="1"/>
    </xf>
    <xf numFmtId="0" fontId="82" fillId="0" borderId="63" xfId="0" applyFont="1" applyBorder="1" applyAlignment="1">
      <alignment horizontal="center" vertical="center" wrapText="1"/>
    </xf>
    <xf numFmtId="0" fontId="82" fillId="0" borderId="68" xfId="0" applyFont="1" applyBorder="1" applyAlignment="1">
      <alignment horizontal="center" vertical="center" wrapText="1"/>
    </xf>
    <xf numFmtId="178" fontId="33" fillId="0" borderId="16" xfId="28" applyNumberFormat="1" applyFont="1" applyBorder="1" applyAlignment="1">
      <alignment vertical="center" wrapText="1"/>
    </xf>
    <xf numFmtId="178" fontId="33" fillId="0" borderId="14" xfId="28" applyNumberFormat="1" applyFont="1" applyBorder="1" applyAlignment="1">
      <alignment vertical="center" wrapText="1"/>
    </xf>
    <xf numFmtId="178" fontId="33" fillId="0" borderId="56" xfId="28" applyNumberFormat="1" applyFont="1" applyBorder="1" applyAlignment="1">
      <alignment vertical="center" wrapText="1"/>
    </xf>
    <xf numFmtId="178" fontId="33" fillId="0" borderId="12" xfId="28" applyNumberFormat="1" applyFont="1" applyBorder="1" applyAlignment="1">
      <alignment vertical="center" wrapText="1"/>
    </xf>
    <xf numFmtId="178" fontId="33" fillId="0" borderId="36" xfId="28" applyNumberFormat="1" applyFont="1" applyBorder="1" applyAlignment="1">
      <alignment vertical="center" wrapText="1"/>
    </xf>
    <xf numFmtId="0" fontId="82" fillId="0" borderId="69" xfId="0" applyFont="1" applyBorder="1" applyAlignment="1">
      <alignment horizontal="center" vertical="center" wrapText="1"/>
    </xf>
    <xf numFmtId="0" fontId="82" fillId="0" borderId="43" xfId="0" applyFont="1" applyBorder="1" applyAlignment="1">
      <alignment horizontal="center" vertical="center" wrapText="1"/>
    </xf>
    <xf numFmtId="0" fontId="82" fillId="0" borderId="20" xfId="0" applyFont="1" applyBorder="1" applyAlignment="1">
      <alignment horizontal="center" vertical="center" wrapText="1"/>
    </xf>
    <xf numFmtId="0" fontId="82" fillId="0" borderId="34" xfId="0" applyFont="1" applyBorder="1" applyAlignment="1">
      <alignment horizontal="center" vertical="center" wrapText="1"/>
    </xf>
    <xf numFmtId="0" fontId="82" fillId="0" borderId="53" xfId="0" applyFont="1" applyBorder="1" applyAlignment="1">
      <alignment horizontal="center" vertical="center" wrapText="1"/>
    </xf>
    <xf numFmtId="0" fontId="82" fillId="0" borderId="13" xfId="0" applyFont="1" applyBorder="1" applyAlignment="1">
      <alignment horizontal="center" vertical="center" wrapText="1"/>
    </xf>
    <xf numFmtId="0" fontId="82" fillId="0" borderId="44" xfId="0" applyFont="1" applyBorder="1" applyAlignment="1">
      <alignment horizontal="center" vertical="center" wrapText="1"/>
    </xf>
    <xf numFmtId="0" fontId="82" fillId="0" borderId="31" xfId="0" applyFont="1" applyBorder="1" applyAlignment="1">
      <alignment horizontal="center" vertical="center" wrapText="1"/>
    </xf>
    <xf numFmtId="0" fontId="82" fillId="0" borderId="54" xfId="0" applyFont="1" applyBorder="1" applyAlignment="1">
      <alignment horizontal="center" vertical="center" wrapText="1"/>
    </xf>
    <xf numFmtId="0" fontId="82" fillId="0" borderId="45" xfId="0" applyFont="1" applyBorder="1" applyAlignment="1">
      <alignment horizontal="center" vertical="center" wrapText="1"/>
    </xf>
    <xf numFmtId="0" fontId="82" fillId="0" borderId="19" xfId="0" applyFont="1" applyBorder="1" applyAlignment="1">
      <alignment horizontal="center" vertical="center" wrapText="1"/>
    </xf>
    <xf numFmtId="0" fontId="37" fillId="24" borderId="0" xfId="0" applyFont="1" applyFill="1" applyAlignment="1">
      <alignment horizontal="center" vertical="top" wrapText="1"/>
    </xf>
    <xf numFmtId="0" fontId="33" fillId="0" borderId="43" xfId="0" applyFont="1" applyBorder="1">
      <alignment vertical="center"/>
    </xf>
    <xf numFmtId="0" fontId="33" fillId="0" borderId="20" xfId="0" applyFont="1" applyBorder="1">
      <alignment vertical="center"/>
    </xf>
    <xf numFmtId="49" fontId="33" fillId="0" borderId="31" xfId="0" applyNumberFormat="1" applyFont="1" applyBorder="1">
      <alignment vertical="center"/>
    </xf>
    <xf numFmtId="49" fontId="33" fillId="0" borderId="19" xfId="0" applyNumberFormat="1" applyFont="1" applyBorder="1">
      <alignment vertical="center"/>
    </xf>
    <xf numFmtId="49" fontId="79" fillId="0" borderId="34" xfId="0" applyNumberFormat="1" applyFont="1" applyBorder="1">
      <alignment vertical="center"/>
    </xf>
    <xf numFmtId="49" fontId="79" fillId="0" borderId="23" xfId="0" applyNumberFormat="1" applyFont="1" applyBorder="1">
      <alignment vertical="center"/>
    </xf>
    <xf numFmtId="177" fontId="37" fillId="0" borderId="41" xfId="0" applyNumberFormat="1" applyFont="1" applyBorder="1" applyAlignment="1">
      <alignment vertical="center" wrapText="1"/>
    </xf>
    <xf numFmtId="0" fontId="0" fillId="24" borderId="83" xfId="0" applyFill="1" applyBorder="1">
      <alignment vertical="center"/>
    </xf>
    <xf numFmtId="0" fontId="45" fillId="0" borderId="0" xfId="0" applyFont="1" applyFill="1" applyBorder="1" applyAlignment="1">
      <alignment horizontal="center" vertical="center" wrapText="1"/>
    </xf>
    <xf numFmtId="0" fontId="0" fillId="0" borderId="0" xfId="0" applyFill="1" applyBorder="1">
      <alignment vertical="center"/>
    </xf>
    <xf numFmtId="0" fontId="50" fillId="0" borderId="0" xfId="0" applyFont="1" applyFill="1" applyBorder="1">
      <alignment vertical="center"/>
    </xf>
    <xf numFmtId="0" fontId="0" fillId="0" borderId="0" xfId="0" applyFill="1">
      <alignment vertical="center"/>
    </xf>
    <xf numFmtId="0" fontId="50" fillId="0" borderId="0" xfId="0" applyFont="1" applyFill="1">
      <alignment vertical="center"/>
    </xf>
    <xf numFmtId="0" fontId="42" fillId="0" borderId="0" xfId="0" applyFont="1" applyFill="1" applyBorder="1" applyAlignment="1">
      <alignment vertical="center" wrapText="1"/>
    </xf>
    <xf numFmtId="0" fontId="46" fillId="0" borderId="0" xfId="0" applyFont="1" applyBorder="1" applyAlignment="1">
      <alignment horizontal="left" vertical="center" wrapText="1"/>
    </xf>
    <xf numFmtId="0" fontId="33" fillId="0" borderId="0" xfId="0" applyFont="1" applyAlignment="1">
      <alignment horizontal="left" vertical="center" wrapText="1"/>
    </xf>
    <xf numFmtId="0" fontId="33" fillId="0" borderId="0" xfId="0" applyFont="1" applyAlignment="1">
      <alignment horizontal="left" vertical="center" wrapText="1"/>
    </xf>
    <xf numFmtId="0" fontId="43" fillId="28" borderId="41" xfId="0" applyFont="1" applyFill="1" applyBorder="1" applyAlignment="1" applyProtection="1">
      <alignment vertical="center" wrapText="1"/>
      <protection locked="0"/>
    </xf>
    <xf numFmtId="0" fontId="33" fillId="0" borderId="17" xfId="0" applyFont="1" applyBorder="1" applyAlignment="1">
      <alignment horizontal="left" vertical="center" wrapText="1"/>
    </xf>
    <xf numFmtId="0" fontId="82" fillId="0" borderId="50" xfId="0" applyFont="1" applyBorder="1" applyAlignment="1">
      <alignment horizontal="center" vertical="center" wrapText="1"/>
    </xf>
    <xf numFmtId="0" fontId="82" fillId="0" borderId="51" xfId="0" applyFont="1" applyBorder="1" applyAlignment="1">
      <alignment horizontal="center" vertical="center" wrapText="1"/>
    </xf>
    <xf numFmtId="0" fontId="82" fillId="0" borderId="52" xfId="0" applyFont="1" applyBorder="1" applyAlignment="1">
      <alignment horizontal="center" vertical="center" wrapText="1"/>
    </xf>
    <xf numFmtId="0" fontId="82" fillId="0" borderId="74" xfId="0" applyFont="1" applyBorder="1" applyAlignment="1">
      <alignment horizontal="center" vertical="center" wrapText="1"/>
    </xf>
    <xf numFmtId="0" fontId="33" fillId="0" borderId="65" xfId="0" applyFont="1" applyBorder="1" applyAlignment="1">
      <alignment horizontal="left" vertical="center" wrapText="1"/>
    </xf>
    <xf numFmtId="0" fontId="33" fillId="0" borderId="78" xfId="0" applyFont="1" applyBorder="1" applyAlignment="1">
      <alignment horizontal="left" vertical="center" wrapText="1"/>
    </xf>
    <xf numFmtId="0" fontId="33" fillId="0" borderId="60" xfId="0" applyFont="1" applyBorder="1" applyAlignment="1">
      <alignment horizontal="left" vertical="center" wrapText="1"/>
    </xf>
    <xf numFmtId="0" fontId="33" fillId="0" borderId="0" xfId="0" applyFont="1" applyAlignment="1">
      <alignment horizontal="left" vertical="center"/>
    </xf>
    <xf numFmtId="178" fontId="33" fillId="0" borderId="47" xfId="28" applyNumberFormat="1" applyFont="1" applyBorder="1" applyAlignment="1">
      <alignment vertical="center" wrapText="1"/>
    </xf>
    <xf numFmtId="178" fontId="33" fillId="0" borderId="84" xfId="28" applyNumberFormat="1" applyFont="1" applyBorder="1" applyAlignment="1">
      <alignment vertical="center" wrapText="1"/>
    </xf>
    <xf numFmtId="178" fontId="33" fillId="0" borderId="85" xfId="28" applyNumberFormat="1" applyFont="1" applyBorder="1" applyAlignment="1">
      <alignment vertical="center" wrapText="1"/>
    </xf>
    <xf numFmtId="178" fontId="33" fillId="0" borderId="41" xfId="28" applyNumberFormat="1" applyFont="1" applyBorder="1" applyAlignment="1">
      <alignment vertical="center" wrapText="1"/>
    </xf>
    <xf numFmtId="178" fontId="33" fillId="0" borderId="18" xfId="28" applyNumberFormat="1" applyFont="1" applyBorder="1" applyAlignment="1">
      <alignment vertical="center" wrapText="1"/>
    </xf>
    <xf numFmtId="0" fontId="0" fillId="0" borderId="54" xfId="0" applyBorder="1">
      <alignment vertical="center"/>
    </xf>
    <xf numFmtId="0" fontId="0" fillId="0" borderId="49" xfId="0" applyBorder="1">
      <alignment vertical="center"/>
    </xf>
    <xf numFmtId="0" fontId="0" fillId="0" borderId="41" xfId="0" applyBorder="1">
      <alignment vertical="center"/>
    </xf>
    <xf numFmtId="0" fontId="100" fillId="0" borderId="10" xfId="0" applyFont="1" applyBorder="1">
      <alignment vertical="center"/>
    </xf>
    <xf numFmtId="0" fontId="100" fillId="0" borderId="45" xfId="0" applyFont="1" applyBorder="1">
      <alignment vertical="center"/>
    </xf>
    <xf numFmtId="178" fontId="33" fillId="0" borderId="13" xfId="28" applyNumberFormat="1" applyFont="1" applyBorder="1" applyAlignment="1">
      <alignment vertical="center" wrapText="1"/>
    </xf>
    <xf numFmtId="0" fontId="100" fillId="0" borderId="13" xfId="0" applyFont="1" applyBorder="1">
      <alignment vertical="center"/>
    </xf>
    <xf numFmtId="178" fontId="33" fillId="0" borderId="44" xfId="28" applyNumberFormat="1" applyFont="1" applyBorder="1" applyAlignment="1">
      <alignment vertical="center" wrapText="1"/>
    </xf>
    <xf numFmtId="0" fontId="33" fillId="0" borderId="94" xfId="0" applyFont="1" applyBorder="1" applyAlignment="1">
      <alignment horizontal="left" vertical="center" wrapText="1"/>
    </xf>
    <xf numFmtId="0" fontId="0" fillId="0" borderId="12" xfId="0" applyBorder="1">
      <alignment vertical="center"/>
    </xf>
    <xf numFmtId="0" fontId="0" fillId="0" borderId="36" xfId="0" applyBorder="1">
      <alignment vertical="center"/>
    </xf>
    <xf numFmtId="178" fontId="33" fillId="0" borderId="91" xfId="28" applyNumberFormat="1" applyFont="1" applyBorder="1" applyAlignment="1">
      <alignment vertical="center" wrapText="1"/>
    </xf>
    <xf numFmtId="0" fontId="98" fillId="0" borderId="35" xfId="0" applyFont="1" applyBorder="1">
      <alignment vertical="center"/>
    </xf>
    <xf numFmtId="0" fontId="33" fillId="0" borderId="21" xfId="0" applyFont="1" applyBorder="1" applyAlignment="1">
      <alignment horizontal="left" vertical="center" wrapText="1"/>
    </xf>
    <xf numFmtId="0" fontId="33" fillId="0" borderId="29" xfId="0" applyFont="1" applyBorder="1" applyAlignment="1">
      <alignment horizontal="left" vertical="center" wrapText="1"/>
    </xf>
    <xf numFmtId="0" fontId="33" fillId="0" borderId="32" xfId="0" applyFont="1" applyBorder="1" applyAlignment="1">
      <alignment horizontal="left" vertical="center" wrapText="1"/>
    </xf>
    <xf numFmtId="178" fontId="33" fillId="0" borderId="61" xfId="28" applyNumberFormat="1" applyFont="1" applyBorder="1" applyAlignment="1">
      <alignment vertical="center" wrapText="1"/>
    </xf>
    <xf numFmtId="178" fontId="33" fillId="0" borderId="62" xfId="28" applyNumberFormat="1" applyFont="1" applyBorder="1" applyAlignment="1">
      <alignment vertical="center" wrapText="1"/>
    </xf>
    <xf numFmtId="178" fontId="33" fillId="0" borderId="60" xfId="28" applyNumberFormat="1" applyFont="1" applyBorder="1" applyAlignment="1">
      <alignment vertical="center" wrapText="1"/>
    </xf>
    <xf numFmtId="0" fontId="0" fillId="0" borderId="16" xfId="0" applyBorder="1">
      <alignment vertical="center"/>
    </xf>
    <xf numFmtId="0" fontId="33" fillId="0" borderId="81" xfId="0" applyFont="1" applyBorder="1" applyAlignment="1">
      <alignment horizontal="left" vertical="center" wrapText="1"/>
    </xf>
    <xf numFmtId="0" fontId="47" fillId="0" borderId="11" xfId="0" applyFont="1" applyBorder="1">
      <alignment vertical="center"/>
    </xf>
    <xf numFmtId="0" fontId="47" fillId="0" borderId="33" xfId="0" applyFont="1" applyBorder="1">
      <alignment vertical="center"/>
    </xf>
    <xf numFmtId="0" fontId="33" fillId="0" borderId="61" xfId="0" applyFont="1" applyBorder="1" applyAlignment="1">
      <alignment horizontal="left" vertical="center" wrapText="1"/>
    </xf>
    <xf numFmtId="0" fontId="33" fillId="0" borderId="62" xfId="0" applyFont="1" applyBorder="1" applyAlignment="1">
      <alignment horizontal="left" vertical="center" wrapText="1"/>
    </xf>
    <xf numFmtId="178" fontId="33" fillId="0" borderId="73" xfId="28" applyNumberFormat="1" applyFont="1" applyBorder="1" applyAlignment="1">
      <alignment vertical="center" wrapText="1"/>
    </xf>
    <xf numFmtId="9" fontId="33" fillId="0" borderId="19" xfId="28" applyFont="1" applyBorder="1">
      <alignment vertical="center"/>
    </xf>
    <xf numFmtId="9" fontId="33" fillId="0" borderId="20" xfId="28" applyFont="1" applyBorder="1">
      <alignment vertical="center"/>
    </xf>
    <xf numFmtId="0" fontId="33" fillId="0" borderId="21" xfId="0" applyFont="1" applyBorder="1">
      <alignment vertical="center"/>
    </xf>
    <xf numFmtId="0" fontId="33" fillId="0" borderId="29" xfId="0" applyFont="1" applyBorder="1">
      <alignment vertical="center"/>
    </xf>
    <xf numFmtId="0" fontId="47" fillId="0" borderId="18" xfId="0" applyFont="1" applyBorder="1">
      <alignment vertical="center"/>
    </xf>
    <xf numFmtId="49" fontId="33" fillId="0" borderId="65" xfId="0" applyNumberFormat="1" applyFont="1" applyBorder="1">
      <alignment vertical="center"/>
    </xf>
    <xf numFmtId="49" fontId="33" fillId="0" borderId="61" xfId="0" applyNumberFormat="1" applyFont="1" applyBorder="1">
      <alignment vertical="center"/>
    </xf>
    <xf numFmtId="49" fontId="33" fillId="0" borderId="62" xfId="0" applyNumberFormat="1" applyFont="1" applyBorder="1">
      <alignment vertical="center"/>
    </xf>
    <xf numFmtId="0" fontId="33" fillId="0" borderId="61" xfId="0" applyFont="1" applyFill="1" applyBorder="1" applyAlignment="1">
      <alignment horizontal="left" vertical="center" wrapText="1"/>
    </xf>
    <xf numFmtId="0" fontId="33" fillId="0" borderId="0" xfId="0" applyFont="1" applyBorder="1">
      <alignment vertical="center"/>
    </xf>
    <xf numFmtId="0" fontId="33" fillId="0" borderId="60" xfId="0" applyFont="1" applyFill="1" applyBorder="1" applyAlignment="1">
      <alignment horizontal="left" vertical="center" wrapText="1"/>
    </xf>
    <xf numFmtId="0" fontId="33" fillId="0" borderId="78" xfId="0" applyFont="1" applyFill="1" applyBorder="1" applyAlignment="1">
      <alignment horizontal="left" vertical="center" wrapText="1"/>
    </xf>
    <xf numFmtId="49" fontId="33" fillId="0" borderId="94" xfId="0" applyNumberFormat="1" applyFont="1" applyBorder="1">
      <alignment vertical="center"/>
    </xf>
    <xf numFmtId="0" fontId="82" fillId="0" borderId="77" xfId="0" applyFont="1" applyBorder="1" applyAlignment="1">
      <alignment horizontal="center" vertical="center" wrapText="1"/>
    </xf>
    <xf numFmtId="178" fontId="33" fillId="0" borderId="72" xfId="28" applyNumberFormat="1" applyFont="1" applyBorder="1" applyAlignment="1">
      <alignment vertical="center" wrapText="1"/>
    </xf>
    <xf numFmtId="178" fontId="33" fillId="0" borderId="67" xfId="28" applyNumberFormat="1" applyFont="1" applyBorder="1" applyAlignment="1">
      <alignment vertical="center" wrapText="1"/>
    </xf>
    <xf numFmtId="0" fontId="47" fillId="0" borderId="66" xfId="0" applyFont="1" applyBorder="1">
      <alignment vertical="center"/>
    </xf>
    <xf numFmtId="0" fontId="47" fillId="0" borderId="72" xfId="0" applyFont="1" applyBorder="1">
      <alignment vertical="center"/>
    </xf>
    <xf numFmtId="0" fontId="0" fillId="0" borderId="77" xfId="0" applyBorder="1">
      <alignment vertical="center"/>
    </xf>
    <xf numFmtId="0" fontId="0" fillId="0" borderId="72" xfId="0" applyBorder="1">
      <alignment vertical="center"/>
    </xf>
    <xf numFmtId="0" fontId="0" fillId="0" borderId="67" xfId="0" applyBorder="1">
      <alignment vertical="center"/>
    </xf>
    <xf numFmtId="0" fontId="0" fillId="0" borderId="73" xfId="0" applyBorder="1">
      <alignment vertical="center"/>
    </xf>
    <xf numFmtId="0" fontId="33" fillId="0" borderId="78" xfId="0" applyFont="1" applyBorder="1">
      <alignment vertical="center"/>
    </xf>
    <xf numFmtId="0" fontId="43" fillId="24" borderId="41" xfId="0" applyFont="1" applyFill="1" applyBorder="1" applyAlignment="1" applyProtection="1">
      <alignment horizontal="center" vertical="center" wrapText="1"/>
      <protection locked="0"/>
    </xf>
    <xf numFmtId="2" fontId="47" fillId="0" borderId="56" xfId="0" applyNumberFormat="1" applyFont="1" applyBorder="1">
      <alignment vertical="center"/>
    </xf>
    <xf numFmtId="2" fontId="47" fillId="0" borderId="12" xfId="0" applyNumberFormat="1" applyFont="1" applyBorder="1">
      <alignment vertical="center"/>
    </xf>
    <xf numFmtId="2" fontId="47" fillId="0" borderId="36" xfId="0" applyNumberFormat="1" applyFont="1" applyBorder="1">
      <alignment vertical="center"/>
    </xf>
    <xf numFmtId="0" fontId="33" fillId="0" borderId="31" xfId="0" applyFont="1" applyBorder="1">
      <alignment vertical="center"/>
    </xf>
    <xf numFmtId="0" fontId="98" fillId="0" borderId="31" xfId="0" applyFont="1" applyBorder="1">
      <alignment vertical="center"/>
    </xf>
    <xf numFmtId="0" fontId="98" fillId="0" borderId="43" xfId="0" applyFont="1" applyBorder="1">
      <alignment vertical="center"/>
    </xf>
    <xf numFmtId="0" fontId="33" fillId="0" borderId="43" xfId="0" applyFont="1" applyFill="1" applyBorder="1" applyAlignment="1">
      <alignment horizontal="left" vertical="center" wrapText="1"/>
    </xf>
    <xf numFmtId="0" fontId="33" fillId="0" borderId="34" xfId="0" applyFont="1" applyFill="1" applyBorder="1" applyAlignment="1">
      <alignment horizontal="left" vertical="center" wrapText="1"/>
    </xf>
    <xf numFmtId="178" fontId="33" fillId="0" borderId="82" xfId="28" applyNumberFormat="1" applyFont="1" applyBorder="1" applyAlignment="1">
      <alignment vertical="center" wrapText="1"/>
    </xf>
    <xf numFmtId="178" fontId="33" fillId="0" borderId="65" xfId="28" applyNumberFormat="1" applyFont="1" applyBorder="1" applyAlignment="1">
      <alignment vertical="center" wrapText="1"/>
    </xf>
    <xf numFmtId="0" fontId="79" fillId="0" borderId="0" xfId="0" applyFont="1" applyBorder="1">
      <alignment vertical="center"/>
    </xf>
    <xf numFmtId="178" fontId="33" fillId="0" borderId="77" xfId="28" applyNumberFormat="1" applyFont="1" applyBorder="1" applyAlignment="1">
      <alignment vertical="center" wrapText="1"/>
    </xf>
    <xf numFmtId="2" fontId="37" fillId="0" borderId="49" xfId="34" applyNumberFormat="1" applyFont="1" applyFill="1" applyBorder="1" applyAlignment="1" applyProtection="1">
      <alignment vertical="center" shrinkToFit="1"/>
    </xf>
    <xf numFmtId="2" fontId="37" fillId="0" borderId="20" xfId="34" applyNumberFormat="1" applyFont="1" applyFill="1" applyBorder="1" applyAlignment="1" applyProtection="1">
      <alignment vertical="center" shrinkToFit="1"/>
    </xf>
    <xf numFmtId="2" fontId="37" fillId="0" borderId="16" xfId="34" applyNumberFormat="1" applyFont="1" applyFill="1" applyBorder="1" applyAlignment="1" applyProtection="1">
      <alignment horizontal="center" vertical="center" shrinkToFit="1"/>
    </xf>
    <xf numFmtId="178" fontId="37" fillId="0" borderId="65" xfId="28" applyNumberFormat="1" applyFont="1" applyFill="1" applyBorder="1" applyAlignment="1" applyProtection="1">
      <alignment vertical="center" shrinkToFit="1"/>
    </xf>
    <xf numFmtId="177" fontId="37" fillId="0" borderId="54" xfId="0" applyNumberFormat="1" applyFont="1" applyBorder="1" applyAlignment="1">
      <alignment vertical="center" wrapText="1"/>
    </xf>
    <xf numFmtId="177" fontId="37" fillId="0" borderId="49" xfId="0" applyNumberFormat="1" applyFont="1" applyBorder="1" applyAlignment="1">
      <alignment vertical="center" wrapText="1"/>
    </xf>
    <xf numFmtId="0" fontId="40" fillId="28" borderId="54" xfId="0" applyFont="1" applyFill="1" applyBorder="1" applyAlignment="1" applyProtection="1">
      <alignment horizontal="center" vertical="center"/>
      <protection locked="0"/>
    </xf>
    <xf numFmtId="0" fontId="40" fillId="0" borderId="49" xfId="0" applyFont="1" applyBorder="1" applyAlignment="1" applyProtection="1">
      <alignment horizontal="center" vertical="center" wrapText="1"/>
      <protection locked="0"/>
    </xf>
    <xf numFmtId="0" fontId="40" fillId="28" borderId="43" xfId="0" applyFont="1" applyFill="1" applyBorder="1" applyAlignment="1" applyProtection="1">
      <alignment horizontal="center" vertical="center"/>
      <protection locked="0"/>
    </xf>
    <xf numFmtId="0" fontId="40" fillId="0" borderId="20" xfId="0" applyFont="1" applyBorder="1" applyAlignment="1" applyProtection="1">
      <alignment horizontal="center" vertical="center" wrapText="1"/>
      <protection locked="0"/>
    </xf>
    <xf numFmtId="0" fontId="71" fillId="0" borderId="0" xfId="0" applyFont="1" applyBorder="1" applyAlignment="1">
      <alignment horizontal="center" vertical="center" wrapText="1"/>
    </xf>
    <xf numFmtId="0" fontId="71" fillId="0" borderId="0" xfId="0" applyFont="1" applyBorder="1">
      <alignment vertical="center"/>
    </xf>
    <xf numFmtId="0" fontId="71" fillId="0" borderId="0" xfId="0" applyFont="1" applyBorder="1" applyAlignment="1">
      <alignment vertical="center" wrapText="1"/>
    </xf>
    <xf numFmtId="0" fontId="59" fillId="25" borderId="55" xfId="0" applyFont="1" applyFill="1" applyBorder="1" applyAlignment="1">
      <alignment horizontal="center" vertical="center"/>
    </xf>
    <xf numFmtId="0" fontId="100" fillId="0" borderId="41" xfId="0" applyFont="1" applyBorder="1">
      <alignment vertical="center"/>
    </xf>
    <xf numFmtId="0" fontId="34" fillId="0" borderId="10" xfId="0" applyFont="1" applyBorder="1">
      <alignment vertical="center"/>
    </xf>
    <xf numFmtId="0" fontId="33" fillId="0" borderId="39" xfId="0" applyFont="1" applyBorder="1" applyAlignment="1">
      <alignment horizontal="left" vertical="center" wrapText="1"/>
    </xf>
    <xf numFmtId="0" fontId="33" fillId="0" borderId="46" xfId="0" applyFont="1" applyBorder="1" applyAlignment="1">
      <alignment horizontal="left" vertical="center" wrapText="1"/>
    </xf>
    <xf numFmtId="0" fontId="34" fillId="0" borderId="45" xfId="0" applyFont="1" applyBorder="1">
      <alignment vertical="center"/>
    </xf>
    <xf numFmtId="0" fontId="34" fillId="0" borderId="19" xfId="0" applyFont="1" applyBorder="1">
      <alignment vertical="center"/>
    </xf>
    <xf numFmtId="0" fontId="34" fillId="0" borderId="20" xfId="0" applyFont="1" applyBorder="1">
      <alignment vertical="center"/>
    </xf>
    <xf numFmtId="0" fontId="100" fillId="0" borderId="24" xfId="0" applyFont="1" applyBorder="1">
      <alignment vertical="center"/>
    </xf>
    <xf numFmtId="0" fontId="42" fillId="24" borderId="0" xfId="0" applyFont="1" applyFill="1" applyBorder="1" applyAlignment="1">
      <alignment horizontal="center" vertical="center"/>
    </xf>
    <xf numFmtId="0" fontId="47" fillId="24" borderId="12" xfId="0" quotePrefix="1" applyFont="1" applyFill="1" applyBorder="1" applyAlignment="1">
      <alignment horizontal="left" vertical="center"/>
    </xf>
    <xf numFmtId="0" fontId="47" fillId="24" borderId="29" xfId="0" quotePrefix="1" applyFont="1" applyFill="1" applyBorder="1" applyAlignment="1">
      <alignment horizontal="left" vertical="center"/>
    </xf>
    <xf numFmtId="0" fontId="47" fillId="24" borderId="48" xfId="0" quotePrefix="1" applyFont="1" applyFill="1" applyBorder="1" applyAlignment="1">
      <alignment horizontal="left" vertical="center"/>
    </xf>
    <xf numFmtId="0" fontId="47" fillId="24" borderId="37" xfId="0" quotePrefix="1" applyFont="1" applyFill="1" applyBorder="1" applyAlignment="1">
      <alignment horizontal="left" vertical="center"/>
    </xf>
    <xf numFmtId="0" fontId="47" fillId="24" borderId="0" xfId="0" applyFont="1" applyFill="1" applyBorder="1" applyAlignment="1" applyProtection="1">
      <alignment horizontal="left" vertical="center"/>
      <protection locked="0"/>
    </xf>
    <xf numFmtId="0" fontId="37" fillId="24" borderId="0" xfId="0" applyFont="1" applyFill="1" applyAlignment="1">
      <alignment horizontal="left" vertical="top" wrapText="1"/>
    </xf>
    <xf numFmtId="0" fontId="39" fillId="24" borderId="22" xfId="0" applyFont="1" applyFill="1" applyBorder="1" applyAlignment="1">
      <alignment horizontal="center" vertical="center"/>
    </xf>
    <xf numFmtId="0" fontId="39" fillId="24" borderId="25" xfId="0" applyFont="1" applyFill="1" applyBorder="1" applyAlignment="1">
      <alignment horizontal="center" vertical="center"/>
    </xf>
    <xf numFmtId="0" fontId="39" fillId="24" borderId="26" xfId="0" applyFont="1" applyFill="1" applyBorder="1" applyAlignment="1">
      <alignment horizontal="center" vertical="center"/>
    </xf>
    <xf numFmtId="0" fontId="37" fillId="24" borderId="0" xfId="0" applyFont="1" applyFill="1" applyAlignment="1">
      <alignment horizontal="left" vertical="top" wrapText="1"/>
    </xf>
    <xf numFmtId="0" fontId="53" fillId="24" borderId="0" xfId="0" applyFont="1" applyFill="1" applyBorder="1" applyAlignment="1">
      <alignment horizontal="left" vertical="center" wrapText="1"/>
    </xf>
    <xf numFmtId="0" fontId="37" fillId="24" borderId="30" xfId="0" applyFont="1" applyFill="1" applyBorder="1" applyAlignment="1">
      <alignment vertical="center"/>
    </xf>
    <xf numFmtId="0" fontId="37" fillId="24" borderId="79" xfId="0" applyFont="1" applyFill="1" applyBorder="1" applyAlignment="1">
      <alignment vertical="center"/>
    </xf>
    <xf numFmtId="0" fontId="43" fillId="0" borderId="0" xfId="0" applyFont="1" applyBorder="1" applyAlignment="1">
      <alignment horizontal="left" vertical="center"/>
    </xf>
    <xf numFmtId="0" fontId="36" fillId="24" borderId="0" xfId="48" applyFill="1" applyBorder="1" applyAlignment="1" applyProtection="1">
      <alignment horizontal="left" vertical="center"/>
      <protection locked="0"/>
    </xf>
    <xf numFmtId="0" fontId="75" fillId="24" borderId="0" xfId="48" applyFont="1" applyFill="1" applyBorder="1" applyAlignment="1" applyProtection="1">
      <alignment horizontal="left" vertical="center"/>
      <protection locked="0"/>
    </xf>
    <xf numFmtId="0" fontId="40" fillId="24" borderId="0" xfId="0" applyFont="1" applyFill="1">
      <alignment vertical="center"/>
    </xf>
    <xf numFmtId="0" fontId="54" fillId="24" borderId="76" xfId="0" applyFont="1" applyFill="1" applyBorder="1" applyAlignment="1">
      <alignment vertical="center" wrapText="1"/>
    </xf>
    <xf numFmtId="0" fontId="54" fillId="24" borderId="30" xfId="0" applyFont="1" applyFill="1" applyBorder="1" applyAlignment="1">
      <alignment vertical="center" wrapText="1"/>
    </xf>
    <xf numFmtId="0" fontId="43" fillId="24" borderId="30" xfId="0" applyFont="1" applyFill="1" applyBorder="1" applyAlignment="1">
      <alignment vertical="top" wrapText="1"/>
    </xf>
    <xf numFmtId="0" fontId="43" fillId="24" borderId="79" xfId="0" applyFont="1" applyFill="1" applyBorder="1" applyAlignment="1">
      <alignment vertical="top" wrapText="1"/>
    </xf>
    <xf numFmtId="0" fontId="53" fillId="24" borderId="95" xfId="0" applyFont="1" applyFill="1" applyBorder="1" applyAlignment="1">
      <alignment vertical="center" wrapText="1"/>
    </xf>
    <xf numFmtId="0" fontId="47" fillId="24" borderId="0" xfId="0" applyFont="1" applyFill="1" applyBorder="1" applyAlignment="1" applyProtection="1">
      <alignment vertical="center" wrapText="1"/>
      <protection locked="0"/>
    </xf>
    <xf numFmtId="0" fontId="47" fillId="24" borderId="95" xfId="0" applyFont="1" applyFill="1" applyBorder="1" applyAlignment="1" applyProtection="1">
      <alignment vertical="center" wrapText="1"/>
      <protection locked="0"/>
    </xf>
    <xf numFmtId="0" fontId="54" fillId="24" borderId="83" xfId="0" applyFont="1" applyFill="1" applyBorder="1" applyAlignment="1">
      <alignment vertical="center" wrapText="1"/>
    </xf>
    <xf numFmtId="0" fontId="41" fillId="24" borderId="0" xfId="0" applyFont="1" applyFill="1" applyBorder="1">
      <alignment vertical="center"/>
    </xf>
    <xf numFmtId="0" fontId="43" fillId="24" borderId="0" xfId="0" applyFont="1" applyFill="1" applyBorder="1" applyAlignment="1">
      <alignment vertical="top" wrapText="1"/>
    </xf>
    <xf numFmtId="0" fontId="54" fillId="24" borderId="0" xfId="0" applyFont="1" applyFill="1" applyBorder="1" applyAlignment="1">
      <alignment vertical="center" wrapText="1"/>
    </xf>
    <xf numFmtId="0" fontId="54" fillId="24" borderId="95" xfId="0" applyFont="1" applyFill="1" applyBorder="1" applyAlignment="1">
      <alignment vertical="center" wrapText="1"/>
    </xf>
    <xf numFmtId="0" fontId="54" fillId="24" borderId="83" xfId="0" applyFont="1" applyFill="1" applyBorder="1">
      <alignment vertical="center"/>
    </xf>
    <xf numFmtId="0" fontId="54" fillId="24" borderId="0" xfId="0" applyFont="1" applyFill="1" applyBorder="1">
      <alignment vertical="center"/>
    </xf>
    <xf numFmtId="0" fontId="54" fillId="24" borderId="0" xfId="0" applyFont="1" applyFill="1" applyBorder="1" applyAlignment="1" applyProtection="1">
      <alignment vertical="center" shrinkToFit="1"/>
      <protection locked="0"/>
    </xf>
    <xf numFmtId="0" fontId="56" fillId="24" borderId="0" xfId="0" applyFont="1" applyFill="1" applyBorder="1">
      <alignment vertical="center"/>
    </xf>
    <xf numFmtId="0" fontId="54" fillId="24" borderId="80" xfId="0" applyFont="1" applyFill="1" applyBorder="1">
      <alignment vertical="center"/>
    </xf>
    <xf numFmtId="0" fontId="56" fillId="24" borderId="81" xfId="0" applyFont="1" applyFill="1" applyBorder="1">
      <alignment vertical="center"/>
    </xf>
    <xf numFmtId="0" fontId="54" fillId="24" borderId="81" xfId="0" applyFont="1" applyFill="1" applyBorder="1">
      <alignment vertical="center"/>
    </xf>
    <xf numFmtId="0" fontId="54" fillId="24" borderId="81" xfId="0" applyFont="1" applyFill="1" applyBorder="1" applyAlignment="1">
      <alignment horizontal="center" vertical="center"/>
    </xf>
    <xf numFmtId="0" fontId="54" fillId="24" borderId="81" xfId="0" applyFont="1" applyFill="1" applyBorder="1" applyAlignment="1">
      <alignment vertical="center" shrinkToFit="1"/>
    </xf>
    <xf numFmtId="0" fontId="54" fillId="24" borderId="96" xfId="0" applyFont="1" applyFill="1" applyBorder="1" applyAlignment="1">
      <alignment vertical="center" shrinkToFit="1"/>
    </xf>
    <xf numFmtId="0" fontId="54" fillId="24" borderId="0" xfId="0" applyFont="1" applyFill="1" applyBorder="1" applyAlignment="1" applyProtection="1">
      <alignment horizontal="center" vertical="center" shrinkToFit="1"/>
      <protection locked="0"/>
    </xf>
    <xf numFmtId="0" fontId="49" fillId="24" borderId="0" xfId="0" applyFont="1" applyFill="1" applyBorder="1" applyAlignment="1">
      <alignment horizontal="center" vertical="center" shrinkToFit="1"/>
    </xf>
    <xf numFmtId="0" fontId="51" fillId="24" borderId="0" xfId="0" applyFont="1" applyFill="1" applyBorder="1" applyAlignment="1" applyProtection="1">
      <alignment horizontal="center" vertical="center" wrapText="1"/>
      <protection locked="0"/>
    </xf>
    <xf numFmtId="0" fontId="43" fillId="0" borderId="0" xfId="0" applyFont="1" applyBorder="1" applyAlignment="1">
      <alignment vertical="center" wrapText="1"/>
    </xf>
    <xf numFmtId="0" fontId="102" fillId="24" borderId="0" xfId="0" applyFont="1" applyFill="1">
      <alignment vertical="center"/>
    </xf>
    <xf numFmtId="0" fontId="102" fillId="0" borderId="0" xfId="0" applyFont="1">
      <alignment vertical="center"/>
    </xf>
    <xf numFmtId="0" fontId="33" fillId="0" borderId="0" xfId="0" applyFont="1" applyBorder="1" applyAlignment="1">
      <alignment horizontal="center" vertical="center"/>
    </xf>
    <xf numFmtId="0" fontId="47" fillId="24" borderId="0" xfId="0" applyFont="1" applyFill="1" applyBorder="1" applyAlignment="1">
      <alignment horizontal="left" vertical="center"/>
    </xf>
    <xf numFmtId="0" fontId="40" fillId="24" borderId="83" xfId="0" applyFont="1" applyFill="1" applyBorder="1" applyAlignment="1">
      <alignment vertical="center" wrapText="1"/>
    </xf>
    <xf numFmtId="0" fontId="40" fillId="24" borderId="80" xfId="0" applyFont="1" applyFill="1" applyBorder="1" applyAlignment="1">
      <alignment vertical="center" wrapText="1"/>
    </xf>
    <xf numFmtId="0" fontId="0" fillId="0" borderId="83" xfId="0" applyBorder="1">
      <alignment vertical="center"/>
    </xf>
    <xf numFmtId="177" fontId="37" fillId="24" borderId="81" xfId="0" applyNumberFormat="1" applyFont="1" applyFill="1" applyBorder="1" applyAlignment="1">
      <alignment vertical="center"/>
    </xf>
    <xf numFmtId="177" fontId="37" fillId="24" borderId="17" xfId="0" applyNumberFormat="1" applyFont="1" applyFill="1" applyBorder="1" applyAlignment="1">
      <alignment vertical="center"/>
    </xf>
    <xf numFmtId="177" fontId="37" fillId="24" borderId="29" xfId="0" applyNumberFormat="1" applyFont="1" applyFill="1" applyBorder="1" applyAlignment="1">
      <alignment vertical="center"/>
    </xf>
    <xf numFmtId="177" fontId="37" fillId="24" borderId="32" xfId="0" applyNumberFormat="1" applyFont="1" applyFill="1" applyBorder="1" applyAlignment="1">
      <alignment vertical="center"/>
    </xf>
    <xf numFmtId="0" fontId="40" fillId="24" borderId="26" xfId="0" applyFont="1" applyFill="1" applyBorder="1" applyAlignment="1">
      <alignment horizontal="center" vertical="center" wrapText="1"/>
    </xf>
    <xf numFmtId="0" fontId="37" fillId="24" borderId="55" xfId="0" applyFont="1" applyFill="1" applyBorder="1" applyAlignment="1">
      <alignment horizontal="center" vertical="center" wrapText="1"/>
    </xf>
    <xf numFmtId="0" fontId="40" fillId="24" borderId="39" xfId="0" applyFont="1" applyFill="1" applyBorder="1" applyAlignment="1">
      <alignment horizontal="right" vertical="center"/>
    </xf>
    <xf numFmtId="0" fontId="0" fillId="24" borderId="47" xfId="0" applyFill="1" applyBorder="1" applyAlignment="1">
      <alignment vertical="center" wrapText="1"/>
    </xf>
    <xf numFmtId="0" fontId="0" fillId="24" borderId="41" xfId="0" applyFill="1" applyBorder="1" applyAlignment="1">
      <alignment vertical="center" wrapText="1"/>
    </xf>
    <xf numFmtId="0" fontId="33" fillId="24" borderId="0" xfId="0" applyFont="1" applyFill="1" applyAlignment="1">
      <alignment horizontal="left" vertical="center" wrapText="1"/>
    </xf>
    <xf numFmtId="0" fontId="38" fillId="25" borderId="55" xfId="0" applyFont="1" applyFill="1" applyBorder="1" applyAlignment="1" applyProtection="1">
      <alignment horizontal="center" vertical="center"/>
      <protection locked="0"/>
    </xf>
    <xf numFmtId="0" fontId="47" fillId="27" borderId="14" xfId="0" applyFont="1" applyFill="1" applyBorder="1" applyAlignment="1">
      <alignment horizontal="left" vertical="center"/>
    </xf>
    <xf numFmtId="0" fontId="47" fillId="27" borderId="98" xfId="0" applyFont="1" applyFill="1" applyBorder="1" applyAlignment="1">
      <alignment horizontal="left" vertical="center"/>
    </xf>
    <xf numFmtId="0" fontId="47" fillId="24" borderId="16" xfId="0" quotePrefix="1" applyFont="1" applyFill="1" applyBorder="1" applyAlignment="1">
      <alignment horizontal="left" vertical="center"/>
    </xf>
    <xf numFmtId="0" fontId="47" fillId="24" borderId="17" xfId="0" quotePrefix="1" applyFont="1" applyFill="1" applyBorder="1" applyAlignment="1">
      <alignment horizontal="left" vertical="center"/>
    </xf>
    <xf numFmtId="0" fontId="47" fillId="24" borderId="11" xfId="0" quotePrefix="1" applyFont="1" applyFill="1" applyBorder="1" applyAlignment="1">
      <alignment horizontal="left" vertical="center"/>
    </xf>
    <xf numFmtId="0" fontId="37" fillId="0" borderId="0" xfId="0" applyFont="1" applyBorder="1">
      <alignment vertical="center"/>
    </xf>
    <xf numFmtId="0" fontId="54" fillId="24" borderId="95" xfId="0" applyFont="1" applyFill="1" applyBorder="1" applyAlignment="1" applyProtection="1">
      <alignment vertical="center" shrinkToFit="1"/>
      <protection locked="0"/>
    </xf>
    <xf numFmtId="0" fontId="40" fillId="24" borderId="83" xfId="0" applyFont="1" applyFill="1" applyBorder="1" applyAlignment="1">
      <alignment vertical="center"/>
    </xf>
    <xf numFmtId="0" fontId="96" fillId="24" borderId="0" xfId="99" applyFont="1" applyFill="1">
      <alignment vertical="center"/>
    </xf>
    <xf numFmtId="0" fontId="90" fillId="24" borderId="0" xfId="99" applyFont="1" applyFill="1">
      <alignment vertical="center"/>
    </xf>
    <xf numFmtId="0" fontId="90" fillId="0" borderId="0" xfId="99" applyFont="1">
      <alignment vertical="center"/>
    </xf>
    <xf numFmtId="0" fontId="90" fillId="24" borderId="10" xfId="0" applyFont="1" applyFill="1" applyBorder="1" applyAlignment="1">
      <alignment horizontal="center" vertical="center"/>
    </xf>
    <xf numFmtId="0" fontId="90" fillId="24" borderId="0" xfId="0" applyFont="1" applyFill="1" applyAlignment="1">
      <alignment horizontal="center" vertical="center"/>
    </xf>
    <xf numFmtId="0" fontId="90" fillId="24" borderId="0" xfId="0" applyFont="1" applyFill="1" applyAlignment="1">
      <alignment vertical="center" wrapText="1"/>
    </xf>
    <xf numFmtId="0" fontId="43" fillId="0" borderId="12" xfId="0" applyFont="1" applyBorder="1" applyAlignment="1">
      <alignment horizontal="center" vertical="center"/>
    </xf>
    <xf numFmtId="0" fontId="43" fillId="24" borderId="0" xfId="0" applyFont="1" applyFill="1" applyBorder="1" applyAlignment="1">
      <alignment horizontal="left" vertical="center" wrapText="1"/>
    </xf>
    <xf numFmtId="0" fontId="43" fillId="24" borderId="10" xfId="0" applyFont="1" applyFill="1" applyBorder="1" applyAlignment="1" applyProtection="1">
      <alignment horizontal="center" vertical="center" wrapText="1"/>
      <protection locked="0"/>
    </xf>
    <xf numFmtId="0" fontId="94" fillId="24" borderId="0" xfId="99" applyFont="1" applyFill="1">
      <alignment vertical="center"/>
    </xf>
    <xf numFmtId="0" fontId="86" fillId="24" borderId="0" xfId="99" applyFont="1" applyFill="1">
      <alignment vertical="center"/>
    </xf>
    <xf numFmtId="2" fontId="37" fillId="0" borderId="12" xfId="34" applyNumberFormat="1" applyFont="1" applyFill="1" applyBorder="1" applyAlignment="1" applyProtection="1">
      <alignment horizontal="center" vertical="center" shrinkToFit="1"/>
    </xf>
    <xf numFmtId="178" fontId="37" fillId="0" borderId="61" xfId="28" applyNumberFormat="1" applyFont="1" applyFill="1" applyBorder="1" applyAlignment="1" applyProtection="1">
      <alignment vertical="center" shrinkToFit="1"/>
    </xf>
    <xf numFmtId="0" fontId="33" fillId="0" borderId="12" xfId="0" applyFont="1" applyBorder="1" applyAlignment="1">
      <alignment horizontal="center" vertical="center"/>
    </xf>
    <xf numFmtId="178" fontId="33" fillId="0" borderId="42" xfId="28" applyNumberFormat="1" applyFont="1" applyBorder="1" applyAlignment="1">
      <alignment vertical="center" wrapText="1"/>
    </xf>
    <xf numFmtId="178" fontId="33" fillId="0" borderId="35" xfId="28" applyNumberFormat="1" applyFont="1" applyBorder="1" applyAlignment="1">
      <alignment vertical="center" wrapText="1"/>
    </xf>
    <xf numFmtId="178" fontId="33" fillId="0" borderId="80" xfId="28" applyNumberFormat="1" applyFont="1" applyBorder="1" applyAlignment="1">
      <alignment vertical="center" wrapText="1"/>
    </xf>
    <xf numFmtId="178" fontId="33" fillId="0" borderId="75" xfId="28" applyNumberFormat="1" applyFont="1" applyBorder="1" applyAlignment="1">
      <alignment vertical="center" wrapText="1"/>
    </xf>
    <xf numFmtId="178" fontId="33" fillId="0" borderId="57" xfId="28" applyNumberFormat="1" applyFont="1" applyBorder="1" applyAlignment="1">
      <alignment vertical="center" wrapText="1"/>
    </xf>
    <xf numFmtId="178" fontId="33" fillId="0" borderId="28" xfId="28" applyNumberFormat="1" applyFont="1" applyBorder="1" applyAlignment="1">
      <alignment vertical="center" wrapText="1"/>
    </xf>
    <xf numFmtId="0" fontId="71" fillId="0" borderId="0" xfId="0" applyFont="1" applyFill="1" applyBorder="1" applyAlignment="1">
      <alignment vertical="center" wrapText="1"/>
    </xf>
    <xf numFmtId="38" fontId="37" fillId="0" borderId="78" xfId="34" applyFont="1" applyBorder="1">
      <alignment vertical="center"/>
    </xf>
    <xf numFmtId="38" fontId="37" fillId="0" borderId="96" xfId="34" applyFont="1" applyBorder="1">
      <alignment vertical="center"/>
    </xf>
    <xf numFmtId="38" fontId="37" fillId="0" borderId="65" xfId="34" applyFont="1" applyBorder="1">
      <alignment vertical="center"/>
    </xf>
    <xf numFmtId="38" fontId="37" fillId="0" borderId="46" xfId="34" applyFont="1" applyBorder="1">
      <alignment vertical="center"/>
    </xf>
    <xf numFmtId="38" fontId="37" fillId="0" borderId="61" xfId="34" applyFont="1" applyBorder="1">
      <alignment vertical="center"/>
    </xf>
    <xf numFmtId="38" fontId="37" fillId="0" borderId="39" xfId="34" applyFont="1" applyBorder="1">
      <alignment vertical="center"/>
    </xf>
    <xf numFmtId="38" fontId="37" fillId="0" borderId="99" xfId="34" applyFont="1" applyBorder="1">
      <alignment vertical="center"/>
    </xf>
    <xf numFmtId="38" fontId="37" fillId="0" borderId="62" xfId="34" applyFont="1" applyBorder="1">
      <alignment vertical="center"/>
    </xf>
    <xf numFmtId="38" fontId="37" fillId="0" borderId="100" xfId="34" applyFont="1" applyBorder="1">
      <alignment vertical="center"/>
    </xf>
    <xf numFmtId="0" fontId="38" fillId="28" borderId="60" xfId="0" applyFont="1" applyFill="1" applyBorder="1" applyAlignment="1" applyProtection="1">
      <alignment horizontal="center" vertical="center"/>
      <protection locked="0"/>
    </xf>
    <xf numFmtId="0" fontId="38" fillId="28" borderId="61" xfId="0" applyFont="1" applyFill="1" applyBorder="1" applyAlignment="1" applyProtection="1">
      <alignment horizontal="center" vertical="center"/>
      <protection locked="0"/>
    </xf>
    <xf numFmtId="0" fontId="38" fillId="28" borderId="62" xfId="0" applyFont="1" applyFill="1" applyBorder="1" applyAlignment="1" applyProtection="1">
      <alignment horizontal="center" vertical="center"/>
      <protection locked="0"/>
    </xf>
    <xf numFmtId="0" fontId="0" fillId="28" borderId="54" xfId="0" applyFill="1" applyBorder="1" applyAlignment="1" applyProtection="1">
      <alignment vertical="center" wrapText="1"/>
      <protection locked="0"/>
    </xf>
    <xf numFmtId="0" fontId="0" fillId="28" borderId="43" xfId="0" applyFill="1" applyBorder="1" applyAlignment="1" applyProtection="1">
      <alignment vertical="center" wrapText="1"/>
      <protection locked="0"/>
    </xf>
    <xf numFmtId="0" fontId="37" fillId="24" borderId="0" xfId="0" applyFont="1" applyFill="1" applyAlignment="1">
      <alignment horizontal="left" vertical="top" wrapText="1"/>
    </xf>
    <xf numFmtId="0" fontId="4" fillId="0" borderId="0" xfId="102">
      <alignment vertical="center"/>
    </xf>
    <xf numFmtId="2" fontId="37" fillId="28" borderId="41" xfId="34" applyNumberFormat="1" applyFont="1" applyFill="1" applyBorder="1" applyAlignment="1" applyProtection="1">
      <alignment vertical="center" wrapText="1" shrinkToFit="1"/>
      <protection locked="0" hidden="1"/>
    </xf>
    <xf numFmtId="2" fontId="37" fillId="28" borderId="10" xfId="34" applyNumberFormat="1" applyFont="1" applyFill="1" applyBorder="1" applyAlignment="1" applyProtection="1">
      <alignment vertical="center" wrapText="1" shrinkToFit="1"/>
      <protection locked="0" hidden="1"/>
    </xf>
    <xf numFmtId="0" fontId="103" fillId="24" borderId="0" xfId="0" applyFont="1" applyFill="1" applyAlignment="1" applyProtection="1">
      <alignment vertical="top" wrapText="1"/>
      <protection hidden="1"/>
    </xf>
    <xf numFmtId="0" fontId="104" fillId="0" borderId="0" xfId="0" applyFont="1" applyProtection="1">
      <alignment vertical="center"/>
      <protection hidden="1"/>
    </xf>
    <xf numFmtId="0" fontId="3" fillId="0" borderId="0" xfId="102" applyFont="1">
      <alignment vertical="center"/>
    </xf>
    <xf numFmtId="0" fontId="43" fillId="0" borderId="12" xfId="0" applyFont="1" applyBorder="1" applyAlignment="1">
      <alignment horizontal="center" vertical="center"/>
    </xf>
    <xf numFmtId="2" fontId="37" fillId="28" borderId="17" xfId="34" applyNumberFormat="1" applyFont="1" applyFill="1" applyBorder="1" applyAlignment="1" applyProtection="1">
      <alignment vertical="center" shrinkToFit="1"/>
      <protection locked="0"/>
    </xf>
    <xf numFmtId="2" fontId="37" fillId="28" borderId="29" xfId="34" applyNumberFormat="1" applyFont="1" applyFill="1" applyBorder="1" applyAlignment="1" applyProtection="1">
      <alignment vertical="center" shrinkToFit="1"/>
      <protection locked="0"/>
    </xf>
    <xf numFmtId="0" fontId="2" fillId="0" borderId="0" xfId="102" applyFont="1">
      <alignment vertical="center"/>
    </xf>
    <xf numFmtId="0" fontId="43" fillId="28" borderId="12" xfId="0" applyFont="1" applyFill="1" applyBorder="1" applyAlignment="1" applyProtection="1">
      <alignment horizontal="center" vertical="center" wrapText="1"/>
      <protection locked="0" hidden="1"/>
    </xf>
    <xf numFmtId="0" fontId="43" fillId="28" borderId="29" xfId="0" applyFont="1" applyFill="1" applyBorder="1" applyAlignment="1" applyProtection="1">
      <alignment horizontal="center" vertical="center" wrapText="1"/>
      <protection locked="0" hidden="1"/>
    </xf>
    <xf numFmtId="0" fontId="43" fillId="28" borderId="11" xfId="0" applyFont="1" applyFill="1" applyBorder="1" applyAlignment="1" applyProtection="1">
      <alignment horizontal="center" vertical="center" wrapText="1"/>
      <protection locked="0" hidden="1"/>
    </xf>
    <xf numFmtId="0" fontId="43" fillId="28" borderId="12" xfId="0" applyFont="1" applyFill="1" applyBorder="1" applyAlignment="1" applyProtection="1">
      <alignment vertical="center"/>
      <protection locked="0"/>
    </xf>
    <xf numFmtId="0" fontId="43" fillId="28" borderId="29" xfId="0" applyFont="1" applyFill="1" applyBorder="1" applyAlignment="1" applyProtection="1">
      <alignment vertical="center"/>
      <protection locked="0"/>
    </xf>
    <xf numFmtId="0" fontId="43" fillId="28" borderId="11" xfId="0" applyFont="1" applyFill="1" applyBorder="1" applyAlignment="1" applyProtection="1">
      <alignment vertical="center"/>
      <protection locked="0"/>
    </xf>
    <xf numFmtId="49" fontId="43" fillId="28" borderId="35" xfId="0" applyNumberFormat="1" applyFont="1" applyFill="1" applyBorder="1" applyAlignment="1" applyProtection="1">
      <alignment horizontal="center" vertical="center"/>
      <protection locked="0"/>
    </xf>
    <xf numFmtId="49" fontId="43" fillId="28" borderId="29" xfId="0" applyNumberFormat="1" applyFont="1" applyFill="1" applyBorder="1" applyAlignment="1" applyProtection="1">
      <alignment horizontal="center" vertical="center"/>
      <protection locked="0"/>
    </xf>
    <xf numFmtId="49" fontId="43" fillId="28" borderId="11" xfId="0" applyNumberFormat="1" applyFont="1" applyFill="1" applyBorder="1" applyAlignment="1" applyProtection="1">
      <alignment horizontal="center" vertical="center"/>
      <protection locked="0"/>
    </xf>
    <xf numFmtId="0" fontId="47" fillId="24" borderId="81" xfId="0" applyFont="1" applyFill="1" applyBorder="1" applyAlignment="1" applyProtection="1">
      <alignment horizontal="left" vertical="center" wrapText="1"/>
      <protection locked="0"/>
    </xf>
    <xf numFmtId="0" fontId="43" fillId="0" borderId="13" xfId="0" applyFont="1" applyBorder="1" applyAlignment="1">
      <alignment horizontal="center" vertical="center" textRotation="255"/>
    </xf>
    <xf numFmtId="0" fontId="43" fillId="0" borderId="72" xfId="0" applyFont="1" applyBorder="1" applyAlignment="1">
      <alignment horizontal="center" vertical="center" textRotation="255"/>
    </xf>
    <xf numFmtId="0" fontId="43" fillId="28" borderId="41" xfId="0" applyFont="1" applyFill="1" applyBorder="1" applyAlignment="1" applyProtection="1">
      <alignment horizontal="center" vertical="center" wrapText="1"/>
      <protection locked="0"/>
    </xf>
    <xf numFmtId="0" fontId="43" fillId="28" borderId="12" xfId="0" applyFont="1" applyFill="1" applyBorder="1" applyAlignment="1" applyProtection="1">
      <alignment horizontal="center" vertical="center" wrapText="1"/>
      <protection locked="0"/>
    </xf>
    <xf numFmtId="0" fontId="43" fillId="28" borderId="29" xfId="0" applyFont="1" applyFill="1" applyBorder="1" applyAlignment="1" applyProtection="1">
      <alignment horizontal="center" vertical="center" wrapText="1"/>
      <protection locked="0"/>
    </xf>
    <xf numFmtId="0" fontId="43" fillId="28" borderId="11" xfId="0" applyFont="1" applyFill="1" applyBorder="1" applyAlignment="1" applyProtection="1">
      <alignment horizontal="center" vertical="center" wrapText="1"/>
      <protection locked="0"/>
    </xf>
    <xf numFmtId="0" fontId="43" fillId="28" borderId="10" xfId="0" applyFont="1" applyFill="1" applyBorder="1" applyAlignment="1" applyProtection="1">
      <alignment horizontal="center" vertical="center" wrapText="1"/>
      <protection locked="0"/>
    </xf>
    <xf numFmtId="0" fontId="33" fillId="0" borderId="10" xfId="0" applyFont="1" applyBorder="1" applyAlignment="1">
      <alignment horizontal="center" vertical="center"/>
    </xf>
    <xf numFmtId="0" fontId="33" fillId="0" borderId="12" xfId="0" applyFont="1" applyBorder="1" applyAlignment="1">
      <alignment horizontal="center" vertical="center"/>
    </xf>
    <xf numFmtId="0" fontId="33" fillId="0" borderId="29" xfId="0" applyFont="1" applyBorder="1" applyAlignment="1">
      <alignment horizontal="center" vertical="center"/>
    </xf>
    <xf numFmtId="0" fontId="33" fillId="0" borderId="11" xfId="0" applyFont="1" applyBorder="1" applyAlignment="1">
      <alignment horizontal="center" vertical="center"/>
    </xf>
    <xf numFmtId="0" fontId="43" fillId="0" borderId="14" xfId="0" applyFont="1" applyBorder="1" applyAlignment="1">
      <alignment horizontal="center" vertical="center"/>
    </xf>
    <xf numFmtId="0" fontId="43" fillId="0" borderId="16" xfId="0" applyFont="1" applyBorder="1" applyAlignment="1">
      <alignment horizontal="center" vertical="center"/>
    </xf>
    <xf numFmtId="0" fontId="43" fillId="0" borderId="14" xfId="0" applyFont="1" applyBorder="1" applyAlignment="1">
      <alignment horizontal="center" vertical="center" wrapText="1"/>
    </xf>
    <xf numFmtId="0" fontId="43" fillId="0" borderId="89" xfId="0" applyFont="1" applyBorder="1" applyAlignment="1">
      <alignment horizontal="center" vertical="center" wrapText="1"/>
    </xf>
    <xf numFmtId="0" fontId="43" fillId="0" borderId="91" xfId="0" applyFont="1" applyBorder="1" applyAlignment="1">
      <alignment horizontal="center" vertical="center" wrapText="1"/>
    </xf>
    <xf numFmtId="0" fontId="43" fillId="0" borderId="67" xfId="0" applyFont="1" applyBorder="1" applyAlignment="1">
      <alignment horizontal="center" vertical="center" wrapText="1"/>
    </xf>
    <xf numFmtId="0" fontId="43" fillId="0" borderId="81" xfId="0" applyFont="1" applyBorder="1" applyAlignment="1">
      <alignment horizontal="center" vertical="center" wrapText="1"/>
    </xf>
    <xf numFmtId="0" fontId="43" fillId="0" borderId="66" xfId="0" applyFont="1" applyBorder="1" applyAlignment="1">
      <alignment horizontal="center" vertical="center" wrapText="1"/>
    </xf>
    <xf numFmtId="0" fontId="43" fillId="0" borderId="24" xfId="0" applyFont="1" applyBorder="1" applyAlignment="1">
      <alignment horizontal="center" vertical="center" wrapText="1"/>
    </xf>
    <xf numFmtId="0" fontId="43" fillId="0" borderId="24" xfId="0" applyFont="1" applyBorder="1" applyAlignment="1">
      <alignment horizontal="center" vertical="center"/>
    </xf>
    <xf numFmtId="49" fontId="43" fillId="28" borderId="42" xfId="0" applyNumberFormat="1" applyFont="1" applyFill="1" applyBorder="1" applyAlignment="1" applyProtection="1">
      <alignment horizontal="center" vertical="center"/>
      <protection locked="0"/>
    </xf>
    <xf numFmtId="49" fontId="43" fillId="28" borderId="21" xfId="0" applyNumberFormat="1" applyFont="1" applyFill="1" applyBorder="1" applyAlignment="1" applyProtection="1">
      <alignment horizontal="center" vertical="center"/>
      <protection locked="0"/>
    </xf>
    <xf numFmtId="49" fontId="43" fillId="28" borderId="58" xfId="0" applyNumberFormat="1" applyFont="1" applyFill="1" applyBorder="1" applyAlignment="1" applyProtection="1">
      <alignment horizontal="center" vertical="center"/>
      <protection locked="0"/>
    </xf>
    <xf numFmtId="0" fontId="43" fillId="28" borderId="56" xfId="0" applyFont="1" applyFill="1" applyBorder="1" applyAlignment="1" applyProtection="1">
      <alignment vertical="center" wrapText="1"/>
      <protection locked="0"/>
    </xf>
    <xf numFmtId="0" fontId="43" fillId="28" borderId="21" xfId="0" applyFont="1" applyFill="1" applyBorder="1" applyAlignment="1" applyProtection="1">
      <alignment vertical="center" wrapText="1"/>
      <protection locked="0"/>
    </xf>
    <xf numFmtId="0" fontId="43" fillId="28" borderId="58" xfId="0" applyFont="1" applyFill="1" applyBorder="1" applyAlignment="1" applyProtection="1">
      <alignment vertical="center" wrapText="1"/>
      <protection locked="0"/>
    </xf>
    <xf numFmtId="0" fontId="43" fillId="28" borderId="12" xfId="0" applyFont="1" applyFill="1" applyBorder="1" applyAlignment="1" applyProtection="1">
      <alignment vertical="center" wrapText="1"/>
      <protection locked="0"/>
    </xf>
    <xf numFmtId="0" fontId="43" fillId="28" borderId="29" xfId="0" applyFont="1" applyFill="1" applyBorder="1" applyAlignment="1" applyProtection="1">
      <alignment vertical="center" wrapText="1"/>
      <protection locked="0"/>
    </xf>
    <xf numFmtId="0" fontId="43" fillId="28" borderId="11" xfId="0" applyFont="1" applyFill="1" applyBorder="1" applyAlignment="1" applyProtection="1">
      <alignment vertical="center" wrapText="1"/>
      <protection locked="0"/>
    </xf>
    <xf numFmtId="0" fontId="43" fillId="28" borderId="56" xfId="0" applyFont="1" applyFill="1" applyBorder="1" applyAlignment="1" applyProtection="1">
      <alignment vertical="center"/>
      <protection locked="0"/>
    </xf>
    <xf numFmtId="0" fontId="43" fillId="28" borderId="21" xfId="0" applyFont="1" applyFill="1" applyBorder="1" applyAlignment="1" applyProtection="1">
      <alignment vertical="center"/>
      <protection locked="0"/>
    </xf>
    <xf numFmtId="0" fontId="43" fillId="28" borderId="58" xfId="0" applyFont="1" applyFill="1" applyBorder="1" applyAlignment="1" applyProtection="1">
      <alignment vertical="center"/>
      <protection locked="0"/>
    </xf>
    <xf numFmtId="49" fontId="43" fillId="28" borderId="43" xfId="0" applyNumberFormat="1" applyFont="1" applyFill="1" applyBorder="1" applyAlignment="1" applyProtection="1">
      <alignment horizontal="center" vertical="center"/>
      <protection locked="0"/>
    </xf>
    <xf numFmtId="49" fontId="43" fillId="28" borderId="10" xfId="0" applyNumberFormat="1" applyFont="1" applyFill="1" applyBorder="1" applyAlignment="1" applyProtection="1">
      <alignment horizontal="center" vertical="center"/>
      <protection locked="0"/>
    </xf>
    <xf numFmtId="0" fontId="35" fillId="0" borderId="0" xfId="0" applyFont="1" applyAlignment="1">
      <alignment horizontal="left" vertical="center" wrapText="1"/>
    </xf>
    <xf numFmtId="0" fontId="38" fillId="0" borderId="0" xfId="0" applyFont="1" applyAlignment="1">
      <alignment horizontal="center" vertical="center" wrapText="1"/>
    </xf>
    <xf numFmtId="0" fontId="43" fillId="0" borderId="13" xfId="0" applyFont="1" applyBorder="1" applyAlignment="1">
      <alignment horizontal="center" vertical="center" wrapText="1" shrinkToFit="1"/>
    </xf>
    <xf numFmtId="0" fontId="43" fillId="0" borderId="41" xfId="0" applyFont="1" applyBorder="1" applyAlignment="1">
      <alignment horizontal="center" vertical="center" wrapText="1" shrinkToFit="1"/>
    </xf>
    <xf numFmtId="0" fontId="43" fillId="0" borderId="13" xfId="0" applyFont="1" applyBorder="1" applyAlignment="1">
      <alignment horizontal="center" vertical="center"/>
    </xf>
    <xf numFmtId="0" fontId="43" fillId="0" borderId="41" xfId="0" applyFont="1" applyBorder="1" applyAlignment="1">
      <alignment horizontal="center" vertical="center"/>
    </xf>
    <xf numFmtId="0" fontId="43" fillId="0" borderId="29" xfId="0" applyFont="1" applyBorder="1" applyAlignment="1">
      <alignment horizontal="left" vertical="center"/>
    </xf>
    <xf numFmtId="0" fontId="43" fillId="0" borderId="11" xfId="0" applyFont="1" applyBorder="1" applyAlignment="1">
      <alignment horizontal="left" vertical="center"/>
    </xf>
    <xf numFmtId="0" fontId="43" fillId="0" borderId="13" xfId="0" applyFont="1" applyBorder="1" applyAlignment="1">
      <alignment horizontal="left" vertical="center" wrapText="1"/>
    </xf>
    <xf numFmtId="0" fontId="43" fillId="0" borderId="41" xfId="0" applyFont="1" applyBorder="1" applyAlignment="1">
      <alignment horizontal="left" vertical="center" wrapText="1"/>
    </xf>
    <xf numFmtId="0" fontId="43" fillId="0" borderId="10" xfId="0" applyFont="1" applyBorder="1" applyAlignment="1">
      <alignment horizontal="left" vertical="center"/>
    </xf>
    <xf numFmtId="0" fontId="37" fillId="28" borderId="12" xfId="0" applyFont="1" applyFill="1" applyBorder="1" applyAlignment="1" applyProtection="1">
      <alignment horizontal="left" vertical="center"/>
      <protection locked="0"/>
    </xf>
    <xf numFmtId="0" fontId="37" fillId="28" borderId="29" xfId="0" applyFont="1" applyFill="1" applyBorder="1" applyAlignment="1" applyProtection="1">
      <alignment horizontal="left" vertical="center"/>
      <protection locked="0"/>
    </xf>
    <xf numFmtId="0" fontId="37" fillId="28" borderId="11" xfId="0" applyFont="1" applyFill="1" applyBorder="1" applyAlignment="1" applyProtection="1">
      <alignment horizontal="left" vertical="center"/>
      <protection locked="0"/>
    </xf>
    <xf numFmtId="0" fontId="36" fillId="28" borderId="12" xfId="48" applyFill="1" applyBorder="1" applyAlignment="1" applyProtection="1">
      <alignment horizontal="left" vertical="center"/>
      <protection locked="0"/>
    </xf>
    <xf numFmtId="0" fontId="43" fillId="0" borderId="10" xfId="0" applyFont="1" applyBorder="1" applyAlignment="1">
      <alignment vertical="center"/>
    </xf>
    <xf numFmtId="0" fontId="37" fillId="28" borderId="12" xfId="0" applyFont="1" applyFill="1" applyBorder="1" applyAlignment="1" applyProtection="1">
      <alignment horizontal="left" vertical="center" shrinkToFit="1"/>
      <protection locked="0" hidden="1"/>
    </xf>
    <xf numFmtId="0" fontId="37" fillId="28" borderId="29" xfId="0" applyFont="1" applyFill="1" applyBorder="1" applyAlignment="1" applyProtection="1">
      <alignment horizontal="left" vertical="center" shrinkToFit="1"/>
      <protection locked="0" hidden="1"/>
    </xf>
    <xf numFmtId="0" fontId="37" fillId="28" borderId="11" xfId="0" applyFont="1" applyFill="1" applyBorder="1" applyAlignment="1" applyProtection="1">
      <alignment horizontal="left" vertical="center" shrinkToFit="1"/>
      <protection locked="0" hidden="1"/>
    </xf>
    <xf numFmtId="0" fontId="37" fillId="28" borderId="12" xfId="0" applyFont="1" applyFill="1" applyBorder="1" applyAlignment="1" applyProtection="1">
      <alignment horizontal="left" vertical="center" shrinkToFit="1"/>
      <protection locked="0"/>
    </xf>
    <xf numFmtId="0" fontId="37" fillId="28" borderId="29" xfId="0" applyFont="1" applyFill="1" applyBorder="1" applyAlignment="1" applyProtection="1">
      <alignment horizontal="left" vertical="center" shrinkToFit="1"/>
      <protection locked="0"/>
    </xf>
    <xf numFmtId="0" fontId="37" fillId="28" borderId="11" xfId="0" applyFont="1" applyFill="1" applyBorder="1" applyAlignment="1" applyProtection="1">
      <alignment horizontal="left" vertical="center" shrinkToFit="1"/>
      <protection locked="0"/>
    </xf>
    <xf numFmtId="0" fontId="35" fillId="0" borderId="17" xfId="0" applyFont="1" applyBorder="1" applyAlignment="1">
      <alignment horizontal="left" vertical="center"/>
    </xf>
    <xf numFmtId="0" fontId="43" fillId="0" borderId="12" xfId="0" applyFont="1" applyBorder="1" applyAlignment="1">
      <alignment horizontal="center" vertical="center"/>
    </xf>
    <xf numFmtId="0" fontId="43" fillId="0" borderId="29" xfId="0" applyFont="1" applyBorder="1" applyAlignment="1">
      <alignment horizontal="center" vertical="center"/>
    </xf>
    <xf numFmtId="0" fontId="43" fillId="0" borderId="11" xfId="0" applyFont="1" applyBorder="1" applyAlignment="1">
      <alignment horizontal="center" vertical="center"/>
    </xf>
    <xf numFmtId="0" fontId="43" fillId="0" borderId="13" xfId="0" applyFont="1" applyBorder="1" applyAlignment="1">
      <alignment horizontal="left" vertical="center"/>
    </xf>
    <xf numFmtId="0" fontId="43" fillId="0" borderId="41" xfId="0" applyFont="1" applyBorder="1" applyAlignment="1">
      <alignment horizontal="left" vertical="center"/>
    </xf>
    <xf numFmtId="0" fontId="43" fillId="0" borderId="47" xfId="0" applyFont="1" applyBorder="1" applyAlignment="1">
      <alignment horizontal="center" vertical="center"/>
    </xf>
    <xf numFmtId="0" fontId="43" fillId="0" borderId="10" xfId="0" applyFont="1" applyBorder="1" applyAlignment="1">
      <alignment horizontal="left" vertical="center" wrapText="1"/>
    </xf>
    <xf numFmtId="0" fontId="40" fillId="28" borderId="12" xfId="0" applyFont="1" applyFill="1" applyBorder="1" applyAlignment="1" applyProtection="1">
      <alignment horizontal="left" vertical="center" wrapText="1"/>
      <protection locked="0" hidden="1"/>
    </xf>
    <xf numFmtId="0" fontId="40" fillId="28" borderId="29" xfId="0" applyFont="1" applyFill="1" applyBorder="1" applyAlignment="1" applyProtection="1">
      <alignment horizontal="left" vertical="center" wrapText="1"/>
      <protection locked="0" hidden="1"/>
    </xf>
    <xf numFmtId="0" fontId="40" fillId="28" borderId="11" xfId="0" applyFont="1" applyFill="1" applyBorder="1" applyAlignment="1" applyProtection="1">
      <alignment horizontal="left" vertical="center" wrapText="1"/>
      <protection locked="0" hidden="1"/>
    </xf>
    <xf numFmtId="0" fontId="40" fillId="28" borderId="12" xfId="0" applyFont="1" applyFill="1" applyBorder="1" applyAlignment="1" applyProtection="1">
      <alignment horizontal="left" vertical="center" wrapText="1"/>
      <protection locked="0"/>
    </xf>
    <xf numFmtId="0" fontId="40" fillId="28" borderId="29" xfId="0" applyFont="1" applyFill="1" applyBorder="1" applyAlignment="1" applyProtection="1">
      <alignment horizontal="left" vertical="center" wrapText="1"/>
      <protection locked="0"/>
    </xf>
    <xf numFmtId="0" fontId="40" fillId="28" borderId="11" xfId="0" applyFont="1" applyFill="1" applyBorder="1" applyAlignment="1" applyProtection="1">
      <alignment horizontal="left" vertical="center" wrapText="1"/>
      <protection locked="0"/>
    </xf>
    <xf numFmtId="0" fontId="69" fillId="28" borderId="12" xfId="0" applyFont="1" applyFill="1" applyBorder="1" applyAlignment="1" applyProtection="1">
      <alignment horizontal="center" vertical="center"/>
      <protection locked="0"/>
    </xf>
    <xf numFmtId="0" fontId="69" fillId="28" borderId="29" xfId="0" applyFont="1" applyFill="1" applyBorder="1" applyAlignment="1" applyProtection="1">
      <alignment horizontal="center" vertical="center"/>
      <protection locked="0"/>
    </xf>
    <xf numFmtId="0" fontId="69" fillId="28" borderId="11" xfId="0" applyFont="1" applyFill="1" applyBorder="1" applyAlignment="1" applyProtection="1">
      <alignment horizontal="center" vertical="center"/>
      <protection locked="0"/>
    </xf>
    <xf numFmtId="182" fontId="35" fillId="28" borderId="14" xfId="0" applyNumberFormat="1" applyFont="1" applyFill="1" applyBorder="1" applyAlignment="1" applyProtection="1">
      <alignment horizontal="center" vertical="center"/>
      <protection locked="0"/>
    </xf>
    <xf numFmtId="182" fontId="35" fillId="28" borderId="89" xfId="0" applyNumberFormat="1" applyFont="1" applyFill="1" applyBorder="1" applyAlignment="1" applyProtection="1">
      <alignment horizontal="center" vertical="center"/>
      <protection locked="0"/>
    </xf>
    <xf numFmtId="182" fontId="35" fillId="28" borderId="86" xfId="0" applyNumberFormat="1" applyFont="1" applyFill="1" applyBorder="1" applyAlignment="1" applyProtection="1">
      <alignment horizontal="center" vertical="center"/>
      <protection locked="0"/>
    </xf>
    <xf numFmtId="183" fontId="35" fillId="28" borderId="92" xfId="0" quotePrefix="1" applyNumberFormat="1" applyFont="1" applyFill="1" applyBorder="1" applyAlignment="1" applyProtection="1">
      <alignment horizontal="center" vertical="center"/>
      <protection locked="0"/>
    </xf>
    <xf numFmtId="183" fontId="35" fillId="28" borderId="29" xfId="0" quotePrefix="1" applyNumberFormat="1" applyFont="1" applyFill="1" applyBorder="1" applyAlignment="1" applyProtection="1">
      <alignment horizontal="center" vertical="center"/>
      <protection locked="0"/>
    </xf>
    <xf numFmtId="183" fontId="35" fillId="28" borderId="11" xfId="0" quotePrefix="1" applyNumberFormat="1" applyFont="1" applyFill="1" applyBorder="1" applyAlignment="1" applyProtection="1">
      <alignment horizontal="center" vertical="center"/>
      <protection locked="0"/>
    </xf>
    <xf numFmtId="49" fontId="37" fillId="28" borderId="12" xfId="0" applyNumberFormat="1" applyFont="1" applyFill="1" applyBorder="1" applyAlignment="1" applyProtection="1">
      <alignment horizontal="left" vertical="center"/>
      <protection locked="0"/>
    </xf>
    <xf numFmtId="49" fontId="37" fillId="28" borderId="29" xfId="0" applyNumberFormat="1" applyFont="1" applyFill="1" applyBorder="1" applyAlignment="1" applyProtection="1">
      <alignment horizontal="left" vertical="center"/>
      <protection locked="0"/>
    </xf>
    <xf numFmtId="49" fontId="37" fillId="28" borderId="11" xfId="0" applyNumberFormat="1" applyFont="1" applyFill="1" applyBorder="1" applyAlignment="1" applyProtection="1">
      <alignment horizontal="left" vertical="center"/>
      <protection locked="0"/>
    </xf>
    <xf numFmtId="0" fontId="40" fillId="28" borderId="12" xfId="0" applyFont="1" applyFill="1" applyBorder="1" applyAlignment="1" applyProtection="1">
      <alignment horizontal="left" vertical="center"/>
      <protection locked="0"/>
    </xf>
    <xf numFmtId="0" fontId="40" fillId="28" borderId="29" xfId="0" applyFont="1" applyFill="1" applyBorder="1" applyAlignment="1" applyProtection="1">
      <alignment horizontal="left" vertical="center"/>
      <protection locked="0"/>
    </xf>
    <xf numFmtId="0" fontId="40" fillId="28" borderId="11" xfId="0" applyFont="1" applyFill="1" applyBorder="1" applyAlignment="1" applyProtection="1">
      <alignment horizontal="left" vertical="center"/>
      <protection locked="0"/>
    </xf>
    <xf numFmtId="0" fontId="45" fillId="0" borderId="0" xfId="0" applyFont="1" applyAlignment="1">
      <alignment horizontal="left" vertical="center" wrapText="1"/>
    </xf>
    <xf numFmtId="0" fontId="35" fillId="0" borderId="0" xfId="0" applyFont="1" applyAlignment="1">
      <alignment horizontal="left" vertical="top" wrapText="1"/>
    </xf>
    <xf numFmtId="0" fontId="43" fillId="0" borderId="10" xfId="0" applyFont="1" applyBorder="1" applyAlignment="1">
      <alignment horizontal="center" vertical="center" wrapText="1"/>
    </xf>
    <xf numFmtId="0" fontId="43" fillId="0" borderId="15" xfId="0" applyFont="1" applyBorder="1" applyAlignment="1">
      <alignment horizontal="center" vertical="center" wrapText="1"/>
    </xf>
    <xf numFmtId="0" fontId="43" fillId="0" borderId="12" xfId="0" applyFont="1" applyBorder="1" applyAlignment="1">
      <alignment horizontal="center" vertical="center" wrapText="1"/>
    </xf>
    <xf numFmtId="0" fontId="43" fillId="0" borderId="29" xfId="0" applyFont="1" applyBorder="1" applyAlignment="1">
      <alignment horizontal="center" vertical="center" wrapText="1"/>
    </xf>
    <xf numFmtId="0" fontId="43" fillId="0" borderId="11" xfId="0" applyFont="1" applyBorder="1" applyAlignment="1">
      <alignment horizontal="center" vertical="center" wrapText="1"/>
    </xf>
    <xf numFmtId="0" fontId="32" fillId="0" borderId="91" xfId="0" applyFont="1" applyBorder="1" applyAlignment="1">
      <alignment horizontal="center" vertical="center" wrapText="1"/>
    </xf>
    <xf numFmtId="0" fontId="32" fillId="0" borderId="66" xfId="0" applyFont="1" applyBorder="1" applyAlignment="1">
      <alignment horizontal="center" vertical="center" wrapText="1"/>
    </xf>
    <xf numFmtId="0" fontId="52" fillId="24" borderId="51" xfId="0" applyFont="1" applyFill="1" applyBorder="1" applyAlignment="1">
      <alignment horizontal="left" vertical="center" wrapText="1"/>
    </xf>
    <xf numFmtId="0" fontId="52" fillId="24" borderId="52" xfId="0" applyFont="1" applyFill="1" applyBorder="1" applyAlignment="1">
      <alignment horizontal="left" vertical="center" wrapText="1"/>
    </xf>
    <xf numFmtId="0" fontId="54" fillId="24" borderId="0" xfId="0" applyFont="1" applyFill="1" applyBorder="1" applyAlignment="1" applyProtection="1">
      <alignment horizontal="center" vertical="center" shrinkToFit="1"/>
      <protection locked="0"/>
    </xf>
    <xf numFmtId="0" fontId="43" fillId="28" borderId="68" xfId="0" applyFont="1" applyFill="1" applyBorder="1" applyAlignment="1" applyProtection="1">
      <alignment horizontal="center" vertical="center" wrapText="1"/>
      <protection locked="0" hidden="1"/>
    </xf>
    <xf numFmtId="0" fontId="43" fillId="28" borderId="30" xfId="0" applyFont="1" applyFill="1" applyBorder="1" applyAlignment="1" applyProtection="1">
      <alignment horizontal="center" vertical="center" wrapText="1"/>
      <protection locked="0" hidden="1"/>
    </xf>
    <xf numFmtId="0" fontId="43" fillId="28" borderId="69" xfId="0" applyFont="1" applyFill="1" applyBorder="1" applyAlignment="1" applyProtection="1">
      <alignment horizontal="center" vertical="center" wrapText="1"/>
      <protection locked="0" hidden="1"/>
    </xf>
    <xf numFmtId="0" fontId="33" fillId="0" borderId="10" xfId="0" applyFont="1" applyBorder="1" applyAlignment="1">
      <alignment horizontal="left" vertical="center" wrapText="1"/>
    </xf>
    <xf numFmtId="0" fontId="33" fillId="0" borderId="12" xfId="0" applyFont="1" applyBorder="1" applyAlignment="1">
      <alignment horizontal="left" vertical="center" wrapText="1"/>
    </xf>
    <xf numFmtId="0" fontId="51" fillId="28" borderId="77" xfId="0" applyFont="1" applyFill="1" applyBorder="1" applyAlignment="1" applyProtection="1">
      <alignment horizontal="center" vertical="center" wrapText="1"/>
      <protection locked="0"/>
    </xf>
    <xf numFmtId="0" fontId="51" fillId="28" borderId="72" xfId="0" applyFont="1" applyFill="1" applyBorder="1" applyAlignment="1" applyProtection="1">
      <alignment horizontal="center" vertical="center" wrapText="1"/>
      <protection locked="0"/>
    </xf>
    <xf numFmtId="0" fontId="43" fillId="0" borderId="30" xfId="0" applyFont="1" applyBorder="1" applyAlignment="1">
      <alignment horizontal="left" vertical="center" wrapText="1"/>
    </xf>
    <xf numFmtId="0" fontId="43" fillId="0" borderId="0" xfId="0" applyFont="1" applyBorder="1" applyAlignment="1">
      <alignment horizontal="left" vertical="center" wrapText="1"/>
    </xf>
    <xf numFmtId="0" fontId="42" fillId="25" borderId="22" xfId="0" applyFont="1" applyFill="1" applyBorder="1" applyAlignment="1">
      <alignment horizontal="center" vertical="center"/>
    </xf>
    <xf numFmtId="0" fontId="42" fillId="25" borderId="26" xfId="0" applyFont="1" applyFill="1" applyBorder="1" applyAlignment="1">
      <alignment horizontal="center" vertical="center"/>
    </xf>
    <xf numFmtId="0" fontId="54" fillId="24" borderId="0" xfId="0" applyFont="1" applyFill="1" applyBorder="1" applyAlignment="1">
      <alignment horizontal="center" vertical="center"/>
    </xf>
    <xf numFmtId="0" fontId="54" fillId="28" borderId="22" xfId="0" applyFont="1" applyFill="1" applyBorder="1" applyAlignment="1" applyProtection="1">
      <alignment horizontal="center" vertical="center"/>
      <protection locked="0"/>
    </xf>
    <xf numFmtId="0" fontId="54" fillId="28" borderId="26" xfId="0" applyFont="1" applyFill="1" applyBorder="1" applyAlignment="1" applyProtection="1">
      <alignment horizontal="center" vertical="center"/>
      <protection locked="0"/>
    </xf>
    <xf numFmtId="0" fontId="54" fillId="24" borderId="0" xfId="0" applyFont="1" applyFill="1" applyBorder="1" applyAlignment="1">
      <alignment horizontal="center" vertical="center" wrapText="1"/>
    </xf>
    <xf numFmtId="0" fontId="49" fillId="24" borderId="0" xfId="0" applyFont="1" applyFill="1" applyBorder="1" applyAlignment="1">
      <alignment horizontal="center" vertical="center"/>
    </xf>
    <xf numFmtId="0" fontId="53" fillId="24" borderId="83" xfId="0" applyFont="1" applyFill="1" applyBorder="1" applyAlignment="1">
      <alignment horizontal="left" vertical="center" wrapText="1"/>
    </xf>
    <xf numFmtId="0" fontId="53" fillId="24" borderId="0" xfId="0" applyFont="1" applyFill="1" applyBorder="1" applyAlignment="1">
      <alignment horizontal="left" vertical="center" wrapText="1"/>
    </xf>
    <xf numFmtId="0" fontId="47" fillId="24" borderId="0" xfId="0" applyFont="1" applyFill="1" applyBorder="1" applyAlignment="1" applyProtection="1">
      <alignment horizontal="left" vertical="center" wrapText="1"/>
      <protection locked="0"/>
    </xf>
    <xf numFmtId="0" fontId="51" fillId="28" borderId="22" xfId="0" applyFont="1" applyFill="1" applyBorder="1" applyAlignment="1" applyProtection="1">
      <alignment horizontal="center" vertical="center" wrapText="1"/>
      <protection locked="0"/>
    </xf>
    <xf numFmtId="0" fontId="51" fillId="28" borderId="25" xfId="0" applyFont="1" applyFill="1" applyBorder="1" applyAlignment="1" applyProtection="1">
      <alignment horizontal="center" vertical="center" wrapText="1"/>
      <protection locked="0"/>
    </xf>
    <xf numFmtId="0" fontId="51" fillId="28" borderId="26" xfId="0" applyFont="1" applyFill="1" applyBorder="1" applyAlignment="1" applyProtection="1">
      <alignment horizontal="center" vertical="center" wrapText="1"/>
      <protection locked="0"/>
    </xf>
    <xf numFmtId="0" fontId="54" fillId="28" borderId="25" xfId="0" applyFont="1" applyFill="1" applyBorder="1" applyAlignment="1" applyProtection="1">
      <alignment horizontal="center" vertical="center"/>
      <protection locked="0"/>
    </xf>
    <xf numFmtId="0" fontId="52" fillId="24" borderId="63" xfId="0" applyFont="1" applyFill="1" applyBorder="1" applyAlignment="1">
      <alignment horizontal="left" vertical="center" wrapText="1"/>
    </xf>
    <xf numFmtId="0" fontId="52" fillId="24" borderId="88" xfId="0" applyFont="1" applyFill="1" applyBorder="1" applyAlignment="1">
      <alignment horizontal="left" vertical="center" wrapText="1"/>
    </xf>
    <xf numFmtId="0" fontId="52" fillId="24" borderId="72" xfId="0" applyFont="1" applyFill="1" applyBorder="1" applyAlignment="1">
      <alignment horizontal="left" vertical="center" wrapText="1"/>
    </xf>
    <xf numFmtId="0" fontId="52" fillId="24" borderId="73" xfId="0" applyFont="1" applyFill="1" applyBorder="1" applyAlignment="1">
      <alignment horizontal="left" vertical="center" wrapText="1"/>
    </xf>
    <xf numFmtId="0" fontId="51" fillId="28" borderId="22" xfId="0" applyFont="1" applyFill="1" applyBorder="1" applyAlignment="1" applyProtection="1">
      <alignment horizontal="center" vertical="center" wrapText="1"/>
    </xf>
    <xf numFmtId="0" fontId="51" fillId="28" borderId="25" xfId="0" applyFont="1" applyFill="1" applyBorder="1" applyAlignment="1" applyProtection="1">
      <alignment horizontal="center" vertical="center" wrapText="1"/>
    </xf>
    <xf numFmtId="0" fontId="51" fillId="28" borderId="76" xfId="0" applyFont="1" applyFill="1" applyBorder="1" applyAlignment="1" applyProtection="1">
      <alignment horizontal="center" vertical="center" wrapText="1"/>
    </xf>
    <xf numFmtId="0" fontId="51" fillId="28" borderId="30" xfId="0" applyFont="1" applyFill="1" applyBorder="1" applyAlignment="1" applyProtection="1">
      <alignment horizontal="center" vertical="center" wrapText="1"/>
    </xf>
    <xf numFmtId="0" fontId="51" fillId="28" borderId="80" xfId="0" applyFont="1" applyFill="1" applyBorder="1" applyAlignment="1" applyProtection="1">
      <alignment horizontal="center" vertical="center" wrapText="1"/>
    </xf>
    <xf numFmtId="0" fontId="51" fillId="28" borderId="81" xfId="0" applyFont="1" applyFill="1" applyBorder="1" applyAlignment="1" applyProtection="1">
      <alignment horizontal="center" vertical="center" wrapText="1"/>
    </xf>
    <xf numFmtId="0" fontId="51" fillId="28" borderId="96" xfId="0" applyFont="1" applyFill="1" applyBorder="1" applyAlignment="1" applyProtection="1">
      <alignment horizontal="center" vertical="center" wrapText="1"/>
    </xf>
    <xf numFmtId="0" fontId="0" fillId="24" borderId="0" xfId="0" applyFill="1" applyBorder="1" applyAlignment="1">
      <alignment horizontal="left" vertical="center" wrapText="1"/>
    </xf>
    <xf numFmtId="0" fontId="39" fillId="24" borderId="22" xfId="0" applyFont="1" applyFill="1" applyBorder="1" applyAlignment="1">
      <alignment horizontal="center" vertical="center"/>
    </xf>
    <xf numFmtId="0" fontId="39" fillId="24" borderId="25" xfId="0" applyFont="1" applyFill="1" applyBorder="1" applyAlignment="1">
      <alignment horizontal="center" vertical="center"/>
    </xf>
    <xf numFmtId="0" fontId="39" fillId="24" borderId="26" xfId="0" applyFont="1" applyFill="1" applyBorder="1" applyAlignment="1">
      <alignment horizontal="center" vertical="center"/>
    </xf>
    <xf numFmtId="0" fontId="37" fillId="24" borderId="0" xfId="0" applyFont="1" applyFill="1" applyAlignment="1">
      <alignment horizontal="left" vertical="top" wrapText="1"/>
    </xf>
    <xf numFmtId="0" fontId="37" fillId="24" borderId="59" xfId="0" applyFont="1" applyFill="1" applyBorder="1" applyAlignment="1">
      <alignment horizontal="center" vertical="center" textRotation="255"/>
    </xf>
    <xf numFmtId="0" fontId="37" fillId="24" borderId="94" xfId="0" applyFont="1" applyFill="1" applyBorder="1" applyAlignment="1">
      <alignment horizontal="center" vertical="center" textRotation="255"/>
    </xf>
    <xf numFmtId="0" fontId="37" fillId="24" borderId="78" xfId="0" applyFont="1" applyFill="1" applyBorder="1" applyAlignment="1">
      <alignment horizontal="center" vertical="center" textRotation="255"/>
    </xf>
    <xf numFmtId="0" fontId="40" fillId="24" borderId="76" xfId="0" applyFont="1" applyFill="1" applyBorder="1" applyAlignment="1">
      <alignment horizontal="center" vertical="center" wrapText="1"/>
    </xf>
    <xf numFmtId="0" fontId="40" fillId="24" borderId="30" xfId="0" applyFont="1" applyFill="1" applyBorder="1" applyAlignment="1">
      <alignment horizontal="center" vertical="center" wrapText="1"/>
    </xf>
    <xf numFmtId="0" fontId="40" fillId="24" borderId="79" xfId="0" applyFont="1" applyFill="1" applyBorder="1" applyAlignment="1">
      <alignment horizontal="center" vertical="center" wrapText="1"/>
    </xf>
    <xf numFmtId="0" fontId="37" fillId="24" borderId="88" xfId="0" applyFont="1" applyFill="1" applyBorder="1" applyAlignment="1">
      <alignment horizontal="center" vertical="center" wrapText="1"/>
    </xf>
    <xf numFmtId="0" fontId="37" fillId="24" borderId="84" xfId="0" applyFont="1" applyFill="1" applyBorder="1" applyAlignment="1">
      <alignment horizontal="center" vertical="center" wrapText="1"/>
    </xf>
    <xf numFmtId="0" fontId="37" fillId="24" borderId="73" xfId="0" applyFont="1" applyFill="1" applyBorder="1" applyAlignment="1">
      <alignment horizontal="center" vertical="center" wrapText="1"/>
    </xf>
    <xf numFmtId="0" fontId="0" fillId="0" borderId="87" xfId="0" applyBorder="1" applyAlignment="1">
      <alignment horizontal="center" vertical="center" wrapText="1"/>
    </xf>
    <xf numFmtId="0" fontId="0" fillId="0" borderId="85" xfId="0" applyBorder="1" applyAlignment="1">
      <alignment horizontal="center" vertical="center" wrapText="1"/>
    </xf>
    <xf numFmtId="0" fontId="0" fillId="0" borderId="77" xfId="0" applyBorder="1" applyAlignment="1">
      <alignment horizontal="center" vertical="center" wrapText="1"/>
    </xf>
    <xf numFmtId="0" fontId="37" fillId="24" borderId="87" xfId="0" applyFont="1" applyFill="1" applyBorder="1" applyAlignment="1">
      <alignment horizontal="center" vertical="center" wrapText="1"/>
    </xf>
    <xf numFmtId="0" fontId="37" fillId="24" borderId="85" xfId="0" applyFont="1" applyFill="1" applyBorder="1" applyAlignment="1">
      <alignment horizontal="center" vertical="center" wrapText="1"/>
    </xf>
    <xf numFmtId="0" fontId="37" fillId="24" borderId="77" xfId="0" applyFont="1" applyFill="1" applyBorder="1" applyAlignment="1">
      <alignment horizontal="center" vertical="center" wrapText="1"/>
    </xf>
    <xf numFmtId="0" fontId="37" fillId="24" borderId="31" xfId="0" applyFont="1" applyFill="1" applyBorder="1" applyAlignment="1">
      <alignment horizontal="center" vertical="center" wrapText="1"/>
    </xf>
    <xf numFmtId="0" fontId="37" fillId="24" borderId="45" xfId="0" applyFont="1" applyFill="1" applyBorder="1" applyAlignment="1">
      <alignment horizontal="center" vertical="center" wrapText="1"/>
    </xf>
    <xf numFmtId="0" fontId="37" fillId="24" borderId="43" xfId="0" applyFont="1" applyFill="1" applyBorder="1" applyAlignment="1">
      <alignment horizontal="center" vertical="center" wrapText="1"/>
    </xf>
    <xf numFmtId="0" fontId="37" fillId="24" borderId="10" xfId="0" applyFont="1" applyFill="1" applyBorder="1" applyAlignment="1">
      <alignment horizontal="center" vertical="center" wrapText="1"/>
    </xf>
    <xf numFmtId="0" fontId="37" fillId="24" borderId="34" xfId="0" applyFont="1" applyFill="1" applyBorder="1" applyAlignment="1">
      <alignment horizontal="center" vertical="center" wrapText="1"/>
    </xf>
    <xf numFmtId="0" fontId="37" fillId="24" borderId="24" xfId="0" applyFont="1" applyFill="1" applyBorder="1" applyAlignment="1">
      <alignment horizontal="center" vertical="center" wrapText="1"/>
    </xf>
    <xf numFmtId="0" fontId="37" fillId="24" borderId="45" xfId="0" applyFont="1" applyFill="1" applyBorder="1" applyAlignment="1">
      <alignment horizontal="left" vertical="top" wrapText="1"/>
    </xf>
    <xf numFmtId="0" fontId="37" fillId="24" borderId="19" xfId="0" applyFont="1" applyFill="1" applyBorder="1" applyAlignment="1">
      <alignment horizontal="left" vertical="top" wrapText="1"/>
    </xf>
    <xf numFmtId="0" fontId="37" fillId="24" borderId="10" xfId="0" applyFont="1" applyFill="1" applyBorder="1" applyAlignment="1">
      <alignment horizontal="left" vertical="top" wrapText="1"/>
    </xf>
    <xf numFmtId="0" fontId="37" fillId="24" borderId="20" xfId="0" applyFont="1" applyFill="1" applyBorder="1" applyAlignment="1">
      <alignment horizontal="left" vertical="top" wrapText="1"/>
    </xf>
    <xf numFmtId="0" fontId="37" fillId="24" borderId="10" xfId="0" applyFont="1" applyFill="1" applyBorder="1" applyAlignment="1">
      <alignment horizontal="left" vertical="center" wrapText="1"/>
    </xf>
    <xf numFmtId="0" fontId="37" fillId="24" borderId="20" xfId="0" applyFont="1" applyFill="1" applyBorder="1" applyAlignment="1">
      <alignment horizontal="left" vertical="center" wrapText="1"/>
    </xf>
    <xf numFmtId="0" fontId="37" fillId="24" borderId="24" xfId="0" applyFont="1" applyFill="1" applyBorder="1" applyAlignment="1">
      <alignment horizontal="left" vertical="center" wrapText="1"/>
    </xf>
    <xf numFmtId="0" fontId="37" fillId="24" borderId="23" xfId="0" applyFont="1" applyFill="1" applyBorder="1" applyAlignment="1">
      <alignment horizontal="left" vertical="center" wrapText="1"/>
    </xf>
    <xf numFmtId="0" fontId="37" fillId="24" borderId="50" xfId="0" applyFont="1" applyFill="1" applyBorder="1" applyAlignment="1">
      <alignment horizontal="center" vertical="center"/>
    </xf>
    <xf numFmtId="0" fontId="37" fillId="24" borderId="52" xfId="0" applyFont="1" applyFill="1" applyBorder="1" applyAlignment="1">
      <alignment horizontal="center" vertical="center"/>
    </xf>
    <xf numFmtId="0" fontId="37" fillId="24" borderId="22" xfId="0" applyFont="1" applyFill="1" applyBorder="1" applyAlignment="1">
      <alignment horizontal="left" vertical="center"/>
    </xf>
    <xf numFmtId="0" fontId="37" fillId="24" borderId="25" xfId="0" applyFont="1" applyFill="1" applyBorder="1" applyAlignment="1">
      <alignment horizontal="left" vertical="center"/>
    </xf>
    <xf numFmtId="0" fontId="37" fillId="24" borderId="26" xfId="0" applyFont="1" applyFill="1" applyBorder="1" applyAlignment="1">
      <alignment horizontal="left" vertical="center"/>
    </xf>
    <xf numFmtId="0" fontId="37" fillId="24" borderId="76" xfId="0" applyFont="1" applyFill="1" applyBorder="1" applyAlignment="1">
      <alignment horizontal="center" vertical="center" textRotation="255"/>
    </xf>
    <xf numFmtId="0" fontId="37" fillId="24" borderId="83" xfId="0" applyFont="1" applyFill="1" applyBorder="1" applyAlignment="1">
      <alignment horizontal="center" vertical="center" textRotation="255"/>
    </xf>
    <xf numFmtId="0" fontId="37" fillId="24" borderId="80" xfId="0" applyFont="1" applyFill="1" applyBorder="1" applyAlignment="1">
      <alignment horizontal="center" vertical="center" textRotation="255"/>
    </xf>
    <xf numFmtId="0" fontId="37" fillId="24" borderId="68" xfId="0" applyFont="1" applyFill="1" applyBorder="1" applyAlignment="1">
      <alignment horizontal="center" vertical="center" wrapText="1" shrinkToFit="1"/>
    </xf>
    <xf numFmtId="0" fontId="37" fillId="24" borderId="27" xfId="0" applyFont="1" applyFill="1" applyBorder="1" applyAlignment="1">
      <alignment horizontal="center" vertical="center" wrapText="1" shrinkToFit="1"/>
    </xf>
    <xf numFmtId="0" fontId="37" fillId="24" borderId="67" xfId="0" applyFont="1" applyFill="1" applyBorder="1" applyAlignment="1">
      <alignment horizontal="center" vertical="center" wrapText="1" shrinkToFit="1"/>
    </xf>
    <xf numFmtId="0" fontId="37" fillId="24" borderId="63" xfId="0" applyFont="1" applyFill="1" applyBorder="1" applyAlignment="1">
      <alignment horizontal="center" vertical="center" wrapText="1" shrinkToFit="1"/>
    </xf>
    <xf numFmtId="0" fontId="37" fillId="24" borderId="47" xfId="0" applyFont="1" applyFill="1" applyBorder="1" applyAlignment="1">
      <alignment horizontal="center" vertical="center" wrapText="1" shrinkToFit="1"/>
    </xf>
    <xf numFmtId="0" fontId="37" fillId="24" borderId="72" xfId="0" applyFont="1" applyFill="1" applyBorder="1" applyAlignment="1">
      <alignment horizontal="center" vertical="center" wrapText="1" shrinkToFit="1"/>
    </xf>
    <xf numFmtId="0" fontId="37" fillId="24" borderId="63" xfId="0" applyFont="1" applyFill="1" applyBorder="1" applyAlignment="1">
      <alignment horizontal="center" vertical="center" shrinkToFit="1"/>
    </xf>
    <xf numFmtId="0" fontId="37" fillId="24" borderId="47" xfId="0" applyFont="1" applyFill="1" applyBorder="1" applyAlignment="1">
      <alignment horizontal="center" vertical="center" shrinkToFit="1"/>
    </xf>
    <xf numFmtId="0" fontId="37" fillId="24" borderId="72" xfId="0" applyFont="1" applyFill="1" applyBorder="1" applyAlignment="1">
      <alignment horizontal="center" vertical="center" shrinkToFit="1"/>
    </xf>
    <xf numFmtId="0" fontId="40" fillId="24" borderId="76" xfId="0" applyFont="1" applyFill="1" applyBorder="1" applyAlignment="1">
      <alignment horizontal="center" vertical="center"/>
    </xf>
    <xf numFmtId="0" fontId="40" fillId="24" borderId="30" xfId="0" applyFont="1" applyFill="1" applyBorder="1" applyAlignment="1">
      <alignment horizontal="center" vertical="center"/>
    </xf>
    <xf numFmtId="0" fontId="40" fillId="24" borderId="79" xfId="0" applyFont="1" applyFill="1" applyBorder="1" applyAlignment="1">
      <alignment horizontal="center" vertical="center"/>
    </xf>
    <xf numFmtId="0" fontId="40" fillId="24" borderId="83" xfId="0" applyFont="1" applyFill="1" applyBorder="1" applyAlignment="1">
      <alignment horizontal="center" vertical="center"/>
    </xf>
    <xf numFmtId="0" fontId="40" fillId="24" borderId="0" xfId="0" applyFont="1" applyFill="1" applyBorder="1" applyAlignment="1">
      <alignment horizontal="center" vertical="center"/>
    </xf>
    <xf numFmtId="0" fontId="40" fillId="24" borderId="95" xfId="0" applyFont="1" applyFill="1" applyBorder="1" applyAlignment="1">
      <alignment horizontal="center" vertical="center"/>
    </xf>
    <xf numFmtId="0" fontId="40" fillId="24" borderId="22" xfId="0" applyFont="1" applyFill="1" applyBorder="1" applyAlignment="1">
      <alignment horizontal="center" vertical="center"/>
    </xf>
    <xf numFmtId="0" fontId="40" fillId="24" borderId="25" xfId="0" applyFont="1" applyFill="1" applyBorder="1" applyAlignment="1">
      <alignment horizontal="center" vertical="center"/>
    </xf>
    <xf numFmtId="0" fontId="40" fillId="24" borderId="26" xfId="0" applyFont="1" applyFill="1" applyBorder="1" applyAlignment="1">
      <alignment horizontal="center" vertical="center"/>
    </xf>
    <xf numFmtId="0" fontId="40" fillId="24" borderId="47" xfId="0" applyFont="1" applyFill="1" applyBorder="1" applyAlignment="1">
      <alignment horizontal="center" vertical="center"/>
    </xf>
    <xf numFmtId="0" fontId="40" fillId="24" borderId="49" xfId="0" applyFont="1" applyFill="1" applyBorder="1" applyAlignment="1">
      <alignment horizontal="center" vertical="center"/>
    </xf>
    <xf numFmtId="0" fontId="40" fillId="24" borderId="72" xfId="0" applyFont="1" applyFill="1" applyBorder="1" applyAlignment="1">
      <alignment horizontal="center" vertical="center"/>
    </xf>
    <xf numFmtId="0" fontId="40" fillId="24" borderId="23" xfId="0" applyFont="1" applyFill="1" applyBorder="1" applyAlignment="1">
      <alignment horizontal="center" vertical="center"/>
    </xf>
    <xf numFmtId="0" fontId="40" fillId="24" borderId="54" xfId="0" applyFont="1" applyFill="1" applyBorder="1" applyAlignment="1">
      <alignment horizontal="center" vertical="center" wrapText="1"/>
    </xf>
    <xf numFmtId="0" fontId="40" fillId="24" borderId="35" xfId="0" applyFont="1" applyFill="1" applyBorder="1" applyAlignment="1">
      <alignment horizontal="center" vertical="center" wrapText="1"/>
    </xf>
    <xf numFmtId="0" fontId="40" fillId="24" borderId="34" xfId="0" applyFont="1" applyFill="1" applyBorder="1" applyAlignment="1">
      <alignment horizontal="center" vertical="center" wrapText="1"/>
    </xf>
    <xf numFmtId="0" fontId="37" fillId="24" borderId="63" xfId="0" applyFont="1" applyFill="1" applyBorder="1" applyAlignment="1">
      <alignment horizontal="center" vertical="center" wrapText="1"/>
    </xf>
    <xf numFmtId="0" fontId="37" fillId="24" borderId="47" xfId="0" applyFont="1" applyFill="1" applyBorder="1" applyAlignment="1">
      <alignment horizontal="center" vertical="center" wrapText="1"/>
    </xf>
    <xf numFmtId="0" fontId="37" fillId="24" borderId="72" xfId="0" applyFont="1" applyFill="1" applyBorder="1" applyAlignment="1">
      <alignment horizontal="center" vertical="center" wrapText="1"/>
    </xf>
    <xf numFmtId="0" fontId="37" fillId="24" borderId="30" xfId="0" applyFont="1" applyFill="1" applyBorder="1" applyAlignment="1">
      <alignment horizontal="center" vertical="center"/>
    </xf>
    <xf numFmtId="0" fontId="37" fillId="24" borderId="81" xfId="0" applyFont="1" applyFill="1" applyBorder="1" applyAlignment="1">
      <alignment horizontal="center" vertical="center"/>
    </xf>
    <xf numFmtId="0" fontId="37" fillId="24" borderId="68" xfId="0" applyFont="1" applyFill="1" applyBorder="1" applyAlignment="1">
      <alignment horizontal="center" vertical="center" shrinkToFit="1"/>
    </xf>
    <xf numFmtId="0" fontId="37" fillId="24" borderId="27" xfId="0" applyFont="1" applyFill="1" applyBorder="1" applyAlignment="1">
      <alignment horizontal="center" vertical="center" shrinkToFit="1"/>
    </xf>
    <xf numFmtId="0" fontId="37" fillId="24" borderId="67" xfId="0" applyFont="1" applyFill="1" applyBorder="1" applyAlignment="1">
      <alignment horizontal="center" vertical="center" shrinkToFit="1"/>
    </xf>
    <xf numFmtId="0" fontId="37" fillId="24" borderId="68" xfId="0" applyFont="1" applyFill="1" applyBorder="1" applyAlignment="1">
      <alignment horizontal="center" vertical="center"/>
    </xf>
    <xf numFmtId="0" fontId="37" fillId="24" borderId="69" xfId="0" applyFont="1" applyFill="1" applyBorder="1" applyAlignment="1">
      <alignment horizontal="center" vertical="center"/>
    </xf>
    <xf numFmtId="0" fontId="37" fillId="24" borderId="27" xfId="0" applyFont="1" applyFill="1" applyBorder="1" applyAlignment="1">
      <alignment horizontal="center" vertical="center"/>
    </xf>
    <xf numFmtId="0" fontId="37" fillId="24" borderId="15" xfId="0" applyFont="1" applyFill="1" applyBorder="1" applyAlignment="1">
      <alignment horizontal="center" vertical="center"/>
    </xf>
    <xf numFmtId="0" fontId="0" fillId="0" borderId="19" xfId="0" applyBorder="1" applyAlignment="1">
      <alignment horizontal="left" vertical="center" wrapText="1"/>
    </xf>
    <xf numFmtId="0" fontId="0" fillId="0" borderId="20" xfId="0" applyBorder="1" applyAlignment="1">
      <alignment horizontal="left" vertical="center" wrapText="1"/>
    </xf>
    <xf numFmtId="0" fontId="0" fillId="0" borderId="23" xfId="0" applyBorder="1" applyAlignment="1">
      <alignment horizontal="left" vertical="center" wrapText="1"/>
    </xf>
    <xf numFmtId="0" fontId="37" fillId="24" borderId="76" xfId="0" applyFont="1" applyFill="1" applyBorder="1" applyAlignment="1">
      <alignment horizontal="center" vertical="center" wrapText="1"/>
    </xf>
    <xf numFmtId="0" fontId="37" fillId="24" borderId="83" xfId="0" applyFont="1" applyFill="1" applyBorder="1" applyAlignment="1">
      <alignment horizontal="center" vertical="center" wrapText="1"/>
    </xf>
    <xf numFmtId="0" fontId="37" fillId="24" borderId="80" xfId="0" applyFont="1" applyFill="1" applyBorder="1" applyAlignment="1">
      <alignment horizontal="center" vertical="center" wrapText="1"/>
    </xf>
    <xf numFmtId="0" fontId="40" fillId="24" borderId="13" xfId="0" applyFont="1" applyFill="1" applyBorder="1" applyAlignment="1">
      <alignment horizontal="center" vertical="center" wrapText="1"/>
    </xf>
    <xf numFmtId="0" fontId="40" fillId="24" borderId="72" xfId="0" applyFont="1" applyFill="1" applyBorder="1" applyAlignment="1">
      <alignment horizontal="center" vertical="center" wrapText="1"/>
    </xf>
    <xf numFmtId="0" fontId="40" fillId="24" borderId="44" xfId="0" applyFont="1" applyFill="1" applyBorder="1" applyAlignment="1">
      <alignment horizontal="center" vertical="center" wrapText="1"/>
    </xf>
    <xf numFmtId="0" fontId="40" fillId="24" borderId="73" xfId="0" applyFont="1" applyFill="1" applyBorder="1" applyAlignment="1">
      <alignment horizontal="center" vertical="center" wrapText="1"/>
    </xf>
    <xf numFmtId="0" fontId="40" fillId="24" borderId="85" xfId="0" applyFont="1" applyFill="1" applyBorder="1" applyAlignment="1">
      <alignment horizontal="center" vertical="center" wrapText="1"/>
    </xf>
    <xf numFmtId="0" fontId="40" fillId="24" borderId="77" xfId="0" applyFont="1" applyFill="1" applyBorder="1" applyAlignment="1">
      <alignment horizontal="center" vertical="center" wrapText="1"/>
    </xf>
    <xf numFmtId="0" fontId="42" fillId="24" borderId="22" xfId="0" applyFont="1" applyFill="1" applyBorder="1" applyAlignment="1">
      <alignment horizontal="left" vertical="center" wrapText="1"/>
    </xf>
    <xf numFmtId="0" fontId="42" fillId="24" borderId="25" xfId="0" applyFont="1" applyFill="1" applyBorder="1" applyAlignment="1">
      <alignment horizontal="left" vertical="center" wrapText="1"/>
    </xf>
    <xf numFmtId="0" fontId="42" fillId="24" borderId="26" xfId="0" applyFont="1" applyFill="1" applyBorder="1" applyAlignment="1">
      <alignment horizontal="left" vertical="center" wrapText="1"/>
    </xf>
    <xf numFmtId="38" fontId="47" fillId="24" borderId="0" xfId="34" applyFont="1" applyFill="1" applyBorder="1" applyAlignment="1">
      <alignment horizontal="right" vertical="center" wrapText="1"/>
    </xf>
    <xf numFmtId="0" fontId="72" fillId="24" borderId="0" xfId="0" applyFont="1" applyFill="1" applyAlignment="1">
      <alignment horizontal="center" vertical="center"/>
    </xf>
    <xf numFmtId="0" fontId="47" fillId="24" borderId="0" xfId="0" applyFont="1" applyFill="1" applyAlignment="1">
      <alignment horizontal="center" vertical="center" wrapText="1"/>
    </xf>
    <xf numFmtId="0" fontId="72" fillId="24" borderId="10" xfId="0" applyFont="1" applyFill="1" applyBorder="1" applyAlignment="1">
      <alignment horizontal="center" vertical="center"/>
    </xf>
    <xf numFmtId="38" fontId="47" fillId="24" borderId="0" xfId="34" applyFont="1" applyFill="1" applyBorder="1" applyAlignment="1">
      <alignment horizontal="center" vertical="center" wrapText="1"/>
    </xf>
    <xf numFmtId="38" fontId="47" fillId="24" borderId="10" xfId="34" applyFont="1" applyFill="1" applyBorder="1" applyAlignment="1">
      <alignment horizontal="right" vertical="center" wrapText="1"/>
    </xf>
    <xf numFmtId="0" fontId="47" fillId="24" borderId="10" xfId="0" applyFont="1" applyFill="1" applyBorder="1" applyAlignment="1">
      <alignment horizontal="center" vertical="center" wrapText="1"/>
    </xf>
    <xf numFmtId="0" fontId="47" fillId="24" borderId="12" xfId="0" applyFont="1" applyFill="1" applyBorder="1" applyAlignment="1">
      <alignment horizontal="center" vertical="center" wrapText="1"/>
    </xf>
    <xf numFmtId="0" fontId="47" fillId="24" borderId="29" xfId="0" applyFont="1" applyFill="1" applyBorder="1" applyAlignment="1">
      <alignment horizontal="center" vertical="center" wrapText="1"/>
    </xf>
    <xf numFmtId="0" fontId="47" fillId="24" borderId="11" xfId="0" applyFont="1" applyFill="1" applyBorder="1" applyAlignment="1">
      <alignment horizontal="center" vertical="center" wrapText="1"/>
    </xf>
    <xf numFmtId="0" fontId="42" fillId="24" borderId="74" xfId="0" applyFont="1" applyFill="1" applyBorder="1" applyAlignment="1">
      <alignment horizontal="left" vertical="center" wrapText="1"/>
    </xf>
    <xf numFmtId="0" fontId="42" fillId="0" borderId="22" xfId="0" applyFont="1" applyBorder="1" applyAlignment="1">
      <alignment horizontal="left" vertical="center" wrapText="1"/>
    </xf>
    <xf numFmtId="0" fontId="42" fillId="0" borderId="25" xfId="0" applyFont="1" applyBorder="1" applyAlignment="1">
      <alignment horizontal="left" vertical="center" wrapText="1"/>
    </xf>
    <xf numFmtId="0" fontId="42" fillId="0" borderId="26" xfId="0" applyFont="1" applyBorder="1" applyAlignment="1">
      <alignment horizontal="left" vertical="center" wrapText="1"/>
    </xf>
    <xf numFmtId="0" fontId="45" fillId="25" borderId="22" xfId="0" applyFont="1" applyFill="1" applyBorder="1" applyAlignment="1">
      <alignment horizontal="center" vertical="center" wrapText="1"/>
    </xf>
    <xf numFmtId="0" fontId="45" fillId="25" borderId="26" xfId="0" applyFont="1" applyFill="1" applyBorder="1" applyAlignment="1">
      <alignment horizontal="center" vertical="center" wrapText="1"/>
    </xf>
    <xf numFmtId="0" fontId="46" fillId="0" borderId="12" xfId="0" applyFont="1" applyBorder="1" applyAlignment="1">
      <alignment vertical="center"/>
    </xf>
    <xf numFmtId="0" fontId="46" fillId="0" borderId="29" xfId="0" applyFont="1" applyBorder="1" applyAlignment="1">
      <alignment vertical="center"/>
    </xf>
    <xf numFmtId="0" fontId="46" fillId="0" borderId="11" xfId="0" applyFont="1" applyBorder="1" applyAlignment="1">
      <alignment vertical="center"/>
    </xf>
    <xf numFmtId="0" fontId="46" fillId="26" borderId="16" xfId="0" applyFont="1" applyFill="1" applyBorder="1" applyAlignment="1">
      <alignment horizontal="center" vertical="center"/>
    </xf>
    <xf numFmtId="0" fontId="46" fillId="26" borderId="17" xfId="0" applyFont="1" applyFill="1" applyBorder="1" applyAlignment="1">
      <alignment horizontal="center" vertical="center"/>
    </xf>
    <xf numFmtId="0" fontId="46" fillId="26" borderId="18" xfId="0" applyFont="1" applyFill="1" applyBorder="1" applyAlignment="1">
      <alignment horizontal="center" vertical="center"/>
    </xf>
    <xf numFmtId="0" fontId="46" fillId="0" borderId="12" xfId="0" applyFont="1" applyBorder="1" applyAlignment="1">
      <alignment vertical="center" wrapText="1"/>
    </xf>
    <xf numFmtId="0" fontId="46" fillId="0" borderId="29" xfId="0" applyFont="1" applyBorder="1" applyAlignment="1">
      <alignment vertical="center" wrapText="1"/>
    </xf>
    <xf numFmtId="0" fontId="46" fillId="0" borderId="11" xfId="0" applyFont="1" applyBorder="1" applyAlignment="1">
      <alignment vertical="center" wrapText="1"/>
    </xf>
    <xf numFmtId="0" fontId="52" fillId="25" borderId="12" xfId="0" applyFont="1" applyFill="1" applyBorder="1" applyAlignment="1">
      <alignment horizontal="center" vertical="center"/>
    </xf>
    <xf numFmtId="0" fontId="52" fillId="25" borderId="29" xfId="0" applyFont="1" applyFill="1" applyBorder="1" applyAlignment="1">
      <alignment horizontal="center" vertical="center"/>
    </xf>
    <xf numFmtId="0" fontId="52" fillId="25" borderId="11" xfId="0" applyFont="1" applyFill="1" applyBorder="1" applyAlignment="1">
      <alignment horizontal="center" vertical="center"/>
    </xf>
    <xf numFmtId="38" fontId="47" fillId="24" borderId="10" xfId="34" applyFont="1" applyFill="1" applyBorder="1" applyAlignment="1">
      <alignment horizontal="center" vertical="center" wrapText="1"/>
    </xf>
    <xf numFmtId="0" fontId="32" fillId="24" borderId="12" xfId="0" applyFont="1" applyFill="1" applyBorder="1" applyAlignment="1">
      <alignment horizontal="center" vertical="center" wrapText="1"/>
    </xf>
    <xf numFmtId="0" fontId="32" fillId="24" borderId="29" xfId="0" applyFont="1" applyFill="1" applyBorder="1" applyAlignment="1">
      <alignment horizontal="center" vertical="center" wrapText="1"/>
    </xf>
    <xf numFmtId="0" fontId="32" fillId="24" borderId="11" xfId="0" applyFont="1" applyFill="1" applyBorder="1" applyAlignment="1">
      <alignment horizontal="center" vertical="center" wrapText="1"/>
    </xf>
    <xf numFmtId="0" fontId="41" fillId="24" borderId="70" xfId="0" applyFont="1" applyFill="1" applyBorder="1" applyAlignment="1">
      <alignment horizontal="left" vertical="center"/>
    </xf>
    <xf numFmtId="0" fontId="41" fillId="24" borderId="71" xfId="0" applyFont="1" applyFill="1" applyBorder="1" applyAlignment="1">
      <alignment horizontal="left" vertical="center"/>
    </xf>
    <xf numFmtId="0" fontId="47" fillId="28" borderId="22" xfId="0" applyFont="1" applyFill="1" applyBorder="1" applyAlignment="1" applyProtection="1">
      <alignment horizontal="center" vertical="center" shrinkToFit="1"/>
      <protection locked="0"/>
    </xf>
    <xf numFmtId="0" fontId="47" fillId="28" borderId="25" xfId="0" applyFont="1" applyFill="1" applyBorder="1" applyAlignment="1" applyProtection="1">
      <alignment horizontal="center" vertical="center" shrinkToFit="1"/>
      <protection locked="0"/>
    </xf>
    <xf numFmtId="0" fontId="47" fillId="28" borderId="26" xfId="0" applyFont="1" applyFill="1" applyBorder="1" applyAlignment="1" applyProtection="1">
      <alignment horizontal="center" vertical="center" shrinkToFit="1"/>
      <protection locked="0"/>
    </xf>
    <xf numFmtId="0" fontId="47" fillId="0" borderId="14" xfId="0" applyFont="1" applyBorder="1" applyAlignment="1">
      <alignment horizontal="left" vertical="center" wrapText="1"/>
    </xf>
    <xf numFmtId="0" fontId="47" fillId="0" borderId="29" xfId="0" applyFont="1" applyBorder="1" applyAlignment="1">
      <alignment horizontal="left" vertical="center" wrapText="1"/>
    </xf>
    <xf numFmtId="0" fontId="47" fillId="0" borderId="11" xfId="0" applyFont="1" applyBorder="1" applyAlignment="1">
      <alignment horizontal="left" vertical="center" wrapText="1"/>
    </xf>
    <xf numFmtId="0" fontId="47" fillId="24" borderId="10" xfId="0" applyFont="1" applyFill="1" applyBorder="1" applyAlignment="1">
      <alignment horizontal="center" vertical="center"/>
    </xf>
    <xf numFmtId="0" fontId="41" fillId="24" borderId="27" xfId="0" applyFont="1" applyFill="1" applyBorder="1" applyAlignment="1">
      <alignment horizontal="center" vertical="center" wrapText="1"/>
    </xf>
    <xf numFmtId="0" fontId="41" fillId="24" borderId="0" xfId="0" applyFont="1" applyFill="1" applyAlignment="1">
      <alignment horizontal="center" vertical="center" wrapText="1"/>
    </xf>
    <xf numFmtId="0" fontId="41" fillId="24" borderId="15" xfId="0" applyFont="1" applyFill="1" applyBorder="1" applyAlignment="1">
      <alignment horizontal="center" vertical="center" wrapText="1"/>
    </xf>
    <xf numFmtId="0" fontId="41" fillId="24" borderId="10" xfId="0" applyFont="1" applyFill="1" applyBorder="1" applyAlignment="1">
      <alignment horizontal="center" vertical="center"/>
    </xf>
    <xf numFmtId="0" fontId="41" fillId="0" borderId="11" xfId="0" applyFont="1" applyBorder="1" applyAlignment="1">
      <alignment horizontal="center" vertical="center"/>
    </xf>
    <xf numFmtId="0" fontId="41" fillId="0" borderId="10" xfId="0" applyFont="1" applyBorder="1" applyAlignment="1">
      <alignment horizontal="center" vertical="center"/>
    </xf>
    <xf numFmtId="0" fontId="41" fillId="0" borderId="0" xfId="0" applyFont="1" applyAlignment="1">
      <alignment horizontal="left" vertical="center" wrapText="1"/>
    </xf>
    <xf numFmtId="0" fontId="46" fillId="0" borderId="0" xfId="0" applyFont="1" applyBorder="1" applyAlignment="1">
      <alignment horizontal="left" vertical="center" wrapText="1"/>
    </xf>
    <xf numFmtId="0" fontId="46" fillId="0" borderId="14" xfId="0" applyFont="1" applyBorder="1" applyAlignment="1">
      <alignment horizontal="left" vertical="center" wrapText="1"/>
    </xf>
    <xf numFmtId="0" fontId="46" fillId="0" borderId="29" xfId="0" applyFont="1" applyBorder="1" applyAlignment="1">
      <alignment horizontal="left" vertical="center" wrapText="1"/>
    </xf>
    <xf numFmtId="0" fontId="46" fillId="0" borderId="11" xfId="0" applyFont="1" applyBorder="1" applyAlignment="1">
      <alignment horizontal="left" vertical="center" wrapText="1"/>
    </xf>
    <xf numFmtId="0" fontId="47" fillId="0" borderId="75" xfId="0" applyFont="1" applyBorder="1" applyAlignment="1">
      <alignment horizontal="left" vertical="center" wrapText="1"/>
    </xf>
    <xf numFmtId="0" fontId="47" fillId="0" borderId="17" xfId="0" applyFont="1" applyBorder="1" applyAlignment="1">
      <alignment horizontal="left" vertical="center" wrapText="1"/>
    </xf>
    <xf numFmtId="0" fontId="47" fillId="0" borderId="18" xfId="0" applyFont="1" applyBorder="1" applyAlignment="1">
      <alignment horizontal="left" vertical="center" wrapText="1"/>
    </xf>
    <xf numFmtId="0" fontId="47" fillId="0" borderId="57" xfId="0" applyFont="1" applyBorder="1" applyAlignment="1">
      <alignment horizontal="left" vertical="center" wrapText="1"/>
    </xf>
    <xf numFmtId="0" fontId="47" fillId="0" borderId="89" xfId="0" applyFont="1" applyBorder="1" applyAlignment="1">
      <alignment horizontal="left" vertical="center" wrapText="1"/>
    </xf>
    <xf numFmtId="0" fontId="47" fillId="0" borderId="91" xfId="0" applyFont="1" applyBorder="1" applyAlignment="1">
      <alignment horizontal="left" vertical="center" wrapText="1"/>
    </xf>
    <xf numFmtId="0" fontId="47" fillId="0" borderId="16" xfId="0" applyFont="1" applyBorder="1" applyAlignment="1">
      <alignment horizontal="center" vertical="center" wrapText="1"/>
    </xf>
    <xf numFmtId="0" fontId="47" fillId="0" borderId="29" xfId="0" applyFont="1" applyBorder="1" applyAlignment="1">
      <alignment horizontal="center" vertical="center" wrapText="1"/>
    </xf>
    <xf numFmtId="0" fontId="47" fillId="0" borderId="39" xfId="0" applyFont="1" applyBorder="1" applyAlignment="1">
      <alignment horizontal="center" vertical="center" wrapText="1"/>
    </xf>
    <xf numFmtId="0" fontId="46" fillId="0" borderId="98" xfId="0" applyFont="1" applyBorder="1" applyAlignment="1">
      <alignment horizontal="left" vertical="center" wrapText="1"/>
    </xf>
    <xf numFmtId="0" fontId="47" fillId="0" borderId="12" xfId="0" applyFont="1" applyBorder="1" applyAlignment="1">
      <alignment horizontal="left" vertical="center" wrapText="1"/>
    </xf>
    <xf numFmtId="0" fontId="46" fillId="24" borderId="35" xfId="0" applyFont="1" applyFill="1" applyBorder="1" applyAlignment="1">
      <alignment horizontal="left" vertical="center" wrapText="1"/>
    </xf>
    <xf numFmtId="0" fontId="46" fillId="24" borderId="29" xfId="0" applyFont="1" applyFill="1" applyBorder="1" applyAlignment="1">
      <alignment horizontal="left" vertical="center" wrapText="1"/>
    </xf>
    <xf numFmtId="0" fontId="46" fillId="24" borderId="11" xfId="0" applyFont="1" applyFill="1" applyBorder="1" applyAlignment="1">
      <alignment horizontal="left" vertical="center" wrapText="1"/>
    </xf>
    <xf numFmtId="0" fontId="46" fillId="24" borderId="35" xfId="0" applyFont="1" applyFill="1" applyBorder="1" applyAlignment="1">
      <alignment horizontal="left" vertical="center"/>
    </xf>
    <xf numFmtId="0" fontId="46" fillId="24" borderId="29" xfId="0" applyFont="1" applyFill="1" applyBorder="1" applyAlignment="1">
      <alignment horizontal="left" vertical="center"/>
    </xf>
    <xf numFmtId="0" fontId="46" fillId="24" borderId="11" xfId="0" applyFont="1" applyFill="1" applyBorder="1" applyAlignment="1">
      <alignment horizontal="left" vertical="center"/>
    </xf>
    <xf numFmtId="0" fontId="46" fillId="0" borderId="17" xfId="0" applyFont="1" applyBorder="1" applyAlignment="1">
      <alignment horizontal="left" vertical="center" wrapText="1"/>
    </xf>
    <xf numFmtId="0" fontId="46" fillId="0" borderId="46" xfId="0" applyFont="1" applyBorder="1" applyAlignment="1">
      <alignment horizontal="left" vertical="center" wrapText="1"/>
    </xf>
    <xf numFmtId="0" fontId="53" fillId="26" borderId="14" xfId="0" applyFont="1" applyFill="1" applyBorder="1" applyAlignment="1">
      <alignment horizontal="center" vertical="center" wrapText="1"/>
    </xf>
    <xf numFmtId="0" fontId="53" fillId="26" borderId="89" xfId="0" applyFont="1" applyFill="1" applyBorder="1" applyAlignment="1">
      <alignment horizontal="center" vertical="center" wrapText="1"/>
    </xf>
    <xf numFmtId="0" fontId="53" fillId="26" borderId="91" xfId="0" applyFont="1" applyFill="1" applyBorder="1" applyAlignment="1">
      <alignment horizontal="center" vertical="center" wrapText="1"/>
    </xf>
    <xf numFmtId="0" fontId="41" fillId="24" borderId="14" xfId="0" applyFont="1" applyFill="1" applyBorder="1" applyAlignment="1">
      <alignment horizontal="center" vertical="center" wrapText="1"/>
    </xf>
    <xf numFmtId="0" fontId="41" fillId="24" borderId="89" xfId="0" applyFont="1" applyFill="1" applyBorder="1" applyAlignment="1">
      <alignment horizontal="center" vertical="center" wrapText="1"/>
    </xf>
    <xf numFmtId="0" fontId="41" fillId="24" borderId="91" xfId="0" applyFont="1" applyFill="1" applyBorder="1" applyAlignment="1">
      <alignment horizontal="center" vertical="center" wrapText="1"/>
    </xf>
    <xf numFmtId="0" fontId="41" fillId="24" borderId="40" xfId="0" applyFont="1" applyFill="1" applyBorder="1" applyAlignment="1">
      <alignment horizontal="left" vertical="center"/>
    </xf>
    <xf numFmtId="0" fontId="41" fillId="24" borderId="48" xfId="0" applyFont="1" applyFill="1" applyBorder="1" applyAlignment="1">
      <alignment horizontal="center" vertical="center" wrapText="1"/>
    </xf>
    <xf numFmtId="0" fontId="41" fillId="24" borderId="37" xfId="0" applyFont="1" applyFill="1" applyBorder="1" applyAlignment="1">
      <alignment horizontal="center" vertical="center" wrapText="1"/>
    </xf>
    <xf numFmtId="0" fontId="41" fillId="24" borderId="38" xfId="0" applyFont="1" applyFill="1" applyBorder="1" applyAlignment="1">
      <alignment horizontal="center" vertical="center" wrapText="1"/>
    </xf>
    <xf numFmtId="0" fontId="41" fillId="24" borderId="48" xfId="0" applyFont="1" applyFill="1" applyBorder="1" applyAlignment="1">
      <alignment vertical="center"/>
    </xf>
    <xf numFmtId="0" fontId="41" fillId="24" borderId="37" xfId="0" applyFont="1" applyFill="1" applyBorder="1" applyAlignment="1">
      <alignment vertical="center"/>
    </xf>
    <xf numFmtId="0" fontId="41" fillId="24" borderId="70" xfId="0" applyFont="1" applyFill="1" applyBorder="1" applyAlignment="1">
      <alignment vertical="center" wrapText="1"/>
    </xf>
    <xf numFmtId="0" fontId="41" fillId="24" borderId="71" xfId="0" applyFont="1" applyFill="1" applyBorder="1" applyAlignment="1">
      <alignment vertical="center" wrapText="1"/>
    </xf>
    <xf numFmtId="0" fontId="41" fillId="24" borderId="27" xfId="0" applyFont="1" applyFill="1" applyBorder="1" applyAlignment="1">
      <alignment horizontal="left" vertical="center"/>
    </xf>
    <xf numFmtId="0" fontId="41" fillId="24" borderId="0" xfId="0" applyFont="1" applyFill="1" applyAlignment="1">
      <alignment horizontal="left" vertical="center"/>
    </xf>
    <xf numFmtId="0" fontId="41" fillId="24" borderId="16" xfId="0" applyFont="1" applyFill="1" applyBorder="1" applyAlignment="1">
      <alignment horizontal="left" vertical="center"/>
    </xf>
    <xf numFmtId="0" fontId="41" fillId="24" borderId="17" xfId="0" applyFont="1" applyFill="1" applyBorder="1" applyAlignment="1">
      <alignment horizontal="left" vertical="center"/>
    </xf>
    <xf numFmtId="0" fontId="41" fillId="24" borderId="12" xfId="0" applyFont="1" applyFill="1" applyBorder="1" applyAlignment="1">
      <alignment horizontal="center" vertical="center"/>
    </xf>
    <xf numFmtId="0" fontId="41" fillId="24" borderId="29" xfId="0" applyFont="1" applyFill="1" applyBorder="1" applyAlignment="1">
      <alignment horizontal="center" vertical="center"/>
    </xf>
    <xf numFmtId="0" fontId="41" fillId="24" borderId="11" xfId="0" applyFont="1" applyFill="1" applyBorder="1" applyAlignment="1">
      <alignment horizontal="center" vertical="center"/>
    </xf>
    <xf numFmtId="0" fontId="41" fillId="24" borderId="48" xfId="0" applyFont="1" applyFill="1" applyBorder="1" applyAlignment="1">
      <alignment horizontal="center" vertical="center"/>
    </xf>
    <xf numFmtId="0" fontId="41" fillId="24" borderId="37" xfId="0" applyFont="1" applyFill="1" applyBorder="1" applyAlignment="1">
      <alignment horizontal="center" vertical="center"/>
    </xf>
    <xf numFmtId="0" fontId="41" fillId="24" borderId="38" xfId="0" applyFont="1" applyFill="1" applyBorder="1" applyAlignment="1">
      <alignment horizontal="center" vertical="center"/>
    </xf>
    <xf numFmtId="0" fontId="41" fillId="24" borderId="16" xfId="0" applyFont="1" applyFill="1" applyBorder="1" applyAlignment="1">
      <alignment horizontal="center" vertical="center"/>
    </xf>
    <xf numFmtId="0" fontId="41" fillId="24" borderId="17" xfId="0" applyFont="1" applyFill="1" applyBorder="1" applyAlignment="1">
      <alignment horizontal="center" vertical="center"/>
    </xf>
    <xf numFmtId="0" fontId="41" fillId="24" borderId="18" xfId="0" applyFont="1" applyFill="1" applyBorder="1" applyAlignment="1">
      <alignment horizontal="center" vertical="center"/>
    </xf>
    <xf numFmtId="0" fontId="41" fillId="24" borderId="12" xfId="0" applyFont="1" applyFill="1" applyBorder="1" applyAlignment="1">
      <alignment horizontal="left" vertical="center" shrinkToFit="1"/>
    </xf>
    <xf numFmtId="0" fontId="41" fillId="24" borderId="29" xfId="0" applyFont="1" applyFill="1" applyBorder="1" applyAlignment="1">
      <alignment horizontal="left" vertical="center" shrinkToFit="1"/>
    </xf>
    <xf numFmtId="0" fontId="41" fillId="24" borderId="11" xfId="0" applyFont="1" applyFill="1" applyBorder="1" applyAlignment="1">
      <alignment horizontal="left" vertical="center" shrinkToFit="1"/>
    </xf>
    <xf numFmtId="0" fontId="41" fillId="24" borderId="48" xfId="0" applyFont="1" applyFill="1" applyBorder="1" applyAlignment="1">
      <alignment horizontal="left" vertical="center"/>
    </xf>
    <xf numFmtId="0" fontId="41" fillId="24" borderId="37" xfId="0" applyFont="1" applyFill="1" applyBorder="1" applyAlignment="1">
      <alignment horizontal="left" vertical="center"/>
    </xf>
    <xf numFmtId="0" fontId="46" fillId="24" borderId="0" xfId="0" applyFont="1" applyFill="1" applyAlignment="1">
      <alignment horizontal="left" vertical="center" wrapText="1"/>
    </xf>
    <xf numFmtId="0" fontId="46" fillId="0" borderId="12" xfId="0" applyFont="1" applyBorder="1" applyAlignment="1">
      <alignment horizontal="left" vertical="center" wrapText="1"/>
    </xf>
    <xf numFmtId="0" fontId="46" fillId="0" borderId="10" xfId="0" applyFont="1" applyBorder="1" applyAlignment="1">
      <alignment horizontal="left" vertical="center" wrapText="1"/>
    </xf>
    <xf numFmtId="0" fontId="46" fillId="0" borderId="35" xfId="0" applyFont="1" applyBorder="1" applyAlignment="1">
      <alignment horizontal="left" vertical="center" wrapText="1"/>
    </xf>
    <xf numFmtId="0" fontId="47" fillId="0" borderId="35" xfId="0" applyFont="1" applyBorder="1" applyAlignment="1">
      <alignment horizontal="left" vertical="center" wrapText="1"/>
    </xf>
    <xf numFmtId="0" fontId="0" fillId="0" borderId="10" xfId="0" applyBorder="1" applyAlignment="1">
      <alignment horizontal="center" vertical="center"/>
    </xf>
    <xf numFmtId="0" fontId="41" fillId="28" borderId="10" xfId="0" applyFont="1" applyFill="1" applyBorder="1" applyAlignment="1" applyProtection="1">
      <alignment horizontal="center" vertical="center" wrapText="1"/>
      <protection locked="0"/>
    </xf>
    <xf numFmtId="0" fontId="46" fillId="24" borderId="10" xfId="0" applyFont="1" applyFill="1" applyBorder="1" applyAlignment="1" applyProtection="1">
      <alignment vertical="center" wrapText="1"/>
    </xf>
    <xf numFmtId="0" fontId="46" fillId="24" borderId="12" xfId="0" applyFont="1" applyFill="1" applyBorder="1" applyAlignment="1">
      <alignment horizontal="left" vertical="center" wrapText="1"/>
    </xf>
    <xf numFmtId="0" fontId="47" fillId="24" borderId="10" xfId="0" applyFont="1" applyFill="1" applyBorder="1" applyAlignment="1" applyProtection="1">
      <alignment horizontal="left" vertical="center"/>
    </xf>
    <xf numFmtId="0" fontId="46" fillId="24" borderId="10" xfId="0" applyFont="1" applyFill="1" applyBorder="1" applyAlignment="1" applyProtection="1">
      <alignment horizontal="left" vertical="center" wrapText="1"/>
    </xf>
    <xf numFmtId="49" fontId="46" fillId="0" borderId="10" xfId="0" applyNumberFormat="1" applyFont="1" applyBorder="1" applyAlignment="1">
      <alignment horizontal="left" vertical="center" wrapText="1"/>
    </xf>
    <xf numFmtId="0" fontId="41" fillId="29" borderId="10" xfId="0" applyFont="1" applyFill="1" applyBorder="1" applyAlignment="1" applyProtection="1">
      <alignment horizontal="center" vertical="center" wrapText="1"/>
      <protection locked="0"/>
    </xf>
    <xf numFmtId="49" fontId="41" fillId="27" borderId="10" xfId="0" applyNumberFormat="1" applyFont="1" applyFill="1" applyBorder="1" applyAlignment="1">
      <alignment horizontal="center" vertical="center" wrapText="1"/>
    </xf>
    <xf numFmtId="0" fontId="43" fillId="24" borderId="0" xfId="0" applyFont="1" applyFill="1" applyBorder="1" applyAlignment="1">
      <alignment horizontal="left" vertical="center" wrapText="1"/>
    </xf>
    <xf numFmtId="0" fontId="46" fillId="24" borderId="10" xfId="0" applyFont="1" applyFill="1" applyBorder="1" applyAlignment="1">
      <alignment horizontal="left" vertical="center" wrapText="1"/>
    </xf>
    <xf numFmtId="0" fontId="42" fillId="25" borderId="22" xfId="0" applyFont="1" applyFill="1" applyBorder="1" applyAlignment="1">
      <alignment horizontal="center" vertical="center" wrapText="1"/>
    </xf>
    <xf numFmtId="0" fontId="43" fillId="24" borderId="13" xfId="0" applyFont="1" applyFill="1" applyBorder="1" applyAlignment="1">
      <alignment horizontal="center" vertical="center" wrapText="1"/>
    </xf>
    <xf numFmtId="0" fontId="43" fillId="24" borderId="47" xfId="0" applyFont="1" applyFill="1" applyBorder="1" applyAlignment="1">
      <alignment horizontal="center" vertical="center" wrapText="1"/>
    </xf>
    <xf numFmtId="0" fontId="43" fillId="24" borderId="41" xfId="0" applyFont="1" applyFill="1" applyBorder="1" applyAlignment="1">
      <alignment horizontal="center" vertical="center" wrapText="1"/>
    </xf>
    <xf numFmtId="0" fontId="42" fillId="24" borderId="22" xfId="0" applyFont="1" applyFill="1" applyBorder="1" applyAlignment="1">
      <alignment horizontal="left" vertical="center" shrinkToFit="1"/>
    </xf>
    <xf numFmtId="0" fontId="42" fillId="24" borderId="25" xfId="0" applyFont="1" applyFill="1" applyBorder="1" applyAlignment="1">
      <alignment horizontal="left" vertical="center" shrinkToFit="1"/>
    </xf>
    <xf numFmtId="0" fontId="42" fillId="24" borderId="26" xfId="0" applyFont="1" applyFill="1" applyBorder="1" applyAlignment="1">
      <alignment horizontal="left" vertical="center" shrinkToFit="1"/>
    </xf>
    <xf numFmtId="38" fontId="47" fillId="24" borderId="97" xfId="34" applyFont="1" applyFill="1" applyBorder="1" applyAlignment="1">
      <alignment horizontal="center" vertical="center" wrapText="1"/>
    </xf>
    <xf numFmtId="0" fontId="91" fillId="24" borderId="12" xfId="99" applyFont="1" applyFill="1" applyBorder="1" applyAlignment="1">
      <alignment horizontal="left" vertical="center" wrapText="1"/>
    </xf>
    <xf numFmtId="0" fontId="91" fillId="24" borderId="29" xfId="99" applyFont="1" applyFill="1" applyBorder="1" applyAlignment="1">
      <alignment horizontal="left" vertical="center" wrapText="1"/>
    </xf>
    <xf numFmtId="0" fontId="91" fillId="24" borderId="11" xfId="99" applyFont="1" applyFill="1" applyBorder="1" applyAlignment="1">
      <alignment horizontal="left" vertical="center" wrapText="1"/>
    </xf>
    <xf numFmtId="0" fontId="91" fillId="24" borderId="12" xfId="99" applyFont="1" applyFill="1" applyBorder="1" applyAlignment="1">
      <alignment horizontal="center" vertical="center"/>
    </xf>
    <xf numFmtId="0" fontId="91" fillId="24" borderId="11" xfId="99" applyFont="1" applyFill="1" applyBorder="1" applyAlignment="1">
      <alignment horizontal="center" vertical="center"/>
    </xf>
    <xf numFmtId="0" fontId="91" fillId="24" borderId="12" xfId="99" applyFont="1" applyFill="1" applyBorder="1" applyAlignment="1">
      <alignment horizontal="center" vertical="center" wrapText="1"/>
    </xf>
    <xf numFmtId="0" fontId="91" fillId="24" borderId="0" xfId="99" applyFont="1" applyFill="1" applyAlignment="1">
      <alignment horizontal="left" vertical="top" wrapText="1"/>
    </xf>
    <xf numFmtId="0" fontId="90" fillId="24" borderId="12" xfId="0" applyFont="1" applyFill="1" applyBorder="1" applyAlignment="1">
      <alignment horizontal="left" vertical="center" wrapText="1"/>
    </xf>
    <xf numFmtId="0" fontId="90" fillId="24" borderId="29" xfId="0" applyFont="1" applyFill="1" applyBorder="1" applyAlignment="1">
      <alignment horizontal="left" vertical="center" wrapText="1"/>
    </xf>
    <xf numFmtId="0" fontId="90" fillId="24" borderId="11" xfId="0" applyFont="1" applyFill="1" applyBorder="1" applyAlignment="1">
      <alignment horizontal="left" vertical="center" wrapText="1"/>
    </xf>
    <xf numFmtId="0" fontId="90" fillId="24" borderId="12" xfId="0" applyFont="1" applyFill="1" applyBorder="1" applyAlignment="1">
      <alignment horizontal="left" vertical="center"/>
    </xf>
    <xf numFmtId="0" fontId="90" fillId="24" borderId="29" xfId="0" applyFont="1" applyFill="1" applyBorder="1" applyAlignment="1">
      <alignment horizontal="left" vertical="center"/>
    </xf>
    <xf numFmtId="0" fontId="90" fillId="24" borderId="11" xfId="0" applyFont="1" applyFill="1" applyBorder="1" applyAlignment="1">
      <alignment horizontal="left" vertical="center"/>
    </xf>
    <xf numFmtId="0" fontId="96" fillId="24" borderId="0" xfId="0" applyFont="1" applyFill="1" applyAlignment="1">
      <alignment horizontal="left" vertical="center" wrapText="1"/>
    </xf>
    <xf numFmtId="0" fontId="90" fillId="24" borderId="10" xfId="0" applyFont="1" applyFill="1" applyBorder="1" applyAlignment="1">
      <alignment horizontal="center" vertical="center"/>
    </xf>
    <xf numFmtId="0" fontId="90" fillId="24" borderId="14" xfId="0" applyFont="1" applyFill="1" applyBorder="1" applyAlignment="1">
      <alignment horizontal="center" vertical="center" wrapText="1"/>
    </xf>
    <xf numFmtId="0" fontId="90" fillId="24" borderId="16" xfId="0" applyFont="1" applyFill="1" applyBorder="1" applyAlignment="1">
      <alignment horizontal="center" vertical="center" wrapText="1"/>
    </xf>
    <xf numFmtId="49" fontId="62" fillId="0" borderId="59" xfId="0" applyNumberFormat="1" applyFont="1" applyBorder="1" applyAlignment="1">
      <alignment horizontal="center" vertical="center"/>
    </xf>
    <xf numFmtId="49" fontId="62" fillId="0" borderId="78" xfId="0" applyNumberFormat="1" applyFont="1" applyBorder="1" applyAlignment="1">
      <alignment horizontal="center" vertical="center"/>
    </xf>
    <xf numFmtId="0" fontId="82" fillId="0" borderId="76" xfId="0" applyFont="1" applyBorder="1" applyAlignment="1">
      <alignment horizontal="center" vertical="center" wrapText="1"/>
    </xf>
    <xf numFmtId="0" fontId="82" fillId="0" borderId="80" xfId="0" applyFont="1" applyBorder="1" applyAlignment="1">
      <alignment horizontal="center" vertical="center" wrapText="1"/>
    </xf>
    <xf numFmtId="0" fontId="82" fillId="0" borderId="22" xfId="0" applyFont="1" applyBorder="1" applyAlignment="1">
      <alignment horizontal="center" vertical="center"/>
    </xf>
    <xf numFmtId="0" fontId="82" fillId="0" borderId="25" xfId="0" applyFont="1" applyBorder="1" applyAlignment="1">
      <alignment horizontal="center" vertical="center"/>
    </xf>
    <xf numFmtId="0" fontId="34" fillId="0" borderId="87" xfId="0" applyFont="1" applyBorder="1" applyAlignment="1">
      <alignment horizontal="center" vertical="center"/>
    </xf>
    <xf numFmtId="0" fontId="34" fillId="0" borderId="88" xfId="0" applyFont="1" applyBorder="1" applyAlignment="1">
      <alignment horizontal="center" vertical="center"/>
    </xf>
    <xf numFmtId="0" fontId="82" fillId="0" borderId="22" xfId="0" applyFont="1" applyBorder="1" applyAlignment="1">
      <alignment horizontal="center" vertical="center" wrapText="1"/>
    </xf>
    <xf numFmtId="0" fontId="82" fillId="0" borderId="30" xfId="0" applyFont="1" applyBorder="1" applyAlignment="1">
      <alignment horizontal="center" vertical="center" wrapText="1"/>
    </xf>
    <xf numFmtId="0" fontId="82" fillId="0" borderId="79" xfId="0" applyFont="1" applyBorder="1" applyAlignment="1">
      <alignment horizontal="center" vertical="center" wrapText="1"/>
    </xf>
    <xf numFmtId="0" fontId="82" fillId="0" borderId="25" xfId="0" applyFont="1" applyBorder="1" applyAlignment="1">
      <alignment horizontal="center" vertical="center" wrapText="1"/>
    </xf>
    <xf numFmtId="0" fontId="82" fillId="0" borderId="76" xfId="0" applyFont="1" applyBorder="1" applyAlignment="1">
      <alignment horizontal="center" vertical="center"/>
    </xf>
    <xf numFmtId="0" fontId="82" fillId="0" borderId="30" xfId="0" applyFont="1" applyBorder="1" applyAlignment="1">
      <alignment horizontal="center" vertical="center"/>
    </xf>
    <xf numFmtId="0" fontId="82" fillId="0" borderId="79" xfId="0" applyFont="1" applyBorder="1" applyAlignment="1">
      <alignment horizontal="center" vertical="center"/>
    </xf>
    <xf numFmtId="0" fontId="82" fillId="0" borderId="59" xfId="0" applyFont="1" applyBorder="1" applyAlignment="1">
      <alignment horizontal="center" vertical="center"/>
    </xf>
    <xf numFmtId="0" fontId="82" fillId="0" borderId="78" xfId="0" applyFont="1" applyBorder="1" applyAlignment="1">
      <alignment horizontal="center" vertical="center"/>
    </xf>
    <xf numFmtId="0" fontId="82" fillId="0" borderId="26" xfId="0" applyFont="1" applyBorder="1" applyAlignment="1">
      <alignment horizontal="center" vertical="center" wrapText="1"/>
    </xf>
    <xf numFmtId="0" fontId="82" fillId="0" borderId="83" xfId="0" applyFont="1" applyBorder="1" applyAlignment="1">
      <alignment horizontal="center" vertical="center"/>
    </xf>
    <xf numFmtId="0" fontId="82" fillId="0" borderId="59" xfId="0" applyFont="1" applyBorder="1" applyAlignment="1">
      <alignment horizontal="center" vertical="center" wrapText="1"/>
    </xf>
    <xf numFmtId="0" fontId="82" fillId="0" borderId="78" xfId="0" applyFont="1" applyBorder="1" applyAlignment="1">
      <alignment horizontal="center" vertical="center" wrapText="1"/>
    </xf>
    <xf numFmtId="0" fontId="82" fillId="0" borderId="60" xfId="0" applyFont="1" applyBorder="1" applyAlignment="1">
      <alignment horizontal="center" vertical="center"/>
    </xf>
    <xf numFmtId="0" fontId="82" fillId="0" borderId="82" xfId="0" applyFont="1" applyBorder="1" applyAlignment="1">
      <alignment horizontal="center" vertical="center"/>
    </xf>
  </cellXfs>
  <cellStyles count="103">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3" xfId="92" xr:uid="{A5712C89-75E4-4F14-A7A7-8FECC186F7F6}"/>
    <cellStyle name="標準 2 4" xfId="99" xr:uid="{8620657A-A4F5-4ADC-A24D-000E9EEE2631}"/>
    <cellStyle name="標準 3" xfId="45" xr:uid="{00000000-0005-0000-0000-00002D000000}"/>
    <cellStyle name="標準 3 2" xfId="46" xr:uid="{00000000-0005-0000-0000-00002E000000}"/>
    <cellStyle name="標準 3 2 2" xfId="95" xr:uid="{D5F3183E-9E31-4B66-BFDE-D91A7DAE6598}"/>
    <cellStyle name="標準 3 3" xfId="47" xr:uid="{00000000-0005-0000-0000-00002F000000}"/>
    <cellStyle name="標準 3 3 2" xfId="96" xr:uid="{BE0DD03E-4068-4C0E-9DCB-6D942BE4C709}"/>
    <cellStyle name="標準 3 4" xfId="94" xr:uid="{C9F854C4-7861-4B74-A330-DC5426C63A2D}"/>
    <cellStyle name="標準 4" xfId="98" xr:uid="{E5873792-03DC-4186-B7D2-B4E4CA67CF45}"/>
    <cellStyle name="標準 4 2" xfId="101" xr:uid="{CFDEEEB1-F18C-4814-B926-812F1404DEF6}"/>
    <cellStyle name="標準 5" xfId="100" xr:uid="{928B4A22-1114-4090-BFFF-7F358399B1AB}"/>
    <cellStyle name="標準 6" xfId="102" xr:uid="{60578808-5CD8-4338-8A23-0FF9CAA3C211}"/>
    <cellStyle name="良い" xfId="44" builtinId="26" customBuiltin="1"/>
    <cellStyle name="良い 2" xfId="93" xr:uid="{9CA78D28-FBEC-4696-A5A9-2E7962BDE85F}"/>
  </cellStyles>
  <dxfs count="7">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ill>
        <patternFill>
          <bgColor theme="7" tint="0.79998168889431442"/>
        </patternFill>
      </fill>
    </dxf>
    <dxf>
      <fill>
        <patternFill>
          <bgColor theme="7" tint="0.79998168889431442"/>
        </patternFill>
      </fill>
    </dxf>
  </dxfs>
  <tableStyles count="0" defaultTableStyle="TableStyleMedium2" defaultPivotStyle="PivotStyleLight16"/>
  <colors>
    <mruColors>
      <color rgb="FFFFE5FC"/>
      <color rgb="FFFFDB9B"/>
      <color rgb="FFCCFFFF"/>
      <color rgb="FFFBC497"/>
      <color rgb="FFFFFF99"/>
      <color rgb="FFFFFFCC"/>
      <color rgb="FFFFF2CC"/>
      <color rgb="FFCCFFCC"/>
      <color rgb="FFFFE2AF"/>
      <color rgb="FFFFD9C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twoCellAnchor>
    <xdr:from>
      <xdr:col>22</xdr:col>
      <xdr:colOff>674894</xdr:colOff>
      <xdr:row>5</xdr:row>
      <xdr:rowOff>159646</xdr:rowOff>
    </xdr:from>
    <xdr:to>
      <xdr:col>22</xdr:col>
      <xdr:colOff>978241</xdr:colOff>
      <xdr:row>6</xdr:row>
      <xdr:rowOff>168953</xdr:rowOff>
    </xdr:to>
    <xdr:sp macro="" textlink="">
      <xdr:nvSpPr>
        <xdr:cNvPr id="91" name="矢印: 右 12">
          <a:extLst>
            <a:ext uri="{FF2B5EF4-FFF2-40B4-BE49-F238E27FC236}">
              <a16:creationId xmlns:a16="http://schemas.microsoft.com/office/drawing/2014/main" id="{00000000-0008-0000-0000-00000D000000}"/>
            </a:ext>
          </a:extLst>
        </xdr:cNvPr>
        <xdr:cNvSpPr/>
      </xdr:nvSpPr>
      <xdr:spPr bwMode="auto">
        <a:xfrm>
          <a:off x="3132068" y="2934320"/>
          <a:ext cx="303347" cy="257785"/>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0</xdr:col>
      <xdr:colOff>133505</xdr:colOff>
      <xdr:row>5</xdr:row>
      <xdr:rowOff>199451</xdr:rowOff>
    </xdr:from>
    <xdr:to>
      <xdr:col>21</xdr:col>
      <xdr:colOff>18242</xdr:colOff>
      <xdr:row>6</xdr:row>
      <xdr:rowOff>189023</xdr:rowOff>
    </xdr:to>
    <xdr:sp macro="" textlink="">
      <xdr:nvSpPr>
        <xdr:cNvPr id="74" name="四角形: 角を丸くする 13">
          <a:extLst>
            <a:ext uri="{FF2B5EF4-FFF2-40B4-BE49-F238E27FC236}">
              <a16:creationId xmlns:a16="http://schemas.microsoft.com/office/drawing/2014/main" id="{00000000-0008-0000-0000-00000E000000}"/>
            </a:ext>
          </a:extLst>
        </xdr:cNvPr>
        <xdr:cNvSpPr/>
      </xdr:nvSpPr>
      <xdr:spPr bwMode="auto">
        <a:xfrm>
          <a:off x="133505" y="2986395"/>
          <a:ext cx="1836774" cy="236517"/>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b="1">
              <a:solidFill>
                <a:sysClr val="windowText" lastClr="000000"/>
              </a:solidFill>
            </a:rPr>
            <a:t>入力及び提出の流れ</a:t>
          </a:r>
        </a:p>
      </xdr:txBody>
    </xdr:sp>
    <xdr:clientData/>
  </xdr:twoCellAnchor>
  <xdr:twoCellAnchor>
    <xdr:from>
      <xdr:col>0</xdr:col>
      <xdr:colOff>134507</xdr:colOff>
      <xdr:row>6</xdr:row>
      <xdr:rowOff>194084</xdr:rowOff>
    </xdr:from>
    <xdr:to>
      <xdr:col>21</xdr:col>
      <xdr:colOff>171682</xdr:colOff>
      <xdr:row>8</xdr:row>
      <xdr:rowOff>208749</xdr:rowOff>
    </xdr:to>
    <xdr:sp macro="" textlink="">
      <xdr:nvSpPr>
        <xdr:cNvPr id="75" name="テキスト ボックス 15">
          <a:extLst>
            <a:ext uri="{FF2B5EF4-FFF2-40B4-BE49-F238E27FC236}">
              <a16:creationId xmlns:a16="http://schemas.microsoft.com/office/drawing/2014/main" id="{00000000-0008-0000-0000-000010000000}"/>
            </a:ext>
          </a:extLst>
        </xdr:cNvPr>
        <xdr:cNvSpPr txBox="1"/>
      </xdr:nvSpPr>
      <xdr:spPr>
        <a:xfrm>
          <a:off x="134507" y="3227973"/>
          <a:ext cx="1989212" cy="4732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000" b="1"/>
            <a:t>各都道府県ごとに作成し、</a:t>
          </a:r>
          <a:endParaRPr kumimoji="1" lang="en-US" altLang="ja-JP" sz="1000" b="1"/>
        </a:p>
        <a:p>
          <a:r>
            <a:rPr kumimoji="1" lang="ja-JP" altLang="en-US" sz="1000" b="1"/>
            <a:t>提出してください。</a:t>
          </a:r>
        </a:p>
      </xdr:txBody>
    </xdr:sp>
    <xdr:clientData/>
  </xdr:twoCellAnchor>
  <xdr:twoCellAnchor>
    <xdr:from>
      <xdr:col>33</xdr:col>
      <xdr:colOff>223379</xdr:colOff>
      <xdr:row>0</xdr:row>
      <xdr:rowOff>453830</xdr:rowOff>
    </xdr:from>
    <xdr:to>
      <xdr:col>36</xdr:col>
      <xdr:colOff>496326</xdr:colOff>
      <xdr:row>1</xdr:row>
      <xdr:rowOff>411947</xdr:rowOff>
    </xdr:to>
    <xdr:sp macro="" textlink="">
      <xdr:nvSpPr>
        <xdr:cNvPr id="8" name="正方形/長方形 7">
          <a:extLst>
            <a:ext uri="{FF2B5EF4-FFF2-40B4-BE49-F238E27FC236}">
              <a16:creationId xmlns:a16="http://schemas.microsoft.com/office/drawing/2014/main" id="{00000000-0008-0000-0000-000008000000}"/>
            </a:ext>
          </a:extLst>
        </xdr:cNvPr>
        <xdr:cNvSpPr/>
      </xdr:nvSpPr>
      <xdr:spPr bwMode="auto">
        <a:xfrm>
          <a:off x="7096033" y="453830"/>
          <a:ext cx="3020543" cy="69080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ja-JP" altLang="en-US" sz="900"/>
            <a:t>　</a:t>
          </a:r>
          <a:r>
            <a:rPr kumimoji="1" lang="en-US" altLang="ja-JP" sz="900"/>
            <a:t>【</a:t>
          </a:r>
          <a:r>
            <a:rPr kumimoji="1" lang="ja-JP" altLang="en-US" sz="900"/>
            <a:t>凡例</a:t>
          </a:r>
          <a:r>
            <a:rPr kumimoji="1" lang="en-US" altLang="ja-JP" sz="900"/>
            <a:t>】</a:t>
          </a:r>
          <a:r>
            <a:rPr kumimoji="1" lang="ja-JP" altLang="en-US" sz="900"/>
            <a:t>（基本情報入力シート）</a:t>
          </a:r>
          <a:endParaRPr kumimoji="1" lang="en-US" altLang="ja-JP" sz="900"/>
        </a:p>
        <a:p>
          <a:pPr algn="l"/>
          <a:r>
            <a:rPr kumimoji="1" lang="ja-JP" altLang="en-US" sz="900"/>
            <a:t>　　色付きセルに必要事項を入力してください。</a:t>
          </a:r>
          <a:endParaRPr kumimoji="1" lang="en-US" altLang="ja-JP" sz="900"/>
        </a:p>
        <a:p>
          <a:pPr algn="l"/>
          <a:r>
            <a:rPr kumimoji="1" lang="ja-JP" altLang="en-US" sz="900"/>
            <a:t>　　　　        補助金・加算の申請に必要な情報　入力セル</a:t>
          </a:r>
          <a:endParaRPr kumimoji="1" lang="en-US" altLang="ja-JP" sz="900"/>
        </a:p>
      </xdr:txBody>
    </xdr:sp>
    <xdr:clientData/>
  </xdr:twoCellAnchor>
  <xdr:twoCellAnchor>
    <xdr:from>
      <xdr:col>30</xdr:col>
      <xdr:colOff>106413</xdr:colOff>
      <xdr:row>0</xdr:row>
      <xdr:rowOff>112595</xdr:rowOff>
    </xdr:from>
    <xdr:to>
      <xdr:col>31</xdr:col>
      <xdr:colOff>452502</xdr:colOff>
      <xdr:row>0</xdr:row>
      <xdr:rowOff>432160</xdr:rowOff>
    </xdr:to>
    <xdr:sp macro="" textlink="">
      <xdr:nvSpPr>
        <xdr:cNvPr id="24" name="テキスト ボックス 1">
          <a:extLst>
            <a:ext uri="{FF2B5EF4-FFF2-40B4-BE49-F238E27FC236}">
              <a16:creationId xmlns:a16="http://schemas.microsoft.com/office/drawing/2014/main" id="{D47E1DA3-1EFE-5575-6A77-6E02EB5E32C3}"/>
            </a:ext>
          </a:extLst>
        </xdr:cNvPr>
        <xdr:cNvSpPr txBox="1"/>
      </xdr:nvSpPr>
      <xdr:spPr>
        <a:xfrm>
          <a:off x="6094739" y="112595"/>
          <a:ext cx="901024" cy="31956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t>別紙様式２</a:t>
          </a:r>
          <a:endParaRPr kumimoji="1" lang="ja-JP" altLang="en-US" sz="1000" b="1"/>
        </a:p>
      </xdr:txBody>
    </xdr:sp>
    <xdr:clientData/>
  </xdr:twoCellAnchor>
  <xdr:twoCellAnchor>
    <xdr:from>
      <xdr:col>33</xdr:col>
      <xdr:colOff>288959</xdr:colOff>
      <xdr:row>1</xdr:row>
      <xdr:rowOff>153616</xdr:rowOff>
    </xdr:from>
    <xdr:to>
      <xdr:col>33</xdr:col>
      <xdr:colOff>707654</xdr:colOff>
      <xdr:row>1</xdr:row>
      <xdr:rowOff>291606</xdr:rowOff>
    </xdr:to>
    <xdr:sp macro="" textlink="">
      <xdr:nvSpPr>
        <xdr:cNvPr id="42" name="正方形/長方形 41">
          <a:extLst>
            <a:ext uri="{FF2B5EF4-FFF2-40B4-BE49-F238E27FC236}">
              <a16:creationId xmlns:a16="http://schemas.microsoft.com/office/drawing/2014/main" id="{1E9C3DA8-A28A-415A-9C7E-1CD316621A8C}"/>
            </a:ext>
          </a:extLst>
        </xdr:cNvPr>
        <xdr:cNvSpPr/>
      </xdr:nvSpPr>
      <xdr:spPr bwMode="auto">
        <a:xfrm>
          <a:off x="7161613" y="886308"/>
          <a:ext cx="418695" cy="137990"/>
        </a:xfrm>
        <a:prstGeom prst="rect">
          <a:avLst/>
        </a:prstGeom>
        <a:solidFill>
          <a:schemeClr val="accent4">
            <a:lumMod val="20000"/>
            <a:lumOff val="80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21</xdr:col>
      <xdr:colOff>284887</xdr:colOff>
      <xdr:row>4</xdr:row>
      <xdr:rowOff>22064</xdr:rowOff>
    </xdr:from>
    <xdr:to>
      <xdr:col>22</xdr:col>
      <xdr:colOff>521966</xdr:colOff>
      <xdr:row>7</xdr:row>
      <xdr:rowOff>17969</xdr:rowOff>
    </xdr:to>
    <xdr:sp macro="" textlink="">
      <xdr:nvSpPr>
        <xdr:cNvPr id="73" name="テキスト ボックス 5">
          <a:extLst>
            <a:ext uri="{FF2B5EF4-FFF2-40B4-BE49-F238E27FC236}">
              <a16:creationId xmlns:a16="http://schemas.microsoft.com/office/drawing/2014/main" id="{74089B8D-F178-49CF-A17B-007F95272A61}"/>
            </a:ext>
          </a:extLst>
        </xdr:cNvPr>
        <xdr:cNvSpPr txBox="1"/>
      </xdr:nvSpPr>
      <xdr:spPr>
        <a:xfrm>
          <a:off x="2182206" y="2825794"/>
          <a:ext cx="751736" cy="733324"/>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基本情報</a:t>
          </a:r>
          <a:endParaRPr lang="ja-JP" altLang="ja-JP" sz="900" b="1">
            <a:effectLst/>
          </a:endParaRPr>
        </a:p>
        <a:p>
          <a:r>
            <a:rPr kumimoji="1" lang="en-US" altLang="ja-JP" sz="900" b="1">
              <a:solidFill>
                <a:schemeClr val="dk1"/>
              </a:solidFill>
              <a:effectLst/>
              <a:latin typeface="+mn-lt"/>
              <a:ea typeface="+mn-ea"/>
              <a:cs typeface="+mn-cs"/>
            </a:rPr>
            <a:t> </a:t>
          </a:r>
          <a:r>
            <a:rPr kumimoji="1" lang="ja-JP" altLang="ja-JP" sz="900" b="1">
              <a:solidFill>
                <a:schemeClr val="dk1"/>
              </a:solidFill>
              <a:effectLst/>
              <a:latin typeface="+mn-lt"/>
              <a:ea typeface="+mn-ea"/>
              <a:cs typeface="+mn-cs"/>
            </a:rPr>
            <a:t>入力シート</a:t>
          </a:r>
          <a:endParaRPr kumimoji="1" lang="en-US" altLang="ja-JP" sz="900" b="1">
            <a:solidFill>
              <a:schemeClr val="dk1"/>
            </a:solidFill>
            <a:effectLst/>
            <a:latin typeface="+mn-lt"/>
            <a:ea typeface="+mn-ea"/>
            <a:cs typeface="+mn-cs"/>
          </a:endParaRPr>
        </a:p>
      </xdr:txBody>
    </xdr:sp>
    <xdr:clientData/>
  </xdr:twoCellAnchor>
  <xdr:twoCellAnchor>
    <xdr:from>
      <xdr:col>25</xdr:col>
      <xdr:colOff>201579</xdr:colOff>
      <xdr:row>7</xdr:row>
      <xdr:rowOff>209340</xdr:rowOff>
    </xdr:from>
    <xdr:to>
      <xdr:col>29</xdr:col>
      <xdr:colOff>230275</xdr:colOff>
      <xdr:row>10</xdr:row>
      <xdr:rowOff>135308</xdr:rowOff>
    </xdr:to>
    <xdr:sp macro="" textlink="">
      <xdr:nvSpPr>
        <xdr:cNvPr id="88" name="テキスト ボックス 8">
          <a:extLst>
            <a:ext uri="{FF2B5EF4-FFF2-40B4-BE49-F238E27FC236}">
              <a16:creationId xmlns:a16="http://schemas.microsoft.com/office/drawing/2014/main" id="{AA95495C-7644-4B1E-905F-9E4870C0CEC4}"/>
            </a:ext>
          </a:extLst>
        </xdr:cNvPr>
        <xdr:cNvSpPr txBox="1"/>
      </xdr:nvSpPr>
      <xdr:spPr>
        <a:xfrm>
          <a:off x="5176909" y="3286648"/>
          <a:ext cx="2436113" cy="958715"/>
        </a:xfrm>
        <a:prstGeom prst="rect">
          <a:avLst/>
        </a:prstGeom>
        <a:solidFill>
          <a:srgbClr val="00B0F0"/>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900" b="1">
              <a:solidFill>
                <a:schemeClr val="dk1"/>
              </a:solidFill>
              <a:effectLst/>
              <a:latin typeface="+mn-lt"/>
              <a:ea typeface="+mn-ea"/>
              <a:cs typeface="+mn-cs"/>
            </a:rPr>
            <a:t>別紙様式２－２</a:t>
          </a:r>
        </a:p>
        <a:p>
          <a:r>
            <a:rPr kumimoji="1" lang="ja-JP" altLang="en-US" sz="900" b="1">
              <a:solidFill>
                <a:schemeClr val="dk1"/>
              </a:solidFill>
              <a:effectLst/>
              <a:latin typeface="+mn-lt"/>
              <a:ea typeface="+mn-ea"/>
              <a:cs typeface="+mn-cs"/>
            </a:rPr>
            <a:t>（処遇改善加算対象外サービス</a:t>
          </a:r>
          <a:r>
            <a:rPr kumimoji="1" lang="en-US"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総括表）</a:t>
          </a:r>
          <a:endParaRPr kumimoji="1" lang="en-US" altLang="ja-JP" sz="900" b="1">
            <a:solidFill>
              <a:schemeClr val="dk1"/>
            </a:solidFill>
            <a:effectLst/>
            <a:latin typeface="+mn-lt"/>
            <a:ea typeface="+mn-ea"/>
            <a:cs typeface="+mn-cs"/>
          </a:endParaRPr>
        </a:p>
        <a:p>
          <a:endParaRPr kumimoji="1" lang="en-US" altLang="ja-JP" sz="900" b="1">
            <a:solidFill>
              <a:schemeClr val="dk1"/>
            </a:solidFill>
            <a:effectLst/>
            <a:latin typeface="+mn-lt"/>
            <a:ea typeface="+mn-ea"/>
            <a:cs typeface="+mn-cs"/>
          </a:endParaRPr>
        </a:p>
        <a:p>
          <a:r>
            <a:rPr kumimoji="1" lang="en-US" altLang="ja-JP" sz="900" b="1">
              <a:solidFill>
                <a:schemeClr val="dk1"/>
              </a:solidFill>
              <a:effectLst/>
              <a:latin typeface="+mn-lt"/>
              <a:ea typeface="+mn-ea"/>
              <a:cs typeface="+mn-cs"/>
            </a:rPr>
            <a:t>※</a:t>
          </a:r>
          <a:r>
            <a:rPr kumimoji="1" lang="ja-JP" altLang="en-US" sz="900" b="1">
              <a:solidFill>
                <a:schemeClr val="dk1"/>
              </a:solidFill>
              <a:effectLst/>
              <a:latin typeface="+mn-lt"/>
              <a:ea typeface="+mn-ea"/>
              <a:cs typeface="+mn-cs"/>
            </a:rPr>
            <a:t>（介護予防）訪問看護、（介護予防）訪問リハビリテーション、居宅介護支援。介護予防支援</a:t>
          </a:r>
          <a:endParaRPr lang="ja-JP" altLang="ja-JP" sz="900" b="1">
            <a:effectLst/>
          </a:endParaRPr>
        </a:p>
      </xdr:txBody>
    </xdr:sp>
    <xdr:clientData/>
  </xdr:twoCellAnchor>
  <xdr:twoCellAnchor>
    <xdr:from>
      <xdr:col>23</xdr:col>
      <xdr:colOff>106246</xdr:colOff>
      <xdr:row>4</xdr:row>
      <xdr:rowOff>16349</xdr:rowOff>
    </xdr:from>
    <xdr:to>
      <xdr:col>24</xdr:col>
      <xdr:colOff>202703</xdr:colOff>
      <xdr:row>7</xdr:row>
      <xdr:rowOff>17969</xdr:rowOff>
    </xdr:to>
    <xdr:sp macro="" textlink="">
      <xdr:nvSpPr>
        <xdr:cNvPr id="86" name="テキスト ボックス 14">
          <a:extLst>
            <a:ext uri="{FF2B5EF4-FFF2-40B4-BE49-F238E27FC236}">
              <a16:creationId xmlns:a16="http://schemas.microsoft.com/office/drawing/2014/main" id="{EC8E1CFD-E0F5-4E8F-95D1-4127E94ED44F}"/>
            </a:ext>
          </a:extLst>
        </xdr:cNvPr>
        <xdr:cNvSpPr txBox="1"/>
      </xdr:nvSpPr>
      <xdr:spPr>
        <a:xfrm>
          <a:off x="3516811" y="2820079"/>
          <a:ext cx="810832" cy="739039"/>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２－３</a:t>
          </a:r>
        </a:p>
        <a:p>
          <a:r>
            <a:rPr kumimoji="1" lang="ja-JP" altLang="en-US" sz="900" b="1">
              <a:solidFill>
                <a:schemeClr val="dk1"/>
              </a:solidFill>
              <a:effectLst/>
              <a:latin typeface="+mn-lt"/>
              <a:ea typeface="+mn-ea"/>
              <a:cs typeface="+mn-cs"/>
            </a:rPr>
            <a:t>（</a:t>
          </a:r>
          <a:r>
            <a:rPr kumimoji="1" lang="ja-JP" altLang="en-US" sz="900" b="1" baseline="0">
              <a:solidFill>
                <a:schemeClr val="dk1"/>
              </a:solidFill>
              <a:effectLst/>
              <a:latin typeface="+mn-lt"/>
              <a:ea typeface="+mn-ea"/>
              <a:cs typeface="+mn-cs"/>
            </a:rPr>
            <a:t>個票</a:t>
          </a:r>
          <a:r>
            <a:rPr kumimoji="1" lang="ja-JP" altLang="en-US" sz="900" b="1">
              <a:solidFill>
                <a:schemeClr val="dk1"/>
              </a:solidFill>
              <a:effectLst/>
              <a:latin typeface="+mn-lt"/>
              <a:ea typeface="+mn-ea"/>
              <a:cs typeface="+mn-cs"/>
            </a:rPr>
            <a:t>）</a:t>
          </a:r>
        </a:p>
      </xdr:txBody>
    </xdr:sp>
    <xdr:clientData/>
  </xdr:twoCellAnchor>
  <xdr:twoCellAnchor>
    <xdr:from>
      <xdr:col>28</xdr:col>
      <xdr:colOff>34891</xdr:colOff>
      <xdr:row>4</xdr:row>
      <xdr:rowOff>15397</xdr:rowOff>
    </xdr:from>
    <xdr:to>
      <xdr:col>31</xdr:col>
      <xdr:colOff>488462</xdr:colOff>
      <xdr:row>7</xdr:row>
      <xdr:rowOff>18922</xdr:rowOff>
    </xdr:to>
    <xdr:sp macro="" textlink="">
      <xdr:nvSpPr>
        <xdr:cNvPr id="84" name="テキスト ボックス 16">
          <a:extLst>
            <a:ext uri="{FF2B5EF4-FFF2-40B4-BE49-F238E27FC236}">
              <a16:creationId xmlns:a16="http://schemas.microsoft.com/office/drawing/2014/main" id="{E4D4C9D1-4A00-40B7-8E8B-152F72369077}"/>
            </a:ext>
          </a:extLst>
        </xdr:cNvPr>
        <xdr:cNvSpPr txBox="1"/>
      </xdr:nvSpPr>
      <xdr:spPr>
        <a:xfrm>
          <a:off x="7222254" y="2339078"/>
          <a:ext cx="2065494" cy="757152"/>
        </a:xfrm>
        <a:prstGeom prst="rect">
          <a:avLst/>
        </a:prstGeom>
        <a:solidFill>
          <a:srgbClr val="FF0000"/>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900" b="1">
              <a:solidFill>
                <a:schemeClr val="dk1"/>
              </a:solidFill>
              <a:effectLst/>
              <a:latin typeface="+mn-lt"/>
              <a:ea typeface="+mn-ea"/>
              <a:cs typeface="+mn-cs"/>
            </a:rPr>
            <a:t>別紙様式 ２－１</a:t>
          </a:r>
        </a:p>
        <a:p>
          <a:pPr algn="l"/>
          <a:r>
            <a:rPr kumimoji="1" lang="ja-JP" altLang="en-US" sz="900" b="1">
              <a:solidFill>
                <a:schemeClr val="dk1"/>
              </a:solidFill>
              <a:effectLst/>
              <a:latin typeface="+mn-lt"/>
              <a:ea typeface="+mn-ea"/>
              <a:cs typeface="+mn-cs"/>
            </a:rPr>
            <a:t>（処遇改善加算対象サービス　総括表）</a:t>
          </a:r>
          <a:endParaRPr kumimoji="1" lang="en-US" altLang="ja-JP" sz="900" b="1">
            <a:solidFill>
              <a:schemeClr val="dk1"/>
            </a:solidFill>
            <a:effectLst/>
            <a:latin typeface="+mn-lt"/>
            <a:ea typeface="+mn-ea"/>
            <a:cs typeface="+mn-cs"/>
          </a:endParaRPr>
        </a:p>
      </xdr:txBody>
    </xdr:sp>
    <xdr:clientData/>
  </xdr:twoCellAnchor>
  <xdr:twoCellAnchor>
    <xdr:from>
      <xdr:col>30</xdr:col>
      <xdr:colOff>564292</xdr:colOff>
      <xdr:row>8</xdr:row>
      <xdr:rowOff>138042</xdr:rowOff>
    </xdr:from>
    <xdr:to>
      <xdr:col>31</xdr:col>
      <xdr:colOff>464234</xdr:colOff>
      <xdr:row>10</xdr:row>
      <xdr:rowOff>135308</xdr:rowOff>
    </xdr:to>
    <xdr:sp macro="" textlink="">
      <xdr:nvSpPr>
        <xdr:cNvPr id="101" name="テキスト ボックス 19">
          <a:extLst>
            <a:ext uri="{FF2B5EF4-FFF2-40B4-BE49-F238E27FC236}">
              <a16:creationId xmlns:a16="http://schemas.microsoft.com/office/drawing/2014/main" id="{18CC21A7-2EDB-4BAB-BB33-C32A8F93B0F7}"/>
            </a:ext>
          </a:extLst>
        </xdr:cNvPr>
        <xdr:cNvSpPr txBox="1"/>
      </xdr:nvSpPr>
      <xdr:spPr>
        <a:xfrm>
          <a:off x="8707644" y="3431668"/>
          <a:ext cx="555876" cy="813695"/>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900" b="1">
              <a:solidFill>
                <a:schemeClr val="dk1"/>
              </a:solidFill>
              <a:effectLst/>
              <a:latin typeface="+mn-lt"/>
              <a:ea typeface="+mn-ea"/>
              <a:cs typeface="+mn-cs"/>
            </a:rPr>
            <a:t>提出</a:t>
          </a:r>
        </a:p>
      </xdr:txBody>
    </xdr:sp>
    <xdr:clientData/>
  </xdr:twoCellAnchor>
  <xdr:twoCellAnchor>
    <xdr:from>
      <xdr:col>24</xdr:col>
      <xdr:colOff>287475</xdr:colOff>
      <xdr:row>5</xdr:row>
      <xdr:rowOff>165016</xdr:rowOff>
    </xdr:from>
    <xdr:to>
      <xdr:col>27</xdr:col>
      <xdr:colOff>683846</xdr:colOff>
      <xdr:row>6</xdr:row>
      <xdr:rowOff>211962</xdr:rowOff>
    </xdr:to>
    <xdr:sp macro="" textlink="">
      <xdr:nvSpPr>
        <xdr:cNvPr id="5" name="矢印: 右 12">
          <a:extLst>
            <a:ext uri="{FF2B5EF4-FFF2-40B4-BE49-F238E27FC236}">
              <a16:creationId xmlns:a16="http://schemas.microsoft.com/office/drawing/2014/main" id="{FB566177-54E5-4EB9-B104-A0B0E3663815}"/>
            </a:ext>
          </a:extLst>
        </xdr:cNvPr>
        <xdr:cNvSpPr/>
      </xdr:nvSpPr>
      <xdr:spPr bwMode="auto">
        <a:xfrm>
          <a:off x="4920882" y="2739906"/>
          <a:ext cx="2189722" cy="298155"/>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29</xdr:col>
      <xdr:colOff>562983</xdr:colOff>
      <xdr:row>9</xdr:row>
      <xdr:rowOff>138098</xdr:rowOff>
    </xdr:from>
    <xdr:to>
      <xdr:col>30</xdr:col>
      <xdr:colOff>454146</xdr:colOff>
      <xdr:row>9</xdr:row>
      <xdr:rowOff>403331</xdr:rowOff>
    </xdr:to>
    <xdr:sp macro="" textlink="">
      <xdr:nvSpPr>
        <xdr:cNvPr id="28" name="矢印: 右 27">
          <a:extLst>
            <a:ext uri="{FF2B5EF4-FFF2-40B4-BE49-F238E27FC236}">
              <a16:creationId xmlns:a16="http://schemas.microsoft.com/office/drawing/2014/main" id="{4C716CFF-0719-16DD-8F75-3731342004E0}"/>
            </a:ext>
          </a:extLst>
        </xdr:cNvPr>
        <xdr:cNvSpPr/>
      </xdr:nvSpPr>
      <xdr:spPr bwMode="auto">
        <a:xfrm>
          <a:off x="7945730" y="3648043"/>
          <a:ext cx="651768" cy="265233"/>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24</xdr:col>
      <xdr:colOff>248240</xdr:colOff>
      <xdr:row>4</xdr:row>
      <xdr:rowOff>4470</xdr:rowOff>
    </xdr:from>
    <xdr:to>
      <xdr:col>27</xdr:col>
      <xdr:colOff>621044</xdr:colOff>
      <xdr:row>6</xdr:row>
      <xdr:rowOff>7004</xdr:rowOff>
    </xdr:to>
    <xdr:sp macro="" textlink="">
      <xdr:nvSpPr>
        <xdr:cNvPr id="3" name="テキスト ボックス 2">
          <a:extLst>
            <a:ext uri="{FF2B5EF4-FFF2-40B4-BE49-F238E27FC236}">
              <a16:creationId xmlns:a16="http://schemas.microsoft.com/office/drawing/2014/main" id="{A93D8972-FE2E-42F1-B0EA-69799AF116A1}"/>
            </a:ext>
          </a:extLst>
        </xdr:cNvPr>
        <xdr:cNvSpPr txBox="1"/>
      </xdr:nvSpPr>
      <xdr:spPr>
        <a:xfrm>
          <a:off x="4881647" y="2328151"/>
          <a:ext cx="2166155" cy="5049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900" b="1">
              <a:solidFill>
                <a:srgbClr val="FF0000"/>
              </a:solidFill>
              <a:effectLst/>
              <a:latin typeface="+mn-lt"/>
              <a:ea typeface="+mn-ea"/>
              <a:cs typeface="+mn-cs"/>
            </a:rPr>
            <a:t>処遇改善加算</a:t>
          </a:r>
          <a:r>
            <a:rPr kumimoji="1" lang="ja-JP" altLang="en-US" sz="900" b="1" u="sng">
              <a:solidFill>
                <a:srgbClr val="FF0000"/>
              </a:solidFill>
              <a:effectLst/>
              <a:latin typeface="+mn-lt"/>
              <a:ea typeface="+mn-ea"/>
              <a:cs typeface="+mn-cs"/>
            </a:rPr>
            <a:t>対象</a:t>
          </a:r>
          <a:r>
            <a:rPr kumimoji="1" lang="ja-JP" altLang="en-US" sz="900" b="1">
              <a:solidFill>
                <a:srgbClr val="FF0000"/>
              </a:solidFill>
              <a:effectLst/>
              <a:latin typeface="+mn-lt"/>
              <a:ea typeface="+mn-ea"/>
              <a:cs typeface="+mn-cs"/>
            </a:rPr>
            <a:t>サービス</a:t>
          </a:r>
          <a:r>
            <a:rPr kumimoji="1" lang="ja-JP" altLang="en-US" sz="900" b="1">
              <a:solidFill>
                <a:schemeClr val="dk1"/>
              </a:solidFill>
              <a:effectLst/>
              <a:latin typeface="+mn-lt"/>
              <a:ea typeface="+mn-ea"/>
              <a:cs typeface="+mn-cs"/>
            </a:rPr>
            <a:t>について、</a:t>
          </a:r>
          <a:endParaRPr kumimoji="1" lang="en-US" altLang="ja-JP" sz="900" b="1">
            <a:solidFill>
              <a:schemeClr val="dk1"/>
            </a:solidFill>
            <a:effectLst/>
            <a:latin typeface="+mn-lt"/>
            <a:ea typeface="+mn-ea"/>
            <a:cs typeface="+mn-cs"/>
          </a:endParaRPr>
        </a:p>
        <a:p>
          <a:pPr algn="ctr"/>
          <a:r>
            <a:rPr kumimoji="1" lang="ja-JP" altLang="en-US" sz="900" b="1">
              <a:solidFill>
                <a:schemeClr val="dk1"/>
              </a:solidFill>
              <a:effectLst/>
              <a:latin typeface="+mn-lt"/>
              <a:ea typeface="+mn-ea"/>
              <a:cs typeface="+mn-cs"/>
            </a:rPr>
            <a:t>補助金を申請する場合</a:t>
          </a:r>
          <a:endParaRPr kumimoji="1" lang="ja-JP" altLang="en-US" sz="900"/>
        </a:p>
      </xdr:txBody>
    </xdr:sp>
    <xdr:clientData/>
  </xdr:twoCellAnchor>
  <xdr:twoCellAnchor>
    <xdr:from>
      <xdr:col>21</xdr:col>
      <xdr:colOff>376296</xdr:colOff>
      <xdr:row>9</xdr:row>
      <xdr:rowOff>159064</xdr:rowOff>
    </xdr:from>
    <xdr:to>
      <xdr:col>25</xdr:col>
      <xdr:colOff>37631</xdr:colOff>
      <xdr:row>9</xdr:row>
      <xdr:rowOff>451050</xdr:rowOff>
    </xdr:to>
    <xdr:sp macro="" textlink="">
      <xdr:nvSpPr>
        <xdr:cNvPr id="4" name="矢印: 右 12">
          <a:extLst>
            <a:ext uri="{FF2B5EF4-FFF2-40B4-BE49-F238E27FC236}">
              <a16:creationId xmlns:a16="http://schemas.microsoft.com/office/drawing/2014/main" id="{0650281F-D8DC-4AC0-92E7-AB882EF28B15}"/>
            </a:ext>
          </a:extLst>
        </xdr:cNvPr>
        <xdr:cNvSpPr/>
      </xdr:nvSpPr>
      <xdr:spPr bwMode="auto">
        <a:xfrm>
          <a:off x="2328333" y="3874990"/>
          <a:ext cx="2224854" cy="291986"/>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21</xdr:col>
      <xdr:colOff>468466</xdr:colOff>
      <xdr:row>7</xdr:row>
      <xdr:rowOff>180199</xdr:rowOff>
    </xdr:from>
    <xdr:to>
      <xdr:col>25</xdr:col>
      <xdr:colOff>63815</xdr:colOff>
      <xdr:row>9</xdr:row>
      <xdr:rowOff>233909</xdr:rowOff>
    </xdr:to>
    <xdr:sp macro="" textlink="">
      <xdr:nvSpPr>
        <xdr:cNvPr id="9" name="テキスト ボックス 8">
          <a:extLst>
            <a:ext uri="{FF2B5EF4-FFF2-40B4-BE49-F238E27FC236}">
              <a16:creationId xmlns:a16="http://schemas.microsoft.com/office/drawing/2014/main" id="{458F424C-77A3-49F5-8B46-F035647BCF78}"/>
            </a:ext>
          </a:extLst>
        </xdr:cNvPr>
        <xdr:cNvSpPr txBox="1"/>
      </xdr:nvSpPr>
      <xdr:spPr>
        <a:xfrm>
          <a:off x="2420503" y="3461032"/>
          <a:ext cx="2158868" cy="4888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900" b="1">
              <a:solidFill>
                <a:srgbClr val="00B0F0"/>
              </a:solidFill>
              <a:effectLst/>
              <a:latin typeface="+mn-lt"/>
              <a:ea typeface="+mn-ea"/>
              <a:cs typeface="+mn-cs"/>
            </a:rPr>
            <a:t>処遇改善加算</a:t>
          </a:r>
          <a:r>
            <a:rPr kumimoji="1" lang="ja-JP" altLang="en-US" sz="900" b="1" u="sng">
              <a:solidFill>
                <a:srgbClr val="00B0F0"/>
              </a:solidFill>
              <a:effectLst/>
              <a:latin typeface="+mn-lt"/>
              <a:ea typeface="+mn-ea"/>
              <a:cs typeface="+mn-cs"/>
            </a:rPr>
            <a:t>対象外</a:t>
          </a:r>
          <a:r>
            <a:rPr kumimoji="1" lang="ja-JP" altLang="en-US" sz="900" b="1">
              <a:solidFill>
                <a:srgbClr val="00B0F0"/>
              </a:solidFill>
              <a:effectLst/>
              <a:latin typeface="+mn-lt"/>
              <a:ea typeface="+mn-ea"/>
              <a:cs typeface="+mn-cs"/>
            </a:rPr>
            <a:t>サービス</a:t>
          </a:r>
          <a:r>
            <a:rPr kumimoji="1" lang="ja-JP" altLang="en-US" sz="900" b="1">
              <a:solidFill>
                <a:schemeClr val="dk1"/>
              </a:solidFill>
              <a:effectLst/>
              <a:latin typeface="+mn-lt"/>
              <a:ea typeface="+mn-ea"/>
              <a:cs typeface="+mn-cs"/>
            </a:rPr>
            <a:t>について、補助金を申請する場合</a:t>
          </a:r>
          <a:endParaRPr kumimoji="1" lang="ja-JP" altLang="en-US" sz="900"/>
        </a:p>
      </xdr:txBody>
    </xdr:sp>
    <xdr:clientData/>
  </xdr:twoCellAnchor>
  <xdr:twoCellAnchor>
    <xdr:from>
      <xdr:col>0</xdr:col>
      <xdr:colOff>0</xdr:colOff>
      <xdr:row>0</xdr:row>
      <xdr:rowOff>0</xdr:rowOff>
    </xdr:from>
    <xdr:to>
      <xdr:col>17</xdr:col>
      <xdr:colOff>177557</xdr:colOff>
      <xdr:row>0</xdr:row>
      <xdr:rowOff>454268</xdr:rowOff>
    </xdr:to>
    <xdr:sp macro="" textlink="">
      <xdr:nvSpPr>
        <xdr:cNvPr id="6" name="テキスト ボックス 5">
          <a:extLst>
            <a:ext uri="{FF2B5EF4-FFF2-40B4-BE49-F238E27FC236}">
              <a16:creationId xmlns:a16="http://schemas.microsoft.com/office/drawing/2014/main" id="{813B33DC-E80C-432A-BA42-46CEDCE419A3}"/>
            </a:ext>
          </a:extLst>
        </xdr:cNvPr>
        <xdr:cNvSpPr txBox="1"/>
      </xdr:nvSpPr>
      <xdr:spPr>
        <a:xfrm>
          <a:off x="0" y="0"/>
          <a:ext cx="1887172" cy="454268"/>
        </a:xfrm>
        <a:prstGeom prst="rect">
          <a:avLst/>
        </a:prstGeom>
        <a:solidFill>
          <a:srgbClr val="00B0F0"/>
        </a:solidFill>
        <a:ln w="3810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2400" kern="1200">
              <a:solidFill>
                <a:srgbClr val="7030A0"/>
              </a:solidFill>
            </a:rPr>
            <a:t>B</a:t>
          </a:r>
          <a:r>
            <a:rPr kumimoji="1" lang="ja-JP" altLang="en-US" sz="2400" kern="1200">
              <a:solidFill>
                <a:srgbClr val="7030A0"/>
              </a:solidFill>
            </a:rPr>
            <a:t>パターン用</a:t>
          </a:r>
          <a:endParaRPr kumimoji="1" lang="en-US" altLang="ja-JP" sz="2400" kern="1200">
            <a:solidFill>
              <a:srgbClr val="7030A0"/>
            </a:solidFill>
          </a:endParaRPr>
        </a:p>
      </xdr:txBody>
    </xdr:sp>
    <xdr:clientData/>
  </xdr:twoCellAnchor>
  <xdr:twoCellAnchor>
    <xdr:from>
      <xdr:col>31</xdr:col>
      <xdr:colOff>138545</xdr:colOff>
      <xdr:row>57</xdr:row>
      <xdr:rowOff>23090</xdr:rowOff>
    </xdr:from>
    <xdr:to>
      <xdr:col>32</xdr:col>
      <xdr:colOff>23091</xdr:colOff>
      <xdr:row>117</xdr:row>
      <xdr:rowOff>-1</xdr:rowOff>
    </xdr:to>
    <xdr:sp macro="" textlink="">
      <xdr:nvSpPr>
        <xdr:cNvPr id="2" name="右中かっこ 1">
          <a:extLst>
            <a:ext uri="{FF2B5EF4-FFF2-40B4-BE49-F238E27FC236}">
              <a16:creationId xmlns:a16="http://schemas.microsoft.com/office/drawing/2014/main" id="{D3BC3BA6-E0FD-D18C-AA27-B3C41C817F9A}"/>
            </a:ext>
          </a:extLst>
        </xdr:cNvPr>
        <xdr:cNvSpPr/>
      </xdr:nvSpPr>
      <xdr:spPr bwMode="auto">
        <a:xfrm>
          <a:off x="8993909" y="15551726"/>
          <a:ext cx="554182" cy="3671455"/>
        </a:xfrm>
        <a:prstGeom prst="rightBrace">
          <a:avLst>
            <a:gd name="adj1" fmla="val 8333"/>
            <a:gd name="adj2" fmla="val 48673"/>
          </a:avLst>
        </a:prstGeom>
        <a:solidFill>
          <a:sysClr val="window" lastClr="FFFFFF"/>
        </a:solidFill>
        <a:ln w="57150"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kern="1200"/>
        </a:p>
      </xdr:txBody>
    </xdr:sp>
    <xdr:clientData/>
  </xdr:twoCellAnchor>
  <xdr:twoCellAnchor>
    <xdr:from>
      <xdr:col>31</xdr:col>
      <xdr:colOff>611909</xdr:colOff>
      <xdr:row>4</xdr:row>
      <xdr:rowOff>161633</xdr:rowOff>
    </xdr:from>
    <xdr:to>
      <xdr:col>35</xdr:col>
      <xdr:colOff>92363</xdr:colOff>
      <xdr:row>10</xdr:row>
      <xdr:rowOff>11543</xdr:rowOff>
    </xdr:to>
    <xdr:sp macro="" textlink="">
      <xdr:nvSpPr>
        <xdr:cNvPr id="10" name="正方形/長方形 9">
          <a:extLst>
            <a:ext uri="{FF2B5EF4-FFF2-40B4-BE49-F238E27FC236}">
              <a16:creationId xmlns:a16="http://schemas.microsoft.com/office/drawing/2014/main" id="{7701AFA4-7A99-46C3-85B0-9F2CCE860C55}"/>
            </a:ext>
          </a:extLst>
        </xdr:cNvPr>
        <xdr:cNvSpPr/>
      </xdr:nvSpPr>
      <xdr:spPr bwMode="auto">
        <a:xfrm>
          <a:off x="9467273" y="2482269"/>
          <a:ext cx="3094181" cy="1651001"/>
        </a:xfrm>
        <a:prstGeom prst="rect">
          <a:avLst/>
        </a:prstGeom>
        <a:solidFill>
          <a:srgbClr val="FFE5FC"/>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800" b="1"/>
            <a:t>入力順は以下のとおりです。</a:t>
          </a:r>
          <a:endParaRPr kumimoji="1" lang="en-US" altLang="ja-JP" sz="1800" b="1"/>
        </a:p>
        <a:p>
          <a:pPr algn="l"/>
          <a:r>
            <a:rPr kumimoji="1" lang="ja-JP" altLang="en-US" sz="1800" b="1"/>
            <a:t>①基本情報入力シート</a:t>
          </a:r>
          <a:endParaRPr kumimoji="1" lang="en-US" altLang="ja-JP" sz="1800" b="1"/>
        </a:p>
        <a:p>
          <a:pPr algn="l"/>
          <a:r>
            <a:rPr kumimoji="1" lang="ja-JP" altLang="en-US" sz="1800" b="1"/>
            <a:t>②別紙様式２－３</a:t>
          </a:r>
          <a:endParaRPr kumimoji="1" lang="en-US" altLang="ja-JP" sz="1800" b="1"/>
        </a:p>
        <a:p>
          <a:pPr algn="l"/>
          <a:r>
            <a:rPr kumimoji="1" lang="ja-JP" altLang="en-US" sz="1800" b="1"/>
            <a:t>③別紙様式２－１、２－２</a:t>
          </a:r>
          <a:endParaRPr kumimoji="1" lang="en-US" altLang="ja-JP" sz="1800" b="1"/>
        </a:p>
      </xdr:txBody>
    </xdr:sp>
    <xdr:clientData/>
  </xdr:twoCellAnchor>
  <xdr:twoCellAnchor>
    <xdr:from>
      <xdr:col>1</xdr:col>
      <xdr:colOff>-1</xdr:colOff>
      <xdr:row>0</xdr:row>
      <xdr:rowOff>531091</xdr:rowOff>
    </xdr:from>
    <xdr:to>
      <xdr:col>26</xdr:col>
      <xdr:colOff>103909</xdr:colOff>
      <xdr:row>9</xdr:row>
      <xdr:rowOff>196272</xdr:rowOff>
    </xdr:to>
    <xdr:sp macro="" textlink="">
      <xdr:nvSpPr>
        <xdr:cNvPr id="11" name="正方形/長方形 10">
          <a:extLst>
            <a:ext uri="{FF2B5EF4-FFF2-40B4-BE49-F238E27FC236}">
              <a16:creationId xmlns:a16="http://schemas.microsoft.com/office/drawing/2014/main" id="{08463F60-E642-4338-A246-4831809D95B0}"/>
            </a:ext>
          </a:extLst>
        </xdr:cNvPr>
        <xdr:cNvSpPr/>
      </xdr:nvSpPr>
      <xdr:spPr bwMode="auto">
        <a:xfrm>
          <a:off x="450272" y="531091"/>
          <a:ext cx="5391728" cy="3186545"/>
        </a:xfrm>
        <a:prstGeom prst="rect">
          <a:avLst/>
        </a:prstGeom>
        <a:solidFill>
          <a:srgbClr val="FFE5FC"/>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400" b="1">
              <a:latin typeface="+mn-ea"/>
              <a:ea typeface="+mn-ea"/>
            </a:rPr>
            <a:t>提出先、提出書類は以下のとおりです。</a:t>
          </a:r>
          <a:endParaRPr kumimoji="1" lang="en-US" altLang="ja-JP" sz="1400" b="1">
            <a:latin typeface="+mn-ea"/>
            <a:ea typeface="+mn-ea"/>
          </a:endParaRPr>
        </a:p>
        <a:p>
          <a:pPr algn="l"/>
          <a:endParaRPr kumimoji="1" lang="en-US" altLang="ja-JP" sz="1400" b="1">
            <a:latin typeface="+mn-ea"/>
            <a:ea typeface="+mn-ea"/>
          </a:endParaRPr>
        </a:p>
        <a:p>
          <a:pPr algn="l"/>
          <a:r>
            <a:rPr kumimoji="1" lang="en-US" altLang="ja-JP" sz="1400" b="1">
              <a:latin typeface="+mn-ea"/>
              <a:ea typeface="+mn-ea"/>
            </a:rPr>
            <a:t>【B</a:t>
          </a:r>
          <a:r>
            <a:rPr kumimoji="1" lang="ja-JP" altLang="en-US" sz="1400" b="1">
              <a:latin typeface="+mn-ea"/>
              <a:ea typeface="+mn-ea"/>
            </a:rPr>
            <a:t>パターンで初めて申請する場合</a:t>
          </a:r>
          <a:r>
            <a:rPr kumimoji="1" lang="en-US" altLang="ja-JP" sz="1400" b="1">
              <a:latin typeface="+mn-ea"/>
              <a:ea typeface="+mn-ea"/>
            </a:rPr>
            <a:t>】</a:t>
          </a:r>
        </a:p>
        <a:p>
          <a:pPr algn="l"/>
          <a:r>
            <a:rPr kumimoji="1" lang="ja-JP" altLang="en-US" sz="1400" b="0">
              <a:latin typeface="+mn-ea"/>
              <a:ea typeface="+mn-ea"/>
            </a:rPr>
            <a:t>提出書類：本計画書</a:t>
          </a:r>
        </a:p>
        <a:p>
          <a:pPr algn="l"/>
          <a:endParaRPr kumimoji="1" lang="ja-JP" altLang="en-US" sz="1400" b="0">
            <a:latin typeface="+mn-ea"/>
            <a:ea typeface="+mn-ea"/>
          </a:endParaRPr>
        </a:p>
        <a:p>
          <a:pPr algn="l"/>
          <a:r>
            <a:rPr kumimoji="1" lang="en-US" altLang="ja-JP" sz="1400" b="1">
              <a:latin typeface="+mn-ea"/>
              <a:ea typeface="+mn-ea"/>
            </a:rPr>
            <a:t>【A</a:t>
          </a:r>
          <a:r>
            <a:rPr kumimoji="1" lang="ja-JP" altLang="en-US" sz="1400" b="1">
              <a:latin typeface="+mn-ea"/>
              <a:ea typeface="+mn-ea"/>
            </a:rPr>
            <a:t>パターンで申請済みの法人が、</a:t>
          </a:r>
          <a:r>
            <a:rPr kumimoji="1" lang="en-US" altLang="ja-JP" sz="1400" b="1">
              <a:latin typeface="+mn-ea"/>
              <a:ea typeface="+mn-ea"/>
            </a:rPr>
            <a:t>B</a:t>
          </a:r>
          <a:r>
            <a:rPr kumimoji="1" lang="ja-JP" altLang="en-US" sz="1400" b="1">
              <a:latin typeface="+mn-ea"/>
              <a:ea typeface="+mn-ea"/>
            </a:rPr>
            <a:t>パターンにおいて未申請の事業所を追加で申請する場合</a:t>
          </a:r>
          <a:r>
            <a:rPr kumimoji="1" lang="en-US" altLang="ja-JP" sz="1400" b="1">
              <a:latin typeface="+mn-ea"/>
              <a:ea typeface="+mn-ea"/>
            </a:rPr>
            <a:t>】</a:t>
          </a:r>
        </a:p>
        <a:p>
          <a:pPr algn="l"/>
          <a:r>
            <a:rPr kumimoji="1" lang="ja-JP" altLang="en-US" sz="1400" b="0">
              <a:latin typeface="+mn-ea"/>
              <a:ea typeface="+mn-ea"/>
            </a:rPr>
            <a:t>提出書類：本計画書、</a:t>
          </a:r>
          <a:r>
            <a:rPr kumimoji="1" lang="ja-JP" altLang="en-US" sz="1600" b="1">
              <a:solidFill>
                <a:srgbClr val="FF0000"/>
              </a:solidFill>
              <a:latin typeface="+mn-ea"/>
              <a:ea typeface="+mn-ea"/>
            </a:rPr>
            <a:t>変更届</a:t>
          </a:r>
          <a:endParaRPr kumimoji="1" lang="en-US" altLang="ja-JP" sz="1600" b="1">
            <a:solidFill>
              <a:srgbClr val="FF0000"/>
            </a:solidFill>
            <a:latin typeface="+mn-ea"/>
            <a:ea typeface="+mn-ea"/>
          </a:endParaRPr>
        </a:p>
        <a:p>
          <a:pPr algn="l"/>
          <a:r>
            <a:rPr kumimoji="1" lang="en-US" altLang="ja-JP" sz="1400" b="1">
              <a:solidFill>
                <a:srgbClr val="FF0000"/>
              </a:solidFill>
              <a:latin typeface="+mn-ea"/>
              <a:ea typeface="+mn-ea"/>
            </a:rPr>
            <a:t>※</a:t>
          </a:r>
          <a:r>
            <a:rPr kumimoji="1" lang="ja-JP" altLang="en-US" sz="1400" b="1">
              <a:solidFill>
                <a:srgbClr val="FF0000"/>
              </a:solidFill>
              <a:latin typeface="+mn-ea"/>
              <a:ea typeface="+mn-ea"/>
            </a:rPr>
            <a:t>提出する計画書は、Ａパターンで使用した計画書に追記するのではなく、Ｂパターン用の計画書を用いて再作成の上、提出してください。</a:t>
          </a:r>
          <a:endParaRPr kumimoji="1" lang="en-US" altLang="ja-JP" sz="1400" b="1">
            <a:solidFill>
              <a:srgbClr val="FF0000"/>
            </a:solidFill>
            <a:latin typeface="+mn-ea"/>
            <a:ea typeface="+mn-ea"/>
          </a:endParaRPr>
        </a:p>
        <a:p>
          <a:pPr algn="l"/>
          <a:r>
            <a:rPr kumimoji="1" lang="ja-JP" altLang="en-US" sz="1400" b="1">
              <a:solidFill>
                <a:srgbClr val="FF0000"/>
              </a:solidFill>
              <a:latin typeface="+mn-ea"/>
              <a:ea typeface="+mn-ea"/>
            </a:rPr>
            <a:t>再作成にあたって、「２　基本情報」と「４　補助金の対象事業所に関する情報」の色のついたセルはＡパターンの計画書からコピー＆ペーストが可能です。</a:t>
          </a:r>
          <a:endParaRPr kumimoji="1" lang="en-US" altLang="ja-JP" sz="1400" b="1">
            <a:solidFill>
              <a:srgbClr val="FF0000"/>
            </a:solidFill>
            <a:latin typeface="+mn-ea"/>
            <a:ea typeface="+mn-ea"/>
          </a:endParaRPr>
        </a:p>
      </xdr:txBody>
    </xdr:sp>
    <xdr:clientData/>
  </xdr:twoCellAnchor>
  <xdr:twoCellAnchor>
    <xdr:from>
      <xdr:col>31</xdr:col>
      <xdr:colOff>565727</xdr:colOff>
      <xdr:row>20</xdr:row>
      <xdr:rowOff>415634</xdr:rowOff>
    </xdr:from>
    <xdr:to>
      <xdr:col>36</xdr:col>
      <xdr:colOff>764709</xdr:colOff>
      <xdr:row>27</xdr:row>
      <xdr:rowOff>37445</xdr:rowOff>
    </xdr:to>
    <xdr:sp macro="" textlink="">
      <xdr:nvSpPr>
        <xdr:cNvPr id="12" name="吹き出し: 線 11">
          <a:extLst>
            <a:ext uri="{FF2B5EF4-FFF2-40B4-BE49-F238E27FC236}">
              <a16:creationId xmlns:a16="http://schemas.microsoft.com/office/drawing/2014/main" id="{13443C83-72C4-4F56-8628-7EF712858A73}"/>
            </a:ext>
          </a:extLst>
        </xdr:cNvPr>
        <xdr:cNvSpPr/>
      </xdr:nvSpPr>
      <xdr:spPr bwMode="auto">
        <a:xfrm>
          <a:off x="9421091" y="7238998"/>
          <a:ext cx="4436163" cy="1746174"/>
        </a:xfrm>
        <a:prstGeom prst="borderCallout1">
          <a:avLst>
            <a:gd name="adj1" fmla="val 100598"/>
            <a:gd name="adj2" fmla="val 16286"/>
            <a:gd name="adj3" fmla="val 128737"/>
            <a:gd name="adj4" fmla="val -1394"/>
          </a:avLst>
        </a:prstGeom>
        <a:solidFill>
          <a:srgbClr val="FFE5FC"/>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400" b="1"/>
            <a:t>条件を満たせていない場合や、記入漏れがある場合にオレンジ色の箇所が</a:t>
          </a:r>
          <a:r>
            <a:rPr kumimoji="1" lang="ja-JP" altLang="en-US" sz="1400" b="1" i="0" u="none" strike="noStrike" kern="0" cap="none" spc="0" normalizeH="0" baseline="0" noProof="0">
              <a:ln>
                <a:noFill/>
              </a:ln>
              <a:solidFill>
                <a:sysClr val="windowText" lastClr="000000"/>
              </a:solidFill>
              <a:effectLst/>
              <a:uLnTx/>
              <a:uFillTx/>
              <a:latin typeface="+mn-lt"/>
              <a:ea typeface="+mn-ea"/>
              <a:cs typeface="+mn-cs"/>
            </a:rPr>
            <a:t>「</a:t>
          </a:r>
          <a:r>
            <a:rPr kumimoji="1" lang="en-US" altLang="ja-JP" sz="1400" b="1" i="0" u="none" strike="noStrike" kern="0" cap="none" spc="0" normalizeH="0" baseline="0" noProof="0">
              <a:ln>
                <a:noFill/>
              </a:ln>
              <a:solidFill>
                <a:sysClr val="windowText" lastClr="000000"/>
              </a:solidFill>
              <a:effectLst/>
              <a:uLnTx/>
              <a:uFillTx/>
              <a:latin typeface="+mn-lt"/>
              <a:ea typeface="+mn-ea"/>
              <a:cs typeface="+mn-cs"/>
            </a:rPr>
            <a:t>×</a:t>
          </a:r>
          <a:r>
            <a:rPr kumimoji="1" lang="ja-JP" altLang="en-US" sz="1400" b="1" i="0" u="none" strike="noStrike" kern="0" cap="none" spc="0" normalizeH="0" baseline="0" noProof="0">
              <a:ln>
                <a:noFill/>
              </a:ln>
              <a:solidFill>
                <a:sysClr val="windowText" lastClr="000000"/>
              </a:solidFill>
              <a:effectLst/>
              <a:uLnTx/>
              <a:uFillTx/>
              <a:latin typeface="+mn-lt"/>
              <a:ea typeface="+mn-ea"/>
              <a:cs typeface="+mn-cs"/>
            </a:rPr>
            <a:t>」になります。</a:t>
          </a:r>
          <a:endParaRPr kumimoji="1" lang="en-US" altLang="ja-JP" sz="1400" b="1" i="0" u="none" strike="noStrike" kern="0" cap="none" spc="0" normalizeH="0" baseline="0" noProof="0">
            <a:ln>
              <a:noFill/>
            </a:ln>
            <a:solidFill>
              <a:sysClr val="windowText" lastClr="000000"/>
            </a:solidFill>
            <a:effectLst/>
            <a:uLnTx/>
            <a:uFillTx/>
            <a:latin typeface="+mn-lt"/>
            <a:ea typeface="+mn-ea"/>
            <a:cs typeface="+mn-cs"/>
          </a:endParaRPr>
        </a:p>
        <a:p>
          <a:pPr algn="l"/>
          <a:r>
            <a:rPr kumimoji="1" lang="ja-JP" altLang="en-US" sz="1400" b="1" i="0" u="none" strike="noStrike" kern="0" cap="none" spc="0" normalizeH="0" baseline="0" noProof="0">
              <a:ln>
                <a:noFill/>
              </a:ln>
              <a:solidFill>
                <a:sysClr val="windowText" lastClr="000000"/>
              </a:solidFill>
              <a:effectLst/>
              <a:uLnTx/>
              <a:uFillTx/>
              <a:latin typeface="+mn-lt"/>
              <a:ea typeface="+mn-ea"/>
              <a:cs typeface="+mn-cs"/>
            </a:rPr>
            <a:t>計画書全体を通して、一か所でも「</a:t>
          </a:r>
          <a:r>
            <a:rPr kumimoji="1" lang="en-US" altLang="ja-JP" sz="1400" b="1" i="0" u="none" strike="noStrike" kern="0" cap="none" spc="0" normalizeH="0" baseline="0" noProof="0">
              <a:ln>
                <a:noFill/>
              </a:ln>
              <a:solidFill>
                <a:sysClr val="windowText" lastClr="000000"/>
              </a:solidFill>
              <a:effectLst/>
              <a:uLnTx/>
              <a:uFillTx/>
              <a:latin typeface="+mn-lt"/>
              <a:ea typeface="+mn-ea"/>
              <a:cs typeface="+mn-cs"/>
            </a:rPr>
            <a:t>×</a:t>
          </a:r>
          <a:r>
            <a:rPr kumimoji="1" lang="ja-JP" altLang="en-US" sz="1400" b="1" i="0" u="none" strike="noStrike" kern="0" cap="none" spc="0" normalizeH="0" baseline="0" noProof="0">
              <a:ln>
                <a:noFill/>
              </a:ln>
              <a:solidFill>
                <a:sysClr val="windowText" lastClr="000000"/>
              </a:solidFill>
              <a:effectLst/>
              <a:uLnTx/>
              <a:uFillTx/>
              <a:latin typeface="+mn-lt"/>
              <a:ea typeface="+mn-ea"/>
              <a:cs typeface="+mn-cs"/>
            </a:rPr>
            <a:t>」がある場合は要件を満たしていないものとして補助金を支給できない場合がありますので、提出前に記入内容の再確認を必ずお願いします。</a:t>
          </a:r>
          <a:endParaRPr kumimoji="1" lang="en-US" altLang="ja-JP" sz="1400" b="1" i="0" u="none" strike="noStrike" kern="0" cap="none" spc="0" normalizeH="0" baseline="0" noProof="0">
            <a:ln>
              <a:noFill/>
            </a:ln>
            <a:solidFill>
              <a:sysClr val="windowText" lastClr="000000"/>
            </a:solidFill>
            <a:effectLst/>
            <a:uLnTx/>
            <a:uFillTx/>
            <a:latin typeface="+mn-lt"/>
            <a:ea typeface="+mn-ea"/>
            <a:cs typeface="+mn-cs"/>
          </a:endParaRPr>
        </a:p>
      </xdr:txBody>
    </xdr:sp>
    <xdr:clientData/>
  </xdr:twoCellAnchor>
  <xdr:twoCellAnchor>
    <xdr:from>
      <xdr:col>26</xdr:col>
      <xdr:colOff>46182</xdr:colOff>
      <xdr:row>49</xdr:row>
      <xdr:rowOff>34637</xdr:rowOff>
    </xdr:from>
    <xdr:to>
      <xdr:col>33</xdr:col>
      <xdr:colOff>623454</xdr:colOff>
      <xdr:row>55</xdr:row>
      <xdr:rowOff>103909</xdr:rowOff>
    </xdr:to>
    <xdr:sp macro="" textlink="">
      <xdr:nvSpPr>
        <xdr:cNvPr id="13" name="吹き出し: 線 12">
          <a:extLst>
            <a:ext uri="{FF2B5EF4-FFF2-40B4-BE49-F238E27FC236}">
              <a16:creationId xmlns:a16="http://schemas.microsoft.com/office/drawing/2014/main" id="{FD782632-0E7C-45BD-9DF3-4A2015CD3EFB}"/>
            </a:ext>
          </a:extLst>
        </xdr:cNvPr>
        <xdr:cNvSpPr/>
      </xdr:nvSpPr>
      <xdr:spPr bwMode="auto">
        <a:xfrm>
          <a:off x="5784273" y="13300364"/>
          <a:ext cx="4814454" cy="1397000"/>
        </a:xfrm>
        <a:prstGeom prst="borderCallout1">
          <a:avLst>
            <a:gd name="adj1" fmla="val 100199"/>
            <a:gd name="adj2" fmla="val 7053"/>
            <a:gd name="adj3" fmla="val 119949"/>
            <a:gd name="adj4" fmla="val -27781"/>
          </a:avLst>
        </a:prstGeom>
        <a:solidFill>
          <a:srgbClr val="FFE5FC"/>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t>　「事業所名」欄は、愛知県の事業所であれば「介護保険事業所番号」欄と「サービス名」欄を入力することで自動入力されます。</a:t>
          </a:r>
        </a:p>
        <a:p>
          <a:pPr algn="l"/>
          <a:r>
            <a:rPr kumimoji="1" lang="ja-JP" altLang="en-US" sz="1200" b="1"/>
            <a:t>　明らかな誤りでない場合、原則、表示された事業所名のままにしてください。事業所名が明らかに異なる場合、事業所番号若しくはサービス名に誤りがないか確認の上、正しい名称を手入力してください。</a:t>
          </a:r>
        </a:p>
        <a:p>
          <a:pPr algn="l"/>
          <a:r>
            <a:rPr kumimoji="1" lang="ja-JP" altLang="en-US" sz="1200" b="1"/>
            <a:t>　愛知県外の自治体に所在する事業所は手入力してください。</a:t>
          </a:r>
          <a:endParaRPr kumimoji="1" lang="en-US" altLang="ja-JP" sz="1200" b="1" i="0" u="none" strike="noStrike" kern="0" cap="none" spc="0" normalizeH="0" baseline="0" noProof="0">
            <a:ln>
              <a:noFill/>
            </a:ln>
            <a:solidFill>
              <a:sysClr val="windowText" lastClr="000000"/>
            </a:solidFill>
            <a:effectLst/>
            <a:uLnTx/>
            <a:uFillTx/>
            <a:latin typeface="+mn-lt"/>
            <a:ea typeface="+mn-ea"/>
            <a:cs typeface="+mn-cs"/>
          </a:endParaRPr>
        </a:p>
      </xdr:txBody>
    </xdr:sp>
    <xdr:clientData/>
  </xdr:twoCellAnchor>
  <xdr:twoCellAnchor>
    <xdr:from>
      <xdr:col>11</xdr:col>
      <xdr:colOff>1</xdr:colOff>
      <xdr:row>57</xdr:row>
      <xdr:rowOff>11548</xdr:rowOff>
    </xdr:from>
    <xdr:to>
      <xdr:col>30</xdr:col>
      <xdr:colOff>542637</xdr:colOff>
      <xdr:row>59</xdr:row>
      <xdr:rowOff>542637</xdr:rowOff>
    </xdr:to>
    <xdr:sp macro="" textlink="">
      <xdr:nvSpPr>
        <xdr:cNvPr id="14" name="吹き出し: 線 13">
          <a:extLst>
            <a:ext uri="{FF2B5EF4-FFF2-40B4-BE49-F238E27FC236}">
              <a16:creationId xmlns:a16="http://schemas.microsoft.com/office/drawing/2014/main" id="{43C849EE-4A60-404C-9033-78FBB03B66FC}"/>
            </a:ext>
          </a:extLst>
        </xdr:cNvPr>
        <xdr:cNvSpPr/>
      </xdr:nvSpPr>
      <xdr:spPr bwMode="auto">
        <a:xfrm>
          <a:off x="1143001" y="15540184"/>
          <a:ext cx="7596909" cy="1685635"/>
        </a:xfrm>
        <a:prstGeom prst="borderCallout1">
          <a:avLst>
            <a:gd name="adj1" fmla="val -11946"/>
            <a:gd name="adj2" fmla="val -4578"/>
            <a:gd name="adj3" fmla="val 38120"/>
            <a:gd name="adj4" fmla="val -163"/>
          </a:avLst>
        </a:prstGeom>
        <a:solidFill>
          <a:srgbClr val="FFE5FC"/>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0"/>
            <a:t>10</a:t>
          </a:r>
          <a:r>
            <a:rPr kumimoji="1" lang="ja-JP" altLang="en-US" sz="1100" b="0"/>
            <a:t>桁の事業所番号を入力してください（</a:t>
          </a:r>
          <a:r>
            <a:rPr kumimoji="1" lang="en-US" altLang="ja-JP" sz="1100" b="0"/>
            <a:t>10</a:t>
          </a:r>
          <a:r>
            <a:rPr kumimoji="1" lang="ja-JP" altLang="en-US" sz="1100" b="0"/>
            <a:t>桁の入力以外は受け付けません。）。</a:t>
          </a:r>
        </a:p>
        <a:p>
          <a:pPr algn="l"/>
          <a:endParaRPr kumimoji="1" lang="ja-JP" altLang="en-US" sz="1100" b="0"/>
        </a:p>
        <a:p>
          <a:pPr algn="l"/>
          <a:r>
            <a:rPr kumimoji="1" lang="en-US" altLang="ja-JP" sz="1100" b="1"/>
            <a:t>【B</a:t>
          </a:r>
          <a:r>
            <a:rPr kumimoji="1" lang="ja-JP" altLang="en-US" sz="1100" b="1"/>
            <a:t>パターンで初めて申請する場合</a:t>
          </a:r>
          <a:r>
            <a:rPr kumimoji="1" lang="en-US" altLang="ja-JP" sz="1100" b="1"/>
            <a:t>】</a:t>
          </a:r>
        </a:p>
        <a:p>
          <a:pPr algn="l"/>
          <a:r>
            <a:rPr kumimoji="1" lang="ja-JP" altLang="en-US" sz="1100" b="0"/>
            <a:t>　→</a:t>
          </a:r>
          <a:r>
            <a:rPr kumimoji="1" lang="en-US" altLang="ja-JP" sz="1100" b="0"/>
            <a:t>B</a:t>
          </a:r>
          <a:r>
            <a:rPr kumimoji="1" lang="ja-JP" altLang="en-US" sz="1100" b="0"/>
            <a:t>パターンで申請する事業所を記載</a:t>
          </a:r>
          <a:endParaRPr kumimoji="1" lang="en-US" altLang="ja-JP" sz="1100" b="0"/>
        </a:p>
        <a:p>
          <a:pPr algn="l"/>
          <a:endParaRPr kumimoji="1" lang="ja-JP" altLang="en-US" sz="1100" b="0"/>
        </a:p>
        <a:p>
          <a:pPr algn="l"/>
          <a:r>
            <a:rPr kumimoji="1" lang="en-US" altLang="ja-JP" sz="1100" b="1"/>
            <a:t>【A</a:t>
          </a:r>
          <a:r>
            <a:rPr kumimoji="1" lang="ja-JP" altLang="en-US" sz="1100" b="1"/>
            <a:t>パターンで申請済みの法人が、</a:t>
          </a:r>
          <a:r>
            <a:rPr kumimoji="1" lang="en-US" altLang="ja-JP" sz="1100" b="1"/>
            <a:t>B</a:t>
          </a:r>
          <a:r>
            <a:rPr kumimoji="1" lang="ja-JP" altLang="en-US" sz="1100" b="1"/>
            <a:t>パターンにおいて未申請の事業所を追加で申請する場合</a:t>
          </a:r>
          <a:r>
            <a:rPr kumimoji="1" lang="en-US" altLang="ja-JP" sz="1100" b="1"/>
            <a:t>】</a:t>
          </a:r>
        </a:p>
        <a:p>
          <a:pPr algn="l"/>
          <a:r>
            <a:rPr kumimoji="1" lang="ja-JP" altLang="en-US" sz="1100" b="0"/>
            <a:t>　→</a:t>
          </a:r>
          <a:r>
            <a:rPr kumimoji="1" lang="en-US" altLang="ja-JP" sz="1100" b="0"/>
            <a:t>A</a:t>
          </a:r>
          <a:r>
            <a:rPr kumimoji="1" lang="ja-JP" altLang="en-US" sz="1100" b="0"/>
            <a:t>パターンで申請済みの事業所を含む</a:t>
          </a:r>
          <a:r>
            <a:rPr kumimoji="1" lang="ja-JP" altLang="en-US" sz="1100" b="0" u="sng">
              <a:solidFill>
                <a:srgbClr val="FF0000"/>
              </a:solidFill>
            </a:rPr>
            <a:t>全ての補助金申請事業所を</a:t>
          </a:r>
          <a:r>
            <a:rPr kumimoji="1" lang="ja-JP" altLang="en-US" sz="1100" b="0"/>
            <a:t>記載の上、</a:t>
          </a:r>
          <a:r>
            <a:rPr kumimoji="1" lang="ja-JP" altLang="en-US" sz="1100" b="0" u="sng">
              <a:solidFill>
                <a:srgbClr val="FF0000"/>
              </a:solidFill>
            </a:rPr>
            <a:t>変更届とセットで</a:t>
          </a:r>
          <a:r>
            <a:rPr kumimoji="1" lang="ja-JP" altLang="en-US" sz="1100" b="0"/>
            <a:t>提出</a:t>
          </a:r>
        </a:p>
        <a:p>
          <a:pPr algn="l"/>
          <a:r>
            <a:rPr kumimoji="1" lang="ja-JP" altLang="en-US" sz="1100" b="0"/>
            <a:t>（ただし、Ａパターンで申請済みの事業所については、月遅れ請求等で報酬総額に変動があっても追加交付は行いません。）</a:t>
          </a:r>
          <a:endParaRPr kumimoji="1" lang="ja-JP" altLang="en-US" sz="1100" b="1" u="sng">
            <a:solidFill>
              <a:srgbClr val="FF0000"/>
            </a:solidFill>
          </a:endParaRPr>
        </a:p>
      </xdr:txBody>
    </xdr:sp>
    <xdr:clientData/>
  </xdr:twoCellAnchor>
  <xdr:twoCellAnchor>
    <xdr:from>
      <xdr:col>0</xdr:col>
      <xdr:colOff>0</xdr:colOff>
      <xdr:row>59</xdr:row>
      <xdr:rowOff>588818</xdr:rowOff>
    </xdr:from>
    <xdr:to>
      <xdr:col>31</xdr:col>
      <xdr:colOff>196272</xdr:colOff>
      <xdr:row>114</xdr:row>
      <xdr:rowOff>57728</xdr:rowOff>
    </xdr:to>
    <xdr:grpSp>
      <xdr:nvGrpSpPr>
        <xdr:cNvPr id="22" name="グループ化 21">
          <a:extLst>
            <a:ext uri="{FF2B5EF4-FFF2-40B4-BE49-F238E27FC236}">
              <a16:creationId xmlns:a16="http://schemas.microsoft.com/office/drawing/2014/main" id="{4CE3A042-3804-4B28-ACD4-024514BBF541}"/>
            </a:ext>
          </a:extLst>
        </xdr:cNvPr>
        <xdr:cNvGrpSpPr/>
      </xdr:nvGrpSpPr>
      <xdr:grpSpPr>
        <a:xfrm rot="10800000">
          <a:off x="0" y="17272000"/>
          <a:ext cx="9051636" cy="103910"/>
          <a:chOff x="609379" y="958285"/>
          <a:chExt cx="3844935" cy="96870"/>
        </a:xfrm>
      </xdr:grpSpPr>
      <xdr:sp macro="" textlink="">
        <xdr:nvSpPr>
          <xdr:cNvPr id="23" name="フリーフォーム: 図形 22">
            <a:extLst>
              <a:ext uri="{FF2B5EF4-FFF2-40B4-BE49-F238E27FC236}">
                <a16:creationId xmlns:a16="http://schemas.microsoft.com/office/drawing/2014/main" id="{64A19768-9200-B4FE-58A2-A29BB8AED080}"/>
              </a:ext>
            </a:extLst>
          </xdr:cNvPr>
          <xdr:cNvSpPr/>
        </xdr:nvSpPr>
        <xdr:spPr>
          <a:xfrm>
            <a:off x="609379" y="958285"/>
            <a:ext cx="3844935" cy="96509"/>
          </a:xfrm>
          <a:custGeom>
            <a:avLst/>
            <a:gdLst>
              <a:gd name="connsiteX0" fmla="*/ 0 w 3818659"/>
              <a:gd name="connsiteY0" fmla="*/ 320389 h 331938"/>
              <a:gd name="connsiteX1" fmla="*/ 317500 w 3818659"/>
              <a:gd name="connsiteY1" fmla="*/ 8661 h 331938"/>
              <a:gd name="connsiteX2" fmla="*/ 637886 w 3818659"/>
              <a:gd name="connsiteY2" fmla="*/ 320389 h 331938"/>
              <a:gd name="connsiteX3" fmla="*/ 952500 w 3818659"/>
              <a:gd name="connsiteY3" fmla="*/ 2889 h 331938"/>
              <a:gd name="connsiteX4" fmla="*/ 1275773 w 3818659"/>
              <a:gd name="connsiteY4" fmla="*/ 317502 h 331938"/>
              <a:gd name="connsiteX5" fmla="*/ 1587500 w 3818659"/>
              <a:gd name="connsiteY5" fmla="*/ 2 h 331938"/>
              <a:gd name="connsiteX6" fmla="*/ 1899227 w 3818659"/>
              <a:gd name="connsiteY6" fmla="*/ 323275 h 331938"/>
              <a:gd name="connsiteX7" fmla="*/ 2213841 w 3818659"/>
              <a:gd name="connsiteY7" fmla="*/ 20207 h 331938"/>
              <a:gd name="connsiteX8" fmla="*/ 2545773 w 3818659"/>
              <a:gd name="connsiteY8" fmla="*/ 331934 h 331938"/>
              <a:gd name="connsiteX9" fmla="*/ 2854614 w 3818659"/>
              <a:gd name="connsiteY9" fmla="*/ 11548 h 331938"/>
              <a:gd name="connsiteX10" fmla="*/ 3186545 w 3818659"/>
              <a:gd name="connsiteY10" fmla="*/ 331934 h 331938"/>
              <a:gd name="connsiteX11" fmla="*/ 3492500 w 3818659"/>
              <a:gd name="connsiteY11" fmla="*/ 11548 h 331938"/>
              <a:gd name="connsiteX12" fmla="*/ 3789795 w 3818659"/>
              <a:gd name="connsiteY12" fmla="*/ 317502 h 331938"/>
              <a:gd name="connsiteX13" fmla="*/ 3789795 w 3818659"/>
              <a:gd name="connsiteY13" fmla="*/ 317502 h 331938"/>
              <a:gd name="connsiteX14" fmla="*/ 3818659 w 3818659"/>
              <a:gd name="connsiteY14" fmla="*/ 329048 h 33193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Lst>
            <a:rect l="l" t="t" r="r" b="b"/>
            <a:pathLst>
              <a:path w="3818659" h="331938">
                <a:moveTo>
                  <a:pt x="0" y="320389"/>
                </a:moveTo>
                <a:cubicBezTo>
                  <a:pt x="105593" y="164525"/>
                  <a:pt x="211186" y="8661"/>
                  <a:pt x="317500" y="8661"/>
                </a:cubicBezTo>
                <a:cubicBezTo>
                  <a:pt x="423814" y="8661"/>
                  <a:pt x="532053" y="321351"/>
                  <a:pt x="637886" y="320389"/>
                </a:cubicBezTo>
                <a:cubicBezTo>
                  <a:pt x="743719" y="319427"/>
                  <a:pt x="846186" y="3370"/>
                  <a:pt x="952500" y="2889"/>
                </a:cubicBezTo>
                <a:cubicBezTo>
                  <a:pt x="1058814" y="2408"/>
                  <a:pt x="1169940" y="317983"/>
                  <a:pt x="1275773" y="317502"/>
                </a:cubicBezTo>
                <a:cubicBezTo>
                  <a:pt x="1381606" y="317021"/>
                  <a:pt x="1483591" y="-960"/>
                  <a:pt x="1587500" y="2"/>
                </a:cubicBezTo>
                <a:cubicBezTo>
                  <a:pt x="1691409" y="964"/>
                  <a:pt x="1794837" y="319908"/>
                  <a:pt x="1899227" y="323275"/>
                </a:cubicBezTo>
                <a:cubicBezTo>
                  <a:pt x="2003617" y="326642"/>
                  <a:pt x="2106083" y="18764"/>
                  <a:pt x="2213841" y="20207"/>
                </a:cubicBezTo>
                <a:cubicBezTo>
                  <a:pt x="2321599" y="21650"/>
                  <a:pt x="2438978" y="333377"/>
                  <a:pt x="2545773" y="331934"/>
                </a:cubicBezTo>
                <a:cubicBezTo>
                  <a:pt x="2652568" y="330491"/>
                  <a:pt x="2747819" y="11548"/>
                  <a:pt x="2854614" y="11548"/>
                </a:cubicBezTo>
                <a:cubicBezTo>
                  <a:pt x="2961409" y="11548"/>
                  <a:pt x="3080231" y="331934"/>
                  <a:pt x="3186545" y="331934"/>
                </a:cubicBezTo>
                <a:cubicBezTo>
                  <a:pt x="3292859" y="331934"/>
                  <a:pt x="3391958" y="13953"/>
                  <a:pt x="3492500" y="11548"/>
                </a:cubicBezTo>
                <a:cubicBezTo>
                  <a:pt x="3593042" y="9143"/>
                  <a:pt x="3789795" y="317502"/>
                  <a:pt x="3789795" y="317502"/>
                </a:cubicBezTo>
                <a:lnTo>
                  <a:pt x="3789795" y="317502"/>
                </a:lnTo>
                <a:lnTo>
                  <a:pt x="3818659" y="329048"/>
                </a:lnTo>
              </a:path>
            </a:pathLst>
          </a:custGeom>
          <a:noFill/>
          <a:ln w="76200">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sp macro="" textlink="">
        <xdr:nvSpPr>
          <xdr:cNvPr id="25" name="フリーフォーム: 図形 24">
            <a:extLst>
              <a:ext uri="{FF2B5EF4-FFF2-40B4-BE49-F238E27FC236}">
                <a16:creationId xmlns:a16="http://schemas.microsoft.com/office/drawing/2014/main" id="{580B3A7D-271E-19CC-0FDC-1014D58937DD}"/>
              </a:ext>
            </a:extLst>
          </xdr:cNvPr>
          <xdr:cNvSpPr/>
        </xdr:nvSpPr>
        <xdr:spPr>
          <a:xfrm>
            <a:off x="609379" y="960191"/>
            <a:ext cx="3844935" cy="94964"/>
          </a:xfrm>
          <a:custGeom>
            <a:avLst/>
            <a:gdLst>
              <a:gd name="connsiteX0" fmla="*/ 0 w 3818659"/>
              <a:gd name="connsiteY0" fmla="*/ 320389 h 331938"/>
              <a:gd name="connsiteX1" fmla="*/ 317500 w 3818659"/>
              <a:gd name="connsiteY1" fmla="*/ 8661 h 331938"/>
              <a:gd name="connsiteX2" fmla="*/ 637886 w 3818659"/>
              <a:gd name="connsiteY2" fmla="*/ 320389 h 331938"/>
              <a:gd name="connsiteX3" fmla="*/ 952500 w 3818659"/>
              <a:gd name="connsiteY3" fmla="*/ 2889 h 331938"/>
              <a:gd name="connsiteX4" fmla="*/ 1275773 w 3818659"/>
              <a:gd name="connsiteY4" fmla="*/ 317502 h 331938"/>
              <a:gd name="connsiteX5" fmla="*/ 1587500 w 3818659"/>
              <a:gd name="connsiteY5" fmla="*/ 2 h 331938"/>
              <a:gd name="connsiteX6" fmla="*/ 1899227 w 3818659"/>
              <a:gd name="connsiteY6" fmla="*/ 323275 h 331938"/>
              <a:gd name="connsiteX7" fmla="*/ 2213841 w 3818659"/>
              <a:gd name="connsiteY7" fmla="*/ 20207 h 331938"/>
              <a:gd name="connsiteX8" fmla="*/ 2545773 w 3818659"/>
              <a:gd name="connsiteY8" fmla="*/ 331934 h 331938"/>
              <a:gd name="connsiteX9" fmla="*/ 2854614 w 3818659"/>
              <a:gd name="connsiteY9" fmla="*/ 11548 h 331938"/>
              <a:gd name="connsiteX10" fmla="*/ 3186545 w 3818659"/>
              <a:gd name="connsiteY10" fmla="*/ 331934 h 331938"/>
              <a:gd name="connsiteX11" fmla="*/ 3492500 w 3818659"/>
              <a:gd name="connsiteY11" fmla="*/ 11548 h 331938"/>
              <a:gd name="connsiteX12" fmla="*/ 3789795 w 3818659"/>
              <a:gd name="connsiteY12" fmla="*/ 317502 h 331938"/>
              <a:gd name="connsiteX13" fmla="*/ 3789795 w 3818659"/>
              <a:gd name="connsiteY13" fmla="*/ 317502 h 331938"/>
              <a:gd name="connsiteX14" fmla="*/ 3818659 w 3818659"/>
              <a:gd name="connsiteY14" fmla="*/ 329048 h 33193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Lst>
            <a:rect l="l" t="t" r="r" b="b"/>
            <a:pathLst>
              <a:path w="3818659" h="331938">
                <a:moveTo>
                  <a:pt x="0" y="320389"/>
                </a:moveTo>
                <a:cubicBezTo>
                  <a:pt x="105593" y="164525"/>
                  <a:pt x="211186" y="8661"/>
                  <a:pt x="317500" y="8661"/>
                </a:cubicBezTo>
                <a:cubicBezTo>
                  <a:pt x="423814" y="8661"/>
                  <a:pt x="532053" y="321351"/>
                  <a:pt x="637886" y="320389"/>
                </a:cubicBezTo>
                <a:cubicBezTo>
                  <a:pt x="743719" y="319427"/>
                  <a:pt x="846186" y="3370"/>
                  <a:pt x="952500" y="2889"/>
                </a:cubicBezTo>
                <a:cubicBezTo>
                  <a:pt x="1058814" y="2408"/>
                  <a:pt x="1169940" y="317983"/>
                  <a:pt x="1275773" y="317502"/>
                </a:cubicBezTo>
                <a:cubicBezTo>
                  <a:pt x="1381606" y="317021"/>
                  <a:pt x="1483591" y="-960"/>
                  <a:pt x="1587500" y="2"/>
                </a:cubicBezTo>
                <a:cubicBezTo>
                  <a:pt x="1691409" y="964"/>
                  <a:pt x="1794837" y="319908"/>
                  <a:pt x="1899227" y="323275"/>
                </a:cubicBezTo>
                <a:cubicBezTo>
                  <a:pt x="2003617" y="326642"/>
                  <a:pt x="2106083" y="18764"/>
                  <a:pt x="2213841" y="20207"/>
                </a:cubicBezTo>
                <a:cubicBezTo>
                  <a:pt x="2321599" y="21650"/>
                  <a:pt x="2438978" y="333377"/>
                  <a:pt x="2545773" y="331934"/>
                </a:cubicBezTo>
                <a:cubicBezTo>
                  <a:pt x="2652568" y="330491"/>
                  <a:pt x="2747819" y="11548"/>
                  <a:pt x="2854614" y="11548"/>
                </a:cubicBezTo>
                <a:cubicBezTo>
                  <a:pt x="2961409" y="11548"/>
                  <a:pt x="3080231" y="331934"/>
                  <a:pt x="3186545" y="331934"/>
                </a:cubicBezTo>
                <a:cubicBezTo>
                  <a:pt x="3292859" y="331934"/>
                  <a:pt x="3391958" y="13953"/>
                  <a:pt x="3492500" y="11548"/>
                </a:cubicBezTo>
                <a:cubicBezTo>
                  <a:pt x="3593042" y="9143"/>
                  <a:pt x="3789795" y="317502"/>
                  <a:pt x="3789795" y="317502"/>
                </a:cubicBezTo>
                <a:lnTo>
                  <a:pt x="3789795" y="317502"/>
                </a:lnTo>
                <a:lnTo>
                  <a:pt x="3818659" y="329048"/>
                </a:lnTo>
              </a:path>
            </a:pathLst>
          </a:custGeom>
          <a:noFill/>
          <a:ln w="57150">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twoCellAnchor>
    <xdr:from>
      <xdr:col>32</xdr:col>
      <xdr:colOff>163947</xdr:colOff>
      <xdr:row>58</xdr:row>
      <xdr:rowOff>337131</xdr:rowOff>
    </xdr:from>
    <xdr:to>
      <xdr:col>43</xdr:col>
      <xdr:colOff>106220</xdr:colOff>
      <xdr:row>115</xdr:row>
      <xdr:rowOff>346362</xdr:rowOff>
    </xdr:to>
    <xdr:sp macro="" textlink="">
      <xdr:nvSpPr>
        <xdr:cNvPr id="26" name="吹き出し: 線 25">
          <a:extLst>
            <a:ext uri="{FF2B5EF4-FFF2-40B4-BE49-F238E27FC236}">
              <a16:creationId xmlns:a16="http://schemas.microsoft.com/office/drawing/2014/main" id="{C532DE50-A679-4D0F-96FE-833D5AC07646}"/>
            </a:ext>
          </a:extLst>
        </xdr:cNvPr>
        <xdr:cNvSpPr/>
      </xdr:nvSpPr>
      <xdr:spPr bwMode="auto">
        <a:xfrm>
          <a:off x="9688947" y="16443040"/>
          <a:ext cx="7596909" cy="1856504"/>
        </a:xfrm>
        <a:prstGeom prst="borderCallout1">
          <a:avLst>
            <a:gd name="adj1" fmla="val 49013"/>
            <a:gd name="adj2" fmla="val -2906"/>
            <a:gd name="adj3" fmla="val 50449"/>
            <a:gd name="adj4" fmla="val 141"/>
          </a:avLst>
        </a:prstGeom>
        <a:solidFill>
          <a:srgbClr val="FFE5FC"/>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r>
            <a:rPr kumimoji="1" lang="en-US" altLang="ja-JP" sz="1200" b="1">
              <a:effectLst/>
              <a:latin typeface="+mn-lt"/>
              <a:ea typeface="+mn-ea"/>
              <a:cs typeface="+mn-cs"/>
            </a:rPr>
            <a:t>【</a:t>
          </a:r>
          <a:r>
            <a:rPr kumimoji="1" lang="ja-JP" altLang="en-US" sz="1200" b="1">
              <a:effectLst/>
              <a:latin typeface="+mn-lt"/>
              <a:ea typeface="+mn-ea"/>
              <a:cs typeface="+mn-cs"/>
            </a:rPr>
            <a:t>Ｂ</a:t>
          </a:r>
          <a:r>
            <a:rPr kumimoji="1" lang="ja-JP" altLang="ja-JP" sz="1200" b="1">
              <a:effectLst/>
              <a:latin typeface="+mn-lt"/>
              <a:ea typeface="+mn-ea"/>
              <a:cs typeface="+mn-cs"/>
            </a:rPr>
            <a:t>パターンで初めて申請する</a:t>
          </a:r>
          <a:r>
            <a:rPr kumimoji="1" lang="ja-JP" altLang="en-US" sz="1200" b="1">
              <a:effectLst/>
              <a:latin typeface="+mn-lt"/>
              <a:ea typeface="+mn-ea"/>
              <a:cs typeface="+mn-cs"/>
            </a:rPr>
            <a:t>場合</a:t>
          </a:r>
          <a:r>
            <a:rPr kumimoji="1" lang="en-US" altLang="ja-JP" sz="1200" b="1">
              <a:effectLst/>
              <a:latin typeface="+mn-lt"/>
              <a:ea typeface="+mn-ea"/>
              <a:cs typeface="+mn-cs"/>
            </a:rPr>
            <a:t>】</a:t>
          </a:r>
          <a:endParaRPr lang="ja-JP" altLang="ja-JP" sz="1200">
            <a:effectLst/>
          </a:endParaRPr>
        </a:p>
        <a:p>
          <a:r>
            <a:rPr kumimoji="1" lang="ja-JP" altLang="en-US" sz="1200" b="0">
              <a:effectLst/>
              <a:latin typeface="+mn-lt"/>
              <a:ea typeface="+mn-ea"/>
              <a:cs typeface="+mn-cs"/>
            </a:rPr>
            <a:t>通し番号１から順番に記載してください。</a:t>
          </a:r>
          <a:endParaRPr kumimoji="1" lang="en-US" altLang="ja-JP" sz="1200" b="0">
            <a:effectLst/>
            <a:latin typeface="+mn-lt"/>
            <a:ea typeface="+mn-ea"/>
            <a:cs typeface="+mn-cs"/>
          </a:endParaRPr>
        </a:p>
        <a:p>
          <a:endParaRPr lang="ja-JP" altLang="ja-JP" sz="1200">
            <a:effectLst/>
          </a:endParaRPr>
        </a:p>
        <a:p>
          <a:r>
            <a:rPr kumimoji="1" lang="en-US" altLang="ja-JP" sz="1200" b="1">
              <a:effectLst/>
              <a:latin typeface="+mn-lt"/>
              <a:ea typeface="+mn-ea"/>
              <a:cs typeface="+mn-cs"/>
            </a:rPr>
            <a:t>【</a:t>
          </a:r>
          <a:r>
            <a:rPr kumimoji="1" lang="ja-JP" altLang="en-US" sz="1200" b="1">
              <a:effectLst/>
              <a:latin typeface="+mn-lt"/>
              <a:ea typeface="+mn-ea"/>
              <a:cs typeface="+mn-cs"/>
            </a:rPr>
            <a:t>Ａ</a:t>
          </a:r>
          <a:r>
            <a:rPr kumimoji="1" lang="ja-JP" altLang="ja-JP" sz="1200" b="1">
              <a:effectLst/>
              <a:latin typeface="+mn-lt"/>
              <a:ea typeface="+mn-ea"/>
              <a:cs typeface="+mn-cs"/>
            </a:rPr>
            <a:t>パターンで申請済みの法人が、</a:t>
          </a:r>
          <a:r>
            <a:rPr kumimoji="1" lang="ja-JP" altLang="en-US" sz="1200" b="1">
              <a:effectLst/>
              <a:latin typeface="+mn-lt"/>
              <a:ea typeface="+mn-ea"/>
              <a:cs typeface="+mn-cs"/>
            </a:rPr>
            <a:t>Ｂ</a:t>
          </a:r>
          <a:r>
            <a:rPr kumimoji="1" lang="ja-JP" altLang="ja-JP" sz="1200" b="1">
              <a:effectLst/>
              <a:latin typeface="+mn-lt"/>
              <a:ea typeface="+mn-ea"/>
              <a:cs typeface="+mn-cs"/>
            </a:rPr>
            <a:t>パターンにおいて未申請の事業所を追加で申請する場合</a:t>
          </a:r>
          <a:r>
            <a:rPr kumimoji="1" lang="en-US" altLang="ja-JP" sz="1200" b="1">
              <a:effectLst/>
              <a:latin typeface="+mn-lt"/>
              <a:ea typeface="+mn-ea"/>
              <a:cs typeface="+mn-cs"/>
            </a:rPr>
            <a:t>】</a:t>
          </a:r>
          <a:endParaRPr lang="ja-JP" altLang="ja-JP" sz="1200">
            <a:effectLst/>
          </a:endParaRPr>
        </a:p>
        <a:p>
          <a:pPr algn="l"/>
          <a:r>
            <a:rPr kumimoji="1" lang="ja-JP" altLang="en-US" sz="1200" b="1" u="none">
              <a:solidFill>
                <a:sysClr val="windowText" lastClr="000000"/>
              </a:solidFill>
            </a:rPr>
            <a:t>Ａパターンで申請済みの事業所をそのまま記載してください。</a:t>
          </a:r>
          <a:endParaRPr kumimoji="1" lang="en-US" altLang="ja-JP" sz="1200" b="1" u="none">
            <a:solidFill>
              <a:sysClr val="windowText" lastClr="000000"/>
            </a:solidFill>
          </a:endParaRPr>
        </a:p>
        <a:p>
          <a:pPr algn="l"/>
          <a:r>
            <a:rPr kumimoji="1" lang="en-US" altLang="ja-JP" sz="1200" b="1" u="none">
              <a:solidFill>
                <a:sysClr val="windowText" lastClr="000000"/>
              </a:solidFill>
            </a:rPr>
            <a:t>※</a:t>
          </a:r>
          <a:r>
            <a:rPr kumimoji="1" lang="ja-JP" altLang="en-US" sz="1200" b="1" u="none">
              <a:solidFill>
                <a:sysClr val="windowText" lastClr="000000"/>
              </a:solidFill>
            </a:rPr>
            <a:t>Ａパターンの計画書からコピー＆ペーストが可能ですが、サービスコードの列は編集できませんので、サービスコード列の左右に分けて</a:t>
          </a:r>
          <a:r>
            <a:rPr kumimoji="1" lang="ja-JP" altLang="ja-JP" sz="1200" b="1">
              <a:effectLst/>
              <a:latin typeface="+mn-lt"/>
              <a:ea typeface="+mn-ea"/>
              <a:cs typeface="+mn-cs"/>
            </a:rPr>
            <a:t>コピー＆ペースト</a:t>
          </a:r>
          <a:r>
            <a:rPr kumimoji="1" lang="ja-JP" altLang="en-US" sz="1200" b="1">
              <a:effectLst/>
              <a:latin typeface="+mn-lt"/>
              <a:ea typeface="+mn-ea"/>
              <a:cs typeface="+mn-cs"/>
            </a:rPr>
            <a:t>してください。</a:t>
          </a:r>
          <a:endParaRPr kumimoji="1" lang="ja-JP" altLang="en-US" sz="1200" b="1" u="sng">
            <a:solidFill>
              <a:srgbClr val="FF0000"/>
            </a:solidFill>
          </a:endParaRPr>
        </a:p>
      </xdr:txBody>
    </xdr:sp>
    <xdr:clientData/>
  </xdr:twoCellAnchor>
  <xdr:twoCellAnchor>
    <xdr:from>
      <xdr:col>31</xdr:col>
      <xdr:colOff>138544</xdr:colOff>
      <xdr:row>117</xdr:row>
      <xdr:rowOff>46182</xdr:rowOff>
    </xdr:from>
    <xdr:to>
      <xdr:col>32</xdr:col>
      <xdr:colOff>23090</xdr:colOff>
      <xdr:row>129</xdr:row>
      <xdr:rowOff>0</xdr:rowOff>
    </xdr:to>
    <xdr:sp macro="" textlink="">
      <xdr:nvSpPr>
        <xdr:cNvPr id="7" name="右中かっこ 6">
          <a:extLst>
            <a:ext uri="{FF2B5EF4-FFF2-40B4-BE49-F238E27FC236}">
              <a16:creationId xmlns:a16="http://schemas.microsoft.com/office/drawing/2014/main" id="{2ABE75D4-5BFE-4CAA-BD77-5401201FD4A0}"/>
            </a:ext>
          </a:extLst>
        </xdr:cNvPr>
        <xdr:cNvSpPr/>
      </xdr:nvSpPr>
      <xdr:spPr bwMode="auto">
        <a:xfrm>
          <a:off x="8993908" y="19269364"/>
          <a:ext cx="554182" cy="7573818"/>
        </a:xfrm>
        <a:prstGeom prst="rightBrace">
          <a:avLst>
            <a:gd name="adj1" fmla="val 8333"/>
            <a:gd name="adj2" fmla="val 33328"/>
          </a:avLst>
        </a:prstGeom>
        <a:solidFill>
          <a:sysClr val="window" lastClr="FFFFFF"/>
        </a:solidFill>
        <a:ln w="57150" cap="flat" cmpd="sng" algn="ctr">
          <a:solidFill>
            <a:srgbClr val="00B0F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kern="1200"/>
        </a:p>
      </xdr:txBody>
    </xdr:sp>
    <xdr:clientData/>
  </xdr:twoCellAnchor>
  <xdr:twoCellAnchor>
    <xdr:from>
      <xdr:col>32</xdr:col>
      <xdr:colOff>175491</xdr:colOff>
      <xdr:row>120</xdr:row>
      <xdr:rowOff>60042</xdr:rowOff>
    </xdr:from>
    <xdr:to>
      <xdr:col>42</xdr:col>
      <xdr:colOff>69273</xdr:colOff>
      <xdr:row>121</xdr:row>
      <xdr:rowOff>600365</xdr:rowOff>
    </xdr:to>
    <xdr:sp macro="" textlink="">
      <xdr:nvSpPr>
        <xdr:cNvPr id="15" name="吹き出し: 線 14">
          <a:extLst>
            <a:ext uri="{FF2B5EF4-FFF2-40B4-BE49-F238E27FC236}">
              <a16:creationId xmlns:a16="http://schemas.microsoft.com/office/drawing/2014/main" id="{44E41DE4-8969-49A0-9EB0-0C956DDB9C08}"/>
            </a:ext>
          </a:extLst>
        </xdr:cNvPr>
        <xdr:cNvSpPr/>
      </xdr:nvSpPr>
      <xdr:spPr bwMode="auto">
        <a:xfrm>
          <a:off x="9700491" y="21188224"/>
          <a:ext cx="6924964" cy="1175323"/>
        </a:xfrm>
        <a:prstGeom prst="borderCallout1">
          <a:avLst>
            <a:gd name="adj1" fmla="val 49013"/>
            <a:gd name="adj2" fmla="val -2906"/>
            <a:gd name="adj3" fmla="val 50449"/>
            <a:gd name="adj4" fmla="val 141"/>
          </a:avLst>
        </a:prstGeom>
        <a:solidFill>
          <a:schemeClr val="accent5">
            <a:lumMod val="40000"/>
            <a:lumOff val="60000"/>
          </a:schemeClr>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r>
            <a:rPr kumimoji="1" lang="en-US" altLang="ja-JP" sz="1200" b="1">
              <a:effectLst/>
              <a:latin typeface="+mn-lt"/>
              <a:ea typeface="+mn-ea"/>
              <a:cs typeface="+mn-cs"/>
            </a:rPr>
            <a:t>【</a:t>
          </a:r>
          <a:r>
            <a:rPr kumimoji="1" lang="ja-JP" altLang="ja-JP" sz="1200" b="1">
              <a:effectLst/>
              <a:latin typeface="+mn-lt"/>
              <a:ea typeface="+mn-ea"/>
              <a:cs typeface="+mn-cs"/>
            </a:rPr>
            <a:t>Ａパターンで申請済みの法人が、Ｂパターンにおいて未申請の事業所を追加で申請する場合</a:t>
          </a:r>
          <a:r>
            <a:rPr kumimoji="1" lang="en-US" altLang="ja-JP" sz="1200" b="1">
              <a:effectLst/>
              <a:latin typeface="+mn-lt"/>
              <a:ea typeface="+mn-ea"/>
              <a:cs typeface="+mn-cs"/>
            </a:rPr>
            <a:t>】</a:t>
          </a:r>
          <a:endParaRPr lang="ja-JP" altLang="ja-JP" sz="1200">
            <a:effectLst/>
          </a:endParaRPr>
        </a:p>
        <a:p>
          <a:r>
            <a:rPr kumimoji="1" lang="ja-JP" altLang="en-US" sz="1200" b="1">
              <a:effectLst/>
              <a:latin typeface="+mn-lt"/>
              <a:ea typeface="+mn-ea"/>
              <a:cs typeface="+mn-cs"/>
            </a:rPr>
            <a:t>Ａ</a:t>
          </a:r>
          <a:r>
            <a:rPr kumimoji="1" lang="ja-JP" altLang="ja-JP" sz="1200" b="1">
              <a:effectLst/>
              <a:latin typeface="+mn-lt"/>
              <a:ea typeface="+mn-ea"/>
              <a:cs typeface="+mn-cs"/>
            </a:rPr>
            <a:t>パターンで申請済みの事業所</a:t>
          </a:r>
          <a:r>
            <a:rPr kumimoji="1" lang="ja-JP" altLang="en-US" sz="1200" b="1">
              <a:effectLst/>
              <a:latin typeface="+mn-lt"/>
              <a:ea typeface="+mn-ea"/>
              <a:cs typeface="+mn-cs"/>
            </a:rPr>
            <a:t>の続きに、</a:t>
          </a:r>
          <a:r>
            <a:rPr kumimoji="1" lang="ja-JP" altLang="en-US" sz="1200" b="1" u="none">
              <a:solidFill>
                <a:sysClr val="windowText" lastClr="000000"/>
              </a:solidFill>
              <a:effectLst/>
              <a:latin typeface="+mn-lt"/>
              <a:ea typeface="+mn-ea"/>
              <a:cs typeface="+mn-cs"/>
            </a:rPr>
            <a:t>Ｂ</a:t>
          </a:r>
          <a:r>
            <a:rPr kumimoji="1" lang="ja-JP" altLang="en-US" sz="1200" b="1" u="none">
              <a:solidFill>
                <a:sysClr val="windowText" lastClr="000000"/>
              </a:solidFill>
            </a:rPr>
            <a:t>パターンで追加する事業所を記載してください。</a:t>
          </a:r>
          <a:endParaRPr kumimoji="1" lang="en-US" altLang="ja-JP" sz="1200" b="1" u="none">
            <a:solidFill>
              <a:sysClr val="windowText" lastClr="000000"/>
            </a:solidFill>
          </a:endParaRPr>
        </a:p>
        <a:p>
          <a:pPr algn="l"/>
          <a:r>
            <a:rPr kumimoji="1" lang="en-US" altLang="ja-JP" sz="1200" b="1" u="none">
              <a:solidFill>
                <a:sysClr val="windowText" lastClr="000000"/>
              </a:solidFill>
            </a:rPr>
            <a:t>※</a:t>
          </a:r>
          <a:r>
            <a:rPr kumimoji="1" lang="ja-JP" altLang="en-US" sz="1200" b="1" u="none">
              <a:solidFill>
                <a:sysClr val="windowText" lastClr="000000"/>
              </a:solidFill>
            </a:rPr>
            <a:t>ここで追加で記載した事業所を別紙様式４（変更に係る届出書）に記載してください。</a:t>
          </a:r>
          <a:endParaRPr kumimoji="1" lang="en-US" altLang="ja-JP" sz="1200" b="1" u="none">
            <a:solidFill>
              <a:sysClr val="windowText" lastClr="000000"/>
            </a:solidFill>
          </a:endParaRPr>
        </a:p>
      </xdr:txBody>
    </xdr:sp>
    <xdr:clientData/>
  </xdr:twoCellAnchor>
  <xdr:twoCellAnchor>
    <xdr:from>
      <xdr:col>0</xdr:col>
      <xdr:colOff>438727</xdr:colOff>
      <xdr:row>57</xdr:row>
      <xdr:rowOff>0</xdr:rowOff>
    </xdr:from>
    <xdr:to>
      <xdr:col>31</xdr:col>
      <xdr:colOff>11544</xdr:colOff>
      <xdr:row>116</xdr:row>
      <xdr:rowOff>577272</xdr:rowOff>
    </xdr:to>
    <xdr:sp macro="" textlink="">
      <xdr:nvSpPr>
        <xdr:cNvPr id="16" name="正方形/長方形 15">
          <a:extLst>
            <a:ext uri="{FF2B5EF4-FFF2-40B4-BE49-F238E27FC236}">
              <a16:creationId xmlns:a16="http://schemas.microsoft.com/office/drawing/2014/main" id="{D62F18ED-43FD-841C-83D0-C2C9B68256F6}"/>
            </a:ext>
          </a:extLst>
        </xdr:cNvPr>
        <xdr:cNvSpPr/>
      </xdr:nvSpPr>
      <xdr:spPr bwMode="auto">
        <a:xfrm>
          <a:off x="438727" y="15528636"/>
          <a:ext cx="8428181" cy="3636818"/>
        </a:xfrm>
        <a:prstGeom prst="rect">
          <a:avLst/>
        </a:prstGeom>
        <a:noFill/>
        <a:ln w="57150"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kern="1200"/>
        </a:p>
      </xdr:txBody>
    </xdr:sp>
    <xdr:clientData/>
  </xdr:twoCellAnchor>
  <xdr:twoCellAnchor>
    <xdr:from>
      <xdr:col>0</xdr:col>
      <xdr:colOff>429489</xdr:colOff>
      <xdr:row>117</xdr:row>
      <xdr:rowOff>13855</xdr:rowOff>
    </xdr:from>
    <xdr:to>
      <xdr:col>31</xdr:col>
      <xdr:colOff>2306</xdr:colOff>
      <xdr:row>128</xdr:row>
      <xdr:rowOff>624855</xdr:rowOff>
    </xdr:to>
    <xdr:sp macro="" textlink="">
      <xdr:nvSpPr>
        <xdr:cNvPr id="17" name="正方形/長方形 16">
          <a:extLst>
            <a:ext uri="{FF2B5EF4-FFF2-40B4-BE49-F238E27FC236}">
              <a16:creationId xmlns:a16="http://schemas.microsoft.com/office/drawing/2014/main" id="{EDB11822-3E47-4FD6-AD91-40365074CBF8}"/>
            </a:ext>
          </a:extLst>
        </xdr:cNvPr>
        <xdr:cNvSpPr/>
      </xdr:nvSpPr>
      <xdr:spPr bwMode="auto">
        <a:xfrm>
          <a:off x="429489" y="19237037"/>
          <a:ext cx="8428181" cy="7596000"/>
        </a:xfrm>
        <a:prstGeom prst="rect">
          <a:avLst/>
        </a:prstGeom>
        <a:noFill/>
        <a:ln w="57150" cap="flat" cmpd="sng" algn="ctr">
          <a:solidFill>
            <a:srgbClr val="00B0F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kern="12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16</xdr:row>
      <xdr:rowOff>529167</xdr:rowOff>
    </xdr:from>
    <xdr:to>
      <xdr:col>21</xdr:col>
      <xdr:colOff>969167</xdr:colOff>
      <xdr:row>71</xdr:row>
      <xdr:rowOff>61577</xdr:rowOff>
    </xdr:to>
    <xdr:grpSp>
      <xdr:nvGrpSpPr>
        <xdr:cNvPr id="2" name="グループ化 1">
          <a:extLst>
            <a:ext uri="{FF2B5EF4-FFF2-40B4-BE49-F238E27FC236}">
              <a16:creationId xmlns:a16="http://schemas.microsoft.com/office/drawing/2014/main" id="{4D893176-2102-4989-9318-4177003F1F5B}"/>
            </a:ext>
          </a:extLst>
        </xdr:cNvPr>
        <xdr:cNvGrpSpPr/>
      </xdr:nvGrpSpPr>
      <xdr:grpSpPr>
        <a:xfrm rot="10800000">
          <a:off x="0" y="8847667"/>
          <a:ext cx="26861292" cy="103910"/>
          <a:chOff x="609379" y="958285"/>
          <a:chExt cx="3844935" cy="96870"/>
        </a:xfrm>
      </xdr:grpSpPr>
      <xdr:sp macro="" textlink="">
        <xdr:nvSpPr>
          <xdr:cNvPr id="3" name="フリーフォーム: 図形 2">
            <a:extLst>
              <a:ext uri="{FF2B5EF4-FFF2-40B4-BE49-F238E27FC236}">
                <a16:creationId xmlns:a16="http://schemas.microsoft.com/office/drawing/2014/main" id="{43914096-A830-CBC9-F2D3-AE19D03FA527}"/>
              </a:ext>
            </a:extLst>
          </xdr:cNvPr>
          <xdr:cNvSpPr/>
        </xdr:nvSpPr>
        <xdr:spPr>
          <a:xfrm>
            <a:off x="609379" y="958285"/>
            <a:ext cx="3844935" cy="96509"/>
          </a:xfrm>
          <a:custGeom>
            <a:avLst/>
            <a:gdLst>
              <a:gd name="connsiteX0" fmla="*/ 0 w 3818659"/>
              <a:gd name="connsiteY0" fmla="*/ 320389 h 331938"/>
              <a:gd name="connsiteX1" fmla="*/ 317500 w 3818659"/>
              <a:gd name="connsiteY1" fmla="*/ 8661 h 331938"/>
              <a:gd name="connsiteX2" fmla="*/ 637886 w 3818659"/>
              <a:gd name="connsiteY2" fmla="*/ 320389 h 331938"/>
              <a:gd name="connsiteX3" fmla="*/ 952500 w 3818659"/>
              <a:gd name="connsiteY3" fmla="*/ 2889 h 331938"/>
              <a:gd name="connsiteX4" fmla="*/ 1275773 w 3818659"/>
              <a:gd name="connsiteY4" fmla="*/ 317502 h 331938"/>
              <a:gd name="connsiteX5" fmla="*/ 1587500 w 3818659"/>
              <a:gd name="connsiteY5" fmla="*/ 2 h 331938"/>
              <a:gd name="connsiteX6" fmla="*/ 1899227 w 3818659"/>
              <a:gd name="connsiteY6" fmla="*/ 323275 h 331938"/>
              <a:gd name="connsiteX7" fmla="*/ 2213841 w 3818659"/>
              <a:gd name="connsiteY7" fmla="*/ 20207 h 331938"/>
              <a:gd name="connsiteX8" fmla="*/ 2545773 w 3818659"/>
              <a:gd name="connsiteY8" fmla="*/ 331934 h 331938"/>
              <a:gd name="connsiteX9" fmla="*/ 2854614 w 3818659"/>
              <a:gd name="connsiteY9" fmla="*/ 11548 h 331938"/>
              <a:gd name="connsiteX10" fmla="*/ 3186545 w 3818659"/>
              <a:gd name="connsiteY10" fmla="*/ 331934 h 331938"/>
              <a:gd name="connsiteX11" fmla="*/ 3492500 w 3818659"/>
              <a:gd name="connsiteY11" fmla="*/ 11548 h 331938"/>
              <a:gd name="connsiteX12" fmla="*/ 3789795 w 3818659"/>
              <a:gd name="connsiteY12" fmla="*/ 317502 h 331938"/>
              <a:gd name="connsiteX13" fmla="*/ 3789795 w 3818659"/>
              <a:gd name="connsiteY13" fmla="*/ 317502 h 331938"/>
              <a:gd name="connsiteX14" fmla="*/ 3818659 w 3818659"/>
              <a:gd name="connsiteY14" fmla="*/ 329048 h 33193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Lst>
            <a:rect l="l" t="t" r="r" b="b"/>
            <a:pathLst>
              <a:path w="3818659" h="331938">
                <a:moveTo>
                  <a:pt x="0" y="320389"/>
                </a:moveTo>
                <a:cubicBezTo>
                  <a:pt x="105593" y="164525"/>
                  <a:pt x="211186" y="8661"/>
                  <a:pt x="317500" y="8661"/>
                </a:cubicBezTo>
                <a:cubicBezTo>
                  <a:pt x="423814" y="8661"/>
                  <a:pt x="532053" y="321351"/>
                  <a:pt x="637886" y="320389"/>
                </a:cubicBezTo>
                <a:cubicBezTo>
                  <a:pt x="743719" y="319427"/>
                  <a:pt x="846186" y="3370"/>
                  <a:pt x="952500" y="2889"/>
                </a:cubicBezTo>
                <a:cubicBezTo>
                  <a:pt x="1058814" y="2408"/>
                  <a:pt x="1169940" y="317983"/>
                  <a:pt x="1275773" y="317502"/>
                </a:cubicBezTo>
                <a:cubicBezTo>
                  <a:pt x="1381606" y="317021"/>
                  <a:pt x="1483591" y="-960"/>
                  <a:pt x="1587500" y="2"/>
                </a:cubicBezTo>
                <a:cubicBezTo>
                  <a:pt x="1691409" y="964"/>
                  <a:pt x="1794837" y="319908"/>
                  <a:pt x="1899227" y="323275"/>
                </a:cubicBezTo>
                <a:cubicBezTo>
                  <a:pt x="2003617" y="326642"/>
                  <a:pt x="2106083" y="18764"/>
                  <a:pt x="2213841" y="20207"/>
                </a:cubicBezTo>
                <a:cubicBezTo>
                  <a:pt x="2321599" y="21650"/>
                  <a:pt x="2438978" y="333377"/>
                  <a:pt x="2545773" y="331934"/>
                </a:cubicBezTo>
                <a:cubicBezTo>
                  <a:pt x="2652568" y="330491"/>
                  <a:pt x="2747819" y="11548"/>
                  <a:pt x="2854614" y="11548"/>
                </a:cubicBezTo>
                <a:cubicBezTo>
                  <a:pt x="2961409" y="11548"/>
                  <a:pt x="3080231" y="331934"/>
                  <a:pt x="3186545" y="331934"/>
                </a:cubicBezTo>
                <a:cubicBezTo>
                  <a:pt x="3292859" y="331934"/>
                  <a:pt x="3391958" y="13953"/>
                  <a:pt x="3492500" y="11548"/>
                </a:cubicBezTo>
                <a:cubicBezTo>
                  <a:pt x="3593042" y="9143"/>
                  <a:pt x="3789795" y="317502"/>
                  <a:pt x="3789795" y="317502"/>
                </a:cubicBezTo>
                <a:lnTo>
                  <a:pt x="3789795" y="317502"/>
                </a:lnTo>
                <a:lnTo>
                  <a:pt x="3818659" y="329048"/>
                </a:lnTo>
              </a:path>
            </a:pathLst>
          </a:custGeom>
          <a:noFill/>
          <a:ln w="76200">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sp macro="" textlink="">
        <xdr:nvSpPr>
          <xdr:cNvPr id="4" name="フリーフォーム: 図形 3">
            <a:extLst>
              <a:ext uri="{FF2B5EF4-FFF2-40B4-BE49-F238E27FC236}">
                <a16:creationId xmlns:a16="http://schemas.microsoft.com/office/drawing/2014/main" id="{9CE94376-5A1A-E7C9-232E-9C2B5CEFB1EC}"/>
              </a:ext>
            </a:extLst>
          </xdr:cNvPr>
          <xdr:cNvSpPr/>
        </xdr:nvSpPr>
        <xdr:spPr>
          <a:xfrm>
            <a:off x="609379" y="960191"/>
            <a:ext cx="3844935" cy="94964"/>
          </a:xfrm>
          <a:custGeom>
            <a:avLst/>
            <a:gdLst>
              <a:gd name="connsiteX0" fmla="*/ 0 w 3818659"/>
              <a:gd name="connsiteY0" fmla="*/ 320389 h 331938"/>
              <a:gd name="connsiteX1" fmla="*/ 317500 w 3818659"/>
              <a:gd name="connsiteY1" fmla="*/ 8661 h 331938"/>
              <a:gd name="connsiteX2" fmla="*/ 637886 w 3818659"/>
              <a:gd name="connsiteY2" fmla="*/ 320389 h 331938"/>
              <a:gd name="connsiteX3" fmla="*/ 952500 w 3818659"/>
              <a:gd name="connsiteY3" fmla="*/ 2889 h 331938"/>
              <a:gd name="connsiteX4" fmla="*/ 1275773 w 3818659"/>
              <a:gd name="connsiteY4" fmla="*/ 317502 h 331938"/>
              <a:gd name="connsiteX5" fmla="*/ 1587500 w 3818659"/>
              <a:gd name="connsiteY5" fmla="*/ 2 h 331938"/>
              <a:gd name="connsiteX6" fmla="*/ 1899227 w 3818659"/>
              <a:gd name="connsiteY6" fmla="*/ 323275 h 331938"/>
              <a:gd name="connsiteX7" fmla="*/ 2213841 w 3818659"/>
              <a:gd name="connsiteY7" fmla="*/ 20207 h 331938"/>
              <a:gd name="connsiteX8" fmla="*/ 2545773 w 3818659"/>
              <a:gd name="connsiteY8" fmla="*/ 331934 h 331938"/>
              <a:gd name="connsiteX9" fmla="*/ 2854614 w 3818659"/>
              <a:gd name="connsiteY9" fmla="*/ 11548 h 331938"/>
              <a:gd name="connsiteX10" fmla="*/ 3186545 w 3818659"/>
              <a:gd name="connsiteY10" fmla="*/ 331934 h 331938"/>
              <a:gd name="connsiteX11" fmla="*/ 3492500 w 3818659"/>
              <a:gd name="connsiteY11" fmla="*/ 11548 h 331938"/>
              <a:gd name="connsiteX12" fmla="*/ 3789795 w 3818659"/>
              <a:gd name="connsiteY12" fmla="*/ 317502 h 331938"/>
              <a:gd name="connsiteX13" fmla="*/ 3789795 w 3818659"/>
              <a:gd name="connsiteY13" fmla="*/ 317502 h 331938"/>
              <a:gd name="connsiteX14" fmla="*/ 3818659 w 3818659"/>
              <a:gd name="connsiteY14" fmla="*/ 329048 h 33193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Lst>
            <a:rect l="l" t="t" r="r" b="b"/>
            <a:pathLst>
              <a:path w="3818659" h="331938">
                <a:moveTo>
                  <a:pt x="0" y="320389"/>
                </a:moveTo>
                <a:cubicBezTo>
                  <a:pt x="105593" y="164525"/>
                  <a:pt x="211186" y="8661"/>
                  <a:pt x="317500" y="8661"/>
                </a:cubicBezTo>
                <a:cubicBezTo>
                  <a:pt x="423814" y="8661"/>
                  <a:pt x="532053" y="321351"/>
                  <a:pt x="637886" y="320389"/>
                </a:cubicBezTo>
                <a:cubicBezTo>
                  <a:pt x="743719" y="319427"/>
                  <a:pt x="846186" y="3370"/>
                  <a:pt x="952500" y="2889"/>
                </a:cubicBezTo>
                <a:cubicBezTo>
                  <a:pt x="1058814" y="2408"/>
                  <a:pt x="1169940" y="317983"/>
                  <a:pt x="1275773" y="317502"/>
                </a:cubicBezTo>
                <a:cubicBezTo>
                  <a:pt x="1381606" y="317021"/>
                  <a:pt x="1483591" y="-960"/>
                  <a:pt x="1587500" y="2"/>
                </a:cubicBezTo>
                <a:cubicBezTo>
                  <a:pt x="1691409" y="964"/>
                  <a:pt x="1794837" y="319908"/>
                  <a:pt x="1899227" y="323275"/>
                </a:cubicBezTo>
                <a:cubicBezTo>
                  <a:pt x="2003617" y="326642"/>
                  <a:pt x="2106083" y="18764"/>
                  <a:pt x="2213841" y="20207"/>
                </a:cubicBezTo>
                <a:cubicBezTo>
                  <a:pt x="2321599" y="21650"/>
                  <a:pt x="2438978" y="333377"/>
                  <a:pt x="2545773" y="331934"/>
                </a:cubicBezTo>
                <a:cubicBezTo>
                  <a:pt x="2652568" y="330491"/>
                  <a:pt x="2747819" y="11548"/>
                  <a:pt x="2854614" y="11548"/>
                </a:cubicBezTo>
                <a:cubicBezTo>
                  <a:pt x="2961409" y="11548"/>
                  <a:pt x="3080231" y="331934"/>
                  <a:pt x="3186545" y="331934"/>
                </a:cubicBezTo>
                <a:cubicBezTo>
                  <a:pt x="3292859" y="331934"/>
                  <a:pt x="3391958" y="13953"/>
                  <a:pt x="3492500" y="11548"/>
                </a:cubicBezTo>
                <a:cubicBezTo>
                  <a:pt x="3593042" y="9143"/>
                  <a:pt x="3789795" y="317502"/>
                  <a:pt x="3789795" y="317502"/>
                </a:cubicBezTo>
                <a:lnTo>
                  <a:pt x="3789795" y="317502"/>
                </a:lnTo>
                <a:lnTo>
                  <a:pt x="3818659" y="329048"/>
                </a:lnTo>
              </a:path>
            </a:pathLst>
          </a:custGeom>
          <a:noFill/>
          <a:ln w="57150">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grpSp>
    <xdr:clientData/>
  </xdr:twoCellAnchor>
  <xdr:twoCellAnchor>
    <xdr:from>
      <xdr:col>5</xdr:col>
      <xdr:colOff>46566</xdr:colOff>
      <xdr:row>15</xdr:row>
      <xdr:rowOff>184149</xdr:rowOff>
    </xdr:from>
    <xdr:to>
      <xdr:col>8</xdr:col>
      <xdr:colOff>370417</xdr:colOff>
      <xdr:row>73</xdr:row>
      <xdr:rowOff>158750</xdr:rowOff>
    </xdr:to>
    <xdr:sp macro="" textlink="">
      <xdr:nvSpPr>
        <xdr:cNvPr id="6" name="吹き出し: 線 5">
          <a:extLst>
            <a:ext uri="{FF2B5EF4-FFF2-40B4-BE49-F238E27FC236}">
              <a16:creationId xmlns:a16="http://schemas.microsoft.com/office/drawing/2014/main" id="{6D3CF3B0-79B7-4694-8D4C-DA343683392E}"/>
            </a:ext>
          </a:extLst>
        </xdr:cNvPr>
        <xdr:cNvSpPr/>
      </xdr:nvSpPr>
      <xdr:spPr bwMode="auto">
        <a:xfrm>
          <a:off x="4840816" y="7931149"/>
          <a:ext cx="5689601" cy="2260601"/>
        </a:xfrm>
        <a:prstGeom prst="borderCallout1">
          <a:avLst>
            <a:gd name="adj1" fmla="val 15867"/>
            <a:gd name="adj2" fmla="val 49"/>
            <a:gd name="adj3" fmla="val 50449"/>
            <a:gd name="adj4" fmla="val 141"/>
          </a:avLst>
        </a:prstGeom>
        <a:solidFill>
          <a:srgbClr val="FFE5FC"/>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r>
            <a:rPr kumimoji="1" lang="ja-JP" altLang="en-US" sz="2000" b="1">
              <a:effectLst/>
              <a:latin typeface="+mn-lt"/>
              <a:ea typeface="+mn-ea"/>
              <a:cs typeface="+mn-cs"/>
            </a:rPr>
            <a:t>○</a:t>
          </a:r>
          <a:r>
            <a:rPr kumimoji="1" lang="ja-JP" altLang="ja-JP" sz="2000" b="1">
              <a:effectLst/>
              <a:latin typeface="+mn-lt"/>
              <a:ea typeface="+mn-ea"/>
              <a:cs typeface="+mn-cs"/>
            </a:rPr>
            <a:t>Ａパターンで申請済みの事業所を記載します。</a:t>
          </a:r>
          <a:endParaRPr lang="ja-JP" altLang="ja-JP" sz="2000">
            <a:effectLst/>
          </a:endParaRPr>
        </a:p>
        <a:p>
          <a:r>
            <a:rPr kumimoji="1" lang="ja-JP" altLang="ja-JP" sz="2000" b="1">
              <a:effectLst/>
              <a:latin typeface="+mn-lt"/>
              <a:ea typeface="+mn-ea"/>
              <a:cs typeface="+mn-cs"/>
            </a:rPr>
            <a:t>（記載例上は通し番号１～６０）</a:t>
          </a:r>
          <a:endParaRPr kumimoji="1" lang="en-US" altLang="ja-JP" sz="2000" b="1" u="none">
            <a:solidFill>
              <a:sysClr val="windowText" lastClr="00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2000" b="1" u="none">
              <a:solidFill>
                <a:sysClr val="windowText" lastClr="000000"/>
              </a:solidFill>
            </a:rPr>
            <a:t>Ａパターン計画書からコピー＆ペーストが可能です。</a:t>
          </a:r>
          <a:endParaRPr kumimoji="1" lang="en-US" altLang="ja-JP" sz="2000" b="1" u="none">
            <a:solidFill>
              <a:sysClr val="windowText" lastClr="00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2000" b="1" u="none">
            <a:solidFill>
              <a:sysClr val="windowText" lastClr="00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2000" b="1">
              <a:effectLst/>
              <a:latin typeface="+mn-lt"/>
              <a:ea typeface="+mn-ea"/>
              <a:cs typeface="+mn-cs"/>
            </a:rPr>
            <a:t>○</a:t>
          </a:r>
          <a:r>
            <a:rPr kumimoji="1" lang="ja-JP" altLang="ja-JP" sz="2000" b="1">
              <a:effectLst/>
              <a:latin typeface="+mn-lt"/>
              <a:ea typeface="+mn-ea"/>
              <a:cs typeface="+mn-cs"/>
            </a:rPr>
            <a:t>Ｂパターンで初めて申請をする場合は通し番号１から順に記載してください。</a:t>
          </a:r>
          <a:endParaRPr lang="ja-JP" altLang="ja-JP" sz="2000">
            <a:effectLst/>
          </a:endParaRPr>
        </a:p>
      </xdr:txBody>
    </xdr:sp>
    <xdr:clientData/>
  </xdr:twoCellAnchor>
  <xdr:twoCellAnchor>
    <xdr:from>
      <xdr:col>5</xdr:col>
      <xdr:colOff>127000</xdr:colOff>
      <xdr:row>75</xdr:row>
      <xdr:rowOff>222249</xdr:rowOff>
    </xdr:from>
    <xdr:to>
      <xdr:col>8</xdr:col>
      <xdr:colOff>365125</xdr:colOff>
      <xdr:row>79</xdr:row>
      <xdr:rowOff>222251</xdr:rowOff>
    </xdr:to>
    <xdr:sp macro="" textlink="">
      <xdr:nvSpPr>
        <xdr:cNvPr id="7" name="吹き出し: 線 6">
          <a:extLst>
            <a:ext uri="{FF2B5EF4-FFF2-40B4-BE49-F238E27FC236}">
              <a16:creationId xmlns:a16="http://schemas.microsoft.com/office/drawing/2014/main" id="{AF5016EF-9D7B-48E5-A9FA-98591AE01301}"/>
            </a:ext>
          </a:extLst>
        </xdr:cNvPr>
        <xdr:cNvSpPr/>
      </xdr:nvSpPr>
      <xdr:spPr bwMode="auto">
        <a:xfrm>
          <a:off x="4921250" y="11398249"/>
          <a:ext cx="5603875" cy="2286002"/>
        </a:xfrm>
        <a:prstGeom prst="borderCallout1">
          <a:avLst>
            <a:gd name="adj1" fmla="val 12875"/>
            <a:gd name="adj2" fmla="val 106"/>
            <a:gd name="adj3" fmla="val 45994"/>
            <a:gd name="adj4" fmla="val -335"/>
          </a:avLst>
        </a:prstGeom>
        <a:solidFill>
          <a:schemeClr val="accent5">
            <a:lumMod val="40000"/>
            <a:lumOff val="60000"/>
          </a:schemeClr>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2000" b="1" u="none">
              <a:solidFill>
                <a:sysClr val="windowText" lastClr="000000"/>
              </a:solidFill>
            </a:rPr>
            <a:t>Ｂパターンで追加する事業所をＡパターンで申請した事業所の続きから記載します。</a:t>
          </a:r>
          <a:endParaRPr kumimoji="1" lang="en-US" altLang="ja-JP" sz="2000" b="1" u="none">
            <a:solidFill>
              <a:sysClr val="windowText" lastClr="00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2000" b="1">
              <a:effectLst/>
              <a:latin typeface="+mn-lt"/>
              <a:ea typeface="+mn-ea"/>
              <a:cs typeface="+mn-cs"/>
            </a:rPr>
            <a:t>（記載例上は通し番号</a:t>
          </a:r>
          <a:r>
            <a:rPr kumimoji="1" lang="ja-JP" altLang="en-US" sz="2000" b="1">
              <a:effectLst/>
              <a:latin typeface="+mn-lt"/>
              <a:ea typeface="+mn-ea"/>
              <a:cs typeface="+mn-cs"/>
            </a:rPr>
            <a:t>６</a:t>
          </a:r>
          <a:r>
            <a:rPr kumimoji="1" lang="ja-JP" altLang="ja-JP" sz="2000" b="1">
              <a:effectLst/>
              <a:latin typeface="+mn-lt"/>
              <a:ea typeface="+mn-ea"/>
              <a:cs typeface="+mn-cs"/>
            </a:rPr>
            <a:t>１～</a:t>
          </a:r>
          <a:r>
            <a:rPr kumimoji="1" lang="ja-JP" altLang="en-US" sz="2000" b="1">
              <a:effectLst/>
              <a:latin typeface="+mn-lt"/>
              <a:ea typeface="+mn-ea"/>
              <a:cs typeface="+mn-cs"/>
            </a:rPr>
            <a:t>７２</a:t>
          </a:r>
          <a:r>
            <a:rPr kumimoji="1" lang="ja-JP" altLang="ja-JP" sz="2000" b="1">
              <a:effectLst/>
              <a:latin typeface="+mn-lt"/>
              <a:ea typeface="+mn-ea"/>
              <a:cs typeface="+mn-cs"/>
            </a:rPr>
            <a:t>）</a:t>
          </a:r>
          <a:endParaRPr lang="ja-JP" altLang="ja-JP" sz="2000">
            <a:effectLst/>
          </a:endParaRPr>
        </a:p>
      </xdr:txBody>
    </xdr:sp>
    <xdr:clientData/>
  </xdr:twoCellAnchor>
  <xdr:twoCellAnchor>
    <xdr:from>
      <xdr:col>0</xdr:col>
      <xdr:colOff>52916</xdr:colOff>
      <xdr:row>14</xdr:row>
      <xdr:rowOff>0</xdr:rowOff>
    </xdr:from>
    <xdr:to>
      <xdr:col>21</xdr:col>
      <xdr:colOff>52916</xdr:colOff>
      <xdr:row>73</xdr:row>
      <xdr:rowOff>560916</xdr:rowOff>
    </xdr:to>
    <xdr:sp macro="" textlink="">
      <xdr:nvSpPr>
        <xdr:cNvPr id="9" name="正方形/長方形 8">
          <a:extLst>
            <a:ext uri="{FF2B5EF4-FFF2-40B4-BE49-F238E27FC236}">
              <a16:creationId xmlns:a16="http://schemas.microsoft.com/office/drawing/2014/main" id="{81644B0C-A76A-41CD-A4FC-2921091EF888}"/>
            </a:ext>
          </a:extLst>
        </xdr:cNvPr>
        <xdr:cNvSpPr/>
      </xdr:nvSpPr>
      <xdr:spPr bwMode="auto">
        <a:xfrm>
          <a:off x="52916" y="7164917"/>
          <a:ext cx="25886833" cy="3418416"/>
        </a:xfrm>
        <a:prstGeom prst="rect">
          <a:avLst/>
        </a:prstGeom>
        <a:noFill/>
        <a:ln w="57150"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kern="1200"/>
        </a:p>
      </xdr:txBody>
    </xdr:sp>
    <xdr:clientData/>
  </xdr:twoCellAnchor>
  <xdr:twoCellAnchor>
    <xdr:from>
      <xdr:col>0</xdr:col>
      <xdr:colOff>52916</xdr:colOff>
      <xdr:row>74</xdr:row>
      <xdr:rowOff>57151</xdr:rowOff>
    </xdr:from>
    <xdr:to>
      <xdr:col>21</xdr:col>
      <xdr:colOff>74084</xdr:colOff>
      <xdr:row>85</xdr:row>
      <xdr:rowOff>486833</xdr:rowOff>
    </xdr:to>
    <xdr:sp macro="" textlink="">
      <xdr:nvSpPr>
        <xdr:cNvPr id="10" name="正方形/長方形 9">
          <a:extLst>
            <a:ext uri="{FF2B5EF4-FFF2-40B4-BE49-F238E27FC236}">
              <a16:creationId xmlns:a16="http://schemas.microsoft.com/office/drawing/2014/main" id="{234381B6-D14A-4908-9A1F-903C5CD4ACEC}"/>
            </a:ext>
          </a:extLst>
        </xdr:cNvPr>
        <xdr:cNvSpPr/>
      </xdr:nvSpPr>
      <xdr:spPr bwMode="auto">
        <a:xfrm>
          <a:off x="52916" y="10651068"/>
          <a:ext cx="25908001" cy="6716182"/>
        </a:xfrm>
        <a:prstGeom prst="rect">
          <a:avLst/>
        </a:prstGeom>
        <a:noFill/>
        <a:ln w="57150" cap="flat" cmpd="sng" algn="ctr">
          <a:solidFill>
            <a:srgbClr val="00B0F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kern="1200"/>
        </a:p>
      </xdr:txBody>
    </xdr:sp>
    <xdr:clientData/>
  </xdr:twoCellAnchor>
  <xdr:twoCellAnchor>
    <xdr:from>
      <xdr:col>18</xdr:col>
      <xdr:colOff>889000</xdr:colOff>
      <xdr:row>74</xdr:row>
      <xdr:rowOff>88898</xdr:rowOff>
    </xdr:from>
    <xdr:to>
      <xdr:col>21</xdr:col>
      <xdr:colOff>15875</xdr:colOff>
      <xdr:row>85</xdr:row>
      <xdr:rowOff>412750</xdr:rowOff>
    </xdr:to>
    <xdr:sp macro="" textlink="">
      <xdr:nvSpPr>
        <xdr:cNvPr id="11" name="吹き出し: 線 10">
          <a:extLst>
            <a:ext uri="{FF2B5EF4-FFF2-40B4-BE49-F238E27FC236}">
              <a16:creationId xmlns:a16="http://schemas.microsoft.com/office/drawing/2014/main" id="{60648166-437A-4E7C-BDB6-013CF72DF751}"/>
            </a:ext>
          </a:extLst>
        </xdr:cNvPr>
        <xdr:cNvSpPr/>
      </xdr:nvSpPr>
      <xdr:spPr bwMode="auto">
        <a:xfrm>
          <a:off x="23574375" y="10693398"/>
          <a:ext cx="2333625" cy="6610352"/>
        </a:xfrm>
        <a:prstGeom prst="borderCallout1">
          <a:avLst>
            <a:gd name="adj1" fmla="val 12875"/>
            <a:gd name="adj2" fmla="val 106"/>
            <a:gd name="adj3" fmla="val 45994"/>
            <a:gd name="adj4" fmla="val -335"/>
          </a:avLst>
        </a:prstGeom>
        <a:solidFill>
          <a:schemeClr val="bg1"/>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2000" b="1" u="none">
              <a:solidFill>
                <a:sysClr val="windowText" lastClr="000000"/>
              </a:solidFill>
            </a:rPr>
            <a:t>支払先の事業所は、Ａパターンから変更することはできません。</a:t>
          </a:r>
          <a:endParaRPr kumimoji="1" lang="en-US" altLang="ja-JP" sz="2000" b="1" u="none">
            <a:solidFill>
              <a:sysClr val="windowText" lastClr="000000"/>
            </a:solidFill>
          </a:endParaRPr>
        </a:p>
      </xdr:txBody>
    </xdr:sp>
    <xdr:clientData/>
  </xdr:twoCellAnchor>
  <xdr:twoCellAnchor>
    <xdr:from>
      <xdr:col>3</xdr:col>
      <xdr:colOff>841375</xdr:colOff>
      <xdr:row>1</xdr:row>
      <xdr:rowOff>158750</xdr:rowOff>
    </xdr:from>
    <xdr:to>
      <xdr:col>6</xdr:col>
      <xdr:colOff>1083252</xdr:colOff>
      <xdr:row>3</xdr:row>
      <xdr:rowOff>91209</xdr:rowOff>
    </xdr:to>
    <xdr:sp macro="" textlink="">
      <xdr:nvSpPr>
        <xdr:cNvPr id="13" name="吹き出し: 線 12">
          <a:extLst>
            <a:ext uri="{FF2B5EF4-FFF2-40B4-BE49-F238E27FC236}">
              <a16:creationId xmlns:a16="http://schemas.microsoft.com/office/drawing/2014/main" id="{FB3B1464-CBB4-47E4-A9E4-C1B1AB766B6D}"/>
            </a:ext>
          </a:extLst>
        </xdr:cNvPr>
        <xdr:cNvSpPr/>
      </xdr:nvSpPr>
      <xdr:spPr bwMode="auto">
        <a:xfrm>
          <a:off x="3540125" y="444500"/>
          <a:ext cx="4448752" cy="1107209"/>
        </a:xfrm>
        <a:prstGeom prst="borderCallout1">
          <a:avLst>
            <a:gd name="adj1" fmla="val 142484"/>
            <a:gd name="adj2" fmla="val -11684"/>
            <a:gd name="adj3" fmla="val 98901"/>
            <a:gd name="adj4" fmla="val 14411"/>
          </a:avLst>
        </a:prstGeom>
        <a:solidFill>
          <a:srgbClr val="FFE5FC"/>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400" b="1"/>
            <a:t>この金額はあくまで見込額です。</a:t>
          </a:r>
          <a:endParaRPr kumimoji="1" lang="en-US" altLang="ja-JP" sz="1400" b="1"/>
        </a:p>
        <a:p>
          <a:pPr algn="l"/>
          <a:r>
            <a:rPr kumimoji="1" lang="ja-JP" altLang="en-US" sz="1400" b="1"/>
            <a:t>実際にお支払いする補助金額は、選択された交付対象月の報酬総額を基に国保連合会が算出した額となります。</a:t>
          </a:r>
        </a:p>
      </xdr:txBody>
    </xdr:sp>
    <xdr:clientData/>
  </xdr:twoCellAnchor>
  <xdr:twoCellAnchor>
    <xdr:from>
      <xdr:col>22</xdr:col>
      <xdr:colOff>349250</xdr:colOff>
      <xdr:row>4</xdr:row>
      <xdr:rowOff>777875</xdr:rowOff>
    </xdr:from>
    <xdr:to>
      <xdr:col>43</xdr:col>
      <xdr:colOff>980374</xdr:colOff>
      <xdr:row>10</xdr:row>
      <xdr:rowOff>95250</xdr:rowOff>
    </xdr:to>
    <xdr:sp macro="" textlink="">
      <xdr:nvSpPr>
        <xdr:cNvPr id="14" name="吹き出し: 線 13">
          <a:extLst>
            <a:ext uri="{FF2B5EF4-FFF2-40B4-BE49-F238E27FC236}">
              <a16:creationId xmlns:a16="http://schemas.microsoft.com/office/drawing/2014/main" id="{7457494F-2197-43C0-9859-988CC73329D9}"/>
            </a:ext>
          </a:extLst>
        </xdr:cNvPr>
        <xdr:cNvSpPr/>
      </xdr:nvSpPr>
      <xdr:spPr bwMode="auto">
        <a:xfrm>
          <a:off x="27225625" y="2444750"/>
          <a:ext cx="8441624" cy="2190750"/>
        </a:xfrm>
        <a:prstGeom prst="borderCallout1">
          <a:avLst>
            <a:gd name="adj1" fmla="val 132160"/>
            <a:gd name="adj2" fmla="val -21718"/>
            <a:gd name="adj3" fmla="val 48432"/>
            <a:gd name="adj4" fmla="val 233"/>
          </a:avLst>
        </a:prstGeom>
        <a:solidFill>
          <a:srgbClr val="FFE5FC"/>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800" b="1"/>
            <a:t>補助金は、都道府県ごとに、国保連合会に登録している介護給付費等の振込先口座に、法人単位で振り込まれます。</a:t>
          </a:r>
        </a:p>
        <a:p>
          <a:pPr algn="l"/>
          <a:r>
            <a:rPr kumimoji="1" lang="ja-JP" altLang="en-US" sz="1800" b="1"/>
            <a:t>そのため、振込を希望する口座を、各都道府県ごとに１つだけ選択してください。</a:t>
          </a:r>
        </a:p>
        <a:p>
          <a:pPr algn="l"/>
          <a:r>
            <a:rPr kumimoji="1" lang="en-US" altLang="ja-JP" sz="1800" b="1">
              <a:solidFill>
                <a:srgbClr val="FF0000"/>
              </a:solidFill>
            </a:rPr>
            <a:t>A</a:t>
          </a:r>
          <a:r>
            <a:rPr kumimoji="1" lang="ja-JP" altLang="en-US" sz="1800" b="1">
              <a:solidFill>
                <a:srgbClr val="FF0000"/>
              </a:solidFill>
            </a:rPr>
            <a:t>パターンで申請済みの法人が、</a:t>
          </a:r>
          <a:r>
            <a:rPr kumimoji="1" lang="en-US" altLang="ja-JP" sz="1800" b="1">
              <a:solidFill>
                <a:srgbClr val="FF0000"/>
              </a:solidFill>
            </a:rPr>
            <a:t>B</a:t>
          </a:r>
          <a:r>
            <a:rPr kumimoji="1" lang="ja-JP" altLang="en-US" sz="1800" b="1">
              <a:solidFill>
                <a:srgbClr val="FF0000"/>
              </a:solidFill>
            </a:rPr>
            <a:t>パターンにおいて未申請の事業所を追加で申請する場合は、</a:t>
          </a:r>
          <a:r>
            <a:rPr kumimoji="1" lang="en-US" altLang="ja-JP" sz="1800" b="1">
              <a:solidFill>
                <a:srgbClr val="FF0000"/>
              </a:solidFill>
            </a:rPr>
            <a:t>A</a:t>
          </a:r>
          <a:r>
            <a:rPr kumimoji="1" lang="ja-JP" altLang="en-US" sz="1800" b="1">
              <a:solidFill>
                <a:srgbClr val="FF0000"/>
              </a:solidFill>
            </a:rPr>
            <a:t>パターン申請時と同じ事業所の口座を選択してください。</a:t>
          </a:r>
        </a:p>
      </xdr:txBody>
    </xdr:sp>
    <xdr:clientData/>
  </xdr:twoCellAnchor>
  <xdr:twoCellAnchor>
    <xdr:from>
      <xdr:col>21</xdr:col>
      <xdr:colOff>253999</xdr:colOff>
      <xdr:row>14</xdr:row>
      <xdr:rowOff>134215</xdr:rowOff>
    </xdr:from>
    <xdr:to>
      <xdr:col>27</xdr:col>
      <xdr:colOff>111124</xdr:colOff>
      <xdr:row>15</xdr:row>
      <xdr:rowOff>254000</xdr:rowOff>
    </xdr:to>
    <xdr:sp macro="" textlink="">
      <xdr:nvSpPr>
        <xdr:cNvPr id="15" name="吹き出し: 線 14">
          <a:extLst>
            <a:ext uri="{FF2B5EF4-FFF2-40B4-BE49-F238E27FC236}">
              <a16:creationId xmlns:a16="http://schemas.microsoft.com/office/drawing/2014/main" id="{38D98D12-8BB7-4DEC-A988-823049E70054}"/>
            </a:ext>
          </a:extLst>
        </xdr:cNvPr>
        <xdr:cNvSpPr/>
      </xdr:nvSpPr>
      <xdr:spPr bwMode="auto">
        <a:xfrm>
          <a:off x="26146124" y="7309715"/>
          <a:ext cx="4937125" cy="691285"/>
        </a:xfrm>
        <a:prstGeom prst="borderCallout1">
          <a:avLst>
            <a:gd name="adj1" fmla="val -70165"/>
            <a:gd name="adj2" fmla="val 13627"/>
            <a:gd name="adj3" fmla="val 1765"/>
            <a:gd name="adj4" fmla="val 70418"/>
          </a:avLst>
        </a:prstGeom>
        <a:solidFill>
          <a:srgbClr val="FFE5FC"/>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r>
            <a:rPr kumimoji="1" lang="ja-JP" altLang="en-US" sz="1400" b="1" i="0" baseline="0">
              <a:effectLst/>
              <a:latin typeface="+mn-lt"/>
              <a:ea typeface="+mn-ea"/>
              <a:cs typeface="+mn-cs"/>
            </a:rPr>
            <a:t>全て「○」になっているか</a:t>
          </a:r>
          <a:r>
            <a:rPr kumimoji="1" lang="ja-JP" altLang="ja-JP" sz="1400" b="1" i="0" baseline="0">
              <a:effectLst/>
              <a:latin typeface="+mn-lt"/>
              <a:ea typeface="+mn-ea"/>
              <a:cs typeface="+mn-cs"/>
            </a:rPr>
            <a:t>提出前に必ず</a:t>
          </a:r>
          <a:r>
            <a:rPr kumimoji="1" lang="ja-JP" altLang="en-US" sz="1400" b="1" i="0" baseline="0">
              <a:effectLst/>
              <a:latin typeface="+mn-lt"/>
              <a:ea typeface="+mn-ea"/>
              <a:cs typeface="+mn-cs"/>
            </a:rPr>
            <a:t>確認を</a:t>
          </a:r>
          <a:r>
            <a:rPr kumimoji="1" lang="ja-JP" altLang="ja-JP" sz="1400" b="1" i="0" baseline="0">
              <a:effectLst/>
              <a:latin typeface="+mn-lt"/>
              <a:ea typeface="+mn-ea"/>
              <a:cs typeface="+mn-cs"/>
            </a:rPr>
            <a:t>お願いします。</a:t>
          </a:r>
          <a:endParaRPr lang="ja-JP" altLang="ja-JP" sz="1400">
            <a:effectLst/>
          </a:endParaRPr>
        </a:p>
      </xdr:txBody>
    </xdr:sp>
    <xdr:clientData/>
  </xdr:twoCellAnchor>
  <xdr:twoCellAnchor>
    <xdr:from>
      <xdr:col>21</xdr:col>
      <xdr:colOff>920750</xdr:colOff>
      <xdr:row>12</xdr:row>
      <xdr:rowOff>190500</xdr:rowOff>
    </xdr:from>
    <xdr:to>
      <xdr:col>25</xdr:col>
      <xdr:colOff>259772</xdr:colOff>
      <xdr:row>14</xdr:row>
      <xdr:rowOff>172316</xdr:rowOff>
    </xdr:to>
    <xdr:cxnSp macro="">
      <xdr:nvCxnSpPr>
        <xdr:cNvPr id="16" name="直線コネクタ 15">
          <a:extLst>
            <a:ext uri="{FF2B5EF4-FFF2-40B4-BE49-F238E27FC236}">
              <a16:creationId xmlns:a16="http://schemas.microsoft.com/office/drawing/2014/main" id="{DA3B8A94-B855-494E-B90B-BC8E4E2F2DA4}"/>
            </a:ext>
          </a:extLst>
        </xdr:cNvPr>
        <xdr:cNvCxnSpPr/>
      </xdr:nvCxnSpPr>
      <xdr:spPr bwMode="auto">
        <a:xfrm>
          <a:off x="26812875" y="5715000"/>
          <a:ext cx="2355272" cy="1632816"/>
        </a:xfrm>
        <a:prstGeom prst="line">
          <a:avLst/>
        </a:prstGeom>
        <a:ln>
          <a:solidFill>
            <a:srgbClr val="FF0000"/>
          </a:solidFill>
          <a:headEnd type="none" w="med" len="med"/>
          <a:tailEnd type="none" w="med" len="med"/>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21</xdr:col>
      <xdr:colOff>650875</xdr:colOff>
      <xdr:row>10</xdr:row>
      <xdr:rowOff>333375</xdr:rowOff>
    </xdr:from>
    <xdr:to>
      <xdr:col>25</xdr:col>
      <xdr:colOff>269297</xdr:colOff>
      <xdr:row>14</xdr:row>
      <xdr:rowOff>191366</xdr:rowOff>
    </xdr:to>
    <xdr:cxnSp macro="">
      <xdr:nvCxnSpPr>
        <xdr:cNvPr id="17" name="直線コネクタ 16">
          <a:extLst>
            <a:ext uri="{FF2B5EF4-FFF2-40B4-BE49-F238E27FC236}">
              <a16:creationId xmlns:a16="http://schemas.microsoft.com/office/drawing/2014/main" id="{20B36478-663D-4A0C-8C07-312A49D88B9D}"/>
            </a:ext>
          </a:extLst>
        </xdr:cNvPr>
        <xdr:cNvCxnSpPr/>
      </xdr:nvCxnSpPr>
      <xdr:spPr bwMode="auto">
        <a:xfrm>
          <a:off x="26543000" y="4873625"/>
          <a:ext cx="2634672" cy="2493241"/>
        </a:xfrm>
        <a:prstGeom prst="line">
          <a:avLst/>
        </a:prstGeom>
        <a:ln>
          <a:solidFill>
            <a:srgbClr val="FF0000"/>
          </a:solidFill>
          <a:headEnd type="none" w="med" len="med"/>
          <a:tailEnd type="none" w="med" len="med"/>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21</xdr:col>
      <xdr:colOff>317500</xdr:colOff>
      <xdr:row>16</xdr:row>
      <xdr:rowOff>396875</xdr:rowOff>
    </xdr:from>
    <xdr:to>
      <xdr:col>31</xdr:col>
      <xdr:colOff>408940</xdr:colOff>
      <xdr:row>74</xdr:row>
      <xdr:rowOff>63500</xdr:rowOff>
    </xdr:to>
    <xdr:sp macro="" textlink="">
      <xdr:nvSpPr>
        <xdr:cNvPr id="22" name="吹き出し: 線 21">
          <a:extLst>
            <a:ext uri="{FF2B5EF4-FFF2-40B4-BE49-F238E27FC236}">
              <a16:creationId xmlns:a16="http://schemas.microsoft.com/office/drawing/2014/main" id="{D87E71BB-6901-4DD6-9F11-B7A56B362D51}"/>
            </a:ext>
          </a:extLst>
        </xdr:cNvPr>
        <xdr:cNvSpPr/>
      </xdr:nvSpPr>
      <xdr:spPr bwMode="auto">
        <a:xfrm>
          <a:off x="26209625" y="8715375"/>
          <a:ext cx="7409815" cy="1952625"/>
        </a:xfrm>
        <a:prstGeom prst="borderCallout1">
          <a:avLst>
            <a:gd name="adj1" fmla="val -30562"/>
            <a:gd name="adj2" fmla="val -9473"/>
            <a:gd name="adj3" fmla="val 1765"/>
            <a:gd name="adj4" fmla="val 70418"/>
          </a:avLst>
        </a:prstGeom>
        <a:solidFill>
          <a:srgbClr val="FFE5FC"/>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400" b="1"/>
            <a:t>債権譲渡とは、サービス報酬を事業所が管理する口座ではなく、第三者の口座（例えば債権回収を専門とする会社など）で受け取ることを意味しています。</a:t>
          </a:r>
        </a:p>
        <a:p>
          <a:pPr algn="l"/>
          <a:r>
            <a:rPr kumimoji="1" lang="ja-JP" altLang="en-US" sz="1400" b="1"/>
            <a:t>該当する場合は、こちらに○をしてください。</a:t>
          </a:r>
        </a:p>
        <a:p>
          <a:pPr algn="l"/>
          <a:r>
            <a:rPr kumimoji="1" lang="ja-JP" altLang="en-US" sz="1400" b="1"/>
            <a:t>補助金の性質上、債権譲渡先の第三者の口座に本補助金をお支払いすることはできませんので、別途申請法人の口座情報を愛知県に提供する必要があります。計画書提出時に、計画書提出フォームにて口座情報を入力し、通帳の見開きのスキャンデータを併せて提出してください。</a:t>
          </a:r>
        </a:p>
        <a:p>
          <a:pPr algn="l"/>
          <a:r>
            <a:rPr kumimoji="1" lang="ja-JP" altLang="en-US" sz="1400" b="1"/>
            <a:t>なお、この措置は自由に補助金の支払先を設定するためのものではありません。</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37</xdr:col>
      <xdr:colOff>81324</xdr:colOff>
      <xdr:row>1</xdr:row>
      <xdr:rowOff>63575</xdr:rowOff>
    </xdr:from>
    <xdr:to>
      <xdr:col>42</xdr:col>
      <xdr:colOff>530466</xdr:colOff>
      <xdr:row>5</xdr:row>
      <xdr:rowOff>174577</xdr:rowOff>
    </xdr:to>
    <xdr:grpSp>
      <xdr:nvGrpSpPr>
        <xdr:cNvPr id="2" name="グループ化 1">
          <a:extLst>
            <a:ext uri="{FF2B5EF4-FFF2-40B4-BE49-F238E27FC236}">
              <a16:creationId xmlns:a16="http://schemas.microsoft.com/office/drawing/2014/main" id="{00000000-0008-0000-0100-000002000000}"/>
            </a:ext>
          </a:extLst>
        </xdr:cNvPr>
        <xdr:cNvGrpSpPr/>
      </xdr:nvGrpSpPr>
      <xdr:grpSpPr>
        <a:xfrm>
          <a:off x="8810829" y="405498"/>
          <a:ext cx="3624142" cy="794848"/>
          <a:chOff x="6400731" y="2513069"/>
          <a:chExt cx="5636228" cy="1370551"/>
        </a:xfrm>
      </xdr:grpSpPr>
      <xdr:sp macro="" textlink="">
        <xdr:nvSpPr>
          <xdr:cNvPr id="3" name="正方形/長方形 2">
            <a:extLst>
              <a:ext uri="{FF2B5EF4-FFF2-40B4-BE49-F238E27FC236}">
                <a16:creationId xmlns:a16="http://schemas.microsoft.com/office/drawing/2014/main" id="{00000000-0008-0000-0100-000003000000}"/>
              </a:ext>
            </a:extLst>
          </xdr:cNvPr>
          <xdr:cNvSpPr/>
        </xdr:nvSpPr>
        <xdr:spPr bwMode="auto">
          <a:xfrm>
            <a:off x="6400731" y="2513069"/>
            <a:ext cx="5636228" cy="1370551"/>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p>
          <a:p>
            <a:pPr algn="l"/>
            <a:r>
              <a:rPr kumimoji="1" lang="ja-JP" altLang="en-US" sz="1100"/>
              <a:t>　</a:t>
            </a:r>
            <a:r>
              <a:rPr kumimoji="1" lang="ja-JP" altLang="en-US" sz="1100" baseline="0"/>
              <a:t>   </a:t>
            </a:r>
            <a:r>
              <a:rPr kumimoji="1" lang="ja-JP" altLang="en-US" sz="1100"/>
              <a:t>色付きセルに必要事項を入力してください。</a:t>
            </a:r>
            <a:endParaRPr kumimoji="1" lang="en-US" altLang="ja-JP" sz="1100"/>
          </a:p>
          <a:p>
            <a:pPr algn="l"/>
            <a:endParaRPr kumimoji="1" lang="en-US" altLang="ja-JP" sz="600"/>
          </a:p>
          <a:p>
            <a:pPr algn="l"/>
            <a:r>
              <a:rPr kumimoji="1" lang="ja-JP" altLang="en-US" sz="1100"/>
              <a:t>　　　　　　補助金の支給に必要な情報　入力セル</a:t>
            </a:r>
            <a:endParaRPr kumimoji="1" lang="en-US" altLang="ja-JP" sz="1100"/>
          </a:p>
        </xdr:txBody>
      </xdr:sp>
      <xdr:sp macro="" textlink="">
        <xdr:nvSpPr>
          <xdr:cNvPr id="4" name="正方形/長方形 3">
            <a:extLst>
              <a:ext uri="{FF2B5EF4-FFF2-40B4-BE49-F238E27FC236}">
                <a16:creationId xmlns:a16="http://schemas.microsoft.com/office/drawing/2014/main" id="{00000000-0008-0000-0100-000004000000}"/>
              </a:ext>
            </a:extLst>
          </xdr:cNvPr>
          <xdr:cNvSpPr/>
        </xdr:nvSpPr>
        <xdr:spPr bwMode="auto">
          <a:xfrm flipV="1">
            <a:off x="6598528" y="3382763"/>
            <a:ext cx="623735" cy="277925"/>
          </a:xfrm>
          <a:prstGeom prst="rect">
            <a:avLst/>
          </a:prstGeom>
          <a:solidFill>
            <a:schemeClr val="accent4">
              <a:lumMod val="20000"/>
              <a:lumOff val="80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38</xdr:col>
      <xdr:colOff>12686</xdr:colOff>
      <xdr:row>21</xdr:row>
      <xdr:rowOff>147047</xdr:rowOff>
    </xdr:from>
    <xdr:to>
      <xdr:col>44</xdr:col>
      <xdr:colOff>372744</xdr:colOff>
      <xdr:row>25</xdr:row>
      <xdr:rowOff>96755</xdr:rowOff>
    </xdr:to>
    <xdr:sp macro="" textlink="">
      <xdr:nvSpPr>
        <xdr:cNvPr id="5" name="吹き出し: 線 4">
          <a:extLst>
            <a:ext uri="{FF2B5EF4-FFF2-40B4-BE49-F238E27FC236}">
              <a16:creationId xmlns:a16="http://schemas.microsoft.com/office/drawing/2014/main" id="{C69188E6-704C-4115-8E15-31AEB36CD589}"/>
            </a:ext>
          </a:extLst>
        </xdr:cNvPr>
        <xdr:cNvSpPr/>
      </xdr:nvSpPr>
      <xdr:spPr bwMode="auto">
        <a:xfrm>
          <a:off x="9377191" y="6036498"/>
          <a:ext cx="4197971" cy="1219708"/>
        </a:xfrm>
        <a:prstGeom prst="borderCallout1">
          <a:avLst>
            <a:gd name="adj1" fmla="val -279133"/>
            <a:gd name="adj2" fmla="val -33036"/>
            <a:gd name="adj3" fmla="val 48147"/>
            <a:gd name="adj4" fmla="val -813"/>
          </a:avLst>
        </a:prstGeom>
        <a:solidFill>
          <a:srgbClr val="FFE5FC"/>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r>
            <a:rPr kumimoji="1" lang="ja-JP" altLang="en-US" sz="1400" b="1" i="0" baseline="0">
              <a:effectLst/>
              <a:latin typeface="+mn-lt"/>
              <a:ea typeface="+mn-ea"/>
              <a:cs typeface="+mn-cs"/>
            </a:rPr>
            <a:t>全て「○」になっているか</a:t>
          </a:r>
          <a:r>
            <a:rPr kumimoji="1" lang="ja-JP" altLang="ja-JP" sz="1400" b="1" i="0" baseline="0">
              <a:effectLst/>
              <a:latin typeface="+mn-lt"/>
              <a:ea typeface="+mn-ea"/>
              <a:cs typeface="+mn-cs"/>
            </a:rPr>
            <a:t>提出前に必ず</a:t>
          </a:r>
          <a:r>
            <a:rPr kumimoji="1" lang="ja-JP" altLang="en-US" sz="1400" b="1" i="0" baseline="0">
              <a:effectLst/>
              <a:latin typeface="+mn-lt"/>
              <a:ea typeface="+mn-ea"/>
              <a:cs typeface="+mn-cs"/>
            </a:rPr>
            <a:t>確認を</a:t>
          </a:r>
          <a:r>
            <a:rPr kumimoji="1" lang="ja-JP" altLang="ja-JP" sz="1400" b="1" i="0" baseline="0">
              <a:effectLst/>
              <a:latin typeface="+mn-lt"/>
              <a:ea typeface="+mn-ea"/>
              <a:cs typeface="+mn-cs"/>
            </a:rPr>
            <a:t>お願いします。</a:t>
          </a:r>
          <a:endParaRPr lang="ja-JP" altLang="ja-JP" sz="1400">
            <a:effectLst/>
          </a:endParaRPr>
        </a:p>
      </xdr:txBody>
    </xdr:sp>
    <xdr:clientData/>
  </xdr:twoCellAnchor>
  <xdr:twoCellAnchor>
    <xdr:from>
      <xdr:col>34</xdr:col>
      <xdr:colOff>153262</xdr:colOff>
      <xdr:row>22</xdr:row>
      <xdr:rowOff>408000</xdr:rowOff>
    </xdr:from>
    <xdr:to>
      <xdr:col>38</xdr:col>
      <xdr:colOff>12686</xdr:colOff>
      <xdr:row>27</xdr:row>
      <xdr:rowOff>94902</xdr:rowOff>
    </xdr:to>
    <xdr:cxnSp macro="">
      <xdr:nvCxnSpPr>
        <xdr:cNvPr id="6" name="直線コネクタ 5">
          <a:extLst>
            <a:ext uri="{FF2B5EF4-FFF2-40B4-BE49-F238E27FC236}">
              <a16:creationId xmlns:a16="http://schemas.microsoft.com/office/drawing/2014/main" id="{CBDDA15A-6510-4388-9994-5625522A77B5}"/>
            </a:ext>
          </a:extLst>
        </xdr:cNvPr>
        <xdr:cNvCxnSpPr>
          <a:stCxn id="5" idx="2"/>
        </xdr:cNvCxnSpPr>
      </xdr:nvCxnSpPr>
      <xdr:spPr bwMode="auto">
        <a:xfrm flipH="1">
          <a:off x="7968647" y="6646352"/>
          <a:ext cx="1408544" cy="1110418"/>
        </a:xfrm>
        <a:prstGeom prst="line">
          <a:avLst/>
        </a:prstGeom>
        <a:ln>
          <a:solidFill>
            <a:srgbClr val="FF0000"/>
          </a:solidFill>
          <a:headEnd type="none" w="med" len="med"/>
          <a:tailEnd type="none" w="med" len="med"/>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34</xdr:col>
      <xdr:colOff>118625</xdr:colOff>
      <xdr:row>17</xdr:row>
      <xdr:rowOff>655935</xdr:rowOff>
    </xdr:from>
    <xdr:to>
      <xdr:col>38</xdr:col>
      <xdr:colOff>12686</xdr:colOff>
      <xdr:row>22</xdr:row>
      <xdr:rowOff>408000</xdr:rowOff>
    </xdr:to>
    <xdr:cxnSp macro="">
      <xdr:nvCxnSpPr>
        <xdr:cNvPr id="7" name="直線コネクタ 6">
          <a:extLst>
            <a:ext uri="{FF2B5EF4-FFF2-40B4-BE49-F238E27FC236}">
              <a16:creationId xmlns:a16="http://schemas.microsoft.com/office/drawing/2014/main" id="{28E14379-8654-4E02-A45F-4A2A39351112}"/>
            </a:ext>
          </a:extLst>
        </xdr:cNvPr>
        <xdr:cNvCxnSpPr>
          <a:stCxn id="5" idx="2"/>
        </xdr:cNvCxnSpPr>
      </xdr:nvCxnSpPr>
      <xdr:spPr bwMode="auto">
        <a:xfrm flipH="1" flipV="1">
          <a:off x="7934010" y="4200770"/>
          <a:ext cx="1443181" cy="2445582"/>
        </a:xfrm>
        <a:prstGeom prst="line">
          <a:avLst/>
        </a:prstGeom>
        <a:ln>
          <a:solidFill>
            <a:srgbClr val="FF0000"/>
          </a:solidFill>
          <a:headEnd type="none" w="med" len="med"/>
          <a:tailEnd type="none" w="med" len="med"/>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34</xdr:col>
      <xdr:colOff>130171</xdr:colOff>
      <xdr:row>21</xdr:row>
      <xdr:rowOff>181683</xdr:rowOff>
    </xdr:from>
    <xdr:to>
      <xdr:col>38</xdr:col>
      <xdr:colOff>12686</xdr:colOff>
      <xdr:row>22</xdr:row>
      <xdr:rowOff>408000</xdr:rowOff>
    </xdr:to>
    <xdr:cxnSp macro="">
      <xdr:nvCxnSpPr>
        <xdr:cNvPr id="8" name="直線コネクタ 7">
          <a:extLst>
            <a:ext uri="{FF2B5EF4-FFF2-40B4-BE49-F238E27FC236}">
              <a16:creationId xmlns:a16="http://schemas.microsoft.com/office/drawing/2014/main" id="{ABC8C4BA-6B71-4172-B85F-02DEB81B0BE0}"/>
            </a:ext>
          </a:extLst>
        </xdr:cNvPr>
        <xdr:cNvCxnSpPr>
          <a:stCxn id="5" idx="2"/>
        </xdr:cNvCxnSpPr>
      </xdr:nvCxnSpPr>
      <xdr:spPr bwMode="auto">
        <a:xfrm flipH="1" flipV="1">
          <a:off x="7945556" y="6071134"/>
          <a:ext cx="1431635" cy="575218"/>
        </a:xfrm>
        <a:prstGeom prst="line">
          <a:avLst/>
        </a:prstGeom>
        <a:ln>
          <a:solidFill>
            <a:srgbClr val="FF0000"/>
          </a:solidFill>
          <a:headEnd type="none" w="med" len="med"/>
          <a:tailEnd type="none" w="med" len="med"/>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34</xdr:col>
      <xdr:colOff>153262</xdr:colOff>
      <xdr:row>22</xdr:row>
      <xdr:rowOff>225328</xdr:rowOff>
    </xdr:from>
    <xdr:to>
      <xdr:col>38</xdr:col>
      <xdr:colOff>12686</xdr:colOff>
      <xdr:row>22</xdr:row>
      <xdr:rowOff>408000</xdr:rowOff>
    </xdr:to>
    <xdr:cxnSp macro="">
      <xdr:nvCxnSpPr>
        <xdr:cNvPr id="9" name="直線コネクタ 8">
          <a:extLst>
            <a:ext uri="{FF2B5EF4-FFF2-40B4-BE49-F238E27FC236}">
              <a16:creationId xmlns:a16="http://schemas.microsoft.com/office/drawing/2014/main" id="{024C1D6D-2AA2-472C-965A-AE0E3F678CA3}"/>
            </a:ext>
          </a:extLst>
        </xdr:cNvPr>
        <xdr:cNvCxnSpPr>
          <a:stCxn id="5" idx="2"/>
        </xdr:cNvCxnSpPr>
      </xdr:nvCxnSpPr>
      <xdr:spPr bwMode="auto">
        <a:xfrm flipH="1" flipV="1">
          <a:off x="7968647" y="6463680"/>
          <a:ext cx="1408544" cy="182672"/>
        </a:xfrm>
        <a:prstGeom prst="line">
          <a:avLst/>
        </a:prstGeom>
        <a:ln>
          <a:solidFill>
            <a:srgbClr val="FF0000"/>
          </a:solidFill>
          <a:headEnd type="none" w="med" len="med"/>
          <a:tailEnd type="none" w="med" len="med"/>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34</xdr:col>
      <xdr:colOff>141717</xdr:colOff>
      <xdr:row>22</xdr:row>
      <xdr:rowOff>408000</xdr:rowOff>
    </xdr:from>
    <xdr:to>
      <xdr:col>38</xdr:col>
      <xdr:colOff>12686</xdr:colOff>
      <xdr:row>35</xdr:row>
      <xdr:rowOff>54811</xdr:rowOff>
    </xdr:to>
    <xdr:cxnSp macro="">
      <xdr:nvCxnSpPr>
        <xdr:cNvPr id="10" name="直線コネクタ 9">
          <a:extLst>
            <a:ext uri="{FF2B5EF4-FFF2-40B4-BE49-F238E27FC236}">
              <a16:creationId xmlns:a16="http://schemas.microsoft.com/office/drawing/2014/main" id="{50BE0494-435D-49BC-959D-0DF21C2EC089}"/>
            </a:ext>
          </a:extLst>
        </xdr:cNvPr>
        <xdr:cNvCxnSpPr>
          <a:stCxn id="5" idx="2"/>
        </xdr:cNvCxnSpPr>
      </xdr:nvCxnSpPr>
      <xdr:spPr bwMode="auto">
        <a:xfrm flipH="1">
          <a:off x="7957102" y="6646352"/>
          <a:ext cx="1420089" cy="4042964"/>
        </a:xfrm>
        <a:prstGeom prst="line">
          <a:avLst/>
        </a:prstGeom>
        <a:ln>
          <a:solidFill>
            <a:srgbClr val="FF0000"/>
          </a:solidFill>
          <a:headEnd type="none" w="med" len="med"/>
          <a:tailEnd type="none" w="med" len="med"/>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37</xdr:col>
      <xdr:colOff>361408</xdr:colOff>
      <xdr:row>50</xdr:row>
      <xdr:rowOff>108487</xdr:rowOff>
    </xdr:from>
    <xdr:to>
      <xdr:col>41</xdr:col>
      <xdr:colOff>275683</xdr:colOff>
      <xdr:row>56</xdr:row>
      <xdr:rowOff>234372</xdr:rowOff>
    </xdr:to>
    <xdr:sp macro="" textlink="">
      <xdr:nvSpPr>
        <xdr:cNvPr id="11" name="吹き出し: 線 10">
          <a:extLst>
            <a:ext uri="{FF2B5EF4-FFF2-40B4-BE49-F238E27FC236}">
              <a16:creationId xmlns:a16="http://schemas.microsoft.com/office/drawing/2014/main" id="{4B8939BC-0B71-43D5-AF69-DF9746FC5450}"/>
            </a:ext>
          </a:extLst>
        </xdr:cNvPr>
        <xdr:cNvSpPr/>
      </xdr:nvSpPr>
      <xdr:spPr bwMode="auto">
        <a:xfrm>
          <a:off x="9090913" y="14343652"/>
          <a:ext cx="2454275" cy="1186544"/>
        </a:xfrm>
        <a:prstGeom prst="borderCallout1">
          <a:avLst>
            <a:gd name="adj1" fmla="val 54323"/>
            <a:gd name="adj2" fmla="val -18072"/>
            <a:gd name="adj3" fmla="val 56452"/>
            <a:gd name="adj4" fmla="val -253"/>
          </a:avLst>
        </a:prstGeom>
        <a:solidFill>
          <a:srgbClr val="FFE5FC"/>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r>
            <a:rPr kumimoji="1" lang="ja-JP" altLang="en-US" sz="1400" b="1" i="0" baseline="0">
              <a:effectLst/>
              <a:latin typeface="+mn-lt"/>
              <a:ea typeface="+mn-ea"/>
              <a:cs typeface="+mn-cs"/>
            </a:rPr>
            <a:t>全て「○」になっているか</a:t>
          </a:r>
          <a:r>
            <a:rPr kumimoji="1" lang="ja-JP" altLang="ja-JP" sz="1400" b="1" i="0" baseline="0">
              <a:effectLst/>
              <a:latin typeface="+mn-lt"/>
              <a:ea typeface="+mn-ea"/>
              <a:cs typeface="+mn-cs"/>
            </a:rPr>
            <a:t>提出前に必ず</a:t>
          </a:r>
          <a:r>
            <a:rPr kumimoji="1" lang="ja-JP" altLang="en-US" sz="1400" b="1" i="0" baseline="0">
              <a:effectLst/>
              <a:latin typeface="+mn-lt"/>
              <a:ea typeface="+mn-ea"/>
              <a:cs typeface="+mn-cs"/>
            </a:rPr>
            <a:t>確認を</a:t>
          </a:r>
          <a:r>
            <a:rPr kumimoji="1" lang="ja-JP" altLang="ja-JP" sz="1400" b="1" i="0" baseline="0">
              <a:effectLst/>
              <a:latin typeface="+mn-lt"/>
              <a:ea typeface="+mn-ea"/>
              <a:cs typeface="+mn-cs"/>
            </a:rPr>
            <a:t>お願いします。</a:t>
          </a:r>
          <a:endParaRPr lang="ja-JP" altLang="ja-JP" sz="1400">
            <a:effectLst/>
          </a:endParaRPr>
        </a:p>
      </xdr:txBody>
    </xdr:sp>
    <xdr:clientData/>
  </xdr:twoCellAnchor>
  <xdr:twoCellAnchor>
    <xdr:from>
      <xdr:col>36</xdr:col>
      <xdr:colOff>55824</xdr:colOff>
      <xdr:row>48</xdr:row>
      <xdr:rowOff>153515</xdr:rowOff>
    </xdr:from>
    <xdr:to>
      <xdr:col>36</xdr:col>
      <xdr:colOff>402188</xdr:colOff>
      <xdr:row>58</xdr:row>
      <xdr:rowOff>24774</xdr:rowOff>
    </xdr:to>
    <xdr:sp macro="" textlink="">
      <xdr:nvSpPr>
        <xdr:cNvPr id="12" name="右中かっこ 11">
          <a:extLst>
            <a:ext uri="{FF2B5EF4-FFF2-40B4-BE49-F238E27FC236}">
              <a16:creationId xmlns:a16="http://schemas.microsoft.com/office/drawing/2014/main" id="{256E90DF-E825-4AC1-9D22-1192B22FCAC8}"/>
            </a:ext>
          </a:extLst>
        </xdr:cNvPr>
        <xdr:cNvSpPr/>
      </xdr:nvSpPr>
      <xdr:spPr bwMode="auto">
        <a:xfrm>
          <a:off x="8331758" y="14025823"/>
          <a:ext cx="346364" cy="1866973"/>
        </a:xfrm>
        <a:prstGeom prst="rightBrace">
          <a:avLst/>
        </a:prstGeom>
        <a:no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kern="1200"/>
        </a:p>
      </xdr:txBody>
    </xdr:sp>
    <xdr:clientData/>
  </xdr:twoCellAnchor>
  <xdr:twoCellAnchor>
    <xdr:from>
      <xdr:col>23</xdr:col>
      <xdr:colOff>132582</xdr:colOff>
      <xdr:row>65</xdr:row>
      <xdr:rowOff>27912</xdr:rowOff>
    </xdr:from>
    <xdr:to>
      <xdr:col>38</xdr:col>
      <xdr:colOff>428958</xdr:colOff>
      <xdr:row>74</xdr:row>
      <xdr:rowOff>16494</xdr:rowOff>
    </xdr:to>
    <xdr:sp macro="" textlink="">
      <xdr:nvSpPr>
        <xdr:cNvPr id="13" name="吹き出し: 線 12">
          <a:extLst>
            <a:ext uri="{FF2B5EF4-FFF2-40B4-BE49-F238E27FC236}">
              <a16:creationId xmlns:a16="http://schemas.microsoft.com/office/drawing/2014/main" id="{B2481D70-7D1D-4DE5-8240-9FC8029C838D}"/>
            </a:ext>
          </a:extLst>
        </xdr:cNvPr>
        <xdr:cNvSpPr/>
      </xdr:nvSpPr>
      <xdr:spPr bwMode="auto">
        <a:xfrm>
          <a:off x="4528736" y="17814890"/>
          <a:ext cx="5264727" cy="1558637"/>
        </a:xfrm>
        <a:prstGeom prst="borderCallout1">
          <a:avLst>
            <a:gd name="adj1" fmla="val -42268"/>
            <a:gd name="adj2" fmla="val 47110"/>
            <a:gd name="adj3" fmla="val -746"/>
            <a:gd name="adj4" fmla="val 48163"/>
          </a:avLst>
        </a:prstGeom>
        <a:solidFill>
          <a:srgbClr val="FFE5FC"/>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400" b="1"/>
            <a:t>こちらが「はい」となっている場合、愛知県に別途口座情報を提供する必要があるため、計画書提出フォームにて口座情報を入力し、通帳の見開きのスキャンデータを併せて提出してください。</a:t>
          </a:r>
          <a:endParaRPr kumimoji="1" lang="en-US" altLang="ja-JP" sz="1400" b="1"/>
        </a:p>
        <a:p>
          <a:pPr algn="l"/>
          <a:r>
            <a:rPr kumimoji="1" lang="ja-JP" altLang="en-US" sz="1400" b="1"/>
            <a:t>また、基本情報入力シートの「債権譲渡を行っている振込先の事業所について、都道府県に振込口座情報を提供しています。」（セル</a:t>
          </a:r>
          <a:r>
            <a:rPr kumimoji="1" lang="en-US" altLang="ja-JP" sz="1400" b="1"/>
            <a:t>B40</a:t>
          </a:r>
          <a:r>
            <a:rPr kumimoji="1" lang="ja-JP" altLang="en-US" sz="1400" b="1"/>
            <a:t>）に「✓」が付いているかご確認ください。</a:t>
          </a:r>
          <a:endParaRPr kumimoji="1" lang="en-US" altLang="ja-JP" sz="1400" b="1"/>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37</xdr:col>
      <xdr:colOff>83229</xdr:colOff>
      <xdr:row>2</xdr:row>
      <xdr:rowOff>59765</xdr:rowOff>
    </xdr:from>
    <xdr:to>
      <xdr:col>42</xdr:col>
      <xdr:colOff>530466</xdr:colOff>
      <xdr:row>6</xdr:row>
      <xdr:rowOff>170767</xdr:rowOff>
    </xdr:to>
    <xdr:grpSp>
      <xdr:nvGrpSpPr>
        <xdr:cNvPr id="2" name="グループ化 1">
          <a:extLst>
            <a:ext uri="{FF2B5EF4-FFF2-40B4-BE49-F238E27FC236}">
              <a16:creationId xmlns:a16="http://schemas.microsoft.com/office/drawing/2014/main" id="{D7E6E68D-BD8A-47AE-B1C9-0839304D627F}"/>
            </a:ext>
          </a:extLst>
        </xdr:cNvPr>
        <xdr:cNvGrpSpPr/>
      </xdr:nvGrpSpPr>
      <xdr:grpSpPr>
        <a:xfrm>
          <a:off x="8869320" y="567765"/>
          <a:ext cx="3622237" cy="792184"/>
          <a:chOff x="6400731" y="2513069"/>
          <a:chExt cx="5636228" cy="1370551"/>
        </a:xfrm>
      </xdr:grpSpPr>
      <xdr:sp macro="" textlink="">
        <xdr:nvSpPr>
          <xdr:cNvPr id="3" name="正方形/長方形 2">
            <a:extLst>
              <a:ext uri="{FF2B5EF4-FFF2-40B4-BE49-F238E27FC236}">
                <a16:creationId xmlns:a16="http://schemas.microsoft.com/office/drawing/2014/main" id="{30FAE2DF-CF6F-0C9E-C954-9E3F842786C8}"/>
              </a:ext>
            </a:extLst>
          </xdr:cNvPr>
          <xdr:cNvSpPr/>
        </xdr:nvSpPr>
        <xdr:spPr bwMode="auto">
          <a:xfrm>
            <a:off x="6400731" y="2513069"/>
            <a:ext cx="5636228" cy="1370551"/>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p>
          <a:p>
            <a:pPr algn="l"/>
            <a:r>
              <a:rPr kumimoji="1" lang="ja-JP" altLang="en-US" sz="1100"/>
              <a:t>　</a:t>
            </a:r>
            <a:r>
              <a:rPr kumimoji="1" lang="ja-JP" altLang="en-US" sz="1100" baseline="0"/>
              <a:t>   </a:t>
            </a:r>
            <a:r>
              <a:rPr kumimoji="1" lang="ja-JP" altLang="en-US" sz="1100"/>
              <a:t>色付きセルに必要事項を入力してください。</a:t>
            </a:r>
            <a:endParaRPr kumimoji="1" lang="en-US" altLang="ja-JP" sz="1100"/>
          </a:p>
          <a:p>
            <a:pPr algn="l"/>
            <a:endParaRPr kumimoji="1" lang="en-US" altLang="ja-JP" sz="600"/>
          </a:p>
          <a:p>
            <a:pPr algn="l"/>
            <a:r>
              <a:rPr kumimoji="1" lang="ja-JP" altLang="en-US" sz="1100"/>
              <a:t>　　　　　　補助金の支給に必要な情報　入力セル</a:t>
            </a:r>
            <a:endParaRPr kumimoji="1" lang="en-US" altLang="ja-JP" sz="1100"/>
          </a:p>
        </xdr:txBody>
      </xdr:sp>
      <xdr:sp macro="" textlink="">
        <xdr:nvSpPr>
          <xdr:cNvPr id="4" name="正方形/長方形 3">
            <a:extLst>
              <a:ext uri="{FF2B5EF4-FFF2-40B4-BE49-F238E27FC236}">
                <a16:creationId xmlns:a16="http://schemas.microsoft.com/office/drawing/2014/main" id="{67D93C51-753C-A5C7-F28B-700948776765}"/>
              </a:ext>
            </a:extLst>
          </xdr:cNvPr>
          <xdr:cNvSpPr/>
        </xdr:nvSpPr>
        <xdr:spPr bwMode="auto">
          <a:xfrm flipV="1">
            <a:off x="6598528" y="3382763"/>
            <a:ext cx="623735" cy="277925"/>
          </a:xfrm>
          <a:prstGeom prst="rect">
            <a:avLst/>
          </a:prstGeom>
          <a:solidFill>
            <a:schemeClr val="accent4">
              <a:lumMod val="20000"/>
              <a:lumOff val="80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6</xdr:col>
          <xdr:colOff>38100</xdr:colOff>
          <xdr:row>33</xdr:row>
          <xdr:rowOff>131445</xdr:rowOff>
        </xdr:from>
        <xdr:to>
          <xdr:col>7</xdr:col>
          <xdr:colOff>19050</xdr:colOff>
          <xdr:row>49</xdr:row>
          <xdr:rowOff>0</xdr:rowOff>
        </xdr:to>
        <xdr:grpSp>
          <xdr:nvGrpSpPr>
            <xdr:cNvPr id="5" name="Group 41">
              <a:extLst>
                <a:ext uri="{FF2B5EF4-FFF2-40B4-BE49-F238E27FC236}">
                  <a16:creationId xmlns:a16="http://schemas.microsoft.com/office/drawing/2014/main" id="{339C558C-107C-4EB3-ADF4-8AAD5262CA0C}"/>
                </a:ext>
              </a:extLst>
            </xdr:cNvPr>
            <xdr:cNvGrpSpPr>
              <a:grpSpLocks/>
            </xdr:cNvGrpSpPr>
          </xdr:nvGrpSpPr>
          <xdr:grpSpPr bwMode="auto">
            <a:xfrm>
              <a:off x="1354282" y="10210627"/>
              <a:ext cx="154132" cy="581446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38100</xdr:colOff>
          <xdr:row>48</xdr:row>
          <xdr:rowOff>0</xdr:rowOff>
        </xdr:from>
        <xdr:to>
          <xdr:col>7</xdr:col>
          <xdr:colOff>19050</xdr:colOff>
          <xdr:row>49</xdr:row>
          <xdr:rowOff>0</xdr:rowOff>
        </xdr:to>
        <xdr:grpSp>
          <xdr:nvGrpSpPr>
            <xdr:cNvPr id="6" name="Group 41">
              <a:extLst>
                <a:ext uri="{FF2B5EF4-FFF2-40B4-BE49-F238E27FC236}">
                  <a16:creationId xmlns:a16="http://schemas.microsoft.com/office/drawing/2014/main" id="{EAA498D6-F72D-42B7-9C79-38BE0BB01DBB}"/>
                </a:ext>
              </a:extLst>
            </xdr:cNvPr>
            <xdr:cNvGrpSpPr>
              <a:grpSpLocks/>
            </xdr:cNvGrpSpPr>
          </xdr:nvGrpSpPr>
          <xdr:grpSpPr bwMode="auto">
            <a:xfrm>
              <a:off x="1354282" y="15644091"/>
              <a:ext cx="154132" cy="3810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38100</xdr:colOff>
          <xdr:row>33</xdr:row>
          <xdr:rowOff>135255</xdr:rowOff>
        </xdr:from>
        <xdr:to>
          <xdr:col>7</xdr:col>
          <xdr:colOff>15240</xdr:colOff>
          <xdr:row>49</xdr:row>
          <xdr:rowOff>0</xdr:rowOff>
        </xdr:to>
        <xdr:grpSp>
          <xdr:nvGrpSpPr>
            <xdr:cNvPr id="7" name="Group 41">
              <a:extLst>
                <a:ext uri="{FF2B5EF4-FFF2-40B4-BE49-F238E27FC236}">
                  <a16:creationId xmlns:a16="http://schemas.microsoft.com/office/drawing/2014/main" id="{C4549819-547D-4AAE-89DC-BCE4B8373AEF}"/>
                </a:ext>
              </a:extLst>
            </xdr:cNvPr>
            <xdr:cNvGrpSpPr>
              <a:grpSpLocks/>
            </xdr:cNvGrpSpPr>
          </xdr:nvGrpSpPr>
          <xdr:grpSpPr bwMode="auto">
            <a:xfrm>
              <a:off x="1354282" y="10214437"/>
              <a:ext cx="150322" cy="581065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38100</xdr:colOff>
          <xdr:row>48</xdr:row>
          <xdr:rowOff>0</xdr:rowOff>
        </xdr:from>
        <xdr:to>
          <xdr:col>7</xdr:col>
          <xdr:colOff>15240</xdr:colOff>
          <xdr:row>49</xdr:row>
          <xdr:rowOff>0</xdr:rowOff>
        </xdr:to>
        <xdr:grpSp>
          <xdr:nvGrpSpPr>
            <xdr:cNvPr id="8" name="Group 41">
              <a:extLst>
                <a:ext uri="{FF2B5EF4-FFF2-40B4-BE49-F238E27FC236}">
                  <a16:creationId xmlns:a16="http://schemas.microsoft.com/office/drawing/2014/main" id="{CA09E077-B127-47A6-9E3B-8DA5B2E46FCE}"/>
                </a:ext>
              </a:extLst>
            </xdr:cNvPr>
            <xdr:cNvGrpSpPr>
              <a:grpSpLocks/>
            </xdr:cNvGrpSpPr>
          </xdr:nvGrpSpPr>
          <xdr:grpSpPr bwMode="auto">
            <a:xfrm>
              <a:off x="1354282" y="15644091"/>
              <a:ext cx="150322" cy="3810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18</xdr:row>
          <xdr:rowOff>0</xdr:rowOff>
        </xdr:from>
        <xdr:to>
          <xdr:col>5</xdr:col>
          <xdr:colOff>19050</xdr:colOff>
          <xdr:row>19</xdr:row>
          <xdr:rowOff>0</xdr:rowOff>
        </xdr:to>
        <xdr:grpSp>
          <xdr:nvGrpSpPr>
            <xdr:cNvPr id="9" name="Group 41">
              <a:extLst>
                <a:ext uri="{FF2B5EF4-FFF2-40B4-BE49-F238E27FC236}">
                  <a16:creationId xmlns:a16="http://schemas.microsoft.com/office/drawing/2014/main" id="{E8908F95-D6BB-4CE0-B47F-98C2B453F122}"/>
                </a:ext>
              </a:extLst>
            </xdr:cNvPr>
            <xdr:cNvGrpSpPr>
              <a:grpSpLocks/>
            </xdr:cNvGrpSpPr>
          </xdr:nvGrpSpPr>
          <xdr:grpSpPr bwMode="auto">
            <a:xfrm>
              <a:off x="938645" y="4433455"/>
              <a:ext cx="223405" cy="131618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38100</xdr:colOff>
          <xdr:row>39</xdr:row>
          <xdr:rowOff>0</xdr:rowOff>
        </xdr:from>
        <xdr:to>
          <xdr:col>7</xdr:col>
          <xdr:colOff>19050</xdr:colOff>
          <xdr:row>40</xdr:row>
          <xdr:rowOff>0</xdr:rowOff>
        </xdr:to>
        <xdr:grpSp>
          <xdr:nvGrpSpPr>
            <xdr:cNvPr id="10" name="Group 41">
              <a:extLst>
                <a:ext uri="{FF2B5EF4-FFF2-40B4-BE49-F238E27FC236}">
                  <a16:creationId xmlns:a16="http://schemas.microsoft.com/office/drawing/2014/main" id="{3C6DC542-0ED8-49A8-99F9-2676CACEDDAC}"/>
                </a:ext>
              </a:extLst>
            </xdr:cNvPr>
            <xdr:cNvGrpSpPr>
              <a:grpSpLocks/>
            </xdr:cNvGrpSpPr>
          </xdr:nvGrpSpPr>
          <xdr:grpSpPr bwMode="auto">
            <a:xfrm>
              <a:off x="1354282" y="12145818"/>
              <a:ext cx="154132" cy="32327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38100</xdr:colOff>
          <xdr:row>39</xdr:row>
          <xdr:rowOff>0</xdr:rowOff>
        </xdr:from>
        <xdr:to>
          <xdr:col>7</xdr:col>
          <xdr:colOff>15240</xdr:colOff>
          <xdr:row>40</xdr:row>
          <xdr:rowOff>0</xdr:rowOff>
        </xdr:to>
        <xdr:grpSp>
          <xdr:nvGrpSpPr>
            <xdr:cNvPr id="11" name="Group 41">
              <a:extLst>
                <a:ext uri="{FF2B5EF4-FFF2-40B4-BE49-F238E27FC236}">
                  <a16:creationId xmlns:a16="http://schemas.microsoft.com/office/drawing/2014/main" id="{BCF17797-62AB-4611-AA97-908C215DE775}"/>
                </a:ext>
              </a:extLst>
            </xdr:cNvPr>
            <xdr:cNvGrpSpPr>
              <a:grpSpLocks/>
            </xdr:cNvGrpSpPr>
          </xdr:nvGrpSpPr>
          <xdr:grpSpPr bwMode="auto">
            <a:xfrm>
              <a:off x="1354282" y="12145818"/>
              <a:ext cx="150322" cy="32327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38100</xdr:colOff>
          <xdr:row>46</xdr:row>
          <xdr:rowOff>0</xdr:rowOff>
        </xdr:from>
        <xdr:to>
          <xdr:col>7</xdr:col>
          <xdr:colOff>15240</xdr:colOff>
          <xdr:row>47</xdr:row>
          <xdr:rowOff>0</xdr:rowOff>
        </xdr:to>
        <xdr:grpSp>
          <xdr:nvGrpSpPr>
            <xdr:cNvPr id="12" name="Group 41">
              <a:extLst>
                <a:ext uri="{FF2B5EF4-FFF2-40B4-BE49-F238E27FC236}">
                  <a16:creationId xmlns:a16="http://schemas.microsoft.com/office/drawing/2014/main" id="{3E19755A-6B12-4222-91A7-6C57408990F5}"/>
                </a:ext>
              </a:extLst>
            </xdr:cNvPr>
            <xdr:cNvGrpSpPr>
              <a:grpSpLocks/>
            </xdr:cNvGrpSpPr>
          </xdr:nvGrpSpPr>
          <xdr:grpSpPr bwMode="auto">
            <a:xfrm>
              <a:off x="1354282" y="14905182"/>
              <a:ext cx="150322" cy="3579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38100</xdr:colOff>
          <xdr:row>46</xdr:row>
          <xdr:rowOff>0</xdr:rowOff>
        </xdr:from>
        <xdr:to>
          <xdr:col>7</xdr:col>
          <xdr:colOff>19050</xdr:colOff>
          <xdr:row>47</xdr:row>
          <xdr:rowOff>0</xdr:rowOff>
        </xdr:to>
        <xdr:grpSp>
          <xdr:nvGrpSpPr>
            <xdr:cNvPr id="13" name="Group 41">
              <a:extLst>
                <a:ext uri="{FF2B5EF4-FFF2-40B4-BE49-F238E27FC236}">
                  <a16:creationId xmlns:a16="http://schemas.microsoft.com/office/drawing/2014/main" id="{52B59CF9-62C6-41F9-93A8-731B06080402}"/>
                </a:ext>
              </a:extLst>
            </xdr:cNvPr>
            <xdr:cNvGrpSpPr>
              <a:grpSpLocks/>
            </xdr:cNvGrpSpPr>
          </xdr:nvGrpSpPr>
          <xdr:grpSpPr bwMode="auto">
            <a:xfrm>
              <a:off x="1354282" y="14905182"/>
              <a:ext cx="154132" cy="3579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34</xdr:col>
          <xdr:colOff>38100</xdr:colOff>
          <xdr:row>44</xdr:row>
          <xdr:rowOff>0</xdr:rowOff>
        </xdr:from>
        <xdr:to>
          <xdr:col>35</xdr:col>
          <xdr:colOff>15240</xdr:colOff>
          <xdr:row>45</xdr:row>
          <xdr:rowOff>0</xdr:rowOff>
        </xdr:to>
        <xdr:grpSp>
          <xdr:nvGrpSpPr>
            <xdr:cNvPr id="16" name="Group 41">
              <a:extLst>
                <a:ext uri="{FF2B5EF4-FFF2-40B4-BE49-F238E27FC236}">
                  <a16:creationId xmlns:a16="http://schemas.microsoft.com/office/drawing/2014/main" id="{389933FD-4051-4023-A61E-6DDD5E88D80B}"/>
                </a:ext>
              </a:extLst>
            </xdr:cNvPr>
            <xdr:cNvGrpSpPr>
              <a:grpSpLocks/>
            </xdr:cNvGrpSpPr>
          </xdr:nvGrpSpPr>
          <xdr:grpSpPr bwMode="auto">
            <a:xfrm>
              <a:off x="7992918" y="14247091"/>
              <a:ext cx="184958" cy="26554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34</xdr:col>
          <xdr:colOff>38100</xdr:colOff>
          <xdr:row>44</xdr:row>
          <xdr:rowOff>0</xdr:rowOff>
        </xdr:from>
        <xdr:to>
          <xdr:col>35</xdr:col>
          <xdr:colOff>19050</xdr:colOff>
          <xdr:row>45</xdr:row>
          <xdr:rowOff>0</xdr:rowOff>
        </xdr:to>
        <xdr:grpSp>
          <xdr:nvGrpSpPr>
            <xdr:cNvPr id="17" name="Group 41">
              <a:extLst>
                <a:ext uri="{FF2B5EF4-FFF2-40B4-BE49-F238E27FC236}">
                  <a16:creationId xmlns:a16="http://schemas.microsoft.com/office/drawing/2014/main" id="{94C7B6F4-32EE-4E7B-BF93-BCA6D2A647AE}"/>
                </a:ext>
              </a:extLst>
            </xdr:cNvPr>
            <xdr:cNvGrpSpPr>
              <a:grpSpLocks/>
            </xdr:cNvGrpSpPr>
          </xdr:nvGrpSpPr>
          <xdr:grpSpPr bwMode="auto">
            <a:xfrm>
              <a:off x="7992918" y="14247091"/>
              <a:ext cx="188768" cy="265545"/>
              <a:chOff x="9239" y="107537"/>
              <a:chExt cx="2190" cy="12573"/>
            </a:xfrm>
          </xdr:grpSpPr>
        </xdr:grpSp>
        <xdr:clientData/>
      </xdr:twoCellAnchor>
    </mc:Choice>
    <mc:Fallback/>
  </mc:AlternateContent>
  <xdr:twoCellAnchor>
    <xdr:from>
      <xdr:col>38</xdr:col>
      <xdr:colOff>24410</xdr:colOff>
      <xdr:row>21</xdr:row>
      <xdr:rowOff>41853</xdr:rowOff>
    </xdr:from>
    <xdr:to>
      <xdr:col>44</xdr:col>
      <xdr:colOff>391517</xdr:colOff>
      <xdr:row>24</xdr:row>
      <xdr:rowOff>372561</xdr:rowOff>
    </xdr:to>
    <xdr:sp macro="" textlink="">
      <xdr:nvSpPr>
        <xdr:cNvPr id="14" name="吹き出し: 線 13">
          <a:extLst>
            <a:ext uri="{FF2B5EF4-FFF2-40B4-BE49-F238E27FC236}">
              <a16:creationId xmlns:a16="http://schemas.microsoft.com/office/drawing/2014/main" id="{1B8B0812-1DD7-43FA-9B53-A490D3C995EB}"/>
            </a:ext>
          </a:extLst>
        </xdr:cNvPr>
        <xdr:cNvSpPr/>
      </xdr:nvSpPr>
      <xdr:spPr bwMode="auto">
        <a:xfrm>
          <a:off x="9390660" y="6283903"/>
          <a:ext cx="4202507" cy="1219708"/>
        </a:xfrm>
        <a:prstGeom prst="borderCallout1">
          <a:avLst>
            <a:gd name="adj1" fmla="val -279133"/>
            <a:gd name="adj2" fmla="val -33036"/>
            <a:gd name="adj3" fmla="val 48147"/>
            <a:gd name="adj4" fmla="val -813"/>
          </a:avLst>
        </a:prstGeom>
        <a:solidFill>
          <a:srgbClr val="FFE5FC"/>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r>
            <a:rPr kumimoji="1" lang="ja-JP" altLang="en-US" sz="1400" b="1" i="0" baseline="0">
              <a:effectLst/>
              <a:latin typeface="+mn-lt"/>
              <a:ea typeface="+mn-ea"/>
              <a:cs typeface="+mn-cs"/>
            </a:rPr>
            <a:t>全て「○」になっているか</a:t>
          </a:r>
          <a:r>
            <a:rPr kumimoji="1" lang="ja-JP" altLang="ja-JP" sz="1400" b="1" i="0" baseline="0">
              <a:effectLst/>
              <a:latin typeface="+mn-lt"/>
              <a:ea typeface="+mn-ea"/>
              <a:cs typeface="+mn-cs"/>
            </a:rPr>
            <a:t>提出前に必ず</a:t>
          </a:r>
          <a:r>
            <a:rPr kumimoji="1" lang="ja-JP" altLang="en-US" sz="1400" b="1" i="0" baseline="0">
              <a:effectLst/>
              <a:latin typeface="+mn-lt"/>
              <a:ea typeface="+mn-ea"/>
              <a:cs typeface="+mn-cs"/>
            </a:rPr>
            <a:t>確認を</a:t>
          </a:r>
          <a:r>
            <a:rPr kumimoji="1" lang="ja-JP" altLang="ja-JP" sz="1400" b="1" i="0" baseline="0">
              <a:effectLst/>
              <a:latin typeface="+mn-lt"/>
              <a:ea typeface="+mn-ea"/>
              <a:cs typeface="+mn-cs"/>
            </a:rPr>
            <a:t>お願いします。</a:t>
          </a:r>
          <a:endParaRPr lang="ja-JP" altLang="ja-JP" sz="1400">
            <a:effectLst/>
          </a:endParaRPr>
        </a:p>
      </xdr:txBody>
    </xdr:sp>
    <xdr:clientData/>
  </xdr:twoCellAnchor>
  <xdr:twoCellAnchor>
    <xdr:from>
      <xdr:col>34</xdr:col>
      <xdr:colOff>114300</xdr:colOff>
      <xdr:row>16</xdr:row>
      <xdr:rowOff>317500</xdr:rowOff>
    </xdr:from>
    <xdr:to>
      <xdr:col>38</xdr:col>
      <xdr:colOff>24410</xdr:colOff>
      <xdr:row>23</xdr:row>
      <xdr:rowOff>16707</xdr:rowOff>
    </xdr:to>
    <xdr:cxnSp macro="">
      <xdr:nvCxnSpPr>
        <xdr:cNvPr id="15" name="直線コネクタ 14">
          <a:extLst>
            <a:ext uri="{FF2B5EF4-FFF2-40B4-BE49-F238E27FC236}">
              <a16:creationId xmlns:a16="http://schemas.microsoft.com/office/drawing/2014/main" id="{971B647D-C789-4139-BF15-666278FE9194}"/>
            </a:ext>
          </a:extLst>
        </xdr:cNvPr>
        <xdr:cNvCxnSpPr>
          <a:stCxn id="14" idx="2"/>
        </xdr:cNvCxnSpPr>
      </xdr:nvCxnSpPr>
      <xdr:spPr bwMode="auto">
        <a:xfrm flipH="1" flipV="1">
          <a:off x="8020050" y="4083050"/>
          <a:ext cx="1370610" cy="2810707"/>
        </a:xfrm>
        <a:prstGeom prst="line">
          <a:avLst/>
        </a:prstGeom>
        <a:ln>
          <a:solidFill>
            <a:srgbClr val="FF0000"/>
          </a:solidFill>
          <a:headEnd type="none" w="med" len="med"/>
          <a:tailEnd type="none" w="med" len="med"/>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34</xdr:col>
      <xdr:colOff>114300</xdr:colOff>
      <xdr:row>23</xdr:row>
      <xdr:rowOff>16707</xdr:rowOff>
    </xdr:from>
    <xdr:to>
      <xdr:col>38</xdr:col>
      <xdr:colOff>24410</xdr:colOff>
      <xdr:row>50</xdr:row>
      <xdr:rowOff>120196</xdr:rowOff>
    </xdr:to>
    <xdr:cxnSp macro="">
      <xdr:nvCxnSpPr>
        <xdr:cNvPr id="18" name="直線コネクタ 17">
          <a:extLst>
            <a:ext uri="{FF2B5EF4-FFF2-40B4-BE49-F238E27FC236}">
              <a16:creationId xmlns:a16="http://schemas.microsoft.com/office/drawing/2014/main" id="{BF962909-1E6A-4C61-BF52-82AB414D6E8F}"/>
            </a:ext>
          </a:extLst>
        </xdr:cNvPr>
        <xdr:cNvCxnSpPr>
          <a:stCxn id="14" idx="2"/>
        </xdr:cNvCxnSpPr>
      </xdr:nvCxnSpPr>
      <xdr:spPr bwMode="auto">
        <a:xfrm flipH="1">
          <a:off x="8020050" y="6893757"/>
          <a:ext cx="1370610" cy="9596739"/>
        </a:xfrm>
        <a:prstGeom prst="line">
          <a:avLst/>
        </a:prstGeom>
        <a:ln>
          <a:solidFill>
            <a:srgbClr val="FF0000"/>
          </a:solidFill>
          <a:headEnd type="none" w="med" len="med"/>
          <a:tailEnd type="none" w="med" len="med"/>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37</xdr:col>
      <xdr:colOff>569688</xdr:colOff>
      <xdr:row>29</xdr:row>
      <xdr:rowOff>33768</xdr:rowOff>
    </xdr:from>
    <xdr:to>
      <xdr:col>58</xdr:col>
      <xdr:colOff>342613</xdr:colOff>
      <xdr:row>41</xdr:row>
      <xdr:rowOff>91498</xdr:rowOff>
    </xdr:to>
    <xdr:sp macro="" textlink="">
      <xdr:nvSpPr>
        <xdr:cNvPr id="19" name="吹き出し: 線 18">
          <a:extLst>
            <a:ext uri="{FF2B5EF4-FFF2-40B4-BE49-F238E27FC236}">
              <a16:creationId xmlns:a16="http://schemas.microsoft.com/office/drawing/2014/main" id="{F4DF898A-0F3F-46EA-B290-41CF7D7B77F3}"/>
            </a:ext>
          </a:extLst>
        </xdr:cNvPr>
        <xdr:cNvSpPr/>
      </xdr:nvSpPr>
      <xdr:spPr bwMode="auto">
        <a:xfrm>
          <a:off x="9300938" y="8663418"/>
          <a:ext cx="8307325" cy="4185230"/>
        </a:xfrm>
        <a:prstGeom prst="borderCallout1">
          <a:avLst>
            <a:gd name="adj1" fmla="val 52907"/>
            <a:gd name="adj2" fmla="val -7808"/>
            <a:gd name="adj3" fmla="val 56452"/>
            <a:gd name="adj4" fmla="val -253"/>
          </a:avLst>
        </a:prstGeom>
        <a:solidFill>
          <a:srgbClr val="FFE5FC"/>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r>
            <a:rPr lang="ja-JP" altLang="en-US" sz="1600" b="1" i="0" u="none" strike="noStrike">
              <a:effectLst/>
              <a:latin typeface="+mn-lt"/>
              <a:ea typeface="+mn-ea"/>
              <a:cs typeface="+mn-cs"/>
            </a:rPr>
            <a:t>〇職場環境等要件</a:t>
          </a:r>
          <a:br>
            <a:rPr lang="ja-JP" altLang="en-US" sz="1600" b="1" i="0" u="none" strike="noStrike">
              <a:effectLst/>
              <a:latin typeface="+mn-lt"/>
              <a:ea typeface="+mn-ea"/>
              <a:cs typeface="+mn-cs"/>
            </a:rPr>
          </a:br>
          <a:r>
            <a:rPr lang="ja-JP" altLang="en-US" sz="1600" b="1" i="0" u="none" strike="noStrike">
              <a:effectLst/>
              <a:latin typeface="+mn-lt"/>
              <a:ea typeface="+mn-ea"/>
              <a:cs typeface="+mn-cs"/>
            </a:rPr>
            <a:t>・実績報告までに実施する事項について、チェック（✔）する又は実績報告書の提出までに要件整備を行う誓約をしてください　（「誓約」を選択。）。 </a:t>
          </a:r>
          <a:br>
            <a:rPr lang="ja-JP" altLang="en-US" sz="1600" b="1" i="0" u="none" strike="noStrike">
              <a:effectLst/>
              <a:latin typeface="+mn-lt"/>
              <a:ea typeface="+mn-ea"/>
              <a:cs typeface="+mn-cs"/>
            </a:rPr>
          </a:br>
          <a:endParaRPr lang="en-US" altLang="ja-JP" sz="1600" b="1" i="0" u="none" strike="noStrike">
            <a:effectLst/>
            <a:latin typeface="+mn-lt"/>
            <a:ea typeface="+mn-ea"/>
            <a:cs typeface="+mn-cs"/>
          </a:endParaRPr>
        </a:p>
        <a:p>
          <a:r>
            <a:rPr lang="ja-JP" altLang="en-US" sz="1600" b="1" i="0" u="none" strike="noStrike">
              <a:effectLst/>
              <a:latin typeface="+mn-lt"/>
              <a:ea typeface="+mn-ea"/>
              <a:cs typeface="+mn-cs"/>
            </a:rPr>
            <a:t>・次の区分は、１以上の取組を実施してください（それぞれ１つ以上の✓がある状態）。</a:t>
          </a:r>
          <a:endParaRPr lang="en-US" altLang="ja-JP" sz="1600" b="1" i="0" u="none" strike="noStrike">
            <a:effectLst/>
            <a:latin typeface="+mn-lt"/>
            <a:ea typeface="+mn-ea"/>
            <a:cs typeface="+mn-cs"/>
          </a:endParaRPr>
        </a:p>
        <a:p>
          <a:r>
            <a:rPr lang="ja-JP" altLang="en-US" sz="1600" b="1" i="0" u="none" strike="noStrike">
              <a:effectLst/>
              <a:latin typeface="+mn-lt"/>
              <a:ea typeface="+mn-ea"/>
              <a:cs typeface="+mn-cs"/>
            </a:rPr>
            <a:t>「入職促進に向けた取組」</a:t>
          </a:r>
          <a:endParaRPr lang="en-US" altLang="ja-JP" sz="1600" b="1" i="0" u="none" strike="noStrike">
            <a:effectLst/>
            <a:latin typeface="+mn-lt"/>
            <a:ea typeface="+mn-ea"/>
            <a:cs typeface="+mn-cs"/>
          </a:endParaRPr>
        </a:p>
        <a:p>
          <a:r>
            <a:rPr lang="ja-JP" altLang="en-US" sz="1600" b="1" i="0" u="none" strike="noStrike">
              <a:effectLst/>
              <a:latin typeface="+mn-lt"/>
              <a:ea typeface="+mn-ea"/>
              <a:cs typeface="+mn-cs"/>
            </a:rPr>
            <a:t>「資質の向上やキャリアアップに向けた支援」</a:t>
          </a:r>
          <a:endParaRPr lang="en-US" altLang="ja-JP" sz="1600" b="1" i="0" u="none" strike="noStrike">
            <a:effectLst/>
            <a:latin typeface="+mn-lt"/>
            <a:ea typeface="+mn-ea"/>
            <a:cs typeface="+mn-cs"/>
          </a:endParaRPr>
        </a:p>
        <a:p>
          <a:r>
            <a:rPr lang="ja-JP" altLang="en-US" sz="1600" b="1" i="0" u="none" strike="noStrike">
              <a:effectLst/>
              <a:latin typeface="+mn-lt"/>
              <a:ea typeface="+mn-ea"/>
              <a:cs typeface="+mn-cs"/>
            </a:rPr>
            <a:t>「両立支援・多様な働き方の推進」</a:t>
          </a:r>
          <a:endParaRPr lang="en-US" altLang="ja-JP" sz="1600" b="1" i="0" u="none" strike="noStrike">
            <a:effectLst/>
            <a:latin typeface="+mn-lt"/>
            <a:ea typeface="+mn-ea"/>
            <a:cs typeface="+mn-cs"/>
          </a:endParaRPr>
        </a:p>
        <a:p>
          <a:r>
            <a:rPr lang="ja-JP" altLang="en-US" sz="1600" b="1" i="0" u="none" strike="noStrike">
              <a:effectLst/>
              <a:latin typeface="+mn-lt"/>
              <a:ea typeface="+mn-ea"/>
              <a:cs typeface="+mn-cs"/>
            </a:rPr>
            <a:t>「腰痛を含む心身の健康管理」</a:t>
          </a:r>
          <a:endParaRPr lang="en-US" altLang="ja-JP" sz="1600" b="1" i="0" u="none" strike="noStrike">
            <a:effectLst/>
            <a:latin typeface="+mn-lt"/>
            <a:ea typeface="+mn-ea"/>
            <a:cs typeface="+mn-cs"/>
          </a:endParaRPr>
        </a:p>
        <a:p>
          <a:r>
            <a:rPr lang="ja-JP" altLang="en-US" sz="1600" b="1" i="0" u="none" strike="noStrike">
              <a:effectLst/>
              <a:latin typeface="+mn-lt"/>
              <a:ea typeface="+mn-ea"/>
              <a:cs typeface="+mn-cs"/>
            </a:rPr>
            <a:t>「やりがい・働きがいの醸成」</a:t>
          </a:r>
          <a:endParaRPr lang="en-US" altLang="ja-JP" sz="1600" b="1" i="0" u="none" strike="noStrike">
            <a:effectLst/>
            <a:latin typeface="+mn-lt"/>
            <a:ea typeface="+mn-ea"/>
            <a:cs typeface="+mn-cs"/>
          </a:endParaRPr>
        </a:p>
        <a:p>
          <a:endParaRPr lang="en-US" altLang="ja-JP" sz="1600" b="1" i="0" u="none" strike="noStrike">
            <a:effectLst/>
            <a:latin typeface="+mn-lt"/>
            <a:ea typeface="+mn-ea"/>
            <a:cs typeface="+mn-cs"/>
          </a:endParaRPr>
        </a:p>
        <a:p>
          <a:r>
            <a:rPr lang="ja-JP" altLang="en-US" sz="1600" b="1" i="0" u="none" strike="noStrike">
              <a:effectLst/>
              <a:latin typeface="+mn-lt"/>
              <a:ea typeface="+mn-ea"/>
              <a:cs typeface="+mn-cs"/>
            </a:rPr>
            <a:t>・次の区分は、２以上の取組を実施してください（２つ以上の✓がある状態）</a:t>
          </a:r>
          <a:br>
            <a:rPr lang="ja-JP" altLang="en-US" sz="1600" b="1" i="0" u="none" strike="noStrike">
              <a:effectLst/>
              <a:latin typeface="+mn-lt"/>
              <a:ea typeface="+mn-ea"/>
              <a:cs typeface="+mn-cs"/>
            </a:rPr>
          </a:br>
          <a:r>
            <a:rPr lang="ja-JP" altLang="en-US" sz="1600" b="1" i="0" u="none" strike="noStrike">
              <a:effectLst/>
              <a:latin typeface="+mn-lt"/>
              <a:ea typeface="+mn-ea"/>
              <a:cs typeface="+mn-cs"/>
            </a:rPr>
            <a:t>　「生産性向上 （業務改善及び働く環境改善）のための取組」</a:t>
          </a:r>
          <a:br>
            <a:rPr lang="ja-JP" altLang="en-US" sz="1600" b="1" i="0" u="none" strike="noStrike">
              <a:effectLst/>
              <a:latin typeface="+mn-lt"/>
              <a:ea typeface="+mn-ea"/>
              <a:cs typeface="+mn-cs"/>
            </a:rPr>
          </a:br>
          <a:r>
            <a:rPr lang="ja-JP" altLang="en-US" sz="1600" b="1" i="0" u="none" strike="noStrike">
              <a:effectLst/>
              <a:latin typeface="+mn-lt"/>
              <a:ea typeface="+mn-ea"/>
              <a:cs typeface="+mn-cs"/>
            </a:rPr>
            <a:t>　</a:t>
          </a:r>
          <a:r>
            <a:rPr lang="en-US" altLang="ja-JP" sz="1600" b="1" i="0" u="none" strike="noStrike">
              <a:effectLst/>
              <a:latin typeface="+mn-lt"/>
              <a:ea typeface="+mn-ea"/>
              <a:cs typeface="+mn-cs"/>
            </a:rPr>
            <a:t>※</a:t>
          </a:r>
          <a:r>
            <a:rPr lang="ja-JP" altLang="en-US" sz="1600" b="1" i="0" u="none" strike="noStrike">
              <a:effectLst/>
              <a:latin typeface="+mn-lt"/>
              <a:ea typeface="+mn-ea"/>
              <a:cs typeface="+mn-cs"/>
            </a:rPr>
            <a:t>ただし、１法人あたり１の施設又は事業所のみを運営するような法人等の小規模事業者は、㉔の取組を実施していれば、この区分の要件を満たすことができます（㉔及び㉔の２を選択）。</a:t>
          </a:r>
          <a:r>
            <a:rPr lang="ja-JP" altLang="en-US" sz="2000" b="1">
              <a:effectLst/>
            </a:rPr>
            <a:t> </a:t>
          </a:r>
          <a:endParaRPr lang="ja-JP" altLang="ja-JP" sz="2000" b="1">
            <a:effectLst/>
          </a:endParaRPr>
        </a:p>
      </xdr:txBody>
    </xdr:sp>
    <xdr:clientData/>
  </xdr:twoCellAnchor>
  <xdr:twoCellAnchor>
    <xdr:from>
      <xdr:col>35</xdr:col>
      <xdr:colOff>19050</xdr:colOff>
      <xdr:row>18</xdr:row>
      <xdr:rowOff>1308100</xdr:rowOff>
    </xdr:from>
    <xdr:to>
      <xdr:col>36</xdr:col>
      <xdr:colOff>408997</xdr:colOff>
      <xdr:row>49</xdr:row>
      <xdr:rowOff>63212</xdr:rowOff>
    </xdr:to>
    <xdr:sp macro="" textlink="">
      <xdr:nvSpPr>
        <xdr:cNvPr id="20" name="右中かっこ 19">
          <a:extLst>
            <a:ext uri="{FF2B5EF4-FFF2-40B4-BE49-F238E27FC236}">
              <a16:creationId xmlns:a16="http://schemas.microsoft.com/office/drawing/2014/main" id="{A701F87F-38C0-4799-A728-F77E34B8D967}"/>
            </a:ext>
          </a:extLst>
        </xdr:cNvPr>
        <xdr:cNvSpPr/>
      </xdr:nvSpPr>
      <xdr:spPr bwMode="auto">
        <a:xfrm>
          <a:off x="8128000" y="5746750"/>
          <a:ext cx="561397" cy="10305762"/>
        </a:xfrm>
        <a:prstGeom prst="rightBrace">
          <a:avLst/>
        </a:prstGeom>
        <a:noFill/>
        <a:ln w="38100"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kern="1200"/>
        </a:p>
      </xdr:txBody>
    </xdr:sp>
    <xdr:clientData/>
  </xdr:twoCellAnchor>
  <xdr:twoCellAnchor>
    <xdr:from>
      <xdr:col>37</xdr:col>
      <xdr:colOff>270741</xdr:colOff>
      <xdr:row>63</xdr:row>
      <xdr:rowOff>69272</xdr:rowOff>
    </xdr:from>
    <xdr:to>
      <xdr:col>41</xdr:col>
      <xdr:colOff>185016</xdr:colOff>
      <xdr:row>70</xdr:row>
      <xdr:rowOff>59419</xdr:rowOff>
    </xdr:to>
    <xdr:sp macro="" textlink="">
      <xdr:nvSpPr>
        <xdr:cNvPr id="26" name="吹き出し: 線 25">
          <a:extLst>
            <a:ext uri="{FF2B5EF4-FFF2-40B4-BE49-F238E27FC236}">
              <a16:creationId xmlns:a16="http://schemas.microsoft.com/office/drawing/2014/main" id="{B79F92FA-A0D9-4C25-8E51-17A2C690734E}"/>
            </a:ext>
          </a:extLst>
        </xdr:cNvPr>
        <xdr:cNvSpPr/>
      </xdr:nvSpPr>
      <xdr:spPr bwMode="auto">
        <a:xfrm>
          <a:off x="9056832" y="20077545"/>
          <a:ext cx="2454275" cy="1202419"/>
        </a:xfrm>
        <a:prstGeom prst="borderCallout1">
          <a:avLst>
            <a:gd name="adj1" fmla="val 51417"/>
            <a:gd name="adj2" fmla="val -18271"/>
            <a:gd name="adj3" fmla="val 56452"/>
            <a:gd name="adj4" fmla="val -253"/>
          </a:avLst>
        </a:prstGeom>
        <a:solidFill>
          <a:srgbClr val="FFE5FC"/>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r>
            <a:rPr kumimoji="1" lang="ja-JP" altLang="en-US" sz="1400" b="1" i="0" baseline="0">
              <a:effectLst/>
              <a:latin typeface="+mn-lt"/>
              <a:ea typeface="+mn-ea"/>
              <a:cs typeface="+mn-cs"/>
            </a:rPr>
            <a:t>全て「○」になっているか</a:t>
          </a:r>
          <a:r>
            <a:rPr kumimoji="1" lang="ja-JP" altLang="ja-JP" sz="1400" b="1" i="0" baseline="0">
              <a:effectLst/>
              <a:latin typeface="+mn-lt"/>
              <a:ea typeface="+mn-ea"/>
              <a:cs typeface="+mn-cs"/>
            </a:rPr>
            <a:t>提出前に必ず</a:t>
          </a:r>
          <a:r>
            <a:rPr kumimoji="1" lang="ja-JP" altLang="en-US" sz="1400" b="1" i="0" baseline="0">
              <a:effectLst/>
              <a:latin typeface="+mn-lt"/>
              <a:ea typeface="+mn-ea"/>
              <a:cs typeface="+mn-cs"/>
            </a:rPr>
            <a:t>確認を</a:t>
          </a:r>
          <a:r>
            <a:rPr kumimoji="1" lang="ja-JP" altLang="ja-JP" sz="1400" b="1" i="0" baseline="0">
              <a:effectLst/>
              <a:latin typeface="+mn-lt"/>
              <a:ea typeface="+mn-ea"/>
              <a:cs typeface="+mn-cs"/>
            </a:rPr>
            <a:t>お願いします。</a:t>
          </a:r>
          <a:endParaRPr lang="ja-JP" altLang="ja-JP" sz="1400">
            <a:effectLst/>
          </a:endParaRPr>
        </a:p>
      </xdr:txBody>
    </xdr:sp>
    <xdr:clientData/>
  </xdr:twoCellAnchor>
  <xdr:twoCellAnchor>
    <xdr:from>
      <xdr:col>36</xdr:col>
      <xdr:colOff>34430</xdr:colOff>
      <xdr:row>63</xdr:row>
      <xdr:rowOff>78014</xdr:rowOff>
    </xdr:from>
    <xdr:to>
      <xdr:col>36</xdr:col>
      <xdr:colOff>297501</xdr:colOff>
      <xdr:row>70</xdr:row>
      <xdr:rowOff>97189</xdr:rowOff>
    </xdr:to>
    <xdr:sp macro="" textlink="">
      <xdr:nvSpPr>
        <xdr:cNvPr id="27" name="右中かっこ 26">
          <a:extLst>
            <a:ext uri="{FF2B5EF4-FFF2-40B4-BE49-F238E27FC236}">
              <a16:creationId xmlns:a16="http://schemas.microsoft.com/office/drawing/2014/main" id="{FEB2B8EF-31F6-4A83-9E2F-6EFCF256ABAD}"/>
            </a:ext>
          </a:extLst>
        </xdr:cNvPr>
        <xdr:cNvSpPr/>
      </xdr:nvSpPr>
      <xdr:spPr bwMode="auto">
        <a:xfrm>
          <a:off x="8370248" y="20086287"/>
          <a:ext cx="263071" cy="1231447"/>
        </a:xfrm>
        <a:prstGeom prst="rightBrace">
          <a:avLst/>
        </a:prstGeom>
        <a:no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kern="1200"/>
        </a:p>
      </xdr:txBody>
    </xdr:sp>
    <xdr:clientData/>
  </xdr:twoCellAnchor>
  <xdr:twoCellAnchor>
    <xdr:from>
      <xdr:col>23</xdr:col>
      <xdr:colOff>150091</xdr:colOff>
      <xdr:row>78</xdr:row>
      <xdr:rowOff>101929</xdr:rowOff>
    </xdr:from>
    <xdr:to>
      <xdr:col>38</xdr:col>
      <xdr:colOff>422852</xdr:colOff>
      <xdr:row>87</xdr:row>
      <xdr:rowOff>114919</xdr:rowOff>
    </xdr:to>
    <xdr:sp macro="" textlink="">
      <xdr:nvSpPr>
        <xdr:cNvPr id="28" name="吹き出し: 線 27">
          <a:extLst>
            <a:ext uri="{FF2B5EF4-FFF2-40B4-BE49-F238E27FC236}">
              <a16:creationId xmlns:a16="http://schemas.microsoft.com/office/drawing/2014/main" id="{7D31023C-307D-417A-B993-C5328BB25BC5}"/>
            </a:ext>
          </a:extLst>
        </xdr:cNvPr>
        <xdr:cNvSpPr/>
      </xdr:nvSpPr>
      <xdr:spPr bwMode="auto">
        <a:xfrm>
          <a:off x="4583546" y="23331384"/>
          <a:ext cx="5260397" cy="1571626"/>
        </a:xfrm>
        <a:prstGeom prst="borderCallout1">
          <a:avLst>
            <a:gd name="adj1" fmla="val -42268"/>
            <a:gd name="adj2" fmla="val 47110"/>
            <a:gd name="adj3" fmla="val -746"/>
            <a:gd name="adj4" fmla="val 48163"/>
          </a:avLst>
        </a:prstGeom>
        <a:solidFill>
          <a:srgbClr val="FFE5FC"/>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400" b="1"/>
            <a:t>こちらが「はい」となっている場合、愛知県に別途口座情報を提供する必要があるため、計画書提出フォームにて口座情報を入力し、通帳の見開きのスキャンデータを併せて提出してください。</a:t>
          </a:r>
          <a:endParaRPr kumimoji="1" lang="en-US" altLang="ja-JP" sz="1400" b="1"/>
        </a:p>
        <a:p>
          <a:pPr algn="l"/>
          <a:r>
            <a:rPr kumimoji="1" lang="ja-JP" altLang="en-US" sz="1400" b="1"/>
            <a:t>また、基本情報入力シートの「債権譲渡を行っている振込先の事業所について、都道府県に振込口座情報を提供しています。」（セル</a:t>
          </a:r>
          <a:r>
            <a:rPr kumimoji="1" lang="en-US" altLang="ja-JP" sz="1400" b="1"/>
            <a:t>B40</a:t>
          </a:r>
          <a:r>
            <a:rPr kumimoji="1" lang="ja-JP" altLang="en-US" sz="1400" b="1"/>
            <a:t>）に「✓」が付いているかご確認ください。</a:t>
          </a:r>
          <a:endParaRPr kumimoji="1" lang="en-US" altLang="ja-JP" sz="1400" b="1"/>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38100</xdr:colOff>
          <xdr:row>6</xdr:row>
          <xdr:rowOff>0</xdr:rowOff>
        </xdr:from>
        <xdr:to>
          <xdr:col>5</xdr:col>
          <xdr:colOff>19050</xdr:colOff>
          <xdr:row>8</xdr:row>
          <xdr:rowOff>0</xdr:rowOff>
        </xdr:to>
        <xdr:grpSp>
          <xdr:nvGrpSpPr>
            <xdr:cNvPr id="3" name="Group 41">
              <a:extLst>
                <a:ext uri="{FF2B5EF4-FFF2-40B4-BE49-F238E27FC236}">
                  <a16:creationId xmlns:a16="http://schemas.microsoft.com/office/drawing/2014/main" id="{5BD800AB-A6C1-42FB-AED1-686B962D6EFE}"/>
                </a:ext>
              </a:extLst>
            </xdr:cNvPr>
            <xdr:cNvGrpSpPr>
              <a:grpSpLocks/>
            </xdr:cNvGrpSpPr>
          </xdr:nvGrpSpPr>
          <xdr:grpSpPr bwMode="auto">
            <a:xfrm>
              <a:off x="7901517" y="2211917"/>
              <a:ext cx="2954866" cy="6350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13</xdr:row>
          <xdr:rowOff>0</xdr:rowOff>
        </xdr:from>
        <xdr:to>
          <xdr:col>5</xdr:col>
          <xdr:colOff>19050</xdr:colOff>
          <xdr:row>15</xdr:row>
          <xdr:rowOff>0</xdr:rowOff>
        </xdr:to>
        <xdr:grpSp>
          <xdr:nvGrpSpPr>
            <xdr:cNvPr id="4" name="Group 41">
              <a:extLst>
                <a:ext uri="{FF2B5EF4-FFF2-40B4-BE49-F238E27FC236}">
                  <a16:creationId xmlns:a16="http://schemas.microsoft.com/office/drawing/2014/main" id="{1638069A-A2D0-4100-85BC-8D2E10606CAB}"/>
                </a:ext>
              </a:extLst>
            </xdr:cNvPr>
            <xdr:cNvGrpSpPr>
              <a:grpSpLocks/>
            </xdr:cNvGrpSpPr>
          </xdr:nvGrpSpPr>
          <xdr:grpSpPr bwMode="auto">
            <a:xfrm>
              <a:off x="7901517" y="5418667"/>
              <a:ext cx="2954866" cy="6350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15</xdr:row>
          <xdr:rowOff>0</xdr:rowOff>
        </xdr:from>
        <xdr:to>
          <xdr:col>5</xdr:col>
          <xdr:colOff>19050</xdr:colOff>
          <xdr:row>16</xdr:row>
          <xdr:rowOff>0</xdr:rowOff>
        </xdr:to>
        <xdr:grpSp>
          <xdr:nvGrpSpPr>
            <xdr:cNvPr id="5" name="Group 41">
              <a:extLst>
                <a:ext uri="{FF2B5EF4-FFF2-40B4-BE49-F238E27FC236}">
                  <a16:creationId xmlns:a16="http://schemas.microsoft.com/office/drawing/2014/main" id="{ABE4957F-9FEE-4174-8574-E6BDC13F9FB4}"/>
                </a:ext>
              </a:extLst>
            </xdr:cNvPr>
            <xdr:cNvGrpSpPr>
              <a:grpSpLocks/>
            </xdr:cNvGrpSpPr>
          </xdr:nvGrpSpPr>
          <xdr:grpSpPr bwMode="auto">
            <a:xfrm>
              <a:off x="7901517" y="6053667"/>
              <a:ext cx="2954866" cy="201083"/>
              <a:chOff x="9239" y="107537"/>
              <a:chExt cx="2190" cy="12573"/>
            </a:xfrm>
          </xdr:grpSpPr>
        </xdr:grpSp>
        <xdr:clientData/>
      </xdr:twoCellAnchor>
    </mc:Choice>
    <mc:Fallback/>
  </mc:AlternateContent>
  <xdr:twoCellAnchor>
    <xdr:from>
      <xdr:col>10</xdr:col>
      <xdr:colOff>395942</xdr:colOff>
      <xdr:row>18</xdr:row>
      <xdr:rowOff>0</xdr:rowOff>
    </xdr:from>
    <xdr:to>
      <xdr:col>25</xdr:col>
      <xdr:colOff>481854</xdr:colOff>
      <xdr:row>21</xdr:row>
      <xdr:rowOff>567765</xdr:rowOff>
    </xdr:to>
    <xdr:sp macro="" textlink="">
      <xdr:nvSpPr>
        <xdr:cNvPr id="6" name="テキスト ボックス 5">
          <a:extLst>
            <a:ext uri="{FF2B5EF4-FFF2-40B4-BE49-F238E27FC236}">
              <a16:creationId xmlns:a16="http://schemas.microsoft.com/office/drawing/2014/main" id="{42C407A1-24EE-48E4-8A7E-8FDA890EF52B}"/>
            </a:ext>
          </a:extLst>
        </xdr:cNvPr>
        <xdr:cNvSpPr txBox="1"/>
      </xdr:nvSpPr>
      <xdr:spPr>
        <a:xfrm>
          <a:off x="21179118" y="7373471"/>
          <a:ext cx="10171207" cy="2876176"/>
        </a:xfrm>
        <a:prstGeom prst="rect">
          <a:avLst/>
        </a:prstGeom>
        <a:solidFill>
          <a:schemeClr val="lt1"/>
        </a:solidFill>
        <a:ln w="571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000">
              <a:latin typeface="ＭＳ Ｐゴシック" panose="020B0600070205080204" pitchFamily="50" charset="-128"/>
              <a:ea typeface="ＭＳ Ｐゴシック" panose="020B0600070205080204" pitchFamily="50" charset="-128"/>
            </a:rPr>
            <a:t>【</a:t>
          </a:r>
          <a:r>
            <a:rPr kumimoji="1" lang="ja-JP" altLang="en-US" sz="2000">
              <a:latin typeface="ＭＳ Ｐゴシック" panose="020B0600070205080204" pitchFamily="50" charset="-128"/>
              <a:ea typeface="ＭＳ Ｐゴシック" panose="020B0600070205080204" pitchFamily="50" charset="-128"/>
            </a:rPr>
            <a:t>記入上の注意</a:t>
          </a:r>
          <a:r>
            <a:rPr kumimoji="1" lang="en-US" altLang="ja-JP" sz="2000">
              <a:latin typeface="ＭＳ Ｐゴシック" panose="020B0600070205080204" pitchFamily="50" charset="-128"/>
              <a:ea typeface="ＭＳ Ｐゴシック" panose="020B0600070205080204" pitchFamily="50" charset="-128"/>
            </a:rPr>
            <a:t>】</a:t>
          </a:r>
        </a:p>
        <a:p>
          <a:r>
            <a:rPr kumimoji="1" lang="ja-JP" altLang="en-US" sz="2000">
              <a:latin typeface="ＭＳ Ｐゴシック" panose="020B0600070205080204" pitchFamily="50" charset="-128"/>
              <a:ea typeface="ＭＳ Ｐゴシック" panose="020B0600070205080204" pitchFamily="50" charset="-128"/>
            </a:rPr>
            <a:t>・　本様式は、介護サービス事業所等が、処遇改善加算</a:t>
          </a:r>
          <a:r>
            <a:rPr kumimoji="1" lang="en-US" altLang="ja-JP" sz="2000">
              <a:latin typeface="ＭＳ Ｐゴシック" panose="020B0600070205080204" pitchFamily="50" charset="-128"/>
              <a:ea typeface="ＭＳ Ｐゴシック" panose="020B0600070205080204" pitchFamily="50" charset="-128"/>
            </a:rPr>
            <a:t>Ⅳ</a:t>
          </a:r>
          <a:r>
            <a:rPr kumimoji="1" lang="ja-JP" altLang="en-US" sz="2000">
              <a:latin typeface="ＭＳ Ｐゴシック" panose="020B0600070205080204" pitchFamily="50" charset="-128"/>
              <a:ea typeface="ＭＳ Ｐゴシック" panose="020B0600070205080204" pitchFamily="50" charset="-128"/>
            </a:rPr>
            <a:t>に準ずる要件を満たすために作成すべき「書面」のひな形として、お示しするものです。</a:t>
          </a:r>
          <a:endParaRPr kumimoji="1" lang="en-US" altLang="ja-JP" sz="2000">
            <a:latin typeface="ＭＳ Ｐゴシック" panose="020B0600070205080204" pitchFamily="50" charset="-128"/>
            <a:ea typeface="ＭＳ Ｐゴシック" panose="020B0600070205080204" pitchFamily="50" charset="-128"/>
          </a:endParaRPr>
        </a:p>
        <a:p>
          <a:r>
            <a:rPr kumimoji="1" lang="ja-JP" altLang="en-US" sz="2000">
              <a:latin typeface="ＭＳ Ｐゴシック" panose="020B0600070205080204" pitchFamily="50" charset="-128"/>
              <a:ea typeface="ＭＳ Ｐゴシック" panose="020B0600070205080204" pitchFamily="50" charset="-128"/>
            </a:rPr>
            <a:t>・　各欄に記載の内容は「例」であるため、事業所ごとの実態に応じて修正の上、職員への周知を行うようにしてください。</a:t>
          </a:r>
          <a:endParaRPr kumimoji="1" lang="en-US" altLang="ja-JP" sz="2000">
            <a:latin typeface="ＭＳ Ｐゴシック" panose="020B0600070205080204" pitchFamily="50" charset="-128"/>
            <a:ea typeface="ＭＳ Ｐゴシック" panose="020B0600070205080204" pitchFamily="50" charset="-128"/>
          </a:endParaRPr>
        </a:p>
        <a:p>
          <a:r>
            <a:rPr kumimoji="1" lang="ja-JP" altLang="en-US" sz="2000">
              <a:latin typeface="ＭＳ Ｐゴシック" panose="020B0600070205080204" pitchFamily="50" charset="-128"/>
              <a:ea typeface="ＭＳ Ｐゴシック" panose="020B0600070205080204" pitchFamily="50" charset="-128"/>
            </a:rPr>
            <a:t>・　就業規則の作成義務がある事業所（常時雇用従業者が</a:t>
          </a:r>
          <a:r>
            <a:rPr kumimoji="1" lang="en-US" altLang="ja-JP" sz="2000">
              <a:latin typeface="ＭＳ Ｐゴシック" panose="020B0600070205080204" pitchFamily="50" charset="-128"/>
              <a:ea typeface="ＭＳ Ｐゴシック" panose="020B0600070205080204" pitchFamily="50" charset="-128"/>
            </a:rPr>
            <a:t>10</a:t>
          </a:r>
          <a:r>
            <a:rPr kumimoji="1" lang="ja-JP" altLang="en-US" sz="2000">
              <a:latin typeface="ＭＳ Ｐゴシック" panose="020B0600070205080204" pitchFamily="50" charset="-128"/>
              <a:ea typeface="ＭＳ Ｐゴシック" panose="020B0600070205080204" pitchFamily="50" charset="-128"/>
            </a:rPr>
            <a:t>名以上）においては、本様式とは別に、就業規則の適切な整備を行ってください。</a:t>
          </a:r>
          <a:endParaRPr kumimoji="1" lang="en-US" altLang="ja-JP" sz="2000">
            <a:latin typeface="ＭＳ Ｐゴシック" panose="020B0600070205080204" pitchFamily="50" charset="-128"/>
            <a:ea typeface="ＭＳ Ｐゴシック" panose="020B0600070205080204" pitchFamily="50" charset="-128"/>
          </a:endParaRPr>
        </a:p>
        <a:p>
          <a:r>
            <a:rPr kumimoji="1" lang="ja-JP" altLang="en-US" sz="2000">
              <a:latin typeface="ＭＳ Ｐゴシック" panose="020B0600070205080204" pitchFamily="50" charset="-128"/>
              <a:ea typeface="ＭＳ Ｐゴシック" panose="020B0600070205080204" pitchFamily="50" charset="-128"/>
            </a:rPr>
            <a:t>・　また、本様式を用いずに、独自に書面を整備いただいても差し支えありません。</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O1057"/>
  <sheetViews>
    <sheetView showGridLines="0" tabSelected="1" view="pageBreakPreview" zoomScale="55" zoomScaleNormal="80" zoomScaleSheetLayoutView="55" workbookViewId="0">
      <selection sqref="A1:AF1"/>
    </sheetView>
  </sheetViews>
  <sheetFormatPr defaultColWidth="9" defaultRowHeight="20.149999999999999" customHeight="1"/>
  <cols>
    <col min="1" max="1" width="6.453125" style="39" customWidth="1"/>
    <col min="2" max="11" width="0.90625" style="39" customWidth="1"/>
    <col min="12" max="17" width="1.453125" style="39" customWidth="1"/>
    <col min="18" max="18" width="2.6328125" style="39" customWidth="1"/>
    <col min="19" max="19" width="1.453125" style="39" customWidth="1"/>
    <col min="20" max="20" width="3.36328125" style="39" customWidth="1"/>
    <col min="21" max="21" width="1.81640625" style="39" customWidth="1"/>
    <col min="22" max="22" width="7.453125" style="39" customWidth="1"/>
    <col min="23" max="23" width="14.54296875" style="39" customWidth="1"/>
    <col min="24" max="24" width="10.453125" style="39" customWidth="1"/>
    <col min="25" max="25" width="4.90625" style="39" customWidth="1"/>
    <col min="26" max="26" width="10.1796875" style="39" customWidth="1"/>
    <col min="27" max="27" width="10.6328125" style="39" customWidth="1"/>
    <col min="28" max="28" width="10.90625" style="118" customWidth="1"/>
    <col min="29" max="29" width="2.81640625" style="118" customWidth="1"/>
    <col min="30" max="30" width="10.90625" style="39" customWidth="1"/>
    <col min="31" max="31" width="9.36328125" style="39" customWidth="1"/>
    <col min="32" max="32" width="9.6328125" customWidth="1"/>
    <col min="33" max="33" width="6.453125" customWidth="1"/>
    <col min="34" max="34" width="18.90625" customWidth="1"/>
    <col min="35" max="35" width="16.90625" customWidth="1"/>
    <col min="36" max="36" width="8.90625" customWidth="1"/>
    <col min="37" max="37" width="17.6328125" customWidth="1"/>
    <col min="38" max="38" width="14" customWidth="1"/>
    <col min="39" max="39" width="9" customWidth="1"/>
    <col min="40" max="41" width="9" hidden="1" customWidth="1"/>
    <col min="42" max="42" width="9" customWidth="1"/>
  </cols>
  <sheetData>
    <row r="1" spans="1:40" s="86" customFormat="1" ht="44" customHeight="1">
      <c r="A1" s="545" t="s">
        <v>2394</v>
      </c>
      <c r="B1" s="545"/>
      <c r="C1" s="545"/>
      <c r="D1" s="545"/>
      <c r="E1" s="545"/>
      <c r="F1" s="545"/>
      <c r="G1" s="545"/>
      <c r="H1" s="545"/>
      <c r="I1" s="545"/>
      <c r="J1" s="545"/>
      <c r="K1" s="545"/>
      <c r="L1" s="545"/>
      <c r="M1" s="545"/>
      <c r="N1" s="545"/>
      <c r="O1" s="545"/>
      <c r="P1" s="545"/>
      <c r="Q1" s="545"/>
      <c r="R1" s="545"/>
      <c r="S1" s="545"/>
      <c r="T1" s="545"/>
      <c r="U1" s="545"/>
      <c r="V1" s="545"/>
      <c r="W1" s="545"/>
      <c r="X1" s="545"/>
      <c r="Y1" s="545"/>
      <c r="Z1" s="545"/>
      <c r="AA1" s="545"/>
      <c r="AB1" s="545"/>
      <c r="AC1" s="545"/>
      <c r="AD1" s="545"/>
      <c r="AE1" s="545"/>
      <c r="AF1" s="545"/>
      <c r="AG1" s="87"/>
      <c r="AN1" s="88" t="s">
        <v>0</v>
      </c>
    </row>
    <row r="2" spans="1:40" s="86" customFormat="1" ht="29" customHeight="1">
      <c r="A2" s="544" t="s">
        <v>2416</v>
      </c>
      <c r="B2" s="544"/>
      <c r="C2" s="544"/>
      <c r="D2" s="544"/>
      <c r="E2" s="544"/>
      <c r="F2" s="544"/>
      <c r="G2" s="544"/>
      <c r="H2" s="544"/>
      <c r="I2" s="544"/>
      <c r="J2" s="544"/>
      <c r="K2" s="544"/>
      <c r="L2" s="544"/>
      <c r="M2" s="544"/>
      <c r="N2" s="544"/>
      <c r="O2" s="544"/>
      <c r="P2" s="544"/>
      <c r="Q2" s="544"/>
      <c r="R2" s="544"/>
      <c r="S2" s="544"/>
      <c r="T2" s="544"/>
      <c r="U2" s="544"/>
      <c r="V2" s="544"/>
      <c r="W2" s="544"/>
      <c r="X2" s="544"/>
      <c r="Y2" s="544"/>
      <c r="Z2" s="544"/>
      <c r="AA2" s="544"/>
      <c r="AB2" s="544"/>
      <c r="AC2" s="544"/>
      <c r="AD2" s="544"/>
      <c r="AE2" s="544"/>
      <c r="AF2" s="544"/>
      <c r="AG2" s="89"/>
    </row>
    <row r="3" spans="1:40" s="91" customFormat="1" ht="69.650000000000006" customHeight="1">
      <c r="A3" s="595" t="s">
        <v>2507</v>
      </c>
      <c r="B3" s="595"/>
      <c r="C3" s="595"/>
      <c r="D3" s="595"/>
      <c r="E3" s="595"/>
      <c r="F3" s="595"/>
      <c r="G3" s="595"/>
      <c r="H3" s="595"/>
      <c r="I3" s="595"/>
      <c r="J3" s="595"/>
      <c r="K3" s="595"/>
      <c r="L3" s="595"/>
      <c r="M3" s="595"/>
      <c r="N3" s="595"/>
      <c r="O3" s="595"/>
      <c r="P3" s="595"/>
      <c r="Q3" s="595"/>
      <c r="R3" s="595"/>
      <c r="S3" s="595"/>
      <c r="T3" s="595"/>
      <c r="U3" s="595"/>
      <c r="V3" s="595"/>
      <c r="W3" s="595"/>
      <c r="X3" s="595"/>
      <c r="Y3" s="595"/>
      <c r="Z3" s="595"/>
      <c r="AA3" s="595"/>
      <c r="AB3" s="595"/>
      <c r="AC3" s="595"/>
      <c r="AD3" s="595"/>
      <c r="AE3" s="595"/>
      <c r="AF3" s="595"/>
      <c r="AG3" s="90"/>
    </row>
    <row r="4" spans="1:40" s="86" customFormat="1" ht="40.75" customHeight="1">
      <c r="A4" s="596" t="s">
        <v>2307</v>
      </c>
      <c r="B4" s="596"/>
      <c r="C4" s="596"/>
      <c r="D4" s="596"/>
      <c r="E4" s="596"/>
      <c r="F4" s="596"/>
      <c r="G4" s="596"/>
      <c r="H4" s="596"/>
      <c r="I4" s="596"/>
      <c r="J4" s="596"/>
      <c r="K4" s="596"/>
      <c r="L4" s="596"/>
      <c r="M4" s="596"/>
      <c r="N4" s="596"/>
      <c r="O4" s="596"/>
      <c r="P4" s="596"/>
      <c r="Q4" s="596"/>
      <c r="R4" s="596"/>
      <c r="S4" s="596"/>
      <c r="T4" s="596"/>
      <c r="U4" s="596"/>
      <c r="V4" s="596"/>
      <c r="W4" s="596"/>
      <c r="X4" s="596"/>
      <c r="Y4" s="596"/>
      <c r="Z4" s="596"/>
      <c r="AA4" s="596"/>
      <c r="AB4" s="596"/>
      <c r="AC4" s="596"/>
      <c r="AD4" s="596"/>
      <c r="AE4" s="596"/>
      <c r="AF4" s="596"/>
    </row>
    <row r="5" spans="1:40" ht="20.149999999999999" customHeight="1">
      <c r="A5" s="82"/>
      <c r="B5" s="82"/>
      <c r="C5" s="82"/>
      <c r="D5" s="82"/>
      <c r="E5" s="82"/>
      <c r="F5" s="82"/>
      <c r="G5" s="82"/>
      <c r="H5" s="82"/>
      <c r="I5" s="82"/>
      <c r="J5" s="82"/>
      <c r="K5" s="82"/>
      <c r="L5" s="82"/>
      <c r="M5" s="82"/>
      <c r="N5" s="82"/>
      <c r="O5" s="82"/>
      <c r="P5" s="82"/>
      <c r="Q5" s="82"/>
      <c r="R5" s="82"/>
      <c r="S5" s="82"/>
      <c r="T5" s="82"/>
      <c r="U5" s="82"/>
      <c r="V5" s="82"/>
      <c r="W5" s="82"/>
      <c r="X5" s="82"/>
      <c r="Y5" s="82"/>
      <c r="Z5" s="82"/>
      <c r="AB5" s="39"/>
      <c r="AC5" s="39"/>
    </row>
    <row r="6" spans="1:40" ht="20.149999999999999" customHeight="1">
      <c r="A6" s="82"/>
      <c r="B6" s="82"/>
      <c r="C6" s="82"/>
      <c r="D6" s="82"/>
      <c r="E6" s="82"/>
      <c r="F6" s="82"/>
      <c r="G6" s="82"/>
      <c r="H6" s="82"/>
      <c r="I6" s="82"/>
      <c r="J6" s="82"/>
      <c r="K6" s="82"/>
      <c r="L6" s="82"/>
      <c r="M6" s="82"/>
      <c r="N6" s="82"/>
      <c r="O6" s="82"/>
      <c r="P6" s="82"/>
      <c r="Q6" s="82"/>
      <c r="R6" s="82"/>
      <c r="S6" s="82"/>
      <c r="T6" s="82"/>
      <c r="U6" s="82"/>
      <c r="V6" s="82"/>
      <c r="W6" s="82"/>
      <c r="X6" s="82"/>
      <c r="Y6" s="82"/>
      <c r="Z6" s="82"/>
      <c r="AB6" s="39"/>
      <c r="AC6" s="39"/>
    </row>
    <row r="7" spans="1:40" ht="20" customHeight="1">
      <c r="A7" s="82"/>
      <c r="B7" s="82"/>
      <c r="C7" s="82"/>
      <c r="D7" s="82"/>
      <c r="E7" s="82"/>
      <c r="F7" s="82"/>
      <c r="G7" s="82"/>
      <c r="H7" s="82"/>
      <c r="I7" s="82"/>
      <c r="J7" s="82"/>
      <c r="K7" s="82"/>
      <c r="L7" s="82"/>
      <c r="M7" s="82"/>
      <c r="N7" s="82"/>
      <c r="O7" s="82"/>
      <c r="P7" s="82"/>
      <c r="Q7" s="82"/>
      <c r="R7" s="82"/>
      <c r="S7" s="82"/>
      <c r="T7" s="82"/>
      <c r="U7" s="82"/>
      <c r="V7" s="82"/>
      <c r="W7" s="82"/>
      <c r="X7" s="82"/>
      <c r="Y7" s="82"/>
      <c r="Z7" s="82"/>
      <c r="AB7" s="39"/>
      <c r="AC7" s="39"/>
    </row>
    <row r="8" spans="1:40" ht="17" customHeight="1">
      <c r="A8" s="544"/>
      <c r="B8" s="544"/>
      <c r="C8" s="544"/>
      <c r="D8" s="544"/>
      <c r="E8" s="544"/>
      <c r="F8" s="544"/>
      <c r="G8" s="544"/>
      <c r="H8" s="544"/>
      <c r="I8" s="544"/>
      <c r="J8" s="544"/>
      <c r="K8" s="544"/>
      <c r="L8" s="544"/>
      <c r="M8" s="544"/>
      <c r="N8" s="544"/>
      <c r="O8" s="544"/>
      <c r="P8" s="544"/>
      <c r="Q8" s="544"/>
      <c r="R8" s="544"/>
      <c r="S8" s="544"/>
      <c r="T8" s="544"/>
      <c r="U8" s="544"/>
      <c r="V8" s="544"/>
      <c r="W8" s="544"/>
      <c r="X8" s="544"/>
      <c r="Y8" s="544"/>
      <c r="Z8" s="544"/>
      <c r="AA8" s="544"/>
      <c r="AB8" s="544"/>
      <c r="AC8" s="544"/>
      <c r="AD8" s="544"/>
      <c r="AE8" s="544"/>
      <c r="AF8" s="544"/>
      <c r="AG8" s="89"/>
    </row>
    <row r="9" spans="1:40" ht="17.399999999999999" customHeight="1">
      <c r="A9" s="82"/>
      <c r="B9" s="82"/>
      <c r="C9" s="82"/>
      <c r="D9" s="82"/>
      <c r="E9" s="82"/>
      <c r="F9" s="82"/>
      <c r="G9" s="82"/>
      <c r="H9" s="82"/>
      <c r="I9" s="82"/>
      <c r="J9" s="82"/>
      <c r="K9" s="82"/>
      <c r="L9" s="82"/>
      <c r="M9" s="82"/>
      <c r="N9" s="82"/>
      <c r="O9" s="82"/>
      <c r="P9" s="82"/>
      <c r="Q9" s="82"/>
      <c r="R9" s="82"/>
      <c r="S9" s="82"/>
      <c r="T9" s="82"/>
      <c r="U9" s="82"/>
      <c r="V9" s="82"/>
      <c r="W9" s="82"/>
      <c r="X9" s="82"/>
      <c r="Y9" s="82"/>
      <c r="AB9" s="39"/>
      <c r="AC9" s="39"/>
    </row>
    <row r="10" spans="1:40" ht="47.25" customHeight="1">
      <c r="A10" s="82"/>
      <c r="B10" s="82"/>
      <c r="C10" s="82"/>
      <c r="D10" s="82"/>
      <c r="E10" s="82"/>
      <c r="F10" s="82"/>
      <c r="G10" s="82"/>
      <c r="H10" s="82"/>
      <c r="I10" s="82"/>
      <c r="J10" s="82"/>
      <c r="K10" s="82"/>
      <c r="L10" s="82"/>
      <c r="M10" s="82"/>
      <c r="N10" s="82"/>
      <c r="O10" s="82"/>
      <c r="P10" s="82"/>
      <c r="Q10" s="82"/>
      <c r="R10" s="82"/>
      <c r="S10" s="82"/>
      <c r="T10" s="82"/>
      <c r="U10" s="82"/>
      <c r="V10" s="82"/>
      <c r="W10" s="82"/>
      <c r="X10" s="82"/>
      <c r="Y10" s="82"/>
      <c r="Z10" s="82"/>
      <c r="AB10" s="39"/>
      <c r="AC10" s="39"/>
    </row>
    <row r="11" spans="1:40" ht="24" customHeight="1">
      <c r="A11" s="85" t="s">
        <v>1956</v>
      </c>
      <c r="B11" s="93"/>
      <c r="C11" s="93"/>
      <c r="D11" s="93"/>
      <c r="E11" s="93"/>
      <c r="F11" s="93"/>
      <c r="G11" s="93"/>
      <c r="H11" s="93"/>
      <c r="I11" s="93"/>
      <c r="J11" s="93"/>
      <c r="K11" s="93"/>
      <c r="L11" s="93"/>
      <c r="M11" s="93"/>
      <c r="N11" s="93"/>
      <c r="O11" s="93"/>
      <c r="P11" s="93"/>
      <c r="Q11" s="93"/>
      <c r="R11" s="93"/>
      <c r="S11" s="93"/>
      <c r="T11" s="93"/>
      <c r="U11" s="93"/>
      <c r="V11" s="93"/>
      <c r="W11" s="93"/>
      <c r="X11" s="93"/>
      <c r="Y11" s="93"/>
      <c r="Z11" s="93"/>
      <c r="AA11" s="93"/>
      <c r="AB11"/>
      <c r="AC11"/>
    </row>
    <row r="12" spans="1:40" ht="18.649999999999999" customHeight="1">
      <c r="A12" s="93" t="s">
        <v>2395</v>
      </c>
      <c r="C12" s="93"/>
      <c r="D12" s="93"/>
      <c r="E12" s="93"/>
      <c r="F12" s="93"/>
      <c r="G12" s="93"/>
      <c r="H12" s="93"/>
      <c r="I12" s="93"/>
      <c r="J12" s="93"/>
      <c r="K12" s="93"/>
      <c r="L12" s="93"/>
      <c r="M12" s="93"/>
      <c r="N12" s="93"/>
      <c r="O12" s="93"/>
      <c r="P12" s="93"/>
      <c r="Q12" s="93"/>
      <c r="R12" s="93"/>
      <c r="S12" s="93"/>
      <c r="T12" s="93"/>
      <c r="U12" s="93"/>
      <c r="V12" s="93"/>
      <c r="W12" s="93"/>
      <c r="X12" s="93"/>
      <c r="Y12" s="93"/>
      <c r="Z12" s="93"/>
      <c r="AA12" s="93"/>
      <c r="AB12"/>
      <c r="AC12"/>
    </row>
    <row r="13" spans="1:40" ht="19.75" customHeight="1">
      <c r="A13" s="93" t="s">
        <v>26</v>
      </c>
      <c r="B13" s="242"/>
      <c r="C13" s="580" t="s">
        <v>191</v>
      </c>
      <c r="D13" s="581"/>
      <c r="E13" s="581"/>
      <c r="F13" s="581"/>
      <c r="G13" s="581"/>
      <c r="H13" s="581"/>
      <c r="I13" s="581"/>
      <c r="J13" s="581"/>
      <c r="K13" s="581"/>
      <c r="L13" s="581"/>
      <c r="M13" s="581"/>
      <c r="N13" s="581"/>
      <c r="O13" s="581"/>
      <c r="P13" s="581"/>
      <c r="Q13" s="581"/>
      <c r="R13" s="582"/>
      <c r="S13" s="93"/>
      <c r="T13" s="93"/>
      <c r="U13" s="93"/>
      <c r="V13" s="93"/>
      <c r="W13" s="93"/>
      <c r="X13" s="93"/>
      <c r="Y13" s="93"/>
      <c r="Z13" s="93"/>
      <c r="AA13" s="93"/>
      <c r="AB13"/>
      <c r="AC13"/>
    </row>
    <row r="14" spans="1:40" ht="13.25" customHeight="1">
      <c r="A14" s="82"/>
      <c r="B14" s="82"/>
      <c r="C14"/>
      <c r="D14" s="82"/>
      <c r="E14"/>
      <c r="F14" s="82"/>
      <c r="G14" s="82"/>
      <c r="H14" s="82"/>
      <c r="I14" s="82"/>
      <c r="J14" s="82"/>
      <c r="K14" s="82"/>
      <c r="L14" s="82"/>
      <c r="M14" s="82"/>
      <c r="N14" s="82"/>
      <c r="O14" s="82"/>
      <c r="P14" s="82"/>
      <c r="Q14" s="82"/>
      <c r="R14" s="82"/>
      <c r="S14" s="82"/>
      <c r="T14" s="82"/>
      <c r="U14" s="82"/>
      <c r="V14" s="82"/>
      <c r="W14" s="82"/>
      <c r="X14" s="82"/>
      <c r="Y14" s="82"/>
      <c r="Z14"/>
      <c r="AB14" s="92"/>
      <c r="AC14" s="92"/>
    </row>
    <row r="15" spans="1:40" s="86" customFormat="1" ht="20.149999999999999" customHeight="1">
      <c r="A15" s="85" t="s">
        <v>1</v>
      </c>
      <c r="B15" s="82"/>
      <c r="C15" s="82"/>
      <c r="D15" s="82"/>
      <c r="E15" s="82"/>
      <c r="F15" s="82"/>
      <c r="G15" s="82"/>
      <c r="H15" s="82"/>
      <c r="I15" s="82"/>
      <c r="J15" s="82"/>
      <c r="K15" s="82"/>
      <c r="L15" s="82"/>
      <c r="M15" s="82"/>
      <c r="N15" s="82"/>
      <c r="O15" s="82"/>
      <c r="P15" s="82"/>
      <c r="Q15" s="82"/>
      <c r="R15" s="82"/>
      <c r="S15" s="82"/>
      <c r="T15" s="82"/>
      <c r="U15" s="82"/>
      <c r="V15" s="82"/>
      <c r="W15" s="82"/>
      <c r="X15" s="82"/>
      <c r="Y15" s="82"/>
      <c r="Z15" s="82"/>
      <c r="AA15" s="39"/>
      <c r="AB15" s="39"/>
      <c r="AC15" s="39"/>
      <c r="AD15" s="39"/>
      <c r="AE15" s="39"/>
    </row>
    <row r="16" spans="1:40" s="86" customFormat="1" ht="15.65" customHeight="1">
      <c r="A16" s="566" t="s">
        <v>2</v>
      </c>
      <c r="B16" s="566"/>
      <c r="C16" s="566"/>
      <c r="D16" s="566"/>
      <c r="E16" s="566"/>
      <c r="F16" s="566"/>
      <c r="G16" s="566"/>
      <c r="H16" s="566"/>
      <c r="I16" s="566"/>
      <c r="J16" s="566"/>
      <c r="K16" s="566"/>
      <c r="L16" s="566"/>
      <c r="M16" s="566"/>
      <c r="N16" s="566"/>
      <c r="O16" s="566"/>
      <c r="P16" s="566"/>
      <c r="Q16" s="566"/>
      <c r="R16" s="566"/>
      <c r="S16" s="566"/>
      <c r="T16" s="566"/>
      <c r="U16" s="566"/>
      <c r="V16" s="566"/>
      <c r="W16" s="566"/>
      <c r="X16" s="566"/>
      <c r="Y16" s="566"/>
      <c r="Z16" s="566"/>
      <c r="AA16" s="566"/>
      <c r="AB16" s="39"/>
      <c r="AC16" s="39"/>
      <c r="AD16" s="39"/>
      <c r="AE16" s="39"/>
    </row>
    <row r="17" spans="1:40" ht="20.149999999999999" customHeight="1">
      <c r="A17" s="570" t="s">
        <v>3</v>
      </c>
      <c r="B17" s="554" t="s">
        <v>4</v>
      </c>
      <c r="C17" s="554"/>
      <c r="D17" s="554"/>
      <c r="E17" s="554"/>
      <c r="F17" s="554"/>
      <c r="G17" s="554"/>
      <c r="H17" s="554"/>
      <c r="I17" s="554"/>
      <c r="J17" s="554"/>
      <c r="K17" s="554"/>
      <c r="L17" s="574" t="s">
        <v>19497</v>
      </c>
      <c r="M17" s="575"/>
      <c r="N17" s="575"/>
      <c r="O17" s="575"/>
      <c r="P17" s="575"/>
      <c r="Q17" s="575"/>
      <c r="R17" s="575"/>
      <c r="S17" s="575"/>
      <c r="T17" s="575"/>
      <c r="U17" s="575"/>
      <c r="V17" s="575"/>
      <c r="W17" s="575"/>
      <c r="X17" s="575"/>
      <c r="Y17" s="575"/>
      <c r="Z17" s="575"/>
      <c r="AA17" s="575"/>
      <c r="AB17" s="575"/>
      <c r="AC17" s="575"/>
      <c r="AD17" s="575"/>
      <c r="AE17" s="576"/>
    </row>
    <row r="18" spans="1:40" ht="20.149999999999999" customHeight="1">
      <c r="A18" s="571"/>
      <c r="B18" s="554" t="s">
        <v>5</v>
      </c>
      <c r="C18" s="554"/>
      <c r="D18" s="554"/>
      <c r="E18" s="554"/>
      <c r="F18" s="554"/>
      <c r="G18" s="554"/>
      <c r="H18" s="554"/>
      <c r="I18" s="554"/>
      <c r="J18" s="554"/>
      <c r="K18" s="554"/>
      <c r="L18" s="577" t="s">
        <v>19498</v>
      </c>
      <c r="M18" s="578"/>
      <c r="N18" s="578"/>
      <c r="O18" s="578"/>
      <c r="P18" s="578"/>
      <c r="Q18" s="578"/>
      <c r="R18" s="578"/>
      <c r="S18" s="578"/>
      <c r="T18" s="578"/>
      <c r="U18" s="578"/>
      <c r="V18" s="578"/>
      <c r="W18" s="578"/>
      <c r="X18" s="578"/>
      <c r="Y18" s="578"/>
      <c r="Z18" s="578"/>
      <c r="AA18" s="578"/>
      <c r="AB18" s="578"/>
      <c r="AC18" s="578"/>
      <c r="AD18" s="578"/>
      <c r="AE18" s="579"/>
    </row>
    <row r="19" spans="1:40" ht="20.149999999999999" customHeight="1">
      <c r="A19" s="548" t="s">
        <v>6</v>
      </c>
      <c r="B19" s="554" t="s">
        <v>7</v>
      </c>
      <c r="C19" s="554"/>
      <c r="D19" s="554"/>
      <c r="E19" s="554"/>
      <c r="F19" s="554"/>
      <c r="G19" s="554"/>
      <c r="H19" s="554"/>
      <c r="I19" s="554"/>
      <c r="J19" s="554"/>
      <c r="K19" s="554"/>
      <c r="L19" s="583" t="s">
        <v>19499</v>
      </c>
      <c r="M19" s="584"/>
      <c r="N19" s="584"/>
      <c r="O19" s="585"/>
      <c r="P19" s="183" t="s">
        <v>8</v>
      </c>
      <c r="Q19" s="586" t="s">
        <v>19500</v>
      </c>
      <c r="R19" s="587"/>
      <c r="S19" s="587"/>
      <c r="T19" s="587"/>
      <c r="U19" s="588"/>
      <c r="V19" s="82"/>
      <c r="W19" s="82"/>
      <c r="X19" s="82"/>
      <c r="Y19" s="82"/>
      <c r="Z19" s="82"/>
      <c r="AB19" s="39"/>
      <c r="AC19" s="39"/>
      <c r="AN19" s="372" t="s">
        <v>9</v>
      </c>
    </row>
    <row r="20" spans="1:40" ht="44.25" customHeight="1">
      <c r="A20" s="572"/>
      <c r="B20" s="573" t="s">
        <v>2417</v>
      </c>
      <c r="C20" s="573"/>
      <c r="D20" s="573"/>
      <c r="E20" s="573"/>
      <c r="F20" s="573"/>
      <c r="G20" s="573"/>
      <c r="H20" s="573"/>
      <c r="I20" s="573"/>
      <c r="J20" s="573"/>
      <c r="K20" s="573"/>
      <c r="L20" s="577" t="s">
        <v>19501</v>
      </c>
      <c r="M20" s="578"/>
      <c r="N20" s="578"/>
      <c r="O20" s="578"/>
      <c r="P20" s="578"/>
      <c r="Q20" s="578"/>
      <c r="R20" s="578"/>
      <c r="S20" s="578"/>
      <c r="T20" s="578"/>
      <c r="U20" s="578"/>
      <c r="V20" s="578"/>
      <c r="W20" s="578"/>
      <c r="X20" s="578"/>
      <c r="Y20" s="578"/>
      <c r="Z20" s="578"/>
      <c r="AA20" s="578"/>
      <c r="AB20" s="578"/>
      <c r="AC20" s="578"/>
      <c r="AD20" s="578"/>
      <c r="AE20" s="579"/>
      <c r="AN20" s="372" t="str">
        <f>L19&amp;"-"&amp;Q19</f>
        <v>460-0000</v>
      </c>
    </row>
    <row r="21" spans="1:40" ht="38.25" customHeight="1">
      <c r="A21" s="549"/>
      <c r="B21" s="573" t="s">
        <v>2418</v>
      </c>
      <c r="C21" s="573"/>
      <c r="D21" s="573"/>
      <c r="E21" s="573"/>
      <c r="F21" s="573"/>
      <c r="G21" s="573"/>
      <c r="H21" s="573"/>
      <c r="I21" s="573"/>
      <c r="J21" s="573"/>
      <c r="K21" s="573"/>
      <c r="L21" s="592" t="s">
        <v>19502</v>
      </c>
      <c r="M21" s="593"/>
      <c r="N21" s="593"/>
      <c r="O21" s="593"/>
      <c r="P21" s="593"/>
      <c r="Q21" s="593"/>
      <c r="R21" s="593"/>
      <c r="S21" s="593"/>
      <c r="T21" s="593"/>
      <c r="U21" s="593"/>
      <c r="V21" s="593"/>
      <c r="W21" s="593"/>
      <c r="X21" s="593"/>
      <c r="Y21" s="593"/>
      <c r="Z21" s="593"/>
      <c r="AA21" s="593"/>
      <c r="AB21" s="593"/>
      <c r="AC21" s="593"/>
      <c r="AD21" s="593"/>
      <c r="AE21" s="594"/>
    </row>
    <row r="22" spans="1:40" ht="30" customHeight="1">
      <c r="A22" s="552" t="s">
        <v>10</v>
      </c>
      <c r="B22" s="551" t="s">
        <v>11</v>
      </c>
      <c r="C22" s="554"/>
      <c r="D22" s="554"/>
      <c r="E22" s="554"/>
      <c r="F22" s="554"/>
      <c r="G22" s="554"/>
      <c r="H22" s="554"/>
      <c r="I22" s="554"/>
      <c r="J22" s="554"/>
      <c r="K22" s="554"/>
      <c r="L22" s="555" t="s">
        <v>19503</v>
      </c>
      <c r="M22" s="556"/>
      <c r="N22" s="556"/>
      <c r="O22" s="556"/>
      <c r="P22" s="556"/>
      <c r="Q22" s="556"/>
      <c r="R22" s="556"/>
      <c r="S22" s="556"/>
      <c r="T22" s="556"/>
      <c r="U22" s="556"/>
      <c r="V22" s="556"/>
      <c r="W22" s="556"/>
      <c r="X22" s="556"/>
      <c r="Y22" s="556"/>
      <c r="Z22" s="556"/>
      <c r="AA22" s="556"/>
      <c r="AB22" s="556"/>
      <c r="AC22" s="556"/>
      <c r="AD22" s="556"/>
      <c r="AE22" s="557"/>
    </row>
    <row r="23" spans="1:40" ht="19.5" customHeight="1">
      <c r="A23" s="553"/>
      <c r="B23" s="550" t="s">
        <v>12</v>
      </c>
      <c r="C23" s="550"/>
      <c r="D23" s="550"/>
      <c r="E23" s="550"/>
      <c r="F23" s="550"/>
      <c r="G23" s="550"/>
      <c r="H23" s="550"/>
      <c r="I23" s="550"/>
      <c r="J23" s="550"/>
      <c r="K23" s="551"/>
      <c r="L23" s="555" t="s">
        <v>19504</v>
      </c>
      <c r="M23" s="556"/>
      <c r="N23" s="556"/>
      <c r="O23" s="556"/>
      <c r="P23" s="556"/>
      <c r="Q23" s="556"/>
      <c r="R23" s="556"/>
      <c r="S23" s="556"/>
      <c r="T23" s="556"/>
      <c r="U23" s="556"/>
      <c r="V23" s="556"/>
      <c r="W23" s="556"/>
      <c r="X23" s="556"/>
      <c r="Y23" s="556"/>
      <c r="Z23" s="556"/>
      <c r="AA23" s="556"/>
      <c r="AB23" s="556"/>
      <c r="AC23" s="556"/>
      <c r="AD23" s="556"/>
      <c r="AE23" s="557"/>
    </row>
    <row r="24" spans="1:40" ht="20.149999999999999" customHeight="1">
      <c r="A24" s="567" t="s">
        <v>13</v>
      </c>
      <c r="B24" s="568"/>
      <c r="C24" s="568"/>
      <c r="D24" s="568"/>
      <c r="E24" s="568"/>
      <c r="F24" s="568"/>
      <c r="G24" s="568"/>
      <c r="H24" s="568"/>
      <c r="I24" s="568"/>
      <c r="J24" s="568"/>
      <c r="K24" s="569"/>
      <c r="L24" s="589" t="s">
        <v>19505</v>
      </c>
      <c r="M24" s="590"/>
      <c r="N24" s="590"/>
      <c r="O24" s="590"/>
      <c r="P24" s="590"/>
      <c r="Q24" s="590"/>
      <c r="R24" s="590"/>
      <c r="S24" s="590"/>
      <c r="T24" s="590"/>
      <c r="U24" s="590"/>
      <c r="V24" s="591"/>
      <c r="W24" s="83"/>
      <c r="X24" s="83"/>
      <c r="Y24" s="83"/>
      <c r="Z24" s="83"/>
      <c r="AA24" s="84"/>
      <c r="AB24" s="84"/>
      <c r="AC24" s="84"/>
      <c r="AD24" s="84"/>
      <c r="AE24" s="84"/>
      <c r="AH24" s="22"/>
    </row>
    <row r="25" spans="1:40" ht="20.149999999999999" customHeight="1">
      <c r="A25" s="546" t="s">
        <v>14</v>
      </c>
      <c r="B25" s="554" t="s">
        <v>4</v>
      </c>
      <c r="C25" s="554"/>
      <c r="D25" s="554"/>
      <c r="E25" s="554"/>
      <c r="F25" s="554"/>
      <c r="G25" s="554"/>
      <c r="H25" s="554"/>
      <c r="I25" s="554"/>
      <c r="J25" s="554"/>
      <c r="K25" s="554"/>
      <c r="L25" s="560" t="s">
        <v>19506</v>
      </c>
      <c r="M25" s="561"/>
      <c r="N25" s="561"/>
      <c r="O25" s="561"/>
      <c r="P25" s="561"/>
      <c r="Q25" s="561"/>
      <c r="R25" s="561"/>
      <c r="S25" s="561"/>
      <c r="T25" s="561"/>
      <c r="U25" s="561"/>
      <c r="V25" s="561"/>
      <c r="W25" s="561"/>
      <c r="X25" s="562"/>
      <c r="Y25" s="83"/>
      <c r="Z25" s="83"/>
      <c r="AA25" s="84"/>
      <c r="AB25" s="84"/>
      <c r="AC25" s="84"/>
      <c r="AD25" s="84"/>
      <c r="AE25" s="84"/>
    </row>
    <row r="26" spans="1:40" ht="20.149999999999999" customHeight="1">
      <c r="A26" s="547"/>
      <c r="B26" s="559" t="s">
        <v>12</v>
      </c>
      <c r="C26" s="559"/>
      <c r="D26" s="559"/>
      <c r="E26" s="559"/>
      <c r="F26" s="559"/>
      <c r="G26" s="559"/>
      <c r="H26" s="559"/>
      <c r="I26" s="559"/>
      <c r="J26" s="559"/>
      <c r="K26" s="559"/>
      <c r="L26" s="563" t="s">
        <v>19507</v>
      </c>
      <c r="M26" s="564"/>
      <c r="N26" s="564"/>
      <c r="O26" s="564"/>
      <c r="P26" s="564"/>
      <c r="Q26" s="564"/>
      <c r="R26" s="564"/>
      <c r="S26" s="564"/>
      <c r="T26" s="564"/>
      <c r="U26" s="564"/>
      <c r="V26" s="564"/>
      <c r="W26" s="564"/>
      <c r="X26" s="565"/>
      <c r="Y26" s="83"/>
      <c r="Z26" s="83"/>
      <c r="AA26" s="84"/>
      <c r="AB26" s="84"/>
      <c r="AC26" s="84"/>
      <c r="AD26" s="84"/>
      <c r="AE26" s="84"/>
    </row>
    <row r="27" spans="1:40" ht="20.149999999999999" customHeight="1">
      <c r="A27" s="548" t="s">
        <v>15</v>
      </c>
      <c r="B27" s="554" t="s">
        <v>16</v>
      </c>
      <c r="C27" s="554"/>
      <c r="D27" s="554"/>
      <c r="E27" s="554"/>
      <c r="F27" s="554"/>
      <c r="G27" s="554"/>
      <c r="H27" s="554"/>
      <c r="I27" s="554"/>
      <c r="J27" s="554"/>
      <c r="K27" s="554"/>
      <c r="L27" s="555" t="s">
        <v>19508</v>
      </c>
      <c r="M27" s="556"/>
      <c r="N27" s="556"/>
      <c r="O27" s="556"/>
      <c r="P27" s="556"/>
      <c r="Q27" s="556"/>
      <c r="R27" s="556"/>
      <c r="S27" s="556"/>
      <c r="T27" s="556"/>
      <c r="U27" s="556"/>
      <c r="V27" s="556"/>
      <c r="W27" s="556"/>
      <c r="X27" s="557"/>
      <c r="Y27" s="83"/>
      <c r="Z27" s="83"/>
      <c r="AA27" s="84"/>
      <c r="AB27" s="84"/>
      <c r="AC27" s="84"/>
      <c r="AD27" s="84"/>
      <c r="AE27" s="84"/>
    </row>
    <row r="28" spans="1:40" ht="20.149999999999999" customHeight="1">
      <c r="A28" s="549"/>
      <c r="B28" s="554" t="s">
        <v>17</v>
      </c>
      <c r="C28" s="554"/>
      <c r="D28" s="554"/>
      <c r="E28" s="554"/>
      <c r="F28" s="554"/>
      <c r="G28" s="554"/>
      <c r="H28" s="554"/>
      <c r="I28" s="554"/>
      <c r="J28" s="554"/>
      <c r="K28" s="554"/>
      <c r="L28" s="558" t="s">
        <v>19509</v>
      </c>
      <c r="M28" s="556"/>
      <c r="N28" s="556"/>
      <c r="O28" s="556"/>
      <c r="P28" s="556"/>
      <c r="Q28" s="556"/>
      <c r="R28" s="556"/>
      <c r="S28" s="556"/>
      <c r="T28" s="556"/>
      <c r="U28" s="556"/>
      <c r="V28" s="556"/>
      <c r="W28" s="556"/>
      <c r="X28" s="557"/>
      <c r="Y28" s="83"/>
      <c r="Z28" s="83"/>
      <c r="AA28" s="84"/>
      <c r="AB28" s="84"/>
      <c r="AC28" s="84"/>
      <c r="AD28" s="84"/>
      <c r="AE28" s="84"/>
    </row>
    <row r="29" spans="1:40" ht="13.75" customHeight="1" thickBot="1">
      <c r="B29" s="82"/>
      <c r="C29" s="82"/>
      <c r="D29" s="82"/>
      <c r="E29" s="82"/>
      <c r="F29" s="82"/>
      <c r="G29" s="82"/>
      <c r="H29" s="82"/>
      <c r="I29" s="82"/>
      <c r="J29" s="397"/>
      <c r="K29" s="397"/>
      <c r="L29" s="398"/>
      <c r="M29" s="399"/>
      <c r="N29" s="399"/>
      <c r="O29" s="399"/>
      <c r="P29" s="399"/>
      <c r="Q29" s="399"/>
      <c r="R29" s="399"/>
      <c r="S29" s="399"/>
      <c r="T29" s="399"/>
      <c r="U29" s="399"/>
      <c r="V29" s="399"/>
      <c r="W29" s="399"/>
      <c r="X29" s="399"/>
      <c r="Y29" s="83"/>
      <c r="Z29" s="83"/>
      <c r="AA29" s="84"/>
      <c r="AB29" s="84"/>
      <c r="AC29" s="84"/>
      <c r="AD29" s="84"/>
      <c r="AE29" s="84"/>
    </row>
    <row r="30" spans="1:40" ht="20.149999999999999" customHeight="1" thickBot="1">
      <c r="A30" s="85" t="s">
        <v>2411</v>
      </c>
      <c r="B30" s="30"/>
      <c r="C30" s="28"/>
      <c r="D30" s="28"/>
      <c r="E30" s="28"/>
      <c r="F30" s="28"/>
      <c r="G30" s="28"/>
      <c r="H30" s="28"/>
      <c r="I30" s="28"/>
      <c r="J30" s="28"/>
      <c r="K30" s="28"/>
      <c r="L30" s="28"/>
      <c r="M30" s="28"/>
      <c r="N30" s="28"/>
      <c r="O30" s="28"/>
      <c r="P30" s="28"/>
      <c r="Q30" s="28"/>
      <c r="R30" s="28"/>
      <c r="S30" s="28"/>
      <c r="T30" s="28"/>
      <c r="U30" s="28"/>
      <c r="V30" s="28"/>
      <c r="W30" s="28"/>
      <c r="X30" s="28"/>
      <c r="Y30" s="28"/>
      <c r="Z30" s="28"/>
      <c r="AA30" s="28"/>
      <c r="AB30" s="28"/>
      <c r="AC30" s="28"/>
      <c r="AD30" s="28"/>
      <c r="AE30" s="616" t="str">
        <f>IF(L18="", "", IF(AND(OR(AND(B34="✓",F35="✓",B36=""), AND(B34="",B36="✓")),OR(AND(B39="✓",B40=""), AND(B39="",B40="✓")),B32="✓",O42&lt;&gt;"",T42&lt;&gt;""),"○","×"))</f>
        <v>○</v>
      </c>
      <c r="AF30" s="617"/>
      <c r="AG30" s="28"/>
    </row>
    <row r="31" spans="1:40" ht="10.75" customHeight="1" thickBot="1">
      <c r="A31" s="401"/>
      <c r="B31" s="402"/>
      <c r="C31" s="403"/>
      <c r="D31" s="403"/>
      <c r="E31" s="403"/>
      <c r="F31" s="403"/>
      <c r="G31" s="403"/>
      <c r="H31" s="403"/>
      <c r="I31" s="403"/>
      <c r="J31" s="403"/>
      <c r="K31" s="403"/>
      <c r="L31" s="403"/>
      <c r="M31" s="403"/>
      <c r="N31" s="403"/>
      <c r="O31" s="403"/>
      <c r="P31" s="403"/>
      <c r="Q31" s="403"/>
      <c r="R31" s="403"/>
      <c r="S31" s="403"/>
      <c r="T31" s="403"/>
      <c r="U31" s="403"/>
      <c r="V31" s="403"/>
      <c r="W31" s="403"/>
      <c r="X31" s="403"/>
      <c r="Y31" s="403"/>
      <c r="Z31" s="403"/>
      <c r="AA31" s="403"/>
      <c r="AB31" s="403"/>
      <c r="AC31" s="403"/>
      <c r="AD31" s="403"/>
      <c r="AE31" s="403"/>
      <c r="AF31" s="404"/>
    </row>
    <row r="32" spans="1:40" ht="20.149999999999999" customHeight="1" thickBot="1">
      <c r="A32" s="274"/>
      <c r="B32" s="626" t="s">
        <v>3906</v>
      </c>
      <c r="C32" s="627"/>
      <c r="D32" s="627"/>
      <c r="E32" s="628"/>
      <c r="F32" s="623" t="s">
        <v>2048</v>
      </c>
      <c r="G32" s="624"/>
      <c r="H32" s="624"/>
      <c r="I32" s="624"/>
      <c r="J32" s="624"/>
      <c r="K32" s="624"/>
      <c r="L32" s="624"/>
      <c r="M32" s="624"/>
      <c r="N32" s="624"/>
      <c r="O32" s="624"/>
      <c r="P32" s="624"/>
      <c r="Q32" s="624"/>
      <c r="R32" s="624"/>
      <c r="S32" s="624"/>
      <c r="T32" s="624"/>
      <c r="U32" s="624"/>
      <c r="V32" s="624"/>
      <c r="W32" s="624"/>
      <c r="X32" s="624"/>
      <c r="Y32" s="624"/>
      <c r="Z32" s="624"/>
      <c r="AA32" s="624"/>
      <c r="AB32" s="624"/>
      <c r="AC32" s="624"/>
      <c r="AD32" s="624"/>
      <c r="AE32" s="624"/>
      <c r="AF32" s="405"/>
    </row>
    <row r="33" spans="1:38" ht="35.4" hidden="1" customHeight="1" thickBot="1">
      <c r="A33" s="274"/>
      <c r="B33" s="508" t="s">
        <v>2421</v>
      </c>
      <c r="C33" s="508"/>
      <c r="D33" s="508"/>
      <c r="E33" s="508"/>
      <c r="F33" s="508"/>
      <c r="G33" s="508"/>
      <c r="H33" s="508"/>
      <c r="I33" s="508"/>
      <c r="J33" s="508"/>
      <c r="K33" s="508"/>
      <c r="L33" s="508"/>
      <c r="M33" s="508"/>
      <c r="N33" s="508"/>
      <c r="O33" s="508"/>
      <c r="P33" s="508"/>
      <c r="Q33" s="508"/>
      <c r="R33" s="508"/>
      <c r="S33" s="508"/>
      <c r="T33" s="508"/>
      <c r="U33" s="508"/>
      <c r="V33" s="508"/>
      <c r="W33" s="508"/>
      <c r="X33" s="508"/>
      <c r="Y33" s="508"/>
      <c r="Z33" s="508"/>
      <c r="AA33" s="508"/>
      <c r="AB33" s="508"/>
      <c r="AC33" s="508"/>
      <c r="AD33" s="508"/>
      <c r="AE33" s="508"/>
      <c r="AF33" s="405"/>
    </row>
    <row r="34" spans="1:38" ht="24.65" hidden="1" customHeight="1" thickBot="1">
      <c r="A34" s="274"/>
      <c r="B34" s="636"/>
      <c r="C34" s="637"/>
      <c r="D34" s="637"/>
      <c r="E34" s="637"/>
      <c r="F34" s="630" t="s">
        <v>2420</v>
      </c>
      <c r="G34" s="630"/>
      <c r="H34" s="630"/>
      <c r="I34" s="630"/>
      <c r="J34" s="630"/>
      <c r="K34" s="630"/>
      <c r="L34" s="630"/>
      <c r="M34" s="630"/>
      <c r="N34" s="630"/>
      <c r="O34" s="630"/>
      <c r="P34" s="630"/>
      <c r="Q34" s="630"/>
      <c r="R34" s="630"/>
      <c r="S34" s="630"/>
      <c r="T34" s="630"/>
      <c r="U34" s="630"/>
      <c r="V34" s="630"/>
      <c r="W34" s="630"/>
      <c r="X34" s="630"/>
      <c r="Y34" s="630"/>
      <c r="Z34" s="630"/>
      <c r="AA34" s="630"/>
      <c r="AB34" s="630"/>
      <c r="AC34" s="630"/>
      <c r="AD34" s="630"/>
      <c r="AE34" s="631"/>
      <c r="AF34" s="405"/>
    </row>
    <row r="35" spans="1:38" ht="43.75" hidden="1" customHeight="1" thickBot="1">
      <c r="A35" s="274"/>
      <c r="B35" s="638"/>
      <c r="C35" s="639"/>
      <c r="D35" s="639"/>
      <c r="E35" s="640"/>
      <c r="F35" s="634"/>
      <c r="G35" s="635"/>
      <c r="H35" s="635"/>
      <c r="I35" s="635"/>
      <c r="J35" s="604" t="s">
        <v>2475</v>
      </c>
      <c r="K35" s="604"/>
      <c r="L35" s="604"/>
      <c r="M35" s="604"/>
      <c r="N35" s="604"/>
      <c r="O35" s="604"/>
      <c r="P35" s="604"/>
      <c r="Q35" s="604"/>
      <c r="R35" s="604"/>
      <c r="S35" s="604"/>
      <c r="T35" s="604"/>
      <c r="U35" s="604"/>
      <c r="V35" s="604"/>
      <c r="W35" s="604"/>
      <c r="X35" s="604"/>
      <c r="Y35" s="604"/>
      <c r="Z35" s="604"/>
      <c r="AA35" s="604"/>
      <c r="AB35" s="604"/>
      <c r="AC35" s="604"/>
      <c r="AD35" s="604"/>
      <c r="AE35" s="605"/>
      <c r="AF35" s="405"/>
    </row>
    <row r="36" spans="1:38" ht="23.4" hidden="1" customHeight="1" thickBot="1">
      <c r="A36" s="274"/>
      <c r="B36" s="612" t="s">
        <v>3906</v>
      </c>
      <c r="C36" s="613"/>
      <c r="D36" s="613"/>
      <c r="E36" s="613"/>
      <c r="F36" s="632" t="s">
        <v>2422</v>
      </c>
      <c r="G36" s="632"/>
      <c r="H36" s="632"/>
      <c r="I36" s="632"/>
      <c r="J36" s="632"/>
      <c r="K36" s="632"/>
      <c r="L36" s="632"/>
      <c r="M36" s="632"/>
      <c r="N36" s="632"/>
      <c r="O36" s="632"/>
      <c r="P36" s="632"/>
      <c r="Q36" s="632"/>
      <c r="R36" s="632"/>
      <c r="S36" s="632"/>
      <c r="T36" s="632"/>
      <c r="U36" s="632"/>
      <c r="V36" s="632"/>
      <c r="W36" s="632"/>
      <c r="X36" s="632"/>
      <c r="Y36" s="632"/>
      <c r="Z36" s="632"/>
      <c r="AA36" s="632"/>
      <c r="AB36" s="632"/>
      <c r="AC36" s="632"/>
      <c r="AD36" s="632"/>
      <c r="AE36" s="633"/>
      <c r="AF36" s="405"/>
    </row>
    <row r="37" spans="1:38" ht="7.25" customHeight="1">
      <c r="A37" s="274"/>
      <c r="B37" s="425"/>
      <c r="C37" s="425"/>
      <c r="D37" s="425"/>
      <c r="E37" s="425"/>
      <c r="F37" s="394"/>
      <c r="G37" s="394"/>
      <c r="H37" s="394"/>
      <c r="I37" s="394"/>
      <c r="J37" s="394"/>
      <c r="K37" s="394"/>
      <c r="L37" s="394"/>
      <c r="M37" s="394"/>
      <c r="N37" s="394"/>
      <c r="O37" s="394"/>
      <c r="P37" s="394"/>
      <c r="Q37" s="394"/>
      <c r="R37" s="394"/>
      <c r="S37" s="394"/>
      <c r="T37" s="394"/>
      <c r="U37" s="394"/>
      <c r="V37" s="394"/>
      <c r="W37" s="394"/>
      <c r="X37" s="394"/>
      <c r="Y37" s="394"/>
      <c r="Z37" s="394"/>
      <c r="AA37" s="394"/>
      <c r="AB37" s="394"/>
      <c r="AC37" s="394"/>
      <c r="AD37" s="394"/>
      <c r="AE37" s="394"/>
      <c r="AF37" s="405"/>
    </row>
    <row r="38" spans="1:38" ht="18" customHeight="1" thickBot="1">
      <c r="A38" s="274"/>
      <c r="B38" s="625" t="s">
        <v>88</v>
      </c>
      <c r="C38" s="625"/>
      <c r="D38" s="625"/>
      <c r="E38" s="625"/>
      <c r="F38" s="625"/>
      <c r="G38" s="625"/>
      <c r="H38" s="625"/>
      <c r="I38" s="625"/>
      <c r="J38" s="625"/>
      <c r="K38" s="625"/>
      <c r="L38" s="625"/>
      <c r="M38" s="625"/>
      <c r="N38" s="625"/>
      <c r="O38" s="625"/>
      <c r="P38" s="625"/>
      <c r="Q38" s="625"/>
      <c r="R38" s="625"/>
      <c r="S38" s="625"/>
      <c r="T38" s="625"/>
      <c r="U38" s="625"/>
      <c r="V38" s="625"/>
      <c r="W38" s="625"/>
      <c r="X38" s="625"/>
      <c r="Y38" s="625"/>
      <c r="Z38" s="625"/>
      <c r="AA38" s="406"/>
      <c r="AB38" s="406"/>
      <c r="AC38" s="406"/>
      <c r="AD38" s="406"/>
      <c r="AE38" s="406"/>
      <c r="AF38" s="407"/>
    </row>
    <row r="39" spans="1:38" ht="35.4" customHeight="1" thickBot="1">
      <c r="A39" s="274"/>
      <c r="B39" s="626"/>
      <c r="C39" s="627"/>
      <c r="D39" s="627"/>
      <c r="E39" s="628"/>
      <c r="F39" s="624" t="s">
        <v>2049</v>
      </c>
      <c r="G39" s="624"/>
      <c r="H39" s="624"/>
      <c r="I39" s="624"/>
      <c r="J39" s="624"/>
      <c r="K39" s="624"/>
      <c r="L39" s="624"/>
      <c r="M39" s="624"/>
      <c r="N39" s="624"/>
      <c r="O39" s="624"/>
      <c r="P39" s="624"/>
      <c r="Q39" s="624"/>
      <c r="R39" s="624"/>
      <c r="S39" s="624"/>
      <c r="T39" s="624"/>
      <c r="U39" s="624"/>
      <c r="V39" s="624"/>
      <c r="W39" s="624"/>
      <c r="X39" s="624"/>
      <c r="Y39" s="624"/>
      <c r="Z39" s="624"/>
      <c r="AA39" s="624"/>
      <c r="AB39" s="624"/>
      <c r="AC39" s="624"/>
      <c r="AD39" s="624"/>
      <c r="AE39" s="624"/>
      <c r="AF39" s="405"/>
    </row>
    <row r="40" spans="1:38" ht="29.4" customHeight="1" thickBot="1">
      <c r="A40" s="274"/>
      <c r="B40" s="626" t="s">
        <v>3906</v>
      </c>
      <c r="C40" s="627"/>
      <c r="D40" s="627"/>
      <c r="E40" s="628"/>
      <c r="F40" s="624" t="s">
        <v>89</v>
      </c>
      <c r="G40" s="624"/>
      <c r="H40" s="624"/>
      <c r="I40" s="624"/>
      <c r="J40" s="624"/>
      <c r="K40" s="624"/>
      <c r="L40" s="624"/>
      <c r="M40" s="624"/>
      <c r="N40" s="624"/>
      <c r="O40" s="624"/>
      <c r="P40" s="624"/>
      <c r="Q40" s="624"/>
      <c r="R40" s="624"/>
      <c r="S40" s="624"/>
      <c r="T40" s="624"/>
      <c r="U40" s="624"/>
      <c r="V40" s="624"/>
      <c r="W40" s="624"/>
      <c r="X40" s="624"/>
      <c r="Y40" s="624"/>
      <c r="Z40" s="624"/>
      <c r="AA40" s="624"/>
      <c r="AB40" s="624"/>
      <c r="AC40" s="624"/>
      <c r="AD40" s="624"/>
      <c r="AE40" s="394"/>
      <c r="AF40" s="405"/>
    </row>
    <row r="41" spans="1:38" ht="10.75" customHeight="1" thickBot="1">
      <c r="A41" s="408"/>
      <c r="B41" s="409"/>
      <c r="C41" s="410"/>
      <c r="D41" s="411"/>
      <c r="E41" s="411"/>
      <c r="F41" s="411"/>
      <c r="G41" s="411"/>
      <c r="H41" s="411"/>
      <c r="I41" s="411"/>
      <c r="J41" s="411"/>
      <c r="K41" s="411"/>
      <c r="L41" s="411"/>
      <c r="M41" s="411"/>
      <c r="N41" s="411"/>
      <c r="O41" s="411"/>
      <c r="P41" s="411"/>
      <c r="Q41" s="411"/>
      <c r="R41" s="411"/>
      <c r="S41" s="411"/>
      <c r="T41" s="411"/>
      <c r="U41" s="411"/>
      <c r="V41" s="411"/>
      <c r="W41" s="411"/>
      <c r="X41" s="411"/>
      <c r="Y41" s="411"/>
      <c r="Z41" s="411"/>
      <c r="AA41" s="411"/>
      <c r="AB41" s="411"/>
      <c r="AC41" s="411"/>
      <c r="AD41" s="411"/>
      <c r="AE41" s="411"/>
      <c r="AF41" s="412"/>
    </row>
    <row r="42" spans="1:38" ht="20.149999999999999" customHeight="1" thickBot="1">
      <c r="A42" s="413"/>
      <c r="B42" s="450"/>
      <c r="C42" s="414" t="s">
        <v>73</v>
      </c>
      <c r="D42" s="450"/>
      <c r="E42" s="450"/>
      <c r="F42" s="450"/>
      <c r="G42" s="450"/>
      <c r="H42" s="450"/>
      <c r="I42" s="450"/>
      <c r="J42" s="618">
        <v>8</v>
      </c>
      <c r="K42" s="618"/>
      <c r="L42" s="414" t="s">
        <v>74</v>
      </c>
      <c r="M42" s="411"/>
      <c r="N42" s="450"/>
      <c r="O42" s="619">
        <v>4</v>
      </c>
      <c r="P42" s="629"/>
      <c r="Q42" s="620"/>
      <c r="R42" s="414" t="s">
        <v>75</v>
      </c>
      <c r="S42" s="450"/>
      <c r="T42" s="619">
        <v>6</v>
      </c>
      <c r="U42" s="620"/>
      <c r="V42" s="414" t="s">
        <v>76</v>
      </c>
      <c r="W42" s="618" t="s">
        <v>28</v>
      </c>
      <c r="X42" s="618"/>
      <c r="Y42" s="618"/>
      <c r="Z42" s="606" t="str">
        <f>IF(L18="","",L18)</f>
        <v>社会福祉法人　あいち</v>
      </c>
      <c r="AA42" s="606"/>
      <c r="AB42" s="606"/>
      <c r="AC42" s="606"/>
      <c r="AD42" s="606"/>
      <c r="AE42" s="606"/>
      <c r="AF42" s="451"/>
      <c r="AG42" s="415"/>
      <c r="AH42" s="415"/>
      <c r="AI42" s="415"/>
      <c r="AJ42" s="415"/>
      <c r="AK42" s="415"/>
      <c r="AL42" s="415"/>
    </row>
    <row r="43" spans="1:38" ht="20.149999999999999" customHeight="1">
      <c r="A43" s="413"/>
      <c r="B43" s="416"/>
      <c r="C43" s="414"/>
      <c r="D43" s="414"/>
      <c r="E43" s="414"/>
      <c r="F43" s="414"/>
      <c r="G43" s="414"/>
      <c r="H43" s="414"/>
      <c r="I43" s="414"/>
      <c r="J43" s="414"/>
      <c r="K43" s="414"/>
      <c r="L43" s="414"/>
      <c r="M43" s="414"/>
      <c r="N43" s="450"/>
      <c r="O43" s="450"/>
      <c r="P43" s="450"/>
      <c r="Q43" s="450"/>
      <c r="R43" s="450"/>
      <c r="S43" s="450"/>
      <c r="T43" s="450"/>
      <c r="U43" s="450"/>
      <c r="V43" s="450"/>
      <c r="W43" s="621" t="s">
        <v>77</v>
      </c>
      <c r="X43" s="621"/>
      <c r="Y43" s="621"/>
      <c r="Z43" s="622" t="s">
        <v>11</v>
      </c>
      <c r="AA43" s="622"/>
      <c r="AB43" s="606" t="str">
        <f>IF(L22="", "",L22)</f>
        <v>代表取締役</v>
      </c>
      <c r="AC43" s="606"/>
      <c r="AD43" s="606" t="str">
        <f>IF(L23="", "", L23)</f>
        <v>愛知　花子</v>
      </c>
      <c r="AE43" s="606"/>
      <c r="AF43" s="451"/>
      <c r="AG43" s="424"/>
      <c r="AH43" s="424"/>
      <c r="AJ43" s="423"/>
      <c r="AK43" s="423"/>
      <c r="AL43" s="415"/>
    </row>
    <row r="44" spans="1:38" ht="12" customHeight="1" thickBot="1">
      <c r="A44" s="417"/>
      <c r="B44" s="418"/>
      <c r="C44" s="419"/>
      <c r="D44" s="419"/>
      <c r="E44" s="419"/>
      <c r="F44" s="419"/>
      <c r="G44" s="419"/>
      <c r="H44" s="419"/>
      <c r="I44" s="419"/>
      <c r="J44" s="419"/>
      <c r="K44" s="419"/>
      <c r="L44" s="419"/>
      <c r="M44" s="419"/>
      <c r="N44" s="419"/>
      <c r="O44" s="419"/>
      <c r="P44" s="418"/>
      <c r="Q44" s="419"/>
      <c r="R44" s="420"/>
      <c r="S44" s="420"/>
      <c r="T44" s="420"/>
      <c r="U44" s="420"/>
      <c r="V44" s="420"/>
      <c r="W44" s="421"/>
      <c r="X44" s="421"/>
      <c r="Y44" s="421"/>
      <c r="Z44" s="421"/>
      <c r="AA44" s="421"/>
      <c r="AB44" s="421"/>
      <c r="AC44" s="421"/>
      <c r="AD44" s="421"/>
      <c r="AE44" s="421"/>
      <c r="AF44" s="422"/>
    </row>
    <row r="45" spans="1:38" ht="20.149999999999999" customHeight="1">
      <c r="A45" s="614" t="s">
        <v>2412</v>
      </c>
      <c r="B45" s="614"/>
      <c r="C45" s="614"/>
      <c r="D45" s="614"/>
      <c r="E45" s="614"/>
      <c r="F45" s="614"/>
      <c r="G45" s="614"/>
      <c r="H45" s="614"/>
      <c r="I45" s="614"/>
      <c r="J45" s="614"/>
      <c r="K45" s="614"/>
      <c r="L45" s="614"/>
      <c r="M45" s="614"/>
      <c r="N45" s="614"/>
      <c r="O45" s="614"/>
      <c r="P45" s="614"/>
      <c r="Q45" s="614"/>
      <c r="R45" s="614"/>
      <c r="S45" s="614"/>
      <c r="T45" s="614"/>
      <c r="U45" s="614"/>
      <c r="V45" s="614"/>
      <c r="W45" s="614"/>
      <c r="X45" s="614"/>
      <c r="Y45" s="614"/>
      <c r="Z45" s="614"/>
      <c r="AA45" s="614"/>
      <c r="AB45" s="614"/>
      <c r="AC45" s="614"/>
      <c r="AD45" s="614"/>
      <c r="AE45" s="614"/>
      <c r="AF45" s="614"/>
      <c r="AG45" s="426"/>
      <c r="AH45" s="426"/>
      <c r="AI45" s="426"/>
      <c r="AJ45" s="193"/>
    </row>
    <row r="46" spans="1:38" ht="20.149999999999999" customHeight="1">
      <c r="A46" s="615"/>
      <c r="B46" s="615"/>
      <c r="C46" s="615"/>
      <c r="D46" s="615"/>
      <c r="E46" s="615"/>
      <c r="F46" s="615"/>
      <c r="G46" s="615"/>
      <c r="H46" s="615"/>
      <c r="I46" s="615"/>
      <c r="J46" s="615"/>
      <c r="K46" s="615"/>
      <c r="L46" s="615"/>
      <c r="M46" s="615"/>
      <c r="N46" s="615"/>
      <c r="O46" s="615"/>
      <c r="P46" s="615"/>
      <c r="Q46" s="615"/>
      <c r="R46" s="615"/>
      <c r="S46" s="615"/>
      <c r="T46" s="615"/>
      <c r="U46" s="615"/>
      <c r="V46" s="615"/>
      <c r="W46" s="615"/>
      <c r="X46" s="615"/>
      <c r="Y46" s="615"/>
      <c r="Z46" s="615"/>
      <c r="AA46" s="615"/>
      <c r="AB46" s="615"/>
      <c r="AC46" s="615"/>
      <c r="AD46" s="615"/>
      <c r="AE46" s="615"/>
      <c r="AF46" s="615"/>
    </row>
    <row r="47" spans="1:38" s="86" customFormat="1" ht="20.149999999999999" customHeight="1">
      <c r="A47" s="85" t="s">
        <v>2410</v>
      </c>
      <c r="B47" s="82"/>
      <c r="C47" s="82"/>
      <c r="D47" s="82"/>
      <c r="E47" s="82"/>
      <c r="F47" s="82"/>
      <c r="G47" s="82"/>
      <c r="H47" s="82"/>
      <c r="I47" s="82"/>
      <c r="J47" s="82"/>
      <c r="K47" s="82"/>
      <c r="L47" s="400"/>
      <c r="M47" s="400"/>
      <c r="N47" s="400"/>
      <c r="O47" s="400"/>
      <c r="P47" s="400"/>
      <c r="Q47" s="400"/>
      <c r="R47" s="400"/>
      <c r="S47" s="400"/>
      <c r="T47" s="400"/>
      <c r="U47" s="400"/>
      <c r="V47" s="400"/>
      <c r="W47" s="400"/>
      <c r="X47" s="400"/>
      <c r="Y47" s="82"/>
      <c r="Z47" s="82"/>
      <c r="AA47" s="39"/>
      <c r="AB47" s="39"/>
      <c r="AC47" s="39"/>
      <c r="AD47" s="39"/>
      <c r="AE47" s="39"/>
    </row>
    <row r="48" spans="1:38" s="86" customFormat="1" ht="20.149999999999999" customHeight="1" thickBot="1">
      <c r="A48" s="93" t="s">
        <v>1957</v>
      </c>
      <c r="B48" s="82"/>
      <c r="C48" s="82"/>
      <c r="D48" s="82"/>
      <c r="E48" s="82"/>
      <c r="F48" s="82"/>
      <c r="G48" s="82"/>
      <c r="H48" s="82"/>
      <c r="I48" s="82"/>
      <c r="J48" s="82"/>
      <c r="K48" s="82"/>
      <c r="L48" s="82"/>
      <c r="M48" s="82"/>
      <c r="N48" s="82"/>
      <c r="O48" s="82"/>
      <c r="P48" s="82"/>
      <c r="Q48" s="82"/>
      <c r="R48" s="82"/>
      <c r="S48" s="82"/>
      <c r="T48" s="82"/>
      <c r="U48" s="82"/>
      <c r="V48" s="82"/>
      <c r="W48" s="94"/>
      <c r="X48" s="82"/>
      <c r="Y48" s="82"/>
      <c r="Z48" s="82"/>
      <c r="AA48" s="39"/>
      <c r="AB48" s="39"/>
      <c r="AC48" s="39"/>
      <c r="AD48" s="39"/>
      <c r="AE48" s="39"/>
    </row>
    <row r="49" spans="1:41" s="86" customFormat="1" ht="23.4" customHeight="1" thickBot="1">
      <c r="A49" s="610" t="s">
        <v>2308</v>
      </c>
      <c r="B49" s="610"/>
      <c r="C49" s="610"/>
      <c r="D49" s="610"/>
      <c r="E49" s="610"/>
      <c r="F49" s="610"/>
      <c r="G49" s="610"/>
      <c r="H49" s="610"/>
      <c r="I49" s="610"/>
      <c r="J49" s="610"/>
      <c r="K49" s="610"/>
      <c r="L49" s="610"/>
      <c r="M49" s="610"/>
      <c r="N49" s="610"/>
      <c r="O49" s="610"/>
      <c r="P49" s="610"/>
      <c r="Q49" s="610"/>
      <c r="R49" s="610"/>
      <c r="S49" s="610"/>
      <c r="T49" s="610"/>
      <c r="U49" s="610"/>
      <c r="V49" s="610"/>
      <c r="W49" s="610"/>
      <c r="X49" s="610"/>
      <c r="Y49" s="610"/>
      <c r="Z49" s="610"/>
      <c r="AA49" s="610"/>
      <c r="AB49" s="610"/>
      <c r="AC49" s="610"/>
      <c r="AD49" s="610"/>
      <c r="AE49" s="611"/>
      <c r="AF49" s="444" t="str">
        <f>IF(L18="","",IF(AND(W51="✓",W52="✓",W53="✓",W54="✓"),"○","×"))</f>
        <v>○</v>
      </c>
    </row>
    <row r="50" spans="1:41" s="86" customFormat="1" ht="17.399999999999999" customHeight="1" thickBot="1">
      <c r="A50" s="293" t="s">
        <v>2423</v>
      </c>
      <c r="B50" s="282"/>
      <c r="C50" s="282"/>
      <c r="D50" s="282"/>
      <c r="E50" s="282"/>
      <c r="F50" s="282"/>
      <c r="G50" s="282"/>
      <c r="H50" s="282"/>
      <c r="I50" s="282"/>
      <c r="J50" s="282"/>
      <c r="K50" s="282"/>
      <c r="L50" s="282"/>
      <c r="M50" s="282"/>
      <c r="N50" s="282"/>
      <c r="O50" s="282"/>
      <c r="P50" s="282"/>
      <c r="Q50" s="282"/>
      <c r="R50" s="282"/>
      <c r="S50" s="282"/>
      <c r="T50" s="282"/>
      <c r="U50" s="282"/>
      <c r="Y50" s="282"/>
      <c r="Z50" s="282"/>
      <c r="AA50" s="282"/>
      <c r="AB50" s="282"/>
      <c r="AC50" s="283"/>
      <c r="AD50" s="282"/>
      <c r="AE50" s="282"/>
      <c r="AF50" s="443"/>
    </row>
    <row r="51" spans="1:41" s="86" customFormat="1" ht="17.5">
      <c r="A51" s="517" t="s">
        <v>2057</v>
      </c>
      <c r="B51" s="518"/>
      <c r="C51" s="518"/>
      <c r="D51" s="518"/>
      <c r="E51" s="518"/>
      <c r="F51" s="518"/>
      <c r="G51" s="518"/>
      <c r="H51" s="518"/>
      <c r="I51" s="518"/>
      <c r="J51" s="518"/>
      <c r="K51" s="518"/>
      <c r="L51" s="518"/>
      <c r="M51" s="518"/>
      <c r="N51" s="518"/>
      <c r="O51" s="518"/>
      <c r="P51" s="518"/>
      <c r="Q51" s="518"/>
      <c r="R51" s="518"/>
      <c r="S51" s="519"/>
      <c r="T51" s="516">
        <f>COUNTIF($Z$58:$AB$1057,"*介護予防*")</f>
        <v>20</v>
      </c>
      <c r="U51" s="516"/>
      <c r="V51" s="466" t="s">
        <v>2058</v>
      </c>
      <c r="W51" s="483" t="s">
        <v>3906</v>
      </c>
      <c r="Y51" s="293"/>
      <c r="Z51" s="293"/>
      <c r="AA51" s="293"/>
      <c r="AB51" s="293"/>
      <c r="AC51" s="293"/>
      <c r="AD51" s="293"/>
      <c r="AE51" s="293"/>
      <c r="AF51" s="293"/>
    </row>
    <row r="52" spans="1:41" s="86" customFormat="1" ht="17.5">
      <c r="A52" s="517" t="s">
        <v>2374</v>
      </c>
      <c r="B52" s="518"/>
      <c r="C52" s="518"/>
      <c r="D52" s="518"/>
      <c r="E52" s="518"/>
      <c r="F52" s="518"/>
      <c r="G52" s="518"/>
      <c r="H52" s="518"/>
      <c r="I52" s="518"/>
      <c r="J52" s="518"/>
      <c r="K52" s="518"/>
      <c r="L52" s="518"/>
      <c r="M52" s="518"/>
      <c r="N52" s="518"/>
      <c r="O52" s="518"/>
      <c r="P52" s="518"/>
      <c r="Q52" s="518"/>
      <c r="R52" s="518"/>
      <c r="S52" s="519"/>
      <c r="T52" s="516">
        <f>COUNTIF($Z$58:$AB$1057,"*短期利用型*")</f>
        <v>8</v>
      </c>
      <c r="U52" s="516"/>
      <c r="V52" s="466" t="s">
        <v>2058</v>
      </c>
      <c r="W52" s="484" t="s">
        <v>3906</v>
      </c>
      <c r="Y52" s="293"/>
      <c r="Z52" s="293"/>
      <c r="AA52" s="293"/>
      <c r="AB52" s="293"/>
      <c r="AC52" s="293"/>
      <c r="AD52" s="293"/>
      <c r="AE52" s="293"/>
      <c r="AF52" s="293"/>
    </row>
    <row r="53" spans="1:41" s="86" customFormat="1" ht="17.5">
      <c r="A53" s="517" t="s">
        <v>2376</v>
      </c>
      <c r="B53" s="518"/>
      <c r="C53" s="518"/>
      <c r="D53" s="518"/>
      <c r="E53" s="518"/>
      <c r="F53" s="518"/>
      <c r="G53" s="518"/>
      <c r="H53" s="518"/>
      <c r="I53" s="518"/>
      <c r="J53" s="518"/>
      <c r="K53" s="518"/>
      <c r="L53" s="518"/>
      <c r="M53" s="518"/>
      <c r="N53" s="518"/>
      <c r="O53" s="518"/>
      <c r="P53" s="518"/>
      <c r="Q53" s="518"/>
      <c r="R53" s="518"/>
      <c r="S53" s="519"/>
      <c r="T53" s="516">
        <f>COUNTIF($Z$58:$AB$1057,"*独自*")+COUNTIF($Z$58:$AB$1057,"介護予防ケアマネジメント")</f>
        <v>8</v>
      </c>
      <c r="U53" s="516"/>
      <c r="V53" s="466" t="s">
        <v>2058</v>
      </c>
      <c r="W53" s="484" t="s">
        <v>3906</v>
      </c>
      <c r="Y53" s="293"/>
      <c r="Z53" s="293"/>
      <c r="AA53" s="293"/>
      <c r="AB53" s="293"/>
      <c r="AC53" s="293"/>
      <c r="AD53" s="293"/>
      <c r="AE53" s="293"/>
      <c r="AF53" s="293"/>
    </row>
    <row r="54" spans="1:41" s="86" customFormat="1" ht="18" thickBot="1">
      <c r="A54" s="517" t="s">
        <v>2375</v>
      </c>
      <c r="B54" s="518"/>
      <c r="C54" s="518"/>
      <c r="D54" s="518"/>
      <c r="E54" s="518"/>
      <c r="F54" s="518"/>
      <c r="G54" s="518"/>
      <c r="H54" s="518"/>
      <c r="I54" s="518"/>
      <c r="J54" s="518"/>
      <c r="K54" s="518"/>
      <c r="L54" s="518"/>
      <c r="M54" s="518"/>
      <c r="N54" s="518"/>
      <c r="O54" s="518"/>
      <c r="P54" s="518"/>
      <c r="Q54" s="518"/>
      <c r="R54" s="518"/>
      <c r="S54" s="519"/>
      <c r="T54" s="516">
        <f>COUNTIF(AO58:AP1057,"その他")</f>
        <v>39</v>
      </c>
      <c r="U54" s="516"/>
      <c r="V54" s="466" t="s">
        <v>2058</v>
      </c>
      <c r="W54" s="485" t="s">
        <v>3906</v>
      </c>
      <c r="Y54" s="293"/>
      <c r="Z54" s="293"/>
      <c r="AA54" s="293"/>
      <c r="AB54" s="293"/>
      <c r="AC54" s="293"/>
      <c r="AD54" s="293"/>
      <c r="AE54" s="293"/>
      <c r="AF54" s="293"/>
    </row>
    <row r="55" spans="1:41" s="86" customFormat="1" ht="17.5">
      <c r="A55" s="429"/>
      <c r="B55" s="429"/>
      <c r="C55" s="429"/>
      <c r="D55" s="429"/>
      <c r="E55" s="429"/>
      <c r="F55" s="429"/>
      <c r="G55" s="429"/>
      <c r="H55" s="429"/>
      <c r="I55" s="429"/>
      <c r="J55" s="429"/>
      <c r="K55" s="429"/>
      <c r="L55" s="429"/>
      <c r="M55" s="429"/>
      <c r="N55" s="429"/>
      <c r="O55" s="429"/>
      <c r="P55" s="429"/>
      <c r="Q55" s="429"/>
      <c r="R55" s="429"/>
      <c r="S55" s="429"/>
      <c r="T55" s="429"/>
      <c r="U55" s="429"/>
      <c r="V55" s="429"/>
      <c r="Y55" s="293"/>
      <c r="Z55" s="293"/>
      <c r="AA55" s="293"/>
      <c r="AB55" s="293"/>
      <c r="AC55" s="293"/>
      <c r="AD55" s="293"/>
      <c r="AE55" s="293"/>
      <c r="AF55" s="293"/>
    </row>
    <row r="56" spans="1:41" s="86" customFormat="1" ht="26" customHeight="1">
      <c r="A56" s="520" t="s">
        <v>18</v>
      </c>
      <c r="B56" s="522" t="s">
        <v>19</v>
      </c>
      <c r="C56" s="523"/>
      <c r="D56" s="523"/>
      <c r="E56" s="523"/>
      <c r="F56" s="523"/>
      <c r="G56" s="523"/>
      <c r="H56" s="523"/>
      <c r="I56" s="523"/>
      <c r="J56" s="523"/>
      <c r="K56" s="524"/>
      <c r="L56" s="522" t="s">
        <v>20</v>
      </c>
      <c r="M56" s="523"/>
      <c r="N56" s="523"/>
      <c r="O56" s="523"/>
      <c r="P56" s="524"/>
      <c r="Q56" s="599" t="s">
        <v>21</v>
      </c>
      <c r="R56" s="600"/>
      <c r="S56" s="600"/>
      <c r="T56" s="600"/>
      <c r="U56" s="600"/>
      <c r="V56" s="601"/>
      <c r="W56" s="597" t="s">
        <v>22</v>
      </c>
      <c r="X56" s="597"/>
      <c r="Y56" s="597"/>
      <c r="Z56" s="597" t="s">
        <v>23</v>
      </c>
      <c r="AA56" s="597"/>
      <c r="AB56" s="597"/>
      <c r="AC56" s="509" t="s">
        <v>2306</v>
      </c>
      <c r="AD56" s="602" t="s">
        <v>2424</v>
      </c>
      <c r="AE56" s="524" t="s">
        <v>2309</v>
      </c>
      <c r="AF56"/>
      <c r="AG56"/>
      <c r="AH56"/>
      <c r="AI56"/>
      <c r="AJ56"/>
      <c r="AK56"/>
      <c r="AL56"/>
    </row>
    <row r="57" spans="1:41" s="86" customFormat="1" ht="47.4" customHeight="1" thickBot="1">
      <c r="A57" s="521"/>
      <c r="B57" s="525"/>
      <c r="C57" s="526"/>
      <c r="D57" s="526"/>
      <c r="E57" s="526"/>
      <c r="F57" s="526"/>
      <c r="G57" s="526"/>
      <c r="H57" s="526"/>
      <c r="I57" s="526"/>
      <c r="J57" s="526"/>
      <c r="K57" s="527"/>
      <c r="L57" s="525"/>
      <c r="M57" s="526"/>
      <c r="N57" s="526"/>
      <c r="O57" s="526"/>
      <c r="P57" s="527"/>
      <c r="Q57" s="528" t="s">
        <v>24</v>
      </c>
      <c r="R57" s="529"/>
      <c r="S57" s="529"/>
      <c r="T57" s="529"/>
      <c r="U57" s="529"/>
      <c r="V57" s="184" t="s">
        <v>25</v>
      </c>
      <c r="W57" s="528"/>
      <c r="X57" s="528"/>
      <c r="Y57" s="528"/>
      <c r="Z57" s="528"/>
      <c r="AA57" s="528"/>
      <c r="AB57" s="528"/>
      <c r="AC57" s="510"/>
      <c r="AD57" s="603"/>
      <c r="AE57" s="598"/>
      <c r="AF57"/>
      <c r="AG57"/>
      <c r="AH57"/>
      <c r="AI57"/>
      <c r="AJ57"/>
      <c r="AK57"/>
      <c r="AL57"/>
    </row>
    <row r="58" spans="1:41" ht="45" customHeight="1">
      <c r="A58" s="96">
        <v>1</v>
      </c>
      <c r="B58" s="530" t="s">
        <v>19510</v>
      </c>
      <c r="C58" s="531"/>
      <c r="D58" s="531"/>
      <c r="E58" s="531"/>
      <c r="F58" s="531"/>
      <c r="G58" s="531"/>
      <c r="H58" s="531"/>
      <c r="I58" s="531"/>
      <c r="J58" s="531"/>
      <c r="K58" s="532"/>
      <c r="L58" s="533" t="s">
        <v>19511</v>
      </c>
      <c r="M58" s="534"/>
      <c r="N58" s="534"/>
      <c r="O58" s="534"/>
      <c r="P58" s="535"/>
      <c r="Q58" s="539" t="s">
        <v>191</v>
      </c>
      <c r="R58" s="540"/>
      <c r="S58" s="540"/>
      <c r="T58" s="540"/>
      <c r="U58" s="541"/>
      <c r="V58" s="284" t="s">
        <v>269</v>
      </c>
      <c r="W58" s="607" t="s">
        <v>19512</v>
      </c>
      <c r="X58" s="608"/>
      <c r="Y58" s="609"/>
      <c r="Z58" s="511" t="s">
        <v>140</v>
      </c>
      <c r="AA58" s="511"/>
      <c r="AB58" s="511"/>
      <c r="AC58" s="348" t="str">
        <f>IFERROR(VLOOKUP(Z58,【参考】数式用!$A$4:$B$54,2,FALSE),"")</f>
        <v>11</v>
      </c>
      <c r="AD58" s="221">
        <v>1000000</v>
      </c>
      <c r="AE58" s="220">
        <f>IF(B58="","",IF(AO58="総合事業","数式を削除して手入力",IFERROR(INDEX(【参考】数式用!$AT$3:$AV$452,MATCH(Q58&amp;V58,【参考】数式用!$AS$3:$AS$452,0),MATCH(VLOOKUP(Z58,【参考】数式用!$AW$2:$AX$53,2,FALSE),【参考】数式用!$AT$2:$AV$2,0)),10)))</f>
        <v>11.05</v>
      </c>
      <c r="AF58" s="97"/>
      <c r="AG58" s="97"/>
      <c r="AH58" s="97"/>
      <c r="AI58" s="97"/>
      <c r="AJ58" s="492" t="s">
        <v>2564</v>
      </c>
      <c r="AK58" s="97"/>
      <c r="AL58" s="97"/>
      <c r="AN58" s="428" t="str">
        <f>IF($L$18="", "", VLOOKUP(Z58,【参考】数式用!$A$4:$M$54,13,FALSE))</f>
        <v>加算対象</v>
      </c>
      <c r="AO58" s="46" t="str">
        <f>VLOOKUP(Z58,【参考】数式用!$A$2:$N$54,14,FALSE)</f>
        <v>その他</v>
      </c>
    </row>
    <row r="59" spans="1:41" ht="45" customHeight="1">
      <c r="A59" s="96">
        <v>2</v>
      </c>
      <c r="B59" s="505" t="s">
        <v>19510</v>
      </c>
      <c r="C59" s="506"/>
      <c r="D59" s="506"/>
      <c r="E59" s="506"/>
      <c r="F59" s="506"/>
      <c r="G59" s="506"/>
      <c r="H59" s="506"/>
      <c r="I59" s="506"/>
      <c r="J59" s="506"/>
      <c r="K59" s="507"/>
      <c r="L59" s="536" t="s">
        <v>19511</v>
      </c>
      <c r="M59" s="537"/>
      <c r="N59" s="537"/>
      <c r="O59" s="537"/>
      <c r="P59" s="538"/>
      <c r="Q59" s="502" t="s">
        <v>191</v>
      </c>
      <c r="R59" s="503"/>
      <c r="S59" s="503"/>
      <c r="T59" s="503"/>
      <c r="U59" s="504"/>
      <c r="V59" s="284" t="s">
        <v>269</v>
      </c>
      <c r="W59" s="499" t="s">
        <v>19512</v>
      </c>
      <c r="X59" s="500"/>
      <c r="Y59" s="501"/>
      <c r="Z59" s="512" t="s">
        <v>2137</v>
      </c>
      <c r="AA59" s="513"/>
      <c r="AB59" s="514"/>
      <c r="AC59" s="348" t="str">
        <f>IFERROR(VLOOKUP(Z59,【参考】数式用!$A$4:$B$54,2,FALSE),"")</f>
        <v>A2</v>
      </c>
      <c r="AD59" s="221">
        <v>1000000</v>
      </c>
      <c r="AE59" s="220">
        <v>11.05</v>
      </c>
      <c r="AJ59" s="493" t="s">
        <v>2521</v>
      </c>
      <c r="AN59" s="428" t="str">
        <f>IF($L$18="", "", VLOOKUP(Z59,【参考】数式用!$A$4:$M$54,13,FALSE))</f>
        <v>加算対象</v>
      </c>
      <c r="AO59" s="46" t="str">
        <f>VLOOKUP(Z59,【参考】数式用!$A$2:$N$54,14,FALSE)</f>
        <v>総合事業</v>
      </c>
    </row>
    <row r="60" spans="1:41" ht="50" customHeight="1">
      <c r="A60" s="96">
        <f t="shared" ref="A60:A96" si="0">A59+1</f>
        <v>3</v>
      </c>
      <c r="B60" s="505" t="s">
        <v>19513</v>
      </c>
      <c r="C60" s="506"/>
      <c r="D60" s="506"/>
      <c r="E60" s="506"/>
      <c r="F60" s="506"/>
      <c r="G60" s="506"/>
      <c r="H60" s="506"/>
      <c r="I60" s="506"/>
      <c r="J60" s="506"/>
      <c r="K60" s="507"/>
      <c r="L60" s="536" t="s">
        <v>19511</v>
      </c>
      <c r="M60" s="537"/>
      <c r="N60" s="537"/>
      <c r="O60" s="537"/>
      <c r="P60" s="538"/>
      <c r="Q60" s="502" t="s">
        <v>191</v>
      </c>
      <c r="R60" s="503"/>
      <c r="S60" s="503"/>
      <c r="T60" s="503"/>
      <c r="U60" s="504"/>
      <c r="V60" s="284" t="s">
        <v>269</v>
      </c>
      <c r="W60" s="499" t="s">
        <v>19514</v>
      </c>
      <c r="X60" s="500"/>
      <c r="Y60" s="501"/>
      <c r="Z60" s="512" t="s">
        <v>145</v>
      </c>
      <c r="AA60" s="513"/>
      <c r="AB60" s="514"/>
      <c r="AC60" s="348" t="str">
        <f>IFERROR(VLOOKUP(Z60,【参考】数式用!$A$4:$B$54,2,FALSE),"")</f>
        <v>71</v>
      </c>
      <c r="AD60" s="221">
        <v>1000000</v>
      </c>
      <c r="AE60" s="220">
        <f>IF(B60="","",IF(AO60="総合事業","数式を削除して手入力",IFERROR(INDEX(【参考】数式用!$AT$3:$AV$452,MATCH(Q60&amp;V60,【参考】数式用!$AS$3:$AS$452,0),MATCH(VLOOKUP(Z60,【参考】数式用!$AW$2:$AX$53,2,FALSE),【参考】数式用!$AT$2:$AV$2,0)),10)))</f>
        <v>11.05</v>
      </c>
      <c r="AJ60" s="493" t="s">
        <v>2522</v>
      </c>
      <c r="AN60" s="428" t="str">
        <f>IF($L$18="", "", VLOOKUP(Z60,【参考】数式用!$A$4:$M$54,13,FALSE))</f>
        <v>加算対象</v>
      </c>
      <c r="AO60" s="46" t="str">
        <f>VLOOKUP(Z60,【参考】数式用!$A$2:$N$54,14,FALSE)</f>
        <v>その他</v>
      </c>
    </row>
    <row r="61" spans="1:41" ht="50" hidden="1" customHeight="1">
      <c r="A61" s="96">
        <f t="shared" si="0"/>
        <v>4</v>
      </c>
      <c r="B61" s="505" t="s">
        <v>19515</v>
      </c>
      <c r="C61" s="506"/>
      <c r="D61" s="506"/>
      <c r="E61" s="506"/>
      <c r="F61" s="506"/>
      <c r="G61" s="506"/>
      <c r="H61" s="506"/>
      <c r="I61" s="506"/>
      <c r="J61" s="506"/>
      <c r="K61" s="507"/>
      <c r="L61" s="536" t="s">
        <v>19516</v>
      </c>
      <c r="M61" s="537"/>
      <c r="N61" s="537"/>
      <c r="O61" s="537"/>
      <c r="P61" s="538"/>
      <c r="Q61" s="502" t="s">
        <v>191</v>
      </c>
      <c r="R61" s="503"/>
      <c r="S61" s="503"/>
      <c r="T61" s="503"/>
      <c r="U61" s="504"/>
      <c r="V61" s="284" t="s">
        <v>1358</v>
      </c>
      <c r="W61" s="499" t="s">
        <v>19517</v>
      </c>
      <c r="X61" s="500"/>
      <c r="Y61" s="501"/>
      <c r="Z61" s="512" t="s">
        <v>1919</v>
      </c>
      <c r="AA61" s="513"/>
      <c r="AB61" s="514"/>
      <c r="AC61" s="348" t="str">
        <f>IFERROR(VLOOKUP(Z61,【参考】数式用!$A$4:$B$54,2,FALSE),"")</f>
        <v>76</v>
      </c>
      <c r="AD61" s="221">
        <v>1000000</v>
      </c>
      <c r="AE61" s="220">
        <f>IF(B61="","",IF(AO61="総合事業","数式を削除して手入力",IFERROR(INDEX(【参考】数式用!$AT$3:$AV$452,MATCH(Q61&amp;V61,【参考】数式用!$AS$3:$AS$452,0),MATCH(VLOOKUP(Z61,【参考】数式用!$AW$2:$AX$53,2,FALSE),【参考】数式用!$AT$2:$AV$2,0)),10)))</f>
        <v>10.42</v>
      </c>
      <c r="AJ61" s="493" t="s">
        <v>2523</v>
      </c>
      <c r="AN61" s="428" t="str">
        <f>IF($L$18="", "", VLOOKUP(Z61,【参考】数式用!$A$4:$M$54,13,FALSE))</f>
        <v>加算対象</v>
      </c>
      <c r="AO61" s="46" t="str">
        <f>VLOOKUP(Z61,【参考】数式用!$A$2:$N$54,14,FALSE)</f>
        <v>その他</v>
      </c>
    </row>
    <row r="62" spans="1:41" ht="50" hidden="1" customHeight="1">
      <c r="A62" s="96">
        <f t="shared" si="0"/>
        <v>5</v>
      </c>
      <c r="B62" s="505" t="s">
        <v>19518</v>
      </c>
      <c r="C62" s="506"/>
      <c r="D62" s="506"/>
      <c r="E62" s="506"/>
      <c r="F62" s="506"/>
      <c r="G62" s="506"/>
      <c r="H62" s="506"/>
      <c r="I62" s="506"/>
      <c r="J62" s="506"/>
      <c r="K62" s="507"/>
      <c r="L62" s="536" t="s">
        <v>1938</v>
      </c>
      <c r="M62" s="537"/>
      <c r="N62" s="537"/>
      <c r="O62" s="537"/>
      <c r="P62" s="538"/>
      <c r="Q62" s="502" t="s">
        <v>191</v>
      </c>
      <c r="R62" s="503"/>
      <c r="S62" s="503"/>
      <c r="T62" s="503"/>
      <c r="U62" s="504"/>
      <c r="V62" s="284" t="s">
        <v>564</v>
      </c>
      <c r="W62" s="499" t="s">
        <v>19519</v>
      </c>
      <c r="X62" s="500"/>
      <c r="Y62" s="501"/>
      <c r="Z62" s="511" t="s">
        <v>2509</v>
      </c>
      <c r="AA62" s="511"/>
      <c r="AB62" s="511"/>
      <c r="AC62" s="348" t="str">
        <f>IFERROR(VLOOKUP(Z62,【参考】数式用!$A$4:$B$54,2,FALSE),"")</f>
        <v>12</v>
      </c>
      <c r="AD62" s="221">
        <v>1000000</v>
      </c>
      <c r="AE62" s="220">
        <f>IF(B62="","",IF(AO62="総合事業","数式を削除して手入力",IFERROR(INDEX(【参考】数式用!$AT$3:$AV$452,MATCH(Q62&amp;V62,【参考】数式用!$AS$3:$AS$452,0),MATCH(VLOOKUP(Z62,【参考】数式用!$AW$2:$AX$53,2,FALSE),【参考】数式用!$AT$2:$AV$2,0)),10)))</f>
        <v>10.42</v>
      </c>
      <c r="AJ62" s="493" t="s">
        <v>2524</v>
      </c>
      <c r="AN62" s="428" t="str">
        <f>IF($L$18="", "", VLOOKUP(Z62,【参考】数式用!$A$4:$M$54,13,FALSE))</f>
        <v>加算対象</v>
      </c>
      <c r="AO62" s="46" t="str">
        <f>VLOOKUP(Z62,【参考】数式用!$A$2:$N$54,14,FALSE)</f>
        <v>その他</v>
      </c>
    </row>
    <row r="63" spans="1:41" ht="50" hidden="1" customHeight="1">
      <c r="A63" s="96">
        <f t="shared" si="0"/>
        <v>6</v>
      </c>
      <c r="B63" s="505" t="s">
        <v>19518</v>
      </c>
      <c r="C63" s="506"/>
      <c r="D63" s="506"/>
      <c r="E63" s="506"/>
      <c r="F63" s="506"/>
      <c r="G63" s="506"/>
      <c r="H63" s="506"/>
      <c r="I63" s="506"/>
      <c r="J63" s="506"/>
      <c r="K63" s="507"/>
      <c r="L63" s="536" t="s">
        <v>1938</v>
      </c>
      <c r="M63" s="537"/>
      <c r="N63" s="537"/>
      <c r="O63" s="537"/>
      <c r="P63" s="538"/>
      <c r="Q63" s="502" t="s">
        <v>191</v>
      </c>
      <c r="R63" s="503"/>
      <c r="S63" s="503"/>
      <c r="T63" s="503"/>
      <c r="U63" s="504"/>
      <c r="V63" s="284" t="s">
        <v>564</v>
      </c>
      <c r="W63" s="499" t="s">
        <v>19519</v>
      </c>
      <c r="X63" s="500"/>
      <c r="Y63" s="501"/>
      <c r="Z63" s="511" t="s">
        <v>2510</v>
      </c>
      <c r="AA63" s="511"/>
      <c r="AB63" s="511"/>
      <c r="AC63" s="348" t="str">
        <f>IFERROR(VLOOKUP(Z63,【参考】数式用!$A$4:$B$54,2,FALSE),"")</f>
        <v>62</v>
      </c>
      <c r="AD63" s="221">
        <v>1000000</v>
      </c>
      <c r="AE63" s="220">
        <f>IF(B63="","",IF(AO63="総合事業","数式を削除して手入力",IFERROR(INDEX(【参考】数式用!$AT$3:$AV$452,MATCH(Q63&amp;V63,【参考】数式用!$AS$3:$AS$452,0),MATCH(VLOOKUP(Z63,【参考】数式用!$AW$2:$AX$53,2,FALSE),【参考】数式用!$AT$2:$AV$2,0)),10)))</f>
        <v>10.42</v>
      </c>
      <c r="AJ63" s="493" t="s">
        <v>2525</v>
      </c>
      <c r="AN63" s="428" t="str">
        <f>IF($L$18="", "", VLOOKUP(Z63,【参考】数式用!$A$4:$M$54,13,FALSE))</f>
        <v>加算対象</v>
      </c>
      <c r="AO63" s="46" t="str">
        <f>VLOOKUP(Z63,【参考】数式用!$A$2:$N$54,14,FALSE)</f>
        <v>介護予防</v>
      </c>
    </row>
    <row r="64" spans="1:41" ht="50" hidden="1" customHeight="1">
      <c r="A64" s="96">
        <f t="shared" si="0"/>
        <v>7</v>
      </c>
      <c r="B64" s="505" t="s">
        <v>19520</v>
      </c>
      <c r="C64" s="506"/>
      <c r="D64" s="506"/>
      <c r="E64" s="506"/>
      <c r="F64" s="506"/>
      <c r="G64" s="506"/>
      <c r="H64" s="506"/>
      <c r="I64" s="506"/>
      <c r="J64" s="506"/>
      <c r="K64" s="507"/>
      <c r="L64" s="536" t="s">
        <v>1938</v>
      </c>
      <c r="M64" s="537"/>
      <c r="N64" s="537"/>
      <c r="O64" s="537"/>
      <c r="P64" s="538"/>
      <c r="Q64" s="502" t="s">
        <v>191</v>
      </c>
      <c r="R64" s="503"/>
      <c r="S64" s="503"/>
      <c r="T64" s="503"/>
      <c r="U64" s="504"/>
      <c r="V64" s="284" t="s">
        <v>271</v>
      </c>
      <c r="W64" s="499" t="s">
        <v>19521</v>
      </c>
      <c r="X64" s="500"/>
      <c r="Y64" s="501"/>
      <c r="Z64" s="511" t="s">
        <v>158</v>
      </c>
      <c r="AA64" s="511"/>
      <c r="AB64" s="511"/>
      <c r="AC64" s="348" t="str">
        <f>IFERROR(VLOOKUP(Z64,【参考】数式用!$A$4:$B$54,2,FALSE),"")</f>
        <v>15</v>
      </c>
      <c r="AD64" s="221">
        <v>1000000</v>
      </c>
      <c r="AE64" s="220">
        <f>IF(B64="","",IF(AO64="総合事業","数式を削除して手入力",IFERROR(INDEX(【参考】数式用!$AT$3:$AV$452,MATCH(Q64&amp;V64,【参考】数式用!$AS$3:$AS$452,0),MATCH(VLOOKUP(Z64,【参考】数式用!$AW$2:$AX$53,2,FALSE),【参考】数式用!$AT$2:$AV$2,0)),10)))</f>
        <v>10.68</v>
      </c>
      <c r="AJ64" s="493" t="s">
        <v>2526</v>
      </c>
      <c r="AN64" s="428" t="str">
        <f>IF($L$18="", "", VLOOKUP(Z64,【参考】数式用!$A$4:$M$54,13,FALSE))</f>
        <v>加算対象</v>
      </c>
      <c r="AO64" s="46" t="str">
        <f>VLOOKUP(Z64,【参考】数式用!$A$2:$N$54,14,FALSE)</f>
        <v>その他</v>
      </c>
    </row>
    <row r="65" spans="1:41" ht="50" hidden="1" customHeight="1">
      <c r="A65" s="96">
        <f t="shared" si="0"/>
        <v>8</v>
      </c>
      <c r="B65" s="505" t="s">
        <v>19522</v>
      </c>
      <c r="C65" s="506"/>
      <c r="D65" s="506"/>
      <c r="E65" s="506"/>
      <c r="F65" s="506"/>
      <c r="G65" s="506"/>
      <c r="H65" s="506"/>
      <c r="I65" s="506"/>
      <c r="J65" s="506"/>
      <c r="K65" s="507"/>
      <c r="L65" s="536" t="s">
        <v>19523</v>
      </c>
      <c r="M65" s="537"/>
      <c r="N65" s="537"/>
      <c r="O65" s="537"/>
      <c r="P65" s="538"/>
      <c r="Q65" s="502" t="s">
        <v>191</v>
      </c>
      <c r="R65" s="503"/>
      <c r="S65" s="503"/>
      <c r="T65" s="503"/>
      <c r="U65" s="504"/>
      <c r="V65" s="284" t="s">
        <v>271</v>
      </c>
      <c r="W65" s="499" t="s">
        <v>19521</v>
      </c>
      <c r="X65" s="500"/>
      <c r="Y65" s="501"/>
      <c r="Z65" s="511" t="s">
        <v>2140</v>
      </c>
      <c r="AA65" s="511"/>
      <c r="AB65" s="511"/>
      <c r="AC65" s="348" t="str">
        <f>IFERROR(VLOOKUP(Z65,【参考】数式用!$A$4:$B$54,2,FALSE),"")</f>
        <v>A6</v>
      </c>
      <c r="AD65" s="221">
        <v>1000000</v>
      </c>
      <c r="AE65" s="220">
        <v>10.68</v>
      </c>
      <c r="AJ65" s="493" t="s">
        <v>2527</v>
      </c>
      <c r="AN65" s="428" t="str">
        <f>IF($L$18="", "", VLOOKUP(Z65,【参考】数式用!$A$4:$M$54,13,FALSE))</f>
        <v>加算対象</v>
      </c>
      <c r="AO65" s="46" t="str">
        <f>VLOOKUP(Z65,【参考】数式用!$A$2:$N$54,14,FALSE)</f>
        <v>総合事業</v>
      </c>
    </row>
    <row r="66" spans="1:41" ht="50" hidden="1" customHeight="1">
      <c r="A66" s="96">
        <f t="shared" si="0"/>
        <v>9</v>
      </c>
      <c r="B66" s="505" t="s">
        <v>19522</v>
      </c>
      <c r="C66" s="506"/>
      <c r="D66" s="506"/>
      <c r="E66" s="506"/>
      <c r="F66" s="506"/>
      <c r="G66" s="506"/>
      <c r="H66" s="506"/>
      <c r="I66" s="506"/>
      <c r="J66" s="506"/>
      <c r="K66" s="507"/>
      <c r="L66" s="536" t="s">
        <v>19524</v>
      </c>
      <c r="M66" s="537"/>
      <c r="N66" s="537"/>
      <c r="O66" s="537"/>
      <c r="P66" s="538"/>
      <c r="Q66" s="502" t="s">
        <v>191</v>
      </c>
      <c r="R66" s="503"/>
      <c r="S66" s="503"/>
      <c r="T66" s="503"/>
      <c r="U66" s="504"/>
      <c r="V66" s="284" t="s">
        <v>271</v>
      </c>
      <c r="W66" s="499" t="s">
        <v>19521</v>
      </c>
      <c r="X66" s="500"/>
      <c r="Y66" s="501"/>
      <c r="Z66" s="511" t="s">
        <v>2140</v>
      </c>
      <c r="AA66" s="511"/>
      <c r="AB66" s="511"/>
      <c r="AC66" s="348" t="str">
        <f>IFERROR(VLOOKUP(Z66,【参考】数式用!$A$4:$B$54,2,FALSE),"")</f>
        <v>A6</v>
      </c>
      <c r="AD66" s="221">
        <v>1000000</v>
      </c>
      <c r="AE66" s="220">
        <v>10.45</v>
      </c>
      <c r="AJ66" s="493" t="s">
        <v>2528</v>
      </c>
      <c r="AN66" s="428" t="str">
        <f>IF($L$18="", "", VLOOKUP(Z66,【参考】数式用!$A$4:$M$54,13,FALSE))</f>
        <v>加算対象</v>
      </c>
      <c r="AO66" s="46" t="str">
        <f>VLOOKUP(Z66,【参考】数式用!$A$2:$N$54,14,FALSE)</f>
        <v>総合事業</v>
      </c>
    </row>
    <row r="67" spans="1:41" ht="50" hidden="1" customHeight="1">
      <c r="A67" s="96">
        <f t="shared" si="0"/>
        <v>10</v>
      </c>
      <c r="B67" s="505" t="s">
        <v>19522</v>
      </c>
      <c r="C67" s="506"/>
      <c r="D67" s="506"/>
      <c r="E67" s="506"/>
      <c r="F67" s="506"/>
      <c r="G67" s="506"/>
      <c r="H67" s="506"/>
      <c r="I67" s="506"/>
      <c r="J67" s="506"/>
      <c r="K67" s="507"/>
      <c r="L67" s="536" t="s">
        <v>19525</v>
      </c>
      <c r="M67" s="537"/>
      <c r="N67" s="537"/>
      <c r="O67" s="537"/>
      <c r="P67" s="538"/>
      <c r="Q67" s="502" t="s">
        <v>191</v>
      </c>
      <c r="R67" s="503"/>
      <c r="S67" s="503"/>
      <c r="T67" s="503"/>
      <c r="U67" s="504"/>
      <c r="V67" s="284" t="s">
        <v>271</v>
      </c>
      <c r="W67" s="499" t="s">
        <v>19521</v>
      </c>
      <c r="X67" s="500"/>
      <c r="Y67" s="501"/>
      <c r="Z67" s="511" t="s">
        <v>2140</v>
      </c>
      <c r="AA67" s="511"/>
      <c r="AB67" s="511"/>
      <c r="AC67" s="348" t="str">
        <f>IFERROR(VLOOKUP(Z67,【参考】数式用!$A$4:$B$54,2,FALSE),"")</f>
        <v>A6</v>
      </c>
      <c r="AD67" s="221">
        <v>1000000</v>
      </c>
      <c r="AE67" s="220">
        <v>10.27</v>
      </c>
      <c r="AJ67" s="493" t="s">
        <v>2529</v>
      </c>
      <c r="AN67" s="428" t="str">
        <f>IF($L$18="", "", VLOOKUP(Z67,【参考】数式用!$A$4:$M$54,13,FALSE))</f>
        <v>加算対象</v>
      </c>
      <c r="AO67" s="46" t="str">
        <f>VLOOKUP(Z67,【参考】数式用!$A$2:$N$54,14,FALSE)</f>
        <v>総合事業</v>
      </c>
    </row>
    <row r="68" spans="1:41" ht="50" hidden="1" customHeight="1">
      <c r="A68" s="96">
        <f t="shared" si="0"/>
        <v>11</v>
      </c>
      <c r="B68" s="505" t="s">
        <v>19526</v>
      </c>
      <c r="C68" s="506"/>
      <c r="D68" s="506"/>
      <c r="E68" s="506"/>
      <c r="F68" s="506"/>
      <c r="G68" s="506"/>
      <c r="H68" s="506"/>
      <c r="I68" s="506"/>
      <c r="J68" s="506"/>
      <c r="K68" s="507"/>
      <c r="L68" s="536" t="s">
        <v>19523</v>
      </c>
      <c r="M68" s="537"/>
      <c r="N68" s="537"/>
      <c r="O68" s="537"/>
      <c r="P68" s="538"/>
      <c r="Q68" s="502" t="s">
        <v>191</v>
      </c>
      <c r="R68" s="503"/>
      <c r="S68" s="503"/>
      <c r="T68" s="503"/>
      <c r="U68" s="504"/>
      <c r="V68" s="284" t="s">
        <v>271</v>
      </c>
      <c r="W68" s="499" t="s">
        <v>19521</v>
      </c>
      <c r="X68" s="500"/>
      <c r="Y68" s="501"/>
      <c r="Z68" s="511" t="s">
        <v>161</v>
      </c>
      <c r="AA68" s="511"/>
      <c r="AB68" s="511"/>
      <c r="AC68" s="348" t="str">
        <f>IFERROR(VLOOKUP(Z68,【参考】数式用!$A$4:$B$54,2,FALSE),"")</f>
        <v>78</v>
      </c>
      <c r="AD68" s="221">
        <v>1000000</v>
      </c>
      <c r="AE68" s="220">
        <f>IF(B68="","",IF(AO68="総合事業","数式を削除して手入力",IFERROR(INDEX(【参考】数式用!$AT$3:$AV$452,MATCH(Q68&amp;V68,【参考】数式用!$AS$3:$AS$452,0),MATCH(VLOOKUP(Z68,【参考】数式用!$AW$2:$AX$53,2,FALSE),【参考】数式用!$AT$2:$AV$2,0)),10)))</f>
        <v>10.68</v>
      </c>
      <c r="AJ68" s="493" t="s">
        <v>2530</v>
      </c>
      <c r="AN68" s="428" t="str">
        <f>IF($L$18="", "", VLOOKUP(Z68,【参考】数式用!$A$4:$M$54,13,FALSE))</f>
        <v>加算対象</v>
      </c>
      <c r="AO68" s="46" t="str">
        <f>VLOOKUP(Z68,【参考】数式用!$A$2:$N$54,14,FALSE)</f>
        <v>その他</v>
      </c>
    </row>
    <row r="69" spans="1:41" ht="50" hidden="1" customHeight="1">
      <c r="A69" s="96">
        <f t="shared" si="0"/>
        <v>12</v>
      </c>
      <c r="B69" s="505" t="s">
        <v>19527</v>
      </c>
      <c r="C69" s="506"/>
      <c r="D69" s="506"/>
      <c r="E69" s="506"/>
      <c r="F69" s="506"/>
      <c r="G69" s="506"/>
      <c r="H69" s="506"/>
      <c r="I69" s="506"/>
      <c r="J69" s="506"/>
      <c r="K69" s="507"/>
      <c r="L69" s="536" t="s">
        <v>19528</v>
      </c>
      <c r="M69" s="537"/>
      <c r="N69" s="537"/>
      <c r="O69" s="537"/>
      <c r="P69" s="538"/>
      <c r="Q69" s="502" t="s">
        <v>191</v>
      </c>
      <c r="R69" s="503"/>
      <c r="S69" s="503"/>
      <c r="T69" s="503"/>
      <c r="U69" s="504"/>
      <c r="V69" s="284" t="s">
        <v>874</v>
      </c>
      <c r="W69" s="499" t="s">
        <v>19529</v>
      </c>
      <c r="X69" s="500"/>
      <c r="Y69" s="501"/>
      <c r="Z69" s="511" t="s">
        <v>2511</v>
      </c>
      <c r="AA69" s="511"/>
      <c r="AB69" s="511"/>
      <c r="AC69" s="348" t="str">
        <f>IFERROR(VLOOKUP(Z69,【参考】数式用!$A$4:$B$54,2,FALSE),"")</f>
        <v>16</v>
      </c>
      <c r="AD69" s="221">
        <v>1000000</v>
      </c>
      <c r="AE69" s="220">
        <f>IF(B69="","",IF(AO69="総合事業","数式を削除して手入力",IFERROR(INDEX(【参考】数式用!$AT$3:$AV$452,MATCH(Q69&amp;V69,【参考】数式用!$AS$3:$AS$452,0),MATCH(VLOOKUP(Z69,【参考】数式用!$AW$2:$AX$53,2,FALSE),【参考】数式用!$AT$2:$AV$2,0)),10)))</f>
        <v>10.17</v>
      </c>
      <c r="AJ69" s="493" t="s">
        <v>2531</v>
      </c>
      <c r="AN69" s="428" t="str">
        <f>IF($L$18="", "", VLOOKUP(Z69,【参考】数式用!$A$4:$M$54,13,FALSE))</f>
        <v>加算対象</v>
      </c>
      <c r="AO69" s="46" t="str">
        <f>VLOOKUP(Z69,【参考】数式用!$A$2:$N$54,14,FALSE)</f>
        <v>その他</v>
      </c>
    </row>
    <row r="70" spans="1:41" ht="50" hidden="1" customHeight="1">
      <c r="A70" s="96">
        <f t="shared" si="0"/>
        <v>13</v>
      </c>
      <c r="B70" s="505" t="s">
        <v>19527</v>
      </c>
      <c r="C70" s="506"/>
      <c r="D70" s="506"/>
      <c r="E70" s="506"/>
      <c r="F70" s="506"/>
      <c r="G70" s="506"/>
      <c r="H70" s="506"/>
      <c r="I70" s="506"/>
      <c r="J70" s="506"/>
      <c r="K70" s="507"/>
      <c r="L70" s="536" t="s">
        <v>19528</v>
      </c>
      <c r="M70" s="537"/>
      <c r="N70" s="537"/>
      <c r="O70" s="537"/>
      <c r="P70" s="538"/>
      <c r="Q70" s="502" t="s">
        <v>191</v>
      </c>
      <c r="R70" s="503"/>
      <c r="S70" s="503"/>
      <c r="T70" s="503"/>
      <c r="U70" s="504"/>
      <c r="V70" s="284" t="s">
        <v>874</v>
      </c>
      <c r="W70" s="499" t="s">
        <v>19529</v>
      </c>
      <c r="X70" s="500"/>
      <c r="Y70" s="501"/>
      <c r="Z70" s="511" t="s">
        <v>2512</v>
      </c>
      <c r="AA70" s="511"/>
      <c r="AB70" s="511"/>
      <c r="AC70" s="348" t="str">
        <f>IFERROR(VLOOKUP(Z70,【参考】数式用!$A$4:$B$54,2,FALSE),"")</f>
        <v>66</v>
      </c>
      <c r="AD70" s="221">
        <v>1000000</v>
      </c>
      <c r="AE70" s="220">
        <f>IF(B70="","",IF(AO70="総合事業","数式を削除して手入力",IFERROR(INDEX(【参考】数式用!$AT$3:$AV$452,MATCH(Q70&amp;V70,【参考】数式用!$AS$3:$AS$452,0),MATCH(VLOOKUP(Z70,【参考】数式用!$AW$2:$AX$53,2,FALSE),【参考】数式用!$AT$2:$AV$2,0)),10)))</f>
        <v>10.17</v>
      </c>
      <c r="AJ70" s="493" t="s">
        <v>2532</v>
      </c>
      <c r="AN70" s="428" t="str">
        <f>IF($L$18="", "", VLOOKUP(Z70,【参考】数式用!$A$4:$M$54,13,FALSE))</f>
        <v>加算対象</v>
      </c>
      <c r="AO70" s="46" t="str">
        <f>VLOOKUP(Z70,【参考】数式用!$A$2:$N$54,14,FALSE)</f>
        <v>介護予防</v>
      </c>
    </row>
    <row r="71" spans="1:41" ht="50" hidden="1" customHeight="1">
      <c r="A71" s="96">
        <f t="shared" si="0"/>
        <v>14</v>
      </c>
      <c r="B71" s="505" t="s">
        <v>19530</v>
      </c>
      <c r="C71" s="506"/>
      <c r="D71" s="506"/>
      <c r="E71" s="506"/>
      <c r="F71" s="506"/>
      <c r="G71" s="506"/>
      <c r="H71" s="506"/>
      <c r="I71" s="506"/>
      <c r="J71" s="506"/>
      <c r="K71" s="507"/>
      <c r="L71" s="536" t="s">
        <v>1938</v>
      </c>
      <c r="M71" s="537"/>
      <c r="N71" s="537"/>
      <c r="O71" s="537"/>
      <c r="P71" s="538"/>
      <c r="Q71" s="502" t="s">
        <v>191</v>
      </c>
      <c r="R71" s="503"/>
      <c r="S71" s="503"/>
      <c r="T71" s="503"/>
      <c r="U71" s="504"/>
      <c r="V71" s="284" t="s">
        <v>566</v>
      </c>
      <c r="W71" s="499" t="s">
        <v>19531</v>
      </c>
      <c r="X71" s="500"/>
      <c r="Y71" s="501"/>
      <c r="Z71" s="511" t="s">
        <v>2513</v>
      </c>
      <c r="AA71" s="511"/>
      <c r="AB71" s="511"/>
      <c r="AC71" s="348" t="str">
        <f>IFERROR(VLOOKUP(Z71,【参考】数式用!$A$4:$B$54,2,FALSE),"")</f>
        <v>33</v>
      </c>
      <c r="AD71" s="221">
        <v>1000000</v>
      </c>
      <c r="AE71" s="220">
        <f>IF(B71="","",IF(AO71="総合事業","数式を削除して手入力",IFERROR(INDEX(【参考】数式用!$AT$3:$AV$452,MATCH(Q71&amp;V71,【参考】数式用!$AS$3:$AS$452,0),MATCH(VLOOKUP(Z71,【参考】数式用!$AW$2:$AX$53,2,FALSE),【参考】数式用!$AT$2:$AV$2,0)),10)))</f>
        <v>10.27</v>
      </c>
      <c r="AJ71" s="493" t="s">
        <v>2533</v>
      </c>
      <c r="AN71" s="428" t="str">
        <f>IF($L$18="", "", VLOOKUP(Z71,【参考】数式用!$A$4:$M$54,13,FALSE))</f>
        <v>加算対象</v>
      </c>
      <c r="AO71" s="46" t="str">
        <f>VLOOKUP(Z71,【参考】数式用!$A$2:$N$54,14,FALSE)</f>
        <v>その他</v>
      </c>
    </row>
    <row r="72" spans="1:41" ht="50" hidden="1" customHeight="1">
      <c r="A72" s="96">
        <f t="shared" si="0"/>
        <v>15</v>
      </c>
      <c r="B72" s="505" t="s">
        <v>19530</v>
      </c>
      <c r="C72" s="506"/>
      <c r="D72" s="506"/>
      <c r="E72" s="506"/>
      <c r="F72" s="506"/>
      <c r="G72" s="506"/>
      <c r="H72" s="506"/>
      <c r="I72" s="506"/>
      <c r="J72" s="506"/>
      <c r="K72" s="507"/>
      <c r="L72" s="536" t="s">
        <v>1938</v>
      </c>
      <c r="M72" s="537"/>
      <c r="N72" s="537"/>
      <c r="O72" s="537"/>
      <c r="P72" s="538"/>
      <c r="Q72" s="502" t="s">
        <v>191</v>
      </c>
      <c r="R72" s="503"/>
      <c r="S72" s="503"/>
      <c r="T72" s="503"/>
      <c r="U72" s="504"/>
      <c r="V72" s="284" t="s">
        <v>566</v>
      </c>
      <c r="W72" s="499" t="s">
        <v>19531</v>
      </c>
      <c r="X72" s="500"/>
      <c r="Y72" s="501"/>
      <c r="Z72" s="511" t="s">
        <v>2143</v>
      </c>
      <c r="AA72" s="511"/>
      <c r="AB72" s="511"/>
      <c r="AC72" s="348" t="str">
        <f>IFERROR(VLOOKUP(Z72,【参考】数式用!$A$4:$B$54,2,FALSE),"")</f>
        <v>27</v>
      </c>
      <c r="AD72" s="221">
        <v>1000000</v>
      </c>
      <c r="AE72" s="220">
        <f>IF(B72="","",IF(AO72="総合事業","数式を削除して手入力",IFERROR(INDEX(【参考】数式用!$AT$3:$AV$452,MATCH(Q72&amp;V72,【参考】数式用!$AS$3:$AS$452,0),MATCH(VLOOKUP(Z72,【参考】数式用!$AW$2:$AX$53,2,FALSE),【参考】数式用!$AT$2:$AV$2,0)),10)))</f>
        <v>10.27</v>
      </c>
      <c r="AJ72" s="493" t="s">
        <v>2534</v>
      </c>
      <c r="AN72" s="428" t="str">
        <f>IF($L$18="", "", VLOOKUP(Z72,【参考】数式用!$A$4:$M$54,13,FALSE))</f>
        <v>加算対象</v>
      </c>
      <c r="AO72" s="46" t="str">
        <f>VLOOKUP(Z72,【参考】数式用!$A$2:$N$54,14,FALSE)</f>
        <v>短期利用型</v>
      </c>
    </row>
    <row r="73" spans="1:41" ht="50" hidden="1" customHeight="1">
      <c r="A73" s="96">
        <f t="shared" si="0"/>
        <v>16</v>
      </c>
      <c r="B73" s="505" t="s">
        <v>19530</v>
      </c>
      <c r="C73" s="506"/>
      <c r="D73" s="506"/>
      <c r="E73" s="506"/>
      <c r="F73" s="506"/>
      <c r="G73" s="506"/>
      <c r="H73" s="506"/>
      <c r="I73" s="506"/>
      <c r="J73" s="506"/>
      <c r="K73" s="507"/>
      <c r="L73" s="536" t="s">
        <v>1938</v>
      </c>
      <c r="M73" s="537"/>
      <c r="N73" s="537"/>
      <c r="O73" s="537"/>
      <c r="P73" s="538"/>
      <c r="Q73" s="502" t="s">
        <v>191</v>
      </c>
      <c r="R73" s="503"/>
      <c r="S73" s="503"/>
      <c r="T73" s="503"/>
      <c r="U73" s="504"/>
      <c r="V73" s="284" t="s">
        <v>566</v>
      </c>
      <c r="W73" s="499" t="s">
        <v>19531</v>
      </c>
      <c r="X73" s="500"/>
      <c r="Y73" s="501"/>
      <c r="Z73" s="511" t="s">
        <v>2514</v>
      </c>
      <c r="AA73" s="511"/>
      <c r="AB73" s="511"/>
      <c r="AC73" s="348" t="str">
        <f>IFERROR(VLOOKUP(Z73,【参考】数式用!$A$4:$B$54,2,FALSE),"")</f>
        <v>35</v>
      </c>
      <c r="AD73" s="221">
        <v>1000000</v>
      </c>
      <c r="AE73" s="220">
        <f>IF(B73="","",IF(AO73="総合事業","数式を削除して手入力",IFERROR(INDEX(【参考】数式用!$AT$3:$AV$452,MATCH(Q73&amp;V73,【参考】数式用!$AS$3:$AS$452,0),MATCH(VLOOKUP(Z73,【参考】数式用!$AW$2:$AX$53,2,FALSE),【参考】数式用!$AT$2:$AV$2,0)),10)))</f>
        <v>10.27</v>
      </c>
      <c r="AJ73" s="493" t="s">
        <v>2535</v>
      </c>
      <c r="AN73" s="428" t="str">
        <f>IF($L$18="", "", VLOOKUP(Z73,【参考】数式用!$A$4:$M$54,13,FALSE))</f>
        <v>加算対象</v>
      </c>
      <c r="AO73" s="46" t="str">
        <f>VLOOKUP(Z73,【参考】数式用!$A$2:$N$54,14,FALSE)</f>
        <v>介護予防</v>
      </c>
    </row>
    <row r="74" spans="1:41" ht="50" hidden="1" customHeight="1">
      <c r="A74" s="96">
        <f t="shared" si="0"/>
        <v>17</v>
      </c>
      <c r="B74" s="505" t="s">
        <v>19532</v>
      </c>
      <c r="C74" s="506"/>
      <c r="D74" s="506"/>
      <c r="E74" s="506"/>
      <c r="F74" s="506"/>
      <c r="G74" s="506"/>
      <c r="H74" s="506"/>
      <c r="I74" s="506"/>
      <c r="J74" s="506"/>
      <c r="K74" s="507"/>
      <c r="L74" s="536" t="s">
        <v>19533</v>
      </c>
      <c r="M74" s="537"/>
      <c r="N74" s="537"/>
      <c r="O74" s="537"/>
      <c r="P74" s="538"/>
      <c r="Q74" s="502" t="s">
        <v>191</v>
      </c>
      <c r="R74" s="503"/>
      <c r="S74" s="503"/>
      <c r="T74" s="503"/>
      <c r="U74" s="504"/>
      <c r="V74" s="284" t="s">
        <v>599</v>
      </c>
      <c r="W74" s="499" t="s">
        <v>19534</v>
      </c>
      <c r="X74" s="500"/>
      <c r="Y74" s="501"/>
      <c r="Z74" s="512" t="s">
        <v>2515</v>
      </c>
      <c r="AA74" s="513"/>
      <c r="AB74" s="514"/>
      <c r="AC74" s="348" t="str">
        <f>IFERROR(VLOOKUP(Z74,【参考】数式用!$A$4:$B$54,2,FALSE),"")</f>
        <v>36</v>
      </c>
      <c r="AD74" s="221">
        <v>1000000</v>
      </c>
      <c r="AE74" s="220">
        <f>IF(B74="","",IF(AO74="総合事業","数式を削除して手入力",IFERROR(INDEX(【参考】数式用!$AT$3:$AV$452,MATCH(Q74&amp;V74,【参考】数式用!$AS$3:$AS$452,0),MATCH(VLOOKUP(Z74,【参考】数式用!$AW$2:$AX$53,2,FALSE),【参考】数式用!$AT$2:$AV$2,0)),10)))</f>
        <v>10.27</v>
      </c>
      <c r="AJ74" s="493" t="s">
        <v>2536</v>
      </c>
      <c r="AN74" s="428" t="str">
        <f>IF($L$18="", "", VLOOKUP(Z74,【参考】数式用!$A$4:$M$54,13,FALSE))</f>
        <v>加算対象</v>
      </c>
      <c r="AO74" s="46" t="str">
        <f>VLOOKUP(Z74,【参考】数式用!$A$2:$N$54,14,FALSE)</f>
        <v>その他</v>
      </c>
    </row>
    <row r="75" spans="1:41" ht="50" hidden="1" customHeight="1">
      <c r="A75" s="96">
        <f t="shared" si="0"/>
        <v>18</v>
      </c>
      <c r="B75" s="505" t="s">
        <v>19532</v>
      </c>
      <c r="C75" s="506"/>
      <c r="D75" s="506"/>
      <c r="E75" s="506"/>
      <c r="F75" s="506"/>
      <c r="G75" s="506"/>
      <c r="H75" s="506"/>
      <c r="I75" s="506"/>
      <c r="J75" s="506"/>
      <c r="K75" s="507"/>
      <c r="L75" s="536" t="s">
        <v>19533</v>
      </c>
      <c r="M75" s="537"/>
      <c r="N75" s="537"/>
      <c r="O75" s="537"/>
      <c r="P75" s="538"/>
      <c r="Q75" s="502" t="s">
        <v>191</v>
      </c>
      <c r="R75" s="503"/>
      <c r="S75" s="503"/>
      <c r="T75" s="503"/>
      <c r="U75" s="504"/>
      <c r="V75" s="284" t="s">
        <v>599</v>
      </c>
      <c r="W75" s="499" t="s">
        <v>19534</v>
      </c>
      <c r="X75" s="500"/>
      <c r="Y75" s="501"/>
      <c r="Z75" s="511" t="s">
        <v>2147</v>
      </c>
      <c r="AA75" s="511"/>
      <c r="AB75" s="511"/>
      <c r="AC75" s="348" t="str">
        <f>IFERROR(VLOOKUP(Z75,【参考】数式用!$A$4:$B$54,2,FALSE),"")</f>
        <v>28</v>
      </c>
      <c r="AD75" s="221">
        <v>1000000</v>
      </c>
      <c r="AE75" s="220">
        <f>IF(B75="","",IF(AO75="総合事業","数式を削除して手入力",IFERROR(INDEX(【参考】数式用!$AT$3:$AV$452,MATCH(Q75&amp;V75,【参考】数式用!$AS$3:$AS$452,0),MATCH(VLOOKUP(Z75,【参考】数式用!$AW$2:$AX$53,2,FALSE),【参考】数式用!$AT$2:$AV$2,0)),10)))</f>
        <v>10.27</v>
      </c>
      <c r="AJ75" s="493" t="s">
        <v>2537</v>
      </c>
      <c r="AN75" s="428" t="str">
        <f>IF($L$18="", "", VLOOKUP(Z75,【参考】数式用!$A$4:$M$54,13,FALSE))</f>
        <v>加算対象</v>
      </c>
      <c r="AO75" s="46" t="str">
        <f>VLOOKUP(Z75,【参考】数式用!$A$2:$N$54,14,FALSE)</f>
        <v>短期利用型</v>
      </c>
    </row>
    <row r="76" spans="1:41" ht="50" hidden="1" customHeight="1">
      <c r="A76" s="459">
        <f t="shared" si="0"/>
        <v>19</v>
      </c>
      <c r="B76" s="505" t="s">
        <v>19535</v>
      </c>
      <c r="C76" s="506"/>
      <c r="D76" s="506"/>
      <c r="E76" s="506"/>
      <c r="F76" s="506"/>
      <c r="G76" s="506"/>
      <c r="H76" s="506"/>
      <c r="I76" s="506"/>
      <c r="J76" s="506"/>
      <c r="K76" s="507"/>
      <c r="L76" s="536" t="s">
        <v>19536</v>
      </c>
      <c r="M76" s="537"/>
      <c r="N76" s="537"/>
      <c r="O76" s="537"/>
      <c r="P76" s="538"/>
      <c r="Q76" s="502" t="s">
        <v>191</v>
      </c>
      <c r="R76" s="503"/>
      <c r="S76" s="503"/>
      <c r="T76" s="503"/>
      <c r="U76" s="504"/>
      <c r="V76" s="284" t="s">
        <v>582</v>
      </c>
      <c r="W76" s="499" t="s">
        <v>19537</v>
      </c>
      <c r="X76" s="500"/>
      <c r="Y76" s="501"/>
      <c r="Z76" s="515" t="s">
        <v>2516</v>
      </c>
      <c r="AA76" s="515"/>
      <c r="AB76" s="515"/>
      <c r="AC76" s="461" t="str">
        <f>IFERROR(VLOOKUP(Z76,【参考】数式用!$A$4:$B$54,2,FALSE),"")</f>
        <v>72</v>
      </c>
      <c r="AD76" s="221">
        <v>1000000</v>
      </c>
      <c r="AE76" s="220">
        <f>IF(B76="","",IF(AO76="総合事業","数式を削除して手入力",IFERROR(INDEX(【参考】数式用!$AT$3:$AV$452,MATCH(Q76&amp;V76,【参考】数式用!$AS$3:$AS$452,0),MATCH(VLOOKUP(Z76,【参考】数式用!$AW$2:$AX$53,2,FALSE),【参考】数式用!$AT$2:$AV$2,0)),10)))</f>
        <v>10.33</v>
      </c>
      <c r="AJ76" s="493" t="s">
        <v>2538</v>
      </c>
      <c r="AN76" s="428" t="str">
        <f>IF($L$18="", "", VLOOKUP(Z76,【参考】数式用!$A$4:$M$54,13,FALSE))</f>
        <v>加算対象</v>
      </c>
      <c r="AO76" s="46" t="str">
        <f>VLOOKUP(Z76,【参考】数式用!$A$2:$N$54,14,FALSE)</f>
        <v>その他</v>
      </c>
    </row>
    <row r="77" spans="1:41" ht="50" hidden="1" customHeight="1">
      <c r="A77" s="96">
        <f t="shared" si="0"/>
        <v>20</v>
      </c>
      <c r="B77" s="505" t="s">
        <v>19535</v>
      </c>
      <c r="C77" s="506"/>
      <c r="D77" s="506"/>
      <c r="E77" s="506"/>
      <c r="F77" s="506"/>
      <c r="G77" s="506"/>
      <c r="H77" s="506"/>
      <c r="I77" s="506"/>
      <c r="J77" s="506"/>
      <c r="K77" s="507"/>
      <c r="L77" s="536" t="s">
        <v>19536</v>
      </c>
      <c r="M77" s="537"/>
      <c r="N77" s="537"/>
      <c r="O77" s="537"/>
      <c r="P77" s="538"/>
      <c r="Q77" s="502" t="s">
        <v>191</v>
      </c>
      <c r="R77" s="503"/>
      <c r="S77" s="503"/>
      <c r="T77" s="503"/>
      <c r="U77" s="504"/>
      <c r="V77" s="284" t="s">
        <v>582</v>
      </c>
      <c r="W77" s="499" t="s">
        <v>19537</v>
      </c>
      <c r="X77" s="500"/>
      <c r="Y77" s="501"/>
      <c r="Z77" s="511" t="s">
        <v>2517</v>
      </c>
      <c r="AA77" s="511"/>
      <c r="AB77" s="511"/>
      <c r="AC77" s="348" t="str">
        <f>IFERROR(VLOOKUP(Z77,【参考】数式用!$A$4:$B$54,2,FALSE),"")</f>
        <v>74</v>
      </c>
      <c r="AD77" s="221">
        <v>1000000</v>
      </c>
      <c r="AE77" s="220">
        <f>IF(B77="","",IF(AO77="総合事業","数式を削除して手入力",IFERROR(INDEX(【参考】数式用!$AT$3:$AV$452,MATCH(Q77&amp;V77,【参考】数式用!$AS$3:$AS$452,0),MATCH(VLOOKUP(Z77,【参考】数式用!$AW$2:$AX$53,2,FALSE),【参考】数式用!$AT$2:$AV$2,0)),10)))</f>
        <v>10.33</v>
      </c>
      <c r="AJ77" s="493" t="s">
        <v>2539</v>
      </c>
      <c r="AN77" s="428" t="str">
        <f>IF($L$18="", "", VLOOKUP(Z77,【参考】数式用!$A$4:$M$54,13,FALSE))</f>
        <v>加算対象</v>
      </c>
      <c r="AO77" s="46" t="str">
        <f>VLOOKUP(Z77,【参考】数式用!$A$2:$N$54,14,FALSE)</f>
        <v>介護予防</v>
      </c>
    </row>
    <row r="78" spans="1:41" ht="50" hidden="1" customHeight="1">
      <c r="A78" s="96">
        <f t="shared" si="0"/>
        <v>21</v>
      </c>
      <c r="B78" s="505" t="s">
        <v>19538</v>
      </c>
      <c r="C78" s="506"/>
      <c r="D78" s="506"/>
      <c r="E78" s="506"/>
      <c r="F78" s="506"/>
      <c r="G78" s="506"/>
      <c r="H78" s="506"/>
      <c r="I78" s="506"/>
      <c r="J78" s="506"/>
      <c r="K78" s="507"/>
      <c r="L78" s="536" t="s">
        <v>19539</v>
      </c>
      <c r="M78" s="537"/>
      <c r="N78" s="537"/>
      <c r="O78" s="537"/>
      <c r="P78" s="538"/>
      <c r="Q78" s="502" t="s">
        <v>191</v>
      </c>
      <c r="R78" s="503"/>
      <c r="S78" s="503"/>
      <c r="T78" s="503"/>
      <c r="U78" s="504"/>
      <c r="V78" s="284" t="s">
        <v>578</v>
      </c>
      <c r="W78" s="499" t="s">
        <v>19540</v>
      </c>
      <c r="X78" s="500"/>
      <c r="Y78" s="501"/>
      <c r="Z78" s="511" t="s">
        <v>2082</v>
      </c>
      <c r="AA78" s="511"/>
      <c r="AB78" s="511"/>
      <c r="AC78" s="348" t="str">
        <f>IFERROR(VLOOKUP(Z78,【参考】数式用!$A$4:$B$54,2,FALSE),"")</f>
        <v>73</v>
      </c>
      <c r="AD78" s="221">
        <v>1000000</v>
      </c>
      <c r="AE78" s="220">
        <f>IF(B78="","",IF(AO78="総合事業","数式を削除して手入力",IFERROR(INDEX(【参考】数式用!$AT$3:$AV$452,MATCH(Q78&amp;V78,【参考】数式用!$AS$3:$AS$452,0),MATCH(VLOOKUP(Z78,【参考】数式用!$AW$2:$AX$53,2,FALSE),【参考】数式用!$AT$2:$AV$2,0)),10)))</f>
        <v>10.33</v>
      </c>
      <c r="AJ78" s="493" t="s">
        <v>2540</v>
      </c>
      <c r="AN78" s="428" t="str">
        <f>IF($L$18="", "", VLOOKUP(Z78,【参考】数式用!$A$4:$M$54,13,FALSE))</f>
        <v>加算対象</v>
      </c>
      <c r="AO78" s="46" t="str">
        <f>VLOOKUP(Z78,【参考】数式用!$A$2:$N$54,14,FALSE)</f>
        <v>その他</v>
      </c>
    </row>
    <row r="79" spans="1:41" ht="50" hidden="1" customHeight="1">
      <c r="A79" s="96">
        <f t="shared" si="0"/>
        <v>22</v>
      </c>
      <c r="B79" s="505" t="s">
        <v>19541</v>
      </c>
      <c r="C79" s="506"/>
      <c r="D79" s="506"/>
      <c r="E79" s="506"/>
      <c r="F79" s="506"/>
      <c r="G79" s="506"/>
      <c r="H79" s="506"/>
      <c r="I79" s="506"/>
      <c r="J79" s="506"/>
      <c r="K79" s="507"/>
      <c r="L79" s="536" t="s">
        <v>19539</v>
      </c>
      <c r="M79" s="537"/>
      <c r="N79" s="537"/>
      <c r="O79" s="537"/>
      <c r="P79" s="538"/>
      <c r="Q79" s="502" t="s">
        <v>191</v>
      </c>
      <c r="R79" s="503"/>
      <c r="S79" s="503"/>
      <c r="T79" s="503"/>
      <c r="U79" s="504"/>
      <c r="V79" s="284" t="s">
        <v>578</v>
      </c>
      <c r="W79" s="499" t="s">
        <v>19540</v>
      </c>
      <c r="X79" s="500"/>
      <c r="Y79" s="501"/>
      <c r="Z79" s="511" t="s">
        <v>2151</v>
      </c>
      <c r="AA79" s="511"/>
      <c r="AB79" s="511"/>
      <c r="AC79" s="348" t="str">
        <f>IFERROR(VLOOKUP(Z79,【参考】数式用!$A$4:$B$54,2,FALSE),"")</f>
        <v>68</v>
      </c>
      <c r="AD79" s="221">
        <v>1000000</v>
      </c>
      <c r="AE79" s="220">
        <f>IF(B79="","",IF(AO79="総合事業","数式を削除して手入力",IFERROR(INDEX(【参考】数式用!$AT$3:$AV$452,MATCH(Q79&amp;V79,【参考】数式用!$AS$3:$AS$452,0),MATCH(VLOOKUP(Z79,【参考】数式用!$AW$2:$AX$53,2,FALSE),【参考】数式用!$AT$2:$AV$2,0)),10)))</f>
        <v>10.33</v>
      </c>
      <c r="AJ79" s="493" t="s">
        <v>2541</v>
      </c>
      <c r="AN79" s="428" t="str">
        <f>IF($L$18="", "", VLOOKUP(Z79,【参考】数式用!$A$4:$M$54,13,FALSE))</f>
        <v>加算対象</v>
      </c>
      <c r="AO79" s="46" t="str">
        <f>VLOOKUP(Z79,【参考】数式用!$A$2:$N$54,14,FALSE)</f>
        <v>短期利用型</v>
      </c>
    </row>
    <row r="80" spans="1:41" ht="50" hidden="1" customHeight="1">
      <c r="A80" s="96">
        <f t="shared" si="0"/>
        <v>23</v>
      </c>
      <c r="B80" s="505" t="s">
        <v>19541</v>
      </c>
      <c r="C80" s="506"/>
      <c r="D80" s="506"/>
      <c r="E80" s="506"/>
      <c r="F80" s="506"/>
      <c r="G80" s="506"/>
      <c r="H80" s="506"/>
      <c r="I80" s="506"/>
      <c r="J80" s="506"/>
      <c r="K80" s="507"/>
      <c r="L80" s="536" t="s">
        <v>19539</v>
      </c>
      <c r="M80" s="537"/>
      <c r="N80" s="537"/>
      <c r="O80" s="537"/>
      <c r="P80" s="538"/>
      <c r="Q80" s="502" t="s">
        <v>191</v>
      </c>
      <c r="R80" s="503"/>
      <c r="S80" s="503"/>
      <c r="T80" s="503"/>
      <c r="U80" s="504"/>
      <c r="V80" s="284" t="s">
        <v>578</v>
      </c>
      <c r="W80" s="499" t="s">
        <v>19540</v>
      </c>
      <c r="X80" s="500"/>
      <c r="Y80" s="501"/>
      <c r="Z80" s="511" t="s">
        <v>2518</v>
      </c>
      <c r="AA80" s="511"/>
      <c r="AB80" s="511"/>
      <c r="AC80" s="348" t="str">
        <f>IFERROR(VLOOKUP(Z80,【参考】数式用!$A$4:$B$54,2,FALSE),"")</f>
        <v>75</v>
      </c>
      <c r="AD80" s="221">
        <v>1000000</v>
      </c>
      <c r="AE80" s="220">
        <f>IF(B80="","",IF(AO80="総合事業","数式を削除して手入力",IFERROR(INDEX(【参考】数式用!$AT$3:$AV$452,MATCH(Q80&amp;V80,【参考】数式用!$AS$3:$AS$452,0),MATCH(VLOOKUP(Z80,【参考】数式用!$AW$2:$AX$53,2,FALSE),【参考】数式用!$AT$2:$AV$2,0)),10)))</f>
        <v>10.33</v>
      </c>
      <c r="AJ80" s="493" t="s">
        <v>2542</v>
      </c>
      <c r="AN80" s="428" t="str">
        <f>IF($L$18="", "", VLOOKUP(Z80,【参考】数式用!$A$4:$M$54,13,FALSE))</f>
        <v>加算対象</v>
      </c>
      <c r="AO80" s="46" t="str">
        <f>VLOOKUP(Z80,【参考】数式用!$A$2:$N$54,14,FALSE)</f>
        <v>介護予防</v>
      </c>
    </row>
    <row r="81" spans="1:41" ht="50" hidden="1" customHeight="1">
      <c r="A81" s="96">
        <f t="shared" si="0"/>
        <v>24</v>
      </c>
      <c r="B81" s="505" t="s">
        <v>19541</v>
      </c>
      <c r="C81" s="506"/>
      <c r="D81" s="506"/>
      <c r="E81" s="506"/>
      <c r="F81" s="506"/>
      <c r="G81" s="506"/>
      <c r="H81" s="506"/>
      <c r="I81" s="506"/>
      <c r="J81" s="506"/>
      <c r="K81" s="507"/>
      <c r="L81" s="536" t="s">
        <v>19539</v>
      </c>
      <c r="M81" s="537"/>
      <c r="N81" s="537"/>
      <c r="O81" s="537"/>
      <c r="P81" s="538"/>
      <c r="Q81" s="502" t="s">
        <v>191</v>
      </c>
      <c r="R81" s="503"/>
      <c r="S81" s="503"/>
      <c r="T81" s="503"/>
      <c r="U81" s="504"/>
      <c r="V81" s="284" t="s">
        <v>578</v>
      </c>
      <c r="W81" s="499" t="s">
        <v>19540</v>
      </c>
      <c r="X81" s="500"/>
      <c r="Y81" s="501"/>
      <c r="Z81" s="511" t="s">
        <v>19400</v>
      </c>
      <c r="AA81" s="511"/>
      <c r="AB81" s="511"/>
      <c r="AC81" s="348" t="str">
        <f>IFERROR(VLOOKUP(Z81,【参考】数式用!$A$4:$B$54,2,FALSE),"")</f>
        <v>69</v>
      </c>
      <c r="AD81" s="221">
        <v>1000000</v>
      </c>
      <c r="AE81" s="220">
        <f>IF(B81="","",IF(AO81="総合事業","数式を削除して手入力",IFERROR(INDEX(【参考】数式用!$AT$3:$AV$452,MATCH(Q81&amp;V81,【参考】数式用!$AS$3:$AS$452,0),MATCH(VLOOKUP(Z81,【参考】数式用!$AW$2:$AX$53,2,FALSE),【参考】数式用!$AT$2:$AV$2,0)),10)))</f>
        <v>10.33</v>
      </c>
      <c r="AJ81" s="493" t="s">
        <v>2543</v>
      </c>
      <c r="AN81" s="428" t="str">
        <f>IF($L$18="", "", VLOOKUP(Z81,【参考】数式用!$A$4:$M$54,13,FALSE))</f>
        <v>加算対象</v>
      </c>
      <c r="AO81" s="46" t="str">
        <f>VLOOKUP(Z81,【参考】数式用!$A$2:$N$54,14,FALSE)</f>
        <v>介護予防・短期利用型</v>
      </c>
    </row>
    <row r="82" spans="1:41" ht="50" hidden="1" customHeight="1">
      <c r="A82" s="96">
        <f t="shared" si="0"/>
        <v>25</v>
      </c>
      <c r="B82" s="505" t="s">
        <v>19542</v>
      </c>
      <c r="C82" s="506"/>
      <c r="D82" s="506"/>
      <c r="E82" s="506"/>
      <c r="F82" s="506"/>
      <c r="G82" s="506"/>
      <c r="H82" s="506"/>
      <c r="I82" s="506"/>
      <c r="J82" s="506"/>
      <c r="K82" s="507"/>
      <c r="L82" s="536" t="s">
        <v>19543</v>
      </c>
      <c r="M82" s="537"/>
      <c r="N82" s="537"/>
      <c r="O82" s="537"/>
      <c r="P82" s="538"/>
      <c r="Q82" s="502" t="s">
        <v>191</v>
      </c>
      <c r="R82" s="503"/>
      <c r="S82" s="503"/>
      <c r="T82" s="503"/>
      <c r="U82" s="504"/>
      <c r="V82" s="284" t="s">
        <v>595</v>
      </c>
      <c r="W82" s="499" t="s">
        <v>19544</v>
      </c>
      <c r="X82" s="500"/>
      <c r="Y82" s="501"/>
      <c r="Z82" s="511" t="s">
        <v>1920</v>
      </c>
      <c r="AA82" s="511"/>
      <c r="AB82" s="511"/>
      <c r="AC82" s="348" t="str">
        <f>IFERROR(VLOOKUP(Z82,【参考】数式用!$A$4:$B$54,2,FALSE),"")</f>
        <v>77</v>
      </c>
      <c r="AD82" s="221">
        <v>1000000</v>
      </c>
      <c r="AE82" s="220">
        <f>IF(B82="","",IF(AO82="総合事業","数式を削除して手入力",IFERROR(INDEX(【参考】数式用!$AT$3:$AV$452,MATCH(Q82&amp;V82,【参考】数式用!$AS$3:$AS$452,0),MATCH(VLOOKUP(Z82,【参考】数式用!$AW$2:$AX$53,2,FALSE),【参考】数式用!$AT$2:$AV$2,0)),10)))</f>
        <v>10.33</v>
      </c>
      <c r="AJ82" s="493" t="s">
        <v>2544</v>
      </c>
      <c r="AN82" s="428" t="str">
        <f>IF($L$18="", "", VLOOKUP(Z82,【参考】数式用!$A$4:$M$54,13,FALSE))</f>
        <v>加算対象</v>
      </c>
      <c r="AO82" s="46" t="str">
        <f>VLOOKUP(Z82,【参考】数式用!$A$2:$N$54,14,FALSE)</f>
        <v>その他</v>
      </c>
    </row>
    <row r="83" spans="1:41" ht="50" hidden="1" customHeight="1">
      <c r="A83" s="96">
        <f t="shared" si="0"/>
        <v>26</v>
      </c>
      <c r="B83" s="505" t="s">
        <v>19542</v>
      </c>
      <c r="C83" s="506"/>
      <c r="D83" s="506"/>
      <c r="E83" s="506"/>
      <c r="F83" s="506"/>
      <c r="G83" s="506"/>
      <c r="H83" s="506"/>
      <c r="I83" s="506"/>
      <c r="J83" s="506"/>
      <c r="K83" s="507"/>
      <c r="L83" s="536" t="s">
        <v>19543</v>
      </c>
      <c r="M83" s="537"/>
      <c r="N83" s="537"/>
      <c r="O83" s="537"/>
      <c r="P83" s="538"/>
      <c r="Q83" s="502" t="s">
        <v>191</v>
      </c>
      <c r="R83" s="503"/>
      <c r="S83" s="503"/>
      <c r="T83" s="503"/>
      <c r="U83" s="504"/>
      <c r="V83" s="284" t="s">
        <v>595</v>
      </c>
      <c r="W83" s="499" t="s">
        <v>19544</v>
      </c>
      <c r="X83" s="500"/>
      <c r="Y83" s="501"/>
      <c r="Z83" s="511" t="s">
        <v>2155</v>
      </c>
      <c r="AA83" s="511"/>
      <c r="AB83" s="511"/>
      <c r="AC83" s="348" t="str">
        <f>IFERROR(VLOOKUP(Z83,【参考】数式用!$A$4:$B$54,2,FALSE),"")</f>
        <v>79</v>
      </c>
      <c r="AD83" s="221">
        <v>1000000</v>
      </c>
      <c r="AE83" s="220">
        <f>IF(B83="","",IF(AO83="総合事業","数式を削除して手入力",IFERROR(INDEX(【参考】数式用!$AT$3:$AV$452,MATCH(Q83&amp;V83,【参考】数式用!$AS$3:$AS$452,0),MATCH(VLOOKUP(Z83,【参考】数式用!$AW$2:$AX$53,2,FALSE),【参考】数式用!$AT$2:$AV$2,0)),10)))</f>
        <v>10.33</v>
      </c>
      <c r="AJ83" s="493" t="s">
        <v>2545</v>
      </c>
      <c r="AN83" s="428" t="str">
        <f>IF($L$18="", "", VLOOKUP(Z83,【参考】数式用!$A$4:$M$54,13,FALSE))</f>
        <v>加算対象</v>
      </c>
      <c r="AO83" s="46" t="str">
        <f>VLOOKUP(Z83,【参考】数式用!$A$2:$N$54,14,FALSE)</f>
        <v>短期利用型</v>
      </c>
    </row>
    <row r="84" spans="1:41" ht="50" hidden="1" customHeight="1">
      <c r="A84" s="96">
        <f t="shared" si="0"/>
        <v>27</v>
      </c>
      <c r="B84" s="505" t="s">
        <v>19545</v>
      </c>
      <c r="C84" s="506"/>
      <c r="D84" s="506"/>
      <c r="E84" s="506"/>
      <c r="F84" s="506"/>
      <c r="G84" s="506"/>
      <c r="H84" s="506"/>
      <c r="I84" s="506"/>
      <c r="J84" s="506"/>
      <c r="K84" s="507"/>
      <c r="L84" s="536" t="s">
        <v>19546</v>
      </c>
      <c r="M84" s="537"/>
      <c r="N84" s="537"/>
      <c r="O84" s="537"/>
      <c r="P84" s="538"/>
      <c r="Q84" s="502" t="s">
        <v>191</v>
      </c>
      <c r="R84" s="503"/>
      <c r="S84" s="503"/>
      <c r="T84" s="503"/>
      <c r="U84" s="504"/>
      <c r="V84" s="284" t="s">
        <v>403</v>
      </c>
      <c r="W84" s="499" t="s">
        <v>19547</v>
      </c>
      <c r="X84" s="500"/>
      <c r="Y84" s="501"/>
      <c r="Z84" s="511" t="s">
        <v>2087</v>
      </c>
      <c r="AA84" s="511"/>
      <c r="AB84" s="511"/>
      <c r="AC84" s="348" t="str">
        <f>IFERROR(VLOOKUP(Z84,【参考】数式用!$A$4:$B$54,2,FALSE),"")</f>
        <v>32</v>
      </c>
      <c r="AD84" s="221">
        <v>1000000</v>
      </c>
      <c r="AE84" s="220">
        <f>IF(B84="","",IF(AO84="総合事業","数式を削除して手入力",IFERROR(INDEX(【参考】数式用!$AT$3:$AV$452,MATCH(Q84&amp;V84,【参考】数式用!$AS$3:$AS$452,0),MATCH(VLOOKUP(Z84,【参考】数式用!$AW$2:$AX$53,2,FALSE),【参考】数式用!$AT$2:$AV$2,0)),10)))</f>
        <v>10.45</v>
      </c>
      <c r="AJ84" s="493" t="s">
        <v>2546</v>
      </c>
      <c r="AN84" s="428" t="str">
        <f>IF($L$18="", "", VLOOKUP(Z84,【参考】数式用!$A$4:$M$54,13,FALSE))</f>
        <v>加算対象</v>
      </c>
      <c r="AO84" s="46" t="str">
        <f>VLOOKUP(Z84,【参考】数式用!$A$2:$N$54,14,FALSE)</f>
        <v>その他</v>
      </c>
    </row>
    <row r="85" spans="1:41" ht="50" hidden="1" customHeight="1">
      <c r="A85" s="96">
        <f t="shared" si="0"/>
        <v>28</v>
      </c>
      <c r="B85" s="505" t="s">
        <v>19545</v>
      </c>
      <c r="C85" s="506"/>
      <c r="D85" s="506"/>
      <c r="E85" s="506"/>
      <c r="F85" s="506"/>
      <c r="G85" s="506"/>
      <c r="H85" s="506"/>
      <c r="I85" s="506"/>
      <c r="J85" s="506"/>
      <c r="K85" s="507"/>
      <c r="L85" s="536" t="s">
        <v>19546</v>
      </c>
      <c r="M85" s="537"/>
      <c r="N85" s="537"/>
      <c r="O85" s="537"/>
      <c r="P85" s="538"/>
      <c r="Q85" s="502" t="s">
        <v>191</v>
      </c>
      <c r="R85" s="503"/>
      <c r="S85" s="503"/>
      <c r="T85" s="503"/>
      <c r="U85" s="504"/>
      <c r="V85" s="284" t="s">
        <v>403</v>
      </c>
      <c r="W85" s="499" t="s">
        <v>19547</v>
      </c>
      <c r="X85" s="500"/>
      <c r="Y85" s="501"/>
      <c r="Z85" s="511" t="s">
        <v>19399</v>
      </c>
      <c r="AA85" s="511"/>
      <c r="AB85" s="511"/>
      <c r="AC85" s="348" t="str">
        <f>IFERROR(VLOOKUP(Z85,【参考】数式用!$A$4:$B$54,2,FALSE),"")</f>
        <v>38</v>
      </c>
      <c r="AD85" s="221">
        <v>1000000</v>
      </c>
      <c r="AE85" s="220">
        <f>IF(B85="","",IF(AO85="総合事業","数式を削除して手入力",IFERROR(INDEX(【参考】数式用!$AT$3:$AV$452,MATCH(Q85&amp;V85,【参考】数式用!$AS$3:$AS$452,0),MATCH(VLOOKUP(Z85,【参考】数式用!$AW$2:$AX$53,2,FALSE),【参考】数式用!$AT$2:$AV$2,0)),10)))</f>
        <v>10.45</v>
      </c>
      <c r="AJ85" s="493" t="s">
        <v>2547</v>
      </c>
      <c r="AN85" s="428" t="str">
        <f>IF($L$18="", "", VLOOKUP(Z85,【参考】数式用!$A$4:$M$54,13,FALSE))</f>
        <v>加算対象</v>
      </c>
      <c r="AO85" s="46" t="str">
        <f>VLOOKUP(Z85,【参考】数式用!$A$2:$N$54,14,FALSE)</f>
        <v>短期利用型</v>
      </c>
    </row>
    <row r="86" spans="1:41" ht="50" hidden="1" customHeight="1">
      <c r="A86" s="96">
        <f t="shared" si="0"/>
        <v>29</v>
      </c>
      <c r="B86" s="505" t="s">
        <v>19545</v>
      </c>
      <c r="C86" s="506"/>
      <c r="D86" s="506"/>
      <c r="E86" s="506"/>
      <c r="F86" s="506"/>
      <c r="G86" s="506"/>
      <c r="H86" s="506"/>
      <c r="I86" s="506"/>
      <c r="J86" s="506"/>
      <c r="K86" s="507"/>
      <c r="L86" s="536" t="s">
        <v>19546</v>
      </c>
      <c r="M86" s="537"/>
      <c r="N86" s="537"/>
      <c r="O86" s="537"/>
      <c r="P86" s="538"/>
      <c r="Q86" s="502" t="s">
        <v>191</v>
      </c>
      <c r="R86" s="503"/>
      <c r="S86" s="503"/>
      <c r="T86" s="503"/>
      <c r="U86" s="504"/>
      <c r="V86" s="284" t="s">
        <v>403</v>
      </c>
      <c r="W86" s="499" t="s">
        <v>19547</v>
      </c>
      <c r="X86" s="500"/>
      <c r="Y86" s="501"/>
      <c r="Z86" s="511" t="s">
        <v>2088</v>
      </c>
      <c r="AA86" s="511"/>
      <c r="AB86" s="511"/>
      <c r="AC86" s="348" t="str">
        <f>IFERROR(VLOOKUP(Z86,【参考】数式用!$A$4:$B$54,2,FALSE),"")</f>
        <v>37</v>
      </c>
      <c r="AD86" s="221">
        <v>1000000</v>
      </c>
      <c r="AE86" s="220">
        <f>IF(B86="","",IF(AO86="総合事業","数式を削除して手入力",IFERROR(INDEX(【参考】数式用!$AT$3:$AV$452,MATCH(Q86&amp;V86,【参考】数式用!$AS$3:$AS$452,0),MATCH(VLOOKUP(Z86,【参考】数式用!$AW$2:$AX$53,2,FALSE),【参考】数式用!$AT$2:$AV$2,0)),10)))</f>
        <v>10.45</v>
      </c>
      <c r="AJ86" s="493" t="s">
        <v>2345</v>
      </c>
      <c r="AN86" s="428" t="str">
        <f>IF($L$18="", "", VLOOKUP(Z86,【参考】数式用!$A$4:$M$54,13,FALSE))</f>
        <v>加算対象</v>
      </c>
      <c r="AO86" s="46" t="str">
        <f>VLOOKUP(Z86,【参考】数式用!$A$2:$N$54,14,FALSE)</f>
        <v>介護予防</v>
      </c>
    </row>
    <row r="87" spans="1:41" ht="50" hidden="1" customHeight="1">
      <c r="A87" s="96">
        <f t="shared" si="0"/>
        <v>30</v>
      </c>
      <c r="B87" s="505" t="s">
        <v>19545</v>
      </c>
      <c r="C87" s="506"/>
      <c r="D87" s="506"/>
      <c r="E87" s="506"/>
      <c r="F87" s="506"/>
      <c r="G87" s="506"/>
      <c r="H87" s="506"/>
      <c r="I87" s="506"/>
      <c r="J87" s="506"/>
      <c r="K87" s="507"/>
      <c r="L87" s="536" t="s">
        <v>19546</v>
      </c>
      <c r="M87" s="537"/>
      <c r="N87" s="537"/>
      <c r="O87" s="537"/>
      <c r="P87" s="538"/>
      <c r="Q87" s="502" t="s">
        <v>191</v>
      </c>
      <c r="R87" s="503"/>
      <c r="S87" s="503"/>
      <c r="T87" s="503"/>
      <c r="U87" s="504"/>
      <c r="V87" s="284" t="s">
        <v>403</v>
      </c>
      <c r="W87" s="499" t="s">
        <v>19547</v>
      </c>
      <c r="X87" s="500"/>
      <c r="Y87" s="501"/>
      <c r="Z87" s="511" t="s">
        <v>19398</v>
      </c>
      <c r="AA87" s="511"/>
      <c r="AB87" s="511"/>
      <c r="AC87" s="348" t="str">
        <f>IFERROR(VLOOKUP(Z87,【参考】数式用!$A$4:$B$54,2,FALSE),"")</f>
        <v>39</v>
      </c>
      <c r="AD87" s="221">
        <v>1000000</v>
      </c>
      <c r="AE87" s="220">
        <f>IF(B87="","",IF(AO87="総合事業","数式を削除して手入力",IFERROR(INDEX(【参考】数式用!$AT$3:$AV$452,MATCH(Q87&amp;V87,【参考】数式用!$AS$3:$AS$452,0),MATCH(VLOOKUP(Z87,【参考】数式用!$AW$2:$AX$53,2,FALSE),【参考】数式用!$AT$2:$AV$2,0)),10)))</f>
        <v>10.45</v>
      </c>
      <c r="AJ87" s="493" t="s">
        <v>2548</v>
      </c>
      <c r="AN87" s="428" t="str">
        <f>IF($L$18="", "", VLOOKUP(Z87,【参考】数式用!$A$4:$M$54,13,FALSE))</f>
        <v>加算対象</v>
      </c>
      <c r="AO87" s="46" t="str">
        <f>VLOOKUP(Z87,【参考】数式用!$A$2:$N$54,14,FALSE)</f>
        <v>介護予防・短期利用型</v>
      </c>
    </row>
    <row r="88" spans="1:41" ht="50" hidden="1" customHeight="1">
      <c r="A88" s="96">
        <f t="shared" si="0"/>
        <v>31</v>
      </c>
      <c r="B88" s="505" t="s">
        <v>19548</v>
      </c>
      <c r="C88" s="506"/>
      <c r="D88" s="506"/>
      <c r="E88" s="506"/>
      <c r="F88" s="506"/>
      <c r="G88" s="506"/>
      <c r="H88" s="506"/>
      <c r="I88" s="506"/>
      <c r="J88" s="506"/>
      <c r="K88" s="507"/>
      <c r="L88" s="536" t="s">
        <v>19549</v>
      </c>
      <c r="M88" s="537"/>
      <c r="N88" s="537"/>
      <c r="O88" s="537"/>
      <c r="P88" s="538"/>
      <c r="Q88" s="502" t="s">
        <v>191</v>
      </c>
      <c r="R88" s="503"/>
      <c r="S88" s="503"/>
      <c r="T88" s="503"/>
      <c r="U88" s="504"/>
      <c r="V88" s="284" t="s">
        <v>559</v>
      </c>
      <c r="W88" s="499" t="s">
        <v>19550</v>
      </c>
      <c r="X88" s="500"/>
      <c r="Y88" s="501"/>
      <c r="Z88" s="511" t="s">
        <v>1921</v>
      </c>
      <c r="AA88" s="511"/>
      <c r="AB88" s="511"/>
      <c r="AC88" s="348" t="str">
        <f>IFERROR(VLOOKUP(Z88,【参考】数式用!$A$4:$B$54,2,FALSE),"")</f>
        <v>51</v>
      </c>
      <c r="AD88" s="221">
        <v>1000000</v>
      </c>
      <c r="AE88" s="220">
        <f>IF(B88="","",IF(AO88="総合事業","数式を削除して手入力",IFERROR(INDEX(【参考】数式用!$AT$3:$AV$452,MATCH(Q88&amp;V88,【参考】数式用!$AS$3:$AS$452,0),MATCH(VLOOKUP(Z88,【参考】数式用!$AW$2:$AX$53,2,FALSE),【参考】数式用!$AT$2:$AV$2,0)),10)))</f>
        <v>10.27</v>
      </c>
      <c r="AJ88" s="493" t="s">
        <v>2549</v>
      </c>
      <c r="AN88" s="428" t="str">
        <f>IF($L$18="", "", VLOOKUP(Z88,【参考】数式用!$A$4:$M$54,13,FALSE))</f>
        <v>加算対象</v>
      </c>
      <c r="AO88" s="46" t="str">
        <f>VLOOKUP(Z88,【参考】数式用!$A$2:$N$54,14,FALSE)</f>
        <v>その他</v>
      </c>
    </row>
    <row r="89" spans="1:41" ht="50" hidden="1" customHeight="1">
      <c r="A89" s="96">
        <f t="shared" si="0"/>
        <v>32</v>
      </c>
      <c r="B89" s="505" t="s">
        <v>19548</v>
      </c>
      <c r="C89" s="506"/>
      <c r="D89" s="506"/>
      <c r="E89" s="506"/>
      <c r="F89" s="506"/>
      <c r="G89" s="506"/>
      <c r="H89" s="506"/>
      <c r="I89" s="506"/>
      <c r="J89" s="506"/>
      <c r="K89" s="507"/>
      <c r="L89" s="536" t="s">
        <v>19549</v>
      </c>
      <c r="M89" s="537"/>
      <c r="N89" s="537"/>
      <c r="O89" s="537"/>
      <c r="P89" s="538"/>
      <c r="Q89" s="502" t="s">
        <v>191</v>
      </c>
      <c r="R89" s="503"/>
      <c r="S89" s="503"/>
      <c r="T89" s="503"/>
      <c r="U89" s="504"/>
      <c r="V89" s="284" t="s">
        <v>559</v>
      </c>
      <c r="W89" s="499" t="s">
        <v>19550</v>
      </c>
      <c r="X89" s="500"/>
      <c r="Y89" s="501"/>
      <c r="Z89" s="511" t="s">
        <v>2092</v>
      </c>
      <c r="AA89" s="511"/>
      <c r="AB89" s="511"/>
      <c r="AC89" s="348" t="str">
        <f>IFERROR(VLOOKUP(Z89,【参考】数式用!$A$4:$B$54,2,FALSE),"")</f>
        <v>21</v>
      </c>
      <c r="AD89" s="221">
        <v>1000000</v>
      </c>
      <c r="AE89" s="220">
        <f>IF(B89="","",IF(AO89="総合事業","数式を削除して手入力",IFERROR(INDEX(【参考】数式用!$AT$3:$AV$452,MATCH(Q89&amp;V89,【参考】数式用!$AS$3:$AS$452,0),MATCH(VLOOKUP(Z89,【参考】数式用!$AW$2:$AX$53,2,FALSE),【参考】数式用!$AT$2:$AV$2,0)),10)))</f>
        <v>10.33</v>
      </c>
      <c r="AJ89" s="493" t="s">
        <v>2550</v>
      </c>
      <c r="AN89" s="428" t="str">
        <f>IF($L$18="", "", VLOOKUP(Z89,【参考】数式用!$A$4:$M$54,13,FALSE))</f>
        <v>加算対象</v>
      </c>
      <c r="AO89" s="46" t="str">
        <f>VLOOKUP(Z89,【参考】数式用!$A$2:$N$54,14,FALSE)</f>
        <v>その他</v>
      </c>
    </row>
    <row r="90" spans="1:41" ht="50" hidden="1" customHeight="1">
      <c r="A90" s="96">
        <f t="shared" si="0"/>
        <v>33</v>
      </c>
      <c r="B90" s="505" t="s">
        <v>19551</v>
      </c>
      <c r="C90" s="506"/>
      <c r="D90" s="506"/>
      <c r="E90" s="506"/>
      <c r="F90" s="506"/>
      <c r="G90" s="506"/>
      <c r="H90" s="506"/>
      <c r="I90" s="506"/>
      <c r="J90" s="506"/>
      <c r="K90" s="507"/>
      <c r="L90" s="536" t="s">
        <v>19549</v>
      </c>
      <c r="M90" s="537"/>
      <c r="N90" s="537"/>
      <c r="O90" s="537"/>
      <c r="P90" s="538"/>
      <c r="Q90" s="502" t="s">
        <v>191</v>
      </c>
      <c r="R90" s="503"/>
      <c r="S90" s="503"/>
      <c r="T90" s="503"/>
      <c r="U90" s="504"/>
      <c r="V90" s="284" t="s">
        <v>559</v>
      </c>
      <c r="W90" s="499" t="s">
        <v>19552</v>
      </c>
      <c r="X90" s="500"/>
      <c r="Y90" s="501"/>
      <c r="Z90" s="511" t="s">
        <v>206</v>
      </c>
      <c r="AA90" s="511"/>
      <c r="AB90" s="511"/>
      <c r="AC90" s="348" t="str">
        <f>IFERROR(VLOOKUP(Z90,【参考】数式用!$A$4:$B$54,2,FALSE),"")</f>
        <v>54</v>
      </c>
      <c r="AD90" s="221">
        <v>1000000</v>
      </c>
      <c r="AE90" s="220">
        <f>IF(B90="","",IF(AO90="総合事業","数式を削除して手入力",IFERROR(INDEX(【参考】数式用!$AT$3:$AV$452,MATCH(Q90&amp;V90,【参考】数式用!$AS$3:$AS$452,0),MATCH(VLOOKUP(Z90,【参考】数式用!$AW$2:$AX$53,2,FALSE),【参考】数式用!$AT$2:$AV$2,0)),10)))</f>
        <v>10.27</v>
      </c>
      <c r="AJ90" s="493" t="s">
        <v>2551</v>
      </c>
      <c r="AN90" s="428" t="str">
        <f>IF($L$18="", "", VLOOKUP(Z90,【参考】数式用!$A$4:$M$54,13,FALSE))</f>
        <v>加算対象</v>
      </c>
      <c r="AO90" s="46" t="str">
        <f>VLOOKUP(Z90,【参考】数式用!$A$2:$N$54,14,FALSE)</f>
        <v>その他</v>
      </c>
    </row>
    <row r="91" spans="1:41" ht="50" hidden="1" customHeight="1">
      <c r="A91" s="96">
        <f t="shared" si="0"/>
        <v>34</v>
      </c>
      <c r="B91" s="505" t="s">
        <v>19551</v>
      </c>
      <c r="C91" s="506"/>
      <c r="D91" s="506"/>
      <c r="E91" s="506"/>
      <c r="F91" s="506"/>
      <c r="G91" s="506"/>
      <c r="H91" s="506"/>
      <c r="I91" s="506"/>
      <c r="J91" s="506"/>
      <c r="K91" s="507"/>
      <c r="L91" s="536" t="s">
        <v>19549</v>
      </c>
      <c r="M91" s="537"/>
      <c r="N91" s="537"/>
      <c r="O91" s="537"/>
      <c r="P91" s="538"/>
      <c r="Q91" s="502" t="s">
        <v>191</v>
      </c>
      <c r="R91" s="503"/>
      <c r="S91" s="503"/>
      <c r="T91" s="503"/>
      <c r="U91" s="504"/>
      <c r="V91" s="284" t="s">
        <v>559</v>
      </c>
      <c r="W91" s="499" t="s">
        <v>19552</v>
      </c>
      <c r="X91" s="500"/>
      <c r="Y91" s="501"/>
      <c r="Z91" s="511" t="s">
        <v>2092</v>
      </c>
      <c r="AA91" s="511"/>
      <c r="AB91" s="511"/>
      <c r="AC91" s="348" t="str">
        <f>IFERROR(VLOOKUP(Z91,【参考】数式用!$A$4:$B$54,2,FALSE),"")</f>
        <v>21</v>
      </c>
      <c r="AD91" s="221">
        <v>1000000</v>
      </c>
      <c r="AE91" s="220">
        <f>IF(B91="","",IF(AO91="総合事業","数式を削除して手入力",IFERROR(INDEX(【参考】数式用!$AT$3:$AV$452,MATCH(Q91&amp;V91,【参考】数式用!$AS$3:$AS$452,0),MATCH(VLOOKUP(Z91,【参考】数式用!$AW$2:$AX$53,2,FALSE),【参考】数式用!$AT$2:$AV$2,0)),10)))</f>
        <v>10.33</v>
      </c>
      <c r="AJ91" s="493" t="s">
        <v>2552</v>
      </c>
      <c r="AN91" s="428" t="str">
        <f>IF($L$18="", "", VLOOKUP(Z91,【参考】数式用!$A$4:$M$54,13,FALSE))</f>
        <v>加算対象</v>
      </c>
      <c r="AO91" s="46" t="str">
        <f>VLOOKUP(Z91,【参考】数式用!$A$2:$N$54,14,FALSE)</f>
        <v>その他</v>
      </c>
    </row>
    <row r="92" spans="1:41" ht="50" hidden="1" customHeight="1">
      <c r="A92" s="96">
        <f t="shared" si="0"/>
        <v>35</v>
      </c>
      <c r="B92" s="505" t="s">
        <v>19553</v>
      </c>
      <c r="C92" s="506"/>
      <c r="D92" s="506"/>
      <c r="E92" s="506"/>
      <c r="F92" s="506"/>
      <c r="G92" s="506"/>
      <c r="H92" s="506"/>
      <c r="I92" s="506"/>
      <c r="J92" s="506"/>
      <c r="K92" s="507"/>
      <c r="L92" s="536" t="s">
        <v>19554</v>
      </c>
      <c r="M92" s="537"/>
      <c r="N92" s="537"/>
      <c r="O92" s="537"/>
      <c r="P92" s="538"/>
      <c r="Q92" s="502" t="s">
        <v>191</v>
      </c>
      <c r="R92" s="503"/>
      <c r="S92" s="503"/>
      <c r="T92" s="503"/>
      <c r="U92" s="504"/>
      <c r="V92" s="284" t="s">
        <v>273</v>
      </c>
      <c r="W92" s="499" t="s">
        <v>19555</v>
      </c>
      <c r="X92" s="500"/>
      <c r="Y92" s="501"/>
      <c r="Z92" s="511" t="s">
        <v>1922</v>
      </c>
      <c r="AA92" s="511"/>
      <c r="AB92" s="511"/>
      <c r="AC92" s="348" t="str">
        <f>IFERROR(VLOOKUP(Z92,【参考】数式用!$A$4:$B$54,2,FALSE),"")</f>
        <v>52</v>
      </c>
      <c r="AD92" s="221">
        <v>1000000</v>
      </c>
      <c r="AE92" s="220">
        <f>IF(B92="","",IF(AO92="総合事業","数式を削除して手入力",IFERROR(INDEX(【参考】数式用!$AT$3:$AV$452,MATCH(Q92&amp;V92,【参考】数式用!$AS$3:$AS$452,0),MATCH(VLOOKUP(Z92,【参考】数式用!$AW$2:$AX$53,2,FALSE),【参考】数式用!$AT$2:$AV$2,0)),10)))</f>
        <v>10.68</v>
      </c>
      <c r="AJ92" s="493" t="s">
        <v>2553</v>
      </c>
      <c r="AN92" s="428" t="str">
        <f>IF($L$18="", "", VLOOKUP(Z92,【参考】数式用!$A$4:$M$54,13,FALSE))</f>
        <v>加算対象</v>
      </c>
      <c r="AO92" s="46" t="str">
        <f>VLOOKUP(Z92,【参考】数式用!$A$2:$N$54,14,FALSE)</f>
        <v>その他</v>
      </c>
    </row>
    <row r="93" spans="1:41" ht="50" hidden="1" customHeight="1">
      <c r="A93" s="96">
        <f t="shared" si="0"/>
        <v>36</v>
      </c>
      <c r="B93" s="505" t="s">
        <v>19553</v>
      </c>
      <c r="C93" s="506"/>
      <c r="D93" s="506"/>
      <c r="E93" s="506"/>
      <c r="F93" s="506"/>
      <c r="G93" s="506"/>
      <c r="H93" s="506"/>
      <c r="I93" s="506"/>
      <c r="J93" s="506"/>
      <c r="K93" s="507"/>
      <c r="L93" s="536" t="s">
        <v>19554</v>
      </c>
      <c r="M93" s="537"/>
      <c r="N93" s="537"/>
      <c r="O93" s="537"/>
      <c r="P93" s="538"/>
      <c r="Q93" s="502" t="s">
        <v>191</v>
      </c>
      <c r="R93" s="503"/>
      <c r="S93" s="503"/>
      <c r="T93" s="503"/>
      <c r="U93" s="504"/>
      <c r="V93" s="284" t="s">
        <v>273</v>
      </c>
      <c r="W93" s="499" t="s">
        <v>19555</v>
      </c>
      <c r="X93" s="500"/>
      <c r="Y93" s="501"/>
      <c r="Z93" s="511" t="s">
        <v>2094</v>
      </c>
      <c r="AA93" s="511"/>
      <c r="AB93" s="511"/>
      <c r="AC93" s="348" t="str">
        <f>IFERROR(VLOOKUP(Z93,【参考】数式用!$A$4:$B$54,2,FALSE),"")</f>
        <v>22</v>
      </c>
      <c r="AD93" s="221">
        <v>1000000</v>
      </c>
      <c r="AE93" s="220">
        <f>IF(B93="","",IF(AO93="総合事業","数式を削除して手入力",IFERROR(INDEX(【参考】数式用!$AT$3:$AV$452,MATCH(Q93&amp;V93,【参考】数式用!$AS$3:$AS$452,0),MATCH(VLOOKUP(Z93,【参考】数式用!$AW$2:$AX$53,2,FALSE),【参考】数式用!$AT$2:$AV$2,0)),10)))</f>
        <v>10.68</v>
      </c>
      <c r="AJ93" s="493" t="s">
        <v>2554</v>
      </c>
      <c r="AN93" s="428" t="str">
        <f>IF($L$18="", "", VLOOKUP(Z93,【参考】数式用!$A$4:$M$54,13,FALSE))</f>
        <v>加算対象</v>
      </c>
      <c r="AO93" s="46" t="str">
        <f>VLOOKUP(Z93,【参考】数式用!$A$2:$N$54,14,FALSE)</f>
        <v>その他</v>
      </c>
    </row>
    <row r="94" spans="1:41" ht="50" hidden="1" customHeight="1">
      <c r="A94" s="96">
        <f t="shared" si="0"/>
        <v>37</v>
      </c>
      <c r="B94" s="505" t="s">
        <v>19553</v>
      </c>
      <c r="C94" s="506"/>
      <c r="D94" s="506"/>
      <c r="E94" s="506"/>
      <c r="F94" s="506"/>
      <c r="G94" s="506"/>
      <c r="H94" s="506"/>
      <c r="I94" s="506"/>
      <c r="J94" s="506"/>
      <c r="K94" s="507"/>
      <c r="L94" s="536" t="s">
        <v>19554</v>
      </c>
      <c r="M94" s="537"/>
      <c r="N94" s="537"/>
      <c r="O94" s="537"/>
      <c r="P94" s="538"/>
      <c r="Q94" s="502" t="s">
        <v>191</v>
      </c>
      <c r="R94" s="503"/>
      <c r="S94" s="503"/>
      <c r="T94" s="503"/>
      <c r="U94" s="504"/>
      <c r="V94" s="284" t="s">
        <v>273</v>
      </c>
      <c r="W94" s="499" t="s">
        <v>19555</v>
      </c>
      <c r="X94" s="500"/>
      <c r="Y94" s="501"/>
      <c r="Z94" s="511" t="s">
        <v>2098</v>
      </c>
      <c r="AA94" s="511"/>
      <c r="AB94" s="511"/>
      <c r="AC94" s="348" t="str">
        <f>IFERROR(VLOOKUP(Z94,【参考】数式用!$A$4:$B$54,2,FALSE),"")</f>
        <v>25</v>
      </c>
      <c r="AD94" s="221">
        <v>1000000</v>
      </c>
      <c r="AE94" s="220">
        <f>IF(B94="","",IF(AO94="総合事業","数式を削除して手入力",IFERROR(INDEX(【参考】数式用!$AT$3:$AV$452,MATCH(Q94&amp;V94,【参考】数式用!$AS$3:$AS$452,0),MATCH(VLOOKUP(Z94,【参考】数式用!$AW$2:$AX$53,2,FALSE),【参考】数式用!$AT$2:$AV$2,0)),10)))</f>
        <v>10.68</v>
      </c>
      <c r="AJ94" s="493" t="s">
        <v>2555</v>
      </c>
      <c r="AN94" s="428" t="str">
        <f>IF($L$18="", "", VLOOKUP(Z94,【参考】数式用!$A$4:$M$54,13,FALSE))</f>
        <v>加算対象</v>
      </c>
      <c r="AO94" s="46" t="str">
        <f>VLOOKUP(Z94,【参考】数式用!$A$2:$N$54,14,FALSE)</f>
        <v>介護予防</v>
      </c>
    </row>
    <row r="95" spans="1:41" ht="50" hidden="1" customHeight="1">
      <c r="A95" s="96">
        <f t="shared" si="0"/>
        <v>38</v>
      </c>
      <c r="B95" s="505" t="s">
        <v>19556</v>
      </c>
      <c r="C95" s="506"/>
      <c r="D95" s="506"/>
      <c r="E95" s="506"/>
      <c r="F95" s="506"/>
      <c r="G95" s="506"/>
      <c r="H95" s="506"/>
      <c r="I95" s="506"/>
      <c r="J95" s="506"/>
      <c r="K95" s="507"/>
      <c r="L95" s="536" t="s">
        <v>19554</v>
      </c>
      <c r="M95" s="537"/>
      <c r="N95" s="537"/>
      <c r="O95" s="537"/>
      <c r="P95" s="538"/>
      <c r="Q95" s="502" t="s">
        <v>191</v>
      </c>
      <c r="R95" s="503"/>
      <c r="S95" s="503"/>
      <c r="T95" s="503"/>
      <c r="U95" s="504"/>
      <c r="V95" s="284" t="s">
        <v>273</v>
      </c>
      <c r="W95" s="499" t="s">
        <v>19555</v>
      </c>
      <c r="X95" s="500"/>
      <c r="Y95" s="501"/>
      <c r="Z95" s="511" t="s">
        <v>2511</v>
      </c>
      <c r="AA95" s="511"/>
      <c r="AB95" s="511"/>
      <c r="AC95" s="348" t="str">
        <f>IFERROR(VLOOKUP(Z95,【参考】数式用!$A$4:$B$54,2,FALSE),"")</f>
        <v>16</v>
      </c>
      <c r="AD95" s="221">
        <v>1000000</v>
      </c>
      <c r="AE95" s="220">
        <f>IF(B95="","",IF(AO95="総合事業","数式を削除して手入力",IFERROR(INDEX(【参考】数式用!$AT$3:$AV$452,MATCH(Q95&amp;V95,【参考】数式用!$AS$3:$AS$452,0),MATCH(VLOOKUP(Z95,【参考】数式用!$AW$2:$AX$53,2,FALSE),【参考】数式用!$AT$2:$AV$2,0)),10)))</f>
        <v>10.83</v>
      </c>
      <c r="AJ95" s="493" t="s">
        <v>2556</v>
      </c>
      <c r="AN95" s="428" t="str">
        <f>IF($L$18="", "", VLOOKUP(Z95,【参考】数式用!$A$4:$M$54,13,FALSE))</f>
        <v>加算対象</v>
      </c>
      <c r="AO95" s="46" t="str">
        <f>VLOOKUP(Z95,【参考】数式用!$A$2:$N$54,14,FALSE)</f>
        <v>その他</v>
      </c>
    </row>
    <row r="96" spans="1:41" ht="50" hidden="1" customHeight="1">
      <c r="A96" s="96">
        <f t="shared" si="0"/>
        <v>39</v>
      </c>
      <c r="B96" s="505" t="s">
        <v>19556</v>
      </c>
      <c r="C96" s="506"/>
      <c r="D96" s="506"/>
      <c r="E96" s="506"/>
      <c r="F96" s="506"/>
      <c r="G96" s="506"/>
      <c r="H96" s="506"/>
      <c r="I96" s="506"/>
      <c r="J96" s="506"/>
      <c r="K96" s="507"/>
      <c r="L96" s="536" t="s">
        <v>19554</v>
      </c>
      <c r="M96" s="537"/>
      <c r="N96" s="537"/>
      <c r="O96" s="537"/>
      <c r="P96" s="538"/>
      <c r="Q96" s="502" t="s">
        <v>191</v>
      </c>
      <c r="R96" s="503"/>
      <c r="S96" s="503"/>
      <c r="T96" s="503"/>
      <c r="U96" s="504"/>
      <c r="V96" s="284" t="s">
        <v>273</v>
      </c>
      <c r="W96" s="499" t="s">
        <v>19555</v>
      </c>
      <c r="X96" s="500"/>
      <c r="Y96" s="501"/>
      <c r="Z96" s="511" t="s">
        <v>2512</v>
      </c>
      <c r="AA96" s="511"/>
      <c r="AB96" s="511"/>
      <c r="AC96" s="348" t="str">
        <f>IFERROR(VLOOKUP(Z96,【参考】数式用!$A$4:$B$54,2,FALSE),"")</f>
        <v>66</v>
      </c>
      <c r="AD96" s="221">
        <v>1000000</v>
      </c>
      <c r="AE96" s="220">
        <f>IF(B96="","",IF(AO96="総合事業","数式を削除して手入力",IFERROR(INDEX(【参考】数式用!$AT$3:$AV$452,MATCH(Q96&amp;V96,【参考】数式用!$AS$3:$AS$452,0),MATCH(VLOOKUP(Z96,【参考】数式用!$AW$2:$AX$53,2,FALSE),【参考】数式用!$AT$2:$AV$2,0)),10)))</f>
        <v>10.83</v>
      </c>
      <c r="AJ96" s="493" t="s">
        <v>2557</v>
      </c>
      <c r="AN96" s="428" t="str">
        <f>IF($L$18="", "", VLOOKUP(Z96,【参考】数式用!$A$4:$M$54,13,FALSE))</f>
        <v>加算対象</v>
      </c>
      <c r="AO96" s="46" t="str">
        <f>VLOOKUP(Z96,【参考】数式用!$A$2:$N$54,14,FALSE)</f>
        <v>介護予防</v>
      </c>
    </row>
    <row r="97" spans="1:41" ht="50" hidden="1" customHeight="1">
      <c r="A97" s="96">
        <f t="shared" ref="A97:A123" si="1">A96+1</f>
        <v>40</v>
      </c>
      <c r="B97" s="505" t="s">
        <v>19557</v>
      </c>
      <c r="C97" s="506"/>
      <c r="D97" s="506"/>
      <c r="E97" s="506"/>
      <c r="F97" s="506"/>
      <c r="G97" s="506"/>
      <c r="H97" s="506"/>
      <c r="I97" s="506"/>
      <c r="J97" s="506"/>
      <c r="K97" s="507"/>
      <c r="L97" s="536" t="s">
        <v>1938</v>
      </c>
      <c r="M97" s="537"/>
      <c r="N97" s="537"/>
      <c r="O97" s="537"/>
      <c r="P97" s="538"/>
      <c r="Q97" s="502" t="s">
        <v>191</v>
      </c>
      <c r="R97" s="503"/>
      <c r="S97" s="503"/>
      <c r="T97" s="503"/>
      <c r="U97" s="504"/>
      <c r="V97" s="284" t="s">
        <v>906</v>
      </c>
      <c r="W97" s="499" t="s">
        <v>19558</v>
      </c>
      <c r="X97" s="500"/>
      <c r="Y97" s="501"/>
      <c r="Z97" s="511" t="s">
        <v>1923</v>
      </c>
      <c r="AA97" s="511"/>
      <c r="AB97" s="511"/>
      <c r="AC97" s="348" t="str">
        <f>IFERROR(VLOOKUP(Z97,【参考】数式用!$A$4:$B$54,2,FALSE),"")</f>
        <v>55</v>
      </c>
      <c r="AD97" s="221">
        <v>1000000</v>
      </c>
      <c r="AE97" s="220">
        <f>IF(B97="","",IF(AO97="総合事業","数式を削除して手入力",IFERROR(INDEX(【参考】数式用!$AT$3:$AV$452,MATCH(Q97&amp;V97,【参考】数式用!$AS$3:$AS$452,0),MATCH(VLOOKUP(Z97,【参考】数式用!$AW$2:$AX$53,2,FALSE),【参考】数式用!$AT$2:$AV$2,0)),10)))</f>
        <v>10.14</v>
      </c>
      <c r="AJ97" s="493" t="s">
        <v>2558</v>
      </c>
      <c r="AN97" s="428" t="str">
        <f>IF($L$18="", "", VLOOKUP(Z97,【参考】数式用!$A$4:$M$54,13,FALSE))</f>
        <v>加算対象</v>
      </c>
      <c r="AO97" s="46" t="str">
        <f>VLOOKUP(Z97,【参考】数式用!$A$2:$N$54,14,FALSE)</f>
        <v>その他</v>
      </c>
    </row>
    <row r="98" spans="1:41" ht="50" hidden="1" customHeight="1">
      <c r="A98" s="96">
        <f t="shared" si="1"/>
        <v>41</v>
      </c>
      <c r="B98" s="505" t="s">
        <v>19557</v>
      </c>
      <c r="C98" s="506"/>
      <c r="D98" s="506"/>
      <c r="E98" s="506"/>
      <c r="F98" s="506"/>
      <c r="G98" s="506"/>
      <c r="H98" s="506"/>
      <c r="I98" s="506"/>
      <c r="J98" s="506"/>
      <c r="K98" s="507"/>
      <c r="L98" s="536" t="s">
        <v>1938</v>
      </c>
      <c r="M98" s="537"/>
      <c r="N98" s="537"/>
      <c r="O98" s="537"/>
      <c r="P98" s="538"/>
      <c r="Q98" s="502" t="s">
        <v>191</v>
      </c>
      <c r="R98" s="503"/>
      <c r="S98" s="503"/>
      <c r="T98" s="503"/>
      <c r="U98" s="504"/>
      <c r="V98" s="284" t="s">
        <v>906</v>
      </c>
      <c r="W98" s="499" t="s">
        <v>19558</v>
      </c>
      <c r="X98" s="500"/>
      <c r="Y98" s="501"/>
      <c r="Z98" s="511" t="s">
        <v>2216</v>
      </c>
      <c r="AA98" s="511"/>
      <c r="AB98" s="511"/>
      <c r="AC98" s="348" t="str">
        <f>IFERROR(VLOOKUP(Z98,【参考】数式用!$A$4:$B$54,2,FALSE),"")</f>
        <v>2A</v>
      </c>
      <c r="AD98" s="221">
        <v>1000000</v>
      </c>
      <c r="AE98" s="220">
        <f>IF(B98="","",IF(AO98="総合事業","数式を削除して手入力",IFERROR(INDEX(【参考】数式用!$AT$3:$AV$452,MATCH(Q98&amp;V98,【参考】数式用!$AS$3:$AS$452,0),MATCH(VLOOKUP(Z98,【参考】数式用!$AW$2:$AX$53,2,FALSE),【参考】数式用!$AT$2:$AV$2,0)),10)))</f>
        <v>10.14</v>
      </c>
      <c r="AJ98" s="493" t="s">
        <v>2559</v>
      </c>
      <c r="AN98" s="428" t="str">
        <f>IF($L$18="", "", VLOOKUP(Z98,【参考】数式用!$A$4:$M$54,13,FALSE))</f>
        <v>加算対象</v>
      </c>
      <c r="AO98" s="46" t="str">
        <f>VLOOKUP(Z98,【参考】数式用!$A$2:$N$54,14,FALSE)</f>
        <v>その他</v>
      </c>
    </row>
    <row r="99" spans="1:41" ht="50" hidden="1" customHeight="1">
      <c r="A99" s="96">
        <f t="shared" si="1"/>
        <v>42</v>
      </c>
      <c r="B99" s="505" t="s">
        <v>19557</v>
      </c>
      <c r="C99" s="506"/>
      <c r="D99" s="506"/>
      <c r="E99" s="506"/>
      <c r="F99" s="506"/>
      <c r="G99" s="506"/>
      <c r="H99" s="506"/>
      <c r="I99" s="506"/>
      <c r="J99" s="506"/>
      <c r="K99" s="507"/>
      <c r="L99" s="536" t="s">
        <v>1938</v>
      </c>
      <c r="M99" s="537"/>
      <c r="N99" s="537"/>
      <c r="O99" s="537"/>
      <c r="P99" s="538"/>
      <c r="Q99" s="502" t="s">
        <v>191</v>
      </c>
      <c r="R99" s="503"/>
      <c r="S99" s="503"/>
      <c r="T99" s="503"/>
      <c r="U99" s="504"/>
      <c r="V99" s="284" t="s">
        <v>906</v>
      </c>
      <c r="W99" s="499" t="s">
        <v>19558</v>
      </c>
      <c r="X99" s="500"/>
      <c r="Y99" s="501"/>
      <c r="Z99" s="511" t="s">
        <v>2217</v>
      </c>
      <c r="AA99" s="511"/>
      <c r="AB99" s="511"/>
      <c r="AC99" s="348" t="str">
        <f>IFERROR(VLOOKUP(Z99,【参考】数式用!$A$4:$B$54,2,FALSE),"")</f>
        <v>2B</v>
      </c>
      <c r="AD99" s="221">
        <v>1000000</v>
      </c>
      <c r="AE99" s="220">
        <f>IF(B99="","",IF(AO99="総合事業","数式を削除して手入力",IFERROR(INDEX(【参考】数式用!$AT$3:$AV$452,MATCH(Q99&amp;V99,【参考】数式用!$AS$3:$AS$452,0),MATCH(VLOOKUP(Z99,【参考】数式用!$AW$2:$AX$53,2,FALSE),【参考】数式用!$AT$2:$AV$2,0)),10)))</f>
        <v>10.14</v>
      </c>
      <c r="AJ99" s="493" t="s">
        <v>2560</v>
      </c>
      <c r="AN99" s="428" t="str">
        <f>IF($L$18="", "", VLOOKUP(Z99,【参考】数式用!$A$4:$M$54,13,FALSE))</f>
        <v>加算対象</v>
      </c>
      <c r="AO99" s="46" t="str">
        <f>VLOOKUP(Z99,【参考】数式用!$A$2:$N$54,14,FALSE)</f>
        <v>介護予防</v>
      </c>
    </row>
    <row r="100" spans="1:41" ht="50" hidden="1" customHeight="1">
      <c r="A100" s="96">
        <f t="shared" si="1"/>
        <v>43</v>
      </c>
      <c r="B100" s="505" t="s">
        <v>19557</v>
      </c>
      <c r="C100" s="506"/>
      <c r="D100" s="506"/>
      <c r="E100" s="506"/>
      <c r="F100" s="506"/>
      <c r="G100" s="506"/>
      <c r="H100" s="506"/>
      <c r="I100" s="506"/>
      <c r="J100" s="506"/>
      <c r="K100" s="507"/>
      <c r="L100" s="536" t="s">
        <v>1938</v>
      </c>
      <c r="M100" s="537"/>
      <c r="N100" s="537"/>
      <c r="O100" s="537"/>
      <c r="P100" s="538"/>
      <c r="Q100" s="502" t="s">
        <v>191</v>
      </c>
      <c r="R100" s="503"/>
      <c r="S100" s="503"/>
      <c r="T100" s="503"/>
      <c r="U100" s="504"/>
      <c r="V100" s="284" t="s">
        <v>906</v>
      </c>
      <c r="W100" s="499" t="s">
        <v>19558</v>
      </c>
      <c r="X100" s="500"/>
      <c r="Y100" s="501"/>
      <c r="Z100" s="511" t="s">
        <v>2511</v>
      </c>
      <c r="AA100" s="511"/>
      <c r="AB100" s="511"/>
      <c r="AC100" s="348" t="str">
        <f>IFERROR(VLOOKUP(Z100,【参考】数式用!$A$4:$B$54,2,FALSE),"")</f>
        <v>16</v>
      </c>
      <c r="AD100" s="221">
        <v>1000000</v>
      </c>
      <c r="AE100" s="220">
        <f>IF(B100="","",IF(AO100="総合事業","数式を削除して手入力",IFERROR(INDEX(【参考】数式用!$AT$3:$AV$452,MATCH(Q100&amp;V100,【参考】数式用!$AS$3:$AS$452,0),MATCH(VLOOKUP(Z100,【参考】数式用!$AW$2:$AX$53,2,FALSE),【参考】数式用!$AT$2:$AV$2,0)),10)))</f>
        <v>10.17</v>
      </c>
      <c r="AJ100" s="493" t="s">
        <v>2561</v>
      </c>
      <c r="AN100" s="428" t="str">
        <f>IF($L$18="", "", VLOOKUP(Z100,【参考】数式用!$A$4:$M$54,13,FALSE))</f>
        <v>加算対象</v>
      </c>
      <c r="AO100" s="46" t="str">
        <f>VLOOKUP(Z100,【参考】数式用!$A$2:$N$54,14,FALSE)</f>
        <v>その他</v>
      </c>
    </row>
    <row r="101" spans="1:41" ht="50" hidden="1" customHeight="1">
      <c r="A101" s="96">
        <f t="shared" si="1"/>
        <v>44</v>
      </c>
      <c r="B101" s="505" t="s">
        <v>19557</v>
      </c>
      <c r="C101" s="506"/>
      <c r="D101" s="506"/>
      <c r="E101" s="506"/>
      <c r="F101" s="506"/>
      <c r="G101" s="506"/>
      <c r="H101" s="506"/>
      <c r="I101" s="506"/>
      <c r="J101" s="506"/>
      <c r="K101" s="507"/>
      <c r="L101" s="536" t="s">
        <v>1938</v>
      </c>
      <c r="M101" s="537"/>
      <c r="N101" s="537"/>
      <c r="O101" s="537"/>
      <c r="P101" s="538"/>
      <c r="Q101" s="502" t="s">
        <v>191</v>
      </c>
      <c r="R101" s="503"/>
      <c r="S101" s="503"/>
      <c r="T101" s="503"/>
      <c r="U101" s="504"/>
      <c r="V101" s="284" t="s">
        <v>906</v>
      </c>
      <c r="W101" s="499" t="s">
        <v>19558</v>
      </c>
      <c r="X101" s="500"/>
      <c r="Y101" s="501"/>
      <c r="Z101" s="511" t="s">
        <v>2512</v>
      </c>
      <c r="AA101" s="511"/>
      <c r="AB101" s="511"/>
      <c r="AC101" s="348" t="str">
        <f>IFERROR(VLOOKUP(Z101,【参考】数式用!$A$4:$B$54,2,FALSE),"")</f>
        <v>66</v>
      </c>
      <c r="AD101" s="221">
        <v>1000000</v>
      </c>
      <c r="AE101" s="220">
        <f>IF(B101="","",IF(AO101="総合事業","数式を削除して手入力",IFERROR(INDEX(【参考】数式用!$AT$3:$AV$452,MATCH(Q101&amp;V101,【参考】数式用!$AS$3:$AS$452,0),MATCH(VLOOKUP(Z101,【参考】数式用!$AW$2:$AX$53,2,FALSE),【参考】数式用!$AT$2:$AV$2,0)),10)))</f>
        <v>10.17</v>
      </c>
      <c r="AJ101" s="493" t="s">
        <v>2562</v>
      </c>
      <c r="AN101" s="428" t="str">
        <f>IF($L$18="", "", VLOOKUP(Z101,【参考】数式用!$A$4:$M$54,13,FALSE))</f>
        <v>加算対象</v>
      </c>
      <c r="AO101" s="46" t="str">
        <f>VLOOKUP(Z101,【参考】数式用!$A$2:$N$54,14,FALSE)</f>
        <v>介護予防</v>
      </c>
    </row>
    <row r="102" spans="1:41" ht="50" hidden="1" customHeight="1">
      <c r="A102" s="96">
        <f t="shared" si="1"/>
        <v>45</v>
      </c>
      <c r="B102" s="505" t="s">
        <v>19557</v>
      </c>
      <c r="C102" s="506"/>
      <c r="D102" s="506"/>
      <c r="E102" s="506"/>
      <c r="F102" s="506"/>
      <c r="G102" s="506"/>
      <c r="H102" s="506"/>
      <c r="I102" s="506"/>
      <c r="J102" s="506"/>
      <c r="K102" s="507"/>
      <c r="L102" s="536" t="s">
        <v>1938</v>
      </c>
      <c r="M102" s="537"/>
      <c r="N102" s="537"/>
      <c r="O102" s="537"/>
      <c r="P102" s="538"/>
      <c r="Q102" s="502" t="s">
        <v>191</v>
      </c>
      <c r="R102" s="503"/>
      <c r="S102" s="503"/>
      <c r="T102" s="503"/>
      <c r="U102" s="504"/>
      <c r="V102" s="284" t="s">
        <v>906</v>
      </c>
      <c r="W102" s="499" t="s">
        <v>19558</v>
      </c>
      <c r="X102" s="500"/>
      <c r="Y102" s="501"/>
      <c r="Z102" s="511" t="s">
        <v>2104</v>
      </c>
      <c r="AA102" s="511"/>
      <c r="AB102" s="511"/>
      <c r="AC102" s="348">
        <f>IFERROR(VLOOKUP(Z102,【参考】数式用!$A$4:$B$54,2,FALSE),"")</f>
        <v>14</v>
      </c>
      <c r="AD102" s="221">
        <v>1000000</v>
      </c>
      <c r="AE102" s="220">
        <f>IF(B102="","",IF(AO102="総合事業","数式を削除して手入力",IFERROR(INDEX(【参考】数式用!$AT$3:$AV$452,MATCH(Q102&amp;V102,【参考】数式用!$AS$3:$AS$452,0),MATCH(VLOOKUP(Z102,【参考】数式用!$AW$2:$AX$53,2,FALSE),【参考】数式用!$AT$2:$AV$2,0)),10)))</f>
        <v>10.17</v>
      </c>
      <c r="AJ102" s="493" t="s">
        <v>2563</v>
      </c>
      <c r="AN102" s="428" t="str">
        <f>IF($L$18="", "", VLOOKUP(Z102,【参考】数式用!$A$4:$M$54,13,FALSE))</f>
        <v>加算対象外</v>
      </c>
      <c r="AO102" s="46" t="str">
        <f>VLOOKUP(Z102,【参考】数式用!$A$2:$N$54,14,FALSE)</f>
        <v>その他</v>
      </c>
    </row>
    <row r="103" spans="1:41" ht="50" hidden="1" customHeight="1">
      <c r="A103" s="96">
        <f t="shared" si="1"/>
        <v>46</v>
      </c>
      <c r="B103" s="505" t="s">
        <v>19557</v>
      </c>
      <c r="C103" s="506"/>
      <c r="D103" s="506"/>
      <c r="E103" s="506"/>
      <c r="F103" s="506"/>
      <c r="G103" s="506"/>
      <c r="H103" s="506"/>
      <c r="I103" s="506"/>
      <c r="J103" s="506"/>
      <c r="K103" s="507"/>
      <c r="L103" s="536" t="s">
        <v>1938</v>
      </c>
      <c r="M103" s="537"/>
      <c r="N103" s="537"/>
      <c r="O103" s="537"/>
      <c r="P103" s="538"/>
      <c r="Q103" s="502" t="s">
        <v>191</v>
      </c>
      <c r="R103" s="503"/>
      <c r="S103" s="503"/>
      <c r="T103" s="503"/>
      <c r="U103" s="504"/>
      <c r="V103" s="284" t="s">
        <v>906</v>
      </c>
      <c r="W103" s="499" t="s">
        <v>19558</v>
      </c>
      <c r="X103" s="500"/>
      <c r="Y103" s="501"/>
      <c r="Z103" s="511" t="s">
        <v>2108</v>
      </c>
      <c r="AA103" s="511"/>
      <c r="AB103" s="511"/>
      <c r="AC103" s="348">
        <f>IFERROR(VLOOKUP(Z103,【参考】数式用!$A$4:$B$54,2,FALSE),"")</f>
        <v>64</v>
      </c>
      <c r="AD103" s="221">
        <v>1000000</v>
      </c>
      <c r="AE103" s="220">
        <f>IF(B103="","",IF(AO103="総合事業","数式を削除して手入力",IFERROR(INDEX(【参考】数式用!$AT$3:$AV$452,MATCH(Q103&amp;V103,【参考】数式用!$AS$3:$AS$452,0),MATCH(VLOOKUP(Z103,【参考】数式用!$AW$2:$AX$53,2,FALSE),【参考】数式用!$AT$2:$AV$2,0)),10)))</f>
        <v>10.17</v>
      </c>
      <c r="AN103" s="428" t="str">
        <f>IF($L$18="", "", VLOOKUP(Z103,【参考】数式用!$A$4:$M$54,13,FALSE))</f>
        <v>加算対象外</v>
      </c>
      <c r="AO103" s="46" t="str">
        <f>VLOOKUP(Z103,【参考】数式用!$A$2:$N$54,14,FALSE)</f>
        <v>介護予防</v>
      </c>
    </row>
    <row r="104" spans="1:41" ht="50" hidden="1" customHeight="1">
      <c r="A104" s="96">
        <f t="shared" si="1"/>
        <v>47</v>
      </c>
      <c r="B104" s="505" t="s">
        <v>19559</v>
      </c>
      <c r="C104" s="506"/>
      <c r="D104" s="506"/>
      <c r="E104" s="506"/>
      <c r="F104" s="506"/>
      <c r="G104" s="506"/>
      <c r="H104" s="506"/>
      <c r="I104" s="506"/>
      <c r="J104" s="506"/>
      <c r="K104" s="507"/>
      <c r="L104" s="536" t="s">
        <v>1938</v>
      </c>
      <c r="M104" s="537"/>
      <c r="N104" s="537"/>
      <c r="O104" s="537"/>
      <c r="P104" s="538"/>
      <c r="Q104" s="502" t="s">
        <v>191</v>
      </c>
      <c r="R104" s="503"/>
      <c r="S104" s="503"/>
      <c r="T104" s="503"/>
      <c r="U104" s="504"/>
      <c r="V104" s="284" t="s">
        <v>1362</v>
      </c>
      <c r="W104" s="499" t="s">
        <v>19560</v>
      </c>
      <c r="X104" s="500"/>
      <c r="Y104" s="501"/>
      <c r="Z104" s="511" t="s">
        <v>2102</v>
      </c>
      <c r="AA104" s="511"/>
      <c r="AB104" s="511"/>
      <c r="AC104" s="348">
        <f>IFERROR(VLOOKUP(Z104,【参考】数式用!$A$4:$B$54,2,FALSE),"")</f>
        <v>13</v>
      </c>
      <c r="AD104" s="221">
        <v>1000000</v>
      </c>
      <c r="AE104" s="220">
        <f>IF(B104="","",IF(AO104="総合事業","数式を削除して手入力",IFERROR(INDEX(【参考】数式用!$AT$3:$AV$452,MATCH(Q104&amp;V104,【参考】数式用!$AS$3:$AS$452,0),MATCH(VLOOKUP(Z104,【参考】数式用!$AW$2:$AX$53,2,FALSE),【参考】数式用!$AT$2:$AV$2,0)),10)))</f>
        <v>10.42</v>
      </c>
      <c r="AN104" s="428" t="str">
        <f>IF($L$18="", "", VLOOKUP(Z104,【参考】数式用!$A$4:$M$54,13,FALSE))</f>
        <v>加算対象外</v>
      </c>
      <c r="AO104" s="46" t="str">
        <f>VLOOKUP(Z104,【参考】数式用!$A$2:$N$54,14,FALSE)</f>
        <v>その他</v>
      </c>
    </row>
    <row r="105" spans="1:41" ht="50" hidden="1" customHeight="1">
      <c r="A105" s="96">
        <f t="shared" si="1"/>
        <v>48</v>
      </c>
      <c r="B105" s="505" t="s">
        <v>19559</v>
      </c>
      <c r="C105" s="506"/>
      <c r="D105" s="506"/>
      <c r="E105" s="506"/>
      <c r="F105" s="506"/>
      <c r="G105" s="506"/>
      <c r="H105" s="506"/>
      <c r="I105" s="506"/>
      <c r="J105" s="506"/>
      <c r="K105" s="507"/>
      <c r="L105" s="536" t="s">
        <v>1938</v>
      </c>
      <c r="M105" s="537"/>
      <c r="N105" s="537"/>
      <c r="O105" s="537"/>
      <c r="P105" s="538"/>
      <c r="Q105" s="502" t="s">
        <v>191</v>
      </c>
      <c r="R105" s="503"/>
      <c r="S105" s="503"/>
      <c r="T105" s="503"/>
      <c r="U105" s="504"/>
      <c r="V105" s="284" t="s">
        <v>1362</v>
      </c>
      <c r="W105" s="499" t="s">
        <v>19560</v>
      </c>
      <c r="X105" s="500"/>
      <c r="Y105" s="501"/>
      <c r="Z105" s="511" t="s">
        <v>2103</v>
      </c>
      <c r="AA105" s="511"/>
      <c r="AB105" s="511"/>
      <c r="AC105" s="348">
        <f>IFERROR(VLOOKUP(Z105,【参考】数式用!$A$4:$B$54,2,FALSE),"")</f>
        <v>63</v>
      </c>
      <c r="AD105" s="221">
        <v>1000000</v>
      </c>
      <c r="AE105" s="220">
        <f>IF(B105="","",IF(AO105="総合事業","数式を削除して手入力",IFERROR(INDEX(【参考】数式用!$AT$3:$AV$452,MATCH(Q105&amp;V105,【参考】数式用!$AS$3:$AS$452,0),MATCH(VLOOKUP(Z105,【参考】数式用!$AW$2:$AX$53,2,FALSE),【参考】数式用!$AT$2:$AV$2,0)),10)))</f>
        <v>10.42</v>
      </c>
      <c r="AN105" s="428" t="str">
        <f>IF($L$18="", "", VLOOKUP(Z105,【参考】数式用!$A$4:$M$54,13,FALSE))</f>
        <v>加算対象外</v>
      </c>
      <c r="AO105" s="46" t="str">
        <f>VLOOKUP(Z105,【参考】数式用!$A$2:$N$54,14,FALSE)</f>
        <v>介護予防</v>
      </c>
    </row>
    <row r="106" spans="1:41" ht="50" hidden="1" customHeight="1">
      <c r="A106" s="96">
        <f t="shared" si="1"/>
        <v>49</v>
      </c>
      <c r="B106" s="505" t="s">
        <v>19561</v>
      </c>
      <c r="C106" s="506"/>
      <c r="D106" s="506"/>
      <c r="E106" s="506"/>
      <c r="F106" s="506"/>
      <c r="G106" s="506"/>
      <c r="H106" s="506"/>
      <c r="I106" s="506"/>
      <c r="J106" s="506"/>
      <c r="K106" s="507"/>
      <c r="L106" s="536" t="s">
        <v>19562</v>
      </c>
      <c r="M106" s="537"/>
      <c r="N106" s="537"/>
      <c r="O106" s="537"/>
      <c r="P106" s="538"/>
      <c r="Q106" s="502" t="s">
        <v>191</v>
      </c>
      <c r="R106" s="503"/>
      <c r="S106" s="503"/>
      <c r="T106" s="503"/>
      <c r="U106" s="504"/>
      <c r="V106" s="284" t="s">
        <v>888</v>
      </c>
      <c r="W106" s="499" t="s">
        <v>19563</v>
      </c>
      <c r="X106" s="500"/>
      <c r="Y106" s="501"/>
      <c r="Z106" s="511" t="s">
        <v>2519</v>
      </c>
      <c r="AA106" s="511"/>
      <c r="AB106" s="511"/>
      <c r="AC106" s="348">
        <f>IFERROR(VLOOKUP(Z106,【参考】数式用!$A$4:$B$54,2,FALSE),"")</f>
        <v>43</v>
      </c>
      <c r="AD106" s="221">
        <v>1000000</v>
      </c>
      <c r="AE106" s="220">
        <f>IF(B106="","",IF(AO106="総合事業","数式を削除して手入力",IFERROR(INDEX(【参考】数式用!$AT$3:$AV$452,MATCH(Q106&amp;V106,【参考】数式用!$AS$3:$AS$452,0),MATCH(VLOOKUP(Z106,【参考】数式用!$AW$2:$AX$53,2,FALSE),【参考】数式用!$AT$2:$AV$2,0)),10)))</f>
        <v>10.210000000000001</v>
      </c>
      <c r="AN106" s="428" t="str">
        <f>IF($L$18="", "", VLOOKUP(Z106,【参考】数式用!$A$4:$M$54,13,FALSE))</f>
        <v>加算対象外</v>
      </c>
      <c r="AO106" s="46" t="str">
        <f>VLOOKUP(Z106,【参考】数式用!$A$2:$N$54,14,FALSE)</f>
        <v>その他</v>
      </c>
    </row>
    <row r="107" spans="1:41" ht="50" hidden="1" customHeight="1">
      <c r="A107" s="96">
        <f t="shared" si="1"/>
        <v>50</v>
      </c>
      <c r="B107" s="505" t="s">
        <v>19564</v>
      </c>
      <c r="C107" s="506"/>
      <c r="D107" s="506"/>
      <c r="E107" s="506"/>
      <c r="F107" s="506"/>
      <c r="G107" s="506"/>
      <c r="H107" s="506"/>
      <c r="I107" s="506"/>
      <c r="J107" s="506"/>
      <c r="K107" s="507"/>
      <c r="L107" s="536" t="s">
        <v>19562</v>
      </c>
      <c r="M107" s="537"/>
      <c r="N107" s="537"/>
      <c r="O107" s="537"/>
      <c r="P107" s="538"/>
      <c r="Q107" s="502" t="s">
        <v>191</v>
      </c>
      <c r="R107" s="503"/>
      <c r="S107" s="503"/>
      <c r="T107" s="503"/>
      <c r="U107" s="504"/>
      <c r="V107" s="284" t="s">
        <v>888</v>
      </c>
      <c r="W107" s="499" t="s">
        <v>19565</v>
      </c>
      <c r="X107" s="500"/>
      <c r="Y107" s="501"/>
      <c r="Z107" s="511" t="s">
        <v>2520</v>
      </c>
      <c r="AA107" s="511"/>
      <c r="AB107" s="511"/>
      <c r="AC107" s="348">
        <f>IFERROR(VLOOKUP(Z107,【参考】数式用!$A$4:$B$54,2,FALSE),"")</f>
        <v>46</v>
      </c>
      <c r="AD107" s="221">
        <v>1000000</v>
      </c>
      <c r="AE107" s="220">
        <f>IF(B107="","",IF(AO107="総合事業","数式を削除して手入力",IFERROR(INDEX(【参考】数式用!$AT$3:$AV$452,MATCH(Q107&amp;V107,【参考】数式用!$AS$3:$AS$452,0),MATCH(VLOOKUP(Z107,【参考】数式用!$AW$2:$AX$53,2,FALSE),【参考】数式用!$AT$2:$AV$2,0)),10)))</f>
        <v>10.210000000000001</v>
      </c>
      <c r="AN107" s="428" t="str">
        <f>IF($L$18="", "", VLOOKUP(Z107,【参考】数式用!$A$4:$M$54,13,FALSE))</f>
        <v>加算対象外</v>
      </c>
      <c r="AO107" s="46" t="str">
        <f>VLOOKUP(Z107,【参考】数式用!$A$2:$N$54,14,FALSE)</f>
        <v>介護予防</v>
      </c>
    </row>
    <row r="108" spans="1:41" ht="50" hidden="1" customHeight="1">
      <c r="A108" s="96">
        <f t="shared" si="1"/>
        <v>51</v>
      </c>
      <c r="B108" s="505" t="s">
        <v>19564</v>
      </c>
      <c r="C108" s="506"/>
      <c r="D108" s="506"/>
      <c r="E108" s="506"/>
      <c r="F108" s="506"/>
      <c r="G108" s="506"/>
      <c r="H108" s="506"/>
      <c r="I108" s="506"/>
      <c r="J108" s="506"/>
      <c r="K108" s="507"/>
      <c r="L108" s="536" t="s">
        <v>19562</v>
      </c>
      <c r="M108" s="537"/>
      <c r="N108" s="537"/>
      <c r="O108" s="537"/>
      <c r="P108" s="538"/>
      <c r="Q108" s="502" t="s">
        <v>191</v>
      </c>
      <c r="R108" s="503"/>
      <c r="S108" s="503"/>
      <c r="T108" s="503"/>
      <c r="U108" s="504"/>
      <c r="V108" s="284" t="s">
        <v>888</v>
      </c>
      <c r="W108" s="499" t="s">
        <v>19565</v>
      </c>
      <c r="X108" s="500"/>
      <c r="Y108" s="501"/>
      <c r="Z108" s="511" t="s">
        <v>2218</v>
      </c>
      <c r="AA108" s="511"/>
      <c r="AB108" s="511"/>
      <c r="AC108" s="348" t="str">
        <f>IFERROR(VLOOKUP(Z108,【参考】数式用!$A$4:$B$54,2,FALSE),"")</f>
        <v>AF</v>
      </c>
      <c r="AD108" s="221">
        <v>1000000</v>
      </c>
      <c r="AE108" s="220">
        <v>10.42</v>
      </c>
      <c r="AN108" s="428" t="str">
        <f>IF($L$18="", "", VLOOKUP(Z108,【参考】数式用!$A$4:$M$54,13,FALSE))</f>
        <v>加算対象外</v>
      </c>
      <c r="AO108" s="46" t="str">
        <f>VLOOKUP(Z108,【参考】数式用!$A$2:$N$54,14,FALSE)</f>
        <v>総合事業</v>
      </c>
    </row>
    <row r="109" spans="1:41" ht="50" hidden="1" customHeight="1">
      <c r="A109" s="96">
        <f t="shared" si="1"/>
        <v>52</v>
      </c>
      <c r="B109" s="542" t="s">
        <v>19566</v>
      </c>
      <c r="C109" s="543"/>
      <c r="D109" s="543"/>
      <c r="E109" s="543"/>
      <c r="F109" s="543"/>
      <c r="G109" s="543"/>
      <c r="H109" s="543"/>
      <c r="I109" s="543"/>
      <c r="J109" s="543"/>
      <c r="K109" s="543"/>
      <c r="L109" s="536" t="s">
        <v>19567</v>
      </c>
      <c r="M109" s="537"/>
      <c r="N109" s="537"/>
      <c r="O109" s="537"/>
      <c r="P109" s="538"/>
      <c r="Q109" s="502" t="s">
        <v>187</v>
      </c>
      <c r="R109" s="503"/>
      <c r="S109" s="503"/>
      <c r="T109" s="503"/>
      <c r="U109" s="504"/>
      <c r="V109" s="284" t="s">
        <v>1312</v>
      </c>
      <c r="W109" s="499" t="s">
        <v>19568</v>
      </c>
      <c r="X109" s="500"/>
      <c r="Y109" s="501"/>
      <c r="Z109" s="511" t="s">
        <v>140</v>
      </c>
      <c r="AA109" s="511"/>
      <c r="AB109" s="511"/>
      <c r="AC109" s="348" t="str">
        <f>IFERROR(VLOOKUP(Z109,【参考】数式用!$A$4:$B$54,2,FALSE),"")</f>
        <v>11</v>
      </c>
      <c r="AD109" s="221">
        <v>1000000</v>
      </c>
      <c r="AE109" s="220">
        <f>IF(B109="","",IF(AO109="総合事業","数式を削除して手入力",IFERROR(INDEX(【参考】数式用!$AT$3:$AV$452,MATCH(Q109&amp;V109,【参考】数式用!$AS$3:$AS$452,0),MATCH(VLOOKUP(Z109,【参考】数式用!$AW$2:$AX$53,2,FALSE),【参考】数式用!$AT$2:$AV$2,0)),10)))</f>
        <v>10</v>
      </c>
      <c r="AN109" s="428" t="str">
        <f>IF($L$18="", "", VLOOKUP(Z109,【参考】数式用!$A$4:$M$54,13,FALSE))</f>
        <v>加算対象</v>
      </c>
      <c r="AO109" s="46" t="str">
        <f>VLOOKUP(Z109,【参考】数式用!$A$2:$N$54,14,FALSE)</f>
        <v>その他</v>
      </c>
    </row>
    <row r="110" spans="1:41" ht="50" hidden="1" customHeight="1">
      <c r="A110" s="96">
        <f t="shared" si="1"/>
        <v>53</v>
      </c>
      <c r="B110" s="542" t="s">
        <v>19566</v>
      </c>
      <c r="C110" s="543"/>
      <c r="D110" s="543"/>
      <c r="E110" s="543"/>
      <c r="F110" s="543"/>
      <c r="G110" s="543"/>
      <c r="H110" s="543"/>
      <c r="I110" s="543"/>
      <c r="J110" s="543"/>
      <c r="K110" s="543"/>
      <c r="L110" s="536" t="s">
        <v>19569</v>
      </c>
      <c r="M110" s="537"/>
      <c r="N110" s="537"/>
      <c r="O110" s="537"/>
      <c r="P110" s="538"/>
      <c r="Q110" s="502" t="s">
        <v>187</v>
      </c>
      <c r="R110" s="503"/>
      <c r="S110" s="503"/>
      <c r="T110" s="503"/>
      <c r="U110" s="504"/>
      <c r="V110" s="284" t="s">
        <v>1312</v>
      </c>
      <c r="W110" s="499" t="s">
        <v>19568</v>
      </c>
      <c r="X110" s="500"/>
      <c r="Y110" s="501"/>
      <c r="Z110" s="511" t="s">
        <v>2137</v>
      </c>
      <c r="AA110" s="511"/>
      <c r="AB110" s="511"/>
      <c r="AC110" s="348" t="str">
        <f>IFERROR(VLOOKUP(Z110,【参考】数式用!$A$4:$B$54,2,FALSE),"")</f>
        <v>A2</v>
      </c>
      <c r="AD110" s="221">
        <v>1000000</v>
      </c>
      <c r="AE110" s="220">
        <v>10</v>
      </c>
      <c r="AN110" s="428" t="str">
        <f>IF($L$18="", "", VLOOKUP(Z110,【参考】数式用!$A$4:$M$54,13,FALSE))</f>
        <v>加算対象</v>
      </c>
      <c r="AO110" s="46" t="str">
        <f>VLOOKUP(Z110,【参考】数式用!$A$2:$N$54,14,FALSE)</f>
        <v>総合事業</v>
      </c>
    </row>
    <row r="111" spans="1:41" ht="50" hidden="1" customHeight="1">
      <c r="A111" s="96">
        <f t="shared" si="1"/>
        <v>54</v>
      </c>
      <c r="B111" s="542" t="s">
        <v>19570</v>
      </c>
      <c r="C111" s="543"/>
      <c r="D111" s="543"/>
      <c r="E111" s="543"/>
      <c r="F111" s="543"/>
      <c r="G111" s="543"/>
      <c r="H111" s="543"/>
      <c r="I111" s="543"/>
      <c r="J111" s="543"/>
      <c r="K111" s="543"/>
      <c r="L111" s="536" t="s">
        <v>19567</v>
      </c>
      <c r="M111" s="537"/>
      <c r="N111" s="537"/>
      <c r="O111" s="537"/>
      <c r="P111" s="538"/>
      <c r="Q111" s="502" t="s">
        <v>187</v>
      </c>
      <c r="R111" s="503"/>
      <c r="S111" s="503"/>
      <c r="T111" s="503"/>
      <c r="U111" s="504"/>
      <c r="V111" s="284" t="s">
        <v>1312</v>
      </c>
      <c r="W111" s="499" t="s">
        <v>19571</v>
      </c>
      <c r="X111" s="500"/>
      <c r="Y111" s="501"/>
      <c r="Z111" s="511" t="s">
        <v>2102</v>
      </c>
      <c r="AA111" s="511"/>
      <c r="AB111" s="511"/>
      <c r="AC111" s="348">
        <f>IFERROR(VLOOKUP(Z111,【参考】数式用!$A$4:$B$54,2,FALSE),"")</f>
        <v>13</v>
      </c>
      <c r="AD111" s="221">
        <v>1000000</v>
      </c>
      <c r="AE111" s="220">
        <f>IF(B111="","",IF(AO111="総合事業","数式を削除して手入力",IFERROR(INDEX(【参考】数式用!$AT$3:$AV$452,MATCH(Q111&amp;V111,【参考】数式用!$AS$3:$AS$452,0),MATCH(VLOOKUP(Z111,【参考】数式用!$AW$2:$AX$53,2,FALSE),【参考】数式用!$AT$2:$AV$2,0)),10)))</f>
        <v>10</v>
      </c>
      <c r="AN111" s="428" t="str">
        <f>IF($L$18="", "", VLOOKUP(Z111,【参考】数式用!$A$4:$M$54,13,FALSE))</f>
        <v>加算対象外</v>
      </c>
      <c r="AO111" s="46" t="str">
        <f>VLOOKUP(Z111,【参考】数式用!$A$2:$N$54,14,FALSE)</f>
        <v>その他</v>
      </c>
    </row>
    <row r="112" spans="1:41" ht="50" hidden="1" customHeight="1">
      <c r="A112" s="96">
        <f t="shared" si="1"/>
        <v>55</v>
      </c>
      <c r="B112" s="542" t="s">
        <v>19570</v>
      </c>
      <c r="C112" s="543"/>
      <c r="D112" s="543"/>
      <c r="E112" s="543"/>
      <c r="F112" s="543"/>
      <c r="G112" s="543"/>
      <c r="H112" s="543"/>
      <c r="I112" s="543"/>
      <c r="J112" s="543"/>
      <c r="K112" s="543"/>
      <c r="L112" s="536" t="s">
        <v>19567</v>
      </c>
      <c r="M112" s="537"/>
      <c r="N112" s="537"/>
      <c r="O112" s="537"/>
      <c r="P112" s="538"/>
      <c r="Q112" s="502" t="s">
        <v>187</v>
      </c>
      <c r="R112" s="503"/>
      <c r="S112" s="503"/>
      <c r="T112" s="503"/>
      <c r="U112" s="504"/>
      <c r="V112" s="284" t="s">
        <v>1312</v>
      </c>
      <c r="W112" s="499" t="s">
        <v>19571</v>
      </c>
      <c r="X112" s="500"/>
      <c r="Y112" s="501"/>
      <c r="Z112" s="511" t="s">
        <v>2103</v>
      </c>
      <c r="AA112" s="511"/>
      <c r="AB112" s="511"/>
      <c r="AC112" s="348">
        <f>IFERROR(VLOOKUP(Z112,【参考】数式用!$A$4:$B$54,2,FALSE),"")</f>
        <v>63</v>
      </c>
      <c r="AD112" s="221">
        <v>1000000</v>
      </c>
      <c r="AE112" s="220">
        <f>IF(B112="","",IF(AO112="総合事業","数式を削除して手入力",IFERROR(INDEX(【参考】数式用!$AT$3:$AV$452,MATCH(Q112&amp;V112,【参考】数式用!$AS$3:$AS$452,0),MATCH(VLOOKUP(Z112,【参考】数式用!$AW$2:$AX$53,2,FALSE),【参考】数式用!$AT$2:$AV$2,0)),10)))</f>
        <v>10</v>
      </c>
      <c r="AN112" s="428" t="str">
        <f>IF($L$18="", "", VLOOKUP(Z112,【参考】数式用!$A$4:$M$54,13,FALSE))</f>
        <v>加算対象外</v>
      </c>
      <c r="AO112" s="46" t="str">
        <f>VLOOKUP(Z112,【参考】数式用!$A$2:$N$54,14,FALSE)</f>
        <v>介護予防</v>
      </c>
    </row>
    <row r="113" spans="1:41" ht="50" hidden="1" customHeight="1">
      <c r="A113" s="96">
        <f t="shared" si="1"/>
        <v>56</v>
      </c>
      <c r="B113" s="542" t="s">
        <v>19572</v>
      </c>
      <c r="C113" s="543"/>
      <c r="D113" s="543"/>
      <c r="E113" s="543"/>
      <c r="F113" s="543"/>
      <c r="G113" s="543"/>
      <c r="H113" s="543"/>
      <c r="I113" s="543"/>
      <c r="J113" s="543"/>
      <c r="K113" s="543"/>
      <c r="L113" s="536" t="s">
        <v>19567</v>
      </c>
      <c r="M113" s="537"/>
      <c r="N113" s="537"/>
      <c r="O113" s="537"/>
      <c r="P113" s="538"/>
      <c r="Q113" s="502" t="s">
        <v>187</v>
      </c>
      <c r="R113" s="503"/>
      <c r="S113" s="503"/>
      <c r="T113" s="503"/>
      <c r="U113" s="504"/>
      <c r="V113" s="284" t="s">
        <v>1312</v>
      </c>
      <c r="W113" s="499" t="s">
        <v>19573</v>
      </c>
      <c r="X113" s="500"/>
      <c r="Y113" s="501"/>
      <c r="Z113" s="511" t="s">
        <v>2509</v>
      </c>
      <c r="AA113" s="511"/>
      <c r="AB113" s="511"/>
      <c r="AC113" s="348" t="str">
        <f>IFERROR(VLOOKUP(Z113,【参考】数式用!$A$4:$B$54,2,FALSE),"")</f>
        <v>12</v>
      </c>
      <c r="AD113" s="221">
        <v>1000000</v>
      </c>
      <c r="AE113" s="220">
        <f>IF(B113="","",IF(AO113="総合事業","数式を削除して手入力",IFERROR(INDEX(【参考】数式用!$AT$3:$AV$452,MATCH(Q113&amp;V113,【参考】数式用!$AS$3:$AS$452,0),MATCH(VLOOKUP(Z113,【参考】数式用!$AW$2:$AX$53,2,FALSE),【参考】数式用!$AT$2:$AV$2,0)),10)))</f>
        <v>10</v>
      </c>
      <c r="AN113" s="428" t="str">
        <f>IF($L$18="", "", VLOOKUP(Z113,【参考】数式用!$A$4:$M$54,13,FALSE))</f>
        <v>加算対象</v>
      </c>
      <c r="AO113" s="46" t="str">
        <f>VLOOKUP(Z113,【参考】数式用!$A$2:$N$54,14,FALSE)</f>
        <v>その他</v>
      </c>
    </row>
    <row r="114" spans="1:41" ht="50" hidden="1" customHeight="1">
      <c r="A114" s="96">
        <f t="shared" si="1"/>
        <v>57</v>
      </c>
      <c r="B114" s="542" t="s">
        <v>19572</v>
      </c>
      <c r="C114" s="543"/>
      <c r="D114" s="543"/>
      <c r="E114" s="543"/>
      <c r="F114" s="543"/>
      <c r="G114" s="543"/>
      <c r="H114" s="543"/>
      <c r="I114" s="543"/>
      <c r="J114" s="543"/>
      <c r="K114" s="543"/>
      <c r="L114" s="536" t="s">
        <v>19567</v>
      </c>
      <c r="M114" s="537"/>
      <c r="N114" s="537"/>
      <c r="O114" s="537"/>
      <c r="P114" s="538"/>
      <c r="Q114" s="502" t="s">
        <v>187</v>
      </c>
      <c r="R114" s="503"/>
      <c r="S114" s="503"/>
      <c r="T114" s="503"/>
      <c r="U114" s="504"/>
      <c r="V114" s="284" t="s">
        <v>1312</v>
      </c>
      <c r="W114" s="499" t="s">
        <v>19573</v>
      </c>
      <c r="X114" s="500"/>
      <c r="Y114" s="501"/>
      <c r="Z114" s="511" t="s">
        <v>2510</v>
      </c>
      <c r="AA114" s="511"/>
      <c r="AB114" s="511"/>
      <c r="AC114" s="348" t="str">
        <f>IFERROR(VLOOKUP(Z114,【参考】数式用!$A$4:$B$54,2,FALSE),"")</f>
        <v>62</v>
      </c>
      <c r="AD114" s="221">
        <v>1000000</v>
      </c>
      <c r="AE114" s="220">
        <f>IF(B114="","",IF(AO114="総合事業","数式を削除して手入力",IFERROR(INDEX(【参考】数式用!$AT$3:$AV$452,MATCH(Q114&amp;V114,【参考】数式用!$AS$3:$AS$452,0),MATCH(VLOOKUP(Z114,【参考】数式用!$AW$2:$AX$53,2,FALSE),【参考】数式用!$AT$2:$AV$2,0)),10)))</f>
        <v>10</v>
      </c>
      <c r="AN114" s="428" t="str">
        <f>IF($L$18="", "", VLOOKUP(Z114,【参考】数式用!$A$4:$M$54,13,FALSE))</f>
        <v>加算対象</v>
      </c>
      <c r="AO114" s="46" t="str">
        <f>VLOOKUP(Z114,【参考】数式用!$A$2:$N$54,14,FALSE)</f>
        <v>介護予防</v>
      </c>
    </row>
    <row r="115" spans="1:41" ht="50" customHeight="1">
      <c r="A115" s="96">
        <f t="shared" si="1"/>
        <v>58</v>
      </c>
      <c r="B115" s="542" t="s">
        <v>19574</v>
      </c>
      <c r="C115" s="543"/>
      <c r="D115" s="543"/>
      <c r="E115" s="543"/>
      <c r="F115" s="543"/>
      <c r="G115" s="543"/>
      <c r="H115" s="543"/>
      <c r="I115" s="543"/>
      <c r="J115" s="543"/>
      <c r="K115" s="543"/>
      <c r="L115" s="536" t="s">
        <v>19575</v>
      </c>
      <c r="M115" s="537"/>
      <c r="N115" s="537"/>
      <c r="O115" s="537"/>
      <c r="P115" s="538"/>
      <c r="Q115" s="502" t="s">
        <v>193</v>
      </c>
      <c r="R115" s="503"/>
      <c r="S115" s="503"/>
      <c r="T115" s="503"/>
      <c r="U115" s="504"/>
      <c r="V115" s="284" t="s">
        <v>609</v>
      </c>
      <c r="W115" s="499" t="s">
        <v>19576</v>
      </c>
      <c r="X115" s="500"/>
      <c r="Y115" s="501"/>
      <c r="Z115" s="511" t="s">
        <v>158</v>
      </c>
      <c r="AA115" s="511"/>
      <c r="AB115" s="511"/>
      <c r="AC115" s="348" t="str">
        <f>IFERROR(VLOOKUP(Z115,【参考】数式用!$A$4:$B$54,2,FALSE),"")</f>
        <v>15</v>
      </c>
      <c r="AD115" s="221">
        <v>1000000</v>
      </c>
      <c r="AE115" s="220">
        <f>IF(B115="","",IF(AO115="総合事業","数式を削除して手入力",IFERROR(INDEX(【参考】数式用!$AT$3:$AV$452,MATCH(Q115&amp;V115,【参考】数式用!$AS$3:$AS$452,0),MATCH(VLOOKUP(Z115,【参考】数式用!$AW$2:$AX$53,2,FALSE),【参考】数式用!$AT$2:$AV$2,0)),10)))</f>
        <v>10.27</v>
      </c>
      <c r="AN115" s="428" t="str">
        <f>IF($L$18="", "", VLOOKUP(Z115,【参考】数式用!$A$4:$M$54,13,FALSE))</f>
        <v>加算対象</v>
      </c>
      <c r="AO115" s="46" t="str">
        <f>VLOOKUP(Z115,【参考】数式用!$A$2:$N$54,14,FALSE)</f>
        <v>その他</v>
      </c>
    </row>
    <row r="116" spans="1:41" ht="50" customHeight="1">
      <c r="A116" s="96">
        <f t="shared" si="1"/>
        <v>59</v>
      </c>
      <c r="B116" s="542" t="s">
        <v>19574</v>
      </c>
      <c r="C116" s="543"/>
      <c r="D116" s="543"/>
      <c r="E116" s="543"/>
      <c r="F116" s="543"/>
      <c r="G116" s="543"/>
      <c r="H116" s="543"/>
      <c r="I116" s="543"/>
      <c r="J116" s="543"/>
      <c r="K116" s="543"/>
      <c r="L116" s="536" t="s">
        <v>19577</v>
      </c>
      <c r="M116" s="537"/>
      <c r="N116" s="537"/>
      <c r="O116" s="537"/>
      <c r="P116" s="538"/>
      <c r="Q116" s="502" t="s">
        <v>193</v>
      </c>
      <c r="R116" s="503"/>
      <c r="S116" s="503"/>
      <c r="T116" s="503"/>
      <c r="U116" s="504"/>
      <c r="V116" s="284" t="s">
        <v>609</v>
      </c>
      <c r="W116" s="499" t="s">
        <v>19576</v>
      </c>
      <c r="X116" s="500"/>
      <c r="Y116" s="501"/>
      <c r="Z116" s="511" t="s">
        <v>2140</v>
      </c>
      <c r="AA116" s="511"/>
      <c r="AB116" s="511"/>
      <c r="AC116" s="348" t="str">
        <f>IFERROR(VLOOKUP(Z116,【参考】数式用!$A$4:$B$54,2,FALSE),"")</f>
        <v>A6</v>
      </c>
      <c r="AD116" s="221">
        <v>1000000</v>
      </c>
      <c r="AE116" s="220">
        <v>10.27</v>
      </c>
      <c r="AN116" s="428" t="str">
        <f>IF($L$18="", "", VLOOKUP(Z116,【参考】数式用!$A$4:$M$54,13,FALSE))</f>
        <v>加算対象</v>
      </c>
      <c r="AO116" s="46" t="str">
        <f>VLOOKUP(Z116,【参考】数式用!$A$2:$N$54,14,FALSE)</f>
        <v>総合事業</v>
      </c>
    </row>
    <row r="117" spans="1:41" ht="50" customHeight="1">
      <c r="A117" s="96">
        <f t="shared" si="1"/>
        <v>60</v>
      </c>
      <c r="B117" s="542" t="s">
        <v>19578</v>
      </c>
      <c r="C117" s="543"/>
      <c r="D117" s="543"/>
      <c r="E117" s="543"/>
      <c r="F117" s="543"/>
      <c r="G117" s="543"/>
      <c r="H117" s="543"/>
      <c r="I117" s="543"/>
      <c r="J117" s="543"/>
      <c r="K117" s="543"/>
      <c r="L117" s="536" t="s">
        <v>19577</v>
      </c>
      <c r="M117" s="537"/>
      <c r="N117" s="537"/>
      <c r="O117" s="537"/>
      <c r="P117" s="538"/>
      <c r="Q117" s="502" t="s">
        <v>193</v>
      </c>
      <c r="R117" s="503"/>
      <c r="S117" s="503"/>
      <c r="T117" s="503"/>
      <c r="U117" s="504"/>
      <c r="V117" s="284" t="s">
        <v>609</v>
      </c>
      <c r="W117" s="499" t="s">
        <v>19579</v>
      </c>
      <c r="X117" s="500"/>
      <c r="Y117" s="501"/>
      <c r="Z117" s="511" t="s">
        <v>161</v>
      </c>
      <c r="AA117" s="511"/>
      <c r="AB117" s="511"/>
      <c r="AC117" s="348" t="str">
        <f>IFERROR(VLOOKUP(Z117,【参考】数式用!$A$4:$B$54,2,FALSE),"")</f>
        <v>78</v>
      </c>
      <c r="AD117" s="221">
        <v>1000000</v>
      </c>
      <c r="AE117" s="220">
        <f>IF(B117="","",IF(AO117="総合事業","数式を削除して手入力",IFERROR(INDEX(【参考】数式用!$AT$3:$AV$452,MATCH(Q117&amp;V117,【参考】数式用!$AS$3:$AS$452,0),MATCH(VLOOKUP(Z117,【参考】数式用!$AW$2:$AX$53,2,FALSE),【参考】数式用!$AT$2:$AV$2,0)),10)))</f>
        <v>10.27</v>
      </c>
      <c r="AN117" s="428" t="str">
        <f>IF($L$18="", "", VLOOKUP(Z117,【参考】数式用!$A$4:$M$54,13,FALSE))</f>
        <v>加算対象</v>
      </c>
      <c r="AO117" s="46" t="str">
        <f>VLOOKUP(Z117,【参考】数式用!$A$2:$N$54,14,FALSE)</f>
        <v>その他</v>
      </c>
    </row>
    <row r="118" spans="1:41" ht="50" customHeight="1">
      <c r="A118" s="96">
        <f t="shared" si="1"/>
        <v>61</v>
      </c>
      <c r="B118" s="505" t="s">
        <v>19580</v>
      </c>
      <c r="C118" s="506"/>
      <c r="D118" s="506"/>
      <c r="E118" s="506"/>
      <c r="F118" s="506"/>
      <c r="G118" s="506"/>
      <c r="H118" s="506"/>
      <c r="I118" s="506"/>
      <c r="J118" s="506"/>
      <c r="K118" s="507"/>
      <c r="L118" s="536" t="s">
        <v>2521</v>
      </c>
      <c r="M118" s="537"/>
      <c r="N118" s="537"/>
      <c r="O118" s="537"/>
      <c r="P118" s="538"/>
      <c r="Q118" s="502" t="s">
        <v>191</v>
      </c>
      <c r="R118" s="503"/>
      <c r="S118" s="503"/>
      <c r="T118" s="503"/>
      <c r="U118" s="504"/>
      <c r="V118" s="284" t="s">
        <v>269</v>
      </c>
      <c r="W118" s="499" t="s">
        <v>19587</v>
      </c>
      <c r="X118" s="500"/>
      <c r="Y118" s="501"/>
      <c r="Z118" s="511" t="s">
        <v>140</v>
      </c>
      <c r="AA118" s="511"/>
      <c r="AB118" s="511"/>
      <c r="AC118" s="348" t="str">
        <f>IFERROR(VLOOKUP(Z118,【参考】数式用!$A$4:$B$54,2,FALSE),"")</f>
        <v>11</v>
      </c>
      <c r="AD118" s="221">
        <v>1000000</v>
      </c>
      <c r="AE118" s="220">
        <f>IF(B118="","",IF(AO118="総合事業","数式を削除して手入力",IFERROR(INDEX(【参考】数式用!$AT$3:$AV$452,MATCH(Q118&amp;V118,【参考】数式用!$AS$3:$AS$452,0),MATCH(VLOOKUP(Z118,【参考】数式用!$AW$2:$AX$53,2,FALSE),【参考】数式用!$AT$2:$AV$2,0)),10)))</f>
        <v>11.05</v>
      </c>
      <c r="AN118" s="428" t="str">
        <f>IF($L$18="", "", VLOOKUP(Z118,【参考】数式用!$A$4:$M$54,13,FALSE))</f>
        <v>加算対象</v>
      </c>
      <c r="AO118" s="46" t="str">
        <f>VLOOKUP(Z118,【参考】数式用!$A$2:$N$54,14,FALSE)</f>
        <v>その他</v>
      </c>
    </row>
    <row r="119" spans="1:41" ht="50" customHeight="1">
      <c r="A119" s="96">
        <f t="shared" si="1"/>
        <v>62</v>
      </c>
      <c r="B119" s="505" t="s">
        <v>19581</v>
      </c>
      <c r="C119" s="506"/>
      <c r="D119" s="506"/>
      <c r="E119" s="506"/>
      <c r="F119" s="506"/>
      <c r="G119" s="506"/>
      <c r="H119" s="506"/>
      <c r="I119" s="506"/>
      <c r="J119" s="506"/>
      <c r="K119" s="507"/>
      <c r="L119" s="536" t="s">
        <v>2521</v>
      </c>
      <c r="M119" s="537"/>
      <c r="N119" s="537"/>
      <c r="O119" s="537"/>
      <c r="P119" s="538"/>
      <c r="Q119" s="502" t="s">
        <v>191</v>
      </c>
      <c r="R119" s="503"/>
      <c r="S119" s="503"/>
      <c r="T119" s="503"/>
      <c r="U119" s="504"/>
      <c r="V119" s="284" t="s">
        <v>269</v>
      </c>
      <c r="W119" s="499" t="s">
        <v>19588</v>
      </c>
      <c r="X119" s="500"/>
      <c r="Y119" s="501"/>
      <c r="Z119" s="511" t="s">
        <v>145</v>
      </c>
      <c r="AA119" s="511"/>
      <c r="AB119" s="511"/>
      <c r="AC119" s="348" t="str">
        <f>IFERROR(VLOOKUP(Z119,【参考】数式用!$A$4:$B$54,2,FALSE),"")</f>
        <v>71</v>
      </c>
      <c r="AD119" s="221">
        <v>1000000</v>
      </c>
      <c r="AE119" s="220">
        <f>IF(B119="","",IF(AO119="総合事業","数式を削除して手入力",IFERROR(INDEX(【参考】数式用!$AT$3:$AV$452,MATCH(Q119&amp;V119,【参考】数式用!$AS$3:$AS$452,0),MATCH(VLOOKUP(Z119,【参考】数式用!$AW$2:$AX$53,2,FALSE),【参考】数式用!$AT$2:$AV$2,0)),10)))</f>
        <v>11.05</v>
      </c>
      <c r="AN119" s="428" t="str">
        <f>IF($L$18="", "", VLOOKUP(Z119,【参考】数式用!$A$4:$M$54,13,FALSE))</f>
        <v>加算対象</v>
      </c>
      <c r="AO119" s="46" t="str">
        <f>VLOOKUP(Z119,【参考】数式用!$A$2:$N$54,14,FALSE)</f>
        <v>その他</v>
      </c>
    </row>
    <row r="120" spans="1:41" ht="50" customHeight="1">
      <c r="A120" s="96">
        <f t="shared" si="1"/>
        <v>63</v>
      </c>
      <c r="B120" s="505" t="s">
        <v>19582</v>
      </c>
      <c r="C120" s="506"/>
      <c r="D120" s="506"/>
      <c r="E120" s="506"/>
      <c r="F120" s="506"/>
      <c r="G120" s="506"/>
      <c r="H120" s="506"/>
      <c r="I120" s="506"/>
      <c r="J120" s="506"/>
      <c r="K120" s="507"/>
      <c r="L120" s="536" t="s">
        <v>2521</v>
      </c>
      <c r="M120" s="537"/>
      <c r="N120" s="537"/>
      <c r="O120" s="537"/>
      <c r="P120" s="538"/>
      <c r="Q120" s="502" t="s">
        <v>191</v>
      </c>
      <c r="R120" s="503"/>
      <c r="S120" s="503"/>
      <c r="T120" s="503"/>
      <c r="U120" s="504"/>
      <c r="V120" s="284" t="s">
        <v>269</v>
      </c>
      <c r="W120" s="499" t="s">
        <v>19589</v>
      </c>
      <c r="X120" s="500"/>
      <c r="Y120" s="501"/>
      <c r="Z120" s="511" t="s">
        <v>1919</v>
      </c>
      <c r="AA120" s="511"/>
      <c r="AB120" s="511"/>
      <c r="AC120" s="348" t="str">
        <f>IFERROR(VLOOKUP(Z120,【参考】数式用!$A$4:$B$54,2,FALSE),"")</f>
        <v>76</v>
      </c>
      <c r="AD120" s="221">
        <v>1000000</v>
      </c>
      <c r="AE120" s="220">
        <f>IF(B120="","",IF(AO120="総合事業","数式を削除して手入力",IFERROR(INDEX(【参考】数式用!$AT$3:$AV$452,MATCH(Q120&amp;V120,【参考】数式用!$AS$3:$AS$452,0),MATCH(VLOOKUP(Z120,【参考】数式用!$AW$2:$AX$53,2,FALSE),【参考】数式用!$AT$2:$AV$2,0)),10)))</f>
        <v>11.05</v>
      </c>
      <c r="AN120" s="428" t="str">
        <f>IF($L$18="", "", VLOOKUP(Z120,【参考】数式用!$A$4:$M$54,13,FALSE))</f>
        <v>加算対象</v>
      </c>
      <c r="AO120" s="46" t="str">
        <f>VLOOKUP(Z120,【参考】数式用!$A$2:$N$54,14,FALSE)</f>
        <v>その他</v>
      </c>
    </row>
    <row r="121" spans="1:41" ht="50" customHeight="1">
      <c r="A121" s="96">
        <f t="shared" si="1"/>
        <v>64</v>
      </c>
      <c r="B121" s="505" t="s">
        <v>19583</v>
      </c>
      <c r="C121" s="506"/>
      <c r="D121" s="506"/>
      <c r="E121" s="506"/>
      <c r="F121" s="506"/>
      <c r="G121" s="506"/>
      <c r="H121" s="506"/>
      <c r="I121" s="506"/>
      <c r="J121" s="506"/>
      <c r="K121" s="507"/>
      <c r="L121" s="536" t="s">
        <v>2526</v>
      </c>
      <c r="M121" s="537"/>
      <c r="N121" s="537"/>
      <c r="O121" s="537"/>
      <c r="P121" s="538"/>
      <c r="Q121" s="502" t="s">
        <v>191</v>
      </c>
      <c r="R121" s="503"/>
      <c r="S121" s="503"/>
      <c r="T121" s="503"/>
      <c r="U121" s="504"/>
      <c r="V121" s="284" t="s">
        <v>564</v>
      </c>
      <c r="W121" s="499" t="s">
        <v>19590</v>
      </c>
      <c r="X121" s="500"/>
      <c r="Y121" s="501"/>
      <c r="Z121" s="511" t="s">
        <v>2509</v>
      </c>
      <c r="AA121" s="511"/>
      <c r="AB121" s="511"/>
      <c r="AC121" s="348" t="str">
        <f>IFERROR(VLOOKUP(Z121,【参考】数式用!$A$4:$B$54,2,FALSE),"")</f>
        <v>12</v>
      </c>
      <c r="AD121" s="221">
        <v>1000000</v>
      </c>
      <c r="AE121" s="220">
        <f>IF(B121="","",IF(AO121="総合事業","数式を削除して手入力",IFERROR(INDEX(【参考】数式用!$AT$3:$AV$452,MATCH(Q121&amp;V121,【参考】数式用!$AS$3:$AS$452,0),MATCH(VLOOKUP(Z121,【参考】数式用!$AW$2:$AX$53,2,FALSE),【参考】数式用!$AT$2:$AV$2,0)),10)))</f>
        <v>10.42</v>
      </c>
      <c r="AN121" s="428" t="str">
        <f>IF($L$18="", "", VLOOKUP(Z121,【参考】数式用!$A$4:$M$54,13,FALSE))</f>
        <v>加算対象</v>
      </c>
      <c r="AO121" s="46" t="str">
        <f>VLOOKUP(Z121,【参考】数式用!$A$2:$N$54,14,FALSE)</f>
        <v>その他</v>
      </c>
    </row>
    <row r="122" spans="1:41" ht="50" customHeight="1">
      <c r="A122" s="96">
        <f t="shared" si="1"/>
        <v>65</v>
      </c>
      <c r="B122" s="505" t="s">
        <v>19583</v>
      </c>
      <c r="C122" s="506"/>
      <c r="D122" s="506"/>
      <c r="E122" s="506"/>
      <c r="F122" s="506"/>
      <c r="G122" s="506"/>
      <c r="H122" s="506"/>
      <c r="I122" s="506"/>
      <c r="J122" s="506"/>
      <c r="K122" s="507"/>
      <c r="L122" s="536" t="s">
        <v>2526</v>
      </c>
      <c r="M122" s="537"/>
      <c r="N122" s="537"/>
      <c r="O122" s="537"/>
      <c r="P122" s="538"/>
      <c r="Q122" s="502" t="s">
        <v>191</v>
      </c>
      <c r="R122" s="503"/>
      <c r="S122" s="503"/>
      <c r="T122" s="503"/>
      <c r="U122" s="504"/>
      <c r="V122" s="284" t="s">
        <v>564</v>
      </c>
      <c r="W122" s="499" t="s">
        <v>19590</v>
      </c>
      <c r="X122" s="500"/>
      <c r="Y122" s="501"/>
      <c r="Z122" s="511" t="s">
        <v>2510</v>
      </c>
      <c r="AA122" s="511"/>
      <c r="AB122" s="511"/>
      <c r="AC122" s="348" t="str">
        <f>IFERROR(VLOOKUP(Z122,【参考】数式用!$A$4:$B$54,2,FALSE),"")</f>
        <v>62</v>
      </c>
      <c r="AD122" s="221">
        <v>1000000</v>
      </c>
      <c r="AE122" s="220">
        <f>IF(B122="","",IF(AO122="総合事業","数式を削除して手入力",IFERROR(INDEX(【参考】数式用!$AT$3:$AV$452,MATCH(Q122&amp;V122,【参考】数式用!$AS$3:$AS$452,0),MATCH(VLOOKUP(Z122,【参考】数式用!$AW$2:$AX$53,2,FALSE),【参考】数式用!$AT$2:$AV$2,0)),10)))</f>
        <v>10.42</v>
      </c>
      <c r="AN122" s="428" t="str">
        <f>IF($L$18="", "", VLOOKUP(Z122,【参考】数式用!$A$4:$M$54,13,FALSE))</f>
        <v>加算対象</v>
      </c>
      <c r="AO122" s="46" t="str">
        <f>VLOOKUP(Z122,【参考】数式用!$A$2:$N$54,14,FALSE)</f>
        <v>介護予防</v>
      </c>
    </row>
    <row r="123" spans="1:41" ht="50" customHeight="1">
      <c r="A123" s="96">
        <f t="shared" si="1"/>
        <v>66</v>
      </c>
      <c r="B123" s="505" t="s">
        <v>19584</v>
      </c>
      <c r="C123" s="506"/>
      <c r="D123" s="506"/>
      <c r="E123" s="506"/>
      <c r="F123" s="506"/>
      <c r="G123" s="506"/>
      <c r="H123" s="506"/>
      <c r="I123" s="506"/>
      <c r="J123" s="506"/>
      <c r="K123" s="507"/>
      <c r="L123" s="536" t="s">
        <v>2527</v>
      </c>
      <c r="M123" s="537"/>
      <c r="N123" s="537"/>
      <c r="O123" s="537"/>
      <c r="P123" s="538"/>
      <c r="Q123" s="502" t="s">
        <v>191</v>
      </c>
      <c r="R123" s="503"/>
      <c r="S123" s="503"/>
      <c r="T123" s="503"/>
      <c r="U123" s="504"/>
      <c r="V123" s="284" t="s">
        <v>566</v>
      </c>
      <c r="W123" s="499" t="s">
        <v>19591</v>
      </c>
      <c r="X123" s="500"/>
      <c r="Y123" s="501"/>
      <c r="Z123" s="511" t="s">
        <v>1920</v>
      </c>
      <c r="AA123" s="511"/>
      <c r="AB123" s="511"/>
      <c r="AC123" s="348" t="str">
        <f>IFERROR(VLOOKUP(Z123,【参考】数式用!$A$4:$B$54,2,FALSE),"")</f>
        <v>77</v>
      </c>
      <c r="AD123" s="221">
        <v>1000000</v>
      </c>
      <c r="AE123" s="220">
        <f>IF(B123="","",IF(AO123="総合事業","数式を削除して手入力",IFERROR(INDEX(【参考】数式用!$AT$3:$AV$452,MATCH(Q123&amp;V123,【参考】数式用!$AS$3:$AS$452,0),MATCH(VLOOKUP(Z123,【参考】数式用!$AW$2:$AX$53,2,FALSE),【参考】数式用!$AT$2:$AV$2,0)),10)))</f>
        <v>10.33</v>
      </c>
      <c r="AN123" s="428" t="str">
        <f>IF($L$18="", "", VLOOKUP(Z123,【参考】数式用!$A$4:$M$54,13,FALSE))</f>
        <v>加算対象</v>
      </c>
      <c r="AO123" s="46" t="str">
        <f>VLOOKUP(Z123,【参考】数式用!$A$2:$N$54,14,FALSE)</f>
        <v>その他</v>
      </c>
    </row>
    <row r="124" spans="1:41" ht="50" customHeight="1">
      <c r="A124" s="96">
        <f t="shared" ref="A124:A149" si="2">A123+1</f>
        <v>67</v>
      </c>
      <c r="B124" s="505" t="s">
        <v>19584</v>
      </c>
      <c r="C124" s="506"/>
      <c r="D124" s="506"/>
      <c r="E124" s="506"/>
      <c r="F124" s="506"/>
      <c r="G124" s="506"/>
      <c r="H124" s="506"/>
      <c r="I124" s="506"/>
      <c r="J124" s="506"/>
      <c r="K124" s="507"/>
      <c r="L124" s="536" t="s">
        <v>2527</v>
      </c>
      <c r="M124" s="537"/>
      <c r="N124" s="537"/>
      <c r="O124" s="537"/>
      <c r="P124" s="538"/>
      <c r="Q124" s="502" t="s">
        <v>191</v>
      </c>
      <c r="R124" s="503"/>
      <c r="S124" s="503"/>
      <c r="T124" s="503"/>
      <c r="U124" s="504"/>
      <c r="V124" s="284" t="s">
        <v>566</v>
      </c>
      <c r="W124" s="499" t="s">
        <v>19591</v>
      </c>
      <c r="X124" s="500"/>
      <c r="Y124" s="501"/>
      <c r="Z124" s="511" t="s">
        <v>2155</v>
      </c>
      <c r="AA124" s="511"/>
      <c r="AB124" s="511"/>
      <c r="AC124" s="348" t="str">
        <f>IFERROR(VLOOKUP(Z124,【参考】数式用!$A$4:$B$54,2,FALSE),"")</f>
        <v>79</v>
      </c>
      <c r="AD124" s="221">
        <v>1000000</v>
      </c>
      <c r="AE124" s="220">
        <f>IF(B124="","",IF(AO124="総合事業","数式を削除して手入力",IFERROR(INDEX(【参考】数式用!$AT$3:$AV$452,MATCH(Q124&amp;V124,【参考】数式用!$AS$3:$AS$452,0),MATCH(VLOOKUP(Z124,【参考】数式用!$AW$2:$AX$53,2,FALSE),【参考】数式用!$AT$2:$AV$2,0)),10)))</f>
        <v>10.33</v>
      </c>
      <c r="AN124" s="428" t="str">
        <f>IF($L$18="", "", VLOOKUP(Z124,【参考】数式用!$A$4:$M$54,13,FALSE))</f>
        <v>加算対象</v>
      </c>
      <c r="AO124" s="46" t="str">
        <f>VLOOKUP(Z124,【参考】数式用!$A$2:$N$54,14,FALSE)</f>
        <v>短期利用型</v>
      </c>
    </row>
    <row r="125" spans="1:41" ht="50" customHeight="1">
      <c r="A125" s="96">
        <f t="shared" si="2"/>
        <v>68</v>
      </c>
      <c r="B125" s="505" t="s">
        <v>19585</v>
      </c>
      <c r="C125" s="506"/>
      <c r="D125" s="506"/>
      <c r="E125" s="506"/>
      <c r="F125" s="506"/>
      <c r="G125" s="506"/>
      <c r="H125" s="506"/>
      <c r="I125" s="506"/>
      <c r="J125" s="506"/>
      <c r="K125" s="507"/>
      <c r="L125" s="536" t="s">
        <v>1938</v>
      </c>
      <c r="M125" s="537"/>
      <c r="N125" s="537"/>
      <c r="O125" s="537"/>
      <c r="P125" s="538"/>
      <c r="Q125" s="502" t="s">
        <v>191</v>
      </c>
      <c r="R125" s="503"/>
      <c r="S125" s="503"/>
      <c r="T125" s="503"/>
      <c r="U125" s="504"/>
      <c r="V125" s="284" t="s">
        <v>568</v>
      </c>
      <c r="W125" s="499" t="s">
        <v>19592</v>
      </c>
      <c r="X125" s="500"/>
      <c r="Y125" s="501"/>
      <c r="Z125" s="511" t="s">
        <v>1921</v>
      </c>
      <c r="AA125" s="511"/>
      <c r="AB125" s="511"/>
      <c r="AC125" s="348" t="str">
        <f>IFERROR(VLOOKUP(Z125,【参考】数式用!$A$4:$B$54,2,FALSE),"")</f>
        <v>51</v>
      </c>
      <c r="AD125" s="221">
        <v>1000000</v>
      </c>
      <c r="AE125" s="220">
        <f>IF(B125="","",IF(AO125="総合事業","数式を削除して手入力",IFERROR(INDEX(【参考】数式用!$AT$3:$AV$452,MATCH(Q125&amp;V125,【参考】数式用!$AS$3:$AS$452,0),MATCH(VLOOKUP(Z125,【参考】数式用!$AW$2:$AX$53,2,FALSE),【参考】数式用!$AT$2:$AV$2,0)),10)))</f>
        <v>10.27</v>
      </c>
      <c r="AN125" s="428" t="str">
        <f>IF($L$18="", "", VLOOKUP(Z125,【参考】数式用!$A$4:$M$54,13,FALSE))</f>
        <v>加算対象</v>
      </c>
      <c r="AO125" s="46" t="str">
        <f>VLOOKUP(Z125,【参考】数式用!$A$2:$N$54,14,FALSE)</f>
        <v>その他</v>
      </c>
    </row>
    <row r="126" spans="1:41" ht="50" customHeight="1">
      <c r="A126" s="96">
        <f t="shared" si="2"/>
        <v>69</v>
      </c>
      <c r="B126" s="505" t="s">
        <v>19585</v>
      </c>
      <c r="C126" s="506"/>
      <c r="D126" s="506"/>
      <c r="E126" s="506"/>
      <c r="F126" s="506"/>
      <c r="G126" s="506"/>
      <c r="H126" s="506"/>
      <c r="I126" s="506"/>
      <c r="J126" s="506"/>
      <c r="K126" s="507"/>
      <c r="L126" s="536" t="s">
        <v>1938</v>
      </c>
      <c r="M126" s="537"/>
      <c r="N126" s="537"/>
      <c r="O126" s="537"/>
      <c r="P126" s="538"/>
      <c r="Q126" s="502" t="s">
        <v>191</v>
      </c>
      <c r="R126" s="503"/>
      <c r="S126" s="503"/>
      <c r="T126" s="503"/>
      <c r="U126" s="504"/>
      <c r="V126" s="284" t="s">
        <v>568</v>
      </c>
      <c r="W126" s="499" t="s">
        <v>19593</v>
      </c>
      <c r="X126" s="500"/>
      <c r="Y126" s="501"/>
      <c r="Z126" s="511" t="s">
        <v>2092</v>
      </c>
      <c r="AA126" s="511"/>
      <c r="AB126" s="511"/>
      <c r="AC126" s="348" t="str">
        <f>IFERROR(VLOOKUP(Z126,【参考】数式用!$A$4:$B$54,2,FALSE),"")</f>
        <v>21</v>
      </c>
      <c r="AD126" s="221">
        <v>1000000</v>
      </c>
      <c r="AE126" s="220">
        <f>IF(B126="","",IF(AO126="総合事業","数式を削除して手入力",IFERROR(INDEX(【参考】数式用!$AT$3:$AV$452,MATCH(Q126&amp;V126,【参考】数式用!$AS$3:$AS$452,0),MATCH(VLOOKUP(Z126,【参考】数式用!$AW$2:$AX$53,2,FALSE),【参考】数式用!$AT$2:$AV$2,0)),10)))</f>
        <v>10.33</v>
      </c>
      <c r="AN126" s="428" t="str">
        <f>IF($L$18="", "", VLOOKUP(Z126,【参考】数式用!$A$4:$M$54,13,FALSE))</f>
        <v>加算対象</v>
      </c>
      <c r="AO126" s="46" t="str">
        <f>VLOOKUP(Z126,【参考】数式用!$A$2:$N$54,14,FALSE)</f>
        <v>その他</v>
      </c>
    </row>
    <row r="127" spans="1:41" ht="50" customHeight="1">
      <c r="A127" s="96">
        <f t="shared" si="2"/>
        <v>70</v>
      </c>
      <c r="B127" s="505" t="s">
        <v>19585</v>
      </c>
      <c r="C127" s="506"/>
      <c r="D127" s="506"/>
      <c r="E127" s="506"/>
      <c r="F127" s="506"/>
      <c r="G127" s="506"/>
      <c r="H127" s="506"/>
      <c r="I127" s="506"/>
      <c r="J127" s="506"/>
      <c r="K127" s="507"/>
      <c r="L127" s="536" t="s">
        <v>1938</v>
      </c>
      <c r="M127" s="537"/>
      <c r="N127" s="537"/>
      <c r="O127" s="537"/>
      <c r="P127" s="538"/>
      <c r="Q127" s="502" t="s">
        <v>191</v>
      </c>
      <c r="R127" s="503"/>
      <c r="S127" s="503"/>
      <c r="T127" s="503"/>
      <c r="U127" s="504"/>
      <c r="V127" s="284" t="s">
        <v>568</v>
      </c>
      <c r="W127" s="499" t="s">
        <v>19593</v>
      </c>
      <c r="X127" s="500"/>
      <c r="Y127" s="501"/>
      <c r="Z127" s="511" t="s">
        <v>2093</v>
      </c>
      <c r="AA127" s="511"/>
      <c r="AB127" s="511"/>
      <c r="AC127" s="348" t="str">
        <f>IFERROR(VLOOKUP(Z127,【参考】数式用!$A$4:$B$54,2,FALSE),"")</f>
        <v>24</v>
      </c>
      <c r="AD127" s="221">
        <v>1000000</v>
      </c>
      <c r="AE127" s="220">
        <f>IF(B127="","",IF(AO127="総合事業","数式を削除して手入力",IFERROR(INDEX(【参考】数式用!$AT$3:$AV$452,MATCH(Q127&amp;V127,【参考】数式用!$AS$3:$AS$452,0),MATCH(VLOOKUP(Z127,【参考】数式用!$AW$2:$AX$53,2,FALSE),【参考】数式用!$AT$2:$AV$2,0)),10)))</f>
        <v>10.33</v>
      </c>
      <c r="AN127" s="428" t="str">
        <f>IF($L$18="", "", VLOOKUP(Z127,【参考】数式用!$A$4:$M$54,13,FALSE))</f>
        <v>加算対象</v>
      </c>
      <c r="AO127" s="46" t="str">
        <f>VLOOKUP(Z127,【参考】数式用!$A$2:$N$54,14,FALSE)</f>
        <v>介護予防</v>
      </c>
    </row>
    <row r="128" spans="1:41" ht="50" customHeight="1">
      <c r="A128" s="96">
        <f t="shared" si="2"/>
        <v>71</v>
      </c>
      <c r="B128" s="505" t="s">
        <v>19586</v>
      </c>
      <c r="C128" s="506"/>
      <c r="D128" s="506"/>
      <c r="E128" s="506"/>
      <c r="F128" s="506"/>
      <c r="G128" s="506"/>
      <c r="H128" s="506"/>
      <c r="I128" s="506"/>
      <c r="J128" s="506"/>
      <c r="K128" s="507"/>
      <c r="L128" s="536" t="s">
        <v>1938</v>
      </c>
      <c r="M128" s="537"/>
      <c r="N128" s="537"/>
      <c r="O128" s="537"/>
      <c r="P128" s="538"/>
      <c r="Q128" s="502" t="s">
        <v>191</v>
      </c>
      <c r="R128" s="503"/>
      <c r="S128" s="503"/>
      <c r="T128" s="503"/>
      <c r="U128" s="504"/>
      <c r="V128" s="284" t="s">
        <v>1358</v>
      </c>
      <c r="W128" s="499" t="s">
        <v>19594</v>
      </c>
      <c r="X128" s="500"/>
      <c r="Y128" s="501"/>
      <c r="Z128" s="511" t="s">
        <v>158</v>
      </c>
      <c r="AA128" s="511"/>
      <c r="AB128" s="511"/>
      <c r="AC128" s="348" t="str">
        <f>IFERROR(VLOOKUP(Z128,【参考】数式用!$A$4:$B$54,2,FALSE),"")</f>
        <v>15</v>
      </c>
      <c r="AD128" s="221">
        <v>1000000</v>
      </c>
      <c r="AE128" s="220">
        <f>IF(B128="","",IF(AO128="総合事業","数式を削除して手入力",IFERROR(INDEX(【参考】数式用!$AT$3:$AV$452,MATCH(Q128&amp;V128,【参考】数式用!$AS$3:$AS$452,0),MATCH(VLOOKUP(Z128,【参考】数式用!$AW$2:$AX$53,2,FALSE),【参考】数式用!$AT$2:$AV$2,0)),10)))</f>
        <v>10.27</v>
      </c>
      <c r="AN128" s="428" t="str">
        <f>IF($L$18="", "", VLOOKUP(Z128,【参考】数式用!$A$4:$M$54,13,FALSE))</f>
        <v>加算対象</v>
      </c>
      <c r="AO128" s="46" t="str">
        <f>VLOOKUP(Z128,【参考】数式用!$A$2:$N$54,14,FALSE)</f>
        <v>その他</v>
      </c>
    </row>
    <row r="129" spans="1:41" ht="50" customHeight="1">
      <c r="A129" s="96">
        <f t="shared" si="2"/>
        <v>72</v>
      </c>
      <c r="B129" s="505" t="s">
        <v>19586</v>
      </c>
      <c r="C129" s="506"/>
      <c r="D129" s="506"/>
      <c r="E129" s="506"/>
      <c r="F129" s="506"/>
      <c r="G129" s="506"/>
      <c r="H129" s="506"/>
      <c r="I129" s="506"/>
      <c r="J129" s="506"/>
      <c r="K129" s="507"/>
      <c r="L129" s="536" t="s">
        <v>2524</v>
      </c>
      <c r="M129" s="537"/>
      <c r="N129" s="537"/>
      <c r="O129" s="537"/>
      <c r="P129" s="538"/>
      <c r="Q129" s="502" t="s">
        <v>191</v>
      </c>
      <c r="R129" s="503"/>
      <c r="S129" s="503"/>
      <c r="T129" s="503"/>
      <c r="U129" s="504"/>
      <c r="V129" s="284" t="s">
        <v>1358</v>
      </c>
      <c r="W129" s="499" t="s">
        <v>19594</v>
      </c>
      <c r="X129" s="500"/>
      <c r="Y129" s="501"/>
      <c r="Z129" s="511" t="s">
        <v>2140</v>
      </c>
      <c r="AA129" s="511"/>
      <c r="AB129" s="511"/>
      <c r="AC129" s="348" t="str">
        <f>IFERROR(VLOOKUP(Z129,【参考】数式用!$A$4:$B$54,2,FALSE),"")</f>
        <v>A6</v>
      </c>
      <c r="AD129" s="221">
        <v>1000000</v>
      </c>
      <c r="AE129" s="220">
        <v>10.27</v>
      </c>
      <c r="AN129" s="428" t="str">
        <f>IF($L$18="", "", VLOOKUP(Z129,【参考】数式用!$A$4:$M$54,13,FALSE))</f>
        <v>加算対象</v>
      </c>
      <c r="AO129" s="46" t="str">
        <f>VLOOKUP(Z129,【参考】数式用!$A$2:$N$54,14,FALSE)</f>
        <v>総合事業</v>
      </c>
    </row>
    <row r="130" spans="1:41" ht="50" customHeight="1">
      <c r="A130" s="96">
        <f t="shared" si="2"/>
        <v>73</v>
      </c>
      <c r="B130" s="542"/>
      <c r="C130" s="543"/>
      <c r="D130" s="543"/>
      <c r="E130" s="543"/>
      <c r="F130" s="543"/>
      <c r="G130" s="543"/>
      <c r="H130" s="543"/>
      <c r="I130" s="543"/>
      <c r="J130" s="543"/>
      <c r="K130" s="543"/>
      <c r="L130" s="536"/>
      <c r="M130" s="537"/>
      <c r="N130" s="537"/>
      <c r="O130" s="537"/>
      <c r="P130" s="538"/>
      <c r="Q130" s="502" t="s">
        <v>191</v>
      </c>
      <c r="R130" s="503"/>
      <c r="S130" s="503"/>
      <c r="T130" s="503"/>
      <c r="U130" s="504"/>
      <c r="V130" s="284"/>
      <c r="W130" s="499" t="str" cm="1">
        <f t="array" ref="W130">_xlfn.IFS(AND(B130="",Z130=""),"事業所番号及びサービス名を入力してください。",AND(B130="",Z130&lt;&gt;""),"事業所番号を入力してください。",AND(B130&lt;&gt;"",Z130=""),"サービス名を入力してください。",AND(B130&lt;&gt;"",Z130&lt;&gt;""),IF(LEFT(B130,2)="23",IFERROR(VLOOKUP(B130&amp;Z130,事業所一覧!$A$2:$D$44337,4,FALSE),"事業所番号若しくはサービス名に誤りがないか確認してください。"),"愛知県外の事業所は手入力してください。"))</f>
        <v>事業所番号及びサービス名を入力してください。</v>
      </c>
      <c r="X130" s="500"/>
      <c r="Y130" s="501"/>
      <c r="Z130" s="511"/>
      <c r="AA130" s="511"/>
      <c r="AB130" s="511"/>
      <c r="AC130" s="348" t="str">
        <f>IFERROR(VLOOKUP(Z130,【参考】数式用!$A$4:$B$54,2,FALSE),"")</f>
        <v/>
      </c>
      <c r="AD130" s="221"/>
      <c r="AE130" s="220" t="str">
        <f>IF(B130="","",IF(AO130="総合事業","数式を削除して手入力",IFERROR(INDEX(【参考】数式用!$AT$3:$AV$452,MATCH(Q130&amp;V130,【参考】数式用!$AS$3:$AS$452,0),MATCH(VLOOKUP(Z130,【参考】数式用!$AW$2:$AX$53,2,FALSE),【参考】数式用!$AT$2:$AV$2,0)),10)))</f>
        <v/>
      </c>
      <c r="AN130" s="428" t="e">
        <f>IF($L$18="", "", VLOOKUP(Z130,【参考】数式用!$A$4:$M$54,13,FALSE))</f>
        <v>#N/A</v>
      </c>
      <c r="AO130" s="46" t="e">
        <f>VLOOKUP(Z130,【参考】数式用!$A$2:$N$54,14,FALSE)</f>
        <v>#N/A</v>
      </c>
    </row>
    <row r="131" spans="1:41" ht="50" customHeight="1">
      <c r="A131" s="96">
        <f t="shared" si="2"/>
        <v>74</v>
      </c>
      <c r="B131" s="542"/>
      <c r="C131" s="543"/>
      <c r="D131" s="543"/>
      <c r="E131" s="543"/>
      <c r="F131" s="543"/>
      <c r="G131" s="543"/>
      <c r="H131" s="543"/>
      <c r="I131" s="543"/>
      <c r="J131" s="543"/>
      <c r="K131" s="543"/>
      <c r="L131" s="536"/>
      <c r="M131" s="537"/>
      <c r="N131" s="537"/>
      <c r="O131" s="537"/>
      <c r="P131" s="538"/>
      <c r="Q131" s="502" t="s">
        <v>191</v>
      </c>
      <c r="R131" s="503"/>
      <c r="S131" s="503"/>
      <c r="T131" s="503"/>
      <c r="U131" s="504"/>
      <c r="V131" s="284"/>
      <c r="W131" s="499" t="str" cm="1">
        <f t="array" ref="W131">_xlfn.IFS(AND(B131="",Z131=""),"事業所番号及びサービス名を入力してください。",AND(B131="",Z131&lt;&gt;""),"事業所番号を入力してください。",AND(B131&lt;&gt;"",Z131=""),"サービス名を入力してください。",AND(B131&lt;&gt;"",Z131&lt;&gt;""),IF(LEFT(B131,2)="23",IFERROR(VLOOKUP(B131&amp;Z131,事業所一覧!$A$2:$D$44337,4,FALSE),"事業所番号若しくはサービス名に誤りがないか確認してください。"),"愛知県外の事業所は手入力してください。"))</f>
        <v>事業所番号及びサービス名を入力してください。</v>
      </c>
      <c r="X131" s="500"/>
      <c r="Y131" s="501"/>
      <c r="Z131" s="511"/>
      <c r="AA131" s="511"/>
      <c r="AB131" s="511"/>
      <c r="AC131" s="348" t="str">
        <f>IFERROR(VLOOKUP(Z131,【参考】数式用!$A$4:$B$54,2,FALSE),"")</f>
        <v/>
      </c>
      <c r="AD131" s="221"/>
      <c r="AE131" s="220" t="str">
        <f>IF(B131="","",IF(AO131="総合事業","数式を削除して手入力",IFERROR(INDEX(【参考】数式用!$AT$3:$AV$452,MATCH(Q131&amp;V131,【参考】数式用!$AS$3:$AS$452,0),MATCH(VLOOKUP(Z131,【参考】数式用!$AW$2:$AX$53,2,FALSE),【参考】数式用!$AT$2:$AV$2,0)),10)))</f>
        <v/>
      </c>
      <c r="AN131" s="428" t="e">
        <f>IF($L$18="", "", VLOOKUP(Z131,【参考】数式用!$A$4:$M$54,13,FALSE))</f>
        <v>#N/A</v>
      </c>
      <c r="AO131" s="46" t="e">
        <f>VLOOKUP(Z131,【参考】数式用!$A$2:$N$54,14,FALSE)</f>
        <v>#N/A</v>
      </c>
    </row>
    <row r="132" spans="1:41" ht="50" customHeight="1">
      <c r="A132" s="96">
        <f t="shared" si="2"/>
        <v>75</v>
      </c>
      <c r="B132" s="542"/>
      <c r="C132" s="543"/>
      <c r="D132" s="543"/>
      <c r="E132" s="543"/>
      <c r="F132" s="543"/>
      <c r="G132" s="543"/>
      <c r="H132" s="543"/>
      <c r="I132" s="543"/>
      <c r="J132" s="543"/>
      <c r="K132" s="543"/>
      <c r="L132" s="536"/>
      <c r="M132" s="537"/>
      <c r="N132" s="537"/>
      <c r="O132" s="537"/>
      <c r="P132" s="538"/>
      <c r="Q132" s="502" t="s">
        <v>191</v>
      </c>
      <c r="R132" s="503"/>
      <c r="S132" s="503"/>
      <c r="T132" s="503"/>
      <c r="U132" s="504"/>
      <c r="V132" s="284"/>
      <c r="W132" s="499" t="str" cm="1">
        <f t="array" ref="W132">_xlfn.IFS(AND(B132="",Z132=""),"事業所番号及びサービス名を入力してください。",AND(B132="",Z132&lt;&gt;""),"事業所番号を入力してください。",AND(B132&lt;&gt;"",Z132=""),"サービス名を入力してください。",AND(B132&lt;&gt;"",Z132&lt;&gt;""),IF(LEFT(B132,2)="23",IFERROR(VLOOKUP(B132&amp;Z132,事業所一覧!$A$2:$D$44337,4,FALSE),"事業所番号若しくはサービス名に誤りがないか確認してください。"),"愛知県外の事業所は手入力してください。"))</f>
        <v>事業所番号及びサービス名を入力してください。</v>
      </c>
      <c r="X132" s="500"/>
      <c r="Y132" s="501"/>
      <c r="Z132" s="511"/>
      <c r="AA132" s="511"/>
      <c r="AB132" s="511"/>
      <c r="AC132" s="348" t="str">
        <f>IFERROR(VLOOKUP(Z132,【参考】数式用!$A$4:$B$54,2,FALSE),"")</f>
        <v/>
      </c>
      <c r="AD132" s="221"/>
      <c r="AE132" s="220" t="str">
        <f>IF(B132="","",IF(AO132="総合事業","数式を削除して手入力",IFERROR(INDEX(【参考】数式用!$AT$3:$AV$452,MATCH(Q132&amp;V132,【参考】数式用!$AS$3:$AS$452,0),MATCH(VLOOKUP(Z132,【参考】数式用!$AW$2:$AX$53,2,FALSE),【参考】数式用!$AT$2:$AV$2,0)),10)))</f>
        <v/>
      </c>
      <c r="AN132" s="428" t="e">
        <f>IF($L$18="", "", VLOOKUP(Z132,【参考】数式用!$A$4:$M$54,13,FALSE))</f>
        <v>#N/A</v>
      </c>
      <c r="AO132" s="46" t="e">
        <f>VLOOKUP(Z132,【参考】数式用!$A$2:$N$54,14,FALSE)</f>
        <v>#N/A</v>
      </c>
    </row>
    <row r="133" spans="1:41" ht="50" customHeight="1">
      <c r="A133" s="96">
        <f t="shared" si="2"/>
        <v>76</v>
      </c>
      <c r="B133" s="542"/>
      <c r="C133" s="543"/>
      <c r="D133" s="543"/>
      <c r="E133" s="543"/>
      <c r="F133" s="543"/>
      <c r="G133" s="543"/>
      <c r="H133" s="543"/>
      <c r="I133" s="543"/>
      <c r="J133" s="543"/>
      <c r="K133" s="543"/>
      <c r="L133" s="536"/>
      <c r="M133" s="537"/>
      <c r="N133" s="537"/>
      <c r="O133" s="537"/>
      <c r="P133" s="538"/>
      <c r="Q133" s="502" t="s">
        <v>191</v>
      </c>
      <c r="R133" s="503"/>
      <c r="S133" s="503"/>
      <c r="T133" s="503"/>
      <c r="U133" s="504"/>
      <c r="V133" s="284"/>
      <c r="W133" s="499" t="str" cm="1">
        <f t="array" ref="W133">_xlfn.IFS(AND(B133="",Z133=""),"事業所番号及びサービス名を入力してください。",AND(B133="",Z133&lt;&gt;""),"事業所番号を入力してください。",AND(B133&lt;&gt;"",Z133=""),"サービス名を入力してください。",AND(B133&lt;&gt;"",Z133&lt;&gt;""),IF(LEFT(B133,2)="23",IFERROR(VLOOKUP(B133&amp;Z133,事業所一覧!$A$2:$D$44337,4,FALSE),"事業所番号若しくはサービス名に誤りがないか確認してください。"),"愛知県外の事業所は手入力してください。"))</f>
        <v>事業所番号及びサービス名を入力してください。</v>
      </c>
      <c r="X133" s="500"/>
      <c r="Y133" s="501"/>
      <c r="Z133" s="511"/>
      <c r="AA133" s="511"/>
      <c r="AB133" s="511"/>
      <c r="AC133" s="348" t="str">
        <f>IFERROR(VLOOKUP(Z133,【参考】数式用!$A$4:$B$54,2,FALSE),"")</f>
        <v/>
      </c>
      <c r="AD133" s="221"/>
      <c r="AE133" s="220" t="str">
        <f>IF(B133="","",IF(AO133="総合事業","数式を削除して手入力",IFERROR(INDEX(【参考】数式用!$AT$3:$AV$452,MATCH(Q133&amp;V133,【参考】数式用!$AS$3:$AS$452,0),MATCH(VLOOKUP(Z133,【参考】数式用!$AW$2:$AX$53,2,FALSE),【参考】数式用!$AT$2:$AV$2,0)),10)))</f>
        <v/>
      </c>
      <c r="AN133" s="428" t="e">
        <f>IF($L$18="", "", VLOOKUP(Z133,【参考】数式用!$A$4:$M$54,13,FALSE))</f>
        <v>#N/A</v>
      </c>
      <c r="AO133" s="46" t="e">
        <f>VLOOKUP(Z133,【参考】数式用!$A$2:$N$54,14,FALSE)</f>
        <v>#N/A</v>
      </c>
    </row>
    <row r="134" spans="1:41" ht="50" customHeight="1">
      <c r="A134" s="96">
        <f t="shared" si="2"/>
        <v>77</v>
      </c>
      <c r="B134" s="542"/>
      <c r="C134" s="543"/>
      <c r="D134" s="543"/>
      <c r="E134" s="543"/>
      <c r="F134" s="543"/>
      <c r="G134" s="543"/>
      <c r="H134" s="543"/>
      <c r="I134" s="543"/>
      <c r="J134" s="543"/>
      <c r="K134" s="543"/>
      <c r="L134" s="536"/>
      <c r="M134" s="537"/>
      <c r="N134" s="537"/>
      <c r="O134" s="537"/>
      <c r="P134" s="538"/>
      <c r="Q134" s="502" t="s">
        <v>191</v>
      </c>
      <c r="R134" s="503"/>
      <c r="S134" s="503"/>
      <c r="T134" s="503"/>
      <c r="U134" s="504"/>
      <c r="V134" s="284"/>
      <c r="W134" s="499" t="str" cm="1">
        <f t="array" ref="W134">_xlfn.IFS(AND(B134="",Z134=""),"事業所番号及びサービス名を入力してください。",AND(B134="",Z134&lt;&gt;""),"事業所番号を入力してください。",AND(B134&lt;&gt;"",Z134=""),"サービス名を入力してください。",AND(B134&lt;&gt;"",Z134&lt;&gt;""),IF(LEFT(B134,2)="23",IFERROR(VLOOKUP(B134&amp;Z134,事業所一覧!$A$2:$D$44337,4,FALSE),"事業所番号若しくはサービス名に誤りがないか確認してください。"),"愛知県外の事業所は手入力してください。"))</f>
        <v>事業所番号及びサービス名を入力してください。</v>
      </c>
      <c r="X134" s="500"/>
      <c r="Y134" s="501"/>
      <c r="Z134" s="511"/>
      <c r="AA134" s="511"/>
      <c r="AB134" s="511"/>
      <c r="AC134" s="348" t="str">
        <f>IFERROR(VLOOKUP(Z134,【参考】数式用!$A$4:$B$54,2,FALSE),"")</f>
        <v/>
      </c>
      <c r="AD134" s="221"/>
      <c r="AE134" s="220" t="str">
        <f>IF(B134="","",IF(AO134="総合事業","数式を削除して手入力",IFERROR(INDEX(【参考】数式用!$AT$3:$AV$452,MATCH(Q134&amp;V134,【参考】数式用!$AS$3:$AS$452,0),MATCH(VLOOKUP(Z134,【参考】数式用!$AW$2:$AX$53,2,FALSE),【参考】数式用!$AT$2:$AV$2,0)),10)))</f>
        <v/>
      </c>
      <c r="AN134" s="428" t="e">
        <f>IF($L$18="", "", VLOOKUP(Z134,【参考】数式用!$A$4:$M$54,13,FALSE))</f>
        <v>#N/A</v>
      </c>
      <c r="AO134" s="46" t="e">
        <f>VLOOKUP(Z134,【参考】数式用!$A$2:$N$54,14,FALSE)</f>
        <v>#N/A</v>
      </c>
    </row>
    <row r="135" spans="1:41" ht="50" customHeight="1">
      <c r="A135" s="96">
        <f t="shared" si="2"/>
        <v>78</v>
      </c>
      <c r="B135" s="542"/>
      <c r="C135" s="543"/>
      <c r="D135" s="543"/>
      <c r="E135" s="543"/>
      <c r="F135" s="543"/>
      <c r="G135" s="543"/>
      <c r="H135" s="543"/>
      <c r="I135" s="543"/>
      <c r="J135" s="543"/>
      <c r="K135" s="543"/>
      <c r="L135" s="536"/>
      <c r="M135" s="537"/>
      <c r="N135" s="537"/>
      <c r="O135" s="537"/>
      <c r="P135" s="538"/>
      <c r="Q135" s="502" t="s">
        <v>191</v>
      </c>
      <c r="R135" s="503"/>
      <c r="S135" s="503"/>
      <c r="T135" s="503"/>
      <c r="U135" s="504"/>
      <c r="V135" s="284"/>
      <c r="W135" s="499" t="str" cm="1">
        <f t="array" ref="W135">_xlfn.IFS(AND(B135="",Z135=""),"事業所番号及びサービス名を入力してください。",AND(B135="",Z135&lt;&gt;""),"事業所番号を入力してください。",AND(B135&lt;&gt;"",Z135=""),"サービス名を入力してください。",AND(B135&lt;&gt;"",Z135&lt;&gt;""),IF(LEFT(B135,2)="23",IFERROR(VLOOKUP(B135&amp;Z135,事業所一覧!$A$2:$D$44337,4,FALSE),"事業所番号若しくはサービス名に誤りがないか確認してください。"),"愛知県外の事業所は手入力してください。"))</f>
        <v>事業所番号及びサービス名を入力してください。</v>
      </c>
      <c r="X135" s="500"/>
      <c r="Y135" s="501"/>
      <c r="Z135" s="511"/>
      <c r="AA135" s="511"/>
      <c r="AB135" s="511"/>
      <c r="AC135" s="348" t="str">
        <f>IFERROR(VLOOKUP(Z135,【参考】数式用!$A$4:$B$54,2,FALSE),"")</f>
        <v/>
      </c>
      <c r="AD135" s="221"/>
      <c r="AE135" s="220" t="str">
        <f>IF(B135="","",IF(AO135="総合事業","数式を削除して手入力",IFERROR(INDEX(【参考】数式用!$AT$3:$AV$452,MATCH(Q135&amp;V135,【参考】数式用!$AS$3:$AS$452,0),MATCH(VLOOKUP(Z135,【参考】数式用!$AW$2:$AX$53,2,FALSE),【参考】数式用!$AT$2:$AV$2,0)),10)))</f>
        <v/>
      </c>
      <c r="AN135" s="428" t="e">
        <f>IF($L$18="", "", VLOOKUP(Z135,【参考】数式用!$A$4:$M$54,13,FALSE))</f>
        <v>#N/A</v>
      </c>
      <c r="AO135" s="46" t="e">
        <f>VLOOKUP(Z135,【参考】数式用!$A$2:$N$54,14,FALSE)</f>
        <v>#N/A</v>
      </c>
    </row>
    <row r="136" spans="1:41" ht="50" customHeight="1">
      <c r="A136" s="96">
        <f t="shared" si="2"/>
        <v>79</v>
      </c>
      <c r="B136" s="542"/>
      <c r="C136" s="543"/>
      <c r="D136" s="543"/>
      <c r="E136" s="543"/>
      <c r="F136" s="543"/>
      <c r="G136" s="543"/>
      <c r="H136" s="543"/>
      <c r="I136" s="543"/>
      <c r="J136" s="543"/>
      <c r="K136" s="543"/>
      <c r="L136" s="536"/>
      <c r="M136" s="537"/>
      <c r="N136" s="537"/>
      <c r="O136" s="537"/>
      <c r="P136" s="538"/>
      <c r="Q136" s="502" t="s">
        <v>191</v>
      </c>
      <c r="R136" s="503"/>
      <c r="S136" s="503"/>
      <c r="T136" s="503"/>
      <c r="U136" s="504"/>
      <c r="V136" s="284"/>
      <c r="W136" s="499" t="str" cm="1">
        <f t="array" ref="W136">_xlfn.IFS(AND(B136="",Z136=""),"事業所番号及びサービス名を入力してください。",AND(B136="",Z136&lt;&gt;""),"事業所番号を入力してください。",AND(B136&lt;&gt;"",Z136=""),"サービス名を入力してください。",AND(B136&lt;&gt;"",Z136&lt;&gt;""),IF(LEFT(B136,2)="23",IFERROR(VLOOKUP(B136&amp;Z136,事業所一覧!$A$2:$D$44337,4,FALSE),"事業所番号若しくはサービス名に誤りがないか確認してください。"),"愛知県外の事業所は手入力してください。"))</f>
        <v>事業所番号及びサービス名を入力してください。</v>
      </c>
      <c r="X136" s="500"/>
      <c r="Y136" s="501"/>
      <c r="Z136" s="511"/>
      <c r="AA136" s="511"/>
      <c r="AB136" s="511"/>
      <c r="AC136" s="348" t="str">
        <f>IFERROR(VLOOKUP(Z136,【参考】数式用!$A$4:$B$54,2,FALSE),"")</f>
        <v/>
      </c>
      <c r="AD136" s="221"/>
      <c r="AE136" s="220" t="str">
        <f>IF(B136="","",IF(AO136="総合事業","数式を削除して手入力",IFERROR(INDEX(【参考】数式用!$AT$3:$AV$452,MATCH(Q136&amp;V136,【参考】数式用!$AS$3:$AS$452,0),MATCH(VLOOKUP(Z136,【参考】数式用!$AW$2:$AX$53,2,FALSE),【参考】数式用!$AT$2:$AV$2,0)),10)))</f>
        <v/>
      </c>
      <c r="AN136" s="428" t="e">
        <f>IF($L$18="", "", VLOOKUP(Z136,【参考】数式用!$A$4:$M$54,13,FALSE))</f>
        <v>#N/A</v>
      </c>
      <c r="AO136" s="46" t="e">
        <f>VLOOKUP(Z136,【参考】数式用!$A$2:$N$54,14,FALSE)</f>
        <v>#N/A</v>
      </c>
    </row>
    <row r="137" spans="1:41" ht="50" customHeight="1">
      <c r="A137" s="96">
        <f t="shared" si="2"/>
        <v>80</v>
      </c>
      <c r="B137" s="542"/>
      <c r="C137" s="543"/>
      <c r="D137" s="543"/>
      <c r="E137" s="543"/>
      <c r="F137" s="543"/>
      <c r="G137" s="543"/>
      <c r="H137" s="543"/>
      <c r="I137" s="543"/>
      <c r="J137" s="543"/>
      <c r="K137" s="543"/>
      <c r="L137" s="536"/>
      <c r="M137" s="537"/>
      <c r="N137" s="537"/>
      <c r="O137" s="537"/>
      <c r="P137" s="538"/>
      <c r="Q137" s="502" t="s">
        <v>191</v>
      </c>
      <c r="R137" s="503"/>
      <c r="S137" s="503"/>
      <c r="T137" s="503"/>
      <c r="U137" s="504"/>
      <c r="V137" s="284"/>
      <c r="W137" s="499" t="str" cm="1">
        <f t="array" ref="W137">_xlfn.IFS(AND(B137="",Z137=""),"事業所番号及びサービス名を入力してください。",AND(B137="",Z137&lt;&gt;""),"事業所番号を入力してください。",AND(B137&lt;&gt;"",Z137=""),"サービス名を入力してください。",AND(B137&lt;&gt;"",Z137&lt;&gt;""),IF(LEFT(B137,2)="23",IFERROR(VLOOKUP(B137&amp;Z137,事業所一覧!$A$2:$D$44337,4,FALSE),"事業所番号若しくはサービス名に誤りがないか確認してください。"),"愛知県外の事業所は手入力してください。"))</f>
        <v>事業所番号及びサービス名を入力してください。</v>
      </c>
      <c r="X137" s="500"/>
      <c r="Y137" s="501"/>
      <c r="Z137" s="511"/>
      <c r="AA137" s="511"/>
      <c r="AB137" s="511"/>
      <c r="AC137" s="348" t="str">
        <f>IFERROR(VLOOKUP(Z137,【参考】数式用!$A$4:$B$54,2,FALSE),"")</f>
        <v/>
      </c>
      <c r="AD137" s="221"/>
      <c r="AE137" s="220" t="str">
        <f>IF(B137="","",IF(AO137="総合事業","数式を削除して手入力",IFERROR(INDEX(【参考】数式用!$AT$3:$AV$452,MATCH(Q137&amp;V137,【参考】数式用!$AS$3:$AS$452,0),MATCH(VLOOKUP(Z137,【参考】数式用!$AW$2:$AX$53,2,FALSE),【参考】数式用!$AT$2:$AV$2,0)),10)))</f>
        <v/>
      </c>
      <c r="AN137" s="428" t="e">
        <f>IF($L$18="", "", VLOOKUP(Z137,【参考】数式用!$A$4:$M$54,13,FALSE))</f>
        <v>#N/A</v>
      </c>
      <c r="AO137" s="46" t="e">
        <f>VLOOKUP(Z137,【参考】数式用!$A$2:$N$54,14,FALSE)</f>
        <v>#N/A</v>
      </c>
    </row>
    <row r="138" spans="1:41" ht="50" customHeight="1">
      <c r="A138" s="96">
        <f t="shared" si="2"/>
        <v>81</v>
      </c>
      <c r="B138" s="542"/>
      <c r="C138" s="543"/>
      <c r="D138" s="543"/>
      <c r="E138" s="543"/>
      <c r="F138" s="543"/>
      <c r="G138" s="543"/>
      <c r="H138" s="543"/>
      <c r="I138" s="543"/>
      <c r="J138" s="543"/>
      <c r="K138" s="543"/>
      <c r="L138" s="536"/>
      <c r="M138" s="537"/>
      <c r="N138" s="537"/>
      <c r="O138" s="537"/>
      <c r="P138" s="538"/>
      <c r="Q138" s="502" t="s">
        <v>191</v>
      </c>
      <c r="R138" s="503"/>
      <c r="S138" s="503"/>
      <c r="T138" s="503"/>
      <c r="U138" s="504"/>
      <c r="V138" s="284"/>
      <c r="W138" s="499" t="str" cm="1">
        <f t="array" ref="W138">_xlfn.IFS(AND(B138="",Z138=""),"事業所番号及びサービス名を入力してください。",AND(B138="",Z138&lt;&gt;""),"事業所番号を入力してください。",AND(B138&lt;&gt;"",Z138=""),"サービス名を入力してください。",AND(B138&lt;&gt;"",Z138&lt;&gt;""),IF(LEFT(B138,2)="23",IFERROR(VLOOKUP(B138&amp;Z138,事業所一覧!$A$2:$D$44337,4,FALSE),"事業所番号若しくはサービス名に誤りがないか確認してください。"),"愛知県外の事業所は手入力してください。"))</f>
        <v>事業所番号及びサービス名を入力してください。</v>
      </c>
      <c r="X138" s="500"/>
      <c r="Y138" s="501"/>
      <c r="Z138" s="511"/>
      <c r="AA138" s="511"/>
      <c r="AB138" s="511"/>
      <c r="AC138" s="348" t="str">
        <f>IFERROR(VLOOKUP(Z138,【参考】数式用!$A$4:$B$54,2,FALSE),"")</f>
        <v/>
      </c>
      <c r="AD138" s="221"/>
      <c r="AE138" s="220" t="str">
        <f>IF(B138="","",IF(AO138="総合事業","数式を削除して手入力",IFERROR(INDEX(【参考】数式用!$AT$3:$AV$452,MATCH(Q138&amp;V138,【参考】数式用!$AS$3:$AS$452,0),MATCH(VLOOKUP(Z138,【参考】数式用!$AW$2:$AX$53,2,FALSE),【参考】数式用!$AT$2:$AV$2,0)),10)))</f>
        <v/>
      </c>
      <c r="AN138" s="428" t="e">
        <f>IF($L$18="", "", VLOOKUP(Z138,【参考】数式用!$A$4:$M$54,13,FALSE))</f>
        <v>#N/A</v>
      </c>
      <c r="AO138" s="46" t="e">
        <f>VLOOKUP(Z138,【参考】数式用!$A$2:$N$54,14,FALSE)</f>
        <v>#N/A</v>
      </c>
    </row>
    <row r="139" spans="1:41" ht="50" customHeight="1">
      <c r="A139" s="96">
        <f t="shared" si="2"/>
        <v>82</v>
      </c>
      <c r="B139" s="542"/>
      <c r="C139" s="543"/>
      <c r="D139" s="543"/>
      <c r="E139" s="543"/>
      <c r="F139" s="543"/>
      <c r="G139" s="543"/>
      <c r="H139" s="543"/>
      <c r="I139" s="543"/>
      <c r="J139" s="543"/>
      <c r="K139" s="543"/>
      <c r="L139" s="536"/>
      <c r="M139" s="537"/>
      <c r="N139" s="537"/>
      <c r="O139" s="537"/>
      <c r="P139" s="538"/>
      <c r="Q139" s="502" t="s">
        <v>191</v>
      </c>
      <c r="R139" s="503"/>
      <c r="S139" s="503"/>
      <c r="T139" s="503"/>
      <c r="U139" s="504"/>
      <c r="V139" s="284"/>
      <c r="W139" s="499" t="str" cm="1">
        <f t="array" ref="W139">_xlfn.IFS(AND(B139="",Z139=""),"事業所番号及びサービス名を入力してください。",AND(B139="",Z139&lt;&gt;""),"事業所番号を入力してください。",AND(B139&lt;&gt;"",Z139=""),"サービス名を入力してください。",AND(B139&lt;&gt;"",Z139&lt;&gt;""),IF(LEFT(B139,2)="23",IFERROR(VLOOKUP(B139&amp;Z139,事業所一覧!$A$2:$D$44337,4,FALSE),"事業所番号若しくはサービス名に誤りがないか確認してください。"),"愛知県外の事業所は手入力してください。"))</f>
        <v>事業所番号及びサービス名を入力してください。</v>
      </c>
      <c r="X139" s="500"/>
      <c r="Y139" s="501"/>
      <c r="Z139" s="511"/>
      <c r="AA139" s="511"/>
      <c r="AB139" s="511"/>
      <c r="AC139" s="348" t="str">
        <f>IFERROR(VLOOKUP(Z139,【参考】数式用!$A$4:$B$54,2,FALSE),"")</f>
        <v/>
      </c>
      <c r="AD139" s="221"/>
      <c r="AE139" s="220" t="str">
        <f>IF(B139="","",IF(AO139="総合事業","数式を削除して手入力",IFERROR(INDEX(【参考】数式用!$AT$3:$AV$452,MATCH(Q139&amp;V139,【参考】数式用!$AS$3:$AS$452,0),MATCH(VLOOKUP(Z139,【参考】数式用!$AW$2:$AX$53,2,FALSE),【参考】数式用!$AT$2:$AV$2,0)),10)))</f>
        <v/>
      </c>
      <c r="AN139" s="428" t="e">
        <f>IF($L$18="", "", VLOOKUP(Z139,【参考】数式用!$A$4:$M$54,13,FALSE))</f>
        <v>#N/A</v>
      </c>
      <c r="AO139" s="46" t="e">
        <f>VLOOKUP(Z139,【参考】数式用!$A$2:$N$54,14,FALSE)</f>
        <v>#N/A</v>
      </c>
    </row>
    <row r="140" spans="1:41" ht="50" customHeight="1">
      <c r="A140" s="96">
        <f t="shared" si="2"/>
        <v>83</v>
      </c>
      <c r="B140" s="542"/>
      <c r="C140" s="543"/>
      <c r="D140" s="543"/>
      <c r="E140" s="543"/>
      <c r="F140" s="543"/>
      <c r="G140" s="543"/>
      <c r="H140" s="543"/>
      <c r="I140" s="543"/>
      <c r="J140" s="543"/>
      <c r="K140" s="543"/>
      <c r="L140" s="536"/>
      <c r="M140" s="537"/>
      <c r="N140" s="537"/>
      <c r="O140" s="537"/>
      <c r="P140" s="538"/>
      <c r="Q140" s="502" t="s">
        <v>191</v>
      </c>
      <c r="R140" s="503"/>
      <c r="S140" s="503"/>
      <c r="T140" s="503"/>
      <c r="U140" s="504"/>
      <c r="V140" s="284"/>
      <c r="W140" s="499" t="str" cm="1">
        <f t="array" ref="W140">_xlfn.IFS(AND(B140="",Z140=""),"事業所番号及びサービス名を入力してください。",AND(B140="",Z140&lt;&gt;""),"事業所番号を入力してください。",AND(B140&lt;&gt;"",Z140=""),"サービス名を入力してください。",AND(B140&lt;&gt;"",Z140&lt;&gt;""),IF(LEFT(B140,2)="23",IFERROR(VLOOKUP(B140&amp;Z140,事業所一覧!$A$2:$D$44337,4,FALSE),"事業所番号若しくはサービス名に誤りがないか確認してください。"),"愛知県外の事業所は手入力してください。"))</f>
        <v>事業所番号及びサービス名を入力してください。</v>
      </c>
      <c r="X140" s="500"/>
      <c r="Y140" s="501"/>
      <c r="Z140" s="511"/>
      <c r="AA140" s="511"/>
      <c r="AB140" s="511"/>
      <c r="AC140" s="348" t="str">
        <f>IFERROR(VLOOKUP(Z140,【参考】数式用!$A$4:$B$54,2,FALSE),"")</f>
        <v/>
      </c>
      <c r="AD140" s="221"/>
      <c r="AE140" s="220" t="str">
        <f>IF(B140="","",IF(AO140="総合事業","数式を削除して手入力",IFERROR(INDEX(【参考】数式用!$AT$3:$AV$452,MATCH(Q140&amp;V140,【参考】数式用!$AS$3:$AS$452,0),MATCH(VLOOKUP(Z140,【参考】数式用!$AW$2:$AX$53,2,FALSE),【参考】数式用!$AT$2:$AV$2,0)),10)))</f>
        <v/>
      </c>
      <c r="AN140" s="428" t="e">
        <f>IF($L$18="", "", VLOOKUP(Z140,【参考】数式用!$A$4:$M$54,13,FALSE))</f>
        <v>#N/A</v>
      </c>
      <c r="AO140" s="46" t="e">
        <f>VLOOKUP(Z140,【参考】数式用!$A$2:$N$54,14,FALSE)</f>
        <v>#N/A</v>
      </c>
    </row>
    <row r="141" spans="1:41" ht="50" customHeight="1">
      <c r="A141" s="96">
        <f t="shared" si="2"/>
        <v>84</v>
      </c>
      <c r="B141" s="542"/>
      <c r="C141" s="543"/>
      <c r="D141" s="543"/>
      <c r="E141" s="543"/>
      <c r="F141" s="543"/>
      <c r="G141" s="543"/>
      <c r="H141" s="543"/>
      <c r="I141" s="543"/>
      <c r="J141" s="543"/>
      <c r="K141" s="543"/>
      <c r="L141" s="536"/>
      <c r="M141" s="537"/>
      <c r="N141" s="537"/>
      <c r="O141" s="537"/>
      <c r="P141" s="538"/>
      <c r="Q141" s="502" t="s">
        <v>191</v>
      </c>
      <c r="R141" s="503"/>
      <c r="S141" s="503"/>
      <c r="T141" s="503"/>
      <c r="U141" s="504"/>
      <c r="V141" s="284"/>
      <c r="W141" s="499" t="str" cm="1">
        <f t="array" ref="W141">_xlfn.IFS(AND(B141="",Z141=""),"事業所番号及びサービス名を入力してください。",AND(B141="",Z141&lt;&gt;""),"事業所番号を入力してください。",AND(B141&lt;&gt;"",Z141=""),"サービス名を入力してください。",AND(B141&lt;&gt;"",Z141&lt;&gt;""),IF(LEFT(B141,2)="23",IFERROR(VLOOKUP(B141&amp;Z141,事業所一覧!$A$2:$D$44337,4,FALSE),"事業所番号若しくはサービス名に誤りがないか確認してください。"),"愛知県外の事業所は手入力してください。"))</f>
        <v>事業所番号及びサービス名を入力してください。</v>
      </c>
      <c r="X141" s="500"/>
      <c r="Y141" s="501"/>
      <c r="Z141" s="511"/>
      <c r="AA141" s="511"/>
      <c r="AB141" s="511"/>
      <c r="AC141" s="348" t="str">
        <f>IFERROR(VLOOKUP(Z141,【参考】数式用!$A$4:$B$54,2,FALSE),"")</f>
        <v/>
      </c>
      <c r="AD141" s="221"/>
      <c r="AE141" s="220" t="str">
        <f>IF(B141="","",IF(AO141="総合事業","数式を削除して手入力",IFERROR(INDEX(【参考】数式用!$AT$3:$AV$452,MATCH(Q141&amp;V141,【参考】数式用!$AS$3:$AS$452,0),MATCH(VLOOKUP(Z141,【参考】数式用!$AW$2:$AX$53,2,FALSE),【参考】数式用!$AT$2:$AV$2,0)),10)))</f>
        <v/>
      </c>
      <c r="AN141" s="428" t="e">
        <f>IF($L$18="", "", VLOOKUP(Z141,【参考】数式用!$A$4:$M$54,13,FALSE))</f>
        <v>#N/A</v>
      </c>
      <c r="AO141" s="46" t="e">
        <f>VLOOKUP(Z141,【参考】数式用!$A$2:$N$54,14,FALSE)</f>
        <v>#N/A</v>
      </c>
    </row>
    <row r="142" spans="1:41" ht="50" customHeight="1">
      <c r="A142" s="96">
        <f t="shared" si="2"/>
        <v>85</v>
      </c>
      <c r="B142" s="542"/>
      <c r="C142" s="543"/>
      <c r="D142" s="543"/>
      <c r="E142" s="543"/>
      <c r="F142" s="543"/>
      <c r="G142" s="543"/>
      <c r="H142" s="543"/>
      <c r="I142" s="543"/>
      <c r="J142" s="543"/>
      <c r="K142" s="543"/>
      <c r="L142" s="536"/>
      <c r="M142" s="537"/>
      <c r="N142" s="537"/>
      <c r="O142" s="537"/>
      <c r="P142" s="538"/>
      <c r="Q142" s="502" t="s">
        <v>191</v>
      </c>
      <c r="R142" s="503"/>
      <c r="S142" s="503"/>
      <c r="T142" s="503"/>
      <c r="U142" s="504"/>
      <c r="V142" s="284"/>
      <c r="W142" s="499" t="str" cm="1">
        <f t="array" ref="W142">_xlfn.IFS(AND(B142="",Z142=""),"事業所番号及びサービス名を入力してください。",AND(B142="",Z142&lt;&gt;""),"事業所番号を入力してください。",AND(B142&lt;&gt;"",Z142=""),"サービス名を入力してください。",AND(B142&lt;&gt;"",Z142&lt;&gt;""),IF(LEFT(B142,2)="23",IFERROR(VLOOKUP(B142&amp;Z142,事業所一覧!$A$2:$D$44337,4,FALSE),"事業所番号若しくはサービス名に誤りがないか確認してください。"),"愛知県外の事業所は手入力してください。"))</f>
        <v>事業所番号及びサービス名を入力してください。</v>
      </c>
      <c r="X142" s="500"/>
      <c r="Y142" s="501"/>
      <c r="Z142" s="511"/>
      <c r="AA142" s="511"/>
      <c r="AB142" s="511"/>
      <c r="AC142" s="348" t="str">
        <f>IFERROR(VLOOKUP(Z142,【参考】数式用!$A$4:$B$54,2,FALSE),"")</f>
        <v/>
      </c>
      <c r="AD142" s="221"/>
      <c r="AE142" s="220" t="str">
        <f>IF(B142="","",IF(AO142="総合事業","数式を削除して手入力",IFERROR(INDEX(【参考】数式用!$AT$3:$AV$452,MATCH(Q142&amp;V142,【参考】数式用!$AS$3:$AS$452,0),MATCH(VLOOKUP(Z142,【参考】数式用!$AW$2:$AX$53,2,FALSE),【参考】数式用!$AT$2:$AV$2,0)),10)))</f>
        <v/>
      </c>
      <c r="AN142" s="428" t="e">
        <f>IF($L$18="", "", VLOOKUP(Z142,【参考】数式用!$A$4:$M$54,13,FALSE))</f>
        <v>#N/A</v>
      </c>
      <c r="AO142" s="46" t="e">
        <f>VLOOKUP(Z142,【参考】数式用!$A$2:$N$54,14,FALSE)</f>
        <v>#N/A</v>
      </c>
    </row>
    <row r="143" spans="1:41" ht="50" customHeight="1">
      <c r="A143" s="96">
        <f t="shared" si="2"/>
        <v>86</v>
      </c>
      <c r="B143" s="542"/>
      <c r="C143" s="543"/>
      <c r="D143" s="543"/>
      <c r="E143" s="543"/>
      <c r="F143" s="543"/>
      <c r="G143" s="543"/>
      <c r="H143" s="543"/>
      <c r="I143" s="543"/>
      <c r="J143" s="543"/>
      <c r="K143" s="543"/>
      <c r="L143" s="536"/>
      <c r="M143" s="537"/>
      <c r="N143" s="537"/>
      <c r="O143" s="537"/>
      <c r="P143" s="538"/>
      <c r="Q143" s="502" t="s">
        <v>191</v>
      </c>
      <c r="R143" s="503"/>
      <c r="S143" s="503"/>
      <c r="T143" s="503"/>
      <c r="U143" s="504"/>
      <c r="V143" s="284"/>
      <c r="W143" s="499" t="str" cm="1">
        <f t="array" ref="W143">_xlfn.IFS(AND(B143="",Z143=""),"事業所番号及びサービス名を入力してください。",AND(B143="",Z143&lt;&gt;""),"事業所番号を入力してください。",AND(B143&lt;&gt;"",Z143=""),"サービス名を入力してください。",AND(B143&lt;&gt;"",Z143&lt;&gt;""),IF(LEFT(B143,2)="23",IFERROR(VLOOKUP(B143&amp;Z143,事業所一覧!$A$2:$D$44337,4,FALSE),"事業所番号若しくはサービス名に誤りがないか確認してください。"),"愛知県外の事業所は手入力してください。"))</f>
        <v>事業所番号及びサービス名を入力してください。</v>
      </c>
      <c r="X143" s="500"/>
      <c r="Y143" s="501"/>
      <c r="Z143" s="511"/>
      <c r="AA143" s="511"/>
      <c r="AB143" s="511"/>
      <c r="AC143" s="348" t="str">
        <f>IFERROR(VLOOKUP(Z143,【参考】数式用!$A$4:$B$54,2,FALSE),"")</f>
        <v/>
      </c>
      <c r="AD143" s="221"/>
      <c r="AE143" s="220" t="str">
        <f>IF(B143="","",IF(AO143="総合事業","数式を削除して手入力",IFERROR(INDEX(【参考】数式用!$AT$3:$AV$452,MATCH(Q143&amp;V143,【参考】数式用!$AS$3:$AS$452,0),MATCH(VLOOKUP(Z143,【参考】数式用!$AW$2:$AX$53,2,FALSE),【参考】数式用!$AT$2:$AV$2,0)),10)))</f>
        <v/>
      </c>
      <c r="AN143" s="428" t="e">
        <f>IF($L$18="", "", VLOOKUP(Z143,【参考】数式用!$A$4:$M$54,13,FALSE))</f>
        <v>#N/A</v>
      </c>
      <c r="AO143" s="46" t="e">
        <f>VLOOKUP(Z143,【参考】数式用!$A$2:$N$54,14,FALSE)</f>
        <v>#N/A</v>
      </c>
    </row>
    <row r="144" spans="1:41" ht="50" customHeight="1">
      <c r="A144" s="96">
        <f t="shared" si="2"/>
        <v>87</v>
      </c>
      <c r="B144" s="542"/>
      <c r="C144" s="543"/>
      <c r="D144" s="543"/>
      <c r="E144" s="543"/>
      <c r="F144" s="543"/>
      <c r="G144" s="543"/>
      <c r="H144" s="543"/>
      <c r="I144" s="543"/>
      <c r="J144" s="543"/>
      <c r="K144" s="543"/>
      <c r="L144" s="536"/>
      <c r="M144" s="537"/>
      <c r="N144" s="537"/>
      <c r="O144" s="537"/>
      <c r="P144" s="538"/>
      <c r="Q144" s="502" t="s">
        <v>191</v>
      </c>
      <c r="R144" s="503"/>
      <c r="S144" s="503"/>
      <c r="T144" s="503"/>
      <c r="U144" s="504"/>
      <c r="V144" s="284"/>
      <c r="W144" s="499" t="str" cm="1">
        <f t="array" ref="W144">_xlfn.IFS(AND(B144="",Z144=""),"事業所番号及びサービス名を入力してください。",AND(B144="",Z144&lt;&gt;""),"事業所番号を入力してください。",AND(B144&lt;&gt;"",Z144=""),"サービス名を入力してください。",AND(B144&lt;&gt;"",Z144&lt;&gt;""),IF(LEFT(B144,2)="23",IFERROR(VLOOKUP(B144&amp;Z144,事業所一覧!$A$2:$D$44337,4,FALSE),"事業所番号若しくはサービス名に誤りがないか確認してください。"),"愛知県外の事業所は手入力してください。"))</f>
        <v>事業所番号及びサービス名を入力してください。</v>
      </c>
      <c r="X144" s="500"/>
      <c r="Y144" s="501"/>
      <c r="Z144" s="511"/>
      <c r="AA144" s="511"/>
      <c r="AB144" s="511"/>
      <c r="AC144" s="348" t="str">
        <f>IFERROR(VLOOKUP(Z144,【参考】数式用!$A$4:$B$54,2,FALSE),"")</f>
        <v/>
      </c>
      <c r="AD144" s="221"/>
      <c r="AE144" s="220" t="str">
        <f>IF(B144="","",IF(AO144="総合事業","数式を削除して手入力",IFERROR(INDEX(【参考】数式用!$AT$3:$AV$452,MATCH(Q144&amp;V144,【参考】数式用!$AS$3:$AS$452,0),MATCH(VLOOKUP(Z144,【参考】数式用!$AW$2:$AX$53,2,FALSE),【参考】数式用!$AT$2:$AV$2,0)),10)))</f>
        <v/>
      </c>
      <c r="AN144" s="428" t="e">
        <f>IF($L$18="", "", VLOOKUP(Z144,【参考】数式用!$A$4:$M$54,13,FALSE))</f>
        <v>#N/A</v>
      </c>
      <c r="AO144" s="46" t="e">
        <f>VLOOKUP(Z144,【参考】数式用!$A$2:$N$54,14,FALSE)</f>
        <v>#N/A</v>
      </c>
    </row>
    <row r="145" spans="1:41" ht="50" customHeight="1">
      <c r="A145" s="96">
        <f t="shared" si="2"/>
        <v>88</v>
      </c>
      <c r="B145" s="542"/>
      <c r="C145" s="543"/>
      <c r="D145" s="543"/>
      <c r="E145" s="543"/>
      <c r="F145" s="543"/>
      <c r="G145" s="543"/>
      <c r="H145" s="543"/>
      <c r="I145" s="543"/>
      <c r="J145" s="543"/>
      <c r="K145" s="543"/>
      <c r="L145" s="536"/>
      <c r="M145" s="537"/>
      <c r="N145" s="537"/>
      <c r="O145" s="537"/>
      <c r="P145" s="538"/>
      <c r="Q145" s="502" t="s">
        <v>191</v>
      </c>
      <c r="R145" s="503"/>
      <c r="S145" s="503"/>
      <c r="T145" s="503"/>
      <c r="U145" s="504"/>
      <c r="V145" s="284"/>
      <c r="W145" s="499" t="str" cm="1">
        <f t="array" ref="W145">_xlfn.IFS(AND(B145="",Z145=""),"事業所番号及びサービス名を入力してください。",AND(B145="",Z145&lt;&gt;""),"事業所番号を入力してください。",AND(B145&lt;&gt;"",Z145=""),"サービス名を入力してください。",AND(B145&lt;&gt;"",Z145&lt;&gt;""),IF(LEFT(B145,2)="23",IFERROR(VLOOKUP(B145&amp;Z145,事業所一覧!$A$2:$D$44337,4,FALSE),"事業所番号若しくはサービス名に誤りがないか確認してください。"),"愛知県外の事業所は手入力してください。"))</f>
        <v>事業所番号及びサービス名を入力してください。</v>
      </c>
      <c r="X145" s="500"/>
      <c r="Y145" s="501"/>
      <c r="Z145" s="511"/>
      <c r="AA145" s="511"/>
      <c r="AB145" s="511"/>
      <c r="AC145" s="348" t="str">
        <f>IFERROR(VLOOKUP(Z145,【参考】数式用!$A$4:$B$54,2,FALSE),"")</f>
        <v/>
      </c>
      <c r="AD145" s="221"/>
      <c r="AE145" s="220" t="str">
        <f>IF(B145="","",IF(AO145="総合事業","数式を削除して手入力",IFERROR(INDEX(【参考】数式用!$AT$3:$AV$452,MATCH(Q145&amp;V145,【参考】数式用!$AS$3:$AS$452,0),MATCH(VLOOKUP(Z145,【参考】数式用!$AW$2:$AX$53,2,FALSE),【参考】数式用!$AT$2:$AV$2,0)),10)))</f>
        <v/>
      </c>
      <c r="AN145" s="428" t="e">
        <f>IF($L$18="", "", VLOOKUP(Z145,【参考】数式用!$A$4:$M$54,13,FALSE))</f>
        <v>#N/A</v>
      </c>
      <c r="AO145" s="46" t="e">
        <f>VLOOKUP(Z145,【参考】数式用!$A$2:$N$54,14,FALSE)</f>
        <v>#N/A</v>
      </c>
    </row>
    <row r="146" spans="1:41" ht="50" customHeight="1">
      <c r="A146" s="96">
        <f t="shared" si="2"/>
        <v>89</v>
      </c>
      <c r="B146" s="542"/>
      <c r="C146" s="543"/>
      <c r="D146" s="543"/>
      <c r="E146" s="543"/>
      <c r="F146" s="543"/>
      <c r="G146" s="543"/>
      <c r="H146" s="543"/>
      <c r="I146" s="543"/>
      <c r="J146" s="543"/>
      <c r="K146" s="543"/>
      <c r="L146" s="536"/>
      <c r="M146" s="537"/>
      <c r="N146" s="537"/>
      <c r="O146" s="537"/>
      <c r="P146" s="538"/>
      <c r="Q146" s="502" t="s">
        <v>191</v>
      </c>
      <c r="R146" s="503"/>
      <c r="S146" s="503"/>
      <c r="T146" s="503"/>
      <c r="U146" s="504"/>
      <c r="V146" s="284"/>
      <c r="W146" s="499" t="str" cm="1">
        <f t="array" ref="W146">_xlfn.IFS(AND(B146="",Z146=""),"事業所番号及びサービス名を入力してください。",AND(B146="",Z146&lt;&gt;""),"事業所番号を入力してください。",AND(B146&lt;&gt;"",Z146=""),"サービス名を入力してください。",AND(B146&lt;&gt;"",Z146&lt;&gt;""),IF(LEFT(B146,2)="23",IFERROR(VLOOKUP(B146&amp;Z146,事業所一覧!$A$2:$D$44337,4,FALSE),"事業所番号若しくはサービス名に誤りがないか確認してください。"),"愛知県外の事業所は手入力してください。"))</f>
        <v>事業所番号及びサービス名を入力してください。</v>
      </c>
      <c r="X146" s="500"/>
      <c r="Y146" s="501"/>
      <c r="Z146" s="511"/>
      <c r="AA146" s="511"/>
      <c r="AB146" s="511"/>
      <c r="AC146" s="348" t="str">
        <f>IFERROR(VLOOKUP(Z146,【参考】数式用!$A$4:$B$54,2,FALSE),"")</f>
        <v/>
      </c>
      <c r="AD146" s="221"/>
      <c r="AE146" s="220" t="str">
        <f>IF(B146="","",IF(AO146="総合事業","数式を削除して手入力",IFERROR(INDEX(【参考】数式用!$AT$3:$AV$452,MATCH(Q146&amp;V146,【参考】数式用!$AS$3:$AS$452,0),MATCH(VLOOKUP(Z146,【参考】数式用!$AW$2:$AX$53,2,FALSE),【参考】数式用!$AT$2:$AV$2,0)),10)))</f>
        <v/>
      </c>
      <c r="AN146" s="428" t="e">
        <f>IF($L$18="", "", VLOOKUP(Z146,【参考】数式用!$A$4:$M$54,13,FALSE))</f>
        <v>#N/A</v>
      </c>
      <c r="AO146" s="46" t="e">
        <f>VLOOKUP(Z146,【参考】数式用!$A$2:$N$54,14,FALSE)</f>
        <v>#N/A</v>
      </c>
    </row>
    <row r="147" spans="1:41" ht="50" customHeight="1">
      <c r="A147" s="96">
        <f t="shared" si="2"/>
        <v>90</v>
      </c>
      <c r="B147" s="542"/>
      <c r="C147" s="543"/>
      <c r="D147" s="543"/>
      <c r="E147" s="543"/>
      <c r="F147" s="543"/>
      <c r="G147" s="543"/>
      <c r="H147" s="543"/>
      <c r="I147" s="543"/>
      <c r="J147" s="543"/>
      <c r="K147" s="543"/>
      <c r="L147" s="536"/>
      <c r="M147" s="537"/>
      <c r="N147" s="537"/>
      <c r="O147" s="537"/>
      <c r="P147" s="538"/>
      <c r="Q147" s="502" t="s">
        <v>191</v>
      </c>
      <c r="R147" s="503"/>
      <c r="S147" s="503"/>
      <c r="T147" s="503"/>
      <c r="U147" s="504"/>
      <c r="V147" s="284"/>
      <c r="W147" s="499" t="str" cm="1">
        <f t="array" ref="W147">_xlfn.IFS(AND(B147="",Z147=""),"事業所番号及びサービス名を入力してください。",AND(B147="",Z147&lt;&gt;""),"事業所番号を入力してください。",AND(B147&lt;&gt;"",Z147=""),"サービス名を入力してください。",AND(B147&lt;&gt;"",Z147&lt;&gt;""),IF(LEFT(B147,2)="23",IFERROR(VLOOKUP(B147&amp;Z147,事業所一覧!$A$2:$D$44337,4,FALSE),"事業所番号若しくはサービス名に誤りがないか確認してください。"),"愛知県外の事業所は手入力してください。"))</f>
        <v>事業所番号及びサービス名を入力してください。</v>
      </c>
      <c r="X147" s="500"/>
      <c r="Y147" s="501"/>
      <c r="Z147" s="511"/>
      <c r="AA147" s="511"/>
      <c r="AB147" s="511"/>
      <c r="AC147" s="348" t="str">
        <f>IFERROR(VLOOKUP(Z147,【参考】数式用!$A$4:$B$54,2,FALSE),"")</f>
        <v/>
      </c>
      <c r="AD147" s="221"/>
      <c r="AE147" s="220" t="str">
        <f>IF(B147="","",IF(AO147="総合事業","数式を削除して手入力",IFERROR(INDEX(【参考】数式用!$AT$3:$AV$452,MATCH(Q147&amp;V147,【参考】数式用!$AS$3:$AS$452,0),MATCH(VLOOKUP(Z147,【参考】数式用!$AW$2:$AX$53,2,FALSE),【参考】数式用!$AT$2:$AV$2,0)),10)))</f>
        <v/>
      </c>
      <c r="AN147" s="428" t="e">
        <f>IF($L$18="", "", VLOOKUP(Z147,【参考】数式用!$A$4:$M$54,13,FALSE))</f>
        <v>#N/A</v>
      </c>
      <c r="AO147" s="46" t="e">
        <f>VLOOKUP(Z147,【参考】数式用!$A$2:$N$54,14,FALSE)</f>
        <v>#N/A</v>
      </c>
    </row>
    <row r="148" spans="1:41" ht="50" customHeight="1">
      <c r="A148" s="96">
        <f t="shared" si="2"/>
        <v>91</v>
      </c>
      <c r="B148" s="542"/>
      <c r="C148" s="543"/>
      <c r="D148" s="543"/>
      <c r="E148" s="543"/>
      <c r="F148" s="543"/>
      <c r="G148" s="543"/>
      <c r="H148" s="543"/>
      <c r="I148" s="543"/>
      <c r="J148" s="543"/>
      <c r="K148" s="543"/>
      <c r="L148" s="536"/>
      <c r="M148" s="537"/>
      <c r="N148" s="537"/>
      <c r="O148" s="537"/>
      <c r="P148" s="538"/>
      <c r="Q148" s="502" t="s">
        <v>191</v>
      </c>
      <c r="R148" s="503"/>
      <c r="S148" s="503"/>
      <c r="T148" s="503"/>
      <c r="U148" s="504"/>
      <c r="V148" s="284"/>
      <c r="W148" s="499" t="str" cm="1">
        <f t="array" ref="W148">_xlfn.IFS(AND(B148="",Z148=""),"事業所番号及びサービス名を入力してください。",AND(B148="",Z148&lt;&gt;""),"事業所番号を入力してください。",AND(B148&lt;&gt;"",Z148=""),"サービス名を入力してください。",AND(B148&lt;&gt;"",Z148&lt;&gt;""),IF(LEFT(B148,2)="23",IFERROR(VLOOKUP(B148&amp;Z148,事業所一覧!$A$2:$D$44337,4,FALSE),"事業所番号若しくはサービス名に誤りがないか確認してください。"),"愛知県外の事業所は手入力してください。"))</f>
        <v>事業所番号及びサービス名を入力してください。</v>
      </c>
      <c r="X148" s="500"/>
      <c r="Y148" s="501"/>
      <c r="Z148" s="511"/>
      <c r="AA148" s="511"/>
      <c r="AB148" s="511"/>
      <c r="AC148" s="348" t="str">
        <f>IFERROR(VLOOKUP(Z148,【参考】数式用!$A$4:$B$54,2,FALSE),"")</f>
        <v/>
      </c>
      <c r="AD148" s="221"/>
      <c r="AE148" s="220" t="str">
        <f>IF(B148="","",IF(AO148="総合事業","数式を削除して手入力",IFERROR(INDEX(【参考】数式用!$AT$3:$AV$452,MATCH(Q148&amp;V148,【参考】数式用!$AS$3:$AS$452,0),MATCH(VLOOKUP(Z148,【参考】数式用!$AW$2:$AX$53,2,FALSE),【参考】数式用!$AT$2:$AV$2,0)),10)))</f>
        <v/>
      </c>
      <c r="AN148" s="428" t="e">
        <f>IF($L$18="", "", VLOOKUP(Z148,【参考】数式用!$A$4:$M$54,13,FALSE))</f>
        <v>#N/A</v>
      </c>
      <c r="AO148" s="46" t="e">
        <f>VLOOKUP(Z148,【参考】数式用!$A$2:$N$54,14,FALSE)</f>
        <v>#N/A</v>
      </c>
    </row>
    <row r="149" spans="1:41" ht="50" customHeight="1">
      <c r="A149" s="96">
        <f t="shared" si="2"/>
        <v>92</v>
      </c>
      <c r="B149" s="542"/>
      <c r="C149" s="543"/>
      <c r="D149" s="543"/>
      <c r="E149" s="543"/>
      <c r="F149" s="543"/>
      <c r="G149" s="543"/>
      <c r="H149" s="543"/>
      <c r="I149" s="543"/>
      <c r="J149" s="543"/>
      <c r="K149" s="543"/>
      <c r="L149" s="536"/>
      <c r="M149" s="537"/>
      <c r="N149" s="537"/>
      <c r="O149" s="537"/>
      <c r="P149" s="538"/>
      <c r="Q149" s="502" t="s">
        <v>191</v>
      </c>
      <c r="R149" s="503"/>
      <c r="S149" s="503"/>
      <c r="T149" s="503"/>
      <c r="U149" s="504"/>
      <c r="V149" s="284"/>
      <c r="W149" s="499" t="str" cm="1">
        <f t="array" ref="W149">_xlfn.IFS(AND(B149="",Z149=""),"事業所番号及びサービス名を入力してください。",AND(B149="",Z149&lt;&gt;""),"事業所番号を入力してください。",AND(B149&lt;&gt;"",Z149=""),"サービス名を入力してください。",AND(B149&lt;&gt;"",Z149&lt;&gt;""),IF(LEFT(B149,2)="23",IFERROR(VLOOKUP(B149&amp;Z149,事業所一覧!$A$2:$D$44337,4,FALSE),"事業所番号若しくはサービス名に誤りがないか確認してください。"),"愛知県外の事業所は手入力してください。"))</f>
        <v>事業所番号及びサービス名を入力してください。</v>
      </c>
      <c r="X149" s="500"/>
      <c r="Y149" s="501"/>
      <c r="Z149" s="511"/>
      <c r="AA149" s="511"/>
      <c r="AB149" s="511"/>
      <c r="AC149" s="348" t="str">
        <f>IFERROR(VLOOKUP(Z149,【参考】数式用!$A$4:$B$54,2,FALSE),"")</f>
        <v/>
      </c>
      <c r="AD149" s="221"/>
      <c r="AE149" s="220" t="str">
        <f>IF(B149="","",IF(AO149="総合事業","数式を削除して手入力",IFERROR(INDEX(【参考】数式用!$AT$3:$AV$452,MATCH(Q149&amp;V149,【参考】数式用!$AS$3:$AS$452,0),MATCH(VLOOKUP(Z149,【参考】数式用!$AW$2:$AX$53,2,FALSE),【参考】数式用!$AT$2:$AV$2,0)),10)))</f>
        <v/>
      </c>
      <c r="AN149" s="428" t="e">
        <f>IF($L$18="", "", VLOOKUP(Z149,【参考】数式用!$A$4:$M$54,13,FALSE))</f>
        <v>#N/A</v>
      </c>
      <c r="AO149" s="46" t="e">
        <f>VLOOKUP(Z149,【参考】数式用!$A$2:$N$54,14,FALSE)</f>
        <v>#N/A</v>
      </c>
    </row>
    <row r="150" spans="1:41" ht="50" customHeight="1">
      <c r="A150" s="96">
        <f t="shared" ref="A150:A597" si="3">A149+1</f>
        <v>93</v>
      </c>
      <c r="B150" s="542"/>
      <c r="C150" s="543"/>
      <c r="D150" s="543"/>
      <c r="E150" s="543"/>
      <c r="F150" s="543"/>
      <c r="G150" s="543"/>
      <c r="H150" s="543"/>
      <c r="I150" s="543"/>
      <c r="J150" s="543"/>
      <c r="K150" s="543"/>
      <c r="L150" s="536"/>
      <c r="M150" s="537"/>
      <c r="N150" s="537"/>
      <c r="O150" s="537"/>
      <c r="P150" s="538"/>
      <c r="Q150" s="502" t="s">
        <v>191</v>
      </c>
      <c r="R150" s="503"/>
      <c r="S150" s="503"/>
      <c r="T150" s="503"/>
      <c r="U150" s="504"/>
      <c r="V150" s="284"/>
      <c r="W150" s="499" t="str" cm="1">
        <f t="array" ref="W150">_xlfn.IFS(AND(B150="",Z150=""),"事業所番号及びサービス名を入力してください。",AND(B150="",Z150&lt;&gt;""),"事業所番号を入力してください。",AND(B150&lt;&gt;"",Z150=""),"サービス名を入力してください。",AND(B150&lt;&gt;"",Z150&lt;&gt;""),IF(LEFT(B150,2)="23",IFERROR(VLOOKUP(B150&amp;Z150,事業所一覧!$A$2:$D$44337,4,FALSE),"事業所番号若しくはサービス名に誤りがないか確認してください。"),"愛知県外の事業所は手入力してください。"))</f>
        <v>事業所番号及びサービス名を入力してください。</v>
      </c>
      <c r="X150" s="500"/>
      <c r="Y150" s="501"/>
      <c r="Z150" s="511"/>
      <c r="AA150" s="511"/>
      <c r="AB150" s="511"/>
      <c r="AC150" s="348" t="str">
        <f>IFERROR(VLOOKUP(Z150,【参考】数式用!$A$4:$B$54,2,FALSE),"")</f>
        <v/>
      </c>
      <c r="AD150" s="221"/>
      <c r="AE150" s="220" t="str">
        <f>IF(B150="","",IF(AO150="総合事業","数式を削除して手入力",IFERROR(INDEX(【参考】数式用!$AT$3:$AV$452,MATCH(Q150&amp;V150,【参考】数式用!$AS$3:$AS$452,0),MATCH(VLOOKUP(Z150,【参考】数式用!$AW$2:$AX$53,2,FALSE),【参考】数式用!$AT$2:$AV$2,0)),10)))</f>
        <v/>
      </c>
      <c r="AN150" s="428" t="e">
        <f>IF($L$18="", "", VLOOKUP(Z150,【参考】数式用!$A$4:$M$54,13,FALSE))</f>
        <v>#N/A</v>
      </c>
      <c r="AO150" s="46" t="e">
        <f>VLOOKUP(Z150,【参考】数式用!$A$2:$N$54,14,FALSE)</f>
        <v>#N/A</v>
      </c>
    </row>
    <row r="151" spans="1:41" ht="50" customHeight="1">
      <c r="A151" s="96">
        <f t="shared" si="3"/>
        <v>94</v>
      </c>
      <c r="B151" s="542"/>
      <c r="C151" s="543"/>
      <c r="D151" s="543"/>
      <c r="E151" s="543"/>
      <c r="F151" s="543"/>
      <c r="G151" s="543"/>
      <c r="H151" s="543"/>
      <c r="I151" s="543"/>
      <c r="J151" s="543"/>
      <c r="K151" s="543"/>
      <c r="L151" s="536"/>
      <c r="M151" s="537"/>
      <c r="N151" s="537"/>
      <c r="O151" s="537"/>
      <c r="P151" s="538"/>
      <c r="Q151" s="502" t="s">
        <v>191</v>
      </c>
      <c r="R151" s="503"/>
      <c r="S151" s="503"/>
      <c r="T151" s="503"/>
      <c r="U151" s="504"/>
      <c r="V151" s="284"/>
      <c r="W151" s="499" t="str" cm="1">
        <f t="array" ref="W151">_xlfn.IFS(AND(B151="",Z151=""),"事業所番号及びサービス名を入力してください。",AND(B151="",Z151&lt;&gt;""),"事業所番号を入力してください。",AND(B151&lt;&gt;"",Z151=""),"サービス名を入力してください。",AND(B151&lt;&gt;"",Z151&lt;&gt;""),IF(LEFT(B151,2)="23",IFERROR(VLOOKUP(B151&amp;Z151,事業所一覧!$A$2:$D$44337,4,FALSE),"事業所番号若しくはサービス名に誤りがないか確認してください。"),"愛知県外の事業所は手入力してください。"))</f>
        <v>事業所番号及びサービス名を入力してください。</v>
      </c>
      <c r="X151" s="500"/>
      <c r="Y151" s="501"/>
      <c r="Z151" s="511"/>
      <c r="AA151" s="511"/>
      <c r="AB151" s="511"/>
      <c r="AC151" s="348" t="str">
        <f>IFERROR(VLOOKUP(Z151,【参考】数式用!$A$4:$B$54,2,FALSE),"")</f>
        <v/>
      </c>
      <c r="AD151" s="221"/>
      <c r="AE151" s="220" t="str">
        <f>IF(B151="","",IF(AO151="総合事業","数式を削除して手入力",IFERROR(INDEX(【参考】数式用!$AT$3:$AV$452,MATCH(Q151&amp;V151,【参考】数式用!$AS$3:$AS$452,0),MATCH(VLOOKUP(Z151,【参考】数式用!$AW$2:$AX$53,2,FALSE),【参考】数式用!$AT$2:$AV$2,0)),10)))</f>
        <v/>
      </c>
      <c r="AN151" s="428" t="e">
        <f>IF($L$18="", "", VLOOKUP(Z151,【参考】数式用!$A$4:$M$54,13,FALSE))</f>
        <v>#N/A</v>
      </c>
      <c r="AO151" s="46" t="e">
        <f>VLOOKUP(Z151,【参考】数式用!$A$2:$N$54,14,FALSE)</f>
        <v>#N/A</v>
      </c>
    </row>
    <row r="152" spans="1:41" ht="50" customHeight="1">
      <c r="A152" s="96">
        <f t="shared" si="3"/>
        <v>95</v>
      </c>
      <c r="B152" s="542"/>
      <c r="C152" s="543"/>
      <c r="D152" s="543"/>
      <c r="E152" s="543"/>
      <c r="F152" s="543"/>
      <c r="G152" s="543"/>
      <c r="H152" s="543"/>
      <c r="I152" s="543"/>
      <c r="J152" s="543"/>
      <c r="K152" s="543"/>
      <c r="L152" s="536"/>
      <c r="M152" s="537"/>
      <c r="N152" s="537"/>
      <c r="O152" s="537"/>
      <c r="P152" s="538"/>
      <c r="Q152" s="502" t="s">
        <v>191</v>
      </c>
      <c r="R152" s="503"/>
      <c r="S152" s="503"/>
      <c r="T152" s="503"/>
      <c r="U152" s="504"/>
      <c r="V152" s="284"/>
      <c r="W152" s="499" t="str" cm="1">
        <f t="array" ref="W152">_xlfn.IFS(AND(B152="",Z152=""),"事業所番号及びサービス名を入力してください。",AND(B152="",Z152&lt;&gt;""),"事業所番号を入力してください。",AND(B152&lt;&gt;"",Z152=""),"サービス名を入力してください。",AND(B152&lt;&gt;"",Z152&lt;&gt;""),IF(LEFT(B152,2)="23",IFERROR(VLOOKUP(B152&amp;Z152,事業所一覧!$A$2:$D$44337,4,FALSE),"事業所番号若しくはサービス名に誤りがないか確認してください。"),"愛知県外の事業所は手入力してください。"))</f>
        <v>事業所番号及びサービス名を入力してください。</v>
      </c>
      <c r="X152" s="500"/>
      <c r="Y152" s="501"/>
      <c r="Z152" s="511"/>
      <c r="AA152" s="511"/>
      <c r="AB152" s="511"/>
      <c r="AC152" s="348" t="str">
        <f>IFERROR(VLOOKUP(Z152,【参考】数式用!$A$4:$B$54,2,FALSE),"")</f>
        <v/>
      </c>
      <c r="AD152" s="221"/>
      <c r="AE152" s="220" t="str">
        <f>IF(B152="","",IF(AO152="総合事業","数式を削除して手入力",IFERROR(INDEX(【参考】数式用!$AT$3:$AV$452,MATCH(Q152&amp;V152,【参考】数式用!$AS$3:$AS$452,0),MATCH(VLOOKUP(Z152,【参考】数式用!$AW$2:$AX$53,2,FALSE),【参考】数式用!$AT$2:$AV$2,0)),10)))</f>
        <v/>
      </c>
      <c r="AN152" s="428" t="e">
        <f>IF($L$18="", "", VLOOKUP(Z152,【参考】数式用!$A$4:$M$54,13,FALSE))</f>
        <v>#N/A</v>
      </c>
      <c r="AO152" s="46" t="e">
        <f>VLOOKUP(Z152,【参考】数式用!$A$2:$N$54,14,FALSE)</f>
        <v>#N/A</v>
      </c>
    </row>
    <row r="153" spans="1:41" ht="50" customHeight="1">
      <c r="A153" s="96">
        <f t="shared" si="3"/>
        <v>96</v>
      </c>
      <c r="B153" s="542"/>
      <c r="C153" s="543"/>
      <c r="D153" s="543"/>
      <c r="E153" s="543"/>
      <c r="F153" s="543"/>
      <c r="G153" s="543"/>
      <c r="H153" s="543"/>
      <c r="I153" s="543"/>
      <c r="J153" s="543"/>
      <c r="K153" s="543"/>
      <c r="L153" s="536"/>
      <c r="M153" s="537"/>
      <c r="N153" s="537"/>
      <c r="O153" s="537"/>
      <c r="P153" s="538"/>
      <c r="Q153" s="502" t="s">
        <v>191</v>
      </c>
      <c r="R153" s="503"/>
      <c r="S153" s="503"/>
      <c r="T153" s="503"/>
      <c r="U153" s="504"/>
      <c r="V153" s="284"/>
      <c r="W153" s="499" t="str" cm="1">
        <f t="array" ref="W153">_xlfn.IFS(AND(B153="",Z153=""),"事業所番号及びサービス名を入力してください。",AND(B153="",Z153&lt;&gt;""),"事業所番号を入力してください。",AND(B153&lt;&gt;"",Z153=""),"サービス名を入力してください。",AND(B153&lt;&gt;"",Z153&lt;&gt;""),IF(LEFT(B153,2)="23",IFERROR(VLOOKUP(B153&amp;Z153,事業所一覧!$A$2:$D$44337,4,FALSE),"事業所番号若しくはサービス名に誤りがないか確認してください。"),"愛知県外の事業所は手入力してください。"))</f>
        <v>事業所番号及びサービス名を入力してください。</v>
      </c>
      <c r="X153" s="500"/>
      <c r="Y153" s="501"/>
      <c r="Z153" s="511"/>
      <c r="AA153" s="511"/>
      <c r="AB153" s="511"/>
      <c r="AC153" s="348" t="str">
        <f>IFERROR(VLOOKUP(Z153,【参考】数式用!$A$4:$B$54,2,FALSE),"")</f>
        <v/>
      </c>
      <c r="AD153" s="221"/>
      <c r="AE153" s="220" t="str">
        <f>IF(B153="","",IF(AO153="総合事業","数式を削除して手入力",IFERROR(INDEX(【参考】数式用!$AT$3:$AV$452,MATCH(Q153&amp;V153,【参考】数式用!$AS$3:$AS$452,0),MATCH(VLOOKUP(Z153,【参考】数式用!$AW$2:$AX$53,2,FALSE),【参考】数式用!$AT$2:$AV$2,0)),10)))</f>
        <v/>
      </c>
      <c r="AN153" s="428" t="e">
        <f>IF($L$18="", "", VLOOKUP(Z153,【参考】数式用!$A$4:$M$54,13,FALSE))</f>
        <v>#N/A</v>
      </c>
      <c r="AO153" s="46" t="e">
        <f>VLOOKUP(Z153,【参考】数式用!$A$2:$N$54,14,FALSE)</f>
        <v>#N/A</v>
      </c>
    </row>
    <row r="154" spans="1:41" ht="50" customHeight="1">
      <c r="A154" s="96">
        <f t="shared" si="3"/>
        <v>97</v>
      </c>
      <c r="B154" s="542"/>
      <c r="C154" s="543"/>
      <c r="D154" s="543"/>
      <c r="E154" s="543"/>
      <c r="F154" s="543"/>
      <c r="G154" s="543"/>
      <c r="H154" s="543"/>
      <c r="I154" s="543"/>
      <c r="J154" s="543"/>
      <c r="K154" s="543"/>
      <c r="L154" s="536"/>
      <c r="M154" s="537"/>
      <c r="N154" s="537"/>
      <c r="O154" s="537"/>
      <c r="P154" s="538"/>
      <c r="Q154" s="502" t="s">
        <v>191</v>
      </c>
      <c r="R154" s="503"/>
      <c r="S154" s="503"/>
      <c r="T154" s="503"/>
      <c r="U154" s="504"/>
      <c r="V154" s="284"/>
      <c r="W154" s="499" t="str" cm="1">
        <f t="array" ref="W154">_xlfn.IFS(AND(B154="",Z154=""),"事業所番号及びサービス名を入力してください。",AND(B154="",Z154&lt;&gt;""),"事業所番号を入力してください。",AND(B154&lt;&gt;"",Z154=""),"サービス名を入力してください。",AND(B154&lt;&gt;"",Z154&lt;&gt;""),IF(LEFT(B154,2)="23",IFERROR(VLOOKUP(B154&amp;Z154,事業所一覧!$A$2:$D$44337,4,FALSE),"事業所番号若しくはサービス名に誤りがないか確認してください。"),"愛知県外の事業所は手入力してください。"))</f>
        <v>事業所番号及びサービス名を入力してください。</v>
      </c>
      <c r="X154" s="500"/>
      <c r="Y154" s="501"/>
      <c r="Z154" s="511"/>
      <c r="AA154" s="511"/>
      <c r="AB154" s="511"/>
      <c r="AC154" s="348" t="str">
        <f>IFERROR(VLOOKUP(Z154,【参考】数式用!$A$4:$B$54,2,FALSE),"")</f>
        <v/>
      </c>
      <c r="AD154" s="221"/>
      <c r="AE154" s="220" t="str">
        <f>IF(B154="","",IF(AO154="総合事業","数式を削除して手入力",IFERROR(INDEX(【参考】数式用!$AT$3:$AV$452,MATCH(Q154&amp;V154,【参考】数式用!$AS$3:$AS$452,0),MATCH(VLOOKUP(Z154,【参考】数式用!$AW$2:$AX$53,2,FALSE),【参考】数式用!$AT$2:$AV$2,0)),10)))</f>
        <v/>
      </c>
      <c r="AN154" s="428" t="e">
        <f>IF($L$18="", "", VLOOKUP(Z154,【参考】数式用!$A$4:$M$54,13,FALSE))</f>
        <v>#N/A</v>
      </c>
      <c r="AO154" s="46" t="e">
        <f>VLOOKUP(Z154,【参考】数式用!$A$2:$N$54,14,FALSE)</f>
        <v>#N/A</v>
      </c>
    </row>
    <row r="155" spans="1:41" ht="50" customHeight="1">
      <c r="A155" s="96">
        <f t="shared" si="3"/>
        <v>98</v>
      </c>
      <c r="B155" s="542"/>
      <c r="C155" s="543"/>
      <c r="D155" s="543"/>
      <c r="E155" s="543"/>
      <c r="F155" s="543"/>
      <c r="G155" s="543"/>
      <c r="H155" s="543"/>
      <c r="I155" s="543"/>
      <c r="J155" s="543"/>
      <c r="K155" s="543"/>
      <c r="L155" s="536"/>
      <c r="M155" s="537"/>
      <c r="N155" s="537"/>
      <c r="O155" s="537"/>
      <c r="P155" s="538"/>
      <c r="Q155" s="502" t="s">
        <v>191</v>
      </c>
      <c r="R155" s="503"/>
      <c r="S155" s="503"/>
      <c r="T155" s="503"/>
      <c r="U155" s="504"/>
      <c r="V155" s="284"/>
      <c r="W155" s="499" t="str" cm="1">
        <f t="array" ref="W155">_xlfn.IFS(AND(B155="",Z155=""),"事業所番号及びサービス名を入力してください。",AND(B155="",Z155&lt;&gt;""),"事業所番号を入力してください。",AND(B155&lt;&gt;"",Z155=""),"サービス名を入力してください。",AND(B155&lt;&gt;"",Z155&lt;&gt;""),IF(LEFT(B155,2)="23",IFERROR(VLOOKUP(B155&amp;Z155,事業所一覧!$A$2:$D$44337,4,FALSE),"事業所番号若しくはサービス名に誤りがないか確認してください。"),"愛知県外の事業所は手入力してください。"))</f>
        <v>事業所番号及びサービス名を入力してください。</v>
      </c>
      <c r="X155" s="500"/>
      <c r="Y155" s="501"/>
      <c r="Z155" s="511"/>
      <c r="AA155" s="511"/>
      <c r="AB155" s="511"/>
      <c r="AC155" s="348" t="str">
        <f>IFERROR(VLOOKUP(Z155,【参考】数式用!$A$4:$B$54,2,FALSE),"")</f>
        <v/>
      </c>
      <c r="AD155" s="221"/>
      <c r="AE155" s="220" t="str">
        <f>IF(B155="","",IF(AO155="総合事業","数式を削除して手入力",IFERROR(INDEX(【参考】数式用!$AT$3:$AV$452,MATCH(Q155&amp;V155,【参考】数式用!$AS$3:$AS$452,0),MATCH(VLOOKUP(Z155,【参考】数式用!$AW$2:$AX$53,2,FALSE),【参考】数式用!$AT$2:$AV$2,0)),10)))</f>
        <v/>
      </c>
      <c r="AN155" s="428" t="e">
        <f>IF($L$18="", "", VLOOKUP(Z155,【参考】数式用!$A$4:$M$54,13,FALSE))</f>
        <v>#N/A</v>
      </c>
      <c r="AO155" s="46" t="e">
        <f>VLOOKUP(Z155,【参考】数式用!$A$2:$N$54,14,FALSE)</f>
        <v>#N/A</v>
      </c>
    </row>
    <row r="156" spans="1:41" ht="50" customHeight="1">
      <c r="A156" s="96">
        <f>A155+1</f>
        <v>99</v>
      </c>
      <c r="B156" s="542"/>
      <c r="C156" s="543"/>
      <c r="D156" s="543"/>
      <c r="E156" s="543"/>
      <c r="F156" s="543"/>
      <c r="G156" s="543"/>
      <c r="H156" s="543"/>
      <c r="I156" s="543"/>
      <c r="J156" s="543"/>
      <c r="K156" s="543"/>
      <c r="L156" s="536"/>
      <c r="M156" s="537"/>
      <c r="N156" s="537"/>
      <c r="O156" s="537"/>
      <c r="P156" s="538"/>
      <c r="Q156" s="502" t="s">
        <v>191</v>
      </c>
      <c r="R156" s="503"/>
      <c r="S156" s="503"/>
      <c r="T156" s="503"/>
      <c r="U156" s="504"/>
      <c r="V156" s="284"/>
      <c r="W156" s="499" t="str" cm="1">
        <f t="array" ref="W156">_xlfn.IFS(AND(B156="",Z156=""),"事業所番号及びサービス名を入力してください。",AND(B156="",Z156&lt;&gt;""),"事業所番号を入力してください。",AND(B156&lt;&gt;"",Z156=""),"サービス名を入力してください。",AND(B156&lt;&gt;"",Z156&lt;&gt;""),IF(LEFT(B156,2)="23",IFERROR(VLOOKUP(B156&amp;Z156,事業所一覧!$A$2:$D$44337,4,FALSE),"事業所番号若しくはサービス名に誤りがないか確認してください。"),"愛知県外の事業所は手入力してください。"))</f>
        <v>事業所番号及びサービス名を入力してください。</v>
      </c>
      <c r="X156" s="500"/>
      <c r="Y156" s="501"/>
      <c r="Z156" s="511"/>
      <c r="AA156" s="511"/>
      <c r="AB156" s="511"/>
      <c r="AC156" s="348" t="str">
        <f>IFERROR(VLOOKUP(Z156,【参考】数式用!$A$4:$B$54,2,FALSE),"")</f>
        <v/>
      </c>
      <c r="AD156" s="221"/>
      <c r="AE156" s="220" t="str">
        <f>IF(B156="","",IF(AO156="総合事業","数式を削除して手入力",IFERROR(INDEX(【参考】数式用!$AT$3:$AV$452,MATCH(Q156&amp;V156,【参考】数式用!$AS$3:$AS$452,0),MATCH(VLOOKUP(Z156,【参考】数式用!$AW$2:$AX$53,2,FALSE),【参考】数式用!$AT$2:$AV$2,0)),10)))</f>
        <v/>
      </c>
      <c r="AN156" s="428" t="e">
        <f>IF($L$18="", "", VLOOKUP(Z156,【参考】数式用!$A$4:$M$54,13,FALSE))</f>
        <v>#N/A</v>
      </c>
      <c r="AO156" s="46" t="e">
        <f>VLOOKUP(Z156,【参考】数式用!$A$2:$N$54,14,FALSE)</f>
        <v>#N/A</v>
      </c>
    </row>
    <row r="157" spans="1:41" ht="50" customHeight="1">
      <c r="A157" s="495">
        <f t="shared" si="3"/>
        <v>100</v>
      </c>
      <c r="B157" s="542"/>
      <c r="C157" s="543"/>
      <c r="D157" s="543"/>
      <c r="E157" s="543"/>
      <c r="F157" s="543"/>
      <c r="G157" s="543"/>
      <c r="H157" s="543"/>
      <c r="I157" s="543"/>
      <c r="J157" s="543"/>
      <c r="K157" s="543"/>
      <c r="L157" s="536"/>
      <c r="M157" s="537"/>
      <c r="N157" s="537"/>
      <c r="O157" s="537"/>
      <c r="P157" s="538"/>
      <c r="Q157" s="502" t="s">
        <v>191</v>
      </c>
      <c r="R157" s="503"/>
      <c r="S157" s="503"/>
      <c r="T157" s="503"/>
      <c r="U157" s="504"/>
      <c r="V157" s="284"/>
      <c r="W157" s="499" t="str" cm="1">
        <f t="array" ref="W157">_xlfn.IFS(AND(B157="",Z157=""),"事業所番号及びサービス名を入力してください。",AND(B157="",Z157&lt;&gt;""),"事業所番号を入力してください。",AND(B157&lt;&gt;"",Z157=""),"サービス名を入力してください。",AND(B157&lt;&gt;"",Z157&lt;&gt;""),IF(LEFT(B157,2)="23",IFERROR(VLOOKUP(B157&amp;Z157,事業所一覧!$A$2:$D$44337,4,FALSE),"事業所番号若しくはサービス名に誤りがないか確認してください。"),"愛知県外の事業所は手入力してください。"))</f>
        <v>事業所番号及びサービス名を入力してください。</v>
      </c>
      <c r="X157" s="500"/>
      <c r="Y157" s="501"/>
      <c r="Z157" s="511"/>
      <c r="AA157" s="511"/>
      <c r="AB157" s="511"/>
      <c r="AC157" s="348" t="str">
        <f>IFERROR(VLOOKUP(Z157,【参考】数式用!$A$4:$B$54,2,FALSE),"")</f>
        <v/>
      </c>
      <c r="AD157" s="221"/>
      <c r="AE157" s="220" t="str">
        <f>IF(B157="","",IF(AO157="総合事業","数式を削除して手入力",IFERROR(INDEX(【参考】数式用!$AT$3:$AV$452,MATCH(Q157&amp;V157,【参考】数式用!$AS$3:$AS$452,0),MATCH(VLOOKUP(Z157,【参考】数式用!$AW$2:$AX$53,2,FALSE),【参考】数式用!$AT$2:$AV$2,0)),10)))</f>
        <v/>
      </c>
      <c r="AN157" s="428" t="e">
        <f>IF($L$18="", "", VLOOKUP(Z157,【参考】数式用!$A$4:$M$54,13,FALSE))</f>
        <v>#N/A</v>
      </c>
      <c r="AO157" s="46" t="e">
        <f>VLOOKUP(Z157,【参考】数式用!$A$2:$N$54,14,FALSE)</f>
        <v>#N/A</v>
      </c>
    </row>
    <row r="158" spans="1:41" ht="50" customHeight="1">
      <c r="A158" s="495">
        <f t="shared" si="3"/>
        <v>101</v>
      </c>
      <c r="B158" s="542"/>
      <c r="C158" s="543"/>
      <c r="D158" s="543"/>
      <c r="E158" s="543"/>
      <c r="F158" s="543"/>
      <c r="G158" s="543"/>
      <c r="H158" s="543"/>
      <c r="I158" s="543"/>
      <c r="J158" s="543"/>
      <c r="K158" s="543"/>
      <c r="L158" s="536"/>
      <c r="M158" s="537"/>
      <c r="N158" s="537"/>
      <c r="O158" s="537"/>
      <c r="P158" s="538"/>
      <c r="Q158" s="502" t="s">
        <v>191</v>
      </c>
      <c r="R158" s="503"/>
      <c r="S158" s="503"/>
      <c r="T158" s="503"/>
      <c r="U158" s="504"/>
      <c r="V158" s="284"/>
      <c r="W158" s="499" t="str" cm="1">
        <f t="array" ref="W158">_xlfn.IFS(AND(B158="",Z158=""),"事業所番号及びサービス名を入力してください。",AND(B158="",Z158&lt;&gt;""),"事業所番号を入力してください。",AND(B158&lt;&gt;"",Z158=""),"サービス名を入力してください。",AND(B158&lt;&gt;"",Z158&lt;&gt;""),IF(LEFT(B158,2)="23",IFERROR(VLOOKUP(B158&amp;Z158,事業所一覧!$A$2:$D$44337,4,FALSE),"事業所番号若しくはサービス名に誤りがないか確認してください。"),"愛知県外の事業所は手入力してください。"))</f>
        <v>事業所番号及びサービス名を入力してください。</v>
      </c>
      <c r="X158" s="500"/>
      <c r="Y158" s="501"/>
      <c r="Z158" s="511"/>
      <c r="AA158" s="511"/>
      <c r="AB158" s="511"/>
      <c r="AC158" s="348" t="str">
        <f>IFERROR(VLOOKUP(Z158,【参考】数式用!$A$4:$B$54,2,FALSE),"")</f>
        <v/>
      </c>
      <c r="AD158" s="221"/>
      <c r="AE158" s="220" t="str">
        <f>IF(B158="","",IF(AO158="総合事業","数式を削除して手入力",IFERROR(INDEX(【参考】数式用!$AT$3:$AV$452,MATCH(Q158&amp;V158,【参考】数式用!$AS$3:$AS$452,0),MATCH(VLOOKUP(Z158,【参考】数式用!$AW$2:$AX$53,2,FALSE),【参考】数式用!$AT$2:$AV$2,0)),10)))</f>
        <v/>
      </c>
      <c r="AN158" s="428" t="e">
        <f>IF($L$18="", "", VLOOKUP(Z158,【参考】数式用!$A$4:$M$54,13,FALSE))</f>
        <v>#N/A</v>
      </c>
      <c r="AO158" s="46" t="e">
        <f>VLOOKUP(Z158,【参考】数式用!$A$2:$N$54,14,FALSE)</f>
        <v>#N/A</v>
      </c>
    </row>
    <row r="159" spans="1:41" ht="50" customHeight="1">
      <c r="A159" s="495">
        <f t="shared" si="3"/>
        <v>102</v>
      </c>
      <c r="B159" s="542"/>
      <c r="C159" s="543"/>
      <c r="D159" s="543"/>
      <c r="E159" s="543"/>
      <c r="F159" s="543"/>
      <c r="G159" s="543"/>
      <c r="H159" s="543"/>
      <c r="I159" s="543"/>
      <c r="J159" s="543"/>
      <c r="K159" s="543"/>
      <c r="L159" s="536"/>
      <c r="M159" s="537"/>
      <c r="N159" s="537"/>
      <c r="O159" s="537"/>
      <c r="P159" s="538"/>
      <c r="Q159" s="502" t="s">
        <v>191</v>
      </c>
      <c r="R159" s="503"/>
      <c r="S159" s="503"/>
      <c r="T159" s="503"/>
      <c r="U159" s="504"/>
      <c r="V159" s="284"/>
      <c r="W159" s="499" t="str" cm="1">
        <f t="array" ref="W159">_xlfn.IFS(AND(B159="",Z159=""),"事業所番号及びサービス名を入力してください。",AND(B159="",Z159&lt;&gt;""),"事業所番号を入力してください。",AND(B159&lt;&gt;"",Z159=""),"サービス名を入力してください。",AND(B159&lt;&gt;"",Z159&lt;&gt;""),IF(LEFT(B159,2)="23",IFERROR(VLOOKUP(B159&amp;Z159,事業所一覧!$A$2:$D$44337,4,FALSE),"事業所番号若しくはサービス名に誤りがないか確認してください。"),"愛知県外の事業所は手入力してください。"))</f>
        <v>事業所番号及びサービス名を入力してください。</v>
      </c>
      <c r="X159" s="500"/>
      <c r="Y159" s="501"/>
      <c r="Z159" s="511"/>
      <c r="AA159" s="511"/>
      <c r="AB159" s="511"/>
      <c r="AC159" s="348" t="str">
        <f>IFERROR(VLOOKUP(Z159,【参考】数式用!$A$4:$B$54,2,FALSE),"")</f>
        <v/>
      </c>
      <c r="AD159" s="221"/>
      <c r="AE159" s="220" t="str">
        <f>IF(B159="","",IF(AO159="総合事業","数式を削除して手入力",IFERROR(INDEX(【参考】数式用!$AT$3:$AV$452,MATCH(Q159&amp;V159,【参考】数式用!$AS$3:$AS$452,0),MATCH(VLOOKUP(Z159,【参考】数式用!$AW$2:$AX$53,2,FALSE),【参考】数式用!$AT$2:$AV$2,0)),10)))</f>
        <v/>
      </c>
      <c r="AN159" s="428" t="e">
        <f>IF($L$18="", "", VLOOKUP(Z159,【参考】数式用!$A$4:$M$54,13,FALSE))</f>
        <v>#N/A</v>
      </c>
      <c r="AO159" s="46" t="e">
        <f>VLOOKUP(Z159,【参考】数式用!$A$2:$N$54,14,FALSE)</f>
        <v>#N/A</v>
      </c>
    </row>
    <row r="160" spans="1:41" ht="50" customHeight="1">
      <c r="A160" s="495">
        <f t="shared" si="3"/>
        <v>103</v>
      </c>
      <c r="B160" s="542"/>
      <c r="C160" s="543"/>
      <c r="D160" s="543"/>
      <c r="E160" s="543"/>
      <c r="F160" s="543"/>
      <c r="G160" s="543"/>
      <c r="H160" s="543"/>
      <c r="I160" s="543"/>
      <c r="J160" s="543"/>
      <c r="K160" s="543"/>
      <c r="L160" s="536"/>
      <c r="M160" s="537"/>
      <c r="N160" s="537"/>
      <c r="O160" s="537"/>
      <c r="P160" s="538"/>
      <c r="Q160" s="502" t="s">
        <v>191</v>
      </c>
      <c r="R160" s="503"/>
      <c r="S160" s="503"/>
      <c r="T160" s="503"/>
      <c r="U160" s="504"/>
      <c r="V160" s="284"/>
      <c r="W160" s="499" t="str" cm="1">
        <f t="array" ref="W160">_xlfn.IFS(AND(B160="",Z160=""),"事業所番号及びサービス名を入力してください。",AND(B160="",Z160&lt;&gt;""),"事業所番号を入力してください。",AND(B160&lt;&gt;"",Z160=""),"サービス名を入力してください。",AND(B160&lt;&gt;"",Z160&lt;&gt;""),IF(LEFT(B160,2)="23",IFERROR(VLOOKUP(B160&amp;Z160,事業所一覧!$A$2:$D$44337,4,FALSE),"事業所番号若しくはサービス名に誤りがないか確認してください。"),"愛知県外の事業所は手入力してください。"))</f>
        <v>事業所番号及びサービス名を入力してください。</v>
      </c>
      <c r="X160" s="500"/>
      <c r="Y160" s="501"/>
      <c r="Z160" s="511"/>
      <c r="AA160" s="511"/>
      <c r="AB160" s="511"/>
      <c r="AC160" s="348" t="str">
        <f>IFERROR(VLOOKUP(Z160,【参考】数式用!$A$4:$B$54,2,FALSE),"")</f>
        <v/>
      </c>
      <c r="AD160" s="221"/>
      <c r="AE160" s="220" t="str">
        <f>IF(B160="","",IF(AO160="総合事業","数式を削除して手入力",IFERROR(INDEX(【参考】数式用!$AT$3:$AV$452,MATCH(Q160&amp;V160,【参考】数式用!$AS$3:$AS$452,0),MATCH(VLOOKUP(Z160,【参考】数式用!$AW$2:$AX$53,2,FALSE),【参考】数式用!$AT$2:$AV$2,0)),10)))</f>
        <v/>
      </c>
      <c r="AN160" s="428" t="e">
        <f>IF($L$18="", "", VLOOKUP(Z160,【参考】数式用!$A$4:$M$54,13,FALSE))</f>
        <v>#N/A</v>
      </c>
      <c r="AO160" s="46" t="e">
        <f>VLOOKUP(Z160,【参考】数式用!$A$2:$N$54,14,FALSE)</f>
        <v>#N/A</v>
      </c>
    </row>
    <row r="161" spans="1:41" ht="50" customHeight="1">
      <c r="A161" s="495">
        <f t="shared" si="3"/>
        <v>104</v>
      </c>
      <c r="B161" s="542"/>
      <c r="C161" s="543"/>
      <c r="D161" s="543"/>
      <c r="E161" s="543"/>
      <c r="F161" s="543"/>
      <c r="G161" s="543"/>
      <c r="H161" s="543"/>
      <c r="I161" s="543"/>
      <c r="J161" s="543"/>
      <c r="K161" s="543"/>
      <c r="L161" s="536"/>
      <c r="M161" s="537"/>
      <c r="N161" s="537"/>
      <c r="O161" s="537"/>
      <c r="P161" s="538"/>
      <c r="Q161" s="502" t="s">
        <v>191</v>
      </c>
      <c r="R161" s="503"/>
      <c r="S161" s="503"/>
      <c r="T161" s="503"/>
      <c r="U161" s="504"/>
      <c r="V161" s="284"/>
      <c r="W161" s="499" t="str" cm="1">
        <f t="array" ref="W161">_xlfn.IFS(AND(B161="",Z161=""),"事業所番号及びサービス名を入力してください。",AND(B161="",Z161&lt;&gt;""),"事業所番号を入力してください。",AND(B161&lt;&gt;"",Z161=""),"サービス名を入力してください。",AND(B161&lt;&gt;"",Z161&lt;&gt;""),IF(LEFT(B161,2)="23",IFERROR(VLOOKUP(B161&amp;Z161,事業所一覧!$A$2:$D$44337,4,FALSE),"事業所番号若しくはサービス名に誤りがないか確認してください。"),"愛知県外の事業所は手入力してください。"))</f>
        <v>事業所番号及びサービス名を入力してください。</v>
      </c>
      <c r="X161" s="500"/>
      <c r="Y161" s="501"/>
      <c r="Z161" s="511"/>
      <c r="AA161" s="511"/>
      <c r="AB161" s="511"/>
      <c r="AC161" s="348" t="str">
        <f>IFERROR(VLOOKUP(Z161,【参考】数式用!$A$4:$B$54,2,FALSE),"")</f>
        <v/>
      </c>
      <c r="AD161" s="221"/>
      <c r="AE161" s="220" t="str">
        <f>IF(B161="","",IF(AO161="総合事業","数式を削除して手入力",IFERROR(INDEX(【参考】数式用!$AT$3:$AV$452,MATCH(Q161&amp;V161,【参考】数式用!$AS$3:$AS$452,0),MATCH(VLOOKUP(Z161,【参考】数式用!$AW$2:$AX$53,2,FALSE),【参考】数式用!$AT$2:$AV$2,0)),10)))</f>
        <v/>
      </c>
      <c r="AN161" s="428" t="e">
        <f>IF($L$18="", "", VLOOKUP(Z161,【参考】数式用!$A$4:$M$54,13,FALSE))</f>
        <v>#N/A</v>
      </c>
      <c r="AO161" s="46" t="e">
        <f>VLOOKUP(Z161,【参考】数式用!$A$2:$N$54,14,FALSE)</f>
        <v>#N/A</v>
      </c>
    </row>
    <row r="162" spans="1:41" ht="50" customHeight="1">
      <c r="A162" s="495">
        <f t="shared" si="3"/>
        <v>105</v>
      </c>
      <c r="B162" s="542"/>
      <c r="C162" s="543"/>
      <c r="D162" s="543"/>
      <c r="E162" s="543"/>
      <c r="F162" s="543"/>
      <c r="G162" s="543"/>
      <c r="H162" s="543"/>
      <c r="I162" s="543"/>
      <c r="J162" s="543"/>
      <c r="K162" s="543"/>
      <c r="L162" s="536"/>
      <c r="M162" s="537"/>
      <c r="N162" s="537"/>
      <c r="O162" s="537"/>
      <c r="P162" s="538"/>
      <c r="Q162" s="502" t="s">
        <v>191</v>
      </c>
      <c r="R162" s="503"/>
      <c r="S162" s="503"/>
      <c r="T162" s="503"/>
      <c r="U162" s="504"/>
      <c r="V162" s="284"/>
      <c r="W162" s="499" t="str" cm="1">
        <f t="array" ref="W162">_xlfn.IFS(AND(B162="",Z162=""),"事業所番号及びサービス名を入力してください。",AND(B162="",Z162&lt;&gt;""),"事業所番号を入力してください。",AND(B162&lt;&gt;"",Z162=""),"サービス名を入力してください。",AND(B162&lt;&gt;"",Z162&lt;&gt;""),IF(LEFT(B162,2)="23",IFERROR(VLOOKUP(B162&amp;Z162,事業所一覧!$A$2:$D$44337,4,FALSE),"事業所番号若しくはサービス名に誤りがないか確認してください。"),"愛知県外の事業所は手入力してください。"))</f>
        <v>事業所番号及びサービス名を入力してください。</v>
      </c>
      <c r="X162" s="500"/>
      <c r="Y162" s="501"/>
      <c r="Z162" s="511"/>
      <c r="AA162" s="511"/>
      <c r="AB162" s="511"/>
      <c r="AC162" s="348" t="str">
        <f>IFERROR(VLOOKUP(Z162,【参考】数式用!$A$4:$B$54,2,FALSE),"")</f>
        <v/>
      </c>
      <c r="AD162" s="221"/>
      <c r="AE162" s="220" t="str">
        <f>IF(B162="","",IF(AO162="総合事業","数式を削除して手入力",IFERROR(INDEX(【参考】数式用!$AT$3:$AV$452,MATCH(Q162&amp;V162,【参考】数式用!$AS$3:$AS$452,0),MATCH(VLOOKUP(Z162,【参考】数式用!$AW$2:$AX$53,2,FALSE),【参考】数式用!$AT$2:$AV$2,0)),10)))</f>
        <v/>
      </c>
      <c r="AN162" s="428" t="e">
        <f>IF($L$18="", "", VLOOKUP(Z162,【参考】数式用!$A$4:$M$54,13,FALSE))</f>
        <v>#N/A</v>
      </c>
      <c r="AO162" s="46" t="e">
        <f>VLOOKUP(Z162,【参考】数式用!$A$2:$N$54,14,FALSE)</f>
        <v>#N/A</v>
      </c>
    </row>
    <row r="163" spans="1:41" ht="50" customHeight="1">
      <c r="A163" s="495">
        <f t="shared" si="3"/>
        <v>106</v>
      </c>
      <c r="B163" s="542"/>
      <c r="C163" s="543"/>
      <c r="D163" s="543"/>
      <c r="E163" s="543"/>
      <c r="F163" s="543"/>
      <c r="G163" s="543"/>
      <c r="H163" s="543"/>
      <c r="I163" s="543"/>
      <c r="J163" s="543"/>
      <c r="K163" s="543"/>
      <c r="L163" s="536"/>
      <c r="M163" s="537"/>
      <c r="N163" s="537"/>
      <c r="O163" s="537"/>
      <c r="P163" s="538"/>
      <c r="Q163" s="502" t="s">
        <v>191</v>
      </c>
      <c r="R163" s="503"/>
      <c r="S163" s="503"/>
      <c r="T163" s="503"/>
      <c r="U163" s="504"/>
      <c r="V163" s="284"/>
      <c r="W163" s="499" t="str" cm="1">
        <f t="array" ref="W163">_xlfn.IFS(AND(B163="",Z163=""),"事業所番号及びサービス名を入力してください。",AND(B163="",Z163&lt;&gt;""),"事業所番号を入力してください。",AND(B163&lt;&gt;"",Z163=""),"サービス名を入力してください。",AND(B163&lt;&gt;"",Z163&lt;&gt;""),IF(LEFT(B163,2)="23",IFERROR(VLOOKUP(B163&amp;Z163,事業所一覧!$A$2:$D$44337,4,FALSE),"事業所番号若しくはサービス名に誤りがないか確認してください。"),"愛知県外の事業所は手入力してください。"))</f>
        <v>事業所番号及びサービス名を入力してください。</v>
      </c>
      <c r="X163" s="500"/>
      <c r="Y163" s="501"/>
      <c r="Z163" s="511"/>
      <c r="AA163" s="511"/>
      <c r="AB163" s="511"/>
      <c r="AC163" s="348" t="str">
        <f>IFERROR(VLOOKUP(Z163,【参考】数式用!$A$4:$B$54,2,FALSE),"")</f>
        <v/>
      </c>
      <c r="AD163" s="221"/>
      <c r="AE163" s="220" t="str">
        <f>IF(B163="","",IF(AO163="総合事業","数式を削除して手入力",IFERROR(INDEX(【参考】数式用!$AT$3:$AV$452,MATCH(Q163&amp;V163,【参考】数式用!$AS$3:$AS$452,0),MATCH(VLOOKUP(Z163,【参考】数式用!$AW$2:$AX$53,2,FALSE),【参考】数式用!$AT$2:$AV$2,0)),10)))</f>
        <v/>
      </c>
      <c r="AN163" s="428" t="e">
        <f>IF($L$18="", "", VLOOKUP(Z163,【参考】数式用!$A$4:$M$54,13,FALSE))</f>
        <v>#N/A</v>
      </c>
      <c r="AO163" s="46" t="e">
        <f>VLOOKUP(Z163,【参考】数式用!$A$2:$N$54,14,FALSE)</f>
        <v>#N/A</v>
      </c>
    </row>
    <row r="164" spans="1:41" ht="50" customHeight="1">
      <c r="A164" s="495">
        <f t="shared" si="3"/>
        <v>107</v>
      </c>
      <c r="B164" s="542"/>
      <c r="C164" s="543"/>
      <c r="D164" s="543"/>
      <c r="E164" s="543"/>
      <c r="F164" s="543"/>
      <c r="G164" s="543"/>
      <c r="H164" s="543"/>
      <c r="I164" s="543"/>
      <c r="J164" s="543"/>
      <c r="K164" s="543"/>
      <c r="L164" s="536"/>
      <c r="M164" s="537"/>
      <c r="N164" s="537"/>
      <c r="O164" s="537"/>
      <c r="P164" s="538"/>
      <c r="Q164" s="502" t="s">
        <v>191</v>
      </c>
      <c r="R164" s="503"/>
      <c r="S164" s="503"/>
      <c r="T164" s="503"/>
      <c r="U164" s="504"/>
      <c r="V164" s="284"/>
      <c r="W164" s="499" t="str" cm="1">
        <f t="array" ref="W164">_xlfn.IFS(AND(B164="",Z164=""),"事業所番号及びサービス名を入力してください。",AND(B164="",Z164&lt;&gt;""),"事業所番号を入力してください。",AND(B164&lt;&gt;"",Z164=""),"サービス名を入力してください。",AND(B164&lt;&gt;"",Z164&lt;&gt;""),IF(LEFT(B164,2)="23",IFERROR(VLOOKUP(B164&amp;Z164,事業所一覧!$A$2:$D$44337,4,FALSE),"事業所番号若しくはサービス名に誤りがないか確認してください。"),"愛知県外の事業所は手入力してください。"))</f>
        <v>事業所番号及びサービス名を入力してください。</v>
      </c>
      <c r="X164" s="500"/>
      <c r="Y164" s="501"/>
      <c r="Z164" s="511"/>
      <c r="AA164" s="511"/>
      <c r="AB164" s="511"/>
      <c r="AC164" s="348" t="str">
        <f>IFERROR(VLOOKUP(Z164,【参考】数式用!$A$4:$B$54,2,FALSE),"")</f>
        <v/>
      </c>
      <c r="AD164" s="221"/>
      <c r="AE164" s="220" t="str">
        <f>IF(B164="","",IF(AO164="総合事業","数式を削除して手入力",IFERROR(INDEX(【参考】数式用!$AT$3:$AV$452,MATCH(Q164&amp;V164,【参考】数式用!$AS$3:$AS$452,0),MATCH(VLOOKUP(Z164,【参考】数式用!$AW$2:$AX$53,2,FALSE),【参考】数式用!$AT$2:$AV$2,0)),10)))</f>
        <v/>
      </c>
      <c r="AN164" s="428" t="e">
        <f>IF($L$18="", "", VLOOKUP(Z164,【参考】数式用!$A$4:$M$54,13,FALSE))</f>
        <v>#N/A</v>
      </c>
      <c r="AO164" s="46" t="e">
        <f>VLOOKUP(Z164,【参考】数式用!$A$2:$N$54,14,FALSE)</f>
        <v>#N/A</v>
      </c>
    </row>
    <row r="165" spans="1:41" ht="50" customHeight="1">
      <c r="A165" s="495">
        <f t="shared" si="3"/>
        <v>108</v>
      </c>
      <c r="B165" s="542"/>
      <c r="C165" s="543"/>
      <c r="D165" s="543"/>
      <c r="E165" s="543"/>
      <c r="F165" s="543"/>
      <c r="G165" s="543"/>
      <c r="H165" s="543"/>
      <c r="I165" s="543"/>
      <c r="J165" s="543"/>
      <c r="K165" s="543"/>
      <c r="L165" s="536"/>
      <c r="M165" s="537"/>
      <c r="N165" s="537"/>
      <c r="O165" s="537"/>
      <c r="P165" s="538"/>
      <c r="Q165" s="502" t="s">
        <v>191</v>
      </c>
      <c r="R165" s="503"/>
      <c r="S165" s="503"/>
      <c r="T165" s="503"/>
      <c r="U165" s="504"/>
      <c r="V165" s="284"/>
      <c r="W165" s="499" t="str" cm="1">
        <f t="array" ref="W165">_xlfn.IFS(AND(B165="",Z165=""),"事業所番号及びサービス名を入力してください。",AND(B165="",Z165&lt;&gt;""),"事業所番号を入力してください。",AND(B165&lt;&gt;"",Z165=""),"サービス名を入力してください。",AND(B165&lt;&gt;"",Z165&lt;&gt;""),IF(LEFT(B165,2)="23",IFERROR(VLOOKUP(B165&amp;Z165,事業所一覧!$A$2:$D$44337,4,FALSE),"事業所番号若しくはサービス名に誤りがないか確認してください。"),"愛知県外の事業所は手入力してください。"))</f>
        <v>事業所番号及びサービス名を入力してください。</v>
      </c>
      <c r="X165" s="500"/>
      <c r="Y165" s="501"/>
      <c r="Z165" s="511"/>
      <c r="AA165" s="511"/>
      <c r="AB165" s="511"/>
      <c r="AC165" s="348" t="str">
        <f>IFERROR(VLOOKUP(Z165,【参考】数式用!$A$4:$B$54,2,FALSE),"")</f>
        <v/>
      </c>
      <c r="AD165" s="221"/>
      <c r="AE165" s="220" t="str">
        <f>IF(B165="","",IF(AO165="総合事業","数式を削除して手入力",IFERROR(INDEX(【参考】数式用!$AT$3:$AV$452,MATCH(Q165&amp;V165,【参考】数式用!$AS$3:$AS$452,0),MATCH(VLOOKUP(Z165,【参考】数式用!$AW$2:$AX$53,2,FALSE),【参考】数式用!$AT$2:$AV$2,0)),10)))</f>
        <v/>
      </c>
      <c r="AN165" s="428" t="e">
        <f>IF($L$18="", "", VLOOKUP(Z165,【参考】数式用!$A$4:$M$54,13,FALSE))</f>
        <v>#N/A</v>
      </c>
      <c r="AO165" s="46" t="e">
        <f>VLOOKUP(Z165,【参考】数式用!$A$2:$N$54,14,FALSE)</f>
        <v>#N/A</v>
      </c>
    </row>
    <row r="166" spans="1:41" ht="50" customHeight="1">
      <c r="A166" s="495">
        <f t="shared" si="3"/>
        <v>109</v>
      </c>
      <c r="B166" s="542"/>
      <c r="C166" s="543"/>
      <c r="D166" s="543"/>
      <c r="E166" s="543"/>
      <c r="F166" s="543"/>
      <c r="G166" s="543"/>
      <c r="H166" s="543"/>
      <c r="I166" s="543"/>
      <c r="J166" s="543"/>
      <c r="K166" s="543"/>
      <c r="L166" s="536"/>
      <c r="M166" s="537"/>
      <c r="N166" s="537"/>
      <c r="O166" s="537"/>
      <c r="P166" s="538"/>
      <c r="Q166" s="502" t="s">
        <v>191</v>
      </c>
      <c r="R166" s="503"/>
      <c r="S166" s="503"/>
      <c r="T166" s="503"/>
      <c r="U166" s="504"/>
      <c r="V166" s="284"/>
      <c r="W166" s="499" t="str" cm="1">
        <f t="array" ref="W166">_xlfn.IFS(AND(B166="",Z166=""),"事業所番号及びサービス名を入力してください。",AND(B166="",Z166&lt;&gt;""),"事業所番号を入力してください。",AND(B166&lt;&gt;"",Z166=""),"サービス名を入力してください。",AND(B166&lt;&gt;"",Z166&lt;&gt;""),IF(LEFT(B166,2)="23",IFERROR(VLOOKUP(B166&amp;Z166,事業所一覧!$A$2:$D$44337,4,FALSE),"事業所番号若しくはサービス名に誤りがないか確認してください。"),"愛知県外の事業所は手入力してください。"))</f>
        <v>事業所番号及びサービス名を入力してください。</v>
      </c>
      <c r="X166" s="500"/>
      <c r="Y166" s="501"/>
      <c r="Z166" s="511"/>
      <c r="AA166" s="511"/>
      <c r="AB166" s="511"/>
      <c r="AC166" s="348" t="str">
        <f>IFERROR(VLOOKUP(Z166,【参考】数式用!$A$4:$B$54,2,FALSE),"")</f>
        <v/>
      </c>
      <c r="AD166" s="221"/>
      <c r="AE166" s="220" t="str">
        <f>IF(B166="","",IF(AO166="総合事業","数式を削除して手入力",IFERROR(INDEX(【参考】数式用!$AT$3:$AV$452,MATCH(Q166&amp;V166,【参考】数式用!$AS$3:$AS$452,0),MATCH(VLOOKUP(Z166,【参考】数式用!$AW$2:$AX$53,2,FALSE),【参考】数式用!$AT$2:$AV$2,0)),10)))</f>
        <v/>
      </c>
      <c r="AN166" s="428" t="e">
        <f>IF($L$18="", "", VLOOKUP(Z166,【参考】数式用!$A$4:$M$54,13,FALSE))</f>
        <v>#N/A</v>
      </c>
      <c r="AO166" s="46" t="e">
        <f>VLOOKUP(Z166,【参考】数式用!$A$2:$N$54,14,FALSE)</f>
        <v>#N/A</v>
      </c>
    </row>
    <row r="167" spans="1:41" ht="50" customHeight="1">
      <c r="A167" s="495">
        <f t="shared" si="3"/>
        <v>110</v>
      </c>
      <c r="B167" s="542"/>
      <c r="C167" s="543"/>
      <c r="D167" s="543"/>
      <c r="E167" s="543"/>
      <c r="F167" s="543"/>
      <c r="G167" s="543"/>
      <c r="H167" s="543"/>
      <c r="I167" s="543"/>
      <c r="J167" s="543"/>
      <c r="K167" s="543"/>
      <c r="L167" s="536"/>
      <c r="M167" s="537"/>
      <c r="N167" s="537"/>
      <c r="O167" s="537"/>
      <c r="P167" s="538"/>
      <c r="Q167" s="502" t="s">
        <v>191</v>
      </c>
      <c r="R167" s="503"/>
      <c r="S167" s="503"/>
      <c r="T167" s="503"/>
      <c r="U167" s="504"/>
      <c r="V167" s="284"/>
      <c r="W167" s="499" t="str" cm="1">
        <f t="array" ref="W167">_xlfn.IFS(AND(B167="",Z167=""),"事業所番号及びサービス名を入力してください。",AND(B167="",Z167&lt;&gt;""),"事業所番号を入力してください。",AND(B167&lt;&gt;"",Z167=""),"サービス名を入力してください。",AND(B167&lt;&gt;"",Z167&lt;&gt;""),IF(LEFT(B167,2)="23",IFERROR(VLOOKUP(B167&amp;Z167,事業所一覧!$A$2:$D$44337,4,FALSE),"事業所番号若しくはサービス名に誤りがないか確認してください。"),"愛知県外の事業所は手入力してください。"))</f>
        <v>事業所番号及びサービス名を入力してください。</v>
      </c>
      <c r="X167" s="500"/>
      <c r="Y167" s="501"/>
      <c r="Z167" s="511"/>
      <c r="AA167" s="511"/>
      <c r="AB167" s="511"/>
      <c r="AC167" s="348" t="str">
        <f>IFERROR(VLOOKUP(Z167,【参考】数式用!$A$4:$B$54,2,FALSE),"")</f>
        <v/>
      </c>
      <c r="AD167" s="221"/>
      <c r="AE167" s="220" t="str">
        <f>IF(B167="","",IF(AO167="総合事業","数式を削除して手入力",IFERROR(INDEX(【参考】数式用!$AT$3:$AV$452,MATCH(Q167&amp;V167,【参考】数式用!$AS$3:$AS$452,0),MATCH(VLOOKUP(Z167,【参考】数式用!$AW$2:$AX$53,2,FALSE),【参考】数式用!$AT$2:$AV$2,0)),10)))</f>
        <v/>
      </c>
      <c r="AN167" s="428" t="e">
        <f>IF($L$18="", "", VLOOKUP(Z167,【参考】数式用!$A$4:$M$54,13,FALSE))</f>
        <v>#N/A</v>
      </c>
      <c r="AO167" s="46" t="e">
        <f>VLOOKUP(Z167,【参考】数式用!$A$2:$N$54,14,FALSE)</f>
        <v>#N/A</v>
      </c>
    </row>
    <row r="168" spans="1:41" ht="50" customHeight="1">
      <c r="A168" s="495">
        <f t="shared" si="3"/>
        <v>111</v>
      </c>
      <c r="B168" s="542"/>
      <c r="C168" s="543"/>
      <c r="D168" s="543"/>
      <c r="E168" s="543"/>
      <c r="F168" s="543"/>
      <c r="G168" s="543"/>
      <c r="H168" s="543"/>
      <c r="I168" s="543"/>
      <c r="J168" s="543"/>
      <c r="K168" s="543"/>
      <c r="L168" s="536"/>
      <c r="M168" s="537"/>
      <c r="N168" s="537"/>
      <c r="O168" s="537"/>
      <c r="P168" s="538"/>
      <c r="Q168" s="502" t="s">
        <v>191</v>
      </c>
      <c r="R168" s="503"/>
      <c r="S168" s="503"/>
      <c r="T168" s="503"/>
      <c r="U168" s="504"/>
      <c r="V168" s="284"/>
      <c r="W168" s="499" t="str" cm="1">
        <f t="array" ref="W168">_xlfn.IFS(AND(B168="",Z168=""),"事業所番号及びサービス名を入力してください。",AND(B168="",Z168&lt;&gt;""),"事業所番号を入力してください。",AND(B168&lt;&gt;"",Z168=""),"サービス名を入力してください。",AND(B168&lt;&gt;"",Z168&lt;&gt;""),IF(LEFT(B168,2)="23",IFERROR(VLOOKUP(B168&amp;Z168,事業所一覧!$A$2:$D$44337,4,FALSE),"事業所番号若しくはサービス名に誤りがないか確認してください。"),"愛知県外の事業所は手入力してください。"))</f>
        <v>事業所番号及びサービス名を入力してください。</v>
      </c>
      <c r="X168" s="500"/>
      <c r="Y168" s="501"/>
      <c r="Z168" s="511"/>
      <c r="AA168" s="511"/>
      <c r="AB168" s="511"/>
      <c r="AC168" s="348" t="str">
        <f>IFERROR(VLOOKUP(Z168,【参考】数式用!$A$4:$B$54,2,FALSE),"")</f>
        <v/>
      </c>
      <c r="AD168" s="221"/>
      <c r="AE168" s="220" t="str">
        <f>IF(B168="","",IF(AO168="総合事業","数式を削除して手入力",IFERROR(INDEX(【参考】数式用!$AT$3:$AV$452,MATCH(Q168&amp;V168,【参考】数式用!$AS$3:$AS$452,0),MATCH(VLOOKUP(Z168,【参考】数式用!$AW$2:$AX$53,2,FALSE),【参考】数式用!$AT$2:$AV$2,0)),10)))</f>
        <v/>
      </c>
      <c r="AN168" s="428" t="e">
        <f>IF($L$18="", "", VLOOKUP(Z168,【参考】数式用!$A$4:$M$54,13,FALSE))</f>
        <v>#N/A</v>
      </c>
      <c r="AO168" s="46" t="e">
        <f>VLOOKUP(Z168,【参考】数式用!$A$2:$N$54,14,FALSE)</f>
        <v>#N/A</v>
      </c>
    </row>
    <row r="169" spans="1:41" ht="50" customHeight="1">
      <c r="A169" s="495">
        <f t="shared" si="3"/>
        <v>112</v>
      </c>
      <c r="B169" s="542"/>
      <c r="C169" s="543"/>
      <c r="D169" s="543"/>
      <c r="E169" s="543"/>
      <c r="F169" s="543"/>
      <c r="G169" s="543"/>
      <c r="H169" s="543"/>
      <c r="I169" s="543"/>
      <c r="J169" s="543"/>
      <c r="K169" s="543"/>
      <c r="L169" s="536"/>
      <c r="M169" s="537"/>
      <c r="N169" s="537"/>
      <c r="O169" s="537"/>
      <c r="P169" s="538"/>
      <c r="Q169" s="502" t="s">
        <v>191</v>
      </c>
      <c r="R169" s="503"/>
      <c r="S169" s="503"/>
      <c r="T169" s="503"/>
      <c r="U169" s="504"/>
      <c r="V169" s="284"/>
      <c r="W169" s="499" t="str" cm="1">
        <f t="array" ref="W169">_xlfn.IFS(AND(B169="",Z169=""),"事業所番号及びサービス名を入力してください。",AND(B169="",Z169&lt;&gt;""),"事業所番号を入力してください。",AND(B169&lt;&gt;"",Z169=""),"サービス名を入力してください。",AND(B169&lt;&gt;"",Z169&lt;&gt;""),IF(LEFT(B169,2)="23",IFERROR(VLOOKUP(B169&amp;Z169,事業所一覧!$A$2:$D$44337,4,FALSE),"事業所番号若しくはサービス名に誤りがないか確認してください。"),"愛知県外の事業所は手入力してください。"))</f>
        <v>事業所番号及びサービス名を入力してください。</v>
      </c>
      <c r="X169" s="500"/>
      <c r="Y169" s="501"/>
      <c r="Z169" s="511"/>
      <c r="AA169" s="511"/>
      <c r="AB169" s="511"/>
      <c r="AC169" s="348" t="str">
        <f>IFERROR(VLOOKUP(Z169,【参考】数式用!$A$4:$B$54,2,FALSE),"")</f>
        <v/>
      </c>
      <c r="AD169" s="221"/>
      <c r="AE169" s="220" t="str">
        <f>IF(B169="","",IF(AO169="総合事業","数式を削除して手入力",IFERROR(INDEX(【参考】数式用!$AT$3:$AV$452,MATCH(Q169&amp;V169,【参考】数式用!$AS$3:$AS$452,0),MATCH(VLOOKUP(Z169,【参考】数式用!$AW$2:$AX$53,2,FALSE),【参考】数式用!$AT$2:$AV$2,0)),10)))</f>
        <v/>
      </c>
      <c r="AN169" s="428" t="e">
        <f>IF($L$18="", "", VLOOKUP(Z169,【参考】数式用!$A$4:$M$54,13,FALSE))</f>
        <v>#N/A</v>
      </c>
      <c r="AO169" s="46" t="e">
        <f>VLOOKUP(Z169,【参考】数式用!$A$2:$N$54,14,FALSE)</f>
        <v>#N/A</v>
      </c>
    </row>
    <row r="170" spans="1:41" ht="50" customHeight="1">
      <c r="A170" s="495">
        <f t="shared" si="3"/>
        <v>113</v>
      </c>
      <c r="B170" s="542"/>
      <c r="C170" s="543"/>
      <c r="D170" s="543"/>
      <c r="E170" s="543"/>
      <c r="F170" s="543"/>
      <c r="G170" s="543"/>
      <c r="H170" s="543"/>
      <c r="I170" s="543"/>
      <c r="J170" s="543"/>
      <c r="K170" s="543"/>
      <c r="L170" s="536"/>
      <c r="M170" s="537"/>
      <c r="N170" s="537"/>
      <c r="O170" s="537"/>
      <c r="P170" s="538"/>
      <c r="Q170" s="502" t="s">
        <v>191</v>
      </c>
      <c r="R170" s="503"/>
      <c r="S170" s="503"/>
      <c r="T170" s="503"/>
      <c r="U170" s="504"/>
      <c r="V170" s="284"/>
      <c r="W170" s="499" t="str" cm="1">
        <f t="array" ref="W170">_xlfn.IFS(AND(B170="",Z170=""),"事業所番号及びサービス名を入力してください。",AND(B170="",Z170&lt;&gt;""),"事業所番号を入力してください。",AND(B170&lt;&gt;"",Z170=""),"サービス名を入力してください。",AND(B170&lt;&gt;"",Z170&lt;&gt;""),IF(LEFT(B170,2)="23",IFERROR(VLOOKUP(B170&amp;Z170,事業所一覧!$A$2:$D$44337,4,FALSE),"事業所番号若しくはサービス名に誤りがないか確認してください。"),"愛知県外の事業所は手入力してください。"))</f>
        <v>事業所番号及びサービス名を入力してください。</v>
      </c>
      <c r="X170" s="500"/>
      <c r="Y170" s="501"/>
      <c r="Z170" s="511"/>
      <c r="AA170" s="511"/>
      <c r="AB170" s="511"/>
      <c r="AC170" s="348" t="str">
        <f>IFERROR(VLOOKUP(Z170,【参考】数式用!$A$4:$B$54,2,FALSE),"")</f>
        <v/>
      </c>
      <c r="AD170" s="221"/>
      <c r="AE170" s="220" t="str">
        <f>IF(B170="","",IF(AO170="総合事業","数式を削除して手入力",IFERROR(INDEX(【参考】数式用!$AT$3:$AV$452,MATCH(Q170&amp;V170,【参考】数式用!$AS$3:$AS$452,0),MATCH(VLOOKUP(Z170,【参考】数式用!$AW$2:$AX$53,2,FALSE),【参考】数式用!$AT$2:$AV$2,0)),10)))</f>
        <v/>
      </c>
      <c r="AN170" s="428" t="e">
        <f>IF($L$18="", "", VLOOKUP(Z170,【参考】数式用!$A$4:$M$54,13,FALSE))</f>
        <v>#N/A</v>
      </c>
      <c r="AO170" s="46" t="e">
        <f>VLOOKUP(Z170,【参考】数式用!$A$2:$N$54,14,FALSE)</f>
        <v>#N/A</v>
      </c>
    </row>
    <row r="171" spans="1:41" ht="50" customHeight="1">
      <c r="A171" s="495">
        <f t="shared" si="3"/>
        <v>114</v>
      </c>
      <c r="B171" s="542"/>
      <c r="C171" s="543"/>
      <c r="D171" s="543"/>
      <c r="E171" s="543"/>
      <c r="F171" s="543"/>
      <c r="G171" s="543"/>
      <c r="H171" s="543"/>
      <c r="I171" s="543"/>
      <c r="J171" s="543"/>
      <c r="K171" s="543"/>
      <c r="L171" s="536"/>
      <c r="M171" s="537"/>
      <c r="N171" s="537"/>
      <c r="O171" s="537"/>
      <c r="P171" s="538"/>
      <c r="Q171" s="502" t="s">
        <v>191</v>
      </c>
      <c r="R171" s="503"/>
      <c r="S171" s="503"/>
      <c r="T171" s="503"/>
      <c r="U171" s="504"/>
      <c r="V171" s="284"/>
      <c r="W171" s="499" t="str" cm="1">
        <f t="array" ref="W171">_xlfn.IFS(AND(B171="",Z171=""),"事業所番号及びサービス名を入力してください。",AND(B171="",Z171&lt;&gt;""),"事業所番号を入力してください。",AND(B171&lt;&gt;"",Z171=""),"サービス名を入力してください。",AND(B171&lt;&gt;"",Z171&lt;&gt;""),IF(LEFT(B171,2)="23",IFERROR(VLOOKUP(B171&amp;Z171,事業所一覧!$A$2:$D$44337,4,FALSE),"事業所番号若しくはサービス名に誤りがないか確認してください。"),"愛知県外の事業所は手入力してください。"))</f>
        <v>事業所番号及びサービス名を入力してください。</v>
      </c>
      <c r="X171" s="500"/>
      <c r="Y171" s="501"/>
      <c r="Z171" s="511"/>
      <c r="AA171" s="511"/>
      <c r="AB171" s="511"/>
      <c r="AC171" s="348" t="str">
        <f>IFERROR(VLOOKUP(Z171,【参考】数式用!$A$4:$B$54,2,FALSE),"")</f>
        <v/>
      </c>
      <c r="AD171" s="221"/>
      <c r="AE171" s="220" t="str">
        <f>IF(B171="","",IF(AO171="総合事業","数式を削除して手入力",IFERROR(INDEX(【参考】数式用!$AT$3:$AV$452,MATCH(Q171&amp;V171,【参考】数式用!$AS$3:$AS$452,0),MATCH(VLOOKUP(Z171,【参考】数式用!$AW$2:$AX$53,2,FALSE),【参考】数式用!$AT$2:$AV$2,0)),10)))</f>
        <v/>
      </c>
      <c r="AN171" s="428" t="e">
        <f>IF($L$18="", "", VLOOKUP(Z171,【参考】数式用!$A$4:$M$54,13,FALSE))</f>
        <v>#N/A</v>
      </c>
      <c r="AO171" s="46" t="e">
        <f>VLOOKUP(Z171,【参考】数式用!$A$2:$N$54,14,FALSE)</f>
        <v>#N/A</v>
      </c>
    </row>
    <row r="172" spans="1:41" ht="50" customHeight="1">
      <c r="A172" s="495">
        <f t="shared" si="3"/>
        <v>115</v>
      </c>
      <c r="B172" s="542"/>
      <c r="C172" s="543"/>
      <c r="D172" s="543"/>
      <c r="E172" s="543"/>
      <c r="F172" s="543"/>
      <c r="G172" s="543"/>
      <c r="H172" s="543"/>
      <c r="I172" s="543"/>
      <c r="J172" s="543"/>
      <c r="K172" s="543"/>
      <c r="L172" s="536"/>
      <c r="M172" s="537"/>
      <c r="N172" s="537"/>
      <c r="O172" s="537"/>
      <c r="P172" s="538"/>
      <c r="Q172" s="502" t="s">
        <v>191</v>
      </c>
      <c r="R172" s="503"/>
      <c r="S172" s="503"/>
      <c r="T172" s="503"/>
      <c r="U172" s="504"/>
      <c r="V172" s="284"/>
      <c r="W172" s="499" t="str" cm="1">
        <f t="array" ref="W172">_xlfn.IFS(AND(B172="",Z172=""),"事業所番号及びサービス名を入力してください。",AND(B172="",Z172&lt;&gt;""),"事業所番号を入力してください。",AND(B172&lt;&gt;"",Z172=""),"サービス名を入力してください。",AND(B172&lt;&gt;"",Z172&lt;&gt;""),IF(LEFT(B172,2)="23",IFERROR(VLOOKUP(B172&amp;Z172,事業所一覧!$A$2:$D$44337,4,FALSE),"事業所番号若しくはサービス名に誤りがないか確認してください。"),"愛知県外の事業所は手入力してください。"))</f>
        <v>事業所番号及びサービス名を入力してください。</v>
      </c>
      <c r="X172" s="500"/>
      <c r="Y172" s="501"/>
      <c r="Z172" s="511"/>
      <c r="AA172" s="511"/>
      <c r="AB172" s="511"/>
      <c r="AC172" s="348" t="str">
        <f>IFERROR(VLOOKUP(Z172,【参考】数式用!$A$4:$B$54,2,FALSE),"")</f>
        <v/>
      </c>
      <c r="AD172" s="221"/>
      <c r="AE172" s="220" t="str">
        <f>IF(B172="","",IF(AO172="総合事業","数式を削除して手入力",IFERROR(INDEX(【参考】数式用!$AT$3:$AV$452,MATCH(Q172&amp;V172,【参考】数式用!$AS$3:$AS$452,0),MATCH(VLOOKUP(Z172,【参考】数式用!$AW$2:$AX$53,2,FALSE),【参考】数式用!$AT$2:$AV$2,0)),10)))</f>
        <v/>
      </c>
      <c r="AN172" s="428" t="e">
        <f>IF($L$18="", "", VLOOKUP(Z172,【参考】数式用!$A$4:$M$54,13,FALSE))</f>
        <v>#N/A</v>
      </c>
      <c r="AO172" s="46" t="e">
        <f>VLOOKUP(Z172,【参考】数式用!$A$2:$N$54,14,FALSE)</f>
        <v>#N/A</v>
      </c>
    </row>
    <row r="173" spans="1:41" ht="50" customHeight="1">
      <c r="A173" s="495">
        <f t="shared" si="3"/>
        <v>116</v>
      </c>
      <c r="B173" s="542"/>
      <c r="C173" s="543"/>
      <c r="D173" s="543"/>
      <c r="E173" s="543"/>
      <c r="F173" s="543"/>
      <c r="G173" s="543"/>
      <c r="H173" s="543"/>
      <c r="I173" s="543"/>
      <c r="J173" s="543"/>
      <c r="K173" s="543"/>
      <c r="L173" s="536"/>
      <c r="M173" s="537"/>
      <c r="N173" s="537"/>
      <c r="O173" s="537"/>
      <c r="P173" s="538"/>
      <c r="Q173" s="502" t="s">
        <v>191</v>
      </c>
      <c r="R173" s="503"/>
      <c r="S173" s="503"/>
      <c r="T173" s="503"/>
      <c r="U173" s="504"/>
      <c r="V173" s="284"/>
      <c r="W173" s="499" t="str" cm="1">
        <f t="array" ref="W173">_xlfn.IFS(AND(B173="",Z173=""),"事業所番号及びサービス名を入力してください。",AND(B173="",Z173&lt;&gt;""),"事業所番号を入力してください。",AND(B173&lt;&gt;"",Z173=""),"サービス名を入力してください。",AND(B173&lt;&gt;"",Z173&lt;&gt;""),IF(LEFT(B173,2)="23",IFERROR(VLOOKUP(B173&amp;Z173,事業所一覧!$A$2:$D$44337,4,FALSE),"事業所番号若しくはサービス名に誤りがないか確認してください。"),"愛知県外の事業所は手入力してください。"))</f>
        <v>事業所番号及びサービス名を入力してください。</v>
      </c>
      <c r="X173" s="500"/>
      <c r="Y173" s="501"/>
      <c r="Z173" s="511"/>
      <c r="AA173" s="511"/>
      <c r="AB173" s="511"/>
      <c r="AC173" s="348" t="str">
        <f>IFERROR(VLOOKUP(Z173,【参考】数式用!$A$4:$B$54,2,FALSE),"")</f>
        <v/>
      </c>
      <c r="AD173" s="221"/>
      <c r="AE173" s="220" t="str">
        <f>IF(B173="","",IF(AO173="総合事業","数式を削除して手入力",IFERROR(INDEX(【参考】数式用!$AT$3:$AV$452,MATCH(Q173&amp;V173,【参考】数式用!$AS$3:$AS$452,0),MATCH(VLOOKUP(Z173,【参考】数式用!$AW$2:$AX$53,2,FALSE),【参考】数式用!$AT$2:$AV$2,0)),10)))</f>
        <v/>
      </c>
      <c r="AN173" s="428" t="e">
        <f>IF($L$18="", "", VLOOKUP(Z173,【参考】数式用!$A$4:$M$54,13,FALSE))</f>
        <v>#N/A</v>
      </c>
      <c r="AO173" s="46" t="e">
        <f>VLOOKUP(Z173,【参考】数式用!$A$2:$N$54,14,FALSE)</f>
        <v>#N/A</v>
      </c>
    </row>
    <row r="174" spans="1:41" ht="50" customHeight="1">
      <c r="A174" s="495">
        <f t="shared" si="3"/>
        <v>117</v>
      </c>
      <c r="B174" s="542"/>
      <c r="C174" s="543"/>
      <c r="D174" s="543"/>
      <c r="E174" s="543"/>
      <c r="F174" s="543"/>
      <c r="G174" s="543"/>
      <c r="H174" s="543"/>
      <c r="I174" s="543"/>
      <c r="J174" s="543"/>
      <c r="K174" s="543"/>
      <c r="L174" s="536"/>
      <c r="M174" s="537"/>
      <c r="N174" s="537"/>
      <c r="O174" s="537"/>
      <c r="P174" s="538"/>
      <c r="Q174" s="502" t="s">
        <v>191</v>
      </c>
      <c r="R174" s="503"/>
      <c r="S174" s="503"/>
      <c r="T174" s="503"/>
      <c r="U174" s="504"/>
      <c r="V174" s="284"/>
      <c r="W174" s="499" t="str" cm="1">
        <f t="array" ref="W174">_xlfn.IFS(AND(B174="",Z174=""),"事業所番号及びサービス名を入力してください。",AND(B174="",Z174&lt;&gt;""),"事業所番号を入力してください。",AND(B174&lt;&gt;"",Z174=""),"サービス名を入力してください。",AND(B174&lt;&gt;"",Z174&lt;&gt;""),IF(LEFT(B174,2)="23",IFERROR(VLOOKUP(B174&amp;Z174,事業所一覧!$A$2:$D$44337,4,FALSE),"事業所番号若しくはサービス名に誤りがないか確認してください。"),"愛知県外の事業所は手入力してください。"))</f>
        <v>事業所番号及びサービス名を入力してください。</v>
      </c>
      <c r="X174" s="500"/>
      <c r="Y174" s="501"/>
      <c r="Z174" s="511"/>
      <c r="AA174" s="511"/>
      <c r="AB174" s="511"/>
      <c r="AC174" s="348" t="str">
        <f>IFERROR(VLOOKUP(Z174,【参考】数式用!$A$4:$B$54,2,FALSE),"")</f>
        <v/>
      </c>
      <c r="AD174" s="221"/>
      <c r="AE174" s="220" t="str">
        <f>IF(B174="","",IF(AO174="総合事業","数式を削除して手入力",IFERROR(INDEX(【参考】数式用!$AT$3:$AV$452,MATCH(Q174&amp;V174,【参考】数式用!$AS$3:$AS$452,0),MATCH(VLOOKUP(Z174,【参考】数式用!$AW$2:$AX$53,2,FALSE),【参考】数式用!$AT$2:$AV$2,0)),10)))</f>
        <v/>
      </c>
      <c r="AN174" s="428" t="e">
        <f>IF($L$18="", "", VLOOKUP(Z174,【参考】数式用!$A$4:$M$54,13,FALSE))</f>
        <v>#N/A</v>
      </c>
      <c r="AO174" s="46" t="e">
        <f>VLOOKUP(Z174,【参考】数式用!$A$2:$N$54,14,FALSE)</f>
        <v>#N/A</v>
      </c>
    </row>
    <row r="175" spans="1:41" ht="50" customHeight="1">
      <c r="A175" s="495">
        <f t="shared" si="3"/>
        <v>118</v>
      </c>
      <c r="B175" s="542"/>
      <c r="C175" s="543"/>
      <c r="D175" s="543"/>
      <c r="E175" s="543"/>
      <c r="F175" s="543"/>
      <c r="G175" s="543"/>
      <c r="H175" s="543"/>
      <c r="I175" s="543"/>
      <c r="J175" s="543"/>
      <c r="K175" s="543"/>
      <c r="L175" s="536"/>
      <c r="M175" s="537"/>
      <c r="N175" s="537"/>
      <c r="O175" s="537"/>
      <c r="P175" s="538"/>
      <c r="Q175" s="502" t="s">
        <v>191</v>
      </c>
      <c r="R175" s="503"/>
      <c r="S175" s="503"/>
      <c r="T175" s="503"/>
      <c r="U175" s="504"/>
      <c r="V175" s="284"/>
      <c r="W175" s="499" t="str" cm="1">
        <f t="array" ref="W175">_xlfn.IFS(AND(B175="",Z175=""),"事業所番号及びサービス名を入力してください。",AND(B175="",Z175&lt;&gt;""),"事業所番号を入力してください。",AND(B175&lt;&gt;"",Z175=""),"サービス名を入力してください。",AND(B175&lt;&gt;"",Z175&lt;&gt;""),IF(LEFT(B175,2)="23",IFERROR(VLOOKUP(B175&amp;Z175,事業所一覧!$A$2:$D$44337,4,FALSE),"事業所番号若しくはサービス名に誤りがないか確認してください。"),"愛知県外の事業所は手入力してください。"))</f>
        <v>事業所番号及びサービス名を入力してください。</v>
      </c>
      <c r="X175" s="500"/>
      <c r="Y175" s="501"/>
      <c r="Z175" s="511"/>
      <c r="AA175" s="511"/>
      <c r="AB175" s="511"/>
      <c r="AC175" s="348" t="str">
        <f>IFERROR(VLOOKUP(Z175,【参考】数式用!$A$4:$B$54,2,FALSE),"")</f>
        <v/>
      </c>
      <c r="AD175" s="221"/>
      <c r="AE175" s="220" t="str">
        <f>IF(B175="","",IF(AO175="総合事業","数式を削除して手入力",IFERROR(INDEX(【参考】数式用!$AT$3:$AV$452,MATCH(Q175&amp;V175,【参考】数式用!$AS$3:$AS$452,0),MATCH(VLOOKUP(Z175,【参考】数式用!$AW$2:$AX$53,2,FALSE),【参考】数式用!$AT$2:$AV$2,0)),10)))</f>
        <v/>
      </c>
      <c r="AN175" s="428" t="e">
        <f>IF($L$18="", "", VLOOKUP(Z175,【参考】数式用!$A$4:$M$54,13,FALSE))</f>
        <v>#N/A</v>
      </c>
      <c r="AO175" s="46" t="e">
        <f>VLOOKUP(Z175,【参考】数式用!$A$2:$N$54,14,FALSE)</f>
        <v>#N/A</v>
      </c>
    </row>
    <row r="176" spans="1:41" ht="50" customHeight="1">
      <c r="A176" s="495">
        <f t="shared" si="3"/>
        <v>119</v>
      </c>
      <c r="B176" s="542"/>
      <c r="C176" s="543"/>
      <c r="D176" s="543"/>
      <c r="E176" s="543"/>
      <c r="F176" s="543"/>
      <c r="G176" s="543"/>
      <c r="H176" s="543"/>
      <c r="I176" s="543"/>
      <c r="J176" s="543"/>
      <c r="K176" s="543"/>
      <c r="L176" s="536"/>
      <c r="M176" s="537"/>
      <c r="N176" s="537"/>
      <c r="O176" s="537"/>
      <c r="P176" s="538"/>
      <c r="Q176" s="502" t="s">
        <v>191</v>
      </c>
      <c r="R176" s="503"/>
      <c r="S176" s="503"/>
      <c r="T176" s="503"/>
      <c r="U176" s="504"/>
      <c r="V176" s="284"/>
      <c r="W176" s="499" t="str" cm="1">
        <f t="array" ref="W176">_xlfn.IFS(AND(B176="",Z176=""),"事業所番号及びサービス名を入力してください。",AND(B176="",Z176&lt;&gt;""),"事業所番号を入力してください。",AND(B176&lt;&gt;"",Z176=""),"サービス名を入力してください。",AND(B176&lt;&gt;"",Z176&lt;&gt;""),IF(LEFT(B176,2)="23",IFERROR(VLOOKUP(B176&amp;Z176,事業所一覧!$A$2:$D$44337,4,FALSE),"事業所番号若しくはサービス名に誤りがないか確認してください。"),"愛知県外の事業所は手入力してください。"))</f>
        <v>事業所番号及びサービス名を入力してください。</v>
      </c>
      <c r="X176" s="500"/>
      <c r="Y176" s="501"/>
      <c r="Z176" s="511"/>
      <c r="AA176" s="511"/>
      <c r="AB176" s="511"/>
      <c r="AC176" s="348" t="str">
        <f>IFERROR(VLOOKUP(Z176,【参考】数式用!$A$4:$B$54,2,FALSE),"")</f>
        <v/>
      </c>
      <c r="AD176" s="221"/>
      <c r="AE176" s="220" t="str">
        <f>IF(B176="","",IF(AO176="総合事業","数式を削除して手入力",IFERROR(INDEX(【参考】数式用!$AT$3:$AV$452,MATCH(Q176&amp;V176,【参考】数式用!$AS$3:$AS$452,0),MATCH(VLOOKUP(Z176,【参考】数式用!$AW$2:$AX$53,2,FALSE),【参考】数式用!$AT$2:$AV$2,0)),10)))</f>
        <v/>
      </c>
      <c r="AN176" s="428" t="e">
        <f>IF($L$18="", "", VLOOKUP(Z176,【参考】数式用!$A$4:$M$54,13,FALSE))</f>
        <v>#N/A</v>
      </c>
      <c r="AO176" s="46" t="e">
        <f>VLOOKUP(Z176,【参考】数式用!$A$2:$N$54,14,FALSE)</f>
        <v>#N/A</v>
      </c>
    </row>
    <row r="177" spans="1:41" ht="50" customHeight="1">
      <c r="A177" s="495">
        <f t="shared" si="3"/>
        <v>120</v>
      </c>
      <c r="B177" s="542"/>
      <c r="C177" s="543"/>
      <c r="D177" s="543"/>
      <c r="E177" s="543"/>
      <c r="F177" s="543"/>
      <c r="G177" s="543"/>
      <c r="H177" s="543"/>
      <c r="I177" s="543"/>
      <c r="J177" s="543"/>
      <c r="K177" s="543"/>
      <c r="L177" s="536"/>
      <c r="M177" s="537"/>
      <c r="N177" s="537"/>
      <c r="O177" s="537"/>
      <c r="P177" s="538"/>
      <c r="Q177" s="502" t="s">
        <v>191</v>
      </c>
      <c r="R177" s="503"/>
      <c r="S177" s="503"/>
      <c r="T177" s="503"/>
      <c r="U177" s="504"/>
      <c r="V177" s="284"/>
      <c r="W177" s="499" t="str" cm="1">
        <f t="array" ref="W177">_xlfn.IFS(AND(B177="",Z177=""),"事業所番号及びサービス名を入力してください。",AND(B177="",Z177&lt;&gt;""),"事業所番号を入力してください。",AND(B177&lt;&gt;"",Z177=""),"サービス名を入力してください。",AND(B177&lt;&gt;"",Z177&lt;&gt;""),IF(LEFT(B177,2)="23",IFERROR(VLOOKUP(B177&amp;Z177,事業所一覧!$A$2:$D$44337,4,FALSE),"事業所番号若しくはサービス名に誤りがないか確認してください。"),"愛知県外の事業所は手入力してください。"))</f>
        <v>事業所番号及びサービス名を入力してください。</v>
      </c>
      <c r="X177" s="500"/>
      <c r="Y177" s="501"/>
      <c r="Z177" s="511"/>
      <c r="AA177" s="511"/>
      <c r="AB177" s="511"/>
      <c r="AC177" s="348" t="str">
        <f>IFERROR(VLOOKUP(Z177,【参考】数式用!$A$4:$B$54,2,FALSE),"")</f>
        <v/>
      </c>
      <c r="AD177" s="221"/>
      <c r="AE177" s="220" t="str">
        <f>IF(B177="","",IF(AO177="総合事業","数式を削除して手入力",IFERROR(INDEX(【参考】数式用!$AT$3:$AV$452,MATCH(Q177&amp;V177,【参考】数式用!$AS$3:$AS$452,0),MATCH(VLOOKUP(Z177,【参考】数式用!$AW$2:$AX$53,2,FALSE),【参考】数式用!$AT$2:$AV$2,0)),10)))</f>
        <v/>
      </c>
      <c r="AN177" s="428" t="e">
        <f>IF($L$18="", "", VLOOKUP(Z177,【参考】数式用!$A$4:$M$54,13,FALSE))</f>
        <v>#N/A</v>
      </c>
      <c r="AO177" s="46" t="e">
        <f>VLOOKUP(Z177,【参考】数式用!$A$2:$N$54,14,FALSE)</f>
        <v>#N/A</v>
      </c>
    </row>
    <row r="178" spans="1:41" ht="50" customHeight="1">
      <c r="A178" s="495">
        <f t="shared" si="3"/>
        <v>121</v>
      </c>
      <c r="B178" s="542"/>
      <c r="C178" s="543"/>
      <c r="D178" s="543"/>
      <c r="E178" s="543"/>
      <c r="F178" s="543"/>
      <c r="G178" s="543"/>
      <c r="H178" s="543"/>
      <c r="I178" s="543"/>
      <c r="J178" s="543"/>
      <c r="K178" s="543"/>
      <c r="L178" s="536"/>
      <c r="M178" s="537"/>
      <c r="N178" s="537"/>
      <c r="O178" s="537"/>
      <c r="P178" s="538"/>
      <c r="Q178" s="502" t="s">
        <v>191</v>
      </c>
      <c r="R178" s="503"/>
      <c r="S178" s="503"/>
      <c r="T178" s="503"/>
      <c r="U178" s="504"/>
      <c r="V178" s="284"/>
      <c r="W178" s="499" t="str" cm="1">
        <f t="array" ref="W178">_xlfn.IFS(AND(B178="",Z178=""),"事業所番号及びサービス名を入力してください。",AND(B178="",Z178&lt;&gt;""),"事業所番号を入力してください。",AND(B178&lt;&gt;"",Z178=""),"サービス名を入力してください。",AND(B178&lt;&gt;"",Z178&lt;&gt;""),IF(LEFT(B178,2)="23",IFERROR(VLOOKUP(B178&amp;Z178,事業所一覧!$A$2:$D$44337,4,FALSE),"事業所番号若しくはサービス名に誤りがないか確認してください。"),"愛知県外の事業所は手入力してください。"))</f>
        <v>事業所番号及びサービス名を入力してください。</v>
      </c>
      <c r="X178" s="500"/>
      <c r="Y178" s="501"/>
      <c r="Z178" s="511"/>
      <c r="AA178" s="511"/>
      <c r="AB178" s="511"/>
      <c r="AC178" s="348" t="str">
        <f>IFERROR(VLOOKUP(Z178,【参考】数式用!$A$4:$B$54,2,FALSE),"")</f>
        <v/>
      </c>
      <c r="AD178" s="221"/>
      <c r="AE178" s="220" t="str">
        <f>IF(B178="","",IF(AO178="総合事業","数式を削除して手入力",IFERROR(INDEX(【参考】数式用!$AT$3:$AV$452,MATCH(Q178&amp;V178,【参考】数式用!$AS$3:$AS$452,0),MATCH(VLOOKUP(Z178,【参考】数式用!$AW$2:$AX$53,2,FALSE),【参考】数式用!$AT$2:$AV$2,0)),10)))</f>
        <v/>
      </c>
      <c r="AN178" s="428" t="e">
        <f>IF($L$18="", "", VLOOKUP(Z178,【参考】数式用!$A$4:$M$54,13,FALSE))</f>
        <v>#N/A</v>
      </c>
      <c r="AO178" s="46" t="e">
        <f>VLOOKUP(Z178,【参考】数式用!$A$2:$N$54,14,FALSE)</f>
        <v>#N/A</v>
      </c>
    </row>
    <row r="179" spans="1:41" ht="50" customHeight="1">
      <c r="A179" s="495">
        <f t="shared" si="3"/>
        <v>122</v>
      </c>
      <c r="B179" s="542"/>
      <c r="C179" s="543"/>
      <c r="D179" s="543"/>
      <c r="E179" s="543"/>
      <c r="F179" s="543"/>
      <c r="G179" s="543"/>
      <c r="H179" s="543"/>
      <c r="I179" s="543"/>
      <c r="J179" s="543"/>
      <c r="K179" s="543"/>
      <c r="L179" s="536"/>
      <c r="M179" s="537"/>
      <c r="N179" s="537"/>
      <c r="O179" s="537"/>
      <c r="P179" s="538"/>
      <c r="Q179" s="502" t="s">
        <v>191</v>
      </c>
      <c r="R179" s="503"/>
      <c r="S179" s="503"/>
      <c r="T179" s="503"/>
      <c r="U179" s="504"/>
      <c r="V179" s="284"/>
      <c r="W179" s="499" t="str" cm="1">
        <f t="array" ref="W179">_xlfn.IFS(AND(B179="",Z179=""),"事業所番号及びサービス名を入力してください。",AND(B179="",Z179&lt;&gt;""),"事業所番号を入力してください。",AND(B179&lt;&gt;"",Z179=""),"サービス名を入力してください。",AND(B179&lt;&gt;"",Z179&lt;&gt;""),IF(LEFT(B179,2)="23",IFERROR(VLOOKUP(B179&amp;Z179,事業所一覧!$A$2:$D$44337,4,FALSE),"事業所番号若しくはサービス名に誤りがないか確認してください。"),"愛知県外の事業所は手入力してください。"))</f>
        <v>事業所番号及びサービス名を入力してください。</v>
      </c>
      <c r="X179" s="500"/>
      <c r="Y179" s="501"/>
      <c r="Z179" s="511"/>
      <c r="AA179" s="511"/>
      <c r="AB179" s="511"/>
      <c r="AC179" s="348" t="str">
        <f>IFERROR(VLOOKUP(Z179,【参考】数式用!$A$4:$B$54,2,FALSE),"")</f>
        <v/>
      </c>
      <c r="AD179" s="221"/>
      <c r="AE179" s="220" t="str">
        <f>IF(B179="","",IF(AO179="総合事業","数式を削除して手入力",IFERROR(INDEX(【参考】数式用!$AT$3:$AV$452,MATCH(Q179&amp;V179,【参考】数式用!$AS$3:$AS$452,0),MATCH(VLOOKUP(Z179,【参考】数式用!$AW$2:$AX$53,2,FALSE),【参考】数式用!$AT$2:$AV$2,0)),10)))</f>
        <v/>
      </c>
      <c r="AN179" s="428" t="e">
        <f>IF($L$18="", "", VLOOKUP(Z179,【参考】数式用!$A$4:$M$54,13,FALSE))</f>
        <v>#N/A</v>
      </c>
      <c r="AO179" s="46" t="e">
        <f>VLOOKUP(Z179,【参考】数式用!$A$2:$N$54,14,FALSE)</f>
        <v>#N/A</v>
      </c>
    </row>
    <row r="180" spans="1:41" ht="50" customHeight="1">
      <c r="A180" s="495">
        <f t="shared" si="3"/>
        <v>123</v>
      </c>
      <c r="B180" s="542"/>
      <c r="C180" s="543"/>
      <c r="D180" s="543"/>
      <c r="E180" s="543"/>
      <c r="F180" s="543"/>
      <c r="G180" s="543"/>
      <c r="H180" s="543"/>
      <c r="I180" s="543"/>
      <c r="J180" s="543"/>
      <c r="K180" s="543"/>
      <c r="L180" s="536"/>
      <c r="M180" s="537"/>
      <c r="N180" s="537"/>
      <c r="O180" s="537"/>
      <c r="P180" s="538"/>
      <c r="Q180" s="502" t="s">
        <v>191</v>
      </c>
      <c r="R180" s="503"/>
      <c r="S180" s="503"/>
      <c r="T180" s="503"/>
      <c r="U180" s="504"/>
      <c r="V180" s="284"/>
      <c r="W180" s="499" t="str" cm="1">
        <f t="array" ref="W180">_xlfn.IFS(AND(B180="",Z180=""),"事業所番号及びサービス名を入力してください。",AND(B180="",Z180&lt;&gt;""),"事業所番号を入力してください。",AND(B180&lt;&gt;"",Z180=""),"サービス名を入力してください。",AND(B180&lt;&gt;"",Z180&lt;&gt;""),IF(LEFT(B180,2)="23",IFERROR(VLOOKUP(B180&amp;Z180,事業所一覧!$A$2:$D$44337,4,FALSE),"事業所番号若しくはサービス名に誤りがないか確認してください。"),"愛知県外の事業所は手入力してください。"))</f>
        <v>事業所番号及びサービス名を入力してください。</v>
      </c>
      <c r="X180" s="500"/>
      <c r="Y180" s="501"/>
      <c r="Z180" s="511"/>
      <c r="AA180" s="511"/>
      <c r="AB180" s="511"/>
      <c r="AC180" s="348" t="str">
        <f>IFERROR(VLOOKUP(Z180,【参考】数式用!$A$4:$B$54,2,FALSE),"")</f>
        <v/>
      </c>
      <c r="AD180" s="221"/>
      <c r="AE180" s="220" t="str">
        <f>IF(B180="","",IF(AO180="総合事業","数式を削除して手入力",IFERROR(INDEX(【参考】数式用!$AT$3:$AV$452,MATCH(Q180&amp;V180,【参考】数式用!$AS$3:$AS$452,0),MATCH(VLOOKUP(Z180,【参考】数式用!$AW$2:$AX$53,2,FALSE),【参考】数式用!$AT$2:$AV$2,0)),10)))</f>
        <v/>
      </c>
      <c r="AN180" s="428" t="e">
        <f>IF($L$18="", "", VLOOKUP(Z180,【参考】数式用!$A$4:$M$54,13,FALSE))</f>
        <v>#N/A</v>
      </c>
      <c r="AO180" s="46" t="e">
        <f>VLOOKUP(Z180,【参考】数式用!$A$2:$N$54,14,FALSE)</f>
        <v>#N/A</v>
      </c>
    </row>
    <row r="181" spans="1:41" ht="50" customHeight="1">
      <c r="A181" s="495">
        <f t="shared" si="3"/>
        <v>124</v>
      </c>
      <c r="B181" s="542"/>
      <c r="C181" s="543"/>
      <c r="D181" s="543"/>
      <c r="E181" s="543"/>
      <c r="F181" s="543"/>
      <c r="G181" s="543"/>
      <c r="H181" s="543"/>
      <c r="I181" s="543"/>
      <c r="J181" s="543"/>
      <c r="K181" s="543"/>
      <c r="L181" s="536"/>
      <c r="M181" s="537"/>
      <c r="N181" s="537"/>
      <c r="O181" s="537"/>
      <c r="P181" s="538"/>
      <c r="Q181" s="502" t="s">
        <v>191</v>
      </c>
      <c r="R181" s="503"/>
      <c r="S181" s="503"/>
      <c r="T181" s="503"/>
      <c r="U181" s="504"/>
      <c r="V181" s="284"/>
      <c r="W181" s="499" t="str" cm="1">
        <f t="array" ref="W181">_xlfn.IFS(AND(B181="",Z181=""),"事業所番号及びサービス名を入力してください。",AND(B181="",Z181&lt;&gt;""),"事業所番号を入力してください。",AND(B181&lt;&gt;"",Z181=""),"サービス名を入力してください。",AND(B181&lt;&gt;"",Z181&lt;&gt;""),IF(LEFT(B181,2)="23",IFERROR(VLOOKUP(B181&amp;Z181,事業所一覧!$A$2:$D$44337,4,FALSE),"事業所番号若しくはサービス名に誤りがないか確認してください。"),"愛知県外の事業所は手入力してください。"))</f>
        <v>事業所番号及びサービス名を入力してください。</v>
      </c>
      <c r="X181" s="500"/>
      <c r="Y181" s="501"/>
      <c r="Z181" s="511"/>
      <c r="AA181" s="511"/>
      <c r="AB181" s="511"/>
      <c r="AC181" s="348" t="str">
        <f>IFERROR(VLOOKUP(Z181,【参考】数式用!$A$4:$B$54,2,FALSE),"")</f>
        <v/>
      </c>
      <c r="AD181" s="221"/>
      <c r="AE181" s="220" t="str">
        <f>IF(B181="","",IF(AO181="総合事業","数式を削除して手入力",IFERROR(INDEX(【参考】数式用!$AT$3:$AV$452,MATCH(Q181&amp;V181,【参考】数式用!$AS$3:$AS$452,0),MATCH(VLOOKUP(Z181,【参考】数式用!$AW$2:$AX$53,2,FALSE),【参考】数式用!$AT$2:$AV$2,0)),10)))</f>
        <v/>
      </c>
      <c r="AN181" s="428" t="e">
        <f>IF($L$18="", "", VLOOKUP(Z181,【参考】数式用!$A$4:$M$54,13,FALSE))</f>
        <v>#N/A</v>
      </c>
      <c r="AO181" s="46" t="e">
        <f>VLOOKUP(Z181,【参考】数式用!$A$2:$N$54,14,FALSE)</f>
        <v>#N/A</v>
      </c>
    </row>
    <row r="182" spans="1:41" ht="50" customHeight="1">
      <c r="A182" s="495">
        <f t="shared" si="3"/>
        <v>125</v>
      </c>
      <c r="B182" s="542"/>
      <c r="C182" s="543"/>
      <c r="D182" s="543"/>
      <c r="E182" s="543"/>
      <c r="F182" s="543"/>
      <c r="G182" s="543"/>
      <c r="H182" s="543"/>
      <c r="I182" s="543"/>
      <c r="J182" s="543"/>
      <c r="K182" s="543"/>
      <c r="L182" s="536"/>
      <c r="M182" s="537"/>
      <c r="N182" s="537"/>
      <c r="O182" s="537"/>
      <c r="P182" s="538"/>
      <c r="Q182" s="502" t="s">
        <v>191</v>
      </c>
      <c r="R182" s="503"/>
      <c r="S182" s="503"/>
      <c r="T182" s="503"/>
      <c r="U182" s="504"/>
      <c r="V182" s="284"/>
      <c r="W182" s="499" t="str" cm="1">
        <f t="array" ref="W182">_xlfn.IFS(AND(B182="",Z182=""),"事業所番号及びサービス名を入力してください。",AND(B182="",Z182&lt;&gt;""),"事業所番号を入力してください。",AND(B182&lt;&gt;"",Z182=""),"サービス名を入力してください。",AND(B182&lt;&gt;"",Z182&lt;&gt;""),IF(LEFT(B182,2)="23",IFERROR(VLOOKUP(B182&amp;Z182,事業所一覧!$A$2:$D$44337,4,FALSE),"事業所番号若しくはサービス名に誤りがないか確認してください。"),"愛知県外の事業所は手入力してください。"))</f>
        <v>事業所番号及びサービス名を入力してください。</v>
      </c>
      <c r="X182" s="500"/>
      <c r="Y182" s="501"/>
      <c r="Z182" s="511"/>
      <c r="AA182" s="511"/>
      <c r="AB182" s="511"/>
      <c r="AC182" s="348" t="str">
        <f>IFERROR(VLOOKUP(Z182,【参考】数式用!$A$4:$B$54,2,FALSE),"")</f>
        <v/>
      </c>
      <c r="AD182" s="221"/>
      <c r="AE182" s="220" t="str">
        <f>IF(B182="","",IF(AO182="総合事業","数式を削除して手入力",IFERROR(INDEX(【参考】数式用!$AT$3:$AV$452,MATCH(Q182&amp;V182,【参考】数式用!$AS$3:$AS$452,0),MATCH(VLOOKUP(Z182,【参考】数式用!$AW$2:$AX$53,2,FALSE),【参考】数式用!$AT$2:$AV$2,0)),10)))</f>
        <v/>
      </c>
      <c r="AN182" s="428" t="e">
        <f>IF($L$18="", "", VLOOKUP(Z182,【参考】数式用!$A$4:$M$54,13,FALSE))</f>
        <v>#N/A</v>
      </c>
      <c r="AO182" s="46" t="e">
        <f>VLOOKUP(Z182,【参考】数式用!$A$2:$N$54,14,FALSE)</f>
        <v>#N/A</v>
      </c>
    </row>
    <row r="183" spans="1:41" ht="50" customHeight="1">
      <c r="A183" s="495">
        <f t="shared" si="3"/>
        <v>126</v>
      </c>
      <c r="B183" s="542"/>
      <c r="C183" s="543"/>
      <c r="D183" s="543"/>
      <c r="E183" s="543"/>
      <c r="F183" s="543"/>
      <c r="G183" s="543"/>
      <c r="H183" s="543"/>
      <c r="I183" s="543"/>
      <c r="J183" s="543"/>
      <c r="K183" s="543"/>
      <c r="L183" s="536"/>
      <c r="M183" s="537"/>
      <c r="N183" s="537"/>
      <c r="O183" s="537"/>
      <c r="P183" s="538"/>
      <c r="Q183" s="502" t="s">
        <v>191</v>
      </c>
      <c r="R183" s="503"/>
      <c r="S183" s="503"/>
      <c r="T183" s="503"/>
      <c r="U183" s="504"/>
      <c r="V183" s="284"/>
      <c r="W183" s="499" t="str" cm="1">
        <f t="array" ref="W183">_xlfn.IFS(AND(B183="",Z183=""),"事業所番号及びサービス名を入力してください。",AND(B183="",Z183&lt;&gt;""),"事業所番号を入力してください。",AND(B183&lt;&gt;"",Z183=""),"サービス名を入力してください。",AND(B183&lt;&gt;"",Z183&lt;&gt;""),IF(LEFT(B183,2)="23",IFERROR(VLOOKUP(B183&amp;Z183,事業所一覧!$A$2:$D$44337,4,FALSE),"事業所番号若しくはサービス名に誤りがないか確認してください。"),"愛知県外の事業所は手入力してください。"))</f>
        <v>事業所番号及びサービス名を入力してください。</v>
      </c>
      <c r="X183" s="500"/>
      <c r="Y183" s="501"/>
      <c r="Z183" s="511"/>
      <c r="AA183" s="511"/>
      <c r="AB183" s="511"/>
      <c r="AC183" s="348" t="str">
        <f>IFERROR(VLOOKUP(Z183,【参考】数式用!$A$4:$B$54,2,FALSE),"")</f>
        <v/>
      </c>
      <c r="AD183" s="221"/>
      <c r="AE183" s="220" t="str">
        <f>IF(B183="","",IF(AO183="総合事業","数式を削除して手入力",IFERROR(INDEX(【参考】数式用!$AT$3:$AV$452,MATCH(Q183&amp;V183,【参考】数式用!$AS$3:$AS$452,0),MATCH(VLOOKUP(Z183,【参考】数式用!$AW$2:$AX$53,2,FALSE),【参考】数式用!$AT$2:$AV$2,0)),10)))</f>
        <v/>
      </c>
      <c r="AN183" s="428" t="e">
        <f>IF($L$18="", "", VLOOKUP(Z183,【参考】数式用!$A$4:$M$54,13,FALSE))</f>
        <v>#N/A</v>
      </c>
      <c r="AO183" s="46" t="e">
        <f>VLOOKUP(Z183,【参考】数式用!$A$2:$N$54,14,FALSE)</f>
        <v>#N/A</v>
      </c>
    </row>
    <row r="184" spans="1:41" ht="50" customHeight="1">
      <c r="A184" s="495">
        <f t="shared" si="3"/>
        <v>127</v>
      </c>
      <c r="B184" s="542"/>
      <c r="C184" s="543"/>
      <c r="D184" s="543"/>
      <c r="E184" s="543"/>
      <c r="F184" s="543"/>
      <c r="G184" s="543"/>
      <c r="H184" s="543"/>
      <c r="I184" s="543"/>
      <c r="J184" s="543"/>
      <c r="K184" s="543"/>
      <c r="L184" s="536"/>
      <c r="M184" s="537"/>
      <c r="N184" s="537"/>
      <c r="O184" s="537"/>
      <c r="P184" s="538"/>
      <c r="Q184" s="502" t="s">
        <v>191</v>
      </c>
      <c r="R184" s="503"/>
      <c r="S184" s="503"/>
      <c r="T184" s="503"/>
      <c r="U184" s="504"/>
      <c r="V184" s="284"/>
      <c r="W184" s="499" t="str" cm="1">
        <f t="array" ref="W184">_xlfn.IFS(AND(B184="",Z184=""),"事業所番号及びサービス名を入力してください。",AND(B184="",Z184&lt;&gt;""),"事業所番号を入力してください。",AND(B184&lt;&gt;"",Z184=""),"サービス名を入力してください。",AND(B184&lt;&gt;"",Z184&lt;&gt;""),IF(LEFT(B184,2)="23",IFERROR(VLOOKUP(B184&amp;Z184,事業所一覧!$A$2:$D$44337,4,FALSE),"事業所番号若しくはサービス名に誤りがないか確認してください。"),"愛知県外の事業所は手入力してください。"))</f>
        <v>事業所番号及びサービス名を入力してください。</v>
      </c>
      <c r="X184" s="500"/>
      <c r="Y184" s="501"/>
      <c r="Z184" s="511"/>
      <c r="AA184" s="511"/>
      <c r="AB184" s="511"/>
      <c r="AC184" s="348" t="str">
        <f>IFERROR(VLOOKUP(Z184,【参考】数式用!$A$4:$B$54,2,FALSE),"")</f>
        <v/>
      </c>
      <c r="AD184" s="221"/>
      <c r="AE184" s="220" t="str">
        <f>IF(B184="","",IF(AO184="総合事業","数式を削除して手入力",IFERROR(INDEX(【参考】数式用!$AT$3:$AV$452,MATCH(Q184&amp;V184,【参考】数式用!$AS$3:$AS$452,0),MATCH(VLOOKUP(Z184,【参考】数式用!$AW$2:$AX$53,2,FALSE),【参考】数式用!$AT$2:$AV$2,0)),10)))</f>
        <v/>
      </c>
      <c r="AN184" s="428" t="e">
        <f>IF($L$18="", "", VLOOKUP(Z184,【参考】数式用!$A$4:$M$54,13,FALSE))</f>
        <v>#N/A</v>
      </c>
      <c r="AO184" s="46" t="e">
        <f>VLOOKUP(Z184,【参考】数式用!$A$2:$N$54,14,FALSE)</f>
        <v>#N/A</v>
      </c>
    </row>
    <row r="185" spans="1:41" ht="50" customHeight="1">
      <c r="A185" s="495">
        <f t="shared" si="3"/>
        <v>128</v>
      </c>
      <c r="B185" s="542"/>
      <c r="C185" s="543"/>
      <c r="D185" s="543"/>
      <c r="E185" s="543"/>
      <c r="F185" s="543"/>
      <c r="G185" s="543"/>
      <c r="H185" s="543"/>
      <c r="I185" s="543"/>
      <c r="J185" s="543"/>
      <c r="K185" s="543"/>
      <c r="L185" s="536"/>
      <c r="M185" s="537"/>
      <c r="N185" s="537"/>
      <c r="O185" s="537"/>
      <c r="P185" s="538"/>
      <c r="Q185" s="502" t="s">
        <v>191</v>
      </c>
      <c r="R185" s="503"/>
      <c r="S185" s="503"/>
      <c r="T185" s="503"/>
      <c r="U185" s="504"/>
      <c r="V185" s="284"/>
      <c r="W185" s="499" t="str" cm="1">
        <f t="array" ref="W185">_xlfn.IFS(AND(B185="",Z185=""),"事業所番号及びサービス名を入力してください。",AND(B185="",Z185&lt;&gt;""),"事業所番号を入力してください。",AND(B185&lt;&gt;"",Z185=""),"サービス名を入力してください。",AND(B185&lt;&gt;"",Z185&lt;&gt;""),IF(LEFT(B185,2)="23",IFERROR(VLOOKUP(B185&amp;Z185,事業所一覧!$A$2:$D$44337,4,FALSE),"事業所番号若しくはサービス名に誤りがないか確認してください。"),"愛知県外の事業所は手入力してください。"))</f>
        <v>事業所番号及びサービス名を入力してください。</v>
      </c>
      <c r="X185" s="500"/>
      <c r="Y185" s="501"/>
      <c r="Z185" s="511"/>
      <c r="AA185" s="511"/>
      <c r="AB185" s="511"/>
      <c r="AC185" s="348" t="str">
        <f>IFERROR(VLOOKUP(Z185,【参考】数式用!$A$4:$B$54,2,FALSE),"")</f>
        <v/>
      </c>
      <c r="AD185" s="221"/>
      <c r="AE185" s="220" t="str">
        <f>IF(B185="","",IF(AO185="総合事業","数式を削除して手入力",IFERROR(INDEX(【参考】数式用!$AT$3:$AV$452,MATCH(Q185&amp;V185,【参考】数式用!$AS$3:$AS$452,0),MATCH(VLOOKUP(Z185,【参考】数式用!$AW$2:$AX$53,2,FALSE),【参考】数式用!$AT$2:$AV$2,0)),10)))</f>
        <v/>
      </c>
      <c r="AN185" s="428" t="e">
        <f>IF($L$18="", "", VLOOKUP(Z185,【参考】数式用!$A$4:$M$54,13,FALSE))</f>
        <v>#N/A</v>
      </c>
      <c r="AO185" s="46" t="e">
        <f>VLOOKUP(Z185,【参考】数式用!$A$2:$N$54,14,FALSE)</f>
        <v>#N/A</v>
      </c>
    </row>
    <row r="186" spans="1:41" ht="50" customHeight="1">
      <c r="A186" s="495">
        <f t="shared" si="3"/>
        <v>129</v>
      </c>
      <c r="B186" s="542"/>
      <c r="C186" s="543"/>
      <c r="D186" s="543"/>
      <c r="E186" s="543"/>
      <c r="F186" s="543"/>
      <c r="G186" s="543"/>
      <c r="H186" s="543"/>
      <c r="I186" s="543"/>
      <c r="J186" s="543"/>
      <c r="K186" s="543"/>
      <c r="L186" s="536"/>
      <c r="M186" s="537"/>
      <c r="N186" s="537"/>
      <c r="O186" s="537"/>
      <c r="P186" s="538"/>
      <c r="Q186" s="502" t="s">
        <v>191</v>
      </c>
      <c r="R186" s="503"/>
      <c r="S186" s="503"/>
      <c r="T186" s="503"/>
      <c r="U186" s="504"/>
      <c r="V186" s="284"/>
      <c r="W186" s="499" t="str" cm="1">
        <f t="array" ref="W186">_xlfn.IFS(AND(B186="",Z186=""),"事業所番号及びサービス名を入力してください。",AND(B186="",Z186&lt;&gt;""),"事業所番号を入力してください。",AND(B186&lt;&gt;"",Z186=""),"サービス名を入力してください。",AND(B186&lt;&gt;"",Z186&lt;&gt;""),IF(LEFT(B186,2)="23",IFERROR(VLOOKUP(B186&amp;Z186,事業所一覧!$A$2:$D$44337,4,FALSE),"事業所番号若しくはサービス名に誤りがないか確認してください。"),"愛知県外の事業所は手入力してください。"))</f>
        <v>事業所番号及びサービス名を入力してください。</v>
      </c>
      <c r="X186" s="500"/>
      <c r="Y186" s="501"/>
      <c r="Z186" s="511"/>
      <c r="AA186" s="511"/>
      <c r="AB186" s="511"/>
      <c r="AC186" s="348" t="str">
        <f>IFERROR(VLOOKUP(Z186,【参考】数式用!$A$4:$B$54,2,FALSE),"")</f>
        <v/>
      </c>
      <c r="AD186" s="221"/>
      <c r="AE186" s="220" t="str">
        <f>IF(B186="","",IF(AO186="総合事業","数式を削除して手入力",IFERROR(INDEX(【参考】数式用!$AT$3:$AV$452,MATCH(Q186&amp;V186,【参考】数式用!$AS$3:$AS$452,0),MATCH(VLOOKUP(Z186,【参考】数式用!$AW$2:$AX$53,2,FALSE),【参考】数式用!$AT$2:$AV$2,0)),10)))</f>
        <v/>
      </c>
      <c r="AN186" s="428" t="e">
        <f>IF($L$18="", "", VLOOKUP(Z186,【参考】数式用!$A$4:$M$54,13,FALSE))</f>
        <v>#N/A</v>
      </c>
      <c r="AO186" s="46" t="e">
        <f>VLOOKUP(Z186,【参考】数式用!$A$2:$N$54,14,FALSE)</f>
        <v>#N/A</v>
      </c>
    </row>
    <row r="187" spans="1:41" ht="50" customHeight="1">
      <c r="A187" s="495">
        <f t="shared" si="3"/>
        <v>130</v>
      </c>
      <c r="B187" s="542"/>
      <c r="C187" s="543"/>
      <c r="D187" s="543"/>
      <c r="E187" s="543"/>
      <c r="F187" s="543"/>
      <c r="G187" s="543"/>
      <c r="H187" s="543"/>
      <c r="I187" s="543"/>
      <c r="J187" s="543"/>
      <c r="K187" s="543"/>
      <c r="L187" s="536"/>
      <c r="M187" s="537"/>
      <c r="N187" s="537"/>
      <c r="O187" s="537"/>
      <c r="P187" s="538"/>
      <c r="Q187" s="502" t="s">
        <v>191</v>
      </c>
      <c r="R187" s="503"/>
      <c r="S187" s="503"/>
      <c r="T187" s="503"/>
      <c r="U187" s="504"/>
      <c r="V187" s="284"/>
      <c r="W187" s="499" t="str" cm="1">
        <f t="array" ref="W187">_xlfn.IFS(AND(B187="",Z187=""),"事業所番号及びサービス名を入力してください。",AND(B187="",Z187&lt;&gt;""),"事業所番号を入力してください。",AND(B187&lt;&gt;"",Z187=""),"サービス名を入力してください。",AND(B187&lt;&gt;"",Z187&lt;&gt;""),IF(LEFT(B187,2)="23",IFERROR(VLOOKUP(B187&amp;Z187,事業所一覧!$A$2:$D$44337,4,FALSE),"事業所番号若しくはサービス名に誤りがないか確認してください。"),"愛知県外の事業所は手入力してください。"))</f>
        <v>事業所番号及びサービス名を入力してください。</v>
      </c>
      <c r="X187" s="500"/>
      <c r="Y187" s="501"/>
      <c r="Z187" s="511"/>
      <c r="AA187" s="511"/>
      <c r="AB187" s="511"/>
      <c r="AC187" s="348" t="str">
        <f>IFERROR(VLOOKUP(Z187,【参考】数式用!$A$4:$B$54,2,FALSE),"")</f>
        <v/>
      </c>
      <c r="AD187" s="221"/>
      <c r="AE187" s="220" t="str">
        <f>IF(B187="","",IF(AO187="総合事業","数式を削除して手入力",IFERROR(INDEX(【参考】数式用!$AT$3:$AV$452,MATCH(Q187&amp;V187,【参考】数式用!$AS$3:$AS$452,0),MATCH(VLOOKUP(Z187,【参考】数式用!$AW$2:$AX$53,2,FALSE),【参考】数式用!$AT$2:$AV$2,0)),10)))</f>
        <v/>
      </c>
      <c r="AN187" s="428" t="e">
        <f>IF($L$18="", "", VLOOKUP(Z187,【参考】数式用!$A$4:$M$54,13,FALSE))</f>
        <v>#N/A</v>
      </c>
      <c r="AO187" s="46" t="e">
        <f>VLOOKUP(Z187,【参考】数式用!$A$2:$N$54,14,FALSE)</f>
        <v>#N/A</v>
      </c>
    </row>
    <row r="188" spans="1:41" ht="50" customHeight="1">
      <c r="A188" s="495">
        <f t="shared" si="3"/>
        <v>131</v>
      </c>
      <c r="B188" s="542"/>
      <c r="C188" s="543"/>
      <c r="D188" s="543"/>
      <c r="E188" s="543"/>
      <c r="F188" s="543"/>
      <c r="G188" s="543"/>
      <c r="H188" s="543"/>
      <c r="I188" s="543"/>
      <c r="J188" s="543"/>
      <c r="K188" s="543"/>
      <c r="L188" s="536"/>
      <c r="M188" s="537"/>
      <c r="N188" s="537"/>
      <c r="O188" s="537"/>
      <c r="P188" s="538"/>
      <c r="Q188" s="502" t="s">
        <v>191</v>
      </c>
      <c r="R188" s="503"/>
      <c r="S188" s="503"/>
      <c r="T188" s="503"/>
      <c r="U188" s="504"/>
      <c r="V188" s="284"/>
      <c r="W188" s="499" t="str" cm="1">
        <f t="array" ref="W188">_xlfn.IFS(AND(B188="",Z188=""),"事業所番号及びサービス名を入力してください。",AND(B188="",Z188&lt;&gt;""),"事業所番号を入力してください。",AND(B188&lt;&gt;"",Z188=""),"サービス名を入力してください。",AND(B188&lt;&gt;"",Z188&lt;&gt;""),IF(LEFT(B188,2)="23",IFERROR(VLOOKUP(B188&amp;Z188,事業所一覧!$A$2:$D$44337,4,FALSE),"事業所番号若しくはサービス名に誤りがないか確認してください。"),"愛知県外の事業所は手入力してください。"))</f>
        <v>事業所番号及びサービス名を入力してください。</v>
      </c>
      <c r="X188" s="500"/>
      <c r="Y188" s="501"/>
      <c r="Z188" s="511"/>
      <c r="AA188" s="511"/>
      <c r="AB188" s="511"/>
      <c r="AC188" s="348" t="str">
        <f>IFERROR(VLOOKUP(Z188,【参考】数式用!$A$4:$B$54,2,FALSE),"")</f>
        <v/>
      </c>
      <c r="AD188" s="221"/>
      <c r="AE188" s="220" t="str">
        <f>IF(B188="","",IF(AO188="総合事業","数式を削除して手入力",IFERROR(INDEX(【参考】数式用!$AT$3:$AV$452,MATCH(Q188&amp;V188,【参考】数式用!$AS$3:$AS$452,0),MATCH(VLOOKUP(Z188,【参考】数式用!$AW$2:$AX$53,2,FALSE),【参考】数式用!$AT$2:$AV$2,0)),10)))</f>
        <v/>
      </c>
      <c r="AN188" s="428" t="e">
        <f>IF($L$18="", "", VLOOKUP(Z188,【参考】数式用!$A$4:$M$54,13,FALSE))</f>
        <v>#N/A</v>
      </c>
      <c r="AO188" s="46" t="e">
        <f>VLOOKUP(Z188,【参考】数式用!$A$2:$N$54,14,FALSE)</f>
        <v>#N/A</v>
      </c>
    </row>
    <row r="189" spans="1:41" ht="50" customHeight="1">
      <c r="A189" s="495">
        <f t="shared" si="3"/>
        <v>132</v>
      </c>
      <c r="B189" s="542"/>
      <c r="C189" s="543"/>
      <c r="D189" s="543"/>
      <c r="E189" s="543"/>
      <c r="F189" s="543"/>
      <c r="G189" s="543"/>
      <c r="H189" s="543"/>
      <c r="I189" s="543"/>
      <c r="J189" s="543"/>
      <c r="K189" s="543"/>
      <c r="L189" s="536"/>
      <c r="M189" s="537"/>
      <c r="N189" s="537"/>
      <c r="O189" s="537"/>
      <c r="P189" s="538"/>
      <c r="Q189" s="502" t="s">
        <v>191</v>
      </c>
      <c r="R189" s="503"/>
      <c r="S189" s="503"/>
      <c r="T189" s="503"/>
      <c r="U189" s="504"/>
      <c r="V189" s="284"/>
      <c r="W189" s="499" t="str" cm="1">
        <f t="array" ref="W189">_xlfn.IFS(AND(B189="",Z189=""),"事業所番号及びサービス名を入力してください。",AND(B189="",Z189&lt;&gt;""),"事業所番号を入力してください。",AND(B189&lt;&gt;"",Z189=""),"サービス名を入力してください。",AND(B189&lt;&gt;"",Z189&lt;&gt;""),IF(LEFT(B189,2)="23",IFERROR(VLOOKUP(B189&amp;Z189,事業所一覧!$A$2:$D$44337,4,FALSE),"事業所番号若しくはサービス名に誤りがないか確認してください。"),"愛知県外の事業所は手入力してください。"))</f>
        <v>事業所番号及びサービス名を入力してください。</v>
      </c>
      <c r="X189" s="500"/>
      <c r="Y189" s="501"/>
      <c r="Z189" s="511"/>
      <c r="AA189" s="511"/>
      <c r="AB189" s="511"/>
      <c r="AC189" s="348" t="str">
        <f>IFERROR(VLOOKUP(Z189,【参考】数式用!$A$4:$B$54,2,FALSE),"")</f>
        <v/>
      </c>
      <c r="AD189" s="221"/>
      <c r="AE189" s="220" t="str">
        <f>IF(B189="","",IF(AO189="総合事業","数式を削除して手入力",IFERROR(INDEX(【参考】数式用!$AT$3:$AV$452,MATCH(Q189&amp;V189,【参考】数式用!$AS$3:$AS$452,0),MATCH(VLOOKUP(Z189,【参考】数式用!$AW$2:$AX$53,2,FALSE),【参考】数式用!$AT$2:$AV$2,0)),10)))</f>
        <v/>
      </c>
      <c r="AN189" s="428" t="e">
        <f>IF($L$18="", "", VLOOKUP(Z189,【参考】数式用!$A$4:$M$54,13,FALSE))</f>
        <v>#N/A</v>
      </c>
      <c r="AO189" s="46" t="e">
        <f>VLOOKUP(Z189,【参考】数式用!$A$2:$N$54,14,FALSE)</f>
        <v>#N/A</v>
      </c>
    </row>
    <row r="190" spans="1:41" ht="50" customHeight="1">
      <c r="A190" s="495">
        <f t="shared" si="3"/>
        <v>133</v>
      </c>
      <c r="B190" s="542"/>
      <c r="C190" s="543"/>
      <c r="D190" s="543"/>
      <c r="E190" s="543"/>
      <c r="F190" s="543"/>
      <c r="G190" s="543"/>
      <c r="H190" s="543"/>
      <c r="I190" s="543"/>
      <c r="J190" s="543"/>
      <c r="K190" s="543"/>
      <c r="L190" s="536"/>
      <c r="M190" s="537"/>
      <c r="N190" s="537"/>
      <c r="O190" s="537"/>
      <c r="P190" s="538"/>
      <c r="Q190" s="502" t="s">
        <v>191</v>
      </c>
      <c r="R190" s="503"/>
      <c r="S190" s="503"/>
      <c r="T190" s="503"/>
      <c r="U190" s="504"/>
      <c r="V190" s="284"/>
      <c r="W190" s="499" t="str" cm="1">
        <f t="array" ref="W190">_xlfn.IFS(AND(B190="",Z190=""),"事業所番号及びサービス名を入力してください。",AND(B190="",Z190&lt;&gt;""),"事業所番号を入力してください。",AND(B190&lt;&gt;"",Z190=""),"サービス名を入力してください。",AND(B190&lt;&gt;"",Z190&lt;&gt;""),IF(LEFT(B190,2)="23",IFERROR(VLOOKUP(B190&amp;Z190,事業所一覧!$A$2:$D$44337,4,FALSE),"事業所番号若しくはサービス名に誤りがないか確認してください。"),"愛知県外の事業所は手入力してください。"))</f>
        <v>事業所番号及びサービス名を入力してください。</v>
      </c>
      <c r="X190" s="500"/>
      <c r="Y190" s="501"/>
      <c r="Z190" s="511"/>
      <c r="AA190" s="511"/>
      <c r="AB190" s="511"/>
      <c r="AC190" s="348" t="str">
        <f>IFERROR(VLOOKUP(Z190,【参考】数式用!$A$4:$B$54,2,FALSE),"")</f>
        <v/>
      </c>
      <c r="AD190" s="221"/>
      <c r="AE190" s="220" t="str">
        <f>IF(B190="","",IF(AO190="総合事業","数式を削除して手入力",IFERROR(INDEX(【参考】数式用!$AT$3:$AV$452,MATCH(Q190&amp;V190,【参考】数式用!$AS$3:$AS$452,0),MATCH(VLOOKUP(Z190,【参考】数式用!$AW$2:$AX$53,2,FALSE),【参考】数式用!$AT$2:$AV$2,0)),10)))</f>
        <v/>
      </c>
      <c r="AN190" s="428" t="e">
        <f>IF($L$18="", "", VLOOKUP(Z190,【参考】数式用!$A$4:$M$54,13,FALSE))</f>
        <v>#N/A</v>
      </c>
      <c r="AO190" s="46" t="e">
        <f>VLOOKUP(Z190,【参考】数式用!$A$2:$N$54,14,FALSE)</f>
        <v>#N/A</v>
      </c>
    </row>
    <row r="191" spans="1:41" ht="50" customHeight="1">
      <c r="A191" s="495">
        <f t="shared" si="3"/>
        <v>134</v>
      </c>
      <c r="B191" s="542"/>
      <c r="C191" s="543"/>
      <c r="D191" s="543"/>
      <c r="E191" s="543"/>
      <c r="F191" s="543"/>
      <c r="G191" s="543"/>
      <c r="H191" s="543"/>
      <c r="I191" s="543"/>
      <c r="J191" s="543"/>
      <c r="K191" s="543"/>
      <c r="L191" s="536"/>
      <c r="M191" s="537"/>
      <c r="N191" s="537"/>
      <c r="O191" s="537"/>
      <c r="P191" s="538"/>
      <c r="Q191" s="502" t="s">
        <v>191</v>
      </c>
      <c r="R191" s="503"/>
      <c r="S191" s="503"/>
      <c r="T191" s="503"/>
      <c r="U191" s="504"/>
      <c r="V191" s="284"/>
      <c r="W191" s="499" t="str" cm="1">
        <f t="array" ref="W191">_xlfn.IFS(AND(B191="",Z191=""),"事業所番号及びサービス名を入力してください。",AND(B191="",Z191&lt;&gt;""),"事業所番号を入力してください。",AND(B191&lt;&gt;"",Z191=""),"サービス名を入力してください。",AND(B191&lt;&gt;"",Z191&lt;&gt;""),IF(LEFT(B191,2)="23",IFERROR(VLOOKUP(B191&amp;Z191,事業所一覧!$A$2:$D$44337,4,FALSE),"事業所番号若しくはサービス名に誤りがないか確認してください。"),"愛知県外の事業所は手入力してください。"))</f>
        <v>事業所番号及びサービス名を入力してください。</v>
      </c>
      <c r="X191" s="500"/>
      <c r="Y191" s="501"/>
      <c r="Z191" s="511"/>
      <c r="AA191" s="511"/>
      <c r="AB191" s="511"/>
      <c r="AC191" s="348" t="str">
        <f>IFERROR(VLOOKUP(Z191,【参考】数式用!$A$4:$B$54,2,FALSE),"")</f>
        <v/>
      </c>
      <c r="AD191" s="221"/>
      <c r="AE191" s="220" t="str">
        <f>IF(B191="","",IF(AO191="総合事業","数式を削除して手入力",IFERROR(INDEX(【参考】数式用!$AT$3:$AV$452,MATCH(Q191&amp;V191,【参考】数式用!$AS$3:$AS$452,0),MATCH(VLOOKUP(Z191,【参考】数式用!$AW$2:$AX$53,2,FALSE),【参考】数式用!$AT$2:$AV$2,0)),10)))</f>
        <v/>
      </c>
      <c r="AN191" s="428" t="e">
        <f>IF($L$18="", "", VLOOKUP(Z191,【参考】数式用!$A$4:$M$54,13,FALSE))</f>
        <v>#N/A</v>
      </c>
      <c r="AO191" s="46" t="e">
        <f>VLOOKUP(Z191,【参考】数式用!$A$2:$N$54,14,FALSE)</f>
        <v>#N/A</v>
      </c>
    </row>
    <row r="192" spans="1:41" ht="50" customHeight="1">
      <c r="A192" s="495">
        <f t="shared" si="3"/>
        <v>135</v>
      </c>
      <c r="B192" s="542"/>
      <c r="C192" s="543"/>
      <c r="D192" s="543"/>
      <c r="E192" s="543"/>
      <c r="F192" s="543"/>
      <c r="G192" s="543"/>
      <c r="H192" s="543"/>
      <c r="I192" s="543"/>
      <c r="J192" s="543"/>
      <c r="K192" s="543"/>
      <c r="L192" s="536"/>
      <c r="M192" s="537"/>
      <c r="N192" s="537"/>
      <c r="O192" s="537"/>
      <c r="P192" s="538"/>
      <c r="Q192" s="502" t="s">
        <v>191</v>
      </c>
      <c r="R192" s="503"/>
      <c r="S192" s="503"/>
      <c r="T192" s="503"/>
      <c r="U192" s="504"/>
      <c r="V192" s="284"/>
      <c r="W192" s="499" t="str" cm="1">
        <f t="array" ref="W192">_xlfn.IFS(AND(B192="",Z192=""),"事業所番号及びサービス名を入力してください。",AND(B192="",Z192&lt;&gt;""),"事業所番号を入力してください。",AND(B192&lt;&gt;"",Z192=""),"サービス名を入力してください。",AND(B192&lt;&gt;"",Z192&lt;&gt;""),IF(LEFT(B192,2)="23",IFERROR(VLOOKUP(B192&amp;Z192,事業所一覧!$A$2:$D$44337,4,FALSE),"事業所番号若しくはサービス名に誤りがないか確認してください。"),"愛知県外の事業所は手入力してください。"))</f>
        <v>事業所番号及びサービス名を入力してください。</v>
      </c>
      <c r="X192" s="500"/>
      <c r="Y192" s="501"/>
      <c r="Z192" s="511"/>
      <c r="AA192" s="511"/>
      <c r="AB192" s="511"/>
      <c r="AC192" s="348" t="str">
        <f>IFERROR(VLOOKUP(Z192,【参考】数式用!$A$4:$B$54,2,FALSE),"")</f>
        <v/>
      </c>
      <c r="AD192" s="221"/>
      <c r="AE192" s="220" t="str">
        <f>IF(B192="","",IF(AO192="総合事業","数式を削除して手入力",IFERROR(INDEX(【参考】数式用!$AT$3:$AV$452,MATCH(Q192&amp;V192,【参考】数式用!$AS$3:$AS$452,0),MATCH(VLOOKUP(Z192,【参考】数式用!$AW$2:$AX$53,2,FALSE),【参考】数式用!$AT$2:$AV$2,0)),10)))</f>
        <v/>
      </c>
      <c r="AN192" s="428" t="e">
        <f>IF($L$18="", "", VLOOKUP(Z192,【参考】数式用!$A$4:$M$54,13,FALSE))</f>
        <v>#N/A</v>
      </c>
      <c r="AO192" s="46" t="e">
        <f>VLOOKUP(Z192,【参考】数式用!$A$2:$N$54,14,FALSE)</f>
        <v>#N/A</v>
      </c>
    </row>
    <row r="193" spans="1:41" ht="50" customHeight="1">
      <c r="A193" s="495">
        <f t="shared" si="3"/>
        <v>136</v>
      </c>
      <c r="B193" s="542"/>
      <c r="C193" s="543"/>
      <c r="D193" s="543"/>
      <c r="E193" s="543"/>
      <c r="F193" s="543"/>
      <c r="G193" s="543"/>
      <c r="H193" s="543"/>
      <c r="I193" s="543"/>
      <c r="J193" s="543"/>
      <c r="K193" s="543"/>
      <c r="L193" s="536"/>
      <c r="M193" s="537"/>
      <c r="N193" s="537"/>
      <c r="O193" s="537"/>
      <c r="P193" s="538"/>
      <c r="Q193" s="502" t="s">
        <v>191</v>
      </c>
      <c r="R193" s="503"/>
      <c r="S193" s="503"/>
      <c r="T193" s="503"/>
      <c r="U193" s="504"/>
      <c r="V193" s="284"/>
      <c r="W193" s="499" t="str" cm="1">
        <f t="array" ref="W193">_xlfn.IFS(AND(B193="",Z193=""),"事業所番号及びサービス名を入力してください。",AND(B193="",Z193&lt;&gt;""),"事業所番号を入力してください。",AND(B193&lt;&gt;"",Z193=""),"サービス名を入力してください。",AND(B193&lt;&gt;"",Z193&lt;&gt;""),IF(LEFT(B193,2)="23",IFERROR(VLOOKUP(B193&amp;Z193,事業所一覧!$A$2:$D$44337,4,FALSE),"事業所番号若しくはサービス名に誤りがないか確認してください。"),"愛知県外の事業所は手入力してください。"))</f>
        <v>事業所番号及びサービス名を入力してください。</v>
      </c>
      <c r="X193" s="500"/>
      <c r="Y193" s="501"/>
      <c r="Z193" s="511"/>
      <c r="AA193" s="511"/>
      <c r="AB193" s="511"/>
      <c r="AC193" s="348" t="str">
        <f>IFERROR(VLOOKUP(Z193,【参考】数式用!$A$4:$B$54,2,FALSE),"")</f>
        <v/>
      </c>
      <c r="AD193" s="221"/>
      <c r="AE193" s="220" t="str">
        <f>IF(B193="","",IF(AO193="総合事業","数式を削除して手入力",IFERROR(INDEX(【参考】数式用!$AT$3:$AV$452,MATCH(Q193&amp;V193,【参考】数式用!$AS$3:$AS$452,0),MATCH(VLOOKUP(Z193,【参考】数式用!$AW$2:$AX$53,2,FALSE),【参考】数式用!$AT$2:$AV$2,0)),10)))</f>
        <v/>
      </c>
      <c r="AN193" s="428" t="e">
        <f>IF($L$18="", "", VLOOKUP(Z193,【参考】数式用!$A$4:$M$54,13,FALSE))</f>
        <v>#N/A</v>
      </c>
      <c r="AO193" s="46" t="e">
        <f>VLOOKUP(Z193,【参考】数式用!$A$2:$N$54,14,FALSE)</f>
        <v>#N/A</v>
      </c>
    </row>
    <row r="194" spans="1:41" ht="50" customHeight="1">
      <c r="A194" s="495">
        <f t="shared" si="3"/>
        <v>137</v>
      </c>
      <c r="B194" s="542"/>
      <c r="C194" s="543"/>
      <c r="D194" s="543"/>
      <c r="E194" s="543"/>
      <c r="F194" s="543"/>
      <c r="G194" s="543"/>
      <c r="H194" s="543"/>
      <c r="I194" s="543"/>
      <c r="J194" s="543"/>
      <c r="K194" s="543"/>
      <c r="L194" s="536"/>
      <c r="M194" s="537"/>
      <c r="N194" s="537"/>
      <c r="O194" s="537"/>
      <c r="P194" s="538"/>
      <c r="Q194" s="502" t="s">
        <v>191</v>
      </c>
      <c r="R194" s="503"/>
      <c r="S194" s="503"/>
      <c r="T194" s="503"/>
      <c r="U194" s="504"/>
      <c r="V194" s="284"/>
      <c r="W194" s="499" t="str" cm="1">
        <f t="array" ref="W194">_xlfn.IFS(AND(B194="",Z194=""),"事業所番号及びサービス名を入力してください。",AND(B194="",Z194&lt;&gt;""),"事業所番号を入力してください。",AND(B194&lt;&gt;"",Z194=""),"サービス名を入力してください。",AND(B194&lt;&gt;"",Z194&lt;&gt;""),IF(LEFT(B194,2)="23",IFERROR(VLOOKUP(B194&amp;Z194,事業所一覧!$A$2:$D$44337,4,FALSE),"事業所番号若しくはサービス名に誤りがないか確認してください。"),"愛知県外の事業所は手入力してください。"))</f>
        <v>事業所番号及びサービス名を入力してください。</v>
      </c>
      <c r="X194" s="500"/>
      <c r="Y194" s="501"/>
      <c r="Z194" s="511"/>
      <c r="AA194" s="511"/>
      <c r="AB194" s="511"/>
      <c r="AC194" s="348" t="str">
        <f>IFERROR(VLOOKUP(Z194,【参考】数式用!$A$4:$B$54,2,FALSE),"")</f>
        <v/>
      </c>
      <c r="AD194" s="221"/>
      <c r="AE194" s="220" t="str">
        <f>IF(B194="","",IF(AO194="総合事業","数式を削除して手入力",IFERROR(INDEX(【参考】数式用!$AT$3:$AV$452,MATCH(Q194&amp;V194,【参考】数式用!$AS$3:$AS$452,0),MATCH(VLOOKUP(Z194,【参考】数式用!$AW$2:$AX$53,2,FALSE),【参考】数式用!$AT$2:$AV$2,0)),10)))</f>
        <v/>
      </c>
      <c r="AN194" s="428" t="e">
        <f>IF($L$18="", "", VLOOKUP(Z194,【参考】数式用!$A$4:$M$54,13,FALSE))</f>
        <v>#N/A</v>
      </c>
      <c r="AO194" s="46" t="e">
        <f>VLOOKUP(Z194,【参考】数式用!$A$2:$N$54,14,FALSE)</f>
        <v>#N/A</v>
      </c>
    </row>
    <row r="195" spans="1:41" ht="50" customHeight="1">
      <c r="A195" s="495">
        <f t="shared" si="3"/>
        <v>138</v>
      </c>
      <c r="B195" s="542"/>
      <c r="C195" s="543"/>
      <c r="D195" s="543"/>
      <c r="E195" s="543"/>
      <c r="F195" s="543"/>
      <c r="G195" s="543"/>
      <c r="H195" s="543"/>
      <c r="I195" s="543"/>
      <c r="J195" s="543"/>
      <c r="K195" s="543"/>
      <c r="L195" s="536"/>
      <c r="M195" s="537"/>
      <c r="N195" s="537"/>
      <c r="O195" s="537"/>
      <c r="P195" s="538"/>
      <c r="Q195" s="502" t="s">
        <v>191</v>
      </c>
      <c r="R195" s="503"/>
      <c r="S195" s="503"/>
      <c r="T195" s="503"/>
      <c r="U195" s="504"/>
      <c r="V195" s="284"/>
      <c r="W195" s="499" t="str" cm="1">
        <f t="array" ref="W195">_xlfn.IFS(AND(B195="",Z195=""),"事業所番号及びサービス名を入力してください。",AND(B195="",Z195&lt;&gt;""),"事業所番号を入力してください。",AND(B195&lt;&gt;"",Z195=""),"サービス名を入力してください。",AND(B195&lt;&gt;"",Z195&lt;&gt;""),IF(LEFT(B195,2)="23",IFERROR(VLOOKUP(B195&amp;Z195,事業所一覧!$A$2:$D$44337,4,FALSE),"事業所番号若しくはサービス名に誤りがないか確認してください。"),"愛知県外の事業所は手入力してください。"))</f>
        <v>事業所番号及びサービス名を入力してください。</v>
      </c>
      <c r="X195" s="500"/>
      <c r="Y195" s="501"/>
      <c r="Z195" s="511"/>
      <c r="AA195" s="511"/>
      <c r="AB195" s="511"/>
      <c r="AC195" s="348" t="str">
        <f>IFERROR(VLOOKUP(Z195,【参考】数式用!$A$4:$B$54,2,FALSE),"")</f>
        <v/>
      </c>
      <c r="AD195" s="221"/>
      <c r="AE195" s="220" t="str">
        <f>IF(B195="","",IF(AO195="総合事業","数式を削除して手入力",IFERROR(INDEX(【参考】数式用!$AT$3:$AV$452,MATCH(Q195&amp;V195,【参考】数式用!$AS$3:$AS$452,0),MATCH(VLOOKUP(Z195,【参考】数式用!$AW$2:$AX$53,2,FALSE),【参考】数式用!$AT$2:$AV$2,0)),10)))</f>
        <v/>
      </c>
      <c r="AN195" s="428" t="e">
        <f>IF($L$18="", "", VLOOKUP(Z195,【参考】数式用!$A$4:$M$54,13,FALSE))</f>
        <v>#N/A</v>
      </c>
      <c r="AO195" s="46" t="e">
        <f>VLOOKUP(Z195,【参考】数式用!$A$2:$N$54,14,FALSE)</f>
        <v>#N/A</v>
      </c>
    </row>
    <row r="196" spans="1:41" ht="50" customHeight="1">
      <c r="A196" s="495">
        <f t="shared" si="3"/>
        <v>139</v>
      </c>
      <c r="B196" s="542"/>
      <c r="C196" s="543"/>
      <c r="D196" s="543"/>
      <c r="E196" s="543"/>
      <c r="F196" s="543"/>
      <c r="G196" s="543"/>
      <c r="H196" s="543"/>
      <c r="I196" s="543"/>
      <c r="J196" s="543"/>
      <c r="K196" s="543"/>
      <c r="L196" s="536"/>
      <c r="M196" s="537"/>
      <c r="N196" s="537"/>
      <c r="O196" s="537"/>
      <c r="P196" s="538"/>
      <c r="Q196" s="502" t="s">
        <v>191</v>
      </c>
      <c r="R196" s="503"/>
      <c r="S196" s="503"/>
      <c r="T196" s="503"/>
      <c r="U196" s="504"/>
      <c r="V196" s="284"/>
      <c r="W196" s="499" t="str" cm="1">
        <f t="array" ref="W196">_xlfn.IFS(AND(B196="",Z196=""),"事業所番号及びサービス名を入力してください。",AND(B196="",Z196&lt;&gt;""),"事業所番号を入力してください。",AND(B196&lt;&gt;"",Z196=""),"サービス名を入力してください。",AND(B196&lt;&gt;"",Z196&lt;&gt;""),IF(LEFT(B196,2)="23",IFERROR(VLOOKUP(B196&amp;Z196,事業所一覧!$A$2:$D$44337,4,FALSE),"事業所番号若しくはサービス名に誤りがないか確認してください。"),"愛知県外の事業所は手入力してください。"))</f>
        <v>事業所番号及びサービス名を入力してください。</v>
      </c>
      <c r="X196" s="500"/>
      <c r="Y196" s="501"/>
      <c r="Z196" s="511"/>
      <c r="AA196" s="511"/>
      <c r="AB196" s="511"/>
      <c r="AC196" s="348" t="str">
        <f>IFERROR(VLOOKUP(Z196,【参考】数式用!$A$4:$B$54,2,FALSE),"")</f>
        <v/>
      </c>
      <c r="AD196" s="221"/>
      <c r="AE196" s="220" t="str">
        <f>IF(B196="","",IF(AO196="総合事業","数式を削除して手入力",IFERROR(INDEX(【参考】数式用!$AT$3:$AV$452,MATCH(Q196&amp;V196,【参考】数式用!$AS$3:$AS$452,0),MATCH(VLOOKUP(Z196,【参考】数式用!$AW$2:$AX$53,2,FALSE),【参考】数式用!$AT$2:$AV$2,0)),10)))</f>
        <v/>
      </c>
      <c r="AN196" s="428" t="e">
        <f>IF($L$18="", "", VLOOKUP(Z196,【参考】数式用!$A$4:$M$54,13,FALSE))</f>
        <v>#N/A</v>
      </c>
      <c r="AO196" s="46" t="e">
        <f>VLOOKUP(Z196,【参考】数式用!$A$2:$N$54,14,FALSE)</f>
        <v>#N/A</v>
      </c>
    </row>
    <row r="197" spans="1:41" ht="50" customHeight="1">
      <c r="A197" s="495">
        <f t="shared" si="3"/>
        <v>140</v>
      </c>
      <c r="B197" s="542"/>
      <c r="C197" s="543"/>
      <c r="D197" s="543"/>
      <c r="E197" s="543"/>
      <c r="F197" s="543"/>
      <c r="G197" s="543"/>
      <c r="H197" s="543"/>
      <c r="I197" s="543"/>
      <c r="J197" s="543"/>
      <c r="K197" s="543"/>
      <c r="L197" s="536"/>
      <c r="M197" s="537"/>
      <c r="N197" s="537"/>
      <c r="O197" s="537"/>
      <c r="P197" s="538"/>
      <c r="Q197" s="502" t="s">
        <v>191</v>
      </c>
      <c r="R197" s="503"/>
      <c r="S197" s="503"/>
      <c r="T197" s="503"/>
      <c r="U197" s="504"/>
      <c r="V197" s="284"/>
      <c r="W197" s="499" t="str" cm="1">
        <f t="array" ref="W197">_xlfn.IFS(AND(B197="",Z197=""),"事業所番号及びサービス名を入力してください。",AND(B197="",Z197&lt;&gt;""),"事業所番号を入力してください。",AND(B197&lt;&gt;"",Z197=""),"サービス名を入力してください。",AND(B197&lt;&gt;"",Z197&lt;&gt;""),IF(LEFT(B197,2)="23",IFERROR(VLOOKUP(B197&amp;Z197,事業所一覧!$A$2:$D$44337,4,FALSE),"事業所番号若しくはサービス名に誤りがないか確認してください。"),"愛知県外の事業所は手入力してください。"))</f>
        <v>事業所番号及びサービス名を入力してください。</v>
      </c>
      <c r="X197" s="500"/>
      <c r="Y197" s="501"/>
      <c r="Z197" s="511"/>
      <c r="AA197" s="511"/>
      <c r="AB197" s="511"/>
      <c r="AC197" s="348" t="str">
        <f>IFERROR(VLOOKUP(Z197,【参考】数式用!$A$4:$B$54,2,FALSE),"")</f>
        <v/>
      </c>
      <c r="AD197" s="221"/>
      <c r="AE197" s="220" t="str">
        <f>IF(B197="","",IF(AO197="総合事業","数式を削除して手入力",IFERROR(INDEX(【参考】数式用!$AT$3:$AV$452,MATCH(Q197&amp;V197,【参考】数式用!$AS$3:$AS$452,0),MATCH(VLOOKUP(Z197,【参考】数式用!$AW$2:$AX$53,2,FALSE),【参考】数式用!$AT$2:$AV$2,0)),10)))</f>
        <v/>
      </c>
      <c r="AN197" s="428" t="e">
        <f>IF($L$18="", "", VLOOKUP(Z197,【参考】数式用!$A$4:$M$54,13,FALSE))</f>
        <v>#N/A</v>
      </c>
      <c r="AO197" s="46" t="e">
        <f>VLOOKUP(Z197,【参考】数式用!$A$2:$N$54,14,FALSE)</f>
        <v>#N/A</v>
      </c>
    </row>
    <row r="198" spans="1:41" ht="50" customHeight="1">
      <c r="A198" s="495">
        <f t="shared" si="3"/>
        <v>141</v>
      </c>
      <c r="B198" s="542"/>
      <c r="C198" s="543"/>
      <c r="D198" s="543"/>
      <c r="E198" s="543"/>
      <c r="F198" s="543"/>
      <c r="G198" s="543"/>
      <c r="H198" s="543"/>
      <c r="I198" s="543"/>
      <c r="J198" s="543"/>
      <c r="K198" s="543"/>
      <c r="L198" s="536"/>
      <c r="M198" s="537"/>
      <c r="N198" s="537"/>
      <c r="O198" s="537"/>
      <c r="P198" s="538"/>
      <c r="Q198" s="502" t="s">
        <v>191</v>
      </c>
      <c r="R198" s="503"/>
      <c r="S198" s="503"/>
      <c r="T198" s="503"/>
      <c r="U198" s="504"/>
      <c r="V198" s="284"/>
      <c r="W198" s="499" t="str" cm="1">
        <f t="array" ref="W198">_xlfn.IFS(AND(B198="",Z198=""),"事業所番号及びサービス名を入力してください。",AND(B198="",Z198&lt;&gt;""),"事業所番号を入力してください。",AND(B198&lt;&gt;"",Z198=""),"サービス名を入力してください。",AND(B198&lt;&gt;"",Z198&lt;&gt;""),IF(LEFT(B198,2)="23",IFERROR(VLOOKUP(B198&amp;Z198,事業所一覧!$A$2:$D$44337,4,FALSE),"事業所番号若しくはサービス名に誤りがないか確認してください。"),"愛知県外の事業所は手入力してください。"))</f>
        <v>事業所番号及びサービス名を入力してください。</v>
      </c>
      <c r="X198" s="500"/>
      <c r="Y198" s="501"/>
      <c r="Z198" s="511"/>
      <c r="AA198" s="511"/>
      <c r="AB198" s="511"/>
      <c r="AC198" s="348" t="str">
        <f>IFERROR(VLOOKUP(Z198,【参考】数式用!$A$4:$B$54,2,FALSE),"")</f>
        <v/>
      </c>
      <c r="AD198" s="221"/>
      <c r="AE198" s="220" t="str">
        <f>IF(B198="","",IF(AO198="総合事業","数式を削除して手入力",IFERROR(INDEX(【参考】数式用!$AT$3:$AV$452,MATCH(Q198&amp;V198,【参考】数式用!$AS$3:$AS$452,0),MATCH(VLOOKUP(Z198,【参考】数式用!$AW$2:$AX$53,2,FALSE),【参考】数式用!$AT$2:$AV$2,0)),10)))</f>
        <v/>
      </c>
      <c r="AN198" s="428" t="e">
        <f>IF($L$18="", "", VLOOKUP(Z198,【参考】数式用!$A$4:$M$54,13,FALSE))</f>
        <v>#N/A</v>
      </c>
      <c r="AO198" s="46" t="e">
        <f>VLOOKUP(Z198,【参考】数式用!$A$2:$N$54,14,FALSE)</f>
        <v>#N/A</v>
      </c>
    </row>
    <row r="199" spans="1:41" ht="50" customHeight="1">
      <c r="A199" s="495">
        <f t="shared" si="3"/>
        <v>142</v>
      </c>
      <c r="B199" s="542"/>
      <c r="C199" s="543"/>
      <c r="D199" s="543"/>
      <c r="E199" s="543"/>
      <c r="F199" s="543"/>
      <c r="G199" s="543"/>
      <c r="H199" s="543"/>
      <c r="I199" s="543"/>
      <c r="J199" s="543"/>
      <c r="K199" s="543"/>
      <c r="L199" s="536"/>
      <c r="M199" s="537"/>
      <c r="N199" s="537"/>
      <c r="O199" s="537"/>
      <c r="P199" s="538"/>
      <c r="Q199" s="502" t="s">
        <v>191</v>
      </c>
      <c r="R199" s="503"/>
      <c r="S199" s="503"/>
      <c r="T199" s="503"/>
      <c r="U199" s="504"/>
      <c r="V199" s="284"/>
      <c r="W199" s="499" t="str" cm="1">
        <f t="array" ref="W199">_xlfn.IFS(AND(B199="",Z199=""),"事業所番号及びサービス名を入力してください。",AND(B199="",Z199&lt;&gt;""),"事業所番号を入力してください。",AND(B199&lt;&gt;"",Z199=""),"サービス名を入力してください。",AND(B199&lt;&gt;"",Z199&lt;&gt;""),IF(LEFT(B199,2)="23",IFERROR(VLOOKUP(B199&amp;Z199,事業所一覧!$A$2:$D$44337,4,FALSE),"事業所番号若しくはサービス名に誤りがないか確認してください。"),"愛知県外の事業所は手入力してください。"))</f>
        <v>事業所番号及びサービス名を入力してください。</v>
      </c>
      <c r="X199" s="500"/>
      <c r="Y199" s="501"/>
      <c r="Z199" s="511"/>
      <c r="AA199" s="511"/>
      <c r="AB199" s="511"/>
      <c r="AC199" s="348" t="str">
        <f>IFERROR(VLOOKUP(Z199,【参考】数式用!$A$4:$B$54,2,FALSE),"")</f>
        <v/>
      </c>
      <c r="AD199" s="221"/>
      <c r="AE199" s="220" t="str">
        <f>IF(B199="","",IF(AO199="総合事業","数式を削除して手入力",IFERROR(INDEX(【参考】数式用!$AT$3:$AV$452,MATCH(Q199&amp;V199,【参考】数式用!$AS$3:$AS$452,0),MATCH(VLOOKUP(Z199,【参考】数式用!$AW$2:$AX$53,2,FALSE),【参考】数式用!$AT$2:$AV$2,0)),10)))</f>
        <v/>
      </c>
      <c r="AN199" s="428" t="e">
        <f>IF($L$18="", "", VLOOKUP(Z199,【参考】数式用!$A$4:$M$54,13,FALSE))</f>
        <v>#N/A</v>
      </c>
      <c r="AO199" s="46" t="e">
        <f>VLOOKUP(Z199,【参考】数式用!$A$2:$N$54,14,FALSE)</f>
        <v>#N/A</v>
      </c>
    </row>
    <row r="200" spans="1:41" ht="50" customHeight="1">
      <c r="A200" s="495">
        <f t="shared" si="3"/>
        <v>143</v>
      </c>
      <c r="B200" s="542"/>
      <c r="C200" s="543"/>
      <c r="D200" s="543"/>
      <c r="E200" s="543"/>
      <c r="F200" s="543"/>
      <c r="G200" s="543"/>
      <c r="H200" s="543"/>
      <c r="I200" s="543"/>
      <c r="J200" s="543"/>
      <c r="K200" s="543"/>
      <c r="L200" s="536"/>
      <c r="M200" s="537"/>
      <c r="N200" s="537"/>
      <c r="O200" s="537"/>
      <c r="P200" s="538"/>
      <c r="Q200" s="502" t="s">
        <v>191</v>
      </c>
      <c r="R200" s="503"/>
      <c r="S200" s="503"/>
      <c r="T200" s="503"/>
      <c r="U200" s="504"/>
      <c r="V200" s="284"/>
      <c r="W200" s="499" t="str" cm="1">
        <f t="array" ref="W200">_xlfn.IFS(AND(B200="",Z200=""),"事業所番号及びサービス名を入力してください。",AND(B200="",Z200&lt;&gt;""),"事業所番号を入力してください。",AND(B200&lt;&gt;"",Z200=""),"サービス名を入力してください。",AND(B200&lt;&gt;"",Z200&lt;&gt;""),IF(LEFT(B200,2)="23",IFERROR(VLOOKUP(B200&amp;Z200,事業所一覧!$A$2:$D$44337,4,FALSE),"事業所番号若しくはサービス名に誤りがないか確認してください。"),"愛知県外の事業所は手入力してください。"))</f>
        <v>事業所番号及びサービス名を入力してください。</v>
      </c>
      <c r="X200" s="500"/>
      <c r="Y200" s="501"/>
      <c r="Z200" s="511"/>
      <c r="AA200" s="511"/>
      <c r="AB200" s="511"/>
      <c r="AC200" s="348" t="str">
        <f>IFERROR(VLOOKUP(Z200,【参考】数式用!$A$4:$B$54,2,FALSE),"")</f>
        <v/>
      </c>
      <c r="AD200" s="221"/>
      <c r="AE200" s="220" t="str">
        <f>IF(B200="","",IF(AO200="総合事業","数式を削除して手入力",IFERROR(INDEX(【参考】数式用!$AT$3:$AV$452,MATCH(Q200&amp;V200,【参考】数式用!$AS$3:$AS$452,0),MATCH(VLOOKUP(Z200,【参考】数式用!$AW$2:$AX$53,2,FALSE),【参考】数式用!$AT$2:$AV$2,0)),10)))</f>
        <v/>
      </c>
      <c r="AN200" s="428" t="e">
        <f>IF($L$18="", "", VLOOKUP(Z200,【参考】数式用!$A$4:$M$54,13,FALSE))</f>
        <v>#N/A</v>
      </c>
      <c r="AO200" s="46" t="e">
        <f>VLOOKUP(Z200,【参考】数式用!$A$2:$N$54,14,FALSE)</f>
        <v>#N/A</v>
      </c>
    </row>
    <row r="201" spans="1:41" ht="50" customHeight="1">
      <c r="A201" s="495">
        <f t="shared" si="3"/>
        <v>144</v>
      </c>
      <c r="B201" s="542"/>
      <c r="C201" s="543"/>
      <c r="D201" s="543"/>
      <c r="E201" s="543"/>
      <c r="F201" s="543"/>
      <c r="G201" s="543"/>
      <c r="H201" s="543"/>
      <c r="I201" s="543"/>
      <c r="J201" s="543"/>
      <c r="K201" s="543"/>
      <c r="L201" s="536"/>
      <c r="M201" s="537"/>
      <c r="N201" s="537"/>
      <c r="O201" s="537"/>
      <c r="P201" s="538"/>
      <c r="Q201" s="502" t="s">
        <v>191</v>
      </c>
      <c r="R201" s="503"/>
      <c r="S201" s="503"/>
      <c r="T201" s="503"/>
      <c r="U201" s="504"/>
      <c r="V201" s="284"/>
      <c r="W201" s="499" t="str" cm="1">
        <f t="array" ref="W201">_xlfn.IFS(AND(B201="",Z201=""),"事業所番号及びサービス名を入力してください。",AND(B201="",Z201&lt;&gt;""),"事業所番号を入力してください。",AND(B201&lt;&gt;"",Z201=""),"サービス名を入力してください。",AND(B201&lt;&gt;"",Z201&lt;&gt;""),IF(LEFT(B201,2)="23",IFERROR(VLOOKUP(B201&amp;Z201,事業所一覧!$A$2:$D$44337,4,FALSE),"事業所番号若しくはサービス名に誤りがないか確認してください。"),"愛知県外の事業所は手入力してください。"))</f>
        <v>事業所番号及びサービス名を入力してください。</v>
      </c>
      <c r="X201" s="500"/>
      <c r="Y201" s="501"/>
      <c r="Z201" s="511"/>
      <c r="AA201" s="511"/>
      <c r="AB201" s="511"/>
      <c r="AC201" s="348" t="str">
        <f>IFERROR(VLOOKUP(Z201,【参考】数式用!$A$4:$B$54,2,FALSE),"")</f>
        <v/>
      </c>
      <c r="AD201" s="221"/>
      <c r="AE201" s="220" t="str">
        <f>IF(B201="","",IF(AO201="総合事業","数式を削除して手入力",IFERROR(INDEX(【参考】数式用!$AT$3:$AV$452,MATCH(Q201&amp;V201,【参考】数式用!$AS$3:$AS$452,0),MATCH(VLOOKUP(Z201,【参考】数式用!$AW$2:$AX$53,2,FALSE),【参考】数式用!$AT$2:$AV$2,0)),10)))</f>
        <v/>
      </c>
      <c r="AN201" s="428" t="e">
        <f>IF($L$18="", "", VLOOKUP(Z201,【参考】数式用!$A$4:$M$54,13,FALSE))</f>
        <v>#N/A</v>
      </c>
      <c r="AO201" s="46" t="e">
        <f>VLOOKUP(Z201,【参考】数式用!$A$2:$N$54,14,FALSE)</f>
        <v>#N/A</v>
      </c>
    </row>
    <row r="202" spans="1:41" ht="50" customHeight="1">
      <c r="A202" s="495">
        <f t="shared" si="3"/>
        <v>145</v>
      </c>
      <c r="B202" s="542"/>
      <c r="C202" s="543"/>
      <c r="D202" s="543"/>
      <c r="E202" s="543"/>
      <c r="F202" s="543"/>
      <c r="G202" s="543"/>
      <c r="H202" s="543"/>
      <c r="I202" s="543"/>
      <c r="J202" s="543"/>
      <c r="K202" s="543"/>
      <c r="L202" s="536"/>
      <c r="M202" s="537"/>
      <c r="N202" s="537"/>
      <c r="O202" s="537"/>
      <c r="P202" s="538"/>
      <c r="Q202" s="502" t="s">
        <v>191</v>
      </c>
      <c r="R202" s="503"/>
      <c r="S202" s="503"/>
      <c r="T202" s="503"/>
      <c r="U202" s="504"/>
      <c r="V202" s="284"/>
      <c r="W202" s="499" t="str" cm="1">
        <f t="array" ref="W202">_xlfn.IFS(AND(B202="",Z202=""),"事業所番号及びサービス名を入力してください。",AND(B202="",Z202&lt;&gt;""),"事業所番号を入力してください。",AND(B202&lt;&gt;"",Z202=""),"サービス名を入力してください。",AND(B202&lt;&gt;"",Z202&lt;&gt;""),IF(LEFT(B202,2)="23",IFERROR(VLOOKUP(B202&amp;Z202,事業所一覧!$A$2:$D$44337,4,FALSE),"事業所番号若しくはサービス名に誤りがないか確認してください。"),"愛知県外の事業所は手入力してください。"))</f>
        <v>事業所番号及びサービス名を入力してください。</v>
      </c>
      <c r="X202" s="500"/>
      <c r="Y202" s="501"/>
      <c r="Z202" s="511"/>
      <c r="AA202" s="511"/>
      <c r="AB202" s="511"/>
      <c r="AC202" s="348" t="str">
        <f>IFERROR(VLOOKUP(Z202,【参考】数式用!$A$4:$B$54,2,FALSE),"")</f>
        <v/>
      </c>
      <c r="AD202" s="221"/>
      <c r="AE202" s="220" t="str">
        <f>IF(B202="","",IF(AO202="総合事業","数式を削除して手入力",IFERROR(INDEX(【参考】数式用!$AT$3:$AV$452,MATCH(Q202&amp;V202,【参考】数式用!$AS$3:$AS$452,0),MATCH(VLOOKUP(Z202,【参考】数式用!$AW$2:$AX$53,2,FALSE),【参考】数式用!$AT$2:$AV$2,0)),10)))</f>
        <v/>
      </c>
      <c r="AN202" s="428" t="e">
        <f>IF($L$18="", "", VLOOKUP(Z202,【参考】数式用!$A$4:$M$54,13,FALSE))</f>
        <v>#N/A</v>
      </c>
      <c r="AO202" s="46" t="e">
        <f>VLOOKUP(Z202,【参考】数式用!$A$2:$N$54,14,FALSE)</f>
        <v>#N/A</v>
      </c>
    </row>
    <row r="203" spans="1:41" ht="50" customHeight="1">
      <c r="A203" s="495">
        <f t="shared" si="3"/>
        <v>146</v>
      </c>
      <c r="B203" s="542"/>
      <c r="C203" s="543"/>
      <c r="D203" s="543"/>
      <c r="E203" s="543"/>
      <c r="F203" s="543"/>
      <c r="G203" s="543"/>
      <c r="H203" s="543"/>
      <c r="I203" s="543"/>
      <c r="J203" s="543"/>
      <c r="K203" s="543"/>
      <c r="L203" s="536"/>
      <c r="M203" s="537"/>
      <c r="N203" s="537"/>
      <c r="O203" s="537"/>
      <c r="P203" s="538"/>
      <c r="Q203" s="502" t="s">
        <v>191</v>
      </c>
      <c r="R203" s="503"/>
      <c r="S203" s="503"/>
      <c r="T203" s="503"/>
      <c r="U203" s="504"/>
      <c r="V203" s="284"/>
      <c r="W203" s="499" t="str" cm="1">
        <f t="array" ref="W203">_xlfn.IFS(AND(B203="",Z203=""),"事業所番号及びサービス名を入力してください。",AND(B203="",Z203&lt;&gt;""),"事業所番号を入力してください。",AND(B203&lt;&gt;"",Z203=""),"サービス名を入力してください。",AND(B203&lt;&gt;"",Z203&lt;&gt;""),IF(LEFT(B203,2)="23",IFERROR(VLOOKUP(B203&amp;Z203,事業所一覧!$A$2:$D$44337,4,FALSE),"事業所番号若しくはサービス名に誤りがないか確認してください。"),"愛知県外の事業所は手入力してください。"))</f>
        <v>事業所番号及びサービス名を入力してください。</v>
      </c>
      <c r="X203" s="500"/>
      <c r="Y203" s="501"/>
      <c r="Z203" s="511"/>
      <c r="AA203" s="511"/>
      <c r="AB203" s="511"/>
      <c r="AC203" s="348" t="str">
        <f>IFERROR(VLOOKUP(Z203,【参考】数式用!$A$4:$B$54,2,FALSE),"")</f>
        <v/>
      </c>
      <c r="AD203" s="221"/>
      <c r="AE203" s="220" t="str">
        <f>IF(B203="","",IF(AO203="総合事業","数式を削除して手入力",IFERROR(INDEX(【参考】数式用!$AT$3:$AV$452,MATCH(Q203&amp;V203,【参考】数式用!$AS$3:$AS$452,0),MATCH(VLOOKUP(Z203,【参考】数式用!$AW$2:$AX$53,2,FALSE),【参考】数式用!$AT$2:$AV$2,0)),10)))</f>
        <v/>
      </c>
      <c r="AN203" s="428" t="e">
        <f>IF($L$18="", "", VLOOKUP(Z203,【参考】数式用!$A$4:$M$54,13,FALSE))</f>
        <v>#N/A</v>
      </c>
      <c r="AO203" s="46" t="e">
        <f>VLOOKUP(Z203,【参考】数式用!$A$2:$N$54,14,FALSE)</f>
        <v>#N/A</v>
      </c>
    </row>
    <row r="204" spans="1:41" ht="50" customHeight="1">
      <c r="A204" s="495">
        <f t="shared" si="3"/>
        <v>147</v>
      </c>
      <c r="B204" s="542"/>
      <c r="C204" s="543"/>
      <c r="D204" s="543"/>
      <c r="E204" s="543"/>
      <c r="F204" s="543"/>
      <c r="G204" s="543"/>
      <c r="H204" s="543"/>
      <c r="I204" s="543"/>
      <c r="J204" s="543"/>
      <c r="K204" s="543"/>
      <c r="L204" s="536"/>
      <c r="M204" s="537"/>
      <c r="N204" s="537"/>
      <c r="O204" s="537"/>
      <c r="P204" s="538"/>
      <c r="Q204" s="502" t="s">
        <v>191</v>
      </c>
      <c r="R204" s="503"/>
      <c r="S204" s="503"/>
      <c r="T204" s="503"/>
      <c r="U204" s="504"/>
      <c r="V204" s="284"/>
      <c r="W204" s="499" t="str" cm="1">
        <f t="array" ref="W204">_xlfn.IFS(AND(B204="",Z204=""),"事業所番号及びサービス名を入力してください。",AND(B204="",Z204&lt;&gt;""),"事業所番号を入力してください。",AND(B204&lt;&gt;"",Z204=""),"サービス名を入力してください。",AND(B204&lt;&gt;"",Z204&lt;&gt;""),IF(LEFT(B204,2)="23",IFERROR(VLOOKUP(B204&amp;Z204,事業所一覧!$A$2:$D$44337,4,FALSE),"事業所番号若しくはサービス名に誤りがないか確認してください。"),"愛知県外の事業所は手入力してください。"))</f>
        <v>事業所番号及びサービス名を入力してください。</v>
      </c>
      <c r="X204" s="500"/>
      <c r="Y204" s="501"/>
      <c r="Z204" s="511"/>
      <c r="AA204" s="511"/>
      <c r="AB204" s="511"/>
      <c r="AC204" s="348" t="str">
        <f>IFERROR(VLOOKUP(Z204,【参考】数式用!$A$4:$B$54,2,FALSE),"")</f>
        <v/>
      </c>
      <c r="AD204" s="221"/>
      <c r="AE204" s="220" t="str">
        <f>IF(B204="","",IF(AO204="総合事業","数式を削除して手入力",IFERROR(INDEX(【参考】数式用!$AT$3:$AV$452,MATCH(Q204&amp;V204,【参考】数式用!$AS$3:$AS$452,0),MATCH(VLOOKUP(Z204,【参考】数式用!$AW$2:$AX$53,2,FALSE),【参考】数式用!$AT$2:$AV$2,0)),10)))</f>
        <v/>
      </c>
      <c r="AN204" s="428" t="e">
        <f>IF($L$18="", "", VLOOKUP(Z204,【参考】数式用!$A$4:$M$54,13,FALSE))</f>
        <v>#N/A</v>
      </c>
      <c r="AO204" s="46" t="e">
        <f>VLOOKUP(Z204,【参考】数式用!$A$2:$N$54,14,FALSE)</f>
        <v>#N/A</v>
      </c>
    </row>
    <row r="205" spans="1:41" ht="50" customHeight="1">
      <c r="A205" s="495">
        <f t="shared" si="3"/>
        <v>148</v>
      </c>
      <c r="B205" s="542"/>
      <c r="C205" s="543"/>
      <c r="D205" s="543"/>
      <c r="E205" s="543"/>
      <c r="F205" s="543"/>
      <c r="G205" s="543"/>
      <c r="H205" s="543"/>
      <c r="I205" s="543"/>
      <c r="J205" s="543"/>
      <c r="K205" s="543"/>
      <c r="L205" s="536"/>
      <c r="M205" s="537"/>
      <c r="N205" s="537"/>
      <c r="O205" s="537"/>
      <c r="P205" s="538"/>
      <c r="Q205" s="502" t="s">
        <v>191</v>
      </c>
      <c r="R205" s="503"/>
      <c r="S205" s="503"/>
      <c r="T205" s="503"/>
      <c r="U205" s="504"/>
      <c r="V205" s="284"/>
      <c r="W205" s="499" t="str" cm="1">
        <f t="array" ref="W205">_xlfn.IFS(AND(B205="",Z205=""),"事業所番号及びサービス名を入力してください。",AND(B205="",Z205&lt;&gt;""),"事業所番号を入力してください。",AND(B205&lt;&gt;"",Z205=""),"サービス名を入力してください。",AND(B205&lt;&gt;"",Z205&lt;&gt;""),IF(LEFT(B205,2)="23",IFERROR(VLOOKUP(B205&amp;Z205,事業所一覧!$A$2:$D$44337,4,FALSE),"事業所番号若しくはサービス名に誤りがないか確認してください。"),"愛知県外の事業所は手入力してください。"))</f>
        <v>事業所番号及びサービス名を入力してください。</v>
      </c>
      <c r="X205" s="500"/>
      <c r="Y205" s="501"/>
      <c r="Z205" s="511"/>
      <c r="AA205" s="511"/>
      <c r="AB205" s="511"/>
      <c r="AC205" s="348" t="str">
        <f>IFERROR(VLOOKUP(Z205,【参考】数式用!$A$4:$B$54,2,FALSE),"")</f>
        <v/>
      </c>
      <c r="AD205" s="221"/>
      <c r="AE205" s="220" t="str">
        <f>IF(B205="","",IF(AO205="総合事業","数式を削除して手入力",IFERROR(INDEX(【参考】数式用!$AT$3:$AV$452,MATCH(Q205&amp;V205,【参考】数式用!$AS$3:$AS$452,0),MATCH(VLOOKUP(Z205,【参考】数式用!$AW$2:$AX$53,2,FALSE),【参考】数式用!$AT$2:$AV$2,0)),10)))</f>
        <v/>
      </c>
      <c r="AN205" s="428" t="e">
        <f>IF($L$18="", "", VLOOKUP(Z205,【参考】数式用!$A$4:$M$54,13,FALSE))</f>
        <v>#N/A</v>
      </c>
      <c r="AO205" s="46" t="e">
        <f>VLOOKUP(Z205,【参考】数式用!$A$2:$N$54,14,FALSE)</f>
        <v>#N/A</v>
      </c>
    </row>
    <row r="206" spans="1:41" ht="50" customHeight="1">
      <c r="A206" s="495">
        <f t="shared" si="3"/>
        <v>149</v>
      </c>
      <c r="B206" s="542"/>
      <c r="C206" s="543"/>
      <c r="D206" s="543"/>
      <c r="E206" s="543"/>
      <c r="F206" s="543"/>
      <c r="G206" s="543"/>
      <c r="H206" s="543"/>
      <c r="I206" s="543"/>
      <c r="J206" s="543"/>
      <c r="K206" s="543"/>
      <c r="L206" s="536"/>
      <c r="M206" s="537"/>
      <c r="N206" s="537"/>
      <c r="O206" s="537"/>
      <c r="P206" s="538"/>
      <c r="Q206" s="502" t="s">
        <v>191</v>
      </c>
      <c r="R206" s="503"/>
      <c r="S206" s="503"/>
      <c r="T206" s="503"/>
      <c r="U206" s="504"/>
      <c r="V206" s="284"/>
      <c r="W206" s="499" t="str" cm="1">
        <f t="array" ref="W206">_xlfn.IFS(AND(B206="",Z206=""),"事業所番号及びサービス名を入力してください。",AND(B206="",Z206&lt;&gt;""),"事業所番号を入力してください。",AND(B206&lt;&gt;"",Z206=""),"サービス名を入力してください。",AND(B206&lt;&gt;"",Z206&lt;&gt;""),IF(LEFT(B206,2)="23",IFERROR(VLOOKUP(B206&amp;Z206,事業所一覧!$A$2:$D$44337,4,FALSE),"事業所番号若しくはサービス名に誤りがないか確認してください。"),"愛知県外の事業所は手入力してください。"))</f>
        <v>事業所番号及びサービス名を入力してください。</v>
      </c>
      <c r="X206" s="500"/>
      <c r="Y206" s="501"/>
      <c r="Z206" s="511"/>
      <c r="AA206" s="511"/>
      <c r="AB206" s="511"/>
      <c r="AC206" s="348" t="str">
        <f>IFERROR(VLOOKUP(Z206,【参考】数式用!$A$4:$B$54,2,FALSE),"")</f>
        <v/>
      </c>
      <c r="AD206" s="221"/>
      <c r="AE206" s="220" t="str">
        <f>IF(B206="","",IF(AO206="総合事業","数式を削除して手入力",IFERROR(INDEX(【参考】数式用!$AT$3:$AV$452,MATCH(Q206&amp;V206,【参考】数式用!$AS$3:$AS$452,0),MATCH(VLOOKUP(Z206,【参考】数式用!$AW$2:$AX$53,2,FALSE),【参考】数式用!$AT$2:$AV$2,0)),10)))</f>
        <v/>
      </c>
      <c r="AN206" s="428" t="e">
        <f>IF($L$18="", "", VLOOKUP(Z206,【参考】数式用!$A$4:$M$54,13,FALSE))</f>
        <v>#N/A</v>
      </c>
      <c r="AO206" s="46" t="e">
        <f>VLOOKUP(Z206,【参考】数式用!$A$2:$N$54,14,FALSE)</f>
        <v>#N/A</v>
      </c>
    </row>
    <row r="207" spans="1:41" ht="50" customHeight="1">
      <c r="A207" s="495">
        <f t="shared" si="3"/>
        <v>150</v>
      </c>
      <c r="B207" s="542"/>
      <c r="C207" s="543"/>
      <c r="D207" s="543"/>
      <c r="E207" s="543"/>
      <c r="F207" s="543"/>
      <c r="G207" s="543"/>
      <c r="H207" s="543"/>
      <c r="I207" s="543"/>
      <c r="J207" s="543"/>
      <c r="K207" s="543"/>
      <c r="L207" s="536"/>
      <c r="M207" s="537"/>
      <c r="N207" s="537"/>
      <c r="O207" s="537"/>
      <c r="P207" s="538"/>
      <c r="Q207" s="502" t="s">
        <v>191</v>
      </c>
      <c r="R207" s="503"/>
      <c r="S207" s="503"/>
      <c r="T207" s="503"/>
      <c r="U207" s="504"/>
      <c r="V207" s="284"/>
      <c r="W207" s="499" t="str" cm="1">
        <f t="array" ref="W207">_xlfn.IFS(AND(B207="",Z207=""),"事業所番号及びサービス名を入力してください。",AND(B207="",Z207&lt;&gt;""),"事業所番号を入力してください。",AND(B207&lt;&gt;"",Z207=""),"サービス名を入力してください。",AND(B207&lt;&gt;"",Z207&lt;&gt;""),IF(LEFT(B207,2)="23",IFERROR(VLOOKUP(B207&amp;Z207,事業所一覧!$A$2:$D$44337,4,FALSE),"事業所番号若しくはサービス名に誤りがないか確認してください。"),"愛知県外の事業所は手入力してください。"))</f>
        <v>事業所番号及びサービス名を入力してください。</v>
      </c>
      <c r="X207" s="500"/>
      <c r="Y207" s="501"/>
      <c r="Z207" s="511"/>
      <c r="AA207" s="511"/>
      <c r="AB207" s="511"/>
      <c r="AC207" s="348" t="str">
        <f>IFERROR(VLOOKUP(Z207,【参考】数式用!$A$4:$B$54,2,FALSE),"")</f>
        <v/>
      </c>
      <c r="AD207" s="221"/>
      <c r="AE207" s="220" t="str">
        <f>IF(B207="","",IF(AO207="総合事業","数式を削除して手入力",IFERROR(INDEX(【参考】数式用!$AT$3:$AV$452,MATCH(Q207&amp;V207,【参考】数式用!$AS$3:$AS$452,0),MATCH(VLOOKUP(Z207,【参考】数式用!$AW$2:$AX$53,2,FALSE),【参考】数式用!$AT$2:$AV$2,0)),10)))</f>
        <v/>
      </c>
      <c r="AN207" s="428" t="e">
        <f>IF($L$18="", "", VLOOKUP(Z207,【参考】数式用!$A$4:$M$54,13,FALSE))</f>
        <v>#N/A</v>
      </c>
      <c r="AO207" s="46" t="e">
        <f>VLOOKUP(Z207,【参考】数式用!$A$2:$N$54,14,FALSE)</f>
        <v>#N/A</v>
      </c>
    </row>
    <row r="208" spans="1:41" ht="50" customHeight="1">
      <c r="A208" s="495">
        <f t="shared" si="3"/>
        <v>151</v>
      </c>
      <c r="B208" s="542"/>
      <c r="C208" s="543"/>
      <c r="D208" s="543"/>
      <c r="E208" s="543"/>
      <c r="F208" s="543"/>
      <c r="G208" s="543"/>
      <c r="H208" s="543"/>
      <c r="I208" s="543"/>
      <c r="J208" s="543"/>
      <c r="K208" s="543"/>
      <c r="L208" s="536"/>
      <c r="M208" s="537"/>
      <c r="N208" s="537"/>
      <c r="O208" s="537"/>
      <c r="P208" s="538"/>
      <c r="Q208" s="502" t="s">
        <v>191</v>
      </c>
      <c r="R208" s="503"/>
      <c r="S208" s="503"/>
      <c r="T208" s="503"/>
      <c r="U208" s="504"/>
      <c r="V208" s="284"/>
      <c r="W208" s="499" t="str" cm="1">
        <f t="array" ref="W208">_xlfn.IFS(AND(B208="",Z208=""),"事業所番号及びサービス名を入力してください。",AND(B208="",Z208&lt;&gt;""),"事業所番号を入力してください。",AND(B208&lt;&gt;"",Z208=""),"サービス名を入力してください。",AND(B208&lt;&gt;"",Z208&lt;&gt;""),IF(LEFT(B208,2)="23",IFERROR(VLOOKUP(B208&amp;Z208,事業所一覧!$A$2:$D$44337,4,FALSE),"事業所番号若しくはサービス名に誤りがないか確認してください。"),"愛知県外の事業所は手入力してください。"))</f>
        <v>事業所番号及びサービス名を入力してください。</v>
      </c>
      <c r="X208" s="500"/>
      <c r="Y208" s="501"/>
      <c r="Z208" s="511"/>
      <c r="AA208" s="511"/>
      <c r="AB208" s="511"/>
      <c r="AC208" s="348" t="str">
        <f>IFERROR(VLOOKUP(Z208,【参考】数式用!$A$4:$B$54,2,FALSE),"")</f>
        <v/>
      </c>
      <c r="AD208" s="221"/>
      <c r="AE208" s="220" t="str">
        <f>IF(B208="","",IF(AO208="総合事業","数式を削除して手入力",IFERROR(INDEX(【参考】数式用!$AT$3:$AV$452,MATCH(Q208&amp;V208,【参考】数式用!$AS$3:$AS$452,0),MATCH(VLOOKUP(Z208,【参考】数式用!$AW$2:$AX$53,2,FALSE),【参考】数式用!$AT$2:$AV$2,0)),10)))</f>
        <v/>
      </c>
      <c r="AN208" s="428" t="e">
        <f>IF($L$18="", "", VLOOKUP(Z208,【参考】数式用!$A$4:$M$54,13,FALSE))</f>
        <v>#N/A</v>
      </c>
      <c r="AO208" s="46" t="e">
        <f>VLOOKUP(Z208,【参考】数式用!$A$2:$N$54,14,FALSE)</f>
        <v>#N/A</v>
      </c>
    </row>
    <row r="209" spans="1:41" ht="50" customHeight="1">
      <c r="A209" s="495">
        <f t="shared" si="3"/>
        <v>152</v>
      </c>
      <c r="B209" s="542"/>
      <c r="C209" s="543"/>
      <c r="D209" s="543"/>
      <c r="E209" s="543"/>
      <c r="F209" s="543"/>
      <c r="G209" s="543"/>
      <c r="H209" s="543"/>
      <c r="I209" s="543"/>
      <c r="J209" s="543"/>
      <c r="K209" s="543"/>
      <c r="L209" s="536"/>
      <c r="M209" s="537"/>
      <c r="N209" s="537"/>
      <c r="O209" s="537"/>
      <c r="P209" s="538"/>
      <c r="Q209" s="502" t="s">
        <v>191</v>
      </c>
      <c r="R209" s="503"/>
      <c r="S209" s="503"/>
      <c r="T209" s="503"/>
      <c r="U209" s="504"/>
      <c r="V209" s="284"/>
      <c r="W209" s="499" t="str" cm="1">
        <f t="array" ref="W209">_xlfn.IFS(AND(B209="",Z209=""),"事業所番号及びサービス名を入力してください。",AND(B209="",Z209&lt;&gt;""),"事業所番号を入力してください。",AND(B209&lt;&gt;"",Z209=""),"サービス名を入力してください。",AND(B209&lt;&gt;"",Z209&lt;&gt;""),IF(LEFT(B209,2)="23",IFERROR(VLOOKUP(B209&amp;Z209,事業所一覧!$A$2:$D$44337,4,FALSE),"事業所番号若しくはサービス名に誤りがないか確認してください。"),"愛知県外の事業所は手入力してください。"))</f>
        <v>事業所番号及びサービス名を入力してください。</v>
      </c>
      <c r="X209" s="500"/>
      <c r="Y209" s="501"/>
      <c r="Z209" s="511"/>
      <c r="AA209" s="511"/>
      <c r="AB209" s="511"/>
      <c r="AC209" s="348" t="str">
        <f>IFERROR(VLOOKUP(Z209,【参考】数式用!$A$4:$B$54,2,FALSE),"")</f>
        <v/>
      </c>
      <c r="AD209" s="221"/>
      <c r="AE209" s="220" t="str">
        <f>IF(B209="","",IF(AO209="総合事業","数式を削除して手入力",IFERROR(INDEX(【参考】数式用!$AT$3:$AV$452,MATCH(Q209&amp;V209,【参考】数式用!$AS$3:$AS$452,0),MATCH(VLOOKUP(Z209,【参考】数式用!$AW$2:$AX$53,2,FALSE),【参考】数式用!$AT$2:$AV$2,0)),10)))</f>
        <v/>
      </c>
      <c r="AN209" s="428" t="e">
        <f>IF($L$18="", "", VLOOKUP(Z209,【参考】数式用!$A$4:$M$54,13,FALSE))</f>
        <v>#N/A</v>
      </c>
      <c r="AO209" s="46" t="e">
        <f>VLOOKUP(Z209,【参考】数式用!$A$2:$N$54,14,FALSE)</f>
        <v>#N/A</v>
      </c>
    </row>
    <row r="210" spans="1:41" ht="50" customHeight="1">
      <c r="A210" s="495">
        <f t="shared" si="3"/>
        <v>153</v>
      </c>
      <c r="B210" s="542"/>
      <c r="C210" s="543"/>
      <c r="D210" s="543"/>
      <c r="E210" s="543"/>
      <c r="F210" s="543"/>
      <c r="G210" s="543"/>
      <c r="H210" s="543"/>
      <c r="I210" s="543"/>
      <c r="J210" s="543"/>
      <c r="K210" s="543"/>
      <c r="L210" s="536"/>
      <c r="M210" s="537"/>
      <c r="N210" s="537"/>
      <c r="O210" s="537"/>
      <c r="P210" s="538"/>
      <c r="Q210" s="502" t="s">
        <v>191</v>
      </c>
      <c r="R210" s="503"/>
      <c r="S210" s="503"/>
      <c r="T210" s="503"/>
      <c r="U210" s="504"/>
      <c r="V210" s="284"/>
      <c r="W210" s="499" t="str" cm="1">
        <f t="array" ref="W210">_xlfn.IFS(AND(B210="",Z210=""),"事業所番号及びサービス名を入力してください。",AND(B210="",Z210&lt;&gt;""),"事業所番号を入力してください。",AND(B210&lt;&gt;"",Z210=""),"サービス名を入力してください。",AND(B210&lt;&gt;"",Z210&lt;&gt;""),IF(LEFT(B210,2)="23",IFERROR(VLOOKUP(B210&amp;Z210,事業所一覧!$A$2:$D$44337,4,FALSE),"事業所番号若しくはサービス名に誤りがないか確認してください。"),"愛知県外の事業所は手入力してください。"))</f>
        <v>事業所番号及びサービス名を入力してください。</v>
      </c>
      <c r="X210" s="500"/>
      <c r="Y210" s="501"/>
      <c r="Z210" s="511"/>
      <c r="AA210" s="511"/>
      <c r="AB210" s="511"/>
      <c r="AC210" s="348" t="str">
        <f>IFERROR(VLOOKUP(Z210,【参考】数式用!$A$4:$B$54,2,FALSE),"")</f>
        <v/>
      </c>
      <c r="AD210" s="221"/>
      <c r="AE210" s="220" t="str">
        <f>IF(B210="","",IF(AO210="総合事業","数式を削除して手入力",IFERROR(INDEX(【参考】数式用!$AT$3:$AV$452,MATCH(Q210&amp;V210,【参考】数式用!$AS$3:$AS$452,0),MATCH(VLOOKUP(Z210,【参考】数式用!$AW$2:$AX$53,2,FALSE),【参考】数式用!$AT$2:$AV$2,0)),10)))</f>
        <v/>
      </c>
      <c r="AN210" s="428" t="e">
        <f>IF($L$18="", "", VLOOKUP(Z210,【参考】数式用!$A$4:$M$54,13,FALSE))</f>
        <v>#N/A</v>
      </c>
      <c r="AO210" s="46" t="e">
        <f>VLOOKUP(Z210,【参考】数式用!$A$2:$N$54,14,FALSE)</f>
        <v>#N/A</v>
      </c>
    </row>
    <row r="211" spans="1:41" ht="50" customHeight="1">
      <c r="A211" s="495">
        <f t="shared" si="3"/>
        <v>154</v>
      </c>
      <c r="B211" s="542"/>
      <c r="C211" s="543"/>
      <c r="D211" s="543"/>
      <c r="E211" s="543"/>
      <c r="F211" s="543"/>
      <c r="G211" s="543"/>
      <c r="H211" s="543"/>
      <c r="I211" s="543"/>
      <c r="J211" s="543"/>
      <c r="K211" s="543"/>
      <c r="L211" s="536"/>
      <c r="M211" s="537"/>
      <c r="N211" s="537"/>
      <c r="O211" s="537"/>
      <c r="P211" s="538"/>
      <c r="Q211" s="502" t="s">
        <v>191</v>
      </c>
      <c r="R211" s="503"/>
      <c r="S211" s="503"/>
      <c r="T211" s="503"/>
      <c r="U211" s="504"/>
      <c r="V211" s="284"/>
      <c r="W211" s="499" t="str" cm="1">
        <f t="array" ref="W211">_xlfn.IFS(AND(B211="",Z211=""),"事業所番号及びサービス名を入力してください。",AND(B211="",Z211&lt;&gt;""),"事業所番号を入力してください。",AND(B211&lt;&gt;"",Z211=""),"サービス名を入力してください。",AND(B211&lt;&gt;"",Z211&lt;&gt;""),IF(LEFT(B211,2)="23",IFERROR(VLOOKUP(B211&amp;Z211,事業所一覧!$A$2:$D$44337,4,FALSE),"事業所番号若しくはサービス名に誤りがないか確認してください。"),"愛知県外の事業所は手入力してください。"))</f>
        <v>事業所番号及びサービス名を入力してください。</v>
      </c>
      <c r="X211" s="500"/>
      <c r="Y211" s="501"/>
      <c r="Z211" s="511"/>
      <c r="AA211" s="511"/>
      <c r="AB211" s="511"/>
      <c r="AC211" s="348" t="str">
        <f>IFERROR(VLOOKUP(Z211,【参考】数式用!$A$4:$B$54,2,FALSE),"")</f>
        <v/>
      </c>
      <c r="AD211" s="221"/>
      <c r="AE211" s="220" t="str">
        <f>IF(B211="","",IF(AO211="総合事業","数式を削除して手入力",IFERROR(INDEX(【参考】数式用!$AT$3:$AV$452,MATCH(Q211&amp;V211,【参考】数式用!$AS$3:$AS$452,0),MATCH(VLOOKUP(Z211,【参考】数式用!$AW$2:$AX$53,2,FALSE),【参考】数式用!$AT$2:$AV$2,0)),10)))</f>
        <v/>
      </c>
      <c r="AN211" s="428" t="e">
        <f>IF($L$18="", "", VLOOKUP(Z211,【参考】数式用!$A$4:$M$54,13,FALSE))</f>
        <v>#N/A</v>
      </c>
      <c r="AO211" s="46" t="e">
        <f>VLOOKUP(Z211,【参考】数式用!$A$2:$N$54,14,FALSE)</f>
        <v>#N/A</v>
      </c>
    </row>
    <row r="212" spans="1:41" ht="50" customHeight="1">
      <c r="A212" s="495">
        <f t="shared" si="3"/>
        <v>155</v>
      </c>
      <c r="B212" s="542"/>
      <c r="C212" s="543"/>
      <c r="D212" s="543"/>
      <c r="E212" s="543"/>
      <c r="F212" s="543"/>
      <c r="G212" s="543"/>
      <c r="H212" s="543"/>
      <c r="I212" s="543"/>
      <c r="J212" s="543"/>
      <c r="K212" s="543"/>
      <c r="L212" s="536"/>
      <c r="M212" s="537"/>
      <c r="N212" s="537"/>
      <c r="O212" s="537"/>
      <c r="P212" s="538"/>
      <c r="Q212" s="502" t="s">
        <v>191</v>
      </c>
      <c r="R212" s="503"/>
      <c r="S212" s="503"/>
      <c r="T212" s="503"/>
      <c r="U212" s="504"/>
      <c r="V212" s="284"/>
      <c r="W212" s="499" t="str" cm="1">
        <f t="array" ref="W212">_xlfn.IFS(AND(B212="",Z212=""),"事業所番号及びサービス名を入力してください。",AND(B212="",Z212&lt;&gt;""),"事業所番号を入力してください。",AND(B212&lt;&gt;"",Z212=""),"サービス名を入力してください。",AND(B212&lt;&gt;"",Z212&lt;&gt;""),IF(LEFT(B212,2)="23",IFERROR(VLOOKUP(B212&amp;Z212,事業所一覧!$A$2:$D$44337,4,FALSE),"事業所番号若しくはサービス名に誤りがないか確認してください。"),"愛知県外の事業所は手入力してください。"))</f>
        <v>事業所番号及びサービス名を入力してください。</v>
      </c>
      <c r="X212" s="500"/>
      <c r="Y212" s="501"/>
      <c r="Z212" s="511"/>
      <c r="AA212" s="511"/>
      <c r="AB212" s="511"/>
      <c r="AC212" s="348" t="str">
        <f>IFERROR(VLOOKUP(Z212,【参考】数式用!$A$4:$B$54,2,FALSE),"")</f>
        <v/>
      </c>
      <c r="AD212" s="221"/>
      <c r="AE212" s="220" t="str">
        <f>IF(B212="","",IF(AO212="総合事業","数式を削除して手入力",IFERROR(INDEX(【参考】数式用!$AT$3:$AV$452,MATCH(Q212&amp;V212,【参考】数式用!$AS$3:$AS$452,0),MATCH(VLOOKUP(Z212,【参考】数式用!$AW$2:$AX$53,2,FALSE),【参考】数式用!$AT$2:$AV$2,0)),10)))</f>
        <v/>
      </c>
      <c r="AN212" s="428" t="e">
        <f>IF($L$18="", "", VLOOKUP(Z212,【参考】数式用!$A$4:$M$54,13,FALSE))</f>
        <v>#N/A</v>
      </c>
      <c r="AO212" s="46" t="e">
        <f>VLOOKUP(Z212,【参考】数式用!$A$2:$N$54,14,FALSE)</f>
        <v>#N/A</v>
      </c>
    </row>
    <row r="213" spans="1:41" ht="50" customHeight="1">
      <c r="A213" s="495">
        <f t="shared" si="3"/>
        <v>156</v>
      </c>
      <c r="B213" s="542"/>
      <c r="C213" s="543"/>
      <c r="D213" s="543"/>
      <c r="E213" s="543"/>
      <c r="F213" s="543"/>
      <c r="G213" s="543"/>
      <c r="H213" s="543"/>
      <c r="I213" s="543"/>
      <c r="J213" s="543"/>
      <c r="K213" s="543"/>
      <c r="L213" s="536"/>
      <c r="M213" s="537"/>
      <c r="N213" s="537"/>
      <c r="O213" s="537"/>
      <c r="P213" s="538"/>
      <c r="Q213" s="502" t="s">
        <v>191</v>
      </c>
      <c r="R213" s="503"/>
      <c r="S213" s="503"/>
      <c r="T213" s="503"/>
      <c r="U213" s="504"/>
      <c r="V213" s="284"/>
      <c r="W213" s="499" t="str" cm="1">
        <f t="array" ref="W213">_xlfn.IFS(AND(B213="",Z213=""),"事業所番号及びサービス名を入力してください。",AND(B213="",Z213&lt;&gt;""),"事業所番号を入力してください。",AND(B213&lt;&gt;"",Z213=""),"サービス名を入力してください。",AND(B213&lt;&gt;"",Z213&lt;&gt;""),IF(LEFT(B213,2)="23",IFERROR(VLOOKUP(B213&amp;Z213,事業所一覧!$A$2:$D$44337,4,FALSE),"事業所番号若しくはサービス名に誤りがないか確認してください。"),"愛知県外の事業所は手入力してください。"))</f>
        <v>事業所番号及びサービス名を入力してください。</v>
      </c>
      <c r="X213" s="500"/>
      <c r="Y213" s="501"/>
      <c r="Z213" s="511"/>
      <c r="AA213" s="511"/>
      <c r="AB213" s="511"/>
      <c r="AC213" s="348" t="str">
        <f>IFERROR(VLOOKUP(Z213,【参考】数式用!$A$4:$B$54,2,FALSE),"")</f>
        <v/>
      </c>
      <c r="AD213" s="221"/>
      <c r="AE213" s="220" t="str">
        <f>IF(B213="","",IF(AO213="総合事業","数式を削除して手入力",IFERROR(INDEX(【参考】数式用!$AT$3:$AV$452,MATCH(Q213&amp;V213,【参考】数式用!$AS$3:$AS$452,0),MATCH(VLOOKUP(Z213,【参考】数式用!$AW$2:$AX$53,2,FALSE),【参考】数式用!$AT$2:$AV$2,0)),10)))</f>
        <v/>
      </c>
      <c r="AN213" s="428" t="e">
        <f>IF($L$18="", "", VLOOKUP(Z213,【参考】数式用!$A$4:$M$54,13,FALSE))</f>
        <v>#N/A</v>
      </c>
      <c r="AO213" s="46" t="e">
        <f>VLOOKUP(Z213,【参考】数式用!$A$2:$N$54,14,FALSE)</f>
        <v>#N/A</v>
      </c>
    </row>
    <row r="214" spans="1:41" ht="50" customHeight="1">
      <c r="A214" s="495">
        <f t="shared" ref="A214" si="4">A213+1</f>
        <v>157</v>
      </c>
      <c r="B214" s="542"/>
      <c r="C214" s="543"/>
      <c r="D214" s="543"/>
      <c r="E214" s="543"/>
      <c r="F214" s="543"/>
      <c r="G214" s="543"/>
      <c r="H214" s="543"/>
      <c r="I214" s="543"/>
      <c r="J214" s="543"/>
      <c r="K214" s="543"/>
      <c r="L214" s="536"/>
      <c r="M214" s="537"/>
      <c r="N214" s="537"/>
      <c r="O214" s="537"/>
      <c r="P214" s="538"/>
      <c r="Q214" s="502" t="s">
        <v>191</v>
      </c>
      <c r="R214" s="503"/>
      <c r="S214" s="503"/>
      <c r="T214" s="503"/>
      <c r="U214" s="504"/>
      <c r="V214" s="284"/>
      <c r="W214" s="499" t="str" cm="1">
        <f t="array" ref="W214">_xlfn.IFS(AND(B214="",Z214=""),"事業所番号及びサービス名を入力してください。",AND(B214="",Z214&lt;&gt;""),"事業所番号を入力してください。",AND(B214&lt;&gt;"",Z214=""),"サービス名を入力してください。",AND(B214&lt;&gt;"",Z214&lt;&gt;""),IF(LEFT(B214,2)="23",IFERROR(VLOOKUP(B214&amp;Z214,事業所一覧!$A$2:$D$44337,4,FALSE),"事業所番号若しくはサービス名に誤りがないか確認してください。"),"愛知県外の事業所は手入力してください。"))</f>
        <v>事業所番号及びサービス名を入力してください。</v>
      </c>
      <c r="X214" s="500"/>
      <c r="Y214" s="501"/>
      <c r="Z214" s="511"/>
      <c r="AA214" s="511"/>
      <c r="AB214" s="511"/>
      <c r="AC214" s="348" t="str">
        <f>IFERROR(VLOOKUP(Z214,【参考】数式用!$A$4:$B$54,2,FALSE),"")</f>
        <v/>
      </c>
      <c r="AD214" s="221"/>
      <c r="AE214" s="220" t="str">
        <f>IF(B214="","",IF(AO214="総合事業","数式を削除して手入力",IFERROR(INDEX(【参考】数式用!$AT$3:$AV$452,MATCH(Q214&amp;V214,【参考】数式用!$AS$3:$AS$452,0),MATCH(VLOOKUP(Z214,【参考】数式用!$AW$2:$AX$53,2,FALSE),【参考】数式用!$AT$2:$AV$2,0)),10)))</f>
        <v/>
      </c>
      <c r="AN214" s="428" t="e">
        <f>IF($L$18="", "", VLOOKUP(Z214,【参考】数式用!$A$4:$M$54,13,FALSE))</f>
        <v>#N/A</v>
      </c>
      <c r="AO214" s="46" t="e">
        <f>VLOOKUP(Z214,【参考】数式用!$A$2:$N$54,14,FALSE)</f>
        <v>#N/A</v>
      </c>
    </row>
    <row r="215" spans="1:41" ht="50" customHeight="1">
      <c r="A215" s="495">
        <f t="shared" si="3"/>
        <v>158</v>
      </c>
      <c r="B215" s="542"/>
      <c r="C215" s="543"/>
      <c r="D215" s="543"/>
      <c r="E215" s="543"/>
      <c r="F215" s="543"/>
      <c r="G215" s="543"/>
      <c r="H215" s="543"/>
      <c r="I215" s="543"/>
      <c r="J215" s="543"/>
      <c r="K215" s="543"/>
      <c r="L215" s="536"/>
      <c r="M215" s="537"/>
      <c r="N215" s="537"/>
      <c r="O215" s="537"/>
      <c r="P215" s="538"/>
      <c r="Q215" s="502" t="s">
        <v>191</v>
      </c>
      <c r="R215" s="503"/>
      <c r="S215" s="503"/>
      <c r="T215" s="503"/>
      <c r="U215" s="504"/>
      <c r="V215" s="284"/>
      <c r="W215" s="499" t="str" cm="1">
        <f t="array" ref="W215">_xlfn.IFS(AND(B215="",Z215=""),"事業所番号及びサービス名を入力してください。",AND(B215="",Z215&lt;&gt;""),"事業所番号を入力してください。",AND(B215&lt;&gt;"",Z215=""),"サービス名を入力してください。",AND(B215&lt;&gt;"",Z215&lt;&gt;""),IF(LEFT(B215,2)="23",IFERROR(VLOOKUP(B215&amp;Z215,事業所一覧!$A$2:$D$44337,4,FALSE),"事業所番号若しくはサービス名に誤りがないか確認してください。"),"愛知県外の事業所は手入力してください。"))</f>
        <v>事業所番号及びサービス名を入力してください。</v>
      </c>
      <c r="X215" s="500"/>
      <c r="Y215" s="501"/>
      <c r="Z215" s="511"/>
      <c r="AA215" s="511"/>
      <c r="AB215" s="511"/>
      <c r="AC215" s="348" t="str">
        <f>IFERROR(VLOOKUP(Z215,【参考】数式用!$A$4:$B$54,2,FALSE),"")</f>
        <v/>
      </c>
      <c r="AD215" s="221"/>
      <c r="AE215" s="220" t="str">
        <f>IF(B215="","",IF(AO215="総合事業","数式を削除して手入力",IFERROR(INDEX(【参考】数式用!$AT$3:$AV$452,MATCH(Q215&amp;V215,【参考】数式用!$AS$3:$AS$452,0),MATCH(VLOOKUP(Z215,【参考】数式用!$AW$2:$AX$53,2,FALSE),【参考】数式用!$AT$2:$AV$2,0)),10)))</f>
        <v/>
      </c>
      <c r="AN215" s="428" t="e">
        <f>IF($L$18="", "", VLOOKUP(Z215,【参考】数式用!$A$4:$M$54,13,FALSE))</f>
        <v>#N/A</v>
      </c>
      <c r="AO215" s="46" t="e">
        <f>VLOOKUP(Z215,【参考】数式用!$A$2:$N$54,14,FALSE)</f>
        <v>#N/A</v>
      </c>
    </row>
    <row r="216" spans="1:41" ht="50" customHeight="1">
      <c r="A216" s="495">
        <f t="shared" ref="A216" si="5">A215+1</f>
        <v>159</v>
      </c>
      <c r="B216" s="542"/>
      <c r="C216" s="543"/>
      <c r="D216" s="543"/>
      <c r="E216" s="543"/>
      <c r="F216" s="543"/>
      <c r="G216" s="543"/>
      <c r="H216" s="543"/>
      <c r="I216" s="543"/>
      <c r="J216" s="543"/>
      <c r="K216" s="543"/>
      <c r="L216" s="536"/>
      <c r="M216" s="537"/>
      <c r="N216" s="537"/>
      <c r="O216" s="537"/>
      <c r="P216" s="538"/>
      <c r="Q216" s="502" t="s">
        <v>191</v>
      </c>
      <c r="R216" s="503"/>
      <c r="S216" s="503"/>
      <c r="T216" s="503"/>
      <c r="U216" s="504"/>
      <c r="V216" s="284"/>
      <c r="W216" s="499" t="str" cm="1">
        <f t="array" ref="W216">_xlfn.IFS(AND(B216="",Z216=""),"事業所番号及びサービス名を入力してください。",AND(B216="",Z216&lt;&gt;""),"事業所番号を入力してください。",AND(B216&lt;&gt;"",Z216=""),"サービス名を入力してください。",AND(B216&lt;&gt;"",Z216&lt;&gt;""),IF(LEFT(B216,2)="23",IFERROR(VLOOKUP(B216&amp;Z216,事業所一覧!$A$2:$D$44337,4,FALSE),"事業所番号若しくはサービス名に誤りがないか確認してください。"),"愛知県外の事業所は手入力してください。"))</f>
        <v>事業所番号及びサービス名を入力してください。</v>
      </c>
      <c r="X216" s="500"/>
      <c r="Y216" s="501"/>
      <c r="Z216" s="511"/>
      <c r="AA216" s="511"/>
      <c r="AB216" s="511"/>
      <c r="AC216" s="348" t="str">
        <f>IFERROR(VLOOKUP(Z216,【参考】数式用!$A$4:$B$54,2,FALSE),"")</f>
        <v/>
      </c>
      <c r="AD216" s="221"/>
      <c r="AE216" s="220" t="str">
        <f>IF(B216="","",IF(AO216="総合事業","数式を削除して手入力",IFERROR(INDEX(【参考】数式用!$AT$3:$AV$452,MATCH(Q216&amp;V216,【参考】数式用!$AS$3:$AS$452,0),MATCH(VLOOKUP(Z216,【参考】数式用!$AW$2:$AX$53,2,FALSE),【参考】数式用!$AT$2:$AV$2,0)),10)))</f>
        <v/>
      </c>
      <c r="AN216" s="428" t="e">
        <f>IF($L$18="", "", VLOOKUP(Z216,【参考】数式用!$A$4:$M$54,13,FALSE))</f>
        <v>#N/A</v>
      </c>
      <c r="AO216" s="46" t="e">
        <f>VLOOKUP(Z216,【参考】数式用!$A$2:$N$54,14,FALSE)</f>
        <v>#N/A</v>
      </c>
    </row>
    <row r="217" spans="1:41" ht="50" customHeight="1">
      <c r="A217" s="495">
        <f t="shared" si="3"/>
        <v>160</v>
      </c>
      <c r="B217" s="542"/>
      <c r="C217" s="543"/>
      <c r="D217" s="543"/>
      <c r="E217" s="543"/>
      <c r="F217" s="543"/>
      <c r="G217" s="543"/>
      <c r="H217" s="543"/>
      <c r="I217" s="543"/>
      <c r="J217" s="543"/>
      <c r="K217" s="543"/>
      <c r="L217" s="536"/>
      <c r="M217" s="537"/>
      <c r="N217" s="537"/>
      <c r="O217" s="537"/>
      <c r="P217" s="538"/>
      <c r="Q217" s="502" t="s">
        <v>191</v>
      </c>
      <c r="R217" s="503"/>
      <c r="S217" s="503"/>
      <c r="T217" s="503"/>
      <c r="U217" s="504"/>
      <c r="V217" s="284"/>
      <c r="W217" s="499" t="str" cm="1">
        <f t="array" ref="W217">_xlfn.IFS(AND(B217="",Z217=""),"事業所番号及びサービス名を入力してください。",AND(B217="",Z217&lt;&gt;""),"事業所番号を入力してください。",AND(B217&lt;&gt;"",Z217=""),"サービス名を入力してください。",AND(B217&lt;&gt;"",Z217&lt;&gt;""),IF(LEFT(B217,2)="23",IFERROR(VLOOKUP(B217&amp;Z217,事業所一覧!$A$2:$D$44337,4,FALSE),"事業所番号若しくはサービス名に誤りがないか確認してください。"),"愛知県外の事業所は手入力してください。"))</f>
        <v>事業所番号及びサービス名を入力してください。</v>
      </c>
      <c r="X217" s="500"/>
      <c r="Y217" s="501"/>
      <c r="Z217" s="511"/>
      <c r="AA217" s="511"/>
      <c r="AB217" s="511"/>
      <c r="AC217" s="348" t="str">
        <f>IFERROR(VLOOKUP(Z217,【参考】数式用!$A$4:$B$54,2,FALSE),"")</f>
        <v/>
      </c>
      <c r="AD217" s="221"/>
      <c r="AE217" s="220" t="str">
        <f>IF(B217="","",IF(AO217="総合事業","数式を削除して手入力",IFERROR(INDEX(【参考】数式用!$AT$3:$AV$452,MATCH(Q217&amp;V217,【参考】数式用!$AS$3:$AS$452,0),MATCH(VLOOKUP(Z217,【参考】数式用!$AW$2:$AX$53,2,FALSE),【参考】数式用!$AT$2:$AV$2,0)),10)))</f>
        <v/>
      </c>
      <c r="AN217" s="428" t="e">
        <f>IF($L$18="", "", VLOOKUP(Z217,【参考】数式用!$A$4:$M$54,13,FALSE))</f>
        <v>#N/A</v>
      </c>
      <c r="AO217" s="46" t="e">
        <f>VLOOKUP(Z217,【参考】数式用!$A$2:$N$54,14,FALSE)</f>
        <v>#N/A</v>
      </c>
    </row>
    <row r="218" spans="1:41" ht="50" customHeight="1">
      <c r="A218" s="495">
        <f t="shared" ref="A218" si="6">A217+1</f>
        <v>161</v>
      </c>
      <c r="B218" s="542"/>
      <c r="C218" s="543"/>
      <c r="D218" s="543"/>
      <c r="E218" s="543"/>
      <c r="F218" s="543"/>
      <c r="G218" s="543"/>
      <c r="H218" s="543"/>
      <c r="I218" s="543"/>
      <c r="J218" s="543"/>
      <c r="K218" s="543"/>
      <c r="L218" s="536"/>
      <c r="M218" s="537"/>
      <c r="N218" s="537"/>
      <c r="O218" s="537"/>
      <c r="P218" s="538"/>
      <c r="Q218" s="502" t="s">
        <v>191</v>
      </c>
      <c r="R218" s="503"/>
      <c r="S218" s="503"/>
      <c r="T218" s="503"/>
      <c r="U218" s="504"/>
      <c r="V218" s="284"/>
      <c r="W218" s="499" t="str" cm="1">
        <f t="array" ref="W218">_xlfn.IFS(AND(B218="",Z218=""),"事業所番号及びサービス名を入力してください。",AND(B218="",Z218&lt;&gt;""),"事業所番号を入力してください。",AND(B218&lt;&gt;"",Z218=""),"サービス名を入力してください。",AND(B218&lt;&gt;"",Z218&lt;&gt;""),IF(LEFT(B218,2)="23",IFERROR(VLOOKUP(B218&amp;Z218,事業所一覧!$A$2:$D$44337,4,FALSE),"事業所番号若しくはサービス名に誤りがないか確認してください。"),"愛知県外の事業所は手入力してください。"))</f>
        <v>事業所番号及びサービス名を入力してください。</v>
      </c>
      <c r="X218" s="500"/>
      <c r="Y218" s="501"/>
      <c r="Z218" s="511"/>
      <c r="AA218" s="511"/>
      <c r="AB218" s="511"/>
      <c r="AC218" s="348" t="str">
        <f>IFERROR(VLOOKUP(Z218,【参考】数式用!$A$4:$B$54,2,FALSE),"")</f>
        <v/>
      </c>
      <c r="AD218" s="221"/>
      <c r="AE218" s="220" t="str">
        <f>IF(B218="","",IF(AO218="総合事業","数式を削除して手入力",IFERROR(INDEX(【参考】数式用!$AT$3:$AV$452,MATCH(Q218&amp;V218,【参考】数式用!$AS$3:$AS$452,0),MATCH(VLOOKUP(Z218,【参考】数式用!$AW$2:$AX$53,2,FALSE),【参考】数式用!$AT$2:$AV$2,0)),10)))</f>
        <v/>
      </c>
      <c r="AN218" s="428" t="e">
        <f>IF($L$18="", "", VLOOKUP(Z218,【参考】数式用!$A$4:$M$54,13,FALSE))</f>
        <v>#N/A</v>
      </c>
      <c r="AO218" s="46" t="e">
        <f>VLOOKUP(Z218,【参考】数式用!$A$2:$N$54,14,FALSE)</f>
        <v>#N/A</v>
      </c>
    </row>
    <row r="219" spans="1:41" ht="50" customHeight="1">
      <c r="A219" s="495">
        <f t="shared" si="3"/>
        <v>162</v>
      </c>
      <c r="B219" s="542"/>
      <c r="C219" s="543"/>
      <c r="D219" s="543"/>
      <c r="E219" s="543"/>
      <c r="F219" s="543"/>
      <c r="G219" s="543"/>
      <c r="H219" s="543"/>
      <c r="I219" s="543"/>
      <c r="J219" s="543"/>
      <c r="K219" s="543"/>
      <c r="L219" s="536"/>
      <c r="M219" s="537"/>
      <c r="N219" s="537"/>
      <c r="O219" s="537"/>
      <c r="P219" s="538"/>
      <c r="Q219" s="502" t="s">
        <v>191</v>
      </c>
      <c r="R219" s="503"/>
      <c r="S219" s="503"/>
      <c r="T219" s="503"/>
      <c r="U219" s="504"/>
      <c r="V219" s="284"/>
      <c r="W219" s="499" t="str" cm="1">
        <f t="array" ref="W219">_xlfn.IFS(AND(B219="",Z219=""),"事業所番号及びサービス名を入力してください。",AND(B219="",Z219&lt;&gt;""),"事業所番号を入力してください。",AND(B219&lt;&gt;"",Z219=""),"サービス名を入力してください。",AND(B219&lt;&gt;"",Z219&lt;&gt;""),IF(LEFT(B219,2)="23",IFERROR(VLOOKUP(B219&amp;Z219,事業所一覧!$A$2:$D$44337,4,FALSE),"事業所番号若しくはサービス名に誤りがないか確認してください。"),"愛知県外の事業所は手入力してください。"))</f>
        <v>事業所番号及びサービス名を入力してください。</v>
      </c>
      <c r="X219" s="500"/>
      <c r="Y219" s="501"/>
      <c r="Z219" s="511"/>
      <c r="AA219" s="511"/>
      <c r="AB219" s="511"/>
      <c r="AC219" s="348" t="str">
        <f>IFERROR(VLOOKUP(Z219,【参考】数式用!$A$4:$B$54,2,FALSE),"")</f>
        <v/>
      </c>
      <c r="AD219" s="221"/>
      <c r="AE219" s="220" t="str">
        <f>IF(B219="","",IF(AO219="総合事業","数式を削除して手入力",IFERROR(INDEX(【参考】数式用!$AT$3:$AV$452,MATCH(Q219&amp;V219,【参考】数式用!$AS$3:$AS$452,0),MATCH(VLOOKUP(Z219,【参考】数式用!$AW$2:$AX$53,2,FALSE),【参考】数式用!$AT$2:$AV$2,0)),10)))</f>
        <v/>
      </c>
      <c r="AN219" s="428" t="e">
        <f>IF($L$18="", "", VLOOKUP(Z219,【参考】数式用!$A$4:$M$54,13,FALSE))</f>
        <v>#N/A</v>
      </c>
      <c r="AO219" s="46" t="e">
        <f>VLOOKUP(Z219,【参考】数式用!$A$2:$N$54,14,FALSE)</f>
        <v>#N/A</v>
      </c>
    </row>
    <row r="220" spans="1:41" ht="50" customHeight="1">
      <c r="A220" s="495">
        <f t="shared" ref="A220" si="7">A219+1</f>
        <v>163</v>
      </c>
      <c r="B220" s="542"/>
      <c r="C220" s="543"/>
      <c r="D220" s="543"/>
      <c r="E220" s="543"/>
      <c r="F220" s="543"/>
      <c r="G220" s="543"/>
      <c r="H220" s="543"/>
      <c r="I220" s="543"/>
      <c r="J220" s="543"/>
      <c r="K220" s="543"/>
      <c r="L220" s="536"/>
      <c r="M220" s="537"/>
      <c r="N220" s="537"/>
      <c r="O220" s="537"/>
      <c r="P220" s="538"/>
      <c r="Q220" s="502" t="s">
        <v>191</v>
      </c>
      <c r="R220" s="503"/>
      <c r="S220" s="503"/>
      <c r="T220" s="503"/>
      <c r="U220" s="504"/>
      <c r="V220" s="284"/>
      <c r="W220" s="499" t="str" cm="1">
        <f t="array" ref="W220">_xlfn.IFS(AND(B220="",Z220=""),"事業所番号及びサービス名を入力してください。",AND(B220="",Z220&lt;&gt;""),"事業所番号を入力してください。",AND(B220&lt;&gt;"",Z220=""),"サービス名を入力してください。",AND(B220&lt;&gt;"",Z220&lt;&gt;""),IF(LEFT(B220,2)="23",IFERROR(VLOOKUP(B220&amp;Z220,事業所一覧!$A$2:$D$44337,4,FALSE),"事業所番号若しくはサービス名に誤りがないか確認してください。"),"愛知県外の事業所は手入力してください。"))</f>
        <v>事業所番号及びサービス名を入力してください。</v>
      </c>
      <c r="X220" s="500"/>
      <c r="Y220" s="501"/>
      <c r="Z220" s="511"/>
      <c r="AA220" s="511"/>
      <c r="AB220" s="511"/>
      <c r="AC220" s="348" t="str">
        <f>IFERROR(VLOOKUP(Z220,【参考】数式用!$A$4:$B$54,2,FALSE),"")</f>
        <v/>
      </c>
      <c r="AD220" s="221"/>
      <c r="AE220" s="220" t="str">
        <f>IF(B220="","",IF(AO220="総合事業","数式を削除して手入力",IFERROR(INDEX(【参考】数式用!$AT$3:$AV$452,MATCH(Q220&amp;V220,【参考】数式用!$AS$3:$AS$452,0),MATCH(VLOOKUP(Z220,【参考】数式用!$AW$2:$AX$53,2,FALSE),【参考】数式用!$AT$2:$AV$2,0)),10)))</f>
        <v/>
      </c>
      <c r="AN220" s="428" t="e">
        <f>IF($L$18="", "", VLOOKUP(Z220,【参考】数式用!$A$4:$M$54,13,FALSE))</f>
        <v>#N/A</v>
      </c>
      <c r="AO220" s="46" t="e">
        <f>VLOOKUP(Z220,【参考】数式用!$A$2:$N$54,14,FALSE)</f>
        <v>#N/A</v>
      </c>
    </row>
    <row r="221" spans="1:41" ht="50" customHeight="1">
      <c r="A221" s="495">
        <f t="shared" si="3"/>
        <v>164</v>
      </c>
      <c r="B221" s="542"/>
      <c r="C221" s="543"/>
      <c r="D221" s="543"/>
      <c r="E221" s="543"/>
      <c r="F221" s="543"/>
      <c r="G221" s="543"/>
      <c r="H221" s="543"/>
      <c r="I221" s="543"/>
      <c r="J221" s="543"/>
      <c r="K221" s="543"/>
      <c r="L221" s="536"/>
      <c r="M221" s="537"/>
      <c r="N221" s="537"/>
      <c r="O221" s="537"/>
      <c r="P221" s="538"/>
      <c r="Q221" s="502" t="s">
        <v>191</v>
      </c>
      <c r="R221" s="503"/>
      <c r="S221" s="503"/>
      <c r="T221" s="503"/>
      <c r="U221" s="504"/>
      <c r="V221" s="284"/>
      <c r="W221" s="499" t="str" cm="1">
        <f t="array" ref="W221">_xlfn.IFS(AND(B221="",Z221=""),"事業所番号及びサービス名を入力してください。",AND(B221="",Z221&lt;&gt;""),"事業所番号を入力してください。",AND(B221&lt;&gt;"",Z221=""),"サービス名を入力してください。",AND(B221&lt;&gt;"",Z221&lt;&gt;""),IF(LEFT(B221,2)="23",IFERROR(VLOOKUP(B221&amp;Z221,事業所一覧!$A$2:$D$44337,4,FALSE),"事業所番号若しくはサービス名に誤りがないか確認してください。"),"愛知県外の事業所は手入力してください。"))</f>
        <v>事業所番号及びサービス名を入力してください。</v>
      </c>
      <c r="X221" s="500"/>
      <c r="Y221" s="501"/>
      <c r="Z221" s="511"/>
      <c r="AA221" s="511"/>
      <c r="AB221" s="511"/>
      <c r="AC221" s="348" t="str">
        <f>IFERROR(VLOOKUP(Z221,【参考】数式用!$A$4:$B$54,2,FALSE),"")</f>
        <v/>
      </c>
      <c r="AD221" s="221"/>
      <c r="AE221" s="220" t="str">
        <f>IF(B221="","",IF(AO221="総合事業","数式を削除して手入力",IFERROR(INDEX(【参考】数式用!$AT$3:$AV$452,MATCH(Q221&amp;V221,【参考】数式用!$AS$3:$AS$452,0),MATCH(VLOOKUP(Z221,【参考】数式用!$AW$2:$AX$53,2,FALSE),【参考】数式用!$AT$2:$AV$2,0)),10)))</f>
        <v/>
      </c>
      <c r="AN221" s="428" t="e">
        <f>IF($L$18="", "", VLOOKUP(Z221,【参考】数式用!$A$4:$M$54,13,FALSE))</f>
        <v>#N/A</v>
      </c>
      <c r="AO221" s="46" t="e">
        <f>VLOOKUP(Z221,【参考】数式用!$A$2:$N$54,14,FALSE)</f>
        <v>#N/A</v>
      </c>
    </row>
    <row r="222" spans="1:41" ht="50" customHeight="1">
      <c r="A222" s="495">
        <f t="shared" ref="A222" si="8">A221+1</f>
        <v>165</v>
      </c>
      <c r="B222" s="542"/>
      <c r="C222" s="543"/>
      <c r="D222" s="543"/>
      <c r="E222" s="543"/>
      <c r="F222" s="543"/>
      <c r="G222" s="543"/>
      <c r="H222" s="543"/>
      <c r="I222" s="543"/>
      <c r="J222" s="543"/>
      <c r="K222" s="543"/>
      <c r="L222" s="536"/>
      <c r="M222" s="537"/>
      <c r="N222" s="537"/>
      <c r="O222" s="537"/>
      <c r="P222" s="538"/>
      <c r="Q222" s="502" t="s">
        <v>191</v>
      </c>
      <c r="R222" s="503"/>
      <c r="S222" s="503"/>
      <c r="T222" s="503"/>
      <c r="U222" s="504"/>
      <c r="V222" s="284"/>
      <c r="W222" s="499" t="str" cm="1">
        <f t="array" ref="W222">_xlfn.IFS(AND(B222="",Z222=""),"事業所番号及びサービス名を入力してください。",AND(B222="",Z222&lt;&gt;""),"事業所番号を入力してください。",AND(B222&lt;&gt;"",Z222=""),"サービス名を入力してください。",AND(B222&lt;&gt;"",Z222&lt;&gt;""),IF(LEFT(B222,2)="23",IFERROR(VLOOKUP(B222&amp;Z222,事業所一覧!$A$2:$D$44337,4,FALSE),"事業所番号若しくはサービス名に誤りがないか確認してください。"),"愛知県外の事業所は手入力してください。"))</f>
        <v>事業所番号及びサービス名を入力してください。</v>
      </c>
      <c r="X222" s="500"/>
      <c r="Y222" s="501"/>
      <c r="Z222" s="511"/>
      <c r="AA222" s="511"/>
      <c r="AB222" s="511"/>
      <c r="AC222" s="348" t="str">
        <f>IFERROR(VLOOKUP(Z222,【参考】数式用!$A$4:$B$54,2,FALSE),"")</f>
        <v/>
      </c>
      <c r="AD222" s="221"/>
      <c r="AE222" s="220" t="str">
        <f>IF(B222="","",IF(AO222="総合事業","数式を削除して手入力",IFERROR(INDEX(【参考】数式用!$AT$3:$AV$452,MATCH(Q222&amp;V222,【参考】数式用!$AS$3:$AS$452,0),MATCH(VLOOKUP(Z222,【参考】数式用!$AW$2:$AX$53,2,FALSE),【参考】数式用!$AT$2:$AV$2,0)),10)))</f>
        <v/>
      </c>
      <c r="AN222" s="428" t="e">
        <f>IF($L$18="", "", VLOOKUP(Z222,【参考】数式用!$A$4:$M$54,13,FALSE))</f>
        <v>#N/A</v>
      </c>
      <c r="AO222" s="46" t="e">
        <f>VLOOKUP(Z222,【参考】数式用!$A$2:$N$54,14,FALSE)</f>
        <v>#N/A</v>
      </c>
    </row>
    <row r="223" spans="1:41" ht="50" customHeight="1">
      <c r="A223" s="495">
        <f t="shared" si="3"/>
        <v>166</v>
      </c>
      <c r="B223" s="542"/>
      <c r="C223" s="543"/>
      <c r="D223" s="543"/>
      <c r="E223" s="543"/>
      <c r="F223" s="543"/>
      <c r="G223" s="543"/>
      <c r="H223" s="543"/>
      <c r="I223" s="543"/>
      <c r="J223" s="543"/>
      <c r="K223" s="543"/>
      <c r="L223" s="536"/>
      <c r="M223" s="537"/>
      <c r="N223" s="537"/>
      <c r="O223" s="537"/>
      <c r="P223" s="538"/>
      <c r="Q223" s="502" t="s">
        <v>191</v>
      </c>
      <c r="R223" s="503"/>
      <c r="S223" s="503"/>
      <c r="T223" s="503"/>
      <c r="U223" s="504"/>
      <c r="V223" s="284"/>
      <c r="W223" s="499" t="str" cm="1">
        <f t="array" ref="W223">_xlfn.IFS(AND(B223="",Z223=""),"事業所番号及びサービス名を入力してください。",AND(B223="",Z223&lt;&gt;""),"事業所番号を入力してください。",AND(B223&lt;&gt;"",Z223=""),"サービス名を入力してください。",AND(B223&lt;&gt;"",Z223&lt;&gt;""),IF(LEFT(B223,2)="23",IFERROR(VLOOKUP(B223&amp;Z223,事業所一覧!$A$2:$D$44337,4,FALSE),"事業所番号若しくはサービス名に誤りがないか確認してください。"),"愛知県外の事業所は手入力してください。"))</f>
        <v>事業所番号及びサービス名を入力してください。</v>
      </c>
      <c r="X223" s="500"/>
      <c r="Y223" s="501"/>
      <c r="Z223" s="511"/>
      <c r="AA223" s="511"/>
      <c r="AB223" s="511"/>
      <c r="AC223" s="348" t="str">
        <f>IFERROR(VLOOKUP(Z223,【参考】数式用!$A$4:$B$54,2,FALSE),"")</f>
        <v/>
      </c>
      <c r="AD223" s="221"/>
      <c r="AE223" s="220" t="str">
        <f>IF(B223="","",IF(AO223="総合事業","数式を削除して手入力",IFERROR(INDEX(【参考】数式用!$AT$3:$AV$452,MATCH(Q223&amp;V223,【参考】数式用!$AS$3:$AS$452,0),MATCH(VLOOKUP(Z223,【参考】数式用!$AW$2:$AX$53,2,FALSE),【参考】数式用!$AT$2:$AV$2,0)),10)))</f>
        <v/>
      </c>
      <c r="AN223" s="428" t="e">
        <f>IF($L$18="", "", VLOOKUP(Z223,【参考】数式用!$A$4:$M$54,13,FALSE))</f>
        <v>#N/A</v>
      </c>
      <c r="AO223" s="46" t="e">
        <f>VLOOKUP(Z223,【参考】数式用!$A$2:$N$54,14,FALSE)</f>
        <v>#N/A</v>
      </c>
    </row>
    <row r="224" spans="1:41" ht="50" customHeight="1">
      <c r="A224" s="495">
        <f t="shared" ref="A224" si="9">A223+1</f>
        <v>167</v>
      </c>
      <c r="B224" s="542"/>
      <c r="C224" s="543"/>
      <c r="D224" s="543"/>
      <c r="E224" s="543"/>
      <c r="F224" s="543"/>
      <c r="G224" s="543"/>
      <c r="H224" s="543"/>
      <c r="I224" s="543"/>
      <c r="J224" s="543"/>
      <c r="K224" s="543"/>
      <c r="L224" s="536"/>
      <c r="M224" s="537"/>
      <c r="N224" s="537"/>
      <c r="O224" s="537"/>
      <c r="P224" s="538"/>
      <c r="Q224" s="502" t="s">
        <v>191</v>
      </c>
      <c r="R224" s="503"/>
      <c r="S224" s="503"/>
      <c r="T224" s="503"/>
      <c r="U224" s="504"/>
      <c r="V224" s="284"/>
      <c r="W224" s="499" t="str" cm="1">
        <f t="array" ref="W224">_xlfn.IFS(AND(B224="",Z224=""),"事業所番号及びサービス名を入力してください。",AND(B224="",Z224&lt;&gt;""),"事業所番号を入力してください。",AND(B224&lt;&gt;"",Z224=""),"サービス名を入力してください。",AND(B224&lt;&gt;"",Z224&lt;&gt;""),IF(LEFT(B224,2)="23",IFERROR(VLOOKUP(B224&amp;Z224,事業所一覧!$A$2:$D$44337,4,FALSE),"事業所番号若しくはサービス名に誤りがないか確認してください。"),"愛知県外の事業所は手入力してください。"))</f>
        <v>事業所番号及びサービス名を入力してください。</v>
      </c>
      <c r="X224" s="500"/>
      <c r="Y224" s="501"/>
      <c r="Z224" s="511"/>
      <c r="AA224" s="511"/>
      <c r="AB224" s="511"/>
      <c r="AC224" s="348" t="str">
        <f>IFERROR(VLOOKUP(Z224,【参考】数式用!$A$4:$B$54,2,FALSE),"")</f>
        <v/>
      </c>
      <c r="AD224" s="221"/>
      <c r="AE224" s="220" t="str">
        <f>IF(B224="","",IF(AO224="総合事業","数式を削除して手入力",IFERROR(INDEX(【参考】数式用!$AT$3:$AV$452,MATCH(Q224&amp;V224,【参考】数式用!$AS$3:$AS$452,0),MATCH(VLOOKUP(Z224,【参考】数式用!$AW$2:$AX$53,2,FALSE),【参考】数式用!$AT$2:$AV$2,0)),10)))</f>
        <v/>
      </c>
      <c r="AN224" s="428" t="e">
        <f>IF($L$18="", "", VLOOKUP(Z224,【参考】数式用!$A$4:$M$54,13,FALSE))</f>
        <v>#N/A</v>
      </c>
      <c r="AO224" s="46" t="e">
        <f>VLOOKUP(Z224,【参考】数式用!$A$2:$N$54,14,FALSE)</f>
        <v>#N/A</v>
      </c>
    </row>
    <row r="225" spans="1:41" ht="50" customHeight="1">
      <c r="A225" s="495">
        <f t="shared" si="3"/>
        <v>168</v>
      </c>
      <c r="B225" s="542"/>
      <c r="C225" s="543"/>
      <c r="D225" s="543"/>
      <c r="E225" s="543"/>
      <c r="F225" s="543"/>
      <c r="G225" s="543"/>
      <c r="H225" s="543"/>
      <c r="I225" s="543"/>
      <c r="J225" s="543"/>
      <c r="K225" s="543"/>
      <c r="L225" s="536"/>
      <c r="M225" s="537"/>
      <c r="N225" s="537"/>
      <c r="O225" s="537"/>
      <c r="P225" s="538"/>
      <c r="Q225" s="502" t="s">
        <v>191</v>
      </c>
      <c r="R225" s="503"/>
      <c r="S225" s="503"/>
      <c r="T225" s="503"/>
      <c r="U225" s="504"/>
      <c r="V225" s="284"/>
      <c r="W225" s="499" t="str" cm="1">
        <f t="array" ref="W225">_xlfn.IFS(AND(B225="",Z225=""),"事業所番号及びサービス名を入力してください。",AND(B225="",Z225&lt;&gt;""),"事業所番号を入力してください。",AND(B225&lt;&gt;"",Z225=""),"サービス名を入力してください。",AND(B225&lt;&gt;"",Z225&lt;&gt;""),IF(LEFT(B225,2)="23",IFERROR(VLOOKUP(B225&amp;Z225,事業所一覧!$A$2:$D$44337,4,FALSE),"事業所番号若しくはサービス名に誤りがないか確認してください。"),"愛知県外の事業所は手入力してください。"))</f>
        <v>事業所番号及びサービス名を入力してください。</v>
      </c>
      <c r="X225" s="500"/>
      <c r="Y225" s="501"/>
      <c r="Z225" s="511"/>
      <c r="AA225" s="511"/>
      <c r="AB225" s="511"/>
      <c r="AC225" s="348" t="str">
        <f>IFERROR(VLOOKUP(Z225,【参考】数式用!$A$4:$B$54,2,FALSE),"")</f>
        <v/>
      </c>
      <c r="AD225" s="221"/>
      <c r="AE225" s="220" t="str">
        <f>IF(B225="","",IF(AO225="総合事業","数式を削除して手入力",IFERROR(INDEX(【参考】数式用!$AT$3:$AV$452,MATCH(Q225&amp;V225,【参考】数式用!$AS$3:$AS$452,0),MATCH(VLOOKUP(Z225,【参考】数式用!$AW$2:$AX$53,2,FALSE),【参考】数式用!$AT$2:$AV$2,0)),10)))</f>
        <v/>
      </c>
      <c r="AN225" s="428" t="e">
        <f>IF($L$18="", "", VLOOKUP(Z225,【参考】数式用!$A$4:$M$54,13,FALSE))</f>
        <v>#N/A</v>
      </c>
      <c r="AO225" s="46" t="e">
        <f>VLOOKUP(Z225,【参考】数式用!$A$2:$N$54,14,FALSE)</f>
        <v>#N/A</v>
      </c>
    </row>
    <row r="226" spans="1:41" ht="50" customHeight="1">
      <c r="A226" s="495">
        <f t="shared" ref="A226" si="10">A225+1</f>
        <v>169</v>
      </c>
      <c r="B226" s="542"/>
      <c r="C226" s="543"/>
      <c r="D226" s="543"/>
      <c r="E226" s="543"/>
      <c r="F226" s="543"/>
      <c r="G226" s="543"/>
      <c r="H226" s="543"/>
      <c r="I226" s="543"/>
      <c r="J226" s="543"/>
      <c r="K226" s="543"/>
      <c r="L226" s="536"/>
      <c r="M226" s="537"/>
      <c r="N226" s="537"/>
      <c r="O226" s="537"/>
      <c r="P226" s="538"/>
      <c r="Q226" s="502" t="s">
        <v>191</v>
      </c>
      <c r="R226" s="503"/>
      <c r="S226" s="503"/>
      <c r="T226" s="503"/>
      <c r="U226" s="504"/>
      <c r="V226" s="284"/>
      <c r="W226" s="499" t="str" cm="1">
        <f t="array" ref="W226">_xlfn.IFS(AND(B226="",Z226=""),"事業所番号及びサービス名を入力してください。",AND(B226="",Z226&lt;&gt;""),"事業所番号を入力してください。",AND(B226&lt;&gt;"",Z226=""),"サービス名を入力してください。",AND(B226&lt;&gt;"",Z226&lt;&gt;""),IF(LEFT(B226,2)="23",IFERROR(VLOOKUP(B226&amp;Z226,事業所一覧!$A$2:$D$44337,4,FALSE),"事業所番号若しくはサービス名に誤りがないか確認してください。"),"愛知県外の事業所は手入力してください。"))</f>
        <v>事業所番号及びサービス名を入力してください。</v>
      </c>
      <c r="X226" s="500"/>
      <c r="Y226" s="501"/>
      <c r="Z226" s="511"/>
      <c r="AA226" s="511"/>
      <c r="AB226" s="511"/>
      <c r="AC226" s="348" t="str">
        <f>IFERROR(VLOOKUP(Z226,【参考】数式用!$A$4:$B$54,2,FALSE),"")</f>
        <v/>
      </c>
      <c r="AD226" s="221"/>
      <c r="AE226" s="220" t="str">
        <f>IF(B226="","",IF(AO226="総合事業","数式を削除して手入力",IFERROR(INDEX(【参考】数式用!$AT$3:$AV$452,MATCH(Q226&amp;V226,【参考】数式用!$AS$3:$AS$452,0),MATCH(VLOOKUP(Z226,【参考】数式用!$AW$2:$AX$53,2,FALSE),【参考】数式用!$AT$2:$AV$2,0)),10)))</f>
        <v/>
      </c>
      <c r="AN226" s="428" t="e">
        <f>IF($L$18="", "", VLOOKUP(Z226,【参考】数式用!$A$4:$M$54,13,FALSE))</f>
        <v>#N/A</v>
      </c>
      <c r="AO226" s="46" t="e">
        <f>VLOOKUP(Z226,【参考】数式用!$A$2:$N$54,14,FALSE)</f>
        <v>#N/A</v>
      </c>
    </row>
    <row r="227" spans="1:41" ht="50" customHeight="1">
      <c r="A227" s="495">
        <f t="shared" si="3"/>
        <v>170</v>
      </c>
      <c r="B227" s="542"/>
      <c r="C227" s="543"/>
      <c r="D227" s="543"/>
      <c r="E227" s="543"/>
      <c r="F227" s="543"/>
      <c r="G227" s="543"/>
      <c r="H227" s="543"/>
      <c r="I227" s="543"/>
      <c r="J227" s="543"/>
      <c r="K227" s="543"/>
      <c r="L227" s="536"/>
      <c r="M227" s="537"/>
      <c r="N227" s="537"/>
      <c r="O227" s="537"/>
      <c r="P227" s="538"/>
      <c r="Q227" s="502" t="s">
        <v>191</v>
      </c>
      <c r="R227" s="503"/>
      <c r="S227" s="503"/>
      <c r="T227" s="503"/>
      <c r="U227" s="504"/>
      <c r="V227" s="284"/>
      <c r="W227" s="499" t="str" cm="1">
        <f t="array" ref="W227">_xlfn.IFS(AND(B227="",Z227=""),"事業所番号及びサービス名を入力してください。",AND(B227="",Z227&lt;&gt;""),"事業所番号を入力してください。",AND(B227&lt;&gt;"",Z227=""),"サービス名を入力してください。",AND(B227&lt;&gt;"",Z227&lt;&gt;""),IF(LEFT(B227,2)="23",IFERROR(VLOOKUP(B227&amp;Z227,事業所一覧!$A$2:$D$44337,4,FALSE),"事業所番号若しくはサービス名に誤りがないか確認してください。"),"愛知県外の事業所は手入力してください。"))</f>
        <v>事業所番号及びサービス名を入力してください。</v>
      </c>
      <c r="X227" s="500"/>
      <c r="Y227" s="501"/>
      <c r="Z227" s="511"/>
      <c r="AA227" s="511"/>
      <c r="AB227" s="511"/>
      <c r="AC227" s="348" t="str">
        <f>IFERROR(VLOOKUP(Z227,【参考】数式用!$A$4:$B$54,2,FALSE),"")</f>
        <v/>
      </c>
      <c r="AD227" s="221"/>
      <c r="AE227" s="220" t="str">
        <f>IF(B227="","",IF(AO227="総合事業","数式を削除して手入力",IFERROR(INDEX(【参考】数式用!$AT$3:$AV$452,MATCH(Q227&amp;V227,【参考】数式用!$AS$3:$AS$452,0),MATCH(VLOOKUP(Z227,【参考】数式用!$AW$2:$AX$53,2,FALSE),【参考】数式用!$AT$2:$AV$2,0)),10)))</f>
        <v/>
      </c>
      <c r="AN227" s="428" t="e">
        <f>IF($L$18="", "", VLOOKUP(Z227,【参考】数式用!$A$4:$M$54,13,FALSE))</f>
        <v>#N/A</v>
      </c>
      <c r="AO227" s="46" t="e">
        <f>VLOOKUP(Z227,【参考】数式用!$A$2:$N$54,14,FALSE)</f>
        <v>#N/A</v>
      </c>
    </row>
    <row r="228" spans="1:41" ht="50" customHeight="1">
      <c r="A228" s="495">
        <f t="shared" ref="A228" si="11">A227+1</f>
        <v>171</v>
      </c>
      <c r="B228" s="542"/>
      <c r="C228" s="543"/>
      <c r="D228" s="543"/>
      <c r="E228" s="543"/>
      <c r="F228" s="543"/>
      <c r="G228" s="543"/>
      <c r="H228" s="543"/>
      <c r="I228" s="543"/>
      <c r="J228" s="543"/>
      <c r="K228" s="543"/>
      <c r="L228" s="536"/>
      <c r="M228" s="537"/>
      <c r="N228" s="537"/>
      <c r="O228" s="537"/>
      <c r="P228" s="538"/>
      <c r="Q228" s="502" t="s">
        <v>191</v>
      </c>
      <c r="R228" s="503"/>
      <c r="S228" s="503"/>
      <c r="T228" s="503"/>
      <c r="U228" s="504"/>
      <c r="V228" s="284"/>
      <c r="W228" s="499" t="str" cm="1">
        <f t="array" ref="W228">_xlfn.IFS(AND(B228="",Z228=""),"事業所番号及びサービス名を入力してください。",AND(B228="",Z228&lt;&gt;""),"事業所番号を入力してください。",AND(B228&lt;&gt;"",Z228=""),"サービス名を入力してください。",AND(B228&lt;&gt;"",Z228&lt;&gt;""),IF(LEFT(B228,2)="23",IFERROR(VLOOKUP(B228&amp;Z228,事業所一覧!$A$2:$D$44337,4,FALSE),"事業所番号若しくはサービス名に誤りがないか確認してください。"),"愛知県外の事業所は手入力してください。"))</f>
        <v>事業所番号及びサービス名を入力してください。</v>
      </c>
      <c r="X228" s="500"/>
      <c r="Y228" s="501"/>
      <c r="Z228" s="511"/>
      <c r="AA228" s="511"/>
      <c r="AB228" s="511"/>
      <c r="AC228" s="348" t="str">
        <f>IFERROR(VLOOKUP(Z228,【参考】数式用!$A$4:$B$54,2,FALSE),"")</f>
        <v/>
      </c>
      <c r="AD228" s="221"/>
      <c r="AE228" s="220" t="str">
        <f>IF(B228="","",IF(AO228="総合事業","数式を削除して手入力",IFERROR(INDEX(【参考】数式用!$AT$3:$AV$452,MATCH(Q228&amp;V228,【参考】数式用!$AS$3:$AS$452,0),MATCH(VLOOKUP(Z228,【参考】数式用!$AW$2:$AX$53,2,FALSE),【参考】数式用!$AT$2:$AV$2,0)),10)))</f>
        <v/>
      </c>
      <c r="AN228" s="428" t="e">
        <f>IF($L$18="", "", VLOOKUP(Z228,【参考】数式用!$A$4:$M$54,13,FALSE))</f>
        <v>#N/A</v>
      </c>
      <c r="AO228" s="46" t="e">
        <f>VLOOKUP(Z228,【参考】数式用!$A$2:$N$54,14,FALSE)</f>
        <v>#N/A</v>
      </c>
    </row>
    <row r="229" spans="1:41" ht="50" customHeight="1">
      <c r="A229" s="495">
        <f t="shared" si="3"/>
        <v>172</v>
      </c>
      <c r="B229" s="542"/>
      <c r="C229" s="543"/>
      <c r="D229" s="543"/>
      <c r="E229" s="543"/>
      <c r="F229" s="543"/>
      <c r="G229" s="543"/>
      <c r="H229" s="543"/>
      <c r="I229" s="543"/>
      <c r="J229" s="543"/>
      <c r="K229" s="543"/>
      <c r="L229" s="536"/>
      <c r="M229" s="537"/>
      <c r="N229" s="537"/>
      <c r="O229" s="537"/>
      <c r="P229" s="538"/>
      <c r="Q229" s="502" t="s">
        <v>191</v>
      </c>
      <c r="R229" s="503"/>
      <c r="S229" s="503"/>
      <c r="T229" s="503"/>
      <c r="U229" s="504"/>
      <c r="V229" s="284"/>
      <c r="W229" s="499" t="str" cm="1">
        <f t="array" ref="W229">_xlfn.IFS(AND(B229="",Z229=""),"事業所番号及びサービス名を入力してください。",AND(B229="",Z229&lt;&gt;""),"事業所番号を入力してください。",AND(B229&lt;&gt;"",Z229=""),"サービス名を入力してください。",AND(B229&lt;&gt;"",Z229&lt;&gt;""),IF(LEFT(B229,2)="23",IFERROR(VLOOKUP(B229&amp;Z229,事業所一覧!$A$2:$D$44337,4,FALSE),"事業所番号若しくはサービス名に誤りがないか確認してください。"),"愛知県外の事業所は手入力してください。"))</f>
        <v>事業所番号及びサービス名を入力してください。</v>
      </c>
      <c r="X229" s="500"/>
      <c r="Y229" s="501"/>
      <c r="Z229" s="511"/>
      <c r="AA229" s="511"/>
      <c r="AB229" s="511"/>
      <c r="AC229" s="348" t="str">
        <f>IFERROR(VLOOKUP(Z229,【参考】数式用!$A$4:$B$54,2,FALSE),"")</f>
        <v/>
      </c>
      <c r="AD229" s="221"/>
      <c r="AE229" s="220" t="str">
        <f>IF(B229="","",IF(AO229="総合事業","数式を削除して手入力",IFERROR(INDEX(【参考】数式用!$AT$3:$AV$452,MATCH(Q229&amp;V229,【参考】数式用!$AS$3:$AS$452,0),MATCH(VLOOKUP(Z229,【参考】数式用!$AW$2:$AX$53,2,FALSE),【参考】数式用!$AT$2:$AV$2,0)),10)))</f>
        <v/>
      </c>
      <c r="AN229" s="428" t="e">
        <f>IF($L$18="", "", VLOOKUP(Z229,【参考】数式用!$A$4:$M$54,13,FALSE))</f>
        <v>#N/A</v>
      </c>
      <c r="AO229" s="46" t="e">
        <f>VLOOKUP(Z229,【参考】数式用!$A$2:$N$54,14,FALSE)</f>
        <v>#N/A</v>
      </c>
    </row>
    <row r="230" spans="1:41" ht="50" customHeight="1">
      <c r="A230" s="495">
        <f t="shared" ref="A230" si="12">A229+1</f>
        <v>173</v>
      </c>
      <c r="B230" s="542"/>
      <c r="C230" s="543"/>
      <c r="D230" s="543"/>
      <c r="E230" s="543"/>
      <c r="F230" s="543"/>
      <c r="G230" s="543"/>
      <c r="H230" s="543"/>
      <c r="I230" s="543"/>
      <c r="J230" s="543"/>
      <c r="K230" s="543"/>
      <c r="L230" s="536"/>
      <c r="M230" s="537"/>
      <c r="N230" s="537"/>
      <c r="O230" s="537"/>
      <c r="P230" s="538"/>
      <c r="Q230" s="502" t="s">
        <v>191</v>
      </c>
      <c r="R230" s="503"/>
      <c r="S230" s="503"/>
      <c r="T230" s="503"/>
      <c r="U230" s="504"/>
      <c r="V230" s="284"/>
      <c r="W230" s="499" t="str" cm="1">
        <f t="array" ref="W230">_xlfn.IFS(AND(B230="",Z230=""),"事業所番号及びサービス名を入力してください。",AND(B230="",Z230&lt;&gt;""),"事業所番号を入力してください。",AND(B230&lt;&gt;"",Z230=""),"サービス名を入力してください。",AND(B230&lt;&gt;"",Z230&lt;&gt;""),IF(LEFT(B230,2)="23",IFERROR(VLOOKUP(B230&amp;Z230,事業所一覧!$A$2:$D$44337,4,FALSE),"事業所番号若しくはサービス名に誤りがないか確認してください。"),"愛知県外の事業所は手入力してください。"))</f>
        <v>事業所番号及びサービス名を入力してください。</v>
      </c>
      <c r="X230" s="500"/>
      <c r="Y230" s="501"/>
      <c r="Z230" s="511"/>
      <c r="AA230" s="511"/>
      <c r="AB230" s="511"/>
      <c r="AC230" s="348" t="str">
        <f>IFERROR(VLOOKUP(Z230,【参考】数式用!$A$4:$B$54,2,FALSE),"")</f>
        <v/>
      </c>
      <c r="AD230" s="221"/>
      <c r="AE230" s="220" t="str">
        <f>IF(B230="","",IF(AO230="総合事業","数式を削除して手入力",IFERROR(INDEX(【参考】数式用!$AT$3:$AV$452,MATCH(Q230&amp;V230,【参考】数式用!$AS$3:$AS$452,0),MATCH(VLOOKUP(Z230,【参考】数式用!$AW$2:$AX$53,2,FALSE),【参考】数式用!$AT$2:$AV$2,0)),10)))</f>
        <v/>
      </c>
      <c r="AN230" s="428" t="e">
        <f>IF($L$18="", "", VLOOKUP(Z230,【参考】数式用!$A$4:$M$54,13,FALSE))</f>
        <v>#N/A</v>
      </c>
      <c r="AO230" s="46" t="e">
        <f>VLOOKUP(Z230,【参考】数式用!$A$2:$N$54,14,FALSE)</f>
        <v>#N/A</v>
      </c>
    </row>
    <row r="231" spans="1:41" ht="50" customHeight="1">
      <c r="A231" s="495">
        <f t="shared" si="3"/>
        <v>174</v>
      </c>
      <c r="B231" s="542"/>
      <c r="C231" s="543"/>
      <c r="D231" s="543"/>
      <c r="E231" s="543"/>
      <c r="F231" s="543"/>
      <c r="G231" s="543"/>
      <c r="H231" s="543"/>
      <c r="I231" s="543"/>
      <c r="J231" s="543"/>
      <c r="K231" s="543"/>
      <c r="L231" s="536"/>
      <c r="M231" s="537"/>
      <c r="N231" s="537"/>
      <c r="O231" s="537"/>
      <c r="P231" s="538"/>
      <c r="Q231" s="502" t="s">
        <v>191</v>
      </c>
      <c r="R231" s="503"/>
      <c r="S231" s="503"/>
      <c r="T231" s="503"/>
      <c r="U231" s="504"/>
      <c r="V231" s="284"/>
      <c r="W231" s="499" t="str" cm="1">
        <f t="array" ref="W231">_xlfn.IFS(AND(B231="",Z231=""),"事業所番号及びサービス名を入力してください。",AND(B231="",Z231&lt;&gt;""),"事業所番号を入力してください。",AND(B231&lt;&gt;"",Z231=""),"サービス名を入力してください。",AND(B231&lt;&gt;"",Z231&lt;&gt;""),IF(LEFT(B231,2)="23",IFERROR(VLOOKUP(B231&amp;Z231,事業所一覧!$A$2:$D$44337,4,FALSE),"事業所番号若しくはサービス名に誤りがないか確認してください。"),"愛知県外の事業所は手入力してください。"))</f>
        <v>事業所番号及びサービス名を入力してください。</v>
      </c>
      <c r="X231" s="500"/>
      <c r="Y231" s="501"/>
      <c r="Z231" s="511"/>
      <c r="AA231" s="511"/>
      <c r="AB231" s="511"/>
      <c r="AC231" s="348" t="str">
        <f>IFERROR(VLOOKUP(Z231,【参考】数式用!$A$4:$B$54,2,FALSE),"")</f>
        <v/>
      </c>
      <c r="AD231" s="221"/>
      <c r="AE231" s="220" t="str">
        <f>IF(B231="","",IF(AO231="総合事業","数式を削除して手入力",IFERROR(INDEX(【参考】数式用!$AT$3:$AV$452,MATCH(Q231&amp;V231,【参考】数式用!$AS$3:$AS$452,0),MATCH(VLOOKUP(Z231,【参考】数式用!$AW$2:$AX$53,2,FALSE),【参考】数式用!$AT$2:$AV$2,0)),10)))</f>
        <v/>
      </c>
      <c r="AN231" s="428" t="e">
        <f>IF($L$18="", "", VLOOKUP(Z231,【参考】数式用!$A$4:$M$54,13,FALSE))</f>
        <v>#N/A</v>
      </c>
      <c r="AO231" s="46" t="e">
        <f>VLOOKUP(Z231,【参考】数式用!$A$2:$N$54,14,FALSE)</f>
        <v>#N/A</v>
      </c>
    </row>
    <row r="232" spans="1:41" ht="50" customHeight="1">
      <c r="A232" s="495">
        <f t="shared" ref="A232" si="13">A231+1</f>
        <v>175</v>
      </c>
      <c r="B232" s="542"/>
      <c r="C232" s="543"/>
      <c r="D232" s="543"/>
      <c r="E232" s="543"/>
      <c r="F232" s="543"/>
      <c r="G232" s="543"/>
      <c r="H232" s="543"/>
      <c r="I232" s="543"/>
      <c r="J232" s="543"/>
      <c r="K232" s="543"/>
      <c r="L232" s="536"/>
      <c r="M232" s="537"/>
      <c r="N232" s="537"/>
      <c r="O232" s="537"/>
      <c r="P232" s="538"/>
      <c r="Q232" s="502" t="s">
        <v>191</v>
      </c>
      <c r="R232" s="503"/>
      <c r="S232" s="503"/>
      <c r="T232" s="503"/>
      <c r="U232" s="504"/>
      <c r="V232" s="284"/>
      <c r="W232" s="499" t="str" cm="1">
        <f t="array" ref="W232">_xlfn.IFS(AND(B232="",Z232=""),"事業所番号及びサービス名を入力してください。",AND(B232="",Z232&lt;&gt;""),"事業所番号を入力してください。",AND(B232&lt;&gt;"",Z232=""),"サービス名を入力してください。",AND(B232&lt;&gt;"",Z232&lt;&gt;""),IF(LEFT(B232,2)="23",IFERROR(VLOOKUP(B232&amp;Z232,事業所一覧!$A$2:$D$44337,4,FALSE),"事業所番号若しくはサービス名に誤りがないか確認してください。"),"愛知県外の事業所は手入力してください。"))</f>
        <v>事業所番号及びサービス名を入力してください。</v>
      </c>
      <c r="X232" s="500"/>
      <c r="Y232" s="501"/>
      <c r="Z232" s="511"/>
      <c r="AA232" s="511"/>
      <c r="AB232" s="511"/>
      <c r="AC232" s="348" t="str">
        <f>IFERROR(VLOOKUP(Z232,【参考】数式用!$A$4:$B$54,2,FALSE),"")</f>
        <v/>
      </c>
      <c r="AD232" s="221"/>
      <c r="AE232" s="220" t="str">
        <f>IF(B232="","",IF(AO232="総合事業","数式を削除して手入力",IFERROR(INDEX(【参考】数式用!$AT$3:$AV$452,MATCH(Q232&amp;V232,【参考】数式用!$AS$3:$AS$452,0),MATCH(VLOOKUP(Z232,【参考】数式用!$AW$2:$AX$53,2,FALSE),【参考】数式用!$AT$2:$AV$2,0)),10)))</f>
        <v/>
      </c>
      <c r="AN232" s="428" t="e">
        <f>IF($L$18="", "", VLOOKUP(Z232,【参考】数式用!$A$4:$M$54,13,FALSE))</f>
        <v>#N/A</v>
      </c>
      <c r="AO232" s="46" t="e">
        <f>VLOOKUP(Z232,【参考】数式用!$A$2:$N$54,14,FALSE)</f>
        <v>#N/A</v>
      </c>
    </row>
    <row r="233" spans="1:41" ht="50" customHeight="1">
      <c r="A233" s="495">
        <f t="shared" si="3"/>
        <v>176</v>
      </c>
      <c r="B233" s="542"/>
      <c r="C233" s="543"/>
      <c r="D233" s="543"/>
      <c r="E233" s="543"/>
      <c r="F233" s="543"/>
      <c r="G233" s="543"/>
      <c r="H233" s="543"/>
      <c r="I233" s="543"/>
      <c r="J233" s="543"/>
      <c r="K233" s="543"/>
      <c r="L233" s="536"/>
      <c r="M233" s="537"/>
      <c r="N233" s="537"/>
      <c r="O233" s="537"/>
      <c r="P233" s="538"/>
      <c r="Q233" s="502" t="s">
        <v>191</v>
      </c>
      <c r="R233" s="503"/>
      <c r="S233" s="503"/>
      <c r="T233" s="503"/>
      <c r="U233" s="504"/>
      <c r="V233" s="284"/>
      <c r="W233" s="499" t="str" cm="1">
        <f t="array" ref="W233">_xlfn.IFS(AND(B233="",Z233=""),"事業所番号及びサービス名を入力してください。",AND(B233="",Z233&lt;&gt;""),"事業所番号を入力してください。",AND(B233&lt;&gt;"",Z233=""),"サービス名を入力してください。",AND(B233&lt;&gt;"",Z233&lt;&gt;""),IF(LEFT(B233,2)="23",IFERROR(VLOOKUP(B233&amp;Z233,事業所一覧!$A$2:$D$44337,4,FALSE),"事業所番号若しくはサービス名に誤りがないか確認してください。"),"愛知県外の事業所は手入力してください。"))</f>
        <v>事業所番号及びサービス名を入力してください。</v>
      </c>
      <c r="X233" s="500"/>
      <c r="Y233" s="501"/>
      <c r="Z233" s="511"/>
      <c r="AA233" s="511"/>
      <c r="AB233" s="511"/>
      <c r="AC233" s="348" t="str">
        <f>IFERROR(VLOOKUP(Z233,【参考】数式用!$A$4:$B$54,2,FALSE),"")</f>
        <v/>
      </c>
      <c r="AD233" s="221"/>
      <c r="AE233" s="220" t="str">
        <f>IF(B233="","",IF(AO233="総合事業","数式を削除して手入力",IFERROR(INDEX(【参考】数式用!$AT$3:$AV$452,MATCH(Q233&amp;V233,【参考】数式用!$AS$3:$AS$452,0),MATCH(VLOOKUP(Z233,【参考】数式用!$AW$2:$AX$53,2,FALSE),【参考】数式用!$AT$2:$AV$2,0)),10)))</f>
        <v/>
      </c>
      <c r="AN233" s="428" t="e">
        <f>IF($L$18="", "", VLOOKUP(Z233,【参考】数式用!$A$4:$M$54,13,FALSE))</f>
        <v>#N/A</v>
      </c>
      <c r="AO233" s="46" t="e">
        <f>VLOOKUP(Z233,【参考】数式用!$A$2:$N$54,14,FALSE)</f>
        <v>#N/A</v>
      </c>
    </row>
    <row r="234" spans="1:41" ht="50" customHeight="1">
      <c r="A234" s="495">
        <f t="shared" ref="A234" si="14">A233+1</f>
        <v>177</v>
      </c>
      <c r="B234" s="542"/>
      <c r="C234" s="543"/>
      <c r="D234" s="543"/>
      <c r="E234" s="543"/>
      <c r="F234" s="543"/>
      <c r="G234" s="543"/>
      <c r="H234" s="543"/>
      <c r="I234" s="543"/>
      <c r="J234" s="543"/>
      <c r="K234" s="543"/>
      <c r="L234" s="536"/>
      <c r="M234" s="537"/>
      <c r="N234" s="537"/>
      <c r="O234" s="537"/>
      <c r="P234" s="538"/>
      <c r="Q234" s="502" t="s">
        <v>191</v>
      </c>
      <c r="R234" s="503"/>
      <c r="S234" s="503"/>
      <c r="T234" s="503"/>
      <c r="U234" s="504"/>
      <c r="V234" s="284"/>
      <c r="W234" s="499" t="str" cm="1">
        <f t="array" ref="W234">_xlfn.IFS(AND(B234="",Z234=""),"事業所番号及びサービス名を入力してください。",AND(B234="",Z234&lt;&gt;""),"事業所番号を入力してください。",AND(B234&lt;&gt;"",Z234=""),"サービス名を入力してください。",AND(B234&lt;&gt;"",Z234&lt;&gt;""),IF(LEFT(B234,2)="23",IFERROR(VLOOKUP(B234&amp;Z234,事業所一覧!$A$2:$D$44337,4,FALSE),"事業所番号若しくはサービス名に誤りがないか確認してください。"),"愛知県外の事業所は手入力してください。"))</f>
        <v>事業所番号及びサービス名を入力してください。</v>
      </c>
      <c r="X234" s="500"/>
      <c r="Y234" s="501"/>
      <c r="Z234" s="511"/>
      <c r="AA234" s="511"/>
      <c r="AB234" s="511"/>
      <c r="AC234" s="348" t="str">
        <f>IFERROR(VLOOKUP(Z234,【参考】数式用!$A$4:$B$54,2,FALSE),"")</f>
        <v/>
      </c>
      <c r="AD234" s="221"/>
      <c r="AE234" s="220" t="str">
        <f>IF(B234="","",IF(AO234="総合事業","数式を削除して手入力",IFERROR(INDEX(【参考】数式用!$AT$3:$AV$452,MATCH(Q234&amp;V234,【参考】数式用!$AS$3:$AS$452,0),MATCH(VLOOKUP(Z234,【参考】数式用!$AW$2:$AX$53,2,FALSE),【参考】数式用!$AT$2:$AV$2,0)),10)))</f>
        <v/>
      </c>
      <c r="AN234" s="428" t="e">
        <f>IF($L$18="", "", VLOOKUP(Z234,【参考】数式用!$A$4:$M$54,13,FALSE))</f>
        <v>#N/A</v>
      </c>
      <c r="AO234" s="46" t="e">
        <f>VLOOKUP(Z234,【参考】数式用!$A$2:$N$54,14,FALSE)</f>
        <v>#N/A</v>
      </c>
    </row>
    <row r="235" spans="1:41" ht="50" customHeight="1">
      <c r="A235" s="495">
        <f t="shared" si="3"/>
        <v>178</v>
      </c>
      <c r="B235" s="542"/>
      <c r="C235" s="543"/>
      <c r="D235" s="543"/>
      <c r="E235" s="543"/>
      <c r="F235" s="543"/>
      <c r="G235" s="543"/>
      <c r="H235" s="543"/>
      <c r="I235" s="543"/>
      <c r="J235" s="543"/>
      <c r="K235" s="543"/>
      <c r="L235" s="536"/>
      <c r="M235" s="537"/>
      <c r="N235" s="537"/>
      <c r="O235" s="537"/>
      <c r="P235" s="538"/>
      <c r="Q235" s="502" t="s">
        <v>191</v>
      </c>
      <c r="R235" s="503"/>
      <c r="S235" s="503"/>
      <c r="T235" s="503"/>
      <c r="U235" s="504"/>
      <c r="V235" s="284"/>
      <c r="W235" s="499" t="str" cm="1">
        <f t="array" ref="W235">_xlfn.IFS(AND(B235="",Z235=""),"事業所番号及びサービス名を入力してください。",AND(B235="",Z235&lt;&gt;""),"事業所番号を入力してください。",AND(B235&lt;&gt;"",Z235=""),"サービス名を入力してください。",AND(B235&lt;&gt;"",Z235&lt;&gt;""),IF(LEFT(B235,2)="23",IFERROR(VLOOKUP(B235&amp;Z235,事業所一覧!$A$2:$D$44337,4,FALSE),"事業所番号若しくはサービス名に誤りがないか確認してください。"),"愛知県外の事業所は手入力してください。"))</f>
        <v>事業所番号及びサービス名を入力してください。</v>
      </c>
      <c r="X235" s="500"/>
      <c r="Y235" s="501"/>
      <c r="Z235" s="511"/>
      <c r="AA235" s="511"/>
      <c r="AB235" s="511"/>
      <c r="AC235" s="348" t="str">
        <f>IFERROR(VLOOKUP(Z235,【参考】数式用!$A$4:$B$54,2,FALSE),"")</f>
        <v/>
      </c>
      <c r="AD235" s="221"/>
      <c r="AE235" s="220" t="str">
        <f>IF(B235="","",IF(AO235="総合事業","数式を削除して手入力",IFERROR(INDEX(【参考】数式用!$AT$3:$AV$452,MATCH(Q235&amp;V235,【参考】数式用!$AS$3:$AS$452,0),MATCH(VLOOKUP(Z235,【参考】数式用!$AW$2:$AX$53,2,FALSE),【参考】数式用!$AT$2:$AV$2,0)),10)))</f>
        <v/>
      </c>
      <c r="AN235" s="428" t="e">
        <f>IF($L$18="", "", VLOOKUP(Z235,【参考】数式用!$A$4:$M$54,13,FALSE))</f>
        <v>#N/A</v>
      </c>
      <c r="AO235" s="46" t="e">
        <f>VLOOKUP(Z235,【参考】数式用!$A$2:$N$54,14,FALSE)</f>
        <v>#N/A</v>
      </c>
    </row>
    <row r="236" spans="1:41" ht="50" customHeight="1">
      <c r="A236" s="495">
        <f t="shared" ref="A236" si="15">A235+1</f>
        <v>179</v>
      </c>
      <c r="B236" s="542"/>
      <c r="C236" s="543"/>
      <c r="D236" s="543"/>
      <c r="E236" s="543"/>
      <c r="F236" s="543"/>
      <c r="G236" s="543"/>
      <c r="H236" s="543"/>
      <c r="I236" s="543"/>
      <c r="J236" s="543"/>
      <c r="K236" s="543"/>
      <c r="L236" s="536"/>
      <c r="M236" s="537"/>
      <c r="N236" s="537"/>
      <c r="O236" s="537"/>
      <c r="P236" s="538"/>
      <c r="Q236" s="502" t="s">
        <v>191</v>
      </c>
      <c r="R236" s="503"/>
      <c r="S236" s="503"/>
      <c r="T236" s="503"/>
      <c r="U236" s="504"/>
      <c r="V236" s="284"/>
      <c r="W236" s="499" t="str" cm="1">
        <f t="array" ref="W236">_xlfn.IFS(AND(B236="",Z236=""),"事業所番号及びサービス名を入力してください。",AND(B236="",Z236&lt;&gt;""),"事業所番号を入力してください。",AND(B236&lt;&gt;"",Z236=""),"サービス名を入力してください。",AND(B236&lt;&gt;"",Z236&lt;&gt;""),IF(LEFT(B236,2)="23",IFERROR(VLOOKUP(B236&amp;Z236,事業所一覧!$A$2:$D$44337,4,FALSE),"事業所番号若しくはサービス名に誤りがないか確認してください。"),"愛知県外の事業所は手入力してください。"))</f>
        <v>事業所番号及びサービス名を入力してください。</v>
      </c>
      <c r="X236" s="500"/>
      <c r="Y236" s="501"/>
      <c r="Z236" s="511"/>
      <c r="AA236" s="511"/>
      <c r="AB236" s="511"/>
      <c r="AC236" s="348" t="str">
        <f>IFERROR(VLOOKUP(Z236,【参考】数式用!$A$4:$B$54,2,FALSE),"")</f>
        <v/>
      </c>
      <c r="AD236" s="221"/>
      <c r="AE236" s="220" t="str">
        <f>IF(B236="","",IF(AO236="総合事業","数式を削除して手入力",IFERROR(INDEX(【参考】数式用!$AT$3:$AV$452,MATCH(Q236&amp;V236,【参考】数式用!$AS$3:$AS$452,0),MATCH(VLOOKUP(Z236,【参考】数式用!$AW$2:$AX$53,2,FALSE),【参考】数式用!$AT$2:$AV$2,0)),10)))</f>
        <v/>
      </c>
      <c r="AN236" s="428" t="e">
        <f>IF($L$18="", "", VLOOKUP(Z236,【参考】数式用!$A$4:$M$54,13,FALSE))</f>
        <v>#N/A</v>
      </c>
      <c r="AO236" s="46" t="e">
        <f>VLOOKUP(Z236,【参考】数式用!$A$2:$N$54,14,FALSE)</f>
        <v>#N/A</v>
      </c>
    </row>
    <row r="237" spans="1:41" ht="50" customHeight="1">
      <c r="A237" s="495">
        <f t="shared" si="3"/>
        <v>180</v>
      </c>
      <c r="B237" s="542"/>
      <c r="C237" s="543"/>
      <c r="D237" s="543"/>
      <c r="E237" s="543"/>
      <c r="F237" s="543"/>
      <c r="G237" s="543"/>
      <c r="H237" s="543"/>
      <c r="I237" s="543"/>
      <c r="J237" s="543"/>
      <c r="K237" s="543"/>
      <c r="L237" s="536"/>
      <c r="M237" s="537"/>
      <c r="N237" s="537"/>
      <c r="O237" s="537"/>
      <c r="P237" s="538"/>
      <c r="Q237" s="502" t="s">
        <v>191</v>
      </c>
      <c r="R237" s="503"/>
      <c r="S237" s="503"/>
      <c r="T237" s="503"/>
      <c r="U237" s="504"/>
      <c r="V237" s="284"/>
      <c r="W237" s="499" t="str" cm="1">
        <f t="array" ref="W237">_xlfn.IFS(AND(B237="",Z237=""),"事業所番号及びサービス名を入力してください。",AND(B237="",Z237&lt;&gt;""),"事業所番号を入力してください。",AND(B237&lt;&gt;"",Z237=""),"サービス名を入力してください。",AND(B237&lt;&gt;"",Z237&lt;&gt;""),IF(LEFT(B237,2)="23",IFERROR(VLOOKUP(B237&amp;Z237,事業所一覧!$A$2:$D$44337,4,FALSE),"事業所番号若しくはサービス名に誤りがないか確認してください。"),"愛知県外の事業所は手入力してください。"))</f>
        <v>事業所番号及びサービス名を入力してください。</v>
      </c>
      <c r="X237" s="500"/>
      <c r="Y237" s="501"/>
      <c r="Z237" s="511"/>
      <c r="AA237" s="511"/>
      <c r="AB237" s="511"/>
      <c r="AC237" s="348" t="str">
        <f>IFERROR(VLOOKUP(Z237,【参考】数式用!$A$4:$B$54,2,FALSE),"")</f>
        <v/>
      </c>
      <c r="AD237" s="221"/>
      <c r="AE237" s="220" t="str">
        <f>IF(B237="","",IF(AO237="総合事業","数式を削除して手入力",IFERROR(INDEX(【参考】数式用!$AT$3:$AV$452,MATCH(Q237&amp;V237,【参考】数式用!$AS$3:$AS$452,0),MATCH(VLOOKUP(Z237,【参考】数式用!$AW$2:$AX$53,2,FALSE),【参考】数式用!$AT$2:$AV$2,0)),10)))</f>
        <v/>
      </c>
      <c r="AN237" s="428" t="e">
        <f>IF($L$18="", "", VLOOKUP(Z237,【参考】数式用!$A$4:$M$54,13,FALSE))</f>
        <v>#N/A</v>
      </c>
      <c r="AO237" s="46" t="e">
        <f>VLOOKUP(Z237,【参考】数式用!$A$2:$N$54,14,FALSE)</f>
        <v>#N/A</v>
      </c>
    </row>
    <row r="238" spans="1:41" ht="50" customHeight="1">
      <c r="A238" s="495">
        <f t="shared" ref="A238" si="16">A237+1</f>
        <v>181</v>
      </c>
      <c r="B238" s="542"/>
      <c r="C238" s="543"/>
      <c r="D238" s="543"/>
      <c r="E238" s="543"/>
      <c r="F238" s="543"/>
      <c r="G238" s="543"/>
      <c r="H238" s="543"/>
      <c r="I238" s="543"/>
      <c r="J238" s="543"/>
      <c r="K238" s="543"/>
      <c r="L238" s="536"/>
      <c r="M238" s="537"/>
      <c r="N238" s="537"/>
      <c r="O238" s="537"/>
      <c r="P238" s="538"/>
      <c r="Q238" s="502" t="s">
        <v>191</v>
      </c>
      <c r="R238" s="503"/>
      <c r="S238" s="503"/>
      <c r="T238" s="503"/>
      <c r="U238" s="504"/>
      <c r="V238" s="284"/>
      <c r="W238" s="499" t="str" cm="1">
        <f t="array" ref="W238">_xlfn.IFS(AND(B238="",Z238=""),"事業所番号及びサービス名を入力してください。",AND(B238="",Z238&lt;&gt;""),"事業所番号を入力してください。",AND(B238&lt;&gt;"",Z238=""),"サービス名を入力してください。",AND(B238&lt;&gt;"",Z238&lt;&gt;""),IF(LEFT(B238,2)="23",IFERROR(VLOOKUP(B238&amp;Z238,事業所一覧!$A$2:$D$44337,4,FALSE),"事業所番号若しくはサービス名に誤りがないか確認してください。"),"愛知県外の事業所は手入力してください。"))</f>
        <v>事業所番号及びサービス名を入力してください。</v>
      </c>
      <c r="X238" s="500"/>
      <c r="Y238" s="501"/>
      <c r="Z238" s="511"/>
      <c r="AA238" s="511"/>
      <c r="AB238" s="511"/>
      <c r="AC238" s="348" t="str">
        <f>IFERROR(VLOOKUP(Z238,【参考】数式用!$A$4:$B$54,2,FALSE),"")</f>
        <v/>
      </c>
      <c r="AD238" s="221"/>
      <c r="AE238" s="220" t="str">
        <f>IF(B238="","",IF(AO238="総合事業","数式を削除して手入力",IFERROR(INDEX(【参考】数式用!$AT$3:$AV$452,MATCH(Q238&amp;V238,【参考】数式用!$AS$3:$AS$452,0),MATCH(VLOOKUP(Z238,【参考】数式用!$AW$2:$AX$53,2,FALSE),【参考】数式用!$AT$2:$AV$2,0)),10)))</f>
        <v/>
      </c>
      <c r="AN238" s="428" t="e">
        <f>IF($L$18="", "", VLOOKUP(Z238,【参考】数式用!$A$4:$M$54,13,FALSE))</f>
        <v>#N/A</v>
      </c>
      <c r="AO238" s="46" t="e">
        <f>VLOOKUP(Z238,【参考】数式用!$A$2:$N$54,14,FALSE)</f>
        <v>#N/A</v>
      </c>
    </row>
    <row r="239" spans="1:41" ht="50" customHeight="1">
      <c r="A239" s="495">
        <f t="shared" si="3"/>
        <v>182</v>
      </c>
      <c r="B239" s="542"/>
      <c r="C239" s="543"/>
      <c r="D239" s="543"/>
      <c r="E239" s="543"/>
      <c r="F239" s="543"/>
      <c r="G239" s="543"/>
      <c r="H239" s="543"/>
      <c r="I239" s="543"/>
      <c r="J239" s="543"/>
      <c r="K239" s="543"/>
      <c r="L239" s="536"/>
      <c r="M239" s="537"/>
      <c r="N239" s="537"/>
      <c r="O239" s="537"/>
      <c r="P239" s="538"/>
      <c r="Q239" s="502" t="s">
        <v>191</v>
      </c>
      <c r="R239" s="503"/>
      <c r="S239" s="503"/>
      <c r="T239" s="503"/>
      <c r="U239" s="504"/>
      <c r="V239" s="284"/>
      <c r="W239" s="499" t="str" cm="1">
        <f t="array" ref="W239">_xlfn.IFS(AND(B239="",Z239=""),"事業所番号及びサービス名を入力してください。",AND(B239="",Z239&lt;&gt;""),"事業所番号を入力してください。",AND(B239&lt;&gt;"",Z239=""),"サービス名を入力してください。",AND(B239&lt;&gt;"",Z239&lt;&gt;""),IF(LEFT(B239,2)="23",IFERROR(VLOOKUP(B239&amp;Z239,事業所一覧!$A$2:$D$44337,4,FALSE),"事業所番号若しくはサービス名に誤りがないか確認してください。"),"愛知県外の事業所は手入力してください。"))</f>
        <v>事業所番号及びサービス名を入力してください。</v>
      </c>
      <c r="X239" s="500"/>
      <c r="Y239" s="501"/>
      <c r="Z239" s="511"/>
      <c r="AA239" s="511"/>
      <c r="AB239" s="511"/>
      <c r="AC239" s="348" t="str">
        <f>IFERROR(VLOOKUP(Z239,【参考】数式用!$A$4:$B$54,2,FALSE),"")</f>
        <v/>
      </c>
      <c r="AD239" s="221"/>
      <c r="AE239" s="220" t="str">
        <f>IF(B239="","",IF(AO239="総合事業","数式を削除して手入力",IFERROR(INDEX(【参考】数式用!$AT$3:$AV$452,MATCH(Q239&amp;V239,【参考】数式用!$AS$3:$AS$452,0),MATCH(VLOOKUP(Z239,【参考】数式用!$AW$2:$AX$53,2,FALSE),【参考】数式用!$AT$2:$AV$2,0)),10)))</f>
        <v/>
      </c>
      <c r="AN239" s="428" t="e">
        <f>IF($L$18="", "", VLOOKUP(Z239,【参考】数式用!$A$4:$M$54,13,FALSE))</f>
        <v>#N/A</v>
      </c>
      <c r="AO239" s="46" t="e">
        <f>VLOOKUP(Z239,【参考】数式用!$A$2:$N$54,14,FALSE)</f>
        <v>#N/A</v>
      </c>
    </row>
    <row r="240" spans="1:41" ht="50" customHeight="1">
      <c r="A240" s="495">
        <f t="shared" ref="A240" si="17">A239+1</f>
        <v>183</v>
      </c>
      <c r="B240" s="542"/>
      <c r="C240" s="543"/>
      <c r="D240" s="543"/>
      <c r="E240" s="543"/>
      <c r="F240" s="543"/>
      <c r="G240" s="543"/>
      <c r="H240" s="543"/>
      <c r="I240" s="543"/>
      <c r="J240" s="543"/>
      <c r="K240" s="543"/>
      <c r="L240" s="536"/>
      <c r="M240" s="537"/>
      <c r="N240" s="537"/>
      <c r="O240" s="537"/>
      <c r="P240" s="538"/>
      <c r="Q240" s="502" t="s">
        <v>191</v>
      </c>
      <c r="R240" s="503"/>
      <c r="S240" s="503"/>
      <c r="T240" s="503"/>
      <c r="U240" s="504"/>
      <c r="V240" s="284"/>
      <c r="W240" s="499" t="str" cm="1">
        <f t="array" ref="W240">_xlfn.IFS(AND(B240="",Z240=""),"事業所番号及びサービス名を入力してください。",AND(B240="",Z240&lt;&gt;""),"事業所番号を入力してください。",AND(B240&lt;&gt;"",Z240=""),"サービス名を入力してください。",AND(B240&lt;&gt;"",Z240&lt;&gt;""),IF(LEFT(B240,2)="23",IFERROR(VLOOKUP(B240&amp;Z240,事業所一覧!$A$2:$D$44337,4,FALSE),"事業所番号若しくはサービス名に誤りがないか確認してください。"),"愛知県外の事業所は手入力してください。"))</f>
        <v>事業所番号及びサービス名を入力してください。</v>
      </c>
      <c r="X240" s="500"/>
      <c r="Y240" s="501"/>
      <c r="Z240" s="511"/>
      <c r="AA240" s="511"/>
      <c r="AB240" s="511"/>
      <c r="AC240" s="348" t="str">
        <f>IFERROR(VLOOKUP(Z240,【参考】数式用!$A$4:$B$54,2,FALSE),"")</f>
        <v/>
      </c>
      <c r="AD240" s="221"/>
      <c r="AE240" s="220" t="str">
        <f>IF(B240="","",IF(AO240="総合事業","数式を削除して手入力",IFERROR(INDEX(【参考】数式用!$AT$3:$AV$452,MATCH(Q240&amp;V240,【参考】数式用!$AS$3:$AS$452,0),MATCH(VLOOKUP(Z240,【参考】数式用!$AW$2:$AX$53,2,FALSE),【参考】数式用!$AT$2:$AV$2,0)),10)))</f>
        <v/>
      </c>
      <c r="AN240" s="428" t="e">
        <f>IF($L$18="", "", VLOOKUP(Z240,【参考】数式用!$A$4:$M$54,13,FALSE))</f>
        <v>#N/A</v>
      </c>
      <c r="AO240" s="46" t="e">
        <f>VLOOKUP(Z240,【参考】数式用!$A$2:$N$54,14,FALSE)</f>
        <v>#N/A</v>
      </c>
    </row>
    <row r="241" spans="1:41" ht="50" customHeight="1">
      <c r="A241" s="495">
        <f t="shared" si="3"/>
        <v>184</v>
      </c>
      <c r="B241" s="542"/>
      <c r="C241" s="543"/>
      <c r="D241" s="543"/>
      <c r="E241" s="543"/>
      <c r="F241" s="543"/>
      <c r="G241" s="543"/>
      <c r="H241" s="543"/>
      <c r="I241" s="543"/>
      <c r="J241" s="543"/>
      <c r="K241" s="543"/>
      <c r="L241" s="536"/>
      <c r="M241" s="537"/>
      <c r="N241" s="537"/>
      <c r="O241" s="537"/>
      <c r="P241" s="538"/>
      <c r="Q241" s="502" t="s">
        <v>191</v>
      </c>
      <c r="R241" s="503"/>
      <c r="S241" s="503"/>
      <c r="T241" s="503"/>
      <c r="U241" s="504"/>
      <c r="V241" s="284"/>
      <c r="W241" s="499" t="str" cm="1">
        <f t="array" ref="W241">_xlfn.IFS(AND(B241="",Z241=""),"事業所番号及びサービス名を入力してください。",AND(B241="",Z241&lt;&gt;""),"事業所番号を入力してください。",AND(B241&lt;&gt;"",Z241=""),"サービス名を入力してください。",AND(B241&lt;&gt;"",Z241&lt;&gt;""),IF(LEFT(B241,2)="23",IFERROR(VLOOKUP(B241&amp;Z241,事業所一覧!$A$2:$D$44337,4,FALSE),"事業所番号若しくはサービス名に誤りがないか確認してください。"),"愛知県外の事業所は手入力してください。"))</f>
        <v>事業所番号及びサービス名を入力してください。</v>
      </c>
      <c r="X241" s="500"/>
      <c r="Y241" s="501"/>
      <c r="Z241" s="511"/>
      <c r="AA241" s="511"/>
      <c r="AB241" s="511"/>
      <c r="AC241" s="348" t="str">
        <f>IFERROR(VLOOKUP(Z241,【参考】数式用!$A$4:$B$54,2,FALSE),"")</f>
        <v/>
      </c>
      <c r="AD241" s="221"/>
      <c r="AE241" s="220" t="str">
        <f>IF(B241="","",IF(AO241="総合事業","数式を削除して手入力",IFERROR(INDEX(【参考】数式用!$AT$3:$AV$452,MATCH(Q241&amp;V241,【参考】数式用!$AS$3:$AS$452,0),MATCH(VLOOKUP(Z241,【参考】数式用!$AW$2:$AX$53,2,FALSE),【参考】数式用!$AT$2:$AV$2,0)),10)))</f>
        <v/>
      </c>
      <c r="AN241" s="428" t="e">
        <f>IF($L$18="", "", VLOOKUP(Z241,【参考】数式用!$A$4:$M$54,13,FALSE))</f>
        <v>#N/A</v>
      </c>
      <c r="AO241" s="46" t="e">
        <f>VLOOKUP(Z241,【参考】数式用!$A$2:$N$54,14,FALSE)</f>
        <v>#N/A</v>
      </c>
    </row>
    <row r="242" spans="1:41" ht="50" customHeight="1">
      <c r="A242" s="495">
        <f t="shared" ref="A242" si="18">A241+1</f>
        <v>185</v>
      </c>
      <c r="B242" s="542"/>
      <c r="C242" s="543"/>
      <c r="D242" s="543"/>
      <c r="E242" s="543"/>
      <c r="F242" s="543"/>
      <c r="G242" s="543"/>
      <c r="H242" s="543"/>
      <c r="I242" s="543"/>
      <c r="J242" s="543"/>
      <c r="K242" s="543"/>
      <c r="L242" s="536"/>
      <c r="M242" s="537"/>
      <c r="N242" s="537"/>
      <c r="O242" s="537"/>
      <c r="P242" s="538"/>
      <c r="Q242" s="502" t="s">
        <v>191</v>
      </c>
      <c r="R242" s="503"/>
      <c r="S242" s="503"/>
      <c r="T242" s="503"/>
      <c r="U242" s="504"/>
      <c r="V242" s="284"/>
      <c r="W242" s="499" t="str" cm="1">
        <f t="array" ref="W242">_xlfn.IFS(AND(B242="",Z242=""),"事業所番号及びサービス名を入力してください。",AND(B242="",Z242&lt;&gt;""),"事業所番号を入力してください。",AND(B242&lt;&gt;"",Z242=""),"サービス名を入力してください。",AND(B242&lt;&gt;"",Z242&lt;&gt;""),IF(LEFT(B242,2)="23",IFERROR(VLOOKUP(B242&amp;Z242,事業所一覧!$A$2:$D$44337,4,FALSE),"事業所番号若しくはサービス名に誤りがないか確認してください。"),"愛知県外の事業所は手入力してください。"))</f>
        <v>事業所番号及びサービス名を入力してください。</v>
      </c>
      <c r="X242" s="500"/>
      <c r="Y242" s="501"/>
      <c r="Z242" s="511"/>
      <c r="AA242" s="511"/>
      <c r="AB242" s="511"/>
      <c r="AC242" s="348" t="str">
        <f>IFERROR(VLOOKUP(Z242,【参考】数式用!$A$4:$B$54,2,FALSE),"")</f>
        <v/>
      </c>
      <c r="AD242" s="221"/>
      <c r="AE242" s="220" t="str">
        <f>IF(B242="","",IF(AO242="総合事業","数式を削除して手入力",IFERROR(INDEX(【参考】数式用!$AT$3:$AV$452,MATCH(Q242&amp;V242,【参考】数式用!$AS$3:$AS$452,0),MATCH(VLOOKUP(Z242,【参考】数式用!$AW$2:$AX$53,2,FALSE),【参考】数式用!$AT$2:$AV$2,0)),10)))</f>
        <v/>
      </c>
      <c r="AN242" s="428" t="e">
        <f>IF($L$18="", "", VLOOKUP(Z242,【参考】数式用!$A$4:$M$54,13,FALSE))</f>
        <v>#N/A</v>
      </c>
      <c r="AO242" s="46" t="e">
        <f>VLOOKUP(Z242,【参考】数式用!$A$2:$N$54,14,FALSE)</f>
        <v>#N/A</v>
      </c>
    </row>
    <row r="243" spans="1:41" ht="50" customHeight="1">
      <c r="A243" s="495">
        <f t="shared" si="3"/>
        <v>186</v>
      </c>
      <c r="B243" s="542"/>
      <c r="C243" s="543"/>
      <c r="D243" s="543"/>
      <c r="E243" s="543"/>
      <c r="F243" s="543"/>
      <c r="G243" s="543"/>
      <c r="H243" s="543"/>
      <c r="I243" s="543"/>
      <c r="J243" s="543"/>
      <c r="K243" s="543"/>
      <c r="L243" s="536"/>
      <c r="M243" s="537"/>
      <c r="N243" s="537"/>
      <c r="O243" s="537"/>
      <c r="P243" s="538"/>
      <c r="Q243" s="502" t="s">
        <v>191</v>
      </c>
      <c r="R243" s="503"/>
      <c r="S243" s="503"/>
      <c r="T243" s="503"/>
      <c r="U243" s="504"/>
      <c r="V243" s="284"/>
      <c r="W243" s="499" t="str" cm="1">
        <f t="array" ref="W243">_xlfn.IFS(AND(B243="",Z243=""),"事業所番号及びサービス名を入力してください。",AND(B243="",Z243&lt;&gt;""),"事業所番号を入力してください。",AND(B243&lt;&gt;"",Z243=""),"サービス名を入力してください。",AND(B243&lt;&gt;"",Z243&lt;&gt;""),IF(LEFT(B243,2)="23",IFERROR(VLOOKUP(B243&amp;Z243,事業所一覧!$A$2:$D$44337,4,FALSE),"事業所番号若しくはサービス名に誤りがないか確認してください。"),"愛知県外の事業所は手入力してください。"))</f>
        <v>事業所番号及びサービス名を入力してください。</v>
      </c>
      <c r="X243" s="500"/>
      <c r="Y243" s="501"/>
      <c r="Z243" s="511"/>
      <c r="AA243" s="511"/>
      <c r="AB243" s="511"/>
      <c r="AC243" s="348" t="str">
        <f>IFERROR(VLOOKUP(Z243,【参考】数式用!$A$4:$B$54,2,FALSE),"")</f>
        <v/>
      </c>
      <c r="AD243" s="221"/>
      <c r="AE243" s="220" t="str">
        <f>IF(B243="","",IF(AO243="総合事業","数式を削除して手入力",IFERROR(INDEX(【参考】数式用!$AT$3:$AV$452,MATCH(Q243&amp;V243,【参考】数式用!$AS$3:$AS$452,0),MATCH(VLOOKUP(Z243,【参考】数式用!$AW$2:$AX$53,2,FALSE),【参考】数式用!$AT$2:$AV$2,0)),10)))</f>
        <v/>
      </c>
      <c r="AN243" s="428" t="e">
        <f>IF($L$18="", "", VLOOKUP(Z243,【参考】数式用!$A$4:$M$54,13,FALSE))</f>
        <v>#N/A</v>
      </c>
      <c r="AO243" s="46" t="e">
        <f>VLOOKUP(Z243,【参考】数式用!$A$2:$N$54,14,FALSE)</f>
        <v>#N/A</v>
      </c>
    </row>
    <row r="244" spans="1:41" ht="50" customHeight="1">
      <c r="A244" s="495">
        <f t="shared" ref="A244" si="19">A243+1</f>
        <v>187</v>
      </c>
      <c r="B244" s="542"/>
      <c r="C244" s="543"/>
      <c r="D244" s="543"/>
      <c r="E244" s="543"/>
      <c r="F244" s="543"/>
      <c r="G244" s="543"/>
      <c r="H244" s="543"/>
      <c r="I244" s="543"/>
      <c r="J244" s="543"/>
      <c r="K244" s="543"/>
      <c r="L244" s="536"/>
      <c r="M244" s="537"/>
      <c r="N244" s="537"/>
      <c r="O244" s="537"/>
      <c r="P244" s="538"/>
      <c r="Q244" s="502" t="s">
        <v>191</v>
      </c>
      <c r="R244" s="503"/>
      <c r="S244" s="503"/>
      <c r="T244" s="503"/>
      <c r="U244" s="504"/>
      <c r="V244" s="284"/>
      <c r="W244" s="499" t="str" cm="1">
        <f t="array" ref="W244">_xlfn.IFS(AND(B244="",Z244=""),"事業所番号及びサービス名を入力してください。",AND(B244="",Z244&lt;&gt;""),"事業所番号を入力してください。",AND(B244&lt;&gt;"",Z244=""),"サービス名を入力してください。",AND(B244&lt;&gt;"",Z244&lt;&gt;""),IF(LEFT(B244,2)="23",IFERROR(VLOOKUP(B244&amp;Z244,事業所一覧!$A$2:$D$44337,4,FALSE),"事業所番号若しくはサービス名に誤りがないか確認してください。"),"愛知県外の事業所は手入力してください。"))</f>
        <v>事業所番号及びサービス名を入力してください。</v>
      </c>
      <c r="X244" s="500"/>
      <c r="Y244" s="501"/>
      <c r="Z244" s="511"/>
      <c r="AA244" s="511"/>
      <c r="AB244" s="511"/>
      <c r="AC244" s="348" t="str">
        <f>IFERROR(VLOOKUP(Z244,【参考】数式用!$A$4:$B$54,2,FALSE),"")</f>
        <v/>
      </c>
      <c r="AD244" s="221"/>
      <c r="AE244" s="220" t="str">
        <f>IF(B244="","",IF(AO244="総合事業","数式を削除して手入力",IFERROR(INDEX(【参考】数式用!$AT$3:$AV$452,MATCH(Q244&amp;V244,【参考】数式用!$AS$3:$AS$452,0),MATCH(VLOOKUP(Z244,【参考】数式用!$AW$2:$AX$53,2,FALSE),【参考】数式用!$AT$2:$AV$2,0)),10)))</f>
        <v/>
      </c>
      <c r="AN244" s="428" t="e">
        <f>IF($L$18="", "", VLOOKUP(Z244,【参考】数式用!$A$4:$M$54,13,FALSE))</f>
        <v>#N/A</v>
      </c>
      <c r="AO244" s="46" t="e">
        <f>VLOOKUP(Z244,【参考】数式用!$A$2:$N$54,14,FALSE)</f>
        <v>#N/A</v>
      </c>
    </row>
    <row r="245" spans="1:41" ht="50" customHeight="1">
      <c r="A245" s="495">
        <f t="shared" si="3"/>
        <v>188</v>
      </c>
      <c r="B245" s="542"/>
      <c r="C245" s="543"/>
      <c r="D245" s="543"/>
      <c r="E245" s="543"/>
      <c r="F245" s="543"/>
      <c r="G245" s="543"/>
      <c r="H245" s="543"/>
      <c r="I245" s="543"/>
      <c r="J245" s="543"/>
      <c r="K245" s="543"/>
      <c r="L245" s="536"/>
      <c r="M245" s="537"/>
      <c r="N245" s="537"/>
      <c r="O245" s="537"/>
      <c r="P245" s="538"/>
      <c r="Q245" s="502" t="s">
        <v>191</v>
      </c>
      <c r="R245" s="503"/>
      <c r="S245" s="503"/>
      <c r="T245" s="503"/>
      <c r="U245" s="504"/>
      <c r="V245" s="284"/>
      <c r="W245" s="499" t="str" cm="1">
        <f t="array" ref="W245">_xlfn.IFS(AND(B245="",Z245=""),"事業所番号及びサービス名を入力してください。",AND(B245="",Z245&lt;&gt;""),"事業所番号を入力してください。",AND(B245&lt;&gt;"",Z245=""),"サービス名を入力してください。",AND(B245&lt;&gt;"",Z245&lt;&gt;""),IF(LEFT(B245,2)="23",IFERROR(VLOOKUP(B245&amp;Z245,事業所一覧!$A$2:$D$44337,4,FALSE),"事業所番号若しくはサービス名に誤りがないか確認してください。"),"愛知県外の事業所は手入力してください。"))</f>
        <v>事業所番号及びサービス名を入力してください。</v>
      </c>
      <c r="X245" s="500"/>
      <c r="Y245" s="501"/>
      <c r="Z245" s="511"/>
      <c r="AA245" s="511"/>
      <c r="AB245" s="511"/>
      <c r="AC245" s="348" t="str">
        <f>IFERROR(VLOOKUP(Z245,【参考】数式用!$A$4:$B$54,2,FALSE),"")</f>
        <v/>
      </c>
      <c r="AD245" s="221"/>
      <c r="AE245" s="220" t="str">
        <f>IF(B245="","",IF(AO245="総合事業","数式を削除して手入力",IFERROR(INDEX(【参考】数式用!$AT$3:$AV$452,MATCH(Q245&amp;V245,【参考】数式用!$AS$3:$AS$452,0),MATCH(VLOOKUP(Z245,【参考】数式用!$AW$2:$AX$53,2,FALSE),【参考】数式用!$AT$2:$AV$2,0)),10)))</f>
        <v/>
      </c>
      <c r="AN245" s="428" t="e">
        <f>IF($L$18="", "", VLOOKUP(Z245,【参考】数式用!$A$4:$M$54,13,FALSE))</f>
        <v>#N/A</v>
      </c>
      <c r="AO245" s="46" t="e">
        <f>VLOOKUP(Z245,【参考】数式用!$A$2:$N$54,14,FALSE)</f>
        <v>#N/A</v>
      </c>
    </row>
    <row r="246" spans="1:41" ht="50" customHeight="1">
      <c r="A246" s="495">
        <f t="shared" ref="A246" si="20">A245+1</f>
        <v>189</v>
      </c>
      <c r="B246" s="542"/>
      <c r="C246" s="543"/>
      <c r="D246" s="543"/>
      <c r="E246" s="543"/>
      <c r="F246" s="543"/>
      <c r="G246" s="543"/>
      <c r="H246" s="543"/>
      <c r="I246" s="543"/>
      <c r="J246" s="543"/>
      <c r="K246" s="543"/>
      <c r="L246" s="536"/>
      <c r="M246" s="537"/>
      <c r="N246" s="537"/>
      <c r="O246" s="537"/>
      <c r="P246" s="538"/>
      <c r="Q246" s="502" t="s">
        <v>191</v>
      </c>
      <c r="R246" s="503"/>
      <c r="S246" s="503"/>
      <c r="T246" s="503"/>
      <c r="U246" s="504"/>
      <c r="V246" s="284"/>
      <c r="W246" s="499" t="str" cm="1">
        <f t="array" ref="W246">_xlfn.IFS(AND(B246="",Z246=""),"事業所番号及びサービス名を入力してください。",AND(B246="",Z246&lt;&gt;""),"事業所番号を入力してください。",AND(B246&lt;&gt;"",Z246=""),"サービス名を入力してください。",AND(B246&lt;&gt;"",Z246&lt;&gt;""),IF(LEFT(B246,2)="23",IFERROR(VLOOKUP(B246&amp;Z246,事業所一覧!$A$2:$D$44337,4,FALSE),"事業所番号若しくはサービス名に誤りがないか確認してください。"),"愛知県外の事業所は手入力してください。"))</f>
        <v>事業所番号及びサービス名を入力してください。</v>
      </c>
      <c r="X246" s="500"/>
      <c r="Y246" s="501"/>
      <c r="Z246" s="511"/>
      <c r="AA246" s="511"/>
      <c r="AB246" s="511"/>
      <c r="AC246" s="348" t="str">
        <f>IFERROR(VLOOKUP(Z246,【参考】数式用!$A$4:$B$54,2,FALSE),"")</f>
        <v/>
      </c>
      <c r="AD246" s="221"/>
      <c r="AE246" s="220" t="str">
        <f>IF(B246="","",IF(AO246="総合事業","数式を削除して手入力",IFERROR(INDEX(【参考】数式用!$AT$3:$AV$452,MATCH(Q246&amp;V246,【参考】数式用!$AS$3:$AS$452,0),MATCH(VLOOKUP(Z246,【参考】数式用!$AW$2:$AX$53,2,FALSE),【参考】数式用!$AT$2:$AV$2,0)),10)))</f>
        <v/>
      </c>
      <c r="AN246" s="428" t="e">
        <f>IF($L$18="", "", VLOOKUP(Z246,【参考】数式用!$A$4:$M$54,13,FALSE))</f>
        <v>#N/A</v>
      </c>
      <c r="AO246" s="46" t="e">
        <f>VLOOKUP(Z246,【参考】数式用!$A$2:$N$54,14,FALSE)</f>
        <v>#N/A</v>
      </c>
    </row>
    <row r="247" spans="1:41" ht="50" customHeight="1">
      <c r="A247" s="495">
        <f t="shared" si="3"/>
        <v>190</v>
      </c>
      <c r="B247" s="542"/>
      <c r="C247" s="543"/>
      <c r="D247" s="543"/>
      <c r="E247" s="543"/>
      <c r="F247" s="543"/>
      <c r="G247" s="543"/>
      <c r="H247" s="543"/>
      <c r="I247" s="543"/>
      <c r="J247" s="543"/>
      <c r="K247" s="543"/>
      <c r="L247" s="536"/>
      <c r="M247" s="537"/>
      <c r="N247" s="537"/>
      <c r="O247" s="537"/>
      <c r="P247" s="538"/>
      <c r="Q247" s="502" t="s">
        <v>191</v>
      </c>
      <c r="R247" s="503"/>
      <c r="S247" s="503"/>
      <c r="T247" s="503"/>
      <c r="U247" s="504"/>
      <c r="V247" s="284"/>
      <c r="W247" s="499" t="str" cm="1">
        <f t="array" ref="W247">_xlfn.IFS(AND(B247="",Z247=""),"事業所番号及びサービス名を入力してください。",AND(B247="",Z247&lt;&gt;""),"事業所番号を入力してください。",AND(B247&lt;&gt;"",Z247=""),"サービス名を入力してください。",AND(B247&lt;&gt;"",Z247&lt;&gt;""),IF(LEFT(B247,2)="23",IFERROR(VLOOKUP(B247&amp;Z247,事業所一覧!$A$2:$D$44337,4,FALSE),"事業所番号若しくはサービス名に誤りがないか確認してください。"),"愛知県外の事業所は手入力してください。"))</f>
        <v>事業所番号及びサービス名を入力してください。</v>
      </c>
      <c r="X247" s="500"/>
      <c r="Y247" s="501"/>
      <c r="Z247" s="511"/>
      <c r="AA247" s="511"/>
      <c r="AB247" s="511"/>
      <c r="AC247" s="348" t="str">
        <f>IFERROR(VLOOKUP(Z247,【参考】数式用!$A$4:$B$54,2,FALSE),"")</f>
        <v/>
      </c>
      <c r="AD247" s="221"/>
      <c r="AE247" s="220" t="str">
        <f>IF(B247="","",IF(AO247="総合事業","数式を削除して手入力",IFERROR(INDEX(【参考】数式用!$AT$3:$AV$452,MATCH(Q247&amp;V247,【参考】数式用!$AS$3:$AS$452,0),MATCH(VLOOKUP(Z247,【参考】数式用!$AW$2:$AX$53,2,FALSE),【参考】数式用!$AT$2:$AV$2,0)),10)))</f>
        <v/>
      </c>
      <c r="AN247" s="428" t="e">
        <f>IF($L$18="", "", VLOOKUP(Z247,【参考】数式用!$A$4:$M$54,13,FALSE))</f>
        <v>#N/A</v>
      </c>
      <c r="AO247" s="46" t="e">
        <f>VLOOKUP(Z247,【参考】数式用!$A$2:$N$54,14,FALSE)</f>
        <v>#N/A</v>
      </c>
    </row>
    <row r="248" spans="1:41" ht="50" customHeight="1">
      <c r="A248" s="495">
        <f t="shared" ref="A248" si="21">A247+1</f>
        <v>191</v>
      </c>
      <c r="B248" s="542"/>
      <c r="C248" s="543"/>
      <c r="D248" s="543"/>
      <c r="E248" s="543"/>
      <c r="F248" s="543"/>
      <c r="G248" s="543"/>
      <c r="H248" s="543"/>
      <c r="I248" s="543"/>
      <c r="J248" s="543"/>
      <c r="K248" s="543"/>
      <c r="L248" s="536"/>
      <c r="M248" s="537"/>
      <c r="N248" s="537"/>
      <c r="O248" s="537"/>
      <c r="P248" s="538"/>
      <c r="Q248" s="502" t="s">
        <v>191</v>
      </c>
      <c r="R248" s="503"/>
      <c r="S248" s="503"/>
      <c r="T248" s="503"/>
      <c r="U248" s="504"/>
      <c r="V248" s="284"/>
      <c r="W248" s="499" t="str" cm="1">
        <f t="array" ref="W248">_xlfn.IFS(AND(B248="",Z248=""),"事業所番号及びサービス名を入力してください。",AND(B248="",Z248&lt;&gt;""),"事業所番号を入力してください。",AND(B248&lt;&gt;"",Z248=""),"サービス名を入力してください。",AND(B248&lt;&gt;"",Z248&lt;&gt;""),IF(LEFT(B248,2)="23",IFERROR(VLOOKUP(B248&amp;Z248,事業所一覧!$A$2:$D$44337,4,FALSE),"事業所番号若しくはサービス名に誤りがないか確認してください。"),"愛知県外の事業所は手入力してください。"))</f>
        <v>事業所番号及びサービス名を入力してください。</v>
      </c>
      <c r="X248" s="500"/>
      <c r="Y248" s="501"/>
      <c r="Z248" s="511"/>
      <c r="AA248" s="511"/>
      <c r="AB248" s="511"/>
      <c r="AC248" s="348" t="str">
        <f>IFERROR(VLOOKUP(Z248,【参考】数式用!$A$4:$B$54,2,FALSE),"")</f>
        <v/>
      </c>
      <c r="AD248" s="221"/>
      <c r="AE248" s="220" t="str">
        <f>IF(B248="","",IF(AO248="総合事業","数式を削除して手入力",IFERROR(INDEX(【参考】数式用!$AT$3:$AV$452,MATCH(Q248&amp;V248,【参考】数式用!$AS$3:$AS$452,0),MATCH(VLOOKUP(Z248,【参考】数式用!$AW$2:$AX$53,2,FALSE),【参考】数式用!$AT$2:$AV$2,0)),10)))</f>
        <v/>
      </c>
      <c r="AN248" s="428" t="e">
        <f>IF($L$18="", "", VLOOKUP(Z248,【参考】数式用!$A$4:$M$54,13,FALSE))</f>
        <v>#N/A</v>
      </c>
      <c r="AO248" s="46" t="e">
        <f>VLOOKUP(Z248,【参考】数式用!$A$2:$N$54,14,FALSE)</f>
        <v>#N/A</v>
      </c>
    </row>
    <row r="249" spans="1:41" ht="50" customHeight="1">
      <c r="A249" s="495">
        <f t="shared" si="3"/>
        <v>192</v>
      </c>
      <c r="B249" s="542"/>
      <c r="C249" s="543"/>
      <c r="D249" s="543"/>
      <c r="E249" s="543"/>
      <c r="F249" s="543"/>
      <c r="G249" s="543"/>
      <c r="H249" s="543"/>
      <c r="I249" s="543"/>
      <c r="J249" s="543"/>
      <c r="K249" s="543"/>
      <c r="L249" s="536"/>
      <c r="M249" s="537"/>
      <c r="N249" s="537"/>
      <c r="O249" s="537"/>
      <c r="P249" s="538"/>
      <c r="Q249" s="502" t="s">
        <v>191</v>
      </c>
      <c r="R249" s="503"/>
      <c r="S249" s="503"/>
      <c r="T249" s="503"/>
      <c r="U249" s="504"/>
      <c r="V249" s="284"/>
      <c r="W249" s="499" t="str" cm="1">
        <f t="array" ref="W249">_xlfn.IFS(AND(B249="",Z249=""),"事業所番号及びサービス名を入力してください。",AND(B249="",Z249&lt;&gt;""),"事業所番号を入力してください。",AND(B249&lt;&gt;"",Z249=""),"サービス名を入力してください。",AND(B249&lt;&gt;"",Z249&lt;&gt;""),IF(LEFT(B249,2)="23",IFERROR(VLOOKUP(B249&amp;Z249,事業所一覧!$A$2:$D$44337,4,FALSE),"事業所番号若しくはサービス名に誤りがないか確認してください。"),"愛知県外の事業所は手入力してください。"))</f>
        <v>事業所番号及びサービス名を入力してください。</v>
      </c>
      <c r="X249" s="500"/>
      <c r="Y249" s="501"/>
      <c r="Z249" s="511"/>
      <c r="AA249" s="511"/>
      <c r="AB249" s="511"/>
      <c r="AC249" s="348" t="str">
        <f>IFERROR(VLOOKUP(Z249,【参考】数式用!$A$4:$B$54,2,FALSE),"")</f>
        <v/>
      </c>
      <c r="AD249" s="221"/>
      <c r="AE249" s="220" t="str">
        <f>IF(B249="","",IF(AO249="総合事業","数式を削除して手入力",IFERROR(INDEX(【参考】数式用!$AT$3:$AV$452,MATCH(Q249&amp;V249,【参考】数式用!$AS$3:$AS$452,0),MATCH(VLOOKUP(Z249,【参考】数式用!$AW$2:$AX$53,2,FALSE),【参考】数式用!$AT$2:$AV$2,0)),10)))</f>
        <v/>
      </c>
      <c r="AN249" s="428" t="e">
        <f>IF($L$18="", "", VLOOKUP(Z249,【参考】数式用!$A$4:$M$54,13,FALSE))</f>
        <v>#N/A</v>
      </c>
      <c r="AO249" s="46" t="e">
        <f>VLOOKUP(Z249,【参考】数式用!$A$2:$N$54,14,FALSE)</f>
        <v>#N/A</v>
      </c>
    </row>
    <row r="250" spans="1:41" ht="50" customHeight="1">
      <c r="A250" s="495">
        <f t="shared" ref="A250" si="22">A249+1</f>
        <v>193</v>
      </c>
      <c r="B250" s="542"/>
      <c r="C250" s="543"/>
      <c r="D250" s="543"/>
      <c r="E250" s="543"/>
      <c r="F250" s="543"/>
      <c r="G250" s="543"/>
      <c r="H250" s="543"/>
      <c r="I250" s="543"/>
      <c r="J250" s="543"/>
      <c r="K250" s="543"/>
      <c r="L250" s="536"/>
      <c r="M250" s="537"/>
      <c r="N250" s="537"/>
      <c r="O250" s="537"/>
      <c r="P250" s="538"/>
      <c r="Q250" s="502" t="s">
        <v>191</v>
      </c>
      <c r="R250" s="503"/>
      <c r="S250" s="503"/>
      <c r="T250" s="503"/>
      <c r="U250" s="504"/>
      <c r="V250" s="284"/>
      <c r="W250" s="499" t="str" cm="1">
        <f t="array" ref="W250">_xlfn.IFS(AND(B250="",Z250=""),"事業所番号及びサービス名を入力してください。",AND(B250="",Z250&lt;&gt;""),"事業所番号を入力してください。",AND(B250&lt;&gt;"",Z250=""),"サービス名を入力してください。",AND(B250&lt;&gt;"",Z250&lt;&gt;""),IF(LEFT(B250,2)="23",IFERROR(VLOOKUP(B250&amp;Z250,事業所一覧!$A$2:$D$44337,4,FALSE),"事業所番号若しくはサービス名に誤りがないか確認してください。"),"愛知県外の事業所は手入力してください。"))</f>
        <v>事業所番号及びサービス名を入力してください。</v>
      </c>
      <c r="X250" s="500"/>
      <c r="Y250" s="501"/>
      <c r="Z250" s="511"/>
      <c r="AA250" s="511"/>
      <c r="AB250" s="511"/>
      <c r="AC250" s="348" t="str">
        <f>IFERROR(VLOOKUP(Z250,【参考】数式用!$A$4:$B$54,2,FALSE),"")</f>
        <v/>
      </c>
      <c r="AD250" s="221"/>
      <c r="AE250" s="220" t="str">
        <f>IF(B250="","",IF(AO250="総合事業","数式を削除して手入力",IFERROR(INDEX(【参考】数式用!$AT$3:$AV$452,MATCH(Q250&amp;V250,【参考】数式用!$AS$3:$AS$452,0),MATCH(VLOOKUP(Z250,【参考】数式用!$AW$2:$AX$53,2,FALSE),【参考】数式用!$AT$2:$AV$2,0)),10)))</f>
        <v/>
      </c>
      <c r="AN250" s="428" t="e">
        <f>IF($L$18="", "", VLOOKUP(Z250,【参考】数式用!$A$4:$M$54,13,FALSE))</f>
        <v>#N/A</v>
      </c>
      <c r="AO250" s="46" t="e">
        <f>VLOOKUP(Z250,【参考】数式用!$A$2:$N$54,14,FALSE)</f>
        <v>#N/A</v>
      </c>
    </row>
    <row r="251" spans="1:41" ht="50" customHeight="1">
      <c r="A251" s="495">
        <f t="shared" si="3"/>
        <v>194</v>
      </c>
      <c r="B251" s="542"/>
      <c r="C251" s="543"/>
      <c r="D251" s="543"/>
      <c r="E251" s="543"/>
      <c r="F251" s="543"/>
      <c r="G251" s="543"/>
      <c r="H251" s="543"/>
      <c r="I251" s="543"/>
      <c r="J251" s="543"/>
      <c r="K251" s="543"/>
      <c r="L251" s="536"/>
      <c r="M251" s="537"/>
      <c r="N251" s="537"/>
      <c r="O251" s="537"/>
      <c r="P251" s="538"/>
      <c r="Q251" s="502" t="s">
        <v>191</v>
      </c>
      <c r="R251" s="503"/>
      <c r="S251" s="503"/>
      <c r="T251" s="503"/>
      <c r="U251" s="504"/>
      <c r="V251" s="284"/>
      <c r="W251" s="499" t="str" cm="1">
        <f t="array" ref="W251">_xlfn.IFS(AND(B251="",Z251=""),"事業所番号及びサービス名を入力してください。",AND(B251="",Z251&lt;&gt;""),"事業所番号を入力してください。",AND(B251&lt;&gt;"",Z251=""),"サービス名を入力してください。",AND(B251&lt;&gt;"",Z251&lt;&gt;""),IF(LEFT(B251,2)="23",IFERROR(VLOOKUP(B251&amp;Z251,事業所一覧!$A$2:$D$44337,4,FALSE),"事業所番号若しくはサービス名に誤りがないか確認してください。"),"愛知県外の事業所は手入力してください。"))</f>
        <v>事業所番号及びサービス名を入力してください。</v>
      </c>
      <c r="X251" s="500"/>
      <c r="Y251" s="501"/>
      <c r="Z251" s="511"/>
      <c r="AA251" s="511"/>
      <c r="AB251" s="511"/>
      <c r="AC251" s="348" t="str">
        <f>IFERROR(VLOOKUP(Z251,【参考】数式用!$A$4:$B$54,2,FALSE),"")</f>
        <v/>
      </c>
      <c r="AD251" s="221"/>
      <c r="AE251" s="220" t="str">
        <f>IF(B251="","",IF(AO251="総合事業","数式を削除して手入力",IFERROR(INDEX(【参考】数式用!$AT$3:$AV$452,MATCH(Q251&amp;V251,【参考】数式用!$AS$3:$AS$452,0),MATCH(VLOOKUP(Z251,【参考】数式用!$AW$2:$AX$53,2,FALSE),【参考】数式用!$AT$2:$AV$2,0)),10)))</f>
        <v/>
      </c>
      <c r="AN251" s="428" t="e">
        <f>IF($L$18="", "", VLOOKUP(Z251,【参考】数式用!$A$4:$M$54,13,FALSE))</f>
        <v>#N/A</v>
      </c>
      <c r="AO251" s="46" t="e">
        <f>VLOOKUP(Z251,【参考】数式用!$A$2:$N$54,14,FALSE)</f>
        <v>#N/A</v>
      </c>
    </row>
    <row r="252" spans="1:41" ht="50" customHeight="1">
      <c r="A252" s="495">
        <f t="shared" ref="A252" si="23">A251+1</f>
        <v>195</v>
      </c>
      <c r="B252" s="542"/>
      <c r="C252" s="543"/>
      <c r="D252" s="543"/>
      <c r="E252" s="543"/>
      <c r="F252" s="543"/>
      <c r="G252" s="543"/>
      <c r="H252" s="543"/>
      <c r="I252" s="543"/>
      <c r="J252" s="543"/>
      <c r="K252" s="543"/>
      <c r="L252" s="536"/>
      <c r="M252" s="537"/>
      <c r="N252" s="537"/>
      <c r="O252" s="537"/>
      <c r="P252" s="538"/>
      <c r="Q252" s="502" t="s">
        <v>191</v>
      </c>
      <c r="R252" s="503"/>
      <c r="S252" s="503"/>
      <c r="T252" s="503"/>
      <c r="U252" s="504"/>
      <c r="V252" s="284"/>
      <c r="W252" s="499" t="str" cm="1">
        <f t="array" ref="W252">_xlfn.IFS(AND(B252="",Z252=""),"事業所番号及びサービス名を入力してください。",AND(B252="",Z252&lt;&gt;""),"事業所番号を入力してください。",AND(B252&lt;&gt;"",Z252=""),"サービス名を入力してください。",AND(B252&lt;&gt;"",Z252&lt;&gt;""),IF(LEFT(B252,2)="23",IFERROR(VLOOKUP(B252&amp;Z252,事業所一覧!$A$2:$D$44337,4,FALSE),"事業所番号若しくはサービス名に誤りがないか確認してください。"),"愛知県外の事業所は手入力してください。"))</f>
        <v>事業所番号及びサービス名を入力してください。</v>
      </c>
      <c r="X252" s="500"/>
      <c r="Y252" s="501"/>
      <c r="Z252" s="511"/>
      <c r="AA252" s="511"/>
      <c r="AB252" s="511"/>
      <c r="AC252" s="348" t="str">
        <f>IFERROR(VLOOKUP(Z252,【参考】数式用!$A$4:$B$54,2,FALSE),"")</f>
        <v/>
      </c>
      <c r="AD252" s="221"/>
      <c r="AE252" s="220" t="str">
        <f>IF(B252="","",IF(AO252="総合事業","数式を削除して手入力",IFERROR(INDEX(【参考】数式用!$AT$3:$AV$452,MATCH(Q252&amp;V252,【参考】数式用!$AS$3:$AS$452,0),MATCH(VLOOKUP(Z252,【参考】数式用!$AW$2:$AX$53,2,FALSE),【参考】数式用!$AT$2:$AV$2,0)),10)))</f>
        <v/>
      </c>
      <c r="AN252" s="428" t="e">
        <f>IF($L$18="", "", VLOOKUP(Z252,【参考】数式用!$A$4:$M$54,13,FALSE))</f>
        <v>#N/A</v>
      </c>
      <c r="AO252" s="46" t="e">
        <f>VLOOKUP(Z252,【参考】数式用!$A$2:$N$54,14,FALSE)</f>
        <v>#N/A</v>
      </c>
    </row>
    <row r="253" spans="1:41" ht="50" customHeight="1">
      <c r="A253" s="495">
        <f t="shared" si="3"/>
        <v>196</v>
      </c>
      <c r="B253" s="542"/>
      <c r="C253" s="543"/>
      <c r="D253" s="543"/>
      <c r="E253" s="543"/>
      <c r="F253" s="543"/>
      <c r="G253" s="543"/>
      <c r="H253" s="543"/>
      <c r="I253" s="543"/>
      <c r="J253" s="543"/>
      <c r="K253" s="543"/>
      <c r="L253" s="536"/>
      <c r="M253" s="537"/>
      <c r="N253" s="537"/>
      <c r="O253" s="537"/>
      <c r="P253" s="538"/>
      <c r="Q253" s="502" t="s">
        <v>191</v>
      </c>
      <c r="R253" s="503"/>
      <c r="S253" s="503"/>
      <c r="T253" s="503"/>
      <c r="U253" s="504"/>
      <c r="V253" s="284"/>
      <c r="W253" s="499" t="str" cm="1">
        <f t="array" ref="W253">_xlfn.IFS(AND(B253="",Z253=""),"事業所番号及びサービス名を入力してください。",AND(B253="",Z253&lt;&gt;""),"事業所番号を入力してください。",AND(B253&lt;&gt;"",Z253=""),"サービス名を入力してください。",AND(B253&lt;&gt;"",Z253&lt;&gt;""),IF(LEFT(B253,2)="23",IFERROR(VLOOKUP(B253&amp;Z253,事業所一覧!$A$2:$D$44337,4,FALSE),"事業所番号若しくはサービス名に誤りがないか確認してください。"),"愛知県外の事業所は手入力してください。"))</f>
        <v>事業所番号及びサービス名を入力してください。</v>
      </c>
      <c r="X253" s="500"/>
      <c r="Y253" s="501"/>
      <c r="Z253" s="511"/>
      <c r="AA253" s="511"/>
      <c r="AB253" s="511"/>
      <c r="AC253" s="348" t="str">
        <f>IFERROR(VLOOKUP(Z253,【参考】数式用!$A$4:$B$54,2,FALSE),"")</f>
        <v/>
      </c>
      <c r="AD253" s="221"/>
      <c r="AE253" s="220" t="str">
        <f>IF(B253="","",IF(AO253="総合事業","数式を削除して手入力",IFERROR(INDEX(【参考】数式用!$AT$3:$AV$452,MATCH(Q253&amp;V253,【参考】数式用!$AS$3:$AS$452,0),MATCH(VLOOKUP(Z253,【参考】数式用!$AW$2:$AX$53,2,FALSE),【参考】数式用!$AT$2:$AV$2,0)),10)))</f>
        <v/>
      </c>
      <c r="AN253" s="428" t="e">
        <f>IF($L$18="", "", VLOOKUP(Z253,【参考】数式用!$A$4:$M$54,13,FALSE))</f>
        <v>#N/A</v>
      </c>
      <c r="AO253" s="46" t="e">
        <f>VLOOKUP(Z253,【参考】数式用!$A$2:$N$54,14,FALSE)</f>
        <v>#N/A</v>
      </c>
    </row>
    <row r="254" spans="1:41" ht="50" customHeight="1">
      <c r="A254" s="495">
        <f t="shared" ref="A254" si="24">A253+1</f>
        <v>197</v>
      </c>
      <c r="B254" s="542"/>
      <c r="C254" s="543"/>
      <c r="D254" s="543"/>
      <c r="E254" s="543"/>
      <c r="F254" s="543"/>
      <c r="G254" s="543"/>
      <c r="H254" s="543"/>
      <c r="I254" s="543"/>
      <c r="J254" s="543"/>
      <c r="K254" s="543"/>
      <c r="L254" s="536"/>
      <c r="M254" s="537"/>
      <c r="N254" s="537"/>
      <c r="O254" s="537"/>
      <c r="P254" s="538"/>
      <c r="Q254" s="502" t="s">
        <v>191</v>
      </c>
      <c r="R254" s="503"/>
      <c r="S254" s="503"/>
      <c r="T254" s="503"/>
      <c r="U254" s="504"/>
      <c r="V254" s="284"/>
      <c r="W254" s="499" t="str" cm="1">
        <f t="array" ref="W254">_xlfn.IFS(AND(B254="",Z254=""),"事業所番号及びサービス名を入力してください。",AND(B254="",Z254&lt;&gt;""),"事業所番号を入力してください。",AND(B254&lt;&gt;"",Z254=""),"サービス名を入力してください。",AND(B254&lt;&gt;"",Z254&lt;&gt;""),IF(LEFT(B254,2)="23",IFERROR(VLOOKUP(B254&amp;Z254,事業所一覧!$A$2:$D$44337,4,FALSE),"事業所番号若しくはサービス名に誤りがないか確認してください。"),"愛知県外の事業所は手入力してください。"))</f>
        <v>事業所番号及びサービス名を入力してください。</v>
      </c>
      <c r="X254" s="500"/>
      <c r="Y254" s="501"/>
      <c r="Z254" s="511"/>
      <c r="AA254" s="511"/>
      <c r="AB254" s="511"/>
      <c r="AC254" s="348" t="str">
        <f>IFERROR(VLOOKUP(Z254,【参考】数式用!$A$4:$B$54,2,FALSE),"")</f>
        <v/>
      </c>
      <c r="AD254" s="221"/>
      <c r="AE254" s="220" t="str">
        <f>IF(B254="","",IF(AO254="総合事業","数式を削除して手入力",IFERROR(INDEX(【参考】数式用!$AT$3:$AV$452,MATCH(Q254&amp;V254,【参考】数式用!$AS$3:$AS$452,0),MATCH(VLOOKUP(Z254,【参考】数式用!$AW$2:$AX$53,2,FALSE),【参考】数式用!$AT$2:$AV$2,0)),10)))</f>
        <v/>
      </c>
      <c r="AN254" s="428" t="e">
        <f>IF($L$18="", "", VLOOKUP(Z254,【参考】数式用!$A$4:$M$54,13,FALSE))</f>
        <v>#N/A</v>
      </c>
      <c r="AO254" s="46" t="e">
        <f>VLOOKUP(Z254,【参考】数式用!$A$2:$N$54,14,FALSE)</f>
        <v>#N/A</v>
      </c>
    </row>
    <row r="255" spans="1:41" ht="50" customHeight="1">
      <c r="A255" s="495">
        <f t="shared" si="3"/>
        <v>198</v>
      </c>
      <c r="B255" s="542"/>
      <c r="C255" s="543"/>
      <c r="D255" s="543"/>
      <c r="E255" s="543"/>
      <c r="F255" s="543"/>
      <c r="G255" s="543"/>
      <c r="H255" s="543"/>
      <c r="I255" s="543"/>
      <c r="J255" s="543"/>
      <c r="K255" s="543"/>
      <c r="L255" s="536"/>
      <c r="M255" s="537"/>
      <c r="N255" s="537"/>
      <c r="O255" s="537"/>
      <c r="P255" s="538"/>
      <c r="Q255" s="502" t="s">
        <v>191</v>
      </c>
      <c r="R255" s="503"/>
      <c r="S255" s="503"/>
      <c r="T255" s="503"/>
      <c r="U255" s="504"/>
      <c r="V255" s="284"/>
      <c r="W255" s="499" t="str" cm="1">
        <f t="array" ref="W255">_xlfn.IFS(AND(B255="",Z255=""),"事業所番号及びサービス名を入力してください。",AND(B255="",Z255&lt;&gt;""),"事業所番号を入力してください。",AND(B255&lt;&gt;"",Z255=""),"サービス名を入力してください。",AND(B255&lt;&gt;"",Z255&lt;&gt;""),IF(LEFT(B255,2)="23",IFERROR(VLOOKUP(B255&amp;Z255,事業所一覧!$A$2:$D$44337,4,FALSE),"事業所番号若しくはサービス名に誤りがないか確認してください。"),"愛知県外の事業所は手入力してください。"))</f>
        <v>事業所番号及びサービス名を入力してください。</v>
      </c>
      <c r="X255" s="500"/>
      <c r="Y255" s="501"/>
      <c r="Z255" s="511"/>
      <c r="AA255" s="511"/>
      <c r="AB255" s="511"/>
      <c r="AC255" s="348" t="str">
        <f>IFERROR(VLOOKUP(Z255,【参考】数式用!$A$4:$B$54,2,FALSE),"")</f>
        <v/>
      </c>
      <c r="AD255" s="221"/>
      <c r="AE255" s="220" t="str">
        <f>IF(B255="","",IF(AO255="総合事業","数式を削除して手入力",IFERROR(INDEX(【参考】数式用!$AT$3:$AV$452,MATCH(Q255&amp;V255,【参考】数式用!$AS$3:$AS$452,0),MATCH(VLOOKUP(Z255,【参考】数式用!$AW$2:$AX$53,2,FALSE),【参考】数式用!$AT$2:$AV$2,0)),10)))</f>
        <v/>
      </c>
      <c r="AN255" s="428" t="e">
        <f>IF($L$18="", "", VLOOKUP(Z255,【参考】数式用!$A$4:$M$54,13,FALSE))</f>
        <v>#N/A</v>
      </c>
      <c r="AO255" s="46" t="e">
        <f>VLOOKUP(Z255,【参考】数式用!$A$2:$N$54,14,FALSE)</f>
        <v>#N/A</v>
      </c>
    </row>
    <row r="256" spans="1:41" ht="50" customHeight="1">
      <c r="A256" s="495">
        <f t="shared" ref="A256" si="25">A255+1</f>
        <v>199</v>
      </c>
      <c r="B256" s="542"/>
      <c r="C256" s="543"/>
      <c r="D256" s="543"/>
      <c r="E256" s="543"/>
      <c r="F256" s="543"/>
      <c r="G256" s="543"/>
      <c r="H256" s="543"/>
      <c r="I256" s="543"/>
      <c r="J256" s="543"/>
      <c r="K256" s="543"/>
      <c r="L256" s="536"/>
      <c r="M256" s="537"/>
      <c r="N256" s="537"/>
      <c r="O256" s="537"/>
      <c r="P256" s="538"/>
      <c r="Q256" s="502" t="s">
        <v>191</v>
      </c>
      <c r="R256" s="503"/>
      <c r="S256" s="503"/>
      <c r="T256" s="503"/>
      <c r="U256" s="504"/>
      <c r="V256" s="284"/>
      <c r="W256" s="499" t="str" cm="1">
        <f t="array" ref="W256">_xlfn.IFS(AND(B256="",Z256=""),"事業所番号及びサービス名を入力してください。",AND(B256="",Z256&lt;&gt;""),"事業所番号を入力してください。",AND(B256&lt;&gt;"",Z256=""),"サービス名を入力してください。",AND(B256&lt;&gt;"",Z256&lt;&gt;""),IF(LEFT(B256,2)="23",IFERROR(VLOOKUP(B256&amp;Z256,事業所一覧!$A$2:$D$44337,4,FALSE),"事業所番号若しくはサービス名に誤りがないか確認してください。"),"愛知県外の事業所は手入力してください。"))</f>
        <v>事業所番号及びサービス名を入力してください。</v>
      </c>
      <c r="X256" s="500"/>
      <c r="Y256" s="501"/>
      <c r="Z256" s="511"/>
      <c r="AA256" s="511"/>
      <c r="AB256" s="511"/>
      <c r="AC256" s="348" t="str">
        <f>IFERROR(VLOOKUP(Z256,【参考】数式用!$A$4:$B$54,2,FALSE),"")</f>
        <v/>
      </c>
      <c r="AD256" s="221"/>
      <c r="AE256" s="220" t="str">
        <f>IF(B256="","",IF(AO256="総合事業","数式を削除して手入力",IFERROR(INDEX(【参考】数式用!$AT$3:$AV$452,MATCH(Q256&amp;V256,【参考】数式用!$AS$3:$AS$452,0),MATCH(VLOOKUP(Z256,【参考】数式用!$AW$2:$AX$53,2,FALSE),【参考】数式用!$AT$2:$AV$2,0)),10)))</f>
        <v/>
      </c>
      <c r="AN256" s="428" t="e">
        <f>IF($L$18="", "", VLOOKUP(Z256,【参考】数式用!$A$4:$M$54,13,FALSE))</f>
        <v>#N/A</v>
      </c>
      <c r="AO256" s="46" t="e">
        <f>VLOOKUP(Z256,【参考】数式用!$A$2:$N$54,14,FALSE)</f>
        <v>#N/A</v>
      </c>
    </row>
    <row r="257" spans="1:41" ht="50" customHeight="1">
      <c r="A257" s="495">
        <f t="shared" si="3"/>
        <v>200</v>
      </c>
      <c r="B257" s="542"/>
      <c r="C257" s="543"/>
      <c r="D257" s="543"/>
      <c r="E257" s="543"/>
      <c r="F257" s="543"/>
      <c r="G257" s="543"/>
      <c r="H257" s="543"/>
      <c r="I257" s="543"/>
      <c r="J257" s="543"/>
      <c r="K257" s="543"/>
      <c r="L257" s="536"/>
      <c r="M257" s="537"/>
      <c r="N257" s="537"/>
      <c r="O257" s="537"/>
      <c r="P257" s="538"/>
      <c r="Q257" s="502" t="s">
        <v>191</v>
      </c>
      <c r="R257" s="503"/>
      <c r="S257" s="503"/>
      <c r="T257" s="503"/>
      <c r="U257" s="504"/>
      <c r="V257" s="284"/>
      <c r="W257" s="499" t="str" cm="1">
        <f t="array" ref="W257">_xlfn.IFS(AND(B257="",Z257=""),"事業所番号及びサービス名を入力してください。",AND(B257="",Z257&lt;&gt;""),"事業所番号を入力してください。",AND(B257&lt;&gt;"",Z257=""),"サービス名を入力してください。",AND(B257&lt;&gt;"",Z257&lt;&gt;""),IF(LEFT(B257,2)="23",IFERROR(VLOOKUP(B257&amp;Z257,事業所一覧!$A$2:$D$44337,4,FALSE),"事業所番号若しくはサービス名に誤りがないか確認してください。"),"愛知県外の事業所は手入力してください。"))</f>
        <v>事業所番号及びサービス名を入力してください。</v>
      </c>
      <c r="X257" s="500"/>
      <c r="Y257" s="501"/>
      <c r="Z257" s="511"/>
      <c r="AA257" s="511"/>
      <c r="AB257" s="511"/>
      <c r="AC257" s="348" t="str">
        <f>IFERROR(VLOOKUP(Z257,【参考】数式用!$A$4:$B$54,2,FALSE),"")</f>
        <v/>
      </c>
      <c r="AD257" s="221"/>
      <c r="AE257" s="220" t="str">
        <f>IF(B257="","",IF(AO257="総合事業","数式を削除して手入力",IFERROR(INDEX(【参考】数式用!$AT$3:$AV$452,MATCH(Q257&amp;V257,【参考】数式用!$AS$3:$AS$452,0),MATCH(VLOOKUP(Z257,【参考】数式用!$AW$2:$AX$53,2,FALSE),【参考】数式用!$AT$2:$AV$2,0)),10)))</f>
        <v/>
      </c>
      <c r="AN257" s="428" t="e">
        <f>IF($L$18="", "", VLOOKUP(Z257,【参考】数式用!$A$4:$M$54,13,FALSE))</f>
        <v>#N/A</v>
      </c>
      <c r="AO257" s="46" t="e">
        <f>VLOOKUP(Z257,【参考】数式用!$A$2:$N$54,14,FALSE)</f>
        <v>#N/A</v>
      </c>
    </row>
    <row r="258" spans="1:41" ht="50" customHeight="1">
      <c r="A258" s="495">
        <f t="shared" ref="A258" si="26">A257+1</f>
        <v>201</v>
      </c>
      <c r="B258" s="542"/>
      <c r="C258" s="543"/>
      <c r="D258" s="543"/>
      <c r="E258" s="543"/>
      <c r="F258" s="543"/>
      <c r="G258" s="543"/>
      <c r="H258" s="543"/>
      <c r="I258" s="543"/>
      <c r="J258" s="543"/>
      <c r="K258" s="543"/>
      <c r="L258" s="536"/>
      <c r="M258" s="537"/>
      <c r="N258" s="537"/>
      <c r="O258" s="537"/>
      <c r="P258" s="538"/>
      <c r="Q258" s="502" t="s">
        <v>191</v>
      </c>
      <c r="R258" s="503"/>
      <c r="S258" s="503"/>
      <c r="T258" s="503"/>
      <c r="U258" s="504"/>
      <c r="V258" s="284"/>
      <c r="W258" s="499" t="str" cm="1">
        <f t="array" ref="W258">_xlfn.IFS(AND(B258="",Z258=""),"事業所番号及びサービス名を入力してください。",AND(B258="",Z258&lt;&gt;""),"事業所番号を入力してください。",AND(B258&lt;&gt;"",Z258=""),"サービス名を入力してください。",AND(B258&lt;&gt;"",Z258&lt;&gt;""),IF(LEFT(B258,2)="23",IFERROR(VLOOKUP(B258&amp;Z258,事業所一覧!$A$2:$D$44337,4,FALSE),"事業所番号若しくはサービス名に誤りがないか確認してください。"),"愛知県外の事業所は手入力してください。"))</f>
        <v>事業所番号及びサービス名を入力してください。</v>
      </c>
      <c r="X258" s="500"/>
      <c r="Y258" s="501"/>
      <c r="Z258" s="511"/>
      <c r="AA258" s="511"/>
      <c r="AB258" s="511"/>
      <c r="AC258" s="348" t="str">
        <f>IFERROR(VLOOKUP(Z258,【参考】数式用!$A$4:$B$54,2,FALSE),"")</f>
        <v/>
      </c>
      <c r="AD258" s="221"/>
      <c r="AE258" s="220" t="str">
        <f>IF(B258="","",IF(AO258="総合事業","数式を削除して手入力",IFERROR(INDEX(【参考】数式用!$AT$3:$AV$452,MATCH(Q258&amp;V258,【参考】数式用!$AS$3:$AS$452,0),MATCH(VLOOKUP(Z258,【参考】数式用!$AW$2:$AX$53,2,FALSE),【参考】数式用!$AT$2:$AV$2,0)),10)))</f>
        <v/>
      </c>
      <c r="AN258" s="428" t="e">
        <f>IF($L$18="", "", VLOOKUP(Z258,【参考】数式用!$A$4:$M$54,13,FALSE))</f>
        <v>#N/A</v>
      </c>
      <c r="AO258" s="46" t="e">
        <f>VLOOKUP(Z258,【参考】数式用!$A$2:$N$54,14,FALSE)</f>
        <v>#N/A</v>
      </c>
    </row>
    <row r="259" spans="1:41" ht="50" customHeight="1">
      <c r="A259" s="495">
        <f t="shared" si="3"/>
        <v>202</v>
      </c>
      <c r="B259" s="542"/>
      <c r="C259" s="543"/>
      <c r="D259" s="543"/>
      <c r="E259" s="543"/>
      <c r="F259" s="543"/>
      <c r="G259" s="543"/>
      <c r="H259" s="543"/>
      <c r="I259" s="543"/>
      <c r="J259" s="543"/>
      <c r="K259" s="543"/>
      <c r="L259" s="536"/>
      <c r="M259" s="537"/>
      <c r="N259" s="537"/>
      <c r="O259" s="537"/>
      <c r="P259" s="538"/>
      <c r="Q259" s="502" t="s">
        <v>191</v>
      </c>
      <c r="R259" s="503"/>
      <c r="S259" s="503"/>
      <c r="T259" s="503"/>
      <c r="U259" s="504"/>
      <c r="V259" s="284"/>
      <c r="W259" s="499" t="str" cm="1">
        <f t="array" ref="W259">_xlfn.IFS(AND(B259="",Z259=""),"事業所番号及びサービス名を入力してください。",AND(B259="",Z259&lt;&gt;""),"事業所番号を入力してください。",AND(B259&lt;&gt;"",Z259=""),"サービス名を入力してください。",AND(B259&lt;&gt;"",Z259&lt;&gt;""),IF(LEFT(B259,2)="23",IFERROR(VLOOKUP(B259&amp;Z259,事業所一覧!$A$2:$D$44337,4,FALSE),"事業所番号若しくはサービス名に誤りがないか確認してください。"),"愛知県外の事業所は手入力してください。"))</f>
        <v>事業所番号及びサービス名を入力してください。</v>
      </c>
      <c r="X259" s="500"/>
      <c r="Y259" s="501"/>
      <c r="Z259" s="511"/>
      <c r="AA259" s="511"/>
      <c r="AB259" s="511"/>
      <c r="AC259" s="348" t="str">
        <f>IFERROR(VLOOKUP(Z259,【参考】数式用!$A$4:$B$54,2,FALSE),"")</f>
        <v/>
      </c>
      <c r="AD259" s="221"/>
      <c r="AE259" s="220" t="str">
        <f>IF(B259="","",IF(AO259="総合事業","数式を削除して手入力",IFERROR(INDEX(【参考】数式用!$AT$3:$AV$452,MATCH(Q259&amp;V259,【参考】数式用!$AS$3:$AS$452,0),MATCH(VLOOKUP(Z259,【参考】数式用!$AW$2:$AX$53,2,FALSE),【参考】数式用!$AT$2:$AV$2,0)),10)))</f>
        <v/>
      </c>
      <c r="AN259" s="428" t="e">
        <f>IF($L$18="", "", VLOOKUP(Z259,【参考】数式用!$A$4:$M$54,13,FALSE))</f>
        <v>#N/A</v>
      </c>
      <c r="AO259" s="46" t="e">
        <f>VLOOKUP(Z259,【参考】数式用!$A$2:$N$54,14,FALSE)</f>
        <v>#N/A</v>
      </c>
    </row>
    <row r="260" spans="1:41" ht="50" customHeight="1">
      <c r="A260" s="495">
        <f t="shared" ref="A260" si="27">A259+1</f>
        <v>203</v>
      </c>
      <c r="B260" s="542"/>
      <c r="C260" s="543"/>
      <c r="D260" s="543"/>
      <c r="E260" s="543"/>
      <c r="F260" s="543"/>
      <c r="G260" s="543"/>
      <c r="H260" s="543"/>
      <c r="I260" s="543"/>
      <c r="J260" s="543"/>
      <c r="K260" s="543"/>
      <c r="L260" s="536"/>
      <c r="M260" s="537"/>
      <c r="N260" s="537"/>
      <c r="O260" s="537"/>
      <c r="P260" s="538"/>
      <c r="Q260" s="502" t="s">
        <v>191</v>
      </c>
      <c r="R260" s="503"/>
      <c r="S260" s="503"/>
      <c r="T260" s="503"/>
      <c r="U260" s="504"/>
      <c r="V260" s="284"/>
      <c r="W260" s="499" t="str" cm="1">
        <f t="array" ref="W260">_xlfn.IFS(AND(B260="",Z260=""),"事業所番号及びサービス名を入力してください。",AND(B260="",Z260&lt;&gt;""),"事業所番号を入力してください。",AND(B260&lt;&gt;"",Z260=""),"サービス名を入力してください。",AND(B260&lt;&gt;"",Z260&lt;&gt;""),IF(LEFT(B260,2)="23",IFERROR(VLOOKUP(B260&amp;Z260,事業所一覧!$A$2:$D$44337,4,FALSE),"事業所番号若しくはサービス名に誤りがないか確認してください。"),"愛知県外の事業所は手入力してください。"))</f>
        <v>事業所番号及びサービス名を入力してください。</v>
      </c>
      <c r="X260" s="500"/>
      <c r="Y260" s="501"/>
      <c r="Z260" s="511"/>
      <c r="AA260" s="511"/>
      <c r="AB260" s="511"/>
      <c r="AC260" s="348" t="str">
        <f>IFERROR(VLOOKUP(Z260,【参考】数式用!$A$4:$B$54,2,FALSE),"")</f>
        <v/>
      </c>
      <c r="AD260" s="221"/>
      <c r="AE260" s="220" t="str">
        <f>IF(B260="","",IF(AO260="総合事業","数式を削除して手入力",IFERROR(INDEX(【参考】数式用!$AT$3:$AV$452,MATCH(Q260&amp;V260,【参考】数式用!$AS$3:$AS$452,0),MATCH(VLOOKUP(Z260,【参考】数式用!$AW$2:$AX$53,2,FALSE),【参考】数式用!$AT$2:$AV$2,0)),10)))</f>
        <v/>
      </c>
      <c r="AN260" s="428" t="e">
        <f>IF($L$18="", "", VLOOKUP(Z260,【参考】数式用!$A$4:$M$54,13,FALSE))</f>
        <v>#N/A</v>
      </c>
      <c r="AO260" s="46" t="e">
        <f>VLOOKUP(Z260,【参考】数式用!$A$2:$N$54,14,FALSE)</f>
        <v>#N/A</v>
      </c>
    </row>
    <row r="261" spans="1:41" ht="50" customHeight="1">
      <c r="A261" s="495">
        <f t="shared" si="3"/>
        <v>204</v>
      </c>
      <c r="B261" s="542"/>
      <c r="C261" s="543"/>
      <c r="D261" s="543"/>
      <c r="E261" s="543"/>
      <c r="F261" s="543"/>
      <c r="G261" s="543"/>
      <c r="H261" s="543"/>
      <c r="I261" s="543"/>
      <c r="J261" s="543"/>
      <c r="K261" s="543"/>
      <c r="L261" s="536"/>
      <c r="M261" s="537"/>
      <c r="N261" s="537"/>
      <c r="O261" s="537"/>
      <c r="P261" s="538"/>
      <c r="Q261" s="502" t="s">
        <v>191</v>
      </c>
      <c r="R261" s="503"/>
      <c r="S261" s="503"/>
      <c r="T261" s="503"/>
      <c r="U261" s="504"/>
      <c r="V261" s="284"/>
      <c r="W261" s="499" t="str" cm="1">
        <f t="array" ref="W261">_xlfn.IFS(AND(B261="",Z261=""),"事業所番号及びサービス名を入力してください。",AND(B261="",Z261&lt;&gt;""),"事業所番号を入力してください。",AND(B261&lt;&gt;"",Z261=""),"サービス名を入力してください。",AND(B261&lt;&gt;"",Z261&lt;&gt;""),IF(LEFT(B261,2)="23",IFERROR(VLOOKUP(B261&amp;Z261,事業所一覧!$A$2:$D$44337,4,FALSE),"事業所番号若しくはサービス名に誤りがないか確認してください。"),"愛知県外の事業所は手入力してください。"))</f>
        <v>事業所番号及びサービス名を入力してください。</v>
      </c>
      <c r="X261" s="500"/>
      <c r="Y261" s="501"/>
      <c r="Z261" s="511"/>
      <c r="AA261" s="511"/>
      <c r="AB261" s="511"/>
      <c r="AC261" s="348" t="str">
        <f>IFERROR(VLOOKUP(Z261,【参考】数式用!$A$4:$B$54,2,FALSE),"")</f>
        <v/>
      </c>
      <c r="AD261" s="221"/>
      <c r="AE261" s="220" t="str">
        <f>IF(B261="","",IF(AO261="総合事業","数式を削除して手入力",IFERROR(INDEX(【参考】数式用!$AT$3:$AV$452,MATCH(Q261&amp;V261,【参考】数式用!$AS$3:$AS$452,0),MATCH(VLOOKUP(Z261,【参考】数式用!$AW$2:$AX$53,2,FALSE),【参考】数式用!$AT$2:$AV$2,0)),10)))</f>
        <v/>
      </c>
      <c r="AN261" s="428" t="e">
        <f>IF($L$18="", "", VLOOKUP(Z261,【参考】数式用!$A$4:$M$54,13,FALSE))</f>
        <v>#N/A</v>
      </c>
      <c r="AO261" s="46" t="e">
        <f>VLOOKUP(Z261,【参考】数式用!$A$2:$N$54,14,FALSE)</f>
        <v>#N/A</v>
      </c>
    </row>
    <row r="262" spans="1:41" ht="50" customHeight="1">
      <c r="A262" s="495">
        <f t="shared" ref="A262" si="28">A261+1</f>
        <v>205</v>
      </c>
      <c r="B262" s="542"/>
      <c r="C262" s="543"/>
      <c r="D262" s="543"/>
      <c r="E262" s="543"/>
      <c r="F262" s="543"/>
      <c r="G262" s="543"/>
      <c r="H262" s="543"/>
      <c r="I262" s="543"/>
      <c r="J262" s="543"/>
      <c r="K262" s="543"/>
      <c r="L262" s="536"/>
      <c r="M262" s="537"/>
      <c r="N262" s="537"/>
      <c r="O262" s="537"/>
      <c r="P262" s="538"/>
      <c r="Q262" s="502" t="s">
        <v>191</v>
      </c>
      <c r="R262" s="503"/>
      <c r="S262" s="503"/>
      <c r="T262" s="503"/>
      <c r="U262" s="504"/>
      <c r="V262" s="284"/>
      <c r="W262" s="499" t="str" cm="1">
        <f t="array" ref="W262">_xlfn.IFS(AND(B262="",Z262=""),"事業所番号及びサービス名を入力してください。",AND(B262="",Z262&lt;&gt;""),"事業所番号を入力してください。",AND(B262&lt;&gt;"",Z262=""),"サービス名を入力してください。",AND(B262&lt;&gt;"",Z262&lt;&gt;""),IF(LEFT(B262,2)="23",IFERROR(VLOOKUP(B262&amp;Z262,事業所一覧!$A$2:$D$44337,4,FALSE),"事業所番号若しくはサービス名に誤りがないか確認してください。"),"愛知県外の事業所は手入力してください。"))</f>
        <v>事業所番号及びサービス名を入力してください。</v>
      </c>
      <c r="X262" s="500"/>
      <c r="Y262" s="501"/>
      <c r="Z262" s="511"/>
      <c r="AA262" s="511"/>
      <c r="AB262" s="511"/>
      <c r="AC262" s="348" t="str">
        <f>IFERROR(VLOOKUP(Z262,【参考】数式用!$A$4:$B$54,2,FALSE),"")</f>
        <v/>
      </c>
      <c r="AD262" s="221"/>
      <c r="AE262" s="220" t="str">
        <f>IF(B262="","",IF(AO262="総合事業","数式を削除して手入力",IFERROR(INDEX(【参考】数式用!$AT$3:$AV$452,MATCH(Q262&amp;V262,【参考】数式用!$AS$3:$AS$452,0),MATCH(VLOOKUP(Z262,【参考】数式用!$AW$2:$AX$53,2,FALSE),【参考】数式用!$AT$2:$AV$2,0)),10)))</f>
        <v/>
      </c>
      <c r="AN262" s="428" t="e">
        <f>IF($L$18="", "", VLOOKUP(Z262,【参考】数式用!$A$4:$M$54,13,FALSE))</f>
        <v>#N/A</v>
      </c>
      <c r="AO262" s="46" t="e">
        <f>VLOOKUP(Z262,【参考】数式用!$A$2:$N$54,14,FALSE)</f>
        <v>#N/A</v>
      </c>
    </row>
    <row r="263" spans="1:41" ht="50" customHeight="1">
      <c r="A263" s="495">
        <f t="shared" si="3"/>
        <v>206</v>
      </c>
      <c r="B263" s="542"/>
      <c r="C263" s="543"/>
      <c r="D263" s="543"/>
      <c r="E263" s="543"/>
      <c r="F263" s="543"/>
      <c r="G263" s="543"/>
      <c r="H263" s="543"/>
      <c r="I263" s="543"/>
      <c r="J263" s="543"/>
      <c r="K263" s="543"/>
      <c r="L263" s="536"/>
      <c r="M263" s="537"/>
      <c r="N263" s="537"/>
      <c r="O263" s="537"/>
      <c r="P263" s="538"/>
      <c r="Q263" s="502" t="s">
        <v>191</v>
      </c>
      <c r="R263" s="503"/>
      <c r="S263" s="503"/>
      <c r="T263" s="503"/>
      <c r="U263" s="504"/>
      <c r="V263" s="284"/>
      <c r="W263" s="499" t="str" cm="1">
        <f t="array" ref="W263">_xlfn.IFS(AND(B263="",Z263=""),"事業所番号及びサービス名を入力してください。",AND(B263="",Z263&lt;&gt;""),"事業所番号を入力してください。",AND(B263&lt;&gt;"",Z263=""),"サービス名を入力してください。",AND(B263&lt;&gt;"",Z263&lt;&gt;""),IF(LEFT(B263,2)="23",IFERROR(VLOOKUP(B263&amp;Z263,事業所一覧!$A$2:$D$44337,4,FALSE),"事業所番号若しくはサービス名に誤りがないか確認してください。"),"愛知県外の事業所は手入力してください。"))</f>
        <v>事業所番号及びサービス名を入力してください。</v>
      </c>
      <c r="X263" s="500"/>
      <c r="Y263" s="501"/>
      <c r="Z263" s="511"/>
      <c r="AA263" s="511"/>
      <c r="AB263" s="511"/>
      <c r="AC263" s="348" t="str">
        <f>IFERROR(VLOOKUP(Z263,【参考】数式用!$A$4:$B$54,2,FALSE),"")</f>
        <v/>
      </c>
      <c r="AD263" s="221"/>
      <c r="AE263" s="220" t="str">
        <f>IF(B263="","",IF(AO263="総合事業","数式を削除して手入力",IFERROR(INDEX(【参考】数式用!$AT$3:$AV$452,MATCH(Q263&amp;V263,【参考】数式用!$AS$3:$AS$452,0),MATCH(VLOOKUP(Z263,【参考】数式用!$AW$2:$AX$53,2,FALSE),【参考】数式用!$AT$2:$AV$2,0)),10)))</f>
        <v/>
      </c>
      <c r="AN263" s="428" t="e">
        <f>IF($L$18="", "", VLOOKUP(Z263,【参考】数式用!$A$4:$M$54,13,FALSE))</f>
        <v>#N/A</v>
      </c>
      <c r="AO263" s="46" t="e">
        <f>VLOOKUP(Z263,【参考】数式用!$A$2:$N$54,14,FALSE)</f>
        <v>#N/A</v>
      </c>
    </row>
    <row r="264" spans="1:41" ht="50" customHeight="1">
      <c r="A264" s="495">
        <f t="shared" ref="A264" si="29">A263+1</f>
        <v>207</v>
      </c>
      <c r="B264" s="542"/>
      <c r="C264" s="543"/>
      <c r="D264" s="543"/>
      <c r="E264" s="543"/>
      <c r="F264" s="543"/>
      <c r="G264" s="543"/>
      <c r="H264" s="543"/>
      <c r="I264" s="543"/>
      <c r="J264" s="543"/>
      <c r="K264" s="543"/>
      <c r="L264" s="536"/>
      <c r="M264" s="537"/>
      <c r="N264" s="537"/>
      <c r="O264" s="537"/>
      <c r="P264" s="538"/>
      <c r="Q264" s="502" t="s">
        <v>191</v>
      </c>
      <c r="R264" s="503"/>
      <c r="S264" s="503"/>
      <c r="T264" s="503"/>
      <c r="U264" s="504"/>
      <c r="V264" s="284"/>
      <c r="W264" s="499" t="str" cm="1">
        <f t="array" ref="W264">_xlfn.IFS(AND(B264="",Z264=""),"事業所番号及びサービス名を入力してください。",AND(B264="",Z264&lt;&gt;""),"事業所番号を入力してください。",AND(B264&lt;&gt;"",Z264=""),"サービス名を入力してください。",AND(B264&lt;&gt;"",Z264&lt;&gt;""),IF(LEFT(B264,2)="23",IFERROR(VLOOKUP(B264&amp;Z264,事業所一覧!$A$2:$D$44337,4,FALSE),"事業所番号若しくはサービス名に誤りがないか確認してください。"),"愛知県外の事業所は手入力してください。"))</f>
        <v>事業所番号及びサービス名を入力してください。</v>
      </c>
      <c r="X264" s="500"/>
      <c r="Y264" s="501"/>
      <c r="Z264" s="511"/>
      <c r="AA264" s="511"/>
      <c r="AB264" s="511"/>
      <c r="AC264" s="348" t="str">
        <f>IFERROR(VLOOKUP(Z264,【参考】数式用!$A$4:$B$54,2,FALSE),"")</f>
        <v/>
      </c>
      <c r="AD264" s="221"/>
      <c r="AE264" s="220" t="str">
        <f>IF(B264="","",IF(AO264="総合事業","数式を削除して手入力",IFERROR(INDEX(【参考】数式用!$AT$3:$AV$452,MATCH(Q264&amp;V264,【参考】数式用!$AS$3:$AS$452,0),MATCH(VLOOKUP(Z264,【参考】数式用!$AW$2:$AX$53,2,FALSE),【参考】数式用!$AT$2:$AV$2,0)),10)))</f>
        <v/>
      </c>
      <c r="AN264" s="428" t="e">
        <f>IF($L$18="", "", VLOOKUP(Z264,【参考】数式用!$A$4:$M$54,13,FALSE))</f>
        <v>#N/A</v>
      </c>
      <c r="AO264" s="46" t="e">
        <f>VLOOKUP(Z264,【参考】数式用!$A$2:$N$54,14,FALSE)</f>
        <v>#N/A</v>
      </c>
    </row>
    <row r="265" spans="1:41" ht="50" customHeight="1">
      <c r="A265" s="495">
        <f t="shared" si="3"/>
        <v>208</v>
      </c>
      <c r="B265" s="542"/>
      <c r="C265" s="543"/>
      <c r="D265" s="543"/>
      <c r="E265" s="543"/>
      <c r="F265" s="543"/>
      <c r="G265" s="543"/>
      <c r="H265" s="543"/>
      <c r="I265" s="543"/>
      <c r="J265" s="543"/>
      <c r="K265" s="543"/>
      <c r="L265" s="536"/>
      <c r="M265" s="537"/>
      <c r="N265" s="537"/>
      <c r="O265" s="537"/>
      <c r="P265" s="538"/>
      <c r="Q265" s="502" t="s">
        <v>191</v>
      </c>
      <c r="R265" s="503"/>
      <c r="S265" s="503"/>
      <c r="T265" s="503"/>
      <c r="U265" s="504"/>
      <c r="V265" s="284"/>
      <c r="W265" s="499" t="str" cm="1">
        <f t="array" ref="W265">_xlfn.IFS(AND(B265="",Z265=""),"事業所番号及びサービス名を入力してください。",AND(B265="",Z265&lt;&gt;""),"事業所番号を入力してください。",AND(B265&lt;&gt;"",Z265=""),"サービス名を入力してください。",AND(B265&lt;&gt;"",Z265&lt;&gt;""),IF(LEFT(B265,2)="23",IFERROR(VLOOKUP(B265&amp;Z265,事業所一覧!$A$2:$D$44337,4,FALSE),"事業所番号若しくはサービス名に誤りがないか確認してください。"),"愛知県外の事業所は手入力してください。"))</f>
        <v>事業所番号及びサービス名を入力してください。</v>
      </c>
      <c r="X265" s="500"/>
      <c r="Y265" s="501"/>
      <c r="Z265" s="511"/>
      <c r="AA265" s="511"/>
      <c r="AB265" s="511"/>
      <c r="AC265" s="348" t="str">
        <f>IFERROR(VLOOKUP(Z265,【参考】数式用!$A$4:$B$54,2,FALSE),"")</f>
        <v/>
      </c>
      <c r="AD265" s="221"/>
      <c r="AE265" s="220" t="str">
        <f>IF(B265="","",IF(AO265="総合事業","数式を削除して手入力",IFERROR(INDEX(【参考】数式用!$AT$3:$AV$452,MATCH(Q265&amp;V265,【参考】数式用!$AS$3:$AS$452,0),MATCH(VLOOKUP(Z265,【参考】数式用!$AW$2:$AX$53,2,FALSE),【参考】数式用!$AT$2:$AV$2,0)),10)))</f>
        <v/>
      </c>
      <c r="AN265" s="428" t="e">
        <f>IF($L$18="", "", VLOOKUP(Z265,【参考】数式用!$A$4:$M$54,13,FALSE))</f>
        <v>#N/A</v>
      </c>
      <c r="AO265" s="46" t="e">
        <f>VLOOKUP(Z265,【参考】数式用!$A$2:$N$54,14,FALSE)</f>
        <v>#N/A</v>
      </c>
    </row>
    <row r="266" spans="1:41" ht="50" customHeight="1">
      <c r="A266" s="495">
        <f t="shared" ref="A266" si="30">A265+1</f>
        <v>209</v>
      </c>
      <c r="B266" s="542"/>
      <c r="C266" s="543"/>
      <c r="D266" s="543"/>
      <c r="E266" s="543"/>
      <c r="F266" s="543"/>
      <c r="G266" s="543"/>
      <c r="H266" s="543"/>
      <c r="I266" s="543"/>
      <c r="J266" s="543"/>
      <c r="K266" s="543"/>
      <c r="L266" s="536"/>
      <c r="M266" s="537"/>
      <c r="N266" s="537"/>
      <c r="O266" s="537"/>
      <c r="P266" s="538"/>
      <c r="Q266" s="502" t="s">
        <v>191</v>
      </c>
      <c r="R266" s="503"/>
      <c r="S266" s="503"/>
      <c r="T266" s="503"/>
      <c r="U266" s="504"/>
      <c r="V266" s="284"/>
      <c r="W266" s="499" t="str" cm="1">
        <f t="array" ref="W266">_xlfn.IFS(AND(B266="",Z266=""),"事業所番号及びサービス名を入力してください。",AND(B266="",Z266&lt;&gt;""),"事業所番号を入力してください。",AND(B266&lt;&gt;"",Z266=""),"サービス名を入力してください。",AND(B266&lt;&gt;"",Z266&lt;&gt;""),IF(LEFT(B266,2)="23",IFERROR(VLOOKUP(B266&amp;Z266,事業所一覧!$A$2:$D$44337,4,FALSE),"事業所番号若しくはサービス名に誤りがないか確認してください。"),"愛知県外の事業所は手入力してください。"))</f>
        <v>事業所番号及びサービス名を入力してください。</v>
      </c>
      <c r="X266" s="500"/>
      <c r="Y266" s="501"/>
      <c r="Z266" s="511"/>
      <c r="AA266" s="511"/>
      <c r="AB266" s="511"/>
      <c r="AC266" s="348" t="str">
        <f>IFERROR(VLOOKUP(Z266,【参考】数式用!$A$4:$B$54,2,FALSE),"")</f>
        <v/>
      </c>
      <c r="AD266" s="221"/>
      <c r="AE266" s="220" t="str">
        <f>IF(B266="","",IF(AO266="総合事業","数式を削除して手入力",IFERROR(INDEX(【参考】数式用!$AT$3:$AV$452,MATCH(Q266&amp;V266,【参考】数式用!$AS$3:$AS$452,0),MATCH(VLOOKUP(Z266,【参考】数式用!$AW$2:$AX$53,2,FALSE),【参考】数式用!$AT$2:$AV$2,0)),10)))</f>
        <v/>
      </c>
      <c r="AN266" s="428" t="e">
        <f>IF($L$18="", "", VLOOKUP(Z266,【参考】数式用!$A$4:$M$54,13,FALSE))</f>
        <v>#N/A</v>
      </c>
      <c r="AO266" s="46" t="e">
        <f>VLOOKUP(Z266,【参考】数式用!$A$2:$N$54,14,FALSE)</f>
        <v>#N/A</v>
      </c>
    </row>
    <row r="267" spans="1:41" ht="50" customHeight="1">
      <c r="A267" s="495">
        <f t="shared" si="3"/>
        <v>210</v>
      </c>
      <c r="B267" s="542"/>
      <c r="C267" s="543"/>
      <c r="D267" s="543"/>
      <c r="E267" s="543"/>
      <c r="F267" s="543"/>
      <c r="G267" s="543"/>
      <c r="H267" s="543"/>
      <c r="I267" s="543"/>
      <c r="J267" s="543"/>
      <c r="K267" s="543"/>
      <c r="L267" s="536"/>
      <c r="M267" s="537"/>
      <c r="N267" s="537"/>
      <c r="O267" s="537"/>
      <c r="P267" s="538"/>
      <c r="Q267" s="502" t="s">
        <v>191</v>
      </c>
      <c r="R267" s="503"/>
      <c r="S267" s="503"/>
      <c r="T267" s="503"/>
      <c r="U267" s="504"/>
      <c r="V267" s="284"/>
      <c r="W267" s="499" t="str" cm="1">
        <f t="array" ref="W267">_xlfn.IFS(AND(B267="",Z267=""),"事業所番号及びサービス名を入力してください。",AND(B267="",Z267&lt;&gt;""),"事業所番号を入力してください。",AND(B267&lt;&gt;"",Z267=""),"サービス名を入力してください。",AND(B267&lt;&gt;"",Z267&lt;&gt;""),IF(LEFT(B267,2)="23",IFERROR(VLOOKUP(B267&amp;Z267,事業所一覧!$A$2:$D$44337,4,FALSE),"事業所番号若しくはサービス名に誤りがないか確認してください。"),"愛知県外の事業所は手入力してください。"))</f>
        <v>事業所番号及びサービス名を入力してください。</v>
      </c>
      <c r="X267" s="500"/>
      <c r="Y267" s="501"/>
      <c r="Z267" s="511"/>
      <c r="AA267" s="511"/>
      <c r="AB267" s="511"/>
      <c r="AC267" s="348" t="str">
        <f>IFERROR(VLOOKUP(Z267,【参考】数式用!$A$4:$B$54,2,FALSE),"")</f>
        <v/>
      </c>
      <c r="AD267" s="221"/>
      <c r="AE267" s="220" t="str">
        <f>IF(B267="","",IF(AO267="総合事業","数式を削除して手入力",IFERROR(INDEX(【参考】数式用!$AT$3:$AV$452,MATCH(Q267&amp;V267,【参考】数式用!$AS$3:$AS$452,0),MATCH(VLOOKUP(Z267,【参考】数式用!$AW$2:$AX$53,2,FALSE),【参考】数式用!$AT$2:$AV$2,0)),10)))</f>
        <v/>
      </c>
      <c r="AN267" s="428" t="e">
        <f>IF($L$18="", "", VLOOKUP(Z267,【参考】数式用!$A$4:$M$54,13,FALSE))</f>
        <v>#N/A</v>
      </c>
      <c r="AO267" s="46" t="e">
        <f>VLOOKUP(Z267,【参考】数式用!$A$2:$N$54,14,FALSE)</f>
        <v>#N/A</v>
      </c>
    </row>
    <row r="268" spans="1:41" ht="50" customHeight="1">
      <c r="A268" s="495">
        <f t="shared" ref="A268" si="31">A267+1</f>
        <v>211</v>
      </c>
      <c r="B268" s="542"/>
      <c r="C268" s="543"/>
      <c r="D268" s="543"/>
      <c r="E268" s="543"/>
      <c r="F268" s="543"/>
      <c r="G268" s="543"/>
      <c r="H268" s="543"/>
      <c r="I268" s="543"/>
      <c r="J268" s="543"/>
      <c r="K268" s="543"/>
      <c r="L268" s="536"/>
      <c r="M268" s="537"/>
      <c r="N268" s="537"/>
      <c r="O268" s="537"/>
      <c r="P268" s="538"/>
      <c r="Q268" s="502" t="s">
        <v>191</v>
      </c>
      <c r="R268" s="503"/>
      <c r="S268" s="503"/>
      <c r="T268" s="503"/>
      <c r="U268" s="504"/>
      <c r="V268" s="284"/>
      <c r="W268" s="499" t="str" cm="1">
        <f t="array" ref="W268">_xlfn.IFS(AND(B268="",Z268=""),"事業所番号及びサービス名を入力してください。",AND(B268="",Z268&lt;&gt;""),"事業所番号を入力してください。",AND(B268&lt;&gt;"",Z268=""),"サービス名を入力してください。",AND(B268&lt;&gt;"",Z268&lt;&gt;""),IF(LEFT(B268,2)="23",IFERROR(VLOOKUP(B268&amp;Z268,事業所一覧!$A$2:$D$44337,4,FALSE),"事業所番号若しくはサービス名に誤りがないか確認してください。"),"愛知県外の事業所は手入力してください。"))</f>
        <v>事業所番号及びサービス名を入力してください。</v>
      </c>
      <c r="X268" s="500"/>
      <c r="Y268" s="501"/>
      <c r="Z268" s="511"/>
      <c r="AA268" s="511"/>
      <c r="AB268" s="511"/>
      <c r="AC268" s="348" t="str">
        <f>IFERROR(VLOOKUP(Z268,【参考】数式用!$A$4:$B$54,2,FALSE),"")</f>
        <v/>
      </c>
      <c r="AD268" s="221"/>
      <c r="AE268" s="220" t="str">
        <f>IF(B268="","",IF(AO268="総合事業","数式を削除して手入力",IFERROR(INDEX(【参考】数式用!$AT$3:$AV$452,MATCH(Q268&amp;V268,【参考】数式用!$AS$3:$AS$452,0),MATCH(VLOOKUP(Z268,【参考】数式用!$AW$2:$AX$53,2,FALSE),【参考】数式用!$AT$2:$AV$2,0)),10)))</f>
        <v/>
      </c>
      <c r="AN268" s="428" t="e">
        <f>IF($L$18="", "", VLOOKUP(Z268,【参考】数式用!$A$4:$M$54,13,FALSE))</f>
        <v>#N/A</v>
      </c>
      <c r="AO268" s="46" t="e">
        <f>VLOOKUP(Z268,【参考】数式用!$A$2:$N$54,14,FALSE)</f>
        <v>#N/A</v>
      </c>
    </row>
    <row r="269" spans="1:41" ht="50" customHeight="1">
      <c r="A269" s="495">
        <f t="shared" si="3"/>
        <v>212</v>
      </c>
      <c r="B269" s="542"/>
      <c r="C269" s="543"/>
      <c r="D269" s="543"/>
      <c r="E269" s="543"/>
      <c r="F269" s="543"/>
      <c r="G269" s="543"/>
      <c r="H269" s="543"/>
      <c r="I269" s="543"/>
      <c r="J269" s="543"/>
      <c r="K269" s="543"/>
      <c r="L269" s="536"/>
      <c r="M269" s="537"/>
      <c r="N269" s="537"/>
      <c r="O269" s="537"/>
      <c r="P269" s="538"/>
      <c r="Q269" s="502" t="s">
        <v>191</v>
      </c>
      <c r="R269" s="503"/>
      <c r="S269" s="503"/>
      <c r="T269" s="503"/>
      <c r="U269" s="504"/>
      <c r="V269" s="284"/>
      <c r="W269" s="499" t="str" cm="1">
        <f t="array" ref="W269">_xlfn.IFS(AND(B269="",Z269=""),"事業所番号及びサービス名を入力してください。",AND(B269="",Z269&lt;&gt;""),"事業所番号を入力してください。",AND(B269&lt;&gt;"",Z269=""),"サービス名を入力してください。",AND(B269&lt;&gt;"",Z269&lt;&gt;""),IF(LEFT(B269,2)="23",IFERROR(VLOOKUP(B269&amp;Z269,事業所一覧!$A$2:$D$44337,4,FALSE),"事業所番号若しくはサービス名に誤りがないか確認してください。"),"愛知県外の事業所は手入力してください。"))</f>
        <v>事業所番号及びサービス名を入力してください。</v>
      </c>
      <c r="X269" s="500"/>
      <c r="Y269" s="501"/>
      <c r="Z269" s="511"/>
      <c r="AA269" s="511"/>
      <c r="AB269" s="511"/>
      <c r="AC269" s="348" t="str">
        <f>IFERROR(VLOOKUP(Z269,【参考】数式用!$A$4:$B$54,2,FALSE),"")</f>
        <v/>
      </c>
      <c r="AD269" s="221"/>
      <c r="AE269" s="220" t="str">
        <f>IF(B269="","",IF(AO269="総合事業","数式を削除して手入力",IFERROR(INDEX(【参考】数式用!$AT$3:$AV$452,MATCH(Q269&amp;V269,【参考】数式用!$AS$3:$AS$452,0),MATCH(VLOOKUP(Z269,【参考】数式用!$AW$2:$AX$53,2,FALSE),【参考】数式用!$AT$2:$AV$2,0)),10)))</f>
        <v/>
      </c>
      <c r="AN269" s="428" t="e">
        <f>IF($L$18="", "", VLOOKUP(Z269,【参考】数式用!$A$4:$M$54,13,FALSE))</f>
        <v>#N/A</v>
      </c>
      <c r="AO269" s="46" t="e">
        <f>VLOOKUP(Z269,【参考】数式用!$A$2:$N$54,14,FALSE)</f>
        <v>#N/A</v>
      </c>
    </row>
    <row r="270" spans="1:41" ht="50" customHeight="1">
      <c r="A270" s="495">
        <f t="shared" ref="A270" si="32">A269+1</f>
        <v>213</v>
      </c>
      <c r="B270" s="542"/>
      <c r="C270" s="543"/>
      <c r="D270" s="543"/>
      <c r="E270" s="543"/>
      <c r="F270" s="543"/>
      <c r="G270" s="543"/>
      <c r="H270" s="543"/>
      <c r="I270" s="543"/>
      <c r="J270" s="543"/>
      <c r="K270" s="543"/>
      <c r="L270" s="536"/>
      <c r="M270" s="537"/>
      <c r="N270" s="537"/>
      <c r="O270" s="537"/>
      <c r="P270" s="538"/>
      <c r="Q270" s="502" t="s">
        <v>191</v>
      </c>
      <c r="R270" s="503"/>
      <c r="S270" s="503"/>
      <c r="T270" s="503"/>
      <c r="U270" s="504"/>
      <c r="V270" s="284"/>
      <c r="W270" s="499" t="str" cm="1">
        <f t="array" ref="W270">_xlfn.IFS(AND(B270="",Z270=""),"事業所番号及びサービス名を入力してください。",AND(B270="",Z270&lt;&gt;""),"事業所番号を入力してください。",AND(B270&lt;&gt;"",Z270=""),"サービス名を入力してください。",AND(B270&lt;&gt;"",Z270&lt;&gt;""),IF(LEFT(B270,2)="23",IFERROR(VLOOKUP(B270&amp;Z270,事業所一覧!$A$2:$D$44337,4,FALSE),"事業所番号若しくはサービス名に誤りがないか確認してください。"),"愛知県外の事業所は手入力してください。"))</f>
        <v>事業所番号及びサービス名を入力してください。</v>
      </c>
      <c r="X270" s="500"/>
      <c r="Y270" s="501"/>
      <c r="Z270" s="511"/>
      <c r="AA270" s="511"/>
      <c r="AB270" s="511"/>
      <c r="AC270" s="348" t="str">
        <f>IFERROR(VLOOKUP(Z270,【参考】数式用!$A$4:$B$54,2,FALSE),"")</f>
        <v/>
      </c>
      <c r="AD270" s="221"/>
      <c r="AE270" s="220" t="str">
        <f>IF(B270="","",IF(AO270="総合事業","数式を削除して手入力",IFERROR(INDEX(【参考】数式用!$AT$3:$AV$452,MATCH(Q270&amp;V270,【参考】数式用!$AS$3:$AS$452,0),MATCH(VLOOKUP(Z270,【参考】数式用!$AW$2:$AX$53,2,FALSE),【参考】数式用!$AT$2:$AV$2,0)),10)))</f>
        <v/>
      </c>
      <c r="AN270" s="428" t="e">
        <f>IF($L$18="", "", VLOOKUP(Z270,【参考】数式用!$A$4:$M$54,13,FALSE))</f>
        <v>#N/A</v>
      </c>
      <c r="AO270" s="46" t="e">
        <f>VLOOKUP(Z270,【参考】数式用!$A$2:$N$54,14,FALSE)</f>
        <v>#N/A</v>
      </c>
    </row>
    <row r="271" spans="1:41" ht="50" customHeight="1">
      <c r="A271" s="495">
        <f t="shared" si="3"/>
        <v>214</v>
      </c>
      <c r="B271" s="542"/>
      <c r="C271" s="543"/>
      <c r="D271" s="543"/>
      <c r="E271" s="543"/>
      <c r="F271" s="543"/>
      <c r="G271" s="543"/>
      <c r="H271" s="543"/>
      <c r="I271" s="543"/>
      <c r="J271" s="543"/>
      <c r="K271" s="543"/>
      <c r="L271" s="536"/>
      <c r="M271" s="537"/>
      <c r="N271" s="537"/>
      <c r="O271" s="537"/>
      <c r="P271" s="538"/>
      <c r="Q271" s="502" t="s">
        <v>191</v>
      </c>
      <c r="R271" s="503"/>
      <c r="S271" s="503"/>
      <c r="T271" s="503"/>
      <c r="U271" s="504"/>
      <c r="V271" s="284"/>
      <c r="W271" s="499" t="str" cm="1">
        <f t="array" ref="W271">_xlfn.IFS(AND(B271="",Z271=""),"事業所番号及びサービス名を入力してください。",AND(B271="",Z271&lt;&gt;""),"事業所番号を入力してください。",AND(B271&lt;&gt;"",Z271=""),"サービス名を入力してください。",AND(B271&lt;&gt;"",Z271&lt;&gt;""),IF(LEFT(B271,2)="23",IFERROR(VLOOKUP(B271&amp;Z271,事業所一覧!$A$2:$D$44337,4,FALSE),"事業所番号若しくはサービス名に誤りがないか確認してください。"),"愛知県外の事業所は手入力してください。"))</f>
        <v>事業所番号及びサービス名を入力してください。</v>
      </c>
      <c r="X271" s="500"/>
      <c r="Y271" s="501"/>
      <c r="Z271" s="511"/>
      <c r="AA271" s="511"/>
      <c r="AB271" s="511"/>
      <c r="AC271" s="348" t="str">
        <f>IFERROR(VLOOKUP(Z271,【参考】数式用!$A$4:$B$54,2,FALSE),"")</f>
        <v/>
      </c>
      <c r="AD271" s="221"/>
      <c r="AE271" s="220" t="str">
        <f>IF(B271="","",IF(AO271="総合事業","数式を削除して手入力",IFERROR(INDEX(【参考】数式用!$AT$3:$AV$452,MATCH(Q271&amp;V271,【参考】数式用!$AS$3:$AS$452,0),MATCH(VLOOKUP(Z271,【参考】数式用!$AW$2:$AX$53,2,FALSE),【参考】数式用!$AT$2:$AV$2,0)),10)))</f>
        <v/>
      </c>
      <c r="AN271" s="428" t="e">
        <f>IF($L$18="", "", VLOOKUP(Z271,【参考】数式用!$A$4:$M$54,13,FALSE))</f>
        <v>#N/A</v>
      </c>
      <c r="AO271" s="46" t="e">
        <f>VLOOKUP(Z271,【参考】数式用!$A$2:$N$54,14,FALSE)</f>
        <v>#N/A</v>
      </c>
    </row>
    <row r="272" spans="1:41" ht="50" customHeight="1">
      <c r="A272" s="495">
        <f t="shared" ref="A272" si="33">A271+1</f>
        <v>215</v>
      </c>
      <c r="B272" s="542"/>
      <c r="C272" s="543"/>
      <c r="D272" s="543"/>
      <c r="E272" s="543"/>
      <c r="F272" s="543"/>
      <c r="G272" s="543"/>
      <c r="H272" s="543"/>
      <c r="I272" s="543"/>
      <c r="J272" s="543"/>
      <c r="K272" s="543"/>
      <c r="L272" s="536"/>
      <c r="M272" s="537"/>
      <c r="N272" s="537"/>
      <c r="O272" s="537"/>
      <c r="P272" s="538"/>
      <c r="Q272" s="502" t="s">
        <v>191</v>
      </c>
      <c r="R272" s="503"/>
      <c r="S272" s="503"/>
      <c r="T272" s="503"/>
      <c r="U272" s="504"/>
      <c r="V272" s="284"/>
      <c r="W272" s="499" t="str" cm="1">
        <f t="array" ref="W272">_xlfn.IFS(AND(B272="",Z272=""),"事業所番号及びサービス名を入力してください。",AND(B272="",Z272&lt;&gt;""),"事業所番号を入力してください。",AND(B272&lt;&gt;"",Z272=""),"サービス名を入力してください。",AND(B272&lt;&gt;"",Z272&lt;&gt;""),IF(LEFT(B272,2)="23",IFERROR(VLOOKUP(B272&amp;Z272,事業所一覧!$A$2:$D$44337,4,FALSE),"事業所番号若しくはサービス名に誤りがないか確認してください。"),"愛知県外の事業所は手入力してください。"))</f>
        <v>事業所番号及びサービス名を入力してください。</v>
      </c>
      <c r="X272" s="500"/>
      <c r="Y272" s="501"/>
      <c r="Z272" s="511"/>
      <c r="AA272" s="511"/>
      <c r="AB272" s="511"/>
      <c r="AC272" s="348" t="str">
        <f>IFERROR(VLOOKUP(Z272,【参考】数式用!$A$4:$B$54,2,FALSE),"")</f>
        <v/>
      </c>
      <c r="AD272" s="221"/>
      <c r="AE272" s="220" t="str">
        <f>IF(B272="","",IF(AO272="総合事業","数式を削除して手入力",IFERROR(INDEX(【参考】数式用!$AT$3:$AV$452,MATCH(Q272&amp;V272,【参考】数式用!$AS$3:$AS$452,0),MATCH(VLOOKUP(Z272,【参考】数式用!$AW$2:$AX$53,2,FALSE),【参考】数式用!$AT$2:$AV$2,0)),10)))</f>
        <v/>
      </c>
      <c r="AN272" s="428" t="e">
        <f>IF($L$18="", "", VLOOKUP(Z272,【参考】数式用!$A$4:$M$54,13,FALSE))</f>
        <v>#N/A</v>
      </c>
      <c r="AO272" s="46" t="e">
        <f>VLOOKUP(Z272,【参考】数式用!$A$2:$N$54,14,FALSE)</f>
        <v>#N/A</v>
      </c>
    </row>
    <row r="273" spans="1:41" ht="50" customHeight="1">
      <c r="A273" s="495">
        <f t="shared" si="3"/>
        <v>216</v>
      </c>
      <c r="B273" s="542"/>
      <c r="C273" s="543"/>
      <c r="D273" s="543"/>
      <c r="E273" s="543"/>
      <c r="F273" s="543"/>
      <c r="G273" s="543"/>
      <c r="H273" s="543"/>
      <c r="I273" s="543"/>
      <c r="J273" s="543"/>
      <c r="K273" s="543"/>
      <c r="L273" s="536"/>
      <c r="M273" s="537"/>
      <c r="N273" s="537"/>
      <c r="O273" s="537"/>
      <c r="P273" s="538"/>
      <c r="Q273" s="502" t="s">
        <v>191</v>
      </c>
      <c r="R273" s="503"/>
      <c r="S273" s="503"/>
      <c r="T273" s="503"/>
      <c r="U273" s="504"/>
      <c r="V273" s="284"/>
      <c r="W273" s="499" t="str" cm="1">
        <f t="array" ref="W273">_xlfn.IFS(AND(B273="",Z273=""),"事業所番号及びサービス名を入力してください。",AND(B273="",Z273&lt;&gt;""),"事業所番号を入力してください。",AND(B273&lt;&gt;"",Z273=""),"サービス名を入力してください。",AND(B273&lt;&gt;"",Z273&lt;&gt;""),IF(LEFT(B273,2)="23",IFERROR(VLOOKUP(B273&amp;Z273,事業所一覧!$A$2:$D$44337,4,FALSE),"事業所番号若しくはサービス名に誤りがないか確認してください。"),"愛知県外の事業所は手入力してください。"))</f>
        <v>事業所番号及びサービス名を入力してください。</v>
      </c>
      <c r="X273" s="500"/>
      <c r="Y273" s="501"/>
      <c r="Z273" s="511"/>
      <c r="AA273" s="511"/>
      <c r="AB273" s="511"/>
      <c r="AC273" s="348" t="str">
        <f>IFERROR(VLOOKUP(Z273,【参考】数式用!$A$4:$B$54,2,FALSE),"")</f>
        <v/>
      </c>
      <c r="AD273" s="221"/>
      <c r="AE273" s="220" t="str">
        <f>IF(B273="","",IF(AO273="総合事業","数式を削除して手入力",IFERROR(INDEX(【参考】数式用!$AT$3:$AV$452,MATCH(Q273&amp;V273,【参考】数式用!$AS$3:$AS$452,0),MATCH(VLOOKUP(Z273,【参考】数式用!$AW$2:$AX$53,2,FALSE),【参考】数式用!$AT$2:$AV$2,0)),10)))</f>
        <v/>
      </c>
      <c r="AN273" s="428" t="e">
        <f>IF($L$18="", "", VLOOKUP(Z273,【参考】数式用!$A$4:$M$54,13,FALSE))</f>
        <v>#N/A</v>
      </c>
      <c r="AO273" s="46" t="e">
        <f>VLOOKUP(Z273,【参考】数式用!$A$2:$N$54,14,FALSE)</f>
        <v>#N/A</v>
      </c>
    </row>
    <row r="274" spans="1:41" ht="50" customHeight="1">
      <c r="A274" s="495">
        <f t="shared" ref="A274" si="34">A273+1</f>
        <v>217</v>
      </c>
      <c r="B274" s="542"/>
      <c r="C274" s="543"/>
      <c r="D274" s="543"/>
      <c r="E274" s="543"/>
      <c r="F274" s="543"/>
      <c r="G274" s="543"/>
      <c r="H274" s="543"/>
      <c r="I274" s="543"/>
      <c r="J274" s="543"/>
      <c r="K274" s="543"/>
      <c r="L274" s="536"/>
      <c r="M274" s="537"/>
      <c r="N274" s="537"/>
      <c r="O274" s="537"/>
      <c r="P274" s="538"/>
      <c r="Q274" s="502" t="s">
        <v>191</v>
      </c>
      <c r="R274" s="503"/>
      <c r="S274" s="503"/>
      <c r="T274" s="503"/>
      <c r="U274" s="504"/>
      <c r="V274" s="284"/>
      <c r="W274" s="499" t="str" cm="1">
        <f t="array" ref="W274">_xlfn.IFS(AND(B274="",Z274=""),"事業所番号及びサービス名を入力してください。",AND(B274="",Z274&lt;&gt;""),"事業所番号を入力してください。",AND(B274&lt;&gt;"",Z274=""),"サービス名を入力してください。",AND(B274&lt;&gt;"",Z274&lt;&gt;""),IF(LEFT(B274,2)="23",IFERROR(VLOOKUP(B274&amp;Z274,事業所一覧!$A$2:$D$44337,4,FALSE),"事業所番号若しくはサービス名に誤りがないか確認してください。"),"愛知県外の事業所は手入力してください。"))</f>
        <v>事業所番号及びサービス名を入力してください。</v>
      </c>
      <c r="X274" s="500"/>
      <c r="Y274" s="501"/>
      <c r="Z274" s="511"/>
      <c r="AA274" s="511"/>
      <c r="AB274" s="511"/>
      <c r="AC274" s="348" t="str">
        <f>IFERROR(VLOOKUP(Z274,【参考】数式用!$A$4:$B$54,2,FALSE),"")</f>
        <v/>
      </c>
      <c r="AD274" s="221"/>
      <c r="AE274" s="220" t="str">
        <f>IF(B274="","",IF(AO274="総合事業","数式を削除して手入力",IFERROR(INDEX(【参考】数式用!$AT$3:$AV$452,MATCH(Q274&amp;V274,【参考】数式用!$AS$3:$AS$452,0),MATCH(VLOOKUP(Z274,【参考】数式用!$AW$2:$AX$53,2,FALSE),【参考】数式用!$AT$2:$AV$2,0)),10)))</f>
        <v/>
      </c>
      <c r="AN274" s="428" t="e">
        <f>IF($L$18="", "", VLOOKUP(Z274,【参考】数式用!$A$4:$M$54,13,FALSE))</f>
        <v>#N/A</v>
      </c>
      <c r="AO274" s="46" t="e">
        <f>VLOOKUP(Z274,【参考】数式用!$A$2:$N$54,14,FALSE)</f>
        <v>#N/A</v>
      </c>
    </row>
    <row r="275" spans="1:41" ht="50" customHeight="1">
      <c r="A275" s="495">
        <f t="shared" si="3"/>
        <v>218</v>
      </c>
      <c r="B275" s="542"/>
      <c r="C275" s="543"/>
      <c r="D275" s="543"/>
      <c r="E275" s="543"/>
      <c r="F275" s="543"/>
      <c r="G275" s="543"/>
      <c r="H275" s="543"/>
      <c r="I275" s="543"/>
      <c r="J275" s="543"/>
      <c r="K275" s="543"/>
      <c r="L275" s="536"/>
      <c r="M275" s="537"/>
      <c r="N275" s="537"/>
      <c r="O275" s="537"/>
      <c r="P275" s="538"/>
      <c r="Q275" s="502" t="s">
        <v>191</v>
      </c>
      <c r="R275" s="503"/>
      <c r="S275" s="503"/>
      <c r="T275" s="503"/>
      <c r="U275" s="504"/>
      <c r="V275" s="284"/>
      <c r="W275" s="499" t="str" cm="1">
        <f t="array" ref="W275">_xlfn.IFS(AND(B275="",Z275=""),"事業所番号及びサービス名を入力してください。",AND(B275="",Z275&lt;&gt;""),"事業所番号を入力してください。",AND(B275&lt;&gt;"",Z275=""),"サービス名を入力してください。",AND(B275&lt;&gt;"",Z275&lt;&gt;""),IF(LEFT(B275,2)="23",IFERROR(VLOOKUP(B275&amp;Z275,事業所一覧!$A$2:$D$44337,4,FALSE),"事業所番号若しくはサービス名に誤りがないか確認してください。"),"愛知県外の事業所は手入力してください。"))</f>
        <v>事業所番号及びサービス名を入力してください。</v>
      </c>
      <c r="X275" s="500"/>
      <c r="Y275" s="501"/>
      <c r="Z275" s="511"/>
      <c r="AA275" s="511"/>
      <c r="AB275" s="511"/>
      <c r="AC275" s="348" t="str">
        <f>IFERROR(VLOOKUP(Z275,【参考】数式用!$A$4:$B$54,2,FALSE),"")</f>
        <v/>
      </c>
      <c r="AD275" s="221"/>
      <c r="AE275" s="220" t="str">
        <f>IF(B275="","",IF(AO275="総合事業","数式を削除して手入力",IFERROR(INDEX(【参考】数式用!$AT$3:$AV$452,MATCH(Q275&amp;V275,【参考】数式用!$AS$3:$AS$452,0),MATCH(VLOOKUP(Z275,【参考】数式用!$AW$2:$AX$53,2,FALSE),【参考】数式用!$AT$2:$AV$2,0)),10)))</f>
        <v/>
      </c>
      <c r="AN275" s="428" t="e">
        <f>IF($L$18="", "", VLOOKUP(Z275,【参考】数式用!$A$4:$M$54,13,FALSE))</f>
        <v>#N/A</v>
      </c>
      <c r="AO275" s="46" t="e">
        <f>VLOOKUP(Z275,【参考】数式用!$A$2:$N$54,14,FALSE)</f>
        <v>#N/A</v>
      </c>
    </row>
    <row r="276" spans="1:41" ht="50" customHeight="1">
      <c r="A276" s="495">
        <f t="shared" ref="A276" si="35">A275+1</f>
        <v>219</v>
      </c>
      <c r="B276" s="542"/>
      <c r="C276" s="543"/>
      <c r="D276" s="543"/>
      <c r="E276" s="543"/>
      <c r="F276" s="543"/>
      <c r="G276" s="543"/>
      <c r="H276" s="543"/>
      <c r="I276" s="543"/>
      <c r="J276" s="543"/>
      <c r="K276" s="543"/>
      <c r="L276" s="536"/>
      <c r="M276" s="537"/>
      <c r="N276" s="537"/>
      <c r="O276" s="537"/>
      <c r="P276" s="538"/>
      <c r="Q276" s="502" t="s">
        <v>191</v>
      </c>
      <c r="R276" s="503"/>
      <c r="S276" s="503"/>
      <c r="T276" s="503"/>
      <c r="U276" s="504"/>
      <c r="V276" s="284"/>
      <c r="W276" s="499" t="str" cm="1">
        <f t="array" ref="W276">_xlfn.IFS(AND(B276="",Z276=""),"事業所番号及びサービス名を入力してください。",AND(B276="",Z276&lt;&gt;""),"事業所番号を入力してください。",AND(B276&lt;&gt;"",Z276=""),"サービス名を入力してください。",AND(B276&lt;&gt;"",Z276&lt;&gt;""),IF(LEFT(B276,2)="23",IFERROR(VLOOKUP(B276&amp;Z276,事業所一覧!$A$2:$D$44337,4,FALSE),"事業所番号若しくはサービス名に誤りがないか確認してください。"),"愛知県外の事業所は手入力してください。"))</f>
        <v>事業所番号及びサービス名を入力してください。</v>
      </c>
      <c r="X276" s="500"/>
      <c r="Y276" s="501"/>
      <c r="Z276" s="511"/>
      <c r="AA276" s="511"/>
      <c r="AB276" s="511"/>
      <c r="AC276" s="348" t="str">
        <f>IFERROR(VLOOKUP(Z276,【参考】数式用!$A$4:$B$54,2,FALSE),"")</f>
        <v/>
      </c>
      <c r="AD276" s="221"/>
      <c r="AE276" s="220" t="str">
        <f>IF(B276="","",IF(AO276="総合事業","数式を削除して手入力",IFERROR(INDEX(【参考】数式用!$AT$3:$AV$452,MATCH(Q276&amp;V276,【参考】数式用!$AS$3:$AS$452,0),MATCH(VLOOKUP(Z276,【参考】数式用!$AW$2:$AX$53,2,FALSE),【参考】数式用!$AT$2:$AV$2,0)),10)))</f>
        <v/>
      </c>
      <c r="AN276" s="428" t="e">
        <f>IF($L$18="", "", VLOOKUP(Z276,【参考】数式用!$A$4:$M$54,13,FALSE))</f>
        <v>#N/A</v>
      </c>
      <c r="AO276" s="46" t="e">
        <f>VLOOKUP(Z276,【参考】数式用!$A$2:$N$54,14,FALSE)</f>
        <v>#N/A</v>
      </c>
    </row>
    <row r="277" spans="1:41" ht="50" customHeight="1">
      <c r="A277" s="495">
        <f t="shared" si="3"/>
        <v>220</v>
      </c>
      <c r="B277" s="542"/>
      <c r="C277" s="543"/>
      <c r="D277" s="543"/>
      <c r="E277" s="543"/>
      <c r="F277" s="543"/>
      <c r="G277" s="543"/>
      <c r="H277" s="543"/>
      <c r="I277" s="543"/>
      <c r="J277" s="543"/>
      <c r="K277" s="543"/>
      <c r="L277" s="536"/>
      <c r="M277" s="537"/>
      <c r="N277" s="537"/>
      <c r="O277" s="537"/>
      <c r="P277" s="538"/>
      <c r="Q277" s="502" t="s">
        <v>191</v>
      </c>
      <c r="R277" s="503"/>
      <c r="S277" s="503"/>
      <c r="T277" s="503"/>
      <c r="U277" s="504"/>
      <c r="V277" s="284"/>
      <c r="W277" s="499" t="str" cm="1">
        <f t="array" ref="W277">_xlfn.IFS(AND(B277="",Z277=""),"事業所番号及びサービス名を入力してください。",AND(B277="",Z277&lt;&gt;""),"事業所番号を入力してください。",AND(B277&lt;&gt;"",Z277=""),"サービス名を入力してください。",AND(B277&lt;&gt;"",Z277&lt;&gt;""),IF(LEFT(B277,2)="23",IFERROR(VLOOKUP(B277&amp;Z277,事業所一覧!$A$2:$D$44337,4,FALSE),"事業所番号若しくはサービス名に誤りがないか確認してください。"),"愛知県外の事業所は手入力してください。"))</f>
        <v>事業所番号及びサービス名を入力してください。</v>
      </c>
      <c r="X277" s="500"/>
      <c r="Y277" s="501"/>
      <c r="Z277" s="511"/>
      <c r="AA277" s="511"/>
      <c r="AB277" s="511"/>
      <c r="AC277" s="348" t="str">
        <f>IFERROR(VLOOKUP(Z277,【参考】数式用!$A$4:$B$54,2,FALSE),"")</f>
        <v/>
      </c>
      <c r="AD277" s="221"/>
      <c r="AE277" s="220" t="str">
        <f>IF(B277="","",IF(AO277="総合事業","数式を削除して手入力",IFERROR(INDEX(【参考】数式用!$AT$3:$AV$452,MATCH(Q277&amp;V277,【参考】数式用!$AS$3:$AS$452,0),MATCH(VLOOKUP(Z277,【参考】数式用!$AW$2:$AX$53,2,FALSE),【参考】数式用!$AT$2:$AV$2,0)),10)))</f>
        <v/>
      </c>
      <c r="AN277" s="428" t="e">
        <f>IF($L$18="", "", VLOOKUP(Z277,【参考】数式用!$A$4:$M$54,13,FALSE))</f>
        <v>#N/A</v>
      </c>
      <c r="AO277" s="46" t="e">
        <f>VLOOKUP(Z277,【参考】数式用!$A$2:$N$54,14,FALSE)</f>
        <v>#N/A</v>
      </c>
    </row>
    <row r="278" spans="1:41" ht="50" customHeight="1">
      <c r="A278" s="495">
        <f t="shared" ref="A278" si="36">A277+1</f>
        <v>221</v>
      </c>
      <c r="B278" s="542"/>
      <c r="C278" s="543"/>
      <c r="D278" s="543"/>
      <c r="E278" s="543"/>
      <c r="F278" s="543"/>
      <c r="G278" s="543"/>
      <c r="H278" s="543"/>
      <c r="I278" s="543"/>
      <c r="J278" s="543"/>
      <c r="K278" s="543"/>
      <c r="L278" s="536"/>
      <c r="M278" s="537"/>
      <c r="N278" s="537"/>
      <c r="O278" s="537"/>
      <c r="P278" s="538"/>
      <c r="Q278" s="502" t="s">
        <v>191</v>
      </c>
      <c r="R278" s="503"/>
      <c r="S278" s="503"/>
      <c r="T278" s="503"/>
      <c r="U278" s="504"/>
      <c r="V278" s="284"/>
      <c r="W278" s="499" t="str" cm="1">
        <f t="array" ref="W278">_xlfn.IFS(AND(B278="",Z278=""),"事業所番号及びサービス名を入力してください。",AND(B278="",Z278&lt;&gt;""),"事業所番号を入力してください。",AND(B278&lt;&gt;"",Z278=""),"サービス名を入力してください。",AND(B278&lt;&gt;"",Z278&lt;&gt;""),IF(LEFT(B278,2)="23",IFERROR(VLOOKUP(B278&amp;Z278,事業所一覧!$A$2:$D$44337,4,FALSE),"事業所番号若しくはサービス名に誤りがないか確認してください。"),"愛知県外の事業所は手入力してください。"))</f>
        <v>事業所番号及びサービス名を入力してください。</v>
      </c>
      <c r="X278" s="500"/>
      <c r="Y278" s="501"/>
      <c r="Z278" s="511"/>
      <c r="AA278" s="511"/>
      <c r="AB278" s="511"/>
      <c r="AC278" s="348" t="str">
        <f>IFERROR(VLOOKUP(Z278,【参考】数式用!$A$4:$B$54,2,FALSE),"")</f>
        <v/>
      </c>
      <c r="AD278" s="221"/>
      <c r="AE278" s="220" t="str">
        <f>IF(B278="","",IF(AO278="総合事業","数式を削除して手入力",IFERROR(INDEX(【参考】数式用!$AT$3:$AV$452,MATCH(Q278&amp;V278,【参考】数式用!$AS$3:$AS$452,0),MATCH(VLOOKUP(Z278,【参考】数式用!$AW$2:$AX$53,2,FALSE),【参考】数式用!$AT$2:$AV$2,0)),10)))</f>
        <v/>
      </c>
      <c r="AN278" s="428" t="e">
        <f>IF($L$18="", "", VLOOKUP(Z278,【参考】数式用!$A$4:$M$54,13,FALSE))</f>
        <v>#N/A</v>
      </c>
      <c r="AO278" s="46" t="e">
        <f>VLOOKUP(Z278,【参考】数式用!$A$2:$N$54,14,FALSE)</f>
        <v>#N/A</v>
      </c>
    </row>
    <row r="279" spans="1:41" ht="50" customHeight="1">
      <c r="A279" s="495">
        <f t="shared" si="3"/>
        <v>222</v>
      </c>
      <c r="B279" s="542"/>
      <c r="C279" s="543"/>
      <c r="D279" s="543"/>
      <c r="E279" s="543"/>
      <c r="F279" s="543"/>
      <c r="G279" s="543"/>
      <c r="H279" s="543"/>
      <c r="I279" s="543"/>
      <c r="J279" s="543"/>
      <c r="K279" s="543"/>
      <c r="L279" s="536"/>
      <c r="M279" s="537"/>
      <c r="N279" s="537"/>
      <c r="O279" s="537"/>
      <c r="P279" s="538"/>
      <c r="Q279" s="502" t="s">
        <v>191</v>
      </c>
      <c r="R279" s="503"/>
      <c r="S279" s="503"/>
      <c r="T279" s="503"/>
      <c r="U279" s="504"/>
      <c r="V279" s="284"/>
      <c r="W279" s="499" t="str" cm="1">
        <f t="array" ref="W279">_xlfn.IFS(AND(B279="",Z279=""),"事業所番号及びサービス名を入力してください。",AND(B279="",Z279&lt;&gt;""),"事業所番号を入力してください。",AND(B279&lt;&gt;"",Z279=""),"サービス名を入力してください。",AND(B279&lt;&gt;"",Z279&lt;&gt;""),IF(LEFT(B279,2)="23",IFERROR(VLOOKUP(B279&amp;Z279,事業所一覧!$A$2:$D$44337,4,FALSE),"事業所番号若しくはサービス名に誤りがないか確認してください。"),"愛知県外の事業所は手入力してください。"))</f>
        <v>事業所番号及びサービス名を入力してください。</v>
      </c>
      <c r="X279" s="500"/>
      <c r="Y279" s="501"/>
      <c r="Z279" s="511"/>
      <c r="AA279" s="511"/>
      <c r="AB279" s="511"/>
      <c r="AC279" s="348" t="str">
        <f>IFERROR(VLOOKUP(Z279,【参考】数式用!$A$4:$B$54,2,FALSE),"")</f>
        <v/>
      </c>
      <c r="AD279" s="221"/>
      <c r="AE279" s="220" t="str">
        <f>IF(B279="","",IF(AO279="総合事業","数式を削除して手入力",IFERROR(INDEX(【参考】数式用!$AT$3:$AV$452,MATCH(Q279&amp;V279,【参考】数式用!$AS$3:$AS$452,0),MATCH(VLOOKUP(Z279,【参考】数式用!$AW$2:$AX$53,2,FALSE),【参考】数式用!$AT$2:$AV$2,0)),10)))</f>
        <v/>
      </c>
      <c r="AN279" s="428" t="e">
        <f>IF($L$18="", "", VLOOKUP(Z279,【参考】数式用!$A$4:$M$54,13,FALSE))</f>
        <v>#N/A</v>
      </c>
      <c r="AO279" s="46" t="e">
        <f>VLOOKUP(Z279,【参考】数式用!$A$2:$N$54,14,FALSE)</f>
        <v>#N/A</v>
      </c>
    </row>
    <row r="280" spans="1:41" ht="50" customHeight="1">
      <c r="A280" s="495">
        <f t="shared" ref="A280" si="37">A279+1</f>
        <v>223</v>
      </c>
      <c r="B280" s="542"/>
      <c r="C280" s="543"/>
      <c r="D280" s="543"/>
      <c r="E280" s="543"/>
      <c r="F280" s="543"/>
      <c r="G280" s="543"/>
      <c r="H280" s="543"/>
      <c r="I280" s="543"/>
      <c r="J280" s="543"/>
      <c r="K280" s="543"/>
      <c r="L280" s="536"/>
      <c r="M280" s="537"/>
      <c r="N280" s="537"/>
      <c r="O280" s="537"/>
      <c r="P280" s="538"/>
      <c r="Q280" s="502" t="s">
        <v>191</v>
      </c>
      <c r="R280" s="503"/>
      <c r="S280" s="503"/>
      <c r="T280" s="503"/>
      <c r="U280" s="504"/>
      <c r="V280" s="284"/>
      <c r="W280" s="499" t="str" cm="1">
        <f t="array" ref="W280">_xlfn.IFS(AND(B280="",Z280=""),"事業所番号及びサービス名を入力してください。",AND(B280="",Z280&lt;&gt;""),"事業所番号を入力してください。",AND(B280&lt;&gt;"",Z280=""),"サービス名を入力してください。",AND(B280&lt;&gt;"",Z280&lt;&gt;""),IF(LEFT(B280,2)="23",IFERROR(VLOOKUP(B280&amp;Z280,事業所一覧!$A$2:$D$44337,4,FALSE),"事業所番号若しくはサービス名に誤りがないか確認してください。"),"愛知県外の事業所は手入力してください。"))</f>
        <v>事業所番号及びサービス名を入力してください。</v>
      </c>
      <c r="X280" s="500"/>
      <c r="Y280" s="501"/>
      <c r="Z280" s="511"/>
      <c r="AA280" s="511"/>
      <c r="AB280" s="511"/>
      <c r="AC280" s="348" t="str">
        <f>IFERROR(VLOOKUP(Z280,【参考】数式用!$A$4:$B$54,2,FALSE),"")</f>
        <v/>
      </c>
      <c r="AD280" s="221"/>
      <c r="AE280" s="220" t="str">
        <f>IF(B280="","",IF(AO280="総合事業","数式を削除して手入力",IFERROR(INDEX(【参考】数式用!$AT$3:$AV$452,MATCH(Q280&amp;V280,【参考】数式用!$AS$3:$AS$452,0),MATCH(VLOOKUP(Z280,【参考】数式用!$AW$2:$AX$53,2,FALSE),【参考】数式用!$AT$2:$AV$2,0)),10)))</f>
        <v/>
      </c>
      <c r="AN280" s="428" t="e">
        <f>IF($L$18="", "", VLOOKUP(Z280,【参考】数式用!$A$4:$M$54,13,FALSE))</f>
        <v>#N/A</v>
      </c>
      <c r="AO280" s="46" t="e">
        <f>VLOOKUP(Z280,【参考】数式用!$A$2:$N$54,14,FALSE)</f>
        <v>#N/A</v>
      </c>
    </row>
    <row r="281" spans="1:41" ht="50" customHeight="1">
      <c r="A281" s="495">
        <f t="shared" si="3"/>
        <v>224</v>
      </c>
      <c r="B281" s="542"/>
      <c r="C281" s="543"/>
      <c r="D281" s="543"/>
      <c r="E281" s="543"/>
      <c r="F281" s="543"/>
      <c r="G281" s="543"/>
      <c r="H281" s="543"/>
      <c r="I281" s="543"/>
      <c r="J281" s="543"/>
      <c r="K281" s="543"/>
      <c r="L281" s="536"/>
      <c r="M281" s="537"/>
      <c r="N281" s="537"/>
      <c r="O281" s="537"/>
      <c r="P281" s="538"/>
      <c r="Q281" s="502" t="s">
        <v>191</v>
      </c>
      <c r="R281" s="503"/>
      <c r="S281" s="503"/>
      <c r="T281" s="503"/>
      <c r="U281" s="504"/>
      <c r="V281" s="284"/>
      <c r="W281" s="499" t="str" cm="1">
        <f t="array" ref="W281">_xlfn.IFS(AND(B281="",Z281=""),"事業所番号及びサービス名を入力してください。",AND(B281="",Z281&lt;&gt;""),"事業所番号を入力してください。",AND(B281&lt;&gt;"",Z281=""),"サービス名を入力してください。",AND(B281&lt;&gt;"",Z281&lt;&gt;""),IF(LEFT(B281,2)="23",IFERROR(VLOOKUP(B281&amp;Z281,事業所一覧!$A$2:$D$44337,4,FALSE),"事業所番号若しくはサービス名に誤りがないか確認してください。"),"愛知県外の事業所は手入力してください。"))</f>
        <v>事業所番号及びサービス名を入力してください。</v>
      </c>
      <c r="X281" s="500"/>
      <c r="Y281" s="501"/>
      <c r="Z281" s="511"/>
      <c r="AA281" s="511"/>
      <c r="AB281" s="511"/>
      <c r="AC281" s="348" t="str">
        <f>IFERROR(VLOOKUP(Z281,【参考】数式用!$A$4:$B$54,2,FALSE),"")</f>
        <v/>
      </c>
      <c r="AD281" s="221"/>
      <c r="AE281" s="220" t="str">
        <f>IF(B281="","",IF(AO281="総合事業","数式を削除して手入力",IFERROR(INDEX(【参考】数式用!$AT$3:$AV$452,MATCH(Q281&amp;V281,【参考】数式用!$AS$3:$AS$452,0),MATCH(VLOOKUP(Z281,【参考】数式用!$AW$2:$AX$53,2,FALSE),【参考】数式用!$AT$2:$AV$2,0)),10)))</f>
        <v/>
      </c>
      <c r="AN281" s="428" t="e">
        <f>IF($L$18="", "", VLOOKUP(Z281,【参考】数式用!$A$4:$M$54,13,FALSE))</f>
        <v>#N/A</v>
      </c>
      <c r="AO281" s="46" t="e">
        <f>VLOOKUP(Z281,【参考】数式用!$A$2:$N$54,14,FALSE)</f>
        <v>#N/A</v>
      </c>
    </row>
    <row r="282" spans="1:41" ht="50" customHeight="1">
      <c r="A282" s="495">
        <f t="shared" ref="A282" si="38">A281+1</f>
        <v>225</v>
      </c>
      <c r="B282" s="542"/>
      <c r="C282" s="543"/>
      <c r="D282" s="543"/>
      <c r="E282" s="543"/>
      <c r="F282" s="543"/>
      <c r="G282" s="543"/>
      <c r="H282" s="543"/>
      <c r="I282" s="543"/>
      <c r="J282" s="543"/>
      <c r="K282" s="543"/>
      <c r="L282" s="536"/>
      <c r="M282" s="537"/>
      <c r="N282" s="537"/>
      <c r="O282" s="537"/>
      <c r="P282" s="538"/>
      <c r="Q282" s="502" t="s">
        <v>191</v>
      </c>
      <c r="R282" s="503"/>
      <c r="S282" s="503"/>
      <c r="T282" s="503"/>
      <c r="U282" s="504"/>
      <c r="V282" s="284"/>
      <c r="W282" s="499" t="str" cm="1">
        <f t="array" ref="W282">_xlfn.IFS(AND(B282="",Z282=""),"事業所番号及びサービス名を入力してください。",AND(B282="",Z282&lt;&gt;""),"事業所番号を入力してください。",AND(B282&lt;&gt;"",Z282=""),"サービス名を入力してください。",AND(B282&lt;&gt;"",Z282&lt;&gt;""),IF(LEFT(B282,2)="23",IFERROR(VLOOKUP(B282&amp;Z282,事業所一覧!$A$2:$D$44337,4,FALSE),"事業所番号若しくはサービス名に誤りがないか確認してください。"),"愛知県外の事業所は手入力してください。"))</f>
        <v>事業所番号及びサービス名を入力してください。</v>
      </c>
      <c r="X282" s="500"/>
      <c r="Y282" s="501"/>
      <c r="Z282" s="511"/>
      <c r="AA282" s="511"/>
      <c r="AB282" s="511"/>
      <c r="AC282" s="348" t="str">
        <f>IFERROR(VLOOKUP(Z282,【参考】数式用!$A$4:$B$54,2,FALSE),"")</f>
        <v/>
      </c>
      <c r="AD282" s="221"/>
      <c r="AE282" s="220" t="str">
        <f>IF(B282="","",IF(AO282="総合事業","数式を削除して手入力",IFERROR(INDEX(【参考】数式用!$AT$3:$AV$452,MATCH(Q282&amp;V282,【参考】数式用!$AS$3:$AS$452,0),MATCH(VLOOKUP(Z282,【参考】数式用!$AW$2:$AX$53,2,FALSE),【参考】数式用!$AT$2:$AV$2,0)),10)))</f>
        <v/>
      </c>
      <c r="AN282" s="428" t="e">
        <f>IF($L$18="", "", VLOOKUP(Z282,【参考】数式用!$A$4:$M$54,13,FALSE))</f>
        <v>#N/A</v>
      </c>
      <c r="AO282" s="46" t="e">
        <f>VLOOKUP(Z282,【参考】数式用!$A$2:$N$54,14,FALSE)</f>
        <v>#N/A</v>
      </c>
    </row>
    <row r="283" spans="1:41" ht="50" customHeight="1">
      <c r="A283" s="495">
        <f t="shared" si="3"/>
        <v>226</v>
      </c>
      <c r="B283" s="542"/>
      <c r="C283" s="543"/>
      <c r="D283" s="543"/>
      <c r="E283" s="543"/>
      <c r="F283" s="543"/>
      <c r="G283" s="543"/>
      <c r="H283" s="543"/>
      <c r="I283" s="543"/>
      <c r="J283" s="543"/>
      <c r="K283" s="543"/>
      <c r="L283" s="536"/>
      <c r="M283" s="537"/>
      <c r="N283" s="537"/>
      <c r="O283" s="537"/>
      <c r="P283" s="538"/>
      <c r="Q283" s="502" t="s">
        <v>191</v>
      </c>
      <c r="R283" s="503"/>
      <c r="S283" s="503"/>
      <c r="T283" s="503"/>
      <c r="U283" s="504"/>
      <c r="V283" s="284"/>
      <c r="W283" s="499" t="str" cm="1">
        <f t="array" ref="W283">_xlfn.IFS(AND(B283="",Z283=""),"事業所番号及びサービス名を入力してください。",AND(B283="",Z283&lt;&gt;""),"事業所番号を入力してください。",AND(B283&lt;&gt;"",Z283=""),"サービス名を入力してください。",AND(B283&lt;&gt;"",Z283&lt;&gt;""),IF(LEFT(B283,2)="23",IFERROR(VLOOKUP(B283&amp;Z283,事業所一覧!$A$2:$D$44337,4,FALSE),"事業所番号若しくはサービス名に誤りがないか確認してください。"),"愛知県外の事業所は手入力してください。"))</f>
        <v>事業所番号及びサービス名を入力してください。</v>
      </c>
      <c r="X283" s="500"/>
      <c r="Y283" s="501"/>
      <c r="Z283" s="511"/>
      <c r="AA283" s="511"/>
      <c r="AB283" s="511"/>
      <c r="AC283" s="348" t="str">
        <f>IFERROR(VLOOKUP(Z283,【参考】数式用!$A$4:$B$54,2,FALSE),"")</f>
        <v/>
      </c>
      <c r="AD283" s="221"/>
      <c r="AE283" s="220" t="str">
        <f>IF(B283="","",IF(AO283="総合事業","数式を削除して手入力",IFERROR(INDEX(【参考】数式用!$AT$3:$AV$452,MATCH(Q283&amp;V283,【参考】数式用!$AS$3:$AS$452,0),MATCH(VLOOKUP(Z283,【参考】数式用!$AW$2:$AX$53,2,FALSE),【参考】数式用!$AT$2:$AV$2,0)),10)))</f>
        <v/>
      </c>
      <c r="AN283" s="428" t="e">
        <f>IF($L$18="", "", VLOOKUP(Z283,【参考】数式用!$A$4:$M$54,13,FALSE))</f>
        <v>#N/A</v>
      </c>
      <c r="AO283" s="46" t="e">
        <f>VLOOKUP(Z283,【参考】数式用!$A$2:$N$54,14,FALSE)</f>
        <v>#N/A</v>
      </c>
    </row>
    <row r="284" spans="1:41" ht="50" customHeight="1">
      <c r="A284" s="495">
        <f t="shared" ref="A284" si="39">A283+1</f>
        <v>227</v>
      </c>
      <c r="B284" s="542"/>
      <c r="C284" s="543"/>
      <c r="D284" s="543"/>
      <c r="E284" s="543"/>
      <c r="F284" s="543"/>
      <c r="G284" s="543"/>
      <c r="H284" s="543"/>
      <c r="I284" s="543"/>
      <c r="J284" s="543"/>
      <c r="K284" s="543"/>
      <c r="L284" s="536"/>
      <c r="M284" s="537"/>
      <c r="N284" s="537"/>
      <c r="O284" s="537"/>
      <c r="P284" s="538"/>
      <c r="Q284" s="502" t="s">
        <v>191</v>
      </c>
      <c r="R284" s="503"/>
      <c r="S284" s="503"/>
      <c r="T284" s="503"/>
      <c r="U284" s="504"/>
      <c r="V284" s="284"/>
      <c r="W284" s="499" t="str" cm="1">
        <f t="array" ref="W284">_xlfn.IFS(AND(B284="",Z284=""),"事業所番号及びサービス名を入力してください。",AND(B284="",Z284&lt;&gt;""),"事業所番号を入力してください。",AND(B284&lt;&gt;"",Z284=""),"サービス名を入力してください。",AND(B284&lt;&gt;"",Z284&lt;&gt;""),IF(LEFT(B284,2)="23",IFERROR(VLOOKUP(B284&amp;Z284,事業所一覧!$A$2:$D$44337,4,FALSE),"事業所番号若しくはサービス名に誤りがないか確認してください。"),"愛知県外の事業所は手入力してください。"))</f>
        <v>事業所番号及びサービス名を入力してください。</v>
      </c>
      <c r="X284" s="500"/>
      <c r="Y284" s="501"/>
      <c r="Z284" s="511"/>
      <c r="AA284" s="511"/>
      <c r="AB284" s="511"/>
      <c r="AC284" s="348" t="str">
        <f>IFERROR(VLOOKUP(Z284,【参考】数式用!$A$4:$B$54,2,FALSE),"")</f>
        <v/>
      </c>
      <c r="AD284" s="221"/>
      <c r="AE284" s="220" t="str">
        <f>IF(B284="","",IF(AO284="総合事業","数式を削除して手入力",IFERROR(INDEX(【参考】数式用!$AT$3:$AV$452,MATCH(Q284&amp;V284,【参考】数式用!$AS$3:$AS$452,0),MATCH(VLOOKUP(Z284,【参考】数式用!$AW$2:$AX$53,2,FALSE),【参考】数式用!$AT$2:$AV$2,0)),10)))</f>
        <v/>
      </c>
      <c r="AN284" s="428" t="e">
        <f>IF($L$18="", "", VLOOKUP(Z284,【参考】数式用!$A$4:$M$54,13,FALSE))</f>
        <v>#N/A</v>
      </c>
      <c r="AO284" s="46" t="e">
        <f>VLOOKUP(Z284,【参考】数式用!$A$2:$N$54,14,FALSE)</f>
        <v>#N/A</v>
      </c>
    </row>
    <row r="285" spans="1:41" ht="50" customHeight="1">
      <c r="A285" s="495">
        <f t="shared" si="3"/>
        <v>228</v>
      </c>
      <c r="B285" s="542"/>
      <c r="C285" s="543"/>
      <c r="D285" s="543"/>
      <c r="E285" s="543"/>
      <c r="F285" s="543"/>
      <c r="G285" s="543"/>
      <c r="H285" s="543"/>
      <c r="I285" s="543"/>
      <c r="J285" s="543"/>
      <c r="K285" s="543"/>
      <c r="L285" s="536"/>
      <c r="M285" s="537"/>
      <c r="N285" s="537"/>
      <c r="O285" s="537"/>
      <c r="P285" s="538"/>
      <c r="Q285" s="502" t="s">
        <v>191</v>
      </c>
      <c r="R285" s="503"/>
      <c r="S285" s="503"/>
      <c r="T285" s="503"/>
      <c r="U285" s="504"/>
      <c r="V285" s="284"/>
      <c r="W285" s="499" t="str" cm="1">
        <f t="array" ref="W285">_xlfn.IFS(AND(B285="",Z285=""),"事業所番号及びサービス名を入力してください。",AND(B285="",Z285&lt;&gt;""),"事業所番号を入力してください。",AND(B285&lt;&gt;"",Z285=""),"サービス名を入力してください。",AND(B285&lt;&gt;"",Z285&lt;&gt;""),IF(LEFT(B285,2)="23",IFERROR(VLOOKUP(B285&amp;Z285,事業所一覧!$A$2:$D$44337,4,FALSE),"事業所番号若しくはサービス名に誤りがないか確認してください。"),"愛知県外の事業所は手入力してください。"))</f>
        <v>事業所番号及びサービス名を入力してください。</v>
      </c>
      <c r="X285" s="500"/>
      <c r="Y285" s="501"/>
      <c r="Z285" s="511"/>
      <c r="AA285" s="511"/>
      <c r="AB285" s="511"/>
      <c r="AC285" s="348" t="str">
        <f>IFERROR(VLOOKUP(Z285,【参考】数式用!$A$4:$B$54,2,FALSE),"")</f>
        <v/>
      </c>
      <c r="AD285" s="221"/>
      <c r="AE285" s="220" t="str">
        <f>IF(B285="","",IF(AO285="総合事業","数式を削除して手入力",IFERROR(INDEX(【参考】数式用!$AT$3:$AV$452,MATCH(Q285&amp;V285,【参考】数式用!$AS$3:$AS$452,0),MATCH(VLOOKUP(Z285,【参考】数式用!$AW$2:$AX$53,2,FALSE),【参考】数式用!$AT$2:$AV$2,0)),10)))</f>
        <v/>
      </c>
      <c r="AN285" s="428" t="e">
        <f>IF($L$18="", "", VLOOKUP(Z285,【参考】数式用!$A$4:$M$54,13,FALSE))</f>
        <v>#N/A</v>
      </c>
      <c r="AO285" s="46" t="e">
        <f>VLOOKUP(Z285,【参考】数式用!$A$2:$N$54,14,FALSE)</f>
        <v>#N/A</v>
      </c>
    </row>
    <row r="286" spans="1:41" ht="50" customHeight="1">
      <c r="A286" s="495">
        <f t="shared" ref="A286" si="40">A285+1</f>
        <v>229</v>
      </c>
      <c r="B286" s="542"/>
      <c r="C286" s="543"/>
      <c r="D286" s="543"/>
      <c r="E286" s="543"/>
      <c r="F286" s="543"/>
      <c r="G286" s="543"/>
      <c r="H286" s="543"/>
      <c r="I286" s="543"/>
      <c r="J286" s="543"/>
      <c r="K286" s="543"/>
      <c r="L286" s="536"/>
      <c r="M286" s="537"/>
      <c r="N286" s="537"/>
      <c r="O286" s="537"/>
      <c r="P286" s="538"/>
      <c r="Q286" s="502" t="s">
        <v>191</v>
      </c>
      <c r="R286" s="503"/>
      <c r="S286" s="503"/>
      <c r="T286" s="503"/>
      <c r="U286" s="504"/>
      <c r="V286" s="284"/>
      <c r="W286" s="499" t="str" cm="1">
        <f t="array" ref="W286">_xlfn.IFS(AND(B286="",Z286=""),"事業所番号及びサービス名を入力してください。",AND(B286="",Z286&lt;&gt;""),"事業所番号を入力してください。",AND(B286&lt;&gt;"",Z286=""),"サービス名を入力してください。",AND(B286&lt;&gt;"",Z286&lt;&gt;""),IF(LEFT(B286,2)="23",IFERROR(VLOOKUP(B286&amp;Z286,事業所一覧!$A$2:$D$44337,4,FALSE),"事業所番号若しくはサービス名に誤りがないか確認してください。"),"愛知県外の事業所は手入力してください。"))</f>
        <v>事業所番号及びサービス名を入力してください。</v>
      </c>
      <c r="X286" s="500"/>
      <c r="Y286" s="501"/>
      <c r="Z286" s="511"/>
      <c r="AA286" s="511"/>
      <c r="AB286" s="511"/>
      <c r="AC286" s="348" t="str">
        <f>IFERROR(VLOOKUP(Z286,【参考】数式用!$A$4:$B$54,2,FALSE),"")</f>
        <v/>
      </c>
      <c r="AD286" s="221"/>
      <c r="AE286" s="220" t="str">
        <f>IF(B286="","",IF(AO286="総合事業","数式を削除して手入力",IFERROR(INDEX(【参考】数式用!$AT$3:$AV$452,MATCH(Q286&amp;V286,【参考】数式用!$AS$3:$AS$452,0),MATCH(VLOOKUP(Z286,【参考】数式用!$AW$2:$AX$53,2,FALSE),【参考】数式用!$AT$2:$AV$2,0)),10)))</f>
        <v/>
      </c>
      <c r="AN286" s="428" t="e">
        <f>IF($L$18="", "", VLOOKUP(Z286,【参考】数式用!$A$4:$M$54,13,FALSE))</f>
        <v>#N/A</v>
      </c>
      <c r="AO286" s="46" t="e">
        <f>VLOOKUP(Z286,【参考】数式用!$A$2:$N$54,14,FALSE)</f>
        <v>#N/A</v>
      </c>
    </row>
    <row r="287" spans="1:41" ht="50" customHeight="1">
      <c r="A287" s="495">
        <f t="shared" si="3"/>
        <v>230</v>
      </c>
      <c r="B287" s="542"/>
      <c r="C287" s="543"/>
      <c r="D287" s="543"/>
      <c r="E287" s="543"/>
      <c r="F287" s="543"/>
      <c r="G287" s="543"/>
      <c r="H287" s="543"/>
      <c r="I287" s="543"/>
      <c r="J287" s="543"/>
      <c r="K287" s="543"/>
      <c r="L287" s="536"/>
      <c r="M287" s="537"/>
      <c r="N287" s="537"/>
      <c r="O287" s="537"/>
      <c r="P287" s="538"/>
      <c r="Q287" s="502" t="s">
        <v>191</v>
      </c>
      <c r="R287" s="503"/>
      <c r="S287" s="503"/>
      <c r="T287" s="503"/>
      <c r="U287" s="504"/>
      <c r="V287" s="284"/>
      <c r="W287" s="499" t="str" cm="1">
        <f t="array" ref="W287">_xlfn.IFS(AND(B287="",Z287=""),"事業所番号及びサービス名を入力してください。",AND(B287="",Z287&lt;&gt;""),"事業所番号を入力してください。",AND(B287&lt;&gt;"",Z287=""),"サービス名を入力してください。",AND(B287&lt;&gt;"",Z287&lt;&gt;""),IF(LEFT(B287,2)="23",IFERROR(VLOOKUP(B287&amp;Z287,事業所一覧!$A$2:$D$44337,4,FALSE),"事業所番号若しくはサービス名に誤りがないか確認してください。"),"愛知県外の事業所は手入力してください。"))</f>
        <v>事業所番号及びサービス名を入力してください。</v>
      </c>
      <c r="X287" s="500"/>
      <c r="Y287" s="501"/>
      <c r="Z287" s="511"/>
      <c r="AA287" s="511"/>
      <c r="AB287" s="511"/>
      <c r="AC287" s="348" t="str">
        <f>IFERROR(VLOOKUP(Z287,【参考】数式用!$A$4:$B$54,2,FALSE),"")</f>
        <v/>
      </c>
      <c r="AD287" s="221"/>
      <c r="AE287" s="220" t="str">
        <f>IF(B287="","",IF(AO287="総合事業","数式を削除して手入力",IFERROR(INDEX(【参考】数式用!$AT$3:$AV$452,MATCH(Q287&amp;V287,【参考】数式用!$AS$3:$AS$452,0),MATCH(VLOOKUP(Z287,【参考】数式用!$AW$2:$AX$53,2,FALSE),【参考】数式用!$AT$2:$AV$2,0)),10)))</f>
        <v/>
      </c>
      <c r="AN287" s="428" t="e">
        <f>IF($L$18="", "", VLOOKUP(Z287,【参考】数式用!$A$4:$M$54,13,FALSE))</f>
        <v>#N/A</v>
      </c>
      <c r="AO287" s="46" t="e">
        <f>VLOOKUP(Z287,【参考】数式用!$A$2:$N$54,14,FALSE)</f>
        <v>#N/A</v>
      </c>
    </row>
    <row r="288" spans="1:41" ht="50" customHeight="1">
      <c r="A288" s="495">
        <f t="shared" ref="A288" si="41">A287+1</f>
        <v>231</v>
      </c>
      <c r="B288" s="542"/>
      <c r="C288" s="543"/>
      <c r="D288" s="543"/>
      <c r="E288" s="543"/>
      <c r="F288" s="543"/>
      <c r="G288" s="543"/>
      <c r="H288" s="543"/>
      <c r="I288" s="543"/>
      <c r="J288" s="543"/>
      <c r="K288" s="543"/>
      <c r="L288" s="536"/>
      <c r="M288" s="537"/>
      <c r="N288" s="537"/>
      <c r="O288" s="537"/>
      <c r="P288" s="538"/>
      <c r="Q288" s="502" t="s">
        <v>191</v>
      </c>
      <c r="R288" s="503"/>
      <c r="S288" s="503"/>
      <c r="T288" s="503"/>
      <c r="U288" s="504"/>
      <c r="V288" s="284"/>
      <c r="W288" s="499" t="str" cm="1">
        <f t="array" ref="W288">_xlfn.IFS(AND(B288="",Z288=""),"事業所番号及びサービス名を入力してください。",AND(B288="",Z288&lt;&gt;""),"事業所番号を入力してください。",AND(B288&lt;&gt;"",Z288=""),"サービス名を入力してください。",AND(B288&lt;&gt;"",Z288&lt;&gt;""),IF(LEFT(B288,2)="23",IFERROR(VLOOKUP(B288&amp;Z288,事業所一覧!$A$2:$D$44337,4,FALSE),"事業所番号若しくはサービス名に誤りがないか確認してください。"),"愛知県外の事業所は手入力してください。"))</f>
        <v>事業所番号及びサービス名を入力してください。</v>
      </c>
      <c r="X288" s="500"/>
      <c r="Y288" s="501"/>
      <c r="Z288" s="511"/>
      <c r="AA288" s="511"/>
      <c r="AB288" s="511"/>
      <c r="AC288" s="348" t="str">
        <f>IFERROR(VLOOKUP(Z288,【参考】数式用!$A$4:$B$54,2,FALSE),"")</f>
        <v/>
      </c>
      <c r="AD288" s="221"/>
      <c r="AE288" s="220" t="str">
        <f>IF(B288="","",IF(AO288="総合事業","数式を削除して手入力",IFERROR(INDEX(【参考】数式用!$AT$3:$AV$452,MATCH(Q288&amp;V288,【参考】数式用!$AS$3:$AS$452,0),MATCH(VLOOKUP(Z288,【参考】数式用!$AW$2:$AX$53,2,FALSE),【参考】数式用!$AT$2:$AV$2,0)),10)))</f>
        <v/>
      </c>
      <c r="AN288" s="428" t="e">
        <f>IF($L$18="", "", VLOOKUP(Z288,【参考】数式用!$A$4:$M$54,13,FALSE))</f>
        <v>#N/A</v>
      </c>
      <c r="AO288" s="46" t="e">
        <f>VLOOKUP(Z288,【参考】数式用!$A$2:$N$54,14,FALSE)</f>
        <v>#N/A</v>
      </c>
    </row>
    <row r="289" spans="1:41" ht="50" customHeight="1">
      <c r="A289" s="495">
        <f t="shared" si="3"/>
        <v>232</v>
      </c>
      <c r="B289" s="542"/>
      <c r="C289" s="543"/>
      <c r="D289" s="543"/>
      <c r="E289" s="543"/>
      <c r="F289" s="543"/>
      <c r="G289" s="543"/>
      <c r="H289" s="543"/>
      <c r="I289" s="543"/>
      <c r="J289" s="543"/>
      <c r="K289" s="543"/>
      <c r="L289" s="536"/>
      <c r="M289" s="537"/>
      <c r="N289" s="537"/>
      <c r="O289" s="537"/>
      <c r="P289" s="538"/>
      <c r="Q289" s="502" t="s">
        <v>191</v>
      </c>
      <c r="R289" s="503"/>
      <c r="S289" s="503"/>
      <c r="T289" s="503"/>
      <c r="U289" s="504"/>
      <c r="V289" s="284"/>
      <c r="W289" s="499" t="str" cm="1">
        <f t="array" ref="W289">_xlfn.IFS(AND(B289="",Z289=""),"事業所番号及びサービス名を入力してください。",AND(B289="",Z289&lt;&gt;""),"事業所番号を入力してください。",AND(B289&lt;&gt;"",Z289=""),"サービス名を入力してください。",AND(B289&lt;&gt;"",Z289&lt;&gt;""),IF(LEFT(B289,2)="23",IFERROR(VLOOKUP(B289&amp;Z289,事業所一覧!$A$2:$D$44337,4,FALSE),"事業所番号若しくはサービス名に誤りがないか確認してください。"),"愛知県外の事業所は手入力してください。"))</f>
        <v>事業所番号及びサービス名を入力してください。</v>
      </c>
      <c r="X289" s="500"/>
      <c r="Y289" s="501"/>
      <c r="Z289" s="511"/>
      <c r="AA289" s="511"/>
      <c r="AB289" s="511"/>
      <c r="AC289" s="348" t="str">
        <f>IFERROR(VLOOKUP(Z289,【参考】数式用!$A$4:$B$54,2,FALSE),"")</f>
        <v/>
      </c>
      <c r="AD289" s="221"/>
      <c r="AE289" s="220" t="str">
        <f>IF(B289="","",IF(AO289="総合事業","数式を削除して手入力",IFERROR(INDEX(【参考】数式用!$AT$3:$AV$452,MATCH(Q289&amp;V289,【参考】数式用!$AS$3:$AS$452,0),MATCH(VLOOKUP(Z289,【参考】数式用!$AW$2:$AX$53,2,FALSE),【参考】数式用!$AT$2:$AV$2,0)),10)))</f>
        <v/>
      </c>
      <c r="AN289" s="428" t="e">
        <f>IF($L$18="", "", VLOOKUP(Z289,【参考】数式用!$A$4:$M$54,13,FALSE))</f>
        <v>#N/A</v>
      </c>
      <c r="AO289" s="46" t="e">
        <f>VLOOKUP(Z289,【参考】数式用!$A$2:$N$54,14,FALSE)</f>
        <v>#N/A</v>
      </c>
    </row>
    <row r="290" spans="1:41" ht="50" customHeight="1">
      <c r="A290" s="495">
        <f t="shared" ref="A290" si="42">A289+1</f>
        <v>233</v>
      </c>
      <c r="B290" s="542"/>
      <c r="C290" s="543"/>
      <c r="D290" s="543"/>
      <c r="E290" s="543"/>
      <c r="F290" s="543"/>
      <c r="G290" s="543"/>
      <c r="H290" s="543"/>
      <c r="I290" s="543"/>
      <c r="J290" s="543"/>
      <c r="K290" s="543"/>
      <c r="L290" s="536"/>
      <c r="M290" s="537"/>
      <c r="N290" s="537"/>
      <c r="O290" s="537"/>
      <c r="P290" s="538"/>
      <c r="Q290" s="502" t="s">
        <v>191</v>
      </c>
      <c r="R290" s="503"/>
      <c r="S290" s="503"/>
      <c r="T290" s="503"/>
      <c r="U290" s="504"/>
      <c r="V290" s="284"/>
      <c r="W290" s="499" t="str" cm="1">
        <f t="array" ref="W290">_xlfn.IFS(AND(B290="",Z290=""),"事業所番号及びサービス名を入力してください。",AND(B290="",Z290&lt;&gt;""),"事業所番号を入力してください。",AND(B290&lt;&gt;"",Z290=""),"サービス名を入力してください。",AND(B290&lt;&gt;"",Z290&lt;&gt;""),IF(LEFT(B290,2)="23",IFERROR(VLOOKUP(B290&amp;Z290,事業所一覧!$A$2:$D$44337,4,FALSE),"事業所番号若しくはサービス名に誤りがないか確認してください。"),"愛知県外の事業所は手入力してください。"))</f>
        <v>事業所番号及びサービス名を入力してください。</v>
      </c>
      <c r="X290" s="500"/>
      <c r="Y290" s="501"/>
      <c r="Z290" s="511"/>
      <c r="AA290" s="511"/>
      <c r="AB290" s="511"/>
      <c r="AC290" s="348" t="str">
        <f>IFERROR(VLOOKUP(Z290,【参考】数式用!$A$4:$B$54,2,FALSE),"")</f>
        <v/>
      </c>
      <c r="AD290" s="221"/>
      <c r="AE290" s="220" t="str">
        <f>IF(B290="","",IF(AO290="総合事業","数式を削除して手入力",IFERROR(INDEX(【参考】数式用!$AT$3:$AV$452,MATCH(Q290&amp;V290,【参考】数式用!$AS$3:$AS$452,0),MATCH(VLOOKUP(Z290,【参考】数式用!$AW$2:$AX$53,2,FALSE),【参考】数式用!$AT$2:$AV$2,0)),10)))</f>
        <v/>
      </c>
      <c r="AN290" s="428" t="e">
        <f>IF($L$18="", "", VLOOKUP(Z290,【参考】数式用!$A$4:$M$54,13,FALSE))</f>
        <v>#N/A</v>
      </c>
      <c r="AO290" s="46" t="e">
        <f>VLOOKUP(Z290,【参考】数式用!$A$2:$N$54,14,FALSE)</f>
        <v>#N/A</v>
      </c>
    </row>
    <row r="291" spans="1:41" ht="50" customHeight="1">
      <c r="A291" s="495">
        <f t="shared" si="3"/>
        <v>234</v>
      </c>
      <c r="B291" s="542"/>
      <c r="C291" s="543"/>
      <c r="D291" s="543"/>
      <c r="E291" s="543"/>
      <c r="F291" s="543"/>
      <c r="G291" s="543"/>
      <c r="H291" s="543"/>
      <c r="I291" s="543"/>
      <c r="J291" s="543"/>
      <c r="K291" s="543"/>
      <c r="L291" s="536"/>
      <c r="M291" s="537"/>
      <c r="N291" s="537"/>
      <c r="O291" s="537"/>
      <c r="P291" s="538"/>
      <c r="Q291" s="502" t="s">
        <v>191</v>
      </c>
      <c r="R291" s="503"/>
      <c r="S291" s="503"/>
      <c r="T291" s="503"/>
      <c r="U291" s="504"/>
      <c r="V291" s="284"/>
      <c r="W291" s="499" t="str" cm="1">
        <f t="array" ref="W291">_xlfn.IFS(AND(B291="",Z291=""),"事業所番号及びサービス名を入力してください。",AND(B291="",Z291&lt;&gt;""),"事業所番号を入力してください。",AND(B291&lt;&gt;"",Z291=""),"サービス名を入力してください。",AND(B291&lt;&gt;"",Z291&lt;&gt;""),IF(LEFT(B291,2)="23",IFERROR(VLOOKUP(B291&amp;Z291,事業所一覧!$A$2:$D$44337,4,FALSE),"事業所番号若しくはサービス名に誤りがないか確認してください。"),"愛知県外の事業所は手入力してください。"))</f>
        <v>事業所番号及びサービス名を入力してください。</v>
      </c>
      <c r="X291" s="500"/>
      <c r="Y291" s="501"/>
      <c r="Z291" s="511"/>
      <c r="AA291" s="511"/>
      <c r="AB291" s="511"/>
      <c r="AC291" s="348" t="str">
        <f>IFERROR(VLOOKUP(Z291,【参考】数式用!$A$4:$B$54,2,FALSE),"")</f>
        <v/>
      </c>
      <c r="AD291" s="221"/>
      <c r="AE291" s="220" t="str">
        <f>IF(B291="","",IF(AO291="総合事業","数式を削除して手入力",IFERROR(INDEX(【参考】数式用!$AT$3:$AV$452,MATCH(Q291&amp;V291,【参考】数式用!$AS$3:$AS$452,0),MATCH(VLOOKUP(Z291,【参考】数式用!$AW$2:$AX$53,2,FALSE),【参考】数式用!$AT$2:$AV$2,0)),10)))</f>
        <v/>
      </c>
      <c r="AN291" s="428" t="e">
        <f>IF($L$18="", "", VLOOKUP(Z291,【参考】数式用!$A$4:$M$54,13,FALSE))</f>
        <v>#N/A</v>
      </c>
      <c r="AO291" s="46" t="e">
        <f>VLOOKUP(Z291,【参考】数式用!$A$2:$N$54,14,FALSE)</f>
        <v>#N/A</v>
      </c>
    </row>
    <row r="292" spans="1:41" ht="50" customHeight="1">
      <c r="A292" s="495">
        <f t="shared" ref="A292" si="43">A291+1</f>
        <v>235</v>
      </c>
      <c r="B292" s="542"/>
      <c r="C292" s="543"/>
      <c r="D292" s="543"/>
      <c r="E292" s="543"/>
      <c r="F292" s="543"/>
      <c r="G292" s="543"/>
      <c r="H292" s="543"/>
      <c r="I292" s="543"/>
      <c r="J292" s="543"/>
      <c r="K292" s="543"/>
      <c r="L292" s="536"/>
      <c r="M292" s="537"/>
      <c r="N292" s="537"/>
      <c r="O292" s="537"/>
      <c r="P292" s="538"/>
      <c r="Q292" s="502" t="s">
        <v>191</v>
      </c>
      <c r="R292" s="503"/>
      <c r="S292" s="503"/>
      <c r="T292" s="503"/>
      <c r="U292" s="504"/>
      <c r="V292" s="284"/>
      <c r="W292" s="499" t="str" cm="1">
        <f t="array" ref="W292">_xlfn.IFS(AND(B292="",Z292=""),"事業所番号及びサービス名を入力してください。",AND(B292="",Z292&lt;&gt;""),"事業所番号を入力してください。",AND(B292&lt;&gt;"",Z292=""),"サービス名を入力してください。",AND(B292&lt;&gt;"",Z292&lt;&gt;""),IF(LEFT(B292,2)="23",IFERROR(VLOOKUP(B292&amp;Z292,事業所一覧!$A$2:$D$44337,4,FALSE),"事業所番号若しくはサービス名に誤りがないか確認してください。"),"愛知県外の事業所は手入力してください。"))</f>
        <v>事業所番号及びサービス名を入力してください。</v>
      </c>
      <c r="X292" s="500"/>
      <c r="Y292" s="501"/>
      <c r="Z292" s="511"/>
      <c r="AA292" s="511"/>
      <c r="AB292" s="511"/>
      <c r="AC292" s="348" t="str">
        <f>IFERROR(VLOOKUP(Z292,【参考】数式用!$A$4:$B$54,2,FALSE),"")</f>
        <v/>
      </c>
      <c r="AD292" s="221"/>
      <c r="AE292" s="220" t="str">
        <f>IF(B292="","",IF(AO292="総合事業","数式を削除して手入力",IFERROR(INDEX(【参考】数式用!$AT$3:$AV$452,MATCH(Q292&amp;V292,【参考】数式用!$AS$3:$AS$452,0),MATCH(VLOOKUP(Z292,【参考】数式用!$AW$2:$AX$53,2,FALSE),【参考】数式用!$AT$2:$AV$2,0)),10)))</f>
        <v/>
      </c>
      <c r="AN292" s="428" t="e">
        <f>IF($L$18="", "", VLOOKUP(Z292,【参考】数式用!$A$4:$M$54,13,FALSE))</f>
        <v>#N/A</v>
      </c>
      <c r="AO292" s="46" t="e">
        <f>VLOOKUP(Z292,【参考】数式用!$A$2:$N$54,14,FALSE)</f>
        <v>#N/A</v>
      </c>
    </row>
    <row r="293" spans="1:41" ht="50" customHeight="1">
      <c r="A293" s="495">
        <f t="shared" si="3"/>
        <v>236</v>
      </c>
      <c r="B293" s="542"/>
      <c r="C293" s="543"/>
      <c r="D293" s="543"/>
      <c r="E293" s="543"/>
      <c r="F293" s="543"/>
      <c r="G293" s="543"/>
      <c r="H293" s="543"/>
      <c r="I293" s="543"/>
      <c r="J293" s="543"/>
      <c r="K293" s="543"/>
      <c r="L293" s="536"/>
      <c r="M293" s="537"/>
      <c r="N293" s="537"/>
      <c r="O293" s="537"/>
      <c r="P293" s="538"/>
      <c r="Q293" s="502" t="s">
        <v>191</v>
      </c>
      <c r="R293" s="503"/>
      <c r="S293" s="503"/>
      <c r="T293" s="503"/>
      <c r="U293" s="504"/>
      <c r="V293" s="284"/>
      <c r="W293" s="499" t="str" cm="1">
        <f t="array" ref="W293">_xlfn.IFS(AND(B293="",Z293=""),"事業所番号及びサービス名を入力してください。",AND(B293="",Z293&lt;&gt;""),"事業所番号を入力してください。",AND(B293&lt;&gt;"",Z293=""),"サービス名を入力してください。",AND(B293&lt;&gt;"",Z293&lt;&gt;""),IF(LEFT(B293,2)="23",IFERROR(VLOOKUP(B293&amp;Z293,事業所一覧!$A$2:$D$44337,4,FALSE),"事業所番号若しくはサービス名に誤りがないか確認してください。"),"愛知県外の事業所は手入力してください。"))</f>
        <v>事業所番号及びサービス名を入力してください。</v>
      </c>
      <c r="X293" s="500"/>
      <c r="Y293" s="501"/>
      <c r="Z293" s="511"/>
      <c r="AA293" s="511"/>
      <c r="AB293" s="511"/>
      <c r="AC293" s="348" t="str">
        <f>IFERROR(VLOOKUP(Z293,【参考】数式用!$A$4:$B$54,2,FALSE),"")</f>
        <v/>
      </c>
      <c r="AD293" s="221"/>
      <c r="AE293" s="220" t="str">
        <f>IF(B293="","",IF(AO293="総合事業","数式を削除して手入力",IFERROR(INDEX(【参考】数式用!$AT$3:$AV$452,MATCH(Q293&amp;V293,【参考】数式用!$AS$3:$AS$452,0),MATCH(VLOOKUP(Z293,【参考】数式用!$AW$2:$AX$53,2,FALSE),【参考】数式用!$AT$2:$AV$2,0)),10)))</f>
        <v/>
      </c>
      <c r="AN293" s="428" t="e">
        <f>IF($L$18="", "", VLOOKUP(Z293,【参考】数式用!$A$4:$M$54,13,FALSE))</f>
        <v>#N/A</v>
      </c>
      <c r="AO293" s="46" t="e">
        <f>VLOOKUP(Z293,【参考】数式用!$A$2:$N$54,14,FALSE)</f>
        <v>#N/A</v>
      </c>
    </row>
    <row r="294" spans="1:41" ht="50" customHeight="1">
      <c r="A294" s="495">
        <f t="shared" ref="A294" si="44">A293+1</f>
        <v>237</v>
      </c>
      <c r="B294" s="542"/>
      <c r="C294" s="543"/>
      <c r="D294" s="543"/>
      <c r="E294" s="543"/>
      <c r="F294" s="543"/>
      <c r="G294" s="543"/>
      <c r="H294" s="543"/>
      <c r="I294" s="543"/>
      <c r="J294" s="543"/>
      <c r="K294" s="543"/>
      <c r="L294" s="536"/>
      <c r="M294" s="537"/>
      <c r="N294" s="537"/>
      <c r="O294" s="537"/>
      <c r="P294" s="538"/>
      <c r="Q294" s="502" t="s">
        <v>191</v>
      </c>
      <c r="R294" s="503"/>
      <c r="S294" s="503"/>
      <c r="T294" s="503"/>
      <c r="U294" s="504"/>
      <c r="V294" s="284"/>
      <c r="W294" s="499" t="str" cm="1">
        <f t="array" ref="W294">_xlfn.IFS(AND(B294="",Z294=""),"事業所番号及びサービス名を入力してください。",AND(B294="",Z294&lt;&gt;""),"事業所番号を入力してください。",AND(B294&lt;&gt;"",Z294=""),"サービス名を入力してください。",AND(B294&lt;&gt;"",Z294&lt;&gt;""),IF(LEFT(B294,2)="23",IFERROR(VLOOKUP(B294&amp;Z294,事業所一覧!$A$2:$D$44337,4,FALSE),"事業所番号若しくはサービス名に誤りがないか確認してください。"),"愛知県外の事業所は手入力してください。"))</f>
        <v>事業所番号及びサービス名を入力してください。</v>
      </c>
      <c r="X294" s="500"/>
      <c r="Y294" s="501"/>
      <c r="Z294" s="511"/>
      <c r="AA294" s="511"/>
      <c r="AB294" s="511"/>
      <c r="AC294" s="348" t="str">
        <f>IFERROR(VLOOKUP(Z294,【参考】数式用!$A$4:$B$54,2,FALSE),"")</f>
        <v/>
      </c>
      <c r="AD294" s="221"/>
      <c r="AE294" s="220" t="str">
        <f>IF(B294="","",IF(AO294="総合事業","数式を削除して手入力",IFERROR(INDEX(【参考】数式用!$AT$3:$AV$452,MATCH(Q294&amp;V294,【参考】数式用!$AS$3:$AS$452,0),MATCH(VLOOKUP(Z294,【参考】数式用!$AW$2:$AX$53,2,FALSE),【参考】数式用!$AT$2:$AV$2,0)),10)))</f>
        <v/>
      </c>
      <c r="AN294" s="428" t="e">
        <f>IF($L$18="", "", VLOOKUP(Z294,【参考】数式用!$A$4:$M$54,13,FALSE))</f>
        <v>#N/A</v>
      </c>
      <c r="AO294" s="46" t="e">
        <f>VLOOKUP(Z294,【参考】数式用!$A$2:$N$54,14,FALSE)</f>
        <v>#N/A</v>
      </c>
    </row>
    <row r="295" spans="1:41" ht="50" customHeight="1">
      <c r="A295" s="495">
        <f t="shared" si="3"/>
        <v>238</v>
      </c>
      <c r="B295" s="542"/>
      <c r="C295" s="543"/>
      <c r="D295" s="543"/>
      <c r="E295" s="543"/>
      <c r="F295" s="543"/>
      <c r="G295" s="543"/>
      <c r="H295" s="543"/>
      <c r="I295" s="543"/>
      <c r="J295" s="543"/>
      <c r="K295" s="543"/>
      <c r="L295" s="536"/>
      <c r="M295" s="537"/>
      <c r="N295" s="537"/>
      <c r="O295" s="537"/>
      <c r="P295" s="538"/>
      <c r="Q295" s="502" t="s">
        <v>191</v>
      </c>
      <c r="R295" s="503"/>
      <c r="S295" s="503"/>
      <c r="T295" s="503"/>
      <c r="U295" s="504"/>
      <c r="V295" s="284"/>
      <c r="W295" s="499" t="str" cm="1">
        <f t="array" ref="W295">_xlfn.IFS(AND(B295="",Z295=""),"事業所番号及びサービス名を入力してください。",AND(B295="",Z295&lt;&gt;""),"事業所番号を入力してください。",AND(B295&lt;&gt;"",Z295=""),"サービス名を入力してください。",AND(B295&lt;&gt;"",Z295&lt;&gt;""),IF(LEFT(B295,2)="23",IFERROR(VLOOKUP(B295&amp;Z295,事業所一覧!$A$2:$D$44337,4,FALSE),"事業所番号若しくはサービス名に誤りがないか確認してください。"),"愛知県外の事業所は手入力してください。"))</f>
        <v>事業所番号及びサービス名を入力してください。</v>
      </c>
      <c r="X295" s="500"/>
      <c r="Y295" s="501"/>
      <c r="Z295" s="511"/>
      <c r="AA295" s="511"/>
      <c r="AB295" s="511"/>
      <c r="AC295" s="348" t="str">
        <f>IFERROR(VLOOKUP(Z295,【参考】数式用!$A$4:$B$54,2,FALSE),"")</f>
        <v/>
      </c>
      <c r="AD295" s="221"/>
      <c r="AE295" s="220" t="str">
        <f>IF(B295="","",IF(AO295="総合事業","数式を削除して手入力",IFERROR(INDEX(【参考】数式用!$AT$3:$AV$452,MATCH(Q295&amp;V295,【参考】数式用!$AS$3:$AS$452,0),MATCH(VLOOKUP(Z295,【参考】数式用!$AW$2:$AX$53,2,FALSE),【参考】数式用!$AT$2:$AV$2,0)),10)))</f>
        <v/>
      </c>
      <c r="AN295" s="428" t="e">
        <f>IF($L$18="", "", VLOOKUP(Z295,【参考】数式用!$A$4:$M$54,13,FALSE))</f>
        <v>#N/A</v>
      </c>
      <c r="AO295" s="46" t="e">
        <f>VLOOKUP(Z295,【参考】数式用!$A$2:$N$54,14,FALSE)</f>
        <v>#N/A</v>
      </c>
    </row>
    <row r="296" spans="1:41" ht="50" customHeight="1">
      <c r="A296" s="495">
        <f t="shared" ref="A296" si="45">A295+1</f>
        <v>239</v>
      </c>
      <c r="B296" s="542"/>
      <c r="C296" s="543"/>
      <c r="D296" s="543"/>
      <c r="E296" s="543"/>
      <c r="F296" s="543"/>
      <c r="G296" s="543"/>
      <c r="H296" s="543"/>
      <c r="I296" s="543"/>
      <c r="J296" s="543"/>
      <c r="K296" s="543"/>
      <c r="L296" s="536"/>
      <c r="M296" s="537"/>
      <c r="N296" s="537"/>
      <c r="O296" s="537"/>
      <c r="P296" s="538"/>
      <c r="Q296" s="502" t="s">
        <v>191</v>
      </c>
      <c r="R296" s="503"/>
      <c r="S296" s="503"/>
      <c r="T296" s="503"/>
      <c r="U296" s="504"/>
      <c r="V296" s="284"/>
      <c r="W296" s="499" t="str" cm="1">
        <f t="array" ref="W296">_xlfn.IFS(AND(B296="",Z296=""),"事業所番号及びサービス名を入力してください。",AND(B296="",Z296&lt;&gt;""),"事業所番号を入力してください。",AND(B296&lt;&gt;"",Z296=""),"サービス名を入力してください。",AND(B296&lt;&gt;"",Z296&lt;&gt;""),IF(LEFT(B296,2)="23",IFERROR(VLOOKUP(B296&amp;Z296,事業所一覧!$A$2:$D$44337,4,FALSE),"事業所番号若しくはサービス名に誤りがないか確認してください。"),"愛知県外の事業所は手入力してください。"))</f>
        <v>事業所番号及びサービス名を入力してください。</v>
      </c>
      <c r="X296" s="500"/>
      <c r="Y296" s="501"/>
      <c r="Z296" s="511"/>
      <c r="AA296" s="511"/>
      <c r="AB296" s="511"/>
      <c r="AC296" s="348" t="str">
        <f>IFERROR(VLOOKUP(Z296,【参考】数式用!$A$4:$B$54,2,FALSE),"")</f>
        <v/>
      </c>
      <c r="AD296" s="221"/>
      <c r="AE296" s="220" t="str">
        <f>IF(B296="","",IF(AO296="総合事業","数式を削除して手入力",IFERROR(INDEX(【参考】数式用!$AT$3:$AV$452,MATCH(Q296&amp;V296,【参考】数式用!$AS$3:$AS$452,0),MATCH(VLOOKUP(Z296,【参考】数式用!$AW$2:$AX$53,2,FALSE),【参考】数式用!$AT$2:$AV$2,0)),10)))</f>
        <v/>
      </c>
      <c r="AN296" s="428" t="e">
        <f>IF($L$18="", "", VLOOKUP(Z296,【参考】数式用!$A$4:$M$54,13,FALSE))</f>
        <v>#N/A</v>
      </c>
      <c r="AO296" s="46" t="e">
        <f>VLOOKUP(Z296,【参考】数式用!$A$2:$N$54,14,FALSE)</f>
        <v>#N/A</v>
      </c>
    </row>
    <row r="297" spans="1:41" ht="50" customHeight="1">
      <c r="A297" s="495">
        <f t="shared" si="3"/>
        <v>240</v>
      </c>
      <c r="B297" s="542"/>
      <c r="C297" s="543"/>
      <c r="D297" s="543"/>
      <c r="E297" s="543"/>
      <c r="F297" s="543"/>
      <c r="G297" s="543"/>
      <c r="H297" s="543"/>
      <c r="I297" s="543"/>
      <c r="J297" s="543"/>
      <c r="K297" s="543"/>
      <c r="L297" s="536"/>
      <c r="M297" s="537"/>
      <c r="N297" s="537"/>
      <c r="O297" s="537"/>
      <c r="P297" s="538"/>
      <c r="Q297" s="502" t="s">
        <v>191</v>
      </c>
      <c r="R297" s="503"/>
      <c r="S297" s="503"/>
      <c r="T297" s="503"/>
      <c r="U297" s="504"/>
      <c r="V297" s="284"/>
      <c r="W297" s="499" t="str" cm="1">
        <f t="array" ref="W297">_xlfn.IFS(AND(B297="",Z297=""),"事業所番号及びサービス名を入力してください。",AND(B297="",Z297&lt;&gt;""),"事業所番号を入力してください。",AND(B297&lt;&gt;"",Z297=""),"サービス名を入力してください。",AND(B297&lt;&gt;"",Z297&lt;&gt;""),IF(LEFT(B297,2)="23",IFERROR(VLOOKUP(B297&amp;Z297,事業所一覧!$A$2:$D$44337,4,FALSE),"事業所番号若しくはサービス名に誤りがないか確認してください。"),"愛知県外の事業所は手入力してください。"))</f>
        <v>事業所番号及びサービス名を入力してください。</v>
      </c>
      <c r="X297" s="500"/>
      <c r="Y297" s="501"/>
      <c r="Z297" s="511"/>
      <c r="AA297" s="511"/>
      <c r="AB297" s="511"/>
      <c r="AC297" s="348" t="str">
        <f>IFERROR(VLOOKUP(Z297,【参考】数式用!$A$4:$B$54,2,FALSE),"")</f>
        <v/>
      </c>
      <c r="AD297" s="221"/>
      <c r="AE297" s="220" t="str">
        <f>IF(B297="","",IF(AO297="総合事業","数式を削除して手入力",IFERROR(INDEX(【参考】数式用!$AT$3:$AV$452,MATCH(Q297&amp;V297,【参考】数式用!$AS$3:$AS$452,0),MATCH(VLOOKUP(Z297,【参考】数式用!$AW$2:$AX$53,2,FALSE),【参考】数式用!$AT$2:$AV$2,0)),10)))</f>
        <v/>
      </c>
      <c r="AN297" s="428" t="e">
        <f>IF($L$18="", "", VLOOKUP(Z297,【参考】数式用!$A$4:$M$54,13,FALSE))</f>
        <v>#N/A</v>
      </c>
      <c r="AO297" s="46" t="e">
        <f>VLOOKUP(Z297,【参考】数式用!$A$2:$N$54,14,FALSE)</f>
        <v>#N/A</v>
      </c>
    </row>
    <row r="298" spans="1:41" ht="50" customHeight="1">
      <c r="A298" s="495">
        <f t="shared" ref="A298" si="46">A297+1</f>
        <v>241</v>
      </c>
      <c r="B298" s="542"/>
      <c r="C298" s="543"/>
      <c r="D298" s="543"/>
      <c r="E298" s="543"/>
      <c r="F298" s="543"/>
      <c r="G298" s="543"/>
      <c r="H298" s="543"/>
      <c r="I298" s="543"/>
      <c r="J298" s="543"/>
      <c r="K298" s="543"/>
      <c r="L298" s="536"/>
      <c r="M298" s="537"/>
      <c r="N298" s="537"/>
      <c r="O298" s="537"/>
      <c r="P298" s="538"/>
      <c r="Q298" s="502" t="s">
        <v>191</v>
      </c>
      <c r="R298" s="503"/>
      <c r="S298" s="503"/>
      <c r="T298" s="503"/>
      <c r="U298" s="504"/>
      <c r="V298" s="284"/>
      <c r="W298" s="499" t="str" cm="1">
        <f t="array" ref="W298">_xlfn.IFS(AND(B298="",Z298=""),"事業所番号及びサービス名を入力してください。",AND(B298="",Z298&lt;&gt;""),"事業所番号を入力してください。",AND(B298&lt;&gt;"",Z298=""),"サービス名を入力してください。",AND(B298&lt;&gt;"",Z298&lt;&gt;""),IF(LEFT(B298,2)="23",IFERROR(VLOOKUP(B298&amp;Z298,事業所一覧!$A$2:$D$44337,4,FALSE),"事業所番号若しくはサービス名に誤りがないか確認してください。"),"愛知県外の事業所は手入力してください。"))</f>
        <v>事業所番号及びサービス名を入力してください。</v>
      </c>
      <c r="X298" s="500"/>
      <c r="Y298" s="501"/>
      <c r="Z298" s="511"/>
      <c r="AA298" s="511"/>
      <c r="AB298" s="511"/>
      <c r="AC298" s="348" t="str">
        <f>IFERROR(VLOOKUP(Z298,【参考】数式用!$A$4:$B$54,2,FALSE),"")</f>
        <v/>
      </c>
      <c r="AD298" s="221"/>
      <c r="AE298" s="220" t="str">
        <f>IF(B298="","",IF(AO298="総合事業","数式を削除して手入力",IFERROR(INDEX(【参考】数式用!$AT$3:$AV$452,MATCH(Q298&amp;V298,【参考】数式用!$AS$3:$AS$452,0),MATCH(VLOOKUP(Z298,【参考】数式用!$AW$2:$AX$53,2,FALSE),【参考】数式用!$AT$2:$AV$2,0)),10)))</f>
        <v/>
      </c>
      <c r="AN298" s="428" t="e">
        <f>IF($L$18="", "", VLOOKUP(Z298,【参考】数式用!$A$4:$M$54,13,FALSE))</f>
        <v>#N/A</v>
      </c>
      <c r="AO298" s="46" t="e">
        <f>VLOOKUP(Z298,【参考】数式用!$A$2:$N$54,14,FALSE)</f>
        <v>#N/A</v>
      </c>
    </row>
    <row r="299" spans="1:41" ht="50" customHeight="1">
      <c r="A299" s="495">
        <f t="shared" si="3"/>
        <v>242</v>
      </c>
      <c r="B299" s="542"/>
      <c r="C299" s="543"/>
      <c r="D299" s="543"/>
      <c r="E299" s="543"/>
      <c r="F299" s="543"/>
      <c r="G299" s="543"/>
      <c r="H299" s="543"/>
      <c r="I299" s="543"/>
      <c r="J299" s="543"/>
      <c r="K299" s="543"/>
      <c r="L299" s="536"/>
      <c r="M299" s="537"/>
      <c r="N299" s="537"/>
      <c r="O299" s="537"/>
      <c r="P299" s="538"/>
      <c r="Q299" s="502" t="s">
        <v>191</v>
      </c>
      <c r="R299" s="503"/>
      <c r="S299" s="503"/>
      <c r="T299" s="503"/>
      <c r="U299" s="504"/>
      <c r="V299" s="284"/>
      <c r="W299" s="499" t="str" cm="1">
        <f t="array" ref="W299">_xlfn.IFS(AND(B299="",Z299=""),"事業所番号及びサービス名を入力してください。",AND(B299="",Z299&lt;&gt;""),"事業所番号を入力してください。",AND(B299&lt;&gt;"",Z299=""),"サービス名を入力してください。",AND(B299&lt;&gt;"",Z299&lt;&gt;""),IF(LEFT(B299,2)="23",IFERROR(VLOOKUP(B299&amp;Z299,事業所一覧!$A$2:$D$44337,4,FALSE),"事業所番号若しくはサービス名に誤りがないか確認してください。"),"愛知県外の事業所は手入力してください。"))</f>
        <v>事業所番号及びサービス名を入力してください。</v>
      </c>
      <c r="X299" s="500"/>
      <c r="Y299" s="501"/>
      <c r="Z299" s="511"/>
      <c r="AA299" s="511"/>
      <c r="AB299" s="511"/>
      <c r="AC299" s="348" t="str">
        <f>IFERROR(VLOOKUP(Z299,【参考】数式用!$A$4:$B$54,2,FALSE),"")</f>
        <v/>
      </c>
      <c r="AD299" s="221"/>
      <c r="AE299" s="220" t="str">
        <f>IF(B299="","",IF(AO299="総合事業","数式を削除して手入力",IFERROR(INDEX(【参考】数式用!$AT$3:$AV$452,MATCH(Q299&amp;V299,【参考】数式用!$AS$3:$AS$452,0),MATCH(VLOOKUP(Z299,【参考】数式用!$AW$2:$AX$53,2,FALSE),【参考】数式用!$AT$2:$AV$2,0)),10)))</f>
        <v/>
      </c>
      <c r="AN299" s="428" t="e">
        <f>IF($L$18="", "", VLOOKUP(Z299,【参考】数式用!$A$4:$M$54,13,FALSE))</f>
        <v>#N/A</v>
      </c>
      <c r="AO299" s="46" t="e">
        <f>VLOOKUP(Z299,【参考】数式用!$A$2:$N$54,14,FALSE)</f>
        <v>#N/A</v>
      </c>
    </row>
    <row r="300" spans="1:41" ht="50" customHeight="1">
      <c r="A300" s="495">
        <f t="shared" ref="A300" si="47">A299+1</f>
        <v>243</v>
      </c>
      <c r="B300" s="542"/>
      <c r="C300" s="543"/>
      <c r="D300" s="543"/>
      <c r="E300" s="543"/>
      <c r="F300" s="543"/>
      <c r="G300" s="543"/>
      <c r="H300" s="543"/>
      <c r="I300" s="543"/>
      <c r="J300" s="543"/>
      <c r="K300" s="543"/>
      <c r="L300" s="536"/>
      <c r="M300" s="537"/>
      <c r="N300" s="537"/>
      <c r="O300" s="537"/>
      <c r="P300" s="538"/>
      <c r="Q300" s="502" t="s">
        <v>191</v>
      </c>
      <c r="R300" s="503"/>
      <c r="S300" s="503"/>
      <c r="T300" s="503"/>
      <c r="U300" s="504"/>
      <c r="V300" s="284"/>
      <c r="W300" s="499" t="str" cm="1">
        <f t="array" ref="W300">_xlfn.IFS(AND(B300="",Z300=""),"事業所番号及びサービス名を入力してください。",AND(B300="",Z300&lt;&gt;""),"事業所番号を入力してください。",AND(B300&lt;&gt;"",Z300=""),"サービス名を入力してください。",AND(B300&lt;&gt;"",Z300&lt;&gt;""),IF(LEFT(B300,2)="23",IFERROR(VLOOKUP(B300&amp;Z300,事業所一覧!$A$2:$D$44337,4,FALSE),"事業所番号若しくはサービス名に誤りがないか確認してください。"),"愛知県外の事業所は手入力してください。"))</f>
        <v>事業所番号及びサービス名を入力してください。</v>
      </c>
      <c r="X300" s="500"/>
      <c r="Y300" s="501"/>
      <c r="Z300" s="511"/>
      <c r="AA300" s="511"/>
      <c r="AB300" s="511"/>
      <c r="AC300" s="348" t="str">
        <f>IFERROR(VLOOKUP(Z300,【参考】数式用!$A$4:$B$54,2,FALSE),"")</f>
        <v/>
      </c>
      <c r="AD300" s="221"/>
      <c r="AE300" s="220" t="str">
        <f>IF(B300="","",IF(AO300="総合事業","数式を削除して手入力",IFERROR(INDEX(【参考】数式用!$AT$3:$AV$452,MATCH(Q300&amp;V300,【参考】数式用!$AS$3:$AS$452,0),MATCH(VLOOKUP(Z300,【参考】数式用!$AW$2:$AX$53,2,FALSE),【参考】数式用!$AT$2:$AV$2,0)),10)))</f>
        <v/>
      </c>
      <c r="AN300" s="428" t="e">
        <f>IF($L$18="", "", VLOOKUP(Z300,【参考】数式用!$A$4:$M$54,13,FALSE))</f>
        <v>#N/A</v>
      </c>
      <c r="AO300" s="46" t="e">
        <f>VLOOKUP(Z300,【参考】数式用!$A$2:$N$54,14,FALSE)</f>
        <v>#N/A</v>
      </c>
    </row>
    <row r="301" spans="1:41" ht="50" customHeight="1">
      <c r="A301" s="495">
        <f t="shared" si="3"/>
        <v>244</v>
      </c>
      <c r="B301" s="542"/>
      <c r="C301" s="543"/>
      <c r="D301" s="543"/>
      <c r="E301" s="543"/>
      <c r="F301" s="543"/>
      <c r="G301" s="543"/>
      <c r="H301" s="543"/>
      <c r="I301" s="543"/>
      <c r="J301" s="543"/>
      <c r="K301" s="543"/>
      <c r="L301" s="536"/>
      <c r="M301" s="537"/>
      <c r="N301" s="537"/>
      <c r="O301" s="537"/>
      <c r="P301" s="538"/>
      <c r="Q301" s="502" t="s">
        <v>191</v>
      </c>
      <c r="R301" s="503"/>
      <c r="S301" s="503"/>
      <c r="T301" s="503"/>
      <c r="U301" s="504"/>
      <c r="V301" s="284"/>
      <c r="W301" s="499" t="str" cm="1">
        <f t="array" ref="W301">_xlfn.IFS(AND(B301="",Z301=""),"事業所番号及びサービス名を入力してください。",AND(B301="",Z301&lt;&gt;""),"事業所番号を入力してください。",AND(B301&lt;&gt;"",Z301=""),"サービス名を入力してください。",AND(B301&lt;&gt;"",Z301&lt;&gt;""),IF(LEFT(B301,2)="23",IFERROR(VLOOKUP(B301&amp;Z301,事業所一覧!$A$2:$D$44337,4,FALSE),"事業所番号若しくはサービス名に誤りがないか確認してください。"),"愛知県外の事業所は手入力してください。"))</f>
        <v>事業所番号及びサービス名を入力してください。</v>
      </c>
      <c r="X301" s="500"/>
      <c r="Y301" s="501"/>
      <c r="Z301" s="511"/>
      <c r="AA301" s="511"/>
      <c r="AB301" s="511"/>
      <c r="AC301" s="348" t="str">
        <f>IFERROR(VLOOKUP(Z301,【参考】数式用!$A$4:$B$54,2,FALSE),"")</f>
        <v/>
      </c>
      <c r="AD301" s="221"/>
      <c r="AE301" s="220" t="str">
        <f>IF(B301="","",IF(AO301="総合事業","数式を削除して手入力",IFERROR(INDEX(【参考】数式用!$AT$3:$AV$452,MATCH(Q301&amp;V301,【参考】数式用!$AS$3:$AS$452,0),MATCH(VLOOKUP(Z301,【参考】数式用!$AW$2:$AX$53,2,FALSE),【参考】数式用!$AT$2:$AV$2,0)),10)))</f>
        <v/>
      </c>
      <c r="AN301" s="428" t="e">
        <f>IF($L$18="", "", VLOOKUP(Z301,【参考】数式用!$A$4:$M$54,13,FALSE))</f>
        <v>#N/A</v>
      </c>
      <c r="AO301" s="46" t="e">
        <f>VLOOKUP(Z301,【参考】数式用!$A$2:$N$54,14,FALSE)</f>
        <v>#N/A</v>
      </c>
    </row>
    <row r="302" spans="1:41" ht="50" customHeight="1">
      <c r="A302" s="495">
        <f t="shared" ref="A302" si="48">A301+1</f>
        <v>245</v>
      </c>
      <c r="B302" s="542"/>
      <c r="C302" s="543"/>
      <c r="D302" s="543"/>
      <c r="E302" s="543"/>
      <c r="F302" s="543"/>
      <c r="G302" s="543"/>
      <c r="H302" s="543"/>
      <c r="I302" s="543"/>
      <c r="J302" s="543"/>
      <c r="K302" s="543"/>
      <c r="L302" s="536"/>
      <c r="M302" s="537"/>
      <c r="N302" s="537"/>
      <c r="O302" s="537"/>
      <c r="P302" s="538"/>
      <c r="Q302" s="502" t="s">
        <v>191</v>
      </c>
      <c r="R302" s="503"/>
      <c r="S302" s="503"/>
      <c r="T302" s="503"/>
      <c r="U302" s="504"/>
      <c r="V302" s="284"/>
      <c r="W302" s="499" t="str" cm="1">
        <f t="array" ref="W302">_xlfn.IFS(AND(B302="",Z302=""),"事業所番号及びサービス名を入力してください。",AND(B302="",Z302&lt;&gt;""),"事業所番号を入力してください。",AND(B302&lt;&gt;"",Z302=""),"サービス名を入力してください。",AND(B302&lt;&gt;"",Z302&lt;&gt;""),IF(LEFT(B302,2)="23",IFERROR(VLOOKUP(B302&amp;Z302,事業所一覧!$A$2:$D$44337,4,FALSE),"事業所番号若しくはサービス名に誤りがないか確認してください。"),"愛知県外の事業所は手入力してください。"))</f>
        <v>事業所番号及びサービス名を入力してください。</v>
      </c>
      <c r="X302" s="500"/>
      <c r="Y302" s="501"/>
      <c r="Z302" s="511"/>
      <c r="AA302" s="511"/>
      <c r="AB302" s="511"/>
      <c r="AC302" s="348" t="str">
        <f>IFERROR(VLOOKUP(Z302,【参考】数式用!$A$4:$B$54,2,FALSE),"")</f>
        <v/>
      </c>
      <c r="AD302" s="221"/>
      <c r="AE302" s="220" t="str">
        <f>IF(B302="","",IF(AO302="総合事業","数式を削除して手入力",IFERROR(INDEX(【参考】数式用!$AT$3:$AV$452,MATCH(Q302&amp;V302,【参考】数式用!$AS$3:$AS$452,0),MATCH(VLOOKUP(Z302,【参考】数式用!$AW$2:$AX$53,2,FALSE),【参考】数式用!$AT$2:$AV$2,0)),10)))</f>
        <v/>
      </c>
      <c r="AN302" s="428" t="e">
        <f>IF($L$18="", "", VLOOKUP(Z302,【参考】数式用!$A$4:$M$54,13,FALSE))</f>
        <v>#N/A</v>
      </c>
      <c r="AO302" s="46" t="e">
        <f>VLOOKUP(Z302,【参考】数式用!$A$2:$N$54,14,FALSE)</f>
        <v>#N/A</v>
      </c>
    </row>
    <row r="303" spans="1:41" ht="50" customHeight="1">
      <c r="A303" s="495">
        <f t="shared" si="3"/>
        <v>246</v>
      </c>
      <c r="B303" s="542"/>
      <c r="C303" s="543"/>
      <c r="D303" s="543"/>
      <c r="E303" s="543"/>
      <c r="F303" s="543"/>
      <c r="G303" s="543"/>
      <c r="H303" s="543"/>
      <c r="I303" s="543"/>
      <c r="J303" s="543"/>
      <c r="K303" s="543"/>
      <c r="L303" s="536"/>
      <c r="M303" s="537"/>
      <c r="N303" s="537"/>
      <c r="O303" s="537"/>
      <c r="P303" s="538"/>
      <c r="Q303" s="502" t="s">
        <v>191</v>
      </c>
      <c r="R303" s="503"/>
      <c r="S303" s="503"/>
      <c r="T303" s="503"/>
      <c r="U303" s="504"/>
      <c r="V303" s="284"/>
      <c r="W303" s="499" t="str" cm="1">
        <f t="array" ref="W303">_xlfn.IFS(AND(B303="",Z303=""),"事業所番号及びサービス名を入力してください。",AND(B303="",Z303&lt;&gt;""),"事業所番号を入力してください。",AND(B303&lt;&gt;"",Z303=""),"サービス名を入力してください。",AND(B303&lt;&gt;"",Z303&lt;&gt;""),IF(LEFT(B303,2)="23",IFERROR(VLOOKUP(B303&amp;Z303,事業所一覧!$A$2:$D$44337,4,FALSE),"事業所番号若しくはサービス名に誤りがないか確認してください。"),"愛知県外の事業所は手入力してください。"))</f>
        <v>事業所番号及びサービス名を入力してください。</v>
      </c>
      <c r="X303" s="500"/>
      <c r="Y303" s="501"/>
      <c r="Z303" s="511"/>
      <c r="AA303" s="511"/>
      <c r="AB303" s="511"/>
      <c r="AC303" s="348" t="str">
        <f>IFERROR(VLOOKUP(Z303,【参考】数式用!$A$4:$B$54,2,FALSE),"")</f>
        <v/>
      </c>
      <c r="AD303" s="221"/>
      <c r="AE303" s="220" t="str">
        <f>IF(B303="","",IF(AO303="総合事業","数式を削除して手入力",IFERROR(INDEX(【参考】数式用!$AT$3:$AV$452,MATCH(Q303&amp;V303,【参考】数式用!$AS$3:$AS$452,0),MATCH(VLOOKUP(Z303,【参考】数式用!$AW$2:$AX$53,2,FALSE),【参考】数式用!$AT$2:$AV$2,0)),10)))</f>
        <v/>
      </c>
      <c r="AN303" s="428" t="e">
        <f>IF($L$18="", "", VLOOKUP(Z303,【参考】数式用!$A$4:$M$54,13,FALSE))</f>
        <v>#N/A</v>
      </c>
      <c r="AO303" s="46" t="e">
        <f>VLOOKUP(Z303,【参考】数式用!$A$2:$N$54,14,FALSE)</f>
        <v>#N/A</v>
      </c>
    </row>
    <row r="304" spans="1:41" ht="50" customHeight="1">
      <c r="A304" s="495">
        <f t="shared" ref="A304" si="49">A303+1</f>
        <v>247</v>
      </c>
      <c r="B304" s="542"/>
      <c r="C304" s="543"/>
      <c r="D304" s="543"/>
      <c r="E304" s="543"/>
      <c r="F304" s="543"/>
      <c r="G304" s="543"/>
      <c r="H304" s="543"/>
      <c r="I304" s="543"/>
      <c r="J304" s="543"/>
      <c r="K304" s="543"/>
      <c r="L304" s="536"/>
      <c r="M304" s="537"/>
      <c r="N304" s="537"/>
      <c r="O304" s="537"/>
      <c r="P304" s="538"/>
      <c r="Q304" s="502" t="s">
        <v>191</v>
      </c>
      <c r="R304" s="503"/>
      <c r="S304" s="503"/>
      <c r="T304" s="503"/>
      <c r="U304" s="504"/>
      <c r="V304" s="284"/>
      <c r="W304" s="499" t="str" cm="1">
        <f t="array" ref="W304">_xlfn.IFS(AND(B304="",Z304=""),"事業所番号及びサービス名を入力してください。",AND(B304="",Z304&lt;&gt;""),"事業所番号を入力してください。",AND(B304&lt;&gt;"",Z304=""),"サービス名を入力してください。",AND(B304&lt;&gt;"",Z304&lt;&gt;""),IF(LEFT(B304,2)="23",IFERROR(VLOOKUP(B304&amp;Z304,事業所一覧!$A$2:$D$44337,4,FALSE),"事業所番号若しくはサービス名に誤りがないか確認してください。"),"愛知県外の事業所は手入力してください。"))</f>
        <v>事業所番号及びサービス名を入力してください。</v>
      </c>
      <c r="X304" s="500"/>
      <c r="Y304" s="501"/>
      <c r="Z304" s="511"/>
      <c r="AA304" s="511"/>
      <c r="AB304" s="511"/>
      <c r="AC304" s="348" t="str">
        <f>IFERROR(VLOOKUP(Z304,【参考】数式用!$A$4:$B$54,2,FALSE),"")</f>
        <v/>
      </c>
      <c r="AD304" s="221"/>
      <c r="AE304" s="220" t="str">
        <f>IF(B304="","",IF(AO304="総合事業","数式を削除して手入力",IFERROR(INDEX(【参考】数式用!$AT$3:$AV$452,MATCH(Q304&amp;V304,【参考】数式用!$AS$3:$AS$452,0),MATCH(VLOOKUP(Z304,【参考】数式用!$AW$2:$AX$53,2,FALSE),【参考】数式用!$AT$2:$AV$2,0)),10)))</f>
        <v/>
      </c>
      <c r="AN304" s="428" t="e">
        <f>IF($L$18="", "", VLOOKUP(Z304,【参考】数式用!$A$4:$M$54,13,FALSE))</f>
        <v>#N/A</v>
      </c>
      <c r="AO304" s="46" t="e">
        <f>VLOOKUP(Z304,【参考】数式用!$A$2:$N$54,14,FALSE)</f>
        <v>#N/A</v>
      </c>
    </row>
    <row r="305" spans="1:41" ht="50" customHeight="1">
      <c r="A305" s="495">
        <f t="shared" si="3"/>
        <v>248</v>
      </c>
      <c r="B305" s="542"/>
      <c r="C305" s="543"/>
      <c r="D305" s="543"/>
      <c r="E305" s="543"/>
      <c r="F305" s="543"/>
      <c r="G305" s="543"/>
      <c r="H305" s="543"/>
      <c r="I305" s="543"/>
      <c r="J305" s="543"/>
      <c r="K305" s="543"/>
      <c r="L305" s="536"/>
      <c r="M305" s="537"/>
      <c r="N305" s="537"/>
      <c r="O305" s="537"/>
      <c r="P305" s="538"/>
      <c r="Q305" s="502" t="s">
        <v>191</v>
      </c>
      <c r="R305" s="503"/>
      <c r="S305" s="503"/>
      <c r="T305" s="503"/>
      <c r="U305" s="504"/>
      <c r="V305" s="284"/>
      <c r="W305" s="499" t="str" cm="1">
        <f t="array" ref="W305">_xlfn.IFS(AND(B305="",Z305=""),"事業所番号及びサービス名を入力してください。",AND(B305="",Z305&lt;&gt;""),"事業所番号を入力してください。",AND(B305&lt;&gt;"",Z305=""),"サービス名を入力してください。",AND(B305&lt;&gt;"",Z305&lt;&gt;""),IF(LEFT(B305,2)="23",IFERROR(VLOOKUP(B305&amp;Z305,事業所一覧!$A$2:$D$44337,4,FALSE),"事業所番号若しくはサービス名に誤りがないか確認してください。"),"愛知県外の事業所は手入力してください。"))</f>
        <v>事業所番号及びサービス名を入力してください。</v>
      </c>
      <c r="X305" s="500"/>
      <c r="Y305" s="501"/>
      <c r="Z305" s="511"/>
      <c r="AA305" s="511"/>
      <c r="AB305" s="511"/>
      <c r="AC305" s="348" t="str">
        <f>IFERROR(VLOOKUP(Z305,【参考】数式用!$A$4:$B$54,2,FALSE),"")</f>
        <v/>
      </c>
      <c r="AD305" s="221"/>
      <c r="AE305" s="220" t="str">
        <f>IF(B305="","",IF(AO305="総合事業","数式を削除して手入力",IFERROR(INDEX(【参考】数式用!$AT$3:$AV$452,MATCH(Q305&amp;V305,【参考】数式用!$AS$3:$AS$452,0),MATCH(VLOOKUP(Z305,【参考】数式用!$AW$2:$AX$53,2,FALSE),【参考】数式用!$AT$2:$AV$2,0)),10)))</f>
        <v/>
      </c>
      <c r="AN305" s="428" t="e">
        <f>IF($L$18="", "", VLOOKUP(Z305,【参考】数式用!$A$4:$M$54,13,FALSE))</f>
        <v>#N/A</v>
      </c>
      <c r="AO305" s="46" t="e">
        <f>VLOOKUP(Z305,【参考】数式用!$A$2:$N$54,14,FALSE)</f>
        <v>#N/A</v>
      </c>
    </row>
    <row r="306" spans="1:41" ht="50" customHeight="1">
      <c r="A306" s="495">
        <f t="shared" ref="A306" si="50">A305+1</f>
        <v>249</v>
      </c>
      <c r="B306" s="542"/>
      <c r="C306" s="543"/>
      <c r="D306" s="543"/>
      <c r="E306" s="543"/>
      <c r="F306" s="543"/>
      <c r="G306" s="543"/>
      <c r="H306" s="543"/>
      <c r="I306" s="543"/>
      <c r="J306" s="543"/>
      <c r="K306" s="543"/>
      <c r="L306" s="536"/>
      <c r="M306" s="537"/>
      <c r="N306" s="537"/>
      <c r="O306" s="537"/>
      <c r="P306" s="538"/>
      <c r="Q306" s="502" t="s">
        <v>191</v>
      </c>
      <c r="R306" s="503"/>
      <c r="S306" s="503"/>
      <c r="T306" s="503"/>
      <c r="U306" s="504"/>
      <c r="V306" s="284"/>
      <c r="W306" s="499" t="str" cm="1">
        <f t="array" ref="W306">_xlfn.IFS(AND(B306="",Z306=""),"事業所番号及びサービス名を入力してください。",AND(B306="",Z306&lt;&gt;""),"事業所番号を入力してください。",AND(B306&lt;&gt;"",Z306=""),"サービス名を入力してください。",AND(B306&lt;&gt;"",Z306&lt;&gt;""),IF(LEFT(B306,2)="23",IFERROR(VLOOKUP(B306&amp;Z306,事業所一覧!$A$2:$D$44337,4,FALSE),"事業所番号若しくはサービス名に誤りがないか確認してください。"),"愛知県外の事業所は手入力してください。"))</f>
        <v>事業所番号及びサービス名を入力してください。</v>
      </c>
      <c r="X306" s="500"/>
      <c r="Y306" s="501"/>
      <c r="Z306" s="511"/>
      <c r="AA306" s="511"/>
      <c r="AB306" s="511"/>
      <c r="AC306" s="348" t="str">
        <f>IFERROR(VLOOKUP(Z306,【参考】数式用!$A$4:$B$54,2,FALSE),"")</f>
        <v/>
      </c>
      <c r="AD306" s="221"/>
      <c r="AE306" s="220" t="str">
        <f>IF(B306="","",IF(AO306="総合事業","数式を削除して手入力",IFERROR(INDEX(【参考】数式用!$AT$3:$AV$452,MATCH(Q306&amp;V306,【参考】数式用!$AS$3:$AS$452,0),MATCH(VLOOKUP(Z306,【参考】数式用!$AW$2:$AX$53,2,FALSE),【参考】数式用!$AT$2:$AV$2,0)),10)))</f>
        <v/>
      </c>
      <c r="AN306" s="428" t="e">
        <f>IF($L$18="", "", VLOOKUP(Z306,【参考】数式用!$A$4:$M$54,13,FALSE))</f>
        <v>#N/A</v>
      </c>
      <c r="AO306" s="46" t="e">
        <f>VLOOKUP(Z306,【参考】数式用!$A$2:$N$54,14,FALSE)</f>
        <v>#N/A</v>
      </c>
    </row>
    <row r="307" spans="1:41" ht="50" customHeight="1">
      <c r="A307" s="495">
        <f t="shared" si="3"/>
        <v>250</v>
      </c>
      <c r="B307" s="542"/>
      <c r="C307" s="543"/>
      <c r="D307" s="543"/>
      <c r="E307" s="543"/>
      <c r="F307" s="543"/>
      <c r="G307" s="543"/>
      <c r="H307" s="543"/>
      <c r="I307" s="543"/>
      <c r="J307" s="543"/>
      <c r="K307" s="543"/>
      <c r="L307" s="536"/>
      <c r="M307" s="537"/>
      <c r="N307" s="537"/>
      <c r="O307" s="537"/>
      <c r="P307" s="538"/>
      <c r="Q307" s="502" t="s">
        <v>191</v>
      </c>
      <c r="R307" s="503"/>
      <c r="S307" s="503"/>
      <c r="T307" s="503"/>
      <c r="U307" s="504"/>
      <c r="V307" s="284"/>
      <c r="W307" s="499" t="str" cm="1">
        <f t="array" ref="W307">_xlfn.IFS(AND(B307="",Z307=""),"事業所番号及びサービス名を入力してください。",AND(B307="",Z307&lt;&gt;""),"事業所番号を入力してください。",AND(B307&lt;&gt;"",Z307=""),"サービス名を入力してください。",AND(B307&lt;&gt;"",Z307&lt;&gt;""),IF(LEFT(B307,2)="23",IFERROR(VLOOKUP(B307&amp;Z307,事業所一覧!$A$2:$D$44337,4,FALSE),"事業所番号若しくはサービス名に誤りがないか確認してください。"),"愛知県外の事業所は手入力してください。"))</f>
        <v>事業所番号及びサービス名を入力してください。</v>
      </c>
      <c r="X307" s="500"/>
      <c r="Y307" s="501"/>
      <c r="Z307" s="511"/>
      <c r="AA307" s="511"/>
      <c r="AB307" s="511"/>
      <c r="AC307" s="348" t="str">
        <f>IFERROR(VLOOKUP(Z307,【参考】数式用!$A$4:$B$54,2,FALSE),"")</f>
        <v/>
      </c>
      <c r="AD307" s="221"/>
      <c r="AE307" s="220" t="str">
        <f>IF(B307="","",IF(AO307="総合事業","数式を削除して手入力",IFERROR(INDEX(【参考】数式用!$AT$3:$AV$452,MATCH(Q307&amp;V307,【参考】数式用!$AS$3:$AS$452,0),MATCH(VLOOKUP(Z307,【参考】数式用!$AW$2:$AX$53,2,FALSE),【参考】数式用!$AT$2:$AV$2,0)),10)))</f>
        <v/>
      </c>
      <c r="AN307" s="428" t="e">
        <f>IF($L$18="", "", VLOOKUP(Z307,【参考】数式用!$A$4:$M$54,13,FALSE))</f>
        <v>#N/A</v>
      </c>
      <c r="AO307" s="46" t="e">
        <f>VLOOKUP(Z307,【参考】数式用!$A$2:$N$54,14,FALSE)</f>
        <v>#N/A</v>
      </c>
    </row>
    <row r="308" spans="1:41" ht="50" customHeight="1">
      <c r="A308" s="495">
        <f t="shared" ref="A308" si="51">A307+1</f>
        <v>251</v>
      </c>
      <c r="B308" s="542"/>
      <c r="C308" s="543"/>
      <c r="D308" s="543"/>
      <c r="E308" s="543"/>
      <c r="F308" s="543"/>
      <c r="G308" s="543"/>
      <c r="H308" s="543"/>
      <c r="I308" s="543"/>
      <c r="J308" s="543"/>
      <c r="K308" s="543"/>
      <c r="L308" s="536"/>
      <c r="M308" s="537"/>
      <c r="N308" s="537"/>
      <c r="O308" s="537"/>
      <c r="P308" s="538"/>
      <c r="Q308" s="502" t="s">
        <v>191</v>
      </c>
      <c r="R308" s="503"/>
      <c r="S308" s="503"/>
      <c r="T308" s="503"/>
      <c r="U308" s="504"/>
      <c r="V308" s="284"/>
      <c r="W308" s="499" t="str" cm="1">
        <f t="array" ref="W308">_xlfn.IFS(AND(B308="",Z308=""),"事業所番号及びサービス名を入力してください。",AND(B308="",Z308&lt;&gt;""),"事業所番号を入力してください。",AND(B308&lt;&gt;"",Z308=""),"サービス名を入力してください。",AND(B308&lt;&gt;"",Z308&lt;&gt;""),IF(LEFT(B308,2)="23",IFERROR(VLOOKUP(B308&amp;Z308,事業所一覧!$A$2:$D$44337,4,FALSE),"事業所番号若しくはサービス名に誤りがないか確認してください。"),"愛知県外の事業所は手入力してください。"))</f>
        <v>事業所番号及びサービス名を入力してください。</v>
      </c>
      <c r="X308" s="500"/>
      <c r="Y308" s="501"/>
      <c r="Z308" s="511"/>
      <c r="AA308" s="511"/>
      <c r="AB308" s="511"/>
      <c r="AC308" s="348" t="str">
        <f>IFERROR(VLOOKUP(Z308,【参考】数式用!$A$4:$B$54,2,FALSE),"")</f>
        <v/>
      </c>
      <c r="AD308" s="221"/>
      <c r="AE308" s="220" t="str">
        <f>IF(B308="","",IF(AO308="総合事業","数式を削除して手入力",IFERROR(INDEX(【参考】数式用!$AT$3:$AV$452,MATCH(Q308&amp;V308,【参考】数式用!$AS$3:$AS$452,0),MATCH(VLOOKUP(Z308,【参考】数式用!$AW$2:$AX$53,2,FALSE),【参考】数式用!$AT$2:$AV$2,0)),10)))</f>
        <v/>
      </c>
      <c r="AN308" s="428" t="e">
        <f>IF($L$18="", "", VLOOKUP(Z308,【参考】数式用!$A$4:$M$54,13,FALSE))</f>
        <v>#N/A</v>
      </c>
      <c r="AO308" s="46" t="e">
        <f>VLOOKUP(Z308,【参考】数式用!$A$2:$N$54,14,FALSE)</f>
        <v>#N/A</v>
      </c>
    </row>
    <row r="309" spans="1:41" ht="50" customHeight="1">
      <c r="A309" s="495">
        <f t="shared" si="3"/>
        <v>252</v>
      </c>
      <c r="B309" s="542"/>
      <c r="C309" s="543"/>
      <c r="D309" s="543"/>
      <c r="E309" s="543"/>
      <c r="F309" s="543"/>
      <c r="G309" s="543"/>
      <c r="H309" s="543"/>
      <c r="I309" s="543"/>
      <c r="J309" s="543"/>
      <c r="K309" s="543"/>
      <c r="L309" s="536"/>
      <c r="M309" s="537"/>
      <c r="N309" s="537"/>
      <c r="O309" s="537"/>
      <c r="P309" s="538"/>
      <c r="Q309" s="502" t="s">
        <v>191</v>
      </c>
      <c r="R309" s="503"/>
      <c r="S309" s="503"/>
      <c r="T309" s="503"/>
      <c r="U309" s="504"/>
      <c r="V309" s="284"/>
      <c r="W309" s="499" t="str" cm="1">
        <f t="array" ref="W309">_xlfn.IFS(AND(B309="",Z309=""),"事業所番号及びサービス名を入力してください。",AND(B309="",Z309&lt;&gt;""),"事業所番号を入力してください。",AND(B309&lt;&gt;"",Z309=""),"サービス名を入力してください。",AND(B309&lt;&gt;"",Z309&lt;&gt;""),IF(LEFT(B309,2)="23",IFERROR(VLOOKUP(B309&amp;Z309,事業所一覧!$A$2:$D$44337,4,FALSE),"事業所番号若しくはサービス名に誤りがないか確認してください。"),"愛知県外の事業所は手入力してください。"))</f>
        <v>事業所番号及びサービス名を入力してください。</v>
      </c>
      <c r="X309" s="500"/>
      <c r="Y309" s="501"/>
      <c r="Z309" s="511"/>
      <c r="AA309" s="511"/>
      <c r="AB309" s="511"/>
      <c r="AC309" s="348" t="str">
        <f>IFERROR(VLOOKUP(Z309,【参考】数式用!$A$4:$B$54,2,FALSE),"")</f>
        <v/>
      </c>
      <c r="AD309" s="221"/>
      <c r="AE309" s="220" t="str">
        <f>IF(B309="","",IF(AO309="総合事業","数式を削除して手入力",IFERROR(INDEX(【参考】数式用!$AT$3:$AV$452,MATCH(Q309&amp;V309,【参考】数式用!$AS$3:$AS$452,0),MATCH(VLOOKUP(Z309,【参考】数式用!$AW$2:$AX$53,2,FALSE),【参考】数式用!$AT$2:$AV$2,0)),10)))</f>
        <v/>
      </c>
      <c r="AN309" s="428" t="e">
        <f>IF($L$18="", "", VLOOKUP(Z309,【参考】数式用!$A$4:$M$54,13,FALSE))</f>
        <v>#N/A</v>
      </c>
      <c r="AO309" s="46" t="e">
        <f>VLOOKUP(Z309,【参考】数式用!$A$2:$N$54,14,FALSE)</f>
        <v>#N/A</v>
      </c>
    </row>
    <row r="310" spans="1:41" ht="50" customHeight="1">
      <c r="A310" s="495">
        <f t="shared" ref="A310" si="52">A309+1</f>
        <v>253</v>
      </c>
      <c r="B310" s="542"/>
      <c r="C310" s="543"/>
      <c r="D310" s="543"/>
      <c r="E310" s="543"/>
      <c r="F310" s="543"/>
      <c r="G310" s="543"/>
      <c r="H310" s="543"/>
      <c r="I310" s="543"/>
      <c r="J310" s="543"/>
      <c r="K310" s="543"/>
      <c r="L310" s="536"/>
      <c r="M310" s="537"/>
      <c r="N310" s="537"/>
      <c r="O310" s="537"/>
      <c r="P310" s="538"/>
      <c r="Q310" s="502" t="s">
        <v>191</v>
      </c>
      <c r="R310" s="503"/>
      <c r="S310" s="503"/>
      <c r="T310" s="503"/>
      <c r="U310" s="504"/>
      <c r="V310" s="284"/>
      <c r="W310" s="499" t="str" cm="1">
        <f t="array" ref="W310">_xlfn.IFS(AND(B310="",Z310=""),"事業所番号及びサービス名を入力してください。",AND(B310="",Z310&lt;&gt;""),"事業所番号を入力してください。",AND(B310&lt;&gt;"",Z310=""),"サービス名を入力してください。",AND(B310&lt;&gt;"",Z310&lt;&gt;""),IF(LEFT(B310,2)="23",IFERROR(VLOOKUP(B310&amp;Z310,事業所一覧!$A$2:$D$44337,4,FALSE),"事業所番号若しくはサービス名に誤りがないか確認してください。"),"愛知県外の事業所は手入力してください。"))</f>
        <v>事業所番号及びサービス名を入力してください。</v>
      </c>
      <c r="X310" s="500"/>
      <c r="Y310" s="501"/>
      <c r="Z310" s="511"/>
      <c r="AA310" s="511"/>
      <c r="AB310" s="511"/>
      <c r="AC310" s="348" t="str">
        <f>IFERROR(VLOOKUP(Z310,【参考】数式用!$A$4:$B$54,2,FALSE),"")</f>
        <v/>
      </c>
      <c r="AD310" s="221"/>
      <c r="AE310" s="220" t="str">
        <f>IF(B310="","",IF(AO310="総合事業","数式を削除して手入力",IFERROR(INDEX(【参考】数式用!$AT$3:$AV$452,MATCH(Q310&amp;V310,【参考】数式用!$AS$3:$AS$452,0),MATCH(VLOOKUP(Z310,【参考】数式用!$AW$2:$AX$53,2,FALSE),【参考】数式用!$AT$2:$AV$2,0)),10)))</f>
        <v/>
      </c>
      <c r="AN310" s="428" t="e">
        <f>IF($L$18="", "", VLOOKUP(Z310,【参考】数式用!$A$4:$M$54,13,FALSE))</f>
        <v>#N/A</v>
      </c>
      <c r="AO310" s="46" t="e">
        <f>VLOOKUP(Z310,【参考】数式用!$A$2:$N$54,14,FALSE)</f>
        <v>#N/A</v>
      </c>
    </row>
    <row r="311" spans="1:41" ht="50" customHeight="1">
      <c r="A311" s="495">
        <f t="shared" si="3"/>
        <v>254</v>
      </c>
      <c r="B311" s="542"/>
      <c r="C311" s="543"/>
      <c r="D311" s="543"/>
      <c r="E311" s="543"/>
      <c r="F311" s="543"/>
      <c r="G311" s="543"/>
      <c r="H311" s="543"/>
      <c r="I311" s="543"/>
      <c r="J311" s="543"/>
      <c r="K311" s="543"/>
      <c r="L311" s="536"/>
      <c r="M311" s="537"/>
      <c r="N311" s="537"/>
      <c r="O311" s="537"/>
      <c r="P311" s="538"/>
      <c r="Q311" s="502" t="s">
        <v>191</v>
      </c>
      <c r="R311" s="503"/>
      <c r="S311" s="503"/>
      <c r="T311" s="503"/>
      <c r="U311" s="504"/>
      <c r="V311" s="284"/>
      <c r="W311" s="499" t="str" cm="1">
        <f t="array" ref="W311">_xlfn.IFS(AND(B311="",Z311=""),"事業所番号及びサービス名を入力してください。",AND(B311="",Z311&lt;&gt;""),"事業所番号を入力してください。",AND(B311&lt;&gt;"",Z311=""),"サービス名を入力してください。",AND(B311&lt;&gt;"",Z311&lt;&gt;""),IF(LEFT(B311,2)="23",IFERROR(VLOOKUP(B311&amp;Z311,事業所一覧!$A$2:$D$44337,4,FALSE),"事業所番号若しくはサービス名に誤りがないか確認してください。"),"愛知県外の事業所は手入力してください。"))</f>
        <v>事業所番号及びサービス名を入力してください。</v>
      </c>
      <c r="X311" s="500"/>
      <c r="Y311" s="501"/>
      <c r="Z311" s="511"/>
      <c r="AA311" s="511"/>
      <c r="AB311" s="511"/>
      <c r="AC311" s="348" t="str">
        <f>IFERROR(VLOOKUP(Z311,【参考】数式用!$A$4:$B$54,2,FALSE),"")</f>
        <v/>
      </c>
      <c r="AD311" s="221"/>
      <c r="AE311" s="220" t="str">
        <f>IF(B311="","",IF(AO311="総合事業","数式を削除して手入力",IFERROR(INDEX(【参考】数式用!$AT$3:$AV$452,MATCH(Q311&amp;V311,【参考】数式用!$AS$3:$AS$452,0),MATCH(VLOOKUP(Z311,【参考】数式用!$AW$2:$AX$53,2,FALSE),【参考】数式用!$AT$2:$AV$2,0)),10)))</f>
        <v/>
      </c>
      <c r="AN311" s="428" t="e">
        <f>IF($L$18="", "", VLOOKUP(Z311,【参考】数式用!$A$4:$M$54,13,FALSE))</f>
        <v>#N/A</v>
      </c>
      <c r="AO311" s="46" t="e">
        <f>VLOOKUP(Z311,【参考】数式用!$A$2:$N$54,14,FALSE)</f>
        <v>#N/A</v>
      </c>
    </row>
    <row r="312" spans="1:41" ht="50" customHeight="1">
      <c r="A312" s="495">
        <f t="shared" ref="A312" si="53">A311+1</f>
        <v>255</v>
      </c>
      <c r="B312" s="542"/>
      <c r="C312" s="543"/>
      <c r="D312" s="543"/>
      <c r="E312" s="543"/>
      <c r="F312" s="543"/>
      <c r="G312" s="543"/>
      <c r="H312" s="543"/>
      <c r="I312" s="543"/>
      <c r="J312" s="543"/>
      <c r="K312" s="543"/>
      <c r="L312" s="536"/>
      <c r="M312" s="537"/>
      <c r="N312" s="537"/>
      <c r="O312" s="537"/>
      <c r="P312" s="538"/>
      <c r="Q312" s="502" t="s">
        <v>191</v>
      </c>
      <c r="R312" s="503"/>
      <c r="S312" s="503"/>
      <c r="T312" s="503"/>
      <c r="U312" s="504"/>
      <c r="V312" s="284"/>
      <c r="W312" s="499" t="str" cm="1">
        <f t="array" ref="W312">_xlfn.IFS(AND(B312="",Z312=""),"事業所番号及びサービス名を入力してください。",AND(B312="",Z312&lt;&gt;""),"事業所番号を入力してください。",AND(B312&lt;&gt;"",Z312=""),"サービス名を入力してください。",AND(B312&lt;&gt;"",Z312&lt;&gt;""),IF(LEFT(B312,2)="23",IFERROR(VLOOKUP(B312&amp;Z312,事業所一覧!$A$2:$D$44337,4,FALSE),"事業所番号若しくはサービス名に誤りがないか確認してください。"),"愛知県外の事業所は手入力してください。"))</f>
        <v>事業所番号及びサービス名を入力してください。</v>
      </c>
      <c r="X312" s="500"/>
      <c r="Y312" s="501"/>
      <c r="Z312" s="511"/>
      <c r="AA312" s="511"/>
      <c r="AB312" s="511"/>
      <c r="AC312" s="348" t="str">
        <f>IFERROR(VLOOKUP(Z312,【参考】数式用!$A$4:$B$54,2,FALSE),"")</f>
        <v/>
      </c>
      <c r="AD312" s="221"/>
      <c r="AE312" s="220" t="str">
        <f>IF(B312="","",IF(AO312="総合事業","数式を削除して手入力",IFERROR(INDEX(【参考】数式用!$AT$3:$AV$452,MATCH(Q312&amp;V312,【参考】数式用!$AS$3:$AS$452,0),MATCH(VLOOKUP(Z312,【参考】数式用!$AW$2:$AX$53,2,FALSE),【参考】数式用!$AT$2:$AV$2,0)),10)))</f>
        <v/>
      </c>
      <c r="AN312" s="428" t="e">
        <f>IF($L$18="", "", VLOOKUP(Z312,【参考】数式用!$A$4:$M$54,13,FALSE))</f>
        <v>#N/A</v>
      </c>
      <c r="AO312" s="46" t="e">
        <f>VLOOKUP(Z312,【参考】数式用!$A$2:$N$54,14,FALSE)</f>
        <v>#N/A</v>
      </c>
    </row>
    <row r="313" spans="1:41" ht="50" customHeight="1">
      <c r="A313" s="495">
        <f t="shared" si="3"/>
        <v>256</v>
      </c>
      <c r="B313" s="542"/>
      <c r="C313" s="543"/>
      <c r="D313" s="543"/>
      <c r="E313" s="543"/>
      <c r="F313" s="543"/>
      <c r="G313" s="543"/>
      <c r="H313" s="543"/>
      <c r="I313" s="543"/>
      <c r="J313" s="543"/>
      <c r="K313" s="543"/>
      <c r="L313" s="536"/>
      <c r="M313" s="537"/>
      <c r="N313" s="537"/>
      <c r="O313" s="537"/>
      <c r="P313" s="538"/>
      <c r="Q313" s="502" t="s">
        <v>191</v>
      </c>
      <c r="R313" s="503"/>
      <c r="S313" s="503"/>
      <c r="T313" s="503"/>
      <c r="U313" s="504"/>
      <c r="V313" s="284"/>
      <c r="W313" s="499" t="str" cm="1">
        <f t="array" ref="W313">_xlfn.IFS(AND(B313="",Z313=""),"事業所番号及びサービス名を入力してください。",AND(B313="",Z313&lt;&gt;""),"事業所番号を入力してください。",AND(B313&lt;&gt;"",Z313=""),"サービス名を入力してください。",AND(B313&lt;&gt;"",Z313&lt;&gt;""),IF(LEFT(B313,2)="23",IFERROR(VLOOKUP(B313&amp;Z313,事業所一覧!$A$2:$D$44337,4,FALSE),"事業所番号若しくはサービス名に誤りがないか確認してください。"),"愛知県外の事業所は手入力してください。"))</f>
        <v>事業所番号及びサービス名を入力してください。</v>
      </c>
      <c r="X313" s="500"/>
      <c r="Y313" s="501"/>
      <c r="Z313" s="511"/>
      <c r="AA313" s="511"/>
      <c r="AB313" s="511"/>
      <c r="AC313" s="348" t="str">
        <f>IFERROR(VLOOKUP(Z313,【参考】数式用!$A$4:$B$54,2,FALSE),"")</f>
        <v/>
      </c>
      <c r="AD313" s="221"/>
      <c r="AE313" s="220" t="str">
        <f>IF(B313="","",IF(AO313="総合事業","数式を削除して手入力",IFERROR(INDEX(【参考】数式用!$AT$3:$AV$452,MATCH(Q313&amp;V313,【参考】数式用!$AS$3:$AS$452,0),MATCH(VLOOKUP(Z313,【参考】数式用!$AW$2:$AX$53,2,FALSE),【参考】数式用!$AT$2:$AV$2,0)),10)))</f>
        <v/>
      </c>
      <c r="AN313" s="428" t="e">
        <f>IF($L$18="", "", VLOOKUP(Z313,【参考】数式用!$A$4:$M$54,13,FALSE))</f>
        <v>#N/A</v>
      </c>
      <c r="AO313" s="46" t="e">
        <f>VLOOKUP(Z313,【参考】数式用!$A$2:$N$54,14,FALSE)</f>
        <v>#N/A</v>
      </c>
    </row>
    <row r="314" spans="1:41" ht="50" customHeight="1">
      <c r="A314" s="495">
        <f t="shared" ref="A314" si="54">A313+1</f>
        <v>257</v>
      </c>
      <c r="B314" s="542"/>
      <c r="C314" s="543"/>
      <c r="D314" s="543"/>
      <c r="E314" s="543"/>
      <c r="F314" s="543"/>
      <c r="G314" s="543"/>
      <c r="H314" s="543"/>
      <c r="I314" s="543"/>
      <c r="J314" s="543"/>
      <c r="K314" s="543"/>
      <c r="L314" s="536"/>
      <c r="M314" s="537"/>
      <c r="N314" s="537"/>
      <c r="O314" s="537"/>
      <c r="P314" s="538"/>
      <c r="Q314" s="502" t="s">
        <v>191</v>
      </c>
      <c r="R314" s="503"/>
      <c r="S314" s="503"/>
      <c r="T314" s="503"/>
      <c r="U314" s="504"/>
      <c r="V314" s="284"/>
      <c r="W314" s="499" t="str" cm="1">
        <f t="array" ref="W314">_xlfn.IFS(AND(B314="",Z314=""),"事業所番号及びサービス名を入力してください。",AND(B314="",Z314&lt;&gt;""),"事業所番号を入力してください。",AND(B314&lt;&gt;"",Z314=""),"サービス名を入力してください。",AND(B314&lt;&gt;"",Z314&lt;&gt;""),IF(LEFT(B314,2)="23",IFERROR(VLOOKUP(B314&amp;Z314,事業所一覧!$A$2:$D$44337,4,FALSE),"事業所番号若しくはサービス名に誤りがないか確認してください。"),"愛知県外の事業所は手入力してください。"))</f>
        <v>事業所番号及びサービス名を入力してください。</v>
      </c>
      <c r="X314" s="500"/>
      <c r="Y314" s="501"/>
      <c r="Z314" s="511"/>
      <c r="AA314" s="511"/>
      <c r="AB314" s="511"/>
      <c r="AC314" s="348" t="str">
        <f>IFERROR(VLOOKUP(Z314,【参考】数式用!$A$4:$B$54,2,FALSE),"")</f>
        <v/>
      </c>
      <c r="AD314" s="221"/>
      <c r="AE314" s="220" t="str">
        <f>IF(B314="","",IF(AO314="総合事業","数式を削除して手入力",IFERROR(INDEX(【参考】数式用!$AT$3:$AV$452,MATCH(Q314&amp;V314,【参考】数式用!$AS$3:$AS$452,0),MATCH(VLOOKUP(Z314,【参考】数式用!$AW$2:$AX$53,2,FALSE),【参考】数式用!$AT$2:$AV$2,0)),10)))</f>
        <v/>
      </c>
      <c r="AN314" s="428" t="e">
        <f>IF($L$18="", "", VLOOKUP(Z314,【参考】数式用!$A$4:$M$54,13,FALSE))</f>
        <v>#N/A</v>
      </c>
      <c r="AO314" s="46" t="e">
        <f>VLOOKUP(Z314,【参考】数式用!$A$2:$N$54,14,FALSE)</f>
        <v>#N/A</v>
      </c>
    </row>
    <row r="315" spans="1:41" ht="50" customHeight="1">
      <c r="A315" s="495">
        <f t="shared" si="3"/>
        <v>258</v>
      </c>
      <c r="B315" s="542"/>
      <c r="C315" s="543"/>
      <c r="D315" s="543"/>
      <c r="E315" s="543"/>
      <c r="F315" s="543"/>
      <c r="G315" s="543"/>
      <c r="H315" s="543"/>
      <c r="I315" s="543"/>
      <c r="J315" s="543"/>
      <c r="K315" s="543"/>
      <c r="L315" s="536"/>
      <c r="M315" s="537"/>
      <c r="N315" s="537"/>
      <c r="O315" s="537"/>
      <c r="P315" s="538"/>
      <c r="Q315" s="502" t="s">
        <v>191</v>
      </c>
      <c r="R315" s="503"/>
      <c r="S315" s="503"/>
      <c r="T315" s="503"/>
      <c r="U315" s="504"/>
      <c r="V315" s="284"/>
      <c r="W315" s="499" t="str" cm="1">
        <f t="array" ref="W315">_xlfn.IFS(AND(B315="",Z315=""),"事業所番号及びサービス名を入力してください。",AND(B315="",Z315&lt;&gt;""),"事業所番号を入力してください。",AND(B315&lt;&gt;"",Z315=""),"サービス名を入力してください。",AND(B315&lt;&gt;"",Z315&lt;&gt;""),IF(LEFT(B315,2)="23",IFERROR(VLOOKUP(B315&amp;Z315,事業所一覧!$A$2:$D$44337,4,FALSE),"事業所番号若しくはサービス名に誤りがないか確認してください。"),"愛知県外の事業所は手入力してください。"))</f>
        <v>事業所番号及びサービス名を入力してください。</v>
      </c>
      <c r="X315" s="500"/>
      <c r="Y315" s="501"/>
      <c r="Z315" s="511"/>
      <c r="AA315" s="511"/>
      <c r="AB315" s="511"/>
      <c r="AC315" s="348" t="str">
        <f>IFERROR(VLOOKUP(Z315,【参考】数式用!$A$4:$B$54,2,FALSE),"")</f>
        <v/>
      </c>
      <c r="AD315" s="221"/>
      <c r="AE315" s="220" t="str">
        <f>IF(B315="","",IF(AO315="総合事業","数式を削除して手入力",IFERROR(INDEX(【参考】数式用!$AT$3:$AV$452,MATCH(Q315&amp;V315,【参考】数式用!$AS$3:$AS$452,0),MATCH(VLOOKUP(Z315,【参考】数式用!$AW$2:$AX$53,2,FALSE),【参考】数式用!$AT$2:$AV$2,0)),10)))</f>
        <v/>
      </c>
      <c r="AN315" s="428" t="e">
        <f>IF($L$18="", "", VLOOKUP(Z315,【参考】数式用!$A$4:$M$54,13,FALSE))</f>
        <v>#N/A</v>
      </c>
      <c r="AO315" s="46" t="e">
        <f>VLOOKUP(Z315,【参考】数式用!$A$2:$N$54,14,FALSE)</f>
        <v>#N/A</v>
      </c>
    </row>
    <row r="316" spans="1:41" ht="50" customHeight="1">
      <c r="A316" s="495">
        <f t="shared" ref="A316" si="55">A315+1</f>
        <v>259</v>
      </c>
      <c r="B316" s="542"/>
      <c r="C316" s="543"/>
      <c r="D316" s="543"/>
      <c r="E316" s="543"/>
      <c r="F316" s="543"/>
      <c r="G316" s="543"/>
      <c r="H316" s="543"/>
      <c r="I316" s="543"/>
      <c r="J316" s="543"/>
      <c r="K316" s="543"/>
      <c r="L316" s="536"/>
      <c r="M316" s="537"/>
      <c r="N316" s="537"/>
      <c r="O316" s="537"/>
      <c r="P316" s="538"/>
      <c r="Q316" s="502" t="s">
        <v>191</v>
      </c>
      <c r="R316" s="503"/>
      <c r="S316" s="503"/>
      <c r="T316" s="503"/>
      <c r="U316" s="504"/>
      <c r="V316" s="284"/>
      <c r="W316" s="499" t="str" cm="1">
        <f t="array" ref="W316">_xlfn.IFS(AND(B316="",Z316=""),"事業所番号及びサービス名を入力してください。",AND(B316="",Z316&lt;&gt;""),"事業所番号を入力してください。",AND(B316&lt;&gt;"",Z316=""),"サービス名を入力してください。",AND(B316&lt;&gt;"",Z316&lt;&gt;""),IF(LEFT(B316,2)="23",IFERROR(VLOOKUP(B316&amp;Z316,事業所一覧!$A$2:$D$44337,4,FALSE),"事業所番号若しくはサービス名に誤りがないか確認してください。"),"愛知県外の事業所は手入力してください。"))</f>
        <v>事業所番号及びサービス名を入力してください。</v>
      </c>
      <c r="X316" s="500"/>
      <c r="Y316" s="501"/>
      <c r="Z316" s="511"/>
      <c r="AA316" s="511"/>
      <c r="AB316" s="511"/>
      <c r="AC316" s="348" t="str">
        <f>IFERROR(VLOOKUP(Z316,【参考】数式用!$A$4:$B$54,2,FALSE),"")</f>
        <v/>
      </c>
      <c r="AD316" s="221"/>
      <c r="AE316" s="220" t="str">
        <f>IF(B316="","",IF(AO316="総合事業","数式を削除して手入力",IFERROR(INDEX(【参考】数式用!$AT$3:$AV$452,MATCH(Q316&amp;V316,【参考】数式用!$AS$3:$AS$452,0),MATCH(VLOOKUP(Z316,【参考】数式用!$AW$2:$AX$53,2,FALSE),【参考】数式用!$AT$2:$AV$2,0)),10)))</f>
        <v/>
      </c>
      <c r="AN316" s="428" t="e">
        <f>IF($L$18="", "", VLOOKUP(Z316,【参考】数式用!$A$4:$M$54,13,FALSE))</f>
        <v>#N/A</v>
      </c>
      <c r="AO316" s="46" t="e">
        <f>VLOOKUP(Z316,【参考】数式用!$A$2:$N$54,14,FALSE)</f>
        <v>#N/A</v>
      </c>
    </row>
    <row r="317" spans="1:41" ht="50" customHeight="1">
      <c r="A317" s="495">
        <f t="shared" si="3"/>
        <v>260</v>
      </c>
      <c r="B317" s="542"/>
      <c r="C317" s="543"/>
      <c r="D317" s="543"/>
      <c r="E317" s="543"/>
      <c r="F317" s="543"/>
      <c r="G317" s="543"/>
      <c r="H317" s="543"/>
      <c r="I317" s="543"/>
      <c r="J317" s="543"/>
      <c r="K317" s="543"/>
      <c r="L317" s="536"/>
      <c r="M317" s="537"/>
      <c r="N317" s="537"/>
      <c r="O317" s="537"/>
      <c r="P317" s="538"/>
      <c r="Q317" s="502" t="s">
        <v>191</v>
      </c>
      <c r="R317" s="503"/>
      <c r="S317" s="503"/>
      <c r="T317" s="503"/>
      <c r="U317" s="504"/>
      <c r="V317" s="284"/>
      <c r="W317" s="499" t="str" cm="1">
        <f t="array" ref="W317">_xlfn.IFS(AND(B317="",Z317=""),"事業所番号及びサービス名を入力してください。",AND(B317="",Z317&lt;&gt;""),"事業所番号を入力してください。",AND(B317&lt;&gt;"",Z317=""),"サービス名を入力してください。",AND(B317&lt;&gt;"",Z317&lt;&gt;""),IF(LEFT(B317,2)="23",IFERROR(VLOOKUP(B317&amp;Z317,事業所一覧!$A$2:$D$44337,4,FALSE),"事業所番号若しくはサービス名に誤りがないか確認してください。"),"愛知県外の事業所は手入力してください。"))</f>
        <v>事業所番号及びサービス名を入力してください。</v>
      </c>
      <c r="X317" s="500"/>
      <c r="Y317" s="501"/>
      <c r="Z317" s="511"/>
      <c r="AA317" s="511"/>
      <c r="AB317" s="511"/>
      <c r="AC317" s="348" t="str">
        <f>IFERROR(VLOOKUP(Z317,【参考】数式用!$A$4:$B$54,2,FALSE),"")</f>
        <v/>
      </c>
      <c r="AD317" s="221"/>
      <c r="AE317" s="220" t="str">
        <f>IF(B317="","",IF(AO317="総合事業","数式を削除して手入力",IFERROR(INDEX(【参考】数式用!$AT$3:$AV$452,MATCH(Q317&amp;V317,【参考】数式用!$AS$3:$AS$452,0),MATCH(VLOOKUP(Z317,【参考】数式用!$AW$2:$AX$53,2,FALSE),【参考】数式用!$AT$2:$AV$2,0)),10)))</f>
        <v/>
      </c>
      <c r="AN317" s="428" t="e">
        <f>IF($L$18="", "", VLOOKUP(Z317,【参考】数式用!$A$4:$M$54,13,FALSE))</f>
        <v>#N/A</v>
      </c>
      <c r="AO317" s="46" t="e">
        <f>VLOOKUP(Z317,【参考】数式用!$A$2:$N$54,14,FALSE)</f>
        <v>#N/A</v>
      </c>
    </row>
    <row r="318" spans="1:41" ht="50" customHeight="1">
      <c r="A318" s="495">
        <f t="shared" ref="A318" si="56">A317+1</f>
        <v>261</v>
      </c>
      <c r="B318" s="542"/>
      <c r="C318" s="543"/>
      <c r="D318" s="543"/>
      <c r="E318" s="543"/>
      <c r="F318" s="543"/>
      <c r="G318" s="543"/>
      <c r="H318" s="543"/>
      <c r="I318" s="543"/>
      <c r="J318" s="543"/>
      <c r="K318" s="543"/>
      <c r="L318" s="536"/>
      <c r="M318" s="537"/>
      <c r="N318" s="537"/>
      <c r="O318" s="537"/>
      <c r="P318" s="538"/>
      <c r="Q318" s="502" t="s">
        <v>191</v>
      </c>
      <c r="R318" s="503"/>
      <c r="S318" s="503"/>
      <c r="T318" s="503"/>
      <c r="U318" s="504"/>
      <c r="V318" s="284"/>
      <c r="W318" s="499" t="str" cm="1">
        <f t="array" ref="W318">_xlfn.IFS(AND(B318="",Z318=""),"事業所番号及びサービス名を入力してください。",AND(B318="",Z318&lt;&gt;""),"事業所番号を入力してください。",AND(B318&lt;&gt;"",Z318=""),"サービス名を入力してください。",AND(B318&lt;&gt;"",Z318&lt;&gt;""),IF(LEFT(B318,2)="23",IFERROR(VLOOKUP(B318&amp;Z318,事業所一覧!$A$2:$D$44337,4,FALSE),"事業所番号若しくはサービス名に誤りがないか確認してください。"),"愛知県外の事業所は手入力してください。"))</f>
        <v>事業所番号及びサービス名を入力してください。</v>
      </c>
      <c r="X318" s="500"/>
      <c r="Y318" s="501"/>
      <c r="Z318" s="511"/>
      <c r="AA318" s="511"/>
      <c r="AB318" s="511"/>
      <c r="AC318" s="348" t="str">
        <f>IFERROR(VLOOKUP(Z318,【参考】数式用!$A$4:$B$54,2,FALSE),"")</f>
        <v/>
      </c>
      <c r="AD318" s="221"/>
      <c r="AE318" s="220" t="str">
        <f>IF(B318="","",IF(AO318="総合事業","数式を削除して手入力",IFERROR(INDEX(【参考】数式用!$AT$3:$AV$452,MATCH(Q318&amp;V318,【参考】数式用!$AS$3:$AS$452,0),MATCH(VLOOKUP(Z318,【参考】数式用!$AW$2:$AX$53,2,FALSE),【参考】数式用!$AT$2:$AV$2,0)),10)))</f>
        <v/>
      </c>
      <c r="AN318" s="428" t="e">
        <f>IF($L$18="", "", VLOOKUP(Z318,【参考】数式用!$A$4:$M$54,13,FALSE))</f>
        <v>#N/A</v>
      </c>
      <c r="AO318" s="46" t="e">
        <f>VLOOKUP(Z318,【参考】数式用!$A$2:$N$54,14,FALSE)</f>
        <v>#N/A</v>
      </c>
    </row>
    <row r="319" spans="1:41" ht="50" customHeight="1">
      <c r="A319" s="495">
        <f t="shared" si="3"/>
        <v>262</v>
      </c>
      <c r="B319" s="542"/>
      <c r="C319" s="543"/>
      <c r="D319" s="543"/>
      <c r="E319" s="543"/>
      <c r="F319" s="543"/>
      <c r="G319" s="543"/>
      <c r="H319" s="543"/>
      <c r="I319" s="543"/>
      <c r="J319" s="543"/>
      <c r="K319" s="543"/>
      <c r="L319" s="536"/>
      <c r="M319" s="537"/>
      <c r="N319" s="537"/>
      <c r="O319" s="537"/>
      <c r="P319" s="538"/>
      <c r="Q319" s="502" t="s">
        <v>191</v>
      </c>
      <c r="R319" s="503"/>
      <c r="S319" s="503"/>
      <c r="T319" s="503"/>
      <c r="U319" s="504"/>
      <c r="V319" s="284"/>
      <c r="W319" s="499" t="str" cm="1">
        <f t="array" ref="W319">_xlfn.IFS(AND(B319="",Z319=""),"事業所番号及びサービス名を入力してください。",AND(B319="",Z319&lt;&gt;""),"事業所番号を入力してください。",AND(B319&lt;&gt;"",Z319=""),"サービス名を入力してください。",AND(B319&lt;&gt;"",Z319&lt;&gt;""),IF(LEFT(B319,2)="23",IFERROR(VLOOKUP(B319&amp;Z319,事業所一覧!$A$2:$D$44337,4,FALSE),"事業所番号若しくはサービス名に誤りがないか確認してください。"),"愛知県外の事業所は手入力してください。"))</f>
        <v>事業所番号及びサービス名を入力してください。</v>
      </c>
      <c r="X319" s="500"/>
      <c r="Y319" s="501"/>
      <c r="Z319" s="511"/>
      <c r="AA319" s="511"/>
      <c r="AB319" s="511"/>
      <c r="AC319" s="348" t="str">
        <f>IFERROR(VLOOKUP(Z319,【参考】数式用!$A$4:$B$54,2,FALSE),"")</f>
        <v/>
      </c>
      <c r="AD319" s="221"/>
      <c r="AE319" s="220" t="str">
        <f>IF(B319="","",IF(AO319="総合事業","数式を削除して手入力",IFERROR(INDEX(【参考】数式用!$AT$3:$AV$452,MATCH(Q319&amp;V319,【参考】数式用!$AS$3:$AS$452,0),MATCH(VLOOKUP(Z319,【参考】数式用!$AW$2:$AX$53,2,FALSE),【参考】数式用!$AT$2:$AV$2,0)),10)))</f>
        <v/>
      </c>
      <c r="AN319" s="428" t="e">
        <f>IF($L$18="", "", VLOOKUP(Z319,【参考】数式用!$A$4:$M$54,13,FALSE))</f>
        <v>#N/A</v>
      </c>
      <c r="AO319" s="46" t="e">
        <f>VLOOKUP(Z319,【参考】数式用!$A$2:$N$54,14,FALSE)</f>
        <v>#N/A</v>
      </c>
    </row>
    <row r="320" spans="1:41" ht="50" customHeight="1">
      <c r="A320" s="495">
        <f t="shared" ref="A320" si="57">A319+1</f>
        <v>263</v>
      </c>
      <c r="B320" s="542"/>
      <c r="C320" s="543"/>
      <c r="D320" s="543"/>
      <c r="E320" s="543"/>
      <c r="F320" s="543"/>
      <c r="G320" s="543"/>
      <c r="H320" s="543"/>
      <c r="I320" s="543"/>
      <c r="J320" s="543"/>
      <c r="K320" s="543"/>
      <c r="L320" s="536"/>
      <c r="M320" s="537"/>
      <c r="N320" s="537"/>
      <c r="O320" s="537"/>
      <c r="P320" s="538"/>
      <c r="Q320" s="502" t="s">
        <v>191</v>
      </c>
      <c r="R320" s="503"/>
      <c r="S320" s="503"/>
      <c r="T320" s="503"/>
      <c r="U320" s="504"/>
      <c r="V320" s="284"/>
      <c r="W320" s="499" t="str" cm="1">
        <f t="array" ref="W320">_xlfn.IFS(AND(B320="",Z320=""),"事業所番号及びサービス名を入力してください。",AND(B320="",Z320&lt;&gt;""),"事業所番号を入力してください。",AND(B320&lt;&gt;"",Z320=""),"サービス名を入力してください。",AND(B320&lt;&gt;"",Z320&lt;&gt;""),IF(LEFT(B320,2)="23",IFERROR(VLOOKUP(B320&amp;Z320,事業所一覧!$A$2:$D$44337,4,FALSE),"事業所番号若しくはサービス名に誤りがないか確認してください。"),"愛知県外の事業所は手入力してください。"))</f>
        <v>事業所番号及びサービス名を入力してください。</v>
      </c>
      <c r="X320" s="500"/>
      <c r="Y320" s="501"/>
      <c r="Z320" s="511"/>
      <c r="AA320" s="511"/>
      <c r="AB320" s="511"/>
      <c r="AC320" s="348" t="str">
        <f>IFERROR(VLOOKUP(Z320,【参考】数式用!$A$4:$B$54,2,FALSE),"")</f>
        <v/>
      </c>
      <c r="AD320" s="221"/>
      <c r="AE320" s="220" t="str">
        <f>IF(B320="","",IF(AO320="総合事業","数式を削除して手入力",IFERROR(INDEX(【参考】数式用!$AT$3:$AV$452,MATCH(Q320&amp;V320,【参考】数式用!$AS$3:$AS$452,0),MATCH(VLOOKUP(Z320,【参考】数式用!$AW$2:$AX$53,2,FALSE),【参考】数式用!$AT$2:$AV$2,0)),10)))</f>
        <v/>
      </c>
      <c r="AN320" s="428" t="e">
        <f>IF($L$18="", "", VLOOKUP(Z320,【参考】数式用!$A$4:$M$54,13,FALSE))</f>
        <v>#N/A</v>
      </c>
      <c r="AO320" s="46" t="e">
        <f>VLOOKUP(Z320,【参考】数式用!$A$2:$N$54,14,FALSE)</f>
        <v>#N/A</v>
      </c>
    </row>
    <row r="321" spans="1:41" ht="50" customHeight="1">
      <c r="A321" s="495">
        <f t="shared" si="3"/>
        <v>264</v>
      </c>
      <c r="B321" s="542"/>
      <c r="C321" s="543"/>
      <c r="D321" s="543"/>
      <c r="E321" s="543"/>
      <c r="F321" s="543"/>
      <c r="G321" s="543"/>
      <c r="H321" s="543"/>
      <c r="I321" s="543"/>
      <c r="J321" s="543"/>
      <c r="K321" s="543"/>
      <c r="L321" s="536"/>
      <c r="M321" s="537"/>
      <c r="N321" s="537"/>
      <c r="O321" s="537"/>
      <c r="P321" s="538"/>
      <c r="Q321" s="502" t="s">
        <v>191</v>
      </c>
      <c r="R321" s="503"/>
      <c r="S321" s="503"/>
      <c r="T321" s="503"/>
      <c r="U321" s="504"/>
      <c r="V321" s="284"/>
      <c r="W321" s="499" t="str" cm="1">
        <f t="array" ref="W321">_xlfn.IFS(AND(B321="",Z321=""),"事業所番号及びサービス名を入力してください。",AND(B321="",Z321&lt;&gt;""),"事業所番号を入力してください。",AND(B321&lt;&gt;"",Z321=""),"サービス名を入力してください。",AND(B321&lt;&gt;"",Z321&lt;&gt;""),IF(LEFT(B321,2)="23",IFERROR(VLOOKUP(B321&amp;Z321,事業所一覧!$A$2:$D$44337,4,FALSE),"事業所番号若しくはサービス名に誤りがないか確認してください。"),"愛知県外の事業所は手入力してください。"))</f>
        <v>事業所番号及びサービス名を入力してください。</v>
      </c>
      <c r="X321" s="500"/>
      <c r="Y321" s="501"/>
      <c r="Z321" s="511"/>
      <c r="AA321" s="511"/>
      <c r="AB321" s="511"/>
      <c r="AC321" s="348" t="str">
        <f>IFERROR(VLOOKUP(Z321,【参考】数式用!$A$4:$B$54,2,FALSE),"")</f>
        <v/>
      </c>
      <c r="AD321" s="221"/>
      <c r="AE321" s="220" t="str">
        <f>IF(B321="","",IF(AO321="総合事業","数式を削除して手入力",IFERROR(INDEX(【参考】数式用!$AT$3:$AV$452,MATCH(Q321&amp;V321,【参考】数式用!$AS$3:$AS$452,0),MATCH(VLOOKUP(Z321,【参考】数式用!$AW$2:$AX$53,2,FALSE),【参考】数式用!$AT$2:$AV$2,0)),10)))</f>
        <v/>
      </c>
      <c r="AN321" s="428" t="e">
        <f>IF($L$18="", "", VLOOKUP(Z321,【参考】数式用!$A$4:$M$54,13,FALSE))</f>
        <v>#N/A</v>
      </c>
      <c r="AO321" s="46" t="e">
        <f>VLOOKUP(Z321,【参考】数式用!$A$2:$N$54,14,FALSE)</f>
        <v>#N/A</v>
      </c>
    </row>
    <row r="322" spans="1:41" ht="50" customHeight="1">
      <c r="A322" s="495">
        <f t="shared" ref="A322" si="58">A321+1</f>
        <v>265</v>
      </c>
      <c r="B322" s="542"/>
      <c r="C322" s="543"/>
      <c r="D322" s="543"/>
      <c r="E322" s="543"/>
      <c r="F322" s="543"/>
      <c r="G322" s="543"/>
      <c r="H322" s="543"/>
      <c r="I322" s="543"/>
      <c r="J322" s="543"/>
      <c r="K322" s="543"/>
      <c r="L322" s="536"/>
      <c r="M322" s="537"/>
      <c r="N322" s="537"/>
      <c r="O322" s="537"/>
      <c r="P322" s="538"/>
      <c r="Q322" s="502" t="s">
        <v>191</v>
      </c>
      <c r="R322" s="503"/>
      <c r="S322" s="503"/>
      <c r="T322" s="503"/>
      <c r="U322" s="504"/>
      <c r="V322" s="284"/>
      <c r="W322" s="499" t="str" cm="1">
        <f t="array" ref="W322">_xlfn.IFS(AND(B322="",Z322=""),"事業所番号及びサービス名を入力してください。",AND(B322="",Z322&lt;&gt;""),"事業所番号を入力してください。",AND(B322&lt;&gt;"",Z322=""),"サービス名を入力してください。",AND(B322&lt;&gt;"",Z322&lt;&gt;""),IF(LEFT(B322,2)="23",IFERROR(VLOOKUP(B322&amp;Z322,事業所一覧!$A$2:$D$44337,4,FALSE),"事業所番号若しくはサービス名に誤りがないか確認してください。"),"愛知県外の事業所は手入力してください。"))</f>
        <v>事業所番号及びサービス名を入力してください。</v>
      </c>
      <c r="X322" s="500"/>
      <c r="Y322" s="501"/>
      <c r="Z322" s="511"/>
      <c r="AA322" s="511"/>
      <c r="AB322" s="511"/>
      <c r="AC322" s="348" t="str">
        <f>IFERROR(VLOOKUP(Z322,【参考】数式用!$A$4:$B$54,2,FALSE),"")</f>
        <v/>
      </c>
      <c r="AD322" s="221"/>
      <c r="AE322" s="220" t="str">
        <f>IF(B322="","",IF(AO322="総合事業","数式を削除して手入力",IFERROR(INDEX(【参考】数式用!$AT$3:$AV$452,MATCH(Q322&amp;V322,【参考】数式用!$AS$3:$AS$452,0),MATCH(VLOOKUP(Z322,【参考】数式用!$AW$2:$AX$53,2,FALSE),【参考】数式用!$AT$2:$AV$2,0)),10)))</f>
        <v/>
      </c>
      <c r="AN322" s="428" t="e">
        <f>IF($L$18="", "", VLOOKUP(Z322,【参考】数式用!$A$4:$M$54,13,FALSE))</f>
        <v>#N/A</v>
      </c>
      <c r="AO322" s="46" t="e">
        <f>VLOOKUP(Z322,【参考】数式用!$A$2:$N$54,14,FALSE)</f>
        <v>#N/A</v>
      </c>
    </row>
    <row r="323" spans="1:41" ht="50" customHeight="1">
      <c r="A323" s="495">
        <f t="shared" si="3"/>
        <v>266</v>
      </c>
      <c r="B323" s="542"/>
      <c r="C323" s="543"/>
      <c r="D323" s="543"/>
      <c r="E323" s="543"/>
      <c r="F323" s="543"/>
      <c r="G323" s="543"/>
      <c r="H323" s="543"/>
      <c r="I323" s="543"/>
      <c r="J323" s="543"/>
      <c r="K323" s="543"/>
      <c r="L323" s="536"/>
      <c r="M323" s="537"/>
      <c r="N323" s="537"/>
      <c r="O323" s="537"/>
      <c r="P323" s="538"/>
      <c r="Q323" s="502" t="s">
        <v>191</v>
      </c>
      <c r="R323" s="503"/>
      <c r="S323" s="503"/>
      <c r="T323" s="503"/>
      <c r="U323" s="504"/>
      <c r="V323" s="284"/>
      <c r="W323" s="499" t="str" cm="1">
        <f t="array" ref="W323">_xlfn.IFS(AND(B323="",Z323=""),"事業所番号及びサービス名を入力してください。",AND(B323="",Z323&lt;&gt;""),"事業所番号を入力してください。",AND(B323&lt;&gt;"",Z323=""),"サービス名を入力してください。",AND(B323&lt;&gt;"",Z323&lt;&gt;""),IF(LEFT(B323,2)="23",IFERROR(VLOOKUP(B323&amp;Z323,事業所一覧!$A$2:$D$44337,4,FALSE),"事業所番号若しくはサービス名に誤りがないか確認してください。"),"愛知県外の事業所は手入力してください。"))</f>
        <v>事業所番号及びサービス名を入力してください。</v>
      </c>
      <c r="X323" s="500"/>
      <c r="Y323" s="501"/>
      <c r="Z323" s="511"/>
      <c r="AA323" s="511"/>
      <c r="AB323" s="511"/>
      <c r="AC323" s="348" t="str">
        <f>IFERROR(VLOOKUP(Z323,【参考】数式用!$A$4:$B$54,2,FALSE),"")</f>
        <v/>
      </c>
      <c r="AD323" s="221"/>
      <c r="AE323" s="220" t="str">
        <f>IF(B323="","",IF(AO323="総合事業","数式を削除して手入力",IFERROR(INDEX(【参考】数式用!$AT$3:$AV$452,MATCH(Q323&amp;V323,【参考】数式用!$AS$3:$AS$452,0),MATCH(VLOOKUP(Z323,【参考】数式用!$AW$2:$AX$53,2,FALSE),【参考】数式用!$AT$2:$AV$2,0)),10)))</f>
        <v/>
      </c>
      <c r="AN323" s="428" t="e">
        <f>IF($L$18="", "", VLOOKUP(Z323,【参考】数式用!$A$4:$M$54,13,FALSE))</f>
        <v>#N/A</v>
      </c>
      <c r="AO323" s="46" t="e">
        <f>VLOOKUP(Z323,【参考】数式用!$A$2:$N$54,14,FALSE)</f>
        <v>#N/A</v>
      </c>
    </row>
    <row r="324" spans="1:41" ht="50" customHeight="1">
      <c r="A324" s="495">
        <f t="shared" ref="A324" si="59">A323+1</f>
        <v>267</v>
      </c>
      <c r="B324" s="542"/>
      <c r="C324" s="543"/>
      <c r="D324" s="543"/>
      <c r="E324" s="543"/>
      <c r="F324" s="543"/>
      <c r="G324" s="543"/>
      <c r="H324" s="543"/>
      <c r="I324" s="543"/>
      <c r="J324" s="543"/>
      <c r="K324" s="543"/>
      <c r="L324" s="536"/>
      <c r="M324" s="537"/>
      <c r="N324" s="537"/>
      <c r="O324" s="537"/>
      <c r="P324" s="538"/>
      <c r="Q324" s="502" t="s">
        <v>191</v>
      </c>
      <c r="R324" s="503"/>
      <c r="S324" s="503"/>
      <c r="T324" s="503"/>
      <c r="U324" s="504"/>
      <c r="V324" s="284"/>
      <c r="W324" s="499" t="str" cm="1">
        <f t="array" ref="W324">_xlfn.IFS(AND(B324="",Z324=""),"事業所番号及びサービス名を入力してください。",AND(B324="",Z324&lt;&gt;""),"事業所番号を入力してください。",AND(B324&lt;&gt;"",Z324=""),"サービス名を入力してください。",AND(B324&lt;&gt;"",Z324&lt;&gt;""),IF(LEFT(B324,2)="23",IFERROR(VLOOKUP(B324&amp;Z324,事業所一覧!$A$2:$D$44337,4,FALSE),"事業所番号若しくはサービス名に誤りがないか確認してください。"),"愛知県外の事業所は手入力してください。"))</f>
        <v>事業所番号及びサービス名を入力してください。</v>
      </c>
      <c r="X324" s="500"/>
      <c r="Y324" s="501"/>
      <c r="Z324" s="511"/>
      <c r="AA324" s="511"/>
      <c r="AB324" s="511"/>
      <c r="AC324" s="348" t="str">
        <f>IFERROR(VLOOKUP(Z324,【参考】数式用!$A$4:$B$54,2,FALSE),"")</f>
        <v/>
      </c>
      <c r="AD324" s="221"/>
      <c r="AE324" s="220" t="str">
        <f>IF(B324="","",IF(AO324="総合事業","数式を削除して手入力",IFERROR(INDEX(【参考】数式用!$AT$3:$AV$452,MATCH(Q324&amp;V324,【参考】数式用!$AS$3:$AS$452,0),MATCH(VLOOKUP(Z324,【参考】数式用!$AW$2:$AX$53,2,FALSE),【参考】数式用!$AT$2:$AV$2,0)),10)))</f>
        <v/>
      </c>
      <c r="AN324" s="428" t="e">
        <f>IF($L$18="", "", VLOOKUP(Z324,【参考】数式用!$A$4:$M$54,13,FALSE))</f>
        <v>#N/A</v>
      </c>
      <c r="AO324" s="46" t="e">
        <f>VLOOKUP(Z324,【参考】数式用!$A$2:$N$54,14,FALSE)</f>
        <v>#N/A</v>
      </c>
    </row>
    <row r="325" spans="1:41" ht="50" customHeight="1">
      <c r="A325" s="495">
        <f t="shared" si="3"/>
        <v>268</v>
      </c>
      <c r="B325" s="542"/>
      <c r="C325" s="543"/>
      <c r="D325" s="543"/>
      <c r="E325" s="543"/>
      <c r="F325" s="543"/>
      <c r="G325" s="543"/>
      <c r="H325" s="543"/>
      <c r="I325" s="543"/>
      <c r="J325" s="543"/>
      <c r="K325" s="543"/>
      <c r="L325" s="536"/>
      <c r="M325" s="537"/>
      <c r="N325" s="537"/>
      <c r="O325" s="537"/>
      <c r="P325" s="538"/>
      <c r="Q325" s="502" t="s">
        <v>191</v>
      </c>
      <c r="R325" s="503"/>
      <c r="S325" s="503"/>
      <c r="T325" s="503"/>
      <c r="U325" s="504"/>
      <c r="V325" s="284"/>
      <c r="W325" s="499" t="str" cm="1">
        <f t="array" ref="W325">_xlfn.IFS(AND(B325="",Z325=""),"事業所番号及びサービス名を入力してください。",AND(B325="",Z325&lt;&gt;""),"事業所番号を入力してください。",AND(B325&lt;&gt;"",Z325=""),"サービス名を入力してください。",AND(B325&lt;&gt;"",Z325&lt;&gt;""),IF(LEFT(B325,2)="23",IFERROR(VLOOKUP(B325&amp;Z325,事業所一覧!$A$2:$D$44337,4,FALSE),"事業所番号若しくはサービス名に誤りがないか確認してください。"),"愛知県外の事業所は手入力してください。"))</f>
        <v>事業所番号及びサービス名を入力してください。</v>
      </c>
      <c r="X325" s="500"/>
      <c r="Y325" s="501"/>
      <c r="Z325" s="511"/>
      <c r="AA325" s="511"/>
      <c r="AB325" s="511"/>
      <c r="AC325" s="348" t="str">
        <f>IFERROR(VLOOKUP(Z325,【参考】数式用!$A$4:$B$54,2,FALSE),"")</f>
        <v/>
      </c>
      <c r="AD325" s="221"/>
      <c r="AE325" s="220" t="str">
        <f>IF(B325="","",IF(AO325="総合事業","数式を削除して手入力",IFERROR(INDEX(【参考】数式用!$AT$3:$AV$452,MATCH(Q325&amp;V325,【参考】数式用!$AS$3:$AS$452,0),MATCH(VLOOKUP(Z325,【参考】数式用!$AW$2:$AX$53,2,FALSE),【参考】数式用!$AT$2:$AV$2,0)),10)))</f>
        <v/>
      </c>
      <c r="AN325" s="428" t="e">
        <f>IF($L$18="", "", VLOOKUP(Z325,【参考】数式用!$A$4:$M$54,13,FALSE))</f>
        <v>#N/A</v>
      </c>
      <c r="AO325" s="46" t="e">
        <f>VLOOKUP(Z325,【参考】数式用!$A$2:$N$54,14,FALSE)</f>
        <v>#N/A</v>
      </c>
    </row>
    <row r="326" spans="1:41" ht="50" customHeight="1">
      <c r="A326" s="495">
        <f t="shared" ref="A326" si="60">A325+1</f>
        <v>269</v>
      </c>
      <c r="B326" s="542"/>
      <c r="C326" s="543"/>
      <c r="D326" s="543"/>
      <c r="E326" s="543"/>
      <c r="F326" s="543"/>
      <c r="G326" s="543"/>
      <c r="H326" s="543"/>
      <c r="I326" s="543"/>
      <c r="J326" s="543"/>
      <c r="K326" s="543"/>
      <c r="L326" s="536"/>
      <c r="M326" s="537"/>
      <c r="N326" s="537"/>
      <c r="O326" s="537"/>
      <c r="P326" s="538"/>
      <c r="Q326" s="502" t="s">
        <v>191</v>
      </c>
      <c r="R326" s="503"/>
      <c r="S326" s="503"/>
      <c r="T326" s="503"/>
      <c r="U326" s="504"/>
      <c r="V326" s="284"/>
      <c r="W326" s="499" t="str" cm="1">
        <f t="array" ref="W326">_xlfn.IFS(AND(B326="",Z326=""),"事業所番号及びサービス名を入力してください。",AND(B326="",Z326&lt;&gt;""),"事業所番号を入力してください。",AND(B326&lt;&gt;"",Z326=""),"サービス名を入力してください。",AND(B326&lt;&gt;"",Z326&lt;&gt;""),IF(LEFT(B326,2)="23",IFERROR(VLOOKUP(B326&amp;Z326,事業所一覧!$A$2:$D$44337,4,FALSE),"事業所番号若しくはサービス名に誤りがないか確認してください。"),"愛知県外の事業所は手入力してください。"))</f>
        <v>事業所番号及びサービス名を入力してください。</v>
      </c>
      <c r="X326" s="500"/>
      <c r="Y326" s="501"/>
      <c r="Z326" s="511"/>
      <c r="AA326" s="511"/>
      <c r="AB326" s="511"/>
      <c r="AC326" s="348" t="str">
        <f>IFERROR(VLOOKUP(Z326,【参考】数式用!$A$4:$B$54,2,FALSE),"")</f>
        <v/>
      </c>
      <c r="AD326" s="221"/>
      <c r="AE326" s="220" t="str">
        <f>IF(B326="","",IF(AO326="総合事業","数式を削除して手入力",IFERROR(INDEX(【参考】数式用!$AT$3:$AV$452,MATCH(Q326&amp;V326,【参考】数式用!$AS$3:$AS$452,0),MATCH(VLOOKUP(Z326,【参考】数式用!$AW$2:$AX$53,2,FALSE),【参考】数式用!$AT$2:$AV$2,0)),10)))</f>
        <v/>
      </c>
      <c r="AN326" s="428" t="e">
        <f>IF($L$18="", "", VLOOKUP(Z326,【参考】数式用!$A$4:$M$54,13,FALSE))</f>
        <v>#N/A</v>
      </c>
      <c r="AO326" s="46" t="e">
        <f>VLOOKUP(Z326,【参考】数式用!$A$2:$N$54,14,FALSE)</f>
        <v>#N/A</v>
      </c>
    </row>
    <row r="327" spans="1:41" ht="50" customHeight="1">
      <c r="A327" s="495">
        <f t="shared" si="3"/>
        <v>270</v>
      </c>
      <c r="B327" s="542"/>
      <c r="C327" s="543"/>
      <c r="D327" s="543"/>
      <c r="E327" s="543"/>
      <c r="F327" s="543"/>
      <c r="G327" s="543"/>
      <c r="H327" s="543"/>
      <c r="I327" s="543"/>
      <c r="J327" s="543"/>
      <c r="K327" s="543"/>
      <c r="L327" s="536"/>
      <c r="M327" s="537"/>
      <c r="N327" s="537"/>
      <c r="O327" s="537"/>
      <c r="P327" s="538"/>
      <c r="Q327" s="502" t="s">
        <v>191</v>
      </c>
      <c r="R327" s="503"/>
      <c r="S327" s="503"/>
      <c r="T327" s="503"/>
      <c r="U327" s="504"/>
      <c r="V327" s="284"/>
      <c r="W327" s="499" t="str" cm="1">
        <f t="array" ref="W327">_xlfn.IFS(AND(B327="",Z327=""),"事業所番号及びサービス名を入力してください。",AND(B327="",Z327&lt;&gt;""),"事業所番号を入力してください。",AND(B327&lt;&gt;"",Z327=""),"サービス名を入力してください。",AND(B327&lt;&gt;"",Z327&lt;&gt;""),IF(LEFT(B327,2)="23",IFERROR(VLOOKUP(B327&amp;Z327,事業所一覧!$A$2:$D$44337,4,FALSE),"事業所番号若しくはサービス名に誤りがないか確認してください。"),"愛知県外の事業所は手入力してください。"))</f>
        <v>事業所番号及びサービス名を入力してください。</v>
      </c>
      <c r="X327" s="500"/>
      <c r="Y327" s="501"/>
      <c r="Z327" s="511"/>
      <c r="AA327" s="511"/>
      <c r="AB327" s="511"/>
      <c r="AC327" s="348" t="str">
        <f>IFERROR(VLOOKUP(Z327,【参考】数式用!$A$4:$B$54,2,FALSE),"")</f>
        <v/>
      </c>
      <c r="AD327" s="221"/>
      <c r="AE327" s="220" t="str">
        <f>IF(B327="","",IF(AO327="総合事業","数式を削除して手入力",IFERROR(INDEX(【参考】数式用!$AT$3:$AV$452,MATCH(Q327&amp;V327,【参考】数式用!$AS$3:$AS$452,0),MATCH(VLOOKUP(Z327,【参考】数式用!$AW$2:$AX$53,2,FALSE),【参考】数式用!$AT$2:$AV$2,0)),10)))</f>
        <v/>
      </c>
      <c r="AN327" s="428" t="e">
        <f>IF($L$18="", "", VLOOKUP(Z327,【参考】数式用!$A$4:$M$54,13,FALSE))</f>
        <v>#N/A</v>
      </c>
      <c r="AO327" s="46" t="e">
        <f>VLOOKUP(Z327,【参考】数式用!$A$2:$N$54,14,FALSE)</f>
        <v>#N/A</v>
      </c>
    </row>
    <row r="328" spans="1:41" ht="50" customHeight="1">
      <c r="A328" s="495">
        <f t="shared" ref="A328" si="61">A327+1</f>
        <v>271</v>
      </c>
      <c r="B328" s="542"/>
      <c r="C328" s="543"/>
      <c r="D328" s="543"/>
      <c r="E328" s="543"/>
      <c r="F328" s="543"/>
      <c r="G328" s="543"/>
      <c r="H328" s="543"/>
      <c r="I328" s="543"/>
      <c r="J328" s="543"/>
      <c r="K328" s="543"/>
      <c r="L328" s="536"/>
      <c r="M328" s="537"/>
      <c r="N328" s="537"/>
      <c r="O328" s="537"/>
      <c r="P328" s="538"/>
      <c r="Q328" s="502" t="s">
        <v>191</v>
      </c>
      <c r="R328" s="503"/>
      <c r="S328" s="503"/>
      <c r="T328" s="503"/>
      <c r="U328" s="504"/>
      <c r="V328" s="284"/>
      <c r="W328" s="499" t="str" cm="1">
        <f t="array" ref="W328">_xlfn.IFS(AND(B328="",Z328=""),"事業所番号及びサービス名を入力してください。",AND(B328="",Z328&lt;&gt;""),"事業所番号を入力してください。",AND(B328&lt;&gt;"",Z328=""),"サービス名を入力してください。",AND(B328&lt;&gt;"",Z328&lt;&gt;""),IF(LEFT(B328,2)="23",IFERROR(VLOOKUP(B328&amp;Z328,事業所一覧!$A$2:$D$44337,4,FALSE),"事業所番号若しくはサービス名に誤りがないか確認してください。"),"愛知県外の事業所は手入力してください。"))</f>
        <v>事業所番号及びサービス名を入力してください。</v>
      </c>
      <c r="X328" s="500"/>
      <c r="Y328" s="501"/>
      <c r="Z328" s="511"/>
      <c r="AA328" s="511"/>
      <c r="AB328" s="511"/>
      <c r="AC328" s="348" t="str">
        <f>IFERROR(VLOOKUP(Z328,【参考】数式用!$A$4:$B$54,2,FALSE),"")</f>
        <v/>
      </c>
      <c r="AD328" s="221"/>
      <c r="AE328" s="220" t="str">
        <f>IF(B328="","",IF(AO328="総合事業","数式を削除して手入力",IFERROR(INDEX(【参考】数式用!$AT$3:$AV$452,MATCH(Q328&amp;V328,【参考】数式用!$AS$3:$AS$452,0),MATCH(VLOOKUP(Z328,【参考】数式用!$AW$2:$AX$53,2,FALSE),【参考】数式用!$AT$2:$AV$2,0)),10)))</f>
        <v/>
      </c>
      <c r="AN328" s="428" t="e">
        <f>IF($L$18="", "", VLOOKUP(Z328,【参考】数式用!$A$4:$M$54,13,FALSE))</f>
        <v>#N/A</v>
      </c>
      <c r="AO328" s="46" t="e">
        <f>VLOOKUP(Z328,【参考】数式用!$A$2:$N$54,14,FALSE)</f>
        <v>#N/A</v>
      </c>
    </row>
    <row r="329" spans="1:41" ht="50" customHeight="1">
      <c r="A329" s="495">
        <f t="shared" si="3"/>
        <v>272</v>
      </c>
      <c r="B329" s="542"/>
      <c r="C329" s="543"/>
      <c r="D329" s="543"/>
      <c r="E329" s="543"/>
      <c r="F329" s="543"/>
      <c r="G329" s="543"/>
      <c r="H329" s="543"/>
      <c r="I329" s="543"/>
      <c r="J329" s="543"/>
      <c r="K329" s="543"/>
      <c r="L329" s="536"/>
      <c r="M329" s="537"/>
      <c r="N329" s="537"/>
      <c r="O329" s="537"/>
      <c r="P329" s="538"/>
      <c r="Q329" s="502" t="s">
        <v>191</v>
      </c>
      <c r="R329" s="503"/>
      <c r="S329" s="503"/>
      <c r="T329" s="503"/>
      <c r="U329" s="504"/>
      <c r="V329" s="284"/>
      <c r="W329" s="499" t="str" cm="1">
        <f t="array" ref="W329">_xlfn.IFS(AND(B329="",Z329=""),"事業所番号及びサービス名を入力してください。",AND(B329="",Z329&lt;&gt;""),"事業所番号を入力してください。",AND(B329&lt;&gt;"",Z329=""),"サービス名を入力してください。",AND(B329&lt;&gt;"",Z329&lt;&gt;""),IF(LEFT(B329,2)="23",IFERROR(VLOOKUP(B329&amp;Z329,事業所一覧!$A$2:$D$44337,4,FALSE),"事業所番号若しくはサービス名に誤りがないか確認してください。"),"愛知県外の事業所は手入力してください。"))</f>
        <v>事業所番号及びサービス名を入力してください。</v>
      </c>
      <c r="X329" s="500"/>
      <c r="Y329" s="501"/>
      <c r="Z329" s="511"/>
      <c r="AA329" s="511"/>
      <c r="AB329" s="511"/>
      <c r="AC329" s="348" t="str">
        <f>IFERROR(VLOOKUP(Z329,【参考】数式用!$A$4:$B$54,2,FALSE),"")</f>
        <v/>
      </c>
      <c r="AD329" s="221"/>
      <c r="AE329" s="220" t="str">
        <f>IF(B329="","",IF(AO329="総合事業","数式を削除して手入力",IFERROR(INDEX(【参考】数式用!$AT$3:$AV$452,MATCH(Q329&amp;V329,【参考】数式用!$AS$3:$AS$452,0),MATCH(VLOOKUP(Z329,【参考】数式用!$AW$2:$AX$53,2,FALSE),【参考】数式用!$AT$2:$AV$2,0)),10)))</f>
        <v/>
      </c>
      <c r="AN329" s="428" t="e">
        <f>IF($L$18="", "", VLOOKUP(Z329,【参考】数式用!$A$4:$M$54,13,FALSE))</f>
        <v>#N/A</v>
      </c>
      <c r="AO329" s="46" t="e">
        <f>VLOOKUP(Z329,【参考】数式用!$A$2:$N$54,14,FALSE)</f>
        <v>#N/A</v>
      </c>
    </row>
    <row r="330" spans="1:41" ht="50" customHeight="1">
      <c r="A330" s="495">
        <f t="shared" ref="A330" si="62">A329+1</f>
        <v>273</v>
      </c>
      <c r="B330" s="542"/>
      <c r="C330" s="543"/>
      <c r="D330" s="543"/>
      <c r="E330" s="543"/>
      <c r="F330" s="543"/>
      <c r="G330" s="543"/>
      <c r="H330" s="543"/>
      <c r="I330" s="543"/>
      <c r="J330" s="543"/>
      <c r="K330" s="543"/>
      <c r="L330" s="536"/>
      <c r="M330" s="537"/>
      <c r="N330" s="537"/>
      <c r="O330" s="537"/>
      <c r="P330" s="538"/>
      <c r="Q330" s="502" t="s">
        <v>191</v>
      </c>
      <c r="R330" s="503"/>
      <c r="S330" s="503"/>
      <c r="T330" s="503"/>
      <c r="U330" s="504"/>
      <c r="V330" s="284"/>
      <c r="W330" s="499" t="str" cm="1">
        <f t="array" ref="W330">_xlfn.IFS(AND(B330="",Z330=""),"事業所番号及びサービス名を入力してください。",AND(B330="",Z330&lt;&gt;""),"事業所番号を入力してください。",AND(B330&lt;&gt;"",Z330=""),"サービス名を入力してください。",AND(B330&lt;&gt;"",Z330&lt;&gt;""),IF(LEFT(B330,2)="23",IFERROR(VLOOKUP(B330&amp;Z330,事業所一覧!$A$2:$D$44337,4,FALSE),"事業所番号若しくはサービス名に誤りがないか確認してください。"),"愛知県外の事業所は手入力してください。"))</f>
        <v>事業所番号及びサービス名を入力してください。</v>
      </c>
      <c r="X330" s="500"/>
      <c r="Y330" s="501"/>
      <c r="Z330" s="511"/>
      <c r="AA330" s="511"/>
      <c r="AB330" s="511"/>
      <c r="AC330" s="348" t="str">
        <f>IFERROR(VLOOKUP(Z330,【参考】数式用!$A$4:$B$54,2,FALSE),"")</f>
        <v/>
      </c>
      <c r="AD330" s="221"/>
      <c r="AE330" s="220" t="str">
        <f>IF(B330="","",IF(AO330="総合事業","数式を削除して手入力",IFERROR(INDEX(【参考】数式用!$AT$3:$AV$452,MATCH(Q330&amp;V330,【参考】数式用!$AS$3:$AS$452,0),MATCH(VLOOKUP(Z330,【参考】数式用!$AW$2:$AX$53,2,FALSE),【参考】数式用!$AT$2:$AV$2,0)),10)))</f>
        <v/>
      </c>
      <c r="AN330" s="428" t="e">
        <f>IF($L$18="", "", VLOOKUP(Z330,【参考】数式用!$A$4:$M$54,13,FALSE))</f>
        <v>#N/A</v>
      </c>
      <c r="AO330" s="46" t="e">
        <f>VLOOKUP(Z330,【参考】数式用!$A$2:$N$54,14,FALSE)</f>
        <v>#N/A</v>
      </c>
    </row>
    <row r="331" spans="1:41" ht="50" customHeight="1">
      <c r="A331" s="495">
        <f t="shared" si="3"/>
        <v>274</v>
      </c>
      <c r="B331" s="542"/>
      <c r="C331" s="543"/>
      <c r="D331" s="543"/>
      <c r="E331" s="543"/>
      <c r="F331" s="543"/>
      <c r="G331" s="543"/>
      <c r="H331" s="543"/>
      <c r="I331" s="543"/>
      <c r="J331" s="543"/>
      <c r="K331" s="543"/>
      <c r="L331" s="536"/>
      <c r="M331" s="537"/>
      <c r="N331" s="537"/>
      <c r="O331" s="537"/>
      <c r="P331" s="538"/>
      <c r="Q331" s="502" t="s">
        <v>191</v>
      </c>
      <c r="R331" s="503"/>
      <c r="S331" s="503"/>
      <c r="T331" s="503"/>
      <c r="U331" s="504"/>
      <c r="V331" s="284"/>
      <c r="W331" s="499" t="str" cm="1">
        <f t="array" ref="W331">_xlfn.IFS(AND(B331="",Z331=""),"事業所番号及びサービス名を入力してください。",AND(B331="",Z331&lt;&gt;""),"事業所番号を入力してください。",AND(B331&lt;&gt;"",Z331=""),"サービス名を入力してください。",AND(B331&lt;&gt;"",Z331&lt;&gt;""),IF(LEFT(B331,2)="23",IFERROR(VLOOKUP(B331&amp;Z331,事業所一覧!$A$2:$D$44337,4,FALSE),"事業所番号若しくはサービス名に誤りがないか確認してください。"),"愛知県外の事業所は手入力してください。"))</f>
        <v>事業所番号及びサービス名を入力してください。</v>
      </c>
      <c r="X331" s="500"/>
      <c r="Y331" s="501"/>
      <c r="Z331" s="511"/>
      <c r="AA331" s="511"/>
      <c r="AB331" s="511"/>
      <c r="AC331" s="348" t="str">
        <f>IFERROR(VLOOKUP(Z331,【参考】数式用!$A$4:$B$54,2,FALSE),"")</f>
        <v/>
      </c>
      <c r="AD331" s="221"/>
      <c r="AE331" s="220" t="str">
        <f>IF(B331="","",IF(AO331="総合事業","数式を削除して手入力",IFERROR(INDEX(【参考】数式用!$AT$3:$AV$452,MATCH(Q331&amp;V331,【参考】数式用!$AS$3:$AS$452,0),MATCH(VLOOKUP(Z331,【参考】数式用!$AW$2:$AX$53,2,FALSE),【参考】数式用!$AT$2:$AV$2,0)),10)))</f>
        <v/>
      </c>
      <c r="AN331" s="428" t="e">
        <f>IF($L$18="", "", VLOOKUP(Z331,【参考】数式用!$A$4:$M$54,13,FALSE))</f>
        <v>#N/A</v>
      </c>
      <c r="AO331" s="46" t="e">
        <f>VLOOKUP(Z331,【参考】数式用!$A$2:$N$54,14,FALSE)</f>
        <v>#N/A</v>
      </c>
    </row>
    <row r="332" spans="1:41" ht="50" customHeight="1">
      <c r="A332" s="495">
        <f t="shared" ref="A332" si="63">A331+1</f>
        <v>275</v>
      </c>
      <c r="B332" s="542"/>
      <c r="C332" s="543"/>
      <c r="D332" s="543"/>
      <c r="E332" s="543"/>
      <c r="F332" s="543"/>
      <c r="G332" s="543"/>
      <c r="H332" s="543"/>
      <c r="I332" s="543"/>
      <c r="J332" s="543"/>
      <c r="K332" s="543"/>
      <c r="L332" s="536"/>
      <c r="M332" s="537"/>
      <c r="N332" s="537"/>
      <c r="O332" s="537"/>
      <c r="P332" s="538"/>
      <c r="Q332" s="502" t="s">
        <v>191</v>
      </c>
      <c r="R332" s="503"/>
      <c r="S332" s="503"/>
      <c r="T332" s="503"/>
      <c r="U332" s="504"/>
      <c r="V332" s="284"/>
      <c r="W332" s="499" t="str" cm="1">
        <f t="array" ref="W332">_xlfn.IFS(AND(B332="",Z332=""),"事業所番号及びサービス名を入力してください。",AND(B332="",Z332&lt;&gt;""),"事業所番号を入力してください。",AND(B332&lt;&gt;"",Z332=""),"サービス名を入力してください。",AND(B332&lt;&gt;"",Z332&lt;&gt;""),IF(LEFT(B332,2)="23",IFERROR(VLOOKUP(B332&amp;Z332,事業所一覧!$A$2:$D$44337,4,FALSE),"事業所番号若しくはサービス名に誤りがないか確認してください。"),"愛知県外の事業所は手入力してください。"))</f>
        <v>事業所番号及びサービス名を入力してください。</v>
      </c>
      <c r="X332" s="500"/>
      <c r="Y332" s="501"/>
      <c r="Z332" s="511"/>
      <c r="AA332" s="511"/>
      <c r="AB332" s="511"/>
      <c r="AC332" s="348" t="str">
        <f>IFERROR(VLOOKUP(Z332,【参考】数式用!$A$4:$B$54,2,FALSE),"")</f>
        <v/>
      </c>
      <c r="AD332" s="221"/>
      <c r="AE332" s="220" t="str">
        <f>IF(B332="","",IF(AO332="総合事業","数式を削除して手入力",IFERROR(INDEX(【参考】数式用!$AT$3:$AV$452,MATCH(Q332&amp;V332,【参考】数式用!$AS$3:$AS$452,0),MATCH(VLOOKUP(Z332,【参考】数式用!$AW$2:$AX$53,2,FALSE),【参考】数式用!$AT$2:$AV$2,0)),10)))</f>
        <v/>
      </c>
      <c r="AN332" s="428" t="e">
        <f>IF($L$18="", "", VLOOKUP(Z332,【参考】数式用!$A$4:$M$54,13,FALSE))</f>
        <v>#N/A</v>
      </c>
      <c r="AO332" s="46" t="e">
        <f>VLOOKUP(Z332,【参考】数式用!$A$2:$N$54,14,FALSE)</f>
        <v>#N/A</v>
      </c>
    </row>
    <row r="333" spans="1:41" ht="50" customHeight="1">
      <c r="A333" s="495">
        <f t="shared" si="3"/>
        <v>276</v>
      </c>
      <c r="B333" s="542"/>
      <c r="C333" s="543"/>
      <c r="D333" s="543"/>
      <c r="E333" s="543"/>
      <c r="F333" s="543"/>
      <c r="G333" s="543"/>
      <c r="H333" s="543"/>
      <c r="I333" s="543"/>
      <c r="J333" s="543"/>
      <c r="K333" s="543"/>
      <c r="L333" s="536"/>
      <c r="M333" s="537"/>
      <c r="N333" s="537"/>
      <c r="O333" s="537"/>
      <c r="P333" s="538"/>
      <c r="Q333" s="502" t="s">
        <v>191</v>
      </c>
      <c r="R333" s="503"/>
      <c r="S333" s="503"/>
      <c r="T333" s="503"/>
      <c r="U333" s="504"/>
      <c r="V333" s="284"/>
      <c r="W333" s="499" t="str" cm="1">
        <f t="array" ref="W333">_xlfn.IFS(AND(B333="",Z333=""),"事業所番号及びサービス名を入力してください。",AND(B333="",Z333&lt;&gt;""),"事業所番号を入力してください。",AND(B333&lt;&gt;"",Z333=""),"サービス名を入力してください。",AND(B333&lt;&gt;"",Z333&lt;&gt;""),IF(LEFT(B333,2)="23",IFERROR(VLOOKUP(B333&amp;Z333,事業所一覧!$A$2:$D$44337,4,FALSE),"事業所番号若しくはサービス名に誤りがないか確認してください。"),"愛知県外の事業所は手入力してください。"))</f>
        <v>事業所番号及びサービス名を入力してください。</v>
      </c>
      <c r="X333" s="500"/>
      <c r="Y333" s="501"/>
      <c r="Z333" s="511"/>
      <c r="AA333" s="511"/>
      <c r="AB333" s="511"/>
      <c r="AC333" s="348" t="str">
        <f>IFERROR(VLOOKUP(Z333,【参考】数式用!$A$4:$B$54,2,FALSE),"")</f>
        <v/>
      </c>
      <c r="AD333" s="221"/>
      <c r="AE333" s="220" t="str">
        <f>IF(B333="","",IF(AO333="総合事業","数式を削除して手入力",IFERROR(INDEX(【参考】数式用!$AT$3:$AV$452,MATCH(Q333&amp;V333,【参考】数式用!$AS$3:$AS$452,0),MATCH(VLOOKUP(Z333,【参考】数式用!$AW$2:$AX$53,2,FALSE),【参考】数式用!$AT$2:$AV$2,0)),10)))</f>
        <v/>
      </c>
      <c r="AN333" s="428" t="e">
        <f>IF($L$18="", "", VLOOKUP(Z333,【参考】数式用!$A$4:$M$54,13,FALSE))</f>
        <v>#N/A</v>
      </c>
      <c r="AO333" s="46" t="e">
        <f>VLOOKUP(Z333,【参考】数式用!$A$2:$N$54,14,FALSE)</f>
        <v>#N/A</v>
      </c>
    </row>
    <row r="334" spans="1:41" ht="50" customHeight="1">
      <c r="A334" s="495">
        <f t="shared" ref="A334" si="64">A333+1</f>
        <v>277</v>
      </c>
      <c r="B334" s="542"/>
      <c r="C334" s="543"/>
      <c r="D334" s="543"/>
      <c r="E334" s="543"/>
      <c r="F334" s="543"/>
      <c r="G334" s="543"/>
      <c r="H334" s="543"/>
      <c r="I334" s="543"/>
      <c r="J334" s="543"/>
      <c r="K334" s="543"/>
      <c r="L334" s="536"/>
      <c r="M334" s="537"/>
      <c r="N334" s="537"/>
      <c r="O334" s="537"/>
      <c r="P334" s="538"/>
      <c r="Q334" s="502" t="s">
        <v>191</v>
      </c>
      <c r="R334" s="503"/>
      <c r="S334" s="503"/>
      <c r="T334" s="503"/>
      <c r="U334" s="504"/>
      <c r="V334" s="284"/>
      <c r="W334" s="499" t="str" cm="1">
        <f t="array" ref="W334">_xlfn.IFS(AND(B334="",Z334=""),"事業所番号及びサービス名を入力してください。",AND(B334="",Z334&lt;&gt;""),"事業所番号を入力してください。",AND(B334&lt;&gt;"",Z334=""),"サービス名を入力してください。",AND(B334&lt;&gt;"",Z334&lt;&gt;""),IF(LEFT(B334,2)="23",IFERROR(VLOOKUP(B334&amp;Z334,事業所一覧!$A$2:$D$44337,4,FALSE),"事業所番号若しくはサービス名に誤りがないか確認してください。"),"愛知県外の事業所は手入力してください。"))</f>
        <v>事業所番号及びサービス名を入力してください。</v>
      </c>
      <c r="X334" s="500"/>
      <c r="Y334" s="501"/>
      <c r="Z334" s="511"/>
      <c r="AA334" s="511"/>
      <c r="AB334" s="511"/>
      <c r="AC334" s="348" t="str">
        <f>IFERROR(VLOOKUP(Z334,【参考】数式用!$A$4:$B$54,2,FALSE),"")</f>
        <v/>
      </c>
      <c r="AD334" s="221"/>
      <c r="AE334" s="220" t="str">
        <f>IF(B334="","",IF(AO334="総合事業","数式を削除して手入力",IFERROR(INDEX(【参考】数式用!$AT$3:$AV$452,MATCH(Q334&amp;V334,【参考】数式用!$AS$3:$AS$452,0),MATCH(VLOOKUP(Z334,【参考】数式用!$AW$2:$AX$53,2,FALSE),【参考】数式用!$AT$2:$AV$2,0)),10)))</f>
        <v/>
      </c>
      <c r="AN334" s="428" t="e">
        <f>IF($L$18="", "", VLOOKUP(Z334,【参考】数式用!$A$4:$M$54,13,FALSE))</f>
        <v>#N/A</v>
      </c>
      <c r="AO334" s="46" t="e">
        <f>VLOOKUP(Z334,【参考】数式用!$A$2:$N$54,14,FALSE)</f>
        <v>#N/A</v>
      </c>
    </row>
    <row r="335" spans="1:41" ht="50" customHeight="1">
      <c r="A335" s="495">
        <f t="shared" si="3"/>
        <v>278</v>
      </c>
      <c r="B335" s="542"/>
      <c r="C335" s="543"/>
      <c r="D335" s="543"/>
      <c r="E335" s="543"/>
      <c r="F335" s="543"/>
      <c r="G335" s="543"/>
      <c r="H335" s="543"/>
      <c r="I335" s="543"/>
      <c r="J335" s="543"/>
      <c r="K335" s="543"/>
      <c r="L335" s="536"/>
      <c r="M335" s="537"/>
      <c r="N335" s="537"/>
      <c r="O335" s="537"/>
      <c r="P335" s="538"/>
      <c r="Q335" s="502" t="s">
        <v>191</v>
      </c>
      <c r="R335" s="503"/>
      <c r="S335" s="503"/>
      <c r="T335" s="503"/>
      <c r="U335" s="504"/>
      <c r="V335" s="284"/>
      <c r="W335" s="499" t="str" cm="1">
        <f t="array" ref="W335">_xlfn.IFS(AND(B335="",Z335=""),"事業所番号及びサービス名を入力してください。",AND(B335="",Z335&lt;&gt;""),"事業所番号を入力してください。",AND(B335&lt;&gt;"",Z335=""),"サービス名を入力してください。",AND(B335&lt;&gt;"",Z335&lt;&gt;""),IF(LEFT(B335,2)="23",IFERROR(VLOOKUP(B335&amp;Z335,事業所一覧!$A$2:$D$44337,4,FALSE),"事業所番号若しくはサービス名に誤りがないか確認してください。"),"愛知県外の事業所は手入力してください。"))</f>
        <v>事業所番号及びサービス名を入力してください。</v>
      </c>
      <c r="X335" s="500"/>
      <c r="Y335" s="501"/>
      <c r="Z335" s="511"/>
      <c r="AA335" s="511"/>
      <c r="AB335" s="511"/>
      <c r="AC335" s="348" t="str">
        <f>IFERROR(VLOOKUP(Z335,【参考】数式用!$A$4:$B$54,2,FALSE),"")</f>
        <v/>
      </c>
      <c r="AD335" s="221"/>
      <c r="AE335" s="220" t="str">
        <f>IF(B335="","",IF(AO335="総合事業","数式を削除して手入力",IFERROR(INDEX(【参考】数式用!$AT$3:$AV$452,MATCH(Q335&amp;V335,【参考】数式用!$AS$3:$AS$452,0),MATCH(VLOOKUP(Z335,【参考】数式用!$AW$2:$AX$53,2,FALSE),【参考】数式用!$AT$2:$AV$2,0)),10)))</f>
        <v/>
      </c>
      <c r="AN335" s="428" t="e">
        <f>IF($L$18="", "", VLOOKUP(Z335,【参考】数式用!$A$4:$M$54,13,FALSE))</f>
        <v>#N/A</v>
      </c>
      <c r="AO335" s="46" t="e">
        <f>VLOOKUP(Z335,【参考】数式用!$A$2:$N$54,14,FALSE)</f>
        <v>#N/A</v>
      </c>
    </row>
    <row r="336" spans="1:41" ht="50" customHeight="1">
      <c r="A336" s="495">
        <f t="shared" ref="A336" si="65">A335+1</f>
        <v>279</v>
      </c>
      <c r="B336" s="542"/>
      <c r="C336" s="543"/>
      <c r="D336" s="543"/>
      <c r="E336" s="543"/>
      <c r="F336" s="543"/>
      <c r="G336" s="543"/>
      <c r="H336" s="543"/>
      <c r="I336" s="543"/>
      <c r="J336" s="543"/>
      <c r="K336" s="543"/>
      <c r="L336" s="536"/>
      <c r="M336" s="537"/>
      <c r="N336" s="537"/>
      <c r="O336" s="537"/>
      <c r="P336" s="538"/>
      <c r="Q336" s="502" t="s">
        <v>191</v>
      </c>
      <c r="R336" s="503"/>
      <c r="S336" s="503"/>
      <c r="T336" s="503"/>
      <c r="U336" s="504"/>
      <c r="V336" s="284"/>
      <c r="W336" s="499" t="str" cm="1">
        <f t="array" ref="W336">_xlfn.IFS(AND(B336="",Z336=""),"事業所番号及びサービス名を入力してください。",AND(B336="",Z336&lt;&gt;""),"事業所番号を入力してください。",AND(B336&lt;&gt;"",Z336=""),"サービス名を入力してください。",AND(B336&lt;&gt;"",Z336&lt;&gt;""),IF(LEFT(B336,2)="23",IFERROR(VLOOKUP(B336&amp;Z336,事業所一覧!$A$2:$D$44337,4,FALSE),"事業所番号若しくはサービス名に誤りがないか確認してください。"),"愛知県外の事業所は手入力してください。"))</f>
        <v>事業所番号及びサービス名を入力してください。</v>
      </c>
      <c r="X336" s="500"/>
      <c r="Y336" s="501"/>
      <c r="Z336" s="511"/>
      <c r="AA336" s="511"/>
      <c r="AB336" s="511"/>
      <c r="AC336" s="348" t="str">
        <f>IFERROR(VLOOKUP(Z336,【参考】数式用!$A$4:$B$54,2,FALSE),"")</f>
        <v/>
      </c>
      <c r="AD336" s="221"/>
      <c r="AE336" s="220" t="str">
        <f>IF(B336="","",IF(AO336="総合事業","数式を削除して手入力",IFERROR(INDEX(【参考】数式用!$AT$3:$AV$452,MATCH(Q336&amp;V336,【参考】数式用!$AS$3:$AS$452,0),MATCH(VLOOKUP(Z336,【参考】数式用!$AW$2:$AX$53,2,FALSE),【参考】数式用!$AT$2:$AV$2,0)),10)))</f>
        <v/>
      </c>
      <c r="AN336" s="428" t="e">
        <f>IF($L$18="", "", VLOOKUP(Z336,【参考】数式用!$A$4:$M$54,13,FALSE))</f>
        <v>#N/A</v>
      </c>
      <c r="AO336" s="46" t="e">
        <f>VLOOKUP(Z336,【参考】数式用!$A$2:$N$54,14,FALSE)</f>
        <v>#N/A</v>
      </c>
    </row>
    <row r="337" spans="1:41" ht="50" customHeight="1">
      <c r="A337" s="495">
        <f t="shared" si="3"/>
        <v>280</v>
      </c>
      <c r="B337" s="542"/>
      <c r="C337" s="543"/>
      <c r="D337" s="543"/>
      <c r="E337" s="543"/>
      <c r="F337" s="543"/>
      <c r="G337" s="543"/>
      <c r="H337" s="543"/>
      <c r="I337" s="543"/>
      <c r="J337" s="543"/>
      <c r="K337" s="543"/>
      <c r="L337" s="536"/>
      <c r="M337" s="537"/>
      <c r="N337" s="537"/>
      <c r="O337" s="537"/>
      <c r="P337" s="538"/>
      <c r="Q337" s="502" t="s">
        <v>191</v>
      </c>
      <c r="R337" s="503"/>
      <c r="S337" s="503"/>
      <c r="T337" s="503"/>
      <c r="U337" s="504"/>
      <c r="V337" s="284"/>
      <c r="W337" s="499" t="str" cm="1">
        <f t="array" ref="W337">_xlfn.IFS(AND(B337="",Z337=""),"事業所番号及びサービス名を入力してください。",AND(B337="",Z337&lt;&gt;""),"事業所番号を入力してください。",AND(B337&lt;&gt;"",Z337=""),"サービス名を入力してください。",AND(B337&lt;&gt;"",Z337&lt;&gt;""),IF(LEFT(B337,2)="23",IFERROR(VLOOKUP(B337&amp;Z337,事業所一覧!$A$2:$D$44337,4,FALSE),"事業所番号若しくはサービス名に誤りがないか確認してください。"),"愛知県外の事業所は手入力してください。"))</f>
        <v>事業所番号及びサービス名を入力してください。</v>
      </c>
      <c r="X337" s="500"/>
      <c r="Y337" s="501"/>
      <c r="Z337" s="511"/>
      <c r="AA337" s="511"/>
      <c r="AB337" s="511"/>
      <c r="AC337" s="348" t="str">
        <f>IFERROR(VLOOKUP(Z337,【参考】数式用!$A$4:$B$54,2,FALSE),"")</f>
        <v/>
      </c>
      <c r="AD337" s="221"/>
      <c r="AE337" s="220" t="str">
        <f>IF(B337="","",IF(AO337="総合事業","数式を削除して手入力",IFERROR(INDEX(【参考】数式用!$AT$3:$AV$452,MATCH(Q337&amp;V337,【参考】数式用!$AS$3:$AS$452,0),MATCH(VLOOKUP(Z337,【参考】数式用!$AW$2:$AX$53,2,FALSE),【参考】数式用!$AT$2:$AV$2,0)),10)))</f>
        <v/>
      </c>
      <c r="AN337" s="428" t="e">
        <f>IF($L$18="", "", VLOOKUP(Z337,【参考】数式用!$A$4:$M$54,13,FALSE))</f>
        <v>#N/A</v>
      </c>
      <c r="AO337" s="46" t="e">
        <f>VLOOKUP(Z337,【参考】数式用!$A$2:$N$54,14,FALSE)</f>
        <v>#N/A</v>
      </c>
    </row>
    <row r="338" spans="1:41" ht="50" customHeight="1">
      <c r="A338" s="495">
        <f t="shared" ref="A338" si="66">A337+1</f>
        <v>281</v>
      </c>
      <c r="B338" s="542"/>
      <c r="C338" s="543"/>
      <c r="D338" s="543"/>
      <c r="E338" s="543"/>
      <c r="F338" s="543"/>
      <c r="G338" s="543"/>
      <c r="H338" s="543"/>
      <c r="I338" s="543"/>
      <c r="J338" s="543"/>
      <c r="K338" s="543"/>
      <c r="L338" s="536"/>
      <c r="M338" s="537"/>
      <c r="N338" s="537"/>
      <c r="O338" s="537"/>
      <c r="P338" s="538"/>
      <c r="Q338" s="502" t="s">
        <v>191</v>
      </c>
      <c r="R338" s="503"/>
      <c r="S338" s="503"/>
      <c r="T338" s="503"/>
      <c r="U338" s="504"/>
      <c r="V338" s="284"/>
      <c r="W338" s="499" t="str" cm="1">
        <f t="array" ref="W338">_xlfn.IFS(AND(B338="",Z338=""),"事業所番号及びサービス名を入力してください。",AND(B338="",Z338&lt;&gt;""),"事業所番号を入力してください。",AND(B338&lt;&gt;"",Z338=""),"サービス名を入力してください。",AND(B338&lt;&gt;"",Z338&lt;&gt;""),IF(LEFT(B338,2)="23",IFERROR(VLOOKUP(B338&amp;Z338,事業所一覧!$A$2:$D$44337,4,FALSE),"事業所番号若しくはサービス名に誤りがないか確認してください。"),"愛知県外の事業所は手入力してください。"))</f>
        <v>事業所番号及びサービス名を入力してください。</v>
      </c>
      <c r="X338" s="500"/>
      <c r="Y338" s="501"/>
      <c r="Z338" s="511"/>
      <c r="AA338" s="511"/>
      <c r="AB338" s="511"/>
      <c r="AC338" s="348" t="str">
        <f>IFERROR(VLOOKUP(Z338,【参考】数式用!$A$4:$B$54,2,FALSE),"")</f>
        <v/>
      </c>
      <c r="AD338" s="221"/>
      <c r="AE338" s="220" t="str">
        <f>IF(B338="","",IF(AO338="総合事業","数式を削除して手入力",IFERROR(INDEX(【参考】数式用!$AT$3:$AV$452,MATCH(Q338&amp;V338,【参考】数式用!$AS$3:$AS$452,0),MATCH(VLOOKUP(Z338,【参考】数式用!$AW$2:$AX$53,2,FALSE),【参考】数式用!$AT$2:$AV$2,0)),10)))</f>
        <v/>
      </c>
      <c r="AN338" s="428" t="e">
        <f>IF($L$18="", "", VLOOKUP(Z338,【参考】数式用!$A$4:$M$54,13,FALSE))</f>
        <v>#N/A</v>
      </c>
      <c r="AO338" s="46" t="e">
        <f>VLOOKUP(Z338,【参考】数式用!$A$2:$N$54,14,FALSE)</f>
        <v>#N/A</v>
      </c>
    </row>
    <row r="339" spans="1:41" ht="50" customHeight="1">
      <c r="A339" s="495">
        <f t="shared" si="3"/>
        <v>282</v>
      </c>
      <c r="B339" s="542"/>
      <c r="C339" s="543"/>
      <c r="D339" s="543"/>
      <c r="E339" s="543"/>
      <c r="F339" s="543"/>
      <c r="G339" s="543"/>
      <c r="H339" s="543"/>
      <c r="I339" s="543"/>
      <c r="J339" s="543"/>
      <c r="K339" s="543"/>
      <c r="L339" s="536"/>
      <c r="M339" s="537"/>
      <c r="N339" s="537"/>
      <c r="O339" s="537"/>
      <c r="P339" s="538"/>
      <c r="Q339" s="502" t="s">
        <v>191</v>
      </c>
      <c r="R339" s="503"/>
      <c r="S339" s="503"/>
      <c r="T339" s="503"/>
      <c r="U339" s="504"/>
      <c r="V339" s="284"/>
      <c r="W339" s="499" t="str" cm="1">
        <f t="array" ref="W339">_xlfn.IFS(AND(B339="",Z339=""),"事業所番号及びサービス名を入力してください。",AND(B339="",Z339&lt;&gt;""),"事業所番号を入力してください。",AND(B339&lt;&gt;"",Z339=""),"サービス名を入力してください。",AND(B339&lt;&gt;"",Z339&lt;&gt;""),IF(LEFT(B339,2)="23",IFERROR(VLOOKUP(B339&amp;Z339,事業所一覧!$A$2:$D$44337,4,FALSE),"事業所番号若しくはサービス名に誤りがないか確認してください。"),"愛知県外の事業所は手入力してください。"))</f>
        <v>事業所番号及びサービス名を入力してください。</v>
      </c>
      <c r="X339" s="500"/>
      <c r="Y339" s="501"/>
      <c r="Z339" s="511"/>
      <c r="AA339" s="511"/>
      <c r="AB339" s="511"/>
      <c r="AC339" s="348" t="str">
        <f>IFERROR(VLOOKUP(Z339,【参考】数式用!$A$4:$B$54,2,FALSE),"")</f>
        <v/>
      </c>
      <c r="AD339" s="221"/>
      <c r="AE339" s="220" t="str">
        <f>IF(B339="","",IF(AO339="総合事業","数式を削除して手入力",IFERROR(INDEX(【参考】数式用!$AT$3:$AV$452,MATCH(Q339&amp;V339,【参考】数式用!$AS$3:$AS$452,0),MATCH(VLOOKUP(Z339,【参考】数式用!$AW$2:$AX$53,2,FALSE),【参考】数式用!$AT$2:$AV$2,0)),10)))</f>
        <v/>
      </c>
      <c r="AN339" s="428" t="e">
        <f>IF($L$18="", "", VLOOKUP(Z339,【参考】数式用!$A$4:$M$54,13,FALSE))</f>
        <v>#N/A</v>
      </c>
      <c r="AO339" s="46" t="e">
        <f>VLOOKUP(Z339,【参考】数式用!$A$2:$N$54,14,FALSE)</f>
        <v>#N/A</v>
      </c>
    </row>
    <row r="340" spans="1:41" ht="50" customHeight="1">
      <c r="A340" s="495">
        <f t="shared" ref="A340" si="67">A339+1</f>
        <v>283</v>
      </c>
      <c r="B340" s="542"/>
      <c r="C340" s="543"/>
      <c r="D340" s="543"/>
      <c r="E340" s="543"/>
      <c r="F340" s="543"/>
      <c r="G340" s="543"/>
      <c r="H340" s="543"/>
      <c r="I340" s="543"/>
      <c r="J340" s="543"/>
      <c r="K340" s="543"/>
      <c r="L340" s="536"/>
      <c r="M340" s="537"/>
      <c r="N340" s="537"/>
      <c r="O340" s="537"/>
      <c r="P340" s="538"/>
      <c r="Q340" s="502" t="s">
        <v>191</v>
      </c>
      <c r="R340" s="503"/>
      <c r="S340" s="503"/>
      <c r="T340" s="503"/>
      <c r="U340" s="504"/>
      <c r="V340" s="284"/>
      <c r="W340" s="499" t="str" cm="1">
        <f t="array" ref="W340">_xlfn.IFS(AND(B340="",Z340=""),"事業所番号及びサービス名を入力してください。",AND(B340="",Z340&lt;&gt;""),"事業所番号を入力してください。",AND(B340&lt;&gt;"",Z340=""),"サービス名を入力してください。",AND(B340&lt;&gt;"",Z340&lt;&gt;""),IF(LEFT(B340,2)="23",IFERROR(VLOOKUP(B340&amp;Z340,事業所一覧!$A$2:$D$44337,4,FALSE),"事業所番号若しくはサービス名に誤りがないか確認してください。"),"愛知県外の事業所は手入力してください。"))</f>
        <v>事業所番号及びサービス名を入力してください。</v>
      </c>
      <c r="X340" s="500"/>
      <c r="Y340" s="501"/>
      <c r="Z340" s="511"/>
      <c r="AA340" s="511"/>
      <c r="AB340" s="511"/>
      <c r="AC340" s="348" t="str">
        <f>IFERROR(VLOOKUP(Z340,【参考】数式用!$A$4:$B$54,2,FALSE),"")</f>
        <v/>
      </c>
      <c r="AD340" s="221"/>
      <c r="AE340" s="220" t="str">
        <f>IF(B340="","",IF(AO340="総合事業","数式を削除して手入力",IFERROR(INDEX(【参考】数式用!$AT$3:$AV$452,MATCH(Q340&amp;V340,【参考】数式用!$AS$3:$AS$452,0),MATCH(VLOOKUP(Z340,【参考】数式用!$AW$2:$AX$53,2,FALSE),【参考】数式用!$AT$2:$AV$2,0)),10)))</f>
        <v/>
      </c>
      <c r="AN340" s="428" t="e">
        <f>IF($L$18="", "", VLOOKUP(Z340,【参考】数式用!$A$4:$M$54,13,FALSE))</f>
        <v>#N/A</v>
      </c>
      <c r="AO340" s="46" t="e">
        <f>VLOOKUP(Z340,【参考】数式用!$A$2:$N$54,14,FALSE)</f>
        <v>#N/A</v>
      </c>
    </row>
    <row r="341" spans="1:41" ht="50" customHeight="1">
      <c r="A341" s="495">
        <f t="shared" si="3"/>
        <v>284</v>
      </c>
      <c r="B341" s="542"/>
      <c r="C341" s="543"/>
      <c r="D341" s="543"/>
      <c r="E341" s="543"/>
      <c r="F341" s="543"/>
      <c r="G341" s="543"/>
      <c r="H341" s="543"/>
      <c r="I341" s="543"/>
      <c r="J341" s="543"/>
      <c r="K341" s="543"/>
      <c r="L341" s="536"/>
      <c r="M341" s="537"/>
      <c r="N341" s="537"/>
      <c r="O341" s="537"/>
      <c r="P341" s="538"/>
      <c r="Q341" s="502" t="s">
        <v>191</v>
      </c>
      <c r="R341" s="503"/>
      <c r="S341" s="503"/>
      <c r="T341" s="503"/>
      <c r="U341" s="504"/>
      <c r="V341" s="284"/>
      <c r="W341" s="499" t="str" cm="1">
        <f t="array" ref="W341">_xlfn.IFS(AND(B341="",Z341=""),"事業所番号及びサービス名を入力してください。",AND(B341="",Z341&lt;&gt;""),"事業所番号を入力してください。",AND(B341&lt;&gt;"",Z341=""),"サービス名を入力してください。",AND(B341&lt;&gt;"",Z341&lt;&gt;""),IF(LEFT(B341,2)="23",IFERROR(VLOOKUP(B341&amp;Z341,事業所一覧!$A$2:$D$44337,4,FALSE),"事業所番号若しくはサービス名に誤りがないか確認してください。"),"愛知県外の事業所は手入力してください。"))</f>
        <v>事業所番号及びサービス名を入力してください。</v>
      </c>
      <c r="X341" s="500"/>
      <c r="Y341" s="501"/>
      <c r="Z341" s="511"/>
      <c r="AA341" s="511"/>
      <c r="AB341" s="511"/>
      <c r="AC341" s="348" t="str">
        <f>IFERROR(VLOOKUP(Z341,【参考】数式用!$A$4:$B$54,2,FALSE),"")</f>
        <v/>
      </c>
      <c r="AD341" s="221"/>
      <c r="AE341" s="220" t="str">
        <f>IF(B341="","",IF(AO341="総合事業","数式を削除して手入力",IFERROR(INDEX(【参考】数式用!$AT$3:$AV$452,MATCH(Q341&amp;V341,【参考】数式用!$AS$3:$AS$452,0),MATCH(VLOOKUP(Z341,【参考】数式用!$AW$2:$AX$53,2,FALSE),【参考】数式用!$AT$2:$AV$2,0)),10)))</f>
        <v/>
      </c>
      <c r="AN341" s="428" t="e">
        <f>IF($L$18="", "", VLOOKUP(Z341,【参考】数式用!$A$4:$M$54,13,FALSE))</f>
        <v>#N/A</v>
      </c>
      <c r="AO341" s="46" t="e">
        <f>VLOOKUP(Z341,【参考】数式用!$A$2:$N$54,14,FALSE)</f>
        <v>#N/A</v>
      </c>
    </row>
    <row r="342" spans="1:41" ht="50" customHeight="1">
      <c r="A342" s="495">
        <f t="shared" ref="A342" si="68">A341+1</f>
        <v>285</v>
      </c>
      <c r="B342" s="542"/>
      <c r="C342" s="543"/>
      <c r="D342" s="543"/>
      <c r="E342" s="543"/>
      <c r="F342" s="543"/>
      <c r="G342" s="543"/>
      <c r="H342" s="543"/>
      <c r="I342" s="543"/>
      <c r="J342" s="543"/>
      <c r="K342" s="543"/>
      <c r="L342" s="536"/>
      <c r="M342" s="537"/>
      <c r="N342" s="537"/>
      <c r="O342" s="537"/>
      <c r="P342" s="538"/>
      <c r="Q342" s="502" t="s">
        <v>191</v>
      </c>
      <c r="R342" s="503"/>
      <c r="S342" s="503"/>
      <c r="T342" s="503"/>
      <c r="U342" s="504"/>
      <c r="V342" s="284"/>
      <c r="W342" s="499" t="str" cm="1">
        <f t="array" ref="W342">_xlfn.IFS(AND(B342="",Z342=""),"事業所番号及びサービス名を入力してください。",AND(B342="",Z342&lt;&gt;""),"事業所番号を入力してください。",AND(B342&lt;&gt;"",Z342=""),"サービス名を入力してください。",AND(B342&lt;&gt;"",Z342&lt;&gt;""),IF(LEFT(B342,2)="23",IFERROR(VLOOKUP(B342&amp;Z342,事業所一覧!$A$2:$D$44337,4,FALSE),"事業所番号若しくはサービス名に誤りがないか確認してください。"),"愛知県外の事業所は手入力してください。"))</f>
        <v>事業所番号及びサービス名を入力してください。</v>
      </c>
      <c r="X342" s="500"/>
      <c r="Y342" s="501"/>
      <c r="Z342" s="511"/>
      <c r="AA342" s="511"/>
      <c r="AB342" s="511"/>
      <c r="AC342" s="348" t="str">
        <f>IFERROR(VLOOKUP(Z342,【参考】数式用!$A$4:$B$54,2,FALSE),"")</f>
        <v/>
      </c>
      <c r="AD342" s="221"/>
      <c r="AE342" s="220" t="str">
        <f>IF(B342="","",IF(AO342="総合事業","数式を削除して手入力",IFERROR(INDEX(【参考】数式用!$AT$3:$AV$452,MATCH(Q342&amp;V342,【参考】数式用!$AS$3:$AS$452,0),MATCH(VLOOKUP(Z342,【参考】数式用!$AW$2:$AX$53,2,FALSE),【参考】数式用!$AT$2:$AV$2,0)),10)))</f>
        <v/>
      </c>
      <c r="AN342" s="428" t="e">
        <f>IF($L$18="", "", VLOOKUP(Z342,【参考】数式用!$A$4:$M$54,13,FALSE))</f>
        <v>#N/A</v>
      </c>
      <c r="AO342" s="46" t="e">
        <f>VLOOKUP(Z342,【参考】数式用!$A$2:$N$54,14,FALSE)</f>
        <v>#N/A</v>
      </c>
    </row>
    <row r="343" spans="1:41" ht="50" customHeight="1">
      <c r="A343" s="495">
        <f t="shared" si="3"/>
        <v>286</v>
      </c>
      <c r="B343" s="542"/>
      <c r="C343" s="543"/>
      <c r="D343" s="543"/>
      <c r="E343" s="543"/>
      <c r="F343" s="543"/>
      <c r="G343" s="543"/>
      <c r="H343" s="543"/>
      <c r="I343" s="543"/>
      <c r="J343" s="543"/>
      <c r="K343" s="543"/>
      <c r="L343" s="536"/>
      <c r="M343" s="537"/>
      <c r="N343" s="537"/>
      <c r="O343" s="537"/>
      <c r="P343" s="538"/>
      <c r="Q343" s="502" t="s">
        <v>191</v>
      </c>
      <c r="R343" s="503"/>
      <c r="S343" s="503"/>
      <c r="T343" s="503"/>
      <c r="U343" s="504"/>
      <c r="V343" s="284"/>
      <c r="W343" s="499" t="str" cm="1">
        <f t="array" ref="W343">_xlfn.IFS(AND(B343="",Z343=""),"事業所番号及びサービス名を入力してください。",AND(B343="",Z343&lt;&gt;""),"事業所番号を入力してください。",AND(B343&lt;&gt;"",Z343=""),"サービス名を入力してください。",AND(B343&lt;&gt;"",Z343&lt;&gt;""),IF(LEFT(B343,2)="23",IFERROR(VLOOKUP(B343&amp;Z343,事業所一覧!$A$2:$D$44337,4,FALSE),"事業所番号若しくはサービス名に誤りがないか確認してください。"),"愛知県外の事業所は手入力してください。"))</f>
        <v>事業所番号及びサービス名を入力してください。</v>
      </c>
      <c r="X343" s="500"/>
      <c r="Y343" s="501"/>
      <c r="Z343" s="511"/>
      <c r="AA343" s="511"/>
      <c r="AB343" s="511"/>
      <c r="AC343" s="348" t="str">
        <f>IFERROR(VLOOKUP(Z343,【参考】数式用!$A$4:$B$54,2,FALSE),"")</f>
        <v/>
      </c>
      <c r="AD343" s="221"/>
      <c r="AE343" s="220" t="str">
        <f>IF(B343="","",IF(AO343="総合事業","数式を削除して手入力",IFERROR(INDEX(【参考】数式用!$AT$3:$AV$452,MATCH(Q343&amp;V343,【参考】数式用!$AS$3:$AS$452,0),MATCH(VLOOKUP(Z343,【参考】数式用!$AW$2:$AX$53,2,FALSE),【参考】数式用!$AT$2:$AV$2,0)),10)))</f>
        <v/>
      </c>
      <c r="AN343" s="428" t="e">
        <f>IF($L$18="", "", VLOOKUP(Z343,【参考】数式用!$A$4:$M$54,13,FALSE))</f>
        <v>#N/A</v>
      </c>
      <c r="AO343" s="46" t="e">
        <f>VLOOKUP(Z343,【参考】数式用!$A$2:$N$54,14,FALSE)</f>
        <v>#N/A</v>
      </c>
    </row>
    <row r="344" spans="1:41" ht="50" customHeight="1">
      <c r="A344" s="495">
        <f t="shared" ref="A344" si="69">A343+1</f>
        <v>287</v>
      </c>
      <c r="B344" s="542"/>
      <c r="C344" s="543"/>
      <c r="D344" s="543"/>
      <c r="E344" s="543"/>
      <c r="F344" s="543"/>
      <c r="G344" s="543"/>
      <c r="H344" s="543"/>
      <c r="I344" s="543"/>
      <c r="J344" s="543"/>
      <c r="K344" s="543"/>
      <c r="L344" s="536"/>
      <c r="M344" s="537"/>
      <c r="N344" s="537"/>
      <c r="O344" s="537"/>
      <c r="P344" s="538"/>
      <c r="Q344" s="502" t="s">
        <v>191</v>
      </c>
      <c r="R344" s="503"/>
      <c r="S344" s="503"/>
      <c r="T344" s="503"/>
      <c r="U344" s="504"/>
      <c r="V344" s="284"/>
      <c r="W344" s="499" t="str" cm="1">
        <f t="array" ref="W344">_xlfn.IFS(AND(B344="",Z344=""),"事業所番号及びサービス名を入力してください。",AND(B344="",Z344&lt;&gt;""),"事業所番号を入力してください。",AND(B344&lt;&gt;"",Z344=""),"サービス名を入力してください。",AND(B344&lt;&gt;"",Z344&lt;&gt;""),IF(LEFT(B344,2)="23",IFERROR(VLOOKUP(B344&amp;Z344,事業所一覧!$A$2:$D$44337,4,FALSE),"事業所番号若しくはサービス名に誤りがないか確認してください。"),"愛知県外の事業所は手入力してください。"))</f>
        <v>事業所番号及びサービス名を入力してください。</v>
      </c>
      <c r="X344" s="500"/>
      <c r="Y344" s="501"/>
      <c r="Z344" s="511"/>
      <c r="AA344" s="511"/>
      <c r="AB344" s="511"/>
      <c r="AC344" s="348" t="str">
        <f>IFERROR(VLOOKUP(Z344,【参考】数式用!$A$4:$B$54,2,FALSE),"")</f>
        <v/>
      </c>
      <c r="AD344" s="221"/>
      <c r="AE344" s="220" t="str">
        <f>IF(B344="","",IF(AO344="総合事業","数式を削除して手入力",IFERROR(INDEX(【参考】数式用!$AT$3:$AV$452,MATCH(Q344&amp;V344,【参考】数式用!$AS$3:$AS$452,0),MATCH(VLOOKUP(Z344,【参考】数式用!$AW$2:$AX$53,2,FALSE),【参考】数式用!$AT$2:$AV$2,0)),10)))</f>
        <v/>
      </c>
      <c r="AN344" s="428" t="e">
        <f>IF($L$18="", "", VLOOKUP(Z344,【参考】数式用!$A$4:$M$54,13,FALSE))</f>
        <v>#N/A</v>
      </c>
      <c r="AO344" s="46" t="e">
        <f>VLOOKUP(Z344,【参考】数式用!$A$2:$N$54,14,FALSE)</f>
        <v>#N/A</v>
      </c>
    </row>
    <row r="345" spans="1:41" ht="50" customHeight="1">
      <c r="A345" s="495">
        <f t="shared" si="3"/>
        <v>288</v>
      </c>
      <c r="B345" s="542"/>
      <c r="C345" s="543"/>
      <c r="D345" s="543"/>
      <c r="E345" s="543"/>
      <c r="F345" s="543"/>
      <c r="G345" s="543"/>
      <c r="H345" s="543"/>
      <c r="I345" s="543"/>
      <c r="J345" s="543"/>
      <c r="K345" s="543"/>
      <c r="L345" s="536"/>
      <c r="M345" s="537"/>
      <c r="N345" s="537"/>
      <c r="O345" s="537"/>
      <c r="P345" s="538"/>
      <c r="Q345" s="502" t="s">
        <v>191</v>
      </c>
      <c r="R345" s="503"/>
      <c r="S345" s="503"/>
      <c r="T345" s="503"/>
      <c r="U345" s="504"/>
      <c r="V345" s="284"/>
      <c r="W345" s="499" t="str" cm="1">
        <f t="array" ref="W345">_xlfn.IFS(AND(B345="",Z345=""),"事業所番号及びサービス名を入力してください。",AND(B345="",Z345&lt;&gt;""),"事業所番号を入力してください。",AND(B345&lt;&gt;"",Z345=""),"サービス名を入力してください。",AND(B345&lt;&gt;"",Z345&lt;&gt;""),IF(LEFT(B345,2)="23",IFERROR(VLOOKUP(B345&amp;Z345,事業所一覧!$A$2:$D$44337,4,FALSE),"事業所番号若しくはサービス名に誤りがないか確認してください。"),"愛知県外の事業所は手入力してください。"))</f>
        <v>事業所番号及びサービス名を入力してください。</v>
      </c>
      <c r="X345" s="500"/>
      <c r="Y345" s="501"/>
      <c r="Z345" s="511"/>
      <c r="AA345" s="511"/>
      <c r="AB345" s="511"/>
      <c r="AC345" s="348" t="str">
        <f>IFERROR(VLOOKUP(Z345,【参考】数式用!$A$4:$B$54,2,FALSE),"")</f>
        <v/>
      </c>
      <c r="AD345" s="221"/>
      <c r="AE345" s="220" t="str">
        <f>IF(B345="","",IF(AO345="総合事業","数式を削除して手入力",IFERROR(INDEX(【参考】数式用!$AT$3:$AV$452,MATCH(Q345&amp;V345,【参考】数式用!$AS$3:$AS$452,0),MATCH(VLOOKUP(Z345,【参考】数式用!$AW$2:$AX$53,2,FALSE),【参考】数式用!$AT$2:$AV$2,0)),10)))</f>
        <v/>
      </c>
      <c r="AN345" s="428" t="e">
        <f>IF($L$18="", "", VLOOKUP(Z345,【参考】数式用!$A$4:$M$54,13,FALSE))</f>
        <v>#N/A</v>
      </c>
      <c r="AO345" s="46" t="e">
        <f>VLOOKUP(Z345,【参考】数式用!$A$2:$N$54,14,FALSE)</f>
        <v>#N/A</v>
      </c>
    </row>
    <row r="346" spans="1:41" ht="50" customHeight="1">
      <c r="A346" s="495">
        <f t="shared" ref="A346" si="70">A345+1</f>
        <v>289</v>
      </c>
      <c r="B346" s="542"/>
      <c r="C346" s="543"/>
      <c r="D346" s="543"/>
      <c r="E346" s="543"/>
      <c r="F346" s="543"/>
      <c r="G346" s="543"/>
      <c r="H346" s="543"/>
      <c r="I346" s="543"/>
      <c r="J346" s="543"/>
      <c r="K346" s="543"/>
      <c r="L346" s="536"/>
      <c r="M346" s="537"/>
      <c r="N346" s="537"/>
      <c r="O346" s="537"/>
      <c r="P346" s="538"/>
      <c r="Q346" s="502" t="s">
        <v>191</v>
      </c>
      <c r="R346" s="503"/>
      <c r="S346" s="503"/>
      <c r="T346" s="503"/>
      <c r="U346" s="504"/>
      <c r="V346" s="284"/>
      <c r="W346" s="499" t="str" cm="1">
        <f t="array" ref="W346">_xlfn.IFS(AND(B346="",Z346=""),"事業所番号及びサービス名を入力してください。",AND(B346="",Z346&lt;&gt;""),"事業所番号を入力してください。",AND(B346&lt;&gt;"",Z346=""),"サービス名を入力してください。",AND(B346&lt;&gt;"",Z346&lt;&gt;""),IF(LEFT(B346,2)="23",IFERROR(VLOOKUP(B346&amp;Z346,事業所一覧!$A$2:$D$44337,4,FALSE),"事業所番号若しくはサービス名に誤りがないか確認してください。"),"愛知県外の事業所は手入力してください。"))</f>
        <v>事業所番号及びサービス名を入力してください。</v>
      </c>
      <c r="X346" s="500"/>
      <c r="Y346" s="501"/>
      <c r="Z346" s="511"/>
      <c r="AA346" s="511"/>
      <c r="AB346" s="511"/>
      <c r="AC346" s="348" t="str">
        <f>IFERROR(VLOOKUP(Z346,【参考】数式用!$A$4:$B$54,2,FALSE),"")</f>
        <v/>
      </c>
      <c r="AD346" s="221"/>
      <c r="AE346" s="220" t="str">
        <f>IF(B346="","",IF(AO346="総合事業","数式を削除して手入力",IFERROR(INDEX(【参考】数式用!$AT$3:$AV$452,MATCH(Q346&amp;V346,【参考】数式用!$AS$3:$AS$452,0),MATCH(VLOOKUP(Z346,【参考】数式用!$AW$2:$AX$53,2,FALSE),【参考】数式用!$AT$2:$AV$2,0)),10)))</f>
        <v/>
      </c>
      <c r="AN346" s="428" t="e">
        <f>IF($L$18="", "", VLOOKUP(Z346,【参考】数式用!$A$4:$M$54,13,FALSE))</f>
        <v>#N/A</v>
      </c>
      <c r="AO346" s="46" t="e">
        <f>VLOOKUP(Z346,【参考】数式用!$A$2:$N$54,14,FALSE)</f>
        <v>#N/A</v>
      </c>
    </row>
    <row r="347" spans="1:41" ht="50" customHeight="1">
      <c r="A347" s="495">
        <f t="shared" si="3"/>
        <v>290</v>
      </c>
      <c r="B347" s="542"/>
      <c r="C347" s="543"/>
      <c r="D347" s="543"/>
      <c r="E347" s="543"/>
      <c r="F347" s="543"/>
      <c r="G347" s="543"/>
      <c r="H347" s="543"/>
      <c r="I347" s="543"/>
      <c r="J347" s="543"/>
      <c r="K347" s="543"/>
      <c r="L347" s="536"/>
      <c r="M347" s="537"/>
      <c r="N347" s="537"/>
      <c r="O347" s="537"/>
      <c r="P347" s="538"/>
      <c r="Q347" s="502" t="s">
        <v>191</v>
      </c>
      <c r="R347" s="503"/>
      <c r="S347" s="503"/>
      <c r="T347" s="503"/>
      <c r="U347" s="504"/>
      <c r="V347" s="284"/>
      <c r="W347" s="499" t="str" cm="1">
        <f t="array" ref="W347">_xlfn.IFS(AND(B347="",Z347=""),"事業所番号及びサービス名を入力してください。",AND(B347="",Z347&lt;&gt;""),"事業所番号を入力してください。",AND(B347&lt;&gt;"",Z347=""),"サービス名を入力してください。",AND(B347&lt;&gt;"",Z347&lt;&gt;""),IF(LEFT(B347,2)="23",IFERROR(VLOOKUP(B347&amp;Z347,事業所一覧!$A$2:$D$44337,4,FALSE),"事業所番号若しくはサービス名に誤りがないか確認してください。"),"愛知県外の事業所は手入力してください。"))</f>
        <v>事業所番号及びサービス名を入力してください。</v>
      </c>
      <c r="X347" s="500"/>
      <c r="Y347" s="501"/>
      <c r="Z347" s="511"/>
      <c r="AA347" s="511"/>
      <c r="AB347" s="511"/>
      <c r="AC347" s="348" t="str">
        <f>IFERROR(VLOOKUP(Z347,【参考】数式用!$A$4:$B$54,2,FALSE),"")</f>
        <v/>
      </c>
      <c r="AD347" s="221"/>
      <c r="AE347" s="220" t="str">
        <f>IF(B347="","",IF(AO347="総合事業","数式を削除して手入力",IFERROR(INDEX(【参考】数式用!$AT$3:$AV$452,MATCH(Q347&amp;V347,【参考】数式用!$AS$3:$AS$452,0),MATCH(VLOOKUP(Z347,【参考】数式用!$AW$2:$AX$53,2,FALSE),【参考】数式用!$AT$2:$AV$2,0)),10)))</f>
        <v/>
      </c>
      <c r="AN347" s="428" t="e">
        <f>IF($L$18="", "", VLOOKUP(Z347,【参考】数式用!$A$4:$M$54,13,FALSE))</f>
        <v>#N/A</v>
      </c>
      <c r="AO347" s="46" t="e">
        <f>VLOOKUP(Z347,【参考】数式用!$A$2:$N$54,14,FALSE)</f>
        <v>#N/A</v>
      </c>
    </row>
    <row r="348" spans="1:41" ht="50" customHeight="1">
      <c r="A348" s="495">
        <f t="shared" ref="A348" si="71">A347+1</f>
        <v>291</v>
      </c>
      <c r="B348" s="542"/>
      <c r="C348" s="543"/>
      <c r="D348" s="543"/>
      <c r="E348" s="543"/>
      <c r="F348" s="543"/>
      <c r="G348" s="543"/>
      <c r="H348" s="543"/>
      <c r="I348" s="543"/>
      <c r="J348" s="543"/>
      <c r="K348" s="543"/>
      <c r="L348" s="536"/>
      <c r="M348" s="537"/>
      <c r="N348" s="537"/>
      <c r="O348" s="537"/>
      <c r="P348" s="538"/>
      <c r="Q348" s="502" t="s">
        <v>191</v>
      </c>
      <c r="R348" s="503"/>
      <c r="S348" s="503"/>
      <c r="T348" s="503"/>
      <c r="U348" s="504"/>
      <c r="V348" s="284"/>
      <c r="W348" s="499" t="str" cm="1">
        <f t="array" ref="W348">_xlfn.IFS(AND(B348="",Z348=""),"事業所番号及びサービス名を入力してください。",AND(B348="",Z348&lt;&gt;""),"事業所番号を入力してください。",AND(B348&lt;&gt;"",Z348=""),"サービス名を入力してください。",AND(B348&lt;&gt;"",Z348&lt;&gt;""),IF(LEFT(B348,2)="23",IFERROR(VLOOKUP(B348&amp;Z348,事業所一覧!$A$2:$D$44337,4,FALSE),"事業所番号若しくはサービス名に誤りがないか確認してください。"),"愛知県外の事業所は手入力してください。"))</f>
        <v>事業所番号及びサービス名を入力してください。</v>
      </c>
      <c r="X348" s="500"/>
      <c r="Y348" s="501"/>
      <c r="Z348" s="511"/>
      <c r="AA348" s="511"/>
      <c r="AB348" s="511"/>
      <c r="AC348" s="348" t="str">
        <f>IFERROR(VLOOKUP(Z348,【参考】数式用!$A$4:$B$54,2,FALSE),"")</f>
        <v/>
      </c>
      <c r="AD348" s="221"/>
      <c r="AE348" s="220" t="str">
        <f>IF(B348="","",IF(AO348="総合事業","数式を削除して手入力",IFERROR(INDEX(【参考】数式用!$AT$3:$AV$452,MATCH(Q348&amp;V348,【参考】数式用!$AS$3:$AS$452,0),MATCH(VLOOKUP(Z348,【参考】数式用!$AW$2:$AX$53,2,FALSE),【参考】数式用!$AT$2:$AV$2,0)),10)))</f>
        <v/>
      </c>
      <c r="AN348" s="428" t="e">
        <f>IF($L$18="", "", VLOOKUP(Z348,【参考】数式用!$A$4:$M$54,13,FALSE))</f>
        <v>#N/A</v>
      </c>
      <c r="AO348" s="46" t="e">
        <f>VLOOKUP(Z348,【参考】数式用!$A$2:$N$54,14,FALSE)</f>
        <v>#N/A</v>
      </c>
    </row>
    <row r="349" spans="1:41" ht="50" customHeight="1">
      <c r="A349" s="495">
        <f t="shared" si="3"/>
        <v>292</v>
      </c>
      <c r="B349" s="542"/>
      <c r="C349" s="543"/>
      <c r="D349" s="543"/>
      <c r="E349" s="543"/>
      <c r="F349" s="543"/>
      <c r="G349" s="543"/>
      <c r="H349" s="543"/>
      <c r="I349" s="543"/>
      <c r="J349" s="543"/>
      <c r="K349" s="543"/>
      <c r="L349" s="536"/>
      <c r="M349" s="537"/>
      <c r="N349" s="537"/>
      <c r="O349" s="537"/>
      <c r="P349" s="538"/>
      <c r="Q349" s="502" t="s">
        <v>191</v>
      </c>
      <c r="R349" s="503"/>
      <c r="S349" s="503"/>
      <c r="T349" s="503"/>
      <c r="U349" s="504"/>
      <c r="V349" s="284"/>
      <c r="W349" s="499" t="str" cm="1">
        <f t="array" ref="W349">_xlfn.IFS(AND(B349="",Z349=""),"事業所番号及びサービス名を入力してください。",AND(B349="",Z349&lt;&gt;""),"事業所番号を入力してください。",AND(B349&lt;&gt;"",Z349=""),"サービス名を入力してください。",AND(B349&lt;&gt;"",Z349&lt;&gt;""),IF(LEFT(B349,2)="23",IFERROR(VLOOKUP(B349&amp;Z349,事業所一覧!$A$2:$D$44337,4,FALSE),"事業所番号若しくはサービス名に誤りがないか確認してください。"),"愛知県外の事業所は手入力してください。"))</f>
        <v>事業所番号及びサービス名を入力してください。</v>
      </c>
      <c r="X349" s="500"/>
      <c r="Y349" s="501"/>
      <c r="Z349" s="511"/>
      <c r="AA349" s="511"/>
      <c r="AB349" s="511"/>
      <c r="AC349" s="348" t="str">
        <f>IFERROR(VLOOKUP(Z349,【参考】数式用!$A$4:$B$54,2,FALSE),"")</f>
        <v/>
      </c>
      <c r="AD349" s="221"/>
      <c r="AE349" s="220" t="str">
        <f>IF(B349="","",IF(AO349="総合事業","数式を削除して手入力",IFERROR(INDEX(【参考】数式用!$AT$3:$AV$452,MATCH(Q349&amp;V349,【参考】数式用!$AS$3:$AS$452,0),MATCH(VLOOKUP(Z349,【参考】数式用!$AW$2:$AX$53,2,FALSE),【参考】数式用!$AT$2:$AV$2,0)),10)))</f>
        <v/>
      </c>
      <c r="AN349" s="428" t="e">
        <f>IF($L$18="", "", VLOOKUP(Z349,【参考】数式用!$A$4:$M$54,13,FALSE))</f>
        <v>#N/A</v>
      </c>
      <c r="AO349" s="46" t="e">
        <f>VLOOKUP(Z349,【参考】数式用!$A$2:$N$54,14,FALSE)</f>
        <v>#N/A</v>
      </c>
    </row>
    <row r="350" spans="1:41" ht="50" customHeight="1">
      <c r="A350" s="495">
        <f t="shared" ref="A350" si="72">A349+1</f>
        <v>293</v>
      </c>
      <c r="B350" s="542"/>
      <c r="C350" s="543"/>
      <c r="D350" s="543"/>
      <c r="E350" s="543"/>
      <c r="F350" s="543"/>
      <c r="G350" s="543"/>
      <c r="H350" s="543"/>
      <c r="I350" s="543"/>
      <c r="J350" s="543"/>
      <c r="K350" s="543"/>
      <c r="L350" s="536"/>
      <c r="M350" s="537"/>
      <c r="N350" s="537"/>
      <c r="O350" s="537"/>
      <c r="P350" s="538"/>
      <c r="Q350" s="502" t="s">
        <v>191</v>
      </c>
      <c r="R350" s="503"/>
      <c r="S350" s="503"/>
      <c r="T350" s="503"/>
      <c r="U350" s="504"/>
      <c r="V350" s="284"/>
      <c r="W350" s="499" t="str" cm="1">
        <f t="array" ref="W350">_xlfn.IFS(AND(B350="",Z350=""),"事業所番号及びサービス名を入力してください。",AND(B350="",Z350&lt;&gt;""),"事業所番号を入力してください。",AND(B350&lt;&gt;"",Z350=""),"サービス名を入力してください。",AND(B350&lt;&gt;"",Z350&lt;&gt;""),IF(LEFT(B350,2)="23",IFERROR(VLOOKUP(B350&amp;Z350,事業所一覧!$A$2:$D$44337,4,FALSE),"事業所番号若しくはサービス名に誤りがないか確認してください。"),"愛知県外の事業所は手入力してください。"))</f>
        <v>事業所番号及びサービス名を入力してください。</v>
      </c>
      <c r="X350" s="500"/>
      <c r="Y350" s="501"/>
      <c r="Z350" s="511"/>
      <c r="AA350" s="511"/>
      <c r="AB350" s="511"/>
      <c r="AC350" s="348" t="str">
        <f>IFERROR(VLOOKUP(Z350,【参考】数式用!$A$4:$B$54,2,FALSE),"")</f>
        <v/>
      </c>
      <c r="AD350" s="221"/>
      <c r="AE350" s="220" t="str">
        <f>IF(B350="","",IF(AO350="総合事業","数式を削除して手入力",IFERROR(INDEX(【参考】数式用!$AT$3:$AV$452,MATCH(Q350&amp;V350,【参考】数式用!$AS$3:$AS$452,0),MATCH(VLOOKUP(Z350,【参考】数式用!$AW$2:$AX$53,2,FALSE),【参考】数式用!$AT$2:$AV$2,0)),10)))</f>
        <v/>
      </c>
      <c r="AN350" s="428" t="e">
        <f>IF($L$18="", "", VLOOKUP(Z350,【参考】数式用!$A$4:$M$54,13,FALSE))</f>
        <v>#N/A</v>
      </c>
      <c r="AO350" s="46" t="e">
        <f>VLOOKUP(Z350,【参考】数式用!$A$2:$N$54,14,FALSE)</f>
        <v>#N/A</v>
      </c>
    </row>
    <row r="351" spans="1:41" ht="50" customHeight="1">
      <c r="A351" s="495">
        <f t="shared" si="3"/>
        <v>294</v>
      </c>
      <c r="B351" s="542"/>
      <c r="C351" s="543"/>
      <c r="D351" s="543"/>
      <c r="E351" s="543"/>
      <c r="F351" s="543"/>
      <c r="G351" s="543"/>
      <c r="H351" s="543"/>
      <c r="I351" s="543"/>
      <c r="J351" s="543"/>
      <c r="K351" s="543"/>
      <c r="L351" s="536"/>
      <c r="M351" s="537"/>
      <c r="N351" s="537"/>
      <c r="O351" s="537"/>
      <c r="P351" s="538"/>
      <c r="Q351" s="502" t="s">
        <v>191</v>
      </c>
      <c r="R351" s="503"/>
      <c r="S351" s="503"/>
      <c r="T351" s="503"/>
      <c r="U351" s="504"/>
      <c r="V351" s="284"/>
      <c r="W351" s="499" t="str" cm="1">
        <f t="array" ref="W351">_xlfn.IFS(AND(B351="",Z351=""),"事業所番号及びサービス名を入力してください。",AND(B351="",Z351&lt;&gt;""),"事業所番号を入力してください。",AND(B351&lt;&gt;"",Z351=""),"サービス名を入力してください。",AND(B351&lt;&gt;"",Z351&lt;&gt;""),IF(LEFT(B351,2)="23",IFERROR(VLOOKUP(B351&amp;Z351,事業所一覧!$A$2:$D$44337,4,FALSE),"事業所番号若しくはサービス名に誤りがないか確認してください。"),"愛知県外の事業所は手入力してください。"))</f>
        <v>事業所番号及びサービス名を入力してください。</v>
      </c>
      <c r="X351" s="500"/>
      <c r="Y351" s="501"/>
      <c r="Z351" s="511"/>
      <c r="AA351" s="511"/>
      <c r="AB351" s="511"/>
      <c r="AC351" s="348" t="str">
        <f>IFERROR(VLOOKUP(Z351,【参考】数式用!$A$4:$B$54,2,FALSE),"")</f>
        <v/>
      </c>
      <c r="AD351" s="221"/>
      <c r="AE351" s="220" t="str">
        <f>IF(B351="","",IF(AO351="総合事業","数式を削除して手入力",IFERROR(INDEX(【参考】数式用!$AT$3:$AV$452,MATCH(Q351&amp;V351,【参考】数式用!$AS$3:$AS$452,0),MATCH(VLOOKUP(Z351,【参考】数式用!$AW$2:$AX$53,2,FALSE),【参考】数式用!$AT$2:$AV$2,0)),10)))</f>
        <v/>
      </c>
      <c r="AN351" s="428" t="e">
        <f>IF($L$18="", "", VLOOKUP(Z351,【参考】数式用!$A$4:$M$54,13,FALSE))</f>
        <v>#N/A</v>
      </c>
      <c r="AO351" s="46" t="e">
        <f>VLOOKUP(Z351,【参考】数式用!$A$2:$N$54,14,FALSE)</f>
        <v>#N/A</v>
      </c>
    </row>
    <row r="352" spans="1:41" ht="50" customHeight="1">
      <c r="A352" s="495">
        <f t="shared" ref="A352" si="73">A351+1</f>
        <v>295</v>
      </c>
      <c r="B352" s="542"/>
      <c r="C352" s="543"/>
      <c r="D352" s="543"/>
      <c r="E352" s="543"/>
      <c r="F352" s="543"/>
      <c r="G352" s="543"/>
      <c r="H352" s="543"/>
      <c r="I352" s="543"/>
      <c r="J352" s="543"/>
      <c r="K352" s="543"/>
      <c r="L352" s="536"/>
      <c r="M352" s="537"/>
      <c r="N352" s="537"/>
      <c r="O352" s="537"/>
      <c r="P352" s="538"/>
      <c r="Q352" s="502" t="s">
        <v>191</v>
      </c>
      <c r="R352" s="503"/>
      <c r="S352" s="503"/>
      <c r="T352" s="503"/>
      <c r="U352" s="504"/>
      <c r="V352" s="284"/>
      <c r="W352" s="499" t="str" cm="1">
        <f t="array" ref="W352">_xlfn.IFS(AND(B352="",Z352=""),"事業所番号及びサービス名を入力してください。",AND(B352="",Z352&lt;&gt;""),"事業所番号を入力してください。",AND(B352&lt;&gt;"",Z352=""),"サービス名を入力してください。",AND(B352&lt;&gt;"",Z352&lt;&gt;""),IF(LEFT(B352,2)="23",IFERROR(VLOOKUP(B352&amp;Z352,事業所一覧!$A$2:$D$44337,4,FALSE),"事業所番号若しくはサービス名に誤りがないか確認してください。"),"愛知県外の事業所は手入力してください。"))</f>
        <v>事業所番号及びサービス名を入力してください。</v>
      </c>
      <c r="X352" s="500"/>
      <c r="Y352" s="501"/>
      <c r="Z352" s="511"/>
      <c r="AA352" s="511"/>
      <c r="AB352" s="511"/>
      <c r="AC352" s="348" t="str">
        <f>IFERROR(VLOOKUP(Z352,【参考】数式用!$A$4:$B$54,2,FALSE),"")</f>
        <v/>
      </c>
      <c r="AD352" s="221"/>
      <c r="AE352" s="220" t="str">
        <f>IF(B352="","",IF(AO352="総合事業","数式を削除して手入力",IFERROR(INDEX(【参考】数式用!$AT$3:$AV$452,MATCH(Q352&amp;V352,【参考】数式用!$AS$3:$AS$452,0),MATCH(VLOOKUP(Z352,【参考】数式用!$AW$2:$AX$53,2,FALSE),【参考】数式用!$AT$2:$AV$2,0)),10)))</f>
        <v/>
      </c>
      <c r="AN352" s="428" t="e">
        <f>IF($L$18="", "", VLOOKUP(Z352,【参考】数式用!$A$4:$M$54,13,FALSE))</f>
        <v>#N/A</v>
      </c>
      <c r="AO352" s="46" t="e">
        <f>VLOOKUP(Z352,【参考】数式用!$A$2:$N$54,14,FALSE)</f>
        <v>#N/A</v>
      </c>
    </row>
    <row r="353" spans="1:41" ht="50" customHeight="1">
      <c r="A353" s="495">
        <f t="shared" si="3"/>
        <v>296</v>
      </c>
      <c r="B353" s="542"/>
      <c r="C353" s="543"/>
      <c r="D353" s="543"/>
      <c r="E353" s="543"/>
      <c r="F353" s="543"/>
      <c r="G353" s="543"/>
      <c r="H353" s="543"/>
      <c r="I353" s="543"/>
      <c r="J353" s="543"/>
      <c r="K353" s="543"/>
      <c r="L353" s="536"/>
      <c r="M353" s="537"/>
      <c r="N353" s="537"/>
      <c r="O353" s="537"/>
      <c r="P353" s="538"/>
      <c r="Q353" s="502" t="s">
        <v>191</v>
      </c>
      <c r="R353" s="503"/>
      <c r="S353" s="503"/>
      <c r="T353" s="503"/>
      <c r="U353" s="504"/>
      <c r="V353" s="284"/>
      <c r="W353" s="499" t="str" cm="1">
        <f t="array" ref="W353">_xlfn.IFS(AND(B353="",Z353=""),"事業所番号及びサービス名を入力してください。",AND(B353="",Z353&lt;&gt;""),"事業所番号を入力してください。",AND(B353&lt;&gt;"",Z353=""),"サービス名を入力してください。",AND(B353&lt;&gt;"",Z353&lt;&gt;""),IF(LEFT(B353,2)="23",IFERROR(VLOOKUP(B353&amp;Z353,事業所一覧!$A$2:$D$44337,4,FALSE),"事業所番号若しくはサービス名に誤りがないか確認してください。"),"愛知県外の事業所は手入力してください。"))</f>
        <v>事業所番号及びサービス名を入力してください。</v>
      </c>
      <c r="X353" s="500"/>
      <c r="Y353" s="501"/>
      <c r="Z353" s="511"/>
      <c r="AA353" s="511"/>
      <c r="AB353" s="511"/>
      <c r="AC353" s="348" t="str">
        <f>IFERROR(VLOOKUP(Z353,【参考】数式用!$A$4:$B$54,2,FALSE),"")</f>
        <v/>
      </c>
      <c r="AD353" s="221"/>
      <c r="AE353" s="220" t="str">
        <f>IF(B353="","",IF(AO353="総合事業","数式を削除して手入力",IFERROR(INDEX(【参考】数式用!$AT$3:$AV$452,MATCH(Q353&amp;V353,【参考】数式用!$AS$3:$AS$452,0),MATCH(VLOOKUP(Z353,【参考】数式用!$AW$2:$AX$53,2,FALSE),【参考】数式用!$AT$2:$AV$2,0)),10)))</f>
        <v/>
      </c>
      <c r="AN353" s="428" t="e">
        <f>IF($L$18="", "", VLOOKUP(Z353,【参考】数式用!$A$4:$M$54,13,FALSE))</f>
        <v>#N/A</v>
      </c>
      <c r="AO353" s="46" t="e">
        <f>VLOOKUP(Z353,【参考】数式用!$A$2:$N$54,14,FALSE)</f>
        <v>#N/A</v>
      </c>
    </row>
    <row r="354" spans="1:41" ht="50" customHeight="1">
      <c r="A354" s="495">
        <f t="shared" ref="A354" si="74">A353+1</f>
        <v>297</v>
      </c>
      <c r="B354" s="542"/>
      <c r="C354" s="543"/>
      <c r="D354" s="543"/>
      <c r="E354" s="543"/>
      <c r="F354" s="543"/>
      <c r="G354" s="543"/>
      <c r="H354" s="543"/>
      <c r="I354" s="543"/>
      <c r="J354" s="543"/>
      <c r="K354" s="543"/>
      <c r="L354" s="536"/>
      <c r="M354" s="537"/>
      <c r="N354" s="537"/>
      <c r="O354" s="537"/>
      <c r="P354" s="538"/>
      <c r="Q354" s="502" t="s">
        <v>191</v>
      </c>
      <c r="R354" s="503"/>
      <c r="S354" s="503"/>
      <c r="T354" s="503"/>
      <c r="U354" s="504"/>
      <c r="V354" s="284"/>
      <c r="W354" s="499" t="str" cm="1">
        <f t="array" ref="W354">_xlfn.IFS(AND(B354="",Z354=""),"事業所番号及びサービス名を入力してください。",AND(B354="",Z354&lt;&gt;""),"事業所番号を入力してください。",AND(B354&lt;&gt;"",Z354=""),"サービス名を入力してください。",AND(B354&lt;&gt;"",Z354&lt;&gt;""),IF(LEFT(B354,2)="23",IFERROR(VLOOKUP(B354&amp;Z354,事業所一覧!$A$2:$D$44337,4,FALSE),"事業所番号若しくはサービス名に誤りがないか確認してください。"),"愛知県外の事業所は手入力してください。"))</f>
        <v>事業所番号及びサービス名を入力してください。</v>
      </c>
      <c r="X354" s="500"/>
      <c r="Y354" s="501"/>
      <c r="Z354" s="511"/>
      <c r="AA354" s="511"/>
      <c r="AB354" s="511"/>
      <c r="AC354" s="348" t="str">
        <f>IFERROR(VLOOKUP(Z354,【参考】数式用!$A$4:$B$54,2,FALSE),"")</f>
        <v/>
      </c>
      <c r="AD354" s="221"/>
      <c r="AE354" s="220" t="str">
        <f>IF(B354="","",IF(AO354="総合事業","数式を削除して手入力",IFERROR(INDEX(【参考】数式用!$AT$3:$AV$452,MATCH(Q354&amp;V354,【参考】数式用!$AS$3:$AS$452,0),MATCH(VLOOKUP(Z354,【参考】数式用!$AW$2:$AX$53,2,FALSE),【参考】数式用!$AT$2:$AV$2,0)),10)))</f>
        <v/>
      </c>
      <c r="AN354" s="428" t="e">
        <f>IF($L$18="", "", VLOOKUP(Z354,【参考】数式用!$A$4:$M$54,13,FALSE))</f>
        <v>#N/A</v>
      </c>
      <c r="AO354" s="46" t="e">
        <f>VLOOKUP(Z354,【参考】数式用!$A$2:$N$54,14,FALSE)</f>
        <v>#N/A</v>
      </c>
    </row>
    <row r="355" spans="1:41" ht="50" customHeight="1">
      <c r="A355" s="495">
        <f t="shared" si="3"/>
        <v>298</v>
      </c>
      <c r="B355" s="542"/>
      <c r="C355" s="543"/>
      <c r="D355" s="543"/>
      <c r="E355" s="543"/>
      <c r="F355" s="543"/>
      <c r="G355" s="543"/>
      <c r="H355" s="543"/>
      <c r="I355" s="543"/>
      <c r="J355" s="543"/>
      <c r="K355" s="543"/>
      <c r="L355" s="536"/>
      <c r="M355" s="537"/>
      <c r="N355" s="537"/>
      <c r="O355" s="537"/>
      <c r="P355" s="538"/>
      <c r="Q355" s="502" t="s">
        <v>191</v>
      </c>
      <c r="R355" s="503"/>
      <c r="S355" s="503"/>
      <c r="T355" s="503"/>
      <c r="U355" s="504"/>
      <c r="V355" s="284"/>
      <c r="W355" s="499" t="str" cm="1">
        <f t="array" ref="W355">_xlfn.IFS(AND(B355="",Z355=""),"事業所番号及びサービス名を入力してください。",AND(B355="",Z355&lt;&gt;""),"事業所番号を入力してください。",AND(B355&lt;&gt;"",Z355=""),"サービス名を入力してください。",AND(B355&lt;&gt;"",Z355&lt;&gt;""),IF(LEFT(B355,2)="23",IFERROR(VLOOKUP(B355&amp;Z355,事業所一覧!$A$2:$D$44337,4,FALSE),"事業所番号若しくはサービス名に誤りがないか確認してください。"),"愛知県外の事業所は手入力してください。"))</f>
        <v>事業所番号及びサービス名を入力してください。</v>
      </c>
      <c r="X355" s="500"/>
      <c r="Y355" s="501"/>
      <c r="Z355" s="511"/>
      <c r="AA355" s="511"/>
      <c r="AB355" s="511"/>
      <c r="AC355" s="348" t="str">
        <f>IFERROR(VLOOKUP(Z355,【参考】数式用!$A$4:$B$54,2,FALSE),"")</f>
        <v/>
      </c>
      <c r="AD355" s="221"/>
      <c r="AE355" s="220" t="str">
        <f>IF(B355="","",IF(AO355="総合事業","数式を削除して手入力",IFERROR(INDEX(【参考】数式用!$AT$3:$AV$452,MATCH(Q355&amp;V355,【参考】数式用!$AS$3:$AS$452,0),MATCH(VLOOKUP(Z355,【参考】数式用!$AW$2:$AX$53,2,FALSE),【参考】数式用!$AT$2:$AV$2,0)),10)))</f>
        <v/>
      </c>
      <c r="AN355" s="428" t="e">
        <f>IF($L$18="", "", VLOOKUP(Z355,【参考】数式用!$A$4:$M$54,13,FALSE))</f>
        <v>#N/A</v>
      </c>
      <c r="AO355" s="46" t="e">
        <f>VLOOKUP(Z355,【参考】数式用!$A$2:$N$54,14,FALSE)</f>
        <v>#N/A</v>
      </c>
    </row>
    <row r="356" spans="1:41" ht="50" customHeight="1">
      <c r="A356" s="495">
        <f t="shared" ref="A356" si="75">A355+1</f>
        <v>299</v>
      </c>
      <c r="B356" s="542"/>
      <c r="C356" s="543"/>
      <c r="D356" s="543"/>
      <c r="E356" s="543"/>
      <c r="F356" s="543"/>
      <c r="G356" s="543"/>
      <c r="H356" s="543"/>
      <c r="I356" s="543"/>
      <c r="J356" s="543"/>
      <c r="K356" s="543"/>
      <c r="L356" s="536"/>
      <c r="M356" s="537"/>
      <c r="N356" s="537"/>
      <c r="O356" s="537"/>
      <c r="P356" s="538"/>
      <c r="Q356" s="502" t="s">
        <v>191</v>
      </c>
      <c r="R356" s="503"/>
      <c r="S356" s="503"/>
      <c r="T356" s="503"/>
      <c r="U356" s="504"/>
      <c r="V356" s="284"/>
      <c r="W356" s="499" t="str" cm="1">
        <f t="array" ref="W356">_xlfn.IFS(AND(B356="",Z356=""),"事業所番号及びサービス名を入力してください。",AND(B356="",Z356&lt;&gt;""),"事業所番号を入力してください。",AND(B356&lt;&gt;"",Z356=""),"サービス名を入力してください。",AND(B356&lt;&gt;"",Z356&lt;&gt;""),IF(LEFT(B356,2)="23",IFERROR(VLOOKUP(B356&amp;Z356,事業所一覧!$A$2:$D$44337,4,FALSE),"事業所番号若しくはサービス名に誤りがないか確認してください。"),"愛知県外の事業所は手入力してください。"))</f>
        <v>事業所番号及びサービス名を入力してください。</v>
      </c>
      <c r="X356" s="500"/>
      <c r="Y356" s="501"/>
      <c r="Z356" s="511"/>
      <c r="AA356" s="511"/>
      <c r="AB356" s="511"/>
      <c r="AC356" s="348" t="str">
        <f>IFERROR(VLOOKUP(Z356,【参考】数式用!$A$4:$B$54,2,FALSE),"")</f>
        <v/>
      </c>
      <c r="AD356" s="221"/>
      <c r="AE356" s="220" t="str">
        <f>IF(B356="","",IF(AO356="総合事業","数式を削除して手入力",IFERROR(INDEX(【参考】数式用!$AT$3:$AV$452,MATCH(Q356&amp;V356,【参考】数式用!$AS$3:$AS$452,0),MATCH(VLOOKUP(Z356,【参考】数式用!$AW$2:$AX$53,2,FALSE),【参考】数式用!$AT$2:$AV$2,0)),10)))</f>
        <v/>
      </c>
      <c r="AN356" s="428" t="e">
        <f>IF($L$18="", "", VLOOKUP(Z356,【参考】数式用!$A$4:$M$54,13,FALSE))</f>
        <v>#N/A</v>
      </c>
      <c r="AO356" s="46" t="e">
        <f>VLOOKUP(Z356,【参考】数式用!$A$2:$N$54,14,FALSE)</f>
        <v>#N/A</v>
      </c>
    </row>
    <row r="357" spans="1:41" ht="50" customHeight="1">
      <c r="A357" s="495">
        <f t="shared" si="3"/>
        <v>300</v>
      </c>
      <c r="B357" s="542"/>
      <c r="C357" s="543"/>
      <c r="D357" s="543"/>
      <c r="E357" s="543"/>
      <c r="F357" s="543"/>
      <c r="G357" s="543"/>
      <c r="H357" s="543"/>
      <c r="I357" s="543"/>
      <c r="J357" s="543"/>
      <c r="K357" s="543"/>
      <c r="L357" s="536"/>
      <c r="M357" s="537"/>
      <c r="N357" s="537"/>
      <c r="O357" s="537"/>
      <c r="P357" s="538"/>
      <c r="Q357" s="502" t="s">
        <v>191</v>
      </c>
      <c r="R357" s="503"/>
      <c r="S357" s="503"/>
      <c r="T357" s="503"/>
      <c r="U357" s="504"/>
      <c r="V357" s="284"/>
      <c r="W357" s="499" t="str" cm="1">
        <f t="array" ref="W357">_xlfn.IFS(AND(B357="",Z357=""),"事業所番号及びサービス名を入力してください。",AND(B357="",Z357&lt;&gt;""),"事業所番号を入力してください。",AND(B357&lt;&gt;"",Z357=""),"サービス名を入力してください。",AND(B357&lt;&gt;"",Z357&lt;&gt;""),IF(LEFT(B357,2)="23",IFERROR(VLOOKUP(B357&amp;Z357,事業所一覧!$A$2:$D$44337,4,FALSE),"事業所番号若しくはサービス名に誤りがないか確認してください。"),"愛知県外の事業所は手入力してください。"))</f>
        <v>事業所番号及びサービス名を入力してください。</v>
      </c>
      <c r="X357" s="500"/>
      <c r="Y357" s="501"/>
      <c r="Z357" s="511"/>
      <c r="AA357" s="511"/>
      <c r="AB357" s="511"/>
      <c r="AC357" s="348" t="str">
        <f>IFERROR(VLOOKUP(Z357,【参考】数式用!$A$4:$B$54,2,FALSE),"")</f>
        <v/>
      </c>
      <c r="AD357" s="221"/>
      <c r="AE357" s="220" t="str">
        <f>IF(B357="","",IF(AO357="総合事業","数式を削除して手入力",IFERROR(INDEX(【参考】数式用!$AT$3:$AV$452,MATCH(Q357&amp;V357,【参考】数式用!$AS$3:$AS$452,0),MATCH(VLOOKUP(Z357,【参考】数式用!$AW$2:$AX$53,2,FALSE),【参考】数式用!$AT$2:$AV$2,0)),10)))</f>
        <v/>
      </c>
      <c r="AN357" s="428" t="e">
        <f>IF($L$18="", "", VLOOKUP(Z357,【参考】数式用!$A$4:$M$54,13,FALSE))</f>
        <v>#N/A</v>
      </c>
      <c r="AO357" s="46" t="e">
        <f>VLOOKUP(Z357,【参考】数式用!$A$2:$N$54,14,FALSE)</f>
        <v>#N/A</v>
      </c>
    </row>
    <row r="358" spans="1:41" ht="50" customHeight="1">
      <c r="A358" s="495">
        <f t="shared" ref="A358" si="76">A357+1</f>
        <v>301</v>
      </c>
      <c r="B358" s="542"/>
      <c r="C358" s="543"/>
      <c r="D358" s="543"/>
      <c r="E358" s="543"/>
      <c r="F358" s="543"/>
      <c r="G358" s="543"/>
      <c r="H358" s="543"/>
      <c r="I358" s="543"/>
      <c r="J358" s="543"/>
      <c r="K358" s="543"/>
      <c r="L358" s="536"/>
      <c r="M358" s="537"/>
      <c r="N358" s="537"/>
      <c r="O358" s="537"/>
      <c r="P358" s="538"/>
      <c r="Q358" s="502" t="s">
        <v>191</v>
      </c>
      <c r="R358" s="503"/>
      <c r="S358" s="503"/>
      <c r="T358" s="503"/>
      <c r="U358" s="504"/>
      <c r="V358" s="284"/>
      <c r="W358" s="499" t="str" cm="1">
        <f t="array" ref="W358">_xlfn.IFS(AND(B358="",Z358=""),"事業所番号及びサービス名を入力してください。",AND(B358="",Z358&lt;&gt;""),"事業所番号を入力してください。",AND(B358&lt;&gt;"",Z358=""),"サービス名を入力してください。",AND(B358&lt;&gt;"",Z358&lt;&gt;""),IF(LEFT(B358,2)="23",IFERROR(VLOOKUP(B358&amp;Z358,事業所一覧!$A$2:$D$44337,4,FALSE),"事業所番号若しくはサービス名に誤りがないか確認してください。"),"愛知県外の事業所は手入力してください。"))</f>
        <v>事業所番号及びサービス名を入力してください。</v>
      </c>
      <c r="X358" s="500"/>
      <c r="Y358" s="501"/>
      <c r="Z358" s="511"/>
      <c r="AA358" s="511"/>
      <c r="AB358" s="511"/>
      <c r="AC358" s="348" t="str">
        <f>IFERROR(VLOOKUP(Z358,【参考】数式用!$A$4:$B$54,2,FALSE),"")</f>
        <v/>
      </c>
      <c r="AD358" s="221"/>
      <c r="AE358" s="220" t="str">
        <f>IF(B358="","",IF(AO358="総合事業","数式を削除して手入力",IFERROR(INDEX(【参考】数式用!$AT$3:$AV$452,MATCH(Q358&amp;V358,【参考】数式用!$AS$3:$AS$452,0),MATCH(VLOOKUP(Z358,【参考】数式用!$AW$2:$AX$53,2,FALSE),【参考】数式用!$AT$2:$AV$2,0)),10)))</f>
        <v/>
      </c>
      <c r="AN358" s="428" t="e">
        <f>IF($L$18="", "", VLOOKUP(Z358,【参考】数式用!$A$4:$M$54,13,FALSE))</f>
        <v>#N/A</v>
      </c>
      <c r="AO358" s="46" t="e">
        <f>VLOOKUP(Z358,【参考】数式用!$A$2:$N$54,14,FALSE)</f>
        <v>#N/A</v>
      </c>
    </row>
    <row r="359" spans="1:41" ht="50" customHeight="1">
      <c r="A359" s="495">
        <f t="shared" si="3"/>
        <v>302</v>
      </c>
      <c r="B359" s="542"/>
      <c r="C359" s="543"/>
      <c r="D359" s="543"/>
      <c r="E359" s="543"/>
      <c r="F359" s="543"/>
      <c r="G359" s="543"/>
      <c r="H359" s="543"/>
      <c r="I359" s="543"/>
      <c r="J359" s="543"/>
      <c r="K359" s="543"/>
      <c r="L359" s="536"/>
      <c r="M359" s="537"/>
      <c r="N359" s="537"/>
      <c r="O359" s="537"/>
      <c r="P359" s="538"/>
      <c r="Q359" s="502" t="s">
        <v>191</v>
      </c>
      <c r="R359" s="503"/>
      <c r="S359" s="503"/>
      <c r="T359" s="503"/>
      <c r="U359" s="504"/>
      <c r="V359" s="284"/>
      <c r="W359" s="499" t="str" cm="1">
        <f t="array" ref="W359">_xlfn.IFS(AND(B359="",Z359=""),"事業所番号及びサービス名を入力してください。",AND(B359="",Z359&lt;&gt;""),"事業所番号を入力してください。",AND(B359&lt;&gt;"",Z359=""),"サービス名を入力してください。",AND(B359&lt;&gt;"",Z359&lt;&gt;""),IF(LEFT(B359,2)="23",IFERROR(VLOOKUP(B359&amp;Z359,事業所一覧!$A$2:$D$44337,4,FALSE),"事業所番号若しくはサービス名に誤りがないか確認してください。"),"愛知県外の事業所は手入力してください。"))</f>
        <v>事業所番号及びサービス名を入力してください。</v>
      </c>
      <c r="X359" s="500"/>
      <c r="Y359" s="501"/>
      <c r="Z359" s="511"/>
      <c r="AA359" s="511"/>
      <c r="AB359" s="511"/>
      <c r="AC359" s="348" t="str">
        <f>IFERROR(VLOOKUP(Z359,【参考】数式用!$A$4:$B$54,2,FALSE),"")</f>
        <v/>
      </c>
      <c r="AD359" s="221"/>
      <c r="AE359" s="220" t="str">
        <f>IF(B359="","",IF(AO359="総合事業","数式を削除して手入力",IFERROR(INDEX(【参考】数式用!$AT$3:$AV$452,MATCH(Q359&amp;V359,【参考】数式用!$AS$3:$AS$452,0),MATCH(VLOOKUP(Z359,【参考】数式用!$AW$2:$AX$53,2,FALSE),【参考】数式用!$AT$2:$AV$2,0)),10)))</f>
        <v/>
      </c>
      <c r="AN359" s="428" t="e">
        <f>IF($L$18="", "", VLOOKUP(Z359,【参考】数式用!$A$4:$M$54,13,FALSE))</f>
        <v>#N/A</v>
      </c>
      <c r="AO359" s="46" t="e">
        <f>VLOOKUP(Z359,【参考】数式用!$A$2:$N$54,14,FALSE)</f>
        <v>#N/A</v>
      </c>
    </row>
    <row r="360" spans="1:41" ht="50" customHeight="1">
      <c r="A360" s="495">
        <f t="shared" ref="A360" si="77">A359+1</f>
        <v>303</v>
      </c>
      <c r="B360" s="542"/>
      <c r="C360" s="543"/>
      <c r="D360" s="543"/>
      <c r="E360" s="543"/>
      <c r="F360" s="543"/>
      <c r="G360" s="543"/>
      <c r="H360" s="543"/>
      <c r="I360" s="543"/>
      <c r="J360" s="543"/>
      <c r="K360" s="543"/>
      <c r="L360" s="536"/>
      <c r="M360" s="537"/>
      <c r="N360" s="537"/>
      <c r="O360" s="537"/>
      <c r="P360" s="538"/>
      <c r="Q360" s="502" t="s">
        <v>191</v>
      </c>
      <c r="R360" s="503"/>
      <c r="S360" s="503"/>
      <c r="T360" s="503"/>
      <c r="U360" s="504"/>
      <c r="V360" s="284"/>
      <c r="W360" s="499" t="str" cm="1">
        <f t="array" ref="W360">_xlfn.IFS(AND(B360="",Z360=""),"事業所番号及びサービス名を入力してください。",AND(B360="",Z360&lt;&gt;""),"事業所番号を入力してください。",AND(B360&lt;&gt;"",Z360=""),"サービス名を入力してください。",AND(B360&lt;&gt;"",Z360&lt;&gt;""),IF(LEFT(B360,2)="23",IFERROR(VLOOKUP(B360&amp;Z360,事業所一覧!$A$2:$D$44337,4,FALSE),"事業所番号若しくはサービス名に誤りがないか確認してください。"),"愛知県外の事業所は手入力してください。"))</f>
        <v>事業所番号及びサービス名を入力してください。</v>
      </c>
      <c r="X360" s="500"/>
      <c r="Y360" s="501"/>
      <c r="Z360" s="511"/>
      <c r="AA360" s="511"/>
      <c r="AB360" s="511"/>
      <c r="AC360" s="348" t="str">
        <f>IFERROR(VLOOKUP(Z360,【参考】数式用!$A$4:$B$54,2,FALSE),"")</f>
        <v/>
      </c>
      <c r="AD360" s="221"/>
      <c r="AE360" s="220" t="str">
        <f>IF(B360="","",IF(AO360="総合事業","数式を削除して手入力",IFERROR(INDEX(【参考】数式用!$AT$3:$AV$452,MATCH(Q360&amp;V360,【参考】数式用!$AS$3:$AS$452,0),MATCH(VLOOKUP(Z360,【参考】数式用!$AW$2:$AX$53,2,FALSE),【参考】数式用!$AT$2:$AV$2,0)),10)))</f>
        <v/>
      </c>
      <c r="AN360" s="428" t="e">
        <f>IF($L$18="", "", VLOOKUP(Z360,【参考】数式用!$A$4:$M$54,13,FALSE))</f>
        <v>#N/A</v>
      </c>
      <c r="AO360" s="46" t="e">
        <f>VLOOKUP(Z360,【参考】数式用!$A$2:$N$54,14,FALSE)</f>
        <v>#N/A</v>
      </c>
    </row>
    <row r="361" spans="1:41" ht="50" customHeight="1">
      <c r="A361" s="495">
        <f t="shared" si="3"/>
        <v>304</v>
      </c>
      <c r="B361" s="542"/>
      <c r="C361" s="543"/>
      <c r="D361" s="543"/>
      <c r="E361" s="543"/>
      <c r="F361" s="543"/>
      <c r="G361" s="543"/>
      <c r="H361" s="543"/>
      <c r="I361" s="543"/>
      <c r="J361" s="543"/>
      <c r="K361" s="543"/>
      <c r="L361" s="536"/>
      <c r="M361" s="537"/>
      <c r="N361" s="537"/>
      <c r="O361" s="537"/>
      <c r="P361" s="538"/>
      <c r="Q361" s="502" t="s">
        <v>191</v>
      </c>
      <c r="R361" s="503"/>
      <c r="S361" s="503"/>
      <c r="T361" s="503"/>
      <c r="U361" s="504"/>
      <c r="V361" s="284"/>
      <c r="W361" s="499" t="str" cm="1">
        <f t="array" ref="W361">_xlfn.IFS(AND(B361="",Z361=""),"事業所番号及びサービス名を入力してください。",AND(B361="",Z361&lt;&gt;""),"事業所番号を入力してください。",AND(B361&lt;&gt;"",Z361=""),"サービス名を入力してください。",AND(B361&lt;&gt;"",Z361&lt;&gt;""),IF(LEFT(B361,2)="23",IFERROR(VLOOKUP(B361&amp;Z361,事業所一覧!$A$2:$D$44337,4,FALSE),"事業所番号若しくはサービス名に誤りがないか確認してください。"),"愛知県外の事業所は手入力してください。"))</f>
        <v>事業所番号及びサービス名を入力してください。</v>
      </c>
      <c r="X361" s="500"/>
      <c r="Y361" s="501"/>
      <c r="Z361" s="511"/>
      <c r="AA361" s="511"/>
      <c r="AB361" s="511"/>
      <c r="AC361" s="348" t="str">
        <f>IFERROR(VLOOKUP(Z361,【参考】数式用!$A$4:$B$54,2,FALSE),"")</f>
        <v/>
      </c>
      <c r="AD361" s="221"/>
      <c r="AE361" s="220" t="str">
        <f>IF(B361="","",IF(AO361="総合事業","数式を削除して手入力",IFERROR(INDEX(【参考】数式用!$AT$3:$AV$452,MATCH(Q361&amp;V361,【参考】数式用!$AS$3:$AS$452,0),MATCH(VLOOKUP(Z361,【参考】数式用!$AW$2:$AX$53,2,FALSE),【参考】数式用!$AT$2:$AV$2,0)),10)))</f>
        <v/>
      </c>
      <c r="AN361" s="428" t="e">
        <f>IF($L$18="", "", VLOOKUP(Z361,【参考】数式用!$A$4:$M$54,13,FALSE))</f>
        <v>#N/A</v>
      </c>
      <c r="AO361" s="46" t="e">
        <f>VLOOKUP(Z361,【参考】数式用!$A$2:$N$54,14,FALSE)</f>
        <v>#N/A</v>
      </c>
    </row>
    <row r="362" spans="1:41" ht="50" customHeight="1">
      <c r="A362" s="495">
        <f t="shared" ref="A362" si="78">A361+1</f>
        <v>305</v>
      </c>
      <c r="B362" s="542"/>
      <c r="C362" s="543"/>
      <c r="D362" s="543"/>
      <c r="E362" s="543"/>
      <c r="F362" s="543"/>
      <c r="G362" s="543"/>
      <c r="H362" s="543"/>
      <c r="I362" s="543"/>
      <c r="J362" s="543"/>
      <c r="K362" s="543"/>
      <c r="L362" s="536"/>
      <c r="M362" s="537"/>
      <c r="N362" s="537"/>
      <c r="O362" s="537"/>
      <c r="P362" s="538"/>
      <c r="Q362" s="502" t="s">
        <v>191</v>
      </c>
      <c r="R362" s="503"/>
      <c r="S362" s="503"/>
      <c r="T362" s="503"/>
      <c r="U362" s="504"/>
      <c r="V362" s="284"/>
      <c r="W362" s="499" t="str" cm="1">
        <f t="array" ref="W362">_xlfn.IFS(AND(B362="",Z362=""),"事業所番号及びサービス名を入力してください。",AND(B362="",Z362&lt;&gt;""),"事業所番号を入力してください。",AND(B362&lt;&gt;"",Z362=""),"サービス名を入力してください。",AND(B362&lt;&gt;"",Z362&lt;&gt;""),IF(LEFT(B362,2)="23",IFERROR(VLOOKUP(B362&amp;Z362,事業所一覧!$A$2:$D$44337,4,FALSE),"事業所番号若しくはサービス名に誤りがないか確認してください。"),"愛知県外の事業所は手入力してください。"))</f>
        <v>事業所番号及びサービス名を入力してください。</v>
      </c>
      <c r="X362" s="500"/>
      <c r="Y362" s="501"/>
      <c r="Z362" s="511"/>
      <c r="AA362" s="511"/>
      <c r="AB362" s="511"/>
      <c r="AC362" s="348" t="str">
        <f>IFERROR(VLOOKUP(Z362,【参考】数式用!$A$4:$B$54,2,FALSE),"")</f>
        <v/>
      </c>
      <c r="AD362" s="221"/>
      <c r="AE362" s="220" t="str">
        <f>IF(B362="","",IF(AO362="総合事業","数式を削除して手入力",IFERROR(INDEX(【参考】数式用!$AT$3:$AV$452,MATCH(Q362&amp;V362,【参考】数式用!$AS$3:$AS$452,0),MATCH(VLOOKUP(Z362,【参考】数式用!$AW$2:$AX$53,2,FALSE),【参考】数式用!$AT$2:$AV$2,0)),10)))</f>
        <v/>
      </c>
      <c r="AN362" s="428" t="e">
        <f>IF($L$18="", "", VLOOKUP(Z362,【参考】数式用!$A$4:$M$54,13,FALSE))</f>
        <v>#N/A</v>
      </c>
      <c r="AO362" s="46" t="e">
        <f>VLOOKUP(Z362,【参考】数式用!$A$2:$N$54,14,FALSE)</f>
        <v>#N/A</v>
      </c>
    </row>
    <row r="363" spans="1:41" ht="50" customHeight="1">
      <c r="A363" s="495">
        <f t="shared" si="3"/>
        <v>306</v>
      </c>
      <c r="B363" s="542"/>
      <c r="C363" s="543"/>
      <c r="D363" s="543"/>
      <c r="E363" s="543"/>
      <c r="F363" s="543"/>
      <c r="G363" s="543"/>
      <c r="H363" s="543"/>
      <c r="I363" s="543"/>
      <c r="J363" s="543"/>
      <c r="K363" s="543"/>
      <c r="L363" s="536"/>
      <c r="M363" s="537"/>
      <c r="N363" s="537"/>
      <c r="O363" s="537"/>
      <c r="P363" s="538"/>
      <c r="Q363" s="502" t="s">
        <v>191</v>
      </c>
      <c r="R363" s="503"/>
      <c r="S363" s="503"/>
      <c r="T363" s="503"/>
      <c r="U363" s="504"/>
      <c r="V363" s="284"/>
      <c r="W363" s="499" t="str" cm="1">
        <f t="array" ref="W363">_xlfn.IFS(AND(B363="",Z363=""),"事業所番号及びサービス名を入力してください。",AND(B363="",Z363&lt;&gt;""),"事業所番号を入力してください。",AND(B363&lt;&gt;"",Z363=""),"サービス名を入力してください。",AND(B363&lt;&gt;"",Z363&lt;&gt;""),IF(LEFT(B363,2)="23",IFERROR(VLOOKUP(B363&amp;Z363,事業所一覧!$A$2:$D$44337,4,FALSE),"事業所番号若しくはサービス名に誤りがないか確認してください。"),"愛知県外の事業所は手入力してください。"))</f>
        <v>事業所番号及びサービス名を入力してください。</v>
      </c>
      <c r="X363" s="500"/>
      <c r="Y363" s="501"/>
      <c r="Z363" s="511"/>
      <c r="AA363" s="511"/>
      <c r="AB363" s="511"/>
      <c r="AC363" s="348" t="str">
        <f>IFERROR(VLOOKUP(Z363,【参考】数式用!$A$4:$B$54,2,FALSE),"")</f>
        <v/>
      </c>
      <c r="AD363" s="221"/>
      <c r="AE363" s="220" t="str">
        <f>IF(B363="","",IF(AO363="総合事業","数式を削除して手入力",IFERROR(INDEX(【参考】数式用!$AT$3:$AV$452,MATCH(Q363&amp;V363,【参考】数式用!$AS$3:$AS$452,0),MATCH(VLOOKUP(Z363,【参考】数式用!$AW$2:$AX$53,2,FALSE),【参考】数式用!$AT$2:$AV$2,0)),10)))</f>
        <v/>
      </c>
      <c r="AN363" s="428" t="e">
        <f>IF($L$18="", "", VLOOKUP(Z363,【参考】数式用!$A$4:$M$54,13,FALSE))</f>
        <v>#N/A</v>
      </c>
      <c r="AO363" s="46" t="e">
        <f>VLOOKUP(Z363,【参考】数式用!$A$2:$N$54,14,FALSE)</f>
        <v>#N/A</v>
      </c>
    </row>
    <row r="364" spans="1:41" ht="50" customHeight="1">
      <c r="A364" s="495">
        <f t="shared" ref="A364" si="79">A363+1</f>
        <v>307</v>
      </c>
      <c r="B364" s="542"/>
      <c r="C364" s="543"/>
      <c r="D364" s="543"/>
      <c r="E364" s="543"/>
      <c r="F364" s="543"/>
      <c r="G364" s="543"/>
      <c r="H364" s="543"/>
      <c r="I364" s="543"/>
      <c r="J364" s="543"/>
      <c r="K364" s="543"/>
      <c r="L364" s="536"/>
      <c r="M364" s="537"/>
      <c r="N364" s="537"/>
      <c r="O364" s="537"/>
      <c r="P364" s="538"/>
      <c r="Q364" s="502" t="s">
        <v>191</v>
      </c>
      <c r="R364" s="503"/>
      <c r="S364" s="503"/>
      <c r="T364" s="503"/>
      <c r="U364" s="504"/>
      <c r="V364" s="284"/>
      <c r="W364" s="499" t="str" cm="1">
        <f t="array" ref="W364">_xlfn.IFS(AND(B364="",Z364=""),"事業所番号及びサービス名を入力してください。",AND(B364="",Z364&lt;&gt;""),"事業所番号を入力してください。",AND(B364&lt;&gt;"",Z364=""),"サービス名を入力してください。",AND(B364&lt;&gt;"",Z364&lt;&gt;""),IF(LEFT(B364,2)="23",IFERROR(VLOOKUP(B364&amp;Z364,事業所一覧!$A$2:$D$44337,4,FALSE),"事業所番号若しくはサービス名に誤りがないか確認してください。"),"愛知県外の事業所は手入力してください。"))</f>
        <v>事業所番号及びサービス名を入力してください。</v>
      </c>
      <c r="X364" s="500"/>
      <c r="Y364" s="501"/>
      <c r="Z364" s="511"/>
      <c r="AA364" s="511"/>
      <c r="AB364" s="511"/>
      <c r="AC364" s="348" t="str">
        <f>IFERROR(VLOOKUP(Z364,【参考】数式用!$A$4:$B$54,2,FALSE),"")</f>
        <v/>
      </c>
      <c r="AD364" s="221"/>
      <c r="AE364" s="220" t="str">
        <f>IF(B364="","",IF(AO364="総合事業","数式を削除して手入力",IFERROR(INDEX(【参考】数式用!$AT$3:$AV$452,MATCH(Q364&amp;V364,【参考】数式用!$AS$3:$AS$452,0),MATCH(VLOOKUP(Z364,【参考】数式用!$AW$2:$AX$53,2,FALSE),【参考】数式用!$AT$2:$AV$2,0)),10)))</f>
        <v/>
      </c>
      <c r="AN364" s="428" t="e">
        <f>IF($L$18="", "", VLOOKUP(Z364,【参考】数式用!$A$4:$M$54,13,FALSE))</f>
        <v>#N/A</v>
      </c>
      <c r="AO364" s="46" t="e">
        <f>VLOOKUP(Z364,【参考】数式用!$A$2:$N$54,14,FALSE)</f>
        <v>#N/A</v>
      </c>
    </row>
    <row r="365" spans="1:41" ht="50" customHeight="1">
      <c r="A365" s="495">
        <f t="shared" si="3"/>
        <v>308</v>
      </c>
      <c r="B365" s="542"/>
      <c r="C365" s="543"/>
      <c r="D365" s="543"/>
      <c r="E365" s="543"/>
      <c r="F365" s="543"/>
      <c r="G365" s="543"/>
      <c r="H365" s="543"/>
      <c r="I365" s="543"/>
      <c r="J365" s="543"/>
      <c r="K365" s="543"/>
      <c r="L365" s="536"/>
      <c r="M365" s="537"/>
      <c r="N365" s="537"/>
      <c r="O365" s="537"/>
      <c r="P365" s="538"/>
      <c r="Q365" s="502" t="s">
        <v>191</v>
      </c>
      <c r="R365" s="503"/>
      <c r="S365" s="503"/>
      <c r="T365" s="503"/>
      <c r="U365" s="504"/>
      <c r="V365" s="284"/>
      <c r="W365" s="499" t="str" cm="1">
        <f t="array" ref="W365">_xlfn.IFS(AND(B365="",Z365=""),"事業所番号及びサービス名を入力してください。",AND(B365="",Z365&lt;&gt;""),"事業所番号を入力してください。",AND(B365&lt;&gt;"",Z365=""),"サービス名を入力してください。",AND(B365&lt;&gt;"",Z365&lt;&gt;""),IF(LEFT(B365,2)="23",IFERROR(VLOOKUP(B365&amp;Z365,事業所一覧!$A$2:$D$44337,4,FALSE),"事業所番号若しくはサービス名に誤りがないか確認してください。"),"愛知県外の事業所は手入力してください。"))</f>
        <v>事業所番号及びサービス名を入力してください。</v>
      </c>
      <c r="X365" s="500"/>
      <c r="Y365" s="501"/>
      <c r="Z365" s="511"/>
      <c r="AA365" s="511"/>
      <c r="AB365" s="511"/>
      <c r="AC365" s="348" t="str">
        <f>IFERROR(VLOOKUP(Z365,【参考】数式用!$A$4:$B$54,2,FALSE),"")</f>
        <v/>
      </c>
      <c r="AD365" s="221"/>
      <c r="AE365" s="220" t="str">
        <f>IF(B365="","",IF(AO365="総合事業","数式を削除して手入力",IFERROR(INDEX(【参考】数式用!$AT$3:$AV$452,MATCH(Q365&amp;V365,【参考】数式用!$AS$3:$AS$452,0),MATCH(VLOOKUP(Z365,【参考】数式用!$AW$2:$AX$53,2,FALSE),【参考】数式用!$AT$2:$AV$2,0)),10)))</f>
        <v/>
      </c>
      <c r="AN365" s="428" t="e">
        <f>IF($L$18="", "", VLOOKUP(Z365,【参考】数式用!$A$4:$M$54,13,FALSE))</f>
        <v>#N/A</v>
      </c>
      <c r="AO365" s="46" t="e">
        <f>VLOOKUP(Z365,【参考】数式用!$A$2:$N$54,14,FALSE)</f>
        <v>#N/A</v>
      </c>
    </row>
    <row r="366" spans="1:41" ht="50" customHeight="1">
      <c r="A366" s="495">
        <f t="shared" ref="A366" si="80">A365+1</f>
        <v>309</v>
      </c>
      <c r="B366" s="542"/>
      <c r="C366" s="543"/>
      <c r="D366" s="543"/>
      <c r="E366" s="543"/>
      <c r="F366" s="543"/>
      <c r="G366" s="543"/>
      <c r="H366" s="543"/>
      <c r="I366" s="543"/>
      <c r="J366" s="543"/>
      <c r="K366" s="543"/>
      <c r="L366" s="536"/>
      <c r="M366" s="537"/>
      <c r="N366" s="537"/>
      <c r="O366" s="537"/>
      <c r="P366" s="538"/>
      <c r="Q366" s="502" t="s">
        <v>191</v>
      </c>
      <c r="R366" s="503"/>
      <c r="S366" s="503"/>
      <c r="T366" s="503"/>
      <c r="U366" s="504"/>
      <c r="V366" s="284"/>
      <c r="W366" s="499" t="str" cm="1">
        <f t="array" ref="W366">_xlfn.IFS(AND(B366="",Z366=""),"事業所番号及びサービス名を入力してください。",AND(B366="",Z366&lt;&gt;""),"事業所番号を入力してください。",AND(B366&lt;&gt;"",Z366=""),"サービス名を入力してください。",AND(B366&lt;&gt;"",Z366&lt;&gt;""),IF(LEFT(B366,2)="23",IFERROR(VLOOKUP(B366&amp;Z366,事業所一覧!$A$2:$D$44337,4,FALSE),"事業所番号若しくはサービス名に誤りがないか確認してください。"),"愛知県外の事業所は手入力してください。"))</f>
        <v>事業所番号及びサービス名を入力してください。</v>
      </c>
      <c r="X366" s="500"/>
      <c r="Y366" s="501"/>
      <c r="Z366" s="511"/>
      <c r="AA366" s="511"/>
      <c r="AB366" s="511"/>
      <c r="AC366" s="348" t="str">
        <f>IFERROR(VLOOKUP(Z366,【参考】数式用!$A$4:$B$54,2,FALSE),"")</f>
        <v/>
      </c>
      <c r="AD366" s="221"/>
      <c r="AE366" s="220" t="str">
        <f>IF(B366="","",IF(AO366="総合事業","数式を削除して手入力",IFERROR(INDEX(【参考】数式用!$AT$3:$AV$452,MATCH(Q366&amp;V366,【参考】数式用!$AS$3:$AS$452,0),MATCH(VLOOKUP(Z366,【参考】数式用!$AW$2:$AX$53,2,FALSE),【参考】数式用!$AT$2:$AV$2,0)),10)))</f>
        <v/>
      </c>
      <c r="AN366" s="428" t="e">
        <f>IF($L$18="", "", VLOOKUP(Z366,【参考】数式用!$A$4:$M$54,13,FALSE))</f>
        <v>#N/A</v>
      </c>
      <c r="AO366" s="46" t="e">
        <f>VLOOKUP(Z366,【参考】数式用!$A$2:$N$54,14,FALSE)</f>
        <v>#N/A</v>
      </c>
    </row>
    <row r="367" spans="1:41" ht="50" customHeight="1">
      <c r="A367" s="495">
        <f t="shared" si="3"/>
        <v>310</v>
      </c>
      <c r="B367" s="542"/>
      <c r="C367" s="543"/>
      <c r="D367" s="543"/>
      <c r="E367" s="543"/>
      <c r="F367" s="543"/>
      <c r="G367" s="543"/>
      <c r="H367" s="543"/>
      <c r="I367" s="543"/>
      <c r="J367" s="543"/>
      <c r="K367" s="543"/>
      <c r="L367" s="536"/>
      <c r="M367" s="537"/>
      <c r="N367" s="537"/>
      <c r="O367" s="537"/>
      <c r="P367" s="538"/>
      <c r="Q367" s="502" t="s">
        <v>191</v>
      </c>
      <c r="R367" s="503"/>
      <c r="S367" s="503"/>
      <c r="T367" s="503"/>
      <c r="U367" s="504"/>
      <c r="V367" s="284"/>
      <c r="W367" s="499" t="str" cm="1">
        <f t="array" ref="W367">_xlfn.IFS(AND(B367="",Z367=""),"事業所番号及びサービス名を入力してください。",AND(B367="",Z367&lt;&gt;""),"事業所番号を入力してください。",AND(B367&lt;&gt;"",Z367=""),"サービス名を入力してください。",AND(B367&lt;&gt;"",Z367&lt;&gt;""),IF(LEFT(B367,2)="23",IFERROR(VLOOKUP(B367&amp;Z367,事業所一覧!$A$2:$D$44337,4,FALSE),"事業所番号若しくはサービス名に誤りがないか確認してください。"),"愛知県外の事業所は手入力してください。"))</f>
        <v>事業所番号及びサービス名を入力してください。</v>
      </c>
      <c r="X367" s="500"/>
      <c r="Y367" s="501"/>
      <c r="Z367" s="511"/>
      <c r="AA367" s="511"/>
      <c r="AB367" s="511"/>
      <c r="AC367" s="348" t="str">
        <f>IFERROR(VLOOKUP(Z367,【参考】数式用!$A$4:$B$54,2,FALSE),"")</f>
        <v/>
      </c>
      <c r="AD367" s="221"/>
      <c r="AE367" s="220" t="str">
        <f>IF(B367="","",IF(AO367="総合事業","数式を削除して手入力",IFERROR(INDEX(【参考】数式用!$AT$3:$AV$452,MATCH(Q367&amp;V367,【参考】数式用!$AS$3:$AS$452,0),MATCH(VLOOKUP(Z367,【参考】数式用!$AW$2:$AX$53,2,FALSE),【参考】数式用!$AT$2:$AV$2,0)),10)))</f>
        <v/>
      </c>
      <c r="AN367" s="428" t="e">
        <f>IF($L$18="", "", VLOOKUP(Z367,【参考】数式用!$A$4:$M$54,13,FALSE))</f>
        <v>#N/A</v>
      </c>
      <c r="AO367" s="46" t="e">
        <f>VLOOKUP(Z367,【参考】数式用!$A$2:$N$54,14,FALSE)</f>
        <v>#N/A</v>
      </c>
    </row>
    <row r="368" spans="1:41" ht="50" customHeight="1">
      <c r="A368" s="495">
        <f t="shared" ref="A368" si="81">A367+1</f>
        <v>311</v>
      </c>
      <c r="B368" s="542"/>
      <c r="C368" s="543"/>
      <c r="D368" s="543"/>
      <c r="E368" s="543"/>
      <c r="F368" s="543"/>
      <c r="G368" s="543"/>
      <c r="H368" s="543"/>
      <c r="I368" s="543"/>
      <c r="J368" s="543"/>
      <c r="K368" s="543"/>
      <c r="L368" s="536"/>
      <c r="M368" s="537"/>
      <c r="N368" s="537"/>
      <c r="O368" s="537"/>
      <c r="P368" s="538"/>
      <c r="Q368" s="502" t="s">
        <v>191</v>
      </c>
      <c r="R368" s="503"/>
      <c r="S368" s="503"/>
      <c r="T368" s="503"/>
      <c r="U368" s="504"/>
      <c r="V368" s="284"/>
      <c r="W368" s="499" t="str" cm="1">
        <f t="array" ref="W368">_xlfn.IFS(AND(B368="",Z368=""),"事業所番号及びサービス名を入力してください。",AND(B368="",Z368&lt;&gt;""),"事業所番号を入力してください。",AND(B368&lt;&gt;"",Z368=""),"サービス名を入力してください。",AND(B368&lt;&gt;"",Z368&lt;&gt;""),IF(LEFT(B368,2)="23",IFERROR(VLOOKUP(B368&amp;Z368,事業所一覧!$A$2:$D$44337,4,FALSE),"事業所番号若しくはサービス名に誤りがないか確認してください。"),"愛知県外の事業所は手入力してください。"))</f>
        <v>事業所番号及びサービス名を入力してください。</v>
      </c>
      <c r="X368" s="500"/>
      <c r="Y368" s="501"/>
      <c r="Z368" s="511"/>
      <c r="AA368" s="511"/>
      <c r="AB368" s="511"/>
      <c r="AC368" s="348" t="str">
        <f>IFERROR(VLOOKUP(Z368,【参考】数式用!$A$4:$B$54,2,FALSE),"")</f>
        <v/>
      </c>
      <c r="AD368" s="221"/>
      <c r="AE368" s="220" t="str">
        <f>IF(B368="","",IF(AO368="総合事業","数式を削除して手入力",IFERROR(INDEX(【参考】数式用!$AT$3:$AV$452,MATCH(Q368&amp;V368,【参考】数式用!$AS$3:$AS$452,0),MATCH(VLOOKUP(Z368,【参考】数式用!$AW$2:$AX$53,2,FALSE),【参考】数式用!$AT$2:$AV$2,0)),10)))</f>
        <v/>
      </c>
      <c r="AN368" s="428" t="e">
        <f>IF($L$18="", "", VLOOKUP(Z368,【参考】数式用!$A$4:$M$54,13,FALSE))</f>
        <v>#N/A</v>
      </c>
      <c r="AO368" s="46" t="e">
        <f>VLOOKUP(Z368,【参考】数式用!$A$2:$N$54,14,FALSE)</f>
        <v>#N/A</v>
      </c>
    </row>
    <row r="369" spans="1:41" ht="50" customHeight="1">
      <c r="A369" s="495">
        <f t="shared" si="3"/>
        <v>312</v>
      </c>
      <c r="B369" s="542"/>
      <c r="C369" s="543"/>
      <c r="D369" s="543"/>
      <c r="E369" s="543"/>
      <c r="F369" s="543"/>
      <c r="G369" s="543"/>
      <c r="H369" s="543"/>
      <c r="I369" s="543"/>
      <c r="J369" s="543"/>
      <c r="K369" s="543"/>
      <c r="L369" s="536"/>
      <c r="M369" s="537"/>
      <c r="N369" s="537"/>
      <c r="O369" s="537"/>
      <c r="P369" s="538"/>
      <c r="Q369" s="502" t="s">
        <v>191</v>
      </c>
      <c r="R369" s="503"/>
      <c r="S369" s="503"/>
      <c r="T369" s="503"/>
      <c r="U369" s="504"/>
      <c r="V369" s="284"/>
      <c r="W369" s="499" t="str" cm="1">
        <f t="array" ref="W369">_xlfn.IFS(AND(B369="",Z369=""),"事業所番号及びサービス名を入力してください。",AND(B369="",Z369&lt;&gt;""),"事業所番号を入力してください。",AND(B369&lt;&gt;"",Z369=""),"サービス名を入力してください。",AND(B369&lt;&gt;"",Z369&lt;&gt;""),IF(LEFT(B369,2)="23",IFERROR(VLOOKUP(B369&amp;Z369,事業所一覧!$A$2:$D$44337,4,FALSE),"事業所番号若しくはサービス名に誤りがないか確認してください。"),"愛知県外の事業所は手入力してください。"))</f>
        <v>事業所番号及びサービス名を入力してください。</v>
      </c>
      <c r="X369" s="500"/>
      <c r="Y369" s="501"/>
      <c r="Z369" s="511"/>
      <c r="AA369" s="511"/>
      <c r="AB369" s="511"/>
      <c r="AC369" s="348" t="str">
        <f>IFERROR(VLOOKUP(Z369,【参考】数式用!$A$4:$B$54,2,FALSE),"")</f>
        <v/>
      </c>
      <c r="AD369" s="221"/>
      <c r="AE369" s="220" t="str">
        <f>IF(B369="","",IF(AO369="総合事業","数式を削除して手入力",IFERROR(INDEX(【参考】数式用!$AT$3:$AV$452,MATCH(Q369&amp;V369,【参考】数式用!$AS$3:$AS$452,0),MATCH(VLOOKUP(Z369,【参考】数式用!$AW$2:$AX$53,2,FALSE),【参考】数式用!$AT$2:$AV$2,0)),10)))</f>
        <v/>
      </c>
      <c r="AN369" s="428" t="e">
        <f>IF($L$18="", "", VLOOKUP(Z369,【参考】数式用!$A$4:$M$54,13,FALSE))</f>
        <v>#N/A</v>
      </c>
      <c r="AO369" s="46" t="e">
        <f>VLOOKUP(Z369,【参考】数式用!$A$2:$N$54,14,FALSE)</f>
        <v>#N/A</v>
      </c>
    </row>
    <row r="370" spans="1:41" ht="50" customHeight="1">
      <c r="A370" s="495">
        <f t="shared" ref="A370" si="82">A369+1</f>
        <v>313</v>
      </c>
      <c r="B370" s="542"/>
      <c r="C370" s="543"/>
      <c r="D370" s="543"/>
      <c r="E370" s="543"/>
      <c r="F370" s="543"/>
      <c r="G370" s="543"/>
      <c r="H370" s="543"/>
      <c r="I370" s="543"/>
      <c r="J370" s="543"/>
      <c r="K370" s="543"/>
      <c r="L370" s="536"/>
      <c r="M370" s="537"/>
      <c r="N370" s="537"/>
      <c r="O370" s="537"/>
      <c r="P370" s="538"/>
      <c r="Q370" s="502" t="s">
        <v>191</v>
      </c>
      <c r="R370" s="503"/>
      <c r="S370" s="503"/>
      <c r="T370" s="503"/>
      <c r="U370" s="504"/>
      <c r="V370" s="284"/>
      <c r="W370" s="499" t="str" cm="1">
        <f t="array" ref="W370">_xlfn.IFS(AND(B370="",Z370=""),"事業所番号及びサービス名を入力してください。",AND(B370="",Z370&lt;&gt;""),"事業所番号を入力してください。",AND(B370&lt;&gt;"",Z370=""),"サービス名を入力してください。",AND(B370&lt;&gt;"",Z370&lt;&gt;""),IF(LEFT(B370,2)="23",IFERROR(VLOOKUP(B370&amp;Z370,事業所一覧!$A$2:$D$44337,4,FALSE),"事業所番号若しくはサービス名に誤りがないか確認してください。"),"愛知県外の事業所は手入力してください。"))</f>
        <v>事業所番号及びサービス名を入力してください。</v>
      </c>
      <c r="X370" s="500"/>
      <c r="Y370" s="501"/>
      <c r="Z370" s="511"/>
      <c r="AA370" s="511"/>
      <c r="AB370" s="511"/>
      <c r="AC370" s="348" t="str">
        <f>IFERROR(VLOOKUP(Z370,【参考】数式用!$A$4:$B$54,2,FALSE),"")</f>
        <v/>
      </c>
      <c r="AD370" s="221"/>
      <c r="AE370" s="220" t="str">
        <f>IF(B370="","",IF(AO370="総合事業","数式を削除して手入力",IFERROR(INDEX(【参考】数式用!$AT$3:$AV$452,MATCH(Q370&amp;V370,【参考】数式用!$AS$3:$AS$452,0),MATCH(VLOOKUP(Z370,【参考】数式用!$AW$2:$AX$53,2,FALSE),【参考】数式用!$AT$2:$AV$2,0)),10)))</f>
        <v/>
      </c>
      <c r="AN370" s="428" t="e">
        <f>IF($L$18="", "", VLOOKUP(Z370,【参考】数式用!$A$4:$M$54,13,FALSE))</f>
        <v>#N/A</v>
      </c>
      <c r="AO370" s="46" t="e">
        <f>VLOOKUP(Z370,【参考】数式用!$A$2:$N$54,14,FALSE)</f>
        <v>#N/A</v>
      </c>
    </row>
    <row r="371" spans="1:41" ht="50" customHeight="1">
      <c r="A371" s="495">
        <f t="shared" si="3"/>
        <v>314</v>
      </c>
      <c r="B371" s="542"/>
      <c r="C371" s="543"/>
      <c r="D371" s="543"/>
      <c r="E371" s="543"/>
      <c r="F371" s="543"/>
      <c r="G371" s="543"/>
      <c r="H371" s="543"/>
      <c r="I371" s="543"/>
      <c r="J371" s="543"/>
      <c r="K371" s="543"/>
      <c r="L371" s="536"/>
      <c r="M371" s="537"/>
      <c r="N371" s="537"/>
      <c r="O371" s="537"/>
      <c r="P371" s="538"/>
      <c r="Q371" s="502" t="s">
        <v>191</v>
      </c>
      <c r="R371" s="503"/>
      <c r="S371" s="503"/>
      <c r="T371" s="503"/>
      <c r="U371" s="504"/>
      <c r="V371" s="284"/>
      <c r="W371" s="499" t="str" cm="1">
        <f t="array" ref="W371">_xlfn.IFS(AND(B371="",Z371=""),"事業所番号及びサービス名を入力してください。",AND(B371="",Z371&lt;&gt;""),"事業所番号を入力してください。",AND(B371&lt;&gt;"",Z371=""),"サービス名を入力してください。",AND(B371&lt;&gt;"",Z371&lt;&gt;""),IF(LEFT(B371,2)="23",IFERROR(VLOOKUP(B371&amp;Z371,事業所一覧!$A$2:$D$44337,4,FALSE),"事業所番号若しくはサービス名に誤りがないか確認してください。"),"愛知県外の事業所は手入力してください。"))</f>
        <v>事業所番号及びサービス名を入力してください。</v>
      </c>
      <c r="X371" s="500"/>
      <c r="Y371" s="501"/>
      <c r="Z371" s="511"/>
      <c r="AA371" s="511"/>
      <c r="AB371" s="511"/>
      <c r="AC371" s="348" t="str">
        <f>IFERROR(VLOOKUP(Z371,【参考】数式用!$A$4:$B$54,2,FALSE),"")</f>
        <v/>
      </c>
      <c r="AD371" s="221"/>
      <c r="AE371" s="220" t="str">
        <f>IF(B371="","",IF(AO371="総合事業","数式を削除して手入力",IFERROR(INDEX(【参考】数式用!$AT$3:$AV$452,MATCH(Q371&amp;V371,【参考】数式用!$AS$3:$AS$452,0),MATCH(VLOOKUP(Z371,【参考】数式用!$AW$2:$AX$53,2,FALSE),【参考】数式用!$AT$2:$AV$2,0)),10)))</f>
        <v/>
      </c>
      <c r="AN371" s="428" t="e">
        <f>IF($L$18="", "", VLOOKUP(Z371,【参考】数式用!$A$4:$M$54,13,FALSE))</f>
        <v>#N/A</v>
      </c>
      <c r="AO371" s="46" t="e">
        <f>VLOOKUP(Z371,【参考】数式用!$A$2:$N$54,14,FALSE)</f>
        <v>#N/A</v>
      </c>
    </row>
    <row r="372" spans="1:41" ht="50" customHeight="1">
      <c r="A372" s="495">
        <f t="shared" ref="A372" si="83">A371+1</f>
        <v>315</v>
      </c>
      <c r="B372" s="542"/>
      <c r="C372" s="543"/>
      <c r="D372" s="543"/>
      <c r="E372" s="543"/>
      <c r="F372" s="543"/>
      <c r="G372" s="543"/>
      <c r="H372" s="543"/>
      <c r="I372" s="543"/>
      <c r="J372" s="543"/>
      <c r="K372" s="543"/>
      <c r="L372" s="536"/>
      <c r="M372" s="537"/>
      <c r="N372" s="537"/>
      <c r="O372" s="537"/>
      <c r="P372" s="538"/>
      <c r="Q372" s="502" t="s">
        <v>191</v>
      </c>
      <c r="R372" s="503"/>
      <c r="S372" s="503"/>
      <c r="T372" s="503"/>
      <c r="U372" s="504"/>
      <c r="V372" s="284"/>
      <c r="W372" s="499" t="str" cm="1">
        <f t="array" ref="W372">_xlfn.IFS(AND(B372="",Z372=""),"事業所番号及びサービス名を入力してください。",AND(B372="",Z372&lt;&gt;""),"事業所番号を入力してください。",AND(B372&lt;&gt;"",Z372=""),"サービス名を入力してください。",AND(B372&lt;&gt;"",Z372&lt;&gt;""),IF(LEFT(B372,2)="23",IFERROR(VLOOKUP(B372&amp;Z372,事業所一覧!$A$2:$D$44337,4,FALSE),"事業所番号若しくはサービス名に誤りがないか確認してください。"),"愛知県外の事業所は手入力してください。"))</f>
        <v>事業所番号及びサービス名を入力してください。</v>
      </c>
      <c r="X372" s="500"/>
      <c r="Y372" s="501"/>
      <c r="Z372" s="511"/>
      <c r="AA372" s="511"/>
      <c r="AB372" s="511"/>
      <c r="AC372" s="348" t="str">
        <f>IFERROR(VLOOKUP(Z372,【参考】数式用!$A$4:$B$54,2,FALSE),"")</f>
        <v/>
      </c>
      <c r="AD372" s="221"/>
      <c r="AE372" s="220" t="str">
        <f>IF(B372="","",IF(AO372="総合事業","数式を削除して手入力",IFERROR(INDEX(【参考】数式用!$AT$3:$AV$452,MATCH(Q372&amp;V372,【参考】数式用!$AS$3:$AS$452,0),MATCH(VLOOKUP(Z372,【参考】数式用!$AW$2:$AX$53,2,FALSE),【参考】数式用!$AT$2:$AV$2,0)),10)))</f>
        <v/>
      </c>
      <c r="AN372" s="428" t="e">
        <f>IF($L$18="", "", VLOOKUP(Z372,【参考】数式用!$A$4:$M$54,13,FALSE))</f>
        <v>#N/A</v>
      </c>
      <c r="AO372" s="46" t="e">
        <f>VLOOKUP(Z372,【参考】数式用!$A$2:$N$54,14,FALSE)</f>
        <v>#N/A</v>
      </c>
    </row>
    <row r="373" spans="1:41" ht="50" customHeight="1">
      <c r="A373" s="495">
        <f t="shared" si="3"/>
        <v>316</v>
      </c>
      <c r="B373" s="542"/>
      <c r="C373" s="543"/>
      <c r="D373" s="543"/>
      <c r="E373" s="543"/>
      <c r="F373" s="543"/>
      <c r="G373" s="543"/>
      <c r="H373" s="543"/>
      <c r="I373" s="543"/>
      <c r="J373" s="543"/>
      <c r="K373" s="543"/>
      <c r="L373" s="536"/>
      <c r="M373" s="537"/>
      <c r="N373" s="537"/>
      <c r="O373" s="537"/>
      <c r="P373" s="538"/>
      <c r="Q373" s="502" t="s">
        <v>191</v>
      </c>
      <c r="R373" s="503"/>
      <c r="S373" s="503"/>
      <c r="T373" s="503"/>
      <c r="U373" s="504"/>
      <c r="V373" s="284"/>
      <c r="W373" s="499" t="str" cm="1">
        <f t="array" ref="W373">_xlfn.IFS(AND(B373="",Z373=""),"事業所番号及びサービス名を入力してください。",AND(B373="",Z373&lt;&gt;""),"事業所番号を入力してください。",AND(B373&lt;&gt;"",Z373=""),"サービス名を入力してください。",AND(B373&lt;&gt;"",Z373&lt;&gt;""),IF(LEFT(B373,2)="23",IFERROR(VLOOKUP(B373&amp;Z373,事業所一覧!$A$2:$D$44337,4,FALSE),"事業所番号若しくはサービス名に誤りがないか確認してください。"),"愛知県外の事業所は手入力してください。"))</f>
        <v>事業所番号及びサービス名を入力してください。</v>
      </c>
      <c r="X373" s="500"/>
      <c r="Y373" s="501"/>
      <c r="Z373" s="511"/>
      <c r="AA373" s="511"/>
      <c r="AB373" s="511"/>
      <c r="AC373" s="348" t="str">
        <f>IFERROR(VLOOKUP(Z373,【参考】数式用!$A$4:$B$54,2,FALSE),"")</f>
        <v/>
      </c>
      <c r="AD373" s="221"/>
      <c r="AE373" s="220" t="str">
        <f>IF(B373="","",IF(AO373="総合事業","数式を削除して手入力",IFERROR(INDEX(【参考】数式用!$AT$3:$AV$452,MATCH(Q373&amp;V373,【参考】数式用!$AS$3:$AS$452,0),MATCH(VLOOKUP(Z373,【参考】数式用!$AW$2:$AX$53,2,FALSE),【参考】数式用!$AT$2:$AV$2,0)),10)))</f>
        <v/>
      </c>
      <c r="AN373" s="428" t="e">
        <f>IF($L$18="", "", VLOOKUP(Z373,【参考】数式用!$A$4:$M$54,13,FALSE))</f>
        <v>#N/A</v>
      </c>
      <c r="AO373" s="46" t="e">
        <f>VLOOKUP(Z373,【参考】数式用!$A$2:$N$54,14,FALSE)</f>
        <v>#N/A</v>
      </c>
    </row>
    <row r="374" spans="1:41" ht="50" customHeight="1">
      <c r="A374" s="495">
        <f t="shared" ref="A374" si="84">A373+1</f>
        <v>317</v>
      </c>
      <c r="B374" s="542"/>
      <c r="C374" s="543"/>
      <c r="D374" s="543"/>
      <c r="E374" s="543"/>
      <c r="F374" s="543"/>
      <c r="G374" s="543"/>
      <c r="H374" s="543"/>
      <c r="I374" s="543"/>
      <c r="J374" s="543"/>
      <c r="K374" s="543"/>
      <c r="L374" s="536"/>
      <c r="M374" s="537"/>
      <c r="N374" s="537"/>
      <c r="O374" s="537"/>
      <c r="P374" s="538"/>
      <c r="Q374" s="502" t="s">
        <v>191</v>
      </c>
      <c r="R374" s="503"/>
      <c r="S374" s="503"/>
      <c r="T374" s="503"/>
      <c r="U374" s="504"/>
      <c r="V374" s="284"/>
      <c r="W374" s="499" t="str" cm="1">
        <f t="array" ref="W374">_xlfn.IFS(AND(B374="",Z374=""),"事業所番号及びサービス名を入力してください。",AND(B374="",Z374&lt;&gt;""),"事業所番号を入力してください。",AND(B374&lt;&gt;"",Z374=""),"サービス名を入力してください。",AND(B374&lt;&gt;"",Z374&lt;&gt;""),IF(LEFT(B374,2)="23",IFERROR(VLOOKUP(B374&amp;Z374,事業所一覧!$A$2:$D$44337,4,FALSE),"事業所番号若しくはサービス名に誤りがないか確認してください。"),"愛知県外の事業所は手入力してください。"))</f>
        <v>事業所番号及びサービス名を入力してください。</v>
      </c>
      <c r="X374" s="500"/>
      <c r="Y374" s="501"/>
      <c r="Z374" s="511"/>
      <c r="AA374" s="511"/>
      <c r="AB374" s="511"/>
      <c r="AC374" s="348" t="str">
        <f>IFERROR(VLOOKUP(Z374,【参考】数式用!$A$4:$B$54,2,FALSE),"")</f>
        <v/>
      </c>
      <c r="AD374" s="221"/>
      <c r="AE374" s="220" t="str">
        <f>IF(B374="","",IF(AO374="総合事業","数式を削除して手入力",IFERROR(INDEX(【参考】数式用!$AT$3:$AV$452,MATCH(Q374&amp;V374,【参考】数式用!$AS$3:$AS$452,0),MATCH(VLOOKUP(Z374,【参考】数式用!$AW$2:$AX$53,2,FALSE),【参考】数式用!$AT$2:$AV$2,0)),10)))</f>
        <v/>
      </c>
      <c r="AN374" s="428" t="e">
        <f>IF($L$18="", "", VLOOKUP(Z374,【参考】数式用!$A$4:$M$54,13,FALSE))</f>
        <v>#N/A</v>
      </c>
      <c r="AO374" s="46" t="e">
        <f>VLOOKUP(Z374,【参考】数式用!$A$2:$N$54,14,FALSE)</f>
        <v>#N/A</v>
      </c>
    </row>
    <row r="375" spans="1:41" ht="50" customHeight="1">
      <c r="A375" s="495">
        <f t="shared" si="3"/>
        <v>318</v>
      </c>
      <c r="B375" s="542"/>
      <c r="C375" s="543"/>
      <c r="D375" s="543"/>
      <c r="E375" s="543"/>
      <c r="F375" s="543"/>
      <c r="G375" s="543"/>
      <c r="H375" s="543"/>
      <c r="I375" s="543"/>
      <c r="J375" s="543"/>
      <c r="K375" s="543"/>
      <c r="L375" s="536"/>
      <c r="M375" s="537"/>
      <c r="N375" s="537"/>
      <c r="O375" s="537"/>
      <c r="P375" s="538"/>
      <c r="Q375" s="502" t="s">
        <v>191</v>
      </c>
      <c r="R375" s="503"/>
      <c r="S375" s="503"/>
      <c r="T375" s="503"/>
      <c r="U375" s="504"/>
      <c r="V375" s="284"/>
      <c r="W375" s="499" t="str" cm="1">
        <f t="array" ref="W375">_xlfn.IFS(AND(B375="",Z375=""),"事業所番号及びサービス名を入力してください。",AND(B375="",Z375&lt;&gt;""),"事業所番号を入力してください。",AND(B375&lt;&gt;"",Z375=""),"サービス名を入力してください。",AND(B375&lt;&gt;"",Z375&lt;&gt;""),IF(LEFT(B375,2)="23",IFERROR(VLOOKUP(B375&amp;Z375,事業所一覧!$A$2:$D$44337,4,FALSE),"事業所番号若しくはサービス名に誤りがないか確認してください。"),"愛知県外の事業所は手入力してください。"))</f>
        <v>事業所番号及びサービス名を入力してください。</v>
      </c>
      <c r="X375" s="500"/>
      <c r="Y375" s="501"/>
      <c r="Z375" s="511"/>
      <c r="AA375" s="511"/>
      <c r="AB375" s="511"/>
      <c r="AC375" s="348" t="str">
        <f>IFERROR(VLOOKUP(Z375,【参考】数式用!$A$4:$B$54,2,FALSE),"")</f>
        <v/>
      </c>
      <c r="AD375" s="221"/>
      <c r="AE375" s="220" t="str">
        <f>IF(B375="","",IF(AO375="総合事業","数式を削除して手入力",IFERROR(INDEX(【参考】数式用!$AT$3:$AV$452,MATCH(Q375&amp;V375,【参考】数式用!$AS$3:$AS$452,0),MATCH(VLOOKUP(Z375,【参考】数式用!$AW$2:$AX$53,2,FALSE),【参考】数式用!$AT$2:$AV$2,0)),10)))</f>
        <v/>
      </c>
      <c r="AN375" s="428" t="e">
        <f>IF($L$18="", "", VLOOKUP(Z375,【参考】数式用!$A$4:$M$54,13,FALSE))</f>
        <v>#N/A</v>
      </c>
      <c r="AO375" s="46" t="e">
        <f>VLOOKUP(Z375,【参考】数式用!$A$2:$N$54,14,FALSE)</f>
        <v>#N/A</v>
      </c>
    </row>
    <row r="376" spans="1:41" ht="50" customHeight="1">
      <c r="A376" s="495">
        <f t="shared" ref="A376" si="85">A375+1</f>
        <v>319</v>
      </c>
      <c r="B376" s="542"/>
      <c r="C376" s="543"/>
      <c r="D376" s="543"/>
      <c r="E376" s="543"/>
      <c r="F376" s="543"/>
      <c r="G376" s="543"/>
      <c r="H376" s="543"/>
      <c r="I376" s="543"/>
      <c r="J376" s="543"/>
      <c r="K376" s="543"/>
      <c r="L376" s="536"/>
      <c r="M376" s="537"/>
      <c r="N376" s="537"/>
      <c r="O376" s="537"/>
      <c r="P376" s="538"/>
      <c r="Q376" s="502" t="s">
        <v>191</v>
      </c>
      <c r="R376" s="503"/>
      <c r="S376" s="503"/>
      <c r="T376" s="503"/>
      <c r="U376" s="504"/>
      <c r="V376" s="284"/>
      <c r="W376" s="499" t="str" cm="1">
        <f t="array" ref="W376">_xlfn.IFS(AND(B376="",Z376=""),"事業所番号及びサービス名を入力してください。",AND(B376="",Z376&lt;&gt;""),"事業所番号を入力してください。",AND(B376&lt;&gt;"",Z376=""),"サービス名を入力してください。",AND(B376&lt;&gt;"",Z376&lt;&gt;""),IF(LEFT(B376,2)="23",IFERROR(VLOOKUP(B376&amp;Z376,事業所一覧!$A$2:$D$44337,4,FALSE),"事業所番号若しくはサービス名に誤りがないか確認してください。"),"愛知県外の事業所は手入力してください。"))</f>
        <v>事業所番号及びサービス名を入力してください。</v>
      </c>
      <c r="X376" s="500"/>
      <c r="Y376" s="501"/>
      <c r="Z376" s="511"/>
      <c r="AA376" s="511"/>
      <c r="AB376" s="511"/>
      <c r="AC376" s="348" t="str">
        <f>IFERROR(VLOOKUP(Z376,【参考】数式用!$A$4:$B$54,2,FALSE),"")</f>
        <v/>
      </c>
      <c r="AD376" s="221"/>
      <c r="AE376" s="220" t="str">
        <f>IF(B376="","",IF(AO376="総合事業","数式を削除して手入力",IFERROR(INDEX(【参考】数式用!$AT$3:$AV$452,MATCH(Q376&amp;V376,【参考】数式用!$AS$3:$AS$452,0),MATCH(VLOOKUP(Z376,【参考】数式用!$AW$2:$AX$53,2,FALSE),【参考】数式用!$AT$2:$AV$2,0)),10)))</f>
        <v/>
      </c>
      <c r="AN376" s="428" t="e">
        <f>IF($L$18="", "", VLOOKUP(Z376,【参考】数式用!$A$4:$M$54,13,FALSE))</f>
        <v>#N/A</v>
      </c>
      <c r="AO376" s="46" t="e">
        <f>VLOOKUP(Z376,【参考】数式用!$A$2:$N$54,14,FALSE)</f>
        <v>#N/A</v>
      </c>
    </row>
    <row r="377" spans="1:41" ht="50" customHeight="1">
      <c r="A377" s="495">
        <f t="shared" si="3"/>
        <v>320</v>
      </c>
      <c r="B377" s="542"/>
      <c r="C377" s="543"/>
      <c r="D377" s="543"/>
      <c r="E377" s="543"/>
      <c r="F377" s="543"/>
      <c r="G377" s="543"/>
      <c r="H377" s="543"/>
      <c r="I377" s="543"/>
      <c r="J377" s="543"/>
      <c r="K377" s="543"/>
      <c r="L377" s="536"/>
      <c r="M377" s="537"/>
      <c r="N377" s="537"/>
      <c r="O377" s="537"/>
      <c r="P377" s="538"/>
      <c r="Q377" s="502" t="s">
        <v>191</v>
      </c>
      <c r="R377" s="503"/>
      <c r="S377" s="503"/>
      <c r="T377" s="503"/>
      <c r="U377" s="504"/>
      <c r="V377" s="284"/>
      <c r="W377" s="499" t="str" cm="1">
        <f t="array" ref="W377">_xlfn.IFS(AND(B377="",Z377=""),"事業所番号及びサービス名を入力してください。",AND(B377="",Z377&lt;&gt;""),"事業所番号を入力してください。",AND(B377&lt;&gt;"",Z377=""),"サービス名を入力してください。",AND(B377&lt;&gt;"",Z377&lt;&gt;""),IF(LEFT(B377,2)="23",IFERROR(VLOOKUP(B377&amp;Z377,事業所一覧!$A$2:$D$44337,4,FALSE),"事業所番号若しくはサービス名に誤りがないか確認してください。"),"愛知県外の事業所は手入力してください。"))</f>
        <v>事業所番号及びサービス名を入力してください。</v>
      </c>
      <c r="X377" s="500"/>
      <c r="Y377" s="501"/>
      <c r="Z377" s="511"/>
      <c r="AA377" s="511"/>
      <c r="AB377" s="511"/>
      <c r="AC377" s="348" t="str">
        <f>IFERROR(VLOOKUP(Z377,【参考】数式用!$A$4:$B$54,2,FALSE),"")</f>
        <v/>
      </c>
      <c r="AD377" s="221"/>
      <c r="AE377" s="220" t="str">
        <f>IF(B377="","",IF(AO377="総合事業","数式を削除して手入力",IFERROR(INDEX(【参考】数式用!$AT$3:$AV$452,MATCH(Q377&amp;V377,【参考】数式用!$AS$3:$AS$452,0),MATCH(VLOOKUP(Z377,【参考】数式用!$AW$2:$AX$53,2,FALSE),【参考】数式用!$AT$2:$AV$2,0)),10)))</f>
        <v/>
      </c>
      <c r="AN377" s="428" t="e">
        <f>IF($L$18="", "", VLOOKUP(Z377,【参考】数式用!$A$4:$M$54,13,FALSE))</f>
        <v>#N/A</v>
      </c>
      <c r="AO377" s="46" t="e">
        <f>VLOOKUP(Z377,【参考】数式用!$A$2:$N$54,14,FALSE)</f>
        <v>#N/A</v>
      </c>
    </row>
    <row r="378" spans="1:41" ht="50" customHeight="1">
      <c r="A378" s="495">
        <f t="shared" ref="A378" si="86">A377+1</f>
        <v>321</v>
      </c>
      <c r="B378" s="542"/>
      <c r="C378" s="543"/>
      <c r="D378" s="543"/>
      <c r="E378" s="543"/>
      <c r="F378" s="543"/>
      <c r="G378" s="543"/>
      <c r="H378" s="543"/>
      <c r="I378" s="543"/>
      <c r="J378" s="543"/>
      <c r="K378" s="543"/>
      <c r="L378" s="536"/>
      <c r="M378" s="537"/>
      <c r="N378" s="537"/>
      <c r="O378" s="537"/>
      <c r="P378" s="538"/>
      <c r="Q378" s="502" t="s">
        <v>191</v>
      </c>
      <c r="R378" s="503"/>
      <c r="S378" s="503"/>
      <c r="T378" s="503"/>
      <c r="U378" s="504"/>
      <c r="V378" s="284"/>
      <c r="W378" s="499" t="str" cm="1">
        <f t="array" ref="W378">_xlfn.IFS(AND(B378="",Z378=""),"事業所番号及びサービス名を入力してください。",AND(B378="",Z378&lt;&gt;""),"事業所番号を入力してください。",AND(B378&lt;&gt;"",Z378=""),"サービス名を入力してください。",AND(B378&lt;&gt;"",Z378&lt;&gt;""),IF(LEFT(B378,2)="23",IFERROR(VLOOKUP(B378&amp;Z378,事業所一覧!$A$2:$D$44337,4,FALSE),"事業所番号若しくはサービス名に誤りがないか確認してください。"),"愛知県外の事業所は手入力してください。"))</f>
        <v>事業所番号及びサービス名を入力してください。</v>
      </c>
      <c r="X378" s="500"/>
      <c r="Y378" s="501"/>
      <c r="Z378" s="511"/>
      <c r="AA378" s="511"/>
      <c r="AB378" s="511"/>
      <c r="AC378" s="348" t="str">
        <f>IFERROR(VLOOKUP(Z378,【参考】数式用!$A$4:$B$54,2,FALSE),"")</f>
        <v/>
      </c>
      <c r="AD378" s="221"/>
      <c r="AE378" s="220" t="str">
        <f>IF(B378="","",IF(AO378="総合事業","数式を削除して手入力",IFERROR(INDEX(【参考】数式用!$AT$3:$AV$452,MATCH(Q378&amp;V378,【参考】数式用!$AS$3:$AS$452,0),MATCH(VLOOKUP(Z378,【参考】数式用!$AW$2:$AX$53,2,FALSE),【参考】数式用!$AT$2:$AV$2,0)),10)))</f>
        <v/>
      </c>
      <c r="AN378" s="428" t="e">
        <f>IF($L$18="", "", VLOOKUP(Z378,【参考】数式用!$A$4:$M$54,13,FALSE))</f>
        <v>#N/A</v>
      </c>
      <c r="AO378" s="46" t="e">
        <f>VLOOKUP(Z378,【参考】数式用!$A$2:$N$54,14,FALSE)</f>
        <v>#N/A</v>
      </c>
    </row>
    <row r="379" spans="1:41" ht="50" customHeight="1">
      <c r="A379" s="495">
        <f t="shared" si="3"/>
        <v>322</v>
      </c>
      <c r="B379" s="542"/>
      <c r="C379" s="543"/>
      <c r="D379" s="543"/>
      <c r="E379" s="543"/>
      <c r="F379" s="543"/>
      <c r="G379" s="543"/>
      <c r="H379" s="543"/>
      <c r="I379" s="543"/>
      <c r="J379" s="543"/>
      <c r="K379" s="543"/>
      <c r="L379" s="536"/>
      <c r="M379" s="537"/>
      <c r="N379" s="537"/>
      <c r="O379" s="537"/>
      <c r="P379" s="538"/>
      <c r="Q379" s="502" t="s">
        <v>191</v>
      </c>
      <c r="R379" s="503"/>
      <c r="S379" s="503"/>
      <c r="T379" s="503"/>
      <c r="U379" s="504"/>
      <c r="V379" s="284"/>
      <c r="W379" s="499" t="str" cm="1">
        <f t="array" ref="W379">_xlfn.IFS(AND(B379="",Z379=""),"事業所番号及びサービス名を入力してください。",AND(B379="",Z379&lt;&gt;""),"事業所番号を入力してください。",AND(B379&lt;&gt;"",Z379=""),"サービス名を入力してください。",AND(B379&lt;&gt;"",Z379&lt;&gt;""),IF(LEFT(B379,2)="23",IFERROR(VLOOKUP(B379&amp;Z379,事業所一覧!$A$2:$D$44337,4,FALSE),"事業所番号若しくはサービス名に誤りがないか確認してください。"),"愛知県外の事業所は手入力してください。"))</f>
        <v>事業所番号及びサービス名を入力してください。</v>
      </c>
      <c r="X379" s="500"/>
      <c r="Y379" s="501"/>
      <c r="Z379" s="511"/>
      <c r="AA379" s="511"/>
      <c r="AB379" s="511"/>
      <c r="AC379" s="348" t="str">
        <f>IFERROR(VLOOKUP(Z379,【参考】数式用!$A$4:$B$54,2,FALSE),"")</f>
        <v/>
      </c>
      <c r="AD379" s="221"/>
      <c r="AE379" s="220" t="str">
        <f>IF(B379="","",IF(AO379="総合事業","数式を削除して手入力",IFERROR(INDEX(【参考】数式用!$AT$3:$AV$452,MATCH(Q379&amp;V379,【参考】数式用!$AS$3:$AS$452,0),MATCH(VLOOKUP(Z379,【参考】数式用!$AW$2:$AX$53,2,FALSE),【参考】数式用!$AT$2:$AV$2,0)),10)))</f>
        <v/>
      </c>
      <c r="AN379" s="428" t="e">
        <f>IF($L$18="", "", VLOOKUP(Z379,【参考】数式用!$A$4:$M$54,13,FALSE))</f>
        <v>#N/A</v>
      </c>
      <c r="AO379" s="46" t="e">
        <f>VLOOKUP(Z379,【参考】数式用!$A$2:$N$54,14,FALSE)</f>
        <v>#N/A</v>
      </c>
    </row>
    <row r="380" spans="1:41" ht="50" customHeight="1">
      <c r="A380" s="495">
        <f t="shared" ref="A380" si="87">A379+1</f>
        <v>323</v>
      </c>
      <c r="B380" s="542"/>
      <c r="C380" s="543"/>
      <c r="D380" s="543"/>
      <c r="E380" s="543"/>
      <c r="F380" s="543"/>
      <c r="G380" s="543"/>
      <c r="H380" s="543"/>
      <c r="I380" s="543"/>
      <c r="J380" s="543"/>
      <c r="K380" s="543"/>
      <c r="L380" s="536"/>
      <c r="M380" s="537"/>
      <c r="N380" s="537"/>
      <c r="O380" s="537"/>
      <c r="P380" s="538"/>
      <c r="Q380" s="502" t="s">
        <v>191</v>
      </c>
      <c r="R380" s="503"/>
      <c r="S380" s="503"/>
      <c r="T380" s="503"/>
      <c r="U380" s="504"/>
      <c r="V380" s="284"/>
      <c r="W380" s="499" t="str" cm="1">
        <f t="array" ref="W380">_xlfn.IFS(AND(B380="",Z380=""),"事業所番号及びサービス名を入力してください。",AND(B380="",Z380&lt;&gt;""),"事業所番号を入力してください。",AND(B380&lt;&gt;"",Z380=""),"サービス名を入力してください。",AND(B380&lt;&gt;"",Z380&lt;&gt;""),IF(LEFT(B380,2)="23",IFERROR(VLOOKUP(B380&amp;Z380,事業所一覧!$A$2:$D$44337,4,FALSE),"事業所番号若しくはサービス名に誤りがないか確認してください。"),"愛知県外の事業所は手入力してください。"))</f>
        <v>事業所番号及びサービス名を入力してください。</v>
      </c>
      <c r="X380" s="500"/>
      <c r="Y380" s="501"/>
      <c r="Z380" s="511"/>
      <c r="AA380" s="511"/>
      <c r="AB380" s="511"/>
      <c r="AC380" s="348" t="str">
        <f>IFERROR(VLOOKUP(Z380,【参考】数式用!$A$4:$B$54,2,FALSE),"")</f>
        <v/>
      </c>
      <c r="AD380" s="221"/>
      <c r="AE380" s="220" t="str">
        <f>IF(B380="","",IF(AO380="総合事業","数式を削除して手入力",IFERROR(INDEX(【参考】数式用!$AT$3:$AV$452,MATCH(Q380&amp;V380,【参考】数式用!$AS$3:$AS$452,0),MATCH(VLOOKUP(Z380,【参考】数式用!$AW$2:$AX$53,2,FALSE),【参考】数式用!$AT$2:$AV$2,0)),10)))</f>
        <v/>
      </c>
      <c r="AN380" s="428" t="e">
        <f>IF($L$18="", "", VLOOKUP(Z380,【参考】数式用!$A$4:$M$54,13,FALSE))</f>
        <v>#N/A</v>
      </c>
      <c r="AO380" s="46" t="e">
        <f>VLOOKUP(Z380,【参考】数式用!$A$2:$N$54,14,FALSE)</f>
        <v>#N/A</v>
      </c>
    </row>
    <row r="381" spans="1:41" ht="50" customHeight="1">
      <c r="A381" s="495">
        <f t="shared" si="3"/>
        <v>324</v>
      </c>
      <c r="B381" s="542"/>
      <c r="C381" s="543"/>
      <c r="D381" s="543"/>
      <c r="E381" s="543"/>
      <c r="F381" s="543"/>
      <c r="G381" s="543"/>
      <c r="H381" s="543"/>
      <c r="I381" s="543"/>
      <c r="J381" s="543"/>
      <c r="K381" s="543"/>
      <c r="L381" s="536"/>
      <c r="M381" s="537"/>
      <c r="N381" s="537"/>
      <c r="O381" s="537"/>
      <c r="P381" s="538"/>
      <c r="Q381" s="502" t="s">
        <v>191</v>
      </c>
      <c r="R381" s="503"/>
      <c r="S381" s="503"/>
      <c r="T381" s="503"/>
      <c r="U381" s="504"/>
      <c r="V381" s="284"/>
      <c r="W381" s="499" t="str" cm="1">
        <f t="array" ref="W381">_xlfn.IFS(AND(B381="",Z381=""),"事業所番号及びサービス名を入力してください。",AND(B381="",Z381&lt;&gt;""),"事業所番号を入力してください。",AND(B381&lt;&gt;"",Z381=""),"サービス名を入力してください。",AND(B381&lt;&gt;"",Z381&lt;&gt;""),IF(LEFT(B381,2)="23",IFERROR(VLOOKUP(B381&amp;Z381,事業所一覧!$A$2:$D$44337,4,FALSE),"事業所番号若しくはサービス名に誤りがないか確認してください。"),"愛知県外の事業所は手入力してください。"))</f>
        <v>事業所番号及びサービス名を入力してください。</v>
      </c>
      <c r="X381" s="500"/>
      <c r="Y381" s="501"/>
      <c r="Z381" s="511"/>
      <c r="AA381" s="511"/>
      <c r="AB381" s="511"/>
      <c r="AC381" s="348" t="str">
        <f>IFERROR(VLOOKUP(Z381,【参考】数式用!$A$4:$B$54,2,FALSE),"")</f>
        <v/>
      </c>
      <c r="AD381" s="221"/>
      <c r="AE381" s="220" t="str">
        <f>IF(B381="","",IF(AO381="総合事業","数式を削除して手入力",IFERROR(INDEX(【参考】数式用!$AT$3:$AV$452,MATCH(Q381&amp;V381,【参考】数式用!$AS$3:$AS$452,0),MATCH(VLOOKUP(Z381,【参考】数式用!$AW$2:$AX$53,2,FALSE),【参考】数式用!$AT$2:$AV$2,0)),10)))</f>
        <v/>
      </c>
      <c r="AN381" s="428" t="e">
        <f>IF($L$18="", "", VLOOKUP(Z381,【参考】数式用!$A$4:$M$54,13,FALSE))</f>
        <v>#N/A</v>
      </c>
      <c r="AO381" s="46" t="e">
        <f>VLOOKUP(Z381,【参考】数式用!$A$2:$N$54,14,FALSE)</f>
        <v>#N/A</v>
      </c>
    </row>
    <row r="382" spans="1:41" ht="50" customHeight="1">
      <c r="A382" s="495">
        <f t="shared" ref="A382" si="88">A381+1</f>
        <v>325</v>
      </c>
      <c r="B382" s="542"/>
      <c r="C382" s="543"/>
      <c r="D382" s="543"/>
      <c r="E382" s="543"/>
      <c r="F382" s="543"/>
      <c r="G382" s="543"/>
      <c r="H382" s="543"/>
      <c r="I382" s="543"/>
      <c r="J382" s="543"/>
      <c r="K382" s="543"/>
      <c r="L382" s="536"/>
      <c r="M382" s="537"/>
      <c r="N382" s="537"/>
      <c r="O382" s="537"/>
      <c r="P382" s="538"/>
      <c r="Q382" s="502" t="s">
        <v>191</v>
      </c>
      <c r="R382" s="503"/>
      <c r="S382" s="503"/>
      <c r="T382" s="503"/>
      <c r="U382" s="504"/>
      <c r="V382" s="284"/>
      <c r="W382" s="499" t="str" cm="1">
        <f t="array" ref="W382">_xlfn.IFS(AND(B382="",Z382=""),"事業所番号及びサービス名を入力してください。",AND(B382="",Z382&lt;&gt;""),"事業所番号を入力してください。",AND(B382&lt;&gt;"",Z382=""),"サービス名を入力してください。",AND(B382&lt;&gt;"",Z382&lt;&gt;""),IF(LEFT(B382,2)="23",IFERROR(VLOOKUP(B382&amp;Z382,事業所一覧!$A$2:$D$44337,4,FALSE),"事業所番号若しくはサービス名に誤りがないか確認してください。"),"愛知県外の事業所は手入力してください。"))</f>
        <v>事業所番号及びサービス名を入力してください。</v>
      </c>
      <c r="X382" s="500"/>
      <c r="Y382" s="501"/>
      <c r="Z382" s="511"/>
      <c r="AA382" s="511"/>
      <c r="AB382" s="511"/>
      <c r="AC382" s="348" t="str">
        <f>IFERROR(VLOOKUP(Z382,【参考】数式用!$A$4:$B$54,2,FALSE),"")</f>
        <v/>
      </c>
      <c r="AD382" s="221"/>
      <c r="AE382" s="220" t="str">
        <f>IF(B382="","",IF(AO382="総合事業","数式を削除して手入力",IFERROR(INDEX(【参考】数式用!$AT$3:$AV$452,MATCH(Q382&amp;V382,【参考】数式用!$AS$3:$AS$452,0),MATCH(VLOOKUP(Z382,【参考】数式用!$AW$2:$AX$53,2,FALSE),【参考】数式用!$AT$2:$AV$2,0)),10)))</f>
        <v/>
      </c>
      <c r="AN382" s="428" t="e">
        <f>IF($L$18="", "", VLOOKUP(Z382,【参考】数式用!$A$4:$M$54,13,FALSE))</f>
        <v>#N/A</v>
      </c>
      <c r="AO382" s="46" t="e">
        <f>VLOOKUP(Z382,【参考】数式用!$A$2:$N$54,14,FALSE)</f>
        <v>#N/A</v>
      </c>
    </row>
    <row r="383" spans="1:41" ht="50" customHeight="1">
      <c r="A383" s="495">
        <f t="shared" si="3"/>
        <v>326</v>
      </c>
      <c r="B383" s="542"/>
      <c r="C383" s="543"/>
      <c r="D383" s="543"/>
      <c r="E383" s="543"/>
      <c r="F383" s="543"/>
      <c r="G383" s="543"/>
      <c r="H383" s="543"/>
      <c r="I383" s="543"/>
      <c r="J383" s="543"/>
      <c r="K383" s="543"/>
      <c r="L383" s="536"/>
      <c r="M383" s="537"/>
      <c r="N383" s="537"/>
      <c r="O383" s="537"/>
      <c r="P383" s="538"/>
      <c r="Q383" s="502" t="s">
        <v>191</v>
      </c>
      <c r="R383" s="503"/>
      <c r="S383" s="503"/>
      <c r="T383" s="503"/>
      <c r="U383" s="504"/>
      <c r="V383" s="284"/>
      <c r="W383" s="499" t="str" cm="1">
        <f t="array" ref="W383">_xlfn.IFS(AND(B383="",Z383=""),"事業所番号及びサービス名を入力してください。",AND(B383="",Z383&lt;&gt;""),"事業所番号を入力してください。",AND(B383&lt;&gt;"",Z383=""),"サービス名を入力してください。",AND(B383&lt;&gt;"",Z383&lt;&gt;""),IF(LEFT(B383,2)="23",IFERROR(VLOOKUP(B383&amp;Z383,事業所一覧!$A$2:$D$44337,4,FALSE),"事業所番号若しくはサービス名に誤りがないか確認してください。"),"愛知県外の事業所は手入力してください。"))</f>
        <v>事業所番号及びサービス名を入力してください。</v>
      </c>
      <c r="X383" s="500"/>
      <c r="Y383" s="501"/>
      <c r="Z383" s="511"/>
      <c r="AA383" s="511"/>
      <c r="AB383" s="511"/>
      <c r="AC383" s="348" t="str">
        <f>IFERROR(VLOOKUP(Z383,【参考】数式用!$A$4:$B$54,2,FALSE),"")</f>
        <v/>
      </c>
      <c r="AD383" s="221"/>
      <c r="AE383" s="220" t="str">
        <f>IF(B383="","",IF(AO383="総合事業","数式を削除して手入力",IFERROR(INDEX(【参考】数式用!$AT$3:$AV$452,MATCH(Q383&amp;V383,【参考】数式用!$AS$3:$AS$452,0),MATCH(VLOOKUP(Z383,【参考】数式用!$AW$2:$AX$53,2,FALSE),【参考】数式用!$AT$2:$AV$2,0)),10)))</f>
        <v/>
      </c>
      <c r="AN383" s="428" t="e">
        <f>IF($L$18="", "", VLOOKUP(Z383,【参考】数式用!$A$4:$M$54,13,FALSE))</f>
        <v>#N/A</v>
      </c>
      <c r="AO383" s="46" t="e">
        <f>VLOOKUP(Z383,【参考】数式用!$A$2:$N$54,14,FALSE)</f>
        <v>#N/A</v>
      </c>
    </row>
    <row r="384" spans="1:41" ht="50" customHeight="1">
      <c r="A384" s="495">
        <f t="shared" ref="A384" si="89">A383+1</f>
        <v>327</v>
      </c>
      <c r="B384" s="542"/>
      <c r="C384" s="543"/>
      <c r="D384" s="543"/>
      <c r="E384" s="543"/>
      <c r="F384" s="543"/>
      <c r="G384" s="543"/>
      <c r="H384" s="543"/>
      <c r="I384" s="543"/>
      <c r="J384" s="543"/>
      <c r="K384" s="543"/>
      <c r="L384" s="536"/>
      <c r="M384" s="537"/>
      <c r="N384" s="537"/>
      <c r="O384" s="537"/>
      <c r="P384" s="538"/>
      <c r="Q384" s="502" t="s">
        <v>191</v>
      </c>
      <c r="R384" s="503"/>
      <c r="S384" s="503"/>
      <c r="T384" s="503"/>
      <c r="U384" s="504"/>
      <c r="V384" s="284"/>
      <c r="W384" s="499" t="str" cm="1">
        <f t="array" ref="W384">_xlfn.IFS(AND(B384="",Z384=""),"事業所番号及びサービス名を入力してください。",AND(B384="",Z384&lt;&gt;""),"事業所番号を入力してください。",AND(B384&lt;&gt;"",Z384=""),"サービス名を入力してください。",AND(B384&lt;&gt;"",Z384&lt;&gt;""),IF(LEFT(B384,2)="23",IFERROR(VLOOKUP(B384&amp;Z384,事業所一覧!$A$2:$D$44337,4,FALSE),"事業所番号若しくはサービス名に誤りがないか確認してください。"),"愛知県外の事業所は手入力してください。"))</f>
        <v>事業所番号及びサービス名を入力してください。</v>
      </c>
      <c r="X384" s="500"/>
      <c r="Y384" s="501"/>
      <c r="Z384" s="511"/>
      <c r="AA384" s="511"/>
      <c r="AB384" s="511"/>
      <c r="AC384" s="348" t="str">
        <f>IFERROR(VLOOKUP(Z384,【参考】数式用!$A$4:$B$54,2,FALSE),"")</f>
        <v/>
      </c>
      <c r="AD384" s="221"/>
      <c r="AE384" s="220" t="str">
        <f>IF(B384="","",IF(AO384="総合事業","数式を削除して手入力",IFERROR(INDEX(【参考】数式用!$AT$3:$AV$452,MATCH(Q384&amp;V384,【参考】数式用!$AS$3:$AS$452,0),MATCH(VLOOKUP(Z384,【参考】数式用!$AW$2:$AX$53,2,FALSE),【参考】数式用!$AT$2:$AV$2,0)),10)))</f>
        <v/>
      </c>
      <c r="AN384" s="428" t="e">
        <f>IF($L$18="", "", VLOOKUP(Z384,【参考】数式用!$A$4:$M$54,13,FALSE))</f>
        <v>#N/A</v>
      </c>
      <c r="AO384" s="46" t="e">
        <f>VLOOKUP(Z384,【参考】数式用!$A$2:$N$54,14,FALSE)</f>
        <v>#N/A</v>
      </c>
    </row>
    <row r="385" spans="1:41" ht="50" customHeight="1">
      <c r="A385" s="495">
        <f t="shared" si="3"/>
        <v>328</v>
      </c>
      <c r="B385" s="542"/>
      <c r="C385" s="543"/>
      <c r="D385" s="543"/>
      <c r="E385" s="543"/>
      <c r="F385" s="543"/>
      <c r="G385" s="543"/>
      <c r="H385" s="543"/>
      <c r="I385" s="543"/>
      <c r="J385" s="543"/>
      <c r="K385" s="543"/>
      <c r="L385" s="536"/>
      <c r="M385" s="537"/>
      <c r="N385" s="537"/>
      <c r="O385" s="537"/>
      <c r="P385" s="538"/>
      <c r="Q385" s="502" t="s">
        <v>191</v>
      </c>
      <c r="R385" s="503"/>
      <c r="S385" s="503"/>
      <c r="T385" s="503"/>
      <c r="U385" s="504"/>
      <c r="V385" s="284"/>
      <c r="W385" s="499" t="str" cm="1">
        <f t="array" ref="W385">_xlfn.IFS(AND(B385="",Z385=""),"事業所番号及びサービス名を入力してください。",AND(B385="",Z385&lt;&gt;""),"事業所番号を入力してください。",AND(B385&lt;&gt;"",Z385=""),"サービス名を入力してください。",AND(B385&lt;&gt;"",Z385&lt;&gt;""),IF(LEFT(B385,2)="23",IFERROR(VLOOKUP(B385&amp;Z385,事業所一覧!$A$2:$D$44337,4,FALSE),"事業所番号若しくはサービス名に誤りがないか確認してください。"),"愛知県外の事業所は手入力してください。"))</f>
        <v>事業所番号及びサービス名を入力してください。</v>
      </c>
      <c r="X385" s="500"/>
      <c r="Y385" s="501"/>
      <c r="Z385" s="511"/>
      <c r="AA385" s="511"/>
      <c r="AB385" s="511"/>
      <c r="AC385" s="348" t="str">
        <f>IFERROR(VLOOKUP(Z385,【参考】数式用!$A$4:$B$54,2,FALSE),"")</f>
        <v/>
      </c>
      <c r="AD385" s="221"/>
      <c r="AE385" s="220" t="str">
        <f>IF(B385="","",IF(AO385="総合事業","数式を削除して手入力",IFERROR(INDEX(【参考】数式用!$AT$3:$AV$452,MATCH(Q385&amp;V385,【参考】数式用!$AS$3:$AS$452,0),MATCH(VLOOKUP(Z385,【参考】数式用!$AW$2:$AX$53,2,FALSE),【参考】数式用!$AT$2:$AV$2,0)),10)))</f>
        <v/>
      </c>
      <c r="AN385" s="428" t="e">
        <f>IF($L$18="", "", VLOOKUP(Z385,【参考】数式用!$A$4:$M$54,13,FALSE))</f>
        <v>#N/A</v>
      </c>
      <c r="AO385" s="46" t="e">
        <f>VLOOKUP(Z385,【参考】数式用!$A$2:$N$54,14,FALSE)</f>
        <v>#N/A</v>
      </c>
    </row>
    <row r="386" spans="1:41" ht="50" customHeight="1">
      <c r="A386" s="495">
        <f t="shared" ref="A386" si="90">A385+1</f>
        <v>329</v>
      </c>
      <c r="B386" s="542"/>
      <c r="C386" s="543"/>
      <c r="D386" s="543"/>
      <c r="E386" s="543"/>
      <c r="F386" s="543"/>
      <c r="G386" s="543"/>
      <c r="H386" s="543"/>
      <c r="I386" s="543"/>
      <c r="J386" s="543"/>
      <c r="K386" s="543"/>
      <c r="L386" s="536"/>
      <c r="M386" s="537"/>
      <c r="N386" s="537"/>
      <c r="O386" s="537"/>
      <c r="P386" s="538"/>
      <c r="Q386" s="502" t="s">
        <v>191</v>
      </c>
      <c r="R386" s="503"/>
      <c r="S386" s="503"/>
      <c r="T386" s="503"/>
      <c r="U386" s="504"/>
      <c r="V386" s="284"/>
      <c r="W386" s="499" t="str" cm="1">
        <f t="array" ref="W386">_xlfn.IFS(AND(B386="",Z386=""),"事業所番号及びサービス名を入力してください。",AND(B386="",Z386&lt;&gt;""),"事業所番号を入力してください。",AND(B386&lt;&gt;"",Z386=""),"サービス名を入力してください。",AND(B386&lt;&gt;"",Z386&lt;&gt;""),IF(LEFT(B386,2)="23",IFERROR(VLOOKUP(B386&amp;Z386,事業所一覧!$A$2:$D$44337,4,FALSE),"事業所番号若しくはサービス名に誤りがないか確認してください。"),"愛知県外の事業所は手入力してください。"))</f>
        <v>事業所番号及びサービス名を入力してください。</v>
      </c>
      <c r="X386" s="500"/>
      <c r="Y386" s="501"/>
      <c r="Z386" s="511"/>
      <c r="AA386" s="511"/>
      <c r="AB386" s="511"/>
      <c r="AC386" s="348" t="str">
        <f>IFERROR(VLOOKUP(Z386,【参考】数式用!$A$4:$B$54,2,FALSE),"")</f>
        <v/>
      </c>
      <c r="AD386" s="221"/>
      <c r="AE386" s="220" t="str">
        <f>IF(B386="","",IF(AO386="総合事業","数式を削除して手入力",IFERROR(INDEX(【参考】数式用!$AT$3:$AV$452,MATCH(Q386&amp;V386,【参考】数式用!$AS$3:$AS$452,0),MATCH(VLOOKUP(Z386,【参考】数式用!$AW$2:$AX$53,2,FALSE),【参考】数式用!$AT$2:$AV$2,0)),10)))</f>
        <v/>
      </c>
      <c r="AN386" s="428" t="e">
        <f>IF($L$18="", "", VLOOKUP(Z386,【参考】数式用!$A$4:$M$54,13,FALSE))</f>
        <v>#N/A</v>
      </c>
      <c r="AO386" s="46" t="e">
        <f>VLOOKUP(Z386,【参考】数式用!$A$2:$N$54,14,FALSE)</f>
        <v>#N/A</v>
      </c>
    </row>
    <row r="387" spans="1:41" ht="50" customHeight="1">
      <c r="A387" s="495">
        <f t="shared" si="3"/>
        <v>330</v>
      </c>
      <c r="B387" s="542"/>
      <c r="C387" s="543"/>
      <c r="D387" s="543"/>
      <c r="E387" s="543"/>
      <c r="F387" s="543"/>
      <c r="G387" s="543"/>
      <c r="H387" s="543"/>
      <c r="I387" s="543"/>
      <c r="J387" s="543"/>
      <c r="K387" s="543"/>
      <c r="L387" s="536"/>
      <c r="M387" s="537"/>
      <c r="N387" s="537"/>
      <c r="O387" s="537"/>
      <c r="P387" s="538"/>
      <c r="Q387" s="502" t="s">
        <v>191</v>
      </c>
      <c r="R387" s="503"/>
      <c r="S387" s="503"/>
      <c r="T387" s="503"/>
      <c r="U387" s="504"/>
      <c r="V387" s="284"/>
      <c r="W387" s="499" t="str" cm="1">
        <f t="array" ref="W387">_xlfn.IFS(AND(B387="",Z387=""),"事業所番号及びサービス名を入力してください。",AND(B387="",Z387&lt;&gt;""),"事業所番号を入力してください。",AND(B387&lt;&gt;"",Z387=""),"サービス名を入力してください。",AND(B387&lt;&gt;"",Z387&lt;&gt;""),IF(LEFT(B387,2)="23",IFERROR(VLOOKUP(B387&amp;Z387,事業所一覧!$A$2:$D$44337,4,FALSE),"事業所番号若しくはサービス名に誤りがないか確認してください。"),"愛知県外の事業所は手入力してください。"))</f>
        <v>事業所番号及びサービス名を入力してください。</v>
      </c>
      <c r="X387" s="500"/>
      <c r="Y387" s="501"/>
      <c r="Z387" s="511"/>
      <c r="AA387" s="511"/>
      <c r="AB387" s="511"/>
      <c r="AC387" s="348" t="str">
        <f>IFERROR(VLOOKUP(Z387,【参考】数式用!$A$4:$B$54,2,FALSE),"")</f>
        <v/>
      </c>
      <c r="AD387" s="221"/>
      <c r="AE387" s="220" t="str">
        <f>IF(B387="","",IF(AO387="総合事業","数式を削除して手入力",IFERROR(INDEX(【参考】数式用!$AT$3:$AV$452,MATCH(Q387&amp;V387,【参考】数式用!$AS$3:$AS$452,0),MATCH(VLOOKUP(Z387,【参考】数式用!$AW$2:$AX$53,2,FALSE),【参考】数式用!$AT$2:$AV$2,0)),10)))</f>
        <v/>
      </c>
      <c r="AN387" s="428" t="e">
        <f>IF($L$18="", "", VLOOKUP(Z387,【参考】数式用!$A$4:$M$54,13,FALSE))</f>
        <v>#N/A</v>
      </c>
      <c r="AO387" s="46" t="e">
        <f>VLOOKUP(Z387,【参考】数式用!$A$2:$N$54,14,FALSE)</f>
        <v>#N/A</v>
      </c>
    </row>
    <row r="388" spans="1:41" ht="50" customHeight="1">
      <c r="A388" s="495">
        <f t="shared" ref="A388" si="91">A387+1</f>
        <v>331</v>
      </c>
      <c r="B388" s="542"/>
      <c r="C388" s="543"/>
      <c r="D388" s="543"/>
      <c r="E388" s="543"/>
      <c r="F388" s="543"/>
      <c r="G388" s="543"/>
      <c r="H388" s="543"/>
      <c r="I388" s="543"/>
      <c r="J388" s="543"/>
      <c r="K388" s="543"/>
      <c r="L388" s="536"/>
      <c r="M388" s="537"/>
      <c r="N388" s="537"/>
      <c r="O388" s="537"/>
      <c r="P388" s="538"/>
      <c r="Q388" s="502" t="s">
        <v>191</v>
      </c>
      <c r="R388" s="503"/>
      <c r="S388" s="503"/>
      <c r="T388" s="503"/>
      <c r="U388" s="504"/>
      <c r="V388" s="284"/>
      <c r="W388" s="499" t="str" cm="1">
        <f t="array" ref="W388">_xlfn.IFS(AND(B388="",Z388=""),"事業所番号及びサービス名を入力してください。",AND(B388="",Z388&lt;&gt;""),"事業所番号を入力してください。",AND(B388&lt;&gt;"",Z388=""),"サービス名を入力してください。",AND(B388&lt;&gt;"",Z388&lt;&gt;""),IF(LEFT(B388,2)="23",IFERROR(VLOOKUP(B388&amp;Z388,事業所一覧!$A$2:$D$44337,4,FALSE),"事業所番号若しくはサービス名に誤りがないか確認してください。"),"愛知県外の事業所は手入力してください。"))</f>
        <v>事業所番号及びサービス名を入力してください。</v>
      </c>
      <c r="X388" s="500"/>
      <c r="Y388" s="501"/>
      <c r="Z388" s="511"/>
      <c r="AA388" s="511"/>
      <c r="AB388" s="511"/>
      <c r="AC388" s="348" t="str">
        <f>IFERROR(VLOOKUP(Z388,【参考】数式用!$A$4:$B$54,2,FALSE),"")</f>
        <v/>
      </c>
      <c r="AD388" s="221"/>
      <c r="AE388" s="220" t="str">
        <f>IF(B388="","",IF(AO388="総合事業","数式を削除して手入力",IFERROR(INDEX(【参考】数式用!$AT$3:$AV$452,MATCH(Q388&amp;V388,【参考】数式用!$AS$3:$AS$452,0),MATCH(VLOOKUP(Z388,【参考】数式用!$AW$2:$AX$53,2,FALSE),【参考】数式用!$AT$2:$AV$2,0)),10)))</f>
        <v/>
      </c>
      <c r="AN388" s="428" t="e">
        <f>IF($L$18="", "", VLOOKUP(Z388,【参考】数式用!$A$4:$M$54,13,FALSE))</f>
        <v>#N/A</v>
      </c>
      <c r="AO388" s="46" t="e">
        <f>VLOOKUP(Z388,【参考】数式用!$A$2:$N$54,14,FALSE)</f>
        <v>#N/A</v>
      </c>
    </row>
    <row r="389" spans="1:41" ht="50" customHeight="1">
      <c r="A389" s="495">
        <f t="shared" si="3"/>
        <v>332</v>
      </c>
      <c r="B389" s="542"/>
      <c r="C389" s="543"/>
      <c r="D389" s="543"/>
      <c r="E389" s="543"/>
      <c r="F389" s="543"/>
      <c r="G389" s="543"/>
      <c r="H389" s="543"/>
      <c r="I389" s="543"/>
      <c r="J389" s="543"/>
      <c r="K389" s="543"/>
      <c r="L389" s="536"/>
      <c r="M389" s="537"/>
      <c r="N389" s="537"/>
      <c r="O389" s="537"/>
      <c r="P389" s="538"/>
      <c r="Q389" s="502" t="s">
        <v>191</v>
      </c>
      <c r="R389" s="503"/>
      <c r="S389" s="503"/>
      <c r="T389" s="503"/>
      <c r="U389" s="504"/>
      <c r="V389" s="284"/>
      <c r="W389" s="499" t="str" cm="1">
        <f t="array" ref="W389">_xlfn.IFS(AND(B389="",Z389=""),"事業所番号及びサービス名を入力してください。",AND(B389="",Z389&lt;&gt;""),"事業所番号を入力してください。",AND(B389&lt;&gt;"",Z389=""),"サービス名を入力してください。",AND(B389&lt;&gt;"",Z389&lt;&gt;""),IF(LEFT(B389,2)="23",IFERROR(VLOOKUP(B389&amp;Z389,事業所一覧!$A$2:$D$44337,4,FALSE),"事業所番号若しくはサービス名に誤りがないか確認してください。"),"愛知県外の事業所は手入力してください。"))</f>
        <v>事業所番号及びサービス名を入力してください。</v>
      </c>
      <c r="X389" s="500"/>
      <c r="Y389" s="501"/>
      <c r="Z389" s="511"/>
      <c r="AA389" s="511"/>
      <c r="AB389" s="511"/>
      <c r="AC389" s="348" t="str">
        <f>IFERROR(VLOOKUP(Z389,【参考】数式用!$A$4:$B$54,2,FALSE),"")</f>
        <v/>
      </c>
      <c r="AD389" s="221"/>
      <c r="AE389" s="220" t="str">
        <f>IF(B389="","",IF(AO389="総合事業","数式を削除して手入力",IFERROR(INDEX(【参考】数式用!$AT$3:$AV$452,MATCH(Q389&amp;V389,【参考】数式用!$AS$3:$AS$452,0),MATCH(VLOOKUP(Z389,【参考】数式用!$AW$2:$AX$53,2,FALSE),【参考】数式用!$AT$2:$AV$2,0)),10)))</f>
        <v/>
      </c>
      <c r="AN389" s="428" t="e">
        <f>IF($L$18="", "", VLOOKUP(Z389,【参考】数式用!$A$4:$M$54,13,FALSE))</f>
        <v>#N/A</v>
      </c>
      <c r="AO389" s="46" t="e">
        <f>VLOOKUP(Z389,【参考】数式用!$A$2:$N$54,14,FALSE)</f>
        <v>#N/A</v>
      </c>
    </row>
    <row r="390" spans="1:41" ht="50" customHeight="1">
      <c r="A390" s="495">
        <f t="shared" ref="A390" si="92">A389+1</f>
        <v>333</v>
      </c>
      <c r="B390" s="542"/>
      <c r="C390" s="543"/>
      <c r="D390" s="543"/>
      <c r="E390" s="543"/>
      <c r="F390" s="543"/>
      <c r="G390" s="543"/>
      <c r="H390" s="543"/>
      <c r="I390" s="543"/>
      <c r="J390" s="543"/>
      <c r="K390" s="543"/>
      <c r="L390" s="536"/>
      <c r="M390" s="537"/>
      <c r="N390" s="537"/>
      <c r="O390" s="537"/>
      <c r="P390" s="538"/>
      <c r="Q390" s="502" t="s">
        <v>191</v>
      </c>
      <c r="R390" s="503"/>
      <c r="S390" s="503"/>
      <c r="T390" s="503"/>
      <c r="U390" s="504"/>
      <c r="V390" s="284"/>
      <c r="W390" s="499" t="str" cm="1">
        <f t="array" ref="W390">_xlfn.IFS(AND(B390="",Z390=""),"事業所番号及びサービス名を入力してください。",AND(B390="",Z390&lt;&gt;""),"事業所番号を入力してください。",AND(B390&lt;&gt;"",Z390=""),"サービス名を入力してください。",AND(B390&lt;&gt;"",Z390&lt;&gt;""),IF(LEFT(B390,2)="23",IFERROR(VLOOKUP(B390&amp;Z390,事業所一覧!$A$2:$D$44337,4,FALSE),"事業所番号若しくはサービス名に誤りがないか確認してください。"),"愛知県外の事業所は手入力してください。"))</f>
        <v>事業所番号及びサービス名を入力してください。</v>
      </c>
      <c r="X390" s="500"/>
      <c r="Y390" s="501"/>
      <c r="Z390" s="511"/>
      <c r="AA390" s="511"/>
      <c r="AB390" s="511"/>
      <c r="AC390" s="348" t="str">
        <f>IFERROR(VLOOKUP(Z390,【参考】数式用!$A$4:$B$54,2,FALSE),"")</f>
        <v/>
      </c>
      <c r="AD390" s="221"/>
      <c r="AE390" s="220" t="str">
        <f>IF(B390="","",IF(AO390="総合事業","数式を削除して手入力",IFERROR(INDEX(【参考】数式用!$AT$3:$AV$452,MATCH(Q390&amp;V390,【参考】数式用!$AS$3:$AS$452,0),MATCH(VLOOKUP(Z390,【参考】数式用!$AW$2:$AX$53,2,FALSE),【参考】数式用!$AT$2:$AV$2,0)),10)))</f>
        <v/>
      </c>
      <c r="AN390" s="428" t="e">
        <f>IF($L$18="", "", VLOOKUP(Z390,【参考】数式用!$A$4:$M$54,13,FALSE))</f>
        <v>#N/A</v>
      </c>
      <c r="AO390" s="46" t="e">
        <f>VLOOKUP(Z390,【参考】数式用!$A$2:$N$54,14,FALSE)</f>
        <v>#N/A</v>
      </c>
    </row>
    <row r="391" spans="1:41" ht="50" customHeight="1">
      <c r="A391" s="495">
        <f t="shared" si="3"/>
        <v>334</v>
      </c>
      <c r="B391" s="542"/>
      <c r="C391" s="543"/>
      <c r="D391" s="543"/>
      <c r="E391" s="543"/>
      <c r="F391" s="543"/>
      <c r="G391" s="543"/>
      <c r="H391" s="543"/>
      <c r="I391" s="543"/>
      <c r="J391" s="543"/>
      <c r="K391" s="543"/>
      <c r="L391" s="536"/>
      <c r="M391" s="537"/>
      <c r="N391" s="537"/>
      <c r="O391" s="537"/>
      <c r="P391" s="538"/>
      <c r="Q391" s="502" t="s">
        <v>191</v>
      </c>
      <c r="R391" s="503"/>
      <c r="S391" s="503"/>
      <c r="T391" s="503"/>
      <c r="U391" s="504"/>
      <c r="V391" s="284"/>
      <c r="W391" s="499" t="str" cm="1">
        <f t="array" ref="W391">_xlfn.IFS(AND(B391="",Z391=""),"事業所番号及びサービス名を入力してください。",AND(B391="",Z391&lt;&gt;""),"事業所番号を入力してください。",AND(B391&lt;&gt;"",Z391=""),"サービス名を入力してください。",AND(B391&lt;&gt;"",Z391&lt;&gt;""),IF(LEFT(B391,2)="23",IFERROR(VLOOKUP(B391&amp;Z391,事業所一覧!$A$2:$D$44337,4,FALSE),"事業所番号若しくはサービス名に誤りがないか確認してください。"),"愛知県外の事業所は手入力してください。"))</f>
        <v>事業所番号及びサービス名を入力してください。</v>
      </c>
      <c r="X391" s="500"/>
      <c r="Y391" s="501"/>
      <c r="Z391" s="511"/>
      <c r="AA391" s="511"/>
      <c r="AB391" s="511"/>
      <c r="AC391" s="348" t="str">
        <f>IFERROR(VLOOKUP(Z391,【参考】数式用!$A$4:$B$54,2,FALSE),"")</f>
        <v/>
      </c>
      <c r="AD391" s="221"/>
      <c r="AE391" s="220" t="str">
        <f>IF(B391="","",IF(AO391="総合事業","数式を削除して手入力",IFERROR(INDEX(【参考】数式用!$AT$3:$AV$452,MATCH(Q391&amp;V391,【参考】数式用!$AS$3:$AS$452,0),MATCH(VLOOKUP(Z391,【参考】数式用!$AW$2:$AX$53,2,FALSE),【参考】数式用!$AT$2:$AV$2,0)),10)))</f>
        <v/>
      </c>
      <c r="AN391" s="428" t="e">
        <f>IF($L$18="", "", VLOOKUP(Z391,【参考】数式用!$A$4:$M$54,13,FALSE))</f>
        <v>#N/A</v>
      </c>
      <c r="AO391" s="46" t="e">
        <f>VLOOKUP(Z391,【参考】数式用!$A$2:$N$54,14,FALSE)</f>
        <v>#N/A</v>
      </c>
    </row>
    <row r="392" spans="1:41" ht="50" customHeight="1">
      <c r="A392" s="495">
        <f t="shared" ref="A392" si="93">A391+1</f>
        <v>335</v>
      </c>
      <c r="B392" s="542"/>
      <c r="C392" s="543"/>
      <c r="D392" s="543"/>
      <c r="E392" s="543"/>
      <c r="F392" s="543"/>
      <c r="G392" s="543"/>
      <c r="H392" s="543"/>
      <c r="I392" s="543"/>
      <c r="J392" s="543"/>
      <c r="K392" s="543"/>
      <c r="L392" s="536"/>
      <c r="M392" s="537"/>
      <c r="N392" s="537"/>
      <c r="O392" s="537"/>
      <c r="P392" s="538"/>
      <c r="Q392" s="502" t="s">
        <v>191</v>
      </c>
      <c r="R392" s="503"/>
      <c r="S392" s="503"/>
      <c r="T392" s="503"/>
      <c r="U392" s="504"/>
      <c r="V392" s="284"/>
      <c r="W392" s="499" t="str" cm="1">
        <f t="array" ref="W392">_xlfn.IFS(AND(B392="",Z392=""),"事業所番号及びサービス名を入力してください。",AND(B392="",Z392&lt;&gt;""),"事業所番号を入力してください。",AND(B392&lt;&gt;"",Z392=""),"サービス名を入力してください。",AND(B392&lt;&gt;"",Z392&lt;&gt;""),IF(LEFT(B392,2)="23",IFERROR(VLOOKUP(B392&amp;Z392,事業所一覧!$A$2:$D$44337,4,FALSE),"事業所番号若しくはサービス名に誤りがないか確認してください。"),"愛知県外の事業所は手入力してください。"))</f>
        <v>事業所番号及びサービス名を入力してください。</v>
      </c>
      <c r="X392" s="500"/>
      <c r="Y392" s="501"/>
      <c r="Z392" s="511"/>
      <c r="AA392" s="511"/>
      <c r="AB392" s="511"/>
      <c r="AC392" s="348" t="str">
        <f>IFERROR(VLOOKUP(Z392,【参考】数式用!$A$4:$B$54,2,FALSE),"")</f>
        <v/>
      </c>
      <c r="AD392" s="221"/>
      <c r="AE392" s="220" t="str">
        <f>IF(B392="","",IF(AO392="総合事業","数式を削除して手入力",IFERROR(INDEX(【参考】数式用!$AT$3:$AV$452,MATCH(Q392&amp;V392,【参考】数式用!$AS$3:$AS$452,0),MATCH(VLOOKUP(Z392,【参考】数式用!$AW$2:$AX$53,2,FALSE),【参考】数式用!$AT$2:$AV$2,0)),10)))</f>
        <v/>
      </c>
      <c r="AN392" s="428" t="e">
        <f>IF($L$18="", "", VLOOKUP(Z392,【参考】数式用!$A$4:$M$54,13,FALSE))</f>
        <v>#N/A</v>
      </c>
      <c r="AO392" s="46" t="e">
        <f>VLOOKUP(Z392,【参考】数式用!$A$2:$N$54,14,FALSE)</f>
        <v>#N/A</v>
      </c>
    </row>
    <row r="393" spans="1:41" ht="50" customHeight="1">
      <c r="A393" s="495">
        <f t="shared" si="3"/>
        <v>336</v>
      </c>
      <c r="B393" s="542"/>
      <c r="C393" s="543"/>
      <c r="D393" s="543"/>
      <c r="E393" s="543"/>
      <c r="F393" s="543"/>
      <c r="G393" s="543"/>
      <c r="H393" s="543"/>
      <c r="I393" s="543"/>
      <c r="J393" s="543"/>
      <c r="K393" s="543"/>
      <c r="L393" s="536"/>
      <c r="M393" s="537"/>
      <c r="N393" s="537"/>
      <c r="O393" s="537"/>
      <c r="P393" s="538"/>
      <c r="Q393" s="502" t="s">
        <v>191</v>
      </c>
      <c r="R393" s="503"/>
      <c r="S393" s="503"/>
      <c r="T393" s="503"/>
      <c r="U393" s="504"/>
      <c r="V393" s="284"/>
      <c r="W393" s="499" t="str" cm="1">
        <f t="array" ref="W393">_xlfn.IFS(AND(B393="",Z393=""),"事業所番号及びサービス名を入力してください。",AND(B393="",Z393&lt;&gt;""),"事業所番号を入力してください。",AND(B393&lt;&gt;"",Z393=""),"サービス名を入力してください。",AND(B393&lt;&gt;"",Z393&lt;&gt;""),IF(LEFT(B393,2)="23",IFERROR(VLOOKUP(B393&amp;Z393,事業所一覧!$A$2:$D$44337,4,FALSE),"事業所番号若しくはサービス名に誤りがないか確認してください。"),"愛知県外の事業所は手入力してください。"))</f>
        <v>事業所番号及びサービス名を入力してください。</v>
      </c>
      <c r="X393" s="500"/>
      <c r="Y393" s="501"/>
      <c r="Z393" s="511"/>
      <c r="AA393" s="511"/>
      <c r="AB393" s="511"/>
      <c r="AC393" s="348" t="str">
        <f>IFERROR(VLOOKUP(Z393,【参考】数式用!$A$4:$B$54,2,FALSE),"")</f>
        <v/>
      </c>
      <c r="AD393" s="221"/>
      <c r="AE393" s="220" t="str">
        <f>IF(B393="","",IF(AO393="総合事業","数式を削除して手入力",IFERROR(INDEX(【参考】数式用!$AT$3:$AV$452,MATCH(Q393&amp;V393,【参考】数式用!$AS$3:$AS$452,0),MATCH(VLOOKUP(Z393,【参考】数式用!$AW$2:$AX$53,2,FALSE),【参考】数式用!$AT$2:$AV$2,0)),10)))</f>
        <v/>
      </c>
      <c r="AN393" s="428" t="e">
        <f>IF($L$18="", "", VLOOKUP(Z393,【参考】数式用!$A$4:$M$54,13,FALSE))</f>
        <v>#N/A</v>
      </c>
      <c r="AO393" s="46" t="e">
        <f>VLOOKUP(Z393,【参考】数式用!$A$2:$N$54,14,FALSE)</f>
        <v>#N/A</v>
      </c>
    </row>
    <row r="394" spans="1:41" ht="50" customHeight="1">
      <c r="A394" s="495">
        <f t="shared" ref="A394" si="94">A393+1</f>
        <v>337</v>
      </c>
      <c r="B394" s="542"/>
      <c r="C394" s="543"/>
      <c r="D394" s="543"/>
      <c r="E394" s="543"/>
      <c r="F394" s="543"/>
      <c r="G394" s="543"/>
      <c r="H394" s="543"/>
      <c r="I394" s="543"/>
      <c r="J394" s="543"/>
      <c r="K394" s="543"/>
      <c r="L394" s="536"/>
      <c r="M394" s="537"/>
      <c r="N394" s="537"/>
      <c r="O394" s="537"/>
      <c r="P394" s="538"/>
      <c r="Q394" s="502" t="s">
        <v>191</v>
      </c>
      <c r="R394" s="503"/>
      <c r="S394" s="503"/>
      <c r="T394" s="503"/>
      <c r="U394" s="504"/>
      <c r="V394" s="284"/>
      <c r="W394" s="499" t="str" cm="1">
        <f t="array" ref="W394">_xlfn.IFS(AND(B394="",Z394=""),"事業所番号及びサービス名を入力してください。",AND(B394="",Z394&lt;&gt;""),"事業所番号を入力してください。",AND(B394&lt;&gt;"",Z394=""),"サービス名を入力してください。",AND(B394&lt;&gt;"",Z394&lt;&gt;""),IF(LEFT(B394,2)="23",IFERROR(VLOOKUP(B394&amp;Z394,事業所一覧!$A$2:$D$44337,4,FALSE),"事業所番号若しくはサービス名に誤りがないか確認してください。"),"愛知県外の事業所は手入力してください。"))</f>
        <v>事業所番号及びサービス名を入力してください。</v>
      </c>
      <c r="X394" s="500"/>
      <c r="Y394" s="501"/>
      <c r="Z394" s="511"/>
      <c r="AA394" s="511"/>
      <c r="AB394" s="511"/>
      <c r="AC394" s="348" t="str">
        <f>IFERROR(VLOOKUP(Z394,【参考】数式用!$A$4:$B$54,2,FALSE),"")</f>
        <v/>
      </c>
      <c r="AD394" s="221"/>
      <c r="AE394" s="220" t="str">
        <f>IF(B394="","",IF(AO394="総合事業","数式を削除して手入力",IFERROR(INDEX(【参考】数式用!$AT$3:$AV$452,MATCH(Q394&amp;V394,【参考】数式用!$AS$3:$AS$452,0),MATCH(VLOOKUP(Z394,【参考】数式用!$AW$2:$AX$53,2,FALSE),【参考】数式用!$AT$2:$AV$2,0)),10)))</f>
        <v/>
      </c>
      <c r="AN394" s="428" t="e">
        <f>IF($L$18="", "", VLOOKUP(Z394,【参考】数式用!$A$4:$M$54,13,FALSE))</f>
        <v>#N/A</v>
      </c>
      <c r="AO394" s="46" t="e">
        <f>VLOOKUP(Z394,【参考】数式用!$A$2:$N$54,14,FALSE)</f>
        <v>#N/A</v>
      </c>
    </row>
    <row r="395" spans="1:41" ht="50" customHeight="1">
      <c r="A395" s="495">
        <f t="shared" si="3"/>
        <v>338</v>
      </c>
      <c r="B395" s="542"/>
      <c r="C395" s="543"/>
      <c r="D395" s="543"/>
      <c r="E395" s="543"/>
      <c r="F395" s="543"/>
      <c r="G395" s="543"/>
      <c r="H395" s="543"/>
      <c r="I395" s="543"/>
      <c r="J395" s="543"/>
      <c r="K395" s="543"/>
      <c r="L395" s="536"/>
      <c r="M395" s="537"/>
      <c r="N395" s="537"/>
      <c r="O395" s="537"/>
      <c r="P395" s="538"/>
      <c r="Q395" s="502" t="s">
        <v>191</v>
      </c>
      <c r="R395" s="503"/>
      <c r="S395" s="503"/>
      <c r="T395" s="503"/>
      <c r="U395" s="504"/>
      <c r="V395" s="284"/>
      <c r="W395" s="499" t="str" cm="1">
        <f t="array" ref="W395">_xlfn.IFS(AND(B395="",Z395=""),"事業所番号及びサービス名を入力してください。",AND(B395="",Z395&lt;&gt;""),"事業所番号を入力してください。",AND(B395&lt;&gt;"",Z395=""),"サービス名を入力してください。",AND(B395&lt;&gt;"",Z395&lt;&gt;""),IF(LEFT(B395,2)="23",IFERROR(VLOOKUP(B395&amp;Z395,事業所一覧!$A$2:$D$44337,4,FALSE),"事業所番号若しくはサービス名に誤りがないか確認してください。"),"愛知県外の事業所は手入力してください。"))</f>
        <v>事業所番号及びサービス名を入力してください。</v>
      </c>
      <c r="X395" s="500"/>
      <c r="Y395" s="501"/>
      <c r="Z395" s="511"/>
      <c r="AA395" s="511"/>
      <c r="AB395" s="511"/>
      <c r="AC395" s="348" t="str">
        <f>IFERROR(VLOOKUP(Z395,【参考】数式用!$A$4:$B$54,2,FALSE),"")</f>
        <v/>
      </c>
      <c r="AD395" s="221"/>
      <c r="AE395" s="220" t="str">
        <f>IF(B395="","",IF(AO395="総合事業","数式を削除して手入力",IFERROR(INDEX(【参考】数式用!$AT$3:$AV$452,MATCH(Q395&amp;V395,【参考】数式用!$AS$3:$AS$452,0),MATCH(VLOOKUP(Z395,【参考】数式用!$AW$2:$AX$53,2,FALSE),【参考】数式用!$AT$2:$AV$2,0)),10)))</f>
        <v/>
      </c>
      <c r="AN395" s="428" t="e">
        <f>IF($L$18="", "", VLOOKUP(Z395,【参考】数式用!$A$4:$M$54,13,FALSE))</f>
        <v>#N/A</v>
      </c>
      <c r="AO395" s="46" t="e">
        <f>VLOOKUP(Z395,【参考】数式用!$A$2:$N$54,14,FALSE)</f>
        <v>#N/A</v>
      </c>
    </row>
    <row r="396" spans="1:41" ht="50" customHeight="1">
      <c r="A396" s="495">
        <f t="shared" ref="A396" si="95">A395+1</f>
        <v>339</v>
      </c>
      <c r="B396" s="542"/>
      <c r="C396" s="543"/>
      <c r="D396" s="543"/>
      <c r="E396" s="543"/>
      <c r="F396" s="543"/>
      <c r="G396" s="543"/>
      <c r="H396" s="543"/>
      <c r="I396" s="543"/>
      <c r="J396" s="543"/>
      <c r="K396" s="543"/>
      <c r="L396" s="536"/>
      <c r="M396" s="537"/>
      <c r="N396" s="537"/>
      <c r="O396" s="537"/>
      <c r="P396" s="538"/>
      <c r="Q396" s="502" t="s">
        <v>191</v>
      </c>
      <c r="R396" s="503"/>
      <c r="S396" s="503"/>
      <c r="T396" s="503"/>
      <c r="U396" s="504"/>
      <c r="V396" s="284"/>
      <c r="W396" s="499" t="str" cm="1">
        <f t="array" ref="W396">_xlfn.IFS(AND(B396="",Z396=""),"事業所番号及びサービス名を入力してください。",AND(B396="",Z396&lt;&gt;""),"事業所番号を入力してください。",AND(B396&lt;&gt;"",Z396=""),"サービス名を入力してください。",AND(B396&lt;&gt;"",Z396&lt;&gt;""),IF(LEFT(B396,2)="23",IFERROR(VLOOKUP(B396&amp;Z396,事業所一覧!$A$2:$D$44337,4,FALSE),"事業所番号若しくはサービス名に誤りがないか確認してください。"),"愛知県外の事業所は手入力してください。"))</f>
        <v>事業所番号及びサービス名を入力してください。</v>
      </c>
      <c r="X396" s="500"/>
      <c r="Y396" s="501"/>
      <c r="Z396" s="511"/>
      <c r="AA396" s="511"/>
      <c r="AB396" s="511"/>
      <c r="AC396" s="348" t="str">
        <f>IFERROR(VLOOKUP(Z396,【参考】数式用!$A$4:$B$54,2,FALSE),"")</f>
        <v/>
      </c>
      <c r="AD396" s="221"/>
      <c r="AE396" s="220" t="str">
        <f>IF(B396="","",IF(AO396="総合事業","数式を削除して手入力",IFERROR(INDEX(【参考】数式用!$AT$3:$AV$452,MATCH(Q396&amp;V396,【参考】数式用!$AS$3:$AS$452,0),MATCH(VLOOKUP(Z396,【参考】数式用!$AW$2:$AX$53,2,FALSE),【参考】数式用!$AT$2:$AV$2,0)),10)))</f>
        <v/>
      </c>
      <c r="AN396" s="428" t="e">
        <f>IF($L$18="", "", VLOOKUP(Z396,【参考】数式用!$A$4:$M$54,13,FALSE))</f>
        <v>#N/A</v>
      </c>
      <c r="AO396" s="46" t="e">
        <f>VLOOKUP(Z396,【参考】数式用!$A$2:$N$54,14,FALSE)</f>
        <v>#N/A</v>
      </c>
    </row>
    <row r="397" spans="1:41" ht="50" customHeight="1">
      <c r="A397" s="495">
        <f t="shared" si="3"/>
        <v>340</v>
      </c>
      <c r="B397" s="542"/>
      <c r="C397" s="543"/>
      <c r="D397" s="543"/>
      <c r="E397" s="543"/>
      <c r="F397" s="543"/>
      <c r="G397" s="543"/>
      <c r="H397" s="543"/>
      <c r="I397" s="543"/>
      <c r="J397" s="543"/>
      <c r="K397" s="543"/>
      <c r="L397" s="536"/>
      <c r="M397" s="537"/>
      <c r="N397" s="537"/>
      <c r="O397" s="537"/>
      <c r="P397" s="538"/>
      <c r="Q397" s="502" t="s">
        <v>191</v>
      </c>
      <c r="R397" s="503"/>
      <c r="S397" s="503"/>
      <c r="T397" s="503"/>
      <c r="U397" s="504"/>
      <c r="V397" s="284"/>
      <c r="W397" s="499" t="str" cm="1">
        <f t="array" ref="W397">_xlfn.IFS(AND(B397="",Z397=""),"事業所番号及びサービス名を入力してください。",AND(B397="",Z397&lt;&gt;""),"事業所番号を入力してください。",AND(B397&lt;&gt;"",Z397=""),"サービス名を入力してください。",AND(B397&lt;&gt;"",Z397&lt;&gt;""),IF(LEFT(B397,2)="23",IFERROR(VLOOKUP(B397&amp;Z397,事業所一覧!$A$2:$D$44337,4,FALSE),"事業所番号若しくはサービス名に誤りがないか確認してください。"),"愛知県外の事業所は手入力してください。"))</f>
        <v>事業所番号及びサービス名を入力してください。</v>
      </c>
      <c r="X397" s="500"/>
      <c r="Y397" s="501"/>
      <c r="Z397" s="511"/>
      <c r="AA397" s="511"/>
      <c r="AB397" s="511"/>
      <c r="AC397" s="348" t="str">
        <f>IFERROR(VLOOKUP(Z397,【参考】数式用!$A$4:$B$54,2,FALSE),"")</f>
        <v/>
      </c>
      <c r="AD397" s="221"/>
      <c r="AE397" s="220" t="str">
        <f>IF(B397="","",IF(AO397="総合事業","数式を削除して手入力",IFERROR(INDEX(【参考】数式用!$AT$3:$AV$452,MATCH(Q397&amp;V397,【参考】数式用!$AS$3:$AS$452,0),MATCH(VLOOKUP(Z397,【参考】数式用!$AW$2:$AX$53,2,FALSE),【参考】数式用!$AT$2:$AV$2,0)),10)))</f>
        <v/>
      </c>
      <c r="AN397" s="428" t="e">
        <f>IF($L$18="", "", VLOOKUP(Z397,【参考】数式用!$A$4:$M$54,13,FALSE))</f>
        <v>#N/A</v>
      </c>
      <c r="AO397" s="46" t="e">
        <f>VLOOKUP(Z397,【参考】数式用!$A$2:$N$54,14,FALSE)</f>
        <v>#N/A</v>
      </c>
    </row>
    <row r="398" spans="1:41" ht="50" customHeight="1">
      <c r="A398" s="495">
        <f t="shared" ref="A398" si="96">A397+1</f>
        <v>341</v>
      </c>
      <c r="B398" s="542"/>
      <c r="C398" s="543"/>
      <c r="D398" s="543"/>
      <c r="E398" s="543"/>
      <c r="F398" s="543"/>
      <c r="G398" s="543"/>
      <c r="H398" s="543"/>
      <c r="I398" s="543"/>
      <c r="J398" s="543"/>
      <c r="K398" s="543"/>
      <c r="L398" s="536"/>
      <c r="M398" s="537"/>
      <c r="N398" s="537"/>
      <c r="O398" s="537"/>
      <c r="P398" s="538"/>
      <c r="Q398" s="502" t="s">
        <v>191</v>
      </c>
      <c r="R398" s="503"/>
      <c r="S398" s="503"/>
      <c r="T398" s="503"/>
      <c r="U398" s="504"/>
      <c r="V398" s="284"/>
      <c r="W398" s="499" t="str" cm="1">
        <f t="array" ref="W398">_xlfn.IFS(AND(B398="",Z398=""),"事業所番号及びサービス名を入力してください。",AND(B398="",Z398&lt;&gt;""),"事業所番号を入力してください。",AND(B398&lt;&gt;"",Z398=""),"サービス名を入力してください。",AND(B398&lt;&gt;"",Z398&lt;&gt;""),IF(LEFT(B398,2)="23",IFERROR(VLOOKUP(B398&amp;Z398,事業所一覧!$A$2:$D$44337,4,FALSE),"事業所番号若しくはサービス名に誤りがないか確認してください。"),"愛知県外の事業所は手入力してください。"))</f>
        <v>事業所番号及びサービス名を入力してください。</v>
      </c>
      <c r="X398" s="500"/>
      <c r="Y398" s="501"/>
      <c r="Z398" s="511"/>
      <c r="AA398" s="511"/>
      <c r="AB398" s="511"/>
      <c r="AC398" s="348" t="str">
        <f>IFERROR(VLOOKUP(Z398,【参考】数式用!$A$4:$B$54,2,FALSE),"")</f>
        <v/>
      </c>
      <c r="AD398" s="221"/>
      <c r="AE398" s="220" t="str">
        <f>IF(B398="","",IF(AO398="総合事業","数式を削除して手入力",IFERROR(INDEX(【参考】数式用!$AT$3:$AV$452,MATCH(Q398&amp;V398,【参考】数式用!$AS$3:$AS$452,0),MATCH(VLOOKUP(Z398,【参考】数式用!$AW$2:$AX$53,2,FALSE),【参考】数式用!$AT$2:$AV$2,0)),10)))</f>
        <v/>
      </c>
      <c r="AN398" s="428" t="e">
        <f>IF($L$18="", "", VLOOKUP(Z398,【参考】数式用!$A$4:$M$54,13,FALSE))</f>
        <v>#N/A</v>
      </c>
      <c r="AO398" s="46" t="e">
        <f>VLOOKUP(Z398,【参考】数式用!$A$2:$N$54,14,FALSE)</f>
        <v>#N/A</v>
      </c>
    </row>
    <row r="399" spans="1:41" ht="50" customHeight="1">
      <c r="A399" s="495">
        <f t="shared" si="3"/>
        <v>342</v>
      </c>
      <c r="B399" s="542"/>
      <c r="C399" s="543"/>
      <c r="D399" s="543"/>
      <c r="E399" s="543"/>
      <c r="F399" s="543"/>
      <c r="G399" s="543"/>
      <c r="H399" s="543"/>
      <c r="I399" s="543"/>
      <c r="J399" s="543"/>
      <c r="K399" s="543"/>
      <c r="L399" s="536"/>
      <c r="M399" s="537"/>
      <c r="N399" s="537"/>
      <c r="O399" s="537"/>
      <c r="P399" s="538"/>
      <c r="Q399" s="502" t="s">
        <v>191</v>
      </c>
      <c r="R399" s="503"/>
      <c r="S399" s="503"/>
      <c r="T399" s="503"/>
      <c r="U399" s="504"/>
      <c r="V399" s="284"/>
      <c r="W399" s="499" t="str" cm="1">
        <f t="array" ref="W399">_xlfn.IFS(AND(B399="",Z399=""),"事業所番号及びサービス名を入力してください。",AND(B399="",Z399&lt;&gt;""),"事業所番号を入力してください。",AND(B399&lt;&gt;"",Z399=""),"サービス名を入力してください。",AND(B399&lt;&gt;"",Z399&lt;&gt;""),IF(LEFT(B399,2)="23",IFERROR(VLOOKUP(B399&amp;Z399,事業所一覧!$A$2:$D$44337,4,FALSE),"事業所番号若しくはサービス名に誤りがないか確認してください。"),"愛知県外の事業所は手入力してください。"))</f>
        <v>事業所番号及びサービス名を入力してください。</v>
      </c>
      <c r="X399" s="500"/>
      <c r="Y399" s="501"/>
      <c r="Z399" s="511"/>
      <c r="AA399" s="511"/>
      <c r="AB399" s="511"/>
      <c r="AC399" s="348" t="str">
        <f>IFERROR(VLOOKUP(Z399,【参考】数式用!$A$4:$B$54,2,FALSE),"")</f>
        <v/>
      </c>
      <c r="AD399" s="221"/>
      <c r="AE399" s="220" t="str">
        <f>IF(B399="","",IF(AO399="総合事業","数式を削除して手入力",IFERROR(INDEX(【参考】数式用!$AT$3:$AV$452,MATCH(Q399&amp;V399,【参考】数式用!$AS$3:$AS$452,0),MATCH(VLOOKUP(Z399,【参考】数式用!$AW$2:$AX$53,2,FALSE),【参考】数式用!$AT$2:$AV$2,0)),10)))</f>
        <v/>
      </c>
      <c r="AN399" s="428" t="e">
        <f>IF($L$18="", "", VLOOKUP(Z399,【参考】数式用!$A$4:$M$54,13,FALSE))</f>
        <v>#N/A</v>
      </c>
      <c r="AO399" s="46" t="e">
        <f>VLOOKUP(Z399,【参考】数式用!$A$2:$N$54,14,FALSE)</f>
        <v>#N/A</v>
      </c>
    </row>
    <row r="400" spans="1:41" ht="50" customHeight="1">
      <c r="A400" s="495">
        <f t="shared" ref="A400" si="97">A399+1</f>
        <v>343</v>
      </c>
      <c r="B400" s="542"/>
      <c r="C400" s="543"/>
      <c r="D400" s="543"/>
      <c r="E400" s="543"/>
      <c r="F400" s="543"/>
      <c r="G400" s="543"/>
      <c r="H400" s="543"/>
      <c r="I400" s="543"/>
      <c r="J400" s="543"/>
      <c r="K400" s="543"/>
      <c r="L400" s="536"/>
      <c r="M400" s="537"/>
      <c r="N400" s="537"/>
      <c r="O400" s="537"/>
      <c r="P400" s="538"/>
      <c r="Q400" s="502" t="s">
        <v>191</v>
      </c>
      <c r="R400" s="503"/>
      <c r="S400" s="503"/>
      <c r="T400" s="503"/>
      <c r="U400" s="504"/>
      <c r="V400" s="284"/>
      <c r="W400" s="499" t="str" cm="1">
        <f t="array" ref="W400">_xlfn.IFS(AND(B400="",Z400=""),"事業所番号及びサービス名を入力してください。",AND(B400="",Z400&lt;&gt;""),"事業所番号を入力してください。",AND(B400&lt;&gt;"",Z400=""),"サービス名を入力してください。",AND(B400&lt;&gt;"",Z400&lt;&gt;""),IF(LEFT(B400,2)="23",IFERROR(VLOOKUP(B400&amp;Z400,事業所一覧!$A$2:$D$44337,4,FALSE),"事業所番号若しくはサービス名に誤りがないか確認してください。"),"愛知県外の事業所は手入力してください。"))</f>
        <v>事業所番号及びサービス名を入力してください。</v>
      </c>
      <c r="X400" s="500"/>
      <c r="Y400" s="501"/>
      <c r="Z400" s="511"/>
      <c r="AA400" s="511"/>
      <c r="AB400" s="511"/>
      <c r="AC400" s="348" t="str">
        <f>IFERROR(VLOOKUP(Z400,【参考】数式用!$A$4:$B$54,2,FALSE),"")</f>
        <v/>
      </c>
      <c r="AD400" s="221"/>
      <c r="AE400" s="220" t="str">
        <f>IF(B400="","",IF(AO400="総合事業","数式を削除して手入力",IFERROR(INDEX(【参考】数式用!$AT$3:$AV$452,MATCH(Q400&amp;V400,【参考】数式用!$AS$3:$AS$452,0),MATCH(VLOOKUP(Z400,【参考】数式用!$AW$2:$AX$53,2,FALSE),【参考】数式用!$AT$2:$AV$2,0)),10)))</f>
        <v/>
      </c>
      <c r="AN400" s="428" t="e">
        <f>IF($L$18="", "", VLOOKUP(Z400,【参考】数式用!$A$4:$M$54,13,FALSE))</f>
        <v>#N/A</v>
      </c>
      <c r="AO400" s="46" t="e">
        <f>VLOOKUP(Z400,【参考】数式用!$A$2:$N$54,14,FALSE)</f>
        <v>#N/A</v>
      </c>
    </row>
    <row r="401" spans="1:41" ht="50" customHeight="1">
      <c r="A401" s="495">
        <f t="shared" si="3"/>
        <v>344</v>
      </c>
      <c r="B401" s="542"/>
      <c r="C401" s="543"/>
      <c r="D401" s="543"/>
      <c r="E401" s="543"/>
      <c r="F401" s="543"/>
      <c r="G401" s="543"/>
      <c r="H401" s="543"/>
      <c r="I401" s="543"/>
      <c r="J401" s="543"/>
      <c r="K401" s="543"/>
      <c r="L401" s="536"/>
      <c r="M401" s="537"/>
      <c r="N401" s="537"/>
      <c r="O401" s="537"/>
      <c r="P401" s="538"/>
      <c r="Q401" s="502" t="s">
        <v>191</v>
      </c>
      <c r="R401" s="503"/>
      <c r="S401" s="503"/>
      <c r="T401" s="503"/>
      <c r="U401" s="504"/>
      <c r="V401" s="284"/>
      <c r="W401" s="499" t="str" cm="1">
        <f t="array" ref="W401">_xlfn.IFS(AND(B401="",Z401=""),"事業所番号及びサービス名を入力してください。",AND(B401="",Z401&lt;&gt;""),"事業所番号を入力してください。",AND(B401&lt;&gt;"",Z401=""),"サービス名を入力してください。",AND(B401&lt;&gt;"",Z401&lt;&gt;""),IF(LEFT(B401,2)="23",IFERROR(VLOOKUP(B401&amp;Z401,事業所一覧!$A$2:$D$44337,4,FALSE),"事業所番号若しくはサービス名に誤りがないか確認してください。"),"愛知県外の事業所は手入力してください。"))</f>
        <v>事業所番号及びサービス名を入力してください。</v>
      </c>
      <c r="X401" s="500"/>
      <c r="Y401" s="501"/>
      <c r="Z401" s="511"/>
      <c r="AA401" s="511"/>
      <c r="AB401" s="511"/>
      <c r="AC401" s="348" t="str">
        <f>IFERROR(VLOOKUP(Z401,【参考】数式用!$A$4:$B$54,2,FALSE),"")</f>
        <v/>
      </c>
      <c r="AD401" s="221"/>
      <c r="AE401" s="220" t="str">
        <f>IF(B401="","",IF(AO401="総合事業","数式を削除して手入力",IFERROR(INDEX(【参考】数式用!$AT$3:$AV$452,MATCH(Q401&amp;V401,【参考】数式用!$AS$3:$AS$452,0),MATCH(VLOOKUP(Z401,【参考】数式用!$AW$2:$AX$53,2,FALSE),【参考】数式用!$AT$2:$AV$2,0)),10)))</f>
        <v/>
      </c>
      <c r="AN401" s="428" t="e">
        <f>IF($L$18="", "", VLOOKUP(Z401,【参考】数式用!$A$4:$M$54,13,FALSE))</f>
        <v>#N/A</v>
      </c>
      <c r="AO401" s="46" t="e">
        <f>VLOOKUP(Z401,【参考】数式用!$A$2:$N$54,14,FALSE)</f>
        <v>#N/A</v>
      </c>
    </row>
    <row r="402" spans="1:41" ht="50" customHeight="1">
      <c r="A402" s="495">
        <f t="shared" ref="A402" si="98">A401+1</f>
        <v>345</v>
      </c>
      <c r="B402" s="542"/>
      <c r="C402" s="543"/>
      <c r="D402" s="543"/>
      <c r="E402" s="543"/>
      <c r="F402" s="543"/>
      <c r="G402" s="543"/>
      <c r="H402" s="543"/>
      <c r="I402" s="543"/>
      <c r="J402" s="543"/>
      <c r="K402" s="543"/>
      <c r="L402" s="536"/>
      <c r="M402" s="537"/>
      <c r="N402" s="537"/>
      <c r="O402" s="537"/>
      <c r="P402" s="538"/>
      <c r="Q402" s="502" t="s">
        <v>191</v>
      </c>
      <c r="R402" s="503"/>
      <c r="S402" s="503"/>
      <c r="T402" s="503"/>
      <c r="U402" s="504"/>
      <c r="V402" s="284"/>
      <c r="W402" s="499" t="str" cm="1">
        <f t="array" ref="W402">_xlfn.IFS(AND(B402="",Z402=""),"事業所番号及びサービス名を入力してください。",AND(B402="",Z402&lt;&gt;""),"事業所番号を入力してください。",AND(B402&lt;&gt;"",Z402=""),"サービス名を入力してください。",AND(B402&lt;&gt;"",Z402&lt;&gt;""),IF(LEFT(B402,2)="23",IFERROR(VLOOKUP(B402&amp;Z402,事業所一覧!$A$2:$D$44337,4,FALSE),"事業所番号若しくはサービス名に誤りがないか確認してください。"),"愛知県外の事業所は手入力してください。"))</f>
        <v>事業所番号及びサービス名を入力してください。</v>
      </c>
      <c r="X402" s="500"/>
      <c r="Y402" s="501"/>
      <c r="Z402" s="511"/>
      <c r="AA402" s="511"/>
      <c r="AB402" s="511"/>
      <c r="AC402" s="348" t="str">
        <f>IFERROR(VLOOKUP(Z402,【参考】数式用!$A$4:$B$54,2,FALSE),"")</f>
        <v/>
      </c>
      <c r="AD402" s="221"/>
      <c r="AE402" s="220" t="str">
        <f>IF(B402="","",IF(AO402="総合事業","数式を削除して手入力",IFERROR(INDEX(【参考】数式用!$AT$3:$AV$452,MATCH(Q402&amp;V402,【参考】数式用!$AS$3:$AS$452,0),MATCH(VLOOKUP(Z402,【参考】数式用!$AW$2:$AX$53,2,FALSE),【参考】数式用!$AT$2:$AV$2,0)),10)))</f>
        <v/>
      </c>
      <c r="AN402" s="428" t="e">
        <f>IF($L$18="", "", VLOOKUP(Z402,【参考】数式用!$A$4:$M$54,13,FALSE))</f>
        <v>#N/A</v>
      </c>
      <c r="AO402" s="46" t="e">
        <f>VLOOKUP(Z402,【参考】数式用!$A$2:$N$54,14,FALSE)</f>
        <v>#N/A</v>
      </c>
    </row>
    <row r="403" spans="1:41" ht="50" customHeight="1">
      <c r="A403" s="495">
        <f t="shared" si="3"/>
        <v>346</v>
      </c>
      <c r="B403" s="542"/>
      <c r="C403" s="543"/>
      <c r="D403" s="543"/>
      <c r="E403" s="543"/>
      <c r="F403" s="543"/>
      <c r="G403" s="543"/>
      <c r="H403" s="543"/>
      <c r="I403" s="543"/>
      <c r="J403" s="543"/>
      <c r="K403" s="543"/>
      <c r="L403" s="536"/>
      <c r="M403" s="537"/>
      <c r="N403" s="537"/>
      <c r="O403" s="537"/>
      <c r="P403" s="538"/>
      <c r="Q403" s="502" t="s">
        <v>191</v>
      </c>
      <c r="R403" s="503"/>
      <c r="S403" s="503"/>
      <c r="T403" s="503"/>
      <c r="U403" s="504"/>
      <c r="V403" s="284"/>
      <c r="W403" s="499" t="str" cm="1">
        <f t="array" ref="W403">_xlfn.IFS(AND(B403="",Z403=""),"事業所番号及びサービス名を入力してください。",AND(B403="",Z403&lt;&gt;""),"事業所番号を入力してください。",AND(B403&lt;&gt;"",Z403=""),"サービス名を入力してください。",AND(B403&lt;&gt;"",Z403&lt;&gt;""),IF(LEFT(B403,2)="23",IFERROR(VLOOKUP(B403&amp;Z403,事業所一覧!$A$2:$D$44337,4,FALSE),"事業所番号若しくはサービス名に誤りがないか確認してください。"),"愛知県外の事業所は手入力してください。"))</f>
        <v>事業所番号及びサービス名を入力してください。</v>
      </c>
      <c r="X403" s="500"/>
      <c r="Y403" s="501"/>
      <c r="Z403" s="511"/>
      <c r="AA403" s="511"/>
      <c r="AB403" s="511"/>
      <c r="AC403" s="348" t="str">
        <f>IFERROR(VLOOKUP(Z403,【参考】数式用!$A$4:$B$54,2,FALSE),"")</f>
        <v/>
      </c>
      <c r="AD403" s="221"/>
      <c r="AE403" s="220" t="str">
        <f>IF(B403="","",IF(AO403="総合事業","数式を削除して手入力",IFERROR(INDEX(【参考】数式用!$AT$3:$AV$452,MATCH(Q403&amp;V403,【参考】数式用!$AS$3:$AS$452,0),MATCH(VLOOKUP(Z403,【参考】数式用!$AW$2:$AX$53,2,FALSE),【参考】数式用!$AT$2:$AV$2,0)),10)))</f>
        <v/>
      </c>
      <c r="AN403" s="428" t="e">
        <f>IF($L$18="", "", VLOOKUP(Z403,【参考】数式用!$A$4:$M$54,13,FALSE))</f>
        <v>#N/A</v>
      </c>
      <c r="AO403" s="46" t="e">
        <f>VLOOKUP(Z403,【参考】数式用!$A$2:$N$54,14,FALSE)</f>
        <v>#N/A</v>
      </c>
    </row>
    <row r="404" spans="1:41" ht="50" customHeight="1">
      <c r="A404" s="495">
        <f t="shared" ref="A404" si="99">A403+1</f>
        <v>347</v>
      </c>
      <c r="B404" s="542"/>
      <c r="C404" s="543"/>
      <c r="D404" s="543"/>
      <c r="E404" s="543"/>
      <c r="F404" s="543"/>
      <c r="G404" s="543"/>
      <c r="H404" s="543"/>
      <c r="I404" s="543"/>
      <c r="J404" s="543"/>
      <c r="K404" s="543"/>
      <c r="L404" s="536"/>
      <c r="M404" s="537"/>
      <c r="N404" s="537"/>
      <c r="O404" s="537"/>
      <c r="P404" s="538"/>
      <c r="Q404" s="502" t="s">
        <v>191</v>
      </c>
      <c r="R404" s="503"/>
      <c r="S404" s="503"/>
      <c r="T404" s="503"/>
      <c r="U404" s="504"/>
      <c r="V404" s="284"/>
      <c r="W404" s="499" t="str" cm="1">
        <f t="array" ref="W404">_xlfn.IFS(AND(B404="",Z404=""),"事業所番号及びサービス名を入力してください。",AND(B404="",Z404&lt;&gt;""),"事業所番号を入力してください。",AND(B404&lt;&gt;"",Z404=""),"サービス名を入力してください。",AND(B404&lt;&gt;"",Z404&lt;&gt;""),IF(LEFT(B404,2)="23",IFERROR(VLOOKUP(B404&amp;Z404,事業所一覧!$A$2:$D$44337,4,FALSE),"事業所番号若しくはサービス名に誤りがないか確認してください。"),"愛知県外の事業所は手入力してください。"))</f>
        <v>事業所番号及びサービス名を入力してください。</v>
      </c>
      <c r="X404" s="500"/>
      <c r="Y404" s="501"/>
      <c r="Z404" s="511"/>
      <c r="AA404" s="511"/>
      <c r="AB404" s="511"/>
      <c r="AC404" s="348" t="str">
        <f>IFERROR(VLOOKUP(Z404,【参考】数式用!$A$4:$B$54,2,FALSE),"")</f>
        <v/>
      </c>
      <c r="AD404" s="221"/>
      <c r="AE404" s="220" t="str">
        <f>IF(B404="","",IF(AO404="総合事業","数式を削除して手入力",IFERROR(INDEX(【参考】数式用!$AT$3:$AV$452,MATCH(Q404&amp;V404,【参考】数式用!$AS$3:$AS$452,0),MATCH(VLOOKUP(Z404,【参考】数式用!$AW$2:$AX$53,2,FALSE),【参考】数式用!$AT$2:$AV$2,0)),10)))</f>
        <v/>
      </c>
      <c r="AN404" s="428" t="e">
        <f>IF($L$18="", "", VLOOKUP(Z404,【参考】数式用!$A$4:$M$54,13,FALSE))</f>
        <v>#N/A</v>
      </c>
      <c r="AO404" s="46" t="e">
        <f>VLOOKUP(Z404,【参考】数式用!$A$2:$N$54,14,FALSE)</f>
        <v>#N/A</v>
      </c>
    </row>
    <row r="405" spans="1:41" ht="50" customHeight="1">
      <c r="A405" s="495">
        <f t="shared" si="3"/>
        <v>348</v>
      </c>
      <c r="B405" s="542"/>
      <c r="C405" s="543"/>
      <c r="D405" s="543"/>
      <c r="E405" s="543"/>
      <c r="F405" s="543"/>
      <c r="G405" s="543"/>
      <c r="H405" s="543"/>
      <c r="I405" s="543"/>
      <c r="J405" s="543"/>
      <c r="K405" s="543"/>
      <c r="L405" s="536"/>
      <c r="M405" s="537"/>
      <c r="N405" s="537"/>
      <c r="O405" s="537"/>
      <c r="P405" s="538"/>
      <c r="Q405" s="502" t="s">
        <v>191</v>
      </c>
      <c r="R405" s="503"/>
      <c r="S405" s="503"/>
      <c r="T405" s="503"/>
      <c r="U405" s="504"/>
      <c r="V405" s="284"/>
      <c r="W405" s="499" t="str" cm="1">
        <f t="array" ref="W405">_xlfn.IFS(AND(B405="",Z405=""),"事業所番号及びサービス名を入力してください。",AND(B405="",Z405&lt;&gt;""),"事業所番号を入力してください。",AND(B405&lt;&gt;"",Z405=""),"サービス名を入力してください。",AND(B405&lt;&gt;"",Z405&lt;&gt;""),IF(LEFT(B405,2)="23",IFERROR(VLOOKUP(B405&amp;Z405,事業所一覧!$A$2:$D$44337,4,FALSE),"事業所番号若しくはサービス名に誤りがないか確認してください。"),"愛知県外の事業所は手入力してください。"))</f>
        <v>事業所番号及びサービス名を入力してください。</v>
      </c>
      <c r="X405" s="500"/>
      <c r="Y405" s="501"/>
      <c r="Z405" s="511"/>
      <c r="AA405" s="511"/>
      <c r="AB405" s="511"/>
      <c r="AC405" s="348" t="str">
        <f>IFERROR(VLOOKUP(Z405,【参考】数式用!$A$4:$B$54,2,FALSE),"")</f>
        <v/>
      </c>
      <c r="AD405" s="221"/>
      <c r="AE405" s="220" t="str">
        <f>IF(B405="","",IF(AO405="総合事業","数式を削除して手入力",IFERROR(INDEX(【参考】数式用!$AT$3:$AV$452,MATCH(Q405&amp;V405,【参考】数式用!$AS$3:$AS$452,0),MATCH(VLOOKUP(Z405,【参考】数式用!$AW$2:$AX$53,2,FALSE),【参考】数式用!$AT$2:$AV$2,0)),10)))</f>
        <v/>
      </c>
      <c r="AN405" s="428" t="e">
        <f>IF($L$18="", "", VLOOKUP(Z405,【参考】数式用!$A$4:$M$54,13,FALSE))</f>
        <v>#N/A</v>
      </c>
      <c r="AO405" s="46" t="e">
        <f>VLOOKUP(Z405,【参考】数式用!$A$2:$N$54,14,FALSE)</f>
        <v>#N/A</v>
      </c>
    </row>
    <row r="406" spans="1:41" ht="50" customHeight="1">
      <c r="A406" s="495">
        <f t="shared" ref="A406" si="100">A405+1</f>
        <v>349</v>
      </c>
      <c r="B406" s="542"/>
      <c r="C406" s="543"/>
      <c r="D406" s="543"/>
      <c r="E406" s="543"/>
      <c r="F406" s="543"/>
      <c r="G406" s="543"/>
      <c r="H406" s="543"/>
      <c r="I406" s="543"/>
      <c r="J406" s="543"/>
      <c r="K406" s="543"/>
      <c r="L406" s="536"/>
      <c r="M406" s="537"/>
      <c r="N406" s="537"/>
      <c r="O406" s="537"/>
      <c r="P406" s="538"/>
      <c r="Q406" s="502" t="s">
        <v>191</v>
      </c>
      <c r="R406" s="503"/>
      <c r="S406" s="503"/>
      <c r="T406" s="503"/>
      <c r="U406" s="504"/>
      <c r="V406" s="284"/>
      <c r="W406" s="499" t="str" cm="1">
        <f t="array" ref="W406">_xlfn.IFS(AND(B406="",Z406=""),"事業所番号及びサービス名を入力してください。",AND(B406="",Z406&lt;&gt;""),"事業所番号を入力してください。",AND(B406&lt;&gt;"",Z406=""),"サービス名を入力してください。",AND(B406&lt;&gt;"",Z406&lt;&gt;""),IF(LEFT(B406,2)="23",IFERROR(VLOOKUP(B406&amp;Z406,事業所一覧!$A$2:$D$44337,4,FALSE),"事業所番号若しくはサービス名に誤りがないか確認してください。"),"愛知県外の事業所は手入力してください。"))</f>
        <v>事業所番号及びサービス名を入力してください。</v>
      </c>
      <c r="X406" s="500"/>
      <c r="Y406" s="501"/>
      <c r="Z406" s="511"/>
      <c r="AA406" s="511"/>
      <c r="AB406" s="511"/>
      <c r="AC406" s="348" t="str">
        <f>IFERROR(VLOOKUP(Z406,【参考】数式用!$A$4:$B$54,2,FALSE),"")</f>
        <v/>
      </c>
      <c r="AD406" s="221"/>
      <c r="AE406" s="220" t="str">
        <f>IF(B406="","",IF(AO406="総合事業","数式を削除して手入力",IFERROR(INDEX(【参考】数式用!$AT$3:$AV$452,MATCH(Q406&amp;V406,【参考】数式用!$AS$3:$AS$452,0),MATCH(VLOOKUP(Z406,【参考】数式用!$AW$2:$AX$53,2,FALSE),【参考】数式用!$AT$2:$AV$2,0)),10)))</f>
        <v/>
      </c>
      <c r="AN406" s="428" t="e">
        <f>IF($L$18="", "", VLOOKUP(Z406,【参考】数式用!$A$4:$M$54,13,FALSE))</f>
        <v>#N/A</v>
      </c>
      <c r="AO406" s="46" t="e">
        <f>VLOOKUP(Z406,【参考】数式用!$A$2:$N$54,14,FALSE)</f>
        <v>#N/A</v>
      </c>
    </row>
    <row r="407" spans="1:41" ht="50" customHeight="1">
      <c r="A407" s="495">
        <f t="shared" si="3"/>
        <v>350</v>
      </c>
      <c r="B407" s="542"/>
      <c r="C407" s="543"/>
      <c r="D407" s="543"/>
      <c r="E407" s="543"/>
      <c r="F407" s="543"/>
      <c r="G407" s="543"/>
      <c r="H407" s="543"/>
      <c r="I407" s="543"/>
      <c r="J407" s="543"/>
      <c r="K407" s="543"/>
      <c r="L407" s="536"/>
      <c r="M407" s="537"/>
      <c r="N407" s="537"/>
      <c r="O407" s="537"/>
      <c r="P407" s="538"/>
      <c r="Q407" s="502" t="s">
        <v>191</v>
      </c>
      <c r="R407" s="503"/>
      <c r="S407" s="503"/>
      <c r="T407" s="503"/>
      <c r="U407" s="504"/>
      <c r="V407" s="284"/>
      <c r="W407" s="499" t="str" cm="1">
        <f t="array" ref="W407">_xlfn.IFS(AND(B407="",Z407=""),"事業所番号及びサービス名を入力してください。",AND(B407="",Z407&lt;&gt;""),"事業所番号を入力してください。",AND(B407&lt;&gt;"",Z407=""),"サービス名を入力してください。",AND(B407&lt;&gt;"",Z407&lt;&gt;""),IF(LEFT(B407,2)="23",IFERROR(VLOOKUP(B407&amp;Z407,事業所一覧!$A$2:$D$44337,4,FALSE),"事業所番号若しくはサービス名に誤りがないか確認してください。"),"愛知県外の事業所は手入力してください。"))</f>
        <v>事業所番号及びサービス名を入力してください。</v>
      </c>
      <c r="X407" s="500"/>
      <c r="Y407" s="501"/>
      <c r="Z407" s="511"/>
      <c r="AA407" s="511"/>
      <c r="AB407" s="511"/>
      <c r="AC407" s="348" t="str">
        <f>IFERROR(VLOOKUP(Z407,【参考】数式用!$A$4:$B$54,2,FALSE),"")</f>
        <v/>
      </c>
      <c r="AD407" s="221"/>
      <c r="AE407" s="220" t="str">
        <f>IF(B407="","",IF(AO407="総合事業","数式を削除して手入力",IFERROR(INDEX(【参考】数式用!$AT$3:$AV$452,MATCH(Q407&amp;V407,【参考】数式用!$AS$3:$AS$452,0),MATCH(VLOOKUP(Z407,【参考】数式用!$AW$2:$AX$53,2,FALSE),【参考】数式用!$AT$2:$AV$2,0)),10)))</f>
        <v/>
      </c>
      <c r="AN407" s="428" t="e">
        <f>IF($L$18="", "", VLOOKUP(Z407,【参考】数式用!$A$4:$M$54,13,FALSE))</f>
        <v>#N/A</v>
      </c>
      <c r="AO407" s="46" t="e">
        <f>VLOOKUP(Z407,【参考】数式用!$A$2:$N$54,14,FALSE)</f>
        <v>#N/A</v>
      </c>
    </row>
    <row r="408" spans="1:41" ht="50" customHeight="1">
      <c r="A408" s="495">
        <f t="shared" ref="A408" si="101">A407+1</f>
        <v>351</v>
      </c>
      <c r="B408" s="542"/>
      <c r="C408" s="543"/>
      <c r="D408" s="543"/>
      <c r="E408" s="543"/>
      <c r="F408" s="543"/>
      <c r="G408" s="543"/>
      <c r="H408" s="543"/>
      <c r="I408" s="543"/>
      <c r="J408" s="543"/>
      <c r="K408" s="543"/>
      <c r="L408" s="536"/>
      <c r="M408" s="537"/>
      <c r="N408" s="537"/>
      <c r="O408" s="537"/>
      <c r="P408" s="538"/>
      <c r="Q408" s="502" t="s">
        <v>191</v>
      </c>
      <c r="R408" s="503"/>
      <c r="S408" s="503"/>
      <c r="T408" s="503"/>
      <c r="U408" s="504"/>
      <c r="V408" s="284"/>
      <c r="W408" s="499" t="str" cm="1">
        <f t="array" ref="W408">_xlfn.IFS(AND(B408="",Z408=""),"事業所番号及びサービス名を入力してください。",AND(B408="",Z408&lt;&gt;""),"事業所番号を入力してください。",AND(B408&lt;&gt;"",Z408=""),"サービス名を入力してください。",AND(B408&lt;&gt;"",Z408&lt;&gt;""),IF(LEFT(B408,2)="23",IFERROR(VLOOKUP(B408&amp;Z408,事業所一覧!$A$2:$D$44337,4,FALSE),"事業所番号若しくはサービス名に誤りがないか確認してください。"),"愛知県外の事業所は手入力してください。"))</f>
        <v>事業所番号及びサービス名を入力してください。</v>
      </c>
      <c r="X408" s="500"/>
      <c r="Y408" s="501"/>
      <c r="Z408" s="511"/>
      <c r="AA408" s="511"/>
      <c r="AB408" s="511"/>
      <c r="AC408" s="348" t="str">
        <f>IFERROR(VLOOKUP(Z408,【参考】数式用!$A$4:$B$54,2,FALSE),"")</f>
        <v/>
      </c>
      <c r="AD408" s="221"/>
      <c r="AE408" s="220" t="str">
        <f>IF(B408="","",IF(AO408="総合事業","数式を削除して手入力",IFERROR(INDEX(【参考】数式用!$AT$3:$AV$452,MATCH(Q408&amp;V408,【参考】数式用!$AS$3:$AS$452,0),MATCH(VLOOKUP(Z408,【参考】数式用!$AW$2:$AX$53,2,FALSE),【参考】数式用!$AT$2:$AV$2,0)),10)))</f>
        <v/>
      </c>
      <c r="AN408" s="428" t="e">
        <f>IF($L$18="", "", VLOOKUP(Z408,【参考】数式用!$A$4:$M$54,13,FALSE))</f>
        <v>#N/A</v>
      </c>
      <c r="AO408" s="46" t="e">
        <f>VLOOKUP(Z408,【参考】数式用!$A$2:$N$54,14,FALSE)</f>
        <v>#N/A</v>
      </c>
    </row>
    <row r="409" spans="1:41" ht="50" customHeight="1">
      <c r="A409" s="495">
        <f t="shared" si="3"/>
        <v>352</v>
      </c>
      <c r="B409" s="542"/>
      <c r="C409" s="543"/>
      <c r="D409" s="543"/>
      <c r="E409" s="543"/>
      <c r="F409" s="543"/>
      <c r="G409" s="543"/>
      <c r="H409" s="543"/>
      <c r="I409" s="543"/>
      <c r="J409" s="543"/>
      <c r="K409" s="543"/>
      <c r="L409" s="536"/>
      <c r="M409" s="537"/>
      <c r="N409" s="537"/>
      <c r="O409" s="537"/>
      <c r="P409" s="538"/>
      <c r="Q409" s="502" t="s">
        <v>191</v>
      </c>
      <c r="R409" s="503"/>
      <c r="S409" s="503"/>
      <c r="T409" s="503"/>
      <c r="U409" s="504"/>
      <c r="V409" s="284"/>
      <c r="W409" s="499" t="str" cm="1">
        <f t="array" ref="W409">_xlfn.IFS(AND(B409="",Z409=""),"事業所番号及びサービス名を入力してください。",AND(B409="",Z409&lt;&gt;""),"事業所番号を入力してください。",AND(B409&lt;&gt;"",Z409=""),"サービス名を入力してください。",AND(B409&lt;&gt;"",Z409&lt;&gt;""),IF(LEFT(B409,2)="23",IFERROR(VLOOKUP(B409&amp;Z409,事業所一覧!$A$2:$D$44337,4,FALSE),"事業所番号若しくはサービス名に誤りがないか確認してください。"),"愛知県外の事業所は手入力してください。"))</f>
        <v>事業所番号及びサービス名を入力してください。</v>
      </c>
      <c r="X409" s="500"/>
      <c r="Y409" s="501"/>
      <c r="Z409" s="511"/>
      <c r="AA409" s="511"/>
      <c r="AB409" s="511"/>
      <c r="AC409" s="348" t="str">
        <f>IFERROR(VLOOKUP(Z409,【参考】数式用!$A$4:$B$54,2,FALSE),"")</f>
        <v/>
      </c>
      <c r="AD409" s="221"/>
      <c r="AE409" s="220" t="str">
        <f>IF(B409="","",IF(AO409="総合事業","数式を削除して手入力",IFERROR(INDEX(【参考】数式用!$AT$3:$AV$452,MATCH(Q409&amp;V409,【参考】数式用!$AS$3:$AS$452,0),MATCH(VLOOKUP(Z409,【参考】数式用!$AW$2:$AX$53,2,FALSE),【参考】数式用!$AT$2:$AV$2,0)),10)))</f>
        <v/>
      </c>
      <c r="AN409" s="428" t="e">
        <f>IF($L$18="", "", VLOOKUP(Z409,【参考】数式用!$A$4:$M$54,13,FALSE))</f>
        <v>#N/A</v>
      </c>
      <c r="AO409" s="46" t="e">
        <f>VLOOKUP(Z409,【参考】数式用!$A$2:$N$54,14,FALSE)</f>
        <v>#N/A</v>
      </c>
    </row>
    <row r="410" spans="1:41" ht="50" customHeight="1">
      <c r="A410" s="495">
        <f t="shared" ref="A410" si="102">A409+1</f>
        <v>353</v>
      </c>
      <c r="B410" s="542"/>
      <c r="C410" s="543"/>
      <c r="D410" s="543"/>
      <c r="E410" s="543"/>
      <c r="F410" s="543"/>
      <c r="G410" s="543"/>
      <c r="H410" s="543"/>
      <c r="I410" s="543"/>
      <c r="J410" s="543"/>
      <c r="K410" s="543"/>
      <c r="L410" s="536"/>
      <c r="M410" s="537"/>
      <c r="N410" s="537"/>
      <c r="O410" s="537"/>
      <c r="P410" s="538"/>
      <c r="Q410" s="502" t="s">
        <v>191</v>
      </c>
      <c r="R410" s="503"/>
      <c r="S410" s="503"/>
      <c r="T410" s="503"/>
      <c r="U410" s="504"/>
      <c r="V410" s="284"/>
      <c r="W410" s="499" t="str" cm="1">
        <f t="array" ref="W410">_xlfn.IFS(AND(B410="",Z410=""),"事業所番号及びサービス名を入力してください。",AND(B410="",Z410&lt;&gt;""),"事業所番号を入力してください。",AND(B410&lt;&gt;"",Z410=""),"サービス名を入力してください。",AND(B410&lt;&gt;"",Z410&lt;&gt;""),IF(LEFT(B410,2)="23",IFERROR(VLOOKUP(B410&amp;Z410,事業所一覧!$A$2:$D$44337,4,FALSE),"事業所番号若しくはサービス名に誤りがないか確認してください。"),"愛知県外の事業所は手入力してください。"))</f>
        <v>事業所番号及びサービス名を入力してください。</v>
      </c>
      <c r="X410" s="500"/>
      <c r="Y410" s="501"/>
      <c r="Z410" s="511"/>
      <c r="AA410" s="511"/>
      <c r="AB410" s="511"/>
      <c r="AC410" s="348" t="str">
        <f>IFERROR(VLOOKUP(Z410,【参考】数式用!$A$4:$B$54,2,FALSE),"")</f>
        <v/>
      </c>
      <c r="AD410" s="221"/>
      <c r="AE410" s="220" t="str">
        <f>IF(B410="","",IF(AO410="総合事業","数式を削除して手入力",IFERROR(INDEX(【参考】数式用!$AT$3:$AV$452,MATCH(Q410&amp;V410,【参考】数式用!$AS$3:$AS$452,0),MATCH(VLOOKUP(Z410,【参考】数式用!$AW$2:$AX$53,2,FALSE),【参考】数式用!$AT$2:$AV$2,0)),10)))</f>
        <v/>
      </c>
      <c r="AN410" s="428" t="e">
        <f>IF($L$18="", "", VLOOKUP(Z410,【参考】数式用!$A$4:$M$54,13,FALSE))</f>
        <v>#N/A</v>
      </c>
      <c r="AO410" s="46" t="e">
        <f>VLOOKUP(Z410,【参考】数式用!$A$2:$N$54,14,FALSE)</f>
        <v>#N/A</v>
      </c>
    </row>
    <row r="411" spans="1:41" ht="50" customHeight="1">
      <c r="A411" s="495">
        <f t="shared" si="3"/>
        <v>354</v>
      </c>
      <c r="B411" s="542"/>
      <c r="C411" s="543"/>
      <c r="D411" s="543"/>
      <c r="E411" s="543"/>
      <c r="F411" s="543"/>
      <c r="G411" s="543"/>
      <c r="H411" s="543"/>
      <c r="I411" s="543"/>
      <c r="J411" s="543"/>
      <c r="K411" s="543"/>
      <c r="L411" s="536"/>
      <c r="M411" s="537"/>
      <c r="N411" s="537"/>
      <c r="O411" s="537"/>
      <c r="P411" s="538"/>
      <c r="Q411" s="502" t="s">
        <v>191</v>
      </c>
      <c r="R411" s="503"/>
      <c r="S411" s="503"/>
      <c r="T411" s="503"/>
      <c r="U411" s="504"/>
      <c r="V411" s="284"/>
      <c r="W411" s="499" t="str" cm="1">
        <f t="array" ref="W411">_xlfn.IFS(AND(B411="",Z411=""),"事業所番号及びサービス名を入力してください。",AND(B411="",Z411&lt;&gt;""),"事業所番号を入力してください。",AND(B411&lt;&gt;"",Z411=""),"サービス名を入力してください。",AND(B411&lt;&gt;"",Z411&lt;&gt;""),IF(LEFT(B411,2)="23",IFERROR(VLOOKUP(B411&amp;Z411,事業所一覧!$A$2:$D$44337,4,FALSE),"事業所番号若しくはサービス名に誤りがないか確認してください。"),"愛知県外の事業所は手入力してください。"))</f>
        <v>事業所番号及びサービス名を入力してください。</v>
      </c>
      <c r="X411" s="500"/>
      <c r="Y411" s="501"/>
      <c r="Z411" s="511"/>
      <c r="AA411" s="511"/>
      <c r="AB411" s="511"/>
      <c r="AC411" s="348" t="str">
        <f>IFERROR(VLOOKUP(Z411,【参考】数式用!$A$4:$B$54,2,FALSE),"")</f>
        <v/>
      </c>
      <c r="AD411" s="221"/>
      <c r="AE411" s="220" t="str">
        <f>IF(B411="","",IF(AO411="総合事業","数式を削除して手入力",IFERROR(INDEX(【参考】数式用!$AT$3:$AV$452,MATCH(Q411&amp;V411,【参考】数式用!$AS$3:$AS$452,0),MATCH(VLOOKUP(Z411,【参考】数式用!$AW$2:$AX$53,2,FALSE),【参考】数式用!$AT$2:$AV$2,0)),10)))</f>
        <v/>
      </c>
      <c r="AN411" s="428" t="e">
        <f>IF($L$18="", "", VLOOKUP(Z411,【参考】数式用!$A$4:$M$54,13,FALSE))</f>
        <v>#N/A</v>
      </c>
      <c r="AO411" s="46" t="e">
        <f>VLOOKUP(Z411,【参考】数式用!$A$2:$N$54,14,FALSE)</f>
        <v>#N/A</v>
      </c>
    </row>
    <row r="412" spans="1:41" ht="50" customHeight="1">
      <c r="A412" s="495">
        <f t="shared" ref="A412" si="103">A411+1</f>
        <v>355</v>
      </c>
      <c r="B412" s="542"/>
      <c r="C412" s="543"/>
      <c r="D412" s="543"/>
      <c r="E412" s="543"/>
      <c r="F412" s="543"/>
      <c r="G412" s="543"/>
      <c r="H412" s="543"/>
      <c r="I412" s="543"/>
      <c r="J412" s="543"/>
      <c r="K412" s="543"/>
      <c r="L412" s="536"/>
      <c r="M412" s="537"/>
      <c r="N412" s="537"/>
      <c r="O412" s="537"/>
      <c r="P412" s="538"/>
      <c r="Q412" s="502" t="s">
        <v>191</v>
      </c>
      <c r="R412" s="503"/>
      <c r="S412" s="503"/>
      <c r="T412" s="503"/>
      <c r="U412" s="504"/>
      <c r="V412" s="284"/>
      <c r="W412" s="499" t="str" cm="1">
        <f t="array" ref="W412">_xlfn.IFS(AND(B412="",Z412=""),"事業所番号及びサービス名を入力してください。",AND(B412="",Z412&lt;&gt;""),"事業所番号を入力してください。",AND(B412&lt;&gt;"",Z412=""),"サービス名を入力してください。",AND(B412&lt;&gt;"",Z412&lt;&gt;""),IF(LEFT(B412,2)="23",IFERROR(VLOOKUP(B412&amp;Z412,事業所一覧!$A$2:$D$44337,4,FALSE),"事業所番号若しくはサービス名に誤りがないか確認してください。"),"愛知県外の事業所は手入力してください。"))</f>
        <v>事業所番号及びサービス名を入力してください。</v>
      </c>
      <c r="X412" s="500"/>
      <c r="Y412" s="501"/>
      <c r="Z412" s="511"/>
      <c r="AA412" s="511"/>
      <c r="AB412" s="511"/>
      <c r="AC412" s="348" t="str">
        <f>IFERROR(VLOOKUP(Z412,【参考】数式用!$A$4:$B$54,2,FALSE),"")</f>
        <v/>
      </c>
      <c r="AD412" s="221"/>
      <c r="AE412" s="220" t="str">
        <f>IF(B412="","",IF(AO412="総合事業","数式を削除して手入力",IFERROR(INDEX(【参考】数式用!$AT$3:$AV$452,MATCH(Q412&amp;V412,【参考】数式用!$AS$3:$AS$452,0),MATCH(VLOOKUP(Z412,【参考】数式用!$AW$2:$AX$53,2,FALSE),【参考】数式用!$AT$2:$AV$2,0)),10)))</f>
        <v/>
      </c>
      <c r="AN412" s="428" t="e">
        <f>IF($L$18="", "", VLOOKUP(Z412,【参考】数式用!$A$4:$M$54,13,FALSE))</f>
        <v>#N/A</v>
      </c>
      <c r="AO412" s="46" t="e">
        <f>VLOOKUP(Z412,【参考】数式用!$A$2:$N$54,14,FALSE)</f>
        <v>#N/A</v>
      </c>
    </row>
    <row r="413" spans="1:41" ht="50" customHeight="1">
      <c r="A413" s="495">
        <f t="shared" si="3"/>
        <v>356</v>
      </c>
      <c r="B413" s="542"/>
      <c r="C413" s="543"/>
      <c r="D413" s="543"/>
      <c r="E413" s="543"/>
      <c r="F413" s="543"/>
      <c r="G413" s="543"/>
      <c r="H413" s="543"/>
      <c r="I413" s="543"/>
      <c r="J413" s="543"/>
      <c r="K413" s="543"/>
      <c r="L413" s="536"/>
      <c r="M413" s="537"/>
      <c r="N413" s="537"/>
      <c r="O413" s="537"/>
      <c r="P413" s="538"/>
      <c r="Q413" s="502" t="s">
        <v>191</v>
      </c>
      <c r="R413" s="503"/>
      <c r="S413" s="503"/>
      <c r="T413" s="503"/>
      <c r="U413" s="504"/>
      <c r="V413" s="284"/>
      <c r="W413" s="499" t="str" cm="1">
        <f t="array" ref="W413">_xlfn.IFS(AND(B413="",Z413=""),"事業所番号及びサービス名を入力してください。",AND(B413="",Z413&lt;&gt;""),"事業所番号を入力してください。",AND(B413&lt;&gt;"",Z413=""),"サービス名を入力してください。",AND(B413&lt;&gt;"",Z413&lt;&gt;""),IF(LEFT(B413,2)="23",IFERROR(VLOOKUP(B413&amp;Z413,事業所一覧!$A$2:$D$44337,4,FALSE),"事業所番号若しくはサービス名に誤りがないか確認してください。"),"愛知県外の事業所は手入力してください。"))</f>
        <v>事業所番号及びサービス名を入力してください。</v>
      </c>
      <c r="X413" s="500"/>
      <c r="Y413" s="501"/>
      <c r="Z413" s="511"/>
      <c r="AA413" s="511"/>
      <c r="AB413" s="511"/>
      <c r="AC413" s="348" t="str">
        <f>IFERROR(VLOOKUP(Z413,【参考】数式用!$A$4:$B$54,2,FALSE),"")</f>
        <v/>
      </c>
      <c r="AD413" s="221"/>
      <c r="AE413" s="220" t="str">
        <f>IF(B413="","",IF(AO413="総合事業","数式を削除して手入力",IFERROR(INDEX(【参考】数式用!$AT$3:$AV$452,MATCH(Q413&amp;V413,【参考】数式用!$AS$3:$AS$452,0),MATCH(VLOOKUP(Z413,【参考】数式用!$AW$2:$AX$53,2,FALSE),【参考】数式用!$AT$2:$AV$2,0)),10)))</f>
        <v/>
      </c>
      <c r="AN413" s="428" t="e">
        <f>IF($L$18="", "", VLOOKUP(Z413,【参考】数式用!$A$4:$M$54,13,FALSE))</f>
        <v>#N/A</v>
      </c>
      <c r="AO413" s="46" t="e">
        <f>VLOOKUP(Z413,【参考】数式用!$A$2:$N$54,14,FALSE)</f>
        <v>#N/A</v>
      </c>
    </row>
    <row r="414" spans="1:41" ht="50" customHeight="1">
      <c r="A414" s="495">
        <f t="shared" ref="A414" si="104">A413+1</f>
        <v>357</v>
      </c>
      <c r="B414" s="542"/>
      <c r="C414" s="543"/>
      <c r="D414" s="543"/>
      <c r="E414" s="543"/>
      <c r="F414" s="543"/>
      <c r="G414" s="543"/>
      <c r="H414" s="543"/>
      <c r="I414" s="543"/>
      <c r="J414" s="543"/>
      <c r="K414" s="543"/>
      <c r="L414" s="536"/>
      <c r="M414" s="537"/>
      <c r="N414" s="537"/>
      <c r="O414" s="537"/>
      <c r="P414" s="538"/>
      <c r="Q414" s="502" t="s">
        <v>191</v>
      </c>
      <c r="R414" s="503"/>
      <c r="S414" s="503"/>
      <c r="T414" s="503"/>
      <c r="U414" s="504"/>
      <c r="V414" s="284"/>
      <c r="W414" s="499" t="str" cm="1">
        <f t="array" ref="W414">_xlfn.IFS(AND(B414="",Z414=""),"事業所番号及びサービス名を入力してください。",AND(B414="",Z414&lt;&gt;""),"事業所番号を入力してください。",AND(B414&lt;&gt;"",Z414=""),"サービス名を入力してください。",AND(B414&lt;&gt;"",Z414&lt;&gt;""),IF(LEFT(B414,2)="23",IFERROR(VLOOKUP(B414&amp;Z414,事業所一覧!$A$2:$D$44337,4,FALSE),"事業所番号若しくはサービス名に誤りがないか確認してください。"),"愛知県外の事業所は手入力してください。"))</f>
        <v>事業所番号及びサービス名を入力してください。</v>
      </c>
      <c r="X414" s="500"/>
      <c r="Y414" s="501"/>
      <c r="Z414" s="511"/>
      <c r="AA414" s="511"/>
      <c r="AB414" s="511"/>
      <c r="AC414" s="348" t="str">
        <f>IFERROR(VLOOKUP(Z414,【参考】数式用!$A$4:$B$54,2,FALSE),"")</f>
        <v/>
      </c>
      <c r="AD414" s="221"/>
      <c r="AE414" s="220" t="str">
        <f>IF(B414="","",IF(AO414="総合事業","数式を削除して手入力",IFERROR(INDEX(【参考】数式用!$AT$3:$AV$452,MATCH(Q414&amp;V414,【参考】数式用!$AS$3:$AS$452,0),MATCH(VLOOKUP(Z414,【参考】数式用!$AW$2:$AX$53,2,FALSE),【参考】数式用!$AT$2:$AV$2,0)),10)))</f>
        <v/>
      </c>
      <c r="AN414" s="428" t="e">
        <f>IF($L$18="", "", VLOOKUP(Z414,【参考】数式用!$A$4:$M$54,13,FALSE))</f>
        <v>#N/A</v>
      </c>
      <c r="AO414" s="46" t="e">
        <f>VLOOKUP(Z414,【参考】数式用!$A$2:$N$54,14,FALSE)</f>
        <v>#N/A</v>
      </c>
    </row>
    <row r="415" spans="1:41" ht="50" customHeight="1">
      <c r="A415" s="495">
        <f t="shared" si="3"/>
        <v>358</v>
      </c>
      <c r="B415" s="542"/>
      <c r="C415" s="543"/>
      <c r="D415" s="543"/>
      <c r="E415" s="543"/>
      <c r="F415" s="543"/>
      <c r="G415" s="543"/>
      <c r="H415" s="543"/>
      <c r="I415" s="543"/>
      <c r="J415" s="543"/>
      <c r="K415" s="543"/>
      <c r="L415" s="536"/>
      <c r="M415" s="537"/>
      <c r="N415" s="537"/>
      <c r="O415" s="537"/>
      <c r="P415" s="538"/>
      <c r="Q415" s="502" t="s">
        <v>191</v>
      </c>
      <c r="R415" s="503"/>
      <c r="S415" s="503"/>
      <c r="T415" s="503"/>
      <c r="U415" s="504"/>
      <c r="V415" s="284"/>
      <c r="W415" s="499" t="str" cm="1">
        <f t="array" ref="W415">_xlfn.IFS(AND(B415="",Z415=""),"事業所番号及びサービス名を入力してください。",AND(B415="",Z415&lt;&gt;""),"事業所番号を入力してください。",AND(B415&lt;&gt;"",Z415=""),"サービス名を入力してください。",AND(B415&lt;&gt;"",Z415&lt;&gt;""),IF(LEFT(B415,2)="23",IFERROR(VLOOKUP(B415&amp;Z415,事業所一覧!$A$2:$D$44337,4,FALSE),"事業所番号若しくはサービス名に誤りがないか確認してください。"),"愛知県外の事業所は手入力してください。"))</f>
        <v>事業所番号及びサービス名を入力してください。</v>
      </c>
      <c r="X415" s="500"/>
      <c r="Y415" s="501"/>
      <c r="Z415" s="511"/>
      <c r="AA415" s="511"/>
      <c r="AB415" s="511"/>
      <c r="AC415" s="348" t="str">
        <f>IFERROR(VLOOKUP(Z415,【参考】数式用!$A$4:$B$54,2,FALSE),"")</f>
        <v/>
      </c>
      <c r="AD415" s="221"/>
      <c r="AE415" s="220" t="str">
        <f>IF(B415="","",IF(AO415="総合事業","数式を削除して手入力",IFERROR(INDEX(【参考】数式用!$AT$3:$AV$452,MATCH(Q415&amp;V415,【参考】数式用!$AS$3:$AS$452,0),MATCH(VLOOKUP(Z415,【参考】数式用!$AW$2:$AX$53,2,FALSE),【参考】数式用!$AT$2:$AV$2,0)),10)))</f>
        <v/>
      </c>
      <c r="AN415" s="428" t="e">
        <f>IF($L$18="", "", VLOOKUP(Z415,【参考】数式用!$A$4:$M$54,13,FALSE))</f>
        <v>#N/A</v>
      </c>
      <c r="AO415" s="46" t="e">
        <f>VLOOKUP(Z415,【参考】数式用!$A$2:$N$54,14,FALSE)</f>
        <v>#N/A</v>
      </c>
    </row>
    <row r="416" spans="1:41" ht="50" customHeight="1">
      <c r="A416" s="495">
        <f t="shared" ref="A416" si="105">A415+1</f>
        <v>359</v>
      </c>
      <c r="B416" s="542"/>
      <c r="C416" s="543"/>
      <c r="D416" s="543"/>
      <c r="E416" s="543"/>
      <c r="F416" s="543"/>
      <c r="G416" s="543"/>
      <c r="H416" s="543"/>
      <c r="I416" s="543"/>
      <c r="J416" s="543"/>
      <c r="K416" s="543"/>
      <c r="L416" s="536"/>
      <c r="M416" s="537"/>
      <c r="N416" s="537"/>
      <c r="O416" s="537"/>
      <c r="P416" s="538"/>
      <c r="Q416" s="502" t="s">
        <v>191</v>
      </c>
      <c r="R416" s="503"/>
      <c r="S416" s="503"/>
      <c r="T416" s="503"/>
      <c r="U416" s="504"/>
      <c r="V416" s="284"/>
      <c r="W416" s="499" t="str" cm="1">
        <f t="array" ref="W416">_xlfn.IFS(AND(B416="",Z416=""),"事業所番号及びサービス名を入力してください。",AND(B416="",Z416&lt;&gt;""),"事業所番号を入力してください。",AND(B416&lt;&gt;"",Z416=""),"サービス名を入力してください。",AND(B416&lt;&gt;"",Z416&lt;&gt;""),IF(LEFT(B416,2)="23",IFERROR(VLOOKUP(B416&amp;Z416,事業所一覧!$A$2:$D$44337,4,FALSE),"事業所番号若しくはサービス名に誤りがないか確認してください。"),"愛知県外の事業所は手入力してください。"))</f>
        <v>事業所番号及びサービス名を入力してください。</v>
      </c>
      <c r="X416" s="500"/>
      <c r="Y416" s="501"/>
      <c r="Z416" s="511"/>
      <c r="AA416" s="511"/>
      <c r="AB416" s="511"/>
      <c r="AC416" s="348" t="str">
        <f>IFERROR(VLOOKUP(Z416,【参考】数式用!$A$4:$B$54,2,FALSE),"")</f>
        <v/>
      </c>
      <c r="AD416" s="221"/>
      <c r="AE416" s="220" t="str">
        <f>IF(B416="","",IF(AO416="総合事業","数式を削除して手入力",IFERROR(INDEX(【参考】数式用!$AT$3:$AV$452,MATCH(Q416&amp;V416,【参考】数式用!$AS$3:$AS$452,0),MATCH(VLOOKUP(Z416,【参考】数式用!$AW$2:$AX$53,2,FALSE),【参考】数式用!$AT$2:$AV$2,0)),10)))</f>
        <v/>
      </c>
      <c r="AN416" s="428" t="e">
        <f>IF($L$18="", "", VLOOKUP(Z416,【参考】数式用!$A$4:$M$54,13,FALSE))</f>
        <v>#N/A</v>
      </c>
      <c r="AO416" s="46" t="e">
        <f>VLOOKUP(Z416,【参考】数式用!$A$2:$N$54,14,FALSE)</f>
        <v>#N/A</v>
      </c>
    </row>
    <row r="417" spans="1:41" ht="50" customHeight="1">
      <c r="A417" s="495">
        <f t="shared" si="3"/>
        <v>360</v>
      </c>
      <c r="B417" s="542"/>
      <c r="C417" s="543"/>
      <c r="D417" s="543"/>
      <c r="E417" s="543"/>
      <c r="F417" s="543"/>
      <c r="G417" s="543"/>
      <c r="H417" s="543"/>
      <c r="I417" s="543"/>
      <c r="J417" s="543"/>
      <c r="K417" s="543"/>
      <c r="L417" s="536"/>
      <c r="M417" s="537"/>
      <c r="N417" s="537"/>
      <c r="O417" s="537"/>
      <c r="P417" s="538"/>
      <c r="Q417" s="502" t="s">
        <v>191</v>
      </c>
      <c r="R417" s="503"/>
      <c r="S417" s="503"/>
      <c r="T417" s="503"/>
      <c r="U417" s="504"/>
      <c r="V417" s="284"/>
      <c r="W417" s="499" t="str" cm="1">
        <f t="array" ref="W417">_xlfn.IFS(AND(B417="",Z417=""),"事業所番号及びサービス名を入力してください。",AND(B417="",Z417&lt;&gt;""),"事業所番号を入力してください。",AND(B417&lt;&gt;"",Z417=""),"サービス名を入力してください。",AND(B417&lt;&gt;"",Z417&lt;&gt;""),IF(LEFT(B417,2)="23",IFERROR(VLOOKUP(B417&amp;Z417,事業所一覧!$A$2:$D$44337,4,FALSE),"事業所番号若しくはサービス名に誤りがないか確認してください。"),"愛知県外の事業所は手入力してください。"))</f>
        <v>事業所番号及びサービス名を入力してください。</v>
      </c>
      <c r="X417" s="500"/>
      <c r="Y417" s="501"/>
      <c r="Z417" s="511"/>
      <c r="AA417" s="511"/>
      <c r="AB417" s="511"/>
      <c r="AC417" s="348" t="str">
        <f>IFERROR(VLOOKUP(Z417,【参考】数式用!$A$4:$B$54,2,FALSE),"")</f>
        <v/>
      </c>
      <c r="AD417" s="221"/>
      <c r="AE417" s="220" t="str">
        <f>IF(B417="","",IF(AO417="総合事業","数式を削除して手入力",IFERROR(INDEX(【参考】数式用!$AT$3:$AV$452,MATCH(Q417&amp;V417,【参考】数式用!$AS$3:$AS$452,0),MATCH(VLOOKUP(Z417,【参考】数式用!$AW$2:$AX$53,2,FALSE),【参考】数式用!$AT$2:$AV$2,0)),10)))</f>
        <v/>
      </c>
      <c r="AN417" s="428" t="e">
        <f>IF($L$18="", "", VLOOKUP(Z417,【参考】数式用!$A$4:$M$54,13,FALSE))</f>
        <v>#N/A</v>
      </c>
      <c r="AO417" s="46" t="e">
        <f>VLOOKUP(Z417,【参考】数式用!$A$2:$N$54,14,FALSE)</f>
        <v>#N/A</v>
      </c>
    </row>
    <row r="418" spans="1:41" ht="50" customHeight="1">
      <c r="A418" s="495">
        <f t="shared" ref="A418" si="106">A417+1</f>
        <v>361</v>
      </c>
      <c r="B418" s="542"/>
      <c r="C418" s="543"/>
      <c r="D418" s="543"/>
      <c r="E418" s="543"/>
      <c r="F418" s="543"/>
      <c r="G418" s="543"/>
      <c r="H418" s="543"/>
      <c r="I418" s="543"/>
      <c r="J418" s="543"/>
      <c r="K418" s="543"/>
      <c r="L418" s="536"/>
      <c r="M418" s="537"/>
      <c r="N418" s="537"/>
      <c r="O418" s="537"/>
      <c r="P418" s="538"/>
      <c r="Q418" s="502" t="s">
        <v>191</v>
      </c>
      <c r="R418" s="503"/>
      <c r="S418" s="503"/>
      <c r="T418" s="503"/>
      <c r="U418" s="504"/>
      <c r="V418" s="284"/>
      <c r="W418" s="499" t="str" cm="1">
        <f t="array" ref="W418">_xlfn.IFS(AND(B418="",Z418=""),"事業所番号及びサービス名を入力してください。",AND(B418="",Z418&lt;&gt;""),"事業所番号を入力してください。",AND(B418&lt;&gt;"",Z418=""),"サービス名を入力してください。",AND(B418&lt;&gt;"",Z418&lt;&gt;""),IF(LEFT(B418,2)="23",IFERROR(VLOOKUP(B418&amp;Z418,事業所一覧!$A$2:$D$44337,4,FALSE),"事業所番号若しくはサービス名に誤りがないか確認してください。"),"愛知県外の事業所は手入力してください。"))</f>
        <v>事業所番号及びサービス名を入力してください。</v>
      </c>
      <c r="X418" s="500"/>
      <c r="Y418" s="501"/>
      <c r="Z418" s="511"/>
      <c r="AA418" s="511"/>
      <c r="AB418" s="511"/>
      <c r="AC418" s="348" t="str">
        <f>IFERROR(VLOOKUP(Z418,【参考】数式用!$A$4:$B$54,2,FALSE),"")</f>
        <v/>
      </c>
      <c r="AD418" s="221"/>
      <c r="AE418" s="220" t="str">
        <f>IF(B418="","",IF(AO418="総合事業","数式を削除して手入力",IFERROR(INDEX(【参考】数式用!$AT$3:$AV$452,MATCH(Q418&amp;V418,【参考】数式用!$AS$3:$AS$452,0),MATCH(VLOOKUP(Z418,【参考】数式用!$AW$2:$AX$53,2,FALSE),【参考】数式用!$AT$2:$AV$2,0)),10)))</f>
        <v/>
      </c>
      <c r="AN418" s="428" t="e">
        <f>IF($L$18="", "", VLOOKUP(Z418,【参考】数式用!$A$4:$M$54,13,FALSE))</f>
        <v>#N/A</v>
      </c>
      <c r="AO418" s="46" t="e">
        <f>VLOOKUP(Z418,【参考】数式用!$A$2:$N$54,14,FALSE)</f>
        <v>#N/A</v>
      </c>
    </row>
    <row r="419" spans="1:41" ht="50" customHeight="1">
      <c r="A419" s="495">
        <f t="shared" si="3"/>
        <v>362</v>
      </c>
      <c r="B419" s="542"/>
      <c r="C419" s="543"/>
      <c r="D419" s="543"/>
      <c r="E419" s="543"/>
      <c r="F419" s="543"/>
      <c r="G419" s="543"/>
      <c r="H419" s="543"/>
      <c r="I419" s="543"/>
      <c r="J419" s="543"/>
      <c r="K419" s="543"/>
      <c r="L419" s="536"/>
      <c r="M419" s="537"/>
      <c r="N419" s="537"/>
      <c r="O419" s="537"/>
      <c r="P419" s="538"/>
      <c r="Q419" s="502" t="s">
        <v>191</v>
      </c>
      <c r="R419" s="503"/>
      <c r="S419" s="503"/>
      <c r="T419" s="503"/>
      <c r="U419" s="504"/>
      <c r="V419" s="284"/>
      <c r="W419" s="499" t="str" cm="1">
        <f t="array" ref="W419">_xlfn.IFS(AND(B419="",Z419=""),"事業所番号及びサービス名を入力してください。",AND(B419="",Z419&lt;&gt;""),"事業所番号を入力してください。",AND(B419&lt;&gt;"",Z419=""),"サービス名を入力してください。",AND(B419&lt;&gt;"",Z419&lt;&gt;""),IF(LEFT(B419,2)="23",IFERROR(VLOOKUP(B419&amp;Z419,事業所一覧!$A$2:$D$44337,4,FALSE),"事業所番号若しくはサービス名に誤りがないか確認してください。"),"愛知県外の事業所は手入力してください。"))</f>
        <v>事業所番号及びサービス名を入力してください。</v>
      </c>
      <c r="X419" s="500"/>
      <c r="Y419" s="501"/>
      <c r="Z419" s="511"/>
      <c r="AA419" s="511"/>
      <c r="AB419" s="511"/>
      <c r="AC419" s="348" t="str">
        <f>IFERROR(VLOOKUP(Z419,【参考】数式用!$A$4:$B$54,2,FALSE),"")</f>
        <v/>
      </c>
      <c r="AD419" s="221"/>
      <c r="AE419" s="220" t="str">
        <f>IF(B419="","",IF(AO419="総合事業","数式を削除して手入力",IFERROR(INDEX(【参考】数式用!$AT$3:$AV$452,MATCH(Q419&amp;V419,【参考】数式用!$AS$3:$AS$452,0),MATCH(VLOOKUP(Z419,【参考】数式用!$AW$2:$AX$53,2,FALSE),【参考】数式用!$AT$2:$AV$2,0)),10)))</f>
        <v/>
      </c>
      <c r="AN419" s="428" t="e">
        <f>IF($L$18="", "", VLOOKUP(Z419,【参考】数式用!$A$4:$M$54,13,FALSE))</f>
        <v>#N/A</v>
      </c>
      <c r="AO419" s="46" t="e">
        <f>VLOOKUP(Z419,【参考】数式用!$A$2:$N$54,14,FALSE)</f>
        <v>#N/A</v>
      </c>
    </row>
    <row r="420" spans="1:41" ht="50" customHeight="1">
      <c r="A420" s="495">
        <f t="shared" ref="A420" si="107">A419+1</f>
        <v>363</v>
      </c>
      <c r="B420" s="542"/>
      <c r="C420" s="543"/>
      <c r="D420" s="543"/>
      <c r="E420" s="543"/>
      <c r="F420" s="543"/>
      <c r="G420" s="543"/>
      <c r="H420" s="543"/>
      <c r="I420" s="543"/>
      <c r="J420" s="543"/>
      <c r="K420" s="543"/>
      <c r="L420" s="536"/>
      <c r="M420" s="537"/>
      <c r="N420" s="537"/>
      <c r="O420" s="537"/>
      <c r="P420" s="538"/>
      <c r="Q420" s="502" t="s">
        <v>191</v>
      </c>
      <c r="R420" s="503"/>
      <c r="S420" s="503"/>
      <c r="T420" s="503"/>
      <c r="U420" s="504"/>
      <c r="V420" s="284"/>
      <c r="W420" s="499" t="str" cm="1">
        <f t="array" ref="W420">_xlfn.IFS(AND(B420="",Z420=""),"事業所番号及びサービス名を入力してください。",AND(B420="",Z420&lt;&gt;""),"事業所番号を入力してください。",AND(B420&lt;&gt;"",Z420=""),"サービス名を入力してください。",AND(B420&lt;&gt;"",Z420&lt;&gt;""),IF(LEFT(B420,2)="23",IFERROR(VLOOKUP(B420&amp;Z420,事業所一覧!$A$2:$D$44337,4,FALSE),"事業所番号若しくはサービス名に誤りがないか確認してください。"),"愛知県外の事業所は手入力してください。"))</f>
        <v>事業所番号及びサービス名を入力してください。</v>
      </c>
      <c r="X420" s="500"/>
      <c r="Y420" s="501"/>
      <c r="Z420" s="511"/>
      <c r="AA420" s="511"/>
      <c r="AB420" s="511"/>
      <c r="AC420" s="348" t="str">
        <f>IFERROR(VLOOKUP(Z420,【参考】数式用!$A$4:$B$54,2,FALSE),"")</f>
        <v/>
      </c>
      <c r="AD420" s="221"/>
      <c r="AE420" s="220" t="str">
        <f>IF(B420="","",IF(AO420="総合事業","数式を削除して手入力",IFERROR(INDEX(【参考】数式用!$AT$3:$AV$452,MATCH(Q420&amp;V420,【参考】数式用!$AS$3:$AS$452,0),MATCH(VLOOKUP(Z420,【参考】数式用!$AW$2:$AX$53,2,FALSE),【参考】数式用!$AT$2:$AV$2,0)),10)))</f>
        <v/>
      </c>
      <c r="AN420" s="428" t="e">
        <f>IF($L$18="", "", VLOOKUP(Z420,【参考】数式用!$A$4:$M$54,13,FALSE))</f>
        <v>#N/A</v>
      </c>
      <c r="AO420" s="46" t="e">
        <f>VLOOKUP(Z420,【参考】数式用!$A$2:$N$54,14,FALSE)</f>
        <v>#N/A</v>
      </c>
    </row>
    <row r="421" spans="1:41" ht="50" customHeight="1">
      <c r="A421" s="495">
        <f t="shared" si="3"/>
        <v>364</v>
      </c>
      <c r="B421" s="542"/>
      <c r="C421" s="543"/>
      <c r="D421" s="543"/>
      <c r="E421" s="543"/>
      <c r="F421" s="543"/>
      <c r="G421" s="543"/>
      <c r="H421" s="543"/>
      <c r="I421" s="543"/>
      <c r="J421" s="543"/>
      <c r="K421" s="543"/>
      <c r="L421" s="536"/>
      <c r="M421" s="537"/>
      <c r="N421" s="537"/>
      <c r="O421" s="537"/>
      <c r="P421" s="538"/>
      <c r="Q421" s="502" t="s">
        <v>191</v>
      </c>
      <c r="R421" s="503"/>
      <c r="S421" s="503"/>
      <c r="T421" s="503"/>
      <c r="U421" s="504"/>
      <c r="V421" s="284"/>
      <c r="W421" s="499" t="str" cm="1">
        <f t="array" ref="W421">_xlfn.IFS(AND(B421="",Z421=""),"事業所番号及びサービス名を入力してください。",AND(B421="",Z421&lt;&gt;""),"事業所番号を入力してください。",AND(B421&lt;&gt;"",Z421=""),"サービス名を入力してください。",AND(B421&lt;&gt;"",Z421&lt;&gt;""),IF(LEFT(B421,2)="23",IFERROR(VLOOKUP(B421&amp;Z421,事業所一覧!$A$2:$D$44337,4,FALSE),"事業所番号若しくはサービス名に誤りがないか確認してください。"),"愛知県外の事業所は手入力してください。"))</f>
        <v>事業所番号及びサービス名を入力してください。</v>
      </c>
      <c r="X421" s="500"/>
      <c r="Y421" s="501"/>
      <c r="Z421" s="511"/>
      <c r="AA421" s="511"/>
      <c r="AB421" s="511"/>
      <c r="AC421" s="348" t="str">
        <f>IFERROR(VLOOKUP(Z421,【参考】数式用!$A$4:$B$54,2,FALSE),"")</f>
        <v/>
      </c>
      <c r="AD421" s="221"/>
      <c r="AE421" s="220" t="str">
        <f>IF(B421="","",IF(AO421="総合事業","数式を削除して手入力",IFERROR(INDEX(【参考】数式用!$AT$3:$AV$452,MATCH(Q421&amp;V421,【参考】数式用!$AS$3:$AS$452,0),MATCH(VLOOKUP(Z421,【参考】数式用!$AW$2:$AX$53,2,FALSE),【参考】数式用!$AT$2:$AV$2,0)),10)))</f>
        <v/>
      </c>
      <c r="AN421" s="428" t="e">
        <f>IF($L$18="", "", VLOOKUP(Z421,【参考】数式用!$A$4:$M$54,13,FALSE))</f>
        <v>#N/A</v>
      </c>
      <c r="AO421" s="46" t="e">
        <f>VLOOKUP(Z421,【参考】数式用!$A$2:$N$54,14,FALSE)</f>
        <v>#N/A</v>
      </c>
    </row>
    <row r="422" spans="1:41" ht="50" customHeight="1">
      <c r="A422" s="495">
        <f t="shared" ref="A422" si="108">A421+1</f>
        <v>365</v>
      </c>
      <c r="B422" s="542"/>
      <c r="C422" s="543"/>
      <c r="D422" s="543"/>
      <c r="E422" s="543"/>
      <c r="F422" s="543"/>
      <c r="G422" s="543"/>
      <c r="H422" s="543"/>
      <c r="I422" s="543"/>
      <c r="J422" s="543"/>
      <c r="K422" s="543"/>
      <c r="L422" s="536"/>
      <c r="M422" s="537"/>
      <c r="N422" s="537"/>
      <c r="O422" s="537"/>
      <c r="P422" s="538"/>
      <c r="Q422" s="502" t="s">
        <v>191</v>
      </c>
      <c r="R422" s="503"/>
      <c r="S422" s="503"/>
      <c r="T422" s="503"/>
      <c r="U422" s="504"/>
      <c r="V422" s="284"/>
      <c r="W422" s="499" t="str" cm="1">
        <f t="array" ref="W422">_xlfn.IFS(AND(B422="",Z422=""),"事業所番号及びサービス名を入力してください。",AND(B422="",Z422&lt;&gt;""),"事業所番号を入力してください。",AND(B422&lt;&gt;"",Z422=""),"サービス名を入力してください。",AND(B422&lt;&gt;"",Z422&lt;&gt;""),IF(LEFT(B422,2)="23",IFERROR(VLOOKUP(B422&amp;Z422,事業所一覧!$A$2:$D$44337,4,FALSE),"事業所番号若しくはサービス名に誤りがないか確認してください。"),"愛知県外の事業所は手入力してください。"))</f>
        <v>事業所番号及びサービス名を入力してください。</v>
      </c>
      <c r="X422" s="500"/>
      <c r="Y422" s="501"/>
      <c r="Z422" s="511"/>
      <c r="AA422" s="511"/>
      <c r="AB422" s="511"/>
      <c r="AC422" s="348" t="str">
        <f>IFERROR(VLOOKUP(Z422,【参考】数式用!$A$4:$B$54,2,FALSE),"")</f>
        <v/>
      </c>
      <c r="AD422" s="221"/>
      <c r="AE422" s="220" t="str">
        <f>IF(B422="","",IF(AO422="総合事業","数式を削除して手入力",IFERROR(INDEX(【参考】数式用!$AT$3:$AV$452,MATCH(Q422&amp;V422,【参考】数式用!$AS$3:$AS$452,0),MATCH(VLOOKUP(Z422,【参考】数式用!$AW$2:$AX$53,2,FALSE),【参考】数式用!$AT$2:$AV$2,0)),10)))</f>
        <v/>
      </c>
      <c r="AN422" s="428" t="e">
        <f>IF($L$18="", "", VLOOKUP(Z422,【参考】数式用!$A$4:$M$54,13,FALSE))</f>
        <v>#N/A</v>
      </c>
      <c r="AO422" s="46" t="e">
        <f>VLOOKUP(Z422,【参考】数式用!$A$2:$N$54,14,FALSE)</f>
        <v>#N/A</v>
      </c>
    </row>
    <row r="423" spans="1:41" ht="50" customHeight="1">
      <c r="A423" s="495">
        <f t="shared" si="3"/>
        <v>366</v>
      </c>
      <c r="B423" s="542"/>
      <c r="C423" s="543"/>
      <c r="D423" s="543"/>
      <c r="E423" s="543"/>
      <c r="F423" s="543"/>
      <c r="G423" s="543"/>
      <c r="H423" s="543"/>
      <c r="I423" s="543"/>
      <c r="J423" s="543"/>
      <c r="K423" s="543"/>
      <c r="L423" s="536"/>
      <c r="M423" s="537"/>
      <c r="N423" s="537"/>
      <c r="O423" s="537"/>
      <c r="P423" s="538"/>
      <c r="Q423" s="502" t="s">
        <v>191</v>
      </c>
      <c r="R423" s="503"/>
      <c r="S423" s="503"/>
      <c r="T423" s="503"/>
      <c r="U423" s="504"/>
      <c r="V423" s="284"/>
      <c r="W423" s="499" t="str" cm="1">
        <f t="array" ref="W423">_xlfn.IFS(AND(B423="",Z423=""),"事業所番号及びサービス名を入力してください。",AND(B423="",Z423&lt;&gt;""),"事業所番号を入力してください。",AND(B423&lt;&gt;"",Z423=""),"サービス名を入力してください。",AND(B423&lt;&gt;"",Z423&lt;&gt;""),IF(LEFT(B423,2)="23",IFERROR(VLOOKUP(B423&amp;Z423,事業所一覧!$A$2:$D$44337,4,FALSE),"事業所番号若しくはサービス名に誤りがないか確認してください。"),"愛知県外の事業所は手入力してください。"))</f>
        <v>事業所番号及びサービス名を入力してください。</v>
      </c>
      <c r="X423" s="500"/>
      <c r="Y423" s="501"/>
      <c r="Z423" s="511"/>
      <c r="AA423" s="511"/>
      <c r="AB423" s="511"/>
      <c r="AC423" s="348" t="str">
        <f>IFERROR(VLOOKUP(Z423,【参考】数式用!$A$4:$B$54,2,FALSE),"")</f>
        <v/>
      </c>
      <c r="AD423" s="221"/>
      <c r="AE423" s="220" t="str">
        <f>IF(B423="","",IF(AO423="総合事業","数式を削除して手入力",IFERROR(INDEX(【参考】数式用!$AT$3:$AV$452,MATCH(Q423&amp;V423,【参考】数式用!$AS$3:$AS$452,0),MATCH(VLOOKUP(Z423,【参考】数式用!$AW$2:$AX$53,2,FALSE),【参考】数式用!$AT$2:$AV$2,0)),10)))</f>
        <v/>
      </c>
      <c r="AN423" s="428" t="e">
        <f>IF($L$18="", "", VLOOKUP(Z423,【参考】数式用!$A$4:$M$54,13,FALSE))</f>
        <v>#N/A</v>
      </c>
      <c r="AO423" s="46" t="e">
        <f>VLOOKUP(Z423,【参考】数式用!$A$2:$N$54,14,FALSE)</f>
        <v>#N/A</v>
      </c>
    </row>
    <row r="424" spans="1:41" ht="50" customHeight="1">
      <c r="A424" s="495">
        <f t="shared" ref="A424" si="109">A423+1</f>
        <v>367</v>
      </c>
      <c r="B424" s="542"/>
      <c r="C424" s="543"/>
      <c r="D424" s="543"/>
      <c r="E424" s="543"/>
      <c r="F424" s="543"/>
      <c r="G424" s="543"/>
      <c r="H424" s="543"/>
      <c r="I424" s="543"/>
      <c r="J424" s="543"/>
      <c r="K424" s="543"/>
      <c r="L424" s="536"/>
      <c r="M424" s="537"/>
      <c r="N424" s="537"/>
      <c r="O424" s="537"/>
      <c r="P424" s="538"/>
      <c r="Q424" s="502" t="s">
        <v>191</v>
      </c>
      <c r="R424" s="503"/>
      <c r="S424" s="503"/>
      <c r="T424" s="503"/>
      <c r="U424" s="504"/>
      <c r="V424" s="284"/>
      <c r="W424" s="499" t="str" cm="1">
        <f t="array" ref="W424">_xlfn.IFS(AND(B424="",Z424=""),"事業所番号及びサービス名を入力してください。",AND(B424="",Z424&lt;&gt;""),"事業所番号を入力してください。",AND(B424&lt;&gt;"",Z424=""),"サービス名を入力してください。",AND(B424&lt;&gt;"",Z424&lt;&gt;""),IF(LEFT(B424,2)="23",IFERROR(VLOOKUP(B424&amp;Z424,事業所一覧!$A$2:$D$44337,4,FALSE),"事業所番号若しくはサービス名に誤りがないか確認してください。"),"愛知県外の事業所は手入力してください。"))</f>
        <v>事業所番号及びサービス名を入力してください。</v>
      </c>
      <c r="X424" s="500"/>
      <c r="Y424" s="501"/>
      <c r="Z424" s="511"/>
      <c r="AA424" s="511"/>
      <c r="AB424" s="511"/>
      <c r="AC424" s="348" t="str">
        <f>IFERROR(VLOOKUP(Z424,【参考】数式用!$A$4:$B$54,2,FALSE),"")</f>
        <v/>
      </c>
      <c r="AD424" s="221"/>
      <c r="AE424" s="220" t="str">
        <f>IF(B424="","",IF(AO424="総合事業","数式を削除して手入力",IFERROR(INDEX(【参考】数式用!$AT$3:$AV$452,MATCH(Q424&amp;V424,【参考】数式用!$AS$3:$AS$452,0),MATCH(VLOOKUP(Z424,【参考】数式用!$AW$2:$AX$53,2,FALSE),【参考】数式用!$AT$2:$AV$2,0)),10)))</f>
        <v/>
      </c>
      <c r="AN424" s="428" t="e">
        <f>IF($L$18="", "", VLOOKUP(Z424,【参考】数式用!$A$4:$M$54,13,FALSE))</f>
        <v>#N/A</v>
      </c>
      <c r="AO424" s="46" t="e">
        <f>VLOOKUP(Z424,【参考】数式用!$A$2:$N$54,14,FALSE)</f>
        <v>#N/A</v>
      </c>
    </row>
    <row r="425" spans="1:41" ht="50" customHeight="1">
      <c r="A425" s="495">
        <f t="shared" si="3"/>
        <v>368</v>
      </c>
      <c r="B425" s="542"/>
      <c r="C425" s="543"/>
      <c r="D425" s="543"/>
      <c r="E425" s="543"/>
      <c r="F425" s="543"/>
      <c r="G425" s="543"/>
      <c r="H425" s="543"/>
      <c r="I425" s="543"/>
      <c r="J425" s="543"/>
      <c r="K425" s="543"/>
      <c r="L425" s="536"/>
      <c r="M425" s="537"/>
      <c r="N425" s="537"/>
      <c r="O425" s="537"/>
      <c r="P425" s="538"/>
      <c r="Q425" s="502" t="s">
        <v>191</v>
      </c>
      <c r="R425" s="503"/>
      <c r="S425" s="503"/>
      <c r="T425" s="503"/>
      <c r="U425" s="504"/>
      <c r="V425" s="284"/>
      <c r="W425" s="499" t="str" cm="1">
        <f t="array" ref="W425">_xlfn.IFS(AND(B425="",Z425=""),"事業所番号及びサービス名を入力してください。",AND(B425="",Z425&lt;&gt;""),"事業所番号を入力してください。",AND(B425&lt;&gt;"",Z425=""),"サービス名を入力してください。",AND(B425&lt;&gt;"",Z425&lt;&gt;""),IF(LEFT(B425,2)="23",IFERROR(VLOOKUP(B425&amp;Z425,事業所一覧!$A$2:$D$44337,4,FALSE),"事業所番号若しくはサービス名に誤りがないか確認してください。"),"愛知県外の事業所は手入力してください。"))</f>
        <v>事業所番号及びサービス名を入力してください。</v>
      </c>
      <c r="X425" s="500"/>
      <c r="Y425" s="501"/>
      <c r="Z425" s="511"/>
      <c r="AA425" s="511"/>
      <c r="AB425" s="511"/>
      <c r="AC425" s="348" t="str">
        <f>IFERROR(VLOOKUP(Z425,【参考】数式用!$A$4:$B$54,2,FALSE),"")</f>
        <v/>
      </c>
      <c r="AD425" s="221"/>
      <c r="AE425" s="220" t="str">
        <f>IF(B425="","",IF(AO425="総合事業","数式を削除して手入力",IFERROR(INDEX(【参考】数式用!$AT$3:$AV$452,MATCH(Q425&amp;V425,【参考】数式用!$AS$3:$AS$452,0),MATCH(VLOOKUP(Z425,【参考】数式用!$AW$2:$AX$53,2,FALSE),【参考】数式用!$AT$2:$AV$2,0)),10)))</f>
        <v/>
      </c>
      <c r="AN425" s="428" t="e">
        <f>IF($L$18="", "", VLOOKUP(Z425,【参考】数式用!$A$4:$M$54,13,FALSE))</f>
        <v>#N/A</v>
      </c>
      <c r="AO425" s="46" t="e">
        <f>VLOOKUP(Z425,【参考】数式用!$A$2:$N$54,14,FALSE)</f>
        <v>#N/A</v>
      </c>
    </row>
    <row r="426" spans="1:41" ht="50" customHeight="1">
      <c r="A426" s="495">
        <f t="shared" ref="A426" si="110">A425+1</f>
        <v>369</v>
      </c>
      <c r="B426" s="542"/>
      <c r="C426" s="543"/>
      <c r="D426" s="543"/>
      <c r="E426" s="543"/>
      <c r="F426" s="543"/>
      <c r="G426" s="543"/>
      <c r="H426" s="543"/>
      <c r="I426" s="543"/>
      <c r="J426" s="543"/>
      <c r="K426" s="543"/>
      <c r="L426" s="536"/>
      <c r="M426" s="537"/>
      <c r="N426" s="537"/>
      <c r="O426" s="537"/>
      <c r="P426" s="538"/>
      <c r="Q426" s="502" t="s">
        <v>191</v>
      </c>
      <c r="R426" s="503"/>
      <c r="S426" s="503"/>
      <c r="T426" s="503"/>
      <c r="U426" s="504"/>
      <c r="V426" s="284"/>
      <c r="W426" s="499" t="str" cm="1">
        <f t="array" ref="W426">_xlfn.IFS(AND(B426="",Z426=""),"事業所番号及びサービス名を入力してください。",AND(B426="",Z426&lt;&gt;""),"事業所番号を入力してください。",AND(B426&lt;&gt;"",Z426=""),"サービス名を入力してください。",AND(B426&lt;&gt;"",Z426&lt;&gt;""),IF(LEFT(B426,2)="23",IFERROR(VLOOKUP(B426&amp;Z426,事業所一覧!$A$2:$D$44337,4,FALSE),"事業所番号若しくはサービス名に誤りがないか確認してください。"),"愛知県外の事業所は手入力してください。"))</f>
        <v>事業所番号及びサービス名を入力してください。</v>
      </c>
      <c r="X426" s="500"/>
      <c r="Y426" s="501"/>
      <c r="Z426" s="511"/>
      <c r="AA426" s="511"/>
      <c r="AB426" s="511"/>
      <c r="AC426" s="348" t="str">
        <f>IFERROR(VLOOKUP(Z426,【参考】数式用!$A$4:$B$54,2,FALSE),"")</f>
        <v/>
      </c>
      <c r="AD426" s="221"/>
      <c r="AE426" s="220" t="str">
        <f>IF(B426="","",IF(AO426="総合事業","数式を削除して手入力",IFERROR(INDEX(【参考】数式用!$AT$3:$AV$452,MATCH(Q426&amp;V426,【参考】数式用!$AS$3:$AS$452,0),MATCH(VLOOKUP(Z426,【参考】数式用!$AW$2:$AX$53,2,FALSE),【参考】数式用!$AT$2:$AV$2,0)),10)))</f>
        <v/>
      </c>
      <c r="AN426" s="428" t="e">
        <f>IF($L$18="", "", VLOOKUP(Z426,【参考】数式用!$A$4:$M$54,13,FALSE))</f>
        <v>#N/A</v>
      </c>
      <c r="AO426" s="46" t="e">
        <f>VLOOKUP(Z426,【参考】数式用!$A$2:$N$54,14,FALSE)</f>
        <v>#N/A</v>
      </c>
    </row>
    <row r="427" spans="1:41" ht="50" customHeight="1">
      <c r="A427" s="495">
        <f t="shared" si="3"/>
        <v>370</v>
      </c>
      <c r="B427" s="542"/>
      <c r="C427" s="543"/>
      <c r="D427" s="543"/>
      <c r="E427" s="543"/>
      <c r="F427" s="543"/>
      <c r="G427" s="543"/>
      <c r="H427" s="543"/>
      <c r="I427" s="543"/>
      <c r="J427" s="543"/>
      <c r="K427" s="543"/>
      <c r="L427" s="536"/>
      <c r="M427" s="537"/>
      <c r="N427" s="537"/>
      <c r="O427" s="537"/>
      <c r="P427" s="538"/>
      <c r="Q427" s="502" t="s">
        <v>191</v>
      </c>
      <c r="R427" s="503"/>
      <c r="S427" s="503"/>
      <c r="T427" s="503"/>
      <c r="U427" s="504"/>
      <c r="V427" s="284"/>
      <c r="W427" s="499" t="str" cm="1">
        <f t="array" ref="W427">_xlfn.IFS(AND(B427="",Z427=""),"事業所番号及びサービス名を入力してください。",AND(B427="",Z427&lt;&gt;""),"事業所番号を入力してください。",AND(B427&lt;&gt;"",Z427=""),"サービス名を入力してください。",AND(B427&lt;&gt;"",Z427&lt;&gt;""),IF(LEFT(B427,2)="23",IFERROR(VLOOKUP(B427&amp;Z427,事業所一覧!$A$2:$D$44337,4,FALSE),"事業所番号若しくはサービス名に誤りがないか確認してください。"),"愛知県外の事業所は手入力してください。"))</f>
        <v>事業所番号及びサービス名を入力してください。</v>
      </c>
      <c r="X427" s="500"/>
      <c r="Y427" s="501"/>
      <c r="Z427" s="511"/>
      <c r="AA427" s="511"/>
      <c r="AB427" s="511"/>
      <c r="AC427" s="348" t="str">
        <f>IFERROR(VLOOKUP(Z427,【参考】数式用!$A$4:$B$54,2,FALSE),"")</f>
        <v/>
      </c>
      <c r="AD427" s="221"/>
      <c r="AE427" s="220" t="str">
        <f>IF(B427="","",IF(AO427="総合事業","数式を削除して手入力",IFERROR(INDEX(【参考】数式用!$AT$3:$AV$452,MATCH(Q427&amp;V427,【参考】数式用!$AS$3:$AS$452,0),MATCH(VLOOKUP(Z427,【参考】数式用!$AW$2:$AX$53,2,FALSE),【参考】数式用!$AT$2:$AV$2,0)),10)))</f>
        <v/>
      </c>
      <c r="AN427" s="428" t="e">
        <f>IF($L$18="", "", VLOOKUP(Z427,【参考】数式用!$A$4:$M$54,13,FALSE))</f>
        <v>#N/A</v>
      </c>
      <c r="AO427" s="46" t="e">
        <f>VLOOKUP(Z427,【参考】数式用!$A$2:$N$54,14,FALSE)</f>
        <v>#N/A</v>
      </c>
    </row>
    <row r="428" spans="1:41" ht="50" customHeight="1">
      <c r="A428" s="495">
        <f t="shared" ref="A428" si="111">A427+1</f>
        <v>371</v>
      </c>
      <c r="B428" s="542"/>
      <c r="C428" s="543"/>
      <c r="D428" s="543"/>
      <c r="E428" s="543"/>
      <c r="F428" s="543"/>
      <c r="G428" s="543"/>
      <c r="H428" s="543"/>
      <c r="I428" s="543"/>
      <c r="J428" s="543"/>
      <c r="K428" s="543"/>
      <c r="L428" s="536"/>
      <c r="M428" s="537"/>
      <c r="N428" s="537"/>
      <c r="O428" s="537"/>
      <c r="P428" s="538"/>
      <c r="Q428" s="502" t="s">
        <v>191</v>
      </c>
      <c r="R428" s="503"/>
      <c r="S428" s="503"/>
      <c r="T428" s="503"/>
      <c r="U428" s="504"/>
      <c r="V428" s="284"/>
      <c r="W428" s="499" t="str" cm="1">
        <f t="array" ref="W428">_xlfn.IFS(AND(B428="",Z428=""),"事業所番号及びサービス名を入力してください。",AND(B428="",Z428&lt;&gt;""),"事業所番号を入力してください。",AND(B428&lt;&gt;"",Z428=""),"サービス名を入力してください。",AND(B428&lt;&gt;"",Z428&lt;&gt;""),IF(LEFT(B428,2)="23",IFERROR(VLOOKUP(B428&amp;Z428,事業所一覧!$A$2:$D$44337,4,FALSE),"事業所番号若しくはサービス名に誤りがないか確認してください。"),"愛知県外の事業所は手入力してください。"))</f>
        <v>事業所番号及びサービス名を入力してください。</v>
      </c>
      <c r="X428" s="500"/>
      <c r="Y428" s="501"/>
      <c r="Z428" s="511"/>
      <c r="AA428" s="511"/>
      <c r="AB428" s="511"/>
      <c r="AC428" s="348" t="str">
        <f>IFERROR(VLOOKUP(Z428,【参考】数式用!$A$4:$B$54,2,FALSE),"")</f>
        <v/>
      </c>
      <c r="AD428" s="221"/>
      <c r="AE428" s="220" t="str">
        <f>IF(B428="","",IF(AO428="総合事業","数式を削除して手入力",IFERROR(INDEX(【参考】数式用!$AT$3:$AV$452,MATCH(Q428&amp;V428,【参考】数式用!$AS$3:$AS$452,0),MATCH(VLOOKUP(Z428,【参考】数式用!$AW$2:$AX$53,2,FALSE),【参考】数式用!$AT$2:$AV$2,0)),10)))</f>
        <v/>
      </c>
      <c r="AN428" s="428" t="e">
        <f>IF($L$18="", "", VLOOKUP(Z428,【参考】数式用!$A$4:$M$54,13,FALSE))</f>
        <v>#N/A</v>
      </c>
      <c r="AO428" s="46" t="e">
        <f>VLOOKUP(Z428,【参考】数式用!$A$2:$N$54,14,FALSE)</f>
        <v>#N/A</v>
      </c>
    </row>
    <row r="429" spans="1:41" ht="50" customHeight="1">
      <c r="A429" s="495">
        <f t="shared" si="3"/>
        <v>372</v>
      </c>
      <c r="B429" s="542"/>
      <c r="C429" s="543"/>
      <c r="D429" s="543"/>
      <c r="E429" s="543"/>
      <c r="F429" s="543"/>
      <c r="G429" s="543"/>
      <c r="H429" s="543"/>
      <c r="I429" s="543"/>
      <c r="J429" s="543"/>
      <c r="K429" s="543"/>
      <c r="L429" s="536"/>
      <c r="M429" s="537"/>
      <c r="N429" s="537"/>
      <c r="O429" s="537"/>
      <c r="P429" s="538"/>
      <c r="Q429" s="502" t="s">
        <v>191</v>
      </c>
      <c r="R429" s="503"/>
      <c r="S429" s="503"/>
      <c r="T429" s="503"/>
      <c r="U429" s="504"/>
      <c r="V429" s="284"/>
      <c r="W429" s="499" t="str" cm="1">
        <f t="array" ref="W429">_xlfn.IFS(AND(B429="",Z429=""),"事業所番号及びサービス名を入力してください。",AND(B429="",Z429&lt;&gt;""),"事業所番号を入力してください。",AND(B429&lt;&gt;"",Z429=""),"サービス名を入力してください。",AND(B429&lt;&gt;"",Z429&lt;&gt;""),IF(LEFT(B429,2)="23",IFERROR(VLOOKUP(B429&amp;Z429,事業所一覧!$A$2:$D$44337,4,FALSE),"事業所番号若しくはサービス名に誤りがないか確認してください。"),"愛知県外の事業所は手入力してください。"))</f>
        <v>事業所番号及びサービス名を入力してください。</v>
      </c>
      <c r="X429" s="500"/>
      <c r="Y429" s="501"/>
      <c r="Z429" s="511"/>
      <c r="AA429" s="511"/>
      <c r="AB429" s="511"/>
      <c r="AC429" s="348" t="str">
        <f>IFERROR(VLOOKUP(Z429,【参考】数式用!$A$4:$B$54,2,FALSE),"")</f>
        <v/>
      </c>
      <c r="AD429" s="221"/>
      <c r="AE429" s="220" t="str">
        <f>IF(B429="","",IF(AO429="総合事業","数式を削除して手入力",IFERROR(INDEX(【参考】数式用!$AT$3:$AV$452,MATCH(Q429&amp;V429,【参考】数式用!$AS$3:$AS$452,0),MATCH(VLOOKUP(Z429,【参考】数式用!$AW$2:$AX$53,2,FALSE),【参考】数式用!$AT$2:$AV$2,0)),10)))</f>
        <v/>
      </c>
      <c r="AN429" s="428" t="e">
        <f>IF($L$18="", "", VLOOKUP(Z429,【参考】数式用!$A$4:$M$54,13,FALSE))</f>
        <v>#N/A</v>
      </c>
      <c r="AO429" s="46" t="e">
        <f>VLOOKUP(Z429,【参考】数式用!$A$2:$N$54,14,FALSE)</f>
        <v>#N/A</v>
      </c>
    </row>
    <row r="430" spans="1:41" ht="50" customHeight="1">
      <c r="A430" s="495">
        <f t="shared" ref="A430" si="112">A429+1</f>
        <v>373</v>
      </c>
      <c r="B430" s="542"/>
      <c r="C430" s="543"/>
      <c r="D430" s="543"/>
      <c r="E430" s="543"/>
      <c r="F430" s="543"/>
      <c r="G430" s="543"/>
      <c r="H430" s="543"/>
      <c r="I430" s="543"/>
      <c r="J430" s="543"/>
      <c r="K430" s="543"/>
      <c r="L430" s="536"/>
      <c r="M430" s="537"/>
      <c r="N430" s="537"/>
      <c r="O430" s="537"/>
      <c r="P430" s="538"/>
      <c r="Q430" s="502" t="s">
        <v>191</v>
      </c>
      <c r="R430" s="503"/>
      <c r="S430" s="503"/>
      <c r="T430" s="503"/>
      <c r="U430" s="504"/>
      <c r="V430" s="284"/>
      <c r="W430" s="499" t="str" cm="1">
        <f t="array" ref="W430">_xlfn.IFS(AND(B430="",Z430=""),"事業所番号及びサービス名を入力してください。",AND(B430="",Z430&lt;&gt;""),"事業所番号を入力してください。",AND(B430&lt;&gt;"",Z430=""),"サービス名を入力してください。",AND(B430&lt;&gt;"",Z430&lt;&gt;""),IF(LEFT(B430,2)="23",IFERROR(VLOOKUP(B430&amp;Z430,事業所一覧!$A$2:$D$44337,4,FALSE),"事業所番号若しくはサービス名に誤りがないか確認してください。"),"愛知県外の事業所は手入力してください。"))</f>
        <v>事業所番号及びサービス名を入力してください。</v>
      </c>
      <c r="X430" s="500"/>
      <c r="Y430" s="501"/>
      <c r="Z430" s="511"/>
      <c r="AA430" s="511"/>
      <c r="AB430" s="511"/>
      <c r="AC430" s="348" t="str">
        <f>IFERROR(VLOOKUP(Z430,【参考】数式用!$A$4:$B$54,2,FALSE),"")</f>
        <v/>
      </c>
      <c r="AD430" s="221"/>
      <c r="AE430" s="220" t="str">
        <f>IF(B430="","",IF(AO430="総合事業","数式を削除して手入力",IFERROR(INDEX(【参考】数式用!$AT$3:$AV$452,MATCH(Q430&amp;V430,【参考】数式用!$AS$3:$AS$452,0),MATCH(VLOOKUP(Z430,【参考】数式用!$AW$2:$AX$53,2,FALSE),【参考】数式用!$AT$2:$AV$2,0)),10)))</f>
        <v/>
      </c>
      <c r="AN430" s="428" t="e">
        <f>IF($L$18="", "", VLOOKUP(Z430,【参考】数式用!$A$4:$M$54,13,FALSE))</f>
        <v>#N/A</v>
      </c>
      <c r="AO430" s="46" t="e">
        <f>VLOOKUP(Z430,【参考】数式用!$A$2:$N$54,14,FALSE)</f>
        <v>#N/A</v>
      </c>
    </row>
    <row r="431" spans="1:41" ht="50" customHeight="1">
      <c r="A431" s="495">
        <f t="shared" si="3"/>
        <v>374</v>
      </c>
      <c r="B431" s="542"/>
      <c r="C431" s="543"/>
      <c r="D431" s="543"/>
      <c r="E431" s="543"/>
      <c r="F431" s="543"/>
      <c r="G431" s="543"/>
      <c r="H431" s="543"/>
      <c r="I431" s="543"/>
      <c r="J431" s="543"/>
      <c r="K431" s="543"/>
      <c r="L431" s="536"/>
      <c r="M431" s="537"/>
      <c r="N431" s="537"/>
      <c r="O431" s="537"/>
      <c r="P431" s="538"/>
      <c r="Q431" s="502" t="s">
        <v>191</v>
      </c>
      <c r="R431" s="503"/>
      <c r="S431" s="503"/>
      <c r="T431" s="503"/>
      <c r="U431" s="504"/>
      <c r="V431" s="284"/>
      <c r="W431" s="499" t="str" cm="1">
        <f t="array" ref="W431">_xlfn.IFS(AND(B431="",Z431=""),"事業所番号及びサービス名を入力してください。",AND(B431="",Z431&lt;&gt;""),"事業所番号を入力してください。",AND(B431&lt;&gt;"",Z431=""),"サービス名を入力してください。",AND(B431&lt;&gt;"",Z431&lt;&gt;""),IF(LEFT(B431,2)="23",IFERROR(VLOOKUP(B431&amp;Z431,事業所一覧!$A$2:$D$44337,4,FALSE),"事業所番号若しくはサービス名に誤りがないか確認してください。"),"愛知県外の事業所は手入力してください。"))</f>
        <v>事業所番号及びサービス名を入力してください。</v>
      </c>
      <c r="X431" s="500"/>
      <c r="Y431" s="501"/>
      <c r="Z431" s="511"/>
      <c r="AA431" s="511"/>
      <c r="AB431" s="511"/>
      <c r="AC431" s="348" t="str">
        <f>IFERROR(VLOOKUP(Z431,【参考】数式用!$A$4:$B$54,2,FALSE),"")</f>
        <v/>
      </c>
      <c r="AD431" s="221"/>
      <c r="AE431" s="220" t="str">
        <f>IF(B431="","",IF(AO431="総合事業","数式を削除して手入力",IFERROR(INDEX(【参考】数式用!$AT$3:$AV$452,MATCH(Q431&amp;V431,【参考】数式用!$AS$3:$AS$452,0),MATCH(VLOOKUP(Z431,【参考】数式用!$AW$2:$AX$53,2,FALSE),【参考】数式用!$AT$2:$AV$2,0)),10)))</f>
        <v/>
      </c>
      <c r="AN431" s="428" t="e">
        <f>IF($L$18="", "", VLOOKUP(Z431,【参考】数式用!$A$4:$M$54,13,FALSE))</f>
        <v>#N/A</v>
      </c>
      <c r="AO431" s="46" t="e">
        <f>VLOOKUP(Z431,【参考】数式用!$A$2:$N$54,14,FALSE)</f>
        <v>#N/A</v>
      </c>
    </row>
    <row r="432" spans="1:41" ht="50" customHeight="1">
      <c r="A432" s="495">
        <f t="shared" ref="A432" si="113">A431+1</f>
        <v>375</v>
      </c>
      <c r="B432" s="542"/>
      <c r="C432" s="543"/>
      <c r="D432" s="543"/>
      <c r="E432" s="543"/>
      <c r="F432" s="543"/>
      <c r="G432" s="543"/>
      <c r="H432" s="543"/>
      <c r="I432" s="543"/>
      <c r="J432" s="543"/>
      <c r="K432" s="543"/>
      <c r="L432" s="536"/>
      <c r="M432" s="537"/>
      <c r="N432" s="537"/>
      <c r="O432" s="537"/>
      <c r="P432" s="538"/>
      <c r="Q432" s="502" t="s">
        <v>191</v>
      </c>
      <c r="R432" s="503"/>
      <c r="S432" s="503"/>
      <c r="T432" s="503"/>
      <c r="U432" s="504"/>
      <c r="V432" s="284"/>
      <c r="W432" s="499" t="str" cm="1">
        <f t="array" ref="W432">_xlfn.IFS(AND(B432="",Z432=""),"事業所番号及びサービス名を入力してください。",AND(B432="",Z432&lt;&gt;""),"事業所番号を入力してください。",AND(B432&lt;&gt;"",Z432=""),"サービス名を入力してください。",AND(B432&lt;&gt;"",Z432&lt;&gt;""),IF(LEFT(B432,2)="23",IFERROR(VLOOKUP(B432&amp;Z432,事業所一覧!$A$2:$D$44337,4,FALSE),"事業所番号若しくはサービス名に誤りがないか確認してください。"),"愛知県外の事業所は手入力してください。"))</f>
        <v>事業所番号及びサービス名を入力してください。</v>
      </c>
      <c r="X432" s="500"/>
      <c r="Y432" s="501"/>
      <c r="Z432" s="511"/>
      <c r="AA432" s="511"/>
      <c r="AB432" s="511"/>
      <c r="AC432" s="348" t="str">
        <f>IFERROR(VLOOKUP(Z432,【参考】数式用!$A$4:$B$54,2,FALSE),"")</f>
        <v/>
      </c>
      <c r="AD432" s="221"/>
      <c r="AE432" s="220" t="str">
        <f>IF(B432="","",IF(AO432="総合事業","数式を削除して手入力",IFERROR(INDEX(【参考】数式用!$AT$3:$AV$452,MATCH(Q432&amp;V432,【参考】数式用!$AS$3:$AS$452,0),MATCH(VLOOKUP(Z432,【参考】数式用!$AW$2:$AX$53,2,FALSE),【参考】数式用!$AT$2:$AV$2,0)),10)))</f>
        <v/>
      </c>
      <c r="AN432" s="428" t="e">
        <f>IF($L$18="", "", VLOOKUP(Z432,【参考】数式用!$A$4:$M$54,13,FALSE))</f>
        <v>#N/A</v>
      </c>
      <c r="AO432" s="46" t="e">
        <f>VLOOKUP(Z432,【参考】数式用!$A$2:$N$54,14,FALSE)</f>
        <v>#N/A</v>
      </c>
    </row>
    <row r="433" spans="1:41" ht="50" customHeight="1">
      <c r="A433" s="495">
        <f t="shared" si="3"/>
        <v>376</v>
      </c>
      <c r="B433" s="542"/>
      <c r="C433" s="543"/>
      <c r="D433" s="543"/>
      <c r="E433" s="543"/>
      <c r="F433" s="543"/>
      <c r="G433" s="543"/>
      <c r="H433" s="543"/>
      <c r="I433" s="543"/>
      <c r="J433" s="543"/>
      <c r="K433" s="543"/>
      <c r="L433" s="536"/>
      <c r="M433" s="537"/>
      <c r="N433" s="537"/>
      <c r="O433" s="537"/>
      <c r="P433" s="538"/>
      <c r="Q433" s="502" t="s">
        <v>191</v>
      </c>
      <c r="R433" s="503"/>
      <c r="S433" s="503"/>
      <c r="T433" s="503"/>
      <c r="U433" s="504"/>
      <c r="V433" s="284"/>
      <c r="W433" s="499" t="str" cm="1">
        <f t="array" ref="W433">_xlfn.IFS(AND(B433="",Z433=""),"事業所番号及びサービス名を入力してください。",AND(B433="",Z433&lt;&gt;""),"事業所番号を入力してください。",AND(B433&lt;&gt;"",Z433=""),"サービス名を入力してください。",AND(B433&lt;&gt;"",Z433&lt;&gt;""),IF(LEFT(B433,2)="23",IFERROR(VLOOKUP(B433&amp;Z433,事業所一覧!$A$2:$D$44337,4,FALSE),"事業所番号若しくはサービス名に誤りがないか確認してください。"),"愛知県外の事業所は手入力してください。"))</f>
        <v>事業所番号及びサービス名を入力してください。</v>
      </c>
      <c r="X433" s="500"/>
      <c r="Y433" s="501"/>
      <c r="Z433" s="511"/>
      <c r="AA433" s="511"/>
      <c r="AB433" s="511"/>
      <c r="AC433" s="348" t="str">
        <f>IFERROR(VLOOKUP(Z433,【参考】数式用!$A$4:$B$54,2,FALSE),"")</f>
        <v/>
      </c>
      <c r="AD433" s="221"/>
      <c r="AE433" s="220" t="str">
        <f>IF(B433="","",IF(AO433="総合事業","数式を削除して手入力",IFERROR(INDEX(【参考】数式用!$AT$3:$AV$452,MATCH(Q433&amp;V433,【参考】数式用!$AS$3:$AS$452,0),MATCH(VLOOKUP(Z433,【参考】数式用!$AW$2:$AX$53,2,FALSE),【参考】数式用!$AT$2:$AV$2,0)),10)))</f>
        <v/>
      </c>
      <c r="AN433" s="428" t="e">
        <f>IF($L$18="", "", VLOOKUP(Z433,【参考】数式用!$A$4:$M$54,13,FALSE))</f>
        <v>#N/A</v>
      </c>
      <c r="AO433" s="46" t="e">
        <f>VLOOKUP(Z433,【参考】数式用!$A$2:$N$54,14,FALSE)</f>
        <v>#N/A</v>
      </c>
    </row>
    <row r="434" spans="1:41" ht="50" customHeight="1">
      <c r="A434" s="495">
        <f t="shared" ref="A434" si="114">A433+1</f>
        <v>377</v>
      </c>
      <c r="B434" s="542"/>
      <c r="C434" s="543"/>
      <c r="D434" s="543"/>
      <c r="E434" s="543"/>
      <c r="F434" s="543"/>
      <c r="G434" s="543"/>
      <c r="H434" s="543"/>
      <c r="I434" s="543"/>
      <c r="J434" s="543"/>
      <c r="K434" s="543"/>
      <c r="L434" s="536"/>
      <c r="M434" s="537"/>
      <c r="N434" s="537"/>
      <c r="O434" s="537"/>
      <c r="P434" s="538"/>
      <c r="Q434" s="502" t="s">
        <v>191</v>
      </c>
      <c r="R434" s="503"/>
      <c r="S434" s="503"/>
      <c r="T434" s="503"/>
      <c r="U434" s="504"/>
      <c r="V434" s="284"/>
      <c r="W434" s="499" t="str" cm="1">
        <f t="array" ref="W434">_xlfn.IFS(AND(B434="",Z434=""),"事業所番号及びサービス名を入力してください。",AND(B434="",Z434&lt;&gt;""),"事業所番号を入力してください。",AND(B434&lt;&gt;"",Z434=""),"サービス名を入力してください。",AND(B434&lt;&gt;"",Z434&lt;&gt;""),IF(LEFT(B434,2)="23",IFERROR(VLOOKUP(B434&amp;Z434,事業所一覧!$A$2:$D$44337,4,FALSE),"事業所番号若しくはサービス名に誤りがないか確認してください。"),"愛知県外の事業所は手入力してください。"))</f>
        <v>事業所番号及びサービス名を入力してください。</v>
      </c>
      <c r="X434" s="500"/>
      <c r="Y434" s="501"/>
      <c r="Z434" s="511"/>
      <c r="AA434" s="511"/>
      <c r="AB434" s="511"/>
      <c r="AC434" s="348" t="str">
        <f>IFERROR(VLOOKUP(Z434,【参考】数式用!$A$4:$B$54,2,FALSE),"")</f>
        <v/>
      </c>
      <c r="AD434" s="221"/>
      <c r="AE434" s="220" t="str">
        <f>IF(B434="","",IF(AO434="総合事業","数式を削除して手入力",IFERROR(INDEX(【参考】数式用!$AT$3:$AV$452,MATCH(Q434&amp;V434,【参考】数式用!$AS$3:$AS$452,0),MATCH(VLOOKUP(Z434,【参考】数式用!$AW$2:$AX$53,2,FALSE),【参考】数式用!$AT$2:$AV$2,0)),10)))</f>
        <v/>
      </c>
      <c r="AN434" s="428" t="e">
        <f>IF($L$18="", "", VLOOKUP(Z434,【参考】数式用!$A$4:$M$54,13,FALSE))</f>
        <v>#N/A</v>
      </c>
      <c r="AO434" s="46" t="e">
        <f>VLOOKUP(Z434,【参考】数式用!$A$2:$N$54,14,FALSE)</f>
        <v>#N/A</v>
      </c>
    </row>
    <row r="435" spans="1:41" ht="50" customHeight="1">
      <c r="A435" s="495">
        <f t="shared" si="3"/>
        <v>378</v>
      </c>
      <c r="B435" s="542"/>
      <c r="C435" s="543"/>
      <c r="D435" s="543"/>
      <c r="E435" s="543"/>
      <c r="F435" s="543"/>
      <c r="G435" s="543"/>
      <c r="H435" s="543"/>
      <c r="I435" s="543"/>
      <c r="J435" s="543"/>
      <c r="K435" s="543"/>
      <c r="L435" s="536"/>
      <c r="M435" s="537"/>
      <c r="N435" s="537"/>
      <c r="O435" s="537"/>
      <c r="P435" s="538"/>
      <c r="Q435" s="502" t="s">
        <v>191</v>
      </c>
      <c r="R435" s="503"/>
      <c r="S435" s="503"/>
      <c r="T435" s="503"/>
      <c r="U435" s="504"/>
      <c r="V435" s="284"/>
      <c r="W435" s="499" t="str" cm="1">
        <f t="array" ref="W435">_xlfn.IFS(AND(B435="",Z435=""),"事業所番号及びサービス名を入力してください。",AND(B435="",Z435&lt;&gt;""),"事業所番号を入力してください。",AND(B435&lt;&gt;"",Z435=""),"サービス名を入力してください。",AND(B435&lt;&gt;"",Z435&lt;&gt;""),IF(LEFT(B435,2)="23",IFERROR(VLOOKUP(B435&amp;Z435,事業所一覧!$A$2:$D$44337,4,FALSE),"事業所番号若しくはサービス名に誤りがないか確認してください。"),"愛知県外の事業所は手入力してください。"))</f>
        <v>事業所番号及びサービス名を入力してください。</v>
      </c>
      <c r="X435" s="500"/>
      <c r="Y435" s="501"/>
      <c r="Z435" s="511"/>
      <c r="AA435" s="511"/>
      <c r="AB435" s="511"/>
      <c r="AC435" s="348" t="str">
        <f>IFERROR(VLOOKUP(Z435,【参考】数式用!$A$4:$B$54,2,FALSE),"")</f>
        <v/>
      </c>
      <c r="AD435" s="221"/>
      <c r="AE435" s="220" t="str">
        <f>IF(B435="","",IF(AO435="総合事業","数式を削除して手入力",IFERROR(INDEX(【参考】数式用!$AT$3:$AV$452,MATCH(Q435&amp;V435,【参考】数式用!$AS$3:$AS$452,0),MATCH(VLOOKUP(Z435,【参考】数式用!$AW$2:$AX$53,2,FALSE),【参考】数式用!$AT$2:$AV$2,0)),10)))</f>
        <v/>
      </c>
      <c r="AN435" s="428" t="e">
        <f>IF($L$18="", "", VLOOKUP(Z435,【参考】数式用!$A$4:$M$54,13,FALSE))</f>
        <v>#N/A</v>
      </c>
      <c r="AO435" s="46" t="e">
        <f>VLOOKUP(Z435,【参考】数式用!$A$2:$N$54,14,FALSE)</f>
        <v>#N/A</v>
      </c>
    </row>
    <row r="436" spans="1:41" ht="50" customHeight="1">
      <c r="A436" s="495">
        <f t="shared" ref="A436" si="115">A435+1</f>
        <v>379</v>
      </c>
      <c r="B436" s="542"/>
      <c r="C436" s="543"/>
      <c r="D436" s="543"/>
      <c r="E436" s="543"/>
      <c r="F436" s="543"/>
      <c r="G436" s="543"/>
      <c r="H436" s="543"/>
      <c r="I436" s="543"/>
      <c r="J436" s="543"/>
      <c r="K436" s="543"/>
      <c r="L436" s="536"/>
      <c r="M436" s="537"/>
      <c r="N436" s="537"/>
      <c r="O436" s="537"/>
      <c r="P436" s="538"/>
      <c r="Q436" s="502" t="s">
        <v>191</v>
      </c>
      <c r="R436" s="503"/>
      <c r="S436" s="503"/>
      <c r="T436" s="503"/>
      <c r="U436" s="504"/>
      <c r="V436" s="284"/>
      <c r="W436" s="499" t="str" cm="1">
        <f t="array" ref="W436">_xlfn.IFS(AND(B436="",Z436=""),"事業所番号及びサービス名を入力してください。",AND(B436="",Z436&lt;&gt;""),"事業所番号を入力してください。",AND(B436&lt;&gt;"",Z436=""),"サービス名を入力してください。",AND(B436&lt;&gt;"",Z436&lt;&gt;""),IF(LEFT(B436,2)="23",IFERROR(VLOOKUP(B436&amp;Z436,事業所一覧!$A$2:$D$44337,4,FALSE),"事業所番号若しくはサービス名に誤りがないか確認してください。"),"愛知県外の事業所は手入力してください。"))</f>
        <v>事業所番号及びサービス名を入力してください。</v>
      </c>
      <c r="X436" s="500"/>
      <c r="Y436" s="501"/>
      <c r="Z436" s="511"/>
      <c r="AA436" s="511"/>
      <c r="AB436" s="511"/>
      <c r="AC436" s="348" t="str">
        <f>IFERROR(VLOOKUP(Z436,【参考】数式用!$A$4:$B$54,2,FALSE),"")</f>
        <v/>
      </c>
      <c r="AD436" s="221"/>
      <c r="AE436" s="220" t="str">
        <f>IF(B436="","",IF(AO436="総合事業","数式を削除して手入力",IFERROR(INDEX(【参考】数式用!$AT$3:$AV$452,MATCH(Q436&amp;V436,【参考】数式用!$AS$3:$AS$452,0),MATCH(VLOOKUP(Z436,【参考】数式用!$AW$2:$AX$53,2,FALSE),【参考】数式用!$AT$2:$AV$2,0)),10)))</f>
        <v/>
      </c>
      <c r="AN436" s="428" t="e">
        <f>IF($L$18="", "", VLOOKUP(Z436,【参考】数式用!$A$4:$M$54,13,FALSE))</f>
        <v>#N/A</v>
      </c>
      <c r="AO436" s="46" t="e">
        <f>VLOOKUP(Z436,【参考】数式用!$A$2:$N$54,14,FALSE)</f>
        <v>#N/A</v>
      </c>
    </row>
    <row r="437" spans="1:41" ht="50" customHeight="1">
      <c r="A437" s="495">
        <f t="shared" si="3"/>
        <v>380</v>
      </c>
      <c r="B437" s="542"/>
      <c r="C437" s="543"/>
      <c r="D437" s="543"/>
      <c r="E437" s="543"/>
      <c r="F437" s="543"/>
      <c r="G437" s="543"/>
      <c r="H437" s="543"/>
      <c r="I437" s="543"/>
      <c r="J437" s="543"/>
      <c r="K437" s="543"/>
      <c r="L437" s="536"/>
      <c r="M437" s="537"/>
      <c r="N437" s="537"/>
      <c r="O437" s="537"/>
      <c r="P437" s="538"/>
      <c r="Q437" s="502" t="s">
        <v>191</v>
      </c>
      <c r="R437" s="503"/>
      <c r="S437" s="503"/>
      <c r="T437" s="503"/>
      <c r="U437" s="504"/>
      <c r="V437" s="284"/>
      <c r="W437" s="499" t="str" cm="1">
        <f t="array" ref="W437">_xlfn.IFS(AND(B437="",Z437=""),"事業所番号及びサービス名を入力してください。",AND(B437="",Z437&lt;&gt;""),"事業所番号を入力してください。",AND(B437&lt;&gt;"",Z437=""),"サービス名を入力してください。",AND(B437&lt;&gt;"",Z437&lt;&gt;""),IF(LEFT(B437,2)="23",IFERROR(VLOOKUP(B437&amp;Z437,事業所一覧!$A$2:$D$44337,4,FALSE),"事業所番号若しくはサービス名に誤りがないか確認してください。"),"愛知県外の事業所は手入力してください。"))</f>
        <v>事業所番号及びサービス名を入力してください。</v>
      </c>
      <c r="X437" s="500"/>
      <c r="Y437" s="501"/>
      <c r="Z437" s="511"/>
      <c r="AA437" s="511"/>
      <c r="AB437" s="511"/>
      <c r="AC437" s="348" t="str">
        <f>IFERROR(VLOOKUP(Z437,【参考】数式用!$A$4:$B$54,2,FALSE),"")</f>
        <v/>
      </c>
      <c r="AD437" s="221"/>
      <c r="AE437" s="220" t="str">
        <f>IF(B437="","",IF(AO437="総合事業","数式を削除して手入力",IFERROR(INDEX(【参考】数式用!$AT$3:$AV$452,MATCH(Q437&amp;V437,【参考】数式用!$AS$3:$AS$452,0),MATCH(VLOOKUP(Z437,【参考】数式用!$AW$2:$AX$53,2,FALSE),【参考】数式用!$AT$2:$AV$2,0)),10)))</f>
        <v/>
      </c>
      <c r="AN437" s="428" t="e">
        <f>IF($L$18="", "", VLOOKUP(Z437,【参考】数式用!$A$4:$M$54,13,FALSE))</f>
        <v>#N/A</v>
      </c>
      <c r="AO437" s="46" t="e">
        <f>VLOOKUP(Z437,【参考】数式用!$A$2:$N$54,14,FALSE)</f>
        <v>#N/A</v>
      </c>
    </row>
    <row r="438" spans="1:41" ht="50" customHeight="1">
      <c r="A438" s="495">
        <f t="shared" ref="A438" si="116">A437+1</f>
        <v>381</v>
      </c>
      <c r="B438" s="542"/>
      <c r="C438" s="543"/>
      <c r="D438" s="543"/>
      <c r="E438" s="543"/>
      <c r="F438" s="543"/>
      <c r="G438" s="543"/>
      <c r="H438" s="543"/>
      <c r="I438" s="543"/>
      <c r="J438" s="543"/>
      <c r="K438" s="543"/>
      <c r="L438" s="536"/>
      <c r="M438" s="537"/>
      <c r="N438" s="537"/>
      <c r="O438" s="537"/>
      <c r="P438" s="538"/>
      <c r="Q438" s="502" t="s">
        <v>191</v>
      </c>
      <c r="R438" s="503"/>
      <c r="S438" s="503"/>
      <c r="T438" s="503"/>
      <c r="U438" s="504"/>
      <c r="V438" s="284"/>
      <c r="W438" s="499" t="str" cm="1">
        <f t="array" ref="W438">_xlfn.IFS(AND(B438="",Z438=""),"事業所番号及びサービス名を入力してください。",AND(B438="",Z438&lt;&gt;""),"事業所番号を入力してください。",AND(B438&lt;&gt;"",Z438=""),"サービス名を入力してください。",AND(B438&lt;&gt;"",Z438&lt;&gt;""),IF(LEFT(B438,2)="23",IFERROR(VLOOKUP(B438&amp;Z438,事業所一覧!$A$2:$D$44337,4,FALSE),"事業所番号若しくはサービス名に誤りがないか確認してください。"),"愛知県外の事業所は手入力してください。"))</f>
        <v>事業所番号及びサービス名を入力してください。</v>
      </c>
      <c r="X438" s="500"/>
      <c r="Y438" s="501"/>
      <c r="Z438" s="511"/>
      <c r="AA438" s="511"/>
      <c r="AB438" s="511"/>
      <c r="AC438" s="348" t="str">
        <f>IFERROR(VLOOKUP(Z438,【参考】数式用!$A$4:$B$54,2,FALSE),"")</f>
        <v/>
      </c>
      <c r="AD438" s="221"/>
      <c r="AE438" s="220" t="str">
        <f>IF(B438="","",IF(AO438="総合事業","数式を削除して手入力",IFERROR(INDEX(【参考】数式用!$AT$3:$AV$452,MATCH(Q438&amp;V438,【参考】数式用!$AS$3:$AS$452,0),MATCH(VLOOKUP(Z438,【参考】数式用!$AW$2:$AX$53,2,FALSE),【参考】数式用!$AT$2:$AV$2,0)),10)))</f>
        <v/>
      </c>
      <c r="AN438" s="428" t="e">
        <f>IF($L$18="", "", VLOOKUP(Z438,【参考】数式用!$A$4:$M$54,13,FALSE))</f>
        <v>#N/A</v>
      </c>
      <c r="AO438" s="46" t="e">
        <f>VLOOKUP(Z438,【参考】数式用!$A$2:$N$54,14,FALSE)</f>
        <v>#N/A</v>
      </c>
    </row>
    <row r="439" spans="1:41" ht="50" customHeight="1">
      <c r="A439" s="495">
        <f t="shared" si="3"/>
        <v>382</v>
      </c>
      <c r="B439" s="542"/>
      <c r="C439" s="543"/>
      <c r="D439" s="543"/>
      <c r="E439" s="543"/>
      <c r="F439" s="543"/>
      <c r="G439" s="543"/>
      <c r="H439" s="543"/>
      <c r="I439" s="543"/>
      <c r="J439" s="543"/>
      <c r="K439" s="543"/>
      <c r="L439" s="536"/>
      <c r="M439" s="537"/>
      <c r="N439" s="537"/>
      <c r="O439" s="537"/>
      <c r="P439" s="538"/>
      <c r="Q439" s="502" t="s">
        <v>191</v>
      </c>
      <c r="R439" s="503"/>
      <c r="S439" s="503"/>
      <c r="T439" s="503"/>
      <c r="U439" s="504"/>
      <c r="V439" s="284"/>
      <c r="W439" s="499" t="str" cm="1">
        <f t="array" ref="W439">_xlfn.IFS(AND(B439="",Z439=""),"事業所番号及びサービス名を入力してください。",AND(B439="",Z439&lt;&gt;""),"事業所番号を入力してください。",AND(B439&lt;&gt;"",Z439=""),"サービス名を入力してください。",AND(B439&lt;&gt;"",Z439&lt;&gt;""),IF(LEFT(B439,2)="23",IFERROR(VLOOKUP(B439&amp;Z439,事業所一覧!$A$2:$D$44337,4,FALSE),"事業所番号若しくはサービス名に誤りがないか確認してください。"),"愛知県外の事業所は手入力してください。"))</f>
        <v>事業所番号及びサービス名を入力してください。</v>
      </c>
      <c r="X439" s="500"/>
      <c r="Y439" s="501"/>
      <c r="Z439" s="511"/>
      <c r="AA439" s="511"/>
      <c r="AB439" s="511"/>
      <c r="AC439" s="348" t="str">
        <f>IFERROR(VLOOKUP(Z439,【参考】数式用!$A$4:$B$54,2,FALSE),"")</f>
        <v/>
      </c>
      <c r="AD439" s="221"/>
      <c r="AE439" s="220" t="str">
        <f>IF(B439="","",IF(AO439="総合事業","数式を削除して手入力",IFERROR(INDEX(【参考】数式用!$AT$3:$AV$452,MATCH(Q439&amp;V439,【参考】数式用!$AS$3:$AS$452,0),MATCH(VLOOKUP(Z439,【参考】数式用!$AW$2:$AX$53,2,FALSE),【参考】数式用!$AT$2:$AV$2,0)),10)))</f>
        <v/>
      </c>
      <c r="AN439" s="428" t="e">
        <f>IF($L$18="", "", VLOOKUP(Z439,【参考】数式用!$A$4:$M$54,13,FALSE))</f>
        <v>#N/A</v>
      </c>
      <c r="AO439" s="46" t="e">
        <f>VLOOKUP(Z439,【参考】数式用!$A$2:$N$54,14,FALSE)</f>
        <v>#N/A</v>
      </c>
    </row>
    <row r="440" spans="1:41" ht="50" customHeight="1">
      <c r="A440" s="495">
        <f t="shared" ref="A440" si="117">A439+1</f>
        <v>383</v>
      </c>
      <c r="B440" s="542"/>
      <c r="C440" s="543"/>
      <c r="D440" s="543"/>
      <c r="E440" s="543"/>
      <c r="F440" s="543"/>
      <c r="G440" s="543"/>
      <c r="H440" s="543"/>
      <c r="I440" s="543"/>
      <c r="J440" s="543"/>
      <c r="K440" s="543"/>
      <c r="L440" s="536"/>
      <c r="M440" s="537"/>
      <c r="N440" s="537"/>
      <c r="O440" s="537"/>
      <c r="P440" s="538"/>
      <c r="Q440" s="502" t="s">
        <v>191</v>
      </c>
      <c r="R440" s="503"/>
      <c r="S440" s="503"/>
      <c r="T440" s="503"/>
      <c r="U440" s="504"/>
      <c r="V440" s="284"/>
      <c r="W440" s="499" t="str" cm="1">
        <f t="array" ref="W440">_xlfn.IFS(AND(B440="",Z440=""),"事業所番号及びサービス名を入力してください。",AND(B440="",Z440&lt;&gt;""),"事業所番号を入力してください。",AND(B440&lt;&gt;"",Z440=""),"サービス名を入力してください。",AND(B440&lt;&gt;"",Z440&lt;&gt;""),IF(LEFT(B440,2)="23",IFERROR(VLOOKUP(B440&amp;Z440,事業所一覧!$A$2:$D$44337,4,FALSE),"事業所番号若しくはサービス名に誤りがないか確認してください。"),"愛知県外の事業所は手入力してください。"))</f>
        <v>事業所番号及びサービス名を入力してください。</v>
      </c>
      <c r="X440" s="500"/>
      <c r="Y440" s="501"/>
      <c r="Z440" s="511"/>
      <c r="AA440" s="511"/>
      <c r="AB440" s="511"/>
      <c r="AC440" s="348" t="str">
        <f>IFERROR(VLOOKUP(Z440,【参考】数式用!$A$4:$B$54,2,FALSE),"")</f>
        <v/>
      </c>
      <c r="AD440" s="221"/>
      <c r="AE440" s="220" t="str">
        <f>IF(B440="","",IF(AO440="総合事業","数式を削除して手入力",IFERROR(INDEX(【参考】数式用!$AT$3:$AV$452,MATCH(Q440&amp;V440,【参考】数式用!$AS$3:$AS$452,0),MATCH(VLOOKUP(Z440,【参考】数式用!$AW$2:$AX$53,2,FALSE),【参考】数式用!$AT$2:$AV$2,0)),10)))</f>
        <v/>
      </c>
      <c r="AN440" s="428" t="e">
        <f>IF($L$18="", "", VLOOKUP(Z440,【参考】数式用!$A$4:$M$54,13,FALSE))</f>
        <v>#N/A</v>
      </c>
      <c r="AO440" s="46" t="e">
        <f>VLOOKUP(Z440,【参考】数式用!$A$2:$N$54,14,FALSE)</f>
        <v>#N/A</v>
      </c>
    </row>
    <row r="441" spans="1:41" ht="50" customHeight="1">
      <c r="A441" s="495">
        <f t="shared" si="3"/>
        <v>384</v>
      </c>
      <c r="B441" s="542"/>
      <c r="C441" s="543"/>
      <c r="D441" s="543"/>
      <c r="E441" s="543"/>
      <c r="F441" s="543"/>
      <c r="G441" s="543"/>
      <c r="H441" s="543"/>
      <c r="I441" s="543"/>
      <c r="J441" s="543"/>
      <c r="K441" s="543"/>
      <c r="L441" s="536"/>
      <c r="M441" s="537"/>
      <c r="N441" s="537"/>
      <c r="O441" s="537"/>
      <c r="P441" s="538"/>
      <c r="Q441" s="502" t="s">
        <v>191</v>
      </c>
      <c r="R441" s="503"/>
      <c r="S441" s="503"/>
      <c r="T441" s="503"/>
      <c r="U441" s="504"/>
      <c r="V441" s="284"/>
      <c r="W441" s="499" t="str" cm="1">
        <f t="array" ref="W441">_xlfn.IFS(AND(B441="",Z441=""),"事業所番号及びサービス名を入力してください。",AND(B441="",Z441&lt;&gt;""),"事業所番号を入力してください。",AND(B441&lt;&gt;"",Z441=""),"サービス名を入力してください。",AND(B441&lt;&gt;"",Z441&lt;&gt;""),IF(LEFT(B441,2)="23",IFERROR(VLOOKUP(B441&amp;Z441,事業所一覧!$A$2:$D$44337,4,FALSE),"事業所番号若しくはサービス名に誤りがないか確認してください。"),"愛知県外の事業所は手入力してください。"))</f>
        <v>事業所番号及びサービス名を入力してください。</v>
      </c>
      <c r="X441" s="500"/>
      <c r="Y441" s="501"/>
      <c r="Z441" s="511"/>
      <c r="AA441" s="511"/>
      <c r="AB441" s="511"/>
      <c r="AC441" s="348" t="str">
        <f>IFERROR(VLOOKUP(Z441,【参考】数式用!$A$4:$B$54,2,FALSE),"")</f>
        <v/>
      </c>
      <c r="AD441" s="221"/>
      <c r="AE441" s="220" t="str">
        <f>IF(B441="","",IF(AO441="総合事業","数式を削除して手入力",IFERROR(INDEX(【参考】数式用!$AT$3:$AV$452,MATCH(Q441&amp;V441,【参考】数式用!$AS$3:$AS$452,0),MATCH(VLOOKUP(Z441,【参考】数式用!$AW$2:$AX$53,2,FALSE),【参考】数式用!$AT$2:$AV$2,0)),10)))</f>
        <v/>
      </c>
      <c r="AN441" s="428" t="e">
        <f>IF($L$18="", "", VLOOKUP(Z441,【参考】数式用!$A$4:$M$54,13,FALSE))</f>
        <v>#N/A</v>
      </c>
      <c r="AO441" s="46" t="e">
        <f>VLOOKUP(Z441,【参考】数式用!$A$2:$N$54,14,FALSE)</f>
        <v>#N/A</v>
      </c>
    </row>
    <row r="442" spans="1:41" ht="50" customHeight="1">
      <c r="A442" s="495">
        <f t="shared" ref="A442" si="118">A441+1</f>
        <v>385</v>
      </c>
      <c r="B442" s="542"/>
      <c r="C442" s="543"/>
      <c r="D442" s="543"/>
      <c r="E442" s="543"/>
      <c r="F442" s="543"/>
      <c r="G442" s="543"/>
      <c r="H442" s="543"/>
      <c r="I442" s="543"/>
      <c r="J442" s="543"/>
      <c r="K442" s="543"/>
      <c r="L442" s="536"/>
      <c r="M442" s="537"/>
      <c r="N442" s="537"/>
      <c r="O442" s="537"/>
      <c r="P442" s="538"/>
      <c r="Q442" s="502" t="s">
        <v>191</v>
      </c>
      <c r="R442" s="503"/>
      <c r="S442" s="503"/>
      <c r="T442" s="503"/>
      <c r="U442" s="504"/>
      <c r="V442" s="284"/>
      <c r="W442" s="499" t="str" cm="1">
        <f t="array" ref="W442">_xlfn.IFS(AND(B442="",Z442=""),"事業所番号及びサービス名を入力してください。",AND(B442="",Z442&lt;&gt;""),"事業所番号を入力してください。",AND(B442&lt;&gt;"",Z442=""),"サービス名を入力してください。",AND(B442&lt;&gt;"",Z442&lt;&gt;""),IF(LEFT(B442,2)="23",IFERROR(VLOOKUP(B442&amp;Z442,事業所一覧!$A$2:$D$44337,4,FALSE),"事業所番号若しくはサービス名に誤りがないか確認してください。"),"愛知県外の事業所は手入力してください。"))</f>
        <v>事業所番号及びサービス名を入力してください。</v>
      </c>
      <c r="X442" s="500"/>
      <c r="Y442" s="501"/>
      <c r="Z442" s="511"/>
      <c r="AA442" s="511"/>
      <c r="AB442" s="511"/>
      <c r="AC442" s="348" t="str">
        <f>IFERROR(VLOOKUP(Z442,【参考】数式用!$A$4:$B$54,2,FALSE),"")</f>
        <v/>
      </c>
      <c r="AD442" s="221"/>
      <c r="AE442" s="220" t="str">
        <f>IF(B442="","",IF(AO442="総合事業","数式を削除して手入力",IFERROR(INDEX(【参考】数式用!$AT$3:$AV$452,MATCH(Q442&amp;V442,【参考】数式用!$AS$3:$AS$452,0),MATCH(VLOOKUP(Z442,【参考】数式用!$AW$2:$AX$53,2,FALSE),【参考】数式用!$AT$2:$AV$2,0)),10)))</f>
        <v/>
      </c>
      <c r="AN442" s="428" t="e">
        <f>IF($L$18="", "", VLOOKUP(Z442,【参考】数式用!$A$4:$M$54,13,FALSE))</f>
        <v>#N/A</v>
      </c>
      <c r="AO442" s="46" t="e">
        <f>VLOOKUP(Z442,【参考】数式用!$A$2:$N$54,14,FALSE)</f>
        <v>#N/A</v>
      </c>
    </row>
    <row r="443" spans="1:41" ht="50" customHeight="1">
      <c r="A443" s="495">
        <f t="shared" si="3"/>
        <v>386</v>
      </c>
      <c r="B443" s="542"/>
      <c r="C443" s="543"/>
      <c r="D443" s="543"/>
      <c r="E443" s="543"/>
      <c r="F443" s="543"/>
      <c r="G443" s="543"/>
      <c r="H443" s="543"/>
      <c r="I443" s="543"/>
      <c r="J443" s="543"/>
      <c r="K443" s="543"/>
      <c r="L443" s="536"/>
      <c r="M443" s="537"/>
      <c r="N443" s="537"/>
      <c r="O443" s="537"/>
      <c r="P443" s="538"/>
      <c r="Q443" s="502" t="s">
        <v>191</v>
      </c>
      <c r="R443" s="503"/>
      <c r="S443" s="503"/>
      <c r="T443" s="503"/>
      <c r="U443" s="504"/>
      <c r="V443" s="284"/>
      <c r="W443" s="499" t="str" cm="1">
        <f t="array" ref="W443">_xlfn.IFS(AND(B443="",Z443=""),"事業所番号及びサービス名を入力してください。",AND(B443="",Z443&lt;&gt;""),"事業所番号を入力してください。",AND(B443&lt;&gt;"",Z443=""),"サービス名を入力してください。",AND(B443&lt;&gt;"",Z443&lt;&gt;""),IF(LEFT(B443,2)="23",IFERROR(VLOOKUP(B443&amp;Z443,事業所一覧!$A$2:$D$44337,4,FALSE),"事業所番号若しくはサービス名に誤りがないか確認してください。"),"愛知県外の事業所は手入力してください。"))</f>
        <v>事業所番号及びサービス名を入力してください。</v>
      </c>
      <c r="X443" s="500"/>
      <c r="Y443" s="501"/>
      <c r="Z443" s="511"/>
      <c r="AA443" s="511"/>
      <c r="AB443" s="511"/>
      <c r="AC443" s="348" t="str">
        <f>IFERROR(VLOOKUP(Z443,【参考】数式用!$A$4:$B$54,2,FALSE),"")</f>
        <v/>
      </c>
      <c r="AD443" s="221"/>
      <c r="AE443" s="220" t="str">
        <f>IF(B443="","",IF(AO443="総合事業","数式を削除して手入力",IFERROR(INDEX(【参考】数式用!$AT$3:$AV$452,MATCH(Q443&amp;V443,【参考】数式用!$AS$3:$AS$452,0),MATCH(VLOOKUP(Z443,【参考】数式用!$AW$2:$AX$53,2,FALSE),【参考】数式用!$AT$2:$AV$2,0)),10)))</f>
        <v/>
      </c>
      <c r="AN443" s="428" t="e">
        <f>IF($L$18="", "", VLOOKUP(Z443,【参考】数式用!$A$4:$M$54,13,FALSE))</f>
        <v>#N/A</v>
      </c>
      <c r="AO443" s="46" t="e">
        <f>VLOOKUP(Z443,【参考】数式用!$A$2:$N$54,14,FALSE)</f>
        <v>#N/A</v>
      </c>
    </row>
    <row r="444" spans="1:41" ht="50" customHeight="1">
      <c r="A444" s="495">
        <f t="shared" ref="A444" si="119">A443+1</f>
        <v>387</v>
      </c>
      <c r="B444" s="542"/>
      <c r="C444" s="543"/>
      <c r="D444" s="543"/>
      <c r="E444" s="543"/>
      <c r="F444" s="543"/>
      <c r="G444" s="543"/>
      <c r="H444" s="543"/>
      <c r="I444" s="543"/>
      <c r="J444" s="543"/>
      <c r="K444" s="543"/>
      <c r="L444" s="536"/>
      <c r="M444" s="537"/>
      <c r="N444" s="537"/>
      <c r="O444" s="537"/>
      <c r="P444" s="538"/>
      <c r="Q444" s="502" t="s">
        <v>191</v>
      </c>
      <c r="R444" s="503"/>
      <c r="S444" s="503"/>
      <c r="T444" s="503"/>
      <c r="U444" s="504"/>
      <c r="V444" s="284"/>
      <c r="W444" s="499" t="str" cm="1">
        <f t="array" ref="W444">_xlfn.IFS(AND(B444="",Z444=""),"事業所番号及びサービス名を入力してください。",AND(B444="",Z444&lt;&gt;""),"事業所番号を入力してください。",AND(B444&lt;&gt;"",Z444=""),"サービス名を入力してください。",AND(B444&lt;&gt;"",Z444&lt;&gt;""),IF(LEFT(B444,2)="23",IFERROR(VLOOKUP(B444&amp;Z444,事業所一覧!$A$2:$D$44337,4,FALSE),"事業所番号若しくはサービス名に誤りがないか確認してください。"),"愛知県外の事業所は手入力してください。"))</f>
        <v>事業所番号及びサービス名を入力してください。</v>
      </c>
      <c r="X444" s="500"/>
      <c r="Y444" s="501"/>
      <c r="Z444" s="511"/>
      <c r="AA444" s="511"/>
      <c r="AB444" s="511"/>
      <c r="AC444" s="348" t="str">
        <f>IFERROR(VLOOKUP(Z444,【参考】数式用!$A$4:$B$54,2,FALSE),"")</f>
        <v/>
      </c>
      <c r="AD444" s="221"/>
      <c r="AE444" s="220" t="str">
        <f>IF(B444="","",IF(AO444="総合事業","数式を削除して手入力",IFERROR(INDEX(【参考】数式用!$AT$3:$AV$452,MATCH(Q444&amp;V444,【参考】数式用!$AS$3:$AS$452,0),MATCH(VLOOKUP(Z444,【参考】数式用!$AW$2:$AX$53,2,FALSE),【参考】数式用!$AT$2:$AV$2,0)),10)))</f>
        <v/>
      </c>
      <c r="AN444" s="428" t="e">
        <f>IF($L$18="", "", VLOOKUP(Z444,【参考】数式用!$A$4:$M$54,13,FALSE))</f>
        <v>#N/A</v>
      </c>
      <c r="AO444" s="46" t="e">
        <f>VLOOKUP(Z444,【参考】数式用!$A$2:$N$54,14,FALSE)</f>
        <v>#N/A</v>
      </c>
    </row>
    <row r="445" spans="1:41" ht="50" customHeight="1">
      <c r="A445" s="495">
        <f t="shared" si="3"/>
        <v>388</v>
      </c>
      <c r="B445" s="542"/>
      <c r="C445" s="543"/>
      <c r="D445" s="543"/>
      <c r="E445" s="543"/>
      <c r="F445" s="543"/>
      <c r="G445" s="543"/>
      <c r="H445" s="543"/>
      <c r="I445" s="543"/>
      <c r="J445" s="543"/>
      <c r="K445" s="543"/>
      <c r="L445" s="536"/>
      <c r="M445" s="537"/>
      <c r="N445" s="537"/>
      <c r="O445" s="537"/>
      <c r="P445" s="538"/>
      <c r="Q445" s="502" t="s">
        <v>191</v>
      </c>
      <c r="R445" s="503"/>
      <c r="S445" s="503"/>
      <c r="T445" s="503"/>
      <c r="U445" s="504"/>
      <c r="V445" s="284"/>
      <c r="W445" s="499" t="str" cm="1">
        <f t="array" ref="W445">_xlfn.IFS(AND(B445="",Z445=""),"事業所番号及びサービス名を入力してください。",AND(B445="",Z445&lt;&gt;""),"事業所番号を入力してください。",AND(B445&lt;&gt;"",Z445=""),"サービス名を入力してください。",AND(B445&lt;&gt;"",Z445&lt;&gt;""),IF(LEFT(B445,2)="23",IFERROR(VLOOKUP(B445&amp;Z445,事業所一覧!$A$2:$D$44337,4,FALSE),"事業所番号若しくはサービス名に誤りがないか確認してください。"),"愛知県外の事業所は手入力してください。"))</f>
        <v>事業所番号及びサービス名を入力してください。</v>
      </c>
      <c r="X445" s="500"/>
      <c r="Y445" s="501"/>
      <c r="Z445" s="511"/>
      <c r="AA445" s="511"/>
      <c r="AB445" s="511"/>
      <c r="AC445" s="348" t="str">
        <f>IFERROR(VLOOKUP(Z445,【参考】数式用!$A$4:$B$54,2,FALSE),"")</f>
        <v/>
      </c>
      <c r="AD445" s="221"/>
      <c r="AE445" s="220" t="str">
        <f>IF(B445="","",IF(AO445="総合事業","数式を削除して手入力",IFERROR(INDEX(【参考】数式用!$AT$3:$AV$452,MATCH(Q445&amp;V445,【参考】数式用!$AS$3:$AS$452,0),MATCH(VLOOKUP(Z445,【参考】数式用!$AW$2:$AX$53,2,FALSE),【参考】数式用!$AT$2:$AV$2,0)),10)))</f>
        <v/>
      </c>
      <c r="AN445" s="428" t="e">
        <f>IF($L$18="", "", VLOOKUP(Z445,【参考】数式用!$A$4:$M$54,13,FALSE))</f>
        <v>#N/A</v>
      </c>
      <c r="AO445" s="46" t="e">
        <f>VLOOKUP(Z445,【参考】数式用!$A$2:$N$54,14,FALSE)</f>
        <v>#N/A</v>
      </c>
    </row>
    <row r="446" spans="1:41" ht="50" customHeight="1">
      <c r="A446" s="495">
        <f t="shared" ref="A446" si="120">A445+1</f>
        <v>389</v>
      </c>
      <c r="B446" s="542"/>
      <c r="C446" s="543"/>
      <c r="D446" s="543"/>
      <c r="E446" s="543"/>
      <c r="F446" s="543"/>
      <c r="G446" s="543"/>
      <c r="H446" s="543"/>
      <c r="I446" s="543"/>
      <c r="J446" s="543"/>
      <c r="K446" s="543"/>
      <c r="L446" s="536"/>
      <c r="M446" s="537"/>
      <c r="N446" s="537"/>
      <c r="O446" s="537"/>
      <c r="P446" s="538"/>
      <c r="Q446" s="502" t="s">
        <v>191</v>
      </c>
      <c r="R446" s="503"/>
      <c r="S446" s="503"/>
      <c r="T446" s="503"/>
      <c r="U446" s="504"/>
      <c r="V446" s="284"/>
      <c r="W446" s="499" t="str" cm="1">
        <f t="array" ref="W446">_xlfn.IFS(AND(B446="",Z446=""),"事業所番号及びサービス名を入力してください。",AND(B446="",Z446&lt;&gt;""),"事業所番号を入力してください。",AND(B446&lt;&gt;"",Z446=""),"サービス名を入力してください。",AND(B446&lt;&gt;"",Z446&lt;&gt;""),IF(LEFT(B446,2)="23",IFERROR(VLOOKUP(B446&amp;Z446,事業所一覧!$A$2:$D$44337,4,FALSE),"事業所番号若しくはサービス名に誤りがないか確認してください。"),"愛知県外の事業所は手入力してください。"))</f>
        <v>事業所番号及びサービス名を入力してください。</v>
      </c>
      <c r="X446" s="500"/>
      <c r="Y446" s="501"/>
      <c r="Z446" s="511"/>
      <c r="AA446" s="511"/>
      <c r="AB446" s="511"/>
      <c r="AC446" s="348" t="str">
        <f>IFERROR(VLOOKUP(Z446,【参考】数式用!$A$4:$B$54,2,FALSE),"")</f>
        <v/>
      </c>
      <c r="AD446" s="221"/>
      <c r="AE446" s="220" t="str">
        <f>IF(B446="","",IF(AO446="総合事業","数式を削除して手入力",IFERROR(INDEX(【参考】数式用!$AT$3:$AV$452,MATCH(Q446&amp;V446,【参考】数式用!$AS$3:$AS$452,0),MATCH(VLOOKUP(Z446,【参考】数式用!$AW$2:$AX$53,2,FALSE),【参考】数式用!$AT$2:$AV$2,0)),10)))</f>
        <v/>
      </c>
      <c r="AN446" s="428" t="e">
        <f>IF($L$18="", "", VLOOKUP(Z446,【参考】数式用!$A$4:$M$54,13,FALSE))</f>
        <v>#N/A</v>
      </c>
      <c r="AO446" s="46" t="e">
        <f>VLOOKUP(Z446,【参考】数式用!$A$2:$N$54,14,FALSE)</f>
        <v>#N/A</v>
      </c>
    </row>
    <row r="447" spans="1:41" ht="50" customHeight="1">
      <c r="A447" s="495">
        <f t="shared" si="3"/>
        <v>390</v>
      </c>
      <c r="B447" s="542"/>
      <c r="C447" s="543"/>
      <c r="D447" s="543"/>
      <c r="E447" s="543"/>
      <c r="F447" s="543"/>
      <c r="G447" s="543"/>
      <c r="H447" s="543"/>
      <c r="I447" s="543"/>
      <c r="J447" s="543"/>
      <c r="K447" s="543"/>
      <c r="L447" s="536"/>
      <c r="M447" s="537"/>
      <c r="N447" s="537"/>
      <c r="O447" s="537"/>
      <c r="P447" s="538"/>
      <c r="Q447" s="502" t="s">
        <v>191</v>
      </c>
      <c r="R447" s="503"/>
      <c r="S447" s="503"/>
      <c r="T447" s="503"/>
      <c r="U447" s="504"/>
      <c r="V447" s="284"/>
      <c r="W447" s="499" t="str" cm="1">
        <f t="array" ref="W447">_xlfn.IFS(AND(B447="",Z447=""),"事業所番号及びサービス名を入力してください。",AND(B447="",Z447&lt;&gt;""),"事業所番号を入力してください。",AND(B447&lt;&gt;"",Z447=""),"サービス名を入力してください。",AND(B447&lt;&gt;"",Z447&lt;&gt;""),IF(LEFT(B447,2)="23",IFERROR(VLOOKUP(B447&amp;Z447,事業所一覧!$A$2:$D$44337,4,FALSE),"事業所番号若しくはサービス名に誤りがないか確認してください。"),"愛知県外の事業所は手入力してください。"))</f>
        <v>事業所番号及びサービス名を入力してください。</v>
      </c>
      <c r="X447" s="500"/>
      <c r="Y447" s="501"/>
      <c r="Z447" s="511"/>
      <c r="AA447" s="511"/>
      <c r="AB447" s="511"/>
      <c r="AC447" s="348" t="str">
        <f>IFERROR(VLOOKUP(Z447,【参考】数式用!$A$4:$B$54,2,FALSE),"")</f>
        <v/>
      </c>
      <c r="AD447" s="221"/>
      <c r="AE447" s="220" t="str">
        <f>IF(B447="","",IF(AO447="総合事業","数式を削除して手入力",IFERROR(INDEX(【参考】数式用!$AT$3:$AV$452,MATCH(Q447&amp;V447,【参考】数式用!$AS$3:$AS$452,0),MATCH(VLOOKUP(Z447,【参考】数式用!$AW$2:$AX$53,2,FALSE),【参考】数式用!$AT$2:$AV$2,0)),10)))</f>
        <v/>
      </c>
      <c r="AN447" s="428" t="e">
        <f>IF($L$18="", "", VLOOKUP(Z447,【参考】数式用!$A$4:$M$54,13,FALSE))</f>
        <v>#N/A</v>
      </c>
      <c r="AO447" s="46" t="e">
        <f>VLOOKUP(Z447,【参考】数式用!$A$2:$N$54,14,FALSE)</f>
        <v>#N/A</v>
      </c>
    </row>
    <row r="448" spans="1:41" ht="50" customHeight="1">
      <c r="A448" s="495">
        <f t="shared" ref="A448" si="121">A447+1</f>
        <v>391</v>
      </c>
      <c r="B448" s="542"/>
      <c r="C448" s="543"/>
      <c r="D448" s="543"/>
      <c r="E448" s="543"/>
      <c r="F448" s="543"/>
      <c r="G448" s="543"/>
      <c r="H448" s="543"/>
      <c r="I448" s="543"/>
      <c r="J448" s="543"/>
      <c r="K448" s="543"/>
      <c r="L448" s="536"/>
      <c r="M448" s="537"/>
      <c r="N448" s="537"/>
      <c r="O448" s="537"/>
      <c r="P448" s="538"/>
      <c r="Q448" s="502" t="s">
        <v>191</v>
      </c>
      <c r="R448" s="503"/>
      <c r="S448" s="503"/>
      <c r="T448" s="503"/>
      <c r="U448" s="504"/>
      <c r="V448" s="284"/>
      <c r="W448" s="499" t="str" cm="1">
        <f t="array" ref="W448">_xlfn.IFS(AND(B448="",Z448=""),"事業所番号及びサービス名を入力してください。",AND(B448="",Z448&lt;&gt;""),"事業所番号を入力してください。",AND(B448&lt;&gt;"",Z448=""),"サービス名を入力してください。",AND(B448&lt;&gt;"",Z448&lt;&gt;""),IF(LEFT(B448,2)="23",IFERROR(VLOOKUP(B448&amp;Z448,事業所一覧!$A$2:$D$44337,4,FALSE),"事業所番号若しくはサービス名に誤りがないか確認してください。"),"愛知県外の事業所は手入力してください。"))</f>
        <v>事業所番号及びサービス名を入力してください。</v>
      </c>
      <c r="X448" s="500"/>
      <c r="Y448" s="501"/>
      <c r="Z448" s="511"/>
      <c r="AA448" s="511"/>
      <c r="AB448" s="511"/>
      <c r="AC448" s="348" t="str">
        <f>IFERROR(VLOOKUP(Z448,【参考】数式用!$A$4:$B$54,2,FALSE),"")</f>
        <v/>
      </c>
      <c r="AD448" s="221"/>
      <c r="AE448" s="220" t="str">
        <f>IF(B448="","",IF(AO448="総合事業","数式を削除して手入力",IFERROR(INDEX(【参考】数式用!$AT$3:$AV$452,MATCH(Q448&amp;V448,【参考】数式用!$AS$3:$AS$452,0),MATCH(VLOOKUP(Z448,【参考】数式用!$AW$2:$AX$53,2,FALSE),【参考】数式用!$AT$2:$AV$2,0)),10)))</f>
        <v/>
      </c>
      <c r="AN448" s="428" t="e">
        <f>IF($L$18="", "", VLOOKUP(Z448,【参考】数式用!$A$4:$M$54,13,FALSE))</f>
        <v>#N/A</v>
      </c>
      <c r="AO448" s="46" t="e">
        <f>VLOOKUP(Z448,【参考】数式用!$A$2:$N$54,14,FALSE)</f>
        <v>#N/A</v>
      </c>
    </row>
    <row r="449" spans="1:41" ht="50" customHeight="1">
      <c r="A449" s="495">
        <f t="shared" si="3"/>
        <v>392</v>
      </c>
      <c r="B449" s="542"/>
      <c r="C449" s="543"/>
      <c r="D449" s="543"/>
      <c r="E449" s="543"/>
      <c r="F449" s="543"/>
      <c r="G449" s="543"/>
      <c r="H449" s="543"/>
      <c r="I449" s="543"/>
      <c r="J449" s="543"/>
      <c r="K449" s="543"/>
      <c r="L449" s="536"/>
      <c r="M449" s="537"/>
      <c r="N449" s="537"/>
      <c r="O449" s="537"/>
      <c r="P449" s="538"/>
      <c r="Q449" s="502" t="s">
        <v>191</v>
      </c>
      <c r="R449" s="503"/>
      <c r="S449" s="503"/>
      <c r="T449" s="503"/>
      <c r="U449" s="504"/>
      <c r="V449" s="284"/>
      <c r="W449" s="499" t="str" cm="1">
        <f t="array" ref="W449">_xlfn.IFS(AND(B449="",Z449=""),"事業所番号及びサービス名を入力してください。",AND(B449="",Z449&lt;&gt;""),"事業所番号を入力してください。",AND(B449&lt;&gt;"",Z449=""),"サービス名を入力してください。",AND(B449&lt;&gt;"",Z449&lt;&gt;""),IF(LEFT(B449,2)="23",IFERROR(VLOOKUP(B449&amp;Z449,事業所一覧!$A$2:$D$44337,4,FALSE),"事業所番号若しくはサービス名に誤りがないか確認してください。"),"愛知県外の事業所は手入力してください。"))</f>
        <v>事業所番号及びサービス名を入力してください。</v>
      </c>
      <c r="X449" s="500"/>
      <c r="Y449" s="501"/>
      <c r="Z449" s="511"/>
      <c r="AA449" s="511"/>
      <c r="AB449" s="511"/>
      <c r="AC449" s="348" t="str">
        <f>IFERROR(VLOOKUP(Z449,【参考】数式用!$A$4:$B$54,2,FALSE),"")</f>
        <v/>
      </c>
      <c r="AD449" s="221"/>
      <c r="AE449" s="220" t="str">
        <f>IF(B449="","",IF(AO449="総合事業","数式を削除して手入力",IFERROR(INDEX(【参考】数式用!$AT$3:$AV$452,MATCH(Q449&amp;V449,【参考】数式用!$AS$3:$AS$452,0),MATCH(VLOOKUP(Z449,【参考】数式用!$AW$2:$AX$53,2,FALSE),【参考】数式用!$AT$2:$AV$2,0)),10)))</f>
        <v/>
      </c>
      <c r="AN449" s="428" t="e">
        <f>IF($L$18="", "", VLOOKUP(Z449,【参考】数式用!$A$4:$M$54,13,FALSE))</f>
        <v>#N/A</v>
      </c>
      <c r="AO449" s="46" t="e">
        <f>VLOOKUP(Z449,【参考】数式用!$A$2:$N$54,14,FALSE)</f>
        <v>#N/A</v>
      </c>
    </row>
    <row r="450" spans="1:41" ht="50" customHeight="1">
      <c r="A450" s="495">
        <f t="shared" ref="A450" si="122">A449+1</f>
        <v>393</v>
      </c>
      <c r="B450" s="542"/>
      <c r="C450" s="543"/>
      <c r="D450" s="543"/>
      <c r="E450" s="543"/>
      <c r="F450" s="543"/>
      <c r="G450" s="543"/>
      <c r="H450" s="543"/>
      <c r="I450" s="543"/>
      <c r="J450" s="543"/>
      <c r="K450" s="543"/>
      <c r="L450" s="536"/>
      <c r="M450" s="537"/>
      <c r="N450" s="537"/>
      <c r="O450" s="537"/>
      <c r="P450" s="538"/>
      <c r="Q450" s="502" t="s">
        <v>191</v>
      </c>
      <c r="R450" s="503"/>
      <c r="S450" s="503"/>
      <c r="T450" s="503"/>
      <c r="U450" s="504"/>
      <c r="V450" s="284"/>
      <c r="W450" s="499" t="str" cm="1">
        <f t="array" ref="W450">_xlfn.IFS(AND(B450="",Z450=""),"事業所番号及びサービス名を入力してください。",AND(B450="",Z450&lt;&gt;""),"事業所番号を入力してください。",AND(B450&lt;&gt;"",Z450=""),"サービス名を入力してください。",AND(B450&lt;&gt;"",Z450&lt;&gt;""),IF(LEFT(B450,2)="23",IFERROR(VLOOKUP(B450&amp;Z450,事業所一覧!$A$2:$D$44337,4,FALSE),"事業所番号若しくはサービス名に誤りがないか確認してください。"),"愛知県外の事業所は手入力してください。"))</f>
        <v>事業所番号及びサービス名を入力してください。</v>
      </c>
      <c r="X450" s="500"/>
      <c r="Y450" s="501"/>
      <c r="Z450" s="511"/>
      <c r="AA450" s="511"/>
      <c r="AB450" s="511"/>
      <c r="AC450" s="348" t="str">
        <f>IFERROR(VLOOKUP(Z450,【参考】数式用!$A$4:$B$54,2,FALSE),"")</f>
        <v/>
      </c>
      <c r="AD450" s="221"/>
      <c r="AE450" s="220" t="str">
        <f>IF(B450="","",IF(AO450="総合事業","数式を削除して手入力",IFERROR(INDEX(【参考】数式用!$AT$3:$AV$452,MATCH(Q450&amp;V450,【参考】数式用!$AS$3:$AS$452,0),MATCH(VLOOKUP(Z450,【参考】数式用!$AW$2:$AX$53,2,FALSE),【参考】数式用!$AT$2:$AV$2,0)),10)))</f>
        <v/>
      </c>
      <c r="AN450" s="428" t="e">
        <f>IF($L$18="", "", VLOOKUP(Z450,【参考】数式用!$A$4:$M$54,13,FALSE))</f>
        <v>#N/A</v>
      </c>
      <c r="AO450" s="46" t="e">
        <f>VLOOKUP(Z450,【参考】数式用!$A$2:$N$54,14,FALSE)</f>
        <v>#N/A</v>
      </c>
    </row>
    <row r="451" spans="1:41" ht="50" customHeight="1">
      <c r="A451" s="495">
        <f t="shared" si="3"/>
        <v>394</v>
      </c>
      <c r="B451" s="542"/>
      <c r="C451" s="543"/>
      <c r="D451" s="543"/>
      <c r="E451" s="543"/>
      <c r="F451" s="543"/>
      <c r="G451" s="543"/>
      <c r="H451" s="543"/>
      <c r="I451" s="543"/>
      <c r="J451" s="543"/>
      <c r="K451" s="543"/>
      <c r="L451" s="536"/>
      <c r="M451" s="537"/>
      <c r="N451" s="537"/>
      <c r="O451" s="537"/>
      <c r="P451" s="538"/>
      <c r="Q451" s="502" t="s">
        <v>191</v>
      </c>
      <c r="R451" s="503"/>
      <c r="S451" s="503"/>
      <c r="T451" s="503"/>
      <c r="U451" s="504"/>
      <c r="V451" s="284"/>
      <c r="W451" s="499" t="str" cm="1">
        <f t="array" ref="W451">_xlfn.IFS(AND(B451="",Z451=""),"事業所番号及びサービス名を入力してください。",AND(B451="",Z451&lt;&gt;""),"事業所番号を入力してください。",AND(B451&lt;&gt;"",Z451=""),"サービス名を入力してください。",AND(B451&lt;&gt;"",Z451&lt;&gt;""),IF(LEFT(B451,2)="23",IFERROR(VLOOKUP(B451&amp;Z451,事業所一覧!$A$2:$D$44337,4,FALSE),"事業所番号若しくはサービス名に誤りがないか確認してください。"),"愛知県外の事業所は手入力してください。"))</f>
        <v>事業所番号及びサービス名を入力してください。</v>
      </c>
      <c r="X451" s="500"/>
      <c r="Y451" s="501"/>
      <c r="Z451" s="511"/>
      <c r="AA451" s="511"/>
      <c r="AB451" s="511"/>
      <c r="AC451" s="348" t="str">
        <f>IFERROR(VLOOKUP(Z451,【参考】数式用!$A$4:$B$54,2,FALSE),"")</f>
        <v/>
      </c>
      <c r="AD451" s="221"/>
      <c r="AE451" s="220" t="str">
        <f>IF(B451="","",IF(AO451="総合事業","数式を削除して手入力",IFERROR(INDEX(【参考】数式用!$AT$3:$AV$452,MATCH(Q451&amp;V451,【参考】数式用!$AS$3:$AS$452,0),MATCH(VLOOKUP(Z451,【参考】数式用!$AW$2:$AX$53,2,FALSE),【参考】数式用!$AT$2:$AV$2,0)),10)))</f>
        <v/>
      </c>
      <c r="AN451" s="428" t="e">
        <f>IF($L$18="", "", VLOOKUP(Z451,【参考】数式用!$A$4:$M$54,13,FALSE))</f>
        <v>#N/A</v>
      </c>
      <c r="AO451" s="46" t="e">
        <f>VLOOKUP(Z451,【参考】数式用!$A$2:$N$54,14,FALSE)</f>
        <v>#N/A</v>
      </c>
    </row>
    <row r="452" spans="1:41" ht="50" customHeight="1">
      <c r="A452" s="495">
        <f t="shared" ref="A452" si="123">A451+1</f>
        <v>395</v>
      </c>
      <c r="B452" s="542"/>
      <c r="C452" s="543"/>
      <c r="D452" s="543"/>
      <c r="E452" s="543"/>
      <c r="F452" s="543"/>
      <c r="G452" s="543"/>
      <c r="H452" s="543"/>
      <c r="I452" s="543"/>
      <c r="J452" s="543"/>
      <c r="K452" s="543"/>
      <c r="L452" s="536"/>
      <c r="M452" s="537"/>
      <c r="N452" s="537"/>
      <c r="O452" s="537"/>
      <c r="P452" s="538"/>
      <c r="Q452" s="502" t="s">
        <v>191</v>
      </c>
      <c r="R452" s="503"/>
      <c r="S452" s="503"/>
      <c r="T452" s="503"/>
      <c r="U452" s="504"/>
      <c r="V452" s="284"/>
      <c r="W452" s="499" t="str" cm="1">
        <f t="array" ref="W452">_xlfn.IFS(AND(B452="",Z452=""),"事業所番号及びサービス名を入力してください。",AND(B452="",Z452&lt;&gt;""),"事業所番号を入力してください。",AND(B452&lt;&gt;"",Z452=""),"サービス名を入力してください。",AND(B452&lt;&gt;"",Z452&lt;&gt;""),IF(LEFT(B452,2)="23",IFERROR(VLOOKUP(B452&amp;Z452,事業所一覧!$A$2:$D$44337,4,FALSE),"事業所番号若しくはサービス名に誤りがないか確認してください。"),"愛知県外の事業所は手入力してください。"))</f>
        <v>事業所番号及びサービス名を入力してください。</v>
      </c>
      <c r="X452" s="500"/>
      <c r="Y452" s="501"/>
      <c r="Z452" s="511"/>
      <c r="AA452" s="511"/>
      <c r="AB452" s="511"/>
      <c r="AC452" s="348" t="str">
        <f>IFERROR(VLOOKUP(Z452,【参考】数式用!$A$4:$B$54,2,FALSE),"")</f>
        <v/>
      </c>
      <c r="AD452" s="221"/>
      <c r="AE452" s="220" t="str">
        <f>IF(B452="","",IF(AO452="総合事業","数式を削除して手入力",IFERROR(INDEX(【参考】数式用!$AT$3:$AV$452,MATCH(Q452&amp;V452,【参考】数式用!$AS$3:$AS$452,0),MATCH(VLOOKUP(Z452,【参考】数式用!$AW$2:$AX$53,2,FALSE),【参考】数式用!$AT$2:$AV$2,0)),10)))</f>
        <v/>
      </c>
      <c r="AN452" s="428" t="e">
        <f>IF($L$18="", "", VLOOKUP(Z452,【参考】数式用!$A$4:$M$54,13,FALSE))</f>
        <v>#N/A</v>
      </c>
      <c r="AO452" s="46" t="e">
        <f>VLOOKUP(Z452,【参考】数式用!$A$2:$N$54,14,FALSE)</f>
        <v>#N/A</v>
      </c>
    </row>
    <row r="453" spans="1:41" ht="50" customHeight="1">
      <c r="A453" s="495">
        <f t="shared" si="3"/>
        <v>396</v>
      </c>
      <c r="B453" s="542"/>
      <c r="C453" s="543"/>
      <c r="D453" s="543"/>
      <c r="E453" s="543"/>
      <c r="F453" s="543"/>
      <c r="G453" s="543"/>
      <c r="H453" s="543"/>
      <c r="I453" s="543"/>
      <c r="J453" s="543"/>
      <c r="K453" s="543"/>
      <c r="L453" s="536"/>
      <c r="M453" s="537"/>
      <c r="N453" s="537"/>
      <c r="O453" s="537"/>
      <c r="P453" s="538"/>
      <c r="Q453" s="502" t="s">
        <v>191</v>
      </c>
      <c r="R453" s="503"/>
      <c r="S453" s="503"/>
      <c r="T453" s="503"/>
      <c r="U453" s="504"/>
      <c r="V453" s="284"/>
      <c r="W453" s="499" t="str" cm="1">
        <f t="array" ref="W453">_xlfn.IFS(AND(B453="",Z453=""),"事業所番号及びサービス名を入力してください。",AND(B453="",Z453&lt;&gt;""),"事業所番号を入力してください。",AND(B453&lt;&gt;"",Z453=""),"サービス名を入力してください。",AND(B453&lt;&gt;"",Z453&lt;&gt;""),IF(LEFT(B453,2)="23",IFERROR(VLOOKUP(B453&amp;Z453,事業所一覧!$A$2:$D$44337,4,FALSE),"事業所番号若しくはサービス名に誤りがないか確認してください。"),"愛知県外の事業所は手入力してください。"))</f>
        <v>事業所番号及びサービス名を入力してください。</v>
      </c>
      <c r="X453" s="500"/>
      <c r="Y453" s="501"/>
      <c r="Z453" s="511"/>
      <c r="AA453" s="511"/>
      <c r="AB453" s="511"/>
      <c r="AC453" s="348" t="str">
        <f>IFERROR(VLOOKUP(Z453,【参考】数式用!$A$4:$B$54,2,FALSE),"")</f>
        <v/>
      </c>
      <c r="AD453" s="221"/>
      <c r="AE453" s="220" t="str">
        <f>IF(B453="","",IF(AO453="総合事業","数式を削除して手入力",IFERROR(INDEX(【参考】数式用!$AT$3:$AV$452,MATCH(Q453&amp;V453,【参考】数式用!$AS$3:$AS$452,0),MATCH(VLOOKUP(Z453,【参考】数式用!$AW$2:$AX$53,2,FALSE),【参考】数式用!$AT$2:$AV$2,0)),10)))</f>
        <v/>
      </c>
      <c r="AN453" s="428" t="e">
        <f>IF($L$18="", "", VLOOKUP(Z453,【参考】数式用!$A$4:$M$54,13,FALSE))</f>
        <v>#N/A</v>
      </c>
      <c r="AO453" s="46" t="e">
        <f>VLOOKUP(Z453,【参考】数式用!$A$2:$N$54,14,FALSE)</f>
        <v>#N/A</v>
      </c>
    </row>
    <row r="454" spans="1:41" ht="50" customHeight="1">
      <c r="A454" s="495">
        <f t="shared" ref="A454" si="124">A453+1</f>
        <v>397</v>
      </c>
      <c r="B454" s="542"/>
      <c r="C454" s="543"/>
      <c r="D454" s="543"/>
      <c r="E454" s="543"/>
      <c r="F454" s="543"/>
      <c r="G454" s="543"/>
      <c r="H454" s="543"/>
      <c r="I454" s="543"/>
      <c r="J454" s="543"/>
      <c r="K454" s="543"/>
      <c r="L454" s="536"/>
      <c r="M454" s="537"/>
      <c r="N454" s="537"/>
      <c r="O454" s="537"/>
      <c r="P454" s="538"/>
      <c r="Q454" s="502" t="s">
        <v>191</v>
      </c>
      <c r="R454" s="503"/>
      <c r="S454" s="503"/>
      <c r="T454" s="503"/>
      <c r="U454" s="504"/>
      <c r="V454" s="284"/>
      <c r="W454" s="499" t="str" cm="1">
        <f t="array" ref="W454">_xlfn.IFS(AND(B454="",Z454=""),"事業所番号及びサービス名を入力してください。",AND(B454="",Z454&lt;&gt;""),"事業所番号を入力してください。",AND(B454&lt;&gt;"",Z454=""),"サービス名を入力してください。",AND(B454&lt;&gt;"",Z454&lt;&gt;""),IF(LEFT(B454,2)="23",IFERROR(VLOOKUP(B454&amp;Z454,事業所一覧!$A$2:$D$44337,4,FALSE),"事業所番号若しくはサービス名に誤りがないか確認してください。"),"愛知県外の事業所は手入力してください。"))</f>
        <v>事業所番号及びサービス名を入力してください。</v>
      </c>
      <c r="X454" s="500"/>
      <c r="Y454" s="501"/>
      <c r="Z454" s="511"/>
      <c r="AA454" s="511"/>
      <c r="AB454" s="511"/>
      <c r="AC454" s="348" t="str">
        <f>IFERROR(VLOOKUP(Z454,【参考】数式用!$A$4:$B$54,2,FALSE),"")</f>
        <v/>
      </c>
      <c r="AD454" s="221"/>
      <c r="AE454" s="220" t="str">
        <f>IF(B454="","",IF(AO454="総合事業","数式を削除して手入力",IFERROR(INDEX(【参考】数式用!$AT$3:$AV$452,MATCH(Q454&amp;V454,【参考】数式用!$AS$3:$AS$452,0),MATCH(VLOOKUP(Z454,【参考】数式用!$AW$2:$AX$53,2,FALSE),【参考】数式用!$AT$2:$AV$2,0)),10)))</f>
        <v/>
      </c>
      <c r="AN454" s="428" t="e">
        <f>IF($L$18="", "", VLOOKUP(Z454,【参考】数式用!$A$4:$M$54,13,FALSE))</f>
        <v>#N/A</v>
      </c>
      <c r="AO454" s="46" t="e">
        <f>VLOOKUP(Z454,【参考】数式用!$A$2:$N$54,14,FALSE)</f>
        <v>#N/A</v>
      </c>
    </row>
    <row r="455" spans="1:41" ht="50" customHeight="1">
      <c r="A455" s="495">
        <f t="shared" si="3"/>
        <v>398</v>
      </c>
      <c r="B455" s="542"/>
      <c r="C455" s="543"/>
      <c r="D455" s="543"/>
      <c r="E455" s="543"/>
      <c r="F455" s="543"/>
      <c r="G455" s="543"/>
      <c r="H455" s="543"/>
      <c r="I455" s="543"/>
      <c r="J455" s="543"/>
      <c r="K455" s="543"/>
      <c r="L455" s="536"/>
      <c r="M455" s="537"/>
      <c r="N455" s="537"/>
      <c r="O455" s="537"/>
      <c r="P455" s="538"/>
      <c r="Q455" s="502" t="s">
        <v>191</v>
      </c>
      <c r="R455" s="503"/>
      <c r="S455" s="503"/>
      <c r="T455" s="503"/>
      <c r="U455" s="504"/>
      <c r="V455" s="284"/>
      <c r="W455" s="499" t="str" cm="1">
        <f t="array" ref="W455">_xlfn.IFS(AND(B455="",Z455=""),"事業所番号及びサービス名を入力してください。",AND(B455="",Z455&lt;&gt;""),"事業所番号を入力してください。",AND(B455&lt;&gt;"",Z455=""),"サービス名を入力してください。",AND(B455&lt;&gt;"",Z455&lt;&gt;""),IF(LEFT(B455,2)="23",IFERROR(VLOOKUP(B455&amp;Z455,事業所一覧!$A$2:$D$44337,4,FALSE),"事業所番号若しくはサービス名に誤りがないか確認してください。"),"愛知県外の事業所は手入力してください。"))</f>
        <v>事業所番号及びサービス名を入力してください。</v>
      </c>
      <c r="X455" s="500"/>
      <c r="Y455" s="501"/>
      <c r="Z455" s="511"/>
      <c r="AA455" s="511"/>
      <c r="AB455" s="511"/>
      <c r="AC455" s="348" t="str">
        <f>IFERROR(VLOOKUP(Z455,【参考】数式用!$A$4:$B$54,2,FALSE),"")</f>
        <v/>
      </c>
      <c r="AD455" s="221"/>
      <c r="AE455" s="220" t="str">
        <f>IF(B455="","",IF(AO455="総合事業","数式を削除して手入力",IFERROR(INDEX(【参考】数式用!$AT$3:$AV$452,MATCH(Q455&amp;V455,【参考】数式用!$AS$3:$AS$452,0),MATCH(VLOOKUP(Z455,【参考】数式用!$AW$2:$AX$53,2,FALSE),【参考】数式用!$AT$2:$AV$2,0)),10)))</f>
        <v/>
      </c>
      <c r="AN455" s="428" t="e">
        <f>IF($L$18="", "", VLOOKUP(Z455,【参考】数式用!$A$4:$M$54,13,FALSE))</f>
        <v>#N/A</v>
      </c>
      <c r="AO455" s="46" t="e">
        <f>VLOOKUP(Z455,【参考】数式用!$A$2:$N$54,14,FALSE)</f>
        <v>#N/A</v>
      </c>
    </row>
    <row r="456" spans="1:41" ht="50" customHeight="1">
      <c r="A456" s="495">
        <f t="shared" ref="A456" si="125">A455+1</f>
        <v>399</v>
      </c>
      <c r="B456" s="542"/>
      <c r="C456" s="543"/>
      <c r="D456" s="543"/>
      <c r="E456" s="543"/>
      <c r="F456" s="543"/>
      <c r="G456" s="543"/>
      <c r="H456" s="543"/>
      <c r="I456" s="543"/>
      <c r="J456" s="543"/>
      <c r="K456" s="543"/>
      <c r="L456" s="536"/>
      <c r="M456" s="537"/>
      <c r="N456" s="537"/>
      <c r="O456" s="537"/>
      <c r="P456" s="538"/>
      <c r="Q456" s="502" t="s">
        <v>191</v>
      </c>
      <c r="R456" s="503"/>
      <c r="S456" s="503"/>
      <c r="T456" s="503"/>
      <c r="U456" s="504"/>
      <c r="V456" s="284"/>
      <c r="W456" s="499" t="str" cm="1">
        <f t="array" ref="W456">_xlfn.IFS(AND(B456="",Z456=""),"事業所番号及びサービス名を入力してください。",AND(B456="",Z456&lt;&gt;""),"事業所番号を入力してください。",AND(B456&lt;&gt;"",Z456=""),"サービス名を入力してください。",AND(B456&lt;&gt;"",Z456&lt;&gt;""),IF(LEFT(B456,2)="23",IFERROR(VLOOKUP(B456&amp;Z456,事業所一覧!$A$2:$D$44337,4,FALSE),"事業所番号若しくはサービス名に誤りがないか確認してください。"),"愛知県外の事業所は手入力してください。"))</f>
        <v>事業所番号及びサービス名を入力してください。</v>
      </c>
      <c r="X456" s="500"/>
      <c r="Y456" s="501"/>
      <c r="Z456" s="511"/>
      <c r="AA456" s="511"/>
      <c r="AB456" s="511"/>
      <c r="AC456" s="348" t="str">
        <f>IFERROR(VLOOKUP(Z456,【参考】数式用!$A$4:$B$54,2,FALSE),"")</f>
        <v/>
      </c>
      <c r="AD456" s="221"/>
      <c r="AE456" s="220" t="str">
        <f>IF(B456="","",IF(AO456="総合事業","数式を削除して手入力",IFERROR(INDEX(【参考】数式用!$AT$3:$AV$452,MATCH(Q456&amp;V456,【参考】数式用!$AS$3:$AS$452,0),MATCH(VLOOKUP(Z456,【参考】数式用!$AW$2:$AX$53,2,FALSE),【参考】数式用!$AT$2:$AV$2,0)),10)))</f>
        <v/>
      </c>
      <c r="AN456" s="428" t="e">
        <f>IF($L$18="", "", VLOOKUP(Z456,【参考】数式用!$A$4:$M$54,13,FALSE))</f>
        <v>#N/A</v>
      </c>
      <c r="AO456" s="46" t="e">
        <f>VLOOKUP(Z456,【参考】数式用!$A$2:$N$54,14,FALSE)</f>
        <v>#N/A</v>
      </c>
    </row>
    <row r="457" spans="1:41" ht="50" customHeight="1">
      <c r="A457" s="495">
        <f t="shared" si="3"/>
        <v>400</v>
      </c>
      <c r="B457" s="542"/>
      <c r="C457" s="543"/>
      <c r="D457" s="543"/>
      <c r="E457" s="543"/>
      <c r="F457" s="543"/>
      <c r="G457" s="543"/>
      <c r="H457" s="543"/>
      <c r="I457" s="543"/>
      <c r="J457" s="543"/>
      <c r="K457" s="543"/>
      <c r="L457" s="536"/>
      <c r="M457" s="537"/>
      <c r="N457" s="537"/>
      <c r="O457" s="537"/>
      <c r="P457" s="538"/>
      <c r="Q457" s="502" t="s">
        <v>191</v>
      </c>
      <c r="R457" s="503"/>
      <c r="S457" s="503"/>
      <c r="T457" s="503"/>
      <c r="U457" s="504"/>
      <c r="V457" s="284"/>
      <c r="W457" s="499" t="str" cm="1">
        <f t="array" ref="W457">_xlfn.IFS(AND(B457="",Z457=""),"事業所番号及びサービス名を入力してください。",AND(B457="",Z457&lt;&gt;""),"事業所番号を入力してください。",AND(B457&lt;&gt;"",Z457=""),"サービス名を入力してください。",AND(B457&lt;&gt;"",Z457&lt;&gt;""),IF(LEFT(B457,2)="23",IFERROR(VLOOKUP(B457&amp;Z457,事業所一覧!$A$2:$D$44337,4,FALSE),"事業所番号若しくはサービス名に誤りがないか確認してください。"),"愛知県外の事業所は手入力してください。"))</f>
        <v>事業所番号及びサービス名を入力してください。</v>
      </c>
      <c r="X457" s="500"/>
      <c r="Y457" s="501"/>
      <c r="Z457" s="511"/>
      <c r="AA457" s="511"/>
      <c r="AB457" s="511"/>
      <c r="AC457" s="348" t="str">
        <f>IFERROR(VLOOKUP(Z457,【参考】数式用!$A$4:$B$54,2,FALSE),"")</f>
        <v/>
      </c>
      <c r="AD457" s="221"/>
      <c r="AE457" s="220" t="str">
        <f>IF(B457="","",IF(AO457="総合事業","数式を削除して手入力",IFERROR(INDEX(【参考】数式用!$AT$3:$AV$452,MATCH(Q457&amp;V457,【参考】数式用!$AS$3:$AS$452,0),MATCH(VLOOKUP(Z457,【参考】数式用!$AW$2:$AX$53,2,FALSE),【参考】数式用!$AT$2:$AV$2,0)),10)))</f>
        <v/>
      </c>
      <c r="AN457" s="428" t="e">
        <f>IF($L$18="", "", VLOOKUP(Z457,【参考】数式用!$A$4:$M$54,13,FALSE))</f>
        <v>#N/A</v>
      </c>
      <c r="AO457" s="46" t="e">
        <f>VLOOKUP(Z457,【参考】数式用!$A$2:$N$54,14,FALSE)</f>
        <v>#N/A</v>
      </c>
    </row>
    <row r="458" spans="1:41" ht="50" customHeight="1">
      <c r="A458" s="495">
        <f t="shared" ref="A458" si="126">A457+1</f>
        <v>401</v>
      </c>
      <c r="B458" s="542"/>
      <c r="C458" s="543"/>
      <c r="D458" s="543"/>
      <c r="E458" s="543"/>
      <c r="F458" s="543"/>
      <c r="G458" s="543"/>
      <c r="H458" s="543"/>
      <c r="I458" s="543"/>
      <c r="J458" s="543"/>
      <c r="K458" s="543"/>
      <c r="L458" s="536"/>
      <c r="M458" s="537"/>
      <c r="N458" s="537"/>
      <c r="O458" s="537"/>
      <c r="P458" s="538"/>
      <c r="Q458" s="502" t="s">
        <v>191</v>
      </c>
      <c r="R458" s="503"/>
      <c r="S458" s="503"/>
      <c r="T458" s="503"/>
      <c r="U458" s="504"/>
      <c r="V458" s="284"/>
      <c r="W458" s="499" t="str" cm="1">
        <f t="array" ref="W458">_xlfn.IFS(AND(B458="",Z458=""),"事業所番号及びサービス名を入力してください。",AND(B458="",Z458&lt;&gt;""),"事業所番号を入力してください。",AND(B458&lt;&gt;"",Z458=""),"サービス名を入力してください。",AND(B458&lt;&gt;"",Z458&lt;&gt;""),IF(LEFT(B458,2)="23",IFERROR(VLOOKUP(B458&amp;Z458,事業所一覧!$A$2:$D$44337,4,FALSE),"事業所番号若しくはサービス名に誤りがないか確認してください。"),"愛知県外の事業所は手入力してください。"))</f>
        <v>事業所番号及びサービス名を入力してください。</v>
      </c>
      <c r="X458" s="500"/>
      <c r="Y458" s="501"/>
      <c r="Z458" s="511"/>
      <c r="AA458" s="511"/>
      <c r="AB458" s="511"/>
      <c r="AC458" s="348" t="str">
        <f>IFERROR(VLOOKUP(Z458,【参考】数式用!$A$4:$B$54,2,FALSE),"")</f>
        <v/>
      </c>
      <c r="AD458" s="221"/>
      <c r="AE458" s="220" t="str">
        <f>IF(B458="","",IF(AO458="総合事業","数式を削除して手入力",IFERROR(INDEX(【参考】数式用!$AT$3:$AV$452,MATCH(Q458&amp;V458,【参考】数式用!$AS$3:$AS$452,0),MATCH(VLOOKUP(Z458,【参考】数式用!$AW$2:$AX$53,2,FALSE),【参考】数式用!$AT$2:$AV$2,0)),10)))</f>
        <v/>
      </c>
      <c r="AN458" s="428" t="e">
        <f>IF($L$18="", "", VLOOKUP(Z458,【参考】数式用!$A$4:$M$54,13,FALSE))</f>
        <v>#N/A</v>
      </c>
      <c r="AO458" s="46" t="e">
        <f>VLOOKUP(Z458,【参考】数式用!$A$2:$N$54,14,FALSE)</f>
        <v>#N/A</v>
      </c>
    </row>
    <row r="459" spans="1:41" ht="50" customHeight="1">
      <c r="A459" s="495">
        <f t="shared" si="3"/>
        <v>402</v>
      </c>
      <c r="B459" s="542"/>
      <c r="C459" s="543"/>
      <c r="D459" s="543"/>
      <c r="E459" s="543"/>
      <c r="F459" s="543"/>
      <c r="G459" s="543"/>
      <c r="H459" s="543"/>
      <c r="I459" s="543"/>
      <c r="J459" s="543"/>
      <c r="K459" s="543"/>
      <c r="L459" s="536"/>
      <c r="M459" s="537"/>
      <c r="N459" s="537"/>
      <c r="O459" s="537"/>
      <c r="P459" s="538"/>
      <c r="Q459" s="502" t="s">
        <v>191</v>
      </c>
      <c r="R459" s="503"/>
      <c r="S459" s="503"/>
      <c r="T459" s="503"/>
      <c r="U459" s="504"/>
      <c r="V459" s="284"/>
      <c r="W459" s="499" t="str" cm="1">
        <f t="array" ref="W459">_xlfn.IFS(AND(B459="",Z459=""),"事業所番号及びサービス名を入力してください。",AND(B459="",Z459&lt;&gt;""),"事業所番号を入力してください。",AND(B459&lt;&gt;"",Z459=""),"サービス名を入力してください。",AND(B459&lt;&gt;"",Z459&lt;&gt;""),IF(LEFT(B459,2)="23",IFERROR(VLOOKUP(B459&amp;Z459,事業所一覧!$A$2:$D$44337,4,FALSE),"事業所番号若しくはサービス名に誤りがないか確認してください。"),"愛知県外の事業所は手入力してください。"))</f>
        <v>事業所番号及びサービス名を入力してください。</v>
      </c>
      <c r="X459" s="500"/>
      <c r="Y459" s="501"/>
      <c r="Z459" s="511"/>
      <c r="AA459" s="511"/>
      <c r="AB459" s="511"/>
      <c r="AC459" s="348" t="str">
        <f>IFERROR(VLOOKUP(Z459,【参考】数式用!$A$4:$B$54,2,FALSE),"")</f>
        <v/>
      </c>
      <c r="AD459" s="221"/>
      <c r="AE459" s="220" t="str">
        <f>IF(B459="","",IF(AO459="総合事業","数式を削除して手入力",IFERROR(INDEX(【参考】数式用!$AT$3:$AV$452,MATCH(Q459&amp;V459,【参考】数式用!$AS$3:$AS$452,0),MATCH(VLOOKUP(Z459,【参考】数式用!$AW$2:$AX$53,2,FALSE),【参考】数式用!$AT$2:$AV$2,0)),10)))</f>
        <v/>
      </c>
      <c r="AN459" s="428" t="e">
        <f>IF($L$18="", "", VLOOKUP(Z459,【参考】数式用!$A$4:$M$54,13,FALSE))</f>
        <v>#N/A</v>
      </c>
      <c r="AO459" s="46" t="e">
        <f>VLOOKUP(Z459,【参考】数式用!$A$2:$N$54,14,FALSE)</f>
        <v>#N/A</v>
      </c>
    </row>
    <row r="460" spans="1:41" ht="50" customHeight="1">
      <c r="A460" s="495">
        <f t="shared" ref="A460" si="127">A459+1</f>
        <v>403</v>
      </c>
      <c r="B460" s="542"/>
      <c r="C460" s="543"/>
      <c r="D460" s="543"/>
      <c r="E460" s="543"/>
      <c r="F460" s="543"/>
      <c r="G460" s="543"/>
      <c r="H460" s="543"/>
      <c r="I460" s="543"/>
      <c r="J460" s="543"/>
      <c r="K460" s="543"/>
      <c r="L460" s="536"/>
      <c r="M460" s="537"/>
      <c r="N460" s="537"/>
      <c r="O460" s="537"/>
      <c r="P460" s="538"/>
      <c r="Q460" s="502" t="s">
        <v>191</v>
      </c>
      <c r="R460" s="503"/>
      <c r="S460" s="503"/>
      <c r="T460" s="503"/>
      <c r="U460" s="504"/>
      <c r="V460" s="284"/>
      <c r="W460" s="499" t="str" cm="1">
        <f t="array" ref="W460">_xlfn.IFS(AND(B460="",Z460=""),"事業所番号及びサービス名を入力してください。",AND(B460="",Z460&lt;&gt;""),"事業所番号を入力してください。",AND(B460&lt;&gt;"",Z460=""),"サービス名を入力してください。",AND(B460&lt;&gt;"",Z460&lt;&gt;""),IF(LEFT(B460,2)="23",IFERROR(VLOOKUP(B460&amp;Z460,事業所一覧!$A$2:$D$44337,4,FALSE),"事業所番号若しくはサービス名に誤りがないか確認してください。"),"愛知県外の事業所は手入力してください。"))</f>
        <v>事業所番号及びサービス名を入力してください。</v>
      </c>
      <c r="X460" s="500"/>
      <c r="Y460" s="501"/>
      <c r="Z460" s="511"/>
      <c r="AA460" s="511"/>
      <c r="AB460" s="511"/>
      <c r="AC460" s="348" t="str">
        <f>IFERROR(VLOOKUP(Z460,【参考】数式用!$A$4:$B$54,2,FALSE),"")</f>
        <v/>
      </c>
      <c r="AD460" s="221"/>
      <c r="AE460" s="220" t="str">
        <f>IF(B460="","",IF(AO460="総合事業","数式を削除して手入力",IFERROR(INDEX(【参考】数式用!$AT$3:$AV$452,MATCH(Q460&amp;V460,【参考】数式用!$AS$3:$AS$452,0),MATCH(VLOOKUP(Z460,【参考】数式用!$AW$2:$AX$53,2,FALSE),【参考】数式用!$AT$2:$AV$2,0)),10)))</f>
        <v/>
      </c>
      <c r="AN460" s="428" t="e">
        <f>IF($L$18="", "", VLOOKUP(Z460,【参考】数式用!$A$4:$M$54,13,FALSE))</f>
        <v>#N/A</v>
      </c>
      <c r="AO460" s="46" t="e">
        <f>VLOOKUP(Z460,【参考】数式用!$A$2:$N$54,14,FALSE)</f>
        <v>#N/A</v>
      </c>
    </row>
    <row r="461" spans="1:41" ht="50" customHeight="1">
      <c r="A461" s="495">
        <f t="shared" si="3"/>
        <v>404</v>
      </c>
      <c r="B461" s="542"/>
      <c r="C461" s="543"/>
      <c r="D461" s="543"/>
      <c r="E461" s="543"/>
      <c r="F461" s="543"/>
      <c r="G461" s="543"/>
      <c r="H461" s="543"/>
      <c r="I461" s="543"/>
      <c r="J461" s="543"/>
      <c r="K461" s="543"/>
      <c r="L461" s="536"/>
      <c r="M461" s="537"/>
      <c r="N461" s="537"/>
      <c r="O461" s="537"/>
      <c r="P461" s="538"/>
      <c r="Q461" s="502" t="s">
        <v>191</v>
      </c>
      <c r="R461" s="503"/>
      <c r="S461" s="503"/>
      <c r="T461" s="503"/>
      <c r="U461" s="504"/>
      <c r="V461" s="284"/>
      <c r="W461" s="499" t="str" cm="1">
        <f t="array" ref="W461">_xlfn.IFS(AND(B461="",Z461=""),"事業所番号及びサービス名を入力してください。",AND(B461="",Z461&lt;&gt;""),"事業所番号を入力してください。",AND(B461&lt;&gt;"",Z461=""),"サービス名を入力してください。",AND(B461&lt;&gt;"",Z461&lt;&gt;""),IF(LEFT(B461,2)="23",IFERROR(VLOOKUP(B461&amp;Z461,事業所一覧!$A$2:$D$44337,4,FALSE),"事業所番号若しくはサービス名に誤りがないか確認してください。"),"愛知県外の事業所は手入力してください。"))</f>
        <v>事業所番号及びサービス名を入力してください。</v>
      </c>
      <c r="X461" s="500"/>
      <c r="Y461" s="501"/>
      <c r="Z461" s="511"/>
      <c r="AA461" s="511"/>
      <c r="AB461" s="511"/>
      <c r="AC461" s="348" t="str">
        <f>IFERROR(VLOOKUP(Z461,【参考】数式用!$A$4:$B$54,2,FALSE),"")</f>
        <v/>
      </c>
      <c r="AD461" s="221"/>
      <c r="AE461" s="220" t="str">
        <f>IF(B461="","",IF(AO461="総合事業","数式を削除して手入力",IFERROR(INDEX(【参考】数式用!$AT$3:$AV$452,MATCH(Q461&amp;V461,【参考】数式用!$AS$3:$AS$452,0),MATCH(VLOOKUP(Z461,【参考】数式用!$AW$2:$AX$53,2,FALSE),【参考】数式用!$AT$2:$AV$2,0)),10)))</f>
        <v/>
      </c>
      <c r="AN461" s="428" t="e">
        <f>IF($L$18="", "", VLOOKUP(Z461,【参考】数式用!$A$4:$M$54,13,FALSE))</f>
        <v>#N/A</v>
      </c>
      <c r="AO461" s="46" t="e">
        <f>VLOOKUP(Z461,【参考】数式用!$A$2:$N$54,14,FALSE)</f>
        <v>#N/A</v>
      </c>
    </row>
    <row r="462" spans="1:41" ht="50" customHeight="1">
      <c r="A462" s="495">
        <f t="shared" ref="A462" si="128">A461+1</f>
        <v>405</v>
      </c>
      <c r="B462" s="542"/>
      <c r="C462" s="543"/>
      <c r="D462" s="543"/>
      <c r="E462" s="543"/>
      <c r="F462" s="543"/>
      <c r="G462" s="543"/>
      <c r="H462" s="543"/>
      <c r="I462" s="543"/>
      <c r="J462" s="543"/>
      <c r="K462" s="543"/>
      <c r="L462" s="536"/>
      <c r="M462" s="537"/>
      <c r="N462" s="537"/>
      <c r="O462" s="537"/>
      <c r="P462" s="538"/>
      <c r="Q462" s="502" t="s">
        <v>191</v>
      </c>
      <c r="R462" s="503"/>
      <c r="S462" s="503"/>
      <c r="T462" s="503"/>
      <c r="U462" s="504"/>
      <c r="V462" s="284"/>
      <c r="W462" s="499" t="str" cm="1">
        <f t="array" ref="W462">_xlfn.IFS(AND(B462="",Z462=""),"事業所番号及びサービス名を入力してください。",AND(B462="",Z462&lt;&gt;""),"事業所番号を入力してください。",AND(B462&lt;&gt;"",Z462=""),"サービス名を入力してください。",AND(B462&lt;&gt;"",Z462&lt;&gt;""),IF(LEFT(B462,2)="23",IFERROR(VLOOKUP(B462&amp;Z462,事業所一覧!$A$2:$D$44337,4,FALSE),"事業所番号若しくはサービス名に誤りがないか確認してください。"),"愛知県外の事業所は手入力してください。"))</f>
        <v>事業所番号及びサービス名を入力してください。</v>
      </c>
      <c r="X462" s="500"/>
      <c r="Y462" s="501"/>
      <c r="Z462" s="511"/>
      <c r="AA462" s="511"/>
      <c r="AB462" s="511"/>
      <c r="AC462" s="348" t="str">
        <f>IFERROR(VLOOKUP(Z462,【参考】数式用!$A$4:$B$54,2,FALSE),"")</f>
        <v/>
      </c>
      <c r="AD462" s="221"/>
      <c r="AE462" s="220" t="str">
        <f>IF(B462="","",IF(AO462="総合事業","数式を削除して手入力",IFERROR(INDEX(【参考】数式用!$AT$3:$AV$452,MATCH(Q462&amp;V462,【参考】数式用!$AS$3:$AS$452,0),MATCH(VLOOKUP(Z462,【参考】数式用!$AW$2:$AX$53,2,FALSE),【参考】数式用!$AT$2:$AV$2,0)),10)))</f>
        <v/>
      </c>
      <c r="AN462" s="428" t="e">
        <f>IF($L$18="", "", VLOOKUP(Z462,【参考】数式用!$A$4:$M$54,13,FALSE))</f>
        <v>#N/A</v>
      </c>
      <c r="AO462" s="46" t="e">
        <f>VLOOKUP(Z462,【参考】数式用!$A$2:$N$54,14,FALSE)</f>
        <v>#N/A</v>
      </c>
    </row>
    <row r="463" spans="1:41" ht="50" customHeight="1">
      <c r="A463" s="495">
        <f t="shared" si="3"/>
        <v>406</v>
      </c>
      <c r="B463" s="542"/>
      <c r="C463" s="543"/>
      <c r="D463" s="543"/>
      <c r="E463" s="543"/>
      <c r="F463" s="543"/>
      <c r="G463" s="543"/>
      <c r="H463" s="543"/>
      <c r="I463" s="543"/>
      <c r="J463" s="543"/>
      <c r="K463" s="543"/>
      <c r="L463" s="536"/>
      <c r="M463" s="537"/>
      <c r="N463" s="537"/>
      <c r="O463" s="537"/>
      <c r="P463" s="538"/>
      <c r="Q463" s="502" t="s">
        <v>191</v>
      </c>
      <c r="R463" s="503"/>
      <c r="S463" s="503"/>
      <c r="T463" s="503"/>
      <c r="U463" s="504"/>
      <c r="V463" s="284"/>
      <c r="W463" s="499" t="str" cm="1">
        <f t="array" ref="W463">_xlfn.IFS(AND(B463="",Z463=""),"事業所番号及びサービス名を入力してください。",AND(B463="",Z463&lt;&gt;""),"事業所番号を入力してください。",AND(B463&lt;&gt;"",Z463=""),"サービス名を入力してください。",AND(B463&lt;&gt;"",Z463&lt;&gt;""),IF(LEFT(B463,2)="23",IFERROR(VLOOKUP(B463&amp;Z463,事業所一覧!$A$2:$D$44337,4,FALSE),"事業所番号若しくはサービス名に誤りがないか確認してください。"),"愛知県外の事業所は手入力してください。"))</f>
        <v>事業所番号及びサービス名を入力してください。</v>
      </c>
      <c r="X463" s="500"/>
      <c r="Y463" s="501"/>
      <c r="Z463" s="511"/>
      <c r="AA463" s="511"/>
      <c r="AB463" s="511"/>
      <c r="AC463" s="348" t="str">
        <f>IFERROR(VLOOKUP(Z463,【参考】数式用!$A$4:$B$54,2,FALSE),"")</f>
        <v/>
      </c>
      <c r="AD463" s="221"/>
      <c r="AE463" s="220" t="str">
        <f>IF(B463="","",IF(AO463="総合事業","数式を削除して手入力",IFERROR(INDEX(【参考】数式用!$AT$3:$AV$452,MATCH(Q463&amp;V463,【参考】数式用!$AS$3:$AS$452,0),MATCH(VLOOKUP(Z463,【参考】数式用!$AW$2:$AX$53,2,FALSE),【参考】数式用!$AT$2:$AV$2,0)),10)))</f>
        <v/>
      </c>
      <c r="AN463" s="428" t="e">
        <f>IF($L$18="", "", VLOOKUP(Z463,【参考】数式用!$A$4:$M$54,13,FALSE))</f>
        <v>#N/A</v>
      </c>
      <c r="AO463" s="46" t="e">
        <f>VLOOKUP(Z463,【参考】数式用!$A$2:$N$54,14,FALSE)</f>
        <v>#N/A</v>
      </c>
    </row>
    <row r="464" spans="1:41" ht="50" customHeight="1">
      <c r="A464" s="495">
        <f t="shared" ref="A464" si="129">A463+1</f>
        <v>407</v>
      </c>
      <c r="B464" s="542"/>
      <c r="C464" s="543"/>
      <c r="D464" s="543"/>
      <c r="E464" s="543"/>
      <c r="F464" s="543"/>
      <c r="G464" s="543"/>
      <c r="H464" s="543"/>
      <c r="I464" s="543"/>
      <c r="J464" s="543"/>
      <c r="K464" s="543"/>
      <c r="L464" s="536"/>
      <c r="M464" s="537"/>
      <c r="N464" s="537"/>
      <c r="O464" s="537"/>
      <c r="P464" s="538"/>
      <c r="Q464" s="502" t="s">
        <v>191</v>
      </c>
      <c r="R464" s="503"/>
      <c r="S464" s="503"/>
      <c r="T464" s="503"/>
      <c r="U464" s="504"/>
      <c r="V464" s="284"/>
      <c r="W464" s="499" t="str" cm="1">
        <f t="array" ref="W464">_xlfn.IFS(AND(B464="",Z464=""),"事業所番号及びサービス名を入力してください。",AND(B464="",Z464&lt;&gt;""),"事業所番号を入力してください。",AND(B464&lt;&gt;"",Z464=""),"サービス名を入力してください。",AND(B464&lt;&gt;"",Z464&lt;&gt;""),IF(LEFT(B464,2)="23",IFERROR(VLOOKUP(B464&amp;Z464,事業所一覧!$A$2:$D$44337,4,FALSE),"事業所番号若しくはサービス名に誤りがないか確認してください。"),"愛知県外の事業所は手入力してください。"))</f>
        <v>事業所番号及びサービス名を入力してください。</v>
      </c>
      <c r="X464" s="500"/>
      <c r="Y464" s="501"/>
      <c r="Z464" s="511"/>
      <c r="AA464" s="511"/>
      <c r="AB464" s="511"/>
      <c r="AC464" s="348" t="str">
        <f>IFERROR(VLOOKUP(Z464,【参考】数式用!$A$4:$B$54,2,FALSE),"")</f>
        <v/>
      </c>
      <c r="AD464" s="221"/>
      <c r="AE464" s="220" t="str">
        <f>IF(B464="","",IF(AO464="総合事業","数式を削除して手入力",IFERROR(INDEX(【参考】数式用!$AT$3:$AV$452,MATCH(Q464&amp;V464,【参考】数式用!$AS$3:$AS$452,0),MATCH(VLOOKUP(Z464,【参考】数式用!$AW$2:$AX$53,2,FALSE),【参考】数式用!$AT$2:$AV$2,0)),10)))</f>
        <v/>
      </c>
      <c r="AN464" s="428" t="e">
        <f>IF($L$18="", "", VLOOKUP(Z464,【参考】数式用!$A$4:$M$54,13,FALSE))</f>
        <v>#N/A</v>
      </c>
      <c r="AO464" s="46" t="e">
        <f>VLOOKUP(Z464,【参考】数式用!$A$2:$N$54,14,FALSE)</f>
        <v>#N/A</v>
      </c>
    </row>
    <row r="465" spans="1:41" ht="50" customHeight="1">
      <c r="A465" s="495">
        <f t="shared" si="3"/>
        <v>408</v>
      </c>
      <c r="B465" s="542"/>
      <c r="C465" s="543"/>
      <c r="D465" s="543"/>
      <c r="E465" s="543"/>
      <c r="F465" s="543"/>
      <c r="G465" s="543"/>
      <c r="H465" s="543"/>
      <c r="I465" s="543"/>
      <c r="J465" s="543"/>
      <c r="K465" s="543"/>
      <c r="L465" s="536"/>
      <c r="M465" s="537"/>
      <c r="N465" s="537"/>
      <c r="O465" s="537"/>
      <c r="P465" s="538"/>
      <c r="Q465" s="502" t="s">
        <v>191</v>
      </c>
      <c r="R465" s="503"/>
      <c r="S465" s="503"/>
      <c r="T465" s="503"/>
      <c r="U465" s="504"/>
      <c r="V465" s="284"/>
      <c r="W465" s="499" t="str" cm="1">
        <f t="array" ref="W465">_xlfn.IFS(AND(B465="",Z465=""),"事業所番号及びサービス名を入力してください。",AND(B465="",Z465&lt;&gt;""),"事業所番号を入力してください。",AND(B465&lt;&gt;"",Z465=""),"サービス名を入力してください。",AND(B465&lt;&gt;"",Z465&lt;&gt;""),IF(LEFT(B465,2)="23",IFERROR(VLOOKUP(B465&amp;Z465,事業所一覧!$A$2:$D$44337,4,FALSE),"事業所番号若しくはサービス名に誤りがないか確認してください。"),"愛知県外の事業所は手入力してください。"))</f>
        <v>事業所番号及びサービス名を入力してください。</v>
      </c>
      <c r="X465" s="500"/>
      <c r="Y465" s="501"/>
      <c r="Z465" s="511"/>
      <c r="AA465" s="511"/>
      <c r="AB465" s="511"/>
      <c r="AC465" s="348" t="str">
        <f>IFERROR(VLOOKUP(Z465,【参考】数式用!$A$4:$B$54,2,FALSE),"")</f>
        <v/>
      </c>
      <c r="AD465" s="221"/>
      <c r="AE465" s="220" t="str">
        <f>IF(B465="","",IF(AO465="総合事業","数式を削除して手入力",IFERROR(INDEX(【参考】数式用!$AT$3:$AV$452,MATCH(Q465&amp;V465,【参考】数式用!$AS$3:$AS$452,0),MATCH(VLOOKUP(Z465,【参考】数式用!$AW$2:$AX$53,2,FALSE),【参考】数式用!$AT$2:$AV$2,0)),10)))</f>
        <v/>
      </c>
      <c r="AN465" s="428" t="e">
        <f>IF($L$18="", "", VLOOKUP(Z465,【参考】数式用!$A$4:$M$54,13,FALSE))</f>
        <v>#N/A</v>
      </c>
      <c r="AO465" s="46" t="e">
        <f>VLOOKUP(Z465,【参考】数式用!$A$2:$N$54,14,FALSE)</f>
        <v>#N/A</v>
      </c>
    </row>
    <row r="466" spans="1:41" ht="50" customHeight="1">
      <c r="A466" s="495">
        <f t="shared" ref="A466" si="130">A465+1</f>
        <v>409</v>
      </c>
      <c r="B466" s="542"/>
      <c r="C466" s="543"/>
      <c r="D466" s="543"/>
      <c r="E466" s="543"/>
      <c r="F466" s="543"/>
      <c r="G466" s="543"/>
      <c r="H466" s="543"/>
      <c r="I466" s="543"/>
      <c r="J466" s="543"/>
      <c r="K466" s="543"/>
      <c r="L466" s="536"/>
      <c r="M466" s="537"/>
      <c r="N466" s="537"/>
      <c r="O466" s="537"/>
      <c r="P466" s="538"/>
      <c r="Q466" s="502" t="s">
        <v>191</v>
      </c>
      <c r="R466" s="503"/>
      <c r="S466" s="503"/>
      <c r="T466" s="503"/>
      <c r="U466" s="504"/>
      <c r="V466" s="284"/>
      <c r="W466" s="499" t="str" cm="1">
        <f t="array" ref="W466">_xlfn.IFS(AND(B466="",Z466=""),"事業所番号及びサービス名を入力してください。",AND(B466="",Z466&lt;&gt;""),"事業所番号を入力してください。",AND(B466&lt;&gt;"",Z466=""),"サービス名を入力してください。",AND(B466&lt;&gt;"",Z466&lt;&gt;""),IF(LEFT(B466,2)="23",IFERROR(VLOOKUP(B466&amp;Z466,事業所一覧!$A$2:$D$44337,4,FALSE),"事業所番号若しくはサービス名に誤りがないか確認してください。"),"愛知県外の事業所は手入力してください。"))</f>
        <v>事業所番号及びサービス名を入力してください。</v>
      </c>
      <c r="X466" s="500"/>
      <c r="Y466" s="501"/>
      <c r="Z466" s="511"/>
      <c r="AA466" s="511"/>
      <c r="AB466" s="511"/>
      <c r="AC466" s="348" t="str">
        <f>IFERROR(VLOOKUP(Z466,【参考】数式用!$A$4:$B$54,2,FALSE),"")</f>
        <v/>
      </c>
      <c r="AD466" s="221"/>
      <c r="AE466" s="220" t="str">
        <f>IF(B466="","",IF(AO466="総合事業","数式を削除して手入力",IFERROR(INDEX(【参考】数式用!$AT$3:$AV$452,MATCH(Q466&amp;V466,【参考】数式用!$AS$3:$AS$452,0),MATCH(VLOOKUP(Z466,【参考】数式用!$AW$2:$AX$53,2,FALSE),【参考】数式用!$AT$2:$AV$2,0)),10)))</f>
        <v/>
      </c>
      <c r="AN466" s="428" t="e">
        <f>IF($L$18="", "", VLOOKUP(Z466,【参考】数式用!$A$4:$M$54,13,FALSE))</f>
        <v>#N/A</v>
      </c>
      <c r="AO466" s="46" t="e">
        <f>VLOOKUP(Z466,【参考】数式用!$A$2:$N$54,14,FALSE)</f>
        <v>#N/A</v>
      </c>
    </row>
    <row r="467" spans="1:41" ht="50" customHeight="1">
      <c r="A467" s="495">
        <f t="shared" si="3"/>
        <v>410</v>
      </c>
      <c r="B467" s="542"/>
      <c r="C467" s="543"/>
      <c r="D467" s="543"/>
      <c r="E467" s="543"/>
      <c r="F467" s="543"/>
      <c r="G467" s="543"/>
      <c r="H467" s="543"/>
      <c r="I467" s="543"/>
      <c r="J467" s="543"/>
      <c r="K467" s="543"/>
      <c r="L467" s="536"/>
      <c r="M467" s="537"/>
      <c r="N467" s="537"/>
      <c r="O467" s="537"/>
      <c r="P467" s="538"/>
      <c r="Q467" s="502" t="s">
        <v>191</v>
      </c>
      <c r="R467" s="503"/>
      <c r="S467" s="503"/>
      <c r="T467" s="503"/>
      <c r="U467" s="504"/>
      <c r="V467" s="284"/>
      <c r="W467" s="499" t="str" cm="1">
        <f t="array" ref="W467">_xlfn.IFS(AND(B467="",Z467=""),"事業所番号及びサービス名を入力してください。",AND(B467="",Z467&lt;&gt;""),"事業所番号を入力してください。",AND(B467&lt;&gt;"",Z467=""),"サービス名を入力してください。",AND(B467&lt;&gt;"",Z467&lt;&gt;""),IF(LEFT(B467,2)="23",IFERROR(VLOOKUP(B467&amp;Z467,事業所一覧!$A$2:$D$44337,4,FALSE),"事業所番号若しくはサービス名に誤りがないか確認してください。"),"愛知県外の事業所は手入力してください。"))</f>
        <v>事業所番号及びサービス名を入力してください。</v>
      </c>
      <c r="X467" s="500"/>
      <c r="Y467" s="501"/>
      <c r="Z467" s="511"/>
      <c r="AA467" s="511"/>
      <c r="AB467" s="511"/>
      <c r="AC467" s="348" t="str">
        <f>IFERROR(VLOOKUP(Z467,【参考】数式用!$A$4:$B$54,2,FALSE),"")</f>
        <v/>
      </c>
      <c r="AD467" s="221"/>
      <c r="AE467" s="220" t="str">
        <f>IF(B467="","",IF(AO467="総合事業","数式を削除して手入力",IFERROR(INDEX(【参考】数式用!$AT$3:$AV$452,MATCH(Q467&amp;V467,【参考】数式用!$AS$3:$AS$452,0),MATCH(VLOOKUP(Z467,【参考】数式用!$AW$2:$AX$53,2,FALSE),【参考】数式用!$AT$2:$AV$2,0)),10)))</f>
        <v/>
      </c>
      <c r="AN467" s="428" t="e">
        <f>IF($L$18="", "", VLOOKUP(Z467,【参考】数式用!$A$4:$M$54,13,FALSE))</f>
        <v>#N/A</v>
      </c>
      <c r="AO467" s="46" t="e">
        <f>VLOOKUP(Z467,【参考】数式用!$A$2:$N$54,14,FALSE)</f>
        <v>#N/A</v>
      </c>
    </row>
    <row r="468" spans="1:41" ht="50" customHeight="1">
      <c r="A468" s="495">
        <f t="shared" ref="A468" si="131">A467+1</f>
        <v>411</v>
      </c>
      <c r="B468" s="542"/>
      <c r="C468" s="543"/>
      <c r="D468" s="543"/>
      <c r="E468" s="543"/>
      <c r="F468" s="543"/>
      <c r="G468" s="543"/>
      <c r="H468" s="543"/>
      <c r="I468" s="543"/>
      <c r="J468" s="543"/>
      <c r="K468" s="543"/>
      <c r="L468" s="536"/>
      <c r="M468" s="537"/>
      <c r="N468" s="537"/>
      <c r="O468" s="537"/>
      <c r="P468" s="538"/>
      <c r="Q468" s="502" t="s">
        <v>191</v>
      </c>
      <c r="R468" s="503"/>
      <c r="S468" s="503"/>
      <c r="T468" s="503"/>
      <c r="U468" s="504"/>
      <c r="V468" s="284"/>
      <c r="W468" s="499" t="str" cm="1">
        <f t="array" ref="W468">_xlfn.IFS(AND(B468="",Z468=""),"事業所番号及びサービス名を入力してください。",AND(B468="",Z468&lt;&gt;""),"事業所番号を入力してください。",AND(B468&lt;&gt;"",Z468=""),"サービス名を入力してください。",AND(B468&lt;&gt;"",Z468&lt;&gt;""),IF(LEFT(B468,2)="23",IFERROR(VLOOKUP(B468&amp;Z468,事業所一覧!$A$2:$D$44337,4,FALSE),"事業所番号若しくはサービス名に誤りがないか確認してください。"),"愛知県外の事業所は手入力してください。"))</f>
        <v>事業所番号及びサービス名を入力してください。</v>
      </c>
      <c r="X468" s="500"/>
      <c r="Y468" s="501"/>
      <c r="Z468" s="511"/>
      <c r="AA468" s="511"/>
      <c r="AB468" s="511"/>
      <c r="AC468" s="348" t="str">
        <f>IFERROR(VLOOKUP(Z468,【参考】数式用!$A$4:$B$54,2,FALSE),"")</f>
        <v/>
      </c>
      <c r="AD468" s="221"/>
      <c r="AE468" s="220" t="str">
        <f>IF(B468="","",IF(AO468="総合事業","数式を削除して手入力",IFERROR(INDEX(【参考】数式用!$AT$3:$AV$452,MATCH(Q468&amp;V468,【参考】数式用!$AS$3:$AS$452,0),MATCH(VLOOKUP(Z468,【参考】数式用!$AW$2:$AX$53,2,FALSE),【参考】数式用!$AT$2:$AV$2,0)),10)))</f>
        <v/>
      </c>
      <c r="AN468" s="428" t="e">
        <f>IF($L$18="", "", VLOOKUP(Z468,【参考】数式用!$A$4:$M$54,13,FALSE))</f>
        <v>#N/A</v>
      </c>
      <c r="AO468" s="46" t="e">
        <f>VLOOKUP(Z468,【参考】数式用!$A$2:$N$54,14,FALSE)</f>
        <v>#N/A</v>
      </c>
    </row>
    <row r="469" spans="1:41" ht="50" customHeight="1">
      <c r="A469" s="495">
        <f t="shared" si="3"/>
        <v>412</v>
      </c>
      <c r="B469" s="542"/>
      <c r="C469" s="543"/>
      <c r="D469" s="543"/>
      <c r="E469" s="543"/>
      <c r="F469" s="543"/>
      <c r="G469" s="543"/>
      <c r="H469" s="543"/>
      <c r="I469" s="543"/>
      <c r="J469" s="543"/>
      <c r="K469" s="543"/>
      <c r="L469" s="536"/>
      <c r="M469" s="537"/>
      <c r="N469" s="537"/>
      <c r="O469" s="537"/>
      <c r="P469" s="538"/>
      <c r="Q469" s="502" t="s">
        <v>191</v>
      </c>
      <c r="R469" s="503"/>
      <c r="S469" s="503"/>
      <c r="T469" s="503"/>
      <c r="U469" s="504"/>
      <c r="V469" s="284"/>
      <c r="W469" s="499" t="str" cm="1">
        <f t="array" ref="W469">_xlfn.IFS(AND(B469="",Z469=""),"事業所番号及びサービス名を入力してください。",AND(B469="",Z469&lt;&gt;""),"事業所番号を入力してください。",AND(B469&lt;&gt;"",Z469=""),"サービス名を入力してください。",AND(B469&lt;&gt;"",Z469&lt;&gt;""),IF(LEFT(B469,2)="23",IFERROR(VLOOKUP(B469&amp;Z469,事業所一覧!$A$2:$D$44337,4,FALSE),"事業所番号若しくはサービス名に誤りがないか確認してください。"),"愛知県外の事業所は手入力してください。"))</f>
        <v>事業所番号及びサービス名を入力してください。</v>
      </c>
      <c r="X469" s="500"/>
      <c r="Y469" s="501"/>
      <c r="Z469" s="511"/>
      <c r="AA469" s="511"/>
      <c r="AB469" s="511"/>
      <c r="AC469" s="348" t="str">
        <f>IFERROR(VLOOKUP(Z469,【参考】数式用!$A$4:$B$54,2,FALSE),"")</f>
        <v/>
      </c>
      <c r="AD469" s="221"/>
      <c r="AE469" s="220" t="str">
        <f>IF(B469="","",IF(AO469="総合事業","数式を削除して手入力",IFERROR(INDEX(【参考】数式用!$AT$3:$AV$452,MATCH(Q469&amp;V469,【参考】数式用!$AS$3:$AS$452,0),MATCH(VLOOKUP(Z469,【参考】数式用!$AW$2:$AX$53,2,FALSE),【参考】数式用!$AT$2:$AV$2,0)),10)))</f>
        <v/>
      </c>
      <c r="AN469" s="428" t="e">
        <f>IF($L$18="", "", VLOOKUP(Z469,【参考】数式用!$A$4:$M$54,13,FALSE))</f>
        <v>#N/A</v>
      </c>
      <c r="AO469" s="46" t="e">
        <f>VLOOKUP(Z469,【参考】数式用!$A$2:$N$54,14,FALSE)</f>
        <v>#N/A</v>
      </c>
    </row>
    <row r="470" spans="1:41" ht="50" customHeight="1">
      <c r="A470" s="495">
        <f t="shared" ref="A470" si="132">A469+1</f>
        <v>413</v>
      </c>
      <c r="B470" s="542"/>
      <c r="C470" s="543"/>
      <c r="D470" s="543"/>
      <c r="E470" s="543"/>
      <c r="F470" s="543"/>
      <c r="G470" s="543"/>
      <c r="H470" s="543"/>
      <c r="I470" s="543"/>
      <c r="J470" s="543"/>
      <c r="K470" s="543"/>
      <c r="L470" s="536"/>
      <c r="M470" s="537"/>
      <c r="N470" s="537"/>
      <c r="O470" s="537"/>
      <c r="P470" s="538"/>
      <c r="Q470" s="502" t="s">
        <v>191</v>
      </c>
      <c r="R470" s="503"/>
      <c r="S470" s="503"/>
      <c r="T470" s="503"/>
      <c r="U470" s="504"/>
      <c r="V470" s="284"/>
      <c r="W470" s="499" t="str" cm="1">
        <f t="array" ref="W470">_xlfn.IFS(AND(B470="",Z470=""),"事業所番号及びサービス名を入力してください。",AND(B470="",Z470&lt;&gt;""),"事業所番号を入力してください。",AND(B470&lt;&gt;"",Z470=""),"サービス名を入力してください。",AND(B470&lt;&gt;"",Z470&lt;&gt;""),IF(LEFT(B470,2)="23",IFERROR(VLOOKUP(B470&amp;Z470,事業所一覧!$A$2:$D$44337,4,FALSE),"事業所番号若しくはサービス名に誤りがないか確認してください。"),"愛知県外の事業所は手入力してください。"))</f>
        <v>事業所番号及びサービス名を入力してください。</v>
      </c>
      <c r="X470" s="500"/>
      <c r="Y470" s="501"/>
      <c r="Z470" s="511"/>
      <c r="AA470" s="511"/>
      <c r="AB470" s="511"/>
      <c r="AC470" s="348" t="str">
        <f>IFERROR(VLOOKUP(Z470,【参考】数式用!$A$4:$B$54,2,FALSE),"")</f>
        <v/>
      </c>
      <c r="AD470" s="221"/>
      <c r="AE470" s="220" t="str">
        <f>IF(B470="","",IF(AO470="総合事業","数式を削除して手入力",IFERROR(INDEX(【参考】数式用!$AT$3:$AV$452,MATCH(Q470&amp;V470,【参考】数式用!$AS$3:$AS$452,0),MATCH(VLOOKUP(Z470,【参考】数式用!$AW$2:$AX$53,2,FALSE),【参考】数式用!$AT$2:$AV$2,0)),10)))</f>
        <v/>
      </c>
      <c r="AN470" s="428" t="e">
        <f>IF($L$18="", "", VLOOKUP(Z470,【参考】数式用!$A$4:$M$54,13,FALSE))</f>
        <v>#N/A</v>
      </c>
      <c r="AO470" s="46" t="e">
        <f>VLOOKUP(Z470,【参考】数式用!$A$2:$N$54,14,FALSE)</f>
        <v>#N/A</v>
      </c>
    </row>
    <row r="471" spans="1:41" ht="50" customHeight="1">
      <c r="A471" s="495">
        <f t="shared" si="3"/>
        <v>414</v>
      </c>
      <c r="B471" s="542"/>
      <c r="C471" s="543"/>
      <c r="D471" s="543"/>
      <c r="E471" s="543"/>
      <c r="F471" s="543"/>
      <c r="G471" s="543"/>
      <c r="H471" s="543"/>
      <c r="I471" s="543"/>
      <c r="J471" s="543"/>
      <c r="K471" s="543"/>
      <c r="L471" s="536"/>
      <c r="M471" s="537"/>
      <c r="N471" s="537"/>
      <c r="O471" s="537"/>
      <c r="P471" s="538"/>
      <c r="Q471" s="502" t="s">
        <v>191</v>
      </c>
      <c r="R471" s="503"/>
      <c r="S471" s="503"/>
      <c r="T471" s="503"/>
      <c r="U471" s="504"/>
      <c r="V471" s="284"/>
      <c r="W471" s="499" t="str" cm="1">
        <f t="array" ref="W471">_xlfn.IFS(AND(B471="",Z471=""),"事業所番号及びサービス名を入力してください。",AND(B471="",Z471&lt;&gt;""),"事業所番号を入力してください。",AND(B471&lt;&gt;"",Z471=""),"サービス名を入力してください。",AND(B471&lt;&gt;"",Z471&lt;&gt;""),IF(LEFT(B471,2)="23",IFERROR(VLOOKUP(B471&amp;Z471,事業所一覧!$A$2:$D$44337,4,FALSE),"事業所番号若しくはサービス名に誤りがないか確認してください。"),"愛知県外の事業所は手入力してください。"))</f>
        <v>事業所番号及びサービス名を入力してください。</v>
      </c>
      <c r="X471" s="500"/>
      <c r="Y471" s="501"/>
      <c r="Z471" s="511"/>
      <c r="AA471" s="511"/>
      <c r="AB471" s="511"/>
      <c r="AC471" s="348" t="str">
        <f>IFERROR(VLOOKUP(Z471,【参考】数式用!$A$4:$B$54,2,FALSE),"")</f>
        <v/>
      </c>
      <c r="AD471" s="221"/>
      <c r="AE471" s="220" t="str">
        <f>IF(B471="","",IF(AO471="総合事業","数式を削除して手入力",IFERROR(INDEX(【参考】数式用!$AT$3:$AV$452,MATCH(Q471&amp;V471,【参考】数式用!$AS$3:$AS$452,0),MATCH(VLOOKUP(Z471,【参考】数式用!$AW$2:$AX$53,2,FALSE),【参考】数式用!$AT$2:$AV$2,0)),10)))</f>
        <v/>
      </c>
      <c r="AN471" s="428" t="e">
        <f>IF($L$18="", "", VLOOKUP(Z471,【参考】数式用!$A$4:$M$54,13,FALSE))</f>
        <v>#N/A</v>
      </c>
      <c r="AO471" s="46" t="e">
        <f>VLOOKUP(Z471,【参考】数式用!$A$2:$N$54,14,FALSE)</f>
        <v>#N/A</v>
      </c>
    </row>
    <row r="472" spans="1:41" ht="50" customHeight="1">
      <c r="A472" s="495">
        <f t="shared" ref="A472" si="133">A471+1</f>
        <v>415</v>
      </c>
      <c r="B472" s="542"/>
      <c r="C472" s="543"/>
      <c r="D472" s="543"/>
      <c r="E472" s="543"/>
      <c r="F472" s="543"/>
      <c r="G472" s="543"/>
      <c r="H472" s="543"/>
      <c r="I472" s="543"/>
      <c r="J472" s="543"/>
      <c r="K472" s="543"/>
      <c r="L472" s="536"/>
      <c r="M472" s="537"/>
      <c r="N472" s="537"/>
      <c r="O472" s="537"/>
      <c r="P472" s="538"/>
      <c r="Q472" s="502" t="s">
        <v>191</v>
      </c>
      <c r="R472" s="503"/>
      <c r="S472" s="503"/>
      <c r="T472" s="503"/>
      <c r="U472" s="504"/>
      <c r="V472" s="284"/>
      <c r="W472" s="499" t="str" cm="1">
        <f t="array" ref="W472">_xlfn.IFS(AND(B472="",Z472=""),"事業所番号及びサービス名を入力してください。",AND(B472="",Z472&lt;&gt;""),"事業所番号を入力してください。",AND(B472&lt;&gt;"",Z472=""),"サービス名を入力してください。",AND(B472&lt;&gt;"",Z472&lt;&gt;""),IF(LEFT(B472,2)="23",IFERROR(VLOOKUP(B472&amp;Z472,事業所一覧!$A$2:$D$44337,4,FALSE),"事業所番号若しくはサービス名に誤りがないか確認してください。"),"愛知県外の事業所は手入力してください。"))</f>
        <v>事業所番号及びサービス名を入力してください。</v>
      </c>
      <c r="X472" s="500"/>
      <c r="Y472" s="501"/>
      <c r="Z472" s="511"/>
      <c r="AA472" s="511"/>
      <c r="AB472" s="511"/>
      <c r="AC472" s="348" t="str">
        <f>IFERROR(VLOOKUP(Z472,【参考】数式用!$A$4:$B$54,2,FALSE),"")</f>
        <v/>
      </c>
      <c r="AD472" s="221"/>
      <c r="AE472" s="220" t="str">
        <f>IF(B472="","",IF(AO472="総合事業","数式を削除して手入力",IFERROR(INDEX(【参考】数式用!$AT$3:$AV$452,MATCH(Q472&amp;V472,【参考】数式用!$AS$3:$AS$452,0),MATCH(VLOOKUP(Z472,【参考】数式用!$AW$2:$AX$53,2,FALSE),【参考】数式用!$AT$2:$AV$2,0)),10)))</f>
        <v/>
      </c>
      <c r="AN472" s="428" t="e">
        <f>IF($L$18="", "", VLOOKUP(Z472,【参考】数式用!$A$4:$M$54,13,FALSE))</f>
        <v>#N/A</v>
      </c>
      <c r="AO472" s="46" t="e">
        <f>VLOOKUP(Z472,【参考】数式用!$A$2:$N$54,14,FALSE)</f>
        <v>#N/A</v>
      </c>
    </row>
    <row r="473" spans="1:41" ht="50" customHeight="1">
      <c r="A473" s="495">
        <f t="shared" si="3"/>
        <v>416</v>
      </c>
      <c r="B473" s="542"/>
      <c r="C473" s="543"/>
      <c r="D473" s="543"/>
      <c r="E473" s="543"/>
      <c r="F473" s="543"/>
      <c r="G473" s="543"/>
      <c r="H473" s="543"/>
      <c r="I473" s="543"/>
      <c r="J473" s="543"/>
      <c r="K473" s="543"/>
      <c r="L473" s="536"/>
      <c r="M473" s="537"/>
      <c r="N473" s="537"/>
      <c r="O473" s="537"/>
      <c r="P473" s="538"/>
      <c r="Q473" s="502" t="s">
        <v>191</v>
      </c>
      <c r="R473" s="503"/>
      <c r="S473" s="503"/>
      <c r="T473" s="503"/>
      <c r="U473" s="504"/>
      <c r="V473" s="284"/>
      <c r="W473" s="499" t="str" cm="1">
        <f t="array" ref="W473">_xlfn.IFS(AND(B473="",Z473=""),"事業所番号及びサービス名を入力してください。",AND(B473="",Z473&lt;&gt;""),"事業所番号を入力してください。",AND(B473&lt;&gt;"",Z473=""),"サービス名を入力してください。",AND(B473&lt;&gt;"",Z473&lt;&gt;""),IF(LEFT(B473,2)="23",IFERROR(VLOOKUP(B473&amp;Z473,事業所一覧!$A$2:$D$44337,4,FALSE),"事業所番号若しくはサービス名に誤りがないか確認してください。"),"愛知県外の事業所は手入力してください。"))</f>
        <v>事業所番号及びサービス名を入力してください。</v>
      </c>
      <c r="X473" s="500"/>
      <c r="Y473" s="501"/>
      <c r="Z473" s="511"/>
      <c r="AA473" s="511"/>
      <c r="AB473" s="511"/>
      <c r="AC473" s="348" t="str">
        <f>IFERROR(VLOOKUP(Z473,【参考】数式用!$A$4:$B$54,2,FALSE),"")</f>
        <v/>
      </c>
      <c r="AD473" s="221"/>
      <c r="AE473" s="220" t="str">
        <f>IF(B473="","",IF(AO473="総合事業","数式を削除して手入力",IFERROR(INDEX(【参考】数式用!$AT$3:$AV$452,MATCH(Q473&amp;V473,【参考】数式用!$AS$3:$AS$452,0),MATCH(VLOOKUP(Z473,【参考】数式用!$AW$2:$AX$53,2,FALSE),【参考】数式用!$AT$2:$AV$2,0)),10)))</f>
        <v/>
      </c>
      <c r="AN473" s="428" t="e">
        <f>IF($L$18="", "", VLOOKUP(Z473,【参考】数式用!$A$4:$M$54,13,FALSE))</f>
        <v>#N/A</v>
      </c>
      <c r="AO473" s="46" t="e">
        <f>VLOOKUP(Z473,【参考】数式用!$A$2:$N$54,14,FALSE)</f>
        <v>#N/A</v>
      </c>
    </row>
    <row r="474" spans="1:41" ht="50" customHeight="1">
      <c r="A474" s="495">
        <f t="shared" ref="A474" si="134">A473+1</f>
        <v>417</v>
      </c>
      <c r="B474" s="542"/>
      <c r="C474" s="543"/>
      <c r="D474" s="543"/>
      <c r="E474" s="543"/>
      <c r="F474" s="543"/>
      <c r="G474" s="543"/>
      <c r="H474" s="543"/>
      <c r="I474" s="543"/>
      <c r="J474" s="543"/>
      <c r="K474" s="543"/>
      <c r="L474" s="536"/>
      <c r="M474" s="537"/>
      <c r="N474" s="537"/>
      <c r="O474" s="537"/>
      <c r="P474" s="538"/>
      <c r="Q474" s="502" t="s">
        <v>191</v>
      </c>
      <c r="R474" s="503"/>
      <c r="S474" s="503"/>
      <c r="T474" s="503"/>
      <c r="U474" s="504"/>
      <c r="V474" s="284"/>
      <c r="W474" s="499" t="str" cm="1">
        <f t="array" ref="W474">_xlfn.IFS(AND(B474="",Z474=""),"事業所番号及びサービス名を入力してください。",AND(B474="",Z474&lt;&gt;""),"事業所番号を入力してください。",AND(B474&lt;&gt;"",Z474=""),"サービス名を入力してください。",AND(B474&lt;&gt;"",Z474&lt;&gt;""),IF(LEFT(B474,2)="23",IFERROR(VLOOKUP(B474&amp;Z474,事業所一覧!$A$2:$D$44337,4,FALSE),"事業所番号若しくはサービス名に誤りがないか確認してください。"),"愛知県外の事業所は手入力してください。"))</f>
        <v>事業所番号及びサービス名を入力してください。</v>
      </c>
      <c r="X474" s="500"/>
      <c r="Y474" s="501"/>
      <c r="Z474" s="511"/>
      <c r="AA474" s="511"/>
      <c r="AB474" s="511"/>
      <c r="AC474" s="348" t="str">
        <f>IFERROR(VLOOKUP(Z474,【参考】数式用!$A$4:$B$54,2,FALSE),"")</f>
        <v/>
      </c>
      <c r="AD474" s="221"/>
      <c r="AE474" s="220" t="str">
        <f>IF(B474="","",IF(AO474="総合事業","数式を削除して手入力",IFERROR(INDEX(【参考】数式用!$AT$3:$AV$452,MATCH(Q474&amp;V474,【参考】数式用!$AS$3:$AS$452,0),MATCH(VLOOKUP(Z474,【参考】数式用!$AW$2:$AX$53,2,FALSE),【参考】数式用!$AT$2:$AV$2,0)),10)))</f>
        <v/>
      </c>
      <c r="AN474" s="428" t="e">
        <f>IF($L$18="", "", VLOOKUP(Z474,【参考】数式用!$A$4:$M$54,13,FALSE))</f>
        <v>#N/A</v>
      </c>
      <c r="AO474" s="46" t="e">
        <f>VLOOKUP(Z474,【参考】数式用!$A$2:$N$54,14,FALSE)</f>
        <v>#N/A</v>
      </c>
    </row>
    <row r="475" spans="1:41" ht="50" customHeight="1">
      <c r="A475" s="495">
        <f t="shared" si="3"/>
        <v>418</v>
      </c>
      <c r="B475" s="542"/>
      <c r="C475" s="543"/>
      <c r="D475" s="543"/>
      <c r="E475" s="543"/>
      <c r="F475" s="543"/>
      <c r="G475" s="543"/>
      <c r="H475" s="543"/>
      <c r="I475" s="543"/>
      <c r="J475" s="543"/>
      <c r="K475" s="543"/>
      <c r="L475" s="536"/>
      <c r="M475" s="537"/>
      <c r="N475" s="537"/>
      <c r="O475" s="537"/>
      <c r="P475" s="538"/>
      <c r="Q475" s="502" t="s">
        <v>191</v>
      </c>
      <c r="R475" s="503"/>
      <c r="S475" s="503"/>
      <c r="T475" s="503"/>
      <c r="U475" s="504"/>
      <c r="V475" s="284"/>
      <c r="W475" s="499" t="str" cm="1">
        <f t="array" ref="W475">_xlfn.IFS(AND(B475="",Z475=""),"事業所番号及びサービス名を入力してください。",AND(B475="",Z475&lt;&gt;""),"事業所番号を入力してください。",AND(B475&lt;&gt;"",Z475=""),"サービス名を入力してください。",AND(B475&lt;&gt;"",Z475&lt;&gt;""),IF(LEFT(B475,2)="23",IFERROR(VLOOKUP(B475&amp;Z475,事業所一覧!$A$2:$D$44337,4,FALSE),"事業所番号若しくはサービス名に誤りがないか確認してください。"),"愛知県外の事業所は手入力してください。"))</f>
        <v>事業所番号及びサービス名を入力してください。</v>
      </c>
      <c r="X475" s="500"/>
      <c r="Y475" s="501"/>
      <c r="Z475" s="511"/>
      <c r="AA475" s="511"/>
      <c r="AB475" s="511"/>
      <c r="AC475" s="348" t="str">
        <f>IFERROR(VLOOKUP(Z475,【参考】数式用!$A$4:$B$54,2,FALSE),"")</f>
        <v/>
      </c>
      <c r="AD475" s="221"/>
      <c r="AE475" s="220" t="str">
        <f>IF(B475="","",IF(AO475="総合事業","数式を削除して手入力",IFERROR(INDEX(【参考】数式用!$AT$3:$AV$452,MATCH(Q475&amp;V475,【参考】数式用!$AS$3:$AS$452,0),MATCH(VLOOKUP(Z475,【参考】数式用!$AW$2:$AX$53,2,FALSE),【参考】数式用!$AT$2:$AV$2,0)),10)))</f>
        <v/>
      </c>
      <c r="AN475" s="428" t="e">
        <f>IF($L$18="", "", VLOOKUP(Z475,【参考】数式用!$A$4:$M$54,13,FALSE))</f>
        <v>#N/A</v>
      </c>
      <c r="AO475" s="46" t="e">
        <f>VLOOKUP(Z475,【参考】数式用!$A$2:$N$54,14,FALSE)</f>
        <v>#N/A</v>
      </c>
    </row>
    <row r="476" spans="1:41" ht="50" customHeight="1">
      <c r="A476" s="495">
        <f t="shared" ref="A476" si="135">A475+1</f>
        <v>419</v>
      </c>
      <c r="B476" s="542"/>
      <c r="C476" s="543"/>
      <c r="D476" s="543"/>
      <c r="E476" s="543"/>
      <c r="F476" s="543"/>
      <c r="G476" s="543"/>
      <c r="H476" s="543"/>
      <c r="I476" s="543"/>
      <c r="J476" s="543"/>
      <c r="K476" s="543"/>
      <c r="L476" s="536"/>
      <c r="M476" s="537"/>
      <c r="N476" s="537"/>
      <c r="O476" s="537"/>
      <c r="P476" s="538"/>
      <c r="Q476" s="502" t="s">
        <v>191</v>
      </c>
      <c r="R476" s="503"/>
      <c r="S476" s="503"/>
      <c r="T476" s="503"/>
      <c r="U476" s="504"/>
      <c r="V476" s="284"/>
      <c r="W476" s="499" t="str" cm="1">
        <f t="array" ref="W476">_xlfn.IFS(AND(B476="",Z476=""),"事業所番号及びサービス名を入力してください。",AND(B476="",Z476&lt;&gt;""),"事業所番号を入力してください。",AND(B476&lt;&gt;"",Z476=""),"サービス名を入力してください。",AND(B476&lt;&gt;"",Z476&lt;&gt;""),IF(LEFT(B476,2)="23",IFERROR(VLOOKUP(B476&amp;Z476,事業所一覧!$A$2:$D$44337,4,FALSE),"事業所番号若しくはサービス名に誤りがないか確認してください。"),"愛知県外の事業所は手入力してください。"))</f>
        <v>事業所番号及びサービス名を入力してください。</v>
      </c>
      <c r="X476" s="500"/>
      <c r="Y476" s="501"/>
      <c r="Z476" s="511"/>
      <c r="AA476" s="511"/>
      <c r="AB476" s="511"/>
      <c r="AC476" s="348" t="str">
        <f>IFERROR(VLOOKUP(Z476,【参考】数式用!$A$4:$B$54,2,FALSE),"")</f>
        <v/>
      </c>
      <c r="AD476" s="221"/>
      <c r="AE476" s="220" t="str">
        <f>IF(B476="","",IF(AO476="総合事業","数式を削除して手入力",IFERROR(INDEX(【参考】数式用!$AT$3:$AV$452,MATCH(Q476&amp;V476,【参考】数式用!$AS$3:$AS$452,0),MATCH(VLOOKUP(Z476,【参考】数式用!$AW$2:$AX$53,2,FALSE),【参考】数式用!$AT$2:$AV$2,0)),10)))</f>
        <v/>
      </c>
      <c r="AN476" s="428" t="e">
        <f>IF($L$18="", "", VLOOKUP(Z476,【参考】数式用!$A$4:$M$54,13,FALSE))</f>
        <v>#N/A</v>
      </c>
      <c r="AO476" s="46" t="e">
        <f>VLOOKUP(Z476,【参考】数式用!$A$2:$N$54,14,FALSE)</f>
        <v>#N/A</v>
      </c>
    </row>
    <row r="477" spans="1:41" ht="50" customHeight="1">
      <c r="A477" s="495">
        <f t="shared" si="3"/>
        <v>420</v>
      </c>
      <c r="B477" s="542"/>
      <c r="C477" s="543"/>
      <c r="D477" s="543"/>
      <c r="E477" s="543"/>
      <c r="F477" s="543"/>
      <c r="G477" s="543"/>
      <c r="H477" s="543"/>
      <c r="I477" s="543"/>
      <c r="J477" s="543"/>
      <c r="K477" s="543"/>
      <c r="L477" s="536"/>
      <c r="M477" s="537"/>
      <c r="N477" s="537"/>
      <c r="O477" s="537"/>
      <c r="P477" s="538"/>
      <c r="Q477" s="502" t="s">
        <v>191</v>
      </c>
      <c r="R477" s="503"/>
      <c r="S477" s="503"/>
      <c r="T477" s="503"/>
      <c r="U477" s="504"/>
      <c r="V477" s="284"/>
      <c r="W477" s="499" t="str" cm="1">
        <f t="array" ref="W477">_xlfn.IFS(AND(B477="",Z477=""),"事業所番号及びサービス名を入力してください。",AND(B477="",Z477&lt;&gt;""),"事業所番号を入力してください。",AND(B477&lt;&gt;"",Z477=""),"サービス名を入力してください。",AND(B477&lt;&gt;"",Z477&lt;&gt;""),IF(LEFT(B477,2)="23",IFERROR(VLOOKUP(B477&amp;Z477,事業所一覧!$A$2:$D$44337,4,FALSE),"事業所番号若しくはサービス名に誤りがないか確認してください。"),"愛知県外の事業所は手入力してください。"))</f>
        <v>事業所番号及びサービス名を入力してください。</v>
      </c>
      <c r="X477" s="500"/>
      <c r="Y477" s="501"/>
      <c r="Z477" s="511"/>
      <c r="AA477" s="511"/>
      <c r="AB477" s="511"/>
      <c r="AC477" s="348" t="str">
        <f>IFERROR(VLOOKUP(Z477,【参考】数式用!$A$4:$B$54,2,FALSE),"")</f>
        <v/>
      </c>
      <c r="AD477" s="221"/>
      <c r="AE477" s="220" t="str">
        <f>IF(B477="","",IF(AO477="総合事業","数式を削除して手入力",IFERROR(INDEX(【参考】数式用!$AT$3:$AV$452,MATCH(Q477&amp;V477,【参考】数式用!$AS$3:$AS$452,0),MATCH(VLOOKUP(Z477,【参考】数式用!$AW$2:$AX$53,2,FALSE),【参考】数式用!$AT$2:$AV$2,0)),10)))</f>
        <v/>
      </c>
      <c r="AN477" s="428" t="e">
        <f>IF($L$18="", "", VLOOKUP(Z477,【参考】数式用!$A$4:$M$54,13,FALSE))</f>
        <v>#N/A</v>
      </c>
      <c r="AO477" s="46" t="e">
        <f>VLOOKUP(Z477,【参考】数式用!$A$2:$N$54,14,FALSE)</f>
        <v>#N/A</v>
      </c>
    </row>
    <row r="478" spans="1:41" ht="50" customHeight="1">
      <c r="A478" s="495">
        <f t="shared" ref="A478" si="136">A477+1</f>
        <v>421</v>
      </c>
      <c r="B478" s="542"/>
      <c r="C478" s="543"/>
      <c r="D478" s="543"/>
      <c r="E478" s="543"/>
      <c r="F478" s="543"/>
      <c r="G478" s="543"/>
      <c r="H478" s="543"/>
      <c r="I478" s="543"/>
      <c r="J478" s="543"/>
      <c r="K478" s="543"/>
      <c r="L478" s="536"/>
      <c r="M478" s="537"/>
      <c r="N478" s="537"/>
      <c r="O478" s="537"/>
      <c r="P478" s="538"/>
      <c r="Q478" s="502" t="s">
        <v>191</v>
      </c>
      <c r="R478" s="503"/>
      <c r="S478" s="503"/>
      <c r="T478" s="503"/>
      <c r="U478" s="504"/>
      <c r="V478" s="284"/>
      <c r="W478" s="499" t="str" cm="1">
        <f t="array" ref="W478">_xlfn.IFS(AND(B478="",Z478=""),"事業所番号及びサービス名を入力してください。",AND(B478="",Z478&lt;&gt;""),"事業所番号を入力してください。",AND(B478&lt;&gt;"",Z478=""),"サービス名を入力してください。",AND(B478&lt;&gt;"",Z478&lt;&gt;""),IF(LEFT(B478,2)="23",IFERROR(VLOOKUP(B478&amp;Z478,事業所一覧!$A$2:$D$44337,4,FALSE),"事業所番号若しくはサービス名に誤りがないか確認してください。"),"愛知県外の事業所は手入力してください。"))</f>
        <v>事業所番号及びサービス名を入力してください。</v>
      </c>
      <c r="X478" s="500"/>
      <c r="Y478" s="501"/>
      <c r="Z478" s="511"/>
      <c r="AA478" s="511"/>
      <c r="AB478" s="511"/>
      <c r="AC478" s="348" t="str">
        <f>IFERROR(VLOOKUP(Z478,【参考】数式用!$A$4:$B$54,2,FALSE),"")</f>
        <v/>
      </c>
      <c r="AD478" s="221"/>
      <c r="AE478" s="220" t="str">
        <f>IF(B478="","",IF(AO478="総合事業","数式を削除して手入力",IFERROR(INDEX(【参考】数式用!$AT$3:$AV$452,MATCH(Q478&amp;V478,【参考】数式用!$AS$3:$AS$452,0),MATCH(VLOOKUP(Z478,【参考】数式用!$AW$2:$AX$53,2,FALSE),【参考】数式用!$AT$2:$AV$2,0)),10)))</f>
        <v/>
      </c>
      <c r="AN478" s="428" t="e">
        <f>IF($L$18="", "", VLOOKUP(Z478,【参考】数式用!$A$4:$M$54,13,FALSE))</f>
        <v>#N/A</v>
      </c>
      <c r="AO478" s="46" t="e">
        <f>VLOOKUP(Z478,【参考】数式用!$A$2:$N$54,14,FALSE)</f>
        <v>#N/A</v>
      </c>
    </row>
    <row r="479" spans="1:41" ht="50" customHeight="1">
      <c r="A479" s="495">
        <f t="shared" si="3"/>
        <v>422</v>
      </c>
      <c r="B479" s="542"/>
      <c r="C479" s="543"/>
      <c r="D479" s="543"/>
      <c r="E479" s="543"/>
      <c r="F479" s="543"/>
      <c r="G479" s="543"/>
      <c r="H479" s="543"/>
      <c r="I479" s="543"/>
      <c r="J479" s="543"/>
      <c r="K479" s="543"/>
      <c r="L479" s="536"/>
      <c r="M479" s="537"/>
      <c r="N479" s="537"/>
      <c r="O479" s="537"/>
      <c r="P479" s="538"/>
      <c r="Q479" s="502" t="s">
        <v>191</v>
      </c>
      <c r="R479" s="503"/>
      <c r="S479" s="503"/>
      <c r="T479" s="503"/>
      <c r="U479" s="504"/>
      <c r="V479" s="284"/>
      <c r="W479" s="499" t="str" cm="1">
        <f t="array" ref="W479">_xlfn.IFS(AND(B479="",Z479=""),"事業所番号及びサービス名を入力してください。",AND(B479="",Z479&lt;&gt;""),"事業所番号を入力してください。",AND(B479&lt;&gt;"",Z479=""),"サービス名を入力してください。",AND(B479&lt;&gt;"",Z479&lt;&gt;""),IF(LEFT(B479,2)="23",IFERROR(VLOOKUP(B479&amp;Z479,事業所一覧!$A$2:$D$44337,4,FALSE),"事業所番号若しくはサービス名に誤りがないか確認してください。"),"愛知県外の事業所は手入力してください。"))</f>
        <v>事業所番号及びサービス名を入力してください。</v>
      </c>
      <c r="X479" s="500"/>
      <c r="Y479" s="501"/>
      <c r="Z479" s="511"/>
      <c r="AA479" s="511"/>
      <c r="AB479" s="511"/>
      <c r="AC479" s="348" t="str">
        <f>IFERROR(VLOOKUP(Z479,【参考】数式用!$A$4:$B$54,2,FALSE),"")</f>
        <v/>
      </c>
      <c r="AD479" s="221"/>
      <c r="AE479" s="220" t="str">
        <f>IF(B479="","",IF(AO479="総合事業","数式を削除して手入力",IFERROR(INDEX(【参考】数式用!$AT$3:$AV$452,MATCH(Q479&amp;V479,【参考】数式用!$AS$3:$AS$452,0),MATCH(VLOOKUP(Z479,【参考】数式用!$AW$2:$AX$53,2,FALSE),【参考】数式用!$AT$2:$AV$2,0)),10)))</f>
        <v/>
      </c>
      <c r="AN479" s="428" t="e">
        <f>IF($L$18="", "", VLOOKUP(Z479,【参考】数式用!$A$4:$M$54,13,FALSE))</f>
        <v>#N/A</v>
      </c>
      <c r="AO479" s="46" t="e">
        <f>VLOOKUP(Z479,【参考】数式用!$A$2:$N$54,14,FALSE)</f>
        <v>#N/A</v>
      </c>
    </row>
    <row r="480" spans="1:41" ht="50" customHeight="1">
      <c r="A480" s="495">
        <f t="shared" ref="A480" si="137">A479+1</f>
        <v>423</v>
      </c>
      <c r="B480" s="542"/>
      <c r="C480" s="543"/>
      <c r="D480" s="543"/>
      <c r="E480" s="543"/>
      <c r="F480" s="543"/>
      <c r="G480" s="543"/>
      <c r="H480" s="543"/>
      <c r="I480" s="543"/>
      <c r="J480" s="543"/>
      <c r="K480" s="543"/>
      <c r="L480" s="536"/>
      <c r="M480" s="537"/>
      <c r="N480" s="537"/>
      <c r="O480" s="537"/>
      <c r="P480" s="538"/>
      <c r="Q480" s="502" t="s">
        <v>191</v>
      </c>
      <c r="R480" s="503"/>
      <c r="S480" s="503"/>
      <c r="T480" s="503"/>
      <c r="U480" s="504"/>
      <c r="V480" s="284"/>
      <c r="W480" s="499" t="str" cm="1">
        <f t="array" ref="W480">_xlfn.IFS(AND(B480="",Z480=""),"事業所番号及びサービス名を入力してください。",AND(B480="",Z480&lt;&gt;""),"事業所番号を入力してください。",AND(B480&lt;&gt;"",Z480=""),"サービス名を入力してください。",AND(B480&lt;&gt;"",Z480&lt;&gt;""),IF(LEFT(B480,2)="23",IFERROR(VLOOKUP(B480&amp;Z480,事業所一覧!$A$2:$D$44337,4,FALSE),"事業所番号若しくはサービス名に誤りがないか確認してください。"),"愛知県外の事業所は手入力してください。"))</f>
        <v>事業所番号及びサービス名を入力してください。</v>
      </c>
      <c r="X480" s="500"/>
      <c r="Y480" s="501"/>
      <c r="Z480" s="511"/>
      <c r="AA480" s="511"/>
      <c r="AB480" s="511"/>
      <c r="AC480" s="348" t="str">
        <f>IFERROR(VLOOKUP(Z480,【参考】数式用!$A$4:$B$54,2,FALSE),"")</f>
        <v/>
      </c>
      <c r="AD480" s="221"/>
      <c r="AE480" s="220" t="str">
        <f>IF(B480="","",IF(AO480="総合事業","数式を削除して手入力",IFERROR(INDEX(【参考】数式用!$AT$3:$AV$452,MATCH(Q480&amp;V480,【参考】数式用!$AS$3:$AS$452,0),MATCH(VLOOKUP(Z480,【参考】数式用!$AW$2:$AX$53,2,FALSE),【参考】数式用!$AT$2:$AV$2,0)),10)))</f>
        <v/>
      </c>
      <c r="AN480" s="428" t="e">
        <f>IF($L$18="", "", VLOOKUP(Z480,【参考】数式用!$A$4:$M$54,13,FALSE))</f>
        <v>#N/A</v>
      </c>
      <c r="AO480" s="46" t="e">
        <f>VLOOKUP(Z480,【参考】数式用!$A$2:$N$54,14,FALSE)</f>
        <v>#N/A</v>
      </c>
    </row>
    <row r="481" spans="1:41" ht="50" customHeight="1">
      <c r="A481" s="495">
        <f t="shared" si="3"/>
        <v>424</v>
      </c>
      <c r="B481" s="542"/>
      <c r="C481" s="543"/>
      <c r="D481" s="543"/>
      <c r="E481" s="543"/>
      <c r="F481" s="543"/>
      <c r="G481" s="543"/>
      <c r="H481" s="543"/>
      <c r="I481" s="543"/>
      <c r="J481" s="543"/>
      <c r="K481" s="543"/>
      <c r="L481" s="536"/>
      <c r="M481" s="537"/>
      <c r="N481" s="537"/>
      <c r="O481" s="537"/>
      <c r="P481" s="538"/>
      <c r="Q481" s="502" t="s">
        <v>191</v>
      </c>
      <c r="R481" s="503"/>
      <c r="S481" s="503"/>
      <c r="T481" s="503"/>
      <c r="U481" s="504"/>
      <c r="V481" s="284"/>
      <c r="W481" s="499" t="str" cm="1">
        <f t="array" ref="W481">_xlfn.IFS(AND(B481="",Z481=""),"事業所番号及びサービス名を入力してください。",AND(B481="",Z481&lt;&gt;""),"事業所番号を入力してください。",AND(B481&lt;&gt;"",Z481=""),"サービス名を入力してください。",AND(B481&lt;&gt;"",Z481&lt;&gt;""),IF(LEFT(B481,2)="23",IFERROR(VLOOKUP(B481&amp;Z481,事業所一覧!$A$2:$D$44337,4,FALSE),"事業所番号若しくはサービス名に誤りがないか確認してください。"),"愛知県外の事業所は手入力してください。"))</f>
        <v>事業所番号及びサービス名を入力してください。</v>
      </c>
      <c r="X481" s="500"/>
      <c r="Y481" s="501"/>
      <c r="Z481" s="511"/>
      <c r="AA481" s="511"/>
      <c r="AB481" s="511"/>
      <c r="AC481" s="348" t="str">
        <f>IFERROR(VLOOKUP(Z481,【参考】数式用!$A$4:$B$54,2,FALSE),"")</f>
        <v/>
      </c>
      <c r="AD481" s="221"/>
      <c r="AE481" s="220" t="str">
        <f>IF(B481="","",IF(AO481="総合事業","数式を削除して手入力",IFERROR(INDEX(【参考】数式用!$AT$3:$AV$452,MATCH(Q481&amp;V481,【参考】数式用!$AS$3:$AS$452,0),MATCH(VLOOKUP(Z481,【参考】数式用!$AW$2:$AX$53,2,FALSE),【参考】数式用!$AT$2:$AV$2,0)),10)))</f>
        <v/>
      </c>
      <c r="AN481" s="428" t="e">
        <f>IF($L$18="", "", VLOOKUP(Z481,【参考】数式用!$A$4:$M$54,13,FALSE))</f>
        <v>#N/A</v>
      </c>
      <c r="AO481" s="46" t="e">
        <f>VLOOKUP(Z481,【参考】数式用!$A$2:$N$54,14,FALSE)</f>
        <v>#N/A</v>
      </c>
    </row>
    <row r="482" spans="1:41" ht="50" customHeight="1">
      <c r="A482" s="495">
        <f t="shared" ref="A482" si="138">A481+1</f>
        <v>425</v>
      </c>
      <c r="B482" s="542"/>
      <c r="C482" s="543"/>
      <c r="D482" s="543"/>
      <c r="E482" s="543"/>
      <c r="F482" s="543"/>
      <c r="G482" s="543"/>
      <c r="H482" s="543"/>
      <c r="I482" s="543"/>
      <c r="J482" s="543"/>
      <c r="K482" s="543"/>
      <c r="L482" s="536"/>
      <c r="M482" s="537"/>
      <c r="N482" s="537"/>
      <c r="O482" s="537"/>
      <c r="P482" s="538"/>
      <c r="Q482" s="502" t="s">
        <v>191</v>
      </c>
      <c r="R482" s="503"/>
      <c r="S482" s="503"/>
      <c r="T482" s="503"/>
      <c r="U482" s="504"/>
      <c r="V482" s="284"/>
      <c r="W482" s="499" t="str" cm="1">
        <f t="array" ref="W482">_xlfn.IFS(AND(B482="",Z482=""),"事業所番号及びサービス名を入力してください。",AND(B482="",Z482&lt;&gt;""),"事業所番号を入力してください。",AND(B482&lt;&gt;"",Z482=""),"サービス名を入力してください。",AND(B482&lt;&gt;"",Z482&lt;&gt;""),IF(LEFT(B482,2)="23",IFERROR(VLOOKUP(B482&amp;Z482,事業所一覧!$A$2:$D$44337,4,FALSE),"事業所番号若しくはサービス名に誤りがないか確認してください。"),"愛知県外の事業所は手入力してください。"))</f>
        <v>事業所番号及びサービス名を入力してください。</v>
      </c>
      <c r="X482" s="500"/>
      <c r="Y482" s="501"/>
      <c r="Z482" s="511"/>
      <c r="AA482" s="511"/>
      <c r="AB482" s="511"/>
      <c r="AC482" s="348" t="str">
        <f>IFERROR(VLOOKUP(Z482,【参考】数式用!$A$4:$B$54,2,FALSE),"")</f>
        <v/>
      </c>
      <c r="AD482" s="221"/>
      <c r="AE482" s="220" t="str">
        <f>IF(B482="","",IF(AO482="総合事業","数式を削除して手入力",IFERROR(INDEX(【参考】数式用!$AT$3:$AV$452,MATCH(Q482&amp;V482,【参考】数式用!$AS$3:$AS$452,0),MATCH(VLOOKUP(Z482,【参考】数式用!$AW$2:$AX$53,2,FALSE),【参考】数式用!$AT$2:$AV$2,0)),10)))</f>
        <v/>
      </c>
      <c r="AN482" s="428" t="e">
        <f>IF($L$18="", "", VLOOKUP(Z482,【参考】数式用!$A$4:$M$54,13,FALSE))</f>
        <v>#N/A</v>
      </c>
      <c r="AO482" s="46" t="e">
        <f>VLOOKUP(Z482,【参考】数式用!$A$2:$N$54,14,FALSE)</f>
        <v>#N/A</v>
      </c>
    </row>
    <row r="483" spans="1:41" ht="50" customHeight="1">
      <c r="A483" s="495">
        <f t="shared" si="3"/>
        <v>426</v>
      </c>
      <c r="B483" s="542"/>
      <c r="C483" s="543"/>
      <c r="D483" s="543"/>
      <c r="E483" s="543"/>
      <c r="F483" s="543"/>
      <c r="G483" s="543"/>
      <c r="H483" s="543"/>
      <c r="I483" s="543"/>
      <c r="J483" s="543"/>
      <c r="K483" s="543"/>
      <c r="L483" s="536"/>
      <c r="M483" s="537"/>
      <c r="N483" s="537"/>
      <c r="O483" s="537"/>
      <c r="P483" s="538"/>
      <c r="Q483" s="502" t="s">
        <v>191</v>
      </c>
      <c r="R483" s="503"/>
      <c r="S483" s="503"/>
      <c r="T483" s="503"/>
      <c r="U483" s="504"/>
      <c r="V483" s="284"/>
      <c r="W483" s="499" t="str" cm="1">
        <f t="array" ref="W483">_xlfn.IFS(AND(B483="",Z483=""),"事業所番号及びサービス名を入力してください。",AND(B483="",Z483&lt;&gt;""),"事業所番号を入力してください。",AND(B483&lt;&gt;"",Z483=""),"サービス名を入力してください。",AND(B483&lt;&gt;"",Z483&lt;&gt;""),IF(LEFT(B483,2)="23",IFERROR(VLOOKUP(B483&amp;Z483,事業所一覧!$A$2:$D$44337,4,FALSE),"事業所番号若しくはサービス名に誤りがないか確認してください。"),"愛知県外の事業所は手入力してください。"))</f>
        <v>事業所番号及びサービス名を入力してください。</v>
      </c>
      <c r="X483" s="500"/>
      <c r="Y483" s="501"/>
      <c r="Z483" s="511"/>
      <c r="AA483" s="511"/>
      <c r="AB483" s="511"/>
      <c r="AC483" s="348" t="str">
        <f>IFERROR(VLOOKUP(Z483,【参考】数式用!$A$4:$B$54,2,FALSE),"")</f>
        <v/>
      </c>
      <c r="AD483" s="221"/>
      <c r="AE483" s="220" t="str">
        <f>IF(B483="","",IF(AO483="総合事業","数式を削除して手入力",IFERROR(INDEX(【参考】数式用!$AT$3:$AV$452,MATCH(Q483&amp;V483,【参考】数式用!$AS$3:$AS$452,0),MATCH(VLOOKUP(Z483,【参考】数式用!$AW$2:$AX$53,2,FALSE),【参考】数式用!$AT$2:$AV$2,0)),10)))</f>
        <v/>
      </c>
      <c r="AN483" s="428" t="e">
        <f>IF($L$18="", "", VLOOKUP(Z483,【参考】数式用!$A$4:$M$54,13,FALSE))</f>
        <v>#N/A</v>
      </c>
      <c r="AO483" s="46" t="e">
        <f>VLOOKUP(Z483,【参考】数式用!$A$2:$N$54,14,FALSE)</f>
        <v>#N/A</v>
      </c>
    </row>
    <row r="484" spans="1:41" ht="50" customHeight="1">
      <c r="A484" s="495">
        <f t="shared" ref="A484" si="139">A483+1</f>
        <v>427</v>
      </c>
      <c r="B484" s="542"/>
      <c r="C484" s="543"/>
      <c r="D484" s="543"/>
      <c r="E484" s="543"/>
      <c r="F484" s="543"/>
      <c r="G484" s="543"/>
      <c r="H484" s="543"/>
      <c r="I484" s="543"/>
      <c r="J484" s="543"/>
      <c r="K484" s="543"/>
      <c r="L484" s="536"/>
      <c r="M484" s="537"/>
      <c r="N484" s="537"/>
      <c r="O484" s="537"/>
      <c r="P484" s="538"/>
      <c r="Q484" s="502" t="s">
        <v>191</v>
      </c>
      <c r="R484" s="503"/>
      <c r="S484" s="503"/>
      <c r="T484" s="503"/>
      <c r="U484" s="504"/>
      <c r="V484" s="284"/>
      <c r="W484" s="499" t="str" cm="1">
        <f t="array" ref="W484">_xlfn.IFS(AND(B484="",Z484=""),"事業所番号及びサービス名を入力してください。",AND(B484="",Z484&lt;&gt;""),"事業所番号を入力してください。",AND(B484&lt;&gt;"",Z484=""),"サービス名を入力してください。",AND(B484&lt;&gt;"",Z484&lt;&gt;""),IF(LEFT(B484,2)="23",IFERROR(VLOOKUP(B484&amp;Z484,事業所一覧!$A$2:$D$44337,4,FALSE),"事業所番号若しくはサービス名に誤りがないか確認してください。"),"愛知県外の事業所は手入力してください。"))</f>
        <v>事業所番号及びサービス名を入力してください。</v>
      </c>
      <c r="X484" s="500"/>
      <c r="Y484" s="501"/>
      <c r="Z484" s="511"/>
      <c r="AA484" s="511"/>
      <c r="AB484" s="511"/>
      <c r="AC484" s="348" t="str">
        <f>IFERROR(VLOOKUP(Z484,【参考】数式用!$A$4:$B$54,2,FALSE),"")</f>
        <v/>
      </c>
      <c r="AD484" s="221"/>
      <c r="AE484" s="220" t="str">
        <f>IF(B484="","",IF(AO484="総合事業","数式を削除して手入力",IFERROR(INDEX(【参考】数式用!$AT$3:$AV$452,MATCH(Q484&amp;V484,【参考】数式用!$AS$3:$AS$452,0),MATCH(VLOOKUP(Z484,【参考】数式用!$AW$2:$AX$53,2,FALSE),【参考】数式用!$AT$2:$AV$2,0)),10)))</f>
        <v/>
      </c>
      <c r="AN484" s="428" t="e">
        <f>IF($L$18="", "", VLOOKUP(Z484,【参考】数式用!$A$4:$M$54,13,FALSE))</f>
        <v>#N/A</v>
      </c>
      <c r="AO484" s="46" t="e">
        <f>VLOOKUP(Z484,【参考】数式用!$A$2:$N$54,14,FALSE)</f>
        <v>#N/A</v>
      </c>
    </row>
    <row r="485" spans="1:41" ht="50" customHeight="1">
      <c r="A485" s="495">
        <f t="shared" si="3"/>
        <v>428</v>
      </c>
      <c r="B485" s="542"/>
      <c r="C485" s="543"/>
      <c r="D485" s="543"/>
      <c r="E485" s="543"/>
      <c r="F485" s="543"/>
      <c r="G485" s="543"/>
      <c r="H485" s="543"/>
      <c r="I485" s="543"/>
      <c r="J485" s="543"/>
      <c r="K485" s="543"/>
      <c r="L485" s="536"/>
      <c r="M485" s="537"/>
      <c r="N485" s="537"/>
      <c r="O485" s="537"/>
      <c r="P485" s="538"/>
      <c r="Q485" s="502" t="s">
        <v>191</v>
      </c>
      <c r="R485" s="503"/>
      <c r="S485" s="503"/>
      <c r="T485" s="503"/>
      <c r="U485" s="504"/>
      <c r="V485" s="284"/>
      <c r="W485" s="499" t="str" cm="1">
        <f t="array" ref="W485">_xlfn.IFS(AND(B485="",Z485=""),"事業所番号及びサービス名を入力してください。",AND(B485="",Z485&lt;&gt;""),"事業所番号を入力してください。",AND(B485&lt;&gt;"",Z485=""),"サービス名を入力してください。",AND(B485&lt;&gt;"",Z485&lt;&gt;""),IF(LEFT(B485,2)="23",IFERROR(VLOOKUP(B485&amp;Z485,事業所一覧!$A$2:$D$44337,4,FALSE),"事業所番号若しくはサービス名に誤りがないか確認してください。"),"愛知県外の事業所は手入力してください。"))</f>
        <v>事業所番号及びサービス名を入力してください。</v>
      </c>
      <c r="X485" s="500"/>
      <c r="Y485" s="501"/>
      <c r="Z485" s="511"/>
      <c r="AA485" s="511"/>
      <c r="AB485" s="511"/>
      <c r="AC485" s="348" t="str">
        <f>IFERROR(VLOOKUP(Z485,【参考】数式用!$A$4:$B$54,2,FALSE),"")</f>
        <v/>
      </c>
      <c r="AD485" s="221"/>
      <c r="AE485" s="220" t="str">
        <f>IF(B485="","",IF(AO485="総合事業","数式を削除して手入力",IFERROR(INDEX(【参考】数式用!$AT$3:$AV$452,MATCH(Q485&amp;V485,【参考】数式用!$AS$3:$AS$452,0),MATCH(VLOOKUP(Z485,【参考】数式用!$AW$2:$AX$53,2,FALSE),【参考】数式用!$AT$2:$AV$2,0)),10)))</f>
        <v/>
      </c>
      <c r="AN485" s="428" t="e">
        <f>IF($L$18="", "", VLOOKUP(Z485,【参考】数式用!$A$4:$M$54,13,FALSE))</f>
        <v>#N/A</v>
      </c>
      <c r="AO485" s="46" t="e">
        <f>VLOOKUP(Z485,【参考】数式用!$A$2:$N$54,14,FALSE)</f>
        <v>#N/A</v>
      </c>
    </row>
    <row r="486" spans="1:41" ht="50" customHeight="1">
      <c r="A486" s="495">
        <f t="shared" ref="A486" si="140">A485+1</f>
        <v>429</v>
      </c>
      <c r="B486" s="542"/>
      <c r="C486" s="543"/>
      <c r="D486" s="543"/>
      <c r="E486" s="543"/>
      <c r="F486" s="543"/>
      <c r="G486" s="543"/>
      <c r="H486" s="543"/>
      <c r="I486" s="543"/>
      <c r="J486" s="543"/>
      <c r="K486" s="543"/>
      <c r="L486" s="536"/>
      <c r="M486" s="537"/>
      <c r="N486" s="537"/>
      <c r="O486" s="537"/>
      <c r="P486" s="538"/>
      <c r="Q486" s="502" t="s">
        <v>191</v>
      </c>
      <c r="R486" s="503"/>
      <c r="S486" s="503"/>
      <c r="T486" s="503"/>
      <c r="U486" s="504"/>
      <c r="V486" s="284"/>
      <c r="W486" s="499" t="str" cm="1">
        <f t="array" ref="W486">_xlfn.IFS(AND(B486="",Z486=""),"事業所番号及びサービス名を入力してください。",AND(B486="",Z486&lt;&gt;""),"事業所番号を入力してください。",AND(B486&lt;&gt;"",Z486=""),"サービス名を入力してください。",AND(B486&lt;&gt;"",Z486&lt;&gt;""),IF(LEFT(B486,2)="23",IFERROR(VLOOKUP(B486&amp;Z486,事業所一覧!$A$2:$D$44337,4,FALSE),"事業所番号若しくはサービス名に誤りがないか確認してください。"),"愛知県外の事業所は手入力してください。"))</f>
        <v>事業所番号及びサービス名を入力してください。</v>
      </c>
      <c r="X486" s="500"/>
      <c r="Y486" s="501"/>
      <c r="Z486" s="511"/>
      <c r="AA486" s="511"/>
      <c r="AB486" s="511"/>
      <c r="AC486" s="348" t="str">
        <f>IFERROR(VLOOKUP(Z486,【参考】数式用!$A$4:$B$54,2,FALSE),"")</f>
        <v/>
      </c>
      <c r="AD486" s="221"/>
      <c r="AE486" s="220" t="str">
        <f>IF(B486="","",IF(AO486="総合事業","数式を削除して手入力",IFERROR(INDEX(【参考】数式用!$AT$3:$AV$452,MATCH(Q486&amp;V486,【参考】数式用!$AS$3:$AS$452,0),MATCH(VLOOKUP(Z486,【参考】数式用!$AW$2:$AX$53,2,FALSE),【参考】数式用!$AT$2:$AV$2,0)),10)))</f>
        <v/>
      </c>
      <c r="AN486" s="428" t="e">
        <f>IF($L$18="", "", VLOOKUP(Z486,【参考】数式用!$A$4:$M$54,13,FALSE))</f>
        <v>#N/A</v>
      </c>
      <c r="AO486" s="46" t="e">
        <f>VLOOKUP(Z486,【参考】数式用!$A$2:$N$54,14,FALSE)</f>
        <v>#N/A</v>
      </c>
    </row>
    <row r="487" spans="1:41" ht="50" customHeight="1">
      <c r="A487" s="495">
        <f t="shared" si="3"/>
        <v>430</v>
      </c>
      <c r="B487" s="542"/>
      <c r="C487" s="543"/>
      <c r="D487" s="543"/>
      <c r="E487" s="543"/>
      <c r="F487" s="543"/>
      <c r="G487" s="543"/>
      <c r="H487" s="543"/>
      <c r="I487" s="543"/>
      <c r="J487" s="543"/>
      <c r="K487" s="543"/>
      <c r="L487" s="536"/>
      <c r="M487" s="537"/>
      <c r="N487" s="537"/>
      <c r="O487" s="537"/>
      <c r="P487" s="538"/>
      <c r="Q487" s="502" t="s">
        <v>191</v>
      </c>
      <c r="R487" s="503"/>
      <c r="S487" s="503"/>
      <c r="T487" s="503"/>
      <c r="U487" s="504"/>
      <c r="V487" s="284"/>
      <c r="W487" s="499" t="str" cm="1">
        <f t="array" ref="W487">_xlfn.IFS(AND(B487="",Z487=""),"事業所番号及びサービス名を入力してください。",AND(B487="",Z487&lt;&gt;""),"事業所番号を入力してください。",AND(B487&lt;&gt;"",Z487=""),"サービス名を入力してください。",AND(B487&lt;&gt;"",Z487&lt;&gt;""),IF(LEFT(B487,2)="23",IFERROR(VLOOKUP(B487&amp;Z487,事業所一覧!$A$2:$D$44337,4,FALSE),"事業所番号若しくはサービス名に誤りがないか確認してください。"),"愛知県外の事業所は手入力してください。"))</f>
        <v>事業所番号及びサービス名を入力してください。</v>
      </c>
      <c r="X487" s="500"/>
      <c r="Y487" s="501"/>
      <c r="Z487" s="511"/>
      <c r="AA487" s="511"/>
      <c r="AB487" s="511"/>
      <c r="AC487" s="348" t="str">
        <f>IFERROR(VLOOKUP(Z487,【参考】数式用!$A$4:$B$54,2,FALSE),"")</f>
        <v/>
      </c>
      <c r="AD487" s="221"/>
      <c r="AE487" s="220" t="str">
        <f>IF(B487="","",IF(AO487="総合事業","数式を削除して手入力",IFERROR(INDEX(【参考】数式用!$AT$3:$AV$452,MATCH(Q487&amp;V487,【参考】数式用!$AS$3:$AS$452,0),MATCH(VLOOKUP(Z487,【参考】数式用!$AW$2:$AX$53,2,FALSE),【参考】数式用!$AT$2:$AV$2,0)),10)))</f>
        <v/>
      </c>
      <c r="AN487" s="428" t="e">
        <f>IF($L$18="", "", VLOOKUP(Z487,【参考】数式用!$A$4:$M$54,13,FALSE))</f>
        <v>#N/A</v>
      </c>
      <c r="AO487" s="46" t="e">
        <f>VLOOKUP(Z487,【参考】数式用!$A$2:$N$54,14,FALSE)</f>
        <v>#N/A</v>
      </c>
    </row>
    <row r="488" spans="1:41" ht="50" customHeight="1">
      <c r="A488" s="495">
        <f t="shared" ref="A488" si="141">A487+1</f>
        <v>431</v>
      </c>
      <c r="B488" s="542"/>
      <c r="C488" s="543"/>
      <c r="D488" s="543"/>
      <c r="E488" s="543"/>
      <c r="F488" s="543"/>
      <c r="G488" s="543"/>
      <c r="H488" s="543"/>
      <c r="I488" s="543"/>
      <c r="J488" s="543"/>
      <c r="K488" s="543"/>
      <c r="L488" s="536"/>
      <c r="M488" s="537"/>
      <c r="N488" s="537"/>
      <c r="O488" s="537"/>
      <c r="P488" s="538"/>
      <c r="Q488" s="502" t="s">
        <v>191</v>
      </c>
      <c r="R488" s="503"/>
      <c r="S488" s="503"/>
      <c r="T488" s="503"/>
      <c r="U488" s="504"/>
      <c r="V488" s="284"/>
      <c r="W488" s="499" t="str" cm="1">
        <f t="array" ref="W488">_xlfn.IFS(AND(B488="",Z488=""),"事業所番号及びサービス名を入力してください。",AND(B488="",Z488&lt;&gt;""),"事業所番号を入力してください。",AND(B488&lt;&gt;"",Z488=""),"サービス名を入力してください。",AND(B488&lt;&gt;"",Z488&lt;&gt;""),IF(LEFT(B488,2)="23",IFERROR(VLOOKUP(B488&amp;Z488,事業所一覧!$A$2:$D$44337,4,FALSE),"事業所番号若しくはサービス名に誤りがないか確認してください。"),"愛知県外の事業所は手入力してください。"))</f>
        <v>事業所番号及びサービス名を入力してください。</v>
      </c>
      <c r="X488" s="500"/>
      <c r="Y488" s="501"/>
      <c r="Z488" s="511"/>
      <c r="AA488" s="511"/>
      <c r="AB488" s="511"/>
      <c r="AC488" s="348" t="str">
        <f>IFERROR(VLOOKUP(Z488,【参考】数式用!$A$4:$B$54,2,FALSE),"")</f>
        <v/>
      </c>
      <c r="AD488" s="221"/>
      <c r="AE488" s="220" t="str">
        <f>IF(B488="","",IF(AO488="総合事業","数式を削除して手入力",IFERROR(INDEX(【参考】数式用!$AT$3:$AV$452,MATCH(Q488&amp;V488,【参考】数式用!$AS$3:$AS$452,0),MATCH(VLOOKUP(Z488,【参考】数式用!$AW$2:$AX$53,2,FALSE),【参考】数式用!$AT$2:$AV$2,0)),10)))</f>
        <v/>
      </c>
      <c r="AN488" s="428" t="e">
        <f>IF($L$18="", "", VLOOKUP(Z488,【参考】数式用!$A$4:$M$54,13,FALSE))</f>
        <v>#N/A</v>
      </c>
      <c r="AO488" s="46" t="e">
        <f>VLOOKUP(Z488,【参考】数式用!$A$2:$N$54,14,FALSE)</f>
        <v>#N/A</v>
      </c>
    </row>
    <row r="489" spans="1:41" ht="50" customHeight="1">
      <c r="A489" s="495">
        <f t="shared" si="3"/>
        <v>432</v>
      </c>
      <c r="B489" s="542"/>
      <c r="C489" s="543"/>
      <c r="D489" s="543"/>
      <c r="E489" s="543"/>
      <c r="F489" s="543"/>
      <c r="G489" s="543"/>
      <c r="H489" s="543"/>
      <c r="I489" s="543"/>
      <c r="J489" s="543"/>
      <c r="K489" s="543"/>
      <c r="L489" s="536"/>
      <c r="M489" s="537"/>
      <c r="N489" s="537"/>
      <c r="O489" s="537"/>
      <c r="P489" s="538"/>
      <c r="Q489" s="502" t="s">
        <v>191</v>
      </c>
      <c r="R489" s="503"/>
      <c r="S489" s="503"/>
      <c r="T489" s="503"/>
      <c r="U489" s="504"/>
      <c r="V489" s="284"/>
      <c r="W489" s="499" t="str" cm="1">
        <f t="array" ref="W489">_xlfn.IFS(AND(B489="",Z489=""),"事業所番号及びサービス名を入力してください。",AND(B489="",Z489&lt;&gt;""),"事業所番号を入力してください。",AND(B489&lt;&gt;"",Z489=""),"サービス名を入力してください。",AND(B489&lt;&gt;"",Z489&lt;&gt;""),IF(LEFT(B489,2)="23",IFERROR(VLOOKUP(B489&amp;Z489,事業所一覧!$A$2:$D$44337,4,FALSE),"事業所番号若しくはサービス名に誤りがないか確認してください。"),"愛知県外の事業所は手入力してください。"))</f>
        <v>事業所番号及びサービス名を入力してください。</v>
      </c>
      <c r="X489" s="500"/>
      <c r="Y489" s="501"/>
      <c r="Z489" s="511"/>
      <c r="AA489" s="511"/>
      <c r="AB489" s="511"/>
      <c r="AC489" s="348" t="str">
        <f>IFERROR(VLOOKUP(Z489,【参考】数式用!$A$4:$B$54,2,FALSE),"")</f>
        <v/>
      </c>
      <c r="AD489" s="221"/>
      <c r="AE489" s="220" t="str">
        <f>IF(B489="","",IF(AO489="総合事業","数式を削除して手入力",IFERROR(INDEX(【参考】数式用!$AT$3:$AV$452,MATCH(Q489&amp;V489,【参考】数式用!$AS$3:$AS$452,0),MATCH(VLOOKUP(Z489,【参考】数式用!$AW$2:$AX$53,2,FALSE),【参考】数式用!$AT$2:$AV$2,0)),10)))</f>
        <v/>
      </c>
      <c r="AN489" s="428" t="e">
        <f>IF($L$18="", "", VLOOKUP(Z489,【参考】数式用!$A$4:$M$54,13,FALSE))</f>
        <v>#N/A</v>
      </c>
      <c r="AO489" s="46" t="e">
        <f>VLOOKUP(Z489,【参考】数式用!$A$2:$N$54,14,FALSE)</f>
        <v>#N/A</v>
      </c>
    </row>
    <row r="490" spans="1:41" ht="50" customHeight="1">
      <c r="A490" s="495">
        <f t="shared" ref="A490" si="142">A489+1</f>
        <v>433</v>
      </c>
      <c r="B490" s="542"/>
      <c r="C490" s="543"/>
      <c r="D490" s="543"/>
      <c r="E490" s="543"/>
      <c r="F490" s="543"/>
      <c r="G490" s="543"/>
      <c r="H490" s="543"/>
      <c r="I490" s="543"/>
      <c r="J490" s="543"/>
      <c r="K490" s="543"/>
      <c r="L490" s="536"/>
      <c r="M490" s="537"/>
      <c r="N490" s="537"/>
      <c r="O490" s="537"/>
      <c r="P490" s="538"/>
      <c r="Q490" s="502" t="s">
        <v>191</v>
      </c>
      <c r="R490" s="503"/>
      <c r="S490" s="503"/>
      <c r="T490" s="503"/>
      <c r="U490" s="504"/>
      <c r="V490" s="284"/>
      <c r="W490" s="499" t="str" cm="1">
        <f t="array" ref="W490">_xlfn.IFS(AND(B490="",Z490=""),"事業所番号及びサービス名を入力してください。",AND(B490="",Z490&lt;&gt;""),"事業所番号を入力してください。",AND(B490&lt;&gt;"",Z490=""),"サービス名を入力してください。",AND(B490&lt;&gt;"",Z490&lt;&gt;""),IF(LEFT(B490,2)="23",IFERROR(VLOOKUP(B490&amp;Z490,事業所一覧!$A$2:$D$44337,4,FALSE),"事業所番号若しくはサービス名に誤りがないか確認してください。"),"愛知県外の事業所は手入力してください。"))</f>
        <v>事業所番号及びサービス名を入力してください。</v>
      </c>
      <c r="X490" s="500"/>
      <c r="Y490" s="501"/>
      <c r="Z490" s="511"/>
      <c r="AA490" s="511"/>
      <c r="AB490" s="511"/>
      <c r="AC490" s="348" t="str">
        <f>IFERROR(VLOOKUP(Z490,【参考】数式用!$A$4:$B$54,2,FALSE),"")</f>
        <v/>
      </c>
      <c r="AD490" s="221"/>
      <c r="AE490" s="220" t="str">
        <f>IF(B490="","",IF(AO490="総合事業","数式を削除して手入力",IFERROR(INDEX(【参考】数式用!$AT$3:$AV$452,MATCH(Q490&amp;V490,【参考】数式用!$AS$3:$AS$452,0),MATCH(VLOOKUP(Z490,【参考】数式用!$AW$2:$AX$53,2,FALSE),【参考】数式用!$AT$2:$AV$2,0)),10)))</f>
        <v/>
      </c>
      <c r="AN490" s="428" t="e">
        <f>IF($L$18="", "", VLOOKUP(Z490,【参考】数式用!$A$4:$M$54,13,FALSE))</f>
        <v>#N/A</v>
      </c>
      <c r="AO490" s="46" t="e">
        <f>VLOOKUP(Z490,【参考】数式用!$A$2:$N$54,14,FALSE)</f>
        <v>#N/A</v>
      </c>
    </row>
    <row r="491" spans="1:41" ht="50" customHeight="1">
      <c r="A491" s="495">
        <f t="shared" si="3"/>
        <v>434</v>
      </c>
      <c r="B491" s="542"/>
      <c r="C491" s="543"/>
      <c r="D491" s="543"/>
      <c r="E491" s="543"/>
      <c r="F491" s="543"/>
      <c r="G491" s="543"/>
      <c r="H491" s="543"/>
      <c r="I491" s="543"/>
      <c r="J491" s="543"/>
      <c r="K491" s="543"/>
      <c r="L491" s="536"/>
      <c r="M491" s="537"/>
      <c r="N491" s="537"/>
      <c r="O491" s="537"/>
      <c r="P491" s="538"/>
      <c r="Q491" s="502" t="s">
        <v>191</v>
      </c>
      <c r="R491" s="503"/>
      <c r="S491" s="503"/>
      <c r="T491" s="503"/>
      <c r="U491" s="504"/>
      <c r="V491" s="284"/>
      <c r="W491" s="499" t="str" cm="1">
        <f t="array" ref="W491">_xlfn.IFS(AND(B491="",Z491=""),"事業所番号及びサービス名を入力してください。",AND(B491="",Z491&lt;&gt;""),"事業所番号を入力してください。",AND(B491&lt;&gt;"",Z491=""),"サービス名を入力してください。",AND(B491&lt;&gt;"",Z491&lt;&gt;""),IF(LEFT(B491,2)="23",IFERROR(VLOOKUP(B491&amp;Z491,事業所一覧!$A$2:$D$44337,4,FALSE),"事業所番号若しくはサービス名に誤りがないか確認してください。"),"愛知県外の事業所は手入力してください。"))</f>
        <v>事業所番号及びサービス名を入力してください。</v>
      </c>
      <c r="X491" s="500"/>
      <c r="Y491" s="501"/>
      <c r="Z491" s="511"/>
      <c r="AA491" s="511"/>
      <c r="AB491" s="511"/>
      <c r="AC491" s="348" t="str">
        <f>IFERROR(VLOOKUP(Z491,【参考】数式用!$A$4:$B$54,2,FALSE),"")</f>
        <v/>
      </c>
      <c r="AD491" s="221"/>
      <c r="AE491" s="220" t="str">
        <f>IF(B491="","",IF(AO491="総合事業","数式を削除して手入力",IFERROR(INDEX(【参考】数式用!$AT$3:$AV$452,MATCH(Q491&amp;V491,【参考】数式用!$AS$3:$AS$452,0),MATCH(VLOOKUP(Z491,【参考】数式用!$AW$2:$AX$53,2,FALSE),【参考】数式用!$AT$2:$AV$2,0)),10)))</f>
        <v/>
      </c>
      <c r="AN491" s="428" t="e">
        <f>IF($L$18="", "", VLOOKUP(Z491,【参考】数式用!$A$4:$M$54,13,FALSE))</f>
        <v>#N/A</v>
      </c>
      <c r="AO491" s="46" t="e">
        <f>VLOOKUP(Z491,【参考】数式用!$A$2:$N$54,14,FALSE)</f>
        <v>#N/A</v>
      </c>
    </row>
    <row r="492" spans="1:41" ht="50" customHeight="1">
      <c r="A492" s="495">
        <f t="shared" ref="A492" si="143">A491+1</f>
        <v>435</v>
      </c>
      <c r="B492" s="542"/>
      <c r="C492" s="543"/>
      <c r="D492" s="543"/>
      <c r="E492" s="543"/>
      <c r="F492" s="543"/>
      <c r="G492" s="543"/>
      <c r="H492" s="543"/>
      <c r="I492" s="543"/>
      <c r="J492" s="543"/>
      <c r="K492" s="543"/>
      <c r="L492" s="536"/>
      <c r="M492" s="537"/>
      <c r="N492" s="537"/>
      <c r="O492" s="537"/>
      <c r="P492" s="538"/>
      <c r="Q492" s="502" t="s">
        <v>191</v>
      </c>
      <c r="R492" s="503"/>
      <c r="S492" s="503"/>
      <c r="T492" s="503"/>
      <c r="U492" s="504"/>
      <c r="V492" s="284"/>
      <c r="W492" s="499" t="str" cm="1">
        <f t="array" ref="W492">_xlfn.IFS(AND(B492="",Z492=""),"事業所番号及びサービス名を入力してください。",AND(B492="",Z492&lt;&gt;""),"事業所番号を入力してください。",AND(B492&lt;&gt;"",Z492=""),"サービス名を入力してください。",AND(B492&lt;&gt;"",Z492&lt;&gt;""),IF(LEFT(B492,2)="23",IFERROR(VLOOKUP(B492&amp;Z492,事業所一覧!$A$2:$D$44337,4,FALSE),"事業所番号若しくはサービス名に誤りがないか確認してください。"),"愛知県外の事業所は手入力してください。"))</f>
        <v>事業所番号及びサービス名を入力してください。</v>
      </c>
      <c r="X492" s="500"/>
      <c r="Y492" s="501"/>
      <c r="Z492" s="511"/>
      <c r="AA492" s="511"/>
      <c r="AB492" s="511"/>
      <c r="AC492" s="348" t="str">
        <f>IFERROR(VLOOKUP(Z492,【参考】数式用!$A$4:$B$54,2,FALSE),"")</f>
        <v/>
      </c>
      <c r="AD492" s="221"/>
      <c r="AE492" s="220" t="str">
        <f>IF(B492="","",IF(AO492="総合事業","数式を削除して手入力",IFERROR(INDEX(【参考】数式用!$AT$3:$AV$452,MATCH(Q492&amp;V492,【参考】数式用!$AS$3:$AS$452,0),MATCH(VLOOKUP(Z492,【参考】数式用!$AW$2:$AX$53,2,FALSE),【参考】数式用!$AT$2:$AV$2,0)),10)))</f>
        <v/>
      </c>
      <c r="AN492" s="428" t="e">
        <f>IF($L$18="", "", VLOOKUP(Z492,【参考】数式用!$A$4:$M$54,13,FALSE))</f>
        <v>#N/A</v>
      </c>
      <c r="AO492" s="46" t="e">
        <f>VLOOKUP(Z492,【参考】数式用!$A$2:$N$54,14,FALSE)</f>
        <v>#N/A</v>
      </c>
    </row>
    <row r="493" spans="1:41" ht="50" customHeight="1">
      <c r="A493" s="495">
        <f t="shared" si="3"/>
        <v>436</v>
      </c>
      <c r="B493" s="542"/>
      <c r="C493" s="543"/>
      <c r="D493" s="543"/>
      <c r="E493" s="543"/>
      <c r="F493" s="543"/>
      <c r="G493" s="543"/>
      <c r="H493" s="543"/>
      <c r="I493" s="543"/>
      <c r="J493" s="543"/>
      <c r="K493" s="543"/>
      <c r="L493" s="536"/>
      <c r="M493" s="537"/>
      <c r="N493" s="537"/>
      <c r="O493" s="537"/>
      <c r="P493" s="538"/>
      <c r="Q493" s="502" t="s">
        <v>191</v>
      </c>
      <c r="R493" s="503"/>
      <c r="S493" s="503"/>
      <c r="T493" s="503"/>
      <c r="U493" s="504"/>
      <c r="V493" s="284"/>
      <c r="W493" s="499" t="str" cm="1">
        <f t="array" ref="W493">_xlfn.IFS(AND(B493="",Z493=""),"事業所番号及びサービス名を入力してください。",AND(B493="",Z493&lt;&gt;""),"事業所番号を入力してください。",AND(B493&lt;&gt;"",Z493=""),"サービス名を入力してください。",AND(B493&lt;&gt;"",Z493&lt;&gt;""),IF(LEFT(B493,2)="23",IFERROR(VLOOKUP(B493&amp;Z493,事業所一覧!$A$2:$D$44337,4,FALSE),"事業所番号若しくはサービス名に誤りがないか確認してください。"),"愛知県外の事業所は手入力してください。"))</f>
        <v>事業所番号及びサービス名を入力してください。</v>
      </c>
      <c r="X493" s="500"/>
      <c r="Y493" s="501"/>
      <c r="Z493" s="511"/>
      <c r="AA493" s="511"/>
      <c r="AB493" s="511"/>
      <c r="AC493" s="348" t="str">
        <f>IFERROR(VLOOKUP(Z493,【参考】数式用!$A$4:$B$54,2,FALSE),"")</f>
        <v/>
      </c>
      <c r="AD493" s="221"/>
      <c r="AE493" s="220" t="str">
        <f>IF(B493="","",IF(AO493="総合事業","数式を削除して手入力",IFERROR(INDEX(【参考】数式用!$AT$3:$AV$452,MATCH(Q493&amp;V493,【参考】数式用!$AS$3:$AS$452,0),MATCH(VLOOKUP(Z493,【参考】数式用!$AW$2:$AX$53,2,FALSE),【参考】数式用!$AT$2:$AV$2,0)),10)))</f>
        <v/>
      </c>
      <c r="AN493" s="428" t="e">
        <f>IF($L$18="", "", VLOOKUP(Z493,【参考】数式用!$A$4:$M$54,13,FALSE))</f>
        <v>#N/A</v>
      </c>
      <c r="AO493" s="46" t="e">
        <f>VLOOKUP(Z493,【参考】数式用!$A$2:$N$54,14,FALSE)</f>
        <v>#N/A</v>
      </c>
    </row>
    <row r="494" spans="1:41" ht="50" customHeight="1">
      <c r="A494" s="495">
        <f t="shared" ref="A494" si="144">A493+1</f>
        <v>437</v>
      </c>
      <c r="B494" s="542"/>
      <c r="C494" s="543"/>
      <c r="D494" s="543"/>
      <c r="E494" s="543"/>
      <c r="F494" s="543"/>
      <c r="G494" s="543"/>
      <c r="H494" s="543"/>
      <c r="I494" s="543"/>
      <c r="J494" s="543"/>
      <c r="K494" s="543"/>
      <c r="L494" s="536"/>
      <c r="M494" s="537"/>
      <c r="N494" s="537"/>
      <c r="O494" s="537"/>
      <c r="P494" s="538"/>
      <c r="Q494" s="502" t="s">
        <v>191</v>
      </c>
      <c r="R494" s="503"/>
      <c r="S494" s="503"/>
      <c r="T494" s="503"/>
      <c r="U494" s="504"/>
      <c r="V494" s="284"/>
      <c r="W494" s="499" t="str" cm="1">
        <f t="array" ref="W494">_xlfn.IFS(AND(B494="",Z494=""),"事業所番号及びサービス名を入力してください。",AND(B494="",Z494&lt;&gt;""),"事業所番号を入力してください。",AND(B494&lt;&gt;"",Z494=""),"サービス名を入力してください。",AND(B494&lt;&gt;"",Z494&lt;&gt;""),IF(LEFT(B494,2)="23",IFERROR(VLOOKUP(B494&amp;Z494,事業所一覧!$A$2:$D$44337,4,FALSE),"事業所番号若しくはサービス名に誤りがないか確認してください。"),"愛知県外の事業所は手入力してください。"))</f>
        <v>事業所番号及びサービス名を入力してください。</v>
      </c>
      <c r="X494" s="500"/>
      <c r="Y494" s="501"/>
      <c r="Z494" s="511"/>
      <c r="AA494" s="511"/>
      <c r="AB494" s="511"/>
      <c r="AC494" s="348" t="str">
        <f>IFERROR(VLOOKUP(Z494,【参考】数式用!$A$4:$B$54,2,FALSE),"")</f>
        <v/>
      </c>
      <c r="AD494" s="221"/>
      <c r="AE494" s="220" t="str">
        <f>IF(B494="","",IF(AO494="総合事業","数式を削除して手入力",IFERROR(INDEX(【参考】数式用!$AT$3:$AV$452,MATCH(Q494&amp;V494,【参考】数式用!$AS$3:$AS$452,0),MATCH(VLOOKUP(Z494,【参考】数式用!$AW$2:$AX$53,2,FALSE),【参考】数式用!$AT$2:$AV$2,0)),10)))</f>
        <v/>
      </c>
      <c r="AN494" s="428" t="e">
        <f>IF($L$18="", "", VLOOKUP(Z494,【参考】数式用!$A$4:$M$54,13,FALSE))</f>
        <v>#N/A</v>
      </c>
      <c r="AO494" s="46" t="e">
        <f>VLOOKUP(Z494,【参考】数式用!$A$2:$N$54,14,FALSE)</f>
        <v>#N/A</v>
      </c>
    </row>
    <row r="495" spans="1:41" ht="50" customHeight="1">
      <c r="A495" s="495">
        <f t="shared" si="3"/>
        <v>438</v>
      </c>
      <c r="B495" s="542"/>
      <c r="C495" s="543"/>
      <c r="D495" s="543"/>
      <c r="E495" s="543"/>
      <c r="F495" s="543"/>
      <c r="G495" s="543"/>
      <c r="H495" s="543"/>
      <c r="I495" s="543"/>
      <c r="J495" s="543"/>
      <c r="K495" s="543"/>
      <c r="L495" s="536"/>
      <c r="M495" s="537"/>
      <c r="N495" s="537"/>
      <c r="O495" s="537"/>
      <c r="P495" s="538"/>
      <c r="Q495" s="502" t="s">
        <v>191</v>
      </c>
      <c r="R495" s="503"/>
      <c r="S495" s="503"/>
      <c r="T495" s="503"/>
      <c r="U495" s="504"/>
      <c r="V495" s="284"/>
      <c r="W495" s="499" t="str" cm="1">
        <f t="array" ref="W495">_xlfn.IFS(AND(B495="",Z495=""),"事業所番号及びサービス名を入力してください。",AND(B495="",Z495&lt;&gt;""),"事業所番号を入力してください。",AND(B495&lt;&gt;"",Z495=""),"サービス名を入力してください。",AND(B495&lt;&gt;"",Z495&lt;&gt;""),IF(LEFT(B495,2)="23",IFERROR(VLOOKUP(B495&amp;Z495,事業所一覧!$A$2:$D$44337,4,FALSE),"事業所番号若しくはサービス名に誤りがないか確認してください。"),"愛知県外の事業所は手入力してください。"))</f>
        <v>事業所番号及びサービス名を入力してください。</v>
      </c>
      <c r="X495" s="500"/>
      <c r="Y495" s="501"/>
      <c r="Z495" s="511"/>
      <c r="AA495" s="511"/>
      <c r="AB495" s="511"/>
      <c r="AC495" s="348" t="str">
        <f>IFERROR(VLOOKUP(Z495,【参考】数式用!$A$4:$B$54,2,FALSE),"")</f>
        <v/>
      </c>
      <c r="AD495" s="221"/>
      <c r="AE495" s="220" t="str">
        <f>IF(B495="","",IF(AO495="総合事業","数式を削除して手入力",IFERROR(INDEX(【参考】数式用!$AT$3:$AV$452,MATCH(Q495&amp;V495,【参考】数式用!$AS$3:$AS$452,0),MATCH(VLOOKUP(Z495,【参考】数式用!$AW$2:$AX$53,2,FALSE),【参考】数式用!$AT$2:$AV$2,0)),10)))</f>
        <v/>
      </c>
      <c r="AN495" s="428" t="e">
        <f>IF($L$18="", "", VLOOKUP(Z495,【参考】数式用!$A$4:$M$54,13,FALSE))</f>
        <v>#N/A</v>
      </c>
      <c r="AO495" s="46" t="e">
        <f>VLOOKUP(Z495,【参考】数式用!$A$2:$N$54,14,FALSE)</f>
        <v>#N/A</v>
      </c>
    </row>
    <row r="496" spans="1:41" ht="50" customHeight="1">
      <c r="A496" s="495">
        <f t="shared" ref="A496" si="145">A495+1</f>
        <v>439</v>
      </c>
      <c r="B496" s="542"/>
      <c r="C496" s="543"/>
      <c r="D496" s="543"/>
      <c r="E496" s="543"/>
      <c r="F496" s="543"/>
      <c r="G496" s="543"/>
      <c r="H496" s="543"/>
      <c r="I496" s="543"/>
      <c r="J496" s="543"/>
      <c r="K496" s="543"/>
      <c r="L496" s="536"/>
      <c r="M496" s="537"/>
      <c r="N496" s="537"/>
      <c r="O496" s="537"/>
      <c r="P496" s="538"/>
      <c r="Q496" s="502" t="s">
        <v>191</v>
      </c>
      <c r="R496" s="503"/>
      <c r="S496" s="503"/>
      <c r="T496" s="503"/>
      <c r="U496" s="504"/>
      <c r="V496" s="284"/>
      <c r="W496" s="499" t="str" cm="1">
        <f t="array" ref="W496">_xlfn.IFS(AND(B496="",Z496=""),"事業所番号及びサービス名を入力してください。",AND(B496="",Z496&lt;&gt;""),"事業所番号を入力してください。",AND(B496&lt;&gt;"",Z496=""),"サービス名を入力してください。",AND(B496&lt;&gt;"",Z496&lt;&gt;""),IF(LEFT(B496,2)="23",IFERROR(VLOOKUP(B496&amp;Z496,事業所一覧!$A$2:$D$44337,4,FALSE),"事業所番号若しくはサービス名に誤りがないか確認してください。"),"愛知県外の事業所は手入力してください。"))</f>
        <v>事業所番号及びサービス名を入力してください。</v>
      </c>
      <c r="X496" s="500"/>
      <c r="Y496" s="501"/>
      <c r="Z496" s="511"/>
      <c r="AA496" s="511"/>
      <c r="AB496" s="511"/>
      <c r="AC496" s="348" t="str">
        <f>IFERROR(VLOOKUP(Z496,【参考】数式用!$A$4:$B$54,2,FALSE),"")</f>
        <v/>
      </c>
      <c r="AD496" s="221"/>
      <c r="AE496" s="220" t="str">
        <f>IF(B496="","",IF(AO496="総合事業","数式を削除して手入力",IFERROR(INDEX(【参考】数式用!$AT$3:$AV$452,MATCH(Q496&amp;V496,【参考】数式用!$AS$3:$AS$452,0),MATCH(VLOOKUP(Z496,【参考】数式用!$AW$2:$AX$53,2,FALSE),【参考】数式用!$AT$2:$AV$2,0)),10)))</f>
        <v/>
      </c>
      <c r="AN496" s="428" t="e">
        <f>IF($L$18="", "", VLOOKUP(Z496,【参考】数式用!$A$4:$M$54,13,FALSE))</f>
        <v>#N/A</v>
      </c>
      <c r="AO496" s="46" t="e">
        <f>VLOOKUP(Z496,【参考】数式用!$A$2:$N$54,14,FALSE)</f>
        <v>#N/A</v>
      </c>
    </row>
    <row r="497" spans="1:41" ht="50" customHeight="1">
      <c r="A497" s="495">
        <f t="shared" si="3"/>
        <v>440</v>
      </c>
      <c r="B497" s="542"/>
      <c r="C497" s="543"/>
      <c r="D497" s="543"/>
      <c r="E497" s="543"/>
      <c r="F497" s="543"/>
      <c r="G497" s="543"/>
      <c r="H497" s="543"/>
      <c r="I497" s="543"/>
      <c r="J497" s="543"/>
      <c r="K497" s="543"/>
      <c r="L497" s="536"/>
      <c r="M497" s="537"/>
      <c r="N497" s="537"/>
      <c r="O497" s="537"/>
      <c r="P497" s="538"/>
      <c r="Q497" s="502" t="s">
        <v>191</v>
      </c>
      <c r="R497" s="503"/>
      <c r="S497" s="503"/>
      <c r="T497" s="503"/>
      <c r="U497" s="504"/>
      <c r="V497" s="284"/>
      <c r="W497" s="499" t="str" cm="1">
        <f t="array" ref="W497">_xlfn.IFS(AND(B497="",Z497=""),"事業所番号及びサービス名を入力してください。",AND(B497="",Z497&lt;&gt;""),"事業所番号を入力してください。",AND(B497&lt;&gt;"",Z497=""),"サービス名を入力してください。",AND(B497&lt;&gt;"",Z497&lt;&gt;""),IF(LEFT(B497,2)="23",IFERROR(VLOOKUP(B497&amp;Z497,事業所一覧!$A$2:$D$44337,4,FALSE),"事業所番号若しくはサービス名に誤りがないか確認してください。"),"愛知県外の事業所は手入力してください。"))</f>
        <v>事業所番号及びサービス名を入力してください。</v>
      </c>
      <c r="X497" s="500"/>
      <c r="Y497" s="501"/>
      <c r="Z497" s="511"/>
      <c r="AA497" s="511"/>
      <c r="AB497" s="511"/>
      <c r="AC497" s="348" t="str">
        <f>IFERROR(VLOOKUP(Z497,【参考】数式用!$A$4:$B$54,2,FALSE),"")</f>
        <v/>
      </c>
      <c r="AD497" s="221"/>
      <c r="AE497" s="220" t="str">
        <f>IF(B497="","",IF(AO497="総合事業","数式を削除して手入力",IFERROR(INDEX(【参考】数式用!$AT$3:$AV$452,MATCH(Q497&amp;V497,【参考】数式用!$AS$3:$AS$452,0),MATCH(VLOOKUP(Z497,【参考】数式用!$AW$2:$AX$53,2,FALSE),【参考】数式用!$AT$2:$AV$2,0)),10)))</f>
        <v/>
      </c>
      <c r="AN497" s="428" t="e">
        <f>IF($L$18="", "", VLOOKUP(Z497,【参考】数式用!$A$4:$M$54,13,FALSE))</f>
        <v>#N/A</v>
      </c>
      <c r="AO497" s="46" t="e">
        <f>VLOOKUP(Z497,【参考】数式用!$A$2:$N$54,14,FALSE)</f>
        <v>#N/A</v>
      </c>
    </row>
    <row r="498" spans="1:41" ht="50" customHeight="1">
      <c r="A498" s="495">
        <f t="shared" ref="A498" si="146">A497+1</f>
        <v>441</v>
      </c>
      <c r="B498" s="542"/>
      <c r="C498" s="543"/>
      <c r="D498" s="543"/>
      <c r="E498" s="543"/>
      <c r="F498" s="543"/>
      <c r="G498" s="543"/>
      <c r="H498" s="543"/>
      <c r="I498" s="543"/>
      <c r="J498" s="543"/>
      <c r="K498" s="543"/>
      <c r="L498" s="536"/>
      <c r="M498" s="537"/>
      <c r="N498" s="537"/>
      <c r="O498" s="537"/>
      <c r="P498" s="538"/>
      <c r="Q498" s="502" t="s">
        <v>191</v>
      </c>
      <c r="R498" s="503"/>
      <c r="S498" s="503"/>
      <c r="T498" s="503"/>
      <c r="U498" s="504"/>
      <c r="V498" s="284"/>
      <c r="W498" s="499" t="str" cm="1">
        <f t="array" ref="W498">_xlfn.IFS(AND(B498="",Z498=""),"事業所番号及びサービス名を入力してください。",AND(B498="",Z498&lt;&gt;""),"事業所番号を入力してください。",AND(B498&lt;&gt;"",Z498=""),"サービス名を入力してください。",AND(B498&lt;&gt;"",Z498&lt;&gt;""),IF(LEFT(B498,2)="23",IFERROR(VLOOKUP(B498&amp;Z498,事業所一覧!$A$2:$D$44337,4,FALSE),"事業所番号若しくはサービス名に誤りがないか確認してください。"),"愛知県外の事業所は手入力してください。"))</f>
        <v>事業所番号及びサービス名を入力してください。</v>
      </c>
      <c r="X498" s="500"/>
      <c r="Y498" s="501"/>
      <c r="Z498" s="511"/>
      <c r="AA498" s="511"/>
      <c r="AB498" s="511"/>
      <c r="AC498" s="348" t="str">
        <f>IFERROR(VLOOKUP(Z498,【参考】数式用!$A$4:$B$54,2,FALSE),"")</f>
        <v/>
      </c>
      <c r="AD498" s="221"/>
      <c r="AE498" s="220" t="str">
        <f>IF(B498="","",IF(AO498="総合事業","数式を削除して手入力",IFERROR(INDEX(【参考】数式用!$AT$3:$AV$452,MATCH(Q498&amp;V498,【参考】数式用!$AS$3:$AS$452,0),MATCH(VLOOKUP(Z498,【参考】数式用!$AW$2:$AX$53,2,FALSE),【参考】数式用!$AT$2:$AV$2,0)),10)))</f>
        <v/>
      </c>
      <c r="AN498" s="428" t="e">
        <f>IF($L$18="", "", VLOOKUP(Z498,【参考】数式用!$A$4:$M$54,13,FALSE))</f>
        <v>#N/A</v>
      </c>
      <c r="AO498" s="46" t="e">
        <f>VLOOKUP(Z498,【参考】数式用!$A$2:$N$54,14,FALSE)</f>
        <v>#N/A</v>
      </c>
    </row>
    <row r="499" spans="1:41" ht="50" customHeight="1">
      <c r="A499" s="495">
        <f t="shared" si="3"/>
        <v>442</v>
      </c>
      <c r="B499" s="542"/>
      <c r="C499" s="543"/>
      <c r="D499" s="543"/>
      <c r="E499" s="543"/>
      <c r="F499" s="543"/>
      <c r="G499" s="543"/>
      <c r="H499" s="543"/>
      <c r="I499" s="543"/>
      <c r="J499" s="543"/>
      <c r="K499" s="543"/>
      <c r="L499" s="536"/>
      <c r="M499" s="537"/>
      <c r="N499" s="537"/>
      <c r="O499" s="537"/>
      <c r="P499" s="538"/>
      <c r="Q499" s="502" t="s">
        <v>191</v>
      </c>
      <c r="R499" s="503"/>
      <c r="S499" s="503"/>
      <c r="T499" s="503"/>
      <c r="U499" s="504"/>
      <c r="V499" s="284"/>
      <c r="W499" s="499" t="str" cm="1">
        <f t="array" ref="W499">_xlfn.IFS(AND(B499="",Z499=""),"事業所番号及びサービス名を入力してください。",AND(B499="",Z499&lt;&gt;""),"事業所番号を入力してください。",AND(B499&lt;&gt;"",Z499=""),"サービス名を入力してください。",AND(B499&lt;&gt;"",Z499&lt;&gt;""),IF(LEFT(B499,2)="23",IFERROR(VLOOKUP(B499&amp;Z499,事業所一覧!$A$2:$D$44337,4,FALSE),"事業所番号若しくはサービス名に誤りがないか確認してください。"),"愛知県外の事業所は手入力してください。"))</f>
        <v>事業所番号及びサービス名を入力してください。</v>
      </c>
      <c r="X499" s="500"/>
      <c r="Y499" s="501"/>
      <c r="Z499" s="511"/>
      <c r="AA499" s="511"/>
      <c r="AB499" s="511"/>
      <c r="AC499" s="348" t="str">
        <f>IFERROR(VLOOKUP(Z499,【参考】数式用!$A$4:$B$54,2,FALSE),"")</f>
        <v/>
      </c>
      <c r="AD499" s="221"/>
      <c r="AE499" s="220" t="str">
        <f>IF(B499="","",IF(AO499="総合事業","数式を削除して手入力",IFERROR(INDEX(【参考】数式用!$AT$3:$AV$452,MATCH(Q499&amp;V499,【参考】数式用!$AS$3:$AS$452,0),MATCH(VLOOKUP(Z499,【参考】数式用!$AW$2:$AX$53,2,FALSE),【参考】数式用!$AT$2:$AV$2,0)),10)))</f>
        <v/>
      </c>
      <c r="AN499" s="428" t="e">
        <f>IF($L$18="", "", VLOOKUP(Z499,【参考】数式用!$A$4:$M$54,13,FALSE))</f>
        <v>#N/A</v>
      </c>
      <c r="AO499" s="46" t="e">
        <f>VLOOKUP(Z499,【参考】数式用!$A$2:$N$54,14,FALSE)</f>
        <v>#N/A</v>
      </c>
    </row>
    <row r="500" spans="1:41" ht="50" customHeight="1">
      <c r="A500" s="495">
        <f t="shared" ref="A500" si="147">A499+1</f>
        <v>443</v>
      </c>
      <c r="B500" s="542"/>
      <c r="C500" s="543"/>
      <c r="D500" s="543"/>
      <c r="E500" s="543"/>
      <c r="F500" s="543"/>
      <c r="G500" s="543"/>
      <c r="H500" s="543"/>
      <c r="I500" s="543"/>
      <c r="J500" s="543"/>
      <c r="K500" s="543"/>
      <c r="L500" s="536"/>
      <c r="M500" s="537"/>
      <c r="N500" s="537"/>
      <c r="O500" s="537"/>
      <c r="P500" s="538"/>
      <c r="Q500" s="502" t="s">
        <v>191</v>
      </c>
      <c r="R500" s="503"/>
      <c r="S500" s="503"/>
      <c r="T500" s="503"/>
      <c r="U500" s="504"/>
      <c r="V500" s="284"/>
      <c r="W500" s="499" t="str" cm="1">
        <f t="array" ref="W500">_xlfn.IFS(AND(B500="",Z500=""),"事業所番号及びサービス名を入力してください。",AND(B500="",Z500&lt;&gt;""),"事業所番号を入力してください。",AND(B500&lt;&gt;"",Z500=""),"サービス名を入力してください。",AND(B500&lt;&gt;"",Z500&lt;&gt;""),IF(LEFT(B500,2)="23",IFERROR(VLOOKUP(B500&amp;Z500,事業所一覧!$A$2:$D$44337,4,FALSE),"事業所番号若しくはサービス名に誤りがないか確認してください。"),"愛知県外の事業所は手入力してください。"))</f>
        <v>事業所番号及びサービス名を入力してください。</v>
      </c>
      <c r="X500" s="500"/>
      <c r="Y500" s="501"/>
      <c r="Z500" s="511"/>
      <c r="AA500" s="511"/>
      <c r="AB500" s="511"/>
      <c r="AC500" s="348" t="str">
        <f>IFERROR(VLOOKUP(Z500,【参考】数式用!$A$4:$B$54,2,FALSE),"")</f>
        <v/>
      </c>
      <c r="AD500" s="221"/>
      <c r="AE500" s="220" t="str">
        <f>IF(B500="","",IF(AO500="総合事業","数式を削除して手入力",IFERROR(INDEX(【参考】数式用!$AT$3:$AV$452,MATCH(Q500&amp;V500,【参考】数式用!$AS$3:$AS$452,0),MATCH(VLOOKUP(Z500,【参考】数式用!$AW$2:$AX$53,2,FALSE),【参考】数式用!$AT$2:$AV$2,0)),10)))</f>
        <v/>
      </c>
      <c r="AN500" s="428" t="e">
        <f>IF($L$18="", "", VLOOKUP(Z500,【参考】数式用!$A$4:$M$54,13,FALSE))</f>
        <v>#N/A</v>
      </c>
      <c r="AO500" s="46" t="e">
        <f>VLOOKUP(Z500,【参考】数式用!$A$2:$N$54,14,FALSE)</f>
        <v>#N/A</v>
      </c>
    </row>
    <row r="501" spans="1:41" ht="50" customHeight="1">
      <c r="A501" s="495">
        <f t="shared" si="3"/>
        <v>444</v>
      </c>
      <c r="B501" s="542"/>
      <c r="C501" s="543"/>
      <c r="D501" s="543"/>
      <c r="E501" s="543"/>
      <c r="F501" s="543"/>
      <c r="G501" s="543"/>
      <c r="H501" s="543"/>
      <c r="I501" s="543"/>
      <c r="J501" s="543"/>
      <c r="K501" s="543"/>
      <c r="L501" s="536"/>
      <c r="M501" s="537"/>
      <c r="N501" s="537"/>
      <c r="O501" s="537"/>
      <c r="P501" s="538"/>
      <c r="Q501" s="502" t="s">
        <v>191</v>
      </c>
      <c r="R501" s="503"/>
      <c r="S501" s="503"/>
      <c r="T501" s="503"/>
      <c r="U501" s="504"/>
      <c r="V501" s="284"/>
      <c r="W501" s="499" t="str" cm="1">
        <f t="array" ref="W501">_xlfn.IFS(AND(B501="",Z501=""),"事業所番号及びサービス名を入力してください。",AND(B501="",Z501&lt;&gt;""),"事業所番号を入力してください。",AND(B501&lt;&gt;"",Z501=""),"サービス名を入力してください。",AND(B501&lt;&gt;"",Z501&lt;&gt;""),IF(LEFT(B501,2)="23",IFERROR(VLOOKUP(B501&amp;Z501,事業所一覧!$A$2:$D$44337,4,FALSE),"事業所番号若しくはサービス名に誤りがないか確認してください。"),"愛知県外の事業所は手入力してください。"))</f>
        <v>事業所番号及びサービス名を入力してください。</v>
      </c>
      <c r="X501" s="500"/>
      <c r="Y501" s="501"/>
      <c r="Z501" s="511"/>
      <c r="AA501" s="511"/>
      <c r="AB501" s="511"/>
      <c r="AC501" s="348" t="str">
        <f>IFERROR(VLOOKUP(Z501,【参考】数式用!$A$4:$B$54,2,FALSE),"")</f>
        <v/>
      </c>
      <c r="AD501" s="221"/>
      <c r="AE501" s="220" t="str">
        <f>IF(B501="","",IF(AO501="総合事業","数式を削除して手入力",IFERROR(INDEX(【参考】数式用!$AT$3:$AV$452,MATCH(Q501&amp;V501,【参考】数式用!$AS$3:$AS$452,0),MATCH(VLOOKUP(Z501,【参考】数式用!$AW$2:$AX$53,2,FALSE),【参考】数式用!$AT$2:$AV$2,0)),10)))</f>
        <v/>
      </c>
      <c r="AN501" s="428" t="e">
        <f>IF($L$18="", "", VLOOKUP(Z501,【参考】数式用!$A$4:$M$54,13,FALSE))</f>
        <v>#N/A</v>
      </c>
      <c r="AO501" s="46" t="e">
        <f>VLOOKUP(Z501,【参考】数式用!$A$2:$N$54,14,FALSE)</f>
        <v>#N/A</v>
      </c>
    </row>
    <row r="502" spans="1:41" ht="50" customHeight="1">
      <c r="A502" s="495">
        <f t="shared" ref="A502" si="148">A501+1</f>
        <v>445</v>
      </c>
      <c r="B502" s="542"/>
      <c r="C502" s="543"/>
      <c r="D502" s="543"/>
      <c r="E502" s="543"/>
      <c r="F502" s="543"/>
      <c r="G502" s="543"/>
      <c r="H502" s="543"/>
      <c r="I502" s="543"/>
      <c r="J502" s="543"/>
      <c r="K502" s="543"/>
      <c r="L502" s="536"/>
      <c r="M502" s="537"/>
      <c r="N502" s="537"/>
      <c r="O502" s="537"/>
      <c r="P502" s="538"/>
      <c r="Q502" s="502" t="s">
        <v>191</v>
      </c>
      <c r="R502" s="503"/>
      <c r="S502" s="503"/>
      <c r="T502" s="503"/>
      <c r="U502" s="504"/>
      <c r="V502" s="284"/>
      <c r="W502" s="499" t="str" cm="1">
        <f t="array" ref="W502">_xlfn.IFS(AND(B502="",Z502=""),"事業所番号及びサービス名を入力してください。",AND(B502="",Z502&lt;&gt;""),"事業所番号を入力してください。",AND(B502&lt;&gt;"",Z502=""),"サービス名を入力してください。",AND(B502&lt;&gt;"",Z502&lt;&gt;""),IF(LEFT(B502,2)="23",IFERROR(VLOOKUP(B502&amp;Z502,事業所一覧!$A$2:$D$44337,4,FALSE),"事業所番号若しくはサービス名に誤りがないか確認してください。"),"愛知県外の事業所は手入力してください。"))</f>
        <v>事業所番号及びサービス名を入力してください。</v>
      </c>
      <c r="X502" s="500"/>
      <c r="Y502" s="501"/>
      <c r="Z502" s="511"/>
      <c r="AA502" s="511"/>
      <c r="AB502" s="511"/>
      <c r="AC502" s="348" t="str">
        <f>IFERROR(VLOOKUP(Z502,【参考】数式用!$A$4:$B$54,2,FALSE),"")</f>
        <v/>
      </c>
      <c r="AD502" s="221"/>
      <c r="AE502" s="220" t="str">
        <f>IF(B502="","",IF(AO502="総合事業","数式を削除して手入力",IFERROR(INDEX(【参考】数式用!$AT$3:$AV$452,MATCH(Q502&amp;V502,【参考】数式用!$AS$3:$AS$452,0),MATCH(VLOOKUP(Z502,【参考】数式用!$AW$2:$AX$53,2,FALSE),【参考】数式用!$AT$2:$AV$2,0)),10)))</f>
        <v/>
      </c>
      <c r="AN502" s="428" t="e">
        <f>IF($L$18="", "", VLOOKUP(Z502,【参考】数式用!$A$4:$M$54,13,FALSE))</f>
        <v>#N/A</v>
      </c>
      <c r="AO502" s="46" t="e">
        <f>VLOOKUP(Z502,【参考】数式用!$A$2:$N$54,14,FALSE)</f>
        <v>#N/A</v>
      </c>
    </row>
    <row r="503" spans="1:41" ht="50" customHeight="1">
      <c r="A503" s="495">
        <f t="shared" si="3"/>
        <v>446</v>
      </c>
      <c r="B503" s="542"/>
      <c r="C503" s="543"/>
      <c r="D503" s="543"/>
      <c r="E503" s="543"/>
      <c r="F503" s="543"/>
      <c r="G503" s="543"/>
      <c r="H503" s="543"/>
      <c r="I503" s="543"/>
      <c r="J503" s="543"/>
      <c r="K503" s="543"/>
      <c r="L503" s="536"/>
      <c r="M503" s="537"/>
      <c r="N503" s="537"/>
      <c r="O503" s="537"/>
      <c r="P503" s="538"/>
      <c r="Q503" s="502" t="s">
        <v>191</v>
      </c>
      <c r="R503" s="503"/>
      <c r="S503" s="503"/>
      <c r="T503" s="503"/>
      <c r="U503" s="504"/>
      <c r="V503" s="284"/>
      <c r="W503" s="499" t="str" cm="1">
        <f t="array" ref="W503">_xlfn.IFS(AND(B503="",Z503=""),"事業所番号及びサービス名を入力してください。",AND(B503="",Z503&lt;&gt;""),"事業所番号を入力してください。",AND(B503&lt;&gt;"",Z503=""),"サービス名を入力してください。",AND(B503&lt;&gt;"",Z503&lt;&gt;""),IF(LEFT(B503,2)="23",IFERROR(VLOOKUP(B503&amp;Z503,事業所一覧!$A$2:$D$44337,4,FALSE),"事業所番号若しくはサービス名に誤りがないか確認してください。"),"愛知県外の事業所は手入力してください。"))</f>
        <v>事業所番号及びサービス名を入力してください。</v>
      </c>
      <c r="X503" s="500"/>
      <c r="Y503" s="501"/>
      <c r="Z503" s="511"/>
      <c r="AA503" s="511"/>
      <c r="AB503" s="511"/>
      <c r="AC503" s="348" t="str">
        <f>IFERROR(VLOOKUP(Z503,【参考】数式用!$A$4:$B$54,2,FALSE),"")</f>
        <v/>
      </c>
      <c r="AD503" s="221"/>
      <c r="AE503" s="220" t="str">
        <f>IF(B503="","",IF(AO503="総合事業","数式を削除して手入力",IFERROR(INDEX(【参考】数式用!$AT$3:$AV$452,MATCH(Q503&amp;V503,【参考】数式用!$AS$3:$AS$452,0),MATCH(VLOOKUP(Z503,【参考】数式用!$AW$2:$AX$53,2,FALSE),【参考】数式用!$AT$2:$AV$2,0)),10)))</f>
        <v/>
      </c>
      <c r="AN503" s="428" t="e">
        <f>IF($L$18="", "", VLOOKUP(Z503,【参考】数式用!$A$4:$M$54,13,FALSE))</f>
        <v>#N/A</v>
      </c>
      <c r="AO503" s="46" t="e">
        <f>VLOOKUP(Z503,【参考】数式用!$A$2:$N$54,14,FALSE)</f>
        <v>#N/A</v>
      </c>
    </row>
    <row r="504" spans="1:41" ht="50" customHeight="1">
      <c r="A504" s="495">
        <f t="shared" ref="A504" si="149">A503+1</f>
        <v>447</v>
      </c>
      <c r="B504" s="542"/>
      <c r="C504" s="543"/>
      <c r="D504" s="543"/>
      <c r="E504" s="543"/>
      <c r="F504" s="543"/>
      <c r="G504" s="543"/>
      <c r="H504" s="543"/>
      <c r="I504" s="543"/>
      <c r="J504" s="543"/>
      <c r="K504" s="543"/>
      <c r="L504" s="536"/>
      <c r="M504" s="537"/>
      <c r="N504" s="537"/>
      <c r="O504" s="537"/>
      <c r="P504" s="538"/>
      <c r="Q504" s="502" t="s">
        <v>191</v>
      </c>
      <c r="R504" s="503"/>
      <c r="S504" s="503"/>
      <c r="T504" s="503"/>
      <c r="U504" s="504"/>
      <c r="V504" s="284"/>
      <c r="W504" s="499" t="str" cm="1">
        <f t="array" ref="W504">_xlfn.IFS(AND(B504="",Z504=""),"事業所番号及びサービス名を入力してください。",AND(B504="",Z504&lt;&gt;""),"事業所番号を入力してください。",AND(B504&lt;&gt;"",Z504=""),"サービス名を入力してください。",AND(B504&lt;&gt;"",Z504&lt;&gt;""),IF(LEFT(B504,2)="23",IFERROR(VLOOKUP(B504&amp;Z504,事業所一覧!$A$2:$D$44337,4,FALSE),"事業所番号若しくはサービス名に誤りがないか確認してください。"),"愛知県外の事業所は手入力してください。"))</f>
        <v>事業所番号及びサービス名を入力してください。</v>
      </c>
      <c r="X504" s="500"/>
      <c r="Y504" s="501"/>
      <c r="Z504" s="511"/>
      <c r="AA504" s="511"/>
      <c r="AB504" s="511"/>
      <c r="AC504" s="348" t="str">
        <f>IFERROR(VLOOKUP(Z504,【参考】数式用!$A$4:$B$54,2,FALSE),"")</f>
        <v/>
      </c>
      <c r="AD504" s="221"/>
      <c r="AE504" s="220" t="str">
        <f>IF(B504="","",IF(AO504="総合事業","数式を削除して手入力",IFERROR(INDEX(【参考】数式用!$AT$3:$AV$452,MATCH(Q504&amp;V504,【参考】数式用!$AS$3:$AS$452,0),MATCH(VLOOKUP(Z504,【参考】数式用!$AW$2:$AX$53,2,FALSE),【参考】数式用!$AT$2:$AV$2,0)),10)))</f>
        <v/>
      </c>
      <c r="AN504" s="428" t="e">
        <f>IF($L$18="", "", VLOOKUP(Z504,【参考】数式用!$A$4:$M$54,13,FALSE))</f>
        <v>#N/A</v>
      </c>
      <c r="AO504" s="46" t="e">
        <f>VLOOKUP(Z504,【参考】数式用!$A$2:$N$54,14,FALSE)</f>
        <v>#N/A</v>
      </c>
    </row>
    <row r="505" spans="1:41" ht="50" customHeight="1">
      <c r="A505" s="495">
        <f t="shared" si="3"/>
        <v>448</v>
      </c>
      <c r="B505" s="542"/>
      <c r="C505" s="543"/>
      <c r="D505" s="543"/>
      <c r="E505" s="543"/>
      <c r="F505" s="543"/>
      <c r="G505" s="543"/>
      <c r="H505" s="543"/>
      <c r="I505" s="543"/>
      <c r="J505" s="543"/>
      <c r="K505" s="543"/>
      <c r="L505" s="536"/>
      <c r="M505" s="537"/>
      <c r="N505" s="537"/>
      <c r="O505" s="537"/>
      <c r="P505" s="538"/>
      <c r="Q505" s="502" t="s">
        <v>191</v>
      </c>
      <c r="R505" s="503"/>
      <c r="S505" s="503"/>
      <c r="T505" s="503"/>
      <c r="U505" s="504"/>
      <c r="V505" s="284"/>
      <c r="W505" s="499" t="str" cm="1">
        <f t="array" ref="W505">_xlfn.IFS(AND(B505="",Z505=""),"事業所番号及びサービス名を入力してください。",AND(B505="",Z505&lt;&gt;""),"事業所番号を入力してください。",AND(B505&lt;&gt;"",Z505=""),"サービス名を入力してください。",AND(B505&lt;&gt;"",Z505&lt;&gt;""),IF(LEFT(B505,2)="23",IFERROR(VLOOKUP(B505&amp;Z505,事業所一覧!$A$2:$D$44337,4,FALSE),"事業所番号若しくはサービス名に誤りがないか確認してください。"),"愛知県外の事業所は手入力してください。"))</f>
        <v>事業所番号及びサービス名を入力してください。</v>
      </c>
      <c r="X505" s="500"/>
      <c r="Y505" s="501"/>
      <c r="Z505" s="511"/>
      <c r="AA505" s="511"/>
      <c r="AB505" s="511"/>
      <c r="AC505" s="348" t="str">
        <f>IFERROR(VLOOKUP(Z505,【参考】数式用!$A$4:$B$54,2,FALSE),"")</f>
        <v/>
      </c>
      <c r="AD505" s="221"/>
      <c r="AE505" s="220" t="str">
        <f>IF(B505="","",IF(AO505="総合事業","数式を削除して手入力",IFERROR(INDEX(【参考】数式用!$AT$3:$AV$452,MATCH(Q505&amp;V505,【参考】数式用!$AS$3:$AS$452,0),MATCH(VLOOKUP(Z505,【参考】数式用!$AW$2:$AX$53,2,FALSE),【参考】数式用!$AT$2:$AV$2,0)),10)))</f>
        <v/>
      </c>
      <c r="AN505" s="428" t="e">
        <f>IF($L$18="", "", VLOOKUP(Z505,【参考】数式用!$A$4:$M$54,13,FALSE))</f>
        <v>#N/A</v>
      </c>
      <c r="AO505" s="46" t="e">
        <f>VLOOKUP(Z505,【参考】数式用!$A$2:$N$54,14,FALSE)</f>
        <v>#N/A</v>
      </c>
    </row>
    <row r="506" spans="1:41" ht="50" customHeight="1">
      <c r="A506" s="495">
        <f t="shared" ref="A506" si="150">A505+1</f>
        <v>449</v>
      </c>
      <c r="B506" s="542"/>
      <c r="C506" s="543"/>
      <c r="D506" s="543"/>
      <c r="E506" s="543"/>
      <c r="F506" s="543"/>
      <c r="G506" s="543"/>
      <c r="H506" s="543"/>
      <c r="I506" s="543"/>
      <c r="J506" s="543"/>
      <c r="K506" s="543"/>
      <c r="L506" s="536"/>
      <c r="M506" s="537"/>
      <c r="N506" s="537"/>
      <c r="O506" s="537"/>
      <c r="P506" s="538"/>
      <c r="Q506" s="502" t="s">
        <v>191</v>
      </c>
      <c r="R506" s="503"/>
      <c r="S506" s="503"/>
      <c r="T506" s="503"/>
      <c r="U506" s="504"/>
      <c r="V506" s="284"/>
      <c r="W506" s="499" t="str" cm="1">
        <f t="array" ref="W506">_xlfn.IFS(AND(B506="",Z506=""),"事業所番号及びサービス名を入力してください。",AND(B506="",Z506&lt;&gt;""),"事業所番号を入力してください。",AND(B506&lt;&gt;"",Z506=""),"サービス名を入力してください。",AND(B506&lt;&gt;"",Z506&lt;&gt;""),IF(LEFT(B506,2)="23",IFERROR(VLOOKUP(B506&amp;Z506,事業所一覧!$A$2:$D$44337,4,FALSE),"事業所番号若しくはサービス名に誤りがないか確認してください。"),"愛知県外の事業所は手入力してください。"))</f>
        <v>事業所番号及びサービス名を入力してください。</v>
      </c>
      <c r="X506" s="500"/>
      <c r="Y506" s="501"/>
      <c r="Z506" s="511"/>
      <c r="AA506" s="511"/>
      <c r="AB506" s="511"/>
      <c r="AC506" s="348" t="str">
        <f>IFERROR(VLOOKUP(Z506,【参考】数式用!$A$4:$B$54,2,FALSE),"")</f>
        <v/>
      </c>
      <c r="AD506" s="221"/>
      <c r="AE506" s="220" t="str">
        <f>IF(B506="","",IF(AO506="総合事業","数式を削除して手入力",IFERROR(INDEX(【参考】数式用!$AT$3:$AV$452,MATCH(Q506&amp;V506,【参考】数式用!$AS$3:$AS$452,0),MATCH(VLOOKUP(Z506,【参考】数式用!$AW$2:$AX$53,2,FALSE),【参考】数式用!$AT$2:$AV$2,0)),10)))</f>
        <v/>
      </c>
      <c r="AN506" s="428" t="e">
        <f>IF($L$18="", "", VLOOKUP(Z506,【参考】数式用!$A$4:$M$54,13,FALSE))</f>
        <v>#N/A</v>
      </c>
      <c r="AO506" s="46" t="e">
        <f>VLOOKUP(Z506,【参考】数式用!$A$2:$N$54,14,FALSE)</f>
        <v>#N/A</v>
      </c>
    </row>
    <row r="507" spans="1:41" ht="50" customHeight="1">
      <c r="A507" s="495">
        <f t="shared" si="3"/>
        <v>450</v>
      </c>
      <c r="B507" s="542"/>
      <c r="C507" s="543"/>
      <c r="D507" s="543"/>
      <c r="E507" s="543"/>
      <c r="F507" s="543"/>
      <c r="G507" s="543"/>
      <c r="H507" s="543"/>
      <c r="I507" s="543"/>
      <c r="J507" s="543"/>
      <c r="K507" s="543"/>
      <c r="L507" s="536"/>
      <c r="M507" s="537"/>
      <c r="N507" s="537"/>
      <c r="O507" s="537"/>
      <c r="P507" s="538"/>
      <c r="Q507" s="502" t="s">
        <v>191</v>
      </c>
      <c r="R507" s="503"/>
      <c r="S507" s="503"/>
      <c r="T507" s="503"/>
      <c r="U507" s="504"/>
      <c r="V507" s="284"/>
      <c r="W507" s="499" t="str" cm="1">
        <f t="array" ref="W507">_xlfn.IFS(AND(B507="",Z507=""),"事業所番号及びサービス名を入力してください。",AND(B507="",Z507&lt;&gt;""),"事業所番号を入力してください。",AND(B507&lt;&gt;"",Z507=""),"サービス名を入力してください。",AND(B507&lt;&gt;"",Z507&lt;&gt;""),IF(LEFT(B507,2)="23",IFERROR(VLOOKUP(B507&amp;Z507,事業所一覧!$A$2:$D$44337,4,FALSE),"事業所番号若しくはサービス名に誤りがないか確認してください。"),"愛知県外の事業所は手入力してください。"))</f>
        <v>事業所番号及びサービス名を入力してください。</v>
      </c>
      <c r="X507" s="500"/>
      <c r="Y507" s="501"/>
      <c r="Z507" s="511"/>
      <c r="AA507" s="511"/>
      <c r="AB507" s="511"/>
      <c r="AC507" s="348" t="str">
        <f>IFERROR(VLOOKUP(Z507,【参考】数式用!$A$4:$B$54,2,FALSE),"")</f>
        <v/>
      </c>
      <c r="AD507" s="221"/>
      <c r="AE507" s="220" t="str">
        <f>IF(B507="","",IF(AO507="総合事業","数式を削除して手入力",IFERROR(INDEX(【参考】数式用!$AT$3:$AV$452,MATCH(Q507&amp;V507,【参考】数式用!$AS$3:$AS$452,0),MATCH(VLOOKUP(Z507,【参考】数式用!$AW$2:$AX$53,2,FALSE),【参考】数式用!$AT$2:$AV$2,0)),10)))</f>
        <v/>
      </c>
      <c r="AN507" s="428" t="e">
        <f>IF($L$18="", "", VLOOKUP(Z507,【参考】数式用!$A$4:$M$54,13,FALSE))</f>
        <v>#N/A</v>
      </c>
      <c r="AO507" s="46" t="e">
        <f>VLOOKUP(Z507,【参考】数式用!$A$2:$N$54,14,FALSE)</f>
        <v>#N/A</v>
      </c>
    </row>
    <row r="508" spans="1:41" ht="50" customHeight="1">
      <c r="A508" s="495">
        <f t="shared" ref="A508" si="151">A507+1</f>
        <v>451</v>
      </c>
      <c r="B508" s="542"/>
      <c r="C508" s="543"/>
      <c r="D508" s="543"/>
      <c r="E508" s="543"/>
      <c r="F508" s="543"/>
      <c r="G508" s="543"/>
      <c r="H508" s="543"/>
      <c r="I508" s="543"/>
      <c r="J508" s="543"/>
      <c r="K508" s="543"/>
      <c r="L508" s="536"/>
      <c r="M508" s="537"/>
      <c r="N508" s="537"/>
      <c r="O508" s="537"/>
      <c r="P508" s="538"/>
      <c r="Q508" s="502" t="s">
        <v>191</v>
      </c>
      <c r="R508" s="503"/>
      <c r="S508" s="503"/>
      <c r="T508" s="503"/>
      <c r="U508" s="504"/>
      <c r="V508" s="284"/>
      <c r="W508" s="499" t="str" cm="1">
        <f t="array" ref="W508">_xlfn.IFS(AND(B508="",Z508=""),"事業所番号及びサービス名を入力してください。",AND(B508="",Z508&lt;&gt;""),"事業所番号を入力してください。",AND(B508&lt;&gt;"",Z508=""),"サービス名を入力してください。",AND(B508&lt;&gt;"",Z508&lt;&gt;""),IF(LEFT(B508,2)="23",IFERROR(VLOOKUP(B508&amp;Z508,事業所一覧!$A$2:$D$44337,4,FALSE),"事業所番号若しくはサービス名に誤りがないか確認してください。"),"愛知県外の事業所は手入力してください。"))</f>
        <v>事業所番号及びサービス名を入力してください。</v>
      </c>
      <c r="X508" s="500"/>
      <c r="Y508" s="501"/>
      <c r="Z508" s="511"/>
      <c r="AA508" s="511"/>
      <c r="AB508" s="511"/>
      <c r="AC508" s="348" t="str">
        <f>IFERROR(VLOOKUP(Z508,【参考】数式用!$A$4:$B$54,2,FALSE),"")</f>
        <v/>
      </c>
      <c r="AD508" s="221"/>
      <c r="AE508" s="220" t="str">
        <f>IF(B508="","",IF(AO508="総合事業","数式を削除して手入力",IFERROR(INDEX(【参考】数式用!$AT$3:$AV$452,MATCH(Q508&amp;V508,【参考】数式用!$AS$3:$AS$452,0),MATCH(VLOOKUP(Z508,【参考】数式用!$AW$2:$AX$53,2,FALSE),【参考】数式用!$AT$2:$AV$2,0)),10)))</f>
        <v/>
      </c>
      <c r="AN508" s="428" t="e">
        <f>IF($L$18="", "", VLOOKUP(Z508,【参考】数式用!$A$4:$M$54,13,FALSE))</f>
        <v>#N/A</v>
      </c>
      <c r="AO508" s="46" t="e">
        <f>VLOOKUP(Z508,【参考】数式用!$A$2:$N$54,14,FALSE)</f>
        <v>#N/A</v>
      </c>
    </row>
    <row r="509" spans="1:41" ht="50" customHeight="1">
      <c r="A509" s="495">
        <f t="shared" si="3"/>
        <v>452</v>
      </c>
      <c r="B509" s="542"/>
      <c r="C509" s="543"/>
      <c r="D509" s="543"/>
      <c r="E509" s="543"/>
      <c r="F509" s="543"/>
      <c r="G509" s="543"/>
      <c r="H509" s="543"/>
      <c r="I509" s="543"/>
      <c r="J509" s="543"/>
      <c r="K509" s="543"/>
      <c r="L509" s="536"/>
      <c r="M509" s="537"/>
      <c r="N509" s="537"/>
      <c r="O509" s="537"/>
      <c r="P509" s="538"/>
      <c r="Q509" s="502" t="s">
        <v>191</v>
      </c>
      <c r="R509" s="503"/>
      <c r="S509" s="503"/>
      <c r="T509" s="503"/>
      <c r="U509" s="504"/>
      <c r="V509" s="284"/>
      <c r="W509" s="499" t="str" cm="1">
        <f t="array" ref="W509">_xlfn.IFS(AND(B509="",Z509=""),"事業所番号及びサービス名を入力してください。",AND(B509="",Z509&lt;&gt;""),"事業所番号を入力してください。",AND(B509&lt;&gt;"",Z509=""),"サービス名を入力してください。",AND(B509&lt;&gt;"",Z509&lt;&gt;""),IF(LEFT(B509,2)="23",IFERROR(VLOOKUP(B509&amp;Z509,事業所一覧!$A$2:$D$44337,4,FALSE),"事業所番号若しくはサービス名に誤りがないか確認してください。"),"愛知県外の事業所は手入力してください。"))</f>
        <v>事業所番号及びサービス名を入力してください。</v>
      </c>
      <c r="X509" s="500"/>
      <c r="Y509" s="501"/>
      <c r="Z509" s="511"/>
      <c r="AA509" s="511"/>
      <c r="AB509" s="511"/>
      <c r="AC509" s="348" t="str">
        <f>IFERROR(VLOOKUP(Z509,【参考】数式用!$A$4:$B$54,2,FALSE),"")</f>
        <v/>
      </c>
      <c r="AD509" s="221"/>
      <c r="AE509" s="220" t="str">
        <f>IF(B509="","",IF(AO509="総合事業","数式を削除して手入力",IFERROR(INDEX(【参考】数式用!$AT$3:$AV$452,MATCH(Q509&amp;V509,【参考】数式用!$AS$3:$AS$452,0),MATCH(VLOOKUP(Z509,【参考】数式用!$AW$2:$AX$53,2,FALSE),【参考】数式用!$AT$2:$AV$2,0)),10)))</f>
        <v/>
      </c>
      <c r="AN509" s="428" t="e">
        <f>IF($L$18="", "", VLOOKUP(Z509,【参考】数式用!$A$4:$M$54,13,FALSE))</f>
        <v>#N/A</v>
      </c>
      <c r="AO509" s="46" t="e">
        <f>VLOOKUP(Z509,【参考】数式用!$A$2:$N$54,14,FALSE)</f>
        <v>#N/A</v>
      </c>
    </row>
    <row r="510" spans="1:41" ht="50" customHeight="1">
      <c r="A510" s="495">
        <f t="shared" ref="A510" si="152">A509+1</f>
        <v>453</v>
      </c>
      <c r="B510" s="542"/>
      <c r="C510" s="543"/>
      <c r="D510" s="543"/>
      <c r="E510" s="543"/>
      <c r="F510" s="543"/>
      <c r="G510" s="543"/>
      <c r="H510" s="543"/>
      <c r="I510" s="543"/>
      <c r="J510" s="543"/>
      <c r="K510" s="543"/>
      <c r="L510" s="536"/>
      <c r="M510" s="537"/>
      <c r="N510" s="537"/>
      <c r="O510" s="537"/>
      <c r="P510" s="538"/>
      <c r="Q510" s="502" t="s">
        <v>191</v>
      </c>
      <c r="R510" s="503"/>
      <c r="S510" s="503"/>
      <c r="T510" s="503"/>
      <c r="U510" s="504"/>
      <c r="V510" s="284"/>
      <c r="W510" s="499" t="str" cm="1">
        <f t="array" ref="W510">_xlfn.IFS(AND(B510="",Z510=""),"事業所番号及びサービス名を入力してください。",AND(B510="",Z510&lt;&gt;""),"事業所番号を入力してください。",AND(B510&lt;&gt;"",Z510=""),"サービス名を入力してください。",AND(B510&lt;&gt;"",Z510&lt;&gt;""),IF(LEFT(B510,2)="23",IFERROR(VLOOKUP(B510&amp;Z510,事業所一覧!$A$2:$D$44337,4,FALSE),"事業所番号若しくはサービス名に誤りがないか確認してください。"),"愛知県外の事業所は手入力してください。"))</f>
        <v>事業所番号及びサービス名を入力してください。</v>
      </c>
      <c r="X510" s="500"/>
      <c r="Y510" s="501"/>
      <c r="Z510" s="511"/>
      <c r="AA510" s="511"/>
      <c r="AB510" s="511"/>
      <c r="AC510" s="348" t="str">
        <f>IFERROR(VLOOKUP(Z510,【参考】数式用!$A$4:$B$54,2,FALSE),"")</f>
        <v/>
      </c>
      <c r="AD510" s="221"/>
      <c r="AE510" s="220" t="str">
        <f>IF(B510="","",IF(AO510="総合事業","数式を削除して手入力",IFERROR(INDEX(【参考】数式用!$AT$3:$AV$452,MATCH(Q510&amp;V510,【参考】数式用!$AS$3:$AS$452,0),MATCH(VLOOKUP(Z510,【参考】数式用!$AW$2:$AX$53,2,FALSE),【参考】数式用!$AT$2:$AV$2,0)),10)))</f>
        <v/>
      </c>
      <c r="AN510" s="428" t="e">
        <f>IF($L$18="", "", VLOOKUP(Z510,【参考】数式用!$A$4:$M$54,13,FALSE))</f>
        <v>#N/A</v>
      </c>
      <c r="AO510" s="46" t="e">
        <f>VLOOKUP(Z510,【参考】数式用!$A$2:$N$54,14,FALSE)</f>
        <v>#N/A</v>
      </c>
    </row>
    <row r="511" spans="1:41" ht="50" customHeight="1">
      <c r="A511" s="495">
        <f t="shared" si="3"/>
        <v>454</v>
      </c>
      <c r="B511" s="542"/>
      <c r="C511" s="543"/>
      <c r="D511" s="543"/>
      <c r="E511" s="543"/>
      <c r="F511" s="543"/>
      <c r="G511" s="543"/>
      <c r="H511" s="543"/>
      <c r="I511" s="543"/>
      <c r="J511" s="543"/>
      <c r="K511" s="543"/>
      <c r="L511" s="536"/>
      <c r="M511" s="537"/>
      <c r="N511" s="537"/>
      <c r="O511" s="537"/>
      <c r="P511" s="538"/>
      <c r="Q511" s="502" t="s">
        <v>191</v>
      </c>
      <c r="R511" s="503"/>
      <c r="S511" s="503"/>
      <c r="T511" s="503"/>
      <c r="U511" s="504"/>
      <c r="V511" s="284"/>
      <c r="W511" s="499" t="str" cm="1">
        <f t="array" ref="W511">_xlfn.IFS(AND(B511="",Z511=""),"事業所番号及びサービス名を入力してください。",AND(B511="",Z511&lt;&gt;""),"事業所番号を入力してください。",AND(B511&lt;&gt;"",Z511=""),"サービス名を入力してください。",AND(B511&lt;&gt;"",Z511&lt;&gt;""),IF(LEFT(B511,2)="23",IFERROR(VLOOKUP(B511&amp;Z511,事業所一覧!$A$2:$D$44337,4,FALSE),"事業所番号若しくはサービス名に誤りがないか確認してください。"),"愛知県外の事業所は手入力してください。"))</f>
        <v>事業所番号及びサービス名を入力してください。</v>
      </c>
      <c r="X511" s="500"/>
      <c r="Y511" s="501"/>
      <c r="Z511" s="511"/>
      <c r="AA511" s="511"/>
      <c r="AB511" s="511"/>
      <c r="AC511" s="348" t="str">
        <f>IFERROR(VLOOKUP(Z511,【参考】数式用!$A$4:$B$54,2,FALSE),"")</f>
        <v/>
      </c>
      <c r="AD511" s="221"/>
      <c r="AE511" s="220" t="str">
        <f>IF(B511="","",IF(AO511="総合事業","数式を削除して手入力",IFERROR(INDEX(【参考】数式用!$AT$3:$AV$452,MATCH(Q511&amp;V511,【参考】数式用!$AS$3:$AS$452,0),MATCH(VLOOKUP(Z511,【参考】数式用!$AW$2:$AX$53,2,FALSE),【参考】数式用!$AT$2:$AV$2,0)),10)))</f>
        <v/>
      </c>
      <c r="AN511" s="428" t="e">
        <f>IF($L$18="", "", VLOOKUP(Z511,【参考】数式用!$A$4:$M$54,13,FALSE))</f>
        <v>#N/A</v>
      </c>
      <c r="AO511" s="46" t="e">
        <f>VLOOKUP(Z511,【参考】数式用!$A$2:$N$54,14,FALSE)</f>
        <v>#N/A</v>
      </c>
    </row>
    <row r="512" spans="1:41" ht="50" customHeight="1">
      <c r="A512" s="495">
        <f t="shared" ref="A512" si="153">A511+1</f>
        <v>455</v>
      </c>
      <c r="B512" s="542"/>
      <c r="C512" s="543"/>
      <c r="D512" s="543"/>
      <c r="E512" s="543"/>
      <c r="F512" s="543"/>
      <c r="G512" s="543"/>
      <c r="H512" s="543"/>
      <c r="I512" s="543"/>
      <c r="J512" s="543"/>
      <c r="K512" s="543"/>
      <c r="L512" s="536"/>
      <c r="M512" s="537"/>
      <c r="N512" s="537"/>
      <c r="O512" s="537"/>
      <c r="P512" s="538"/>
      <c r="Q512" s="502" t="s">
        <v>191</v>
      </c>
      <c r="R512" s="503"/>
      <c r="S512" s="503"/>
      <c r="T512" s="503"/>
      <c r="U512" s="504"/>
      <c r="V512" s="284"/>
      <c r="W512" s="499" t="str" cm="1">
        <f t="array" ref="W512">_xlfn.IFS(AND(B512="",Z512=""),"事業所番号及びサービス名を入力してください。",AND(B512="",Z512&lt;&gt;""),"事業所番号を入力してください。",AND(B512&lt;&gt;"",Z512=""),"サービス名を入力してください。",AND(B512&lt;&gt;"",Z512&lt;&gt;""),IF(LEFT(B512,2)="23",IFERROR(VLOOKUP(B512&amp;Z512,事業所一覧!$A$2:$D$44337,4,FALSE),"事業所番号若しくはサービス名に誤りがないか確認してください。"),"愛知県外の事業所は手入力してください。"))</f>
        <v>事業所番号及びサービス名を入力してください。</v>
      </c>
      <c r="X512" s="500"/>
      <c r="Y512" s="501"/>
      <c r="Z512" s="511"/>
      <c r="AA512" s="511"/>
      <c r="AB512" s="511"/>
      <c r="AC512" s="348" t="str">
        <f>IFERROR(VLOOKUP(Z512,【参考】数式用!$A$4:$B$54,2,FALSE),"")</f>
        <v/>
      </c>
      <c r="AD512" s="221"/>
      <c r="AE512" s="220" t="str">
        <f>IF(B512="","",IF(AO512="総合事業","数式を削除して手入力",IFERROR(INDEX(【参考】数式用!$AT$3:$AV$452,MATCH(Q512&amp;V512,【参考】数式用!$AS$3:$AS$452,0),MATCH(VLOOKUP(Z512,【参考】数式用!$AW$2:$AX$53,2,FALSE),【参考】数式用!$AT$2:$AV$2,0)),10)))</f>
        <v/>
      </c>
      <c r="AN512" s="428" t="e">
        <f>IF($L$18="", "", VLOOKUP(Z512,【参考】数式用!$A$4:$M$54,13,FALSE))</f>
        <v>#N/A</v>
      </c>
      <c r="AO512" s="46" t="e">
        <f>VLOOKUP(Z512,【参考】数式用!$A$2:$N$54,14,FALSE)</f>
        <v>#N/A</v>
      </c>
    </row>
    <row r="513" spans="1:41" ht="50" customHeight="1">
      <c r="A513" s="495">
        <f t="shared" si="3"/>
        <v>456</v>
      </c>
      <c r="B513" s="542"/>
      <c r="C513" s="543"/>
      <c r="D513" s="543"/>
      <c r="E513" s="543"/>
      <c r="F513" s="543"/>
      <c r="G513" s="543"/>
      <c r="H513" s="543"/>
      <c r="I513" s="543"/>
      <c r="J513" s="543"/>
      <c r="K513" s="543"/>
      <c r="L513" s="536"/>
      <c r="M513" s="537"/>
      <c r="N513" s="537"/>
      <c r="O513" s="537"/>
      <c r="P513" s="538"/>
      <c r="Q513" s="502" t="s">
        <v>191</v>
      </c>
      <c r="R513" s="503"/>
      <c r="S513" s="503"/>
      <c r="T513" s="503"/>
      <c r="U513" s="504"/>
      <c r="V513" s="284"/>
      <c r="W513" s="499" t="str" cm="1">
        <f t="array" ref="W513">_xlfn.IFS(AND(B513="",Z513=""),"事業所番号及びサービス名を入力してください。",AND(B513="",Z513&lt;&gt;""),"事業所番号を入力してください。",AND(B513&lt;&gt;"",Z513=""),"サービス名を入力してください。",AND(B513&lt;&gt;"",Z513&lt;&gt;""),IF(LEFT(B513,2)="23",IFERROR(VLOOKUP(B513&amp;Z513,事業所一覧!$A$2:$D$44337,4,FALSE),"事業所番号若しくはサービス名に誤りがないか確認してください。"),"愛知県外の事業所は手入力してください。"))</f>
        <v>事業所番号及びサービス名を入力してください。</v>
      </c>
      <c r="X513" s="500"/>
      <c r="Y513" s="501"/>
      <c r="Z513" s="511"/>
      <c r="AA513" s="511"/>
      <c r="AB513" s="511"/>
      <c r="AC513" s="348" t="str">
        <f>IFERROR(VLOOKUP(Z513,【参考】数式用!$A$4:$B$54,2,FALSE),"")</f>
        <v/>
      </c>
      <c r="AD513" s="221"/>
      <c r="AE513" s="220" t="str">
        <f>IF(B513="","",IF(AO513="総合事業","数式を削除して手入力",IFERROR(INDEX(【参考】数式用!$AT$3:$AV$452,MATCH(Q513&amp;V513,【参考】数式用!$AS$3:$AS$452,0),MATCH(VLOOKUP(Z513,【参考】数式用!$AW$2:$AX$53,2,FALSE),【参考】数式用!$AT$2:$AV$2,0)),10)))</f>
        <v/>
      </c>
      <c r="AN513" s="428" t="e">
        <f>IF($L$18="", "", VLOOKUP(Z513,【参考】数式用!$A$4:$M$54,13,FALSE))</f>
        <v>#N/A</v>
      </c>
      <c r="AO513" s="46" t="e">
        <f>VLOOKUP(Z513,【参考】数式用!$A$2:$N$54,14,FALSE)</f>
        <v>#N/A</v>
      </c>
    </row>
    <row r="514" spans="1:41" ht="50" customHeight="1">
      <c r="A514" s="495">
        <f t="shared" ref="A514" si="154">A513+1</f>
        <v>457</v>
      </c>
      <c r="B514" s="542"/>
      <c r="C514" s="543"/>
      <c r="D514" s="543"/>
      <c r="E514" s="543"/>
      <c r="F514" s="543"/>
      <c r="G514" s="543"/>
      <c r="H514" s="543"/>
      <c r="I514" s="543"/>
      <c r="J514" s="543"/>
      <c r="K514" s="543"/>
      <c r="L514" s="536"/>
      <c r="M514" s="537"/>
      <c r="N514" s="537"/>
      <c r="O514" s="537"/>
      <c r="P514" s="538"/>
      <c r="Q514" s="502" t="s">
        <v>191</v>
      </c>
      <c r="R514" s="503"/>
      <c r="S514" s="503"/>
      <c r="T514" s="503"/>
      <c r="U514" s="504"/>
      <c r="V514" s="284"/>
      <c r="W514" s="499" t="str" cm="1">
        <f t="array" ref="W514">_xlfn.IFS(AND(B514="",Z514=""),"事業所番号及びサービス名を入力してください。",AND(B514="",Z514&lt;&gt;""),"事業所番号を入力してください。",AND(B514&lt;&gt;"",Z514=""),"サービス名を入力してください。",AND(B514&lt;&gt;"",Z514&lt;&gt;""),IF(LEFT(B514,2)="23",IFERROR(VLOOKUP(B514&amp;Z514,事業所一覧!$A$2:$D$44337,4,FALSE),"事業所番号若しくはサービス名に誤りがないか確認してください。"),"愛知県外の事業所は手入力してください。"))</f>
        <v>事業所番号及びサービス名を入力してください。</v>
      </c>
      <c r="X514" s="500"/>
      <c r="Y514" s="501"/>
      <c r="Z514" s="511"/>
      <c r="AA514" s="511"/>
      <c r="AB514" s="511"/>
      <c r="AC514" s="348" t="str">
        <f>IFERROR(VLOOKUP(Z514,【参考】数式用!$A$4:$B$54,2,FALSE),"")</f>
        <v/>
      </c>
      <c r="AD514" s="221"/>
      <c r="AE514" s="220" t="str">
        <f>IF(B514="","",IF(AO514="総合事業","数式を削除して手入力",IFERROR(INDEX(【参考】数式用!$AT$3:$AV$452,MATCH(Q514&amp;V514,【参考】数式用!$AS$3:$AS$452,0),MATCH(VLOOKUP(Z514,【参考】数式用!$AW$2:$AX$53,2,FALSE),【参考】数式用!$AT$2:$AV$2,0)),10)))</f>
        <v/>
      </c>
      <c r="AN514" s="428" t="e">
        <f>IF($L$18="", "", VLOOKUP(Z514,【参考】数式用!$A$4:$M$54,13,FALSE))</f>
        <v>#N/A</v>
      </c>
      <c r="AO514" s="46" t="e">
        <f>VLOOKUP(Z514,【参考】数式用!$A$2:$N$54,14,FALSE)</f>
        <v>#N/A</v>
      </c>
    </row>
    <row r="515" spans="1:41" ht="50" customHeight="1">
      <c r="A515" s="495">
        <f t="shared" si="3"/>
        <v>458</v>
      </c>
      <c r="B515" s="542"/>
      <c r="C515" s="543"/>
      <c r="D515" s="543"/>
      <c r="E515" s="543"/>
      <c r="F515" s="543"/>
      <c r="G515" s="543"/>
      <c r="H515" s="543"/>
      <c r="I515" s="543"/>
      <c r="J515" s="543"/>
      <c r="K515" s="543"/>
      <c r="L515" s="536"/>
      <c r="M515" s="537"/>
      <c r="N515" s="537"/>
      <c r="O515" s="537"/>
      <c r="P515" s="538"/>
      <c r="Q515" s="502" t="s">
        <v>191</v>
      </c>
      <c r="R515" s="503"/>
      <c r="S515" s="503"/>
      <c r="T515" s="503"/>
      <c r="U515" s="504"/>
      <c r="V515" s="284"/>
      <c r="W515" s="499" t="str" cm="1">
        <f t="array" ref="W515">_xlfn.IFS(AND(B515="",Z515=""),"事業所番号及びサービス名を入力してください。",AND(B515="",Z515&lt;&gt;""),"事業所番号を入力してください。",AND(B515&lt;&gt;"",Z515=""),"サービス名を入力してください。",AND(B515&lt;&gt;"",Z515&lt;&gt;""),IF(LEFT(B515,2)="23",IFERROR(VLOOKUP(B515&amp;Z515,事業所一覧!$A$2:$D$44337,4,FALSE),"事業所番号若しくはサービス名に誤りがないか確認してください。"),"愛知県外の事業所は手入力してください。"))</f>
        <v>事業所番号及びサービス名を入力してください。</v>
      </c>
      <c r="X515" s="500"/>
      <c r="Y515" s="501"/>
      <c r="Z515" s="511"/>
      <c r="AA515" s="511"/>
      <c r="AB515" s="511"/>
      <c r="AC515" s="348" t="str">
        <f>IFERROR(VLOOKUP(Z515,【参考】数式用!$A$4:$B$54,2,FALSE),"")</f>
        <v/>
      </c>
      <c r="AD515" s="221"/>
      <c r="AE515" s="220" t="str">
        <f>IF(B515="","",IF(AO515="総合事業","数式を削除して手入力",IFERROR(INDEX(【参考】数式用!$AT$3:$AV$452,MATCH(Q515&amp;V515,【参考】数式用!$AS$3:$AS$452,0),MATCH(VLOOKUP(Z515,【参考】数式用!$AW$2:$AX$53,2,FALSE),【参考】数式用!$AT$2:$AV$2,0)),10)))</f>
        <v/>
      </c>
      <c r="AN515" s="428" t="e">
        <f>IF($L$18="", "", VLOOKUP(Z515,【参考】数式用!$A$4:$M$54,13,FALSE))</f>
        <v>#N/A</v>
      </c>
      <c r="AO515" s="46" t="e">
        <f>VLOOKUP(Z515,【参考】数式用!$A$2:$N$54,14,FALSE)</f>
        <v>#N/A</v>
      </c>
    </row>
    <row r="516" spans="1:41" ht="50" customHeight="1">
      <c r="A516" s="495">
        <f t="shared" ref="A516" si="155">A515+1</f>
        <v>459</v>
      </c>
      <c r="B516" s="542"/>
      <c r="C516" s="543"/>
      <c r="D516" s="543"/>
      <c r="E516" s="543"/>
      <c r="F516" s="543"/>
      <c r="G516" s="543"/>
      <c r="H516" s="543"/>
      <c r="I516" s="543"/>
      <c r="J516" s="543"/>
      <c r="K516" s="543"/>
      <c r="L516" s="536"/>
      <c r="M516" s="537"/>
      <c r="N516" s="537"/>
      <c r="O516" s="537"/>
      <c r="P516" s="538"/>
      <c r="Q516" s="502" t="s">
        <v>191</v>
      </c>
      <c r="R516" s="503"/>
      <c r="S516" s="503"/>
      <c r="T516" s="503"/>
      <c r="U516" s="504"/>
      <c r="V516" s="284"/>
      <c r="W516" s="499" t="str" cm="1">
        <f t="array" ref="W516">_xlfn.IFS(AND(B516="",Z516=""),"事業所番号及びサービス名を入力してください。",AND(B516="",Z516&lt;&gt;""),"事業所番号を入力してください。",AND(B516&lt;&gt;"",Z516=""),"サービス名を入力してください。",AND(B516&lt;&gt;"",Z516&lt;&gt;""),IF(LEFT(B516,2)="23",IFERROR(VLOOKUP(B516&amp;Z516,事業所一覧!$A$2:$D$44337,4,FALSE),"事業所番号若しくはサービス名に誤りがないか確認してください。"),"愛知県外の事業所は手入力してください。"))</f>
        <v>事業所番号及びサービス名を入力してください。</v>
      </c>
      <c r="X516" s="500"/>
      <c r="Y516" s="501"/>
      <c r="Z516" s="511"/>
      <c r="AA516" s="511"/>
      <c r="AB516" s="511"/>
      <c r="AC516" s="348" t="str">
        <f>IFERROR(VLOOKUP(Z516,【参考】数式用!$A$4:$B$54,2,FALSE),"")</f>
        <v/>
      </c>
      <c r="AD516" s="221"/>
      <c r="AE516" s="220" t="str">
        <f>IF(B516="","",IF(AO516="総合事業","数式を削除して手入力",IFERROR(INDEX(【参考】数式用!$AT$3:$AV$452,MATCH(Q516&amp;V516,【参考】数式用!$AS$3:$AS$452,0),MATCH(VLOOKUP(Z516,【参考】数式用!$AW$2:$AX$53,2,FALSE),【参考】数式用!$AT$2:$AV$2,0)),10)))</f>
        <v/>
      </c>
      <c r="AN516" s="428" t="e">
        <f>IF($L$18="", "", VLOOKUP(Z516,【参考】数式用!$A$4:$M$54,13,FALSE))</f>
        <v>#N/A</v>
      </c>
      <c r="AO516" s="46" t="e">
        <f>VLOOKUP(Z516,【参考】数式用!$A$2:$N$54,14,FALSE)</f>
        <v>#N/A</v>
      </c>
    </row>
    <row r="517" spans="1:41" ht="50" customHeight="1">
      <c r="A517" s="495">
        <f t="shared" si="3"/>
        <v>460</v>
      </c>
      <c r="B517" s="542"/>
      <c r="C517" s="543"/>
      <c r="D517" s="543"/>
      <c r="E517" s="543"/>
      <c r="F517" s="543"/>
      <c r="G517" s="543"/>
      <c r="H517" s="543"/>
      <c r="I517" s="543"/>
      <c r="J517" s="543"/>
      <c r="K517" s="543"/>
      <c r="L517" s="536"/>
      <c r="M517" s="537"/>
      <c r="N517" s="537"/>
      <c r="O517" s="537"/>
      <c r="P517" s="538"/>
      <c r="Q517" s="502" t="s">
        <v>191</v>
      </c>
      <c r="R517" s="503"/>
      <c r="S517" s="503"/>
      <c r="T517" s="503"/>
      <c r="U517" s="504"/>
      <c r="V517" s="284"/>
      <c r="W517" s="499" t="str" cm="1">
        <f t="array" ref="W517">_xlfn.IFS(AND(B517="",Z517=""),"事業所番号及びサービス名を入力してください。",AND(B517="",Z517&lt;&gt;""),"事業所番号を入力してください。",AND(B517&lt;&gt;"",Z517=""),"サービス名を入力してください。",AND(B517&lt;&gt;"",Z517&lt;&gt;""),IF(LEFT(B517,2)="23",IFERROR(VLOOKUP(B517&amp;Z517,事業所一覧!$A$2:$D$44337,4,FALSE),"事業所番号若しくはサービス名に誤りがないか確認してください。"),"愛知県外の事業所は手入力してください。"))</f>
        <v>事業所番号及びサービス名を入力してください。</v>
      </c>
      <c r="X517" s="500"/>
      <c r="Y517" s="501"/>
      <c r="Z517" s="511"/>
      <c r="AA517" s="511"/>
      <c r="AB517" s="511"/>
      <c r="AC517" s="348" t="str">
        <f>IFERROR(VLOOKUP(Z517,【参考】数式用!$A$4:$B$54,2,FALSE),"")</f>
        <v/>
      </c>
      <c r="AD517" s="221"/>
      <c r="AE517" s="220" t="str">
        <f>IF(B517="","",IF(AO517="総合事業","数式を削除して手入力",IFERROR(INDEX(【参考】数式用!$AT$3:$AV$452,MATCH(Q517&amp;V517,【参考】数式用!$AS$3:$AS$452,0),MATCH(VLOOKUP(Z517,【参考】数式用!$AW$2:$AX$53,2,FALSE),【参考】数式用!$AT$2:$AV$2,0)),10)))</f>
        <v/>
      </c>
      <c r="AN517" s="428" t="e">
        <f>IF($L$18="", "", VLOOKUP(Z517,【参考】数式用!$A$4:$M$54,13,FALSE))</f>
        <v>#N/A</v>
      </c>
      <c r="AO517" s="46" t="e">
        <f>VLOOKUP(Z517,【参考】数式用!$A$2:$N$54,14,FALSE)</f>
        <v>#N/A</v>
      </c>
    </row>
    <row r="518" spans="1:41" ht="50" customHeight="1">
      <c r="A518" s="495">
        <f t="shared" ref="A518" si="156">A517+1</f>
        <v>461</v>
      </c>
      <c r="B518" s="542"/>
      <c r="C518" s="543"/>
      <c r="D518" s="543"/>
      <c r="E518" s="543"/>
      <c r="F518" s="543"/>
      <c r="G518" s="543"/>
      <c r="H518" s="543"/>
      <c r="I518" s="543"/>
      <c r="J518" s="543"/>
      <c r="K518" s="543"/>
      <c r="L518" s="536"/>
      <c r="M518" s="537"/>
      <c r="N518" s="537"/>
      <c r="O518" s="537"/>
      <c r="P518" s="538"/>
      <c r="Q518" s="502" t="s">
        <v>191</v>
      </c>
      <c r="R518" s="503"/>
      <c r="S518" s="503"/>
      <c r="T518" s="503"/>
      <c r="U518" s="504"/>
      <c r="V518" s="284"/>
      <c r="W518" s="499" t="str" cm="1">
        <f t="array" ref="W518">_xlfn.IFS(AND(B518="",Z518=""),"事業所番号及びサービス名を入力してください。",AND(B518="",Z518&lt;&gt;""),"事業所番号を入力してください。",AND(B518&lt;&gt;"",Z518=""),"サービス名を入力してください。",AND(B518&lt;&gt;"",Z518&lt;&gt;""),IF(LEFT(B518,2)="23",IFERROR(VLOOKUP(B518&amp;Z518,事業所一覧!$A$2:$D$44337,4,FALSE),"事業所番号若しくはサービス名に誤りがないか確認してください。"),"愛知県外の事業所は手入力してください。"))</f>
        <v>事業所番号及びサービス名を入力してください。</v>
      </c>
      <c r="X518" s="500"/>
      <c r="Y518" s="501"/>
      <c r="Z518" s="511"/>
      <c r="AA518" s="511"/>
      <c r="AB518" s="511"/>
      <c r="AC518" s="348" t="str">
        <f>IFERROR(VLOOKUP(Z518,【参考】数式用!$A$4:$B$54,2,FALSE),"")</f>
        <v/>
      </c>
      <c r="AD518" s="221"/>
      <c r="AE518" s="220" t="str">
        <f>IF(B518="","",IF(AO518="総合事業","数式を削除して手入力",IFERROR(INDEX(【参考】数式用!$AT$3:$AV$452,MATCH(Q518&amp;V518,【参考】数式用!$AS$3:$AS$452,0),MATCH(VLOOKUP(Z518,【参考】数式用!$AW$2:$AX$53,2,FALSE),【参考】数式用!$AT$2:$AV$2,0)),10)))</f>
        <v/>
      </c>
      <c r="AN518" s="428" t="e">
        <f>IF($L$18="", "", VLOOKUP(Z518,【参考】数式用!$A$4:$M$54,13,FALSE))</f>
        <v>#N/A</v>
      </c>
      <c r="AO518" s="46" t="e">
        <f>VLOOKUP(Z518,【参考】数式用!$A$2:$N$54,14,FALSE)</f>
        <v>#N/A</v>
      </c>
    </row>
    <row r="519" spans="1:41" ht="50" customHeight="1">
      <c r="A519" s="495">
        <f t="shared" si="3"/>
        <v>462</v>
      </c>
      <c r="B519" s="542"/>
      <c r="C519" s="543"/>
      <c r="D519" s="543"/>
      <c r="E519" s="543"/>
      <c r="F519" s="543"/>
      <c r="G519" s="543"/>
      <c r="H519" s="543"/>
      <c r="I519" s="543"/>
      <c r="J519" s="543"/>
      <c r="K519" s="543"/>
      <c r="L519" s="536"/>
      <c r="M519" s="537"/>
      <c r="N519" s="537"/>
      <c r="O519" s="537"/>
      <c r="P519" s="538"/>
      <c r="Q519" s="502" t="s">
        <v>191</v>
      </c>
      <c r="R519" s="503"/>
      <c r="S519" s="503"/>
      <c r="T519" s="503"/>
      <c r="U519" s="504"/>
      <c r="V519" s="284"/>
      <c r="W519" s="499" t="str" cm="1">
        <f t="array" ref="W519">_xlfn.IFS(AND(B519="",Z519=""),"事業所番号及びサービス名を入力してください。",AND(B519="",Z519&lt;&gt;""),"事業所番号を入力してください。",AND(B519&lt;&gt;"",Z519=""),"サービス名を入力してください。",AND(B519&lt;&gt;"",Z519&lt;&gt;""),IF(LEFT(B519,2)="23",IFERROR(VLOOKUP(B519&amp;Z519,事業所一覧!$A$2:$D$44337,4,FALSE),"事業所番号若しくはサービス名に誤りがないか確認してください。"),"愛知県外の事業所は手入力してください。"))</f>
        <v>事業所番号及びサービス名を入力してください。</v>
      </c>
      <c r="X519" s="500"/>
      <c r="Y519" s="501"/>
      <c r="Z519" s="511"/>
      <c r="AA519" s="511"/>
      <c r="AB519" s="511"/>
      <c r="AC519" s="348" t="str">
        <f>IFERROR(VLOOKUP(Z519,【参考】数式用!$A$4:$B$54,2,FALSE),"")</f>
        <v/>
      </c>
      <c r="AD519" s="221"/>
      <c r="AE519" s="220" t="str">
        <f>IF(B519="","",IF(AO519="総合事業","数式を削除して手入力",IFERROR(INDEX(【参考】数式用!$AT$3:$AV$452,MATCH(Q519&amp;V519,【参考】数式用!$AS$3:$AS$452,0),MATCH(VLOOKUP(Z519,【参考】数式用!$AW$2:$AX$53,2,FALSE),【参考】数式用!$AT$2:$AV$2,0)),10)))</f>
        <v/>
      </c>
      <c r="AN519" s="428" t="e">
        <f>IF($L$18="", "", VLOOKUP(Z519,【参考】数式用!$A$4:$M$54,13,FALSE))</f>
        <v>#N/A</v>
      </c>
      <c r="AO519" s="46" t="e">
        <f>VLOOKUP(Z519,【参考】数式用!$A$2:$N$54,14,FALSE)</f>
        <v>#N/A</v>
      </c>
    </row>
    <row r="520" spans="1:41" ht="50" customHeight="1">
      <c r="A520" s="495">
        <f t="shared" ref="A520" si="157">A519+1</f>
        <v>463</v>
      </c>
      <c r="B520" s="542"/>
      <c r="C520" s="543"/>
      <c r="D520" s="543"/>
      <c r="E520" s="543"/>
      <c r="F520" s="543"/>
      <c r="G520" s="543"/>
      <c r="H520" s="543"/>
      <c r="I520" s="543"/>
      <c r="J520" s="543"/>
      <c r="K520" s="543"/>
      <c r="L520" s="536"/>
      <c r="M520" s="537"/>
      <c r="N520" s="537"/>
      <c r="O520" s="537"/>
      <c r="P520" s="538"/>
      <c r="Q520" s="502" t="s">
        <v>191</v>
      </c>
      <c r="R520" s="503"/>
      <c r="S520" s="503"/>
      <c r="T520" s="503"/>
      <c r="U520" s="504"/>
      <c r="V520" s="284"/>
      <c r="W520" s="499" t="str" cm="1">
        <f t="array" ref="W520">_xlfn.IFS(AND(B520="",Z520=""),"事業所番号及びサービス名を入力してください。",AND(B520="",Z520&lt;&gt;""),"事業所番号を入力してください。",AND(B520&lt;&gt;"",Z520=""),"サービス名を入力してください。",AND(B520&lt;&gt;"",Z520&lt;&gt;""),IF(LEFT(B520,2)="23",IFERROR(VLOOKUP(B520&amp;Z520,事業所一覧!$A$2:$D$44337,4,FALSE),"事業所番号若しくはサービス名に誤りがないか確認してください。"),"愛知県外の事業所は手入力してください。"))</f>
        <v>事業所番号及びサービス名を入力してください。</v>
      </c>
      <c r="X520" s="500"/>
      <c r="Y520" s="501"/>
      <c r="Z520" s="511"/>
      <c r="AA520" s="511"/>
      <c r="AB520" s="511"/>
      <c r="AC520" s="348" t="str">
        <f>IFERROR(VLOOKUP(Z520,【参考】数式用!$A$4:$B$54,2,FALSE),"")</f>
        <v/>
      </c>
      <c r="AD520" s="221"/>
      <c r="AE520" s="220" t="str">
        <f>IF(B520="","",IF(AO520="総合事業","数式を削除して手入力",IFERROR(INDEX(【参考】数式用!$AT$3:$AV$452,MATCH(Q520&amp;V520,【参考】数式用!$AS$3:$AS$452,0),MATCH(VLOOKUP(Z520,【参考】数式用!$AW$2:$AX$53,2,FALSE),【参考】数式用!$AT$2:$AV$2,0)),10)))</f>
        <v/>
      </c>
      <c r="AN520" s="428" t="e">
        <f>IF($L$18="", "", VLOOKUP(Z520,【参考】数式用!$A$4:$M$54,13,FALSE))</f>
        <v>#N/A</v>
      </c>
      <c r="AO520" s="46" t="e">
        <f>VLOOKUP(Z520,【参考】数式用!$A$2:$N$54,14,FALSE)</f>
        <v>#N/A</v>
      </c>
    </row>
    <row r="521" spans="1:41" ht="50" customHeight="1">
      <c r="A521" s="495">
        <f t="shared" si="3"/>
        <v>464</v>
      </c>
      <c r="B521" s="542"/>
      <c r="C521" s="543"/>
      <c r="D521" s="543"/>
      <c r="E521" s="543"/>
      <c r="F521" s="543"/>
      <c r="G521" s="543"/>
      <c r="H521" s="543"/>
      <c r="I521" s="543"/>
      <c r="J521" s="543"/>
      <c r="K521" s="543"/>
      <c r="L521" s="536"/>
      <c r="M521" s="537"/>
      <c r="N521" s="537"/>
      <c r="O521" s="537"/>
      <c r="P521" s="538"/>
      <c r="Q521" s="502" t="s">
        <v>191</v>
      </c>
      <c r="R521" s="503"/>
      <c r="S521" s="503"/>
      <c r="T521" s="503"/>
      <c r="U521" s="504"/>
      <c r="V521" s="284"/>
      <c r="W521" s="499" t="str" cm="1">
        <f t="array" ref="W521">_xlfn.IFS(AND(B521="",Z521=""),"事業所番号及びサービス名を入力してください。",AND(B521="",Z521&lt;&gt;""),"事業所番号を入力してください。",AND(B521&lt;&gt;"",Z521=""),"サービス名を入力してください。",AND(B521&lt;&gt;"",Z521&lt;&gt;""),IF(LEFT(B521,2)="23",IFERROR(VLOOKUP(B521&amp;Z521,事業所一覧!$A$2:$D$44337,4,FALSE),"事業所番号若しくはサービス名に誤りがないか確認してください。"),"愛知県外の事業所は手入力してください。"))</f>
        <v>事業所番号及びサービス名を入力してください。</v>
      </c>
      <c r="X521" s="500"/>
      <c r="Y521" s="501"/>
      <c r="Z521" s="511"/>
      <c r="AA521" s="511"/>
      <c r="AB521" s="511"/>
      <c r="AC521" s="348" t="str">
        <f>IFERROR(VLOOKUP(Z521,【参考】数式用!$A$4:$B$54,2,FALSE),"")</f>
        <v/>
      </c>
      <c r="AD521" s="221"/>
      <c r="AE521" s="220" t="str">
        <f>IF(B521="","",IF(AO521="総合事業","数式を削除して手入力",IFERROR(INDEX(【参考】数式用!$AT$3:$AV$452,MATCH(Q521&amp;V521,【参考】数式用!$AS$3:$AS$452,0),MATCH(VLOOKUP(Z521,【参考】数式用!$AW$2:$AX$53,2,FALSE),【参考】数式用!$AT$2:$AV$2,0)),10)))</f>
        <v/>
      </c>
      <c r="AN521" s="428" t="e">
        <f>IF($L$18="", "", VLOOKUP(Z521,【参考】数式用!$A$4:$M$54,13,FALSE))</f>
        <v>#N/A</v>
      </c>
      <c r="AO521" s="46" t="e">
        <f>VLOOKUP(Z521,【参考】数式用!$A$2:$N$54,14,FALSE)</f>
        <v>#N/A</v>
      </c>
    </row>
    <row r="522" spans="1:41" ht="50" customHeight="1">
      <c r="A522" s="495">
        <f t="shared" ref="A522" si="158">A521+1</f>
        <v>465</v>
      </c>
      <c r="B522" s="542"/>
      <c r="C522" s="543"/>
      <c r="D522" s="543"/>
      <c r="E522" s="543"/>
      <c r="F522" s="543"/>
      <c r="G522" s="543"/>
      <c r="H522" s="543"/>
      <c r="I522" s="543"/>
      <c r="J522" s="543"/>
      <c r="K522" s="543"/>
      <c r="L522" s="536"/>
      <c r="M522" s="537"/>
      <c r="N522" s="537"/>
      <c r="O522" s="537"/>
      <c r="P522" s="538"/>
      <c r="Q522" s="502" t="s">
        <v>191</v>
      </c>
      <c r="R522" s="503"/>
      <c r="S522" s="503"/>
      <c r="T522" s="503"/>
      <c r="U522" s="504"/>
      <c r="V522" s="284"/>
      <c r="W522" s="499" t="str" cm="1">
        <f t="array" ref="W522">_xlfn.IFS(AND(B522="",Z522=""),"事業所番号及びサービス名を入力してください。",AND(B522="",Z522&lt;&gt;""),"事業所番号を入力してください。",AND(B522&lt;&gt;"",Z522=""),"サービス名を入力してください。",AND(B522&lt;&gt;"",Z522&lt;&gt;""),IF(LEFT(B522,2)="23",IFERROR(VLOOKUP(B522&amp;Z522,事業所一覧!$A$2:$D$44337,4,FALSE),"事業所番号若しくはサービス名に誤りがないか確認してください。"),"愛知県外の事業所は手入力してください。"))</f>
        <v>事業所番号及びサービス名を入力してください。</v>
      </c>
      <c r="X522" s="500"/>
      <c r="Y522" s="501"/>
      <c r="Z522" s="511"/>
      <c r="AA522" s="511"/>
      <c r="AB522" s="511"/>
      <c r="AC522" s="348" t="str">
        <f>IFERROR(VLOOKUP(Z522,【参考】数式用!$A$4:$B$54,2,FALSE),"")</f>
        <v/>
      </c>
      <c r="AD522" s="221"/>
      <c r="AE522" s="220" t="str">
        <f>IF(B522="","",IF(AO522="総合事業","数式を削除して手入力",IFERROR(INDEX(【参考】数式用!$AT$3:$AV$452,MATCH(Q522&amp;V522,【参考】数式用!$AS$3:$AS$452,0),MATCH(VLOOKUP(Z522,【参考】数式用!$AW$2:$AX$53,2,FALSE),【参考】数式用!$AT$2:$AV$2,0)),10)))</f>
        <v/>
      </c>
      <c r="AN522" s="428" t="e">
        <f>IF($L$18="", "", VLOOKUP(Z522,【参考】数式用!$A$4:$M$54,13,FALSE))</f>
        <v>#N/A</v>
      </c>
      <c r="AO522" s="46" t="e">
        <f>VLOOKUP(Z522,【参考】数式用!$A$2:$N$54,14,FALSE)</f>
        <v>#N/A</v>
      </c>
    </row>
    <row r="523" spans="1:41" ht="50" customHeight="1">
      <c r="A523" s="495">
        <f t="shared" si="3"/>
        <v>466</v>
      </c>
      <c r="B523" s="542"/>
      <c r="C523" s="543"/>
      <c r="D523" s="543"/>
      <c r="E523" s="543"/>
      <c r="F523" s="543"/>
      <c r="G523" s="543"/>
      <c r="H523" s="543"/>
      <c r="I523" s="543"/>
      <c r="J523" s="543"/>
      <c r="K523" s="543"/>
      <c r="L523" s="536"/>
      <c r="M523" s="537"/>
      <c r="N523" s="537"/>
      <c r="O523" s="537"/>
      <c r="P523" s="538"/>
      <c r="Q523" s="502" t="s">
        <v>191</v>
      </c>
      <c r="R523" s="503"/>
      <c r="S523" s="503"/>
      <c r="T523" s="503"/>
      <c r="U523" s="504"/>
      <c r="V523" s="284"/>
      <c r="W523" s="499" t="str" cm="1">
        <f t="array" ref="W523">_xlfn.IFS(AND(B523="",Z523=""),"事業所番号及びサービス名を入力してください。",AND(B523="",Z523&lt;&gt;""),"事業所番号を入力してください。",AND(B523&lt;&gt;"",Z523=""),"サービス名を入力してください。",AND(B523&lt;&gt;"",Z523&lt;&gt;""),IF(LEFT(B523,2)="23",IFERROR(VLOOKUP(B523&amp;Z523,事業所一覧!$A$2:$D$44337,4,FALSE),"事業所番号若しくはサービス名に誤りがないか確認してください。"),"愛知県外の事業所は手入力してください。"))</f>
        <v>事業所番号及びサービス名を入力してください。</v>
      </c>
      <c r="X523" s="500"/>
      <c r="Y523" s="501"/>
      <c r="Z523" s="511"/>
      <c r="AA523" s="511"/>
      <c r="AB523" s="511"/>
      <c r="AC523" s="348" t="str">
        <f>IFERROR(VLOOKUP(Z523,【参考】数式用!$A$4:$B$54,2,FALSE),"")</f>
        <v/>
      </c>
      <c r="AD523" s="221"/>
      <c r="AE523" s="220" t="str">
        <f>IF(B523="","",IF(AO523="総合事業","数式を削除して手入力",IFERROR(INDEX(【参考】数式用!$AT$3:$AV$452,MATCH(Q523&amp;V523,【参考】数式用!$AS$3:$AS$452,0),MATCH(VLOOKUP(Z523,【参考】数式用!$AW$2:$AX$53,2,FALSE),【参考】数式用!$AT$2:$AV$2,0)),10)))</f>
        <v/>
      </c>
      <c r="AN523" s="428" t="e">
        <f>IF($L$18="", "", VLOOKUP(Z523,【参考】数式用!$A$4:$M$54,13,FALSE))</f>
        <v>#N/A</v>
      </c>
      <c r="AO523" s="46" t="e">
        <f>VLOOKUP(Z523,【参考】数式用!$A$2:$N$54,14,FALSE)</f>
        <v>#N/A</v>
      </c>
    </row>
    <row r="524" spans="1:41" ht="50" customHeight="1">
      <c r="A524" s="495">
        <f t="shared" ref="A524" si="159">A523+1</f>
        <v>467</v>
      </c>
      <c r="B524" s="542"/>
      <c r="C524" s="543"/>
      <c r="D524" s="543"/>
      <c r="E524" s="543"/>
      <c r="F524" s="543"/>
      <c r="G524" s="543"/>
      <c r="H524" s="543"/>
      <c r="I524" s="543"/>
      <c r="J524" s="543"/>
      <c r="K524" s="543"/>
      <c r="L524" s="536"/>
      <c r="M524" s="537"/>
      <c r="N524" s="537"/>
      <c r="O524" s="537"/>
      <c r="P524" s="538"/>
      <c r="Q524" s="502" t="s">
        <v>191</v>
      </c>
      <c r="R524" s="503"/>
      <c r="S524" s="503"/>
      <c r="T524" s="503"/>
      <c r="U524" s="504"/>
      <c r="V524" s="284"/>
      <c r="W524" s="499" t="str" cm="1">
        <f t="array" ref="W524">_xlfn.IFS(AND(B524="",Z524=""),"事業所番号及びサービス名を入力してください。",AND(B524="",Z524&lt;&gt;""),"事業所番号を入力してください。",AND(B524&lt;&gt;"",Z524=""),"サービス名を入力してください。",AND(B524&lt;&gt;"",Z524&lt;&gt;""),IF(LEFT(B524,2)="23",IFERROR(VLOOKUP(B524&amp;Z524,事業所一覧!$A$2:$D$44337,4,FALSE),"事業所番号若しくはサービス名に誤りがないか確認してください。"),"愛知県外の事業所は手入力してください。"))</f>
        <v>事業所番号及びサービス名を入力してください。</v>
      </c>
      <c r="X524" s="500"/>
      <c r="Y524" s="501"/>
      <c r="Z524" s="511"/>
      <c r="AA524" s="511"/>
      <c r="AB524" s="511"/>
      <c r="AC524" s="348" t="str">
        <f>IFERROR(VLOOKUP(Z524,【参考】数式用!$A$4:$B$54,2,FALSE),"")</f>
        <v/>
      </c>
      <c r="AD524" s="221"/>
      <c r="AE524" s="220" t="str">
        <f>IF(B524="","",IF(AO524="総合事業","数式を削除して手入力",IFERROR(INDEX(【参考】数式用!$AT$3:$AV$452,MATCH(Q524&amp;V524,【参考】数式用!$AS$3:$AS$452,0),MATCH(VLOOKUP(Z524,【参考】数式用!$AW$2:$AX$53,2,FALSE),【参考】数式用!$AT$2:$AV$2,0)),10)))</f>
        <v/>
      </c>
      <c r="AN524" s="428" t="e">
        <f>IF($L$18="", "", VLOOKUP(Z524,【参考】数式用!$A$4:$M$54,13,FALSE))</f>
        <v>#N/A</v>
      </c>
      <c r="AO524" s="46" t="e">
        <f>VLOOKUP(Z524,【参考】数式用!$A$2:$N$54,14,FALSE)</f>
        <v>#N/A</v>
      </c>
    </row>
    <row r="525" spans="1:41" ht="50" customHeight="1">
      <c r="A525" s="495">
        <f t="shared" si="3"/>
        <v>468</v>
      </c>
      <c r="B525" s="542"/>
      <c r="C525" s="543"/>
      <c r="D525" s="543"/>
      <c r="E525" s="543"/>
      <c r="F525" s="543"/>
      <c r="G525" s="543"/>
      <c r="H525" s="543"/>
      <c r="I525" s="543"/>
      <c r="J525" s="543"/>
      <c r="K525" s="543"/>
      <c r="L525" s="536"/>
      <c r="M525" s="537"/>
      <c r="N525" s="537"/>
      <c r="O525" s="537"/>
      <c r="P525" s="538"/>
      <c r="Q525" s="502" t="s">
        <v>191</v>
      </c>
      <c r="R525" s="503"/>
      <c r="S525" s="503"/>
      <c r="T525" s="503"/>
      <c r="U525" s="504"/>
      <c r="V525" s="284"/>
      <c r="W525" s="499" t="str" cm="1">
        <f t="array" ref="W525">_xlfn.IFS(AND(B525="",Z525=""),"事業所番号及びサービス名を入力してください。",AND(B525="",Z525&lt;&gt;""),"事業所番号を入力してください。",AND(B525&lt;&gt;"",Z525=""),"サービス名を入力してください。",AND(B525&lt;&gt;"",Z525&lt;&gt;""),IF(LEFT(B525,2)="23",IFERROR(VLOOKUP(B525&amp;Z525,事業所一覧!$A$2:$D$44337,4,FALSE),"事業所番号若しくはサービス名に誤りがないか確認してください。"),"愛知県外の事業所は手入力してください。"))</f>
        <v>事業所番号及びサービス名を入力してください。</v>
      </c>
      <c r="X525" s="500"/>
      <c r="Y525" s="501"/>
      <c r="Z525" s="511"/>
      <c r="AA525" s="511"/>
      <c r="AB525" s="511"/>
      <c r="AC525" s="348" t="str">
        <f>IFERROR(VLOOKUP(Z525,【参考】数式用!$A$4:$B$54,2,FALSE),"")</f>
        <v/>
      </c>
      <c r="AD525" s="221"/>
      <c r="AE525" s="220" t="str">
        <f>IF(B525="","",IF(AO525="総合事業","数式を削除して手入力",IFERROR(INDEX(【参考】数式用!$AT$3:$AV$452,MATCH(Q525&amp;V525,【参考】数式用!$AS$3:$AS$452,0),MATCH(VLOOKUP(Z525,【参考】数式用!$AW$2:$AX$53,2,FALSE),【参考】数式用!$AT$2:$AV$2,0)),10)))</f>
        <v/>
      </c>
      <c r="AN525" s="428" t="e">
        <f>IF($L$18="", "", VLOOKUP(Z525,【参考】数式用!$A$4:$M$54,13,FALSE))</f>
        <v>#N/A</v>
      </c>
      <c r="AO525" s="46" t="e">
        <f>VLOOKUP(Z525,【参考】数式用!$A$2:$N$54,14,FALSE)</f>
        <v>#N/A</v>
      </c>
    </row>
    <row r="526" spans="1:41" ht="50" customHeight="1">
      <c r="A526" s="495">
        <f t="shared" ref="A526" si="160">A525+1</f>
        <v>469</v>
      </c>
      <c r="B526" s="542"/>
      <c r="C526" s="543"/>
      <c r="D526" s="543"/>
      <c r="E526" s="543"/>
      <c r="F526" s="543"/>
      <c r="G526" s="543"/>
      <c r="H526" s="543"/>
      <c r="I526" s="543"/>
      <c r="J526" s="543"/>
      <c r="K526" s="543"/>
      <c r="L526" s="536"/>
      <c r="M526" s="537"/>
      <c r="N526" s="537"/>
      <c r="O526" s="537"/>
      <c r="P526" s="538"/>
      <c r="Q526" s="502" t="s">
        <v>191</v>
      </c>
      <c r="R526" s="503"/>
      <c r="S526" s="503"/>
      <c r="T526" s="503"/>
      <c r="U526" s="504"/>
      <c r="V526" s="284"/>
      <c r="W526" s="499" t="str" cm="1">
        <f t="array" ref="W526">_xlfn.IFS(AND(B526="",Z526=""),"事業所番号及びサービス名を入力してください。",AND(B526="",Z526&lt;&gt;""),"事業所番号を入力してください。",AND(B526&lt;&gt;"",Z526=""),"サービス名を入力してください。",AND(B526&lt;&gt;"",Z526&lt;&gt;""),IF(LEFT(B526,2)="23",IFERROR(VLOOKUP(B526&amp;Z526,事業所一覧!$A$2:$D$44337,4,FALSE),"事業所番号若しくはサービス名に誤りがないか確認してください。"),"愛知県外の事業所は手入力してください。"))</f>
        <v>事業所番号及びサービス名を入力してください。</v>
      </c>
      <c r="X526" s="500"/>
      <c r="Y526" s="501"/>
      <c r="Z526" s="511"/>
      <c r="AA526" s="511"/>
      <c r="AB526" s="511"/>
      <c r="AC526" s="348" t="str">
        <f>IFERROR(VLOOKUP(Z526,【参考】数式用!$A$4:$B$54,2,FALSE),"")</f>
        <v/>
      </c>
      <c r="AD526" s="221"/>
      <c r="AE526" s="220" t="str">
        <f>IF(B526="","",IF(AO526="総合事業","数式を削除して手入力",IFERROR(INDEX(【参考】数式用!$AT$3:$AV$452,MATCH(Q526&amp;V526,【参考】数式用!$AS$3:$AS$452,0),MATCH(VLOOKUP(Z526,【参考】数式用!$AW$2:$AX$53,2,FALSE),【参考】数式用!$AT$2:$AV$2,0)),10)))</f>
        <v/>
      </c>
      <c r="AN526" s="428" t="e">
        <f>IF($L$18="", "", VLOOKUP(Z526,【参考】数式用!$A$4:$M$54,13,FALSE))</f>
        <v>#N/A</v>
      </c>
      <c r="AO526" s="46" t="e">
        <f>VLOOKUP(Z526,【参考】数式用!$A$2:$N$54,14,FALSE)</f>
        <v>#N/A</v>
      </c>
    </row>
    <row r="527" spans="1:41" ht="50" customHeight="1">
      <c r="A527" s="495">
        <f t="shared" si="3"/>
        <v>470</v>
      </c>
      <c r="B527" s="542"/>
      <c r="C527" s="543"/>
      <c r="D527" s="543"/>
      <c r="E527" s="543"/>
      <c r="F527" s="543"/>
      <c r="G527" s="543"/>
      <c r="H527" s="543"/>
      <c r="I527" s="543"/>
      <c r="J527" s="543"/>
      <c r="K527" s="543"/>
      <c r="L527" s="536"/>
      <c r="M527" s="537"/>
      <c r="N527" s="537"/>
      <c r="O527" s="537"/>
      <c r="P527" s="538"/>
      <c r="Q527" s="502" t="s">
        <v>191</v>
      </c>
      <c r="R527" s="503"/>
      <c r="S527" s="503"/>
      <c r="T527" s="503"/>
      <c r="U527" s="504"/>
      <c r="V527" s="284"/>
      <c r="W527" s="499" t="str" cm="1">
        <f t="array" ref="W527">_xlfn.IFS(AND(B527="",Z527=""),"事業所番号及びサービス名を入力してください。",AND(B527="",Z527&lt;&gt;""),"事業所番号を入力してください。",AND(B527&lt;&gt;"",Z527=""),"サービス名を入力してください。",AND(B527&lt;&gt;"",Z527&lt;&gt;""),IF(LEFT(B527,2)="23",IFERROR(VLOOKUP(B527&amp;Z527,事業所一覧!$A$2:$D$44337,4,FALSE),"事業所番号若しくはサービス名に誤りがないか確認してください。"),"愛知県外の事業所は手入力してください。"))</f>
        <v>事業所番号及びサービス名を入力してください。</v>
      </c>
      <c r="X527" s="500"/>
      <c r="Y527" s="501"/>
      <c r="Z527" s="511"/>
      <c r="AA527" s="511"/>
      <c r="AB527" s="511"/>
      <c r="AC527" s="348" t="str">
        <f>IFERROR(VLOOKUP(Z527,【参考】数式用!$A$4:$B$54,2,FALSE),"")</f>
        <v/>
      </c>
      <c r="AD527" s="221"/>
      <c r="AE527" s="220" t="str">
        <f>IF(B527="","",IF(AO527="総合事業","数式を削除して手入力",IFERROR(INDEX(【参考】数式用!$AT$3:$AV$452,MATCH(Q527&amp;V527,【参考】数式用!$AS$3:$AS$452,0),MATCH(VLOOKUP(Z527,【参考】数式用!$AW$2:$AX$53,2,FALSE),【参考】数式用!$AT$2:$AV$2,0)),10)))</f>
        <v/>
      </c>
      <c r="AN527" s="428" t="e">
        <f>IF($L$18="", "", VLOOKUP(Z527,【参考】数式用!$A$4:$M$54,13,FALSE))</f>
        <v>#N/A</v>
      </c>
      <c r="AO527" s="46" t="e">
        <f>VLOOKUP(Z527,【参考】数式用!$A$2:$N$54,14,FALSE)</f>
        <v>#N/A</v>
      </c>
    </row>
    <row r="528" spans="1:41" ht="50" customHeight="1">
      <c r="A528" s="495">
        <f t="shared" ref="A528" si="161">A527+1</f>
        <v>471</v>
      </c>
      <c r="B528" s="542"/>
      <c r="C528" s="543"/>
      <c r="D528" s="543"/>
      <c r="E528" s="543"/>
      <c r="F528" s="543"/>
      <c r="G528" s="543"/>
      <c r="H528" s="543"/>
      <c r="I528" s="543"/>
      <c r="J528" s="543"/>
      <c r="K528" s="543"/>
      <c r="L528" s="536"/>
      <c r="M528" s="537"/>
      <c r="N528" s="537"/>
      <c r="O528" s="537"/>
      <c r="P528" s="538"/>
      <c r="Q528" s="502" t="s">
        <v>191</v>
      </c>
      <c r="R528" s="503"/>
      <c r="S528" s="503"/>
      <c r="T528" s="503"/>
      <c r="U528" s="504"/>
      <c r="V528" s="284"/>
      <c r="W528" s="499" t="str" cm="1">
        <f t="array" ref="W528">_xlfn.IFS(AND(B528="",Z528=""),"事業所番号及びサービス名を入力してください。",AND(B528="",Z528&lt;&gt;""),"事業所番号を入力してください。",AND(B528&lt;&gt;"",Z528=""),"サービス名を入力してください。",AND(B528&lt;&gt;"",Z528&lt;&gt;""),IF(LEFT(B528,2)="23",IFERROR(VLOOKUP(B528&amp;Z528,事業所一覧!$A$2:$D$44337,4,FALSE),"事業所番号若しくはサービス名に誤りがないか確認してください。"),"愛知県外の事業所は手入力してください。"))</f>
        <v>事業所番号及びサービス名を入力してください。</v>
      </c>
      <c r="X528" s="500"/>
      <c r="Y528" s="501"/>
      <c r="Z528" s="511"/>
      <c r="AA528" s="511"/>
      <c r="AB528" s="511"/>
      <c r="AC528" s="348" t="str">
        <f>IFERROR(VLOOKUP(Z528,【参考】数式用!$A$4:$B$54,2,FALSE),"")</f>
        <v/>
      </c>
      <c r="AD528" s="221"/>
      <c r="AE528" s="220" t="str">
        <f>IF(B528="","",IF(AO528="総合事業","数式を削除して手入力",IFERROR(INDEX(【参考】数式用!$AT$3:$AV$452,MATCH(Q528&amp;V528,【参考】数式用!$AS$3:$AS$452,0),MATCH(VLOOKUP(Z528,【参考】数式用!$AW$2:$AX$53,2,FALSE),【参考】数式用!$AT$2:$AV$2,0)),10)))</f>
        <v/>
      </c>
      <c r="AN528" s="428" t="e">
        <f>IF($L$18="", "", VLOOKUP(Z528,【参考】数式用!$A$4:$M$54,13,FALSE))</f>
        <v>#N/A</v>
      </c>
      <c r="AO528" s="46" t="e">
        <f>VLOOKUP(Z528,【参考】数式用!$A$2:$N$54,14,FALSE)</f>
        <v>#N/A</v>
      </c>
    </row>
    <row r="529" spans="1:41" ht="50" customHeight="1">
      <c r="A529" s="495">
        <f t="shared" si="3"/>
        <v>472</v>
      </c>
      <c r="B529" s="542"/>
      <c r="C529" s="543"/>
      <c r="D529" s="543"/>
      <c r="E529" s="543"/>
      <c r="F529" s="543"/>
      <c r="G529" s="543"/>
      <c r="H529" s="543"/>
      <c r="I529" s="543"/>
      <c r="J529" s="543"/>
      <c r="K529" s="543"/>
      <c r="L529" s="536"/>
      <c r="M529" s="537"/>
      <c r="N529" s="537"/>
      <c r="O529" s="537"/>
      <c r="P529" s="538"/>
      <c r="Q529" s="502" t="s">
        <v>191</v>
      </c>
      <c r="R529" s="503"/>
      <c r="S529" s="503"/>
      <c r="T529" s="503"/>
      <c r="U529" s="504"/>
      <c r="V529" s="284"/>
      <c r="W529" s="499" t="str" cm="1">
        <f t="array" ref="W529">_xlfn.IFS(AND(B529="",Z529=""),"事業所番号及びサービス名を入力してください。",AND(B529="",Z529&lt;&gt;""),"事業所番号を入力してください。",AND(B529&lt;&gt;"",Z529=""),"サービス名を入力してください。",AND(B529&lt;&gt;"",Z529&lt;&gt;""),IF(LEFT(B529,2)="23",IFERROR(VLOOKUP(B529&amp;Z529,事業所一覧!$A$2:$D$44337,4,FALSE),"事業所番号若しくはサービス名に誤りがないか確認してください。"),"愛知県外の事業所は手入力してください。"))</f>
        <v>事業所番号及びサービス名を入力してください。</v>
      </c>
      <c r="X529" s="500"/>
      <c r="Y529" s="501"/>
      <c r="Z529" s="511"/>
      <c r="AA529" s="511"/>
      <c r="AB529" s="511"/>
      <c r="AC529" s="348" t="str">
        <f>IFERROR(VLOOKUP(Z529,【参考】数式用!$A$4:$B$54,2,FALSE),"")</f>
        <v/>
      </c>
      <c r="AD529" s="221"/>
      <c r="AE529" s="220" t="str">
        <f>IF(B529="","",IF(AO529="総合事業","数式を削除して手入力",IFERROR(INDEX(【参考】数式用!$AT$3:$AV$452,MATCH(Q529&amp;V529,【参考】数式用!$AS$3:$AS$452,0),MATCH(VLOOKUP(Z529,【参考】数式用!$AW$2:$AX$53,2,FALSE),【参考】数式用!$AT$2:$AV$2,0)),10)))</f>
        <v/>
      </c>
      <c r="AN529" s="428" t="e">
        <f>IF($L$18="", "", VLOOKUP(Z529,【参考】数式用!$A$4:$M$54,13,FALSE))</f>
        <v>#N/A</v>
      </c>
      <c r="AO529" s="46" t="e">
        <f>VLOOKUP(Z529,【参考】数式用!$A$2:$N$54,14,FALSE)</f>
        <v>#N/A</v>
      </c>
    </row>
    <row r="530" spans="1:41" ht="50" customHeight="1">
      <c r="A530" s="495">
        <f t="shared" ref="A530" si="162">A529+1</f>
        <v>473</v>
      </c>
      <c r="B530" s="542"/>
      <c r="C530" s="543"/>
      <c r="D530" s="543"/>
      <c r="E530" s="543"/>
      <c r="F530" s="543"/>
      <c r="G530" s="543"/>
      <c r="H530" s="543"/>
      <c r="I530" s="543"/>
      <c r="J530" s="543"/>
      <c r="K530" s="543"/>
      <c r="L530" s="536"/>
      <c r="M530" s="537"/>
      <c r="N530" s="537"/>
      <c r="O530" s="537"/>
      <c r="P530" s="538"/>
      <c r="Q530" s="502" t="s">
        <v>191</v>
      </c>
      <c r="R530" s="503"/>
      <c r="S530" s="503"/>
      <c r="T530" s="503"/>
      <c r="U530" s="504"/>
      <c r="V530" s="284"/>
      <c r="W530" s="499" t="str" cm="1">
        <f t="array" ref="W530">_xlfn.IFS(AND(B530="",Z530=""),"事業所番号及びサービス名を入力してください。",AND(B530="",Z530&lt;&gt;""),"事業所番号を入力してください。",AND(B530&lt;&gt;"",Z530=""),"サービス名を入力してください。",AND(B530&lt;&gt;"",Z530&lt;&gt;""),IF(LEFT(B530,2)="23",IFERROR(VLOOKUP(B530&amp;Z530,事業所一覧!$A$2:$D$44337,4,FALSE),"事業所番号若しくはサービス名に誤りがないか確認してください。"),"愛知県外の事業所は手入力してください。"))</f>
        <v>事業所番号及びサービス名を入力してください。</v>
      </c>
      <c r="X530" s="500"/>
      <c r="Y530" s="501"/>
      <c r="Z530" s="511"/>
      <c r="AA530" s="511"/>
      <c r="AB530" s="511"/>
      <c r="AC530" s="348" t="str">
        <f>IFERROR(VLOOKUP(Z530,【参考】数式用!$A$4:$B$54,2,FALSE),"")</f>
        <v/>
      </c>
      <c r="AD530" s="221"/>
      <c r="AE530" s="220" t="str">
        <f>IF(B530="","",IF(AO530="総合事業","数式を削除して手入力",IFERROR(INDEX(【参考】数式用!$AT$3:$AV$452,MATCH(Q530&amp;V530,【参考】数式用!$AS$3:$AS$452,0),MATCH(VLOOKUP(Z530,【参考】数式用!$AW$2:$AX$53,2,FALSE),【参考】数式用!$AT$2:$AV$2,0)),10)))</f>
        <v/>
      </c>
      <c r="AN530" s="428" t="e">
        <f>IF($L$18="", "", VLOOKUP(Z530,【参考】数式用!$A$4:$M$54,13,FALSE))</f>
        <v>#N/A</v>
      </c>
      <c r="AO530" s="46" t="e">
        <f>VLOOKUP(Z530,【参考】数式用!$A$2:$N$54,14,FALSE)</f>
        <v>#N/A</v>
      </c>
    </row>
    <row r="531" spans="1:41" ht="50" customHeight="1">
      <c r="A531" s="495">
        <f t="shared" si="3"/>
        <v>474</v>
      </c>
      <c r="B531" s="542"/>
      <c r="C531" s="543"/>
      <c r="D531" s="543"/>
      <c r="E531" s="543"/>
      <c r="F531" s="543"/>
      <c r="G531" s="543"/>
      <c r="H531" s="543"/>
      <c r="I531" s="543"/>
      <c r="J531" s="543"/>
      <c r="K531" s="543"/>
      <c r="L531" s="536"/>
      <c r="M531" s="537"/>
      <c r="N531" s="537"/>
      <c r="O531" s="537"/>
      <c r="P531" s="538"/>
      <c r="Q531" s="502" t="s">
        <v>191</v>
      </c>
      <c r="R531" s="503"/>
      <c r="S531" s="503"/>
      <c r="T531" s="503"/>
      <c r="U531" s="504"/>
      <c r="V531" s="284"/>
      <c r="W531" s="499" t="str" cm="1">
        <f t="array" ref="W531">_xlfn.IFS(AND(B531="",Z531=""),"事業所番号及びサービス名を入力してください。",AND(B531="",Z531&lt;&gt;""),"事業所番号を入力してください。",AND(B531&lt;&gt;"",Z531=""),"サービス名を入力してください。",AND(B531&lt;&gt;"",Z531&lt;&gt;""),IF(LEFT(B531,2)="23",IFERROR(VLOOKUP(B531&amp;Z531,事業所一覧!$A$2:$D$44337,4,FALSE),"事業所番号若しくはサービス名に誤りがないか確認してください。"),"愛知県外の事業所は手入力してください。"))</f>
        <v>事業所番号及びサービス名を入力してください。</v>
      </c>
      <c r="X531" s="500"/>
      <c r="Y531" s="501"/>
      <c r="Z531" s="511"/>
      <c r="AA531" s="511"/>
      <c r="AB531" s="511"/>
      <c r="AC531" s="348" t="str">
        <f>IFERROR(VLOOKUP(Z531,【参考】数式用!$A$4:$B$54,2,FALSE),"")</f>
        <v/>
      </c>
      <c r="AD531" s="221"/>
      <c r="AE531" s="220" t="str">
        <f>IF(B531="","",IF(AO531="総合事業","数式を削除して手入力",IFERROR(INDEX(【参考】数式用!$AT$3:$AV$452,MATCH(Q531&amp;V531,【参考】数式用!$AS$3:$AS$452,0),MATCH(VLOOKUP(Z531,【参考】数式用!$AW$2:$AX$53,2,FALSE),【参考】数式用!$AT$2:$AV$2,0)),10)))</f>
        <v/>
      </c>
      <c r="AN531" s="428" t="e">
        <f>IF($L$18="", "", VLOOKUP(Z531,【参考】数式用!$A$4:$M$54,13,FALSE))</f>
        <v>#N/A</v>
      </c>
      <c r="AO531" s="46" t="e">
        <f>VLOOKUP(Z531,【参考】数式用!$A$2:$N$54,14,FALSE)</f>
        <v>#N/A</v>
      </c>
    </row>
    <row r="532" spans="1:41" ht="50" customHeight="1">
      <c r="A532" s="495">
        <f t="shared" ref="A532" si="163">A531+1</f>
        <v>475</v>
      </c>
      <c r="B532" s="542"/>
      <c r="C532" s="543"/>
      <c r="D532" s="543"/>
      <c r="E532" s="543"/>
      <c r="F532" s="543"/>
      <c r="G532" s="543"/>
      <c r="H532" s="543"/>
      <c r="I532" s="543"/>
      <c r="J532" s="543"/>
      <c r="K532" s="543"/>
      <c r="L532" s="536"/>
      <c r="M532" s="537"/>
      <c r="N532" s="537"/>
      <c r="O532" s="537"/>
      <c r="P532" s="538"/>
      <c r="Q532" s="502" t="s">
        <v>191</v>
      </c>
      <c r="R532" s="503"/>
      <c r="S532" s="503"/>
      <c r="T532" s="503"/>
      <c r="U532" s="504"/>
      <c r="V532" s="284"/>
      <c r="W532" s="499" t="str" cm="1">
        <f t="array" ref="W532">_xlfn.IFS(AND(B532="",Z532=""),"事業所番号及びサービス名を入力してください。",AND(B532="",Z532&lt;&gt;""),"事業所番号を入力してください。",AND(B532&lt;&gt;"",Z532=""),"サービス名を入力してください。",AND(B532&lt;&gt;"",Z532&lt;&gt;""),IF(LEFT(B532,2)="23",IFERROR(VLOOKUP(B532&amp;Z532,事業所一覧!$A$2:$D$44337,4,FALSE),"事業所番号若しくはサービス名に誤りがないか確認してください。"),"愛知県外の事業所は手入力してください。"))</f>
        <v>事業所番号及びサービス名を入力してください。</v>
      </c>
      <c r="X532" s="500"/>
      <c r="Y532" s="501"/>
      <c r="Z532" s="511"/>
      <c r="AA532" s="511"/>
      <c r="AB532" s="511"/>
      <c r="AC532" s="348" t="str">
        <f>IFERROR(VLOOKUP(Z532,【参考】数式用!$A$4:$B$54,2,FALSE),"")</f>
        <v/>
      </c>
      <c r="AD532" s="221"/>
      <c r="AE532" s="220" t="str">
        <f>IF(B532="","",IF(AO532="総合事業","数式を削除して手入力",IFERROR(INDEX(【参考】数式用!$AT$3:$AV$452,MATCH(Q532&amp;V532,【参考】数式用!$AS$3:$AS$452,0),MATCH(VLOOKUP(Z532,【参考】数式用!$AW$2:$AX$53,2,FALSE),【参考】数式用!$AT$2:$AV$2,0)),10)))</f>
        <v/>
      </c>
      <c r="AN532" s="428" t="e">
        <f>IF($L$18="", "", VLOOKUP(Z532,【参考】数式用!$A$4:$M$54,13,FALSE))</f>
        <v>#N/A</v>
      </c>
      <c r="AO532" s="46" t="e">
        <f>VLOOKUP(Z532,【参考】数式用!$A$2:$N$54,14,FALSE)</f>
        <v>#N/A</v>
      </c>
    </row>
    <row r="533" spans="1:41" ht="50" customHeight="1">
      <c r="A533" s="495">
        <f t="shared" si="3"/>
        <v>476</v>
      </c>
      <c r="B533" s="542"/>
      <c r="C533" s="543"/>
      <c r="D533" s="543"/>
      <c r="E533" s="543"/>
      <c r="F533" s="543"/>
      <c r="G533" s="543"/>
      <c r="H533" s="543"/>
      <c r="I533" s="543"/>
      <c r="J533" s="543"/>
      <c r="K533" s="543"/>
      <c r="L533" s="536"/>
      <c r="M533" s="537"/>
      <c r="N533" s="537"/>
      <c r="O533" s="537"/>
      <c r="P533" s="538"/>
      <c r="Q533" s="502" t="s">
        <v>191</v>
      </c>
      <c r="R533" s="503"/>
      <c r="S533" s="503"/>
      <c r="T533" s="503"/>
      <c r="U533" s="504"/>
      <c r="V533" s="284"/>
      <c r="W533" s="499" t="str" cm="1">
        <f t="array" ref="W533">_xlfn.IFS(AND(B533="",Z533=""),"事業所番号及びサービス名を入力してください。",AND(B533="",Z533&lt;&gt;""),"事業所番号を入力してください。",AND(B533&lt;&gt;"",Z533=""),"サービス名を入力してください。",AND(B533&lt;&gt;"",Z533&lt;&gt;""),IF(LEFT(B533,2)="23",IFERROR(VLOOKUP(B533&amp;Z533,事業所一覧!$A$2:$D$44337,4,FALSE),"事業所番号若しくはサービス名に誤りがないか確認してください。"),"愛知県外の事業所は手入力してください。"))</f>
        <v>事業所番号及びサービス名を入力してください。</v>
      </c>
      <c r="X533" s="500"/>
      <c r="Y533" s="501"/>
      <c r="Z533" s="511"/>
      <c r="AA533" s="511"/>
      <c r="AB533" s="511"/>
      <c r="AC533" s="348" t="str">
        <f>IFERROR(VLOOKUP(Z533,【参考】数式用!$A$4:$B$54,2,FALSE),"")</f>
        <v/>
      </c>
      <c r="AD533" s="221"/>
      <c r="AE533" s="220" t="str">
        <f>IF(B533="","",IF(AO533="総合事業","数式を削除して手入力",IFERROR(INDEX(【参考】数式用!$AT$3:$AV$452,MATCH(Q533&amp;V533,【参考】数式用!$AS$3:$AS$452,0),MATCH(VLOOKUP(Z533,【参考】数式用!$AW$2:$AX$53,2,FALSE),【参考】数式用!$AT$2:$AV$2,0)),10)))</f>
        <v/>
      </c>
      <c r="AN533" s="428" t="e">
        <f>IF($L$18="", "", VLOOKUP(Z533,【参考】数式用!$A$4:$M$54,13,FALSE))</f>
        <v>#N/A</v>
      </c>
      <c r="AO533" s="46" t="e">
        <f>VLOOKUP(Z533,【参考】数式用!$A$2:$N$54,14,FALSE)</f>
        <v>#N/A</v>
      </c>
    </row>
    <row r="534" spans="1:41" ht="50" customHeight="1">
      <c r="A534" s="495">
        <f t="shared" ref="A534" si="164">A533+1</f>
        <v>477</v>
      </c>
      <c r="B534" s="542"/>
      <c r="C534" s="543"/>
      <c r="D534" s="543"/>
      <c r="E534" s="543"/>
      <c r="F534" s="543"/>
      <c r="G534" s="543"/>
      <c r="H534" s="543"/>
      <c r="I534" s="543"/>
      <c r="J534" s="543"/>
      <c r="K534" s="543"/>
      <c r="L534" s="536"/>
      <c r="M534" s="537"/>
      <c r="N534" s="537"/>
      <c r="O534" s="537"/>
      <c r="P534" s="538"/>
      <c r="Q534" s="502" t="s">
        <v>191</v>
      </c>
      <c r="R534" s="503"/>
      <c r="S534" s="503"/>
      <c r="T534" s="503"/>
      <c r="U534" s="504"/>
      <c r="V534" s="284"/>
      <c r="W534" s="499" t="str" cm="1">
        <f t="array" ref="W534">_xlfn.IFS(AND(B534="",Z534=""),"事業所番号及びサービス名を入力してください。",AND(B534="",Z534&lt;&gt;""),"事業所番号を入力してください。",AND(B534&lt;&gt;"",Z534=""),"サービス名を入力してください。",AND(B534&lt;&gt;"",Z534&lt;&gt;""),IF(LEFT(B534,2)="23",IFERROR(VLOOKUP(B534&amp;Z534,事業所一覧!$A$2:$D$44337,4,FALSE),"事業所番号若しくはサービス名に誤りがないか確認してください。"),"愛知県外の事業所は手入力してください。"))</f>
        <v>事業所番号及びサービス名を入力してください。</v>
      </c>
      <c r="X534" s="500"/>
      <c r="Y534" s="501"/>
      <c r="Z534" s="511"/>
      <c r="AA534" s="511"/>
      <c r="AB534" s="511"/>
      <c r="AC534" s="348" t="str">
        <f>IFERROR(VLOOKUP(Z534,【参考】数式用!$A$4:$B$54,2,FALSE),"")</f>
        <v/>
      </c>
      <c r="AD534" s="221"/>
      <c r="AE534" s="220" t="str">
        <f>IF(B534="","",IF(AO534="総合事業","数式を削除して手入力",IFERROR(INDEX(【参考】数式用!$AT$3:$AV$452,MATCH(Q534&amp;V534,【参考】数式用!$AS$3:$AS$452,0),MATCH(VLOOKUP(Z534,【参考】数式用!$AW$2:$AX$53,2,FALSE),【参考】数式用!$AT$2:$AV$2,0)),10)))</f>
        <v/>
      </c>
      <c r="AN534" s="428" t="e">
        <f>IF($L$18="", "", VLOOKUP(Z534,【参考】数式用!$A$4:$M$54,13,FALSE))</f>
        <v>#N/A</v>
      </c>
      <c r="AO534" s="46" t="e">
        <f>VLOOKUP(Z534,【参考】数式用!$A$2:$N$54,14,FALSE)</f>
        <v>#N/A</v>
      </c>
    </row>
    <row r="535" spans="1:41" ht="50" customHeight="1">
      <c r="A535" s="495">
        <f t="shared" si="3"/>
        <v>478</v>
      </c>
      <c r="B535" s="542"/>
      <c r="C535" s="543"/>
      <c r="D535" s="543"/>
      <c r="E535" s="543"/>
      <c r="F535" s="543"/>
      <c r="G535" s="543"/>
      <c r="H535" s="543"/>
      <c r="I535" s="543"/>
      <c r="J535" s="543"/>
      <c r="K535" s="543"/>
      <c r="L535" s="536"/>
      <c r="M535" s="537"/>
      <c r="N535" s="537"/>
      <c r="O535" s="537"/>
      <c r="P535" s="538"/>
      <c r="Q535" s="502" t="s">
        <v>191</v>
      </c>
      <c r="R535" s="503"/>
      <c r="S535" s="503"/>
      <c r="T535" s="503"/>
      <c r="U535" s="504"/>
      <c r="V535" s="284"/>
      <c r="W535" s="499" t="str" cm="1">
        <f t="array" ref="W535">_xlfn.IFS(AND(B535="",Z535=""),"事業所番号及びサービス名を入力してください。",AND(B535="",Z535&lt;&gt;""),"事業所番号を入力してください。",AND(B535&lt;&gt;"",Z535=""),"サービス名を入力してください。",AND(B535&lt;&gt;"",Z535&lt;&gt;""),IF(LEFT(B535,2)="23",IFERROR(VLOOKUP(B535&amp;Z535,事業所一覧!$A$2:$D$44337,4,FALSE),"事業所番号若しくはサービス名に誤りがないか確認してください。"),"愛知県外の事業所は手入力してください。"))</f>
        <v>事業所番号及びサービス名を入力してください。</v>
      </c>
      <c r="X535" s="500"/>
      <c r="Y535" s="501"/>
      <c r="Z535" s="511"/>
      <c r="AA535" s="511"/>
      <c r="AB535" s="511"/>
      <c r="AC535" s="348" t="str">
        <f>IFERROR(VLOOKUP(Z535,【参考】数式用!$A$4:$B$54,2,FALSE),"")</f>
        <v/>
      </c>
      <c r="AD535" s="221"/>
      <c r="AE535" s="220" t="str">
        <f>IF(B535="","",IF(AO535="総合事業","数式を削除して手入力",IFERROR(INDEX(【参考】数式用!$AT$3:$AV$452,MATCH(Q535&amp;V535,【参考】数式用!$AS$3:$AS$452,0),MATCH(VLOOKUP(Z535,【参考】数式用!$AW$2:$AX$53,2,FALSE),【参考】数式用!$AT$2:$AV$2,0)),10)))</f>
        <v/>
      </c>
      <c r="AN535" s="428" t="e">
        <f>IF($L$18="", "", VLOOKUP(Z535,【参考】数式用!$A$4:$M$54,13,FALSE))</f>
        <v>#N/A</v>
      </c>
      <c r="AO535" s="46" t="e">
        <f>VLOOKUP(Z535,【参考】数式用!$A$2:$N$54,14,FALSE)</f>
        <v>#N/A</v>
      </c>
    </row>
    <row r="536" spans="1:41" ht="50" customHeight="1">
      <c r="A536" s="495">
        <f t="shared" ref="A536" si="165">A535+1</f>
        <v>479</v>
      </c>
      <c r="B536" s="542"/>
      <c r="C536" s="543"/>
      <c r="D536" s="543"/>
      <c r="E536" s="543"/>
      <c r="F536" s="543"/>
      <c r="G536" s="543"/>
      <c r="H536" s="543"/>
      <c r="I536" s="543"/>
      <c r="J536" s="543"/>
      <c r="K536" s="543"/>
      <c r="L536" s="536"/>
      <c r="M536" s="537"/>
      <c r="N536" s="537"/>
      <c r="O536" s="537"/>
      <c r="P536" s="538"/>
      <c r="Q536" s="502" t="s">
        <v>191</v>
      </c>
      <c r="R536" s="503"/>
      <c r="S536" s="503"/>
      <c r="T536" s="503"/>
      <c r="U536" s="504"/>
      <c r="V536" s="284"/>
      <c r="W536" s="499" t="str" cm="1">
        <f t="array" ref="W536">_xlfn.IFS(AND(B536="",Z536=""),"事業所番号及びサービス名を入力してください。",AND(B536="",Z536&lt;&gt;""),"事業所番号を入力してください。",AND(B536&lt;&gt;"",Z536=""),"サービス名を入力してください。",AND(B536&lt;&gt;"",Z536&lt;&gt;""),IF(LEFT(B536,2)="23",IFERROR(VLOOKUP(B536&amp;Z536,事業所一覧!$A$2:$D$44337,4,FALSE),"事業所番号若しくはサービス名に誤りがないか確認してください。"),"愛知県外の事業所は手入力してください。"))</f>
        <v>事業所番号及びサービス名を入力してください。</v>
      </c>
      <c r="X536" s="500"/>
      <c r="Y536" s="501"/>
      <c r="Z536" s="511"/>
      <c r="AA536" s="511"/>
      <c r="AB536" s="511"/>
      <c r="AC536" s="348" t="str">
        <f>IFERROR(VLOOKUP(Z536,【参考】数式用!$A$4:$B$54,2,FALSE),"")</f>
        <v/>
      </c>
      <c r="AD536" s="221"/>
      <c r="AE536" s="220" t="str">
        <f>IF(B536="","",IF(AO536="総合事業","数式を削除して手入力",IFERROR(INDEX(【参考】数式用!$AT$3:$AV$452,MATCH(Q536&amp;V536,【参考】数式用!$AS$3:$AS$452,0),MATCH(VLOOKUP(Z536,【参考】数式用!$AW$2:$AX$53,2,FALSE),【参考】数式用!$AT$2:$AV$2,0)),10)))</f>
        <v/>
      </c>
      <c r="AN536" s="428" t="e">
        <f>IF($L$18="", "", VLOOKUP(Z536,【参考】数式用!$A$4:$M$54,13,FALSE))</f>
        <v>#N/A</v>
      </c>
      <c r="AO536" s="46" t="e">
        <f>VLOOKUP(Z536,【参考】数式用!$A$2:$N$54,14,FALSE)</f>
        <v>#N/A</v>
      </c>
    </row>
    <row r="537" spans="1:41" ht="50" customHeight="1">
      <c r="A537" s="495">
        <f t="shared" si="3"/>
        <v>480</v>
      </c>
      <c r="B537" s="542"/>
      <c r="C537" s="543"/>
      <c r="D537" s="543"/>
      <c r="E537" s="543"/>
      <c r="F537" s="543"/>
      <c r="G537" s="543"/>
      <c r="H537" s="543"/>
      <c r="I537" s="543"/>
      <c r="J537" s="543"/>
      <c r="K537" s="543"/>
      <c r="L537" s="536"/>
      <c r="M537" s="537"/>
      <c r="N537" s="537"/>
      <c r="O537" s="537"/>
      <c r="P537" s="538"/>
      <c r="Q537" s="502" t="s">
        <v>191</v>
      </c>
      <c r="R537" s="503"/>
      <c r="S537" s="503"/>
      <c r="T537" s="503"/>
      <c r="U537" s="504"/>
      <c r="V537" s="284"/>
      <c r="W537" s="499" t="str" cm="1">
        <f t="array" ref="W537">_xlfn.IFS(AND(B537="",Z537=""),"事業所番号及びサービス名を入力してください。",AND(B537="",Z537&lt;&gt;""),"事業所番号を入力してください。",AND(B537&lt;&gt;"",Z537=""),"サービス名を入力してください。",AND(B537&lt;&gt;"",Z537&lt;&gt;""),IF(LEFT(B537,2)="23",IFERROR(VLOOKUP(B537&amp;Z537,事業所一覧!$A$2:$D$44337,4,FALSE),"事業所番号若しくはサービス名に誤りがないか確認してください。"),"愛知県外の事業所は手入力してください。"))</f>
        <v>事業所番号及びサービス名を入力してください。</v>
      </c>
      <c r="X537" s="500"/>
      <c r="Y537" s="501"/>
      <c r="Z537" s="511"/>
      <c r="AA537" s="511"/>
      <c r="AB537" s="511"/>
      <c r="AC537" s="348" t="str">
        <f>IFERROR(VLOOKUP(Z537,【参考】数式用!$A$4:$B$54,2,FALSE),"")</f>
        <v/>
      </c>
      <c r="AD537" s="221"/>
      <c r="AE537" s="220" t="str">
        <f>IF(B537="","",IF(AO537="総合事業","数式を削除して手入力",IFERROR(INDEX(【参考】数式用!$AT$3:$AV$452,MATCH(Q537&amp;V537,【参考】数式用!$AS$3:$AS$452,0),MATCH(VLOOKUP(Z537,【参考】数式用!$AW$2:$AX$53,2,FALSE),【参考】数式用!$AT$2:$AV$2,0)),10)))</f>
        <v/>
      </c>
      <c r="AN537" s="428" t="e">
        <f>IF($L$18="", "", VLOOKUP(Z537,【参考】数式用!$A$4:$M$54,13,FALSE))</f>
        <v>#N/A</v>
      </c>
      <c r="AO537" s="46" t="e">
        <f>VLOOKUP(Z537,【参考】数式用!$A$2:$N$54,14,FALSE)</f>
        <v>#N/A</v>
      </c>
    </row>
    <row r="538" spans="1:41" ht="50" customHeight="1">
      <c r="A538" s="495">
        <f t="shared" ref="A538" si="166">A537+1</f>
        <v>481</v>
      </c>
      <c r="B538" s="542"/>
      <c r="C538" s="543"/>
      <c r="D538" s="543"/>
      <c r="E538" s="543"/>
      <c r="F538" s="543"/>
      <c r="G538" s="543"/>
      <c r="H538" s="543"/>
      <c r="I538" s="543"/>
      <c r="J538" s="543"/>
      <c r="K538" s="543"/>
      <c r="L538" s="536"/>
      <c r="M538" s="537"/>
      <c r="N538" s="537"/>
      <c r="O538" s="537"/>
      <c r="P538" s="538"/>
      <c r="Q538" s="502" t="s">
        <v>191</v>
      </c>
      <c r="R538" s="503"/>
      <c r="S538" s="503"/>
      <c r="T538" s="503"/>
      <c r="U538" s="504"/>
      <c r="V538" s="284"/>
      <c r="W538" s="499" t="str" cm="1">
        <f t="array" ref="W538">_xlfn.IFS(AND(B538="",Z538=""),"事業所番号及びサービス名を入力してください。",AND(B538="",Z538&lt;&gt;""),"事業所番号を入力してください。",AND(B538&lt;&gt;"",Z538=""),"サービス名を入力してください。",AND(B538&lt;&gt;"",Z538&lt;&gt;""),IF(LEFT(B538,2)="23",IFERROR(VLOOKUP(B538&amp;Z538,事業所一覧!$A$2:$D$44337,4,FALSE),"事業所番号若しくはサービス名に誤りがないか確認してください。"),"愛知県外の事業所は手入力してください。"))</f>
        <v>事業所番号及びサービス名を入力してください。</v>
      </c>
      <c r="X538" s="500"/>
      <c r="Y538" s="501"/>
      <c r="Z538" s="511"/>
      <c r="AA538" s="511"/>
      <c r="AB538" s="511"/>
      <c r="AC538" s="348" t="str">
        <f>IFERROR(VLOOKUP(Z538,【参考】数式用!$A$4:$B$54,2,FALSE),"")</f>
        <v/>
      </c>
      <c r="AD538" s="221"/>
      <c r="AE538" s="220" t="str">
        <f>IF(B538="","",IF(AO538="総合事業","数式を削除して手入力",IFERROR(INDEX(【参考】数式用!$AT$3:$AV$452,MATCH(Q538&amp;V538,【参考】数式用!$AS$3:$AS$452,0),MATCH(VLOOKUP(Z538,【参考】数式用!$AW$2:$AX$53,2,FALSE),【参考】数式用!$AT$2:$AV$2,0)),10)))</f>
        <v/>
      </c>
      <c r="AN538" s="428" t="e">
        <f>IF($L$18="", "", VLOOKUP(Z538,【参考】数式用!$A$4:$M$54,13,FALSE))</f>
        <v>#N/A</v>
      </c>
      <c r="AO538" s="46" t="e">
        <f>VLOOKUP(Z538,【参考】数式用!$A$2:$N$54,14,FALSE)</f>
        <v>#N/A</v>
      </c>
    </row>
    <row r="539" spans="1:41" ht="50" customHeight="1">
      <c r="A539" s="495">
        <f t="shared" si="3"/>
        <v>482</v>
      </c>
      <c r="B539" s="542"/>
      <c r="C539" s="543"/>
      <c r="D539" s="543"/>
      <c r="E539" s="543"/>
      <c r="F539" s="543"/>
      <c r="G539" s="543"/>
      <c r="H539" s="543"/>
      <c r="I539" s="543"/>
      <c r="J539" s="543"/>
      <c r="K539" s="543"/>
      <c r="L539" s="536"/>
      <c r="M539" s="537"/>
      <c r="N539" s="537"/>
      <c r="O539" s="537"/>
      <c r="P539" s="538"/>
      <c r="Q539" s="502" t="s">
        <v>191</v>
      </c>
      <c r="R539" s="503"/>
      <c r="S539" s="503"/>
      <c r="T539" s="503"/>
      <c r="U539" s="504"/>
      <c r="V539" s="284"/>
      <c r="W539" s="499" t="str" cm="1">
        <f t="array" ref="W539">_xlfn.IFS(AND(B539="",Z539=""),"事業所番号及びサービス名を入力してください。",AND(B539="",Z539&lt;&gt;""),"事業所番号を入力してください。",AND(B539&lt;&gt;"",Z539=""),"サービス名を入力してください。",AND(B539&lt;&gt;"",Z539&lt;&gt;""),IF(LEFT(B539,2)="23",IFERROR(VLOOKUP(B539&amp;Z539,事業所一覧!$A$2:$D$44337,4,FALSE),"事業所番号若しくはサービス名に誤りがないか確認してください。"),"愛知県外の事業所は手入力してください。"))</f>
        <v>事業所番号及びサービス名を入力してください。</v>
      </c>
      <c r="X539" s="500"/>
      <c r="Y539" s="501"/>
      <c r="Z539" s="511"/>
      <c r="AA539" s="511"/>
      <c r="AB539" s="511"/>
      <c r="AC539" s="348" t="str">
        <f>IFERROR(VLOOKUP(Z539,【参考】数式用!$A$4:$B$54,2,FALSE),"")</f>
        <v/>
      </c>
      <c r="AD539" s="221"/>
      <c r="AE539" s="220" t="str">
        <f>IF(B539="","",IF(AO539="総合事業","数式を削除して手入力",IFERROR(INDEX(【参考】数式用!$AT$3:$AV$452,MATCH(Q539&amp;V539,【参考】数式用!$AS$3:$AS$452,0),MATCH(VLOOKUP(Z539,【参考】数式用!$AW$2:$AX$53,2,FALSE),【参考】数式用!$AT$2:$AV$2,0)),10)))</f>
        <v/>
      </c>
      <c r="AN539" s="428" t="e">
        <f>IF($L$18="", "", VLOOKUP(Z539,【参考】数式用!$A$4:$M$54,13,FALSE))</f>
        <v>#N/A</v>
      </c>
      <c r="AO539" s="46" t="e">
        <f>VLOOKUP(Z539,【参考】数式用!$A$2:$N$54,14,FALSE)</f>
        <v>#N/A</v>
      </c>
    </row>
    <row r="540" spans="1:41" ht="50" customHeight="1">
      <c r="A540" s="495">
        <f t="shared" ref="A540" si="167">A539+1</f>
        <v>483</v>
      </c>
      <c r="B540" s="542"/>
      <c r="C540" s="543"/>
      <c r="D540" s="543"/>
      <c r="E540" s="543"/>
      <c r="F540" s="543"/>
      <c r="G540" s="543"/>
      <c r="H540" s="543"/>
      <c r="I540" s="543"/>
      <c r="J540" s="543"/>
      <c r="K540" s="543"/>
      <c r="L540" s="536"/>
      <c r="M540" s="537"/>
      <c r="N540" s="537"/>
      <c r="O540" s="537"/>
      <c r="P540" s="538"/>
      <c r="Q540" s="502" t="s">
        <v>191</v>
      </c>
      <c r="R540" s="503"/>
      <c r="S540" s="503"/>
      <c r="T540" s="503"/>
      <c r="U540" s="504"/>
      <c r="V540" s="284"/>
      <c r="W540" s="499" t="str" cm="1">
        <f t="array" ref="W540">_xlfn.IFS(AND(B540="",Z540=""),"事業所番号及びサービス名を入力してください。",AND(B540="",Z540&lt;&gt;""),"事業所番号を入力してください。",AND(B540&lt;&gt;"",Z540=""),"サービス名を入力してください。",AND(B540&lt;&gt;"",Z540&lt;&gt;""),IF(LEFT(B540,2)="23",IFERROR(VLOOKUP(B540&amp;Z540,事業所一覧!$A$2:$D$44337,4,FALSE),"事業所番号若しくはサービス名に誤りがないか確認してください。"),"愛知県外の事業所は手入力してください。"))</f>
        <v>事業所番号及びサービス名を入力してください。</v>
      </c>
      <c r="X540" s="500"/>
      <c r="Y540" s="501"/>
      <c r="Z540" s="511"/>
      <c r="AA540" s="511"/>
      <c r="AB540" s="511"/>
      <c r="AC540" s="348" t="str">
        <f>IFERROR(VLOOKUP(Z540,【参考】数式用!$A$4:$B$54,2,FALSE),"")</f>
        <v/>
      </c>
      <c r="AD540" s="221"/>
      <c r="AE540" s="220" t="str">
        <f>IF(B540="","",IF(AO540="総合事業","数式を削除して手入力",IFERROR(INDEX(【参考】数式用!$AT$3:$AV$452,MATCH(Q540&amp;V540,【参考】数式用!$AS$3:$AS$452,0),MATCH(VLOOKUP(Z540,【参考】数式用!$AW$2:$AX$53,2,FALSE),【参考】数式用!$AT$2:$AV$2,0)),10)))</f>
        <v/>
      </c>
      <c r="AN540" s="428" t="e">
        <f>IF($L$18="", "", VLOOKUP(Z540,【参考】数式用!$A$4:$M$54,13,FALSE))</f>
        <v>#N/A</v>
      </c>
      <c r="AO540" s="46" t="e">
        <f>VLOOKUP(Z540,【参考】数式用!$A$2:$N$54,14,FALSE)</f>
        <v>#N/A</v>
      </c>
    </row>
    <row r="541" spans="1:41" ht="50" customHeight="1">
      <c r="A541" s="495">
        <f t="shared" si="3"/>
        <v>484</v>
      </c>
      <c r="B541" s="542"/>
      <c r="C541" s="543"/>
      <c r="D541" s="543"/>
      <c r="E541" s="543"/>
      <c r="F541" s="543"/>
      <c r="G541" s="543"/>
      <c r="H541" s="543"/>
      <c r="I541" s="543"/>
      <c r="J541" s="543"/>
      <c r="K541" s="543"/>
      <c r="L541" s="536"/>
      <c r="M541" s="537"/>
      <c r="N541" s="537"/>
      <c r="O541" s="537"/>
      <c r="P541" s="538"/>
      <c r="Q541" s="502" t="s">
        <v>191</v>
      </c>
      <c r="R541" s="503"/>
      <c r="S541" s="503"/>
      <c r="T541" s="503"/>
      <c r="U541" s="504"/>
      <c r="V541" s="284"/>
      <c r="W541" s="499" t="str" cm="1">
        <f t="array" ref="W541">_xlfn.IFS(AND(B541="",Z541=""),"事業所番号及びサービス名を入力してください。",AND(B541="",Z541&lt;&gt;""),"事業所番号を入力してください。",AND(B541&lt;&gt;"",Z541=""),"サービス名を入力してください。",AND(B541&lt;&gt;"",Z541&lt;&gt;""),IF(LEFT(B541,2)="23",IFERROR(VLOOKUP(B541&amp;Z541,事業所一覧!$A$2:$D$44337,4,FALSE),"事業所番号若しくはサービス名に誤りがないか確認してください。"),"愛知県外の事業所は手入力してください。"))</f>
        <v>事業所番号及びサービス名を入力してください。</v>
      </c>
      <c r="X541" s="500"/>
      <c r="Y541" s="501"/>
      <c r="Z541" s="511"/>
      <c r="AA541" s="511"/>
      <c r="AB541" s="511"/>
      <c r="AC541" s="348" t="str">
        <f>IFERROR(VLOOKUP(Z541,【参考】数式用!$A$4:$B$54,2,FALSE),"")</f>
        <v/>
      </c>
      <c r="AD541" s="221"/>
      <c r="AE541" s="220" t="str">
        <f>IF(B541="","",IF(AO541="総合事業","数式を削除して手入力",IFERROR(INDEX(【参考】数式用!$AT$3:$AV$452,MATCH(Q541&amp;V541,【参考】数式用!$AS$3:$AS$452,0),MATCH(VLOOKUP(Z541,【参考】数式用!$AW$2:$AX$53,2,FALSE),【参考】数式用!$AT$2:$AV$2,0)),10)))</f>
        <v/>
      </c>
      <c r="AN541" s="428" t="e">
        <f>IF($L$18="", "", VLOOKUP(Z541,【参考】数式用!$A$4:$M$54,13,FALSE))</f>
        <v>#N/A</v>
      </c>
      <c r="AO541" s="46" t="e">
        <f>VLOOKUP(Z541,【参考】数式用!$A$2:$N$54,14,FALSE)</f>
        <v>#N/A</v>
      </c>
    </row>
    <row r="542" spans="1:41" ht="50" customHeight="1">
      <c r="A542" s="495">
        <f t="shared" ref="A542" si="168">A541+1</f>
        <v>485</v>
      </c>
      <c r="B542" s="542"/>
      <c r="C542" s="543"/>
      <c r="D542" s="543"/>
      <c r="E542" s="543"/>
      <c r="F542" s="543"/>
      <c r="G542" s="543"/>
      <c r="H542" s="543"/>
      <c r="I542" s="543"/>
      <c r="J542" s="543"/>
      <c r="K542" s="543"/>
      <c r="L542" s="536"/>
      <c r="M542" s="537"/>
      <c r="N542" s="537"/>
      <c r="O542" s="537"/>
      <c r="P542" s="538"/>
      <c r="Q542" s="502" t="s">
        <v>191</v>
      </c>
      <c r="R542" s="503"/>
      <c r="S542" s="503"/>
      <c r="T542" s="503"/>
      <c r="U542" s="504"/>
      <c r="V542" s="284"/>
      <c r="W542" s="499" t="str" cm="1">
        <f t="array" ref="W542">_xlfn.IFS(AND(B542="",Z542=""),"事業所番号及びサービス名を入力してください。",AND(B542="",Z542&lt;&gt;""),"事業所番号を入力してください。",AND(B542&lt;&gt;"",Z542=""),"サービス名を入力してください。",AND(B542&lt;&gt;"",Z542&lt;&gt;""),IF(LEFT(B542,2)="23",IFERROR(VLOOKUP(B542&amp;Z542,事業所一覧!$A$2:$D$44337,4,FALSE),"事業所番号若しくはサービス名に誤りがないか確認してください。"),"愛知県外の事業所は手入力してください。"))</f>
        <v>事業所番号及びサービス名を入力してください。</v>
      </c>
      <c r="X542" s="500"/>
      <c r="Y542" s="501"/>
      <c r="Z542" s="511"/>
      <c r="AA542" s="511"/>
      <c r="AB542" s="511"/>
      <c r="AC542" s="348" t="str">
        <f>IFERROR(VLOOKUP(Z542,【参考】数式用!$A$4:$B$54,2,FALSE),"")</f>
        <v/>
      </c>
      <c r="AD542" s="221"/>
      <c r="AE542" s="220" t="str">
        <f>IF(B542="","",IF(AO542="総合事業","数式を削除して手入力",IFERROR(INDEX(【参考】数式用!$AT$3:$AV$452,MATCH(Q542&amp;V542,【参考】数式用!$AS$3:$AS$452,0),MATCH(VLOOKUP(Z542,【参考】数式用!$AW$2:$AX$53,2,FALSE),【参考】数式用!$AT$2:$AV$2,0)),10)))</f>
        <v/>
      </c>
      <c r="AN542" s="428" t="e">
        <f>IF($L$18="", "", VLOOKUP(Z542,【参考】数式用!$A$4:$M$54,13,FALSE))</f>
        <v>#N/A</v>
      </c>
      <c r="AO542" s="46" t="e">
        <f>VLOOKUP(Z542,【参考】数式用!$A$2:$N$54,14,FALSE)</f>
        <v>#N/A</v>
      </c>
    </row>
    <row r="543" spans="1:41" ht="50" customHeight="1">
      <c r="A543" s="495">
        <f t="shared" si="3"/>
        <v>486</v>
      </c>
      <c r="B543" s="542"/>
      <c r="C543" s="543"/>
      <c r="D543" s="543"/>
      <c r="E543" s="543"/>
      <c r="F543" s="543"/>
      <c r="G543" s="543"/>
      <c r="H543" s="543"/>
      <c r="I543" s="543"/>
      <c r="J543" s="543"/>
      <c r="K543" s="543"/>
      <c r="L543" s="536"/>
      <c r="M543" s="537"/>
      <c r="N543" s="537"/>
      <c r="O543" s="537"/>
      <c r="P543" s="538"/>
      <c r="Q543" s="502" t="s">
        <v>191</v>
      </c>
      <c r="R543" s="503"/>
      <c r="S543" s="503"/>
      <c r="T543" s="503"/>
      <c r="U543" s="504"/>
      <c r="V543" s="284"/>
      <c r="W543" s="499" t="str" cm="1">
        <f t="array" ref="W543">_xlfn.IFS(AND(B543="",Z543=""),"事業所番号及びサービス名を入力してください。",AND(B543="",Z543&lt;&gt;""),"事業所番号を入力してください。",AND(B543&lt;&gt;"",Z543=""),"サービス名を入力してください。",AND(B543&lt;&gt;"",Z543&lt;&gt;""),IF(LEFT(B543,2)="23",IFERROR(VLOOKUP(B543&amp;Z543,事業所一覧!$A$2:$D$44337,4,FALSE),"事業所番号若しくはサービス名に誤りがないか確認してください。"),"愛知県外の事業所は手入力してください。"))</f>
        <v>事業所番号及びサービス名を入力してください。</v>
      </c>
      <c r="X543" s="500"/>
      <c r="Y543" s="501"/>
      <c r="Z543" s="511"/>
      <c r="AA543" s="511"/>
      <c r="AB543" s="511"/>
      <c r="AC543" s="348" t="str">
        <f>IFERROR(VLOOKUP(Z543,【参考】数式用!$A$4:$B$54,2,FALSE),"")</f>
        <v/>
      </c>
      <c r="AD543" s="221"/>
      <c r="AE543" s="220" t="str">
        <f>IF(B543="","",IF(AO543="総合事業","数式を削除して手入力",IFERROR(INDEX(【参考】数式用!$AT$3:$AV$452,MATCH(Q543&amp;V543,【参考】数式用!$AS$3:$AS$452,0),MATCH(VLOOKUP(Z543,【参考】数式用!$AW$2:$AX$53,2,FALSE),【参考】数式用!$AT$2:$AV$2,0)),10)))</f>
        <v/>
      </c>
      <c r="AN543" s="428" t="e">
        <f>IF($L$18="", "", VLOOKUP(Z543,【参考】数式用!$A$4:$M$54,13,FALSE))</f>
        <v>#N/A</v>
      </c>
      <c r="AO543" s="46" t="e">
        <f>VLOOKUP(Z543,【参考】数式用!$A$2:$N$54,14,FALSE)</f>
        <v>#N/A</v>
      </c>
    </row>
    <row r="544" spans="1:41" ht="50" customHeight="1">
      <c r="A544" s="495">
        <f t="shared" ref="A544" si="169">A543+1</f>
        <v>487</v>
      </c>
      <c r="B544" s="542"/>
      <c r="C544" s="543"/>
      <c r="D544" s="543"/>
      <c r="E544" s="543"/>
      <c r="F544" s="543"/>
      <c r="G544" s="543"/>
      <c r="H544" s="543"/>
      <c r="I544" s="543"/>
      <c r="J544" s="543"/>
      <c r="K544" s="543"/>
      <c r="L544" s="536"/>
      <c r="M544" s="537"/>
      <c r="N544" s="537"/>
      <c r="O544" s="537"/>
      <c r="P544" s="538"/>
      <c r="Q544" s="502" t="s">
        <v>191</v>
      </c>
      <c r="R544" s="503"/>
      <c r="S544" s="503"/>
      <c r="T544" s="503"/>
      <c r="U544" s="504"/>
      <c r="V544" s="284"/>
      <c r="W544" s="499" t="str" cm="1">
        <f t="array" ref="W544">_xlfn.IFS(AND(B544="",Z544=""),"事業所番号及びサービス名を入力してください。",AND(B544="",Z544&lt;&gt;""),"事業所番号を入力してください。",AND(B544&lt;&gt;"",Z544=""),"サービス名を入力してください。",AND(B544&lt;&gt;"",Z544&lt;&gt;""),IF(LEFT(B544,2)="23",IFERROR(VLOOKUP(B544&amp;Z544,事業所一覧!$A$2:$D$44337,4,FALSE),"事業所番号若しくはサービス名に誤りがないか確認してください。"),"愛知県外の事業所は手入力してください。"))</f>
        <v>事業所番号及びサービス名を入力してください。</v>
      </c>
      <c r="X544" s="500"/>
      <c r="Y544" s="501"/>
      <c r="Z544" s="511"/>
      <c r="AA544" s="511"/>
      <c r="AB544" s="511"/>
      <c r="AC544" s="348" t="str">
        <f>IFERROR(VLOOKUP(Z544,【参考】数式用!$A$4:$B$54,2,FALSE),"")</f>
        <v/>
      </c>
      <c r="AD544" s="221"/>
      <c r="AE544" s="220" t="str">
        <f>IF(B544="","",IF(AO544="総合事業","数式を削除して手入力",IFERROR(INDEX(【参考】数式用!$AT$3:$AV$452,MATCH(Q544&amp;V544,【参考】数式用!$AS$3:$AS$452,0),MATCH(VLOOKUP(Z544,【参考】数式用!$AW$2:$AX$53,2,FALSE),【参考】数式用!$AT$2:$AV$2,0)),10)))</f>
        <v/>
      </c>
      <c r="AN544" s="428" t="e">
        <f>IF($L$18="", "", VLOOKUP(Z544,【参考】数式用!$A$4:$M$54,13,FALSE))</f>
        <v>#N/A</v>
      </c>
      <c r="AO544" s="46" t="e">
        <f>VLOOKUP(Z544,【参考】数式用!$A$2:$N$54,14,FALSE)</f>
        <v>#N/A</v>
      </c>
    </row>
    <row r="545" spans="1:41" ht="50" customHeight="1">
      <c r="A545" s="495">
        <f t="shared" si="3"/>
        <v>488</v>
      </c>
      <c r="B545" s="542"/>
      <c r="C545" s="543"/>
      <c r="D545" s="543"/>
      <c r="E545" s="543"/>
      <c r="F545" s="543"/>
      <c r="G545" s="543"/>
      <c r="H545" s="543"/>
      <c r="I545" s="543"/>
      <c r="J545" s="543"/>
      <c r="K545" s="543"/>
      <c r="L545" s="536"/>
      <c r="M545" s="537"/>
      <c r="N545" s="537"/>
      <c r="O545" s="537"/>
      <c r="P545" s="538"/>
      <c r="Q545" s="502" t="s">
        <v>191</v>
      </c>
      <c r="R545" s="503"/>
      <c r="S545" s="503"/>
      <c r="T545" s="503"/>
      <c r="U545" s="504"/>
      <c r="V545" s="284"/>
      <c r="W545" s="499" t="str" cm="1">
        <f t="array" ref="W545">_xlfn.IFS(AND(B545="",Z545=""),"事業所番号及びサービス名を入力してください。",AND(B545="",Z545&lt;&gt;""),"事業所番号を入力してください。",AND(B545&lt;&gt;"",Z545=""),"サービス名を入力してください。",AND(B545&lt;&gt;"",Z545&lt;&gt;""),IF(LEFT(B545,2)="23",IFERROR(VLOOKUP(B545&amp;Z545,事業所一覧!$A$2:$D$44337,4,FALSE),"事業所番号若しくはサービス名に誤りがないか確認してください。"),"愛知県外の事業所は手入力してください。"))</f>
        <v>事業所番号及びサービス名を入力してください。</v>
      </c>
      <c r="X545" s="500"/>
      <c r="Y545" s="501"/>
      <c r="Z545" s="511"/>
      <c r="AA545" s="511"/>
      <c r="AB545" s="511"/>
      <c r="AC545" s="348" t="str">
        <f>IFERROR(VLOOKUP(Z545,【参考】数式用!$A$4:$B$54,2,FALSE),"")</f>
        <v/>
      </c>
      <c r="AD545" s="221"/>
      <c r="AE545" s="220" t="str">
        <f>IF(B545="","",IF(AO545="総合事業","数式を削除して手入力",IFERROR(INDEX(【参考】数式用!$AT$3:$AV$452,MATCH(Q545&amp;V545,【参考】数式用!$AS$3:$AS$452,0),MATCH(VLOOKUP(Z545,【参考】数式用!$AW$2:$AX$53,2,FALSE),【参考】数式用!$AT$2:$AV$2,0)),10)))</f>
        <v/>
      </c>
      <c r="AN545" s="428" t="e">
        <f>IF($L$18="", "", VLOOKUP(Z545,【参考】数式用!$A$4:$M$54,13,FALSE))</f>
        <v>#N/A</v>
      </c>
      <c r="AO545" s="46" t="e">
        <f>VLOOKUP(Z545,【参考】数式用!$A$2:$N$54,14,FALSE)</f>
        <v>#N/A</v>
      </c>
    </row>
    <row r="546" spans="1:41" ht="50" customHeight="1">
      <c r="A546" s="495">
        <f t="shared" ref="A546" si="170">A545+1</f>
        <v>489</v>
      </c>
      <c r="B546" s="542"/>
      <c r="C546" s="543"/>
      <c r="D546" s="543"/>
      <c r="E546" s="543"/>
      <c r="F546" s="543"/>
      <c r="G546" s="543"/>
      <c r="H546" s="543"/>
      <c r="I546" s="543"/>
      <c r="J546" s="543"/>
      <c r="K546" s="543"/>
      <c r="L546" s="536"/>
      <c r="M546" s="537"/>
      <c r="N546" s="537"/>
      <c r="O546" s="537"/>
      <c r="P546" s="538"/>
      <c r="Q546" s="502" t="s">
        <v>191</v>
      </c>
      <c r="R546" s="503"/>
      <c r="S546" s="503"/>
      <c r="T546" s="503"/>
      <c r="U546" s="504"/>
      <c r="V546" s="284"/>
      <c r="W546" s="499" t="str" cm="1">
        <f t="array" ref="W546">_xlfn.IFS(AND(B546="",Z546=""),"事業所番号及びサービス名を入力してください。",AND(B546="",Z546&lt;&gt;""),"事業所番号を入力してください。",AND(B546&lt;&gt;"",Z546=""),"サービス名を入力してください。",AND(B546&lt;&gt;"",Z546&lt;&gt;""),IF(LEFT(B546,2)="23",IFERROR(VLOOKUP(B546&amp;Z546,事業所一覧!$A$2:$D$44337,4,FALSE),"事業所番号若しくはサービス名に誤りがないか確認してください。"),"愛知県外の事業所は手入力してください。"))</f>
        <v>事業所番号及びサービス名を入力してください。</v>
      </c>
      <c r="X546" s="500"/>
      <c r="Y546" s="501"/>
      <c r="Z546" s="511"/>
      <c r="AA546" s="511"/>
      <c r="AB546" s="511"/>
      <c r="AC546" s="348" t="str">
        <f>IFERROR(VLOOKUP(Z546,【参考】数式用!$A$4:$B$54,2,FALSE),"")</f>
        <v/>
      </c>
      <c r="AD546" s="221"/>
      <c r="AE546" s="220" t="str">
        <f>IF(B546="","",IF(AO546="総合事業","数式を削除して手入力",IFERROR(INDEX(【参考】数式用!$AT$3:$AV$452,MATCH(Q546&amp;V546,【参考】数式用!$AS$3:$AS$452,0),MATCH(VLOOKUP(Z546,【参考】数式用!$AW$2:$AX$53,2,FALSE),【参考】数式用!$AT$2:$AV$2,0)),10)))</f>
        <v/>
      </c>
      <c r="AN546" s="428" t="e">
        <f>IF($L$18="", "", VLOOKUP(Z546,【参考】数式用!$A$4:$M$54,13,FALSE))</f>
        <v>#N/A</v>
      </c>
      <c r="AO546" s="46" t="e">
        <f>VLOOKUP(Z546,【参考】数式用!$A$2:$N$54,14,FALSE)</f>
        <v>#N/A</v>
      </c>
    </row>
    <row r="547" spans="1:41" ht="50" customHeight="1">
      <c r="A547" s="495">
        <f t="shared" si="3"/>
        <v>490</v>
      </c>
      <c r="B547" s="542"/>
      <c r="C547" s="543"/>
      <c r="D547" s="543"/>
      <c r="E547" s="543"/>
      <c r="F547" s="543"/>
      <c r="G547" s="543"/>
      <c r="H547" s="543"/>
      <c r="I547" s="543"/>
      <c r="J547" s="543"/>
      <c r="K547" s="543"/>
      <c r="L547" s="536"/>
      <c r="M547" s="537"/>
      <c r="N547" s="537"/>
      <c r="O547" s="537"/>
      <c r="P547" s="538"/>
      <c r="Q547" s="502" t="s">
        <v>191</v>
      </c>
      <c r="R547" s="503"/>
      <c r="S547" s="503"/>
      <c r="T547" s="503"/>
      <c r="U547" s="504"/>
      <c r="V547" s="284"/>
      <c r="W547" s="499" t="str" cm="1">
        <f t="array" ref="W547">_xlfn.IFS(AND(B547="",Z547=""),"事業所番号及びサービス名を入力してください。",AND(B547="",Z547&lt;&gt;""),"事業所番号を入力してください。",AND(B547&lt;&gt;"",Z547=""),"サービス名を入力してください。",AND(B547&lt;&gt;"",Z547&lt;&gt;""),IF(LEFT(B547,2)="23",IFERROR(VLOOKUP(B547&amp;Z547,事業所一覧!$A$2:$D$44337,4,FALSE),"事業所番号若しくはサービス名に誤りがないか確認してください。"),"愛知県外の事業所は手入力してください。"))</f>
        <v>事業所番号及びサービス名を入力してください。</v>
      </c>
      <c r="X547" s="500"/>
      <c r="Y547" s="501"/>
      <c r="Z547" s="511"/>
      <c r="AA547" s="511"/>
      <c r="AB547" s="511"/>
      <c r="AC547" s="348" t="str">
        <f>IFERROR(VLOOKUP(Z547,【参考】数式用!$A$4:$B$54,2,FALSE),"")</f>
        <v/>
      </c>
      <c r="AD547" s="221"/>
      <c r="AE547" s="220" t="str">
        <f>IF(B547="","",IF(AO547="総合事業","数式を削除して手入力",IFERROR(INDEX(【参考】数式用!$AT$3:$AV$452,MATCH(Q547&amp;V547,【参考】数式用!$AS$3:$AS$452,0),MATCH(VLOOKUP(Z547,【参考】数式用!$AW$2:$AX$53,2,FALSE),【参考】数式用!$AT$2:$AV$2,0)),10)))</f>
        <v/>
      </c>
      <c r="AN547" s="428" t="e">
        <f>IF($L$18="", "", VLOOKUP(Z547,【参考】数式用!$A$4:$M$54,13,FALSE))</f>
        <v>#N/A</v>
      </c>
      <c r="AO547" s="46" t="e">
        <f>VLOOKUP(Z547,【参考】数式用!$A$2:$N$54,14,FALSE)</f>
        <v>#N/A</v>
      </c>
    </row>
    <row r="548" spans="1:41" ht="50" customHeight="1">
      <c r="A548" s="495">
        <f t="shared" ref="A548" si="171">A547+1</f>
        <v>491</v>
      </c>
      <c r="B548" s="542"/>
      <c r="C548" s="543"/>
      <c r="D548" s="543"/>
      <c r="E548" s="543"/>
      <c r="F548" s="543"/>
      <c r="G548" s="543"/>
      <c r="H548" s="543"/>
      <c r="I548" s="543"/>
      <c r="J548" s="543"/>
      <c r="K548" s="543"/>
      <c r="L548" s="536"/>
      <c r="M548" s="537"/>
      <c r="N548" s="537"/>
      <c r="O548" s="537"/>
      <c r="P548" s="538"/>
      <c r="Q548" s="502" t="s">
        <v>191</v>
      </c>
      <c r="R548" s="503"/>
      <c r="S548" s="503"/>
      <c r="T548" s="503"/>
      <c r="U548" s="504"/>
      <c r="V548" s="284"/>
      <c r="W548" s="499" t="str" cm="1">
        <f t="array" ref="W548">_xlfn.IFS(AND(B548="",Z548=""),"事業所番号及びサービス名を入力してください。",AND(B548="",Z548&lt;&gt;""),"事業所番号を入力してください。",AND(B548&lt;&gt;"",Z548=""),"サービス名を入力してください。",AND(B548&lt;&gt;"",Z548&lt;&gt;""),IF(LEFT(B548,2)="23",IFERROR(VLOOKUP(B548&amp;Z548,事業所一覧!$A$2:$D$44337,4,FALSE),"事業所番号若しくはサービス名に誤りがないか確認してください。"),"愛知県外の事業所は手入力してください。"))</f>
        <v>事業所番号及びサービス名を入力してください。</v>
      </c>
      <c r="X548" s="500"/>
      <c r="Y548" s="501"/>
      <c r="Z548" s="511"/>
      <c r="AA548" s="511"/>
      <c r="AB548" s="511"/>
      <c r="AC548" s="348" t="str">
        <f>IFERROR(VLOOKUP(Z548,【参考】数式用!$A$4:$B$54,2,FALSE),"")</f>
        <v/>
      </c>
      <c r="AD548" s="221"/>
      <c r="AE548" s="220" t="str">
        <f>IF(B548="","",IF(AO548="総合事業","数式を削除して手入力",IFERROR(INDEX(【参考】数式用!$AT$3:$AV$452,MATCH(Q548&amp;V548,【参考】数式用!$AS$3:$AS$452,0),MATCH(VLOOKUP(Z548,【参考】数式用!$AW$2:$AX$53,2,FALSE),【参考】数式用!$AT$2:$AV$2,0)),10)))</f>
        <v/>
      </c>
      <c r="AN548" s="428" t="e">
        <f>IF($L$18="", "", VLOOKUP(Z548,【参考】数式用!$A$4:$M$54,13,FALSE))</f>
        <v>#N/A</v>
      </c>
      <c r="AO548" s="46" t="e">
        <f>VLOOKUP(Z548,【参考】数式用!$A$2:$N$54,14,FALSE)</f>
        <v>#N/A</v>
      </c>
    </row>
    <row r="549" spans="1:41" ht="50" customHeight="1">
      <c r="A549" s="495">
        <f t="shared" si="3"/>
        <v>492</v>
      </c>
      <c r="B549" s="542"/>
      <c r="C549" s="543"/>
      <c r="D549" s="543"/>
      <c r="E549" s="543"/>
      <c r="F549" s="543"/>
      <c r="G549" s="543"/>
      <c r="H549" s="543"/>
      <c r="I549" s="543"/>
      <c r="J549" s="543"/>
      <c r="K549" s="543"/>
      <c r="L549" s="536"/>
      <c r="M549" s="537"/>
      <c r="N549" s="537"/>
      <c r="O549" s="537"/>
      <c r="P549" s="538"/>
      <c r="Q549" s="502" t="s">
        <v>191</v>
      </c>
      <c r="R549" s="503"/>
      <c r="S549" s="503"/>
      <c r="T549" s="503"/>
      <c r="U549" s="504"/>
      <c r="V549" s="284"/>
      <c r="W549" s="499" t="str" cm="1">
        <f t="array" ref="W549">_xlfn.IFS(AND(B549="",Z549=""),"事業所番号及びサービス名を入力してください。",AND(B549="",Z549&lt;&gt;""),"事業所番号を入力してください。",AND(B549&lt;&gt;"",Z549=""),"サービス名を入力してください。",AND(B549&lt;&gt;"",Z549&lt;&gt;""),IF(LEFT(B549,2)="23",IFERROR(VLOOKUP(B549&amp;Z549,事業所一覧!$A$2:$D$44337,4,FALSE),"事業所番号若しくはサービス名に誤りがないか確認してください。"),"愛知県外の事業所は手入力してください。"))</f>
        <v>事業所番号及びサービス名を入力してください。</v>
      </c>
      <c r="X549" s="500"/>
      <c r="Y549" s="501"/>
      <c r="Z549" s="511"/>
      <c r="AA549" s="511"/>
      <c r="AB549" s="511"/>
      <c r="AC549" s="348" t="str">
        <f>IFERROR(VLOOKUP(Z549,【参考】数式用!$A$4:$B$54,2,FALSE),"")</f>
        <v/>
      </c>
      <c r="AD549" s="221"/>
      <c r="AE549" s="220" t="str">
        <f>IF(B549="","",IF(AO549="総合事業","数式を削除して手入力",IFERROR(INDEX(【参考】数式用!$AT$3:$AV$452,MATCH(Q549&amp;V549,【参考】数式用!$AS$3:$AS$452,0),MATCH(VLOOKUP(Z549,【参考】数式用!$AW$2:$AX$53,2,FALSE),【参考】数式用!$AT$2:$AV$2,0)),10)))</f>
        <v/>
      </c>
      <c r="AN549" s="428" t="e">
        <f>IF($L$18="", "", VLOOKUP(Z549,【参考】数式用!$A$4:$M$54,13,FALSE))</f>
        <v>#N/A</v>
      </c>
      <c r="AO549" s="46" t="e">
        <f>VLOOKUP(Z549,【参考】数式用!$A$2:$N$54,14,FALSE)</f>
        <v>#N/A</v>
      </c>
    </row>
    <row r="550" spans="1:41" ht="50" customHeight="1">
      <c r="A550" s="495">
        <f t="shared" ref="A550" si="172">A549+1</f>
        <v>493</v>
      </c>
      <c r="B550" s="542"/>
      <c r="C550" s="543"/>
      <c r="D550" s="543"/>
      <c r="E550" s="543"/>
      <c r="F550" s="543"/>
      <c r="G550" s="543"/>
      <c r="H550" s="543"/>
      <c r="I550" s="543"/>
      <c r="J550" s="543"/>
      <c r="K550" s="543"/>
      <c r="L550" s="536"/>
      <c r="M550" s="537"/>
      <c r="N550" s="537"/>
      <c r="O550" s="537"/>
      <c r="P550" s="538"/>
      <c r="Q550" s="502" t="s">
        <v>191</v>
      </c>
      <c r="R550" s="503"/>
      <c r="S550" s="503"/>
      <c r="T550" s="503"/>
      <c r="U550" s="504"/>
      <c r="V550" s="284"/>
      <c r="W550" s="499" t="str" cm="1">
        <f t="array" ref="W550">_xlfn.IFS(AND(B550="",Z550=""),"事業所番号及びサービス名を入力してください。",AND(B550="",Z550&lt;&gt;""),"事業所番号を入力してください。",AND(B550&lt;&gt;"",Z550=""),"サービス名を入力してください。",AND(B550&lt;&gt;"",Z550&lt;&gt;""),IF(LEFT(B550,2)="23",IFERROR(VLOOKUP(B550&amp;Z550,事業所一覧!$A$2:$D$44337,4,FALSE),"事業所番号若しくはサービス名に誤りがないか確認してください。"),"愛知県外の事業所は手入力してください。"))</f>
        <v>事業所番号及びサービス名を入力してください。</v>
      </c>
      <c r="X550" s="500"/>
      <c r="Y550" s="501"/>
      <c r="Z550" s="511"/>
      <c r="AA550" s="511"/>
      <c r="AB550" s="511"/>
      <c r="AC550" s="348" t="str">
        <f>IFERROR(VLOOKUP(Z550,【参考】数式用!$A$4:$B$54,2,FALSE),"")</f>
        <v/>
      </c>
      <c r="AD550" s="221"/>
      <c r="AE550" s="220" t="str">
        <f>IF(B550="","",IF(AO550="総合事業","数式を削除して手入力",IFERROR(INDEX(【参考】数式用!$AT$3:$AV$452,MATCH(Q550&amp;V550,【参考】数式用!$AS$3:$AS$452,0),MATCH(VLOOKUP(Z550,【参考】数式用!$AW$2:$AX$53,2,FALSE),【参考】数式用!$AT$2:$AV$2,0)),10)))</f>
        <v/>
      </c>
      <c r="AN550" s="428" t="e">
        <f>IF($L$18="", "", VLOOKUP(Z550,【参考】数式用!$A$4:$M$54,13,FALSE))</f>
        <v>#N/A</v>
      </c>
      <c r="AO550" s="46" t="e">
        <f>VLOOKUP(Z550,【参考】数式用!$A$2:$N$54,14,FALSE)</f>
        <v>#N/A</v>
      </c>
    </row>
    <row r="551" spans="1:41" ht="50" customHeight="1">
      <c r="A551" s="495">
        <f t="shared" si="3"/>
        <v>494</v>
      </c>
      <c r="B551" s="542"/>
      <c r="C551" s="543"/>
      <c r="D551" s="543"/>
      <c r="E551" s="543"/>
      <c r="F551" s="543"/>
      <c r="G551" s="543"/>
      <c r="H551" s="543"/>
      <c r="I551" s="543"/>
      <c r="J551" s="543"/>
      <c r="K551" s="543"/>
      <c r="L551" s="536"/>
      <c r="M551" s="537"/>
      <c r="N551" s="537"/>
      <c r="O551" s="537"/>
      <c r="P551" s="538"/>
      <c r="Q551" s="502" t="s">
        <v>191</v>
      </c>
      <c r="R551" s="503"/>
      <c r="S551" s="503"/>
      <c r="T551" s="503"/>
      <c r="U551" s="504"/>
      <c r="V551" s="284"/>
      <c r="W551" s="499" t="str" cm="1">
        <f t="array" ref="W551">_xlfn.IFS(AND(B551="",Z551=""),"事業所番号及びサービス名を入力してください。",AND(B551="",Z551&lt;&gt;""),"事業所番号を入力してください。",AND(B551&lt;&gt;"",Z551=""),"サービス名を入力してください。",AND(B551&lt;&gt;"",Z551&lt;&gt;""),IF(LEFT(B551,2)="23",IFERROR(VLOOKUP(B551&amp;Z551,事業所一覧!$A$2:$D$44337,4,FALSE),"事業所番号若しくはサービス名に誤りがないか確認してください。"),"愛知県外の事業所は手入力してください。"))</f>
        <v>事業所番号及びサービス名を入力してください。</v>
      </c>
      <c r="X551" s="500"/>
      <c r="Y551" s="501"/>
      <c r="Z551" s="511"/>
      <c r="AA551" s="511"/>
      <c r="AB551" s="511"/>
      <c r="AC551" s="348" t="str">
        <f>IFERROR(VLOOKUP(Z551,【参考】数式用!$A$4:$B$54,2,FALSE),"")</f>
        <v/>
      </c>
      <c r="AD551" s="221"/>
      <c r="AE551" s="220" t="str">
        <f>IF(B551="","",IF(AO551="総合事業","数式を削除して手入力",IFERROR(INDEX(【参考】数式用!$AT$3:$AV$452,MATCH(Q551&amp;V551,【参考】数式用!$AS$3:$AS$452,0),MATCH(VLOOKUP(Z551,【参考】数式用!$AW$2:$AX$53,2,FALSE),【参考】数式用!$AT$2:$AV$2,0)),10)))</f>
        <v/>
      </c>
      <c r="AN551" s="428" t="e">
        <f>IF($L$18="", "", VLOOKUP(Z551,【参考】数式用!$A$4:$M$54,13,FALSE))</f>
        <v>#N/A</v>
      </c>
      <c r="AO551" s="46" t="e">
        <f>VLOOKUP(Z551,【参考】数式用!$A$2:$N$54,14,FALSE)</f>
        <v>#N/A</v>
      </c>
    </row>
    <row r="552" spans="1:41" ht="50" customHeight="1">
      <c r="A552" s="495">
        <f t="shared" ref="A552" si="173">A551+1</f>
        <v>495</v>
      </c>
      <c r="B552" s="542"/>
      <c r="C552" s="543"/>
      <c r="D552" s="543"/>
      <c r="E552" s="543"/>
      <c r="F552" s="543"/>
      <c r="G552" s="543"/>
      <c r="H552" s="543"/>
      <c r="I552" s="543"/>
      <c r="J552" s="543"/>
      <c r="K552" s="543"/>
      <c r="L552" s="536"/>
      <c r="M552" s="537"/>
      <c r="N552" s="537"/>
      <c r="O552" s="537"/>
      <c r="P552" s="538"/>
      <c r="Q552" s="502" t="s">
        <v>191</v>
      </c>
      <c r="R552" s="503"/>
      <c r="S552" s="503"/>
      <c r="T552" s="503"/>
      <c r="U552" s="504"/>
      <c r="V552" s="284"/>
      <c r="W552" s="499" t="str" cm="1">
        <f t="array" ref="W552">_xlfn.IFS(AND(B552="",Z552=""),"事業所番号及びサービス名を入力してください。",AND(B552="",Z552&lt;&gt;""),"事業所番号を入力してください。",AND(B552&lt;&gt;"",Z552=""),"サービス名を入力してください。",AND(B552&lt;&gt;"",Z552&lt;&gt;""),IF(LEFT(B552,2)="23",IFERROR(VLOOKUP(B552&amp;Z552,事業所一覧!$A$2:$D$44337,4,FALSE),"事業所番号若しくはサービス名に誤りがないか確認してください。"),"愛知県外の事業所は手入力してください。"))</f>
        <v>事業所番号及びサービス名を入力してください。</v>
      </c>
      <c r="X552" s="500"/>
      <c r="Y552" s="501"/>
      <c r="Z552" s="511"/>
      <c r="AA552" s="511"/>
      <c r="AB552" s="511"/>
      <c r="AC552" s="348" t="str">
        <f>IFERROR(VLOOKUP(Z552,【参考】数式用!$A$4:$B$54,2,FALSE),"")</f>
        <v/>
      </c>
      <c r="AD552" s="221"/>
      <c r="AE552" s="220" t="str">
        <f>IF(B552="","",IF(AO552="総合事業","数式を削除して手入力",IFERROR(INDEX(【参考】数式用!$AT$3:$AV$452,MATCH(Q552&amp;V552,【参考】数式用!$AS$3:$AS$452,0),MATCH(VLOOKUP(Z552,【参考】数式用!$AW$2:$AX$53,2,FALSE),【参考】数式用!$AT$2:$AV$2,0)),10)))</f>
        <v/>
      </c>
      <c r="AN552" s="428" t="e">
        <f>IF($L$18="", "", VLOOKUP(Z552,【参考】数式用!$A$4:$M$54,13,FALSE))</f>
        <v>#N/A</v>
      </c>
      <c r="AO552" s="46" t="e">
        <f>VLOOKUP(Z552,【参考】数式用!$A$2:$N$54,14,FALSE)</f>
        <v>#N/A</v>
      </c>
    </row>
    <row r="553" spans="1:41" ht="50" customHeight="1">
      <c r="A553" s="495">
        <f t="shared" si="3"/>
        <v>496</v>
      </c>
      <c r="B553" s="542"/>
      <c r="C553" s="543"/>
      <c r="D553" s="543"/>
      <c r="E553" s="543"/>
      <c r="F553" s="543"/>
      <c r="G553" s="543"/>
      <c r="H553" s="543"/>
      <c r="I553" s="543"/>
      <c r="J553" s="543"/>
      <c r="K553" s="543"/>
      <c r="L553" s="536"/>
      <c r="M553" s="537"/>
      <c r="N553" s="537"/>
      <c r="O553" s="537"/>
      <c r="P553" s="538"/>
      <c r="Q553" s="502" t="s">
        <v>191</v>
      </c>
      <c r="R553" s="503"/>
      <c r="S553" s="503"/>
      <c r="T553" s="503"/>
      <c r="U553" s="504"/>
      <c r="V553" s="284"/>
      <c r="W553" s="499" t="str" cm="1">
        <f t="array" ref="W553">_xlfn.IFS(AND(B553="",Z553=""),"事業所番号及びサービス名を入力してください。",AND(B553="",Z553&lt;&gt;""),"事業所番号を入力してください。",AND(B553&lt;&gt;"",Z553=""),"サービス名を入力してください。",AND(B553&lt;&gt;"",Z553&lt;&gt;""),IF(LEFT(B553,2)="23",IFERROR(VLOOKUP(B553&amp;Z553,事業所一覧!$A$2:$D$44337,4,FALSE),"事業所番号若しくはサービス名に誤りがないか確認してください。"),"愛知県外の事業所は手入力してください。"))</f>
        <v>事業所番号及びサービス名を入力してください。</v>
      </c>
      <c r="X553" s="500"/>
      <c r="Y553" s="501"/>
      <c r="Z553" s="511"/>
      <c r="AA553" s="511"/>
      <c r="AB553" s="511"/>
      <c r="AC553" s="348" t="str">
        <f>IFERROR(VLOOKUP(Z553,【参考】数式用!$A$4:$B$54,2,FALSE),"")</f>
        <v/>
      </c>
      <c r="AD553" s="221"/>
      <c r="AE553" s="220" t="str">
        <f>IF(B553="","",IF(AO553="総合事業","数式を削除して手入力",IFERROR(INDEX(【参考】数式用!$AT$3:$AV$452,MATCH(Q553&amp;V553,【参考】数式用!$AS$3:$AS$452,0),MATCH(VLOOKUP(Z553,【参考】数式用!$AW$2:$AX$53,2,FALSE),【参考】数式用!$AT$2:$AV$2,0)),10)))</f>
        <v/>
      </c>
      <c r="AN553" s="428" t="e">
        <f>IF($L$18="", "", VLOOKUP(Z553,【参考】数式用!$A$4:$M$54,13,FALSE))</f>
        <v>#N/A</v>
      </c>
      <c r="AO553" s="46" t="e">
        <f>VLOOKUP(Z553,【参考】数式用!$A$2:$N$54,14,FALSE)</f>
        <v>#N/A</v>
      </c>
    </row>
    <row r="554" spans="1:41" ht="50" customHeight="1">
      <c r="A554" s="495">
        <f t="shared" ref="A554" si="174">A553+1</f>
        <v>497</v>
      </c>
      <c r="B554" s="542"/>
      <c r="C554" s="543"/>
      <c r="D554" s="543"/>
      <c r="E554" s="543"/>
      <c r="F554" s="543"/>
      <c r="G554" s="543"/>
      <c r="H554" s="543"/>
      <c r="I554" s="543"/>
      <c r="J554" s="543"/>
      <c r="K554" s="543"/>
      <c r="L554" s="536"/>
      <c r="M554" s="537"/>
      <c r="N554" s="537"/>
      <c r="O554" s="537"/>
      <c r="P554" s="538"/>
      <c r="Q554" s="502" t="s">
        <v>191</v>
      </c>
      <c r="R554" s="503"/>
      <c r="S554" s="503"/>
      <c r="T554" s="503"/>
      <c r="U554" s="504"/>
      <c r="V554" s="284"/>
      <c r="W554" s="499" t="str" cm="1">
        <f t="array" ref="W554">_xlfn.IFS(AND(B554="",Z554=""),"事業所番号及びサービス名を入力してください。",AND(B554="",Z554&lt;&gt;""),"事業所番号を入力してください。",AND(B554&lt;&gt;"",Z554=""),"サービス名を入力してください。",AND(B554&lt;&gt;"",Z554&lt;&gt;""),IF(LEFT(B554,2)="23",IFERROR(VLOOKUP(B554&amp;Z554,事業所一覧!$A$2:$D$44337,4,FALSE),"事業所番号若しくはサービス名に誤りがないか確認してください。"),"愛知県外の事業所は手入力してください。"))</f>
        <v>事業所番号及びサービス名を入力してください。</v>
      </c>
      <c r="X554" s="500"/>
      <c r="Y554" s="501"/>
      <c r="Z554" s="511"/>
      <c r="AA554" s="511"/>
      <c r="AB554" s="511"/>
      <c r="AC554" s="348" t="str">
        <f>IFERROR(VLOOKUP(Z554,【参考】数式用!$A$4:$B$54,2,FALSE),"")</f>
        <v/>
      </c>
      <c r="AD554" s="221"/>
      <c r="AE554" s="220" t="str">
        <f>IF(B554="","",IF(AO554="総合事業","数式を削除して手入力",IFERROR(INDEX(【参考】数式用!$AT$3:$AV$452,MATCH(Q554&amp;V554,【参考】数式用!$AS$3:$AS$452,0),MATCH(VLOOKUP(Z554,【参考】数式用!$AW$2:$AX$53,2,FALSE),【参考】数式用!$AT$2:$AV$2,0)),10)))</f>
        <v/>
      </c>
      <c r="AN554" s="428" t="e">
        <f>IF($L$18="", "", VLOOKUP(Z554,【参考】数式用!$A$4:$M$54,13,FALSE))</f>
        <v>#N/A</v>
      </c>
      <c r="AO554" s="46" t="e">
        <f>VLOOKUP(Z554,【参考】数式用!$A$2:$N$54,14,FALSE)</f>
        <v>#N/A</v>
      </c>
    </row>
    <row r="555" spans="1:41" ht="50" customHeight="1">
      <c r="A555" s="495">
        <f t="shared" si="3"/>
        <v>498</v>
      </c>
      <c r="B555" s="542"/>
      <c r="C555" s="543"/>
      <c r="D555" s="543"/>
      <c r="E555" s="543"/>
      <c r="F555" s="543"/>
      <c r="G555" s="543"/>
      <c r="H555" s="543"/>
      <c r="I555" s="543"/>
      <c r="J555" s="543"/>
      <c r="K555" s="543"/>
      <c r="L555" s="536"/>
      <c r="M555" s="537"/>
      <c r="N555" s="537"/>
      <c r="O555" s="537"/>
      <c r="P555" s="538"/>
      <c r="Q555" s="502" t="s">
        <v>191</v>
      </c>
      <c r="R555" s="503"/>
      <c r="S555" s="503"/>
      <c r="T555" s="503"/>
      <c r="U555" s="504"/>
      <c r="V555" s="284"/>
      <c r="W555" s="499" t="str" cm="1">
        <f t="array" ref="W555">_xlfn.IFS(AND(B555="",Z555=""),"事業所番号及びサービス名を入力してください。",AND(B555="",Z555&lt;&gt;""),"事業所番号を入力してください。",AND(B555&lt;&gt;"",Z555=""),"サービス名を入力してください。",AND(B555&lt;&gt;"",Z555&lt;&gt;""),IF(LEFT(B555,2)="23",IFERROR(VLOOKUP(B555&amp;Z555,事業所一覧!$A$2:$D$44337,4,FALSE),"事業所番号若しくはサービス名に誤りがないか確認してください。"),"愛知県外の事業所は手入力してください。"))</f>
        <v>事業所番号及びサービス名を入力してください。</v>
      </c>
      <c r="X555" s="500"/>
      <c r="Y555" s="501"/>
      <c r="Z555" s="511"/>
      <c r="AA555" s="511"/>
      <c r="AB555" s="511"/>
      <c r="AC555" s="348" t="str">
        <f>IFERROR(VLOOKUP(Z555,【参考】数式用!$A$4:$B$54,2,FALSE),"")</f>
        <v/>
      </c>
      <c r="AD555" s="221"/>
      <c r="AE555" s="220" t="str">
        <f>IF(B555="","",IF(AO555="総合事業","数式を削除して手入力",IFERROR(INDEX(【参考】数式用!$AT$3:$AV$452,MATCH(Q555&amp;V555,【参考】数式用!$AS$3:$AS$452,0),MATCH(VLOOKUP(Z555,【参考】数式用!$AW$2:$AX$53,2,FALSE),【参考】数式用!$AT$2:$AV$2,0)),10)))</f>
        <v/>
      </c>
      <c r="AN555" s="428" t="e">
        <f>IF($L$18="", "", VLOOKUP(Z555,【参考】数式用!$A$4:$M$54,13,FALSE))</f>
        <v>#N/A</v>
      </c>
      <c r="AO555" s="46" t="e">
        <f>VLOOKUP(Z555,【参考】数式用!$A$2:$N$54,14,FALSE)</f>
        <v>#N/A</v>
      </c>
    </row>
    <row r="556" spans="1:41" ht="50" customHeight="1">
      <c r="A556" s="495">
        <f t="shared" ref="A556" si="175">A555+1</f>
        <v>499</v>
      </c>
      <c r="B556" s="542"/>
      <c r="C556" s="543"/>
      <c r="D556" s="543"/>
      <c r="E556" s="543"/>
      <c r="F556" s="543"/>
      <c r="G556" s="543"/>
      <c r="H556" s="543"/>
      <c r="I556" s="543"/>
      <c r="J556" s="543"/>
      <c r="K556" s="543"/>
      <c r="L556" s="536"/>
      <c r="M556" s="537"/>
      <c r="N556" s="537"/>
      <c r="O556" s="537"/>
      <c r="P556" s="538"/>
      <c r="Q556" s="502" t="s">
        <v>191</v>
      </c>
      <c r="R556" s="503"/>
      <c r="S556" s="503"/>
      <c r="T556" s="503"/>
      <c r="U556" s="504"/>
      <c r="V556" s="284"/>
      <c r="W556" s="499" t="str" cm="1">
        <f t="array" ref="W556">_xlfn.IFS(AND(B556="",Z556=""),"事業所番号及びサービス名を入力してください。",AND(B556="",Z556&lt;&gt;""),"事業所番号を入力してください。",AND(B556&lt;&gt;"",Z556=""),"サービス名を入力してください。",AND(B556&lt;&gt;"",Z556&lt;&gt;""),IF(LEFT(B556,2)="23",IFERROR(VLOOKUP(B556&amp;Z556,事業所一覧!$A$2:$D$44337,4,FALSE),"事業所番号若しくはサービス名に誤りがないか確認してください。"),"愛知県外の事業所は手入力してください。"))</f>
        <v>事業所番号及びサービス名を入力してください。</v>
      </c>
      <c r="X556" s="500"/>
      <c r="Y556" s="501"/>
      <c r="Z556" s="511"/>
      <c r="AA556" s="511"/>
      <c r="AB556" s="511"/>
      <c r="AC556" s="348" t="str">
        <f>IFERROR(VLOOKUP(Z556,【参考】数式用!$A$4:$B$54,2,FALSE),"")</f>
        <v/>
      </c>
      <c r="AD556" s="221"/>
      <c r="AE556" s="220" t="str">
        <f>IF(B556="","",IF(AO556="総合事業","数式を削除して手入力",IFERROR(INDEX(【参考】数式用!$AT$3:$AV$452,MATCH(Q556&amp;V556,【参考】数式用!$AS$3:$AS$452,0),MATCH(VLOOKUP(Z556,【参考】数式用!$AW$2:$AX$53,2,FALSE),【参考】数式用!$AT$2:$AV$2,0)),10)))</f>
        <v/>
      </c>
      <c r="AN556" s="428" t="e">
        <f>IF($L$18="", "", VLOOKUP(Z556,【参考】数式用!$A$4:$M$54,13,FALSE))</f>
        <v>#N/A</v>
      </c>
      <c r="AO556" s="46" t="e">
        <f>VLOOKUP(Z556,【参考】数式用!$A$2:$N$54,14,FALSE)</f>
        <v>#N/A</v>
      </c>
    </row>
    <row r="557" spans="1:41" ht="50" customHeight="1">
      <c r="A557" s="495">
        <f t="shared" si="3"/>
        <v>500</v>
      </c>
      <c r="B557" s="542"/>
      <c r="C557" s="543"/>
      <c r="D557" s="543"/>
      <c r="E557" s="543"/>
      <c r="F557" s="543"/>
      <c r="G557" s="543"/>
      <c r="H557" s="543"/>
      <c r="I557" s="543"/>
      <c r="J557" s="543"/>
      <c r="K557" s="543"/>
      <c r="L557" s="536"/>
      <c r="M557" s="537"/>
      <c r="N557" s="537"/>
      <c r="O557" s="537"/>
      <c r="P557" s="538"/>
      <c r="Q557" s="502" t="s">
        <v>191</v>
      </c>
      <c r="R557" s="503"/>
      <c r="S557" s="503"/>
      <c r="T557" s="503"/>
      <c r="U557" s="504"/>
      <c r="V557" s="284"/>
      <c r="W557" s="499" t="str" cm="1">
        <f t="array" ref="W557">_xlfn.IFS(AND(B557="",Z557=""),"事業所番号及びサービス名を入力してください。",AND(B557="",Z557&lt;&gt;""),"事業所番号を入力してください。",AND(B557&lt;&gt;"",Z557=""),"サービス名を入力してください。",AND(B557&lt;&gt;"",Z557&lt;&gt;""),IF(LEFT(B557,2)="23",IFERROR(VLOOKUP(B557&amp;Z557,事業所一覧!$A$2:$D$44337,4,FALSE),"事業所番号若しくはサービス名に誤りがないか確認してください。"),"愛知県外の事業所は手入力してください。"))</f>
        <v>事業所番号及びサービス名を入力してください。</v>
      </c>
      <c r="X557" s="500"/>
      <c r="Y557" s="501"/>
      <c r="Z557" s="511"/>
      <c r="AA557" s="511"/>
      <c r="AB557" s="511"/>
      <c r="AC557" s="348" t="str">
        <f>IFERROR(VLOOKUP(Z557,【参考】数式用!$A$4:$B$54,2,FALSE),"")</f>
        <v/>
      </c>
      <c r="AD557" s="221"/>
      <c r="AE557" s="220" t="str">
        <f>IF(B557="","",IF(AO557="総合事業","数式を削除して手入力",IFERROR(INDEX(【参考】数式用!$AT$3:$AV$452,MATCH(Q557&amp;V557,【参考】数式用!$AS$3:$AS$452,0),MATCH(VLOOKUP(Z557,【参考】数式用!$AW$2:$AX$53,2,FALSE),【参考】数式用!$AT$2:$AV$2,0)),10)))</f>
        <v/>
      </c>
      <c r="AN557" s="428" t="e">
        <f>IF($L$18="", "", VLOOKUP(Z557,【参考】数式用!$A$4:$M$54,13,FALSE))</f>
        <v>#N/A</v>
      </c>
      <c r="AO557" s="46" t="e">
        <f>VLOOKUP(Z557,【参考】数式用!$A$2:$N$54,14,FALSE)</f>
        <v>#N/A</v>
      </c>
    </row>
    <row r="558" spans="1:41" ht="50" customHeight="1">
      <c r="A558" s="495">
        <f t="shared" ref="A558" si="176">A557+1</f>
        <v>501</v>
      </c>
      <c r="B558" s="542"/>
      <c r="C558" s="543"/>
      <c r="D558" s="543"/>
      <c r="E558" s="543"/>
      <c r="F558" s="543"/>
      <c r="G558" s="543"/>
      <c r="H558" s="543"/>
      <c r="I558" s="543"/>
      <c r="J558" s="543"/>
      <c r="K558" s="543"/>
      <c r="L558" s="536"/>
      <c r="M558" s="537"/>
      <c r="N558" s="537"/>
      <c r="O558" s="537"/>
      <c r="P558" s="538"/>
      <c r="Q558" s="502" t="s">
        <v>191</v>
      </c>
      <c r="R558" s="503"/>
      <c r="S558" s="503"/>
      <c r="T558" s="503"/>
      <c r="U558" s="504"/>
      <c r="V558" s="284"/>
      <c r="W558" s="499" t="str" cm="1">
        <f t="array" ref="W558">_xlfn.IFS(AND(B558="",Z558=""),"事業所番号及びサービス名を入力してください。",AND(B558="",Z558&lt;&gt;""),"事業所番号を入力してください。",AND(B558&lt;&gt;"",Z558=""),"サービス名を入力してください。",AND(B558&lt;&gt;"",Z558&lt;&gt;""),IF(LEFT(B558,2)="23",IFERROR(VLOOKUP(B558&amp;Z558,事業所一覧!$A$2:$D$44337,4,FALSE),"事業所番号若しくはサービス名に誤りがないか確認してください。"),"愛知県外の事業所は手入力してください。"))</f>
        <v>事業所番号及びサービス名を入力してください。</v>
      </c>
      <c r="X558" s="500"/>
      <c r="Y558" s="501"/>
      <c r="Z558" s="511"/>
      <c r="AA558" s="511"/>
      <c r="AB558" s="511"/>
      <c r="AC558" s="348" t="str">
        <f>IFERROR(VLOOKUP(Z558,【参考】数式用!$A$4:$B$54,2,FALSE),"")</f>
        <v/>
      </c>
      <c r="AD558" s="221"/>
      <c r="AE558" s="220" t="str">
        <f>IF(B558="","",IF(AO558="総合事業","数式を削除して手入力",IFERROR(INDEX(【参考】数式用!$AT$3:$AV$452,MATCH(Q558&amp;V558,【参考】数式用!$AS$3:$AS$452,0),MATCH(VLOOKUP(Z558,【参考】数式用!$AW$2:$AX$53,2,FALSE),【参考】数式用!$AT$2:$AV$2,0)),10)))</f>
        <v/>
      </c>
      <c r="AN558" s="428" t="e">
        <f>IF($L$18="", "", VLOOKUP(Z558,【参考】数式用!$A$4:$M$54,13,FALSE))</f>
        <v>#N/A</v>
      </c>
      <c r="AO558" s="46" t="e">
        <f>VLOOKUP(Z558,【参考】数式用!$A$2:$N$54,14,FALSE)</f>
        <v>#N/A</v>
      </c>
    </row>
    <row r="559" spans="1:41" ht="50" customHeight="1">
      <c r="A559" s="495">
        <f t="shared" si="3"/>
        <v>502</v>
      </c>
      <c r="B559" s="542"/>
      <c r="C559" s="543"/>
      <c r="D559" s="543"/>
      <c r="E559" s="543"/>
      <c r="F559" s="543"/>
      <c r="G559" s="543"/>
      <c r="H559" s="543"/>
      <c r="I559" s="543"/>
      <c r="J559" s="543"/>
      <c r="K559" s="543"/>
      <c r="L559" s="536"/>
      <c r="M559" s="537"/>
      <c r="N559" s="537"/>
      <c r="O559" s="537"/>
      <c r="P559" s="538"/>
      <c r="Q559" s="502" t="s">
        <v>191</v>
      </c>
      <c r="R559" s="503"/>
      <c r="S559" s="503"/>
      <c r="T559" s="503"/>
      <c r="U559" s="504"/>
      <c r="V559" s="284"/>
      <c r="W559" s="499" t="str" cm="1">
        <f t="array" ref="W559">_xlfn.IFS(AND(B559="",Z559=""),"事業所番号及びサービス名を入力してください。",AND(B559="",Z559&lt;&gt;""),"事業所番号を入力してください。",AND(B559&lt;&gt;"",Z559=""),"サービス名を入力してください。",AND(B559&lt;&gt;"",Z559&lt;&gt;""),IF(LEFT(B559,2)="23",IFERROR(VLOOKUP(B559&amp;Z559,事業所一覧!$A$2:$D$44337,4,FALSE),"事業所番号若しくはサービス名に誤りがないか確認してください。"),"愛知県外の事業所は手入力してください。"))</f>
        <v>事業所番号及びサービス名を入力してください。</v>
      </c>
      <c r="X559" s="500"/>
      <c r="Y559" s="501"/>
      <c r="Z559" s="511"/>
      <c r="AA559" s="511"/>
      <c r="AB559" s="511"/>
      <c r="AC559" s="348" t="str">
        <f>IFERROR(VLOOKUP(Z559,【参考】数式用!$A$4:$B$54,2,FALSE),"")</f>
        <v/>
      </c>
      <c r="AD559" s="221"/>
      <c r="AE559" s="220" t="str">
        <f>IF(B559="","",IF(AO559="総合事業","数式を削除して手入力",IFERROR(INDEX(【参考】数式用!$AT$3:$AV$452,MATCH(Q559&amp;V559,【参考】数式用!$AS$3:$AS$452,0),MATCH(VLOOKUP(Z559,【参考】数式用!$AW$2:$AX$53,2,FALSE),【参考】数式用!$AT$2:$AV$2,0)),10)))</f>
        <v/>
      </c>
      <c r="AN559" s="428" t="e">
        <f>IF($L$18="", "", VLOOKUP(Z559,【参考】数式用!$A$4:$M$54,13,FALSE))</f>
        <v>#N/A</v>
      </c>
      <c r="AO559" s="46" t="e">
        <f>VLOOKUP(Z559,【参考】数式用!$A$2:$N$54,14,FALSE)</f>
        <v>#N/A</v>
      </c>
    </row>
    <row r="560" spans="1:41" ht="50" customHeight="1">
      <c r="A560" s="495">
        <f t="shared" ref="A560" si="177">A559+1</f>
        <v>503</v>
      </c>
      <c r="B560" s="542"/>
      <c r="C560" s="543"/>
      <c r="D560" s="543"/>
      <c r="E560" s="543"/>
      <c r="F560" s="543"/>
      <c r="G560" s="543"/>
      <c r="H560" s="543"/>
      <c r="I560" s="543"/>
      <c r="J560" s="543"/>
      <c r="K560" s="543"/>
      <c r="L560" s="536"/>
      <c r="M560" s="537"/>
      <c r="N560" s="537"/>
      <c r="O560" s="537"/>
      <c r="P560" s="538"/>
      <c r="Q560" s="502" t="s">
        <v>191</v>
      </c>
      <c r="R560" s="503"/>
      <c r="S560" s="503"/>
      <c r="T560" s="503"/>
      <c r="U560" s="504"/>
      <c r="V560" s="284"/>
      <c r="W560" s="499" t="str" cm="1">
        <f t="array" ref="W560">_xlfn.IFS(AND(B560="",Z560=""),"事業所番号及びサービス名を入力してください。",AND(B560="",Z560&lt;&gt;""),"事業所番号を入力してください。",AND(B560&lt;&gt;"",Z560=""),"サービス名を入力してください。",AND(B560&lt;&gt;"",Z560&lt;&gt;""),IF(LEFT(B560,2)="23",IFERROR(VLOOKUP(B560&amp;Z560,事業所一覧!$A$2:$D$44337,4,FALSE),"事業所番号若しくはサービス名に誤りがないか確認してください。"),"愛知県外の事業所は手入力してください。"))</f>
        <v>事業所番号及びサービス名を入力してください。</v>
      </c>
      <c r="X560" s="500"/>
      <c r="Y560" s="501"/>
      <c r="Z560" s="511"/>
      <c r="AA560" s="511"/>
      <c r="AB560" s="511"/>
      <c r="AC560" s="348" t="str">
        <f>IFERROR(VLOOKUP(Z560,【参考】数式用!$A$4:$B$54,2,FALSE),"")</f>
        <v/>
      </c>
      <c r="AD560" s="221"/>
      <c r="AE560" s="220" t="str">
        <f>IF(B560="","",IF(AO560="総合事業","数式を削除して手入力",IFERROR(INDEX(【参考】数式用!$AT$3:$AV$452,MATCH(Q560&amp;V560,【参考】数式用!$AS$3:$AS$452,0),MATCH(VLOOKUP(Z560,【参考】数式用!$AW$2:$AX$53,2,FALSE),【参考】数式用!$AT$2:$AV$2,0)),10)))</f>
        <v/>
      </c>
      <c r="AN560" s="428" t="e">
        <f>IF($L$18="", "", VLOOKUP(Z560,【参考】数式用!$A$4:$M$54,13,FALSE))</f>
        <v>#N/A</v>
      </c>
      <c r="AO560" s="46" t="e">
        <f>VLOOKUP(Z560,【参考】数式用!$A$2:$N$54,14,FALSE)</f>
        <v>#N/A</v>
      </c>
    </row>
    <row r="561" spans="1:41" ht="50" customHeight="1">
      <c r="A561" s="495">
        <f t="shared" si="3"/>
        <v>504</v>
      </c>
      <c r="B561" s="542"/>
      <c r="C561" s="543"/>
      <c r="D561" s="543"/>
      <c r="E561" s="543"/>
      <c r="F561" s="543"/>
      <c r="G561" s="543"/>
      <c r="H561" s="543"/>
      <c r="I561" s="543"/>
      <c r="J561" s="543"/>
      <c r="K561" s="543"/>
      <c r="L561" s="536"/>
      <c r="M561" s="537"/>
      <c r="N561" s="537"/>
      <c r="O561" s="537"/>
      <c r="P561" s="538"/>
      <c r="Q561" s="502" t="s">
        <v>191</v>
      </c>
      <c r="R561" s="503"/>
      <c r="S561" s="503"/>
      <c r="T561" s="503"/>
      <c r="U561" s="504"/>
      <c r="V561" s="284"/>
      <c r="W561" s="499" t="str" cm="1">
        <f t="array" ref="W561">_xlfn.IFS(AND(B561="",Z561=""),"事業所番号及びサービス名を入力してください。",AND(B561="",Z561&lt;&gt;""),"事業所番号を入力してください。",AND(B561&lt;&gt;"",Z561=""),"サービス名を入力してください。",AND(B561&lt;&gt;"",Z561&lt;&gt;""),IF(LEFT(B561,2)="23",IFERROR(VLOOKUP(B561&amp;Z561,事業所一覧!$A$2:$D$44337,4,FALSE),"事業所番号若しくはサービス名に誤りがないか確認してください。"),"愛知県外の事業所は手入力してください。"))</f>
        <v>事業所番号及びサービス名を入力してください。</v>
      </c>
      <c r="X561" s="500"/>
      <c r="Y561" s="501"/>
      <c r="Z561" s="511"/>
      <c r="AA561" s="511"/>
      <c r="AB561" s="511"/>
      <c r="AC561" s="348" t="str">
        <f>IFERROR(VLOOKUP(Z561,【参考】数式用!$A$4:$B$54,2,FALSE),"")</f>
        <v/>
      </c>
      <c r="AD561" s="221"/>
      <c r="AE561" s="220" t="str">
        <f>IF(B561="","",IF(AO561="総合事業","数式を削除して手入力",IFERROR(INDEX(【参考】数式用!$AT$3:$AV$452,MATCH(Q561&amp;V561,【参考】数式用!$AS$3:$AS$452,0),MATCH(VLOOKUP(Z561,【参考】数式用!$AW$2:$AX$53,2,FALSE),【参考】数式用!$AT$2:$AV$2,0)),10)))</f>
        <v/>
      </c>
      <c r="AN561" s="428" t="e">
        <f>IF($L$18="", "", VLOOKUP(Z561,【参考】数式用!$A$4:$M$54,13,FALSE))</f>
        <v>#N/A</v>
      </c>
      <c r="AO561" s="46" t="e">
        <f>VLOOKUP(Z561,【参考】数式用!$A$2:$N$54,14,FALSE)</f>
        <v>#N/A</v>
      </c>
    </row>
    <row r="562" spans="1:41" ht="50" customHeight="1">
      <c r="A562" s="495">
        <f t="shared" ref="A562" si="178">A561+1</f>
        <v>505</v>
      </c>
      <c r="B562" s="542"/>
      <c r="C562" s="543"/>
      <c r="D562" s="543"/>
      <c r="E562" s="543"/>
      <c r="F562" s="543"/>
      <c r="G562" s="543"/>
      <c r="H562" s="543"/>
      <c r="I562" s="543"/>
      <c r="J562" s="543"/>
      <c r="K562" s="543"/>
      <c r="L562" s="536"/>
      <c r="M562" s="537"/>
      <c r="N562" s="537"/>
      <c r="O562" s="537"/>
      <c r="P562" s="538"/>
      <c r="Q562" s="502" t="s">
        <v>191</v>
      </c>
      <c r="R562" s="503"/>
      <c r="S562" s="503"/>
      <c r="T562" s="503"/>
      <c r="U562" s="504"/>
      <c r="V562" s="284"/>
      <c r="W562" s="499" t="str" cm="1">
        <f t="array" ref="W562">_xlfn.IFS(AND(B562="",Z562=""),"事業所番号及びサービス名を入力してください。",AND(B562="",Z562&lt;&gt;""),"事業所番号を入力してください。",AND(B562&lt;&gt;"",Z562=""),"サービス名を入力してください。",AND(B562&lt;&gt;"",Z562&lt;&gt;""),IF(LEFT(B562,2)="23",IFERROR(VLOOKUP(B562&amp;Z562,事業所一覧!$A$2:$D$44337,4,FALSE),"事業所番号若しくはサービス名に誤りがないか確認してください。"),"愛知県外の事業所は手入力してください。"))</f>
        <v>事業所番号及びサービス名を入力してください。</v>
      </c>
      <c r="X562" s="500"/>
      <c r="Y562" s="501"/>
      <c r="Z562" s="511"/>
      <c r="AA562" s="511"/>
      <c r="AB562" s="511"/>
      <c r="AC562" s="348" t="str">
        <f>IFERROR(VLOOKUP(Z562,【参考】数式用!$A$4:$B$54,2,FALSE),"")</f>
        <v/>
      </c>
      <c r="AD562" s="221"/>
      <c r="AE562" s="220" t="str">
        <f>IF(B562="","",IF(AO562="総合事業","数式を削除して手入力",IFERROR(INDEX(【参考】数式用!$AT$3:$AV$452,MATCH(Q562&amp;V562,【参考】数式用!$AS$3:$AS$452,0),MATCH(VLOOKUP(Z562,【参考】数式用!$AW$2:$AX$53,2,FALSE),【参考】数式用!$AT$2:$AV$2,0)),10)))</f>
        <v/>
      </c>
      <c r="AN562" s="428" t="e">
        <f>IF($L$18="", "", VLOOKUP(Z562,【参考】数式用!$A$4:$M$54,13,FALSE))</f>
        <v>#N/A</v>
      </c>
      <c r="AO562" s="46" t="e">
        <f>VLOOKUP(Z562,【参考】数式用!$A$2:$N$54,14,FALSE)</f>
        <v>#N/A</v>
      </c>
    </row>
    <row r="563" spans="1:41" ht="50" customHeight="1">
      <c r="A563" s="495">
        <f t="shared" si="3"/>
        <v>506</v>
      </c>
      <c r="B563" s="542"/>
      <c r="C563" s="543"/>
      <c r="D563" s="543"/>
      <c r="E563" s="543"/>
      <c r="F563" s="543"/>
      <c r="G563" s="543"/>
      <c r="H563" s="543"/>
      <c r="I563" s="543"/>
      <c r="J563" s="543"/>
      <c r="K563" s="543"/>
      <c r="L563" s="536"/>
      <c r="M563" s="537"/>
      <c r="N563" s="537"/>
      <c r="O563" s="537"/>
      <c r="P563" s="538"/>
      <c r="Q563" s="502" t="s">
        <v>191</v>
      </c>
      <c r="R563" s="503"/>
      <c r="S563" s="503"/>
      <c r="T563" s="503"/>
      <c r="U563" s="504"/>
      <c r="V563" s="284"/>
      <c r="W563" s="499" t="str" cm="1">
        <f t="array" ref="W563">_xlfn.IFS(AND(B563="",Z563=""),"事業所番号及びサービス名を入力してください。",AND(B563="",Z563&lt;&gt;""),"事業所番号を入力してください。",AND(B563&lt;&gt;"",Z563=""),"サービス名を入力してください。",AND(B563&lt;&gt;"",Z563&lt;&gt;""),IF(LEFT(B563,2)="23",IFERROR(VLOOKUP(B563&amp;Z563,事業所一覧!$A$2:$D$44337,4,FALSE),"事業所番号若しくはサービス名に誤りがないか確認してください。"),"愛知県外の事業所は手入力してください。"))</f>
        <v>事業所番号及びサービス名を入力してください。</v>
      </c>
      <c r="X563" s="500"/>
      <c r="Y563" s="501"/>
      <c r="Z563" s="511"/>
      <c r="AA563" s="511"/>
      <c r="AB563" s="511"/>
      <c r="AC563" s="348" t="str">
        <f>IFERROR(VLOOKUP(Z563,【参考】数式用!$A$4:$B$54,2,FALSE),"")</f>
        <v/>
      </c>
      <c r="AD563" s="221"/>
      <c r="AE563" s="220" t="str">
        <f>IF(B563="","",IF(AO563="総合事業","数式を削除して手入力",IFERROR(INDEX(【参考】数式用!$AT$3:$AV$452,MATCH(Q563&amp;V563,【参考】数式用!$AS$3:$AS$452,0),MATCH(VLOOKUP(Z563,【参考】数式用!$AW$2:$AX$53,2,FALSE),【参考】数式用!$AT$2:$AV$2,0)),10)))</f>
        <v/>
      </c>
      <c r="AN563" s="428" t="e">
        <f>IF($L$18="", "", VLOOKUP(Z563,【参考】数式用!$A$4:$M$54,13,FALSE))</f>
        <v>#N/A</v>
      </c>
      <c r="AO563" s="46" t="e">
        <f>VLOOKUP(Z563,【参考】数式用!$A$2:$N$54,14,FALSE)</f>
        <v>#N/A</v>
      </c>
    </row>
    <row r="564" spans="1:41" ht="50" customHeight="1">
      <c r="A564" s="495">
        <f t="shared" ref="A564" si="179">A563+1</f>
        <v>507</v>
      </c>
      <c r="B564" s="542"/>
      <c r="C564" s="543"/>
      <c r="D564" s="543"/>
      <c r="E564" s="543"/>
      <c r="F564" s="543"/>
      <c r="G564" s="543"/>
      <c r="H564" s="543"/>
      <c r="I564" s="543"/>
      <c r="J564" s="543"/>
      <c r="K564" s="543"/>
      <c r="L564" s="536"/>
      <c r="M564" s="537"/>
      <c r="N564" s="537"/>
      <c r="O564" s="537"/>
      <c r="P564" s="538"/>
      <c r="Q564" s="502" t="s">
        <v>191</v>
      </c>
      <c r="R564" s="503"/>
      <c r="S564" s="503"/>
      <c r="T564" s="503"/>
      <c r="U564" s="504"/>
      <c r="V564" s="284"/>
      <c r="W564" s="499" t="str" cm="1">
        <f t="array" ref="W564">_xlfn.IFS(AND(B564="",Z564=""),"事業所番号及びサービス名を入力してください。",AND(B564="",Z564&lt;&gt;""),"事業所番号を入力してください。",AND(B564&lt;&gt;"",Z564=""),"サービス名を入力してください。",AND(B564&lt;&gt;"",Z564&lt;&gt;""),IF(LEFT(B564,2)="23",IFERROR(VLOOKUP(B564&amp;Z564,事業所一覧!$A$2:$D$44337,4,FALSE),"事業所番号若しくはサービス名に誤りがないか確認してください。"),"愛知県外の事業所は手入力してください。"))</f>
        <v>事業所番号及びサービス名を入力してください。</v>
      </c>
      <c r="X564" s="500"/>
      <c r="Y564" s="501"/>
      <c r="Z564" s="511"/>
      <c r="AA564" s="511"/>
      <c r="AB564" s="511"/>
      <c r="AC564" s="348" t="str">
        <f>IFERROR(VLOOKUP(Z564,【参考】数式用!$A$4:$B$54,2,FALSE),"")</f>
        <v/>
      </c>
      <c r="AD564" s="221"/>
      <c r="AE564" s="220" t="str">
        <f>IF(B564="","",IF(AO564="総合事業","数式を削除して手入力",IFERROR(INDEX(【参考】数式用!$AT$3:$AV$452,MATCH(Q564&amp;V564,【参考】数式用!$AS$3:$AS$452,0),MATCH(VLOOKUP(Z564,【参考】数式用!$AW$2:$AX$53,2,FALSE),【参考】数式用!$AT$2:$AV$2,0)),10)))</f>
        <v/>
      </c>
      <c r="AN564" s="428" t="e">
        <f>IF($L$18="", "", VLOOKUP(Z564,【参考】数式用!$A$4:$M$54,13,FALSE))</f>
        <v>#N/A</v>
      </c>
      <c r="AO564" s="46" t="e">
        <f>VLOOKUP(Z564,【参考】数式用!$A$2:$N$54,14,FALSE)</f>
        <v>#N/A</v>
      </c>
    </row>
    <row r="565" spans="1:41" ht="50" customHeight="1">
      <c r="A565" s="495">
        <f t="shared" si="3"/>
        <v>508</v>
      </c>
      <c r="B565" s="542"/>
      <c r="C565" s="543"/>
      <c r="D565" s="543"/>
      <c r="E565" s="543"/>
      <c r="F565" s="543"/>
      <c r="G565" s="543"/>
      <c r="H565" s="543"/>
      <c r="I565" s="543"/>
      <c r="J565" s="543"/>
      <c r="K565" s="543"/>
      <c r="L565" s="536"/>
      <c r="M565" s="537"/>
      <c r="N565" s="537"/>
      <c r="O565" s="537"/>
      <c r="P565" s="538"/>
      <c r="Q565" s="502" t="s">
        <v>191</v>
      </c>
      <c r="R565" s="503"/>
      <c r="S565" s="503"/>
      <c r="T565" s="503"/>
      <c r="U565" s="504"/>
      <c r="V565" s="284"/>
      <c r="W565" s="499" t="str" cm="1">
        <f t="array" ref="W565">_xlfn.IFS(AND(B565="",Z565=""),"事業所番号及びサービス名を入力してください。",AND(B565="",Z565&lt;&gt;""),"事業所番号を入力してください。",AND(B565&lt;&gt;"",Z565=""),"サービス名を入力してください。",AND(B565&lt;&gt;"",Z565&lt;&gt;""),IF(LEFT(B565,2)="23",IFERROR(VLOOKUP(B565&amp;Z565,事業所一覧!$A$2:$D$44337,4,FALSE),"事業所番号若しくはサービス名に誤りがないか確認してください。"),"愛知県外の事業所は手入力してください。"))</f>
        <v>事業所番号及びサービス名を入力してください。</v>
      </c>
      <c r="X565" s="500"/>
      <c r="Y565" s="501"/>
      <c r="Z565" s="511"/>
      <c r="AA565" s="511"/>
      <c r="AB565" s="511"/>
      <c r="AC565" s="348" t="str">
        <f>IFERROR(VLOOKUP(Z565,【参考】数式用!$A$4:$B$54,2,FALSE),"")</f>
        <v/>
      </c>
      <c r="AD565" s="221"/>
      <c r="AE565" s="220" t="str">
        <f>IF(B565="","",IF(AO565="総合事業","数式を削除して手入力",IFERROR(INDEX(【参考】数式用!$AT$3:$AV$452,MATCH(Q565&amp;V565,【参考】数式用!$AS$3:$AS$452,0),MATCH(VLOOKUP(Z565,【参考】数式用!$AW$2:$AX$53,2,FALSE),【参考】数式用!$AT$2:$AV$2,0)),10)))</f>
        <v/>
      </c>
      <c r="AN565" s="428" t="e">
        <f>IF($L$18="", "", VLOOKUP(Z565,【参考】数式用!$A$4:$M$54,13,FALSE))</f>
        <v>#N/A</v>
      </c>
      <c r="AO565" s="46" t="e">
        <f>VLOOKUP(Z565,【参考】数式用!$A$2:$N$54,14,FALSE)</f>
        <v>#N/A</v>
      </c>
    </row>
    <row r="566" spans="1:41" ht="50" customHeight="1">
      <c r="A566" s="495">
        <f t="shared" ref="A566" si="180">A565+1</f>
        <v>509</v>
      </c>
      <c r="B566" s="542"/>
      <c r="C566" s="543"/>
      <c r="D566" s="543"/>
      <c r="E566" s="543"/>
      <c r="F566" s="543"/>
      <c r="G566" s="543"/>
      <c r="H566" s="543"/>
      <c r="I566" s="543"/>
      <c r="J566" s="543"/>
      <c r="K566" s="543"/>
      <c r="L566" s="536"/>
      <c r="M566" s="537"/>
      <c r="N566" s="537"/>
      <c r="O566" s="537"/>
      <c r="P566" s="538"/>
      <c r="Q566" s="502" t="s">
        <v>191</v>
      </c>
      <c r="R566" s="503"/>
      <c r="S566" s="503"/>
      <c r="T566" s="503"/>
      <c r="U566" s="504"/>
      <c r="V566" s="284"/>
      <c r="W566" s="499" t="str" cm="1">
        <f t="array" ref="W566">_xlfn.IFS(AND(B566="",Z566=""),"事業所番号及びサービス名を入力してください。",AND(B566="",Z566&lt;&gt;""),"事業所番号を入力してください。",AND(B566&lt;&gt;"",Z566=""),"サービス名を入力してください。",AND(B566&lt;&gt;"",Z566&lt;&gt;""),IF(LEFT(B566,2)="23",IFERROR(VLOOKUP(B566&amp;Z566,事業所一覧!$A$2:$D$44337,4,FALSE),"事業所番号若しくはサービス名に誤りがないか確認してください。"),"愛知県外の事業所は手入力してください。"))</f>
        <v>事業所番号及びサービス名を入力してください。</v>
      </c>
      <c r="X566" s="500"/>
      <c r="Y566" s="501"/>
      <c r="Z566" s="511"/>
      <c r="AA566" s="511"/>
      <c r="AB566" s="511"/>
      <c r="AC566" s="348" t="str">
        <f>IFERROR(VLOOKUP(Z566,【参考】数式用!$A$4:$B$54,2,FALSE),"")</f>
        <v/>
      </c>
      <c r="AD566" s="221"/>
      <c r="AE566" s="220" t="str">
        <f>IF(B566="","",IF(AO566="総合事業","数式を削除して手入力",IFERROR(INDEX(【参考】数式用!$AT$3:$AV$452,MATCH(Q566&amp;V566,【参考】数式用!$AS$3:$AS$452,0),MATCH(VLOOKUP(Z566,【参考】数式用!$AW$2:$AX$53,2,FALSE),【参考】数式用!$AT$2:$AV$2,0)),10)))</f>
        <v/>
      </c>
      <c r="AN566" s="428" t="e">
        <f>IF($L$18="", "", VLOOKUP(Z566,【参考】数式用!$A$4:$M$54,13,FALSE))</f>
        <v>#N/A</v>
      </c>
      <c r="AO566" s="46" t="e">
        <f>VLOOKUP(Z566,【参考】数式用!$A$2:$N$54,14,FALSE)</f>
        <v>#N/A</v>
      </c>
    </row>
    <row r="567" spans="1:41" ht="50" customHeight="1">
      <c r="A567" s="495">
        <f t="shared" si="3"/>
        <v>510</v>
      </c>
      <c r="B567" s="542"/>
      <c r="C567" s="543"/>
      <c r="D567" s="543"/>
      <c r="E567" s="543"/>
      <c r="F567" s="543"/>
      <c r="G567" s="543"/>
      <c r="H567" s="543"/>
      <c r="I567" s="543"/>
      <c r="J567" s="543"/>
      <c r="K567" s="543"/>
      <c r="L567" s="536"/>
      <c r="M567" s="537"/>
      <c r="N567" s="537"/>
      <c r="O567" s="537"/>
      <c r="P567" s="538"/>
      <c r="Q567" s="502" t="s">
        <v>191</v>
      </c>
      <c r="R567" s="503"/>
      <c r="S567" s="503"/>
      <c r="T567" s="503"/>
      <c r="U567" s="504"/>
      <c r="V567" s="284"/>
      <c r="W567" s="499" t="str" cm="1">
        <f t="array" ref="W567">_xlfn.IFS(AND(B567="",Z567=""),"事業所番号及びサービス名を入力してください。",AND(B567="",Z567&lt;&gt;""),"事業所番号を入力してください。",AND(B567&lt;&gt;"",Z567=""),"サービス名を入力してください。",AND(B567&lt;&gt;"",Z567&lt;&gt;""),IF(LEFT(B567,2)="23",IFERROR(VLOOKUP(B567&amp;Z567,事業所一覧!$A$2:$D$44337,4,FALSE),"事業所番号若しくはサービス名に誤りがないか確認してください。"),"愛知県外の事業所は手入力してください。"))</f>
        <v>事業所番号及びサービス名を入力してください。</v>
      </c>
      <c r="X567" s="500"/>
      <c r="Y567" s="501"/>
      <c r="Z567" s="511"/>
      <c r="AA567" s="511"/>
      <c r="AB567" s="511"/>
      <c r="AC567" s="348" t="str">
        <f>IFERROR(VLOOKUP(Z567,【参考】数式用!$A$4:$B$54,2,FALSE),"")</f>
        <v/>
      </c>
      <c r="AD567" s="221"/>
      <c r="AE567" s="220" t="str">
        <f>IF(B567="","",IF(AO567="総合事業","数式を削除して手入力",IFERROR(INDEX(【参考】数式用!$AT$3:$AV$452,MATCH(Q567&amp;V567,【参考】数式用!$AS$3:$AS$452,0),MATCH(VLOOKUP(Z567,【参考】数式用!$AW$2:$AX$53,2,FALSE),【参考】数式用!$AT$2:$AV$2,0)),10)))</f>
        <v/>
      </c>
      <c r="AN567" s="428" t="e">
        <f>IF($L$18="", "", VLOOKUP(Z567,【参考】数式用!$A$4:$M$54,13,FALSE))</f>
        <v>#N/A</v>
      </c>
      <c r="AO567" s="46" t="e">
        <f>VLOOKUP(Z567,【参考】数式用!$A$2:$N$54,14,FALSE)</f>
        <v>#N/A</v>
      </c>
    </row>
    <row r="568" spans="1:41" ht="50" customHeight="1">
      <c r="A568" s="495">
        <f t="shared" ref="A568" si="181">A567+1</f>
        <v>511</v>
      </c>
      <c r="B568" s="542"/>
      <c r="C568" s="543"/>
      <c r="D568" s="543"/>
      <c r="E568" s="543"/>
      <c r="F568" s="543"/>
      <c r="G568" s="543"/>
      <c r="H568" s="543"/>
      <c r="I568" s="543"/>
      <c r="J568" s="543"/>
      <c r="K568" s="543"/>
      <c r="L568" s="536"/>
      <c r="M568" s="537"/>
      <c r="N568" s="537"/>
      <c r="O568" s="537"/>
      <c r="P568" s="538"/>
      <c r="Q568" s="502" t="s">
        <v>191</v>
      </c>
      <c r="R568" s="503"/>
      <c r="S568" s="503"/>
      <c r="T568" s="503"/>
      <c r="U568" s="504"/>
      <c r="V568" s="284"/>
      <c r="W568" s="499" t="str" cm="1">
        <f t="array" ref="W568">_xlfn.IFS(AND(B568="",Z568=""),"事業所番号及びサービス名を入力してください。",AND(B568="",Z568&lt;&gt;""),"事業所番号を入力してください。",AND(B568&lt;&gt;"",Z568=""),"サービス名を入力してください。",AND(B568&lt;&gt;"",Z568&lt;&gt;""),IF(LEFT(B568,2)="23",IFERROR(VLOOKUP(B568&amp;Z568,事業所一覧!$A$2:$D$44337,4,FALSE),"事業所番号若しくはサービス名に誤りがないか確認してください。"),"愛知県外の事業所は手入力してください。"))</f>
        <v>事業所番号及びサービス名を入力してください。</v>
      </c>
      <c r="X568" s="500"/>
      <c r="Y568" s="501"/>
      <c r="Z568" s="511"/>
      <c r="AA568" s="511"/>
      <c r="AB568" s="511"/>
      <c r="AC568" s="348" t="str">
        <f>IFERROR(VLOOKUP(Z568,【参考】数式用!$A$4:$B$54,2,FALSE),"")</f>
        <v/>
      </c>
      <c r="AD568" s="221"/>
      <c r="AE568" s="220" t="str">
        <f>IF(B568="","",IF(AO568="総合事業","数式を削除して手入力",IFERROR(INDEX(【参考】数式用!$AT$3:$AV$452,MATCH(Q568&amp;V568,【参考】数式用!$AS$3:$AS$452,0),MATCH(VLOOKUP(Z568,【参考】数式用!$AW$2:$AX$53,2,FALSE),【参考】数式用!$AT$2:$AV$2,0)),10)))</f>
        <v/>
      </c>
      <c r="AN568" s="428" t="e">
        <f>IF($L$18="", "", VLOOKUP(Z568,【参考】数式用!$A$4:$M$54,13,FALSE))</f>
        <v>#N/A</v>
      </c>
      <c r="AO568" s="46" t="e">
        <f>VLOOKUP(Z568,【参考】数式用!$A$2:$N$54,14,FALSE)</f>
        <v>#N/A</v>
      </c>
    </row>
    <row r="569" spans="1:41" ht="50" customHeight="1">
      <c r="A569" s="495">
        <f t="shared" si="3"/>
        <v>512</v>
      </c>
      <c r="B569" s="542"/>
      <c r="C569" s="543"/>
      <c r="D569" s="543"/>
      <c r="E569" s="543"/>
      <c r="F569" s="543"/>
      <c r="G569" s="543"/>
      <c r="H569" s="543"/>
      <c r="I569" s="543"/>
      <c r="J569" s="543"/>
      <c r="K569" s="543"/>
      <c r="L569" s="536"/>
      <c r="M569" s="537"/>
      <c r="N569" s="537"/>
      <c r="O569" s="537"/>
      <c r="P569" s="538"/>
      <c r="Q569" s="502" t="s">
        <v>191</v>
      </c>
      <c r="R569" s="503"/>
      <c r="S569" s="503"/>
      <c r="T569" s="503"/>
      <c r="U569" s="504"/>
      <c r="V569" s="284"/>
      <c r="W569" s="499" t="str" cm="1">
        <f t="array" ref="W569">_xlfn.IFS(AND(B569="",Z569=""),"事業所番号及びサービス名を入力してください。",AND(B569="",Z569&lt;&gt;""),"事業所番号を入力してください。",AND(B569&lt;&gt;"",Z569=""),"サービス名を入力してください。",AND(B569&lt;&gt;"",Z569&lt;&gt;""),IF(LEFT(B569,2)="23",IFERROR(VLOOKUP(B569&amp;Z569,事業所一覧!$A$2:$D$44337,4,FALSE),"事業所番号若しくはサービス名に誤りがないか確認してください。"),"愛知県外の事業所は手入力してください。"))</f>
        <v>事業所番号及びサービス名を入力してください。</v>
      </c>
      <c r="X569" s="500"/>
      <c r="Y569" s="501"/>
      <c r="Z569" s="511"/>
      <c r="AA569" s="511"/>
      <c r="AB569" s="511"/>
      <c r="AC569" s="348" t="str">
        <f>IFERROR(VLOOKUP(Z569,【参考】数式用!$A$4:$B$54,2,FALSE),"")</f>
        <v/>
      </c>
      <c r="AD569" s="221"/>
      <c r="AE569" s="220" t="str">
        <f>IF(B569="","",IF(AO569="総合事業","数式を削除して手入力",IFERROR(INDEX(【参考】数式用!$AT$3:$AV$452,MATCH(Q569&amp;V569,【参考】数式用!$AS$3:$AS$452,0),MATCH(VLOOKUP(Z569,【参考】数式用!$AW$2:$AX$53,2,FALSE),【参考】数式用!$AT$2:$AV$2,0)),10)))</f>
        <v/>
      </c>
      <c r="AN569" s="428" t="e">
        <f>IF($L$18="", "", VLOOKUP(Z569,【参考】数式用!$A$4:$M$54,13,FALSE))</f>
        <v>#N/A</v>
      </c>
      <c r="AO569" s="46" t="e">
        <f>VLOOKUP(Z569,【参考】数式用!$A$2:$N$54,14,FALSE)</f>
        <v>#N/A</v>
      </c>
    </row>
    <row r="570" spans="1:41" ht="50" customHeight="1">
      <c r="A570" s="495">
        <f t="shared" ref="A570" si="182">A569+1</f>
        <v>513</v>
      </c>
      <c r="B570" s="542"/>
      <c r="C570" s="543"/>
      <c r="D570" s="543"/>
      <c r="E570" s="543"/>
      <c r="F570" s="543"/>
      <c r="G570" s="543"/>
      <c r="H570" s="543"/>
      <c r="I570" s="543"/>
      <c r="J570" s="543"/>
      <c r="K570" s="543"/>
      <c r="L570" s="536"/>
      <c r="M570" s="537"/>
      <c r="N570" s="537"/>
      <c r="O570" s="537"/>
      <c r="P570" s="538"/>
      <c r="Q570" s="502" t="s">
        <v>191</v>
      </c>
      <c r="R570" s="503"/>
      <c r="S570" s="503"/>
      <c r="T570" s="503"/>
      <c r="U570" s="504"/>
      <c r="V570" s="284"/>
      <c r="W570" s="499" t="str" cm="1">
        <f t="array" ref="W570">_xlfn.IFS(AND(B570="",Z570=""),"事業所番号及びサービス名を入力してください。",AND(B570="",Z570&lt;&gt;""),"事業所番号を入力してください。",AND(B570&lt;&gt;"",Z570=""),"サービス名を入力してください。",AND(B570&lt;&gt;"",Z570&lt;&gt;""),IF(LEFT(B570,2)="23",IFERROR(VLOOKUP(B570&amp;Z570,事業所一覧!$A$2:$D$44337,4,FALSE),"事業所番号若しくはサービス名に誤りがないか確認してください。"),"愛知県外の事業所は手入力してください。"))</f>
        <v>事業所番号及びサービス名を入力してください。</v>
      </c>
      <c r="X570" s="500"/>
      <c r="Y570" s="501"/>
      <c r="Z570" s="511"/>
      <c r="AA570" s="511"/>
      <c r="AB570" s="511"/>
      <c r="AC570" s="348" t="str">
        <f>IFERROR(VLOOKUP(Z570,【参考】数式用!$A$4:$B$54,2,FALSE),"")</f>
        <v/>
      </c>
      <c r="AD570" s="221"/>
      <c r="AE570" s="220" t="str">
        <f>IF(B570="","",IF(AO570="総合事業","数式を削除して手入力",IFERROR(INDEX(【参考】数式用!$AT$3:$AV$452,MATCH(Q570&amp;V570,【参考】数式用!$AS$3:$AS$452,0),MATCH(VLOOKUP(Z570,【参考】数式用!$AW$2:$AX$53,2,FALSE),【参考】数式用!$AT$2:$AV$2,0)),10)))</f>
        <v/>
      </c>
      <c r="AN570" s="428" t="e">
        <f>IF($L$18="", "", VLOOKUP(Z570,【参考】数式用!$A$4:$M$54,13,FALSE))</f>
        <v>#N/A</v>
      </c>
      <c r="AO570" s="46" t="e">
        <f>VLOOKUP(Z570,【参考】数式用!$A$2:$N$54,14,FALSE)</f>
        <v>#N/A</v>
      </c>
    </row>
    <row r="571" spans="1:41" ht="50" customHeight="1">
      <c r="A571" s="495">
        <f t="shared" si="3"/>
        <v>514</v>
      </c>
      <c r="B571" s="542"/>
      <c r="C571" s="543"/>
      <c r="D571" s="543"/>
      <c r="E571" s="543"/>
      <c r="F571" s="543"/>
      <c r="G571" s="543"/>
      <c r="H571" s="543"/>
      <c r="I571" s="543"/>
      <c r="J571" s="543"/>
      <c r="K571" s="543"/>
      <c r="L571" s="536"/>
      <c r="M571" s="537"/>
      <c r="N571" s="537"/>
      <c r="O571" s="537"/>
      <c r="P571" s="538"/>
      <c r="Q571" s="502" t="s">
        <v>191</v>
      </c>
      <c r="R571" s="503"/>
      <c r="S571" s="503"/>
      <c r="T571" s="503"/>
      <c r="U571" s="504"/>
      <c r="V571" s="284"/>
      <c r="W571" s="499" t="str" cm="1">
        <f t="array" ref="W571">_xlfn.IFS(AND(B571="",Z571=""),"事業所番号及びサービス名を入力してください。",AND(B571="",Z571&lt;&gt;""),"事業所番号を入力してください。",AND(B571&lt;&gt;"",Z571=""),"サービス名を入力してください。",AND(B571&lt;&gt;"",Z571&lt;&gt;""),IF(LEFT(B571,2)="23",IFERROR(VLOOKUP(B571&amp;Z571,事業所一覧!$A$2:$D$44337,4,FALSE),"事業所番号若しくはサービス名に誤りがないか確認してください。"),"愛知県外の事業所は手入力してください。"))</f>
        <v>事業所番号及びサービス名を入力してください。</v>
      </c>
      <c r="X571" s="500"/>
      <c r="Y571" s="501"/>
      <c r="Z571" s="511"/>
      <c r="AA571" s="511"/>
      <c r="AB571" s="511"/>
      <c r="AC571" s="348" t="str">
        <f>IFERROR(VLOOKUP(Z571,【参考】数式用!$A$4:$B$54,2,FALSE),"")</f>
        <v/>
      </c>
      <c r="AD571" s="221"/>
      <c r="AE571" s="220" t="str">
        <f>IF(B571="","",IF(AO571="総合事業","数式を削除して手入力",IFERROR(INDEX(【参考】数式用!$AT$3:$AV$452,MATCH(Q571&amp;V571,【参考】数式用!$AS$3:$AS$452,0),MATCH(VLOOKUP(Z571,【参考】数式用!$AW$2:$AX$53,2,FALSE),【参考】数式用!$AT$2:$AV$2,0)),10)))</f>
        <v/>
      </c>
      <c r="AN571" s="428" t="e">
        <f>IF($L$18="", "", VLOOKUP(Z571,【参考】数式用!$A$4:$M$54,13,FALSE))</f>
        <v>#N/A</v>
      </c>
      <c r="AO571" s="46" t="e">
        <f>VLOOKUP(Z571,【参考】数式用!$A$2:$N$54,14,FALSE)</f>
        <v>#N/A</v>
      </c>
    </row>
    <row r="572" spans="1:41" ht="50" customHeight="1">
      <c r="A572" s="495">
        <f t="shared" ref="A572" si="183">A571+1</f>
        <v>515</v>
      </c>
      <c r="B572" s="542"/>
      <c r="C572" s="543"/>
      <c r="D572" s="543"/>
      <c r="E572" s="543"/>
      <c r="F572" s="543"/>
      <c r="G572" s="543"/>
      <c r="H572" s="543"/>
      <c r="I572" s="543"/>
      <c r="J572" s="543"/>
      <c r="K572" s="543"/>
      <c r="L572" s="536"/>
      <c r="M572" s="537"/>
      <c r="N572" s="537"/>
      <c r="O572" s="537"/>
      <c r="P572" s="538"/>
      <c r="Q572" s="502" t="s">
        <v>191</v>
      </c>
      <c r="R572" s="503"/>
      <c r="S572" s="503"/>
      <c r="T572" s="503"/>
      <c r="U572" s="504"/>
      <c r="V572" s="284"/>
      <c r="W572" s="499" t="str" cm="1">
        <f t="array" ref="W572">_xlfn.IFS(AND(B572="",Z572=""),"事業所番号及びサービス名を入力してください。",AND(B572="",Z572&lt;&gt;""),"事業所番号を入力してください。",AND(B572&lt;&gt;"",Z572=""),"サービス名を入力してください。",AND(B572&lt;&gt;"",Z572&lt;&gt;""),IF(LEFT(B572,2)="23",IFERROR(VLOOKUP(B572&amp;Z572,事業所一覧!$A$2:$D$44337,4,FALSE),"事業所番号若しくはサービス名に誤りがないか確認してください。"),"愛知県外の事業所は手入力してください。"))</f>
        <v>事業所番号及びサービス名を入力してください。</v>
      </c>
      <c r="X572" s="500"/>
      <c r="Y572" s="501"/>
      <c r="Z572" s="511"/>
      <c r="AA572" s="511"/>
      <c r="AB572" s="511"/>
      <c r="AC572" s="348" t="str">
        <f>IFERROR(VLOOKUP(Z572,【参考】数式用!$A$4:$B$54,2,FALSE),"")</f>
        <v/>
      </c>
      <c r="AD572" s="221"/>
      <c r="AE572" s="220" t="str">
        <f>IF(B572="","",IF(AO572="総合事業","数式を削除して手入力",IFERROR(INDEX(【参考】数式用!$AT$3:$AV$452,MATCH(Q572&amp;V572,【参考】数式用!$AS$3:$AS$452,0),MATCH(VLOOKUP(Z572,【参考】数式用!$AW$2:$AX$53,2,FALSE),【参考】数式用!$AT$2:$AV$2,0)),10)))</f>
        <v/>
      </c>
      <c r="AN572" s="428" t="e">
        <f>IF($L$18="", "", VLOOKUP(Z572,【参考】数式用!$A$4:$M$54,13,FALSE))</f>
        <v>#N/A</v>
      </c>
      <c r="AO572" s="46" t="e">
        <f>VLOOKUP(Z572,【参考】数式用!$A$2:$N$54,14,FALSE)</f>
        <v>#N/A</v>
      </c>
    </row>
    <row r="573" spans="1:41" ht="50" customHeight="1">
      <c r="A573" s="495">
        <f t="shared" si="3"/>
        <v>516</v>
      </c>
      <c r="B573" s="542"/>
      <c r="C573" s="543"/>
      <c r="D573" s="543"/>
      <c r="E573" s="543"/>
      <c r="F573" s="543"/>
      <c r="G573" s="543"/>
      <c r="H573" s="543"/>
      <c r="I573" s="543"/>
      <c r="J573" s="543"/>
      <c r="K573" s="543"/>
      <c r="L573" s="536"/>
      <c r="M573" s="537"/>
      <c r="N573" s="537"/>
      <c r="O573" s="537"/>
      <c r="P573" s="538"/>
      <c r="Q573" s="502" t="s">
        <v>191</v>
      </c>
      <c r="R573" s="503"/>
      <c r="S573" s="503"/>
      <c r="T573" s="503"/>
      <c r="U573" s="504"/>
      <c r="V573" s="284"/>
      <c r="W573" s="499" t="str" cm="1">
        <f t="array" ref="W573">_xlfn.IFS(AND(B573="",Z573=""),"事業所番号及びサービス名を入力してください。",AND(B573="",Z573&lt;&gt;""),"事業所番号を入力してください。",AND(B573&lt;&gt;"",Z573=""),"サービス名を入力してください。",AND(B573&lt;&gt;"",Z573&lt;&gt;""),IF(LEFT(B573,2)="23",IFERROR(VLOOKUP(B573&amp;Z573,事業所一覧!$A$2:$D$44337,4,FALSE),"事業所番号若しくはサービス名に誤りがないか確認してください。"),"愛知県外の事業所は手入力してください。"))</f>
        <v>事業所番号及びサービス名を入力してください。</v>
      </c>
      <c r="X573" s="500"/>
      <c r="Y573" s="501"/>
      <c r="Z573" s="511"/>
      <c r="AA573" s="511"/>
      <c r="AB573" s="511"/>
      <c r="AC573" s="348" t="str">
        <f>IFERROR(VLOOKUP(Z573,【参考】数式用!$A$4:$B$54,2,FALSE),"")</f>
        <v/>
      </c>
      <c r="AD573" s="221"/>
      <c r="AE573" s="220" t="str">
        <f>IF(B573="","",IF(AO573="総合事業","数式を削除して手入力",IFERROR(INDEX(【参考】数式用!$AT$3:$AV$452,MATCH(Q573&amp;V573,【参考】数式用!$AS$3:$AS$452,0),MATCH(VLOOKUP(Z573,【参考】数式用!$AW$2:$AX$53,2,FALSE),【参考】数式用!$AT$2:$AV$2,0)),10)))</f>
        <v/>
      </c>
      <c r="AN573" s="428" t="e">
        <f>IF($L$18="", "", VLOOKUP(Z573,【参考】数式用!$A$4:$M$54,13,FALSE))</f>
        <v>#N/A</v>
      </c>
      <c r="AO573" s="46" t="e">
        <f>VLOOKUP(Z573,【参考】数式用!$A$2:$N$54,14,FALSE)</f>
        <v>#N/A</v>
      </c>
    </row>
    <row r="574" spans="1:41" ht="50" customHeight="1">
      <c r="A574" s="495">
        <f t="shared" ref="A574" si="184">A573+1</f>
        <v>517</v>
      </c>
      <c r="B574" s="542"/>
      <c r="C574" s="543"/>
      <c r="D574" s="543"/>
      <c r="E574" s="543"/>
      <c r="F574" s="543"/>
      <c r="G574" s="543"/>
      <c r="H574" s="543"/>
      <c r="I574" s="543"/>
      <c r="J574" s="543"/>
      <c r="K574" s="543"/>
      <c r="L574" s="536"/>
      <c r="M574" s="537"/>
      <c r="N574" s="537"/>
      <c r="O574" s="537"/>
      <c r="P574" s="538"/>
      <c r="Q574" s="502" t="s">
        <v>191</v>
      </c>
      <c r="R574" s="503"/>
      <c r="S574" s="503"/>
      <c r="T574" s="503"/>
      <c r="U574" s="504"/>
      <c r="V574" s="284"/>
      <c r="W574" s="499" t="str" cm="1">
        <f t="array" ref="W574">_xlfn.IFS(AND(B574="",Z574=""),"事業所番号及びサービス名を入力してください。",AND(B574="",Z574&lt;&gt;""),"事業所番号を入力してください。",AND(B574&lt;&gt;"",Z574=""),"サービス名を入力してください。",AND(B574&lt;&gt;"",Z574&lt;&gt;""),IF(LEFT(B574,2)="23",IFERROR(VLOOKUP(B574&amp;Z574,事業所一覧!$A$2:$D$44337,4,FALSE),"事業所番号若しくはサービス名に誤りがないか確認してください。"),"愛知県外の事業所は手入力してください。"))</f>
        <v>事業所番号及びサービス名を入力してください。</v>
      </c>
      <c r="X574" s="500"/>
      <c r="Y574" s="501"/>
      <c r="Z574" s="511"/>
      <c r="AA574" s="511"/>
      <c r="AB574" s="511"/>
      <c r="AC574" s="348" t="str">
        <f>IFERROR(VLOOKUP(Z574,【参考】数式用!$A$4:$B$54,2,FALSE),"")</f>
        <v/>
      </c>
      <c r="AD574" s="221"/>
      <c r="AE574" s="220" t="str">
        <f>IF(B574="","",IF(AO574="総合事業","数式を削除して手入力",IFERROR(INDEX(【参考】数式用!$AT$3:$AV$452,MATCH(Q574&amp;V574,【参考】数式用!$AS$3:$AS$452,0),MATCH(VLOOKUP(Z574,【参考】数式用!$AW$2:$AX$53,2,FALSE),【参考】数式用!$AT$2:$AV$2,0)),10)))</f>
        <v/>
      </c>
      <c r="AN574" s="428" t="e">
        <f>IF($L$18="", "", VLOOKUP(Z574,【参考】数式用!$A$4:$M$54,13,FALSE))</f>
        <v>#N/A</v>
      </c>
      <c r="AO574" s="46" t="e">
        <f>VLOOKUP(Z574,【参考】数式用!$A$2:$N$54,14,FALSE)</f>
        <v>#N/A</v>
      </c>
    </row>
    <row r="575" spans="1:41" ht="50" customHeight="1">
      <c r="A575" s="495">
        <f t="shared" si="3"/>
        <v>518</v>
      </c>
      <c r="B575" s="542"/>
      <c r="C575" s="543"/>
      <c r="D575" s="543"/>
      <c r="E575" s="543"/>
      <c r="F575" s="543"/>
      <c r="G575" s="543"/>
      <c r="H575" s="543"/>
      <c r="I575" s="543"/>
      <c r="J575" s="543"/>
      <c r="K575" s="543"/>
      <c r="L575" s="536"/>
      <c r="M575" s="537"/>
      <c r="N575" s="537"/>
      <c r="O575" s="537"/>
      <c r="P575" s="538"/>
      <c r="Q575" s="502" t="s">
        <v>191</v>
      </c>
      <c r="R575" s="503"/>
      <c r="S575" s="503"/>
      <c r="T575" s="503"/>
      <c r="U575" s="504"/>
      <c r="V575" s="284"/>
      <c r="W575" s="499" t="str" cm="1">
        <f t="array" ref="W575">_xlfn.IFS(AND(B575="",Z575=""),"事業所番号及びサービス名を入力してください。",AND(B575="",Z575&lt;&gt;""),"事業所番号を入力してください。",AND(B575&lt;&gt;"",Z575=""),"サービス名を入力してください。",AND(B575&lt;&gt;"",Z575&lt;&gt;""),IF(LEFT(B575,2)="23",IFERROR(VLOOKUP(B575&amp;Z575,事業所一覧!$A$2:$D$44337,4,FALSE),"事業所番号若しくはサービス名に誤りがないか確認してください。"),"愛知県外の事業所は手入力してください。"))</f>
        <v>事業所番号及びサービス名を入力してください。</v>
      </c>
      <c r="X575" s="500"/>
      <c r="Y575" s="501"/>
      <c r="Z575" s="511"/>
      <c r="AA575" s="511"/>
      <c r="AB575" s="511"/>
      <c r="AC575" s="348" t="str">
        <f>IFERROR(VLOOKUP(Z575,【参考】数式用!$A$4:$B$54,2,FALSE),"")</f>
        <v/>
      </c>
      <c r="AD575" s="221"/>
      <c r="AE575" s="220" t="str">
        <f>IF(B575="","",IF(AO575="総合事業","数式を削除して手入力",IFERROR(INDEX(【参考】数式用!$AT$3:$AV$452,MATCH(Q575&amp;V575,【参考】数式用!$AS$3:$AS$452,0),MATCH(VLOOKUP(Z575,【参考】数式用!$AW$2:$AX$53,2,FALSE),【参考】数式用!$AT$2:$AV$2,0)),10)))</f>
        <v/>
      </c>
      <c r="AN575" s="428" t="e">
        <f>IF($L$18="", "", VLOOKUP(Z575,【参考】数式用!$A$4:$M$54,13,FALSE))</f>
        <v>#N/A</v>
      </c>
      <c r="AO575" s="46" t="e">
        <f>VLOOKUP(Z575,【参考】数式用!$A$2:$N$54,14,FALSE)</f>
        <v>#N/A</v>
      </c>
    </row>
    <row r="576" spans="1:41" ht="50" customHeight="1">
      <c r="A576" s="495">
        <f t="shared" ref="A576" si="185">A575+1</f>
        <v>519</v>
      </c>
      <c r="B576" s="542"/>
      <c r="C576" s="543"/>
      <c r="D576" s="543"/>
      <c r="E576" s="543"/>
      <c r="F576" s="543"/>
      <c r="G576" s="543"/>
      <c r="H576" s="543"/>
      <c r="I576" s="543"/>
      <c r="J576" s="543"/>
      <c r="K576" s="543"/>
      <c r="L576" s="536"/>
      <c r="M576" s="537"/>
      <c r="N576" s="537"/>
      <c r="O576" s="537"/>
      <c r="P576" s="538"/>
      <c r="Q576" s="502" t="s">
        <v>191</v>
      </c>
      <c r="R576" s="503"/>
      <c r="S576" s="503"/>
      <c r="T576" s="503"/>
      <c r="U576" s="504"/>
      <c r="V576" s="284"/>
      <c r="W576" s="499" t="str" cm="1">
        <f t="array" ref="W576">_xlfn.IFS(AND(B576="",Z576=""),"事業所番号及びサービス名を入力してください。",AND(B576="",Z576&lt;&gt;""),"事業所番号を入力してください。",AND(B576&lt;&gt;"",Z576=""),"サービス名を入力してください。",AND(B576&lt;&gt;"",Z576&lt;&gt;""),IF(LEFT(B576,2)="23",IFERROR(VLOOKUP(B576&amp;Z576,事業所一覧!$A$2:$D$44337,4,FALSE),"事業所番号若しくはサービス名に誤りがないか確認してください。"),"愛知県外の事業所は手入力してください。"))</f>
        <v>事業所番号及びサービス名を入力してください。</v>
      </c>
      <c r="X576" s="500"/>
      <c r="Y576" s="501"/>
      <c r="Z576" s="511"/>
      <c r="AA576" s="511"/>
      <c r="AB576" s="511"/>
      <c r="AC576" s="348" t="str">
        <f>IFERROR(VLOOKUP(Z576,【参考】数式用!$A$4:$B$54,2,FALSE),"")</f>
        <v/>
      </c>
      <c r="AD576" s="221"/>
      <c r="AE576" s="220" t="str">
        <f>IF(B576="","",IF(AO576="総合事業","数式を削除して手入力",IFERROR(INDEX(【参考】数式用!$AT$3:$AV$452,MATCH(Q576&amp;V576,【参考】数式用!$AS$3:$AS$452,0),MATCH(VLOOKUP(Z576,【参考】数式用!$AW$2:$AX$53,2,FALSE),【参考】数式用!$AT$2:$AV$2,0)),10)))</f>
        <v/>
      </c>
      <c r="AN576" s="428" t="e">
        <f>IF($L$18="", "", VLOOKUP(Z576,【参考】数式用!$A$4:$M$54,13,FALSE))</f>
        <v>#N/A</v>
      </c>
      <c r="AO576" s="46" t="e">
        <f>VLOOKUP(Z576,【参考】数式用!$A$2:$N$54,14,FALSE)</f>
        <v>#N/A</v>
      </c>
    </row>
    <row r="577" spans="1:41" ht="50" customHeight="1">
      <c r="A577" s="495">
        <f t="shared" si="3"/>
        <v>520</v>
      </c>
      <c r="B577" s="542"/>
      <c r="C577" s="543"/>
      <c r="D577" s="543"/>
      <c r="E577" s="543"/>
      <c r="F577" s="543"/>
      <c r="G577" s="543"/>
      <c r="H577" s="543"/>
      <c r="I577" s="543"/>
      <c r="J577" s="543"/>
      <c r="K577" s="543"/>
      <c r="L577" s="536"/>
      <c r="M577" s="537"/>
      <c r="N577" s="537"/>
      <c r="O577" s="537"/>
      <c r="P577" s="538"/>
      <c r="Q577" s="502" t="s">
        <v>191</v>
      </c>
      <c r="R577" s="503"/>
      <c r="S577" s="503"/>
      <c r="T577" s="503"/>
      <c r="U577" s="504"/>
      <c r="V577" s="284"/>
      <c r="W577" s="499" t="str" cm="1">
        <f t="array" ref="W577">_xlfn.IFS(AND(B577="",Z577=""),"事業所番号及びサービス名を入力してください。",AND(B577="",Z577&lt;&gt;""),"事業所番号を入力してください。",AND(B577&lt;&gt;"",Z577=""),"サービス名を入力してください。",AND(B577&lt;&gt;"",Z577&lt;&gt;""),IF(LEFT(B577,2)="23",IFERROR(VLOOKUP(B577&amp;Z577,事業所一覧!$A$2:$D$44337,4,FALSE),"事業所番号若しくはサービス名に誤りがないか確認してください。"),"愛知県外の事業所は手入力してください。"))</f>
        <v>事業所番号及びサービス名を入力してください。</v>
      </c>
      <c r="X577" s="500"/>
      <c r="Y577" s="501"/>
      <c r="Z577" s="511"/>
      <c r="AA577" s="511"/>
      <c r="AB577" s="511"/>
      <c r="AC577" s="348" t="str">
        <f>IFERROR(VLOOKUP(Z577,【参考】数式用!$A$4:$B$54,2,FALSE),"")</f>
        <v/>
      </c>
      <c r="AD577" s="221"/>
      <c r="AE577" s="220" t="str">
        <f>IF(B577="","",IF(AO577="総合事業","数式を削除して手入力",IFERROR(INDEX(【参考】数式用!$AT$3:$AV$452,MATCH(Q577&amp;V577,【参考】数式用!$AS$3:$AS$452,0),MATCH(VLOOKUP(Z577,【参考】数式用!$AW$2:$AX$53,2,FALSE),【参考】数式用!$AT$2:$AV$2,0)),10)))</f>
        <v/>
      </c>
      <c r="AN577" s="428" t="e">
        <f>IF($L$18="", "", VLOOKUP(Z577,【参考】数式用!$A$4:$M$54,13,FALSE))</f>
        <v>#N/A</v>
      </c>
      <c r="AO577" s="46" t="e">
        <f>VLOOKUP(Z577,【参考】数式用!$A$2:$N$54,14,FALSE)</f>
        <v>#N/A</v>
      </c>
    </row>
    <row r="578" spans="1:41" ht="50" customHeight="1">
      <c r="A578" s="495">
        <f t="shared" ref="A578" si="186">A577+1</f>
        <v>521</v>
      </c>
      <c r="B578" s="542"/>
      <c r="C578" s="543"/>
      <c r="D578" s="543"/>
      <c r="E578" s="543"/>
      <c r="F578" s="543"/>
      <c r="G578" s="543"/>
      <c r="H578" s="543"/>
      <c r="I578" s="543"/>
      <c r="J578" s="543"/>
      <c r="K578" s="543"/>
      <c r="L578" s="536"/>
      <c r="M578" s="537"/>
      <c r="N578" s="537"/>
      <c r="O578" s="537"/>
      <c r="P578" s="538"/>
      <c r="Q578" s="502" t="s">
        <v>191</v>
      </c>
      <c r="R578" s="503"/>
      <c r="S578" s="503"/>
      <c r="T578" s="503"/>
      <c r="U578" s="504"/>
      <c r="V578" s="284"/>
      <c r="W578" s="499" t="str" cm="1">
        <f t="array" ref="W578">_xlfn.IFS(AND(B578="",Z578=""),"事業所番号及びサービス名を入力してください。",AND(B578="",Z578&lt;&gt;""),"事業所番号を入力してください。",AND(B578&lt;&gt;"",Z578=""),"サービス名を入力してください。",AND(B578&lt;&gt;"",Z578&lt;&gt;""),IF(LEFT(B578,2)="23",IFERROR(VLOOKUP(B578&amp;Z578,事業所一覧!$A$2:$D$44337,4,FALSE),"事業所番号若しくはサービス名に誤りがないか確認してください。"),"愛知県外の事業所は手入力してください。"))</f>
        <v>事業所番号及びサービス名を入力してください。</v>
      </c>
      <c r="X578" s="500"/>
      <c r="Y578" s="501"/>
      <c r="Z578" s="511"/>
      <c r="AA578" s="511"/>
      <c r="AB578" s="511"/>
      <c r="AC578" s="348" t="str">
        <f>IFERROR(VLOOKUP(Z578,【参考】数式用!$A$4:$B$54,2,FALSE),"")</f>
        <v/>
      </c>
      <c r="AD578" s="221"/>
      <c r="AE578" s="220" t="str">
        <f>IF(B578="","",IF(AO578="総合事業","数式を削除して手入力",IFERROR(INDEX(【参考】数式用!$AT$3:$AV$452,MATCH(Q578&amp;V578,【参考】数式用!$AS$3:$AS$452,0),MATCH(VLOOKUP(Z578,【参考】数式用!$AW$2:$AX$53,2,FALSE),【参考】数式用!$AT$2:$AV$2,0)),10)))</f>
        <v/>
      </c>
      <c r="AN578" s="428" t="e">
        <f>IF($L$18="", "", VLOOKUP(Z578,【参考】数式用!$A$4:$M$54,13,FALSE))</f>
        <v>#N/A</v>
      </c>
      <c r="AO578" s="46" t="e">
        <f>VLOOKUP(Z578,【参考】数式用!$A$2:$N$54,14,FALSE)</f>
        <v>#N/A</v>
      </c>
    </row>
    <row r="579" spans="1:41" ht="50" customHeight="1">
      <c r="A579" s="495">
        <f t="shared" si="3"/>
        <v>522</v>
      </c>
      <c r="B579" s="542"/>
      <c r="C579" s="543"/>
      <c r="D579" s="543"/>
      <c r="E579" s="543"/>
      <c r="F579" s="543"/>
      <c r="G579" s="543"/>
      <c r="H579" s="543"/>
      <c r="I579" s="543"/>
      <c r="J579" s="543"/>
      <c r="K579" s="543"/>
      <c r="L579" s="536"/>
      <c r="M579" s="537"/>
      <c r="N579" s="537"/>
      <c r="O579" s="537"/>
      <c r="P579" s="538"/>
      <c r="Q579" s="502" t="s">
        <v>191</v>
      </c>
      <c r="R579" s="503"/>
      <c r="S579" s="503"/>
      <c r="T579" s="503"/>
      <c r="U579" s="504"/>
      <c r="V579" s="284"/>
      <c r="W579" s="499" t="str" cm="1">
        <f t="array" ref="W579">_xlfn.IFS(AND(B579="",Z579=""),"事業所番号及びサービス名を入力してください。",AND(B579="",Z579&lt;&gt;""),"事業所番号を入力してください。",AND(B579&lt;&gt;"",Z579=""),"サービス名を入力してください。",AND(B579&lt;&gt;"",Z579&lt;&gt;""),IF(LEFT(B579,2)="23",IFERROR(VLOOKUP(B579&amp;Z579,事業所一覧!$A$2:$D$44337,4,FALSE),"事業所番号若しくはサービス名に誤りがないか確認してください。"),"愛知県外の事業所は手入力してください。"))</f>
        <v>事業所番号及びサービス名を入力してください。</v>
      </c>
      <c r="X579" s="500"/>
      <c r="Y579" s="501"/>
      <c r="Z579" s="511"/>
      <c r="AA579" s="511"/>
      <c r="AB579" s="511"/>
      <c r="AC579" s="348" t="str">
        <f>IFERROR(VLOOKUP(Z579,【参考】数式用!$A$4:$B$54,2,FALSE),"")</f>
        <v/>
      </c>
      <c r="AD579" s="221"/>
      <c r="AE579" s="220" t="str">
        <f>IF(B579="","",IF(AO579="総合事業","数式を削除して手入力",IFERROR(INDEX(【参考】数式用!$AT$3:$AV$452,MATCH(Q579&amp;V579,【参考】数式用!$AS$3:$AS$452,0),MATCH(VLOOKUP(Z579,【参考】数式用!$AW$2:$AX$53,2,FALSE),【参考】数式用!$AT$2:$AV$2,0)),10)))</f>
        <v/>
      </c>
      <c r="AN579" s="428" t="e">
        <f>IF($L$18="", "", VLOOKUP(Z579,【参考】数式用!$A$4:$M$54,13,FALSE))</f>
        <v>#N/A</v>
      </c>
      <c r="AO579" s="46" t="e">
        <f>VLOOKUP(Z579,【参考】数式用!$A$2:$N$54,14,FALSE)</f>
        <v>#N/A</v>
      </c>
    </row>
    <row r="580" spans="1:41" ht="50" customHeight="1">
      <c r="A580" s="495">
        <f t="shared" ref="A580" si="187">A579+1</f>
        <v>523</v>
      </c>
      <c r="B580" s="542"/>
      <c r="C580" s="543"/>
      <c r="D580" s="543"/>
      <c r="E580" s="543"/>
      <c r="F580" s="543"/>
      <c r="G580" s="543"/>
      <c r="H580" s="543"/>
      <c r="I580" s="543"/>
      <c r="J580" s="543"/>
      <c r="K580" s="543"/>
      <c r="L580" s="536"/>
      <c r="M580" s="537"/>
      <c r="N580" s="537"/>
      <c r="O580" s="537"/>
      <c r="P580" s="538"/>
      <c r="Q580" s="502" t="s">
        <v>191</v>
      </c>
      <c r="R580" s="503"/>
      <c r="S580" s="503"/>
      <c r="T580" s="503"/>
      <c r="U580" s="504"/>
      <c r="V580" s="284"/>
      <c r="W580" s="499" t="str" cm="1">
        <f t="array" ref="W580">_xlfn.IFS(AND(B580="",Z580=""),"事業所番号及びサービス名を入力してください。",AND(B580="",Z580&lt;&gt;""),"事業所番号を入力してください。",AND(B580&lt;&gt;"",Z580=""),"サービス名を入力してください。",AND(B580&lt;&gt;"",Z580&lt;&gt;""),IF(LEFT(B580,2)="23",IFERROR(VLOOKUP(B580&amp;Z580,事業所一覧!$A$2:$D$44337,4,FALSE),"事業所番号若しくはサービス名に誤りがないか確認してください。"),"愛知県外の事業所は手入力してください。"))</f>
        <v>事業所番号及びサービス名を入力してください。</v>
      </c>
      <c r="X580" s="500"/>
      <c r="Y580" s="501"/>
      <c r="Z580" s="511"/>
      <c r="AA580" s="511"/>
      <c r="AB580" s="511"/>
      <c r="AC580" s="348" t="str">
        <f>IFERROR(VLOOKUP(Z580,【参考】数式用!$A$4:$B$54,2,FALSE),"")</f>
        <v/>
      </c>
      <c r="AD580" s="221"/>
      <c r="AE580" s="220" t="str">
        <f>IF(B580="","",IF(AO580="総合事業","数式を削除して手入力",IFERROR(INDEX(【参考】数式用!$AT$3:$AV$452,MATCH(Q580&amp;V580,【参考】数式用!$AS$3:$AS$452,0),MATCH(VLOOKUP(Z580,【参考】数式用!$AW$2:$AX$53,2,FALSE),【参考】数式用!$AT$2:$AV$2,0)),10)))</f>
        <v/>
      </c>
      <c r="AN580" s="428" t="e">
        <f>IF($L$18="", "", VLOOKUP(Z580,【参考】数式用!$A$4:$M$54,13,FALSE))</f>
        <v>#N/A</v>
      </c>
      <c r="AO580" s="46" t="e">
        <f>VLOOKUP(Z580,【参考】数式用!$A$2:$N$54,14,FALSE)</f>
        <v>#N/A</v>
      </c>
    </row>
    <row r="581" spans="1:41" ht="50" customHeight="1">
      <c r="A581" s="495">
        <f t="shared" si="3"/>
        <v>524</v>
      </c>
      <c r="B581" s="542"/>
      <c r="C581" s="543"/>
      <c r="D581" s="543"/>
      <c r="E581" s="543"/>
      <c r="F581" s="543"/>
      <c r="G581" s="543"/>
      <c r="H581" s="543"/>
      <c r="I581" s="543"/>
      <c r="J581" s="543"/>
      <c r="K581" s="543"/>
      <c r="L581" s="536"/>
      <c r="M581" s="537"/>
      <c r="N581" s="537"/>
      <c r="O581" s="537"/>
      <c r="P581" s="538"/>
      <c r="Q581" s="502" t="s">
        <v>191</v>
      </c>
      <c r="R581" s="503"/>
      <c r="S581" s="503"/>
      <c r="T581" s="503"/>
      <c r="U581" s="504"/>
      <c r="V581" s="284"/>
      <c r="W581" s="499" t="str" cm="1">
        <f t="array" ref="W581">_xlfn.IFS(AND(B581="",Z581=""),"事業所番号及びサービス名を入力してください。",AND(B581="",Z581&lt;&gt;""),"事業所番号を入力してください。",AND(B581&lt;&gt;"",Z581=""),"サービス名を入力してください。",AND(B581&lt;&gt;"",Z581&lt;&gt;""),IF(LEFT(B581,2)="23",IFERROR(VLOOKUP(B581&amp;Z581,事業所一覧!$A$2:$D$44337,4,FALSE),"事業所番号若しくはサービス名に誤りがないか確認してください。"),"愛知県外の事業所は手入力してください。"))</f>
        <v>事業所番号及びサービス名を入力してください。</v>
      </c>
      <c r="X581" s="500"/>
      <c r="Y581" s="501"/>
      <c r="Z581" s="511"/>
      <c r="AA581" s="511"/>
      <c r="AB581" s="511"/>
      <c r="AC581" s="348" t="str">
        <f>IFERROR(VLOOKUP(Z581,【参考】数式用!$A$4:$B$54,2,FALSE),"")</f>
        <v/>
      </c>
      <c r="AD581" s="221"/>
      <c r="AE581" s="220" t="str">
        <f>IF(B581="","",IF(AO581="総合事業","数式を削除して手入力",IFERROR(INDEX(【参考】数式用!$AT$3:$AV$452,MATCH(Q581&amp;V581,【参考】数式用!$AS$3:$AS$452,0),MATCH(VLOOKUP(Z581,【参考】数式用!$AW$2:$AX$53,2,FALSE),【参考】数式用!$AT$2:$AV$2,0)),10)))</f>
        <v/>
      </c>
      <c r="AN581" s="428" t="e">
        <f>IF($L$18="", "", VLOOKUP(Z581,【参考】数式用!$A$4:$M$54,13,FALSE))</f>
        <v>#N/A</v>
      </c>
      <c r="AO581" s="46" t="e">
        <f>VLOOKUP(Z581,【参考】数式用!$A$2:$N$54,14,FALSE)</f>
        <v>#N/A</v>
      </c>
    </row>
    <row r="582" spans="1:41" ht="50" customHeight="1">
      <c r="A582" s="495">
        <f t="shared" ref="A582" si="188">A581+1</f>
        <v>525</v>
      </c>
      <c r="B582" s="542"/>
      <c r="C582" s="543"/>
      <c r="D582" s="543"/>
      <c r="E582" s="543"/>
      <c r="F582" s="543"/>
      <c r="G582" s="543"/>
      <c r="H582" s="543"/>
      <c r="I582" s="543"/>
      <c r="J582" s="543"/>
      <c r="K582" s="543"/>
      <c r="L582" s="536"/>
      <c r="M582" s="537"/>
      <c r="N582" s="537"/>
      <c r="O582" s="537"/>
      <c r="P582" s="538"/>
      <c r="Q582" s="502" t="s">
        <v>191</v>
      </c>
      <c r="R582" s="503"/>
      <c r="S582" s="503"/>
      <c r="T582" s="503"/>
      <c r="U582" s="504"/>
      <c r="V582" s="284"/>
      <c r="W582" s="499" t="str" cm="1">
        <f t="array" ref="W582">_xlfn.IFS(AND(B582="",Z582=""),"事業所番号及びサービス名を入力してください。",AND(B582="",Z582&lt;&gt;""),"事業所番号を入力してください。",AND(B582&lt;&gt;"",Z582=""),"サービス名を入力してください。",AND(B582&lt;&gt;"",Z582&lt;&gt;""),IF(LEFT(B582,2)="23",IFERROR(VLOOKUP(B582&amp;Z582,事業所一覧!$A$2:$D$44337,4,FALSE),"事業所番号若しくはサービス名に誤りがないか確認してください。"),"愛知県外の事業所は手入力してください。"))</f>
        <v>事業所番号及びサービス名を入力してください。</v>
      </c>
      <c r="X582" s="500"/>
      <c r="Y582" s="501"/>
      <c r="Z582" s="511"/>
      <c r="AA582" s="511"/>
      <c r="AB582" s="511"/>
      <c r="AC582" s="348" t="str">
        <f>IFERROR(VLOOKUP(Z582,【参考】数式用!$A$4:$B$54,2,FALSE),"")</f>
        <v/>
      </c>
      <c r="AD582" s="221"/>
      <c r="AE582" s="220" t="str">
        <f>IF(B582="","",IF(AO582="総合事業","数式を削除して手入力",IFERROR(INDEX(【参考】数式用!$AT$3:$AV$452,MATCH(Q582&amp;V582,【参考】数式用!$AS$3:$AS$452,0),MATCH(VLOOKUP(Z582,【参考】数式用!$AW$2:$AX$53,2,FALSE),【参考】数式用!$AT$2:$AV$2,0)),10)))</f>
        <v/>
      </c>
      <c r="AN582" s="428" t="e">
        <f>IF($L$18="", "", VLOOKUP(Z582,【参考】数式用!$A$4:$M$54,13,FALSE))</f>
        <v>#N/A</v>
      </c>
      <c r="AO582" s="46" t="e">
        <f>VLOOKUP(Z582,【参考】数式用!$A$2:$N$54,14,FALSE)</f>
        <v>#N/A</v>
      </c>
    </row>
    <row r="583" spans="1:41" ht="50" customHeight="1">
      <c r="A583" s="495">
        <f t="shared" si="3"/>
        <v>526</v>
      </c>
      <c r="B583" s="542"/>
      <c r="C583" s="543"/>
      <c r="D583" s="543"/>
      <c r="E583" s="543"/>
      <c r="F583" s="543"/>
      <c r="G583" s="543"/>
      <c r="H583" s="543"/>
      <c r="I583" s="543"/>
      <c r="J583" s="543"/>
      <c r="K583" s="543"/>
      <c r="L583" s="536"/>
      <c r="M583" s="537"/>
      <c r="N583" s="537"/>
      <c r="O583" s="537"/>
      <c r="P583" s="538"/>
      <c r="Q583" s="502" t="s">
        <v>191</v>
      </c>
      <c r="R583" s="503"/>
      <c r="S583" s="503"/>
      <c r="T583" s="503"/>
      <c r="U583" s="504"/>
      <c r="V583" s="284"/>
      <c r="W583" s="499" t="str" cm="1">
        <f t="array" ref="W583">_xlfn.IFS(AND(B583="",Z583=""),"事業所番号及びサービス名を入力してください。",AND(B583="",Z583&lt;&gt;""),"事業所番号を入力してください。",AND(B583&lt;&gt;"",Z583=""),"サービス名を入力してください。",AND(B583&lt;&gt;"",Z583&lt;&gt;""),IF(LEFT(B583,2)="23",IFERROR(VLOOKUP(B583&amp;Z583,事業所一覧!$A$2:$D$44337,4,FALSE),"事業所番号若しくはサービス名に誤りがないか確認してください。"),"愛知県外の事業所は手入力してください。"))</f>
        <v>事業所番号及びサービス名を入力してください。</v>
      </c>
      <c r="X583" s="500"/>
      <c r="Y583" s="501"/>
      <c r="Z583" s="511"/>
      <c r="AA583" s="511"/>
      <c r="AB583" s="511"/>
      <c r="AC583" s="348" t="str">
        <f>IFERROR(VLOOKUP(Z583,【参考】数式用!$A$4:$B$54,2,FALSE),"")</f>
        <v/>
      </c>
      <c r="AD583" s="221"/>
      <c r="AE583" s="220" t="str">
        <f>IF(B583="","",IF(AO583="総合事業","数式を削除して手入力",IFERROR(INDEX(【参考】数式用!$AT$3:$AV$452,MATCH(Q583&amp;V583,【参考】数式用!$AS$3:$AS$452,0),MATCH(VLOOKUP(Z583,【参考】数式用!$AW$2:$AX$53,2,FALSE),【参考】数式用!$AT$2:$AV$2,0)),10)))</f>
        <v/>
      </c>
      <c r="AN583" s="428" t="e">
        <f>IF($L$18="", "", VLOOKUP(Z583,【参考】数式用!$A$4:$M$54,13,FALSE))</f>
        <v>#N/A</v>
      </c>
      <c r="AO583" s="46" t="e">
        <f>VLOOKUP(Z583,【参考】数式用!$A$2:$N$54,14,FALSE)</f>
        <v>#N/A</v>
      </c>
    </row>
    <row r="584" spans="1:41" ht="50" customHeight="1">
      <c r="A584" s="495">
        <f t="shared" ref="A584" si="189">A583+1</f>
        <v>527</v>
      </c>
      <c r="B584" s="542"/>
      <c r="C584" s="543"/>
      <c r="D584" s="543"/>
      <c r="E584" s="543"/>
      <c r="F584" s="543"/>
      <c r="G584" s="543"/>
      <c r="H584" s="543"/>
      <c r="I584" s="543"/>
      <c r="J584" s="543"/>
      <c r="K584" s="543"/>
      <c r="L584" s="536"/>
      <c r="M584" s="537"/>
      <c r="N584" s="537"/>
      <c r="O584" s="537"/>
      <c r="P584" s="538"/>
      <c r="Q584" s="502" t="s">
        <v>191</v>
      </c>
      <c r="R584" s="503"/>
      <c r="S584" s="503"/>
      <c r="T584" s="503"/>
      <c r="U584" s="504"/>
      <c r="V584" s="284"/>
      <c r="W584" s="499" t="str" cm="1">
        <f t="array" ref="W584">_xlfn.IFS(AND(B584="",Z584=""),"事業所番号及びサービス名を入力してください。",AND(B584="",Z584&lt;&gt;""),"事業所番号を入力してください。",AND(B584&lt;&gt;"",Z584=""),"サービス名を入力してください。",AND(B584&lt;&gt;"",Z584&lt;&gt;""),IF(LEFT(B584,2)="23",IFERROR(VLOOKUP(B584&amp;Z584,事業所一覧!$A$2:$D$44337,4,FALSE),"事業所番号若しくはサービス名に誤りがないか確認してください。"),"愛知県外の事業所は手入力してください。"))</f>
        <v>事業所番号及びサービス名を入力してください。</v>
      </c>
      <c r="X584" s="500"/>
      <c r="Y584" s="501"/>
      <c r="Z584" s="511"/>
      <c r="AA584" s="511"/>
      <c r="AB584" s="511"/>
      <c r="AC584" s="348" t="str">
        <f>IFERROR(VLOOKUP(Z584,【参考】数式用!$A$4:$B$54,2,FALSE),"")</f>
        <v/>
      </c>
      <c r="AD584" s="221"/>
      <c r="AE584" s="220" t="str">
        <f>IF(B584="","",IF(AO584="総合事業","数式を削除して手入力",IFERROR(INDEX(【参考】数式用!$AT$3:$AV$452,MATCH(Q584&amp;V584,【参考】数式用!$AS$3:$AS$452,0),MATCH(VLOOKUP(Z584,【参考】数式用!$AW$2:$AX$53,2,FALSE),【参考】数式用!$AT$2:$AV$2,0)),10)))</f>
        <v/>
      </c>
      <c r="AN584" s="428" t="e">
        <f>IF($L$18="", "", VLOOKUP(Z584,【参考】数式用!$A$4:$M$54,13,FALSE))</f>
        <v>#N/A</v>
      </c>
      <c r="AO584" s="46" t="e">
        <f>VLOOKUP(Z584,【参考】数式用!$A$2:$N$54,14,FALSE)</f>
        <v>#N/A</v>
      </c>
    </row>
    <row r="585" spans="1:41" ht="50" customHeight="1">
      <c r="A585" s="495">
        <f t="shared" si="3"/>
        <v>528</v>
      </c>
      <c r="B585" s="542"/>
      <c r="C585" s="543"/>
      <c r="D585" s="543"/>
      <c r="E585" s="543"/>
      <c r="F585" s="543"/>
      <c r="G585" s="543"/>
      <c r="H585" s="543"/>
      <c r="I585" s="543"/>
      <c r="J585" s="543"/>
      <c r="K585" s="543"/>
      <c r="L585" s="536"/>
      <c r="M585" s="537"/>
      <c r="N585" s="537"/>
      <c r="O585" s="537"/>
      <c r="P585" s="538"/>
      <c r="Q585" s="502" t="s">
        <v>191</v>
      </c>
      <c r="R585" s="503"/>
      <c r="S585" s="503"/>
      <c r="T585" s="503"/>
      <c r="U585" s="504"/>
      <c r="V585" s="284"/>
      <c r="W585" s="499" t="str" cm="1">
        <f t="array" ref="W585">_xlfn.IFS(AND(B585="",Z585=""),"事業所番号及びサービス名を入力してください。",AND(B585="",Z585&lt;&gt;""),"事業所番号を入力してください。",AND(B585&lt;&gt;"",Z585=""),"サービス名を入力してください。",AND(B585&lt;&gt;"",Z585&lt;&gt;""),IF(LEFT(B585,2)="23",IFERROR(VLOOKUP(B585&amp;Z585,事業所一覧!$A$2:$D$44337,4,FALSE),"事業所番号若しくはサービス名に誤りがないか確認してください。"),"愛知県外の事業所は手入力してください。"))</f>
        <v>事業所番号及びサービス名を入力してください。</v>
      </c>
      <c r="X585" s="500"/>
      <c r="Y585" s="501"/>
      <c r="Z585" s="511"/>
      <c r="AA585" s="511"/>
      <c r="AB585" s="511"/>
      <c r="AC585" s="348" t="str">
        <f>IFERROR(VLOOKUP(Z585,【参考】数式用!$A$4:$B$54,2,FALSE),"")</f>
        <v/>
      </c>
      <c r="AD585" s="221"/>
      <c r="AE585" s="220" t="str">
        <f>IF(B585="","",IF(AO585="総合事業","数式を削除して手入力",IFERROR(INDEX(【参考】数式用!$AT$3:$AV$452,MATCH(Q585&amp;V585,【参考】数式用!$AS$3:$AS$452,0),MATCH(VLOOKUP(Z585,【参考】数式用!$AW$2:$AX$53,2,FALSE),【参考】数式用!$AT$2:$AV$2,0)),10)))</f>
        <v/>
      </c>
      <c r="AN585" s="428" t="e">
        <f>IF($L$18="", "", VLOOKUP(Z585,【参考】数式用!$A$4:$M$54,13,FALSE))</f>
        <v>#N/A</v>
      </c>
      <c r="AO585" s="46" t="e">
        <f>VLOOKUP(Z585,【参考】数式用!$A$2:$N$54,14,FALSE)</f>
        <v>#N/A</v>
      </c>
    </row>
    <row r="586" spans="1:41" ht="50" customHeight="1">
      <c r="A586" s="495">
        <f t="shared" ref="A586" si="190">A585+1</f>
        <v>529</v>
      </c>
      <c r="B586" s="542"/>
      <c r="C586" s="543"/>
      <c r="D586" s="543"/>
      <c r="E586" s="543"/>
      <c r="F586" s="543"/>
      <c r="G586" s="543"/>
      <c r="H586" s="543"/>
      <c r="I586" s="543"/>
      <c r="J586" s="543"/>
      <c r="K586" s="543"/>
      <c r="L586" s="536"/>
      <c r="M586" s="537"/>
      <c r="N586" s="537"/>
      <c r="O586" s="537"/>
      <c r="P586" s="538"/>
      <c r="Q586" s="502" t="s">
        <v>191</v>
      </c>
      <c r="R586" s="503"/>
      <c r="S586" s="503"/>
      <c r="T586" s="503"/>
      <c r="U586" s="504"/>
      <c r="V586" s="284"/>
      <c r="W586" s="499" t="str" cm="1">
        <f t="array" ref="W586">_xlfn.IFS(AND(B586="",Z586=""),"事業所番号及びサービス名を入力してください。",AND(B586="",Z586&lt;&gt;""),"事業所番号を入力してください。",AND(B586&lt;&gt;"",Z586=""),"サービス名を入力してください。",AND(B586&lt;&gt;"",Z586&lt;&gt;""),IF(LEFT(B586,2)="23",IFERROR(VLOOKUP(B586&amp;Z586,事業所一覧!$A$2:$D$44337,4,FALSE),"事業所番号若しくはサービス名に誤りがないか確認してください。"),"愛知県外の事業所は手入力してください。"))</f>
        <v>事業所番号及びサービス名を入力してください。</v>
      </c>
      <c r="X586" s="500"/>
      <c r="Y586" s="501"/>
      <c r="Z586" s="511"/>
      <c r="AA586" s="511"/>
      <c r="AB586" s="511"/>
      <c r="AC586" s="348" t="str">
        <f>IFERROR(VLOOKUP(Z586,【参考】数式用!$A$4:$B$54,2,FALSE),"")</f>
        <v/>
      </c>
      <c r="AD586" s="221"/>
      <c r="AE586" s="220" t="str">
        <f>IF(B586="","",IF(AO586="総合事業","数式を削除して手入力",IFERROR(INDEX(【参考】数式用!$AT$3:$AV$452,MATCH(Q586&amp;V586,【参考】数式用!$AS$3:$AS$452,0),MATCH(VLOOKUP(Z586,【参考】数式用!$AW$2:$AX$53,2,FALSE),【参考】数式用!$AT$2:$AV$2,0)),10)))</f>
        <v/>
      </c>
      <c r="AN586" s="428" t="e">
        <f>IF($L$18="", "", VLOOKUP(Z586,【参考】数式用!$A$4:$M$54,13,FALSE))</f>
        <v>#N/A</v>
      </c>
      <c r="AO586" s="46" t="e">
        <f>VLOOKUP(Z586,【参考】数式用!$A$2:$N$54,14,FALSE)</f>
        <v>#N/A</v>
      </c>
    </row>
    <row r="587" spans="1:41" ht="50" customHeight="1">
      <c r="A587" s="495">
        <f t="shared" si="3"/>
        <v>530</v>
      </c>
      <c r="B587" s="542"/>
      <c r="C587" s="543"/>
      <c r="D587" s="543"/>
      <c r="E587" s="543"/>
      <c r="F587" s="543"/>
      <c r="G587" s="543"/>
      <c r="H587" s="543"/>
      <c r="I587" s="543"/>
      <c r="J587" s="543"/>
      <c r="K587" s="543"/>
      <c r="L587" s="536"/>
      <c r="M587" s="537"/>
      <c r="N587" s="537"/>
      <c r="O587" s="537"/>
      <c r="P587" s="538"/>
      <c r="Q587" s="502" t="s">
        <v>191</v>
      </c>
      <c r="R587" s="503"/>
      <c r="S587" s="503"/>
      <c r="T587" s="503"/>
      <c r="U587" s="504"/>
      <c r="V587" s="284"/>
      <c r="W587" s="499" t="str" cm="1">
        <f t="array" ref="W587">_xlfn.IFS(AND(B587="",Z587=""),"事業所番号及びサービス名を入力してください。",AND(B587="",Z587&lt;&gt;""),"事業所番号を入力してください。",AND(B587&lt;&gt;"",Z587=""),"サービス名を入力してください。",AND(B587&lt;&gt;"",Z587&lt;&gt;""),IF(LEFT(B587,2)="23",IFERROR(VLOOKUP(B587&amp;Z587,事業所一覧!$A$2:$D$44337,4,FALSE),"事業所番号若しくはサービス名に誤りがないか確認してください。"),"愛知県外の事業所は手入力してください。"))</f>
        <v>事業所番号及びサービス名を入力してください。</v>
      </c>
      <c r="X587" s="500"/>
      <c r="Y587" s="501"/>
      <c r="Z587" s="511"/>
      <c r="AA587" s="511"/>
      <c r="AB587" s="511"/>
      <c r="AC587" s="348" t="str">
        <f>IFERROR(VLOOKUP(Z587,【参考】数式用!$A$4:$B$54,2,FALSE),"")</f>
        <v/>
      </c>
      <c r="AD587" s="221"/>
      <c r="AE587" s="220" t="str">
        <f>IF(B587="","",IF(AO587="総合事業","数式を削除して手入力",IFERROR(INDEX(【参考】数式用!$AT$3:$AV$452,MATCH(Q587&amp;V587,【参考】数式用!$AS$3:$AS$452,0),MATCH(VLOOKUP(Z587,【参考】数式用!$AW$2:$AX$53,2,FALSE),【参考】数式用!$AT$2:$AV$2,0)),10)))</f>
        <v/>
      </c>
      <c r="AN587" s="428" t="e">
        <f>IF($L$18="", "", VLOOKUP(Z587,【参考】数式用!$A$4:$M$54,13,FALSE))</f>
        <v>#N/A</v>
      </c>
      <c r="AO587" s="46" t="e">
        <f>VLOOKUP(Z587,【参考】数式用!$A$2:$N$54,14,FALSE)</f>
        <v>#N/A</v>
      </c>
    </row>
    <row r="588" spans="1:41" ht="50" customHeight="1">
      <c r="A588" s="495">
        <f t="shared" ref="A588" si="191">A587+1</f>
        <v>531</v>
      </c>
      <c r="B588" s="542"/>
      <c r="C588" s="543"/>
      <c r="D588" s="543"/>
      <c r="E588" s="543"/>
      <c r="F588" s="543"/>
      <c r="G588" s="543"/>
      <c r="H588" s="543"/>
      <c r="I588" s="543"/>
      <c r="J588" s="543"/>
      <c r="K588" s="543"/>
      <c r="L588" s="536"/>
      <c r="M588" s="537"/>
      <c r="N588" s="537"/>
      <c r="O588" s="537"/>
      <c r="P588" s="538"/>
      <c r="Q588" s="502" t="s">
        <v>191</v>
      </c>
      <c r="R588" s="503"/>
      <c r="S588" s="503"/>
      <c r="T588" s="503"/>
      <c r="U588" s="504"/>
      <c r="V588" s="284"/>
      <c r="W588" s="499" t="str" cm="1">
        <f t="array" ref="W588">_xlfn.IFS(AND(B588="",Z588=""),"事業所番号及びサービス名を入力してください。",AND(B588="",Z588&lt;&gt;""),"事業所番号を入力してください。",AND(B588&lt;&gt;"",Z588=""),"サービス名を入力してください。",AND(B588&lt;&gt;"",Z588&lt;&gt;""),IF(LEFT(B588,2)="23",IFERROR(VLOOKUP(B588&amp;Z588,事業所一覧!$A$2:$D$44337,4,FALSE),"事業所番号若しくはサービス名に誤りがないか確認してください。"),"愛知県外の事業所は手入力してください。"))</f>
        <v>事業所番号及びサービス名を入力してください。</v>
      </c>
      <c r="X588" s="500"/>
      <c r="Y588" s="501"/>
      <c r="Z588" s="511"/>
      <c r="AA588" s="511"/>
      <c r="AB588" s="511"/>
      <c r="AC588" s="348" t="str">
        <f>IFERROR(VLOOKUP(Z588,【参考】数式用!$A$4:$B$54,2,FALSE),"")</f>
        <v/>
      </c>
      <c r="AD588" s="221"/>
      <c r="AE588" s="220" t="str">
        <f>IF(B588="","",IF(AO588="総合事業","数式を削除して手入力",IFERROR(INDEX(【参考】数式用!$AT$3:$AV$452,MATCH(Q588&amp;V588,【参考】数式用!$AS$3:$AS$452,0),MATCH(VLOOKUP(Z588,【参考】数式用!$AW$2:$AX$53,2,FALSE),【参考】数式用!$AT$2:$AV$2,0)),10)))</f>
        <v/>
      </c>
      <c r="AN588" s="428" t="e">
        <f>IF($L$18="", "", VLOOKUP(Z588,【参考】数式用!$A$4:$M$54,13,FALSE))</f>
        <v>#N/A</v>
      </c>
      <c r="AO588" s="46" t="e">
        <f>VLOOKUP(Z588,【参考】数式用!$A$2:$N$54,14,FALSE)</f>
        <v>#N/A</v>
      </c>
    </row>
    <row r="589" spans="1:41" ht="50" customHeight="1">
      <c r="A589" s="495">
        <f t="shared" si="3"/>
        <v>532</v>
      </c>
      <c r="B589" s="542"/>
      <c r="C589" s="543"/>
      <c r="D589" s="543"/>
      <c r="E589" s="543"/>
      <c r="F589" s="543"/>
      <c r="G589" s="543"/>
      <c r="H589" s="543"/>
      <c r="I589" s="543"/>
      <c r="J589" s="543"/>
      <c r="K589" s="543"/>
      <c r="L589" s="536"/>
      <c r="M589" s="537"/>
      <c r="N589" s="537"/>
      <c r="O589" s="537"/>
      <c r="P589" s="538"/>
      <c r="Q589" s="502" t="s">
        <v>191</v>
      </c>
      <c r="R589" s="503"/>
      <c r="S589" s="503"/>
      <c r="T589" s="503"/>
      <c r="U589" s="504"/>
      <c r="V589" s="284"/>
      <c r="W589" s="499" t="str" cm="1">
        <f t="array" ref="W589">_xlfn.IFS(AND(B589="",Z589=""),"事業所番号及びサービス名を入力してください。",AND(B589="",Z589&lt;&gt;""),"事業所番号を入力してください。",AND(B589&lt;&gt;"",Z589=""),"サービス名を入力してください。",AND(B589&lt;&gt;"",Z589&lt;&gt;""),IF(LEFT(B589,2)="23",IFERROR(VLOOKUP(B589&amp;Z589,事業所一覧!$A$2:$D$44337,4,FALSE),"事業所番号若しくはサービス名に誤りがないか確認してください。"),"愛知県外の事業所は手入力してください。"))</f>
        <v>事業所番号及びサービス名を入力してください。</v>
      </c>
      <c r="X589" s="500"/>
      <c r="Y589" s="501"/>
      <c r="Z589" s="511"/>
      <c r="AA589" s="511"/>
      <c r="AB589" s="511"/>
      <c r="AC589" s="348" t="str">
        <f>IFERROR(VLOOKUP(Z589,【参考】数式用!$A$4:$B$54,2,FALSE),"")</f>
        <v/>
      </c>
      <c r="AD589" s="221"/>
      <c r="AE589" s="220" t="str">
        <f>IF(B589="","",IF(AO589="総合事業","数式を削除して手入力",IFERROR(INDEX(【参考】数式用!$AT$3:$AV$452,MATCH(Q589&amp;V589,【参考】数式用!$AS$3:$AS$452,0),MATCH(VLOOKUP(Z589,【参考】数式用!$AW$2:$AX$53,2,FALSE),【参考】数式用!$AT$2:$AV$2,0)),10)))</f>
        <v/>
      </c>
      <c r="AN589" s="428" t="e">
        <f>IF($L$18="", "", VLOOKUP(Z589,【参考】数式用!$A$4:$M$54,13,FALSE))</f>
        <v>#N/A</v>
      </c>
      <c r="AO589" s="46" t="e">
        <f>VLOOKUP(Z589,【参考】数式用!$A$2:$N$54,14,FALSE)</f>
        <v>#N/A</v>
      </c>
    </row>
    <row r="590" spans="1:41" ht="50" customHeight="1">
      <c r="A590" s="495">
        <f t="shared" ref="A590" si="192">A589+1</f>
        <v>533</v>
      </c>
      <c r="B590" s="542"/>
      <c r="C590" s="543"/>
      <c r="D590" s="543"/>
      <c r="E590" s="543"/>
      <c r="F590" s="543"/>
      <c r="G590" s="543"/>
      <c r="H590" s="543"/>
      <c r="I590" s="543"/>
      <c r="J590" s="543"/>
      <c r="K590" s="543"/>
      <c r="L590" s="536"/>
      <c r="M590" s="537"/>
      <c r="N590" s="537"/>
      <c r="O590" s="537"/>
      <c r="P590" s="538"/>
      <c r="Q590" s="502" t="s">
        <v>191</v>
      </c>
      <c r="R590" s="503"/>
      <c r="S590" s="503"/>
      <c r="T590" s="503"/>
      <c r="U590" s="504"/>
      <c r="V590" s="284"/>
      <c r="W590" s="499" t="str" cm="1">
        <f t="array" ref="W590">_xlfn.IFS(AND(B590="",Z590=""),"事業所番号及びサービス名を入力してください。",AND(B590="",Z590&lt;&gt;""),"事業所番号を入力してください。",AND(B590&lt;&gt;"",Z590=""),"サービス名を入力してください。",AND(B590&lt;&gt;"",Z590&lt;&gt;""),IF(LEFT(B590,2)="23",IFERROR(VLOOKUP(B590&amp;Z590,事業所一覧!$A$2:$D$44337,4,FALSE),"事業所番号若しくはサービス名に誤りがないか確認してください。"),"愛知県外の事業所は手入力してください。"))</f>
        <v>事業所番号及びサービス名を入力してください。</v>
      </c>
      <c r="X590" s="500"/>
      <c r="Y590" s="501"/>
      <c r="Z590" s="511"/>
      <c r="AA590" s="511"/>
      <c r="AB590" s="511"/>
      <c r="AC590" s="348" t="str">
        <f>IFERROR(VLOOKUP(Z590,【参考】数式用!$A$4:$B$54,2,FALSE),"")</f>
        <v/>
      </c>
      <c r="AD590" s="221"/>
      <c r="AE590" s="220" t="str">
        <f>IF(B590="","",IF(AO590="総合事業","数式を削除して手入力",IFERROR(INDEX(【参考】数式用!$AT$3:$AV$452,MATCH(Q590&amp;V590,【参考】数式用!$AS$3:$AS$452,0),MATCH(VLOOKUP(Z590,【参考】数式用!$AW$2:$AX$53,2,FALSE),【参考】数式用!$AT$2:$AV$2,0)),10)))</f>
        <v/>
      </c>
      <c r="AN590" s="428" t="e">
        <f>IF($L$18="", "", VLOOKUP(Z590,【参考】数式用!$A$4:$M$54,13,FALSE))</f>
        <v>#N/A</v>
      </c>
      <c r="AO590" s="46" t="e">
        <f>VLOOKUP(Z590,【参考】数式用!$A$2:$N$54,14,FALSE)</f>
        <v>#N/A</v>
      </c>
    </row>
    <row r="591" spans="1:41" ht="50" customHeight="1">
      <c r="A591" s="495">
        <f t="shared" si="3"/>
        <v>534</v>
      </c>
      <c r="B591" s="542"/>
      <c r="C591" s="543"/>
      <c r="D591" s="543"/>
      <c r="E591" s="543"/>
      <c r="F591" s="543"/>
      <c r="G591" s="543"/>
      <c r="H591" s="543"/>
      <c r="I591" s="543"/>
      <c r="J591" s="543"/>
      <c r="K591" s="543"/>
      <c r="L591" s="536"/>
      <c r="M591" s="537"/>
      <c r="N591" s="537"/>
      <c r="O591" s="537"/>
      <c r="P591" s="538"/>
      <c r="Q591" s="502" t="s">
        <v>191</v>
      </c>
      <c r="R591" s="503"/>
      <c r="S591" s="503"/>
      <c r="T591" s="503"/>
      <c r="U591" s="504"/>
      <c r="V591" s="284"/>
      <c r="W591" s="499" t="str" cm="1">
        <f t="array" ref="W591">_xlfn.IFS(AND(B591="",Z591=""),"事業所番号及びサービス名を入力してください。",AND(B591="",Z591&lt;&gt;""),"事業所番号を入力してください。",AND(B591&lt;&gt;"",Z591=""),"サービス名を入力してください。",AND(B591&lt;&gt;"",Z591&lt;&gt;""),IF(LEFT(B591,2)="23",IFERROR(VLOOKUP(B591&amp;Z591,事業所一覧!$A$2:$D$44337,4,FALSE),"事業所番号若しくはサービス名に誤りがないか確認してください。"),"愛知県外の事業所は手入力してください。"))</f>
        <v>事業所番号及びサービス名を入力してください。</v>
      </c>
      <c r="X591" s="500"/>
      <c r="Y591" s="501"/>
      <c r="Z591" s="511"/>
      <c r="AA591" s="511"/>
      <c r="AB591" s="511"/>
      <c r="AC591" s="348" t="str">
        <f>IFERROR(VLOOKUP(Z591,【参考】数式用!$A$4:$B$54,2,FALSE),"")</f>
        <v/>
      </c>
      <c r="AD591" s="221"/>
      <c r="AE591" s="220" t="str">
        <f>IF(B591="","",IF(AO591="総合事業","数式を削除して手入力",IFERROR(INDEX(【参考】数式用!$AT$3:$AV$452,MATCH(Q591&amp;V591,【参考】数式用!$AS$3:$AS$452,0),MATCH(VLOOKUP(Z591,【参考】数式用!$AW$2:$AX$53,2,FALSE),【参考】数式用!$AT$2:$AV$2,0)),10)))</f>
        <v/>
      </c>
      <c r="AN591" s="428" t="e">
        <f>IF($L$18="", "", VLOOKUP(Z591,【参考】数式用!$A$4:$M$54,13,FALSE))</f>
        <v>#N/A</v>
      </c>
      <c r="AO591" s="46" t="e">
        <f>VLOOKUP(Z591,【参考】数式用!$A$2:$N$54,14,FALSE)</f>
        <v>#N/A</v>
      </c>
    </row>
    <row r="592" spans="1:41" ht="50" customHeight="1">
      <c r="A592" s="495">
        <f t="shared" ref="A592" si="193">A591+1</f>
        <v>535</v>
      </c>
      <c r="B592" s="542"/>
      <c r="C592" s="543"/>
      <c r="D592" s="543"/>
      <c r="E592" s="543"/>
      <c r="F592" s="543"/>
      <c r="G592" s="543"/>
      <c r="H592" s="543"/>
      <c r="I592" s="543"/>
      <c r="J592" s="543"/>
      <c r="K592" s="543"/>
      <c r="L592" s="536"/>
      <c r="M592" s="537"/>
      <c r="N592" s="537"/>
      <c r="O592" s="537"/>
      <c r="P592" s="538"/>
      <c r="Q592" s="502" t="s">
        <v>191</v>
      </c>
      <c r="R592" s="503"/>
      <c r="S592" s="503"/>
      <c r="T592" s="503"/>
      <c r="U592" s="504"/>
      <c r="V592" s="284"/>
      <c r="W592" s="499" t="str" cm="1">
        <f t="array" ref="W592">_xlfn.IFS(AND(B592="",Z592=""),"事業所番号及びサービス名を入力してください。",AND(B592="",Z592&lt;&gt;""),"事業所番号を入力してください。",AND(B592&lt;&gt;"",Z592=""),"サービス名を入力してください。",AND(B592&lt;&gt;"",Z592&lt;&gt;""),IF(LEFT(B592,2)="23",IFERROR(VLOOKUP(B592&amp;Z592,事業所一覧!$A$2:$D$44337,4,FALSE),"事業所番号若しくはサービス名に誤りがないか確認してください。"),"愛知県外の事業所は手入力してください。"))</f>
        <v>事業所番号及びサービス名を入力してください。</v>
      </c>
      <c r="X592" s="500"/>
      <c r="Y592" s="501"/>
      <c r="Z592" s="511"/>
      <c r="AA592" s="511"/>
      <c r="AB592" s="511"/>
      <c r="AC592" s="348" t="str">
        <f>IFERROR(VLOOKUP(Z592,【参考】数式用!$A$4:$B$54,2,FALSE),"")</f>
        <v/>
      </c>
      <c r="AD592" s="221"/>
      <c r="AE592" s="220" t="str">
        <f>IF(B592="","",IF(AO592="総合事業","数式を削除して手入力",IFERROR(INDEX(【参考】数式用!$AT$3:$AV$452,MATCH(Q592&amp;V592,【参考】数式用!$AS$3:$AS$452,0),MATCH(VLOOKUP(Z592,【参考】数式用!$AW$2:$AX$53,2,FALSE),【参考】数式用!$AT$2:$AV$2,0)),10)))</f>
        <v/>
      </c>
      <c r="AN592" s="428" t="e">
        <f>IF($L$18="", "", VLOOKUP(Z592,【参考】数式用!$A$4:$M$54,13,FALSE))</f>
        <v>#N/A</v>
      </c>
      <c r="AO592" s="46" t="e">
        <f>VLOOKUP(Z592,【参考】数式用!$A$2:$N$54,14,FALSE)</f>
        <v>#N/A</v>
      </c>
    </row>
    <row r="593" spans="1:41" ht="50" customHeight="1">
      <c r="A593" s="495">
        <f t="shared" si="3"/>
        <v>536</v>
      </c>
      <c r="B593" s="542"/>
      <c r="C593" s="543"/>
      <c r="D593" s="543"/>
      <c r="E593" s="543"/>
      <c r="F593" s="543"/>
      <c r="G593" s="543"/>
      <c r="H593" s="543"/>
      <c r="I593" s="543"/>
      <c r="J593" s="543"/>
      <c r="K593" s="543"/>
      <c r="L593" s="536"/>
      <c r="M593" s="537"/>
      <c r="N593" s="537"/>
      <c r="O593" s="537"/>
      <c r="P593" s="538"/>
      <c r="Q593" s="502" t="s">
        <v>191</v>
      </c>
      <c r="R593" s="503"/>
      <c r="S593" s="503"/>
      <c r="T593" s="503"/>
      <c r="U593" s="504"/>
      <c r="V593" s="284"/>
      <c r="W593" s="499" t="str" cm="1">
        <f t="array" ref="W593">_xlfn.IFS(AND(B593="",Z593=""),"事業所番号及びサービス名を入力してください。",AND(B593="",Z593&lt;&gt;""),"事業所番号を入力してください。",AND(B593&lt;&gt;"",Z593=""),"サービス名を入力してください。",AND(B593&lt;&gt;"",Z593&lt;&gt;""),IF(LEFT(B593,2)="23",IFERROR(VLOOKUP(B593&amp;Z593,事業所一覧!$A$2:$D$44337,4,FALSE),"事業所番号若しくはサービス名に誤りがないか確認してください。"),"愛知県外の事業所は手入力してください。"))</f>
        <v>事業所番号及びサービス名を入力してください。</v>
      </c>
      <c r="X593" s="500"/>
      <c r="Y593" s="501"/>
      <c r="Z593" s="511"/>
      <c r="AA593" s="511"/>
      <c r="AB593" s="511"/>
      <c r="AC593" s="348" t="str">
        <f>IFERROR(VLOOKUP(Z593,【参考】数式用!$A$4:$B$54,2,FALSE),"")</f>
        <v/>
      </c>
      <c r="AD593" s="221"/>
      <c r="AE593" s="220" t="str">
        <f>IF(B593="","",IF(AO593="総合事業","数式を削除して手入力",IFERROR(INDEX(【参考】数式用!$AT$3:$AV$452,MATCH(Q593&amp;V593,【参考】数式用!$AS$3:$AS$452,0),MATCH(VLOOKUP(Z593,【参考】数式用!$AW$2:$AX$53,2,FALSE),【参考】数式用!$AT$2:$AV$2,0)),10)))</f>
        <v/>
      </c>
      <c r="AN593" s="428" t="e">
        <f>IF($L$18="", "", VLOOKUP(Z593,【参考】数式用!$A$4:$M$54,13,FALSE))</f>
        <v>#N/A</v>
      </c>
      <c r="AO593" s="46" t="e">
        <f>VLOOKUP(Z593,【参考】数式用!$A$2:$N$54,14,FALSE)</f>
        <v>#N/A</v>
      </c>
    </row>
    <row r="594" spans="1:41" ht="50" customHeight="1">
      <c r="A594" s="495">
        <f t="shared" ref="A594" si="194">A593+1</f>
        <v>537</v>
      </c>
      <c r="B594" s="542"/>
      <c r="C594" s="543"/>
      <c r="D594" s="543"/>
      <c r="E594" s="543"/>
      <c r="F594" s="543"/>
      <c r="G594" s="543"/>
      <c r="H594" s="543"/>
      <c r="I594" s="543"/>
      <c r="J594" s="543"/>
      <c r="K594" s="543"/>
      <c r="L594" s="536"/>
      <c r="M594" s="537"/>
      <c r="N594" s="537"/>
      <c r="O594" s="537"/>
      <c r="P594" s="538"/>
      <c r="Q594" s="502" t="s">
        <v>191</v>
      </c>
      <c r="R594" s="503"/>
      <c r="S594" s="503"/>
      <c r="T594" s="503"/>
      <c r="U594" s="504"/>
      <c r="V594" s="284"/>
      <c r="W594" s="499" t="str" cm="1">
        <f t="array" ref="W594">_xlfn.IFS(AND(B594="",Z594=""),"事業所番号及びサービス名を入力してください。",AND(B594="",Z594&lt;&gt;""),"事業所番号を入力してください。",AND(B594&lt;&gt;"",Z594=""),"サービス名を入力してください。",AND(B594&lt;&gt;"",Z594&lt;&gt;""),IF(LEFT(B594,2)="23",IFERROR(VLOOKUP(B594&amp;Z594,事業所一覧!$A$2:$D$44337,4,FALSE),"事業所番号若しくはサービス名に誤りがないか確認してください。"),"愛知県外の事業所は手入力してください。"))</f>
        <v>事業所番号及びサービス名を入力してください。</v>
      </c>
      <c r="X594" s="500"/>
      <c r="Y594" s="501"/>
      <c r="Z594" s="511"/>
      <c r="AA594" s="511"/>
      <c r="AB594" s="511"/>
      <c r="AC594" s="348" t="str">
        <f>IFERROR(VLOOKUP(Z594,【参考】数式用!$A$4:$B$54,2,FALSE),"")</f>
        <v/>
      </c>
      <c r="AD594" s="221"/>
      <c r="AE594" s="220" t="str">
        <f>IF(B594="","",IF(AO594="総合事業","数式を削除して手入力",IFERROR(INDEX(【参考】数式用!$AT$3:$AV$452,MATCH(Q594&amp;V594,【参考】数式用!$AS$3:$AS$452,0),MATCH(VLOOKUP(Z594,【参考】数式用!$AW$2:$AX$53,2,FALSE),【参考】数式用!$AT$2:$AV$2,0)),10)))</f>
        <v/>
      </c>
      <c r="AN594" s="428" t="e">
        <f>IF($L$18="", "", VLOOKUP(Z594,【参考】数式用!$A$4:$M$54,13,FALSE))</f>
        <v>#N/A</v>
      </c>
      <c r="AO594" s="46" t="e">
        <f>VLOOKUP(Z594,【参考】数式用!$A$2:$N$54,14,FALSE)</f>
        <v>#N/A</v>
      </c>
    </row>
    <row r="595" spans="1:41" ht="50" customHeight="1">
      <c r="A595" s="495">
        <f t="shared" si="3"/>
        <v>538</v>
      </c>
      <c r="B595" s="542"/>
      <c r="C595" s="543"/>
      <c r="D595" s="543"/>
      <c r="E595" s="543"/>
      <c r="F595" s="543"/>
      <c r="G595" s="543"/>
      <c r="H595" s="543"/>
      <c r="I595" s="543"/>
      <c r="J595" s="543"/>
      <c r="K595" s="543"/>
      <c r="L595" s="536"/>
      <c r="M595" s="537"/>
      <c r="N595" s="537"/>
      <c r="O595" s="537"/>
      <c r="P595" s="538"/>
      <c r="Q595" s="502" t="s">
        <v>191</v>
      </c>
      <c r="R595" s="503"/>
      <c r="S595" s="503"/>
      <c r="T595" s="503"/>
      <c r="U595" s="504"/>
      <c r="V595" s="284"/>
      <c r="W595" s="499" t="str" cm="1">
        <f t="array" ref="W595">_xlfn.IFS(AND(B595="",Z595=""),"事業所番号及びサービス名を入力してください。",AND(B595="",Z595&lt;&gt;""),"事業所番号を入力してください。",AND(B595&lt;&gt;"",Z595=""),"サービス名を入力してください。",AND(B595&lt;&gt;"",Z595&lt;&gt;""),IF(LEFT(B595,2)="23",IFERROR(VLOOKUP(B595&amp;Z595,事業所一覧!$A$2:$D$44337,4,FALSE),"事業所番号若しくはサービス名に誤りがないか確認してください。"),"愛知県外の事業所は手入力してください。"))</f>
        <v>事業所番号及びサービス名を入力してください。</v>
      </c>
      <c r="X595" s="500"/>
      <c r="Y595" s="501"/>
      <c r="Z595" s="511"/>
      <c r="AA595" s="511"/>
      <c r="AB595" s="511"/>
      <c r="AC595" s="348" t="str">
        <f>IFERROR(VLOOKUP(Z595,【参考】数式用!$A$4:$B$54,2,FALSE),"")</f>
        <v/>
      </c>
      <c r="AD595" s="221"/>
      <c r="AE595" s="220" t="str">
        <f>IF(B595="","",IF(AO595="総合事業","数式を削除して手入力",IFERROR(INDEX(【参考】数式用!$AT$3:$AV$452,MATCH(Q595&amp;V595,【参考】数式用!$AS$3:$AS$452,0),MATCH(VLOOKUP(Z595,【参考】数式用!$AW$2:$AX$53,2,FALSE),【参考】数式用!$AT$2:$AV$2,0)),10)))</f>
        <v/>
      </c>
      <c r="AN595" s="428" t="e">
        <f>IF($L$18="", "", VLOOKUP(Z595,【参考】数式用!$A$4:$M$54,13,FALSE))</f>
        <v>#N/A</v>
      </c>
      <c r="AO595" s="46" t="e">
        <f>VLOOKUP(Z595,【参考】数式用!$A$2:$N$54,14,FALSE)</f>
        <v>#N/A</v>
      </c>
    </row>
    <row r="596" spans="1:41" ht="50" customHeight="1">
      <c r="A596" s="495">
        <f t="shared" ref="A596" si="195">A595+1</f>
        <v>539</v>
      </c>
      <c r="B596" s="542"/>
      <c r="C596" s="543"/>
      <c r="D596" s="543"/>
      <c r="E596" s="543"/>
      <c r="F596" s="543"/>
      <c r="G596" s="543"/>
      <c r="H596" s="543"/>
      <c r="I596" s="543"/>
      <c r="J596" s="543"/>
      <c r="K596" s="543"/>
      <c r="L596" s="536"/>
      <c r="M596" s="537"/>
      <c r="N596" s="537"/>
      <c r="O596" s="537"/>
      <c r="P596" s="538"/>
      <c r="Q596" s="502" t="s">
        <v>191</v>
      </c>
      <c r="R596" s="503"/>
      <c r="S596" s="503"/>
      <c r="T596" s="503"/>
      <c r="U596" s="504"/>
      <c r="V596" s="284"/>
      <c r="W596" s="499" t="str" cm="1">
        <f t="array" ref="W596">_xlfn.IFS(AND(B596="",Z596=""),"事業所番号及びサービス名を入力してください。",AND(B596="",Z596&lt;&gt;""),"事業所番号を入力してください。",AND(B596&lt;&gt;"",Z596=""),"サービス名を入力してください。",AND(B596&lt;&gt;"",Z596&lt;&gt;""),IF(LEFT(B596,2)="23",IFERROR(VLOOKUP(B596&amp;Z596,事業所一覧!$A$2:$D$44337,4,FALSE),"事業所番号若しくはサービス名に誤りがないか確認してください。"),"愛知県外の事業所は手入力してください。"))</f>
        <v>事業所番号及びサービス名を入力してください。</v>
      </c>
      <c r="X596" s="500"/>
      <c r="Y596" s="501"/>
      <c r="Z596" s="511"/>
      <c r="AA596" s="511"/>
      <c r="AB596" s="511"/>
      <c r="AC596" s="348" t="str">
        <f>IFERROR(VLOOKUP(Z596,【参考】数式用!$A$4:$B$54,2,FALSE),"")</f>
        <v/>
      </c>
      <c r="AD596" s="221"/>
      <c r="AE596" s="220" t="str">
        <f>IF(B596="","",IF(AO596="総合事業","数式を削除して手入力",IFERROR(INDEX(【参考】数式用!$AT$3:$AV$452,MATCH(Q596&amp;V596,【参考】数式用!$AS$3:$AS$452,0),MATCH(VLOOKUP(Z596,【参考】数式用!$AW$2:$AX$53,2,FALSE),【参考】数式用!$AT$2:$AV$2,0)),10)))</f>
        <v/>
      </c>
      <c r="AN596" s="428" t="e">
        <f>IF($L$18="", "", VLOOKUP(Z596,【参考】数式用!$A$4:$M$54,13,FALSE))</f>
        <v>#N/A</v>
      </c>
      <c r="AO596" s="46" t="e">
        <f>VLOOKUP(Z596,【参考】数式用!$A$2:$N$54,14,FALSE)</f>
        <v>#N/A</v>
      </c>
    </row>
    <row r="597" spans="1:41" ht="50" customHeight="1">
      <c r="A597" s="495">
        <f t="shared" si="3"/>
        <v>540</v>
      </c>
      <c r="B597" s="542"/>
      <c r="C597" s="543"/>
      <c r="D597" s="543"/>
      <c r="E597" s="543"/>
      <c r="F597" s="543"/>
      <c r="G597" s="543"/>
      <c r="H597" s="543"/>
      <c r="I597" s="543"/>
      <c r="J597" s="543"/>
      <c r="K597" s="543"/>
      <c r="L597" s="536"/>
      <c r="M597" s="537"/>
      <c r="N597" s="537"/>
      <c r="O597" s="537"/>
      <c r="P597" s="538"/>
      <c r="Q597" s="502" t="s">
        <v>191</v>
      </c>
      <c r="R597" s="503"/>
      <c r="S597" s="503"/>
      <c r="T597" s="503"/>
      <c r="U597" s="504"/>
      <c r="V597" s="284"/>
      <c r="W597" s="499" t="str" cm="1">
        <f t="array" ref="W597">_xlfn.IFS(AND(B597="",Z597=""),"事業所番号及びサービス名を入力してください。",AND(B597="",Z597&lt;&gt;""),"事業所番号を入力してください。",AND(B597&lt;&gt;"",Z597=""),"サービス名を入力してください。",AND(B597&lt;&gt;"",Z597&lt;&gt;""),IF(LEFT(B597,2)="23",IFERROR(VLOOKUP(B597&amp;Z597,事業所一覧!$A$2:$D$44337,4,FALSE),"事業所番号若しくはサービス名に誤りがないか確認してください。"),"愛知県外の事業所は手入力してください。"))</f>
        <v>事業所番号及びサービス名を入力してください。</v>
      </c>
      <c r="X597" s="500"/>
      <c r="Y597" s="501"/>
      <c r="Z597" s="511"/>
      <c r="AA597" s="511"/>
      <c r="AB597" s="511"/>
      <c r="AC597" s="348" t="str">
        <f>IFERROR(VLOOKUP(Z597,【参考】数式用!$A$4:$B$54,2,FALSE),"")</f>
        <v/>
      </c>
      <c r="AD597" s="221"/>
      <c r="AE597" s="220" t="str">
        <f>IF(B597="","",IF(AO597="総合事業","数式を削除して手入力",IFERROR(INDEX(【参考】数式用!$AT$3:$AV$452,MATCH(Q597&amp;V597,【参考】数式用!$AS$3:$AS$452,0),MATCH(VLOOKUP(Z597,【参考】数式用!$AW$2:$AX$53,2,FALSE),【参考】数式用!$AT$2:$AV$2,0)),10)))</f>
        <v/>
      </c>
      <c r="AN597" s="428" t="e">
        <f>IF($L$18="", "", VLOOKUP(Z597,【参考】数式用!$A$4:$M$54,13,FALSE))</f>
        <v>#N/A</v>
      </c>
      <c r="AO597" s="46" t="e">
        <f>VLOOKUP(Z597,【参考】数式用!$A$2:$N$54,14,FALSE)</f>
        <v>#N/A</v>
      </c>
    </row>
    <row r="598" spans="1:41" ht="50" customHeight="1">
      <c r="A598" s="495">
        <f t="shared" ref="A598:A661" si="196">A597+1</f>
        <v>541</v>
      </c>
      <c r="B598" s="542"/>
      <c r="C598" s="543"/>
      <c r="D598" s="543"/>
      <c r="E598" s="543"/>
      <c r="F598" s="543"/>
      <c r="G598" s="543"/>
      <c r="H598" s="543"/>
      <c r="I598" s="543"/>
      <c r="J598" s="543"/>
      <c r="K598" s="543"/>
      <c r="L598" s="536"/>
      <c r="M598" s="537"/>
      <c r="N598" s="537"/>
      <c r="O598" s="537"/>
      <c r="P598" s="538"/>
      <c r="Q598" s="502" t="s">
        <v>191</v>
      </c>
      <c r="R598" s="503"/>
      <c r="S598" s="503"/>
      <c r="T598" s="503"/>
      <c r="U598" s="504"/>
      <c r="V598" s="284"/>
      <c r="W598" s="499" t="str" cm="1">
        <f t="array" ref="W598">_xlfn.IFS(AND(B598="",Z598=""),"事業所番号及びサービス名を入力してください。",AND(B598="",Z598&lt;&gt;""),"事業所番号を入力してください。",AND(B598&lt;&gt;"",Z598=""),"サービス名を入力してください。",AND(B598&lt;&gt;"",Z598&lt;&gt;""),IF(LEFT(B598,2)="23",IFERROR(VLOOKUP(B598&amp;Z598,事業所一覧!$A$2:$D$44337,4,FALSE),"事業所番号若しくはサービス名に誤りがないか確認してください。"),"愛知県外の事業所は手入力してください。"))</f>
        <v>事業所番号及びサービス名を入力してください。</v>
      </c>
      <c r="X598" s="500"/>
      <c r="Y598" s="501"/>
      <c r="Z598" s="511"/>
      <c r="AA598" s="511"/>
      <c r="AB598" s="511"/>
      <c r="AC598" s="348" t="str">
        <f>IFERROR(VLOOKUP(Z598,【参考】数式用!$A$4:$B$54,2,FALSE),"")</f>
        <v/>
      </c>
      <c r="AD598" s="221"/>
      <c r="AE598" s="220" t="str">
        <f>IF(B598="","",IF(AO598="総合事業","数式を削除して手入力",IFERROR(INDEX(【参考】数式用!$AT$3:$AV$452,MATCH(Q598&amp;V598,【参考】数式用!$AS$3:$AS$452,0),MATCH(VLOOKUP(Z598,【参考】数式用!$AW$2:$AX$53,2,FALSE),【参考】数式用!$AT$2:$AV$2,0)),10)))</f>
        <v/>
      </c>
      <c r="AN598" s="428" t="e">
        <f>IF($L$18="", "", VLOOKUP(Z598,【参考】数式用!$A$4:$M$54,13,FALSE))</f>
        <v>#N/A</v>
      </c>
      <c r="AO598" s="46" t="e">
        <f>VLOOKUP(Z598,【参考】数式用!$A$2:$N$54,14,FALSE)</f>
        <v>#N/A</v>
      </c>
    </row>
    <row r="599" spans="1:41" ht="50" customHeight="1">
      <c r="A599" s="495">
        <f t="shared" si="196"/>
        <v>542</v>
      </c>
      <c r="B599" s="542"/>
      <c r="C599" s="543"/>
      <c r="D599" s="543"/>
      <c r="E599" s="543"/>
      <c r="F599" s="543"/>
      <c r="G599" s="543"/>
      <c r="H599" s="543"/>
      <c r="I599" s="543"/>
      <c r="J599" s="543"/>
      <c r="K599" s="543"/>
      <c r="L599" s="536"/>
      <c r="M599" s="537"/>
      <c r="N599" s="537"/>
      <c r="O599" s="537"/>
      <c r="P599" s="538"/>
      <c r="Q599" s="502" t="s">
        <v>191</v>
      </c>
      <c r="R599" s="503"/>
      <c r="S599" s="503"/>
      <c r="T599" s="503"/>
      <c r="U599" s="504"/>
      <c r="V599" s="284"/>
      <c r="W599" s="499" t="str" cm="1">
        <f t="array" ref="W599">_xlfn.IFS(AND(B599="",Z599=""),"事業所番号及びサービス名を入力してください。",AND(B599="",Z599&lt;&gt;""),"事業所番号を入力してください。",AND(B599&lt;&gt;"",Z599=""),"サービス名を入力してください。",AND(B599&lt;&gt;"",Z599&lt;&gt;""),IF(LEFT(B599,2)="23",IFERROR(VLOOKUP(B599&amp;Z599,事業所一覧!$A$2:$D$44337,4,FALSE),"事業所番号若しくはサービス名に誤りがないか確認してください。"),"愛知県外の事業所は手入力してください。"))</f>
        <v>事業所番号及びサービス名を入力してください。</v>
      </c>
      <c r="X599" s="500"/>
      <c r="Y599" s="501"/>
      <c r="Z599" s="511"/>
      <c r="AA599" s="511"/>
      <c r="AB599" s="511"/>
      <c r="AC599" s="348" t="str">
        <f>IFERROR(VLOOKUP(Z599,【参考】数式用!$A$4:$B$54,2,FALSE),"")</f>
        <v/>
      </c>
      <c r="AD599" s="221"/>
      <c r="AE599" s="220" t="str">
        <f>IF(B599="","",IF(AO599="総合事業","数式を削除して手入力",IFERROR(INDEX(【参考】数式用!$AT$3:$AV$452,MATCH(Q599&amp;V599,【参考】数式用!$AS$3:$AS$452,0),MATCH(VLOOKUP(Z599,【参考】数式用!$AW$2:$AX$53,2,FALSE),【参考】数式用!$AT$2:$AV$2,0)),10)))</f>
        <v/>
      </c>
      <c r="AN599" s="428" t="e">
        <f>IF($L$18="", "", VLOOKUP(Z599,【参考】数式用!$A$4:$M$54,13,FALSE))</f>
        <v>#N/A</v>
      </c>
      <c r="AO599" s="46" t="e">
        <f>VLOOKUP(Z599,【参考】数式用!$A$2:$N$54,14,FALSE)</f>
        <v>#N/A</v>
      </c>
    </row>
    <row r="600" spans="1:41" ht="50" customHeight="1">
      <c r="A600" s="495">
        <f t="shared" si="196"/>
        <v>543</v>
      </c>
      <c r="B600" s="542"/>
      <c r="C600" s="543"/>
      <c r="D600" s="543"/>
      <c r="E600" s="543"/>
      <c r="F600" s="543"/>
      <c r="G600" s="543"/>
      <c r="H600" s="543"/>
      <c r="I600" s="543"/>
      <c r="J600" s="543"/>
      <c r="K600" s="543"/>
      <c r="L600" s="536"/>
      <c r="M600" s="537"/>
      <c r="N600" s="537"/>
      <c r="O600" s="537"/>
      <c r="P600" s="538"/>
      <c r="Q600" s="502" t="s">
        <v>191</v>
      </c>
      <c r="R600" s="503"/>
      <c r="S600" s="503"/>
      <c r="T600" s="503"/>
      <c r="U600" s="504"/>
      <c r="V600" s="284"/>
      <c r="W600" s="499" t="str" cm="1">
        <f t="array" ref="W600">_xlfn.IFS(AND(B600="",Z600=""),"事業所番号及びサービス名を入力してください。",AND(B600="",Z600&lt;&gt;""),"事業所番号を入力してください。",AND(B600&lt;&gt;"",Z600=""),"サービス名を入力してください。",AND(B600&lt;&gt;"",Z600&lt;&gt;""),IF(LEFT(B600,2)="23",IFERROR(VLOOKUP(B600&amp;Z600,事業所一覧!$A$2:$D$44337,4,FALSE),"事業所番号若しくはサービス名に誤りがないか確認してください。"),"愛知県外の事業所は手入力してください。"))</f>
        <v>事業所番号及びサービス名を入力してください。</v>
      </c>
      <c r="X600" s="500"/>
      <c r="Y600" s="501"/>
      <c r="Z600" s="511"/>
      <c r="AA600" s="511"/>
      <c r="AB600" s="511"/>
      <c r="AC600" s="348" t="str">
        <f>IFERROR(VLOOKUP(Z600,【参考】数式用!$A$4:$B$54,2,FALSE),"")</f>
        <v/>
      </c>
      <c r="AD600" s="221"/>
      <c r="AE600" s="220" t="str">
        <f>IF(B600="","",IF(AO600="総合事業","数式を削除して手入力",IFERROR(INDEX(【参考】数式用!$AT$3:$AV$452,MATCH(Q600&amp;V600,【参考】数式用!$AS$3:$AS$452,0),MATCH(VLOOKUP(Z600,【参考】数式用!$AW$2:$AX$53,2,FALSE),【参考】数式用!$AT$2:$AV$2,0)),10)))</f>
        <v/>
      </c>
      <c r="AN600" s="428" t="e">
        <f>IF($L$18="", "", VLOOKUP(Z600,【参考】数式用!$A$4:$M$54,13,FALSE))</f>
        <v>#N/A</v>
      </c>
      <c r="AO600" s="46" t="e">
        <f>VLOOKUP(Z600,【参考】数式用!$A$2:$N$54,14,FALSE)</f>
        <v>#N/A</v>
      </c>
    </row>
    <row r="601" spans="1:41" ht="50" customHeight="1">
      <c r="A601" s="495">
        <f t="shared" si="196"/>
        <v>544</v>
      </c>
      <c r="B601" s="542"/>
      <c r="C601" s="543"/>
      <c r="D601" s="543"/>
      <c r="E601" s="543"/>
      <c r="F601" s="543"/>
      <c r="G601" s="543"/>
      <c r="H601" s="543"/>
      <c r="I601" s="543"/>
      <c r="J601" s="543"/>
      <c r="K601" s="543"/>
      <c r="L601" s="536"/>
      <c r="M601" s="537"/>
      <c r="N601" s="537"/>
      <c r="O601" s="537"/>
      <c r="P601" s="538"/>
      <c r="Q601" s="502" t="s">
        <v>191</v>
      </c>
      <c r="R601" s="503"/>
      <c r="S601" s="503"/>
      <c r="T601" s="503"/>
      <c r="U601" s="504"/>
      <c r="V601" s="284"/>
      <c r="W601" s="499" t="str" cm="1">
        <f t="array" ref="W601">_xlfn.IFS(AND(B601="",Z601=""),"事業所番号及びサービス名を入力してください。",AND(B601="",Z601&lt;&gt;""),"事業所番号を入力してください。",AND(B601&lt;&gt;"",Z601=""),"サービス名を入力してください。",AND(B601&lt;&gt;"",Z601&lt;&gt;""),IF(LEFT(B601,2)="23",IFERROR(VLOOKUP(B601&amp;Z601,事業所一覧!$A$2:$D$44337,4,FALSE),"事業所番号若しくはサービス名に誤りがないか確認してください。"),"愛知県外の事業所は手入力してください。"))</f>
        <v>事業所番号及びサービス名を入力してください。</v>
      </c>
      <c r="X601" s="500"/>
      <c r="Y601" s="501"/>
      <c r="Z601" s="511"/>
      <c r="AA601" s="511"/>
      <c r="AB601" s="511"/>
      <c r="AC601" s="348" t="str">
        <f>IFERROR(VLOOKUP(Z601,【参考】数式用!$A$4:$B$54,2,FALSE),"")</f>
        <v/>
      </c>
      <c r="AD601" s="221"/>
      <c r="AE601" s="220" t="str">
        <f>IF(B601="","",IF(AO601="総合事業","数式を削除して手入力",IFERROR(INDEX(【参考】数式用!$AT$3:$AV$452,MATCH(Q601&amp;V601,【参考】数式用!$AS$3:$AS$452,0),MATCH(VLOOKUP(Z601,【参考】数式用!$AW$2:$AX$53,2,FALSE),【参考】数式用!$AT$2:$AV$2,0)),10)))</f>
        <v/>
      </c>
      <c r="AN601" s="428" t="e">
        <f>IF($L$18="", "", VLOOKUP(Z601,【参考】数式用!$A$4:$M$54,13,FALSE))</f>
        <v>#N/A</v>
      </c>
      <c r="AO601" s="46" t="e">
        <f>VLOOKUP(Z601,【参考】数式用!$A$2:$N$54,14,FALSE)</f>
        <v>#N/A</v>
      </c>
    </row>
    <row r="602" spans="1:41" ht="50" customHeight="1">
      <c r="A602" s="495">
        <f t="shared" si="196"/>
        <v>545</v>
      </c>
      <c r="B602" s="542"/>
      <c r="C602" s="543"/>
      <c r="D602" s="543"/>
      <c r="E602" s="543"/>
      <c r="F602" s="543"/>
      <c r="G602" s="543"/>
      <c r="H602" s="543"/>
      <c r="I602" s="543"/>
      <c r="J602" s="543"/>
      <c r="K602" s="543"/>
      <c r="L602" s="536"/>
      <c r="M602" s="537"/>
      <c r="N602" s="537"/>
      <c r="O602" s="537"/>
      <c r="P602" s="538"/>
      <c r="Q602" s="502" t="s">
        <v>191</v>
      </c>
      <c r="R602" s="503"/>
      <c r="S602" s="503"/>
      <c r="T602" s="503"/>
      <c r="U602" s="504"/>
      <c r="V602" s="284"/>
      <c r="W602" s="499" t="str" cm="1">
        <f t="array" ref="W602">_xlfn.IFS(AND(B602="",Z602=""),"事業所番号及びサービス名を入力してください。",AND(B602="",Z602&lt;&gt;""),"事業所番号を入力してください。",AND(B602&lt;&gt;"",Z602=""),"サービス名を入力してください。",AND(B602&lt;&gt;"",Z602&lt;&gt;""),IF(LEFT(B602,2)="23",IFERROR(VLOOKUP(B602&amp;Z602,事業所一覧!$A$2:$D$44337,4,FALSE),"事業所番号若しくはサービス名に誤りがないか確認してください。"),"愛知県外の事業所は手入力してください。"))</f>
        <v>事業所番号及びサービス名を入力してください。</v>
      </c>
      <c r="X602" s="500"/>
      <c r="Y602" s="501"/>
      <c r="Z602" s="511"/>
      <c r="AA602" s="511"/>
      <c r="AB602" s="511"/>
      <c r="AC602" s="348" t="str">
        <f>IFERROR(VLOOKUP(Z602,【参考】数式用!$A$4:$B$54,2,FALSE),"")</f>
        <v/>
      </c>
      <c r="AD602" s="221"/>
      <c r="AE602" s="220" t="str">
        <f>IF(B602="","",IF(AO602="総合事業","数式を削除して手入力",IFERROR(INDEX(【参考】数式用!$AT$3:$AV$452,MATCH(Q602&amp;V602,【参考】数式用!$AS$3:$AS$452,0),MATCH(VLOOKUP(Z602,【参考】数式用!$AW$2:$AX$53,2,FALSE),【参考】数式用!$AT$2:$AV$2,0)),10)))</f>
        <v/>
      </c>
      <c r="AN602" s="428" t="e">
        <f>IF($L$18="", "", VLOOKUP(Z602,【参考】数式用!$A$4:$M$54,13,FALSE))</f>
        <v>#N/A</v>
      </c>
      <c r="AO602" s="46" t="e">
        <f>VLOOKUP(Z602,【参考】数式用!$A$2:$N$54,14,FALSE)</f>
        <v>#N/A</v>
      </c>
    </row>
    <row r="603" spans="1:41" ht="50" customHeight="1">
      <c r="A603" s="495">
        <f t="shared" si="196"/>
        <v>546</v>
      </c>
      <c r="B603" s="542"/>
      <c r="C603" s="543"/>
      <c r="D603" s="543"/>
      <c r="E603" s="543"/>
      <c r="F603" s="543"/>
      <c r="G603" s="543"/>
      <c r="H603" s="543"/>
      <c r="I603" s="543"/>
      <c r="J603" s="543"/>
      <c r="K603" s="543"/>
      <c r="L603" s="536"/>
      <c r="M603" s="537"/>
      <c r="N603" s="537"/>
      <c r="O603" s="537"/>
      <c r="P603" s="538"/>
      <c r="Q603" s="502" t="s">
        <v>191</v>
      </c>
      <c r="R603" s="503"/>
      <c r="S603" s="503"/>
      <c r="T603" s="503"/>
      <c r="U603" s="504"/>
      <c r="V603" s="284"/>
      <c r="W603" s="499" t="str" cm="1">
        <f t="array" ref="W603">_xlfn.IFS(AND(B603="",Z603=""),"事業所番号及びサービス名を入力してください。",AND(B603="",Z603&lt;&gt;""),"事業所番号を入力してください。",AND(B603&lt;&gt;"",Z603=""),"サービス名を入力してください。",AND(B603&lt;&gt;"",Z603&lt;&gt;""),IF(LEFT(B603,2)="23",IFERROR(VLOOKUP(B603&amp;Z603,事業所一覧!$A$2:$D$44337,4,FALSE),"事業所番号若しくはサービス名に誤りがないか確認してください。"),"愛知県外の事業所は手入力してください。"))</f>
        <v>事業所番号及びサービス名を入力してください。</v>
      </c>
      <c r="X603" s="500"/>
      <c r="Y603" s="501"/>
      <c r="Z603" s="511"/>
      <c r="AA603" s="511"/>
      <c r="AB603" s="511"/>
      <c r="AC603" s="348" t="str">
        <f>IFERROR(VLOOKUP(Z603,【参考】数式用!$A$4:$B$54,2,FALSE),"")</f>
        <v/>
      </c>
      <c r="AD603" s="221"/>
      <c r="AE603" s="220" t="str">
        <f>IF(B603="","",IF(AO603="総合事業","数式を削除して手入力",IFERROR(INDEX(【参考】数式用!$AT$3:$AV$452,MATCH(Q603&amp;V603,【参考】数式用!$AS$3:$AS$452,0),MATCH(VLOOKUP(Z603,【参考】数式用!$AW$2:$AX$53,2,FALSE),【参考】数式用!$AT$2:$AV$2,0)),10)))</f>
        <v/>
      </c>
      <c r="AN603" s="428" t="e">
        <f>IF($L$18="", "", VLOOKUP(Z603,【参考】数式用!$A$4:$M$54,13,FALSE))</f>
        <v>#N/A</v>
      </c>
      <c r="AO603" s="46" t="e">
        <f>VLOOKUP(Z603,【参考】数式用!$A$2:$N$54,14,FALSE)</f>
        <v>#N/A</v>
      </c>
    </row>
    <row r="604" spans="1:41" ht="50" customHeight="1">
      <c r="A604" s="495">
        <f t="shared" si="196"/>
        <v>547</v>
      </c>
      <c r="B604" s="542"/>
      <c r="C604" s="543"/>
      <c r="D604" s="543"/>
      <c r="E604" s="543"/>
      <c r="F604" s="543"/>
      <c r="G604" s="543"/>
      <c r="H604" s="543"/>
      <c r="I604" s="543"/>
      <c r="J604" s="543"/>
      <c r="K604" s="543"/>
      <c r="L604" s="536"/>
      <c r="M604" s="537"/>
      <c r="N604" s="537"/>
      <c r="O604" s="537"/>
      <c r="P604" s="538"/>
      <c r="Q604" s="502" t="s">
        <v>191</v>
      </c>
      <c r="R604" s="503"/>
      <c r="S604" s="503"/>
      <c r="T604" s="503"/>
      <c r="U604" s="504"/>
      <c r="V604" s="284"/>
      <c r="W604" s="499" t="str" cm="1">
        <f t="array" ref="W604">_xlfn.IFS(AND(B604="",Z604=""),"事業所番号及びサービス名を入力してください。",AND(B604="",Z604&lt;&gt;""),"事業所番号を入力してください。",AND(B604&lt;&gt;"",Z604=""),"サービス名を入力してください。",AND(B604&lt;&gt;"",Z604&lt;&gt;""),IF(LEFT(B604,2)="23",IFERROR(VLOOKUP(B604&amp;Z604,事業所一覧!$A$2:$D$44337,4,FALSE),"事業所番号若しくはサービス名に誤りがないか確認してください。"),"愛知県外の事業所は手入力してください。"))</f>
        <v>事業所番号及びサービス名を入力してください。</v>
      </c>
      <c r="X604" s="500"/>
      <c r="Y604" s="501"/>
      <c r="Z604" s="511"/>
      <c r="AA604" s="511"/>
      <c r="AB604" s="511"/>
      <c r="AC604" s="348" t="str">
        <f>IFERROR(VLOOKUP(Z604,【参考】数式用!$A$4:$B$54,2,FALSE),"")</f>
        <v/>
      </c>
      <c r="AD604" s="221"/>
      <c r="AE604" s="220" t="str">
        <f>IF(B604="","",IF(AO604="総合事業","数式を削除して手入力",IFERROR(INDEX(【参考】数式用!$AT$3:$AV$452,MATCH(Q604&amp;V604,【参考】数式用!$AS$3:$AS$452,0),MATCH(VLOOKUP(Z604,【参考】数式用!$AW$2:$AX$53,2,FALSE),【参考】数式用!$AT$2:$AV$2,0)),10)))</f>
        <v/>
      </c>
      <c r="AN604" s="428" t="e">
        <f>IF($L$18="", "", VLOOKUP(Z604,【参考】数式用!$A$4:$M$54,13,FALSE))</f>
        <v>#N/A</v>
      </c>
      <c r="AO604" s="46" t="e">
        <f>VLOOKUP(Z604,【参考】数式用!$A$2:$N$54,14,FALSE)</f>
        <v>#N/A</v>
      </c>
    </row>
    <row r="605" spans="1:41" ht="50" customHeight="1">
      <c r="A605" s="495">
        <f t="shared" si="196"/>
        <v>548</v>
      </c>
      <c r="B605" s="542"/>
      <c r="C605" s="543"/>
      <c r="D605" s="543"/>
      <c r="E605" s="543"/>
      <c r="F605" s="543"/>
      <c r="G605" s="543"/>
      <c r="H605" s="543"/>
      <c r="I605" s="543"/>
      <c r="J605" s="543"/>
      <c r="K605" s="543"/>
      <c r="L605" s="536"/>
      <c r="M605" s="537"/>
      <c r="N605" s="537"/>
      <c r="O605" s="537"/>
      <c r="P605" s="538"/>
      <c r="Q605" s="502" t="s">
        <v>191</v>
      </c>
      <c r="R605" s="503"/>
      <c r="S605" s="503"/>
      <c r="T605" s="503"/>
      <c r="U605" s="504"/>
      <c r="V605" s="284"/>
      <c r="W605" s="499" t="str" cm="1">
        <f t="array" ref="W605">_xlfn.IFS(AND(B605="",Z605=""),"事業所番号及びサービス名を入力してください。",AND(B605="",Z605&lt;&gt;""),"事業所番号を入力してください。",AND(B605&lt;&gt;"",Z605=""),"サービス名を入力してください。",AND(B605&lt;&gt;"",Z605&lt;&gt;""),IF(LEFT(B605,2)="23",IFERROR(VLOOKUP(B605&amp;Z605,事業所一覧!$A$2:$D$44337,4,FALSE),"事業所番号若しくはサービス名に誤りがないか確認してください。"),"愛知県外の事業所は手入力してください。"))</f>
        <v>事業所番号及びサービス名を入力してください。</v>
      </c>
      <c r="X605" s="500"/>
      <c r="Y605" s="501"/>
      <c r="Z605" s="511"/>
      <c r="AA605" s="511"/>
      <c r="AB605" s="511"/>
      <c r="AC605" s="348" t="str">
        <f>IFERROR(VLOOKUP(Z605,【参考】数式用!$A$4:$B$54,2,FALSE),"")</f>
        <v/>
      </c>
      <c r="AD605" s="221"/>
      <c r="AE605" s="220" t="str">
        <f>IF(B605="","",IF(AO605="総合事業","数式を削除して手入力",IFERROR(INDEX(【参考】数式用!$AT$3:$AV$452,MATCH(Q605&amp;V605,【参考】数式用!$AS$3:$AS$452,0),MATCH(VLOOKUP(Z605,【参考】数式用!$AW$2:$AX$53,2,FALSE),【参考】数式用!$AT$2:$AV$2,0)),10)))</f>
        <v/>
      </c>
      <c r="AN605" s="428" t="e">
        <f>IF($L$18="", "", VLOOKUP(Z605,【参考】数式用!$A$4:$M$54,13,FALSE))</f>
        <v>#N/A</v>
      </c>
      <c r="AO605" s="46" t="e">
        <f>VLOOKUP(Z605,【参考】数式用!$A$2:$N$54,14,FALSE)</f>
        <v>#N/A</v>
      </c>
    </row>
    <row r="606" spans="1:41" ht="50" customHeight="1">
      <c r="A606" s="495">
        <f t="shared" si="196"/>
        <v>549</v>
      </c>
      <c r="B606" s="542"/>
      <c r="C606" s="543"/>
      <c r="D606" s="543"/>
      <c r="E606" s="543"/>
      <c r="F606" s="543"/>
      <c r="G606" s="543"/>
      <c r="H606" s="543"/>
      <c r="I606" s="543"/>
      <c r="J606" s="543"/>
      <c r="K606" s="543"/>
      <c r="L606" s="536"/>
      <c r="M606" s="537"/>
      <c r="N606" s="537"/>
      <c r="O606" s="537"/>
      <c r="P606" s="538"/>
      <c r="Q606" s="502" t="s">
        <v>191</v>
      </c>
      <c r="R606" s="503"/>
      <c r="S606" s="503"/>
      <c r="T606" s="503"/>
      <c r="U606" s="504"/>
      <c r="V606" s="284"/>
      <c r="W606" s="499" t="str" cm="1">
        <f t="array" ref="W606">_xlfn.IFS(AND(B606="",Z606=""),"事業所番号及びサービス名を入力してください。",AND(B606="",Z606&lt;&gt;""),"事業所番号を入力してください。",AND(B606&lt;&gt;"",Z606=""),"サービス名を入力してください。",AND(B606&lt;&gt;"",Z606&lt;&gt;""),IF(LEFT(B606,2)="23",IFERROR(VLOOKUP(B606&amp;Z606,事業所一覧!$A$2:$D$44337,4,FALSE),"事業所番号若しくはサービス名に誤りがないか確認してください。"),"愛知県外の事業所は手入力してください。"))</f>
        <v>事業所番号及びサービス名を入力してください。</v>
      </c>
      <c r="X606" s="500"/>
      <c r="Y606" s="501"/>
      <c r="Z606" s="511"/>
      <c r="AA606" s="511"/>
      <c r="AB606" s="511"/>
      <c r="AC606" s="348" t="str">
        <f>IFERROR(VLOOKUP(Z606,【参考】数式用!$A$4:$B$54,2,FALSE),"")</f>
        <v/>
      </c>
      <c r="AD606" s="221"/>
      <c r="AE606" s="220" t="str">
        <f>IF(B606="","",IF(AO606="総合事業","数式を削除して手入力",IFERROR(INDEX(【参考】数式用!$AT$3:$AV$452,MATCH(Q606&amp;V606,【参考】数式用!$AS$3:$AS$452,0),MATCH(VLOOKUP(Z606,【参考】数式用!$AW$2:$AX$53,2,FALSE),【参考】数式用!$AT$2:$AV$2,0)),10)))</f>
        <v/>
      </c>
      <c r="AN606" s="428" t="e">
        <f>IF($L$18="", "", VLOOKUP(Z606,【参考】数式用!$A$4:$M$54,13,FALSE))</f>
        <v>#N/A</v>
      </c>
      <c r="AO606" s="46" t="e">
        <f>VLOOKUP(Z606,【参考】数式用!$A$2:$N$54,14,FALSE)</f>
        <v>#N/A</v>
      </c>
    </row>
    <row r="607" spans="1:41" ht="50" customHeight="1">
      <c r="A607" s="495">
        <f t="shared" si="196"/>
        <v>550</v>
      </c>
      <c r="B607" s="542"/>
      <c r="C607" s="543"/>
      <c r="D607" s="543"/>
      <c r="E607" s="543"/>
      <c r="F607" s="543"/>
      <c r="G607" s="543"/>
      <c r="H607" s="543"/>
      <c r="I607" s="543"/>
      <c r="J607" s="543"/>
      <c r="K607" s="543"/>
      <c r="L607" s="536"/>
      <c r="M607" s="537"/>
      <c r="N607" s="537"/>
      <c r="O607" s="537"/>
      <c r="P607" s="538"/>
      <c r="Q607" s="502" t="s">
        <v>191</v>
      </c>
      <c r="R607" s="503"/>
      <c r="S607" s="503"/>
      <c r="T607" s="503"/>
      <c r="U607" s="504"/>
      <c r="V607" s="284"/>
      <c r="W607" s="499" t="str" cm="1">
        <f t="array" ref="W607">_xlfn.IFS(AND(B607="",Z607=""),"事業所番号及びサービス名を入力してください。",AND(B607="",Z607&lt;&gt;""),"事業所番号を入力してください。",AND(B607&lt;&gt;"",Z607=""),"サービス名を入力してください。",AND(B607&lt;&gt;"",Z607&lt;&gt;""),IF(LEFT(B607,2)="23",IFERROR(VLOOKUP(B607&amp;Z607,事業所一覧!$A$2:$D$44337,4,FALSE),"事業所番号若しくはサービス名に誤りがないか確認してください。"),"愛知県外の事業所は手入力してください。"))</f>
        <v>事業所番号及びサービス名を入力してください。</v>
      </c>
      <c r="X607" s="500"/>
      <c r="Y607" s="501"/>
      <c r="Z607" s="511"/>
      <c r="AA607" s="511"/>
      <c r="AB607" s="511"/>
      <c r="AC607" s="348" t="str">
        <f>IFERROR(VLOOKUP(Z607,【参考】数式用!$A$4:$B$54,2,FALSE),"")</f>
        <v/>
      </c>
      <c r="AD607" s="221"/>
      <c r="AE607" s="220" t="str">
        <f>IF(B607="","",IF(AO607="総合事業","数式を削除して手入力",IFERROR(INDEX(【参考】数式用!$AT$3:$AV$452,MATCH(Q607&amp;V607,【参考】数式用!$AS$3:$AS$452,0),MATCH(VLOOKUP(Z607,【参考】数式用!$AW$2:$AX$53,2,FALSE),【参考】数式用!$AT$2:$AV$2,0)),10)))</f>
        <v/>
      </c>
      <c r="AN607" s="428" t="e">
        <f>IF($L$18="", "", VLOOKUP(Z607,【参考】数式用!$A$4:$M$54,13,FALSE))</f>
        <v>#N/A</v>
      </c>
      <c r="AO607" s="46" t="e">
        <f>VLOOKUP(Z607,【参考】数式用!$A$2:$N$54,14,FALSE)</f>
        <v>#N/A</v>
      </c>
    </row>
    <row r="608" spans="1:41" ht="50" customHeight="1">
      <c r="A608" s="495">
        <f t="shared" si="196"/>
        <v>551</v>
      </c>
      <c r="B608" s="542"/>
      <c r="C608" s="543"/>
      <c r="D608" s="543"/>
      <c r="E608" s="543"/>
      <c r="F608" s="543"/>
      <c r="G608" s="543"/>
      <c r="H608" s="543"/>
      <c r="I608" s="543"/>
      <c r="J608" s="543"/>
      <c r="K608" s="543"/>
      <c r="L608" s="536"/>
      <c r="M608" s="537"/>
      <c r="N608" s="537"/>
      <c r="O608" s="537"/>
      <c r="P608" s="538"/>
      <c r="Q608" s="502" t="s">
        <v>191</v>
      </c>
      <c r="R608" s="503"/>
      <c r="S608" s="503"/>
      <c r="T608" s="503"/>
      <c r="U608" s="504"/>
      <c r="V608" s="284"/>
      <c r="W608" s="499" t="str" cm="1">
        <f t="array" ref="W608">_xlfn.IFS(AND(B608="",Z608=""),"事業所番号及びサービス名を入力してください。",AND(B608="",Z608&lt;&gt;""),"事業所番号を入力してください。",AND(B608&lt;&gt;"",Z608=""),"サービス名を入力してください。",AND(B608&lt;&gt;"",Z608&lt;&gt;""),IF(LEFT(B608,2)="23",IFERROR(VLOOKUP(B608&amp;Z608,事業所一覧!$A$2:$D$44337,4,FALSE),"事業所番号若しくはサービス名に誤りがないか確認してください。"),"愛知県外の事業所は手入力してください。"))</f>
        <v>事業所番号及びサービス名を入力してください。</v>
      </c>
      <c r="X608" s="500"/>
      <c r="Y608" s="501"/>
      <c r="Z608" s="511"/>
      <c r="AA608" s="511"/>
      <c r="AB608" s="511"/>
      <c r="AC608" s="348" t="str">
        <f>IFERROR(VLOOKUP(Z608,【参考】数式用!$A$4:$B$54,2,FALSE),"")</f>
        <v/>
      </c>
      <c r="AD608" s="221"/>
      <c r="AE608" s="220" t="str">
        <f>IF(B608="","",IF(AO608="総合事業","数式を削除して手入力",IFERROR(INDEX(【参考】数式用!$AT$3:$AV$452,MATCH(Q608&amp;V608,【参考】数式用!$AS$3:$AS$452,0),MATCH(VLOOKUP(Z608,【参考】数式用!$AW$2:$AX$53,2,FALSE),【参考】数式用!$AT$2:$AV$2,0)),10)))</f>
        <v/>
      </c>
      <c r="AN608" s="428" t="e">
        <f>IF($L$18="", "", VLOOKUP(Z608,【参考】数式用!$A$4:$M$54,13,FALSE))</f>
        <v>#N/A</v>
      </c>
      <c r="AO608" s="46" t="e">
        <f>VLOOKUP(Z608,【参考】数式用!$A$2:$N$54,14,FALSE)</f>
        <v>#N/A</v>
      </c>
    </row>
    <row r="609" spans="1:41" ht="50" customHeight="1">
      <c r="A609" s="495">
        <f t="shared" si="196"/>
        <v>552</v>
      </c>
      <c r="B609" s="542"/>
      <c r="C609" s="543"/>
      <c r="D609" s="543"/>
      <c r="E609" s="543"/>
      <c r="F609" s="543"/>
      <c r="G609" s="543"/>
      <c r="H609" s="543"/>
      <c r="I609" s="543"/>
      <c r="J609" s="543"/>
      <c r="K609" s="543"/>
      <c r="L609" s="536"/>
      <c r="M609" s="537"/>
      <c r="N609" s="537"/>
      <c r="O609" s="537"/>
      <c r="P609" s="538"/>
      <c r="Q609" s="502" t="s">
        <v>191</v>
      </c>
      <c r="R609" s="503"/>
      <c r="S609" s="503"/>
      <c r="T609" s="503"/>
      <c r="U609" s="504"/>
      <c r="V609" s="284"/>
      <c r="W609" s="499" t="str" cm="1">
        <f t="array" ref="W609">_xlfn.IFS(AND(B609="",Z609=""),"事業所番号及びサービス名を入力してください。",AND(B609="",Z609&lt;&gt;""),"事業所番号を入力してください。",AND(B609&lt;&gt;"",Z609=""),"サービス名を入力してください。",AND(B609&lt;&gt;"",Z609&lt;&gt;""),IF(LEFT(B609,2)="23",IFERROR(VLOOKUP(B609&amp;Z609,事業所一覧!$A$2:$D$44337,4,FALSE),"事業所番号若しくはサービス名に誤りがないか確認してください。"),"愛知県外の事業所は手入力してください。"))</f>
        <v>事業所番号及びサービス名を入力してください。</v>
      </c>
      <c r="X609" s="500"/>
      <c r="Y609" s="501"/>
      <c r="Z609" s="511"/>
      <c r="AA609" s="511"/>
      <c r="AB609" s="511"/>
      <c r="AC609" s="348" t="str">
        <f>IFERROR(VLOOKUP(Z609,【参考】数式用!$A$4:$B$54,2,FALSE),"")</f>
        <v/>
      </c>
      <c r="AD609" s="221"/>
      <c r="AE609" s="220" t="str">
        <f>IF(B609="","",IF(AO609="総合事業","数式を削除して手入力",IFERROR(INDEX(【参考】数式用!$AT$3:$AV$452,MATCH(Q609&amp;V609,【参考】数式用!$AS$3:$AS$452,0),MATCH(VLOOKUP(Z609,【参考】数式用!$AW$2:$AX$53,2,FALSE),【参考】数式用!$AT$2:$AV$2,0)),10)))</f>
        <v/>
      </c>
      <c r="AN609" s="428" t="e">
        <f>IF($L$18="", "", VLOOKUP(Z609,【参考】数式用!$A$4:$M$54,13,FALSE))</f>
        <v>#N/A</v>
      </c>
      <c r="AO609" s="46" t="e">
        <f>VLOOKUP(Z609,【参考】数式用!$A$2:$N$54,14,FALSE)</f>
        <v>#N/A</v>
      </c>
    </row>
    <row r="610" spans="1:41" ht="50" customHeight="1">
      <c r="A610" s="495">
        <f t="shared" si="196"/>
        <v>553</v>
      </c>
      <c r="B610" s="542"/>
      <c r="C610" s="543"/>
      <c r="D610" s="543"/>
      <c r="E610" s="543"/>
      <c r="F610" s="543"/>
      <c r="G610" s="543"/>
      <c r="H610" s="543"/>
      <c r="I610" s="543"/>
      <c r="J610" s="543"/>
      <c r="K610" s="543"/>
      <c r="L610" s="536"/>
      <c r="M610" s="537"/>
      <c r="N610" s="537"/>
      <c r="O610" s="537"/>
      <c r="P610" s="538"/>
      <c r="Q610" s="502" t="s">
        <v>191</v>
      </c>
      <c r="R610" s="503"/>
      <c r="S610" s="503"/>
      <c r="T610" s="503"/>
      <c r="U610" s="504"/>
      <c r="V610" s="284"/>
      <c r="W610" s="499" t="str" cm="1">
        <f t="array" ref="W610">_xlfn.IFS(AND(B610="",Z610=""),"事業所番号及びサービス名を入力してください。",AND(B610="",Z610&lt;&gt;""),"事業所番号を入力してください。",AND(B610&lt;&gt;"",Z610=""),"サービス名を入力してください。",AND(B610&lt;&gt;"",Z610&lt;&gt;""),IF(LEFT(B610,2)="23",IFERROR(VLOOKUP(B610&amp;Z610,事業所一覧!$A$2:$D$44337,4,FALSE),"事業所番号若しくはサービス名に誤りがないか確認してください。"),"愛知県外の事業所は手入力してください。"))</f>
        <v>事業所番号及びサービス名を入力してください。</v>
      </c>
      <c r="X610" s="500"/>
      <c r="Y610" s="501"/>
      <c r="Z610" s="511"/>
      <c r="AA610" s="511"/>
      <c r="AB610" s="511"/>
      <c r="AC610" s="348" t="str">
        <f>IFERROR(VLOOKUP(Z610,【参考】数式用!$A$4:$B$54,2,FALSE),"")</f>
        <v/>
      </c>
      <c r="AD610" s="221"/>
      <c r="AE610" s="220" t="str">
        <f>IF(B610="","",IF(AO610="総合事業","数式を削除して手入力",IFERROR(INDEX(【参考】数式用!$AT$3:$AV$452,MATCH(Q610&amp;V610,【参考】数式用!$AS$3:$AS$452,0),MATCH(VLOOKUP(Z610,【参考】数式用!$AW$2:$AX$53,2,FALSE),【参考】数式用!$AT$2:$AV$2,0)),10)))</f>
        <v/>
      </c>
      <c r="AN610" s="428" t="e">
        <f>IF($L$18="", "", VLOOKUP(Z610,【参考】数式用!$A$4:$M$54,13,FALSE))</f>
        <v>#N/A</v>
      </c>
      <c r="AO610" s="46" t="e">
        <f>VLOOKUP(Z610,【参考】数式用!$A$2:$N$54,14,FALSE)</f>
        <v>#N/A</v>
      </c>
    </row>
    <row r="611" spans="1:41" ht="50" customHeight="1">
      <c r="A611" s="495">
        <f t="shared" si="196"/>
        <v>554</v>
      </c>
      <c r="B611" s="542"/>
      <c r="C611" s="543"/>
      <c r="D611" s="543"/>
      <c r="E611" s="543"/>
      <c r="F611" s="543"/>
      <c r="G611" s="543"/>
      <c r="H611" s="543"/>
      <c r="I611" s="543"/>
      <c r="J611" s="543"/>
      <c r="K611" s="543"/>
      <c r="L611" s="536"/>
      <c r="M611" s="537"/>
      <c r="N611" s="537"/>
      <c r="O611" s="537"/>
      <c r="P611" s="538"/>
      <c r="Q611" s="502" t="s">
        <v>191</v>
      </c>
      <c r="R611" s="503"/>
      <c r="S611" s="503"/>
      <c r="T611" s="503"/>
      <c r="U611" s="504"/>
      <c r="V611" s="284"/>
      <c r="W611" s="499" t="str" cm="1">
        <f t="array" ref="W611">_xlfn.IFS(AND(B611="",Z611=""),"事業所番号及びサービス名を入力してください。",AND(B611="",Z611&lt;&gt;""),"事業所番号を入力してください。",AND(B611&lt;&gt;"",Z611=""),"サービス名を入力してください。",AND(B611&lt;&gt;"",Z611&lt;&gt;""),IF(LEFT(B611,2)="23",IFERROR(VLOOKUP(B611&amp;Z611,事業所一覧!$A$2:$D$44337,4,FALSE),"事業所番号若しくはサービス名に誤りがないか確認してください。"),"愛知県外の事業所は手入力してください。"))</f>
        <v>事業所番号及びサービス名を入力してください。</v>
      </c>
      <c r="X611" s="500"/>
      <c r="Y611" s="501"/>
      <c r="Z611" s="511"/>
      <c r="AA611" s="511"/>
      <c r="AB611" s="511"/>
      <c r="AC611" s="348" t="str">
        <f>IFERROR(VLOOKUP(Z611,【参考】数式用!$A$4:$B$54,2,FALSE),"")</f>
        <v/>
      </c>
      <c r="AD611" s="221"/>
      <c r="AE611" s="220" t="str">
        <f>IF(B611="","",IF(AO611="総合事業","数式を削除して手入力",IFERROR(INDEX(【参考】数式用!$AT$3:$AV$452,MATCH(Q611&amp;V611,【参考】数式用!$AS$3:$AS$452,0),MATCH(VLOOKUP(Z611,【参考】数式用!$AW$2:$AX$53,2,FALSE),【参考】数式用!$AT$2:$AV$2,0)),10)))</f>
        <v/>
      </c>
      <c r="AN611" s="428" t="e">
        <f>IF($L$18="", "", VLOOKUP(Z611,【参考】数式用!$A$4:$M$54,13,FALSE))</f>
        <v>#N/A</v>
      </c>
      <c r="AO611" s="46" t="e">
        <f>VLOOKUP(Z611,【参考】数式用!$A$2:$N$54,14,FALSE)</f>
        <v>#N/A</v>
      </c>
    </row>
    <row r="612" spans="1:41" ht="50" customHeight="1">
      <c r="A612" s="495">
        <f t="shared" si="196"/>
        <v>555</v>
      </c>
      <c r="B612" s="542"/>
      <c r="C612" s="543"/>
      <c r="D612" s="543"/>
      <c r="E612" s="543"/>
      <c r="F612" s="543"/>
      <c r="G612" s="543"/>
      <c r="H612" s="543"/>
      <c r="I612" s="543"/>
      <c r="J612" s="543"/>
      <c r="K612" s="543"/>
      <c r="L612" s="536"/>
      <c r="M612" s="537"/>
      <c r="N612" s="537"/>
      <c r="O612" s="537"/>
      <c r="P612" s="538"/>
      <c r="Q612" s="502" t="s">
        <v>191</v>
      </c>
      <c r="R612" s="503"/>
      <c r="S612" s="503"/>
      <c r="T612" s="503"/>
      <c r="U612" s="504"/>
      <c r="V612" s="284"/>
      <c r="W612" s="499" t="str" cm="1">
        <f t="array" ref="W612">_xlfn.IFS(AND(B612="",Z612=""),"事業所番号及びサービス名を入力してください。",AND(B612="",Z612&lt;&gt;""),"事業所番号を入力してください。",AND(B612&lt;&gt;"",Z612=""),"サービス名を入力してください。",AND(B612&lt;&gt;"",Z612&lt;&gt;""),IF(LEFT(B612,2)="23",IFERROR(VLOOKUP(B612&amp;Z612,事業所一覧!$A$2:$D$44337,4,FALSE),"事業所番号若しくはサービス名に誤りがないか確認してください。"),"愛知県外の事業所は手入力してください。"))</f>
        <v>事業所番号及びサービス名を入力してください。</v>
      </c>
      <c r="X612" s="500"/>
      <c r="Y612" s="501"/>
      <c r="Z612" s="511"/>
      <c r="AA612" s="511"/>
      <c r="AB612" s="511"/>
      <c r="AC612" s="348" t="str">
        <f>IFERROR(VLOOKUP(Z612,【参考】数式用!$A$4:$B$54,2,FALSE),"")</f>
        <v/>
      </c>
      <c r="AD612" s="221"/>
      <c r="AE612" s="220" t="str">
        <f>IF(B612="","",IF(AO612="総合事業","数式を削除して手入力",IFERROR(INDEX(【参考】数式用!$AT$3:$AV$452,MATCH(Q612&amp;V612,【参考】数式用!$AS$3:$AS$452,0),MATCH(VLOOKUP(Z612,【参考】数式用!$AW$2:$AX$53,2,FALSE),【参考】数式用!$AT$2:$AV$2,0)),10)))</f>
        <v/>
      </c>
      <c r="AN612" s="428" t="e">
        <f>IF($L$18="", "", VLOOKUP(Z612,【参考】数式用!$A$4:$M$54,13,FALSE))</f>
        <v>#N/A</v>
      </c>
      <c r="AO612" s="46" t="e">
        <f>VLOOKUP(Z612,【参考】数式用!$A$2:$N$54,14,FALSE)</f>
        <v>#N/A</v>
      </c>
    </row>
    <row r="613" spans="1:41" ht="50" customHeight="1">
      <c r="A613" s="495">
        <f t="shared" si="196"/>
        <v>556</v>
      </c>
      <c r="B613" s="542"/>
      <c r="C613" s="543"/>
      <c r="D613" s="543"/>
      <c r="E613" s="543"/>
      <c r="F613" s="543"/>
      <c r="G613" s="543"/>
      <c r="H613" s="543"/>
      <c r="I613" s="543"/>
      <c r="J613" s="543"/>
      <c r="K613" s="543"/>
      <c r="L613" s="536"/>
      <c r="M613" s="537"/>
      <c r="N613" s="537"/>
      <c r="O613" s="537"/>
      <c r="P613" s="538"/>
      <c r="Q613" s="502" t="s">
        <v>191</v>
      </c>
      <c r="R613" s="503"/>
      <c r="S613" s="503"/>
      <c r="T613" s="503"/>
      <c r="U613" s="504"/>
      <c r="V613" s="284"/>
      <c r="W613" s="499" t="str" cm="1">
        <f t="array" ref="W613">_xlfn.IFS(AND(B613="",Z613=""),"事業所番号及びサービス名を入力してください。",AND(B613="",Z613&lt;&gt;""),"事業所番号を入力してください。",AND(B613&lt;&gt;"",Z613=""),"サービス名を入力してください。",AND(B613&lt;&gt;"",Z613&lt;&gt;""),IF(LEFT(B613,2)="23",IFERROR(VLOOKUP(B613&amp;Z613,事業所一覧!$A$2:$D$44337,4,FALSE),"事業所番号若しくはサービス名に誤りがないか確認してください。"),"愛知県外の事業所は手入力してください。"))</f>
        <v>事業所番号及びサービス名を入力してください。</v>
      </c>
      <c r="X613" s="500"/>
      <c r="Y613" s="501"/>
      <c r="Z613" s="511"/>
      <c r="AA613" s="511"/>
      <c r="AB613" s="511"/>
      <c r="AC613" s="348" t="str">
        <f>IFERROR(VLOOKUP(Z613,【参考】数式用!$A$4:$B$54,2,FALSE),"")</f>
        <v/>
      </c>
      <c r="AD613" s="221"/>
      <c r="AE613" s="220" t="str">
        <f>IF(B613="","",IF(AO613="総合事業","数式を削除して手入力",IFERROR(INDEX(【参考】数式用!$AT$3:$AV$452,MATCH(Q613&amp;V613,【参考】数式用!$AS$3:$AS$452,0),MATCH(VLOOKUP(Z613,【参考】数式用!$AW$2:$AX$53,2,FALSE),【参考】数式用!$AT$2:$AV$2,0)),10)))</f>
        <v/>
      </c>
      <c r="AN613" s="428" t="e">
        <f>IF($L$18="", "", VLOOKUP(Z613,【参考】数式用!$A$4:$M$54,13,FALSE))</f>
        <v>#N/A</v>
      </c>
      <c r="AO613" s="46" t="e">
        <f>VLOOKUP(Z613,【参考】数式用!$A$2:$N$54,14,FALSE)</f>
        <v>#N/A</v>
      </c>
    </row>
    <row r="614" spans="1:41" ht="50" customHeight="1">
      <c r="A614" s="495">
        <f t="shared" si="196"/>
        <v>557</v>
      </c>
      <c r="B614" s="542"/>
      <c r="C614" s="543"/>
      <c r="D614" s="543"/>
      <c r="E614" s="543"/>
      <c r="F614" s="543"/>
      <c r="G614" s="543"/>
      <c r="H614" s="543"/>
      <c r="I614" s="543"/>
      <c r="J614" s="543"/>
      <c r="K614" s="543"/>
      <c r="L614" s="536"/>
      <c r="M614" s="537"/>
      <c r="N614" s="537"/>
      <c r="O614" s="537"/>
      <c r="P614" s="538"/>
      <c r="Q614" s="502" t="s">
        <v>191</v>
      </c>
      <c r="R614" s="503"/>
      <c r="S614" s="503"/>
      <c r="T614" s="503"/>
      <c r="U614" s="504"/>
      <c r="V614" s="284"/>
      <c r="W614" s="499" t="str" cm="1">
        <f t="array" ref="W614">_xlfn.IFS(AND(B614="",Z614=""),"事業所番号及びサービス名を入力してください。",AND(B614="",Z614&lt;&gt;""),"事業所番号を入力してください。",AND(B614&lt;&gt;"",Z614=""),"サービス名を入力してください。",AND(B614&lt;&gt;"",Z614&lt;&gt;""),IF(LEFT(B614,2)="23",IFERROR(VLOOKUP(B614&amp;Z614,事業所一覧!$A$2:$D$44337,4,FALSE),"事業所番号若しくはサービス名に誤りがないか確認してください。"),"愛知県外の事業所は手入力してください。"))</f>
        <v>事業所番号及びサービス名を入力してください。</v>
      </c>
      <c r="X614" s="500"/>
      <c r="Y614" s="501"/>
      <c r="Z614" s="511"/>
      <c r="AA614" s="511"/>
      <c r="AB614" s="511"/>
      <c r="AC614" s="348" t="str">
        <f>IFERROR(VLOOKUP(Z614,【参考】数式用!$A$4:$B$54,2,FALSE),"")</f>
        <v/>
      </c>
      <c r="AD614" s="221"/>
      <c r="AE614" s="220" t="str">
        <f>IF(B614="","",IF(AO614="総合事業","数式を削除して手入力",IFERROR(INDEX(【参考】数式用!$AT$3:$AV$452,MATCH(Q614&amp;V614,【参考】数式用!$AS$3:$AS$452,0),MATCH(VLOOKUP(Z614,【参考】数式用!$AW$2:$AX$53,2,FALSE),【参考】数式用!$AT$2:$AV$2,0)),10)))</f>
        <v/>
      </c>
      <c r="AN614" s="428" t="e">
        <f>IF($L$18="", "", VLOOKUP(Z614,【参考】数式用!$A$4:$M$54,13,FALSE))</f>
        <v>#N/A</v>
      </c>
      <c r="AO614" s="46" t="e">
        <f>VLOOKUP(Z614,【参考】数式用!$A$2:$N$54,14,FALSE)</f>
        <v>#N/A</v>
      </c>
    </row>
    <row r="615" spans="1:41" ht="50" customHeight="1">
      <c r="A615" s="495">
        <f t="shared" si="196"/>
        <v>558</v>
      </c>
      <c r="B615" s="542"/>
      <c r="C615" s="543"/>
      <c r="D615" s="543"/>
      <c r="E615" s="543"/>
      <c r="F615" s="543"/>
      <c r="G615" s="543"/>
      <c r="H615" s="543"/>
      <c r="I615" s="543"/>
      <c r="J615" s="543"/>
      <c r="K615" s="543"/>
      <c r="L615" s="536"/>
      <c r="M615" s="537"/>
      <c r="N615" s="537"/>
      <c r="O615" s="537"/>
      <c r="P615" s="538"/>
      <c r="Q615" s="502" t="s">
        <v>191</v>
      </c>
      <c r="R615" s="503"/>
      <c r="S615" s="503"/>
      <c r="T615" s="503"/>
      <c r="U615" s="504"/>
      <c r="V615" s="284"/>
      <c r="W615" s="499" t="str" cm="1">
        <f t="array" ref="W615">_xlfn.IFS(AND(B615="",Z615=""),"事業所番号及びサービス名を入力してください。",AND(B615="",Z615&lt;&gt;""),"事業所番号を入力してください。",AND(B615&lt;&gt;"",Z615=""),"サービス名を入力してください。",AND(B615&lt;&gt;"",Z615&lt;&gt;""),IF(LEFT(B615,2)="23",IFERROR(VLOOKUP(B615&amp;Z615,事業所一覧!$A$2:$D$44337,4,FALSE),"事業所番号若しくはサービス名に誤りがないか確認してください。"),"愛知県外の事業所は手入力してください。"))</f>
        <v>事業所番号及びサービス名を入力してください。</v>
      </c>
      <c r="X615" s="500"/>
      <c r="Y615" s="501"/>
      <c r="Z615" s="511"/>
      <c r="AA615" s="511"/>
      <c r="AB615" s="511"/>
      <c r="AC615" s="348" t="str">
        <f>IFERROR(VLOOKUP(Z615,【参考】数式用!$A$4:$B$54,2,FALSE),"")</f>
        <v/>
      </c>
      <c r="AD615" s="221"/>
      <c r="AE615" s="220" t="str">
        <f>IF(B615="","",IF(AO615="総合事業","数式を削除して手入力",IFERROR(INDEX(【参考】数式用!$AT$3:$AV$452,MATCH(Q615&amp;V615,【参考】数式用!$AS$3:$AS$452,0),MATCH(VLOOKUP(Z615,【参考】数式用!$AW$2:$AX$53,2,FALSE),【参考】数式用!$AT$2:$AV$2,0)),10)))</f>
        <v/>
      </c>
      <c r="AN615" s="428" t="e">
        <f>IF($L$18="", "", VLOOKUP(Z615,【参考】数式用!$A$4:$M$54,13,FALSE))</f>
        <v>#N/A</v>
      </c>
      <c r="AO615" s="46" t="e">
        <f>VLOOKUP(Z615,【参考】数式用!$A$2:$N$54,14,FALSE)</f>
        <v>#N/A</v>
      </c>
    </row>
    <row r="616" spans="1:41" ht="50" customHeight="1">
      <c r="A616" s="495">
        <f t="shared" si="196"/>
        <v>559</v>
      </c>
      <c r="B616" s="542"/>
      <c r="C616" s="543"/>
      <c r="D616" s="543"/>
      <c r="E616" s="543"/>
      <c r="F616" s="543"/>
      <c r="G616" s="543"/>
      <c r="H616" s="543"/>
      <c r="I616" s="543"/>
      <c r="J616" s="543"/>
      <c r="K616" s="543"/>
      <c r="L616" s="536"/>
      <c r="M616" s="537"/>
      <c r="N616" s="537"/>
      <c r="O616" s="537"/>
      <c r="P616" s="538"/>
      <c r="Q616" s="502" t="s">
        <v>191</v>
      </c>
      <c r="R616" s="503"/>
      <c r="S616" s="503"/>
      <c r="T616" s="503"/>
      <c r="U616" s="504"/>
      <c r="V616" s="284"/>
      <c r="W616" s="499" t="str" cm="1">
        <f t="array" ref="W616">_xlfn.IFS(AND(B616="",Z616=""),"事業所番号及びサービス名を入力してください。",AND(B616="",Z616&lt;&gt;""),"事業所番号を入力してください。",AND(B616&lt;&gt;"",Z616=""),"サービス名を入力してください。",AND(B616&lt;&gt;"",Z616&lt;&gt;""),IF(LEFT(B616,2)="23",IFERROR(VLOOKUP(B616&amp;Z616,事業所一覧!$A$2:$D$44337,4,FALSE),"事業所番号若しくはサービス名に誤りがないか確認してください。"),"愛知県外の事業所は手入力してください。"))</f>
        <v>事業所番号及びサービス名を入力してください。</v>
      </c>
      <c r="X616" s="500"/>
      <c r="Y616" s="501"/>
      <c r="Z616" s="511"/>
      <c r="AA616" s="511"/>
      <c r="AB616" s="511"/>
      <c r="AC616" s="348" t="str">
        <f>IFERROR(VLOOKUP(Z616,【参考】数式用!$A$4:$B$54,2,FALSE),"")</f>
        <v/>
      </c>
      <c r="AD616" s="221"/>
      <c r="AE616" s="220" t="str">
        <f>IF(B616="","",IF(AO616="総合事業","数式を削除して手入力",IFERROR(INDEX(【参考】数式用!$AT$3:$AV$452,MATCH(Q616&amp;V616,【参考】数式用!$AS$3:$AS$452,0),MATCH(VLOOKUP(Z616,【参考】数式用!$AW$2:$AX$53,2,FALSE),【参考】数式用!$AT$2:$AV$2,0)),10)))</f>
        <v/>
      </c>
      <c r="AN616" s="428" t="e">
        <f>IF($L$18="", "", VLOOKUP(Z616,【参考】数式用!$A$4:$M$54,13,FALSE))</f>
        <v>#N/A</v>
      </c>
      <c r="AO616" s="46" t="e">
        <f>VLOOKUP(Z616,【参考】数式用!$A$2:$N$54,14,FALSE)</f>
        <v>#N/A</v>
      </c>
    </row>
    <row r="617" spans="1:41" ht="50" customHeight="1">
      <c r="A617" s="495">
        <f t="shared" si="196"/>
        <v>560</v>
      </c>
      <c r="B617" s="542"/>
      <c r="C617" s="543"/>
      <c r="D617" s="543"/>
      <c r="E617" s="543"/>
      <c r="F617" s="543"/>
      <c r="G617" s="543"/>
      <c r="H617" s="543"/>
      <c r="I617" s="543"/>
      <c r="J617" s="543"/>
      <c r="K617" s="543"/>
      <c r="L617" s="536"/>
      <c r="M617" s="537"/>
      <c r="N617" s="537"/>
      <c r="O617" s="537"/>
      <c r="P617" s="538"/>
      <c r="Q617" s="502" t="s">
        <v>191</v>
      </c>
      <c r="R617" s="503"/>
      <c r="S617" s="503"/>
      <c r="T617" s="503"/>
      <c r="U617" s="504"/>
      <c r="V617" s="284"/>
      <c r="W617" s="499" t="str" cm="1">
        <f t="array" ref="W617">_xlfn.IFS(AND(B617="",Z617=""),"事業所番号及びサービス名を入力してください。",AND(B617="",Z617&lt;&gt;""),"事業所番号を入力してください。",AND(B617&lt;&gt;"",Z617=""),"サービス名を入力してください。",AND(B617&lt;&gt;"",Z617&lt;&gt;""),IF(LEFT(B617,2)="23",IFERROR(VLOOKUP(B617&amp;Z617,事業所一覧!$A$2:$D$44337,4,FALSE),"事業所番号若しくはサービス名に誤りがないか確認してください。"),"愛知県外の事業所は手入力してください。"))</f>
        <v>事業所番号及びサービス名を入力してください。</v>
      </c>
      <c r="X617" s="500"/>
      <c r="Y617" s="501"/>
      <c r="Z617" s="511"/>
      <c r="AA617" s="511"/>
      <c r="AB617" s="511"/>
      <c r="AC617" s="348" t="str">
        <f>IFERROR(VLOOKUP(Z617,【参考】数式用!$A$4:$B$54,2,FALSE),"")</f>
        <v/>
      </c>
      <c r="AD617" s="221"/>
      <c r="AE617" s="220" t="str">
        <f>IF(B617="","",IF(AO617="総合事業","数式を削除して手入力",IFERROR(INDEX(【参考】数式用!$AT$3:$AV$452,MATCH(Q617&amp;V617,【参考】数式用!$AS$3:$AS$452,0),MATCH(VLOOKUP(Z617,【参考】数式用!$AW$2:$AX$53,2,FALSE),【参考】数式用!$AT$2:$AV$2,0)),10)))</f>
        <v/>
      </c>
      <c r="AN617" s="428" t="e">
        <f>IF($L$18="", "", VLOOKUP(Z617,【参考】数式用!$A$4:$M$54,13,FALSE))</f>
        <v>#N/A</v>
      </c>
      <c r="AO617" s="46" t="e">
        <f>VLOOKUP(Z617,【参考】数式用!$A$2:$N$54,14,FALSE)</f>
        <v>#N/A</v>
      </c>
    </row>
    <row r="618" spans="1:41" ht="50" customHeight="1">
      <c r="A618" s="495">
        <f t="shared" si="196"/>
        <v>561</v>
      </c>
      <c r="B618" s="542"/>
      <c r="C618" s="543"/>
      <c r="D618" s="543"/>
      <c r="E618" s="543"/>
      <c r="F618" s="543"/>
      <c r="G618" s="543"/>
      <c r="H618" s="543"/>
      <c r="I618" s="543"/>
      <c r="J618" s="543"/>
      <c r="K618" s="543"/>
      <c r="L618" s="536"/>
      <c r="M618" s="537"/>
      <c r="N618" s="537"/>
      <c r="O618" s="537"/>
      <c r="P618" s="538"/>
      <c r="Q618" s="502" t="s">
        <v>191</v>
      </c>
      <c r="R618" s="503"/>
      <c r="S618" s="503"/>
      <c r="T618" s="503"/>
      <c r="U618" s="504"/>
      <c r="V618" s="284"/>
      <c r="W618" s="499" t="str" cm="1">
        <f t="array" ref="W618">_xlfn.IFS(AND(B618="",Z618=""),"事業所番号及びサービス名を入力してください。",AND(B618="",Z618&lt;&gt;""),"事業所番号を入力してください。",AND(B618&lt;&gt;"",Z618=""),"サービス名を入力してください。",AND(B618&lt;&gt;"",Z618&lt;&gt;""),IF(LEFT(B618,2)="23",IFERROR(VLOOKUP(B618&amp;Z618,事業所一覧!$A$2:$D$44337,4,FALSE),"事業所番号若しくはサービス名に誤りがないか確認してください。"),"愛知県外の事業所は手入力してください。"))</f>
        <v>事業所番号及びサービス名を入力してください。</v>
      </c>
      <c r="X618" s="500"/>
      <c r="Y618" s="501"/>
      <c r="Z618" s="511"/>
      <c r="AA618" s="511"/>
      <c r="AB618" s="511"/>
      <c r="AC618" s="348" t="str">
        <f>IFERROR(VLOOKUP(Z618,【参考】数式用!$A$4:$B$54,2,FALSE),"")</f>
        <v/>
      </c>
      <c r="AD618" s="221"/>
      <c r="AE618" s="220" t="str">
        <f>IF(B618="","",IF(AO618="総合事業","数式を削除して手入力",IFERROR(INDEX(【参考】数式用!$AT$3:$AV$452,MATCH(Q618&amp;V618,【参考】数式用!$AS$3:$AS$452,0),MATCH(VLOOKUP(Z618,【参考】数式用!$AW$2:$AX$53,2,FALSE),【参考】数式用!$AT$2:$AV$2,0)),10)))</f>
        <v/>
      </c>
      <c r="AN618" s="428" t="e">
        <f>IF($L$18="", "", VLOOKUP(Z618,【参考】数式用!$A$4:$M$54,13,FALSE))</f>
        <v>#N/A</v>
      </c>
      <c r="AO618" s="46" t="e">
        <f>VLOOKUP(Z618,【参考】数式用!$A$2:$N$54,14,FALSE)</f>
        <v>#N/A</v>
      </c>
    </row>
    <row r="619" spans="1:41" ht="50" customHeight="1">
      <c r="A619" s="495">
        <f t="shared" si="196"/>
        <v>562</v>
      </c>
      <c r="B619" s="542"/>
      <c r="C619" s="543"/>
      <c r="D619" s="543"/>
      <c r="E619" s="543"/>
      <c r="F619" s="543"/>
      <c r="G619" s="543"/>
      <c r="H619" s="543"/>
      <c r="I619" s="543"/>
      <c r="J619" s="543"/>
      <c r="K619" s="543"/>
      <c r="L619" s="536"/>
      <c r="M619" s="537"/>
      <c r="N619" s="537"/>
      <c r="O619" s="537"/>
      <c r="P619" s="538"/>
      <c r="Q619" s="502" t="s">
        <v>191</v>
      </c>
      <c r="R619" s="503"/>
      <c r="S619" s="503"/>
      <c r="T619" s="503"/>
      <c r="U619" s="504"/>
      <c r="V619" s="284"/>
      <c r="W619" s="499" t="str" cm="1">
        <f t="array" ref="W619">_xlfn.IFS(AND(B619="",Z619=""),"事業所番号及びサービス名を入力してください。",AND(B619="",Z619&lt;&gt;""),"事業所番号を入力してください。",AND(B619&lt;&gt;"",Z619=""),"サービス名を入力してください。",AND(B619&lt;&gt;"",Z619&lt;&gt;""),IF(LEFT(B619,2)="23",IFERROR(VLOOKUP(B619&amp;Z619,事業所一覧!$A$2:$D$44337,4,FALSE),"事業所番号若しくはサービス名に誤りがないか確認してください。"),"愛知県外の事業所は手入力してください。"))</f>
        <v>事業所番号及びサービス名を入力してください。</v>
      </c>
      <c r="X619" s="500"/>
      <c r="Y619" s="501"/>
      <c r="Z619" s="511"/>
      <c r="AA619" s="511"/>
      <c r="AB619" s="511"/>
      <c r="AC619" s="348" t="str">
        <f>IFERROR(VLOOKUP(Z619,【参考】数式用!$A$4:$B$54,2,FALSE),"")</f>
        <v/>
      </c>
      <c r="AD619" s="221"/>
      <c r="AE619" s="220" t="str">
        <f>IF(B619="","",IF(AO619="総合事業","数式を削除して手入力",IFERROR(INDEX(【参考】数式用!$AT$3:$AV$452,MATCH(Q619&amp;V619,【参考】数式用!$AS$3:$AS$452,0),MATCH(VLOOKUP(Z619,【参考】数式用!$AW$2:$AX$53,2,FALSE),【参考】数式用!$AT$2:$AV$2,0)),10)))</f>
        <v/>
      </c>
      <c r="AN619" s="428" t="e">
        <f>IF($L$18="", "", VLOOKUP(Z619,【参考】数式用!$A$4:$M$54,13,FALSE))</f>
        <v>#N/A</v>
      </c>
      <c r="AO619" s="46" t="e">
        <f>VLOOKUP(Z619,【参考】数式用!$A$2:$N$54,14,FALSE)</f>
        <v>#N/A</v>
      </c>
    </row>
    <row r="620" spans="1:41" ht="50" customHeight="1">
      <c r="A620" s="495">
        <f t="shared" si="196"/>
        <v>563</v>
      </c>
      <c r="B620" s="542"/>
      <c r="C620" s="543"/>
      <c r="D620" s="543"/>
      <c r="E620" s="543"/>
      <c r="F620" s="543"/>
      <c r="G620" s="543"/>
      <c r="H620" s="543"/>
      <c r="I620" s="543"/>
      <c r="J620" s="543"/>
      <c r="K620" s="543"/>
      <c r="L620" s="536"/>
      <c r="M620" s="537"/>
      <c r="N620" s="537"/>
      <c r="O620" s="537"/>
      <c r="P620" s="538"/>
      <c r="Q620" s="502" t="s">
        <v>191</v>
      </c>
      <c r="R620" s="503"/>
      <c r="S620" s="503"/>
      <c r="T620" s="503"/>
      <c r="U620" s="504"/>
      <c r="V620" s="284"/>
      <c r="W620" s="499" t="str" cm="1">
        <f t="array" ref="W620">_xlfn.IFS(AND(B620="",Z620=""),"事業所番号及びサービス名を入力してください。",AND(B620="",Z620&lt;&gt;""),"事業所番号を入力してください。",AND(B620&lt;&gt;"",Z620=""),"サービス名を入力してください。",AND(B620&lt;&gt;"",Z620&lt;&gt;""),IF(LEFT(B620,2)="23",IFERROR(VLOOKUP(B620&amp;Z620,事業所一覧!$A$2:$D$44337,4,FALSE),"事業所番号若しくはサービス名に誤りがないか確認してください。"),"愛知県外の事業所は手入力してください。"))</f>
        <v>事業所番号及びサービス名を入力してください。</v>
      </c>
      <c r="X620" s="500"/>
      <c r="Y620" s="501"/>
      <c r="Z620" s="511"/>
      <c r="AA620" s="511"/>
      <c r="AB620" s="511"/>
      <c r="AC620" s="348" t="str">
        <f>IFERROR(VLOOKUP(Z620,【参考】数式用!$A$4:$B$54,2,FALSE),"")</f>
        <v/>
      </c>
      <c r="AD620" s="221"/>
      <c r="AE620" s="220" t="str">
        <f>IF(B620="","",IF(AO620="総合事業","数式を削除して手入力",IFERROR(INDEX(【参考】数式用!$AT$3:$AV$452,MATCH(Q620&amp;V620,【参考】数式用!$AS$3:$AS$452,0),MATCH(VLOOKUP(Z620,【参考】数式用!$AW$2:$AX$53,2,FALSE),【参考】数式用!$AT$2:$AV$2,0)),10)))</f>
        <v/>
      </c>
      <c r="AN620" s="428" t="e">
        <f>IF($L$18="", "", VLOOKUP(Z620,【参考】数式用!$A$4:$M$54,13,FALSE))</f>
        <v>#N/A</v>
      </c>
      <c r="AO620" s="46" t="e">
        <f>VLOOKUP(Z620,【参考】数式用!$A$2:$N$54,14,FALSE)</f>
        <v>#N/A</v>
      </c>
    </row>
    <row r="621" spans="1:41" ht="50" customHeight="1">
      <c r="A621" s="495">
        <f t="shared" si="196"/>
        <v>564</v>
      </c>
      <c r="B621" s="542"/>
      <c r="C621" s="543"/>
      <c r="D621" s="543"/>
      <c r="E621" s="543"/>
      <c r="F621" s="543"/>
      <c r="G621" s="543"/>
      <c r="H621" s="543"/>
      <c r="I621" s="543"/>
      <c r="J621" s="543"/>
      <c r="K621" s="543"/>
      <c r="L621" s="536"/>
      <c r="M621" s="537"/>
      <c r="N621" s="537"/>
      <c r="O621" s="537"/>
      <c r="P621" s="538"/>
      <c r="Q621" s="502" t="s">
        <v>191</v>
      </c>
      <c r="R621" s="503"/>
      <c r="S621" s="503"/>
      <c r="T621" s="503"/>
      <c r="U621" s="504"/>
      <c r="V621" s="284"/>
      <c r="W621" s="499" t="str" cm="1">
        <f t="array" ref="W621">_xlfn.IFS(AND(B621="",Z621=""),"事業所番号及びサービス名を入力してください。",AND(B621="",Z621&lt;&gt;""),"事業所番号を入力してください。",AND(B621&lt;&gt;"",Z621=""),"サービス名を入力してください。",AND(B621&lt;&gt;"",Z621&lt;&gt;""),IF(LEFT(B621,2)="23",IFERROR(VLOOKUP(B621&amp;Z621,事業所一覧!$A$2:$D$44337,4,FALSE),"事業所番号若しくはサービス名に誤りがないか確認してください。"),"愛知県外の事業所は手入力してください。"))</f>
        <v>事業所番号及びサービス名を入力してください。</v>
      </c>
      <c r="X621" s="500"/>
      <c r="Y621" s="501"/>
      <c r="Z621" s="511"/>
      <c r="AA621" s="511"/>
      <c r="AB621" s="511"/>
      <c r="AC621" s="348" t="str">
        <f>IFERROR(VLOOKUP(Z621,【参考】数式用!$A$4:$B$54,2,FALSE),"")</f>
        <v/>
      </c>
      <c r="AD621" s="221"/>
      <c r="AE621" s="220" t="str">
        <f>IF(B621="","",IF(AO621="総合事業","数式を削除して手入力",IFERROR(INDEX(【参考】数式用!$AT$3:$AV$452,MATCH(Q621&amp;V621,【参考】数式用!$AS$3:$AS$452,0),MATCH(VLOOKUP(Z621,【参考】数式用!$AW$2:$AX$53,2,FALSE),【参考】数式用!$AT$2:$AV$2,0)),10)))</f>
        <v/>
      </c>
      <c r="AN621" s="428" t="e">
        <f>IF($L$18="", "", VLOOKUP(Z621,【参考】数式用!$A$4:$M$54,13,FALSE))</f>
        <v>#N/A</v>
      </c>
      <c r="AO621" s="46" t="e">
        <f>VLOOKUP(Z621,【参考】数式用!$A$2:$N$54,14,FALSE)</f>
        <v>#N/A</v>
      </c>
    </row>
    <row r="622" spans="1:41" ht="50" customHeight="1">
      <c r="A622" s="495">
        <f t="shared" si="196"/>
        <v>565</v>
      </c>
      <c r="B622" s="542"/>
      <c r="C622" s="543"/>
      <c r="D622" s="543"/>
      <c r="E622" s="543"/>
      <c r="F622" s="543"/>
      <c r="G622" s="543"/>
      <c r="H622" s="543"/>
      <c r="I622" s="543"/>
      <c r="J622" s="543"/>
      <c r="K622" s="543"/>
      <c r="L622" s="536"/>
      <c r="M622" s="537"/>
      <c r="N622" s="537"/>
      <c r="O622" s="537"/>
      <c r="P622" s="538"/>
      <c r="Q622" s="502" t="s">
        <v>191</v>
      </c>
      <c r="R622" s="503"/>
      <c r="S622" s="503"/>
      <c r="T622" s="503"/>
      <c r="U622" s="504"/>
      <c r="V622" s="284"/>
      <c r="W622" s="499" t="str" cm="1">
        <f t="array" ref="W622">_xlfn.IFS(AND(B622="",Z622=""),"事業所番号及びサービス名を入力してください。",AND(B622="",Z622&lt;&gt;""),"事業所番号を入力してください。",AND(B622&lt;&gt;"",Z622=""),"サービス名を入力してください。",AND(B622&lt;&gt;"",Z622&lt;&gt;""),IF(LEFT(B622,2)="23",IFERROR(VLOOKUP(B622&amp;Z622,事業所一覧!$A$2:$D$44337,4,FALSE),"事業所番号若しくはサービス名に誤りがないか確認してください。"),"愛知県外の事業所は手入力してください。"))</f>
        <v>事業所番号及びサービス名を入力してください。</v>
      </c>
      <c r="X622" s="500"/>
      <c r="Y622" s="501"/>
      <c r="Z622" s="511"/>
      <c r="AA622" s="511"/>
      <c r="AB622" s="511"/>
      <c r="AC622" s="348" t="str">
        <f>IFERROR(VLOOKUP(Z622,【参考】数式用!$A$4:$B$54,2,FALSE),"")</f>
        <v/>
      </c>
      <c r="AD622" s="221"/>
      <c r="AE622" s="220" t="str">
        <f>IF(B622="","",IF(AO622="総合事業","数式を削除して手入力",IFERROR(INDEX(【参考】数式用!$AT$3:$AV$452,MATCH(Q622&amp;V622,【参考】数式用!$AS$3:$AS$452,0),MATCH(VLOOKUP(Z622,【参考】数式用!$AW$2:$AX$53,2,FALSE),【参考】数式用!$AT$2:$AV$2,0)),10)))</f>
        <v/>
      </c>
      <c r="AN622" s="428" t="e">
        <f>IF($L$18="", "", VLOOKUP(Z622,【参考】数式用!$A$4:$M$54,13,FALSE))</f>
        <v>#N/A</v>
      </c>
      <c r="AO622" s="46" t="e">
        <f>VLOOKUP(Z622,【参考】数式用!$A$2:$N$54,14,FALSE)</f>
        <v>#N/A</v>
      </c>
    </row>
    <row r="623" spans="1:41" ht="50" customHeight="1">
      <c r="A623" s="495">
        <f t="shared" si="196"/>
        <v>566</v>
      </c>
      <c r="B623" s="542"/>
      <c r="C623" s="543"/>
      <c r="D623" s="543"/>
      <c r="E623" s="543"/>
      <c r="F623" s="543"/>
      <c r="G623" s="543"/>
      <c r="H623" s="543"/>
      <c r="I623" s="543"/>
      <c r="J623" s="543"/>
      <c r="K623" s="543"/>
      <c r="L623" s="536"/>
      <c r="M623" s="537"/>
      <c r="N623" s="537"/>
      <c r="O623" s="537"/>
      <c r="P623" s="538"/>
      <c r="Q623" s="502" t="s">
        <v>191</v>
      </c>
      <c r="R623" s="503"/>
      <c r="S623" s="503"/>
      <c r="T623" s="503"/>
      <c r="U623" s="504"/>
      <c r="V623" s="284"/>
      <c r="W623" s="499" t="str" cm="1">
        <f t="array" ref="W623">_xlfn.IFS(AND(B623="",Z623=""),"事業所番号及びサービス名を入力してください。",AND(B623="",Z623&lt;&gt;""),"事業所番号を入力してください。",AND(B623&lt;&gt;"",Z623=""),"サービス名を入力してください。",AND(B623&lt;&gt;"",Z623&lt;&gt;""),IF(LEFT(B623,2)="23",IFERROR(VLOOKUP(B623&amp;Z623,事業所一覧!$A$2:$D$44337,4,FALSE),"事業所番号若しくはサービス名に誤りがないか確認してください。"),"愛知県外の事業所は手入力してください。"))</f>
        <v>事業所番号及びサービス名を入力してください。</v>
      </c>
      <c r="X623" s="500"/>
      <c r="Y623" s="501"/>
      <c r="Z623" s="511"/>
      <c r="AA623" s="511"/>
      <c r="AB623" s="511"/>
      <c r="AC623" s="348" t="str">
        <f>IFERROR(VLOOKUP(Z623,【参考】数式用!$A$4:$B$54,2,FALSE),"")</f>
        <v/>
      </c>
      <c r="AD623" s="221"/>
      <c r="AE623" s="220" t="str">
        <f>IF(B623="","",IF(AO623="総合事業","数式を削除して手入力",IFERROR(INDEX(【参考】数式用!$AT$3:$AV$452,MATCH(Q623&amp;V623,【参考】数式用!$AS$3:$AS$452,0),MATCH(VLOOKUP(Z623,【参考】数式用!$AW$2:$AX$53,2,FALSE),【参考】数式用!$AT$2:$AV$2,0)),10)))</f>
        <v/>
      </c>
      <c r="AN623" s="428" t="e">
        <f>IF($L$18="", "", VLOOKUP(Z623,【参考】数式用!$A$4:$M$54,13,FALSE))</f>
        <v>#N/A</v>
      </c>
      <c r="AO623" s="46" t="e">
        <f>VLOOKUP(Z623,【参考】数式用!$A$2:$N$54,14,FALSE)</f>
        <v>#N/A</v>
      </c>
    </row>
    <row r="624" spans="1:41" ht="50" customHeight="1">
      <c r="A624" s="495">
        <f t="shared" si="196"/>
        <v>567</v>
      </c>
      <c r="B624" s="542"/>
      <c r="C624" s="543"/>
      <c r="D624" s="543"/>
      <c r="E624" s="543"/>
      <c r="F624" s="543"/>
      <c r="G624" s="543"/>
      <c r="H624" s="543"/>
      <c r="I624" s="543"/>
      <c r="J624" s="543"/>
      <c r="K624" s="543"/>
      <c r="L624" s="536"/>
      <c r="M624" s="537"/>
      <c r="N624" s="537"/>
      <c r="O624" s="537"/>
      <c r="P624" s="538"/>
      <c r="Q624" s="502" t="s">
        <v>191</v>
      </c>
      <c r="R624" s="503"/>
      <c r="S624" s="503"/>
      <c r="T624" s="503"/>
      <c r="U624" s="504"/>
      <c r="V624" s="284"/>
      <c r="W624" s="499" t="str" cm="1">
        <f t="array" ref="W624">_xlfn.IFS(AND(B624="",Z624=""),"事業所番号及びサービス名を入力してください。",AND(B624="",Z624&lt;&gt;""),"事業所番号を入力してください。",AND(B624&lt;&gt;"",Z624=""),"サービス名を入力してください。",AND(B624&lt;&gt;"",Z624&lt;&gt;""),IF(LEFT(B624,2)="23",IFERROR(VLOOKUP(B624&amp;Z624,事業所一覧!$A$2:$D$44337,4,FALSE),"事業所番号若しくはサービス名に誤りがないか確認してください。"),"愛知県外の事業所は手入力してください。"))</f>
        <v>事業所番号及びサービス名を入力してください。</v>
      </c>
      <c r="X624" s="500"/>
      <c r="Y624" s="501"/>
      <c r="Z624" s="511"/>
      <c r="AA624" s="511"/>
      <c r="AB624" s="511"/>
      <c r="AC624" s="348" t="str">
        <f>IFERROR(VLOOKUP(Z624,【参考】数式用!$A$4:$B$54,2,FALSE),"")</f>
        <v/>
      </c>
      <c r="AD624" s="221"/>
      <c r="AE624" s="220" t="str">
        <f>IF(B624="","",IF(AO624="総合事業","数式を削除して手入力",IFERROR(INDEX(【参考】数式用!$AT$3:$AV$452,MATCH(Q624&amp;V624,【参考】数式用!$AS$3:$AS$452,0),MATCH(VLOOKUP(Z624,【参考】数式用!$AW$2:$AX$53,2,FALSE),【参考】数式用!$AT$2:$AV$2,0)),10)))</f>
        <v/>
      </c>
      <c r="AN624" s="428" t="e">
        <f>IF($L$18="", "", VLOOKUP(Z624,【参考】数式用!$A$4:$M$54,13,FALSE))</f>
        <v>#N/A</v>
      </c>
      <c r="AO624" s="46" t="e">
        <f>VLOOKUP(Z624,【参考】数式用!$A$2:$N$54,14,FALSE)</f>
        <v>#N/A</v>
      </c>
    </row>
    <row r="625" spans="1:41" ht="50" customHeight="1">
      <c r="A625" s="495">
        <f t="shared" si="196"/>
        <v>568</v>
      </c>
      <c r="B625" s="542"/>
      <c r="C625" s="543"/>
      <c r="D625" s="543"/>
      <c r="E625" s="543"/>
      <c r="F625" s="543"/>
      <c r="G625" s="543"/>
      <c r="H625" s="543"/>
      <c r="I625" s="543"/>
      <c r="J625" s="543"/>
      <c r="K625" s="543"/>
      <c r="L625" s="536"/>
      <c r="M625" s="537"/>
      <c r="N625" s="537"/>
      <c r="O625" s="537"/>
      <c r="P625" s="538"/>
      <c r="Q625" s="502" t="s">
        <v>191</v>
      </c>
      <c r="R625" s="503"/>
      <c r="S625" s="503"/>
      <c r="T625" s="503"/>
      <c r="U625" s="504"/>
      <c r="V625" s="284"/>
      <c r="W625" s="499" t="str" cm="1">
        <f t="array" ref="W625">_xlfn.IFS(AND(B625="",Z625=""),"事業所番号及びサービス名を入力してください。",AND(B625="",Z625&lt;&gt;""),"事業所番号を入力してください。",AND(B625&lt;&gt;"",Z625=""),"サービス名を入力してください。",AND(B625&lt;&gt;"",Z625&lt;&gt;""),IF(LEFT(B625,2)="23",IFERROR(VLOOKUP(B625&amp;Z625,事業所一覧!$A$2:$D$44337,4,FALSE),"事業所番号若しくはサービス名に誤りがないか確認してください。"),"愛知県外の事業所は手入力してください。"))</f>
        <v>事業所番号及びサービス名を入力してください。</v>
      </c>
      <c r="X625" s="500"/>
      <c r="Y625" s="501"/>
      <c r="Z625" s="511"/>
      <c r="AA625" s="511"/>
      <c r="AB625" s="511"/>
      <c r="AC625" s="348" t="str">
        <f>IFERROR(VLOOKUP(Z625,【参考】数式用!$A$4:$B$54,2,FALSE),"")</f>
        <v/>
      </c>
      <c r="AD625" s="221"/>
      <c r="AE625" s="220" t="str">
        <f>IF(B625="","",IF(AO625="総合事業","数式を削除して手入力",IFERROR(INDEX(【参考】数式用!$AT$3:$AV$452,MATCH(Q625&amp;V625,【参考】数式用!$AS$3:$AS$452,0),MATCH(VLOOKUP(Z625,【参考】数式用!$AW$2:$AX$53,2,FALSE),【参考】数式用!$AT$2:$AV$2,0)),10)))</f>
        <v/>
      </c>
      <c r="AN625" s="428" t="e">
        <f>IF($L$18="", "", VLOOKUP(Z625,【参考】数式用!$A$4:$M$54,13,FALSE))</f>
        <v>#N/A</v>
      </c>
      <c r="AO625" s="46" t="e">
        <f>VLOOKUP(Z625,【参考】数式用!$A$2:$N$54,14,FALSE)</f>
        <v>#N/A</v>
      </c>
    </row>
    <row r="626" spans="1:41" ht="50" customHeight="1">
      <c r="A626" s="495">
        <f t="shared" si="196"/>
        <v>569</v>
      </c>
      <c r="B626" s="542"/>
      <c r="C626" s="543"/>
      <c r="D626" s="543"/>
      <c r="E626" s="543"/>
      <c r="F626" s="543"/>
      <c r="G626" s="543"/>
      <c r="H626" s="543"/>
      <c r="I626" s="543"/>
      <c r="J626" s="543"/>
      <c r="K626" s="543"/>
      <c r="L626" s="536"/>
      <c r="M626" s="537"/>
      <c r="N626" s="537"/>
      <c r="O626" s="537"/>
      <c r="P626" s="538"/>
      <c r="Q626" s="502" t="s">
        <v>191</v>
      </c>
      <c r="R626" s="503"/>
      <c r="S626" s="503"/>
      <c r="T626" s="503"/>
      <c r="U626" s="504"/>
      <c r="V626" s="284"/>
      <c r="W626" s="499" t="str" cm="1">
        <f t="array" ref="W626">_xlfn.IFS(AND(B626="",Z626=""),"事業所番号及びサービス名を入力してください。",AND(B626="",Z626&lt;&gt;""),"事業所番号を入力してください。",AND(B626&lt;&gt;"",Z626=""),"サービス名を入力してください。",AND(B626&lt;&gt;"",Z626&lt;&gt;""),IF(LEFT(B626,2)="23",IFERROR(VLOOKUP(B626&amp;Z626,事業所一覧!$A$2:$D$44337,4,FALSE),"事業所番号若しくはサービス名に誤りがないか確認してください。"),"愛知県外の事業所は手入力してください。"))</f>
        <v>事業所番号及びサービス名を入力してください。</v>
      </c>
      <c r="X626" s="500"/>
      <c r="Y626" s="501"/>
      <c r="Z626" s="511"/>
      <c r="AA626" s="511"/>
      <c r="AB626" s="511"/>
      <c r="AC626" s="348" t="str">
        <f>IFERROR(VLOOKUP(Z626,【参考】数式用!$A$4:$B$54,2,FALSE),"")</f>
        <v/>
      </c>
      <c r="AD626" s="221"/>
      <c r="AE626" s="220" t="str">
        <f>IF(B626="","",IF(AO626="総合事業","数式を削除して手入力",IFERROR(INDEX(【参考】数式用!$AT$3:$AV$452,MATCH(Q626&amp;V626,【参考】数式用!$AS$3:$AS$452,0),MATCH(VLOOKUP(Z626,【参考】数式用!$AW$2:$AX$53,2,FALSE),【参考】数式用!$AT$2:$AV$2,0)),10)))</f>
        <v/>
      </c>
      <c r="AN626" s="428" t="e">
        <f>IF($L$18="", "", VLOOKUP(Z626,【参考】数式用!$A$4:$M$54,13,FALSE))</f>
        <v>#N/A</v>
      </c>
      <c r="AO626" s="46" t="e">
        <f>VLOOKUP(Z626,【参考】数式用!$A$2:$N$54,14,FALSE)</f>
        <v>#N/A</v>
      </c>
    </row>
    <row r="627" spans="1:41" ht="50" customHeight="1">
      <c r="A627" s="495">
        <f t="shared" si="196"/>
        <v>570</v>
      </c>
      <c r="B627" s="542"/>
      <c r="C627" s="543"/>
      <c r="D627" s="543"/>
      <c r="E627" s="543"/>
      <c r="F627" s="543"/>
      <c r="G627" s="543"/>
      <c r="H627" s="543"/>
      <c r="I627" s="543"/>
      <c r="J627" s="543"/>
      <c r="K627" s="543"/>
      <c r="L627" s="536"/>
      <c r="M627" s="537"/>
      <c r="N627" s="537"/>
      <c r="O627" s="537"/>
      <c r="P627" s="538"/>
      <c r="Q627" s="502" t="s">
        <v>191</v>
      </c>
      <c r="R627" s="503"/>
      <c r="S627" s="503"/>
      <c r="T627" s="503"/>
      <c r="U627" s="504"/>
      <c r="V627" s="284"/>
      <c r="W627" s="499" t="str" cm="1">
        <f t="array" ref="W627">_xlfn.IFS(AND(B627="",Z627=""),"事業所番号及びサービス名を入力してください。",AND(B627="",Z627&lt;&gt;""),"事業所番号を入力してください。",AND(B627&lt;&gt;"",Z627=""),"サービス名を入力してください。",AND(B627&lt;&gt;"",Z627&lt;&gt;""),IF(LEFT(B627,2)="23",IFERROR(VLOOKUP(B627&amp;Z627,事業所一覧!$A$2:$D$44337,4,FALSE),"事業所番号若しくはサービス名に誤りがないか確認してください。"),"愛知県外の事業所は手入力してください。"))</f>
        <v>事業所番号及びサービス名を入力してください。</v>
      </c>
      <c r="X627" s="500"/>
      <c r="Y627" s="501"/>
      <c r="Z627" s="511"/>
      <c r="AA627" s="511"/>
      <c r="AB627" s="511"/>
      <c r="AC627" s="348" t="str">
        <f>IFERROR(VLOOKUP(Z627,【参考】数式用!$A$4:$B$54,2,FALSE),"")</f>
        <v/>
      </c>
      <c r="AD627" s="221"/>
      <c r="AE627" s="220" t="str">
        <f>IF(B627="","",IF(AO627="総合事業","数式を削除して手入力",IFERROR(INDEX(【参考】数式用!$AT$3:$AV$452,MATCH(Q627&amp;V627,【参考】数式用!$AS$3:$AS$452,0),MATCH(VLOOKUP(Z627,【参考】数式用!$AW$2:$AX$53,2,FALSE),【参考】数式用!$AT$2:$AV$2,0)),10)))</f>
        <v/>
      </c>
      <c r="AN627" s="428" t="e">
        <f>IF($L$18="", "", VLOOKUP(Z627,【参考】数式用!$A$4:$M$54,13,FALSE))</f>
        <v>#N/A</v>
      </c>
      <c r="AO627" s="46" t="e">
        <f>VLOOKUP(Z627,【参考】数式用!$A$2:$N$54,14,FALSE)</f>
        <v>#N/A</v>
      </c>
    </row>
    <row r="628" spans="1:41" ht="50" customHeight="1">
      <c r="A628" s="495">
        <f t="shared" si="196"/>
        <v>571</v>
      </c>
      <c r="B628" s="542"/>
      <c r="C628" s="543"/>
      <c r="D628" s="543"/>
      <c r="E628" s="543"/>
      <c r="F628" s="543"/>
      <c r="G628" s="543"/>
      <c r="H628" s="543"/>
      <c r="I628" s="543"/>
      <c r="J628" s="543"/>
      <c r="K628" s="543"/>
      <c r="L628" s="536"/>
      <c r="M628" s="537"/>
      <c r="N628" s="537"/>
      <c r="O628" s="537"/>
      <c r="P628" s="538"/>
      <c r="Q628" s="502" t="s">
        <v>191</v>
      </c>
      <c r="R628" s="503"/>
      <c r="S628" s="503"/>
      <c r="T628" s="503"/>
      <c r="U628" s="504"/>
      <c r="V628" s="284"/>
      <c r="W628" s="499" t="str" cm="1">
        <f t="array" ref="W628">_xlfn.IFS(AND(B628="",Z628=""),"事業所番号及びサービス名を入力してください。",AND(B628="",Z628&lt;&gt;""),"事業所番号を入力してください。",AND(B628&lt;&gt;"",Z628=""),"サービス名を入力してください。",AND(B628&lt;&gt;"",Z628&lt;&gt;""),IF(LEFT(B628,2)="23",IFERROR(VLOOKUP(B628&amp;Z628,事業所一覧!$A$2:$D$44337,4,FALSE),"事業所番号若しくはサービス名に誤りがないか確認してください。"),"愛知県外の事業所は手入力してください。"))</f>
        <v>事業所番号及びサービス名を入力してください。</v>
      </c>
      <c r="X628" s="500"/>
      <c r="Y628" s="501"/>
      <c r="Z628" s="511"/>
      <c r="AA628" s="511"/>
      <c r="AB628" s="511"/>
      <c r="AC628" s="348" t="str">
        <f>IFERROR(VLOOKUP(Z628,【参考】数式用!$A$4:$B$54,2,FALSE),"")</f>
        <v/>
      </c>
      <c r="AD628" s="221"/>
      <c r="AE628" s="220" t="str">
        <f>IF(B628="","",IF(AO628="総合事業","数式を削除して手入力",IFERROR(INDEX(【参考】数式用!$AT$3:$AV$452,MATCH(Q628&amp;V628,【参考】数式用!$AS$3:$AS$452,0),MATCH(VLOOKUP(Z628,【参考】数式用!$AW$2:$AX$53,2,FALSE),【参考】数式用!$AT$2:$AV$2,0)),10)))</f>
        <v/>
      </c>
      <c r="AN628" s="428" t="e">
        <f>IF($L$18="", "", VLOOKUP(Z628,【参考】数式用!$A$4:$M$54,13,FALSE))</f>
        <v>#N/A</v>
      </c>
      <c r="AO628" s="46" t="e">
        <f>VLOOKUP(Z628,【参考】数式用!$A$2:$N$54,14,FALSE)</f>
        <v>#N/A</v>
      </c>
    </row>
    <row r="629" spans="1:41" ht="50" customHeight="1">
      <c r="A629" s="495">
        <f t="shared" si="196"/>
        <v>572</v>
      </c>
      <c r="B629" s="542"/>
      <c r="C629" s="543"/>
      <c r="D629" s="543"/>
      <c r="E629" s="543"/>
      <c r="F629" s="543"/>
      <c r="G629" s="543"/>
      <c r="H629" s="543"/>
      <c r="I629" s="543"/>
      <c r="J629" s="543"/>
      <c r="K629" s="543"/>
      <c r="L629" s="536"/>
      <c r="M629" s="537"/>
      <c r="N629" s="537"/>
      <c r="O629" s="537"/>
      <c r="P629" s="538"/>
      <c r="Q629" s="502" t="s">
        <v>191</v>
      </c>
      <c r="R629" s="503"/>
      <c r="S629" s="503"/>
      <c r="T629" s="503"/>
      <c r="U629" s="504"/>
      <c r="V629" s="284"/>
      <c r="W629" s="499" t="str" cm="1">
        <f t="array" ref="W629">_xlfn.IFS(AND(B629="",Z629=""),"事業所番号及びサービス名を入力してください。",AND(B629="",Z629&lt;&gt;""),"事業所番号を入力してください。",AND(B629&lt;&gt;"",Z629=""),"サービス名を入力してください。",AND(B629&lt;&gt;"",Z629&lt;&gt;""),IF(LEFT(B629,2)="23",IFERROR(VLOOKUP(B629&amp;Z629,事業所一覧!$A$2:$D$44337,4,FALSE),"事業所番号若しくはサービス名に誤りがないか確認してください。"),"愛知県外の事業所は手入力してください。"))</f>
        <v>事業所番号及びサービス名を入力してください。</v>
      </c>
      <c r="X629" s="500"/>
      <c r="Y629" s="501"/>
      <c r="Z629" s="511"/>
      <c r="AA629" s="511"/>
      <c r="AB629" s="511"/>
      <c r="AC629" s="348" t="str">
        <f>IFERROR(VLOOKUP(Z629,【参考】数式用!$A$4:$B$54,2,FALSE),"")</f>
        <v/>
      </c>
      <c r="AD629" s="221"/>
      <c r="AE629" s="220" t="str">
        <f>IF(B629="","",IF(AO629="総合事業","数式を削除して手入力",IFERROR(INDEX(【参考】数式用!$AT$3:$AV$452,MATCH(Q629&amp;V629,【参考】数式用!$AS$3:$AS$452,0),MATCH(VLOOKUP(Z629,【参考】数式用!$AW$2:$AX$53,2,FALSE),【参考】数式用!$AT$2:$AV$2,0)),10)))</f>
        <v/>
      </c>
      <c r="AN629" s="428" t="e">
        <f>IF($L$18="", "", VLOOKUP(Z629,【参考】数式用!$A$4:$M$54,13,FALSE))</f>
        <v>#N/A</v>
      </c>
      <c r="AO629" s="46" t="e">
        <f>VLOOKUP(Z629,【参考】数式用!$A$2:$N$54,14,FALSE)</f>
        <v>#N/A</v>
      </c>
    </row>
    <row r="630" spans="1:41" ht="50" customHeight="1">
      <c r="A630" s="495">
        <f t="shared" si="196"/>
        <v>573</v>
      </c>
      <c r="B630" s="542"/>
      <c r="C630" s="543"/>
      <c r="D630" s="543"/>
      <c r="E630" s="543"/>
      <c r="F630" s="543"/>
      <c r="G630" s="543"/>
      <c r="H630" s="543"/>
      <c r="I630" s="543"/>
      <c r="J630" s="543"/>
      <c r="K630" s="543"/>
      <c r="L630" s="536"/>
      <c r="M630" s="537"/>
      <c r="N630" s="537"/>
      <c r="O630" s="537"/>
      <c r="P630" s="538"/>
      <c r="Q630" s="502" t="s">
        <v>191</v>
      </c>
      <c r="R630" s="503"/>
      <c r="S630" s="503"/>
      <c r="T630" s="503"/>
      <c r="U630" s="504"/>
      <c r="V630" s="284"/>
      <c r="W630" s="499" t="str" cm="1">
        <f t="array" ref="W630">_xlfn.IFS(AND(B630="",Z630=""),"事業所番号及びサービス名を入力してください。",AND(B630="",Z630&lt;&gt;""),"事業所番号を入力してください。",AND(B630&lt;&gt;"",Z630=""),"サービス名を入力してください。",AND(B630&lt;&gt;"",Z630&lt;&gt;""),IF(LEFT(B630,2)="23",IFERROR(VLOOKUP(B630&amp;Z630,事業所一覧!$A$2:$D$44337,4,FALSE),"事業所番号若しくはサービス名に誤りがないか確認してください。"),"愛知県外の事業所は手入力してください。"))</f>
        <v>事業所番号及びサービス名を入力してください。</v>
      </c>
      <c r="X630" s="500"/>
      <c r="Y630" s="501"/>
      <c r="Z630" s="511"/>
      <c r="AA630" s="511"/>
      <c r="AB630" s="511"/>
      <c r="AC630" s="348" t="str">
        <f>IFERROR(VLOOKUP(Z630,【参考】数式用!$A$4:$B$54,2,FALSE),"")</f>
        <v/>
      </c>
      <c r="AD630" s="221"/>
      <c r="AE630" s="220" t="str">
        <f>IF(B630="","",IF(AO630="総合事業","数式を削除して手入力",IFERROR(INDEX(【参考】数式用!$AT$3:$AV$452,MATCH(Q630&amp;V630,【参考】数式用!$AS$3:$AS$452,0),MATCH(VLOOKUP(Z630,【参考】数式用!$AW$2:$AX$53,2,FALSE),【参考】数式用!$AT$2:$AV$2,0)),10)))</f>
        <v/>
      </c>
      <c r="AN630" s="428" t="e">
        <f>IF($L$18="", "", VLOOKUP(Z630,【参考】数式用!$A$4:$M$54,13,FALSE))</f>
        <v>#N/A</v>
      </c>
      <c r="AO630" s="46" t="e">
        <f>VLOOKUP(Z630,【参考】数式用!$A$2:$N$54,14,FALSE)</f>
        <v>#N/A</v>
      </c>
    </row>
    <row r="631" spans="1:41" ht="50" customHeight="1">
      <c r="A631" s="495">
        <f t="shared" si="196"/>
        <v>574</v>
      </c>
      <c r="B631" s="542"/>
      <c r="C631" s="543"/>
      <c r="D631" s="543"/>
      <c r="E631" s="543"/>
      <c r="F631" s="543"/>
      <c r="G631" s="543"/>
      <c r="H631" s="543"/>
      <c r="I631" s="543"/>
      <c r="J631" s="543"/>
      <c r="K631" s="543"/>
      <c r="L631" s="536"/>
      <c r="M631" s="537"/>
      <c r="N631" s="537"/>
      <c r="O631" s="537"/>
      <c r="P631" s="538"/>
      <c r="Q631" s="502" t="s">
        <v>191</v>
      </c>
      <c r="R631" s="503"/>
      <c r="S631" s="503"/>
      <c r="T631" s="503"/>
      <c r="U631" s="504"/>
      <c r="V631" s="284"/>
      <c r="W631" s="499" t="str" cm="1">
        <f t="array" ref="W631">_xlfn.IFS(AND(B631="",Z631=""),"事業所番号及びサービス名を入力してください。",AND(B631="",Z631&lt;&gt;""),"事業所番号を入力してください。",AND(B631&lt;&gt;"",Z631=""),"サービス名を入力してください。",AND(B631&lt;&gt;"",Z631&lt;&gt;""),IF(LEFT(B631,2)="23",IFERROR(VLOOKUP(B631&amp;Z631,事業所一覧!$A$2:$D$44337,4,FALSE),"事業所番号若しくはサービス名に誤りがないか確認してください。"),"愛知県外の事業所は手入力してください。"))</f>
        <v>事業所番号及びサービス名を入力してください。</v>
      </c>
      <c r="X631" s="500"/>
      <c r="Y631" s="501"/>
      <c r="Z631" s="511"/>
      <c r="AA631" s="511"/>
      <c r="AB631" s="511"/>
      <c r="AC631" s="348" t="str">
        <f>IFERROR(VLOOKUP(Z631,【参考】数式用!$A$4:$B$54,2,FALSE),"")</f>
        <v/>
      </c>
      <c r="AD631" s="221"/>
      <c r="AE631" s="220" t="str">
        <f>IF(B631="","",IF(AO631="総合事業","数式を削除して手入力",IFERROR(INDEX(【参考】数式用!$AT$3:$AV$452,MATCH(Q631&amp;V631,【参考】数式用!$AS$3:$AS$452,0),MATCH(VLOOKUP(Z631,【参考】数式用!$AW$2:$AX$53,2,FALSE),【参考】数式用!$AT$2:$AV$2,0)),10)))</f>
        <v/>
      </c>
      <c r="AN631" s="428" t="e">
        <f>IF($L$18="", "", VLOOKUP(Z631,【参考】数式用!$A$4:$M$54,13,FALSE))</f>
        <v>#N/A</v>
      </c>
      <c r="AO631" s="46" t="e">
        <f>VLOOKUP(Z631,【参考】数式用!$A$2:$N$54,14,FALSE)</f>
        <v>#N/A</v>
      </c>
    </row>
    <row r="632" spans="1:41" ht="50" customHeight="1">
      <c r="A632" s="495">
        <f t="shared" si="196"/>
        <v>575</v>
      </c>
      <c r="B632" s="542"/>
      <c r="C632" s="543"/>
      <c r="D632" s="543"/>
      <c r="E632" s="543"/>
      <c r="F632" s="543"/>
      <c r="G632" s="543"/>
      <c r="H632" s="543"/>
      <c r="I632" s="543"/>
      <c r="J632" s="543"/>
      <c r="K632" s="543"/>
      <c r="L632" s="536"/>
      <c r="M632" s="537"/>
      <c r="N632" s="537"/>
      <c r="O632" s="537"/>
      <c r="P632" s="538"/>
      <c r="Q632" s="502" t="s">
        <v>191</v>
      </c>
      <c r="R632" s="503"/>
      <c r="S632" s="503"/>
      <c r="T632" s="503"/>
      <c r="U632" s="504"/>
      <c r="V632" s="284"/>
      <c r="W632" s="499" t="str" cm="1">
        <f t="array" ref="W632">_xlfn.IFS(AND(B632="",Z632=""),"事業所番号及びサービス名を入力してください。",AND(B632="",Z632&lt;&gt;""),"事業所番号を入力してください。",AND(B632&lt;&gt;"",Z632=""),"サービス名を入力してください。",AND(B632&lt;&gt;"",Z632&lt;&gt;""),IF(LEFT(B632,2)="23",IFERROR(VLOOKUP(B632&amp;Z632,事業所一覧!$A$2:$D$44337,4,FALSE),"事業所番号若しくはサービス名に誤りがないか確認してください。"),"愛知県外の事業所は手入力してください。"))</f>
        <v>事業所番号及びサービス名を入力してください。</v>
      </c>
      <c r="X632" s="500"/>
      <c r="Y632" s="501"/>
      <c r="Z632" s="511"/>
      <c r="AA632" s="511"/>
      <c r="AB632" s="511"/>
      <c r="AC632" s="348" t="str">
        <f>IFERROR(VLOOKUP(Z632,【参考】数式用!$A$4:$B$54,2,FALSE),"")</f>
        <v/>
      </c>
      <c r="AD632" s="221"/>
      <c r="AE632" s="220" t="str">
        <f>IF(B632="","",IF(AO632="総合事業","数式を削除して手入力",IFERROR(INDEX(【参考】数式用!$AT$3:$AV$452,MATCH(Q632&amp;V632,【参考】数式用!$AS$3:$AS$452,0),MATCH(VLOOKUP(Z632,【参考】数式用!$AW$2:$AX$53,2,FALSE),【参考】数式用!$AT$2:$AV$2,0)),10)))</f>
        <v/>
      </c>
      <c r="AN632" s="428" t="e">
        <f>IF($L$18="", "", VLOOKUP(Z632,【参考】数式用!$A$4:$M$54,13,FALSE))</f>
        <v>#N/A</v>
      </c>
      <c r="AO632" s="46" t="e">
        <f>VLOOKUP(Z632,【参考】数式用!$A$2:$N$54,14,FALSE)</f>
        <v>#N/A</v>
      </c>
    </row>
    <row r="633" spans="1:41" ht="50" customHeight="1">
      <c r="A633" s="495">
        <f t="shared" si="196"/>
        <v>576</v>
      </c>
      <c r="B633" s="542"/>
      <c r="C633" s="543"/>
      <c r="D633" s="543"/>
      <c r="E633" s="543"/>
      <c r="F633" s="543"/>
      <c r="G633" s="543"/>
      <c r="H633" s="543"/>
      <c r="I633" s="543"/>
      <c r="J633" s="543"/>
      <c r="K633" s="543"/>
      <c r="L633" s="536"/>
      <c r="M633" s="537"/>
      <c r="N633" s="537"/>
      <c r="O633" s="537"/>
      <c r="P633" s="538"/>
      <c r="Q633" s="502" t="s">
        <v>191</v>
      </c>
      <c r="R633" s="503"/>
      <c r="S633" s="503"/>
      <c r="T633" s="503"/>
      <c r="U633" s="504"/>
      <c r="V633" s="284"/>
      <c r="W633" s="499" t="str" cm="1">
        <f t="array" ref="W633">_xlfn.IFS(AND(B633="",Z633=""),"事業所番号及びサービス名を入力してください。",AND(B633="",Z633&lt;&gt;""),"事業所番号を入力してください。",AND(B633&lt;&gt;"",Z633=""),"サービス名を入力してください。",AND(B633&lt;&gt;"",Z633&lt;&gt;""),IF(LEFT(B633,2)="23",IFERROR(VLOOKUP(B633&amp;Z633,事業所一覧!$A$2:$D$44337,4,FALSE),"事業所番号若しくはサービス名に誤りがないか確認してください。"),"愛知県外の事業所は手入力してください。"))</f>
        <v>事業所番号及びサービス名を入力してください。</v>
      </c>
      <c r="X633" s="500"/>
      <c r="Y633" s="501"/>
      <c r="Z633" s="511"/>
      <c r="AA633" s="511"/>
      <c r="AB633" s="511"/>
      <c r="AC633" s="348" t="str">
        <f>IFERROR(VLOOKUP(Z633,【参考】数式用!$A$4:$B$54,2,FALSE),"")</f>
        <v/>
      </c>
      <c r="AD633" s="221"/>
      <c r="AE633" s="220" t="str">
        <f>IF(B633="","",IF(AO633="総合事業","数式を削除して手入力",IFERROR(INDEX(【参考】数式用!$AT$3:$AV$452,MATCH(Q633&amp;V633,【参考】数式用!$AS$3:$AS$452,0),MATCH(VLOOKUP(Z633,【参考】数式用!$AW$2:$AX$53,2,FALSE),【参考】数式用!$AT$2:$AV$2,0)),10)))</f>
        <v/>
      </c>
      <c r="AN633" s="428" t="e">
        <f>IF($L$18="", "", VLOOKUP(Z633,【参考】数式用!$A$4:$M$54,13,FALSE))</f>
        <v>#N/A</v>
      </c>
      <c r="AO633" s="46" t="e">
        <f>VLOOKUP(Z633,【参考】数式用!$A$2:$N$54,14,FALSE)</f>
        <v>#N/A</v>
      </c>
    </row>
    <row r="634" spans="1:41" ht="50" customHeight="1">
      <c r="A634" s="495">
        <f t="shared" si="196"/>
        <v>577</v>
      </c>
      <c r="B634" s="542"/>
      <c r="C634" s="543"/>
      <c r="D634" s="543"/>
      <c r="E634" s="543"/>
      <c r="F634" s="543"/>
      <c r="G634" s="543"/>
      <c r="H634" s="543"/>
      <c r="I634" s="543"/>
      <c r="J634" s="543"/>
      <c r="K634" s="543"/>
      <c r="L634" s="536"/>
      <c r="M634" s="537"/>
      <c r="N634" s="537"/>
      <c r="O634" s="537"/>
      <c r="P634" s="538"/>
      <c r="Q634" s="502" t="s">
        <v>191</v>
      </c>
      <c r="R634" s="503"/>
      <c r="S634" s="503"/>
      <c r="T634" s="503"/>
      <c r="U634" s="504"/>
      <c r="V634" s="284"/>
      <c r="W634" s="499" t="str" cm="1">
        <f t="array" ref="W634">_xlfn.IFS(AND(B634="",Z634=""),"事業所番号及びサービス名を入力してください。",AND(B634="",Z634&lt;&gt;""),"事業所番号を入力してください。",AND(B634&lt;&gt;"",Z634=""),"サービス名を入力してください。",AND(B634&lt;&gt;"",Z634&lt;&gt;""),IF(LEFT(B634,2)="23",IFERROR(VLOOKUP(B634&amp;Z634,事業所一覧!$A$2:$D$44337,4,FALSE),"事業所番号若しくはサービス名に誤りがないか確認してください。"),"愛知県外の事業所は手入力してください。"))</f>
        <v>事業所番号及びサービス名を入力してください。</v>
      </c>
      <c r="X634" s="500"/>
      <c r="Y634" s="501"/>
      <c r="Z634" s="511"/>
      <c r="AA634" s="511"/>
      <c r="AB634" s="511"/>
      <c r="AC634" s="348" t="str">
        <f>IFERROR(VLOOKUP(Z634,【参考】数式用!$A$4:$B$54,2,FALSE),"")</f>
        <v/>
      </c>
      <c r="AD634" s="221"/>
      <c r="AE634" s="220" t="str">
        <f>IF(B634="","",IF(AO634="総合事業","数式を削除して手入力",IFERROR(INDEX(【参考】数式用!$AT$3:$AV$452,MATCH(Q634&amp;V634,【参考】数式用!$AS$3:$AS$452,0),MATCH(VLOOKUP(Z634,【参考】数式用!$AW$2:$AX$53,2,FALSE),【参考】数式用!$AT$2:$AV$2,0)),10)))</f>
        <v/>
      </c>
      <c r="AN634" s="428" t="e">
        <f>IF($L$18="", "", VLOOKUP(Z634,【参考】数式用!$A$4:$M$54,13,FALSE))</f>
        <v>#N/A</v>
      </c>
      <c r="AO634" s="46" t="e">
        <f>VLOOKUP(Z634,【参考】数式用!$A$2:$N$54,14,FALSE)</f>
        <v>#N/A</v>
      </c>
    </row>
    <row r="635" spans="1:41" ht="50" customHeight="1">
      <c r="A635" s="495">
        <f t="shared" si="196"/>
        <v>578</v>
      </c>
      <c r="B635" s="542"/>
      <c r="C635" s="543"/>
      <c r="D635" s="543"/>
      <c r="E635" s="543"/>
      <c r="F635" s="543"/>
      <c r="G635" s="543"/>
      <c r="H635" s="543"/>
      <c r="I635" s="543"/>
      <c r="J635" s="543"/>
      <c r="K635" s="543"/>
      <c r="L635" s="536"/>
      <c r="M635" s="537"/>
      <c r="N635" s="537"/>
      <c r="O635" s="537"/>
      <c r="P635" s="538"/>
      <c r="Q635" s="502" t="s">
        <v>191</v>
      </c>
      <c r="R635" s="503"/>
      <c r="S635" s="503"/>
      <c r="T635" s="503"/>
      <c r="U635" s="504"/>
      <c r="V635" s="284"/>
      <c r="W635" s="499" t="str" cm="1">
        <f t="array" ref="W635">_xlfn.IFS(AND(B635="",Z635=""),"事業所番号及びサービス名を入力してください。",AND(B635="",Z635&lt;&gt;""),"事業所番号を入力してください。",AND(B635&lt;&gt;"",Z635=""),"サービス名を入力してください。",AND(B635&lt;&gt;"",Z635&lt;&gt;""),IF(LEFT(B635,2)="23",IFERROR(VLOOKUP(B635&amp;Z635,事業所一覧!$A$2:$D$44337,4,FALSE),"事業所番号若しくはサービス名に誤りがないか確認してください。"),"愛知県外の事業所は手入力してください。"))</f>
        <v>事業所番号及びサービス名を入力してください。</v>
      </c>
      <c r="X635" s="500"/>
      <c r="Y635" s="501"/>
      <c r="Z635" s="511"/>
      <c r="AA635" s="511"/>
      <c r="AB635" s="511"/>
      <c r="AC635" s="348" t="str">
        <f>IFERROR(VLOOKUP(Z635,【参考】数式用!$A$4:$B$54,2,FALSE),"")</f>
        <v/>
      </c>
      <c r="AD635" s="221"/>
      <c r="AE635" s="220" t="str">
        <f>IF(B635="","",IF(AO635="総合事業","数式を削除して手入力",IFERROR(INDEX(【参考】数式用!$AT$3:$AV$452,MATCH(Q635&amp;V635,【参考】数式用!$AS$3:$AS$452,0),MATCH(VLOOKUP(Z635,【参考】数式用!$AW$2:$AX$53,2,FALSE),【参考】数式用!$AT$2:$AV$2,0)),10)))</f>
        <v/>
      </c>
      <c r="AN635" s="428" t="e">
        <f>IF($L$18="", "", VLOOKUP(Z635,【参考】数式用!$A$4:$M$54,13,FALSE))</f>
        <v>#N/A</v>
      </c>
      <c r="AO635" s="46" t="e">
        <f>VLOOKUP(Z635,【参考】数式用!$A$2:$N$54,14,FALSE)</f>
        <v>#N/A</v>
      </c>
    </row>
    <row r="636" spans="1:41" ht="50" customHeight="1">
      <c r="A636" s="495">
        <f t="shared" si="196"/>
        <v>579</v>
      </c>
      <c r="B636" s="542"/>
      <c r="C636" s="543"/>
      <c r="D636" s="543"/>
      <c r="E636" s="543"/>
      <c r="F636" s="543"/>
      <c r="G636" s="543"/>
      <c r="H636" s="543"/>
      <c r="I636" s="543"/>
      <c r="J636" s="543"/>
      <c r="K636" s="543"/>
      <c r="L636" s="536"/>
      <c r="M636" s="537"/>
      <c r="N636" s="537"/>
      <c r="O636" s="537"/>
      <c r="P636" s="538"/>
      <c r="Q636" s="502" t="s">
        <v>191</v>
      </c>
      <c r="R636" s="503"/>
      <c r="S636" s="503"/>
      <c r="T636" s="503"/>
      <c r="U636" s="504"/>
      <c r="V636" s="284"/>
      <c r="W636" s="499" t="str" cm="1">
        <f t="array" ref="W636">_xlfn.IFS(AND(B636="",Z636=""),"事業所番号及びサービス名を入力してください。",AND(B636="",Z636&lt;&gt;""),"事業所番号を入力してください。",AND(B636&lt;&gt;"",Z636=""),"サービス名を入力してください。",AND(B636&lt;&gt;"",Z636&lt;&gt;""),IF(LEFT(B636,2)="23",IFERROR(VLOOKUP(B636&amp;Z636,事業所一覧!$A$2:$D$44337,4,FALSE),"事業所番号若しくはサービス名に誤りがないか確認してください。"),"愛知県外の事業所は手入力してください。"))</f>
        <v>事業所番号及びサービス名を入力してください。</v>
      </c>
      <c r="X636" s="500"/>
      <c r="Y636" s="501"/>
      <c r="Z636" s="511"/>
      <c r="AA636" s="511"/>
      <c r="AB636" s="511"/>
      <c r="AC636" s="348" t="str">
        <f>IFERROR(VLOOKUP(Z636,【参考】数式用!$A$4:$B$54,2,FALSE),"")</f>
        <v/>
      </c>
      <c r="AD636" s="221"/>
      <c r="AE636" s="220" t="str">
        <f>IF(B636="","",IF(AO636="総合事業","数式を削除して手入力",IFERROR(INDEX(【参考】数式用!$AT$3:$AV$452,MATCH(Q636&amp;V636,【参考】数式用!$AS$3:$AS$452,0),MATCH(VLOOKUP(Z636,【参考】数式用!$AW$2:$AX$53,2,FALSE),【参考】数式用!$AT$2:$AV$2,0)),10)))</f>
        <v/>
      </c>
      <c r="AN636" s="428" t="e">
        <f>IF($L$18="", "", VLOOKUP(Z636,【参考】数式用!$A$4:$M$54,13,FALSE))</f>
        <v>#N/A</v>
      </c>
      <c r="AO636" s="46" t="e">
        <f>VLOOKUP(Z636,【参考】数式用!$A$2:$N$54,14,FALSE)</f>
        <v>#N/A</v>
      </c>
    </row>
    <row r="637" spans="1:41" ht="50" customHeight="1">
      <c r="A637" s="495">
        <f t="shared" si="196"/>
        <v>580</v>
      </c>
      <c r="B637" s="542"/>
      <c r="C637" s="543"/>
      <c r="D637" s="543"/>
      <c r="E637" s="543"/>
      <c r="F637" s="543"/>
      <c r="G637" s="543"/>
      <c r="H637" s="543"/>
      <c r="I637" s="543"/>
      <c r="J637" s="543"/>
      <c r="K637" s="543"/>
      <c r="L637" s="536"/>
      <c r="M637" s="537"/>
      <c r="N637" s="537"/>
      <c r="O637" s="537"/>
      <c r="P637" s="538"/>
      <c r="Q637" s="502" t="s">
        <v>191</v>
      </c>
      <c r="R637" s="503"/>
      <c r="S637" s="503"/>
      <c r="T637" s="503"/>
      <c r="U637" s="504"/>
      <c r="V637" s="284"/>
      <c r="W637" s="499" t="str" cm="1">
        <f t="array" ref="W637">_xlfn.IFS(AND(B637="",Z637=""),"事業所番号及びサービス名を入力してください。",AND(B637="",Z637&lt;&gt;""),"事業所番号を入力してください。",AND(B637&lt;&gt;"",Z637=""),"サービス名を入力してください。",AND(B637&lt;&gt;"",Z637&lt;&gt;""),IF(LEFT(B637,2)="23",IFERROR(VLOOKUP(B637&amp;Z637,事業所一覧!$A$2:$D$44337,4,FALSE),"事業所番号若しくはサービス名に誤りがないか確認してください。"),"愛知県外の事業所は手入力してください。"))</f>
        <v>事業所番号及びサービス名を入力してください。</v>
      </c>
      <c r="X637" s="500"/>
      <c r="Y637" s="501"/>
      <c r="Z637" s="511"/>
      <c r="AA637" s="511"/>
      <c r="AB637" s="511"/>
      <c r="AC637" s="348" t="str">
        <f>IFERROR(VLOOKUP(Z637,【参考】数式用!$A$4:$B$54,2,FALSE),"")</f>
        <v/>
      </c>
      <c r="AD637" s="221"/>
      <c r="AE637" s="220" t="str">
        <f>IF(B637="","",IF(AO637="総合事業","数式を削除して手入力",IFERROR(INDEX(【参考】数式用!$AT$3:$AV$452,MATCH(Q637&amp;V637,【参考】数式用!$AS$3:$AS$452,0),MATCH(VLOOKUP(Z637,【参考】数式用!$AW$2:$AX$53,2,FALSE),【参考】数式用!$AT$2:$AV$2,0)),10)))</f>
        <v/>
      </c>
      <c r="AN637" s="428" t="e">
        <f>IF($L$18="", "", VLOOKUP(Z637,【参考】数式用!$A$4:$M$54,13,FALSE))</f>
        <v>#N/A</v>
      </c>
      <c r="AO637" s="46" t="e">
        <f>VLOOKUP(Z637,【参考】数式用!$A$2:$N$54,14,FALSE)</f>
        <v>#N/A</v>
      </c>
    </row>
    <row r="638" spans="1:41" ht="50" customHeight="1">
      <c r="A638" s="495">
        <f t="shared" si="196"/>
        <v>581</v>
      </c>
      <c r="B638" s="542"/>
      <c r="C638" s="543"/>
      <c r="D638" s="543"/>
      <c r="E638" s="543"/>
      <c r="F638" s="543"/>
      <c r="G638" s="543"/>
      <c r="H638" s="543"/>
      <c r="I638" s="543"/>
      <c r="J638" s="543"/>
      <c r="K638" s="543"/>
      <c r="L638" s="536"/>
      <c r="M638" s="537"/>
      <c r="N638" s="537"/>
      <c r="O638" s="537"/>
      <c r="P638" s="538"/>
      <c r="Q638" s="502" t="s">
        <v>191</v>
      </c>
      <c r="R638" s="503"/>
      <c r="S638" s="503"/>
      <c r="T638" s="503"/>
      <c r="U638" s="504"/>
      <c r="V638" s="284"/>
      <c r="W638" s="499" t="str" cm="1">
        <f t="array" ref="W638">_xlfn.IFS(AND(B638="",Z638=""),"事業所番号及びサービス名を入力してください。",AND(B638="",Z638&lt;&gt;""),"事業所番号を入力してください。",AND(B638&lt;&gt;"",Z638=""),"サービス名を入力してください。",AND(B638&lt;&gt;"",Z638&lt;&gt;""),IF(LEFT(B638,2)="23",IFERROR(VLOOKUP(B638&amp;Z638,事業所一覧!$A$2:$D$44337,4,FALSE),"事業所番号若しくはサービス名に誤りがないか確認してください。"),"愛知県外の事業所は手入力してください。"))</f>
        <v>事業所番号及びサービス名を入力してください。</v>
      </c>
      <c r="X638" s="500"/>
      <c r="Y638" s="501"/>
      <c r="Z638" s="511"/>
      <c r="AA638" s="511"/>
      <c r="AB638" s="511"/>
      <c r="AC638" s="348" t="str">
        <f>IFERROR(VLOOKUP(Z638,【参考】数式用!$A$4:$B$54,2,FALSE),"")</f>
        <v/>
      </c>
      <c r="AD638" s="221"/>
      <c r="AE638" s="220" t="str">
        <f>IF(B638="","",IF(AO638="総合事業","数式を削除して手入力",IFERROR(INDEX(【参考】数式用!$AT$3:$AV$452,MATCH(Q638&amp;V638,【参考】数式用!$AS$3:$AS$452,0),MATCH(VLOOKUP(Z638,【参考】数式用!$AW$2:$AX$53,2,FALSE),【参考】数式用!$AT$2:$AV$2,0)),10)))</f>
        <v/>
      </c>
      <c r="AN638" s="428" t="e">
        <f>IF($L$18="", "", VLOOKUP(Z638,【参考】数式用!$A$4:$M$54,13,FALSE))</f>
        <v>#N/A</v>
      </c>
      <c r="AO638" s="46" t="e">
        <f>VLOOKUP(Z638,【参考】数式用!$A$2:$N$54,14,FALSE)</f>
        <v>#N/A</v>
      </c>
    </row>
    <row r="639" spans="1:41" ht="50" customHeight="1">
      <c r="A639" s="495">
        <f t="shared" si="196"/>
        <v>582</v>
      </c>
      <c r="B639" s="542"/>
      <c r="C639" s="543"/>
      <c r="D639" s="543"/>
      <c r="E639" s="543"/>
      <c r="F639" s="543"/>
      <c r="G639" s="543"/>
      <c r="H639" s="543"/>
      <c r="I639" s="543"/>
      <c r="J639" s="543"/>
      <c r="K639" s="543"/>
      <c r="L639" s="536"/>
      <c r="M639" s="537"/>
      <c r="N639" s="537"/>
      <c r="O639" s="537"/>
      <c r="P639" s="538"/>
      <c r="Q639" s="502" t="s">
        <v>191</v>
      </c>
      <c r="R639" s="503"/>
      <c r="S639" s="503"/>
      <c r="T639" s="503"/>
      <c r="U639" s="504"/>
      <c r="V639" s="284"/>
      <c r="W639" s="499" t="str" cm="1">
        <f t="array" ref="W639">_xlfn.IFS(AND(B639="",Z639=""),"事業所番号及びサービス名を入力してください。",AND(B639="",Z639&lt;&gt;""),"事業所番号を入力してください。",AND(B639&lt;&gt;"",Z639=""),"サービス名を入力してください。",AND(B639&lt;&gt;"",Z639&lt;&gt;""),IF(LEFT(B639,2)="23",IFERROR(VLOOKUP(B639&amp;Z639,事業所一覧!$A$2:$D$44337,4,FALSE),"事業所番号若しくはサービス名に誤りがないか確認してください。"),"愛知県外の事業所は手入力してください。"))</f>
        <v>事業所番号及びサービス名を入力してください。</v>
      </c>
      <c r="X639" s="500"/>
      <c r="Y639" s="501"/>
      <c r="Z639" s="511"/>
      <c r="AA639" s="511"/>
      <c r="AB639" s="511"/>
      <c r="AC639" s="348" t="str">
        <f>IFERROR(VLOOKUP(Z639,【参考】数式用!$A$4:$B$54,2,FALSE),"")</f>
        <v/>
      </c>
      <c r="AD639" s="221"/>
      <c r="AE639" s="220" t="str">
        <f>IF(B639="","",IF(AO639="総合事業","数式を削除して手入力",IFERROR(INDEX(【参考】数式用!$AT$3:$AV$452,MATCH(Q639&amp;V639,【参考】数式用!$AS$3:$AS$452,0),MATCH(VLOOKUP(Z639,【参考】数式用!$AW$2:$AX$53,2,FALSE),【参考】数式用!$AT$2:$AV$2,0)),10)))</f>
        <v/>
      </c>
      <c r="AN639" s="428" t="e">
        <f>IF($L$18="", "", VLOOKUP(Z639,【参考】数式用!$A$4:$M$54,13,FALSE))</f>
        <v>#N/A</v>
      </c>
      <c r="AO639" s="46" t="e">
        <f>VLOOKUP(Z639,【参考】数式用!$A$2:$N$54,14,FALSE)</f>
        <v>#N/A</v>
      </c>
    </row>
    <row r="640" spans="1:41" ht="50" customHeight="1">
      <c r="A640" s="495">
        <f t="shared" si="196"/>
        <v>583</v>
      </c>
      <c r="B640" s="542"/>
      <c r="C640" s="543"/>
      <c r="D640" s="543"/>
      <c r="E640" s="543"/>
      <c r="F640" s="543"/>
      <c r="G640" s="543"/>
      <c r="H640" s="543"/>
      <c r="I640" s="543"/>
      <c r="J640" s="543"/>
      <c r="K640" s="543"/>
      <c r="L640" s="536"/>
      <c r="M640" s="537"/>
      <c r="N640" s="537"/>
      <c r="O640" s="537"/>
      <c r="P640" s="538"/>
      <c r="Q640" s="502" t="s">
        <v>191</v>
      </c>
      <c r="R640" s="503"/>
      <c r="S640" s="503"/>
      <c r="T640" s="503"/>
      <c r="U640" s="504"/>
      <c r="V640" s="284"/>
      <c r="W640" s="499" t="str" cm="1">
        <f t="array" ref="W640">_xlfn.IFS(AND(B640="",Z640=""),"事業所番号及びサービス名を入力してください。",AND(B640="",Z640&lt;&gt;""),"事業所番号を入力してください。",AND(B640&lt;&gt;"",Z640=""),"サービス名を入力してください。",AND(B640&lt;&gt;"",Z640&lt;&gt;""),IF(LEFT(B640,2)="23",IFERROR(VLOOKUP(B640&amp;Z640,事業所一覧!$A$2:$D$44337,4,FALSE),"事業所番号若しくはサービス名に誤りがないか確認してください。"),"愛知県外の事業所は手入力してください。"))</f>
        <v>事業所番号及びサービス名を入力してください。</v>
      </c>
      <c r="X640" s="500"/>
      <c r="Y640" s="501"/>
      <c r="Z640" s="511"/>
      <c r="AA640" s="511"/>
      <c r="AB640" s="511"/>
      <c r="AC640" s="348" t="str">
        <f>IFERROR(VLOOKUP(Z640,【参考】数式用!$A$4:$B$54,2,FALSE),"")</f>
        <v/>
      </c>
      <c r="AD640" s="221"/>
      <c r="AE640" s="220" t="str">
        <f>IF(B640="","",IF(AO640="総合事業","数式を削除して手入力",IFERROR(INDEX(【参考】数式用!$AT$3:$AV$452,MATCH(Q640&amp;V640,【参考】数式用!$AS$3:$AS$452,0),MATCH(VLOOKUP(Z640,【参考】数式用!$AW$2:$AX$53,2,FALSE),【参考】数式用!$AT$2:$AV$2,0)),10)))</f>
        <v/>
      </c>
      <c r="AN640" s="428" t="e">
        <f>IF($L$18="", "", VLOOKUP(Z640,【参考】数式用!$A$4:$M$54,13,FALSE))</f>
        <v>#N/A</v>
      </c>
      <c r="AO640" s="46" t="e">
        <f>VLOOKUP(Z640,【参考】数式用!$A$2:$N$54,14,FALSE)</f>
        <v>#N/A</v>
      </c>
    </row>
    <row r="641" spans="1:41" ht="50" customHeight="1">
      <c r="A641" s="495">
        <f t="shared" si="196"/>
        <v>584</v>
      </c>
      <c r="B641" s="542"/>
      <c r="C641" s="543"/>
      <c r="D641" s="543"/>
      <c r="E641" s="543"/>
      <c r="F641" s="543"/>
      <c r="G641" s="543"/>
      <c r="H641" s="543"/>
      <c r="I641" s="543"/>
      <c r="J641" s="543"/>
      <c r="K641" s="543"/>
      <c r="L641" s="536"/>
      <c r="M641" s="537"/>
      <c r="N641" s="537"/>
      <c r="O641" s="537"/>
      <c r="P641" s="538"/>
      <c r="Q641" s="502" t="s">
        <v>191</v>
      </c>
      <c r="R641" s="503"/>
      <c r="S641" s="503"/>
      <c r="T641" s="503"/>
      <c r="U641" s="504"/>
      <c r="V641" s="284"/>
      <c r="W641" s="499" t="str" cm="1">
        <f t="array" ref="W641">_xlfn.IFS(AND(B641="",Z641=""),"事業所番号及びサービス名を入力してください。",AND(B641="",Z641&lt;&gt;""),"事業所番号を入力してください。",AND(B641&lt;&gt;"",Z641=""),"サービス名を入力してください。",AND(B641&lt;&gt;"",Z641&lt;&gt;""),IF(LEFT(B641,2)="23",IFERROR(VLOOKUP(B641&amp;Z641,事業所一覧!$A$2:$D$44337,4,FALSE),"事業所番号若しくはサービス名に誤りがないか確認してください。"),"愛知県外の事業所は手入力してください。"))</f>
        <v>事業所番号及びサービス名を入力してください。</v>
      </c>
      <c r="X641" s="500"/>
      <c r="Y641" s="501"/>
      <c r="Z641" s="511"/>
      <c r="AA641" s="511"/>
      <c r="AB641" s="511"/>
      <c r="AC641" s="348" t="str">
        <f>IFERROR(VLOOKUP(Z641,【参考】数式用!$A$4:$B$54,2,FALSE),"")</f>
        <v/>
      </c>
      <c r="AD641" s="221"/>
      <c r="AE641" s="220" t="str">
        <f>IF(B641="","",IF(AO641="総合事業","数式を削除して手入力",IFERROR(INDEX(【参考】数式用!$AT$3:$AV$452,MATCH(Q641&amp;V641,【参考】数式用!$AS$3:$AS$452,0),MATCH(VLOOKUP(Z641,【参考】数式用!$AW$2:$AX$53,2,FALSE),【参考】数式用!$AT$2:$AV$2,0)),10)))</f>
        <v/>
      </c>
      <c r="AN641" s="428" t="e">
        <f>IF($L$18="", "", VLOOKUP(Z641,【参考】数式用!$A$4:$M$54,13,FALSE))</f>
        <v>#N/A</v>
      </c>
      <c r="AO641" s="46" t="e">
        <f>VLOOKUP(Z641,【参考】数式用!$A$2:$N$54,14,FALSE)</f>
        <v>#N/A</v>
      </c>
    </row>
    <row r="642" spans="1:41" ht="50" customHeight="1">
      <c r="A642" s="495">
        <f t="shared" si="196"/>
        <v>585</v>
      </c>
      <c r="B642" s="542"/>
      <c r="C642" s="543"/>
      <c r="D642" s="543"/>
      <c r="E642" s="543"/>
      <c r="F642" s="543"/>
      <c r="G642" s="543"/>
      <c r="H642" s="543"/>
      <c r="I642" s="543"/>
      <c r="J642" s="543"/>
      <c r="K642" s="543"/>
      <c r="L642" s="536"/>
      <c r="M642" s="537"/>
      <c r="N642" s="537"/>
      <c r="O642" s="537"/>
      <c r="P642" s="538"/>
      <c r="Q642" s="502" t="s">
        <v>191</v>
      </c>
      <c r="R642" s="503"/>
      <c r="S642" s="503"/>
      <c r="T642" s="503"/>
      <c r="U642" s="504"/>
      <c r="V642" s="284"/>
      <c r="W642" s="499" t="str" cm="1">
        <f t="array" ref="W642">_xlfn.IFS(AND(B642="",Z642=""),"事業所番号及びサービス名を入力してください。",AND(B642="",Z642&lt;&gt;""),"事業所番号を入力してください。",AND(B642&lt;&gt;"",Z642=""),"サービス名を入力してください。",AND(B642&lt;&gt;"",Z642&lt;&gt;""),IF(LEFT(B642,2)="23",IFERROR(VLOOKUP(B642&amp;Z642,事業所一覧!$A$2:$D$44337,4,FALSE),"事業所番号若しくはサービス名に誤りがないか確認してください。"),"愛知県外の事業所は手入力してください。"))</f>
        <v>事業所番号及びサービス名を入力してください。</v>
      </c>
      <c r="X642" s="500"/>
      <c r="Y642" s="501"/>
      <c r="Z642" s="511"/>
      <c r="AA642" s="511"/>
      <c r="AB642" s="511"/>
      <c r="AC642" s="348" t="str">
        <f>IFERROR(VLOOKUP(Z642,【参考】数式用!$A$4:$B$54,2,FALSE),"")</f>
        <v/>
      </c>
      <c r="AD642" s="221"/>
      <c r="AE642" s="220" t="str">
        <f>IF(B642="","",IF(AO642="総合事業","数式を削除して手入力",IFERROR(INDEX(【参考】数式用!$AT$3:$AV$452,MATCH(Q642&amp;V642,【参考】数式用!$AS$3:$AS$452,0),MATCH(VLOOKUP(Z642,【参考】数式用!$AW$2:$AX$53,2,FALSE),【参考】数式用!$AT$2:$AV$2,0)),10)))</f>
        <v/>
      </c>
      <c r="AN642" s="428" t="e">
        <f>IF($L$18="", "", VLOOKUP(Z642,【参考】数式用!$A$4:$M$54,13,FALSE))</f>
        <v>#N/A</v>
      </c>
      <c r="AO642" s="46" t="e">
        <f>VLOOKUP(Z642,【参考】数式用!$A$2:$N$54,14,FALSE)</f>
        <v>#N/A</v>
      </c>
    </row>
    <row r="643" spans="1:41" ht="50" customHeight="1">
      <c r="A643" s="495">
        <f t="shared" si="196"/>
        <v>586</v>
      </c>
      <c r="B643" s="542"/>
      <c r="C643" s="543"/>
      <c r="D643" s="543"/>
      <c r="E643" s="543"/>
      <c r="F643" s="543"/>
      <c r="G643" s="543"/>
      <c r="H643" s="543"/>
      <c r="I643" s="543"/>
      <c r="J643" s="543"/>
      <c r="K643" s="543"/>
      <c r="L643" s="536"/>
      <c r="M643" s="537"/>
      <c r="N643" s="537"/>
      <c r="O643" s="537"/>
      <c r="P643" s="538"/>
      <c r="Q643" s="502" t="s">
        <v>191</v>
      </c>
      <c r="R643" s="503"/>
      <c r="S643" s="503"/>
      <c r="T643" s="503"/>
      <c r="U643" s="504"/>
      <c r="V643" s="284"/>
      <c r="W643" s="499" t="str" cm="1">
        <f t="array" ref="W643">_xlfn.IFS(AND(B643="",Z643=""),"事業所番号及びサービス名を入力してください。",AND(B643="",Z643&lt;&gt;""),"事業所番号を入力してください。",AND(B643&lt;&gt;"",Z643=""),"サービス名を入力してください。",AND(B643&lt;&gt;"",Z643&lt;&gt;""),IF(LEFT(B643,2)="23",IFERROR(VLOOKUP(B643&amp;Z643,事業所一覧!$A$2:$D$44337,4,FALSE),"事業所番号若しくはサービス名に誤りがないか確認してください。"),"愛知県外の事業所は手入力してください。"))</f>
        <v>事業所番号及びサービス名を入力してください。</v>
      </c>
      <c r="X643" s="500"/>
      <c r="Y643" s="501"/>
      <c r="Z643" s="511"/>
      <c r="AA643" s="511"/>
      <c r="AB643" s="511"/>
      <c r="AC643" s="348" t="str">
        <f>IFERROR(VLOOKUP(Z643,【参考】数式用!$A$4:$B$54,2,FALSE),"")</f>
        <v/>
      </c>
      <c r="AD643" s="221"/>
      <c r="AE643" s="220" t="str">
        <f>IF(B643="","",IF(AO643="総合事業","数式を削除して手入力",IFERROR(INDEX(【参考】数式用!$AT$3:$AV$452,MATCH(Q643&amp;V643,【参考】数式用!$AS$3:$AS$452,0),MATCH(VLOOKUP(Z643,【参考】数式用!$AW$2:$AX$53,2,FALSE),【参考】数式用!$AT$2:$AV$2,0)),10)))</f>
        <v/>
      </c>
      <c r="AN643" s="428" t="e">
        <f>IF($L$18="", "", VLOOKUP(Z643,【参考】数式用!$A$4:$M$54,13,FALSE))</f>
        <v>#N/A</v>
      </c>
      <c r="AO643" s="46" t="e">
        <f>VLOOKUP(Z643,【参考】数式用!$A$2:$N$54,14,FALSE)</f>
        <v>#N/A</v>
      </c>
    </row>
    <row r="644" spans="1:41" ht="50" customHeight="1">
      <c r="A644" s="495">
        <f t="shared" si="196"/>
        <v>587</v>
      </c>
      <c r="B644" s="542"/>
      <c r="C644" s="543"/>
      <c r="D644" s="543"/>
      <c r="E644" s="543"/>
      <c r="F644" s="543"/>
      <c r="G644" s="543"/>
      <c r="H644" s="543"/>
      <c r="I644" s="543"/>
      <c r="J644" s="543"/>
      <c r="K644" s="543"/>
      <c r="L644" s="536"/>
      <c r="M644" s="537"/>
      <c r="N644" s="537"/>
      <c r="O644" s="537"/>
      <c r="P644" s="538"/>
      <c r="Q644" s="502" t="s">
        <v>191</v>
      </c>
      <c r="R644" s="503"/>
      <c r="S644" s="503"/>
      <c r="T644" s="503"/>
      <c r="U644" s="504"/>
      <c r="V644" s="284"/>
      <c r="W644" s="499" t="str" cm="1">
        <f t="array" ref="W644">_xlfn.IFS(AND(B644="",Z644=""),"事業所番号及びサービス名を入力してください。",AND(B644="",Z644&lt;&gt;""),"事業所番号を入力してください。",AND(B644&lt;&gt;"",Z644=""),"サービス名を入力してください。",AND(B644&lt;&gt;"",Z644&lt;&gt;""),IF(LEFT(B644,2)="23",IFERROR(VLOOKUP(B644&amp;Z644,事業所一覧!$A$2:$D$44337,4,FALSE),"事業所番号若しくはサービス名に誤りがないか確認してください。"),"愛知県外の事業所は手入力してください。"))</f>
        <v>事業所番号及びサービス名を入力してください。</v>
      </c>
      <c r="X644" s="500"/>
      <c r="Y644" s="501"/>
      <c r="Z644" s="511"/>
      <c r="AA644" s="511"/>
      <c r="AB644" s="511"/>
      <c r="AC644" s="348" t="str">
        <f>IFERROR(VLOOKUP(Z644,【参考】数式用!$A$4:$B$54,2,FALSE),"")</f>
        <v/>
      </c>
      <c r="AD644" s="221"/>
      <c r="AE644" s="220" t="str">
        <f>IF(B644="","",IF(AO644="総合事業","数式を削除して手入力",IFERROR(INDEX(【参考】数式用!$AT$3:$AV$452,MATCH(Q644&amp;V644,【参考】数式用!$AS$3:$AS$452,0),MATCH(VLOOKUP(Z644,【参考】数式用!$AW$2:$AX$53,2,FALSE),【参考】数式用!$AT$2:$AV$2,0)),10)))</f>
        <v/>
      </c>
      <c r="AN644" s="428" t="e">
        <f>IF($L$18="", "", VLOOKUP(Z644,【参考】数式用!$A$4:$M$54,13,FALSE))</f>
        <v>#N/A</v>
      </c>
      <c r="AO644" s="46" t="e">
        <f>VLOOKUP(Z644,【参考】数式用!$A$2:$N$54,14,FALSE)</f>
        <v>#N/A</v>
      </c>
    </row>
    <row r="645" spans="1:41" ht="50" customHeight="1">
      <c r="A645" s="495">
        <f t="shared" si="196"/>
        <v>588</v>
      </c>
      <c r="B645" s="542"/>
      <c r="C645" s="543"/>
      <c r="D645" s="543"/>
      <c r="E645" s="543"/>
      <c r="F645" s="543"/>
      <c r="G645" s="543"/>
      <c r="H645" s="543"/>
      <c r="I645" s="543"/>
      <c r="J645" s="543"/>
      <c r="K645" s="543"/>
      <c r="L645" s="536"/>
      <c r="M645" s="537"/>
      <c r="N645" s="537"/>
      <c r="O645" s="537"/>
      <c r="P645" s="538"/>
      <c r="Q645" s="502" t="s">
        <v>191</v>
      </c>
      <c r="R645" s="503"/>
      <c r="S645" s="503"/>
      <c r="T645" s="503"/>
      <c r="U645" s="504"/>
      <c r="V645" s="284"/>
      <c r="W645" s="499" t="str" cm="1">
        <f t="array" ref="W645">_xlfn.IFS(AND(B645="",Z645=""),"事業所番号及びサービス名を入力してください。",AND(B645="",Z645&lt;&gt;""),"事業所番号を入力してください。",AND(B645&lt;&gt;"",Z645=""),"サービス名を入力してください。",AND(B645&lt;&gt;"",Z645&lt;&gt;""),IF(LEFT(B645,2)="23",IFERROR(VLOOKUP(B645&amp;Z645,事業所一覧!$A$2:$D$44337,4,FALSE),"事業所番号若しくはサービス名に誤りがないか確認してください。"),"愛知県外の事業所は手入力してください。"))</f>
        <v>事業所番号及びサービス名を入力してください。</v>
      </c>
      <c r="X645" s="500"/>
      <c r="Y645" s="501"/>
      <c r="Z645" s="511"/>
      <c r="AA645" s="511"/>
      <c r="AB645" s="511"/>
      <c r="AC645" s="348" t="str">
        <f>IFERROR(VLOOKUP(Z645,【参考】数式用!$A$4:$B$54,2,FALSE),"")</f>
        <v/>
      </c>
      <c r="AD645" s="221"/>
      <c r="AE645" s="220" t="str">
        <f>IF(B645="","",IF(AO645="総合事業","数式を削除して手入力",IFERROR(INDEX(【参考】数式用!$AT$3:$AV$452,MATCH(Q645&amp;V645,【参考】数式用!$AS$3:$AS$452,0),MATCH(VLOOKUP(Z645,【参考】数式用!$AW$2:$AX$53,2,FALSE),【参考】数式用!$AT$2:$AV$2,0)),10)))</f>
        <v/>
      </c>
      <c r="AN645" s="428" t="e">
        <f>IF($L$18="", "", VLOOKUP(Z645,【参考】数式用!$A$4:$M$54,13,FALSE))</f>
        <v>#N/A</v>
      </c>
      <c r="AO645" s="46" t="e">
        <f>VLOOKUP(Z645,【参考】数式用!$A$2:$N$54,14,FALSE)</f>
        <v>#N/A</v>
      </c>
    </row>
    <row r="646" spans="1:41" ht="50" customHeight="1">
      <c r="A646" s="495">
        <f t="shared" si="196"/>
        <v>589</v>
      </c>
      <c r="B646" s="542"/>
      <c r="C646" s="543"/>
      <c r="D646" s="543"/>
      <c r="E646" s="543"/>
      <c r="F646" s="543"/>
      <c r="G646" s="543"/>
      <c r="H646" s="543"/>
      <c r="I646" s="543"/>
      <c r="J646" s="543"/>
      <c r="K646" s="543"/>
      <c r="L646" s="536"/>
      <c r="M646" s="537"/>
      <c r="N646" s="537"/>
      <c r="O646" s="537"/>
      <c r="P646" s="538"/>
      <c r="Q646" s="502" t="s">
        <v>191</v>
      </c>
      <c r="R646" s="503"/>
      <c r="S646" s="503"/>
      <c r="T646" s="503"/>
      <c r="U646" s="504"/>
      <c r="V646" s="284"/>
      <c r="W646" s="499" t="str" cm="1">
        <f t="array" ref="W646">_xlfn.IFS(AND(B646="",Z646=""),"事業所番号及びサービス名を入力してください。",AND(B646="",Z646&lt;&gt;""),"事業所番号を入力してください。",AND(B646&lt;&gt;"",Z646=""),"サービス名を入力してください。",AND(B646&lt;&gt;"",Z646&lt;&gt;""),IF(LEFT(B646,2)="23",IFERROR(VLOOKUP(B646&amp;Z646,事業所一覧!$A$2:$D$44337,4,FALSE),"事業所番号若しくはサービス名に誤りがないか確認してください。"),"愛知県外の事業所は手入力してください。"))</f>
        <v>事業所番号及びサービス名を入力してください。</v>
      </c>
      <c r="X646" s="500"/>
      <c r="Y646" s="501"/>
      <c r="Z646" s="511"/>
      <c r="AA646" s="511"/>
      <c r="AB646" s="511"/>
      <c r="AC646" s="348" t="str">
        <f>IFERROR(VLOOKUP(Z646,【参考】数式用!$A$4:$B$54,2,FALSE),"")</f>
        <v/>
      </c>
      <c r="AD646" s="221"/>
      <c r="AE646" s="220" t="str">
        <f>IF(B646="","",IF(AO646="総合事業","数式を削除して手入力",IFERROR(INDEX(【参考】数式用!$AT$3:$AV$452,MATCH(Q646&amp;V646,【参考】数式用!$AS$3:$AS$452,0),MATCH(VLOOKUP(Z646,【参考】数式用!$AW$2:$AX$53,2,FALSE),【参考】数式用!$AT$2:$AV$2,0)),10)))</f>
        <v/>
      </c>
      <c r="AN646" s="428" t="e">
        <f>IF($L$18="", "", VLOOKUP(Z646,【参考】数式用!$A$4:$M$54,13,FALSE))</f>
        <v>#N/A</v>
      </c>
      <c r="AO646" s="46" t="e">
        <f>VLOOKUP(Z646,【参考】数式用!$A$2:$N$54,14,FALSE)</f>
        <v>#N/A</v>
      </c>
    </row>
    <row r="647" spans="1:41" ht="50" customHeight="1">
      <c r="A647" s="495">
        <f t="shared" si="196"/>
        <v>590</v>
      </c>
      <c r="B647" s="542"/>
      <c r="C647" s="543"/>
      <c r="D647" s="543"/>
      <c r="E647" s="543"/>
      <c r="F647" s="543"/>
      <c r="G647" s="543"/>
      <c r="H647" s="543"/>
      <c r="I647" s="543"/>
      <c r="J647" s="543"/>
      <c r="K647" s="543"/>
      <c r="L647" s="536"/>
      <c r="M647" s="537"/>
      <c r="N647" s="537"/>
      <c r="O647" s="537"/>
      <c r="P647" s="538"/>
      <c r="Q647" s="502" t="s">
        <v>191</v>
      </c>
      <c r="R647" s="503"/>
      <c r="S647" s="503"/>
      <c r="T647" s="503"/>
      <c r="U647" s="504"/>
      <c r="V647" s="284"/>
      <c r="W647" s="499" t="str" cm="1">
        <f t="array" ref="W647">_xlfn.IFS(AND(B647="",Z647=""),"事業所番号及びサービス名を入力してください。",AND(B647="",Z647&lt;&gt;""),"事業所番号を入力してください。",AND(B647&lt;&gt;"",Z647=""),"サービス名を入力してください。",AND(B647&lt;&gt;"",Z647&lt;&gt;""),IF(LEFT(B647,2)="23",IFERROR(VLOOKUP(B647&amp;Z647,事業所一覧!$A$2:$D$44337,4,FALSE),"事業所番号若しくはサービス名に誤りがないか確認してください。"),"愛知県外の事業所は手入力してください。"))</f>
        <v>事業所番号及びサービス名を入力してください。</v>
      </c>
      <c r="X647" s="500"/>
      <c r="Y647" s="501"/>
      <c r="Z647" s="511"/>
      <c r="AA647" s="511"/>
      <c r="AB647" s="511"/>
      <c r="AC647" s="348" t="str">
        <f>IFERROR(VLOOKUP(Z647,【参考】数式用!$A$4:$B$54,2,FALSE),"")</f>
        <v/>
      </c>
      <c r="AD647" s="221"/>
      <c r="AE647" s="220" t="str">
        <f>IF(B647="","",IF(AO647="総合事業","数式を削除して手入力",IFERROR(INDEX(【参考】数式用!$AT$3:$AV$452,MATCH(Q647&amp;V647,【参考】数式用!$AS$3:$AS$452,0),MATCH(VLOOKUP(Z647,【参考】数式用!$AW$2:$AX$53,2,FALSE),【参考】数式用!$AT$2:$AV$2,0)),10)))</f>
        <v/>
      </c>
      <c r="AN647" s="428" t="e">
        <f>IF($L$18="", "", VLOOKUP(Z647,【参考】数式用!$A$4:$M$54,13,FALSE))</f>
        <v>#N/A</v>
      </c>
      <c r="AO647" s="46" t="e">
        <f>VLOOKUP(Z647,【参考】数式用!$A$2:$N$54,14,FALSE)</f>
        <v>#N/A</v>
      </c>
    </row>
    <row r="648" spans="1:41" ht="50" customHeight="1">
      <c r="A648" s="495">
        <f t="shared" si="196"/>
        <v>591</v>
      </c>
      <c r="B648" s="542"/>
      <c r="C648" s="543"/>
      <c r="D648" s="543"/>
      <c r="E648" s="543"/>
      <c r="F648" s="543"/>
      <c r="G648" s="543"/>
      <c r="H648" s="543"/>
      <c r="I648" s="543"/>
      <c r="J648" s="543"/>
      <c r="K648" s="543"/>
      <c r="L648" s="536"/>
      <c r="M648" s="537"/>
      <c r="N648" s="537"/>
      <c r="O648" s="537"/>
      <c r="P648" s="538"/>
      <c r="Q648" s="502" t="s">
        <v>191</v>
      </c>
      <c r="R648" s="503"/>
      <c r="S648" s="503"/>
      <c r="T648" s="503"/>
      <c r="U648" s="504"/>
      <c r="V648" s="284"/>
      <c r="W648" s="499" t="str" cm="1">
        <f t="array" ref="W648">_xlfn.IFS(AND(B648="",Z648=""),"事業所番号及びサービス名を入力してください。",AND(B648="",Z648&lt;&gt;""),"事業所番号を入力してください。",AND(B648&lt;&gt;"",Z648=""),"サービス名を入力してください。",AND(B648&lt;&gt;"",Z648&lt;&gt;""),IF(LEFT(B648,2)="23",IFERROR(VLOOKUP(B648&amp;Z648,事業所一覧!$A$2:$D$44337,4,FALSE),"事業所番号若しくはサービス名に誤りがないか確認してください。"),"愛知県外の事業所は手入力してください。"))</f>
        <v>事業所番号及びサービス名を入力してください。</v>
      </c>
      <c r="X648" s="500"/>
      <c r="Y648" s="501"/>
      <c r="Z648" s="511"/>
      <c r="AA648" s="511"/>
      <c r="AB648" s="511"/>
      <c r="AC648" s="348" t="str">
        <f>IFERROR(VLOOKUP(Z648,【参考】数式用!$A$4:$B$54,2,FALSE),"")</f>
        <v/>
      </c>
      <c r="AD648" s="221"/>
      <c r="AE648" s="220" t="str">
        <f>IF(B648="","",IF(AO648="総合事業","数式を削除して手入力",IFERROR(INDEX(【参考】数式用!$AT$3:$AV$452,MATCH(Q648&amp;V648,【参考】数式用!$AS$3:$AS$452,0),MATCH(VLOOKUP(Z648,【参考】数式用!$AW$2:$AX$53,2,FALSE),【参考】数式用!$AT$2:$AV$2,0)),10)))</f>
        <v/>
      </c>
      <c r="AN648" s="428" t="e">
        <f>IF($L$18="", "", VLOOKUP(Z648,【参考】数式用!$A$4:$M$54,13,FALSE))</f>
        <v>#N/A</v>
      </c>
      <c r="AO648" s="46" t="e">
        <f>VLOOKUP(Z648,【参考】数式用!$A$2:$N$54,14,FALSE)</f>
        <v>#N/A</v>
      </c>
    </row>
    <row r="649" spans="1:41" ht="50" customHeight="1">
      <c r="A649" s="495">
        <f t="shared" si="196"/>
        <v>592</v>
      </c>
      <c r="B649" s="542"/>
      <c r="C649" s="543"/>
      <c r="D649" s="543"/>
      <c r="E649" s="543"/>
      <c r="F649" s="543"/>
      <c r="G649" s="543"/>
      <c r="H649" s="543"/>
      <c r="I649" s="543"/>
      <c r="J649" s="543"/>
      <c r="K649" s="543"/>
      <c r="L649" s="536"/>
      <c r="M649" s="537"/>
      <c r="N649" s="537"/>
      <c r="O649" s="537"/>
      <c r="P649" s="538"/>
      <c r="Q649" s="502" t="s">
        <v>191</v>
      </c>
      <c r="R649" s="503"/>
      <c r="S649" s="503"/>
      <c r="T649" s="503"/>
      <c r="U649" s="504"/>
      <c r="V649" s="284"/>
      <c r="W649" s="499" t="str" cm="1">
        <f t="array" ref="W649">_xlfn.IFS(AND(B649="",Z649=""),"事業所番号及びサービス名を入力してください。",AND(B649="",Z649&lt;&gt;""),"事業所番号を入力してください。",AND(B649&lt;&gt;"",Z649=""),"サービス名を入力してください。",AND(B649&lt;&gt;"",Z649&lt;&gt;""),IF(LEFT(B649,2)="23",IFERROR(VLOOKUP(B649&amp;Z649,事業所一覧!$A$2:$D$44337,4,FALSE),"事業所番号若しくはサービス名に誤りがないか確認してください。"),"愛知県外の事業所は手入力してください。"))</f>
        <v>事業所番号及びサービス名を入力してください。</v>
      </c>
      <c r="X649" s="500"/>
      <c r="Y649" s="501"/>
      <c r="Z649" s="511"/>
      <c r="AA649" s="511"/>
      <c r="AB649" s="511"/>
      <c r="AC649" s="348" t="str">
        <f>IFERROR(VLOOKUP(Z649,【参考】数式用!$A$4:$B$54,2,FALSE),"")</f>
        <v/>
      </c>
      <c r="AD649" s="221"/>
      <c r="AE649" s="220" t="str">
        <f>IF(B649="","",IF(AO649="総合事業","数式を削除して手入力",IFERROR(INDEX(【参考】数式用!$AT$3:$AV$452,MATCH(Q649&amp;V649,【参考】数式用!$AS$3:$AS$452,0),MATCH(VLOOKUP(Z649,【参考】数式用!$AW$2:$AX$53,2,FALSE),【参考】数式用!$AT$2:$AV$2,0)),10)))</f>
        <v/>
      </c>
      <c r="AN649" s="428" t="e">
        <f>IF($L$18="", "", VLOOKUP(Z649,【参考】数式用!$A$4:$M$54,13,FALSE))</f>
        <v>#N/A</v>
      </c>
      <c r="AO649" s="46" t="e">
        <f>VLOOKUP(Z649,【参考】数式用!$A$2:$N$54,14,FALSE)</f>
        <v>#N/A</v>
      </c>
    </row>
    <row r="650" spans="1:41" ht="50" customHeight="1">
      <c r="A650" s="495">
        <f t="shared" si="196"/>
        <v>593</v>
      </c>
      <c r="B650" s="542"/>
      <c r="C650" s="543"/>
      <c r="D650" s="543"/>
      <c r="E650" s="543"/>
      <c r="F650" s="543"/>
      <c r="G650" s="543"/>
      <c r="H650" s="543"/>
      <c r="I650" s="543"/>
      <c r="J650" s="543"/>
      <c r="K650" s="543"/>
      <c r="L650" s="536"/>
      <c r="M650" s="537"/>
      <c r="N650" s="537"/>
      <c r="O650" s="537"/>
      <c r="P650" s="538"/>
      <c r="Q650" s="502" t="s">
        <v>191</v>
      </c>
      <c r="R650" s="503"/>
      <c r="S650" s="503"/>
      <c r="T650" s="503"/>
      <c r="U650" s="504"/>
      <c r="V650" s="284"/>
      <c r="W650" s="499" t="str" cm="1">
        <f t="array" ref="W650">_xlfn.IFS(AND(B650="",Z650=""),"事業所番号及びサービス名を入力してください。",AND(B650="",Z650&lt;&gt;""),"事業所番号を入力してください。",AND(B650&lt;&gt;"",Z650=""),"サービス名を入力してください。",AND(B650&lt;&gt;"",Z650&lt;&gt;""),IF(LEFT(B650,2)="23",IFERROR(VLOOKUP(B650&amp;Z650,事業所一覧!$A$2:$D$44337,4,FALSE),"事業所番号若しくはサービス名に誤りがないか確認してください。"),"愛知県外の事業所は手入力してください。"))</f>
        <v>事業所番号及びサービス名を入力してください。</v>
      </c>
      <c r="X650" s="500"/>
      <c r="Y650" s="501"/>
      <c r="Z650" s="511"/>
      <c r="AA650" s="511"/>
      <c r="AB650" s="511"/>
      <c r="AC650" s="348" t="str">
        <f>IFERROR(VLOOKUP(Z650,【参考】数式用!$A$4:$B$54,2,FALSE),"")</f>
        <v/>
      </c>
      <c r="AD650" s="221"/>
      <c r="AE650" s="220" t="str">
        <f>IF(B650="","",IF(AO650="総合事業","数式を削除して手入力",IFERROR(INDEX(【参考】数式用!$AT$3:$AV$452,MATCH(Q650&amp;V650,【参考】数式用!$AS$3:$AS$452,0),MATCH(VLOOKUP(Z650,【参考】数式用!$AW$2:$AX$53,2,FALSE),【参考】数式用!$AT$2:$AV$2,0)),10)))</f>
        <v/>
      </c>
      <c r="AN650" s="428" t="e">
        <f>IF($L$18="", "", VLOOKUP(Z650,【参考】数式用!$A$4:$M$54,13,FALSE))</f>
        <v>#N/A</v>
      </c>
      <c r="AO650" s="46" t="e">
        <f>VLOOKUP(Z650,【参考】数式用!$A$2:$N$54,14,FALSE)</f>
        <v>#N/A</v>
      </c>
    </row>
    <row r="651" spans="1:41" ht="50" customHeight="1">
      <c r="A651" s="495">
        <f t="shared" si="196"/>
        <v>594</v>
      </c>
      <c r="B651" s="542"/>
      <c r="C651" s="543"/>
      <c r="D651" s="543"/>
      <c r="E651" s="543"/>
      <c r="F651" s="543"/>
      <c r="G651" s="543"/>
      <c r="H651" s="543"/>
      <c r="I651" s="543"/>
      <c r="J651" s="543"/>
      <c r="K651" s="543"/>
      <c r="L651" s="536"/>
      <c r="M651" s="537"/>
      <c r="N651" s="537"/>
      <c r="O651" s="537"/>
      <c r="P651" s="538"/>
      <c r="Q651" s="502" t="s">
        <v>191</v>
      </c>
      <c r="R651" s="503"/>
      <c r="S651" s="503"/>
      <c r="T651" s="503"/>
      <c r="U651" s="504"/>
      <c r="V651" s="284"/>
      <c r="W651" s="499" t="str" cm="1">
        <f t="array" ref="W651">_xlfn.IFS(AND(B651="",Z651=""),"事業所番号及びサービス名を入力してください。",AND(B651="",Z651&lt;&gt;""),"事業所番号を入力してください。",AND(B651&lt;&gt;"",Z651=""),"サービス名を入力してください。",AND(B651&lt;&gt;"",Z651&lt;&gt;""),IF(LEFT(B651,2)="23",IFERROR(VLOOKUP(B651&amp;Z651,事業所一覧!$A$2:$D$44337,4,FALSE),"事業所番号若しくはサービス名に誤りがないか確認してください。"),"愛知県外の事業所は手入力してください。"))</f>
        <v>事業所番号及びサービス名を入力してください。</v>
      </c>
      <c r="X651" s="500"/>
      <c r="Y651" s="501"/>
      <c r="Z651" s="511"/>
      <c r="AA651" s="511"/>
      <c r="AB651" s="511"/>
      <c r="AC651" s="348" t="str">
        <f>IFERROR(VLOOKUP(Z651,【参考】数式用!$A$4:$B$54,2,FALSE),"")</f>
        <v/>
      </c>
      <c r="AD651" s="221"/>
      <c r="AE651" s="220" t="str">
        <f>IF(B651="","",IF(AO651="総合事業","数式を削除して手入力",IFERROR(INDEX(【参考】数式用!$AT$3:$AV$452,MATCH(Q651&amp;V651,【参考】数式用!$AS$3:$AS$452,0),MATCH(VLOOKUP(Z651,【参考】数式用!$AW$2:$AX$53,2,FALSE),【参考】数式用!$AT$2:$AV$2,0)),10)))</f>
        <v/>
      </c>
      <c r="AN651" s="428" t="e">
        <f>IF($L$18="", "", VLOOKUP(Z651,【参考】数式用!$A$4:$M$54,13,FALSE))</f>
        <v>#N/A</v>
      </c>
      <c r="AO651" s="46" t="e">
        <f>VLOOKUP(Z651,【参考】数式用!$A$2:$N$54,14,FALSE)</f>
        <v>#N/A</v>
      </c>
    </row>
    <row r="652" spans="1:41" ht="50" customHeight="1">
      <c r="A652" s="495">
        <f t="shared" si="196"/>
        <v>595</v>
      </c>
      <c r="B652" s="542"/>
      <c r="C652" s="543"/>
      <c r="D652" s="543"/>
      <c r="E652" s="543"/>
      <c r="F652" s="543"/>
      <c r="G652" s="543"/>
      <c r="H652" s="543"/>
      <c r="I652" s="543"/>
      <c r="J652" s="543"/>
      <c r="K652" s="543"/>
      <c r="L652" s="536"/>
      <c r="M652" s="537"/>
      <c r="N652" s="537"/>
      <c r="O652" s="537"/>
      <c r="P652" s="538"/>
      <c r="Q652" s="502" t="s">
        <v>191</v>
      </c>
      <c r="R652" s="503"/>
      <c r="S652" s="503"/>
      <c r="T652" s="503"/>
      <c r="U652" s="504"/>
      <c r="V652" s="284"/>
      <c r="W652" s="499" t="str" cm="1">
        <f t="array" ref="W652">_xlfn.IFS(AND(B652="",Z652=""),"事業所番号及びサービス名を入力してください。",AND(B652="",Z652&lt;&gt;""),"事業所番号を入力してください。",AND(B652&lt;&gt;"",Z652=""),"サービス名を入力してください。",AND(B652&lt;&gt;"",Z652&lt;&gt;""),IF(LEFT(B652,2)="23",IFERROR(VLOOKUP(B652&amp;Z652,事業所一覧!$A$2:$D$44337,4,FALSE),"事業所番号若しくはサービス名に誤りがないか確認してください。"),"愛知県外の事業所は手入力してください。"))</f>
        <v>事業所番号及びサービス名を入力してください。</v>
      </c>
      <c r="X652" s="500"/>
      <c r="Y652" s="501"/>
      <c r="Z652" s="511"/>
      <c r="AA652" s="511"/>
      <c r="AB652" s="511"/>
      <c r="AC652" s="348" t="str">
        <f>IFERROR(VLOOKUP(Z652,【参考】数式用!$A$4:$B$54,2,FALSE),"")</f>
        <v/>
      </c>
      <c r="AD652" s="221"/>
      <c r="AE652" s="220" t="str">
        <f>IF(B652="","",IF(AO652="総合事業","数式を削除して手入力",IFERROR(INDEX(【参考】数式用!$AT$3:$AV$452,MATCH(Q652&amp;V652,【参考】数式用!$AS$3:$AS$452,0),MATCH(VLOOKUP(Z652,【参考】数式用!$AW$2:$AX$53,2,FALSE),【参考】数式用!$AT$2:$AV$2,0)),10)))</f>
        <v/>
      </c>
      <c r="AN652" s="428" t="e">
        <f>IF($L$18="", "", VLOOKUP(Z652,【参考】数式用!$A$4:$M$54,13,FALSE))</f>
        <v>#N/A</v>
      </c>
      <c r="AO652" s="46" t="e">
        <f>VLOOKUP(Z652,【参考】数式用!$A$2:$N$54,14,FALSE)</f>
        <v>#N/A</v>
      </c>
    </row>
    <row r="653" spans="1:41" ht="50" customHeight="1">
      <c r="A653" s="495">
        <f t="shared" si="196"/>
        <v>596</v>
      </c>
      <c r="B653" s="542"/>
      <c r="C653" s="543"/>
      <c r="D653" s="543"/>
      <c r="E653" s="543"/>
      <c r="F653" s="543"/>
      <c r="G653" s="543"/>
      <c r="H653" s="543"/>
      <c r="I653" s="543"/>
      <c r="J653" s="543"/>
      <c r="K653" s="543"/>
      <c r="L653" s="536"/>
      <c r="M653" s="537"/>
      <c r="N653" s="537"/>
      <c r="O653" s="537"/>
      <c r="P653" s="538"/>
      <c r="Q653" s="502" t="s">
        <v>191</v>
      </c>
      <c r="R653" s="503"/>
      <c r="S653" s="503"/>
      <c r="T653" s="503"/>
      <c r="U653" s="504"/>
      <c r="V653" s="284"/>
      <c r="W653" s="499" t="str" cm="1">
        <f t="array" ref="W653">_xlfn.IFS(AND(B653="",Z653=""),"事業所番号及びサービス名を入力してください。",AND(B653="",Z653&lt;&gt;""),"事業所番号を入力してください。",AND(B653&lt;&gt;"",Z653=""),"サービス名を入力してください。",AND(B653&lt;&gt;"",Z653&lt;&gt;""),IF(LEFT(B653,2)="23",IFERROR(VLOOKUP(B653&amp;Z653,事業所一覧!$A$2:$D$44337,4,FALSE),"事業所番号若しくはサービス名に誤りがないか確認してください。"),"愛知県外の事業所は手入力してください。"))</f>
        <v>事業所番号及びサービス名を入力してください。</v>
      </c>
      <c r="X653" s="500"/>
      <c r="Y653" s="501"/>
      <c r="Z653" s="511"/>
      <c r="AA653" s="511"/>
      <c r="AB653" s="511"/>
      <c r="AC653" s="348" t="str">
        <f>IFERROR(VLOOKUP(Z653,【参考】数式用!$A$4:$B$54,2,FALSE),"")</f>
        <v/>
      </c>
      <c r="AD653" s="221"/>
      <c r="AE653" s="220" t="str">
        <f>IF(B653="","",IF(AO653="総合事業","数式を削除して手入力",IFERROR(INDEX(【参考】数式用!$AT$3:$AV$452,MATCH(Q653&amp;V653,【参考】数式用!$AS$3:$AS$452,0),MATCH(VLOOKUP(Z653,【参考】数式用!$AW$2:$AX$53,2,FALSE),【参考】数式用!$AT$2:$AV$2,0)),10)))</f>
        <v/>
      </c>
      <c r="AN653" s="428" t="e">
        <f>IF($L$18="", "", VLOOKUP(Z653,【参考】数式用!$A$4:$M$54,13,FALSE))</f>
        <v>#N/A</v>
      </c>
      <c r="AO653" s="46" t="e">
        <f>VLOOKUP(Z653,【参考】数式用!$A$2:$N$54,14,FALSE)</f>
        <v>#N/A</v>
      </c>
    </row>
    <row r="654" spans="1:41" ht="50" customHeight="1">
      <c r="A654" s="495">
        <f t="shared" si="196"/>
        <v>597</v>
      </c>
      <c r="B654" s="542"/>
      <c r="C654" s="543"/>
      <c r="D654" s="543"/>
      <c r="E654" s="543"/>
      <c r="F654" s="543"/>
      <c r="G654" s="543"/>
      <c r="H654" s="543"/>
      <c r="I654" s="543"/>
      <c r="J654" s="543"/>
      <c r="K654" s="543"/>
      <c r="L654" s="536"/>
      <c r="M654" s="537"/>
      <c r="N654" s="537"/>
      <c r="O654" s="537"/>
      <c r="P654" s="538"/>
      <c r="Q654" s="502" t="s">
        <v>191</v>
      </c>
      <c r="R654" s="503"/>
      <c r="S654" s="503"/>
      <c r="T654" s="503"/>
      <c r="U654" s="504"/>
      <c r="V654" s="284"/>
      <c r="W654" s="499" t="str" cm="1">
        <f t="array" ref="W654">_xlfn.IFS(AND(B654="",Z654=""),"事業所番号及びサービス名を入力してください。",AND(B654="",Z654&lt;&gt;""),"事業所番号を入力してください。",AND(B654&lt;&gt;"",Z654=""),"サービス名を入力してください。",AND(B654&lt;&gt;"",Z654&lt;&gt;""),IF(LEFT(B654,2)="23",IFERROR(VLOOKUP(B654&amp;Z654,事業所一覧!$A$2:$D$44337,4,FALSE),"事業所番号若しくはサービス名に誤りがないか確認してください。"),"愛知県外の事業所は手入力してください。"))</f>
        <v>事業所番号及びサービス名を入力してください。</v>
      </c>
      <c r="X654" s="500"/>
      <c r="Y654" s="501"/>
      <c r="Z654" s="511"/>
      <c r="AA654" s="511"/>
      <c r="AB654" s="511"/>
      <c r="AC654" s="348" t="str">
        <f>IFERROR(VLOOKUP(Z654,【参考】数式用!$A$4:$B$54,2,FALSE),"")</f>
        <v/>
      </c>
      <c r="AD654" s="221"/>
      <c r="AE654" s="220" t="str">
        <f>IF(B654="","",IF(AO654="総合事業","数式を削除して手入力",IFERROR(INDEX(【参考】数式用!$AT$3:$AV$452,MATCH(Q654&amp;V654,【参考】数式用!$AS$3:$AS$452,0),MATCH(VLOOKUP(Z654,【参考】数式用!$AW$2:$AX$53,2,FALSE),【参考】数式用!$AT$2:$AV$2,0)),10)))</f>
        <v/>
      </c>
      <c r="AN654" s="428" t="e">
        <f>IF($L$18="", "", VLOOKUP(Z654,【参考】数式用!$A$4:$M$54,13,FALSE))</f>
        <v>#N/A</v>
      </c>
      <c r="AO654" s="46" t="e">
        <f>VLOOKUP(Z654,【参考】数式用!$A$2:$N$54,14,FALSE)</f>
        <v>#N/A</v>
      </c>
    </row>
    <row r="655" spans="1:41" ht="50" customHeight="1">
      <c r="A655" s="495">
        <f t="shared" si="196"/>
        <v>598</v>
      </c>
      <c r="B655" s="542"/>
      <c r="C655" s="543"/>
      <c r="D655" s="543"/>
      <c r="E655" s="543"/>
      <c r="F655" s="543"/>
      <c r="G655" s="543"/>
      <c r="H655" s="543"/>
      <c r="I655" s="543"/>
      <c r="J655" s="543"/>
      <c r="K655" s="543"/>
      <c r="L655" s="536"/>
      <c r="M655" s="537"/>
      <c r="N655" s="537"/>
      <c r="O655" s="537"/>
      <c r="P655" s="538"/>
      <c r="Q655" s="502" t="s">
        <v>191</v>
      </c>
      <c r="R655" s="503"/>
      <c r="S655" s="503"/>
      <c r="T655" s="503"/>
      <c r="U655" s="504"/>
      <c r="V655" s="284"/>
      <c r="W655" s="499" t="str" cm="1">
        <f t="array" ref="W655">_xlfn.IFS(AND(B655="",Z655=""),"事業所番号及びサービス名を入力してください。",AND(B655="",Z655&lt;&gt;""),"事業所番号を入力してください。",AND(B655&lt;&gt;"",Z655=""),"サービス名を入力してください。",AND(B655&lt;&gt;"",Z655&lt;&gt;""),IF(LEFT(B655,2)="23",IFERROR(VLOOKUP(B655&amp;Z655,事業所一覧!$A$2:$D$44337,4,FALSE),"事業所番号若しくはサービス名に誤りがないか確認してください。"),"愛知県外の事業所は手入力してください。"))</f>
        <v>事業所番号及びサービス名を入力してください。</v>
      </c>
      <c r="X655" s="500"/>
      <c r="Y655" s="501"/>
      <c r="Z655" s="511"/>
      <c r="AA655" s="511"/>
      <c r="AB655" s="511"/>
      <c r="AC655" s="348" t="str">
        <f>IFERROR(VLOOKUP(Z655,【参考】数式用!$A$4:$B$54,2,FALSE),"")</f>
        <v/>
      </c>
      <c r="AD655" s="221"/>
      <c r="AE655" s="220" t="str">
        <f>IF(B655="","",IF(AO655="総合事業","数式を削除して手入力",IFERROR(INDEX(【参考】数式用!$AT$3:$AV$452,MATCH(Q655&amp;V655,【参考】数式用!$AS$3:$AS$452,0),MATCH(VLOOKUP(Z655,【参考】数式用!$AW$2:$AX$53,2,FALSE),【参考】数式用!$AT$2:$AV$2,0)),10)))</f>
        <v/>
      </c>
      <c r="AN655" s="428" t="e">
        <f>IF($L$18="", "", VLOOKUP(Z655,【参考】数式用!$A$4:$M$54,13,FALSE))</f>
        <v>#N/A</v>
      </c>
      <c r="AO655" s="46" t="e">
        <f>VLOOKUP(Z655,【参考】数式用!$A$2:$N$54,14,FALSE)</f>
        <v>#N/A</v>
      </c>
    </row>
    <row r="656" spans="1:41" ht="50" customHeight="1">
      <c r="A656" s="495">
        <f t="shared" si="196"/>
        <v>599</v>
      </c>
      <c r="B656" s="542"/>
      <c r="C656" s="543"/>
      <c r="D656" s="543"/>
      <c r="E656" s="543"/>
      <c r="F656" s="543"/>
      <c r="G656" s="543"/>
      <c r="H656" s="543"/>
      <c r="I656" s="543"/>
      <c r="J656" s="543"/>
      <c r="K656" s="543"/>
      <c r="L656" s="536"/>
      <c r="M656" s="537"/>
      <c r="N656" s="537"/>
      <c r="O656" s="537"/>
      <c r="P656" s="538"/>
      <c r="Q656" s="502" t="s">
        <v>191</v>
      </c>
      <c r="R656" s="503"/>
      <c r="S656" s="503"/>
      <c r="T656" s="503"/>
      <c r="U656" s="504"/>
      <c r="V656" s="284"/>
      <c r="W656" s="499" t="str" cm="1">
        <f t="array" ref="W656">_xlfn.IFS(AND(B656="",Z656=""),"事業所番号及びサービス名を入力してください。",AND(B656="",Z656&lt;&gt;""),"事業所番号を入力してください。",AND(B656&lt;&gt;"",Z656=""),"サービス名を入力してください。",AND(B656&lt;&gt;"",Z656&lt;&gt;""),IF(LEFT(B656,2)="23",IFERROR(VLOOKUP(B656&amp;Z656,事業所一覧!$A$2:$D$44337,4,FALSE),"事業所番号若しくはサービス名に誤りがないか確認してください。"),"愛知県外の事業所は手入力してください。"))</f>
        <v>事業所番号及びサービス名を入力してください。</v>
      </c>
      <c r="X656" s="500"/>
      <c r="Y656" s="501"/>
      <c r="Z656" s="511"/>
      <c r="AA656" s="511"/>
      <c r="AB656" s="511"/>
      <c r="AC656" s="348" t="str">
        <f>IFERROR(VLOOKUP(Z656,【参考】数式用!$A$4:$B$54,2,FALSE),"")</f>
        <v/>
      </c>
      <c r="AD656" s="221"/>
      <c r="AE656" s="220" t="str">
        <f>IF(B656="","",IF(AO656="総合事業","数式を削除して手入力",IFERROR(INDEX(【参考】数式用!$AT$3:$AV$452,MATCH(Q656&amp;V656,【参考】数式用!$AS$3:$AS$452,0),MATCH(VLOOKUP(Z656,【参考】数式用!$AW$2:$AX$53,2,FALSE),【参考】数式用!$AT$2:$AV$2,0)),10)))</f>
        <v/>
      </c>
      <c r="AN656" s="428" t="e">
        <f>IF($L$18="", "", VLOOKUP(Z656,【参考】数式用!$A$4:$M$54,13,FALSE))</f>
        <v>#N/A</v>
      </c>
      <c r="AO656" s="46" t="e">
        <f>VLOOKUP(Z656,【参考】数式用!$A$2:$N$54,14,FALSE)</f>
        <v>#N/A</v>
      </c>
    </row>
    <row r="657" spans="1:41" ht="50" customHeight="1">
      <c r="A657" s="495">
        <f t="shared" si="196"/>
        <v>600</v>
      </c>
      <c r="B657" s="542"/>
      <c r="C657" s="543"/>
      <c r="D657" s="543"/>
      <c r="E657" s="543"/>
      <c r="F657" s="543"/>
      <c r="G657" s="543"/>
      <c r="H657" s="543"/>
      <c r="I657" s="543"/>
      <c r="J657" s="543"/>
      <c r="K657" s="543"/>
      <c r="L657" s="536"/>
      <c r="M657" s="537"/>
      <c r="N657" s="537"/>
      <c r="O657" s="537"/>
      <c r="P657" s="538"/>
      <c r="Q657" s="502" t="s">
        <v>191</v>
      </c>
      <c r="R657" s="503"/>
      <c r="S657" s="503"/>
      <c r="T657" s="503"/>
      <c r="U657" s="504"/>
      <c r="V657" s="284"/>
      <c r="W657" s="499" t="str" cm="1">
        <f t="array" ref="W657">_xlfn.IFS(AND(B657="",Z657=""),"事業所番号及びサービス名を入力してください。",AND(B657="",Z657&lt;&gt;""),"事業所番号を入力してください。",AND(B657&lt;&gt;"",Z657=""),"サービス名を入力してください。",AND(B657&lt;&gt;"",Z657&lt;&gt;""),IF(LEFT(B657,2)="23",IFERROR(VLOOKUP(B657&amp;Z657,事業所一覧!$A$2:$D$44337,4,FALSE),"事業所番号若しくはサービス名に誤りがないか確認してください。"),"愛知県外の事業所は手入力してください。"))</f>
        <v>事業所番号及びサービス名を入力してください。</v>
      </c>
      <c r="X657" s="500"/>
      <c r="Y657" s="501"/>
      <c r="Z657" s="511"/>
      <c r="AA657" s="511"/>
      <c r="AB657" s="511"/>
      <c r="AC657" s="348" t="str">
        <f>IFERROR(VLOOKUP(Z657,【参考】数式用!$A$4:$B$54,2,FALSE),"")</f>
        <v/>
      </c>
      <c r="AD657" s="221"/>
      <c r="AE657" s="220" t="str">
        <f>IF(B657="","",IF(AO657="総合事業","数式を削除して手入力",IFERROR(INDEX(【参考】数式用!$AT$3:$AV$452,MATCH(Q657&amp;V657,【参考】数式用!$AS$3:$AS$452,0),MATCH(VLOOKUP(Z657,【参考】数式用!$AW$2:$AX$53,2,FALSE),【参考】数式用!$AT$2:$AV$2,0)),10)))</f>
        <v/>
      </c>
      <c r="AN657" s="428" t="e">
        <f>IF($L$18="", "", VLOOKUP(Z657,【参考】数式用!$A$4:$M$54,13,FALSE))</f>
        <v>#N/A</v>
      </c>
      <c r="AO657" s="46" t="e">
        <f>VLOOKUP(Z657,【参考】数式用!$A$2:$N$54,14,FALSE)</f>
        <v>#N/A</v>
      </c>
    </row>
    <row r="658" spans="1:41" ht="50" customHeight="1">
      <c r="A658" s="495">
        <f t="shared" si="196"/>
        <v>601</v>
      </c>
      <c r="B658" s="542"/>
      <c r="C658" s="543"/>
      <c r="D658" s="543"/>
      <c r="E658" s="543"/>
      <c r="F658" s="543"/>
      <c r="G658" s="543"/>
      <c r="H658" s="543"/>
      <c r="I658" s="543"/>
      <c r="J658" s="543"/>
      <c r="K658" s="543"/>
      <c r="L658" s="536"/>
      <c r="M658" s="537"/>
      <c r="N658" s="537"/>
      <c r="O658" s="537"/>
      <c r="P658" s="538"/>
      <c r="Q658" s="502" t="s">
        <v>191</v>
      </c>
      <c r="R658" s="503"/>
      <c r="S658" s="503"/>
      <c r="T658" s="503"/>
      <c r="U658" s="504"/>
      <c r="V658" s="284"/>
      <c r="W658" s="499" t="str" cm="1">
        <f t="array" ref="W658">_xlfn.IFS(AND(B658="",Z658=""),"事業所番号及びサービス名を入力してください。",AND(B658="",Z658&lt;&gt;""),"事業所番号を入力してください。",AND(B658&lt;&gt;"",Z658=""),"サービス名を入力してください。",AND(B658&lt;&gt;"",Z658&lt;&gt;""),IF(LEFT(B658,2)="23",IFERROR(VLOOKUP(B658&amp;Z658,事業所一覧!$A$2:$D$44337,4,FALSE),"事業所番号若しくはサービス名に誤りがないか確認してください。"),"愛知県外の事業所は手入力してください。"))</f>
        <v>事業所番号及びサービス名を入力してください。</v>
      </c>
      <c r="X658" s="500"/>
      <c r="Y658" s="501"/>
      <c r="Z658" s="511"/>
      <c r="AA658" s="511"/>
      <c r="AB658" s="511"/>
      <c r="AC658" s="348" t="str">
        <f>IFERROR(VLOOKUP(Z658,【参考】数式用!$A$4:$B$54,2,FALSE),"")</f>
        <v/>
      </c>
      <c r="AD658" s="221"/>
      <c r="AE658" s="220" t="str">
        <f>IF(B658="","",IF(AO658="総合事業","数式を削除して手入力",IFERROR(INDEX(【参考】数式用!$AT$3:$AV$452,MATCH(Q658&amp;V658,【参考】数式用!$AS$3:$AS$452,0),MATCH(VLOOKUP(Z658,【参考】数式用!$AW$2:$AX$53,2,FALSE),【参考】数式用!$AT$2:$AV$2,0)),10)))</f>
        <v/>
      </c>
      <c r="AN658" s="428" t="e">
        <f>IF($L$18="", "", VLOOKUP(Z658,【参考】数式用!$A$4:$M$54,13,FALSE))</f>
        <v>#N/A</v>
      </c>
      <c r="AO658" s="46" t="e">
        <f>VLOOKUP(Z658,【参考】数式用!$A$2:$N$54,14,FALSE)</f>
        <v>#N/A</v>
      </c>
    </row>
    <row r="659" spans="1:41" ht="50" customHeight="1">
      <c r="A659" s="495">
        <f t="shared" si="196"/>
        <v>602</v>
      </c>
      <c r="B659" s="542"/>
      <c r="C659" s="543"/>
      <c r="D659" s="543"/>
      <c r="E659" s="543"/>
      <c r="F659" s="543"/>
      <c r="G659" s="543"/>
      <c r="H659" s="543"/>
      <c r="I659" s="543"/>
      <c r="J659" s="543"/>
      <c r="K659" s="543"/>
      <c r="L659" s="536"/>
      <c r="M659" s="537"/>
      <c r="N659" s="537"/>
      <c r="O659" s="537"/>
      <c r="P659" s="538"/>
      <c r="Q659" s="502" t="s">
        <v>191</v>
      </c>
      <c r="R659" s="503"/>
      <c r="S659" s="503"/>
      <c r="T659" s="503"/>
      <c r="U659" s="504"/>
      <c r="V659" s="284"/>
      <c r="W659" s="499" t="str" cm="1">
        <f t="array" ref="W659">_xlfn.IFS(AND(B659="",Z659=""),"事業所番号及びサービス名を入力してください。",AND(B659="",Z659&lt;&gt;""),"事業所番号を入力してください。",AND(B659&lt;&gt;"",Z659=""),"サービス名を入力してください。",AND(B659&lt;&gt;"",Z659&lt;&gt;""),IF(LEFT(B659,2)="23",IFERROR(VLOOKUP(B659&amp;Z659,事業所一覧!$A$2:$D$44337,4,FALSE),"事業所番号若しくはサービス名に誤りがないか確認してください。"),"愛知県外の事業所は手入力してください。"))</f>
        <v>事業所番号及びサービス名を入力してください。</v>
      </c>
      <c r="X659" s="500"/>
      <c r="Y659" s="501"/>
      <c r="Z659" s="511"/>
      <c r="AA659" s="511"/>
      <c r="AB659" s="511"/>
      <c r="AC659" s="348" t="str">
        <f>IFERROR(VLOOKUP(Z659,【参考】数式用!$A$4:$B$54,2,FALSE),"")</f>
        <v/>
      </c>
      <c r="AD659" s="221"/>
      <c r="AE659" s="220" t="str">
        <f>IF(B659="","",IF(AO659="総合事業","数式を削除して手入力",IFERROR(INDEX(【参考】数式用!$AT$3:$AV$452,MATCH(Q659&amp;V659,【参考】数式用!$AS$3:$AS$452,0),MATCH(VLOOKUP(Z659,【参考】数式用!$AW$2:$AX$53,2,FALSE),【参考】数式用!$AT$2:$AV$2,0)),10)))</f>
        <v/>
      </c>
      <c r="AN659" s="428" t="e">
        <f>IF($L$18="", "", VLOOKUP(Z659,【参考】数式用!$A$4:$M$54,13,FALSE))</f>
        <v>#N/A</v>
      </c>
      <c r="AO659" s="46" t="e">
        <f>VLOOKUP(Z659,【参考】数式用!$A$2:$N$54,14,FALSE)</f>
        <v>#N/A</v>
      </c>
    </row>
    <row r="660" spans="1:41" ht="50" customHeight="1">
      <c r="A660" s="495">
        <f t="shared" si="196"/>
        <v>603</v>
      </c>
      <c r="B660" s="542"/>
      <c r="C660" s="543"/>
      <c r="D660" s="543"/>
      <c r="E660" s="543"/>
      <c r="F660" s="543"/>
      <c r="G660" s="543"/>
      <c r="H660" s="543"/>
      <c r="I660" s="543"/>
      <c r="J660" s="543"/>
      <c r="K660" s="543"/>
      <c r="L660" s="536"/>
      <c r="M660" s="537"/>
      <c r="N660" s="537"/>
      <c r="O660" s="537"/>
      <c r="P660" s="538"/>
      <c r="Q660" s="502" t="s">
        <v>191</v>
      </c>
      <c r="R660" s="503"/>
      <c r="S660" s="503"/>
      <c r="T660" s="503"/>
      <c r="U660" s="504"/>
      <c r="V660" s="284"/>
      <c r="W660" s="499" t="str" cm="1">
        <f t="array" ref="W660">_xlfn.IFS(AND(B660="",Z660=""),"事業所番号及びサービス名を入力してください。",AND(B660="",Z660&lt;&gt;""),"事業所番号を入力してください。",AND(B660&lt;&gt;"",Z660=""),"サービス名を入力してください。",AND(B660&lt;&gt;"",Z660&lt;&gt;""),IF(LEFT(B660,2)="23",IFERROR(VLOOKUP(B660&amp;Z660,事業所一覧!$A$2:$D$44337,4,FALSE),"事業所番号若しくはサービス名に誤りがないか確認してください。"),"愛知県外の事業所は手入力してください。"))</f>
        <v>事業所番号及びサービス名を入力してください。</v>
      </c>
      <c r="X660" s="500"/>
      <c r="Y660" s="501"/>
      <c r="Z660" s="511"/>
      <c r="AA660" s="511"/>
      <c r="AB660" s="511"/>
      <c r="AC660" s="348" t="str">
        <f>IFERROR(VLOOKUP(Z660,【参考】数式用!$A$4:$B$54,2,FALSE),"")</f>
        <v/>
      </c>
      <c r="AD660" s="221"/>
      <c r="AE660" s="220" t="str">
        <f>IF(B660="","",IF(AO660="総合事業","数式を削除して手入力",IFERROR(INDEX(【参考】数式用!$AT$3:$AV$452,MATCH(Q660&amp;V660,【参考】数式用!$AS$3:$AS$452,0),MATCH(VLOOKUP(Z660,【参考】数式用!$AW$2:$AX$53,2,FALSE),【参考】数式用!$AT$2:$AV$2,0)),10)))</f>
        <v/>
      </c>
      <c r="AN660" s="428" t="e">
        <f>IF($L$18="", "", VLOOKUP(Z660,【参考】数式用!$A$4:$M$54,13,FALSE))</f>
        <v>#N/A</v>
      </c>
      <c r="AO660" s="46" t="e">
        <f>VLOOKUP(Z660,【参考】数式用!$A$2:$N$54,14,FALSE)</f>
        <v>#N/A</v>
      </c>
    </row>
    <row r="661" spans="1:41" ht="50" customHeight="1">
      <c r="A661" s="495">
        <f t="shared" si="196"/>
        <v>604</v>
      </c>
      <c r="B661" s="542"/>
      <c r="C661" s="543"/>
      <c r="D661" s="543"/>
      <c r="E661" s="543"/>
      <c r="F661" s="543"/>
      <c r="G661" s="543"/>
      <c r="H661" s="543"/>
      <c r="I661" s="543"/>
      <c r="J661" s="543"/>
      <c r="K661" s="543"/>
      <c r="L661" s="536"/>
      <c r="M661" s="537"/>
      <c r="N661" s="537"/>
      <c r="O661" s="537"/>
      <c r="P661" s="538"/>
      <c r="Q661" s="502" t="s">
        <v>191</v>
      </c>
      <c r="R661" s="503"/>
      <c r="S661" s="503"/>
      <c r="T661" s="503"/>
      <c r="U661" s="504"/>
      <c r="V661" s="284"/>
      <c r="W661" s="499" t="str" cm="1">
        <f t="array" ref="W661">_xlfn.IFS(AND(B661="",Z661=""),"事業所番号及びサービス名を入力してください。",AND(B661="",Z661&lt;&gt;""),"事業所番号を入力してください。",AND(B661&lt;&gt;"",Z661=""),"サービス名を入力してください。",AND(B661&lt;&gt;"",Z661&lt;&gt;""),IF(LEFT(B661,2)="23",IFERROR(VLOOKUP(B661&amp;Z661,事業所一覧!$A$2:$D$44337,4,FALSE),"事業所番号若しくはサービス名に誤りがないか確認してください。"),"愛知県外の事業所は手入力してください。"))</f>
        <v>事業所番号及びサービス名を入力してください。</v>
      </c>
      <c r="X661" s="500"/>
      <c r="Y661" s="501"/>
      <c r="Z661" s="511"/>
      <c r="AA661" s="511"/>
      <c r="AB661" s="511"/>
      <c r="AC661" s="348" t="str">
        <f>IFERROR(VLOOKUP(Z661,【参考】数式用!$A$4:$B$54,2,FALSE),"")</f>
        <v/>
      </c>
      <c r="AD661" s="221"/>
      <c r="AE661" s="220" t="str">
        <f>IF(B661="","",IF(AO661="総合事業","数式を削除して手入力",IFERROR(INDEX(【参考】数式用!$AT$3:$AV$452,MATCH(Q661&amp;V661,【参考】数式用!$AS$3:$AS$452,0),MATCH(VLOOKUP(Z661,【参考】数式用!$AW$2:$AX$53,2,FALSE),【参考】数式用!$AT$2:$AV$2,0)),10)))</f>
        <v/>
      </c>
      <c r="AN661" s="428" t="e">
        <f>IF($L$18="", "", VLOOKUP(Z661,【参考】数式用!$A$4:$M$54,13,FALSE))</f>
        <v>#N/A</v>
      </c>
      <c r="AO661" s="46" t="e">
        <f>VLOOKUP(Z661,【参考】数式用!$A$2:$N$54,14,FALSE)</f>
        <v>#N/A</v>
      </c>
    </row>
    <row r="662" spans="1:41" ht="50" customHeight="1">
      <c r="A662" s="495">
        <f t="shared" ref="A662:A725" si="197">A661+1</f>
        <v>605</v>
      </c>
      <c r="B662" s="542"/>
      <c r="C662" s="543"/>
      <c r="D662" s="543"/>
      <c r="E662" s="543"/>
      <c r="F662" s="543"/>
      <c r="G662" s="543"/>
      <c r="H662" s="543"/>
      <c r="I662" s="543"/>
      <c r="J662" s="543"/>
      <c r="K662" s="543"/>
      <c r="L662" s="536"/>
      <c r="M662" s="537"/>
      <c r="N662" s="537"/>
      <c r="O662" s="537"/>
      <c r="P662" s="538"/>
      <c r="Q662" s="502" t="s">
        <v>191</v>
      </c>
      <c r="R662" s="503"/>
      <c r="S662" s="503"/>
      <c r="T662" s="503"/>
      <c r="U662" s="504"/>
      <c r="V662" s="284"/>
      <c r="W662" s="499" t="str" cm="1">
        <f t="array" ref="W662">_xlfn.IFS(AND(B662="",Z662=""),"事業所番号及びサービス名を入力してください。",AND(B662="",Z662&lt;&gt;""),"事業所番号を入力してください。",AND(B662&lt;&gt;"",Z662=""),"サービス名を入力してください。",AND(B662&lt;&gt;"",Z662&lt;&gt;""),IF(LEFT(B662,2)="23",IFERROR(VLOOKUP(B662&amp;Z662,事業所一覧!$A$2:$D$44337,4,FALSE),"事業所番号若しくはサービス名に誤りがないか確認してください。"),"愛知県外の事業所は手入力してください。"))</f>
        <v>事業所番号及びサービス名を入力してください。</v>
      </c>
      <c r="X662" s="500"/>
      <c r="Y662" s="501"/>
      <c r="Z662" s="511"/>
      <c r="AA662" s="511"/>
      <c r="AB662" s="511"/>
      <c r="AC662" s="348" t="str">
        <f>IFERROR(VLOOKUP(Z662,【参考】数式用!$A$4:$B$54,2,FALSE),"")</f>
        <v/>
      </c>
      <c r="AD662" s="221"/>
      <c r="AE662" s="220" t="str">
        <f>IF(B662="","",IF(AO662="総合事業","数式を削除して手入力",IFERROR(INDEX(【参考】数式用!$AT$3:$AV$452,MATCH(Q662&amp;V662,【参考】数式用!$AS$3:$AS$452,0),MATCH(VLOOKUP(Z662,【参考】数式用!$AW$2:$AX$53,2,FALSE),【参考】数式用!$AT$2:$AV$2,0)),10)))</f>
        <v/>
      </c>
      <c r="AN662" s="428" t="e">
        <f>IF($L$18="", "", VLOOKUP(Z662,【参考】数式用!$A$4:$M$54,13,FALSE))</f>
        <v>#N/A</v>
      </c>
      <c r="AO662" s="46" t="e">
        <f>VLOOKUP(Z662,【参考】数式用!$A$2:$N$54,14,FALSE)</f>
        <v>#N/A</v>
      </c>
    </row>
    <row r="663" spans="1:41" ht="50" customHeight="1">
      <c r="A663" s="495">
        <f t="shared" si="197"/>
        <v>606</v>
      </c>
      <c r="B663" s="542"/>
      <c r="C663" s="543"/>
      <c r="D663" s="543"/>
      <c r="E663" s="543"/>
      <c r="F663" s="543"/>
      <c r="G663" s="543"/>
      <c r="H663" s="543"/>
      <c r="I663" s="543"/>
      <c r="J663" s="543"/>
      <c r="K663" s="543"/>
      <c r="L663" s="536"/>
      <c r="M663" s="537"/>
      <c r="N663" s="537"/>
      <c r="O663" s="537"/>
      <c r="P663" s="538"/>
      <c r="Q663" s="502" t="s">
        <v>191</v>
      </c>
      <c r="R663" s="503"/>
      <c r="S663" s="503"/>
      <c r="T663" s="503"/>
      <c r="U663" s="504"/>
      <c r="V663" s="284"/>
      <c r="W663" s="499" t="str" cm="1">
        <f t="array" ref="W663">_xlfn.IFS(AND(B663="",Z663=""),"事業所番号及びサービス名を入力してください。",AND(B663="",Z663&lt;&gt;""),"事業所番号を入力してください。",AND(B663&lt;&gt;"",Z663=""),"サービス名を入力してください。",AND(B663&lt;&gt;"",Z663&lt;&gt;""),IF(LEFT(B663,2)="23",IFERROR(VLOOKUP(B663&amp;Z663,事業所一覧!$A$2:$D$44337,4,FALSE),"事業所番号若しくはサービス名に誤りがないか確認してください。"),"愛知県外の事業所は手入力してください。"))</f>
        <v>事業所番号及びサービス名を入力してください。</v>
      </c>
      <c r="X663" s="500"/>
      <c r="Y663" s="501"/>
      <c r="Z663" s="511"/>
      <c r="AA663" s="511"/>
      <c r="AB663" s="511"/>
      <c r="AC663" s="348" t="str">
        <f>IFERROR(VLOOKUP(Z663,【参考】数式用!$A$4:$B$54,2,FALSE),"")</f>
        <v/>
      </c>
      <c r="AD663" s="221"/>
      <c r="AE663" s="220" t="str">
        <f>IF(B663="","",IF(AO663="総合事業","数式を削除して手入力",IFERROR(INDEX(【参考】数式用!$AT$3:$AV$452,MATCH(Q663&amp;V663,【参考】数式用!$AS$3:$AS$452,0),MATCH(VLOOKUP(Z663,【参考】数式用!$AW$2:$AX$53,2,FALSE),【参考】数式用!$AT$2:$AV$2,0)),10)))</f>
        <v/>
      </c>
      <c r="AN663" s="428" t="e">
        <f>IF($L$18="", "", VLOOKUP(Z663,【参考】数式用!$A$4:$M$54,13,FALSE))</f>
        <v>#N/A</v>
      </c>
      <c r="AO663" s="46" t="e">
        <f>VLOOKUP(Z663,【参考】数式用!$A$2:$N$54,14,FALSE)</f>
        <v>#N/A</v>
      </c>
    </row>
    <row r="664" spans="1:41" ht="50" customHeight="1">
      <c r="A664" s="495">
        <f t="shared" si="197"/>
        <v>607</v>
      </c>
      <c r="B664" s="542"/>
      <c r="C664" s="543"/>
      <c r="D664" s="543"/>
      <c r="E664" s="543"/>
      <c r="F664" s="543"/>
      <c r="G664" s="543"/>
      <c r="H664" s="543"/>
      <c r="I664" s="543"/>
      <c r="J664" s="543"/>
      <c r="K664" s="543"/>
      <c r="L664" s="536"/>
      <c r="M664" s="537"/>
      <c r="N664" s="537"/>
      <c r="O664" s="537"/>
      <c r="P664" s="538"/>
      <c r="Q664" s="502" t="s">
        <v>191</v>
      </c>
      <c r="R664" s="503"/>
      <c r="S664" s="503"/>
      <c r="T664" s="503"/>
      <c r="U664" s="504"/>
      <c r="V664" s="284"/>
      <c r="W664" s="499" t="str" cm="1">
        <f t="array" ref="W664">_xlfn.IFS(AND(B664="",Z664=""),"事業所番号及びサービス名を入力してください。",AND(B664="",Z664&lt;&gt;""),"事業所番号を入力してください。",AND(B664&lt;&gt;"",Z664=""),"サービス名を入力してください。",AND(B664&lt;&gt;"",Z664&lt;&gt;""),IF(LEFT(B664,2)="23",IFERROR(VLOOKUP(B664&amp;Z664,事業所一覧!$A$2:$D$44337,4,FALSE),"事業所番号若しくはサービス名に誤りがないか確認してください。"),"愛知県外の事業所は手入力してください。"))</f>
        <v>事業所番号及びサービス名を入力してください。</v>
      </c>
      <c r="X664" s="500"/>
      <c r="Y664" s="501"/>
      <c r="Z664" s="511"/>
      <c r="AA664" s="511"/>
      <c r="AB664" s="511"/>
      <c r="AC664" s="348" t="str">
        <f>IFERROR(VLOOKUP(Z664,【参考】数式用!$A$4:$B$54,2,FALSE),"")</f>
        <v/>
      </c>
      <c r="AD664" s="221"/>
      <c r="AE664" s="220" t="str">
        <f>IF(B664="","",IF(AO664="総合事業","数式を削除して手入力",IFERROR(INDEX(【参考】数式用!$AT$3:$AV$452,MATCH(Q664&amp;V664,【参考】数式用!$AS$3:$AS$452,0),MATCH(VLOOKUP(Z664,【参考】数式用!$AW$2:$AX$53,2,FALSE),【参考】数式用!$AT$2:$AV$2,0)),10)))</f>
        <v/>
      </c>
      <c r="AN664" s="428" t="e">
        <f>IF($L$18="", "", VLOOKUP(Z664,【参考】数式用!$A$4:$M$54,13,FALSE))</f>
        <v>#N/A</v>
      </c>
      <c r="AO664" s="46" t="e">
        <f>VLOOKUP(Z664,【参考】数式用!$A$2:$N$54,14,FALSE)</f>
        <v>#N/A</v>
      </c>
    </row>
    <row r="665" spans="1:41" ht="50" customHeight="1">
      <c r="A665" s="495">
        <f t="shared" si="197"/>
        <v>608</v>
      </c>
      <c r="B665" s="542"/>
      <c r="C665" s="543"/>
      <c r="D665" s="543"/>
      <c r="E665" s="543"/>
      <c r="F665" s="543"/>
      <c r="G665" s="543"/>
      <c r="H665" s="543"/>
      <c r="I665" s="543"/>
      <c r="J665" s="543"/>
      <c r="K665" s="543"/>
      <c r="L665" s="536"/>
      <c r="M665" s="537"/>
      <c r="N665" s="537"/>
      <c r="O665" s="537"/>
      <c r="P665" s="538"/>
      <c r="Q665" s="502" t="s">
        <v>191</v>
      </c>
      <c r="R665" s="503"/>
      <c r="S665" s="503"/>
      <c r="T665" s="503"/>
      <c r="U665" s="504"/>
      <c r="V665" s="284"/>
      <c r="W665" s="499" t="str" cm="1">
        <f t="array" ref="W665">_xlfn.IFS(AND(B665="",Z665=""),"事業所番号及びサービス名を入力してください。",AND(B665="",Z665&lt;&gt;""),"事業所番号を入力してください。",AND(B665&lt;&gt;"",Z665=""),"サービス名を入力してください。",AND(B665&lt;&gt;"",Z665&lt;&gt;""),IF(LEFT(B665,2)="23",IFERROR(VLOOKUP(B665&amp;Z665,事業所一覧!$A$2:$D$44337,4,FALSE),"事業所番号若しくはサービス名に誤りがないか確認してください。"),"愛知県外の事業所は手入力してください。"))</f>
        <v>事業所番号及びサービス名を入力してください。</v>
      </c>
      <c r="X665" s="500"/>
      <c r="Y665" s="501"/>
      <c r="Z665" s="511"/>
      <c r="AA665" s="511"/>
      <c r="AB665" s="511"/>
      <c r="AC665" s="348" t="str">
        <f>IFERROR(VLOOKUP(Z665,【参考】数式用!$A$4:$B$54,2,FALSE),"")</f>
        <v/>
      </c>
      <c r="AD665" s="221"/>
      <c r="AE665" s="220" t="str">
        <f>IF(B665="","",IF(AO665="総合事業","数式を削除して手入力",IFERROR(INDEX(【参考】数式用!$AT$3:$AV$452,MATCH(Q665&amp;V665,【参考】数式用!$AS$3:$AS$452,0),MATCH(VLOOKUP(Z665,【参考】数式用!$AW$2:$AX$53,2,FALSE),【参考】数式用!$AT$2:$AV$2,0)),10)))</f>
        <v/>
      </c>
      <c r="AN665" s="428" t="e">
        <f>IF($L$18="", "", VLOOKUP(Z665,【参考】数式用!$A$4:$M$54,13,FALSE))</f>
        <v>#N/A</v>
      </c>
      <c r="AO665" s="46" t="e">
        <f>VLOOKUP(Z665,【参考】数式用!$A$2:$N$54,14,FALSE)</f>
        <v>#N/A</v>
      </c>
    </row>
    <row r="666" spans="1:41" ht="50" customHeight="1">
      <c r="A666" s="495">
        <f t="shared" si="197"/>
        <v>609</v>
      </c>
      <c r="B666" s="542"/>
      <c r="C666" s="543"/>
      <c r="D666" s="543"/>
      <c r="E666" s="543"/>
      <c r="F666" s="543"/>
      <c r="G666" s="543"/>
      <c r="H666" s="543"/>
      <c r="I666" s="543"/>
      <c r="J666" s="543"/>
      <c r="K666" s="543"/>
      <c r="L666" s="536"/>
      <c r="M666" s="537"/>
      <c r="N666" s="537"/>
      <c r="O666" s="537"/>
      <c r="P666" s="538"/>
      <c r="Q666" s="502" t="s">
        <v>191</v>
      </c>
      <c r="R666" s="503"/>
      <c r="S666" s="503"/>
      <c r="T666" s="503"/>
      <c r="U666" s="504"/>
      <c r="V666" s="284"/>
      <c r="W666" s="499" t="str" cm="1">
        <f t="array" ref="W666">_xlfn.IFS(AND(B666="",Z666=""),"事業所番号及びサービス名を入力してください。",AND(B666="",Z666&lt;&gt;""),"事業所番号を入力してください。",AND(B666&lt;&gt;"",Z666=""),"サービス名を入力してください。",AND(B666&lt;&gt;"",Z666&lt;&gt;""),IF(LEFT(B666,2)="23",IFERROR(VLOOKUP(B666&amp;Z666,事業所一覧!$A$2:$D$44337,4,FALSE),"事業所番号若しくはサービス名に誤りがないか確認してください。"),"愛知県外の事業所は手入力してください。"))</f>
        <v>事業所番号及びサービス名を入力してください。</v>
      </c>
      <c r="X666" s="500"/>
      <c r="Y666" s="501"/>
      <c r="Z666" s="511"/>
      <c r="AA666" s="511"/>
      <c r="AB666" s="511"/>
      <c r="AC666" s="348" t="str">
        <f>IFERROR(VLOOKUP(Z666,【参考】数式用!$A$4:$B$54,2,FALSE),"")</f>
        <v/>
      </c>
      <c r="AD666" s="221"/>
      <c r="AE666" s="220" t="str">
        <f>IF(B666="","",IF(AO666="総合事業","数式を削除して手入力",IFERROR(INDEX(【参考】数式用!$AT$3:$AV$452,MATCH(Q666&amp;V666,【参考】数式用!$AS$3:$AS$452,0),MATCH(VLOOKUP(Z666,【参考】数式用!$AW$2:$AX$53,2,FALSE),【参考】数式用!$AT$2:$AV$2,0)),10)))</f>
        <v/>
      </c>
      <c r="AN666" s="428" t="e">
        <f>IF($L$18="", "", VLOOKUP(Z666,【参考】数式用!$A$4:$M$54,13,FALSE))</f>
        <v>#N/A</v>
      </c>
      <c r="AO666" s="46" t="e">
        <f>VLOOKUP(Z666,【参考】数式用!$A$2:$N$54,14,FALSE)</f>
        <v>#N/A</v>
      </c>
    </row>
    <row r="667" spans="1:41" ht="50" customHeight="1">
      <c r="A667" s="495">
        <f t="shared" si="197"/>
        <v>610</v>
      </c>
      <c r="B667" s="542"/>
      <c r="C667" s="543"/>
      <c r="D667" s="543"/>
      <c r="E667" s="543"/>
      <c r="F667" s="543"/>
      <c r="G667" s="543"/>
      <c r="H667" s="543"/>
      <c r="I667" s="543"/>
      <c r="J667" s="543"/>
      <c r="K667" s="543"/>
      <c r="L667" s="536"/>
      <c r="M667" s="537"/>
      <c r="N667" s="537"/>
      <c r="O667" s="537"/>
      <c r="P667" s="538"/>
      <c r="Q667" s="502" t="s">
        <v>191</v>
      </c>
      <c r="R667" s="503"/>
      <c r="S667" s="503"/>
      <c r="T667" s="503"/>
      <c r="U667" s="504"/>
      <c r="V667" s="284"/>
      <c r="W667" s="499" t="str" cm="1">
        <f t="array" ref="W667">_xlfn.IFS(AND(B667="",Z667=""),"事業所番号及びサービス名を入力してください。",AND(B667="",Z667&lt;&gt;""),"事業所番号を入力してください。",AND(B667&lt;&gt;"",Z667=""),"サービス名を入力してください。",AND(B667&lt;&gt;"",Z667&lt;&gt;""),IF(LEFT(B667,2)="23",IFERROR(VLOOKUP(B667&amp;Z667,事業所一覧!$A$2:$D$44337,4,FALSE),"事業所番号若しくはサービス名に誤りがないか確認してください。"),"愛知県外の事業所は手入力してください。"))</f>
        <v>事業所番号及びサービス名を入力してください。</v>
      </c>
      <c r="X667" s="500"/>
      <c r="Y667" s="501"/>
      <c r="Z667" s="511"/>
      <c r="AA667" s="511"/>
      <c r="AB667" s="511"/>
      <c r="AC667" s="348" t="str">
        <f>IFERROR(VLOOKUP(Z667,【参考】数式用!$A$4:$B$54,2,FALSE),"")</f>
        <v/>
      </c>
      <c r="AD667" s="221"/>
      <c r="AE667" s="220" t="str">
        <f>IF(B667="","",IF(AO667="総合事業","数式を削除して手入力",IFERROR(INDEX(【参考】数式用!$AT$3:$AV$452,MATCH(Q667&amp;V667,【参考】数式用!$AS$3:$AS$452,0),MATCH(VLOOKUP(Z667,【参考】数式用!$AW$2:$AX$53,2,FALSE),【参考】数式用!$AT$2:$AV$2,0)),10)))</f>
        <v/>
      </c>
      <c r="AN667" s="428" t="e">
        <f>IF($L$18="", "", VLOOKUP(Z667,【参考】数式用!$A$4:$M$54,13,FALSE))</f>
        <v>#N/A</v>
      </c>
      <c r="AO667" s="46" t="e">
        <f>VLOOKUP(Z667,【参考】数式用!$A$2:$N$54,14,FALSE)</f>
        <v>#N/A</v>
      </c>
    </row>
    <row r="668" spans="1:41" ht="50" customHeight="1">
      <c r="A668" s="495">
        <f t="shared" si="197"/>
        <v>611</v>
      </c>
      <c r="B668" s="542"/>
      <c r="C668" s="543"/>
      <c r="D668" s="543"/>
      <c r="E668" s="543"/>
      <c r="F668" s="543"/>
      <c r="G668" s="543"/>
      <c r="H668" s="543"/>
      <c r="I668" s="543"/>
      <c r="J668" s="543"/>
      <c r="K668" s="543"/>
      <c r="L668" s="536"/>
      <c r="M668" s="537"/>
      <c r="N668" s="537"/>
      <c r="O668" s="537"/>
      <c r="P668" s="538"/>
      <c r="Q668" s="502" t="s">
        <v>191</v>
      </c>
      <c r="R668" s="503"/>
      <c r="S668" s="503"/>
      <c r="T668" s="503"/>
      <c r="U668" s="504"/>
      <c r="V668" s="284"/>
      <c r="W668" s="499" t="str" cm="1">
        <f t="array" ref="W668">_xlfn.IFS(AND(B668="",Z668=""),"事業所番号及びサービス名を入力してください。",AND(B668="",Z668&lt;&gt;""),"事業所番号を入力してください。",AND(B668&lt;&gt;"",Z668=""),"サービス名を入力してください。",AND(B668&lt;&gt;"",Z668&lt;&gt;""),IF(LEFT(B668,2)="23",IFERROR(VLOOKUP(B668&amp;Z668,事業所一覧!$A$2:$D$44337,4,FALSE),"事業所番号若しくはサービス名に誤りがないか確認してください。"),"愛知県外の事業所は手入力してください。"))</f>
        <v>事業所番号及びサービス名を入力してください。</v>
      </c>
      <c r="X668" s="500"/>
      <c r="Y668" s="501"/>
      <c r="Z668" s="511"/>
      <c r="AA668" s="511"/>
      <c r="AB668" s="511"/>
      <c r="AC668" s="348" t="str">
        <f>IFERROR(VLOOKUP(Z668,【参考】数式用!$A$4:$B$54,2,FALSE),"")</f>
        <v/>
      </c>
      <c r="AD668" s="221"/>
      <c r="AE668" s="220" t="str">
        <f>IF(B668="","",IF(AO668="総合事業","数式を削除して手入力",IFERROR(INDEX(【参考】数式用!$AT$3:$AV$452,MATCH(Q668&amp;V668,【参考】数式用!$AS$3:$AS$452,0),MATCH(VLOOKUP(Z668,【参考】数式用!$AW$2:$AX$53,2,FALSE),【参考】数式用!$AT$2:$AV$2,0)),10)))</f>
        <v/>
      </c>
      <c r="AN668" s="428" t="e">
        <f>IF($L$18="", "", VLOOKUP(Z668,【参考】数式用!$A$4:$M$54,13,FALSE))</f>
        <v>#N/A</v>
      </c>
      <c r="AO668" s="46" t="e">
        <f>VLOOKUP(Z668,【参考】数式用!$A$2:$N$54,14,FALSE)</f>
        <v>#N/A</v>
      </c>
    </row>
    <row r="669" spans="1:41" ht="50" customHeight="1">
      <c r="A669" s="495">
        <f t="shared" si="197"/>
        <v>612</v>
      </c>
      <c r="B669" s="542"/>
      <c r="C669" s="543"/>
      <c r="D669" s="543"/>
      <c r="E669" s="543"/>
      <c r="F669" s="543"/>
      <c r="G669" s="543"/>
      <c r="H669" s="543"/>
      <c r="I669" s="543"/>
      <c r="J669" s="543"/>
      <c r="K669" s="543"/>
      <c r="L669" s="536"/>
      <c r="M669" s="537"/>
      <c r="N669" s="537"/>
      <c r="O669" s="537"/>
      <c r="P669" s="538"/>
      <c r="Q669" s="502" t="s">
        <v>191</v>
      </c>
      <c r="R669" s="503"/>
      <c r="S669" s="503"/>
      <c r="T669" s="503"/>
      <c r="U669" s="504"/>
      <c r="V669" s="284"/>
      <c r="W669" s="499" t="str" cm="1">
        <f t="array" ref="W669">_xlfn.IFS(AND(B669="",Z669=""),"事業所番号及びサービス名を入力してください。",AND(B669="",Z669&lt;&gt;""),"事業所番号を入力してください。",AND(B669&lt;&gt;"",Z669=""),"サービス名を入力してください。",AND(B669&lt;&gt;"",Z669&lt;&gt;""),IF(LEFT(B669,2)="23",IFERROR(VLOOKUP(B669&amp;Z669,事業所一覧!$A$2:$D$44337,4,FALSE),"事業所番号若しくはサービス名に誤りがないか確認してください。"),"愛知県外の事業所は手入力してください。"))</f>
        <v>事業所番号及びサービス名を入力してください。</v>
      </c>
      <c r="X669" s="500"/>
      <c r="Y669" s="501"/>
      <c r="Z669" s="511"/>
      <c r="AA669" s="511"/>
      <c r="AB669" s="511"/>
      <c r="AC669" s="348" t="str">
        <f>IFERROR(VLOOKUP(Z669,【参考】数式用!$A$4:$B$54,2,FALSE),"")</f>
        <v/>
      </c>
      <c r="AD669" s="221"/>
      <c r="AE669" s="220" t="str">
        <f>IF(B669="","",IF(AO669="総合事業","数式を削除して手入力",IFERROR(INDEX(【参考】数式用!$AT$3:$AV$452,MATCH(Q669&amp;V669,【参考】数式用!$AS$3:$AS$452,0),MATCH(VLOOKUP(Z669,【参考】数式用!$AW$2:$AX$53,2,FALSE),【参考】数式用!$AT$2:$AV$2,0)),10)))</f>
        <v/>
      </c>
      <c r="AN669" s="428" t="e">
        <f>IF($L$18="", "", VLOOKUP(Z669,【参考】数式用!$A$4:$M$54,13,FALSE))</f>
        <v>#N/A</v>
      </c>
      <c r="AO669" s="46" t="e">
        <f>VLOOKUP(Z669,【参考】数式用!$A$2:$N$54,14,FALSE)</f>
        <v>#N/A</v>
      </c>
    </row>
    <row r="670" spans="1:41" ht="50" customHeight="1">
      <c r="A670" s="495">
        <f t="shared" si="197"/>
        <v>613</v>
      </c>
      <c r="B670" s="542"/>
      <c r="C670" s="543"/>
      <c r="D670" s="543"/>
      <c r="E670" s="543"/>
      <c r="F670" s="543"/>
      <c r="G670" s="543"/>
      <c r="H670" s="543"/>
      <c r="I670" s="543"/>
      <c r="J670" s="543"/>
      <c r="K670" s="543"/>
      <c r="L670" s="536"/>
      <c r="M670" s="537"/>
      <c r="N670" s="537"/>
      <c r="O670" s="537"/>
      <c r="P670" s="538"/>
      <c r="Q670" s="502" t="s">
        <v>191</v>
      </c>
      <c r="R670" s="503"/>
      <c r="S670" s="503"/>
      <c r="T670" s="503"/>
      <c r="U670" s="504"/>
      <c r="V670" s="284"/>
      <c r="W670" s="499" t="str" cm="1">
        <f t="array" ref="W670">_xlfn.IFS(AND(B670="",Z670=""),"事業所番号及びサービス名を入力してください。",AND(B670="",Z670&lt;&gt;""),"事業所番号を入力してください。",AND(B670&lt;&gt;"",Z670=""),"サービス名を入力してください。",AND(B670&lt;&gt;"",Z670&lt;&gt;""),IF(LEFT(B670,2)="23",IFERROR(VLOOKUP(B670&amp;Z670,事業所一覧!$A$2:$D$44337,4,FALSE),"事業所番号若しくはサービス名に誤りがないか確認してください。"),"愛知県外の事業所は手入力してください。"))</f>
        <v>事業所番号及びサービス名を入力してください。</v>
      </c>
      <c r="X670" s="500"/>
      <c r="Y670" s="501"/>
      <c r="Z670" s="511"/>
      <c r="AA670" s="511"/>
      <c r="AB670" s="511"/>
      <c r="AC670" s="348" t="str">
        <f>IFERROR(VLOOKUP(Z670,【参考】数式用!$A$4:$B$54,2,FALSE),"")</f>
        <v/>
      </c>
      <c r="AD670" s="221"/>
      <c r="AE670" s="220" t="str">
        <f>IF(B670="","",IF(AO670="総合事業","数式を削除して手入力",IFERROR(INDEX(【参考】数式用!$AT$3:$AV$452,MATCH(Q670&amp;V670,【参考】数式用!$AS$3:$AS$452,0),MATCH(VLOOKUP(Z670,【参考】数式用!$AW$2:$AX$53,2,FALSE),【参考】数式用!$AT$2:$AV$2,0)),10)))</f>
        <v/>
      </c>
      <c r="AN670" s="428" t="e">
        <f>IF($L$18="", "", VLOOKUP(Z670,【参考】数式用!$A$4:$M$54,13,FALSE))</f>
        <v>#N/A</v>
      </c>
      <c r="AO670" s="46" t="e">
        <f>VLOOKUP(Z670,【参考】数式用!$A$2:$N$54,14,FALSE)</f>
        <v>#N/A</v>
      </c>
    </row>
    <row r="671" spans="1:41" ht="50" customHeight="1">
      <c r="A671" s="495">
        <f t="shared" si="197"/>
        <v>614</v>
      </c>
      <c r="B671" s="542"/>
      <c r="C671" s="543"/>
      <c r="D671" s="543"/>
      <c r="E671" s="543"/>
      <c r="F671" s="543"/>
      <c r="G671" s="543"/>
      <c r="H671" s="543"/>
      <c r="I671" s="543"/>
      <c r="J671" s="543"/>
      <c r="K671" s="543"/>
      <c r="L671" s="536"/>
      <c r="M671" s="537"/>
      <c r="N671" s="537"/>
      <c r="O671" s="537"/>
      <c r="P671" s="538"/>
      <c r="Q671" s="502" t="s">
        <v>191</v>
      </c>
      <c r="R671" s="503"/>
      <c r="S671" s="503"/>
      <c r="T671" s="503"/>
      <c r="U671" s="504"/>
      <c r="V671" s="284"/>
      <c r="W671" s="499" t="str" cm="1">
        <f t="array" ref="W671">_xlfn.IFS(AND(B671="",Z671=""),"事業所番号及びサービス名を入力してください。",AND(B671="",Z671&lt;&gt;""),"事業所番号を入力してください。",AND(B671&lt;&gt;"",Z671=""),"サービス名を入力してください。",AND(B671&lt;&gt;"",Z671&lt;&gt;""),IF(LEFT(B671,2)="23",IFERROR(VLOOKUP(B671&amp;Z671,事業所一覧!$A$2:$D$44337,4,FALSE),"事業所番号若しくはサービス名に誤りがないか確認してください。"),"愛知県外の事業所は手入力してください。"))</f>
        <v>事業所番号及びサービス名を入力してください。</v>
      </c>
      <c r="X671" s="500"/>
      <c r="Y671" s="501"/>
      <c r="Z671" s="511"/>
      <c r="AA671" s="511"/>
      <c r="AB671" s="511"/>
      <c r="AC671" s="348" t="str">
        <f>IFERROR(VLOOKUP(Z671,【参考】数式用!$A$4:$B$54,2,FALSE),"")</f>
        <v/>
      </c>
      <c r="AD671" s="221"/>
      <c r="AE671" s="220" t="str">
        <f>IF(B671="","",IF(AO671="総合事業","数式を削除して手入力",IFERROR(INDEX(【参考】数式用!$AT$3:$AV$452,MATCH(Q671&amp;V671,【参考】数式用!$AS$3:$AS$452,0),MATCH(VLOOKUP(Z671,【参考】数式用!$AW$2:$AX$53,2,FALSE),【参考】数式用!$AT$2:$AV$2,0)),10)))</f>
        <v/>
      </c>
      <c r="AN671" s="428" t="e">
        <f>IF($L$18="", "", VLOOKUP(Z671,【参考】数式用!$A$4:$M$54,13,FALSE))</f>
        <v>#N/A</v>
      </c>
      <c r="AO671" s="46" t="e">
        <f>VLOOKUP(Z671,【参考】数式用!$A$2:$N$54,14,FALSE)</f>
        <v>#N/A</v>
      </c>
    </row>
    <row r="672" spans="1:41" ht="50" customHeight="1">
      <c r="A672" s="495">
        <f t="shared" si="197"/>
        <v>615</v>
      </c>
      <c r="B672" s="542"/>
      <c r="C672" s="543"/>
      <c r="D672" s="543"/>
      <c r="E672" s="543"/>
      <c r="F672" s="543"/>
      <c r="G672" s="543"/>
      <c r="H672" s="543"/>
      <c r="I672" s="543"/>
      <c r="J672" s="543"/>
      <c r="K672" s="543"/>
      <c r="L672" s="536"/>
      <c r="M672" s="537"/>
      <c r="N672" s="537"/>
      <c r="O672" s="537"/>
      <c r="P672" s="538"/>
      <c r="Q672" s="502" t="s">
        <v>191</v>
      </c>
      <c r="R672" s="503"/>
      <c r="S672" s="503"/>
      <c r="T672" s="503"/>
      <c r="U672" s="504"/>
      <c r="V672" s="284"/>
      <c r="W672" s="499" t="str" cm="1">
        <f t="array" ref="W672">_xlfn.IFS(AND(B672="",Z672=""),"事業所番号及びサービス名を入力してください。",AND(B672="",Z672&lt;&gt;""),"事業所番号を入力してください。",AND(B672&lt;&gt;"",Z672=""),"サービス名を入力してください。",AND(B672&lt;&gt;"",Z672&lt;&gt;""),IF(LEFT(B672,2)="23",IFERROR(VLOOKUP(B672&amp;Z672,事業所一覧!$A$2:$D$44337,4,FALSE),"事業所番号若しくはサービス名に誤りがないか確認してください。"),"愛知県外の事業所は手入力してください。"))</f>
        <v>事業所番号及びサービス名を入力してください。</v>
      </c>
      <c r="X672" s="500"/>
      <c r="Y672" s="501"/>
      <c r="Z672" s="511"/>
      <c r="AA672" s="511"/>
      <c r="AB672" s="511"/>
      <c r="AC672" s="348" t="str">
        <f>IFERROR(VLOOKUP(Z672,【参考】数式用!$A$4:$B$54,2,FALSE),"")</f>
        <v/>
      </c>
      <c r="AD672" s="221"/>
      <c r="AE672" s="220" t="str">
        <f>IF(B672="","",IF(AO672="総合事業","数式を削除して手入力",IFERROR(INDEX(【参考】数式用!$AT$3:$AV$452,MATCH(Q672&amp;V672,【参考】数式用!$AS$3:$AS$452,0),MATCH(VLOOKUP(Z672,【参考】数式用!$AW$2:$AX$53,2,FALSE),【参考】数式用!$AT$2:$AV$2,0)),10)))</f>
        <v/>
      </c>
      <c r="AN672" s="428" t="e">
        <f>IF($L$18="", "", VLOOKUP(Z672,【参考】数式用!$A$4:$M$54,13,FALSE))</f>
        <v>#N/A</v>
      </c>
      <c r="AO672" s="46" t="e">
        <f>VLOOKUP(Z672,【参考】数式用!$A$2:$N$54,14,FALSE)</f>
        <v>#N/A</v>
      </c>
    </row>
    <row r="673" spans="1:41" ht="50" customHeight="1">
      <c r="A673" s="495">
        <f t="shared" si="197"/>
        <v>616</v>
      </c>
      <c r="B673" s="542"/>
      <c r="C673" s="543"/>
      <c r="D673" s="543"/>
      <c r="E673" s="543"/>
      <c r="F673" s="543"/>
      <c r="G673" s="543"/>
      <c r="H673" s="543"/>
      <c r="I673" s="543"/>
      <c r="J673" s="543"/>
      <c r="K673" s="543"/>
      <c r="L673" s="536"/>
      <c r="M673" s="537"/>
      <c r="N673" s="537"/>
      <c r="O673" s="537"/>
      <c r="P673" s="538"/>
      <c r="Q673" s="502" t="s">
        <v>191</v>
      </c>
      <c r="R673" s="503"/>
      <c r="S673" s="503"/>
      <c r="T673" s="503"/>
      <c r="U673" s="504"/>
      <c r="V673" s="284"/>
      <c r="W673" s="499" t="str" cm="1">
        <f t="array" ref="W673">_xlfn.IFS(AND(B673="",Z673=""),"事業所番号及びサービス名を入力してください。",AND(B673="",Z673&lt;&gt;""),"事業所番号を入力してください。",AND(B673&lt;&gt;"",Z673=""),"サービス名を入力してください。",AND(B673&lt;&gt;"",Z673&lt;&gt;""),IF(LEFT(B673,2)="23",IFERROR(VLOOKUP(B673&amp;Z673,事業所一覧!$A$2:$D$44337,4,FALSE),"事業所番号若しくはサービス名に誤りがないか確認してください。"),"愛知県外の事業所は手入力してください。"))</f>
        <v>事業所番号及びサービス名を入力してください。</v>
      </c>
      <c r="X673" s="500"/>
      <c r="Y673" s="501"/>
      <c r="Z673" s="511"/>
      <c r="AA673" s="511"/>
      <c r="AB673" s="511"/>
      <c r="AC673" s="348" t="str">
        <f>IFERROR(VLOOKUP(Z673,【参考】数式用!$A$4:$B$54,2,FALSE),"")</f>
        <v/>
      </c>
      <c r="AD673" s="221"/>
      <c r="AE673" s="220" t="str">
        <f>IF(B673="","",IF(AO673="総合事業","数式を削除して手入力",IFERROR(INDEX(【参考】数式用!$AT$3:$AV$452,MATCH(Q673&amp;V673,【参考】数式用!$AS$3:$AS$452,0),MATCH(VLOOKUP(Z673,【参考】数式用!$AW$2:$AX$53,2,FALSE),【参考】数式用!$AT$2:$AV$2,0)),10)))</f>
        <v/>
      </c>
      <c r="AN673" s="428" t="e">
        <f>IF($L$18="", "", VLOOKUP(Z673,【参考】数式用!$A$4:$M$54,13,FALSE))</f>
        <v>#N/A</v>
      </c>
      <c r="AO673" s="46" t="e">
        <f>VLOOKUP(Z673,【参考】数式用!$A$2:$N$54,14,FALSE)</f>
        <v>#N/A</v>
      </c>
    </row>
    <row r="674" spans="1:41" ht="50" customHeight="1">
      <c r="A674" s="495">
        <f t="shared" si="197"/>
        <v>617</v>
      </c>
      <c r="B674" s="542"/>
      <c r="C674" s="543"/>
      <c r="D674" s="543"/>
      <c r="E674" s="543"/>
      <c r="F674" s="543"/>
      <c r="G674" s="543"/>
      <c r="H674" s="543"/>
      <c r="I674" s="543"/>
      <c r="J674" s="543"/>
      <c r="K674" s="543"/>
      <c r="L674" s="536"/>
      <c r="M674" s="537"/>
      <c r="N674" s="537"/>
      <c r="O674" s="537"/>
      <c r="P674" s="538"/>
      <c r="Q674" s="502" t="s">
        <v>191</v>
      </c>
      <c r="R674" s="503"/>
      <c r="S674" s="503"/>
      <c r="T674" s="503"/>
      <c r="U674" s="504"/>
      <c r="V674" s="284"/>
      <c r="W674" s="499" t="str" cm="1">
        <f t="array" ref="W674">_xlfn.IFS(AND(B674="",Z674=""),"事業所番号及びサービス名を入力してください。",AND(B674="",Z674&lt;&gt;""),"事業所番号を入力してください。",AND(B674&lt;&gt;"",Z674=""),"サービス名を入力してください。",AND(B674&lt;&gt;"",Z674&lt;&gt;""),IF(LEFT(B674,2)="23",IFERROR(VLOOKUP(B674&amp;Z674,事業所一覧!$A$2:$D$44337,4,FALSE),"事業所番号若しくはサービス名に誤りがないか確認してください。"),"愛知県外の事業所は手入力してください。"))</f>
        <v>事業所番号及びサービス名を入力してください。</v>
      </c>
      <c r="X674" s="500"/>
      <c r="Y674" s="501"/>
      <c r="Z674" s="511"/>
      <c r="AA674" s="511"/>
      <c r="AB674" s="511"/>
      <c r="AC674" s="348" t="str">
        <f>IFERROR(VLOOKUP(Z674,【参考】数式用!$A$4:$B$54,2,FALSE),"")</f>
        <v/>
      </c>
      <c r="AD674" s="221"/>
      <c r="AE674" s="220" t="str">
        <f>IF(B674="","",IF(AO674="総合事業","数式を削除して手入力",IFERROR(INDEX(【参考】数式用!$AT$3:$AV$452,MATCH(Q674&amp;V674,【参考】数式用!$AS$3:$AS$452,0),MATCH(VLOOKUP(Z674,【参考】数式用!$AW$2:$AX$53,2,FALSE),【参考】数式用!$AT$2:$AV$2,0)),10)))</f>
        <v/>
      </c>
      <c r="AN674" s="428" t="e">
        <f>IF($L$18="", "", VLOOKUP(Z674,【参考】数式用!$A$4:$M$54,13,FALSE))</f>
        <v>#N/A</v>
      </c>
      <c r="AO674" s="46" t="e">
        <f>VLOOKUP(Z674,【参考】数式用!$A$2:$N$54,14,FALSE)</f>
        <v>#N/A</v>
      </c>
    </row>
    <row r="675" spans="1:41" ht="50" customHeight="1">
      <c r="A675" s="495">
        <f t="shared" si="197"/>
        <v>618</v>
      </c>
      <c r="B675" s="542"/>
      <c r="C675" s="543"/>
      <c r="D675" s="543"/>
      <c r="E675" s="543"/>
      <c r="F675" s="543"/>
      <c r="G675" s="543"/>
      <c r="H675" s="543"/>
      <c r="I675" s="543"/>
      <c r="J675" s="543"/>
      <c r="K675" s="543"/>
      <c r="L675" s="536"/>
      <c r="M675" s="537"/>
      <c r="N675" s="537"/>
      <c r="O675" s="537"/>
      <c r="P675" s="538"/>
      <c r="Q675" s="502" t="s">
        <v>191</v>
      </c>
      <c r="R675" s="503"/>
      <c r="S675" s="503"/>
      <c r="T675" s="503"/>
      <c r="U675" s="504"/>
      <c r="V675" s="284"/>
      <c r="W675" s="499" t="str" cm="1">
        <f t="array" ref="W675">_xlfn.IFS(AND(B675="",Z675=""),"事業所番号及びサービス名を入力してください。",AND(B675="",Z675&lt;&gt;""),"事業所番号を入力してください。",AND(B675&lt;&gt;"",Z675=""),"サービス名を入力してください。",AND(B675&lt;&gt;"",Z675&lt;&gt;""),IF(LEFT(B675,2)="23",IFERROR(VLOOKUP(B675&amp;Z675,事業所一覧!$A$2:$D$44337,4,FALSE),"事業所番号若しくはサービス名に誤りがないか確認してください。"),"愛知県外の事業所は手入力してください。"))</f>
        <v>事業所番号及びサービス名を入力してください。</v>
      </c>
      <c r="X675" s="500"/>
      <c r="Y675" s="501"/>
      <c r="Z675" s="511"/>
      <c r="AA675" s="511"/>
      <c r="AB675" s="511"/>
      <c r="AC675" s="348" t="str">
        <f>IFERROR(VLOOKUP(Z675,【参考】数式用!$A$4:$B$54,2,FALSE),"")</f>
        <v/>
      </c>
      <c r="AD675" s="221"/>
      <c r="AE675" s="220" t="str">
        <f>IF(B675="","",IF(AO675="総合事業","数式を削除して手入力",IFERROR(INDEX(【参考】数式用!$AT$3:$AV$452,MATCH(Q675&amp;V675,【参考】数式用!$AS$3:$AS$452,0),MATCH(VLOOKUP(Z675,【参考】数式用!$AW$2:$AX$53,2,FALSE),【参考】数式用!$AT$2:$AV$2,0)),10)))</f>
        <v/>
      </c>
      <c r="AN675" s="428" t="e">
        <f>IF($L$18="", "", VLOOKUP(Z675,【参考】数式用!$A$4:$M$54,13,FALSE))</f>
        <v>#N/A</v>
      </c>
      <c r="AO675" s="46" t="e">
        <f>VLOOKUP(Z675,【参考】数式用!$A$2:$N$54,14,FALSE)</f>
        <v>#N/A</v>
      </c>
    </row>
    <row r="676" spans="1:41" ht="50" customHeight="1">
      <c r="A676" s="495">
        <f t="shared" si="197"/>
        <v>619</v>
      </c>
      <c r="B676" s="542"/>
      <c r="C676" s="543"/>
      <c r="D676" s="543"/>
      <c r="E676" s="543"/>
      <c r="F676" s="543"/>
      <c r="G676" s="543"/>
      <c r="H676" s="543"/>
      <c r="I676" s="543"/>
      <c r="J676" s="543"/>
      <c r="K676" s="543"/>
      <c r="L676" s="536"/>
      <c r="M676" s="537"/>
      <c r="N676" s="537"/>
      <c r="O676" s="537"/>
      <c r="P676" s="538"/>
      <c r="Q676" s="502" t="s">
        <v>191</v>
      </c>
      <c r="R676" s="503"/>
      <c r="S676" s="503"/>
      <c r="T676" s="503"/>
      <c r="U676" s="504"/>
      <c r="V676" s="284"/>
      <c r="W676" s="499" t="str" cm="1">
        <f t="array" ref="W676">_xlfn.IFS(AND(B676="",Z676=""),"事業所番号及びサービス名を入力してください。",AND(B676="",Z676&lt;&gt;""),"事業所番号を入力してください。",AND(B676&lt;&gt;"",Z676=""),"サービス名を入力してください。",AND(B676&lt;&gt;"",Z676&lt;&gt;""),IF(LEFT(B676,2)="23",IFERROR(VLOOKUP(B676&amp;Z676,事業所一覧!$A$2:$D$44337,4,FALSE),"事業所番号若しくはサービス名に誤りがないか確認してください。"),"愛知県外の事業所は手入力してください。"))</f>
        <v>事業所番号及びサービス名を入力してください。</v>
      </c>
      <c r="X676" s="500"/>
      <c r="Y676" s="501"/>
      <c r="Z676" s="511"/>
      <c r="AA676" s="511"/>
      <c r="AB676" s="511"/>
      <c r="AC676" s="348" t="str">
        <f>IFERROR(VLOOKUP(Z676,【参考】数式用!$A$4:$B$54,2,FALSE),"")</f>
        <v/>
      </c>
      <c r="AD676" s="221"/>
      <c r="AE676" s="220" t="str">
        <f>IF(B676="","",IF(AO676="総合事業","数式を削除して手入力",IFERROR(INDEX(【参考】数式用!$AT$3:$AV$452,MATCH(Q676&amp;V676,【参考】数式用!$AS$3:$AS$452,0),MATCH(VLOOKUP(Z676,【参考】数式用!$AW$2:$AX$53,2,FALSE),【参考】数式用!$AT$2:$AV$2,0)),10)))</f>
        <v/>
      </c>
      <c r="AN676" s="428" t="e">
        <f>IF($L$18="", "", VLOOKUP(Z676,【参考】数式用!$A$4:$M$54,13,FALSE))</f>
        <v>#N/A</v>
      </c>
      <c r="AO676" s="46" t="e">
        <f>VLOOKUP(Z676,【参考】数式用!$A$2:$N$54,14,FALSE)</f>
        <v>#N/A</v>
      </c>
    </row>
    <row r="677" spans="1:41" ht="50" customHeight="1">
      <c r="A677" s="495">
        <f t="shared" si="197"/>
        <v>620</v>
      </c>
      <c r="B677" s="542"/>
      <c r="C677" s="543"/>
      <c r="D677" s="543"/>
      <c r="E677" s="543"/>
      <c r="F677" s="543"/>
      <c r="G677" s="543"/>
      <c r="H677" s="543"/>
      <c r="I677" s="543"/>
      <c r="J677" s="543"/>
      <c r="K677" s="543"/>
      <c r="L677" s="536"/>
      <c r="M677" s="537"/>
      <c r="N677" s="537"/>
      <c r="O677" s="537"/>
      <c r="P677" s="538"/>
      <c r="Q677" s="502" t="s">
        <v>191</v>
      </c>
      <c r="R677" s="503"/>
      <c r="S677" s="503"/>
      <c r="T677" s="503"/>
      <c r="U677" s="504"/>
      <c r="V677" s="284"/>
      <c r="W677" s="499" t="str" cm="1">
        <f t="array" ref="W677">_xlfn.IFS(AND(B677="",Z677=""),"事業所番号及びサービス名を入力してください。",AND(B677="",Z677&lt;&gt;""),"事業所番号を入力してください。",AND(B677&lt;&gt;"",Z677=""),"サービス名を入力してください。",AND(B677&lt;&gt;"",Z677&lt;&gt;""),IF(LEFT(B677,2)="23",IFERROR(VLOOKUP(B677&amp;Z677,事業所一覧!$A$2:$D$44337,4,FALSE),"事業所番号若しくはサービス名に誤りがないか確認してください。"),"愛知県外の事業所は手入力してください。"))</f>
        <v>事業所番号及びサービス名を入力してください。</v>
      </c>
      <c r="X677" s="500"/>
      <c r="Y677" s="501"/>
      <c r="Z677" s="511"/>
      <c r="AA677" s="511"/>
      <c r="AB677" s="511"/>
      <c r="AC677" s="348" t="str">
        <f>IFERROR(VLOOKUP(Z677,【参考】数式用!$A$4:$B$54,2,FALSE),"")</f>
        <v/>
      </c>
      <c r="AD677" s="221"/>
      <c r="AE677" s="220" t="str">
        <f>IF(B677="","",IF(AO677="総合事業","数式を削除して手入力",IFERROR(INDEX(【参考】数式用!$AT$3:$AV$452,MATCH(Q677&amp;V677,【参考】数式用!$AS$3:$AS$452,0),MATCH(VLOOKUP(Z677,【参考】数式用!$AW$2:$AX$53,2,FALSE),【参考】数式用!$AT$2:$AV$2,0)),10)))</f>
        <v/>
      </c>
      <c r="AN677" s="428" t="e">
        <f>IF($L$18="", "", VLOOKUP(Z677,【参考】数式用!$A$4:$M$54,13,FALSE))</f>
        <v>#N/A</v>
      </c>
      <c r="AO677" s="46" t="e">
        <f>VLOOKUP(Z677,【参考】数式用!$A$2:$N$54,14,FALSE)</f>
        <v>#N/A</v>
      </c>
    </row>
    <row r="678" spans="1:41" ht="50" customHeight="1">
      <c r="A678" s="495">
        <f t="shared" si="197"/>
        <v>621</v>
      </c>
      <c r="B678" s="542"/>
      <c r="C678" s="543"/>
      <c r="D678" s="543"/>
      <c r="E678" s="543"/>
      <c r="F678" s="543"/>
      <c r="G678" s="543"/>
      <c r="H678" s="543"/>
      <c r="I678" s="543"/>
      <c r="J678" s="543"/>
      <c r="K678" s="543"/>
      <c r="L678" s="536"/>
      <c r="M678" s="537"/>
      <c r="N678" s="537"/>
      <c r="O678" s="537"/>
      <c r="P678" s="538"/>
      <c r="Q678" s="502" t="s">
        <v>191</v>
      </c>
      <c r="R678" s="503"/>
      <c r="S678" s="503"/>
      <c r="T678" s="503"/>
      <c r="U678" s="504"/>
      <c r="V678" s="284"/>
      <c r="W678" s="499" t="str" cm="1">
        <f t="array" ref="W678">_xlfn.IFS(AND(B678="",Z678=""),"事業所番号及びサービス名を入力してください。",AND(B678="",Z678&lt;&gt;""),"事業所番号を入力してください。",AND(B678&lt;&gt;"",Z678=""),"サービス名を入力してください。",AND(B678&lt;&gt;"",Z678&lt;&gt;""),IF(LEFT(B678,2)="23",IFERROR(VLOOKUP(B678&amp;Z678,事業所一覧!$A$2:$D$44337,4,FALSE),"事業所番号若しくはサービス名に誤りがないか確認してください。"),"愛知県外の事業所は手入力してください。"))</f>
        <v>事業所番号及びサービス名を入力してください。</v>
      </c>
      <c r="X678" s="500"/>
      <c r="Y678" s="501"/>
      <c r="Z678" s="511"/>
      <c r="AA678" s="511"/>
      <c r="AB678" s="511"/>
      <c r="AC678" s="348" t="str">
        <f>IFERROR(VLOOKUP(Z678,【参考】数式用!$A$4:$B$54,2,FALSE),"")</f>
        <v/>
      </c>
      <c r="AD678" s="221"/>
      <c r="AE678" s="220" t="str">
        <f>IF(B678="","",IF(AO678="総合事業","数式を削除して手入力",IFERROR(INDEX(【参考】数式用!$AT$3:$AV$452,MATCH(Q678&amp;V678,【参考】数式用!$AS$3:$AS$452,0),MATCH(VLOOKUP(Z678,【参考】数式用!$AW$2:$AX$53,2,FALSE),【参考】数式用!$AT$2:$AV$2,0)),10)))</f>
        <v/>
      </c>
      <c r="AN678" s="428" t="e">
        <f>IF($L$18="", "", VLOOKUP(Z678,【参考】数式用!$A$4:$M$54,13,FALSE))</f>
        <v>#N/A</v>
      </c>
      <c r="AO678" s="46" t="e">
        <f>VLOOKUP(Z678,【参考】数式用!$A$2:$N$54,14,FALSE)</f>
        <v>#N/A</v>
      </c>
    </row>
    <row r="679" spans="1:41" ht="50" customHeight="1">
      <c r="A679" s="495">
        <f t="shared" si="197"/>
        <v>622</v>
      </c>
      <c r="B679" s="542"/>
      <c r="C679" s="543"/>
      <c r="D679" s="543"/>
      <c r="E679" s="543"/>
      <c r="F679" s="543"/>
      <c r="G679" s="543"/>
      <c r="H679" s="543"/>
      <c r="I679" s="543"/>
      <c r="J679" s="543"/>
      <c r="K679" s="543"/>
      <c r="L679" s="536"/>
      <c r="M679" s="537"/>
      <c r="N679" s="537"/>
      <c r="O679" s="537"/>
      <c r="P679" s="538"/>
      <c r="Q679" s="502" t="s">
        <v>191</v>
      </c>
      <c r="R679" s="503"/>
      <c r="S679" s="503"/>
      <c r="T679" s="503"/>
      <c r="U679" s="504"/>
      <c r="V679" s="284"/>
      <c r="W679" s="499" t="str" cm="1">
        <f t="array" ref="W679">_xlfn.IFS(AND(B679="",Z679=""),"事業所番号及びサービス名を入力してください。",AND(B679="",Z679&lt;&gt;""),"事業所番号を入力してください。",AND(B679&lt;&gt;"",Z679=""),"サービス名を入力してください。",AND(B679&lt;&gt;"",Z679&lt;&gt;""),IF(LEFT(B679,2)="23",IFERROR(VLOOKUP(B679&amp;Z679,事業所一覧!$A$2:$D$44337,4,FALSE),"事業所番号若しくはサービス名に誤りがないか確認してください。"),"愛知県外の事業所は手入力してください。"))</f>
        <v>事業所番号及びサービス名を入力してください。</v>
      </c>
      <c r="X679" s="500"/>
      <c r="Y679" s="501"/>
      <c r="Z679" s="511"/>
      <c r="AA679" s="511"/>
      <c r="AB679" s="511"/>
      <c r="AC679" s="348" t="str">
        <f>IFERROR(VLOOKUP(Z679,【参考】数式用!$A$4:$B$54,2,FALSE),"")</f>
        <v/>
      </c>
      <c r="AD679" s="221"/>
      <c r="AE679" s="220" t="str">
        <f>IF(B679="","",IF(AO679="総合事業","数式を削除して手入力",IFERROR(INDEX(【参考】数式用!$AT$3:$AV$452,MATCH(Q679&amp;V679,【参考】数式用!$AS$3:$AS$452,0),MATCH(VLOOKUP(Z679,【参考】数式用!$AW$2:$AX$53,2,FALSE),【参考】数式用!$AT$2:$AV$2,0)),10)))</f>
        <v/>
      </c>
      <c r="AN679" s="428" t="e">
        <f>IF($L$18="", "", VLOOKUP(Z679,【参考】数式用!$A$4:$M$54,13,FALSE))</f>
        <v>#N/A</v>
      </c>
      <c r="AO679" s="46" t="e">
        <f>VLOOKUP(Z679,【参考】数式用!$A$2:$N$54,14,FALSE)</f>
        <v>#N/A</v>
      </c>
    </row>
    <row r="680" spans="1:41" ht="50" customHeight="1">
      <c r="A680" s="495">
        <f t="shared" si="197"/>
        <v>623</v>
      </c>
      <c r="B680" s="542"/>
      <c r="C680" s="543"/>
      <c r="D680" s="543"/>
      <c r="E680" s="543"/>
      <c r="F680" s="543"/>
      <c r="G680" s="543"/>
      <c r="H680" s="543"/>
      <c r="I680" s="543"/>
      <c r="J680" s="543"/>
      <c r="K680" s="543"/>
      <c r="L680" s="536"/>
      <c r="M680" s="537"/>
      <c r="N680" s="537"/>
      <c r="O680" s="537"/>
      <c r="P680" s="538"/>
      <c r="Q680" s="502" t="s">
        <v>191</v>
      </c>
      <c r="R680" s="503"/>
      <c r="S680" s="503"/>
      <c r="T680" s="503"/>
      <c r="U680" s="504"/>
      <c r="V680" s="284"/>
      <c r="W680" s="499" t="str" cm="1">
        <f t="array" ref="W680">_xlfn.IFS(AND(B680="",Z680=""),"事業所番号及びサービス名を入力してください。",AND(B680="",Z680&lt;&gt;""),"事業所番号を入力してください。",AND(B680&lt;&gt;"",Z680=""),"サービス名を入力してください。",AND(B680&lt;&gt;"",Z680&lt;&gt;""),IF(LEFT(B680,2)="23",IFERROR(VLOOKUP(B680&amp;Z680,事業所一覧!$A$2:$D$44337,4,FALSE),"事業所番号若しくはサービス名に誤りがないか確認してください。"),"愛知県外の事業所は手入力してください。"))</f>
        <v>事業所番号及びサービス名を入力してください。</v>
      </c>
      <c r="X680" s="500"/>
      <c r="Y680" s="501"/>
      <c r="Z680" s="511"/>
      <c r="AA680" s="511"/>
      <c r="AB680" s="511"/>
      <c r="AC680" s="348" t="str">
        <f>IFERROR(VLOOKUP(Z680,【参考】数式用!$A$4:$B$54,2,FALSE),"")</f>
        <v/>
      </c>
      <c r="AD680" s="221"/>
      <c r="AE680" s="220" t="str">
        <f>IF(B680="","",IF(AO680="総合事業","数式を削除して手入力",IFERROR(INDEX(【参考】数式用!$AT$3:$AV$452,MATCH(Q680&amp;V680,【参考】数式用!$AS$3:$AS$452,0),MATCH(VLOOKUP(Z680,【参考】数式用!$AW$2:$AX$53,2,FALSE),【参考】数式用!$AT$2:$AV$2,0)),10)))</f>
        <v/>
      </c>
      <c r="AN680" s="428" t="e">
        <f>IF($L$18="", "", VLOOKUP(Z680,【参考】数式用!$A$4:$M$54,13,FALSE))</f>
        <v>#N/A</v>
      </c>
      <c r="AO680" s="46" t="e">
        <f>VLOOKUP(Z680,【参考】数式用!$A$2:$N$54,14,FALSE)</f>
        <v>#N/A</v>
      </c>
    </row>
    <row r="681" spans="1:41" ht="50" customHeight="1">
      <c r="A681" s="495">
        <f t="shared" si="197"/>
        <v>624</v>
      </c>
      <c r="B681" s="542"/>
      <c r="C681" s="543"/>
      <c r="D681" s="543"/>
      <c r="E681" s="543"/>
      <c r="F681" s="543"/>
      <c r="G681" s="543"/>
      <c r="H681" s="543"/>
      <c r="I681" s="543"/>
      <c r="J681" s="543"/>
      <c r="K681" s="543"/>
      <c r="L681" s="536"/>
      <c r="M681" s="537"/>
      <c r="N681" s="537"/>
      <c r="O681" s="537"/>
      <c r="P681" s="538"/>
      <c r="Q681" s="502" t="s">
        <v>191</v>
      </c>
      <c r="R681" s="503"/>
      <c r="S681" s="503"/>
      <c r="T681" s="503"/>
      <c r="U681" s="504"/>
      <c r="V681" s="284"/>
      <c r="W681" s="499" t="str" cm="1">
        <f t="array" ref="W681">_xlfn.IFS(AND(B681="",Z681=""),"事業所番号及びサービス名を入力してください。",AND(B681="",Z681&lt;&gt;""),"事業所番号を入力してください。",AND(B681&lt;&gt;"",Z681=""),"サービス名を入力してください。",AND(B681&lt;&gt;"",Z681&lt;&gt;""),IF(LEFT(B681,2)="23",IFERROR(VLOOKUP(B681&amp;Z681,事業所一覧!$A$2:$D$44337,4,FALSE),"事業所番号若しくはサービス名に誤りがないか確認してください。"),"愛知県外の事業所は手入力してください。"))</f>
        <v>事業所番号及びサービス名を入力してください。</v>
      </c>
      <c r="X681" s="500"/>
      <c r="Y681" s="501"/>
      <c r="Z681" s="511"/>
      <c r="AA681" s="511"/>
      <c r="AB681" s="511"/>
      <c r="AC681" s="348" t="str">
        <f>IFERROR(VLOOKUP(Z681,【参考】数式用!$A$4:$B$54,2,FALSE),"")</f>
        <v/>
      </c>
      <c r="AD681" s="221"/>
      <c r="AE681" s="220" t="str">
        <f>IF(B681="","",IF(AO681="総合事業","数式を削除して手入力",IFERROR(INDEX(【参考】数式用!$AT$3:$AV$452,MATCH(Q681&amp;V681,【参考】数式用!$AS$3:$AS$452,0),MATCH(VLOOKUP(Z681,【参考】数式用!$AW$2:$AX$53,2,FALSE),【参考】数式用!$AT$2:$AV$2,0)),10)))</f>
        <v/>
      </c>
      <c r="AN681" s="428" t="e">
        <f>IF($L$18="", "", VLOOKUP(Z681,【参考】数式用!$A$4:$M$54,13,FALSE))</f>
        <v>#N/A</v>
      </c>
      <c r="AO681" s="46" t="e">
        <f>VLOOKUP(Z681,【参考】数式用!$A$2:$N$54,14,FALSE)</f>
        <v>#N/A</v>
      </c>
    </row>
    <row r="682" spans="1:41" ht="50" customHeight="1">
      <c r="A682" s="495">
        <f t="shared" si="197"/>
        <v>625</v>
      </c>
      <c r="B682" s="542"/>
      <c r="C682" s="543"/>
      <c r="D682" s="543"/>
      <c r="E682" s="543"/>
      <c r="F682" s="543"/>
      <c r="G682" s="543"/>
      <c r="H682" s="543"/>
      <c r="I682" s="543"/>
      <c r="J682" s="543"/>
      <c r="K682" s="543"/>
      <c r="L682" s="536"/>
      <c r="M682" s="537"/>
      <c r="N682" s="537"/>
      <c r="O682" s="537"/>
      <c r="P682" s="538"/>
      <c r="Q682" s="502" t="s">
        <v>191</v>
      </c>
      <c r="R682" s="503"/>
      <c r="S682" s="503"/>
      <c r="T682" s="503"/>
      <c r="U682" s="504"/>
      <c r="V682" s="284"/>
      <c r="W682" s="499" t="str" cm="1">
        <f t="array" ref="W682">_xlfn.IFS(AND(B682="",Z682=""),"事業所番号及びサービス名を入力してください。",AND(B682="",Z682&lt;&gt;""),"事業所番号を入力してください。",AND(B682&lt;&gt;"",Z682=""),"サービス名を入力してください。",AND(B682&lt;&gt;"",Z682&lt;&gt;""),IF(LEFT(B682,2)="23",IFERROR(VLOOKUP(B682&amp;Z682,事業所一覧!$A$2:$D$44337,4,FALSE),"事業所番号若しくはサービス名に誤りがないか確認してください。"),"愛知県外の事業所は手入力してください。"))</f>
        <v>事業所番号及びサービス名を入力してください。</v>
      </c>
      <c r="X682" s="500"/>
      <c r="Y682" s="501"/>
      <c r="Z682" s="511"/>
      <c r="AA682" s="511"/>
      <c r="AB682" s="511"/>
      <c r="AC682" s="348" t="str">
        <f>IFERROR(VLOOKUP(Z682,【参考】数式用!$A$4:$B$54,2,FALSE),"")</f>
        <v/>
      </c>
      <c r="AD682" s="221"/>
      <c r="AE682" s="220" t="str">
        <f>IF(B682="","",IF(AO682="総合事業","数式を削除して手入力",IFERROR(INDEX(【参考】数式用!$AT$3:$AV$452,MATCH(Q682&amp;V682,【参考】数式用!$AS$3:$AS$452,0),MATCH(VLOOKUP(Z682,【参考】数式用!$AW$2:$AX$53,2,FALSE),【参考】数式用!$AT$2:$AV$2,0)),10)))</f>
        <v/>
      </c>
      <c r="AN682" s="428" t="e">
        <f>IF($L$18="", "", VLOOKUP(Z682,【参考】数式用!$A$4:$M$54,13,FALSE))</f>
        <v>#N/A</v>
      </c>
      <c r="AO682" s="46" t="e">
        <f>VLOOKUP(Z682,【参考】数式用!$A$2:$N$54,14,FALSE)</f>
        <v>#N/A</v>
      </c>
    </row>
    <row r="683" spans="1:41" ht="50" customHeight="1">
      <c r="A683" s="495">
        <f t="shared" si="197"/>
        <v>626</v>
      </c>
      <c r="B683" s="542"/>
      <c r="C683" s="543"/>
      <c r="D683" s="543"/>
      <c r="E683" s="543"/>
      <c r="F683" s="543"/>
      <c r="G683" s="543"/>
      <c r="H683" s="543"/>
      <c r="I683" s="543"/>
      <c r="J683" s="543"/>
      <c r="K683" s="543"/>
      <c r="L683" s="536"/>
      <c r="M683" s="537"/>
      <c r="N683" s="537"/>
      <c r="O683" s="537"/>
      <c r="P683" s="538"/>
      <c r="Q683" s="502" t="s">
        <v>191</v>
      </c>
      <c r="R683" s="503"/>
      <c r="S683" s="503"/>
      <c r="T683" s="503"/>
      <c r="U683" s="504"/>
      <c r="V683" s="284"/>
      <c r="W683" s="499" t="str" cm="1">
        <f t="array" ref="W683">_xlfn.IFS(AND(B683="",Z683=""),"事業所番号及びサービス名を入力してください。",AND(B683="",Z683&lt;&gt;""),"事業所番号を入力してください。",AND(B683&lt;&gt;"",Z683=""),"サービス名を入力してください。",AND(B683&lt;&gt;"",Z683&lt;&gt;""),IF(LEFT(B683,2)="23",IFERROR(VLOOKUP(B683&amp;Z683,事業所一覧!$A$2:$D$44337,4,FALSE),"事業所番号若しくはサービス名に誤りがないか確認してください。"),"愛知県外の事業所は手入力してください。"))</f>
        <v>事業所番号及びサービス名を入力してください。</v>
      </c>
      <c r="X683" s="500"/>
      <c r="Y683" s="501"/>
      <c r="Z683" s="511"/>
      <c r="AA683" s="511"/>
      <c r="AB683" s="511"/>
      <c r="AC683" s="348" t="str">
        <f>IFERROR(VLOOKUP(Z683,【参考】数式用!$A$4:$B$54,2,FALSE),"")</f>
        <v/>
      </c>
      <c r="AD683" s="221"/>
      <c r="AE683" s="220" t="str">
        <f>IF(B683="","",IF(AO683="総合事業","数式を削除して手入力",IFERROR(INDEX(【参考】数式用!$AT$3:$AV$452,MATCH(Q683&amp;V683,【参考】数式用!$AS$3:$AS$452,0),MATCH(VLOOKUP(Z683,【参考】数式用!$AW$2:$AX$53,2,FALSE),【参考】数式用!$AT$2:$AV$2,0)),10)))</f>
        <v/>
      </c>
      <c r="AN683" s="428" t="e">
        <f>IF($L$18="", "", VLOOKUP(Z683,【参考】数式用!$A$4:$M$54,13,FALSE))</f>
        <v>#N/A</v>
      </c>
      <c r="AO683" s="46" t="e">
        <f>VLOOKUP(Z683,【参考】数式用!$A$2:$N$54,14,FALSE)</f>
        <v>#N/A</v>
      </c>
    </row>
    <row r="684" spans="1:41" ht="50" customHeight="1">
      <c r="A684" s="495">
        <f t="shared" si="197"/>
        <v>627</v>
      </c>
      <c r="B684" s="542"/>
      <c r="C684" s="543"/>
      <c r="D684" s="543"/>
      <c r="E684" s="543"/>
      <c r="F684" s="543"/>
      <c r="G684" s="543"/>
      <c r="H684" s="543"/>
      <c r="I684" s="543"/>
      <c r="J684" s="543"/>
      <c r="K684" s="543"/>
      <c r="L684" s="536"/>
      <c r="M684" s="537"/>
      <c r="N684" s="537"/>
      <c r="O684" s="537"/>
      <c r="P684" s="538"/>
      <c r="Q684" s="502" t="s">
        <v>191</v>
      </c>
      <c r="R684" s="503"/>
      <c r="S684" s="503"/>
      <c r="T684" s="503"/>
      <c r="U684" s="504"/>
      <c r="V684" s="284"/>
      <c r="W684" s="499" t="str" cm="1">
        <f t="array" ref="W684">_xlfn.IFS(AND(B684="",Z684=""),"事業所番号及びサービス名を入力してください。",AND(B684="",Z684&lt;&gt;""),"事業所番号を入力してください。",AND(B684&lt;&gt;"",Z684=""),"サービス名を入力してください。",AND(B684&lt;&gt;"",Z684&lt;&gt;""),IF(LEFT(B684,2)="23",IFERROR(VLOOKUP(B684&amp;Z684,事業所一覧!$A$2:$D$44337,4,FALSE),"事業所番号若しくはサービス名に誤りがないか確認してください。"),"愛知県外の事業所は手入力してください。"))</f>
        <v>事業所番号及びサービス名を入力してください。</v>
      </c>
      <c r="X684" s="500"/>
      <c r="Y684" s="501"/>
      <c r="Z684" s="511"/>
      <c r="AA684" s="511"/>
      <c r="AB684" s="511"/>
      <c r="AC684" s="348" t="str">
        <f>IFERROR(VLOOKUP(Z684,【参考】数式用!$A$4:$B$54,2,FALSE),"")</f>
        <v/>
      </c>
      <c r="AD684" s="221"/>
      <c r="AE684" s="220" t="str">
        <f>IF(B684="","",IF(AO684="総合事業","数式を削除して手入力",IFERROR(INDEX(【参考】数式用!$AT$3:$AV$452,MATCH(Q684&amp;V684,【参考】数式用!$AS$3:$AS$452,0),MATCH(VLOOKUP(Z684,【参考】数式用!$AW$2:$AX$53,2,FALSE),【参考】数式用!$AT$2:$AV$2,0)),10)))</f>
        <v/>
      </c>
      <c r="AN684" s="428" t="e">
        <f>IF($L$18="", "", VLOOKUP(Z684,【参考】数式用!$A$4:$M$54,13,FALSE))</f>
        <v>#N/A</v>
      </c>
      <c r="AO684" s="46" t="e">
        <f>VLOOKUP(Z684,【参考】数式用!$A$2:$N$54,14,FALSE)</f>
        <v>#N/A</v>
      </c>
    </row>
    <row r="685" spans="1:41" ht="50" customHeight="1">
      <c r="A685" s="495">
        <f t="shared" si="197"/>
        <v>628</v>
      </c>
      <c r="B685" s="542"/>
      <c r="C685" s="543"/>
      <c r="D685" s="543"/>
      <c r="E685" s="543"/>
      <c r="F685" s="543"/>
      <c r="G685" s="543"/>
      <c r="H685" s="543"/>
      <c r="I685" s="543"/>
      <c r="J685" s="543"/>
      <c r="K685" s="543"/>
      <c r="L685" s="536"/>
      <c r="M685" s="537"/>
      <c r="N685" s="537"/>
      <c r="O685" s="537"/>
      <c r="P685" s="538"/>
      <c r="Q685" s="502" t="s">
        <v>191</v>
      </c>
      <c r="R685" s="503"/>
      <c r="S685" s="503"/>
      <c r="T685" s="503"/>
      <c r="U685" s="504"/>
      <c r="V685" s="284"/>
      <c r="W685" s="499" t="str" cm="1">
        <f t="array" ref="W685">_xlfn.IFS(AND(B685="",Z685=""),"事業所番号及びサービス名を入力してください。",AND(B685="",Z685&lt;&gt;""),"事業所番号を入力してください。",AND(B685&lt;&gt;"",Z685=""),"サービス名を入力してください。",AND(B685&lt;&gt;"",Z685&lt;&gt;""),IF(LEFT(B685,2)="23",IFERROR(VLOOKUP(B685&amp;Z685,事業所一覧!$A$2:$D$44337,4,FALSE),"事業所番号若しくはサービス名に誤りがないか確認してください。"),"愛知県外の事業所は手入力してください。"))</f>
        <v>事業所番号及びサービス名を入力してください。</v>
      </c>
      <c r="X685" s="500"/>
      <c r="Y685" s="501"/>
      <c r="Z685" s="511"/>
      <c r="AA685" s="511"/>
      <c r="AB685" s="511"/>
      <c r="AC685" s="348" t="str">
        <f>IFERROR(VLOOKUP(Z685,【参考】数式用!$A$4:$B$54,2,FALSE),"")</f>
        <v/>
      </c>
      <c r="AD685" s="221"/>
      <c r="AE685" s="220" t="str">
        <f>IF(B685="","",IF(AO685="総合事業","数式を削除して手入力",IFERROR(INDEX(【参考】数式用!$AT$3:$AV$452,MATCH(Q685&amp;V685,【参考】数式用!$AS$3:$AS$452,0),MATCH(VLOOKUP(Z685,【参考】数式用!$AW$2:$AX$53,2,FALSE),【参考】数式用!$AT$2:$AV$2,0)),10)))</f>
        <v/>
      </c>
      <c r="AN685" s="428" t="e">
        <f>IF($L$18="", "", VLOOKUP(Z685,【参考】数式用!$A$4:$M$54,13,FALSE))</f>
        <v>#N/A</v>
      </c>
      <c r="AO685" s="46" t="e">
        <f>VLOOKUP(Z685,【参考】数式用!$A$2:$N$54,14,FALSE)</f>
        <v>#N/A</v>
      </c>
    </row>
    <row r="686" spans="1:41" ht="50" customHeight="1">
      <c r="A686" s="495">
        <f t="shared" si="197"/>
        <v>629</v>
      </c>
      <c r="B686" s="542"/>
      <c r="C686" s="543"/>
      <c r="D686" s="543"/>
      <c r="E686" s="543"/>
      <c r="F686" s="543"/>
      <c r="G686" s="543"/>
      <c r="H686" s="543"/>
      <c r="I686" s="543"/>
      <c r="J686" s="543"/>
      <c r="K686" s="543"/>
      <c r="L686" s="536"/>
      <c r="M686" s="537"/>
      <c r="N686" s="537"/>
      <c r="O686" s="537"/>
      <c r="P686" s="538"/>
      <c r="Q686" s="502" t="s">
        <v>191</v>
      </c>
      <c r="R686" s="503"/>
      <c r="S686" s="503"/>
      <c r="T686" s="503"/>
      <c r="U686" s="504"/>
      <c r="V686" s="284"/>
      <c r="W686" s="499" t="str" cm="1">
        <f t="array" ref="W686">_xlfn.IFS(AND(B686="",Z686=""),"事業所番号及びサービス名を入力してください。",AND(B686="",Z686&lt;&gt;""),"事業所番号を入力してください。",AND(B686&lt;&gt;"",Z686=""),"サービス名を入力してください。",AND(B686&lt;&gt;"",Z686&lt;&gt;""),IF(LEFT(B686,2)="23",IFERROR(VLOOKUP(B686&amp;Z686,事業所一覧!$A$2:$D$44337,4,FALSE),"事業所番号若しくはサービス名に誤りがないか確認してください。"),"愛知県外の事業所は手入力してください。"))</f>
        <v>事業所番号及びサービス名を入力してください。</v>
      </c>
      <c r="X686" s="500"/>
      <c r="Y686" s="501"/>
      <c r="Z686" s="511"/>
      <c r="AA686" s="511"/>
      <c r="AB686" s="511"/>
      <c r="AC686" s="348" t="str">
        <f>IFERROR(VLOOKUP(Z686,【参考】数式用!$A$4:$B$54,2,FALSE),"")</f>
        <v/>
      </c>
      <c r="AD686" s="221"/>
      <c r="AE686" s="220" t="str">
        <f>IF(B686="","",IF(AO686="総合事業","数式を削除して手入力",IFERROR(INDEX(【参考】数式用!$AT$3:$AV$452,MATCH(Q686&amp;V686,【参考】数式用!$AS$3:$AS$452,0),MATCH(VLOOKUP(Z686,【参考】数式用!$AW$2:$AX$53,2,FALSE),【参考】数式用!$AT$2:$AV$2,0)),10)))</f>
        <v/>
      </c>
      <c r="AN686" s="428" t="e">
        <f>IF($L$18="", "", VLOOKUP(Z686,【参考】数式用!$A$4:$M$54,13,FALSE))</f>
        <v>#N/A</v>
      </c>
      <c r="AO686" s="46" t="e">
        <f>VLOOKUP(Z686,【参考】数式用!$A$2:$N$54,14,FALSE)</f>
        <v>#N/A</v>
      </c>
    </row>
    <row r="687" spans="1:41" ht="50" customHeight="1">
      <c r="A687" s="495">
        <f t="shared" si="197"/>
        <v>630</v>
      </c>
      <c r="B687" s="542"/>
      <c r="C687" s="543"/>
      <c r="D687" s="543"/>
      <c r="E687" s="543"/>
      <c r="F687" s="543"/>
      <c r="G687" s="543"/>
      <c r="H687" s="543"/>
      <c r="I687" s="543"/>
      <c r="J687" s="543"/>
      <c r="K687" s="543"/>
      <c r="L687" s="536"/>
      <c r="M687" s="537"/>
      <c r="N687" s="537"/>
      <c r="O687" s="537"/>
      <c r="P687" s="538"/>
      <c r="Q687" s="502" t="s">
        <v>191</v>
      </c>
      <c r="R687" s="503"/>
      <c r="S687" s="503"/>
      <c r="T687" s="503"/>
      <c r="U687" s="504"/>
      <c r="V687" s="284"/>
      <c r="W687" s="499" t="str" cm="1">
        <f t="array" ref="W687">_xlfn.IFS(AND(B687="",Z687=""),"事業所番号及びサービス名を入力してください。",AND(B687="",Z687&lt;&gt;""),"事業所番号を入力してください。",AND(B687&lt;&gt;"",Z687=""),"サービス名を入力してください。",AND(B687&lt;&gt;"",Z687&lt;&gt;""),IF(LEFT(B687,2)="23",IFERROR(VLOOKUP(B687&amp;Z687,事業所一覧!$A$2:$D$44337,4,FALSE),"事業所番号若しくはサービス名に誤りがないか確認してください。"),"愛知県外の事業所は手入力してください。"))</f>
        <v>事業所番号及びサービス名を入力してください。</v>
      </c>
      <c r="X687" s="500"/>
      <c r="Y687" s="501"/>
      <c r="Z687" s="511"/>
      <c r="AA687" s="511"/>
      <c r="AB687" s="511"/>
      <c r="AC687" s="348" t="str">
        <f>IFERROR(VLOOKUP(Z687,【参考】数式用!$A$4:$B$54,2,FALSE),"")</f>
        <v/>
      </c>
      <c r="AD687" s="221"/>
      <c r="AE687" s="220" t="str">
        <f>IF(B687="","",IF(AO687="総合事業","数式を削除して手入力",IFERROR(INDEX(【参考】数式用!$AT$3:$AV$452,MATCH(Q687&amp;V687,【参考】数式用!$AS$3:$AS$452,0),MATCH(VLOOKUP(Z687,【参考】数式用!$AW$2:$AX$53,2,FALSE),【参考】数式用!$AT$2:$AV$2,0)),10)))</f>
        <v/>
      </c>
      <c r="AN687" s="428" t="e">
        <f>IF($L$18="", "", VLOOKUP(Z687,【参考】数式用!$A$4:$M$54,13,FALSE))</f>
        <v>#N/A</v>
      </c>
      <c r="AO687" s="46" t="e">
        <f>VLOOKUP(Z687,【参考】数式用!$A$2:$N$54,14,FALSE)</f>
        <v>#N/A</v>
      </c>
    </row>
    <row r="688" spans="1:41" ht="50" customHeight="1">
      <c r="A688" s="495">
        <f t="shared" si="197"/>
        <v>631</v>
      </c>
      <c r="B688" s="542"/>
      <c r="C688" s="543"/>
      <c r="D688" s="543"/>
      <c r="E688" s="543"/>
      <c r="F688" s="543"/>
      <c r="G688" s="543"/>
      <c r="H688" s="543"/>
      <c r="I688" s="543"/>
      <c r="J688" s="543"/>
      <c r="K688" s="543"/>
      <c r="L688" s="536"/>
      <c r="M688" s="537"/>
      <c r="N688" s="537"/>
      <c r="O688" s="537"/>
      <c r="P688" s="538"/>
      <c r="Q688" s="502" t="s">
        <v>191</v>
      </c>
      <c r="R688" s="503"/>
      <c r="S688" s="503"/>
      <c r="T688" s="503"/>
      <c r="U688" s="504"/>
      <c r="V688" s="284"/>
      <c r="W688" s="499" t="str" cm="1">
        <f t="array" ref="W688">_xlfn.IFS(AND(B688="",Z688=""),"事業所番号及びサービス名を入力してください。",AND(B688="",Z688&lt;&gt;""),"事業所番号を入力してください。",AND(B688&lt;&gt;"",Z688=""),"サービス名を入力してください。",AND(B688&lt;&gt;"",Z688&lt;&gt;""),IF(LEFT(B688,2)="23",IFERROR(VLOOKUP(B688&amp;Z688,事業所一覧!$A$2:$D$44337,4,FALSE),"事業所番号若しくはサービス名に誤りがないか確認してください。"),"愛知県外の事業所は手入力してください。"))</f>
        <v>事業所番号及びサービス名を入力してください。</v>
      </c>
      <c r="X688" s="500"/>
      <c r="Y688" s="501"/>
      <c r="Z688" s="511"/>
      <c r="AA688" s="511"/>
      <c r="AB688" s="511"/>
      <c r="AC688" s="348" t="str">
        <f>IFERROR(VLOOKUP(Z688,【参考】数式用!$A$4:$B$54,2,FALSE),"")</f>
        <v/>
      </c>
      <c r="AD688" s="221"/>
      <c r="AE688" s="220" t="str">
        <f>IF(B688="","",IF(AO688="総合事業","数式を削除して手入力",IFERROR(INDEX(【参考】数式用!$AT$3:$AV$452,MATCH(Q688&amp;V688,【参考】数式用!$AS$3:$AS$452,0),MATCH(VLOOKUP(Z688,【参考】数式用!$AW$2:$AX$53,2,FALSE),【参考】数式用!$AT$2:$AV$2,0)),10)))</f>
        <v/>
      </c>
      <c r="AN688" s="428" t="e">
        <f>IF($L$18="", "", VLOOKUP(Z688,【参考】数式用!$A$4:$M$54,13,FALSE))</f>
        <v>#N/A</v>
      </c>
      <c r="AO688" s="46" t="e">
        <f>VLOOKUP(Z688,【参考】数式用!$A$2:$N$54,14,FALSE)</f>
        <v>#N/A</v>
      </c>
    </row>
    <row r="689" spans="1:41" ht="50" customHeight="1">
      <c r="A689" s="495">
        <f t="shared" si="197"/>
        <v>632</v>
      </c>
      <c r="B689" s="542"/>
      <c r="C689" s="543"/>
      <c r="D689" s="543"/>
      <c r="E689" s="543"/>
      <c r="F689" s="543"/>
      <c r="G689" s="543"/>
      <c r="H689" s="543"/>
      <c r="I689" s="543"/>
      <c r="J689" s="543"/>
      <c r="K689" s="543"/>
      <c r="L689" s="536"/>
      <c r="M689" s="537"/>
      <c r="N689" s="537"/>
      <c r="O689" s="537"/>
      <c r="P689" s="538"/>
      <c r="Q689" s="502" t="s">
        <v>191</v>
      </c>
      <c r="R689" s="503"/>
      <c r="S689" s="503"/>
      <c r="T689" s="503"/>
      <c r="U689" s="504"/>
      <c r="V689" s="284"/>
      <c r="W689" s="499" t="str" cm="1">
        <f t="array" ref="W689">_xlfn.IFS(AND(B689="",Z689=""),"事業所番号及びサービス名を入力してください。",AND(B689="",Z689&lt;&gt;""),"事業所番号を入力してください。",AND(B689&lt;&gt;"",Z689=""),"サービス名を入力してください。",AND(B689&lt;&gt;"",Z689&lt;&gt;""),IF(LEFT(B689,2)="23",IFERROR(VLOOKUP(B689&amp;Z689,事業所一覧!$A$2:$D$44337,4,FALSE),"事業所番号若しくはサービス名に誤りがないか確認してください。"),"愛知県外の事業所は手入力してください。"))</f>
        <v>事業所番号及びサービス名を入力してください。</v>
      </c>
      <c r="X689" s="500"/>
      <c r="Y689" s="501"/>
      <c r="Z689" s="511"/>
      <c r="AA689" s="511"/>
      <c r="AB689" s="511"/>
      <c r="AC689" s="348" t="str">
        <f>IFERROR(VLOOKUP(Z689,【参考】数式用!$A$4:$B$54,2,FALSE),"")</f>
        <v/>
      </c>
      <c r="AD689" s="221"/>
      <c r="AE689" s="220" t="str">
        <f>IF(B689="","",IF(AO689="総合事業","数式を削除して手入力",IFERROR(INDEX(【参考】数式用!$AT$3:$AV$452,MATCH(Q689&amp;V689,【参考】数式用!$AS$3:$AS$452,0),MATCH(VLOOKUP(Z689,【参考】数式用!$AW$2:$AX$53,2,FALSE),【参考】数式用!$AT$2:$AV$2,0)),10)))</f>
        <v/>
      </c>
      <c r="AN689" s="428" t="e">
        <f>IF($L$18="", "", VLOOKUP(Z689,【参考】数式用!$A$4:$M$54,13,FALSE))</f>
        <v>#N/A</v>
      </c>
      <c r="AO689" s="46" t="e">
        <f>VLOOKUP(Z689,【参考】数式用!$A$2:$N$54,14,FALSE)</f>
        <v>#N/A</v>
      </c>
    </row>
    <row r="690" spans="1:41" ht="50" customHeight="1">
      <c r="A690" s="495">
        <f t="shared" si="197"/>
        <v>633</v>
      </c>
      <c r="B690" s="542"/>
      <c r="C690" s="543"/>
      <c r="D690" s="543"/>
      <c r="E690" s="543"/>
      <c r="F690" s="543"/>
      <c r="G690" s="543"/>
      <c r="H690" s="543"/>
      <c r="I690" s="543"/>
      <c r="J690" s="543"/>
      <c r="K690" s="543"/>
      <c r="L690" s="536"/>
      <c r="M690" s="537"/>
      <c r="N690" s="537"/>
      <c r="O690" s="537"/>
      <c r="P690" s="538"/>
      <c r="Q690" s="502" t="s">
        <v>191</v>
      </c>
      <c r="R690" s="503"/>
      <c r="S690" s="503"/>
      <c r="T690" s="503"/>
      <c r="U690" s="504"/>
      <c r="V690" s="284"/>
      <c r="W690" s="499" t="str" cm="1">
        <f t="array" ref="W690">_xlfn.IFS(AND(B690="",Z690=""),"事業所番号及びサービス名を入力してください。",AND(B690="",Z690&lt;&gt;""),"事業所番号を入力してください。",AND(B690&lt;&gt;"",Z690=""),"サービス名を入力してください。",AND(B690&lt;&gt;"",Z690&lt;&gt;""),IF(LEFT(B690,2)="23",IFERROR(VLOOKUP(B690&amp;Z690,事業所一覧!$A$2:$D$44337,4,FALSE),"事業所番号若しくはサービス名に誤りがないか確認してください。"),"愛知県外の事業所は手入力してください。"))</f>
        <v>事業所番号及びサービス名を入力してください。</v>
      </c>
      <c r="X690" s="500"/>
      <c r="Y690" s="501"/>
      <c r="Z690" s="511"/>
      <c r="AA690" s="511"/>
      <c r="AB690" s="511"/>
      <c r="AC690" s="348" t="str">
        <f>IFERROR(VLOOKUP(Z690,【参考】数式用!$A$4:$B$54,2,FALSE),"")</f>
        <v/>
      </c>
      <c r="AD690" s="221"/>
      <c r="AE690" s="220" t="str">
        <f>IF(B690="","",IF(AO690="総合事業","数式を削除して手入力",IFERROR(INDEX(【参考】数式用!$AT$3:$AV$452,MATCH(Q690&amp;V690,【参考】数式用!$AS$3:$AS$452,0),MATCH(VLOOKUP(Z690,【参考】数式用!$AW$2:$AX$53,2,FALSE),【参考】数式用!$AT$2:$AV$2,0)),10)))</f>
        <v/>
      </c>
      <c r="AN690" s="428" t="e">
        <f>IF($L$18="", "", VLOOKUP(Z690,【参考】数式用!$A$4:$M$54,13,FALSE))</f>
        <v>#N/A</v>
      </c>
      <c r="AO690" s="46" t="e">
        <f>VLOOKUP(Z690,【参考】数式用!$A$2:$N$54,14,FALSE)</f>
        <v>#N/A</v>
      </c>
    </row>
    <row r="691" spans="1:41" ht="50" customHeight="1">
      <c r="A691" s="495">
        <f t="shared" si="197"/>
        <v>634</v>
      </c>
      <c r="B691" s="542"/>
      <c r="C691" s="543"/>
      <c r="D691" s="543"/>
      <c r="E691" s="543"/>
      <c r="F691" s="543"/>
      <c r="G691" s="543"/>
      <c r="H691" s="543"/>
      <c r="I691" s="543"/>
      <c r="J691" s="543"/>
      <c r="K691" s="543"/>
      <c r="L691" s="536"/>
      <c r="M691" s="537"/>
      <c r="N691" s="537"/>
      <c r="O691" s="537"/>
      <c r="P691" s="538"/>
      <c r="Q691" s="502" t="s">
        <v>191</v>
      </c>
      <c r="R691" s="503"/>
      <c r="S691" s="503"/>
      <c r="T691" s="503"/>
      <c r="U691" s="504"/>
      <c r="V691" s="284"/>
      <c r="W691" s="499" t="str" cm="1">
        <f t="array" ref="W691">_xlfn.IFS(AND(B691="",Z691=""),"事業所番号及びサービス名を入力してください。",AND(B691="",Z691&lt;&gt;""),"事業所番号を入力してください。",AND(B691&lt;&gt;"",Z691=""),"サービス名を入力してください。",AND(B691&lt;&gt;"",Z691&lt;&gt;""),IF(LEFT(B691,2)="23",IFERROR(VLOOKUP(B691&amp;Z691,事業所一覧!$A$2:$D$44337,4,FALSE),"事業所番号若しくはサービス名に誤りがないか確認してください。"),"愛知県外の事業所は手入力してください。"))</f>
        <v>事業所番号及びサービス名を入力してください。</v>
      </c>
      <c r="X691" s="500"/>
      <c r="Y691" s="501"/>
      <c r="Z691" s="511"/>
      <c r="AA691" s="511"/>
      <c r="AB691" s="511"/>
      <c r="AC691" s="348" t="str">
        <f>IFERROR(VLOOKUP(Z691,【参考】数式用!$A$4:$B$54,2,FALSE),"")</f>
        <v/>
      </c>
      <c r="AD691" s="221"/>
      <c r="AE691" s="220" t="str">
        <f>IF(B691="","",IF(AO691="総合事業","数式を削除して手入力",IFERROR(INDEX(【参考】数式用!$AT$3:$AV$452,MATCH(Q691&amp;V691,【参考】数式用!$AS$3:$AS$452,0),MATCH(VLOOKUP(Z691,【参考】数式用!$AW$2:$AX$53,2,FALSE),【参考】数式用!$AT$2:$AV$2,0)),10)))</f>
        <v/>
      </c>
      <c r="AN691" s="428" t="e">
        <f>IF($L$18="", "", VLOOKUP(Z691,【参考】数式用!$A$4:$M$54,13,FALSE))</f>
        <v>#N/A</v>
      </c>
      <c r="AO691" s="46" t="e">
        <f>VLOOKUP(Z691,【参考】数式用!$A$2:$N$54,14,FALSE)</f>
        <v>#N/A</v>
      </c>
    </row>
    <row r="692" spans="1:41" ht="50" customHeight="1">
      <c r="A692" s="495">
        <f t="shared" si="197"/>
        <v>635</v>
      </c>
      <c r="B692" s="542"/>
      <c r="C692" s="543"/>
      <c r="D692" s="543"/>
      <c r="E692" s="543"/>
      <c r="F692" s="543"/>
      <c r="G692" s="543"/>
      <c r="H692" s="543"/>
      <c r="I692" s="543"/>
      <c r="J692" s="543"/>
      <c r="K692" s="543"/>
      <c r="L692" s="536"/>
      <c r="M692" s="537"/>
      <c r="N692" s="537"/>
      <c r="O692" s="537"/>
      <c r="P692" s="538"/>
      <c r="Q692" s="502" t="s">
        <v>191</v>
      </c>
      <c r="R692" s="503"/>
      <c r="S692" s="503"/>
      <c r="T692" s="503"/>
      <c r="U692" s="504"/>
      <c r="V692" s="284"/>
      <c r="W692" s="499" t="str" cm="1">
        <f t="array" ref="W692">_xlfn.IFS(AND(B692="",Z692=""),"事業所番号及びサービス名を入力してください。",AND(B692="",Z692&lt;&gt;""),"事業所番号を入力してください。",AND(B692&lt;&gt;"",Z692=""),"サービス名を入力してください。",AND(B692&lt;&gt;"",Z692&lt;&gt;""),IF(LEFT(B692,2)="23",IFERROR(VLOOKUP(B692&amp;Z692,事業所一覧!$A$2:$D$44337,4,FALSE),"事業所番号若しくはサービス名に誤りがないか確認してください。"),"愛知県外の事業所は手入力してください。"))</f>
        <v>事業所番号及びサービス名を入力してください。</v>
      </c>
      <c r="X692" s="500"/>
      <c r="Y692" s="501"/>
      <c r="Z692" s="511"/>
      <c r="AA692" s="511"/>
      <c r="AB692" s="511"/>
      <c r="AC692" s="348" t="str">
        <f>IFERROR(VLOOKUP(Z692,【参考】数式用!$A$4:$B$54,2,FALSE),"")</f>
        <v/>
      </c>
      <c r="AD692" s="221"/>
      <c r="AE692" s="220" t="str">
        <f>IF(B692="","",IF(AO692="総合事業","数式を削除して手入力",IFERROR(INDEX(【参考】数式用!$AT$3:$AV$452,MATCH(Q692&amp;V692,【参考】数式用!$AS$3:$AS$452,0),MATCH(VLOOKUP(Z692,【参考】数式用!$AW$2:$AX$53,2,FALSE),【参考】数式用!$AT$2:$AV$2,0)),10)))</f>
        <v/>
      </c>
      <c r="AN692" s="428" t="e">
        <f>IF($L$18="", "", VLOOKUP(Z692,【参考】数式用!$A$4:$M$54,13,FALSE))</f>
        <v>#N/A</v>
      </c>
      <c r="AO692" s="46" t="e">
        <f>VLOOKUP(Z692,【参考】数式用!$A$2:$N$54,14,FALSE)</f>
        <v>#N/A</v>
      </c>
    </row>
    <row r="693" spans="1:41" ht="50" customHeight="1">
      <c r="A693" s="495">
        <f t="shared" si="197"/>
        <v>636</v>
      </c>
      <c r="B693" s="542"/>
      <c r="C693" s="543"/>
      <c r="D693" s="543"/>
      <c r="E693" s="543"/>
      <c r="F693" s="543"/>
      <c r="G693" s="543"/>
      <c r="H693" s="543"/>
      <c r="I693" s="543"/>
      <c r="J693" s="543"/>
      <c r="K693" s="543"/>
      <c r="L693" s="536"/>
      <c r="M693" s="537"/>
      <c r="N693" s="537"/>
      <c r="O693" s="537"/>
      <c r="P693" s="538"/>
      <c r="Q693" s="502" t="s">
        <v>191</v>
      </c>
      <c r="R693" s="503"/>
      <c r="S693" s="503"/>
      <c r="T693" s="503"/>
      <c r="U693" s="504"/>
      <c r="V693" s="284"/>
      <c r="W693" s="499" t="str" cm="1">
        <f t="array" ref="W693">_xlfn.IFS(AND(B693="",Z693=""),"事業所番号及びサービス名を入力してください。",AND(B693="",Z693&lt;&gt;""),"事業所番号を入力してください。",AND(B693&lt;&gt;"",Z693=""),"サービス名を入力してください。",AND(B693&lt;&gt;"",Z693&lt;&gt;""),IF(LEFT(B693,2)="23",IFERROR(VLOOKUP(B693&amp;Z693,事業所一覧!$A$2:$D$44337,4,FALSE),"事業所番号若しくはサービス名に誤りがないか確認してください。"),"愛知県外の事業所は手入力してください。"))</f>
        <v>事業所番号及びサービス名を入力してください。</v>
      </c>
      <c r="X693" s="500"/>
      <c r="Y693" s="501"/>
      <c r="Z693" s="511"/>
      <c r="AA693" s="511"/>
      <c r="AB693" s="511"/>
      <c r="AC693" s="348" t="str">
        <f>IFERROR(VLOOKUP(Z693,【参考】数式用!$A$4:$B$54,2,FALSE),"")</f>
        <v/>
      </c>
      <c r="AD693" s="221"/>
      <c r="AE693" s="220" t="str">
        <f>IF(B693="","",IF(AO693="総合事業","数式を削除して手入力",IFERROR(INDEX(【参考】数式用!$AT$3:$AV$452,MATCH(Q693&amp;V693,【参考】数式用!$AS$3:$AS$452,0),MATCH(VLOOKUP(Z693,【参考】数式用!$AW$2:$AX$53,2,FALSE),【参考】数式用!$AT$2:$AV$2,0)),10)))</f>
        <v/>
      </c>
      <c r="AN693" s="428" t="e">
        <f>IF($L$18="", "", VLOOKUP(Z693,【参考】数式用!$A$4:$M$54,13,FALSE))</f>
        <v>#N/A</v>
      </c>
      <c r="AO693" s="46" t="e">
        <f>VLOOKUP(Z693,【参考】数式用!$A$2:$N$54,14,FALSE)</f>
        <v>#N/A</v>
      </c>
    </row>
    <row r="694" spans="1:41" ht="50" customHeight="1">
      <c r="A694" s="495">
        <f t="shared" si="197"/>
        <v>637</v>
      </c>
      <c r="B694" s="542"/>
      <c r="C694" s="543"/>
      <c r="D694" s="543"/>
      <c r="E694" s="543"/>
      <c r="F694" s="543"/>
      <c r="G694" s="543"/>
      <c r="H694" s="543"/>
      <c r="I694" s="543"/>
      <c r="J694" s="543"/>
      <c r="K694" s="543"/>
      <c r="L694" s="536"/>
      <c r="M694" s="537"/>
      <c r="N694" s="537"/>
      <c r="O694" s="537"/>
      <c r="P694" s="538"/>
      <c r="Q694" s="502" t="s">
        <v>191</v>
      </c>
      <c r="R694" s="503"/>
      <c r="S694" s="503"/>
      <c r="T694" s="503"/>
      <c r="U694" s="504"/>
      <c r="V694" s="284"/>
      <c r="W694" s="499" t="str" cm="1">
        <f t="array" ref="W694">_xlfn.IFS(AND(B694="",Z694=""),"事業所番号及びサービス名を入力してください。",AND(B694="",Z694&lt;&gt;""),"事業所番号を入力してください。",AND(B694&lt;&gt;"",Z694=""),"サービス名を入力してください。",AND(B694&lt;&gt;"",Z694&lt;&gt;""),IF(LEFT(B694,2)="23",IFERROR(VLOOKUP(B694&amp;Z694,事業所一覧!$A$2:$D$44337,4,FALSE),"事業所番号若しくはサービス名に誤りがないか確認してください。"),"愛知県外の事業所は手入力してください。"))</f>
        <v>事業所番号及びサービス名を入力してください。</v>
      </c>
      <c r="X694" s="500"/>
      <c r="Y694" s="501"/>
      <c r="Z694" s="511"/>
      <c r="AA694" s="511"/>
      <c r="AB694" s="511"/>
      <c r="AC694" s="348" t="str">
        <f>IFERROR(VLOOKUP(Z694,【参考】数式用!$A$4:$B$54,2,FALSE),"")</f>
        <v/>
      </c>
      <c r="AD694" s="221"/>
      <c r="AE694" s="220" t="str">
        <f>IF(B694="","",IF(AO694="総合事業","数式を削除して手入力",IFERROR(INDEX(【参考】数式用!$AT$3:$AV$452,MATCH(Q694&amp;V694,【参考】数式用!$AS$3:$AS$452,0),MATCH(VLOOKUP(Z694,【参考】数式用!$AW$2:$AX$53,2,FALSE),【参考】数式用!$AT$2:$AV$2,0)),10)))</f>
        <v/>
      </c>
      <c r="AN694" s="428" t="e">
        <f>IF($L$18="", "", VLOOKUP(Z694,【参考】数式用!$A$4:$M$54,13,FALSE))</f>
        <v>#N/A</v>
      </c>
      <c r="AO694" s="46" t="e">
        <f>VLOOKUP(Z694,【参考】数式用!$A$2:$N$54,14,FALSE)</f>
        <v>#N/A</v>
      </c>
    </row>
    <row r="695" spans="1:41" ht="50" customHeight="1">
      <c r="A695" s="495">
        <f t="shared" si="197"/>
        <v>638</v>
      </c>
      <c r="B695" s="542"/>
      <c r="C695" s="543"/>
      <c r="D695" s="543"/>
      <c r="E695" s="543"/>
      <c r="F695" s="543"/>
      <c r="G695" s="543"/>
      <c r="H695" s="543"/>
      <c r="I695" s="543"/>
      <c r="J695" s="543"/>
      <c r="K695" s="543"/>
      <c r="L695" s="536"/>
      <c r="M695" s="537"/>
      <c r="N695" s="537"/>
      <c r="O695" s="537"/>
      <c r="P695" s="538"/>
      <c r="Q695" s="502" t="s">
        <v>191</v>
      </c>
      <c r="R695" s="503"/>
      <c r="S695" s="503"/>
      <c r="T695" s="503"/>
      <c r="U695" s="504"/>
      <c r="V695" s="284"/>
      <c r="W695" s="499" t="str" cm="1">
        <f t="array" ref="W695">_xlfn.IFS(AND(B695="",Z695=""),"事業所番号及びサービス名を入力してください。",AND(B695="",Z695&lt;&gt;""),"事業所番号を入力してください。",AND(B695&lt;&gt;"",Z695=""),"サービス名を入力してください。",AND(B695&lt;&gt;"",Z695&lt;&gt;""),IF(LEFT(B695,2)="23",IFERROR(VLOOKUP(B695&amp;Z695,事業所一覧!$A$2:$D$44337,4,FALSE),"事業所番号若しくはサービス名に誤りがないか確認してください。"),"愛知県外の事業所は手入力してください。"))</f>
        <v>事業所番号及びサービス名を入力してください。</v>
      </c>
      <c r="X695" s="500"/>
      <c r="Y695" s="501"/>
      <c r="Z695" s="511"/>
      <c r="AA695" s="511"/>
      <c r="AB695" s="511"/>
      <c r="AC695" s="348" t="str">
        <f>IFERROR(VLOOKUP(Z695,【参考】数式用!$A$4:$B$54,2,FALSE),"")</f>
        <v/>
      </c>
      <c r="AD695" s="221"/>
      <c r="AE695" s="220" t="str">
        <f>IF(B695="","",IF(AO695="総合事業","数式を削除して手入力",IFERROR(INDEX(【参考】数式用!$AT$3:$AV$452,MATCH(Q695&amp;V695,【参考】数式用!$AS$3:$AS$452,0),MATCH(VLOOKUP(Z695,【参考】数式用!$AW$2:$AX$53,2,FALSE),【参考】数式用!$AT$2:$AV$2,0)),10)))</f>
        <v/>
      </c>
      <c r="AN695" s="428" t="e">
        <f>IF($L$18="", "", VLOOKUP(Z695,【参考】数式用!$A$4:$M$54,13,FALSE))</f>
        <v>#N/A</v>
      </c>
      <c r="AO695" s="46" t="e">
        <f>VLOOKUP(Z695,【参考】数式用!$A$2:$N$54,14,FALSE)</f>
        <v>#N/A</v>
      </c>
    </row>
    <row r="696" spans="1:41" ht="50" customHeight="1">
      <c r="A696" s="495">
        <f t="shared" si="197"/>
        <v>639</v>
      </c>
      <c r="B696" s="542"/>
      <c r="C696" s="543"/>
      <c r="D696" s="543"/>
      <c r="E696" s="543"/>
      <c r="F696" s="543"/>
      <c r="G696" s="543"/>
      <c r="H696" s="543"/>
      <c r="I696" s="543"/>
      <c r="J696" s="543"/>
      <c r="K696" s="543"/>
      <c r="L696" s="536"/>
      <c r="M696" s="537"/>
      <c r="N696" s="537"/>
      <c r="O696" s="537"/>
      <c r="P696" s="538"/>
      <c r="Q696" s="502" t="s">
        <v>191</v>
      </c>
      <c r="R696" s="503"/>
      <c r="S696" s="503"/>
      <c r="T696" s="503"/>
      <c r="U696" s="504"/>
      <c r="V696" s="284"/>
      <c r="W696" s="499" t="str" cm="1">
        <f t="array" ref="W696">_xlfn.IFS(AND(B696="",Z696=""),"事業所番号及びサービス名を入力してください。",AND(B696="",Z696&lt;&gt;""),"事業所番号を入力してください。",AND(B696&lt;&gt;"",Z696=""),"サービス名を入力してください。",AND(B696&lt;&gt;"",Z696&lt;&gt;""),IF(LEFT(B696,2)="23",IFERROR(VLOOKUP(B696&amp;Z696,事業所一覧!$A$2:$D$44337,4,FALSE),"事業所番号若しくはサービス名に誤りがないか確認してください。"),"愛知県外の事業所は手入力してください。"))</f>
        <v>事業所番号及びサービス名を入力してください。</v>
      </c>
      <c r="X696" s="500"/>
      <c r="Y696" s="501"/>
      <c r="Z696" s="511"/>
      <c r="AA696" s="511"/>
      <c r="AB696" s="511"/>
      <c r="AC696" s="348" t="str">
        <f>IFERROR(VLOOKUP(Z696,【参考】数式用!$A$4:$B$54,2,FALSE),"")</f>
        <v/>
      </c>
      <c r="AD696" s="221"/>
      <c r="AE696" s="220" t="str">
        <f>IF(B696="","",IF(AO696="総合事業","数式を削除して手入力",IFERROR(INDEX(【参考】数式用!$AT$3:$AV$452,MATCH(Q696&amp;V696,【参考】数式用!$AS$3:$AS$452,0),MATCH(VLOOKUP(Z696,【参考】数式用!$AW$2:$AX$53,2,FALSE),【参考】数式用!$AT$2:$AV$2,0)),10)))</f>
        <v/>
      </c>
      <c r="AN696" s="428" t="e">
        <f>IF($L$18="", "", VLOOKUP(Z696,【参考】数式用!$A$4:$M$54,13,FALSE))</f>
        <v>#N/A</v>
      </c>
      <c r="AO696" s="46" t="e">
        <f>VLOOKUP(Z696,【参考】数式用!$A$2:$N$54,14,FALSE)</f>
        <v>#N/A</v>
      </c>
    </row>
    <row r="697" spans="1:41" ht="50" customHeight="1">
      <c r="A697" s="495">
        <f t="shared" si="197"/>
        <v>640</v>
      </c>
      <c r="B697" s="542"/>
      <c r="C697" s="543"/>
      <c r="D697" s="543"/>
      <c r="E697" s="543"/>
      <c r="F697" s="543"/>
      <c r="G697" s="543"/>
      <c r="H697" s="543"/>
      <c r="I697" s="543"/>
      <c r="J697" s="543"/>
      <c r="K697" s="543"/>
      <c r="L697" s="536"/>
      <c r="M697" s="537"/>
      <c r="N697" s="537"/>
      <c r="O697" s="537"/>
      <c r="P697" s="538"/>
      <c r="Q697" s="502" t="s">
        <v>191</v>
      </c>
      <c r="R697" s="503"/>
      <c r="S697" s="503"/>
      <c r="T697" s="503"/>
      <c r="U697" s="504"/>
      <c r="V697" s="284"/>
      <c r="W697" s="499" t="str" cm="1">
        <f t="array" ref="W697">_xlfn.IFS(AND(B697="",Z697=""),"事業所番号及びサービス名を入力してください。",AND(B697="",Z697&lt;&gt;""),"事業所番号を入力してください。",AND(B697&lt;&gt;"",Z697=""),"サービス名を入力してください。",AND(B697&lt;&gt;"",Z697&lt;&gt;""),IF(LEFT(B697,2)="23",IFERROR(VLOOKUP(B697&amp;Z697,事業所一覧!$A$2:$D$44337,4,FALSE),"事業所番号若しくはサービス名に誤りがないか確認してください。"),"愛知県外の事業所は手入力してください。"))</f>
        <v>事業所番号及びサービス名を入力してください。</v>
      </c>
      <c r="X697" s="500"/>
      <c r="Y697" s="501"/>
      <c r="Z697" s="511"/>
      <c r="AA697" s="511"/>
      <c r="AB697" s="511"/>
      <c r="AC697" s="348" t="str">
        <f>IFERROR(VLOOKUP(Z697,【参考】数式用!$A$4:$B$54,2,FALSE),"")</f>
        <v/>
      </c>
      <c r="AD697" s="221"/>
      <c r="AE697" s="220" t="str">
        <f>IF(B697="","",IF(AO697="総合事業","数式を削除して手入力",IFERROR(INDEX(【参考】数式用!$AT$3:$AV$452,MATCH(Q697&amp;V697,【参考】数式用!$AS$3:$AS$452,0),MATCH(VLOOKUP(Z697,【参考】数式用!$AW$2:$AX$53,2,FALSE),【参考】数式用!$AT$2:$AV$2,0)),10)))</f>
        <v/>
      </c>
      <c r="AN697" s="428" t="e">
        <f>IF($L$18="", "", VLOOKUP(Z697,【参考】数式用!$A$4:$M$54,13,FALSE))</f>
        <v>#N/A</v>
      </c>
      <c r="AO697" s="46" t="e">
        <f>VLOOKUP(Z697,【参考】数式用!$A$2:$N$54,14,FALSE)</f>
        <v>#N/A</v>
      </c>
    </row>
    <row r="698" spans="1:41" ht="50" customHeight="1">
      <c r="A698" s="495">
        <f t="shared" si="197"/>
        <v>641</v>
      </c>
      <c r="B698" s="542"/>
      <c r="C698" s="543"/>
      <c r="D698" s="543"/>
      <c r="E698" s="543"/>
      <c r="F698" s="543"/>
      <c r="G698" s="543"/>
      <c r="H698" s="543"/>
      <c r="I698" s="543"/>
      <c r="J698" s="543"/>
      <c r="K698" s="543"/>
      <c r="L698" s="536"/>
      <c r="M698" s="537"/>
      <c r="N698" s="537"/>
      <c r="O698" s="537"/>
      <c r="P698" s="538"/>
      <c r="Q698" s="502" t="s">
        <v>191</v>
      </c>
      <c r="R698" s="503"/>
      <c r="S698" s="503"/>
      <c r="T698" s="503"/>
      <c r="U698" s="504"/>
      <c r="V698" s="284"/>
      <c r="W698" s="499" t="str" cm="1">
        <f t="array" ref="W698">_xlfn.IFS(AND(B698="",Z698=""),"事業所番号及びサービス名を入力してください。",AND(B698="",Z698&lt;&gt;""),"事業所番号を入力してください。",AND(B698&lt;&gt;"",Z698=""),"サービス名を入力してください。",AND(B698&lt;&gt;"",Z698&lt;&gt;""),IF(LEFT(B698,2)="23",IFERROR(VLOOKUP(B698&amp;Z698,事業所一覧!$A$2:$D$44337,4,FALSE),"事業所番号若しくはサービス名に誤りがないか確認してください。"),"愛知県外の事業所は手入力してください。"))</f>
        <v>事業所番号及びサービス名を入力してください。</v>
      </c>
      <c r="X698" s="500"/>
      <c r="Y698" s="501"/>
      <c r="Z698" s="511"/>
      <c r="AA698" s="511"/>
      <c r="AB698" s="511"/>
      <c r="AC698" s="348" t="str">
        <f>IFERROR(VLOOKUP(Z698,【参考】数式用!$A$4:$B$54,2,FALSE),"")</f>
        <v/>
      </c>
      <c r="AD698" s="221"/>
      <c r="AE698" s="220" t="str">
        <f>IF(B698="","",IF(AO698="総合事業","数式を削除して手入力",IFERROR(INDEX(【参考】数式用!$AT$3:$AV$452,MATCH(Q698&amp;V698,【参考】数式用!$AS$3:$AS$452,0),MATCH(VLOOKUP(Z698,【参考】数式用!$AW$2:$AX$53,2,FALSE),【参考】数式用!$AT$2:$AV$2,0)),10)))</f>
        <v/>
      </c>
      <c r="AN698" s="428" t="e">
        <f>IF($L$18="", "", VLOOKUP(Z698,【参考】数式用!$A$4:$M$54,13,FALSE))</f>
        <v>#N/A</v>
      </c>
      <c r="AO698" s="46" t="e">
        <f>VLOOKUP(Z698,【参考】数式用!$A$2:$N$54,14,FALSE)</f>
        <v>#N/A</v>
      </c>
    </row>
    <row r="699" spans="1:41" ht="50" customHeight="1">
      <c r="A699" s="495">
        <f t="shared" si="197"/>
        <v>642</v>
      </c>
      <c r="B699" s="542"/>
      <c r="C699" s="543"/>
      <c r="D699" s="543"/>
      <c r="E699" s="543"/>
      <c r="F699" s="543"/>
      <c r="G699" s="543"/>
      <c r="H699" s="543"/>
      <c r="I699" s="543"/>
      <c r="J699" s="543"/>
      <c r="K699" s="543"/>
      <c r="L699" s="536"/>
      <c r="M699" s="537"/>
      <c r="N699" s="537"/>
      <c r="O699" s="537"/>
      <c r="P699" s="538"/>
      <c r="Q699" s="502" t="s">
        <v>191</v>
      </c>
      <c r="R699" s="503"/>
      <c r="S699" s="503"/>
      <c r="T699" s="503"/>
      <c r="U699" s="504"/>
      <c r="V699" s="284"/>
      <c r="W699" s="499" t="str" cm="1">
        <f t="array" ref="W699">_xlfn.IFS(AND(B699="",Z699=""),"事業所番号及びサービス名を入力してください。",AND(B699="",Z699&lt;&gt;""),"事業所番号を入力してください。",AND(B699&lt;&gt;"",Z699=""),"サービス名を入力してください。",AND(B699&lt;&gt;"",Z699&lt;&gt;""),IF(LEFT(B699,2)="23",IFERROR(VLOOKUP(B699&amp;Z699,事業所一覧!$A$2:$D$44337,4,FALSE),"事業所番号若しくはサービス名に誤りがないか確認してください。"),"愛知県外の事業所は手入力してください。"))</f>
        <v>事業所番号及びサービス名を入力してください。</v>
      </c>
      <c r="X699" s="500"/>
      <c r="Y699" s="501"/>
      <c r="Z699" s="511"/>
      <c r="AA699" s="511"/>
      <c r="AB699" s="511"/>
      <c r="AC699" s="348" t="str">
        <f>IFERROR(VLOOKUP(Z699,【参考】数式用!$A$4:$B$54,2,FALSE),"")</f>
        <v/>
      </c>
      <c r="AD699" s="221"/>
      <c r="AE699" s="220" t="str">
        <f>IF(B699="","",IF(AO699="総合事業","数式を削除して手入力",IFERROR(INDEX(【参考】数式用!$AT$3:$AV$452,MATCH(Q699&amp;V699,【参考】数式用!$AS$3:$AS$452,0),MATCH(VLOOKUP(Z699,【参考】数式用!$AW$2:$AX$53,2,FALSE),【参考】数式用!$AT$2:$AV$2,0)),10)))</f>
        <v/>
      </c>
      <c r="AN699" s="428" t="e">
        <f>IF($L$18="", "", VLOOKUP(Z699,【参考】数式用!$A$4:$M$54,13,FALSE))</f>
        <v>#N/A</v>
      </c>
      <c r="AO699" s="46" t="e">
        <f>VLOOKUP(Z699,【参考】数式用!$A$2:$N$54,14,FALSE)</f>
        <v>#N/A</v>
      </c>
    </row>
    <row r="700" spans="1:41" ht="50" customHeight="1">
      <c r="A700" s="495">
        <f t="shared" si="197"/>
        <v>643</v>
      </c>
      <c r="B700" s="542"/>
      <c r="C700" s="543"/>
      <c r="D700" s="543"/>
      <c r="E700" s="543"/>
      <c r="F700" s="543"/>
      <c r="G700" s="543"/>
      <c r="H700" s="543"/>
      <c r="I700" s="543"/>
      <c r="J700" s="543"/>
      <c r="K700" s="543"/>
      <c r="L700" s="536"/>
      <c r="M700" s="537"/>
      <c r="N700" s="537"/>
      <c r="O700" s="537"/>
      <c r="P700" s="538"/>
      <c r="Q700" s="502" t="s">
        <v>191</v>
      </c>
      <c r="R700" s="503"/>
      <c r="S700" s="503"/>
      <c r="T700" s="503"/>
      <c r="U700" s="504"/>
      <c r="V700" s="284"/>
      <c r="W700" s="499" t="str" cm="1">
        <f t="array" ref="W700">_xlfn.IFS(AND(B700="",Z700=""),"事業所番号及びサービス名を入力してください。",AND(B700="",Z700&lt;&gt;""),"事業所番号を入力してください。",AND(B700&lt;&gt;"",Z700=""),"サービス名を入力してください。",AND(B700&lt;&gt;"",Z700&lt;&gt;""),IF(LEFT(B700,2)="23",IFERROR(VLOOKUP(B700&amp;Z700,事業所一覧!$A$2:$D$44337,4,FALSE),"事業所番号若しくはサービス名に誤りがないか確認してください。"),"愛知県外の事業所は手入力してください。"))</f>
        <v>事業所番号及びサービス名を入力してください。</v>
      </c>
      <c r="X700" s="500"/>
      <c r="Y700" s="501"/>
      <c r="Z700" s="511"/>
      <c r="AA700" s="511"/>
      <c r="AB700" s="511"/>
      <c r="AC700" s="348" t="str">
        <f>IFERROR(VLOOKUP(Z700,【参考】数式用!$A$4:$B$54,2,FALSE),"")</f>
        <v/>
      </c>
      <c r="AD700" s="221"/>
      <c r="AE700" s="220" t="str">
        <f>IF(B700="","",IF(AO700="総合事業","数式を削除して手入力",IFERROR(INDEX(【参考】数式用!$AT$3:$AV$452,MATCH(Q700&amp;V700,【参考】数式用!$AS$3:$AS$452,0),MATCH(VLOOKUP(Z700,【参考】数式用!$AW$2:$AX$53,2,FALSE),【参考】数式用!$AT$2:$AV$2,0)),10)))</f>
        <v/>
      </c>
      <c r="AN700" s="428" t="e">
        <f>IF($L$18="", "", VLOOKUP(Z700,【参考】数式用!$A$4:$M$54,13,FALSE))</f>
        <v>#N/A</v>
      </c>
      <c r="AO700" s="46" t="e">
        <f>VLOOKUP(Z700,【参考】数式用!$A$2:$N$54,14,FALSE)</f>
        <v>#N/A</v>
      </c>
    </row>
    <row r="701" spans="1:41" ht="50" customHeight="1">
      <c r="A701" s="495">
        <f t="shared" si="197"/>
        <v>644</v>
      </c>
      <c r="B701" s="542"/>
      <c r="C701" s="543"/>
      <c r="D701" s="543"/>
      <c r="E701" s="543"/>
      <c r="F701" s="543"/>
      <c r="G701" s="543"/>
      <c r="H701" s="543"/>
      <c r="I701" s="543"/>
      <c r="J701" s="543"/>
      <c r="K701" s="543"/>
      <c r="L701" s="536"/>
      <c r="M701" s="537"/>
      <c r="N701" s="537"/>
      <c r="O701" s="537"/>
      <c r="P701" s="538"/>
      <c r="Q701" s="502" t="s">
        <v>191</v>
      </c>
      <c r="R701" s="503"/>
      <c r="S701" s="503"/>
      <c r="T701" s="503"/>
      <c r="U701" s="504"/>
      <c r="V701" s="284"/>
      <c r="W701" s="499" t="str" cm="1">
        <f t="array" ref="W701">_xlfn.IFS(AND(B701="",Z701=""),"事業所番号及びサービス名を入力してください。",AND(B701="",Z701&lt;&gt;""),"事業所番号を入力してください。",AND(B701&lt;&gt;"",Z701=""),"サービス名を入力してください。",AND(B701&lt;&gt;"",Z701&lt;&gt;""),IF(LEFT(B701,2)="23",IFERROR(VLOOKUP(B701&amp;Z701,事業所一覧!$A$2:$D$44337,4,FALSE),"事業所番号若しくはサービス名に誤りがないか確認してください。"),"愛知県外の事業所は手入力してください。"))</f>
        <v>事業所番号及びサービス名を入力してください。</v>
      </c>
      <c r="X701" s="500"/>
      <c r="Y701" s="501"/>
      <c r="Z701" s="511"/>
      <c r="AA701" s="511"/>
      <c r="AB701" s="511"/>
      <c r="AC701" s="348" t="str">
        <f>IFERROR(VLOOKUP(Z701,【参考】数式用!$A$4:$B$54,2,FALSE),"")</f>
        <v/>
      </c>
      <c r="AD701" s="221"/>
      <c r="AE701" s="220" t="str">
        <f>IF(B701="","",IF(AO701="総合事業","数式を削除して手入力",IFERROR(INDEX(【参考】数式用!$AT$3:$AV$452,MATCH(Q701&amp;V701,【参考】数式用!$AS$3:$AS$452,0),MATCH(VLOOKUP(Z701,【参考】数式用!$AW$2:$AX$53,2,FALSE),【参考】数式用!$AT$2:$AV$2,0)),10)))</f>
        <v/>
      </c>
      <c r="AN701" s="428" t="e">
        <f>IF($L$18="", "", VLOOKUP(Z701,【参考】数式用!$A$4:$M$54,13,FALSE))</f>
        <v>#N/A</v>
      </c>
      <c r="AO701" s="46" t="e">
        <f>VLOOKUP(Z701,【参考】数式用!$A$2:$N$54,14,FALSE)</f>
        <v>#N/A</v>
      </c>
    </row>
    <row r="702" spans="1:41" ht="50" customHeight="1">
      <c r="A702" s="495">
        <f t="shared" si="197"/>
        <v>645</v>
      </c>
      <c r="B702" s="542"/>
      <c r="C702" s="543"/>
      <c r="D702" s="543"/>
      <c r="E702" s="543"/>
      <c r="F702" s="543"/>
      <c r="G702" s="543"/>
      <c r="H702" s="543"/>
      <c r="I702" s="543"/>
      <c r="J702" s="543"/>
      <c r="K702" s="543"/>
      <c r="L702" s="536"/>
      <c r="M702" s="537"/>
      <c r="N702" s="537"/>
      <c r="O702" s="537"/>
      <c r="P702" s="538"/>
      <c r="Q702" s="502" t="s">
        <v>191</v>
      </c>
      <c r="R702" s="503"/>
      <c r="S702" s="503"/>
      <c r="T702" s="503"/>
      <c r="U702" s="504"/>
      <c r="V702" s="284"/>
      <c r="W702" s="499" t="str" cm="1">
        <f t="array" ref="W702">_xlfn.IFS(AND(B702="",Z702=""),"事業所番号及びサービス名を入力してください。",AND(B702="",Z702&lt;&gt;""),"事業所番号を入力してください。",AND(B702&lt;&gt;"",Z702=""),"サービス名を入力してください。",AND(B702&lt;&gt;"",Z702&lt;&gt;""),IF(LEFT(B702,2)="23",IFERROR(VLOOKUP(B702&amp;Z702,事業所一覧!$A$2:$D$44337,4,FALSE),"事業所番号若しくはサービス名に誤りがないか確認してください。"),"愛知県外の事業所は手入力してください。"))</f>
        <v>事業所番号及びサービス名を入力してください。</v>
      </c>
      <c r="X702" s="500"/>
      <c r="Y702" s="501"/>
      <c r="Z702" s="511"/>
      <c r="AA702" s="511"/>
      <c r="AB702" s="511"/>
      <c r="AC702" s="348" t="str">
        <f>IFERROR(VLOOKUP(Z702,【参考】数式用!$A$4:$B$54,2,FALSE),"")</f>
        <v/>
      </c>
      <c r="AD702" s="221"/>
      <c r="AE702" s="220" t="str">
        <f>IF(B702="","",IF(AO702="総合事業","数式を削除して手入力",IFERROR(INDEX(【参考】数式用!$AT$3:$AV$452,MATCH(Q702&amp;V702,【参考】数式用!$AS$3:$AS$452,0),MATCH(VLOOKUP(Z702,【参考】数式用!$AW$2:$AX$53,2,FALSE),【参考】数式用!$AT$2:$AV$2,0)),10)))</f>
        <v/>
      </c>
      <c r="AN702" s="428" t="e">
        <f>IF($L$18="", "", VLOOKUP(Z702,【参考】数式用!$A$4:$M$54,13,FALSE))</f>
        <v>#N/A</v>
      </c>
      <c r="AO702" s="46" t="e">
        <f>VLOOKUP(Z702,【参考】数式用!$A$2:$N$54,14,FALSE)</f>
        <v>#N/A</v>
      </c>
    </row>
    <row r="703" spans="1:41" ht="50" customHeight="1">
      <c r="A703" s="495">
        <f t="shared" si="197"/>
        <v>646</v>
      </c>
      <c r="B703" s="542"/>
      <c r="C703" s="543"/>
      <c r="D703" s="543"/>
      <c r="E703" s="543"/>
      <c r="F703" s="543"/>
      <c r="G703" s="543"/>
      <c r="H703" s="543"/>
      <c r="I703" s="543"/>
      <c r="J703" s="543"/>
      <c r="K703" s="543"/>
      <c r="L703" s="536"/>
      <c r="M703" s="537"/>
      <c r="N703" s="537"/>
      <c r="O703" s="537"/>
      <c r="P703" s="538"/>
      <c r="Q703" s="502" t="s">
        <v>191</v>
      </c>
      <c r="R703" s="503"/>
      <c r="S703" s="503"/>
      <c r="T703" s="503"/>
      <c r="U703" s="504"/>
      <c r="V703" s="284"/>
      <c r="W703" s="499" t="str" cm="1">
        <f t="array" ref="W703">_xlfn.IFS(AND(B703="",Z703=""),"事業所番号及びサービス名を入力してください。",AND(B703="",Z703&lt;&gt;""),"事業所番号を入力してください。",AND(B703&lt;&gt;"",Z703=""),"サービス名を入力してください。",AND(B703&lt;&gt;"",Z703&lt;&gt;""),IF(LEFT(B703,2)="23",IFERROR(VLOOKUP(B703&amp;Z703,事業所一覧!$A$2:$D$44337,4,FALSE),"事業所番号若しくはサービス名に誤りがないか確認してください。"),"愛知県外の事業所は手入力してください。"))</f>
        <v>事業所番号及びサービス名を入力してください。</v>
      </c>
      <c r="X703" s="500"/>
      <c r="Y703" s="501"/>
      <c r="Z703" s="511"/>
      <c r="AA703" s="511"/>
      <c r="AB703" s="511"/>
      <c r="AC703" s="348" t="str">
        <f>IFERROR(VLOOKUP(Z703,【参考】数式用!$A$4:$B$54,2,FALSE),"")</f>
        <v/>
      </c>
      <c r="AD703" s="221"/>
      <c r="AE703" s="220" t="str">
        <f>IF(B703="","",IF(AO703="総合事業","数式を削除して手入力",IFERROR(INDEX(【参考】数式用!$AT$3:$AV$452,MATCH(Q703&amp;V703,【参考】数式用!$AS$3:$AS$452,0),MATCH(VLOOKUP(Z703,【参考】数式用!$AW$2:$AX$53,2,FALSE),【参考】数式用!$AT$2:$AV$2,0)),10)))</f>
        <v/>
      </c>
      <c r="AN703" s="428" t="e">
        <f>IF($L$18="", "", VLOOKUP(Z703,【参考】数式用!$A$4:$M$54,13,FALSE))</f>
        <v>#N/A</v>
      </c>
      <c r="AO703" s="46" t="e">
        <f>VLOOKUP(Z703,【参考】数式用!$A$2:$N$54,14,FALSE)</f>
        <v>#N/A</v>
      </c>
    </row>
    <row r="704" spans="1:41" ht="50" customHeight="1">
      <c r="A704" s="495">
        <f t="shared" si="197"/>
        <v>647</v>
      </c>
      <c r="B704" s="542"/>
      <c r="C704" s="543"/>
      <c r="D704" s="543"/>
      <c r="E704" s="543"/>
      <c r="F704" s="543"/>
      <c r="G704" s="543"/>
      <c r="H704" s="543"/>
      <c r="I704" s="543"/>
      <c r="J704" s="543"/>
      <c r="K704" s="543"/>
      <c r="L704" s="536"/>
      <c r="M704" s="537"/>
      <c r="N704" s="537"/>
      <c r="O704" s="537"/>
      <c r="P704" s="538"/>
      <c r="Q704" s="502" t="s">
        <v>191</v>
      </c>
      <c r="R704" s="503"/>
      <c r="S704" s="503"/>
      <c r="T704" s="503"/>
      <c r="U704" s="504"/>
      <c r="V704" s="284"/>
      <c r="W704" s="499" t="str" cm="1">
        <f t="array" ref="W704">_xlfn.IFS(AND(B704="",Z704=""),"事業所番号及びサービス名を入力してください。",AND(B704="",Z704&lt;&gt;""),"事業所番号を入力してください。",AND(B704&lt;&gt;"",Z704=""),"サービス名を入力してください。",AND(B704&lt;&gt;"",Z704&lt;&gt;""),IF(LEFT(B704,2)="23",IFERROR(VLOOKUP(B704&amp;Z704,事業所一覧!$A$2:$D$44337,4,FALSE),"事業所番号若しくはサービス名に誤りがないか確認してください。"),"愛知県外の事業所は手入力してください。"))</f>
        <v>事業所番号及びサービス名を入力してください。</v>
      </c>
      <c r="X704" s="500"/>
      <c r="Y704" s="501"/>
      <c r="Z704" s="511"/>
      <c r="AA704" s="511"/>
      <c r="AB704" s="511"/>
      <c r="AC704" s="348" t="str">
        <f>IFERROR(VLOOKUP(Z704,【参考】数式用!$A$4:$B$54,2,FALSE),"")</f>
        <v/>
      </c>
      <c r="AD704" s="221"/>
      <c r="AE704" s="220" t="str">
        <f>IF(B704="","",IF(AO704="総合事業","数式を削除して手入力",IFERROR(INDEX(【参考】数式用!$AT$3:$AV$452,MATCH(Q704&amp;V704,【参考】数式用!$AS$3:$AS$452,0),MATCH(VLOOKUP(Z704,【参考】数式用!$AW$2:$AX$53,2,FALSE),【参考】数式用!$AT$2:$AV$2,0)),10)))</f>
        <v/>
      </c>
      <c r="AN704" s="428" t="e">
        <f>IF($L$18="", "", VLOOKUP(Z704,【参考】数式用!$A$4:$M$54,13,FALSE))</f>
        <v>#N/A</v>
      </c>
      <c r="AO704" s="46" t="e">
        <f>VLOOKUP(Z704,【参考】数式用!$A$2:$N$54,14,FALSE)</f>
        <v>#N/A</v>
      </c>
    </row>
    <row r="705" spans="1:41" ht="50" customHeight="1">
      <c r="A705" s="495">
        <f t="shared" si="197"/>
        <v>648</v>
      </c>
      <c r="B705" s="542"/>
      <c r="C705" s="543"/>
      <c r="D705" s="543"/>
      <c r="E705" s="543"/>
      <c r="F705" s="543"/>
      <c r="G705" s="543"/>
      <c r="H705" s="543"/>
      <c r="I705" s="543"/>
      <c r="J705" s="543"/>
      <c r="K705" s="543"/>
      <c r="L705" s="536"/>
      <c r="M705" s="537"/>
      <c r="N705" s="537"/>
      <c r="O705" s="537"/>
      <c r="P705" s="538"/>
      <c r="Q705" s="502" t="s">
        <v>191</v>
      </c>
      <c r="R705" s="503"/>
      <c r="S705" s="503"/>
      <c r="T705" s="503"/>
      <c r="U705" s="504"/>
      <c r="V705" s="284"/>
      <c r="W705" s="499" t="str" cm="1">
        <f t="array" ref="W705">_xlfn.IFS(AND(B705="",Z705=""),"事業所番号及びサービス名を入力してください。",AND(B705="",Z705&lt;&gt;""),"事業所番号を入力してください。",AND(B705&lt;&gt;"",Z705=""),"サービス名を入力してください。",AND(B705&lt;&gt;"",Z705&lt;&gt;""),IF(LEFT(B705,2)="23",IFERROR(VLOOKUP(B705&amp;Z705,事業所一覧!$A$2:$D$44337,4,FALSE),"事業所番号若しくはサービス名に誤りがないか確認してください。"),"愛知県外の事業所は手入力してください。"))</f>
        <v>事業所番号及びサービス名を入力してください。</v>
      </c>
      <c r="X705" s="500"/>
      <c r="Y705" s="501"/>
      <c r="Z705" s="511"/>
      <c r="AA705" s="511"/>
      <c r="AB705" s="511"/>
      <c r="AC705" s="348" t="str">
        <f>IFERROR(VLOOKUP(Z705,【参考】数式用!$A$4:$B$54,2,FALSE),"")</f>
        <v/>
      </c>
      <c r="AD705" s="221"/>
      <c r="AE705" s="220" t="str">
        <f>IF(B705="","",IF(AO705="総合事業","数式を削除して手入力",IFERROR(INDEX(【参考】数式用!$AT$3:$AV$452,MATCH(Q705&amp;V705,【参考】数式用!$AS$3:$AS$452,0),MATCH(VLOOKUP(Z705,【参考】数式用!$AW$2:$AX$53,2,FALSE),【参考】数式用!$AT$2:$AV$2,0)),10)))</f>
        <v/>
      </c>
      <c r="AN705" s="428" t="e">
        <f>IF($L$18="", "", VLOOKUP(Z705,【参考】数式用!$A$4:$M$54,13,FALSE))</f>
        <v>#N/A</v>
      </c>
      <c r="AO705" s="46" t="e">
        <f>VLOOKUP(Z705,【参考】数式用!$A$2:$N$54,14,FALSE)</f>
        <v>#N/A</v>
      </c>
    </row>
    <row r="706" spans="1:41" ht="50" customHeight="1">
      <c r="A706" s="495">
        <f t="shared" si="197"/>
        <v>649</v>
      </c>
      <c r="B706" s="542"/>
      <c r="C706" s="543"/>
      <c r="D706" s="543"/>
      <c r="E706" s="543"/>
      <c r="F706" s="543"/>
      <c r="G706" s="543"/>
      <c r="H706" s="543"/>
      <c r="I706" s="543"/>
      <c r="J706" s="543"/>
      <c r="K706" s="543"/>
      <c r="L706" s="536"/>
      <c r="M706" s="537"/>
      <c r="N706" s="537"/>
      <c r="O706" s="537"/>
      <c r="P706" s="538"/>
      <c r="Q706" s="502" t="s">
        <v>191</v>
      </c>
      <c r="R706" s="503"/>
      <c r="S706" s="503"/>
      <c r="T706" s="503"/>
      <c r="U706" s="504"/>
      <c r="V706" s="284"/>
      <c r="W706" s="499" t="str" cm="1">
        <f t="array" ref="W706">_xlfn.IFS(AND(B706="",Z706=""),"事業所番号及びサービス名を入力してください。",AND(B706="",Z706&lt;&gt;""),"事業所番号を入力してください。",AND(B706&lt;&gt;"",Z706=""),"サービス名を入力してください。",AND(B706&lt;&gt;"",Z706&lt;&gt;""),IF(LEFT(B706,2)="23",IFERROR(VLOOKUP(B706&amp;Z706,事業所一覧!$A$2:$D$44337,4,FALSE),"事業所番号若しくはサービス名に誤りがないか確認してください。"),"愛知県外の事業所は手入力してください。"))</f>
        <v>事業所番号及びサービス名を入力してください。</v>
      </c>
      <c r="X706" s="500"/>
      <c r="Y706" s="501"/>
      <c r="Z706" s="511"/>
      <c r="AA706" s="511"/>
      <c r="AB706" s="511"/>
      <c r="AC706" s="348" t="str">
        <f>IFERROR(VLOOKUP(Z706,【参考】数式用!$A$4:$B$54,2,FALSE),"")</f>
        <v/>
      </c>
      <c r="AD706" s="221"/>
      <c r="AE706" s="220" t="str">
        <f>IF(B706="","",IF(AO706="総合事業","数式を削除して手入力",IFERROR(INDEX(【参考】数式用!$AT$3:$AV$452,MATCH(Q706&amp;V706,【参考】数式用!$AS$3:$AS$452,0),MATCH(VLOOKUP(Z706,【参考】数式用!$AW$2:$AX$53,2,FALSE),【参考】数式用!$AT$2:$AV$2,0)),10)))</f>
        <v/>
      </c>
      <c r="AN706" s="428" t="e">
        <f>IF($L$18="", "", VLOOKUP(Z706,【参考】数式用!$A$4:$M$54,13,FALSE))</f>
        <v>#N/A</v>
      </c>
      <c r="AO706" s="46" t="e">
        <f>VLOOKUP(Z706,【参考】数式用!$A$2:$N$54,14,FALSE)</f>
        <v>#N/A</v>
      </c>
    </row>
    <row r="707" spans="1:41" ht="50" customHeight="1">
      <c r="A707" s="495">
        <f t="shared" si="197"/>
        <v>650</v>
      </c>
      <c r="B707" s="542"/>
      <c r="C707" s="543"/>
      <c r="D707" s="543"/>
      <c r="E707" s="543"/>
      <c r="F707" s="543"/>
      <c r="G707" s="543"/>
      <c r="H707" s="543"/>
      <c r="I707" s="543"/>
      <c r="J707" s="543"/>
      <c r="K707" s="543"/>
      <c r="L707" s="536"/>
      <c r="M707" s="537"/>
      <c r="N707" s="537"/>
      <c r="O707" s="537"/>
      <c r="P707" s="538"/>
      <c r="Q707" s="502" t="s">
        <v>191</v>
      </c>
      <c r="R707" s="503"/>
      <c r="S707" s="503"/>
      <c r="T707" s="503"/>
      <c r="U707" s="504"/>
      <c r="V707" s="284"/>
      <c r="W707" s="499" t="str" cm="1">
        <f t="array" ref="W707">_xlfn.IFS(AND(B707="",Z707=""),"事業所番号及びサービス名を入力してください。",AND(B707="",Z707&lt;&gt;""),"事業所番号を入力してください。",AND(B707&lt;&gt;"",Z707=""),"サービス名を入力してください。",AND(B707&lt;&gt;"",Z707&lt;&gt;""),IF(LEFT(B707,2)="23",IFERROR(VLOOKUP(B707&amp;Z707,事業所一覧!$A$2:$D$44337,4,FALSE),"事業所番号若しくはサービス名に誤りがないか確認してください。"),"愛知県外の事業所は手入力してください。"))</f>
        <v>事業所番号及びサービス名を入力してください。</v>
      </c>
      <c r="X707" s="500"/>
      <c r="Y707" s="501"/>
      <c r="Z707" s="511"/>
      <c r="AA707" s="511"/>
      <c r="AB707" s="511"/>
      <c r="AC707" s="348" t="str">
        <f>IFERROR(VLOOKUP(Z707,【参考】数式用!$A$4:$B$54,2,FALSE),"")</f>
        <v/>
      </c>
      <c r="AD707" s="221"/>
      <c r="AE707" s="220" t="str">
        <f>IF(B707="","",IF(AO707="総合事業","数式を削除して手入力",IFERROR(INDEX(【参考】数式用!$AT$3:$AV$452,MATCH(Q707&amp;V707,【参考】数式用!$AS$3:$AS$452,0),MATCH(VLOOKUP(Z707,【参考】数式用!$AW$2:$AX$53,2,FALSE),【参考】数式用!$AT$2:$AV$2,0)),10)))</f>
        <v/>
      </c>
      <c r="AN707" s="428" t="e">
        <f>IF($L$18="", "", VLOOKUP(Z707,【参考】数式用!$A$4:$M$54,13,FALSE))</f>
        <v>#N/A</v>
      </c>
      <c r="AO707" s="46" t="e">
        <f>VLOOKUP(Z707,【参考】数式用!$A$2:$N$54,14,FALSE)</f>
        <v>#N/A</v>
      </c>
    </row>
    <row r="708" spans="1:41" ht="50" customHeight="1">
      <c r="A708" s="495">
        <f t="shared" si="197"/>
        <v>651</v>
      </c>
      <c r="B708" s="542"/>
      <c r="C708" s="543"/>
      <c r="D708" s="543"/>
      <c r="E708" s="543"/>
      <c r="F708" s="543"/>
      <c r="G708" s="543"/>
      <c r="H708" s="543"/>
      <c r="I708" s="543"/>
      <c r="J708" s="543"/>
      <c r="K708" s="543"/>
      <c r="L708" s="536"/>
      <c r="M708" s="537"/>
      <c r="N708" s="537"/>
      <c r="O708" s="537"/>
      <c r="P708" s="538"/>
      <c r="Q708" s="502" t="s">
        <v>191</v>
      </c>
      <c r="R708" s="503"/>
      <c r="S708" s="503"/>
      <c r="T708" s="503"/>
      <c r="U708" s="504"/>
      <c r="V708" s="284"/>
      <c r="W708" s="499" t="str" cm="1">
        <f t="array" ref="W708">_xlfn.IFS(AND(B708="",Z708=""),"事業所番号及びサービス名を入力してください。",AND(B708="",Z708&lt;&gt;""),"事業所番号を入力してください。",AND(B708&lt;&gt;"",Z708=""),"サービス名を入力してください。",AND(B708&lt;&gt;"",Z708&lt;&gt;""),IF(LEFT(B708,2)="23",IFERROR(VLOOKUP(B708&amp;Z708,事業所一覧!$A$2:$D$44337,4,FALSE),"事業所番号若しくはサービス名に誤りがないか確認してください。"),"愛知県外の事業所は手入力してください。"))</f>
        <v>事業所番号及びサービス名を入力してください。</v>
      </c>
      <c r="X708" s="500"/>
      <c r="Y708" s="501"/>
      <c r="Z708" s="511"/>
      <c r="AA708" s="511"/>
      <c r="AB708" s="511"/>
      <c r="AC708" s="348" t="str">
        <f>IFERROR(VLOOKUP(Z708,【参考】数式用!$A$4:$B$54,2,FALSE),"")</f>
        <v/>
      </c>
      <c r="AD708" s="221"/>
      <c r="AE708" s="220" t="str">
        <f>IF(B708="","",IF(AO708="総合事業","数式を削除して手入力",IFERROR(INDEX(【参考】数式用!$AT$3:$AV$452,MATCH(Q708&amp;V708,【参考】数式用!$AS$3:$AS$452,0),MATCH(VLOOKUP(Z708,【参考】数式用!$AW$2:$AX$53,2,FALSE),【参考】数式用!$AT$2:$AV$2,0)),10)))</f>
        <v/>
      </c>
      <c r="AN708" s="428" t="e">
        <f>IF($L$18="", "", VLOOKUP(Z708,【参考】数式用!$A$4:$M$54,13,FALSE))</f>
        <v>#N/A</v>
      </c>
      <c r="AO708" s="46" t="e">
        <f>VLOOKUP(Z708,【参考】数式用!$A$2:$N$54,14,FALSE)</f>
        <v>#N/A</v>
      </c>
    </row>
    <row r="709" spans="1:41" ht="50" customHeight="1">
      <c r="A709" s="495">
        <f t="shared" si="197"/>
        <v>652</v>
      </c>
      <c r="B709" s="542"/>
      <c r="C709" s="543"/>
      <c r="D709" s="543"/>
      <c r="E709" s="543"/>
      <c r="F709" s="543"/>
      <c r="G709" s="543"/>
      <c r="H709" s="543"/>
      <c r="I709" s="543"/>
      <c r="J709" s="543"/>
      <c r="K709" s="543"/>
      <c r="L709" s="536"/>
      <c r="M709" s="537"/>
      <c r="N709" s="537"/>
      <c r="O709" s="537"/>
      <c r="P709" s="538"/>
      <c r="Q709" s="502" t="s">
        <v>191</v>
      </c>
      <c r="R709" s="503"/>
      <c r="S709" s="503"/>
      <c r="T709" s="503"/>
      <c r="U709" s="504"/>
      <c r="V709" s="284"/>
      <c r="W709" s="499" t="str" cm="1">
        <f t="array" ref="W709">_xlfn.IFS(AND(B709="",Z709=""),"事業所番号及びサービス名を入力してください。",AND(B709="",Z709&lt;&gt;""),"事業所番号を入力してください。",AND(B709&lt;&gt;"",Z709=""),"サービス名を入力してください。",AND(B709&lt;&gt;"",Z709&lt;&gt;""),IF(LEFT(B709,2)="23",IFERROR(VLOOKUP(B709&amp;Z709,事業所一覧!$A$2:$D$44337,4,FALSE),"事業所番号若しくはサービス名に誤りがないか確認してください。"),"愛知県外の事業所は手入力してください。"))</f>
        <v>事業所番号及びサービス名を入力してください。</v>
      </c>
      <c r="X709" s="500"/>
      <c r="Y709" s="501"/>
      <c r="Z709" s="511"/>
      <c r="AA709" s="511"/>
      <c r="AB709" s="511"/>
      <c r="AC709" s="348" t="str">
        <f>IFERROR(VLOOKUP(Z709,【参考】数式用!$A$4:$B$54,2,FALSE),"")</f>
        <v/>
      </c>
      <c r="AD709" s="221"/>
      <c r="AE709" s="220" t="str">
        <f>IF(B709="","",IF(AO709="総合事業","数式を削除して手入力",IFERROR(INDEX(【参考】数式用!$AT$3:$AV$452,MATCH(Q709&amp;V709,【参考】数式用!$AS$3:$AS$452,0),MATCH(VLOOKUP(Z709,【参考】数式用!$AW$2:$AX$53,2,FALSE),【参考】数式用!$AT$2:$AV$2,0)),10)))</f>
        <v/>
      </c>
      <c r="AN709" s="428" t="e">
        <f>IF($L$18="", "", VLOOKUP(Z709,【参考】数式用!$A$4:$M$54,13,FALSE))</f>
        <v>#N/A</v>
      </c>
      <c r="AO709" s="46" t="e">
        <f>VLOOKUP(Z709,【参考】数式用!$A$2:$N$54,14,FALSE)</f>
        <v>#N/A</v>
      </c>
    </row>
    <row r="710" spans="1:41" ht="50" customHeight="1">
      <c r="A710" s="495">
        <f t="shared" si="197"/>
        <v>653</v>
      </c>
      <c r="B710" s="542"/>
      <c r="C710" s="543"/>
      <c r="D710" s="543"/>
      <c r="E710" s="543"/>
      <c r="F710" s="543"/>
      <c r="G710" s="543"/>
      <c r="H710" s="543"/>
      <c r="I710" s="543"/>
      <c r="J710" s="543"/>
      <c r="K710" s="543"/>
      <c r="L710" s="536"/>
      <c r="M710" s="537"/>
      <c r="N710" s="537"/>
      <c r="O710" s="537"/>
      <c r="P710" s="538"/>
      <c r="Q710" s="502" t="s">
        <v>191</v>
      </c>
      <c r="R710" s="503"/>
      <c r="S710" s="503"/>
      <c r="T710" s="503"/>
      <c r="U710" s="504"/>
      <c r="V710" s="284"/>
      <c r="W710" s="499" t="str" cm="1">
        <f t="array" ref="W710">_xlfn.IFS(AND(B710="",Z710=""),"事業所番号及びサービス名を入力してください。",AND(B710="",Z710&lt;&gt;""),"事業所番号を入力してください。",AND(B710&lt;&gt;"",Z710=""),"サービス名を入力してください。",AND(B710&lt;&gt;"",Z710&lt;&gt;""),IF(LEFT(B710,2)="23",IFERROR(VLOOKUP(B710&amp;Z710,事業所一覧!$A$2:$D$44337,4,FALSE),"事業所番号若しくはサービス名に誤りがないか確認してください。"),"愛知県外の事業所は手入力してください。"))</f>
        <v>事業所番号及びサービス名を入力してください。</v>
      </c>
      <c r="X710" s="500"/>
      <c r="Y710" s="501"/>
      <c r="Z710" s="511"/>
      <c r="AA710" s="511"/>
      <c r="AB710" s="511"/>
      <c r="AC710" s="348" t="str">
        <f>IFERROR(VLOOKUP(Z710,【参考】数式用!$A$4:$B$54,2,FALSE),"")</f>
        <v/>
      </c>
      <c r="AD710" s="221"/>
      <c r="AE710" s="220" t="str">
        <f>IF(B710="","",IF(AO710="総合事業","数式を削除して手入力",IFERROR(INDEX(【参考】数式用!$AT$3:$AV$452,MATCH(Q710&amp;V710,【参考】数式用!$AS$3:$AS$452,0),MATCH(VLOOKUP(Z710,【参考】数式用!$AW$2:$AX$53,2,FALSE),【参考】数式用!$AT$2:$AV$2,0)),10)))</f>
        <v/>
      </c>
      <c r="AN710" s="428" t="e">
        <f>IF($L$18="", "", VLOOKUP(Z710,【参考】数式用!$A$4:$M$54,13,FALSE))</f>
        <v>#N/A</v>
      </c>
      <c r="AO710" s="46" t="e">
        <f>VLOOKUP(Z710,【参考】数式用!$A$2:$N$54,14,FALSE)</f>
        <v>#N/A</v>
      </c>
    </row>
    <row r="711" spans="1:41" ht="50" customHeight="1">
      <c r="A711" s="495">
        <f t="shared" si="197"/>
        <v>654</v>
      </c>
      <c r="B711" s="542"/>
      <c r="C711" s="543"/>
      <c r="D711" s="543"/>
      <c r="E711" s="543"/>
      <c r="F711" s="543"/>
      <c r="G711" s="543"/>
      <c r="H711" s="543"/>
      <c r="I711" s="543"/>
      <c r="J711" s="543"/>
      <c r="K711" s="543"/>
      <c r="L711" s="536"/>
      <c r="M711" s="537"/>
      <c r="N711" s="537"/>
      <c r="O711" s="537"/>
      <c r="P711" s="538"/>
      <c r="Q711" s="502" t="s">
        <v>191</v>
      </c>
      <c r="R711" s="503"/>
      <c r="S711" s="503"/>
      <c r="T711" s="503"/>
      <c r="U711" s="504"/>
      <c r="V711" s="284"/>
      <c r="W711" s="499" t="str" cm="1">
        <f t="array" ref="W711">_xlfn.IFS(AND(B711="",Z711=""),"事業所番号及びサービス名を入力してください。",AND(B711="",Z711&lt;&gt;""),"事業所番号を入力してください。",AND(B711&lt;&gt;"",Z711=""),"サービス名を入力してください。",AND(B711&lt;&gt;"",Z711&lt;&gt;""),IF(LEFT(B711,2)="23",IFERROR(VLOOKUP(B711&amp;Z711,事業所一覧!$A$2:$D$44337,4,FALSE),"事業所番号若しくはサービス名に誤りがないか確認してください。"),"愛知県外の事業所は手入力してください。"))</f>
        <v>事業所番号及びサービス名を入力してください。</v>
      </c>
      <c r="X711" s="500"/>
      <c r="Y711" s="501"/>
      <c r="Z711" s="511"/>
      <c r="AA711" s="511"/>
      <c r="AB711" s="511"/>
      <c r="AC711" s="348" t="str">
        <f>IFERROR(VLOOKUP(Z711,【参考】数式用!$A$4:$B$54,2,FALSE),"")</f>
        <v/>
      </c>
      <c r="AD711" s="221"/>
      <c r="AE711" s="220" t="str">
        <f>IF(B711="","",IF(AO711="総合事業","数式を削除して手入力",IFERROR(INDEX(【参考】数式用!$AT$3:$AV$452,MATCH(Q711&amp;V711,【参考】数式用!$AS$3:$AS$452,0),MATCH(VLOOKUP(Z711,【参考】数式用!$AW$2:$AX$53,2,FALSE),【参考】数式用!$AT$2:$AV$2,0)),10)))</f>
        <v/>
      </c>
      <c r="AN711" s="428" t="e">
        <f>IF($L$18="", "", VLOOKUP(Z711,【参考】数式用!$A$4:$M$54,13,FALSE))</f>
        <v>#N/A</v>
      </c>
      <c r="AO711" s="46" t="e">
        <f>VLOOKUP(Z711,【参考】数式用!$A$2:$N$54,14,FALSE)</f>
        <v>#N/A</v>
      </c>
    </row>
    <row r="712" spans="1:41" ht="50" customHeight="1">
      <c r="A712" s="495">
        <f t="shared" si="197"/>
        <v>655</v>
      </c>
      <c r="B712" s="542"/>
      <c r="C712" s="543"/>
      <c r="D712" s="543"/>
      <c r="E712" s="543"/>
      <c r="F712" s="543"/>
      <c r="G712" s="543"/>
      <c r="H712" s="543"/>
      <c r="I712" s="543"/>
      <c r="J712" s="543"/>
      <c r="K712" s="543"/>
      <c r="L712" s="536"/>
      <c r="M712" s="537"/>
      <c r="N712" s="537"/>
      <c r="O712" s="537"/>
      <c r="P712" s="538"/>
      <c r="Q712" s="502" t="s">
        <v>191</v>
      </c>
      <c r="R712" s="503"/>
      <c r="S712" s="503"/>
      <c r="T712" s="503"/>
      <c r="U712" s="504"/>
      <c r="V712" s="284"/>
      <c r="W712" s="499" t="str" cm="1">
        <f t="array" ref="W712">_xlfn.IFS(AND(B712="",Z712=""),"事業所番号及びサービス名を入力してください。",AND(B712="",Z712&lt;&gt;""),"事業所番号を入力してください。",AND(B712&lt;&gt;"",Z712=""),"サービス名を入力してください。",AND(B712&lt;&gt;"",Z712&lt;&gt;""),IF(LEFT(B712,2)="23",IFERROR(VLOOKUP(B712&amp;Z712,事業所一覧!$A$2:$D$44337,4,FALSE),"事業所番号若しくはサービス名に誤りがないか確認してください。"),"愛知県外の事業所は手入力してください。"))</f>
        <v>事業所番号及びサービス名を入力してください。</v>
      </c>
      <c r="X712" s="500"/>
      <c r="Y712" s="501"/>
      <c r="Z712" s="511"/>
      <c r="AA712" s="511"/>
      <c r="AB712" s="511"/>
      <c r="AC712" s="348" t="str">
        <f>IFERROR(VLOOKUP(Z712,【参考】数式用!$A$4:$B$54,2,FALSE),"")</f>
        <v/>
      </c>
      <c r="AD712" s="221"/>
      <c r="AE712" s="220" t="str">
        <f>IF(B712="","",IF(AO712="総合事業","数式を削除して手入力",IFERROR(INDEX(【参考】数式用!$AT$3:$AV$452,MATCH(Q712&amp;V712,【参考】数式用!$AS$3:$AS$452,0),MATCH(VLOOKUP(Z712,【参考】数式用!$AW$2:$AX$53,2,FALSE),【参考】数式用!$AT$2:$AV$2,0)),10)))</f>
        <v/>
      </c>
      <c r="AN712" s="428" t="e">
        <f>IF($L$18="", "", VLOOKUP(Z712,【参考】数式用!$A$4:$M$54,13,FALSE))</f>
        <v>#N/A</v>
      </c>
      <c r="AO712" s="46" t="e">
        <f>VLOOKUP(Z712,【参考】数式用!$A$2:$N$54,14,FALSE)</f>
        <v>#N/A</v>
      </c>
    </row>
    <row r="713" spans="1:41" ht="50" customHeight="1">
      <c r="A713" s="495">
        <f t="shared" si="197"/>
        <v>656</v>
      </c>
      <c r="B713" s="542"/>
      <c r="C713" s="543"/>
      <c r="D713" s="543"/>
      <c r="E713" s="543"/>
      <c r="F713" s="543"/>
      <c r="G713" s="543"/>
      <c r="H713" s="543"/>
      <c r="I713" s="543"/>
      <c r="J713" s="543"/>
      <c r="K713" s="543"/>
      <c r="L713" s="536"/>
      <c r="M713" s="537"/>
      <c r="N713" s="537"/>
      <c r="O713" s="537"/>
      <c r="P713" s="538"/>
      <c r="Q713" s="502" t="s">
        <v>191</v>
      </c>
      <c r="R713" s="503"/>
      <c r="S713" s="503"/>
      <c r="T713" s="503"/>
      <c r="U713" s="504"/>
      <c r="V713" s="284"/>
      <c r="W713" s="499" t="str" cm="1">
        <f t="array" ref="W713">_xlfn.IFS(AND(B713="",Z713=""),"事業所番号及びサービス名を入力してください。",AND(B713="",Z713&lt;&gt;""),"事業所番号を入力してください。",AND(B713&lt;&gt;"",Z713=""),"サービス名を入力してください。",AND(B713&lt;&gt;"",Z713&lt;&gt;""),IF(LEFT(B713,2)="23",IFERROR(VLOOKUP(B713&amp;Z713,事業所一覧!$A$2:$D$44337,4,FALSE),"事業所番号若しくはサービス名に誤りがないか確認してください。"),"愛知県外の事業所は手入力してください。"))</f>
        <v>事業所番号及びサービス名を入力してください。</v>
      </c>
      <c r="X713" s="500"/>
      <c r="Y713" s="501"/>
      <c r="Z713" s="511"/>
      <c r="AA713" s="511"/>
      <c r="AB713" s="511"/>
      <c r="AC713" s="348" t="str">
        <f>IFERROR(VLOOKUP(Z713,【参考】数式用!$A$4:$B$54,2,FALSE),"")</f>
        <v/>
      </c>
      <c r="AD713" s="221"/>
      <c r="AE713" s="220" t="str">
        <f>IF(B713="","",IF(AO713="総合事業","数式を削除して手入力",IFERROR(INDEX(【参考】数式用!$AT$3:$AV$452,MATCH(Q713&amp;V713,【参考】数式用!$AS$3:$AS$452,0),MATCH(VLOOKUP(Z713,【参考】数式用!$AW$2:$AX$53,2,FALSE),【参考】数式用!$AT$2:$AV$2,0)),10)))</f>
        <v/>
      </c>
      <c r="AN713" s="428" t="e">
        <f>IF($L$18="", "", VLOOKUP(Z713,【参考】数式用!$A$4:$M$54,13,FALSE))</f>
        <v>#N/A</v>
      </c>
      <c r="AO713" s="46" t="e">
        <f>VLOOKUP(Z713,【参考】数式用!$A$2:$N$54,14,FALSE)</f>
        <v>#N/A</v>
      </c>
    </row>
    <row r="714" spans="1:41" ht="50" customHeight="1">
      <c r="A714" s="495">
        <f t="shared" si="197"/>
        <v>657</v>
      </c>
      <c r="B714" s="542"/>
      <c r="C714" s="543"/>
      <c r="D714" s="543"/>
      <c r="E714" s="543"/>
      <c r="F714" s="543"/>
      <c r="G714" s="543"/>
      <c r="H714" s="543"/>
      <c r="I714" s="543"/>
      <c r="J714" s="543"/>
      <c r="K714" s="543"/>
      <c r="L714" s="536"/>
      <c r="M714" s="537"/>
      <c r="N714" s="537"/>
      <c r="O714" s="537"/>
      <c r="P714" s="538"/>
      <c r="Q714" s="502" t="s">
        <v>191</v>
      </c>
      <c r="R714" s="503"/>
      <c r="S714" s="503"/>
      <c r="T714" s="503"/>
      <c r="U714" s="504"/>
      <c r="V714" s="284"/>
      <c r="W714" s="499" t="str" cm="1">
        <f t="array" ref="W714">_xlfn.IFS(AND(B714="",Z714=""),"事業所番号及びサービス名を入力してください。",AND(B714="",Z714&lt;&gt;""),"事業所番号を入力してください。",AND(B714&lt;&gt;"",Z714=""),"サービス名を入力してください。",AND(B714&lt;&gt;"",Z714&lt;&gt;""),IF(LEFT(B714,2)="23",IFERROR(VLOOKUP(B714&amp;Z714,事業所一覧!$A$2:$D$44337,4,FALSE),"事業所番号若しくはサービス名に誤りがないか確認してください。"),"愛知県外の事業所は手入力してください。"))</f>
        <v>事業所番号及びサービス名を入力してください。</v>
      </c>
      <c r="X714" s="500"/>
      <c r="Y714" s="501"/>
      <c r="Z714" s="511"/>
      <c r="AA714" s="511"/>
      <c r="AB714" s="511"/>
      <c r="AC714" s="348" t="str">
        <f>IFERROR(VLOOKUP(Z714,【参考】数式用!$A$4:$B$54,2,FALSE),"")</f>
        <v/>
      </c>
      <c r="AD714" s="221"/>
      <c r="AE714" s="220" t="str">
        <f>IF(B714="","",IF(AO714="総合事業","数式を削除して手入力",IFERROR(INDEX(【参考】数式用!$AT$3:$AV$452,MATCH(Q714&amp;V714,【参考】数式用!$AS$3:$AS$452,0),MATCH(VLOOKUP(Z714,【参考】数式用!$AW$2:$AX$53,2,FALSE),【参考】数式用!$AT$2:$AV$2,0)),10)))</f>
        <v/>
      </c>
      <c r="AN714" s="428" t="e">
        <f>IF($L$18="", "", VLOOKUP(Z714,【参考】数式用!$A$4:$M$54,13,FALSE))</f>
        <v>#N/A</v>
      </c>
      <c r="AO714" s="46" t="e">
        <f>VLOOKUP(Z714,【参考】数式用!$A$2:$N$54,14,FALSE)</f>
        <v>#N/A</v>
      </c>
    </row>
    <row r="715" spans="1:41" ht="50" customHeight="1">
      <c r="A715" s="495">
        <f t="shared" si="197"/>
        <v>658</v>
      </c>
      <c r="B715" s="542"/>
      <c r="C715" s="543"/>
      <c r="D715" s="543"/>
      <c r="E715" s="543"/>
      <c r="F715" s="543"/>
      <c r="G715" s="543"/>
      <c r="H715" s="543"/>
      <c r="I715" s="543"/>
      <c r="J715" s="543"/>
      <c r="K715" s="543"/>
      <c r="L715" s="536"/>
      <c r="M715" s="537"/>
      <c r="N715" s="537"/>
      <c r="O715" s="537"/>
      <c r="P715" s="538"/>
      <c r="Q715" s="502" t="s">
        <v>191</v>
      </c>
      <c r="R715" s="503"/>
      <c r="S715" s="503"/>
      <c r="T715" s="503"/>
      <c r="U715" s="504"/>
      <c r="V715" s="284"/>
      <c r="W715" s="499" t="str" cm="1">
        <f t="array" ref="W715">_xlfn.IFS(AND(B715="",Z715=""),"事業所番号及びサービス名を入力してください。",AND(B715="",Z715&lt;&gt;""),"事業所番号を入力してください。",AND(B715&lt;&gt;"",Z715=""),"サービス名を入力してください。",AND(B715&lt;&gt;"",Z715&lt;&gt;""),IF(LEFT(B715,2)="23",IFERROR(VLOOKUP(B715&amp;Z715,事業所一覧!$A$2:$D$44337,4,FALSE),"事業所番号若しくはサービス名に誤りがないか確認してください。"),"愛知県外の事業所は手入力してください。"))</f>
        <v>事業所番号及びサービス名を入力してください。</v>
      </c>
      <c r="X715" s="500"/>
      <c r="Y715" s="501"/>
      <c r="Z715" s="511"/>
      <c r="AA715" s="511"/>
      <c r="AB715" s="511"/>
      <c r="AC715" s="348" t="str">
        <f>IFERROR(VLOOKUP(Z715,【参考】数式用!$A$4:$B$54,2,FALSE),"")</f>
        <v/>
      </c>
      <c r="AD715" s="221"/>
      <c r="AE715" s="220" t="str">
        <f>IF(B715="","",IF(AO715="総合事業","数式を削除して手入力",IFERROR(INDEX(【参考】数式用!$AT$3:$AV$452,MATCH(Q715&amp;V715,【参考】数式用!$AS$3:$AS$452,0),MATCH(VLOOKUP(Z715,【参考】数式用!$AW$2:$AX$53,2,FALSE),【参考】数式用!$AT$2:$AV$2,0)),10)))</f>
        <v/>
      </c>
      <c r="AN715" s="428" t="e">
        <f>IF($L$18="", "", VLOOKUP(Z715,【参考】数式用!$A$4:$M$54,13,FALSE))</f>
        <v>#N/A</v>
      </c>
      <c r="AO715" s="46" t="e">
        <f>VLOOKUP(Z715,【参考】数式用!$A$2:$N$54,14,FALSE)</f>
        <v>#N/A</v>
      </c>
    </row>
    <row r="716" spans="1:41" ht="50" customHeight="1">
      <c r="A716" s="495">
        <f t="shared" si="197"/>
        <v>659</v>
      </c>
      <c r="B716" s="542"/>
      <c r="C716" s="543"/>
      <c r="D716" s="543"/>
      <c r="E716" s="543"/>
      <c r="F716" s="543"/>
      <c r="G716" s="543"/>
      <c r="H716" s="543"/>
      <c r="I716" s="543"/>
      <c r="J716" s="543"/>
      <c r="K716" s="543"/>
      <c r="L716" s="536"/>
      <c r="M716" s="537"/>
      <c r="N716" s="537"/>
      <c r="O716" s="537"/>
      <c r="P716" s="538"/>
      <c r="Q716" s="502" t="s">
        <v>191</v>
      </c>
      <c r="R716" s="503"/>
      <c r="S716" s="503"/>
      <c r="T716" s="503"/>
      <c r="U716" s="504"/>
      <c r="V716" s="284"/>
      <c r="W716" s="499" t="str" cm="1">
        <f t="array" ref="W716">_xlfn.IFS(AND(B716="",Z716=""),"事業所番号及びサービス名を入力してください。",AND(B716="",Z716&lt;&gt;""),"事業所番号を入力してください。",AND(B716&lt;&gt;"",Z716=""),"サービス名を入力してください。",AND(B716&lt;&gt;"",Z716&lt;&gt;""),IF(LEFT(B716,2)="23",IFERROR(VLOOKUP(B716&amp;Z716,事業所一覧!$A$2:$D$44337,4,FALSE),"事業所番号若しくはサービス名に誤りがないか確認してください。"),"愛知県外の事業所は手入力してください。"))</f>
        <v>事業所番号及びサービス名を入力してください。</v>
      </c>
      <c r="X716" s="500"/>
      <c r="Y716" s="501"/>
      <c r="Z716" s="511"/>
      <c r="AA716" s="511"/>
      <c r="AB716" s="511"/>
      <c r="AC716" s="348" t="str">
        <f>IFERROR(VLOOKUP(Z716,【参考】数式用!$A$4:$B$54,2,FALSE),"")</f>
        <v/>
      </c>
      <c r="AD716" s="221"/>
      <c r="AE716" s="220" t="str">
        <f>IF(B716="","",IF(AO716="総合事業","数式を削除して手入力",IFERROR(INDEX(【参考】数式用!$AT$3:$AV$452,MATCH(Q716&amp;V716,【参考】数式用!$AS$3:$AS$452,0),MATCH(VLOOKUP(Z716,【参考】数式用!$AW$2:$AX$53,2,FALSE),【参考】数式用!$AT$2:$AV$2,0)),10)))</f>
        <v/>
      </c>
      <c r="AN716" s="428" t="e">
        <f>IF($L$18="", "", VLOOKUP(Z716,【参考】数式用!$A$4:$M$54,13,FALSE))</f>
        <v>#N/A</v>
      </c>
      <c r="AO716" s="46" t="e">
        <f>VLOOKUP(Z716,【参考】数式用!$A$2:$N$54,14,FALSE)</f>
        <v>#N/A</v>
      </c>
    </row>
    <row r="717" spans="1:41" ht="50" customHeight="1">
      <c r="A717" s="495">
        <f t="shared" si="197"/>
        <v>660</v>
      </c>
      <c r="B717" s="542"/>
      <c r="C717" s="543"/>
      <c r="D717" s="543"/>
      <c r="E717" s="543"/>
      <c r="F717" s="543"/>
      <c r="G717" s="543"/>
      <c r="H717" s="543"/>
      <c r="I717" s="543"/>
      <c r="J717" s="543"/>
      <c r="K717" s="543"/>
      <c r="L717" s="536"/>
      <c r="M717" s="537"/>
      <c r="N717" s="537"/>
      <c r="O717" s="537"/>
      <c r="P717" s="538"/>
      <c r="Q717" s="502" t="s">
        <v>191</v>
      </c>
      <c r="R717" s="503"/>
      <c r="S717" s="503"/>
      <c r="T717" s="503"/>
      <c r="U717" s="504"/>
      <c r="V717" s="284"/>
      <c r="W717" s="499" t="str" cm="1">
        <f t="array" ref="W717">_xlfn.IFS(AND(B717="",Z717=""),"事業所番号及びサービス名を入力してください。",AND(B717="",Z717&lt;&gt;""),"事業所番号を入力してください。",AND(B717&lt;&gt;"",Z717=""),"サービス名を入力してください。",AND(B717&lt;&gt;"",Z717&lt;&gt;""),IF(LEFT(B717,2)="23",IFERROR(VLOOKUP(B717&amp;Z717,事業所一覧!$A$2:$D$44337,4,FALSE),"事業所番号若しくはサービス名に誤りがないか確認してください。"),"愛知県外の事業所は手入力してください。"))</f>
        <v>事業所番号及びサービス名を入力してください。</v>
      </c>
      <c r="X717" s="500"/>
      <c r="Y717" s="501"/>
      <c r="Z717" s="511"/>
      <c r="AA717" s="511"/>
      <c r="AB717" s="511"/>
      <c r="AC717" s="348" t="str">
        <f>IFERROR(VLOOKUP(Z717,【参考】数式用!$A$4:$B$54,2,FALSE),"")</f>
        <v/>
      </c>
      <c r="AD717" s="221"/>
      <c r="AE717" s="220" t="str">
        <f>IF(B717="","",IF(AO717="総合事業","数式を削除して手入力",IFERROR(INDEX(【参考】数式用!$AT$3:$AV$452,MATCH(Q717&amp;V717,【参考】数式用!$AS$3:$AS$452,0),MATCH(VLOOKUP(Z717,【参考】数式用!$AW$2:$AX$53,2,FALSE),【参考】数式用!$AT$2:$AV$2,0)),10)))</f>
        <v/>
      </c>
      <c r="AN717" s="428" t="e">
        <f>IF($L$18="", "", VLOOKUP(Z717,【参考】数式用!$A$4:$M$54,13,FALSE))</f>
        <v>#N/A</v>
      </c>
      <c r="AO717" s="46" t="e">
        <f>VLOOKUP(Z717,【参考】数式用!$A$2:$N$54,14,FALSE)</f>
        <v>#N/A</v>
      </c>
    </row>
    <row r="718" spans="1:41" ht="50" customHeight="1">
      <c r="A718" s="495">
        <f t="shared" si="197"/>
        <v>661</v>
      </c>
      <c r="B718" s="542"/>
      <c r="C718" s="543"/>
      <c r="D718" s="543"/>
      <c r="E718" s="543"/>
      <c r="F718" s="543"/>
      <c r="G718" s="543"/>
      <c r="H718" s="543"/>
      <c r="I718" s="543"/>
      <c r="J718" s="543"/>
      <c r="K718" s="543"/>
      <c r="L718" s="536"/>
      <c r="M718" s="537"/>
      <c r="N718" s="537"/>
      <c r="O718" s="537"/>
      <c r="P718" s="538"/>
      <c r="Q718" s="502" t="s">
        <v>191</v>
      </c>
      <c r="R718" s="503"/>
      <c r="S718" s="503"/>
      <c r="T718" s="503"/>
      <c r="U718" s="504"/>
      <c r="V718" s="284"/>
      <c r="W718" s="499" t="str" cm="1">
        <f t="array" ref="W718">_xlfn.IFS(AND(B718="",Z718=""),"事業所番号及びサービス名を入力してください。",AND(B718="",Z718&lt;&gt;""),"事業所番号を入力してください。",AND(B718&lt;&gt;"",Z718=""),"サービス名を入力してください。",AND(B718&lt;&gt;"",Z718&lt;&gt;""),IF(LEFT(B718,2)="23",IFERROR(VLOOKUP(B718&amp;Z718,事業所一覧!$A$2:$D$44337,4,FALSE),"事業所番号若しくはサービス名に誤りがないか確認してください。"),"愛知県外の事業所は手入力してください。"))</f>
        <v>事業所番号及びサービス名を入力してください。</v>
      </c>
      <c r="X718" s="500"/>
      <c r="Y718" s="501"/>
      <c r="Z718" s="511"/>
      <c r="AA718" s="511"/>
      <c r="AB718" s="511"/>
      <c r="AC718" s="348" t="str">
        <f>IFERROR(VLOOKUP(Z718,【参考】数式用!$A$4:$B$54,2,FALSE),"")</f>
        <v/>
      </c>
      <c r="AD718" s="221"/>
      <c r="AE718" s="220" t="str">
        <f>IF(B718="","",IF(AO718="総合事業","数式を削除して手入力",IFERROR(INDEX(【参考】数式用!$AT$3:$AV$452,MATCH(Q718&amp;V718,【参考】数式用!$AS$3:$AS$452,0),MATCH(VLOOKUP(Z718,【参考】数式用!$AW$2:$AX$53,2,FALSE),【参考】数式用!$AT$2:$AV$2,0)),10)))</f>
        <v/>
      </c>
      <c r="AN718" s="428" t="e">
        <f>IF($L$18="", "", VLOOKUP(Z718,【参考】数式用!$A$4:$M$54,13,FALSE))</f>
        <v>#N/A</v>
      </c>
      <c r="AO718" s="46" t="e">
        <f>VLOOKUP(Z718,【参考】数式用!$A$2:$N$54,14,FALSE)</f>
        <v>#N/A</v>
      </c>
    </row>
    <row r="719" spans="1:41" ht="50" customHeight="1">
      <c r="A719" s="495">
        <f t="shared" si="197"/>
        <v>662</v>
      </c>
      <c r="B719" s="542"/>
      <c r="C719" s="543"/>
      <c r="D719" s="543"/>
      <c r="E719" s="543"/>
      <c r="F719" s="543"/>
      <c r="G719" s="543"/>
      <c r="H719" s="543"/>
      <c r="I719" s="543"/>
      <c r="J719" s="543"/>
      <c r="K719" s="543"/>
      <c r="L719" s="536"/>
      <c r="M719" s="537"/>
      <c r="N719" s="537"/>
      <c r="O719" s="537"/>
      <c r="P719" s="538"/>
      <c r="Q719" s="502" t="s">
        <v>191</v>
      </c>
      <c r="R719" s="503"/>
      <c r="S719" s="503"/>
      <c r="T719" s="503"/>
      <c r="U719" s="504"/>
      <c r="V719" s="284"/>
      <c r="W719" s="499" t="str" cm="1">
        <f t="array" ref="W719">_xlfn.IFS(AND(B719="",Z719=""),"事業所番号及びサービス名を入力してください。",AND(B719="",Z719&lt;&gt;""),"事業所番号を入力してください。",AND(B719&lt;&gt;"",Z719=""),"サービス名を入力してください。",AND(B719&lt;&gt;"",Z719&lt;&gt;""),IF(LEFT(B719,2)="23",IFERROR(VLOOKUP(B719&amp;Z719,事業所一覧!$A$2:$D$44337,4,FALSE),"事業所番号若しくはサービス名に誤りがないか確認してください。"),"愛知県外の事業所は手入力してください。"))</f>
        <v>事業所番号及びサービス名を入力してください。</v>
      </c>
      <c r="X719" s="500"/>
      <c r="Y719" s="501"/>
      <c r="Z719" s="511"/>
      <c r="AA719" s="511"/>
      <c r="AB719" s="511"/>
      <c r="AC719" s="348" t="str">
        <f>IFERROR(VLOOKUP(Z719,【参考】数式用!$A$4:$B$54,2,FALSE),"")</f>
        <v/>
      </c>
      <c r="AD719" s="221"/>
      <c r="AE719" s="220" t="str">
        <f>IF(B719="","",IF(AO719="総合事業","数式を削除して手入力",IFERROR(INDEX(【参考】数式用!$AT$3:$AV$452,MATCH(Q719&amp;V719,【参考】数式用!$AS$3:$AS$452,0),MATCH(VLOOKUP(Z719,【参考】数式用!$AW$2:$AX$53,2,FALSE),【参考】数式用!$AT$2:$AV$2,0)),10)))</f>
        <v/>
      </c>
      <c r="AN719" s="428" t="e">
        <f>IF($L$18="", "", VLOOKUP(Z719,【参考】数式用!$A$4:$M$54,13,FALSE))</f>
        <v>#N/A</v>
      </c>
      <c r="AO719" s="46" t="e">
        <f>VLOOKUP(Z719,【参考】数式用!$A$2:$N$54,14,FALSE)</f>
        <v>#N/A</v>
      </c>
    </row>
    <row r="720" spans="1:41" ht="50" customHeight="1">
      <c r="A720" s="495">
        <f t="shared" si="197"/>
        <v>663</v>
      </c>
      <c r="B720" s="542"/>
      <c r="C720" s="543"/>
      <c r="D720" s="543"/>
      <c r="E720" s="543"/>
      <c r="F720" s="543"/>
      <c r="G720" s="543"/>
      <c r="H720" s="543"/>
      <c r="I720" s="543"/>
      <c r="J720" s="543"/>
      <c r="K720" s="543"/>
      <c r="L720" s="536"/>
      <c r="M720" s="537"/>
      <c r="N720" s="537"/>
      <c r="O720" s="537"/>
      <c r="P720" s="538"/>
      <c r="Q720" s="502" t="s">
        <v>191</v>
      </c>
      <c r="R720" s="503"/>
      <c r="S720" s="503"/>
      <c r="T720" s="503"/>
      <c r="U720" s="504"/>
      <c r="V720" s="284"/>
      <c r="W720" s="499" t="str" cm="1">
        <f t="array" ref="W720">_xlfn.IFS(AND(B720="",Z720=""),"事業所番号及びサービス名を入力してください。",AND(B720="",Z720&lt;&gt;""),"事業所番号を入力してください。",AND(B720&lt;&gt;"",Z720=""),"サービス名を入力してください。",AND(B720&lt;&gt;"",Z720&lt;&gt;""),IF(LEFT(B720,2)="23",IFERROR(VLOOKUP(B720&amp;Z720,事業所一覧!$A$2:$D$44337,4,FALSE),"事業所番号若しくはサービス名に誤りがないか確認してください。"),"愛知県外の事業所は手入力してください。"))</f>
        <v>事業所番号及びサービス名を入力してください。</v>
      </c>
      <c r="X720" s="500"/>
      <c r="Y720" s="501"/>
      <c r="Z720" s="511"/>
      <c r="AA720" s="511"/>
      <c r="AB720" s="511"/>
      <c r="AC720" s="348" t="str">
        <f>IFERROR(VLOOKUP(Z720,【参考】数式用!$A$4:$B$54,2,FALSE),"")</f>
        <v/>
      </c>
      <c r="AD720" s="221"/>
      <c r="AE720" s="220" t="str">
        <f>IF(B720="","",IF(AO720="総合事業","数式を削除して手入力",IFERROR(INDEX(【参考】数式用!$AT$3:$AV$452,MATCH(Q720&amp;V720,【参考】数式用!$AS$3:$AS$452,0),MATCH(VLOOKUP(Z720,【参考】数式用!$AW$2:$AX$53,2,FALSE),【参考】数式用!$AT$2:$AV$2,0)),10)))</f>
        <v/>
      </c>
      <c r="AN720" s="428" t="e">
        <f>IF($L$18="", "", VLOOKUP(Z720,【参考】数式用!$A$4:$M$54,13,FALSE))</f>
        <v>#N/A</v>
      </c>
      <c r="AO720" s="46" t="e">
        <f>VLOOKUP(Z720,【参考】数式用!$A$2:$N$54,14,FALSE)</f>
        <v>#N/A</v>
      </c>
    </row>
    <row r="721" spans="1:41" ht="50" customHeight="1">
      <c r="A721" s="495">
        <f t="shared" si="197"/>
        <v>664</v>
      </c>
      <c r="B721" s="542"/>
      <c r="C721" s="543"/>
      <c r="D721" s="543"/>
      <c r="E721" s="543"/>
      <c r="F721" s="543"/>
      <c r="G721" s="543"/>
      <c r="H721" s="543"/>
      <c r="I721" s="543"/>
      <c r="J721" s="543"/>
      <c r="K721" s="543"/>
      <c r="L721" s="536"/>
      <c r="M721" s="537"/>
      <c r="N721" s="537"/>
      <c r="O721" s="537"/>
      <c r="P721" s="538"/>
      <c r="Q721" s="502" t="s">
        <v>191</v>
      </c>
      <c r="R721" s="503"/>
      <c r="S721" s="503"/>
      <c r="T721" s="503"/>
      <c r="U721" s="504"/>
      <c r="V721" s="284"/>
      <c r="W721" s="499" t="str" cm="1">
        <f t="array" ref="W721">_xlfn.IFS(AND(B721="",Z721=""),"事業所番号及びサービス名を入力してください。",AND(B721="",Z721&lt;&gt;""),"事業所番号を入力してください。",AND(B721&lt;&gt;"",Z721=""),"サービス名を入力してください。",AND(B721&lt;&gt;"",Z721&lt;&gt;""),IF(LEFT(B721,2)="23",IFERROR(VLOOKUP(B721&amp;Z721,事業所一覧!$A$2:$D$44337,4,FALSE),"事業所番号若しくはサービス名に誤りがないか確認してください。"),"愛知県外の事業所は手入力してください。"))</f>
        <v>事業所番号及びサービス名を入力してください。</v>
      </c>
      <c r="X721" s="500"/>
      <c r="Y721" s="501"/>
      <c r="Z721" s="511"/>
      <c r="AA721" s="511"/>
      <c r="AB721" s="511"/>
      <c r="AC721" s="348" t="str">
        <f>IFERROR(VLOOKUP(Z721,【参考】数式用!$A$4:$B$54,2,FALSE),"")</f>
        <v/>
      </c>
      <c r="AD721" s="221"/>
      <c r="AE721" s="220" t="str">
        <f>IF(B721="","",IF(AO721="総合事業","数式を削除して手入力",IFERROR(INDEX(【参考】数式用!$AT$3:$AV$452,MATCH(Q721&amp;V721,【参考】数式用!$AS$3:$AS$452,0),MATCH(VLOOKUP(Z721,【参考】数式用!$AW$2:$AX$53,2,FALSE),【参考】数式用!$AT$2:$AV$2,0)),10)))</f>
        <v/>
      </c>
      <c r="AN721" s="428" t="e">
        <f>IF($L$18="", "", VLOOKUP(Z721,【参考】数式用!$A$4:$M$54,13,FALSE))</f>
        <v>#N/A</v>
      </c>
      <c r="AO721" s="46" t="e">
        <f>VLOOKUP(Z721,【参考】数式用!$A$2:$N$54,14,FALSE)</f>
        <v>#N/A</v>
      </c>
    </row>
    <row r="722" spans="1:41" ht="50" customHeight="1">
      <c r="A722" s="495">
        <f t="shared" si="197"/>
        <v>665</v>
      </c>
      <c r="B722" s="542"/>
      <c r="C722" s="543"/>
      <c r="D722" s="543"/>
      <c r="E722" s="543"/>
      <c r="F722" s="543"/>
      <c r="G722" s="543"/>
      <c r="H722" s="543"/>
      <c r="I722" s="543"/>
      <c r="J722" s="543"/>
      <c r="K722" s="543"/>
      <c r="L722" s="536"/>
      <c r="M722" s="537"/>
      <c r="N722" s="537"/>
      <c r="O722" s="537"/>
      <c r="P722" s="538"/>
      <c r="Q722" s="502" t="s">
        <v>191</v>
      </c>
      <c r="R722" s="503"/>
      <c r="S722" s="503"/>
      <c r="T722" s="503"/>
      <c r="U722" s="504"/>
      <c r="V722" s="284"/>
      <c r="W722" s="499" t="str" cm="1">
        <f t="array" ref="W722">_xlfn.IFS(AND(B722="",Z722=""),"事業所番号及びサービス名を入力してください。",AND(B722="",Z722&lt;&gt;""),"事業所番号を入力してください。",AND(B722&lt;&gt;"",Z722=""),"サービス名を入力してください。",AND(B722&lt;&gt;"",Z722&lt;&gt;""),IF(LEFT(B722,2)="23",IFERROR(VLOOKUP(B722&amp;Z722,事業所一覧!$A$2:$D$44337,4,FALSE),"事業所番号若しくはサービス名に誤りがないか確認してください。"),"愛知県外の事業所は手入力してください。"))</f>
        <v>事業所番号及びサービス名を入力してください。</v>
      </c>
      <c r="X722" s="500"/>
      <c r="Y722" s="501"/>
      <c r="Z722" s="511"/>
      <c r="AA722" s="511"/>
      <c r="AB722" s="511"/>
      <c r="AC722" s="348" t="str">
        <f>IFERROR(VLOOKUP(Z722,【参考】数式用!$A$4:$B$54,2,FALSE),"")</f>
        <v/>
      </c>
      <c r="AD722" s="221"/>
      <c r="AE722" s="220" t="str">
        <f>IF(B722="","",IF(AO722="総合事業","数式を削除して手入力",IFERROR(INDEX(【参考】数式用!$AT$3:$AV$452,MATCH(Q722&amp;V722,【参考】数式用!$AS$3:$AS$452,0),MATCH(VLOOKUP(Z722,【参考】数式用!$AW$2:$AX$53,2,FALSE),【参考】数式用!$AT$2:$AV$2,0)),10)))</f>
        <v/>
      </c>
      <c r="AN722" s="428" t="e">
        <f>IF($L$18="", "", VLOOKUP(Z722,【参考】数式用!$A$4:$M$54,13,FALSE))</f>
        <v>#N/A</v>
      </c>
      <c r="AO722" s="46" t="e">
        <f>VLOOKUP(Z722,【参考】数式用!$A$2:$N$54,14,FALSE)</f>
        <v>#N/A</v>
      </c>
    </row>
    <row r="723" spans="1:41" ht="50" customHeight="1">
      <c r="A723" s="495">
        <f t="shared" si="197"/>
        <v>666</v>
      </c>
      <c r="B723" s="542"/>
      <c r="C723" s="543"/>
      <c r="D723" s="543"/>
      <c r="E723" s="543"/>
      <c r="F723" s="543"/>
      <c r="G723" s="543"/>
      <c r="H723" s="543"/>
      <c r="I723" s="543"/>
      <c r="J723" s="543"/>
      <c r="K723" s="543"/>
      <c r="L723" s="536"/>
      <c r="M723" s="537"/>
      <c r="N723" s="537"/>
      <c r="O723" s="537"/>
      <c r="P723" s="538"/>
      <c r="Q723" s="502" t="s">
        <v>191</v>
      </c>
      <c r="R723" s="503"/>
      <c r="S723" s="503"/>
      <c r="T723" s="503"/>
      <c r="U723" s="504"/>
      <c r="V723" s="284"/>
      <c r="W723" s="499" t="str" cm="1">
        <f t="array" ref="W723">_xlfn.IFS(AND(B723="",Z723=""),"事業所番号及びサービス名を入力してください。",AND(B723="",Z723&lt;&gt;""),"事業所番号を入力してください。",AND(B723&lt;&gt;"",Z723=""),"サービス名を入力してください。",AND(B723&lt;&gt;"",Z723&lt;&gt;""),IF(LEFT(B723,2)="23",IFERROR(VLOOKUP(B723&amp;Z723,事業所一覧!$A$2:$D$44337,4,FALSE),"事業所番号若しくはサービス名に誤りがないか確認してください。"),"愛知県外の事業所は手入力してください。"))</f>
        <v>事業所番号及びサービス名を入力してください。</v>
      </c>
      <c r="X723" s="500"/>
      <c r="Y723" s="501"/>
      <c r="Z723" s="511"/>
      <c r="AA723" s="511"/>
      <c r="AB723" s="511"/>
      <c r="AC723" s="348" t="str">
        <f>IFERROR(VLOOKUP(Z723,【参考】数式用!$A$4:$B$54,2,FALSE),"")</f>
        <v/>
      </c>
      <c r="AD723" s="221"/>
      <c r="AE723" s="220" t="str">
        <f>IF(B723="","",IF(AO723="総合事業","数式を削除して手入力",IFERROR(INDEX(【参考】数式用!$AT$3:$AV$452,MATCH(Q723&amp;V723,【参考】数式用!$AS$3:$AS$452,0),MATCH(VLOOKUP(Z723,【参考】数式用!$AW$2:$AX$53,2,FALSE),【参考】数式用!$AT$2:$AV$2,0)),10)))</f>
        <v/>
      </c>
      <c r="AN723" s="428" t="e">
        <f>IF($L$18="", "", VLOOKUP(Z723,【参考】数式用!$A$4:$M$54,13,FALSE))</f>
        <v>#N/A</v>
      </c>
      <c r="AO723" s="46" t="e">
        <f>VLOOKUP(Z723,【参考】数式用!$A$2:$N$54,14,FALSE)</f>
        <v>#N/A</v>
      </c>
    </row>
    <row r="724" spans="1:41" ht="50" customHeight="1">
      <c r="A724" s="495">
        <f t="shared" si="197"/>
        <v>667</v>
      </c>
      <c r="B724" s="542"/>
      <c r="C724" s="543"/>
      <c r="D724" s="543"/>
      <c r="E724" s="543"/>
      <c r="F724" s="543"/>
      <c r="G724" s="543"/>
      <c r="H724" s="543"/>
      <c r="I724" s="543"/>
      <c r="J724" s="543"/>
      <c r="K724" s="543"/>
      <c r="L724" s="536"/>
      <c r="M724" s="537"/>
      <c r="N724" s="537"/>
      <c r="O724" s="537"/>
      <c r="P724" s="538"/>
      <c r="Q724" s="502" t="s">
        <v>191</v>
      </c>
      <c r="R724" s="503"/>
      <c r="S724" s="503"/>
      <c r="T724" s="503"/>
      <c r="U724" s="504"/>
      <c r="V724" s="284"/>
      <c r="W724" s="499" t="str" cm="1">
        <f t="array" ref="W724">_xlfn.IFS(AND(B724="",Z724=""),"事業所番号及びサービス名を入力してください。",AND(B724="",Z724&lt;&gt;""),"事業所番号を入力してください。",AND(B724&lt;&gt;"",Z724=""),"サービス名を入力してください。",AND(B724&lt;&gt;"",Z724&lt;&gt;""),IF(LEFT(B724,2)="23",IFERROR(VLOOKUP(B724&amp;Z724,事業所一覧!$A$2:$D$44337,4,FALSE),"事業所番号若しくはサービス名に誤りがないか確認してください。"),"愛知県外の事業所は手入力してください。"))</f>
        <v>事業所番号及びサービス名を入力してください。</v>
      </c>
      <c r="X724" s="500"/>
      <c r="Y724" s="501"/>
      <c r="Z724" s="511"/>
      <c r="AA724" s="511"/>
      <c r="AB724" s="511"/>
      <c r="AC724" s="348" t="str">
        <f>IFERROR(VLOOKUP(Z724,【参考】数式用!$A$4:$B$54,2,FALSE),"")</f>
        <v/>
      </c>
      <c r="AD724" s="221"/>
      <c r="AE724" s="220" t="str">
        <f>IF(B724="","",IF(AO724="総合事業","数式を削除して手入力",IFERROR(INDEX(【参考】数式用!$AT$3:$AV$452,MATCH(Q724&amp;V724,【参考】数式用!$AS$3:$AS$452,0),MATCH(VLOOKUP(Z724,【参考】数式用!$AW$2:$AX$53,2,FALSE),【参考】数式用!$AT$2:$AV$2,0)),10)))</f>
        <v/>
      </c>
      <c r="AN724" s="428" t="e">
        <f>IF($L$18="", "", VLOOKUP(Z724,【参考】数式用!$A$4:$M$54,13,FALSE))</f>
        <v>#N/A</v>
      </c>
      <c r="AO724" s="46" t="e">
        <f>VLOOKUP(Z724,【参考】数式用!$A$2:$N$54,14,FALSE)</f>
        <v>#N/A</v>
      </c>
    </row>
    <row r="725" spans="1:41" ht="50" customHeight="1">
      <c r="A725" s="495">
        <f t="shared" si="197"/>
        <v>668</v>
      </c>
      <c r="B725" s="542"/>
      <c r="C725" s="543"/>
      <c r="D725" s="543"/>
      <c r="E725" s="543"/>
      <c r="F725" s="543"/>
      <c r="G725" s="543"/>
      <c r="H725" s="543"/>
      <c r="I725" s="543"/>
      <c r="J725" s="543"/>
      <c r="K725" s="543"/>
      <c r="L725" s="536"/>
      <c r="M725" s="537"/>
      <c r="N725" s="537"/>
      <c r="O725" s="537"/>
      <c r="P725" s="538"/>
      <c r="Q725" s="502" t="s">
        <v>191</v>
      </c>
      <c r="R725" s="503"/>
      <c r="S725" s="503"/>
      <c r="T725" s="503"/>
      <c r="U725" s="504"/>
      <c r="V725" s="284"/>
      <c r="W725" s="499" t="str" cm="1">
        <f t="array" ref="W725">_xlfn.IFS(AND(B725="",Z725=""),"事業所番号及びサービス名を入力してください。",AND(B725="",Z725&lt;&gt;""),"事業所番号を入力してください。",AND(B725&lt;&gt;"",Z725=""),"サービス名を入力してください。",AND(B725&lt;&gt;"",Z725&lt;&gt;""),IF(LEFT(B725,2)="23",IFERROR(VLOOKUP(B725&amp;Z725,事業所一覧!$A$2:$D$44337,4,FALSE),"事業所番号若しくはサービス名に誤りがないか確認してください。"),"愛知県外の事業所は手入力してください。"))</f>
        <v>事業所番号及びサービス名を入力してください。</v>
      </c>
      <c r="X725" s="500"/>
      <c r="Y725" s="501"/>
      <c r="Z725" s="511"/>
      <c r="AA725" s="511"/>
      <c r="AB725" s="511"/>
      <c r="AC725" s="348" t="str">
        <f>IFERROR(VLOOKUP(Z725,【参考】数式用!$A$4:$B$54,2,FALSE),"")</f>
        <v/>
      </c>
      <c r="AD725" s="221"/>
      <c r="AE725" s="220" t="str">
        <f>IF(B725="","",IF(AO725="総合事業","数式を削除して手入力",IFERROR(INDEX(【参考】数式用!$AT$3:$AV$452,MATCH(Q725&amp;V725,【参考】数式用!$AS$3:$AS$452,0),MATCH(VLOOKUP(Z725,【参考】数式用!$AW$2:$AX$53,2,FALSE),【参考】数式用!$AT$2:$AV$2,0)),10)))</f>
        <v/>
      </c>
      <c r="AN725" s="428" t="e">
        <f>IF($L$18="", "", VLOOKUP(Z725,【参考】数式用!$A$4:$M$54,13,FALSE))</f>
        <v>#N/A</v>
      </c>
      <c r="AO725" s="46" t="e">
        <f>VLOOKUP(Z725,【参考】数式用!$A$2:$N$54,14,FALSE)</f>
        <v>#N/A</v>
      </c>
    </row>
    <row r="726" spans="1:41" ht="50" customHeight="1">
      <c r="A726" s="495">
        <f t="shared" ref="A726:A789" si="198">A725+1</f>
        <v>669</v>
      </c>
      <c r="B726" s="542"/>
      <c r="C726" s="543"/>
      <c r="D726" s="543"/>
      <c r="E726" s="543"/>
      <c r="F726" s="543"/>
      <c r="G726" s="543"/>
      <c r="H726" s="543"/>
      <c r="I726" s="543"/>
      <c r="J726" s="543"/>
      <c r="K726" s="543"/>
      <c r="L726" s="536"/>
      <c r="M726" s="537"/>
      <c r="N726" s="537"/>
      <c r="O726" s="537"/>
      <c r="P726" s="538"/>
      <c r="Q726" s="502" t="s">
        <v>191</v>
      </c>
      <c r="R726" s="503"/>
      <c r="S726" s="503"/>
      <c r="T726" s="503"/>
      <c r="U726" s="504"/>
      <c r="V726" s="284"/>
      <c r="W726" s="499" t="str" cm="1">
        <f t="array" ref="W726">_xlfn.IFS(AND(B726="",Z726=""),"事業所番号及びサービス名を入力してください。",AND(B726="",Z726&lt;&gt;""),"事業所番号を入力してください。",AND(B726&lt;&gt;"",Z726=""),"サービス名を入力してください。",AND(B726&lt;&gt;"",Z726&lt;&gt;""),IF(LEFT(B726,2)="23",IFERROR(VLOOKUP(B726&amp;Z726,事業所一覧!$A$2:$D$44337,4,FALSE),"事業所番号若しくはサービス名に誤りがないか確認してください。"),"愛知県外の事業所は手入力してください。"))</f>
        <v>事業所番号及びサービス名を入力してください。</v>
      </c>
      <c r="X726" s="500"/>
      <c r="Y726" s="501"/>
      <c r="Z726" s="511"/>
      <c r="AA726" s="511"/>
      <c r="AB726" s="511"/>
      <c r="AC726" s="348" t="str">
        <f>IFERROR(VLOOKUP(Z726,【参考】数式用!$A$4:$B$54,2,FALSE),"")</f>
        <v/>
      </c>
      <c r="AD726" s="221"/>
      <c r="AE726" s="220" t="str">
        <f>IF(B726="","",IF(AO726="総合事業","数式を削除して手入力",IFERROR(INDEX(【参考】数式用!$AT$3:$AV$452,MATCH(Q726&amp;V726,【参考】数式用!$AS$3:$AS$452,0),MATCH(VLOOKUP(Z726,【参考】数式用!$AW$2:$AX$53,2,FALSE),【参考】数式用!$AT$2:$AV$2,0)),10)))</f>
        <v/>
      </c>
      <c r="AN726" s="428" t="e">
        <f>IF($L$18="", "", VLOOKUP(Z726,【参考】数式用!$A$4:$M$54,13,FALSE))</f>
        <v>#N/A</v>
      </c>
      <c r="AO726" s="46" t="e">
        <f>VLOOKUP(Z726,【参考】数式用!$A$2:$N$54,14,FALSE)</f>
        <v>#N/A</v>
      </c>
    </row>
    <row r="727" spans="1:41" ht="50" customHeight="1">
      <c r="A727" s="495">
        <f t="shared" si="198"/>
        <v>670</v>
      </c>
      <c r="B727" s="542"/>
      <c r="C727" s="543"/>
      <c r="D727" s="543"/>
      <c r="E727" s="543"/>
      <c r="F727" s="543"/>
      <c r="G727" s="543"/>
      <c r="H727" s="543"/>
      <c r="I727" s="543"/>
      <c r="J727" s="543"/>
      <c r="K727" s="543"/>
      <c r="L727" s="536"/>
      <c r="M727" s="537"/>
      <c r="N727" s="537"/>
      <c r="O727" s="537"/>
      <c r="P727" s="538"/>
      <c r="Q727" s="502" t="s">
        <v>191</v>
      </c>
      <c r="R727" s="503"/>
      <c r="S727" s="503"/>
      <c r="T727" s="503"/>
      <c r="U727" s="504"/>
      <c r="V727" s="284"/>
      <c r="W727" s="499" t="str" cm="1">
        <f t="array" ref="W727">_xlfn.IFS(AND(B727="",Z727=""),"事業所番号及びサービス名を入力してください。",AND(B727="",Z727&lt;&gt;""),"事業所番号を入力してください。",AND(B727&lt;&gt;"",Z727=""),"サービス名を入力してください。",AND(B727&lt;&gt;"",Z727&lt;&gt;""),IF(LEFT(B727,2)="23",IFERROR(VLOOKUP(B727&amp;Z727,事業所一覧!$A$2:$D$44337,4,FALSE),"事業所番号若しくはサービス名に誤りがないか確認してください。"),"愛知県外の事業所は手入力してください。"))</f>
        <v>事業所番号及びサービス名を入力してください。</v>
      </c>
      <c r="X727" s="500"/>
      <c r="Y727" s="501"/>
      <c r="Z727" s="511"/>
      <c r="AA727" s="511"/>
      <c r="AB727" s="511"/>
      <c r="AC727" s="348" t="str">
        <f>IFERROR(VLOOKUP(Z727,【参考】数式用!$A$4:$B$54,2,FALSE),"")</f>
        <v/>
      </c>
      <c r="AD727" s="221"/>
      <c r="AE727" s="220" t="str">
        <f>IF(B727="","",IF(AO727="総合事業","数式を削除して手入力",IFERROR(INDEX(【参考】数式用!$AT$3:$AV$452,MATCH(Q727&amp;V727,【参考】数式用!$AS$3:$AS$452,0),MATCH(VLOOKUP(Z727,【参考】数式用!$AW$2:$AX$53,2,FALSE),【参考】数式用!$AT$2:$AV$2,0)),10)))</f>
        <v/>
      </c>
      <c r="AN727" s="428" t="e">
        <f>IF($L$18="", "", VLOOKUP(Z727,【参考】数式用!$A$4:$M$54,13,FALSE))</f>
        <v>#N/A</v>
      </c>
      <c r="AO727" s="46" t="e">
        <f>VLOOKUP(Z727,【参考】数式用!$A$2:$N$54,14,FALSE)</f>
        <v>#N/A</v>
      </c>
    </row>
    <row r="728" spans="1:41" ht="50" customHeight="1">
      <c r="A728" s="495">
        <f t="shared" si="198"/>
        <v>671</v>
      </c>
      <c r="B728" s="542"/>
      <c r="C728" s="543"/>
      <c r="D728" s="543"/>
      <c r="E728" s="543"/>
      <c r="F728" s="543"/>
      <c r="G728" s="543"/>
      <c r="H728" s="543"/>
      <c r="I728" s="543"/>
      <c r="J728" s="543"/>
      <c r="K728" s="543"/>
      <c r="L728" s="536"/>
      <c r="M728" s="537"/>
      <c r="N728" s="537"/>
      <c r="O728" s="537"/>
      <c r="P728" s="538"/>
      <c r="Q728" s="502" t="s">
        <v>191</v>
      </c>
      <c r="R728" s="503"/>
      <c r="S728" s="503"/>
      <c r="T728" s="503"/>
      <c r="U728" s="504"/>
      <c r="V728" s="284"/>
      <c r="W728" s="499" t="str" cm="1">
        <f t="array" ref="W728">_xlfn.IFS(AND(B728="",Z728=""),"事業所番号及びサービス名を入力してください。",AND(B728="",Z728&lt;&gt;""),"事業所番号を入力してください。",AND(B728&lt;&gt;"",Z728=""),"サービス名を入力してください。",AND(B728&lt;&gt;"",Z728&lt;&gt;""),IF(LEFT(B728,2)="23",IFERROR(VLOOKUP(B728&amp;Z728,事業所一覧!$A$2:$D$44337,4,FALSE),"事業所番号若しくはサービス名に誤りがないか確認してください。"),"愛知県外の事業所は手入力してください。"))</f>
        <v>事業所番号及びサービス名を入力してください。</v>
      </c>
      <c r="X728" s="500"/>
      <c r="Y728" s="501"/>
      <c r="Z728" s="511"/>
      <c r="AA728" s="511"/>
      <c r="AB728" s="511"/>
      <c r="AC728" s="348" t="str">
        <f>IFERROR(VLOOKUP(Z728,【参考】数式用!$A$4:$B$54,2,FALSE),"")</f>
        <v/>
      </c>
      <c r="AD728" s="221"/>
      <c r="AE728" s="220" t="str">
        <f>IF(B728="","",IF(AO728="総合事業","数式を削除して手入力",IFERROR(INDEX(【参考】数式用!$AT$3:$AV$452,MATCH(Q728&amp;V728,【参考】数式用!$AS$3:$AS$452,0),MATCH(VLOOKUP(Z728,【参考】数式用!$AW$2:$AX$53,2,FALSE),【参考】数式用!$AT$2:$AV$2,0)),10)))</f>
        <v/>
      </c>
      <c r="AN728" s="428" t="e">
        <f>IF($L$18="", "", VLOOKUP(Z728,【参考】数式用!$A$4:$M$54,13,FALSE))</f>
        <v>#N/A</v>
      </c>
      <c r="AO728" s="46" t="e">
        <f>VLOOKUP(Z728,【参考】数式用!$A$2:$N$54,14,FALSE)</f>
        <v>#N/A</v>
      </c>
    </row>
    <row r="729" spans="1:41" ht="50" customHeight="1">
      <c r="A729" s="495">
        <f t="shared" si="198"/>
        <v>672</v>
      </c>
      <c r="B729" s="542"/>
      <c r="C729" s="543"/>
      <c r="D729" s="543"/>
      <c r="E729" s="543"/>
      <c r="F729" s="543"/>
      <c r="G729" s="543"/>
      <c r="H729" s="543"/>
      <c r="I729" s="543"/>
      <c r="J729" s="543"/>
      <c r="K729" s="543"/>
      <c r="L729" s="536"/>
      <c r="M729" s="537"/>
      <c r="N729" s="537"/>
      <c r="O729" s="537"/>
      <c r="P729" s="538"/>
      <c r="Q729" s="502" t="s">
        <v>191</v>
      </c>
      <c r="R729" s="503"/>
      <c r="S729" s="503"/>
      <c r="T729" s="503"/>
      <c r="U729" s="504"/>
      <c r="V729" s="284"/>
      <c r="W729" s="499" t="str" cm="1">
        <f t="array" ref="W729">_xlfn.IFS(AND(B729="",Z729=""),"事業所番号及びサービス名を入力してください。",AND(B729="",Z729&lt;&gt;""),"事業所番号を入力してください。",AND(B729&lt;&gt;"",Z729=""),"サービス名を入力してください。",AND(B729&lt;&gt;"",Z729&lt;&gt;""),IF(LEFT(B729,2)="23",IFERROR(VLOOKUP(B729&amp;Z729,事業所一覧!$A$2:$D$44337,4,FALSE),"事業所番号若しくはサービス名に誤りがないか確認してください。"),"愛知県外の事業所は手入力してください。"))</f>
        <v>事業所番号及びサービス名を入力してください。</v>
      </c>
      <c r="X729" s="500"/>
      <c r="Y729" s="501"/>
      <c r="Z729" s="511"/>
      <c r="AA729" s="511"/>
      <c r="AB729" s="511"/>
      <c r="AC729" s="348" t="str">
        <f>IFERROR(VLOOKUP(Z729,【参考】数式用!$A$4:$B$54,2,FALSE),"")</f>
        <v/>
      </c>
      <c r="AD729" s="221"/>
      <c r="AE729" s="220" t="str">
        <f>IF(B729="","",IF(AO729="総合事業","数式を削除して手入力",IFERROR(INDEX(【参考】数式用!$AT$3:$AV$452,MATCH(Q729&amp;V729,【参考】数式用!$AS$3:$AS$452,0),MATCH(VLOOKUP(Z729,【参考】数式用!$AW$2:$AX$53,2,FALSE),【参考】数式用!$AT$2:$AV$2,0)),10)))</f>
        <v/>
      </c>
      <c r="AN729" s="428" t="e">
        <f>IF($L$18="", "", VLOOKUP(Z729,【参考】数式用!$A$4:$M$54,13,FALSE))</f>
        <v>#N/A</v>
      </c>
      <c r="AO729" s="46" t="e">
        <f>VLOOKUP(Z729,【参考】数式用!$A$2:$N$54,14,FALSE)</f>
        <v>#N/A</v>
      </c>
    </row>
    <row r="730" spans="1:41" ht="50" customHeight="1">
      <c r="A730" s="495">
        <f t="shared" si="198"/>
        <v>673</v>
      </c>
      <c r="B730" s="542"/>
      <c r="C730" s="543"/>
      <c r="D730" s="543"/>
      <c r="E730" s="543"/>
      <c r="F730" s="543"/>
      <c r="G730" s="543"/>
      <c r="H730" s="543"/>
      <c r="I730" s="543"/>
      <c r="J730" s="543"/>
      <c r="K730" s="543"/>
      <c r="L730" s="536"/>
      <c r="M730" s="537"/>
      <c r="N730" s="537"/>
      <c r="O730" s="537"/>
      <c r="P730" s="538"/>
      <c r="Q730" s="502" t="s">
        <v>191</v>
      </c>
      <c r="R730" s="503"/>
      <c r="S730" s="503"/>
      <c r="T730" s="503"/>
      <c r="U730" s="504"/>
      <c r="V730" s="284"/>
      <c r="W730" s="499" t="str" cm="1">
        <f t="array" ref="W730">_xlfn.IFS(AND(B730="",Z730=""),"事業所番号及びサービス名を入力してください。",AND(B730="",Z730&lt;&gt;""),"事業所番号を入力してください。",AND(B730&lt;&gt;"",Z730=""),"サービス名を入力してください。",AND(B730&lt;&gt;"",Z730&lt;&gt;""),IF(LEFT(B730,2)="23",IFERROR(VLOOKUP(B730&amp;Z730,事業所一覧!$A$2:$D$44337,4,FALSE),"事業所番号若しくはサービス名に誤りがないか確認してください。"),"愛知県外の事業所は手入力してください。"))</f>
        <v>事業所番号及びサービス名を入力してください。</v>
      </c>
      <c r="X730" s="500"/>
      <c r="Y730" s="501"/>
      <c r="Z730" s="511"/>
      <c r="AA730" s="511"/>
      <c r="AB730" s="511"/>
      <c r="AC730" s="348" t="str">
        <f>IFERROR(VLOOKUP(Z730,【参考】数式用!$A$4:$B$54,2,FALSE),"")</f>
        <v/>
      </c>
      <c r="AD730" s="221"/>
      <c r="AE730" s="220" t="str">
        <f>IF(B730="","",IF(AO730="総合事業","数式を削除して手入力",IFERROR(INDEX(【参考】数式用!$AT$3:$AV$452,MATCH(Q730&amp;V730,【参考】数式用!$AS$3:$AS$452,0),MATCH(VLOOKUP(Z730,【参考】数式用!$AW$2:$AX$53,2,FALSE),【参考】数式用!$AT$2:$AV$2,0)),10)))</f>
        <v/>
      </c>
      <c r="AN730" s="428" t="e">
        <f>IF($L$18="", "", VLOOKUP(Z730,【参考】数式用!$A$4:$M$54,13,FALSE))</f>
        <v>#N/A</v>
      </c>
      <c r="AO730" s="46" t="e">
        <f>VLOOKUP(Z730,【参考】数式用!$A$2:$N$54,14,FALSE)</f>
        <v>#N/A</v>
      </c>
    </row>
    <row r="731" spans="1:41" ht="50" customHeight="1">
      <c r="A731" s="495">
        <f t="shared" si="198"/>
        <v>674</v>
      </c>
      <c r="B731" s="542"/>
      <c r="C731" s="543"/>
      <c r="D731" s="543"/>
      <c r="E731" s="543"/>
      <c r="F731" s="543"/>
      <c r="G731" s="543"/>
      <c r="H731" s="543"/>
      <c r="I731" s="543"/>
      <c r="J731" s="543"/>
      <c r="K731" s="543"/>
      <c r="L731" s="536"/>
      <c r="M731" s="537"/>
      <c r="N731" s="537"/>
      <c r="O731" s="537"/>
      <c r="P731" s="538"/>
      <c r="Q731" s="502" t="s">
        <v>191</v>
      </c>
      <c r="R731" s="503"/>
      <c r="S731" s="503"/>
      <c r="T731" s="503"/>
      <c r="U731" s="504"/>
      <c r="V731" s="284"/>
      <c r="W731" s="499" t="str" cm="1">
        <f t="array" ref="W731">_xlfn.IFS(AND(B731="",Z731=""),"事業所番号及びサービス名を入力してください。",AND(B731="",Z731&lt;&gt;""),"事業所番号を入力してください。",AND(B731&lt;&gt;"",Z731=""),"サービス名を入力してください。",AND(B731&lt;&gt;"",Z731&lt;&gt;""),IF(LEFT(B731,2)="23",IFERROR(VLOOKUP(B731&amp;Z731,事業所一覧!$A$2:$D$44337,4,FALSE),"事業所番号若しくはサービス名に誤りがないか確認してください。"),"愛知県外の事業所は手入力してください。"))</f>
        <v>事業所番号及びサービス名を入力してください。</v>
      </c>
      <c r="X731" s="500"/>
      <c r="Y731" s="501"/>
      <c r="Z731" s="511"/>
      <c r="AA731" s="511"/>
      <c r="AB731" s="511"/>
      <c r="AC731" s="348" t="str">
        <f>IFERROR(VLOOKUP(Z731,【参考】数式用!$A$4:$B$54,2,FALSE),"")</f>
        <v/>
      </c>
      <c r="AD731" s="221"/>
      <c r="AE731" s="220" t="str">
        <f>IF(B731="","",IF(AO731="総合事業","数式を削除して手入力",IFERROR(INDEX(【参考】数式用!$AT$3:$AV$452,MATCH(Q731&amp;V731,【参考】数式用!$AS$3:$AS$452,0),MATCH(VLOOKUP(Z731,【参考】数式用!$AW$2:$AX$53,2,FALSE),【参考】数式用!$AT$2:$AV$2,0)),10)))</f>
        <v/>
      </c>
      <c r="AN731" s="428" t="e">
        <f>IF($L$18="", "", VLOOKUP(Z731,【参考】数式用!$A$4:$M$54,13,FALSE))</f>
        <v>#N/A</v>
      </c>
      <c r="AO731" s="46" t="e">
        <f>VLOOKUP(Z731,【参考】数式用!$A$2:$N$54,14,FALSE)</f>
        <v>#N/A</v>
      </c>
    </row>
    <row r="732" spans="1:41" ht="50" customHeight="1">
      <c r="A732" s="495">
        <f t="shared" si="198"/>
        <v>675</v>
      </c>
      <c r="B732" s="542"/>
      <c r="C732" s="543"/>
      <c r="D732" s="543"/>
      <c r="E732" s="543"/>
      <c r="F732" s="543"/>
      <c r="G732" s="543"/>
      <c r="H732" s="543"/>
      <c r="I732" s="543"/>
      <c r="J732" s="543"/>
      <c r="K732" s="543"/>
      <c r="L732" s="536"/>
      <c r="M732" s="537"/>
      <c r="N732" s="537"/>
      <c r="O732" s="537"/>
      <c r="P732" s="538"/>
      <c r="Q732" s="502" t="s">
        <v>191</v>
      </c>
      <c r="R732" s="503"/>
      <c r="S732" s="503"/>
      <c r="T732" s="503"/>
      <c r="U732" s="504"/>
      <c r="V732" s="284"/>
      <c r="W732" s="499" t="str" cm="1">
        <f t="array" ref="W732">_xlfn.IFS(AND(B732="",Z732=""),"事業所番号及びサービス名を入力してください。",AND(B732="",Z732&lt;&gt;""),"事業所番号を入力してください。",AND(B732&lt;&gt;"",Z732=""),"サービス名を入力してください。",AND(B732&lt;&gt;"",Z732&lt;&gt;""),IF(LEFT(B732,2)="23",IFERROR(VLOOKUP(B732&amp;Z732,事業所一覧!$A$2:$D$44337,4,FALSE),"事業所番号若しくはサービス名に誤りがないか確認してください。"),"愛知県外の事業所は手入力してください。"))</f>
        <v>事業所番号及びサービス名を入力してください。</v>
      </c>
      <c r="X732" s="500"/>
      <c r="Y732" s="501"/>
      <c r="Z732" s="511"/>
      <c r="AA732" s="511"/>
      <c r="AB732" s="511"/>
      <c r="AC732" s="348" t="str">
        <f>IFERROR(VLOOKUP(Z732,【参考】数式用!$A$4:$B$54,2,FALSE),"")</f>
        <v/>
      </c>
      <c r="AD732" s="221"/>
      <c r="AE732" s="220" t="str">
        <f>IF(B732="","",IF(AO732="総合事業","数式を削除して手入力",IFERROR(INDEX(【参考】数式用!$AT$3:$AV$452,MATCH(Q732&amp;V732,【参考】数式用!$AS$3:$AS$452,0),MATCH(VLOOKUP(Z732,【参考】数式用!$AW$2:$AX$53,2,FALSE),【参考】数式用!$AT$2:$AV$2,0)),10)))</f>
        <v/>
      </c>
      <c r="AN732" s="428" t="e">
        <f>IF($L$18="", "", VLOOKUP(Z732,【参考】数式用!$A$4:$M$54,13,FALSE))</f>
        <v>#N/A</v>
      </c>
      <c r="AO732" s="46" t="e">
        <f>VLOOKUP(Z732,【参考】数式用!$A$2:$N$54,14,FALSE)</f>
        <v>#N/A</v>
      </c>
    </row>
    <row r="733" spans="1:41" ht="50" customHeight="1">
      <c r="A733" s="495">
        <f t="shared" si="198"/>
        <v>676</v>
      </c>
      <c r="B733" s="542"/>
      <c r="C733" s="543"/>
      <c r="D733" s="543"/>
      <c r="E733" s="543"/>
      <c r="F733" s="543"/>
      <c r="G733" s="543"/>
      <c r="H733" s="543"/>
      <c r="I733" s="543"/>
      <c r="J733" s="543"/>
      <c r="K733" s="543"/>
      <c r="L733" s="536"/>
      <c r="M733" s="537"/>
      <c r="N733" s="537"/>
      <c r="O733" s="537"/>
      <c r="P733" s="538"/>
      <c r="Q733" s="502" t="s">
        <v>191</v>
      </c>
      <c r="R733" s="503"/>
      <c r="S733" s="503"/>
      <c r="T733" s="503"/>
      <c r="U733" s="504"/>
      <c r="V733" s="284"/>
      <c r="W733" s="499" t="str" cm="1">
        <f t="array" ref="W733">_xlfn.IFS(AND(B733="",Z733=""),"事業所番号及びサービス名を入力してください。",AND(B733="",Z733&lt;&gt;""),"事業所番号を入力してください。",AND(B733&lt;&gt;"",Z733=""),"サービス名を入力してください。",AND(B733&lt;&gt;"",Z733&lt;&gt;""),IF(LEFT(B733,2)="23",IFERROR(VLOOKUP(B733&amp;Z733,事業所一覧!$A$2:$D$44337,4,FALSE),"事業所番号若しくはサービス名に誤りがないか確認してください。"),"愛知県外の事業所は手入力してください。"))</f>
        <v>事業所番号及びサービス名を入力してください。</v>
      </c>
      <c r="X733" s="500"/>
      <c r="Y733" s="501"/>
      <c r="Z733" s="511"/>
      <c r="AA733" s="511"/>
      <c r="AB733" s="511"/>
      <c r="AC733" s="348" t="str">
        <f>IFERROR(VLOOKUP(Z733,【参考】数式用!$A$4:$B$54,2,FALSE),"")</f>
        <v/>
      </c>
      <c r="AD733" s="221"/>
      <c r="AE733" s="220" t="str">
        <f>IF(B733="","",IF(AO733="総合事業","数式を削除して手入力",IFERROR(INDEX(【参考】数式用!$AT$3:$AV$452,MATCH(Q733&amp;V733,【参考】数式用!$AS$3:$AS$452,0),MATCH(VLOOKUP(Z733,【参考】数式用!$AW$2:$AX$53,2,FALSE),【参考】数式用!$AT$2:$AV$2,0)),10)))</f>
        <v/>
      </c>
      <c r="AN733" s="428" t="e">
        <f>IF($L$18="", "", VLOOKUP(Z733,【参考】数式用!$A$4:$M$54,13,FALSE))</f>
        <v>#N/A</v>
      </c>
      <c r="AO733" s="46" t="e">
        <f>VLOOKUP(Z733,【参考】数式用!$A$2:$N$54,14,FALSE)</f>
        <v>#N/A</v>
      </c>
    </row>
    <row r="734" spans="1:41" ht="50" customHeight="1">
      <c r="A734" s="495">
        <f t="shared" si="198"/>
        <v>677</v>
      </c>
      <c r="B734" s="542"/>
      <c r="C734" s="543"/>
      <c r="D734" s="543"/>
      <c r="E734" s="543"/>
      <c r="F734" s="543"/>
      <c r="G734" s="543"/>
      <c r="H734" s="543"/>
      <c r="I734" s="543"/>
      <c r="J734" s="543"/>
      <c r="K734" s="543"/>
      <c r="L734" s="536"/>
      <c r="M734" s="537"/>
      <c r="N734" s="537"/>
      <c r="O734" s="537"/>
      <c r="P734" s="538"/>
      <c r="Q734" s="502" t="s">
        <v>191</v>
      </c>
      <c r="R734" s="503"/>
      <c r="S734" s="503"/>
      <c r="T734" s="503"/>
      <c r="U734" s="504"/>
      <c r="V734" s="284"/>
      <c r="W734" s="499" t="str" cm="1">
        <f t="array" ref="W734">_xlfn.IFS(AND(B734="",Z734=""),"事業所番号及びサービス名を入力してください。",AND(B734="",Z734&lt;&gt;""),"事業所番号を入力してください。",AND(B734&lt;&gt;"",Z734=""),"サービス名を入力してください。",AND(B734&lt;&gt;"",Z734&lt;&gt;""),IF(LEFT(B734,2)="23",IFERROR(VLOOKUP(B734&amp;Z734,事業所一覧!$A$2:$D$44337,4,FALSE),"事業所番号若しくはサービス名に誤りがないか確認してください。"),"愛知県外の事業所は手入力してください。"))</f>
        <v>事業所番号及びサービス名を入力してください。</v>
      </c>
      <c r="X734" s="500"/>
      <c r="Y734" s="501"/>
      <c r="Z734" s="511"/>
      <c r="AA734" s="511"/>
      <c r="AB734" s="511"/>
      <c r="AC734" s="348" t="str">
        <f>IFERROR(VLOOKUP(Z734,【参考】数式用!$A$4:$B$54,2,FALSE),"")</f>
        <v/>
      </c>
      <c r="AD734" s="221"/>
      <c r="AE734" s="220" t="str">
        <f>IF(B734="","",IF(AO734="総合事業","数式を削除して手入力",IFERROR(INDEX(【参考】数式用!$AT$3:$AV$452,MATCH(Q734&amp;V734,【参考】数式用!$AS$3:$AS$452,0),MATCH(VLOOKUP(Z734,【参考】数式用!$AW$2:$AX$53,2,FALSE),【参考】数式用!$AT$2:$AV$2,0)),10)))</f>
        <v/>
      </c>
      <c r="AN734" s="428" t="e">
        <f>IF($L$18="", "", VLOOKUP(Z734,【参考】数式用!$A$4:$M$54,13,FALSE))</f>
        <v>#N/A</v>
      </c>
      <c r="AO734" s="46" t="e">
        <f>VLOOKUP(Z734,【参考】数式用!$A$2:$N$54,14,FALSE)</f>
        <v>#N/A</v>
      </c>
    </row>
    <row r="735" spans="1:41" ht="50" customHeight="1">
      <c r="A735" s="495">
        <f t="shared" si="198"/>
        <v>678</v>
      </c>
      <c r="B735" s="542"/>
      <c r="C735" s="543"/>
      <c r="D735" s="543"/>
      <c r="E735" s="543"/>
      <c r="F735" s="543"/>
      <c r="G735" s="543"/>
      <c r="H735" s="543"/>
      <c r="I735" s="543"/>
      <c r="J735" s="543"/>
      <c r="K735" s="543"/>
      <c r="L735" s="536"/>
      <c r="M735" s="537"/>
      <c r="N735" s="537"/>
      <c r="O735" s="537"/>
      <c r="P735" s="538"/>
      <c r="Q735" s="502" t="s">
        <v>191</v>
      </c>
      <c r="R735" s="503"/>
      <c r="S735" s="503"/>
      <c r="T735" s="503"/>
      <c r="U735" s="504"/>
      <c r="V735" s="284"/>
      <c r="W735" s="499" t="str" cm="1">
        <f t="array" ref="W735">_xlfn.IFS(AND(B735="",Z735=""),"事業所番号及びサービス名を入力してください。",AND(B735="",Z735&lt;&gt;""),"事業所番号を入力してください。",AND(B735&lt;&gt;"",Z735=""),"サービス名を入力してください。",AND(B735&lt;&gt;"",Z735&lt;&gt;""),IF(LEFT(B735,2)="23",IFERROR(VLOOKUP(B735&amp;Z735,事業所一覧!$A$2:$D$44337,4,FALSE),"事業所番号若しくはサービス名に誤りがないか確認してください。"),"愛知県外の事業所は手入力してください。"))</f>
        <v>事業所番号及びサービス名を入力してください。</v>
      </c>
      <c r="X735" s="500"/>
      <c r="Y735" s="501"/>
      <c r="Z735" s="511"/>
      <c r="AA735" s="511"/>
      <c r="AB735" s="511"/>
      <c r="AC735" s="348" t="str">
        <f>IFERROR(VLOOKUP(Z735,【参考】数式用!$A$4:$B$54,2,FALSE),"")</f>
        <v/>
      </c>
      <c r="AD735" s="221"/>
      <c r="AE735" s="220" t="str">
        <f>IF(B735="","",IF(AO735="総合事業","数式を削除して手入力",IFERROR(INDEX(【参考】数式用!$AT$3:$AV$452,MATCH(Q735&amp;V735,【参考】数式用!$AS$3:$AS$452,0),MATCH(VLOOKUP(Z735,【参考】数式用!$AW$2:$AX$53,2,FALSE),【参考】数式用!$AT$2:$AV$2,0)),10)))</f>
        <v/>
      </c>
      <c r="AN735" s="428" t="e">
        <f>IF($L$18="", "", VLOOKUP(Z735,【参考】数式用!$A$4:$M$54,13,FALSE))</f>
        <v>#N/A</v>
      </c>
      <c r="AO735" s="46" t="e">
        <f>VLOOKUP(Z735,【参考】数式用!$A$2:$N$54,14,FALSE)</f>
        <v>#N/A</v>
      </c>
    </row>
    <row r="736" spans="1:41" ht="50" customHeight="1">
      <c r="A736" s="495">
        <f t="shared" si="198"/>
        <v>679</v>
      </c>
      <c r="B736" s="542"/>
      <c r="C736" s="543"/>
      <c r="D736" s="543"/>
      <c r="E736" s="543"/>
      <c r="F736" s="543"/>
      <c r="G736" s="543"/>
      <c r="H736" s="543"/>
      <c r="I736" s="543"/>
      <c r="J736" s="543"/>
      <c r="K736" s="543"/>
      <c r="L736" s="536"/>
      <c r="M736" s="537"/>
      <c r="N736" s="537"/>
      <c r="O736" s="537"/>
      <c r="P736" s="538"/>
      <c r="Q736" s="502" t="s">
        <v>191</v>
      </c>
      <c r="R736" s="503"/>
      <c r="S736" s="503"/>
      <c r="T736" s="503"/>
      <c r="U736" s="504"/>
      <c r="V736" s="284"/>
      <c r="W736" s="499" t="str" cm="1">
        <f t="array" ref="W736">_xlfn.IFS(AND(B736="",Z736=""),"事業所番号及びサービス名を入力してください。",AND(B736="",Z736&lt;&gt;""),"事業所番号を入力してください。",AND(B736&lt;&gt;"",Z736=""),"サービス名を入力してください。",AND(B736&lt;&gt;"",Z736&lt;&gt;""),IF(LEFT(B736,2)="23",IFERROR(VLOOKUP(B736&amp;Z736,事業所一覧!$A$2:$D$44337,4,FALSE),"事業所番号若しくはサービス名に誤りがないか確認してください。"),"愛知県外の事業所は手入力してください。"))</f>
        <v>事業所番号及びサービス名を入力してください。</v>
      </c>
      <c r="X736" s="500"/>
      <c r="Y736" s="501"/>
      <c r="Z736" s="511"/>
      <c r="AA736" s="511"/>
      <c r="AB736" s="511"/>
      <c r="AC736" s="348" t="str">
        <f>IFERROR(VLOOKUP(Z736,【参考】数式用!$A$4:$B$54,2,FALSE),"")</f>
        <v/>
      </c>
      <c r="AD736" s="221"/>
      <c r="AE736" s="220" t="str">
        <f>IF(B736="","",IF(AO736="総合事業","数式を削除して手入力",IFERROR(INDEX(【参考】数式用!$AT$3:$AV$452,MATCH(Q736&amp;V736,【参考】数式用!$AS$3:$AS$452,0),MATCH(VLOOKUP(Z736,【参考】数式用!$AW$2:$AX$53,2,FALSE),【参考】数式用!$AT$2:$AV$2,0)),10)))</f>
        <v/>
      </c>
      <c r="AN736" s="428" t="e">
        <f>IF($L$18="", "", VLOOKUP(Z736,【参考】数式用!$A$4:$M$54,13,FALSE))</f>
        <v>#N/A</v>
      </c>
      <c r="AO736" s="46" t="e">
        <f>VLOOKUP(Z736,【参考】数式用!$A$2:$N$54,14,FALSE)</f>
        <v>#N/A</v>
      </c>
    </row>
    <row r="737" spans="1:41" ht="50" customHeight="1">
      <c r="A737" s="495">
        <f t="shared" si="198"/>
        <v>680</v>
      </c>
      <c r="B737" s="542"/>
      <c r="C737" s="543"/>
      <c r="D737" s="543"/>
      <c r="E737" s="543"/>
      <c r="F737" s="543"/>
      <c r="G737" s="543"/>
      <c r="H737" s="543"/>
      <c r="I737" s="543"/>
      <c r="J737" s="543"/>
      <c r="K737" s="543"/>
      <c r="L737" s="536"/>
      <c r="M737" s="537"/>
      <c r="N737" s="537"/>
      <c r="O737" s="537"/>
      <c r="P737" s="538"/>
      <c r="Q737" s="502" t="s">
        <v>191</v>
      </c>
      <c r="R737" s="503"/>
      <c r="S737" s="503"/>
      <c r="T737" s="503"/>
      <c r="U737" s="504"/>
      <c r="V737" s="284"/>
      <c r="W737" s="499" t="str" cm="1">
        <f t="array" ref="W737">_xlfn.IFS(AND(B737="",Z737=""),"事業所番号及びサービス名を入力してください。",AND(B737="",Z737&lt;&gt;""),"事業所番号を入力してください。",AND(B737&lt;&gt;"",Z737=""),"サービス名を入力してください。",AND(B737&lt;&gt;"",Z737&lt;&gt;""),IF(LEFT(B737,2)="23",IFERROR(VLOOKUP(B737&amp;Z737,事業所一覧!$A$2:$D$44337,4,FALSE),"事業所番号若しくはサービス名に誤りがないか確認してください。"),"愛知県外の事業所は手入力してください。"))</f>
        <v>事業所番号及びサービス名を入力してください。</v>
      </c>
      <c r="X737" s="500"/>
      <c r="Y737" s="501"/>
      <c r="Z737" s="511"/>
      <c r="AA737" s="511"/>
      <c r="AB737" s="511"/>
      <c r="AC737" s="348" t="str">
        <f>IFERROR(VLOOKUP(Z737,【参考】数式用!$A$4:$B$54,2,FALSE),"")</f>
        <v/>
      </c>
      <c r="AD737" s="221"/>
      <c r="AE737" s="220" t="str">
        <f>IF(B737="","",IF(AO737="総合事業","数式を削除して手入力",IFERROR(INDEX(【参考】数式用!$AT$3:$AV$452,MATCH(Q737&amp;V737,【参考】数式用!$AS$3:$AS$452,0),MATCH(VLOOKUP(Z737,【参考】数式用!$AW$2:$AX$53,2,FALSE),【参考】数式用!$AT$2:$AV$2,0)),10)))</f>
        <v/>
      </c>
      <c r="AN737" s="428" t="e">
        <f>IF($L$18="", "", VLOOKUP(Z737,【参考】数式用!$A$4:$M$54,13,FALSE))</f>
        <v>#N/A</v>
      </c>
      <c r="AO737" s="46" t="e">
        <f>VLOOKUP(Z737,【参考】数式用!$A$2:$N$54,14,FALSE)</f>
        <v>#N/A</v>
      </c>
    </row>
    <row r="738" spans="1:41" ht="50" customHeight="1">
      <c r="A738" s="495">
        <f t="shared" si="198"/>
        <v>681</v>
      </c>
      <c r="B738" s="542"/>
      <c r="C738" s="543"/>
      <c r="D738" s="543"/>
      <c r="E738" s="543"/>
      <c r="F738" s="543"/>
      <c r="G738" s="543"/>
      <c r="H738" s="543"/>
      <c r="I738" s="543"/>
      <c r="J738" s="543"/>
      <c r="K738" s="543"/>
      <c r="L738" s="536"/>
      <c r="M738" s="537"/>
      <c r="N738" s="537"/>
      <c r="O738" s="537"/>
      <c r="P738" s="538"/>
      <c r="Q738" s="502" t="s">
        <v>191</v>
      </c>
      <c r="R738" s="503"/>
      <c r="S738" s="503"/>
      <c r="T738" s="503"/>
      <c r="U738" s="504"/>
      <c r="V738" s="284"/>
      <c r="W738" s="499" t="str" cm="1">
        <f t="array" ref="W738">_xlfn.IFS(AND(B738="",Z738=""),"事業所番号及びサービス名を入力してください。",AND(B738="",Z738&lt;&gt;""),"事業所番号を入力してください。",AND(B738&lt;&gt;"",Z738=""),"サービス名を入力してください。",AND(B738&lt;&gt;"",Z738&lt;&gt;""),IF(LEFT(B738,2)="23",IFERROR(VLOOKUP(B738&amp;Z738,事業所一覧!$A$2:$D$44337,4,FALSE),"事業所番号若しくはサービス名に誤りがないか確認してください。"),"愛知県外の事業所は手入力してください。"))</f>
        <v>事業所番号及びサービス名を入力してください。</v>
      </c>
      <c r="X738" s="500"/>
      <c r="Y738" s="501"/>
      <c r="Z738" s="511"/>
      <c r="AA738" s="511"/>
      <c r="AB738" s="511"/>
      <c r="AC738" s="348" t="str">
        <f>IFERROR(VLOOKUP(Z738,【参考】数式用!$A$4:$B$54,2,FALSE),"")</f>
        <v/>
      </c>
      <c r="AD738" s="221"/>
      <c r="AE738" s="220" t="str">
        <f>IF(B738="","",IF(AO738="総合事業","数式を削除して手入力",IFERROR(INDEX(【参考】数式用!$AT$3:$AV$452,MATCH(Q738&amp;V738,【参考】数式用!$AS$3:$AS$452,0),MATCH(VLOOKUP(Z738,【参考】数式用!$AW$2:$AX$53,2,FALSE),【参考】数式用!$AT$2:$AV$2,0)),10)))</f>
        <v/>
      </c>
      <c r="AN738" s="428" t="e">
        <f>IF($L$18="", "", VLOOKUP(Z738,【参考】数式用!$A$4:$M$54,13,FALSE))</f>
        <v>#N/A</v>
      </c>
      <c r="AO738" s="46" t="e">
        <f>VLOOKUP(Z738,【参考】数式用!$A$2:$N$54,14,FALSE)</f>
        <v>#N/A</v>
      </c>
    </row>
    <row r="739" spans="1:41" ht="50" customHeight="1">
      <c r="A739" s="495">
        <f t="shared" si="198"/>
        <v>682</v>
      </c>
      <c r="B739" s="542"/>
      <c r="C739" s="543"/>
      <c r="D739" s="543"/>
      <c r="E739" s="543"/>
      <c r="F739" s="543"/>
      <c r="G739" s="543"/>
      <c r="H739" s="543"/>
      <c r="I739" s="543"/>
      <c r="J739" s="543"/>
      <c r="K739" s="543"/>
      <c r="L739" s="536"/>
      <c r="M739" s="537"/>
      <c r="N739" s="537"/>
      <c r="O739" s="537"/>
      <c r="P739" s="538"/>
      <c r="Q739" s="502" t="s">
        <v>191</v>
      </c>
      <c r="R739" s="503"/>
      <c r="S739" s="503"/>
      <c r="T739" s="503"/>
      <c r="U739" s="504"/>
      <c r="V739" s="284"/>
      <c r="W739" s="499" t="str" cm="1">
        <f t="array" ref="W739">_xlfn.IFS(AND(B739="",Z739=""),"事業所番号及びサービス名を入力してください。",AND(B739="",Z739&lt;&gt;""),"事業所番号を入力してください。",AND(B739&lt;&gt;"",Z739=""),"サービス名を入力してください。",AND(B739&lt;&gt;"",Z739&lt;&gt;""),IF(LEFT(B739,2)="23",IFERROR(VLOOKUP(B739&amp;Z739,事業所一覧!$A$2:$D$44337,4,FALSE),"事業所番号若しくはサービス名に誤りがないか確認してください。"),"愛知県外の事業所は手入力してください。"))</f>
        <v>事業所番号及びサービス名を入力してください。</v>
      </c>
      <c r="X739" s="500"/>
      <c r="Y739" s="501"/>
      <c r="Z739" s="511"/>
      <c r="AA739" s="511"/>
      <c r="AB739" s="511"/>
      <c r="AC739" s="348" t="str">
        <f>IFERROR(VLOOKUP(Z739,【参考】数式用!$A$4:$B$54,2,FALSE),"")</f>
        <v/>
      </c>
      <c r="AD739" s="221"/>
      <c r="AE739" s="220" t="str">
        <f>IF(B739="","",IF(AO739="総合事業","数式を削除して手入力",IFERROR(INDEX(【参考】数式用!$AT$3:$AV$452,MATCH(Q739&amp;V739,【参考】数式用!$AS$3:$AS$452,0),MATCH(VLOOKUP(Z739,【参考】数式用!$AW$2:$AX$53,2,FALSE),【参考】数式用!$AT$2:$AV$2,0)),10)))</f>
        <v/>
      </c>
      <c r="AN739" s="428" t="e">
        <f>IF($L$18="", "", VLOOKUP(Z739,【参考】数式用!$A$4:$M$54,13,FALSE))</f>
        <v>#N/A</v>
      </c>
      <c r="AO739" s="46" t="e">
        <f>VLOOKUP(Z739,【参考】数式用!$A$2:$N$54,14,FALSE)</f>
        <v>#N/A</v>
      </c>
    </row>
    <row r="740" spans="1:41" ht="50" customHeight="1">
      <c r="A740" s="495">
        <f t="shared" si="198"/>
        <v>683</v>
      </c>
      <c r="B740" s="542"/>
      <c r="C740" s="543"/>
      <c r="D740" s="543"/>
      <c r="E740" s="543"/>
      <c r="F740" s="543"/>
      <c r="G740" s="543"/>
      <c r="H740" s="543"/>
      <c r="I740" s="543"/>
      <c r="J740" s="543"/>
      <c r="K740" s="543"/>
      <c r="L740" s="536"/>
      <c r="M740" s="537"/>
      <c r="N740" s="537"/>
      <c r="O740" s="537"/>
      <c r="P740" s="538"/>
      <c r="Q740" s="502" t="s">
        <v>191</v>
      </c>
      <c r="R740" s="503"/>
      <c r="S740" s="503"/>
      <c r="T740" s="503"/>
      <c r="U740" s="504"/>
      <c r="V740" s="284"/>
      <c r="W740" s="499" t="str" cm="1">
        <f t="array" ref="W740">_xlfn.IFS(AND(B740="",Z740=""),"事業所番号及びサービス名を入力してください。",AND(B740="",Z740&lt;&gt;""),"事業所番号を入力してください。",AND(B740&lt;&gt;"",Z740=""),"サービス名を入力してください。",AND(B740&lt;&gt;"",Z740&lt;&gt;""),IF(LEFT(B740,2)="23",IFERROR(VLOOKUP(B740&amp;Z740,事業所一覧!$A$2:$D$44337,4,FALSE),"事業所番号若しくはサービス名に誤りがないか確認してください。"),"愛知県外の事業所は手入力してください。"))</f>
        <v>事業所番号及びサービス名を入力してください。</v>
      </c>
      <c r="X740" s="500"/>
      <c r="Y740" s="501"/>
      <c r="Z740" s="511"/>
      <c r="AA740" s="511"/>
      <c r="AB740" s="511"/>
      <c r="AC740" s="348" t="str">
        <f>IFERROR(VLOOKUP(Z740,【参考】数式用!$A$4:$B$54,2,FALSE),"")</f>
        <v/>
      </c>
      <c r="AD740" s="221"/>
      <c r="AE740" s="220" t="str">
        <f>IF(B740="","",IF(AO740="総合事業","数式を削除して手入力",IFERROR(INDEX(【参考】数式用!$AT$3:$AV$452,MATCH(Q740&amp;V740,【参考】数式用!$AS$3:$AS$452,0),MATCH(VLOOKUP(Z740,【参考】数式用!$AW$2:$AX$53,2,FALSE),【参考】数式用!$AT$2:$AV$2,0)),10)))</f>
        <v/>
      </c>
      <c r="AN740" s="428" t="e">
        <f>IF($L$18="", "", VLOOKUP(Z740,【参考】数式用!$A$4:$M$54,13,FALSE))</f>
        <v>#N/A</v>
      </c>
      <c r="AO740" s="46" t="e">
        <f>VLOOKUP(Z740,【参考】数式用!$A$2:$N$54,14,FALSE)</f>
        <v>#N/A</v>
      </c>
    </row>
    <row r="741" spans="1:41" ht="50" customHeight="1">
      <c r="A741" s="495">
        <f t="shared" si="198"/>
        <v>684</v>
      </c>
      <c r="B741" s="542"/>
      <c r="C741" s="543"/>
      <c r="D741" s="543"/>
      <c r="E741" s="543"/>
      <c r="F741" s="543"/>
      <c r="G741" s="543"/>
      <c r="H741" s="543"/>
      <c r="I741" s="543"/>
      <c r="J741" s="543"/>
      <c r="K741" s="543"/>
      <c r="L741" s="536"/>
      <c r="M741" s="537"/>
      <c r="N741" s="537"/>
      <c r="O741" s="537"/>
      <c r="P741" s="538"/>
      <c r="Q741" s="502" t="s">
        <v>191</v>
      </c>
      <c r="R741" s="503"/>
      <c r="S741" s="503"/>
      <c r="T741" s="503"/>
      <c r="U741" s="504"/>
      <c r="V741" s="284"/>
      <c r="W741" s="499" t="str" cm="1">
        <f t="array" ref="W741">_xlfn.IFS(AND(B741="",Z741=""),"事業所番号及びサービス名を入力してください。",AND(B741="",Z741&lt;&gt;""),"事業所番号を入力してください。",AND(B741&lt;&gt;"",Z741=""),"サービス名を入力してください。",AND(B741&lt;&gt;"",Z741&lt;&gt;""),IF(LEFT(B741,2)="23",IFERROR(VLOOKUP(B741&amp;Z741,事業所一覧!$A$2:$D$44337,4,FALSE),"事業所番号若しくはサービス名に誤りがないか確認してください。"),"愛知県外の事業所は手入力してください。"))</f>
        <v>事業所番号及びサービス名を入力してください。</v>
      </c>
      <c r="X741" s="500"/>
      <c r="Y741" s="501"/>
      <c r="Z741" s="511"/>
      <c r="AA741" s="511"/>
      <c r="AB741" s="511"/>
      <c r="AC741" s="348" t="str">
        <f>IFERROR(VLOOKUP(Z741,【参考】数式用!$A$4:$B$54,2,FALSE),"")</f>
        <v/>
      </c>
      <c r="AD741" s="221"/>
      <c r="AE741" s="220" t="str">
        <f>IF(B741="","",IF(AO741="総合事業","数式を削除して手入力",IFERROR(INDEX(【参考】数式用!$AT$3:$AV$452,MATCH(Q741&amp;V741,【参考】数式用!$AS$3:$AS$452,0),MATCH(VLOOKUP(Z741,【参考】数式用!$AW$2:$AX$53,2,FALSE),【参考】数式用!$AT$2:$AV$2,0)),10)))</f>
        <v/>
      </c>
      <c r="AN741" s="428" t="e">
        <f>IF($L$18="", "", VLOOKUP(Z741,【参考】数式用!$A$4:$M$54,13,FALSE))</f>
        <v>#N/A</v>
      </c>
      <c r="AO741" s="46" t="e">
        <f>VLOOKUP(Z741,【参考】数式用!$A$2:$N$54,14,FALSE)</f>
        <v>#N/A</v>
      </c>
    </row>
    <row r="742" spans="1:41" ht="50" customHeight="1">
      <c r="A742" s="495">
        <f t="shared" si="198"/>
        <v>685</v>
      </c>
      <c r="B742" s="542"/>
      <c r="C742" s="543"/>
      <c r="D742" s="543"/>
      <c r="E742" s="543"/>
      <c r="F742" s="543"/>
      <c r="G742" s="543"/>
      <c r="H742" s="543"/>
      <c r="I742" s="543"/>
      <c r="J742" s="543"/>
      <c r="K742" s="543"/>
      <c r="L742" s="536"/>
      <c r="M742" s="537"/>
      <c r="N742" s="537"/>
      <c r="O742" s="537"/>
      <c r="P742" s="538"/>
      <c r="Q742" s="502" t="s">
        <v>191</v>
      </c>
      <c r="R742" s="503"/>
      <c r="S742" s="503"/>
      <c r="T742" s="503"/>
      <c r="U742" s="504"/>
      <c r="V742" s="284"/>
      <c r="W742" s="499" t="str" cm="1">
        <f t="array" ref="W742">_xlfn.IFS(AND(B742="",Z742=""),"事業所番号及びサービス名を入力してください。",AND(B742="",Z742&lt;&gt;""),"事業所番号を入力してください。",AND(B742&lt;&gt;"",Z742=""),"サービス名を入力してください。",AND(B742&lt;&gt;"",Z742&lt;&gt;""),IF(LEFT(B742,2)="23",IFERROR(VLOOKUP(B742&amp;Z742,事業所一覧!$A$2:$D$44337,4,FALSE),"事業所番号若しくはサービス名に誤りがないか確認してください。"),"愛知県外の事業所は手入力してください。"))</f>
        <v>事業所番号及びサービス名を入力してください。</v>
      </c>
      <c r="X742" s="500"/>
      <c r="Y742" s="501"/>
      <c r="Z742" s="511"/>
      <c r="AA742" s="511"/>
      <c r="AB742" s="511"/>
      <c r="AC742" s="348" t="str">
        <f>IFERROR(VLOOKUP(Z742,【参考】数式用!$A$4:$B$54,2,FALSE),"")</f>
        <v/>
      </c>
      <c r="AD742" s="221"/>
      <c r="AE742" s="220" t="str">
        <f>IF(B742="","",IF(AO742="総合事業","数式を削除して手入力",IFERROR(INDEX(【参考】数式用!$AT$3:$AV$452,MATCH(Q742&amp;V742,【参考】数式用!$AS$3:$AS$452,0),MATCH(VLOOKUP(Z742,【参考】数式用!$AW$2:$AX$53,2,FALSE),【参考】数式用!$AT$2:$AV$2,0)),10)))</f>
        <v/>
      </c>
      <c r="AN742" s="428" t="e">
        <f>IF($L$18="", "", VLOOKUP(Z742,【参考】数式用!$A$4:$M$54,13,FALSE))</f>
        <v>#N/A</v>
      </c>
      <c r="AO742" s="46" t="e">
        <f>VLOOKUP(Z742,【参考】数式用!$A$2:$N$54,14,FALSE)</f>
        <v>#N/A</v>
      </c>
    </row>
    <row r="743" spans="1:41" ht="50" customHeight="1">
      <c r="A743" s="495">
        <f t="shared" si="198"/>
        <v>686</v>
      </c>
      <c r="B743" s="542"/>
      <c r="C743" s="543"/>
      <c r="D743" s="543"/>
      <c r="E743" s="543"/>
      <c r="F743" s="543"/>
      <c r="G743" s="543"/>
      <c r="H743" s="543"/>
      <c r="I743" s="543"/>
      <c r="J743" s="543"/>
      <c r="K743" s="543"/>
      <c r="L743" s="536"/>
      <c r="M743" s="537"/>
      <c r="N743" s="537"/>
      <c r="O743" s="537"/>
      <c r="P743" s="538"/>
      <c r="Q743" s="502" t="s">
        <v>191</v>
      </c>
      <c r="R743" s="503"/>
      <c r="S743" s="503"/>
      <c r="T743" s="503"/>
      <c r="U743" s="504"/>
      <c r="V743" s="284"/>
      <c r="W743" s="499" t="str" cm="1">
        <f t="array" ref="W743">_xlfn.IFS(AND(B743="",Z743=""),"事業所番号及びサービス名を入力してください。",AND(B743="",Z743&lt;&gt;""),"事業所番号を入力してください。",AND(B743&lt;&gt;"",Z743=""),"サービス名を入力してください。",AND(B743&lt;&gt;"",Z743&lt;&gt;""),IF(LEFT(B743,2)="23",IFERROR(VLOOKUP(B743&amp;Z743,事業所一覧!$A$2:$D$44337,4,FALSE),"事業所番号若しくはサービス名に誤りがないか確認してください。"),"愛知県外の事業所は手入力してください。"))</f>
        <v>事業所番号及びサービス名を入力してください。</v>
      </c>
      <c r="X743" s="500"/>
      <c r="Y743" s="501"/>
      <c r="Z743" s="511"/>
      <c r="AA743" s="511"/>
      <c r="AB743" s="511"/>
      <c r="AC743" s="348" t="str">
        <f>IFERROR(VLOOKUP(Z743,【参考】数式用!$A$4:$B$54,2,FALSE),"")</f>
        <v/>
      </c>
      <c r="AD743" s="221"/>
      <c r="AE743" s="220" t="str">
        <f>IF(B743="","",IF(AO743="総合事業","数式を削除して手入力",IFERROR(INDEX(【参考】数式用!$AT$3:$AV$452,MATCH(Q743&amp;V743,【参考】数式用!$AS$3:$AS$452,0),MATCH(VLOOKUP(Z743,【参考】数式用!$AW$2:$AX$53,2,FALSE),【参考】数式用!$AT$2:$AV$2,0)),10)))</f>
        <v/>
      </c>
      <c r="AN743" s="428" t="e">
        <f>IF($L$18="", "", VLOOKUP(Z743,【参考】数式用!$A$4:$M$54,13,FALSE))</f>
        <v>#N/A</v>
      </c>
      <c r="AO743" s="46" t="e">
        <f>VLOOKUP(Z743,【参考】数式用!$A$2:$N$54,14,FALSE)</f>
        <v>#N/A</v>
      </c>
    </row>
    <row r="744" spans="1:41" ht="50" customHeight="1">
      <c r="A744" s="495">
        <f t="shared" si="198"/>
        <v>687</v>
      </c>
      <c r="B744" s="542"/>
      <c r="C744" s="543"/>
      <c r="D744" s="543"/>
      <c r="E744" s="543"/>
      <c r="F744" s="543"/>
      <c r="G744" s="543"/>
      <c r="H744" s="543"/>
      <c r="I744" s="543"/>
      <c r="J744" s="543"/>
      <c r="K744" s="543"/>
      <c r="L744" s="536"/>
      <c r="M744" s="537"/>
      <c r="N744" s="537"/>
      <c r="O744" s="537"/>
      <c r="P744" s="538"/>
      <c r="Q744" s="502" t="s">
        <v>191</v>
      </c>
      <c r="R744" s="503"/>
      <c r="S744" s="503"/>
      <c r="T744" s="503"/>
      <c r="U744" s="504"/>
      <c r="V744" s="284"/>
      <c r="W744" s="499" t="str" cm="1">
        <f t="array" ref="W744">_xlfn.IFS(AND(B744="",Z744=""),"事業所番号及びサービス名を入力してください。",AND(B744="",Z744&lt;&gt;""),"事業所番号を入力してください。",AND(B744&lt;&gt;"",Z744=""),"サービス名を入力してください。",AND(B744&lt;&gt;"",Z744&lt;&gt;""),IF(LEFT(B744,2)="23",IFERROR(VLOOKUP(B744&amp;Z744,事業所一覧!$A$2:$D$44337,4,FALSE),"事業所番号若しくはサービス名に誤りがないか確認してください。"),"愛知県外の事業所は手入力してください。"))</f>
        <v>事業所番号及びサービス名を入力してください。</v>
      </c>
      <c r="X744" s="500"/>
      <c r="Y744" s="501"/>
      <c r="Z744" s="511"/>
      <c r="AA744" s="511"/>
      <c r="AB744" s="511"/>
      <c r="AC744" s="348" t="str">
        <f>IFERROR(VLOOKUP(Z744,【参考】数式用!$A$4:$B$54,2,FALSE),"")</f>
        <v/>
      </c>
      <c r="AD744" s="221"/>
      <c r="AE744" s="220" t="str">
        <f>IF(B744="","",IF(AO744="総合事業","数式を削除して手入力",IFERROR(INDEX(【参考】数式用!$AT$3:$AV$452,MATCH(Q744&amp;V744,【参考】数式用!$AS$3:$AS$452,0),MATCH(VLOOKUP(Z744,【参考】数式用!$AW$2:$AX$53,2,FALSE),【参考】数式用!$AT$2:$AV$2,0)),10)))</f>
        <v/>
      </c>
      <c r="AN744" s="428" t="e">
        <f>IF($L$18="", "", VLOOKUP(Z744,【参考】数式用!$A$4:$M$54,13,FALSE))</f>
        <v>#N/A</v>
      </c>
      <c r="AO744" s="46" t="e">
        <f>VLOOKUP(Z744,【参考】数式用!$A$2:$N$54,14,FALSE)</f>
        <v>#N/A</v>
      </c>
    </row>
    <row r="745" spans="1:41" ht="50" customHeight="1">
      <c r="A745" s="495">
        <f t="shared" si="198"/>
        <v>688</v>
      </c>
      <c r="B745" s="542"/>
      <c r="C745" s="543"/>
      <c r="D745" s="543"/>
      <c r="E745" s="543"/>
      <c r="F745" s="543"/>
      <c r="G745" s="543"/>
      <c r="H745" s="543"/>
      <c r="I745" s="543"/>
      <c r="J745" s="543"/>
      <c r="K745" s="543"/>
      <c r="L745" s="536"/>
      <c r="M745" s="537"/>
      <c r="N745" s="537"/>
      <c r="O745" s="537"/>
      <c r="P745" s="538"/>
      <c r="Q745" s="502" t="s">
        <v>191</v>
      </c>
      <c r="R745" s="503"/>
      <c r="S745" s="503"/>
      <c r="T745" s="503"/>
      <c r="U745" s="504"/>
      <c r="V745" s="284"/>
      <c r="W745" s="499" t="str" cm="1">
        <f t="array" ref="W745">_xlfn.IFS(AND(B745="",Z745=""),"事業所番号及びサービス名を入力してください。",AND(B745="",Z745&lt;&gt;""),"事業所番号を入力してください。",AND(B745&lt;&gt;"",Z745=""),"サービス名を入力してください。",AND(B745&lt;&gt;"",Z745&lt;&gt;""),IF(LEFT(B745,2)="23",IFERROR(VLOOKUP(B745&amp;Z745,事業所一覧!$A$2:$D$44337,4,FALSE),"事業所番号若しくはサービス名に誤りがないか確認してください。"),"愛知県外の事業所は手入力してください。"))</f>
        <v>事業所番号及びサービス名を入力してください。</v>
      </c>
      <c r="X745" s="500"/>
      <c r="Y745" s="501"/>
      <c r="Z745" s="511"/>
      <c r="AA745" s="511"/>
      <c r="AB745" s="511"/>
      <c r="AC745" s="348" t="str">
        <f>IFERROR(VLOOKUP(Z745,【参考】数式用!$A$4:$B$54,2,FALSE),"")</f>
        <v/>
      </c>
      <c r="AD745" s="221"/>
      <c r="AE745" s="220" t="str">
        <f>IF(B745="","",IF(AO745="総合事業","数式を削除して手入力",IFERROR(INDEX(【参考】数式用!$AT$3:$AV$452,MATCH(Q745&amp;V745,【参考】数式用!$AS$3:$AS$452,0),MATCH(VLOOKUP(Z745,【参考】数式用!$AW$2:$AX$53,2,FALSE),【参考】数式用!$AT$2:$AV$2,0)),10)))</f>
        <v/>
      </c>
      <c r="AN745" s="428" t="e">
        <f>IF($L$18="", "", VLOOKUP(Z745,【参考】数式用!$A$4:$M$54,13,FALSE))</f>
        <v>#N/A</v>
      </c>
      <c r="AO745" s="46" t="e">
        <f>VLOOKUP(Z745,【参考】数式用!$A$2:$N$54,14,FALSE)</f>
        <v>#N/A</v>
      </c>
    </row>
    <row r="746" spans="1:41" ht="50" customHeight="1">
      <c r="A746" s="495">
        <f t="shared" si="198"/>
        <v>689</v>
      </c>
      <c r="B746" s="542"/>
      <c r="C746" s="543"/>
      <c r="D746" s="543"/>
      <c r="E746" s="543"/>
      <c r="F746" s="543"/>
      <c r="G746" s="543"/>
      <c r="H746" s="543"/>
      <c r="I746" s="543"/>
      <c r="J746" s="543"/>
      <c r="K746" s="543"/>
      <c r="L746" s="536"/>
      <c r="M746" s="537"/>
      <c r="N746" s="537"/>
      <c r="O746" s="537"/>
      <c r="P746" s="538"/>
      <c r="Q746" s="502" t="s">
        <v>191</v>
      </c>
      <c r="R746" s="503"/>
      <c r="S746" s="503"/>
      <c r="T746" s="503"/>
      <c r="U746" s="504"/>
      <c r="V746" s="284"/>
      <c r="W746" s="499" t="str" cm="1">
        <f t="array" ref="W746">_xlfn.IFS(AND(B746="",Z746=""),"事業所番号及びサービス名を入力してください。",AND(B746="",Z746&lt;&gt;""),"事業所番号を入力してください。",AND(B746&lt;&gt;"",Z746=""),"サービス名を入力してください。",AND(B746&lt;&gt;"",Z746&lt;&gt;""),IF(LEFT(B746,2)="23",IFERROR(VLOOKUP(B746&amp;Z746,事業所一覧!$A$2:$D$44337,4,FALSE),"事業所番号若しくはサービス名に誤りがないか確認してください。"),"愛知県外の事業所は手入力してください。"))</f>
        <v>事業所番号及びサービス名を入力してください。</v>
      </c>
      <c r="X746" s="500"/>
      <c r="Y746" s="501"/>
      <c r="Z746" s="511"/>
      <c r="AA746" s="511"/>
      <c r="AB746" s="511"/>
      <c r="AC746" s="348" t="str">
        <f>IFERROR(VLOOKUP(Z746,【参考】数式用!$A$4:$B$54,2,FALSE),"")</f>
        <v/>
      </c>
      <c r="AD746" s="221"/>
      <c r="AE746" s="220" t="str">
        <f>IF(B746="","",IF(AO746="総合事業","数式を削除して手入力",IFERROR(INDEX(【参考】数式用!$AT$3:$AV$452,MATCH(Q746&amp;V746,【参考】数式用!$AS$3:$AS$452,0),MATCH(VLOOKUP(Z746,【参考】数式用!$AW$2:$AX$53,2,FALSE),【参考】数式用!$AT$2:$AV$2,0)),10)))</f>
        <v/>
      </c>
      <c r="AN746" s="428" t="e">
        <f>IF($L$18="", "", VLOOKUP(Z746,【参考】数式用!$A$4:$M$54,13,FALSE))</f>
        <v>#N/A</v>
      </c>
      <c r="AO746" s="46" t="e">
        <f>VLOOKUP(Z746,【参考】数式用!$A$2:$N$54,14,FALSE)</f>
        <v>#N/A</v>
      </c>
    </row>
    <row r="747" spans="1:41" ht="50" customHeight="1">
      <c r="A747" s="495">
        <f t="shared" si="198"/>
        <v>690</v>
      </c>
      <c r="B747" s="542"/>
      <c r="C747" s="543"/>
      <c r="D747" s="543"/>
      <c r="E747" s="543"/>
      <c r="F747" s="543"/>
      <c r="G747" s="543"/>
      <c r="H747" s="543"/>
      <c r="I747" s="543"/>
      <c r="J747" s="543"/>
      <c r="K747" s="543"/>
      <c r="L747" s="536"/>
      <c r="M747" s="537"/>
      <c r="N747" s="537"/>
      <c r="O747" s="537"/>
      <c r="P747" s="538"/>
      <c r="Q747" s="502" t="s">
        <v>191</v>
      </c>
      <c r="R747" s="503"/>
      <c r="S747" s="503"/>
      <c r="T747" s="503"/>
      <c r="U747" s="504"/>
      <c r="V747" s="284"/>
      <c r="W747" s="499" t="str" cm="1">
        <f t="array" ref="W747">_xlfn.IFS(AND(B747="",Z747=""),"事業所番号及びサービス名を入力してください。",AND(B747="",Z747&lt;&gt;""),"事業所番号を入力してください。",AND(B747&lt;&gt;"",Z747=""),"サービス名を入力してください。",AND(B747&lt;&gt;"",Z747&lt;&gt;""),IF(LEFT(B747,2)="23",IFERROR(VLOOKUP(B747&amp;Z747,事業所一覧!$A$2:$D$44337,4,FALSE),"事業所番号若しくはサービス名に誤りがないか確認してください。"),"愛知県外の事業所は手入力してください。"))</f>
        <v>事業所番号及びサービス名を入力してください。</v>
      </c>
      <c r="X747" s="500"/>
      <c r="Y747" s="501"/>
      <c r="Z747" s="511"/>
      <c r="AA747" s="511"/>
      <c r="AB747" s="511"/>
      <c r="AC747" s="348" t="str">
        <f>IFERROR(VLOOKUP(Z747,【参考】数式用!$A$4:$B$54,2,FALSE),"")</f>
        <v/>
      </c>
      <c r="AD747" s="221"/>
      <c r="AE747" s="220" t="str">
        <f>IF(B747="","",IF(AO747="総合事業","数式を削除して手入力",IFERROR(INDEX(【参考】数式用!$AT$3:$AV$452,MATCH(Q747&amp;V747,【参考】数式用!$AS$3:$AS$452,0),MATCH(VLOOKUP(Z747,【参考】数式用!$AW$2:$AX$53,2,FALSE),【参考】数式用!$AT$2:$AV$2,0)),10)))</f>
        <v/>
      </c>
      <c r="AN747" s="428" t="e">
        <f>IF($L$18="", "", VLOOKUP(Z747,【参考】数式用!$A$4:$M$54,13,FALSE))</f>
        <v>#N/A</v>
      </c>
      <c r="AO747" s="46" t="e">
        <f>VLOOKUP(Z747,【参考】数式用!$A$2:$N$54,14,FALSE)</f>
        <v>#N/A</v>
      </c>
    </row>
    <row r="748" spans="1:41" ht="50" customHeight="1">
      <c r="A748" s="495">
        <f t="shared" si="198"/>
        <v>691</v>
      </c>
      <c r="B748" s="542"/>
      <c r="C748" s="543"/>
      <c r="D748" s="543"/>
      <c r="E748" s="543"/>
      <c r="F748" s="543"/>
      <c r="G748" s="543"/>
      <c r="H748" s="543"/>
      <c r="I748" s="543"/>
      <c r="J748" s="543"/>
      <c r="K748" s="543"/>
      <c r="L748" s="536"/>
      <c r="M748" s="537"/>
      <c r="N748" s="537"/>
      <c r="O748" s="537"/>
      <c r="P748" s="538"/>
      <c r="Q748" s="502" t="s">
        <v>191</v>
      </c>
      <c r="R748" s="503"/>
      <c r="S748" s="503"/>
      <c r="T748" s="503"/>
      <c r="U748" s="504"/>
      <c r="V748" s="284"/>
      <c r="W748" s="499" t="str" cm="1">
        <f t="array" ref="W748">_xlfn.IFS(AND(B748="",Z748=""),"事業所番号及びサービス名を入力してください。",AND(B748="",Z748&lt;&gt;""),"事業所番号を入力してください。",AND(B748&lt;&gt;"",Z748=""),"サービス名を入力してください。",AND(B748&lt;&gt;"",Z748&lt;&gt;""),IF(LEFT(B748,2)="23",IFERROR(VLOOKUP(B748&amp;Z748,事業所一覧!$A$2:$D$44337,4,FALSE),"事業所番号若しくはサービス名に誤りがないか確認してください。"),"愛知県外の事業所は手入力してください。"))</f>
        <v>事業所番号及びサービス名を入力してください。</v>
      </c>
      <c r="X748" s="500"/>
      <c r="Y748" s="501"/>
      <c r="Z748" s="511"/>
      <c r="AA748" s="511"/>
      <c r="AB748" s="511"/>
      <c r="AC748" s="348" t="str">
        <f>IFERROR(VLOOKUP(Z748,【参考】数式用!$A$4:$B$54,2,FALSE),"")</f>
        <v/>
      </c>
      <c r="AD748" s="221"/>
      <c r="AE748" s="220" t="str">
        <f>IF(B748="","",IF(AO748="総合事業","数式を削除して手入力",IFERROR(INDEX(【参考】数式用!$AT$3:$AV$452,MATCH(Q748&amp;V748,【参考】数式用!$AS$3:$AS$452,0),MATCH(VLOOKUP(Z748,【参考】数式用!$AW$2:$AX$53,2,FALSE),【参考】数式用!$AT$2:$AV$2,0)),10)))</f>
        <v/>
      </c>
      <c r="AN748" s="428" t="e">
        <f>IF($L$18="", "", VLOOKUP(Z748,【参考】数式用!$A$4:$M$54,13,FALSE))</f>
        <v>#N/A</v>
      </c>
      <c r="AO748" s="46" t="e">
        <f>VLOOKUP(Z748,【参考】数式用!$A$2:$N$54,14,FALSE)</f>
        <v>#N/A</v>
      </c>
    </row>
    <row r="749" spans="1:41" ht="50" customHeight="1">
      <c r="A749" s="495">
        <f t="shared" si="198"/>
        <v>692</v>
      </c>
      <c r="B749" s="542"/>
      <c r="C749" s="543"/>
      <c r="D749" s="543"/>
      <c r="E749" s="543"/>
      <c r="F749" s="543"/>
      <c r="G749" s="543"/>
      <c r="H749" s="543"/>
      <c r="I749" s="543"/>
      <c r="J749" s="543"/>
      <c r="K749" s="543"/>
      <c r="L749" s="536"/>
      <c r="M749" s="537"/>
      <c r="N749" s="537"/>
      <c r="O749" s="537"/>
      <c r="P749" s="538"/>
      <c r="Q749" s="502" t="s">
        <v>191</v>
      </c>
      <c r="R749" s="503"/>
      <c r="S749" s="503"/>
      <c r="T749" s="503"/>
      <c r="U749" s="504"/>
      <c r="V749" s="284"/>
      <c r="W749" s="499" t="str" cm="1">
        <f t="array" ref="W749">_xlfn.IFS(AND(B749="",Z749=""),"事業所番号及びサービス名を入力してください。",AND(B749="",Z749&lt;&gt;""),"事業所番号を入力してください。",AND(B749&lt;&gt;"",Z749=""),"サービス名を入力してください。",AND(B749&lt;&gt;"",Z749&lt;&gt;""),IF(LEFT(B749,2)="23",IFERROR(VLOOKUP(B749&amp;Z749,事業所一覧!$A$2:$D$44337,4,FALSE),"事業所番号若しくはサービス名に誤りがないか確認してください。"),"愛知県外の事業所は手入力してください。"))</f>
        <v>事業所番号及びサービス名を入力してください。</v>
      </c>
      <c r="X749" s="500"/>
      <c r="Y749" s="501"/>
      <c r="Z749" s="511"/>
      <c r="AA749" s="511"/>
      <c r="AB749" s="511"/>
      <c r="AC749" s="348" t="str">
        <f>IFERROR(VLOOKUP(Z749,【参考】数式用!$A$4:$B$54,2,FALSE),"")</f>
        <v/>
      </c>
      <c r="AD749" s="221"/>
      <c r="AE749" s="220" t="str">
        <f>IF(B749="","",IF(AO749="総合事業","数式を削除して手入力",IFERROR(INDEX(【参考】数式用!$AT$3:$AV$452,MATCH(Q749&amp;V749,【参考】数式用!$AS$3:$AS$452,0),MATCH(VLOOKUP(Z749,【参考】数式用!$AW$2:$AX$53,2,FALSE),【参考】数式用!$AT$2:$AV$2,0)),10)))</f>
        <v/>
      </c>
      <c r="AN749" s="428" t="e">
        <f>IF($L$18="", "", VLOOKUP(Z749,【参考】数式用!$A$4:$M$54,13,FALSE))</f>
        <v>#N/A</v>
      </c>
      <c r="AO749" s="46" t="e">
        <f>VLOOKUP(Z749,【参考】数式用!$A$2:$N$54,14,FALSE)</f>
        <v>#N/A</v>
      </c>
    </row>
    <row r="750" spans="1:41" ht="50" customHeight="1">
      <c r="A750" s="495">
        <f t="shared" si="198"/>
        <v>693</v>
      </c>
      <c r="B750" s="542"/>
      <c r="C750" s="543"/>
      <c r="D750" s="543"/>
      <c r="E750" s="543"/>
      <c r="F750" s="543"/>
      <c r="G750" s="543"/>
      <c r="H750" s="543"/>
      <c r="I750" s="543"/>
      <c r="J750" s="543"/>
      <c r="K750" s="543"/>
      <c r="L750" s="536"/>
      <c r="M750" s="537"/>
      <c r="N750" s="537"/>
      <c r="O750" s="537"/>
      <c r="P750" s="538"/>
      <c r="Q750" s="502" t="s">
        <v>191</v>
      </c>
      <c r="R750" s="503"/>
      <c r="S750" s="503"/>
      <c r="T750" s="503"/>
      <c r="U750" s="504"/>
      <c r="V750" s="284"/>
      <c r="W750" s="499" t="str" cm="1">
        <f t="array" ref="W750">_xlfn.IFS(AND(B750="",Z750=""),"事業所番号及びサービス名を入力してください。",AND(B750="",Z750&lt;&gt;""),"事業所番号を入力してください。",AND(B750&lt;&gt;"",Z750=""),"サービス名を入力してください。",AND(B750&lt;&gt;"",Z750&lt;&gt;""),IF(LEFT(B750,2)="23",IFERROR(VLOOKUP(B750&amp;Z750,事業所一覧!$A$2:$D$44337,4,FALSE),"事業所番号若しくはサービス名に誤りがないか確認してください。"),"愛知県外の事業所は手入力してください。"))</f>
        <v>事業所番号及びサービス名を入力してください。</v>
      </c>
      <c r="X750" s="500"/>
      <c r="Y750" s="501"/>
      <c r="Z750" s="511"/>
      <c r="AA750" s="511"/>
      <c r="AB750" s="511"/>
      <c r="AC750" s="348" t="str">
        <f>IFERROR(VLOOKUP(Z750,【参考】数式用!$A$4:$B$54,2,FALSE),"")</f>
        <v/>
      </c>
      <c r="AD750" s="221"/>
      <c r="AE750" s="220" t="str">
        <f>IF(B750="","",IF(AO750="総合事業","数式を削除して手入力",IFERROR(INDEX(【参考】数式用!$AT$3:$AV$452,MATCH(Q750&amp;V750,【参考】数式用!$AS$3:$AS$452,0),MATCH(VLOOKUP(Z750,【参考】数式用!$AW$2:$AX$53,2,FALSE),【参考】数式用!$AT$2:$AV$2,0)),10)))</f>
        <v/>
      </c>
      <c r="AN750" s="428" t="e">
        <f>IF($L$18="", "", VLOOKUP(Z750,【参考】数式用!$A$4:$M$54,13,FALSE))</f>
        <v>#N/A</v>
      </c>
      <c r="AO750" s="46" t="e">
        <f>VLOOKUP(Z750,【参考】数式用!$A$2:$N$54,14,FALSE)</f>
        <v>#N/A</v>
      </c>
    </row>
    <row r="751" spans="1:41" ht="50" customHeight="1">
      <c r="A751" s="495">
        <f t="shared" si="198"/>
        <v>694</v>
      </c>
      <c r="B751" s="542"/>
      <c r="C751" s="543"/>
      <c r="D751" s="543"/>
      <c r="E751" s="543"/>
      <c r="F751" s="543"/>
      <c r="G751" s="543"/>
      <c r="H751" s="543"/>
      <c r="I751" s="543"/>
      <c r="J751" s="543"/>
      <c r="K751" s="543"/>
      <c r="L751" s="536"/>
      <c r="M751" s="537"/>
      <c r="N751" s="537"/>
      <c r="O751" s="537"/>
      <c r="P751" s="538"/>
      <c r="Q751" s="502" t="s">
        <v>191</v>
      </c>
      <c r="R751" s="503"/>
      <c r="S751" s="503"/>
      <c r="T751" s="503"/>
      <c r="U751" s="504"/>
      <c r="V751" s="284"/>
      <c r="W751" s="499" t="str" cm="1">
        <f t="array" ref="W751">_xlfn.IFS(AND(B751="",Z751=""),"事業所番号及びサービス名を入力してください。",AND(B751="",Z751&lt;&gt;""),"事業所番号を入力してください。",AND(B751&lt;&gt;"",Z751=""),"サービス名を入力してください。",AND(B751&lt;&gt;"",Z751&lt;&gt;""),IF(LEFT(B751,2)="23",IFERROR(VLOOKUP(B751&amp;Z751,事業所一覧!$A$2:$D$44337,4,FALSE),"事業所番号若しくはサービス名に誤りがないか確認してください。"),"愛知県外の事業所は手入力してください。"))</f>
        <v>事業所番号及びサービス名を入力してください。</v>
      </c>
      <c r="X751" s="500"/>
      <c r="Y751" s="501"/>
      <c r="Z751" s="511"/>
      <c r="AA751" s="511"/>
      <c r="AB751" s="511"/>
      <c r="AC751" s="348" t="str">
        <f>IFERROR(VLOOKUP(Z751,【参考】数式用!$A$4:$B$54,2,FALSE),"")</f>
        <v/>
      </c>
      <c r="AD751" s="221"/>
      <c r="AE751" s="220" t="str">
        <f>IF(B751="","",IF(AO751="総合事業","数式を削除して手入力",IFERROR(INDEX(【参考】数式用!$AT$3:$AV$452,MATCH(Q751&amp;V751,【参考】数式用!$AS$3:$AS$452,0),MATCH(VLOOKUP(Z751,【参考】数式用!$AW$2:$AX$53,2,FALSE),【参考】数式用!$AT$2:$AV$2,0)),10)))</f>
        <v/>
      </c>
      <c r="AN751" s="428" t="e">
        <f>IF($L$18="", "", VLOOKUP(Z751,【参考】数式用!$A$4:$M$54,13,FALSE))</f>
        <v>#N/A</v>
      </c>
      <c r="AO751" s="46" t="e">
        <f>VLOOKUP(Z751,【参考】数式用!$A$2:$N$54,14,FALSE)</f>
        <v>#N/A</v>
      </c>
    </row>
    <row r="752" spans="1:41" ht="50" customHeight="1">
      <c r="A752" s="495">
        <f t="shared" si="198"/>
        <v>695</v>
      </c>
      <c r="B752" s="542"/>
      <c r="C752" s="543"/>
      <c r="D752" s="543"/>
      <c r="E752" s="543"/>
      <c r="F752" s="543"/>
      <c r="G752" s="543"/>
      <c r="H752" s="543"/>
      <c r="I752" s="543"/>
      <c r="J752" s="543"/>
      <c r="K752" s="543"/>
      <c r="L752" s="536"/>
      <c r="M752" s="537"/>
      <c r="N752" s="537"/>
      <c r="O752" s="537"/>
      <c r="P752" s="538"/>
      <c r="Q752" s="502" t="s">
        <v>191</v>
      </c>
      <c r="R752" s="503"/>
      <c r="S752" s="503"/>
      <c r="T752" s="503"/>
      <c r="U752" s="504"/>
      <c r="V752" s="284"/>
      <c r="W752" s="499" t="str" cm="1">
        <f t="array" ref="W752">_xlfn.IFS(AND(B752="",Z752=""),"事業所番号及びサービス名を入力してください。",AND(B752="",Z752&lt;&gt;""),"事業所番号を入力してください。",AND(B752&lt;&gt;"",Z752=""),"サービス名を入力してください。",AND(B752&lt;&gt;"",Z752&lt;&gt;""),IF(LEFT(B752,2)="23",IFERROR(VLOOKUP(B752&amp;Z752,事業所一覧!$A$2:$D$44337,4,FALSE),"事業所番号若しくはサービス名に誤りがないか確認してください。"),"愛知県外の事業所は手入力してください。"))</f>
        <v>事業所番号及びサービス名を入力してください。</v>
      </c>
      <c r="X752" s="500"/>
      <c r="Y752" s="501"/>
      <c r="Z752" s="511"/>
      <c r="AA752" s="511"/>
      <c r="AB752" s="511"/>
      <c r="AC752" s="348" t="str">
        <f>IFERROR(VLOOKUP(Z752,【参考】数式用!$A$4:$B$54,2,FALSE),"")</f>
        <v/>
      </c>
      <c r="AD752" s="221"/>
      <c r="AE752" s="220" t="str">
        <f>IF(B752="","",IF(AO752="総合事業","数式を削除して手入力",IFERROR(INDEX(【参考】数式用!$AT$3:$AV$452,MATCH(Q752&amp;V752,【参考】数式用!$AS$3:$AS$452,0),MATCH(VLOOKUP(Z752,【参考】数式用!$AW$2:$AX$53,2,FALSE),【参考】数式用!$AT$2:$AV$2,0)),10)))</f>
        <v/>
      </c>
      <c r="AN752" s="428" t="e">
        <f>IF($L$18="", "", VLOOKUP(Z752,【参考】数式用!$A$4:$M$54,13,FALSE))</f>
        <v>#N/A</v>
      </c>
      <c r="AO752" s="46" t="e">
        <f>VLOOKUP(Z752,【参考】数式用!$A$2:$N$54,14,FALSE)</f>
        <v>#N/A</v>
      </c>
    </row>
    <row r="753" spans="1:41" ht="50" customHeight="1">
      <c r="A753" s="495">
        <f t="shared" si="198"/>
        <v>696</v>
      </c>
      <c r="B753" s="542"/>
      <c r="C753" s="543"/>
      <c r="D753" s="543"/>
      <c r="E753" s="543"/>
      <c r="F753" s="543"/>
      <c r="G753" s="543"/>
      <c r="H753" s="543"/>
      <c r="I753" s="543"/>
      <c r="J753" s="543"/>
      <c r="K753" s="543"/>
      <c r="L753" s="536"/>
      <c r="M753" s="537"/>
      <c r="N753" s="537"/>
      <c r="O753" s="537"/>
      <c r="P753" s="538"/>
      <c r="Q753" s="502" t="s">
        <v>191</v>
      </c>
      <c r="R753" s="503"/>
      <c r="S753" s="503"/>
      <c r="T753" s="503"/>
      <c r="U753" s="504"/>
      <c r="V753" s="284"/>
      <c r="W753" s="499" t="str" cm="1">
        <f t="array" ref="W753">_xlfn.IFS(AND(B753="",Z753=""),"事業所番号及びサービス名を入力してください。",AND(B753="",Z753&lt;&gt;""),"事業所番号を入力してください。",AND(B753&lt;&gt;"",Z753=""),"サービス名を入力してください。",AND(B753&lt;&gt;"",Z753&lt;&gt;""),IF(LEFT(B753,2)="23",IFERROR(VLOOKUP(B753&amp;Z753,事業所一覧!$A$2:$D$44337,4,FALSE),"事業所番号若しくはサービス名に誤りがないか確認してください。"),"愛知県外の事業所は手入力してください。"))</f>
        <v>事業所番号及びサービス名を入力してください。</v>
      </c>
      <c r="X753" s="500"/>
      <c r="Y753" s="501"/>
      <c r="Z753" s="511"/>
      <c r="AA753" s="511"/>
      <c r="AB753" s="511"/>
      <c r="AC753" s="348" t="str">
        <f>IFERROR(VLOOKUP(Z753,【参考】数式用!$A$4:$B$54,2,FALSE),"")</f>
        <v/>
      </c>
      <c r="AD753" s="221"/>
      <c r="AE753" s="220" t="str">
        <f>IF(B753="","",IF(AO753="総合事業","数式を削除して手入力",IFERROR(INDEX(【参考】数式用!$AT$3:$AV$452,MATCH(Q753&amp;V753,【参考】数式用!$AS$3:$AS$452,0),MATCH(VLOOKUP(Z753,【参考】数式用!$AW$2:$AX$53,2,FALSE),【参考】数式用!$AT$2:$AV$2,0)),10)))</f>
        <v/>
      </c>
      <c r="AN753" s="428" t="e">
        <f>IF($L$18="", "", VLOOKUP(Z753,【参考】数式用!$A$4:$M$54,13,FALSE))</f>
        <v>#N/A</v>
      </c>
      <c r="AO753" s="46" t="e">
        <f>VLOOKUP(Z753,【参考】数式用!$A$2:$N$54,14,FALSE)</f>
        <v>#N/A</v>
      </c>
    </row>
    <row r="754" spans="1:41" ht="50" customHeight="1">
      <c r="A754" s="495">
        <f t="shared" si="198"/>
        <v>697</v>
      </c>
      <c r="B754" s="542"/>
      <c r="C754" s="543"/>
      <c r="D754" s="543"/>
      <c r="E754" s="543"/>
      <c r="F754" s="543"/>
      <c r="G754" s="543"/>
      <c r="H754" s="543"/>
      <c r="I754" s="543"/>
      <c r="J754" s="543"/>
      <c r="K754" s="543"/>
      <c r="L754" s="536"/>
      <c r="M754" s="537"/>
      <c r="N754" s="537"/>
      <c r="O754" s="537"/>
      <c r="P754" s="538"/>
      <c r="Q754" s="502" t="s">
        <v>191</v>
      </c>
      <c r="R754" s="503"/>
      <c r="S754" s="503"/>
      <c r="T754" s="503"/>
      <c r="U754" s="504"/>
      <c r="V754" s="284"/>
      <c r="W754" s="499" t="str" cm="1">
        <f t="array" ref="W754">_xlfn.IFS(AND(B754="",Z754=""),"事業所番号及びサービス名を入力してください。",AND(B754="",Z754&lt;&gt;""),"事業所番号を入力してください。",AND(B754&lt;&gt;"",Z754=""),"サービス名を入力してください。",AND(B754&lt;&gt;"",Z754&lt;&gt;""),IF(LEFT(B754,2)="23",IFERROR(VLOOKUP(B754&amp;Z754,事業所一覧!$A$2:$D$44337,4,FALSE),"事業所番号若しくはサービス名に誤りがないか確認してください。"),"愛知県外の事業所は手入力してください。"))</f>
        <v>事業所番号及びサービス名を入力してください。</v>
      </c>
      <c r="X754" s="500"/>
      <c r="Y754" s="501"/>
      <c r="Z754" s="511"/>
      <c r="AA754" s="511"/>
      <c r="AB754" s="511"/>
      <c r="AC754" s="348" t="str">
        <f>IFERROR(VLOOKUP(Z754,【参考】数式用!$A$4:$B$54,2,FALSE),"")</f>
        <v/>
      </c>
      <c r="AD754" s="221"/>
      <c r="AE754" s="220" t="str">
        <f>IF(B754="","",IF(AO754="総合事業","数式を削除して手入力",IFERROR(INDEX(【参考】数式用!$AT$3:$AV$452,MATCH(Q754&amp;V754,【参考】数式用!$AS$3:$AS$452,0),MATCH(VLOOKUP(Z754,【参考】数式用!$AW$2:$AX$53,2,FALSE),【参考】数式用!$AT$2:$AV$2,0)),10)))</f>
        <v/>
      </c>
      <c r="AN754" s="428" t="e">
        <f>IF($L$18="", "", VLOOKUP(Z754,【参考】数式用!$A$4:$M$54,13,FALSE))</f>
        <v>#N/A</v>
      </c>
      <c r="AO754" s="46" t="e">
        <f>VLOOKUP(Z754,【参考】数式用!$A$2:$N$54,14,FALSE)</f>
        <v>#N/A</v>
      </c>
    </row>
    <row r="755" spans="1:41" ht="50" customHeight="1">
      <c r="A755" s="495">
        <f t="shared" si="198"/>
        <v>698</v>
      </c>
      <c r="B755" s="542"/>
      <c r="C755" s="543"/>
      <c r="D755" s="543"/>
      <c r="E755" s="543"/>
      <c r="F755" s="543"/>
      <c r="G755" s="543"/>
      <c r="H755" s="543"/>
      <c r="I755" s="543"/>
      <c r="J755" s="543"/>
      <c r="K755" s="543"/>
      <c r="L755" s="536"/>
      <c r="M755" s="537"/>
      <c r="N755" s="537"/>
      <c r="O755" s="537"/>
      <c r="P755" s="538"/>
      <c r="Q755" s="502" t="s">
        <v>191</v>
      </c>
      <c r="R755" s="503"/>
      <c r="S755" s="503"/>
      <c r="T755" s="503"/>
      <c r="U755" s="504"/>
      <c r="V755" s="284"/>
      <c r="W755" s="499" t="str" cm="1">
        <f t="array" ref="W755">_xlfn.IFS(AND(B755="",Z755=""),"事業所番号及びサービス名を入力してください。",AND(B755="",Z755&lt;&gt;""),"事業所番号を入力してください。",AND(B755&lt;&gt;"",Z755=""),"サービス名を入力してください。",AND(B755&lt;&gt;"",Z755&lt;&gt;""),IF(LEFT(B755,2)="23",IFERROR(VLOOKUP(B755&amp;Z755,事業所一覧!$A$2:$D$44337,4,FALSE),"事業所番号若しくはサービス名に誤りがないか確認してください。"),"愛知県外の事業所は手入力してください。"))</f>
        <v>事業所番号及びサービス名を入力してください。</v>
      </c>
      <c r="X755" s="500"/>
      <c r="Y755" s="501"/>
      <c r="Z755" s="511"/>
      <c r="AA755" s="511"/>
      <c r="AB755" s="511"/>
      <c r="AC755" s="348" t="str">
        <f>IFERROR(VLOOKUP(Z755,【参考】数式用!$A$4:$B$54,2,FALSE),"")</f>
        <v/>
      </c>
      <c r="AD755" s="221"/>
      <c r="AE755" s="220" t="str">
        <f>IF(B755="","",IF(AO755="総合事業","数式を削除して手入力",IFERROR(INDEX(【参考】数式用!$AT$3:$AV$452,MATCH(Q755&amp;V755,【参考】数式用!$AS$3:$AS$452,0),MATCH(VLOOKUP(Z755,【参考】数式用!$AW$2:$AX$53,2,FALSE),【参考】数式用!$AT$2:$AV$2,0)),10)))</f>
        <v/>
      </c>
      <c r="AN755" s="428" t="e">
        <f>IF($L$18="", "", VLOOKUP(Z755,【参考】数式用!$A$4:$M$54,13,FALSE))</f>
        <v>#N/A</v>
      </c>
      <c r="AO755" s="46" t="e">
        <f>VLOOKUP(Z755,【参考】数式用!$A$2:$N$54,14,FALSE)</f>
        <v>#N/A</v>
      </c>
    </row>
    <row r="756" spans="1:41" ht="50" customHeight="1">
      <c r="A756" s="495">
        <f t="shared" si="198"/>
        <v>699</v>
      </c>
      <c r="B756" s="542"/>
      <c r="C756" s="543"/>
      <c r="D756" s="543"/>
      <c r="E756" s="543"/>
      <c r="F756" s="543"/>
      <c r="G756" s="543"/>
      <c r="H756" s="543"/>
      <c r="I756" s="543"/>
      <c r="J756" s="543"/>
      <c r="K756" s="543"/>
      <c r="L756" s="536"/>
      <c r="M756" s="537"/>
      <c r="N756" s="537"/>
      <c r="O756" s="537"/>
      <c r="P756" s="538"/>
      <c r="Q756" s="502" t="s">
        <v>191</v>
      </c>
      <c r="R756" s="503"/>
      <c r="S756" s="503"/>
      <c r="T756" s="503"/>
      <c r="U756" s="504"/>
      <c r="V756" s="284"/>
      <c r="W756" s="499" t="str" cm="1">
        <f t="array" ref="W756">_xlfn.IFS(AND(B756="",Z756=""),"事業所番号及びサービス名を入力してください。",AND(B756="",Z756&lt;&gt;""),"事業所番号を入力してください。",AND(B756&lt;&gt;"",Z756=""),"サービス名を入力してください。",AND(B756&lt;&gt;"",Z756&lt;&gt;""),IF(LEFT(B756,2)="23",IFERROR(VLOOKUP(B756&amp;Z756,事業所一覧!$A$2:$D$44337,4,FALSE),"事業所番号若しくはサービス名に誤りがないか確認してください。"),"愛知県外の事業所は手入力してください。"))</f>
        <v>事業所番号及びサービス名を入力してください。</v>
      </c>
      <c r="X756" s="500"/>
      <c r="Y756" s="501"/>
      <c r="Z756" s="511"/>
      <c r="AA756" s="511"/>
      <c r="AB756" s="511"/>
      <c r="AC756" s="348" t="str">
        <f>IFERROR(VLOOKUP(Z756,【参考】数式用!$A$4:$B$54,2,FALSE),"")</f>
        <v/>
      </c>
      <c r="AD756" s="221"/>
      <c r="AE756" s="220" t="str">
        <f>IF(B756="","",IF(AO756="総合事業","数式を削除して手入力",IFERROR(INDEX(【参考】数式用!$AT$3:$AV$452,MATCH(Q756&amp;V756,【参考】数式用!$AS$3:$AS$452,0),MATCH(VLOOKUP(Z756,【参考】数式用!$AW$2:$AX$53,2,FALSE),【参考】数式用!$AT$2:$AV$2,0)),10)))</f>
        <v/>
      </c>
      <c r="AN756" s="428" t="e">
        <f>IF($L$18="", "", VLOOKUP(Z756,【参考】数式用!$A$4:$M$54,13,FALSE))</f>
        <v>#N/A</v>
      </c>
      <c r="AO756" s="46" t="e">
        <f>VLOOKUP(Z756,【参考】数式用!$A$2:$N$54,14,FALSE)</f>
        <v>#N/A</v>
      </c>
    </row>
    <row r="757" spans="1:41" ht="50" customHeight="1">
      <c r="A757" s="495">
        <f t="shared" si="198"/>
        <v>700</v>
      </c>
      <c r="B757" s="542"/>
      <c r="C757" s="543"/>
      <c r="D757" s="543"/>
      <c r="E757" s="543"/>
      <c r="F757" s="543"/>
      <c r="G757" s="543"/>
      <c r="H757" s="543"/>
      <c r="I757" s="543"/>
      <c r="J757" s="543"/>
      <c r="K757" s="543"/>
      <c r="L757" s="536"/>
      <c r="M757" s="537"/>
      <c r="N757" s="537"/>
      <c r="O757" s="537"/>
      <c r="P757" s="538"/>
      <c r="Q757" s="502" t="s">
        <v>191</v>
      </c>
      <c r="R757" s="503"/>
      <c r="S757" s="503"/>
      <c r="T757" s="503"/>
      <c r="U757" s="504"/>
      <c r="V757" s="284"/>
      <c r="W757" s="499" t="str" cm="1">
        <f t="array" ref="W757">_xlfn.IFS(AND(B757="",Z757=""),"事業所番号及びサービス名を入力してください。",AND(B757="",Z757&lt;&gt;""),"事業所番号を入力してください。",AND(B757&lt;&gt;"",Z757=""),"サービス名を入力してください。",AND(B757&lt;&gt;"",Z757&lt;&gt;""),IF(LEFT(B757,2)="23",IFERROR(VLOOKUP(B757&amp;Z757,事業所一覧!$A$2:$D$44337,4,FALSE),"事業所番号若しくはサービス名に誤りがないか確認してください。"),"愛知県外の事業所は手入力してください。"))</f>
        <v>事業所番号及びサービス名を入力してください。</v>
      </c>
      <c r="X757" s="500"/>
      <c r="Y757" s="501"/>
      <c r="Z757" s="511"/>
      <c r="AA757" s="511"/>
      <c r="AB757" s="511"/>
      <c r="AC757" s="348" t="str">
        <f>IFERROR(VLOOKUP(Z757,【参考】数式用!$A$4:$B$54,2,FALSE),"")</f>
        <v/>
      </c>
      <c r="AD757" s="221"/>
      <c r="AE757" s="220" t="str">
        <f>IF(B757="","",IF(AO757="総合事業","数式を削除して手入力",IFERROR(INDEX(【参考】数式用!$AT$3:$AV$452,MATCH(Q757&amp;V757,【参考】数式用!$AS$3:$AS$452,0),MATCH(VLOOKUP(Z757,【参考】数式用!$AW$2:$AX$53,2,FALSE),【参考】数式用!$AT$2:$AV$2,0)),10)))</f>
        <v/>
      </c>
      <c r="AN757" s="428" t="e">
        <f>IF($L$18="", "", VLOOKUP(Z757,【参考】数式用!$A$4:$M$54,13,FALSE))</f>
        <v>#N/A</v>
      </c>
      <c r="AO757" s="46" t="e">
        <f>VLOOKUP(Z757,【参考】数式用!$A$2:$N$54,14,FALSE)</f>
        <v>#N/A</v>
      </c>
    </row>
    <row r="758" spans="1:41" ht="50" customHeight="1">
      <c r="A758" s="495">
        <f t="shared" si="198"/>
        <v>701</v>
      </c>
      <c r="B758" s="542"/>
      <c r="C758" s="543"/>
      <c r="D758" s="543"/>
      <c r="E758" s="543"/>
      <c r="F758" s="543"/>
      <c r="G758" s="543"/>
      <c r="H758" s="543"/>
      <c r="I758" s="543"/>
      <c r="J758" s="543"/>
      <c r="K758" s="543"/>
      <c r="L758" s="536"/>
      <c r="M758" s="537"/>
      <c r="N758" s="537"/>
      <c r="O758" s="537"/>
      <c r="P758" s="538"/>
      <c r="Q758" s="502" t="s">
        <v>191</v>
      </c>
      <c r="R758" s="503"/>
      <c r="S758" s="503"/>
      <c r="T758" s="503"/>
      <c r="U758" s="504"/>
      <c r="V758" s="284"/>
      <c r="W758" s="499" t="str" cm="1">
        <f t="array" ref="W758">_xlfn.IFS(AND(B758="",Z758=""),"事業所番号及びサービス名を入力してください。",AND(B758="",Z758&lt;&gt;""),"事業所番号を入力してください。",AND(B758&lt;&gt;"",Z758=""),"サービス名を入力してください。",AND(B758&lt;&gt;"",Z758&lt;&gt;""),IF(LEFT(B758,2)="23",IFERROR(VLOOKUP(B758&amp;Z758,事業所一覧!$A$2:$D$44337,4,FALSE),"事業所番号若しくはサービス名に誤りがないか確認してください。"),"愛知県外の事業所は手入力してください。"))</f>
        <v>事業所番号及びサービス名を入力してください。</v>
      </c>
      <c r="X758" s="500"/>
      <c r="Y758" s="501"/>
      <c r="Z758" s="511"/>
      <c r="AA758" s="511"/>
      <c r="AB758" s="511"/>
      <c r="AC758" s="348" t="str">
        <f>IFERROR(VLOOKUP(Z758,【参考】数式用!$A$4:$B$54,2,FALSE),"")</f>
        <v/>
      </c>
      <c r="AD758" s="221"/>
      <c r="AE758" s="220" t="str">
        <f>IF(B758="","",IF(AO758="総合事業","数式を削除して手入力",IFERROR(INDEX(【参考】数式用!$AT$3:$AV$452,MATCH(Q758&amp;V758,【参考】数式用!$AS$3:$AS$452,0),MATCH(VLOOKUP(Z758,【参考】数式用!$AW$2:$AX$53,2,FALSE),【参考】数式用!$AT$2:$AV$2,0)),10)))</f>
        <v/>
      </c>
      <c r="AN758" s="428" t="e">
        <f>IF($L$18="", "", VLOOKUP(Z758,【参考】数式用!$A$4:$M$54,13,FALSE))</f>
        <v>#N/A</v>
      </c>
      <c r="AO758" s="46" t="e">
        <f>VLOOKUP(Z758,【参考】数式用!$A$2:$N$54,14,FALSE)</f>
        <v>#N/A</v>
      </c>
    </row>
    <row r="759" spans="1:41" ht="50" customHeight="1">
      <c r="A759" s="495">
        <f t="shared" si="198"/>
        <v>702</v>
      </c>
      <c r="B759" s="542"/>
      <c r="C759" s="543"/>
      <c r="D759" s="543"/>
      <c r="E759" s="543"/>
      <c r="F759" s="543"/>
      <c r="G759" s="543"/>
      <c r="H759" s="543"/>
      <c r="I759" s="543"/>
      <c r="J759" s="543"/>
      <c r="K759" s="543"/>
      <c r="L759" s="536"/>
      <c r="M759" s="537"/>
      <c r="N759" s="537"/>
      <c r="O759" s="537"/>
      <c r="P759" s="538"/>
      <c r="Q759" s="502" t="s">
        <v>191</v>
      </c>
      <c r="R759" s="503"/>
      <c r="S759" s="503"/>
      <c r="T759" s="503"/>
      <c r="U759" s="504"/>
      <c r="V759" s="284"/>
      <c r="W759" s="499" t="str" cm="1">
        <f t="array" ref="W759">_xlfn.IFS(AND(B759="",Z759=""),"事業所番号及びサービス名を入力してください。",AND(B759="",Z759&lt;&gt;""),"事業所番号を入力してください。",AND(B759&lt;&gt;"",Z759=""),"サービス名を入力してください。",AND(B759&lt;&gt;"",Z759&lt;&gt;""),IF(LEFT(B759,2)="23",IFERROR(VLOOKUP(B759&amp;Z759,事業所一覧!$A$2:$D$44337,4,FALSE),"事業所番号若しくはサービス名に誤りがないか確認してください。"),"愛知県外の事業所は手入力してください。"))</f>
        <v>事業所番号及びサービス名を入力してください。</v>
      </c>
      <c r="X759" s="500"/>
      <c r="Y759" s="501"/>
      <c r="Z759" s="511"/>
      <c r="AA759" s="511"/>
      <c r="AB759" s="511"/>
      <c r="AC759" s="348" t="str">
        <f>IFERROR(VLOOKUP(Z759,【参考】数式用!$A$4:$B$54,2,FALSE),"")</f>
        <v/>
      </c>
      <c r="AD759" s="221"/>
      <c r="AE759" s="220" t="str">
        <f>IF(B759="","",IF(AO759="総合事業","数式を削除して手入力",IFERROR(INDEX(【参考】数式用!$AT$3:$AV$452,MATCH(Q759&amp;V759,【参考】数式用!$AS$3:$AS$452,0),MATCH(VLOOKUP(Z759,【参考】数式用!$AW$2:$AX$53,2,FALSE),【参考】数式用!$AT$2:$AV$2,0)),10)))</f>
        <v/>
      </c>
      <c r="AN759" s="428" t="e">
        <f>IF($L$18="", "", VLOOKUP(Z759,【参考】数式用!$A$4:$M$54,13,FALSE))</f>
        <v>#N/A</v>
      </c>
      <c r="AO759" s="46" t="e">
        <f>VLOOKUP(Z759,【参考】数式用!$A$2:$N$54,14,FALSE)</f>
        <v>#N/A</v>
      </c>
    </row>
    <row r="760" spans="1:41" ht="50" customHeight="1">
      <c r="A760" s="495">
        <f t="shared" si="198"/>
        <v>703</v>
      </c>
      <c r="B760" s="542"/>
      <c r="C760" s="543"/>
      <c r="D760" s="543"/>
      <c r="E760" s="543"/>
      <c r="F760" s="543"/>
      <c r="G760" s="543"/>
      <c r="H760" s="543"/>
      <c r="I760" s="543"/>
      <c r="J760" s="543"/>
      <c r="K760" s="543"/>
      <c r="L760" s="536"/>
      <c r="M760" s="537"/>
      <c r="N760" s="537"/>
      <c r="O760" s="537"/>
      <c r="P760" s="538"/>
      <c r="Q760" s="502" t="s">
        <v>191</v>
      </c>
      <c r="R760" s="503"/>
      <c r="S760" s="503"/>
      <c r="T760" s="503"/>
      <c r="U760" s="504"/>
      <c r="V760" s="284"/>
      <c r="W760" s="499" t="str" cm="1">
        <f t="array" ref="W760">_xlfn.IFS(AND(B760="",Z760=""),"事業所番号及びサービス名を入力してください。",AND(B760="",Z760&lt;&gt;""),"事業所番号を入力してください。",AND(B760&lt;&gt;"",Z760=""),"サービス名を入力してください。",AND(B760&lt;&gt;"",Z760&lt;&gt;""),IF(LEFT(B760,2)="23",IFERROR(VLOOKUP(B760&amp;Z760,事業所一覧!$A$2:$D$44337,4,FALSE),"事業所番号若しくはサービス名に誤りがないか確認してください。"),"愛知県外の事業所は手入力してください。"))</f>
        <v>事業所番号及びサービス名を入力してください。</v>
      </c>
      <c r="X760" s="500"/>
      <c r="Y760" s="501"/>
      <c r="Z760" s="511"/>
      <c r="AA760" s="511"/>
      <c r="AB760" s="511"/>
      <c r="AC760" s="348" t="str">
        <f>IFERROR(VLOOKUP(Z760,【参考】数式用!$A$4:$B$54,2,FALSE),"")</f>
        <v/>
      </c>
      <c r="AD760" s="221"/>
      <c r="AE760" s="220" t="str">
        <f>IF(B760="","",IF(AO760="総合事業","数式を削除して手入力",IFERROR(INDEX(【参考】数式用!$AT$3:$AV$452,MATCH(Q760&amp;V760,【参考】数式用!$AS$3:$AS$452,0),MATCH(VLOOKUP(Z760,【参考】数式用!$AW$2:$AX$53,2,FALSE),【参考】数式用!$AT$2:$AV$2,0)),10)))</f>
        <v/>
      </c>
      <c r="AN760" s="428" t="e">
        <f>IF($L$18="", "", VLOOKUP(Z760,【参考】数式用!$A$4:$M$54,13,FALSE))</f>
        <v>#N/A</v>
      </c>
      <c r="AO760" s="46" t="e">
        <f>VLOOKUP(Z760,【参考】数式用!$A$2:$N$54,14,FALSE)</f>
        <v>#N/A</v>
      </c>
    </row>
    <row r="761" spans="1:41" ht="50" customHeight="1">
      <c r="A761" s="495">
        <f t="shared" si="198"/>
        <v>704</v>
      </c>
      <c r="B761" s="542"/>
      <c r="C761" s="543"/>
      <c r="D761" s="543"/>
      <c r="E761" s="543"/>
      <c r="F761" s="543"/>
      <c r="G761" s="543"/>
      <c r="H761" s="543"/>
      <c r="I761" s="543"/>
      <c r="J761" s="543"/>
      <c r="K761" s="543"/>
      <c r="L761" s="536"/>
      <c r="M761" s="537"/>
      <c r="N761" s="537"/>
      <c r="O761" s="537"/>
      <c r="P761" s="538"/>
      <c r="Q761" s="502" t="s">
        <v>191</v>
      </c>
      <c r="R761" s="503"/>
      <c r="S761" s="503"/>
      <c r="T761" s="503"/>
      <c r="U761" s="504"/>
      <c r="V761" s="284"/>
      <c r="W761" s="499" t="str" cm="1">
        <f t="array" ref="W761">_xlfn.IFS(AND(B761="",Z761=""),"事業所番号及びサービス名を入力してください。",AND(B761="",Z761&lt;&gt;""),"事業所番号を入力してください。",AND(B761&lt;&gt;"",Z761=""),"サービス名を入力してください。",AND(B761&lt;&gt;"",Z761&lt;&gt;""),IF(LEFT(B761,2)="23",IFERROR(VLOOKUP(B761&amp;Z761,事業所一覧!$A$2:$D$44337,4,FALSE),"事業所番号若しくはサービス名に誤りがないか確認してください。"),"愛知県外の事業所は手入力してください。"))</f>
        <v>事業所番号及びサービス名を入力してください。</v>
      </c>
      <c r="X761" s="500"/>
      <c r="Y761" s="501"/>
      <c r="Z761" s="511"/>
      <c r="AA761" s="511"/>
      <c r="AB761" s="511"/>
      <c r="AC761" s="348" t="str">
        <f>IFERROR(VLOOKUP(Z761,【参考】数式用!$A$4:$B$54,2,FALSE),"")</f>
        <v/>
      </c>
      <c r="AD761" s="221"/>
      <c r="AE761" s="220" t="str">
        <f>IF(B761="","",IF(AO761="総合事業","数式を削除して手入力",IFERROR(INDEX(【参考】数式用!$AT$3:$AV$452,MATCH(Q761&amp;V761,【参考】数式用!$AS$3:$AS$452,0),MATCH(VLOOKUP(Z761,【参考】数式用!$AW$2:$AX$53,2,FALSE),【参考】数式用!$AT$2:$AV$2,0)),10)))</f>
        <v/>
      </c>
      <c r="AN761" s="428" t="e">
        <f>IF($L$18="", "", VLOOKUP(Z761,【参考】数式用!$A$4:$M$54,13,FALSE))</f>
        <v>#N/A</v>
      </c>
      <c r="AO761" s="46" t="e">
        <f>VLOOKUP(Z761,【参考】数式用!$A$2:$N$54,14,FALSE)</f>
        <v>#N/A</v>
      </c>
    </row>
    <row r="762" spans="1:41" ht="50" customHeight="1">
      <c r="A762" s="495">
        <f t="shared" si="198"/>
        <v>705</v>
      </c>
      <c r="B762" s="542"/>
      <c r="C762" s="543"/>
      <c r="D762" s="543"/>
      <c r="E762" s="543"/>
      <c r="F762" s="543"/>
      <c r="G762" s="543"/>
      <c r="H762" s="543"/>
      <c r="I762" s="543"/>
      <c r="J762" s="543"/>
      <c r="K762" s="543"/>
      <c r="L762" s="536"/>
      <c r="M762" s="537"/>
      <c r="N762" s="537"/>
      <c r="O762" s="537"/>
      <c r="P762" s="538"/>
      <c r="Q762" s="502" t="s">
        <v>191</v>
      </c>
      <c r="R762" s="503"/>
      <c r="S762" s="503"/>
      <c r="T762" s="503"/>
      <c r="U762" s="504"/>
      <c r="V762" s="284"/>
      <c r="W762" s="499" t="str" cm="1">
        <f t="array" ref="W762">_xlfn.IFS(AND(B762="",Z762=""),"事業所番号及びサービス名を入力してください。",AND(B762="",Z762&lt;&gt;""),"事業所番号を入力してください。",AND(B762&lt;&gt;"",Z762=""),"サービス名を入力してください。",AND(B762&lt;&gt;"",Z762&lt;&gt;""),IF(LEFT(B762,2)="23",IFERROR(VLOOKUP(B762&amp;Z762,事業所一覧!$A$2:$D$44337,4,FALSE),"事業所番号若しくはサービス名に誤りがないか確認してください。"),"愛知県外の事業所は手入力してください。"))</f>
        <v>事業所番号及びサービス名を入力してください。</v>
      </c>
      <c r="X762" s="500"/>
      <c r="Y762" s="501"/>
      <c r="Z762" s="511"/>
      <c r="AA762" s="511"/>
      <c r="AB762" s="511"/>
      <c r="AC762" s="348" t="str">
        <f>IFERROR(VLOOKUP(Z762,【参考】数式用!$A$4:$B$54,2,FALSE),"")</f>
        <v/>
      </c>
      <c r="AD762" s="221"/>
      <c r="AE762" s="220" t="str">
        <f>IF(B762="","",IF(AO762="総合事業","数式を削除して手入力",IFERROR(INDEX(【参考】数式用!$AT$3:$AV$452,MATCH(Q762&amp;V762,【参考】数式用!$AS$3:$AS$452,0),MATCH(VLOOKUP(Z762,【参考】数式用!$AW$2:$AX$53,2,FALSE),【参考】数式用!$AT$2:$AV$2,0)),10)))</f>
        <v/>
      </c>
      <c r="AN762" s="428" t="e">
        <f>IF($L$18="", "", VLOOKUP(Z762,【参考】数式用!$A$4:$M$54,13,FALSE))</f>
        <v>#N/A</v>
      </c>
      <c r="AO762" s="46" t="e">
        <f>VLOOKUP(Z762,【参考】数式用!$A$2:$N$54,14,FALSE)</f>
        <v>#N/A</v>
      </c>
    </row>
    <row r="763" spans="1:41" ht="50" customHeight="1">
      <c r="A763" s="495">
        <f t="shared" si="198"/>
        <v>706</v>
      </c>
      <c r="B763" s="542"/>
      <c r="C763" s="543"/>
      <c r="D763" s="543"/>
      <c r="E763" s="543"/>
      <c r="F763" s="543"/>
      <c r="G763" s="543"/>
      <c r="H763" s="543"/>
      <c r="I763" s="543"/>
      <c r="J763" s="543"/>
      <c r="K763" s="543"/>
      <c r="L763" s="536"/>
      <c r="M763" s="537"/>
      <c r="N763" s="537"/>
      <c r="O763" s="537"/>
      <c r="P763" s="538"/>
      <c r="Q763" s="502" t="s">
        <v>191</v>
      </c>
      <c r="R763" s="503"/>
      <c r="S763" s="503"/>
      <c r="T763" s="503"/>
      <c r="U763" s="504"/>
      <c r="V763" s="284"/>
      <c r="W763" s="499" t="str" cm="1">
        <f t="array" ref="W763">_xlfn.IFS(AND(B763="",Z763=""),"事業所番号及びサービス名を入力してください。",AND(B763="",Z763&lt;&gt;""),"事業所番号を入力してください。",AND(B763&lt;&gt;"",Z763=""),"サービス名を入力してください。",AND(B763&lt;&gt;"",Z763&lt;&gt;""),IF(LEFT(B763,2)="23",IFERROR(VLOOKUP(B763&amp;Z763,事業所一覧!$A$2:$D$44337,4,FALSE),"事業所番号若しくはサービス名に誤りがないか確認してください。"),"愛知県外の事業所は手入力してください。"))</f>
        <v>事業所番号及びサービス名を入力してください。</v>
      </c>
      <c r="X763" s="500"/>
      <c r="Y763" s="501"/>
      <c r="Z763" s="511"/>
      <c r="AA763" s="511"/>
      <c r="AB763" s="511"/>
      <c r="AC763" s="348" t="str">
        <f>IFERROR(VLOOKUP(Z763,【参考】数式用!$A$4:$B$54,2,FALSE),"")</f>
        <v/>
      </c>
      <c r="AD763" s="221"/>
      <c r="AE763" s="220" t="str">
        <f>IF(B763="","",IF(AO763="総合事業","数式を削除して手入力",IFERROR(INDEX(【参考】数式用!$AT$3:$AV$452,MATCH(Q763&amp;V763,【参考】数式用!$AS$3:$AS$452,0),MATCH(VLOOKUP(Z763,【参考】数式用!$AW$2:$AX$53,2,FALSE),【参考】数式用!$AT$2:$AV$2,0)),10)))</f>
        <v/>
      </c>
      <c r="AN763" s="428" t="e">
        <f>IF($L$18="", "", VLOOKUP(Z763,【参考】数式用!$A$4:$M$54,13,FALSE))</f>
        <v>#N/A</v>
      </c>
      <c r="AO763" s="46" t="e">
        <f>VLOOKUP(Z763,【参考】数式用!$A$2:$N$54,14,FALSE)</f>
        <v>#N/A</v>
      </c>
    </row>
    <row r="764" spans="1:41" ht="50" customHeight="1">
      <c r="A764" s="495">
        <f t="shared" si="198"/>
        <v>707</v>
      </c>
      <c r="B764" s="542"/>
      <c r="C764" s="543"/>
      <c r="D764" s="543"/>
      <c r="E764" s="543"/>
      <c r="F764" s="543"/>
      <c r="G764" s="543"/>
      <c r="H764" s="543"/>
      <c r="I764" s="543"/>
      <c r="J764" s="543"/>
      <c r="K764" s="543"/>
      <c r="L764" s="536"/>
      <c r="M764" s="537"/>
      <c r="N764" s="537"/>
      <c r="O764" s="537"/>
      <c r="P764" s="538"/>
      <c r="Q764" s="502" t="s">
        <v>191</v>
      </c>
      <c r="R764" s="503"/>
      <c r="S764" s="503"/>
      <c r="T764" s="503"/>
      <c r="U764" s="504"/>
      <c r="V764" s="284"/>
      <c r="W764" s="499" t="str" cm="1">
        <f t="array" ref="W764">_xlfn.IFS(AND(B764="",Z764=""),"事業所番号及びサービス名を入力してください。",AND(B764="",Z764&lt;&gt;""),"事業所番号を入力してください。",AND(B764&lt;&gt;"",Z764=""),"サービス名を入力してください。",AND(B764&lt;&gt;"",Z764&lt;&gt;""),IF(LEFT(B764,2)="23",IFERROR(VLOOKUP(B764&amp;Z764,事業所一覧!$A$2:$D$44337,4,FALSE),"事業所番号若しくはサービス名に誤りがないか確認してください。"),"愛知県外の事業所は手入力してください。"))</f>
        <v>事業所番号及びサービス名を入力してください。</v>
      </c>
      <c r="X764" s="500"/>
      <c r="Y764" s="501"/>
      <c r="Z764" s="511"/>
      <c r="AA764" s="511"/>
      <c r="AB764" s="511"/>
      <c r="AC764" s="348" t="str">
        <f>IFERROR(VLOOKUP(Z764,【参考】数式用!$A$4:$B$54,2,FALSE),"")</f>
        <v/>
      </c>
      <c r="AD764" s="221"/>
      <c r="AE764" s="220" t="str">
        <f>IF(B764="","",IF(AO764="総合事業","数式を削除して手入力",IFERROR(INDEX(【参考】数式用!$AT$3:$AV$452,MATCH(Q764&amp;V764,【参考】数式用!$AS$3:$AS$452,0),MATCH(VLOOKUP(Z764,【参考】数式用!$AW$2:$AX$53,2,FALSE),【参考】数式用!$AT$2:$AV$2,0)),10)))</f>
        <v/>
      </c>
      <c r="AN764" s="428" t="e">
        <f>IF($L$18="", "", VLOOKUP(Z764,【参考】数式用!$A$4:$M$54,13,FALSE))</f>
        <v>#N/A</v>
      </c>
      <c r="AO764" s="46" t="e">
        <f>VLOOKUP(Z764,【参考】数式用!$A$2:$N$54,14,FALSE)</f>
        <v>#N/A</v>
      </c>
    </row>
    <row r="765" spans="1:41" ht="50" customHeight="1">
      <c r="A765" s="495">
        <f t="shared" si="198"/>
        <v>708</v>
      </c>
      <c r="B765" s="542"/>
      <c r="C765" s="543"/>
      <c r="D765" s="543"/>
      <c r="E765" s="543"/>
      <c r="F765" s="543"/>
      <c r="G765" s="543"/>
      <c r="H765" s="543"/>
      <c r="I765" s="543"/>
      <c r="J765" s="543"/>
      <c r="K765" s="543"/>
      <c r="L765" s="536"/>
      <c r="M765" s="537"/>
      <c r="N765" s="537"/>
      <c r="O765" s="537"/>
      <c r="P765" s="538"/>
      <c r="Q765" s="502" t="s">
        <v>191</v>
      </c>
      <c r="R765" s="503"/>
      <c r="S765" s="503"/>
      <c r="T765" s="503"/>
      <c r="U765" s="504"/>
      <c r="V765" s="284"/>
      <c r="W765" s="499" t="str" cm="1">
        <f t="array" ref="W765">_xlfn.IFS(AND(B765="",Z765=""),"事業所番号及びサービス名を入力してください。",AND(B765="",Z765&lt;&gt;""),"事業所番号を入力してください。",AND(B765&lt;&gt;"",Z765=""),"サービス名を入力してください。",AND(B765&lt;&gt;"",Z765&lt;&gt;""),IF(LEFT(B765,2)="23",IFERROR(VLOOKUP(B765&amp;Z765,事業所一覧!$A$2:$D$44337,4,FALSE),"事業所番号若しくはサービス名に誤りがないか確認してください。"),"愛知県外の事業所は手入力してください。"))</f>
        <v>事業所番号及びサービス名を入力してください。</v>
      </c>
      <c r="X765" s="500"/>
      <c r="Y765" s="501"/>
      <c r="Z765" s="511"/>
      <c r="AA765" s="511"/>
      <c r="AB765" s="511"/>
      <c r="AC765" s="348" t="str">
        <f>IFERROR(VLOOKUP(Z765,【参考】数式用!$A$4:$B$54,2,FALSE),"")</f>
        <v/>
      </c>
      <c r="AD765" s="221"/>
      <c r="AE765" s="220" t="str">
        <f>IF(B765="","",IF(AO765="総合事業","数式を削除して手入力",IFERROR(INDEX(【参考】数式用!$AT$3:$AV$452,MATCH(Q765&amp;V765,【参考】数式用!$AS$3:$AS$452,0),MATCH(VLOOKUP(Z765,【参考】数式用!$AW$2:$AX$53,2,FALSE),【参考】数式用!$AT$2:$AV$2,0)),10)))</f>
        <v/>
      </c>
      <c r="AN765" s="428" t="e">
        <f>IF($L$18="", "", VLOOKUP(Z765,【参考】数式用!$A$4:$M$54,13,FALSE))</f>
        <v>#N/A</v>
      </c>
      <c r="AO765" s="46" t="e">
        <f>VLOOKUP(Z765,【参考】数式用!$A$2:$N$54,14,FALSE)</f>
        <v>#N/A</v>
      </c>
    </row>
    <row r="766" spans="1:41" ht="50" customHeight="1">
      <c r="A766" s="495">
        <f t="shared" si="198"/>
        <v>709</v>
      </c>
      <c r="B766" s="542"/>
      <c r="C766" s="543"/>
      <c r="D766" s="543"/>
      <c r="E766" s="543"/>
      <c r="F766" s="543"/>
      <c r="G766" s="543"/>
      <c r="H766" s="543"/>
      <c r="I766" s="543"/>
      <c r="J766" s="543"/>
      <c r="K766" s="543"/>
      <c r="L766" s="536"/>
      <c r="M766" s="537"/>
      <c r="N766" s="537"/>
      <c r="O766" s="537"/>
      <c r="P766" s="538"/>
      <c r="Q766" s="502" t="s">
        <v>191</v>
      </c>
      <c r="R766" s="503"/>
      <c r="S766" s="503"/>
      <c r="T766" s="503"/>
      <c r="U766" s="504"/>
      <c r="V766" s="284"/>
      <c r="W766" s="499" t="str" cm="1">
        <f t="array" ref="W766">_xlfn.IFS(AND(B766="",Z766=""),"事業所番号及びサービス名を入力してください。",AND(B766="",Z766&lt;&gt;""),"事業所番号を入力してください。",AND(B766&lt;&gt;"",Z766=""),"サービス名を入力してください。",AND(B766&lt;&gt;"",Z766&lt;&gt;""),IF(LEFT(B766,2)="23",IFERROR(VLOOKUP(B766&amp;Z766,事業所一覧!$A$2:$D$44337,4,FALSE),"事業所番号若しくはサービス名に誤りがないか確認してください。"),"愛知県外の事業所は手入力してください。"))</f>
        <v>事業所番号及びサービス名を入力してください。</v>
      </c>
      <c r="X766" s="500"/>
      <c r="Y766" s="501"/>
      <c r="Z766" s="511"/>
      <c r="AA766" s="511"/>
      <c r="AB766" s="511"/>
      <c r="AC766" s="348" t="str">
        <f>IFERROR(VLOOKUP(Z766,【参考】数式用!$A$4:$B$54,2,FALSE),"")</f>
        <v/>
      </c>
      <c r="AD766" s="221"/>
      <c r="AE766" s="220" t="str">
        <f>IF(B766="","",IF(AO766="総合事業","数式を削除して手入力",IFERROR(INDEX(【参考】数式用!$AT$3:$AV$452,MATCH(Q766&amp;V766,【参考】数式用!$AS$3:$AS$452,0),MATCH(VLOOKUP(Z766,【参考】数式用!$AW$2:$AX$53,2,FALSE),【参考】数式用!$AT$2:$AV$2,0)),10)))</f>
        <v/>
      </c>
      <c r="AN766" s="428" t="e">
        <f>IF($L$18="", "", VLOOKUP(Z766,【参考】数式用!$A$4:$M$54,13,FALSE))</f>
        <v>#N/A</v>
      </c>
      <c r="AO766" s="46" t="e">
        <f>VLOOKUP(Z766,【参考】数式用!$A$2:$N$54,14,FALSE)</f>
        <v>#N/A</v>
      </c>
    </row>
    <row r="767" spans="1:41" ht="50" customHeight="1">
      <c r="A767" s="495">
        <f t="shared" si="198"/>
        <v>710</v>
      </c>
      <c r="B767" s="542"/>
      <c r="C767" s="543"/>
      <c r="D767" s="543"/>
      <c r="E767" s="543"/>
      <c r="F767" s="543"/>
      <c r="G767" s="543"/>
      <c r="H767" s="543"/>
      <c r="I767" s="543"/>
      <c r="J767" s="543"/>
      <c r="K767" s="543"/>
      <c r="L767" s="536"/>
      <c r="M767" s="537"/>
      <c r="N767" s="537"/>
      <c r="O767" s="537"/>
      <c r="P767" s="538"/>
      <c r="Q767" s="502" t="s">
        <v>191</v>
      </c>
      <c r="R767" s="503"/>
      <c r="S767" s="503"/>
      <c r="T767" s="503"/>
      <c r="U767" s="504"/>
      <c r="V767" s="284"/>
      <c r="W767" s="499" t="str" cm="1">
        <f t="array" ref="W767">_xlfn.IFS(AND(B767="",Z767=""),"事業所番号及びサービス名を入力してください。",AND(B767="",Z767&lt;&gt;""),"事業所番号を入力してください。",AND(B767&lt;&gt;"",Z767=""),"サービス名を入力してください。",AND(B767&lt;&gt;"",Z767&lt;&gt;""),IF(LEFT(B767,2)="23",IFERROR(VLOOKUP(B767&amp;Z767,事業所一覧!$A$2:$D$44337,4,FALSE),"事業所番号若しくはサービス名に誤りがないか確認してください。"),"愛知県外の事業所は手入力してください。"))</f>
        <v>事業所番号及びサービス名を入力してください。</v>
      </c>
      <c r="X767" s="500"/>
      <c r="Y767" s="501"/>
      <c r="Z767" s="511"/>
      <c r="AA767" s="511"/>
      <c r="AB767" s="511"/>
      <c r="AC767" s="348" t="str">
        <f>IFERROR(VLOOKUP(Z767,【参考】数式用!$A$4:$B$54,2,FALSE),"")</f>
        <v/>
      </c>
      <c r="AD767" s="221"/>
      <c r="AE767" s="220" t="str">
        <f>IF(B767="","",IF(AO767="総合事業","数式を削除して手入力",IFERROR(INDEX(【参考】数式用!$AT$3:$AV$452,MATCH(Q767&amp;V767,【参考】数式用!$AS$3:$AS$452,0),MATCH(VLOOKUP(Z767,【参考】数式用!$AW$2:$AX$53,2,FALSE),【参考】数式用!$AT$2:$AV$2,0)),10)))</f>
        <v/>
      </c>
      <c r="AN767" s="428" t="e">
        <f>IF($L$18="", "", VLOOKUP(Z767,【参考】数式用!$A$4:$M$54,13,FALSE))</f>
        <v>#N/A</v>
      </c>
      <c r="AO767" s="46" t="e">
        <f>VLOOKUP(Z767,【参考】数式用!$A$2:$N$54,14,FALSE)</f>
        <v>#N/A</v>
      </c>
    </row>
    <row r="768" spans="1:41" ht="50" customHeight="1">
      <c r="A768" s="495">
        <f t="shared" si="198"/>
        <v>711</v>
      </c>
      <c r="B768" s="542"/>
      <c r="C768" s="543"/>
      <c r="D768" s="543"/>
      <c r="E768" s="543"/>
      <c r="F768" s="543"/>
      <c r="G768" s="543"/>
      <c r="H768" s="543"/>
      <c r="I768" s="543"/>
      <c r="J768" s="543"/>
      <c r="K768" s="543"/>
      <c r="L768" s="536"/>
      <c r="M768" s="537"/>
      <c r="N768" s="537"/>
      <c r="O768" s="537"/>
      <c r="P768" s="538"/>
      <c r="Q768" s="502" t="s">
        <v>191</v>
      </c>
      <c r="R768" s="503"/>
      <c r="S768" s="503"/>
      <c r="T768" s="503"/>
      <c r="U768" s="504"/>
      <c r="V768" s="284"/>
      <c r="W768" s="499" t="str" cm="1">
        <f t="array" ref="W768">_xlfn.IFS(AND(B768="",Z768=""),"事業所番号及びサービス名を入力してください。",AND(B768="",Z768&lt;&gt;""),"事業所番号を入力してください。",AND(B768&lt;&gt;"",Z768=""),"サービス名を入力してください。",AND(B768&lt;&gt;"",Z768&lt;&gt;""),IF(LEFT(B768,2)="23",IFERROR(VLOOKUP(B768&amp;Z768,事業所一覧!$A$2:$D$44337,4,FALSE),"事業所番号若しくはサービス名に誤りがないか確認してください。"),"愛知県外の事業所は手入力してください。"))</f>
        <v>事業所番号及びサービス名を入力してください。</v>
      </c>
      <c r="X768" s="500"/>
      <c r="Y768" s="501"/>
      <c r="Z768" s="511"/>
      <c r="AA768" s="511"/>
      <c r="AB768" s="511"/>
      <c r="AC768" s="348" t="str">
        <f>IFERROR(VLOOKUP(Z768,【参考】数式用!$A$4:$B$54,2,FALSE),"")</f>
        <v/>
      </c>
      <c r="AD768" s="221"/>
      <c r="AE768" s="220" t="str">
        <f>IF(B768="","",IF(AO768="総合事業","数式を削除して手入力",IFERROR(INDEX(【参考】数式用!$AT$3:$AV$452,MATCH(Q768&amp;V768,【参考】数式用!$AS$3:$AS$452,0),MATCH(VLOOKUP(Z768,【参考】数式用!$AW$2:$AX$53,2,FALSE),【参考】数式用!$AT$2:$AV$2,0)),10)))</f>
        <v/>
      </c>
      <c r="AN768" s="428" t="e">
        <f>IF($L$18="", "", VLOOKUP(Z768,【参考】数式用!$A$4:$M$54,13,FALSE))</f>
        <v>#N/A</v>
      </c>
      <c r="AO768" s="46" t="e">
        <f>VLOOKUP(Z768,【参考】数式用!$A$2:$N$54,14,FALSE)</f>
        <v>#N/A</v>
      </c>
    </row>
    <row r="769" spans="1:41" ht="50" customHeight="1">
      <c r="A769" s="495">
        <f t="shared" si="198"/>
        <v>712</v>
      </c>
      <c r="B769" s="542"/>
      <c r="C769" s="543"/>
      <c r="D769" s="543"/>
      <c r="E769" s="543"/>
      <c r="F769" s="543"/>
      <c r="G769" s="543"/>
      <c r="H769" s="543"/>
      <c r="I769" s="543"/>
      <c r="J769" s="543"/>
      <c r="K769" s="543"/>
      <c r="L769" s="536"/>
      <c r="M769" s="537"/>
      <c r="N769" s="537"/>
      <c r="O769" s="537"/>
      <c r="P769" s="538"/>
      <c r="Q769" s="502" t="s">
        <v>191</v>
      </c>
      <c r="R769" s="503"/>
      <c r="S769" s="503"/>
      <c r="T769" s="503"/>
      <c r="U769" s="504"/>
      <c r="V769" s="284"/>
      <c r="W769" s="499" t="str" cm="1">
        <f t="array" ref="W769">_xlfn.IFS(AND(B769="",Z769=""),"事業所番号及びサービス名を入力してください。",AND(B769="",Z769&lt;&gt;""),"事業所番号を入力してください。",AND(B769&lt;&gt;"",Z769=""),"サービス名を入力してください。",AND(B769&lt;&gt;"",Z769&lt;&gt;""),IF(LEFT(B769,2)="23",IFERROR(VLOOKUP(B769&amp;Z769,事業所一覧!$A$2:$D$44337,4,FALSE),"事業所番号若しくはサービス名に誤りがないか確認してください。"),"愛知県外の事業所は手入力してください。"))</f>
        <v>事業所番号及びサービス名を入力してください。</v>
      </c>
      <c r="X769" s="500"/>
      <c r="Y769" s="501"/>
      <c r="Z769" s="511"/>
      <c r="AA769" s="511"/>
      <c r="AB769" s="511"/>
      <c r="AC769" s="348" t="str">
        <f>IFERROR(VLOOKUP(Z769,【参考】数式用!$A$4:$B$54,2,FALSE),"")</f>
        <v/>
      </c>
      <c r="AD769" s="221"/>
      <c r="AE769" s="220" t="str">
        <f>IF(B769="","",IF(AO769="総合事業","数式を削除して手入力",IFERROR(INDEX(【参考】数式用!$AT$3:$AV$452,MATCH(Q769&amp;V769,【参考】数式用!$AS$3:$AS$452,0),MATCH(VLOOKUP(Z769,【参考】数式用!$AW$2:$AX$53,2,FALSE),【参考】数式用!$AT$2:$AV$2,0)),10)))</f>
        <v/>
      </c>
      <c r="AN769" s="428" t="e">
        <f>IF($L$18="", "", VLOOKUP(Z769,【参考】数式用!$A$4:$M$54,13,FALSE))</f>
        <v>#N/A</v>
      </c>
      <c r="AO769" s="46" t="e">
        <f>VLOOKUP(Z769,【参考】数式用!$A$2:$N$54,14,FALSE)</f>
        <v>#N/A</v>
      </c>
    </row>
    <row r="770" spans="1:41" ht="50" customHeight="1">
      <c r="A770" s="495">
        <f t="shared" si="198"/>
        <v>713</v>
      </c>
      <c r="B770" s="542"/>
      <c r="C770" s="543"/>
      <c r="D770" s="543"/>
      <c r="E770" s="543"/>
      <c r="F770" s="543"/>
      <c r="G770" s="543"/>
      <c r="H770" s="543"/>
      <c r="I770" s="543"/>
      <c r="J770" s="543"/>
      <c r="K770" s="543"/>
      <c r="L770" s="536"/>
      <c r="M770" s="537"/>
      <c r="N770" s="537"/>
      <c r="O770" s="537"/>
      <c r="P770" s="538"/>
      <c r="Q770" s="502" t="s">
        <v>191</v>
      </c>
      <c r="R770" s="503"/>
      <c r="S770" s="503"/>
      <c r="T770" s="503"/>
      <c r="U770" s="504"/>
      <c r="V770" s="284"/>
      <c r="W770" s="499" t="str" cm="1">
        <f t="array" ref="W770">_xlfn.IFS(AND(B770="",Z770=""),"事業所番号及びサービス名を入力してください。",AND(B770="",Z770&lt;&gt;""),"事業所番号を入力してください。",AND(B770&lt;&gt;"",Z770=""),"サービス名を入力してください。",AND(B770&lt;&gt;"",Z770&lt;&gt;""),IF(LEFT(B770,2)="23",IFERROR(VLOOKUP(B770&amp;Z770,事業所一覧!$A$2:$D$44337,4,FALSE),"事業所番号若しくはサービス名に誤りがないか確認してください。"),"愛知県外の事業所は手入力してください。"))</f>
        <v>事業所番号及びサービス名を入力してください。</v>
      </c>
      <c r="X770" s="500"/>
      <c r="Y770" s="501"/>
      <c r="Z770" s="511"/>
      <c r="AA770" s="511"/>
      <c r="AB770" s="511"/>
      <c r="AC770" s="348" t="str">
        <f>IFERROR(VLOOKUP(Z770,【参考】数式用!$A$4:$B$54,2,FALSE),"")</f>
        <v/>
      </c>
      <c r="AD770" s="221"/>
      <c r="AE770" s="220" t="str">
        <f>IF(B770="","",IF(AO770="総合事業","数式を削除して手入力",IFERROR(INDEX(【参考】数式用!$AT$3:$AV$452,MATCH(Q770&amp;V770,【参考】数式用!$AS$3:$AS$452,0),MATCH(VLOOKUP(Z770,【参考】数式用!$AW$2:$AX$53,2,FALSE),【参考】数式用!$AT$2:$AV$2,0)),10)))</f>
        <v/>
      </c>
      <c r="AN770" s="428" t="e">
        <f>IF($L$18="", "", VLOOKUP(Z770,【参考】数式用!$A$4:$M$54,13,FALSE))</f>
        <v>#N/A</v>
      </c>
      <c r="AO770" s="46" t="e">
        <f>VLOOKUP(Z770,【参考】数式用!$A$2:$N$54,14,FALSE)</f>
        <v>#N/A</v>
      </c>
    </row>
    <row r="771" spans="1:41" ht="50" customHeight="1">
      <c r="A771" s="495">
        <f t="shared" si="198"/>
        <v>714</v>
      </c>
      <c r="B771" s="542"/>
      <c r="C771" s="543"/>
      <c r="D771" s="543"/>
      <c r="E771" s="543"/>
      <c r="F771" s="543"/>
      <c r="G771" s="543"/>
      <c r="H771" s="543"/>
      <c r="I771" s="543"/>
      <c r="J771" s="543"/>
      <c r="K771" s="543"/>
      <c r="L771" s="536"/>
      <c r="M771" s="537"/>
      <c r="N771" s="537"/>
      <c r="O771" s="537"/>
      <c r="P771" s="538"/>
      <c r="Q771" s="502" t="s">
        <v>191</v>
      </c>
      <c r="R771" s="503"/>
      <c r="S771" s="503"/>
      <c r="T771" s="503"/>
      <c r="U771" s="504"/>
      <c r="V771" s="284"/>
      <c r="W771" s="499" t="str" cm="1">
        <f t="array" ref="W771">_xlfn.IFS(AND(B771="",Z771=""),"事業所番号及びサービス名を入力してください。",AND(B771="",Z771&lt;&gt;""),"事業所番号を入力してください。",AND(B771&lt;&gt;"",Z771=""),"サービス名を入力してください。",AND(B771&lt;&gt;"",Z771&lt;&gt;""),IF(LEFT(B771,2)="23",IFERROR(VLOOKUP(B771&amp;Z771,事業所一覧!$A$2:$D$44337,4,FALSE),"事業所番号若しくはサービス名に誤りがないか確認してください。"),"愛知県外の事業所は手入力してください。"))</f>
        <v>事業所番号及びサービス名を入力してください。</v>
      </c>
      <c r="X771" s="500"/>
      <c r="Y771" s="501"/>
      <c r="Z771" s="511"/>
      <c r="AA771" s="511"/>
      <c r="AB771" s="511"/>
      <c r="AC771" s="348" t="str">
        <f>IFERROR(VLOOKUP(Z771,【参考】数式用!$A$4:$B$54,2,FALSE),"")</f>
        <v/>
      </c>
      <c r="AD771" s="221"/>
      <c r="AE771" s="220" t="str">
        <f>IF(B771="","",IF(AO771="総合事業","数式を削除して手入力",IFERROR(INDEX(【参考】数式用!$AT$3:$AV$452,MATCH(Q771&amp;V771,【参考】数式用!$AS$3:$AS$452,0),MATCH(VLOOKUP(Z771,【参考】数式用!$AW$2:$AX$53,2,FALSE),【参考】数式用!$AT$2:$AV$2,0)),10)))</f>
        <v/>
      </c>
      <c r="AN771" s="428" t="e">
        <f>IF($L$18="", "", VLOOKUP(Z771,【参考】数式用!$A$4:$M$54,13,FALSE))</f>
        <v>#N/A</v>
      </c>
      <c r="AO771" s="46" t="e">
        <f>VLOOKUP(Z771,【参考】数式用!$A$2:$N$54,14,FALSE)</f>
        <v>#N/A</v>
      </c>
    </row>
    <row r="772" spans="1:41" ht="50" customHeight="1">
      <c r="A772" s="495">
        <f t="shared" si="198"/>
        <v>715</v>
      </c>
      <c r="B772" s="542"/>
      <c r="C772" s="543"/>
      <c r="D772" s="543"/>
      <c r="E772" s="543"/>
      <c r="F772" s="543"/>
      <c r="G772" s="543"/>
      <c r="H772" s="543"/>
      <c r="I772" s="543"/>
      <c r="J772" s="543"/>
      <c r="K772" s="543"/>
      <c r="L772" s="536"/>
      <c r="M772" s="537"/>
      <c r="N772" s="537"/>
      <c r="O772" s="537"/>
      <c r="P772" s="538"/>
      <c r="Q772" s="502" t="s">
        <v>191</v>
      </c>
      <c r="R772" s="503"/>
      <c r="S772" s="503"/>
      <c r="T772" s="503"/>
      <c r="U772" s="504"/>
      <c r="V772" s="284"/>
      <c r="W772" s="499" t="str" cm="1">
        <f t="array" ref="W772">_xlfn.IFS(AND(B772="",Z772=""),"事業所番号及びサービス名を入力してください。",AND(B772="",Z772&lt;&gt;""),"事業所番号を入力してください。",AND(B772&lt;&gt;"",Z772=""),"サービス名を入力してください。",AND(B772&lt;&gt;"",Z772&lt;&gt;""),IF(LEFT(B772,2)="23",IFERROR(VLOOKUP(B772&amp;Z772,事業所一覧!$A$2:$D$44337,4,FALSE),"事業所番号若しくはサービス名に誤りがないか確認してください。"),"愛知県外の事業所は手入力してください。"))</f>
        <v>事業所番号及びサービス名を入力してください。</v>
      </c>
      <c r="X772" s="500"/>
      <c r="Y772" s="501"/>
      <c r="Z772" s="511"/>
      <c r="AA772" s="511"/>
      <c r="AB772" s="511"/>
      <c r="AC772" s="348" t="str">
        <f>IFERROR(VLOOKUP(Z772,【参考】数式用!$A$4:$B$54,2,FALSE),"")</f>
        <v/>
      </c>
      <c r="AD772" s="221"/>
      <c r="AE772" s="220" t="str">
        <f>IF(B772="","",IF(AO772="総合事業","数式を削除して手入力",IFERROR(INDEX(【参考】数式用!$AT$3:$AV$452,MATCH(Q772&amp;V772,【参考】数式用!$AS$3:$AS$452,0),MATCH(VLOOKUP(Z772,【参考】数式用!$AW$2:$AX$53,2,FALSE),【参考】数式用!$AT$2:$AV$2,0)),10)))</f>
        <v/>
      </c>
      <c r="AN772" s="428" t="e">
        <f>IF($L$18="", "", VLOOKUP(Z772,【参考】数式用!$A$4:$M$54,13,FALSE))</f>
        <v>#N/A</v>
      </c>
      <c r="AO772" s="46" t="e">
        <f>VLOOKUP(Z772,【参考】数式用!$A$2:$N$54,14,FALSE)</f>
        <v>#N/A</v>
      </c>
    </row>
    <row r="773" spans="1:41" ht="50" customHeight="1">
      <c r="A773" s="495">
        <f t="shared" si="198"/>
        <v>716</v>
      </c>
      <c r="B773" s="542"/>
      <c r="C773" s="543"/>
      <c r="D773" s="543"/>
      <c r="E773" s="543"/>
      <c r="F773" s="543"/>
      <c r="G773" s="543"/>
      <c r="H773" s="543"/>
      <c r="I773" s="543"/>
      <c r="J773" s="543"/>
      <c r="K773" s="543"/>
      <c r="L773" s="536"/>
      <c r="M773" s="537"/>
      <c r="N773" s="537"/>
      <c r="O773" s="537"/>
      <c r="P773" s="538"/>
      <c r="Q773" s="502" t="s">
        <v>191</v>
      </c>
      <c r="R773" s="503"/>
      <c r="S773" s="503"/>
      <c r="T773" s="503"/>
      <c r="U773" s="504"/>
      <c r="V773" s="284"/>
      <c r="W773" s="499" t="str" cm="1">
        <f t="array" ref="W773">_xlfn.IFS(AND(B773="",Z773=""),"事業所番号及びサービス名を入力してください。",AND(B773="",Z773&lt;&gt;""),"事業所番号を入力してください。",AND(B773&lt;&gt;"",Z773=""),"サービス名を入力してください。",AND(B773&lt;&gt;"",Z773&lt;&gt;""),IF(LEFT(B773,2)="23",IFERROR(VLOOKUP(B773&amp;Z773,事業所一覧!$A$2:$D$44337,4,FALSE),"事業所番号若しくはサービス名に誤りがないか確認してください。"),"愛知県外の事業所は手入力してください。"))</f>
        <v>事業所番号及びサービス名を入力してください。</v>
      </c>
      <c r="X773" s="500"/>
      <c r="Y773" s="501"/>
      <c r="Z773" s="511"/>
      <c r="AA773" s="511"/>
      <c r="AB773" s="511"/>
      <c r="AC773" s="348" t="str">
        <f>IFERROR(VLOOKUP(Z773,【参考】数式用!$A$4:$B$54,2,FALSE),"")</f>
        <v/>
      </c>
      <c r="AD773" s="221"/>
      <c r="AE773" s="220" t="str">
        <f>IF(B773="","",IF(AO773="総合事業","数式を削除して手入力",IFERROR(INDEX(【参考】数式用!$AT$3:$AV$452,MATCH(Q773&amp;V773,【参考】数式用!$AS$3:$AS$452,0),MATCH(VLOOKUP(Z773,【参考】数式用!$AW$2:$AX$53,2,FALSE),【参考】数式用!$AT$2:$AV$2,0)),10)))</f>
        <v/>
      </c>
      <c r="AN773" s="428" t="e">
        <f>IF($L$18="", "", VLOOKUP(Z773,【参考】数式用!$A$4:$M$54,13,FALSE))</f>
        <v>#N/A</v>
      </c>
      <c r="AO773" s="46" t="e">
        <f>VLOOKUP(Z773,【参考】数式用!$A$2:$N$54,14,FALSE)</f>
        <v>#N/A</v>
      </c>
    </row>
    <row r="774" spans="1:41" ht="50" customHeight="1">
      <c r="A774" s="495">
        <f t="shared" si="198"/>
        <v>717</v>
      </c>
      <c r="B774" s="542"/>
      <c r="C774" s="543"/>
      <c r="D774" s="543"/>
      <c r="E774" s="543"/>
      <c r="F774" s="543"/>
      <c r="G774" s="543"/>
      <c r="H774" s="543"/>
      <c r="I774" s="543"/>
      <c r="J774" s="543"/>
      <c r="K774" s="543"/>
      <c r="L774" s="536"/>
      <c r="M774" s="537"/>
      <c r="N774" s="537"/>
      <c r="O774" s="537"/>
      <c r="P774" s="538"/>
      <c r="Q774" s="502" t="s">
        <v>191</v>
      </c>
      <c r="R774" s="503"/>
      <c r="S774" s="503"/>
      <c r="T774" s="503"/>
      <c r="U774" s="504"/>
      <c r="V774" s="284"/>
      <c r="W774" s="499" t="str" cm="1">
        <f t="array" ref="W774">_xlfn.IFS(AND(B774="",Z774=""),"事業所番号及びサービス名を入力してください。",AND(B774="",Z774&lt;&gt;""),"事業所番号を入力してください。",AND(B774&lt;&gt;"",Z774=""),"サービス名を入力してください。",AND(B774&lt;&gt;"",Z774&lt;&gt;""),IF(LEFT(B774,2)="23",IFERROR(VLOOKUP(B774&amp;Z774,事業所一覧!$A$2:$D$44337,4,FALSE),"事業所番号若しくはサービス名に誤りがないか確認してください。"),"愛知県外の事業所は手入力してください。"))</f>
        <v>事業所番号及びサービス名を入力してください。</v>
      </c>
      <c r="X774" s="500"/>
      <c r="Y774" s="501"/>
      <c r="Z774" s="511"/>
      <c r="AA774" s="511"/>
      <c r="AB774" s="511"/>
      <c r="AC774" s="348" t="str">
        <f>IFERROR(VLOOKUP(Z774,【参考】数式用!$A$4:$B$54,2,FALSE),"")</f>
        <v/>
      </c>
      <c r="AD774" s="221"/>
      <c r="AE774" s="220" t="str">
        <f>IF(B774="","",IF(AO774="総合事業","数式を削除して手入力",IFERROR(INDEX(【参考】数式用!$AT$3:$AV$452,MATCH(Q774&amp;V774,【参考】数式用!$AS$3:$AS$452,0),MATCH(VLOOKUP(Z774,【参考】数式用!$AW$2:$AX$53,2,FALSE),【参考】数式用!$AT$2:$AV$2,0)),10)))</f>
        <v/>
      </c>
      <c r="AN774" s="428" t="e">
        <f>IF($L$18="", "", VLOOKUP(Z774,【参考】数式用!$A$4:$M$54,13,FALSE))</f>
        <v>#N/A</v>
      </c>
      <c r="AO774" s="46" t="e">
        <f>VLOOKUP(Z774,【参考】数式用!$A$2:$N$54,14,FALSE)</f>
        <v>#N/A</v>
      </c>
    </row>
    <row r="775" spans="1:41" ht="50" customHeight="1">
      <c r="A775" s="495">
        <f t="shared" si="198"/>
        <v>718</v>
      </c>
      <c r="B775" s="542"/>
      <c r="C775" s="543"/>
      <c r="D775" s="543"/>
      <c r="E775" s="543"/>
      <c r="F775" s="543"/>
      <c r="G775" s="543"/>
      <c r="H775" s="543"/>
      <c r="I775" s="543"/>
      <c r="J775" s="543"/>
      <c r="K775" s="543"/>
      <c r="L775" s="536"/>
      <c r="M775" s="537"/>
      <c r="N775" s="537"/>
      <c r="O775" s="537"/>
      <c r="P775" s="538"/>
      <c r="Q775" s="502" t="s">
        <v>191</v>
      </c>
      <c r="R775" s="503"/>
      <c r="S775" s="503"/>
      <c r="T775" s="503"/>
      <c r="U775" s="504"/>
      <c r="V775" s="284"/>
      <c r="W775" s="499" t="str" cm="1">
        <f t="array" ref="W775">_xlfn.IFS(AND(B775="",Z775=""),"事業所番号及びサービス名を入力してください。",AND(B775="",Z775&lt;&gt;""),"事業所番号を入力してください。",AND(B775&lt;&gt;"",Z775=""),"サービス名を入力してください。",AND(B775&lt;&gt;"",Z775&lt;&gt;""),IF(LEFT(B775,2)="23",IFERROR(VLOOKUP(B775&amp;Z775,事業所一覧!$A$2:$D$44337,4,FALSE),"事業所番号若しくはサービス名に誤りがないか確認してください。"),"愛知県外の事業所は手入力してください。"))</f>
        <v>事業所番号及びサービス名を入力してください。</v>
      </c>
      <c r="X775" s="500"/>
      <c r="Y775" s="501"/>
      <c r="Z775" s="511"/>
      <c r="AA775" s="511"/>
      <c r="AB775" s="511"/>
      <c r="AC775" s="348" t="str">
        <f>IFERROR(VLOOKUP(Z775,【参考】数式用!$A$4:$B$54,2,FALSE),"")</f>
        <v/>
      </c>
      <c r="AD775" s="221"/>
      <c r="AE775" s="220" t="str">
        <f>IF(B775="","",IF(AO775="総合事業","数式を削除して手入力",IFERROR(INDEX(【参考】数式用!$AT$3:$AV$452,MATCH(Q775&amp;V775,【参考】数式用!$AS$3:$AS$452,0),MATCH(VLOOKUP(Z775,【参考】数式用!$AW$2:$AX$53,2,FALSE),【参考】数式用!$AT$2:$AV$2,0)),10)))</f>
        <v/>
      </c>
      <c r="AN775" s="428" t="e">
        <f>IF($L$18="", "", VLOOKUP(Z775,【参考】数式用!$A$4:$M$54,13,FALSE))</f>
        <v>#N/A</v>
      </c>
      <c r="AO775" s="46" t="e">
        <f>VLOOKUP(Z775,【参考】数式用!$A$2:$N$54,14,FALSE)</f>
        <v>#N/A</v>
      </c>
    </row>
    <row r="776" spans="1:41" ht="50" customHeight="1">
      <c r="A776" s="495">
        <f t="shared" si="198"/>
        <v>719</v>
      </c>
      <c r="B776" s="542"/>
      <c r="C776" s="543"/>
      <c r="D776" s="543"/>
      <c r="E776" s="543"/>
      <c r="F776" s="543"/>
      <c r="G776" s="543"/>
      <c r="H776" s="543"/>
      <c r="I776" s="543"/>
      <c r="J776" s="543"/>
      <c r="K776" s="543"/>
      <c r="L776" s="536"/>
      <c r="M776" s="537"/>
      <c r="N776" s="537"/>
      <c r="O776" s="537"/>
      <c r="P776" s="538"/>
      <c r="Q776" s="502" t="s">
        <v>191</v>
      </c>
      <c r="R776" s="503"/>
      <c r="S776" s="503"/>
      <c r="T776" s="503"/>
      <c r="U776" s="504"/>
      <c r="V776" s="284"/>
      <c r="W776" s="499" t="str" cm="1">
        <f t="array" ref="W776">_xlfn.IFS(AND(B776="",Z776=""),"事業所番号及びサービス名を入力してください。",AND(B776="",Z776&lt;&gt;""),"事業所番号を入力してください。",AND(B776&lt;&gt;"",Z776=""),"サービス名を入力してください。",AND(B776&lt;&gt;"",Z776&lt;&gt;""),IF(LEFT(B776,2)="23",IFERROR(VLOOKUP(B776&amp;Z776,事業所一覧!$A$2:$D$44337,4,FALSE),"事業所番号若しくはサービス名に誤りがないか確認してください。"),"愛知県外の事業所は手入力してください。"))</f>
        <v>事業所番号及びサービス名を入力してください。</v>
      </c>
      <c r="X776" s="500"/>
      <c r="Y776" s="501"/>
      <c r="Z776" s="511"/>
      <c r="AA776" s="511"/>
      <c r="AB776" s="511"/>
      <c r="AC776" s="348" t="str">
        <f>IFERROR(VLOOKUP(Z776,【参考】数式用!$A$4:$B$54,2,FALSE),"")</f>
        <v/>
      </c>
      <c r="AD776" s="221"/>
      <c r="AE776" s="220" t="str">
        <f>IF(B776="","",IF(AO776="総合事業","数式を削除して手入力",IFERROR(INDEX(【参考】数式用!$AT$3:$AV$452,MATCH(Q776&amp;V776,【参考】数式用!$AS$3:$AS$452,0),MATCH(VLOOKUP(Z776,【参考】数式用!$AW$2:$AX$53,2,FALSE),【参考】数式用!$AT$2:$AV$2,0)),10)))</f>
        <v/>
      </c>
      <c r="AN776" s="428" t="e">
        <f>IF($L$18="", "", VLOOKUP(Z776,【参考】数式用!$A$4:$M$54,13,FALSE))</f>
        <v>#N/A</v>
      </c>
      <c r="AO776" s="46" t="e">
        <f>VLOOKUP(Z776,【参考】数式用!$A$2:$N$54,14,FALSE)</f>
        <v>#N/A</v>
      </c>
    </row>
    <row r="777" spans="1:41" ht="50" customHeight="1">
      <c r="A777" s="495">
        <f t="shared" si="198"/>
        <v>720</v>
      </c>
      <c r="B777" s="542"/>
      <c r="C777" s="543"/>
      <c r="D777" s="543"/>
      <c r="E777" s="543"/>
      <c r="F777" s="543"/>
      <c r="G777" s="543"/>
      <c r="H777" s="543"/>
      <c r="I777" s="543"/>
      <c r="J777" s="543"/>
      <c r="K777" s="543"/>
      <c r="L777" s="536"/>
      <c r="M777" s="537"/>
      <c r="N777" s="537"/>
      <c r="O777" s="537"/>
      <c r="P777" s="538"/>
      <c r="Q777" s="502" t="s">
        <v>191</v>
      </c>
      <c r="R777" s="503"/>
      <c r="S777" s="503"/>
      <c r="T777" s="503"/>
      <c r="U777" s="504"/>
      <c r="V777" s="284"/>
      <c r="W777" s="499" t="str" cm="1">
        <f t="array" ref="W777">_xlfn.IFS(AND(B777="",Z777=""),"事業所番号及びサービス名を入力してください。",AND(B777="",Z777&lt;&gt;""),"事業所番号を入力してください。",AND(B777&lt;&gt;"",Z777=""),"サービス名を入力してください。",AND(B777&lt;&gt;"",Z777&lt;&gt;""),IF(LEFT(B777,2)="23",IFERROR(VLOOKUP(B777&amp;Z777,事業所一覧!$A$2:$D$44337,4,FALSE),"事業所番号若しくはサービス名に誤りがないか確認してください。"),"愛知県外の事業所は手入力してください。"))</f>
        <v>事業所番号及びサービス名を入力してください。</v>
      </c>
      <c r="X777" s="500"/>
      <c r="Y777" s="501"/>
      <c r="Z777" s="511"/>
      <c r="AA777" s="511"/>
      <c r="AB777" s="511"/>
      <c r="AC777" s="348" t="str">
        <f>IFERROR(VLOOKUP(Z777,【参考】数式用!$A$4:$B$54,2,FALSE),"")</f>
        <v/>
      </c>
      <c r="AD777" s="221"/>
      <c r="AE777" s="220" t="str">
        <f>IF(B777="","",IF(AO777="総合事業","数式を削除して手入力",IFERROR(INDEX(【参考】数式用!$AT$3:$AV$452,MATCH(Q777&amp;V777,【参考】数式用!$AS$3:$AS$452,0),MATCH(VLOOKUP(Z777,【参考】数式用!$AW$2:$AX$53,2,FALSE),【参考】数式用!$AT$2:$AV$2,0)),10)))</f>
        <v/>
      </c>
      <c r="AN777" s="428" t="e">
        <f>IF($L$18="", "", VLOOKUP(Z777,【参考】数式用!$A$4:$M$54,13,FALSE))</f>
        <v>#N/A</v>
      </c>
      <c r="AO777" s="46" t="e">
        <f>VLOOKUP(Z777,【参考】数式用!$A$2:$N$54,14,FALSE)</f>
        <v>#N/A</v>
      </c>
    </row>
    <row r="778" spans="1:41" ht="50" customHeight="1">
      <c r="A778" s="495">
        <f t="shared" si="198"/>
        <v>721</v>
      </c>
      <c r="B778" s="542"/>
      <c r="C778" s="543"/>
      <c r="D778" s="543"/>
      <c r="E778" s="543"/>
      <c r="F778" s="543"/>
      <c r="G778" s="543"/>
      <c r="H778" s="543"/>
      <c r="I778" s="543"/>
      <c r="J778" s="543"/>
      <c r="K778" s="543"/>
      <c r="L778" s="536"/>
      <c r="M778" s="537"/>
      <c r="N778" s="537"/>
      <c r="O778" s="537"/>
      <c r="P778" s="538"/>
      <c r="Q778" s="502" t="s">
        <v>191</v>
      </c>
      <c r="R778" s="503"/>
      <c r="S778" s="503"/>
      <c r="T778" s="503"/>
      <c r="U778" s="504"/>
      <c r="V778" s="284"/>
      <c r="W778" s="499" t="str" cm="1">
        <f t="array" ref="W778">_xlfn.IFS(AND(B778="",Z778=""),"事業所番号及びサービス名を入力してください。",AND(B778="",Z778&lt;&gt;""),"事業所番号を入力してください。",AND(B778&lt;&gt;"",Z778=""),"サービス名を入力してください。",AND(B778&lt;&gt;"",Z778&lt;&gt;""),IF(LEFT(B778,2)="23",IFERROR(VLOOKUP(B778&amp;Z778,事業所一覧!$A$2:$D$44337,4,FALSE),"事業所番号若しくはサービス名に誤りがないか確認してください。"),"愛知県外の事業所は手入力してください。"))</f>
        <v>事業所番号及びサービス名を入力してください。</v>
      </c>
      <c r="X778" s="500"/>
      <c r="Y778" s="501"/>
      <c r="Z778" s="511"/>
      <c r="AA778" s="511"/>
      <c r="AB778" s="511"/>
      <c r="AC778" s="348" t="str">
        <f>IFERROR(VLOOKUP(Z778,【参考】数式用!$A$4:$B$54,2,FALSE),"")</f>
        <v/>
      </c>
      <c r="AD778" s="221"/>
      <c r="AE778" s="220" t="str">
        <f>IF(B778="","",IF(AO778="総合事業","数式を削除して手入力",IFERROR(INDEX(【参考】数式用!$AT$3:$AV$452,MATCH(Q778&amp;V778,【参考】数式用!$AS$3:$AS$452,0),MATCH(VLOOKUP(Z778,【参考】数式用!$AW$2:$AX$53,2,FALSE),【参考】数式用!$AT$2:$AV$2,0)),10)))</f>
        <v/>
      </c>
      <c r="AN778" s="428" t="e">
        <f>IF($L$18="", "", VLOOKUP(Z778,【参考】数式用!$A$4:$M$54,13,FALSE))</f>
        <v>#N/A</v>
      </c>
      <c r="AO778" s="46" t="e">
        <f>VLOOKUP(Z778,【参考】数式用!$A$2:$N$54,14,FALSE)</f>
        <v>#N/A</v>
      </c>
    </row>
    <row r="779" spans="1:41" ht="50" customHeight="1">
      <c r="A779" s="495">
        <f t="shared" si="198"/>
        <v>722</v>
      </c>
      <c r="B779" s="542"/>
      <c r="C779" s="543"/>
      <c r="D779" s="543"/>
      <c r="E779" s="543"/>
      <c r="F779" s="543"/>
      <c r="G779" s="543"/>
      <c r="H779" s="543"/>
      <c r="I779" s="543"/>
      <c r="J779" s="543"/>
      <c r="K779" s="543"/>
      <c r="L779" s="536"/>
      <c r="M779" s="537"/>
      <c r="N779" s="537"/>
      <c r="O779" s="537"/>
      <c r="P779" s="538"/>
      <c r="Q779" s="502" t="s">
        <v>191</v>
      </c>
      <c r="R779" s="503"/>
      <c r="S779" s="503"/>
      <c r="T779" s="503"/>
      <c r="U779" s="504"/>
      <c r="V779" s="284"/>
      <c r="W779" s="499" t="str" cm="1">
        <f t="array" ref="W779">_xlfn.IFS(AND(B779="",Z779=""),"事業所番号及びサービス名を入力してください。",AND(B779="",Z779&lt;&gt;""),"事業所番号を入力してください。",AND(B779&lt;&gt;"",Z779=""),"サービス名を入力してください。",AND(B779&lt;&gt;"",Z779&lt;&gt;""),IF(LEFT(B779,2)="23",IFERROR(VLOOKUP(B779&amp;Z779,事業所一覧!$A$2:$D$44337,4,FALSE),"事業所番号若しくはサービス名に誤りがないか確認してください。"),"愛知県外の事業所は手入力してください。"))</f>
        <v>事業所番号及びサービス名を入力してください。</v>
      </c>
      <c r="X779" s="500"/>
      <c r="Y779" s="501"/>
      <c r="Z779" s="511"/>
      <c r="AA779" s="511"/>
      <c r="AB779" s="511"/>
      <c r="AC779" s="348" t="str">
        <f>IFERROR(VLOOKUP(Z779,【参考】数式用!$A$4:$B$54,2,FALSE),"")</f>
        <v/>
      </c>
      <c r="AD779" s="221"/>
      <c r="AE779" s="220" t="str">
        <f>IF(B779="","",IF(AO779="総合事業","数式を削除して手入力",IFERROR(INDEX(【参考】数式用!$AT$3:$AV$452,MATCH(Q779&amp;V779,【参考】数式用!$AS$3:$AS$452,0),MATCH(VLOOKUP(Z779,【参考】数式用!$AW$2:$AX$53,2,FALSE),【参考】数式用!$AT$2:$AV$2,0)),10)))</f>
        <v/>
      </c>
      <c r="AN779" s="428" t="e">
        <f>IF($L$18="", "", VLOOKUP(Z779,【参考】数式用!$A$4:$M$54,13,FALSE))</f>
        <v>#N/A</v>
      </c>
      <c r="AO779" s="46" t="e">
        <f>VLOOKUP(Z779,【参考】数式用!$A$2:$N$54,14,FALSE)</f>
        <v>#N/A</v>
      </c>
    </row>
    <row r="780" spans="1:41" ht="50" customHeight="1">
      <c r="A780" s="495">
        <f t="shared" si="198"/>
        <v>723</v>
      </c>
      <c r="B780" s="542"/>
      <c r="C780" s="543"/>
      <c r="D780" s="543"/>
      <c r="E780" s="543"/>
      <c r="F780" s="543"/>
      <c r="G780" s="543"/>
      <c r="H780" s="543"/>
      <c r="I780" s="543"/>
      <c r="J780" s="543"/>
      <c r="K780" s="543"/>
      <c r="L780" s="536"/>
      <c r="M780" s="537"/>
      <c r="N780" s="537"/>
      <c r="O780" s="537"/>
      <c r="P780" s="538"/>
      <c r="Q780" s="502" t="s">
        <v>191</v>
      </c>
      <c r="R780" s="503"/>
      <c r="S780" s="503"/>
      <c r="T780" s="503"/>
      <c r="U780" s="504"/>
      <c r="V780" s="284"/>
      <c r="W780" s="499" t="str" cm="1">
        <f t="array" ref="W780">_xlfn.IFS(AND(B780="",Z780=""),"事業所番号及びサービス名を入力してください。",AND(B780="",Z780&lt;&gt;""),"事業所番号を入力してください。",AND(B780&lt;&gt;"",Z780=""),"サービス名を入力してください。",AND(B780&lt;&gt;"",Z780&lt;&gt;""),IF(LEFT(B780,2)="23",IFERROR(VLOOKUP(B780&amp;Z780,事業所一覧!$A$2:$D$44337,4,FALSE),"事業所番号若しくはサービス名に誤りがないか確認してください。"),"愛知県外の事業所は手入力してください。"))</f>
        <v>事業所番号及びサービス名を入力してください。</v>
      </c>
      <c r="X780" s="500"/>
      <c r="Y780" s="501"/>
      <c r="Z780" s="511"/>
      <c r="AA780" s="511"/>
      <c r="AB780" s="511"/>
      <c r="AC780" s="348" t="str">
        <f>IFERROR(VLOOKUP(Z780,【参考】数式用!$A$4:$B$54,2,FALSE),"")</f>
        <v/>
      </c>
      <c r="AD780" s="221"/>
      <c r="AE780" s="220" t="str">
        <f>IF(B780="","",IF(AO780="総合事業","数式を削除して手入力",IFERROR(INDEX(【参考】数式用!$AT$3:$AV$452,MATCH(Q780&amp;V780,【参考】数式用!$AS$3:$AS$452,0),MATCH(VLOOKUP(Z780,【参考】数式用!$AW$2:$AX$53,2,FALSE),【参考】数式用!$AT$2:$AV$2,0)),10)))</f>
        <v/>
      </c>
      <c r="AN780" s="428" t="e">
        <f>IF($L$18="", "", VLOOKUP(Z780,【参考】数式用!$A$4:$M$54,13,FALSE))</f>
        <v>#N/A</v>
      </c>
      <c r="AO780" s="46" t="e">
        <f>VLOOKUP(Z780,【参考】数式用!$A$2:$N$54,14,FALSE)</f>
        <v>#N/A</v>
      </c>
    </row>
    <row r="781" spans="1:41" ht="50" customHeight="1">
      <c r="A781" s="495">
        <f t="shared" si="198"/>
        <v>724</v>
      </c>
      <c r="B781" s="542"/>
      <c r="C781" s="543"/>
      <c r="D781" s="543"/>
      <c r="E781" s="543"/>
      <c r="F781" s="543"/>
      <c r="G781" s="543"/>
      <c r="H781" s="543"/>
      <c r="I781" s="543"/>
      <c r="J781" s="543"/>
      <c r="K781" s="543"/>
      <c r="L781" s="536"/>
      <c r="M781" s="537"/>
      <c r="N781" s="537"/>
      <c r="O781" s="537"/>
      <c r="P781" s="538"/>
      <c r="Q781" s="502" t="s">
        <v>191</v>
      </c>
      <c r="R781" s="503"/>
      <c r="S781" s="503"/>
      <c r="T781" s="503"/>
      <c r="U781" s="504"/>
      <c r="V781" s="284"/>
      <c r="W781" s="499" t="str" cm="1">
        <f t="array" ref="W781">_xlfn.IFS(AND(B781="",Z781=""),"事業所番号及びサービス名を入力してください。",AND(B781="",Z781&lt;&gt;""),"事業所番号を入力してください。",AND(B781&lt;&gt;"",Z781=""),"サービス名を入力してください。",AND(B781&lt;&gt;"",Z781&lt;&gt;""),IF(LEFT(B781,2)="23",IFERROR(VLOOKUP(B781&amp;Z781,事業所一覧!$A$2:$D$44337,4,FALSE),"事業所番号若しくはサービス名に誤りがないか確認してください。"),"愛知県外の事業所は手入力してください。"))</f>
        <v>事業所番号及びサービス名を入力してください。</v>
      </c>
      <c r="X781" s="500"/>
      <c r="Y781" s="501"/>
      <c r="Z781" s="511"/>
      <c r="AA781" s="511"/>
      <c r="AB781" s="511"/>
      <c r="AC781" s="348" t="str">
        <f>IFERROR(VLOOKUP(Z781,【参考】数式用!$A$4:$B$54,2,FALSE),"")</f>
        <v/>
      </c>
      <c r="AD781" s="221"/>
      <c r="AE781" s="220" t="str">
        <f>IF(B781="","",IF(AO781="総合事業","数式を削除して手入力",IFERROR(INDEX(【参考】数式用!$AT$3:$AV$452,MATCH(Q781&amp;V781,【参考】数式用!$AS$3:$AS$452,0),MATCH(VLOOKUP(Z781,【参考】数式用!$AW$2:$AX$53,2,FALSE),【参考】数式用!$AT$2:$AV$2,0)),10)))</f>
        <v/>
      </c>
      <c r="AN781" s="428" t="e">
        <f>IF($L$18="", "", VLOOKUP(Z781,【参考】数式用!$A$4:$M$54,13,FALSE))</f>
        <v>#N/A</v>
      </c>
      <c r="AO781" s="46" t="e">
        <f>VLOOKUP(Z781,【参考】数式用!$A$2:$N$54,14,FALSE)</f>
        <v>#N/A</v>
      </c>
    </row>
    <row r="782" spans="1:41" ht="50" customHeight="1">
      <c r="A782" s="495">
        <f t="shared" si="198"/>
        <v>725</v>
      </c>
      <c r="B782" s="542"/>
      <c r="C782" s="543"/>
      <c r="D782" s="543"/>
      <c r="E782" s="543"/>
      <c r="F782" s="543"/>
      <c r="G782" s="543"/>
      <c r="H782" s="543"/>
      <c r="I782" s="543"/>
      <c r="J782" s="543"/>
      <c r="K782" s="543"/>
      <c r="L782" s="536"/>
      <c r="M782" s="537"/>
      <c r="N782" s="537"/>
      <c r="O782" s="537"/>
      <c r="P782" s="538"/>
      <c r="Q782" s="502" t="s">
        <v>191</v>
      </c>
      <c r="R782" s="503"/>
      <c r="S782" s="503"/>
      <c r="T782" s="503"/>
      <c r="U782" s="504"/>
      <c r="V782" s="284"/>
      <c r="W782" s="499" t="str" cm="1">
        <f t="array" ref="W782">_xlfn.IFS(AND(B782="",Z782=""),"事業所番号及びサービス名を入力してください。",AND(B782="",Z782&lt;&gt;""),"事業所番号を入力してください。",AND(B782&lt;&gt;"",Z782=""),"サービス名を入力してください。",AND(B782&lt;&gt;"",Z782&lt;&gt;""),IF(LEFT(B782,2)="23",IFERROR(VLOOKUP(B782&amp;Z782,事業所一覧!$A$2:$D$44337,4,FALSE),"事業所番号若しくはサービス名に誤りがないか確認してください。"),"愛知県外の事業所は手入力してください。"))</f>
        <v>事業所番号及びサービス名を入力してください。</v>
      </c>
      <c r="X782" s="500"/>
      <c r="Y782" s="501"/>
      <c r="Z782" s="511"/>
      <c r="AA782" s="511"/>
      <c r="AB782" s="511"/>
      <c r="AC782" s="348" t="str">
        <f>IFERROR(VLOOKUP(Z782,【参考】数式用!$A$4:$B$54,2,FALSE),"")</f>
        <v/>
      </c>
      <c r="AD782" s="221"/>
      <c r="AE782" s="220" t="str">
        <f>IF(B782="","",IF(AO782="総合事業","数式を削除して手入力",IFERROR(INDEX(【参考】数式用!$AT$3:$AV$452,MATCH(Q782&amp;V782,【参考】数式用!$AS$3:$AS$452,0),MATCH(VLOOKUP(Z782,【参考】数式用!$AW$2:$AX$53,2,FALSE),【参考】数式用!$AT$2:$AV$2,0)),10)))</f>
        <v/>
      </c>
      <c r="AN782" s="428" t="e">
        <f>IF($L$18="", "", VLOOKUP(Z782,【参考】数式用!$A$4:$M$54,13,FALSE))</f>
        <v>#N/A</v>
      </c>
      <c r="AO782" s="46" t="e">
        <f>VLOOKUP(Z782,【参考】数式用!$A$2:$N$54,14,FALSE)</f>
        <v>#N/A</v>
      </c>
    </row>
    <row r="783" spans="1:41" ht="50" customHeight="1">
      <c r="A783" s="495">
        <f t="shared" si="198"/>
        <v>726</v>
      </c>
      <c r="B783" s="542"/>
      <c r="C783" s="543"/>
      <c r="D783" s="543"/>
      <c r="E783" s="543"/>
      <c r="F783" s="543"/>
      <c r="G783" s="543"/>
      <c r="H783" s="543"/>
      <c r="I783" s="543"/>
      <c r="J783" s="543"/>
      <c r="K783" s="543"/>
      <c r="L783" s="536"/>
      <c r="M783" s="537"/>
      <c r="N783" s="537"/>
      <c r="O783" s="537"/>
      <c r="P783" s="538"/>
      <c r="Q783" s="502" t="s">
        <v>191</v>
      </c>
      <c r="R783" s="503"/>
      <c r="S783" s="503"/>
      <c r="T783" s="503"/>
      <c r="U783" s="504"/>
      <c r="V783" s="284"/>
      <c r="W783" s="499" t="str" cm="1">
        <f t="array" ref="W783">_xlfn.IFS(AND(B783="",Z783=""),"事業所番号及びサービス名を入力してください。",AND(B783="",Z783&lt;&gt;""),"事業所番号を入力してください。",AND(B783&lt;&gt;"",Z783=""),"サービス名を入力してください。",AND(B783&lt;&gt;"",Z783&lt;&gt;""),IF(LEFT(B783,2)="23",IFERROR(VLOOKUP(B783&amp;Z783,事業所一覧!$A$2:$D$44337,4,FALSE),"事業所番号若しくはサービス名に誤りがないか確認してください。"),"愛知県外の事業所は手入力してください。"))</f>
        <v>事業所番号及びサービス名を入力してください。</v>
      </c>
      <c r="X783" s="500"/>
      <c r="Y783" s="501"/>
      <c r="Z783" s="511"/>
      <c r="AA783" s="511"/>
      <c r="AB783" s="511"/>
      <c r="AC783" s="348" t="str">
        <f>IFERROR(VLOOKUP(Z783,【参考】数式用!$A$4:$B$54,2,FALSE),"")</f>
        <v/>
      </c>
      <c r="AD783" s="221"/>
      <c r="AE783" s="220" t="str">
        <f>IF(B783="","",IF(AO783="総合事業","数式を削除して手入力",IFERROR(INDEX(【参考】数式用!$AT$3:$AV$452,MATCH(Q783&amp;V783,【参考】数式用!$AS$3:$AS$452,0),MATCH(VLOOKUP(Z783,【参考】数式用!$AW$2:$AX$53,2,FALSE),【参考】数式用!$AT$2:$AV$2,0)),10)))</f>
        <v/>
      </c>
      <c r="AN783" s="428" t="e">
        <f>IF($L$18="", "", VLOOKUP(Z783,【参考】数式用!$A$4:$M$54,13,FALSE))</f>
        <v>#N/A</v>
      </c>
      <c r="AO783" s="46" t="e">
        <f>VLOOKUP(Z783,【参考】数式用!$A$2:$N$54,14,FALSE)</f>
        <v>#N/A</v>
      </c>
    </row>
    <row r="784" spans="1:41" ht="50" customHeight="1">
      <c r="A784" s="495">
        <f t="shared" si="198"/>
        <v>727</v>
      </c>
      <c r="B784" s="542"/>
      <c r="C784" s="543"/>
      <c r="D784" s="543"/>
      <c r="E784" s="543"/>
      <c r="F784" s="543"/>
      <c r="G784" s="543"/>
      <c r="H784" s="543"/>
      <c r="I784" s="543"/>
      <c r="J784" s="543"/>
      <c r="K784" s="543"/>
      <c r="L784" s="536"/>
      <c r="M784" s="537"/>
      <c r="N784" s="537"/>
      <c r="O784" s="537"/>
      <c r="P784" s="538"/>
      <c r="Q784" s="502" t="s">
        <v>191</v>
      </c>
      <c r="R784" s="503"/>
      <c r="S784" s="503"/>
      <c r="T784" s="503"/>
      <c r="U784" s="504"/>
      <c r="V784" s="284"/>
      <c r="W784" s="499" t="str" cm="1">
        <f t="array" ref="W784">_xlfn.IFS(AND(B784="",Z784=""),"事業所番号及びサービス名を入力してください。",AND(B784="",Z784&lt;&gt;""),"事業所番号を入力してください。",AND(B784&lt;&gt;"",Z784=""),"サービス名を入力してください。",AND(B784&lt;&gt;"",Z784&lt;&gt;""),IF(LEFT(B784,2)="23",IFERROR(VLOOKUP(B784&amp;Z784,事業所一覧!$A$2:$D$44337,4,FALSE),"事業所番号若しくはサービス名に誤りがないか確認してください。"),"愛知県外の事業所は手入力してください。"))</f>
        <v>事業所番号及びサービス名を入力してください。</v>
      </c>
      <c r="X784" s="500"/>
      <c r="Y784" s="501"/>
      <c r="Z784" s="511"/>
      <c r="AA784" s="511"/>
      <c r="AB784" s="511"/>
      <c r="AC784" s="348" t="str">
        <f>IFERROR(VLOOKUP(Z784,【参考】数式用!$A$4:$B$54,2,FALSE),"")</f>
        <v/>
      </c>
      <c r="AD784" s="221"/>
      <c r="AE784" s="220" t="str">
        <f>IF(B784="","",IF(AO784="総合事業","数式を削除して手入力",IFERROR(INDEX(【参考】数式用!$AT$3:$AV$452,MATCH(Q784&amp;V784,【参考】数式用!$AS$3:$AS$452,0),MATCH(VLOOKUP(Z784,【参考】数式用!$AW$2:$AX$53,2,FALSE),【参考】数式用!$AT$2:$AV$2,0)),10)))</f>
        <v/>
      </c>
      <c r="AN784" s="428" t="e">
        <f>IF($L$18="", "", VLOOKUP(Z784,【参考】数式用!$A$4:$M$54,13,FALSE))</f>
        <v>#N/A</v>
      </c>
      <c r="AO784" s="46" t="e">
        <f>VLOOKUP(Z784,【参考】数式用!$A$2:$N$54,14,FALSE)</f>
        <v>#N/A</v>
      </c>
    </row>
    <row r="785" spans="1:41" ht="50" customHeight="1">
      <c r="A785" s="495">
        <f t="shared" si="198"/>
        <v>728</v>
      </c>
      <c r="B785" s="542"/>
      <c r="C785" s="543"/>
      <c r="D785" s="543"/>
      <c r="E785" s="543"/>
      <c r="F785" s="543"/>
      <c r="G785" s="543"/>
      <c r="H785" s="543"/>
      <c r="I785" s="543"/>
      <c r="J785" s="543"/>
      <c r="K785" s="543"/>
      <c r="L785" s="536"/>
      <c r="M785" s="537"/>
      <c r="N785" s="537"/>
      <c r="O785" s="537"/>
      <c r="P785" s="538"/>
      <c r="Q785" s="502" t="s">
        <v>191</v>
      </c>
      <c r="R785" s="503"/>
      <c r="S785" s="503"/>
      <c r="T785" s="503"/>
      <c r="U785" s="504"/>
      <c r="V785" s="284"/>
      <c r="W785" s="499" t="str" cm="1">
        <f t="array" ref="W785">_xlfn.IFS(AND(B785="",Z785=""),"事業所番号及びサービス名を入力してください。",AND(B785="",Z785&lt;&gt;""),"事業所番号を入力してください。",AND(B785&lt;&gt;"",Z785=""),"サービス名を入力してください。",AND(B785&lt;&gt;"",Z785&lt;&gt;""),IF(LEFT(B785,2)="23",IFERROR(VLOOKUP(B785&amp;Z785,事業所一覧!$A$2:$D$44337,4,FALSE),"事業所番号若しくはサービス名に誤りがないか確認してください。"),"愛知県外の事業所は手入力してください。"))</f>
        <v>事業所番号及びサービス名を入力してください。</v>
      </c>
      <c r="X785" s="500"/>
      <c r="Y785" s="501"/>
      <c r="Z785" s="511"/>
      <c r="AA785" s="511"/>
      <c r="AB785" s="511"/>
      <c r="AC785" s="348" t="str">
        <f>IFERROR(VLOOKUP(Z785,【参考】数式用!$A$4:$B$54,2,FALSE),"")</f>
        <v/>
      </c>
      <c r="AD785" s="221"/>
      <c r="AE785" s="220" t="str">
        <f>IF(B785="","",IF(AO785="総合事業","数式を削除して手入力",IFERROR(INDEX(【参考】数式用!$AT$3:$AV$452,MATCH(Q785&amp;V785,【参考】数式用!$AS$3:$AS$452,0),MATCH(VLOOKUP(Z785,【参考】数式用!$AW$2:$AX$53,2,FALSE),【参考】数式用!$AT$2:$AV$2,0)),10)))</f>
        <v/>
      </c>
      <c r="AN785" s="428" t="e">
        <f>IF($L$18="", "", VLOOKUP(Z785,【参考】数式用!$A$4:$M$54,13,FALSE))</f>
        <v>#N/A</v>
      </c>
      <c r="AO785" s="46" t="e">
        <f>VLOOKUP(Z785,【参考】数式用!$A$2:$N$54,14,FALSE)</f>
        <v>#N/A</v>
      </c>
    </row>
    <row r="786" spans="1:41" ht="50" customHeight="1">
      <c r="A786" s="495">
        <f t="shared" si="198"/>
        <v>729</v>
      </c>
      <c r="B786" s="542"/>
      <c r="C786" s="543"/>
      <c r="D786" s="543"/>
      <c r="E786" s="543"/>
      <c r="F786" s="543"/>
      <c r="G786" s="543"/>
      <c r="H786" s="543"/>
      <c r="I786" s="543"/>
      <c r="J786" s="543"/>
      <c r="K786" s="543"/>
      <c r="L786" s="536"/>
      <c r="M786" s="537"/>
      <c r="N786" s="537"/>
      <c r="O786" s="537"/>
      <c r="P786" s="538"/>
      <c r="Q786" s="502" t="s">
        <v>191</v>
      </c>
      <c r="R786" s="503"/>
      <c r="S786" s="503"/>
      <c r="T786" s="503"/>
      <c r="U786" s="504"/>
      <c r="V786" s="284"/>
      <c r="W786" s="499" t="str" cm="1">
        <f t="array" ref="W786">_xlfn.IFS(AND(B786="",Z786=""),"事業所番号及びサービス名を入力してください。",AND(B786="",Z786&lt;&gt;""),"事業所番号を入力してください。",AND(B786&lt;&gt;"",Z786=""),"サービス名を入力してください。",AND(B786&lt;&gt;"",Z786&lt;&gt;""),IF(LEFT(B786,2)="23",IFERROR(VLOOKUP(B786&amp;Z786,事業所一覧!$A$2:$D$44337,4,FALSE),"事業所番号若しくはサービス名に誤りがないか確認してください。"),"愛知県外の事業所は手入力してください。"))</f>
        <v>事業所番号及びサービス名を入力してください。</v>
      </c>
      <c r="X786" s="500"/>
      <c r="Y786" s="501"/>
      <c r="Z786" s="511"/>
      <c r="AA786" s="511"/>
      <c r="AB786" s="511"/>
      <c r="AC786" s="348" t="str">
        <f>IFERROR(VLOOKUP(Z786,【参考】数式用!$A$4:$B$54,2,FALSE),"")</f>
        <v/>
      </c>
      <c r="AD786" s="221"/>
      <c r="AE786" s="220" t="str">
        <f>IF(B786="","",IF(AO786="総合事業","数式を削除して手入力",IFERROR(INDEX(【参考】数式用!$AT$3:$AV$452,MATCH(Q786&amp;V786,【参考】数式用!$AS$3:$AS$452,0),MATCH(VLOOKUP(Z786,【参考】数式用!$AW$2:$AX$53,2,FALSE),【参考】数式用!$AT$2:$AV$2,0)),10)))</f>
        <v/>
      </c>
      <c r="AN786" s="428" t="e">
        <f>IF($L$18="", "", VLOOKUP(Z786,【参考】数式用!$A$4:$M$54,13,FALSE))</f>
        <v>#N/A</v>
      </c>
      <c r="AO786" s="46" t="e">
        <f>VLOOKUP(Z786,【参考】数式用!$A$2:$N$54,14,FALSE)</f>
        <v>#N/A</v>
      </c>
    </row>
    <row r="787" spans="1:41" ht="50" customHeight="1">
      <c r="A787" s="495">
        <f t="shared" si="198"/>
        <v>730</v>
      </c>
      <c r="B787" s="542"/>
      <c r="C787" s="543"/>
      <c r="D787" s="543"/>
      <c r="E787" s="543"/>
      <c r="F787" s="543"/>
      <c r="G787" s="543"/>
      <c r="H787" s="543"/>
      <c r="I787" s="543"/>
      <c r="J787" s="543"/>
      <c r="K787" s="543"/>
      <c r="L787" s="536"/>
      <c r="M787" s="537"/>
      <c r="N787" s="537"/>
      <c r="O787" s="537"/>
      <c r="P787" s="538"/>
      <c r="Q787" s="502" t="s">
        <v>191</v>
      </c>
      <c r="R787" s="503"/>
      <c r="S787" s="503"/>
      <c r="T787" s="503"/>
      <c r="U787" s="504"/>
      <c r="V787" s="284"/>
      <c r="W787" s="499" t="str" cm="1">
        <f t="array" ref="W787">_xlfn.IFS(AND(B787="",Z787=""),"事業所番号及びサービス名を入力してください。",AND(B787="",Z787&lt;&gt;""),"事業所番号を入力してください。",AND(B787&lt;&gt;"",Z787=""),"サービス名を入力してください。",AND(B787&lt;&gt;"",Z787&lt;&gt;""),IF(LEFT(B787,2)="23",IFERROR(VLOOKUP(B787&amp;Z787,事業所一覧!$A$2:$D$44337,4,FALSE),"事業所番号若しくはサービス名に誤りがないか確認してください。"),"愛知県外の事業所は手入力してください。"))</f>
        <v>事業所番号及びサービス名を入力してください。</v>
      </c>
      <c r="X787" s="500"/>
      <c r="Y787" s="501"/>
      <c r="Z787" s="511"/>
      <c r="AA787" s="511"/>
      <c r="AB787" s="511"/>
      <c r="AC787" s="348" t="str">
        <f>IFERROR(VLOOKUP(Z787,【参考】数式用!$A$4:$B$54,2,FALSE),"")</f>
        <v/>
      </c>
      <c r="AD787" s="221"/>
      <c r="AE787" s="220" t="str">
        <f>IF(B787="","",IF(AO787="総合事業","数式を削除して手入力",IFERROR(INDEX(【参考】数式用!$AT$3:$AV$452,MATCH(Q787&amp;V787,【参考】数式用!$AS$3:$AS$452,0),MATCH(VLOOKUP(Z787,【参考】数式用!$AW$2:$AX$53,2,FALSE),【参考】数式用!$AT$2:$AV$2,0)),10)))</f>
        <v/>
      </c>
      <c r="AN787" s="428" t="e">
        <f>IF($L$18="", "", VLOOKUP(Z787,【参考】数式用!$A$4:$M$54,13,FALSE))</f>
        <v>#N/A</v>
      </c>
      <c r="AO787" s="46" t="e">
        <f>VLOOKUP(Z787,【参考】数式用!$A$2:$N$54,14,FALSE)</f>
        <v>#N/A</v>
      </c>
    </row>
    <row r="788" spans="1:41" ht="50" customHeight="1">
      <c r="A788" s="495">
        <f t="shared" si="198"/>
        <v>731</v>
      </c>
      <c r="B788" s="542"/>
      <c r="C788" s="543"/>
      <c r="D788" s="543"/>
      <c r="E788" s="543"/>
      <c r="F788" s="543"/>
      <c r="G788" s="543"/>
      <c r="H788" s="543"/>
      <c r="I788" s="543"/>
      <c r="J788" s="543"/>
      <c r="K788" s="543"/>
      <c r="L788" s="536"/>
      <c r="M788" s="537"/>
      <c r="N788" s="537"/>
      <c r="O788" s="537"/>
      <c r="P788" s="538"/>
      <c r="Q788" s="502" t="s">
        <v>191</v>
      </c>
      <c r="R788" s="503"/>
      <c r="S788" s="503"/>
      <c r="T788" s="503"/>
      <c r="U788" s="504"/>
      <c r="V788" s="284"/>
      <c r="W788" s="499" t="str" cm="1">
        <f t="array" ref="W788">_xlfn.IFS(AND(B788="",Z788=""),"事業所番号及びサービス名を入力してください。",AND(B788="",Z788&lt;&gt;""),"事業所番号を入力してください。",AND(B788&lt;&gt;"",Z788=""),"サービス名を入力してください。",AND(B788&lt;&gt;"",Z788&lt;&gt;""),IF(LEFT(B788,2)="23",IFERROR(VLOOKUP(B788&amp;Z788,事業所一覧!$A$2:$D$44337,4,FALSE),"事業所番号若しくはサービス名に誤りがないか確認してください。"),"愛知県外の事業所は手入力してください。"))</f>
        <v>事業所番号及びサービス名を入力してください。</v>
      </c>
      <c r="X788" s="500"/>
      <c r="Y788" s="501"/>
      <c r="Z788" s="511"/>
      <c r="AA788" s="511"/>
      <c r="AB788" s="511"/>
      <c r="AC788" s="348" t="str">
        <f>IFERROR(VLOOKUP(Z788,【参考】数式用!$A$4:$B$54,2,FALSE),"")</f>
        <v/>
      </c>
      <c r="AD788" s="221"/>
      <c r="AE788" s="220" t="str">
        <f>IF(B788="","",IF(AO788="総合事業","数式を削除して手入力",IFERROR(INDEX(【参考】数式用!$AT$3:$AV$452,MATCH(Q788&amp;V788,【参考】数式用!$AS$3:$AS$452,0),MATCH(VLOOKUP(Z788,【参考】数式用!$AW$2:$AX$53,2,FALSE),【参考】数式用!$AT$2:$AV$2,0)),10)))</f>
        <v/>
      </c>
      <c r="AN788" s="428" t="e">
        <f>IF($L$18="", "", VLOOKUP(Z788,【参考】数式用!$A$4:$M$54,13,FALSE))</f>
        <v>#N/A</v>
      </c>
      <c r="AO788" s="46" t="e">
        <f>VLOOKUP(Z788,【参考】数式用!$A$2:$N$54,14,FALSE)</f>
        <v>#N/A</v>
      </c>
    </row>
    <row r="789" spans="1:41" ht="50" customHeight="1">
      <c r="A789" s="495">
        <f t="shared" si="198"/>
        <v>732</v>
      </c>
      <c r="B789" s="542"/>
      <c r="C789" s="543"/>
      <c r="D789" s="543"/>
      <c r="E789" s="543"/>
      <c r="F789" s="543"/>
      <c r="G789" s="543"/>
      <c r="H789" s="543"/>
      <c r="I789" s="543"/>
      <c r="J789" s="543"/>
      <c r="K789" s="543"/>
      <c r="L789" s="536"/>
      <c r="M789" s="537"/>
      <c r="N789" s="537"/>
      <c r="O789" s="537"/>
      <c r="P789" s="538"/>
      <c r="Q789" s="502" t="s">
        <v>191</v>
      </c>
      <c r="R789" s="503"/>
      <c r="S789" s="503"/>
      <c r="T789" s="503"/>
      <c r="U789" s="504"/>
      <c r="V789" s="284"/>
      <c r="W789" s="499" t="str" cm="1">
        <f t="array" ref="W789">_xlfn.IFS(AND(B789="",Z789=""),"事業所番号及びサービス名を入力してください。",AND(B789="",Z789&lt;&gt;""),"事業所番号を入力してください。",AND(B789&lt;&gt;"",Z789=""),"サービス名を入力してください。",AND(B789&lt;&gt;"",Z789&lt;&gt;""),IF(LEFT(B789,2)="23",IFERROR(VLOOKUP(B789&amp;Z789,事業所一覧!$A$2:$D$44337,4,FALSE),"事業所番号若しくはサービス名に誤りがないか確認してください。"),"愛知県外の事業所は手入力してください。"))</f>
        <v>事業所番号及びサービス名を入力してください。</v>
      </c>
      <c r="X789" s="500"/>
      <c r="Y789" s="501"/>
      <c r="Z789" s="511"/>
      <c r="AA789" s="511"/>
      <c r="AB789" s="511"/>
      <c r="AC789" s="348" t="str">
        <f>IFERROR(VLOOKUP(Z789,【参考】数式用!$A$4:$B$54,2,FALSE),"")</f>
        <v/>
      </c>
      <c r="AD789" s="221"/>
      <c r="AE789" s="220" t="str">
        <f>IF(B789="","",IF(AO789="総合事業","数式を削除して手入力",IFERROR(INDEX(【参考】数式用!$AT$3:$AV$452,MATCH(Q789&amp;V789,【参考】数式用!$AS$3:$AS$452,0),MATCH(VLOOKUP(Z789,【参考】数式用!$AW$2:$AX$53,2,FALSE),【参考】数式用!$AT$2:$AV$2,0)),10)))</f>
        <v/>
      </c>
      <c r="AN789" s="428" t="e">
        <f>IF($L$18="", "", VLOOKUP(Z789,【参考】数式用!$A$4:$M$54,13,FALSE))</f>
        <v>#N/A</v>
      </c>
      <c r="AO789" s="46" t="e">
        <f>VLOOKUP(Z789,【参考】数式用!$A$2:$N$54,14,FALSE)</f>
        <v>#N/A</v>
      </c>
    </row>
    <row r="790" spans="1:41" ht="50" customHeight="1">
      <c r="A790" s="495">
        <f t="shared" ref="A790:A853" si="199">A789+1</f>
        <v>733</v>
      </c>
      <c r="B790" s="542"/>
      <c r="C790" s="543"/>
      <c r="D790" s="543"/>
      <c r="E790" s="543"/>
      <c r="F790" s="543"/>
      <c r="G790" s="543"/>
      <c r="H790" s="543"/>
      <c r="I790" s="543"/>
      <c r="J790" s="543"/>
      <c r="K790" s="543"/>
      <c r="L790" s="536"/>
      <c r="M790" s="537"/>
      <c r="N790" s="537"/>
      <c r="O790" s="537"/>
      <c r="P790" s="538"/>
      <c r="Q790" s="502" t="s">
        <v>191</v>
      </c>
      <c r="R790" s="503"/>
      <c r="S790" s="503"/>
      <c r="T790" s="503"/>
      <c r="U790" s="504"/>
      <c r="V790" s="284"/>
      <c r="W790" s="499" t="str" cm="1">
        <f t="array" ref="W790">_xlfn.IFS(AND(B790="",Z790=""),"事業所番号及びサービス名を入力してください。",AND(B790="",Z790&lt;&gt;""),"事業所番号を入力してください。",AND(B790&lt;&gt;"",Z790=""),"サービス名を入力してください。",AND(B790&lt;&gt;"",Z790&lt;&gt;""),IF(LEFT(B790,2)="23",IFERROR(VLOOKUP(B790&amp;Z790,事業所一覧!$A$2:$D$44337,4,FALSE),"事業所番号若しくはサービス名に誤りがないか確認してください。"),"愛知県外の事業所は手入力してください。"))</f>
        <v>事業所番号及びサービス名を入力してください。</v>
      </c>
      <c r="X790" s="500"/>
      <c r="Y790" s="501"/>
      <c r="Z790" s="511"/>
      <c r="AA790" s="511"/>
      <c r="AB790" s="511"/>
      <c r="AC790" s="348" t="str">
        <f>IFERROR(VLOOKUP(Z790,【参考】数式用!$A$4:$B$54,2,FALSE),"")</f>
        <v/>
      </c>
      <c r="AD790" s="221"/>
      <c r="AE790" s="220" t="str">
        <f>IF(B790="","",IF(AO790="総合事業","数式を削除して手入力",IFERROR(INDEX(【参考】数式用!$AT$3:$AV$452,MATCH(Q790&amp;V790,【参考】数式用!$AS$3:$AS$452,0),MATCH(VLOOKUP(Z790,【参考】数式用!$AW$2:$AX$53,2,FALSE),【参考】数式用!$AT$2:$AV$2,0)),10)))</f>
        <v/>
      </c>
      <c r="AN790" s="428" t="e">
        <f>IF($L$18="", "", VLOOKUP(Z790,【参考】数式用!$A$4:$M$54,13,FALSE))</f>
        <v>#N/A</v>
      </c>
      <c r="AO790" s="46" t="e">
        <f>VLOOKUP(Z790,【参考】数式用!$A$2:$N$54,14,FALSE)</f>
        <v>#N/A</v>
      </c>
    </row>
    <row r="791" spans="1:41" ht="50" customHeight="1">
      <c r="A791" s="495">
        <f t="shared" si="199"/>
        <v>734</v>
      </c>
      <c r="B791" s="542"/>
      <c r="C791" s="543"/>
      <c r="D791" s="543"/>
      <c r="E791" s="543"/>
      <c r="F791" s="543"/>
      <c r="G791" s="543"/>
      <c r="H791" s="543"/>
      <c r="I791" s="543"/>
      <c r="J791" s="543"/>
      <c r="K791" s="543"/>
      <c r="L791" s="536"/>
      <c r="M791" s="537"/>
      <c r="N791" s="537"/>
      <c r="O791" s="537"/>
      <c r="P791" s="538"/>
      <c r="Q791" s="502" t="s">
        <v>191</v>
      </c>
      <c r="R791" s="503"/>
      <c r="S791" s="503"/>
      <c r="T791" s="503"/>
      <c r="U791" s="504"/>
      <c r="V791" s="284"/>
      <c r="W791" s="499" t="str" cm="1">
        <f t="array" ref="W791">_xlfn.IFS(AND(B791="",Z791=""),"事業所番号及びサービス名を入力してください。",AND(B791="",Z791&lt;&gt;""),"事業所番号を入力してください。",AND(B791&lt;&gt;"",Z791=""),"サービス名を入力してください。",AND(B791&lt;&gt;"",Z791&lt;&gt;""),IF(LEFT(B791,2)="23",IFERROR(VLOOKUP(B791&amp;Z791,事業所一覧!$A$2:$D$44337,4,FALSE),"事業所番号若しくはサービス名に誤りがないか確認してください。"),"愛知県外の事業所は手入力してください。"))</f>
        <v>事業所番号及びサービス名を入力してください。</v>
      </c>
      <c r="X791" s="500"/>
      <c r="Y791" s="501"/>
      <c r="Z791" s="511"/>
      <c r="AA791" s="511"/>
      <c r="AB791" s="511"/>
      <c r="AC791" s="348" t="str">
        <f>IFERROR(VLOOKUP(Z791,【参考】数式用!$A$4:$B$54,2,FALSE),"")</f>
        <v/>
      </c>
      <c r="AD791" s="221"/>
      <c r="AE791" s="220" t="str">
        <f>IF(B791="","",IF(AO791="総合事業","数式を削除して手入力",IFERROR(INDEX(【参考】数式用!$AT$3:$AV$452,MATCH(Q791&amp;V791,【参考】数式用!$AS$3:$AS$452,0),MATCH(VLOOKUP(Z791,【参考】数式用!$AW$2:$AX$53,2,FALSE),【参考】数式用!$AT$2:$AV$2,0)),10)))</f>
        <v/>
      </c>
      <c r="AN791" s="428" t="e">
        <f>IF($L$18="", "", VLOOKUP(Z791,【参考】数式用!$A$4:$M$54,13,FALSE))</f>
        <v>#N/A</v>
      </c>
      <c r="AO791" s="46" t="e">
        <f>VLOOKUP(Z791,【参考】数式用!$A$2:$N$54,14,FALSE)</f>
        <v>#N/A</v>
      </c>
    </row>
    <row r="792" spans="1:41" ht="50" customHeight="1">
      <c r="A792" s="495">
        <f t="shared" si="199"/>
        <v>735</v>
      </c>
      <c r="B792" s="542"/>
      <c r="C792" s="543"/>
      <c r="D792" s="543"/>
      <c r="E792" s="543"/>
      <c r="F792" s="543"/>
      <c r="G792" s="543"/>
      <c r="H792" s="543"/>
      <c r="I792" s="543"/>
      <c r="J792" s="543"/>
      <c r="K792" s="543"/>
      <c r="L792" s="536"/>
      <c r="M792" s="537"/>
      <c r="N792" s="537"/>
      <c r="O792" s="537"/>
      <c r="P792" s="538"/>
      <c r="Q792" s="502" t="s">
        <v>191</v>
      </c>
      <c r="R792" s="503"/>
      <c r="S792" s="503"/>
      <c r="T792" s="503"/>
      <c r="U792" s="504"/>
      <c r="V792" s="284"/>
      <c r="W792" s="499" t="str" cm="1">
        <f t="array" ref="W792">_xlfn.IFS(AND(B792="",Z792=""),"事業所番号及びサービス名を入力してください。",AND(B792="",Z792&lt;&gt;""),"事業所番号を入力してください。",AND(B792&lt;&gt;"",Z792=""),"サービス名を入力してください。",AND(B792&lt;&gt;"",Z792&lt;&gt;""),IF(LEFT(B792,2)="23",IFERROR(VLOOKUP(B792&amp;Z792,事業所一覧!$A$2:$D$44337,4,FALSE),"事業所番号若しくはサービス名に誤りがないか確認してください。"),"愛知県外の事業所は手入力してください。"))</f>
        <v>事業所番号及びサービス名を入力してください。</v>
      </c>
      <c r="X792" s="500"/>
      <c r="Y792" s="501"/>
      <c r="Z792" s="511"/>
      <c r="AA792" s="511"/>
      <c r="AB792" s="511"/>
      <c r="AC792" s="348" t="str">
        <f>IFERROR(VLOOKUP(Z792,【参考】数式用!$A$4:$B$54,2,FALSE),"")</f>
        <v/>
      </c>
      <c r="AD792" s="221"/>
      <c r="AE792" s="220" t="str">
        <f>IF(B792="","",IF(AO792="総合事業","数式を削除して手入力",IFERROR(INDEX(【参考】数式用!$AT$3:$AV$452,MATCH(Q792&amp;V792,【参考】数式用!$AS$3:$AS$452,0),MATCH(VLOOKUP(Z792,【参考】数式用!$AW$2:$AX$53,2,FALSE),【参考】数式用!$AT$2:$AV$2,0)),10)))</f>
        <v/>
      </c>
      <c r="AN792" s="428" t="e">
        <f>IF($L$18="", "", VLOOKUP(Z792,【参考】数式用!$A$4:$M$54,13,FALSE))</f>
        <v>#N/A</v>
      </c>
      <c r="AO792" s="46" t="e">
        <f>VLOOKUP(Z792,【参考】数式用!$A$2:$N$54,14,FALSE)</f>
        <v>#N/A</v>
      </c>
    </row>
    <row r="793" spans="1:41" ht="50" customHeight="1">
      <c r="A793" s="495">
        <f t="shared" si="199"/>
        <v>736</v>
      </c>
      <c r="B793" s="542"/>
      <c r="C793" s="543"/>
      <c r="D793" s="543"/>
      <c r="E793" s="543"/>
      <c r="F793" s="543"/>
      <c r="G793" s="543"/>
      <c r="H793" s="543"/>
      <c r="I793" s="543"/>
      <c r="J793" s="543"/>
      <c r="K793" s="543"/>
      <c r="L793" s="536"/>
      <c r="M793" s="537"/>
      <c r="N793" s="537"/>
      <c r="O793" s="537"/>
      <c r="P793" s="538"/>
      <c r="Q793" s="502" t="s">
        <v>191</v>
      </c>
      <c r="R793" s="503"/>
      <c r="S793" s="503"/>
      <c r="T793" s="503"/>
      <c r="U793" s="504"/>
      <c r="V793" s="284"/>
      <c r="W793" s="499" t="str" cm="1">
        <f t="array" ref="W793">_xlfn.IFS(AND(B793="",Z793=""),"事業所番号及びサービス名を入力してください。",AND(B793="",Z793&lt;&gt;""),"事業所番号を入力してください。",AND(B793&lt;&gt;"",Z793=""),"サービス名を入力してください。",AND(B793&lt;&gt;"",Z793&lt;&gt;""),IF(LEFT(B793,2)="23",IFERROR(VLOOKUP(B793&amp;Z793,事業所一覧!$A$2:$D$44337,4,FALSE),"事業所番号若しくはサービス名に誤りがないか確認してください。"),"愛知県外の事業所は手入力してください。"))</f>
        <v>事業所番号及びサービス名を入力してください。</v>
      </c>
      <c r="X793" s="500"/>
      <c r="Y793" s="501"/>
      <c r="Z793" s="511"/>
      <c r="AA793" s="511"/>
      <c r="AB793" s="511"/>
      <c r="AC793" s="348" t="str">
        <f>IFERROR(VLOOKUP(Z793,【参考】数式用!$A$4:$B$54,2,FALSE),"")</f>
        <v/>
      </c>
      <c r="AD793" s="221"/>
      <c r="AE793" s="220" t="str">
        <f>IF(B793="","",IF(AO793="総合事業","数式を削除して手入力",IFERROR(INDEX(【参考】数式用!$AT$3:$AV$452,MATCH(Q793&amp;V793,【参考】数式用!$AS$3:$AS$452,0),MATCH(VLOOKUP(Z793,【参考】数式用!$AW$2:$AX$53,2,FALSE),【参考】数式用!$AT$2:$AV$2,0)),10)))</f>
        <v/>
      </c>
      <c r="AN793" s="428" t="e">
        <f>IF($L$18="", "", VLOOKUP(Z793,【参考】数式用!$A$4:$M$54,13,FALSE))</f>
        <v>#N/A</v>
      </c>
      <c r="AO793" s="46" t="e">
        <f>VLOOKUP(Z793,【参考】数式用!$A$2:$N$54,14,FALSE)</f>
        <v>#N/A</v>
      </c>
    </row>
    <row r="794" spans="1:41" ht="50" customHeight="1">
      <c r="A794" s="495">
        <f t="shared" si="199"/>
        <v>737</v>
      </c>
      <c r="B794" s="542"/>
      <c r="C794" s="543"/>
      <c r="D794" s="543"/>
      <c r="E794" s="543"/>
      <c r="F794" s="543"/>
      <c r="G794" s="543"/>
      <c r="H794" s="543"/>
      <c r="I794" s="543"/>
      <c r="J794" s="543"/>
      <c r="K794" s="543"/>
      <c r="L794" s="536"/>
      <c r="M794" s="537"/>
      <c r="N794" s="537"/>
      <c r="O794" s="537"/>
      <c r="P794" s="538"/>
      <c r="Q794" s="502" t="s">
        <v>191</v>
      </c>
      <c r="R794" s="503"/>
      <c r="S794" s="503"/>
      <c r="T794" s="503"/>
      <c r="U794" s="504"/>
      <c r="V794" s="284"/>
      <c r="W794" s="499" t="str" cm="1">
        <f t="array" ref="W794">_xlfn.IFS(AND(B794="",Z794=""),"事業所番号及びサービス名を入力してください。",AND(B794="",Z794&lt;&gt;""),"事業所番号を入力してください。",AND(B794&lt;&gt;"",Z794=""),"サービス名を入力してください。",AND(B794&lt;&gt;"",Z794&lt;&gt;""),IF(LEFT(B794,2)="23",IFERROR(VLOOKUP(B794&amp;Z794,事業所一覧!$A$2:$D$44337,4,FALSE),"事業所番号若しくはサービス名に誤りがないか確認してください。"),"愛知県外の事業所は手入力してください。"))</f>
        <v>事業所番号及びサービス名を入力してください。</v>
      </c>
      <c r="X794" s="500"/>
      <c r="Y794" s="501"/>
      <c r="Z794" s="511"/>
      <c r="AA794" s="511"/>
      <c r="AB794" s="511"/>
      <c r="AC794" s="348" t="str">
        <f>IFERROR(VLOOKUP(Z794,【参考】数式用!$A$4:$B$54,2,FALSE),"")</f>
        <v/>
      </c>
      <c r="AD794" s="221"/>
      <c r="AE794" s="220" t="str">
        <f>IF(B794="","",IF(AO794="総合事業","数式を削除して手入力",IFERROR(INDEX(【参考】数式用!$AT$3:$AV$452,MATCH(Q794&amp;V794,【参考】数式用!$AS$3:$AS$452,0),MATCH(VLOOKUP(Z794,【参考】数式用!$AW$2:$AX$53,2,FALSE),【参考】数式用!$AT$2:$AV$2,0)),10)))</f>
        <v/>
      </c>
      <c r="AN794" s="428" t="e">
        <f>IF($L$18="", "", VLOOKUP(Z794,【参考】数式用!$A$4:$M$54,13,FALSE))</f>
        <v>#N/A</v>
      </c>
      <c r="AO794" s="46" t="e">
        <f>VLOOKUP(Z794,【参考】数式用!$A$2:$N$54,14,FALSE)</f>
        <v>#N/A</v>
      </c>
    </row>
    <row r="795" spans="1:41" ht="50" customHeight="1">
      <c r="A795" s="495">
        <f t="shared" si="199"/>
        <v>738</v>
      </c>
      <c r="B795" s="542"/>
      <c r="C795" s="543"/>
      <c r="D795" s="543"/>
      <c r="E795" s="543"/>
      <c r="F795" s="543"/>
      <c r="G795" s="543"/>
      <c r="H795" s="543"/>
      <c r="I795" s="543"/>
      <c r="J795" s="543"/>
      <c r="K795" s="543"/>
      <c r="L795" s="536"/>
      <c r="M795" s="537"/>
      <c r="N795" s="537"/>
      <c r="O795" s="537"/>
      <c r="P795" s="538"/>
      <c r="Q795" s="502" t="s">
        <v>191</v>
      </c>
      <c r="R795" s="503"/>
      <c r="S795" s="503"/>
      <c r="T795" s="503"/>
      <c r="U795" s="504"/>
      <c r="V795" s="284"/>
      <c r="W795" s="499" t="str" cm="1">
        <f t="array" ref="W795">_xlfn.IFS(AND(B795="",Z795=""),"事業所番号及びサービス名を入力してください。",AND(B795="",Z795&lt;&gt;""),"事業所番号を入力してください。",AND(B795&lt;&gt;"",Z795=""),"サービス名を入力してください。",AND(B795&lt;&gt;"",Z795&lt;&gt;""),IF(LEFT(B795,2)="23",IFERROR(VLOOKUP(B795&amp;Z795,事業所一覧!$A$2:$D$44337,4,FALSE),"事業所番号若しくはサービス名に誤りがないか確認してください。"),"愛知県外の事業所は手入力してください。"))</f>
        <v>事業所番号及びサービス名を入力してください。</v>
      </c>
      <c r="X795" s="500"/>
      <c r="Y795" s="501"/>
      <c r="Z795" s="511"/>
      <c r="AA795" s="511"/>
      <c r="AB795" s="511"/>
      <c r="AC795" s="348" t="str">
        <f>IFERROR(VLOOKUP(Z795,【参考】数式用!$A$4:$B$54,2,FALSE),"")</f>
        <v/>
      </c>
      <c r="AD795" s="221"/>
      <c r="AE795" s="220" t="str">
        <f>IF(B795="","",IF(AO795="総合事業","数式を削除して手入力",IFERROR(INDEX(【参考】数式用!$AT$3:$AV$452,MATCH(Q795&amp;V795,【参考】数式用!$AS$3:$AS$452,0),MATCH(VLOOKUP(Z795,【参考】数式用!$AW$2:$AX$53,2,FALSE),【参考】数式用!$AT$2:$AV$2,0)),10)))</f>
        <v/>
      </c>
      <c r="AN795" s="428" t="e">
        <f>IF($L$18="", "", VLOOKUP(Z795,【参考】数式用!$A$4:$M$54,13,FALSE))</f>
        <v>#N/A</v>
      </c>
      <c r="AO795" s="46" t="e">
        <f>VLOOKUP(Z795,【参考】数式用!$A$2:$N$54,14,FALSE)</f>
        <v>#N/A</v>
      </c>
    </row>
    <row r="796" spans="1:41" ht="50" customHeight="1">
      <c r="A796" s="495">
        <f t="shared" si="199"/>
        <v>739</v>
      </c>
      <c r="B796" s="542"/>
      <c r="C796" s="543"/>
      <c r="D796" s="543"/>
      <c r="E796" s="543"/>
      <c r="F796" s="543"/>
      <c r="G796" s="543"/>
      <c r="H796" s="543"/>
      <c r="I796" s="543"/>
      <c r="J796" s="543"/>
      <c r="K796" s="543"/>
      <c r="L796" s="536"/>
      <c r="M796" s="537"/>
      <c r="N796" s="537"/>
      <c r="O796" s="537"/>
      <c r="P796" s="538"/>
      <c r="Q796" s="502" t="s">
        <v>191</v>
      </c>
      <c r="R796" s="503"/>
      <c r="S796" s="503"/>
      <c r="T796" s="503"/>
      <c r="U796" s="504"/>
      <c r="V796" s="284"/>
      <c r="W796" s="499" t="str" cm="1">
        <f t="array" ref="W796">_xlfn.IFS(AND(B796="",Z796=""),"事業所番号及びサービス名を入力してください。",AND(B796="",Z796&lt;&gt;""),"事業所番号を入力してください。",AND(B796&lt;&gt;"",Z796=""),"サービス名を入力してください。",AND(B796&lt;&gt;"",Z796&lt;&gt;""),IF(LEFT(B796,2)="23",IFERROR(VLOOKUP(B796&amp;Z796,事業所一覧!$A$2:$D$44337,4,FALSE),"事業所番号若しくはサービス名に誤りがないか確認してください。"),"愛知県外の事業所は手入力してください。"))</f>
        <v>事業所番号及びサービス名を入力してください。</v>
      </c>
      <c r="X796" s="500"/>
      <c r="Y796" s="501"/>
      <c r="Z796" s="511"/>
      <c r="AA796" s="511"/>
      <c r="AB796" s="511"/>
      <c r="AC796" s="348" t="str">
        <f>IFERROR(VLOOKUP(Z796,【参考】数式用!$A$4:$B$54,2,FALSE),"")</f>
        <v/>
      </c>
      <c r="AD796" s="221"/>
      <c r="AE796" s="220" t="str">
        <f>IF(B796="","",IF(AO796="総合事業","数式を削除して手入力",IFERROR(INDEX(【参考】数式用!$AT$3:$AV$452,MATCH(Q796&amp;V796,【参考】数式用!$AS$3:$AS$452,0),MATCH(VLOOKUP(Z796,【参考】数式用!$AW$2:$AX$53,2,FALSE),【参考】数式用!$AT$2:$AV$2,0)),10)))</f>
        <v/>
      </c>
      <c r="AN796" s="428" t="e">
        <f>IF($L$18="", "", VLOOKUP(Z796,【参考】数式用!$A$4:$M$54,13,FALSE))</f>
        <v>#N/A</v>
      </c>
      <c r="AO796" s="46" t="e">
        <f>VLOOKUP(Z796,【参考】数式用!$A$2:$N$54,14,FALSE)</f>
        <v>#N/A</v>
      </c>
    </row>
    <row r="797" spans="1:41" ht="50" customHeight="1">
      <c r="A797" s="495">
        <f t="shared" si="199"/>
        <v>740</v>
      </c>
      <c r="B797" s="542"/>
      <c r="C797" s="543"/>
      <c r="D797" s="543"/>
      <c r="E797" s="543"/>
      <c r="F797" s="543"/>
      <c r="G797" s="543"/>
      <c r="H797" s="543"/>
      <c r="I797" s="543"/>
      <c r="J797" s="543"/>
      <c r="K797" s="543"/>
      <c r="L797" s="536"/>
      <c r="M797" s="537"/>
      <c r="N797" s="537"/>
      <c r="O797" s="537"/>
      <c r="P797" s="538"/>
      <c r="Q797" s="502" t="s">
        <v>191</v>
      </c>
      <c r="R797" s="503"/>
      <c r="S797" s="503"/>
      <c r="T797" s="503"/>
      <c r="U797" s="504"/>
      <c r="V797" s="284"/>
      <c r="W797" s="499" t="str" cm="1">
        <f t="array" ref="W797">_xlfn.IFS(AND(B797="",Z797=""),"事業所番号及びサービス名を入力してください。",AND(B797="",Z797&lt;&gt;""),"事業所番号を入力してください。",AND(B797&lt;&gt;"",Z797=""),"サービス名を入力してください。",AND(B797&lt;&gt;"",Z797&lt;&gt;""),IF(LEFT(B797,2)="23",IFERROR(VLOOKUP(B797&amp;Z797,事業所一覧!$A$2:$D$44337,4,FALSE),"事業所番号若しくはサービス名に誤りがないか確認してください。"),"愛知県外の事業所は手入力してください。"))</f>
        <v>事業所番号及びサービス名を入力してください。</v>
      </c>
      <c r="X797" s="500"/>
      <c r="Y797" s="501"/>
      <c r="Z797" s="511"/>
      <c r="AA797" s="511"/>
      <c r="AB797" s="511"/>
      <c r="AC797" s="348" t="str">
        <f>IFERROR(VLOOKUP(Z797,【参考】数式用!$A$4:$B$54,2,FALSE),"")</f>
        <v/>
      </c>
      <c r="AD797" s="221"/>
      <c r="AE797" s="220" t="str">
        <f>IF(B797="","",IF(AO797="総合事業","数式を削除して手入力",IFERROR(INDEX(【参考】数式用!$AT$3:$AV$452,MATCH(Q797&amp;V797,【参考】数式用!$AS$3:$AS$452,0),MATCH(VLOOKUP(Z797,【参考】数式用!$AW$2:$AX$53,2,FALSE),【参考】数式用!$AT$2:$AV$2,0)),10)))</f>
        <v/>
      </c>
      <c r="AN797" s="428" t="e">
        <f>IF($L$18="", "", VLOOKUP(Z797,【参考】数式用!$A$4:$M$54,13,FALSE))</f>
        <v>#N/A</v>
      </c>
      <c r="AO797" s="46" t="e">
        <f>VLOOKUP(Z797,【参考】数式用!$A$2:$N$54,14,FALSE)</f>
        <v>#N/A</v>
      </c>
    </row>
    <row r="798" spans="1:41" ht="50" customHeight="1">
      <c r="A798" s="495">
        <f t="shared" si="199"/>
        <v>741</v>
      </c>
      <c r="B798" s="542"/>
      <c r="C798" s="543"/>
      <c r="D798" s="543"/>
      <c r="E798" s="543"/>
      <c r="F798" s="543"/>
      <c r="G798" s="543"/>
      <c r="H798" s="543"/>
      <c r="I798" s="543"/>
      <c r="J798" s="543"/>
      <c r="K798" s="543"/>
      <c r="L798" s="536"/>
      <c r="M798" s="537"/>
      <c r="N798" s="537"/>
      <c r="O798" s="537"/>
      <c r="P798" s="538"/>
      <c r="Q798" s="502" t="s">
        <v>191</v>
      </c>
      <c r="R798" s="503"/>
      <c r="S798" s="503"/>
      <c r="T798" s="503"/>
      <c r="U798" s="504"/>
      <c r="V798" s="284"/>
      <c r="W798" s="499" t="str" cm="1">
        <f t="array" ref="W798">_xlfn.IFS(AND(B798="",Z798=""),"事業所番号及びサービス名を入力してください。",AND(B798="",Z798&lt;&gt;""),"事業所番号を入力してください。",AND(B798&lt;&gt;"",Z798=""),"サービス名を入力してください。",AND(B798&lt;&gt;"",Z798&lt;&gt;""),IF(LEFT(B798,2)="23",IFERROR(VLOOKUP(B798&amp;Z798,事業所一覧!$A$2:$D$44337,4,FALSE),"事業所番号若しくはサービス名に誤りがないか確認してください。"),"愛知県外の事業所は手入力してください。"))</f>
        <v>事業所番号及びサービス名を入力してください。</v>
      </c>
      <c r="X798" s="500"/>
      <c r="Y798" s="501"/>
      <c r="Z798" s="511"/>
      <c r="AA798" s="511"/>
      <c r="AB798" s="511"/>
      <c r="AC798" s="348" t="str">
        <f>IFERROR(VLOOKUP(Z798,【参考】数式用!$A$4:$B$54,2,FALSE),"")</f>
        <v/>
      </c>
      <c r="AD798" s="221"/>
      <c r="AE798" s="220" t="str">
        <f>IF(B798="","",IF(AO798="総合事業","数式を削除して手入力",IFERROR(INDEX(【参考】数式用!$AT$3:$AV$452,MATCH(Q798&amp;V798,【参考】数式用!$AS$3:$AS$452,0),MATCH(VLOOKUP(Z798,【参考】数式用!$AW$2:$AX$53,2,FALSE),【参考】数式用!$AT$2:$AV$2,0)),10)))</f>
        <v/>
      </c>
      <c r="AN798" s="428" t="e">
        <f>IF($L$18="", "", VLOOKUP(Z798,【参考】数式用!$A$4:$M$54,13,FALSE))</f>
        <v>#N/A</v>
      </c>
      <c r="AO798" s="46" t="e">
        <f>VLOOKUP(Z798,【参考】数式用!$A$2:$N$54,14,FALSE)</f>
        <v>#N/A</v>
      </c>
    </row>
    <row r="799" spans="1:41" ht="50" customHeight="1">
      <c r="A799" s="495">
        <f t="shared" si="199"/>
        <v>742</v>
      </c>
      <c r="B799" s="542"/>
      <c r="C799" s="543"/>
      <c r="D799" s="543"/>
      <c r="E799" s="543"/>
      <c r="F799" s="543"/>
      <c r="G799" s="543"/>
      <c r="H799" s="543"/>
      <c r="I799" s="543"/>
      <c r="J799" s="543"/>
      <c r="K799" s="543"/>
      <c r="L799" s="536"/>
      <c r="M799" s="537"/>
      <c r="N799" s="537"/>
      <c r="O799" s="537"/>
      <c r="P799" s="538"/>
      <c r="Q799" s="502" t="s">
        <v>191</v>
      </c>
      <c r="R799" s="503"/>
      <c r="S799" s="503"/>
      <c r="T799" s="503"/>
      <c r="U799" s="504"/>
      <c r="V799" s="284"/>
      <c r="W799" s="499" t="str" cm="1">
        <f t="array" ref="W799">_xlfn.IFS(AND(B799="",Z799=""),"事業所番号及びサービス名を入力してください。",AND(B799="",Z799&lt;&gt;""),"事業所番号を入力してください。",AND(B799&lt;&gt;"",Z799=""),"サービス名を入力してください。",AND(B799&lt;&gt;"",Z799&lt;&gt;""),IF(LEFT(B799,2)="23",IFERROR(VLOOKUP(B799&amp;Z799,事業所一覧!$A$2:$D$44337,4,FALSE),"事業所番号若しくはサービス名に誤りがないか確認してください。"),"愛知県外の事業所は手入力してください。"))</f>
        <v>事業所番号及びサービス名を入力してください。</v>
      </c>
      <c r="X799" s="500"/>
      <c r="Y799" s="501"/>
      <c r="Z799" s="511"/>
      <c r="AA799" s="511"/>
      <c r="AB799" s="511"/>
      <c r="AC799" s="348" t="str">
        <f>IFERROR(VLOOKUP(Z799,【参考】数式用!$A$4:$B$54,2,FALSE),"")</f>
        <v/>
      </c>
      <c r="AD799" s="221"/>
      <c r="AE799" s="220" t="str">
        <f>IF(B799="","",IF(AO799="総合事業","数式を削除して手入力",IFERROR(INDEX(【参考】数式用!$AT$3:$AV$452,MATCH(Q799&amp;V799,【参考】数式用!$AS$3:$AS$452,0),MATCH(VLOOKUP(Z799,【参考】数式用!$AW$2:$AX$53,2,FALSE),【参考】数式用!$AT$2:$AV$2,0)),10)))</f>
        <v/>
      </c>
      <c r="AN799" s="428" t="e">
        <f>IF($L$18="", "", VLOOKUP(Z799,【参考】数式用!$A$4:$M$54,13,FALSE))</f>
        <v>#N/A</v>
      </c>
      <c r="AO799" s="46" t="e">
        <f>VLOOKUP(Z799,【参考】数式用!$A$2:$N$54,14,FALSE)</f>
        <v>#N/A</v>
      </c>
    </row>
    <row r="800" spans="1:41" ht="50" customHeight="1">
      <c r="A800" s="495">
        <f t="shared" si="199"/>
        <v>743</v>
      </c>
      <c r="B800" s="542"/>
      <c r="C800" s="543"/>
      <c r="D800" s="543"/>
      <c r="E800" s="543"/>
      <c r="F800" s="543"/>
      <c r="G800" s="543"/>
      <c r="H800" s="543"/>
      <c r="I800" s="543"/>
      <c r="J800" s="543"/>
      <c r="K800" s="543"/>
      <c r="L800" s="536"/>
      <c r="M800" s="537"/>
      <c r="N800" s="537"/>
      <c r="O800" s="537"/>
      <c r="P800" s="538"/>
      <c r="Q800" s="502" t="s">
        <v>191</v>
      </c>
      <c r="R800" s="503"/>
      <c r="S800" s="503"/>
      <c r="T800" s="503"/>
      <c r="U800" s="504"/>
      <c r="V800" s="284"/>
      <c r="W800" s="499" t="str" cm="1">
        <f t="array" ref="W800">_xlfn.IFS(AND(B800="",Z800=""),"事業所番号及びサービス名を入力してください。",AND(B800="",Z800&lt;&gt;""),"事業所番号を入力してください。",AND(B800&lt;&gt;"",Z800=""),"サービス名を入力してください。",AND(B800&lt;&gt;"",Z800&lt;&gt;""),IF(LEFT(B800,2)="23",IFERROR(VLOOKUP(B800&amp;Z800,事業所一覧!$A$2:$D$44337,4,FALSE),"事業所番号若しくはサービス名に誤りがないか確認してください。"),"愛知県外の事業所は手入力してください。"))</f>
        <v>事業所番号及びサービス名を入力してください。</v>
      </c>
      <c r="X800" s="500"/>
      <c r="Y800" s="501"/>
      <c r="Z800" s="511"/>
      <c r="AA800" s="511"/>
      <c r="AB800" s="511"/>
      <c r="AC800" s="348" t="str">
        <f>IFERROR(VLOOKUP(Z800,【参考】数式用!$A$4:$B$54,2,FALSE),"")</f>
        <v/>
      </c>
      <c r="AD800" s="221"/>
      <c r="AE800" s="220" t="str">
        <f>IF(B800="","",IF(AO800="総合事業","数式を削除して手入力",IFERROR(INDEX(【参考】数式用!$AT$3:$AV$452,MATCH(Q800&amp;V800,【参考】数式用!$AS$3:$AS$452,0),MATCH(VLOOKUP(Z800,【参考】数式用!$AW$2:$AX$53,2,FALSE),【参考】数式用!$AT$2:$AV$2,0)),10)))</f>
        <v/>
      </c>
      <c r="AN800" s="428" t="e">
        <f>IF($L$18="", "", VLOOKUP(Z800,【参考】数式用!$A$4:$M$54,13,FALSE))</f>
        <v>#N/A</v>
      </c>
      <c r="AO800" s="46" t="e">
        <f>VLOOKUP(Z800,【参考】数式用!$A$2:$N$54,14,FALSE)</f>
        <v>#N/A</v>
      </c>
    </row>
    <row r="801" spans="1:41" ht="50" customHeight="1">
      <c r="A801" s="495">
        <f t="shared" si="199"/>
        <v>744</v>
      </c>
      <c r="B801" s="542"/>
      <c r="C801" s="543"/>
      <c r="D801" s="543"/>
      <c r="E801" s="543"/>
      <c r="F801" s="543"/>
      <c r="G801" s="543"/>
      <c r="H801" s="543"/>
      <c r="I801" s="543"/>
      <c r="J801" s="543"/>
      <c r="K801" s="543"/>
      <c r="L801" s="536"/>
      <c r="M801" s="537"/>
      <c r="N801" s="537"/>
      <c r="O801" s="537"/>
      <c r="P801" s="538"/>
      <c r="Q801" s="502" t="s">
        <v>191</v>
      </c>
      <c r="R801" s="503"/>
      <c r="S801" s="503"/>
      <c r="T801" s="503"/>
      <c r="U801" s="504"/>
      <c r="V801" s="284"/>
      <c r="W801" s="499" t="str" cm="1">
        <f t="array" ref="W801">_xlfn.IFS(AND(B801="",Z801=""),"事業所番号及びサービス名を入力してください。",AND(B801="",Z801&lt;&gt;""),"事業所番号を入力してください。",AND(B801&lt;&gt;"",Z801=""),"サービス名を入力してください。",AND(B801&lt;&gt;"",Z801&lt;&gt;""),IF(LEFT(B801,2)="23",IFERROR(VLOOKUP(B801&amp;Z801,事業所一覧!$A$2:$D$44337,4,FALSE),"事業所番号若しくはサービス名に誤りがないか確認してください。"),"愛知県外の事業所は手入力してください。"))</f>
        <v>事業所番号及びサービス名を入力してください。</v>
      </c>
      <c r="X801" s="500"/>
      <c r="Y801" s="501"/>
      <c r="Z801" s="511"/>
      <c r="AA801" s="511"/>
      <c r="AB801" s="511"/>
      <c r="AC801" s="348" t="str">
        <f>IFERROR(VLOOKUP(Z801,【参考】数式用!$A$4:$B$54,2,FALSE),"")</f>
        <v/>
      </c>
      <c r="AD801" s="221"/>
      <c r="AE801" s="220" t="str">
        <f>IF(B801="","",IF(AO801="総合事業","数式を削除して手入力",IFERROR(INDEX(【参考】数式用!$AT$3:$AV$452,MATCH(Q801&amp;V801,【参考】数式用!$AS$3:$AS$452,0),MATCH(VLOOKUP(Z801,【参考】数式用!$AW$2:$AX$53,2,FALSE),【参考】数式用!$AT$2:$AV$2,0)),10)))</f>
        <v/>
      </c>
      <c r="AN801" s="428" t="e">
        <f>IF($L$18="", "", VLOOKUP(Z801,【参考】数式用!$A$4:$M$54,13,FALSE))</f>
        <v>#N/A</v>
      </c>
      <c r="AO801" s="46" t="e">
        <f>VLOOKUP(Z801,【参考】数式用!$A$2:$N$54,14,FALSE)</f>
        <v>#N/A</v>
      </c>
    </row>
    <row r="802" spans="1:41" ht="50" customHeight="1">
      <c r="A802" s="495">
        <f t="shared" si="199"/>
        <v>745</v>
      </c>
      <c r="B802" s="542"/>
      <c r="C802" s="543"/>
      <c r="D802" s="543"/>
      <c r="E802" s="543"/>
      <c r="F802" s="543"/>
      <c r="G802" s="543"/>
      <c r="H802" s="543"/>
      <c r="I802" s="543"/>
      <c r="J802" s="543"/>
      <c r="K802" s="543"/>
      <c r="L802" s="536"/>
      <c r="M802" s="537"/>
      <c r="N802" s="537"/>
      <c r="O802" s="537"/>
      <c r="P802" s="538"/>
      <c r="Q802" s="502" t="s">
        <v>191</v>
      </c>
      <c r="R802" s="503"/>
      <c r="S802" s="503"/>
      <c r="T802" s="503"/>
      <c r="U802" s="504"/>
      <c r="V802" s="284"/>
      <c r="W802" s="499" t="str" cm="1">
        <f t="array" ref="W802">_xlfn.IFS(AND(B802="",Z802=""),"事業所番号及びサービス名を入力してください。",AND(B802="",Z802&lt;&gt;""),"事業所番号を入力してください。",AND(B802&lt;&gt;"",Z802=""),"サービス名を入力してください。",AND(B802&lt;&gt;"",Z802&lt;&gt;""),IF(LEFT(B802,2)="23",IFERROR(VLOOKUP(B802&amp;Z802,事業所一覧!$A$2:$D$44337,4,FALSE),"事業所番号若しくはサービス名に誤りがないか確認してください。"),"愛知県外の事業所は手入力してください。"))</f>
        <v>事業所番号及びサービス名を入力してください。</v>
      </c>
      <c r="X802" s="500"/>
      <c r="Y802" s="501"/>
      <c r="Z802" s="511"/>
      <c r="AA802" s="511"/>
      <c r="AB802" s="511"/>
      <c r="AC802" s="348" t="str">
        <f>IFERROR(VLOOKUP(Z802,【参考】数式用!$A$4:$B$54,2,FALSE),"")</f>
        <v/>
      </c>
      <c r="AD802" s="221"/>
      <c r="AE802" s="220" t="str">
        <f>IF(B802="","",IF(AO802="総合事業","数式を削除して手入力",IFERROR(INDEX(【参考】数式用!$AT$3:$AV$452,MATCH(Q802&amp;V802,【参考】数式用!$AS$3:$AS$452,0),MATCH(VLOOKUP(Z802,【参考】数式用!$AW$2:$AX$53,2,FALSE),【参考】数式用!$AT$2:$AV$2,0)),10)))</f>
        <v/>
      </c>
      <c r="AN802" s="428" t="e">
        <f>IF($L$18="", "", VLOOKUP(Z802,【参考】数式用!$A$4:$M$54,13,FALSE))</f>
        <v>#N/A</v>
      </c>
      <c r="AO802" s="46" t="e">
        <f>VLOOKUP(Z802,【参考】数式用!$A$2:$N$54,14,FALSE)</f>
        <v>#N/A</v>
      </c>
    </row>
    <row r="803" spans="1:41" ht="50" customHeight="1">
      <c r="A803" s="495">
        <f t="shared" si="199"/>
        <v>746</v>
      </c>
      <c r="B803" s="542"/>
      <c r="C803" s="543"/>
      <c r="D803" s="543"/>
      <c r="E803" s="543"/>
      <c r="F803" s="543"/>
      <c r="G803" s="543"/>
      <c r="H803" s="543"/>
      <c r="I803" s="543"/>
      <c r="J803" s="543"/>
      <c r="K803" s="543"/>
      <c r="L803" s="536"/>
      <c r="M803" s="537"/>
      <c r="N803" s="537"/>
      <c r="O803" s="537"/>
      <c r="P803" s="538"/>
      <c r="Q803" s="502" t="s">
        <v>191</v>
      </c>
      <c r="R803" s="503"/>
      <c r="S803" s="503"/>
      <c r="T803" s="503"/>
      <c r="U803" s="504"/>
      <c r="V803" s="284"/>
      <c r="W803" s="499" t="str" cm="1">
        <f t="array" ref="W803">_xlfn.IFS(AND(B803="",Z803=""),"事業所番号及びサービス名を入力してください。",AND(B803="",Z803&lt;&gt;""),"事業所番号を入力してください。",AND(B803&lt;&gt;"",Z803=""),"サービス名を入力してください。",AND(B803&lt;&gt;"",Z803&lt;&gt;""),IF(LEFT(B803,2)="23",IFERROR(VLOOKUP(B803&amp;Z803,事業所一覧!$A$2:$D$44337,4,FALSE),"事業所番号若しくはサービス名に誤りがないか確認してください。"),"愛知県外の事業所は手入力してください。"))</f>
        <v>事業所番号及びサービス名を入力してください。</v>
      </c>
      <c r="X803" s="500"/>
      <c r="Y803" s="501"/>
      <c r="Z803" s="511"/>
      <c r="AA803" s="511"/>
      <c r="AB803" s="511"/>
      <c r="AC803" s="348" t="str">
        <f>IFERROR(VLOOKUP(Z803,【参考】数式用!$A$4:$B$54,2,FALSE),"")</f>
        <v/>
      </c>
      <c r="AD803" s="221"/>
      <c r="AE803" s="220" t="str">
        <f>IF(B803="","",IF(AO803="総合事業","数式を削除して手入力",IFERROR(INDEX(【参考】数式用!$AT$3:$AV$452,MATCH(Q803&amp;V803,【参考】数式用!$AS$3:$AS$452,0),MATCH(VLOOKUP(Z803,【参考】数式用!$AW$2:$AX$53,2,FALSE),【参考】数式用!$AT$2:$AV$2,0)),10)))</f>
        <v/>
      </c>
      <c r="AN803" s="428" t="e">
        <f>IF($L$18="", "", VLOOKUP(Z803,【参考】数式用!$A$4:$M$54,13,FALSE))</f>
        <v>#N/A</v>
      </c>
      <c r="AO803" s="46" t="e">
        <f>VLOOKUP(Z803,【参考】数式用!$A$2:$N$54,14,FALSE)</f>
        <v>#N/A</v>
      </c>
    </row>
    <row r="804" spans="1:41" ht="50" customHeight="1">
      <c r="A804" s="495">
        <f t="shared" si="199"/>
        <v>747</v>
      </c>
      <c r="B804" s="542"/>
      <c r="C804" s="543"/>
      <c r="D804" s="543"/>
      <c r="E804" s="543"/>
      <c r="F804" s="543"/>
      <c r="G804" s="543"/>
      <c r="H804" s="543"/>
      <c r="I804" s="543"/>
      <c r="J804" s="543"/>
      <c r="K804" s="543"/>
      <c r="L804" s="536"/>
      <c r="M804" s="537"/>
      <c r="N804" s="537"/>
      <c r="O804" s="537"/>
      <c r="P804" s="538"/>
      <c r="Q804" s="502" t="s">
        <v>191</v>
      </c>
      <c r="R804" s="503"/>
      <c r="S804" s="503"/>
      <c r="T804" s="503"/>
      <c r="U804" s="504"/>
      <c r="V804" s="284"/>
      <c r="W804" s="499" t="str" cm="1">
        <f t="array" ref="W804">_xlfn.IFS(AND(B804="",Z804=""),"事業所番号及びサービス名を入力してください。",AND(B804="",Z804&lt;&gt;""),"事業所番号を入力してください。",AND(B804&lt;&gt;"",Z804=""),"サービス名を入力してください。",AND(B804&lt;&gt;"",Z804&lt;&gt;""),IF(LEFT(B804,2)="23",IFERROR(VLOOKUP(B804&amp;Z804,事業所一覧!$A$2:$D$44337,4,FALSE),"事業所番号若しくはサービス名に誤りがないか確認してください。"),"愛知県外の事業所は手入力してください。"))</f>
        <v>事業所番号及びサービス名を入力してください。</v>
      </c>
      <c r="X804" s="500"/>
      <c r="Y804" s="501"/>
      <c r="Z804" s="511"/>
      <c r="AA804" s="511"/>
      <c r="AB804" s="511"/>
      <c r="AC804" s="348" t="str">
        <f>IFERROR(VLOOKUP(Z804,【参考】数式用!$A$4:$B$54,2,FALSE),"")</f>
        <v/>
      </c>
      <c r="AD804" s="221"/>
      <c r="AE804" s="220" t="str">
        <f>IF(B804="","",IF(AO804="総合事業","数式を削除して手入力",IFERROR(INDEX(【参考】数式用!$AT$3:$AV$452,MATCH(Q804&amp;V804,【参考】数式用!$AS$3:$AS$452,0),MATCH(VLOOKUP(Z804,【参考】数式用!$AW$2:$AX$53,2,FALSE),【参考】数式用!$AT$2:$AV$2,0)),10)))</f>
        <v/>
      </c>
      <c r="AN804" s="428" t="e">
        <f>IF($L$18="", "", VLOOKUP(Z804,【参考】数式用!$A$4:$M$54,13,FALSE))</f>
        <v>#N/A</v>
      </c>
      <c r="AO804" s="46" t="e">
        <f>VLOOKUP(Z804,【参考】数式用!$A$2:$N$54,14,FALSE)</f>
        <v>#N/A</v>
      </c>
    </row>
    <row r="805" spans="1:41" ht="50" customHeight="1">
      <c r="A805" s="495">
        <f t="shared" si="199"/>
        <v>748</v>
      </c>
      <c r="B805" s="542"/>
      <c r="C805" s="543"/>
      <c r="D805" s="543"/>
      <c r="E805" s="543"/>
      <c r="F805" s="543"/>
      <c r="G805" s="543"/>
      <c r="H805" s="543"/>
      <c r="I805" s="543"/>
      <c r="J805" s="543"/>
      <c r="K805" s="543"/>
      <c r="L805" s="536"/>
      <c r="M805" s="537"/>
      <c r="N805" s="537"/>
      <c r="O805" s="537"/>
      <c r="P805" s="538"/>
      <c r="Q805" s="502" t="s">
        <v>191</v>
      </c>
      <c r="R805" s="503"/>
      <c r="S805" s="503"/>
      <c r="T805" s="503"/>
      <c r="U805" s="504"/>
      <c r="V805" s="284"/>
      <c r="W805" s="499" t="str" cm="1">
        <f t="array" ref="W805">_xlfn.IFS(AND(B805="",Z805=""),"事業所番号及びサービス名を入力してください。",AND(B805="",Z805&lt;&gt;""),"事業所番号を入力してください。",AND(B805&lt;&gt;"",Z805=""),"サービス名を入力してください。",AND(B805&lt;&gt;"",Z805&lt;&gt;""),IF(LEFT(B805,2)="23",IFERROR(VLOOKUP(B805&amp;Z805,事業所一覧!$A$2:$D$44337,4,FALSE),"事業所番号若しくはサービス名に誤りがないか確認してください。"),"愛知県外の事業所は手入力してください。"))</f>
        <v>事業所番号及びサービス名を入力してください。</v>
      </c>
      <c r="X805" s="500"/>
      <c r="Y805" s="501"/>
      <c r="Z805" s="511"/>
      <c r="AA805" s="511"/>
      <c r="AB805" s="511"/>
      <c r="AC805" s="348" t="str">
        <f>IFERROR(VLOOKUP(Z805,【参考】数式用!$A$4:$B$54,2,FALSE),"")</f>
        <v/>
      </c>
      <c r="AD805" s="221"/>
      <c r="AE805" s="220" t="str">
        <f>IF(B805="","",IF(AO805="総合事業","数式を削除して手入力",IFERROR(INDEX(【参考】数式用!$AT$3:$AV$452,MATCH(Q805&amp;V805,【参考】数式用!$AS$3:$AS$452,0),MATCH(VLOOKUP(Z805,【参考】数式用!$AW$2:$AX$53,2,FALSE),【参考】数式用!$AT$2:$AV$2,0)),10)))</f>
        <v/>
      </c>
      <c r="AN805" s="428" t="e">
        <f>IF($L$18="", "", VLOOKUP(Z805,【参考】数式用!$A$4:$M$54,13,FALSE))</f>
        <v>#N/A</v>
      </c>
      <c r="AO805" s="46" t="e">
        <f>VLOOKUP(Z805,【参考】数式用!$A$2:$N$54,14,FALSE)</f>
        <v>#N/A</v>
      </c>
    </row>
    <row r="806" spans="1:41" ht="50" customHeight="1">
      <c r="A806" s="495">
        <f t="shared" si="199"/>
        <v>749</v>
      </c>
      <c r="B806" s="542"/>
      <c r="C806" s="543"/>
      <c r="D806" s="543"/>
      <c r="E806" s="543"/>
      <c r="F806" s="543"/>
      <c r="G806" s="543"/>
      <c r="H806" s="543"/>
      <c r="I806" s="543"/>
      <c r="J806" s="543"/>
      <c r="K806" s="543"/>
      <c r="L806" s="536"/>
      <c r="M806" s="537"/>
      <c r="N806" s="537"/>
      <c r="O806" s="537"/>
      <c r="P806" s="538"/>
      <c r="Q806" s="502" t="s">
        <v>191</v>
      </c>
      <c r="R806" s="503"/>
      <c r="S806" s="503"/>
      <c r="T806" s="503"/>
      <c r="U806" s="504"/>
      <c r="V806" s="284"/>
      <c r="W806" s="499" t="str" cm="1">
        <f t="array" ref="W806">_xlfn.IFS(AND(B806="",Z806=""),"事業所番号及びサービス名を入力してください。",AND(B806="",Z806&lt;&gt;""),"事業所番号を入力してください。",AND(B806&lt;&gt;"",Z806=""),"サービス名を入力してください。",AND(B806&lt;&gt;"",Z806&lt;&gt;""),IF(LEFT(B806,2)="23",IFERROR(VLOOKUP(B806&amp;Z806,事業所一覧!$A$2:$D$44337,4,FALSE),"事業所番号若しくはサービス名に誤りがないか確認してください。"),"愛知県外の事業所は手入力してください。"))</f>
        <v>事業所番号及びサービス名を入力してください。</v>
      </c>
      <c r="X806" s="500"/>
      <c r="Y806" s="501"/>
      <c r="Z806" s="511"/>
      <c r="AA806" s="511"/>
      <c r="AB806" s="511"/>
      <c r="AC806" s="348" t="str">
        <f>IFERROR(VLOOKUP(Z806,【参考】数式用!$A$4:$B$54,2,FALSE),"")</f>
        <v/>
      </c>
      <c r="AD806" s="221"/>
      <c r="AE806" s="220" t="str">
        <f>IF(B806="","",IF(AO806="総合事業","数式を削除して手入力",IFERROR(INDEX(【参考】数式用!$AT$3:$AV$452,MATCH(Q806&amp;V806,【参考】数式用!$AS$3:$AS$452,0),MATCH(VLOOKUP(Z806,【参考】数式用!$AW$2:$AX$53,2,FALSE),【参考】数式用!$AT$2:$AV$2,0)),10)))</f>
        <v/>
      </c>
      <c r="AN806" s="428" t="e">
        <f>IF($L$18="", "", VLOOKUP(Z806,【参考】数式用!$A$4:$M$54,13,FALSE))</f>
        <v>#N/A</v>
      </c>
      <c r="AO806" s="46" t="e">
        <f>VLOOKUP(Z806,【参考】数式用!$A$2:$N$54,14,FALSE)</f>
        <v>#N/A</v>
      </c>
    </row>
    <row r="807" spans="1:41" ht="50" customHeight="1">
      <c r="A807" s="495">
        <f t="shared" si="199"/>
        <v>750</v>
      </c>
      <c r="B807" s="542"/>
      <c r="C807" s="543"/>
      <c r="D807" s="543"/>
      <c r="E807" s="543"/>
      <c r="F807" s="543"/>
      <c r="G807" s="543"/>
      <c r="H807" s="543"/>
      <c r="I807" s="543"/>
      <c r="J807" s="543"/>
      <c r="K807" s="543"/>
      <c r="L807" s="536"/>
      <c r="M807" s="537"/>
      <c r="N807" s="537"/>
      <c r="O807" s="537"/>
      <c r="P807" s="538"/>
      <c r="Q807" s="502" t="s">
        <v>191</v>
      </c>
      <c r="R807" s="503"/>
      <c r="S807" s="503"/>
      <c r="T807" s="503"/>
      <c r="U807" s="504"/>
      <c r="V807" s="284"/>
      <c r="W807" s="499" t="str" cm="1">
        <f t="array" ref="W807">_xlfn.IFS(AND(B807="",Z807=""),"事業所番号及びサービス名を入力してください。",AND(B807="",Z807&lt;&gt;""),"事業所番号を入力してください。",AND(B807&lt;&gt;"",Z807=""),"サービス名を入力してください。",AND(B807&lt;&gt;"",Z807&lt;&gt;""),IF(LEFT(B807,2)="23",IFERROR(VLOOKUP(B807&amp;Z807,事業所一覧!$A$2:$D$44337,4,FALSE),"事業所番号若しくはサービス名に誤りがないか確認してください。"),"愛知県外の事業所は手入力してください。"))</f>
        <v>事業所番号及びサービス名を入力してください。</v>
      </c>
      <c r="X807" s="500"/>
      <c r="Y807" s="501"/>
      <c r="Z807" s="511"/>
      <c r="AA807" s="511"/>
      <c r="AB807" s="511"/>
      <c r="AC807" s="348" t="str">
        <f>IFERROR(VLOOKUP(Z807,【参考】数式用!$A$4:$B$54,2,FALSE),"")</f>
        <v/>
      </c>
      <c r="AD807" s="221"/>
      <c r="AE807" s="220" t="str">
        <f>IF(B807="","",IF(AO807="総合事業","数式を削除して手入力",IFERROR(INDEX(【参考】数式用!$AT$3:$AV$452,MATCH(Q807&amp;V807,【参考】数式用!$AS$3:$AS$452,0),MATCH(VLOOKUP(Z807,【参考】数式用!$AW$2:$AX$53,2,FALSE),【参考】数式用!$AT$2:$AV$2,0)),10)))</f>
        <v/>
      </c>
      <c r="AN807" s="428" t="e">
        <f>IF($L$18="", "", VLOOKUP(Z807,【参考】数式用!$A$4:$M$54,13,FALSE))</f>
        <v>#N/A</v>
      </c>
      <c r="AO807" s="46" t="e">
        <f>VLOOKUP(Z807,【参考】数式用!$A$2:$N$54,14,FALSE)</f>
        <v>#N/A</v>
      </c>
    </row>
    <row r="808" spans="1:41" ht="50" customHeight="1">
      <c r="A808" s="495">
        <f t="shared" si="199"/>
        <v>751</v>
      </c>
      <c r="B808" s="542"/>
      <c r="C808" s="543"/>
      <c r="D808" s="543"/>
      <c r="E808" s="543"/>
      <c r="F808" s="543"/>
      <c r="G808" s="543"/>
      <c r="H808" s="543"/>
      <c r="I808" s="543"/>
      <c r="J808" s="543"/>
      <c r="K808" s="543"/>
      <c r="L808" s="536"/>
      <c r="M808" s="537"/>
      <c r="N808" s="537"/>
      <c r="O808" s="537"/>
      <c r="P808" s="538"/>
      <c r="Q808" s="502" t="s">
        <v>191</v>
      </c>
      <c r="R808" s="503"/>
      <c r="S808" s="503"/>
      <c r="T808" s="503"/>
      <c r="U808" s="504"/>
      <c r="V808" s="284"/>
      <c r="W808" s="499" t="str" cm="1">
        <f t="array" ref="W808">_xlfn.IFS(AND(B808="",Z808=""),"事業所番号及びサービス名を入力してください。",AND(B808="",Z808&lt;&gt;""),"事業所番号を入力してください。",AND(B808&lt;&gt;"",Z808=""),"サービス名を入力してください。",AND(B808&lt;&gt;"",Z808&lt;&gt;""),IF(LEFT(B808,2)="23",IFERROR(VLOOKUP(B808&amp;Z808,事業所一覧!$A$2:$D$44337,4,FALSE),"事業所番号若しくはサービス名に誤りがないか確認してください。"),"愛知県外の事業所は手入力してください。"))</f>
        <v>事業所番号及びサービス名を入力してください。</v>
      </c>
      <c r="X808" s="500"/>
      <c r="Y808" s="501"/>
      <c r="Z808" s="511"/>
      <c r="AA808" s="511"/>
      <c r="AB808" s="511"/>
      <c r="AC808" s="348" t="str">
        <f>IFERROR(VLOOKUP(Z808,【参考】数式用!$A$4:$B$54,2,FALSE),"")</f>
        <v/>
      </c>
      <c r="AD808" s="221"/>
      <c r="AE808" s="220" t="str">
        <f>IF(B808="","",IF(AO808="総合事業","数式を削除して手入力",IFERROR(INDEX(【参考】数式用!$AT$3:$AV$452,MATCH(Q808&amp;V808,【参考】数式用!$AS$3:$AS$452,0),MATCH(VLOOKUP(Z808,【参考】数式用!$AW$2:$AX$53,2,FALSE),【参考】数式用!$AT$2:$AV$2,0)),10)))</f>
        <v/>
      </c>
      <c r="AN808" s="428" t="e">
        <f>IF($L$18="", "", VLOOKUP(Z808,【参考】数式用!$A$4:$M$54,13,FALSE))</f>
        <v>#N/A</v>
      </c>
      <c r="AO808" s="46" t="e">
        <f>VLOOKUP(Z808,【参考】数式用!$A$2:$N$54,14,FALSE)</f>
        <v>#N/A</v>
      </c>
    </row>
    <row r="809" spans="1:41" ht="50" customHeight="1">
      <c r="A809" s="495">
        <f t="shared" si="199"/>
        <v>752</v>
      </c>
      <c r="B809" s="542"/>
      <c r="C809" s="543"/>
      <c r="D809" s="543"/>
      <c r="E809" s="543"/>
      <c r="F809" s="543"/>
      <c r="G809" s="543"/>
      <c r="H809" s="543"/>
      <c r="I809" s="543"/>
      <c r="J809" s="543"/>
      <c r="K809" s="543"/>
      <c r="L809" s="536"/>
      <c r="M809" s="537"/>
      <c r="N809" s="537"/>
      <c r="O809" s="537"/>
      <c r="P809" s="538"/>
      <c r="Q809" s="502" t="s">
        <v>191</v>
      </c>
      <c r="R809" s="503"/>
      <c r="S809" s="503"/>
      <c r="T809" s="503"/>
      <c r="U809" s="504"/>
      <c r="V809" s="284"/>
      <c r="W809" s="499" t="str" cm="1">
        <f t="array" ref="W809">_xlfn.IFS(AND(B809="",Z809=""),"事業所番号及びサービス名を入力してください。",AND(B809="",Z809&lt;&gt;""),"事業所番号を入力してください。",AND(B809&lt;&gt;"",Z809=""),"サービス名を入力してください。",AND(B809&lt;&gt;"",Z809&lt;&gt;""),IF(LEFT(B809,2)="23",IFERROR(VLOOKUP(B809&amp;Z809,事業所一覧!$A$2:$D$44337,4,FALSE),"事業所番号若しくはサービス名に誤りがないか確認してください。"),"愛知県外の事業所は手入力してください。"))</f>
        <v>事業所番号及びサービス名を入力してください。</v>
      </c>
      <c r="X809" s="500"/>
      <c r="Y809" s="501"/>
      <c r="Z809" s="511"/>
      <c r="AA809" s="511"/>
      <c r="AB809" s="511"/>
      <c r="AC809" s="348" t="str">
        <f>IFERROR(VLOOKUP(Z809,【参考】数式用!$A$4:$B$54,2,FALSE),"")</f>
        <v/>
      </c>
      <c r="AD809" s="221"/>
      <c r="AE809" s="220" t="str">
        <f>IF(B809="","",IF(AO809="総合事業","数式を削除して手入力",IFERROR(INDEX(【参考】数式用!$AT$3:$AV$452,MATCH(Q809&amp;V809,【参考】数式用!$AS$3:$AS$452,0),MATCH(VLOOKUP(Z809,【参考】数式用!$AW$2:$AX$53,2,FALSE),【参考】数式用!$AT$2:$AV$2,0)),10)))</f>
        <v/>
      </c>
      <c r="AN809" s="428" t="e">
        <f>IF($L$18="", "", VLOOKUP(Z809,【参考】数式用!$A$4:$M$54,13,FALSE))</f>
        <v>#N/A</v>
      </c>
      <c r="AO809" s="46" t="e">
        <f>VLOOKUP(Z809,【参考】数式用!$A$2:$N$54,14,FALSE)</f>
        <v>#N/A</v>
      </c>
    </row>
    <row r="810" spans="1:41" ht="50" customHeight="1">
      <c r="A810" s="495">
        <f t="shared" si="199"/>
        <v>753</v>
      </c>
      <c r="B810" s="542"/>
      <c r="C810" s="543"/>
      <c r="D810" s="543"/>
      <c r="E810" s="543"/>
      <c r="F810" s="543"/>
      <c r="G810" s="543"/>
      <c r="H810" s="543"/>
      <c r="I810" s="543"/>
      <c r="J810" s="543"/>
      <c r="K810" s="543"/>
      <c r="L810" s="536"/>
      <c r="M810" s="537"/>
      <c r="N810" s="537"/>
      <c r="O810" s="537"/>
      <c r="P810" s="538"/>
      <c r="Q810" s="502" t="s">
        <v>191</v>
      </c>
      <c r="R810" s="503"/>
      <c r="S810" s="503"/>
      <c r="T810" s="503"/>
      <c r="U810" s="504"/>
      <c r="V810" s="284"/>
      <c r="W810" s="499" t="str" cm="1">
        <f t="array" ref="W810">_xlfn.IFS(AND(B810="",Z810=""),"事業所番号及びサービス名を入力してください。",AND(B810="",Z810&lt;&gt;""),"事業所番号を入力してください。",AND(B810&lt;&gt;"",Z810=""),"サービス名を入力してください。",AND(B810&lt;&gt;"",Z810&lt;&gt;""),IF(LEFT(B810,2)="23",IFERROR(VLOOKUP(B810&amp;Z810,事業所一覧!$A$2:$D$44337,4,FALSE),"事業所番号若しくはサービス名に誤りがないか確認してください。"),"愛知県外の事業所は手入力してください。"))</f>
        <v>事業所番号及びサービス名を入力してください。</v>
      </c>
      <c r="X810" s="500"/>
      <c r="Y810" s="501"/>
      <c r="Z810" s="511"/>
      <c r="AA810" s="511"/>
      <c r="AB810" s="511"/>
      <c r="AC810" s="348" t="str">
        <f>IFERROR(VLOOKUP(Z810,【参考】数式用!$A$4:$B$54,2,FALSE),"")</f>
        <v/>
      </c>
      <c r="AD810" s="221"/>
      <c r="AE810" s="220" t="str">
        <f>IF(B810="","",IF(AO810="総合事業","数式を削除して手入力",IFERROR(INDEX(【参考】数式用!$AT$3:$AV$452,MATCH(Q810&amp;V810,【参考】数式用!$AS$3:$AS$452,0),MATCH(VLOOKUP(Z810,【参考】数式用!$AW$2:$AX$53,2,FALSE),【参考】数式用!$AT$2:$AV$2,0)),10)))</f>
        <v/>
      </c>
      <c r="AN810" s="428" t="e">
        <f>IF($L$18="", "", VLOOKUP(Z810,【参考】数式用!$A$4:$M$54,13,FALSE))</f>
        <v>#N/A</v>
      </c>
      <c r="AO810" s="46" t="e">
        <f>VLOOKUP(Z810,【参考】数式用!$A$2:$N$54,14,FALSE)</f>
        <v>#N/A</v>
      </c>
    </row>
    <row r="811" spans="1:41" ht="50" customHeight="1">
      <c r="A811" s="495">
        <f t="shared" si="199"/>
        <v>754</v>
      </c>
      <c r="B811" s="542"/>
      <c r="C811" s="543"/>
      <c r="D811" s="543"/>
      <c r="E811" s="543"/>
      <c r="F811" s="543"/>
      <c r="G811" s="543"/>
      <c r="H811" s="543"/>
      <c r="I811" s="543"/>
      <c r="J811" s="543"/>
      <c r="K811" s="543"/>
      <c r="L811" s="536"/>
      <c r="M811" s="537"/>
      <c r="N811" s="537"/>
      <c r="O811" s="537"/>
      <c r="P811" s="538"/>
      <c r="Q811" s="502" t="s">
        <v>191</v>
      </c>
      <c r="R811" s="503"/>
      <c r="S811" s="503"/>
      <c r="T811" s="503"/>
      <c r="U811" s="504"/>
      <c r="V811" s="284"/>
      <c r="W811" s="499" t="str" cm="1">
        <f t="array" ref="W811">_xlfn.IFS(AND(B811="",Z811=""),"事業所番号及びサービス名を入力してください。",AND(B811="",Z811&lt;&gt;""),"事業所番号を入力してください。",AND(B811&lt;&gt;"",Z811=""),"サービス名を入力してください。",AND(B811&lt;&gt;"",Z811&lt;&gt;""),IF(LEFT(B811,2)="23",IFERROR(VLOOKUP(B811&amp;Z811,事業所一覧!$A$2:$D$44337,4,FALSE),"事業所番号若しくはサービス名に誤りがないか確認してください。"),"愛知県外の事業所は手入力してください。"))</f>
        <v>事業所番号及びサービス名を入力してください。</v>
      </c>
      <c r="X811" s="500"/>
      <c r="Y811" s="501"/>
      <c r="Z811" s="511"/>
      <c r="AA811" s="511"/>
      <c r="AB811" s="511"/>
      <c r="AC811" s="348" t="str">
        <f>IFERROR(VLOOKUP(Z811,【参考】数式用!$A$4:$B$54,2,FALSE),"")</f>
        <v/>
      </c>
      <c r="AD811" s="221"/>
      <c r="AE811" s="220" t="str">
        <f>IF(B811="","",IF(AO811="総合事業","数式を削除して手入力",IFERROR(INDEX(【参考】数式用!$AT$3:$AV$452,MATCH(Q811&amp;V811,【参考】数式用!$AS$3:$AS$452,0),MATCH(VLOOKUP(Z811,【参考】数式用!$AW$2:$AX$53,2,FALSE),【参考】数式用!$AT$2:$AV$2,0)),10)))</f>
        <v/>
      </c>
      <c r="AN811" s="428" t="e">
        <f>IF($L$18="", "", VLOOKUP(Z811,【参考】数式用!$A$4:$M$54,13,FALSE))</f>
        <v>#N/A</v>
      </c>
      <c r="AO811" s="46" t="e">
        <f>VLOOKUP(Z811,【参考】数式用!$A$2:$N$54,14,FALSE)</f>
        <v>#N/A</v>
      </c>
    </row>
    <row r="812" spans="1:41" ht="50" customHeight="1">
      <c r="A812" s="495">
        <f t="shared" si="199"/>
        <v>755</v>
      </c>
      <c r="B812" s="542"/>
      <c r="C812" s="543"/>
      <c r="D812" s="543"/>
      <c r="E812" s="543"/>
      <c r="F812" s="543"/>
      <c r="G812" s="543"/>
      <c r="H812" s="543"/>
      <c r="I812" s="543"/>
      <c r="J812" s="543"/>
      <c r="K812" s="543"/>
      <c r="L812" s="536"/>
      <c r="M812" s="537"/>
      <c r="N812" s="537"/>
      <c r="O812" s="537"/>
      <c r="P812" s="538"/>
      <c r="Q812" s="502" t="s">
        <v>191</v>
      </c>
      <c r="R812" s="503"/>
      <c r="S812" s="503"/>
      <c r="T812" s="503"/>
      <c r="U812" s="504"/>
      <c r="V812" s="284"/>
      <c r="W812" s="499" t="str" cm="1">
        <f t="array" ref="W812">_xlfn.IFS(AND(B812="",Z812=""),"事業所番号及びサービス名を入力してください。",AND(B812="",Z812&lt;&gt;""),"事業所番号を入力してください。",AND(B812&lt;&gt;"",Z812=""),"サービス名を入力してください。",AND(B812&lt;&gt;"",Z812&lt;&gt;""),IF(LEFT(B812,2)="23",IFERROR(VLOOKUP(B812&amp;Z812,事業所一覧!$A$2:$D$44337,4,FALSE),"事業所番号若しくはサービス名に誤りがないか確認してください。"),"愛知県外の事業所は手入力してください。"))</f>
        <v>事業所番号及びサービス名を入力してください。</v>
      </c>
      <c r="X812" s="500"/>
      <c r="Y812" s="501"/>
      <c r="Z812" s="511"/>
      <c r="AA812" s="511"/>
      <c r="AB812" s="511"/>
      <c r="AC812" s="348" t="str">
        <f>IFERROR(VLOOKUP(Z812,【参考】数式用!$A$4:$B$54,2,FALSE),"")</f>
        <v/>
      </c>
      <c r="AD812" s="221"/>
      <c r="AE812" s="220" t="str">
        <f>IF(B812="","",IF(AO812="総合事業","数式を削除して手入力",IFERROR(INDEX(【参考】数式用!$AT$3:$AV$452,MATCH(Q812&amp;V812,【参考】数式用!$AS$3:$AS$452,0),MATCH(VLOOKUP(Z812,【参考】数式用!$AW$2:$AX$53,2,FALSE),【参考】数式用!$AT$2:$AV$2,0)),10)))</f>
        <v/>
      </c>
      <c r="AN812" s="428" t="e">
        <f>IF($L$18="", "", VLOOKUP(Z812,【参考】数式用!$A$4:$M$54,13,FALSE))</f>
        <v>#N/A</v>
      </c>
      <c r="AO812" s="46" t="e">
        <f>VLOOKUP(Z812,【参考】数式用!$A$2:$N$54,14,FALSE)</f>
        <v>#N/A</v>
      </c>
    </row>
    <row r="813" spans="1:41" ht="50" customHeight="1">
      <c r="A813" s="495">
        <f t="shared" si="199"/>
        <v>756</v>
      </c>
      <c r="B813" s="542"/>
      <c r="C813" s="543"/>
      <c r="D813" s="543"/>
      <c r="E813" s="543"/>
      <c r="F813" s="543"/>
      <c r="G813" s="543"/>
      <c r="H813" s="543"/>
      <c r="I813" s="543"/>
      <c r="J813" s="543"/>
      <c r="K813" s="543"/>
      <c r="L813" s="536"/>
      <c r="M813" s="537"/>
      <c r="N813" s="537"/>
      <c r="O813" s="537"/>
      <c r="P813" s="538"/>
      <c r="Q813" s="502" t="s">
        <v>191</v>
      </c>
      <c r="R813" s="503"/>
      <c r="S813" s="503"/>
      <c r="T813" s="503"/>
      <c r="U813" s="504"/>
      <c r="V813" s="284"/>
      <c r="W813" s="499" t="str" cm="1">
        <f t="array" ref="W813">_xlfn.IFS(AND(B813="",Z813=""),"事業所番号及びサービス名を入力してください。",AND(B813="",Z813&lt;&gt;""),"事業所番号を入力してください。",AND(B813&lt;&gt;"",Z813=""),"サービス名を入力してください。",AND(B813&lt;&gt;"",Z813&lt;&gt;""),IF(LEFT(B813,2)="23",IFERROR(VLOOKUP(B813&amp;Z813,事業所一覧!$A$2:$D$44337,4,FALSE),"事業所番号若しくはサービス名に誤りがないか確認してください。"),"愛知県外の事業所は手入力してください。"))</f>
        <v>事業所番号及びサービス名を入力してください。</v>
      </c>
      <c r="X813" s="500"/>
      <c r="Y813" s="501"/>
      <c r="Z813" s="511"/>
      <c r="AA813" s="511"/>
      <c r="AB813" s="511"/>
      <c r="AC813" s="348" t="str">
        <f>IFERROR(VLOOKUP(Z813,【参考】数式用!$A$4:$B$54,2,FALSE),"")</f>
        <v/>
      </c>
      <c r="AD813" s="221"/>
      <c r="AE813" s="220" t="str">
        <f>IF(B813="","",IF(AO813="総合事業","数式を削除して手入力",IFERROR(INDEX(【参考】数式用!$AT$3:$AV$452,MATCH(Q813&amp;V813,【参考】数式用!$AS$3:$AS$452,0),MATCH(VLOOKUP(Z813,【参考】数式用!$AW$2:$AX$53,2,FALSE),【参考】数式用!$AT$2:$AV$2,0)),10)))</f>
        <v/>
      </c>
      <c r="AN813" s="428" t="e">
        <f>IF($L$18="", "", VLOOKUP(Z813,【参考】数式用!$A$4:$M$54,13,FALSE))</f>
        <v>#N/A</v>
      </c>
      <c r="AO813" s="46" t="e">
        <f>VLOOKUP(Z813,【参考】数式用!$A$2:$N$54,14,FALSE)</f>
        <v>#N/A</v>
      </c>
    </row>
    <row r="814" spans="1:41" ht="50" customHeight="1">
      <c r="A814" s="495">
        <f t="shared" si="199"/>
        <v>757</v>
      </c>
      <c r="B814" s="542"/>
      <c r="C814" s="543"/>
      <c r="D814" s="543"/>
      <c r="E814" s="543"/>
      <c r="F814" s="543"/>
      <c r="G814" s="543"/>
      <c r="H814" s="543"/>
      <c r="I814" s="543"/>
      <c r="J814" s="543"/>
      <c r="K814" s="543"/>
      <c r="L814" s="536"/>
      <c r="M814" s="537"/>
      <c r="N814" s="537"/>
      <c r="O814" s="537"/>
      <c r="P814" s="538"/>
      <c r="Q814" s="502" t="s">
        <v>191</v>
      </c>
      <c r="R814" s="503"/>
      <c r="S814" s="503"/>
      <c r="T814" s="503"/>
      <c r="U814" s="504"/>
      <c r="V814" s="284"/>
      <c r="W814" s="499" t="str" cm="1">
        <f t="array" ref="W814">_xlfn.IFS(AND(B814="",Z814=""),"事業所番号及びサービス名を入力してください。",AND(B814="",Z814&lt;&gt;""),"事業所番号を入力してください。",AND(B814&lt;&gt;"",Z814=""),"サービス名を入力してください。",AND(B814&lt;&gt;"",Z814&lt;&gt;""),IF(LEFT(B814,2)="23",IFERROR(VLOOKUP(B814&amp;Z814,事業所一覧!$A$2:$D$44337,4,FALSE),"事業所番号若しくはサービス名に誤りがないか確認してください。"),"愛知県外の事業所は手入力してください。"))</f>
        <v>事業所番号及びサービス名を入力してください。</v>
      </c>
      <c r="X814" s="500"/>
      <c r="Y814" s="501"/>
      <c r="Z814" s="511"/>
      <c r="AA814" s="511"/>
      <c r="AB814" s="511"/>
      <c r="AC814" s="348" t="str">
        <f>IFERROR(VLOOKUP(Z814,【参考】数式用!$A$4:$B$54,2,FALSE),"")</f>
        <v/>
      </c>
      <c r="AD814" s="221"/>
      <c r="AE814" s="220" t="str">
        <f>IF(B814="","",IF(AO814="総合事業","数式を削除して手入力",IFERROR(INDEX(【参考】数式用!$AT$3:$AV$452,MATCH(Q814&amp;V814,【参考】数式用!$AS$3:$AS$452,0),MATCH(VLOOKUP(Z814,【参考】数式用!$AW$2:$AX$53,2,FALSE),【参考】数式用!$AT$2:$AV$2,0)),10)))</f>
        <v/>
      </c>
      <c r="AN814" s="428" t="e">
        <f>IF($L$18="", "", VLOOKUP(Z814,【参考】数式用!$A$4:$M$54,13,FALSE))</f>
        <v>#N/A</v>
      </c>
      <c r="AO814" s="46" t="e">
        <f>VLOOKUP(Z814,【参考】数式用!$A$2:$N$54,14,FALSE)</f>
        <v>#N/A</v>
      </c>
    </row>
    <row r="815" spans="1:41" ht="50" customHeight="1">
      <c r="A815" s="495">
        <f t="shared" si="199"/>
        <v>758</v>
      </c>
      <c r="B815" s="542"/>
      <c r="C815" s="543"/>
      <c r="D815" s="543"/>
      <c r="E815" s="543"/>
      <c r="F815" s="543"/>
      <c r="G815" s="543"/>
      <c r="H815" s="543"/>
      <c r="I815" s="543"/>
      <c r="J815" s="543"/>
      <c r="K815" s="543"/>
      <c r="L815" s="536"/>
      <c r="M815" s="537"/>
      <c r="N815" s="537"/>
      <c r="O815" s="537"/>
      <c r="P815" s="538"/>
      <c r="Q815" s="502" t="s">
        <v>191</v>
      </c>
      <c r="R815" s="503"/>
      <c r="S815" s="503"/>
      <c r="T815" s="503"/>
      <c r="U815" s="504"/>
      <c r="V815" s="284"/>
      <c r="W815" s="499" t="str" cm="1">
        <f t="array" ref="W815">_xlfn.IFS(AND(B815="",Z815=""),"事業所番号及びサービス名を入力してください。",AND(B815="",Z815&lt;&gt;""),"事業所番号を入力してください。",AND(B815&lt;&gt;"",Z815=""),"サービス名を入力してください。",AND(B815&lt;&gt;"",Z815&lt;&gt;""),IF(LEFT(B815,2)="23",IFERROR(VLOOKUP(B815&amp;Z815,事業所一覧!$A$2:$D$44337,4,FALSE),"事業所番号若しくはサービス名に誤りがないか確認してください。"),"愛知県外の事業所は手入力してください。"))</f>
        <v>事業所番号及びサービス名を入力してください。</v>
      </c>
      <c r="X815" s="500"/>
      <c r="Y815" s="501"/>
      <c r="Z815" s="511"/>
      <c r="AA815" s="511"/>
      <c r="AB815" s="511"/>
      <c r="AC815" s="348" t="str">
        <f>IFERROR(VLOOKUP(Z815,【参考】数式用!$A$4:$B$54,2,FALSE),"")</f>
        <v/>
      </c>
      <c r="AD815" s="221"/>
      <c r="AE815" s="220" t="str">
        <f>IF(B815="","",IF(AO815="総合事業","数式を削除して手入力",IFERROR(INDEX(【参考】数式用!$AT$3:$AV$452,MATCH(Q815&amp;V815,【参考】数式用!$AS$3:$AS$452,0),MATCH(VLOOKUP(Z815,【参考】数式用!$AW$2:$AX$53,2,FALSE),【参考】数式用!$AT$2:$AV$2,0)),10)))</f>
        <v/>
      </c>
      <c r="AN815" s="428" t="e">
        <f>IF($L$18="", "", VLOOKUP(Z815,【参考】数式用!$A$4:$M$54,13,FALSE))</f>
        <v>#N/A</v>
      </c>
      <c r="AO815" s="46" t="e">
        <f>VLOOKUP(Z815,【参考】数式用!$A$2:$N$54,14,FALSE)</f>
        <v>#N/A</v>
      </c>
    </row>
    <row r="816" spans="1:41" ht="50" customHeight="1">
      <c r="A816" s="495">
        <f t="shared" si="199"/>
        <v>759</v>
      </c>
      <c r="B816" s="542"/>
      <c r="C816" s="543"/>
      <c r="D816" s="543"/>
      <c r="E816" s="543"/>
      <c r="F816" s="543"/>
      <c r="G816" s="543"/>
      <c r="H816" s="543"/>
      <c r="I816" s="543"/>
      <c r="J816" s="543"/>
      <c r="K816" s="543"/>
      <c r="L816" s="536"/>
      <c r="M816" s="537"/>
      <c r="N816" s="537"/>
      <c r="O816" s="537"/>
      <c r="P816" s="538"/>
      <c r="Q816" s="502" t="s">
        <v>191</v>
      </c>
      <c r="R816" s="503"/>
      <c r="S816" s="503"/>
      <c r="T816" s="503"/>
      <c r="U816" s="504"/>
      <c r="V816" s="284"/>
      <c r="W816" s="499" t="str" cm="1">
        <f t="array" ref="W816">_xlfn.IFS(AND(B816="",Z816=""),"事業所番号及びサービス名を入力してください。",AND(B816="",Z816&lt;&gt;""),"事業所番号を入力してください。",AND(B816&lt;&gt;"",Z816=""),"サービス名を入力してください。",AND(B816&lt;&gt;"",Z816&lt;&gt;""),IF(LEFT(B816,2)="23",IFERROR(VLOOKUP(B816&amp;Z816,事業所一覧!$A$2:$D$44337,4,FALSE),"事業所番号若しくはサービス名に誤りがないか確認してください。"),"愛知県外の事業所は手入力してください。"))</f>
        <v>事業所番号及びサービス名を入力してください。</v>
      </c>
      <c r="X816" s="500"/>
      <c r="Y816" s="501"/>
      <c r="Z816" s="511"/>
      <c r="AA816" s="511"/>
      <c r="AB816" s="511"/>
      <c r="AC816" s="348" t="str">
        <f>IFERROR(VLOOKUP(Z816,【参考】数式用!$A$4:$B$54,2,FALSE),"")</f>
        <v/>
      </c>
      <c r="AD816" s="221"/>
      <c r="AE816" s="220" t="str">
        <f>IF(B816="","",IF(AO816="総合事業","数式を削除して手入力",IFERROR(INDEX(【参考】数式用!$AT$3:$AV$452,MATCH(Q816&amp;V816,【参考】数式用!$AS$3:$AS$452,0),MATCH(VLOOKUP(Z816,【参考】数式用!$AW$2:$AX$53,2,FALSE),【参考】数式用!$AT$2:$AV$2,0)),10)))</f>
        <v/>
      </c>
      <c r="AN816" s="428" t="e">
        <f>IF($L$18="", "", VLOOKUP(Z816,【参考】数式用!$A$4:$M$54,13,FALSE))</f>
        <v>#N/A</v>
      </c>
      <c r="AO816" s="46" t="e">
        <f>VLOOKUP(Z816,【参考】数式用!$A$2:$N$54,14,FALSE)</f>
        <v>#N/A</v>
      </c>
    </row>
    <row r="817" spans="1:41" ht="50" customHeight="1">
      <c r="A817" s="495">
        <f t="shared" si="199"/>
        <v>760</v>
      </c>
      <c r="B817" s="542"/>
      <c r="C817" s="543"/>
      <c r="D817" s="543"/>
      <c r="E817" s="543"/>
      <c r="F817" s="543"/>
      <c r="G817" s="543"/>
      <c r="H817" s="543"/>
      <c r="I817" s="543"/>
      <c r="J817" s="543"/>
      <c r="K817" s="543"/>
      <c r="L817" s="536"/>
      <c r="M817" s="537"/>
      <c r="N817" s="537"/>
      <c r="O817" s="537"/>
      <c r="P817" s="538"/>
      <c r="Q817" s="502" t="s">
        <v>191</v>
      </c>
      <c r="R817" s="503"/>
      <c r="S817" s="503"/>
      <c r="T817" s="503"/>
      <c r="U817" s="504"/>
      <c r="V817" s="284"/>
      <c r="W817" s="499" t="str" cm="1">
        <f t="array" ref="W817">_xlfn.IFS(AND(B817="",Z817=""),"事業所番号及びサービス名を入力してください。",AND(B817="",Z817&lt;&gt;""),"事業所番号を入力してください。",AND(B817&lt;&gt;"",Z817=""),"サービス名を入力してください。",AND(B817&lt;&gt;"",Z817&lt;&gt;""),IF(LEFT(B817,2)="23",IFERROR(VLOOKUP(B817&amp;Z817,事業所一覧!$A$2:$D$44337,4,FALSE),"事業所番号若しくはサービス名に誤りがないか確認してください。"),"愛知県外の事業所は手入力してください。"))</f>
        <v>事業所番号及びサービス名を入力してください。</v>
      </c>
      <c r="X817" s="500"/>
      <c r="Y817" s="501"/>
      <c r="Z817" s="511"/>
      <c r="AA817" s="511"/>
      <c r="AB817" s="511"/>
      <c r="AC817" s="348" t="str">
        <f>IFERROR(VLOOKUP(Z817,【参考】数式用!$A$4:$B$54,2,FALSE),"")</f>
        <v/>
      </c>
      <c r="AD817" s="221"/>
      <c r="AE817" s="220" t="str">
        <f>IF(B817="","",IF(AO817="総合事業","数式を削除して手入力",IFERROR(INDEX(【参考】数式用!$AT$3:$AV$452,MATCH(Q817&amp;V817,【参考】数式用!$AS$3:$AS$452,0),MATCH(VLOOKUP(Z817,【参考】数式用!$AW$2:$AX$53,2,FALSE),【参考】数式用!$AT$2:$AV$2,0)),10)))</f>
        <v/>
      </c>
      <c r="AN817" s="428" t="e">
        <f>IF($L$18="", "", VLOOKUP(Z817,【参考】数式用!$A$4:$M$54,13,FALSE))</f>
        <v>#N/A</v>
      </c>
      <c r="AO817" s="46" t="e">
        <f>VLOOKUP(Z817,【参考】数式用!$A$2:$N$54,14,FALSE)</f>
        <v>#N/A</v>
      </c>
    </row>
    <row r="818" spans="1:41" ht="50" customHeight="1">
      <c r="A818" s="495">
        <f t="shared" si="199"/>
        <v>761</v>
      </c>
      <c r="B818" s="542"/>
      <c r="C818" s="543"/>
      <c r="D818" s="543"/>
      <c r="E818" s="543"/>
      <c r="F818" s="543"/>
      <c r="G818" s="543"/>
      <c r="H818" s="543"/>
      <c r="I818" s="543"/>
      <c r="J818" s="543"/>
      <c r="K818" s="543"/>
      <c r="L818" s="536"/>
      <c r="M818" s="537"/>
      <c r="N818" s="537"/>
      <c r="O818" s="537"/>
      <c r="P818" s="538"/>
      <c r="Q818" s="502" t="s">
        <v>191</v>
      </c>
      <c r="R818" s="503"/>
      <c r="S818" s="503"/>
      <c r="T818" s="503"/>
      <c r="U818" s="504"/>
      <c r="V818" s="284"/>
      <c r="W818" s="499" t="str" cm="1">
        <f t="array" ref="W818">_xlfn.IFS(AND(B818="",Z818=""),"事業所番号及びサービス名を入力してください。",AND(B818="",Z818&lt;&gt;""),"事業所番号を入力してください。",AND(B818&lt;&gt;"",Z818=""),"サービス名を入力してください。",AND(B818&lt;&gt;"",Z818&lt;&gt;""),IF(LEFT(B818,2)="23",IFERROR(VLOOKUP(B818&amp;Z818,事業所一覧!$A$2:$D$44337,4,FALSE),"事業所番号若しくはサービス名に誤りがないか確認してください。"),"愛知県外の事業所は手入力してください。"))</f>
        <v>事業所番号及びサービス名を入力してください。</v>
      </c>
      <c r="X818" s="500"/>
      <c r="Y818" s="501"/>
      <c r="Z818" s="511"/>
      <c r="AA818" s="511"/>
      <c r="AB818" s="511"/>
      <c r="AC818" s="348" t="str">
        <f>IFERROR(VLOOKUP(Z818,【参考】数式用!$A$4:$B$54,2,FALSE),"")</f>
        <v/>
      </c>
      <c r="AD818" s="221"/>
      <c r="AE818" s="220" t="str">
        <f>IF(B818="","",IF(AO818="総合事業","数式を削除して手入力",IFERROR(INDEX(【参考】数式用!$AT$3:$AV$452,MATCH(Q818&amp;V818,【参考】数式用!$AS$3:$AS$452,0),MATCH(VLOOKUP(Z818,【参考】数式用!$AW$2:$AX$53,2,FALSE),【参考】数式用!$AT$2:$AV$2,0)),10)))</f>
        <v/>
      </c>
      <c r="AN818" s="428" t="e">
        <f>IF($L$18="", "", VLOOKUP(Z818,【参考】数式用!$A$4:$M$54,13,FALSE))</f>
        <v>#N/A</v>
      </c>
      <c r="AO818" s="46" t="e">
        <f>VLOOKUP(Z818,【参考】数式用!$A$2:$N$54,14,FALSE)</f>
        <v>#N/A</v>
      </c>
    </row>
    <row r="819" spans="1:41" ht="50" customHeight="1">
      <c r="A819" s="495">
        <f t="shared" si="199"/>
        <v>762</v>
      </c>
      <c r="B819" s="542"/>
      <c r="C819" s="543"/>
      <c r="D819" s="543"/>
      <c r="E819" s="543"/>
      <c r="F819" s="543"/>
      <c r="G819" s="543"/>
      <c r="H819" s="543"/>
      <c r="I819" s="543"/>
      <c r="J819" s="543"/>
      <c r="K819" s="543"/>
      <c r="L819" s="536"/>
      <c r="M819" s="537"/>
      <c r="N819" s="537"/>
      <c r="O819" s="537"/>
      <c r="P819" s="538"/>
      <c r="Q819" s="502" t="s">
        <v>191</v>
      </c>
      <c r="R819" s="503"/>
      <c r="S819" s="503"/>
      <c r="T819" s="503"/>
      <c r="U819" s="504"/>
      <c r="V819" s="284"/>
      <c r="W819" s="499" t="str" cm="1">
        <f t="array" ref="W819">_xlfn.IFS(AND(B819="",Z819=""),"事業所番号及びサービス名を入力してください。",AND(B819="",Z819&lt;&gt;""),"事業所番号を入力してください。",AND(B819&lt;&gt;"",Z819=""),"サービス名を入力してください。",AND(B819&lt;&gt;"",Z819&lt;&gt;""),IF(LEFT(B819,2)="23",IFERROR(VLOOKUP(B819&amp;Z819,事業所一覧!$A$2:$D$44337,4,FALSE),"事業所番号若しくはサービス名に誤りがないか確認してください。"),"愛知県外の事業所は手入力してください。"))</f>
        <v>事業所番号及びサービス名を入力してください。</v>
      </c>
      <c r="X819" s="500"/>
      <c r="Y819" s="501"/>
      <c r="Z819" s="511"/>
      <c r="AA819" s="511"/>
      <c r="AB819" s="511"/>
      <c r="AC819" s="348" t="str">
        <f>IFERROR(VLOOKUP(Z819,【参考】数式用!$A$4:$B$54,2,FALSE),"")</f>
        <v/>
      </c>
      <c r="AD819" s="221"/>
      <c r="AE819" s="220" t="str">
        <f>IF(B819="","",IF(AO819="総合事業","数式を削除して手入力",IFERROR(INDEX(【参考】数式用!$AT$3:$AV$452,MATCH(Q819&amp;V819,【参考】数式用!$AS$3:$AS$452,0),MATCH(VLOOKUP(Z819,【参考】数式用!$AW$2:$AX$53,2,FALSE),【参考】数式用!$AT$2:$AV$2,0)),10)))</f>
        <v/>
      </c>
      <c r="AN819" s="428" t="e">
        <f>IF($L$18="", "", VLOOKUP(Z819,【参考】数式用!$A$4:$M$54,13,FALSE))</f>
        <v>#N/A</v>
      </c>
      <c r="AO819" s="46" t="e">
        <f>VLOOKUP(Z819,【参考】数式用!$A$2:$N$54,14,FALSE)</f>
        <v>#N/A</v>
      </c>
    </row>
    <row r="820" spans="1:41" ht="50" customHeight="1">
      <c r="A820" s="495">
        <f t="shared" si="199"/>
        <v>763</v>
      </c>
      <c r="B820" s="542"/>
      <c r="C820" s="543"/>
      <c r="D820" s="543"/>
      <c r="E820" s="543"/>
      <c r="F820" s="543"/>
      <c r="G820" s="543"/>
      <c r="H820" s="543"/>
      <c r="I820" s="543"/>
      <c r="J820" s="543"/>
      <c r="K820" s="543"/>
      <c r="L820" s="536"/>
      <c r="M820" s="537"/>
      <c r="N820" s="537"/>
      <c r="O820" s="537"/>
      <c r="P820" s="538"/>
      <c r="Q820" s="502" t="s">
        <v>191</v>
      </c>
      <c r="R820" s="503"/>
      <c r="S820" s="503"/>
      <c r="T820" s="503"/>
      <c r="U820" s="504"/>
      <c r="V820" s="284"/>
      <c r="W820" s="499" t="str" cm="1">
        <f t="array" ref="W820">_xlfn.IFS(AND(B820="",Z820=""),"事業所番号及びサービス名を入力してください。",AND(B820="",Z820&lt;&gt;""),"事業所番号を入力してください。",AND(B820&lt;&gt;"",Z820=""),"サービス名を入力してください。",AND(B820&lt;&gt;"",Z820&lt;&gt;""),IF(LEFT(B820,2)="23",IFERROR(VLOOKUP(B820&amp;Z820,事業所一覧!$A$2:$D$44337,4,FALSE),"事業所番号若しくはサービス名に誤りがないか確認してください。"),"愛知県外の事業所は手入力してください。"))</f>
        <v>事業所番号及びサービス名を入力してください。</v>
      </c>
      <c r="X820" s="500"/>
      <c r="Y820" s="501"/>
      <c r="Z820" s="511"/>
      <c r="AA820" s="511"/>
      <c r="AB820" s="511"/>
      <c r="AC820" s="348" t="str">
        <f>IFERROR(VLOOKUP(Z820,【参考】数式用!$A$4:$B$54,2,FALSE),"")</f>
        <v/>
      </c>
      <c r="AD820" s="221"/>
      <c r="AE820" s="220" t="str">
        <f>IF(B820="","",IF(AO820="総合事業","数式を削除して手入力",IFERROR(INDEX(【参考】数式用!$AT$3:$AV$452,MATCH(Q820&amp;V820,【参考】数式用!$AS$3:$AS$452,0),MATCH(VLOOKUP(Z820,【参考】数式用!$AW$2:$AX$53,2,FALSE),【参考】数式用!$AT$2:$AV$2,0)),10)))</f>
        <v/>
      </c>
      <c r="AN820" s="428" t="e">
        <f>IF($L$18="", "", VLOOKUP(Z820,【参考】数式用!$A$4:$M$54,13,FALSE))</f>
        <v>#N/A</v>
      </c>
      <c r="AO820" s="46" t="e">
        <f>VLOOKUP(Z820,【参考】数式用!$A$2:$N$54,14,FALSE)</f>
        <v>#N/A</v>
      </c>
    </row>
    <row r="821" spans="1:41" ht="50" customHeight="1">
      <c r="A821" s="495">
        <f t="shared" si="199"/>
        <v>764</v>
      </c>
      <c r="B821" s="542"/>
      <c r="C821" s="543"/>
      <c r="D821" s="543"/>
      <c r="E821" s="543"/>
      <c r="F821" s="543"/>
      <c r="G821" s="543"/>
      <c r="H821" s="543"/>
      <c r="I821" s="543"/>
      <c r="J821" s="543"/>
      <c r="K821" s="543"/>
      <c r="L821" s="536"/>
      <c r="M821" s="537"/>
      <c r="N821" s="537"/>
      <c r="O821" s="537"/>
      <c r="P821" s="538"/>
      <c r="Q821" s="502" t="s">
        <v>191</v>
      </c>
      <c r="R821" s="503"/>
      <c r="S821" s="503"/>
      <c r="T821" s="503"/>
      <c r="U821" s="504"/>
      <c r="V821" s="284"/>
      <c r="W821" s="499" t="str" cm="1">
        <f t="array" ref="W821">_xlfn.IFS(AND(B821="",Z821=""),"事業所番号及びサービス名を入力してください。",AND(B821="",Z821&lt;&gt;""),"事業所番号を入力してください。",AND(B821&lt;&gt;"",Z821=""),"サービス名を入力してください。",AND(B821&lt;&gt;"",Z821&lt;&gt;""),IF(LEFT(B821,2)="23",IFERROR(VLOOKUP(B821&amp;Z821,事業所一覧!$A$2:$D$44337,4,FALSE),"事業所番号若しくはサービス名に誤りがないか確認してください。"),"愛知県外の事業所は手入力してください。"))</f>
        <v>事業所番号及びサービス名を入力してください。</v>
      </c>
      <c r="X821" s="500"/>
      <c r="Y821" s="501"/>
      <c r="Z821" s="511"/>
      <c r="AA821" s="511"/>
      <c r="AB821" s="511"/>
      <c r="AC821" s="348" t="str">
        <f>IFERROR(VLOOKUP(Z821,【参考】数式用!$A$4:$B$54,2,FALSE),"")</f>
        <v/>
      </c>
      <c r="AD821" s="221"/>
      <c r="AE821" s="220" t="str">
        <f>IF(B821="","",IF(AO821="総合事業","数式を削除して手入力",IFERROR(INDEX(【参考】数式用!$AT$3:$AV$452,MATCH(Q821&amp;V821,【参考】数式用!$AS$3:$AS$452,0),MATCH(VLOOKUP(Z821,【参考】数式用!$AW$2:$AX$53,2,FALSE),【参考】数式用!$AT$2:$AV$2,0)),10)))</f>
        <v/>
      </c>
      <c r="AN821" s="428" t="e">
        <f>IF($L$18="", "", VLOOKUP(Z821,【参考】数式用!$A$4:$M$54,13,FALSE))</f>
        <v>#N/A</v>
      </c>
      <c r="AO821" s="46" t="e">
        <f>VLOOKUP(Z821,【参考】数式用!$A$2:$N$54,14,FALSE)</f>
        <v>#N/A</v>
      </c>
    </row>
    <row r="822" spans="1:41" ht="50" customHeight="1">
      <c r="A822" s="495">
        <f t="shared" si="199"/>
        <v>765</v>
      </c>
      <c r="B822" s="542"/>
      <c r="C822" s="543"/>
      <c r="D822" s="543"/>
      <c r="E822" s="543"/>
      <c r="F822" s="543"/>
      <c r="G822" s="543"/>
      <c r="H822" s="543"/>
      <c r="I822" s="543"/>
      <c r="J822" s="543"/>
      <c r="K822" s="543"/>
      <c r="L822" s="536"/>
      <c r="M822" s="537"/>
      <c r="N822" s="537"/>
      <c r="O822" s="537"/>
      <c r="P822" s="538"/>
      <c r="Q822" s="502" t="s">
        <v>191</v>
      </c>
      <c r="R822" s="503"/>
      <c r="S822" s="503"/>
      <c r="T822" s="503"/>
      <c r="U822" s="504"/>
      <c r="V822" s="284"/>
      <c r="W822" s="499" t="str" cm="1">
        <f t="array" ref="W822">_xlfn.IFS(AND(B822="",Z822=""),"事業所番号及びサービス名を入力してください。",AND(B822="",Z822&lt;&gt;""),"事業所番号を入力してください。",AND(B822&lt;&gt;"",Z822=""),"サービス名を入力してください。",AND(B822&lt;&gt;"",Z822&lt;&gt;""),IF(LEFT(B822,2)="23",IFERROR(VLOOKUP(B822&amp;Z822,事業所一覧!$A$2:$D$44337,4,FALSE),"事業所番号若しくはサービス名に誤りがないか確認してください。"),"愛知県外の事業所は手入力してください。"))</f>
        <v>事業所番号及びサービス名を入力してください。</v>
      </c>
      <c r="X822" s="500"/>
      <c r="Y822" s="501"/>
      <c r="Z822" s="511"/>
      <c r="AA822" s="511"/>
      <c r="AB822" s="511"/>
      <c r="AC822" s="348" t="str">
        <f>IFERROR(VLOOKUP(Z822,【参考】数式用!$A$4:$B$54,2,FALSE),"")</f>
        <v/>
      </c>
      <c r="AD822" s="221"/>
      <c r="AE822" s="220" t="str">
        <f>IF(B822="","",IF(AO822="総合事業","数式を削除して手入力",IFERROR(INDEX(【参考】数式用!$AT$3:$AV$452,MATCH(Q822&amp;V822,【参考】数式用!$AS$3:$AS$452,0),MATCH(VLOOKUP(Z822,【参考】数式用!$AW$2:$AX$53,2,FALSE),【参考】数式用!$AT$2:$AV$2,0)),10)))</f>
        <v/>
      </c>
      <c r="AN822" s="428" t="e">
        <f>IF($L$18="", "", VLOOKUP(Z822,【参考】数式用!$A$4:$M$54,13,FALSE))</f>
        <v>#N/A</v>
      </c>
      <c r="AO822" s="46" t="e">
        <f>VLOOKUP(Z822,【参考】数式用!$A$2:$N$54,14,FALSE)</f>
        <v>#N/A</v>
      </c>
    </row>
    <row r="823" spans="1:41" ht="50" customHeight="1">
      <c r="A823" s="495">
        <f t="shared" si="199"/>
        <v>766</v>
      </c>
      <c r="B823" s="542"/>
      <c r="C823" s="543"/>
      <c r="D823" s="543"/>
      <c r="E823" s="543"/>
      <c r="F823" s="543"/>
      <c r="G823" s="543"/>
      <c r="H823" s="543"/>
      <c r="I823" s="543"/>
      <c r="J823" s="543"/>
      <c r="K823" s="543"/>
      <c r="L823" s="536"/>
      <c r="M823" s="537"/>
      <c r="N823" s="537"/>
      <c r="O823" s="537"/>
      <c r="P823" s="538"/>
      <c r="Q823" s="502" t="s">
        <v>191</v>
      </c>
      <c r="R823" s="503"/>
      <c r="S823" s="503"/>
      <c r="T823" s="503"/>
      <c r="U823" s="504"/>
      <c r="V823" s="284"/>
      <c r="W823" s="499" t="str" cm="1">
        <f t="array" ref="W823">_xlfn.IFS(AND(B823="",Z823=""),"事業所番号及びサービス名を入力してください。",AND(B823="",Z823&lt;&gt;""),"事業所番号を入力してください。",AND(B823&lt;&gt;"",Z823=""),"サービス名を入力してください。",AND(B823&lt;&gt;"",Z823&lt;&gt;""),IF(LEFT(B823,2)="23",IFERROR(VLOOKUP(B823&amp;Z823,事業所一覧!$A$2:$D$44337,4,FALSE),"事業所番号若しくはサービス名に誤りがないか確認してください。"),"愛知県外の事業所は手入力してください。"))</f>
        <v>事業所番号及びサービス名を入力してください。</v>
      </c>
      <c r="X823" s="500"/>
      <c r="Y823" s="501"/>
      <c r="Z823" s="511"/>
      <c r="AA823" s="511"/>
      <c r="AB823" s="511"/>
      <c r="AC823" s="348" t="str">
        <f>IFERROR(VLOOKUP(Z823,【参考】数式用!$A$4:$B$54,2,FALSE),"")</f>
        <v/>
      </c>
      <c r="AD823" s="221"/>
      <c r="AE823" s="220" t="str">
        <f>IF(B823="","",IF(AO823="総合事業","数式を削除して手入力",IFERROR(INDEX(【参考】数式用!$AT$3:$AV$452,MATCH(Q823&amp;V823,【参考】数式用!$AS$3:$AS$452,0),MATCH(VLOOKUP(Z823,【参考】数式用!$AW$2:$AX$53,2,FALSE),【参考】数式用!$AT$2:$AV$2,0)),10)))</f>
        <v/>
      </c>
      <c r="AN823" s="428" t="e">
        <f>IF($L$18="", "", VLOOKUP(Z823,【参考】数式用!$A$4:$M$54,13,FALSE))</f>
        <v>#N/A</v>
      </c>
      <c r="AO823" s="46" t="e">
        <f>VLOOKUP(Z823,【参考】数式用!$A$2:$N$54,14,FALSE)</f>
        <v>#N/A</v>
      </c>
    </row>
    <row r="824" spans="1:41" ht="50" customHeight="1">
      <c r="A824" s="495">
        <f t="shared" si="199"/>
        <v>767</v>
      </c>
      <c r="B824" s="542"/>
      <c r="C824" s="543"/>
      <c r="D824" s="543"/>
      <c r="E824" s="543"/>
      <c r="F824" s="543"/>
      <c r="G824" s="543"/>
      <c r="H824" s="543"/>
      <c r="I824" s="543"/>
      <c r="J824" s="543"/>
      <c r="K824" s="543"/>
      <c r="L824" s="536"/>
      <c r="M824" s="537"/>
      <c r="N824" s="537"/>
      <c r="O824" s="537"/>
      <c r="P824" s="538"/>
      <c r="Q824" s="502" t="s">
        <v>191</v>
      </c>
      <c r="R824" s="503"/>
      <c r="S824" s="503"/>
      <c r="T824" s="503"/>
      <c r="U824" s="504"/>
      <c r="V824" s="284"/>
      <c r="W824" s="499" t="str" cm="1">
        <f t="array" ref="W824">_xlfn.IFS(AND(B824="",Z824=""),"事業所番号及びサービス名を入力してください。",AND(B824="",Z824&lt;&gt;""),"事業所番号を入力してください。",AND(B824&lt;&gt;"",Z824=""),"サービス名を入力してください。",AND(B824&lt;&gt;"",Z824&lt;&gt;""),IF(LEFT(B824,2)="23",IFERROR(VLOOKUP(B824&amp;Z824,事業所一覧!$A$2:$D$44337,4,FALSE),"事業所番号若しくはサービス名に誤りがないか確認してください。"),"愛知県外の事業所は手入力してください。"))</f>
        <v>事業所番号及びサービス名を入力してください。</v>
      </c>
      <c r="X824" s="500"/>
      <c r="Y824" s="501"/>
      <c r="Z824" s="511"/>
      <c r="AA824" s="511"/>
      <c r="AB824" s="511"/>
      <c r="AC824" s="348" t="str">
        <f>IFERROR(VLOOKUP(Z824,【参考】数式用!$A$4:$B$54,2,FALSE),"")</f>
        <v/>
      </c>
      <c r="AD824" s="221"/>
      <c r="AE824" s="220" t="str">
        <f>IF(B824="","",IF(AO824="総合事業","数式を削除して手入力",IFERROR(INDEX(【参考】数式用!$AT$3:$AV$452,MATCH(Q824&amp;V824,【参考】数式用!$AS$3:$AS$452,0),MATCH(VLOOKUP(Z824,【参考】数式用!$AW$2:$AX$53,2,FALSE),【参考】数式用!$AT$2:$AV$2,0)),10)))</f>
        <v/>
      </c>
      <c r="AN824" s="428" t="e">
        <f>IF($L$18="", "", VLOOKUP(Z824,【参考】数式用!$A$4:$M$54,13,FALSE))</f>
        <v>#N/A</v>
      </c>
      <c r="AO824" s="46" t="e">
        <f>VLOOKUP(Z824,【参考】数式用!$A$2:$N$54,14,FALSE)</f>
        <v>#N/A</v>
      </c>
    </row>
    <row r="825" spans="1:41" ht="50" customHeight="1">
      <c r="A825" s="495">
        <f t="shared" si="199"/>
        <v>768</v>
      </c>
      <c r="B825" s="542"/>
      <c r="C825" s="543"/>
      <c r="D825" s="543"/>
      <c r="E825" s="543"/>
      <c r="F825" s="543"/>
      <c r="G825" s="543"/>
      <c r="H825" s="543"/>
      <c r="I825" s="543"/>
      <c r="J825" s="543"/>
      <c r="K825" s="543"/>
      <c r="L825" s="536"/>
      <c r="M825" s="537"/>
      <c r="N825" s="537"/>
      <c r="O825" s="537"/>
      <c r="P825" s="538"/>
      <c r="Q825" s="502" t="s">
        <v>191</v>
      </c>
      <c r="R825" s="503"/>
      <c r="S825" s="503"/>
      <c r="T825" s="503"/>
      <c r="U825" s="504"/>
      <c r="V825" s="284"/>
      <c r="W825" s="499" t="str" cm="1">
        <f t="array" ref="W825">_xlfn.IFS(AND(B825="",Z825=""),"事業所番号及びサービス名を入力してください。",AND(B825="",Z825&lt;&gt;""),"事業所番号を入力してください。",AND(B825&lt;&gt;"",Z825=""),"サービス名を入力してください。",AND(B825&lt;&gt;"",Z825&lt;&gt;""),IF(LEFT(B825,2)="23",IFERROR(VLOOKUP(B825&amp;Z825,事業所一覧!$A$2:$D$44337,4,FALSE),"事業所番号若しくはサービス名に誤りがないか確認してください。"),"愛知県外の事業所は手入力してください。"))</f>
        <v>事業所番号及びサービス名を入力してください。</v>
      </c>
      <c r="X825" s="500"/>
      <c r="Y825" s="501"/>
      <c r="Z825" s="511"/>
      <c r="AA825" s="511"/>
      <c r="AB825" s="511"/>
      <c r="AC825" s="348" t="str">
        <f>IFERROR(VLOOKUP(Z825,【参考】数式用!$A$4:$B$54,2,FALSE),"")</f>
        <v/>
      </c>
      <c r="AD825" s="221"/>
      <c r="AE825" s="220" t="str">
        <f>IF(B825="","",IF(AO825="総合事業","数式を削除して手入力",IFERROR(INDEX(【参考】数式用!$AT$3:$AV$452,MATCH(Q825&amp;V825,【参考】数式用!$AS$3:$AS$452,0),MATCH(VLOOKUP(Z825,【参考】数式用!$AW$2:$AX$53,2,FALSE),【参考】数式用!$AT$2:$AV$2,0)),10)))</f>
        <v/>
      </c>
      <c r="AN825" s="428" t="e">
        <f>IF($L$18="", "", VLOOKUP(Z825,【参考】数式用!$A$4:$M$54,13,FALSE))</f>
        <v>#N/A</v>
      </c>
      <c r="AO825" s="46" t="e">
        <f>VLOOKUP(Z825,【参考】数式用!$A$2:$N$54,14,FALSE)</f>
        <v>#N/A</v>
      </c>
    </row>
    <row r="826" spans="1:41" ht="50" customHeight="1">
      <c r="A826" s="495">
        <f t="shared" si="199"/>
        <v>769</v>
      </c>
      <c r="B826" s="542"/>
      <c r="C826" s="543"/>
      <c r="D826" s="543"/>
      <c r="E826" s="543"/>
      <c r="F826" s="543"/>
      <c r="G826" s="543"/>
      <c r="H826" s="543"/>
      <c r="I826" s="543"/>
      <c r="J826" s="543"/>
      <c r="K826" s="543"/>
      <c r="L826" s="536"/>
      <c r="M826" s="537"/>
      <c r="N826" s="537"/>
      <c r="O826" s="537"/>
      <c r="P826" s="538"/>
      <c r="Q826" s="502" t="s">
        <v>191</v>
      </c>
      <c r="R826" s="503"/>
      <c r="S826" s="503"/>
      <c r="T826" s="503"/>
      <c r="U826" s="504"/>
      <c r="V826" s="284"/>
      <c r="W826" s="499" t="str" cm="1">
        <f t="array" ref="W826">_xlfn.IFS(AND(B826="",Z826=""),"事業所番号及びサービス名を入力してください。",AND(B826="",Z826&lt;&gt;""),"事業所番号を入力してください。",AND(B826&lt;&gt;"",Z826=""),"サービス名を入力してください。",AND(B826&lt;&gt;"",Z826&lt;&gt;""),IF(LEFT(B826,2)="23",IFERROR(VLOOKUP(B826&amp;Z826,事業所一覧!$A$2:$D$44337,4,FALSE),"事業所番号若しくはサービス名に誤りがないか確認してください。"),"愛知県外の事業所は手入力してください。"))</f>
        <v>事業所番号及びサービス名を入力してください。</v>
      </c>
      <c r="X826" s="500"/>
      <c r="Y826" s="501"/>
      <c r="Z826" s="511"/>
      <c r="AA826" s="511"/>
      <c r="AB826" s="511"/>
      <c r="AC826" s="348" t="str">
        <f>IFERROR(VLOOKUP(Z826,【参考】数式用!$A$4:$B$54,2,FALSE),"")</f>
        <v/>
      </c>
      <c r="AD826" s="221"/>
      <c r="AE826" s="220" t="str">
        <f>IF(B826="","",IF(AO826="総合事業","数式を削除して手入力",IFERROR(INDEX(【参考】数式用!$AT$3:$AV$452,MATCH(Q826&amp;V826,【参考】数式用!$AS$3:$AS$452,0),MATCH(VLOOKUP(Z826,【参考】数式用!$AW$2:$AX$53,2,FALSE),【参考】数式用!$AT$2:$AV$2,0)),10)))</f>
        <v/>
      </c>
      <c r="AN826" s="428" t="e">
        <f>IF($L$18="", "", VLOOKUP(Z826,【参考】数式用!$A$4:$M$54,13,FALSE))</f>
        <v>#N/A</v>
      </c>
      <c r="AO826" s="46" t="e">
        <f>VLOOKUP(Z826,【参考】数式用!$A$2:$N$54,14,FALSE)</f>
        <v>#N/A</v>
      </c>
    </row>
    <row r="827" spans="1:41" ht="50" customHeight="1">
      <c r="A827" s="495">
        <f t="shared" si="199"/>
        <v>770</v>
      </c>
      <c r="B827" s="542"/>
      <c r="C827" s="543"/>
      <c r="D827" s="543"/>
      <c r="E827" s="543"/>
      <c r="F827" s="543"/>
      <c r="G827" s="543"/>
      <c r="H827" s="543"/>
      <c r="I827" s="543"/>
      <c r="J827" s="543"/>
      <c r="K827" s="543"/>
      <c r="L827" s="536"/>
      <c r="M827" s="537"/>
      <c r="N827" s="537"/>
      <c r="O827" s="537"/>
      <c r="P827" s="538"/>
      <c r="Q827" s="502" t="s">
        <v>191</v>
      </c>
      <c r="R827" s="503"/>
      <c r="S827" s="503"/>
      <c r="T827" s="503"/>
      <c r="U827" s="504"/>
      <c r="V827" s="284"/>
      <c r="W827" s="499" t="str" cm="1">
        <f t="array" ref="W827">_xlfn.IFS(AND(B827="",Z827=""),"事業所番号及びサービス名を入力してください。",AND(B827="",Z827&lt;&gt;""),"事業所番号を入力してください。",AND(B827&lt;&gt;"",Z827=""),"サービス名を入力してください。",AND(B827&lt;&gt;"",Z827&lt;&gt;""),IF(LEFT(B827,2)="23",IFERROR(VLOOKUP(B827&amp;Z827,事業所一覧!$A$2:$D$44337,4,FALSE),"事業所番号若しくはサービス名に誤りがないか確認してください。"),"愛知県外の事業所は手入力してください。"))</f>
        <v>事業所番号及びサービス名を入力してください。</v>
      </c>
      <c r="X827" s="500"/>
      <c r="Y827" s="501"/>
      <c r="Z827" s="511"/>
      <c r="AA827" s="511"/>
      <c r="AB827" s="511"/>
      <c r="AC827" s="348" t="str">
        <f>IFERROR(VLOOKUP(Z827,【参考】数式用!$A$4:$B$54,2,FALSE),"")</f>
        <v/>
      </c>
      <c r="AD827" s="221"/>
      <c r="AE827" s="220" t="str">
        <f>IF(B827="","",IF(AO827="総合事業","数式を削除して手入力",IFERROR(INDEX(【参考】数式用!$AT$3:$AV$452,MATCH(Q827&amp;V827,【参考】数式用!$AS$3:$AS$452,0),MATCH(VLOOKUP(Z827,【参考】数式用!$AW$2:$AX$53,2,FALSE),【参考】数式用!$AT$2:$AV$2,0)),10)))</f>
        <v/>
      </c>
      <c r="AN827" s="428" t="e">
        <f>IF($L$18="", "", VLOOKUP(Z827,【参考】数式用!$A$4:$M$54,13,FALSE))</f>
        <v>#N/A</v>
      </c>
      <c r="AO827" s="46" t="e">
        <f>VLOOKUP(Z827,【参考】数式用!$A$2:$N$54,14,FALSE)</f>
        <v>#N/A</v>
      </c>
    </row>
    <row r="828" spans="1:41" ht="50" customHeight="1">
      <c r="A828" s="495">
        <f t="shared" si="199"/>
        <v>771</v>
      </c>
      <c r="B828" s="542"/>
      <c r="C828" s="543"/>
      <c r="D828" s="543"/>
      <c r="E828" s="543"/>
      <c r="F828" s="543"/>
      <c r="G828" s="543"/>
      <c r="H828" s="543"/>
      <c r="I828" s="543"/>
      <c r="J828" s="543"/>
      <c r="K828" s="543"/>
      <c r="L828" s="536"/>
      <c r="M828" s="537"/>
      <c r="N828" s="537"/>
      <c r="O828" s="537"/>
      <c r="P828" s="538"/>
      <c r="Q828" s="502" t="s">
        <v>191</v>
      </c>
      <c r="R828" s="503"/>
      <c r="S828" s="503"/>
      <c r="T828" s="503"/>
      <c r="U828" s="504"/>
      <c r="V828" s="284"/>
      <c r="W828" s="499" t="str" cm="1">
        <f t="array" ref="W828">_xlfn.IFS(AND(B828="",Z828=""),"事業所番号及びサービス名を入力してください。",AND(B828="",Z828&lt;&gt;""),"事業所番号を入力してください。",AND(B828&lt;&gt;"",Z828=""),"サービス名を入力してください。",AND(B828&lt;&gt;"",Z828&lt;&gt;""),IF(LEFT(B828,2)="23",IFERROR(VLOOKUP(B828&amp;Z828,事業所一覧!$A$2:$D$44337,4,FALSE),"事業所番号若しくはサービス名に誤りがないか確認してください。"),"愛知県外の事業所は手入力してください。"))</f>
        <v>事業所番号及びサービス名を入力してください。</v>
      </c>
      <c r="X828" s="500"/>
      <c r="Y828" s="501"/>
      <c r="Z828" s="511"/>
      <c r="AA828" s="511"/>
      <c r="AB828" s="511"/>
      <c r="AC828" s="348" t="str">
        <f>IFERROR(VLOOKUP(Z828,【参考】数式用!$A$4:$B$54,2,FALSE),"")</f>
        <v/>
      </c>
      <c r="AD828" s="221"/>
      <c r="AE828" s="220" t="str">
        <f>IF(B828="","",IF(AO828="総合事業","数式を削除して手入力",IFERROR(INDEX(【参考】数式用!$AT$3:$AV$452,MATCH(Q828&amp;V828,【参考】数式用!$AS$3:$AS$452,0),MATCH(VLOOKUP(Z828,【参考】数式用!$AW$2:$AX$53,2,FALSE),【参考】数式用!$AT$2:$AV$2,0)),10)))</f>
        <v/>
      </c>
      <c r="AN828" s="428" t="e">
        <f>IF($L$18="", "", VLOOKUP(Z828,【参考】数式用!$A$4:$M$54,13,FALSE))</f>
        <v>#N/A</v>
      </c>
      <c r="AO828" s="46" t="e">
        <f>VLOOKUP(Z828,【参考】数式用!$A$2:$N$54,14,FALSE)</f>
        <v>#N/A</v>
      </c>
    </row>
    <row r="829" spans="1:41" ht="50" customHeight="1">
      <c r="A829" s="495">
        <f t="shared" si="199"/>
        <v>772</v>
      </c>
      <c r="B829" s="542"/>
      <c r="C829" s="543"/>
      <c r="D829" s="543"/>
      <c r="E829" s="543"/>
      <c r="F829" s="543"/>
      <c r="G829" s="543"/>
      <c r="H829" s="543"/>
      <c r="I829" s="543"/>
      <c r="J829" s="543"/>
      <c r="K829" s="543"/>
      <c r="L829" s="536"/>
      <c r="M829" s="537"/>
      <c r="N829" s="537"/>
      <c r="O829" s="537"/>
      <c r="P829" s="538"/>
      <c r="Q829" s="502" t="s">
        <v>191</v>
      </c>
      <c r="R829" s="503"/>
      <c r="S829" s="503"/>
      <c r="T829" s="503"/>
      <c r="U829" s="504"/>
      <c r="V829" s="284"/>
      <c r="W829" s="499" t="str" cm="1">
        <f t="array" ref="W829">_xlfn.IFS(AND(B829="",Z829=""),"事業所番号及びサービス名を入力してください。",AND(B829="",Z829&lt;&gt;""),"事業所番号を入力してください。",AND(B829&lt;&gt;"",Z829=""),"サービス名を入力してください。",AND(B829&lt;&gt;"",Z829&lt;&gt;""),IF(LEFT(B829,2)="23",IFERROR(VLOOKUP(B829&amp;Z829,事業所一覧!$A$2:$D$44337,4,FALSE),"事業所番号若しくはサービス名に誤りがないか確認してください。"),"愛知県外の事業所は手入力してください。"))</f>
        <v>事業所番号及びサービス名を入力してください。</v>
      </c>
      <c r="X829" s="500"/>
      <c r="Y829" s="501"/>
      <c r="Z829" s="511"/>
      <c r="AA829" s="511"/>
      <c r="AB829" s="511"/>
      <c r="AC829" s="348" t="str">
        <f>IFERROR(VLOOKUP(Z829,【参考】数式用!$A$4:$B$54,2,FALSE),"")</f>
        <v/>
      </c>
      <c r="AD829" s="221"/>
      <c r="AE829" s="220" t="str">
        <f>IF(B829="","",IF(AO829="総合事業","数式を削除して手入力",IFERROR(INDEX(【参考】数式用!$AT$3:$AV$452,MATCH(Q829&amp;V829,【参考】数式用!$AS$3:$AS$452,0),MATCH(VLOOKUP(Z829,【参考】数式用!$AW$2:$AX$53,2,FALSE),【参考】数式用!$AT$2:$AV$2,0)),10)))</f>
        <v/>
      </c>
      <c r="AN829" s="428" t="e">
        <f>IF($L$18="", "", VLOOKUP(Z829,【参考】数式用!$A$4:$M$54,13,FALSE))</f>
        <v>#N/A</v>
      </c>
      <c r="AO829" s="46" t="e">
        <f>VLOOKUP(Z829,【参考】数式用!$A$2:$N$54,14,FALSE)</f>
        <v>#N/A</v>
      </c>
    </row>
    <row r="830" spans="1:41" ht="50" customHeight="1">
      <c r="A830" s="495">
        <f t="shared" si="199"/>
        <v>773</v>
      </c>
      <c r="B830" s="542"/>
      <c r="C830" s="543"/>
      <c r="D830" s="543"/>
      <c r="E830" s="543"/>
      <c r="F830" s="543"/>
      <c r="G830" s="543"/>
      <c r="H830" s="543"/>
      <c r="I830" s="543"/>
      <c r="J830" s="543"/>
      <c r="K830" s="543"/>
      <c r="L830" s="536"/>
      <c r="M830" s="537"/>
      <c r="N830" s="537"/>
      <c r="O830" s="537"/>
      <c r="P830" s="538"/>
      <c r="Q830" s="502" t="s">
        <v>191</v>
      </c>
      <c r="R830" s="503"/>
      <c r="S830" s="503"/>
      <c r="T830" s="503"/>
      <c r="U830" s="504"/>
      <c r="V830" s="284"/>
      <c r="W830" s="499" t="str" cm="1">
        <f t="array" ref="W830">_xlfn.IFS(AND(B830="",Z830=""),"事業所番号及びサービス名を入力してください。",AND(B830="",Z830&lt;&gt;""),"事業所番号を入力してください。",AND(B830&lt;&gt;"",Z830=""),"サービス名を入力してください。",AND(B830&lt;&gt;"",Z830&lt;&gt;""),IF(LEFT(B830,2)="23",IFERROR(VLOOKUP(B830&amp;Z830,事業所一覧!$A$2:$D$44337,4,FALSE),"事業所番号若しくはサービス名に誤りがないか確認してください。"),"愛知県外の事業所は手入力してください。"))</f>
        <v>事業所番号及びサービス名を入力してください。</v>
      </c>
      <c r="X830" s="500"/>
      <c r="Y830" s="501"/>
      <c r="Z830" s="511"/>
      <c r="AA830" s="511"/>
      <c r="AB830" s="511"/>
      <c r="AC830" s="348" t="str">
        <f>IFERROR(VLOOKUP(Z830,【参考】数式用!$A$4:$B$54,2,FALSE),"")</f>
        <v/>
      </c>
      <c r="AD830" s="221"/>
      <c r="AE830" s="220" t="str">
        <f>IF(B830="","",IF(AO830="総合事業","数式を削除して手入力",IFERROR(INDEX(【参考】数式用!$AT$3:$AV$452,MATCH(Q830&amp;V830,【参考】数式用!$AS$3:$AS$452,0),MATCH(VLOOKUP(Z830,【参考】数式用!$AW$2:$AX$53,2,FALSE),【参考】数式用!$AT$2:$AV$2,0)),10)))</f>
        <v/>
      </c>
      <c r="AN830" s="428" t="e">
        <f>IF($L$18="", "", VLOOKUP(Z830,【参考】数式用!$A$4:$M$54,13,FALSE))</f>
        <v>#N/A</v>
      </c>
      <c r="AO830" s="46" t="e">
        <f>VLOOKUP(Z830,【参考】数式用!$A$2:$N$54,14,FALSE)</f>
        <v>#N/A</v>
      </c>
    </row>
    <row r="831" spans="1:41" ht="50" customHeight="1">
      <c r="A831" s="495">
        <f t="shared" si="199"/>
        <v>774</v>
      </c>
      <c r="B831" s="542"/>
      <c r="C831" s="543"/>
      <c r="D831" s="543"/>
      <c r="E831" s="543"/>
      <c r="F831" s="543"/>
      <c r="G831" s="543"/>
      <c r="H831" s="543"/>
      <c r="I831" s="543"/>
      <c r="J831" s="543"/>
      <c r="K831" s="543"/>
      <c r="L831" s="536"/>
      <c r="M831" s="537"/>
      <c r="N831" s="537"/>
      <c r="O831" s="537"/>
      <c r="P831" s="538"/>
      <c r="Q831" s="502" t="s">
        <v>191</v>
      </c>
      <c r="R831" s="503"/>
      <c r="S831" s="503"/>
      <c r="T831" s="503"/>
      <c r="U831" s="504"/>
      <c r="V831" s="284"/>
      <c r="W831" s="499" t="str" cm="1">
        <f t="array" ref="W831">_xlfn.IFS(AND(B831="",Z831=""),"事業所番号及びサービス名を入力してください。",AND(B831="",Z831&lt;&gt;""),"事業所番号を入力してください。",AND(B831&lt;&gt;"",Z831=""),"サービス名を入力してください。",AND(B831&lt;&gt;"",Z831&lt;&gt;""),IF(LEFT(B831,2)="23",IFERROR(VLOOKUP(B831&amp;Z831,事業所一覧!$A$2:$D$44337,4,FALSE),"事業所番号若しくはサービス名に誤りがないか確認してください。"),"愛知県外の事業所は手入力してください。"))</f>
        <v>事業所番号及びサービス名を入力してください。</v>
      </c>
      <c r="X831" s="500"/>
      <c r="Y831" s="501"/>
      <c r="Z831" s="511"/>
      <c r="AA831" s="511"/>
      <c r="AB831" s="511"/>
      <c r="AC831" s="348" t="str">
        <f>IFERROR(VLOOKUP(Z831,【参考】数式用!$A$4:$B$54,2,FALSE),"")</f>
        <v/>
      </c>
      <c r="AD831" s="221"/>
      <c r="AE831" s="220" t="str">
        <f>IF(B831="","",IF(AO831="総合事業","数式を削除して手入力",IFERROR(INDEX(【参考】数式用!$AT$3:$AV$452,MATCH(Q831&amp;V831,【参考】数式用!$AS$3:$AS$452,0),MATCH(VLOOKUP(Z831,【参考】数式用!$AW$2:$AX$53,2,FALSE),【参考】数式用!$AT$2:$AV$2,0)),10)))</f>
        <v/>
      </c>
      <c r="AN831" s="428" t="e">
        <f>IF($L$18="", "", VLOOKUP(Z831,【参考】数式用!$A$4:$M$54,13,FALSE))</f>
        <v>#N/A</v>
      </c>
      <c r="AO831" s="46" t="e">
        <f>VLOOKUP(Z831,【参考】数式用!$A$2:$N$54,14,FALSE)</f>
        <v>#N/A</v>
      </c>
    </row>
    <row r="832" spans="1:41" ht="50" customHeight="1">
      <c r="A832" s="495">
        <f t="shared" si="199"/>
        <v>775</v>
      </c>
      <c r="B832" s="542"/>
      <c r="C832" s="543"/>
      <c r="D832" s="543"/>
      <c r="E832" s="543"/>
      <c r="F832" s="543"/>
      <c r="G832" s="543"/>
      <c r="H832" s="543"/>
      <c r="I832" s="543"/>
      <c r="J832" s="543"/>
      <c r="K832" s="543"/>
      <c r="L832" s="536"/>
      <c r="M832" s="537"/>
      <c r="N832" s="537"/>
      <c r="O832" s="537"/>
      <c r="P832" s="538"/>
      <c r="Q832" s="502" t="s">
        <v>191</v>
      </c>
      <c r="R832" s="503"/>
      <c r="S832" s="503"/>
      <c r="T832" s="503"/>
      <c r="U832" s="504"/>
      <c r="V832" s="284"/>
      <c r="W832" s="499" t="str" cm="1">
        <f t="array" ref="W832">_xlfn.IFS(AND(B832="",Z832=""),"事業所番号及びサービス名を入力してください。",AND(B832="",Z832&lt;&gt;""),"事業所番号を入力してください。",AND(B832&lt;&gt;"",Z832=""),"サービス名を入力してください。",AND(B832&lt;&gt;"",Z832&lt;&gt;""),IF(LEFT(B832,2)="23",IFERROR(VLOOKUP(B832&amp;Z832,事業所一覧!$A$2:$D$44337,4,FALSE),"事業所番号若しくはサービス名に誤りがないか確認してください。"),"愛知県外の事業所は手入力してください。"))</f>
        <v>事業所番号及びサービス名を入力してください。</v>
      </c>
      <c r="X832" s="500"/>
      <c r="Y832" s="501"/>
      <c r="Z832" s="511"/>
      <c r="AA832" s="511"/>
      <c r="AB832" s="511"/>
      <c r="AC832" s="348" t="str">
        <f>IFERROR(VLOOKUP(Z832,【参考】数式用!$A$4:$B$54,2,FALSE),"")</f>
        <v/>
      </c>
      <c r="AD832" s="221"/>
      <c r="AE832" s="220" t="str">
        <f>IF(B832="","",IF(AO832="総合事業","数式を削除して手入力",IFERROR(INDEX(【参考】数式用!$AT$3:$AV$452,MATCH(Q832&amp;V832,【参考】数式用!$AS$3:$AS$452,0),MATCH(VLOOKUP(Z832,【参考】数式用!$AW$2:$AX$53,2,FALSE),【参考】数式用!$AT$2:$AV$2,0)),10)))</f>
        <v/>
      </c>
      <c r="AN832" s="428" t="e">
        <f>IF($L$18="", "", VLOOKUP(Z832,【参考】数式用!$A$4:$M$54,13,FALSE))</f>
        <v>#N/A</v>
      </c>
      <c r="AO832" s="46" t="e">
        <f>VLOOKUP(Z832,【参考】数式用!$A$2:$N$54,14,FALSE)</f>
        <v>#N/A</v>
      </c>
    </row>
    <row r="833" spans="1:41" ht="50" customHeight="1">
      <c r="A833" s="495">
        <f t="shared" si="199"/>
        <v>776</v>
      </c>
      <c r="B833" s="542"/>
      <c r="C833" s="543"/>
      <c r="D833" s="543"/>
      <c r="E833" s="543"/>
      <c r="F833" s="543"/>
      <c r="G833" s="543"/>
      <c r="H833" s="543"/>
      <c r="I833" s="543"/>
      <c r="J833" s="543"/>
      <c r="K833" s="543"/>
      <c r="L833" s="536"/>
      <c r="M833" s="537"/>
      <c r="N833" s="537"/>
      <c r="O833" s="537"/>
      <c r="P833" s="538"/>
      <c r="Q833" s="502" t="s">
        <v>191</v>
      </c>
      <c r="R833" s="503"/>
      <c r="S833" s="503"/>
      <c r="T833" s="503"/>
      <c r="U833" s="504"/>
      <c r="V833" s="284"/>
      <c r="W833" s="499" t="str" cm="1">
        <f t="array" ref="W833">_xlfn.IFS(AND(B833="",Z833=""),"事業所番号及びサービス名を入力してください。",AND(B833="",Z833&lt;&gt;""),"事業所番号を入力してください。",AND(B833&lt;&gt;"",Z833=""),"サービス名を入力してください。",AND(B833&lt;&gt;"",Z833&lt;&gt;""),IF(LEFT(B833,2)="23",IFERROR(VLOOKUP(B833&amp;Z833,事業所一覧!$A$2:$D$44337,4,FALSE),"事業所番号若しくはサービス名に誤りがないか確認してください。"),"愛知県外の事業所は手入力してください。"))</f>
        <v>事業所番号及びサービス名を入力してください。</v>
      </c>
      <c r="X833" s="500"/>
      <c r="Y833" s="501"/>
      <c r="Z833" s="511"/>
      <c r="AA833" s="511"/>
      <c r="AB833" s="511"/>
      <c r="AC833" s="348" t="str">
        <f>IFERROR(VLOOKUP(Z833,【参考】数式用!$A$4:$B$54,2,FALSE),"")</f>
        <v/>
      </c>
      <c r="AD833" s="221"/>
      <c r="AE833" s="220" t="str">
        <f>IF(B833="","",IF(AO833="総合事業","数式を削除して手入力",IFERROR(INDEX(【参考】数式用!$AT$3:$AV$452,MATCH(Q833&amp;V833,【参考】数式用!$AS$3:$AS$452,0),MATCH(VLOOKUP(Z833,【参考】数式用!$AW$2:$AX$53,2,FALSE),【参考】数式用!$AT$2:$AV$2,0)),10)))</f>
        <v/>
      </c>
      <c r="AN833" s="428" t="e">
        <f>IF($L$18="", "", VLOOKUP(Z833,【参考】数式用!$A$4:$M$54,13,FALSE))</f>
        <v>#N/A</v>
      </c>
      <c r="AO833" s="46" t="e">
        <f>VLOOKUP(Z833,【参考】数式用!$A$2:$N$54,14,FALSE)</f>
        <v>#N/A</v>
      </c>
    </row>
    <row r="834" spans="1:41" ht="50" customHeight="1">
      <c r="A834" s="495">
        <f t="shared" si="199"/>
        <v>777</v>
      </c>
      <c r="B834" s="542"/>
      <c r="C834" s="543"/>
      <c r="D834" s="543"/>
      <c r="E834" s="543"/>
      <c r="F834" s="543"/>
      <c r="G834" s="543"/>
      <c r="H834" s="543"/>
      <c r="I834" s="543"/>
      <c r="J834" s="543"/>
      <c r="K834" s="543"/>
      <c r="L834" s="536"/>
      <c r="M834" s="537"/>
      <c r="N834" s="537"/>
      <c r="O834" s="537"/>
      <c r="P834" s="538"/>
      <c r="Q834" s="502" t="s">
        <v>191</v>
      </c>
      <c r="R834" s="503"/>
      <c r="S834" s="503"/>
      <c r="T834" s="503"/>
      <c r="U834" s="504"/>
      <c r="V834" s="284"/>
      <c r="W834" s="499" t="str" cm="1">
        <f t="array" ref="W834">_xlfn.IFS(AND(B834="",Z834=""),"事業所番号及びサービス名を入力してください。",AND(B834="",Z834&lt;&gt;""),"事業所番号を入力してください。",AND(B834&lt;&gt;"",Z834=""),"サービス名を入力してください。",AND(B834&lt;&gt;"",Z834&lt;&gt;""),IF(LEFT(B834,2)="23",IFERROR(VLOOKUP(B834&amp;Z834,事業所一覧!$A$2:$D$44337,4,FALSE),"事業所番号若しくはサービス名に誤りがないか確認してください。"),"愛知県外の事業所は手入力してください。"))</f>
        <v>事業所番号及びサービス名を入力してください。</v>
      </c>
      <c r="X834" s="500"/>
      <c r="Y834" s="501"/>
      <c r="Z834" s="511"/>
      <c r="AA834" s="511"/>
      <c r="AB834" s="511"/>
      <c r="AC834" s="348" t="str">
        <f>IFERROR(VLOOKUP(Z834,【参考】数式用!$A$4:$B$54,2,FALSE),"")</f>
        <v/>
      </c>
      <c r="AD834" s="221"/>
      <c r="AE834" s="220" t="str">
        <f>IF(B834="","",IF(AO834="総合事業","数式を削除して手入力",IFERROR(INDEX(【参考】数式用!$AT$3:$AV$452,MATCH(Q834&amp;V834,【参考】数式用!$AS$3:$AS$452,0),MATCH(VLOOKUP(Z834,【参考】数式用!$AW$2:$AX$53,2,FALSE),【参考】数式用!$AT$2:$AV$2,0)),10)))</f>
        <v/>
      </c>
      <c r="AN834" s="428" t="e">
        <f>IF($L$18="", "", VLOOKUP(Z834,【参考】数式用!$A$4:$M$54,13,FALSE))</f>
        <v>#N/A</v>
      </c>
      <c r="AO834" s="46" t="e">
        <f>VLOOKUP(Z834,【参考】数式用!$A$2:$N$54,14,FALSE)</f>
        <v>#N/A</v>
      </c>
    </row>
    <row r="835" spans="1:41" ht="50" customHeight="1">
      <c r="A835" s="495">
        <f t="shared" si="199"/>
        <v>778</v>
      </c>
      <c r="B835" s="542"/>
      <c r="C835" s="543"/>
      <c r="D835" s="543"/>
      <c r="E835" s="543"/>
      <c r="F835" s="543"/>
      <c r="G835" s="543"/>
      <c r="H835" s="543"/>
      <c r="I835" s="543"/>
      <c r="J835" s="543"/>
      <c r="K835" s="543"/>
      <c r="L835" s="536"/>
      <c r="M835" s="537"/>
      <c r="N835" s="537"/>
      <c r="O835" s="537"/>
      <c r="P835" s="538"/>
      <c r="Q835" s="502" t="s">
        <v>191</v>
      </c>
      <c r="R835" s="503"/>
      <c r="S835" s="503"/>
      <c r="T835" s="503"/>
      <c r="U835" s="504"/>
      <c r="V835" s="284"/>
      <c r="W835" s="499" t="str" cm="1">
        <f t="array" ref="W835">_xlfn.IFS(AND(B835="",Z835=""),"事業所番号及びサービス名を入力してください。",AND(B835="",Z835&lt;&gt;""),"事業所番号を入力してください。",AND(B835&lt;&gt;"",Z835=""),"サービス名を入力してください。",AND(B835&lt;&gt;"",Z835&lt;&gt;""),IF(LEFT(B835,2)="23",IFERROR(VLOOKUP(B835&amp;Z835,事業所一覧!$A$2:$D$44337,4,FALSE),"事業所番号若しくはサービス名に誤りがないか確認してください。"),"愛知県外の事業所は手入力してください。"))</f>
        <v>事業所番号及びサービス名を入力してください。</v>
      </c>
      <c r="X835" s="500"/>
      <c r="Y835" s="501"/>
      <c r="Z835" s="511"/>
      <c r="AA835" s="511"/>
      <c r="AB835" s="511"/>
      <c r="AC835" s="348" t="str">
        <f>IFERROR(VLOOKUP(Z835,【参考】数式用!$A$4:$B$54,2,FALSE),"")</f>
        <v/>
      </c>
      <c r="AD835" s="221"/>
      <c r="AE835" s="220" t="str">
        <f>IF(B835="","",IF(AO835="総合事業","数式を削除して手入力",IFERROR(INDEX(【参考】数式用!$AT$3:$AV$452,MATCH(Q835&amp;V835,【参考】数式用!$AS$3:$AS$452,0),MATCH(VLOOKUP(Z835,【参考】数式用!$AW$2:$AX$53,2,FALSE),【参考】数式用!$AT$2:$AV$2,0)),10)))</f>
        <v/>
      </c>
      <c r="AN835" s="428" t="e">
        <f>IF($L$18="", "", VLOOKUP(Z835,【参考】数式用!$A$4:$M$54,13,FALSE))</f>
        <v>#N/A</v>
      </c>
      <c r="AO835" s="46" t="e">
        <f>VLOOKUP(Z835,【参考】数式用!$A$2:$N$54,14,FALSE)</f>
        <v>#N/A</v>
      </c>
    </row>
    <row r="836" spans="1:41" ht="50" customHeight="1">
      <c r="A836" s="495">
        <f t="shared" si="199"/>
        <v>779</v>
      </c>
      <c r="B836" s="542"/>
      <c r="C836" s="543"/>
      <c r="D836" s="543"/>
      <c r="E836" s="543"/>
      <c r="F836" s="543"/>
      <c r="G836" s="543"/>
      <c r="H836" s="543"/>
      <c r="I836" s="543"/>
      <c r="J836" s="543"/>
      <c r="K836" s="543"/>
      <c r="L836" s="536"/>
      <c r="M836" s="537"/>
      <c r="N836" s="537"/>
      <c r="O836" s="537"/>
      <c r="P836" s="538"/>
      <c r="Q836" s="502" t="s">
        <v>191</v>
      </c>
      <c r="R836" s="503"/>
      <c r="S836" s="503"/>
      <c r="T836" s="503"/>
      <c r="U836" s="504"/>
      <c r="V836" s="284"/>
      <c r="W836" s="499" t="str" cm="1">
        <f t="array" ref="W836">_xlfn.IFS(AND(B836="",Z836=""),"事業所番号及びサービス名を入力してください。",AND(B836="",Z836&lt;&gt;""),"事業所番号を入力してください。",AND(B836&lt;&gt;"",Z836=""),"サービス名を入力してください。",AND(B836&lt;&gt;"",Z836&lt;&gt;""),IF(LEFT(B836,2)="23",IFERROR(VLOOKUP(B836&amp;Z836,事業所一覧!$A$2:$D$44337,4,FALSE),"事業所番号若しくはサービス名に誤りがないか確認してください。"),"愛知県外の事業所は手入力してください。"))</f>
        <v>事業所番号及びサービス名を入力してください。</v>
      </c>
      <c r="X836" s="500"/>
      <c r="Y836" s="501"/>
      <c r="Z836" s="511"/>
      <c r="AA836" s="511"/>
      <c r="AB836" s="511"/>
      <c r="AC836" s="348" t="str">
        <f>IFERROR(VLOOKUP(Z836,【参考】数式用!$A$4:$B$54,2,FALSE),"")</f>
        <v/>
      </c>
      <c r="AD836" s="221"/>
      <c r="AE836" s="220" t="str">
        <f>IF(B836="","",IF(AO836="総合事業","数式を削除して手入力",IFERROR(INDEX(【参考】数式用!$AT$3:$AV$452,MATCH(Q836&amp;V836,【参考】数式用!$AS$3:$AS$452,0),MATCH(VLOOKUP(Z836,【参考】数式用!$AW$2:$AX$53,2,FALSE),【参考】数式用!$AT$2:$AV$2,0)),10)))</f>
        <v/>
      </c>
      <c r="AN836" s="428" t="e">
        <f>IF($L$18="", "", VLOOKUP(Z836,【参考】数式用!$A$4:$M$54,13,FALSE))</f>
        <v>#N/A</v>
      </c>
      <c r="AO836" s="46" t="e">
        <f>VLOOKUP(Z836,【参考】数式用!$A$2:$N$54,14,FALSE)</f>
        <v>#N/A</v>
      </c>
    </row>
    <row r="837" spans="1:41" ht="50" customHeight="1">
      <c r="A837" s="495">
        <f t="shared" si="199"/>
        <v>780</v>
      </c>
      <c r="B837" s="542"/>
      <c r="C837" s="543"/>
      <c r="D837" s="543"/>
      <c r="E837" s="543"/>
      <c r="F837" s="543"/>
      <c r="G837" s="543"/>
      <c r="H837" s="543"/>
      <c r="I837" s="543"/>
      <c r="J837" s="543"/>
      <c r="K837" s="543"/>
      <c r="L837" s="536"/>
      <c r="M837" s="537"/>
      <c r="N837" s="537"/>
      <c r="O837" s="537"/>
      <c r="P837" s="538"/>
      <c r="Q837" s="502" t="s">
        <v>191</v>
      </c>
      <c r="R837" s="503"/>
      <c r="S837" s="503"/>
      <c r="T837" s="503"/>
      <c r="U837" s="504"/>
      <c r="V837" s="284"/>
      <c r="W837" s="499" t="str" cm="1">
        <f t="array" ref="W837">_xlfn.IFS(AND(B837="",Z837=""),"事業所番号及びサービス名を入力してください。",AND(B837="",Z837&lt;&gt;""),"事業所番号を入力してください。",AND(B837&lt;&gt;"",Z837=""),"サービス名を入力してください。",AND(B837&lt;&gt;"",Z837&lt;&gt;""),IF(LEFT(B837,2)="23",IFERROR(VLOOKUP(B837&amp;Z837,事業所一覧!$A$2:$D$44337,4,FALSE),"事業所番号若しくはサービス名に誤りがないか確認してください。"),"愛知県外の事業所は手入力してください。"))</f>
        <v>事業所番号及びサービス名を入力してください。</v>
      </c>
      <c r="X837" s="500"/>
      <c r="Y837" s="501"/>
      <c r="Z837" s="511"/>
      <c r="AA837" s="511"/>
      <c r="AB837" s="511"/>
      <c r="AC837" s="348" t="str">
        <f>IFERROR(VLOOKUP(Z837,【参考】数式用!$A$4:$B$54,2,FALSE),"")</f>
        <v/>
      </c>
      <c r="AD837" s="221"/>
      <c r="AE837" s="220" t="str">
        <f>IF(B837="","",IF(AO837="総合事業","数式を削除して手入力",IFERROR(INDEX(【参考】数式用!$AT$3:$AV$452,MATCH(Q837&amp;V837,【参考】数式用!$AS$3:$AS$452,0),MATCH(VLOOKUP(Z837,【参考】数式用!$AW$2:$AX$53,2,FALSE),【参考】数式用!$AT$2:$AV$2,0)),10)))</f>
        <v/>
      </c>
      <c r="AN837" s="428" t="e">
        <f>IF($L$18="", "", VLOOKUP(Z837,【参考】数式用!$A$4:$M$54,13,FALSE))</f>
        <v>#N/A</v>
      </c>
      <c r="AO837" s="46" t="e">
        <f>VLOOKUP(Z837,【参考】数式用!$A$2:$N$54,14,FALSE)</f>
        <v>#N/A</v>
      </c>
    </row>
    <row r="838" spans="1:41" ht="50" customHeight="1">
      <c r="A838" s="495">
        <f t="shared" si="199"/>
        <v>781</v>
      </c>
      <c r="B838" s="542"/>
      <c r="C838" s="543"/>
      <c r="D838" s="543"/>
      <c r="E838" s="543"/>
      <c r="F838" s="543"/>
      <c r="G838" s="543"/>
      <c r="H838" s="543"/>
      <c r="I838" s="543"/>
      <c r="J838" s="543"/>
      <c r="K838" s="543"/>
      <c r="L838" s="536"/>
      <c r="M838" s="537"/>
      <c r="N838" s="537"/>
      <c r="O838" s="537"/>
      <c r="P838" s="538"/>
      <c r="Q838" s="502" t="s">
        <v>191</v>
      </c>
      <c r="R838" s="503"/>
      <c r="S838" s="503"/>
      <c r="T838" s="503"/>
      <c r="U838" s="504"/>
      <c r="V838" s="284"/>
      <c r="W838" s="499" t="str" cm="1">
        <f t="array" ref="W838">_xlfn.IFS(AND(B838="",Z838=""),"事業所番号及びサービス名を入力してください。",AND(B838="",Z838&lt;&gt;""),"事業所番号を入力してください。",AND(B838&lt;&gt;"",Z838=""),"サービス名を入力してください。",AND(B838&lt;&gt;"",Z838&lt;&gt;""),IF(LEFT(B838,2)="23",IFERROR(VLOOKUP(B838&amp;Z838,事業所一覧!$A$2:$D$44337,4,FALSE),"事業所番号若しくはサービス名に誤りがないか確認してください。"),"愛知県外の事業所は手入力してください。"))</f>
        <v>事業所番号及びサービス名を入力してください。</v>
      </c>
      <c r="X838" s="500"/>
      <c r="Y838" s="501"/>
      <c r="Z838" s="511"/>
      <c r="AA838" s="511"/>
      <c r="AB838" s="511"/>
      <c r="AC838" s="348" t="str">
        <f>IFERROR(VLOOKUP(Z838,【参考】数式用!$A$4:$B$54,2,FALSE),"")</f>
        <v/>
      </c>
      <c r="AD838" s="221"/>
      <c r="AE838" s="220" t="str">
        <f>IF(B838="","",IF(AO838="総合事業","数式を削除して手入力",IFERROR(INDEX(【参考】数式用!$AT$3:$AV$452,MATCH(Q838&amp;V838,【参考】数式用!$AS$3:$AS$452,0),MATCH(VLOOKUP(Z838,【参考】数式用!$AW$2:$AX$53,2,FALSE),【参考】数式用!$AT$2:$AV$2,0)),10)))</f>
        <v/>
      </c>
      <c r="AN838" s="428" t="e">
        <f>IF($L$18="", "", VLOOKUP(Z838,【参考】数式用!$A$4:$M$54,13,FALSE))</f>
        <v>#N/A</v>
      </c>
      <c r="AO838" s="46" t="e">
        <f>VLOOKUP(Z838,【参考】数式用!$A$2:$N$54,14,FALSE)</f>
        <v>#N/A</v>
      </c>
    </row>
    <row r="839" spans="1:41" ht="50" customHeight="1">
      <c r="A839" s="495">
        <f t="shared" si="199"/>
        <v>782</v>
      </c>
      <c r="B839" s="542"/>
      <c r="C839" s="543"/>
      <c r="D839" s="543"/>
      <c r="E839" s="543"/>
      <c r="F839" s="543"/>
      <c r="G839" s="543"/>
      <c r="H839" s="543"/>
      <c r="I839" s="543"/>
      <c r="J839" s="543"/>
      <c r="K839" s="543"/>
      <c r="L839" s="536"/>
      <c r="M839" s="537"/>
      <c r="N839" s="537"/>
      <c r="O839" s="537"/>
      <c r="P839" s="538"/>
      <c r="Q839" s="502" t="s">
        <v>191</v>
      </c>
      <c r="R839" s="503"/>
      <c r="S839" s="503"/>
      <c r="T839" s="503"/>
      <c r="U839" s="504"/>
      <c r="V839" s="284"/>
      <c r="W839" s="499" t="str" cm="1">
        <f t="array" ref="W839">_xlfn.IFS(AND(B839="",Z839=""),"事業所番号及びサービス名を入力してください。",AND(B839="",Z839&lt;&gt;""),"事業所番号を入力してください。",AND(B839&lt;&gt;"",Z839=""),"サービス名を入力してください。",AND(B839&lt;&gt;"",Z839&lt;&gt;""),IF(LEFT(B839,2)="23",IFERROR(VLOOKUP(B839&amp;Z839,事業所一覧!$A$2:$D$44337,4,FALSE),"事業所番号若しくはサービス名に誤りがないか確認してください。"),"愛知県外の事業所は手入力してください。"))</f>
        <v>事業所番号及びサービス名を入力してください。</v>
      </c>
      <c r="X839" s="500"/>
      <c r="Y839" s="501"/>
      <c r="Z839" s="511"/>
      <c r="AA839" s="511"/>
      <c r="AB839" s="511"/>
      <c r="AC839" s="348" t="str">
        <f>IFERROR(VLOOKUP(Z839,【参考】数式用!$A$4:$B$54,2,FALSE),"")</f>
        <v/>
      </c>
      <c r="AD839" s="221"/>
      <c r="AE839" s="220" t="str">
        <f>IF(B839="","",IF(AO839="総合事業","数式を削除して手入力",IFERROR(INDEX(【参考】数式用!$AT$3:$AV$452,MATCH(Q839&amp;V839,【参考】数式用!$AS$3:$AS$452,0),MATCH(VLOOKUP(Z839,【参考】数式用!$AW$2:$AX$53,2,FALSE),【参考】数式用!$AT$2:$AV$2,0)),10)))</f>
        <v/>
      </c>
      <c r="AN839" s="428" t="e">
        <f>IF($L$18="", "", VLOOKUP(Z839,【参考】数式用!$A$4:$M$54,13,FALSE))</f>
        <v>#N/A</v>
      </c>
      <c r="AO839" s="46" t="e">
        <f>VLOOKUP(Z839,【参考】数式用!$A$2:$N$54,14,FALSE)</f>
        <v>#N/A</v>
      </c>
    </row>
    <row r="840" spans="1:41" ht="50" customHeight="1">
      <c r="A840" s="495">
        <f t="shared" si="199"/>
        <v>783</v>
      </c>
      <c r="B840" s="542"/>
      <c r="C840" s="543"/>
      <c r="D840" s="543"/>
      <c r="E840" s="543"/>
      <c r="F840" s="543"/>
      <c r="G840" s="543"/>
      <c r="H840" s="543"/>
      <c r="I840" s="543"/>
      <c r="J840" s="543"/>
      <c r="K840" s="543"/>
      <c r="L840" s="536"/>
      <c r="M840" s="537"/>
      <c r="N840" s="537"/>
      <c r="O840" s="537"/>
      <c r="P840" s="538"/>
      <c r="Q840" s="502" t="s">
        <v>191</v>
      </c>
      <c r="R840" s="503"/>
      <c r="S840" s="503"/>
      <c r="T840" s="503"/>
      <c r="U840" s="504"/>
      <c r="V840" s="284"/>
      <c r="W840" s="499" t="str" cm="1">
        <f t="array" ref="W840">_xlfn.IFS(AND(B840="",Z840=""),"事業所番号及びサービス名を入力してください。",AND(B840="",Z840&lt;&gt;""),"事業所番号を入力してください。",AND(B840&lt;&gt;"",Z840=""),"サービス名を入力してください。",AND(B840&lt;&gt;"",Z840&lt;&gt;""),IF(LEFT(B840,2)="23",IFERROR(VLOOKUP(B840&amp;Z840,事業所一覧!$A$2:$D$44337,4,FALSE),"事業所番号若しくはサービス名に誤りがないか確認してください。"),"愛知県外の事業所は手入力してください。"))</f>
        <v>事業所番号及びサービス名を入力してください。</v>
      </c>
      <c r="X840" s="500"/>
      <c r="Y840" s="501"/>
      <c r="Z840" s="511"/>
      <c r="AA840" s="511"/>
      <c r="AB840" s="511"/>
      <c r="AC840" s="348" t="str">
        <f>IFERROR(VLOOKUP(Z840,【参考】数式用!$A$4:$B$54,2,FALSE),"")</f>
        <v/>
      </c>
      <c r="AD840" s="221"/>
      <c r="AE840" s="220" t="str">
        <f>IF(B840="","",IF(AO840="総合事業","数式を削除して手入力",IFERROR(INDEX(【参考】数式用!$AT$3:$AV$452,MATCH(Q840&amp;V840,【参考】数式用!$AS$3:$AS$452,0),MATCH(VLOOKUP(Z840,【参考】数式用!$AW$2:$AX$53,2,FALSE),【参考】数式用!$AT$2:$AV$2,0)),10)))</f>
        <v/>
      </c>
      <c r="AN840" s="428" t="e">
        <f>IF($L$18="", "", VLOOKUP(Z840,【参考】数式用!$A$4:$M$54,13,FALSE))</f>
        <v>#N/A</v>
      </c>
      <c r="AO840" s="46" t="e">
        <f>VLOOKUP(Z840,【参考】数式用!$A$2:$N$54,14,FALSE)</f>
        <v>#N/A</v>
      </c>
    </row>
    <row r="841" spans="1:41" ht="50" customHeight="1">
      <c r="A841" s="495">
        <f t="shared" si="199"/>
        <v>784</v>
      </c>
      <c r="B841" s="542"/>
      <c r="C841" s="543"/>
      <c r="D841" s="543"/>
      <c r="E841" s="543"/>
      <c r="F841" s="543"/>
      <c r="G841" s="543"/>
      <c r="H841" s="543"/>
      <c r="I841" s="543"/>
      <c r="J841" s="543"/>
      <c r="K841" s="543"/>
      <c r="L841" s="536"/>
      <c r="M841" s="537"/>
      <c r="N841" s="537"/>
      <c r="O841" s="537"/>
      <c r="P841" s="538"/>
      <c r="Q841" s="502" t="s">
        <v>191</v>
      </c>
      <c r="R841" s="503"/>
      <c r="S841" s="503"/>
      <c r="T841" s="503"/>
      <c r="U841" s="504"/>
      <c r="V841" s="284"/>
      <c r="W841" s="499" t="str" cm="1">
        <f t="array" ref="W841">_xlfn.IFS(AND(B841="",Z841=""),"事業所番号及びサービス名を入力してください。",AND(B841="",Z841&lt;&gt;""),"事業所番号を入力してください。",AND(B841&lt;&gt;"",Z841=""),"サービス名を入力してください。",AND(B841&lt;&gt;"",Z841&lt;&gt;""),IF(LEFT(B841,2)="23",IFERROR(VLOOKUP(B841&amp;Z841,事業所一覧!$A$2:$D$44337,4,FALSE),"事業所番号若しくはサービス名に誤りがないか確認してください。"),"愛知県外の事業所は手入力してください。"))</f>
        <v>事業所番号及びサービス名を入力してください。</v>
      </c>
      <c r="X841" s="500"/>
      <c r="Y841" s="501"/>
      <c r="Z841" s="511"/>
      <c r="AA841" s="511"/>
      <c r="AB841" s="511"/>
      <c r="AC841" s="348" t="str">
        <f>IFERROR(VLOOKUP(Z841,【参考】数式用!$A$4:$B$54,2,FALSE),"")</f>
        <v/>
      </c>
      <c r="AD841" s="221"/>
      <c r="AE841" s="220" t="str">
        <f>IF(B841="","",IF(AO841="総合事業","数式を削除して手入力",IFERROR(INDEX(【参考】数式用!$AT$3:$AV$452,MATCH(Q841&amp;V841,【参考】数式用!$AS$3:$AS$452,0),MATCH(VLOOKUP(Z841,【参考】数式用!$AW$2:$AX$53,2,FALSE),【参考】数式用!$AT$2:$AV$2,0)),10)))</f>
        <v/>
      </c>
      <c r="AN841" s="428" t="e">
        <f>IF($L$18="", "", VLOOKUP(Z841,【参考】数式用!$A$4:$M$54,13,FALSE))</f>
        <v>#N/A</v>
      </c>
      <c r="AO841" s="46" t="e">
        <f>VLOOKUP(Z841,【参考】数式用!$A$2:$N$54,14,FALSE)</f>
        <v>#N/A</v>
      </c>
    </row>
    <row r="842" spans="1:41" ht="50" customHeight="1">
      <c r="A842" s="495">
        <f t="shared" si="199"/>
        <v>785</v>
      </c>
      <c r="B842" s="542"/>
      <c r="C842" s="543"/>
      <c r="D842" s="543"/>
      <c r="E842" s="543"/>
      <c r="F842" s="543"/>
      <c r="G842" s="543"/>
      <c r="H842" s="543"/>
      <c r="I842" s="543"/>
      <c r="J842" s="543"/>
      <c r="K842" s="543"/>
      <c r="L842" s="536"/>
      <c r="M842" s="537"/>
      <c r="N842" s="537"/>
      <c r="O842" s="537"/>
      <c r="P842" s="538"/>
      <c r="Q842" s="502" t="s">
        <v>191</v>
      </c>
      <c r="R842" s="503"/>
      <c r="S842" s="503"/>
      <c r="T842" s="503"/>
      <c r="U842" s="504"/>
      <c r="V842" s="284"/>
      <c r="W842" s="499" t="str" cm="1">
        <f t="array" ref="W842">_xlfn.IFS(AND(B842="",Z842=""),"事業所番号及びサービス名を入力してください。",AND(B842="",Z842&lt;&gt;""),"事業所番号を入力してください。",AND(B842&lt;&gt;"",Z842=""),"サービス名を入力してください。",AND(B842&lt;&gt;"",Z842&lt;&gt;""),IF(LEFT(B842,2)="23",IFERROR(VLOOKUP(B842&amp;Z842,事業所一覧!$A$2:$D$44337,4,FALSE),"事業所番号若しくはサービス名に誤りがないか確認してください。"),"愛知県外の事業所は手入力してください。"))</f>
        <v>事業所番号及びサービス名を入力してください。</v>
      </c>
      <c r="X842" s="500"/>
      <c r="Y842" s="501"/>
      <c r="Z842" s="511"/>
      <c r="AA842" s="511"/>
      <c r="AB842" s="511"/>
      <c r="AC842" s="348" t="str">
        <f>IFERROR(VLOOKUP(Z842,【参考】数式用!$A$4:$B$54,2,FALSE),"")</f>
        <v/>
      </c>
      <c r="AD842" s="221"/>
      <c r="AE842" s="220" t="str">
        <f>IF(B842="","",IF(AO842="総合事業","数式を削除して手入力",IFERROR(INDEX(【参考】数式用!$AT$3:$AV$452,MATCH(Q842&amp;V842,【参考】数式用!$AS$3:$AS$452,0),MATCH(VLOOKUP(Z842,【参考】数式用!$AW$2:$AX$53,2,FALSE),【参考】数式用!$AT$2:$AV$2,0)),10)))</f>
        <v/>
      </c>
      <c r="AN842" s="428" t="e">
        <f>IF($L$18="", "", VLOOKUP(Z842,【参考】数式用!$A$4:$M$54,13,FALSE))</f>
        <v>#N/A</v>
      </c>
      <c r="AO842" s="46" t="e">
        <f>VLOOKUP(Z842,【参考】数式用!$A$2:$N$54,14,FALSE)</f>
        <v>#N/A</v>
      </c>
    </row>
    <row r="843" spans="1:41" ht="50" customHeight="1">
      <c r="A843" s="495">
        <f t="shared" si="199"/>
        <v>786</v>
      </c>
      <c r="B843" s="542"/>
      <c r="C843" s="543"/>
      <c r="D843" s="543"/>
      <c r="E843" s="543"/>
      <c r="F843" s="543"/>
      <c r="G843" s="543"/>
      <c r="H843" s="543"/>
      <c r="I843" s="543"/>
      <c r="J843" s="543"/>
      <c r="K843" s="543"/>
      <c r="L843" s="536"/>
      <c r="M843" s="537"/>
      <c r="N843" s="537"/>
      <c r="O843" s="537"/>
      <c r="P843" s="538"/>
      <c r="Q843" s="502" t="s">
        <v>191</v>
      </c>
      <c r="R843" s="503"/>
      <c r="S843" s="503"/>
      <c r="T843" s="503"/>
      <c r="U843" s="504"/>
      <c r="V843" s="284"/>
      <c r="W843" s="499" t="str" cm="1">
        <f t="array" ref="W843">_xlfn.IFS(AND(B843="",Z843=""),"事業所番号及びサービス名を入力してください。",AND(B843="",Z843&lt;&gt;""),"事業所番号を入力してください。",AND(B843&lt;&gt;"",Z843=""),"サービス名を入力してください。",AND(B843&lt;&gt;"",Z843&lt;&gt;""),IF(LEFT(B843,2)="23",IFERROR(VLOOKUP(B843&amp;Z843,事業所一覧!$A$2:$D$44337,4,FALSE),"事業所番号若しくはサービス名に誤りがないか確認してください。"),"愛知県外の事業所は手入力してください。"))</f>
        <v>事業所番号及びサービス名を入力してください。</v>
      </c>
      <c r="X843" s="500"/>
      <c r="Y843" s="501"/>
      <c r="Z843" s="511"/>
      <c r="AA843" s="511"/>
      <c r="AB843" s="511"/>
      <c r="AC843" s="348" t="str">
        <f>IFERROR(VLOOKUP(Z843,【参考】数式用!$A$4:$B$54,2,FALSE),"")</f>
        <v/>
      </c>
      <c r="AD843" s="221"/>
      <c r="AE843" s="220" t="str">
        <f>IF(B843="","",IF(AO843="総合事業","数式を削除して手入力",IFERROR(INDEX(【参考】数式用!$AT$3:$AV$452,MATCH(Q843&amp;V843,【参考】数式用!$AS$3:$AS$452,0),MATCH(VLOOKUP(Z843,【参考】数式用!$AW$2:$AX$53,2,FALSE),【参考】数式用!$AT$2:$AV$2,0)),10)))</f>
        <v/>
      </c>
      <c r="AN843" s="428" t="e">
        <f>IF($L$18="", "", VLOOKUP(Z843,【参考】数式用!$A$4:$M$54,13,FALSE))</f>
        <v>#N/A</v>
      </c>
      <c r="AO843" s="46" t="e">
        <f>VLOOKUP(Z843,【参考】数式用!$A$2:$N$54,14,FALSE)</f>
        <v>#N/A</v>
      </c>
    </row>
    <row r="844" spans="1:41" ht="50" customHeight="1">
      <c r="A844" s="495">
        <f t="shared" si="199"/>
        <v>787</v>
      </c>
      <c r="B844" s="542"/>
      <c r="C844" s="543"/>
      <c r="D844" s="543"/>
      <c r="E844" s="543"/>
      <c r="F844" s="543"/>
      <c r="G844" s="543"/>
      <c r="H844" s="543"/>
      <c r="I844" s="543"/>
      <c r="J844" s="543"/>
      <c r="K844" s="543"/>
      <c r="L844" s="536"/>
      <c r="M844" s="537"/>
      <c r="N844" s="537"/>
      <c r="O844" s="537"/>
      <c r="P844" s="538"/>
      <c r="Q844" s="502" t="s">
        <v>191</v>
      </c>
      <c r="R844" s="503"/>
      <c r="S844" s="503"/>
      <c r="T844" s="503"/>
      <c r="U844" s="504"/>
      <c r="V844" s="284"/>
      <c r="W844" s="499" t="str" cm="1">
        <f t="array" ref="W844">_xlfn.IFS(AND(B844="",Z844=""),"事業所番号及びサービス名を入力してください。",AND(B844="",Z844&lt;&gt;""),"事業所番号を入力してください。",AND(B844&lt;&gt;"",Z844=""),"サービス名を入力してください。",AND(B844&lt;&gt;"",Z844&lt;&gt;""),IF(LEFT(B844,2)="23",IFERROR(VLOOKUP(B844&amp;Z844,事業所一覧!$A$2:$D$44337,4,FALSE),"事業所番号若しくはサービス名に誤りがないか確認してください。"),"愛知県外の事業所は手入力してください。"))</f>
        <v>事業所番号及びサービス名を入力してください。</v>
      </c>
      <c r="X844" s="500"/>
      <c r="Y844" s="501"/>
      <c r="Z844" s="511"/>
      <c r="AA844" s="511"/>
      <c r="AB844" s="511"/>
      <c r="AC844" s="348" t="str">
        <f>IFERROR(VLOOKUP(Z844,【参考】数式用!$A$4:$B$54,2,FALSE),"")</f>
        <v/>
      </c>
      <c r="AD844" s="221"/>
      <c r="AE844" s="220" t="str">
        <f>IF(B844="","",IF(AO844="総合事業","数式を削除して手入力",IFERROR(INDEX(【参考】数式用!$AT$3:$AV$452,MATCH(Q844&amp;V844,【参考】数式用!$AS$3:$AS$452,0),MATCH(VLOOKUP(Z844,【参考】数式用!$AW$2:$AX$53,2,FALSE),【参考】数式用!$AT$2:$AV$2,0)),10)))</f>
        <v/>
      </c>
      <c r="AN844" s="428" t="e">
        <f>IF($L$18="", "", VLOOKUP(Z844,【参考】数式用!$A$4:$M$54,13,FALSE))</f>
        <v>#N/A</v>
      </c>
      <c r="AO844" s="46" t="e">
        <f>VLOOKUP(Z844,【参考】数式用!$A$2:$N$54,14,FALSE)</f>
        <v>#N/A</v>
      </c>
    </row>
    <row r="845" spans="1:41" ht="50" customHeight="1">
      <c r="A845" s="495">
        <f t="shared" si="199"/>
        <v>788</v>
      </c>
      <c r="B845" s="542"/>
      <c r="C845" s="543"/>
      <c r="D845" s="543"/>
      <c r="E845" s="543"/>
      <c r="F845" s="543"/>
      <c r="G845" s="543"/>
      <c r="H845" s="543"/>
      <c r="I845" s="543"/>
      <c r="J845" s="543"/>
      <c r="K845" s="543"/>
      <c r="L845" s="536"/>
      <c r="M845" s="537"/>
      <c r="N845" s="537"/>
      <c r="O845" s="537"/>
      <c r="P845" s="538"/>
      <c r="Q845" s="502" t="s">
        <v>191</v>
      </c>
      <c r="R845" s="503"/>
      <c r="S845" s="503"/>
      <c r="T845" s="503"/>
      <c r="U845" s="504"/>
      <c r="V845" s="284"/>
      <c r="W845" s="499" t="str" cm="1">
        <f t="array" ref="W845">_xlfn.IFS(AND(B845="",Z845=""),"事業所番号及びサービス名を入力してください。",AND(B845="",Z845&lt;&gt;""),"事業所番号を入力してください。",AND(B845&lt;&gt;"",Z845=""),"サービス名を入力してください。",AND(B845&lt;&gt;"",Z845&lt;&gt;""),IF(LEFT(B845,2)="23",IFERROR(VLOOKUP(B845&amp;Z845,事業所一覧!$A$2:$D$44337,4,FALSE),"事業所番号若しくはサービス名に誤りがないか確認してください。"),"愛知県外の事業所は手入力してください。"))</f>
        <v>事業所番号及びサービス名を入力してください。</v>
      </c>
      <c r="X845" s="500"/>
      <c r="Y845" s="501"/>
      <c r="Z845" s="511"/>
      <c r="AA845" s="511"/>
      <c r="AB845" s="511"/>
      <c r="AC845" s="348" t="str">
        <f>IFERROR(VLOOKUP(Z845,【参考】数式用!$A$4:$B$54,2,FALSE),"")</f>
        <v/>
      </c>
      <c r="AD845" s="221"/>
      <c r="AE845" s="220" t="str">
        <f>IF(B845="","",IF(AO845="総合事業","数式を削除して手入力",IFERROR(INDEX(【参考】数式用!$AT$3:$AV$452,MATCH(Q845&amp;V845,【参考】数式用!$AS$3:$AS$452,0),MATCH(VLOOKUP(Z845,【参考】数式用!$AW$2:$AX$53,2,FALSE),【参考】数式用!$AT$2:$AV$2,0)),10)))</f>
        <v/>
      </c>
      <c r="AN845" s="428" t="e">
        <f>IF($L$18="", "", VLOOKUP(Z845,【参考】数式用!$A$4:$M$54,13,FALSE))</f>
        <v>#N/A</v>
      </c>
      <c r="AO845" s="46" t="e">
        <f>VLOOKUP(Z845,【参考】数式用!$A$2:$N$54,14,FALSE)</f>
        <v>#N/A</v>
      </c>
    </row>
    <row r="846" spans="1:41" ht="50" customHeight="1">
      <c r="A846" s="495">
        <f t="shared" si="199"/>
        <v>789</v>
      </c>
      <c r="B846" s="542"/>
      <c r="C846" s="543"/>
      <c r="D846" s="543"/>
      <c r="E846" s="543"/>
      <c r="F846" s="543"/>
      <c r="G846" s="543"/>
      <c r="H846" s="543"/>
      <c r="I846" s="543"/>
      <c r="J846" s="543"/>
      <c r="K846" s="543"/>
      <c r="L846" s="536"/>
      <c r="M846" s="537"/>
      <c r="N846" s="537"/>
      <c r="O846" s="537"/>
      <c r="P846" s="538"/>
      <c r="Q846" s="502" t="s">
        <v>191</v>
      </c>
      <c r="R846" s="503"/>
      <c r="S846" s="503"/>
      <c r="T846" s="503"/>
      <c r="U846" s="504"/>
      <c r="V846" s="284"/>
      <c r="W846" s="499" t="str" cm="1">
        <f t="array" ref="W846">_xlfn.IFS(AND(B846="",Z846=""),"事業所番号及びサービス名を入力してください。",AND(B846="",Z846&lt;&gt;""),"事業所番号を入力してください。",AND(B846&lt;&gt;"",Z846=""),"サービス名を入力してください。",AND(B846&lt;&gt;"",Z846&lt;&gt;""),IF(LEFT(B846,2)="23",IFERROR(VLOOKUP(B846&amp;Z846,事業所一覧!$A$2:$D$44337,4,FALSE),"事業所番号若しくはサービス名に誤りがないか確認してください。"),"愛知県外の事業所は手入力してください。"))</f>
        <v>事業所番号及びサービス名を入力してください。</v>
      </c>
      <c r="X846" s="500"/>
      <c r="Y846" s="501"/>
      <c r="Z846" s="511"/>
      <c r="AA846" s="511"/>
      <c r="AB846" s="511"/>
      <c r="AC846" s="348" t="str">
        <f>IFERROR(VLOOKUP(Z846,【参考】数式用!$A$4:$B$54,2,FALSE),"")</f>
        <v/>
      </c>
      <c r="AD846" s="221"/>
      <c r="AE846" s="220" t="str">
        <f>IF(B846="","",IF(AO846="総合事業","数式を削除して手入力",IFERROR(INDEX(【参考】数式用!$AT$3:$AV$452,MATCH(Q846&amp;V846,【参考】数式用!$AS$3:$AS$452,0),MATCH(VLOOKUP(Z846,【参考】数式用!$AW$2:$AX$53,2,FALSE),【参考】数式用!$AT$2:$AV$2,0)),10)))</f>
        <v/>
      </c>
      <c r="AN846" s="428" t="e">
        <f>IF($L$18="", "", VLOOKUP(Z846,【参考】数式用!$A$4:$M$54,13,FALSE))</f>
        <v>#N/A</v>
      </c>
      <c r="AO846" s="46" t="e">
        <f>VLOOKUP(Z846,【参考】数式用!$A$2:$N$54,14,FALSE)</f>
        <v>#N/A</v>
      </c>
    </row>
    <row r="847" spans="1:41" ht="50" customHeight="1">
      <c r="A847" s="495">
        <f t="shared" si="199"/>
        <v>790</v>
      </c>
      <c r="B847" s="542"/>
      <c r="C847" s="543"/>
      <c r="D847" s="543"/>
      <c r="E847" s="543"/>
      <c r="F847" s="543"/>
      <c r="G847" s="543"/>
      <c r="H847" s="543"/>
      <c r="I847" s="543"/>
      <c r="J847" s="543"/>
      <c r="K847" s="543"/>
      <c r="L847" s="536"/>
      <c r="M847" s="537"/>
      <c r="N847" s="537"/>
      <c r="O847" s="537"/>
      <c r="P847" s="538"/>
      <c r="Q847" s="502" t="s">
        <v>191</v>
      </c>
      <c r="R847" s="503"/>
      <c r="S847" s="503"/>
      <c r="T847" s="503"/>
      <c r="U847" s="504"/>
      <c r="V847" s="284"/>
      <c r="W847" s="499" t="str" cm="1">
        <f t="array" ref="W847">_xlfn.IFS(AND(B847="",Z847=""),"事業所番号及びサービス名を入力してください。",AND(B847="",Z847&lt;&gt;""),"事業所番号を入力してください。",AND(B847&lt;&gt;"",Z847=""),"サービス名を入力してください。",AND(B847&lt;&gt;"",Z847&lt;&gt;""),IF(LEFT(B847,2)="23",IFERROR(VLOOKUP(B847&amp;Z847,事業所一覧!$A$2:$D$44337,4,FALSE),"事業所番号若しくはサービス名に誤りがないか確認してください。"),"愛知県外の事業所は手入力してください。"))</f>
        <v>事業所番号及びサービス名を入力してください。</v>
      </c>
      <c r="X847" s="500"/>
      <c r="Y847" s="501"/>
      <c r="Z847" s="511"/>
      <c r="AA847" s="511"/>
      <c r="AB847" s="511"/>
      <c r="AC847" s="348" t="str">
        <f>IFERROR(VLOOKUP(Z847,【参考】数式用!$A$4:$B$54,2,FALSE),"")</f>
        <v/>
      </c>
      <c r="AD847" s="221"/>
      <c r="AE847" s="220" t="str">
        <f>IF(B847="","",IF(AO847="総合事業","数式を削除して手入力",IFERROR(INDEX(【参考】数式用!$AT$3:$AV$452,MATCH(Q847&amp;V847,【参考】数式用!$AS$3:$AS$452,0),MATCH(VLOOKUP(Z847,【参考】数式用!$AW$2:$AX$53,2,FALSE),【参考】数式用!$AT$2:$AV$2,0)),10)))</f>
        <v/>
      </c>
      <c r="AN847" s="428" t="e">
        <f>IF($L$18="", "", VLOOKUP(Z847,【参考】数式用!$A$4:$M$54,13,FALSE))</f>
        <v>#N/A</v>
      </c>
      <c r="AO847" s="46" t="e">
        <f>VLOOKUP(Z847,【参考】数式用!$A$2:$N$54,14,FALSE)</f>
        <v>#N/A</v>
      </c>
    </row>
    <row r="848" spans="1:41" ht="50" customHeight="1">
      <c r="A848" s="495">
        <f t="shared" si="199"/>
        <v>791</v>
      </c>
      <c r="B848" s="542"/>
      <c r="C848" s="543"/>
      <c r="D848" s="543"/>
      <c r="E848" s="543"/>
      <c r="F848" s="543"/>
      <c r="G848" s="543"/>
      <c r="H848" s="543"/>
      <c r="I848" s="543"/>
      <c r="J848" s="543"/>
      <c r="K848" s="543"/>
      <c r="L848" s="536"/>
      <c r="M848" s="537"/>
      <c r="N848" s="537"/>
      <c r="O848" s="537"/>
      <c r="P848" s="538"/>
      <c r="Q848" s="502" t="s">
        <v>191</v>
      </c>
      <c r="R848" s="503"/>
      <c r="S848" s="503"/>
      <c r="T848" s="503"/>
      <c r="U848" s="504"/>
      <c r="V848" s="284"/>
      <c r="W848" s="499" t="str" cm="1">
        <f t="array" ref="W848">_xlfn.IFS(AND(B848="",Z848=""),"事業所番号及びサービス名を入力してください。",AND(B848="",Z848&lt;&gt;""),"事業所番号を入力してください。",AND(B848&lt;&gt;"",Z848=""),"サービス名を入力してください。",AND(B848&lt;&gt;"",Z848&lt;&gt;""),IF(LEFT(B848,2)="23",IFERROR(VLOOKUP(B848&amp;Z848,事業所一覧!$A$2:$D$44337,4,FALSE),"事業所番号若しくはサービス名に誤りがないか確認してください。"),"愛知県外の事業所は手入力してください。"))</f>
        <v>事業所番号及びサービス名を入力してください。</v>
      </c>
      <c r="X848" s="500"/>
      <c r="Y848" s="501"/>
      <c r="Z848" s="511"/>
      <c r="AA848" s="511"/>
      <c r="AB848" s="511"/>
      <c r="AC848" s="348" t="str">
        <f>IFERROR(VLOOKUP(Z848,【参考】数式用!$A$4:$B$54,2,FALSE),"")</f>
        <v/>
      </c>
      <c r="AD848" s="221"/>
      <c r="AE848" s="220" t="str">
        <f>IF(B848="","",IF(AO848="総合事業","数式を削除して手入力",IFERROR(INDEX(【参考】数式用!$AT$3:$AV$452,MATCH(Q848&amp;V848,【参考】数式用!$AS$3:$AS$452,0),MATCH(VLOOKUP(Z848,【参考】数式用!$AW$2:$AX$53,2,FALSE),【参考】数式用!$AT$2:$AV$2,0)),10)))</f>
        <v/>
      </c>
      <c r="AN848" s="428" t="e">
        <f>IF($L$18="", "", VLOOKUP(Z848,【参考】数式用!$A$4:$M$54,13,FALSE))</f>
        <v>#N/A</v>
      </c>
      <c r="AO848" s="46" t="e">
        <f>VLOOKUP(Z848,【参考】数式用!$A$2:$N$54,14,FALSE)</f>
        <v>#N/A</v>
      </c>
    </row>
    <row r="849" spans="1:41" ht="50" customHeight="1">
      <c r="A849" s="495">
        <f t="shared" si="199"/>
        <v>792</v>
      </c>
      <c r="B849" s="542"/>
      <c r="C849" s="543"/>
      <c r="D849" s="543"/>
      <c r="E849" s="543"/>
      <c r="F849" s="543"/>
      <c r="G849" s="543"/>
      <c r="H849" s="543"/>
      <c r="I849" s="543"/>
      <c r="J849" s="543"/>
      <c r="K849" s="543"/>
      <c r="L849" s="536"/>
      <c r="M849" s="537"/>
      <c r="N849" s="537"/>
      <c r="O849" s="537"/>
      <c r="P849" s="538"/>
      <c r="Q849" s="502" t="s">
        <v>191</v>
      </c>
      <c r="R849" s="503"/>
      <c r="S849" s="503"/>
      <c r="T849" s="503"/>
      <c r="U849" s="504"/>
      <c r="V849" s="284"/>
      <c r="W849" s="499" t="str" cm="1">
        <f t="array" ref="W849">_xlfn.IFS(AND(B849="",Z849=""),"事業所番号及びサービス名を入力してください。",AND(B849="",Z849&lt;&gt;""),"事業所番号を入力してください。",AND(B849&lt;&gt;"",Z849=""),"サービス名を入力してください。",AND(B849&lt;&gt;"",Z849&lt;&gt;""),IF(LEFT(B849,2)="23",IFERROR(VLOOKUP(B849&amp;Z849,事業所一覧!$A$2:$D$44337,4,FALSE),"事業所番号若しくはサービス名に誤りがないか確認してください。"),"愛知県外の事業所は手入力してください。"))</f>
        <v>事業所番号及びサービス名を入力してください。</v>
      </c>
      <c r="X849" s="500"/>
      <c r="Y849" s="501"/>
      <c r="Z849" s="511"/>
      <c r="AA849" s="511"/>
      <c r="AB849" s="511"/>
      <c r="AC849" s="348" t="str">
        <f>IFERROR(VLOOKUP(Z849,【参考】数式用!$A$4:$B$54,2,FALSE),"")</f>
        <v/>
      </c>
      <c r="AD849" s="221"/>
      <c r="AE849" s="220" t="str">
        <f>IF(B849="","",IF(AO849="総合事業","数式を削除して手入力",IFERROR(INDEX(【参考】数式用!$AT$3:$AV$452,MATCH(Q849&amp;V849,【参考】数式用!$AS$3:$AS$452,0),MATCH(VLOOKUP(Z849,【参考】数式用!$AW$2:$AX$53,2,FALSE),【参考】数式用!$AT$2:$AV$2,0)),10)))</f>
        <v/>
      </c>
      <c r="AN849" s="428" t="e">
        <f>IF($L$18="", "", VLOOKUP(Z849,【参考】数式用!$A$4:$M$54,13,FALSE))</f>
        <v>#N/A</v>
      </c>
      <c r="AO849" s="46" t="e">
        <f>VLOOKUP(Z849,【参考】数式用!$A$2:$N$54,14,FALSE)</f>
        <v>#N/A</v>
      </c>
    </row>
    <row r="850" spans="1:41" ht="50" customHeight="1">
      <c r="A850" s="495">
        <f t="shared" si="199"/>
        <v>793</v>
      </c>
      <c r="B850" s="542"/>
      <c r="C850" s="543"/>
      <c r="D850" s="543"/>
      <c r="E850" s="543"/>
      <c r="F850" s="543"/>
      <c r="G850" s="543"/>
      <c r="H850" s="543"/>
      <c r="I850" s="543"/>
      <c r="J850" s="543"/>
      <c r="K850" s="543"/>
      <c r="L850" s="536"/>
      <c r="M850" s="537"/>
      <c r="N850" s="537"/>
      <c r="O850" s="537"/>
      <c r="P850" s="538"/>
      <c r="Q850" s="502" t="s">
        <v>191</v>
      </c>
      <c r="R850" s="503"/>
      <c r="S850" s="503"/>
      <c r="T850" s="503"/>
      <c r="U850" s="504"/>
      <c r="V850" s="284"/>
      <c r="W850" s="499" t="str" cm="1">
        <f t="array" ref="W850">_xlfn.IFS(AND(B850="",Z850=""),"事業所番号及びサービス名を入力してください。",AND(B850="",Z850&lt;&gt;""),"事業所番号を入力してください。",AND(B850&lt;&gt;"",Z850=""),"サービス名を入力してください。",AND(B850&lt;&gt;"",Z850&lt;&gt;""),IF(LEFT(B850,2)="23",IFERROR(VLOOKUP(B850&amp;Z850,事業所一覧!$A$2:$D$44337,4,FALSE),"事業所番号若しくはサービス名に誤りがないか確認してください。"),"愛知県外の事業所は手入力してください。"))</f>
        <v>事業所番号及びサービス名を入力してください。</v>
      </c>
      <c r="X850" s="500"/>
      <c r="Y850" s="501"/>
      <c r="Z850" s="511"/>
      <c r="AA850" s="511"/>
      <c r="AB850" s="511"/>
      <c r="AC850" s="348" t="str">
        <f>IFERROR(VLOOKUP(Z850,【参考】数式用!$A$4:$B$54,2,FALSE),"")</f>
        <v/>
      </c>
      <c r="AD850" s="221"/>
      <c r="AE850" s="220" t="str">
        <f>IF(B850="","",IF(AO850="総合事業","数式を削除して手入力",IFERROR(INDEX(【参考】数式用!$AT$3:$AV$452,MATCH(Q850&amp;V850,【参考】数式用!$AS$3:$AS$452,0),MATCH(VLOOKUP(Z850,【参考】数式用!$AW$2:$AX$53,2,FALSE),【参考】数式用!$AT$2:$AV$2,0)),10)))</f>
        <v/>
      </c>
      <c r="AN850" s="428" t="e">
        <f>IF($L$18="", "", VLOOKUP(Z850,【参考】数式用!$A$4:$M$54,13,FALSE))</f>
        <v>#N/A</v>
      </c>
      <c r="AO850" s="46" t="e">
        <f>VLOOKUP(Z850,【参考】数式用!$A$2:$N$54,14,FALSE)</f>
        <v>#N/A</v>
      </c>
    </row>
    <row r="851" spans="1:41" ht="50" customHeight="1">
      <c r="A851" s="495">
        <f t="shared" si="199"/>
        <v>794</v>
      </c>
      <c r="B851" s="542"/>
      <c r="C851" s="543"/>
      <c r="D851" s="543"/>
      <c r="E851" s="543"/>
      <c r="F851" s="543"/>
      <c r="G851" s="543"/>
      <c r="H851" s="543"/>
      <c r="I851" s="543"/>
      <c r="J851" s="543"/>
      <c r="K851" s="543"/>
      <c r="L851" s="536"/>
      <c r="M851" s="537"/>
      <c r="N851" s="537"/>
      <c r="O851" s="537"/>
      <c r="P851" s="538"/>
      <c r="Q851" s="502" t="s">
        <v>191</v>
      </c>
      <c r="R851" s="503"/>
      <c r="S851" s="503"/>
      <c r="T851" s="503"/>
      <c r="U851" s="504"/>
      <c r="V851" s="284"/>
      <c r="W851" s="499" t="str" cm="1">
        <f t="array" ref="W851">_xlfn.IFS(AND(B851="",Z851=""),"事業所番号及びサービス名を入力してください。",AND(B851="",Z851&lt;&gt;""),"事業所番号を入力してください。",AND(B851&lt;&gt;"",Z851=""),"サービス名を入力してください。",AND(B851&lt;&gt;"",Z851&lt;&gt;""),IF(LEFT(B851,2)="23",IFERROR(VLOOKUP(B851&amp;Z851,事業所一覧!$A$2:$D$44337,4,FALSE),"事業所番号若しくはサービス名に誤りがないか確認してください。"),"愛知県外の事業所は手入力してください。"))</f>
        <v>事業所番号及びサービス名を入力してください。</v>
      </c>
      <c r="X851" s="500"/>
      <c r="Y851" s="501"/>
      <c r="Z851" s="511"/>
      <c r="AA851" s="511"/>
      <c r="AB851" s="511"/>
      <c r="AC851" s="348" t="str">
        <f>IFERROR(VLOOKUP(Z851,【参考】数式用!$A$4:$B$54,2,FALSE),"")</f>
        <v/>
      </c>
      <c r="AD851" s="221"/>
      <c r="AE851" s="220" t="str">
        <f>IF(B851="","",IF(AO851="総合事業","数式を削除して手入力",IFERROR(INDEX(【参考】数式用!$AT$3:$AV$452,MATCH(Q851&amp;V851,【参考】数式用!$AS$3:$AS$452,0),MATCH(VLOOKUP(Z851,【参考】数式用!$AW$2:$AX$53,2,FALSE),【参考】数式用!$AT$2:$AV$2,0)),10)))</f>
        <v/>
      </c>
      <c r="AN851" s="428" t="e">
        <f>IF($L$18="", "", VLOOKUP(Z851,【参考】数式用!$A$4:$M$54,13,FALSE))</f>
        <v>#N/A</v>
      </c>
      <c r="AO851" s="46" t="e">
        <f>VLOOKUP(Z851,【参考】数式用!$A$2:$N$54,14,FALSE)</f>
        <v>#N/A</v>
      </c>
    </row>
    <row r="852" spans="1:41" ht="50" customHeight="1">
      <c r="A852" s="495">
        <f t="shared" si="199"/>
        <v>795</v>
      </c>
      <c r="B852" s="542"/>
      <c r="C852" s="543"/>
      <c r="D852" s="543"/>
      <c r="E852" s="543"/>
      <c r="F852" s="543"/>
      <c r="G852" s="543"/>
      <c r="H852" s="543"/>
      <c r="I852" s="543"/>
      <c r="J852" s="543"/>
      <c r="K852" s="543"/>
      <c r="L852" s="536"/>
      <c r="M852" s="537"/>
      <c r="N852" s="537"/>
      <c r="O852" s="537"/>
      <c r="P852" s="538"/>
      <c r="Q852" s="502" t="s">
        <v>191</v>
      </c>
      <c r="R852" s="503"/>
      <c r="S852" s="503"/>
      <c r="T852" s="503"/>
      <c r="U852" s="504"/>
      <c r="V852" s="284"/>
      <c r="W852" s="499" t="str" cm="1">
        <f t="array" ref="W852">_xlfn.IFS(AND(B852="",Z852=""),"事業所番号及びサービス名を入力してください。",AND(B852="",Z852&lt;&gt;""),"事業所番号を入力してください。",AND(B852&lt;&gt;"",Z852=""),"サービス名を入力してください。",AND(B852&lt;&gt;"",Z852&lt;&gt;""),IF(LEFT(B852,2)="23",IFERROR(VLOOKUP(B852&amp;Z852,事業所一覧!$A$2:$D$44337,4,FALSE),"事業所番号若しくはサービス名に誤りがないか確認してください。"),"愛知県外の事業所は手入力してください。"))</f>
        <v>事業所番号及びサービス名を入力してください。</v>
      </c>
      <c r="X852" s="500"/>
      <c r="Y852" s="501"/>
      <c r="Z852" s="511"/>
      <c r="AA852" s="511"/>
      <c r="AB852" s="511"/>
      <c r="AC852" s="348" t="str">
        <f>IFERROR(VLOOKUP(Z852,【参考】数式用!$A$4:$B$54,2,FALSE),"")</f>
        <v/>
      </c>
      <c r="AD852" s="221"/>
      <c r="AE852" s="220" t="str">
        <f>IF(B852="","",IF(AO852="総合事業","数式を削除して手入力",IFERROR(INDEX(【参考】数式用!$AT$3:$AV$452,MATCH(Q852&amp;V852,【参考】数式用!$AS$3:$AS$452,0),MATCH(VLOOKUP(Z852,【参考】数式用!$AW$2:$AX$53,2,FALSE),【参考】数式用!$AT$2:$AV$2,0)),10)))</f>
        <v/>
      </c>
      <c r="AN852" s="428" t="e">
        <f>IF($L$18="", "", VLOOKUP(Z852,【参考】数式用!$A$4:$M$54,13,FALSE))</f>
        <v>#N/A</v>
      </c>
      <c r="AO852" s="46" t="e">
        <f>VLOOKUP(Z852,【参考】数式用!$A$2:$N$54,14,FALSE)</f>
        <v>#N/A</v>
      </c>
    </row>
    <row r="853" spans="1:41" ht="50" customHeight="1">
      <c r="A853" s="495">
        <f t="shared" si="199"/>
        <v>796</v>
      </c>
      <c r="B853" s="542"/>
      <c r="C853" s="543"/>
      <c r="D853" s="543"/>
      <c r="E853" s="543"/>
      <c r="F853" s="543"/>
      <c r="G853" s="543"/>
      <c r="H853" s="543"/>
      <c r="I853" s="543"/>
      <c r="J853" s="543"/>
      <c r="K853" s="543"/>
      <c r="L853" s="536"/>
      <c r="M853" s="537"/>
      <c r="N853" s="537"/>
      <c r="O853" s="537"/>
      <c r="P853" s="538"/>
      <c r="Q853" s="502" t="s">
        <v>191</v>
      </c>
      <c r="R853" s="503"/>
      <c r="S853" s="503"/>
      <c r="T853" s="503"/>
      <c r="U853" s="504"/>
      <c r="V853" s="284"/>
      <c r="W853" s="499" t="str" cm="1">
        <f t="array" ref="W853">_xlfn.IFS(AND(B853="",Z853=""),"事業所番号及びサービス名を入力してください。",AND(B853="",Z853&lt;&gt;""),"事業所番号を入力してください。",AND(B853&lt;&gt;"",Z853=""),"サービス名を入力してください。",AND(B853&lt;&gt;"",Z853&lt;&gt;""),IF(LEFT(B853,2)="23",IFERROR(VLOOKUP(B853&amp;Z853,事業所一覧!$A$2:$D$44337,4,FALSE),"事業所番号若しくはサービス名に誤りがないか確認してください。"),"愛知県外の事業所は手入力してください。"))</f>
        <v>事業所番号及びサービス名を入力してください。</v>
      </c>
      <c r="X853" s="500"/>
      <c r="Y853" s="501"/>
      <c r="Z853" s="511"/>
      <c r="AA853" s="511"/>
      <c r="AB853" s="511"/>
      <c r="AC853" s="348" t="str">
        <f>IFERROR(VLOOKUP(Z853,【参考】数式用!$A$4:$B$54,2,FALSE),"")</f>
        <v/>
      </c>
      <c r="AD853" s="221"/>
      <c r="AE853" s="220" t="str">
        <f>IF(B853="","",IF(AO853="総合事業","数式を削除して手入力",IFERROR(INDEX(【参考】数式用!$AT$3:$AV$452,MATCH(Q853&amp;V853,【参考】数式用!$AS$3:$AS$452,0),MATCH(VLOOKUP(Z853,【参考】数式用!$AW$2:$AX$53,2,FALSE),【参考】数式用!$AT$2:$AV$2,0)),10)))</f>
        <v/>
      </c>
      <c r="AN853" s="428" t="e">
        <f>IF($L$18="", "", VLOOKUP(Z853,【参考】数式用!$A$4:$M$54,13,FALSE))</f>
        <v>#N/A</v>
      </c>
      <c r="AO853" s="46" t="e">
        <f>VLOOKUP(Z853,【参考】数式用!$A$2:$N$54,14,FALSE)</f>
        <v>#N/A</v>
      </c>
    </row>
    <row r="854" spans="1:41" ht="50" customHeight="1">
      <c r="A854" s="495">
        <f t="shared" ref="A854:A917" si="200">A853+1</f>
        <v>797</v>
      </c>
      <c r="B854" s="542"/>
      <c r="C854" s="543"/>
      <c r="D854" s="543"/>
      <c r="E854" s="543"/>
      <c r="F854" s="543"/>
      <c r="G854" s="543"/>
      <c r="H854" s="543"/>
      <c r="I854" s="543"/>
      <c r="J854" s="543"/>
      <c r="K854" s="543"/>
      <c r="L854" s="536"/>
      <c r="M854" s="537"/>
      <c r="N854" s="537"/>
      <c r="O854" s="537"/>
      <c r="P854" s="538"/>
      <c r="Q854" s="502" t="s">
        <v>191</v>
      </c>
      <c r="R854" s="503"/>
      <c r="S854" s="503"/>
      <c r="T854" s="503"/>
      <c r="U854" s="504"/>
      <c r="V854" s="284"/>
      <c r="W854" s="499" t="str" cm="1">
        <f t="array" ref="W854">_xlfn.IFS(AND(B854="",Z854=""),"事業所番号及びサービス名を入力してください。",AND(B854="",Z854&lt;&gt;""),"事業所番号を入力してください。",AND(B854&lt;&gt;"",Z854=""),"サービス名を入力してください。",AND(B854&lt;&gt;"",Z854&lt;&gt;""),IF(LEFT(B854,2)="23",IFERROR(VLOOKUP(B854&amp;Z854,事業所一覧!$A$2:$D$44337,4,FALSE),"事業所番号若しくはサービス名に誤りがないか確認してください。"),"愛知県外の事業所は手入力してください。"))</f>
        <v>事業所番号及びサービス名を入力してください。</v>
      </c>
      <c r="X854" s="500"/>
      <c r="Y854" s="501"/>
      <c r="Z854" s="511"/>
      <c r="AA854" s="511"/>
      <c r="AB854" s="511"/>
      <c r="AC854" s="348" t="str">
        <f>IFERROR(VLOOKUP(Z854,【参考】数式用!$A$4:$B$54,2,FALSE),"")</f>
        <v/>
      </c>
      <c r="AD854" s="221"/>
      <c r="AE854" s="220" t="str">
        <f>IF(B854="","",IF(AO854="総合事業","数式を削除して手入力",IFERROR(INDEX(【参考】数式用!$AT$3:$AV$452,MATCH(Q854&amp;V854,【参考】数式用!$AS$3:$AS$452,0),MATCH(VLOOKUP(Z854,【参考】数式用!$AW$2:$AX$53,2,FALSE),【参考】数式用!$AT$2:$AV$2,0)),10)))</f>
        <v/>
      </c>
      <c r="AN854" s="428" t="e">
        <f>IF($L$18="", "", VLOOKUP(Z854,【参考】数式用!$A$4:$M$54,13,FALSE))</f>
        <v>#N/A</v>
      </c>
      <c r="AO854" s="46" t="e">
        <f>VLOOKUP(Z854,【参考】数式用!$A$2:$N$54,14,FALSE)</f>
        <v>#N/A</v>
      </c>
    </row>
    <row r="855" spans="1:41" ht="50" customHeight="1">
      <c r="A855" s="495">
        <f t="shared" si="200"/>
        <v>798</v>
      </c>
      <c r="B855" s="542"/>
      <c r="C855" s="543"/>
      <c r="D855" s="543"/>
      <c r="E855" s="543"/>
      <c r="F855" s="543"/>
      <c r="G855" s="543"/>
      <c r="H855" s="543"/>
      <c r="I855" s="543"/>
      <c r="J855" s="543"/>
      <c r="K855" s="543"/>
      <c r="L855" s="536"/>
      <c r="M855" s="537"/>
      <c r="N855" s="537"/>
      <c r="O855" s="537"/>
      <c r="P855" s="538"/>
      <c r="Q855" s="502" t="s">
        <v>191</v>
      </c>
      <c r="R855" s="503"/>
      <c r="S855" s="503"/>
      <c r="T855" s="503"/>
      <c r="U855" s="504"/>
      <c r="V855" s="284"/>
      <c r="W855" s="499" t="str" cm="1">
        <f t="array" ref="W855">_xlfn.IFS(AND(B855="",Z855=""),"事業所番号及びサービス名を入力してください。",AND(B855="",Z855&lt;&gt;""),"事業所番号を入力してください。",AND(B855&lt;&gt;"",Z855=""),"サービス名を入力してください。",AND(B855&lt;&gt;"",Z855&lt;&gt;""),IF(LEFT(B855,2)="23",IFERROR(VLOOKUP(B855&amp;Z855,事業所一覧!$A$2:$D$44337,4,FALSE),"事業所番号若しくはサービス名に誤りがないか確認してください。"),"愛知県外の事業所は手入力してください。"))</f>
        <v>事業所番号及びサービス名を入力してください。</v>
      </c>
      <c r="X855" s="500"/>
      <c r="Y855" s="501"/>
      <c r="Z855" s="511"/>
      <c r="AA855" s="511"/>
      <c r="AB855" s="511"/>
      <c r="AC855" s="348" t="str">
        <f>IFERROR(VLOOKUP(Z855,【参考】数式用!$A$4:$B$54,2,FALSE),"")</f>
        <v/>
      </c>
      <c r="AD855" s="221"/>
      <c r="AE855" s="220" t="str">
        <f>IF(B855="","",IF(AO855="総合事業","数式を削除して手入力",IFERROR(INDEX(【参考】数式用!$AT$3:$AV$452,MATCH(Q855&amp;V855,【参考】数式用!$AS$3:$AS$452,0),MATCH(VLOOKUP(Z855,【参考】数式用!$AW$2:$AX$53,2,FALSE),【参考】数式用!$AT$2:$AV$2,0)),10)))</f>
        <v/>
      </c>
      <c r="AN855" s="428" t="e">
        <f>IF($L$18="", "", VLOOKUP(Z855,【参考】数式用!$A$4:$M$54,13,FALSE))</f>
        <v>#N/A</v>
      </c>
      <c r="AO855" s="46" t="e">
        <f>VLOOKUP(Z855,【参考】数式用!$A$2:$N$54,14,FALSE)</f>
        <v>#N/A</v>
      </c>
    </row>
    <row r="856" spans="1:41" ht="50" customHeight="1">
      <c r="A856" s="495">
        <f t="shared" si="200"/>
        <v>799</v>
      </c>
      <c r="B856" s="542"/>
      <c r="C856" s="543"/>
      <c r="D856" s="543"/>
      <c r="E856" s="543"/>
      <c r="F856" s="543"/>
      <c r="G856" s="543"/>
      <c r="H856" s="543"/>
      <c r="I856" s="543"/>
      <c r="J856" s="543"/>
      <c r="K856" s="543"/>
      <c r="L856" s="536"/>
      <c r="M856" s="537"/>
      <c r="N856" s="537"/>
      <c r="O856" s="537"/>
      <c r="P856" s="538"/>
      <c r="Q856" s="502" t="s">
        <v>191</v>
      </c>
      <c r="R856" s="503"/>
      <c r="S856" s="503"/>
      <c r="T856" s="503"/>
      <c r="U856" s="504"/>
      <c r="V856" s="284"/>
      <c r="W856" s="499" t="str" cm="1">
        <f t="array" ref="W856">_xlfn.IFS(AND(B856="",Z856=""),"事業所番号及びサービス名を入力してください。",AND(B856="",Z856&lt;&gt;""),"事業所番号を入力してください。",AND(B856&lt;&gt;"",Z856=""),"サービス名を入力してください。",AND(B856&lt;&gt;"",Z856&lt;&gt;""),IF(LEFT(B856,2)="23",IFERROR(VLOOKUP(B856&amp;Z856,事業所一覧!$A$2:$D$44337,4,FALSE),"事業所番号若しくはサービス名に誤りがないか確認してください。"),"愛知県外の事業所は手入力してください。"))</f>
        <v>事業所番号及びサービス名を入力してください。</v>
      </c>
      <c r="X856" s="500"/>
      <c r="Y856" s="501"/>
      <c r="Z856" s="511"/>
      <c r="AA856" s="511"/>
      <c r="AB856" s="511"/>
      <c r="AC856" s="348" t="str">
        <f>IFERROR(VLOOKUP(Z856,【参考】数式用!$A$4:$B$54,2,FALSE),"")</f>
        <v/>
      </c>
      <c r="AD856" s="221"/>
      <c r="AE856" s="220" t="str">
        <f>IF(B856="","",IF(AO856="総合事業","数式を削除して手入力",IFERROR(INDEX(【参考】数式用!$AT$3:$AV$452,MATCH(Q856&amp;V856,【参考】数式用!$AS$3:$AS$452,0),MATCH(VLOOKUP(Z856,【参考】数式用!$AW$2:$AX$53,2,FALSE),【参考】数式用!$AT$2:$AV$2,0)),10)))</f>
        <v/>
      </c>
      <c r="AN856" s="428" t="e">
        <f>IF($L$18="", "", VLOOKUP(Z856,【参考】数式用!$A$4:$M$54,13,FALSE))</f>
        <v>#N/A</v>
      </c>
      <c r="AO856" s="46" t="e">
        <f>VLOOKUP(Z856,【参考】数式用!$A$2:$N$54,14,FALSE)</f>
        <v>#N/A</v>
      </c>
    </row>
    <row r="857" spans="1:41" ht="50" customHeight="1">
      <c r="A857" s="495">
        <f t="shared" si="200"/>
        <v>800</v>
      </c>
      <c r="B857" s="542"/>
      <c r="C857" s="543"/>
      <c r="D857" s="543"/>
      <c r="E857" s="543"/>
      <c r="F857" s="543"/>
      <c r="G857" s="543"/>
      <c r="H857" s="543"/>
      <c r="I857" s="543"/>
      <c r="J857" s="543"/>
      <c r="K857" s="543"/>
      <c r="L857" s="536"/>
      <c r="M857" s="537"/>
      <c r="N857" s="537"/>
      <c r="O857" s="537"/>
      <c r="P857" s="538"/>
      <c r="Q857" s="502" t="s">
        <v>191</v>
      </c>
      <c r="R857" s="503"/>
      <c r="S857" s="503"/>
      <c r="T857" s="503"/>
      <c r="U857" s="504"/>
      <c r="V857" s="284"/>
      <c r="W857" s="499" t="str" cm="1">
        <f t="array" ref="W857">_xlfn.IFS(AND(B857="",Z857=""),"事業所番号及びサービス名を入力してください。",AND(B857="",Z857&lt;&gt;""),"事業所番号を入力してください。",AND(B857&lt;&gt;"",Z857=""),"サービス名を入力してください。",AND(B857&lt;&gt;"",Z857&lt;&gt;""),IF(LEFT(B857,2)="23",IFERROR(VLOOKUP(B857&amp;Z857,事業所一覧!$A$2:$D$44337,4,FALSE),"事業所番号若しくはサービス名に誤りがないか確認してください。"),"愛知県外の事業所は手入力してください。"))</f>
        <v>事業所番号及びサービス名を入力してください。</v>
      </c>
      <c r="X857" s="500"/>
      <c r="Y857" s="501"/>
      <c r="Z857" s="511"/>
      <c r="AA857" s="511"/>
      <c r="AB857" s="511"/>
      <c r="AC857" s="348" t="str">
        <f>IFERROR(VLOOKUP(Z857,【参考】数式用!$A$4:$B$54,2,FALSE),"")</f>
        <v/>
      </c>
      <c r="AD857" s="221"/>
      <c r="AE857" s="220" t="str">
        <f>IF(B857="","",IF(AO857="総合事業","数式を削除して手入力",IFERROR(INDEX(【参考】数式用!$AT$3:$AV$452,MATCH(Q857&amp;V857,【参考】数式用!$AS$3:$AS$452,0),MATCH(VLOOKUP(Z857,【参考】数式用!$AW$2:$AX$53,2,FALSE),【参考】数式用!$AT$2:$AV$2,0)),10)))</f>
        <v/>
      </c>
      <c r="AN857" s="428" t="e">
        <f>IF($L$18="", "", VLOOKUP(Z857,【参考】数式用!$A$4:$M$54,13,FALSE))</f>
        <v>#N/A</v>
      </c>
      <c r="AO857" s="46" t="e">
        <f>VLOOKUP(Z857,【参考】数式用!$A$2:$N$54,14,FALSE)</f>
        <v>#N/A</v>
      </c>
    </row>
    <row r="858" spans="1:41" ht="50" customHeight="1">
      <c r="A858" s="495">
        <f t="shared" si="200"/>
        <v>801</v>
      </c>
      <c r="B858" s="542"/>
      <c r="C858" s="543"/>
      <c r="D858" s="543"/>
      <c r="E858" s="543"/>
      <c r="F858" s="543"/>
      <c r="G858" s="543"/>
      <c r="H858" s="543"/>
      <c r="I858" s="543"/>
      <c r="J858" s="543"/>
      <c r="K858" s="543"/>
      <c r="L858" s="536"/>
      <c r="M858" s="537"/>
      <c r="N858" s="537"/>
      <c r="O858" s="537"/>
      <c r="P858" s="538"/>
      <c r="Q858" s="502" t="s">
        <v>191</v>
      </c>
      <c r="R858" s="503"/>
      <c r="S858" s="503"/>
      <c r="T858" s="503"/>
      <c r="U858" s="504"/>
      <c r="V858" s="284"/>
      <c r="W858" s="499" t="str" cm="1">
        <f t="array" ref="W858">_xlfn.IFS(AND(B858="",Z858=""),"事業所番号及びサービス名を入力してください。",AND(B858="",Z858&lt;&gt;""),"事業所番号を入力してください。",AND(B858&lt;&gt;"",Z858=""),"サービス名を入力してください。",AND(B858&lt;&gt;"",Z858&lt;&gt;""),IF(LEFT(B858,2)="23",IFERROR(VLOOKUP(B858&amp;Z858,事業所一覧!$A$2:$D$44337,4,FALSE),"事業所番号若しくはサービス名に誤りがないか確認してください。"),"愛知県外の事業所は手入力してください。"))</f>
        <v>事業所番号及びサービス名を入力してください。</v>
      </c>
      <c r="X858" s="500"/>
      <c r="Y858" s="501"/>
      <c r="Z858" s="511"/>
      <c r="AA858" s="511"/>
      <c r="AB858" s="511"/>
      <c r="AC858" s="348" t="str">
        <f>IFERROR(VLOOKUP(Z858,【参考】数式用!$A$4:$B$54,2,FALSE),"")</f>
        <v/>
      </c>
      <c r="AD858" s="221"/>
      <c r="AE858" s="220" t="str">
        <f>IF(B858="","",IF(AO858="総合事業","数式を削除して手入力",IFERROR(INDEX(【参考】数式用!$AT$3:$AV$452,MATCH(Q858&amp;V858,【参考】数式用!$AS$3:$AS$452,0),MATCH(VLOOKUP(Z858,【参考】数式用!$AW$2:$AX$53,2,FALSE),【参考】数式用!$AT$2:$AV$2,0)),10)))</f>
        <v/>
      </c>
      <c r="AN858" s="428" t="e">
        <f>IF($L$18="", "", VLOOKUP(Z858,【参考】数式用!$A$4:$M$54,13,FALSE))</f>
        <v>#N/A</v>
      </c>
      <c r="AO858" s="46" t="e">
        <f>VLOOKUP(Z858,【参考】数式用!$A$2:$N$54,14,FALSE)</f>
        <v>#N/A</v>
      </c>
    </row>
    <row r="859" spans="1:41" ht="50" customHeight="1">
      <c r="A859" s="495">
        <f t="shared" si="200"/>
        <v>802</v>
      </c>
      <c r="B859" s="542"/>
      <c r="C859" s="543"/>
      <c r="D859" s="543"/>
      <c r="E859" s="543"/>
      <c r="F859" s="543"/>
      <c r="G859" s="543"/>
      <c r="H859" s="543"/>
      <c r="I859" s="543"/>
      <c r="J859" s="543"/>
      <c r="K859" s="543"/>
      <c r="L859" s="536"/>
      <c r="M859" s="537"/>
      <c r="N859" s="537"/>
      <c r="O859" s="537"/>
      <c r="P859" s="538"/>
      <c r="Q859" s="502" t="s">
        <v>191</v>
      </c>
      <c r="R859" s="503"/>
      <c r="S859" s="503"/>
      <c r="T859" s="503"/>
      <c r="U859" s="504"/>
      <c r="V859" s="284"/>
      <c r="W859" s="499" t="str" cm="1">
        <f t="array" ref="W859">_xlfn.IFS(AND(B859="",Z859=""),"事業所番号及びサービス名を入力してください。",AND(B859="",Z859&lt;&gt;""),"事業所番号を入力してください。",AND(B859&lt;&gt;"",Z859=""),"サービス名を入力してください。",AND(B859&lt;&gt;"",Z859&lt;&gt;""),IF(LEFT(B859,2)="23",IFERROR(VLOOKUP(B859&amp;Z859,事業所一覧!$A$2:$D$44337,4,FALSE),"事業所番号若しくはサービス名に誤りがないか確認してください。"),"愛知県外の事業所は手入力してください。"))</f>
        <v>事業所番号及びサービス名を入力してください。</v>
      </c>
      <c r="X859" s="500"/>
      <c r="Y859" s="501"/>
      <c r="Z859" s="511"/>
      <c r="AA859" s="511"/>
      <c r="AB859" s="511"/>
      <c r="AC859" s="348" t="str">
        <f>IFERROR(VLOOKUP(Z859,【参考】数式用!$A$4:$B$54,2,FALSE),"")</f>
        <v/>
      </c>
      <c r="AD859" s="221"/>
      <c r="AE859" s="220" t="str">
        <f>IF(B859="","",IF(AO859="総合事業","数式を削除して手入力",IFERROR(INDEX(【参考】数式用!$AT$3:$AV$452,MATCH(Q859&amp;V859,【参考】数式用!$AS$3:$AS$452,0),MATCH(VLOOKUP(Z859,【参考】数式用!$AW$2:$AX$53,2,FALSE),【参考】数式用!$AT$2:$AV$2,0)),10)))</f>
        <v/>
      </c>
      <c r="AN859" s="428" t="e">
        <f>IF($L$18="", "", VLOOKUP(Z859,【参考】数式用!$A$4:$M$54,13,FALSE))</f>
        <v>#N/A</v>
      </c>
      <c r="AO859" s="46" t="e">
        <f>VLOOKUP(Z859,【参考】数式用!$A$2:$N$54,14,FALSE)</f>
        <v>#N/A</v>
      </c>
    </row>
    <row r="860" spans="1:41" ht="50" customHeight="1">
      <c r="A860" s="495">
        <f t="shared" si="200"/>
        <v>803</v>
      </c>
      <c r="B860" s="542"/>
      <c r="C860" s="543"/>
      <c r="D860" s="543"/>
      <c r="E860" s="543"/>
      <c r="F860" s="543"/>
      <c r="G860" s="543"/>
      <c r="H860" s="543"/>
      <c r="I860" s="543"/>
      <c r="J860" s="543"/>
      <c r="K860" s="543"/>
      <c r="L860" s="536"/>
      <c r="M860" s="537"/>
      <c r="N860" s="537"/>
      <c r="O860" s="537"/>
      <c r="P860" s="538"/>
      <c r="Q860" s="502" t="s">
        <v>191</v>
      </c>
      <c r="R860" s="503"/>
      <c r="S860" s="503"/>
      <c r="T860" s="503"/>
      <c r="U860" s="504"/>
      <c r="V860" s="284"/>
      <c r="W860" s="499" t="str" cm="1">
        <f t="array" ref="W860">_xlfn.IFS(AND(B860="",Z860=""),"事業所番号及びサービス名を入力してください。",AND(B860="",Z860&lt;&gt;""),"事業所番号を入力してください。",AND(B860&lt;&gt;"",Z860=""),"サービス名を入力してください。",AND(B860&lt;&gt;"",Z860&lt;&gt;""),IF(LEFT(B860,2)="23",IFERROR(VLOOKUP(B860&amp;Z860,事業所一覧!$A$2:$D$44337,4,FALSE),"事業所番号若しくはサービス名に誤りがないか確認してください。"),"愛知県外の事業所は手入力してください。"))</f>
        <v>事業所番号及びサービス名を入力してください。</v>
      </c>
      <c r="X860" s="500"/>
      <c r="Y860" s="501"/>
      <c r="Z860" s="511"/>
      <c r="AA860" s="511"/>
      <c r="AB860" s="511"/>
      <c r="AC860" s="348" t="str">
        <f>IFERROR(VLOOKUP(Z860,【参考】数式用!$A$4:$B$54,2,FALSE),"")</f>
        <v/>
      </c>
      <c r="AD860" s="221"/>
      <c r="AE860" s="220" t="str">
        <f>IF(B860="","",IF(AO860="総合事業","数式を削除して手入力",IFERROR(INDEX(【参考】数式用!$AT$3:$AV$452,MATCH(Q860&amp;V860,【参考】数式用!$AS$3:$AS$452,0),MATCH(VLOOKUP(Z860,【参考】数式用!$AW$2:$AX$53,2,FALSE),【参考】数式用!$AT$2:$AV$2,0)),10)))</f>
        <v/>
      </c>
      <c r="AN860" s="428" t="e">
        <f>IF($L$18="", "", VLOOKUP(Z860,【参考】数式用!$A$4:$M$54,13,FALSE))</f>
        <v>#N/A</v>
      </c>
      <c r="AO860" s="46" t="e">
        <f>VLOOKUP(Z860,【参考】数式用!$A$2:$N$54,14,FALSE)</f>
        <v>#N/A</v>
      </c>
    </row>
    <row r="861" spans="1:41" ht="50" customHeight="1">
      <c r="A861" s="495">
        <f t="shared" si="200"/>
        <v>804</v>
      </c>
      <c r="B861" s="542"/>
      <c r="C861" s="543"/>
      <c r="D861" s="543"/>
      <c r="E861" s="543"/>
      <c r="F861" s="543"/>
      <c r="G861" s="543"/>
      <c r="H861" s="543"/>
      <c r="I861" s="543"/>
      <c r="J861" s="543"/>
      <c r="K861" s="543"/>
      <c r="L861" s="536"/>
      <c r="M861" s="537"/>
      <c r="N861" s="537"/>
      <c r="O861" s="537"/>
      <c r="P861" s="538"/>
      <c r="Q861" s="502" t="s">
        <v>191</v>
      </c>
      <c r="R861" s="503"/>
      <c r="S861" s="503"/>
      <c r="T861" s="503"/>
      <c r="U861" s="504"/>
      <c r="V861" s="284"/>
      <c r="W861" s="499" t="str" cm="1">
        <f t="array" ref="W861">_xlfn.IFS(AND(B861="",Z861=""),"事業所番号及びサービス名を入力してください。",AND(B861="",Z861&lt;&gt;""),"事業所番号を入力してください。",AND(B861&lt;&gt;"",Z861=""),"サービス名を入力してください。",AND(B861&lt;&gt;"",Z861&lt;&gt;""),IF(LEFT(B861,2)="23",IFERROR(VLOOKUP(B861&amp;Z861,事業所一覧!$A$2:$D$44337,4,FALSE),"事業所番号若しくはサービス名に誤りがないか確認してください。"),"愛知県外の事業所は手入力してください。"))</f>
        <v>事業所番号及びサービス名を入力してください。</v>
      </c>
      <c r="X861" s="500"/>
      <c r="Y861" s="501"/>
      <c r="Z861" s="511"/>
      <c r="AA861" s="511"/>
      <c r="AB861" s="511"/>
      <c r="AC861" s="348" t="str">
        <f>IFERROR(VLOOKUP(Z861,【参考】数式用!$A$4:$B$54,2,FALSE),"")</f>
        <v/>
      </c>
      <c r="AD861" s="221"/>
      <c r="AE861" s="220" t="str">
        <f>IF(B861="","",IF(AO861="総合事業","数式を削除して手入力",IFERROR(INDEX(【参考】数式用!$AT$3:$AV$452,MATCH(Q861&amp;V861,【参考】数式用!$AS$3:$AS$452,0),MATCH(VLOOKUP(Z861,【参考】数式用!$AW$2:$AX$53,2,FALSE),【参考】数式用!$AT$2:$AV$2,0)),10)))</f>
        <v/>
      </c>
      <c r="AN861" s="428" t="e">
        <f>IF($L$18="", "", VLOOKUP(Z861,【参考】数式用!$A$4:$M$54,13,FALSE))</f>
        <v>#N/A</v>
      </c>
      <c r="AO861" s="46" t="e">
        <f>VLOOKUP(Z861,【参考】数式用!$A$2:$N$54,14,FALSE)</f>
        <v>#N/A</v>
      </c>
    </row>
    <row r="862" spans="1:41" ht="50" customHeight="1">
      <c r="A862" s="495">
        <f t="shared" si="200"/>
        <v>805</v>
      </c>
      <c r="B862" s="542"/>
      <c r="C862" s="543"/>
      <c r="D862" s="543"/>
      <c r="E862" s="543"/>
      <c r="F862" s="543"/>
      <c r="G862" s="543"/>
      <c r="H862" s="543"/>
      <c r="I862" s="543"/>
      <c r="J862" s="543"/>
      <c r="K862" s="543"/>
      <c r="L862" s="536"/>
      <c r="M862" s="537"/>
      <c r="N862" s="537"/>
      <c r="O862" s="537"/>
      <c r="P862" s="538"/>
      <c r="Q862" s="502" t="s">
        <v>191</v>
      </c>
      <c r="R862" s="503"/>
      <c r="S862" s="503"/>
      <c r="T862" s="503"/>
      <c r="U862" s="504"/>
      <c r="V862" s="284"/>
      <c r="W862" s="499" t="str" cm="1">
        <f t="array" ref="W862">_xlfn.IFS(AND(B862="",Z862=""),"事業所番号及びサービス名を入力してください。",AND(B862="",Z862&lt;&gt;""),"事業所番号を入力してください。",AND(B862&lt;&gt;"",Z862=""),"サービス名を入力してください。",AND(B862&lt;&gt;"",Z862&lt;&gt;""),IF(LEFT(B862,2)="23",IFERROR(VLOOKUP(B862&amp;Z862,事業所一覧!$A$2:$D$44337,4,FALSE),"事業所番号若しくはサービス名に誤りがないか確認してください。"),"愛知県外の事業所は手入力してください。"))</f>
        <v>事業所番号及びサービス名を入力してください。</v>
      </c>
      <c r="X862" s="500"/>
      <c r="Y862" s="501"/>
      <c r="Z862" s="511"/>
      <c r="AA862" s="511"/>
      <c r="AB862" s="511"/>
      <c r="AC862" s="348" t="str">
        <f>IFERROR(VLOOKUP(Z862,【参考】数式用!$A$4:$B$54,2,FALSE),"")</f>
        <v/>
      </c>
      <c r="AD862" s="221"/>
      <c r="AE862" s="220" t="str">
        <f>IF(B862="","",IF(AO862="総合事業","数式を削除して手入力",IFERROR(INDEX(【参考】数式用!$AT$3:$AV$452,MATCH(Q862&amp;V862,【参考】数式用!$AS$3:$AS$452,0),MATCH(VLOOKUP(Z862,【参考】数式用!$AW$2:$AX$53,2,FALSE),【参考】数式用!$AT$2:$AV$2,0)),10)))</f>
        <v/>
      </c>
      <c r="AN862" s="428" t="e">
        <f>IF($L$18="", "", VLOOKUP(Z862,【参考】数式用!$A$4:$M$54,13,FALSE))</f>
        <v>#N/A</v>
      </c>
      <c r="AO862" s="46" t="e">
        <f>VLOOKUP(Z862,【参考】数式用!$A$2:$N$54,14,FALSE)</f>
        <v>#N/A</v>
      </c>
    </row>
    <row r="863" spans="1:41" ht="50" customHeight="1">
      <c r="A863" s="495">
        <f t="shared" si="200"/>
        <v>806</v>
      </c>
      <c r="B863" s="542"/>
      <c r="C863" s="543"/>
      <c r="D863" s="543"/>
      <c r="E863" s="543"/>
      <c r="F863" s="543"/>
      <c r="G863" s="543"/>
      <c r="H863" s="543"/>
      <c r="I863" s="543"/>
      <c r="J863" s="543"/>
      <c r="K863" s="543"/>
      <c r="L863" s="536"/>
      <c r="M863" s="537"/>
      <c r="N863" s="537"/>
      <c r="O863" s="537"/>
      <c r="P863" s="538"/>
      <c r="Q863" s="502" t="s">
        <v>191</v>
      </c>
      <c r="R863" s="503"/>
      <c r="S863" s="503"/>
      <c r="T863" s="503"/>
      <c r="U863" s="504"/>
      <c r="V863" s="284"/>
      <c r="W863" s="499" t="str" cm="1">
        <f t="array" ref="W863">_xlfn.IFS(AND(B863="",Z863=""),"事業所番号及びサービス名を入力してください。",AND(B863="",Z863&lt;&gt;""),"事業所番号を入力してください。",AND(B863&lt;&gt;"",Z863=""),"サービス名を入力してください。",AND(B863&lt;&gt;"",Z863&lt;&gt;""),IF(LEFT(B863,2)="23",IFERROR(VLOOKUP(B863&amp;Z863,事業所一覧!$A$2:$D$44337,4,FALSE),"事業所番号若しくはサービス名に誤りがないか確認してください。"),"愛知県外の事業所は手入力してください。"))</f>
        <v>事業所番号及びサービス名を入力してください。</v>
      </c>
      <c r="X863" s="500"/>
      <c r="Y863" s="501"/>
      <c r="Z863" s="511"/>
      <c r="AA863" s="511"/>
      <c r="AB863" s="511"/>
      <c r="AC863" s="348" t="str">
        <f>IFERROR(VLOOKUP(Z863,【参考】数式用!$A$4:$B$54,2,FALSE),"")</f>
        <v/>
      </c>
      <c r="AD863" s="221"/>
      <c r="AE863" s="220" t="str">
        <f>IF(B863="","",IF(AO863="総合事業","数式を削除して手入力",IFERROR(INDEX(【参考】数式用!$AT$3:$AV$452,MATCH(Q863&amp;V863,【参考】数式用!$AS$3:$AS$452,0),MATCH(VLOOKUP(Z863,【参考】数式用!$AW$2:$AX$53,2,FALSE),【参考】数式用!$AT$2:$AV$2,0)),10)))</f>
        <v/>
      </c>
      <c r="AN863" s="428" t="e">
        <f>IF($L$18="", "", VLOOKUP(Z863,【参考】数式用!$A$4:$M$54,13,FALSE))</f>
        <v>#N/A</v>
      </c>
      <c r="AO863" s="46" t="e">
        <f>VLOOKUP(Z863,【参考】数式用!$A$2:$N$54,14,FALSE)</f>
        <v>#N/A</v>
      </c>
    </row>
    <row r="864" spans="1:41" ht="50" customHeight="1">
      <c r="A864" s="495">
        <f t="shared" si="200"/>
        <v>807</v>
      </c>
      <c r="B864" s="542"/>
      <c r="C864" s="543"/>
      <c r="D864" s="543"/>
      <c r="E864" s="543"/>
      <c r="F864" s="543"/>
      <c r="G864" s="543"/>
      <c r="H864" s="543"/>
      <c r="I864" s="543"/>
      <c r="J864" s="543"/>
      <c r="K864" s="543"/>
      <c r="L864" s="536"/>
      <c r="M864" s="537"/>
      <c r="N864" s="537"/>
      <c r="O864" s="537"/>
      <c r="P864" s="538"/>
      <c r="Q864" s="502" t="s">
        <v>191</v>
      </c>
      <c r="R864" s="503"/>
      <c r="S864" s="503"/>
      <c r="T864" s="503"/>
      <c r="U864" s="504"/>
      <c r="V864" s="284"/>
      <c r="W864" s="499" t="str" cm="1">
        <f t="array" ref="W864">_xlfn.IFS(AND(B864="",Z864=""),"事業所番号及びサービス名を入力してください。",AND(B864="",Z864&lt;&gt;""),"事業所番号を入力してください。",AND(B864&lt;&gt;"",Z864=""),"サービス名を入力してください。",AND(B864&lt;&gt;"",Z864&lt;&gt;""),IF(LEFT(B864,2)="23",IFERROR(VLOOKUP(B864&amp;Z864,事業所一覧!$A$2:$D$44337,4,FALSE),"事業所番号若しくはサービス名に誤りがないか確認してください。"),"愛知県外の事業所は手入力してください。"))</f>
        <v>事業所番号及びサービス名を入力してください。</v>
      </c>
      <c r="X864" s="500"/>
      <c r="Y864" s="501"/>
      <c r="Z864" s="511"/>
      <c r="AA864" s="511"/>
      <c r="AB864" s="511"/>
      <c r="AC864" s="348" t="str">
        <f>IFERROR(VLOOKUP(Z864,【参考】数式用!$A$4:$B$54,2,FALSE),"")</f>
        <v/>
      </c>
      <c r="AD864" s="221"/>
      <c r="AE864" s="220" t="str">
        <f>IF(B864="","",IF(AO864="総合事業","数式を削除して手入力",IFERROR(INDEX(【参考】数式用!$AT$3:$AV$452,MATCH(Q864&amp;V864,【参考】数式用!$AS$3:$AS$452,0),MATCH(VLOOKUP(Z864,【参考】数式用!$AW$2:$AX$53,2,FALSE),【参考】数式用!$AT$2:$AV$2,0)),10)))</f>
        <v/>
      </c>
      <c r="AN864" s="428" t="e">
        <f>IF($L$18="", "", VLOOKUP(Z864,【参考】数式用!$A$4:$M$54,13,FALSE))</f>
        <v>#N/A</v>
      </c>
      <c r="AO864" s="46" t="e">
        <f>VLOOKUP(Z864,【参考】数式用!$A$2:$N$54,14,FALSE)</f>
        <v>#N/A</v>
      </c>
    </row>
    <row r="865" spans="1:41" ht="50" customHeight="1">
      <c r="A865" s="495">
        <f t="shared" si="200"/>
        <v>808</v>
      </c>
      <c r="B865" s="542"/>
      <c r="C865" s="543"/>
      <c r="D865" s="543"/>
      <c r="E865" s="543"/>
      <c r="F865" s="543"/>
      <c r="G865" s="543"/>
      <c r="H865" s="543"/>
      <c r="I865" s="543"/>
      <c r="J865" s="543"/>
      <c r="K865" s="543"/>
      <c r="L865" s="536"/>
      <c r="M865" s="537"/>
      <c r="N865" s="537"/>
      <c r="O865" s="537"/>
      <c r="P865" s="538"/>
      <c r="Q865" s="502" t="s">
        <v>191</v>
      </c>
      <c r="R865" s="503"/>
      <c r="S865" s="503"/>
      <c r="T865" s="503"/>
      <c r="U865" s="504"/>
      <c r="V865" s="284"/>
      <c r="W865" s="499" t="str" cm="1">
        <f t="array" ref="W865">_xlfn.IFS(AND(B865="",Z865=""),"事業所番号及びサービス名を入力してください。",AND(B865="",Z865&lt;&gt;""),"事業所番号を入力してください。",AND(B865&lt;&gt;"",Z865=""),"サービス名を入力してください。",AND(B865&lt;&gt;"",Z865&lt;&gt;""),IF(LEFT(B865,2)="23",IFERROR(VLOOKUP(B865&amp;Z865,事業所一覧!$A$2:$D$44337,4,FALSE),"事業所番号若しくはサービス名に誤りがないか確認してください。"),"愛知県外の事業所は手入力してください。"))</f>
        <v>事業所番号及びサービス名を入力してください。</v>
      </c>
      <c r="X865" s="500"/>
      <c r="Y865" s="501"/>
      <c r="Z865" s="511"/>
      <c r="AA865" s="511"/>
      <c r="AB865" s="511"/>
      <c r="AC865" s="348" t="str">
        <f>IFERROR(VLOOKUP(Z865,【参考】数式用!$A$4:$B$54,2,FALSE),"")</f>
        <v/>
      </c>
      <c r="AD865" s="221"/>
      <c r="AE865" s="220" t="str">
        <f>IF(B865="","",IF(AO865="総合事業","数式を削除して手入力",IFERROR(INDEX(【参考】数式用!$AT$3:$AV$452,MATCH(Q865&amp;V865,【参考】数式用!$AS$3:$AS$452,0),MATCH(VLOOKUP(Z865,【参考】数式用!$AW$2:$AX$53,2,FALSE),【参考】数式用!$AT$2:$AV$2,0)),10)))</f>
        <v/>
      </c>
      <c r="AN865" s="428" t="e">
        <f>IF($L$18="", "", VLOOKUP(Z865,【参考】数式用!$A$4:$M$54,13,FALSE))</f>
        <v>#N/A</v>
      </c>
      <c r="AO865" s="46" t="e">
        <f>VLOOKUP(Z865,【参考】数式用!$A$2:$N$54,14,FALSE)</f>
        <v>#N/A</v>
      </c>
    </row>
    <row r="866" spans="1:41" ht="50" customHeight="1">
      <c r="A866" s="495">
        <f t="shared" si="200"/>
        <v>809</v>
      </c>
      <c r="B866" s="542"/>
      <c r="C866" s="543"/>
      <c r="D866" s="543"/>
      <c r="E866" s="543"/>
      <c r="F866" s="543"/>
      <c r="G866" s="543"/>
      <c r="H866" s="543"/>
      <c r="I866" s="543"/>
      <c r="J866" s="543"/>
      <c r="K866" s="543"/>
      <c r="L866" s="536"/>
      <c r="M866" s="537"/>
      <c r="N866" s="537"/>
      <c r="O866" s="537"/>
      <c r="P866" s="538"/>
      <c r="Q866" s="502" t="s">
        <v>191</v>
      </c>
      <c r="R866" s="503"/>
      <c r="S866" s="503"/>
      <c r="T866" s="503"/>
      <c r="U866" s="504"/>
      <c r="V866" s="284"/>
      <c r="W866" s="499" t="str" cm="1">
        <f t="array" ref="W866">_xlfn.IFS(AND(B866="",Z866=""),"事業所番号及びサービス名を入力してください。",AND(B866="",Z866&lt;&gt;""),"事業所番号を入力してください。",AND(B866&lt;&gt;"",Z866=""),"サービス名を入力してください。",AND(B866&lt;&gt;"",Z866&lt;&gt;""),IF(LEFT(B866,2)="23",IFERROR(VLOOKUP(B866&amp;Z866,事業所一覧!$A$2:$D$44337,4,FALSE),"事業所番号若しくはサービス名に誤りがないか確認してください。"),"愛知県外の事業所は手入力してください。"))</f>
        <v>事業所番号及びサービス名を入力してください。</v>
      </c>
      <c r="X866" s="500"/>
      <c r="Y866" s="501"/>
      <c r="Z866" s="511"/>
      <c r="AA866" s="511"/>
      <c r="AB866" s="511"/>
      <c r="AC866" s="348" t="str">
        <f>IFERROR(VLOOKUP(Z866,【参考】数式用!$A$4:$B$54,2,FALSE),"")</f>
        <v/>
      </c>
      <c r="AD866" s="221"/>
      <c r="AE866" s="220" t="str">
        <f>IF(B866="","",IF(AO866="総合事業","数式を削除して手入力",IFERROR(INDEX(【参考】数式用!$AT$3:$AV$452,MATCH(Q866&amp;V866,【参考】数式用!$AS$3:$AS$452,0),MATCH(VLOOKUP(Z866,【参考】数式用!$AW$2:$AX$53,2,FALSE),【参考】数式用!$AT$2:$AV$2,0)),10)))</f>
        <v/>
      </c>
      <c r="AN866" s="428" t="e">
        <f>IF($L$18="", "", VLOOKUP(Z866,【参考】数式用!$A$4:$M$54,13,FALSE))</f>
        <v>#N/A</v>
      </c>
      <c r="AO866" s="46" t="e">
        <f>VLOOKUP(Z866,【参考】数式用!$A$2:$N$54,14,FALSE)</f>
        <v>#N/A</v>
      </c>
    </row>
    <row r="867" spans="1:41" ht="50" customHeight="1">
      <c r="A867" s="495">
        <f t="shared" si="200"/>
        <v>810</v>
      </c>
      <c r="B867" s="542"/>
      <c r="C867" s="543"/>
      <c r="D867" s="543"/>
      <c r="E867" s="543"/>
      <c r="F867" s="543"/>
      <c r="G867" s="543"/>
      <c r="H867" s="543"/>
      <c r="I867" s="543"/>
      <c r="J867" s="543"/>
      <c r="K867" s="543"/>
      <c r="L867" s="536"/>
      <c r="M867" s="537"/>
      <c r="N867" s="537"/>
      <c r="O867" s="537"/>
      <c r="P867" s="538"/>
      <c r="Q867" s="502" t="s">
        <v>191</v>
      </c>
      <c r="R867" s="503"/>
      <c r="S867" s="503"/>
      <c r="T867" s="503"/>
      <c r="U867" s="504"/>
      <c r="V867" s="284"/>
      <c r="W867" s="499" t="str" cm="1">
        <f t="array" ref="W867">_xlfn.IFS(AND(B867="",Z867=""),"事業所番号及びサービス名を入力してください。",AND(B867="",Z867&lt;&gt;""),"事業所番号を入力してください。",AND(B867&lt;&gt;"",Z867=""),"サービス名を入力してください。",AND(B867&lt;&gt;"",Z867&lt;&gt;""),IF(LEFT(B867,2)="23",IFERROR(VLOOKUP(B867&amp;Z867,事業所一覧!$A$2:$D$44337,4,FALSE),"事業所番号若しくはサービス名に誤りがないか確認してください。"),"愛知県外の事業所は手入力してください。"))</f>
        <v>事業所番号及びサービス名を入力してください。</v>
      </c>
      <c r="X867" s="500"/>
      <c r="Y867" s="501"/>
      <c r="Z867" s="511"/>
      <c r="AA867" s="511"/>
      <c r="AB867" s="511"/>
      <c r="AC867" s="348" t="str">
        <f>IFERROR(VLOOKUP(Z867,【参考】数式用!$A$4:$B$54,2,FALSE),"")</f>
        <v/>
      </c>
      <c r="AD867" s="221"/>
      <c r="AE867" s="220" t="str">
        <f>IF(B867="","",IF(AO867="総合事業","数式を削除して手入力",IFERROR(INDEX(【参考】数式用!$AT$3:$AV$452,MATCH(Q867&amp;V867,【参考】数式用!$AS$3:$AS$452,0),MATCH(VLOOKUP(Z867,【参考】数式用!$AW$2:$AX$53,2,FALSE),【参考】数式用!$AT$2:$AV$2,0)),10)))</f>
        <v/>
      </c>
      <c r="AN867" s="428" t="e">
        <f>IF($L$18="", "", VLOOKUP(Z867,【参考】数式用!$A$4:$M$54,13,FALSE))</f>
        <v>#N/A</v>
      </c>
      <c r="AO867" s="46" t="e">
        <f>VLOOKUP(Z867,【参考】数式用!$A$2:$N$54,14,FALSE)</f>
        <v>#N/A</v>
      </c>
    </row>
    <row r="868" spans="1:41" ht="50" customHeight="1">
      <c r="A868" s="495">
        <f t="shared" si="200"/>
        <v>811</v>
      </c>
      <c r="B868" s="542"/>
      <c r="C868" s="543"/>
      <c r="D868" s="543"/>
      <c r="E868" s="543"/>
      <c r="F868" s="543"/>
      <c r="G868" s="543"/>
      <c r="H868" s="543"/>
      <c r="I868" s="543"/>
      <c r="J868" s="543"/>
      <c r="K868" s="543"/>
      <c r="L868" s="536"/>
      <c r="M868" s="537"/>
      <c r="N868" s="537"/>
      <c r="O868" s="537"/>
      <c r="P868" s="538"/>
      <c r="Q868" s="502" t="s">
        <v>191</v>
      </c>
      <c r="R868" s="503"/>
      <c r="S868" s="503"/>
      <c r="T868" s="503"/>
      <c r="U868" s="504"/>
      <c r="V868" s="284"/>
      <c r="W868" s="499" t="str" cm="1">
        <f t="array" ref="W868">_xlfn.IFS(AND(B868="",Z868=""),"事業所番号及びサービス名を入力してください。",AND(B868="",Z868&lt;&gt;""),"事業所番号を入力してください。",AND(B868&lt;&gt;"",Z868=""),"サービス名を入力してください。",AND(B868&lt;&gt;"",Z868&lt;&gt;""),IF(LEFT(B868,2)="23",IFERROR(VLOOKUP(B868&amp;Z868,事業所一覧!$A$2:$D$44337,4,FALSE),"事業所番号若しくはサービス名に誤りがないか確認してください。"),"愛知県外の事業所は手入力してください。"))</f>
        <v>事業所番号及びサービス名を入力してください。</v>
      </c>
      <c r="X868" s="500"/>
      <c r="Y868" s="501"/>
      <c r="Z868" s="511"/>
      <c r="AA868" s="511"/>
      <c r="AB868" s="511"/>
      <c r="AC868" s="348" t="str">
        <f>IFERROR(VLOOKUP(Z868,【参考】数式用!$A$4:$B$54,2,FALSE),"")</f>
        <v/>
      </c>
      <c r="AD868" s="221"/>
      <c r="AE868" s="220" t="str">
        <f>IF(B868="","",IF(AO868="総合事業","数式を削除して手入力",IFERROR(INDEX(【参考】数式用!$AT$3:$AV$452,MATCH(Q868&amp;V868,【参考】数式用!$AS$3:$AS$452,0),MATCH(VLOOKUP(Z868,【参考】数式用!$AW$2:$AX$53,2,FALSE),【参考】数式用!$AT$2:$AV$2,0)),10)))</f>
        <v/>
      </c>
      <c r="AN868" s="428" t="e">
        <f>IF($L$18="", "", VLOOKUP(Z868,【参考】数式用!$A$4:$M$54,13,FALSE))</f>
        <v>#N/A</v>
      </c>
      <c r="AO868" s="46" t="e">
        <f>VLOOKUP(Z868,【参考】数式用!$A$2:$N$54,14,FALSE)</f>
        <v>#N/A</v>
      </c>
    </row>
    <row r="869" spans="1:41" ht="50" customHeight="1">
      <c r="A869" s="495">
        <f t="shared" si="200"/>
        <v>812</v>
      </c>
      <c r="B869" s="542"/>
      <c r="C869" s="543"/>
      <c r="D869" s="543"/>
      <c r="E869" s="543"/>
      <c r="F869" s="543"/>
      <c r="G869" s="543"/>
      <c r="H869" s="543"/>
      <c r="I869" s="543"/>
      <c r="J869" s="543"/>
      <c r="K869" s="543"/>
      <c r="L869" s="536"/>
      <c r="M869" s="537"/>
      <c r="N869" s="537"/>
      <c r="O869" s="537"/>
      <c r="P869" s="538"/>
      <c r="Q869" s="502" t="s">
        <v>191</v>
      </c>
      <c r="R869" s="503"/>
      <c r="S869" s="503"/>
      <c r="T869" s="503"/>
      <c r="U869" s="504"/>
      <c r="V869" s="284"/>
      <c r="W869" s="499" t="str" cm="1">
        <f t="array" ref="W869">_xlfn.IFS(AND(B869="",Z869=""),"事業所番号及びサービス名を入力してください。",AND(B869="",Z869&lt;&gt;""),"事業所番号を入力してください。",AND(B869&lt;&gt;"",Z869=""),"サービス名を入力してください。",AND(B869&lt;&gt;"",Z869&lt;&gt;""),IF(LEFT(B869,2)="23",IFERROR(VLOOKUP(B869&amp;Z869,事業所一覧!$A$2:$D$44337,4,FALSE),"事業所番号若しくはサービス名に誤りがないか確認してください。"),"愛知県外の事業所は手入力してください。"))</f>
        <v>事業所番号及びサービス名を入力してください。</v>
      </c>
      <c r="X869" s="500"/>
      <c r="Y869" s="501"/>
      <c r="Z869" s="511"/>
      <c r="AA869" s="511"/>
      <c r="AB869" s="511"/>
      <c r="AC869" s="348" t="str">
        <f>IFERROR(VLOOKUP(Z869,【参考】数式用!$A$4:$B$54,2,FALSE),"")</f>
        <v/>
      </c>
      <c r="AD869" s="221"/>
      <c r="AE869" s="220" t="str">
        <f>IF(B869="","",IF(AO869="総合事業","数式を削除して手入力",IFERROR(INDEX(【参考】数式用!$AT$3:$AV$452,MATCH(Q869&amp;V869,【参考】数式用!$AS$3:$AS$452,0),MATCH(VLOOKUP(Z869,【参考】数式用!$AW$2:$AX$53,2,FALSE),【参考】数式用!$AT$2:$AV$2,0)),10)))</f>
        <v/>
      </c>
      <c r="AN869" s="428" t="e">
        <f>IF($L$18="", "", VLOOKUP(Z869,【参考】数式用!$A$4:$M$54,13,FALSE))</f>
        <v>#N/A</v>
      </c>
      <c r="AO869" s="46" t="e">
        <f>VLOOKUP(Z869,【参考】数式用!$A$2:$N$54,14,FALSE)</f>
        <v>#N/A</v>
      </c>
    </row>
    <row r="870" spans="1:41" ht="50" customHeight="1">
      <c r="A870" s="495">
        <f t="shared" si="200"/>
        <v>813</v>
      </c>
      <c r="B870" s="542"/>
      <c r="C870" s="543"/>
      <c r="D870" s="543"/>
      <c r="E870" s="543"/>
      <c r="F870" s="543"/>
      <c r="G870" s="543"/>
      <c r="H870" s="543"/>
      <c r="I870" s="543"/>
      <c r="J870" s="543"/>
      <c r="K870" s="543"/>
      <c r="L870" s="536"/>
      <c r="M870" s="537"/>
      <c r="N870" s="537"/>
      <c r="O870" s="537"/>
      <c r="P870" s="538"/>
      <c r="Q870" s="502" t="s">
        <v>191</v>
      </c>
      <c r="R870" s="503"/>
      <c r="S870" s="503"/>
      <c r="T870" s="503"/>
      <c r="U870" s="504"/>
      <c r="V870" s="284"/>
      <c r="W870" s="499" t="str" cm="1">
        <f t="array" ref="W870">_xlfn.IFS(AND(B870="",Z870=""),"事業所番号及びサービス名を入力してください。",AND(B870="",Z870&lt;&gt;""),"事業所番号を入力してください。",AND(B870&lt;&gt;"",Z870=""),"サービス名を入力してください。",AND(B870&lt;&gt;"",Z870&lt;&gt;""),IF(LEFT(B870,2)="23",IFERROR(VLOOKUP(B870&amp;Z870,事業所一覧!$A$2:$D$44337,4,FALSE),"事業所番号若しくはサービス名に誤りがないか確認してください。"),"愛知県外の事業所は手入力してください。"))</f>
        <v>事業所番号及びサービス名を入力してください。</v>
      </c>
      <c r="X870" s="500"/>
      <c r="Y870" s="501"/>
      <c r="Z870" s="511"/>
      <c r="AA870" s="511"/>
      <c r="AB870" s="511"/>
      <c r="AC870" s="348" t="str">
        <f>IFERROR(VLOOKUP(Z870,【参考】数式用!$A$4:$B$54,2,FALSE),"")</f>
        <v/>
      </c>
      <c r="AD870" s="221"/>
      <c r="AE870" s="220" t="str">
        <f>IF(B870="","",IF(AO870="総合事業","数式を削除して手入力",IFERROR(INDEX(【参考】数式用!$AT$3:$AV$452,MATCH(Q870&amp;V870,【参考】数式用!$AS$3:$AS$452,0),MATCH(VLOOKUP(Z870,【参考】数式用!$AW$2:$AX$53,2,FALSE),【参考】数式用!$AT$2:$AV$2,0)),10)))</f>
        <v/>
      </c>
      <c r="AN870" s="428" t="e">
        <f>IF($L$18="", "", VLOOKUP(Z870,【参考】数式用!$A$4:$M$54,13,FALSE))</f>
        <v>#N/A</v>
      </c>
      <c r="AO870" s="46" t="e">
        <f>VLOOKUP(Z870,【参考】数式用!$A$2:$N$54,14,FALSE)</f>
        <v>#N/A</v>
      </c>
    </row>
    <row r="871" spans="1:41" ht="50" customHeight="1">
      <c r="A871" s="495">
        <f t="shared" si="200"/>
        <v>814</v>
      </c>
      <c r="B871" s="542"/>
      <c r="C871" s="543"/>
      <c r="D871" s="543"/>
      <c r="E871" s="543"/>
      <c r="F871" s="543"/>
      <c r="G871" s="543"/>
      <c r="H871" s="543"/>
      <c r="I871" s="543"/>
      <c r="J871" s="543"/>
      <c r="K871" s="543"/>
      <c r="L871" s="536"/>
      <c r="M871" s="537"/>
      <c r="N871" s="537"/>
      <c r="O871" s="537"/>
      <c r="P871" s="538"/>
      <c r="Q871" s="502" t="s">
        <v>191</v>
      </c>
      <c r="R871" s="503"/>
      <c r="S871" s="503"/>
      <c r="T871" s="503"/>
      <c r="U871" s="504"/>
      <c r="V871" s="284"/>
      <c r="W871" s="499" t="str" cm="1">
        <f t="array" ref="W871">_xlfn.IFS(AND(B871="",Z871=""),"事業所番号及びサービス名を入力してください。",AND(B871="",Z871&lt;&gt;""),"事業所番号を入力してください。",AND(B871&lt;&gt;"",Z871=""),"サービス名を入力してください。",AND(B871&lt;&gt;"",Z871&lt;&gt;""),IF(LEFT(B871,2)="23",IFERROR(VLOOKUP(B871&amp;Z871,事業所一覧!$A$2:$D$44337,4,FALSE),"事業所番号若しくはサービス名に誤りがないか確認してください。"),"愛知県外の事業所は手入力してください。"))</f>
        <v>事業所番号及びサービス名を入力してください。</v>
      </c>
      <c r="X871" s="500"/>
      <c r="Y871" s="501"/>
      <c r="Z871" s="511"/>
      <c r="AA871" s="511"/>
      <c r="AB871" s="511"/>
      <c r="AC871" s="348" t="str">
        <f>IFERROR(VLOOKUP(Z871,【参考】数式用!$A$4:$B$54,2,FALSE),"")</f>
        <v/>
      </c>
      <c r="AD871" s="221"/>
      <c r="AE871" s="220" t="str">
        <f>IF(B871="","",IF(AO871="総合事業","数式を削除して手入力",IFERROR(INDEX(【参考】数式用!$AT$3:$AV$452,MATCH(Q871&amp;V871,【参考】数式用!$AS$3:$AS$452,0),MATCH(VLOOKUP(Z871,【参考】数式用!$AW$2:$AX$53,2,FALSE),【参考】数式用!$AT$2:$AV$2,0)),10)))</f>
        <v/>
      </c>
      <c r="AN871" s="428" t="e">
        <f>IF($L$18="", "", VLOOKUP(Z871,【参考】数式用!$A$4:$M$54,13,FALSE))</f>
        <v>#N/A</v>
      </c>
      <c r="AO871" s="46" t="e">
        <f>VLOOKUP(Z871,【参考】数式用!$A$2:$N$54,14,FALSE)</f>
        <v>#N/A</v>
      </c>
    </row>
    <row r="872" spans="1:41" ht="50" customHeight="1">
      <c r="A872" s="495">
        <f t="shared" si="200"/>
        <v>815</v>
      </c>
      <c r="B872" s="542"/>
      <c r="C872" s="543"/>
      <c r="D872" s="543"/>
      <c r="E872" s="543"/>
      <c r="F872" s="543"/>
      <c r="G872" s="543"/>
      <c r="H872" s="543"/>
      <c r="I872" s="543"/>
      <c r="J872" s="543"/>
      <c r="K872" s="543"/>
      <c r="L872" s="536"/>
      <c r="M872" s="537"/>
      <c r="N872" s="537"/>
      <c r="O872" s="537"/>
      <c r="P872" s="538"/>
      <c r="Q872" s="502" t="s">
        <v>191</v>
      </c>
      <c r="R872" s="503"/>
      <c r="S872" s="503"/>
      <c r="T872" s="503"/>
      <c r="U872" s="504"/>
      <c r="V872" s="284"/>
      <c r="W872" s="499" t="str" cm="1">
        <f t="array" ref="W872">_xlfn.IFS(AND(B872="",Z872=""),"事業所番号及びサービス名を入力してください。",AND(B872="",Z872&lt;&gt;""),"事業所番号を入力してください。",AND(B872&lt;&gt;"",Z872=""),"サービス名を入力してください。",AND(B872&lt;&gt;"",Z872&lt;&gt;""),IF(LEFT(B872,2)="23",IFERROR(VLOOKUP(B872&amp;Z872,事業所一覧!$A$2:$D$44337,4,FALSE),"事業所番号若しくはサービス名に誤りがないか確認してください。"),"愛知県外の事業所は手入力してください。"))</f>
        <v>事業所番号及びサービス名を入力してください。</v>
      </c>
      <c r="X872" s="500"/>
      <c r="Y872" s="501"/>
      <c r="Z872" s="511"/>
      <c r="AA872" s="511"/>
      <c r="AB872" s="511"/>
      <c r="AC872" s="348" t="str">
        <f>IFERROR(VLOOKUP(Z872,【参考】数式用!$A$4:$B$54,2,FALSE),"")</f>
        <v/>
      </c>
      <c r="AD872" s="221"/>
      <c r="AE872" s="220" t="str">
        <f>IF(B872="","",IF(AO872="総合事業","数式を削除して手入力",IFERROR(INDEX(【参考】数式用!$AT$3:$AV$452,MATCH(Q872&amp;V872,【参考】数式用!$AS$3:$AS$452,0),MATCH(VLOOKUP(Z872,【参考】数式用!$AW$2:$AX$53,2,FALSE),【参考】数式用!$AT$2:$AV$2,0)),10)))</f>
        <v/>
      </c>
      <c r="AN872" s="428" t="e">
        <f>IF($L$18="", "", VLOOKUP(Z872,【参考】数式用!$A$4:$M$54,13,FALSE))</f>
        <v>#N/A</v>
      </c>
      <c r="AO872" s="46" t="e">
        <f>VLOOKUP(Z872,【参考】数式用!$A$2:$N$54,14,FALSE)</f>
        <v>#N/A</v>
      </c>
    </row>
    <row r="873" spans="1:41" ht="50" customHeight="1">
      <c r="A873" s="495">
        <f t="shared" si="200"/>
        <v>816</v>
      </c>
      <c r="B873" s="542"/>
      <c r="C873" s="543"/>
      <c r="D873" s="543"/>
      <c r="E873" s="543"/>
      <c r="F873" s="543"/>
      <c r="G873" s="543"/>
      <c r="H873" s="543"/>
      <c r="I873" s="543"/>
      <c r="J873" s="543"/>
      <c r="K873" s="543"/>
      <c r="L873" s="536"/>
      <c r="M873" s="537"/>
      <c r="N873" s="537"/>
      <c r="O873" s="537"/>
      <c r="P873" s="538"/>
      <c r="Q873" s="502" t="s">
        <v>191</v>
      </c>
      <c r="R873" s="503"/>
      <c r="S873" s="503"/>
      <c r="T873" s="503"/>
      <c r="U873" s="504"/>
      <c r="V873" s="284"/>
      <c r="W873" s="499" t="str" cm="1">
        <f t="array" ref="W873">_xlfn.IFS(AND(B873="",Z873=""),"事業所番号及びサービス名を入力してください。",AND(B873="",Z873&lt;&gt;""),"事業所番号を入力してください。",AND(B873&lt;&gt;"",Z873=""),"サービス名を入力してください。",AND(B873&lt;&gt;"",Z873&lt;&gt;""),IF(LEFT(B873,2)="23",IFERROR(VLOOKUP(B873&amp;Z873,事業所一覧!$A$2:$D$44337,4,FALSE),"事業所番号若しくはサービス名に誤りがないか確認してください。"),"愛知県外の事業所は手入力してください。"))</f>
        <v>事業所番号及びサービス名を入力してください。</v>
      </c>
      <c r="X873" s="500"/>
      <c r="Y873" s="501"/>
      <c r="Z873" s="511"/>
      <c r="AA873" s="511"/>
      <c r="AB873" s="511"/>
      <c r="AC873" s="348" t="str">
        <f>IFERROR(VLOOKUP(Z873,【参考】数式用!$A$4:$B$54,2,FALSE),"")</f>
        <v/>
      </c>
      <c r="AD873" s="221"/>
      <c r="AE873" s="220" t="str">
        <f>IF(B873="","",IF(AO873="総合事業","数式を削除して手入力",IFERROR(INDEX(【参考】数式用!$AT$3:$AV$452,MATCH(Q873&amp;V873,【参考】数式用!$AS$3:$AS$452,0),MATCH(VLOOKUP(Z873,【参考】数式用!$AW$2:$AX$53,2,FALSE),【参考】数式用!$AT$2:$AV$2,0)),10)))</f>
        <v/>
      </c>
      <c r="AN873" s="428" t="e">
        <f>IF($L$18="", "", VLOOKUP(Z873,【参考】数式用!$A$4:$M$54,13,FALSE))</f>
        <v>#N/A</v>
      </c>
      <c r="AO873" s="46" t="e">
        <f>VLOOKUP(Z873,【参考】数式用!$A$2:$N$54,14,FALSE)</f>
        <v>#N/A</v>
      </c>
    </row>
    <row r="874" spans="1:41" ht="50" customHeight="1">
      <c r="A874" s="495">
        <f t="shared" si="200"/>
        <v>817</v>
      </c>
      <c r="B874" s="542"/>
      <c r="C874" s="543"/>
      <c r="D874" s="543"/>
      <c r="E874" s="543"/>
      <c r="F874" s="543"/>
      <c r="G874" s="543"/>
      <c r="H874" s="543"/>
      <c r="I874" s="543"/>
      <c r="J874" s="543"/>
      <c r="K874" s="543"/>
      <c r="L874" s="536"/>
      <c r="M874" s="537"/>
      <c r="N874" s="537"/>
      <c r="O874" s="537"/>
      <c r="P874" s="538"/>
      <c r="Q874" s="502" t="s">
        <v>191</v>
      </c>
      <c r="R874" s="503"/>
      <c r="S874" s="503"/>
      <c r="T874" s="503"/>
      <c r="U874" s="504"/>
      <c r="V874" s="284"/>
      <c r="W874" s="499" t="str" cm="1">
        <f t="array" ref="W874">_xlfn.IFS(AND(B874="",Z874=""),"事業所番号及びサービス名を入力してください。",AND(B874="",Z874&lt;&gt;""),"事業所番号を入力してください。",AND(B874&lt;&gt;"",Z874=""),"サービス名を入力してください。",AND(B874&lt;&gt;"",Z874&lt;&gt;""),IF(LEFT(B874,2)="23",IFERROR(VLOOKUP(B874&amp;Z874,事業所一覧!$A$2:$D$44337,4,FALSE),"事業所番号若しくはサービス名に誤りがないか確認してください。"),"愛知県外の事業所は手入力してください。"))</f>
        <v>事業所番号及びサービス名を入力してください。</v>
      </c>
      <c r="X874" s="500"/>
      <c r="Y874" s="501"/>
      <c r="Z874" s="511"/>
      <c r="AA874" s="511"/>
      <c r="AB874" s="511"/>
      <c r="AC874" s="348" t="str">
        <f>IFERROR(VLOOKUP(Z874,【参考】数式用!$A$4:$B$54,2,FALSE),"")</f>
        <v/>
      </c>
      <c r="AD874" s="221"/>
      <c r="AE874" s="220" t="str">
        <f>IF(B874="","",IF(AO874="総合事業","数式を削除して手入力",IFERROR(INDEX(【参考】数式用!$AT$3:$AV$452,MATCH(Q874&amp;V874,【参考】数式用!$AS$3:$AS$452,0),MATCH(VLOOKUP(Z874,【参考】数式用!$AW$2:$AX$53,2,FALSE),【参考】数式用!$AT$2:$AV$2,0)),10)))</f>
        <v/>
      </c>
      <c r="AN874" s="428" t="e">
        <f>IF($L$18="", "", VLOOKUP(Z874,【参考】数式用!$A$4:$M$54,13,FALSE))</f>
        <v>#N/A</v>
      </c>
      <c r="AO874" s="46" t="e">
        <f>VLOOKUP(Z874,【参考】数式用!$A$2:$N$54,14,FALSE)</f>
        <v>#N/A</v>
      </c>
    </row>
    <row r="875" spans="1:41" ht="50" customHeight="1">
      <c r="A875" s="495">
        <f t="shared" si="200"/>
        <v>818</v>
      </c>
      <c r="B875" s="542"/>
      <c r="C875" s="543"/>
      <c r="D875" s="543"/>
      <c r="E875" s="543"/>
      <c r="F875" s="543"/>
      <c r="G875" s="543"/>
      <c r="H875" s="543"/>
      <c r="I875" s="543"/>
      <c r="J875" s="543"/>
      <c r="K875" s="543"/>
      <c r="L875" s="536"/>
      <c r="M875" s="537"/>
      <c r="N875" s="537"/>
      <c r="O875" s="537"/>
      <c r="P875" s="538"/>
      <c r="Q875" s="502" t="s">
        <v>191</v>
      </c>
      <c r="R875" s="503"/>
      <c r="S875" s="503"/>
      <c r="T875" s="503"/>
      <c r="U875" s="504"/>
      <c r="V875" s="284"/>
      <c r="W875" s="499" t="str" cm="1">
        <f t="array" ref="W875">_xlfn.IFS(AND(B875="",Z875=""),"事業所番号及びサービス名を入力してください。",AND(B875="",Z875&lt;&gt;""),"事業所番号を入力してください。",AND(B875&lt;&gt;"",Z875=""),"サービス名を入力してください。",AND(B875&lt;&gt;"",Z875&lt;&gt;""),IF(LEFT(B875,2)="23",IFERROR(VLOOKUP(B875&amp;Z875,事業所一覧!$A$2:$D$44337,4,FALSE),"事業所番号若しくはサービス名に誤りがないか確認してください。"),"愛知県外の事業所は手入力してください。"))</f>
        <v>事業所番号及びサービス名を入力してください。</v>
      </c>
      <c r="X875" s="500"/>
      <c r="Y875" s="501"/>
      <c r="Z875" s="511"/>
      <c r="AA875" s="511"/>
      <c r="AB875" s="511"/>
      <c r="AC875" s="348" t="str">
        <f>IFERROR(VLOOKUP(Z875,【参考】数式用!$A$4:$B$54,2,FALSE),"")</f>
        <v/>
      </c>
      <c r="AD875" s="221"/>
      <c r="AE875" s="220" t="str">
        <f>IF(B875="","",IF(AO875="総合事業","数式を削除して手入力",IFERROR(INDEX(【参考】数式用!$AT$3:$AV$452,MATCH(Q875&amp;V875,【参考】数式用!$AS$3:$AS$452,0),MATCH(VLOOKUP(Z875,【参考】数式用!$AW$2:$AX$53,2,FALSE),【参考】数式用!$AT$2:$AV$2,0)),10)))</f>
        <v/>
      </c>
      <c r="AN875" s="428" t="e">
        <f>IF($L$18="", "", VLOOKUP(Z875,【参考】数式用!$A$4:$M$54,13,FALSE))</f>
        <v>#N/A</v>
      </c>
      <c r="AO875" s="46" t="e">
        <f>VLOOKUP(Z875,【参考】数式用!$A$2:$N$54,14,FALSE)</f>
        <v>#N/A</v>
      </c>
    </row>
    <row r="876" spans="1:41" ht="50" customHeight="1">
      <c r="A876" s="495">
        <f t="shared" si="200"/>
        <v>819</v>
      </c>
      <c r="B876" s="542"/>
      <c r="C876" s="543"/>
      <c r="D876" s="543"/>
      <c r="E876" s="543"/>
      <c r="F876" s="543"/>
      <c r="G876" s="543"/>
      <c r="H876" s="543"/>
      <c r="I876" s="543"/>
      <c r="J876" s="543"/>
      <c r="K876" s="543"/>
      <c r="L876" s="536"/>
      <c r="M876" s="537"/>
      <c r="N876" s="537"/>
      <c r="O876" s="537"/>
      <c r="P876" s="538"/>
      <c r="Q876" s="502" t="s">
        <v>191</v>
      </c>
      <c r="R876" s="503"/>
      <c r="S876" s="503"/>
      <c r="T876" s="503"/>
      <c r="U876" s="504"/>
      <c r="V876" s="284"/>
      <c r="W876" s="499" t="str" cm="1">
        <f t="array" ref="W876">_xlfn.IFS(AND(B876="",Z876=""),"事業所番号及びサービス名を入力してください。",AND(B876="",Z876&lt;&gt;""),"事業所番号を入力してください。",AND(B876&lt;&gt;"",Z876=""),"サービス名を入力してください。",AND(B876&lt;&gt;"",Z876&lt;&gt;""),IF(LEFT(B876,2)="23",IFERROR(VLOOKUP(B876&amp;Z876,事業所一覧!$A$2:$D$44337,4,FALSE),"事業所番号若しくはサービス名に誤りがないか確認してください。"),"愛知県外の事業所は手入力してください。"))</f>
        <v>事業所番号及びサービス名を入力してください。</v>
      </c>
      <c r="X876" s="500"/>
      <c r="Y876" s="501"/>
      <c r="Z876" s="511"/>
      <c r="AA876" s="511"/>
      <c r="AB876" s="511"/>
      <c r="AC876" s="348" t="str">
        <f>IFERROR(VLOOKUP(Z876,【参考】数式用!$A$4:$B$54,2,FALSE),"")</f>
        <v/>
      </c>
      <c r="AD876" s="221"/>
      <c r="AE876" s="220" t="str">
        <f>IF(B876="","",IF(AO876="総合事業","数式を削除して手入力",IFERROR(INDEX(【参考】数式用!$AT$3:$AV$452,MATCH(Q876&amp;V876,【参考】数式用!$AS$3:$AS$452,0),MATCH(VLOOKUP(Z876,【参考】数式用!$AW$2:$AX$53,2,FALSE),【参考】数式用!$AT$2:$AV$2,0)),10)))</f>
        <v/>
      </c>
      <c r="AN876" s="428" t="e">
        <f>IF($L$18="", "", VLOOKUP(Z876,【参考】数式用!$A$4:$M$54,13,FALSE))</f>
        <v>#N/A</v>
      </c>
      <c r="AO876" s="46" t="e">
        <f>VLOOKUP(Z876,【参考】数式用!$A$2:$N$54,14,FALSE)</f>
        <v>#N/A</v>
      </c>
    </row>
    <row r="877" spans="1:41" ht="50" customHeight="1">
      <c r="A877" s="495">
        <f t="shared" si="200"/>
        <v>820</v>
      </c>
      <c r="B877" s="542"/>
      <c r="C877" s="543"/>
      <c r="D877" s="543"/>
      <c r="E877" s="543"/>
      <c r="F877" s="543"/>
      <c r="G877" s="543"/>
      <c r="H877" s="543"/>
      <c r="I877" s="543"/>
      <c r="J877" s="543"/>
      <c r="K877" s="543"/>
      <c r="L877" s="536"/>
      <c r="M877" s="537"/>
      <c r="N877" s="537"/>
      <c r="O877" s="537"/>
      <c r="P877" s="538"/>
      <c r="Q877" s="502" t="s">
        <v>191</v>
      </c>
      <c r="R877" s="503"/>
      <c r="S877" s="503"/>
      <c r="T877" s="503"/>
      <c r="U877" s="504"/>
      <c r="V877" s="284"/>
      <c r="W877" s="499" t="str" cm="1">
        <f t="array" ref="W877">_xlfn.IFS(AND(B877="",Z877=""),"事業所番号及びサービス名を入力してください。",AND(B877="",Z877&lt;&gt;""),"事業所番号を入力してください。",AND(B877&lt;&gt;"",Z877=""),"サービス名を入力してください。",AND(B877&lt;&gt;"",Z877&lt;&gt;""),IF(LEFT(B877,2)="23",IFERROR(VLOOKUP(B877&amp;Z877,事業所一覧!$A$2:$D$44337,4,FALSE),"事業所番号若しくはサービス名に誤りがないか確認してください。"),"愛知県外の事業所は手入力してください。"))</f>
        <v>事業所番号及びサービス名を入力してください。</v>
      </c>
      <c r="X877" s="500"/>
      <c r="Y877" s="501"/>
      <c r="Z877" s="511"/>
      <c r="AA877" s="511"/>
      <c r="AB877" s="511"/>
      <c r="AC877" s="348" t="str">
        <f>IFERROR(VLOOKUP(Z877,【参考】数式用!$A$4:$B$54,2,FALSE),"")</f>
        <v/>
      </c>
      <c r="AD877" s="221"/>
      <c r="AE877" s="220" t="str">
        <f>IF(B877="","",IF(AO877="総合事業","数式を削除して手入力",IFERROR(INDEX(【参考】数式用!$AT$3:$AV$452,MATCH(Q877&amp;V877,【参考】数式用!$AS$3:$AS$452,0),MATCH(VLOOKUP(Z877,【参考】数式用!$AW$2:$AX$53,2,FALSE),【参考】数式用!$AT$2:$AV$2,0)),10)))</f>
        <v/>
      </c>
      <c r="AN877" s="428" t="e">
        <f>IF($L$18="", "", VLOOKUP(Z877,【参考】数式用!$A$4:$M$54,13,FALSE))</f>
        <v>#N/A</v>
      </c>
      <c r="AO877" s="46" t="e">
        <f>VLOOKUP(Z877,【参考】数式用!$A$2:$N$54,14,FALSE)</f>
        <v>#N/A</v>
      </c>
    </row>
    <row r="878" spans="1:41" ht="50" customHeight="1">
      <c r="A878" s="495">
        <f t="shared" si="200"/>
        <v>821</v>
      </c>
      <c r="B878" s="542"/>
      <c r="C878" s="543"/>
      <c r="D878" s="543"/>
      <c r="E878" s="543"/>
      <c r="F878" s="543"/>
      <c r="G878" s="543"/>
      <c r="H878" s="543"/>
      <c r="I878" s="543"/>
      <c r="J878" s="543"/>
      <c r="K878" s="543"/>
      <c r="L878" s="536"/>
      <c r="M878" s="537"/>
      <c r="N878" s="537"/>
      <c r="O878" s="537"/>
      <c r="P878" s="538"/>
      <c r="Q878" s="502" t="s">
        <v>191</v>
      </c>
      <c r="R878" s="503"/>
      <c r="S878" s="503"/>
      <c r="T878" s="503"/>
      <c r="U878" s="504"/>
      <c r="V878" s="284"/>
      <c r="W878" s="499" t="str" cm="1">
        <f t="array" ref="W878">_xlfn.IFS(AND(B878="",Z878=""),"事業所番号及びサービス名を入力してください。",AND(B878="",Z878&lt;&gt;""),"事業所番号を入力してください。",AND(B878&lt;&gt;"",Z878=""),"サービス名を入力してください。",AND(B878&lt;&gt;"",Z878&lt;&gt;""),IF(LEFT(B878,2)="23",IFERROR(VLOOKUP(B878&amp;Z878,事業所一覧!$A$2:$D$44337,4,FALSE),"事業所番号若しくはサービス名に誤りがないか確認してください。"),"愛知県外の事業所は手入力してください。"))</f>
        <v>事業所番号及びサービス名を入力してください。</v>
      </c>
      <c r="X878" s="500"/>
      <c r="Y878" s="501"/>
      <c r="Z878" s="511"/>
      <c r="AA878" s="511"/>
      <c r="AB878" s="511"/>
      <c r="AC878" s="348" t="str">
        <f>IFERROR(VLOOKUP(Z878,【参考】数式用!$A$4:$B$54,2,FALSE),"")</f>
        <v/>
      </c>
      <c r="AD878" s="221"/>
      <c r="AE878" s="220" t="str">
        <f>IF(B878="","",IF(AO878="総合事業","数式を削除して手入力",IFERROR(INDEX(【参考】数式用!$AT$3:$AV$452,MATCH(Q878&amp;V878,【参考】数式用!$AS$3:$AS$452,0),MATCH(VLOOKUP(Z878,【参考】数式用!$AW$2:$AX$53,2,FALSE),【参考】数式用!$AT$2:$AV$2,0)),10)))</f>
        <v/>
      </c>
      <c r="AN878" s="428" t="e">
        <f>IF($L$18="", "", VLOOKUP(Z878,【参考】数式用!$A$4:$M$54,13,FALSE))</f>
        <v>#N/A</v>
      </c>
      <c r="AO878" s="46" t="e">
        <f>VLOOKUP(Z878,【参考】数式用!$A$2:$N$54,14,FALSE)</f>
        <v>#N/A</v>
      </c>
    </row>
    <row r="879" spans="1:41" ht="50" customHeight="1">
      <c r="A879" s="495">
        <f t="shared" si="200"/>
        <v>822</v>
      </c>
      <c r="B879" s="542"/>
      <c r="C879" s="543"/>
      <c r="D879" s="543"/>
      <c r="E879" s="543"/>
      <c r="F879" s="543"/>
      <c r="G879" s="543"/>
      <c r="H879" s="543"/>
      <c r="I879" s="543"/>
      <c r="J879" s="543"/>
      <c r="K879" s="543"/>
      <c r="L879" s="536"/>
      <c r="M879" s="537"/>
      <c r="N879" s="537"/>
      <c r="O879" s="537"/>
      <c r="P879" s="538"/>
      <c r="Q879" s="502" t="s">
        <v>191</v>
      </c>
      <c r="R879" s="503"/>
      <c r="S879" s="503"/>
      <c r="T879" s="503"/>
      <c r="U879" s="504"/>
      <c r="V879" s="284"/>
      <c r="W879" s="499" t="str" cm="1">
        <f t="array" ref="W879">_xlfn.IFS(AND(B879="",Z879=""),"事業所番号及びサービス名を入力してください。",AND(B879="",Z879&lt;&gt;""),"事業所番号を入力してください。",AND(B879&lt;&gt;"",Z879=""),"サービス名を入力してください。",AND(B879&lt;&gt;"",Z879&lt;&gt;""),IF(LEFT(B879,2)="23",IFERROR(VLOOKUP(B879&amp;Z879,事業所一覧!$A$2:$D$44337,4,FALSE),"事業所番号若しくはサービス名に誤りがないか確認してください。"),"愛知県外の事業所は手入力してください。"))</f>
        <v>事業所番号及びサービス名を入力してください。</v>
      </c>
      <c r="X879" s="500"/>
      <c r="Y879" s="501"/>
      <c r="Z879" s="511"/>
      <c r="AA879" s="511"/>
      <c r="AB879" s="511"/>
      <c r="AC879" s="348" t="str">
        <f>IFERROR(VLOOKUP(Z879,【参考】数式用!$A$4:$B$54,2,FALSE),"")</f>
        <v/>
      </c>
      <c r="AD879" s="221"/>
      <c r="AE879" s="220" t="str">
        <f>IF(B879="","",IF(AO879="総合事業","数式を削除して手入力",IFERROR(INDEX(【参考】数式用!$AT$3:$AV$452,MATCH(Q879&amp;V879,【参考】数式用!$AS$3:$AS$452,0),MATCH(VLOOKUP(Z879,【参考】数式用!$AW$2:$AX$53,2,FALSE),【参考】数式用!$AT$2:$AV$2,0)),10)))</f>
        <v/>
      </c>
      <c r="AN879" s="428" t="e">
        <f>IF($L$18="", "", VLOOKUP(Z879,【参考】数式用!$A$4:$M$54,13,FALSE))</f>
        <v>#N/A</v>
      </c>
      <c r="AO879" s="46" t="e">
        <f>VLOOKUP(Z879,【参考】数式用!$A$2:$N$54,14,FALSE)</f>
        <v>#N/A</v>
      </c>
    </row>
    <row r="880" spans="1:41" ht="50" customHeight="1">
      <c r="A880" s="495">
        <f t="shared" si="200"/>
        <v>823</v>
      </c>
      <c r="B880" s="542"/>
      <c r="C880" s="543"/>
      <c r="D880" s="543"/>
      <c r="E880" s="543"/>
      <c r="F880" s="543"/>
      <c r="G880" s="543"/>
      <c r="H880" s="543"/>
      <c r="I880" s="543"/>
      <c r="J880" s="543"/>
      <c r="K880" s="543"/>
      <c r="L880" s="536"/>
      <c r="M880" s="537"/>
      <c r="N880" s="537"/>
      <c r="O880" s="537"/>
      <c r="P880" s="538"/>
      <c r="Q880" s="502" t="s">
        <v>191</v>
      </c>
      <c r="R880" s="503"/>
      <c r="S880" s="503"/>
      <c r="T880" s="503"/>
      <c r="U880" s="504"/>
      <c r="V880" s="284"/>
      <c r="W880" s="499" t="str" cm="1">
        <f t="array" ref="W880">_xlfn.IFS(AND(B880="",Z880=""),"事業所番号及びサービス名を入力してください。",AND(B880="",Z880&lt;&gt;""),"事業所番号を入力してください。",AND(B880&lt;&gt;"",Z880=""),"サービス名を入力してください。",AND(B880&lt;&gt;"",Z880&lt;&gt;""),IF(LEFT(B880,2)="23",IFERROR(VLOOKUP(B880&amp;Z880,事業所一覧!$A$2:$D$44337,4,FALSE),"事業所番号若しくはサービス名に誤りがないか確認してください。"),"愛知県外の事業所は手入力してください。"))</f>
        <v>事業所番号及びサービス名を入力してください。</v>
      </c>
      <c r="X880" s="500"/>
      <c r="Y880" s="501"/>
      <c r="Z880" s="511"/>
      <c r="AA880" s="511"/>
      <c r="AB880" s="511"/>
      <c r="AC880" s="348" t="str">
        <f>IFERROR(VLOOKUP(Z880,【参考】数式用!$A$4:$B$54,2,FALSE),"")</f>
        <v/>
      </c>
      <c r="AD880" s="221"/>
      <c r="AE880" s="220" t="str">
        <f>IF(B880="","",IF(AO880="総合事業","数式を削除して手入力",IFERROR(INDEX(【参考】数式用!$AT$3:$AV$452,MATCH(Q880&amp;V880,【参考】数式用!$AS$3:$AS$452,0),MATCH(VLOOKUP(Z880,【参考】数式用!$AW$2:$AX$53,2,FALSE),【参考】数式用!$AT$2:$AV$2,0)),10)))</f>
        <v/>
      </c>
      <c r="AN880" s="428" t="e">
        <f>IF($L$18="", "", VLOOKUP(Z880,【参考】数式用!$A$4:$M$54,13,FALSE))</f>
        <v>#N/A</v>
      </c>
      <c r="AO880" s="46" t="e">
        <f>VLOOKUP(Z880,【参考】数式用!$A$2:$N$54,14,FALSE)</f>
        <v>#N/A</v>
      </c>
    </row>
    <row r="881" spans="1:41" ht="50" customHeight="1">
      <c r="A881" s="495">
        <f t="shared" si="200"/>
        <v>824</v>
      </c>
      <c r="B881" s="542"/>
      <c r="C881" s="543"/>
      <c r="D881" s="543"/>
      <c r="E881" s="543"/>
      <c r="F881" s="543"/>
      <c r="G881" s="543"/>
      <c r="H881" s="543"/>
      <c r="I881" s="543"/>
      <c r="J881" s="543"/>
      <c r="K881" s="543"/>
      <c r="L881" s="536"/>
      <c r="M881" s="537"/>
      <c r="N881" s="537"/>
      <c r="O881" s="537"/>
      <c r="P881" s="538"/>
      <c r="Q881" s="502" t="s">
        <v>191</v>
      </c>
      <c r="R881" s="503"/>
      <c r="S881" s="503"/>
      <c r="T881" s="503"/>
      <c r="U881" s="504"/>
      <c r="V881" s="284"/>
      <c r="W881" s="499" t="str" cm="1">
        <f t="array" ref="W881">_xlfn.IFS(AND(B881="",Z881=""),"事業所番号及びサービス名を入力してください。",AND(B881="",Z881&lt;&gt;""),"事業所番号を入力してください。",AND(B881&lt;&gt;"",Z881=""),"サービス名を入力してください。",AND(B881&lt;&gt;"",Z881&lt;&gt;""),IF(LEFT(B881,2)="23",IFERROR(VLOOKUP(B881&amp;Z881,事業所一覧!$A$2:$D$44337,4,FALSE),"事業所番号若しくはサービス名に誤りがないか確認してください。"),"愛知県外の事業所は手入力してください。"))</f>
        <v>事業所番号及びサービス名を入力してください。</v>
      </c>
      <c r="X881" s="500"/>
      <c r="Y881" s="501"/>
      <c r="Z881" s="511"/>
      <c r="AA881" s="511"/>
      <c r="AB881" s="511"/>
      <c r="AC881" s="348" t="str">
        <f>IFERROR(VLOOKUP(Z881,【参考】数式用!$A$4:$B$54,2,FALSE),"")</f>
        <v/>
      </c>
      <c r="AD881" s="221"/>
      <c r="AE881" s="220" t="str">
        <f>IF(B881="","",IF(AO881="総合事業","数式を削除して手入力",IFERROR(INDEX(【参考】数式用!$AT$3:$AV$452,MATCH(Q881&amp;V881,【参考】数式用!$AS$3:$AS$452,0),MATCH(VLOOKUP(Z881,【参考】数式用!$AW$2:$AX$53,2,FALSE),【参考】数式用!$AT$2:$AV$2,0)),10)))</f>
        <v/>
      </c>
      <c r="AN881" s="428" t="e">
        <f>IF($L$18="", "", VLOOKUP(Z881,【参考】数式用!$A$4:$M$54,13,FALSE))</f>
        <v>#N/A</v>
      </c>
      <c r="AO881" s="46" t="e">
        <f>VLOOKUP(Z881,【参考】数式用!$A$2:$N$54,14,FALSE)</f>
        <v>#N/A</v>
      </c>
    </row>
    <row r="882" spans="1:41" ht="50" customHeight="1">
      <c r="A882" s="495">
        <f t="shared" si="200"/>
        <v>825</v>
      </c>
      <c r="B882" s="542"/>
      <c r="C882" s="543"/>
      <c r="D882" s="543"/>
      <c r="E882" s="543"/>
      <c r="F882" s="543"/>
      <c r="G882" s="543"/>
      <c r="H882" s="543"/>
      <c r="I882" s="543"/>
      <c r="J882" s="543"/>
      <c r="K882" s="543"/>
      <c r="L882" s="536"/>
      <c r="M882" s="537"/>
      <c r="N882" s="537"/>
      <c r="O882" s="537"/>
      <c r="P882" s="538"/>
      <c r="Q882" s="502" t="s">
        <v>191</v>
      </c>
      <c r="R882" s="503"/>
      <c r="S882" s="503"/>
      <c r="T882" s="503"/>
      <c r="U882" s="504"/>
      <c r="V882" s="284"/>
      <c r="W882" s="499" t="str" cm="1">
        <f t="array" ref="W882">_xlfn.IFS(AND(B882="",Z882=""),"事業所番号及びサービス名を入力してください。",AND(B882="",Z882&lt;&gt;""),"事業所番号を入力してください。",AND(B882&lt;&gt;"",Z882=""),"サービス名を入力してください。",AND(B882&lt;&gt;"",Z882&lt;&gt;""),IF(LEFT(B882,2)="23",IFERROR(VLOOKUP(B882&amp;Z882,事業所一覧!$A$2:$D$44337,4,FALSE),"事業所番号若しくはサービス名に誤りがないか確認してください。"),"愛知県外の事業所は手入力してください。"))</f>
        <v>事業所番号及びサービス名を入力してください。</v>
      </c>
      <c r="X882" s="500"/>
      <c r="Y882" s="501"/>
      <c r="Z882" s="511"/>
      <c r="AA882" s="511"/>
      <c r="AB882" s="511"/>
      <c r="AC882" s="348" t="str">
        <f>IFERROR(VLOOKUP(Z882,【参考】数式用!$A$4:$B$54,2,FALSE),"")</f>
        <v/>
      </c>
      <c r="AD882" s="221"/>
      <c r="AE882" s="220" t="str">
        <f>IF(B882="","",IF(AO882="総合事業","数式を削除して手入力",IFERROR(INDEX(【参考】数式用!$AT$3:$AV$452,MATCH(Q882&amp;V882,【参考】数式用!$AS$3:$AS$452,0),MATCH(VLOOKUP(Z882,【参考】数式用!$AW$2:$AX$53,2,FALSE),【参考】数式用!$AT$2:$AV$2,0)),10)))</f>
        <v/>
      </c>
      <c r="AN882" s="428" t="e">
        <f>IF($L$18="", "", VLOOKUP(Z882,【参考】数式用!$A$4:$M$54,13,FALSE))</f>
        <v>#N/A</v>
      </c>
      <c r="AO882" s="46" t="e">
        <f>VLOOKUP(Z882,【参考】数式用!$A$2:$N$54,14,FALSE)</f>
        <v>#N/A</v>
      </c>
    </row>
    <row r="883" spans="1:41" ht="50" customHeight="1">
      <c r="A883" s="495">
        <f t="shared" si="200"/>
        <v>826</v>
      </c>
      <c r="B883" s="542"/>
      <c r="C883" s="543"/>
      <c r="D883" s="543"/>
      <c r="E883" s="543"/>
      <c r="F883" s="543"/>
      <c r="G883" s="543"/>
      <c r="H883" s="543"/>
      <c r="I883" s="543"/>
      <c r="J883" s="543"/>
      <c r="K883" s="543"/>
      <c r="L883" s="536"/>
      <c r="M883" s="537"/>
      <c r="N883" s="537"/>
      <c r="O883" s="537"/>
      <c r="P883" s="538"/>
      <c r="Q883" s="502" t="s">
        <v>191</v>
      </c>
      <c r="R883" s="503"/>
      <c r="S883" s="503"/>
      <c r="T883" s="503"/>
      <c r="U883" s="504"/>
      <c r="V883" s="284"/>
      <c r="W883" s="499" t="str" cm="1">
        <f t="array" ref="W883">_xlfn.IFS(AND(B883="",Z883=""),"事業所番号及びサービス名を入力してください。",AND(B883="",Z883&lt;&gt;""),"事業所番号を入力してください。",AND(B883&lt;&gt;"",Z883=""),"サービス名を入力してください。",AND(B883&lt;&gt;"",Z883&lt;&gt;""),IF(LEFT(B883,2)="23",IFERROR(VLOOKUP(B883&amp;Z883,事業所一覧!$A$2:$D$44337,4,FALSE),"事業所番号若しくはサービス名に誤りがないか確認してください。"),"愛知県外の事業所は手入力してください。"))</f>
        <v>事業所番号及びサービス名を入力してください。</v>
      </c>
      <c r="X883" s="500"/>
      <c r="Y883" s="501"/>
      <c r="Z883" s="511"/>
      <c r="AA883" s="511"/>
      <c r="AB883" s="511"/>
      <c r="AC883" s="348" t="str">
        <f>IFERROR(VLOOKUP(Z883,【参考】数式用!$A$4:$B$54,2,FALSE),"")</f>
        <v/>
      </c>
      <c r="AD883" s="221"/>
      <c r="AE883" s="220" t="str">
        <f>IF(B883="","",IF(AO883="総合事業","数式を削除して手入力",IFERROR(INDEX(【参考】数式用!$AT$3:$AV$452,MATCH(Q883&amp;V883,【参考】数式用!$AS$3:$AS$452,0),MATCH(VLOOKUP(Z883,【参考】数式用!$AW$2:$AX$53,2,FALSE),【参考】数式用!$AT$2:$AV$2,0)),10)))</f>
        <v/>
      </c>
      <c r="AN883" s="428" t="e">
        <f>IF($L$18="", "", VLOOKUP(Z883,【参考】数式用!$A$4:$M$54,13,FALSE))</f>
        <v>#N/A</v>
      </c>
      <c r="AO883" s="46" t="e">
        <f>VLOOKUP(Z883,【参考】数式用!$A$2:$N$54,14,FALSE)</f>
        <v>#N/A</v>
      </c>
    </row>
    <row r="884" spans="1:41" ht="50" customHeight="1">
      <c r="A884" s="495">
        <f t="shared" si="200"/>
        <v>827</v>
      </c>
      <c r="B884" s="542"/>
      <c r="C884" s="543"/>
      <c r="D884" s="543"/>
      <c r="E884" s="543"/>
      <c r="F884" s="543"/>
      <c r="G884" s="543"/>
      <c r="H884" s="543"/>
      <c r="I884" s="543"/>
      <c r="J884" s="543"/>
      <c r="K884" s="543"/>
      <c r="L884" s="536"/>
      <c r="M884" s="537"/>
      <c r="N884" s="537"/>
      <c r="O884" s="537"/>
      <c r="P884" s="538"/>
      <c r="Q884" s="502" t="s">
        <v>191</v>
      </c>
      <c r="R884" s="503"/>
      <c r="S884" s="503"/>
      <c r="T884" s="503"/>
      <c r="U884" s="504"/>
      <c r="V884" s="284"/>
      <c r="W884" s="499" t="str" cm="1">
        <f t="array" ref="W884">_xlfn.IFS(AND(B884="",Z884=""),"事業所番号及びサービス名を入力してください。",AND(B884="",Z884&lt;&gt;""),"事業所番号を入力してください。",AND(B884&lt;&gt;"",Z884=""),"サービス名を入力してください。",AND(B884&lt;&gt;"",Z884&lt;&gt;""),IF(LEFT(B884,2)="23",IFERROR(VLOOKUP(B884&amp;Z884,事業所一覧!$A$2:$D$44337,4,FALSE),"事業所番号若しくはサービス名に誤りがないか確認してください。"),"愛知県外の事業所は手入力してください。"))</f>
        <v>事業所番号及びサービス名を入力してください。</v>
      </c>
      <c r="X884" s="500"/>
      <c r="Y884" s="501"/>
      <c r="Z884" s="511"/>
      <c r="AA884" s="511"/>
      <c r="AB884" s="511"/>
      <c r="AC884" s="348" t="str">
        <f>IFERROR(VLOOKUP(Z884,【参考】数式用!$A$4:$B$54,2,FALSE),"")</f>
        <v/>
      </c>
      <c r="AD884" s="221"/>
      <c r="AE884" s="220" t="str">
        <f>IF(B884="","",IF(AO884="総合事業","数式を削除して手入力",IFERROR(INDEX(【参考】数式用!$AT$3:$AV$452,MATCH(Q884&amp;V884,【参考】数式用!$AS$3:$AS$452,0),MATCH(VLOOKUP(Z884,【参考】数式用!$AW$2:$AX$53,2,FALSE),【参考】数式用!$AT$2:$AV$2,0)),10)))</f>
        <v/>
      </c>
      <c r="AN884" s="428" t="e">
        <f>IF($L$18="", "", VLOOKUP(Z884,【参考】数式用!$A$4:$M$54,13,FALSE))</f>
        <v>#N/A</v>
      </c>
      <c r="AO884" s="46" t="e">
        <f>VLOOKUP(Z884,【参考】数式用!$A$2:$N$54,14,FALSE)</f>
        <v>#N/A</v>
      </c>
    </row>
    <row r="885" spans="1:41" ht="50" customHeight="1">
      <c r="A885" s="495">
        <f t="shared" si="200"/>
        <v>828</v>
      </c>
      <c r="B885" s="542"/>
      <c r="C885" s="543"/>
      <c r="D885" s="543"/>
      <c r="E885" s="543"/>
      <c r="F885" s="543"/>
      <c r="G885" s="543"/>
      <c r="H885" s="543"/>
      <c r="I885" s="543"/>
      <c r="J885" s="543"/>
      <c r="K885" s="543"/>
      <c r="L885" s="536"/>
      <c r="M885" s="537"/>
      <c r="N885" s="537"/>
      <c r="O885" s="537"/>
      <c r="P885" s="538"/>
      <c r="Q885" s="502" t="s">
        <v>191</v>
      </c>
      <c r="R885" s="503"/>
      <c r="S885" s="503"/>
      <c r="T885" s="503"/>
      <c r="U885" s="504"/>
      <c r="V885" s="284"/>
      <c r="W885" s="499" t="str" cm="1">
        <f t="array" ref="W885">_xlfn.IFS(AND(B885="",Z885=""),"事業所番号及びサービス名を入力してください。",AND(B885="",Z885&lt;&gt;""),"事業所番号を入力してください。",AND(B885&lt;&gt;"",Z885=""),"サービス名を入力してください。",AND(B885&lt;&gt;"",Z885&lt;&gt;""),IF(LEFT(B885,2)="23",IFERROR(VLOOKUP(B885&amp;Z885,事業所一覧!$A$2:$D$44337,4,FALSE),"事業所番号若しくはサービス名に誤りがないか確認してください。"),"愛知県外の事業所は手入力してください。"))</f>
        <v>事業所番号及びサービス名を入力してください。</v>
      </c>
      <c r="X885" s="500"/>
      <c r="Y885" s="501"/>
      <c r="Z885" s="511"/>
      <c r="AA885" s="511"/>
      <c r="AB885" s="511"/>
      <c r="AC885" s="348" t="str">
        <f>IFERROR(VLOOKUP(Z885,【参考】数式用!$A$4:$B$54,2,FALSE),"")</f>
        <v/>
      </c>
      <c r="AD885" s="221"/>
      <c r="AE885" s="220" t="str">
        <f>IF(B885="","",IF(AO885="総合事業","数式を削除して手入力",IFERROR(INDEX(【参考】数式用!$AT$3:$AV$452,MATCH(Q885&amp;V885,【参考】数式用!$AS$3:$AS$452,0),MATCH(VLOOKUP(Z885,【参考】数式用!$AW$2:$AX$53,2,FALSE),【参考】数式用!$AT$2:$AV$2,0)),10)))</f>
        <v/>
      </c>
      <c r="AN885" s="428" t="e">
        <f>IF($L$18="", "", VLOOKUP(Z885,【参考】数式用!$A$4:$M$54,13,FALSE))</f>
        <v>#N/A</v>
      </c>
      <c r="AO885" s="46" t="e">
        <f>VLOOKUP(Z885,【参考】数式用!$A$2:$N$54,14,FALSE)</f>
        <v>#N/A</v>
      </c>
    </row>
    <row r="886" spans="1:41" ht="50" customHeight="1">
      <c r="A886" s="495">
        <f t="shared" si="200"/>
        <v>829</v>
      </c>
      <c r="B886" s="542"/>
      <c r="C886" s="543"/>
      <c r="D886" s="543"/>
      <c r="E886" s="543"/>
      <c r="F886" s="543"/>
      <c r="G886" s="543"/>
      <c r="H886" s="543"/>
      <c r="I886" s="543"/>
      <c r="J886" s="543"/>
      <c r="K886" s="543"/>
      <c r="L886" s="536"/>
      <c r="M886" s="537"/>
      <c r="N886" s="537"/>
      <c r="O886" s="537"/>
      <c r="P886" s="538"/>
      <c r="Q886" s="502" t="s">
        <v>191</v>
      </c>
      <c r="R886" s="503"/>
      <c r="S886" s="503"/>
      <c r="T886" s="503"/>
      <c r="U886" s="504"/>
      <c r="V886" s="284"/>
      <c r="W886" s="499" t="str" cm="1">
        <f t="array" ref="W886">_xlfn.IFS(AND(B886="",Z886=""),"事業所番号及びサービス名を入力してください。",AND(B886="",Z886&lt;&gt;""),"事業所番号を入力してください。",AND(B886&lt;&gt;"",Z886=""),"サービス名を入力してください。",AND(B886&lt;&gt;"",Z886&lt;&gt;""),IF(LEFT(B886,2)="23",IFERROR(VLOOKUP(B886&amp;Z886,事業所一覧!$A$2:$D$44337,4,FALSE),"事業所番号若しくはサービス名に誤りがないか確認してください。"),"愛知県外の事業所は手入力してください。"))</f>
        <v>事業所番号及びサービス名を入力してください。</v>
      </c>
      <c r="X886" s="500"/>
      <c r="Y886" s="501"/>
      <c r="Z886" s="511"/>
      <c r="AA886" s="511"/>
      <c r="AB886" s="511"/>
      <c r="AC886" s="348" t="str">
        <f>IFERROR(VLOOKUP(Z886,【参考】数式用!$A$4:$B$54,2,FALSE),"")</f>
        <v/>
      </c>
      <c r="AD886" s="221"/>
      <c r="AE886" s="220" t="str">
        <f>IF(B886="","",IF(AO886="総合事業","数式を削除して手入力",IFERROR(INDEX(【参考】数式用!$AT$3:$AV$452,MATCH(Q886&amp;V886,【参考】数式用!$AS$3:$AS$452,0),MATCH(VLOOKUP(Z886,【参考】数式用!$AW$2:$AX$53,2,FALSE),【参考】数式用!$AT$2:$AV$2,0)),10)))</f>
        <v/>
      </c>
      <c r="AN886" s="428" t="e">
        <f>IF($L$18="", "", VLOOKUP(Z886,【参考】数式用!$A$4:$M$54,13,FALSE))</f>
        <v>#N/A</v>
      </c>
      <c r="AO886" s="46" t="e">
        <f>VLOOKUP(Z886,【参考】数式用!$A$2:$N$54,14,FALSE)</f>
        <v>#N/A</v>
      </c>
    </row>
    <row r="887" spans="1:41" ht="50" customHeight="1">
      <c r="A887" s="495">
        <f t="shared" si="200"/>
        <v>830</v>
      </c>
      <c r="B887" s="542"/>
      <c r="C887" s="543"/>
      <c r="D887" s="543"/>
      <c r="E887" s="543"/>
      <c r="F887" s="543"/>
      <c r="G887" s="543"/>
      <c r="H887" s="543"/>
      <c r="I887" s="543"/>
      <c r="J887" s="543"/>
      <c r="K887" s="543"/>
      <c r="L887" s="536"/>
      <c r="M887" s="537"/>
      <c r="N887" s="537"/>
      <c r="O887" s="537"/>
      <c r="P887" s="538"/>
      <c r="Q887" s="502" t="s">
        <v>191</v>
      </c>
      <c r="R887" s="503"/>
      <c r="S887" s="503"/>
      <c r="T887" s="503"/>
      <c r="U887" s="504"/>
      <c r="V887" s="284"/>
      <c r="W887" s="499" t="str" cm="1">
        <f t="array" ref="W887">_xlfn.IFS(AND(B887="",Z887=""),"事業所番号及びサービス名を入力してください。",AND(B887="",Z887&lt;&gt;""),"事業所番号を入力してください。",AND(B887&lt;&gt;"",Z887=""),"サービス名を入力してください。",AND(B887&lt;&gt;"",Z887&lt;&gt;""),IF(LEFT(B887,2)="23",IFERROR(VLOOKUP(B887&amp;Z887,事業所一覧!$A$2:$D$44337,4,FALSE),"事業所番号若しくはサービス名に誤りがないか確認してください。"),"愛知県外の事業所は手入力してください。"))</f>
        <v>事業所番号及びサービス名を入力してください。</v>
      </c>
      <c r="X887" s="500"/>
      <c r="Y887" s="501"/>
      <c r="Z887" s="511"/>
      <c r="AA887" s="511"/>
      <c r="AB887" s="511"/>
      <c r="AC887" s="348" t="str">
        <f>IFERROR(VLOOKUP(Z887,【参考】数式用!$A$4:$B$54,2,FALSE),"")</f>
        <v/>
      </c>
      <c r="AD887" s="221"/>
      <c r="AE887" s="220" t="str">
        <f>IF(B887="","",IF(AO887="総合事業","数式を削除して手入力",IFERROR(INDEX(【参考】数式用!$AT$3:$AV$452,MATCH(Q887&amp;V887,【参考】数式用!$AS$3:$AS$452,0),MATCH(VLOOKUP(Z887,【参考】数式用!$AW$2:$AX$53,2,FALSE),【参考】数式用!$AT$2:$AV$2,0)),10)))</f>
        <v/>
      </c>
      <c r="AN887" s="428" t="e">
        <f>IF($L$18="", "", VLOOKUP(Z887,【参考】数式用!$A$4:$M$54,13,FALSE))</f>
        <v>#N/A</v>
      </c>
      <c r="AO887" s="46" t="e">
        <f>VLOOKUP(Z887,【参考】数式用!$A$2:$N$54,14,FALSE)</f>
        <v>#N/A</v>
      </c>
    </row>
    <row r="888" spans="1:41" ht="50" customHeight="1">
      <c r="A888" s="495">
        <f t="shared" si="200"/>
        <v>831</v>
      </c>
      <c r="B888" s="542"/>
      <c r="C888" s="543"/>
      <c r="D888" s="543"/>
      <c r="E888" s="543"/>
      <c r="F888" s="543"/>
      <c r="G888" s="543"/>
      <c r="H888" s="543"/>
      <c r="I888" s="543"/>
      <c r="J888" s="543"/>
      <c r="K888" s="543"/>
      <c r="L888" s="536"/>
      <c r="M888" s="537"/>
      <c r="N888" s="537"/>
      <c r="O888" s="537"/>
      <c r="P888" s="538"/>
      <c r="Q888" s="502" t="s">
        <v>191</v>
      </c>
      <c r="R888" s="503"/>
      <c r="S888" s="503"/>
      <c r="T888" s="503"/>
      <c r="U888" s="504"/>
      <c r="V888" s="284"/>
      <c r="W888" s="499" t="str" cm="1">
        <f t="array" ref="W888">_xlfn.IFS(AND(B888="",Z888=""),"事業所番号及びサービス名を入力してください。",AND(B888="",Z888&lt;&gt;""),"事業所番号を入力してください。",AND(B888&lt;&gt;"",Z888=""),"サービス名を入力してください。",AND(B888&lt;&gt;"",Z888&lt;&gt;""),IF(LEFT(B888,2)="23",IFERROR(VLOOKUP(B888&amp;Z888,事業所一覧!$A$2:$D$44337,4,FALSE),"事業所番号若しくはサービス名に誤りがないか確認してください。"),"愛知県外の事業所は手入力してください。"))</f>
        <v>事業所番号及びサービス名を入力してください。</v>
      </c>
      <c r="X888" s="500"/>
      <c r="Y888" s="501"/>
      <c r="Z888" s="511"/>
      <c r="AA888" s="511"/>
      <c r="AB888" s="511"/>
      <c r="AC888" s="348" t="str">
        <f>IFERROR(VLOOKUP(Z888,【参考】数式用!$A$4:$B$54,2,FALSE),"")</f>
        <v/>
      </c>
      <c r="AD888" s="221"/>
      <c r="AE888" s="220" t="str">
        <f>IF(B888="","",IF(AO888="総合事業","数式を削除して手入力",IFERROR(INDEX(【参考】数式用!$AT$3:$AV$452,MATCH(Q888&amp;V888,【参考】数式用!$AS$3:$AS$452,0),MATCH(VLOOKUP(Z888,【参考】数式用!$AW$2:$AX$53,2,FALSE),【参考】数式用!$AT$2:$AV$2,0)),10)))</f>
        <v/>
      </c>
      <c r="AN888" s="428" t="e">
        <f>IF($L$18="", "", VLOOKUP(Z888,【参考】数式用!$A$4:$M$54,13,FALSE))</f>
        <v>#N/A</v>
      </c>
      <c r="AO888" s="46" t="e">
        <f>VLOOKUP(Z888,【参考】数式用!$A$2:$N$54,14,FALSE)</f>
        <v>#N/A</v>
      </c>
    </row>
    <row r="889" spans="1:41" ht="50" customHeight="1">
      <c r="A889" s="495">
        <f t="shared" si="200"/>
        <v>832</v>
      </c>
      <c r="B889" s="542"/>
      <c r="C889" s="543"/>
      <c r="D889" s="543"/>
      <c r="E889" s="543"/>
      <c r="F889" s="543"/>
      <c r="G889" s="543"/>
      <c r="H889" s="543"/>
      <c r="I889" s="543"/>
      <c r="J889" s="543"/>
      <c r="K889" s="543"/>
      <c r="L889" s="536"/>
      <c r="M889" s="537"/>
      <c r="N889" s="537"/>
      <c r="O889" s="537"/>
      <c r="P889" s="538"/>
      <c r="Q889" s="502" t="s">
        <v>191</v>
      </c>
      <c r="R889" s="503"/>
      <c r="S889" s="503"/>
      <c r="T889" s="503"/>
      <c r="U889" s="504"/>
      <c r="V889" s="284"/>
      <c r="W889" s="499" t="str" cm="1">
        <f t="array" ref="W889">_xlfn.IFS(AND(B889="",Z889=""),"事業所番号及びサービス名を入力してください。",AND(B889="",Z889&lt;&gt;""),"事業所番号を入力してください。",AND(B889&lt;&gt;"",Z889=""),"サービス名を入力してください。",AND(B889&lt;&gt;"",Z889&lt;&gt;""),IF(LEFT(B889,2)="23",IFERROR(VLOOKUP(B889&amp;Z889,事業所一覧!$A$2:$D$44337,4,FALSE),"事業所番号若しくはサービス名に誤りがないか確認してください。"),"愛知県外の事業所は手入力してください。"))</f>
        <v>事業所番号及びサービス名を入力してください。</v>
      </c>
      <c r="X889" s="500"/>
      <c r="Y889" s="501"/>
      <c r="Z889" s="511"/>
      <c r="AA889" s="511"/>
      <c r="AB889" s="511"/>
      <c r="AC889" s="348" t="str">
        <f>IFERROR(VLOOKUP(Z889,【参考】数式用!$A$4:$B$54,2,FALSE),"")</f>
        <v/>
      </c>
      <c r="AD889" s="221"/>
      <c r="AE889" s="220" t="str">
        <f>IF(B889="","",IF(AO889="総合事業","数式を削除して手入力",IFERROR(INDEX(【参考】数式用!$AT$3:$AV$452,MATCH(Q889&amp;V889,【参考】数式用!$AS$3:$AS$452,0),MATCH(VLOOKUP(Z889,【参考】数式用!$AW$2:$AX$53,2,FALSE),【参考】数式用!$AT$2:$AV$2,0)),10)))</f>
        <v/>
      </c>
      <c r="AN889" s="428" t="e">
        <f>IF($L$18="", "", VLOOKUP(Z889,【参考】数式用!$A$4:$M$54,13,FALSE))</f>
        <v>#N/A</v>
      </c>
      <c r="AO889" s="46" t="e">
        <f>VLOOKUP(Z889,【参考】数式用!$A$2:$N$54,14,FALSE)</f>
        <v>#N/A</v>
      </c>
    </row>
    <row r="890" spans="1:41" ht="50" customHeight="1">
      <c r="A890" s="495">
        <f t="shared" si="200"/>
        <v>833</v>
      </c>
      <c r="B890" s="542"/>
      <c r="C890" s="543"/>
      <c r="D890" s="543"/>
      <c r="E890" s="543"/>
      <c r="F890" s="543"/>
      <c r="G890" s="543"/>
      <c r="H890" s="543"/>
      <c r="I890" s="543"/>
      <c r="J890" s="543"/>
      <c r="K890" s="543"/>
      <c r="L890" s="536"/>
      <c r="M890" s="537"/>
      <c r="N890" s="537"/>
      <c r="O890" s="537"/>
      <c r="P890" s="538"/>
      <c r="Q890" s="502" t="s">
        <v>191</v>
      </c>
      <c r="R890" s="503"/>
      <c r="S890" s="503"/>
      <c r="T890" s="503"/>
      <c r="U890" s="504"/>
      <c r="V890" s="284"/>
      <c r="W890" s="499" t="str" cm="1">
        <f t="array" ref="W890">_xlfn.IFS(AND(B890="",Z890=""),"事業所番号及びサービス名を入力してください。",AND(B890="",Z890&lt;&gt;""),"事業所番号を入力してください。",AND(B890&lt;&gt;"",Z890=""),"サービス名を入力してください。",AND(B890&lt;&gt;"",Z890&lt;&gt;""),IF(LEFT(B890,2)="23",IFERROR(VLOOKUP(B890&amp;Z890,事業所一覧!$A$2:$D$44337,4,FALSE),"事業所番号若しくはサービス名に誤りがないか確認してください。"),"愛知県外の事業所は手入力してください。"))</f>
        <v>事業所番号及びサービス名を入力してください。</v>
      </c>
      <c r="X890" s="500"/>
      <c r="Y890" s="501"/>
      <c r="Z890" s="511"/>
      <c r="AA890" s="511"/>
      <c r="AB890" s="511"/>
      <c r="AC890" s="348" t="str">
        <f>IFERROR(VLOOKUP(Z890,【参考】数式用!$A$4:$B$54,2,FALSE),"")</f>
        <v/>
      </c>
      <c r="AD890" s="221"/>
      <c r="AE890" s="220" t="str">
        <f>IF(B890="","",IF(AO890="総合事業","数式を削除して手入力",IFERROR(INDEX(【参考】数式用!$AT$3:$AV$452,MATCH(Q890&amp;V890,【参考】数式用!$AS$3:$AS$452,0),MATCH(VLOOKUP(Z890,【参考】数式用!$AW$2:$AX$53,2,FALSE),【参考】数式用!$AT$2:$AV$2,0)),10)))</f>
        <v/>
      </c>
      <c r="AN890" s="428" t="e">
        <f>IF($L$18="", "", VLOOKUP(Z890,【参考】数式用!$A$4:$M$54,13,FALSE))</f>
        <v>#N/A</v>
      </c>
      <c r="AO890" s="46" t="e">
        <f>VLOOKUP(Z890,【参考】数式用!$A$2:$N$54,14,FALSE)</f>
        <v>#N/A</v>
      </c>
    </row>
    <row r="891" spans="1:41" ht="50" customHeight="1">
      <c r="A891" s="495">
        <f t="shared" si="200"/>
        <v>834</v>
      </c>
      <c r="B891" s="542"/>
      <c r="C891" s="543"/>
      <c r="D891" s="543"/>
      <c r="E891" s="543"/>
      <c r="F891" s="543"/>
      <c r="G891" s="543"/>
      <c r="H891" s="543"/>
      <c r="I891" s="543"/>
      <c r="J891" s="543"/>
      <c r="K891" s="543"/>
      <c r="L891" s="536"/>
      <c r="M891" s="537"/>
      <c r="N891" s="537"/>
      <c r="O891" s="537"/>
      <c r="P891" s="538"/>
      <c r="Q891" s="502" t="s">
        <v>191</v>
      </c>
      <c r="R891" s="503"/>
      <c r="S891" s="503"/>
      <c r="T891" s="503"/>
      <c r="U891" s="504"/>
      <c r="V891" s="284"/>
      <c r="W891" s="499" t="str" cm="1">
        <f t="array" ref="W891">_xlfn.IFS(AND(B891="",Z891=""),"事業所番号及びサービス名を入力してください。",AND(B891="",Z891&lt;&gt;""),"事業所番号を入力してください。",AND(B891&lt;&gt;"",Z891=""),"サービス名を入力してください。",AND(B891&lt;&gt;"",Z891&lt;&gt;""),IF(LEFT(B891,2)="23",IFERROR(VLOOKUP(B891&amp;Z891,事業所一覧!$A$2:$D$44337,4,FALSE),"事業所番号若しくはサービス名に誤りがないか確認してください。"),"愛知県外の事業所は手入力してください。"))</f>
        <v>事業所番号及びサービス名を入力してください。</v>
      </c>
      <c r="X891" s="500"/>
      <c r="Y891" s="501"/>
      <c r="Z891" s="511"/>
      <c r="AA891" s="511"/>
      <c r="AB891" s="511"/>
      <c r="AC891" s="348" t="str">
        <f>IFERROR(VLOOKUP(Z891,【参考】数式用!$A$4:$B$54,2,FALSE),"")</f>
        <v/>
      </c>
      <c r="AD891" s="221"/>
      <c r="AE891" s="220" t="str">
        <f>IF(B891="","",IF(AO891="総合事業","数式を削除して手入力",IFERROR(INDEX(【参考】数式用!$AT$3:$AV$452,MATCH(Q891&amp;V891,【参考】数式用!$AS$3:$AS$452,0),MATCH(VLOOKUP(Z891,【参考】数式用!$AW$2:$AX$53,2,FALSE),【参考】数式用!$AT$2:$AV$2,0)),10)))</f>
        <v/>
      </c>
      <c r="AN891" s="428" t="e">
        <f>IF($L$18="", "", VLOOKUP(Z891,【参考】数式用!$A$4:$M$54,13,FALSE))</f>
        <v>#N/A</v>
      </c>
      <c r="AO891" s="46" t="e">
        <f>VLOOKUP(Z891,【参考】数式用!$A$2:$N$54,14,FALSE)</f>
        <v>#N/A</v>
      </c>
    </row>
    <row r="892" spans="1:41" ht="50" customHeight="1">
      <c r="A892" s="495">
        <f t="shared" si="200"/>
        <v>835</v>
      </c>
      <c r="B892" s="542"/>
      <c r="C892" s="543"/>
      <c r="D892" s="543"/>
      <c r="E892" s="543"/>
      <c r="F892" s="543"/>
      <c r="G892" s="543"/>
      <c r="H892" s="543"/>
      <c r="I892" s="543"/>
      <c r="J892" s="543"/>
      <c r="K892" s="543"/>
      <c r="L892" s="536"/>
      <c r="M892" s="537"/>
      <c r="N892" s="537"/>
      <c r="O892" s="537"/>
      <c r="P892" s="538"/>
      <c r="Q892" s="502" t="s">
        <v>191</v>
      </c>
      <c r="R892" s="503"/>
      <c r="S892" s="503"/>
      <c r="T892" s="503"/>
      <c r="U892" s="504"/>
      <c r="V892" s="284"/>
      <c r="W892" s="499" t="str" cm="1">
        <f t="array" ref="W892">_xlfn.IFS(AND(B892="",Z892=""),"事業所番号及びサービス名を入力してください。",AND(B892="",Z892&lt;&gt;""),"事業所番号を入力してください。",AND(B892&lt;&gt;"",Z892=""),"サービス名を入力してください。",AND(B892&lt;&gt;"",Z892&lt;&gt;""),IF(LEFT(B892,2)="23",IFERROR(VLOOKUP(B892&amp;Z892,事業所一覧!$A$2:$D$44337,4,FALSE),"事業所番号若しくはサービス名に誤りがないか確認してください。"),"愛知県外の事業所は手入力してください。"))</f>
        <v>事業所番号及びサービス名を入力してください。</v>
      </c>
      <c r="X892" s="500"/>
      <c r="Y892" s="501"/>
      <c r="Z892" s="511"/>
      <c r="AA892" s="511"/>
      <c r="AB892" s="511"/>
      <c r="AC892" s="348" t="str">
        <f>IFERROR(VLOOKUP(Z892,【参考】数式用!$A$4:$B$54,2,FALSE),"")</f>
        <v/>
      </c>
      <c r="AD892" s="221"/>
      <c r="AE892" s="220" t="str">
        <f>IF(B892="","",IF(AO892="総合事業","数式を削除して手入力",IFERROR(INDEX(【参考】数式用!$AT$3:$AV$452,MATCH(Q892&amp;V892,【参考】数式用!$AS$3:$AS$452,0),MATCH(VLOOKUP(Z892,【参考】数式用!$AW$2:$AX$53,2,FALSE),【参考】数式用!$AT$2:$AV$2,0)),10)))</f>
        <v/>
      </c>
      <c r="AN892" s="428" t="e">
        <f>IF($L$18="", "", VLOOKUP(Z892,【参考】数式用!$A$4:$M$54,13,FALSE))</f>
        <v>#N/A</v>
      </c>
      <c r="AO892" s="46" t="e">
        <f>VLOOKUP(Z892,【参考】数式用!$A$2:$N$54,14,FALSE)</f>
        <v>#N/A</v>
      </c>
    </row>
    <row r="893" spans="1:41" ht="50" customHeight="1">
      <c r="A893" s="495">
        <f t="shared" si="200"/>
        <v>836</v>
      </c>
      <c r="B893" s="542"/>
      <c r="C893" s="543"/>
      <c r="D893" s="543"/>
      <c r="E893" s="543"/>
      <c r="F893" s="543"/>
      <c r="G893" s="543"/>
      <c r="H893" s="543"/>
      <c r="I893" s="543"/>
      <c r="J893" s="543"/>
      <c r="K893" s="543"/>
      <c r="L893" s="536"/>
      <c r="M893" s="537"/>
      <c r="N893" s="537"/>
      <c r="O893" s="537"/>
      <c r="P893" s="538"/>
      <c r="Q893" s="502" t="s">
        <v>191</v>
      </c>
      <c r="R893" s="503"/>
      <c r="S893" s="503"/>
      <c r="T893" s="503"/>
      <c r="U893" s="504"/>
      <c r="V893" s="284"/>
      <c r="W893" s="499" t="str" cm="1">
        <f t="array" ref="W893">_xlfn.IFS(AND(B893="",Z893=""),"事業所番号及びサービス名を入力してください。",AND(B893="",Z893&lt;&gt;""),"事業所番号を入力してください。",AND(B893&lt;&gt;"",Z893=""),"サービス名を入力してください。",AND(B893&lt;&gt;"",Z893&lt;&gt;""),IF(LEFT(B893,2)="23",IFERROR(VLOOKUP(B893&amp;Z893,事業所一覧!$A$2:$D$44337,4,FALSE),"事業所番号若しくはサービス名に誤りがないか確認してください。"),"愛知県外の事業所は手入力してください。"))</f>
        <v>事業所番号及びサービス名を入力してください。</v>
      </c>
      <c r="X893" s="500"/>
      <c r="Y893" s="501"/>
      <c r="Z893" s="511"/>
      <c r="AA893" s="511"/>
      <c r="AB893" s="511"/>
      <c r="AC893" s="348" t="str">
        <f>IFERROR(VLOOKUP(Z893,【参考】数式用!$A$4:$B$54,2,FALSE),"")</f>
        <v/>
      </c>
      <c r="AD893" s="221"/>
      <c r="AE893" s="220" t="str">
        <f>IF(B893="","",IF(AO893="総合事業","数式を削除して手入力",IFERROR(INDEX(【参考】数式用!$AT$3:$AV$452,MATCH(Q893&amp;V893,【参考】数式用!$AS$3:$AS$452,0),MATCH(VLOOKUP(Z893,【参考】数式用!$AW$2:$AX$53,2,FALSE),【参考】数式用!$AT$2:$AV$2,0)),10)))</f>
        <v/>
      </c>
      <c r="AN893" s="428" t="e">
        <f>IF($L$18="", "", VLOOKUP(Z893,【参考】数式用!$A$4:$M$54,13,FALSE))</f>
        <v>#N/A</v>
      </c>
      <c r="AO893" s="46" t="e">
        <f>VLOOKUP(Z893,【参考】数式用!$A$2:$N$54,14,FALSE)</f>
        <v>#N/A</v>
      </c>
    </row>
    <row r="894" spans="1:41" ht="50" customHeight="1">
      <c r="A894" s="495">
        <f t="shared" si="200"/>
        <v>837</v>
      </c>
      <c r="B894" s="542"/>
      <c r="C894" s="543"/>
      <c r="D894" s="543"/>
      <c r="E894" s="543"/>
      <c r="F894" s="543"/>
      <c r="G894" s="543"/>
      <c r="H894" s="543"/>
      <c r="I894" s="543"/>
      <c r="J894" s="543"/>
      <c r="K894" s="543"/>
      <c r="L894" s="536"/>
      <c r="M894" s="537"/>
      <c r="N894" s="537"/>
      <c r="O894" s="537"/>
      <c r="P894" s="538"/>
      <c r="Q894" s="502" t="s">
        <v>191</v>
      </c>
      <c r="R894" s="503"/>
      <c r="S894" s="503"/>
      <c r="T894" s="503"/>
      <c r="U894" s="504"/>
      <c r="V894" s="284"/>
      <c r="W894" s="499" t="str" cm="1">
        <f t="array" ref="W894">_xlfn.IFS(AND(B894="",Z894=""),"事業所番号及びサービス名を入力してください。",AND(B894="",Z894&lt;&gt;""),"事業所番号を入力してください。",AND(B894&lt;&gt;"",Z894=""),"サービス名を入力してください。",AND(B894&lt;&gt;"",Z894&lt;&gt;""),IF(LEFT(B894,2)="23",IFERROR(VLOOKUP(B894&amp;Z894,事業所一覧!$A$2:$D$44337,4,FALSE),"事業所番号若しくはサービス名に誤りがないか確認してください。"),"愛知県外の事業所は手入力してください。"))</f>
        <v>事業所番号及びサービス名を入力してください。</v>
      </c>
      <c r="X894" s="500"/>
      <c r="Y894" s="501"/>
      <c r="Z894" s="511"/>
      <c r="AA894" s="511"/>
      <c r="AB894" s="511"/>
      <c r="AC894" s="348" t="str">
        <f>IFERROR(VLOOKUP(Z894,【参考】数式用!$A$4:$B$54,2,FALSE),"")</f>
        <v/>
      </c>
      <c r="AD894" s="221"/>
      <c r="AE894" s="220" t="str">
        <f>IF(B894="","",IF(AO894="総合事業","数式を削除して手入力",IFERROR(INDEX(【参考】数式用!$AT$3:$AV$452,MATCH(Q894&amp;V894,【参考】数式用!$AS$3:$AS$452,0),MATCH(VLOOKUP(Z894,【参考】数式用!$AW$2:$AX$53,2,FALSE),【参考】数式用!$AT$2:$AV$2,0)),10)))</f>
        <v/>
      </c>
      <c r="AN894" s="428" t="e">
        <f>IF($L$18="", "", VLOOKUP(Z894,【参考】数式用!$A$4:$M$54,13,FALSE))</f>
        <v>#N/A</v>
      </c>
      <c r="AO894" s="46" t="e">
        <f>VLOOKUP(Z894,【参考】数式用!$A$2:$N$54,14,FALSE)</f>
        <v>#N/A</v>
      </c>
    </row>
    <row r="895" spans="1:41" ht="50" customHeight="1">
      <c r="A895" s="495">
        <f t="shared" si="200"/>
        <v>838</v>
      </c>
      <c r="B895" s="542"/>
      <c r="C895" s="543"/>
      <c r="D895" s="543"/>
      <c r="E895" s="543"/>
      <c r="F895" s="543"/>
      <c r="G895" s="543"/>
      <c r="H895" s="543"/>
      <c r="I895" s="543"/>
      <c r="J895" s="543"/>
      <c r="K895" s="543"/>
      <c r="L895" s="536"/>
      <c r="M895" s="537"/>
      <c r="N895" s="537"/>
      <c r="O895" s="537"/>
      <c r="P895" s="538"/>
      <c r="Q895" s="502" t="s">
        <v>191</v>
      </c>
      <c r="R895" s="503"/>
      <c r="S895" s="503"/>
      <c r="T895" s="503"/>
      <c r="U895" s="504"/>
      <c r="V895" s="284"/>
      <c r="W895" s="499" t="str" cm="1">
        <f t="array" ref="W895">_xlfn.IFS(AND(B895="",Z895=""),"事業所番号及びサービス名を入力してください。",AND(B895="",Z895&lt;&gt;""),"事業所番号を入力してください。",AND(B895&lt;&gt;"",Z895=""),"サービス名を入力してください。",AND(B895&lt;&gt;"",Z895&lt;&gt;""),IF(LEFT(B895,2)="23",IFERROR(VLOOKUP(B895&amp;Z895,事業所一覧!$A$2:$D$44337,4,FALSE),"事業所番号若しくはサービス名に誤りがないか確認してください。"),"愛知県外の事業所は手入力してください。"))</f>
        <v>事業所番号及びサービス名を入力してください。</v>
      </c>
      <c r="X895" s="500"/>
      <c r="Y895" s="501"/>
      <c r="Z895" s="511"/>
      <c r="AA895" s="511"/>
      <c r="AB895" s="511"/>
      <c r="AC895" s="348" t="str">
        <f>IFERROR(VLOOKUP(Z895,【参考】数式用!$A$4:$B$54,2,FALSE),"")</f>
        <v/>
      </c>
      <c r="AD895" s="221"/>
      <c r="AE895" s="220" t="str">
        <f>IF(B895="","",IF(AO895="総合事業","数式を削除して手入力",IFERROR(INDEX(【参考】数式用!$AT$3:$AV$452,MATCH(Q895&amp;V895,【参考】数式用!$AS$3:$AS$452,0),MATCH(VLOOKUP(Z895,【参考】数式用!$AW$2:$AX$53,2,FALSE),【参考】数式用!$AT$2:$AV$2,0)),10)))</f>
        <v/>
      </c>
      <c r="AN895" s="428" t="e">
        <f>IF($L$18="", "", VLOOKUP(Z895,【参考】数式用!$A$4:$M$54,13,FALSE))</f>
        <v>#N/A</v>
      </c>
      <c r="AO895" s="46" t="e">
        <f>VLOOKUP(Z895,【参考】数式用!$A$2:$N$54,14,FALSE)</f>
        <v>#N/A</v>
      </c>
    </row>
    <row r="896" spans="1:41" ht="50" customHeight="1">
      <c r="A896" s="495">
        <f t="shared" si="200"/>
        <v>839</v>
      </c>
      <c r="B896" s="542"/>
      <c r="C896" s="543"/>
      <c r="D896" s="543"/>
      <c r="E896" s="543"/>
      <c r="F896" s="543"/>
      <c r="G896" s="543"/>
      <c r="H896" s="543"/>
      <c r="I896" s="543"/>
      <c r="J896" s="543"/>
      <c r="K896" s="543"/>
      <c r="L896" s="536"/>
      <c r="M896" s="537"/>
      <c r="N896" s="537"/>
      <c r="O896" s="537"/>
      <c r="P896" s="538"/>
      <c r="Q896" s="502" t="s">
        <v>191</v>
      </c>
      <c r="R896" s="503"/>
      <c r="S896" s="503"/>
      <c r="T896" s="503"/>
      <c r="U896" s="504"/>
      <c r="V896" s="284"/>
      <c r="W896" s="499" t="str" cm="1">
        <f t="array" ref="W896">_xlfn.IFS(AND(B896="",Z896=""),"事業所番号及びサービス名を入力してください。",AND(B896="",Z896&lt;&gt;""),"事業所番号を入力してください。",AND(B896&lt;&gt;"",Z896=""),"サービス名を入力してください。",AND(B896&lt;&gt;"",Z896&lt;&gt;""),IF(LEFT(B896,2)="23",IFERROR(VLOOKUP(B896&amp;Z896,事業所一覧!$A$2:$D$44337,4,FALSE),"事業所番号若しくはサービス名に誤りがないか確認してください。"),"愛知県外の事業所は手入力してください。"))</f>
        <v>事業所番号及びサービス名を入力してください。</v>
      </c>
      <c r="X896" s="500"/>
      <c r="Y896" s="501"/>
      <c r="Z896" s="511"/>
      <c r="AA896" s="511"/>
      <c r="AB896" s="511"/>
      <c r="AC896" s="348" t="str">
        <f>IFERROR(VLOOKUP(Z896,【参考】数式用!$A$4:$B$54,2,FALSE),"")</f>
        <v/>
      </c>
      <c r="AD896" s="221"/>
      <c r="AE896" s="220" t="str">
        <f>IF(B896="","",IF(AO896="総合事業","数式を削除して手入力",IFERROR(INDEX(【参考】数式用!$AT$3:$AV$452,MATCH(Q896&amp;V896,【参考】数式用!$AS$3:$AS$452,0),MATCH(VLOOKUP(Z896,【参考】数式用!$AW$2:$AX$53,2,FALSE),【参考】数式用!$AT$2:$AV$2,0)),10)))</f>
        <v/>
      </c>
      <c r="AN896" s="428" t="e">
        <f>IF($L$18="", "", VLOOKUP(Z896,【参考】数式用!$A$4:$M$54,13,FALSE))</f>
        <v>#N/A</v>
      </c>
      <c r="AO896" s="46" t="e">
        <f>VLOOKUP(Z896,【参考】数式用!$A$2:$N$54,14,FALSE)</f>
        <v>#N/A</v>
      </c>
    </row>
    <row r="897" spans="1:41" ht="50" customHeight="1">
      <c r="A897" s="495">
        <f t="shared" si="200"/>
        <v>840</v>
      </c>
      <c r="B897" s="542"/>
      <c r="C897" s="543"/>
      <c r="D897" s="543"/>
      <c r="E897" s="543"/>
      <c r="F897" s="543"/>
      <c r="G897" s="543"/>
      <c r="H897" s="543"/>
      <c r="I897" s="543"/>
      <c r="J897" s="543"/>
      <c r="K897" s="543"/>
      <c r="L897" s="536"/>
      <c r="M897" s="537"/>
      <c r="N897" s="537"/>
      <c r="O897" s="537"/>
      <c r="P897" s="538"/>
      <c r="Q897" s="502" t="s">
        <v>191</v>
      </c>
      <c r="R897" s="503"/>
      <c r="S897" s="503"/>
      <c r="T897" s="503"/>
      <c r="U897" s="504"/>
      <c r="V897" s="284"/>
      <c r="W897" s="499" t="str" cm="1">
        <f t="array" ref="W897">_xlfn.IFS(AND(B897="",Z897=""),"事業所番号及びサービス名を入力してください。",AND(B897="",Z897&lt;&gt;""),"事業所番号を入力してください。",AND(B897&lt;&gt;"",Z897=""),"サービス名を入力してください。",AND(B897&lt;&gt;"",Z897&lt;&gt;""),IF(LEFT(B897,2)="23",IFERROR(VLOOKUP(B897&amp;Z897,事業所一覧!$A$2:$D$44337,4,FALSE),"事業所番号若しくはサービス名に誤りがないか確認してください。"),"愛知県外の事業所は手入力してください。"))</f>
        <v>事業所番号及びサービス名を入力してください。</v>
      </c>
      <c r="X897" s="500"/>
      <c r="Y897" s="501"/>
      <c r="Z897" s="511"/>
      <c r="AA897" s="511"/>
      <c r="AB897" s="511"/>
      <c r="AC897" s="348" t="str">
        <f>IFERROR(VLOOKUP(Z897,【参考】数式用!$A$4:$B$54,2,FALSE),"")</f>
        <v/>
      </c>
      <c r="AD897" s="221"/>
      <c r="AE897" s="220" t="str">
        <f>IF(B897="","",IF(AO897="総合事業","数式を削除して手入力",IFERROR(INDEX(【参考】数式用!$AT$3:$AV$452,MATCH(Q897&amp;V897,【参考】数式用!$AS$3:$AS$452,0),MATCH(VLOOKUP(Z897,【参考】数式用!$AW$2:$AX$53,2,FALSE),【参考】数式用!$AT$2:$AV$2,0)),10)))</f>
        <v/>
      </c>
      <c r="AN897" s="428" t="e">
        <f>IF($L$18="", "", VLOOKUP(Z897,【参考】数式用!$A$4:$M$54,13,FALSE))</f>
        <v>#N/A</v>
      </c>
      <c r="AO897" s="46" t="e">
        <f>VLOOKUP(Z897,【参考】数式用!$A$2:$N$54,14,FALSE)</f>
        <v>#N/A</v>
      </c>
    </row>
    <row r="898" spans="1:41" ht="50" customHeight="1">
      <c r="A898" s="495">
        <f t="shared" si="200"/>
        <v>841</v>
      </c>
      <c r="B898" s="542"/>
      <c r="C898" s="543"/>
      <c r="D898" s="543"/>
      <c r="E898" s="543"/>
      <c r="F898" s="543"/>
      <c r="G898" s="543"/>
      <c r="H898" s="543"/>
      <c r="I898" s="543"/>
      <c r="J898" s="543"/>
      <c r="K898" s="543"/>
      <c r="L898" s="536"/>
      <c r="M898" s="537"/>
      <c r="N898" s="537"/>
      <c r="O898" s="537"/>
      <c r="P898" s="538"/>
      <c r="Q898" s="502" t="s">
        <v>191</v>
      </c>
      <c r="R898" s="503"/>
      <c r="S898" s="503"/>
      <c r="T898" s="503"/>
      <c r="U898" s="504"/>
      <c r="V898" s="284"/>
      <c r="W898" s="499" t="str" cm="1">
        <f t="array" ref="W898">_xlfn.IFS(AND(B898="",Z898=""),"事業所番号及びサービス名を入力してください。",AND(B898="",Z898&lt;&gt;""),"事業所番号を入力してください。",AND(B898&lt;&gt;"",Z898=""),"サービス名を入力してください。",AND(B898&lt;&gt;"",Z898&lt;&gt;""),IF(LEFT(B898,2)="23",IFERROR(VLOOKUP(B898&amp;Z898,事業所一覧!$A$2:$D$44337,4,FALSE),"事業所番号若しくはサービス名に誤りがないか確認してください。"),"愛知県外の事業所は手入力してください。"))</f>
        <v>事業所番号及びサービス名を入力してください。</v>
      </c>
      <c r="X898" s="500"/>
      <c r="Y898" s="501"/>
      <c r="Z898" s="511"/>
      <c r="AA898" s="511"/>
      <c r="AB898" s="511"/>
      <c r="AC898" s="348" t="str">
        <f>IFERROR(VLOOKUP(Z898,【参考】数式用!$A$4:$B$54,2,FALSE),"")</f>
        <v/>
      </c>
      <c r="AD898" s="221"/>
      <c r="AE898" s="220" t="str">
        <f>IF(B898="","",IF(AO898="総合事業","数式を削除して手入力",IFERROR(INDEX(【参考】数式用!$AT$3:$AV$452,MATCH(Q898&amp;V898,【参考】数式用!$AS$3:$AS$452,0),MATCH(VLOOKUP(Z898,【参考】数式用!$AW$2:$AX$53,2,FALSE),【参考】数式用!$AT$2:$AV$2,0)),10)))</f>
        <v/>
      </c>
      <c r="AN898" s="428" t="e">
        <f>IF($L$18="", "", VLOOKUP(Z898,【参考】数式用!$A$4:$M$54,13,FALSE))</f>
        <v>#N/A</v>
      </c>
      <c r="AO898" s="46" t="e">
        <f>VLOOKUP(Z898,【参考】数式用!$A$2:$N$54,14,FALSE)</f>
        <v>#N/A</v>
      </c>
    </row>
    <row r="899" spans="1:41" ht="50" customHeight="1">
      <c r="A899" s="495">
        <f t="shared" si="200"/>
        <v>842</v>
      </c>
      <c r="B899" s="542"/>
      <c r="C899" s="543"/>
      <c r="D899" s="543"/>
      <c r="E899" s="543"/>
      <c r="F899" s="543"/>
      <c r="G899" s="543"/>
      <c r="H899" s="543"/>
      <c r="I899" s="543"/>
      <c r="J899" s="543"/>
      <c r="K899" s="543"/>
      <c r="L899" s="536"/>
      <c r="M899" s="537"/>
      <c r="N899" s="537"/>
      <c r="O899" s="537"/>
      <c r="P899" s="538"/>
      <c r="Q899" s="502" t="s">
        <v>191</v>
      </c>
      <c r="R899" s="503"/>
      <c r="S899" s="503"/>
      <c r="T899" s="503"/>
      <c r="U899" s="504"/>
      <c r="V899" s="284"/>
      <c r="W899" s="499" t="str" cm="1">
        <f t="array" ref="W899">_xlfn.IFS(AND(B899="",Z899=""),"事業所番号及びサービス名を入力してください。",AND(B899="",Z899&lt;&gt;""),"事業所番号を入力してください。",AND(B899&lt;&gt;"",Z899=""),"サービス名を入力してください。",AND(B899&lt;&gt;"",Z899&lt;&gt;""),IF(LEFT(B899,2)="23",IFERROR(VLOOKUP(B899&amp;Z899,事業所一覧!$A$2:$D$44337,4,FALSE),"事業所番号若しくはサービス名に誤りがないか確認してください。"),"愛知県外の事業所は手入力してください。"))</f>
        <v>事業所番号及びサービス名を入力してください。</v>
      </c>
      <c r="X899" s="500"/>
      <c r="Y899" s="501"/>
      <c r="Z899" s="511"/>
      <c r="AA899" s="511"/>
      <c r="AB899" s="511"/>
      <c r="AC899" s="348" t="str">
        <f>IFERROR(VLOOKUP(Z899,【参考】数式用!$A$4:$B$54,2,FALSE),"")</f>
        <v/>
      </c>
      <c r="AD899" s="221"/>
      <c r="AE899" s="220" t="str">
        <f>IF(B899="","",IF(AO899="総合事業","数式を削除して手入力",IFERROR(INDEX(【参考】数式用!$AT$3:$AV$452,MATCH(Q899&amp;V899,【参考】数式用!$AS$3:$AS$452,0),MATCH(VLOOKUP(Z899,【参考】数式用!$AW$2:$AX$53,2,FALSE),【参考】数式用!$AT$2:$AV$2,0)),10)))</f>
        <v/>
      </c>
      <c r="AN899" s="428" t="e">
        <f>IF($L$18="", "", VLOOKUP(Z899,【参考】数式用!$A$4:$M$54,13,FALSE))</f>
        <v>#N/A</v>
      </c>
      <c r="AO899" s="46" t="e">
        <f>VLOOKUP(Z899,【参考】数式用!$A$2:$N$54,14,FALSE)</f>
        <v>#N/A</v>
      </c>
    </row>
    <row r="900" spans="1:41" ht="50" customHeight="1">
      <c r="A900" s="495">
        <f t="shared" si="200"/>
        <v>843</v>
      </c>
      <c r="B900" s="542"/>
      <c r="C900" s="543"/>
      <c r="D900" s="543"/>
      <c r="E900" s="543"/>
      <c r="F900" s="543"/>
      <c r="G900" s="543"/>
      <c r="H900" s="543"/>
      <c r="I900" s="543"/>
      <c r="J900" s="543"/>
      <c r="K900" s="543"/>
      <c r="L900" s="536"/>
      <c r="M900" s="537"/>
      <c r="N900" s="537"/>
      <c r="O900" s="537"/>
      <c r="P900" s="538"/>
      <c r="Q900" s="502" t="s">
        <v>191</v>
      </c>
      <c r="R900" s="503"/>
      <c r="S900" s="503"/>
      <c r="T900" s="503"/>
      <c r="U900" s="504"/>
      <c r="V900" s="284"/>
      <c r="W900" s="499" t="str" cm="1">
        <f t="array" ref="W900">_xlfn.IFS(AND(B900="",Z900=""),"事業所番号及びサービス名を入力してください。",AND(B900="",Z900&lt;&gt;""),"事業所番号を入力してください。",AND(B900&lt;&gt;"",Z900=""),"サービス名を入力してください。",AND(B900&lt;&gt;"",Z900&lt;&gt;""),IF(LEFT(B900,2)="23",IFERROR(VLOOKUP(B900&amp;Z900,事業所一覧!$A$2:$D$44337,4,FALSE),"事業所番号若しくはサービス名に誤りがないか確認してください。"),"愛知県外の事業所は手入力してください。"))</f>
        <v>事業所番号及びサービス名を入力してください。</v>
      </c>
      <c r="X900" s="500"/>
      <c r="Y900" s="501"/>
      <c r="Z900" s="511"/>
      <c r="AA900" s="511"/>
      <c r="AB900" s="511"/>
      <c r="AC900" s="348" t="str">
        <f>IFERROR(VLOOKUP(Z900,【参考】数式用!$A$4:$B$54,2,FALSE),"")</f>
        <v/>
      </c>
      <c r="AD900" s="221"/>
      <c r="AE900" s="220" t="str">
        <f>IF(B900="","",IF(AO900="総合事業","数式を削除して手入力",IFERROR(INDEX(【参考】数式用!$AT$3:$AV$452,MATCH(Q900&amp;V900,【参考】数式用!$AS$3:$AS$452,0),MATCH(VLOOKUP(Z900,【参考】数式用!$AW$2:$AX$53,2,FALSE),【参考】数式用!$AT$2:$AV$2,0)),10)))</f>
        <v/>
      </c>
      <c r="AN900" s="428" t="e">
        <f>IF($L$18="", "", VLOOKUP(Z900,【参考】数式用!$A$4:$M$54,13,FALSE))</f>
        <v>#N/A</v>
      </c>
      <c r="AO900" s="46" t="e">
        <f>VLOOKUP(Z900,【参考】数式用!$A$2:$N$54,14,FALSE)</f>
        <v>#N/A</v>
      </c>
    </row>
    <row r="901" spans="1:41" ht="50" customHeight="1">
      <c r="A901" s="495">
        <f t="shared" si="200"/>
        <v>844</v>
      </c>
      <c r="B901" s="542"/>
      <c r="C901" s="543"/>
      <c r="D901" s="543"/>
      <c r="E901" s="543"/>
      <c r="F901" s="543"/>
      <c r="G901" s="543"/>
      <c r="H901" s="543"/>
      <c r="I901" s="543"/>
      <c r="J901" s="543"/>
      <c r="K901" s="543"/>
      <c r="L901" s="536"/>
      <c r="M901" s="537"/>
      <c r="N901" s="537"/>
      <c r="O901" s="537"/>
      <c r="P901" s="538"/>
      <c r="Q901" s="502" t="s">
        <v>191</v>
      </c>
      <c r="R901" s="503"/>
      <c r="S901" s="503"/>
      <c r="T901" s="503"/>
      <c r="U901" s="504"/>
      <c r="V901" s="284"/>
      <c r="W901" s="499" t="str" cm="1">
        <f t="array" ref="W901">_xlfn.IFS(AND(B901="",Z901=""),"事業所番号及びサービス名を入力してください。",AND(B901="",Z901&lt;&gt;""),"事業所番号を入力してください。",AND(B901&lt;&gt;"",Z901=""),"サービス名を入力してください。",AND(B901&lt;&gt;"",Z901&lt;&gt;""),IF(LEFT(B901,2)="23",IFERROR(VLOOKUP(B901&amp;Z901,事業所一覧!$A$2:$D$44337,4,FALSE),"事業所番号若しくはサービス名に誤りがないか確認してください。"),"愛知県外の事業所は手入力してください。"))</f>
        <v>事業所番号及びサービス名を入力してください。</v>
      </c>
      <c r="X901" s="500"/>
      <c r="Y901" s="501"/>
      <c r="Z901" s="511"/>
      <c r="AA901" s="511"/>
      <c r="AB901" s="511"/>
      <c r="AC901" s="348" t="str">
        <f>IFERROR(VLOOKUP(Z901,【参考】数式用!$A$4:$B$54,2,FALSE),"")</f>
        <v/>
      </c>
      <c r="AD901" s="221"/>
      <c r="AE901" s="220" t="str">
        <f>IF(B901="","",IF(AO901="総合事業","数式を削除して手入力",IFERROR(INDEX(【参考】数式用!$AT$3:$AV$452,MATCH(Q901&amp;V901,【参考】数式用!$AS$3:$AS$452,0),MATCH(VLOOKUP(Z901,【参考】数式用!$AW$2:$AX$53,2,FALSE),【参考】数式用!$AT$2:$AV$2,0)),10)))</f>
        <v/>
      </c>
      <c r="AN901" s="428" t="e">
        <f>IF($L$18="", "", VLOOKUP(Z901,【参考】数式用!$A$4:$M$54,13,FALSE))</f>
        <v>#N/A</v>
      </c>
      <c r="AO901" s="46" t="e">
        <f>VLOOKUP(Z901,【参考】数式用!$A$2:$N$54,14,FALSE)</f>
        <v>#N/A</v>
      </c>
    </row>
    <row r="902" spans="1:41" ht="50" customHeight="1">
      <c r="A902" s="495">
        <f t="shared" si="200"/>
        <v>845</v>
      </c>
      <c r="B902" s="542"/>
      <c r="C902" s="543"/>
      <c r="D902" s="543"/>
      <c r="E902" s="543"/>
      <c r="F902" s="543"/>
      <c r="G902" s="543"/>
      <c r="H902" s="543"/>
      <c r="I902" s="543"/>
      <c r="J902" s="543"/>
      <c r="K902" s="543"/>
      <c r="L902" s="536"/>
      <c r="M902" s="537"/>
      <c r="N902" s="537"/>
      <c r="O902" s="537"/>
      <c r="P902" s="538"/>
      <c r="Q902" s="502" t="s">
        <v>191</v>
      </c>
      <c r="R902" s="503"/>
      <c r="S902" s="503"/>
      <c r="T902" s="503"/>
      <c r="U902" s="504"/>
      <c r="V902" s="284"/>
      <c r="W902" s="499" t="str" cm="1">
        <f t="array" ref="W902">_xlfn.IFS(AND(B902="",Z902=""),"事業所番号及びサービス名を入力してください。",AND(B902="",Z902&lt;&gt;""),"事業所番号を入力してください。",AND(B902&lt;&gt;"",Z902=""),"サービス名を入力してください。",AND(B902&lt;&gt;"",Z902&lt;&gt;""),IF(LEFT(B902,2)="23",IFERROR(VLOOKUP(B902&amp;Z902,事業所一覧!$A$2:$D$44337,4,FALSE),"事業所番号若しくはサービス名に誤りがないか確認してください。"),"愛知県外の事業所は手入力してください。"))</f>
        <v>事業所番号及びサービス名を入力してください。</v>
      </c>
      <c r="X902" s="500"/>
      <c r="Y902" s="501"/>
      <c r="Z902" s="511"/>
      <c r="AA902" s="511"/>
      <c r="AB902" s="511"/>
      <c r="AC902" s="348" t="str">
        <f>IFERROR(VLOOKUP(Z902,【参考】数式用!$A$4:$B$54,2,FALSE),"")</f>
        <v/>
      </c>
      <c r="AD902" s="221"/>
      <c r="AE902" s="220" t="str">
        <f>IF(B902="","",IF(AO902="総合事業","数式を削除して手入力",IFERROR(INDEX(【参考】数式用!$AT$3:$AV$452,MATCH(Q902&amp;V902,【参考】数式用!$AS$3:$AS$452,0),MATCH(VLOOKUP(Z902,【参考】数式用!$AW$2:$AX$53,2,FALSE),【参考】数式用!$AT$2:$AV$2,0)),10)))</f>
        <v/>
      </c>
      <c r="AN902" s="428" t="e">
        <f>IF($L$18="", "", VLOOKUP(Z902,【参考】数式用!$A$4:$M$54,13,FALSE))</f>
        <v>#N/A</v>
      </c>
      <c r="AO902" s="46" t="e">
        <f>VLOOKUP(Z902,【参考】数式用!$A$2:$N$54,14,FALSE)</f>
        <v>#N/A</v>
      </c>
    </row>
    <row r="903" spans="1:41" ht="50" customHeight="1">
      <c r="A903" s="495">
        <f t="shared" si="200"/>
        <v>846</v>
      </c>
      <c r="B903" s="542"/>
      <c r="C903" s="543"/>
      <c r="D903" s="543"/>
      <c r="E903" s="543"/>
      <c r="F903" s="543"/>
      <c r="G903" s="543"/>
      <c r="H903" s="543"/>
      <c r="I903" s="543"/>
      <c r="J903" s="543"/>
      <c r="K903" s="543"/>
      <c r="L903" s="536"/>
      <c r="M903" s="537"/>
      <c r="N903" s="537"/>
      <c r="O903" s="537"/>
      <c r="P903" s="538"/>
      <c r="Q903" s="502" t="s">
        <v>191</v>
      </c>
      <c r="R903" s="503"/>
      <c r="S903" s="503"/>
      <c r="T903" s="503"/>
      <c r="U903" s="504"/>
      <c r="V903" s="284"/>
      <c r="W903" s="499" t="str" cm="1">
        <f t="array" ref="W903">_xlfn.IFS(AND(B903="",Z903=""),"事業所番号及びサービス名を入力してください。",AND(B903="",Z903&lt;&gt;""),"事業所番号を入力してください。",AND(B903&lt;&gt;"",Z903=""),"サービス名を入力してください。",AND(B903&lt;&gt;"",Z903&lt;&gt;""),IF(LEFT(B903,2)="23",IFERROR(VLOOKUP(B903&amp;Z903,事業所一覧!$A$2:$D$44337,4,FALSE),"事業所番号若しくはサービス名に誤りがないか確認してください。"),"愛知県外の事業所は手入力してください。"))</f>
        <v>事業所番号及びサービス名を入力してください。</v>
      </c>
      <c r="X903" s="500"/>
      <c r="Y903" s="501"/>
      <c r="Z903" s="511"/>
      <c r="AA903" s="511"/>
      <c r="AB903" s="511"/>
      <c r="AC903" s="348" t="str">
        <f>IFERROR(VLOOKUP(Z903,【参考】数式用!$A$4:$B$54,2,FALSE),"")</f>
        <v/>
      </c>
      <c r="AD903" s="221"/>
      <c r="AE903" s="220" t="str">
        <f>IF(B903="","",IF(AO903="総合事業","数式を削除して手入力",IFERROR(INDEX(【参考】数式用!$AT$3:$AV$452,MATCH(Q903&amp;V903,【参考】数式用!$AS$3:$AS$452,0),MATCH(VLOOKUP(Z903,【参考】数式用!$AW$2:$AX$53,2,FALSE),【参考】数式用!$AT$2:$AV$2,0)),10)))</f>
        <v/>
      </c>
      <c r="AN903" s="428" t="e">
        <f>IF($L$18="", "", VLOOKUP(Z903,【参考】数式用!$A$4:$M$54,13,FALSE))</f>
        <v>#N/A</v>
      </c>
      <c r="AO903" s="46" t="e">
        <f>VLOOKUP(Z903,【参考】数式用!$A$2:$N$54,14,FALSE)</f>
        <v>#N/A</v>
      </c>
    </row>
    <row r="904" spans="1:41" ht="50" customHeight="1">
      <c r="A904" s="495">
        <f t="shared" si="200"/>
        <v>847</v>
      </c>
      <c r="B904" s="542"/>
      <c r="C904" s="543"/>
      <c r="D904" s="543"/>
      <c r="E904" s="543"/>
      <c r="F904" s="543"/>
      <c r="G904" s="543"/>
      <c r="H904" s="543"/>
      <c r="I904" s="543"/>
      <c r="J904" s="543"/>
      <c r="K904" s="543"/>
      <c r="L904" s="536"/>
      <c r="M904" s="537"/>
      <c r="N904" s="537"/>
      <c r="O904" s="537"/>
      <c r="P904" s="538"/>
      <c r="Q904" s="502" t="s">
        <v>191</v>
      </c>
      <c r="R904" s="503"/>
      <c r="S904" s="503"/>
      <c r="T904" s="503"/>
      <c r="U904" s="504"/>
      <c r="V904" s="284"/>
      <c r="W904" s="499" t="str" cm="1">
        <f t="array" ref="W904">_xlfn.IFS(AND(B904="",Z904=""),"事業所番号及びサービス名を入力してください。",AND(B904="",Z904&lt;&gt;""),"事業所番号を入力してください。",AND(B904&lt;&gt;"",Z904=""),"サービス名を入力してください。",AND(B904&lt;&gt;"",Z904&lt;&gt;""),IF(LEFT(B904,2)="23",IFERROR(VLOOKUP(B904&amp;Z904,事業所一覧!$A$2:$D$44337,4,FALSE),"事業所番号若しくはサービス名に誤りがないか確認してください。"),"愛知県外の事業所は手入力してください。"))</f>
        <v>事業所番号及びサービス名を入力してください。</v>
      </c>
      <c r="X904" s="500"/>
      <c r="Y904" s="501"/>
      <c r="Z904" s="511"/>
      <c r="AA904" s="511"/>
      <c r="AB904" s="511"/>
      <c r="AC904" s="348" t="str">
        <f>IFERROR(VLOOKUP(Z904,【参考】数式用!$A$4:$B$54,2,FALSE),"")</f>
        <v/>
      </c>
      <c r="AD904" s="221"/>
      <c r="AE904" s="220" t="str">
        <f>IF(B904="","",IF(AO904="総合事業","数式を削除して手入力",IFERROR(INDEX(【参考】数式用!$AT$3:$AV$452,MATCH(Q904&amp;V904,【参考】数式用!$AS$3:$AS$452,0),MATCH(VLOOKUP(Z904,【参考】数式用!$AW$2:$AX$53,2,FALSE),【参考】数式用!$AT$2:$AV$2,0)),10)))</f>
        <v/>
      </c>
      <c r="AN904" s="428" t="e">
        <f>IF($L$18="", "", VLOOKUP(Z904,【参考】数式用!$A$4:$M$54,13,FALSE))</f>
        <v>#N/A</v>
      </c>
      <c r="AO904" s="46" t="e">
        <f>VLOOKUP(Z904,【参考】数式用!$A$2:$N$54,14,FALSE)</f>
        <v>#N/A</v>
      </c>
    </row>
    <row r="905" spans="1:41" ht="50" customHeight="1">
      <c r="A905" s="495">
        <f t="shared" si="200"/>
        <v>848</v>
      </c>
      <c r="B905" s="542"/>
      <c r="C905" s="543"/>
      <c r="D905" s="543"/>
      <c r="E905" s="543"/>
      <c r="F905" s="543"/>
      <c r="G905" s="543"/>
      <c r="H905" s="543"/>
      <c r="I905" s="543"/>
      <c r="J905" s="543"/>
      <c r="K905" s="543"/>
      <c r="L905" s="536"/>
      <c r="M905" s="537"/>
      <c r="N905" s="537"/>
      <c r="O905" s="537"/>
      <c r="P905" s="538"/>
      <c r="Q905" s="502" t="s">
        <v>191</v>
      </c>
      <c r="R905" s="503"/>
      <c r="S905" s="503"/>
      <c r="T905" s="503"/>
      <c r="U905" s="504"/>
      <c r="V905" s="284"/>
      <c r="W905" s="499" t="str" cm="1">
        <f t="array" ref="W905">_xlfn.IFS(AND(B905="",Z905=""),"事業所番号及びサービス名を入力してください。",AND(B905="",Z905&lt;&gt;""),"事業所番号を入力してください。",AND(B905&lt;&gt;"",Z905=""),"サービス名を入力してください。",AND(B905&lt;&gt;"",Z905&lt;&gt;""),IF(LEFT(B905,2)="23",IFERROR(VLOOKUP(B905&amp;Z905,事業所一覧!$A$2:$D$44337,4,FALSE),"事業所番号若しくはサービス名に誤りがないか確認してください。"),"愛知県外の事業所は手入力してください。"))</f>
        <v>事業所番号及びサービス名を入力してください。</v>
      </c>
      <c r="X905" s="500"/>
      <c r="Y905" s="501"/>
      <c r="Z905" s="511"/>
      <c r="AA905" s="511"/>
      <c r="AB905" s="511"/>
      <c r="AC905" s="348" t="str">
        <f>IFERROR(VLOOKUP(Z905,【参考】数式用!$A$4:$B$54,2,FALSE),"")</f>
        <v/>
      </c>
      <c r="AD905" s="221"/>
      <c r="AE905" s="220" t="str">
        <f>IF(B905="","",IF(AO905="総合事業","数式を削除して手入力",IFERROR(INDEX(【参考】数式用!$AT$3:$AV$452,MATCH(Q905&amp;V905,【参考】数式用!$AS$3:$AS$452,0),MATCH(VLOOKUP(Z905,【参考】数式用!$AW$2:$AX$53,2,FALSE),【参考】数式用!$AT$2:$AV$2,0)),10)))</f>
        <v/>
      </c>
      <c r="AN905" s="428" t="e">
        <f>IF($L$18="", "", VLOOKUP(Z905,【参考】数式用!$A$4:$M$54,13,FALSE))</f>
        <v>#N/A</v>
      </c>
      <c r="AO905" s="46" t="e">
        <f>VLOOKUP(Z905,【参考】数式用!$A$2:$N$54,14,FALSE)</f>
        <v>#N/A</v>
      </c>
    </row>
    <row r="906" spans="1:41" ht="50" customHeight="1">
      <c r="A906" s="495">
        <f t="shared" si="200"/>
        <v>849</v>
      </c>
      <c r="B906" s="542"/>
      <c r="C906" s="543"/>
      <c r="D906" s="543"/>
      <c r="E906" s="543"/>
      <c r="F906" s="543"/>
      <c r="G906" s="543"/>
      <c r="H906" s="543"/>
      <c r="I906" s="543"/>
      <c r="J906" s="543"/>
      <c r="K906" s="543"/>
      <c r="L906" s="536"/>
      <c r="M906" s="537"/>
      <c r="N906" s="537"/>
      <c r="O906" s="537"/>
      <c r="P906" s="538"/>
      <c r="Q906" s="502" t="s">
        <v>191</v>
      </c>
      <c r="R906" s="503"/>
      <c r="S906" s="503"/>
      <c r="T906" s="503"/>
      <c r="U906" s="504"/>
      <c r="V906" s="284"/>
      <c r="W906" s="499" t="str" cm="1">
        <f t="array" ref="W906">_xlfn.IFS(AND(B906="",Z906=""),"事業所番号及びサービス名を入力してください。",AND(B906="",Z906&lt;&gt;""),"事業所番号を入力してください。",AND(B906&lt;&gt;"",Z906=""),"サービス名を入力してください。",AND(B906&lt;&gt;"",Z906&lt;&gt;""),IF(LEFT(B906,2)="23",IFERROR(VLOOKUP(B906&amp;Z906,事業所一覧!$A$2:$D$44337,4,FALSE),"事業所番号若しくはサービス名に誤りがないか確認してください。"),"愛知県外の事業所は手入力してください。"))</f>
        <v>事業所番号及びサービス名を入力してください。</v>
      </c>
      <c r="X906" s="500"/>
      <c r="Y906" s="501"/>
      <c r="Z906" s="511"/>
      <c r="AA906" s="511"/>
      <c r="AB906" s="511"/>
      <c r="AC906" s="348" t="str">
        <f>IFERROR(VLOOKUP(Z906,【参考】数式用!$A$4:$B$54,2,FALSE),"")</f>
        <v/>
      </c>
      <c r="AD906" s="221"/>
      <c r="AE906" s="220" t="str">
        <f>IF(B906="","",IF(AO906="総合事業","数式を削除して手入力",IFERROR(INDEX(【参考】数式用!$AT$3:$AV$452,MATCH(Q906&amp;V906,【参考】数式用!$AS$3:$AS$452,0),MATCH(VLOOKUP(Z906,【参考】数式用!$AW$2:$AX$53,2,FALSE),【参考】数式用!$AT$2:$AV$2,0)),10)))</f>
        <v/>
      </c>
      <c r="AN906" s="428" t="e">
        <f>IF($L$18="", "", VLOOKUP(Z906,【参考】数式用!$A$4:$M$54,13,FALSE))</f>
        <v>#N/A</v>
      </c>
      <c r="AO906" s="46" t="e">
        <f>VLOOKUP(Z906,【参考】数式用!$A$2:$N$54,14,FALSE)</f>
        <v>#N/A</v>
      </c>
    </row>
    <row r="907" spans="1:41" ht="50" customHeight="1">
      <c r="A907" s="495">
        <f t="shared" si="200"/>
        <v>850</v>
      </c>
      <c r="B907" s="542"/>
      <c r="C907" s="543"/>
      <c r="D907" s="543"/>
      <c r="E907" s="543"/>
      <c r="F907" s="543"/>
      <c r="G907" s="543"/>
      <c r="H907" s="543"/>
      <c r="I907" s="543"/>
      <c r="J907" s="543"/>
      <c r="K907" s="543"/>
      <c r="L907" s="536"/>
      <c r="M907" s="537"/>
      <c r="N907" s="537"/>
      <c r="O907" s="537"/>
      <c r="P907" s="538"/>
      <c r="Q907" s="502" t="s">
        <v>191</v>
      </c>
      <c r="R907" s="503"/>
      <c r="S907" s="503"/>
      <c r="T907" s="503"/>
      <c r="U907" s="504"/>
      <c r="V907" s="284"/>
      <c r="W907" s="499" t="str" cm="1">
        <f t="array" ref="W907">_xlfn.IFS(AND(B907="",Z907=""),"事業所番号及びサービス名を入力してください。",AND(B907="",Z907&lt;&gt;""),"事業所番号を入力してください。",AND(B907&lt;&gt;"",Z907=""),"サービス名を入力してください。",AND(B907&lt;&gt;"",Z907&lt;&gt;""),IF(LEFT(B907,2)="23",IFERROR(VLOOKUP(B907&amp;Z907,事業所一覧!$A$2:$D$44337,4,FALSE),"事業所番号若しくはサービス名に誤りがないか確認してください。"),"愛知県外の事業所は手入力してください。"))</f>
        <v>事業所番号及びサービス名を入力してください。</v>
      </c>
      <c r="X907" s="500"/>
      <c r="Y907" s="501"/>
      <c r="Z907" s="511"/>
      <c r="AA907" s="511"/>
      <c r="AB907" s="511"/>
      <c r="AC907" s="348" t="str">
        <f>IFERROR(VLOOKUP(Z907,【参考】数式用!$A$4:$B$54,2,FALSE),"")</f>
        <v/>
      </c>
      <c r="AD907" s="221"/>
      <c r="AE907" s="220" t="str">
        <f>IF(B907="","",IF(AO907="総合事業","数式を削除して手入力",IFERROR(INDEX(【参考】数式用!$AT$3:$AV$452,MATCH(Q907&amp;V907,【参考】数式用!$AS$3:$AS$452,0),MATCH(VLOOKUP(Z907,【参考】数式用!$AW$2:$AX$53,2,FALSE),【参考】数式用!$AT$2:$AV$2,0)),10)))</f>
        <v/>
      </c>
      <c r="AN907" s="428" t="e">
        <f>IF($L$18="", "", VLOOKUP(Z907,【参考】数式用!$A$4:$M$54,13,FALSE))</f>
        <v>#N/A</v>
      </c>
      <c r="AO907" s="46" t="e">
        <f>VLOOKUP(Z907,【参考】数式用!$A$2:$N$54,14,FALSE)</f>
        <v>#N/A</v>
      </c>
    </row>
    <row r="908" spans="1:41" ht="50" customHeight="1">
      <c r="A908" s="495">
        <f t="shared" si="200"/>
        <v>851</v>
      </c>
      <c r="B908" s="542"/>
      <c r="C908" s="543"/>
      <c r="D908" s="543"/>
      <c r="E908" s="543"/>
      <c r="F908" s="543"/>
      <c r="G908" s="543"/>
      <c r="H908" s="543"/>
      <c r="I908" s="543"/>
      <c r="J908" s="543"/>
      <c r="K908" s="543"/>
      <c r="L908" s="536"/>
      <c r="M908" s="537"/>
      <c r="N908" s="537"/>
      <c r="O908" s="537"/>
      <c r="P908" s="538"/>
      <c r="Q908" s="502" t="s">
        <v>191</v>
      </c>
      <c r="R908" s="503"/>
      <c r="S908" s="503"/>
      <c r="T908" s="503"/>
      <c r="U908" s="504"/>
      <c r="V908" s="284"/>
      <c r="W908" s="499" t="str" cm="1">
        <f t="array" ref="W908">_xlfn.IFS(AND(B908="",Z908=""),"事業所番号及びサービス名を入力してください。",AND(B908="",Z908&lt;&gt;""),"事業所番号を入力してください。",AND(B908&lt;&gt;"",Z908=""),"サービス名を入力してください。",AND(B908&lt;&gt;"",Z908&lt;&gt;""),IF(LEFT(B908,2)="23",IFERROR(VLOOKUP(B908&amp;Z908,事業所一覧!$A$2:$D$44337,4,FALSE),"事業所番号若しくはサービス名に誤りがないか確認してください。"),"愛知県外の事業所は手入力してください。"))</f>
        <v>事業所番号及びサービス名を入力してください。</v>
      </c>
      <c r="X908" s="500"/>
      <c r="Y908" s="501"/>
      <c r="Z908" s="511"/>
      <c r="AA908" s="511"/>
      <c r="AB908" s="511"/>
      <c r="AC908" s="348" t="str">
        <f>IFERROR(VLOOKUP(Z908,【参考】数式用!$A$4:$B$54,2,FALSE),"")</f>
        <v/>
      </c>
      <c r="AD908" s="221"/>
      <c r="AE908" s="220" t="str">
        <f>IF(B908="","",IF(AO908="総合事業","数式を削除して手入力",IFERROR(INDEX(【参考】数式用!$AT$3:$AV$452,MATCH(Q908&amp;V908,【参考】数式用!$AS$3:$AS$452,0),MATCH(VLOOKUP(Z908,【参考】数式用!$AW$2:$AX$53,2,FALSE),【参考】数式用!$AT$2:$AV$2,0)),10)))</f>
        <v/>
      </c>
      <c r="AN908" s="428" t="e">
        <f>IF($L$18="", "", VLOOKUP(Z908,【参考】数式用!$A$4:$M$54,13,FALSE))</f>
        <v>#N/A</v>
      </c>
      <c r="AO908" s="46" t="e">
        <f>VLOOKUP(Z908,【参考】数式用!$A$2:$N$54,14,FALSE)</f>
        <v>#N/A</v>
      </c>
    </row>
    <row r="909" spans="1:41" ht="50" customHeight="1">
      <c r="A909" s="495">
        <f t="shared" si="200"/>
        <v>852</v>
      </c>
      <c r="B909" s="542"/>
      <c r="C909" s="543"/>
      <c r="D909" s="543"/>
      <c r="E909" s="543"/>
      <c r="F909" s="543"/>
      <c r="G909" s="543"/>
      <c r="H909" s="543"/>
      <c r="I909" s="543"/>
      <c r="J909" s="543"/>
      <c r="K909" s="543"/>
      <c r="L909" s="536"/>
      <c r="M909" s="537"/>
      <c r="N909" s="537"/>
      <c r="O909" s="537"/>
      <c r="P909" s="538"/>
      <c r="Q909" s="502" t="s">
        <v>191</v>
      </c>
      <c r="R909" s="503"/>
      <c r="S909" s="503"/>
      <c r="T909" s="503"/>
      <c r="U909" s="504"/>
      <c r="V909" s="284"/>
      <c r="W909" s="499" t="str" cm="1">
        <f t="array" ref="W909">_xlfn.IFS(AND(B909="",Z909=""),"事業所番号及びサービス名を入力してください。",AND(B909="",Z909&lt;&gt;""),"事業所番号を入力してください。",AND(B909&lt;&gt;"",Z909=""),"サービス名を入力してください。",AND(B909&lt;&gt;"",Z909&lt;&gt;""),IF(LEFT(B909,2)="23",IFERROR(VLOOKUP(B909&amp;Z909,事業所一覧!$A$2:$D$44337,4,FALSE),"事業所番号若しくはサービス名に誤りがないか確認してください。"),"愛知県外の事業所は手入力してください。"))</f>
        <v>事業所番号及びサービス名を入力してください。</v>
      </c>
      <c r="X909" s="500"/>
      <c r="Y909" s="501"/>
      <c r="Z909" s="511"/>
      <c r="AA909" s="511"/>
      <c r="AB909" s="511"/>
      <c r="AC909" s="348" t="str">
        <f>IFERROR(VLOOKUP(Z909,【参考】数式用!$A$4:$B$54,2,FALSE),"")</f>
        <v/>
      </c>
      <c r="AD909" s="221"/>
      <c r="AE909" s="220" t="str">
        <f>IF(B909="","",IF(AO909="総合事業","数式を削除して手入力",IFERROR(INDEX(【参考】数式用!$AT$3:$AV$452,MATCH(Q909&amp;V909,【参考】数式用!$AS$3:$AS$452,0),MATCH(VLOOKUP(Z909,【参考】数式用!$AW$2:$AX$53,2,FALSE),【参考】数式用!$AT$2:$AV$2,0)),10)))</f>
        <v/>
      </c>
      <c r="AN909" s="428" t="e">
        <f>IF($L$18="", "", VLOOKUP(Z909,【参考】数式用!$A$4:$M$54,13,FALSE))</f>
        <v>#N/A</v>
      </c>
      <c r="AO909" s="46" t="e">
        <f>VLOOKUP(Z909,【参考】数式用!$A$2:$N$54,14,FALSE)</f>
        <v>#N/A</v>
      </c>
    </row>
    <row r="910" spans="1:41" ht="50" customHeight="1">
      <c r="A910" s="495">
        <f t="shared" si="200"/>
        <v>853</v>
      </c>
      <c r="B910" s="542"/>
      <c r="C910" s="543"/>
      <c r="D910" s="543"/>
      <c r="E910" s="543"/>
      <c r="F910" s="543"/>
      <c r="G910" s="543"/>
      <c r="H910" s="543"/>
      <c r="I910" s="543"/>
      <c r="J910" s="543"/>
      <c r="K910" s="543"/>
      <c r="L910" s="536"/>
      <c r="M910" s="537"/>
      <c r="N910" s="537"/>
      <c r="O910" s="537"/>
      <c r="P910" s="538"/>
      <c r="Q910" s="502" t="s">
        <v>191</v>
      </c>
      <c r="R910" s="503"/>
      <c r="S910" s="503"/>
      <c r="T910" s="503"/>
      <c r="U910" s="504"/>
      <c r="V910" s="284"/>
      <c r="W910" s="499" t="str" cm="1">
        <f t="array" ref="W910">_xlfn.IFS(AND(B910="",Z910=""),"事業所番号及びサービス名を入力してください。",AND(B910="",Z910&lt;&gt;""),"事業所番号を入力してください。",AND(B910&lt;&gt;"",Z910=""),"サービス名を入力してください。",AND(B910&lt;&gt;"",Z910&lt;&gt;""),IF(LEFT(B910,2)="23",IFERROR(VLOOKUP(B910&amp;Z910,事業所一覧!$A$2:$D$44337,4,FALSE),"事業所番号若しくはサービス名に誤りがないか確認してください。"),"愛知県外の事業所は手入力してください。"))</f>
        <v>事業所番号及びサービス名を入力してください。</v>
      </c>
      <c r="X910" s="500"/>
      <c r="Y910" s="501"/>
      <c r="Z910" s="511"/>
      <c r="AA910" s="511"/>
      <c r="AB910" s="511"/>
      <c r="AC910" s="348" t="str">
        <f>IFERROR(VLOOKUP(Z910,【参考】数式用!$A$4:$B$54,2,FALSE),"")</f>
        <v/>
      </c>
      <c r="AD910" s="221"/>
      <c r="AE910" s="220" t="str">
        <f>IF(B910="","",IF(AO910="総合事業","数式を削除して手入力",IFERROR(INDEX(【参考】数式用!$AT$3:$AV$452,MATCH(Q910&amp;V910,【参考】数式用!$AS$3:$AS$452,0),MATCH(VLOOKUP(Z910,【参考】数式用!$AW$2:$AX$53,2,FALSE),【参考】数式用!$AT$2:$AV$2,0)),10)))</f>
        <v/>
      </c>
      <c r="AN910" s="428" t="e">
        <f>IF($L$18="", "", VLOOKUP(Z910,【参考】数式用!$A$4:$M$54,13,FALSE))</f>
        <v>#N/A</v>
      </c>
      <c r="AO910" s="46" t="e">
        <f>VLOOKUP(Z910,【参考】数式用!$A$2:$N$54,14,FALSE)</f>
        <v>#N/A</v>
      </c>
    </row>
    <row r="911" spans="1:41" ht="50" customHeight="1">
      <c r="A911" s="495">
        <f t="shared" si="200"/>
        <v>854</v>
      </c>
      <c r="B911" s="542"/>
      <c r="C911" s="543"/>
      <c r="D911" s="543"/>
      <c r="E911" s="543"/>
      <c r="F911" s="543"/>
      <c r="G911" s="543"/>
      <c r="H911" s="543"/>
      <c r="I911" s="543"/>
      <c r="J911" s="543"/>
      <c r="K911" s="543"/>
      <c r="L911" s="536"/>
      <c r="M911" s="537"/>
      <c r="N911" s="537"/>
      <c r="O911" s="537"/>
      <c r="P911" s="538"/>
      <c r="Q911" s="502" t="s">
        <v>191</v>
      </c>
      <c r="R911" s="503"/>
      <c r="S911" s="503"/>
      <c r="T911" s="503"/>
      <c r="U911" s="504"/>
      <c r="V911" s="284"/>
      <c r="W911" s="499" t="str" cm="1">
        <f t="array" ref="W911">_xlfn.IFS(AND(B911="",Z911=""),"事業所番号及びサービス名を入力してください。",AND(B911="",Z911&lt;&gt;""),"事業所番号を入力してください。",AND(B911&lt;&gt;"",Z911=""),"サービス名を入力してください。",AND(B911&lt;&gt;"",Z911&lt;&gt;""),IF(LEFT(B911,2)="23",IFERROR(VLOOKUP(B911&amp;Z911,事業所一覧!$A$2:$D$44337,4,FALSE),"事業所番号若しくはサービス名に誤りがないか確認してください。"),"愛知県外の事業所は手入力してください。"))</f>
        <v>事業所番号及びサービス名を入力してください。</v>
      </c>
      <c r="X911" s="500"/>
      <c r="Y911" s="501"/>
      <c r="Z911" s="511"/>
      <c r="AA911" s="511"/>
      <c r="AB911" s="511"/>
      <c r="AC911" s="348" t="str">
        <f>IFERROR(VLOOKUP(Z911,【参考】数式用!$A$4:$B$54,2,FALSE),"")</f>
        <v/>
      </c>
      <c r="AD911" s="221"/>
      <c r="AE911" s="220" t="str">
        <f>IF(B911="","",IF(AO911="総合事業","数式を削除して手入力",IFERROR(INDEX(【参考】数式用!$AT$3:$AV$452,MATCH(Q911&amp;V911,【参考】数式用!$AS$3:$AS$452,0),MATCH(VLOOKUP(Z911,【参考】数式用!$AW$2:$AX$53,2,FALSE),【参考】数式用!$AT$2:$AV$2,0)),10)))</f>
        <v/>
      </c>
      <c r="AN911" s="428" t="e">
        <f>IF($L$18="", "", VLOOKUP(Z911,【参考】数式用!$A$4:$M$54,13,FALSE))</f>
        <v>#N/A</v>
      </c>
      <c r="AO911" s="46" t="e">
        <f>VLOOKUP(Z911,【参考】数式用!$A$2:$N$54,14,FALSE)</f>
        <v>#N/A</v>
      </c>
    </row>
    <row r="912" spans="1:41" ht="50" customHeight="1">
      <c r="A912" s="495">
        <f t="shared" si="200"/>
        <v>855</v>
      </c>
      <c r="B912" s="542"/>
      <c r="C912" s="543"/>
      <c r="D912" s="543"/>
      <c r="E912" s="543"/>
      <c r="F912" s="543"/>
      <c r="G912" s="543"/>
      <c r="H912" s="543"/>
      <c r="I912" s="543"/>
      <c r="J912" s="543"/>
      <c r="K912" s="543"/>
      <c r="L912" s="536"/>
      <c r="M912" s="537"/>
      <c r="N912" s="537"/>
      <c r="O912" s="537"/>
      <c r="P912" s="538"/>
      <c r="Q912" s="502" t="s">
        <v>191</v>
      </c>
      <c r="R912" s="503"/>
      <c r="S912" s="503"/>
      <c r="T912" s="503"/>
      <c r="U912" s="504"/>
      <c r="V912" s="284"/>
      <c r="W912" s="499" t="str" cm="1">
        <f t="array" ref="W912">_xlfn.IFS(AND(B912="",Z912=""),"事業所番号及びサービス名を入力してください。",AND(B912="",Z912&lt;&gt;""),"事業所番号を入力してください。",AND(B912&lt;&gt;"",Z912=""),"サービス名を入力してください。",AND(B912&lt;&gt;"",Z912&lt;&gt;""),IF(LEFT(B912,2)="23",IFERROR(VLOOKUP(B912&amp;Z912,事業所一覧!$A$2:$D$44337,4,FALSE),"事業所番号若しくはサービス名に誤りがないか確認してください。"),"愛知県外の事業所は手入力してください。"))</f>
        <v>事業所番号及びサービス名を入力してください。</v>
      </c>
      <c r="X912" s="500"/>
      <c r="Y912" s="501"/>
      <c r="Z912" s="511"/>
      <c r="AA912" s="511"/>
      <c r="AB912" s="511"/>
      <c r="AC912" s="348" t="str">
        <f>IFERROR(VLOOKUP(Z912,【参考】数式用!$A$4:$B$54,2,FALSE),"")</f>
        <v/>
      </c>
      <c r="AD912" s="221"/>
      <c r="AE912" s="220" t="str">
        <f>IF(B912="","",IF(AO912="総合事業","数式を削除して手入力",IFERROR(INDEX(【参考】数式用!$AT$3:$AV$452,MATCH(Q912&amp;V912,【参考】数式用!$AS$3:$AS$452,0),MATCH(VLOOKUP(Z912,【参考】数式用!$AW$2:$AX$53,2,FALSE),【参考】数式用!$AT$2:$AV$2,0)),10)))</f>
        <v/>
      </c>
      <c r="AN912" s="428" t="e">
        <f>IF($L$18="", "", VLOOKUP(Z912,【参考】数式用!$A$4:$M$54,13,FALSE))</f>
        <v>#N/A</v>
      </c>
      <c r="AO912" s="46" t="e">
        <f>VLOOKUP(Z912,【参考】数式用!$A$2:$N$54,14,FALSE)</f>
        <v>#N/A</v>
      </c>
    </row>
    <row r="913" spans="1:41" ht="50" customHeight="1">
      <c r="A913" s="495">
        <f t="shared" si="200"/>
        <v>856</v>
      </c>
      <c r="B913" s="542"/>
      <c r="C913" s="543"/>
      <c r="D913" s="543"/>
      <c r="E913" s="543"/>
      <c r="F913" s="543"/>
      <c r="G913" s="543"/>
      <c r="H913" s="543"/>
      <c r="I913" s="543"/>
      <c r="J913" s="543"/>
      <c r="K913" s="543"/>
      <c r="L913" s="536"/>
      <c r="M913" s="537"/>
      <c r="N913" s="537"/>
      <c r="O913" s="537"/>
      <c r="P913" s="538"/>
      <c r="Q913" s="502" t="s">
        <v>191</v>
      </c>
      <c r="R913" s="503"/>
      <c r="S913" s="503"/>
      <c r="T913" s="503"/>
      <c r="U913" s="504"/>
      <c r="V913" s="284"/>
      <c r="W913" s="499" t="str" cm="1">
        <f t="array" ref="W913">_xlfn.IFS(AND(B913="",Z913=""),"事業所番号及びサービス名を入力してください。",AND(B913="",Z913&lt;&gt;""),"事業所番号を入力してください。",AND(B913&lt;&gt;"",Z913=""),"サービス名を入力してください。",AND(B913&lt;&gt;"",Z913&lt;&gt;""),IF(LEFT(B913,2)="23",IFERROR(VLOOKUP(B913&amp;Z913,事業所一覧!$A$2:$D$44337,4,FALSE),"事業所番号若しくはサービス名に誤りがないか確認してください。"),"愛知県外の事業所は手入力してください。"))</f>
        <v>事業所番号及びサービス名を入力してください。</v>
      </c>
      <c r="X913" s="500"/>
      <c r="Y913" s="501"/>
      <c r="Z913" s="511"/>
      <c r="AA913" s="511"/>
      <c r="AB913" s="511"/>
      <c r="AC913" s="348" t="str">
        <f>IFERROR(VLOOKUP(Z913,【参考】数式用!$A$4:$B$54,2,FALSE),"")</f>
        <v/>
      </c>
      <c r="AD913" s="221"/>
      <c r="AE913" s="220" t="str">
        <f>IF(B913="","",IF(AO913="総合事業","数式を削除して手入力",IFERROR(INDEX(【参考】数式用!$AT$3:$AV$452,MATCH(Q913&amp;V913,【参考】数式用!$AS$3:$AS$452,0),MATCH(VLOOKUP(Z913,【参考】数式用!$AW$2:$AX$53,2,FALSE),【参考】数式用!$AT$2:$AV$2,0)),10)))</f>
        <v/>
      </c>
      <c r="AN913" s="428" t="e">
        <f>IF($L$18="", "", VLOOKUP(Z913,【参考】数式用!$A$4:$M$54,13,FALSE))</f>
        <v>#N/A</v>
      </c>
      <c r="AO913" s="46" t="e">
        <f>VLOOKUP(Z913,【参考】数式用!$A$2:$N$54,14,FALSE)</f>
        <v>#N/A</v>
      </c>
    </row>
    <row r="914" spans="1:41" ht="50" customHeight="1">
      <c r="A914" s="495">
        <f t="shared" si="200"/>
        <v>857</v>
      </c>
      <c r="B914" s="542"/>
      <c r="C914" s="543"/>
      <c r="D914" s="543"/>
      <c r="E914" s="543"/>
      <c r="F914" s="543"/>
      <c r="G914" s="543"/>
      <c r="H914" s="543"/>
      <c r="I914" s="543"/>
      <c r="J914" s="543"/>
      <c r="K914" s="543"/>
      <c r="L914" s="536"/>
      <c r="M914" s="537"/>
      <c r="N914" s="537"/>
      <c r="O914" s="537"/>
      <c r="P914" s="538"/>
      <c r="Q914" s="502" t="s">
        <v>191</v>
      </c>
      <c r="R914" s="503"/>
      <c r="S914" s="503"/>
      <c r="T914" s="503"/>
      <c r="U914" s="504"/>
      <c r="V914" s="284"/>
      <c r="W914" s="499" t="str" cm="1">
        <f t="array" ref="W914">_xlfn.IFS(AND(B914="",Z914=""),"事業所番号及びサービス名を入力してください。",AND(B914="",Z914&lt;&gt;""),"事業所番号を入力してください。",AND(B914&lt;&gt;"",Z914=""),"サービス名を入力してください。",AND(B914&lt;&gt;"",Z914&lt;&gt;""),IF(LEFT(B914,2)="23",IFERROR(VLOOKUP(B914&amp;Z914,事業所一覧!$A$2:$D$44337,4,FALSE),"事業所番号若しくはサービス名に誤りがないか確認してください。"),"愛知県外の事業所は手入力してください。"))</f>
        <v>事業所番号及びサービス名を入力してください。</v>
      </c>
      <c r="X914" s="500"/>
      <c r="Y914" s="501"/>
      <c r="Z914" s="511"/>
      <c r="AA914" s="511"/>
      <c r="AB914" s="511"/>
      <c r="AC914" s="348" t="str">
        <f>IFERROR(VLOOKUP(Z914,【参考】数式用!$A$4:$B$54,2,FALSE),"")</f>
        <v/>
      </c>
      <c r="AD914" s="221"/>
      <c r="AE914" s="220" t="str">
        <f>IF(B914="","",IF(AO914="総合事業","数式を削除して手入力",IFERROR(INDEX(【参考】数式用!$AT$3:$AV$452,MATCH(Q914&amp;V914,【参考】数式用!$AS$3:$AS$452,0),MATCH(VLOOKUP(Z914,【参考】数式用!$AW$2:$AX$53,2,FALSE),【参考】数式用!$AT$2:$AV$2,0)),10)))</f>
        <v/>
      </c>
      <c r="AN914" s="428" t="e">
        <f>IF($L$18="", "", VLOOKUP(Z914,【参考】数式用!$A$4:$M$54,13,FALSE))</f>
        <v>#N/A</v>
      </c>
      <c r="AO914" s="46" t="e">
        <f>VLOOKUP(Z914,【参考】数式用!$A$2:$N$54,14,FALSE)</f>
        <v>#N/A</v>
      </c>
    </row>
    <row r="915" spans="1:41" ht="50" customHeight="1">
      <c r="A915" s="495">
        <f t="shared" si="200"/>
        <v>858</v>
      </c>
      <c r="B915" s="542"/>
      <c r="C915" s="543"/>
      <c r="D915" s="543"/>
      <c r="E915" s="543"/>
      <c r="F915" s="543"/>
      <c r="G915" s="543"/>
      <c r="H915" s="543"/>
      <c r="I915" s="543"/>
      <c r="J915" s="543"/>
      <c r="K915" s="543"/>
      <c r="L915" s="536"/>
      <c r="M915" s="537"/>
      <c r="N915" s="537"/>
      <c r="O915" s="537"/>
      <c r="P915" s="538"/>
      <c r="Q915" s="502" t="s">
        <v>191</v>
      </c>
      <c r="R915" s="503"/>
      <c r="S915" s="503"/>
      <c r="T915" s="503"/>
      <c r="U915" s="504"/>
      <c r="V915" s="284"/>
      <c r="W915" s="499" t="str" cm="1">
        <f t="array" ref="W915">_xlfn.IFS(AND(B915="",Z915=""),"事業所番号及びサービス名を入力してください。",AND(B915="",Z915&lt;&gt;""),"事業所番号を入力してください。",AND(B915&lt;&gt;"",Z915=""),"サービス名を入力してください。",AND(B915&lt;&gt;"",Z915&lt;&gt;""),IF(LEFT(B915,2)="23",IFERROR(VLOOKUP(B915&amp;Z915,事業所一覧!$A$2:$D$44337,4,FALSE),"事業所番号若しくはサービス名に誤りがないか確認してください。"),"愛知県外の事業所は手入力してください。"))</f>
        <v>事業所番号及びサービス名を入力してください。</v>
      </c>
      <c r="X915" s="500"/>
      <c r="Y915" s="501"/>
      <c r="Z915" s="511"/>
      <c r="AA915" s="511"/>
      <c r="AB915" s="511"/>
      <c r="AC915" s="348" t="str">
        <f>IFERROR(VLOOKUP(Z915,【参考】数式用!$A$4:$B$54,2,FALSE),"")</f>
        <v/>
      </c>
      <c r="AD915" s="221"/>
      <c r="AE915" s="220" t="str">
        <f>IF(B915="","",IF(AO915="総合事業","数式を削除して手入力",IFERROR(INDEX(【参考】数式用!$AT$3:$AV$452,MATCH(Q915&amp;V915,【参考】数式用!$AS$3:$AS$452,0),MATCH(VLOOKUP(Z915,【参考】数式用!$AW$2:$AX$53,2,FALSE),【参考】数式用!$AT$2:$AV$2,0)),10)))</f>
        <v/>
      </c>
      <c r="AN915" s="428" t="e">
        <f>IF($L$18="", "", VLOOKUP(Z915,【参考】数式用!$A$4:$M$54,13,FALSE))</f>
        <v>#N/A</v>
      </c>
      <c r="AO915" s="46" t="e">
        <f>VLOOKUP(Z915,【参考】数式用!$A$2:$N$54,14,FALSE)</f>
        <v>#N/A</v>
      </c>
    </row>
    <row r="916" spans="1:41" ht="50" customHeight="1">
      <c r="A916" s="495">
        <f t="shared" si="200"/>
        <v>859</v>
      </c>
      <c r="B916" s="542"/>
      <c r="C916" s="543"/>
      <c r="D916" s="543"/>
      <c r="E916" s="543"/>
      <c r="F916" s="543"/>
      <c r="G916" s="543"/>
      <c r="H916" s="543"/>
      <c r="I916" s="543"/>
      <c r="J916" s="543"/>
      <c r="K916" s="543"/>
      <c r="L916" s="536"/>
      <c r="M916" s="537"/>
      <c r="N916" s="537"/>
      <c r="O916" s="537"/>
      <c r="P916" s="538"/>
      <c r="Q916" s="502" t="s">
        <v>191</v>
      </c>
      <c r="R916" s="503"/>
      <c r="S916" s="503"/>
      <c r="T916" s="503"/>
      <c r="U916" s="504"/>
      <c r="V916" s="284"/>
      <c r="W916" s="499" t="str" cm="1">
        <f t="array" ref="W916">_xlfn.IFS(AND(B916="",Z916=""),"事業所番号及びサービス名を入力してください。",AND(B916="",Z916&lt;&gt;""),"事業所番号を入力してください。",AND(B916&lt;&gt;"",Z916=""),"サービス名を入力してください。",AND(B916&lt;&gt;"",Z916&lt;&gt;""),IF(LEFT(B916,2)="23",IFERROR(VLOOKUP(B916&amp;Z916,事業所一覧!$A$2:$D$44337,4,FALSE),"事業所番号若しくはサービス名に誤りがないか確認してください。"),"愛知県外の事業所は手入力してください。"))</f>
        <v>事業所番号及びサービス名を入力してください。</v>
      </c>
      <c r="X916" s="500"/>
      <c r="Y916" s="501"/>
      <c r="Z916" s="511"/>
      <c r="AA916" s="511"/>
      <c r="AB916" s="511"/>
      <c r="AC916" s="348" t="str">
        <f>IFERROR(VLOOKUP(Z916,【参考】数式用!$A$4:$B$54,2,FALSE),"")</f>
        <v/>
      </c>
      <c r="AD916" s="221"/>
      <c r="AE916" s="220" t="str">
        <f>IF(B916="","",IF(AO916="総合事業","数式を削除して手入力",IFERROR(INDEX(【参考】数式用!$AT$3:$AV$452,MATCH(Q916&amp;V916,【参考】数式用!$AS$3:$AS$452,0),MATCH(VLOOKUP(Z916,【参考】数式用!$AW$2:$AX$53,2,FALSE),【参考】数式用!$AT$2:$AV$2,0)),10)))</f>
        <v/>
      </c>
      <c r="AN916" s="428" t="e">
        <f>IF($L$18="", "", VLOOKUP(Z916,【参考】数式用!$A$4:$M$54,13,FALSE))</f>
        <v>#N/A</v>
      </c>
      <c r="AO916" s="46" t="e">
        <f>VLOOKUP(Z916,【参考】数式用!$A$2:$N$54,14,FALSE)</f>
        <v>#N/A</v>
      </c>
    </row>
    <row r="917" spans="1:41" ht="50" customHeight="1">
      <c r="A917" s="495">
        <f t="shared" si="200"/>
        <v>860</v>
      </c>
      <c r="B917" s="542"/>
      <c r="C917" s="543"/>
      <c r="D917" s="543"/>
      <c r="E917" s="543"/>
      <c r="F917" s="543"/>
      <c r="G917" s="543"/>
      <c r="H917" s="543"/>
      <c r="I917" s="543"/>
      <c r="J917" s="543"/>
      <c r="K917" s="543"/>
      <c r="L917" s="536"/>
      <c r="M917" s="537"/>
      <c r="N917" s="537"/>
      <c r="O917" s="537"/>
      <c r="P917" s="538"/>
      <c r="Q917" s="502" t="s">
        <v>191</v>
      </c>
      <c r="R917" s="503"/>
      <c r="S917" s="503"/>
      <c r="T917" s="503"/>
      <c r="U917" s="504"/>
      <c r="V917" s="284"/>
      <c r="W917" s="499" t="str" cm="1">
        <f t="array" ref="W917">_xlfn.IFS(AND(B917="",Z917=""),"事業所番号及びサービス名を入力してください。",AND(B917="",Z917&lt;&gt;""),"事業所番号を入力してください。",AND(B917&lt;&gt;"",Z917=""),"サービス名を入力してください。",AND(B917&lt;&gt;"",Z917&lt;&gt;""),IF(LEFT(B917,2)="23",IFERROR(VLOOKUP(B917&amp;Z917,事業所一覧!$A$2:$D$44337,4,FALSE),"事業所番号若しくはサービス名に誤りがないか確認してください。"),"愛知県外の事業所は手入力してください。"))</f>
        <v>事業所番号及びサービス名を入力してください。</v>
      </c>
      <c r="X917" s="500"/>
      <c r="Y917" s="501"/>
      <c r="Z917" s="511"/>
      <c r="AA917" s="511"/>
      <c r="AB917" s="511"/>
      <c r="AC917" s="348" t="str">
        <f>IFERROR(VLOOKUP(Z917,【参考】数式用!$A$4:$B$54,2,FALSE),"")</f>
        <v/>
      </c>
      <c r="AD917" s="221"/>
      <c r="AE917" s="220" t="str">
        <f>IF(B917="","",IF(AO917="総合事業","数式を削除して手入力",IFERROR(INDEX(【参考】数式用!$AT$3:$AV$452,MATCH(Q917&amp;V917,【参考】数式用!$AS$3:$AS$452,0),MATCH(VLOOKUP(Z917,【参考】数式用!$AW$2:$AX$53,2,FALSE),【参考】数式用!$AT$2:$AV$2,0)),10)))</f>
        <v/>
      </c>
      <c r="AN917" s="428" t="e">
        <f>IF($L$18="", "", VLOOKUP(Z917,【参考】数式用!$A$4:$M$54,13,FALSE))</f>
        <v>#N/A</v>
      </c>
      <c r="AO917" s="46" t="e">
        <f>VLOOKUP(Z917,【参考】数式用!$A$2:$N$54,14,FALSE)</f>
        <v>#N/A</v>
      </c>
    </row>
    <row r="918" spans="1:41" ht="50" customHeight="1">
      <c r="A918" s="495">
        <f t="shared" ref="A918:A981" si="201">A917+1</f>
        <v>861</v>
      </c>
      <c r="B918" s="542"/>
      <c r="C918" s="543"/>
      <c r="D918" s="543"/>
      <c r="E918" s="543"/>
      <c r="F918" s="543"/>
      <c r="G918" s="543"/>
      <c r="H918" s="543"/>
      <c r="I918" s="543"/>
      <c r="J918" s="543"/>
      <c r="K918" s="543"/>
      <c r="L918" s="536"/>
      <c r="M918" s="537"/>
      <c r="N918" s="537"/>
      <c r="O918" s="537"/>
      <c r="P918" s="538"/>
      <c r="Q918" s="502" t="s">
        <v>191</v>
      </c>
      <c r="R918" s="503"/>
      <c r="S918" s="503"/>
      <c r="T918" s="503"/>
      <c r="U918" s="504"/>
      <c r="V918" s="284"/>
      <c r="W918" s="499" t="str" cm="1">
        <f t="array" ref="W918">_xlfn.IFS(AND(B918="",Z918=""),"事業所番号及びサービス名を入力してください。",AND(B918="",Z918&lt;&gt;""),"事業所番号を入力してください。",AND(B918&lt;&gt;"",Z918=""),"サービス名を入力してください。",AND(B918&lt;&gt;"",Z918&lt;&gt;""),IF(LEFT(B918,2)="23",IFERROR(VLOOKUP(B918&amp;Z918,事業所一覧!$A$2:$D$44337,4,FALSE),"事業所番号若しくはサービス名に誤りがないか確認してください。"),"愛知県外の事業所は手入力してください。"))</f>
        <v>事業所番号及びサービス名を入力してください。</v>
      </c>
      <c r="X918" s="500"/>
      <c r="Y918" s="501"/>
      <c r="Z918" s="511"/>
      <c r="AA918" s="511"/>
      <c r="AB918" s="511"/>
      <c r="AC918" s="348" t="str">
        <f>IFERROR(VLOOKUP(Z918,【参考】数式用!$A$4:$B$54,2,FALSE),"")</f>
        <v/>
      </c>
      <c r="AD918" s="221"/>
      <c r="AE918" s="220" t="str">
        <f>IF(B918="","",IF(AO918="総合事業","数式を削除して手入力",IFERROR(INDEX(【参考】数式用!$AT$3:$AV$452,MATCH(Q918&amp;V918,【参考】数式用!$AS$3:$AS$452,0),MATCH(VLOOKUP(Z918,【参考】数式用!$AW$2:$AX$53,2,FALSE),【参考】数式用!$AT$2:$AV$2,0)),10)))</f>
        <v/>
      </c>
      <c r="AN918" s="428" t="e">
        <f>IF($L$18="", "", VLOOKUP(Z918,【参考】数式用!$A$4:$M$54,13,FALSE))</f>
        <v>#N/A</v>
      </c>
      <c r="AO918" s="46" t="e">
        <f>VLOOKUP(Z918,【参考】数式用!$A$2:$N$54,14,FALSE)</f>
        <v>#N/A</v>
      </c>
    </row>
    <row r="919" spans="1:41" ht="50" customHeight="1">
      <c r="A919" s="495">
        <f t="shared" si="201"/>
        <v>862</v>
      </c>
      <c r="B919" s="542"/>
      <c r="C919" s="543"/>
      <c r="D919" s="543"/>
      <c r="E919" s="543"/>
      <c r="F919" s="543"/>
      <c r="G919" s="543"/>
      <c r="H919" s="543"/>
      <c r="I919" s="543"/>
      <c r="J919" s="543"/>
      <c r="K919" s="543"/>
      <c r="L919" s="536"/>
      <c r="M919" s="537"/>
      <c r="N919" s="537"/>
      <c r="O919" s="537"/>
      <c r="P919" s="538"/>
      <c r="Q919" s="502" t="s">
        <v>191</v>
      </c>
      <c r="R919" s="503"/>
      <c r="S919" s="503"/>
      <c r="T919" s="503"/>
      <c r="U919" s="504"/>
      <c r="V919" s="284"/>
      <c r="W919" s="499" t="str" cm="1">
        <f t="array" ref="W919">_xlfn.IFS(AND(B919="",Z919=""),"事業所番号及びサービス名を入力してください。",AND(B919="",Z919&lt;&gt;""),"事業所番号を入力してください。",AND(B919&lt;&gt;"",Z919=""),"サービス名を入力してください。",AND(B919&lt;&gt;"",Z919&lt;&gt;""),IF(LEFT(B919,2)="23",IFERROR(VLOOKUP(B919&amp;Z919,事業所一覧!$A$2:$D$44337,4,FALSE),"事業所番号若しくはサービス名に誤りがないか確認してください。"),"愛知県外の事業所は手入力してください。"))</f>
        <v>事業所番号及びサービス名を入力してください。</v>
      </c>
      <c r="X919" s="500"/>
      <c r="Y919" s="501"/>
      <c r="Z919" s="511"/>
      <c r="AA919" s="511"/>
      <c r="AB919" s="511"/>
      <c r="AC919" s="348" t="str">
        <f>IFERROR(VLOOKUP(Z919,【参考】数式用!$A$4:$B$54,2,FALSE),"")</f>
        <v/>
      </c>
      <c r="AD919" s="221"/>
      <c r="AE919" s="220" t="str">
        <f>IF(B919="","",IF(AO919="総合事業","数式を削除して手入力",IFERROR(INDEX(【参考】数式用!$AT$3:$AV$452,MATCH(Q919&amp;V919,【参考】数式用!$AS$3:$AS$452,0),MATCH(VLOOKUP(Z919,【参考】数式用!$AW$2:$AX$53,2,FALSE),【参考】数式用!$AT$2:$AV$2,0)),10)))</f>
        <v/>
      </c>
      <c r="AN919" s="428" t="e">
        <f>IF($L$18="", "", VLOOKUP(Z919,【参考】数式用!$A$4:$M$54,13,FALSE))</f>
        <v>#N/A</v>
      </c>
      <c r="AO919" s="46" t="e">
        <f>VLOOKUP(Z919,【参考】数式用!$A$2:$N$54,14,FALSE)</f>
        <v>#N/A</v>
      </c>
    </row>
    <row r="920" spans="1:41" ht="50" customHeight="1">
      <c r="A920" s="495">
        <f t="shared" si="201"/>
        <v>863</v>
      </c>
      <c r="B920" s="542"/>
      <c r="C920" s="543"/>
      <c r="D920" s="543"/>
      <c r="E920" s="543"/>
      <c r="F920" s="543"/>
      <c r="G920" s="543"/>
      <c r="H920" s="543"/>
      <c r="I920" s="543"/>
      <c r="J920" s="543"/>
      <c r="K920" s="543"/>
      <c r="L920" s="536"/>
      <c r="M920" s="537"/>
      <c r="N920" s="537"/>
      <c r="O920" s="537"/>
      <c r="P920" s="538"/>
      <c r="Q920" s="502" t="s">
        <v>191</v>
      </c>
      <c r="R920" s="503"/>
      <c r="S920" s="503"/>
      <c r="T920" s="503"/>
      <c r="U920" s="504"/>
      <c r="V920" s="284"/>
      <c r="W920" s="499" t="str" cm="1">
        <f t="array" ref="W920">_xlfn.IFS(AND(B920="",Z920=""),"事業所番号及びサービス名を入力してください。",AND(B920="",Z920&lt;&gt;""),"事業所番号を入力してください。",AND(B920&lt;&gt;"",Z920=""),"サービス名を入力してください。",AND(B920&lt;&gt;"",Z920&lt;&gt;""),IF(LEFT(B920,2)="23",IFERROR(VLOOKUP(B920&amp;Z920,事業所一覧!$A$2:$D$44337,4,FALSE),"事業所番号若しくはサービス名に誤りがないか確認してください。"),"愛知県外の事業所は手入力してください。"))</f>
        <v>事業所番号及びサービス名を入力してください。</v>
      </c>
      <c r="X920" s="500"/>
      <c r="Y920" s="501"/>
      <c r="Z920" s="511"/>
      <c r="AA920" s="511"/>
      <c r="AB920" s="511"/>
      <c r="AC920" s="348" t="str">
        <f>IFERROR(VLOOKUP(Z920,【参考】数式用!$A$4:$B$54,2,FALSE),"")</f>
        <v/>
      </c>
      <c r="AD920" s="221"/>
      <c r="AE920" s="220" t="str">
        <f>IF(B920="","",IF(AO920="総合事業","数式を削除して手入力",IFERROR(INDEX(【参考】数式用!$AT$3:$AV$452,MATCH(Q920&amp;V920,【参考】数式用!$AS$3:$AS$452,0),MATCH(VLOOKUP(Z920,【参考】数式用!$AW$2:$AX$53,2,FALSE),【参考】数式用!$AT$2:$AV$2,0)),10)))</f>
        <v/>
      </c>
      <c r="AN920" s="428" t="e">
        <f>IF($L$18="", "", VLOOKUP(Z920,【参考】数式用!$A$4:$M$54,13,FALSE))</f>
        <v>#N/A</v>
      </c>
      <c r="AO920" s="46" t="e">
        <f>VLOOKUP(Z920,【参考】数式用!$A$2:$N$54,14,FALSE)</f>
        <v>#N/A</v>
      </c>
    </row>
    <row r="921" spans="1:41" ht="50" customHeight="1">
      <c r="A921" s="495">
        <f t="shared" si="201"/>
        <v>864</v>
      </c>
      <c r="B921" s="542"/>
      <c r="C921" s="543"/>
      <c r="D921" s="543"/>
      <c r="E921" s="543"/>
      <c r="F921" s="543"/>
      <c r="G921" s="543"/>
      <c r="H921" s="543"/>
      <c r="I921" s="543"/>
      <c r="J921" s="543"/>
      <c r="K921" s="543"/>
      <c r="L921" s="536"/>
      <c r="M921" s="537"/>
      <c r="N921" s="537"/>
      <c r="O921" s="537"/>
      <c r="P921" s="538"/>
      <c r="Q921" s="502" t="s">
        <v>191</v>
      </c>
      <c r="R921" s="503"/>
      <c r="S921" s="503"/>
      <c r="T921" s="503"/>
      <c r="U921" s="504"/>
      <c r="V921" s="284"/>
      <c r="W921" s="499" t="str" cm="1">
        <f t="array" ref="W921">_xlfn.IFS(AND(B921="",Z921=""),"事業所番号及びサービス名を入力してください。",AND(B921="",Z921&lt;&gt;""),"事業所番号を入力してください。",AND(B921&lt;&gt;"",Z921=""),"サービス名を入力してください。",AND(B921&lt;&gt;"",Z921&lt;&gt;""),IF(LEFT(B921,2)="23",IFERROR(VLOOKUP(B921&amp;Z921,事業所一覧!$A$2:$D$44337,4,FALSE),"事業所番号若しくはサービス名に誤りがないか確認してください。"),"愛知県外の事業所は手入力してください。"))</f>
        <v>事業所番号及びサービス名を入力してください。</v>
      </c>
      <c r="X921" s="500"/>
      <c r="Y921" s="501"/>
      <c r="Z921" s="511"/>
      <c r="AA921" s="511"/>
      <c r="AB921" s="511"/>
      <c r="AC921" s="348" t="str">
        <f>IFERROR(VLOOKUP(Z921,【参考】数式用!$A$4:$B$54,2,FALSE),"")</f>
        <v/>
      </c>
      <c r="AD921" s="221"/>
      <c r="AE921" s="220" t="str">
        <f>IF(B921="","",IF(AO921="総合事業","数式を削除して手入力",IFERROR(INDEX(【参考】数式用!$AT$3:$AV$452,MATCH(Q921&amp;V921,【参考】数式用!$AS$3:$AS$452,0),MATCH(VLOOKUP(Z921,【参考】数式用!$AW$2:$AX$53,2,FALSE),【参考】数式用!$AT$2:$AV$2,0)),10)))</f>
        <v/>
      </c>
      <c r="AN921" s="428" t="e">
        <f>IF($L$18="", "", VLOOKUP(Z921,【参考】数式用!$A$4:$M$54,13,FALSE))</f>
        <v>#N/A</v>
      </c>
      <c r="AO921" s="46" t="e">
        <f>VLOOKUP(Z921,【参考】数式用!$A$2:$N$54,14,FALSE)</f>
        <v>#N/A</v>
      </c>
    </row>
    <row r="922" spans="1:41" ht="50" customHeight="1">
      <c r="A922" s="495">
        <f t="shared" si="201"/>
        <v>865</v>
      </c>
      <c r="B922" s="542"/>
      <c r="C922" s="543"/>
      <c r="D922" s="543"/>
      <c r="E922" s="543"/>
      <c r="F922" s="543"/>
      <c r="G922" s="543"/>
      <c r="H922" s="543"/>
      <c r="I922" s="543"/>
      <c r="J922" s="543"/>
      <c r="K922" s="543"/>
      <c r="L922" s="536"/>
      <c r="M922" s="537"/>
      <c r="N922" s="537"/>
      <c r="O922" s="537"/>
      <c r="P922" s="538"/>
      <c r="Q922" s="502" t="s">
        <v>191</v>
      </c>
      <c r="R922" s="503"/>
      <c r="S922" s="503"/>
      <c r="T922" s="503"/>
      <c r="U922" s="504"/>
      <c r="V922" s="284"/>
      <c r="W922" s="499" t="str" cm="1">
        <f t="array" ref="W922">_xlfn.IFS(AND(B922="",Z922=""),"事業所番号及びサービス名を入力してください。",AND(B922="",Z922&lt;&gt;""),"事業所番号を入力してください。",AND(B922&lt;&gt;"",Z922=""),"サービス名を入力してください。",AND(B922&lt;&gt;"",Z922&lt;&gt;""),IF(LEFT(B922,2)="23",IFERROR(VLOOKUP(B922&amp;Z922,事業所一覧!$A$2:$D$44337,4,FALSE),"事業所番号若しくはサービス名に誤りがないか確認してください。"),"愛知県外の事業所は手入力してください。"))</f>
        <v>事業所番号及びサービス名を入力してください。</v>
      </c>
      <c r="X922" s="500"/>
      <c r="Y922" s="501"/>
      <c r="Z922" s="511"/>
      <c r="AA922" s="511"/>
      <c r="AB922" s="511"/>
      <c r="AC922" s="348" t="str">
        <f>IFERROR(VLOOKUP(Z922,【参考】数式用!$A$4:$B$54,2,FALSE),"")</f>
        <v/>
      </c>
      <c r="AD922" s="221"/>
      <c r="AE922" s="220" t="str">
        <f>IF(B922="","",IF(AO922="総合事業","数式を削除して手入力",IFERROR(INDEX(【参考】数式用!$AT$3:$AV$452,MATCH(Q922&amp;V922,【参考】数式用!$AS$3:$AS$452,0),MATCH(VLOOKUP(Z922,【参考】数式用!$AW$2:$AX$53,2,FALSE),【参考】数式用!$AT$2:$AV$2,0)),10)))</f>
        <v/>
      </c>
      <c r="AN922" s="428" t="e">
        <f>IF($L$18="", "", VLOOKUP(Z922,【参考】数式用!$A$4:$M$54,13,FALSE))</f>
        <v>#N/A</v>
      </c>
      <c r="AO922" s="46" t="e">
        <f>VLOOKUP(Z922,【参考】数式用!$A$2:$N$54,14,FALSE)</f>
        <v>#N/A</v>
      </c>
    </row>
    <row r="923" spans="1:41" ht="50" customHeight="1">
      <c r="A923" s="495">
        <f t="shared" si="201"/>
        <v>866</v>
      </c>
      <c r="B923" s="542"/>
      <c r="C923" s="543"/>
      <c r="D923" s="543"/>
      <c r="E923" s="543"/>
      <c r="F923" s="543"/>
      <c r="G923" s="543"/>
      <c r="H923" s="543"/>
      <c r="I923" s="543"/>
      <c r="J923" s="543"/>
      <c r="K923" s="543"/>
      <c r="L923" s="536"/>
      <c r="M923" s="537"/>
      <c r="N923" s="537"/>
      <c r="O923" s="537"/>
      <c r="P923" s="538"/>
      <c r="Q923" s="502" t="s">
        <v>191</v>
      </c>
      <c r="R923" s="503"/>
      <c r="S923" s="503"/>
      <c r="T923" s="503"/>
      <c r="U923" s="504"/>
      <c r="V923" s="284"/>
      <c r="W923" s="499" t="str" cm="1">
        <f t="array" ref="W923">_xlfn.IFS(AND(B923="",Z923=""),"事業所番号及びサービス名を入力してください。",AND(B923="",Z923&lt;&gt;""),"事業所番号を入力してください。",AND(B923&lt;&gt;"",Z923=""),"サービス名を入力してください。",AND(B923&lt;&gt;"",Z923&lt;&gt;""),IF(LEFT(B923,2)="23",IFERROR(VLOOKUP(B923&amp;Z923,事業所一覧!$A$2:$D$44337,4,FALSE),"事業所番号若しくはサービス名に誤りがないか確認してください。"),"愛知県外の事業所は手入力してください。"))</f>
        <v>事業所番号及びサービス名を入力してください。</v>
      </c>
      <c r="X923" s="500"/>
      <c r="Y923" s="501"/>
      <c r="Z923" s="511"/>
      <c r="AA923" s="511"/>
      <c r="AB923" s="511"/>
      <c r="AC923" s="348" t="str">
        <f>IFERROR(VLOOKUP(Z923,【参考】数式用!$A$4:$B$54,2,FALSE),"")</f>
        <v/>
      </c>
      <c r="AD923" s="221"/>
      <c r="AE923" s="220" t="str">
        <f>IF(B923="","",IF(AO923="総合事業","数式を削除して手入力",IFERROR(INDEX(【参考】数式用!$AT$3:$AV$452,MATCH(Q923&amp;V923,【参考】数式用!$AS$3:$AS$452,0),MATCH(VLOOKUP(Z923,【参考】数式用!$AW$2:$AX$53,2,FALSE),【参考】数式用!$AT$2:$AV$2,0)),10)))</f>
        <v/>
      </c>
      <c r="AN923" s="428" t="e">
        <f>IF($L$18="", "", VLOOKUP(Z923,【参考】数式用!$A$4:$M$54,13,FALSE))</f>
        <v>#N/A</v>
      </c>
      <c r="AO923" s="46" t="e">
        <f>VLOOKUP(Z923,【参考】数式用!$A$2:$N$54,14,FALSE)</f>
        <v>#N/A</v>
      </c>
    </row>
    <row r="924" spans="1:41" ht="50" customHeight="1">
      <c r="A924" s="495">
        <f t="shared" si="201"/>
        <v>867</v>
      </c>
      <c r="B924" s="542"/>
      <c r="C924" s="543"/>
      <c r="D924" s="543"/>
      <c r="E924" s="543"/>
      <c r="F924" s="543"/>
      <c r="G924" s="543"/>
      <c r="H924" s="543"/>
      <c r="I924" s="543"/>
      <c r="J924" s="543"/>
      <c r="K924" s="543"/>
      <c r="L924" s="536"/>
      <c r="M924" s="537"/>
      <c r="N924" s="537"/>
      <c r="O924" s="537"/>
      <c r="P924" s="538"/>
      <c r="Q924" s="502" t="s">
        <v>191</v>
      </c>
      <c r="R924" s="503"/>
      <c r="S924" s="503"/>
      <c r="T924" s="503"/>
      <c r="U924" s="504"/>
      <c r="V924" s="284"/>
      <c r="W924" s="499" t="str" cm="1">
        <f t="array" ref="W924">_xlfn.IFS(AND(B924="",Z924=""),"事業所番号及びサービス名を入力してください。",AND(B924="",Z924&lt;&gt;""),"事業所番号を入力してください。",AND(B924&lt;&gt;"",Z924=""),"サービス名を入力してください。",AND(B924&lt;&gt;"",Z924&lt;&gt;""),IF(LEFT(B924,2)="23",IFERROR(VLOOKUP(B924&amp;Z924,事業所一覧!$A$2:$D$44337,4,FALSE),"事業所番号若しくはサービス名に誤りがないか確認してください。"),"愛知県外の事業所は手入力してください。"))</f>
        <v>事業所番号及びサービス名を入力してください。</v>
      </c>
      <c r="X924" s="500"/>
      <c r="Y924" s="501"/>
      <c r="Z924" s="511"/>
      <c r="AA924" s="511"/>
      <c r="AB924" s="511"/>
      <c r="AC924" s="348" t="str">
        <f>IFERROR(VLOOKUP(Z924,【参考】数式用!$A$4:$B$54,2,FALSE),"")</f>
        <v/>
      </c>
      <c r="AD924" s="221"/>
      <c r="AE924" s="220" t="str">
        <f>IF(B924="","",IF(AO924="総合事業","数式を削除して手入力",IFERROR(INDEX(【参考】数式用!$AT$3:$AV$452,MATCH(Q924&amp;V924,【参考】数式用!$AS$3:$AS$452,0),MATCH(VLOOKUP(Z924,【参考】数式用!$AW$2:$AX$53,2,FALSE),【参考】数式用!$AT$2:$AV$2,0)),10)))</f>
        <v/>
      </c>
      <c r="AN924" s="428" t="e">
        <f>IF($L$18="", "", VLOOKUP(Z924,【参考】数式用!$A$4:$M$54,13,FALSE))</f>
        <v>#N/A</v>
      </c>
      <c r="AO924" s="46" t="e">
        <f>VLOOKUP(Z924,【参考】数式用!$A$2:$N$54,14,FALSE)</f>
        <v>#N/A</v>
      </c>
    </row>
    <row r="925" spans="1:41" ht="50" customHeight="1">
      <c r="A925" s="495">
        <f t="shared" si="201"/>
        <v>868</v>
      </c>
      <c r="B925" s="542"/>
      <c r="C925" s="543"/>
      <c r="D925" s="543"/>
      <c r="E925" s="543"/>
      <c r="F925" s="543"/>
      <c r="G925" s="543"/>
      <c r="H925" s="543"/>
      <c r="I925" s="543"/>
      <c r="J925" s="543"/>
      <c r="K925" s="543"/>
      <c r="L925" s="536"/>
      <c r="M925" s="537"/>
      <c r="N925" s="537"/>
      <c r="O925" s="537"/>
      <c r="P925" s="538"/>
      <c r="Q925" s="502" t="s">
        <v>191</v>
      </c>
      <c r="R925" s="503"/>
      <c r="S925" s="503"/>
      <c r="T925" s="503"/>
      <c r="U925" s="504"/>
      <c r="V925" s="284"/>
      <c r="W925" s="499" t="str" cm="1">
        <f t="array" ref="W925">_xlfn.IFS(AND(B925="",Z925=""),"事業所番号及びサービス名を入力してください。",AND(B925="",Z925&lt;&gt;""),"事業所番号を入力してください。",AND(B925&lt;&gt;"",Z925=""),"サービス名を入力してください。",AND(B925&lt;&gt;"",Z925&lt;&gt;""),IF(LEFT(B925,2)="23",IFERROR(VLOOKUP(B925&amp;Z925,事業所一覧!$A$2:$D$44337,4,FALSE),"事業所番号若しくはサービス名に誤りがないか確認してください。"),"愛知県外の事業所は手入力してください。"))</f>
        <v>事業所番号及びサービス名を入力してください。</v>
      </c>
      <c r="X925" s="500"/>
      <c r="Y925" s="501"/>
      <c r="Z925" s="511"/>
      <c r="AA925" s="511"/>
      <c r="AB925" s="511"/>
      <c r="AC925" s="348" t="str">
        <f>IFERROR(VLOOKUP(Z925,【参考】数式用!$A$4:$B$54,2,FALSE),"")</f>
        <v/>
      </c>
      <c r="AD925" s="221"/>
      <c r="AE925" s="220" t="str">
        <f>IF(B925="","",IF(AO925="総合事業","数式を削除して手入力",IFERROR(INDEX(【参考】数式用!$AT$3:$AV$452,MATCH(Q925&amp;V925,【参考】数式用!$AS$3:$AS$452,0),MATCH(VLOOKUP(Z925,【参考】数式用!$AW$2:$AX$53,2,FALSE),【参考】数式用!$AT$2:$AV$2,0)),10)))</f>
        <v/>
      </c>
      <c r="AN925" s="428" t="e">
        <f>IF($L$18="", "", VLOOKUP(Z925,【参考】数式用!$A$4:$M$54,13,FALSE))</f>
        <v>#N/A</v>
      </c>
      <c r="AO925" s="46" t="e">
        <f>VLOOKUP(Z925,【参考】数式用!$A$2:$N$54,14,FALSE)</f>
        <v>#N/A</v>
      </c>
    </row>
    <row r="926" spans="1:41" ht="50" customHeight="1">
      <c r="A926" s="495">
        <f t="shared" si="201"/>
        <v>869</v>
      </c>
      <c r="B926" s="542"/>
      <c r="C926" s="543"/>
      <c r="D926" s="543"/>
      <c r="E926" s="543"/>
      <c r="F926" s="543"/>
      <c r="G926" s="543"/>
      <c r="H926" s="543"/>
      <c r="I926" s="543"/>
      <c r="J926" s="543"/>
      <c r="K926" s="543"/>
      <c r="L926" s="536"/>
      <c r="M926" s="537"/>
      <c r="N926" s="537"/>
      <c r="O926" s="537"/>
      <c r="P926" s="538"/>
      <c r="Q926" s="502" t="s">
        <v>191</v>
      </c>
      <c r="R926" s="503"/>
      <c r="S926" s="503"/>
      <c r="T926" s="503"/>
      <c r="U926" s="504"/>
      <c r="V926" s="284"/>
      <c r="W926" s="499" t="str" cm="1">
        <f t="array" ref="W926">_xlfn.IFS(AND(B926="",Z926=""),"事業所番号及びサービス名を入力してください。",AND(B926="",Z926&lt;&gt;""),"事業所番号を入力してください。",AND(B926&lt;&gt;"",Z926=""),"サービス名を入力してください。",AND(B926&lt;&gt;"",Z926&lt;&gt;""),IF(LEFT(B926,2)="23",IFERROR(VLOOKUP(B926&amp;Z926,事業所一覧!$A$2:$D$44337,4,FALSE),"事業所番号若しくはサービス名に誤りがないか確認してください。"),"愛知県外の事業所は手入力してください。"))</f>
        <v>事業所番号及びサービス名を入力してください。</v>
      </c>
      <c r="X926" s="500"/>
      <c r="Y926" s="501"/>
      <c r="Z926" s="511"/>
      <c r="AA926" s="511"/>
      <c r="AB926" s="511"/>
      <c r="AC926" s="348" t="str">
        <f>IFERROR(VLOOKUP(Z926,【参考】数式用!$A$4:$B$54,2,FALSE),"")</f>
        <v/>
      </c>
      <c r="AD926" s="221"/>
      <c r="AE926" s="220" t="str">
        <f>IF(B926="","",IF(AO926="総合事業","数式を削除して手入力",IFERROR(INDEX(【参考】数式用!$AT$3:$AV$452,MATCH(Q926&amp;V926,【参考】数式用!$AS$3:$AS$452,0),MATCH(VLOOKUP(Z926,【参考】数式用!$AW$2:$AX$53,2,FALSE),【参考】数式用!$AT$2:$AV$2,0)),10)))</f>
        <v/>
      </c>
      <c r="AN926" s="428" t="e">
        <f>IF($L$18="", "", VLOOKUP(Z926,【参考】数式用!$A$4:$M$54,13,FALSE))</f>
        <v>#N/A</v>
      </c>
      <c r="AO926" s="46" t="e">
        <f>VLOOKUP(Z926,【参考】数式用!$A$2:$N$54,14,FALSE)</f>
        <v>#N/A</v>
      </c>
    </row>
    <row r="927" spans="1:41" ht="50" customHeight="1">
      <c r="A927" s="495">
        <f t="shared" si="201"/>
        <v>870</v>
      </c>
      <c r="B927" s="542"/>
      <c r="C927" s="543"/>
      <c r="D927" s="543"/>
      <c r="E927" s="543"/>
      <c r="F927" s="543"/>
      <c r="G927" s="543"/>
      <c r="H927" s="543"/>
      <c r="I927" s="543"/>
      <c r="J927" s="543"/>
      <c r="K927" s="543"/>
      <c r="L927" s="536"/>
      <c r="M927" s="537"/>
      <c r="N927" s="537"/>
      <c r="O927" s="537"/>
      <c r="P927" s="538"/>
      <c r="Q927" s="502" t="s">
        <v>191</v>
      </c>
      <c r="R927" s="503"/>
      <c r="S927" s="503"/>
      <c r="T927" s="503"/>
      <c r="U927" s="504"/>
      <c r="V927" s="284"/>
      <c r="W927" s="499" t="str" cm="1">
        <f t="array" ref="W927">_xlfn.IFS(AND(B927="",Z927=""),"事業所番号及びサービス名を入力してください。",AND(B927="",Z927&lt;&gt;""),"事業所番号を入力してください。",AND(B927&lt;&gt;"",Z927=""),"サービス名を入力してください。",AND(B927&lt;&gt;"",Z927&lt;&gt;""),IF(LEFT(B927,2)="23",IFERROR(VLOOKUP(B927&amp;Z927,事業所一覧!$A$2:$D$44337,4,FALSE),"事業所番号若しくはサービス名に誤りがないか確認してください。"),"愛知県外の事業所は手入力してください。"))</f>
        <v>事業所番号及びサービス名を入力してください。</v>
      </c>
      <c r="X927" s="500"/>
      <c r="Y927" s="501"/>
      <c r="Z927" s="511"/>
      <c r="AA927" s="511"/>
      <c r="AB927" s="511"/>
      <c r="AC927" s="348" t="str">
        <f>IFERROR(VLOOKUP(Z927,【参考】数式用!$A$4:$B$54,2,FALSE),"")</f>
        <v/>
      </c>
      <c r="AD927" s="221"/>
      <c r="AE927" s="220" t="str">
        <f>IF(B927="","",IF(AO927="総合事業","数式を削除して手入力",IFERROR(INDEX(【参考】数式用!$AT$3:$AV$452,MATCH(Q927&amp;V927,【参考】数式用!$AS$3:$AS$452,0),MATCH(VLOOKUP(Z927,【参考】数式用!$AW$2:$AX$53,2,FALSE),【参考】数式用!$AT$2:$AV$2,0)),10)))</f>
        <v/>
      </c>
      <c r="AN927" s="428" t="e">
        <f>IF($L$18="", "", VLOOKUP(Z927,【参考】数式用!$A$4:$M$54,13,FALSE))</f>
        <v>#N/A</v>
      </c>
      <c r="AO927" s="46" t="e">
        <f>VLOOKUP(Z927,【参考】数式用!$A$2:$N$54,14,FALSE)</f>
        <v>#N/A</v>
      </c>
    </row>
    <row r="928" spans="1:41" ht="50" customHeight="1">
      <c r="A928" s="495">
        <f t="shared" si="201"/>
        <v>871</v>
      </c>
      <c r="B928" s="542"/>
      <c r="C928" s="543"/>
      <c r="D928" s="543"/>
      <c r="E928" s="543"/>
      <c r="F928" s="543"/>
      <c r="G928" s="543"/>
      <c r="H928" s="543"/>
      <c r="I928" s="543"/>
      <c r="J928" s="543"/>
      <c r="K928" s="543"/>
      <c r="L928" s="536"/>
      <c r="M928" s="537"/>
      <c r="N928" s="537"/>
      <c r="O928" s="537"/>
      <c r="P928" s="538"/>
      <c r="Q928" s="502" t="s">
        <v>191</v>
      </c>
      <c r="R928" s="503"/>
      <c r="S928" s="503"/>
      <c r="T928" s="503"/>
      <c r="U928" s="504"/>
      <c r="V928" s="284"/>
      <c r="W928" s="499" t="str" cm="1">
        <f t="array" ref="W928">_xlfn.IFS(AND(B928="",Z928=""),"事業所番号及びサービス名を入力してください。",AND(B928="",Z928&lt;&gt;""),"事業所番号を入力してください。",AND(B928&lt;&gt;"",Z928=""),"サービス名を入力してください。",AND(B928&lt;&gt;"",Z928&lt;&gt;""),IF(LEFT(B928,2)="23",IFERROR(VLOOKUP(B928&amp;Z928,事業所一覧!$A$2:$D$44337,4,FALSE),"事業所番号若しくはサービス名に誤りがないか確認してください。"),"愛知県外の事業所は手入力してください。"))</f>
        <v>事業所番号及びサービス名を入力してください。</v>
      </c>
      <c r="X928" s="500"/>
      <c r="Y928" s="501"/>
      <c r="Z928" s="511"/>
      <c r="AA928" s="511"/>
      <c r="AB928" s="511"/>
      <c r="AC928" s="348" t="str">
        <f>IFERROR(VLOOKUP(Z928,【参考】数式用!$A$4:$B$54,2,FALSE),"")</f>
        <v/>
      </c>
      <c r="AD928" s="221"/>
      <c r="AE928" s="220" t="str">
        <f>IF(B928="","",IF(AO928="総合事業","数式を削除して手入力",IFERROR(INDEX(【参考】数式用!$AT$3:$AV$452,MATCH(Q928&amp;V928,【参考】数式用!$AS$3:$AS$452,0),MATCH(VLOOKUP(Z928,【参考】数式用!$AW$2:$AX$53,2,FALSE),【参考】数式用!$AT$2:$AV$2,0)),10)))</f>
        <v/>
      </c>
      <c r="AN928" s="428" t="e">
        <f>IF($L$18="", "", VLOOKUP(Z928,【参考】数式用!$A$4:$M$54,13,FALSE))</f>
        <v>#N/A</v>
      </c>
      <c r="AO928" s="46" t="e">
        <f>VLOOKUP(Z928,【参考】数式用!$A$2:$N$54,14,FALSE)</f>
        <v>#N/A</v>
      </c>
    </row>
    <row r="929" spans="1:41" ht="50" customHeight="1">
      <c r="A929" s="495">
        <f t="shared" si="201"/>
        <v>872</v>
      </c>
      <c r="B929" s="542"/>
      <c r="C929" s="543"/>
      <c r="D929" s="543"/>
      <c r="E929" s="543"/>
      <c r="F929" s="543"/>
      <c r="G929" s="543"/>
      <c r="H929" s="543"/>
      <c r="I929" s="543"/>
      <c r="J929" s="543"/>
      <c r="K929" s="543"/>
      <c r="L929" s="536"/>
      <c r="M929" s="537"/>
      <c r="N929" s="537"/>
      <c r="O929" s="537"/>
      <c r="P929" s="538"/>
      <c r="Q929" s="502" t="s">
        <v>191</v>
      </c>
      <c r="R929" s="503"/>
      <c r="S929" s="503"/>
      <c r="T929" s="503"/>
      <c r="U929" s="504"/>
      <c r="V929" s="284"/>
      <c r="W929" s="499" t="str" cm="1">
        <f t="array" ref="W929">_xlfn.IFS(AND(B929="",Z929=""),"事業所番号及びサービス名を入力してください。",AND(B929="",Z929&lt;&gt;""),"事業所番号を入力してください。",AND(B929&lt;&gt;"",Z929=""),"サービス名を入力してください。",AND(B929&lt;&gt;"",Z929&lt;&gt;""),IF(LEFT(B929,2)="23",IFERROR(VLOOKUP(B929&amp;Z929,事業所一覧!$A$2:$D$44337,4,FALSE),"事業所番号若しくはサービス名に誤りがないか確認してください。"),"愛知県外の事業所は手入力してください。"))</f>
        <v>事業所番号及びサービス名を入力してください。</v>
      </c>
      <c r="X929" s="500"/>
      <c r="Y929" s="501"/>
      <c r="Z929" s="511"/>
      <c r="AA929" s="511"/>
      <c r="AB929" s="511"/>
      <c r="AC929" s="348" t="str">
        <f>IFERROR(VLOOKUP(Z929,【参考】数式用!$A$4:$B$54,2,FALSE),"")</f>
        <v/>
      </c>
      <c r="AD929" s="221"/>
      <c r="AE929" s="220" t="str">
        <f>IF(B929="","",IF(AO929="総合事業","数式を削除して手入力",IFERROR(INDEX(【参考】数式用!$AT$3:$AV$452,MATCH(Q929&amp;V929,【参考】数式用!$AS$3:$AS$452,0),MATCH(VLOOKUP(Z929,【参考】数式用!$AW$2:$AX$53,2,FALSE),【参考】数式用!$AT$2:$AV$2,0)),10)))</f>
        <v/>
      </c>
      <c r="AN929" s="428" t="e">
        <f>IF($L$18="", "", VLOOKUP(Z929,【参考】数式用!$A$4:$M$54,13,FALSE))</f>
        <v>#N/A</v>
      </c>
      <c r="AO929" s="46" t="e">
        <f>VLOOKUP(Z929,【参考】数式用!$A$2:$N$54,14,FALSE)</f>
        <v>#N/A</v>
      </c>
    </row>
    <row r="930" spans="1:41" ht="50" customHeight="1">
      <c r="A930" s="495">
        <f t="shared" si="201"/>
        <v>873</v>
      </c>
      <c r="B930" s="542"/>
      <c r="C930" s="543"/>
      <c r="D930" s="543"/>
      <c r="E930" s="543"/>
      <c r="F930" s="543"/>
      <c r="G930" s="543"/>
      <c r="H930" s="543"/>
      <c r="I930" s="543"/>
      <c r="J930" s="543"/>
      <c r="K930" s="543"/>
      <c r="L930" s="536"/>
      <c r="M930" s="537"/>
      <c r="N930" s="537"/>
      <c r="O930" s="537"/>
      <c r="P930" s="538"/>
      <c r="Q930" s="502" t="s">
        <v>191</v>
      </c>
      <c r="R930" s="503"/>
      <c r="S930" s="503"/>
      <c r="T930" s="503"/>
      <c r="U930" s="504"/>
      <c r="V930" s="284"/>
      <c r="W930" s="499" t="str" cm="1">
        <f t="array" ref="W930">_xlfn.IFS(AND(B930="",Z930=""),"事業所番号及びサービス名を入力してください。",AND(B930="",Z930&lt;&gt;""),"事業所番号を入力してください。",AND(B930&lt;&gt;"",Z930=""),"サービス名を入力してください。",AND(B930&lt;&gt;"",Z930&lt;&gt;""),IF(LEFT(B930,2)="23",IFERROR(VLOOKUP(B930&amp;Z930,事業所一覧!$A$2:$D$44337,4,FALSE),"事業所番号若しくはサービス名に誤りがないか確認してください。"),"愛知県外の事業所は手入力してください。"))</f>
        <v>事業所番号及びサービス名を入力してください。</v>
      </c>
      <c r="X930" s="500"/>
      <c r="Y930" s="501"/>
      <c r="Z930" s="511"/>
      <c r="AA930" s="511"/>
      <c r="AB930" s="511"/>
      <c r="AC930" s="348" t="str">
        <f>IFERROR(VLOOKUP(Z930,【参考】数式用!$A$4:$B$54,2,FALSE),"")</f>
        <v/>
      </c>
      <c r="AD930" s="221"/>
      <c r="AE930" s="220" t="str">
        <f>IF(B930="","",IF(AO930="総合事業","数式を削除して手入力",IFERROR(INDEX(【参考】数式用!$AT$3:$AV$452,MATCH(Q930&amp;V930,【参考】数式用!$AS$3:$AS$452,0),MATCH(VLOOKUP(Z930,【参考】数式用!$AW$2:$AX$53,2,FALSE),【参考】数式用!$AT$2:$AV$2,0)),10)))</f>
        <v/>
      </c>
      <c r="AN930" s="428" t="e">
        <f>IF($L$18="", "", VLOOKUP(Z930,【参考】数式用!$A$4:$M$54,13,FALSE))</f>
        <v>#N/A</v>
      </c>
      <c r="AO930" s="46" t="e">
        <f>VLOOKUP(Z930,【参考】数式用!$A$2:$N$54,14,FALSE)</f>
        <v>#N/A</v>
      </c>
    </row>
    <row r="931" spans="1:41" ht="50" customHeight="1">
      <c r="A931" s="495">
        <f t="shared" si="201"/>
        <v>874</v>
      </c>
      <c r="B931" s="542"/>
      <c r="C931" s="543"/>
      <c r="D931" s="543"/>
      <c r="E931" s="543"/>
      <c r="F931" s="543"/>
      <c r="G931" s="543"/>
      <c r="H931" s="543"/>
      <c r="I931" s="543"/>
      <c r="J931" s="543"/>
      <c r="K931" s="543"/>
      <c r="L931" s="536"/>
      <c r="M931" s="537"/>
      <c r="N931" s="537"/>
      <c r="O931" s="537"/>
      <c r="P931" s="538"/>
      <c r="Q931" s="502" t="s">
        <v>191</v>
      </c>
      <c r="R931" s="503"/>
      <c r="S931" s="503"/>
      <c r="T931" s="503"/>
      <c r="U931" s="504"/>
      <c r="V931" s="284"/>
      <c r="W931" s="499" t="str" cm="1">
        <f t="array" ref="W931">_xlfn.IFS(AND(B931="",Z931=""),"事業所番号及びサービス名を入力してください。",AND(B931="",Z931&lt;&gt;""),"事業所番号を入力してください。",AND(B931&lt;&gt;"",Z931=""),"サービス名を入力してください。",AND(B931&lt;&gt;"",Z931&lt;&gt;""),IF(LEFT(B931,2)="23",IFERROR(VLOOKUP(B931&amp;Z931,事業所一覧!$A$2:$D$44337,4,FALSE),"事業所番号若しくはサービス名に誤りがないか確認してください。"),"愛知県外の事業所は手入力してください。"))</f>
        <v>事業所番号及びサービス名を入力してください。</v>
      </c>
      <c r="X931" s="500"/>
      <c r="Y931" s="501"/>
      <c r="Z931" s="511"/>
      <c r="AA931" s="511"/>
      <c r="AB931" s="511"/>
      <c r="AC931" s="348" t="str">
        <f>IFERROR(VLOOKUP(Z931,【参考】数式用!$A$4:$B$54,2,FALSE),"")</f>
        <v/>
      </c>
      <c r="AD931" s="221"/>
      <c r="AE931" s="220" t="str">
        <f>IF(B931="","",IF(AO931="総合事業","数式を削除して手入力",IFERROR(INDEX(【参考】数式用!$AT$3:$AV$452,MATCH(Q931&amp;V931,【参考】数式用!$AS$3:$AS$452,0),MATCH(VLOOKUP(Z931,【参考】数式用!$AW$2:$AX$53,2,FALSE),【参考】数式用!$AT$2:$AV$2,0)),10)))</f>
        <v/>
      </c>
      <c r="AN931" s="428" t="e">
        <f>IF($L$18="", "", VLOOKUP(Z931,【参考】数式用!$A$4:$M$54,13,FALSE))</f>
        <v>#N/A</v>
      </c>
      <c r="AO931" s="46" t="e">
        <f>VLOOKUP(Z931,【参考】数式用!$A$2:$N$54,14,FALSE)</f>
        <v>#N/A</v>
      </c>
    </row>
    <row r="932" spans="1:41" ht="50" customHeight="1">
      <c r="A932" s="495">
        <f t="shared" si="201"/>
        <v>875</v>
      </c>
      <c r="B932" s="542"/>
      <c r="C932" s="543"/>
      <c r="D932" s="543"/>
      <c r="E932" s="543"/>
      <c r="F932" s="543"/>
      <c r="G932" s="543"/>
      <c r="H932" s="543"/>
      <c r="I932" s="543"/>
      <c r="J932" s="543"/>
      <c r="K932" s="543"/>
      <c r="L932" s="536"/>
      <c r="M932" s="537"/>
      <c r="N932" s="537"/>
      <c r="O932" s="537"/>
      <c r="P932" s="538"/>
      <c r="Q932" s="502" t="s">
        <v>191</v>
      </c>
      <c r="R932" s="503"/>
      <c r="S932" s="503"/>
      <c r="T932" s="503"/>
      <c r="U932" s="504"/>
      <c r="V932" s="284"/>
      <c r="W932" s="499" t="str" cm="1">
        <f t="array" ref="W932">_xlfn.IFS(AND(B932="",Z932=""),"事業所番号及びサービス名を入力してください。",AND(B932="",Z932&lt;&gt;""),"事業所番号を入力してください。",AND(B932&lt;&gt;"",Z932=""),"サービス名を入力してください。",AND(B932&lt;&gt;"",Z932&lt;&gt;""),IF(LEFT(B932,2)="23",IFERROR(VLOOKUP(B932&amp;Z932,事業所一覧!$A$2:$D$44337,4,FALSE),"事業所番号若しくはサービス名に誤りがないか確認してください。"),"愛知県外の事業所は手入力してください。"))</f>
        <v>事業所番号及びサービス名を入力してください。</v>
      </c>
      <c r="X932" s="500"/>
      <c r="Y932" s="501"/>
      <c r="Z932" s="511"/>
      <c r="AA932" s="511"/>
      <c r="AB932" s="511"/>
      <c r="AC932" s="348" t="str">
        <f>IFERROR(VLOOKUP(Z932,【参考】数式用!$A$4:$B$54,2,FALSE),"")</f>
        <v/>
      </c>
      <c r="AD932" s="221"/>
      <c r="AE932" s="220" t="str">
        <f>IF(B932="","",IF(AO932="総合事業","数式を削除して手入力",IFERROR(INDEX(【参考】数式用!$AT$3:$AV$452,MATCH(Q932&amp;V932,【参考】数式用!$AS$3:$AS$452,0),MATCH(VLOOKUP(Z932,【参考】数式用!$AW$2:$AX$53,2,FALSE),【参考】数式用!$AT$2:$AV$2,0)),10)))</f>
        <v/>
      </c>
      <c r="AN932" s="428" t="e">
        <f>IF($L$18="", "", VLOOKUP(Z932,【参考】数式用!$A$4:$M$54,13,FALSE))</f>
        <v>#N/A</v>
      </c>
      <c r="AO932" s="46" t="e">
        <f>VLOOKUP(Z932,【参考】数式用!$A$2:$N$54,14,FALSE)</f>
        <v>#N/A</v>
      </c>
    </row>
    <row r="933" spans="1:41" ht="50" customHeight="1">
      <c r="A933" s="495">
        <f t="shared" si="201"/>
        <v>876</v>
      </c>
      <c r="B933" s="542"/>
      <c r="C933" s="543"/>
      <c r="D933" s="543"/>
      <c r="E933" s="543"/>
      <c r="F933" s="543"/>
      <c r="G933" s="543"/>
      <c r="H933" s="543"/>
      <c r="I933" s="543"/>
      <c r="J933" s="543"/>
      <c r="K933" s="543"/>
      <c r="L933" s="536"/>
      <c r="M933" s="537"/>
      <c r="N933" s="537"/>
      <c r="O933" s="537"/>
      <c r="P933" s="538"/>
      <c r="Q933" s="502" t="s">
        <v>191</v>
      </c>
      <c r="R933" s="503"/>
      <c r="S933" s="503"/>
      <c r="T933" s="503"/>
      <c r="U933" s="504"/>
      <c r="V933" s="284"/>
      <c r="W933" s="499" t="str" cm="1">
        <f t="array" ref="W933">_xlfn.IFS(AND(B933="",Z933=""),"事業所番号及びサービス名を入力してください。",AND(B933="",Z933&lt;&gt;""),"事業所番号を入力してください。",AND(B933&lt;&gt;"",Z933=""),"サービス名を入力してください。",AND(B933&lt;&gt;"",Z933&lt;&gt;""),IF(LEFT(B933,2)="23",IFERROR(VLOOKUP(B933&amp;Z933,事業所一覧!$A$2:$D$44337,4,FALSE),"事業所番号若しくはサービス名に誤りがないか確認してください。"),"愛知県外の事業所は手入力してください。"))</f>
        <v>事業所番号及びサービス名を入力してください。</v>
      </c>
      <c r="X933" s="500"/>
      <c r="Y933" s="501"/>
      <c r="Z933" s="511"/>
      <c r="AA933" s="511"/>
      <c r="AB933" s="511"/>
      <c r="AC933" s="348" t="str">
        <f>IFERROR(VLOOKUP(Z933,【参考】数式用!$A$4:$B$54,2,FALSE),"")</f>
        <v/>
      </c>
      <c r="AD933" s="221"/>
      <c r="AE933" s="220" t="str">
        <f>IF(B933="","",IF(AO933="総合事業","数式を削除して手入力",IFERROR(INDEX(【参考】数式用!$AT$3:$AV$452,MATCH(Q933&amp;V933,【参考】数式用!$AS$3:$AS$452,0),MATCH(VLOOKUP(Z933,【参考】数式用!$AW$2:$AX$53,2,FALSE),【参考】数式用!$AT$2:$AV$2,0)),10)))</f>
        <v/>
      </c>
      <c r="AN933" s="428" t="e">
        <f>IF($L$18="", "", VLOOKUP(Z933,【参考】数式用!$A$4:$M$54,13,FALSE))</f>
        <v>#N/A</v>
      </c>
      <c r="AO933" s="46" t="e">
        <f>VLOOKUP(Z933,【参考】数式用!$A$2:$N$54,14,FALSE)</f>
        <v>#N/A</v>
      </c>
    </row>
    <row r="934" spans="1:41" ht="50" customHeight="1">
      <c r="A934" s="495">
        <f t="shared" si="201"/>
        <v>877</v>
      </c>
      <c r="B934" s="542"/>
      <c r="C934" s="543"/>
      <c r="D934" s="543"/>
      <c r="E934" s="543"/>
      <c r="F934" s="543"/>
      <c r="G934" s="543"/>
      <c r="H934" s="543"/>
      <c r="I934" s="543"/>
      <c r="J934" s="543"/>
      <c r="K934" s="543"/>
      <c r="L934" s="536"/>
      <c r="M934" s="537"/>
      <c r="N934" s="537"/>
      <c r="O934" s="537"/>
      <c r="P934" s="538"/>
      <c r="Q934" s="502" t="s">
        <v>191</v>
      </c>
      <c r="R934" s="503"/>
      <c r="S934" s="503"/>
      <c r="T934" s="503"/>
      <c r="U934" s="504"/>
      <c r="V934" s="284"/>
      <c r="W934" s="499" t="str" cm="1">
        <f t="array" ref="W934">_xlfn.IFS(AND(B934="",Z934=""),"事業所番号及びサービス名を入力してください。",AND(B934="",Z934&lt;&gt;""),"事業所番号を入力してください。",AND(B934&lt;&gt;"",Z934=""),"サービス名を入力してください。",AND(B934&lt;&gt;"",Z934&lt;&gt;""),IF(LEFT(B934,2)="23",IFERROR(VLOOKUP(B934&amp;Z934,事業所一覧!$A$2:$D$44337,4,FALSE),"事業所番号若しくはサービス名に誤りがないか確認してください。"),"愛知県外の事業所は手入力してください。"))</f>
        <v>事業所番号及びサービス名を入力してください。</v>
      </c>
      <c r="X934" s="500"/>
      <c r="Y934" s="501"/>
      <c r="Z934" s="511"/>
      <c r="AA934" s="511"/>
      <c r="AB934" s="511"/>
      <c r="AC934" s="348" t="str">
        <f>IFERROR(VLOOKUP(Z934,【参考】数式用!$A$4:$B$54,2,FALSE),"")</f>
        <v/>
      </c>
      <c r="AD934" s="221"/>
      <c r="AE934" s="220" t="str">
        <f>IF(B934="","",IF(AO934="総合事業","数式を削除して手入力",IFERROR(INDEX(【参考】数式用!$AT$3:$AV$452,MATCH(Q934&amp;V934,【参考】数式用!$AS$3:$AS$452,0),MATCH(VLOOKUP(Z934,【参考】数式用!$AW$2:$AX$53,2,FALSE),【参考】数式用!$AT$2:$AV$2,0)),10)))</f>
        <v/>
      </c>
      <c r="AN934" s="428" t="e">
        <f>IF($L$18="", "", VLOOKUP(Z934,【参考】数式用!$A$4:$M$54,13,FALSE))</f>
        <v>#N/A</v>
      </c>
      <c r="AO934" s="46" t="e">
        <f>VLOOKUP(Z934,【参考】数式用!$A$2:$N$54,14,FALSE)</f>
        <v>#N/A</v>
      </c>
    </row>
    <row r="935" spans="1:41" ht="50" customHeight="1">
      <c r="A935" s="495">
        <f t="shared" si="201"/>
        <v>878</v>
      </c>
      <c r="B935" s="542"/>
      <c r="C935" s="543"/>
      <c r="D935" s="543"/>
      <c r="E935" s="543"/>
      <c r="F935" s="543"/>
      <c r="G935" s="543"/>
      <c r="H935" s="543"/>
      <c r="I935" s="543"/>
      <c r="J935" s="543"/>
      <c r="K935" s="543"/>
      <c r="L935" s="536"/>
      <c r="M935" s="537"/>
      <c r="N935" s="537"/>
      <c r="O935" s="537"/>
      <c r="P935" s="538"/>
      <c r="Q935" s="502" t="s">
        <v>191</v>
      </c>
      <c r="R935" s="503"/>
      <c r="S935" s="503"/>
      <c r="T935" s="503"/>
      <c r="U935" s="504"/>
      <c r="V935" s="284"/>
      <c r="W935" s="499" t="str" cm="1">
        <f t="array" ref="W935">_xlfn.IFS(AND(B935="",Z935=""),"事業所番号及びサービス名を入力してください。",AND(B935="",Z935&lt;&gt;""),"事業所番号を入力してください。",AND(B935&lt;&gt;"",Z935=""),"サービス名を入力してください。",AND(B935&lt;&gt;"",Z935&lt;&gt;""),IF(LEFT(B935,2)="23",IFERROR(VLOOKUP(B935&amp;Z935,事業所一覧!$A$2:$D$44337,4,FALSE),"事業所番号若しくはサービス名に誤りがないか確認してください。"),"愛知県外の事業所は手入力してください。"))</f>
        <v>事業所番号及びサービス名を入力してください。</v>
      </c>
      <c r="X935" s="500"/>
      <c r="Y935" s="501"/>
      <c r="Z935" s="511"/>
      <c r="AA935" s="511"/>
      <c r="AB935" s="511"/>
      <c r="AC935" s="348" t="str">
        <f>IFERROR(VLOOKUP(Z935,【参考】数式用!$A$4:$B$54,2,FALSE),"")</f>
        <v/>
      </c>
      <c r="AD935" s="221"/>
      <c r="AE935" s="220" t="str">
        <f>IF(B935="","",IF(AO935="総合事業","数式を削除して手入力",IFERROR(INDEX(【参考】数式用!$AT$3:$AV$452,MATCH(Q935&amp;V935,【参考】数式用!$AS$3:$AS$452,0),MATCH(VLOOKUP(Z935,【参考】数式用!$AW$2:$AX$53,2,FALSE),【参考】数式用!$AT$2:$AV$2,0)),10)))</f>
        <v/>
      </c>
      <c r="AN935" s="428" t="e">
        <f>IF($L$18="", "", VLOOKUP(Z935,【参考】数式用!$A$4:$M$54,13,FALSE))</f>
        <v>#N/A</v>
      </c>
      <c r="AO935" s="46" t="e">
        <f>VLOOKUP(Z935,【参考】数式用!$A$2:$N$54,14,FALSE)</f>
        <v>#N/A</v>
      </c>
    </row>
    <row r="936" spans="1:41" ht="50" customHeight="1">
      <c r="A936" s="495">
        <f t="shared" si="201"/>
        <v>879</v>
      </c>
      <c r="B936" s="542"/>
      <c r="C936" s="543"/>
      <c r="D936" s="543"/>
      <c r="E936" s="543"/>
      <c r="F936" s="543"/>
      <c r="G936" s="543"/>
      <c r="H936" s="543"/>
      <c r="I936" s="543"/>
      <c r="J936" s="543"/>
      <c r="K936" s="543"/>
      <c r="L936" s="536"/>
      <c r="M936" s="537"/>
      <c r="N936" s="537"/>
      <c r="O936" s="537"/>
      <c r="P936" s="538"/>
      <c r="Q936" s="502" t="s">
        <v>191</v>
      </c>
      <c r="R936" s="503"/>
      <c r="S936" s="503"/>
      <c r="T936" s="503"/>
      <c r="U936" s="504"/>
      <c r="V936" s="284"/>
      <c r="W936" s="499" t="str" cm="1">
        <f t="array" ref="W936">_xlfn.IFS(AND(B936="",Z936=""),"事業所番号及びサービス名を入力してください。",AND(B936="",Z936&lt;&gt;""),"事業所番号を入力してください。",AND(B936&lt;&gt;"",Z936=""),"サービス名を入力してください。",AND(B936&lt;&gt;"",Z936&lt;&gt;""),IF(LEFT(B936,2)="23",IFERROR(VLOOKUP(B936&amp;Z936,事業所一覧!$A$2:$D$44337,4,FALSE),"事業所番号若しくはサービス名に誤りがないか確認してください。"),"愛知県外の事業所は手入力してください。"))</f>
        <v>事業所番号及びサービス名を入力してください。</v>
      </c>
      <c r="X936" s="500"/>
      <c r="Y936" s="501"/>
      <c r="Z936" s="511"/>
      <c r="AA936" s="511"/>
      <c r="AB936" s="511"/>
      <c r="AC936" s="348" t="str">
        <f>IFERROR(VLOOKUP(Z936,【参考】数式用!$A$4:$B$54,2,FALSE),"")</f>
        <v/>
      </c>
      <c r="AD936" s="221"/>
      <c r="AE936" s="220" t="str">
        <f>IF(B936="","",IF(AO936="総合事業","数式を削除して手入力",IFERROR(INDEX(【参考】数式用!$AT$3:$AV$452,MATCH(Q936&amp;V936,【参考】数式用!$AS$3:$AS$452,0),MATCH(VLOOKUP(Z936,【参考】数式用!$AW$2:$AX$53,2,FALSE),【参考】数式用!$AT$2:$AV$2,0)),10)))</f>
        <v/>
      </c>
      <c r="AN936" s="428" t="e">
        <f>IF($L$18="", "", VLOOKUP(Z936,【参考】数式用!$A$4:$M$54,13,FALSE))</f>
        <v>#N/A</v>
      </c>
      <c r="AO936" s="46" t="e">
        <f>VLOOKUP(Z936,【参考】数式用!$A$2:$N$54,14,FALSE)</f>
        <v>#N/A</v>
      </c>
    </row>
    <row r="937" spans="1:41" ht="50" customHeight="1">
      <c r="A937" s="495">
        <f t="shared" si="201"/>
        <v>880</v>
      </c>
      <c r="B937" s="542"/>
      <c r="C937" s="543"/>
      <c r="D937" s="543"/>
      <c r="E937" s="543"/>
      <c r="F937" s="543"/>
      <c r="G937" s="543"/>
      <c r="H937" s="543"/>
      <c r="I937" s="543"/>
      <c r="J937" s="543"/>
      <c r="K937" s="543"/>
      <c r="L937" s="536"/>
      <c r="M937" s="537"/>
      <c r="N937" s="537"/>
      <c r="O937" s="537"/>
      <c r="P937" s="538"/>
      <c r="Q937" s="502" t="s">
        <v>191</v>
      </c>
      <c r="R937" s="503"/>
      <c r="S937" s="503"/>
      <c r="T937" s="503"/>
      <c r="U937" s="504"/>
      <c r="V937" s="284"/>
      <c r="W937" s="499" t="str" cm="1">
        <f t="array" ref="W937">_xlfn.IFS(AND(B937="",Z937=""),"事業所番号及びサービス名を入力してください。",AND(B937="",Z937&lt;&gt;""),"事業所番号を入力してください。",AND(B937&lt;&gt;"",Z937=""),"サービス名を入力してください。",AND(B937&lt;&gt;"",Z937&lt;&gt;""),IF(LEFT(B937,2)="23",IFERROR(VLOOKUP(B937&amp;Z937,事業所一覧!$A$2:$D$44337,4,FALSE),"事業所番号若しくはサービス名に誤りがないか確認してください。"),"愛知県外の事業所は手入力してください。"))</f>
        <v>事業所番号及びサービス名を入力してください。</v>
      </c>
      <c r="X937" s="500"/>
      <c r="Y937" s="501"/>
      <c r="Z937" s="511"/>
      <c r="AA937" s="511"/>
      <c r="AB937" s="511"/>
      <c r="AC937" s="348" t="str">
        <f>IFERROR(VLOOKUP(Z937,【参考】数式用!$A$4:$B$54,2,FALSE),"")</f>
        <v/>
      </c>
      <c r="AD937" s="221"/>
      <c r="AE937" s="220" t="str">
        <f>IF(B937="","",IF(AO937="総合事業","数式を削除して手入力",IFERROR(INDEX(【参考】数式用!$AT$3:$AV$452,MATCH(Q937&amp;V937,【参考】数式用!$AS$3:$AS$452,0),MATCH(VLOOKUP(Z937,【参考】数式用!$AW$2:$AX$53,2,FALSE),【参考】数式用!$AT$2:$AV$2,0)),10)))</f>
        <v/>
      </c>
      <c r="AN937" s="428" t="e">
        <f>IF($L$18="", "", VLOOKUP(Z937,【参考】数式用!$A$4:$M$54,13,FALSE))</f>
        <v>#N/A</v>
      </c>
      <c r="AO937" s="46" t="e">
        <f>VLOOKUP(Z937,【参考】数式用!$A$2:$N$54,14,FALSE)</f>
        <v>#N/A</v>
      </c>
    </row>
    <row r="938" spans="1:41" ht="50" customHeight="1">
      <c r="A938" s="495">
        <f t="shared" si="201"/>
        <v>881</v>
      </c>
      <c r="B938" s="542"/>
      <c r="C938" s="543"/>
      <c r="D938" s="543"/>
      <c r="E938" s="543"/>
      <c r="F938" s="543"/>
      <c r="G938" s="543"/>
      <c r="H938" s="543"/>
      <c r="I938" s="543"/>
      <c r="J938" s="543"/>
      <c r="K938" s="543"/>
      <c r="L938" s="536"/>
      <c r="M938" s="537"/>
      <c r="N938" s="537"/>
      <c r="O938" s="537"/>
      <c r="P938" s="538"/>
      <c r="Q938" s="502" t="s">
        <v>191</v>
      </c>
      <c r="R938" s="503"/>
      <c r="S938" s="503"/>
      <c r="T938" s="503"/>
      <c r="U938" s="504"/>
      <c r="V938" s="284"/>
      <c r="W938" s="499" t="str" cm="1">
        <f t="array" ref="W938">_xlfn.IFS(AND(B938="",Z938=""),"事業所番号及びサービス名を入力してください。",AND(B938="",Z938&lt;&gt;""),"事業所番号を入力してください。",AND(B938&lt;&gt;"",Z938=""),"サービス名を入力してください。",AND(B938&lt;&gt;"",Z938&lt;&gt;""),IF(LEFT(B938,2)="23",IFERROR(VLOOKUP(B938&amp;Z938,事業所一覧!$A$2:$D$44337,4,FALSE),"事業所番号若しくはサービス名に誤りがないか確認してください。"),"愛知県外の事業所は手入力してください。"))</f>
        <v>事業所番号及びサービス名を入力してください。</v>
      </c>
      <c r="X938" s="500"/>
      <c r="Y938" s="501"/>
      <c r="Z938" s="511"/>
      <c r="AA938" s="511"/>
      <c r="AB938" s="511"/>
      <c r="AC938" s="348" t="str">
        <f>IFERROR(VLOOKUP(Z938,【参考】数式用!$A$4:$B$54,2,FALSE),"")</f>
        <v/>
      </c>
      <c r="AD938" s="221"/>
      <c r="AE938" s="220" t="str">
        <f>IF(B938="","",IF(AO938="総合事業","数式を削除して手入力",IFERROR(INDEX(【参考】数式用!$AT$3:$AV$452,MATCH(Q938&amp;V938,【参考】数式用!$AS$3:$AS$452,0),MATCH(VLOOKUP(Z938,【参考】数式用!$AW$2:$AX$53,2,FALSE),【参考】数式用!$AT$2:$AV$2,0)),10)))</f>
        <v/>
      </c>
      <c r="AN938" s="428" t="e">
        <f>IF($L$18="", "", VLOOKUP(Z938,【参考】数式用!$A$4:$M$54,13,FALSE))</f>
        <v>#N/A</v>
      </c>
      <c r="AO938" s="46" t="e">
        <f>VLOOKUP(Z938,【参考】数式用!$A$2:$N$54,14,FALSE)</f>
        <v>#N/A</v>
      </c>
    </row>
    <row r="939" spans="1:41" ht="50" customHeight="1">
      <c r="A939" s="495">
        <f t="shared" si="201"/>
        <v>882</v>
      </c>
      <c r="B939" s="542"/>
      <c r="C939" s="543"/>
      <c r="D939" s="543"/>
      <c r="E939" s="543"/>
      <c r="F939" s="543"/>
      <c r="G939" s="543"/>
      <c r="H939" s="543"/>
      <c r="I939" s="543"/>
      <c r="J939" s="543"/>
      <c r="K939" s="543"/>
      <c r="L939" s="536"/>
      <c r="M939" s="537"/>
      <c r="N939" s="537"/>
      <c r="O939" s="537"/>
      <c r="P939" s="538"/>
      <c r="Q939" s="502" t="s">
        <v>191</v>
      </c>
      <c r="R939" s="503"/>
      <c r="S939" s="503"/>
      <c r="T939" s="503"/>
      <c r="U939" s="504"/>
      <c r="V939" s="284"/>
      <c r="W939" s="499" t="str" cm="1">
        <f t="array" ref="W939">_xlfn.IFS(AND(B939="",Z939=""),"事業所番号及びサービス名を入力してください。",AND(B939="",Z939&lt;&gt;""),"事業所番号を入力してください。",AND(B939&lt;&gt;"",Z939=""),"サービス名を入力してください。",AND(B939&lt;&gt;"",Z939&lt;&gt;""),IF(LEFT(B939,2)="23",IFERROR(VLOOKUP(B939&amp;Z939,事業所一覧!$A$2:$D$44337,4,FALSE),"事業所番号若しくはサービス名に誤りがないか確認してください。"),"愛知県外の事業所は手入力してください。"))</f>
        <v>事業所番号及びサービス名を入力してください。</v>
      </c>
      <c r="X939" s="500"/>
      <c r="Y939" s="501"/>
      <c r="Z939" s="511"/>
      <c r="AA939" s="511"/>
      <c r="AB939" s="511"/>
      <c r="AC939" s="348" t="str">
        <f>IFERROR(VLOOKUP(Z939,【参考】数式用!$A$4:$B$54,2,FALSE),"")</f>
        <v/>
      </c>
      <c r="AD939" s="221"/>
      <c r="AE939" s="220" t="str">
        <f>IF(B939="","",IF(AO939="総合事業","数式を削除して手入力",IFERROR(INDEX(【参考】数式用!$AT$3:$AV$452,MATCH(Q939&amp;V939,【参考】数式用!$AS$3:$AS$452,0),MATCH(VLOOKUP(Z939,【参考】数式用!$AW$2:$AX$53,2,FALSE),【参考】数式用!$AT$2:$AV$2,0)),10)))</f>
        <v/>
      </c>
      <c r="AN939" s="428" t="e">
        <f>IF($L$18="", "", VLOOKUP(Z939,【参考】数式用!$A$4:$M$54,13,FALSE))</f>
        <v>#N/A</v>
      </c>
      <c r="AO939" s="46" t="e">
        <f>VLOOKUP(Z939,【参考】数式用!$A$2:$N$54,14,FALSE)</f>
        <v>#N/A</v>
      </c>
    </row>
    <row r="940" spans="1:41" ht="50" customHeight="1">
      <c r="A940" s="495">
        <f t="shared" si="201"/>
        <v>883</v>
      </c>
      <c r="B940" s="542"/>
      <c r="C940" s="543"/>
      <c r="D940" s="543"/>
      <c r="E940" s="543"/>
      <c r="F940" s="543"/>
      <c r="G940" s="543"/>
      <c r="H940" s="543"/>
      <c r="I940" s="543"/>
      <c r="J940" s="543"/>
      <c r="K940" s="543"/>
      <c r="L940" s="536"/>
      <c r="M940" s="537"/>
      <c r="N940" s="537"/>
      <c r="O940" s="537"/>
      <c r="P940" s="538"/>
      <c r="Q940" s="502" t="s">
        <v>191</v>
      </c>
      <c r="R940" s="503"/>
      <c r="S940" s="503"/>
      <c r="T940" s="503"/>
      <c r="U940" s="504"/>
      <c r="V940" s="284"/>
      <c r="W940" s="499" t="str" cm="1">
        <f t="array" ref="W940">_xlfn.IFS(AND(B940="",Z940=""),"事業所番号及びサービス名を入力してください。",AND(B940="",Z940&lt;&gt;""),"事業所番号を入力してください。",AND(B940&lt;&gt;"",Z940=""),"サービス名を入力してください。",AND(B940&lt;&gt;"",Z940&lt;&gt;""),IF(LEFT(B940,2)="23",IFERROR(VLOOKUP(B940&amp;Z940,事業所一覧!$A$2:$D$44337,4,FALSE),"事業所番号若しくはサービス名に誤りがないか確認してください。"),"愛知県外の事業所は手入力してください。"))</f>
        <v>事業所番号及びサービス名を入力してください。</v>
      </c>
      <c r="X940" s="500"/>
      <c r="Y940" s="501"/>
      <c r="Z940" s="511"/>
      <c r="AA940" s="511"/>
      <c r="AB940" s="511"/>
      <c r="AC940" s="348" t="str">
        <f>IFERROR(VLOOKUP(Z940,【参考】数式用!$A$4:$B$54,2,FALSE),"")</f>
        <v/>
      </c>
      <c r="AD940" s="221"/>
      <c r="AE940" s="220" t="str">
        <f>IF(B940="","",IF(AO940="総合事業","数式を削除して手入力",IFERROR(INDEX(【参考】数式用!$AT$3:$AV$452,MATCH(Q940&amp;V940,【参考】数式用!$AS$3:$AS$452,0),MATCH(VLOOKUP(Z940,【参考】数式用!$AW$2:$AX$53,2,FALSE),【参考】数式用!$AT$2:$AV$2,0)),10)))</f>
        <v/>
      </c>
      <c r="AN940" s="428" t="e">
        <f>IF($L$18="", "", VLOOKUP(Z940,【参考】数式用!$A$4:$M$54,13,FALSE))</f>
        <v>#N/A</v>
      </c>
      <c r="AO940" s="46" t="e">
        <f>VLOOKUP(Z940,【参考】数式用!$A$2:$N$54,14,FALSE)</f>
        <v>#N/A</v>
      </c>
    </row>
    <row r="941" spans="1:41" ht="50" customHeight="1">
      <c r="A941" s="495">
        <f t="shared" si="201"/>
        <v>884</v>
      </c>
      <c r="B941" s="542"/>
      <c r="C941" s="543"/>
      <c r="D941" s="543"/>
      <c r="E941" s="543"/>
      <c r="F941" s="543"/>
      <c r="G941" s="543"/>
      <c r="H941" s="543"/>
      <c r="I941" s="543"/>
      <c r="J941" s="543"/>
      <c r="K941" s="543"/>
      <c r="L941" s="536"/>
      <c r="M941" s="537"/>
      <c r="N941" s="537"/>
      <c r="O941" s="537"/>
      <c r="P941" s="538"/>
      <c r="Q941" s="502" t="s">
        <v>191</v>
      </c>
      <c r="R941" s="503"/>
      <c r="S941" s="503"/>
      <c r="T941" s="503"/>
      <c r="U941" s="504"/>
      <c r="V941" s="284"/>
      <c r="W941" s="499" t="str" cm="1">
        <f t="array" ref="W941">_xlfn.IFS(AND(B941="",Z941=""),"事業所番号及びサービス名を入力してください。",AND(B941="",Z941&lt;&gt;""),"事業所番号を入力してください。",AND(B941&lt;&gt;"",Z941=""),"サービス名を入力してください。",AND(B941&lt;&gt;"",Z941&lt;&gt;""),IF(LEFT(B941,2)="23",IFERROR(VLOOKUP(B941&amp;Z941,事業所一覧!$A$2:$D$44337,4,FALSE),"事業所番号若しくはサービス名に誤りがないか確認してください。"),"愛知県外の事業所は手入力してください。"))</f>
        <v>事業所番号及びサービス名を入力してください。</v>
      </c>
      <c r="X941" s="500"/>
      <c r="Y941" s="501"/>
      <c r="Z941" s="511"/>
      <c r="AA941" s="511"/>
      <c r="AB941" s="511"/>
      <c r="AC941" s="348" t="str">
        <f>IFERROR(VLOOKUP(Z941,【参考】数式用!$A$4:$B$54,2,FALSE),"")</f>
        <v/>
      </c>
      <c r="AD941" s="221"/>
      <c r="AE941" s="220" t="str">
        <f>IF(B941="","",IF(AO941="総合事業","数式を削除して手入力",IFERROR(INDEX(【参考】数式用!$AT$3:$AV$452,MATCH(Q941&amp;V941,【参考】数式用!$AS$3:$AS$452,0),MATCH(VLOOKUP(Z941,【参考】数式用!$AW$2:$AX$53,2,FALSE),【参考】数式用!$AT$2:$AV$2,0)),10)))</f>
        <v/>
      </c>
      <c r="AN941" s="428" t="e">
        <f>IF($L$18="", "", VLOOKUP(Z941,【参考】数式用!$A$4:$M$54,13,FALSE))</f>
        <v>#N/A</v>
      </c>
      <c r="AO941" s="46" t="e">
        <f>VLOOKUP(Z941,【参考】数式用!$A$2:$N$54,14,FALSE)</f>
        <v>#N/A</v>
      </c>
    </row>
    <row r="942" spans="1:41" ht="50" customHeight="1">
      <c r="A942" s="495">
        <f t="shared" si="201"/>
        <v>885</v>
      </c>
      <c r="B942" s="542"/>
      <c r="C942" s="543"/>
      <c r="D942" s="543"/>
      <c r="E942" s="543"/>
      <c r="F942" s="543"/>
      <c r="G942" s="543"/>
      <c r="H942" s="543"/>
      <c r="I942" s="543"/>
      <c r="J942" s="543"/>
      <c r="K942" s="543"/>
      <c r="L942" s="536"/>
      <c r="M942" s="537"/>
      <c r="N942" s="537"/>
      <c r="O942" s="537"/>
      <c r="P942" s="538"/>
      <c r="Q942" s="502" t="s">
        <v>191</v>
      </c>
      <c r="R942" s="503"/>
      <c r="S942" s="503"/>
      <c r="T942" s="503"/>
      <c r="U942" s="504"/>
      <c r="V942" s="284"/>
      <c r="W942" s="499" t="str" cm="1">
        <f t="array" ref="W942">_xlfn.IFS(AND(B942="",Z942=""),"事業所番号及びサービス名を入力してください。",AND(B942="",Z942&lt;&gt;""),"事業所番号を入力してください。",AND(B942&lt;&gt;"",Z942=""),"サービス名を入力してください。",AND(B942&lt;&gt;"",Z942&lt;&gt;""),IF(LEFT(B942,2)="23",IFERROR(VLOOKUP(B942&amp;Z942,事業所一覧!$A$2:$D$44337,4,FALSE),"事業所番号若しくはサービス名に誤りがないか確認してください。"),"愛知県外の事業所は手入力してください。"))</f>
        <v>事業所番号及びサービス名を入力してください。</v>
      </c>
      <c r="X942" s="500"/>
      <c r="Y942" s="501"/>
      <c r="Z942" s="511"/>
      <c r="AA942" s="511"/>
      <c r="AB942" s="511"/>
      <c r="AC942" s="348" t="str">
        <f>IFERROR(VLOOKUP(Z942,【参考】数式用!$A$4:$B$54,2,FALSE),"")</f>
        <v/>
      </c>
      <c r="AD942" s="221"/>
      <c r="AE942" s="220" t="str">
        <f>IF(B942="","",IF(AO942="総合事業","数式を削除して手入力",IFERROR(INDEX(【参考】数式用!$AT$3:$AV$452,MATCH(Q942&amp;V942,【参考】数式用!$AS$3:$AS$452,0),MATCH(VLOOKUP(Z942,【参考】数式用!$AW$2:$AX$53,2,FALSE),【参考】数式用!$AT$2:$AV$2,0)),10)))</f>
        <v/>
      </c>
      <c r="AN942" s="428" t="e">
        <f>IF($L$18="", "", VLOOKUP(Z942,【参考】数式用!$A$4:$M$54,13,FALSE))</f>
        <v>#N/A</v>
      </c>
      <c r="AO942" s="46" t="e">
        <f>VLOOKUP(Z942,【参考】数式用!$A$2:$N$54,14,FALSE)</f>
        <v>#N/A</v>
      </c>
    </row>
    <row r="943" spans="1:41" ht="50" customHeight="1">
      <c r="A943" s="495">
        <f t="shared" si="201"/>
        <v>886</v>
      </c>
      <c r="B943" s="542"/>
      <c r="C943" s="543"/>
      <c r="D943" s="543"/>
      <c r="E943" s="543"/>
      <c r="F943" s="543"/>
      <c r="G943" s="543"/>
      <c r="H943" s="543"/>
      <c r="I943" s="543"/>
      <c r="J943" s="543"/>
      <c r="K943" s="543"/>
      <c r="L943" s="536"/>
      <c r="M943" s="537"/>
      <c r="N943" s="537"/>
      <c r="O943" s="537"/>
      <c r="P943" s="538"/>
      <c r="Q943" s="502" t="s">
        <v>191</v>
      </c>
      <c r="R943" s="503"/>
      <c r="S943" s="503"/>
      <c r="T943" s="503"/>
      <c r="U943" s="504"/>
      <c r="V943" s="284"/>
      <c r="W943" s="499" t="str" cm="1">
        <f t="array" ref="W943">_xlfn.IFS(AND(B943="",Z943=""),"事業所番号及びサービス名を入力してください。",AND(B943="",Z943&lt;&gt;""),"事業所番号を入力してください。",AND(B943&lt;&gt;"",Z943=""),"サービス名を入力してください。",AND(B943&lt;&gt;"",Z943&lt;&gt;""),IF(LEFT(B943,2)="23",IFERROR(VLOOKUP(B943&amp;Z943,事業所一覧!$A$2:$D$44337,4,FALSE),"事業所番号若しくはサービス名に誤りがないか確認してください。"),"愛知県外の事業所は手入力してください。"))</f>
        <v>事業所番号及びサービス名を入力してください。</v>
      </c>
      <c r="X943" s="500"/>
      <c r="Y943" s="501"/>
      <c r="Z943" s="511"/>
      <c r="AA943" s="511"/>
      <c r="AB943" s="511"/>
      <c r="AC943" s="348" t="str">
        <f>IFERROR(VLOOKUP(Z943,【参考】数式用!$A$4:$B$54,2,FALSE),"")</f>
        <v/>
      </c>
      <c r="AD943" s="221"/>
      <c r="AE943" s="220" t="str">
        <f>IF(B943="","",IF(AO943="総合事業","数式を削除して手入力",IFERROR(INDEX(【参考】数式用!$AT$3:$AV$452,MATCH(Q943&amp;V943,【参考】数式用!$AS$3:$AS$452,0),MATCH(VLOOKUP(Z943,【参考】数式用!$AW$2:$AX$53,2,FALSE),【参考】数式用!$AT$2:$AV$2,0)),10)))</f>
        <v/>
      </c>
      <c r="AN943" s="428" t="e">
        <f>IF($L$18="", "", VLOOKUP(Z943,【参考】数式用!$A$4:$M$54,13,FALSE))</f>
        <v>#N/A</v>
      </c>
      <c r="AO943" s="46" t="e">
        <f>VLOOKUP(Z943,【参考】数式用!$A$2:$N$54,14,FALSE)</f>
        <v>#N/A</v>
      </c>
    </row>
    <row r="944" spans="1:41" ht="50" customHeight="1">
      <c r="A944" s="495">
        <f t="shared" si="201"/>
        <v>887</v>
      </c>
      <c r="B944" s="542"/>
      <c r="C944" s="543"/>
      <c r="D944" s="543"/>
      <c r="E944" s="543"/>
      <c r="F944" s="543"/>
      <c r="G944" s="543"/>
      <c r="H944" s="543"/>
      <c r="I944" s="543"/>
      <c r="J944" s="543"/>
      <c r="K944" s="543"/>
      <c r="L944" s="536"/>
      <c r="M944" s="537"/>
      <c r="N944" s="537"/>
      <c r="O944" s="537"/>
      <c r="P944" s="538"/>
      <c r="Q944" s="502" t="s">
        <v>191</v>
      </c>
      <c r="R944" s="503"/>
      <c r="S944" s="503"/>
      <c r="T944" s="503"/>
      <c r="U944" s="504"/>
      <c r="V944" s="284"/>
      <c r="W944" s="499" t="str" cm="1">
        <f t="array" ref="W944">_xlfn.IFS(AND(B944="",Z944=""),"事業所番号及びサービス名を入力してください。",AND(B944="",Z944&lt;&gt;""),"事業所番号を入力してください。",AND(B944&lt;&gt;"",Z944=""),"サービス名を入力してください。",AND(B944&lt;&gt;"",Z944&lt;&gt;""),IF(LEFT(B944,2)="23",IFERROR(VLOOKUP(B944&amp;Z944,事業所一覧!$A$2:$D$44337,4,FALSE),"事業所番号若しくはサービス名に誤りがないか確認してください。"),"愛知県外の事業所は手入力してください。"))</f>
        <v>事業所番号及びサービス名を入力してください。</v>
      </c>
      <c r="X944" s="500"/>
      <c r="Y944" s="501"/>
      <c r="Z944" s="511"/>
      <c r="AA944" s="511"/>
      <c r="AB944" s="511"/>
      <c r="AC944" s="348" t="str">
        <f>IFERROR(VLOOKUP(Z944,【参考】数式用!$A$4:$B$54,2,FALSE),"")</f>
        <v/>
      </c>
      <c r="AD944" s="221"/>
      <c r="AE944" s="220" t="str">
        <f>IF(B944="","",IF(AO944="総合事業","数式を削除して手入力",IFERROR(INDEX(【参考】数式用!$AT$3:$AV$452,MATCH(Q944&amp;V944,【参考】数式用!$AS$3:$AS$452,0),MATCH(VLOOKUP(Z944,【参考】数式用!$AW$2:$AX$53,2,FALSE),【参考】数式用!$AT$2:$AV$2,0)),10)))</f>
        <v/>
      </c>
      <c r="AN944" s="428" t="e">
        <f>IF($L$18="", "", VLOOKUP(Z944,【参考】数式用!$A$4:$M$54,13,FALSE))</f>
        <v>#N/A</v>
      </c>
      <c r="AO944" s="46" t="e">
        <f>VLOOKUP(Z944,【参考】数式用!$A$2:$N$54,14,FALSE)</f>
        <v>#N/A</v>
      </c>
    </row>
    <row r="945" spans="1:41" ht="50" customHeight="1">
      <c r="A945" s="495">
        <f t="shared" si="201"/>
        <v>888</v>
      </c>
      <c r="B945" s="542"/>
      <c r="C945" s="543"/>
      <c r="D945" s="543"/>
      <c r="E945" s="543"/>
      <c r="F945" s="543"/>
      <c r="G945" s="543"/>
      <c r="H945" s="543"/>
      <c r="I945" s="543"/>
      <c r="J945" s="543"/>
      <c r="K945" s="543"/>
      <c r="L945" s="536"/>
      <c r="M945" s="537"/>
      <c r="N945" s="537"/>
      <c r="O945" s="537"/>
      <c r="P945" s="538"/>
      <c r="Q945" s="502" t="s">
        <v>191</v>
      </c>
      <c r="R945" s="503"/>
      <c r="S945" s="503"/>
      <c r="T945" s="503"/>
      <c r="U945" s="504"/>
      <c r="V945" s="284"/>
      <c r="W945" s="499" t="str" cm="1">
        <f t="array" ref="W945">_xlfn.IFS(AND(B945="",Z945=""),"事業所番号及びサービス名を入力してください。",AND(B945="",Z945&lt;&gt;""),"事業所番号を入力してください。",AND(B945&lt;&gt;"",Z945=""),"サービス名を入力してください。",AND(B945&lt;&gt;"",Z945&lt;&gt;""),IF(LEFT(B945,2)="23",IFERROR(VLOOKUP(B945&amp;Z945,事業所一覧!$A$2:$D$44337,4,FALSE),"事業所番号若しくはサービス名に誤りがないか確認してください。"),"愛知県外の事業所は手入力してください。"))</f>
        <v>事業所番号及びサービス名を入力してください。</v>
      </c>
      <c r="X945" s="500"/>
      <c r="Y945" s="501"/>
      <c r="Z945" s="511"/>
      <c r="AA945" s="511"/>
      <c r="AB945" s="511"/>
      <c r="AC945" s="348" t="str">
        <f>IFERROR(VLOOKUP(Z945,【参考】数式用!$A$4:$B$54,2,FALSE),"")</f>
        <v/>
      </c>
      <c r="AD945" s="221"/>
      <c r="AE945" s="220" t="str">
        <f>IF(B945="","",IF(AO945="総合事業","数式を削除して手入力",IFERROR(INDEX(【参考】数式用!$AT$3:$AV$452,MATCH(Q945&amp;V945,【参考】数式用!$AS$3:$AS$452,0),MATCH(VLOOKUP(Z945,【参考】数式用!$AW$2:$AX$53,2,FALSE),【参考】数式用!$AT$2:$AV$2,0)),10)))</f>
        <v/>
      </c>
      <c r="AN945" s="428" t="e">
        <f>IF($L$18="", "", VLOOKUP(Z945,【参考】数式用!$A$4:$M$54,13,FALSE))</f>
        <v>#N/A</v>
      </c>
      <c r="AO945" s="46" t="e">
        <f>VLOOKUP(Z945,【参考】数式用!$A$2:$N$54,14,FALSE)</f>
        <v>#N/A</v>
      </c>
    </row>
    <row r="946" spans="1:41" ht="50" customHeight="1">
      <c r="A946" s="495">
        <f t="shared" si="201"/>
        <v>889</v>
      </c>
      <c r="B946" s="542"/>
      <c r="C946" s="543"/>
      <c r="D946" s="543"/>
      <c r="E946" s="543"/>
      <c r="F946" s="543"/>
      <c r="G946" s="543"/>
      <c r="H946" s="543"/>
      <c r="I946" s="543"/>
      <c r="J946" s="543"/>
      <c r="K946" s="543"/>
      <c r="L946" s="536"/>
      <c r="M946" s="537"/>
      <c r="N946" s="537"/>
      <c r="O946" s="537"/>
      <c r="P946" s="538"/>
      <c r="Q946" s="502" t="s">
        <v>191</v>
      </c>
      <c r="R946" s="503"/>
      <c r="S946" s="503"/>
      <c r="T946" s="503"/>
      <c r="U946" s="504"/>
      <c r="V946" s="284"/>
      <c r="W946" s="499" t="str" cm="1">
        <f t="array" ref="W946">_xlfn.IFS(AND(B946="",Z946=""),"事業所番号及びサービス名を入力してください。",AND(B946="",Z946&lt;&gt;""),"事業所番号を入力してください。",AND(B946&lt;&gt;"",Z946=""),"サービス名を入力してください。",AND(B946&lt;&gt;"",Z946&lt;&gt;""),IF(LEFT(B946,2)="23",IFERROR(VLOOKUP(B946&amp;Z946,事業所一覧!$A$2:$D$44337,4,FALSE),"事業所番号若しくはサービス名に誤りがないか確認してください。"),"愛知県外の事業所は手入力してください。"))</f>
        <v>事業所番号及びサービス名を入力してください。</v>
      </c>
      <c r="X946" s="500"/>
      <c r="Y946" s="501"/>
      <c r="Z946" s="511"/>
      <c r="AA946" s="511"/>
      <c r="AB946" s="511"/>
      <c r="AC946" s="348" t="str">
        <f>IFERROR(VLOOKUP(Z946,【参考】数式用!$A$4:$B$54,2,FALSE),"")</f>
        <v/>
      </c>
      <c r="AD946" s="221"/>
      <c r="AE946" s="220" t="str">
        <f>IF(B946="","",IF(AO946="総合事業","数式を削除して手入力",IFERROR(INDEX(【参考】数式用!$AT$3:$AV$452,MATCH(Q946&amp;V946,【参考】数式用!$AS$3:$AS$452,0),MATCH(VLOOKUP(Z946,【参考】数式用!$AW$2:$AX$53,2,FALSE),【参考】数式用!$AT$2:$AV$2,0)),10)))</f>
        <v/>
      </c>
      <c r="AN946" s="428" t="e">
        <f>IF($L$18="", "", VLOOKUP(Z946,【参考】数式用!$A$4:$M$54,13,FALSE))</f>
        <v>#N/A</v>
      </c>
      <c r="AO946" s="46" t="e">
        <f>VLOOKUP(Z946,【参考】数式用!$A$2:$N$54,14,FALSE)</f>
        <v>#N/A</v>
      </c>
    </row>
    <row r="947" spans="1:41" ht="50" customHeight="1">
      <c r="A947" s="495">
        <f t="shared" si="201"/>
        <v>890</v>
      </c>
      <c r="B947" s="542"/>
      <c r="C947" s="543"/>
      <c r="D947" s="543"/>
      <c r="E947" s="543"/>
      <c r="F947" s="543"/>
      <c r="G947" s="543"/>
      <c r="H947" s="543"/>
      <c r="I947" s="543"/>
      <c r="J947" s="543"/>
      <c r="K947" s="543"/>
      <c r="L947" s="536"/>
      <c r="M947" s="537"/>
      <c r="N947" s="537"/>
      <c r="O947" s="537"/>
      <c r="P947" s="538"/>
      <c r="Q947" s="502" t="s">
        <v>191</v>
      </c>
      <c r="R947" s="503"/>
      <c r="S947" s="503"/>
      <c r="T947" s="503"/>
      <c r="U947" s="504"/>
      <c r="V947" s="284"/>
      <c r="W947" s="499" t="str" cm="1">
        <f t="array" ref="W947">_xlfn.IFS(AND(B947="",Z947=""),"事業所番号及びサービス名を入力してください。",AND(B947="",Z947&lt;&gt;""),"事業所番号を入力してください。",AND(B947&lt;&gt;"",Z947=""),"サービス名を入力してください。",AND(B947&lt;&gt;"",Z947&lt;&gt;""),IF(LEFT(B947,2)="23",IFERROR(VLOOKUP(B947&amp;Z947,事業所一覧!$A$2:$D$44337,4,FALSE),"事業所番号若しくはサービス名に誤りがないか確認してください。"),"愛知県外の事業所は手入力してください。"))</f>
        <v>事業所番号及びサービス名を入力してください。</v>
      </c>
      <c r="X947" s="500"/>
      <c r="Y947" s="501"/>
      <c r="Z947" s="511"/>
      <c r="AA947" s="511"/>
      <c r="AB947" s="511"/>
      <c r="AC947" s="348" t="str">
        <f>IFERROR(VLOOKUP(Z947,【参考】数式用!$A$4:$B$54,2,FALSE),"")</f>
        <v/>
      </c>
      <c r="AD947" s="221"/>
      <c r="AE947" s="220" t="str">
        <f>IF(B947="","",IF(AO947="総合事業","数式を削除して手入力",IFERROR(INDEX(【参考】数式用!$AT$3:$AV$452,MATCH(Q947&amp;V947,【参考】数式用!$AS$3:$AS$452,0),MATCH(VLOOKUP(Z947,【参考】数式用!$AW$2:$AX$53,2,FALSE),【参考】数式用!$AT$2:$AV$2,0)),10)))</f>
        <v/>
      </c>
      <c r="AN947" s="428" t="e">
        <f>IF($L$18="", "", VLOOKUP(Z947,【参考】数式用!$A$4:$M$54,13,FALSE))</f>
        <v>#N/A</v>
      </c>
      <c r="AO947" s="46" t="e">
        <f>VLOOKUP(Z947,【参考】数式用!$A$2:$N$54,14,FALSE)</f>
        <v>#N/A</v>
      </c>
    </row>
    <row r="948" spans="1:41" ht="50" customHeight="1">
      <c r="A948" s="495">
        <f t="shared" si="201"/>
        <v>891</v>
      </c>
      <c r="B948" s="542"/>
      <c r="C948" s="543"/>
      <c r="D948" s="543"/>
      <c r="E948" s="543"/>
      <c r="F948" s="543"/>
      <c r="G948" s="543"/>
      <c r="H948" s="543"/>
      <c r="I948" s="543"/>
      <c r="J948" s="543"/>
      <c r="K948" s="543"/>
      <c r="L948" s="536"/>
      <c r="M948" s="537"/>
      <c r="N948" s="537"/>
      <c r="O948" s="537"/>
      <c r="P948" s="538"/>
      <c r="Q948" s="502" t="s">
        <v>191</v>
      </c>
      <c r="R948" s="503"/>
      <c r="S948" s="503"/>
      <c r="T948" s="503"/>
      <c r="U948" s="504"/>
      <c r="V948" s="284"/>
      <c r="W948" s="499" t="str" cm="1">
        <f t="array" ref="W948">_xlfn.IFS(AND(B948="",Z948=""),"事業所番号及びサービス名を入力してください。",AND(B948="",Z948&lt;&gt;""),"事業所番号を入力してください。",AND(B948&lt;&gt;"",Z948=""),"サービス名を入力してください。",AND(B948&lt;&gt;"",Z948&lt;&gt;""),IF(LEFT(B948,2)="23",IFERROR(VLOOKUP(B948&amp;Z948,事業所一覧!$A$2:$D$44337,4,FALSE),"事業所番号若しくはサービス名に誤りがないか確認してください。"),"愛知県外の事業所は手入力してください。"))</f>
        <v>事業所番号及びサービス名を入力してください。</v>
      </c>
      <c r="X948" s="500"/>
      <c r="Y948" s="501"/>
      <c r="Z948" s="511"/>
      <c r="AA948" s="511"/>
      <c r="AB948" s="511"/>
      <c r="AC948" s="348" t="str">
        <f>IFERROR(VLOOKUP(Z948,【参考】数式用!$A$4:$B$54,2,FALSE),"")</f>
        <v/>
      </c>
      <c r="AD948" s="221"/>
      <c r="AE948" s="220" t="str">
        <f>IF(B948="","",IF(AO948="総合事業","数式を削除して手入力",IFERROR(INDEX(【参考】数式用!$AT$3:$AV$452,MATCH(Q948&amp;V948,【参考】数式用!$AS$3:$AS$452,0),MATCH(VLOOKUP(Z948,【参考】数式用!$AW$2:$AX$53,2,FALSE),【参考】数式用!$AT$2:$AV$2,0)),10)))</f>
        <v/>
      </c>
      <c r="AN948" s="428" t="e">
        <f>IF($L$18="", "", VLOOKUP(Z948,【参考】数式用!$A$4:$M$54,13,FALSE))</f>
        <v>#N/A</v>
      </c>
      <c r="AO948" s="46" t="e">
        <f>VLOOKUP(Z948,【参考】数式用!$A$2:$N$54,14,FALSE)</f>
        <v>#N/A</v>
      </c>
    </row>
    <row r="949" spans="1:41" ht="50" customHeight="1">
      <c r="A949" s="495">
        <f t="shared" si="201"/>
        <v>892</v>
      </c>
      <c r="B949" s="542"/>
      <c r="C949" s="543"/>
      <c r="D949" s="543"/>
      <c r="E949" s="543"/>
      <c r="F949" s="543"/>
      <c r="G949" s="543"/>
      <c r="H949" s="543"/>
      <c r="I949" s="543"/>
      <c r="J949" s="543"/>
      <c r="K949" s="543"/>
      <c r="L949" s="536"/>
      <c r="M949" s="537"/>
      <c r="N949" s="537"/>
      <c r="O949" s="537"/>
      <c r="P949" s="538"/>
      <c r="Q949" s="502" t="s">
        <v>191</v>
      </c>
      <c r="R949" s="503"/>
      <c r="S949" s="503"/>
      <c r="T949" s="503"/>
      <c r="U949" s="504"/>
      <c r="V949" s="284"/>
      <c r="W949" s="499" t="str" cm="1">
        <f t="array" ref="W949">_xlfn.IFS(AND(B949="",Z949=""),"事業所番号及びサービス名を入力してください。",AND(B949="",Z949&lt;&gt;""),"事業所番号を入力してください。",AND(B949&lt;&gt;"",Z949=""),"サービス名を入力してください。",AND(B949&lt;&gt;"",Z949&lt;&gt;""),IF(LEFT(B949,2)="23",IFERROR(VLOOKUP(B949&amp;Z949,事業所一覧!$A$2:$D$44337,4,FALSE),"事業所番号若しくはサービス名に誤りがないか確認してください。"),"愛知県外の事業所は手入力してください。"))</f>
        <v>事業所番号及びサービス名を入力してください。</v>
      </c>
      <c r="X949" s="500"/>
      <c r="Y949" s="501"/>
      <c r="Z949" s="511"/>
      <c r="AA949" s="511"/>
      <c r="AB949" s="511"/>
      <c r="AC949" s="348" t="str">
        <f>IFERROR(VLOOKUP(Z949,【参考】数式用!$A$4:$B$54,2,FALSE),"")</f>
        <v/>
      </c>
      <c r="AD949" s="221"/>
      <c r="AE949" s="220" t="str">
        <f>IF(B949="","",IF(AO949="総合事業","数式を削除して手入力",IFERROR(INDEX(【参考】数式用!$AT$3:$AV$452,MATCH(Q949&amp;V949,【参考】数式用!$AS$3:$AS$452,0),MATCH(VLOOKUP(Z949,【参考】数式用!$AW$2:$AX$53,2,FALSE),【参考】数式用!$AT$2:$AV$2,0)),10)))</f>
        <v/>
      </c>
      <c r="AN949" s="428" t="e">
        <f>IF($L$18="", "", VLOOKUP(Z949,【参考】数式用!$A$4:$M$54,13,FALSE))</f>
        <v>#N/A</v>
      </c>
      <c r="AO949" s="46" t="e">
        <f>VLOOKUP(Z949,【参考】数式用!$A$2:$N$54,14,FALSE)</f>
        <v>#N/A</v>
      </c>
    </row>
    <row r="950" spans="1:41" ht="50" customHeight="1">
      <c r="A950" s="495">
        <f t="shared" si="201"/>
        <v>893</v>
      </c>
      <c r="B950" s="542"/>
      <c r="C950" s="543"/>
      <c r="D950" s="543"/>
      <c r="E950" s="543"/>
      <c r="F950" s="543"/>
      <c r="G950" s="543"/>
      <c r="H950" s="543"/>
      <c r="I950" s="543"/>
      <c r="J950" s="543"/>
      <c r="K950" s="543"/>
      <c r="L950" s="536"/>
      <c r="M950" s="537"/>
      <c r="N950" s="537"/>
      <c r="O950" s="537"/>
      <c r="P950" s="538"/>
      <c r="Q950" s="502" t="s">
        <v>191</v>
      </c>
      <c r="R950" s="503"/>
      <c r="S950" s="503"/>
      <c r="T950" s="503"/>
      <c r="U950" s="504"/>
      <c r="V950" s="284"/>
      <c r="W950" s="499" t="str" cm="1">
        <f t="array" ref="W950">_xlfn.IFS(AND(B950="",Z950=""),"事業所番号及びサービス名を入力してください。",AND(B950="",Z950&lt;&gt;""),"事業所番号を入力してください。",AND(B950&lt;&gt;"",Z950=""),"サービス名を入力してください。",AND(B950&lt;&gt;"",Z950&lt;&gt;""),IF(LEFT(B950,2)="23",IFERROR(VLOOKUP(B950&amp;Z950,事業所一覧!$A$2:$D$44337,4,FALSE),"事業所番号若しくはサービス名に誤りがないか確認してください。"),"愛知県外の事業所は手入力してください。"))</f>
        <v>事業所番号及びサービス名を入力してください。</v>
      </c>
      <c r="X950" s="500"/>
      <c r="Y950" s="501"/>
      <c r="Z950" s="511"/>
      <c r="AA950" s="511"/>
      <c r="AB950" s="511"/>
      <c r="AC950" s="348" t="str">
        <f>IFERROR(VLOOKUP(Z950,【参考】数式用!$A$4:$B$54,2,FALSE),"")</f>
        <v/>
      </c>
      <c r="AD950" s="221"/>
      <c r="AE950" s="220" t="str">
        <f>IF(B950="","",IF(AO950="総合事業","数式を削除して手入力",IFERROR(INDEX(【参考】数式用!$AT$3:$AV$452,MATCH(Q950&amp;V950,【参考】数式用!$AS$3:$AS$452,0),MATCH(VLOOKUP(Z950,【参考】数式用!$AW$2:$AX$53,2,FALSE),【参考】数式用!$AT$2:$AV$2,0)),10)))</f>
        <v/>
      </c>
      <c r="AN950" s="428" t="e">
        <f>IF($L$18="", "", VLOOKUP(Z950,【参考】数式用!$A$4:$M$54,13,FALSE))</f>
        <v>#N/A</v>
      </c>
      <c r="AO950" s="46" t="e">
        <f>VLOOKUP(Z950,【参考】数式用!$A$2:$N$54,14,FALSE)</f>
        <v>#N/A</v>
      </c>
    </row>
    <row r="951" spans="1:41" ht="50" customHeight="1">
      <c r="A951" s="495">
        <f t="shared" si="201"/>
        <v>894</v>
      </c>
      <c r="B951" s="542"/>
      <c r="C951" s="543"/>
      <c r="D951" s="543"/>
      <c r="E951" s="543"/>
      <c r="F951" s="543"/>
      <c r="G951" s="543"/>
      <c r="H951" s="543"/>
      <c r="I951" s="543"/>
      <c r="J951" s="543"/>
      <c r="K951" s="543"/>
      <c r="L951" s="536"/>
      <c r="M951" s="537"/>
      <c r="N951" s="537"/>
      <c r="O951" s="537"/>
      <c r="P951" s="538"/>
      <c r="Q951" s="502" t="s">
        <v>191</v>
      </c>
      <c r="R951" s="503"/>
      <c r="S951" s="503"/>
      <c r="T951" s="503"/>
      <c r="U951" s="504"/>
      <c r="V951" s="284"/>
      <c r="W951" s="499" t="str" cm="1">
        <f t="array" ref="W951">_xlfn.IFS(AND(B951="",Z951=""),"事業所番号及びサービス名を入力してください。",AND(B951="",Z951&lt;&gt;""),"事業所番号を入力してください。",AND(B951&lt;&gt;"",Z951=""),"サービス名を入力してください。",AND(B951&lt;&gt;"",Z951&lt;&gt;""),IF(LEFT(B951,2)="23",IFERROR(VLOOKUP(B951&amp;Z951,事業所一覧!$A$2:$D$44337,4,FALSE),"事業所番号若しくはサービス名に誤りがないか確認してください。"),"愛知県外の事業所は手入力してください。"))</f>
        <v>事業所番号及びサービス名を入力してください。</v>
      </c>
      <c r="X951" s="500"/>
      <c r="Y951" s="501"/>
      <c r="Z951" s="511"/>
      <c r="AA951" s="511"/>
      <c r="AB951" s="511"/>
      <c r="AC951" s="348" t="str">
        <f>IFERROR(VLOOKUP(Z951,【参考】数式用!$A$4:$B$54,2,FALSE),"")</f>
        <v/>
      </c>
      <c r="AD951" s="221"/>
      <c r="AE951" s="220" t="str">
        <f>IF(B951="","",IF(AO951="総合事業","数式を削除して手入力",IFERROR(INDEX(【参考】数式用!$AT$3:$AV$452,MATCH(Q951&amp;V951,【参考】数式用!$AS$3:$AS$452,0),MATCH(VLOOKUP(Z951,【参考】数式用!$AW$2:$AX$53,2,FALSE),【参考】数式用!$AT$2:$AV$2,0)),10)))</f>
        <v/>
      </c>
      <c r="AN951" s="428" t="e">
        <f>IF($L$18="", "", VLOOKUP(Z951,【参考】数式用!$A$4:$M$54,13,FALSE))</f>
        <v>#N/A</v>
      </c>
      <c r="AO951" s="46" t="e">
        <f>VLOOKUP(Z951,【参考】数式用!$A$2:$N$54,14,FALSE)</f>
        <v>#N/A</v>
      </c>
    </row>
    <row r="952" spans="1:41" ht="50" customHeight="1">
      <c r="A952" s="495">
        <f t="shared" si="201"/>
        <v>895</v>
      </c>
      <c r="B952" s="542"/>
      <c r="C952" s="543"/>
      <c r="D952" s="543"/>
      <c r="E952" s="543"/>
      <c r="F952" s="543"/>
      <c r="G952" s="543"/>
      <c r="H952" s="543"/>
      <c r="I952" s="543"/>
      <c r="J952" s="543"/>
      <c r="K952" s="543"/>
      <c r="L952" s="536"/>
      <c r="M952" s="537"/>
      <c r="N952" s="537"/>
      <c r="O952" s="537"/>
      <c r="P952" s="538"/>
      <c r="Q952" s="502" t="s">
        <v>191</v>
      </c>
      <c r="R952" s="503"/>
      <c r="S952" s="503"/>
      <c r="T952" s="503"/>
      <c r="U952" s="504"/>
      <c r="V952" s="284"/>
      <c r="W952" s="499" t="str" cm="1">
        <f t="array" ref="W952">_xlfn.IFS(AND(B952="",Z952=""),"事業所番号及びサービス名を入力してください。",AND(B952="",Z952&lt;&gt;""),"事業所番号を入力してください。",AND(B952&lt;&gt;"",Z952=""),"サービス名を入力してください。",AND(B952&lt;&gt;"",Z952&lt;&gt;""),IF(LEFT(B952,2)="23",IFERROR(VLOOKUP(B952&amp;Z952,事業所一覧!$A$2:$D$44337,4,FALSE),"事業所番号若しくはサービス名に誤りがないか確認してください。"),"愛知県外の事業所は手入力してください。"))</f>
        <v>事業所番号及びサービス名を入力してください。</v>
      </c>
      <c r="X952" s="500"/>
      <c r="Y952" s="501"/>
      <c r="Z952" s="511"/>
      <c r="AA952" s="511"/>
      <c r="AB952" s="511"/>
      <c r="AC952" s="348" t="str">
        <f>IFERROR(VLOOKUP(Z952,【参考】数式用!$A$4:$B$54,2,FALSE),"")</f>
        <v/>
      </c>
      <c r="AD952" s="221"/>
      <c r="AE952" s="220" t="str">
        <f>IF(B952="","",IF(AO952="総合事業","数式を削除して手入力",IFERROR(INDEX(【参考】数式用!$AT$3:$AV$452,MATCH(Q952&amp;V952,【参考】数式用!$AS$3:$AS$452,0),MATCH(VLOOKUP(Z952,【参考】数式用!$AW$2:$AX$53,2,FALSE),【参考】数式用!$AT$2:$AV$2,0)),10)))</f>
        <v/>
      </c>
      <c r="AN952" s="428" t="e">
        <f>IF($L$18="", "", VLOOKUP(Z952,【参考】数式用!$A$4:$M$54,13,FALSE))</f>
        <v>#N/A</v>
      </c>
      <c r="AO952" s="46" t="e">
        <f>VLOOKUP(Z952,【参考】数式用!$A$2:$N$54,14,FALSE)</f>
        <v>#N/A</v>
      </c>
    </row>
    <row r="953" spans="1:41" ht="50" customHeight="1">
      <c r="A953" s="495">
        <f t="shared" si="201"/>
        <v>896</v>
      </c>
      <c r="B953" s="542"/>
      <c r="C953" s="543"/>
      <c r="D953" s="543"/>
      <c r="E953" s="543"/>
      <c r="F953" s="543"/>
      <c r="G953" s="543"/>
      <c r="H953" s="543"/>
      <c r="I953" s="543"/>
      <c r="J953" s="543"/>
      <c r="K953" s="543"/>
      <c r="L953" s="536"/>
      <c r="M953" s="537"/>
      <c r="N953" s="537"/>
      <c r="O953" s="537"/>
      <c r="P953" s="538"/>
      <c r="Q953" s="502" t="s">
        <v>191</v>
      </c>
      <c r="R953" s="503"/>
      <c r="S953" s="503"/>
      <c r="T953" s="503"/>
      <c r="U953" s="504"/>
      <c r="V953" s="284"/>
      <c r="W953" s="499" t="str" cm="1">
        <f t="array" ref="W953">_xlfn.IFS(AND(B953="",Z953=""),"事業所番号及びサービス名を入力してください。",AND(B953="",Z953&lt;&gt;""),"事業所番号を入力してください。",AND(B953&lt;&gt;"",Z953=""),"サービス名を入力してください。",AND(B953&lt;&gt;"",Z953&lt;&gt;""),IF(LEFT(B953,2)="23",IFERROR(VLOOKUP(B953&amp;Z953,事業所一覧!$A$2:$D$44337,4,FALSE),"事業所番号若しくはサービス名に誤りがないか確認してください。"),"愛知県外の事業所は手入力してください。"))</f>
        <v>事業所番号及びサービス名を入力してください。</v>
      </c>
      <c r="X953" s="500"/>
      <c r="Y953" s="501"/>
      <c r="Z953" s="511"/>
      <c r="AA953" s="511"/>
      <c r="AB953" s="511"/>
      <c r="AC953" s="348" t="str">
        <f>IFERROR(VLOOKUP(Z953,【参考】数式用!$A$4:$B$54,2,FALSE),"")</f>
        <v/>
      </c>
      <c r="AD953" s="221"/>
      <c r="AE953" s="220" t="str">
        <f>IF(B953="","",IF(AO953="総合事業","数式を削除して手入力",IFERROR(INDEX(【参考】数式用!$AT$3:$AV$452,MATCH(Q953&amp;V953,【参考】数式用!$AS$3:$AS$452,0),MATCH(VLOOKUP(Z953,【参考】数式用!$AW$2:$AX$53,2,FALSE),【参考】数式用!$AT$2:$AV$2,0)),10)))</f>
        <v/>
      </c>
      <c r="AN953" s="428" t="e">
        <f>IF($L$18="", "", VLOOKUP(Z953,【参考】数式用!$A$4:$M$54,13,FALSE))</f>
        <v>#N/A</v>
      </c>
      <c r="AO953" s="46" t="e">
        <f>VLOOKUP(Z953,【参考】数式用!$A$2:$N$54,14,FALSE)</f>
        <v>#N/A</v>
      </c>
    </row>
    <row r="954" spans="1:41" ht="50" customHeight="1">
      <c r="A954" s="495">
        <f t="shared" si="201"/>
        <v>897</v>
      </c>
      <c r="B954" s="542"/>
      <c r="C954" s="543"/>
      <c r="D954" s="543"/>
      <c r="E954" s="543"/>
      <c r="F954" s="543"/>
      <c r="G954" s="543"/>
      <c r="H954" s="543"/>
      <c r="I954" s="543"/>
      <c r="J954" s="543"/>
      <c r="K954" s="543"/>
      <c r="L954" s="536"/>
      <c r="M954" s="537"/>
      <c r="N954" s="537"/>
      <c r="O954" s="537"/>
      <c r="P954" s="538"/>
      <c r="Q954" s="502" t="s">
        <v>191</v>
      </c>
      <c r="R954" s="503"/>
      <c r="S954" s="503"/>
      <c r="T954" s="503"/>
      <c r="U954" s="504"/>
      <c r="V954" s="284"/>
      <c r="W954" s="499" t="str" cm="1">
        <f t="array" ref="W954">_xlfn.IFS(AND(B954="",Z954=""),"事業所番号及びサービス名を入力してください。",AND(B954="",Z954&lt;&gt;""),"事業所番号を入力してください。",AND(B954&lt;&gt;"",Z954=""),"サービス名を入力してください。",AND(B954&lt;&gt;"",Z954&lt;&gt;""),IF(LEFT(B954,2)="23",IFERROR(VLOOKUP(B954&amp;Z954,事業所一覧!$A$2:$D$44337,4,FALSE),"事業所番号若しくはサービス名に誤りがないか確認してください。"),"愛知県外の事業所は手入力してください。"))</f>
        <v>事業所番号及びサービス名を入力してください。</v>
      </c>
      <c r="X954" s="500"/>
      <c r="Y954" s="501"/>
      <c r="Z954" s="511"/>
      <c r="AA954" s="511"/>
      <c r="AB954" s="511"/>
      <c r="AC954" s="348" t="str">
        <f>IFERROR(VLOOKUP(Z954,【参考】数式用!$A$4:$B$54,2,FALSE),"")</f>
        <v/>
      </c>
      <c r="AD954" s="221"/>
      <c r="AE954" s="220" t="str">
        <f>IF(B954="","",IF(AO954="総合事業","数式を削除して手入力",IFERROR(INDEX(【参考】数式用!$AT$3:$AV$452,MATCH(Q954&amp;V954,【参考】数式用!$AS$3:$AS$452,0),MATCH(VLOOKUP(Z954,【参考】数式用!$AW$2:$AX$53,2,FALSE),【参考】数式用!$AT$2:$AV$2,0)),10)))</f>
        <v/>
      </c>
      <c r="AN954" s="428" t="e">
        <f>IF($L$18="", "", VLOOKUP(Z954,【参考】数式用!$A$4:$M$54,13,FALSE))</f>
        <v>#N/A</v>
      </c>
      <c r="AO954" s="46" t="e">
        <f>VLOOKUP(Z954,【参考】数式用!$A$2:$N$54,14,FALSE)</f>
        <v>#N/A</v>
      </c>
    </row>
    <row r="955" spans="1:41" ht="50" customHeight="1">
      <c r="A955" s="495">
        <f t="shared" si="201"/>
        <v>898</v>
      </c>
      <c r="B955" s="542"/>
      <c r="C955" s="543"/>
      <c r="D955" s="543"/>
      <c r="E955" s="543"/>
      <c r="F955" s="543"/>
      <c r="G955" s="543"/>
      <c r="H955" s="543"/>
      <c r="I955" s="543"/>
      <c r="J955" s="543"/>
      <c r="K955" s="543"/>
      <c r="L955" s="536"/>
      <c r="M955" s="537"/>
      <c r="N955" s="537"/>
      <c r="O955" s="537"/>
      <c r="P955" s="538"/>
      <c r="Q955" s="502" t="s">
        <v>191</v>
      </c>
      <c r="R955" s="503"/>
      <c r="S955" s="503"/>
      <c r="T955" s="503"/>
      <c r="U955" s="504"/>
      <c r="V955" s="284"/>
      <c r="W955" s="499" t="str" cm="1">
        <f t="array" ref="W955">_xlfn.IFS(AND(B955="",Z955=""),"事業所番号及びサービス名を入力してください。",AND(B955="",Z955&lt;&gt;""),"事業所番号を入力してください。",AND(B955&lt;&gt;"",Z955=""),"サービス名を入力してください。",AND(B955&lt;&gt;"",Z955&lt;&gt;""),IF(LEFT(B955,2)="23",IFERROR(VLOOKUP(B955&amp;Z955,事業所一覧!$A$2:$D$44337,4,FALSE),"事業所番号若しくはサービス名に誤りがないか確認してください。"),"愛知県外の事業所は手入力してください。"))</f>
        <v>事業所番号及びサービス名を入力してください。</v>
      </c>
      <c r="X955" s="500"/>
      <c r="Y955" s="501"/>
      <c r="Z955" s="511"/>
      <c r="AA955" s="511"/>
      <c r="AB955" s="511"/>
      <c r="AC955" s="348" t="str">
        <f>IFERROR(VLOOKUP(Z955,【参考】数式用!$A$4:$B$54,2,FALSE),"")</f>
        <v/>
      </c>
      <c r="AD955" s="221"/>
      <c r="AE955" s="220" t="str">
        <f>IF(B955="","",IF(AO955="総合事業","数式を削除して手入力",IFERROR(INDEX(【参考】数式用!$AT$3:$AV$452,MATCH(Q955&amp;V955,【参考】数式用!$AS$3:$AS$452,0),MATCH(VLOOKUP(Z955,【参考】数式用!$AW$2:$AX$53,2,FALSE),【参考】数式用!$AT$2:$AV$2,0)),10)))</f>
        <v/>
      </c>
      <c r="AN955" s="428" t="e">
        <f>IF($L$18="", "", VLOOKUP(Z955,【参考】数式用!$A$4:$M$54,13,FALSE))</f>
        <v>#N/A</v>
      </c>
      <c r="AO955" s="46" t="e">
        <f>VLOOKUP(Z955,【参考】数式用!$A$2:$N$54,14,FALSE)</f>
        <v>#N/A</v>
      </c>
    </row>
    <row r="956" spans="1:41" ht="50" customHeight="1">
      <c r="A956" s="495">
        <f t="shared" si="201"/>
        <v>899</v>
      </c>
      <c r="B956" s="542"/>
      <c r="C956" s="543"/>
      <c r="D956" s="543"/>
      <c r="E956" s="543"/>
      <c r="F956" s="543"/>
      <c r="G956" s="543"/>
      <c r="H956" s="543"/>
      <c r="I956" s="543"/>
      <c r="J956" s="543"/>
      <c r="K956" s="543"/>
      <c r="L956" s="536"/>
      <c r="M956" s="537"/>
      <c r="N956" s="537"/>
      <c r="O956" s="537"/>
      <c r="P956" s="538"/>
      <c r="Q956" s="502" t="s">
        <v>191</v>
      </c>
      <c r="R956" s="503"/>
      <c r="S956" s="503"/>
      <c r="T956" s="503"/>
      <c r="U956" s="504"/>
      <c r="V956" s="284"/>
      <c r="W956" s="499" t="str" cm="1">
        <f t="array" ref="W956">_xlfn.IFS(AND(B956="",Z956=""),"事業所番号及びサービス名を入力してください。",AND(B956="",Z956&lt;&gt;""),"事業所番号を入力してください。",AND(B956&lt;&gt;"",Z956=""),"サービス名を入力してください。",AND(B956&lt;&gt;"",Z956&lt;&gt;""),IF(LEFT(B956,2)="23",IFERROR(VLOOKUP(B956&amp;Z956,事業所一覧!$A$2:$D$44337,4,FALSE),"事業所番号若しくはサービス名に誤りがないか確認してください。"),"愛知県外の事業所は手入力してください。"))</f>
        <v>事業所番号及びサービス名を入力してください。</v>
      </c>
      <c r="X956" s="500"/>
      <c r="Y956" s="501"/>
      <c r="Z956" s="511"/>
      <c r="AA956" s="511"/>
      <c r="AB956" s="511"/>
      <c r="AC956" s="348" t="str">
        <f>IFERROR(VLOOKUP(Z956,【参考】数式用!$A$4:$B$54,2,FALSE),"")</f>
        <v/>
      </c>
      <c r="AD956" s="221"/>
      <c r="AE956" s="220" t="str">
        <f>IF(B956="","",IF(AO956="総合事業","数式を削除して手入力",IFERROR(INDEX(【参考】数式用!$AT$3:$AV$452,MATCH(Q956&amp;V956,【参考】数式用!$AS$3:$AS$452,0),MATCH(VLOOKUP(Z956,【参考】数式用!$AW$2:$AX$53,2,FALSE),【参考】数式用!$AT$2:$AV$2,0)),10)))</f>
        <v/>
      </c>
      <c r="AN956" s="428" t="e">
        <f>IF($L$18="", "", VLOOKUP(Z956,【参考】数式用!$A$4:$M$54,13,FALSE))</f>
        <v>#N/A</v>
      </c>
      <c r="AO956" s="46" t="e">
        <f>VLOOKUP(Z956,【参考】数式用!$A$2:$N$54,14,FALSE)</f>
        <v>#N/A</v>
      </c>
    </row>
    <row r="957" spans="1:41" ht="50" customHeight="1">
      <c r="A957" s="495">
        <f t="shared" si="201"/>
        <v>900</v>
      </c>
      <c r="B957" s="542"/>
      <c r="C957" s="543"/>
      <c r="D957" s="543"/>
      <c r="E957" s="543"/>
      <c r="F957" s="543"/>
      <c r="G957" s="543"/>
      <c r="H957" s="543"/>
      <c r="I957" s="543"/>
      <c r="J957" s="543"/>
      <c r="K957" s="543"/>
      <c r="L957" s="536"/>
      <c r="M957" s="537"/>
      <c r="N957" s="537"/>
      <c r="O957" s="537"/>
      <c r="P957" s="538"/>
      <c r="Q957" s="502" t="s">
        <v>191</v>
      </c>
      <c r="R957" s="503"/>
      <c r="S957" s="503"/>
      <c r="T957" s="503"/>
      <c r="U957" s="504"/>
      <c r="V957" s="284"/>
      <c r="W957" s="499" t="str" cm="1">
        <f t="array" ref="W957">_xlfn.IFS(AND(B957="",Z957=""),"事業所番号及びサービス名を入力してください。",AND(B957="",Z957&lt;&gt;""),"事業所番号を入力してください。",AND(B957&lt;&gt;"",Z957=""),"サービス名を入力してください。",AND(B957&lt;&gt;"",Z957&lt;&gt;""),IF(LEFT(B957,2)="23",IFERROR(VLOOKUP(B957&amp;Z957,事業所一覧!$A$2:$D$44337,4,FALSE),"事業所番号若しくはサービス名に誤りがないか確認してください。"),"愛知県外の事業所は手入力してください。"))</f>
        <v>事業所番号及びサービス名を入力してください。</v>
      </c>
      <c r="X957" s="500"/>
      <c r="Y957" s="501"/>
      <c r="Z957" s="511"/>
      <c r="AA957" s="511"/>
      <c r="AB957" s="511"/>
      <c r="AC957" s="348" t="str">
        <f>IFERROR(VLOOKUP(Z957,【参考】数式用!$A$4:$B$54,2,FALSE),"")</f>
        <v/>
      </c>
      <c r="AD957" s="221"/>
      <c r="AE957" s="220" t="str">
        <f>IF(B957="","",IF(AO957="総合事業","数式を削除して手入力",IFERROR(INDEX(【参考】数式用!$AT$3:$AV$452,MATCH(Q957&amp;V957,【参考】数式用!$AS$3:$AS$452,0),MATCH(VLOOKUP(Z957,【参考】数式用!$AW$2:$AX$53,2,FALSE),【参考】数式用!$AT$2:$AV$2,0)),10)))</f>
        <v/>
      </c>
      <c r="AN957" s="428" t="e">
        <f>IF($L$18="", "", VLOOKUP(Z957,【参考】数式用!$A$4:$M$54,13,FALSE))</f>
        <v>#N/A</v>
      </c>
      <c r="AO957" s="46" t="e">
        <f>VLOOKUP(Z957,【参考】数式用!$A$2:$N$54,14,FALSE)</f>
        <v>#N/A</v>
      </c>
    </row>
    <row r="958" spans="1:41" ht="50" customHeight="1">
      <c r="A958" s="495">
        <f t="shared" si="201"/>
        <v>901</v>
      </c>
      <c r="B958" s="542"/>
      <c r="C958" s="543"/>
      <c r="D958" s="543"/>
      <c r="E958" s="543"/>
      <c r="F958" s="543"/>
      <c r="G958" s="543"/>
      <c r="H958" s="543"/>
      <c r="I958" s="543"/>
      <c r="J958" s="543"/>
      <c r="K958" s="543"/>
      <c r="L958" s="536"/>
      <c r="M958" s="537"/>
      <c r="N958" s="537"/>
      <c r="O958" s="537"/>
      <c r="P958" s="538"/>
      <c r="Q958" s="502" t="s">
        <v>191</v>
      </c>
      <c r="R958" s="503"/>
      <c r="S958" s="503"/>
      <c r="T958" s="503"/>
      <c r="U958" s="504"/>
      <c r="V958" s="284"/>
      <c r="W958" s="499" t="str" cm="1">
        <f t="array" ref="W958">_xlfn.IFS(AND(B958="",Z958=""),"事業所番号及びサービス名を入力してください。",AND(B958="",Z958&lt;&gt;""),"事業所番号を入力してください。",AND(B958&lt;&gt;"",Z958=""),"サービス名を入力してください。",AND(B958&lt;&gt;"",Z958&lt;&gt;""),IF(LEFT(B958,2)="23",IFERROR(VLOOKUP(B958&amp;Z958,事業所一覧!$A$2:$D$44337,4,FALSE),"事業所番号若しくはサービス名に誤りがないか確認してください。"),"愛知県外の事業所は手入力してください。"))</f>
        <v>事業所番号及びサービス名を入力してください。</v>
      </c>
      <c r="X958" s="500"/>
      <c r="Y958" s="501"/>
      <c r="Z958" s="511"/>
      <c r="AA958" s="511"/>
      <c r="AB958" s="511"/>
      <c r="AC958" s="348" t="str">
        <f>IFERROR(VLOOKUP(Z958,【参考】数式用!$A$4:$B$54,2,FALSE),"")</f>
        <v/>
      </c>
      <c r="AD958" s="221"/>
      <c r="AE958" s="220" t="str">
        <f>IF(B958="","",IF(AO958="総合事業","数式を削除して手入力",IFERROR(INDEX(【参考】数式用!$AT$3:$AV$452,MATCH(Q958&amp;V958,【参考】数式用!$AS$3:$AS$452,0),MATCH(VLOOKUP(Z958,【参考】数式用!$AW$2:$AX$53,2,FALSE),【参考】数式用!$AT$2:$AV$2,0)),10)))</f>
        <v/>
      </c>
      <c r="AN958" s="428" t="e">
        <f>IF($L$18="", "", VLOOKUP(Z958,【参考】数式用!$A$4:$M$54,13,FALSE))</f>
        <v>#N/A</v>
      </c>
      <c r="AO958" s="46" t="e">
        <f>VLOOKUP(Z958,【参考】数式用!$A$2:$N$54,14,FALSE)</f>
        <v>#N/A</v>
      </c>
    </row>
    <row r="959" spans="1:41" ht="50" customHeight="1">
      <c r="A959" s="495">
        <f t="shared" si="201"/>
        <v>902</v>
      </c>
      <c r="B959" s="542"/>
      <c r="C959" s="543"/>
      <c r="D959" s="543"/>
      <c r="E959" s="543"/>
      <c r="F959" s="543"/>
      <c r="G959" s="543"/>
      <c r="H959" s="543"/>
      <c r="I959" s="543"/>
      <c r="J959" s="543"/>
      <c r="K959" s="543"/>
      <c r="L959" s="536"/>
      <c r="M959" s="537"/>
      <c r="N959" s="537"/>
      <c r="O959" s="537"/>
      <c r="P959" s="538"/>
      <c r="Q959" s="502" t="s">
        <v>191</v>
      </c>
      <c r="R959" s="503"/>
      <c r="S959" s="503"/>
      <c r="T959" s="503"/>
      <c r="U959" s="504"/>
      <c r="V959" s="284"/>
      <c r="W959" s="499" t="str" cm="1">
        <f t="array" ref="W959">_xlfn.IFS(AND(B959="",Z959=""),"事業所番号及びサービス名を入力してください。",AND(B959="",Z959&lt;&gt;""),"事業所番号を入力してください。",AND(B959&lt;&gt;"",Z959=""),"サービス名を入力してください。",AND(B959&lt;&gt;"",Z959&lt;&gt;""),IF(LEFT(B959,2)="23",IFERROR(VLOOKUP(B959&amp;Z959,事業所一覧!$A$2:$D$44337,4,FALSE),"事業所番号若しくはサービス名に誤りがないか確認してください。"),"愛知県外の事業所は手入力してください。"))</f>
        <v>事業所番号及びサービス名を入力してください。</v>
      </c>
      <c r="X959" s="500"/>
      <c r="Y959" s="501"/>
      <c r="Z959" s="511"/>
      <c r="AA959" s="511"/>
      <c r="AB959" s="511"/>
      <c r="AC959" s="348" t="str">
        <f>IFERROR(VLOOKUP(Z959,【参考】数式用!$A$4:$B$54,2,FALSE),"")</f>
        <v/>
      </c>
      <c r="AD959" s="221"/>
      <c r="AE959" s="220" t="str">
        <f>IF(B959="","",IF(AO959="総合事業","数式を削除して手入力",IFERROR(INDEX(【参考】数式用!$AT$3:$AV$452,MATCH(Q959&amp;V959,【参考】数式用!$AS$3:$AS$452,0),MATCH(VLOOKUP(Z959,【参考】数式用!$AW$2:$AX$53,2,FALSE),【参考】数式用!$AT$2:$AV$2,0)),10)))</f>
        <v/>
      </c>
      <c r="AN959" s="428" t="e">
        <f>IF($L$18="", "", VLOOKUP(Z959,【参考】数式用!$A$4:$M$54,13,FALSE))</f>
        <v>#N/A</v>
      </c>
      <c r="AO959" s="46" t="e">
        <f>VLOOKUP(Z959,【参考】数式用!$A$2:$N$54,14,FALSE)</f>
        <v>#N/A</v>
      </c>
    </row>
    <row r="960" spans="1:41" ht="50" customHeight="1">
      <c r="A960" s="495">
        <f t="shared" si="201"/>
        <v>903</v>
      </c>
      <c r="B960" s="542"/>
      <c r="C960" s="543"/>
      <c r="D960" s="543"/>
      <c r="E960" s="543"/>
      <c r="F960" s="543"/>
      <c r="G960" s="543"/>
      <c r="H960" s="543"/>
      <c r="I960" s="543"/>
      <c r="J960" s="543"/>
      <c r="K960" s="543"/>
      <c r="L960" s="536"/>
      <c r="M960" s="537"/>
      <c r="N960" s="537"/>
      <c r="O960" s="537"/>
      <c r="P960" s="538"/>
      <c r="Q960" s="502" t="s">
        <v>191</v>
      </c>
      <c r="R960" s="503"/>
      <c r="S960" s="503"/>
      <c r="T960" s="503"/>
      <c r="U960" s="504"/>
      <c r="V960" s="284"/>
      <c r="W960" s="499" t="str" cm="1">
        <f t="array" ref="W960">_xlfn.IFS(AND(B960="",Z960=""),"事業所番号及びサービス名を入力してください。",AND(B960="",Z960&lt;&gt;""),"事業所番号を入力してください。",AND(B960&lt;&gt;"",Z960=""),"サービス名を入力してください。",AND(B960&lt;&gt;"",Z960&lt;&gt;""),IF(LEFT(B960,2)="23",IFERROR(VLOOKUP(B960&amp;Z960,事業所一覧!$A$2:$D$44337,4,FALSE),"事業所番号若しくはサービス名に誤りがないか確認してください。"),"愛知県外の事業所は手入力してください。"))</f>
        <v>事業所番号及びサービス名を入力してください。</v>
      </c>
      <c r="X960" s="500"/>
      <c r="Y960" s="501"/>
      <c r="Z960" s="511"/>
      <c r="AA960" s="511"/>
      <c r="AB960" s="511"/>
      <c r="AC960" s="348" t="str">
        <f>IFERROR(VLOOKUP(Z960,【参考】数式用!$A$4:$B$54,2,FALSE),"")</f>
        <v/>
      </c>
      <c r="AD960" s="221"/>
      <c r="AE960" s="220" t="str">
        <f>IF(B960="","",IF(AO960="総合事業","数式を削除して手入力",IFERROR(INDEX(【参考】数式用!$AT$3:$AV$452,MATCH(Q960&amp;V960,【参考】数式用!$AS$3:$AS$452,0),MATCH(VLOOKUP(Z960,【参考】数式用!$AW$2:$AX$53,2,FALSE),【参考】数式用!$AT$2:$AV$2,0)),10)))</f>
        <v/>
      </c>
      <c r="AN960" s="428" t="e">
        <f>IF($L$18="", "", VLOOKUP(Z960,【参考】数式用!$A$4:$M$54,13,FALSE))</f>
        <v>#N/A</v>
      </c>
      <c r="AO960" s="46" t="e">
        <f>VLOOKUP(Z960,【参考】数式用!$A$2:$N$54,14,FALSE)</f>
        <v>#N/A</v>
      </c>
    </row>
    <row r="961" spans="1:41" ht="50" customHeight="1">
      <c r="A961" s="495">
        <f t="shared" si="201"/>
        <v>904</v>
      </c>
      <c r="B961" s="542"/>
      <c r="C961" s="543"/>
      <c r="D961" s="543"/>
      <c r="E961" s="543"/>
      <c r="F961" s="543"/>
      <c r="G961" s="543"/>
      <c r="H961" s="543"/>
      <c r="I961" s="543"/>
      <c r="J961" s="543"/>
      <c r="K961" s="543"/>
      <c r="L961" s="536"/>
      <c r="M961" s="537"/>
      <c r="N961" s="537"/>
      <c r="O961" s="537"/>
      <c r="P961" s="538"/>
      <c r="Q961" s="502" t="s">
        <v>191</v>
      </c>
      <c r="R961" s="503"/>
      <c r="S961" s="503"/>
      <c r="T961" s="503"/>
      <c r="U961" s="504"/>
      <c r="V961" s="284"/>
      <c r="W961" s="499" t="str" cm="1">
        <f t="array" ref="W961">_xlfn.IFS(AND(B961="",Z961=""),"事業所番号及びサービス名を入力してください。",AND(B961="",Z961&lt;&gt;""),"事業所番号を入力してください。",AND(B961&lt;&gt;"",Z961=""),"サービス名を入力してください。",AND(B961&lt;&gt;"",Z961&lt;&gt;""),IF(LEFT(B961,2)="23",IFERROR(VLOOKUP(B961&amp;Z961,事業所一覧!$A$2:$D$44337,4,FALSE),"事業所番号若しくはサービス名に誤りがないか確認してください。"),"愛知県外の事業所は手入力してください。"))</f>
        <v>事業所番号及びサービス名を入力してください。</v>
      </c>
      <c r="X961" s="500"/>
      <c r="Y961" s="501"/>
      <c r="Z961" s="511"/>
      <c r="AA961" s="511"/>
      <c r="AB961" s="511"/>
      <c r="AC961" s="348" t="str">
        <f>IFERROR(VLOOKUP(Z961,【参考】数式用!$A$4:$B$54,2,FALSE),"")</f>
        <v/>
      </c>
      <c r="AD961" s="221"/>
      <c r="AE961" s="220" t="str">
        <f>IF(B961="","",IF(AO961="総合事業","数式を削除して手入力",IFERROR(INDEX(【参考】数式用!$AT$3:$AV$452,MATCH(Q961&amp;V961,【参考】数式用!$AS$3:$AS$452,0),MATCH(VLOOKUP(Z961,【参考】数式用!$AW$2:$AX$53,2,FALSE),【参考】数式用!$AT$2:$AV$2,0)),10)))</f>
        <v/>
      </c>
      <c r="AN961" s="428" t="e">
        <f>IF($L$18="", "", VLOOKUP(Z961,【参考】数式用!$A$4:$M$54,13,FALSE))</f>
        <v>#N/A</v>
      </c>
      <c r="AO961" s="46" t="e">
        <f>VLOOKUP(Z961,【参考】数式用!$A$2:$N$54,14,FALSE)</f>
        <v>#N/A</v>
      </c>
    </row>
    <row r="962" spans="1:41" ht="50" customHeight="1">
      <c r="A962" s="495">
        <f t="shared" si="201"/>
        <v>905</v>
      </c>
      <c r="B962" s="542"/>
      <c r="C962" s="543"/>
      <c r="D962" s="543"/>
      <c r="E962" s="543"/>
      <c r="F962" s="543"/>
      <c r="G962" s="543"/>
      <c r="H962" s="543"/>
      <c r="I962" s="543"/>
      <c r="J962" s="543"/>
      <c r="K962" s="543"/>
      <c r="L962" s="536"/>
      <c r="M962" s="537"/>
      <c r="N962" s="537"/>
      <c r="O962" s="537"/>
      <c r="P962" s="538"/>
      <c r="Q962" s="502" t="s">
        <v>191</v>
      </c>
      <c r="R962" s="503"/>
      <c r="S962" s="503"/>
      <c r="T962" s="503"/>
      <c r="U962" s="504"/>
      <c r="V962" s="284"/>
      <c r="W962" s="499" t="str" cm="1">
        <f t="array" ref="W962">_xlfn.IFS(AND(B962="",Z962=""),"事業所番号及びサービス名を入力してください。",AND(B962="",Z962&lt;&gt;""),"事業所番号を入力してください。",AND(B962&lt;&gt;"",Z962=""),"サービス名を入力してください。",AND(B962&lt;&gt;"",Z962&lt;&gt;""),IF(LEFT(B962,2)="23",IFERROR(VLOOKUP(B962&amp;Z962,事業所一覧!$A$2:$D$44337,4,FALSE),"事業所番号若しくはサービス名に誤りがないか確認してください。"),"愛知県外の事業所は手入力してください。"))</f>
        <v>事業所番号及びサービス名を入力してください。</v>
      </c>
      <c r="X962" s="500"/>
      <c r="Y962" s="501"/>
      <c r="Z962" s="511"/>
      <c r="AA962" s="511"/>
      <c r="AB962" s="511"/>
      <c r="AC962" s="348" t="str">
        <f>IFERROR(VLOOKUP(Z962,【参考】数式用!$A$4:$B$54,2,FALSE),"")</f>
        <v/>
      </c>
      <c r="AD962" s="221"/>
      <c r="AE962" s="220" t="str">
        <f>IF(B962="","",IF(AO962="総合事業","数式を削除して手入力",IFERROR(INDEX(【参考】数式用!$AT$3:$AV$452,MATCH(Q962&amp;V962,【参考】数式用!$AS$3:$AS$452,0),MATCH(VLOOKUP(Z962,【参考】数式用!$AW$2:$AX$53,2,FALSE),【参考】数式用!$AT$2:$AV$2,0)),10)))</f>
        <v/>
      </c>
      <c r="AN962" s="428" t="e">
        <f>IF($L$18="", "", VLOOKUP(Z962,【参考】数式用!$A$4:$M$54,13,FALSE))</f>
        <v>#N/A</v>
      </c>
      <c r="AO962" s="46" t="e">
        <f>VLOOKUP(Z962,【参考】数式用!$A$2:$N$54,14,FALSE)</f>
        <v>#N/A</v>
      </c>
    </row>
    <row r="963" spans="1:41" ht="50" customHeight="1">
      <c r="A963" s="495">
        <f t="shared" si="201"/>
        <v>906</v>
      </c>
      <c r="B963" s="542"/>
      <c r="C963" s="543"/>
      <c r="D963" s="543"/>
      <c r="E963" s="543"/>
      <c r="F963" s="543"/>
      <c r="G963" s="543"/>
      <c r="H963" s="543"/>
      <c r="I963" s="543"/>
      <c r="J963" s="543"/>
      <c r="K963" s="543"/>
      <c r="L963" s="536"/>
      <c r="M963" s="537"/>
      <c r="N963" s="537"/>
      <c r="O963" s="537"/>
      <c r="P963" s="538"/>
      <c r="Q963" s="502" t="s">
        <v>191</v>
      </c>
      <c r="R963" s="503"/>
      <c r="S963" s="503"/>
      <c r="T963" s="503"/>
      <c r="U963" s="504"/>
      <c r="V963" s="284"/>
      <c r="W963" s="499" t="str" cm="1">
        <f t="array" ref="W963">_xlfn.IFS(AND(B963="",Z963=""),"事業所番号及びサービス名を入力してください。",AND(B963="",Z963&lt;&gt;""),"事業所番号を入力してください。",AND(B963&lt;&gt;"",Z963=""),"サービス名を入力してください。",AND(B963&lt;&gt;"",Z963&lt;&gt;""),IF(LEFT(B963,2)="23",IFERROR(VLOOKUP(B963&amp;Z963,事業所一覧!$A$2:$D$44337,4,FALSE),"事業所番号若しくはサービス名に誤りがないか確認してください。"),"愛知県外の事業所は手入力してください。"))</f>
        <v>事業所番号及びサービス名を入力してください。</v>
      </c>
      <c r="X963" s="500"/>
      <c r="Y963" s="501"/>
      <c r="Z963" s="511"/>
      <c r="AA963" s="511"/>
      <c r="AB963" s="511"/>
      <c r="AC963" s="348" t="str">
        <f>IFERROR(VLOOKUP(Z963,【参考】数式用!$A$4:$B$54,2,FALSE),"")</f>
        <v/>
      </c>
      <c r="AD963" s="221"/>
      <c r="AE963" s="220" t="str">
        <f>IF(B963="","",IF(AO963="総合事業","数式を削除して手入力",IFERROR(INDEX(【参考】数式用!$AT$3:$AV$452,MATCH(Q963&amp;V963,【参考】数式用!$AS$3:$AS$452,0),MATCH(VLOOKUP(Z963,【参考】数式用!$AW$2:$AX$53,2,FALSE),【参考】数式用!$AT$2:$AV$2,0)),10)))</f>
        <v/>
      </c>
      <c r="AN963" s="428" t="e">
        <f>IF($L$18="", "", VLOOKUP(Z963,【参考】数式用!$A$4:$M$54,13,FALSE))</f>
        <v>#N/A</v>
      </c>
      <c r="AO963" s="46" t="e">
        <f>VLOOKUP(Z963,【参考】数式用!$A$2:$N$54,14,FALSE)</f>
        <v>#N/A</v>
      </c>
    </row>
    <row r="964" spans="1:41" ht="50" customHeight="1">
      <c r="A964" s="495">
        <f t="shared" si="201"/>
        <v>907</v>
      </c>
      <c r="B964" s="542"/>
      <c r="C964" s="543"/>
      <c r="D964" s="543"/>
      <c r="E964" s="543"/>
      <c r="F964" s="543"/>
      <c r="G964" s="543"/>
      <c r="H964" s="543"/>
      <c r="I964" s="543"/>
      <c r="J964" s="543"/>
      <c r="K964" s="543"/>
      <c r="L964" s="536"/>
      <c r="M964" s="537"/>
      <c r="N964" s="537"/>
      <c r="O964" s="537"/>
      <c r="P964" s="538"/>
      <c r="Q964" s="502" t="s">
        <v>191</v>
      </c>
      <c r="R964" s="503"/>
      <c r="S964" s="503"/>
      <c r="T964" s="503"/>
      <c r="U964" s="504"/>
      <c r="V964" s="284"/>
      <c r="W964" s="499" t="str" cm="1">
        <f t="array" ref="W964">_xlfn.IFS(AND(B964="",Z964=""),"事業所番号及びサービス名を入力してください。",AND(B964="",Z964&lt;&gt;""),"事業所番号を入力してください。",AND(B964&lt;&gt;"",Z964=""),"サービス名を入力してください。",AND(B964&lt;&gt;"",Z964&lt;&gt;""),IF(LEFT(B964,2)="23",IFERROR(VLOOKUP(B964&amp;Z964,事業所一覧!$A$2:$D$44337,4,FALSE),"事業所番号若しくはサービス名に誤りがないか確認してください。"),"愛知県外の事業所は手入力してください。"))</f>
        <v>事業所番号及びサービス名を入力してください。</v>
      </c>
      <c r="X964" s="500"/>
      <c r="Y964" s="501"/>
      <c r="Z964" s="511"/>
      <c r="AA964" s="511"/>
      <c r="AB964" s="511"/>
      <c r="AC964" s="348" t="str">
        <f>IFERROR(VLOOKUP(Z964,【参考】数式用!$A$4:$B$54,2,FALSE),"")</f>
        <v/>
      </c>
      <c r="AD964" s="221"/>
      <c r="AE964" s="220" t="str">
        <f>IF(B964="","",IF(AO964="総合事業","数式を削除して手入力",IFERROR(INDEX(【参考】数式用!$AT$3:$AV$452,MATCH(Q964&amp;V964,【参考】数式用!$AS$3:$AS$452,0),MATCH(VLOOKUP(Z964,【参考】数式用!$AW$2:$AX$53,2,FALSE),【参考】数式用!$AT$2:$AV$2,0)),10)))</f>
        <v/>
      </c>
      <c r="AN964" s="428" t="e">
        <f>IF($L$18="", "", VLOOKUP(Z964,【参考】数式用!$A$4:$M$54,13,FALSE))</f>
        <v>#N/A</v>
      </c>
      <c r="AO964" s="46" t="e">
        <f>VLOOKUP(Z964,【参考】数式用!$A$2:$N$54,14,FALSE)</f>
        <v>#N/A</v>
      </c>
    </row>
    <row r="965" spans="1:41" ht="50" customHeight="1">
      <c r="A965" s="495">
        <f t="shared" si="201"/>
        <v>908</v>
      </c>
      <c r="B965" s="542"/>
      <c r="C965" s="543"/>
      <c r="D965" s="543"/>
      <c r="E965" s="543"/>
      <c r="F965" s="543"/>
      <c r="G965" s="543"/>
      <c r="H965" s="543"/>
      <c r="I965" s="543"/>
      <c r="J965" s="543"/>
      <c r="K965" s="543"/>
      <c r="L965" s="536"/>
      <c r="M965" s="537"/>
      <c r="N965" s="537"/>
      <c r="O965" s="537"/>
      <c r="P965" s="538"/>
      <c r="Q965" s="502" t="s">
        <v>191</v>
      </c>
      <c r="R965" s="503"/>
      <c r="S965" s="503"/>
      <c r="T965" s="503"/>
      <c r="U965" s="504"/>
      <c r="V965" s="284"/>
      <c r="W965" s="499" t="str" cm="1">
        <f t="array" ref="W965">_xlfn.IFS(AND(B965="",Z965=""),"事業所番号及びサービス名を入力してください。",AND(B965="",Z965&lt;&gt;""),"事業所番号を入力してください。",AND(B965&lt;&gt;"",Z965=""),"サービス名を入力してください。",AND(B965&lt;&gt;"",Z965&lt;&gt;""),IF(LEFT(B965,2)="23",IFERROR(VLOOKUP(B965&amp;Z965,事業所一覧!$A$2:$D$44337,4,FALSE),"事業所番号若しくはサービス名に誤りがないか確認してください。"),"愛知県外の事業所は手入力してください。"))</f>
        <v>事業所番号及びサービス名を入力してください。</v>
      </c>
      <c r="X965" s="500"/>
      <c r="Y965" s="501"/>
      <c r="Z965" s="511"/>
      <c r="AA965" s="511"/>
      <c r="AB965" s="511"/>
      <c r="AC965" s="348" t="str">
        <f>IFERROR(VLOOKUP(Z965,【参考】数式用!$A$4:$B$54,2,FALSE),"")</f>
        <v/>
      </c>
      <c r="AD965" s="221"/>
      <c r="AE965" s="220" t="str">
        <f>IF(B965="","",IF(AO965="総合事業","数式を削除して手入力",IFERROR(INDEX(【参考】数式用!$AT$3:$AV$452,MATCH(Q965&amp;V965,【参考】数式用!$AS$3:$AS$452,0),MATCH(VLOOKUP(Z965,【参考】数式用!$AW$2:$AX$53,2,FALSE),【参考】数式用!$AT$2:$AV$2,0)),10)))</f>
        <v/>
      </c>
      <c r="AN965" s="428" t="e">
        <f>IF($L$18="", "", VLOOKUP(Z965,【参考】数式用!$A$4:$M$54,13,FALSE))</f>
        <v>#N/A</v>
      </c>
      <c r="AO965" s="46" t="e">
        <f>VLOOKUP(Z965,【参考】数式用!$A$2:$N$54,14,FALSE)</f>
        <v>#N/A</v>
      </c>
    </row>
    <row r="966" spans="1:41" ht="50" customHeight="1">
      <c r="A966" s="495">
        <f t="shared" si="201"/>
        <v>909</v>
      </c>
      <c r="B966" s="542"/>
      <c r="C966" s="543"/>
      <c r="D966" s="543"/>
      <c r="E966" s="543"/>
      <c r="F966" s="543"/>
      <c r="G966" s="543"/>
      <c r="H966" s="543"/>
      <c r="I966" s="543"/>
      <c r="J966" s="543"/>
      <c r="K966" s="543"/>
      <c r="L966" s="536"/>
      <c r="M966" s="537"/>
      <c r="N966" s="537"/>
      <c r="O966" s="537"/>
      <c r="P966" s="538"/>
      <c r="Q966" s="502" t="s">
        <v>191</v>
      </c>
      <c r="R966" s="503"/>
      <c r="S966" s="503"/>
      <c r="T966" s="503"/>
      <c r="U966" s="504"/>
      <c r="V966" s="284"/>
      <c r="W966" s="499" t="str" cm="1">
        <f t="array" ref="W966">_xlfn.IFS(AND(B966="",Z966=""),"事業所番号及びサービス名を入力してください。",AND(B966="",Z966&lt;&gt;""),"事業所番号を入力してください。",AND(B966&lt;&gt;"",Z966=""),"サービス名を入力してください。",AND(B966&lt;&gt;"",Z966&lt;&gt;""),IF(LEFT(B966,2)="23",IFERROR(VLOOKUP(B966&amp;Z966,事業所一覧!$A$2:$D$44337,4,FALSE),"事業所番号若しくはサービス名に誤りがないか確認してください。"),"愛知県外の事業所は手入力してください。"))</f>
        <v>事業所番号及びサービス名を入力してください。</v>
      </c>
      <c r="X966" s="500"/>
      <c r="Y966" s="501"/>
      <c r="Z966" s="511"/>
      <c r="AA966" s="511"/>
      <c r="AB966" s="511"/>
      <c r="AC966" s="348" t="str">
        <f>IFERROR(VLOOKUP(Z966,【参考】数式用!$A$4:$B$54,2,FALSE),"")</f>
        <v/>
      </c>
      <c r="AD966" s="221"/>
      <c r="AE966" s="220" t="str">
        <f>IF(B966="","",IF(AO966="総合事業","数式を削除して手入力",IFERROR(INDEX(【参考】数式用!$AT$3:$AV$452,MATCH(Q966&amp;V966,【参考】数式用!$AS$3:$AS$452,0),MATCH(VLOOKUP(Z966,【参考】数式用!$AW$2:$AX$53,2,FALSE),【参考】数式用!$AT$2:$AV$2,0)),10)))</f>
        <v/>
      </c>
      <c r="AN966" s="428" t="e">
        <f>IF($L$18="", "", VLOOKUP(Z966,【参考】数式用!$A$4:$M$54,13,FALSE))</f>
        <v>#N/A</v>
      </c>
      <c r="AO966" s="46" t="e">
        <f>VLOOKUP(Z966,【参考】数式用!$A$2:$N$54,14,FALSE)</f>
        <v>#N/A</v>
      </c>
    </row>
    <row r="967" spans="1:41" ht="50" customHeight="1">
      <c r="A967" s="495">
        <f t="shared" si="201"/>
        <v>910</v>
      </c>
      <c r="B967" s="542"/>
      <c r="C967" s="543"/>
      <c r="D967" s="543"/>
      <c r="E967" s="543"/>
      <c r="F967" s="543"/>
      <c r="G967" s="543"/>
      <c r="H967" s="543"/>
      <c r="I967" s="543"/>
      <c r="J967" s="543"/>
      <c r="K967" s="543"/>
      <c r="L967" s="536"/>
      <c r="M967" s="537"/>
      <c r="N967" s="537"/>
      <c r="O967" s="537"/>
      <c r="P967" s="538"/>
      <c r="Q967" s="502" t="s">
        <v>191</v>
      </c>
      <c r="R967" s="503"/>
      <c r="S967" s="503"/>
      <c r="T967" s="503"/>
      <c r="U967" s="504"/>
      <c r="V967" s="284"/>
      <c r="W967" s="499" t="str" cm="1">
        <f t="array" ref="W967">_xlfn.IFS(AND(B967="",Z967=""),"事業所番号及びサービス名を入力してください。",AND(B967="",Z967&lt;&gt;""),"事業所番号を入力してください。",AND(B967&lt;&gt;"",Z967=""),"サービス名を入力してください。",AND(B967&lt;&gt;"",Z967&lt;&gt;""),IF(LEFT(B967,2)="23",IFERROR(VLOOKUP(B967&amp;Z967,事業所一覧!$A$2:$D$44337,4,FALSE),"事業所番号若しくはサービス名に誤りがないか確認してください。"),"愛知県外の事業所は手入力してください。"))</f>
        <v>事業所番号及びサービス名を入力してください。</v>
      </c>
      <c r="X967" s="500"/>
      <c r="Y967" s="501"/>
      <c r="Z967" s="511"/>
      <c r="AA967" s="511"/>
      <c r="AB967" s="511"/>
      <c r="AC967" s="348" t="str">
        <f>IFERROR(VLOOKUP(Z967,【参考】数式用!$A$4:$B$54,2,FALSE),"")</f>
        <v/>
      </c>
      <c r="AD967" s="221"/>
      <c r="AE967" s="220" t="str">
        <f>IF(B967="","",IF(AO967="総合事業","数式を削除して手入力",IFERROR(INDEX(【参考】数式用!$AT$3:$AV$452,MATCH(Q967&amp;V967,【参考】数式用!$AS$3:$AS$452,0),MATCH(VLOOKUP(Z967,【参考】数式用!$AW$2:$AX$53,2,FALSE),【参考】数式用!$AT$2:$AV$2,0)),10)))</f>
        <v/>
      </c>
      <c r="AN967" s="428" t="e">
        <f>IF($L$18="", "", VLOOKUP(Z967,【参考】数式用!$A$4:$M$54,13,FALSE))</f>
        <v>#N/A</v>
      </c>
      <c r="AO967" s="46" t="e">
        <f>VLOOKUP(Z967,【参考】数式用!$A$2:$N$54,14,FALSE)</f>
        <v>#N/A</v>
      </c>
    </row>
    <row r="968" spans="1:41" ht="50" customHeight="1">
      <c r="A968" s="495">
        <f t="shared" si="201"/>
        <v>911</v>
      </c>
      <c r="B968" s="542"/>
      <c r="C968" s="543"/>
      <c r="D968" s="543"/>
      <c r="E968" s="543"/>
      <c r="F968" s="543"/>
      <c r="G968" s="543"/>
      <c r="H968" s="543"/>
      <c r="I968" s="543"/>
      <c r="J968" s="543"/>
      <c r="K968" s="543"/>
      <c r="L968" s="536"/>
      <c r="M968" s="537"/>
      <c r="N968" s="537"/>
      <c r="O968" s="537"/>
      <c r="P968" s="538"/>
      <c r="Q968" s="502" t="s">
        <v>191</v>
      </c>
      <c r="R968" s="503"/>
      <c r="S968" s="503"/>
      <c r="T968" s="503"/>
      <c r="U968" s="504"/>
      <c r="V968" s="284"/>
      <c r="W968" s="499" t="str" cm="1">
        <f t="array" ref="W968">_xlfn.IFS(AND(B968="",Z968=""),"事業所番号及びサービス名を入力してください。",AND(B968="",Z968&lt;&gt;""),"事業所番号を入力してください。",AND(B968&lt;&gt;"",Z968=""),"サービス名を入力してください。",AND(B968&lt;&gt;"",Z968&lt;&gt;""),IF(LEFT(B968,2)="23",IFERROR(VLOOKUP(B968&amp;Z968,事業所一覧!$A$2:$D$44337,4,FALSE),"事業所番号若しくはサービス名に誤りがないか確認してください。"),"愛知県外の事業所は手入力してください。"))</f>
        <v>事業所番号及びサービス名を入力してください。</v>
      </c>
      <c r="X968" s="500"/>
      <c r="Y968" s="501"/>
      <c r="Z968" s="511"/>
      <c r="AA968" s="511"/>
      <c r="AB968" s="511"/>
      <c r="AC968" s="348" t="str">
        <f>IFERROR(VLOOKUP(Z968,【参考】数式用!$A$4:$B$54,2,FALSE),"")</f>
        <v/>
      </c>
      <c r="AD968" s="221"/>
      <c r="AE968" s="220" t="str">
        <f>IF(B968="","",IF(AO968="総合事業","数式を削除して手入力",IFERROR(INDEX(【参考】数式用!$AT$3:$AV$452,MATCH(Q968&amp;V968,【参考】数式用!$AS$3:$AS$452,0),MATCH(VLOOKUP(Z968,【参考】数式用!$AW$2:$AX$53,2,FALSE),【参考】数式用!$AT$2:$AV$2,0)),10)))</f>
        <v/>
      </c>
      <c r="AN968" s="428" t="e">
        <f>IF($L$18="", "", VLOOKUP(Z968,【参考】数式用!$A$4:$M$54,13,FALSE))</f>
        <v>#N/A</v>
      </c>
      <c r="AO968" s="46" t="e">
        <f>VLOOKUP(Z968,【参考】数式用!$A$2:$N$54,14,FALSE)</f>
        <v>#N/A</v>
      </c>
    </row>
    <row r="969" spans="1:41" ht="50" customHeight="1">
      <c r="A969" s="495">
        <f t="shared" si="201"/>
        <v>912</v>
      </c>
      <c r="B969" s="542"/>
      <c r="C969" s="543"/>
      <c r="D969" s="543"/>
      <c r="E969" s="543"/>
      <c r="F969" s="543"/>
      <c r="G969" s="543"/>
      <c r="H969" s="543"/>
      <c r="I969" s="543"/>
      <c r="J969" s="543"/>
      <c r="K969" s="543"/>
      <c r="L969" s="536"/>
      <c r="M969" s="537"/>
      <c r="N969" s="537"/>
      <c r="O969" s="537"/>
      <c r="P969" s="538"/>
      <c r="Q969" s="502" t="s">
        <v>191</v>
      </c>
      <c r="R969" s="503"/>
      <c r="S969" s="503"/>
      <c r="T969" s="503"/>
      <c r="U969" s="504"/>
      <c r="V969" s="284"/>
      <c r="W969" s="499" t="str" cm="1">
        <f t="array" ref="W969">_xlfn.IFS(AND(B969="",Z969=""),"事業所番号及びサービス名を入力してください。",AND(B969="",Z969&lt;&gt;""),"事業所番号を入力してください。",AND(B969&lt;&gt;"",Z969=""),"サービス名を入力してください。",AND(B969&lt;&gt;"",Z969&lt;&gt;""),IF(LEFT(B969,2)="23",IFERROR(VLOOKUP(B969&amp;Z969,事業所一覧!$A$2:$D$44337,4,FALSE),"事業所番号若しくはサービス名に誤りがないか確認してください。"),"愛知県外の事業所は手入力してください。"))</f>
        <v>事業所番号及びサービス名を入力してください。</v>
      </c>
      <c r="X969" s="500"/>
      <c r="Y969" s="501"/>
      <c r="Z969" s="511"/>
      <c r="AA969" s="511"/>
      <c r="AB969" s="511"/>
      <c r="AC969" s="348" t="str">
        <f>IFERROR(VLOOKUP(Z969,【参考】数式用!$A$4:$B$54,2,FALSE),"")</f>
        <v/>
      </c>
      <c r="AD969" s="221"/>
      <c r="AE969" s="220" t="str">
        <f>IF(B969="","",IF(AO969="総合事業","数式を削除して手入力",IFERROR(INDEX(【参考】数式用!$AT$3:$AV$452,MATCH(Q969&amp;V969,【参考】数式用!$AS$3:$AS$452,0),MATCH(VLOOKUP(Z969,【参考】数式用!$AW$2:$AX$53,2,FALSE),【参考】数式用!$AT$2:$AV$2,0)),10)))</f>
        <v/>
      </c>
      <c r="AN969" s="428" t="e">
        <f>IF($L$18="", "", VLOOKUP(Z969,【参考】数式用!$A$4:$M$54,13,FALSE))</f>
        <v>#N/A</v>
      </c>
      <c r="AO969" s="46" t="e">
        <f>VLOOKUP(Z969,【参考】数式用!$A$2:$N$54,14,FALSE)</f>
        <v>#N/A</v>
      </c>
    </row>
    <row r="970" spans="1:41" ht="50" customHeight="1">
      <c r="A970" s="495">
        <f t="shared" si="201"/>
        <v>913</v>
      </c>
      <c r="B970" s="542"/>
      <c r="C970" s="543"/>
      <c r="D970" s="543"/>
      <c r="E970" s="543"/>
      <c r="F970" s="543"/>
      <c r="G970" s="543"/>
      <c r="H970" s="543"/>
      <c r="I970" s="543"/>
      <c r="J970" s="543"/>
      <c r="K970" s="543"/>
      <c r="L970" s="536"/>
      <c r="M970" s="537"/>
      <c r="N970" s="537"/>
      <c r="O970" s="537"/>
      <c r="P970" s="538"/>
      <c r="Q970" s="502" t="s">
        <v>191</v>
      </c>
      <c r="R970" s="503"/>
      <c r="S970" s="503"/>
      <c r="T970" s="503"/>
      <c r="U970" s="504"/>
      <c r="V970" s="284"/>
      <c r="W970" s="499" t="str" cm="1">
        <f t="array" ref="W970">_xlfn.IFS(AND(B970="",Z970=""),"事業所番号及びサービス名を入力してください。",AND(B970="",Z970&lt;&gt;""),"事業所番号を入力してください。",AND(B970&lt;&gt;"",Z970=""),"サービス名を入力してください。",AND(B970&lt;&gt;"",Z970&lt;&gt;""),IF(LEFT(B970,2)="23",IFERROR(VLOOKUP(B970&amp;Z970,事業所一覧!$A$2:$D$44337,4,FALSE),"事業所番号若しくはサービス名に誤りがないか確認してください。"),"愛知県外の事業所は手入力してください。"))</f>
        <v>事業所番号及びサービス名を入力してください。</v>
      </c>
      <c r="X970" s="500"/>
      <c r="Y970" s="501"/>
      <c r="Z970" s="511"/>
      <c r="AA970" s="511"/>
      <c r="AB970" s="511"/>
      <c r="AC970" s="348" t="str">
        <f>IFERROR(VLOOKUP(Z970,【参考】数式用!$A$4:$B$54,2,FALSE),"")</f>
        <v/>
      </c>
      <c r="AD970" s="221"/>
      <c r="AE970" s="220" t="str">
        <f>IF(B970="","",IF(AO970="総合事業","数式を削除して手入力",IFERROR(INDEX(【参考】数式用!$AT$3:$AV$452,MATCH(Q970&amp;V970,【参考】数式用!$AS$3:$AS$452,0),MATCH(VLOOKUP(Z970,【参考】数式用!$AW$2:$AX$53,2,FALSE),【参考】数式用!$AT$2:$AV$2,0)),10)))</f>
        <v/>
      </c>
      <c r="AN970" s="428" t="e">
        <f>IF($L$18="", "", VLOOKUP(Z970,【参考】数式用!$A$4:$M$54,13,FALSE))</f>
        <v>#N/A</v>
      </c>
      <c r="AO970" s="46" t="e">
        <f>VLOOKUP(Z970,【参考】数式用!$A$2:$N$54,14,FALSE)</f>
        <v>#N/A</v>
      </c>
    </row>
    <row r="971" spans="1:41" ht="50" customHeight="1">
      <c r="A971" s="495">
        <f t="shared" si="201"/>
        <v>914</v>
      </c>
      <c r="B971" s="542"/>
      <c r="C971" s="543"/>
      <c r="D971" s="543"/>
      <c r="E971" s="543"/>
      <c r="F971" s="543"/>
      <c r="G971" s="543"/>
      <c r="H971" s="543"/>
      <c r="I971" s="543"/>
      <c r="J971" s="543"/>
      <c r="K971" s="543"/>
      <c r="L971" s="536"/>
      <c r="M971" s="537"/>
      <c r="N971" s="537"/>
      <c r="O971" s="537"/>
      <c r="P971" s="538"/>
      <c r="Q971" s="502" t="s">
        <v>191</v>
      </c>
      <c r="R971" s="503"/>
      <c r="S971" s="503"/>
      <c r="T971" s="503"/>
      <c r="U971" s="504"/>
      <c r="V971" s="284"/>
      <c r="W971" s="499" t="str" cm="1">
        <f t="array" ref="W971">_xlfn.IFS(AND(B971="",Z971=""),"事業所番号及びサービス名を入力してください。",AND(B971="",Z971&lt;&gt;""),"事業所番号を入力してください。",AND(B971&lt;&gt;"",Z971=""),"サービス名を入力してください。",AND(B971&lt;&gt;"",Z971&lt;&gt;""),IF(LEFT(B971,2)="23",IFERROR(VLOOKUP(B971&amp;Z971,事業所一覧!$A$2:$D$44337,4,FALSE),"事業所番号若しくはサービス名に誤りがないか確認してください。"),"愛知県外の事業所は手入力してください。"))</f>
        <v>事業所番号及びサービス名を入力してください。</v>
      </c>
      <c r="X971" s="500"/>
      <c r="Y971" s="501"/>
      <c r="Z971" s="511"/>
      <c r="AA971" s="511"/>
      <c r="AB971" s="511"/>
      <c r="AC971" s="348" t="str">
        <f>IFERROR(VLOOKUP(Z971,【参考】数式用!$A$4:$B$54,2,FALSE),"")</f>
        <v/>
      </c>
      <c r="AD971" s="221"/>
      <c r="AE971" s="220" t="str">
        <f>IF(B971="","",IF(AO971="総合事業","数式を削除して手入力",IFERROR(INDEX(【参考】数式用!$AT$3:$AV$452,MATCH(Q971&amp;V971,【参考】数式用!$AS$3:$AS$452,0),MATCH(VLOOKUP(Z971,【参考】数式用!$AW$2:$AX$53,2,FALSE),【参考】数式用!$AT$2:$AV$2,0)),10)))</f>
        <v/>
      </c>
      <c r="AN971" s="428" t="e">
        <f>IF($L$18="", "", VLOOKUP(Z971,【参考】数式用!$A$4:$M$54,13,FALSE))</f>
        <v>#N/A</v>
      </c>
      <c r="AO971" s="46" t="e">
        <f>VLOOKUP(Z971,【参考】数式用!$A$2:$N$54,14,FALSE)</f>
        <v>#N/A</v>
      </c>
    </row>
    <row r="972" spans="1:41" ht="50" customHeight="1">
      <c r="A972" s="495">
        <f t="shared" si="201"/>
        <v>915</v>
      </c>
      <c r="B972" s="542"/>
      <c r="C972" s="543"/>
      <c r="D972" s="543"/>
      <c r="E972" s="543"/>
      <c r="F972" s="543"/>
      <c r="G972" s="543"/>
      <c r="H972" s="543"/>
      <c r="I972" s="543"/>
      <c r="J972" s="543"/>
      <c r="K972" s="543"/>
      <c r="L972" s="536"/>
      <c r="M972" s="537"/>
      <c r="N972" s="537"/>
      <c r="O972" s="537"/>
      <c r="P972" s="538"/>
      <c r="Q972" s="502" t="s">
        <v>191</v>
      </c>
      <c r="R972" s="503"/>
      <c r="S972" s="503"/>
      <c r="T972" s="503"/>
      <c r="U972" s="504"/>
      <c r="V972" s="284"/>
      <c r="W972" s="499" t="str" cm="1">
        <f t="array" ref="W972">_xlfn.IFS(AND(B972="",Z972=""),"事業所番号及びサービス名を入力してください。",AND(B972="",Z972&lt;&gt;""),"事業所番号を入力してください。",AND(B972&lt;&gt;"",Z972=""),"サービス名を入力してください。",AND(B972&lt;&gt;"",Z972&lt;&gt;""),IF(LEFT(B972,2)="23",IFERROR(VLOOKUP(B972&amp;Z972,事業所一覧!$A$2:$D$44337,4,FALSE),"事業所番号若しくはサービス名に誤りがないか確認してください。"),"愛知県外の事業所は手入力してください。"))</f>
        <v>事業所番号及びサービス名を入力してください。</v>
      </c>
      <c r="X972" s="500"/>
      <c r="Y972" s="501"/>
      <c r="Z972" s="511"/>
      <c r="AA972" s="511"/>
      <c r="AB972" s="511"/>
      <c r="AC972" s="348" t="str">
        <f>IFERROR(VLOOKUP(Z972,【参考】数式用!$A$4:$B$54,2,FALSE),"")</f>
        <v/>
      </c>
      <c r="AD972" s="221"/>
      <c r="AE972" s="220" t="str">
        <f>IF(B972="","",IF(AO972="総合事業","数式を削除して手入力",IFERROR(INDEX(【参考】数式用!$AT$3:$AV$452,MATCH(Q972&amp;V972,【参考】数式用!$AS$3:$AS$452,0),MATCH(VLOOKUP(Z972,【参考】数式用!$AW$2:$AX$53,2,FALSE),【参考】数式用!$AT$2:$AV$2,0)),10)))</f>
        <v/>
      </c>
      <c r="AN972" s="428" t="e">
        <f>IF($L$18="", "", VLOOKUP(Z972,【参考】数式用!$A$4:$M$54,13,FALSE))</f>
        <v>#N/A</v>
      </c>
      <c r="AO972" s="46" t="e">
        <f>VLOOKUP(Z972,【参考】数式用!$A$2:$N$54,14,FALSE)</f>
        <v>#N/A</v>
      </c>
    </row>
    <row r="973" spans="1:41" ht="50" customHeight="1">
      <c r="A973" s="495">
        <f t="shared" si="201"/>
        <v>916</v>
      </c>
      <c r="B973" s="542"/>
      <c r="C973" s="543"/>
      <c r="D973" s="543"/>
      <c r="E973" s="543"/>
      <c r="F973" s="543"/>
      <c r="G973" s="543"/>
      <c r="H973" s="543"/>
      <c r="I973" s="543"/>
      <c r="J973" s="543"/>
      <c r="K973" s="543"/>
      <c r="L973" s="536"/>
      <c r="M973" s="537"/>
      <c r="N973" s="537"/>
      <c r="O973" s="537"/>
      <c r="P973" s="538"/>
      <c r="Q973" s="502" t="s">
        <v>191</v>
      </c>
      <c r="R973" s="503"/>
      <c r="S973" s="503"/>
      <c r="T973" s="503"/>
      <c r="U973" s="504"/>
      <c r="V973" s="284"/>
      <c r="W973" s="499" t="str" cm="1">
        <f t="array" ref="W973">_xlfn.IFS(AND(B973="",Z973=""),"事業所番号及びサービス名を入力してください。",AND(B973="",Z973&lt;&gt;""),"事業所番号を入力してください。",AND(B973&lt;&gt;"",Z973=""),"サービス名を入力してください。",AND(B973&lt;&gt;"",Z973&lt;&gt;""),IF(LEFT(B973,2)="23",IFERROR(VLOOKUP(B973&amp;Z973,事業所一覧!$A$2:$D$44337,4,FALSE),"事業所番号若しくはサービス名に誤りがないか確認してください。"),"愛知県外の事業所は手入力してください。"))</f>
        <v>事業所番号及びサービス名を入力してください。</v>
      </c>
      <c r="X973" s="500"/>
      <c r="Y973" s="501"/>
      <c r="Z973" s="511"/>
      <c r="AA973" s="511"/>
      <c r="AB973" s="511"/>
      <c r="AC973" s="348" t="str">
        <f>IFERROR(VLOOKUP(Z973,【参考】数式用!$A$4:$B$54,2,FALSE),"")</f>
        <v/>
      </c>
      <c r="AD973" s="221"/>
      <c r="AE973" s="220" t="str">
        <f>IF(B973="","",IF(AO973="総合事業","数式を削除して手入力",IFERROR(INDEX(【参考】数式用!$AT$3:$AV$452,MATCH(Q973&amp;V973,【参考】数式用!$AS$3:$AS$452,0),MATCH(VLOOKUP(Z973,【参考】数式用!$AW$2:$AX$53,2,FALSE),【参考】数式用!$AT$2:$AV$2,0)),10)))</f>
        <v/>
      </c>
      <c r="AN973" s="428" t="e">
        <f>IF($L$18="", "", VLOOKUP(Z973,【参考】数式用!$A$4:$M$54,13,FALSE))</f>
        <v>#N/A</v>
      </c>
      <c r="AO973" s="46" t="e">
        <f>VLOOKUP(Z973,【参考】数式用!$A$2:$N$54,14,FALSE)</f>
        <v>#N/A</v>
      </c>
    </row>
    <row r="974" spans="1:41" ht="50" customHeight="1">
      <c r="A974" s="495">
        <f t="shared" si="201"/>
        <v>917</v>
      </c>
      <c r="B974" s="542"/>
      <c r="C974" s="543"/>
      <c r="D974" s="543"/>
      <c r="E974" s="543"/>
      <c r="F974" s="543"/>
      <c r="G974" s="543"/>
      <c r="H974" s="543"/>
      <c r="I974" s="543"/>
      <c r="J974" s="543"/>
      <c r="K974" s="543"/>
      <c r="L974" s="536"/>
      <c r="M974" s="537"/>
      <c r="N974" s="537"/>
      <c r="O974" s="537"/>
      <c r="P974" s="538"/>
      <c r="Q974" s="502" t="s">
        <v>191</v>
      </c>
      <c r="R974" s="503"/>
      <c r="S974" s="503"/>
      <c r="T974" s="503"/>
      <c r="U974" s="504"/>
      <c r="V974" s="284"/>
      <c r="W974" s="499" t="str" cm="1">
        <f t="array" ref="W974">_xlfn.IFS(AND(B974="",Z974=""),"事業所番号及びサービス名を入力してください。",AND(B974="",Z974&lt;&gt;""),"事業所番号を入力してください。",AND(B974&lt;&gt;"",Z974=""),"サービス名を入力してください。",AND(B974&lt;&gt;"",Z974&lt;&gt;""),IF(LEFT(B974,2)="23",IFERROR(VLOOKUP(B974&amp;Z974,事業所一覧!$A$2:$D$44337,4,FALSE),"事業所番号若しくはサービス名に誤りがないか確認してください。"),"愛知県外の事業所は手入力してください。"))</f>
        <v>事業所番号及びサービス名を入力してください。</v>
      </c>
      <c r="X974" s="500"/>
      <c r="Y974" s="501"/>
      <c r="Z974" s="511"/>
      <c r="AA974" s="511"/>
      <c r="AB974" s="511"/>
      <c r="AC974" s="348" t="str">
        <f>IFERROR(VLOOKUP(Z974,【参考】数式用!$A$4:$B$54,2,FALSE),"")</f>
        <v/>
      </c>
      <c r="AD974" s="221"/>
      <c r="AE974" s="220" t="str">
        <f>IF(B974="","",IF(AO974="総合事業","数式を削除して手入力",IFERROR(INDEX(【参考】数式用!$AT$3:$AV$452,MATCH(Q974&amp;V974,【参考】数式用!$AS$3:$AS$452,0),MATCH(VLOOKUP(Z974,【参考】数式用!$AW$2:$AX$53,2,FALSE),【参考】数式用!$AT$2:$AV$2,0)),10)))</f>
        <v/>
      </c>
      <c r="AN974" s="428" t="e">
        <f>IF($L$18="", "", VLOOKUP(Z974,【参考】数式用!$A$4:$M$54,13,FALSE))</f>
        <v>#N/A</v>
      </c>
      <c r="AO974" s="46" t="e">
        <f>VLOOKUP(Z974,【参考】数式用!$A$2:$N$54,14,FALSE)</f>
        <v>#N/A</v>
      </c>
    </row>
    <row r="975" spans="1:41" ht="50" customHeight="1">
      <c r="A975" s="495">
        <f t="shared" si="201"/>
        <v>918</v>
      </c>
      <c r="B975" s="542"/>
      <c r="C975" s="543"/>
      <c r="D975" s="543"/>
      <c r="E975" s="543"/>
      <c r="F975" s="543"/>
      <c r="G975" s="543"/>
      <c r="H975" s="543"/>
      <c r="I975" s="543"/>
      <c r="J975" s="543"/>
      <c r="K975" s="543"/>
      <c r="L975" s="536"/>
      <c r="M975" s="537"/>
      <c r="N975" s="537"/>
      <c r="O975" s="537"/>
      <c r="P975" s="538"/>
      <c r="Q975" s="502" t="s">
        <v>191</v>
      </c>
      <c r="R975" s="503"/>
      <c r="S975" s="503"/>
      <c r="T975" s="503"/>
      <c r="U975" s="504"/>
      <c r="V975" s="284"/>
      <c r="W975" s="499" t="str" cm="1">
        <f t="array" ref="W975">_xlfn.IFS(AND(B975="",Z975=""),"事業所番号及びサービス名を入力してください。",AND(B975="",Z975&lt;&gt;""),"事業所番号を入力してください。",AND(B975&lt;&gt;"",Z975=""),"サービス名を入力してください。",AND(B975&lt;&gt;"",Z975&lt;&gt;""),IF(LEFT(B975,2)="23",IFERROR(VLOOKUP(B975&amp;Z975,事業所一覧!$A$2:$D$44337,4,FALSE),"事業所番号若しくはサービス名に誤りがないか確認してください。"),"愛知県外の事業所は手入力してください。"))</f>
        <v>事業所番号及びサービス名を入力してください。</v>
      </c>
      <c r="X975" s="500"/>
      <c r="Y975" s="501"/>
      <c r="Z975" s="511"/>
      <c r="AA975" s="511"/>
      <c r="AB975" s="511"/>
      <c r="AC975" s="348" t="str">
        <f>IFERROR(VLOOKUP(Z975,【参考】数式用!$A$4:$B$54,2,FALSE),"")</f>
        <v/>
      </c>
      <c r="AD975" s="221"/>
      <c r="AE975" s="220" t="str">
        <f>IF(B975="","",IF(AO975="総合事業","数式を削除して手入力",IFERROR(INDEX(【参考】数式用!$AT$3:$AV$452,MATCH(Q975&amp;V975,【参考】数式用!$AS$3:$AS$452,0),MATCH(VLOOKUP(Z975,【参考】数式用!$AW$2:$AX$53,2,FALSE),【参考】数式用!$AT$2:$AV$2,0)),10)))</f>
        <v/>
      </c>
      <c r="AN975" s="428" t="e">
        <f>IF($L$18="", "", VLOOKUP(Z975,【参考】数式用!$A$4:$M$54,13,FALSE))</f>
        <v>#N/A</v>
      </c>
      <c r="AO975" s="46" t="e">
        <f>VLOOKUP(Z975,【参考】数式用!$A$2:$N$54,14,FALSE)</f>
        <v>#N/A</v>
      </c>
    </row>
    <row r="976" spans="1:41" ht="50" customHeight="1">
      <c r="A976" s="495">
        <f t="shared" si="201"/>
        <v>919</v>
      </c>
      <c r="B976" s="542"/>
      <c r="C976" s="543"/>
      <c r="D976" s="543"/>
      <c r="E976" s="543"/>
      <c r="F976" s="543"/>
      <c r="G976" s="543"/>
      <c r="H976" s="543"/>
      <c r="I976" s="543"/>
      <c r="J976" s="543"/>
      <c r="K976" s="543"/>
      <c r="L976" s="536"/>
      <c r="M976" s="537"/>
      <c r="N976" s="537"/>
      <c r="O976" s="537"/>
      <c r="P976" s="538"/>
      <c r="Q976" s="502" t="s">
        <v>191</v>
      </c>
      <c r="R976" s="503"/>
      <c r="S976" s="503"/>
      <c r="T976" s="503"/>
      <c r="U976" s="504"/>
      <c r="V976" s="284"/>
      <c r="W976" s="499" t="str" cm="1">
        <f t="array" ref="W976">_xlfn.IFS(AND(B976="",Z976=""),"事業所番号及びサービス名を入力してください。",AND(B976="",Z976&lt;&gt;""),"事業所番号を入力してください。",AND(B976&lt;&gt;"",Z976=""),"サービス名を入力してください。",AND(B976&lt;&gt;"",Z976&lt;&gt;""),IF(LEFT(B976,2)="23",IFERROR(VLOOKUP(B976&amp;Z976,事業所一覧!$A$2:$D$44337,4,FALSE),"事業所番号若しくはサービス名に誤りがないか確認してください。"),"愛知県外の事業所は手入力してください。"))</f>
        <v>事業所番号及びサービス名を入力してください。</v>
      </c>
      <c r="X976" s="500"/>
      <c r="Y976" s="501"/>
      <c r="Z976" s="511"/>
      <c r="AA976" s="511"/>
      <c r="AB976" s="511"/>
      <c r="AC976" s="348" t="str">
        <f>IFERROR(VLOOKUP(Z976,【参考】数式用!$A$4:$B$54,2,FALSE),"")</f>
        <v/>
      </c>
      <c r="AD976" s="221"/>
      <c r="AE976" s="220" t="str">
        <f>IF(B976="","",IF(AO976="総合事業","数式を削除して手入力",IFERROR(INDEX(【参考】数式用!$AT$3:$AV$452,MATCH(Q976&amp;V976,【参考】数式用!$AS$3:$AS$452,0),MATCH(VLOOKUP(Z976,【参考】数式用!$AW$2:$AX$53,2,FALSE),【参考】数式用!$AT$2:$AV$2,0)),10)))</f>
        <v/>
      </c>
      <c r="AN976" s="428" t="e">
        <f>IF($L$18="", "", VLOOKUP(Z976,【参考】数式用!$A$4:$M$54,13,FALSE))</f>
        <v>#N/A</v>
      </c>
      <c r="AO976" s="46" t="e">
        <f>VLOOKUP(Z976,【参考】数式用!$A$2:$N$54,14,FALSE)</f>
        <v>#N/A</v>
      </c>
    </row>
    <row r="977" spans="1:41" ht="50" customHeight="1">
      <c r="A977" s="495">
        <f t="shared" si="201"/>
        <v>920</v>
      </c>
      <c r="B977" s="542"/>
      <c r="C977" s="543"/>
      <c r="D977" s="543"/>
      <c r="E977" s="543"/>
      <c r="F977" s="543"/>
      <c r="G977" s="543"/>
      <c r="H977" s="543"/>
      <c r="I977" s="543"/>
      <c r="J977" s="543"/>
      <c r="K977" s="543"/>
      <c r="L977" s="536"/>
      <c r="M977" s="537"/>
      <c r="N977" s="537"/>
      <c r="O977" s="537"/>
      <c r="P977" s="538"/>
      <c r="Q977" s="502" t="s">
        <v>191</v>
      </c>
      <c r="R977" s="503"/>
      <c r="S977" s="503"/>
      <c r="T977" s="503"/>
      <c r="U977" s="504"/>
      <c r="V977" s="284"/>
      <c r="W977" s="499" t="str" cm="1">
        <f t="array" ref="W977">_xlfn.IFS(AND(B977="",Z977=""),"事業所番号及びサービス名を入力してください。",AND(B977="",Z977&lt;&gt;""),"事業所番号を入力してください。",AND(B977&lt;&gt;"",Z977=""),"サービス名を入力してください。",AND(B977&lt;&gt;"",Z977&lt;&gt;""),IF(LEFT(B977,2)="23",IFERROR(VLOOKUP(B977&amp;Z977,事業所一覧!$A$2:$D$44337,4,FALSE),"事業所番号若しくはサービス名に誤りがないか確認してください。"),"愛知県外の事業所は手入力してください。"))</f>
        <v>事業所番号及びサービス名を入力してください。</v>
      </c>
      <c r="X977" s="500"/>
      <c r="Y977" s="501"/>
      <c r="Z977" s="511"/>
      <c r="AA977" s="511"/>
      <c r="AB977" s="511"/>
      <c r="AC977" s="348" t="str">
        <f>IFERROR(VLOOKUP(Z977,【参考】数式用!$A$4:$B$54,2,FALSE),"")</f>
        <v/>
      </c>
      <c r="AD977" s="221"/>
      <c r="AE977" s="220" t="str">
        <f>IF(B977="","",IF(AO977="総合事業","数式を削除して手入力",IFERROR(INDEX(【参考】数式用!$AT$3:$AV$452,MATCH(Q977&amp;V977,【参考】数式用!$AS$3:$AS$452,0),MATCH(VLOOKUP(Z977,【参考】数式用!$AW$2:$AX$53,2,FALSE),【参考】数式用!$AT$2:$AV$2,0)),10)))</f>
        <v/>
      </c>
      <c r="AN977" s="428" t="e">
        <f>IF($L$18="", "", VLOOKUP(Z977,【参考】数式用!$A$4:$M$54,13,FALSE))</f>
        <v>#N/A</v>
      </c>
      <c r="AO977" s="46" t="e">
        <f>VLOOKUP(Z977,【参考】数式用!$A$2:$N$54,14,FALSE)</f>
        <v>#N/A</v>
      </c>
    </row>
    <row r="978" spans="1:41" ht="50" customHeight="1">
      <c r="A978" s="495">
        <f t="shared" si="201"/>
        <v>921</v>
      </c>
      <c r="B978" s="542"/>
      <c r="C978" s="543"/>
      <c r="D978" s="543"/>
      <c r="E978" s="543"/>
      <c r="F978" s="543"/>
      <c r="G978" s="543"/>
      <c r="H978" s="543"/>
      <c r="I978" s="543"/>
      <c r="J978" s="543"/>
      <c r="K978" s="543"/>
      <c r="L978" s="536"/>
      <c r="M978" s="537"/>
      <c r="N978" s="537"/>
      <c r="O978" s="537"/>
      <c r="P978" s="538"/>
      <c r="Q978" s="502" t="s">
        <v>191</v>
      </c>
      <c r="R978" s="503"/>
      <c r="S978" s="503"/>
      <c r="T978" s="503"/>
      <c r="U978" s="504"/>
      <c r="V978" s="284"/>
      <c r="W978" s="499" t="str" cm="1">
        <f t="array" ref="W978">_xlfn.IFS(AND(B978="",Z978=""),"事業所番号及びサービス名を入力してください。",AND(B978="",Z978&lt;&gt;""),"事業所番号を入力してください。",AND(B978&lt;&gt;"",Z978=""),"サービス名を入力してください。",AND(B978&lt;&gt;"",Z978&lt;&gt;""),IF(LEFT(B978,2)="23",IFERROR(VLOOKUP(B978&amp;Z978,事業所一覧!$A$2:$D$44337,4,FALSE),"事業所番号若しくはサービス名に誤りがないか確認してください。"),"愛知県外の事業所は手入力してください。"))</f>
        <v>事業所番号及びサービス名を入力してください。</v>
      </c>
      <c r="X978" s="500"/>
      <c r="Y978" s="501"/>
      <c r="Z978" s="511"/>
      <c r="AA978" s="511"/>
      <c r="AB978" s="511"/>
      <c r="AC978" s="348" t="str">
        <f>IFERROR(VLOOKUP(Z978,【参考】数式用!$A$4:$B$54,2,FALSE),"")</f>
        <v/>
      </c>
      <c r="AD978" s="221"/>
      <c r="AE978" s="220" t="str">
        <f>IF(B978="","",IF(AO978="総合事業","数式を削除して手入力",IFERROR(INDEX(【参考】数式用!$AT$3:$AV$452,MATCH(Q978&amp;V978,【参考】数式用!$AS$3:$AS$452,0),MATCH(VLOOKUP(Z978,【参考】数式用!$AW$2:$AX$53,2,FALSE),【参考】数式用!$AT$2:$AV$2,0)),10)))</f>
        <v/>
      </c>
      <c r="AN978" s="428" t="e">
        <f>IF($L$18="", "", VLOOKUP(Z978,【参考】数式用!$A$4:$M$54,13,FALSE))</f>
        <v>#N/A</v>
      </c>
      <c r="AO978" s="46" t="e">
        <f>VLOOKUP(Z978,【参考】数式用!$A$2:$N$54,14,FALSE)</f>
        <v>#N/A</v>
      </c>
    </row>
    <row r="979" spans="1:41" ht="50" customHeight="1">
      <c r="A979" s="495">
        <f t="shared" si="201"/>
        <v>922</v>
      </c>
      <c r="B979" s="542"/>
      <c r="C979" s="543"/>
      <c r="D979" s="543"/>
      <c r="E979" s="543"/>
      <c r="F979" s="543"/>
      <c r="G979" s="543"/>
      <c r="H979" s="543"/>
      <c r="I979" s="543"/>
      <c r="J979" s="543"/>
      <c r="K979" s="543"/>
      <c r="L979" s="536"/>
      <c r="M979" s="537"/>
      <c r="N979" s="537"/>
      <c r="O979" s="537"/>
      <c r="P979" s="538"/>
      <c r="Q979" s="502" t="s">
        <v>191</v>
      </c>
      <c r="R979" s="503"/>
      <c r="S979" s="503"/>
      <c r="T979" s="503"/>
      <c r="U979" s="504"/>
      <c r="V979" s="284"/>
      <c r="W979" s="499" t="str" cm="1">
        <f t="array" ref="W979">_xlfn.IFS(AND(B979="",Z979=""),"事業所番号及びサービス名を入力してください。",AND(B979="",Z979&lt;&gt;""),"事業所番号を入力してください。",AND(B979&lt;&gt;"",Z979=""),"サービス名を入力してください。",AND(B979&lt;&gt;"",Z979&lt;&gt;""),IF(LEFT(B979,2)="23",IFERROR(VLOOKUP(B979&amp;Z979,事業所一覧!$A$2:$D$44337,4,FALSE),"事業所番号若しくはサービス名に誤りがないか確認してください。"),"愛知県外の事業所は手入力してください。"))</f>
        <v>事業所番号及びサービス名を入力してください。</v>
      </c>
      <c r="X979" s="500"/>
      <c r="Y979" s="501"/>
      <c r="Z979" s="511"/>
      <c r="AA979" s="511"/>
      <c r="AB979" s="511"/>
      <c r="AC979" s="348" t="str">
        <f>IFERROR(VLOOKUP(Z979,【参考】数式用!$A$4:$B$54,2,FALSE),"")</f>
        <v/>
      </c>
      <c r="AD979" s="221"/>
      <c r="AE979" s="220" t="str">
        <f>IF(B979="","",IF(AO979="総合事業","数式を削除して手入力",IFERROR(INDEX(【参考】数式用!$AT$3:$AV$452,MATCH(Q979&amp;V979,【参考】数式用!$AS$3:$AS$452,0),MATCH(VLOOKUP(Z979,【参考】数式用!$AW$2:$AX$53,2,FALSE),【参考】数式用!$AT$2:$AV$2,0)),10)))</f>
        <v/>
      </c>
      <c r="AN979" s="428" t="e">
        <f>IF($L$18="", "", VLOOKUP(Z979,【参考】数式用!$A$4:$M$54,13,FALSE))</f>
        <v>#N/A</v>
      </c>
      <c r="AO979" s="46" t="e">
        <f>VLOOKUP(Z979,【参考】数式用!$A$2:$N$54,14,FALSE)</f>
        <v>#N/A</v>
      </c>
    </row>
    <row r="980" spans="1:41" ht="50" customHeight="1">
      <c r="A980" s="495">
        <f t="shared" si="201"/>
        <v>923</v>
      </c>
      <c r="B980" s="542"/>
      <c r="C980" s="543"/>
      <c r="D980" s="543"/>
      <c r="E980" s="543"/>
      <c r="F980" s="543"/>
      <c r="G980" s="543"/>
      <c r="H980" s="543"/>
      <c r="I980" s="543"/>
      <c r="J980" s="543"/>
      <c r="K980" s="543"/>
      <c r="L980" s="536"/>
      <c r="M980" s="537"/>
      <c r="N980" s="537"/>
      <c r="O980" s="537"/>
      <c r="P980" s="538"/>
      <c r="Q980" s="502" t="s">
        <v>191</v>
      </c>
      <c r="R980" s="503"/>
      <c r="S980" s="503"/>
      <c r="T980" s="503"/>
      <c r="U980" s="504"/>
      <c r="V980" s="284"/>
      <c r="W980" s="499" t="str" cm="1">
        <f t="array" ref="W980">_xlfn.IFS(AND(B980="",Z980=""),"事業所番号及びサービス名を入力してください。",AND(B980="",Z980&lt;&gt;""),"事業所番号を入力してください。",AND(B980&lt;&gt;"",Z980=""),"サービス名を入力してください。",AND(B980&lt;&gt;"",Z980&lt;&gt;""),IF(LEFT(B980,2)="23",IFERROR(VLOOKUP(B980&amp;Z980,事業所一覧!$A$2:$D$44337,4,FALSE),"事業所番号若しくはサービス名に誤りがないか確認してください。"),"愛知県外の事業所は手入力してください。"))</f>
        <v>事業所番号及びサービス名を入力してください。</v>
      </c>
      <c r="X980" s="500"/>
      <c r="Y980" s="501"/>
      <c r="Z980" s="511"/>
      <c r="AA980" s="511"/>
      <c r="AB980" s="511"/>
      <c r="AC980" s="348" t="str">
        <f>IFERROR(VLOOKUP(Z980,【参考】数式用!$A$4:$B$54,2,FALSE),"")</f>
        <v/>
      </c>
      <c r="AD980" s="221"/>
      <c r="AE980" s="220" t="str">
        <f>IF(B980="","",IF(AO980="総合事業","数式を削除して手入力",IFERROR(INDEX(【参考】数式用!$AT$3:$AV$452,MATCH(Q980&amp;V980,【参考】数式用!$AS$3:$AS$452,0),MATCH(VLOOKUP(Z980,【参考】数式用!$AW$2:$AX$53,2,FALSE),【参考】数式用!$AT$2:$AV$2,0)),10)))</f>
        <v/>
      </c>
      <c r="AN980" s="428" t="e">
        <f>IF($L$18="", "", VLOOKUP(Z980,【参考】数式用!$A$4:$M$54,13,FALSE))</f>
        <v>#N/A</v>
      </c>
      <c r="AO980" s="46" t="e">
        <f>VLOOKUP(Z980,【参考】数式用!$A$2:$N$54,14,FALSE)</f>
        <v>#N/A</v>
      </c>
    </row>
    <row r="981" spans="1:41" ht="50" customHeight="1">
      <c r="A981" s="495">
        <f t="shared" si="201"/>
        <v>924</v>
      </c>
      <c r="B981" s="542"/>
      <c r="C981" s="543"/>
      <c r="D981" s="543"/>
      <c r="E981" s="543"/>
      <c r="F981" s="543"/>
      <c r="G981" s="543"/>
      <c r="H981" s="543"/>
      <c r="I981" s="543"/>
      <c r="J981" s="543"/>
      <c r="K981" s="543"/>
      <c r="L981" s="536"/>
      <c r="M981" s="537"/>
      <c r="N981" s="537"/>
      <c r="O981" s="537"/>
      <c r="P981" s="538"/>
      <c r="Q981" s="502" t="s">
        <v>191</v>
      </c>
      <c r="R981" s="503"/>
      <c r="S981" s="503"/>
      <c r="T981" s="503"/>
      <c r="U981" s="504"/>
      <c r="V981" s="284"/>
      <c r="W981" s="499" t="str" cm="1">
        <f t="array" ref="W981">_xlfn.IFS(AND(B981="",Z981=""),"事業所番号及びサービス名を入力してください。",AND(B981="",Z981&lt;&gt;""),"事業所番号を入力してください。",AND(B981&lt;&gt;"",Z981=""),"サービス名を入力してください。",AND(B981&lt;&gt;"",Z981&lt;&gt;""),IF(LEFT(B981,2)="23",IFERROR(VLOOKUP(B981&amp;Z981,事業所一覧!$A$2:$D$44337,4,FALSE),"事業所番号若しくはサービス名に誤りがないか確認してください。"),"愛知県外の事業所は手入力してください。"))</f>
        <v>事業所番号及びサービス名を入力してください。</v>
      </c>
      <c r="X981" s="500"/>
      <c r="Y981" s="501"/>
      <c r="Z981" s="511"/>
      <c r="AA981" s="511"/>
      <c r="AB981" s="511"/>
      <c r="AC981" s="348" t="str">
        <f>IFERROR(VLOOKUP(Z981,【参考】数式用!$A$4:$B$54,2,FALSE),"")</f>
        <v/>
      </c>
      <c r="AD981" s="221"/>
      <c r="AE981" s="220" t="str">
        <f>IF(B981="","",IF(AO981="総合事業","数式を削除して手入力",IFERROR(INDEX(【参考】数式用!$AT$3:$AV$452,MATCH(Q981&amp;V981,【参考】数式用!$AS$3:$AS$452,0),MATCH(VLOOKUP(Z981,【参考】数式用!$AW$2:$AX$53,2,FALSE),【参考】数式用!$AT$2:$AV$2,0)),10)))</f>
        <v/>
      </c>
      <c r="AN981" s="428" t="e">
        <f>IF($L$18="", "", VLOOKUP(Z981,【参考】数式用!$A$4:$M$54,13,FALSE))</f>
        <v>#N/A</v>
      </c>
      <c r="AO981" s="46" t="e">
        <f>VLOOKUP(Z981,【参考】数式用!$A$2:$N$54,14,FALSE)</f>
        <v>#N/A</v>
      </c>
    </row>
    <row r="982" spans="1:41" ht="50" customHeight="1">
      <c r="A982" s="495">
        <f t="shared" ref="A982:A1045" si="202">A981+1</f>
        <v>925</v>
      </c>
      <c r="B982" s="542"/>
      <c r="C982" s="543"/>
      <c r="D982" s="543"/>
      <c r="E982" s="543"/>
      <c r="F982" s="543"/>
      <c r="G982" s="543"/>
      <c r="H982" s="543"/>
      <c r="I982" s="543"/>
      <c r="J982" s="543"/>
      <c r="K982" s="543"/>
      <c r="L982" s="536"/>
      <c r="M982" s="537"/>
      <c r="N982" s="537"/>
      <c r="O982" s="537"/>
      <c r="P982" s="538"/>
      <c r="Q982" s="502" t="s">
        <v>191</v>
      </c>
      <c r="R982" s="503"/>
      <c r="S982" s="503"/>
      <c r="T982" s="503"/>
      <c r="U982" s="504"/>
      <c r="V982" s="284"/>
      <c r="W982" s="499" t="str" cm="1">
        <f t="array" ref="W982">_xlfn.IFS(AND(B982="",Z982=""),"事業所番号及びサービス名を入力してください。",AND(B982="",Z982&lt;&gt;""),"事業所番号を入力してください。",AND(B982&lt;&gt;"",Z982=""),"サービス名を入力してください。",AND(B982&lt;&gt;"",Z982&lt;&gt;""),IF(LEFT(B982,2)="23",IFERROR(VLOOKUP(B982&amp;Z982,事業所一覧!$A$2:$D$44337,4,FALSE),"事業所番号若しくはサービス名に誤りがないか確認してください。"),"愛知県外の事業所は手入力してください。"))</f>
        <v>事業所番号及びサービス名を入力してください。</v>
      </c>
      <c r="X982" s="500"/>
      <c r="Y982" s="501"/>
      <c r="Z982" s="511"/>
      <c r="AA982" s="511"/>
      <c r="AB982" s="511"/>
      <c r="AC982" s="348" t="str">
        <f>IFERROR(VLOOKUP(Z982,【参考】数式用!$A$4:$B$54,2,FALSE),"")</f>
        <v/>
      </c>
      <c r="AD982" s="221"/>
      <c r="AE982" s="220" t="str">
        <f>IF(B982="","",IF(AO982="総合事業","数式を削除して手入力",IFERROR(INDEX(【参考】数式用!$AT$3:$AV$452,MATCH(Q982&amp;V982,【参考】数式用!$AS$3:$AS$452,0),MATCH(VLOOKUP(Z982,【参考】数式用!$AW$2:$AX$53,2,FALSE),【参考】数式用!$AT$2:$AV$2,0)),10)))</f>
        <v/>
      </c>
      <c r="AN982" s="428" t="e">
        <f>IF($L$18="", "", VLOOKUP(Z982,【参考】数式用!$A$4:$M$54,13,FALSE))</f>
        <v>#N/A</v>
      </c>
      <c r="AO982" s="46" t="e">
        <f>VLOOKUP(Z982,【参考】数式用!$A$2:$N$54,14,FALSE)</f>
        <v>#N/A</v>
      </c>
    </row>
    <row r="983" spans="1:41" ht="50" customHeight="1">
      <c r="A983" s="495">
        <f t="shared" si="202"/>
        <v>926</v>
      </c>
      <c r="B983" s="542"/>
      <c r="C983" s="543"/>
      <c r="D983" s="543"/>
      <c r="E983" s="543"/>
      <c r="F983" s="543"/>
      <c r="G983" s="543"/>
      <c r="H983" s="543"/>
      <c r="I983" s="543"/>
      <c r="J983" s="543"/>
      <c r="K983" s="543"/>
      <c r="L983" s="536"/>
      <c r="M983" s="537"/>
      <c r="N983" s="537"/>
      <c r="O983" s="537"/>
      <c r="P983" s="538"/>
      <c r="Q983" s="502" t="s">
        <v>191</v>
      </c>
      <c r="R983" s="503"/>
      <c r="S983" s="503"/>
      <c r="T983" s="503"/>
      <c r="U983" s="504"/>
      <c r="V983" s="284"/>
      <c r="W983" s="499" t="str" cm="1">
        <f t="array" ref="W983">_xlfn.IFS(AND(B983="",Z983=""),"事業所番号及びサービス名を入力してください。",AND(B983="",Z983&lt;&gt;""),"事業所番号を入力してください。",AND(B983&lt;&gt;"",Z983=""),"サービス名を入力してください。",AND(B983&lt;&gt;"",Z983&lt;&gt;""),IF(LEFT(B983,2)="23",IFERROR(VLOOKUP(B983&amp;Z983,事業所一覧!$A$2:$D$44337,4,FALSE),"事業所番号若しくはサービス名に誤りがないか確認してください。"),"愛知県外の事業所は手入力してください。"))</f>
        <v>事業所番号及びサービス名を入力してください。</v>
      </c>
      <c r="X983" s="500"/>
      <c r="Y983" s="501"/>
      <c r="Z983" s="511"/>
      <c r="AA983" s="511"/>
      <c r="AB983" s="511"/>
      <c r="AC983" s="348" t="str">
        <f>IFERROR(VLOOKUP(Z983,【参考】数式用!$A$4:$B$54,2,FALSE),"")</f>
        <v/>
      </c>
      <c r="AD983" s="221"/>
      <c r="AE983" s="220" t="str">
        <f>IF(B983="","",IF(AO983="総合事業","数式を削除して手入力",IFERROR(INDEX(【参考】数式用!$AT$3:$AV$452,MATCH(Q983&amp;V983,【参考】数式用!$AS$3:$AS$452,0),MATCH(VLOOKUP(Z983,【参考】数式用!$AW$2:$AX$53,2,FALSE),【参考】数式用!$AT$2:$AV$2,0)),10)))</f>
        <v/>
      </c>
      <c r="AN983" s="428" t="e">
        <f>IF($L$18="", "", VLOOKUP(Z983,【参考】数式用!$A$4:$M$54,13,FALSE))</f>
        <v>#N/A</v>
      </c>
      <c r="AO983" s="46" t="e">
        <f>VLOOKUP(Z983,【参考】数式用!$A$2:$N$54,14,FALSE)</f>
        <v>#N/A</v>
      </c>
    </row>
    <row r="984" spans="1:41" ht="50" customHeight="1">
      <c r="A984" s="495">
        <f t="shared" si="202"/>
        <v>927</v>
      </c>
      <c r="B984" s="542"/>
      <c r="C984" s="543"/>
      <c r="D984" s="543"/>
      <c r="E984" s="543"/>
      <c r="F984" s="543"/>
      <c r="G984" s="543"/>
      <c r="H984" s="543"/>
      <c r="I984" s="543"/>
      <c r="J984" s="543"/>
      <c r="K984" s="543"/>
      <c r="L984" s="536"/>
      <c r="M984" s="537"/>
      <c r="N984" s="537"/>
      <c r="O984" s="537"/>
      <c r="P984" s="538"/>
      <c r="Q984" s="502" t="s">
        <v>191</v>
      </c>
      <c r="R984" s="503"/>
      <c r="S984" s="503"/>
      <c r="T984" s="503"/>
      <c r="U984" s="504"/>
      <c r="V984" s="284"/>
      <c r="W984" s="499" t="str" cm="1">
        <f t="array" ref="W984">_xlfn.IFS(AND(B984="",Z984=""),"事業所番号及びサービス名を入力してください。",AND(B984="",Z984&lt;&gt;""),"事業所番号を入力してください。",AND(B984&lt;&gt;"",Z984=""),"サービス名を入力してください。",AND(B984&lt;&gt;"",Z984&lt;&gt;""),IF(LEFT(B984,2)="23",IFERROR(VLOOKUP(B984&amp;Z984,事業所一覧!$A$2:$D$44337,4,FALSE),"事業所番号若しくはサービス名に誤りがないか確認してください。"),"愛知県外の事業所は手入力してください。"))</f>
        <v>事業所番号及びサービス名を入力してください。</v>
      </c>
      <c r="X984" s="500"/>
      <c r="Y984" s="501"/>
      <c r="Z984" s="511"/>
      <c r="AA984" s="511"/>
      <c r="AB984" s="511"/>
      <c r="AC984" s="348" t="str">
        <f>IFERROR(VLOOKUP(Z984,【参考】数式用!$A$4:$B$54,2,FALSE),"")</f>
        <v/>
      </c>
      <c r="AD984" s="221"/>
      <c r="AE984" s="220" t="str">
        <f>IF(B984="","",IF(AO984="総合事業","数式を削除して手入力",IFERROR(INDEX(【参考】数式用!$AT$3:$AV$452,MATCH(Q984&amp;V984,【参考】数式用!$AS$3:$AS$452,0),MATCH(VLOOKUP(Z984,【参考】数式用!$AW$2:$AX$53,2,FALSE),【参考】数式用!$AT$2:$AV$2,0)),10)))</f>
        <v/>
      </c>
      <c r="AN984" s="428" t="e">
        <f>IF($L$18="", "", VLOOKUP(Z984,【参考】数式用!$A$4:$M$54,13,FALSE))</f>
        <v>#N/A</v>
      </c>
      <c r="AO984" s="46" t="e">
        <f>VLOOKUP(Z984,【参考】数式用!$A$2:$N$54,14,FALSE)</f>
        <v>#N/A</v>
      </c>
    </row>
    <row r="985" spans="1:41" ht="50" customHeight="1">
      <c r="A985" s="495">
        <f t="shared" si="202"/>
        <v>928</v>
      </c>
      <c r="B985" s="542"/>
      <c r="C985" s="543"/>
      <c r="D985" s="543"/>
      <c r="E985" s="543"/>
      <c r="F985" s="543"/>
      <c r="G985" s="543"/>
      <c r="H985" s="543"/>
      <c r="I985" s="543"/>
      <c r="J985" s="543"/>
      <c r="K985" s="543"/>
      <c r="L985" s="536"/>
      <c r="M985" s="537"/>
      <c r="N985" s="537"/>
      <c r="O985" s="537"/>
      <c r="P985" s="538"/>
      <c r="Q985" s="502" t="s">
        <v>191</v>
      </c>
      <c r="R985" s="503"/>
      <c r="S985" s="503"/>
      <c r="T985" s="503"/>
      <c r="U985" s="504"/>
      <c r="V985" s="284"/>
      <c r="W985" s="499" t="str" cm="1">
        <f t="array" ref="W985">_xlfn.IFS(AND(B985="",Z985=""),"事業所番号及びサービス名を入力してください。",AND(B985="",Z985&lt;&gt;""),"事業所番号を入力してください。",AND(B985&lt;&gt;"",Z985=""),"サービス名を入力してください。",AND(B985&lt;&gt;"",Z985&lt;&gt;""),IF(LEFT(B985,2)="23",IFERROR(VLOOKUP(B985&amp;Z985,事業所一覧!$A$2:$D$44337,4,FALSE),"事業所番号若しくはサービス名に誤りがないか確認してください。"),"愛知県外の事業所は手入力してください。"))</f>
        <v>事業所番号及びサービス名を入力してください。</v>
      </c>
      <c r="X985" s="500"/>
      <c r="Y985" s="501"/>
      <c r="Z985" s="511"/>
      <c r="AA985" s="511"/>
      <c r="AB985" s="511"/>
      <c r="AC985" s="348" t="str">
        <f>IFERROR(VLOOKUP(Z985,【参考】数式用!$A$4:$B$54,2,FALSE),"")</f>
        <v/>
      </c>
      <c r="AD985" s="221"/>
      <c r="AE985" s="220" t="str">
        <f>IF(B985="","",IF(AO985="総合事業","数式を削除して手入力",IFERROR(INDEX(【参考】数式用!$AT$3:$AV$452,MATCH(Q985&amp;V985,【参考】数式用!$AS$3:$AS$452,0),MATCH(VLOOKUP(Z985,【参考】数式用!$AW$2:$AX$53,2,FALSE),【参考】数式用!$AT$2:$AV$2,0)),10)))</f>
        <v/>
      </c>
      <c r="AN985" s="428" t="e">
        <f>IF($L$18="", "", VLOOKUP(Z985,【参考】数式用!$A$4:$M$54,13,FALSE))</f>
        <v>#N/A</v>
      </c>
      <c r="AO985" s="46" t="e">
        <f>VLOOKUP(Z985,【参考】数式用!$A$2:$N$54,14,FALSE)</f>
        <v>#N/A</v>
      </c>
    </row>
    <row r="986" spans="1:41" ht="50" customHeight="1">
      <c r="A986" s="495">
        <f t="shared" si="202"/>
        <v>929</v>
      </c>
      <c r="B986" s="542"/>
      <c r="C986" s="543"/>
      <c r="D986" s="543"/>
      <c r="E986" s="543"/>
      <c r="F986" s="543"/>
      <c r="G986" s="543"/>
      <c r="H986" s="543"/>
      <c r="I986" s="543"/>
      <c r="J986" s="543"/>
      <c r="K986" s="543"/>
      <c r="L986" s="536"/>
      <c r="M986" s="537"/>
      <c r="N986" s="537"/>
      <c r="O986" s="537"/>
      <c r="P986" s="538"/>
      <c r="Q986" s="502" t="s">
        <v>191</v>
      </c>
      <c r="R986" s="503"/>
      <c r="S986" s="503"/>
      <c r="T986" s="503"/>
      <c r="U986" s="504"/>
      <c r="V986" s="284"/>
      <c r="W986" s="499" t="str" cm="1">
        <f t="array" ref="W986">_xlfn.IFS(AND(B986="",Z986=""),"事業所番号及びサービス名を入力してください。",AND(B986="",Z986&lt;&gt;""),"事業所番号を入力してください。",AND(B986&lt;&gt;"",Z986=""),"サービス名を入力してください。",AND(B986&lt;&gt;"",Z986&lt;&gt;""),IF(LEFT(B986,2)="23",IFERROR(VLOOKUP(B986&amp;Z986,事業所一覧!$A$2:$D$44337,4,FALSE),"事業所番号若しくはサービス名に誤りがないか確認してください。"),"愛知県外の事業所は手入力してください。"))</f>
        <v>事業所番号及びサービス名を入力してください。</v>
      </c>
      <c r="X986" s="500"/>
      <c r="Y986" s="501"/>
      <c r="Z986" s="511"/>
      <c r="AA986" s="511"/>
      <c r="AB986" s="511"/>
      <c r="AC986" s="348" t="str">
        <f>IFERROR(VLOOKUP(Z986,【参考】数式用!$A$4:$B$54,2,FALSE),"")</f>
        <v/>
      </c>
      <c r="AD986" s="221"/>
      <c r="AE986" s="220" t="str">
        <f>IF(B986="","",IF(AO986="総合事業","数式を削除して手入力",IFERROR(INDEX(【参考】数式用!$AT$3:$AV$452,MATCH(Q986&amp;V986,【参考】数式用!$AS$3:$AS$452,0),MATCH(VLOOKUP(Z986,【参考】数式用!$AW$2:$AX$53,2,FALSE),【参考】数式用!$AT$2:$AV$2,0)),10)))</f>
        <v/>
      </c>
      <c r="AN986" s="428" t="e">
        <f>IF($L$18="", "", VLOOKUP(Z986,【参考】数式用!$A$4:$M$54,13,FALSE))</f>
        <v>#N/A</v>
      </c>
      <c r="AO986" s="46" t="e">
        <f>VLOOKUP(Z986,【参考】数式用!$A$2:$N$54,14,FALSE)</f>
        <v>#N/A</v>
      </c>
    </row>
    <row r="987" spans="1:41" ht="50" customHeight="1">
      <c r="A987" s="495">
        <f t="shared" si="202"/>
        <v>930</v>
      </c>
      <c r="B987" s="542"/>
      <c r="C987" s="543"/>
      <c r="D987" s="543"/>
      <c r="E987" s="543"/>
      <c r="F987" s="543"/>
      <c r="G987" s="543"/>
      <c r="H987" s="543"/>
      <c r="I987" s="543"/>
      <c r="J987" s="543"/>
      <c r="K987" s="543"/>
      <c r="L987" s="536"/>
      <c r="M987" s="537"/>
      <c r="N987" s="537"/>
      <c r="O987" s="537"/>
      <c r="P987" s="538"/>
      <c r="Q987" s="502" t="s">
        <v>191</v>
      </c>
      <c r="R987" s="503"/>
      <c r="S987" s="503"/>
      <c r="T987" s="503"/>
      <c r="U987" s="504"/>
      <c r="V987" s="284"/>
      <c r="W987" s="499" t="str" cm="1">
        <f t="array" ref="W987">_xlfn.IFS(AND(B987="",Z987=""),"事業所番号及びサービス名を入力してください。",AND(B987="",Z987&lt;&gt;""),"事業所番号を入力してください。",AND(B987&lt;&gt;"",Z987=""),"サービス名を入力してください。",AND(B987&lt;&gt;"",Z987&lt;&gt;""),IF(LEFT(B987,2)="23",IFERROR(VLOOKUP(B987&amp;Z987,事業所一覧!$A$2:$D$44337,4,FALSE),"事業所番号若しくはサービス名に誤りがないか確認してください。"),"愛知県外の事業所は手入力してください。"))</f>
        <v>事業所番号及びサービス名を入力してください。</v>
      </c>
      <c r="X987" s="500"/>
      <c r="Y987" s="501"/>
      <c r="Z987" s="511"/>
      <c r="AA987" s="511"/>
      <c r="AB987" s="511"/>
      <c r="AC987" s="348" t="str">
        <f>IFERROR(VLOOKUP(Z987,【参考】数式用!$A$4:$B$54,2,FALSE),"")</f>
        <v/>
      </c>
      <c r="AD987" s="221"/>
      <c r="AE987" s="220" t="str">
        <f>IF(B987="","",IF(AO987="総合事業","数式を削除して手入力",IFERROR(INDEX(【参考】数式用!$AT$3:$AV$452,MATCH(Q987&amp;V987,【参考】数式用!$AS$3:$AS$452,0),MATCH(VLOOKUP(Z987,【参考】数式用!$AW$2:$AX$53,2,FALSE),【参考】数式用!$AT$2:$AV$2,0)),10)))</f>
        <v/>
      </c>
      <c r="AN987" s="428" t="e">
        <f>IF($L$18="", "", VLOOKUP(Z987,【参考】数式用!$A$4:$M$54,13,FALSE))</f>
        <v>#N/A</v>
      </c>
      <c r="AO987" s="46" t="e">
        <f>VLOOKUP(Z987,【参考】数式用!$A$2:$N$54,14,FALSE)</f>
        <v>#N/A</v>
      </c>
    </row>
    <row r="988" spans="1:41" ht="50" customHeight="1">
      <c r="A988" s="495">
        <f t="shared" si="202"/>
        <v>931</v>
      </c>
      <c r="B988" s="542"/>
      <c r="C988" s="543"/>
      <c r="D988" s="543"/>
      <c r="E988" s="543"/>
      <c r="F988" s="543"/>
      <c r="G988" s="543"/>
      <c r="H988" s="543"/>
      <c r="I988" s="543"/>
      <c r="J988" s="543"/>
      <c r="K988" s="543"/>
      <c r="L988" s="536"/>
      <c r="M988" s="537"/>
      <c r="N988" s="537"/>
      <c r="O988" s="537"/>
      <c r="P988" s="538"/>
      <c r="Q988" s="502" t="s">
        <v>191</v>
      </c>
      <c r="R988" s="503"/>
      <c r="S988" s="503"/>
      <c r="T988" s="503"/>
      <c r="U988" s="504"/>
      <c r="V988" s="284"/>
      <c r="W988" s="499" t="str" cm="1">
        <f t="array" ref="W988">_xlfn.IFS(AND(B988="",Z988=""),"事業所番号及びサービス名を入力してください。",AND(B988="",Z988&lt;&gt;""),"事業所番号を入力してください。",AND(B988&lt;&gt;"",Z988=""),"サービス名を入力してください。",AND(B988&lt;&gt;"",Z988&lt;&gt;""),IF(LEFT(B988,2)="23",IFERROR(VLOOKUP(B988&amp;Z988,事業所一覧!$A$2:$D$44337,4,FALSE),"事業所番号若しくはサービス名に誤りがないか確認してください。"),"愛知県外の事業所は手入力してください。"))</f>
        <v>事業所番号及びサービス名を入力してください。</v>
      </c>
      <c r="X988" s="500"/>
      <c r="Y988" s="501"/>
      <c r="Z988" s="511"/>
      <c r="AA988" s="511"/>
      <c r="AB988" s="511"/>
      <c r="AC988" s="348" t="str">
        <f>IFERROR(VLOOKUP(Z988,【参考】数式用!$A$4:$B$54,2,FALSE),"")</f>
        <v/>
      </c>
      <c r="AD988" s="221"/>
      <c r="AE988" s="220" t="str">
        <f>IF(B988="","",IF(AO988="総合事業","数式を削除して手入力",IFERROR(INDEX(【参考】数式用!$AT$3:$AV$452,MATCH(Q988&amp;V988,【参考】数式用!$AS$3:$AS$452,0),MATCH(VLOOKUP(Z988,【参考】数式用!$AW$2:$AX$53,2,FALSE),【参考】数式用!$AT$2:$AV$2,0)),10)))</f>
        <v/>
      </c>
      <c r="AN988" s="428" t="e">
        <f>IF($L$18="", "", VLOOKUP(Z988,【参考】数式用!$A$4:$M$54,13,FALSE))</f>
        <v>#N/A</v>
      </c>
      <c r="AO988" s="46" t="e">
        <f>VLOOKUP(Z988,【参考】数式用!$A$2:$N$54,14,FALSE)</f>
        <v>#N/A</v>
      </c>
    </row>
    <row r="989" spans="1:41" ht="50" customHeight="1">
      <c r="A989" s="495">
        <f t="shared" si="202"/>
        <v>932</v>
      </c>
      <c r="B989" s="542"/>
      <c r="C989" s="543"/>
      <c r="D989" s="543"/>
      <c r="E989" s="543"/>
      <c r="F989" s="543"/>
      <c r="G989" s="543"/>
      <c r="H989" s="543"/>
      <c r="I989" s="543"/>
      <c r="J989" s="543"/>
      <c r="K989" s="543"/>
      <c r="L989" s="536"/>
      <c r="M989" s="537"/>
      <c r="N989" s="537"/>
      <c r="O989" s="537"/>
      <c r="P989" s="538"/>
      <c r="Q989" s="502" t="s">
        <v>191</v>
      </c>
      <c r="R989" s="503"/>
      <c r="S989" s="503"/>
      <c r="T989" s="503"/>
      <c r="U989" s="504"/>
      <c r="V989" s="284"/>
      <c r="W989" s="499" t="str" cm="1">
        <f t="array" ref="W989">_xlfn.IFS(AND(B989="",Z989=""),"事業所番号及びサービス名を入力してください。",AND(B989="",Z989&lt;&gt;""),"事業所番号を入力してください。",AND(B989&lt;&gt;"",Z989=""),"サービス名を入力してください。",AND(B989&lt;&gt;"",Z989&lt;&gt;""),IF(LEFT(B989,2)="23",IFERROR(VLOOKUP(B989&amp;Z989,事業所一覧!$A$2:$D$44337,4,FALSE),"事業所番号若しくはサービス名に誤りがないか確認してください。"),"愛知県外の事業所は手入力してください。"))</f>
        <v>事業所番号及びサービス名を入力してください。</v>
      </c>
      <c r="X989" s="500"/>
      <c r="Y989" s="501"/>
      <c r="Z989" s="511"/>
      <c r="AA989" s="511"/>
      <c r="AB989" s="511"/>
      <c r="AC989" s="348" t="str">
        <f>IFERROR(VLOOKUP(Z989,【参考】数式用!$A$4:$B$54,2,FALSE),"")</f>
        <v/>
      </c>
      <c r="AD989" s="221"/>
      <c r="AE989" s="220" t="str">
        <f>IF(B989="","",IF(AO989="総合事業","数式を削除して手入力",IFERROR(INDEX(【参考】数式用!$AT$3:$AV$452,MATCH(Q989&amp;V989,【参考】数式用!$AS$3:$AS$452,0),MATCH(VLOOKUP(Z989,【参考】数式用!$AW$2:$AX$53,2,FALSE),【参考】数式用!$AT$2:$AV$2,0)),10)))</f>
        <v/>
      </c>
      <c r="AN989" s="428" t="e">
        <f>IF($L$18="", "", VLOOKUP(Z989,【参考】数式用!$A$4:$M$54,13,FALSE))</f>
        <v>#N/A</v>
      </c>
      <c r="AO989" s="46" t="e">
        <f>VLOOKUP(Z989,【参考】数式用!$A$2:$N$54,14,FALSE)</f>
        <v>#N/A</v>
      </c>
    </row>
    <row r="990" spans="1:41" ht="50" customHeight="1">
      <c r="A990" s="495">
        <f t="shared" si="202"/>
        <v>933</v>
      </c>
      <c r="B990" s="542"/>
      <c r="C990" s="543"/>
      <c r="D990" s="543"/>
      <c r="E990" s="543"/>
      <c r="F990" s="543"/>
      <c r="G990" s="543"/>
      <c r="H990" s="543"/>
      <c r="I990" s="543"/>
      <c r="J990" s="543"/>
      <c r="K990" s="543"/>
      <c r="L990" s="536"/>
      <c r="M990" s="537"/>
      <c r="N990" s="537"/>
      <c r="O990" s="537"/>
      <c r="P990" s="538"/>
      <c r="Q990" s="502" t="s">
        <v>191</v>
      </c>
      <c r="R990" s="503"/>
      <c r="S990" s="503"/>
      <c r="T990" s="503"/>
      <c r="U990" s="504"/>
      <c r="V990" s="284"/>
      <c r="W990" s="499" t="str" cm="1">
        <f t="array" ref="W990">_xlfn.IFS(AND(B990="",Z990=""),"事業所番号及びサービス名を入力してください。",AND(B990="",Z990&lt;&gt;""),"事業所番号を入力してください。",AND(B990&lt;&gt;"",Z990=""),"サービス名を入力してください。",AND(B990&lt;&gt;"",Z990&lt;&gt;""),IF(LEFT(B990,2)="23",IFERROR(VLOOKUP(B990&amp;Z990,事業所一覧!$A$2:$D$44337,4,FALSE),"事業所番号若しくはサービス名に誤りがないか確認してください。"),"愛知県外の事業所は手入力してください。"))</f>
        <v>事業所番号及びサービス名を入力してください。</v>
      </c>
      <c r="X990" s="500"/>
      <c r="Y990" s="501"/>
      <c r="Z990" s="511"/>
      <c r="AA990" s="511"/>
      <c r="AB990" s="511"/>
      <c r="AC990" s="348" t="str">
        <f>IFERROR(VLOOKUP(Z990,【参考】数式用!$A$4:$B$54,2,FALSE),"")</f>
        <v/>
      </c>
      <c r="AD990" s="221"/>
      <c r="AE990" s="220" t="str">
        <f>IF(B990="","",IF(AO990="総合事業","数式を削除して手入力",IFERROR(INDEX(【参考】数式用!$AT$3:$AV$452,MATCH(Q990&amp;V990,【参考】数式用!$AS$3:$AS$452,0),MATCH(VLOOKUP(Z990,【参考】数式用!$AW$2:$AX$53,2,FALSE),【参考】数式用!$AT$2:$AV$2,0)),10)))</f>
        <v/>
      </c>
      <c r="AN990" s="428" t="e">
        <f>IF($L$18="", "", VLOOKUP(Z990,【参考】数式用!$A$4:$M$54,13,FALSE))</f>
        <v>#N/A</v>
      </c>
      <c r="AO990" s="46" t="e">
        <f>VLOOKUP(Z990,【参考】数式用!$A$2:$N$54,14,FALSE)</f>
        <v>#N/A</v>
      </c>
    </row>
    <row r="991" spans="1:41" ht="50" customHeight="1">
      <c r="A991" s="495">
        <f t="shared" si="202"/>
        <v>934</v>
      </c>
      <c r="B991" s="542"/>
      <c r="C991" s="543"/>
      <c r="D991" s="543"/>
      <c r="E991" s="543"/>
      <c r="F991" s="543"/>
      <c r="G991" s="543"/>
      <c r="H991" s="543"/>
      <c r="I991" s="543"/>
      <c r="J991" s="543"/>
      <c r="K991" s="543"/>
      <c r="L991" s="536"/>
      <c r="M991" s="537"/>
      <c r="N991" s="537"/>
      <c r="O991" s="537"/>
      <c r="P991" s="538"/>
      <c r="Q991" s="502" t="s">
        <v>191</v>
      </c>
      <c r="R991" s="503"/>
      <c r="S991" s="503"/>
      <c r="T991" s="503"/>
      <c r="U991" s="504"/>
      <c r="V991" s="284"/>
      <c r="W991" s="499" t="str" cm="1">
        <f t="array" ref="W991">_xlfn.IFS(AND(B991="",Z991=""),"事業所番号及びサービス名を入力してください。",AND(B991="",Z991&lt;&gt;""),"事業所番号を入力してください。",AND(B991&lt;&gt;"",Z991=""),"サービス名を入力してください。",AND(B991&lt;&gt;"",Z991&lt;&gt;""),IF(LEFT(B991,2)="23",IFERROR(VLOOKUP(B991&amp;Z991,事業所一覧!$A$2:$D$44337,4,FALSE),"事業所番号若しくはサービス名に誤りがないか確認してください。"),"愛知県外の事業所は手入力してください。"))</f>
        <v>事業所番号及びサービス名を入力してください。</v>
      </c>
      <c r="X991" s="500"/>
      <c r="Y991" s="501"/>
      <c r="Z991" s="511"/>
      <c r="AA991" s="511"/>
      <c r="AB991" s="511"/>
      <c r="AC991" s="348" t="str">
        <f>IFERROR(VLOOKUP(Z991,【参考】数式用!$A$4:$B$54,2,FALSE),"")</f>
        <v/>
      </c>
      <c r="AD991" s="221"/>
      <c r="AE991" s="220" t="str">
        <f>IF(B991="","",IF(AO991="総合事業","数式を削除して手入力",IFERROR(INDEX(【参考】数式用!$AT$3:$AV$452,MATCH(Q991&amp;V991,【参考】数式用!$AS$3:$AS$452,0),MATCH(VLOOKUP(Z991,【参考】数式用!$AW$2:$AX$53,2,FALSE),【参考】数式用!$AT$2:$AV$2,0)),10)))</f>
        <v/>
      </c>
      <c r="AN991" s="428" t="e">
        <f>IF($L$18="", "", VLOOKUP(Z991,【参考】数式用!$A$4:$M$54,13,FALSE))</f>
        <v>#N/A</v>
      </c>
      <c r="AO991" s="46" t="e">
        <f>VLOOKUP(Z991,【参考】数式用!$A$2:$N$54,14,FALSE)</f>
        <v>#N/A</v>
      </c>
    </row>
    <row r="992" spans="1:41" ht="50" customHeight="1">
      <c r="A992" s="495">
        <f t="shared" si="202"/>
        <v>935</v>
      </c>
      <c r="B992" s="542"/>
      <c r="C992" s="543"/>
      <c r="D992" s="543"/>
      <c r="E992" s="543"/>
      <c r="F992" s="543"/>
      <c r="G992" s="543"/>
      <c r="H992" s="543"/>
      <c r="I992" s="543"/>
      <c r="J992" s="543"/>
      <c r="K992" s="543"/>
      <c r="L992" s="536"/>
      <c r="M992" s="537"/>
      <c r="N992" s="537"/>
      <c r="O992" s="537"/>
      <c r="P992" s="538"/>
      <c r="Q992" s="502" t="s">
        <v>191</v>
      </c>
      <c r="R992" s="503"/>
      <c r="S992" s="503"/>
      <c r="T992" s="503"/>
      <c r="U992" s="504"/>
      <c r="V992" s="284"/>
      <c r="W992" s="499" t="str" cm="1">
        <f t="array" ref="W992">_xlfn.IFS(AND(B992="",Z992=""),"事業所番号及びサービス名を入力してください。",AND(B992="",Z992&lt;&gt;""),"事業所番号を入力してください。",AND(B992&lt;&gt;"",Z992=""),"サービス名を入力してください。",AND(B992&lt;&gt;"",Z992&lt;&gt;""),IF(LEFT(B992,2)="23",IFERROR(VLOOKUP(B992&amp;Z992,事業所一覧!$A$2:$D$44337,4,FALSE),"事業所番号若しくはサービス名に誤りがないか確認してください。"),"愛知県外の事業所は手入力してください。"))</f>
        <v>事業所番号及びサービス名を入力してください。</v>
      </c>
      <c r="X992" s="500"/>
      <c r="Y992" s="501"/>
      <c r="Z992" s="511"/>
      <c r="AA992" s="511"/>
      <c r="AB992" s="511"/>
      <c r="AC992" s="348" t="str">
        <f>IFERROR(VLOOKUP(Z992,【参考】数式用!$A$4:$B$54,2,FALSE),"")</f>
        <v/>
      </c>
      <c r="AD992" s="221"/>
      <c r="AE992" s="220" t="str">
        <f>IF(B992="","",IF(AO992="総合事業","数式を削除して手入力",IFERROR(INDEX(【参考】数式用!$AT$3:$AV$452,MATCH(Q992&amp;V992,【参考】数式用!$AS$3:$AS$452,0),MATCH(VLOOKUP(Z992,【参考】数式用!$AW$2:$AX$53,2,FALSE),【参考】数式用!$AT$2:$AV$2,0)),10)))</f>
        <v/>
      </c>
      <c r="AN992" s="428" t="e">
        <f>IF($L$18="", "", VLOOKUP(Z992,【参考】数式用!$A$4:$M$54,13,FALSE))</f>
        <v>#N/A</v>
      </c>
      <c r="AO992" s="46" t="e">
        <f>VLOOKUP(Z992,【参考】数式用!$A$2:$N$54,14,FALSE)</f>
        <v>#N/A</v>
      </c>
    </row>
    <row r="993" spans="1:41" ht="50" customHeight="1">
      <c r="A993" s="495">
        <f t="shared" si="202"/>
        <v>936</v>
      </c>
      <c r="B993" s="542"/>
      <c r="C993" s="543"/>
      <c r="D993" s="543"/>
      <c r="E993" s="543"/>
      <c r="F993" s="543"/>
      <c r="G993" s="543"/>
      <c r="H993" s="543"/>
      <c r="I993" s="543"/>
      <c r="J993" s="543"/>
      <c r="K993" s="543"/>
      <c r="L993" s="536"/>
      <c r="M993" s="537"/>
      <c r="N993" s="537"/>
      <c r="O993" s="537"/>
      <c r="P993" s="538"/>
      <c r="Q993" s="502" t="s">
        <v>191</v>
      </c>
      <c r="R993" s="503"/>
      <c r="S993" s="503"/>
      <c r="T993" s="503"/>
      <c r="U993" s="504"/>
      <c r="V993" s="284"/>
      <c r="W993" s="499" t="str" cm="1">
        <f t="array" ref="W993">_xlfn.IFS(AND(B993="",Z993=""),"事業所番号及びサービス名を入力してください。",AND(B993="",Z993&lt;&gt;""),"事業所番号を入力してください。",AND(B993&lt;&gt;"",Z993=""),"サービス名を入力してください。",AND(B993&lt;&gt;"",Z993&lt;&gt;""),IF(LEFT(B993,2)="23",IFERROR(VLOOKUP(B993&amp;Z993,事業所一覧!$A$2:$D$44337,4,FALSE),"事業所番号若しくはサービス名に誤りがないか確認してください。"),"愛知県外の事業所は手入力してください。"))</f>
        <v>事業所番号及びサービス名を入力してください。</v>
      </c>
      <c r="X993" s="500"/>
      <c r="Y993" s="501"/>
      <c r="Z993" s="511"/>
      <c r="AA993" s="511"/>
      <c r="AB993" s="511"/>
      <c r="AC993" s="348" t="str">
        <f>IFERROR(VLOOKUP(Z993,【参考】数式用!$A$4:$B$54,2,FALSE),"")</f>
        <v/>
      </c>
      <c r="AD993" s="221"/>
      <c r="AE993" s="220" t="str">
        <f>IF(B993="","",IF(AO993="総合事業","数式を削除して手入力",IFERROR(INDEX(【参考】数式用!$AT$3:$AV$452,MATCH(Q993&amp;V993,【参考】数式用!$AS$3:$AS$452,0),MATCH(VLOOKUP(Z993,【参考】数式用!$AW$2:$AX$53,2,FALSE),【参考】数式用!$AT$2:$AV$2,0)),10)))</f>
        <v/>
      </c>
      <c r="AN993" s="428" t="e">
        <f>IF($L$18="", "", VLOOKUP(Z993,【参考】数式用!$A$4:$M$54,13,FALSE))</f>
        <v>#N/A</v>
      </c>
      <c r="AO993" s="46" t="e">
        <f>VLOOKUP(Z993,【参考】数式用!$A$2:$N$54,14,FALSE)</f>
        <v>#N/A</v>
      </c>
    </row>
    <row r="994" spans="1:41" ht="50" customHeight="1">
      <c r="A994" s="495">
        <f t="shared" si="202"/>
        <v>937</v>
      </c>
      <c r="B994" s="542"/>
      <c r="C994" s="543"/>
      <c r="D994" s="543"/>
      <c r="E994" s="543"/>
      <c r="F994" s="543"/>
      <c r="G994" s="543"/>
      <c r="H994" s="543"/>
      <c r="I994" s="543"/>
      <c r="J994" s="543"/>
      <c r="K994" s="543"/>
      <c r="L994" s="536"/>
      <c r="M994" s="537"/>
      <c r="N994" s="537"/>
      <c r="O994" s="537"/>
      <c r="P994" s="538"/>
      <c r="Q994" s="502" t="s">
        <v>191</v>
      </c>
      <c r="R994" s="503"/>
      <c r="S994" s="503"/>
      <c r="T994" s="503"/>
      <c r="U994" s="504"/>
      <c r="V994" s="284"/>
      <c r="W994" s="499" t="str" cm="1">
        <f t="array" ref="W994">_xlfn.IFS(AND(B994="",Z994=""),"事業所番号及びサービス名を入力してください。",AND(B994="",Z994&lt;&gt;""),"事業所番号を入力してください。",AND(B994&lt;&gt;"",Z994=""),"サービス名を入力してください。",AND(B994&lt;&gt;"",Z994&lt;&gt;""),IF(LEFT(B994,2)="23",IFERROR(VLOOKUP(B994&amp;Z994,事業所一覧!$A$2:$D$44337,4,FALSE),"事業所番号若しくはサービス名に誤りがないか確認してください。"),"愛知県外の事業所は手入力してください。"))</f>
        <v>事業所番号及びサービス名を入力してください。</v>
      </c>
      <c r="X994" s="500"/>
      <c r="Y994" s="501"/>
      <c r="Z994" s="511"/>
      <c r="AA994" s="511"/>
      <c r="AB994" s="511"/>
      <c r="AC994" s="348" t="str">
        <f>IFERROR(VLOOKUP(Z994,【参考】数式用!$A$4:$B$54,2,FALSE),"")</f>
        <v/>
      </c>
      <c r="AD994" s="221"/>
      <c r="AE994" s="220" t="str">
        <f>IF(B994="","",IF(AO994="総合事業","数式を削除して手入力",IFERROR(INDEX(【参考】数式用!$AT$3:$AV$452,MATCH(Q994&amp;V994,【参考】数式用!$AS$3:$AS$452,0),MATCH(VLOOKUP(Z994,【参考】数式用!$AW$2:$AX$53,2,FALSE),【参考】数式用!$AT$2:$AV$2,0)),10)))</f>
        <v/>
      </c>
      <c r="AN994" s="428" t="e">
        <f>IF($L$18="", "", VLOOKUP(Z994,【参考】数式用!$A$4:$M$54,13,FALSE))</f>
        <v>#N/A</v>
      </c>
      <c r="AO994" s="46" t="e">
        <f>VLOOKUP(Z994,【参考】数式用!$A$2:$N$54,14,FALSE)</f>
        <v>#N/A</v>
      </c>
    </row>
    <row r="995" spans="1:41" ht="50" customHeight="1">
      <c r="A995" s="495">
        <f t="shared" si="202"/>
        <v>938</v>
      </c>
      <c r="B995" s="542"/>
      <c r="C995" s="543"/>
      <c r="D995" s="543"/>
      <c r="E995" s="543"/>
      <c r="F995" s="543"/>
      <c r="G995" s="543"/>
      <c r="H995" s="543"/>
      <c r="I995" s="543"/>
      <c r="J995" s="543"/>
      <c r="K995" s="543"/>
      <c r="L995" s="536"/>
      <c r="M995" s="537"/>
      <c r="N995" s="537"/>
      <c r="O995" s="537"/>
      <c r="P995" s="538"/>
      <c r="Q995" s="502" t="s">
        <v>191</v>
      </c>
      <c r="R995" s="503"/>
      <c r="S995" s="503"/>
      <c r="T995" s="503"/>
      <c r="U995" s="504"/>
      <c r="V995" s="284"/>
      <c r="W995" s="499" t="str" cm="1">
        <f t="array" ref="W995">_xlfn.IFS(AND(B995="",Z995=""),"事業所番号及びサービス名を入力してください。",AND(B995="",Z995&lt;&gt;""),"事業所番号を入力してください。",AND(B995&lt;&gt;"",Z995=""),"サービス名を入力してください。",AND(B995&lt;&gt;"",Z995&lt;&gt;""),IF(LEFT(B995,2)="23",IFERROR(VLOOKUP(B995&amp;Z995,事業所一覧!$A$2:$D$44337,4,FALSE),"事業所番号若しくはサービス名に誤りがないか確認してください。"),"愛知県外の事業所は手入力してください。"))</f>
        <v>事業所番号及びサービス名を入力してください。</v>
      </c>
      <c r="X995" s="500"/>
      <c r="Y995" s="501"/>
      <c r="Z995" s="511"/>
      <c r="AA995" s="511"/>
      <c r="AB995" s="511"/>
      <c r="AC995" s="348" t="str">
        <f>IFERROR(VLOOKUP(Z995,【参考】数式用!$A$4:$B$54,2,FALSE),"")</f>
        <v/>
      </c>
      <c r="AD995" s="221"/>
      <c r="AE995" s="220" t="str">
        <f>IF(B995="","",IF(AO995="総合事業","数式を削除して手入力",IFERROR(INDEX(【参考】数式用!$AT$3:$AV$452,MATCH(Q995&amp;V995,【参考】数式用!$AS$3:$AS$452,0),MATCH(VLOOKUP(Z995,【参考】数式用!$AW$2:$AX$53,2,FALSE),【参考】数式用!$AT$2:$AV$2,0)),10)))</f>
        <v/>
      </c>
      <c r="AN995" s="428" t="e">
        <f>IF($L$18="", "", VLOOKUP(Z995,【参考】数式用!$A$4:$M$54,13,FALSE))</f>
        <v>#N/A</v>
      </c>
      <c r="AO995" s="46" t="e">
        <f>VLOOKUP(Z995,【参考】数式用!$A$2:$N$54,14,FALSE)</f>
        <v>#N/A</v>
      </c>
    </row>
    <row r="996" spans="1:41" ht="50" customHeight="1">
      <c r="A996" s="495">
        <f t="shared" si="202"/>
        <v>939</v>
      </c>
      <c r="B996" s="542"/>
      <c r="C996" s="543"/>
      <c r="D996" s="543"/>
      <c r="E996" s="543"/>
      <c r="F996" s="543"/>
      <c r="G996" s="543"/>
      <c r="H996" s="543"/>
      <c r="I996" s="543"/>
      <c r="J996" s="543"/>
      <c r="K996" s="543"/>
      <c r="L996" s="536"/>
      <c r="M996" s="537"/>
      <c r="N996" s="537"/>
      <c r="O996" s="537"/>
      <c r="P996" s="538"/>
      <c r="Q996" s="502" t="s">
        <v>191</v>
      </c>
      <c r="R996" s="503"/>
      <c r="S996" s="503"/>
      <c r="T996" s="503"/>
      <c r="U996" s="504"/>
      <c r="V996" s="284"/>
      <c r="W996" s="499" t="str" cm="1">
        <f t="array" ref="W996">_xlfn.IFS(AND(B996="",Z996=""),"事業所番号及びサービス名を入力してください。",AND(B996="",Z996&lt;&gt;""),"事業所番号を入力してください。",AND(B996&lt;&gt;"",Z996=""),"サービス名を入力してください。",AND(B996&lt;&gt;"",Z996&lt;&gt;""),IF(LEFT(B996,2)="23",IFERROR(VLOOKUP(B996&amp;Z996,事業所一覧!$A$2:$D$44337,4,FALSE),"事業所番号若しくはサービス名に誤りがないか確認してください。"),"愛知県外の事業所は手入力してください。"))</f>
        <v>事業所番号及びサービス名を入力してください。</v>
      </c>
      <c r="X996" s="500"/>
      <c r="Y996" s="501"/>
      <c r="Z996" s="511"/>
      <c r="AA996" s="511"/>
      <c r="AB996" s="511"/>
      <c r="AC996" s="348" t="str">
        <f>IFERROR(VLOOKUP(Z996,【参考】数式用!$A$4:$B$54,2,FALSE),"")</f>
        <v/>
      </c>
      <c r="AD996" s="221"/>
      <c r="AE996" s="220" t="str">
        <f>IF(B996="","",IF(AO996="総合事業","数式を削除して手入力",IFERROR(INDEX(【参考】数式用!$AT$3:$AV$452,MATCH(Q996&amp;V996,【参考】数式用!$AS$3:$AS$452,0),MATCH(VLOOKUP(Z996,【参考】数式用!$AW$2:$AX$53,2,FALSE),【参考】数式用!$AT$2:$AV$2,0)),10)))</f>
        <v/>
      </c>
      <c r="AN996" s="428" t="e">
        <f>IF($L$18="", "", VLOOKUP(Z996,【参考】数式用!$A$4:$M$54,13,FALSE))</f>
        <v>#N/A</v>
      </c>
      <c r="AO996" s="46" t="e">
        <f>VLOOKUP(Z996,【参考】数式用!$A$2:$N$54,14,FALSE)</f>
        <v>#N/A</v>
      </c>
    </row>
    <row r="997" spans="1:41" ht="50" customHeight="1">
      <c r="A997" s="495">
        <f t="shared" si="202"/>
        <v>940</v>
      </c>
      <c r="B997" s="542"/>
      <c r="C997" s="543"/>
      <c r="D997" s="543"/>
      <c r="E997" s="543"/>
      <c r="F997" s="543"/>
      <c r="G997" s="543"/>
      <c r="H997" s="543"/>
      <c r="I997" s="543"/>
      <c r="J997" s="543"/>
      <c r="K997" s="543"/>
      <c r="L997" s="536"/>
      <c r="M997" s="537"/>
      <c r="N997" s="537"/>
      <c r="O997" s="537"/>
      <c r="P997" s="538"/>
      <c r="Q997" s="502" t="s">
        <v>191</v>
      </c>
      <c r="R997" s="503"/>
      <c r="S997" s="503"/>
      <c r="T997" s="503"/>
      <c r="U997" s="504"/>
      <c r="V997" s="284"/>
      <c r="W997" s="499" t="str" cm="1">
        <f t="array" ref="W997">_xlfn.IFS(AND(B997="",Z997=""),"事業所番号及びサービス名を入力してください。",AND(B997="",Z997&lt;&gt;""),"事業所番号を入力してください。",AND(B997&lt;&gt;"",Z997=""),"サービス名を入力してください。",AND(B997&lt;&gt;"",Z997&lt;&gt;""),IF(LEFT(B997,2)="23",IFERROR(VLOOKUP(B997&amp;Z997,事業所一覧!$A$2:$D$44337,4,FALSE),"事業所番号若しくはサービス名に誤りがないか確認してください。"),"愛知県外の事業所は手入力してください。"))</f>
        <v>事業所番号及びサービス名を入力してください。</v>
      </c>
      <c r="X997" s="500"/>
      <c r="Y997" s="501"/>
      <c r="Z997" s="511"/>
      <c r="AA997" s="511"/>
      <c r="AB997" s="511"/>
      <c r="AC997" s="348" t="str">
        <f>IFERROR(VLOOKUP(Z997,【参考】数式用!$A$4:$B$54,2,FALSE),"")</f>
        <v/>
      </c>
      <c r="AD997" s="221"/>
      <c r="AE997" s="220" t="str">
        <f>IF(B997="","",IF(AO997="総合事業","数式を削除して手入力",IFERROR(INDEX(【参考】数式用!$AT$3:$AV$452,MATCH(Q997&amp;V997,【参考】数式用!$AS$3:$AS$452,0),MATCH(VLOOKUP(Z997,【参考】数式用!$AW$2:$AX$53,2,FALSE),【参考】数式用!$AT$2:$AV$2,0)),10)))</f>
        <v/>
      </c>
      <c r="AN997" s="428" t="e">
        <f>IF($L$18="", "", VLOOKUP(Z997,【参考】数式用!$A$4:$M$54,13,FALSE))</f>
        <v>#N/A</v>
      </c>
      <c r="AO997" s="46" t="e">
        <f>VLOOKUP(Z997,【参考】数式用!$A$2:$N$54,14,FALSE)</f>
        <v>#N/A</v>
      </c>
    </row>
    <row r="998" spans="1:41" ht="50" customHeight="1">
      <c r="A998" s="495">
        <f t="shared" si="202"/>
        <v>941</v>
      </c>
      <c r="B998" s="542"/>
      <c r="C998" s="543"/>
      <c r="D998" s="543"/>
      <c r="E998" s="543"/>
      <c r="F998" s="543"/>
      <c r="G998" s="543"/>
      <c r="H998" s="543"/>
      <c r="I998" s="543"/>
      <c r="J998" s="543"/>
      <c r="K998" s="543"/>
      <c r="L998" s="536"/>
      <c r="M998" s="537"/>
      <c r="N998" s="537"/>
      <c r="O998" s="537"/>
      <c r="P998" s="538"/>
      <c r="Q998" s="502" t="s">
        <v>191</v>
      </c>
      <c r="R998" s="503"/>
      <c r="S998" s="503"/>
      <c r="T998" s="503"/>
      <c r="U998" s="504"/>
      <c r="V998" s="284"/>
      <c r="W998" s="499" t="str" cm="1">
        <f t="array" ref="W998">_xlfn.IFS(AND(B998="",Z998=""),"事業所番号及びサービス名を入力してください。",AND(B998="",Z998&lt;&gt;""),"事業所番号を入力してください。",AND(B998&lt;&gt;"",Z998=""),"サービス名を入力してください。",AND(B998&lt;&gt;"",Z998&lt;&gt;""),IF(LEFT(B998,2)="23",IFERROR(VLOOKUP(B998&amp;Z998,事業所一覧!$A$2:$D$44337,4,FALSE),"事業所番号若しくはサービス名に誤りがないか確認してください。"),"愛知県外の事業所は手入力してください。"))</f>
        <v>事業所番号及びサービス名を入力してください。</v>
      </c>
      <c r="X998" s="500"/>
      <c r="Y998" s="501"/>
      <c r="Z998" s="511"/>
      <c r="AA998" s="511"/>
      <c r="AB998" s="511"/>
      <c r="AC998" s="348" t="str">
        <f>IFERROR(VLOOKUP(Z998,【参考】数式用!$A$4:$B$54,2,FALSE),"")</f>
        <v/>
      </c>
      <c r="AD998" s="221"/>
      <c r="AE998" s="220" t="str">
        <f>IF(B998="","",IF(AO998="総合事業","数式を削除して手入力",IFERROR(INDEX(【参考】数式用!$AT$3:$AV$452,MATCH(Q998&amp;V998,【参考】数式用!$AS$3:$AS$452,0),MATCH(VLOOKUP(Z998,【参考】数式用!$AW$2:$AX$53,2,FALSE),【参考】数式用!$AT$2:$AV$2,0)),10)))</f>
        <v/>
      </c>
      <c r="AN998" s="428" t="e">
        <f>IF($L$18="", "", VLOOKUP(Z998,【参考】数式用!$A$4:$M$54,13,FALSE))</f>
        <v>#N/A</v>
      </c>
      <c r="AO998" s="46" t="e">
        <f>VLOOKUP(Z998,【参考】数式用!$A$2:$N$54,14,FALSE)</f>
        <v>#N/A</v>
      </c>
    </row>
    <row r="999" spans="1:41" ht="50" customHeight="1">
      <c r="A999" s="495">
        <f t="shared" si="202"/>
        <v>942</v>
      </c>
      <c r="B999" s="542"/>
      <c r="C999" s="543"/>
      <c r="D999" s="543"/>
      <c r="E999" s="543"/>
      <c r="F999" s="543"/>
      <c r="G999" s="543"/>
      <c r="H999" s="543"/>
      <c r="I999" s="543"/>
      <c r="J999" s="543"/>
      <c r="K999" s="543"/>
      <c r="L999" s="536"/>
      <c r="M999" s="537"/>
      <c r="N999" s="537"/>
      <c r="O999" s="537"/>
      <c r="P999" s="538"/>
      <c r="Q999" s="502" t="s">
        <v>191</v>
      </c>
      <c r="R999" s="503"/>
      <c r="S999" s="503"/>
      <c r="T999" s="503"/>
      <c r="U999" s="504"/>
      <c r="V999" s="284"/>
      <c r="W999" s="499" t="str" cm="1">
        <f t="array" ref="W999">_xlfn.IFS(AND(B999="",Z999=""),"事業所番号及びサービス名を入力してください。",AND(B999="",Z999&lt;&gt;""),"事業所番号を入力してください。",AND(B999&lt;&gt;"",Z999=""),"サービス名を入力してください。",AND(B999&lt;&gt;"",Z999&lt;&gt;""),IF(LEFT(B999,2)="23",IFERROR(VLOOKUP(B999&amp;Z999,事業所一覧!$A$2:$D$44337,4,FALSE),"事業所番号若しくはサービス名に誤りがないか確認してください。"),"愛知県外の事業所は手入力してください。"))</f>
        <v>事業所番号及びサービス名を入力してください。</v>
      </c>
      <c r="X999" s="500"/>
      <c r="Y999" s="501"/>
      <c r="Z999" s="511"/>
      <c r="AA999" s="511"/>
      <c r="AB999" s="511"/>
      <c r="AC999" s="348" t="str">
        <f>IFERROR(VLOOKUP(Z999,【参考】数式用!$A$4:$B$54,2,FALSE),"")</f>
        <v/>
      </c>
      <c r="AD999" s="221"/>
      <c r="AE999" s="220" t="str">
        <f>IF(B999="","",IF(AO999="総合事業","数式を削除して手入力",IFERROR(INDEX(【参考】数式用!$AT$3:$AV$452,MATCH(Q999&amp;V999,【参考】数式用!$AS$3:$AS$452,0),MATCH(VLOOKUP(Z999,【参考】数式用!$AW$2:$AX$53,2,FALSE),【参考】数式用!$AT$2:$AV$2,0)),10)))</f>
        <v/>
      </c>
      <c r="AN999" s="428" t="e">
        <f>IF($L$18="", "", VLOOKUP(Z999,【参考】数式用!$A$4:$M$54,13,FALSE))</f>
        <v>#N/A</v>
      </c>
      <c r="AO999" s="46" t="e">
        <f>VLOOKUP(Z999,【参考】数式用!$A$2:$N$54,14,FALSE)</f>
        <v>#N/A</v>
      </c>
    </row>
    <row r="1000" spans="1:41" ht="50" customHeight="1">
      <c r="A1000" s="495">
        <f t="shared" si="202"/>
        <v>943</v>
      </c>
      <c r="B1000" s="542"/>
      <c r="C1000" s="543"/>
      <c r="D1000" s="543"/>
      <c r="E1000" s="543"/>
      <c r="F1000" s="543"/>
      <c r="G1000" s="543"/>
      <c r="H1000" s="543"/>
      <c r="I1000" s="543"/>
      <c r="J1000" s="543"/>
      <c r="K1000" s="543"/>
      <c r="L1000" s="536"/>
      <c r="M1000" s="537"/>
      <c r="N1000" s="537"/>
      <c r="O1000" s="537"/>
      <c r="P1000" s="538"/>
      <c r="Q1000" s="502" t="s">
        <v>191</v>
      </c>
      <c r="R1000" s="503"/>
      <c r="S1000" s="503"/>
      <c r="T1000" s="503"/>
      <c r="U1000" s="504"/>
      <c r="V1000" s="284"/>
      <c r="W1000" s="499" t="str" cm="1">
        <f t="array" ref="W1000">_xlfn.IFS(AND(B1000="",Z1000=""),"事業所番号及びサービス名を入力してください。",AND(B1000="",Z1000&lt;&gt;""),"事業所番号を入力してください。",AND(B1000&lt;&gt;"",Z1000=""),"サービス名を入力してください。",AND(B1000&lt;&gt;"",Z1000&lt;&gt;""),IF(LEFT(B1000,2)="23",IFERROR(VLOOKUP(B1000&amp;Z1000,事業所一覧!$A$2:$D$44337,4,FALSE),"事業所番号若しくはサービス名に誤りがないか確認してください。"),"愛知県外の事業所は手入力してください。"))</f>
        <v>事業所番号及びサービス名を入力してください。</v>
      </c>
      <c r="X1000" s="500"/>
      <c r="Y1000" s="501"/>
      <c r="Z1000" s="511"/>
      <c r="AA1000" s="511"/>
      <c r="AB1000" s="511"/>
      <c r="AC1000" s="348" t="str">
        <f>IFERROR(VLOOKUP(Z1000,【参考】数式用!$A$4:$B$54,2,FALSE),"")</f>
        <v/>
      </c>
      <c r="AD1000" s="221"/>
      <c r="AE1000" s="220" t="str">
        <f>IF(B1000="","",IF(AO1000="総合事業","数式を削除して手入力",IFERROR(INDEX(【参考】数式用!$AT$3:$AV$452,MATCH(Q1000&amp;V1000,【参考】数式用!$AS$3:$AS$452,0),MATCH(VLOOKUP(Z1000,【参考】数式用!$AW$2:$AX$53,2,FALSE),【参考】数式用!$AT$2:$AV$2,0)),10)))</f>
        <v/>
      </c>
      <c r="AN1000" s="428" t="e">
        <f>IF($L$18="", "", VLOOKUP(Z1000,【参考】数式用!$A$4:$M$54,13,FALSE))</f>
        <v>#N/A</v>
      </c>
      <c r="AO1000" s="46" t="e">
        <f>VLOOKUP(Z1000,【参考】数式用!$A$2:$N$54,14,FALSE)</f>
        <v>#N/A</v>
      </c>
    </row>
    <row r="1001" spans="1:41" ht="50" customHeight="1">
      <c r="A1001" s="495">
        <f t="shared" si="202"/>
        <v>944</v>
      </c>
      <c r="B1001" s="542"/>
      <c r="C1001" s="543"/>
      <c r="D1001" s="543"/>
      <c r="E1001" s="543"/>
      <c r="F1001" s="543"/>
      <c r="G1001" s="543"/>
      <c r="H1001" s="543"/>
      <c r="I1001" s="543"/>
      <c r="J1001" s="543"/>
      <c r="K1001" s="543"/>
      <c r="L1001" s="536"/>
      <c r="M1001" s="537"/>
      <c r="N1001" s="537"/>
      <c r="O1001" s="537"/>
      <c r="P1001" s="538"/>
      <c r="Q1001" s="502" t="s">
        <v>191</v>
      </c>
      <c r="R1001" s="503"/>
      <c r="S1001" s="503"/>
      <c r="T1001" s="503"/>
      <c r="U1001" s="504"/>
      <c r="V1001" s="284"/>
      <c r="W1001" s="499" t="str" cm="1">
        <f t="array" ref="W1001">_xlfn.IFS(AND(B1001="",Z1001=""),"事業所番号及びサービス名を入力してください。",AND(B1001="",Z1001&lt;&gt;""),"事業所番号を入力してください。",AND(B1001&lt;&gt;"",Z1001=""),"サービス名を入力してください。",AND(B1001&lt;&gt;"",Z1001&lt;&gt;""),IF(LEFT(B1001,2)="23",IFERROR(VLOOKUP(B1001&amp;Z1001,事業所一覧!$A$2:$D$44337,4,FALSE),"事業所番号若しくはサービス名に誤りがないか確認してください。"),"愛知県外の事業所は手入力してください。"))</f>
        <v>事業所番号及びサービス名を入力してください。</v>
      </c>
      <c r="X1001" s="500"/>
      <c r="Y1001" s="501"/>
      <c r="Z1001" s="511"/>
      <c r="AA1001" s="511"/>
      <c r="AB1001" s="511"/>
      <c r="AC1001" s="348" t="str">
        <f>IFERROR(VLOOKUP(Z1001,【参考】数式用!$A$4:$B$54,2,FALSE),"")</f>
        <v/>
      </c>
      <c r="AD1001" s="221"/>
      <c r="AE1001" s="220" t="str">
        <f>IF(B1001="","",IF(AO1001="総合事業","数式を削除して手入力",IFERROR(INDEX(【参考】数式用!$AT$3:$AV$452,MATCH(Q1001&amp;V1001,【参考】数式用!$AS$3:$AS$452,0),MATCH(VLOOKUP(Z1001,【参考】数式用!$AW$2:$AX$53,2,FALSE),【参考】数式用!$AT$2:$AV$2,0)),10)))</f>
        <v/>
      </c>
      <c r="AN1001" s="428" t="e">
        <f>IF($L$18="", "", VLOOKUP(Z1001,【参考】数式用!$A$4:$M$54,13,FALSE))</f>
        <v>#N/A</v>
      </c>
      <c r="AO1001" s="46" t="e">
        <f>VLOOKUP(Z1001,【参考】数式用!$A$2:$N$54,14,FALSE)</f>
        <v>#N/A</v>
      </c>
    </row>
    <row r="1002" spans="1:41" ht="50" customHeight="1">
      <c r="A1002" s="495">
        <f t="shared" si="202"/>
        <v>945</v>
      </c>
      <c r="B1002" s="542"/>
      <c r="C1002" s="543"/>
      <c r="D1002" s="543"/>
      <c r="E1002" s="543"/>
      <c r="F1002" s="543"/>
      <c r="G1002" s="543"/>
      <c r="H1002" s="543"/>
      <c r="I1002" s="543"/>
      <c r="J1002" s="543"/>
      <c r="K1002" s="543"/>
      <c r="L1002" s="536"/>
      <c r="M1002" s="537"/>
      <c r="N1002" s="537"/>
      <c r="O1002" s="537"/>
      <c r="P1002" s="538"/>
      <c r="Q1002" s="502" t="s">
        <v>191</v>
      </c>
      <c r="R1002" s="503"/>
      <c r="S1002" s="503"/>
      <c r="T1002" s="503"/>
      <c r="U1002" s="504"/>
      <c r="V1002" s="284"/>
      <c r="W1002" s="499" t="str" cm="1">
        <f t="array" ref="W1002">_xlfn.IFS(AND(B1002="",Z1002=""),"事業所番号及びサービス名を入力してください。",AND(B1002="",Z1002&lt;&gt;""),"事業所番号を入力してください。",AND(B1002&lt;&gt;"",Z1002=""),"サービス名を入力してください。",AND(B1002&lt;&gt;"",Z1002&lt;&gt;""),IF(LEFT(B1002,2)="23",IFERROR(VLOOKUP(B1002&amp;Z1002,事業所一覧!$A$2:$D$44337,4,FALSE),"事業所番号若しくはサービス名に誤りがないか確認してください。"),"愛知県外の事業所は手入力してください。"))</f>
        <v>事業所番号及びサービス名を入力してください。</v>
      </c>
      <c r="X1002" s="500"/>
      <c r="Y1002" s="501"/>
      <c r="Z1002" s="511"/>
      <c r="AA1002" s="511"/>
      <c r="AB1002" s="511"/>
      <c r="AC1002" s="348" t="str">
        <f>IFERROR(VLOOKUP(Z1002,【参考】数式用!$A$4:$B$54,2,FALSE),"")</f>
        <v/>
      </c>
      <c r="AD1002" s="221"/>
      <c r="AE1002" s="220" t="str">
        <f>IF(B1002="","",IF(AO1002="総合事業","数式を削除して手入力",IFERROR(INDEX(【参考】数式用!$AT$3:$AV$452,MATCH(Q1002&amp;V1002,【参考】数式用!$AS$3:$AS$452,0),MATCH(VLOOKUP(Z1002,【参考】数式用!$AW$2:$AX$53,2,FALSE),【参考】数式用!$AT$2:$AV$2,0)),10)))</f>
        <v/>
      </c>
      <c r="AN1002" s="428" t="e">
        <f>IF($L$18="", "", VLOOKUP(Z1002,【参考】数式用!$A$4:$M$54,13,FALSE))</f>
        <v>#N/A</v>
      </c>
      <c r="AO1002" s="46" t="e">
        <f>VLOOKUP(Z1002,【参考】数式用!$A$2:$N$54,14,FALSE)</f>
        <v>#N/A</v>
      </c>
    </row>
    <row r="1003" spans="1:41" ht="50" customHeight="1">
      <c r="A1003" s="495">
        <f t="shared" si="202"/>
        <v>946</v>
      </c>
      <c r="B1003" s="542"/>
      <c r="C1003" s="543"/>
      <c r="D1003" s="543"/>
      <c r="E1003" s="543"/>
      <c r="F1003" s="543"/>
      <c r="G1003" s="543"/>
      <c r="H1003" s="543"/>
      <c r="I1003" s="543"/>
      <c r="J1003" s="543"/>
      <c r="K1003" s="543"/>
      <c r="L1003" s="536"/>
      <c r="M1003" s="537"/>
      <c r="N1003" s="537"/>
      <c r="O1003" s="537"/>
      <c r="P1003" s="538"/>
      <c r="Q1003" s="502" t="s">
        <v>191</v>
      </c>
      <c r="R1003" s="503"/>
      <c r="S1003" s="503"/>
      <c r="T1003" s="503"/>
      <c r="U1003" s="504"/>
      <c r="V1003" s="284"/>
      <c r="W1003" s="499" t="str" cm="1">
        <f t="array" ref="W1003">_xlfn.IFS(AND(B1003="",Z1003=""),"事業所番号及びサービス名を入力してください。",AND(B1003="",Z1003&lt;&gt;""),"事業所番号を入力してください。",AND(B1003&lt;&gt;"",Z1003=""),"サービス名を入力してください。",AND(B1003&lt;&gt;"",Z1003&lt;&gt;""),IF(LEFT(B1003,2)="23",IFERROR(VLOOKUP(B1003&amp;Z1003,事業所一覧!$A$2:$D$44337,4,FALSE),"事業所番号若しくはサービス名に誤りがないか確認してください。"),"愛知県外の事業所は手入力してください。"))</f>
        <v>事業所番号及びサービス名を入力してください。</v>
      </c>
      <c r="X1003" s="500"/>
      <c r="Y1003" s="501"/>
      <c r="Z1003" s="511"/>
      <c r="AA1003" s="511"/>
      <c r="AB1003" s="511"/>
      <c r="AC1003" s="348" t="str">
        <f>IFERROR(VLOOKUP(Z1003,【参考】数式用!$A$4:$B$54,2,FALSE),"")</f>
        <v/>
      </c>
      <c r="AD1003" s="221"/>
      <c r="AE1003" s="220" t="str">
        <f>IF(B1003="","",IF(AO1003="総合事業","数式を削除して手入力",IFERROR(INDEX(【参考】数式用!$AT$3:$AV$452,MATCH(Q1003&amp;V1003,【参考】数式用!$AS$3:$AS$452,0),MATCH(VLOOKUP(Z1003,【参考】数式用!$AW$2:$AX$53,2,FALSE),【参考】数式用!$AT$2:$AV$2,0)),10)))</f>
        <v/>
      </c>
      <c r="AN1003" s="428" t="e">
        <f>IF($L$18="", "", VLOOKUP(Z1003,【参考】数式用!$A$4:$M$54,13,FALSE))</f>
        <v>#N/A</v>
      </c>
      <c r="AO1003" s="46" t="e">
        <f>VLOOKUP(Z1003,【参考】数式用!$A$2:$N$54,14,FALSE)</f>
        <v>#N/A</v>
      </c>
    </row>
    <row r="1004" spans="1:41" ht="50" customHeight="1">
      <c r="A1004" s="495">
        <f t="shared" si="202"/>
        <v>947</v>
      </c>
      <c r="B1004" s="542"/>
      <c r="C1004" s="543"/>
      <c r="D1004" s="543"/>
      <c r="E1004" s="543"/>
      <c r="F1004" s="543"/>
      <c r="G1004" s="543"/>
      <c r="H1004" s="543"/>
      <c r="I1004" s="543"/>
      <c r="J1004" s="543"/>
      <c r="K1004" s="543"/>
      <c r="L1004" s="536"/>
      <c r="M1004" s="537"/>
      <c r="N1004" s="537"/>
      <c r="O1004" s="537"/>
      <c r="P1004" s="538"/>
      <c r="Q1004" s="502" t="s">
        <v>191</v>
      </c>
      <c r="R1004" s="503"/>
      <c r="S1004" s="503"/>
      <c r="T1004" s="503"/>
      <c r="U1004" s="504"/>
      <c r="V1004" s="284"/>
      <c r="W1004" s="499" t="str" cm="1">
        <f t="array" ref="W1004">_xlfn.IFS(AND(B1004="",Z1004=""),"事業所番号及びサービス名を入力してください。",AND(B1004="",Z1004&lt;&gt;""),"事業所番号を入力してください。",AND(B1004&lt;&gt;"",Z1004=""),"サービス名を入力してください。",AND(B1004&lt;&gt;"",Z1004&lt;&gt;""),IF(LEFT(B1004,2)="23",IFERROR(VLOOKUP(B1004&amp;Z1004,事業所一覧!$A$2:$D$44337,4,FALSE),"事業所番号若しくはサービス名に誤りがないか確認してください。"),"愛知県外の事業所は手入力してください。"))</f>
        <v>事業所番号及びサービス名を入力してください。</v>
      </c>
      <c r="X1004" s="500"/>
      <c r="Y1004" s="501"/>
      <c r="Z1004" s="511"/>
      <c r="AA1004" s="511"/>
      <c r="AB1004" s="511"/>
      <c r="AC1004" s="348" t="str">
        <f>IFERROR(VLOOKUP(Z1004,【参考】数式用!$A$4:$B$54,2,FALSE),"")</f>
        <v/>
      </c>
      <c r="AD1004" s="221"/>
      <c r="AE1004" s="220" t="str">
        <f>IF(B1004="","",IF(AO1004="総合事業","数式を削除して手入力",IFERROR(INDEX(【参考】数式用!$AT$3:$AV$452,MATCH(Q1004&amp;V1004,【参考】数式用!$AS$3:$AS$452,0),MATCH(VLOOKUP(Z1004,【参考】数式用!$AW$2:$AX$53,2,FALSE),【参考】数式用!$AT$2:$AV$2,0)),10)))</f>
        <v/>
      </c>
      <c r="AN1004" s="428" t="e">
        <f>IF($L$18="", "", VLOOKUP(Z1004,【参考】数式用!$A$4:$M$54,13,FALSE))</f>
        <v>#N/A</v>
      </c>
      <c r="AO1004" s="46" t="e">
        <f>VLOOKUP(Z1004,【参考】数式用!$A$2:$N$54,14,FALSE)</f>
        <v>#N/A</v>
      </c>
    </row>
    <row r="1005" spans="1:41" ht="50" customHeight="1">
      <c r="A1005" s="495">
        <f t="shared" si="202"/>
        <v>948</v>
      </c>
      <c r="B1005" s="542"/>
      <c r="C1005" s="543"/>
      <c r="D1005" s="543"/>
      <c r="E1005" s="543"/>
      <c r="F1005" s="543"/>
      <c r="G1005" s="543"/>
      <c r="H1005" s="543"/>
      <c r="I1005" s="543"/>
      <c r="J1005" s="543"/>
      <c r="K1005" s="543"/>
      <c r="L1005" s="536"/>
      <c r="M1005" s="537"/>
      <c r="N1005" s="537"/>
      <c r="O1005" s="537"/>
      <c r="P1005" s="538"/>
      <c r="Q1005" s="502" t="s">
        <v>191</v>
      </c>
      <c r="R1005" s="503"/>
      <c r="S1005" s="503"/>
      <c r="T1005" s="503"/>
      <c r="U1005" s="504"/>
      <c r="V1005" s="284"/>
      <c r="W1005" s="499" t="str" cm="1">
        <f t="array" ref="W1005">_xlfn.IFS(AND(B1005="",Z1005=""),"事業所番号及びサービス名を入力してください。",AND(B1005="",Z1005&lt;&gt;""),"事業所番号を入力してください。",AND(B1005&lt;&gt;"",Z1005=""),"サービス名を入力してください。",AND(B1005&lt;&gt;"",Z1005&lt;&gt;""),IF(LEFT(B1005,2)="23",IFERROR(VLOOKUP(B1005&amp;Z1005,事業所一覧!$A$2:$D$44337,4,FALSE),"事業所番号若しくはサービス名に誤りがないか確認してください。"),"愛知県外の事業所は手入力してください。"))</f>
        <v>事業所番号及びサービス名を入力してください。</v>
      </c>
      <c r="X1005" s="500"/>
      <c r="Y1005" s="501"/>
      <c r="Z1005" s="511"/>
      <c r="AA1005" s="511"/>
      <c r="AB1005" s="511"/>
      <c r="AC1005" s="348" t="str">
        <f>IFERROR(VLOOKUP(Z1005,【参考】数式用!$A$4:$B$54,2,FALSE),"")</f>
        <v/>
      </c>
      <c r="AD1005" s="221"/>
      <c r="AE1005" s="220" t="str">
        <f>IF(B1005="","",IF(AO1005="総合事業","数式を削除して手入力",IFERROR(INDEX(【参考】数式用!$AT$3:$AV$452,MATCH(Q1005&amp;V1005,【参考】数式用!$AS$3:$AS$452,0),MATCH(VLOOKUP(Z1005,【参考】数式用!$AW$2:$AX$53,2,FALSE),【参考】数式用!$AT$2:$AV$2,0)),10)))</f>
        <v/>
      </c>
      <c r="AN1005" s="428" t="e">
        <f>IF($L$18="", "", VLOOKUP(Z1005,【参考】数式用!$A$4:$M$54,13,FALSE))</f>
        <v>#N/A</v>
      </c>
      <c r="AO1005" s="46" t="e">
        <f>VLOOKUP(Z1005,【参考】数式用!$A$2:$N$54,14,FALSE)</f>
        <v>#N/A</v>
      </c>
    </row>
    <row r="1006" spans="1:41" ht="50" customHeight="1">
      <c r="A1006" s="495">
        <f t="shared" si="202"/>
        <v>949</v>
      </c>
      <c r="B1006" s="542"/>
      <c r="C1006" s="543"/>
      <c r="D1006" s="543"/>
      <c r="E1006" s="543"/>
      <c r="F1006" s="543"/>
      <c r="G1006" s="543"/>
      <c r="H1006" s="543"/>
      <c r="I1006" s="543"/>
      <c r="J1006" s="543"/>
      <c r="K1006" s="543"/>
      <c r="L1006" s="536"/>
      <c r="M1006" s="537"/>
      <c r="N1006" s="537"/>
      <c r="O1006" s="537"/>
      <c r="P1006" s="538"/>
      <c r="Q1006" s="502" t="s">
        <v>191</v>
      </c>
      <c r="R1006" s="503"/>
      <c r="S1006" s="503"/>
      <c r="T1006" s="503"/>
      <c r="U1006" s="504"/>
      <c r="V1006" s="284"/>
      <c r="W1006" s="499" t="str" cm="1">
        <f t="array" ref="W1006">_xlfn.IFS(AND(B1006="",Z1006=""),"事業所番号及びサービス名を入力してください。",AND(B1006="",Z1006&lt;&gt;""),"事業所番号を入力してください。",AND(B1006&lt;&gt;"",Z1006=""),"サービス名を入力してください。",AND(B1006&lt;&gt;"",Z1006&lt;&gt;""),IF(LEFT(B1006,2)="23",IFERROR(VLOOKUP(B1006&amp;Z1006,事業所一覧!$A$2:$D$44337,4,FALSE),"事業所番号若しくはサービス名に誤りがないか確認してください。"),"愛知県外の事業所は手入力してください。"))</f>
        <v>事業所番号及びサービス名を入力してください。</v>
      </c>
      <c r="X1006" s="500"/>
      <c r="Y1006" s="501"/>
      <c r="Z1006" s="511"/>
      <c r="AA1006" s="511"/>
      <c r="AB1006" s="511"/>
      <c r="AC1006" s="348" t="str">
        <f>IFERROR(VLOOKUP(Z1006,【参考】数式用!$A$4:$B$54,2,FALSE),"")</f>
        <v/>
      </c>
      <c r="AD1006" s="221"/>
      <c r="AE1006" s="220" t="str">
        <f>IF(B1006="","",IF(AO1006="総合事業","数式を削除して手入力",IFERROR(INDEX(【参考】数式用!$AT$3:$AV$452,MATCH(Q1006&amp;V1006,【参考】数式用!$AS$3:$AS$452,0),MATCH(VLOOKUP(Z1006,【参考】数式用!$AW$2:$AX$53,2,FALSE),【参考】数式用!$AT$2:$AV$2,0)),10)))</f>
        <v/>
      </c>
      <c r="AN1006" s="428" t="e">
        <f>IF($L$18="", "", VLOOKUP(Z1006,【参考】数式用!$A$4:$M$54,13,FALSE))</f>
        <v>#N/A</v>
      </c>
      <c r="AO1006" s="46" t="e">
        <f>VLOOKUP(Z1006,【参考】数式用!$A$2:$N$54,14,FALSE)</f>
        <v>#N/A</v>
      </c>
    </row>
    <row r="1007" spans="1:41" ht="50" customHeight="1">
      <c r="A1007" s="495">
        <f t="shared" si="202"/>
        <v>950</v>
      </c>
      <c r="B1007" s="542"/>
      <c r="C1007" s="543"/>
      <c r="D1007" s="543"/>
      <c r="E1007" s="543"/>
      <c r="F1007" s="543"/>
      <c r="G1007" s="543"/>
      <c r="H1007" s="543"/>
      <c r="I1007" s="543"/>
      <c r="J1007" s="543"/>
      <c r="K1007" s="543"/>
      <c r="L1007" s="536"/>
      <c r="M1007" s="537"/>
      <c r="N1007" s="537"/>
      <c r="O1007" s="537"/>
      <c r="P1007" s="538"/>
      <c r="Q1007" s="502" t="s">
        <v>191</v>
      </c>
      <c r="R1007" s="503"/>
      <c r="S1007" s="503"/>
      <c r="T1007" s="503"/>
      <c r="U1007" s="504"/>
      <c r="V1007" s="284"/>
      <c r="W1007" s="499" t="str" cm="1">
        <f t="array" ref="W1007">_xlfn.IFS(AND(B1007="",Z1007=""),"事業所番号及びサービス名を入力してください。",AND(B1007="",Z1007&lt;&gt;""),"事業所番号を入力してください。",AND(B1007&lt;&gt;"",Z1007=""),"サービス名を入力してください。",AND(B1007&lt;&gt;"",Z1007&lt;&gt;""),IF(LEFT(B1007,2)="23",IFERROR(VLOOKUP(B1007&amp;Z1007,事業所一覧!$A$2:$D$44337,4,FALSE),"事業所番号若しくはサービス名に誤りがないか確認してください。"),"愛知県外の事業所は手入力してください。"))</f>
        <v>事業所番号及びサービス名を入力してください。</v>
      </c>
      <c r="X1007" s="500"/>
      <c r="Y1007" s="501"/>
      <c r="Z1007" s="511"/>
      <c r="AA1007" s="511"/>
      <c r="AB1007" s="511"/>
      <c r="AC1007" s="348" t="str">
        <f>IFERROR(VLOOKUP(Z1007,【参考】数式用!$A$4:$B$54,2,FALSE),"")</f>
        <v/>
      </c>
      <c r="AD1007" s="221"/>
      <c r="AE1007" s="220" t="str">
        <f>IF(B1007="","",IF(AO1007="総合事業","数式を削除して手入力",IFERROR(INDEX(【参考】数式用!$AT$3:$AV$452,MATCH(Q1007&amp;V1007,【参考】数式用!$AS$3:$AS$452,0),MATCH(VLOOKUP(Z1007,【参考】数式用!$AW$2:$AX$53,2,FALSE),【参考】数式用!$AT$2:$AV$2,0)),10)))</f>
        <v/>
      </c>
      <c r="AN1007" s="428" t="e">
        <f>IF($L$18="", "", VLOOKUP(Z1007,【参考】数式用!$A$4:$M$54,13,FALSE))</f>
        <v>#N/A</v>
      </c>
      <c r="AO1007" s="46" t="e">
        <f>VLOOKUP(Z1007,【参考】数式用!$A$2:$N$54,14,FALSE)</f>
        <v>#N/A</v>
      </c>
    </row>
    <row r="1008" spans="1:41" ht="50" customHeight="1">
      <c r="A1008" s="495">
        <f t="shared" si="202"/>
        <v>951</v>
      </c>
      <c r="B1008" s="542"/>
      <c r="C1008" s="543"/>
      <c r="D1008" s="543"/>
      <c r="E1008" s="543"/>
      <c r="F1008" s="543"/>
      <c r="G1008" s="543"/>
      <c r="H1008" s="543"/>
      <c r="I1008" s="543"/>
      <c r="J1008" s="543"/>
      <c r="K1008" s="543"/>
      <c r="L1008" s="536"/>
      <c r="M1008" s="537"/>
      <c r="N1008" s="537"/>
      <c r="O1008" s="537"/>
      <c r="P1008" s="538"/>
      <c r="Q1008" s="502" t="s">
        <v>191</v>
      </c>
      <c r="R1008" s="503"/>
      <c r="S1008" s="503"/>
      <c r="T1008" s="503"/>
      <c r="U1008" s="504"/>
      <c r="V1008" s="284"/>
      <c r="W1008" s="499" t="str" cm="1">
        <f t="array" ref="W1008">_xlfn.IFS(AND(B1008="",Z1008=""),"事業所番号及びサービス名を入力してください。",AND(B1008="",Z1008&lt;&gt;""),"事業所番号を入力してください。",AND(B1008&lt;&gt;"",Z1008=""),"サービス名を入力してください。",AND(B1008&lt;&gt;"",Z1008&lt;&gt;""),IF(LEFT(B1008,2)="23",IFERROR(VLOOKUP(B1008&amp;Z1008,事業所一覧!$A$2:$D$44337,4,FALSE),"事業所番号若しくはサービス名に誤りがないか確認してください。"),"愛知県外の事業所は手入力してください。"))</f>
        <v>事業所番号及びサービス名を入力してください。</v>
      </c>
      <c r="X1008" s="500"/>
      <c r="Y1008" s="501"/>
      <c r="Z1008" s="511"/>
      <c r="AA1008" s="511"/>
      <c r="AB1008" s="511"/>
      <c r="AC1008" s="348" t="str">
        <f>IFERROR(VLOOKUP(Z1008,【参考】数式用!$A$4:$B$54,2,FALSE),"")</f>
        <v/>
      </c>
      <c r="AD1008" s="221"/>
      <c r="AE1008" s="220" t="str">
        <f>IF(B1008="","",IF(AO1008="総合事業","数式を削除して手入力",IFERROR(INDEX(【参考】数式用!$AT$3:$AV$452,MATCH(Q1008&amp;V1008,【参考】数式用!$AS$3:$AS$452,0),MATCH(VLOOKUP(Z1008,【参考】数式用!$AW$2:$AX$53,2,FALSE),【参考】数式用!$AT$2:$AV$2,0)),10)))</f>
        <v/>
      </c>
      <c r="AN1008" s="428" t="e">
        <f>IF($L$18="", "", VLOOKUP(Z1008,【参考】数式用!$A$4:$M$54,13,FALSE))</f>
        <v>#N/A</v>
      </c>
      <c r="AO1008" s="46" t="e">
        <f>VLOOKUP(Z1008,【参考】数式用!$A$2:$N$54,14,FALSE)</f>
        <v>#N/A</v>
      </c>
    </row>
    <row r="1009" spans="1:41" ht="50" customHeight="1">
      <c r="A1009" s="495">
        <f t="shared" si="202"/>
        <v>952</v>
      </c>
      <c r="B1009" s="542"/>
      <c r="C1009" s="543"/>
      <c r="D1009" s="543"/>
      <c r="E1009" s="543"/>
      <c r="F1009" s="543"/>
      <c r="G1009" s="543"/>
      <c r="H1009" s="543"/>
      <c r="I1009" s="543"/>
      <c r="J1009" s="543"/>
      <c r="K1009" s="543"/>
      <c r="L1009" s="536"/>
      <c r="M1009" s="537"/>
      <c r="N1009" s="537"/>
      <c r="O1009" s="537"/>
      <c r="P1009" s="538"/>
      <c r="Q1009" s="502" t="s">
        <v>191</v>
      </c>
      <c r="R1009" s="503"/>
      <c r="S1009" s="503"/>
      <c r="T1009" s="503"/>
      <c r="U1009" s="504"/>
      <c r="V1009" s="284"/>
      <c r="W1009" s="499" t="str" cm="1">
        <f t="array" ref="W1009">_xlfn.IFS(AND(B1009="",Z1009=""),"事業所番号及びサービス名を入力してください。",AND(B1009="",Z1009&lt;&gt;""),"事業所番号を入力してください。",AND(B1009&lt;&gt;"",Z1009=""),"サービス名を入力してください。",AND(B1009&lt;&gt;"",Z1009&lt;&gt;""),IF(LEFT(B1009,2)="23",IFERROR(VLOOKUP(B1009&amp;Z1009,事業所一覧!$A$2:$D$44337,4,FALSE),"事業所番号若しくはサービス名に誤りがないか確認してください。"),"愛知県外の事業所は手入力してください。"))</f>
        <v>事業所番号及びサービス名を入力してください。</v>
      </c>
      <c r="X1009" s="500"/>
      <c r="Y1009" s="501"/>
      <c r="Z1009" s="511"/>
      <c r="AA1009" s="511"/>
      <c r="AB1009" s="511"/>
      <c r="AC1009" s="348" t="str">
        <f>IFERROR(VLOOKUP(Z1009,【参考】数式用!$A$4:$B$54,2,FALSE),"")</f>
        <v/>
      </c>
      <c r="AD1009" s="221"/>
      <c r="AE1009" s="220" t="str">
        <f>IF(B1009="","",IF(AO1009="総合事業","数式を削除して手入力",IFERROR(INDEX(【参考】数式用!$AT$3:$AV$452,MATCH(Q1009&amp;V1009,【参考】数式用!$AS$3:$AS$452,0),MATCH(VLOOKUP(Z1009,【参考】数式用!$AW$2:$AX$53,2,FALSE),【参考】数式用!$AT$2:$AV$2,0)),10)))</f>
        <v/>
      </c>
      <c r="AN1009" s="428" t="e">
        <f>IF($L$18="", "", VLOOKUP(Z1009,【参考】数式用!$A$4:$M$54,13,FALSE))</f>
        <v>#N/A</v>
      </c>
      <c r="AO1009" s="46" t="e">
        <f>VLOOKUP(Z1009,【参考】数式用!$A$2:$N$54,14,FALSE)</f>
        <v>#N/A</v>
      </c>
    </row>
    <row r="1010" spans="1:41" ht="50" customHeight="1">
      <c r="A1010" s="495">
        <f t="shared" si="202"/>
        <v>953</v>
      </c>
      <c r="B1010" s="542"/>
      <c r="C1010" s="543"/>
      <c r="D1010" s="543"/>
      <c r="E1010" s="543"/>
      <c r="F1010" s="543"/>
      <c r="G1010" s="543"/>
      <c r="H1010" s="543"/>
      <c r="I1010" s="543"/>
      <c r="J1010" s="543"/>
      <c r="K1010" s="543"/>
      <c r="L1010" s="536"/>
      <c r="M1010" s="537"/>
      <c r="N1010" s="537"/>
      <c r="O1010" s="537"/>
      <c r="P1010" s="538"/>
      <c r="Q1010" s="502" t="s">
        <v>191</v>
      </c>
      <c r="R1010" s="503"/>
      <c r="S1010" s="503"/>
      <c r="T1010" s="503"/>
      <c r="U1010" s="504"/>
      <c r="V1010" s="284"/>
      <c r="W1010" s="499" t="str" cm="1">
        <f t="array" ref="W1010">_xlfn.IFS(AND(B1010="",Z1010=""),"事業所番号及びサービス名を入力してください。",AND(B1010="",Z1010&lt;&gt;""),"事業所番号を入力してください。",AND(B1010&lt;&gt;"",Z1010=""),"サービス名を入力してください。",AND(B1010&lt;&gt;"",Z1010&lt;&gt;""),IF(LEFT(B1010,2)="23",IFERROR(VLOOKUP(B1010&amp;Z1010,事業所一覧!$A$2:$D$44337,4,FALSE),"事業所番号若しくはサービス名に誤りがないか確認してください。"),"愛知県外の事業所は手入力してください。"))</f>
        <v>事業所番号及びサービス名を入力してください。</v>
      </c>
      <c r="X1010" s="500"/>
      <c r="Y1010" s="501"/>
      <c r="Z1010" s="511"/>
      <c r="AA1010" s="511"/>
      <c r="AB1010" s="511"/>
      <c r="AC1010" s="348" t="str">
        <f>IFERROR(VLOOKUP(Z1010,【参考】数式用!$A$4:$B$54,2,FALSE),"")</f>
        <v/>
      </c>
      <c r="AD1010" s="221"/>
      <c r="AE1010" s="220" t="str">
        <f>IF(B1010="","",IF(AO1010="総合事業","数式を削除して手入力",IFERROR(INDEX(【参考】数式用!$AT$3:$AV$452,MATCH(Q1010&amp;V1010,【参考】数式用!$AS$3:$AS$452,0),MATCH(VLOOKUP(Z1010,【参考】数式用!$AW$2:$AX$53,2,FALSE),【参考】数式用!$AT$2:$AV$2,0)),10)))</f>
        <v/>
      </c>
      <c r="AN1010" s="428" t="e">
        <f>IF($L$18="", "", VLOOKUP(Z1010,【参考】数式用!$A$4:$M$54,13,FALSE))</f>
        <v>#N/A</v>
      </c>
      <c r="AO1010" s="46" t="e">
        <f>VLOOKUP(Z1010,【参考】数式用!$A$2:$N$54,14,FALSE)</f>
        <v>#N/A</v>
      </c>
    </row>
    <row r="1011" spans="1:41" ht="50" customHeight="1">
      <c r="A1011" s="495">
        <f t="shared" si="202"/>
        <v>954</v>
      </c>
      <c r="B1011" s="542"/>
      <c r="C1011" s="543"/>
      <c r="D1011" s="543"/>
      <c r="E1011" s="543"/>
      <c r="F1011" s="543"/>
      <c r="G1011" s="543"/>
      <c r="H1011" s="543"/>
      <c r="I1011" s="543"/>
      <c r="J1011" s="543"/>
      <c r="K1011" s="543"/>
      <c r="L1011" s="536"/>
      <c r="M1011" s="537"/>
      <c r="N1011" s="537"/>
      <c r="O1011" s="537"/>
      <c r="P1011" s="538"/>
      <c r="Q1011" s="502" t="s">
        <v>191</v>
      </c>
      <c r="R1011" s="503"/>
      <c r="S1011" s="503"/>
      <c r="T1011" s="503"/>
      <c r="U1011" s="504"/>
      <c r="V1011" s="284"/>
      <c r="W1011" s="499" t="str" cm="1">
        <f t="array" ref="W1011">_xlfn.IFS(AND(B1011="",Z1011=""),"事業所番号及びサービス名を入力してください。",AND(B1011="",Z1011&lt;&gt;""),"事業所番号を入力してください。",AND(B1011&lt;&gt;"",Z1011=""),"サービス名を入力してください。",AND(B1011&lt;&gt;"",Z1011&lt;&gt;""),IF(LEFT(B1011,2)="23",IFERROR(VLOOKUP(B1011&amp;Z1011,事業所一覧!$A$2:$D$44337,4,FALSE),"事業所番号若しくはサービス名に誤りがないか確認してください。"),"愛知県外の事業所は手入力してください。"))</f>
        <v>事業所番号及びサービス名を入力してください。</v>
      </c>
      <c r="X1011" s="500"/>
      <c r="Y1011" s="501"/>
      <c r="Z1011" s="511"/>
      <c r="AA1011" s="511"/>
      <c r="AB1011" s="511"/>
      <c r="AC1011" s="348" t="str">
        <f>IFERROR(VLOOKUP(Z1011,【参考】数式用!$A$4:$B$54,2,FALSE),"")</f>
        <v/>
      </c>
      <c r="AD1011" s="221"/>
      <c r="AE1011" s="220" t="str">
        <f>IF(B1011="","",IF(AO1011="総合事業","数式を削除して手入力",IFERROR(INDEX(【参考】数式用!$AT$3:$AV$452,MATCH(Q1011&amp;V1011,【参考】数式用!$AS$3:$AS$452,0),MATCH(VLOOKUP(Z1011,【参考】数式用!$AW$2:$AX$53,2,FALSE),【参考】数式用!$AT$2:$AV$2,0)),10)))</f>
        <v/>
      </c>
      <c r="AN1011" s="428" t="e">
        <f>IF($L$18="", "", VLOOKUP(Z1011,【参考】数式用!$A$4:$M$54,13,FALSE))</f>
        <v>#N/A</v>
      </c>
      <c r="AO1011" s="46" t="e">
        <f>VLOOKUP(Z1011,【参考】数式用!$A$2:$N$54,14,FALSE)</f>
        <v>#N/A</v>
      </c>
    </row>
    <row r="1012" spans="1:41" ht="50" customHeight="1">
      <c r="A1012" s="495">
        <f t="shared" si="202"/>
        <v>955</v>
      </c>
      <c r="B1012" s="542"/>
      <c r="C1012" s="543"/>
      <c r="D1012" s="543"/>
      <c r="E1012" s="543"/>
      <c r="F1012" s="543"/>
      <c r="G1012" s="543"/>
      <c r="H1012" s="543"/>
      <c r="I1012" s="543"/>
      <c r="J1012" s="543"/>
      <c r="K1012" s="543"/>
      <c r="L1012" s="536"/>
      <c r="M1012" s="537"/>
      <c r="N1012" s="537"/>
      <c r="O1012" s="537"/>
      <c r="P1012" s="538"/>
      <c r="Q1012" s="502" t="s">
        <v>191</v>
      </c>
      <c r="R1012" s="503"/>
      <c r="S1012" s="503"/>
      <c r="T1012" s="503"/>
      <c r="U1012" s="504"/>
      <c r="V1012" s="284"/>
      <c r="W1012" s="499" t="str" cm="1">
        <f t="array" ref="W1012">_xlfn.IFS(AND(B1012="",Z1012=""),"事業所番号及びサービス名を入力してください。",AND(B1012="",Z1012&lt;&gt;""),"事業所番号を入力してください。",AND(B1012&lt;&gt;"",Z1012=""),"サービス名を入力してください。",AND(B1012&lt;&gt;"",Z1012&lt;&gt;""),IF(LEFT(B1012,2)="23",IFERROR(VLOOKUP(B1012&amp;Z1012,事業所一覧!$A$2:$D$44337,4,FALSE),"事業所番号若しくはサービス名に誤りがないか確認してください。"),"愛知県外の事業所は手入力してください。"))</f>
        <v>事業所番号及びサービス名を入力してください。</v>
      </c>
      <c r="X1012" s="500"/>
      <c r="Y1012" s="501"/>
      <c r="Z1012" s="511"/>
      <c r="AA1012" s="511"/>
      <c r="AB1012" s="511"/>
      <c r="AC1012" s="348" t="str">
        <f>IFERROR(VLOOKUP(Z1012,【参考】数式用!$A$4:$B$54,2,FALSE),"")</f>
        <v/>
      </c>
      <c r="AD1012" s="221"/>
      <c r="AE1012" s="220" t="str">
        <f>IF(B1012="","",IF(AO1012="総合事業","数式を削除して手入力",IFERROR(INDEX(【参考】数式用!$AT$3:$AV$452,MATCH(Q1012&amp;V1012,【参考】数式用!$AS$3:$AS$452,0),MATCH(VLOOKUP(Z1012,【参考】数式用!$AW$2:$AX$53,2,FALSE),【参考】数式用!$AT$2:$AV$2,0)),10)))</f>
        <v/>
      </c>
      <c r="AN1012" s="428" t="e">
        <f>IF($L$18="", "", VLOOKUP(Z1012,【参考】数式用!$A$4:$M$54,13,FALSE))</f>
        <v>#N/A</v>
      </c>
      <c r="AO1012" s="46" t="e">
        <f>VLOOKUP(Z1012,【参考】数式用!$A$2:$N$54,14,FALSE)</f>
        <v>#N/A</v>
      </c>
    </row>
    <row r="1013" spans="1:41" ht="50" customHeight="1">
      <c r="A1013" s="495">
        <f t="shared" si="202"/>
        <v>956</v>
      </c>
      <c r="B1013" s="542"/>
      <c r="C1013" s="543"/>
      <c r="D1013" s="543"/>
      <c r="E1013" s="543"/>
      <c r="F1013" s="543"/>
      <c r="G1013" s="543"/>
      <c r="H1013" s="543"/>
      <c r="I1013" s="543"/>
      <c r="J1013" s="543"/>
      <c r="K1013" s="543"/>
      <c r="L1013" s="536"/>
      <c r="M1013" s="537"/>
      <c r="N1013" s="537"/>
      <c r="O1013" s="537"/>
      <c r="P1013" s="538"/>
      <c r="Q1013" s="502" t="s">
        <v>191</v>
      </c>
      <c r="R1013" s="503"/>
      <c r="S1013" s="503"/>
      <c r="T1013" s="503"/>
      <c r="U1013" s="504"/>
      <c r="V1013" s="284"/>
      <c r="W1013" s="499" t="str" cm="1">
        <f t="array" ref="W1013">_xlfn.IFS(AND(B1013="",Z1013=""),"事業所番号及びサービス名を入力してください。",AND(B1013="",Z1013&lt;&gt;""),"事業所番号を入力してください。",AND(B1013&lt;&gt;"",Z1013=""),"サービス名を入力してください。",AND(B1013&lt;&gt;"",Z1013&lt;&gt;""),IF(LEFT(B1013,2)="23",IFERROR(VLOOKUP(B1013&amp;Z1013,事業所一覧!$A$2:$D$44337,4,FALSE),"事業所番号若しくはサービス名に誤りがないか確認してください。"),"愛知県外の事業所は手入力してください。"))</f>
        <v>事業所番号及びサービス名を入力してください。</v>
      </c>
      <c r="X1013" s="500"/>
      <c r="Y1013" s="501"/>
      <c r="Z1013" s="511"/>
      <c r="AA1013" s="511"/>
      <c r="AB1013" s="511"/>
      <c r="AC1013" s="348" t="str">
        <f>IFERROR(VLOOKUP(Z1013,【参考】数式用!$A$4:$B$54,2,FALSE),"")</f>
        <v/>
      </c>
      <c r="AD1013" s="221"/>
      <c r="AE1013" s="220" t="str">
        <f>IF(B1013="","",IF(AO1013="総合事業","数式を削除して手入力",IFERROR(INDEX(【参考】数式用!$AT$3:$AV$452,MATCH(Q1013&amp;V1013,【参考】数式用!$AS$3:$AS$452,0),MATCH(VLOOKUP(Z1013,【参考】数式用!$AW$2:$AX$53,2,FALSE),【参考】数式用!$AT$2:$AV$2,0)),10)))</f>
        <v/>
      </c>
      <c r="AN1013" s="428" t="e">
        <f>IF($L$18="", "", VLOOKUP(Z1013,【参考】数式用!$A$4:$M$54,13,FALSE))</f>
        <v>#N/A</v>
      </c>
      <c r="AO1013" s="46" t="e">
        <f>VLOOKUP(Z1013,【参考】数式用!$A$2:$N$54,14,FALSE)</f>
        <v>#N/A</v>
      </c>
    </row>
    <row r="1014" spans="1:41" ht="50" customHeight="1">
      <c r="A1014" s="495">
        <f t="shared" si="202"/>
        <v>957</v>
      </c>
      <c r="B1014" s="542"/>
      <c r="C1014" s="543"/>
      <c r="D1014" s="543"/>
      <c r="E1014" s="543"/>
      <c r="F1014" s="543"/>
      <c r="G1014" s="543"/>
      <c r="H1014" s="543"/>
      <c r="I1014" s="543"/>
      <c r="J1014" s="543"/>
      <c r="K1014" s="543"/>
      <c r="L1014" s="536"/>
      <c r="M1014" s="537"/>
      <c r="N1014" s="537"/>
      <c r="O1014" s="537"/>
      <c r="P1014" s="538"/>
      <c r="Q1014" s="502" t="s">
        <v>191</v>
      </c>
      <c r="R1014" s="503"/>
      <c r="S1014" s="503"/>
      <c r="T1014" s="503"/>
      <c r="U1014" s="504"/>
      <c r="V1014" s="284"/>
      <c r="W1014" s="499" t="str" cm="1">
        <f t="array" ref="W1014">_xlfn.IFS(AND(B1014="",Z1014=""),"事業所番号及びサービス名を入力してください。",AND(B1014="",Z1014&lt;&gt;""),"事業所番号を入力してください。",AND(B1014&lt;&gt;"",Z1014=""),"サービス名を入力してください。",AND(B1014&lt;&gt;"",Z1014&lt;&gt;""),IF(LEFT(B1014,2)="23",IFERROR(VLOOKUP(B1014&amp;Z1014,事業所一覧!$A$2:$D$44337,4,FALSE),"事業所番号若しくはサービス名に誤りがないか確認してください。"),"愛知県外の事業所は手入力してください。"))</f>
        <v>事業所番号及びサービス名を入力してください。</v>
      </c>
      <c r="X1014" s="500"/>
      <c r="Y1014" s="501"/>
      <c r="Z1014" s="511"/>
      <c r="AA1014" s="511"/>
      <c r="AB1014" s="511"/>
      <c r="AC1014" s="348" t="str">
        <f>IFERROR(VLOOKUP(Z1014,【参考】数式用!$A$4:$B$54,2,FALSE),"")</f>
        <v/>
      </c>
      <c r="AD1014" s="221"/>
      <c r="AE1014" s="220" t="str">
        <f>IF(B1014="","",IF(AO1014="総合事業","数式を削除して手入力",IFERROR(INDEX(【参考】数式用!$AT$3:$AV$452,MATCH(Q1014&amp;V1014,【参考】数式用!$AS$3:$AS$452,0),MATCH(VLOOKUP(Z1014,【参考】数式用!$AW$2:$AX$53,2,FALSE),【参考】数式用!$AT$2:$AV$2,0)),10)))</f>
        <v/>
      </c>
      <c r="AN1014" s="428" t="e">
        <f>IF($L$18="", "", VLOOKUP(Z1014,【参考】数式用!$A$4:$M$54,13,FALSE))</f>
        <v>#N/A</v>
      </c>
      <c r="AO1014" s="46" t="e">
        <f>VLOOKUP(Z1014,【参考】数式用!$A$2:$N$54,14,FALSE)</f>
        <v>#N/A</v>
      </c>
    </row>
    <row r="1015" spans="1:41" ht="50" customHeight="1">
      <c r="A1015" s="495">
        <f t="shared" si="202"/>
        <v>958</v>
      </c>
      <c r="B1015" s="542"/>
      <c r="C1015" s="543"/>
      <c r="D1015" s="543"/>
      <c r="E1015" s="543"/>
      <c r="F1015" s="543"/>
      <c r="G1015" s="543"/>
      <c r="H1015" s="543"/>
      <c r="I1015" s="543"/>
      <c r="J1015" s="543"/>
      <c r="K1015" s="543"/>
      <c r="L1015" s="536"/>
      <c r="M1015" s="537"/>
      <c r="N1015" s="537"/>
      <c r="O1015" s="537"/>
      <c r="P1015" s="538"/>
      <c r="Q1015" s="502" t="s">
        <v>191</v>
      </c>
      <c r="R1015" s="503"/>
      <c r="S1015" s="503"/>
      <c r="T1015" s="503"/>
      <c r="U1015" s="504"/>
      <c r="V1015" s="284"/>
      <c r="W1015" s="499" t="str" cm="1">
        <f t="array" ref="W1015">_xlfn.IFS(AND(B1015="",Z1015=""),"事業所番号及びサービス名を入力してください。",AND(B1015="",Z1015&lt;&gt;""),"事業所番号を入力してください。",AND(B1015&lt;&gt;"",Z1015=""),"サービス名を入力してください。",AND(B1015&lt;&gt;"",Z1015&lt;&gt;""),IF(LEFT(B1015,2)="23",IFERROR(VLOOKUP(B1015&amp;Z1015,事業所一覧!$A$2:$D$44337,4,FALSE),"事業所番号若しくはサービス名に誤りがないか確認してください。"),"愛知県外の事業所は手入力してください。"))</f>
        <v>事業所番号及びサービス名を入力してください。</v>
      </c>
      <c r="X1015" s="500"/>
      <c r="Y1015" s="501"/>
      <c r="Z1015" s="511"/>
      <c r="AA1015" s="511"/>
      <c r="AB1015" s="511"/>
      <c r="AC1015" s="348" t="str">
        <f>IFERROR(VLOOKUP(Z1015,【参考】数式用!$A$4:$B$54,2,FALSE),"")</f>
        <v/>
      </c>
      <c r="AD1015" s="221"/>
      <c r="AE1015" s="220" t="str">
        <f>IF(B1015="","",IF(AO1015="総合事業","数式を削除して手入力",IFERROR(INDEX(【参考】数式用!$AT$3:$AV$452,MATCH(Q1015&amp;V1015,【参考】数式用!$AS$3:$AS$452,0),MATCH(VLOOKUP(Z1015,【参考】数式用!$AW$2:$AX$53,2,FALSE),【参考】数式用!$AT$2:$AV$2,0)),10)))</f>
        <v/>
      </c>
      <c r="AN1015" s="428" t="e">
        <f>IF($L$18="", "", VLOOKUP(Z1015,【参考】数式用!$A$4:$M$54,13,FALSE))</f>
        <v>#N/A</v>
      </c>
      <c r="AO1015" s="46" t="e">
        <f>VLOOKUP(Z1015,【参考】数式用!$A$2:$N$54,14,FALSE)</f>
        <v>#N/A</v>
      </c>
    </row>
    <row r="1016" spans="1:41" ht="50" customHeight="1">
      <c r="A1016" s="495">
        <f t="shared" si="202"/>
        <v>959</v>
      </c>
      <c r="B1016" s="542"/>
      <c r="C1016" s="543"/>
      <c r="D1016" s="543"/>
      <c r="E1016" s="543"/>
      <c r="F1016" s="543"/>
      <c r="G1016" s="543"/>
      <c r="H1016" s="543"/>
      <c r="I1016" s="543"/>
      <c r="J1016" s="543"/>
      <c r="K1016" s="543"/>
      <c r="L1016" s="536"/>
      <c r="M1016" s="537"/>
      <c r="N1016" s="537"/>
      <c r="O1016" s="537"/>
      <c r="P1016" s="538"/>
      <c r="Q1016" s="502" t="s">
        <v>191</v>
      </c>
      <c r="R1016" s="503"/>
      <c r="S1016" s="503"/>
      <c r="T1016" s="503"/>
      <c r="U1016" s="504"/>
      <c r="V1016" s="284"/>
      <c r="W1016" s="499" t="str" cm="1">
        <f t="array" ref="W1016">_xlfn.IFS(AND(B1016="",Z1016=""),"事業所番号及びサービス名を入力してください。",AND(B1016="",Z1016&lt;&gt;""),"事業所番号を入力してください。",AND(B1016&lt;&gt;"",Z1016=""),"サービス名を入力してください。",AND(B1016&lt;&gt;"",Z1016&lt;&gt;""),IF(LEFT(B1016,2)="23",IFERROR(VLOOKUP(B1016&amp;Z1016,事業所一覧!$A$2:$D$44337,4,FALSE),"事業所番号若しくはサービス名に誤りがないか確認してください。"),"愛知県外の事業所は手入力してください。"))</f>
        <v>事業所番号及びサービス名を入力してください。</v>
      </c>
      <c r="X1016" s="500"/>
      <c r="Y1016" s="501"/>
      <c r="Z1016" s="511"/>
      <c r="AA1016" s="511"/>
      <c r="AB1016" s="511"/>
      <c r="AC1016" s="348" t="str">
        <f>IFERROR(VLOOKUP(Z1016,【参考】数式用!$A$4:$B$54,2,FALSE),"")</f>
        <v/>
      </c>
      <c r="AD1016" s="221"/>
      <c r="AE1016" s="220" t="str">
        <f>IF(B1016="","",IF(AO1016="総合事業","数式を削除して手入力",IFERROR(INDEX(【参考】数式用!$AT$3:$AV$452,MATCH(Q1016&amp;V1016,【参考】数式用!$AS$3:$AS$452,0),MATCH(VLOOKUP(Z1016,【参考】数式用!$AW$2:$AX$53,2,FALSE),【参考】数式用!$AT$2:$AV$2,0)),10)))</f>
        <v/>
      </c>
      <c r="AN1016" s="428" t="e">
        <f>IF($L$18="", "", VLOOKUP(Z1016,【参考】数式用!$A$4:$M$54,13,FALSE))</f>
        <v>#N/A</v>
      </c>
      <c r="AO1016" s="46" t="e">
        <f>VLOOKUP(Z1016,【参考】数式用!$A$2:$N$54,14,FALSE)</f>
        <v>#N/A</v>
      </c>
    </row>
    <row r="1017" spans="1:41" ht="50" customHeight="1">
      <c r="A1017" s="495">
        <f t="shared" si="202"/>
        <v>960</v>
      </c>
      <c r="B1017" s="542"/>
      <c r="C1017" s="543"/>
      <c r="D1017" s="543"/>
      <c r="E1017" s="543"/>
      <c r="F1017" s="543"/>
      <c r="G1017" s="543"/>
      <c r="H1017" s="543"/>
      <c r="I1017" s="543"/>
      <c r="J1017" s="543"/>
      <c r="K1017" s="543"/>
      <c r="L1017" s="536"/>
      <c r="M1017" s="537"/>
      <c r="N1017" s="537"/>
      <c r="O1017" s="537"/>
      <c r="P1017" s="538"/>
      <c r="Q1017" s="502" t="s">
        <v>191</v>
      </c>
      <c r="R1017" s="503"/>
      <c r="S1017" s="503"/>
      <c r="T1017" s="503"/>
      <c r="U1017" s="504"/>
      <c r="V1017" s="284"/>
      <c r="W1017" s="499" t="str" cm="1">
        <f t="array" ref="W1017">_xlfn.IFS(AND(B1017="",Z1017=""),"事業所番号及びサービス名を入力してください。",AND(B1017="",Z1017&lt;&gt;""),"事業所番号を入力してください。",AND(B1017&lt;&gt;"",Z1017=""),"サービス名を入力してください。",AND(B1017&lt;&gt;"",Z1017&lt;&gt;""),IF(LEFT(B1017,2)="23",IFERROR(VLOOKUP(B1017&amp;Z1017,事業所一覧!$A$2:$D$44337,4,FALSE),"事業所番号若しくはサービス名に誤りがないか確認してください。"),"愛知県外の事業所は手入力してください。"))</f>
        <v>事業所番号及びサービス名を入力してください。</v>
      </c>
      <c r="X1017" s="500"/>
      <c r="Y1017" s="501"/>
      <c r="Z1017" s="511"/>
      <c r="AA1017" s="511"/>
      <c r="AB1017" s="511"/>
      <c r="AC1017" s="348" t="str">
        <f>IFERROR(VLOOKUP(Z1017,【参考】数式用!$A$4:$B$54,2,FALSE),"")</f>
        <v/>
      </c>
      <c r="AD1017" s="221"/>
      <c r="AE1017" s="220" t="str">
        <f>IF(B1017="","",IF(AO1017="総合事業","数式を削除して手入力",IFERROR(INDEX(【参考】数式用!$AT$3:$AV$452,MATCH(Q1017&amp;V1017,【参考】数式用!$AS$3:$AS$452,0),MATCH(VLOOKUP(Z1017,【参考】数式用!$AW$2:$AX$53,2,FALSE),【参考】数式用!$AT$2:$AV$2,0)),10)))</f>
        <v/>
      </c>
      <c r="AN1017" s="428" t="e">
        <f>IF($L$18="", "", VLOOKUP(Z1017,【参考】数式用!$A$4:$M$54,13,FALSE))</f>
        <v>#N/A</v>
      </c>
      <c r="AO1017" s="46" t="e">
        <f>VLOOKUP(Z1017,【参考】数式用!$A$2:$N$54,14,FALSE)</f>
        <v>#N/A</v>
      </c>
    </row>
    <row r="1018" spans="1:41" ht="50" customHeight="1">
      <c r="A1018" s="495">
        <f t="shared" si="202"/>
        <v>961</v>
      </c>
      <c r="B1018" s="542"/>
      <c r="C1018" s="543"/>
      <c r="D1018" s="543"/>
      <c r="E1018" s="543"/>
      <c r="F1018" s="543"/>
      <c r="G1018" s="543"/>
      <c r="H1018" s="543"/>
      <c r="I1018" s="543"/>
      <c r="J1018" s="543"/>
      <c r="K1018" s="543"/>
      <c r="L1018" s="536"/>
      <c r="M1018" s="537"/>
      <c r="N1018" s="537"/>
      <c r="O1018" s="537"/>
      <c r="P1018" s="538"/>
      <c r="Q1018" s="502" t="s">
        <v>191</v>
      </c>
      <c r="R1018" s="503"/>
      <c r="S1018" s="503"/>
      <c r="T1018" s="503"/>
      <c r="U1018" s="504"/>
      <c r="V1018" s="284"/>
      <c r="W1018" s="499" t="str" cm="1">
        <f t="array" ref="W1018">_xlfn.IFS(AND(B1018="",Z1018=""),"事業所番号及びサービス名を入力してください。",AND(B1018="",Z1018&lt;&gt;""),"事業所番号を入力してください。",AND(B1018&lt;&gt;"",Z1018=""),"サービス名を入力してください。",AND(B1018&lt;&gt;"",Z1018&lt;&gt;""),IF(LEFT(B1018,2)="23",IFERROR(VLOOKUP(B1018&amp;Z1018,事業所一覧!$A$2:$D$44337,4,FALSE),"事業所番号若しくはサービス名に誤りがないか確認してください。"),"愛知県外の事業所は手入力してください。"))</f>
        <v>事業所番号及びサービス名を入力してください。</v>
      </c>
      <c r="X1018" s="500"/>
      <c r="Y1018" s="501"/>
      <c r="Z1018" s="511"/>
      <c r="AA1018" s="511"/>
      <c r="AB1018" s="511"/>
      <c r="AC1018" s="348" t="str">
        <f>IFERROR(VLOOKUP(Z1018,【参考】数式用!$A$4:$B$54,2,FALSE),"")</f>
        <v/>
      </c>
      <c r="AD1018" s="221"/>
      <c r="AE1018" s="220" t="str">
        <f>IF(B1018="","",IF(AO1018="総合事業","数式を削除して手入力",IFERROR(INDEX(【参考】数式用!$AT$3:$AV$452,MATCH(Q1018&amp;V1018,【参考】数式用!$AS$3:$AS$452,0),MATCH(VLOOKUP(Z1018,【参考】数式用!$AW$2:$AX$53,2,FALSE),【参考】数式用!$AT$2:$AV$2,0)),10)))</f>
        <v/>
      </c>
      <c r="AN1018" s="428" t="e">
        <f>IF($L$18="", "", VLOOKUP(Z1018,【参考】数式用!$A$4:$M$54,13,FALSE))</f>
        <v>#N/A</v>
      </c>
      <c r="AO1018" s="46" t="e">
        <f>VLOOKUP(Z1018,【参考】数式用!$A$2:$N$54,14,FALSE)</f>
        <v>#N/A</v>
      </c>
    </row>
    <row r="1019" spans="1:41" ht="50" customHeight="1">
      <c r="A1019" s="495">
        <f t="shared" si="202"/>
        <v>962</v>
      </c>
      <c r="B1019" s="542"/>
      <c r="C1019" s="543"/>
      <c r="D1019" s="543"/>
      <c r="E1019" s="543"/>
      <c r="F1019" s="543"/>
      <c r="G1019" s="543"/>
      <c r="H1019" s="543"/>
      <c r="I1019" s="543"/>
      <c r="J1019" s="543"/>
      <c r="K1019" s="543"/>
      <c r="L1019" s="536"/>
      <c r="M1019" s="537"/>
      <c r="N1019" s="537"/>
      <c r="O1019" s="537"/>
      <c r="P1019" s="538"/>
      <c r="Q1019" s="502" t="s">
        <v>191</v>
      </c>
      <c r="R1019" s="503"/>
      <c r="S1019" s="503"/>
      <c r="T1019" s="503"/>
      <c r="U1019" s="504"/>
      <c r="V1019" s="284"/>
      <c r="W1019" s="499" t="str" cm="1">
        <f t="array" ref="W1019">_xlfn.IFS(AND(B1019="",Z1019=""),"事業所番号及びサービス名を入力してください。",AND(B1019="",Z1019&lt;&gt;""),"事業所番号を入力してください。",AND(B1019&lt;&gt;"",Z1019=""),"サービス名を入力してください。",AND(B1019&lt;&gt;"",Z1019&lt;&gt;""),IF(LEFT(B1019,2)="23",IFERROR(VLOOKUP(B1019&amp;Z1019,事業所一覧!$A$2:$D$44337,4,FALSE),"事業所番号若しくはサービス名に誤りがないか確認してください。"),"愛知県外の事業所は手入力してください。"))</f>
        <v>事業所番号及びサービス名を入力してください。</v>
      </c>
      <c r="X1019" s="500"/>
      <c r="Y1019" s="501"/>
      <c r="Z1019" s="511"/>
      <c r="AA1019" s="511"/>
      <c r="AB1019" s="511"/>
      <c r="AC1019" s="348" t="str">
        <f>IFERROR(VLOOKUP(Z1019,【参考】数式用!$A$4:$B$54,2,FALSE),"")</f>
        <v/>
      </c>
      <c r="AD1019" s="221"/>
      <c r="AE1019" s="220" t="str">
        <f>IF(B1019="","",IF(AO1019="総合事業","数式を削除して手入力",IFERROR(INDEX(【参考】数式用!$AT$3:$AV$452,MATCH(Q1019&amp;V1019,【参考】数式用!$AS$3:$AS$452,0),MATCH(VLOOKUP(Z1019,【参考】数式用!$AW$2:$AX$53,2,FALSE),【参考】数式用!$AT$2:$AV$2,0)),10)))</f>
        <v/>
      </c>
      <c r="AN1019" s="428" t="e">
        <f>IF($L$18="", "", VLOOKUP(Z1019,【参考】数式用!$A$4:$M$54,13,FALSE))</f>
        <v>#N/A</v>
      </c>
      <c r="AO1019" s="46" t="e">
        <f>VLOOKUP(Z1019,【参考】数式用!$A$2:$N$54,14,FALSE)</f>
        <v>#N/A</v>
      </c>
    </row>
    <row r="1020" spans="1:41" ht="50" customHeight="1">
      <c r="A1020" s="495">
        <f t="shared" si="202"/>
        <v>963</v>
      </c>
      <c r="B1020" s="542"/>
      <c r="C1020" s="543"/>
      <c r="D1020" s="543"/>
      <c r="E1020" s="543"/>
      <c r="F1020" s="543"/>
      <c r="G1020" s="543"/>
      <c r="H1020" s="543"/>
      <c r="I1020" s="543"/>
      <c r="J1020" s="543"/>
      <c r="K1020" s="543"/>
      <c r="L1020" s="536"/>
      <c r="M1020" s="537"/>
      <c r="N1020" s="537"/>
      <c r="O1020" s="537"/>
      <c r="P1020" s="538"/>
      <c r="Q1020" s="502" t="s">
        <v>191</v>
      </c>
      <c r="R1020" s="503"/>
      <c r="S1020" s="503"/>
      <c r="T1020" s="503"/>
      <c r="U1020" s="504"/>
      <c r="V1020" s="284"/>
      <c r="W1020" s="499" t="str" cm="1">
        <f t="array" ref="W1020">_xlfn.IFS(AND(B1020="",Z1020=""),"事業所番号及びサービス名を入力してください。",AND(B1020="",Z1020&lt;&gt;""),"事業所番号を入力してください。",AND(B1020&lt;&gt;"",Z1020=""),"サービス名を入力してください。",AND(B1020&lt;&gt;"",Z1020&lt;&gt;""),IF(LEFT(B1020,2)="23",IFERROR(VLOOKUP(B1020&amp;Z1020,事業所一覧!$A$2:$D$44337,4,FALSE),"事業所番号若しくはサービス名に誤りがないか確認してください。"),"愛知県外の事業所は手入力してください。"))</f>
        <v>事業所番号及びサービス名を入力してください。</v>
      </c>
      <c r="X1020" s="500"/>
      <c r="Y1020" s="501"/>
      <c r="Z1020" s="511"/>
      <c r="AA1020" s="511"/>
      <c r="AB1020" s="511"/>
      <c r="AC1020" s="348" t="str">
        <f>IFERROR(VLOOKUP(Z1020,【参考】数式用!$A$4:$B$54,2,FALSE),"")</f>
        <v/>
      </c>
      <c r="AD1020" s="221"/>
      <c r="AE1020" s="220" t="str">
        <f>IF(B1020="","",IF(AO1020="総合事業","数式を削除して手入力",IFERROR(INDEX(【参考】数式用!$AT$3:$AV$452,MATCH(Q1020&amp;V1020,【参考】数式用!$AS$3:$AS$452,0),MATCH(VLOOKUP(Z1020,【参考】数式用!$AW$2:$AX$53,2,FALSE),【参考】数式用!$AT$2:$AV$2,0)),10)))</f>
        <v/>
      </c>
      <c r="AN1020" s="428" t="e">
        <f>IF($L$18="", "", VLOOKUP(Z1020,【参考】数式用!$A$4:$M$54,13,FALSE))</f>
        <v>#N/A</v>
      </c>
      <c r="AO1020" s="46" t="e">
        <f>VLOOKUP(Z1020,【参考】数式用!$A$2:$N$54,14,FALSE)</f>
        <v>#N/A</v>
      </c>
    </row>
    <row r="1021" spans="1:41" ht="50" customHeight="1">
      <c r="A1021" s="495">
        <f t="shared" si="202"/>
        <v>964</v>
      </c>
      <c r="B1021" s="542"/>
      <c r="C1021" s="543"/>
      <c r="D1021" s="543"/>
      <c r="E1021" s="543"/>
      <c r="F1021" s="543"/>
      <c r="G1021" s="543"/>
      <c r="H1021" s="543"/>
      <c r="I1021" s="543"/>
      <c r="J1021" s="543"/>
      <c r="K1021" s="543"/>
      <c r="L1021" s="536"/>
      <c r="M1021" s="537"/>
      <c r="N1021" s="537"/>
      <c r="O1021" s="537"/>
      <c r="P1021" s="538"/>
      <c r="Q1021" s="502" t="s">
        <v>191</v>
      </c>
      <c r="R1021" s="503"/>
      <c r="S1021" s="503"/>
      <c r="T1021" s="503"/>
      <c r="U1021" s="504"/>
      <c r="V1021" s="284"/>
      <c r="W1021" s="499" t="str" cm="1">
        <f t="array" ref="W1021">_xlfn.IFS(AND(B1021="",Z1021=""),"事業所番号及びサービス名を入力してください。",AND(B1021="",Z1021&lt;&gt;""),"事業所番号を入力してください。",AND(B1021&lt;&gt;"",Z1021=""),"サービス名を入力してください。",AND(B1021&lt;&gt;"",Z1021&lt;&gt;""),IF(LEFT(B1021,2)="23",IFERROR(VLOOKUP(B1021&amp;Z1021,事業所一覧!$A$2:$D$44337,4,FALSE),"事業所番号若しくはサービス名に誤りがないか確認してください。"),"愛知県外の事業所は手入力してください。"))</f>
        <v>事業所番号及びサービス名を入力してください。</v>
      </c>
      <c r="X1021" s="500"/>
      <c r="Y1021" s="501"/>
      <c r="Z1021" s="511"/>
      <c r="AA1021" s="511"/>
      <c r="AB1021" s="511"/>
      <c r="AC1021" s="348" t="str">
        <f>IFERROR(VLOOKUP(Z1021,【参考】数式用!$A$4:$B$54,2,FALSE),"")</f>
        <v/>
      </c>
      <c r="AD1021" s="221"/>
      <c r="AE1021" s="220" t="str">
        <f>IF(B1021="","",IF(AO1021="総合事業","数式を削除して手入力",IFERROR(INDEX(【参考】数式用!$AT$3:$AV$452,MATCH(Q1021&amp;V1021,【参考】数式用!$AS$3:$AS$452,0),MATCH(VLOOKUP(Z1021,【参考】数式用!$AW$2:$AX$53,2,FALSE),【参考】数式用!$AT$2:$AV$2,0)),10)))</f>
        <v/>
      </c>
      <c r="AN1021" s="428" t="e">
        <f>IF($L$18="", "", VLOOKUP(Z1021,【参考】数式用!$A$4:$M$54,13,FALSE))</f>
        <v>#N/A</v>
      </c>
      <c r="AO1021" s="46" t="e">
        <f>VLOOKUP(Z1021,【参考】数式用!$A$2:$N$54,14,FALSE)</f>
        <v>#N/A</v>
      </c>
    </row>
    <row r="1022" spans="1:41" ht="50" customHeight="1">
      <c r="A1022" s="495">
        <f t="shared" si="202"/>
        <v>965</v>
      </c>
      <c r="B1022" s="542"/>
      <c r="C1022" s="543"/>
      <c r="D1022" s="543"/>
      <c r="E1022" s="543"/>
      <c r="F1022" s="543"/>
      <c r="G1022" s="543"/>
      <c r="H1022" s="543"/>
      <c r="I1022" s="543"/>
      <c r="J1022" s="543"/>
      <c r="K1022" s="543"/>
      <c r="L1022" s="536"/>
      <c r="M1022" s="537"/>
      <c r="N1022" s="537"/>
      <c r="O1022" s="537"/>
      <c r="P1022" s="538"/>
      <c r="Q1022" s="502" t="s">
        <v>191</v>
      </c>
      <c r="R1022" s="503"/>
      <c r="S1022" s="503"/>
      <c r="T1022" s="503"/>
      <c r="U1022" s="504"/>
      <c r="V1022" s="284"/>
      <c r="W1022" s="499" t="str" cm="1">
        <f t="array" ref="W1022">_xlfn.IFS(AND(B1022="",Z1022=""),"事業所番号及びサービス名を入力してください。",AND(B1022="",Z1022&lt;&gt;""),"事業所番号を入力してください。",AND(B1022&lt;&gt;"",Z1022=""),"サービス名を入力してください。",AND(B1022&lt;&gt;"",Z1022&lt;&gt;""),IF(LEFT(B1022,2)="23",IFERROR(VLOOKUP(B1022&amp;Z1022,事業所一覧!$A$2:$D$44337,4,FALSE),"事業所番号若しくはサービス名に誤りがないか確認してください。"),"愛知県外の事業所は手入力してください。"))</f>
        <v>事業所番号及びサービス名を入力してください。</v>
      </c>
      <c r="X1022" s="500"/>
      <c r="Y1022" s="501"/>
      <c r="Z1022" s="511"/>
      <c r="AA1022" s="511"/>
      <c r="AB1022" s="511"/>
      <c r="AC1022" s="348" t="str">
        <f>IFERROR(VLOOKUP(Z1022,【参考】数式用!$A$4:$B$54,2,FALSE),"")</f>
        <v/>
      </c>
      <c r="AD1022" s="221"/>
      <c r="AE1022" s="220" t="str">
        <f>IF(B1022="","",IF(AO1022="総合事業","数式を削除して手入力",IFERROR(INDEX(【参考】数式用!$AT$3:$AV$452,MATCH(Q1022&amp;V1022,【参考】数式用!$AS$3:$AS$452,0),MATCH(VLOOKUP(Z1022,【参考】数式用!$AW$2:$AX$53,2,FALSE),【参考】数式用!$AT$2:$AV$2,0)),10)))</f>
        <v/>
      </c>
      <c r="AN1022" s="428" t="e">
        <f>IF($L$18="", "", VLOOKUP(Z1022,【参考】数式用!$A$4:$M$54,13,FALSE))</f>
        <v>#N/A</v>
      </c>
      <c r="AO1022" s="46" t="e">
        <f>VLOOKUP(Z1022,【参考】数式用!$A$2:$N$54,14,FALSE)</f>
        <v>#N/A</v>
      </c>
    </row>
    <row r="1023" spans="1:41" ht="50" customHeight="1">
      <c r="A1023" s="495">
        <f t="shared" si="202"/>
        <v>966</v>
      </c>
      <c r="B1023" s="542"/>
      <c r="C1023" s="543"/>
      <c r="D1023" s="543"/>
      <c r="E1023" s="543"/>
      <c r="F1023" s="543"/>
      <c r="G1023" s="543"/>
      <c r="H1023" s="543"/>
      <c r="I1023" s="543"/>
      <c r="J1023" s="543"/>
      <c r="K1023" s="543"/>
      <c r="L1023" s="536"/>
      <c r="M1023" s="537"/>
      <c r="N1023" s="537"/>
      <c r="O1023" s="537"/>
      <c r="P1023" s="538"/>
      <c r="Q1023" s="502" t="s">
        <v>191</v>
      </c>
      <c r="R1023" s="503"/>
      <c r="S1023" s="503"/>
      <c r="T1023" s="503"/>
      <c r="U1023" s="504"/>
      <c r="V1023" s="284"/>
      <c r="W1023" s="499" t="str" cm="1">
        <f t="array" ref="W1023">_xlfn.IFS(AND(B1023="",Z1023=""),"事業所番号及びサービス名を入力してください。",AND(B1023="",Z1023&lt;&gt;""),"事業所番号を入力してください。",AND(B1023&lt;&gt;"",Z1023=""),"サービス名を入力してください。",AND(B1023&lt;&gt;"",Z1023&lt;&gt;""),IF(LEFT(B1023,2)="23",IFERROR(VLOOKUP(B1023&amp;Z1023,事業所一覧!$A$2:$D$44337,4,FALSE),"事業所番号若しくはサービス名に誤りがないか確認してください。"),"愛知県外の事業所は手入力してください。"))</f>
        <v>事業所番号及びサービス名を入力してください。</v>
      </c>
      <c r="X1023" s="500"/>
      <c r="Y1023" s="501"/>
      <c r="Z1023" s="511"/>
      <c r="AA1023" s="511"/>
      <c r="AB1023" s="511"/>
      <c r="AC1023" s="348" t="str">
        <f>IFERROR(VLOOKUP(Z1023,【参考】数式用!$A$4:$B$54,2,FALSE),"")</f>
        <v/>
      </c>
      <c r="AD1023" s="221"/>
      <c r="AE1023" s="220" t="str">
        <f>IF(B1023="","",IF(AO1023="総合事業","数式を削除して手入力",IFERROR(INDEX(【参考】数式用!$AT$3:$AV$452,MATCH(Q1023&amp;V1023,【参考】数式用!$AS$3:$AS$452,0),MATCH(VLOOKUP(Z1023,【参考】数式用!$AW$2:$AX$53,2,FALSE),【参考】数式用!$AT$2:$AV$2,0)),10)))</f>
        <v/>
      </c>
      <c r="AN1023" s="428" t="e">
        <f>IF($L$18="", "", VLOOKUP(Z1023,【参考】数式用!$A$4:$M$54,13,FALSE))</f>
        <v>#N/A</v>
      </c>
      <c r="AO1023" s="46" t="e">
        <f>VLOOKUP(Z1023,【参考】数式用!$A$2:$N$54,14,FALSE)</f>
        <v>#N/A</v>
      </c>
    </row>
    <row r="1024" spans="1:41" ht="50" customHeight="1">
      <c r="A1024" s="495">
        <f t="shared" si="202"/>
        <v>967</v>
      </c>
      <c r="B1024" s="542"/>
      <c r="C1024" s="543"/>
      <c r="D1024" s="543"/>
      <c r="E1024" s="543"/>
      <c r="F1024" s="543"/>
      <c r="G1024" s="543"/>
      <c r="H1024" s="543"/>
      <c r="I1024" s="543"/>
      <c r="J1024" s="543"/>
      <c r="K1024" s="543"/>
      <c r="L1024" s="536"/>
      <c r="M1024" s="537"/>
      <c r="N1024" s="537"/>
      <c r="O1024" s="537"/>
      <c r="P1024" s="538"/>
      <c r="Q1024" s="502" t="s">
        <v>191</v>
      </c>
      <c r="R1024" s="503"/>
      <c r="S1024" s="503"/>
      <c r="T1024" s="503"/>
      <c r="U1024" s="504"/>
      <c r="V1024" s="284"/>
      <c r="W1024" s="499" t="str" cm="1">
        <f t="array" ref="W1024">_xlfn.IFS(AND(B1024="",Z1024=""),"事業所番号及びサービス名を入力してください。",AND(B1024="",Z1024&lt;&gt;""),"事業所番号を入力してください。",AND(B1024&lt;&gt;"",Z1024=""),"サービス名を入力してください。",AND(B1024&lt;&gt;"",Z1024&lt;&gt;""),IF(LEFT(B1024,2)="23",IFERROR(VLOOKUP(B1024&amp;Z1024,事業所一覧!$A$2:$D$44337,4,FALSE),"事業所番号若しくはサービス名に誤りがないか確認してください。"),"愛知県外の事業所は手入力してください。"))</f>
        <v>事業所番号及びサービス名を入力してください。</v>
      </c>
      <c r="X1024" s="500"/>
      <c r="Y1024" s="501"/>
      <c r="Z1024" s="511"/>
      <c r="AA1024" s="511"/>
      <c r="AB1024" s="511"/>
      <c r="AC1024" s="348" t="str">
        <f>IFERROR(VLOOKUP(Z1024,【参考】数式用!$A$4:$B$54,2,FALSE),"")</f>
        <v/>
      </c>
      <c r="AD1024" s="221"/>
      <c r="AE1024" s="220" t="str">
        <f>IF(B1024="","",IF(AO1024="総合事業","数式を削除して手入力",IFERROR(INDEX(【参考】数式用!$AT$3:$AV$452,MATCH(Q1024&amp;V1024,【参考】数式用!$AS$3:$AS$452,0),MATCH(VLOOKUP(Z1024,【参考】数式用!$AW$2:$AX$53,2,FALSE),【参考】数式用!$AT$2:$AV$2,0)),10)))</f>
        <v/>
      </c>
      <c r="AN1024" s="428" t="e">
        <f>IF($L$18="", "", VLOOKUP(Z1024,【参考】数式用!$A$4:$M$54,13,FALSE))</f>
        <v>#N/A</v>
      </c>
      <c r="AO1024" s="46" t="e">
        <f>VLOOKUP(Z1024,【参考】数式用!$A$2:$N$54,14,FALSE)</f>
        <v>#N/A</v>
      </c>
    </row>
    <row r="1025" spans="1:41" ht="50" customHeight="1">
      <c r="A1025" s="495">
        <f t="shared" si="202"/>
        <v>968</v>
      </c>
      <c r="B1025" s="542"/>
      <c r="C1025" s="543"/>
      <c r="D1025" s="543"/>
      <c r="E1025" s="543"/>
      <c r="F1025" s="543"/>
      <c r="G1025" s="543"/>
      <c r="H1025" s="543"/>
      <c r="I1025" s="543"/>
      <c r="J1025" s="543"/>
      <c r="K1025" s="543"/>
      <c r="L1025" s="536"/>
      <c r="M1025" s="537"/>
      <c r="N1025" s="537"/>
      <c r="O1025" s="537"/>
      <c r="P1025" s="538"/>
      <c r="Q1025" s="502" t="s">
        <v>191</v>
      </c>
      <c r="R1025" s="503"/>
      <c r="S1025" s="503"/>
      <c r="T1025" s="503"/>
      <c r="U1025" s="504"/>
      <c r="V1025" s="284"/>
      <c r="W1025" s="499" t="str" cm="1">
        <f t="array" ref="W1025">_xlfn.IFS(AND(B1025="",Z1025=""),"事業所番号及びサービス名を入力してください。",AND(B1025="",Z1025&lt;&gt;""),"事業所番号を入力してください。",AND(B1025&lt;&gt;"",Z1025=""),"サービス名を入力してください。",AND(B1025&lt;&gt;"",Z1025&lt;&gt;""),IF(LEFT(B1025,2)="23",IFERROR(VLOOKUP(B1025&amp;Z1025,事業所一覧!$A$2:$D$44337,4,FALSE),"事業所番号若しくはサービス名に誤りがないか確認してください。"),"愛知県外の事業所は手入力してください。"))</f>
        <v>事業所番号及びサービス名を入力してください。</v>
      </c>
      <c r="X1025" s="500"/>
      <c r="Y1025" s="501"/>
      <c r="Z1025" s="511"/>
      <c r="AA1025" s="511"/>
      <c r="AB1025" s="511"/>
      <c r="AC1025" s="348" t="str">
        <f>IFERROR(VLOOKUP(Z1025,【参考】数式用!$A$4:$B$54,2,FALSE),"")</f>
        <v/>
      </c>
      <c r="AD1025" s="221"/>
      <c r="AE1025" s="220" t="str">
        <f>IF(B1025="","",IF(AO1025="総合事業","数式を削除して手入力",IFERROR(INDEX(【参考】数式用!$AT$3:$AV$452,MATCH(Q1025&amp;V1025,【参考】数式用!$AS$3:$AS$452,0),MATCH(VLOOKUP(Z1025,【参考】数式用!$AW$2:$AX$53,2,FALSE),【参考】数式用!$AT$2:$AV$2,0)),10)))</f>
        <v/>
      </c>
      <c r="AN1025" s="428" t="e">
        <f>IF($L$18="", "", VLOOKUP(Z1025,【参考】数式用!$A$4:$M$54,13,FALSE))</f>
        <v>#N/A</v>
      </c>
      <c r="AO1025" s="46" t="e">
        <f>VLOOKUP(Z1025,【参考】数式用!$A$2:$N$54,14,FALSE)</f>
        <v>#N/A</v>
      </c>
    </row>
    <row r="1026" spans="1:41" ht="50" customHeight="1">
      <c r="A1026" s="495">
        <f t="shared" si="202"/>
        <v>969</v>
      </c>
      <c r="B1026" s="542"/>
      <c r="C1026" s="543"/>
      <c r="D1026" s="543"/>
      <c r="E1026" s="543"/>
      <c r="F1026" s="543"/>
      <c r="G1026" s="543"/>
      <c r="H1026" s="543"/>
      <c r="I1026" s="543"/>
      <c r="J1026" s="543"/>
      <c r="K1026" s="543"/>
      <c r="L1026" s="536"/>
      <c r="M1026" s="537"/>
      <c r="N1026" s="537"/>
      <c r="O1026" s="537"/>
      <c r="P1026" s="538"/>
      <c r="Q1026" s="502" t="s">
        <v>191</v>
      </c>
      <c r="R1026" s="503"/>
      <c r="S1026" s="503"/>
      <c r="T1026" s="503"/>
      <c r="U1026" s="504"/>
      <c r="V1026" s="284"/>
      <c r="W1026" s="499" t="str" cm="1">
        <f t="array" ref="W1026">_xlfn.IFS(AND(B1026="",Z1026=""),"事業所番号及びサービス名を入力してください。",AND(B1026="",Z1026&lt;&gt;""),"事業所番号を入力してください。",AND(B1026&lt;&gt;"",Z1026=""),"サービス名を入力してください。",AND(B1026&lt;&gt;"",Z1026&lt;&gt;""),IF(LEFT(B1026,2)="23",IFERROR(VLOOKUP(B1026&amp;Z1026,事業所一覧!$A$2:$D$44337,4,FALSE),"事業所番号若しくはサービス名に誤りがないか確認してください。"),"愛知県外の事業所は手入力してください。"))</f>
        <v>事業所番号及びサービス名を入力してください。</v>
      </c>
      <c r="X1026" s="500"/>
      <c r="Y1026" s="501"/>
      <c r="Z1026" s="511"/>
      <c r="AA1026" s="511"/>
      <c r="AB1026" s="511"/>
      <c r="AC1026" s="348" t="str">
        <f>IFERROR(VLOOKUP(Z1026,【参考】数式用!$A$4:$B$54,2,FALSE),"")</f>
        <v/>
      </c>
      <c r="AD1026" s="221"/>
      <c r="AE1026" s="220" t="str">
        <f>IF(B1026="","",IF(AO1026="総合事業","数式を削除して手入力",IFERROR(INDEX(【参考】数式用!$AT$3:$AV$452,MATCH(Q1026&amp;V1026,【参考】数式用!$AS$3:$AS$452,0),MATCH(VLOOKUP(Z1026,【参考】数式用!$AW$2:$AX$53,2,FALSE),【参考】数式用!$AT$2:$AV$2,0)),10)))</f>
        <v/>
      </c>
      <c r="AN1026" s="428" t="e">
        <f>IF($L$18="", "", VLOOKUP(Z1026,【参考】数式用!$A$4:$M$54,13,FALSE))</f>
        <v>#N/A</v>
      </c>
      <c r="AO1026" s="46" t="e">
        <f>VLOOKUP(Z1026,【参考】数式用!$A$2:$N$54,14,FALSE)</f>
        <v>#N/A</v>
      </c>
    </row>
    <row r="1027" spans="1:41" ht="50" customHeight="1">
      <c r="A1027" s="495">
        <f t="shared" si="202"/>
        <v>970</v>
      </c>
      <c r="B1027" s="542"/>
      <c r="C1027" s="543"/>
      <c r="D1027" s="543"/>
      <c r="E1027" s="543"/>
      <c r="F1027" s="543"/>
      <c r="G1027" s="543"/>
      <c r="H1027" s="543"/>
      <c r="I1027" s="543"/>
      <c r="J1027" s="543"/>
      <c r="K1027" s="543"/>
      <c r="L1027" s="536"/>
      <c r="M1027" s="537"/>
      <c r="N1027" s="537"/>
      <c r="O1027" s="537"/>
      <c r="P1027" s="538"/>
      <c r="Q1027" s="502" t="s">
        <v>191</v>
      </c>
      <c r="R1027" s="503"/>
      <c r="S1027" s="503"/>
      <c r="T1027" s="503"/>
      <c r="U1027" s="504"/>
      <c r="V1027" s="284"/>
      <c r="W1027" s="499" t="str" cm="1">
        <f t="array" ref="W1027">_xlfn.IFS(AND(B1027="",Z1027=""),"事業所番号及びサービス名を入力してください。",AND(B1027="",Z1027&lt;&gt;""),"事業所番号を入力してください。",AND(B1027&lt;&gt;"",Z1027=""),"サービス名を入力してください。",AND(B1027&lt;&gt;"",Z1027&lt;&gt;""),IF(LEFT(B1027,2)="23",IFERROR(VLOOKUP(B1027&amp;Z1027,事業所一覧!$A$2:$D$44337,4,FALSE),"事業所番号若しくはサービス名に誤りがないか確認してください。"),"愛知県外の事業所は手入力してください。"))</f>
        <v>事業所番号及びサービス名を入力してください。</v>
      </c>
      <c r="X1027" s="500"/>
      <c r="Y1027" s="501"/>
      <c r="Z1027" s="511"/>
      <c r="AA1027" s="511"/>
      <c r="AB1027" s="511"/>
      <c r="AC1027" s="348" t="str">
        <f>IFERROR(VLOOKUP(Z1027,【参考】数式用!$A$4:$B$54,2,FALSE),"")</f>
        <v/>
      </c>
      <c r="AD1027" s="221"/>
      <c r="AE1027" s="220" t="str">
        <f>IF(B1027="","",IF(AO1027="総合事業","数式を削除して手入力",IFERROR(INDEX(【参考】数式用!$AT$3:$AV$452,MATCH(Q1027&amp;V1027,【参考】数式用!$AS$3:$AS$452,0),MATCH(VLOOKUP(Z1027,【参考】数式用!$AW$2:$AX$53,2,FALSE),【参考】数式用!$AT$2:$AV$2,0)),10)))</f>
        <v/>
      </c>
      <c r="AN1027" s="428" t="e">
        <f>IF($L$18="", "", VLOOKUP(Z1027,【参考】数式用!$A$4:$M$54,13,FALSE))</f>
        <v>#N/A</v>
      </c>
      <c r="AO1027" s="46" t="e">
        <f>VLOOKUP(Z1027,【参考】数式用!$A$2:$N$54,14,FALSE)</f>
        <v>#N/A</v>
      </c>
    </row>
    <row r="1028" spans="1:41" ht="50" customHeight="1">
      <c r="A1028" s="495">
        <f t="shared" si="202"/>
        <v>971</v>
      </c>
      <c r="B1028" s="542"/>
      <c r="C1028" s="543"/>
      <c r="D1028" s="543"/>
      <c r="E1028" s="543"/>
      <c r="F1028" s="543"/>
      <c r="G1028" s="543"/>
      <c r="H1028" s="543"/>
      <c r="I1028" s="543"/>
      <c r="J1028" s="543"/>
      <c r="K1028" s="543"/>
      <c r="L1028" s="536"/>
      <c r="M1028" s="537"/>
      <c r="N1028" s="537"/>
      <c r="O1028" s="537"/>
      <c r="P1028" s="538"/>
      <c r="Q1028" s="502" t="s">
        <v>191</v>
      </c>
      <c r="R1028" s="503"/>
      <c r="S1028" s="503"/>
      <c r="T1028" s="503"/>
      <c r="U1028" s="504"/>
      <c r="V1028" s="284"/>
      <c r="W1028" s="499" t="str" cm="1">
        <f t="array" ref="W1028">_xlfn.IFS(AND(B1028="",Z1028=""),"事業所番号及びサービス名を入力してください。",AND(B1028="",Z1028&lt;&gt;""),"事業所番号を入力してください。",AND(B1028&lt;&gt;"",Z1028=""),"サービス名を入力してください。",AND(B1028&lt;&gt;"",Z1028&lt;&gt;""),IF(LEFT(B1028,2)="23",IFERROR(VLOOKUP(B1028&amp;Z1028,事業所一覧!$A$2:$D$44337,4,FALSE),"事業所番号若しくはサービス名に誤りがないか確認してください。"),"愛知県外の事業所は手入力してください。"))</f>
        <v>事業所番号及びサービス名を入力してください。</v>
      </c>
      <c r="X1028" s="500"/>
      <c r="Y1028" s="501"/>
      <c r="Z1028" s="511"/>
      <c r="AA1028" s="511"/>
      <c r="AB1028" s="511"/>
      <c r="AC1028" s="348" t="str">
        <f>IFERROR(VLOOKUP(Z1028,【参考】数式用!$A$4:$B$54,2,FALSE),"")</f>
        <v/>
      </c>
      <c r="AD1028" s="221"/>
      <c r="AE1028" s="220" t="str">
        <f>IF(B1028="","",IF(AO1028="総合事業","数式を削除して手入力",IFERROR(INDEX(【参考】数式用!$AT$3:$AV$452,MATCH(Q1028&amp;V1028,【参考】数式用!$AS$3:$AS$452,0),MATCH(VLOOKUP(Z1028,【参考】数式用!$AW$2:$AX$53,2,FALSE),【参考】数式用!$AT$2:$AV$2,0)),10)))</f>
        <v/>
      </c>
      <c r="AN1028" s="428" t="e">
        <f>IF($L$18="", "", VLOOKUP(Z1028,【参考】数式用!$A$4:$M$54,13,FALSE))</f>
        <v>#N/A</v>
      </c>
      <c r="AO1028" s="46" t="e">
        <f>VLOOKUP(Z1028,【参考】数式用!$A$2:$N$54,14,FALSE)</f>
        <v>#N/A</v>
      </c>
    </row>
    <row r="1029" spans="1:41" ht="50" customHeight="1">
      <c r="A1029" s="495">
        <f t="shared" si="202"/>
        <v>972</v>
      </c>
      <c r="B1029" s="542"/>
      <c r="C1029" s="543"/>
      <c r="D1029" s="543"/>
      <c r="E1029" s="543"/>
      <c r="F1029" s="543"/>
      <c r="G1029" s="543"/>
      <c r="H1029" s="543"/>
      <c r="I1029" s="543"/>
      <c r="J1029" s="543"/>
      <c r="K1029" s="543"/>
      <c r="L1029" s="536"/>
      <c r="M1029" s="537"/>
      <c r="N1029" s="537"/>
      <c r="O1029" s="537"/>
      <c r="P1029" s="538"/>
      <c r="Q1029" s="502" t="s">
        <v>191</v>
      </c>
      <c r="R1029" s="503"/>
      <c r="S1029" s="503"/>
      <c r="T1029" s="503"/>
      <c r="U1029" s="504"/>
      <c r="V1029" s="284"/>
      <c r="W1029" s="499" t="str" cm="1">
        <f t="array" ref="W1029">_xlfn.IFS(AND(B1029="",Z1029=""),"事業所番号及びサービス名を入力してください。",AND(B1029="",Z1029&lt;&gt;""),"事業所番号を入力してください。",AND(B1029&lt;&gt;"",Z1029=""),"サービス名を入力してください。",AND(B1029&lt;&gt;"",Z1029&lt;&gt;""),IF(LEFT(B1029,2)="23",IFERROR(VLOOKUP(B1029&amp;Z1029,事業所一覧!$A$2:$D$44337,4,FALSE),"事業所番号若しくはサービス名に誤りがないか確認してください。"),"愛知県外の事業所は手入力してください。"))</f>
        <v>事業所番号及びサービス名を入力してください。</v>
      </c>
      <c r="X1029" s="500"/>
      <c r="Y1029" s="501"/>
      <c r="Z1029" s="511"/>
      <c r="AA1029" s="511"/>
      <c r="AB1029" s="511"/>
      <c r="AC1029" s="348" t="str">
        <f>IFERROR(VLOOKUP(Z1029,【参考】数式用!$A$4:$B$54,2,FALSE),"")</f>
        <v/>
      </c>
      <c r="AD1029" s="221"/>
      <c r="AE1029" s="220" t="str">
        <f>IF(B1029="","",IF(AO1029="総合事業","数式を削除して手入力",IFERROR(INDEX(【参考】数式用!$AT$3:$AV$452,MATCH(Q1029&amp;V1029,【参考】数式用!$AS$3:$AS$452,0),MATCH(VLOOKUP(Z1029,【参考】数式用!$AW$2:$AX$53,2,FALSE),【参考】数式用!$AT$2:$AV$2,0)),10)))</f>
        <v/>
      </c>
      <c r="AN1029" s="428" t="e">
        <f>IF($L$18="", "", VLOOKUP(Z1029,【参考】数式用!$A$4:$M$54,13,FALSE))</f>
        <v>#N/A</v>
      </c>
      <c r="AO1029" s="46" t="e">
        <f>VLOOKUP(Z1029,【参考】数式用!$A$2:$N$54,14,FALSE)</f>
        <v>#N/A</v>
      </c>
    </row>
    <row r="1030" spans="1:41" ht="50" customHeight="1">
      <c r="A1030" s="495">
        <f t="shared" si="202"/>
        <v>973</v>
      </c>
      <c r="B1030" s="542"/>
      <c r="C1030" s="543"/>
      <c r="D1030" s="543"/>
      <c r="E1030" s="543"/>
      <c r="F1030" s="543"/>
      <c r="G1030" s="543"/>
      <c r="H1030" s="543"/>
      <c r="I1030" s="543"/>
      <c r="J1030" s="543"/>
      <c r="K1030" s="543"/>
      <c r="L1030" s="536"/>
      <c r="M1030" s="537"/>
      <c r="N1030" s="537"/>
      <c r="O1030" s="537"/>
      <c r="P1030" s="538"/>
      <c r="Q1030" s="502" t="s">
        <v>191</v>
      </c>
      <c r="R1030" s="503"/>
      <c r="S1030" s="503"/>
      <c r="T1030" s="503"/>
      <c r="U1030" s="504"/>
      <c r="V1030" s="284"/>
      <c r="W1030" s="499" t="str" cm="1">
        <f t="array" ref="W1030">_xlfn.IFS(AND(B1030="",Z1030=""),"事業所番号及びサービス名を入力してください。",AND(B1030="",Z1030&lt;&gt;""),"事業所番号を入力してください。",AND(B1030&lt;&gt;"",Z1030=""),"サービス名を入力してください。",AND(B1030&lt;&gt;"",Z1030&lt;&gt;""),IF(LEFT(B1030,2)="23",IFERROR(VLOOKUP(B1030&amp;Z1030,事業所一覧!$A$2:$D$44337,4,FALSE),"事業所番号若しくはサービス名に誤りがないか確認してください。"),"愛知県外の事業所は手入力してください。"))</f>
        <v>事業所番号及びサービス名を入力してください。</v>
      </c>
      <c r="X1030" s="500"/>
      <c r="Y1030" s="501"/>
      <c r="Z1030" s="511"/>
      <c r="AA1030" s="511"/>
      <c r="AB1030" s="511"/>
      <c r="AC1030" s="348" t="str">
        <f>IFERROR(VLOOKUP(Z1030,【参考】数式用!$A$4:$B$54,2,FALSE),"")</f>
        <v/>
      </c>
      <c r="AD1030" s="221"/>
      <c r="AE1030" s="220" t="str">
        <f>IF(B1030="","",IF(AO1030="総合事業","数式を削除して手入力",IFERROR(INDEX(【参考】数式用!$AT$3:$AV$452,MATCH(Q1030&amp;V1030,【参考】数式用!$AS$3:$AS$452,0),MATCH(VLOOKUP(Z1030,【参考】数式用!$AW$2:$AX$53,2,FALSE),【参考】数式用!$AT$2:$AV$2,0)),10)))</f>
        <v/>
      </c>
      <c r="AN1030" s="428" t="e">
        <f>IF($L$18="", "", VLOOKUP(Z1030,【参考】数式用!$A$4:$M$54,13,FALSE))</f>
        <v>#N/A</v>
      </c>
      <c r="AO1030" s="46" t="e">
        <f>VLOOKUP(Z1030,【参考】数式用!$A$2:$N$54,14,FALSE)</f>
        <v>#N/A</v>
      </c>
    </row>
    <row r="1031" spans="1:41" ht="50" customHeight="1">
      <c r="A1031" s="495">
        <f t="shared" si="202"/>
        <v>974</v>
      </c>
      <c r="B1031" s="542"/>
      <c r="C1031" s="543"/>
      <c r="D1031" s="543"/>
      <c r="E1031" s="543"/>
      <c r="F1031" s="543"/>
      <c r="G1031" s="543"/>
      <c r="H1031" s="543"/>
      <c r="I1031" s="543"/>
      <c r="J1031" s="543"/>
      <c r="K1031" s="543"/>
      <c r="L1031" s="536"/>
      <c r="M1031" s="537"/>
      <c r="N1031" s="537"/>
      <c r="O1031" s="537"/>
      <c r="P1031" s="538"/>
      <c r="Q1031" s="502" t="s">
        <v>191</v>
      </c>
      <c r="R1031" s="503"/>
      <c r="S1031" s="503"/>
      <c r="T1031" s="503"/>
      <c r="U1031" s="504"/>
      <c r="V1031" s="284"/>
      <c r="W1031" s="499" t="str" cm="1">
        <f t="array" ref="W1031">_xlfn.IFS(AND(B1031="",Z1031=""),"事業所番号及びサービス名を入力してください。",AND(B1031="",Z1031&lt;&gt;""),"事業所番号を入力してください。",AND(B1031&lt;&gt;"",Z1031=""),"サービス名を入力してください。",AND(B1031&lt;&gt;"",Z1031&lt;&gt;""),IF(LEFT(B1031,2)="23",IFERROR(VLOOKUP(B1031&amp;Z1031,事業所一覧!$A$2:$D$44337,4,FALSE),"事業所番号若しくはサービス名に誤りがないか確認してください。"),"愛知県外の事業所は手入力してください。"))</f>
        <v>事業所番号及びサービス名を入力してください。</v>
      </c>
      <c r="X1031" s="500"/>
      <c r="Y1031" s="501"/>
      <c r="Z1031" s="511"/>
      <c r="AA1031" s="511"/>
      <c r="AB1031" s="511"/>
      <c r="AC1031" s="348" t="str">
        <f>IFERROR(VLOOKUP(Z1031,【参考】数式用!$A$4:$B$54,2,FALSE),"")</f>
        <v/>
      </c>
      <c r="AD1031" s="221"/>
      <c r="AE1031" s="220" t="str">
        <f>IF(B1031="","",IF(AO1031="総合事業","数式を削除して手入力",IFERROR(INDEX(【参考】数式用!$AT$3:$AV$452,MATCH(Q1031&amp;V1031,【参考】数式用!$AS$3:$AS$452,0),MATCH(VLOOKUP(Z1031,【参考】数式用!$AW$2:$AX$53,2,FALSE),【参考】数式用!$AT$2:$AV$2,0)),10)))</f>
        <v/>
      </c>
      <c r="AN1031" s="428" t="e">
        <f>IF($L$18="", "", VLOOKUP(Z1031,【参考】数式用!$A$4:$M$54,13,FALSE))</f>
        <v>#N/A</v>
      </c>
      <c r="AO1031" s="46" t="e">
        <f>VLOOKUP(Z1031,【参考】数式用!$A$2:$N$54,14,FALSE)</f>
        <v>#N/A</v>
      </c>
    </row>
    <row r="1032" spans="1:41" ht="50" customHeight="1">
      <c r="A1032" s="495">
        <f t="shared" si="202"/>
        <v>975</v>
      </c>
      <c r="B1032" s="542"/>
      <c r="C1032" s="543"/>
      <c r="D1032" s="543"/>
      <c r="E1032" s="543"/>
      <c r="F1032" s="543"/>
      <c r="G1032" s="543"/>
      <c r="H1032" s="543"/>
      <c r="I1032" s="543"/>
      <c r="J1032" s="543"/>
      <c r="K1032" s="543"/>
      <c r="L1032" s="536"/>
      <c r="M1032" s="537"/>
      <c r="N1032" s="537"/>
      <c r="O1032" s="537"/>
      <c r="P1032" s="538"/>
      <c r="Q1032" s="502" t="s">
        <v>191</v>
      </c>
      <c r="R1032" s="503"/>
      <c r="S1032" s="503"/>
      <c r="T1032" s="503"/>
      <c r="U1032" s="504"/>
      <c r="V1032" s="284"/>
      <c r="W1032" s="499" t="str" cm="1">
        <f t="array" ref="W1032">_xlfn.IFS(AND(B1032="",Z1032=""),"事業所番号及びサービス名を入力してください。",AND(B1032="",Z1032&lt;&gt;""),"事業所番号を入力してください。",AND(B1032&lt;&gt;"",Z1032=""),"サービス名を入力してください。",AND(B1032&lt;&gt;"",Z1032&lt;&gt;""),IF(LEFT(B1032,2)="23",IFERROR(VLOOKUP(B1032&amp;Z1032,事業所一覧!$A$2:$D$44337,4,FALSE),"事業所番号若しくはサービス名に誤りがないか確認してください。"),"愛知県外の事業所は手入力してください。"))</f>
        <v>事業所番号及びサービス名を入力してください。</v>
      </c>
      <c r="X1032" s="500"/>
      <c r="Y1032" s="501"/>
      <c r="Z1032" s="511"/>
      <c r="AA1032" s="511"/>
      <c r="AB1032" s="511"/>
      <c r="AC1032" s="348" t="str">
        <f>IFERROR(VLOOKUP(Z1032,【参考】数式用!$A$4:$B$54,2,FALSE),"")</f>
        <v/>
      </c>
      <c r="AD1032" s="221"/>
      <c r="AE1032" s="220" t="str">
        <f>IF(B1032="","",IF(AO1032="総合事業","数式を削除して手入力",IFERROR(INDEX(【参考】数式用!$AT$3:$AV$452,MATCH(Q1032&amp;V1032,【参考】数式用!$AS$3:$AS$452,0),MATCH(VLOOKUP(Z1032,【参考】数式用!$AW$2:$AX$53,2,FALSE),【参考】数式用!$AT$2:$AV$2,0)),10)))</f>
        <v/>
      </c>
      <c r="AN1032" s="428" t="e">
        <f>IF($L$18="", "", VLOOKUP(Z1032,【参考】数式用!$A$4:$M$54,13,FALSE))</f>
        <v>#N/A</v>
      </c>
      <c r="AO1032" s="46" t="e">
        <f>VLOOKUP(Z1032,【参考】数式用!$A$2:$N$54,14,FALSE)</f>
        <v>#N/A</v>
      </c>
    </row>
    <row r="1033" spans="1:41" ht="50" customHeight="1">
      <c r="A1033" s="495">
        <f t="shared" si="202"/>
        <v>976</v>
      </c>
      <c r="B1033" s="542"/>
      <c r="C1033" s="543"/>
      <c r="D1033" s="543"/>
      <c r="E1033" s="543"/>
      <c r="F1033" s="543"/>
      <c r="G1033" s="543"/>
      <c r="H1033" s="543"/>
      <c r="I1033" s="543"/>
      <c r="J1033" s="543"/>
      <c r="K1033" s="543"/>
      <c r="L1033" s="536"/>
      <c r="M1033" s="537"/>
      <c r="N1033" s="537"/>
      <c r="O1033" s="537"/>
      <c r="P1033" s="538"/>
      <c r="Q1033" s="502" t="s">
        <v>191</v>
      </c>
      <c r="R1033" s="503"/>
      <c r="S1033" s="503"/>
      <c r="T1033" s="503"/>
      <c r="U1033" s="504"/>
      <c r="V1033" s="284"/>
      <c r="W1033" s="499" t="str" cm="1">
        <f t="array" ref="W1033">_xlfn.IFS(AND(B1033="",Z1033=""),"事業所番号及びサービス名を入力してください。",AND(B1033="",Z1033&lt;&gt;""),"事業所番号を入力してください。",AND(B1033&lt;&gt;"",Z1033=""),"サービス名を入力してください。",AND(B1033&lt;&gt;"",Z1033&lt;&gt;""),IF(LEFT(B1033,2)="23",IFERROR(VLOOKUP(B1033&amp;Z1033,事業所一覧!$A$2:$D$44337,4,FALSE),"事業所番号若しくはサービス名に誤りがないか確認してください。"),"愛知県外の事業所は手入力してください。"))</f>
        <v>事業所番号及びサービス名を入力してください。</v>
      </c>
      <c r="X1033" s="500"/>
      <c r="Y1033" s="501"/>
      <c r="Z1033" s="511"/>
      <c r="AA1033" s="511"/>
      <c r="AB1033" s="511"/>
      <c r="AC1033" s="348" t="str">
        <f>IFERROR(VLOOKUP(Z1033,【参考】数式用!$A$4:$B$54,2,FALSE),"")</f>
        <v/>
      </c>
      <c r="AD1033" s="221"/>
      <c r="AE1033" s="220" t="str">
        <f>IF(B1033="","",IF(AO1033="総合事業","数式を削除して手入力",IFERROR(INDEX(【参考】数式用!$AT$3:$AV$452,MATCH(Q1033&amp;V1033,【参考】数式用!$AS$3:$AS$452,0),MATCH(VLOOKUP(Z1033,【参考】数式用!$AW$2:$AX$53,2,FALSE),【参考】数式用!$AT$2:$AV$2,0)),10)))</f>
        <v/>
      </c>
      <c r="AN1033" s="428" t="e">
        <f>IF($L$18="", "", VLOOKUP(Z1033,【参考】数式用!$A$4:$M$54,13,FALSE))</f>
        <v>#N/A</v>
      </c>
      <c r="AO1033" s="46" t="e">
        <f>VLOOKUP(Z1033,【参考】数式用!$A$2:$N$54,14,FALSE)</f>
        <v>#N/A</v>
      </c>
    </row>
    <row r="1034" spans="1:41" ht="50" customHeight="1">
      <c r="A1034" s="495">
        <f t="shared" si="202"/>
        <v>977</v>
      </c>
      <c r="B1034" s="542"/>
      <c r="C1034" s="543"/>
      <c r="D1034" s="543"/>
      <c r="E1034" s="543"/>
      <c r="F1034" s="543"/>
      <c r="G1034" s="543"/>
      <c r="H1034" s="543"/>
      <c r="I1034" s="543"/>
      <c r="J1034" s="543"/>
      <c r="K1034" s="543"/>
      <c r="L1034" s="536"/>
      <c r="M1034" s="537"/>
      <c r="N1034" s="537"/>
      <c r="O1034" s="537"/>
      <c r="P1034" s="538"/>
      <c r="Q1034" s="502" t="s">
        <v>191</v>
      </c>
      <c r="R1034" s="503"/>
      <c r="S1034" s="503"/>
      <c r="T1034" s="503"/>
      <c r="U1034" s="504"/>
      <c r="V1034" s="284"/>
      <c r="W1034" s="499" t="str" cm="1">
        <f t="array" ref="W1034">_xlfn.IFS(AND(B1034="",Z1034=""),"事業所番号及びサービス名を入力してください。",AND(B1034="",Z1034&lt;&gt;""),"事業所番号を入力してください。",AND(B1034&lt;&gt;"",Z1034=""),"サービス名を入力してください。",AND(B1034&lt;&gt;"",Z1034&lt;&gt;""),IF(LEFT(B1034,2)="23",IFERROR(VLOOKUP(B1034&amp;Z1034,事業所一覧!$A$2:$D$44337,4,FALSE),"事業所番号若しくはサービス名に誤りがないか確認してください。"),"愛知県外の事業所は手入力してください。"))</f>
        <v>事業所番号及びサービス名を入力してください。</v>
      </c>
      <c r="X1034" s="500"/>
      <c r="Y1034" s="501"/>
      <c r="Z1034" s="511"/>
      <c r="AA1034" s="511"/>
      <c r="AB1034" s="511"/>
      <c r="AC1034" s="348" t="str">
        <f>IFERROR(VLOOKUP(Z1034,【参考】数式用!$A$4:$B$54,2,FALSE),"")</f>
        <v/>
      </c>
      <c r="AD1034" s="221"/>
      <c r="AE1034" s="220" t="str">
        <f>IF(B1034="","",IF(AO1034="総合事業","数式を削除して手入力",IFERROR(INDEX(【参考】数式用!$AT$3:$AV$452,MATCH(Q1034&amp;V1034,【参考】数式用!$AS$3:$AS$452,0),MATCH(VLOOKUP(Z1034,【参考】数式用!$AW$2:$AX$53,2,FALSE),【参考】数式用!$AT$2:$AV$2,0)),10)))</f>
        <v/>
      </c>
      <c r="AN1034" s="428" t="e">
        <f>IF($L$18="", "", VLOOKUP(Z1034,【参考】数式用!$A$4:$M$54,13,FALSE))</f>
        <v>#N/A</v>
      </c>
      <c r="AO1034" s="46" t="e">
        <f>VLOOKUP(Z1034,【参考】数式用!$A$2:$N$54,14,FALSE)</f>
        <v>#N/A</v>
      </c>
    </row>
    <row r="1035" spans="1:41" ht="50" customHeight="1">
      <c r="A1035" s="495">
        <f t="shared" si="202"/>
        <v>978</v>
      </c>
      <c r="B1035" s="542"/>
      <c r="C1035" s="543"/>
      <c r="D1035" s="543"/>
      <c r="E1035" s="543"/>
      <c r="F1035" s="543"/>
      <c r="G1035" s="543"/>
      <c r="H1035" s="543"/>
      <c r="I1035" s="543"/>
      <c r="J1035" s="543"/>
      <c r="K1035" s="543"/>
      <c r="L1035" s="536"/>
      <c r="M1035" s="537"/>
      <c r="N1035" s="537"/>
      <c r="O1035" s="537"/>
      <c r="P1035" s="538"/>
      <c r="Q1035" s="502" t="s">
        <v>191</v>
      </c>
      <c r="R1035" s="503"/>
      <c r="S1035" s="503"/>
      <c r="T1035" s="503"/>
      <c r="U1035" s="504"/>
      <c r="V1035" s="284"/>
      <c r="W1035" s="499" t="str" cm="1">
        <f t="array" ref="W1035">_xlfn.IFS(AND(B1035="",Z1035=""),"事業所番号及びサービス名を入力してください。",AND(B1035="",Z1035&lt;&gt;""),"事業所番号を入力してください。",AND(B1035&lt;&gt;"",Z1035=""),"サービス名を入力してください。",AND(B1035&lt;&gt;"",Z1035&lt;&gt;""),IF(LEFT(B1035,2)="23",IFERROR(VLOOKUP(B1035&amp;Z1035,事業所一覧!$A$2:$D$44337,4,FALSE),"事業所番号若しくはサービス名に誤りがないか確認してください。"),"愛知県外の事業所は手入力してください。"))</f>
        <v>事業所番号及びサービス名を入力してください。</v>
      </c>
      <c r="X1035" s="500"/>
      <c r="Y1035" s="501"/>
      <c r="Z1035" s="511"/>
      <c r="AA1035" s="511"/>
      <c r="AB1035" s="511"/>
      <c r="AC1035" s="348" t="str">
        <f>IFERROR(VLOOKUP(Z1035,【参考】数式用!$A$4:$B$54,2,FALSE),"")</f>
        <v/>
      </c>
      <c r="AD1035" s="221"/>
      <c r="AE1035" s="220" t="str">
        <f>IF(B1035="","",IF(AO1035="総合事業","数式を削除して手入力",IFERROR(INDEX(【参考】数式用!$AT$3:$AV$452,MATCH(Q1035&amp;V1035,【参考】数式用!$AS$3:$AS$452,0),MATCH(VLOOKUP(Z1035,【参考】数式用!$AW$2:$AX$53,2,FALSE),【参考】数式用!$AT$2:$AV$2,0)),10)))</f>
        <v/>
      </c>
      <c r="AN1035" s="428" t="e">
        <f>IF($L$18="", "", VLOOKUP(Z1035,【参考】数式用!$A$4:$M$54,13,FALSE))</f>
        <v>#N/A</v>
      </c>
      <c r="AO1035" s="46" t="e">
        <f>VLOOKUP(Z1035,【参考】数式用!$A$2:$N$54,14,FALSE)</f>
        <v>#N/A</v>
      </c>
    </row>
    <row r="1036" spans="1:41" ht="50" customHeight="1">
      <c r="A1036" s="495">
        <f t="shared" si="202"/>
        <v>979</v>
      </c>
      <c r="B1036" s="542"/>
      <c r="C1036" s="543"/>
      <c r="D1036" s="543"/>
      <c r="E1036" s="543"/>
      <c r="F1036" s="543"/>
      <c r="G1036" s="543"/>
      <c r="H1036" s="543"/>
      <c r="I1036" s="543"/>
      <c r="J1036" s="543"/>
      <c r="K1036" s="543"/>
      <c r="L1036" s="536"/>
      <c r="M1036" s="537"/>
      <c r="N1036" s="537"/>
      <c r="O1036" s="537"/>
      <c r="P1036" s="538"/>
      <c r="Q1036" s="502" t="s">
        <v>191</v>
      </c>
      <c r="R1036" s="503"/>
      <c r="S1036" s="503"/>
      <c r="T1036" s="503"/>
      <c r="U1036" s="504"/>
      <c r="V1036" s="284"/>
      <c r="W1036" s="499" t="str" cm="1">
        <f t="array" ref="W1036">_xlfn.IFS(AND(B1036="",Z1036=""),"事業所番号及びサービス名を入力してください。",AND(B1036="",Z1036&lt;&gt;""),"事業所番号を入力してください。",AND(B1036&lt;&gt;"",Z1036=""),"サービス名を入力してください。",AND(B1036&lt;&gt;"",Z1036&lt;&gt;""),IF(LEFT(B1036,2)="23",IFERROR(VLOOKUP(B1036&amp;Z1036,事業所一覧!$A$2:$D$44337,4,FALSE),"事業所番号若しくはサービス名に誤りがないか確認してください。"),"愛知県外の事業所は手入力してください。"))</f>
        <v>事業所番号及びサービス名を入力してください。</v>
      </c>
      <c r="X1036" s="500"/>
      <c r="Y1036" s="501"/>
      <c r="Z1036" s="511"/>
      <c r="AA1036" s="511"/>
      <c r="AB1036" s="511"/>
      <c r="AC1036" s="348" t="str">
        <f>IFERROR(VLOOKUP(Z1036,【参考】数式用!$A$4:$B$54,2,FALSE),"")</f>
        <v/>
      </c>
      <c r="AD1036" s="221"/>
      <c r="AE1036" s="220" t="str">
        <f>IF(B1036="","",IF(AO1036="総合事業","数式を削除して手入力",IFERROR(INDEX(【参考】数式用!$AT$3:$AV$452,MATCH(Q1036&amp;V1036,【参考】数式用!$AS$3:$AS$452,0),MATCH(VLOOKUP(Z1036,【参考】数式用!$AW$2:$AX$53,2,FALSE),【参考】数式用!$AT$2:$AV$2,0)),10)))</f>
        <v/>
      </c>
      <c r="AN1036" s="428" t="e">
        <f>IF($L$18="", "", VLOOKUP(Z1036,【参考】数式用!$A$4:$M$54,13,FALSE))</f>
        <v>#N/A</v>
      </c>
      <c r="AO1036" s="46" t="e">
        <f>VLOOKUP(Z1036,【参考】数式用!$A$2:$N$54,14,FALSE)</f>
        <v>#N/A</v>
      </c>
    </row>
    <row r="1037" spans="1:41" ht="50" customHeight="1">
      <c r="A1037" s="495">
        <f t="shared" si="202"/>
        <v>980</v>
      </c>
      <c r="B1037" s="542"/>
      <c r="C1037" s="543"/>
      <c r="D1037" s="543"/>
      <c r="E1037" s="543"/>
      <c r="F1037" s="543"/>
      <c r="G1037" s="543"/>
      <c r="H1037" s="543"/>
      <c r="I1037" s="543"/>
      <c r="J1037" s="543"/>
      <c r="K1037" s="543"/>
      <c r="L1037" s="536"/>
      <c r="M1037" s="537"/>
      <c r="N1037" s="537"/>
      <c r="O1037" s="537"/>
      <c r="P1037" s="538"/>
      <c r="Q1037" s="502" t="s">
        <v>191</v>
      </c>
      <c r="R1037" s="503"/>
      <c r="S1037" s="503"/>
      <c r="T1037" s="503"/>
      <c r="U1037" s="504"/>
      <c r="V1037" s="284"/>
      <c r="W1037" s="499" t="str" cm="1">
        <f t="array" ref="W1037">_xlfn.IFS(AND(B1037="",Z1037=""),"事業所番号及びサービス名を入力してください。",AND(B1037="",Z1037&lt;&gt;""),"事業所番号を入力してください。",AND(B1037&lt;&gt;"",Z1037=""),"サービス名を入力してください。",AND(B1037&lt;&gt;"",Z1037&lt;&gt;""),IF(LEFT(B1037,2)="23",IFERROR(VLOOKUP(B1037&amp;Z1037,事業所一覧!$A$2:$D$44337,4,FALSE),"事業所番号若しくはサービス名に誤りがないか確認してください。"),"愛知県外の事業所は手入力してください。"))</f>
        <v>事業所番号及びサービス名を入力してください。</v>
      </c>
      <c r="X1037" s="500"/>
      <c r="Y1037" s="501"/>
      <c r="Z1037" s="511"/>
      <c r="AA1037" s="511"/>
      <c r="AB1037" s="511"/>
      <c r="AC1037" s="348" t="str">
        <f>IFERROR(VLOOKUP(Z1037,【参考】数式用!$A$4:$B$54,2,FALSE),"")</f>
        <v/>
      </c>
      <c r="AD1037" s="221"/>
      <c r="AE1037" s="220" t="str">
        <f>IF(B1037="","",IF(AO1037="総合事業","数式を削除して手入力",IFERROR(INDEX(【参考】数式用!$AT$3:$AV$452,MATCH(Q1037&amp;V1037,【参考】数式用!$AS$3:$AS$452,0),MATCH(VLOOKUP(Z1037,【参考】数式用!$AW$2:$AX$53,2,FALSE),【参考】数式用!$AT$2:$AV$2,0)),10)))</f>
        <v/>
      </c>
      <c r="AN1037" s="428" t="e">
        <f>IF($L$18="", "", VLOOKUP(Z1037,【参考】数式用!$A$4:$M$54,13,FALSE))</f>
        <v>#N/A</v>
      </c>
      <c r="AO1037" s="46" t="e">
        <f>VLOOKUP(Z1037,【参考】数式用!$A$2:$N$54,14,FALSE)</f>
        <v>#N/A</v>
      </c>
    </row>
    <row r="1038" spans="1:41" ht="50" customHeight="1">
      <c r="A1038" s="495">
        <f t="shared" si="202"/>
        <v>981</v>
      </c>
      <c r="B1038" s="542"/>
      <c r="C1038" s="543"/>
      <c r="D1038" s="543"/>
      <c r="E1038" s="543"/>
      <c r="F1038" s="543"/>
      <c r="G1038" s="543"/>
      <c r="H1038" s="543"/>
      <c r="I1038" s="543"/>
      <c r="J1038" s="543"/>
      <c r="K1038" s="543"/>
      <c r="L1038" s="536"/>
      <c r="M1038" s="537"/>
      <c r="N1038" s="537"/>
      <c r="O1038" s="537"/>
      <c r="P1038" s="538"/>
      <c r="Q1038" s="502" t="s">
        <v>191</v>
      </c>
      <c r="R1038" s="503"/>
      <c r="S1038" s="503"/>
      <c r="T1038" s="503"/>
      <c r="U1038" s="504"/>
      <c r="V1038" s="284"/>
      <c r="W1038" s="499" t="str" cm="1">
        <f t="array" ref="W1038">_xlfn.IFS(AND(B1038="",Z1038=""),"事業所番号及びサービス名を入力してください。",AND(B1038="",Z1038&lt;&gt;""),"事業所番号を入力してください。",AND(B1038&lt;&gt;"",Z1038=""),"サービス名を入力してください。",AND(B1038&lt;&gt;"",Z1038&lt;&gt;""),IF(LEFT(B1038,2)="23",IFERROR(VLOOKUP(B1038&amp;Z1038,事業所一覧!$A$2:$D$44337,4,FALSE),"事業所番号若しくはサービス名に誤りがないか確認してください。"),"愛知県外の事業所は手入力してください。"))</f>
        <v>事業所番号及びサービス名を入力してください。</v>
      </c>
      <c r="X1038" s="500"/>
      <c r="Y1038" s="501"/>
      <c r="Z1038" s="511"/>
      <c r="AA1038" s="511"/>
      <c r="AB1038" s="511"/>
      <c r="AC1038" s="348" t="str">
        <f>IFERROR(VLOOKUP(Z1038,【参考】数式用!$A$4:$B$54,2,FALSE),"")</f>
        <v/>
      </c>
      <c r="AD1038" s="221"/>
      <c r="AE1038" s="220" t="str">
        <f>IF(B1038="","",IF(AO1038="総合事業","数式を削除して手入力",IFERROR(INDEX(【参考】数式用!$AT$3:$AV$452,MATCH(Q1038&amp;V1038,【参考】数式用!$AS$3:$AS$452,0),MATCH(VLOOKUP(Z1038,【参考】数式用!$AW$2:$AX$53,2,FALSE),【参考】数式用!$AT$2:$AV$2,0)),10)))</f>
        <v/>
      </c>
      <c r="AN1038" s="428" t="e">
        <f>IF($L$18="", "", VLOOKUP(Z1038,【参考】数式用!$A$4:$M$54,13,FALSE))</f>
        <v>#N/A</v>
      </c>
      <c r="AO1038" s="46" t="e">
        <f>VLOOKUP(Z1038,【参考】数式用!$A$2:$N$54,14,FALSE)</f>
        <v>#N/A</v>
      </c>
    </row>
    <row r="1039" spans="1:41" ht="50" customHeight="1">
      <c r="A1039" s="495">
        <f t="shared" si="202"/>
        <v>982</v>
      </c>
      <c r="B1039" s="542"/>
      <c r="C1039" s="543"/>
      <c r="D1039" s="543"/>
      <c r="E1039" s="543"/>
      <c r="F1039" s="543"/>
      <c r="G1039" s="543"/>
      <c r="H1039" s="543"/>
      <c r="I1039" s="543"/>
      <c r="J1039" s="543"/>
      <c r="K1039" s="543"/>
      <c r="L1039" s="536"/>
      <c r="M1039" s="537"/>
      <c r="N1039" s="537"/>
      <c r="O1039" s="537"/>
      <c r="P1039" s="538"/>
      <c r="Q1039" s="502" t="s">
        <v>191</v>
      </c>
      <c r="R1039" s="503"/>
      <c r="S1039" s="503"/>
      <c r="T1039" s="503"/>
      <c r="U1039" s="504"/>
      <c r="V1039" s="284"/>
      <c r="W1039" s="499" t="str" cm="1">
        <f t="array" ref="W1039">_xlfn.IFS(AND(B1039="",Z1039=""),"事業所番号及びサービス名を入力してください。",AND(B1039="",Z1039&lt;&gt;""),"事業所番号を入力してください。",AND(B1039&lt;&gt;"",Z1039=""),"サービス名を入力してください。",AND(B1039&lt;&gt;"",Z1039&lt;&gt;""),IF(LEFT(B1039,2)="23",IFERROR(VLOOKUP(B1039&amp;Z1039,事業所一覧!$A$2:$D$44337,4,FALSE),"事業所番号若しくはサービス名に誤りがないか確認してください。"),"愛知県外の事業所は手入力してください。"))</f>
        <v>事業所番号及びサービス名を入力してください。</v>
      </c>
      <c r="X1039" s="500"/>
      <c r="Y1039" s="501"/>
      <c r="Z1039" s="511"/>
      <c r="AA1039" s="511"/>
      <c r="AB1039" s="511"/>
      <c r="AC1039" s="348" t="str">
        <f>IFERROR(VLOOKUP(Z1039,【参考】数式用!$A$4:$B$54,2,FALSE),"")</f>
        <v/>
      </c>
      <c r="AD1039" s="221"/>
      <c r="AE1039" s="220" t="str">
        <f>IF(B1039="","",IF(AO1039="総合事業","数式を削除して手入力",IFERROR(INDEX(【参考】数式用!$AT$3:$AV$452,MATCH(Q1039&amp;V1039,【参考】数式用!$AS$3:$AS$452,0),MATCH(VLOOKUP(Z1039,【参考】数式用!$AW$2:$AX$53,2,FALSE),【参考】数式用!$AT$2:$AV$2,0)),10)))</f>
        <v/>
      </c>
      <c r="AN1039" s="428" t="e">
        <f>IF($L$18="", "", VLOOKUP(Z1039,【参考】数式用!$A$4:$M$54,13,FALSE))</f>
        <v>#N/A</v>
      </c>
      <c r="AO1039" s="46" t="e">
        <f>VLOOKUP(Z1039,【参考】数式用!$A$2:$N$54,14,FALSE)</f>
        <v>#N/A</v>
      </c>
    </row>
    <row r="1040" spans="1:41" ht="50" customHeight="1">
      <c r="A1040" s="495">
        <f t="shared" si="202"/>
        <v>983</v>
      </c>
      <c r="B1040" s="542"/>
      <c r="C1040" s="543"/>
      <c r="D1040" s="543"/>
      <c r="E1040" s="543"/>
      <c r="F1040" s="543"/>
      <c r="G1040" s="543"/>
      <c r="H1040" s="543"/>
      <c r="I1040" s="543"/>
      <c r="J1040" s="543"/>
      <c r="K1040" s="543"/>
      <c r="L1040" s="536"/>
      <c r="M1040" s="537"/>
      <c r="N1040" s="537"/>
      <c r="O1040" s="537"/>
      <c r="P1040" s="538"/>
      <c r="Q1040" s="502" t="s">
        <v>191</v>
      </c>
      <c r="R1040" s="503"/>
      <c r="S1040" s="503"/>
      <c r="T1040" s="503"/>
      <c r="U1040" s="504"/>
      <c r="V1040" s="284"/>
      <c r="W1040" s="499" t="str" cm="1">
        <f t="array" ref="W1040">_xlfn.IFS(AND(B1040="",Z1040=""),"事業所番号及びサービス名を入力してください。",AND(B1040="",Z1040&lt;&gt;""),"事業所番号を入力してください。",AND(B1040&lt;&gt;"",Z1040=""),"サービス名を入力してください。",AND(B1040&lt;&gt;"",Z1040&lt;&gt;""),IF(LEFT(B1040,2)="23",IFERROR(VLOOKUP(B1040&amp;Z1040,事業所一覧!$A$2:$D$44337,4,FALSE),"事業所番号若しくはサービス名に誤りがないか確認してください。"),"愛知県外の事業所は手入力してください。"))</f>
        <v>事業所番号及びサービス名を入力してください。</v>
      </c>
      <c r="X1040" s="500"/>
      <c r="Y1040" s="501"/>
      <c r="Z1040" s="511"/>
      <c r="AA1040" s="511"/>
      <c r="AB1040" s="511"/>
      <c r="AC1040" s="348" t="str">
        <f>IFERROR(VLOOKUP(Z1040,【参考】数式用!$A$4:$B$54,2,FALSE),"")</f>
        <v/>
      </c>
      <c r="AD1040" s="221"/>
      <c r="AE1040" s="220" t="str">
        <f>IF(B1040="","",IF(AO1040="総合事業","数式を削除して手入力",IFERROR(INDEX(【参考】数式用!$AT$3:$AV$452,MATCH(Q1040&amp;V1040,【参考】数式用!$AS$3:$AS$452,0),MATCH(VLOOKUP(Z1040,【参考】数式用!$AW$2:$AX$53,2,FALSE),【参考】数式用!$AT$2:$AV$2,0)),10)))</f>
        <v/>
      </c>
      <c r="AN1040" s="428" t="e">
        <f>IF($L$18="", "", VLOOKUP(Z1040,【参考】数式用!$A$4:$M$54,13,FALSE))</f>
        <v>#N/A</v>
      </c>
      <c r="AO1040" s="46" t="e">
        <f>VLOOKUP(Z1040,【参考】数式用!$A$2:$N$54,14,FALSE)</f>
        <v>#N/A</v>
      </c>
    </row>
    <row r="1041" spans="1:41" ht="50" customHeight="1">
      <c r="A1041" s="495">
        <f t="shared" si="202"/>
        <v>984</v>
      </c>
      <c r="B1041" s="542"/>
      <c r="C1041" s="543"/>
      <c r="D1041" s="543"/>
      <c r="E1041" s="543"/>
      <c r="F1041" s="543"/>
      <c r="G1041" s="543"/>
      <c r="H1041" s="543"/>
      <c r="I1041" s="543"/>
      <c r="J1041" s="543"/>
      <c r="K1041" s="543"/>
      <c r="L1041" s="536"/>
      <c r="M1041" s="537"/>
      <c r="N1041" s="537"/>
      <c r="O1041" s="537"/>
      <c r="P1041" s="538"/>
      <c r="Q1041" s="502" t="s">
        <v>191</v>
      </c>
      <c r="R1041" s="503"/>
      <c r="S1041" s="503"/>
      <c r="T1041" s="503"/>
      <c r="U1041" s="504"/>
      <c r="V1041" s="284"/>
      <c r="W1041" s="499" t="str" cm="1">
        <f t="array" ref="W1041">_xlfn.IFS(AND(B1041="",Z1041=""),"事業所番号及びサービス名を入力してください。",AND(B1041="",Z1041&lt;&gt;""),"事業所番号を入力してください。",AND(B1041&lt;&gt;"",Z1041=""),"サービス名を入力してください。",AND(B1041&lt;&gt;"",Z1041&lt;&gt;""),IF(LEFT(B1041,2)="23",IFERROR(VLOOKUP(B1041&amp;Z1041,事業所一覧!$A$2:$D$44337,4,FALSE),"事業所番号若しくはサービス名に誤りがないか確認してください。"),"愛知県外の事業所は手入力してください。"))</f>
        <v>事業所番号及びサービス名を入力してください。</v>
      </c>
      <c r="X1041" s="500"/>
      <c r="Y1041" s="501"/>
      <c r="Z1041" s="511"/>
      <c r="AA1041" s="511"/>
      <c r="AB1041" s="511"/>
      <c r="AC1041" s="348" t="str">
        <f>IFERROR(VLOOKUP(Z1041,【参考】数式用!$A$4:$B$54,2,FALSE),"")</f>
        <v/>
      </c>
      <c r="AD1041" s="221"/>
      <c r="AE1041" s="220" t="str">
        <f>IF(B1041="","",IF(AO1041="総合事業","数式を削除して手入力",IFERROR(INDEX(【参考】数式用!$AT$3:$AV$452,MATCH(Q1041&amp;V1041,【参考】数式用!$AS$3:$AS$452,0),MATCH(VLOOKUP(Z1041,【参考】数式用!$AW$2:$AX$53,2,FALSE),【参考】数式用!$AT$2:$AV$2,0)),10)))</f>
        <v/>
      </c>
      <c r="AN1041" s="428" t="e">
        <f>IF($L$18="", "", VLOOKUP(Z1041,【参考】数式用!$A$4:$M$54,13,FALSE))</f>
        <v>#N/A</v>
      </c>
      <c r="AO1041" s="46" t="e">
        <f>VLOOKUP(Z1041,【参考】数式用!$A$2:$N$54,14,FALSE)</f>
        <v>#N/A</v>
      </c>
    </row>
    <row r="1042" spans="1:41" ht="50" customHeight="1">
      <c r="A1042" s="495">
        <f t="shared" si="202"/>
        <v>985</v>
      </c>
      <c r="B1042" s="542"/>
      <c r="C1042" s="543"/>
      <c r="D1042" s="543"/>
      <c r="E1042" s="543"/>
      <c r="F1042" s="543"/>
      <c r="G1042" s="543"/>
      <c r="H1042" s="543"/>
      <c r="I1042" s="543"/>
      <c r="J1042" s="543"/>
      <c r="K1042" s="543"/>
      <c r="L1042" s="536"/>
      <c r="M1042" s="537"/>
      <c r="N1042" s="537"/>
      <c r="O1042" s="537"/>
      <c r="P1042" s="538"/>
      <c r="Q1042" s="502" t="s">
        <v>191</v>
      </c>
      <c r="R1042" s="503"/>
      <c r="S1042" s="503"/>
      <c r="T1042" s="503"/>
      <c r="U1042" s="504"/>
      <c r="V1042" s="284"/>
      <c r="W1042" s="499" t="str" cm="1">
        <f t="array" ref="W1042">_xlfn.IFS(AND(B1042="",Z1042=""),"事業所番号及びサービス名を入力してください。",AND(B1042="",Z1042&lt;&gt;""),"事業所番号を入力してください。",AND(B1042&lt;&gt;"",Z1042=""),"サービス名を入力してください。",AND(B1042&lt;&gt;"",Z1042&lt;&gt;""),IF(LEFT(B1042,2)="23",IFERROR(VLOOKUP(B1042&amp;Z1042,事業所一覧!$A$2:$D$44337,4,FALSE),"事業所番号若しくはサービス名に誤りがないか確認してください。"),"愛知県外の事業所は手入力してください。"))</f>
        <v>事業所番号及びサービス名を入力してください。</v>
      </c>
      <c r="X1042" s="500"/>
      <c r="Y1042" s="501"/>
      <c r="Z1042" s="511"/>
      <c r="AA1042" s="511"/>
      <c r="AB1042" s="511"/>
      <c r="AC1042" s="348" t="str">
        <f>IFERROR(VLOOKUP(Z1042,【参考】数式用!$A$4:$B$54,2,FALSE),"")</f>
        <v/>
      </c>
      <c r="AD1042" s="221"/>
      <c r="AE1042" s="220" t="str">
        <f>IF(B1042="","",IF(AO1042="総合事業","数式を削除して手入力",IFERROR(INDEX(【参考】数式用!$AT$3:$AV$452,MATCH(Q1042&amp;V1042,【参考】数式用!$AS$3:$AS$452,0),MATCH(VLOOKUP(Z1042,【参考】数式用!$AW$2:$AX$53,2,FALSE),【参考】数式用!$AT$2:$AV$2,0)),10)))</f>
        <v/>
      </c>
      <c r="AN1042" s="428" t="e">
        <f>IF($L$18="", "", VLOOKUP(Z1042,【参考】数式用!$A$4:$M$54,13,FALSE))</f>
        <v>#N/A</v>
      </c>
      <c r="AO1042" s="46" t="e">
        <f>VLOOKUP(Z1042,【参考】数式用!$A$2:$N$54,14,FALSE)</f>
        <v>#N/A</v>
      </c>
    </row>
    <row r="1043" spans="1:41" ht="50" customHeight="1">
      <c r="A1043" s="495">
        <f t="shared" si="202"/>
        <v>986</v>
      </c>
      <c r="B1043" s="542"/>
      <c r="C1043" s="543"/>
      <c r="D1043" s="543"/>
      <c r="E1043" s="543"/>
      <c r="F1043" s="543"/>
      <c r="G1043" s="543"/>
      <c r="H1043" s="543"/>
      <c r="I1043" s="543"/>
      <c r="J1043" s="543"/>
      <c r="K1043" s="543"/>
      <c r="L1043" s="536"/>
      <c r="M1043" s="537"/>
      <c r="N1043" s="537"/>
      <c r="O1043" s="537"/>
      <c r="P1043" s="538"/>
      <c r="Q1043" s="502" t="s">
        <v>191</v>
      </c>
      <c r="R1043" s="503"/>
      <c r="S1043" s="503"/>
      <c r="T1043" s="503"/>
      <c r="U1043" s="504"/>
      <c r="V1043" s="284"/>
      <c r="W1043" s="499" t="str" cm="1">
        <f t="array" ref="W1043">_xlfn.IFS(AND(B1043="",Z1043=""),"事業所番号及びサービス名を入力してください。",AND(B1043="",Z1043&lt;&gt;""),"事業所番号を入力してください。",AND(B1043&lt;&gt;"",Z1043=""),"サービス名を入力してください。",AND(B1043&lt;&gt;"",Z1043&lt;&gt;""),IF(LEFT(B1043,2)="23",IFERROR(VLOOKUP(B1043&amp;Z1043,事業所一覧!$A$2:$D$44337,4,FALSE),"事業所番号若しくはサービス名に誤りがないか確認してください。"),"愛知県外の事業所は手入力してください。"))</f>
        <v>事業所番号及びサービス名を入力してください。</v>
      </c>
      <c r="X1043" s="500"/>
      <c r="Y1043" s="501"/>
      <c r="Z1043" s="511"/>
      <c r="AA1043" s="511"/>
      <c r="AB1043" s="511"/>
      <c r="AC1043" s="348" t="str">
        <f>IFERROR(VLOOKUP(Z1043,【参考】数式用!$A$4:$B$54,2,FALSE),"")</f>
        <v/>
      </c>
      <c r="AD1043" s="221"/>
      <c r="AE1043" s="220" t="str">
        <f>IF(B1043="","",IF(AO1043="総合事業","数式を削除して手入力",IFERROR(INDEX(【参考】数式用!$AT$3:$AV$452,MATCH(Q1043&amp;V1043,【参考】数式用!$AS$3:$AS$452,0),MATCH(VLOOKUP(Z1043,【参考】数式用!$AW$2:$AX$53,2,FALSE),【参考】数式用!$AT$2:$AV$2,0)),10)))</f>
        <v/>
      </c>
      <c r="AN1043" s="428" t="e">
        <f>IF($L$18="", "", VLOOKUP(Z1043,【参考】数式用!$A$4:$M$54,13,FALSE))</f>
        <v>#N/A</v>
      </c>
      <c r="AO1043" s="46" t="e">
        <f>VLOOKUP(Z1043,【参考】数式用!$A$2:$N$54,14,FALSE)</f>
        <v>#N/A</v>
      </c>
    </row>
    <row r="1044" spans="1:41" ht="50" customHeight="1">
      <c r="A1044" s="495">
        <f t="shared" si="202"/>
        <v>987</v>
      </c>
      <c r="B1044" s="542"/>
      <c r="C1044" s="543"/>
      <c r="D1044" s="543"/>
      <c r="E1044" s="543"/>
      <c r="F1044" s="543"/>
      <c r="G1044" s="543"/>
      <c r="H1044" s="543"/>
      <c r="I1044" s="543"/>
      <c r="J1044" s="543"/>
      <c r="K1044" s="543"/>
      <c r="L1044" s="536"/>
      <c r="M1044" s="537"/>
      <c r="N1044" s="537"/>
      <c r="O1044" s="537"/>
      <c r="P1044" s="538"/>
      <c r="Q1044" s="502" t="s">
        <v>191</v>
      </c>
      <c r="R1044" s="503"/>
      <c r="S1044" s="503"/>
      <c r="T1044" s="503"/>
      <c r="U1044" s="504"/>
      <c r="V1044" s="284"/>
      <c r="W1044" s="499" t="str" cm="1">
        <f t="array" ref="W1044">_xlfn.IFS(AND(B1044="",Z1044=""),"事業所番号及びサービス名を入力してください。",AND(B1044="",Z1044&lt;&gt;""),"事業所番号を入力してください。",AND(B1044&lt;&gt;"",Z1044=""),"サービス名を入力してください。",AND(B1044&lt;&gt;"",Z1044&lt;&gt;""),IF(LEFT(B1044,2)="23",IFERROR(VLOOKUP(B1044&amp;Z1044,事業所一覧!$A$2:$D$44337,4,FALSE),"事業所番号若しくはサービス名に誤りがないか確認してください。"),"愛知県外の事業所は手入力してください。"))</f>
        <v>事業所番号及びサービス名を入力してください。</v>
      </c>
      <c r="X1044" s="500"/>
      <c r="Y1044" s="501"/>
      <c r="Z1044" s="511"/>
      <c r="AA1044" s="511"/>
      <c r="AB1044" s="511"/>
      <c r="AC1044" s="348" t="str">
        <f>IFERROR(VLOOKUP(Z1044,【参考】数式用!$A$4:$B$54,2,FALSE),"")</f>
        <v/>
      </c>
      <c r="AD1044" s="221"/>
      <c r="AE1044" s="220" t="str">
        <f>IF(B1044="","",IF(AO1044="総合事業","数式を削除して手入力",IFERROR(INDEX(【参考】数式用!$AT$3:$AV$452,MATCH(Q1044&amp;V1044,【参考】数式用!$AS$3:$AS$452,0),MATCH(VLOOKUP(Z1044,【参考】数式用!$AW$2:$AX$53,2,FALSE),【参考】数式用!$AT$2:$AV$2,0)),10)))</f>
        <v/>
      </c>
      <c r="AN1044" s="428" t="e">
        <f>IF($L$18="", "", VLOOKUP(Z1044,【参考】数式用!$A$4:$M$54,13,FALSE))</f>
        <v>#N/A</v>
      </c>
      <c r="AO1044" s="46" t="e">
        <f>VLOOKUP(Z1044,【参考】数式用!$A$2:$N$54,14,FALSE)</f>
        <v>#N/A</v>
      </c>
    </row>
    <row r="1045" spans="1:41" ht="50" customHeight="1">
      <c r="A1045" s="495">
        <f t="shared" si="202"/>
        <v>988</v>
      </c>
      <c r="B1045" s="542"/>
      <c r="C1045" s="543"/>
      <c r="D1045" s="543"/>
      <c r="E1045" s="543"/>
      <c r="F1045" s="543"/>
      <c r="G1045" s="543"/>
      <c r="H1045" s="543"/>
      <c r="I1045" s="543"/>
      <c r="J1045" s="543"/>
      <c r="K1045" s="543"/>
      <c r="L1045" s="536"/>
      <c r="M1045" s="537"/>
      <c r="N1045" s="537"/>
      <c r="O1045" s="537"/>
      <c r="P1045" s="538"/>
      <c r="Q1045" s="502" t="s">
        <v>191</v>
      </c>
      <c r="R1045" s="503"/>
      <c r="S1045" s="503"/>
      <c r="T1045" s="503"/>
      <c r="U1045" s="504"/>
      <c r="V1045" s="284"/>
      <c r="W1045" s="499" t="str" cm="1">
        <f t="array" ref="W1045">_xlfn.IFS(AND(B1045="",Z1045=""),"事業所番号及びサービス名を入力してください。",AND(B1045="",Z1045&lt;&gt;""),"事業所番号を入力してください。",AND(B1045&lt;&gt;"",Z1045=""),"サービス名を入力してください。",AND(B1045&lt;&gt;"",Z1045&lt;&gt;""),IF(LEFT(B1045,2)="23",IFERROR(VLOOKUP(B1045&amp;Z1045,事業所一覧!$A$2:$D$44337,4,FALSE),"事業所番号若しくはサービス名に誤りがないか確認してください。"),"愛知県外の事業所は手入力してください。"))</f>
        <v>事業所番号及びサービス名を入力してください。</v>
      </c>
      <c r="X1045" s="500"/>
      <c r="Y1045" s="501"/>
      <c r="Z1045" s="511"/>
      <c r="AA1045" s="511"/>
      <c r="AB1045" s="511"/>
      <c r="AC1045" s="348" t="str">
        <f>IFERROR(VLOOKUP(Z1045,【参考】数式用!$A$4:$B$54,2,FALSE),"")</f>
        <v/>
      </c>
      <c r="AD1045" s="221"/>
      <c r="AE1045" s="220" t="str">
        <f>IF(B1045="","",IF(AO1045="総合事業","数式を削除して手入力",IFERROR(INDEX(【参考】数式用!$AT$3:$AV$452,MATCH(Q1045&amp;V1045,【参考】数式用!$AS$3:$AS$452,0),MATCH(VLOOKUP(Z1045,【参考】数式用!$AW$2:$AX$53,2,FALSE),【参考】数式用!$AT$2:$AV$2,0)),10)))</f>
        <v/>
      </c>
      <c r="AN1045" s="428" t="e">
        <f>IF($L$18="", "", VLOOKUP(Z1045,【参考】数式用!$A$4:$M$54,13,FALSE))</f>
        <v>#N/A</v>
      </c>
      <c r="AO1045" s="46" t="e">
        <f>VLOOKUP(Z1045,【参考】数式用!$A$2:$N$54,14,FALSE)</f>
        <v>#N/A</v>
      </c>
    </row>
    <row r="1046" spans="1:41" ht="50" customHeight="1">
      <c r="A1046" s="495">
        <f t="shared" ref="A1046:A1056" si="203">A1045+1</f>
        <v>989</v>
      </c>
      <c r="B1046" s="542"/>
      <c r="C1046" s="543"/>
      <c r="D1046" s="543"/>
      <c r="E1046" s="543"/>
      <c r="F1046" s="543"/>
      <c r="G1046" s="543"/>
      <c r="H1046" s="543"/>
      <c r="I1046" s="543"/>
      <c r="J1046" s="543"/>
      <c r="K1046" s="543"/>
      <c r="L1046" s="536"/>
      <c r="M1046" s="537"/>
      <c r="N1046" s="537"/>
      <c r="O1046" s="537"/>
      <c r="P1046" s="538"/>
      <c r="Q1046" s="502" t="s">
        <v>191</v>
      </c>
      <c r="R1046" s="503"/>
      <c r="S1046" s="503"/>
      <c r="T1046" s="503"/>
      <c r="U1046" s="504"/>
      <c r="V1046" s="284"/>
      <c r="W1046" s="499" t="str" cm="1">
        <f t="array" ref="W1046">_xlfn.IFS(AND(B1046="",Z1046=""),"事業所番号及びサービス名を入力してください。",AND(B1046="",Z1046&lt;&gt;""),"事業所番号を入力してください。",AND(B1046&lt;&gt;"",Z1046=""),"サービス名を入力してください。",AND(B1046&lt;&gt;"",Z1046&lt;&gt;""),IF(LEFT(B1046,2)="23",IFERROR(VLOOKUP(B1046&amp;Z1046,事業所一覧!$A$2:$D$44337,4,FALSE),"事業所番号若しくはサービス名に誤りがないか確認してください。"),"愛知県外の事業所は手入力してください。"))</f>
        <v>事業所番号及びサービス名を入力してください。</v>
      </c>
      <c r="X1046" s="500"/>
      <c r="Y1046" s="501"/>
      <c r="Z1046" s="511"/>
      <c r="AA1046" s="511"/>
      <c r="AB1046" s="511"/>
      <c r="AC1046" s="348" t="str">
        <f>IFERROR(VLOOKUP(Z1046,【参考】数式用!$A$4:$B$54,2,FALSE),"")</f>
        <v/>
      </c>
      <c r="AD1046" s="221"/>
      <c r="AE1046" s="220" t="str">
        <f>IF(B1046="","",IF(AO1046="総合事業","数式を削除して手入力",IFERROR(INDEX(【参考】数式用!$AT$3:$AV$452,MATCH(Q1046&amp;V1046,【参考】数式用!$AS$3:$AS$452,0),MATCH(VLOOKUP(Z1046,【参考】数式用!$AW$2:$AX$53,2,FALSE),【参考】数式用!$AT$2:$AV$2,0)),10)))</f>
        <v/>
      </c>
      <c r="AN1046" s="428" t="e">
        <f>IF($L$18="", "", VLOOKUP(Z1046,【参考】数式用!$A$4:$M$54,13,FALSE))</f>
        <v>#N/A</v>
      </c>
      <c r="AO1046" s="46" t="e">
        <f>VLOOKUP(Z1046,【参考】数式用!$A$2:$N$54,14,FALSE)</f>
        <v>#N/A</v>
      </c>
    </row>
    <row r="1047" spans="1:41" ht="50" customHeight="1">
      <c r="A1047" s="495">
        <f t="shared" si="203"/>
        <v>990</v>
      </c>
      <c r="B1047" s="542"/>
      <c r="C1047" s="543"/>
      <c r="D1047" s="543"/>
      <c r="E1047" s="543"/>
      <c r="F1047" s="543"/>
      <c r="G1047" s="543"/>
      <c r="H1047" s="543"/>
      <c r="I1047" s="543"/>
      <c r="J1047" s="543"/>
      <c r="K1047" s="543"/>
      <c r="L1047" s="536"/>
      <c r="M1047" s="537"/>
      <c r="N1047" s="537"/>
      <c r="O1047" s="537"/>
      <c r="P1047" s="538"/>
      <c r="Q1047" s="502" t="s">
        <v>191</v>
      </c>
      <c r="R1047" s="503"/>
      <c r="S1047" s="503"/>
      <c r="T1047" s="503"/>
      <c r="U1047" s="504"/>
      <c r="V1047" s="284"/>
      <c r="W1047" s="499" t="str" cm="1">
        <f t="array" ref="W1047">_xlfn.IFS(AND(B1047="",Z1047=""),"事業所番号及びサービス名を入力してください。",AND(B1047="",Z1047&lt;&gt;""),"事業所番号を入力してください。",AND(B1047&lt;&gt;"",Z1047=""),"サービス名を入力してください。",AND(B1047&lt;&gt;"",Z1047&lt;&gt;""),IF(LEFT(B1047,2)="23",IFERROR(VLOOKUP(B1047&amp;Z1047,事業所一覧!$A$2:$D$44337,4,FALSE),"事業所番号若しくはサービス名に誤りがないか確認してください。"),"愛知県外の事業所は手入力してください。"))</f>
        <v>事業所番号及びサービス名を入力してください。</v>
      </c>
      <c r="X1047" s="500"/>
      <c r="Y1047" s="501"/>
      <c r="Z1047" s="511"/>
      <c r="AA1047" s="511"/>
      <c r="AB1047" s="511"/>
      <c r="AC1047" s="348" t="str">
        <f>IFERROR(VLOOKUP(Z1047,【参考】数式用!$A$4:$B$54,2,FALSE),"")</f>
        <v/>
      </c>
      <c r="AD1047" s="221"/>
      <c r="AE1047" s="220" t="str">
        <f>IF(B1047="","",IF(AO1047="総合事業","数式を削除して手入力",IFERROR(INDEX(【参考】数式用!$AT$3:$AV$452,MATCH(Q1047&amp;V1047,【参考】数式用!$AS$3:$AS$452,0),MATCH(VLOOKUP(Z1047,【参考】数式用!$AW$2:$AX$53,2,FALSE),【参考】数式用!$AT$2:$AV$2,0)),10)))</f>
        <v/>
      </c>
      <c r="AN1047" s="428" t="e">
        <f>IF($L$18="", "", VLOOKUP(Z1047,【参考】数式用!$A$4:$M$54,13,FALSE))</f>
        <v>#N/A</v>
      </c>
      <c r="AO1047" s="46" t="e">
        <f>VLOOKUP(Z1047,【参考】数式用!$A$2:$N$54,14,FALSE)</f>
        <v>#N/A</v>
      </c>
    </row>
    <row r="1048" spans="1:41" ht="50" customHeight="1">
      <c r="A1048" s="495">
        <f t="shared" si="203"/>
        <v>991</v>
      </c>
      <c r="B1048" s="542"/>
      <c r="C1048" s="543"/>
      <c r="D1048" s="543"/>
      <c r="E1048" s="543"/>
      <c r="F1048" s="543"/>
      <c r="G1048" s="543"/>
      <c r="H1048" s="543"/>
      <c r="I1048" s="543"/>
      <c r="J1048" s="543"/>
      <c r="K1048" s="543"/>
      <c r="L1048" s="536"/>
      <c r="M1048" s="537"/>
      <c r="N1048" s="537"/>
      <c r="O1048" s="537"/>
      <c r="P1048" s="538"/>
      <c r="Q1048" s="502" t="s">
        <v>191</v>
      </c>
      <c r="R1048" s="503"/>
      <c r="S1048" s="503"/>
      <c r="T1048" s="503"/>
      <c r="U1048" s="504"/>
      <c r="V1048" s="284"/>
      <c r="W1048" s="499" t="str" cm="1">
        <f t="array" ref="W1048">_xlfn.IFS(AND(B1048="",Z1048=""),"事業所番号及びサービス名を入力してください。",AND(B1048="",Z1048&lt;&gt;""),"事業所番号を入力してください。",AND(B1048&lt;&gt;"",Z1048=""),"サービス名を入力してください。",AND(B1048&lt;&gt;"",Z1048&lt;&gt;""),IF(LEFT(B1048,2)="23",IFERROR(VLOOKUP(B1048&amp;Z1048,事業所一覧!$A$2:$D$44337,4,FALSE),"事業所番号若しくはサービス名に誤りがないか確認してください。"),"愛知県外の事業所は手入力してください。"))</f>
        <v>事業所番号及びサービス名を入力してください。</v>
      </c>
      <c r="X1048" s="500"/>
      <c r="Y1048" s="501"/>
      <c r="Z1048" s="511"/>
      <c r="AA1048" s="511"/>
      <c r="AB1048" s="511"/>
      <c r="AC1048" s="348" t="str">
        <f>IFERROR(VLOOKUP(Z1048,【参考】数式用!$A$4:$B$54,2,FALSE),"")</f>
        <v/>
      </c>
      <c r="AD1048" s="221"/>
      <c r="AE1048" s="220" t="str">
        <f>IF(B1048="","",IF(AO1048="総合事業","数式を削除して手入力",IFERROR(INDEX(【参考】数式用!$AT$3:$AV$452,MATCH(Q1048&amp;V1048,【参考】数式用!$AS$3:$AS$452,0),MATCH(VLOOKUP(Z1048,【参考】数式用!$AW$2:$AX$53,2,FALSE),【参考】数式用!$AT$2:$AV$2,0)),10)))</f>
        <v/>
      </c>
      <c r="AN1048" s="428" t="e">
        <f>IF($L$18="", "", VLOOKUP(Z1048,【参考】数式用!$A$4:$M$54,13,FALSE))</f>
        <v>#N/A</v>
      </c>
      <c r="AO1048" s="46" t="e">
        <f>VLOOKUP(Z1048,【参考】数式用!$A$2:$N$54,14,FALSE)</f>
        <v>#N/A</v>
      </c>
    </row>
    <row r="1049" spans="1:41" ht="50" customHeight="1">
      <c r="A1049" s="495">
        <f t="shared" si="203"/>
        <v>992</v>
      </c>
      <c r="B1049" s="542"/>
      <c r="C1049" s="543"/>
      <c r="D1049" s="543"/>
      <c r="E1049" s="543"/>
      <c r="F1049" s="543"/>
      <c r="G1049" s="543"/>
      <c r="H1049" s="543"/>
      <c r="I1049" s="543"/>
      <c r="J1049" s="543"/>
      <c r="K1049" s="543"/>
      <c r="L1049" s="536"/>
      <c r="M1049" s="537"/>
      <c r="N1049" s="537"/>
      <c r="O1049" s="537"/>
      <c r="P1049" s="538"/>
      <c r="Q1049" s="502" t="s">
        <v>191</v>
      </c>
      <c r="R1049" s="503"/>
      <c r="S1049" s="503"/>
      <c r="T1049" s="503"/>
      <c r="U1049" s="504"/>
      <c r="V1049" s="284"/>
      <c r="W1049" s="499" t="str" cm="1">
        <f t="array" ref="W1049">_xlfn.IFS(AND(B1049="",Z1049=""),"事業所番号及びサービス名を入力してください。",AND(B1049="",Z1049&lt;&gt;""),"事業所番号を入力してください。",AND(B1049&lt;&gt;"",Z1049=""),"サービス名を入力してください。",AND(B1049&lt;&gt;"",Z1049&lt;&gt;""),IF(LEFT(B1049,2)="23",IFERROR(VLOOKUP(B1049&amp;Z1049,事業所一覧!$A$2:$D$44337,4,FALSE),"事業所番号若しくはサービス名に誤りがないか確認してください。"),"愛知県外の事業所は手入力してください。"))</f>
        <v>事業所番号及びサービス名を入力してください。</v>
      </c>
      <c r="X1049" s="500"/>
      <c r="Y1049" s="501"/>
      <c r="Z1049" s="511"/>
      <c r="AA1049" s="511"/>
      <c r="AB1049" s="511"/>
      <c r="AC1049" s="348" t="str">
        <f>IFERROR(VLOOKUP(Z1049,【参考】数式用!$A$4:$B$54,2,FALSE),"")</f>
        <v/>
      </c>
      <c r="AD1049" s="221"/>
      <c r="AE1049" s="220" t="str">
        <f>IF(B1049="","",IF(AO1049="総合事業","数式を削除して手入力",IFERROR(INDEX(【参考】数式用!$AT$3:$AV$452,MATCH(Q1049&amp;V1049,【参考】数式用!$AS$3:$AS$452,0),MATCH(VLOOKUP(Z1049,【参考】数式用!$AW$2:$AX$53,2,FALSE),【参考】数式用!$AT$2:$AV$2,0)),10)))</f>
        <v/>
      </c>
      <c r="AN1049" s="428" t="e">
        <f>IF($L$18="", "", VLOOKUP(Z1049,【参考】数式用!$A$4:$M$54,13,FALSE))</f>
        <v>#N/A</v>
      </c>
      <c r="AO1049" s="46" t="e">
        <f>VLOOKUP(Z1049,【参考】数式用!$A$2:$N$54,14,FALSE)</f>
        <v>#N/A</v>
      </c>
    </row>
    <row r="1050" spans="1:41" ht="50" customHeight="1">
      <c r="A1050" s="495">
        <f t="shared" si="203"/>
        <v>993</v>
      </c>
      <c r="B1050" s="542"/>
      <c r="C1050" s="543"/>
      <c r="D1050" s="543"/>
      <c r="E1050" s="543"/>
      <c r="F1050" s="543"/>
      <c r="G1050" s="543"/>
      <c r="H1050" s="543"/>
      <c r="I1050" s="543"/>
      <c r="J1050" s="543"/>
      <c r="K1050" s="543"/>
      <c r="L1050" s="536"/>
      <c r="M1050" s="537"/>
      <c r="N1050" s="537"/>
      <c r="O1050" s="537"/>
      <c r="P1050" s="538"/>
      <c r="Q1050" s="502" t="s">
        <v>191</v>
      </c>
      <c r="R1050" s="503"/>
      <c r="S1050" s="503"/>
      <c r="T1050" s="503"/>
      <c r="U1050" s="504"/>
      <c r="V1050" s="284"/>
      <c r="W1050" s="499" t="str" cm="1">
        <f t="array" ref="W1050">_xlfn.IFS(AND(B1050="",Z1050=""),"事業所番号及びサービス名を入力してください。",AND(B1050="",Z1050&lt;&gt;""),"事業所番号を入力してください。",AND(B1050&lt;&gt;"",Z1050=""),"サービス名を入力してください。",AND(B1050&lt;&gt;"",Z1050&lt;&gt;""),IF(LEFT(B1050,2)="23",IFERROR(VLOOKUP(B1050&amp;Z1050,事業所一覧!$A$2:$D$44337,4,FALSE),"事業所番号若しくはサービス名に誤りがないか確認してください。"),"愛知県外の事業所は手入力してください。"))</f>
        <v>事業所番号及びサービス名を入力してください。</v>
      </c>
      <c r="X1050" s="500"/>
      <c r="Y1050" s="501"/>
      <c r="Z1050" s="511"/>
      <c r="AA1050" s="511"/>
      <c r="AB1050" s="511"/>
      <c r="AC1050" s="348" t="str">
        <f>IFERROR(VLOOKUP(Z1050,【参考】数式用!$A$4:$B$54,2,FALSE),"")</f>
        <v/>
      </c>
      <c r="AD1050" s="221"/>
      <c r="AE1050" s="220" t="str">
        <f>IF(B1050="","",IF(AO1050="総合事業","数式を削除して手入力",IFERROR(INDEX(【参考】数式用!$AT$3:$AV$452,MATCH(Q1050&amp;V1050,【参考】数式用!$AS$3:$AS$452,0),MATCH(VLOOKUP(Z1050,【参考】数式用!$AW$2:$AX$53,2,FALSE),【参考】数式用!$AT$2:$AV$2,0)),10)))</f>
        <v/>
      </c>
      <c r="AN1050" s="428" t="e">
        <f>IF($L$18="", "", VLOOKUP(Z1050,【参考】数式用!$A$4:$M$54,13,FALSE))</f>
        <v>#N/A</v>
      </c>
      <c r="AO1050" s="46" t="e">
        <f>VLOOKUP(Z1050,【参考】数式用!$A$2:$N$54,14,FALSE)</f>
        <v>#N/A</v>
      </c>
    </row>
    <row r="1051" spans="1:41" ht="50" customHeight="1">
      <c r="A1051" s="495">
        <f t="shared" si="203"/>
        <v>994</v>
      </c>
      <c r="B1051" s="542"/>
      <c r="C1051" s="543"/>
      <c r="D1051" s="543"/>
      <c r="E1051" s="543"/>
      <c r="F1051" s="543"/>
      <c r="G1051" s="543"/>
      <c r="H1051" s="543"/>
      <c r="I1051" s="543"/>
      <c r="J1051" s="543"/>
      <c r="K1051" s="543"/>
      <c r="L1051" s="536"/>
      <c r="M1051" s="537"/>
      <c r="N1051" s="537"/>
      <c r="O1051" s="537"/>
      <c r="P1051" s="538"/>
      <c r="Q1051" s="502" t="s">
        <v>191</v>
      </c>
      <c r="R1051" s="503"/>
      <c r="S1051" s="503"/>
      <c r="T1051" s="503"/>
      <c r="U1051" s="504"/>
      <c r="V1051" s="284"/>
      <c r="W1051" s="499" t="str" cm="1">
        <f t="array" ref="W1051">_xlfn.IFS(AND(B1051="",Z1051=""),"事業所番号及びサービス名を入力してください。",AND(B1051="",Z1051&lt;&gt;""),"事業所番号を入力してください。",AND(B1051&lt;&gt;"",Z1051=""),"サービス名を入力してください。",AND(B1051&lt;&gt;"",Z1051&lt;&gt;""),IF(LEFT(B1051,2)="23",IFERROR(VLOOKUP(B1051&amp;Z1051,事業所一覧!$A$2:$D$44337,4,FALSE),"事業所番号若しくはサービス名に誤りがないか確認してください。"),"愛知県外の事業所は手入力してください。"))</f>
        <v>事業所番号及びサービス名を入力してください。</v>
      </c>
      <c r="X1051" s="500"/>
      <c r="Y1051" s="501"/>
      <c r="Z1051" s="511"/>
      <c r="AA1051" s="511"/>
      <c r="AB1051" s="511"/>
      <c r="AC1051" s="348" t="str">
        <f>IFERROR(VLOOKUP(Z1051,【参考】数式用!$A$4:$B$54,2,FALSE),"")</f>
        <v/>
      </c>
      <c r="AD1051" s="221"/>
      <c r="AE1051" s="220" t="str">
        <f>IF(B1051="","",IF(AO1051="総合事業","数式を削除して手入力",IFERROR(INDEX(【参考】数式用!$AT$3:$AV$452,MATCH(Q1051&amp;V1051,【参考】数式用!$AS$3:$AS$452,0),MATCH(VLOOKUP(Z1051,【参考】数式用!$AW$2:$AX$53,2,FALSE),【参考】数式用!$AT$2:$AV$2,0)),10)))</f>
        <v/>
      </c>
      <c r="AN1051" s="428" t="e">
        <f>IF($L$18="", "", VLOOKUP(Z1051,【参考】数式用!$A$4:$M$54,13,FALSE))</f>
        <v>#N/A</v>
      </c>
      <c r="AO1051" s="46" t="e">
        <f>VLOOKUP(Z1051,【参考】数式用!$A$2:$N$54,14,FALSE)</f>
        <v>#N/A</v>
      </c>
    </row>
    <row r="1052" spans="1:41" ht="50" customHeight="1">
      <c r="A1052" s="495">
        <f t="shared" si="203"/>
        <v>995</v>
      </c>
      <c r="B1052" s="542"/>
      <c r="C1052" s="543"/>
      <c r="D1052" s="543"/>
      <c r="E1052" s="543"/>
      <c r="F1052" s="543"/>
      <c r="G1052" s="543"/>
      <c r="H1052" s="543"/>
      <c r="I1052" s="543"/>
      <c r="J1052" s="543"/>
      <c r="K1052" s="543"/>
      <c r="L1052" s="536"/>
      <c r="M1052" s="537"/>
      <c r="N1052" s="537"/>
      <c r="O1052" s="537"/>
      <c r="P1052" s="538"/>
      <c r="Q1052" s="502" t="s">
        <v>191</v>
      </c>
      <c r="R1052" s="503"/>
      <c r="S1052" s="503"/>
      <c r="T1052" s="503"/>
      <c r="U1052" s="504"/>
      <c r="V1052" s="284"/>
      <c r="W1052" s="499" t="str" cm="1">
        <f t="array" ref="W1052">_xlfn.IFS(AND(B1052="",Z1052=""),"事業所番号及びサービス名を入力してください。",AND(B1052="",Z1052&lt;&gt;""),"事業所番号を入力してください。",AND(B1052&lt;&gt;"",Z1052=""),"サービス名を入力してください。",AND(B1052&lt;&gt;"",Z1052&lt;&gt;""),IF(LEFT(B1052,2)="23",IFERROR(VLOOKUP(B1052&amp;Z1052,事業所一覧!$A$2:$D$44337,4,FALSE),"事業所番号若しくはサービス名に誤りがないか確認してください。"),"愛知県外の事業所は手入力してください。"))</f>
        <v>事業所番号及びサービス名を入力してください。</v>
      </c>
      <c r="X1052" s="500"/>
      <c r="Y1052" s="501"/>
      <c r="Z1052" s="511"/>
      <c r="AA1052" s="511"/>
      <c r="AB1052" s="511"/>
      <c r="AC1052" s="348" t="str">
        <f>IFERROR(VLOOKUP(Z1052,【参考】数式用!$A$4:$B$54,2,FALSE),"")</f>
        <v/>
      </c>
      <c r="AD1052" s="221"/>
      <c r="AE1052" s="220" t="str">
        <f>IF(B1052="","",IF(AO1052="総合事業","数式を削除して手入力",IFERROR(INDEX(【参考】数式用!$AT$3:$AV$452,MATCH(Q1052&amp;V1052,【参考】数式用!$AS$3:$AS$452,0),MATCH(VLOOKUP(Z1052,【参考】数式用!$AW$2:$AX$53,2,FALSE),【参考】数式用!$AT$2:$AV$2,0)),10)))</f>
        <v/>
      </c>
      <c r="AN1052" s="428" t="e">
        <f>IF($L$18="", "", VLOOKUP(Z1052,【参考】数式用!$A$4:$M$54,13,FALSE))</f>
        <v>#N/A</v>
      </c>
      <c r="AO1052" s="46" t="e">
        <f>VLOOKUP(Z1052,【参考】数式用!$A$2:$N$54,14,FALSE)</f>
        <v>#N/A</v>
      </c>
    </row>
    <row r="1053" spans="1:41" ht="50" customHeight="1">
      <c r="A1053" s="495">
        <f t="shared" si="203"/>
        <v>996</v>
      </c>
      <c r="B1053" s="542"/>
      <c r="C1053" s="543"/>
      <c r="D1053" s="543"/>
      <c r="E1053" s="543"/>
      <c r="F1053" s="543"/>
      <c r="G1053" s="543"/>
      <c r="H1053" s="543"/>
      <c r="I1053" s="543"/>
      <c r="J1053" s="543"/>
      <c r="K1053" s="543"/>
      <c r="L1053" s="536"/>
      <c r="M1053" s="537"/>
      <c r="N1053" s="537"/>
      <c r="O1053" s="537"/>
      <c r="P1053" s="538"/>
      <c r="Q1053" s="502" t="s">
        <v>191</v>
      </c>
      <c r="R1053" s="503"/>
      <c r="S1053" s="503"/>
      <c r="T1053" s="503"/>
      <c r="U1053" s="504"/>
      <c r="V1053" s="284"/>
      <c r="W1053" s="499" t="str" cm="1">
        <f t="array" ref="W1053">_xlfn.IFS(AND(B1053="",Z1053=""),"事業所番号及びサービス名を入力してください。",AND(B1053="",Z1053&lt;&gt;""),"事業所番号を入力してください。",AND(B1053&lt;&gt;"",Z1053=""),"サービス名を入力してください。",AND(B1053&lt;&gt;"",Z1053&lt;&gt;""),IF(LEFT(B1053,2)="23",IFERROR(VLOOKUP(B1053&amp;Z1053,事業所一覧!$A$2:$D$44337,4,FALSE),"事業所番号若しくはサービス名に誤りがないか確認してください。"),"愛知県外の事業所は手入力してください。"))</f>
        <v>事業所番号及びサービス名を入力してください。</v>
      </c>
      <c r="X1053" s="500"/>
      <c r="Y1053" s="501"/>
      <c r="Z1053" s="511"/>
      <c r="AA1053" s="511"/>
      <c r="AB1053" s="511"/>
      <c r="AC1053" s="348" t="str">
        <f>IFERROR(VLOOKUP(Z1053,【参考】数式用!$A$4:$B$54,2,FALSE),"")</f>
        <v/>
      </c>
      <c r="AD1053" s="221"/>
      <c r="AE1053" s="220" t="str">
        <f>IF(B1053="","",IF(AO1053="総合事業","数式を削除して手入力",IFERROR(INDEX(【参考】数式用!$AT$3:$AV$452,MATCH(Q1053&amp;V1053,【参考】数式用!$AS$3:$AS$452,0),MATCH(VLOOKUP(Z1053,【参考】数式用!$AW$2:$AX$53,2,FALSE),【参考】数式用!$AT$2:$AV$2,0)),10)))</f>
        <v/>
      </c>
      <c r="AN1053" s="428" t="e">
        <f>IF($L$18="", "", VLOOKUP(Z1053,【参考】数式用!$A$4:$M$54,13,FALSE))</f>
        <v>#N/A</v>
      </c>
      <c r="AO1053" s="46" t="e">
        <f>VLOOKUP(Z1053,【参考】数式用!$A$2:$N$54,14,FALSE)</f>
        <v>#N/A</v>
      </c>
    </row>
    <row r="1054" spans="1:41" ht="50" customHeight="1">
      <c r="A1054" s="495">
        <f t="shared" si="203"/>
        <v>997</v>
      </c>
      <c r="B1054" s="542"/>
      <c r="C1054" s="543"/>
      <c r="D1054" s="543"/>
      <c r="E1054" s="543"/>
      <c r="F1054" s="543"/>
      <c r="G1054" s="543"/>
      <c r="H1054" s="543"/>
      <c r="I1054" s="543"/>
      <c r="J1054" s="543"/>
      <c r="K1054" s="543"/>
      <c r="L1054" s="536"/>
      <c r="M1054" s="537"/>
      <c r="N1054" s="537"/>
      <c r="O1054" s="537"/>
      <c r="P1054" s="538"/>
      <c r="Q1054" s="502" t="s">
        <v>191</v>
      </c>
      <c r="R1054" s="503"/>
      <c r="S1054" s="503"/>
      <c r="T1054" s="503"/>
      <c r="U1054" s="504"/>
      <c r="V1054" s="284"/>
      <c r="W1054" s="499" t="str" cm="1">
        <f t="array" ref="W1054">_xlfn.IFS(AND(B1054="",Z1054=""),"事業所番号及びサービス名を入力してください。",AND(B1054="",Z1054&lt;&gt;""),"事業所番号を入力してください。",AND(B1054&lt;&gt;"",Z1054=""),"サービス名を入力してください。",AND(B1054&lt;&gt;"",Z1054&lt;&gt;""),IF(LEFT(B1054,2)="23",IFERROR(VLOOKUP(B1054&amp;Z1054,事業所一覧!$A$2:$D$44337,4,FALSE),"事業所番号若しくはサービス名に誤りがないか確認してください。"),"愛知県外の事業所は手入力してください。"))</f>
        <v>事業所番号及びサービス名を入力してください。</v>
      </c>
      <c r="X1054" s="500"/>
      <c r="Y1054" s="501"/>
      <c r="Z1054" s="511"/>
      <c r="AA1054" s="511"/>
      <c r="AB1054" s="511"/>
      <c r="AC1054" s="348" t="str">
        <f>IFERROR(VLOOKUP(Z1054,【参考】数式用!$A$4:$B$54,2,FALSE),"")</f>
        <v/>
      </c>
      <c r="AD1054" s="221"/>
      <c r="AE1054" s="220" t="str">
        <f>IF(B1054="","",IF(AO1054="総合事業","数式を削除して手入力",IFERROR(INDEX(【参考】数式用!$AT$3:$AV$452,MATCH(Q1054&amp;V1054,【参考】数式用!$AS$3:$AS$452,0),MATCH(VLOOKUP(Z1054,【参考】数式用!$AW$2:$AX$53,2,FALSE),【参考】数式用!$AT$2:$AV$2,0)),10)))</f>
        <v/>
      </c>
      <c r="AN1054" s="428" t="e">
        <f>IF($L$18="", "", VLOOKUP(Z1054,【参考】数式用!$A$4:$M$54,13,FALSE))</f>
        <v>#N/A</v>
      </c>
      <c r="AO1054" s="46" t="e">
        <f>VLOOKUP(Z1054,【参考】数式用!$A$2:$N$54,14,FALSE)</f>
        <v>#N/A</v>
      </c>
    </row>
    <row r="1055" spans="1:41" ht="50" customHeight="1">
      <c r="A1055" s="495">
        <f t="shared" si="203"/>
        <v>998</v>
      </c>
      <c r="B1055" s="542"/>
      <c r="C1055" s="543"/>
      <c r="D1055" s="543"/>
      <c r="E1055" s="543"/>
      <c r="F1055" s="543"/>
      <c r="G1055" s="543"/>
      <c r="H1055" s="543"/>
      <c r="I1055" s="543"/>
      <c r="J1055" s="543"/>
      <c r="K1055" s="543"/>
      <c r="L1055" s="536"/>
      <c r="M1055" s="537"/>
      <c r="N1055" s="537"/>
      <c r="O1055" s="537"/>
      <c r="P1055" s="538"/>
      <c r="Q1055" s="502" t="s">
        <v>191</v>
      </c>
      <c r="R1055" s="503"/>
      <c r="S1055" s="503"/>
      <c r="T1055" s="503"/>
      <c r="U1055" s="504"/>
      <c r="V1055" s="284"/>
      <c r="W1055" s="499" t="str" cm="1">
        <f t="array" ref="W1055">_xlfn.IFS(AND(B1055="",Z1055=""),"事業所番号及びサービス名を入力してください。",AND(B1055="",Z1055&lt;&gt;""),"事業所番号を入力してください。",AND(B1055&lt;&gt;"",Z1055=""),"サービス名を入力してください。",AND(B1055&lt;&gt;"",Z1055&lt;&gt;""),IF(LEFT(B1055,2)="23",IFERROR(VLOOKUP(B1055&amp;Z1055,事業所一覧!$A$2:$D$44337,4,FALSE),"事業所番号若しくはサービス名に誤りがないか確認してください。"),"愛知県外の事業所は手入力してください。"))</f>
        <v>事業所番号及びサービス名を入力してください。</v>
      </c>
      <c r="X1055" s="500"/>
      <c r="Y1055" s="501"/>
      <c r="Z1055" s="511"/>
      <c r="AA1055" s="511"/>
      <c r="AB1055" s="511"/>
      <c r="AC1055" s="348" t="str">
        <f>IFERROR(VLOOKUP(Z1055,【参考】数式用!$A$4:$B$54,2,FALSE),"")</f>
        <v/>
      </c>
      <c r="AD1055" s="221"/>
      <c r="AE1055" s="220" t="str">
        <f>IF(B1055="","",IF(AO1055="総合事業","数式を削除して手入力",IFERROR(INDEX(【参考】数式用!$AT$3:$AV$452,MATCH(Q1055&amp;V1055,【参考】数式用!$AS$3:$AS$452,0),MATCH(VLOOKUP(Z1055,【参考】数式用!$AW$2:$AX$53,2,FALSE),【参考】数式用!$AT$2:$AV$2,0)),10)))</f>
        <v/>
      </c>
      <c r="AN1055" s="428" t="e">
        <f>IF($L$18="", "", VLOOKUP(Z1055,【参考】数式用!$A$4:$M$54,13,FALSE))</f>
        <v>#N/A</v>
      </c>
      <c r="AO1055" s="46" t="e">
        <f>VLOOKUP(Z1055,【参考】数式用!$A$2:$N$54,14,FALSE)</f>
        <v>#N/A</v>
      </c>
    </row>
    <row r="1056" spans="1:41" ht="50" customHeight="1">
      <c r="A1056" s="495">
        <f t="shared" si="203"/>
        <v>999</v>
      </c>
      <c r="B1056" s="542"/>
      <c r="C1056" s="543"/>
      <c r="D1056" s="543"/>
      <c r="E1056" s="543"/>
      <c r="F1056" s="543"/>
      <c r="G1056" s="543"/>
      <c r="H1056" s="543"/>
      <c r="I1056" s="543"/>
      <c r="J1056" s="543"/>
      <c r="K1056" s="543"/>
      <c r="L1056" s="536"/>
      <c r="M1056" s="537"/>
      <c r="N1056" s="537"/>
      <c r="O1056" s="537"/>
      <c r="P1056" s="538"/>
      <c r="Q1056" s="502" t="s">
        <v>191</v>
      </c>
      <c r="R1056" s="503"/>
      <c r="S1056" s="503"/>
      <c r="T1056" s="503"/>
      <c r="U1056" s="504"/>
      <c r="V1056" s="284"/>
      <c r="W1056" s="499" t="str" cm="1">
        <f t="array" ref="W1056">_xlfn.IFS(AND(B1056="",Z1056=""),"事業所番号及びサービス名を入力してください。",AND(B1056="",Z1056&lt;&gt;""),"事業所番号を入力してください。",AND(B1056&lt;&gt;"",Z1056=""),"サービス名を入力してください。",AND(B1056&lt;&gt;"",Z1056&lt;&gt;""),IF(LEFT(B1056,2)="23",IFERROR(VLOOKUP(B1056&amp;Z1056,事業所一覧!$A$2:$D$44337,4,FALSE),"事業所番号若しくはサービス名に誤りがないか確認してください。"),"愛知県外の事業所は手入力してください。"))</f>
        <v>事業所番号及びサービス名を入力してください。</v>
      </c>
      <c r="X1056" s="500"/>
      <c r="Y1056" s="501"/>
      <c r="Z1056" s="511"/>
      <c r="AA1056" s="511"/>
      <c r="AB1056" s="511"/>
      <c r="AC1056" s="348" t="str">
        <f>IFERROR(VLOOKUP(Z1056,【参考】数式用!$A$4:$B$54,2,FALSE),"")</f>
        <v/>
      </c>
      <c r="AD1056" s="221"/>
      <c r="AE1056" s="220" t="str">
        <f>IF(B1056="","",IF(AO1056="総合事業","数式を削除して手入力",IFERROR(INDEX(【参考】数式用!$AT$3:$AV$452,MATCH(Q1056&amp;V1056,【参考】数式用!$AS$3:$AS$452,0),MATCH(VLOOKUP(Z1056,【参考】数式用!$AW$2:$AX$53,2,FALSE),【参考】数式用!$AT$2:$AV$2,0)),10)))</f>
        <v/>
      </c>
      <c r="AN1056" s="428" t="e">
        <f>IF($L$18="", "", VLOOKUP(Z1056,【参考】数式用!$A$4:$M$54,13,FALSE))</f>
        <v>#N/A</v>
      </c>
      <c r="AO1056" s="46" t="e">
        <f>VLOOKUP(Z1056,【参考】数式用!$A$2:$N$54,14,FALSE)</f>
        <v>#N/A</v>
      </c>
    </row>
    <row r="1057" spans="1:41" ht="50" customHeight="1">
      <c r="A1057" s="96">
        <v>1000</v>
      </c>
      <c r="B1057" s="542"/>
      <c r="C1057" s="543"/>
      <c r="D1057" s="543"/>
      <c r="E1057" s="543"/>
      <c r="F1057" s="543"/>
      <c r="G1057" s="543"/>
      <c r="H1057" s="543"/>
      <c r="I1057" s="543"/>
      <c r="J1057" s="543"/>
      <c r="K1057" s="543"/>
      <c r="L1057" s="536"/>
      <c r="M1057" s="537"/>
      <c r="N1057" s="537"/>
      <c r="O1057" s="537"/>
      <c r="P1057" s="538"/>
      <c r="Q1057" s="502" t="s">
        <v>191</v>
      </c>
      <c r="R1057" s="503"/>
      <c r="S1057" s="503"/>
      <c r="T1057" s="503"/>
      <c r="U1057" s="504"/>
      <c r="V1057" s="284"/>
      <c r="W1057" s="499" t="str" cm="1">
        <f t="array" ref="W1057">_xlfn.IFS(AND(B1057="",Z1057=""),"事業所番号及びサービス名を入力してください。",AND(B1057="",Z1057&lt;&gt;""),"事業所番号を入力してください。",AND(B1057&lt;&gt;"",Z1057=""),"サービス名を入力してください。",AND(B1057&lt;&gt;"",Z1057&lt;&gt;""),IF(LEFT(B1057,2)="23",IFERROR(VLOOKUP(B1057&amp;Z1057,事業所一覧!$A$2:$D$44337,4,FALSE),"事業所番号若しくはサービス名に誤りがないか確認してください。"),"愛知県外の事業所は手入力してください。"))</f>
        <v>事業所番号及びサービス名を入力してください。</v>
      </c>
      <c r="X1057" s="500"/>
      <c r="Y1057" s="501"/>
      <c r="Z1057" s="511"/>
      <c r="AA1057" s="511"/>
      <c r="AB1057" s="511"/>
      <c r="AC1057" s="348" t="str">
        <f>IFERROR(VLOOKUP(Z1057,【参考】数式用!$A$4:$B$54,2,FALSE),"")</f>
        <v/>
      </c>
      <c r="AD1057" s="221"/>
      <c r="AE1057" s="220" t="str">
        <f>IF(B1057="","",IF(AO1057="総合事業","数式を削除して手入力",IFERROR(INDEX(【参考】数式用!$AT$3:$AV$452,MATCH(Q1057&amp;V1057,【参考】数式用!$AS$3:$AS$452,0),MATCH(VLOOKUP(Z1057,【参考】数式用!$AW$2:$AX$53,2,FALSE),【参考】数式用!$AT$2:$AV$2,0)),10)))</f>
        <v/>
      </c>
      <c r="AN1057" s="428" t="e">
        <f>IF($L$18="", "", VLOOKUP(Z1057,【参考】数式用!$A$4:$M$54,13,FALSE))</f>
        <v>#N/A</v>
      </c>
      <c r="AO1057" s="46" t="e">
        <f>VLOOKUP(Z1057,【参考】数式用!$A$2:$N$54,14,FALSE)</f>
        <v>#N/A</v>
      </c>
    </row>
  </sheetData>
  <sheetProtection algorithmName="SHA-512" hashValue="U82yxrJDlg3kCNw4kedVFeCSe+q5FLAR2QXN68CaL5czbnk1l6UoVbl6iv4FywKhg0Q8advW1jRcFrMswaIMrw==" saltValue="ZUIs8ZjQuMQIagp1otLQNg==" spinCount="100000" sheet="1" sort="0" autoFilter="0"/>
  <dataConsolidate/>
  <mergeCells count="5081">
    <mergeCell ref="B1055:K1055"/>
    <mergeCell ref="L1055:P1055"/>
    <mergeCell ref="Q1055:U1055"/>
    <mergeCell ref="W1055:Y1055"/>
    <mergeCell ref="Z1055:AB1055"/>
    <mergeCell ref="B1056:K1056"/>
    <mergeCell ref="L1056:P1056"/>
    <mergeCell ref="Q1056:U1056"/>
    <mergeCell ref="W1056:Y1056"/>
    <mergeCell ref="Z1056:AB1056"/>
    <mergeCell ref="B1053:K1053"/>
    <mergeCell ref="L1053:P1053"/>
    <mergeCell ref="Q1053:U1053"/>
    <mergeCell ref="W1053:Y1053"/>
    <mergeCell ref="Z1053:AB1053"/>
    <mergeCell ref="B1054:K1054"/>
    <mergeCell ref="L1054:P1054"/>
    <mergeCell ref="Q1054:U1054"/>
    <mergeCell ref="W1054:Y1054"/>
    <mergeCell ref="Z1054:AB1054"/>
    <mergeCell ref="B1051:K1051"/>
    <mergeCell ref="L1051:P1051"/>
    <mergeCell ref="Q1051:U1051"/>
    <mergeCell ref="W1051:Y1051"/>
    <mergeCell ref="Z1051:AB1051"/>
    <mergeCell ref="B1052:K1052"/>
    <mergeCell ref="L1052:P1052"/>
    <mergeCell ref="Q1052:U1052"/>
    <mergeCell ref="W1052:Y1052"/>
    <mergeCell ref="Z1052:AB1052"/>
    <mergeCell ref="B1049:K1049"/>
    <mergeCell ref="L1049:P1049"/>
    <mergeCell ref="Q1049:U1049"/>
    <mergeCell ref="W1049:Y1049"/>
    <mergeCell ref="Z1049:AB1049"/>
    <mergeCell ref="B1050:K1050"/>
    <mergeCell ref="L1050:P1050"/>
    <mergeCell ref="Q1050:U1050"/>
    <mergeCell ref="W1050:Y1050"/>
    <mergeCell ref="Z1050:AB1050"/>
    <mergeCell ref="B1047:K1047"/>
    <mergeCell ref="L1047:P1047"/>
    <mergeCell ref="Q1047:U1047"/>
    <mergeCell ref="W1047:Y1047"/>
    <mergeCell ref="Z1047:AB1047"/>
    <mergeCell ref="B1048:K1048"/>
    <mergeCell ref="L1048:P1048"/>
    <mergeCell ref="Q1048:U1048"/>
    <mergeCell ref="W1048:Y1048"/>
    <mergeCell ref="Z1048:AB1048"/>
    <mergeCell ref="B1045:K1045"/>
    <mergeCell ref="L1045:P1045"/>
    <mergeCell ref="Q1045:U1045"/>
    <mergeCell ref="W1045:Y1045"/>
    <mergeCell ref="Z1045:AB1045"/>
    <mergeCell ref="B1046:K1046"/>
    <mergeCell ref="L1046:P1046"/>
    <mergeCell ref="Q1046:U1046"/>
    <mergeCell ref="W1046:Y1046"/>
    <mergeCell ref="Z1046:AB1046"/>
    <mergeCell ref="B1043:K1043"/>
    <mergeCell ref="L1043:P1043"/>
    <mergeCell ref="Q1043:U1043"/>
    <mergeCell ref="W1043:Y1043"/>
    <mergeCell ref="Z1043:AB1043"/>
    <mergeCell ref="B1044:K1044"/>
    <mergeCell ref="L1044:P1044"/>
    <mergeCell ref="Q1044:U1044"/>
    <mergeCell ref="W1044:Y1044"/>
    <mergeCell ref="Z1044:AB1044"/>
    <mergeCell ref="B1041:K1041"/>
    <mergeCell ref="L1041:P1041"/>
    <mergeCell ref="Q1041:U1041"/>
    <mergeCell ref="W1041:Y1041"/>
    <mergeCell ref="Z1041:AB1041"/>
    <mergeCell ref="B1042:K1042"/>
    <mergeCell ref="L1042:P1042"/>
    <mergeCell ref="Q1042:U1042"/>
    <mergeCell ref="W1042:Y1042"/>
    <mergeCell ref="Z1042:AB1042"/>
    <mergeCell ref="B1039:K1039"/>
    <mergeCell ref="L1039:P1039"/>
    <mergeCell ref="Q1039:U1039"/>
    <mergeCell ref="W1039:Y1039"/>
    <mergeCell ref="Z1039:AB1039"/>
    <mergeCell ref="B1040:K1040"/>
    <mergeCell ref="L1040:P1040"/>
    <mergeCell ref="Q1040:U1040"/>
    <mergeCell ref="W1040:Y1040"/>
    <mergeCell ref="Z1040:AB1040"/>
    <mergeCell ref="B1037:K1037"/>
    <mergeCell ref="L1037:P1037"/>
    <mergeCell ref="Q1037:U1037"/>
    <mergeCell ref="W1037:Y1037"/>
    <mergeCell ref="Z1037:AB1037"/>
    <mergeCell ref="B1038:K1038"/>
    <mergeCell ref="L1038:P1038"/>
    <mergeCell ref="Q1038:U1038"/>
    <mergeCell ref="W1038:Y1038"/>
    <mergeCell ref="Z1038:AB1038"/>
    <mergeCell ref="B1035:K1035"/>
    <mergeCell ref="L1035:P1035"/>
    <mergeCell ref="Q1035:U1035"/>
    <mergeCell ref="W1035:Y1035"/>
    <mergeCell ref="Z1035:AB1035"/>
    <mergeCell ref="B1036:K1036"/>
    <mergeCell ref="L1036:P1036"/>
    <mergeCell ref="Q1036:U1036"/>
    <mergeCell ref="W1036:Y1036"/>
    <mergeCell ref="Z1036:AB1036"/>
    <mergeCell ref="B1033:K1033"/>
    <mergeCell ref="L1033:P1033"/>
    <mergeCell ref="Q1033:U1033"/>
    <mergeCell ref="W1033:Y1033"/>
    <mergeCell ref="Z1033:AB1033"/>
    <mergeCell ref="B1034:K1034"/>
    <mergeCell ref="L1034:P1034"/>
    <mergeCell ref="Q1034:U1034"/>
    <mergeCell ref="W1034:Y1034"/>
    <mergeCell ref="Z1034:AB1034"/>
    <mergeCell ref="B1031:K1031"/>
    <mergeCell ref="L1031:P1031"/>
    <mergeCell ref="Q1031:U1031"/>
    <mergeCell ref="W1031:Y1031"/>
    <mergeCell ref="Z1031:AB1031"/>
    <mergeCell ref="B1032:K1032"/>
    <mergeCell ref="L1032:P1032"/>
    <mergeCell ref="Q1032:U1032"/>
    <mergeCell ref="W1032:Y1032"/>
    <mergeCell ref="Z1032:AB1032"/>
    <mergeCell ref="B1029:K1029"/>
    <mergeCell ref="L1029:P1029"/>
    <mergeCell ref="Q1029:U1029"/>
    <mergeCell ref="W1029:Y1029"/>
    <mergeCell ref="Z1029:AB1029"/>
    <mergeCell ref="B1030:K1030"/>
    <mergeCell ref="L1030:P1030"/>
    <mergeCell ref="Q1030:U1030"/>
    <mergeCell ref="W1030:Y1030"/>
    <mergeCell ref="Z1030:AB1030"/>
    <mergeCell ref="B1027:K1027"/>
    <mergeCell ref="L1027:P1027"/>
    <mergeCell ref="Q1027:U1027"/>
    <mergeCell ref="W1027:Y1027"/>
    <mergeCell ref="Z1027:AB1027"/>
    <mergeCell ref="B1028:K1028"/>
    <mergeCell ref="L1028:P1028"/>
    <mergeCell ref="Q1028:U1028"/>
    <mergeCell ref="W1028:Y1028"/>
    <mergeCell ref="Z1028:AB1028"/>
    <mergeCell ref="B1025:K1025"/>
    <mergeCell ref="L1025:P1025"/>
    <mergeCell ref="Q1025:U1025"/>
    <mergeCell ref="W1025:Y1025"/>
    <mergeCell ref="Z1025:AB1025"/>
    <mergeCell ref="B1026:K1026"/>
    <mergeCell ref="L1026:P1026"/>
    <mergeCell ref="Q1026:U1026"/>
    <mergeCell ref="W1026:Y1026"/>
    <mergeCell ref="Z1026:AB1026"/>
    <mergeCell ref="B1023:K1023"/>
    <mergeCell ref="L1023:P1023"/>
    <mergeCell ref="Q1023:U1023"/>
    <mergeCell ref="W1023:Y1023"/>
    <mergeCell ref="Z1023:AB1023"/>
    <mergeCell ref="B1024:K1024"/>
    <mergeCell ref="L1024:P1024"/>
    <mergeCell ref="Q1024:U1024"/>
    <mergeCell ref="W1024:Y1024"/>
    <mergeCell ref="Z1024:AB1024"/>
    <mergeCell ref="B1021:K1021"/>
    <mergeCell ref="L1021:P1021"/>
    <mergeCell ref="Q1021:U1021"/>
    <mergeCell ref="W1021:Y1021"/>
    <mergeCell ref="Z1021:AB1021"/>
    <mergeCell ref="B1022:K1022"/>
    <mergeCell ref="L1022:P1022"/>
    <mergeCell ref="Q1022:U1022"/>
    <mergeCell ref="W1022:Y1022"/>
    <mergeCell ref="Z1022:AB1022"/>
    <mergeCell ref="B1019:K1019"/>
    <mergeCell ref="L1019:P1019"/>
    <mergeCell ref="Q1019:U1019"/>
    <mergeCell ref="W1019:Y1019"/>
    <mergeCell ref="Z1019:AB1019"/>
    <mergeCell ref="B1020:K1020"/>
    <mergeCell ref="L1020:P1020"/>
    <mergeCell ref="Q1020:U1020"/>
    <mergeCell ref="W1020:Y1020"/>
    <mergeCell ref="Z1020:AB1020"/>
    <mergeCell ref="B1017:K1017"/>
    <mergeCell ref="L1017:P1017"/>
    <mergeCell ref="Q1017:U1017"/>
    <mergeCell ref="W1017:Y1017"/>
    <mergeCell ref="Z1017:AB1017"/>
    <mergeCell ref="B1018:K1018"/>
    <mergeCell ref="L1018:P1018"/>
    <mergeCell ref="Q1018:U1018"/>
    <mergeCell ref="W1018:Y1018"/>
    <mergeCell ref="Z1018:AB1018"/>
    <mergeCell ref="B1015:K1015"/>
    <mergeCell ref="L1015:P1015"/>
    <mergeCell ref="Q1015:U1015"/>
    <mergeCell ref="W1015:Y1015"/>
    <mergeCell ref="Z1015:AB1015"/>
    <mergeCell ref="B1016:K1016"/>
    <mergeCell ref="L1016:P1016"/>
    <mergeCell ref="Q1016:U1016"/>
    <mergeCell ref="W1016:Y1016"/>
    <mergeCell ref="Z1016:AB1016"/>
    <mergeCell ref="B1013:K1013"/>
    <mergeCell ref="L1013:P1013"/>
    <mergeCell ref="Q1013:U1013"/>
    <mergeCell ref="W1013:Y1013"/>
    <mergeCell ref="Z1013:AB1013"/>
    <mergeCell ref="B1014:K1014"/>
    <mergeCell ref="L1014:P1014"/>
    <mergeCell ref="Q1014:U1014"/>
    <mergeCell ref="W1014:Y1014"/>
    <mergeCell ref="Z1014:AB1014"/>
    <mergeCell ref="B1011:K1011"/>
    <mergeCell ref="L1011:P1011"/>
    <mergeCell ref="Q1011:U1011"/>
    <mergeCell ref="W1011:Y1011"/>
    <mergeCell ref="Z1011:AB1011"/>
    <mergeCell ref="B1012:K1012"/>
    <mergeCell ref="L1012:P1012"/>
    <mergeCell ref="Q1012:U1012"/>
    <mergeCell ref="W1012:Y1012"/>
    <mergeCell ref="Z1012:AB1012"/>
    <mergeCell ref="B1009:K1009"/>
    <mergeCell ref="L1009:P1009"/>
    <mergeCell ref="Q1009:U1009"/>
    <mergeCell ref="W1009:Y1009"/>
    <mergeCell ref="Z1009:AB1009"/>
    <mergeCell ref="B1010:K1010"/>
    <mergeCell ref="L1010:P1010"/>
    <mergeCell ref="Q1010:U1010"/>
    <mergeCell ref="W1010:Y1010"/>
    <mergeCell ref="Z1010:AB1010"/>
    <mergeCell ref="B1007:K1007"/>
    <mergeCell ref="L1007:P1007"/>
    <mergeCell ref="Q1007:U1007"/>
    <mergeCell ref="W1007:Y1007"/>
    <mergeCell ref="Z1007:AB1007"/>
    <mergeCell ref="B1008:K1008"/>
    <mergeCell ref="L1008:P1008"/>
    <mergeCell ref="Q1008:U1008"/>
    <mergeCell ref="W1008:Y1008"/>
    <mergeCell ref="Z1008:AB1008"/>
    <mergeCell ref="B1005:K1005"/>
    <mergeCell ref="L1005:P1005"/>
    <mergeCell ref="Q1005:U1005"/>
    <mergeCell ref="W1005:Y1005"/>
    <mergeCell ref="Z1005:AB1005"/>
    <mergeCell ref="B1006:K1006"/>
    <mergeCell ref="L1006:P1006"/>
    <mergeCell ref="Q1006:U1006"/>
    <mergeCell ref="W1006:Y1006"/>
    <mergeCell ref="Z1006:AB1006"/>
    <mergeCell ref="B1003:K1003"/>
    <mergeCell ref="L1003:P1003"/>
    <mergeCell ref="Q1003:U1003"/>
    <mergeCell ref="W1003:Y1003"/>
    <mergeCell ref="Z1003:AB1003"/>
    <mergeCell ref="B1004:K1004"/>
    <mergeCell ref="L1004:P1004"/>
    <mergeCell ref="Q1004:U1004"/>
    <mergeCell ref="W1004:Y1004"/>
    <mergeCell ref="Z1004:AB1004"/>
    <mergeCell ref="B1001:K1001"/>
    <mergeCell ref="L1001:P1001"/>
    <mergeCell ref="Q1001:U1001"/>
    <mergeCell ref="W1001:Y1001"/>
    <mergeCell ref="Z1001:AB1001"/>
    <mergeCell ref="B1002:K1002"/>
    <mergeCell ref="L1002:P1002"/>
    <mergeCell ref="Q1002:U1002"/>
    <mergeCell ref="W1002:Y1002"/>
    <mergeCell ref="Z1002:AB1002"/>
    <mergeCell ref="B999:K999"/>
    <mergeCell ref="L999:P999"/>
    <mergeCell ref="Q999:U999"/>
    <mergeCell ref="W999:Y999"/>
    <mergeCell ref="Z999:AB999"/>
    <mergeCell ref="B1000:K1000"/>
    <mergeCell ref="L1000:P1000"/>
    <mergeCell ref="Q1000:U1000"/>
    <mergeCell ref="W1000:Y1000"/>
    <mergeCell ref="Z1000:AB1000"/>
    <mergeCell ref="B997:K997"/>
    <mergeCell ref="L997:P997"/>
    <mergeCell ref="Q997:U997"/>
    <mergeCell ref="W997:Y997"/>
    <mergeCell ref="Z997:AB997"/>
    <mergeCell ref="B998:K998"/>
    <mergeCell ref="L998:P998"/>
    <mergeCell ref="Q998:U998"/>
    <mergeCell ref="W998:Y998"/>
    <mergeCell ref="Z998:AB998"/>
    <mergeCell ref="B995:K995"/>
    <mergeCell ref="L995:P995"/>
    <mergeCell ref="Q995:U995"/>
    <mergeCell ref="W995:Y995"/>
    <mergeCell ref="Z995:AB995"/>
    <mergeCell ref="B996:K996"/>
    <mergeCell ref="L996:P996"/>
    <mergeCell ref="Q996:U996"/>
    <mergeCell ref="W996:Y996"/>
    <mergeCell ref="Z996:AB996"/>
    <mergeCell ref="B993:K993"/>
    <mergeCell ref="L993:P993"/>
    <mergeCell ref="Q993:U993"/>
    <mergeCell ref="W993:Y993"/>
    <mergeCell ref="Z993:AB993"/>
    <mergeCell ref="B994:K994"/>
    <mergeCell ref="L994:P994"/>
    <mergeCell ref="Q994:U994"/>
    <mergeCell ref="W994:Y994"/>
    <mergeCell ref="Z994:AB994"/>
    <mergeCell ref="B991:K991"/>
    <mergeCell ref="L991:P991"/>
    <mergeCell ref="Q991:U991"/>
    <mergeCell ref="W991:Y991"/>
    <mergeCell ref="Z991:AB991"/>
    <mergeCell ref="B992:K992"/>
    <mergeCell ref="L992:P992"/>
    <mergeCell ref="Q992:U992"/>
    <mergeCell ref="W992:Y992"/>
    <mergeCell ref="Z992:AB992"/>
    <mergeCell ref="B989:K989"/>
    <mergeCell ref="L989:P989"/>
    <mergeCell ref="Q989:U989"/>
    <mergeCell ref="W989:Y989"/>
    <mergeCell ref="Z989:AB989"/>
    <mergeCell ref="B990:K990"/>
    <mergeCell ref="L990:P990"/>
    <mergeCell ref="Q990:U990"/>
    <mergeCell ref="W990:Y990"/>
    <mergeCell ref="Z990:AB990"/>
    <mergeCell ref="B987:K987"/>
    <mergeCell ref="L987:P987"/>
    <mergeCell ref="Q987:U987"/>
    <mergeCell ref="W987:Y987"/>
    <mergeCell ref="Z987:AB987"/>
    <mergeCell ref="B988:K988"/>
    <mergeCell ref="L988:P988"/>
    <mergeCell ref="Q988:U988"/>
    <mergeCell ref="W988:Y988"/>
    <mergeCell ref="Z988:AB988"/>
    <mergeCell ref="B985:K985"/>
    <mergeCell ref="L985:P985"/>
    <mergeCell ref="Q985:U985"/>
    <mergeCell ref="W985:Y985"/>
    <mergeCell ref="Z985:AB985"/>
    <mergeCell ref="B986:K986"/>
    <mergeCell ref="L986:P986"/>
    <mergeCell ref="Q986:U986"/>
    <mergeCell ref="W986:Y986"/>
    <mergeCell ref="Z986:AB986"/>
    <mergeCell ref="B983:K983"/>
    <mergeCell ref="L983:P983"/>
    <mergeCell ref="Q983:U983"/>
    <mergeCell ref="W983:Y983"/>
    <mergeCell ref="Z983:AB983"/>
    <mergeCell ref="B984:K984"/>
    <mergeCell ref="L984:P984"/>
    <mergeCell ref="Q984:U984"/>
    <mergeCell ref="W984:Y984"/>
    <mergeCell ref="Z984:AB984"/>
    <mergeCell ref="B981:K981"/>
    <mergeCell ref="L981:P981"/>
    <mergeCell ref="Q981:U981"/>
    <mergeCell ref="W981:Y981"/>
    <mergeCell ref="Z981:AB981"/>
    <mergeCell ref="B982:K982"/>
    <mergeCell ref="L982:P982"/>
    <mergeCell ref="Q982:U982"/>
    <mergeCell ref="W982:Y982"/>
    <mergeCell ref="Z982:AB982"/>
    <mergeCell ref="B979:K979"/>
    <mergeCell ref="L979:P979"/>
    <mergeCell ref="Q979:U979"/>
    <mergeCell ref="W979:Y979"/>
    <mergeCell ref="Z979:AB979"/>
    <mergeCell ref="B980:K980"/>
    <mergeCell ref="L980:P980"/>
    <mergeCell ref="Q980:U980"/>
    <mergeCell ref="W980:Y980"/>
    <mergeCell ref="Z980:AB980"/>
    <mergeCell ref="B977:K977"/>
    <mergeCell ref="L977:P977"/>
    <mergeCell ref="Q977:U977"/>
    <mergeCell ref="W977:Y977"/>
    <mergeCell ref="Z977:AB977"/>
    <mergeCell ref="B978:K978"/>
    <mergeCell ref="L978:P978"/>
    <mergeCell ref="Q978:U978"/>
    <mergeCell ref="W978:Y978"/>
    <mergeCell ref="Z978:AB978"/>
    <mergeCell ref="B975:K975"/>
    <mergeCell ref="L975:P975"/>
    <mergeCell ref="Q975:U975"/>
    <mergeCell ref="W975:Y975"/>
    <mergeCell ref="Z975:AB975"/>
    <mergeCell ref="B976:K976"/>
    <mergeCell ref="L976:P976"/>
    <mergeCell ref="Q976:U976"/>
    <mergeCell ref="W976:Y976"/>
    <mergeCell ref="Z976:AB976"/>
    <mergeCell ref="B973:K973"/>
    <mergeCell ref="L973:P973"/>
    <mergeCell ref="Q973:U973"/>
    <mergeCell ref="W973:Y973"/>
    <mergeCell ref="Z973:AB973"/>
    <mergeCell ref="B974:K974"/>
    <mergeCell ref="L974:P974"/>
    <mergeCell ref="Q974:U974"/>
    <mergeCell ref="W974:Y974"/>
    <mergeCell ref="Z974:AB974"/>
    <mergeCell ref="B971:K971"/>
    <mergeCell ref="L971:P971"/>
    <mergeCell ref="Q971:U971"/>
    <mergeCell ref="W971:Y971"/>
    <mergeCell ref="Z971:AB971"/>
    <mergeCell ref="B972:K972"/>
    <mergeCell ref="L972:P972"/>
    <mergeCell ref="Q972:U972"/>
    <mergeCell ref="W972:Y972"/>
    <mergeCell ref="Z972:AB972"/>
    <mergeCell ref="B969:K969"/>
    <mergeCell ref="L969:P969"/>
    <mergeCell ref="Q969:U969"/>
    <mergeCell ref="W969:Y969"/>
    <mergeCell ref="Z969:AB969"/>
    <mergeCell ref="B970:K970"/>
    <mergeCell ref="L970:P970"/>
    <mergeCell ref="Q970:U970"/>
    <mergeCell ref="W970:Y970"/>
    <mergeCell ref="Z970:AB970"/>
    <mergeCell ref="B967:K967"/>
    <mergeCell ref="L967:P967"/>
    <mergeCell ref="Q967:U967"/>
    <mergeCell ref="W967:Y967"/>
    <mergeCell ref="Z967:AB967"/>
    <mergeCell ref="B968:K968"/>
    <mergeCell ref="L968:P968"/>
    <mergeCell ref="Q968:U968"/>
    <mergeCell ref="W968:Y968"/>
    <mergeCell ref="Z968:AB968"/>
    <mergeCell ref="B965:K965"/>
    <mergeCell ref="L965:P965"/>
    <mergeCell ref="Q965:U965"/>
    <mergeCell ref="W965:Y965"/>
    <mergeCell ref="Z965:AB965"/>
    <mergeCell ref="B966:K966"/>
    <mergeCell ref="L966:P966"/>
    <mergeCell ref="Q966:U966"/>
    <mergeCell ref="W966:Y966"/>
    <mergeCell ref="Z966:AB966"/>
    <mergeCell ref="B963:K963"/>
    <mergeCell ref="L963:P963"/>
    <mergeCell ref="Q963:U963"/>
    <mergeCell ref="W963:Y963"/>
    <mergeCell ref="Z963:AB963"/>
    <mergeCell ref="B964:K964"/>
    <mergeCell ref="L964:P964"/>
    <mergeCell ref="Q964:U964"/>
    <mergeCell ref="W964:Y964"/>
    <mergeCell ref="Z964:AB964"/>
    <mergeCell ref="B961:K961"/>
    <mergeCell ref="L961:P961"/>
    <mergeCell ref="Q961:U961"/>
    <mergeCell ref="W961:Y961"/>
    <mergeCell ref="Z961:AB961"/>
    <mergeCell ref="B962:K962"/>
    <mergeCell ref="L962:P962"/>
    <mergeCell ref="Q962:U962"/>
    <mergeCell ref="W962:Y962"/>
    <mergeCell ref="Z962:AB962"/>
    <mergeCell ref="B959:K959"/>
    <mergeCell ref="L959:P959"/>
    <mergeCell ref="Q959:U959"/>
    <mergeCell ref="W959:Y959"/>
    <mergeCell ref="Z959:AB959"/>
    <mergeCell ref="B960:K960"/>
    <mergeCell ref="L960:P960"/>
    <mergeCell ref="Q960:U960"/>
    <mergeCell ref="W960:Y960"/>
    <mergeCell ref="Z960:AB960"/>
    <mergeCell ref="B957:K957"/>
    <mergeCell ref="L957:P957"/>
    <mergeCell ref="Q957:U957"/>
    <mergeCell ref="W957:Y957"/>
    <mergeCell ref="Z957:AB957"/>
    <mergeCell ref="B958:K958"/>
    <mergeCell ref="L958:P958"/>
    <mergeCell ref="Q958:U958"/>
    <mergeCell ref="W958:Y958"/>
    <mergeCell ref="Z958:AB958"/>
    <mergeCell ref="B955:K955"/>
    <mergeCell ref="L955:P955"/>
    <mergeCell ref="Q955:U955"/>
    <mergeCell ref="W955:Y955"/>
    <mergeCell ref="Z955:AB955"/>
    <mergeCell ref="B956:K956"/>
    <mergeCell ref="L956:P956"/>
    <mergeCell ref="Q956:U956"/>
    <mergeCell ref="W956:Y956"/>
    <mergeCell ref="Z956:AB956"/>
    <mergeCell ref="B953:K953"/>
    <mergeCell ref="L953:P953"/>
    <mergeCell ref="Q953:U953"/>
    <mergeCell ref="W953:Y953"/>
    <mergeCell ref="Z953:AB953"/>
    <mergeCell ref="B954:K954"/>
    <mergeCell ref="L954:P954"/>
    <mergeCell ref="Q954:U954"/>
    <mergeCell ref="W954:Y954"/>
    <mergeCell ref="Z954:AB954"/>
    <mergeCell ref="B951:K951"/>
    <mergeCell ref="L951:P951"/>
    <mergeCell ref="Q951:U951"/>
    <mergeCell ref="W951:Y951"/>
    <mergeCell ref="Z951:AB951"/>
    <mergeCell ref="B952:K952"/>
    <mergeCell ref="L952:P952"/>
    <mergeCell ref="Q952:U952"/>
    <mergeCell ref="W952:Y952"/>
    <mergeCell ref="Z952:AB952"/>
    <mergeCell ref="B949:K949"/>
    <mergeCell ref="L949:P949"/>
    <mergeCell ref="Q949:U949"/>
    <mergeCell ref="W949:Y949"/>
    <mergeCell ref="Z949:AB949"/>
    <mergeCell ref="B950:K950"/>
    <mergeCell ref="L950:P950"/>
    <mergeCell ref="Q950:U950"/>
    <mergeCell ref="W950:Y950"/>
    <mergeCell ref="Z950:AB950"/>
    <mergeCell ref="B947:K947"/>
    <mergeCell ref="L947:P947"/>
    <mergeCell ref="Q947:U947"/>
    <mergeCell ref="W947:Y947"/>
    <mergeCell ref="Z947:AB947"/>
    <mergeCell ref="B948:K948"/>
    <mergeCell ref="L948:P948"/>
    <mergeCell ref="Q948:U948"/>
    <mergeCell ref="W948:Y948"/>
    <mergeCell ref="Z948:AB948"/>
    <mergeCell ref="B945:K945"/>
    <mergeCell ref="L945:P945"/>
    <mergeCell ref="Q945:U945"/>
    <mergeCell ref="W945:Y945"/>
    <mergeCell ref="Z945:AB945"/>
    <mergeCell ref="B946:K946"/>
    <mergeCell ref="L946:P946"/>
    <mergeCell ref="Q946:U946"/>
    <mergeCell ref="W946:Y946"/>
    <mergeCell ref="Z946:AB946"/>
    <mergeCell ref="B943:K943"/>
    <mergeCell ref="L943:P943"/>
    <mergeCell ref="Q943:U943"/>
    <mergeCell ref="W943:Y943"/>
    <mergeCell ref="Z943:AB943"/>
    <mergeCell ref="B944:K944"/>
    <mergeCell ref="L944:P944"/>
    <mergeCell ref="Q944:U944"/>
    <mergeCell ref="W944:Y944"/>
    <mergeCell ref="Z944:AB944"/>
    <mergeCell ref="B941:K941"/>
    <mergeCell ref="L941:P941"/>
    <mergeCell ref="Q941:U941"/>
    <mergeCell ref="W941:Y941"/>
    <mergeCell ref="Z941:AB941"/>
    <mergeCell ref="B942:K942"/>
    <mergeCell ref="L942:P942"/>
    <mergeCell ref="Q942:U942"/>
    <mergeCell ref="W942:Y942"/>
    <mergeCell ref="Z942:AB942"/>
    <mergeCell ref="B939:K939"/>
    <mergeCell ref="L939:P939"/>
    <mergeCell ref="Q939:U939"/>
    <mergeCell ref="W939:Y939"/>
    <mergeCell ref="Z939:AB939"/>
    <mergeCell ref="B940:K940"/>
    <mergeCell ref="L940:P940"/>
    <mergeCell ref="Q940:U940"/>
    <mergeCell ref="W940:Y940"/>
    <mergeCell ref="Z940:AB940"/>
    <mergeCell ref="B937:K937"/>
    <mergeCell ref="L937:P937"/>
    <mergeCell ref="Q937:U937"/>
    <mergeCell ref="W937:Y937"/>
    <mergeCell ref="Z937:AB937"/>
    <mergeCell ref="B938:K938"/>
    <mergeCell ref="L938:P938"/>
    <mergeCell ref="Q938:U938"/>
    <mergeCell ref="W938:Y938"/>
    <mergeCell ref="Z938:AB938"/>
    <mergeCell ref="B935:K935"/>
    <mergeCell ref="L935:P935"/>
    <mergeCell ref="Q935:U935"/>
    <mergeCell ref="W935:Y935"/>
    <mergeCell ref="Z935:AB935"/>
    <mergeCell ref="B936:K936"/>
    <mergeCell ref="L936:P936"/>
    <mergeCell ref="Q936:U936"/>
    <mergeCell ref="W936:Y936"/>
    <mergeCell ref="Z936:AB936"/>
    <mergeCell ref="B933:K933"/>
    <mergeCell ref="L933:P933"/>
    <mergeCell ref="Q933:U933"/>
    <mergeCell ref="W933:Y933"/>
    <mergeCell ref="Z933:AB933"/>
    <mergeCell ref="B934:K934"/>
    <mergeCell ref="L934:P934"/>
    <mergeCell ref="Q934:U934"/>
    <mergeCell ref="W934:Y934"/>
    <mergeCell ref="Z934:AB934"/>
    <mergeCell ref="B931:K931"/>
    <mergeCell ref="L931:P931"/>
    <mergeCell ref="Q931:U931"/>
    <mergeCell ref="W931:Y931"/>
    <mergeCell ref="Z931:AB931"/>
    <mergeCell ref="B932:K932"/>
    <mergeCell ref="L932:P932"/>
    <mergeCell ref="Q932:U932"/>
    <mergeCell ref="W932:Y932"/>
    <mergeCell ref="Z932:AB932"/>
    <mergeCell ref="B929:K929"/>
    <mergeCell ref="L929:P929"/>
    <mergeCell ref="Q929:U929"/>
    <mergeCell ref="W929:Y929"/>
    <mergeCell ref="Z929:AB929"/>
    <mergeCell ref="B930:K930"/>
    <mergeCell ref="L930:P930"/>
    <mergeCell ref="Q930:U930"/>
    <mergeCell ref="W930:Y930"/>
    <mergeCell ref="Z930:AB930"/>
    <mergeCell ref="B927:K927"/>
    <mergeCell ref="L927:P927"/>
    <mergeCell ref="Q927:U927"/>
    <mergeCell ref="W927:Y927"/>
    <mergeCell ref="Z927:AB927"/>
    <mergeCell ref="B928:K928"/>
    <mergeCell ref="L928:P928"/>
    <mergeCell ref="Q928:U928"/>
    <mergeCell ref="W928:Y928"/>
    <mergeCell ref="Z928:AB928"/>
    <mergeCell ref="B925:K925"/>
    <mergeCell ref="L925:P925"/>
    <mergeCell ref="Q925:U925"/>
    <mergeCell ref="W925:Y925"/>
    <mergeCell ref="Z925:AB925"/>
    <mergeCell ref="B926:K926"/>
    <mergeCell ref="L926:P926"/>
    <mergeCell ref="Q926:U926"/>
    <mergeCell ref="W926:Y926"/>
    <mergeCell ref="Z926:AB926"/>
    <mergeCell ref="B923:K923"/>
    <mergeCell ref="L923:P923"/>
    <mergeCell ref="Q923:U923"/>
    <mergeCell ref="W923:Y923"/>
    <mergeCell ref="Z923:AB923"/>
    <mergeCell ref="B924:K924"/>
    <mergeCell ref="L924:P924"/>
    <mergeCell ref="Q924:U924"/>
    <mergeCell ref="W924:Y924"/>
    <mergeCell ref="Z924:AB924"/>
    <mergeCell ref="B921:K921"/>
    <mergeCell ref="L921:P921"/>
    <mergeCell ref="Q921:U921"/>
    <mergeCell ref="W921:Y921"/>
    <mergeCell ref="Z921:AB921"/>
    <mergeCell ref="B922:K922"/>
    <mergeCell ref="L922:P922"/>
    <mergeCell ref="Q922:U922"/>
    <mergeCell ref="W922:Y922"/>
    <mergeCell ref="Z922:AB922"/>
    <mergeCell ref="B919:K919"/>
    <mergeCell ref="L919:P919"/>
    <mergeCell ref="Q919:U919"/>
    <mergeCell ref="W919:Y919"/>
    <mergeCell ref="Z919:AB919"/>
    <mergeCell ref="B920:K920"/>
    <mergeCell ref="L920:P920"/>
    <mergeCell ref="Q920:U920"/>
    <mergeCell ref="W920:Y920"/>
    <mergeCell ref="Z920:AB920"/>
    <mergeCell ref="B917:K917"/>
    <mergeCell ref="L917:P917"/>
    <mergeCell ref="Q917:U917"/>
    <mergeCell ref="W917:Y917"/>
    <mergeCell ref="Z917:AB917"/>
    <mergeCell ref="B918:K918"/>
    <mergeCell ref="L918:P918"/>
    <mergeCell ref="Q918:U918"/>
    <mergeCell ref="W918:Y918"/>
    <mergeCell ref="Z918:AB918"/>
    <mergeCell ref="B915:K915"/>
    <mergeCell ref="L915:P915"/>
    <mergeCell ref="Q915:U915"/>
    <mergeCell ref="W915:Y915"/>
    <mergeCell ref="Z915:AB915"/>
    <mergeCell ref="B916:K916"/>
    <mergeCell ref="L916:P916"/>
    <mergeCell ref="Q916:U916"/>
    <mergeCell ref="W916:Y916"/>
    <mergeCell ref="Z916:AB916"/>
    <mergeCell ref="B913:K913"/>
    <mergeCell ref="L913:P913"/>
    <mergeCell ref="Q913:U913"/>
    <mergeCell ref="W913:Y913"/>
    <mergeCell ref="Z913:AB913"/>
    <mergeCell ref="B914:K914"/>
    <mergeCell ref="L914:P914"/>
    <mergeCell ref="Q914:U914"/>
    <mergeCell ref="W914:Y914"/>
    <mergeCell ref="Z914:AB914"/>
    <mergeCell ref="B911:K911"/>
    <mergeCell ref="L911:P911"/>
    <mergeCell ref="Q911:U911"/>
    <mergeCell ref="W911:Y911"/>
    <mergeCell ref="Z911:AB911"/>
    <mergeCell ref="B912:K912"/>
    <mergeCell ref="L912:P912"/>
    <mergeCell ref="Q912:U912"/>
    <mergeCell ref="W912:Y912"/>
    <mergeCell ref="Z912:AB912"/>
    <mergeCell ref="B909:K909"/>
    <mergeCell ref="L909:P909"/>
    <mergeCell ref="Q909:U909"/>
    <mergeCell ref="W909:Y909"/>
    <mergeCell ref="Z909:AB909"/>
    <mergeCell ref="B910:K910"/>
    <mergeCell ref="L910:P910"/>
    <mergeCell ref="Q910:U910"/>
    <mergeCell ref="W910:Y910"/>
    <mergeCell ref="Z910:AB910"/>
    <mergeCell ref="B907:K907"/>
    <mergeCell ref="L907:P907"/>
    <mergeCell ref="Q907:U907"/>
    <mergeCell ref="W907:Y907"/>
    <mergeCell ref="Z907:AB907"/>
    <mergeCell ref="B908:K908"/>
    <mergeCell ref="L908:P908"/>
    <mergeCell ref="Q908:U908"/>
    <mergeCell ref="W908:Y908"/>
    <mergeCell ref="Z908:AB908"/>
    <mergeCell ref="B905:K905"/>
    <mergeCell ref="L905:P905"/>
    <mergeCell ref="Q905:U905"/>
    <mergeCell ref="W905:Y905"/>
    <mergeCell ref="Z905:AB905"/>
    <mergeCell ref="B906:K906"/>
    <mergeCell ref="L906:P906"/>
    <mergeCell ref="Q906:U906"/>
    <mergeCell ref="W906:Y906"/>
    <mergeCell ref="Z906:AB906"/>
    <mergeCell ref="B903:K903"/>
    <mergeCell ref="L903:P903"/>
    <mergeCell ref="Q903:U903"/>
    <mergeCell ref="W903:Y903"/>
    <mergeCell ref="Z903:AB903"/>
    <mergeCell ref="B904:K904"/>
    <mergeCell ref="L904:P904"/>
    <mergeCell ref="Q904:U904"/>
    <mergeCell ref="W904:Y904"/>
    <mergeCell ref="Z904:AB904"/>
    <mergeCell ref="B901:K901"/>
    <mergeCell ref="L901:P901"/>
    <mergeCell ref="Q901:U901"/>
    <mergeCell ref="W901:Y901"/>
    <mergeCell ref="Z901:AB901"/>
    <mergeCell ref="B902:K902"/>
    <mergeCell ref="L902:P902"/>
    <mergeCell ref="Q902:U902"/>
    <mergeCell ref="W902:Y902"/>
    <mergeCell ref="Z902:AB902"/>
    <mergeCell ref="B899:K899"/>
    <mergeCell ref="L899:P899"/>
    <mergeCell ref="Q899:U899"/>
    <mergeCell ref="W899:Y899"/>
    <mergeCell ref="Z899:AB899"/>
    <mergeCell ref="B900:K900"/>
    <mergeCell ref="L900:P900"/>
    <mergeCell ref="Q900:U900"/>
    <mergeCell ref="W900:Y900"/>
    <mergeCell ref="Z900:AB900"/>
    <mergeCell ref="B897:K897"/>
    <mergeCell ref="L897:P897"/>
    <mergeCell ref="Q897:U897"/>
    <mergeCell ref="W897:Y897"/>
    <mergeCell ref="Z897:AB897"/>
    <mergeCell ref="B898:K898"/>
    <mergeCell ref="L898:P898"/>
    <mergeCell ref="Q898:U898"/>
    <mergeCell ref="W898:Y898"/>
    <mergeCell ref="Z898:AB898"/>
    <mergeCell ref="B895:K895"/>
    <mergeCell ref="L895:P895"/>
    <mergeCell ref="Q895:U895"/>
    <mergeCell ref="W895:Y895"/>
    <mergeCell ref="Z895:AB895"/>
    <mergeCell ref="B896:K896"/>
    <mergeCell ref="L896:P896"/>
    <mergeCell ref="Q896:U896"/>
    <mergeCell ref="W896:Y896"/>
    <mergeCell ref="Z896:AB896"/>
    <mergeCell ref="B893:K893"/>
    <mergeCell ref="L893:P893"/>
    <mergeCell ref="Q893:U893"/>
    <mergeCell ref="W893:Y893"/>
    <mergeCell ref="Z893:AB893"/>
    <mergeCell ref="B894:K894"/>
    <mergeCell ref="L894:P894"/>
    <mergeCell ref="Q894:U894"/>
    <mergeCell ref="W894:Y894"/>
    <mergeCell ref="Z894:AB894"/>
    <mergeCell ref="B891:K891"/>
    <mergeCell ref="L891:P891"/>
    <mergeCell ref="Q891:U891"/>
    <mergeCell ref="W891:Y891"/>
    <mergeCell ref="Z891:AB891"/>
    <mergeCell ref="B892:K892"/>
    <mergeCell ref="L892:P892"/>
    <mergeCell ref="Q892:U892"/>
    <mergeCell ref="W892:Y892"/>
    <mergeCell ref="Z892:AB892"/>
    <mergeCell ref="B889:K889"/>
    <mergeCell ref="L889:P889"/>
    <mergeCell ref="Q889:U889"/>
    <mergeCell ref="W889:Y889"/>
    <mergeCell ref="Z889:AB889"/>
    <mergeCell ref="B890:K890"/>
    <mergeCell ref="L890:P890"/>
    <mergeCell ref="Q890:U890"/>
    <mergeCell ref="W890:Y890"/>
    <mergeCell ref="Z890:AB890"/>
    <mergeCell ref="B887:K887"/>
    <mergeCell ref="L887:P887"/>
    <mergeCell ref="Q887:U887"/>
    <mergeCell ref="W887:Y887"/>
    <mergeCell ref="Z887:AB887"/>
    <mergeCell ref="B888:K888"/>
    <mergeCell ref="L888:P888"/>
    <mergeCell ref="Q888:U888"/>
    <mergeCell ref="W888:Y888"/>
    <mergeCell ref="Z888:AB888"/>
    <mergeCell ref="B885:K885"/>
    <mergeCell ref="L885:P885"/>
    <mergeCell ref="Q885:U885"/>
    <mergeCell ref="W885:Y885"/>
    <mergeCell ref="Z885:AB885"/>
    <mergeCell ref="B886:K886"/>
    <mergeCell ref="L886:P886"/>
    <mergeCell ref="Q886:U886"/>
    <mergeCell ref="W886:Y886"/>
    <mergeCell ref="Z886:AB886"/>
    <mergeCell ref="B883:K883"/>
    <mergeCell ref="L883:P883"/>
    <mergeCell ref="Q883:U883"/>
    <mergeCell ref="W883:Y883"/>
    <mergeCell ref="Z883:AB883"/>
    <mergeCell ref="B884:K884"/>
    <mergeCell ref="L884:P884"/>
    <mergeCell ref="Q884:U884"/>
    <mergeCell ref="W884:Y884"/>
    <mergeCell ref="Z884:AB884"/>
    <mergeCell ref="B881:K881"/>
    <mergeCell ref="L881:P881"/>
    <mergeCell ref="Q881:U881"/>
    <mergeCell ref="W881:Y881"/>
    <mergeCell ref="Z881:AB881"/>
    <mergeCell ref="B882:K882"/>
    <mergeCell ref="L882:P882"/>
    <mergeCell ref="Q882:U882"/>
    <mergeCell ref="W882:Y882"/>
    <mergeCell ref="Z882:AB882"/>
    <mergeCell ref="B879:K879"/>
    <mergeCell ref="L879:P879"/>
    <mergeCell ref="Q879:U879"/>
    <mergeCell ref="W879:Y879"/>
    <mergeCell ref="Z879:AB879"/>
    <mergeCell ref="B880:K880"/>
    <mergeCell ref="L880:P880"/>
    <mergeCell ref="Q880:U880"/>
    <mergeCell ref="W880:Y880"/>
    <mergeCell ref="Z880:AB880"/>
    <mergeCell ref="B877:K877"/>
    <mergeCell ref="L877:P877"/>
    <mergeCell ref="Q877:U877"/>
    <mergeCell ref="W877:Y877"/>
    <mergeCell ref="Z877:AB877"/>
    <mergeCell ref="B878:K878"/>
    <mergeCell ref="L878:P878"/>
    <mergeCell ref="Q878:U878"/>
    <mergeCell ref="W878:Y878"/>
    <mergeCell ref="Z878:AB878"/>
    <mergeCell ref="B875:K875"/>
    <mergeCell ref="L875:P875"/>
    <mergeCell ref="Q875:U875"/>
    <mergeCell ref="W875:Y875"/>
    <mergeCell ref="Z875:AB875"/>
    <mergeCell ref="B876:K876"/>
    <mergeCell ref="L876:P876"/>
    <mergeCell ref="Q876:U876"/>
    <mergeCell ref="W876:Y876"/>
    <mergeCell ref="Z876:AB876"/>
    <mergeCell ref="B873:K873"/>
    <mergeCell ref="L873:P873"/>
    <mergeCell ref="Q873:U873"/>
    <mergeCell ref="W873:Y873"/>
    <mergeCell ref="Z873:AB873"/>
    <mergeCell ref="B874:K874"/>
    <mergeCell ref="L874:P874"/>
    <mergeCell ref="Q874:U874"/>
    <mergeCell ref="W874:Y874"/>
    <mergeCell ref="Z874:AB874"/>
    <mergeCell ref="B871:K871"/>
    <mergeCell ref="L871:P871"/>
    <mergeCell ref="Q871:U871"/>
    <mergeCell ref="W871:Y871"/>
    <mergeCell ref="Z871:AB871"/>
    <mergeCell ref="B872:K872"/>
    <mergeCell ref="L872:P872"/>
    <mergeCell ref="Q872:U872"/>
    <mergeCell ref="W872:Y872"/>
    <mergeCell ref="Z872:AB872"/>
    <mergeCell ref="B869:K869"/>
    <mergeCell ref="L869:P869"/>
    <mergeCell ref="Q869:U869"/>
    <mergeCell ref="W869:Y869"/>
    <mergeCell ref="Z869:AB869"/>
    <mergeCell ref="B870:K870"/>
    <mergeCell ref="L870:P870"/>
    <mergeCell ref="Q870:U870"/>
    <mergeCell ref="W870:Y870"/>
    <mergeCell ref="Z870:AB870"/>
    <mergeCell ref="B867:K867"/>
    <mergeCell ref="L867:P867"/>
    <mergeCell ref="Q867:U867"/>
    <mergeCell ref="W867:Y867"/>
    <mergeCell ref="Z867:AB867"/>
    <mergeCell ref="B868:K868"/>
    <mergeCell ref="L868:P868"/>
    <mergeCell ref="Q868:U868"/>
    <mergeCell ref="W868:Y868"/>
    <mergeCell ref="Z868:AB868"/>
    <mergeCell ref="B865:K865"/>
    <mergeCell ref="L865:P865"/>
    <mergeCell ref="Q865:U865"/>
    <mergeCell ref="W865:Y865"/>
    <mergeCell ref="Z865:AB865"/>
    <mergeCell ref="B866:K866"/>
    <mergeCell ref="L866:P866"/>
    <mergeCell ref="Q866:U866"/>
    <mergeCell ref="W866:Y866"/>
    <mergeCell ref="Z866:AB866"/>
    <mergeCell ref="B863:K863"/>
    <mergeCell ref="L863:P863"/>
    <mergeCell ref="Q863:U863"/>
    <mergeCell ref="W863:Y863"/>
    <mergeCell ref="Z863:AB863"/>
    <mergeCell ref="B864:K864"/>
    <mergeCell ref="L864:P864"/>
    <mergeCell ref="Q864:U864"/>
    <mergeCell ref="W864:Y864"/>
    <mergeCell ref="Z864:AB864"/>
    <mergeCell ref="B861:K861"/>
    <mergeCell ref="L861:P861"/>
    <mergeCell ref="Q861:U861"/>
    <mergeCell ref="W861:Y861"/>
    <mergeCell ref="Z861:AB861"/>
    <mergeCell ref="B862:K862"/>
    <mergeCell ref="L862:P862"/>
    <mergeCell ref="Q862:U862"/>
    <mergeCell ref="W862:Y862"/>
    <mergeCell ref="Z862:AB862"/>
    <mergeCell ref="B859:K859"/>
    <mergeCell ref="L859:P859"/>
    <mergeCell ref="Q859:U859"/>
    <mergeCell ref="W859:Y859"/>
    <mergeCell ref="Z859:AB859"/>
    <mergeCell ref="B860:K860"/>
    <mergeCell ref="L860:P860"/>
    <mergeCell ref="Q860:U860"/>
    <mergeCell ref="W860:Y860"/>
    <mergeCell ref="Z860:AB860"/>
    <mergeCell ref="B857:K857"/>
    <mergeCell ref="L857:P857"/>
    <mergeCell ref="Q857:U857"/>
    <mergeCell ref="W857:Y857"/>
    <mergeCell ref="Z857:AB857"/>
    <mergeCell ref="B858:K858"/>
    <mergeCell ref="L858:P858"/>
    <mergeCell ref="Q858:U858"/>
    <mergeCell ref="W858:Y858"/>
    <mergeCell ref="Z858:AB858"/>
    <mergeCell ref="B855:K855"/>
    <mergeCell ref="L855:P855"/>
    <mergeCell ref="Q855:U855"/>
    <mergeCell ref="W855:Y855"/>
    <mergeCell ref="Z855:AB855"/>
    <mergeCell ref="B856:K856"/>
    <mergeCell ref="L856:P856"/>
    <mergeCell ref="Q856:U856"/>
    <mergeCell ref="W856:Y856"/>
    <mergeCell ref="Z856:AB856"/>
    <mergeCell ref="B853:K853"/>
    <mergeCell ref="L853:P853"/>
    <mergeCell ref="Q853:U853"/>
    <mergeCell ref="W853:Y853"/>
    <mergeCell ref="Z853:AB853"/>
    <mergeCell ref="B854:K854"/>
    <mergeCell ref="L854:P854"/>
    <mergeCell ref="Q854:U854"/>
    <mergeCell ref="W854:Y854"/>
    <mergeCell ref="Z854:AB854"/>
    <mergeCell ref="B851:K851"/>
    <mergeCell ref="L851:P851"/>
    <mergeCell ref="Q851:U851"/>
    <mergeCell ref="W851:Y851"/>
    <mergeCell ref="Z851:AB851"/>
    <mergeCell ref="B852:K852"/>
    <mergeCell ref="L852:P852"/>
    <mergeCell ref="Q852:U852"/>
    <mergeCell ref="W852:Y852"/>
    <mergeCell ref="Z852:AB852"/>
    <mergeCell ref="B849:K849"/>
    <mergeCell ref="L849:P849"/>
    <mergeCell ref="Q849:U849"/>
    <mergeCell ref="W849:Y849"/>
    <mergeCell ref="Z849:AB849"/>
    <mergeCell ref="B850:K850"/>
    <mergeCell ref="L850:P850"/>
    <mergeCell ref="Q850:U850"/>
    <mergeCell ref="W850:Y850"/>
    <mergeCell ref="Z850:AB850"/>
    <mergeCell ref="B847:K847"/>
    <mergeCell ref="L847:P847"/>
    <mergeCell ref="Q847:U847"/>
    <mergeCell ref="W847:Y847"/>
    <mergeCell ref="Z847:AB847"/>
    <mergeCell ref="B848:K848"/>
    <mergeCell ref="L848:P848"/>
    <mergeCell ref="Q848:U848"/>
    <mergeCell ref="W848:Y848"/>
    <mergeCell ref="Z848:AB848"/>
    <mergeCell ref="B845:K845"/>
    <mergeCell ref="L845:P845"/>
    <mergeCell ref="Q845:U845"/>
    <mergeCell ref="W845:Y845"/>
    <mergeCell ref="Z845:AB845"/>
    <mergeCell ref="B846:K846"/>
    <mergeCell ref="L846:P846"/>
    <mergeCell ref="Q846:U846"/>
    <mergeCell ref="W846:Y846"/>
    <mergeCell ref="Z846:AB846"/>
    <mergeCell ref="B843:K843"/>
    <mergeCell ref="L843:P843"/>
    <mergeCell ref="Q843:U843"/>
    <mergeCell ref="W843:Y843"/>
    <mergeCell ref="Z843:AB843"/>
    <mergeCell ref="B844:K844"/>
    <mergeCell ref="L844:P844"/>
    <mergeCell ref="Q844:U844"/>
    <mergeCell ref="W844:Y844"/>
    <mergeCell ref="Z844:AB844"/>
    <mergeCell ref="B841:K841"/>
    <mergeCell ref="L841:P841"/>
    <mergeCell ref="Q841:U841"/>
    <mergeCell ref="W841:Y841"/>
    <mergeCell ref="Z841:AB841"/>
    <mergeCell ref="B842:K842"/>
    <mergeCell ref="L842:P842"/>
    <mergeCell ref="Q842:U842"/>
    <mergeCell ref="W842:Y842"/>
    <mergeCell ref="Z842:AB842"/>
    <mergeCell ref="B839:K839"/>
    <mergeCell ref="L839:P839"/>
    <mergeCell ref="Q839:U839"/>
    <mergeCell ref="W839:Y839"/>
    <mergeCell ref="Z839:AB839"/>
    <mergeCell ref="B840:K840"/>
    <mergeCell ref="L840:P840"/>
    <mergeCell ref="Q840:U840"/>
    <mergeCell ref="W840:Y840"/>
    <mergeCell ref="Z840:AB840"/>
    <mergeCell ref="B837:K837"/>
    <mergeCell ref="L837:P837"/>
    <mergeCell ref="Q837:U837"/>
    <mergeCell ref="W837:Y837"/>
    <mergeCell ref="Z837:AB837"/>
    <mergeCell ref="B838:K838"/>
    <mergeCell ref="L838:P838"/>
    <mergeCell ref="Q838:U838"/>
    <mergeCell ref="W838:Y838"/>
    <mergeCell ref="Z838:AB838"/>
    <mergeCell ref="B835:K835"/>
    <mergeCell ref="L835:P835"/>
    <mergeCell ref="Q835:U835"/>
    <mergeCell ref="W835:Y835"/>
    <mergeCell ref="Z835:AB835"/>
    <mergeCell ref="B836:K836"/>
    <mergeCell ref="L836:P836"/>
    <mergeCell ref="Q836:U836"/>
    <mergeCell ref="W836:Y836"/>
    <mergeCell ref="Z836:AB836"/>
    <mergeCell ref="B833:K833"/>
    <mergeCell ref="L833:P833"/>
    <mergeCell ref="Q833:U833"/>
    <mergeCell ref="W833:Y833"/>
    <mergeCell ref="Z833:AB833"/>
    <mergeCell ref="B834:K834"/>
    <mergeCell ref="L834:P834"/>
    <mergeCell ref="Q834:U834"/>
    <mergeCell ref="W834:Y834"/>
    <mergeCell ref="Z834:AB834"/>
    <mergeCell ref="B831:K831"/>
    <mergeCell ref="L831:P831"/>
    <mergeCell ref="Q831:U831"/>
    <mergeCell ref="W831:Y831"/>
    <mergeCell ref="Z831:AB831"/>
    <mergeCell ref="B832:K832"/>
    <mergeCell ref="L832:P832"/>
    <mergeCell ref="Q832:U832"/>
    <mergeCell ref="W832:Y832"/>
    <mergeCell ref="Z832:AB832"/>
    <mergeCell ref="B829:K829"/>
    <mergeCell ref="L829:P829"/>
    <mergeCell ref="Q829:U829"/>
    <mergeCell ref="W829:Y829"/>
    <mergeCell ref="Z829:AB829"/>
    <mergeCell ref="B830:K830"/>
    <mergeCell ref="L830:P830"/>
    <mergeCell ref="Q830:U830"/>
    <mergeCell ref="W830:Y830"/>
    <mergeCell ref="Z830:AB830"/>
    <mergeCell ref="B827:K827"/>
    <mergeCell ref="L827:P827"/>
    <mergeCell ref="Q827:U827"/>
    <mergeCell ref="W827:Y827"/>
    <mergeCell ref="Z827:AB827"/>
    <mergeCell ref="B828:K828"/>
    <mergeCell ref="L828:P828"/>
    <mergeCell ref="Q828:U828"/>
    <mergeCell ref="W828:Y828"/>
    <mergeCell ref="Z828:AB828"/>
    <mergeCell ref="B825:K825"/>
    <mergeCell ref="L825:P825"/>
    <mergeCell ref="Q825:U825"/>
    <mergeCell ref="W825:Y825"/>
    <mergeCell ref="Z825:AB825"/>
    <mergeCell ref="B826:K826"/>
    <mergeCell ref="L826:P826"/>
    <mergeCell ref="Q826:U826"/>
    <mergeCell ref="W826:Y826"/>
    <mergeCell ref="Z826:AB826"/>
    <mergeCell ref="B823:K823"/>
    <mergeCell ref="L823:P823"/>
    <mergeCell ref="Q823:U823"/>
    <mergeCell ref="W823:Y823"/>
    <mergeCell ref="Z823:AB823"/>
    <mergeCell ref="B824:K824"/>
    <mergeCell ref="L824:P824"/>
    <mergeCell ref="Q824:U824"/>
    <mergeCell ref="W824:Y824"/>
    <mergeCell ref="Z824:AB824"/>
    <mergeCell ref="B821:K821"/>
    <mergeCell ref="L821:P821"/>
    <mergeCell ref="Q821:U821"/>
    <mergeCell ref="W821:Y821"/>
    <mergeCell ref="Z821:AB821"/>
    <mergeCell ref="B822:K822"/>
    <mergeCell ref="L822:P822"/>
    <mergeCell ref="Q822:U822"/>
    <mergeCell ref="W822:Y822"/>
    <mergeCell ref="Z822:AB822"/>
    <mergeCell ref="B819:K819"/>
    <mergeCell ref="L819:P819"/>
    <mergeCell ref="Q819:U819"/>
    <mergeCell ref="W819:Y819"/>
    <mergeCell ref="Z819:AB819"/>
    <mergeCell ref="B820:K820"/>
    <mergeCell ref="L820:P820"/>
    <mergeCell ref="Q820:U820"/>
    <mergeCell ref="W820:Y820"/>
    <mergeCell ref="Z820:AB820"/>
    <mergeCell ref="B817:K817"/>
    <mergeCell ref="L817:P817"/>
    <mergeCell ref="Q817:U817"/>
    <mergeCell ref="W817:Y817"/>
    <mergeCell ref="Z817:AB817"/>
    <mergeCell ref="B818:K818"/>
    <mergeCell ref="L818:P818"/>
    <mergeCell ref="Q818:U818"/>
    <mergeCell ref="W818:Y818"/>
    <mergeCell ref="Z818:AB818"/>
    <mergeCell ref="B815:K815"/>
    <mergeCell ref="L815:P815"/>
    <mergeCell ref="Q815:U815"/>
    <mergeCell ref="W815:Y815"/>
    <mergeCell ref="Z815:AB815"/>
    <mergeCell ref="B816:K816"/>
    <mergeCell ref="L816:P816"/>
    <mergeCell ref="Q816:U816"/>
    <mergeCell ref="W816:Y816"/>
    <mergeCell ref="Z816:AB816"/>
    <mergeCell ref="B813:K813"/>
    <mergeCell ref="L813:P813"/>
    <mergeCell ref="Q813:U813"/>
    <mergeCell ref="W813:Y813"/>
    <mergeCell ref="Z813:AB813"/>
    <mergeCell ref="B814:K814"/>
    <mergeCell ref="L814:P814"/>
    <mergeCell ref="Q814:U814"/>
    <mergeCell ref="W814:Y814"/>
    <mergeCell ref="Z814:AB814"/>
    <mergeCell ref="B811:K811"/>
    <mergeCell ref="L811:P811"/>
    <mergeCell ref="Q811:U811"/>
    <mergeCell ref="W811:Y811"/>
    <mergeCell ref="Z811:AB811"/>
    <mergeCell ref="B812:K812"/>
    <mergeCell ref="L812:P812"/>
    <mergeCell ref="Q812:U812"/>
    <mergeCell ref="W812:Y812"/>
    <mergeCell ref="Z812:AB812"/>
    <mergeCell ref="B809:K809"/>
    <mergeCell ref="L809:P809"/>
    <mergeCell ref="Q809:U809"/>
    <mergeCell ref="W809:Y809"/>
    <mergeCell ref="Z809:AB809"/>
    <mergeCell ref="B810:K810"/>
    <mergeCell ref="L810:P810"/>
    <mergeCell ref="Q810:U810"/>
    <mergeCell ref="W810:Y810"/>
    <mergeCell ref="Z810:AB810"/>
    <mergeCell ref="B807:K807"/>
    <mergeCell ref="L807:P807"/>
    <mergeCell ref="Q807:U807"/>
    <mergeCell ref="W807:Y807"/>
    <mergeCell ref="Z807:AB807"/>
    <mergeCell ref="B808:K808"/>
    <mergeCell ref="L808:P808"/>
    <mergeCell ref="Q808:U808"/>
    <mergeCell ref="W808:Y808"/>
    <mergeCell ref="Z808:AB808"/>
    <mergeCell ref="B805:K805"/>
    <mergeCell ref="L805:P805"/>
    <mergeCell ref="Q805:U805"/>
    <mergeCell ref="W805:Y805"/>
    <mergeCell ref="Z805:AB805"/>
    <mergeCell ref="B806:K806"/>
    <mergeCell ref="L806:P806"/>
    <mergeCell ref="Q806:U806"/>
    <mergeCell ref="W806:Y806"/>
    <mergeCell ref="Z806:AB806"/>
    <mergeCell ref="B803:K803"/>
    <mergeCell ref="L803:P803"/>
    <mergeCell ref="Q803:U803"/>
    <mergeCell ref="W803:Y803"/>
    <mergeCell ref="Z803:AB803"/>
    <mergeCell ref="B804:K804"/>
    <mergeCell ref="L804:P804"/>
    <mergeCell ref="Q804:U804"/>
    <mergeCell ref="W804:Y804"/>
    <mergeCell ref="Z804:AB804"/>
    <mergeCell ref="B801:K801"/>
    <mergeCell ref="L801:P801"/>
    <mergeCell ref="Q801:U801"/>
    <mergeCell ref="W801:Y801"/>
    <mergeCell ref="Z801:AB801"/>
    <mergeCell ref="B802:K802"/>
    <mergeCell ref="L802:P802"/>
    <mergeCell ref="Q802:U802"/>
    <mergeCell ref="W802:Y802"/>
    <mergeCell ref="Z802:AB802"/>
    <mergeCell ref="B799:K799"/>
    <mergeCell ref="L799:P799"/>
    <mergeCell ref="Q799:U799"/>
    <mergeCell ref="W799:Y799"/>
    <mergeCell ref="Z799:AB799"/>
    <mergeCell ref="B800:K800"/>
    <mergeCell ref="L800:P800"/>
    <mergeCell ref="Q800:U800"/>
    <mergeCell ref="W800:Y800"/>
    <mergeCell ref="Z800:AB800"/>
    <mergeCell ref="B797:K797"/>
    <mergeCell ref="L797:P797"/>
    <mergeCell ref="Q797:U797"/>
    <mergeCell ref="W797:Y797"/>
    <mergeCell ref="Z797:AB797"/>
    <mergeCell ref="B798:K798"/>
    <mergeCell ref="L798:P798"/>
    <mergeCell ref="Q798:U798"/>
    <mergeCell ref="W798:Y798"/>
    <mergeCell ref="Z798:AB798"/>
    <mergeCell ref="B795:K795"/>
    <mergeCell ref="L795:P795"/>
    <mergeCell ref="Q795:U795"/>
    <mergeCell ref="W795:Y795"/>
    <mergeCell ref="Z795:AB795"/>
    <mergeCell ref="B796:K796"/>
    <mergeCell ref="L796:P796"/>
    <mergeCell ref="Q796:U796"/>
    <mergeCell ref="W796:Y796"/>
    <mergeCell ref="Z796:AB796"/>
    <mergeCell ref="B793:K793"/>
    <mergeCell ref="L793:P793"/>
    <mergeCell ref="Q793:U793"/>
    <mergeCell ref="W793:Y793"/>
    <mergeCell ref="Z793:AB793"/>
    <mergeCell ref="B794:K794"/>
    <mergeCell ref="L794:P794"/>
    <mergeCell ref="Q794:U794"/>
    <mergeCell ref="W794:Y794"/>
    <mergeCell ref="Z794:AB794"/>
    <mergeCell ref="B791:K791"/>
    <mergeCell ref="L791:P791"/>
    <mergeCell ref="Q791:U791"/>
    <mergeCell ref="W791:Y791"/>
    <mergeCell ref="Z791:AB791"/>
    <mergeCell ref="B792:K792"/>
    <mergeCell ref="L792:P792"/>
    <mergeCell ref="Q792:U792"/>
    <mergeCell ref="W792:Y792"/>
    <mergeCell ref="Z792:AB792"/>
    <mergeCell ref="B789:K789"/>
    <mergeCell ref="L789:P789"/>
    <mergeCell ref="Q789:U789"/>
    <mergeCell ref="W789:Y789"/>
    <mergeCell ref="Z789:AB789"/>
    <mergeCell ref="B790:K790"/>
    <mergeCell ref="L790:P790"/>
    <mergeCell ref="Q790:U790"/>
    <mergeCell ref="W790:Y790"/>
    <mergeCell ref="Z790:AB790"/>
    <mergeCell ref="B787:K787"/>
    <mergeCell ref="L787:P787"/>
    <mergeCell ref="Q787:U787"/>
    <mergeCell ref="W787:Y787"/>
    <mergeCell ref="Z787:AB787"/>
    <mergeCell ref="B788:K788"/>
    <mergeCell ref="L788:P788"/>
    <mergeCell ref="Q788:U788"/>
    <mergeCell ref="W788:Y788"/>
    <mergeCell ref="Z788:AB788"/>
    <mergeCell ref="B785:K785"/>
    <mergeCell ref="L785:P785"/>
    <mergeCell ref="Q785:U785"/>
    <mergeCell ref="W785:Y785"/>
    <mergeCell ref="Z785:AB785"/>
    <mergeCell ref="B786:K786"/>
    <mergeCell ref="L786:P786"/>
    <mergeCell ref="Q786:U786"/>
    <mergeCell ref="W786:Y786"/>
    <mergeCell ref="Z786:AB786"/>
    <mergeCell ref="B783:K783"/>
    <mergeCell ref="L783:P783"/>
    <mergeCell ref="Q783:U783"/>
    <mergeCell ref="W783:Y783"/>
    <mergeCell ref="Z783:AB783"/>
    <mergeCell ref="B784:K784"/>
    <mergeCell ref="L784:P784"/>
    <mergeCell ref="Q784:U784"/>
    <mergeCell ref="W784:Y784"/>
    <mergeCell ref="Z784:AB784"/>
    <mergeCell ref="B781:K781"/>
    <mergeCell ref="L781:P781"/>
    <mergeCell ref="Q781:U781"/>
    <mergeCell ref="W781:Y781"/>
    <mergeCell ref="Z781:AB781"/>
    <mergeCell ref="B782:K782"/>
    <mergeCell ref="L782:P782"/>
    <mergeCell ref="Q782:U782"/>
    <mergeCell ref="W782:Y782"/>
    <mergeCell ref="Z782:AB782"/>
    <mergeCell ref="B779:K779"/>
    <mergeCell ref="L779:P779"/>
    <mergeCell ref="Q779:U779"/>
    <mergeCell ref="W779:Y779"/>
    <mergeCell ref="Z779:AB779"/>
    <mergeCell ref="B780:K780"/>
    <mergeCell ref="L780:P780"/>
    <mergeCell ref="Q780:U780"/>
    <mergeCell ref="W780:Y780"/>
    <mergeCell ref="Z780:AB780"/>
    <mergeCell ref="B777:K777"/>
    <mergeCell ref="L777:P777"/>
    <mergeCell ref="Q777:U777"/>
    <mergeCell ref="W777:Y777"/>
    <mergeCell ref="Z777:AB777"/>
    <mergeCell ref="B778:K778"/>
    <mergeCell ref="L778:P778"/>
    <mergeCell ref="Q778:U778"/>
    <mergeCell ref="W778:Y778"/>
    <mergeCell ref="Z778:AB778"/>
    <mergeCell ref="B775:K775"/>
    <mergeCell ref="L775:P775"/>
    <mergeCell ref="Q775:U775"/>
    <mergeCell ref="W775:Y775"/>
    <mergeCell ref="Z775:AB775"/>
    <mergeCell ref="B776:K776"/>
    <mergeCell ref="L776:P776"/>
    <mergeCell ref="Q776:U776"/>
    <mergeCell ref="W776:Y776"/>
    <mergeCell ref="Z776:AB776"/>
    <mergeCell ref="B773:K773"/>
    <mergeCell ref="L773:P773"/>
    <mergeCell ref="Q773:U773"/>
    <mergeCell ref="W773:Y773"/>
    <mergeCell ref="Z773:AB773"/>
    <mergeCell ref="B774:K774"/>
    <mergeCell ref="L774:P774"/>
    <mergeCell ref="Q774:U774"/>
    <mergeCell ref="W774:Y774"/>
    <mergeCell ref="Z774:AB774"/>
    <mergeCell ref="B771:K771"/>
    <mergeCell ref="L771:P771"/>
    <mergeCell ref="Q771:U771"/>
    <mergeCell ref="W771:Y771"/>
    <mergeCell ref="Z771:AB771"/>
    <mergeCell ref="B772:K772"/>
    <mergeCell ref="L772:P772"/>
    <mergeCell ref="Q772:U772"/>
    <mergeCell ref="W772:Y772"/>
    <mergeCell ref="Z772:AB772"/>
    <mergeCell ref="B769:K769"/>
    <mergeCell ref="L769:P769"/>
    <mergeCell ref="Q769:U769"/>
    <mergeCell ref="W769:Y769"/>
    <mergeCell ref="Z769:AB769"/>
    <mergeCell ref="B770:K770"/>
    <mergeCell ref="L770:P770"/>
    <mergeCell ref="Q770:U770"/>
    <mergeCell ref="W770:Y770"/>
    <mergeCell ref="Z770:AB770"/>
    <mergeCell ref="B767:K767"/>
    <mergeCell ref="L767:P767"/>
    <mergeCell ref="Q767:U767"/>
    <mergeCell ref="W767:Y767"/>
    <mergeCell ref="Z767:AB767"/>
    <mergeCell ref="B768:K768"/>
    <mergeCell ref="L768:P768"/>
    <mergeCell ref="Q768:U768"/>
    <mergeCell ref="W768:Y768"/>
    <mergeCell ref="Z768:AB768"/>
    <mergeCell ref="B765:K765"/>
    <mergeCell ref="L765:P765"/>
    <mergeCell ref="Q765:U765"/>
    <mergeCell ref="W765:Y765"/>
    <mergeCell ref="Z765:AB765"/>
    <mergeCell ref="B766:K766"/>
    <mergeCell ref="L766:P766"/>
    <mergeCell ref="Q766:U766"/>
    <mergeCell ref="W766:Y766"/>
    <mergeCell ref="Z766:AB766"/>
    <mergeCell ref="B763:K763"/>
    <mergeCell ref="L763:P763"/>
    <mergeCell ref="Q763:U763"/>
    <mergeCell ref="W763:Y763"/>
    <mergeCell ref="Z763:AB763"/>
    <mergeCell ref="B764:K764"/>
    <mergeCell ref="L764:P764"/>
    <mergeCell ref="Q764:U764"/>
    <mergeCell ref="W764:Y764"/>
    <mergeCell ref="Z764:AB764"/>
    <mergeCell ref="B761:K761"/>
    <mergeCell ref="L761:P761"/>
    <mergeCell ref="Q761:U761"/>
    <mergeCell ref="W761:Y761"/>
    <mergeCell ref="Z761:AB761"/>
    <mergeCell ref="B762:K762"/>
    <mergeCell ref="L762:P762"/>
    <mergeCell ref="Q762:U762"/>
    <mergeCell ref="W762:Y762"/>
    <mergeCell ref="Z762:AB762"/>
    <mergeCell ref="B759:K759"/>
    <mergeCell ref="L759:P759"/>
    <mergeCell ref="Q759:U759"/>
    <mergeCell ref="W759:Y759"/>
    <mergeCell ref="Z759:AB759"/>
    <mergeCell ref="B760:K760"/>
    <mergeCell ref="L760:P760"/>
    <mergeCell ref="Q760:U760"/>
    <mergeCell ref="W760:Y760"/>
    <mergeCell ref="Z760:AB760"/>
    <mergeCell ref="B757:K757"/>
    <mergeCell ref="L757:P757"/>
    <mergeCell ref="Q757:U757"/>
    <mergeCell ref="W757:Y757"/>
    <mergeCell ref="Z757:AB757"/>
    <mergeCell ref="B758:K758"/>
    <mergeCell ref="L758:P758"/>
    <mergeCell ref="Q758:U758"/>
    <mergeCell ref="W758:Y758"/>
    <mergeCell ref="Z758:AB758"/>
    <mergeCell ref="B755:K755"/>
    <mergeCell ref="L755:P755"/>
    <mergeCell ref="Q755:U755"/>
    <mergeCell ref="W755:Y755"/>
    <mergeCell ref="Z755:AB755"/>
    <mergeCell ref="B756:K756"/>
    <mergeCell ref="L756:P756"/>
    <mergeCell ref="Q756:U756"/>
    <mergeCell ref="W756:Y756"/>
    <mergeCell ref="Z756:AB756"/>
    <mergeCell ref="B753:K753"/>
    <mergeCell ref="L753:P753"/>
    <mergeCell ref="Q753:U753"/>
    <mergeCell ref="W753:Y753"/>
    <mergeCell ref="Z753:AB753"/>
    <mergeCell ref="B754:K754"/>
    <mergeCell ref="L754:P754"/>
    <mergeCell ref="Q754:U754"/>
    <mergeCell ref="W754:Y754"/>
    <mergeCell ref="Z754:AB754"/>
    <mergeCell ref="B751:K751"/>
    <mergeCell ref="L751:P751"/>
    <mergeCell ref="Q751:U751"/>
    <mergeCell ref="W751:Y751"/>
    <mergeCell ref="Z751:AB751"/>
    <mergeCell ref="B752:K752"/>
    <mergeCell ref="L752:P752"/>
    <mergeCell ref="Q752:U752"/>
    <mergeCell ref="W752:Y752"/>
    <mergeCell ref="Z752:AB752"/>
    <mergeCell ref="B749:K749"/>
    <mergeCell ref="L749:P749"/>
    <mergeCell ref="Q749:U749"/>
    <mergeCell ref="W749:Y749"/>
    <mergeCell ref="Z749:AB749"/>
    <mergeCell ref="B750:K750"/>
    <mergeCell ref="L750:P750"/>
    <mergeCell ref="Q750:U750"/>
    <mergeCell ref="W750:Y750"/>
    <mergeCell ref="Z750:AB750"/>
    <mergeCell ref="B747:K747"/>
    <mergeCell ref="L747:P747"/>
    <mergeCell ref="Q747:U747"/>
    <mergeCell ref="W747:Y747"/>
    <mergeCell ref="Z747:AB747"/>
    <mergeCell ref="B748:K748"/>
    <mergeCell ref="L748:P748"/>
    <mergeCell ref="Q748:U748"/>
    <mergeCell ref="W748:Y748"/>
    <mergeCell ref="Z748:AB748"/>
    <mergeCell ref="B745:K745"/>
    <mergeCell ref="L745:P745"/>
    <mergeCell ref="Q745:U745"/>
    <mergeCell ref="W745:Y745"/>
    <mergeCell ref="Z745:AB745"/>
    <mergeCell ref="B746:K746"/>
    <mergeCell ref="L746:P746"/>
    <mergeCell ref="Q746:U746"/>
    <mergeCell ref="W746:Y746"/>
    <mergeCell ref="Z746:AB746"/>
    <mergeCell ref="B743:K743"/>
    <mergeCell ref="L743:P743"/>
    <mergeCell ref="Q743:U743"/>
    <mergeCell ref="W743:Y743"/>
    <mergeCell ref="Z743:AB743"/>
    <mergeCell ref="B744:K744"/>
    <mergeCell ref="L744:P744"/>
    <mergeCell ref="Q744:U744"/>
    <mergeCell ref="W744:Y744"/>
    <mergeCell ref="Z744:AB744"/>
    <mergeCell ref="B741:K741"/>
    <mergeCell ref="L741:P741"/>
    <mergeCell ref="Q741:U741"/>
    <mergeCell ref="W741:Y741"/>
    <mergeCell ref="Z741:AB741"/>
    <mergeCell ref="B742:K742"/>
    <mergeCell ref="L742:P742"/>
    <mergeCell ref="Q742:U742"/>
    <mergeCell ref="W742:Y742"/>
    <mergeCell ref="Z742:AB742"/>
    <mergeCell ref="B739:K739"/>
    <mergeCell ref="L739:P739"/>
    <mergeCell ref="Q739:U739"/>
    <mergeCell ref="W739:Y739"/>
    <mergeCell ref="Z739:AB739"/>
    <mergeCell ref="B740:K740"/>
    <mergeCell ref="L740:P740"/>
    <mergeCell ref="Q740:U740"/>
    <mergeCell ref="W740:Y740"/>
    <mergeCell ref="Z740:AB740"/>
    <mergeCell ref="B737:K737"/>
    <mergeCell ref="L737:P737"/>
    <mergeCell ref="Q737:U737"/>
    <mergeCell ref="W737:Y737"/>
    <mergeCell ref="Z737:AB737"/>
    <mergeCell ref="B738:K738"/>
    <mergeCell ref="L738:P738"/>
    <mergeCell ref="Q738:U738"/>
    <mergeCell ref="W738:Y738"/>
    <mergeCell ref="Z738:AB738"/>
    <mergeCell ref="B735:K735"/>
    <mergeCell ref="L735:P735"/>
    <mergeCell ref="Q735:U735"/>
    <mergeCell ref="W735:Y735"/>
    <mergeCell ref="Z735:AB735"/>
    <mergeCell ref="B736:K736"/>
    <mergeCell ref="L736:P736"/>
    <mergeCell ref="Q736:U736"/>
    <mergeCell ref="W736:Y736"/>
    <mergeCell ref="Z736:AB736"/>
    <mergeCell ref="B733:K733"/>
    <mergeCell ref="L733:P733"/>
    <mergeCell ref="Q733:U733"/>
    <mergeCell ref="W733:Y733"/>
    <mergeCell ref="Z733:AB733"/>
    <mergeCell ref="B734:K734"/>
    <mergeCell ref="L734:P734"/>
    <mergeCell ref="Q734:U734"/>
    <mergeCell ref="W734:Y734"/>
    <mergeCell ref="Z734:AB734"/>
    <mergeCell ref="B731:K731"/>
    <mergeCell ref="L731:P731"/>
    <mergeCell ref="Q731:U731"/>
    <mergeCell ref="W731:Y731"/>
    <mergeCell ref="Z731:AB731"/>
    <mergeCell ref="B732:K732"/>
    <mergeCell ref="L732:P732"/>
    <mergeCell ref="Q732:U732"/>
    <mergeCell ref="W732:Y732"/>
    <mergeCell ref="Z732:AB732"/>
    <mergeCell ref="B729:K729"/>
    <mergeCell ref="L729:P729"/>
    <mergeCell ref="Q729:U729"/>
    <mergeCell ref="W729:Y729"/>
    <mergeCell ref="Z729:AB729"/>
    <mergeCell ref="B730:K730"/>
    <mergeCell ref="L730:P730"/>
    <mergeCell ref="Q730:U730"/>
    <mergeCell ref="W730:Y730"/>
    <mergeCell ref="Z730:AB730"/>
    <mergeCell ref="B727:K727"/>
    <mergeCell ref="L727:P727"/>
    <mergeCell ref="Q727:U727"/>
    <mergeCell ref="W727:Y727"/>
    <mergeCell ref="Z727:AB727"/>
    <mergeCell ref="B728:K728"/>
    <mergeCell ref="L728:P728"/>
    <mergeCell ref="Q728:U728"/>
    <mergeCell ref="W728:Y728"/>
    <mergeCell ref="Z728:AB728"/>
    <mergeCell ref="B725:K725"/>
    <mergeCell ref="L725:P725"/>
    <mergeCell ref="Q725:U725"/>
    <mergeCell ref="W725:Y725"/>
    <mergeCell ref="Z725:AB725"/>
    <mergeCell ref="B726:K726"/>
    <mergeCell ref="L726:P726"/>
    <mergeCell ref="Q726:U726"/>
    <mergeCell ref="W726:Y726"/>
    <mergeCell ref="Z726:AB726"/>
    <mergeCell ref="B723:K723"/>
    <mergeCell ref="L723:P723"/>
    <mergeCell ref="Q723:U723"/>
    <mergeCell ref="W723:Y723"/>
    <mergeCell ref="Z723:AB723"/>
    <mergeCell ref="B724:K724"/>
    <mergeCell ref="L724:P724"/>
    <mergeCell ref="Q724:U724"/>
    <mergeCell ref="W724:Y724"/>
    <mergeCell ref="Z724:AB724"/>
    <mergeCell ref="B721:K721"/>
    <mergeCell ref="L721:P721"/>
    <mergeCell ref="Q721:U721"/>
    <mergeCell ref="W721:Y721"/>
    <mergeCell ref="Z721:AB721"/>
    <mergeCell ref="B722:K722"/>
    <mergeCell ref="L722:P722"/>
    <mergeCell ref="Q722:U722"/>
    <mergeCell ref="W722:Y722"/>
    <mergeCell ref="Z722:AB722"/>
    <mergeCell ref="B719:K719"/>
    <mergeCell ref="L719:P719"/>
    <mergeCell ref="Q719:U719"/>
    <mergeCell ref="W719:Y719"/>
    <mergeCell ref="Z719:AB719"/>
    <mergeCell ref="B720:K720"/>
    <mergeCell ref="L720:P720"/>
    <mergeCell ref="Q720:U720"/>
    <mergeCell ref="W720:Y720"/>
    <mergeCell ref="Z720:AB720"/>
    <mergeCell ref="B717:K717"/>
    <mergeCell ref="L717:P717"/>
    <mergeCell ref="Q717:U717"/>
    <mergeCell ref="W717:Y717"/>
    <mergeCell ref="Z717:AB717"/>
    <mergeCell ref="B718:K718"/>
    <mergeCell ref="L718:P718"/>
    <mergeCell ref="Q718:U718"/>
    <mergeCell ref="W718:Y718"/>
    <mergeCell ref="Z718:AB718"/>
    <mergeCell ref="B715:K715"/>
    <mergeCell ref="L715:P715"/>
    <mergeCell ref="Q715:U715"/>
    <mergeCell ref="W715:Y715"/>
    <mergeCell ref="Z715:AB715"/>
    <mergeCell ref="B716:K716"/>
    <mergeCell ref="L716:P716"/>
    <mergeCell ref="Q716:U716"/>
    <mergeCell ref="W716:Y716"/>
    <mergeCell ref="Z716:AB716"/>
    <mergeCell ref="B713:K713"/>
    <mergeCell ref="L713:P713"/>
    <mergeCell ref="Q713:U713"/>
    <mergeCell ref="W713:Y713"/>
    <mergeCell ref="Z713:AB713"/>
    <mergeCell ref="B714:K714"/>
    <mergeCell ref="L714:P714"/>
    <mergeCell ref="Q714:U714"/>
    <mergeCell ref="W714:Y714"/>
    <mergeCell ref="Z714:AB714"/>
    <mergeCell ref="B711:K711"/>
    <mergeCell ref="L711:P711"/>
    <mergeCell ref="Q711:U711"/>
    <mergeCell ref="W711:Y711"/>
    <mergeCell ref="Z711:AB711"/>
    <mergeCell ref="B712:K712"/>
    <mergeCell ref="L712:P712"/>
    <mergeCell ref="Q712:U712"/>
    <mergeCell ref="W712:Y712"/>
    <mergeCell ref="Z712:AB712"/>
    <mergeCell ref="B709:K709"/>
    <mergeCell ref="L709:P709"/>
    <mergeCell ref="Q709:U709"/>
    <mergeCell ref="W709:Y709"/>
    <mergeCell ref="Z709:AB709"/>
    <mergeCell ref="B710:K710"/>
    <mergeCell ref="L710:P710"/>
    <mergeCell ref="Q710:U710"/>
    <mergeCell ref="W710:Y710"/>
    <mergeCell ref="Z710:AB710"/>
    <mergeCell ref="B707:K707"/>
    <mergeCell ref="L707:P707"/>
    <mergeCell ref="Q707:U707"/>
    <mergeCell ref="W707:Y707"/>
    <mergeCell ref="Z707:AB707"/>
    <mergeCell ref="B708:K708"/>
    <mergeCell ref="L708:P708"/>
    <mergeCell ref="Q708:U708"/>
    <mergeCell ref="W708:Y708"/>
    <mergeCell ref="Z708:AB708"/>
    <mergeCell ref="B705:K705"/>
    <mergeCell ref="L705:P705"/>
    <mergeCell ref="Q705:U705"/>
    <mergeCell ref="W705:Y705"/>
    <mergeCell ref="Z705:AB705"/>
    <mergeCell ref="B706:K706"/>
    <mergeCell ref="L706:P706"/>
    <mergeCell ref="Q706:U706"/>
    <mergeCell ref="W706:Y706"/>
    <mergeCell ref="Z706:AB706"/>
    <mergeCell ref="B703:K703"/>
    <mergeCell ref="L703:P703"/>
    <mergeCell ref="Q703:U703"/>
    <mergeCell ref="W703:Y703"/>
    <mergeCell ref="Z703:AB703"/>
    <mergeCell ref="B704:K704"/>
    <mergeCell ref="L704:P704"/>
    <mergeCell ref="Q704:U704"/>
    <mergeCell ref="W704:Y704"/>
    <mergeCell ref="Z704:AB704"/>
    <mergeCell ref="B701:K701"/>
    <mergeCell ref="L701:P701"/>
    <mergeCell ref="Q701:U701"/>
    <mergeCell ref="W701:Y701"/>
    <mergeCell ref="Z701:AB701"/>
    <mergeCell ref="B702:K702"/>
    <mergeCell ref="L702:P702"/>
    <mergeCell ref="Q702:U702"/>
    <mergeCell ref="W702:Y702"/>
    <mergeCell ref="Z702:AB702"/>
    <mergeCell ref="B699:K699"/>
    <mergeCell ref="L699:P699"/>
    <mergeCell ref="Q699:U699"/>
    <mergeCell ref="W699:Y699"/>
    <mergeCell ref="Z699:AB699"/>
    <mergeCell ref="B700:K700"/>
    <mergeCell ref="L700:P700"/>
    <mergeCell ref="Q700:U700"/>
    <mergeCell ref="W700:Y700"/>
    <mergeCell ref="Z700:AB700"/>
    <mergeCell ref="B697:K697"/>
    <mergeCell ref="L697:P697"/>
    <mergeCell ref="Q697:U697"/>
    <mergeCell ref="W697:Y697"/>
    <mergeCell ref="Z697:AB697"/>
    <mergeCell ref="B698:K698"/>
    <mergeCell ref="L698:P698"/>
    <mergeCell ref="Q698:U698"/>
    <mergeCell ref="W698:Y698"/>
    <mergeCell ref="Z698:AB698"/>
    <mergeCell ref="B695:K695"/>
    <mergeCell ref="L695:P695"/>
    <mergeCell ref="Q695:U695"/>
    <mergeCell ref="W695:Y695"/>
    <mergeCell ref="Z695:AB695"/>
    <mergeCell ref="B696:K696"/>
    <mergeCell ref="L696:P696"/>
    <mergeCell ref="Q696:U696"/>
    <mergeCell ref="W696:Y696"/>
    <mergeCell ref="Z696:AB696"/>
    <mergeCell ref="B693:K693"/>
    <mergeCell ref="L693:P693"/>
    <mergeCell ref="Q693:U693"/>
    <mergeCell ref="W693:Y693"/>
    <mergeCell ref="Z693:AB693"/>
    <mergeCell ref="B694:K694"/>
    <mergeCell ref="L694:P694"/>
    <mergeCell ref="Q694:U694"/>
    <mergeCell ref="W694:Y694"/>
    <mergeCell ref="Z694:AB694"/>
    <mergeCell ref="B691:K691"/>
    <mergeCell ref="L691:P691"/>
    <mergeCell ref="Q691:U691"/>
    <mergeCell ref="W691:Y691"/>
    <mergeCell ref="Z691:AB691"/>
    <mergeCell ref="B692:K692"/>
    <mergeCell ref="L692:P692"/>
    <mergeCell ref="Q692:U692"/>
    <mergeCell ref="W692:Y692"/>
    <mergeCell ref="Z692:AB692"/>
    <mergeCell ref="B689:K689"/>
    <mergeCell ref="L689:P689"/>
    <mergeCell ref="Q689:U689"/>
    <mergeCell ref="W689:Y689"/>
    <mergeCell ref="Z689:AB689"/>
    <mergeCell ref="B690:K690"/>
    <mergeCell ref="L690:P690"/>
    <mergeCell ref="Q690:U690"/>
    <mergeCell ref="W690:Y690"/>
    <mergeCell ref="Z690:AB690"/>
    <mergeCell ref="B687:K687"/>
    <mergeCell ref="L687:P687"/>
    <mergeCell ref="Q687:U687"/>
    <mergeCell ref="W687:Y687"/>
    <mergeCell ref="Z687:AB687"/>
    <mergeCell ref="B688:K688"/>
    <mergeCell ref="L688:P688"/>
    <mergeCell ref="Q688:U688"/>
    <mergeCell ref="W688:Y688"/>
    <mergeCell ref="Z688:AB688"/>
    <mergeCell ref="B685:K685"/>
    <mergeCell ref="L685:P685"/>
    <mergeCell ref="Q685:U685"/>
    <mergeCell ref="W685:Y685"/>
    <mergeCell ref="Z685:AB685"/>
    <mergeCell ref="B686:K686"/>
    <mergeCell ref="L686:P686"/>
    <mergeCell ref="Q686:U686"/>
    <mergeCell ref="W686:Y686"/>
    <mergeCell ref="Z686:AB686"/>
    <mergeCell ref="B683:K683"/>
    <mergeCell ref="L683:P683"/>
    <mergeCell ref="Q683:U683"/>
    <mergeCell ref="W683:Y683"/>
    <mergeCell ref="Z683:AB683"/>
    <mergeCell ref="B684:K684"/>
    <mergeCell ref="L684:P684"/>
    <mergeCell ref="Q684:U684"/>
    <mergeCell ref="W684:Y684"/>
    <mergeCell ref="Z684:AB684"/>
    <mergeCell ref="B681:K681"/>
    <mergeCell ref="L681:P681"/>
    <mergeCell ref="Q681:U681"/>
    <mergeCell ref="W681:Y681"/>
    <mergeCell ref="Z681:AB681"/>
    <mergeCell ref="B682:K682"/>
    <mergeCell ref="L682:P682"/>
    <mergeCell ref="Q682:U682"/>
    <mergeCell ref="W682:Y682"/>
    <mergeCell ref="Z682:AB682"/>
    <mergeCell ref="B679:K679"/>
    <mergeCell ref="L679:P679"/>
    <mergeCell ref="Q679:U679"/>
    <mergeCell ref="W679:Y679"/>
    <mergeCell ref="Z679:AB679"/>
    <mergeCell ref="B680:K680"/>
    <mergeCell ref="L680:P680"/>
    <mergeCell ref="Q680:U680"/>
    <mergeCell ref="W680:Y680"/>
    <mergeCell ref="Z680:AB680"/>
    <mergeCell ref="B677:K677"/>
    <mergeCell ref="L677:P677"/>
    <mergeCell ref="Q677:U677"/>
    <mergeCell ref="W677:Y677"/>
    <mergeCell ref="Z677:AB677"/>
    <mergeCell ref="B678:K678"/>
    <mergeCell ref="L678:P678"/>
    <mergeCell ref="Q678:U678"/>
    <mergeCell ref="W678:Y678"/>
    <mergeCell ref="Z678:AB678"/>
    <mergeCell ref="B675:K675"/>
    <mergeCell ref="L675:P675"/>
    <mergeCell ref="Q675:U675"/>
    <mergeCell ref="W675:Y675"/>
    <mergeCell ref="Z675:AB675"/>
    <mergeCell ref="B676:K676"/>
    <mergeCell ref="L676:P676"/>
    <mergeCell ref="Q676:U676"/>
    <mergeCell ref="W676:Y676"/>
    <mergeCell ref="Z676:AB676"/>
    <mergeCell ref="B673:K673"/>
    <mergeCell ref="L673:P673"/>
    <mergeCell ref="Q673:U673"/>
    <mergeCell ref="W673:Y673"/>
    <mergeCell ref="Z673:AB673"/>
    <mergeCell ref="B674:K674"/>
    <mergeCell ref="L674:P674"/>
    <mergeCell ref="Q674:U674"/>
    <mergeCell ref="W674:Y674"/>
    <mergeCell ref="Z674:AB674"/>
    <mergeCell ref="B671:K671"/>
    <mergeCell ref="L671:P671"/>
    <mergeCell ref="Q671:U671"/>
    <mergeCell ref="W671:Y671"/>
    <mergeCell ref="Z671:AB671"/>
    <mergeCell ref="B672:K672"/>
    <mergeCell ref="L672:P672"/>
    <mergeCell ref="Q672:U672"/>
    <mergeCell ref="W672:Y672"/>
    <mergeCell ref="Z672:AB672"/>
    <mergeCell ref="B669:K669"/>
    <mergeCell ref="L669:P669"/>
    <mergeCell ref="Q669:U669"/>
    <mergeCell ref="W669:Y669"/>
    <mergeCell ref="Z669:AB669"/>
    <mergeCell ref="B670:K670"/>
    <mergeCell ref="L670:P670"/>
    <mergeCell ref="Q670:U670"/>
    <mergeCell ref="W670:Y670"/>
    <mergeCell ref="Z670:AB670"/>
    <mergeCell ref="B667:K667"/>
    <mergeCell ref="L667:P667"/>
    <mergeCell ref="Q667:U667"/>
    <mergeCell ref="W667:Y667"/>
    <mergeCell ref="Z667:AB667"/>
    <mergeCell ref="B668:K668"/>
    <mergeCell ref="L668:P668"/>
    <mergeCell ref="Q668:U668"/>
    <mergeCell ref="W668:Y668"/>
    <mergeCell ref="Z668:AB668"/>
    <mergeCell ref="B665:K665"/>
    <mergeCell ref="L665:P665"/>
    <mergeCell ref="Q665:U665"/>
    <mergeCell ref="W665:Y665"/>
    <mergeCell ref="Z665:AB665"/>
    <mergeCell ref="B666:K666"/>
    <mergeCell ref="L666:P666"/>
    <mergeCell ref="Q666:U666"/>
    <mergeCell ref="W666:Y666"/>
    <mergeCell ref="Z666:AB666"/>
    <mergeCell ref="B663:K663"/>
    <mergeCell ref="L663:P663"/>
    <mergeCell ref="Q663:U663"/>
    <mergeCell ref="W663:Y663"/>
    <mergeCell ref="Z663:AB663"/>
    <mergeCell ref="B664:K664"/>
    <mergeCell ref="L664:P664"/>
    <mergeCell ref="Q664:U664"/>
    <mergeCell ref="W664:Y664"/>
    <mergeCell ref="Z664:AB664"/>
    <mergeCell ref="B661:K661"/>
    <mergeCell ref="L661:P661"/>
    <mergeCell ref="Q661:U661"/>
    <mergeCell ref="W661:Y661"/>
    <mergeCell ref="Z661:AB661"/>
    <mergeCell ref="B662:K662"/>
    <mergeCell ref="L662:P662"/>
    <mergeCell ref="Q662:U662"/>
    <mergeCell ref="W662:Y662"/>
    <mergeCell ref="Z662:AB662"/>
    <mergeCell ref="B659:K659"/>
    <mergeCell ref="L659:P659"/>
    <mergeCell ref="Q659:U659"/>
    <mergeCell ref="W659:Y659"/>
    <mergeCell ref="Z659:AB659"/>
    <mergeCell ref="B660:K660"/>
    <mergeCell ref="L660:P660"/>
    <mergeCell ref="Q660:U660"/>
    <mergeCell ref="W660:Y660"/>
    <mergeCell ref="Z660:AB660"/>
    <mergeCell ref="B657:K657"/>
    <mergeCell ref="L657:P657"/>
    <mergeCell ref="Q657:U657"/>
    <mergeCell ref="W657:Y657"/>
    <mergeCell ref="Z657:AB657"/>
    <mergeCell ref="B658:K658"/>
    <mergeCell ref="L658:P658"/>
    <mergeCell ref="Q658:U658"/>
    <mergeCell ref="W658:Y658"/>
    <mergeCell ref="Z658:AB658"/>
    <mergeCell ref="B655:K655"/>
    <mergeCell ref="L655:P655"/>
    <mergeCell ref="Q655:U655"/>
    <mergeCell ref="W655:Y655"/>
    <mergeCell ref="Z655:AB655"/>
    <mergeCell ref="B656:K656"/>
    <mergeCell ref="L656:P656"/>
    <mergeCell ref="Q656:U656"/>
    <mergeCell ref="W656:Y656"/>
    <mergeCell ref="Z656:AB656"/>
    <mergeCell ref="B653:K653"/>
    <mergeCell ref="L653:P653"/>
    <mergeCell ref="Q653:U653"/>
    <mergeCell ref="W653:Y653"/>
    <mergeCell ref="Z653:AB653"/>
    <mergeCell ref="B654:K654"/>
    <mergeCell ref="L654:P654"/>
    <mergeCell ref="Q654:U654"/>
    <mergeCell ref="W654:Y654"/>
    <mergeCell ref="Z654:AB654"/>
    <mergeCell ref="B651:K651"/>
    <mergeCell ref="L651:P651"/>
    <mergeCell ref="Q651:U651"/>
    <mergeCell ref="W651:Y651"/>
    <mergeCell ref="Z651:AB651"/>
    <mergeCell ref="B652:K652"/>
    <mergeCell ref="L652:P652"/>
    <mergeCell ref="Q652:U652"/>
    <mergeCell ref="W652:Y652"/>
    <mergeCell ref="Z652:AB652"/>
    <mergeCell ref="B649:K649"/>
    <mergeCell ref="L649:P649"/>
    <mergeCell ref="Q649:U649"/>
    <mergeCell ref="W649:Y649"/>
    <mergeCell ref="Z649:AB649"/>
    <mergeCell ref="B650:K650"/>
    <mergeCell ref="L650:P650"/>
    <mergeCell ref="Q650:U650"/>
    <mergeCell ref="W650:Y650"/>
    <mergeCell ref="Z650:AB650"/>
    <mergeCell ref="B647:K647"/>
    <mergeCell ref="L647:P647"/>
    <mergeCell ref="Q647:U647"/>
    <mergeCell ref="W647:Y647"/>
    <mergeCell ref="Z647:AB647"/>
    <mergeCell ref="B648:K648"/>
    <mergeCell ref="L648:P648"/>
    <mergeCell ref="Q648:U648"/>
    <mergeCell ref="W648:Y648"/>
    <mergeCell ref="Z648:AB648"/>
    <mergeCell ref="B645:K645"/>
    <mergeCell ref="L645:P645"/>
    <mergeCell ref="Q645:U645"/>
    <mergeCell ref="W645:Y645"/>
    <mergeCell ref="Z645:AB645"/>
    <mergeCell ref="B646:K646"/>
    <mergeCell ref="L646:P646"/>
    <mergeCell ref="Q646:U646"/>
    <mergeCell ref="W646:Y646"/>
    <mergeCell ref="Z646:AB646"/>
    <mergeCell ref="B643:K643"/>
    <mergeCell ref="L643:P643"/>
    <mergeCell ref="Q643:U643"/>
    <mergeCell ref="W643:Y643"/>
    <mergeCell ref="Z643:AB643"/>
    <mergeCell ref="B644:K644"/>
    <mergeCell ref="L644:P644"/>
    <mergeCell ref="Q644:U644"/>
    <mergeCell ref="W644:Y644"/>
    <mergeCell ref="Z644:AB644"/>
    <mergeCell ref="B641:K641"/>
    <mergeCell ref="L641:P641"/>
    <mergeCell ref="Q641:U641"/>
    <mergeCell ref="W641:Y641"/>
    <mergeCell ref="Z641:AB641"/>
    <mergeCell ref="B642:K642"/>
    <mergeCell ref="L642:P642"/>
    <mergeCell ref="Q642:U642"/>
    <mergeCell ref="W642:Y642"/>
    <mergeCell ref="Z642:AB642"/>
    <mergeCell ref="B639:K639"/>
    <mergeCell ref="L639:P639"/>
    <mergeCell ref="Q639:U639"/>
    <mergeCell ref="W639:Y639"/>
    <mergeCell ref="Z639:AB639"/>
    <mergeCell ref="B640:K640"/>
    <mergeCell ref="L640:P640"/>
    <mergeCell ref="Q640:U640"/>
    <mergeCell ref="W640:Y640"/>
    <mergeCell ref="Z640:AB640"/>
    <mergeCell ref="B637:K637"/>
    <mergeCell ref="L637:P637"/>
    <mergeCell ref="Q637:U637"/>
    <mergeCell ref="W637:Y637"/>
    <mergeCell ref="Z637:AB637"/>
    <mergeCell ref="B638:K638"/>
    <mergeCell ref="L638:P638"/>
    <mergeCell ref="Q638:U638"/>
    <mergeCell ref="W638:Y638"/>
    <mergeCell ref="Z638:AB638"/>
    <mergeCell ref="B635:K635"/>
    <mergeCell ref="L635:P635"/>
    <mergeCell ref="Q635:U635"/>
    <mergeCell ref="W635:Y635"/>
    <mergeCell ref="Z635:AB635"/>
    <mergeCell ref="B636:K636"/>
    <mergeCell ref="L636:P636"/>
    <mergeCell ref="Q636:U636"/>
    <mergeCell ref="W636:Y636"/>
    <mergeCell ref="Z636:AB636"/>
    <mergeCell ref="B633:K633"/>
    <mergeCell ref="L633:P633"/>
    <mergeCell ref="Q633:U633"/>
    <mergeCell ref="W633:Y633"/>
    <mergeCell ref="Z633:AB633"/>
    <mergeCell ref="B634:K634"/>
    <mergeCell ref="L634:P634"/>
    <mergeCell ref="Q634:U634"/>
    <mergeCell ref="W634:Y634"/>
    <mergeCell ref="Z634:AB634"/>
    <mergeCell ref="B631:K631"/>
    <mergeCell ref="L631:P631"/>
    <mergeCell ref="Q631:U631"/>
    <mergeCell ref="W631:Y631"/>
    <mergeCell ref="Z631:AB631"/>
    <mergeCell ref="B632:K632"/>
    <mergeCell ref="L632:P632"/>
    <mergeCell ref="Q632:U632"/>
    <mergeCell ref="W632:Y632"/>
    <mergeCell ref="Z632:AB632"/>
    <mergeCell ref="B629:K629"/>
    <mergeCell ref="L629:P629"/>
    <mergeCell ref="Q629:U629"/>
    <mergeCell ref="W629:Y629"/>
    <mergeCell ref="Z629:AB629"/>
    <mergeCell ref="B630:K630"/>
    <mergeCell ref="L630:P630"/>
    <mergeCell ref="Q630:U630"/>
    <mergeCell ref="W630:Y630"/>
    <mergeCell ref="Z630:AB630"/>
    <mergeCell ref="B627:K627"/>
    <mergeCell ref="L627:P627"/>
    <mergeCell ref="Q627:U627"/>
    <mergeCell ref="W627:Y627"/>
    <mergeCell ref="Z627:AB627"/>
    <mergeCell ref="B628:K628"/>
    <mergeCell ref="L628:P628"/>
    <mergeCell ref="Q628:U628"/>
    <mergeCell ref="W628:Y628"/>
    <mergeCell ref="Z628:AB628"/>
    <mergeCell ref="B625:K625"/>
    <mergeCell ref="L625:P625"/>
    <mergeCell ref="Q625:U625"/>
    <mergeCell ref="W625:Y625"/>
    <mergeCell ref="Z625:AB625"/>
    <mergeCell ref="B626:K626"/>
    <mergeCell ref="L626:P626"/>
    <mergeCell ref="Q626:U626"/>
    <mergeCell ref="W626:Y626"/>
    <mergeCell ref="Z626:AB626"/>
    <mergeCell ref="B623:K623"/>
    <mergeCell ref="L623:P623"/>
    <mergeCell ref="Q623:U623"/>
    <mergeCell ref="W623:Y623"/>
    <mergeCell ref="Z623:AB623"/>
    <mergeCell ref="B624:K624"/>
    <mergeCell ref="L624:P624"/>
    <mergeCell ref="Q624:U624"/>
    <mergeCell ref="W624:Y624"/>
    <mergeCell ref="Z624:AB624"/>
    <mergeCell ref="B621:K621"/>
    <mergeCell ref="L621:P621"/>
    <mergeCell ref="Q621:U621"/>
    <mergeCell ref="W621:Y621"/>
    <mergeCell ref="Z621:AB621"/>
    <mergeCell ref="B622:K622"/>
    <mergeCell ref="L622:P622"/>
    <mergeCell ref="Q622:U622"/>
    <mergeCell ref="W622:Y622"/>
    <mergeCell ref="Z622:AB622"/>
    <mergeCell ref="B619:K619"/>
    <mergeCell ref="L619:P619"/>
    <mergeCell ref="Q619:U619"/>
    <mergeCell ref="W619:Y619"/>
    <mergeCell ref="Z619:AB619"/>
    <mergeCell ref="B620:K620"/>
    <mergeCell ref="L620:P620"/>
    <mergeCell ref="Q620:U620"/>
    <mergeCell ref="W620:Y620"/>
    <mergeCell ref="Z620:AB620"/>
    <mergeCell ref="B617:K617"/>
    <mergeCell ref="L617:P617"/>
    <mergeCell ref="Q617:U617"/>
    <mergeCell ref="W617:Y617"/>
    <mergeCell ref="Z617:AB617"/>
    <mergeCell ref="B618:K618"/>
    <mergeCell ref="L618:P618"/>
    <mergeCell ref="Q618:U618"/>
    <mergeCell ref="W618:Y618"/>
    <mergeCell ref="Z618:AB618"/>
    <mergeCell ref="B615:K615"/>
    <mergeCell ref="L615:P615"/>
    <mergeCell ref="Q615:U615"/>
    <mergeCell ref="W615:Y615"/>
    <mergeCell ref="Z615:AB615"/>
    <mergeCell ref="B616:K616"/>
    <mergeCell ref="L616:P616"/>
    <mergeCell ref="Q616:U616"/>
    <mergeCell ref="W616:Y616"/>
    <mergeCell ref="Z616:AB616"/>
    <mergeCell ref="B613:K613"/>
    <mergeCell ref="L613:P613"/>
    <mergeCell ref="Q613:U613"/>
    <mergeCell ref="W613:Y613"/>
    <mergeCell ref="Z613:AB613"/>
    <mergeCell ref="B614:K614"/>
    <mergeCell ref="L614:P614"/>
    <mergeCell ref="Q614:U614"/>
    <mergeCell ref="W614:Y614"/>
    <mergeCell ref="Z614:AB614"/>
    <mergeCell ref="B611:K611"/>
    <mergeCell ref="L611:P611"/>
    <mergeCell ref="Q611:U611"/>
    <mergeCell ref="W611:Y611"/>
    <mergeCell ref="Z611:AB611"/>
    <mergeCell ref="B612:K612"/>
    <mergeCell ref="L612:P612"/>
    <mergeCell ref="Q612:U612"/>
    <mergeCell ref="W612:Y612"/>
    <mergeCell ref="Z612:AB612"/>
    <mergeCell ref="B609:K609"/>
    <mergeCell ref="L609:P609"/>
    <mergeCell ref="Q609:U609"/>
    <mergeCell ref="W609:Y609"/>
    <mergeCell ref="Z609:AB609"/>
    <mergeCell ref="B610:K610"/>
    <mergeCell ref="L610:P610"/>
    <mergeCell ref="Q610:U610"/>
    <mergeCell ref="W610:Y610"/>
    <mergeCell ref="Z610:AB610"/>
    <mergeCell ref="B607:K607"/>
    <mergeCell ref="L607:P607"/>
    <mergeCell ref="Q607:U607"/>
    <mergeCell ref="W607:Y607"/>
    <mergeCell ref="Z607:AB607"/>
    <mergeCell ref="B608:K608"/>
    <mergeCell ref="L608:P608"/>
    <mergeCell ref="Q608:U608"/>
    <mergeCell ref="W608:Y608"/>
    <mergeCell ref="Z608:AB608"/>
    <mergeCell ref="B605:K605"/>
    <mergeCell ref="L605:P605"/>
    <mergeCell ref="Q605:U605"/>
    <mergeCell ref="W605:Y605"/>
    <mergeCell ref="Z605:AB605"/>
    <mergeCell ref="B606:K606"/>
    <mergeCell ref="L606:P606"/>
    <mergeCell ref="Q606:U606"/>
    <mergeCell ref="W606:Y606"/>
    <mergeCell ref="Z606:AB606"/>
    <mergeCell ref="B603:K603"/>
    <mergeCell ref="L603:P603"/>
    <mergeCell ref="Q603:U603"/>
    <mergeCell ref="W603:Y603"/>
    <mergeCell ref="Z603:AB603"/>
    <mergeCell ref="B604:K604"/>
    <mergeCell ref="L604:P604"/>
    <mergeCell ref="Q604:U604"/>
    <mergeCell ref="W604:Y604"/>
    <mergeCell ref="Z604:AB604"/>
    <mergeCell ref="B601:K601"/>
    <mergeCell ref="L601:P601"/>
    <mergeCell ref="Q601:U601"/>
    <mergeCell ref="W601:Y601"/>
    <mergeCell ref="Z601:AB601"/>
    <mergeCell ref="B602:K602"/>
    <mergeCell ref="L602:P602"/>
    <mergeCell ref="Q602:U602"/>
    <mergeCell ref="W602:Y602"/>
    <mergeCell ref="Z602:AB602"/>
    <mergeCell ref="B599:K599"/>
    <mergeCell ref="L599:P599"/>
    <mergeCell ref="Q599:U599"/>
    <mergeCell ref="W599:Y599"/>
    <mergeCell ref="Z599:AB599"/>
    <mergeCell ref="B600:K600"/>
    <mergeCell ref="L600:P600"/>
    <mergeCell ref="Q600:U600"/>
    <mergeCell ref="W600:Y600"/>
    <mergeCell ref="Z600:AB600"/>
    <mergeCell ref="B597:K597"/>
    <mergeCell ref="L597:P597"/>
    <mergeCell ref="Q597:U597"/>
    <mergeCell ref="W597:Y597"/>
    <mergeCell ref="Z597:AB597"/>
    <mergeCell ref="B598:K598"/>
    <mergeCell ref="L598:P598"/>
    <mergeCell ref="Q598:U598"/>
    <mergeCell ref="W598:Y598"/>
    <mergeCell ref="Z598:AB598"/>
    <mergeCell ref="B595:K595"/>
    <mergeCell ref="L595:P595"/>
    <mergeCell ref="Q595:U595"/>
    <mergeCell ref="W595:Y595"/>
    <mergeCell ref="Z595:AB595"/>
    <mergeCell ref="B596:K596"/>
    <mergeCell ref="L596:P596"/>
    <mergeCell ref="Q596:U596"/>
    <mergeCell ref="W596:Y596"/>
    <mergeCell ref="Z596:AB596"/>
    <mergeCell ref="B593:K593"/>
    <mergeCell ref="L593:P593"/>
    <mergeCell ref="Q593:U593"/>
    <mergeCell ref="W593:Y593"/>
    <mergeCell ref="Z593:AB593"/>
    <mergeCell ref="B594:K594"/>
    <mergeCell ref="L594:P594"/>
    <mergeCell ref="Q594:U594"/>
    <mergeCell ref="W594:Y594"/>
    <mergeCell ref="Z594:AB594"/>
    <mergeCell ref="B591:K591"/>
    <mergeCell ref="L591:P591"/>
    <mergeCell ref="Q591:U591"/>
    <mergeCell ref="W591:Y591"/>
    <mergeCell ref="Z591:AB591"/>
    <mergeCell ref="B592:K592"/>
    <mergeCell ref="L592:P592"/>
    <mergeCell ref="Q592:U592"/>
    <mergeCell ref="W592:Y592"/>
    <mergeCell ref="Z592:AB592"/>
    <mergeCell ref="B589:K589"/>
    <mergeCell ref="L589:P589"/>
    <mergeCell ref="Q589:U589"/>
    <mergeCell ref="W589:Y589"/>
    <mergeCell ref="Z589:AB589"/>
    <mergeCell ref="B590:K590"/>
    <mergeCell ref="L590:P590"/>
    <mergeCell ref="Q590:U590"/>
    <mergeCell ref="W590:Y590"/>
    <mergeCell ref="Z590:AB590"/>
    <mergeCell ref="B587:K587"/>
    <mergeCell ref="L587:P587"/>
    <mergeCell ref="Q587:U587"/>
    <mergeCell ref="W587:Y587"/>
    <mergeCell ref="Z587:AB587"/>
    <mergeCell ref="B588:K588"/>
    <mergeCell ref="L588:P588"/>
    <mergeCell ref="Q588:U588"/>
    <mergeCell ref="W588:Y588"/>
    <mergeCell ref="Z588:AB588"/>
    <mergeCell ref="B585:K585"/>
    <mergeCell ref="L585:P585"/>
    <mergeCell ref="Q585:U585"/>
    <mergeCell ref="W585:Y585"/>
    <mergeCell ref="Z585:AB585"/>
    <mergeCell ref="B586:K586"/>
    <mergeCell ref="L586:P586"/>
    <mergeCell ref="Q586:U586"/>
    <mergeCell ref="W586:Y586"/>
    <mergeCell ref="Z586:AB586"/>
    <mergeCell ref="B583:K583"/>
    <mergeCell ref="L583:P583"/>
    <mergeCell ref="Q583:U583"/>
    <mergeCell ref="W583:Y583"/>
    <mergeCell ref="Z583:AB583"/>
    <mergeCell ref="B584:K584"/>
    <mergeCell ref="L584:P584"/>
    <mergeCell ref="Q584:U584"/>
    <mergeCell ref="W584:Y584"/>
    <mergeCell ref="Z584:AB584"/>
    <mergeCell ref="B581:K581"/>
    <mergeCell ref="L581:P581"/>
    <mergeCell ref="Q581:U581"/>
    <mergeCell ref="W581:Y581"/>
    <mergeCell ref="Z581:AB581"/>
    <mergeCell ref="B582:K582"/>
    <mergeCell ref="L582:P582"/>
    <mergeCell ref="Q582:U582"/>
    <mergeCell ref="W582:Y582"/>
    <mergeCell ref="Z582:AB582"/>
    <mergeCell ref="B579:K579"/>
    <mergeCell ref="L579:P579"/>
    <mergeCell ref="Q579:U579"/>
    <mergeCell ref="W579:Y579"/>
    <mergeCell ref="Z579:AB579"/>
    <mergeCell ref="B580:K580"/>
    <mergeCell ref="L580:P580"/>
    <mergeCell ref="Q580:U580"/>
    <mergeCell ref="W580:Y580"/>
    <mergeCell ref="Z580:AB580"/>
    <mergeCell ref="B577:K577"/>
    <mergeCell ref="L577:P577"/>
    <mergeCell ref="Q577:U577"/>
    <mergeCell ref="W577:Y577"/>
    <mergeCell ref="Z577:AB577"/>
    <mergeCell ref="B578:K578"/>
    <mergeCell ref="L578:P578"/>
    <mergeCell ref="Q578:U578"/>
    <mergeCell ref="W578:Y578"/>
    <mergeCell ref="Z578:AB578"/>
    <mergeCell ref="B575:K575"/>
    <mergeCell ref="L575:P575"/>
    <mergeCell ref="Q575:U575"/>
    <mergeCell ref="W575:Y575"/>
    <mergeCell ref="Z575:AB575"/>
    <mergeCell ref="B576:K576"/>
    <mergeCell ref="L576:P576"/>
    <mergeCell ref="Q576:U576"/>
    <mergeCell ref="W576:Y576"/>
    <mergeCell ref="Z576:AB576"/>
    <mergeCell ref="B573:K573"/>
    <mergeCell ref="L573:P573"/>
    <mergeCell ref="Q573:U573"/>
    <mergeCell ref="W573:Y573"/>
    <mergeCell ref="Z573:AB573"/>
    <mergeCell ref="B574:K574"/>
    <mergeCell ref="L574:P574"/>
    <mergeCell ref="Q574:U574"/>
    <mergeCell ref="W574:Y574"/>
    <mergeCell ref="Z574:AB574"/>
    <mergeCell ref="B571:K571"/>
    <mergeCell ref="L571:P571"/>
    <mergeCell ref="Q571:U571"/>
    <mergeCell ref="W571:Y571"/>
    <mergeCell ref="Z571:AB571"/>
    <mergeCell ref="B572:K572"/>
    <mergeCell ref="L572:P572"/>
    <mergeCell ref="Q572:U572"/>
    <mergeCell ref="W572:Y572"/>
    <mergeCell ref="Z572:AB572"/>
    <mergeCell ref="B569:K569"/>
    <mergeCell ref="L569:P569"/>
    <mergeCell ref="Q569:U569"/>
    <mergeCell ref="W569:Y569"/>
    <mergeCell ref="Z569:AB569"/>
    <mergeCell ref="B570:K570"/>
    <mergeCell ref="L570:P570"/>
    <mergeCell ref="Q570:U570"/>
    <mergeCell ref="W570:Y570"/>
    <mergeCell ref="Z570:AB570"/>
    <mergeCell ref="B567:K567"/>
    <mergeCell ref="L567:P567"/>
    <mergeCell ref="Q567:U567"/>
    <mergeCell ref="W567:Y567"/>
    <mergeCell ref="Z567:AB567"/>
    <mergeCell ref="B568:K568"/>
    <mergeCell ref="L568:P568"/>
    <mergeCell ref="Q568:U568"/>
    <mergeCell ref="W568:Y568"/>
    <mergeCell ref="Z568:AB568"/>
    <mergeCell ref="B565:K565"/>
    <mergeCell ref="L565:P565"/>
    <mergeCell ref="Q565:U565"/>
    <mergeCell ref="W565:Y565"/>
    <mergeCell ref="Z565:AB565"/>
    <mergeCell ref="B566:K566"/>
    <mergeCell ref="L566:P566"/>
    <mergeCell ref="Q566:U566"/>
    <mergeCell ref="W566:Y566"/>
    <mergeCell ref="Z566:AB566"/>
    <mergeCell ref="B563:K563"/>
    <mergeCell ref="L563:P563"/>
    <mergeCell ref="Q563:U563"/>
    <mergeCell ref="W563:Y563"/>
    <mergeCell ref="Z563:AB563"/>
    <mergeCell ref="B564:K564"/>
    <mergeCell ref="L564:P564"/>
    <mergeCell ref="Q564:U564"/>
    <mergeCell ref="W564:Y564"/>
    <mergeCell ref="Z564:AB564"/>
    <mergeCell ref="B561:K561"/>
    <mergeCell ref="L561:P561"/>
    <mergeCell ref="Q561:U561"/>
    <mergeCell ref="W561:Y561"/>
    <mergeCell ref="Z561:AB561"/>
    <mergeCell ref="B562:K562"/>
    <mergeCell ref="L562:P562"/>
    <mergeCell ref="Q562:U562"/>
    <mergeCell ref="W562:Y562"/>
    <mergeCell ref="Z562:AB562"/>
    <mergeCell ref="B559:K559"/>
    <mergeCell ref="L559:P559"/>
    <mergeCell ref="Q559:U559"/>
    <mergeCell ref="W559:Y559"/>
    <mergeCell ref="Z559:AB559"/>
    <mergeCell ref="B560:K560"/>
    <mergeCell ref="L560:P560"/>
    <mergeCell ref="Q560:U560"/>
    <mergeCell ref="W560:Y560"/>
    <mergeCell ref="Z560:AB560"/>
    <mergeCell ref="B557:K557"/>
    <mergeCell ref="L557:P557"/>
    <mergeCell ref="Q557:U557"/>
    <mergeCell ref="W557:Y557"/>
    <mergeCell ref="Z557:AB557"/>
    <mergeCell ref="B558:K558"/>
    <mergeCell ref="L558:P558"/>
    <mergeCell ref="Q558:U558"/>
    <mergeCell ref="W558:Y558"/>
    <mergeCell ref="Z558:AB558"/>
    <mergeCell ref="B555:K555"/>
    <mergeCell ref="L555:P555"/>
    <mergeCell ref="Q555:U555"/>
    <mergeCell ref="W555:Y555"/>
    <mergeCell ref="Z555:AB555"/>
    <mergeCell ref="B556:K556"/>
    <mergeCell ref="L556:P556"/>
    <mergeCell ref="Q556:U556"/>
    <mergeCell ref="W556:Y556"/>
    <mergeCell ref="Z556:AB556"/>
    <mergeCell ref="B553:K553"/>
    <mergeCell ref="L553:P553"/>
    <mergeCell ref="Q553:U553"/>
    <mergeCell ref="W553:Y553"/>
    <mergeCell ref="Z553:AB553"/>
    <mergeCell ref="B554:K554"/>
    <mergeCell ref="L554:P554"/>
    <mergeCell ref="Q554:U554"/>
    <mergeCell ref="W554:Y554"/>
    <mergeCell ref="Z554:AB554"/>
    <mergeCell ref="B551:K551"/>
    <mergeCell ref="L551:P551"/>
    <mergeCell ref="Q551:U551"/>
    <mergeCell ref="W551:Y551"/>
    <mergeCell ref="Z551:AB551"/>
    <mergeCell ref="B552:K552"/>
    <mergeCell ref="L552:P552"/>
    <mergeCell ref="Q552:U552"/>
    <mergeCell ref="W552:Y552"/>
    <mergeCell ref="Z552:AB552"/>
    <mergeCell ref="B549:K549"/>
    <mergeCell ref="L549:P549"/>
    <mergeCell ref="Q549:U549"/>
    <mergeCell ref="W549:Y549"/>
    <mergeCell ref="Z549:AB549"/>
    <mergeCell ref="B550:K550"/>
    <mergeCell ref="L550:P550"/>
    <mergeCell ref="Q550:U550"/>
    <mergeCell ref="W550:Y550"/>
    <mergeCell ref="Z550:AB550"/>
    <mergeCell ref="B547:K547"/>
    <mergeCell ref="L547:P547"/>
    <mergeCell ref="Q547:U547"/>
    <mergeCell ref="W547:Y547"/>
    <mergeCell ref="Z547:AB547"/>
    <mergeCell ref="B548:K548"/>
    <mergeCell ref="L548:P548"/>
    <mergeCell ref="Q548:U548"/>
    <mergeCell ref="W548:Y548"/>
    <mergeCell ref="Z548:AB548"/>
    <mergeCell ref="B545:K545"/>
    <mergeCell ref="L545:P545"/>
    <mergeCell ref="Q545:U545"/>
    <mergeCell ref="W545:Y545"/>
    <mergeCell ref="Z545:AB545"/>
    <mergeCell ref="B546:K546"/>
    <mergeCell ref="L546:P546"/>
    <mergeCell ref="Q546:U546"/>
    <mergeCell ref="W546:Y546"/>
    <mergeCell ref="Z546:AB546"/>
    <mergeCell ref="B543:K543"/>
    <mergeCell ref="L543:P543"/>
    <mergeCell ref="Q543:U543"/>
    <mergeCell ref="W543:Y543"/>
    <mergeCell ref="Z543:AB543"/>
    <mergeCell ref="B544:K544"/>
    <mergeCell ref="L544:P544"/>
    <mergeCell ref="Q544:U544"/>
    <mergeCell ref="W544:Y544"/>
    <mergeCell ref="Z544:AB544"/>
    <mergeCell ref="B541:K541"/>
    <mergeCell ref="L541:P541"/>
    <mergeCell ref="Q541:U541"/>
    <mergeCell ref="W541:Y541"/>
    <mergeCell ref="Z541:AB541"/>
    <mergeCell ref="B542:K542"/>
    <mergeCell ref="L542:P542"/>
    <mergeCell ref="Q542:U542"/>
    <mergeCell ref="W542:Y542"/>
    <mergeCell ref="Z542:AB542"/>
    <mergeCell ref="B539:K539"/>
    <mergeCell ref="L539:P539"/>
    <mergeCell ref="Q539:U539"/>
    <mergeCell ref="W539:Y539"/>
    <mergeCell ref="Z539:AB539"/>
    <mergeCell ref="B540:K540"/>
    <mergeCell ref="L540:P540"/>
    <mergeCell ref="Q540:U540"/>
    <mergeCell ref="W540:Y540"/>
    <mergeCell ref="Z540:AB540"/>
    <mergeCell ref="B537:K537"/>
    <mergeCell ref="L537:P537"/>
    <mergeCell ref="Q537:U537"/>
    <mergeCell ref="W537:Y537"/>
    <mergeCell ref="Z537:AB537"/>
    <mergeCell ref="B538:K538"/>
    <mergeCell ref="L538:P538"/>
    <mergeCell ref="Q538:U538"/>
    <mergeCell ref="W538:Y538"/>
    <mergeCell ref="Z538:AB538"/>
    <mergeCell ref="B535:K535"/>
    <mergeCell ref="L535:P535"/>
    <mergeCell ref="Q535:U535"/>
    <mergeCell ref="W535:Y535"/>
    <mergeCell ref="Z535:AB535"/>
    <mergeCell ref="B536:K536"/>
    <mergeCell ref="L536:P536"/>
    <mergeCell ref="Q536:U536"/>
    <mergeCell ref="W536:Y536"/>
    <mergeCell ref="Z536:AB536"/>
    <mergeCell ref="B533:K533"/>
    <mergeCell ref="L533:P533"/>
    <mergeCell ref="Q533:U533"/>
    <mergeCell ref="W533:Y533"/>
    <mergeCell ref="Z533:AB533"/>
    <mergeCell ref="B534:K534"/>
    <mergeCell ref="L534:P534"/>
    <mergeCell ref="Q534:U534"/>
    <mergeCell ref="W534:Y534"/>
    <mergeCell ref="Z534:AB534"/>
    <mergeCell ref="B531:K531"/>
    <mergeCell ref="L531:P531"/>
    <mergeCell ref="Q531:U531"/>
    <mergeCell ref="W531:Y531"/>
    <mergeCell ref="Z531:AB531"/>
    <mergeCell ref="B532:K532"/>
    <mergeCell ref="L532:P532"/>
    <mergeCell ref="Q532:U532"/>
    <mergeCell ref="W532:Y532"/>
    <mergeCell ref="Z532:AB532"/>
    <mergeCell ref="B529:K529"/>
    <mergeCell ref="L529:P529"/>
    <mergeCell ref="Q529:U529"/>
    <mergeCell ref="W529:Y529"/>
    <mergeCell ref="Z529:AB529"/>
    <mergeCell ref="B530:K530"/>
    <mergeCell ref="L530:P530"/>
    <mergeCell ref="Q530:U530"/>
    <mergeCell ref="W530:Y530"/>
    <mergeCell ref="Z530:AB530"/>
    <mergeCell ref="B527:K527"/>
    <mergeCell ref="L527:P527"/>
    <mergeCell ref="Q527:U527"/>
    <mergeCell ref="W527:Y527"/>
    <mergeCell ref="Z527:AB527"/>
    <mergeCell ref="B528:K528"/>
    <mergeCell ref="L528:P528"/>
    <mergeCell ref="Q528:U528"/>
    <mergeCell ref="W528:Y528"/>
    <mergeCell ref="Z528:AB528"/>
    <mergeCell ref="B525:K525"/>
    <mergeCell ref="L525:P525"/>
    <mergeCell ref="Q525:U525"/>
    <mergeCell ref="W525:Y525"/>
    <mergeCell ref="Z525:AB525"/>
    <mergeCell ref="B526:K526"/>
    <mergeCell ref="L526:P526"/>
    <mergeCell ref="Q526:U526"/>
    <mergeCell ref="W526:Y526"/>
    <mergeCell ref="Z526:AB526"/>
    <mergeCell ref="B523:K523"/>
    <mergeCell ref="L523:P523"/>
    <mergeCell ref="Q523:U523"/>
    <mergeCell ref="W523:Y523"/>
    <mergeCell ref="Z523:AB523"/>
    <mergeCell ref="B524:K524"/>
    <mergeCell ref="L524:P524"/>
    <mergeCell ref="Q524:U524"/>
    <mergeCell ref="W524:Y524"/>
    <mergeCell ref="Z524:AB524"/>
    <mergeCell ref="B521:K521"/>
    <mergeCell ref="L521:P521"/>
    <mergeCell ref="Q521:U521"/>
    <mergeCell ref="W521:Y521"/>
    <mergeCell ref="Z521:AB521"/>
    <mergeCell ref="B522:K522"/>
    <mergeCell ref="L522:P522"/>
    <mergeCell ref="Q522:U522"/>
    <mergeCell ref="W522:Y522"/>
    <mergeCell ref="Z522:AB522"/>
    <mergeCell ref="B519:K519"/>
    <mergeCell ref="L519:P519"/>
    <mergeCell ref="Q519:U519"/>
    <mergeCell ref="W519:Y519"/>
    <mergeCell ref="Z519:AB519"/>
    <mergeCell ref="B520:K520"/>
    <mergeCell ref="L520:P520"/>
    <mergeCell ref="Q520:U520"/>
    <mergeCell ref="W520:Y520"/>
    <mergeCell ref="Z520:AB520"/>
    <mergeCell ref="B517:K517"/>
    <mergeCell ref="L517:P517"/>
    <mergeCell ref="Q517:U517"/>
    <mergeCell ref="W517:Y517"/>
    <mergeCell ref="Z517:AB517"/>
    <mergeCell ref="B518:K518"/>
    <mergeCell ref="L518:P518"/>
    <mergeCell ref="Q518:U518"/>
    <mergeCell ref="W518:Y518"/>
    <mergeCell ref="Z518:AB518"/>
    <mergeCell ref="B515:K515"/>
    <mergeCell ref="L515:P515"/>
    <mergeCell ref="Q515:U515"/>
    <mergeCell ref="W515:Y515"/>
    <mergeCell ref="Z515:AB515"/>
    <mergeCell ref="B516:K516"/>
    <mergeCell ref="L516:P516"/>
    <mergeCell ref="Q516:U516"/>
    <mergeCell ref="W516:Y516"/>
    <mergeCell ref="Z516:AB516"/>
    <mergeCell ref="B513:K513"/>
    <mergeCell ref="L513:P513"/>
    <mergeCell ref="Q513:U513"/>
    <mergeCell ref="W513:Y513"/>
    <mergeCell ref="Z513:AB513"/>
    <mergeCell ref="B514:K514"/>
    <mergeCell ref="L514:P514"/>
    <mergeCell ref="Q514:U514"/>
    <mergeCell ref="W514:Y514"/>
    <mergeCell ref="Z514:AB514"/>
    <mergeCell ref="B511:K511"/>
    <mergeCell ref="L511:P511"/>
    <mergeCell ref="Q511:U511"/>
    <mergeCell ref="W511:Y511"/>
    <mergeCell ref="Z511:AB511"/>
    <mergeCell ref="B512:K512"/>
    <mergeCell ref="L512:P512"/>
    <mergeCell ref="Q512:U512"/>
    <mergeCell ref="W512:Y512"/>
    <mergeCell ref="Z512:AB512"/>
    <mergeCell ref="B509:K509"/>
    <mergeCell ref="L509:P509"/>
    <mergeCell ref="Q509:U509"/>
    <mergeCell ref="W509:Y509"/>
    <mergeCell ref="Z509:AB509"/>
    <mergeCell ref="B510:K510"/>
    <mergeCell ref="L510:P510"/>
    <mergeCell ref="Q510:U510"/>
    <mergeCell ref="W510:Y510"/>
    <mergeCell ref="Z510:AB510"/>
    <mergeCell ref="B507:K507"/>
    <mergeCell ref="L507:P507"/>
    <mergeCell ref="Q507:U507"/>
    <mergeCell ref="W507:Y507"/>
    <mergeCell ref="Z507:AB507"/>
    <mergeCell ref="B508:K508"/>
    <mergeCell ref="L508:P508"/>
    <mergeCell ref="Q508:U508"/>
    <mergeCell ref="W508:Y508"/>
    <mergeCell ref="Z508:AB508"/>
    <mergeCell ref="B505:K505"/>
    <mergeCell ref="L505:P505"/>
    <mergeCell ref="Q505:U505"/>
    <mergeCell ref="W505:Y505"/>
    <mergeCell ref="Z505:AB505"/>
    <mergeCell ref="B506:K506"/>
    <mergeCell ref="L506:P506"/>
    <mergeCell ref="Q506:U506"/>
    <mergeCell ref="W506:Y506"/>
    <mergeCell ref="Z506:AB506"/>
    <mergeCell ref="B503:K503"/>
    <mergeCell ref="L503:P503"/>
    <mergeCell ref="Q503:U503"/>
    <mergeCell ref="W503:Y503"/>
    <mergeCell ref="Z503:AB503"/>
    <mergeCell ref="B504:K504"/>
    <mergeCell ref="L504:P504"/>
    <mergeCell ref="Q504:U504"/>
    <mergeCell ref="W504:Y504"/>
    <mergeCell ref="Z504:AB504"/>
    <mergeCell ref="B501:K501"/>
    <mergeCell ref="L501:P501"/>
    <mergeCell ref="Q501:U501"/>
    <mergeCell ref="W501:Y501"/>
    <mergeCell ref="Z501:AB501"/>
    <mergeCell ref="B502:K502"/>
    <mergeCell ref="L502:P502"/>
    <mergeCell ref="Q502:U502"/>
    <mergeCell ref="W502:Y502"/>
    <mergeCell ref="Z502:AB502"/>
    <mergeCell ref="B499:K499"/>
    <mergeCell ref="L499:P499"/>
    <mergeCell ref="Q499:U499"/>
    <mergeCell ref="W499:Y499"/>
    <mergeCell ref="Z499:AB499"/>
    <mergeCell ref="B500:K500"/>
    <mergeCell ref="L500:P500"/>
    <mergeCell ref="Q500:U500"/>
    <mergeCell ref="W500:Y500"/>
    <mergeCell ref="Z500:AB500"/>
    <mergeCell ref="B497:K497"/>
    <mergeCell ref="L497:P497"/>
    <mergeCell ref="Q497:U497"/>
    <mergeCell ref="W497:Y497"/>
    <mergeCell ref="Z497:AB497"/>
    <mergeCell ref="B498:K498"/>
    <mergeCell ref="L498:P498"/>
    <mergeCell ref="Q498:U498"/>
    <mergeCell ref="W498:Y498"/>
    <mergeCell ref="Z498:AB498"/>
    <mergeCell ref="B495:K495"/>
    <mergeCell ref="L495:P495"/>
    <mergeCell ref="Q495:U495"/>
    <mergeCell ref="W495:Y495"/>
    <mergeCell ref="Z495:AB495"/>
    <mergeCell ref="B496:K496"/>
    <mergeCell ref="L496:P496"/>
    <mergeCell ref="Q496:U496"/>
    <mergeCell ref="W496:Y496"/>
    <mergeCell ref="Z496:AB496"/>
    <mergeCell ref="B493:K493"/>
    <mergeCell ref="L493:P493"/>
    <mergeCell ref="Q493:U493"/>
    <mergeCell ref="W493:Y493"/>
    <mergeCell ref="Z493:AB493"/>
    <mergeCell ref="B494:K494"/>
    <mergeCell ref="L494:P494"/>
    <mergeCell ref="Q494:U494"/>
    <mergeCell ref="W494:Y494"/>
    <mergeCell ref="Z494:AB494"/>
    <mergeCell ref="B491:K491"/>
    <mergeCell ref="L491:P491"/>
    <mergeCell ref="Q491:U491"/>
    <mergeCell ref="W491:Y491"/>
    <mergeCell ref="Z491:AB491"/>
    <mergeCell ref="B492:K492"/>
    <mergeCell ref="L492:P492"/>
    <mergeCell ref="Q492:U492"/>
    <mergeCell ref="W492:Y492"/>
    <mergeCell ref="Z492:AB492"/>
    <mergeCell ref="B489:K489"/>
    <mergeCell ref="L489:P489"/>
    <mergeCell ref="Q489:U489"/>
    <mergeCell ref="W489:Y489"/>
    <mergeCell ref="Z489:AB489"/>
    <mergeCell ref="B490:K490"/>
    <mergeCell ref="L490:P490"/>
    <mergeCell ref="Q490:U490"/>
    <mergeCell ref="W490:Y490"/>
    <mergeCell ref="Z490:AB490"/>
    <mergeCell ref="B487:K487"/>
    <mergeCell ref="L487:P487"/>
    <mergeCell ref="Q487:U487"/>
    <mergeCell ref="W487:Y487"/>
    <mergeCell ref="Z487:AB487"/>
    <mergeCell ref="B488:K488"/>
    <mergeCell ref="L488:P488"/>
    <mergeCell ref="Q488:U488"/>
    <mergeCell ref="W488:Y488"/>
    <mergeCell ref="Z488:AB488"/>
    <mergeCell ref="B485:K485"/>
    <mergeCell ref="L485:P485"/>
    <mergeCell ref="Q485:U485"/>
    <mergeCell ref="W485:Y485"/>
    <mergeCell ref="Z485:AB485"/>
    <mergeCell ref="B486:K486"/>
    <mergeCell ref="L486:P486"/>
    <mergeCell ref="Q486:U486"/>
    <mergeCell ref="W486:Y486"/>
    <mergeCell ref="Z486:AB486"/>
    <mergeCell ref="B483:K483"/>
    <mergeCell ref="L483:P483"/>
    <mergeCell ref="Q483:U483"/>
    <mergeCell ref="W483:Y483"/>
    <mergeCell ref="Z483:AB483"/>
    <mergeCell ref="B484:K484"/>
    <mergeCell ref="L484:P484"/>
    <mergeCell ref="Q484:U484"/>
    <mergeCell ref="W484:Y484"/>
    <mergeCell ref="Z484:AB484"/>
    <mergeCell ref="B481:K481"/>
    <mergeCell ref="L481:P481"/>
    <mergeCell ref="Q481:U481"/>
    <mergeCell ref="W481:Y481"/>
    <mergeCell ref="Z481:AB481"/>
    <mergeCell ref="B482:K482"/>
    <mergeCell ref="L482:P482"/>
    <mergeCell ref="Q482:U482"/>
    <mergeCell ref="W482:Y482"/>
    <mergeCell ref="Z482:AB482"/>
    <mergeCell ref="B479:K479"/>
    <mergeCell ref="L479:P479"/>
    <mergeCell ref="Q479:U479"/>
    <mergeCell ref="W479:Y479"/>
    <mergeCell ref="Z479:AB479"/>
    <mergeCell ref="B480:K480"/>
    <mergeCell ref="L480:P480"/>
    <mergeCell ref="Q480:U480"/>
    <mergeCell ref="W480:Y480"/>
    <mergeCell ref="Z480:AB480"/>
    <mergeCell ref="B477:K477"/>
    <mergeCell ref="L477:P477"/>
    <mergeCell ref="Q477:U477"/>
    <mergeCell ref="W477:Y477"/>
    <mergeCell ref="Z477:AB477"/>
    <mergeCell ref="B478:K478"/>
    <mergeCell ref="L478:P478"/>
    <mergeCell ref="Q478:U478"/>
    <mergeCell ref="W478:Y478"/>
    <mergeCell ref="Z478:AB478"/>
    <mergeCell ref="B475:K475"/>
    <mergeCell ref="L475:P475"/>
    <mergeCell ref="Q475:U475"/>
    <mergeCell ref="W475:Y475"/>
    <mergeCell ref="Z475:AB475"/>
    <mergeCell ref="B476:K476"/>
    <mergeCell ref="L476:P476"/>
    <mergeCell ref="Q476:U476"/>
    <mergeCell ref="W476:Y476"/>
    <mergeCell ref="Z476:AB476"/>
    <mergeCell ref="B473:K473"/>
    <mergeCell ref="L473:P473"/>
    <mergeCell ref="Q473:U473"/>
    <mergeCell ref="W473:Y473"/>
    <mergeCell ref="Z473:AB473"/>
    <mergeCell ref="B474:K474"/>
    <mergeCell ref="L474:P474"/>
    <mergeCell ref="Q474:U474"/>
    <mergeCell ref="W474:Y474"/>
    <mergeCell ref="Z474:AB474"/>
    <mergeCell ref="B471:K471"/>
    <mergeCell ref="L471:P471"/>
    <mergeCell ref="Q471:U471"/>
    <mergeCell ref="W471:Y471"/>
    <mergeCell ref="Z471:AB471"/>
    <mergeCell ref="B472:K472"/>
    <mergeCell ref="L472:P472"/>
    <mergeCell ref="Q472:U472"/>
    <mergeCell ref="W472:Y472"/>
    <mergeCell ref="Z472:AB472"/>
    <mergeCell ref="B469:K469"/>
    <mergeCell ref="L469:P469"/>
    <mergeCell ref="Q469:U469"/>
    <mergeCell ref="W469:Y469"/>
    <mergeCell ref="Z469:AB469"/>
    <mergeCell ref="B470:K470"/>
    <mergeCell ref="L470:P470"/>
    <mergeCell ref="Q470:U470"/>
    <mergeCell ref="W470:Y470"/>
    <mergeCell ref="Z470:AB470"/>
    <mergeCell ref="B467:K467"/>
    <mergeCell ref="L467:P467"/>
    <mergeCell ref="Q467:U467"/>
    <mergeCell ref="W467:Y467"/>
    <mergeCell ref="Z467:AB467"/>
    <mergeCell ref="B468:K468"/>
    <mergeCell ref="L468:P468"/>
    <mergeCell ref="Q468:U468"/>
    <mergeCell ref="W468:Y468"/>
    <mergeCell ref="Z468:AB468"/>
    <mergeCell ref="B465:K465"/>
    <mergeCell ref="L465:P465"/>
    <mergeCell ref="Q465:U465"/>
    <mergeCell ref="W465:Y465"/>
    <mergeCell ref="Z465:AB465"/>
    <mergeCell ref="B466:K466"/>
    <mergeCell ref="L466:P466"/>
    <mergeCell ref="Q466:U466"/>
    <mergeCell ref="W466:Y466"/>
    <mergeCell ref="Z466:AB466"/>
    <mergeCell ref="B463:K463"/>
    <mergeCell ref="L463:P463"/>
    <mergeCell ref="Q463:U463"/>
    <mergeCell ref="W463:Y463"/>
    <mergeCell ref="Z463:AB463"/>
    <mergeCell ref="B464:K464"/>
    <mergeCell ref="L464:P464"/>
    <mergeCell ref="Q464:U464"/>
    <mergeCell ref="W464:Y464"/>
    <mergeCell ref="Z464:AB464"/>
    <mergeCell ref="B461:K461"/>
    <mergeCell ref="L461:P461"/>
    <mergeCell ref="Q461:U461"/>
    <mergeCell ref="W461:Y461"/>
    <mergeCell ref="Z461:AB461"/>
    <mergeCell ref="B462:K462"/>
    <mergeCell ref="L462:P462"/>
    <mergeCell ref="Q462:U462"/>
    <mergeCell ref="W462:Y462"/>
    <mergeCell ref="Z462:AB462"/>
    <mergeCell ref="B459:K459"/>
    <mergeCell ref="L459:P459"/>
    <mergeCell ref="Q459:U459"/>
    <mergeCell ref="W459:Y459"/>
    <mergeCell ref="Z459:AB459"/>
    <mergeCell ref="B460:K460"/>
    <mergeCell ref="L460:P460"/>
    <mergeCell ref="Q460:U460"/>
    <mergeCell ref="W460:Y460"/>
    <mergeCell ref="Z460:AB460"/>
    <mergeCell ref="B457:K457"/>
    <mergeCell ref="L457:P457"/>
    <mergeCell ref="Q457:U457"/>
    <mergeCell ref="W457:Y457"/>
    <mergeCell ref="Z457:AB457"/>
    <mergeCell ref="B458:K458"/>
    <mergeCell ref="L458:P458"/>
    <mergeCell ref="Q458:U458"/>
    <mergeCell ref="W458:Y458"/>
    <mergeCell ref="Z458:AB458"/>
    <mergeCell ref="B455:K455"/>
    <mergeCell ref="L455:P455"/>
    <mergeCell ref="Q455:U455"/>
    <mergeCell ref="W455:Y455"/>
    <mergeCell ref="Z455:AB455"/>
    <mergeCell ref="B456:K456"/>
    <mergeCell ref="L456:P456"/>
    <mergeCell ref="Q456:U456"/>
    <mergeCell ref="W456:Y456"/>
    <mergeCell ref="Z456:AB456"/>
    <mergeCell ref="B453:K453"/>
    <mergeCell ref="L453:P453"/>
    <mergeCell ref="Q453:U453"/>
    <mergeCell ref="W453:Y453"/>
    <mergeCell ref="Z453:AB453"/>
    <mergeCell ref="B454:K454"/>
    <mergeCell ref="L454:P454"/>
    <mergeCell ref="Q454:U454"/>
    <mergeCell ref="W454:Y454"/>
    <mergeCell ref="Z454:AB454"/>
    <mergeCell ref="B451:K451"/>
    <mergeCell ref="L451:P451"/>
    <mergeCell ref="Q451:U451"/>
    <mergeCell ref="W451:Y451"/>
    <mergeCell ref="Z451:AB451"/>
    <mergeCell ref="B452:K452"/>
    <mergeCell ref="L452:P452"/>
    <mergeCell ref="Q452:U452"/>
    <mergeCell ref="W452:Y452"/>
    <mergeCell ref="Z452:AB452"/>
    <mergeCell ref="B449:K449"/>
    <mergeCell ref="L449:P449"/>
    <mergeCell ref="Q449:U449"/>
    <mergeCell ref="W449:Y449"/>
    <mergeCell ref="Z449:AB449"/>
    <mergeCell ref="B450:K450"/>
    <mergeCell ref="L450:P450"/>
    <mergeCell ref="Q450:U450"/>
    <mergeCell ref="W450:Y450"/>
    <mergeCell ref="Z450:AB450"/>
    <mergeCell ref="B447:K447"/>
    <mergeCell ref="L447:P447"/>
    <mergeCell ref="Q447:U447"/>
    <mergeCell ref="W447:Y447"/>
    <mergeCell ref="Z447:AB447"/>
    <mergeCell ref="B448:K448"/>
    <mergeCell ref="L448:P448"/>
    <mergeCell ref="Q448:U448"/>
    <mergeCell ref="W448:Y448"/>
    <mergeCell ref="Z448:AB448"/>
    <mergeCell ref="B445:K445"/>
    <mergeCell ref="L445:P445"/>
    <mergeCell ref="Q445:U445"/>
    <mergeCell ref="W445:Y445"/>
    <mergeCell ref="Z445:AB445"/>
    <mergeCell ref="B446:K446"/>
    <mergeCell ref="L446:P446"/>
    <mergeCell ref="Q446:U446"/>
    <mergeCell ref="W446:Y446"/>
    <mergeCell ref="Z446:AB446"/>
    <mergeCell ref="B443:K443"/>
    <mergeCell ref="L443:P443"/>
    <mergeCell ref="Q443:U443"/>
    <mergeCell ref="W443:Y443"/>
    <mergeCell ref="Z443:AB443"/>
    <mergeCell ref="B444:K444"/>
    <mergeCell ref="L444:P444"/>
    <mergeCell ref="Q444:U444"/>
    <mergeCell ref="W444:Y444"/>
    <mergeCell ref="Z444:AB444"/>
    <mergeCell ref="B441:K441"/>
    <mergeCell ref="L441:P441"/>
    <mergeCell ref="Q441:U441"/>
    <mergeCell ref="W441:Y441"/>
    <mergeCell ref="Z441:AB441"/>
    <mergeCell ref="B442:K442"/>
    <mergeCell ref="L442:P442"/>
    <mergeCell ref="Q442:U442"/>
    <mergeCell ref="W442:Y442"/>
    <mergeCell ref="Z442:AB442"/>
    <mergeCell ref="B439:K439"/>
    <mergeCell ref="L439:P439"/>
    <mergeCell ref="Q439:U439"/>
    <mergeCell ref="W439:Y439"/>
    <mergeCell ref="Z439:AB439"/>
    <mergeCell ref="B440:K440"/>
    <mergeCell ref="L440:P440"/>
    <mergeCell ref="Q440:U440"/>
    <mergeCell ref="W440:Y440"/>
    <mergeCell ref="Z440:AB440"/>
    <mergeCell ref="B437:K437"/>
    <mergeCell ref="L437:P437"/>
    <mergeCell ref="Q437:U437"/>
    <mergeCell ref="W437:Y437"/>
    <mergeCell ref="Z437:AB437"/>
    <mergeCell ref="B438:K438"/>
    <mergeCell ref="L438:P438"/>
    <mergeCell ref="Q438:U438"/>
    <mergeCell ref="W438:Y438"/>
    <mergeCell ref="Z438:AB438"/>
    <mergeCell ref="B435:K435"/>
    <mergeCell ref="L435:P435"/>
    <mergeCell ref="Q435:U435"/>
    <mergeCell ref="W435:Y435"/>
    <mergeCell ref="Z435:AB435"/>
    <mergeCell ref="B436:K436"/>
    <mergeCell ref="L436:P436"/>
    <mergeCell ref="Q436:U436"/>
    <mergeCell ref="W436:Y436"/>
    <mergeCell ref="Z436:AB436"/>
    <mergeCell ref="B433:K433"/>
    <mergeCell ref="L433:P433"/>
    <mergeCell ref="Q433:U433"/>
    <mergeCell ref="W433:Y433"/>
    <mergeCell ref="Z433:AB433"/>
    <mergeCell ref="B434:K434"/>
    <mergeCell ref="L434:P434"/>
    <mergeCell ref="Q434:U434"/>
    <mergeCell ref="W434:Y434"/>
    <mergeCell ref="Z434:AB434"/>
    <mergeCell ref="B431:K431"/>
    <mergeCell ref="L431:P431"/>
    <mergeCell ref="Q431:U431"/>
    <mergeCell ref="W431:Y431"/>
    <mergeCell ref="Z431:AB431"/>
    <mergeCell ref="B432:K432"/>
    <mergeCell ref="L432:P432"/>
    <mergeCell ref="Q432:U432"/>
    <mergeCell ref="W432:Y432"/>
    <mergeCell ref="Z432:AB432"/>
    <mergeCell ref="B429:K429"/>
    <mergeCell ref="L429:P429"/>
    <mergeCell ref="Q429:U429"/>
    <mergeCell ref="W429:Y429"/>
    <mergeCell ref="Z429:AB429"/>
    <mergeCell ref="B430:K430"/>
    <mergeCell ref="L430:P430"/>
    <mergeCell ref="Q430:U430"/>
    <mergeCell ref="W430:Y430"/>
    <mergeCell ref="Z430:AB430"/>
    <mergeCell ref="B427:K427"/>
    <mergeCell ref="L427:P427"/>
    <mergeCell ref="Q427:U427"/>
    <mergeCell ref="W427:Y427"/>
    <mergeCell ref="Z427:AB427"/>
    <mergeCell ref="B428:K428"/>
    <mergeCell ref="L428:P428"/>
    <mergeCell ref="Q428:U428"/>
    <mergeCell ref="W428:Y428"/>
    <mergeCell ref="Z428:AB428"/>
    <mergeCell ref="B425:K425"/>
    <mergeCell ref="L425:P425"/>
    <mergeCell ref="Q425:U425"/>
    <mergeCell ref="W425:Y425"/>
    <mergeCell ref="Z425:AB425"/>
    <mergeCell ref="B426:K426"/>
    <mergeCell ref="L426:P426"/>
    <mergeCell ref="Q426:U426"/>
    <mergeCell ref="W426:Y426"/>
    <mergeCell ref="Z426:AB426"/>
    <mergeCell ref="B423:K423"/>
    <mergeCell ref="L423:P423"/>
    <mergeCell ref="Q423:U423"/>
    <mergeCell ref="W423:Y423"/>
    <mergeCell ref="Z423:AB423"/>
    <mergeCell ref="B424:K424"/>
    <mergeCell ref="L424:P424"/>
    <mergeCell ref="Q424:U424"/>
    <mergeCell ref="W424:Y424"/>
    <mergeCell ref="Z424:AB424"/>
    <mergeCell ref="B421:K421"/>
    <mergeCell ref="L421:P421"/>
    <mergeCell ref="Q421:U421"/>
    <mergeCell ref="W421:Y421"/>
    <mergeCell ref="Z421:AB421"/>
    <mergeCell ref="B422:K422"/>
    <mergeCell ref="L422:P422"/>
    <mergeCell ref="Q422:U422"/>
    <mergeCell ref="W422:Y422"/>
    <mergeCell ref="Z422:AB422"/>
    <mergeCell ref="B419:K419"/>
    <mergeCell ref="L419:P419"/>
    <mergeCell ref="Q419:U419"/>
    <mergeCell ref="W419:Y419"/>
    <mergeCell ref="Z419:AB419"/>
    <mergeCell ref="B420:K420"/>
    <mergeCell ref="L420:P420"/>
    <mergeCell ref="Q420:U420"/>
    <mergeCell ref="W420:Y420"/>
    <mergeCell ref="Z420:AB420"/>
    <mergeCell ref="B417:K417"/>
    <mergeCell ref="L417:P417"/>
    <mergeCell ref="Q417:U417"/>
    <mergeCell ref="W417:Y417"/>
    <mergeCell ref="Z417:AB417"/>
    <mergeCell ref="B418:K418"/>
    <mergeCell ref="L418:P418"/>
    <mergeCell ref="Q418:U418"/>
    <mergeCell ref="W418:Y418"/>
    <mergeCell ref="Z418:AB418"/>
    <mergeCell ref="B415:K415"/>
    <mergeCell ref="L415:P415"/>
    <mergeCell ref="Q415:U415"/>
    <mergeCell ref="W415:Y415"/>
    <mergeCell ref="Z415:AB415"/>
    <mergeCell ref="B416:K416"/>
    <mergeCell ref="L416:P416"/>
    <mergeCell ref="Q416:U416"/>
    <mergeCell ref="W416:Y416"/>
    <mergeCell ref="Z416:AB416"/>
    <mergeCell ref="B413:K413"/>
    <mergeCell ref="L413:P413"/>
    <mergeCell ref="Q413:U413"/>
    <mergeCell ref="W413:Y413"/>
    <mergeCell ref="Z413:AB413"/>
    <mergeCell ref="B414:K414"/>
    <mergeCell ref="L414:P414"/>
    <mergeCell ref="Q414:U414"/>
    <mergeCell ref="W414:Y414"/>
    <mergeCell ref="Z414:AB414"/>
    <mergeCell ref="B411:K411"/>
    <mergeCell ref="L411:P411"/>
    <mergeCell ref="Q411:U411"/>
    <mergeCell ref="W411:Y411"/>
    <mergeCell ref="Z411:AB411"/>
    <mergeCell ref="B412:K412"/>
    <mergeCell ref="L412:P412"/>
    <mergeCell ref="Q412:U412"/>
    <mergeCell ref="W412:Y412"/>
    <mergeCell ref="Z412:AB412"/>
    <mergeCell ref="B409:K409"/>
    <mergeCell ref="L409:P409"/>
    <mergeCell ref="Q409:U409"/>
    <mergeCell ref="W409:Y409"/>
    <mergeCell ref="Z409:AB409"/>
    <mergeCell ref="B410:K410"/>
    <mergeCell ref="L410:P410"/>
    <mergeCell ref="Q410:U410"/>
    <mergeCell ref="W410:Y410"/>
    <mergeCell ref="Z410:AB410"/>
    <mergeCell ref="B407:K407"/>
    <mergeCell ref="L407:P407"/>
    <mergeCell ref="Q407:U407"/>
    <mergeCell ref="W407:Y407"/>
    <mergeCell ref="Z407:AB407"/>
    <mergeCell ref="B408:K408"/>
    <mergeCell ref="L408:P408"/>
    <mergeCell ref="Q408:U408"/>
    <mergeCell ref="W408:Y408"/>
    <mergeCell ref="Z408:AB408"/>
    <mergeCell ref="B405:K405"/>
    <mergeCell ref="L405:P405"/>
    <mergeCell ref="Q405:U405"/>
    <mergeCell ref="W405:Y405"/>
    <mergeCell ref="Z405:AB405"/>
    <mergeCell ref="B406:K406"/>
    <mergeCell ref="L406:P406"/>
    <mergeCell ref="Q406:U406"/>
    <mergeCell ref="W406:Y406"/>
    <mergeCell ref="Z406:AB406"/>
    <mergeCell ref="B403:K403"/>
    <mergeCell ref="L403:P403"/>
    <mergeCell ref="Q403:U403"/>
    <mergeCell ref="W403:Y403"/>
    <mergeCell ref="Z403:AB403"/>
    <mergeCell ref="B404:K404"/>
    <mergeCell ref="L404:P404"/>
    <mergeCell ref="Q404:U404"/>
    <mergeCell ref="W404:Y404"/>
    <mergeCell ref="Z404:AB404"/>
    <mergeCell ref="B401:K401"/>
    <mergeCell ref="L401:P401"/>
    <mergeCell ref="Q401:U401"/>
    <mergeCell ref="W401:Y401"/>
    <mergeCell ref="Z401:AB401"/>
    <mergeCell ref="B402:K402"/>
    <mergeCell ref="L402:P402"/>
    <mergeCell ref="Q402:U402"/>
    <mergeCell ref="W402:Y402"/>
    <mergeCell ref="Z402:AB402"/>
    <mergeCell ref="B399:K399"/>
    <mergeCell ref="L399:P399"/>
    <mergeCell ref="Q399:U399"/>
    <mergeCell ref="W399:Y399"/>
    <mergeCell ref="Z399:AB399"/>
    <mergeCell ref="B400:K400"/>
    <mergeCell ref="L400:P400"/>
    <mergeCell ref="Q400:U400"/>
    <mergeCell ref="W400:Y400"/>
    <mergeCell ref="Z400:AB400"/>
    <mergeCell ref="B397:K397"/>
    <mergeCell ref="L397:P397"/>
    <mergeCell ref="Q397:U397"/>
    <mergeCell ref="W397:Y397"/>
    <mergeCell ref="Z397:AB397"/>
    <mergeCell ref="B398:K398"/>
    <mergeCell ref="L398:P398"/>
    <mergeCell ref="Q398:U398"/>
    <mergeCell ref="W398:Y398"/>
    <mergeCell ref="Z398:AB398"/>
    <mergeCell ref="B395:K395"/>
    <mergeCell ref="L395:P395"/>
    <mergeCell ref="Q395:U395"/>
    <mergeCell ref="W395:Y395"/>
    <mergeCell ref="Z395:AB395"/>
    <mergeCell ref="B396:K396"/>
    <mergeCell ref="L396:P396"/>
    <mergeCell ref="Q396:U396"/>
    <mergeCell ref="W396:Y396"/>
    <mergeCell ref="Z396:AB396"/>
    <mergeCell ref="B393:K393"/>
    <mergeCell ref="L393:P393"/>
    <mergeCell ref="Q393:U393"/>
    <mergeCell ref="W393:Y393"/>
    <mergeCell ref="Z393:AB393"/>
    <mergeCell ref="B394:K394"/>
    <mergeCell ref="L394:P394"/>
    <mergeCell ref="Q394:U394"/>
    <mergeCell ref="W394:Y394"/>
    <mergeCell ref="Z394:AB394"/>
    <mergeCell ref="B391:K391"/>
    <mergeCell ref="L391:P391"/>
    <mergeCell ref="Q391:U391"/>
    <mergeCell ref="W391:Y391"/>
    <mergeCell ref="Z391:AB391"/>
    <mergeCell ref="B392:K392"/>
    <mergeCell ref="L392:P392"/>
    <mergeCell ref="Q392:U392"/>
    <mergeCell ref="W392:Y392"/>
    <mergeCell ref="Z392:AB392"/>
    <mergeCell ref="B389:K389"/>
    <mergeCell ref="L389:P389"/>
    <mergeCell ref="Q389:U389"/>
    <mergeCell ref="W389:Y389"/>
    <mergeCell ref="Z389:AB389"/>
    <mergeCell ref="B390:K390"/>
    <mergeCell ref="L390:P390"/>
    <mergeCell ref="Q390:U390"/>
    <mergeCell ref="W390:Y390"/>
    <mergeCell ref="Z390:AB390"/>
    <mergeCell ref="B387:K387"/>
    <mergeCell ref="L387:P387"/>
    <mergeCell ref="Q387:U387"/>
    <mergeCell ref="W387:Y387"/>
    <mergeCell ref="Z387:AB387"/>
    <mergeCell ref="B388:K388"/>
    <mergeCell ref="L388:P388"/>
    <mergeCell ref="Q388:U388"/>
    <mergeCell ref="W388:Y388"/>
    <mergeCell ref="Z388:AB388"/>
    <mergeCell ref="B385:K385"/>
    <mergeCell ref="L385:P385"/>
    <mergeCell ref="Q385:U385"/>
    <mergeCell ref="W385:Y385"/>
    <mergeCell ref="Z385:AB385"/>
    <mergeCell ref="B386:K386"/>
    <mergeCell ref="L386:P386"/>
    <mergeCell ref="Q386:U386"/>
    <mergeCell ref="W386:Y386"/>
    <mergeCell ref="Z386:AB386"/>
    <mergeCell ref="B383:K383"/>
    <mergeCell ref="L383:P383"/>
    <mergeCell ref="Q383:U383"/>
    <mergeCell ref="W383:Y383"/>
    <mergeCell ref="Z383:AB383"/>
    <mergeCell ref="B384:K384"/>
    <mergeCell ref="L384:P384"/>
    <mergeCell ref="Q384:U384"/>
    <mergeCell ref="W384:Y384"/>
    <mergeCell ref="Z384:AB384"/>
    <mergeCell ref="B381:K381"/>
    <mergeCell ref="L381:P381"/>
    <mergeCell ref="Q381:U381"/>
    <mergeCell ref="W381:Y381"/>
    <mergeCell ref="Z381:AB381"/>
    <mergeCell ref="B382:K382"/>
    <mergeCell ref="L382:P382"/>
    <mergeCell ref="Q382:U382"/>
    <mergeCell ref="W382:Y382"/>
    <mergeCell ref="Z382:AB382"/>
    <mergeCell ref="B379:K379"/>
    <mergeCell ref="L379:P379"/>
    <mergeCell ref="Q379:U379"/>
    <mergeCell ref="W379:Y379"/>
    <mergeCell ref="Z379:AB379"/>
    <mergeCell ref="B380:K380"/>
    <mergeCell ref="L380:P380"/>
    <mergeCell ref="Q380:U380"/>
    <mergeCell ref="W380:Y380"/>
    <mergeCell ref="Z380:AB380"/>
    <mergeCell ref="B377:K377"/>
    <mergeCell ref="L377:P377"/>
    <mergeCell ref="Q377:U377"/>
    <mergeCell ref="W377:Y377"/>
    <mergeCell ref="Z377:AB377"/>
    <mergeCell ref="B378:K378"/>
    <mergeCell ref="L378:P378"/>
    <mergeCell ref="Q378:U378"/>
    <mergeCell ref="W378:Y378"/>
    <mergeCell ref="Z378:AB378"/>
    <mergeCell ref="B375:K375"/>
    <mergeCell ref="L375:P375"/>
    <mergeCell ref="Q375:U375"/>
    <mergeCell ref="W375:Y375"/>
    <mergeCell ref="Z375:AB375"/>
    <mergeCell ref="B376:K376"/>
    <mergeCell ref="L376:P376"/>
    <mergeCell ref="Q376:U376"/>
    <mergeCell ref="W376:Y376"/>
    <mergeCell ref="Z376:AB376"/>
    <mergeCell ref="B373:K373"/>
    <mergeCell ref="L373:P373"/>
    <mergeCell ref="Q373:U373"/>
    <mergeCell ref="W373:Y373"/>
    <mergeCell ref="Z373:AB373"/>
    <mergeCell ref="B374:K374"/>
    <mergeCell ref="L374:P374"/>
    <mergeCell ref="Q374:U374"/>
    <mergeCell ref="W374:Y374"/>
    <mergeCell ref="Z374:AB374"/>
    <mergeCell ref="B371:K371"/>
    <mergeCell ref="L371:P371"/>
    <mergeCell ref="Q371:U371"/>
    <mergeCell ref="W371:Y371"/>
    <mergeCell ref="Z371:AB371"/>
    <mergeCell ref="B372:K372"/>
    <mergeCell ref="L372:P372"/>
    <mergeCell ref="Q372:U372"/>
    <mergeCell ref="W372:Y372"/>
    <mergeCell ref="Z372:AB372"/>
    <mergeCell ref="B369:K369"/>
    <mergeCell ref="L369:P369"/>
    <mergeCell ref="Q369:U369"/>
    <mergeCell ref="W369:Y369"/>
    <mergeCell ref="Z369:AB369"/>
    <mergeCell ref="B370:K370"/>
    <mergeCell ref="L370:P370"/>
    <mergeCell ref="Q370:U370"/>
    <mergeCell ref="W370:Y370"/>
    <mergeCell ref="Z370:AB370"/>
    <mergeCell ref="B367:K367"/>
    <mergeCell ref="L367:P367"/>
    <mergeCell ref="Q367:U367"/>
    <mergeCell ref="W367:Y367"/>
    <mergeCell ref="Z367:AB367"/>
    <mergeCell ref="B368:K368"/>
    <mergeCell ref="L368:P368"/>
    <mergeCell ref="Q368:U368"/>
    <mergeCell ref="W368:Y368"/>
    <mergeCell ref="Z368:AB368"/>
    <mergeCell ref="B365:K365"/>
    <mergeCell ref="L365:P365"/>
    <mergeCell ref="Q365:U365"/>
    <mergeCell ref="W365:Y365"/>
    <mergeCell ref="Z365:AB365"/>
    <mergeCell ref="B366:K366"/>
    <mergeCell ref="L366:P366"/>
    <mergeCell ref="Q366:U366"/>
    <mergeCell ref="W366:Y366"/>
    <mergeCell ref="Z366:AB366"/>
    <mergeCell ref="B363:K363"/>
    <mergeCell ref="L363:P363"/>
    <mergeCell ref="Q363:U363"/>
    <mergeCell ref="W363:Y363"/>
    <mergeCell ref="Z363:AB363"/>
    <mergeCell ref="B364:K364"/>
    <mergeCell ref="L364:P364"/>
    <mergeCell ref="Q364:U364"/>
    <mergeCell ref="W364:Y364"/>
    <mergeCell ref="Z364:AB364"/>
    <mergeCell ref="B361:K361"/>
    <mergeCell ref="L361:P361"/>
    <mergeCell ref="Q361:U361"/>
    <mergeCell ref="W361:Y361"/>
    <mergeCell ref="Z361:AB361"/>
    <mergeCell ref="B362:K362"/>
    <mergeCell ref="L362:P362"/>
    <mergeCell ref="Q362:U362"/>
    <mergeCell ref="W362:Y362"/>
    <mergeCell ref="Z362:AB362"/>
    <mergeCell ref="B359:K359"/>
    <mergeCell ref="L359:P359"/>
    <mergeCell ref="Q359:U359"/>
    <mergeCell ref="W359:Y359"/>
    <mergeCell ref="Z359:AB359"/>
    <mergeCell ref="B360:K360"/>
    <mergeCell ref="L360:P360"/>
    <mergeCell ref="Q360:U360"/>
    <mergeCell ref="W360:Y360"/>
    <mergeCell ref="Z360:AB360"/>
    <mergeCell ref="B357:K357"/>
    <mergeCell ref="L357:P357"/>
    <mergeCell ref="Q357:U357"/>
    <mergeCell ref="W357:Y357"/>
    <mergeCell ref="Z357:AB357"/>
    <mergeCell ref="B358:K358"/>
    <mergeCell ref="L358:P358"/>
    <mergeCell ref="Q358:U358"/>
    <mergeCell ref="W358:Y358"/>
    <mergeCell ref="Z358:AB358"/>
    <mergeCell ref="B355:K355"/>
    <mergeCell ref="L355:P355"/>
    <mergeCell ref="Q355:U355"/>
    <mergeCell ref="W355:Y355"/>
    <mergeCell ref="Z355:AB355"/>
    <mergeCell ref="B356:K356"/>
    <mergeCell ref="L356:P356"/>
    <mergeCell ref="Q356:U356"/>
    <mergeCell ref="W356:Y356"/>
    <mergeCell ref="Z356:AB356"/>
    <mergeCell ref="B353:K353"/>
    <mergeCell ref="L353:P353"/>
    <mergeCell ref="Q353:U353"/>
    <mergeCell ref="W353:Y353"/>
    <mergeCell ref="Z353:AB353"/>
    <mergeCell ref="B354:K354"/>
    <mergeCell ref="L354:P354"/>
    <mergeCell ref="Q354:U354"/>
    <mergeCell ref="W354:Y354"/>
    <mergeCell ref="Z354:AB354"/>
    <mergeCell ref="B351:K351"/>
    <mergeCell ref="L351:P351"/>
    <mergeCell ref="Q351:U351"/>
    <mergeCell ref="W351:Y351"/>
    <mergeCell ref="Z351:AB351"/>
    <mergeCell ref="B352:K352"/>
    <mergeCell ref="L352:P352"/>
    <mergeCell ref="Q352:U352"/>
    <mergeCell ref="W352:Y352"/>
    <mergeCell ref="Z352:AB352"/>
    <mergeCell ref="B349:K349"/>
    <mergeCell ref="L349:P349"/>
    <mergeCell ref="Q349:U349"/>
    <mergeCell ref="W349:Y349"/>
    <mergeCell ref="Z349:AB349"/>
    <mergeCell ref="B350:K350"/>
    <mergeCell ref="L350:P350"/>
    <mergeCell ref="Q350:U350"/>
    <mergeCell ref="W350:Y350"/>
    <mergeCell ref="Z350:AB350"/>
    <mergeCell ref="B347:K347"/>
    <mergeCell ref="L347:P347"/>
    <mergeCell ref="Q347:U347"/>
    <mergeCell ref="W347:Y347"/>
    <mergeCell ref="Z347:AB347"/>
    <mergeCell ref="B348:K348"/>
    <mergeCell ref="L348:P348"/>
    <mergeCell ref="Q348:U348"/>
    <mergeCell ref="W348:Y348"/>
    <mergeCell ref="Z348:AB348"/>
    <mergeCell ref="B345:K345"/>
    <mergeCell ref="L345:P345"/>
    <mergeCell ref="Q345:U345"/>
    <mergeCell ref="W345:Y345"/>
    <mergeCell ref="Z345:AB345"/>
    <mergeCell ref="B346:K346"/>
    <mergeCell ref="L346:P346"/>
    <mergeCell ref="Q346:U346"/>
    <mergeCell ref="W346:Y346"/>
    <mergeCell ref="Z346:AB346"/>
    <mergeCell ref="B343:K343"/>
    <mergeCell ref="L343:P343"/>
    <mergeCell ref="Q343:U343"/>
    <mergeCell ref="W343:Y343"/>
    <mergeCell ref="Z343:AB343"/>
    <mergeCell ref="B344:K344"/>
    <mergeCell ref="L344:P344"/>
    <mergeCell ref="Q344:U344"/>
    <mergeCell ref="W344:Y344"/>
    <mergeCell ref="Z344:AB344"/>
    <mergeCell ref="B341:K341"/>
    <mergeCell ref="L341:P341"/>
    <mergeCell ref="Q341:U341"/>
    <mergeCell ref="W341:Y341"/>
    <mergeCell ref="Z341:AB341"/>
    <mergeCell ref="B342:K342"/>
    <mergeCell ref="L342:P342"/>
    <mergeCell ref="Q342:U342"/>
    <mergeCell ref="W342:Y342"/>
    <mergeCell ref="Z342:AB342"/>
    <mergeCell ref="B339:K339"/>
    <mergeCell ref="L339:P339"/>
    <mergeCell ref="Q339:U339"/>
    <mergeCell ref="W339:Y339"/>
    <mergeCell ref="Z339:AB339"/>
    <mergeCell ref="B340:K340"/>
    <mergeCell ref="L340:P340"/>
    <mergeCell ref="Q340:U340"/>
    <mergeCell ref="W340:Y340"/>
    <mergeCell ref="Z340:AB340"/>
    <mergeCell ref="B337:K337"/>
    <mergeCell ref="L337:P337"/>
    <mergeCell ref="Q337:U337"/>
    <mergeCell ref="W337:Y337"/>
    <mergeCell ref="Z337:AB337"/>
    <mergeCell ref="B338:K338"/>
    <mergeCell ref="L338:P338"/>
    <mergeCell ref="Q338:U338"/>
    <mergeCell ref="W338:Y338"/>
    <mergeCell ref="Z338:AB338"/>
    <mergeCell ref="B335:K335"/>
    <mergeCell ref="L335:P335"/>
    <mergeCell ref="Q335:U335"/>
    <mergeCell ref="W335:Y335"/>
    <mergeCell ref="Z335:AB335"/>
    <mergeCell ref="B336:K336"/>
    <mergeCell ref="L336:P336"/>
    <mergeCell ref="Q336:U336"/>
    <mergeCell ref="W336:Y336"/>
    <mergeCell ref="Z336:AB336"/>
    <mergeCell ref="B333:K333"/>
    <mergeCell ref="L333:P333"/>
    <mergeCell ref="Q333:U333"/>
    <mergeCell ref="W333:Y333"/>
    <mergeCell ref="Z333:AB333"/>
    <mergeCell ref="B334:K334"/>
    <mergeCell ref="L334:P334"/>
    <mergeCell ref="Q334:U334"/>
    <mergeCell ref="W334:Y334"/>
    <mergeCell ref="Z334:AB334"/>
    <mergeCell ref="B331:K331"/>
    <mergeCell ref="L331:P331"/>
    <mergeCell ref="Q331:U331"/>
    <mergeCell ref="W331:Y331"/>
    <mergeCell ref="Z331:AB331"/>
    <mergeCell ref="B332:K332"/>
    <mergeCell ref="L332:P332"/>
    <mergeCell ref="Q332:U332"/>
    <mergeCell ref="W332:Y332"/>
    <mergeCell ref="Z332:AB332"/>
    <mergeCell ref="B329:K329"/>
    <mergeCell ref="L329:P329"/>
    <mergeCell ref="Q329:U329"/>
    <mergeCell ref="W329:Y329"/>
    <mergeCell ref="Z329:AB329"/>
    <mergeCell ref="B330:K330"/>
    <mergeCell ref="L330:P330"/>
    <mergeCell ref="Q330:U330"/>
    <mergeCell ref="W330:Y330"/>
    <mergeCell ref="Z330:AB330"/>
    <mergeCell ref="B327:K327"/>
    <mergeCell ref="L327:P327"/>
    <mergeCell ref="Q327:U327"/>
    <mergeCell ref="W327:Y327"/>
    <mergeCell ref="Z327:AB327"/>
    <mergeCell ref="B328:K328"/>
    <mergeCell ref="L328:P328"/>
    <mergeCell ref="Q328:U328"/>
    <mergeCell ref="W328:Y328"/>
    <mergeCell ref="Z328:AB328"/>
    <mergeCell ref="B325:K325"/>
    <mergeCell ref="L325:P325"/>
    <mergeCell ref="Q325:U325"/>
    <mergeCell ref="W325:Y325"/>
    <mergeCell ref="Z325:AB325"/>
    <mergeCell ref="B326:K326"/>
    <mergeCell ref="L326:P326"/>
    <mergeCell ref="Q326:U326"/>
    <mergeCell ref="W326:Y326"/>
    <mergeCell ref="Z326:AB326"/>
    <mergeCell ref="B323:K323"/>
    <mergeCell ref="L323:P323"/>
    <mergeCell ref="Q323:U323"/>
    <mergeCell ref="W323:Y323"/>
    <mergeCell ref="Z323:AB323"/>
    <mergeCell ref="B324:K324"/>
    <mergeCell ref="L324:P324"/>
    <mergeCell ref="Q324:U324"/>
    <mergeCell ref="W324:Y324"/>
    <mergeCell ref="Z324:AB324"/>
    <mergeCell ref="B321:K321"/>
    <mergeCell ref="L321:P321"/>
    <mergeCell ref="Q321:U321"/>
    <mergeCell ref="W321:Y321"/>
    <mergeCell ref="Z321:AB321"/>
    <mergeCell ref="B322:K322"/>
    <mergeCell ref="L322:P322"/>
    <mergeCell ref="Q322:U322"/>
    <mergeCell ref="W322:Y322"/>
    <mergeCell ref="Z322:AB322"/>
    <mergeCell ref="B319:K319"/>
    <mergeCell ref="L319:P319"/>
    <mergeCell ref="Q319:U319"/>
    <mergeCell ref="W319:Y319"/>
    <mergeCell ref="Z319:AB319"/>
    <mergeCell ref="B320:K320"/>
    <mergeCell ref="L320:P320"/>
    <mergeCell ref="Q320:U320"/>
    <mergeCell ref="W320:Y320"/>
    <mergeCell ref="Z320:AB320"/>
    <mergeCell ref="B317:K317"/>
    <mergeCell ref="L317:P317"/>
    <mergeCell ref="Q317:U317"/>
    <mergeCell ref="W317:Y317"/>
    <mergeCell ref="Z317:AB317"/>
    <mergeCell ref="B318:K318"/>
    <mergeCell ref="L318:P318"/>
    <mergeCell ref="Q318:U318"/>
    <mergeCell ref="W318:Y318"/>
    <mergeCell ref="Z318:AB318"/>
    <mergeCell ref="B315:K315"/>
    <mergeCell ref="L315:P315"/>
    <mergeCell ref="Q315:U315"/>
    <mergeCell ref="W315:Y315"/>
    <mergeCell ref="Z315:AB315"/>
    <mergeCell ref="B316:K316"/>
    <mergeCell ref="L316:P316"/>
    <mergeCell ref="Q316:U316"/>
    <mergeCell ref="W316:Y316"/>
    <mergeCell ref="Z316:AB316"/>
    <mergeCell ref="B313:K313"/>
    <mergeCell ref="L313:P313"/>
    <mergeCell ref="Q313:U313"/>
    <mergeCell ref="W313:Y313"/>
    <mergeCell ref="Z313:AB313"/>
    <mergeCell ref="B314:K314"/>
    <mergeCell ref="L314:P314"/>
    <mergeCell ref="Q314:U314"/>
    <mergeCell ref="W314:Y314"/>
    <mergeCell ref="Z314:AB314"/>
    <mergeCell ref="B311:K311"/>
    <mergeCell ref="L311:P311"/>
    <mergeCell ref="Q311:U311"/>
    <mergeCell ref="W311:Y311"/>
    <mergeCell ref="Z311:AB311"/>
    <mergeCell ref="B312:K312"/>
    <mergeCell ref="L312:P312"/>
    <mergeCell ref="Q312:U312"/>
    <mergeCell ref="W312:Y312"/>
    <mergeCell ref="Z312:AB312"/>
    <mergeCell ref="B309:K309"/>
    <mergeCell ref="L309:P309"/>
    <mergeCell ref="Q309:U309"/>
    <mergeCell ref="W309:Y309"/>
    <mergeCell ref="Z309:AB309"/>
    <mergeCell ref="B310:K310"/>
    <mergeCell ref="L310:P310"/>
    <mergeCell ref="Q310:U310"/>
    <mergeCell ref="W310:Y310"/>
    <mergeCell ref="Z310:AB310"/>
    <mergeCell ref="B307:K307"/>
    <mergeCell ref="L307:P307"/>
    <mergeCell ref="Q307:U307"/>
    <mergeCell ref="W307:Y307"/>
    <mergeCell ref="Z307:AB307"/>
    <mergeCell ref="B308:K308"/>
    <mergeCell ref="L308:P308"/>
    <mergeCell ref="Q308:U308"/>
    <mergeCell ref="W308:Y308"/>
    <mergeCell ref="Z308:AB308"/>
    <mergeCell ref="B305:K305"/>
    <mergeCell ref="L305:P305"/>
    <mergeCell ref="Q305:U305"/>
    <mergeCell ref="W305:Y305"/>
    <mergeCell ref="Z305:AB305"/>
    <mergeCell ref="B306:K306"/>
    <mergeCell ref="L306:P306"/>
    <mergeCell ref="Q306:U306"/>
    <mergeCell ref="W306:Y306"/>
    <mergeCell ref="Z306:AB306"/>
    <mergeCell ref="B303:K303"/>
    <mergeCell ref="L303:P303"/>
    <mergeCell ref="Q303:U303"/>
    <mergeCell ref="W303:Y303"/>
    <mergeCell ref="Z303:AB303"/>
    <mergeCell ref="B304:K304"/>
    <mergeCell ref="L304:P304"/>
    <mergeCell ref="Q304:U304"/>
    <mergeCell ref="W304:Y304"/>
    <mergeCell ref="Z304:AB304"/>
    <mergeCell ref="B301:K301"/>
    <mergeCell ref="L301:P301"/>
    <mergeCell ref="Q301:U301"/>
    <mergeCell ref="W301:Y301"/>
    <mergeCell ref="Z301:AB301"/>
    <mergeCell ref="B302:K302"/>
    <mergeCell ref="L302:P302"/>
    <mergeCell ref="Q302:U302"/>
    <mergeCell ref="W302:Y302"/>
    <mergeCell ref="Z302:AB302"/>
    <mergeCell ref="B299:K299"/>
    <mergeCell ref="L299:P299"/>
    <mergeCell ref="Q299:U299"/>
    <mergeCell ref="W299:Y299"/>
    <mergeCell ref="Z299:AB299"/>
    <mergeCell ref="B300:K300"/>
    <mergeCell ref="L300:P300"/>
    <mergeCell ref="Q300:U300"/>
    <mergeCell ref="W300:Y300"/>
    <mergeCell ref="Z300:AB300"/>
    <mergeCell ref="B297:K297"/>
    <mergeCell ref="L297:P297"/>
    <mergeCell ref="Q297:U297"/>
    <mergeCell ref="W297:Y297"/>
    <mergeCell ref="Z297:AB297"/>
    <mergeCell ref="B298:K298"/>
    <mergeCell ref="L298:P298"/>
    <mergeCell ref="Q298:U298"/>
    <mergeCell ref="W298:Y298"/>
    <mergeCell ref="Z298:AB298"/>
    <mergeCell ref="B295:K295"/>
    <mergeCell ref="L295:P295"/>
    <mergeCell ref="Q295:U295"/>
    <mergeCell ref="W295:Y295"/>
    <mergeCell ref="Z295:AB295"/>
    <mergeCell ref="B296:K296"/>
    <mergeCell ref="L296:P296"/>
    <mergeCell ref="Q296:U296"/>
    <mergeCell ref="W296:Y296"/>
    <mergeCell ref="Z296:AB296"/>
    <mergeCell ref="B293:K293"/>
    <mergeCell ref="L293:P293"/>
    <mergeCell ref="Q293:U293"/>
    <mergeCell ref="W293:Y293"/>
    <mergeCell ref="Z293:AB293"/>
    <mergeCell ref="B294:K294"/>
    <mergeCell ref="L294:P294"/>
    <mergeCell ref="Q294:U294"/>
    <mergeCell ref="W294:Y294"/>
    <mergeCell ref="Z294:AB294"/>
    <mergeCell ref="B291:K291"/>
    <mergeCell ref="L291:P291"/>
    <mergeCell ref="Q291:U291"/>
    <mergeCell ref="W291:Y291"/>
    <mergeCell ref="Z291:AB291"/>
    <mergeCell ref="B292:K292"/>
    <mergeCell ref="L292:P292"/>
    <mergeCell ref="Q292:U292"/>
    <mergeCell ref="W292:Y292"/>
    <mergeCell ref="Z292:AB292"/>
    <mergeCell ref="B289:K289"/>
    <mergeCell ref="L289:P289"/>
    <mergeCell ref="Q289:U289"/>
    <mergeCell ref="W289:Y289"/>
    <mergeCell ref="Z289:AB289"/>
    <mergeCell ref="B290:K290"/>
    <mergeCell ref="L290:P290"/>
    <mergeCell ref="Q290:U290"/>
    <mergeCell ref="W290:Y290"/>
    <mergeCell ref="Z290:AB290"/>
    <mergeCell ref="B287:K287"/>
    <mergeCell ref="L287:P287"/>
    <mergeCell ref="Q287:U287"/>
    <mergeCell ref="W287:Y287"/>
    <mergeCell ref="Z287:AB287"/>
    <mergeCell ref="B288:K288"/>
    <mergeCell ref="L288:P288"/>
    <mergeCell ref="Q288:U288"/>
    <mergeCell ref="W288:Y288"/>
    <mergeCell ref="Z288:AB288"/>
    <mergeCell ref="B285:K285"/>
    <mergeCell ref="L285:P285"/>
    <mergeCell ref="Q285:U285"/>
    <mergeCell ref="W285:Y285"/>
    <mergeCell ref="Z285:AB285"/>
    <mergeCell ref="B286:K286"/>
    <mergeCell ref="L286:P286"/>
    <mergeCell ref="Q286:U286"/>
    <mergeCell ref="W286:Y286"/>
    <mergeCell ref="Z286:AB286"/>
    <mergeCell ref="B283:K283"/>
    <mergeCell ref="L283:P283"/>
    <mergeCell ref="Q283:U283"/>
    <mergeCell ref="W283:Y283"/>
    <mergeCell ref="Z283:AB283"/>
    <mergeCell ref="B284:K284"/>
    <mergeCell ref="L284:P284"/>
    <mergeCell ref="Q284:U284"/>
    <mergeCell ref="W284:Y284"/>
    <mergeCell ref="Z284:AB284"/>
    <mergeCell ref="B281:K281"/>
    <mergeCell ref="L281:P281"/>
    <mergeCell ref="Q281:U281"/>
    <mergeCell ref="W281:Y281"/>
    <mergeCell ref="Z281:AB281"/>
    <mergeCell ref="B282:K282"/>
    <mergeCell ref="L282:P282"/>
    <mergeCell ref="Q282:U282"/>
    <mergeCell ref="W282:Y282"/>
    <mergeCell ref="Z282:AB282"/>
    <mergeCell ref="B279:K279"/>
    <mergeCell ref="L279:P279"/>
    <mergeCell ref="Q279:U279"/>
    <mergeCell ref="W279:Y279"/>
    <mergeCell ref="Z279:AB279"/>
    <mergeCell ref="B280:K280"/>
    <mergeCell ref="L280:P280"/>
    <mergeCell ref="Q280:U280"/>
    <mergeCell ref="W280:Y280"/>
    <mergeCell ref="Z280:AB280"/>
    <mergeCell ref="B277:K277"/>
    <mergeCell ref="L277:P277"/>
    <mergeCell ref="Q277:U277"/>
    <mergeCell ref="W277:Y277"/>
    <mergeCell ref="Z277:AB277"/>
    <mergeCell ref="B278:K278"/>
    <mergeCell ref="L278:P278"/>
    <mergeCell ref="Q278:U278"/>
    <mergeCell ref="W278:Y278"/>
    <mergeCell ref="Z278:AB278"/>
    <mergeCell ref="B275:K275"/>
    <mergeCell ref="L275:P275"/>
    <mergeCell ref="Q275:U275"/>
    <mergeCell ref="W275:Y275"/>
    <mergeCell ref="Z275:AB275"/>
    <mergeCell ref="B276:K276"/>
    <mergeCell ref="L276:P276"/>
    <mergeCell ref="Q276:U276"/>
    <mergeCell ref="W276:Y276"/>
    <mergeCell ref="Z276:AB276"/>
    <mergeCell ref="B273:K273"/>
    <mergeCell ref="L273:P273"/>
    <mergeCell ref="Q273:U273"/>
    <mergeCell ref="W273:Y273"/>
    <mergeCell ref="Z273:AB273"/>
    <mergeCell ref="B274:K274"/>
    <mergeCell ref="L274:P274"/>
    <mergeCell ref="Q274:U274"/>
    <mergeCell ref="W274:Y274"/>
    <mergeCell ref="Z274:AB274"/>
    <mergeCell ref="B271:K271"/>
    <mergeCell ref="L271:P271"/>
    <mergeCell ref="Q271:U271"/>
    <mergeCell ref="W271:Y271"/>
    <mergeCell ref="Z271:AB271"/>
    <mergeCell ref="B272:K272"/>
    <mergeCell ref="L272:P272"/>
    <mergeCell ref="Q272:U272"/>
    <mergeCell ref="W272:Y272"/>
    <mergeCell ref="Z272:AB272"/>
    <mergeCell ref="B269:K269"/>
    <mergeCell ref="L269:P269"/>
    <mergeCell ref="Q269:U269"/>
    <mergeCell ref="W269:Y269"/>
    <mergeCell ref="Z269:AB269"/>
    <mergeCell ref="B270:K270"/>
    <mergeCell ref="L270:P270"/>
    <mergeCell ref="Q270:U270"/>
    <mergeCell ref="W270:Y270"/>
    <mergeCell ref="Z270:AB270"/>
    <mergeCell ref="B267:K267"/>
    <mergeCell ref="L267:P267"/>
    <mergeCell ref="Q267:U267"/>
    <mergeCell ref="W267:Y267"/>
    <mergeCell ref="Z267:AB267"/>
    <mergeCell ref="B268:K268"/>
    <mergeCell ref="L268:P268"/>
    <mergeCell ref="Q268:U268"/>
    <mergeCell ref="W268:Y268"/>
    <mergeCell ref="Z268:AB268"/>
    <mergeCell ref="B265:K265"/>
    <mergeCell ref="L265:P265"/>
    <mergeCell ref="Q265:U265"/>
    <mergeCell ref="W265:Y265"/>
    <mergeCell ref="Z265:AB265"/>
    <mergeCell ref="B266:K266"/>
    <mergeCell ref="L266:P266"/>
    <mergeCell ref="Q266:U266"/>
    <mergeCell ref="W266:Y266"/>
    <mergeCell ref="Z266:AB266"/>
    <mergeCell ref="B263:K263"/>
    <mergeCell ref="L263:P263"/>
    <mergeCell ref="Q263:U263"/>
    <mergeCell ref="W263:Y263"/>
    <mergeCell ref="Z263:AB263"/>
    <mergeCell ref="B264:K264"/>
    <mergeCell ref="L264:P264"/>
    <mergeCell ref="Q264:U264"/>
    <mergeCell ref="W264:Y264"/>
    <mergeCell ref="Z264:AB264"/>
    <mergeCell ref="B261:K261"/>
    <mergeCell ref="L261:P261"/>
    <mergeCell ref="Q261:U261"/>
    <mergeCell ref="W261:Y261"/>
    <mergeCell ref="Z261:AB261"/>
    <mergeCell ref="B262:K262"/>
    <mergeCell ref="L262:P262"/>
    <mergeCell ref="Q262:U262"/>
    <mergeCell ref="W262:Y262"/>
    <mergeCell ref="Z262:AB262"/>
    <mergeCell ref="B259:K259"/>
    <mergeCell ref="L259:P259"/>
    <mergeCell ref="Q259:U259"/>
    <mergeCell ref="W259:Y259"/>
    <mergeCell ref="Z259:AB259"/>
    <mergeCell ref="B260:K260"/>
    <mergeCell ref="L260:P260"/>
    <mergeCell ref="Q260:U260"/>
    <mergeCell ref="W260:Y260"/>
    <mergeCell ref="Z260:AB260"/>
    <mergeCell ref="B257:K257"/>
    <mergeCell ref="L257:P257"/>
    <mergeCell ref="Q257:U257"/>
    <mergeCell ref="W257:Y257"/>
    <mergeCell ref="Z257:AB257"/>
    <mergeCell ref="B258:K258"/>
    <mergeCell ref="L258:P258"/>
    <mergeCell ref="Q258:U258"/>
    <mergeCell ref="W258:Y258"/>
    <mergeCell ref="Z258:AB258"/>
    <mergeCell ref="B255:K255"/>
    <mergeCell ref="L255:P255"/>
    <mergeCell ref="Q255:U255"/>
    <mergeCell ref="W255:Y255"/>
    <mergeCell ref="Z255:AB255"/>
    <mergeCell ref="B256:K256"/>
    <mergeCell ref="L256:P256"/>
    <mergeCell ref="Q256:U256"/>
    <mergeCell ref="W256:Y256"/>
    <mergeCell ref="Z256:AB256"/>
    <mergeCell ref="B253:K253"/>
    <mergeCell ref="L253:P253"/>
    <mergeCell ref="Q253:U253"/>
    <mergeCell ref="W253:Y253"/>
    <mergeCell ref="Z253:AB253"/>
    <mergeCell ref="B254:K254"/>
    <mergeCell ref="L254:P254"/>
    <mergeCell ref="Q254:U254"/>
    <mergeCell ref="W254:Y254"/>
    <mergeCell ref="Z254:AB254"/>
    <mergeCell ref="B251:K251"/>
    <mergeCell ref="L251:P251"/>
    <mergeCell ref="Q251:U251"/>
    <mergeCell ref="W251:Y251"/>
    <mergeCell ref="Z251:AB251"/>
    <mergeCell ref="B252:K252"/>
    <mergeCell ref="L252:P252"/>
    <mergeCell ref="Q252:U252"/>
    <mergeCell ref="W252:Y252"/>
    <mergeCell ref="Z252:AB252"/>
    <mergeCell ref="B249:K249"/>
    <mergeCell ref="L249:P249"/>
    <mergeCell ref="Q249:U249"/>
    <mergeCell ref="W249:Y249"/>
    <mergeCell ref="Z249:AB249"/>
    <mergeCell ref="B250:K250"/>
    <mergeCell ref="L250:P250"/>
    <mergeCell ref="Q250:U250"/>
    <mergeCell ref="W250:Y250"/>
    <mergeCell ref="Z250:AB250"/>
    <mergeCell ref="B247:K247"/>
    <mergeCell ref="L247:P247"/>
    <mergeCell ref="Q247:U247"/>
    <mergeCell ref="W247:Y247"/>
    <mergeCell ref="Z247:AB247"/>
    <mergeCell ref="B248:K248"/>
    <mergeCell ref="L248:P248"/>
    <mergeCell ref="Q248:U248"/>
    <mergeCell ref="W248:Y248"/>
    <mergeCell ref="Z248:AB248"/>
    <mergeCell ref="B245:K245"/>
    <mergeCell ref="L245:P245"/>
    <mergeCell ref="Q245:U245"/>
    <mergeCell ref="W245:Y245"/>
    <mergeCell ref="Z245:AB245"/>
    <mergeCell ref="B246:K246"/>
    <mergeCell ref="L246:P246"/>
    <mergeCell ref="Q246:U246"/>
    <mergeCell ref="W246:Y246"/>
    <mergeCell ref="Z246:AB246"/>
    <mergeCell ref="B243:K243"/>
    <mergeCell ref="L243:P243"/>
    <mergeCell ref="Q243:U243"/>
    <mergeCell ref="W243:Y243"/>
    <mergeCell ref="Z243:AB243"/>
    <mergeCell ref="B244:K244"/>
    <mergeCell ref="L244:P244"/>
    <mergeCell ref="Q244:U244"/>
    <mergeCell ref="W244:Y244"/>
    <mergeCell ref="Z244:AB244"/>
    <mergeCell ref="B241:K241"/>
    <mergeCell ref="L241:P241"/>
    <mergeCell ref="Q241:U241"/>
    <mergeCell ref="W241:Y241"/>
    <mergeCell ref="Z241:AB241"/>
    <mergeCell ref="B242:K242"/>
    <mergeCell ref="L242:P242"/>
    <mergeCell ref="Q242:U242"/>
    <mergeCell ref="W242:Y242"/>
    <mergeCell ref="Z242:AB242"/>
    <mergeCell ref="B239:K239"/>
    <mergeCell ref="L239:P239"/>
    <mergeCell ref="Q239:U239"/>
    <mergeCell ref="W239:Y239"/>
    <mergeCell ref="Z239:AB239"/>
    <mergeCell ref="B240:K240"/>
    <mergeCell ref="L240:P240"/>
    <mergeCell ref="Q240:U240"/>
    <mergeCell ref="W240:Y240"/>
    <mergeCell ref="Z240:AB240"/>
    <mergeCell ref="B237:K237"/>
    <mergeCell ref="L237:P237"/>
    <mergeCell ref="Q237:U237"/>
    <mergeCell ref="W237:Y237"/>
    <mergeCell ref="Z237:AB237"/>
    <mergeCell ref="B238:K238"/>
    <mergeCell ref="L238:P238"/>
    <mergeCell ref="Q238:U238"/>
    <mergeCell ref="W238:Y238"/>
    <mergeCell ref="Z238:AB238"/>
    <mergeCell ref="B235:K235"/>
    <mergeCell ref="L235:P235"/>
    <mergeCell ref="Q235:U235"/>
    <mergeCell ref="W235:Y235"/>
    <mergeCell ref="Z235:AB235"/>
    <mergeCell ref="B236:K236"/>
    <mergeCell ref="L236:P236"/>
    <mergeCell ref="Q236:U236"/>
    <mergeCell ref="W236:Y236"/>
    <mergeCell ref="Z236:AB236"/>
    <mergeCell ref="B233:K233"/>
    <mergeCell ref="L233:P233"/>
    <mergeCell ref="Q233:U233"/>
    <mergeCell ref="W233:Y233"/>
    <mergeCell ref="Z233:AB233"/>
    <mergeCell ref="B234:K234"/>
    <mergeCell ref="L234:P234"/>
    <mergeCell ref="Q234:U234"/>
    <mergeCell ref="W234:Y234"/>
    <mergeCell ref="Z234:AB234"/>
    <mergeCell ref="B231:K231"/>
    <mergeCell ref="L231:P231"/>
    <mergeCell ref="Q231:U231"/>
    <mergeCell ref="W231:Y231"/>
    <mergeCell ref="Z231:AB231"/>
    <mergeCell ref="B232:K232"/>
    <mergeCell ref="L232:P232"/>
    <mergeCell ref="Q232:U232"/>
    <mergeCell ref="W232:Y232"/>
    <mergeCell ref="Z232:AB232"/>
    <mergeCell ref="B229:K229"/>
    <mergeCell ref="L229:P229"/>
    <mergeCell ref="Q229:U229"/>
    <mergeCell ref="W229:Y229"/>
    <mergeCell ref="Z229:AB229"/>
    <mergeCell ref="B230:K230"/>
    <mergeCell ref="L230:P230"/>
    <mergeCell ref="Q230:U230"/>
    <mergeCell ref="W230:Y230"/>
    <mergeCell ref="Z230:AB230"/>
    <mergeCell ref="B227:K227"/>
    <mergeCell ref="L227:P227"/>
    <mergeCell ref="Q227:U227"/>
    <mergeCell ref="W227:Y227"/>
    <mergeCell ref="Z227:AB227"/>
    <mergeCell ref="B228:K228"/>
    <mergeCell ref="L228:P228"/>
    <mergeCell ref="Q228:U228"/>
    <mergeCell ref="W228:Y228"/>
    <mergeCell ref="Z228:AB228"/>
    <mergeCell ref="B225:K225"/>
    <mergeCell ref="L225:P225"/>
    <mergeCell ref="Q225:U225"/>
    <mergeCell ref="W225:Y225"/>
    <mergeCell ref="Z225:AB225"/>
    <mergeCell ref="B226:K226"/>
    <mergeCell ref="L226:P226"/>
    <mergeCell ref="Q226:U226"/>
    <mergeCell ref="W226:Y226"/>
    <mergeCell ref="Z226:AB226"/>
    <mergeCell ref="B223:K223"/>
    <mergeCell ref="L223:P223"/>
    <mergeCell ref="Q223:U223"/>
    <mergeCell ref="W223:Y223"/>
    <mergeCell ref="Z223:AB223"/>
    <mergeCell ref="B224:K224"/>
    <mergeCell ref="L224:P224"/>
    <mergeCell ref="Q224:U224"/>
    <mergeCell ref="W224:Y224"/>
    <mergeCell ref="Z224:AB224"/>
    <mergeCell ref="B221:K221"/>
    <mergeCell ref="L221:P221"/>
    <mergeCell ref="Q221:U221"/>
    <mergeCell ref="W221:Y221"/>
    <mergeCell ref="Z221:AB221"/>
    <mergeCell ref="B222:K222"/>
    <mergeCell ref="L222:P222"/>
    <mergeCell ref="Q222:U222"/>
    <mergeCell ref="W222:Y222"/>
    <mergeCell ref="Z222:AB222"/>
    <mergeCell ref="B219:K219"/>
    <mergeCell ref="L219:P219"/>
    <mergeCell ref="Q219:U219"/>
    <mergeCell ref="W219:Y219"/>
    <mergeCell ref="Z219:AB219"/>
    <mergeCell ref="B220:K220"/>
    <mergeCell ref="L220:P220"/>
    <mergeCell ref="Q220:U220"/>
    <mergeCell ref="W220:Y220"/>
    <mergeCell ref="Z220:AB220"/>
    <mergeCell ref="B217:K217"/>
    <mergeCell ref="L217:P217"/>
    <mergeCell ref="Q217:U217"/>
    <mergeCell ref="W217:Y217"/>
    <mergeCell ref="Z217:AB217"/>
    <mergeCell ref="B218:K218"/>
    <mergeCell ref="L218:P218"/>
    <mergeCell ref="Q218:U218"/>
    <mergeCell ref="W218:Y218"/>
    <mergeCell ref="Z218:AB218"/>
    <mergeCell ref="Q215:U215"/>
    <mergeCell ref="W215:Y215"/>
    <mergeCell ref="Z215:AB215"/>
    <mergeCell ref="B216:K216"/>
    <mergeCell ref="L216:P216"/>
    <mergeCell ref="Q216:U216"/>
    <mergeCell ref="W216:Y216"/>
    <mergeCell ref="Z216:AB216"/>
    <mergeCell ref="B213:K213"/>
    <mergeCell ref="L213:P213"/>
    <mergeCell ref="Q213:U213"/>
    <mergeCell ref="W213:Y213"/>
    <mergeCell ref="Z213:AB213"/>
    <mergeCell ref="B214:K214"/>
    <mergeCell ref="L214:P214"/>
    <mergeCell ref="Q214:U214"/>
    <mergeCell ref="W214:Y214"/>
    <mergeCell ref="Z214:AB214"/>
    <mergeCell ref="B215:K215"/>
    <mergeCell ref="L215:P215"/>
    <mergeCell ref="Q211:U211"/>
    <mergeCell ref="W211:Y211"/>
    <mergeCell ref="Z211:AB211"/>
    <mergeCell ref="B212:K212"/>
    <mergeCell ref="L212:P212"/>
    <mergeCell ref="Q212:U212"/>
    <mergeCell ref="W212:Y212"/>
    <mergeCell ref="Z212:AB212"/>
    <mergeCell ref="B209:K209"/>
    <mergeCell ref="L209:P209"/>
    <mergeCell ref="Q209:U209"/>
    <mergeCell ref="W209:Y209"/>
    <mergeCell ref="Z209:AB209"/>
    <mergeCell ref="B210:K210"/>
    <mergeCell ref="L210:P210"/>
    <mergeCell ref="Q210:U210"/>
    <mergeCell ref="W210:Y210"/>
    <mergeCell ref="Z210:AB210"/>
    <mergeCell ref="B211:K211"/>
    <mergeCell ref="L211:P211"/>
    <mergeCell ref="Q207:U207"/>
    <mergeCell ref="W207:Y207"/>
    <mergeCell ref="Z207:AB207"/>
    <mergeCell ref="B208:K208"/>
    <mergeCell ref="L208:P208"/>
    <mergeCell ref="Q208:U208"/>
    <mergeCell ref="W208:Y208"/>
    <mergeCell ref="Z208:AB208"/>
    <mergeCell ref="B205:K205"/>
    <mergeCell ref="L205:P205"/>
    <mergeCell ref="Q205:U205"/>
    <mergeCell ref="W205:Y205"/>
    <mergeCell ref="Z205:AB205"/>
    <mergeCell ref="B206:K206"/>
    <mergeCell ref="L206:P206"/>
    <mergeCell ref="Q206:U206"/>
    <mergeCell ref="W206:Y206"/>
    <mergeCell ref="Z206:AB206"/>
    <mergeCell ref="L207:P207"/>
    <mergeCell ref="Q203:U203"/>
    <mergeCell ref="W203:Y203"/>
    <mergeCell ref="Z203:AB203"/>
    <mergeCell ref="B204:K204"/>
    <mergeCell ref="L204:P204"/>
    <mergeCell ref="Q204:U204"/>
    <mergeCell ref="W204:Y204"/>
    <mergeCell ref="Z204:AB204"/>
    <mergeCell ref="B201:K201"/>
    <mergeCell ref="L201:P201"/>
    <mergeCell ref="Q201:U201"/>
    <mergeCell ref="W201:Y201"/>
    <mergeCell ref="Z201:AB201"/>
    <mergeCell ref="B202:K202"/>
    <mergeCell ref="L202:P202"/>
    <mergeCell ref="Q202:U202"/>
    <mergeCell ref="W202:Y202"/>
    <mergeCell ref="Z202:AB202"/>
    <mergeCell ref="L203:P203"/>
    <mergeCell ref="Q199:U199"/>
    <mergeCell ref="W199:Y199"/>
    <mergeCell ref="Z199:AB199"/>
    <mergeCell ref="B200:K200"/>
    <mergeCell ref="L200:P200"/>
    <mergeCell ref="Q200:U200"/>
    <mergeCell ref="W200:Y200"/>
    <mergeCell ref="Z200:AB200"/>
    <mergeCell ref="B197:K197"/>
    <mergeCell ref="L197:P197"/>
    <mergeCell ref="Q197:U197"/>
    <mergeCell ref="W197:Y197"/>
    <mergeCell ref="Z197:AB197"/>
    <mergeCell ref="B198:K198"/>
    <mergeCell ref="L198:P198"/>
    <mergeCell ref="Q198:U198"/>
    <mergeCell ref="W198:Y198"/>
    <mergeCell ref="Z198:AB198"/>
    <mergeCell ref="L199:P199"/>
    <mergeCell ref="Q195:U195"/>
    <mergeCell ref="W195:Y195"/>
    <mergeCell ref="Z195:AB195"/>
    <mergeCell ref="B196:K196"/>
    <mergeCell ref="L196:P196"/>
    <mergeCell ref="Q196:U196"/>
    <mergeCell ref="W196:Y196"/>
    <mergeCell ref="Z196:AB196"/>
    <mergeCell ref="B193:K193"/>
    <mergeCell ref="L193:P193"/>
    <mergeCell ref="Q193:U193"/>
    <mergeCell ref="W193:Y193"/>
    <mergeCell ref="Z193:AB193"/>
    <mergeCell ref="B194:K194"/>
    <mergeCell ref="L194:P194"/>
    <mergeCell ref="Q194:U194"/>
    <mergeCell ref="W194:Y194"/>
    <mergeCell ref="Z194:AB194"/>
    <mergeCell ref="L195:P195"/>
    <mergeCell ref="Q191:U191"/>
    <mergeCell ref="W191:Y191"/>
    <mergeCell ref="Z191:AB191"/>
    <mergeCell ref="B192:K192"/>
    <mergeCell ref="L192:P192"/>
    <mergeCell ref="Q192:U192"/>
    <mergeCell ref="W192:Y192"/>
    <mergeCell ref="Z192:AB192"/>
    <mergeCell ref="B189:K189"/>
    <mergeCell ref="L189:P189"/>
    <mergeCell ref="Q189:U189"/>
    <mergeCell ref="W189:Y189"/>
    <mergeCell ref="Z189:AB189"/>
    <mergeCell ref="B190:K190"/>
    <mergeCell ref="L190:P190"/>
    <mergeCell ref="Q190:U190"/>
    <mergeCell ref="W190:Y190"/>
    <mergeCell ref="Z190:AB190"/>
    <mergeCell ref="L191:P191"/>
    <mergeCell ref="Q187:U187"/>
    <mergeCell ref="W187:Y187"/>
    <mergeCell ref="Z187:AB187"/>
    <mergeCell ref="B188:K188"/>
    <mergeCell ref="L188:P188"/>
    <mergeCell ref="Q188:U188"/>
    <mergeCell ref="W188:Y188"/>
    <mergeCell ref="Z188:AB188"/>
    <mergeCell ref="B185:K185"/>
    <mergeCell ref="L185:P185"/>
    <mergeCell ref="Q185:U185"/>
    <mergeCell ref="W185:Y185"/>
    <mergeCell ref="Z185:AB185"/>
    <mergeCell ref="B186:K186"/>
    <mergeCell ref="L186:P186"/>
    <mergeCell ref="Q186:U186"/>
    <mergeCell ref="W186:Y186"/>
    <mergeCell ref="Z186:AB186"/>
    <mergeCell ref="L187:P187"/>
    <mergeCell ref="Q183:U183"/>
    <mergeCell ref="W183:Y183"/>
    <mergeCell ref="Z183:AB183"/>
    <mergeCell ref="B184:K184"/>
    <mergeCell ref="L184:P184"/>
    <mergeCell ref="Q184:U184"/>
    <mergeCell ref="W184:Y184"/>
    <mergeCell ref="Z184:AB184"/>
    <mergeCell ref="L181:P181"/>
    <mergeCell ref="Q181:U181"/>
    <mergeCell ref="W181:Y181"/>
    <mergeCell ref="Z181:AB181"/>
    <mergeCell ref="B182:K182"/>
    <mergeCell ref="L182:P182"/>
    <mergeCell ref="Q182:U182"/>
    <mergeCell ref="W182:Y182"/>
    <mergeCell ref="Z182:AB182"/>
    <mergeCell ref="L183:P183"/>
    <mergeCell ref="Q179:U179"/>
    <mergeCell ref="W179:Y179"/>
    <mergeCell ref="Z179:AB179"/>
    <mergeCell ref="B180:K180"/>
    <mergeCell ref="L180:P180"/>
    <mergeCell ref="Q180:U180"/>
    <mergeCell ref="W180:Y180"/>
    <mergeCell ref="Z180:AB180"/>
    <mergeCell ref="L177:P177"/>
    <mergeCell ref="Q177:U177"/>
    <mergeCell ref="W177:Y177"/>
    <mergeCell ref="Z177:AB177"/>
    <mergeCell ref="B178:K178"/>
    <mergeCell ref="L178:P178"/>
    <mergeCell ref="Q178:U178"/>
    <mergeCell ref="W178:Y178"/>
    <mergeCell ref="Z178:AB178"/>
    <mergeCell ref="L179:P179"/>
    <mergeCell ref="Q175:U175"/>
    <mergeCell ref="W175:Y175"/>
    <mergeCell ref="Z175:AB175"/>
    <mergeCell ref="B176:K176"/>
    <mergeCell ref="L176:P176"/>
    <mergeCell ref="Q176:U176"/>
    <mergeCell ref="W176:Y176"/>
    <mergeCell ref="Z176:AB176"/>
    <mergeCell ref="L173:P173"/>
    <mergeCell ref="Q173:U173"/>
    <mergeCell ref="W173:Y173"/>
    <mergeCell ref="Z173:AB173"/>
    <mergeCell ref="B174:K174"/>
    <mergeCell ref="L174:P174"/>
    <mergeCell ref="Q174:U174"/>
    <mergeCell ref="W174:Y174"/>
    <mergeCell ref="Z174:AB174"/>
    <mergeCell ref="Q171:U171"/>
    <mergeCell ref="W171:Y171"/>
    <mergeCell ref="Z171:AB171"/>
    <mergeCell ref="B172:K172"/>
    <mergeCell ref="L172:P172"/>
    <mergeCell ref="Q172:U172"/>
    <mergeCell ref="W172:Y172"/>
    <mergeCell ref="Z172:AB172"/>
    <mergeCell ref="L169:P169"/>
    <mergeCell ref="Q169:U169"/>
    <mergeCell ref="W169:Y169"/>
    <mergeCell ref="Z169:AB169"/>
    <mergeCell ref="B170:K170"/>
    <mergeCell ref="L170:P170"/>
    <mergeCell ref="Q170:U170"/>
    <mergeCell ref="W170:Y170"/>
    <mergeCell ref="Z170:AB170"/>
    <mergeCell ref="Q167:U167"/>
    <mergeCell ref="W167:Y167"/>
    <mergeCell ref="Z167:AB167"/>
    <mergeCell ref="B168:K168"/>
    <mergeCell ref="L168:P168"/>
    <mergeCell ref="Q168:U168"/>
    <mergeCell ref="W168:Y168"/>
    <mergeCell ref="Z168:AB168"/>
    <mergeCell ref="L165:P165"/>
    <mergeCell ref="Q165:U165"/>
    <mergeCell ref="W165:Y165"/>
    <mergeCell ref="Z165:AB165"/>
    <mergeCell ref="B166:K166"/>
    <mergeCell ref="L166:P166"/>
    <mergeCell ref="Q166:U166"/>
    <mergeCell ref="W166:Y166"/>
    <mergeCell ref="Z166:AB166"/>
    <mergeCell ref="Q163:U163"/>
    <mergeCell ref="W163:Y163"/>
    <mergeCell ref="Z163:AB163"/>
    <mergeCell ref="B164:K164"/>
    <mergeCell ref="L164:P164"/>
    <mergeCell ref="Q164:U164"/>
    <mergeCell ref="W164:Y164"/>
    <mergeCell ref="Z164:AB164"/>
    <mergeCell ref="L161:P161"/>
    <mergeCell ref="Q161:U161"/>
    <mergeCell ref="W161:Y161"/>
    <mergeCell ref="Z161:AB161"/>
    <mergeCell ref="B162:K162"/>
    <mergeCell ref="L162:P162"/>
    <mergeCell ref="Q162:U162"/>
    <mergeCell ref="W162:Y162"/>
    <mergeCell ref="Z162:AB162"/>
    <mergeCell ref="Q159:U159"/>
    <mergeCell ref="W159:Y159"/>
    <mergeCell ref="Z159:AB159"/>
    <mergeCell ref="B160:K160"/>
    <mergeCell ref="L160:P160"/>
    <mergeCell ref="Q160:U160"/>
    <mergeCell ref="W160:Y160"/>
    <mergeCell ref="Z160:AB160"/>
    <mergeCell ref="L157:P157"/>
    <mergeCell ref="Q157:U157"/>
    <mergeCell ref="W157:Y157"/>
    <mergeCell ref="Z157:AB157"/>
    <mergeCell ref="B158:K158"/>
    <mergeCell ref="L158:P158"/>
    <mergeCell ref="Q158:U158"/>
    <mergeCell ref="W158:Y158"/>
    <mergeCell ref="Z158:AB158"/>
    <mergeCell ref="W148:Y148"/>
    <mergeCell ref="W147:Y147"/>
    <mergeCell ref="B36:E36"/>
    <mergeCell ref="A45:AF46"/>
    <mergeCell ref="AE30:AF30"/>
    <mergeCell ref="J42:K42"/>
    <mergeCell ref="T42:U42"/>
    <mergeCell ref="W42:Y42"/>
    <mergeCell ref="W43:Y43"/>
    <mergeCell ref="Z43:AA43"/>
    <mergeCell ref="F32:AE32"/>
    <mergeCell ref="B38:Z38"/>
    <mergeCell ref="B32:E32"/>
    <mergeCell ref="B39:E39"/>
    <mergeCell ref="B40:E40"/>
    <mergeCell ref="F39:AE39"/>
    <mergeCell ref="F40:AD40"/>
    <mergeCell ref="O42:Q42"/>
    <mergeCell ref="F34:AE34"/>
    <mergeCell ref="F36:AE36"/>
    <mergeCell ref="F35:I35"/>
    <mergeCell ref="B34:E35"/>
    <mergeCell ref="W146:Y146"/>
    <mergeCell ref="W145:Y145"/>
    <mergeCell ref="Z62:AB62"/>
    <mergeCell ref="Z42:AE42"/>
    <mergeCell ref="W136:Y136"/>
    <mergeCell ref="W137:Y137"/>
    <mergeCell ref="W138:Y138"/>
    <mergeCell ref="W139:Y139"/>
    <mergeCell ref="W140:Y140"/>
    <mergeCell ref="W141:Y141"/>
    <mergeCell ref="W1057:Y1057"/>
    <mergeCell ref="W156:Y156"/>
    <mergeCell ref="W155:Y155"/>
    <mergeCell ref="W154:Y154"/>
    <mergeCell ref="W153:Y153"/>
    <mergeCell ref="W152:Y152"/>
    <mergeCell ref="W151:Y151"/>
    <mergeCell ref="W150:Y150"/>
    <mergeCell ref="W149:Y149"/>
    <mergeCell ref="W144:Y144"/>
    <mergeCell ref="A49:AE49"/>
    <mergeCell ref="W126:Y126"/>
    <mergeCell ref="W127:Y127"/>
    <mergeCell ref="W128:Y128"/>
    <mergeCell ref="W129:Y129"/>
    <mergeCell ref="W130:Y130"/>
    <mergeCell ref="W131:Y131"/>
    <mergeCell ref="W132:Y132"/>
    <mergeCell ref="W133:Y133"/>
    <mergeCell ref="W134:Y134"/>
    <mergeCell ref="W61:Y61"/>
    <mergeCell ref="W62:Y62"/>
    <mergeCell ref="W63:Y63"/>
    <mergeCell ref="W64:Y64"/>
    <mergeCell ref="W65:Y65"/>
    <mergeCell ref="W66:Y66"/>
    <mergeCell ref="W67:Y67"/>
    <mergeCell ref="Z56:AB57"/>
    <mergeCell ref="Z58:AB58"/>
    <mergeCell ref="Z59:AB59"/>
    <mergeCell ref="Z60:AB60"/>
    <mergeCell ref="Z61:AB61"/>
    <mergeCell ref="W143:Y143"/>
    <mergeCell ref="W142:Y142"/>
    <mergeCell ref="Z118:AB118"/>
    <mergeCell ref="W125:Y125"/>
    <mergeCell ref="W117:Y117"/>
    <mergeCell ref="W116:Y116"/>
    <mergeCell ref="Z90:AB90"/>
    <mergeCell ref="Z91:AB91"/>
    <mergeCell ref="W135:Y135"/>
    <mergeCell ref="Z136:AB136"/>
    <mergeCell ref="Z137:AB137"/>
    <mergeCell ref="Z138:AB138"/>
    <mergeCell ref="Z139:AB139"/>
    <mergeCell ref="Z140:AB140"/>
    <mergeCell ref="W58:Y58"/>
    <mergeCell ref="W59:Y59"/>
    <mergeCell ref="W60:Y60"/>
    <mergeCell ref="Z73:AB73"/>
    <mergeCell ref="W72:Y72"/>
    <mergeCell ref="W73:Y73"/>
    <mergeCell ref="W124:Y124"/>
    <mergeCell ref="W123:Y123"/>
    <mergeCell ref="W122:Y122"/>
    <mergeCell ref="W121:Y121"/>
    <mergeCell ref="W120:Y120"/>
    <mergeCell ref="W119:Y119"/>
    <mergeCell ref="W118:Y118"/>
    <mergeCell ref="W115:Y115"/>
    <mergeCell ref="W114:Y114"/>
    <mergeCell ref="W113:Y113"/>
    <mergeCell ref="W112:Y112"/>
    <mergeCell ref="W111:Y111"/>
    <mergeCell ref="J35:AE35"/>
    <mergeCell ref="AD43:AE43"/>
    <mergeCell ref="AB43:AC43"/>
    <mergeCell ref="Z155:AB155"/>
    <mergeCell ref="Z156:AB156"/>
    <mergeCell ref="Z1057:AB1057"/>
    <mergeCell ref="Z94:AB94"/>
    <mergeCell ref="Z95:AB95"/>
    <mergeCell ref="Z96:AB96"/>
    <mergeCell ref="Z97:AB97"/>
    <mergeCell ref="Z98:AB98"/>
    <mergeCell ref="Z99:AB99"/>
    <mergeCell ref="Z100:AB100"/>
    <mergeCell ref="Z101:AB101"/>
    <mergeCell ref="Z102:AB102"/>
    <mergeCell ref="Z103:AB103"/>
    <mergeCell ref="Z104:AB104"/>
    <mergeCell ref="Z105:AB105"/>
    <mergeCell ref="Z106:AB106"/>
    <mergeCell ref="Z107:AB107"/>
    <mergeCell ref="Z108:AB108"/>
    <mergeCell ref="Z109:AB109"/>
    <mergeCell ref="Z110:AB110"/>
    <mergeCell ref="Z117:AB117"/>
    <mergeCell ref="Z146:AB146"/>
    <mergeCell ref="Z147:AB147"/>
    <mergeCell ref="Z148:AB148"/>
    <mergeCell ref="Z149:AB149"/>
    <mergeCell ref="Z150:AB150"/>
    <mergeCell ref="Z151:AB151"/>
    <mergeCell ref="Z152:AB152"/>
    <mergeCell ref="Z153:AB153"/>
    <mergeCell ref="Z154:AB154"/>
    <mergeCell ref="Z145:AB145"/>
    <mergeCell ref="Z141:AB141"/>
    <mergeCell ref="Z142:AB142"/>
    <mergeCell ref="Z143:AB143"/>
    <mergeCell ref="Z144:AB144"/>
    <mergeCell ref="Z111:AB111"/>
    <mergeCell ref="Z112:AB112"/>
    <mergeCell ref="Z113:AB113"/>
    <mergeCell ref="Z114:AB114"/>
    <mergeCell ref="Z115:AB115"/>
    <mergeCell ref="Z116:AB116"/>
    <mergeCell ref="Z119:AB119"/>
    <mergeCell ref="Z120:AB120"/>
    <mergeCell ref="Z121:AB121"/>
    <mergeCell ref="Z122:AB122"/>
    <mergeCell ref="Z123:AB123"/>
    <mergeCell ref="Z124:AB124"/>
    <mergeCell ref="Z125:AB125"/>
    <mergeCell ref="Z126:AB126"/>
    <mergeCell ref="Z127:AB127"/>
    <mergeCell ref="Z132:AB132"/>
    <mergeCell ref="Z133:AB133"/>
    <mergeCell ref="Z134:AB134"/>
    <mergeCell ref="Z135:AB135"/>
    <mergeCell ref="A3:AF3"/>
    <mergeCell ref="L23:AE23"/>
    <mergeCell ref="B19:K19"/>
    <mergeCell ref="A8:AF8"/>
    <mergeCell ref="A4:AF4"/>
    <mergeCell ref="Z128:AB128"/>
    <mergeCell ref="Z129:AB129"/>
    <mergeCell ref="Z130:AB130"/>
    <mergeCell ref="Z131:AB131"/>
    <mergeCell ref="W105:Y105"/>
    <mergeCell ref="W106:Y106"/>
    <mergeCell ref="W107:Y107"/>
    <mergeCell ref="W74:Y74"/>
    <mergeCell ref="W75:Y75"/>
    <mergeCell ref="W76:Y76"/>
    <mergeCell ref="W77:Y77"/>
    <mergeCell ref="W78:Y78"/>
    <mergeCell ref="W79:Y79"/>
    <mergeCell ref="W80:Y80"/>
    <mergeCell ref="W81:Y81"/>
    <mergeCell ref="W82:Y82"/>
    <mergeCell ref="W83:Y83"/>
    <mergeCell ref="Z72:AB72"/>
    <mergeCell ref="W56:Y57"/>
    <mergeCell ref="AE56:AE57"/>
    <mergeCell ref="Q56:V56"/>
    <mergeCell ref="AD56:AD57"/>
    <mergeCell ref="Q70:U70"/>
    <mergeCell ref="Q96:U96"/>
    <mergeCell ref="Q99:U99"/>
    <mergeCell ref="L111:P111"/>
    <mergeCell ref="L112:P112"/>
    <mergeCell ref="A2:AF2"/>
    <mergeCell ref="A1:AF1"/>
    <mergeCell ref="A25:A26"/>
    <mergeCell ref="A27:A28"/>
    <mergeCell ref="B23:K23"/>
    <mergeCell ref="A22:A23"/>
    <mergeCell ref="B28:K28"/>
    <mergeCell ref="B25:K25"/>
    <mergeCell ref="B27:K27"/>
    <mergeCell ref="L27:X27"/>
    <mergeCell ref="L28:X28"/>
    <mergeCell ref="B26:K26"/>
    <mergeCell ref="L25:X25"/>
    <mergeCell ref="L26:X26"/>
    <mergeCell ref="A16:AA16"/>
    <mergeCell ref="A24:K24"/>
    <mergeCell ref="A17:A18"/>
    <mergeCell ref="A19:A21"/>
    <mergeCell ref="B17:K17"/>
    <mergeCell ref="B18:K18"/>
    <mergeCell ref="B20:K20"/>
    <mergeCell ref="B21:K21"/>
    <mergeCell ref="L17:AE17"/>
    <mergeCell ref="L18:AE18"/>
    <mergeCell ref="C13:R13"/>
    <mergeCell ref="L19:O19"/>
    <mergeCell ref="Q19:U19"/>
    <mergeCell ref="L24:V24"/>
    <mergeCell ref="L20:AE20"/>
    <mergeCell ref="L21:AE21"/>
    <mergeCell ref="B22:K22"/>
    <mergeCell ref="L22:AE22"/>
    <mergeCell ref="L1057:P1057"/>
    <mergeCell ref="Q121:U121"/>
    <mergeCell ref="Q120:U120"/>
    <mergeCell ref="L131:P131"/>
    <mergeCell ref="L137:P137"/>
    <mergeCell ref="Q156:U156"/>
    <mergeCell ref="Q155:U155"/>
    <mergeCell ref="Q154:U154"/>
    <mergeCell ref="Q153:U153"/>
    <mergeCell ref="Q152:U152"/>
    <mergeCell ref="Q151:U151"/>
    <mergeCell ref="Q150:U150"/>
    <mergeCell ref="Q149:U149"/>
    <mergeCell ref="Q148:U148"/>
    <mergeCell ref="Q147:U147"/>
    <mergeCell ref="Q146:U146"/>
    <mergeCell ref="Q145:U145"/>
    <mergeCell ref="Q144:U144"/>
    <mergeCell ref="Q143:U143"/>
    <mergeCell ref="L140:P140"/>
    <mergeCell ref="L141:P141"/>
    <mergeCell ref="Q1057:U1057"/>
    <mergeCell ref="Q124:U124"/>
    <mergeCell ref="Q142:U142"/>
    <mergeCell ref="Q141:U141"/>
    <mergeCell ref="Q140:U140"/>
    <mergeCell ref="Q139:U139"/>
    <mergeCell ref="L125:P125"/>
    <mergeCell ref="L133:P133"/>
    <mergeCell ref="L134:P134"/>
    <mergeCell ref="L135:P135"/>
    <mergeCell ref="Q138:U138"/>
    <mergeCell ref="L60:P60"/>
    <mergeCell ref="B73:K73"/>
    <mergeCell ref="L65:P65"/>
    <mergeCell ref="B60:K60"/>
    <mergeCell ref="L118:P118"/>
    <mergeCell ref="L119:P119"/>
    <mergeCell ref="L113:P113"/>
    <mergeCell ref="L88:P88"/>
    <mergeCell ref="L97:P97"/>
    <mergeCell ref="B98:K98"/>
    <mergeCell ref="L99:P99"/>
    <mergeCell ref="B109:K109"/>
    <mergeCell ref="B110:K110"/>
    <mergeCell ref="B103:K103"/>
    <mergeCell ref="B104:K104"/>
    <mergeCell ref="B105:K105"/>
    <mergeCell ref="L104:P104"/>
    <mergeCell ref="L79:P79"/>
    <mergeCell ref="L82:P82"/>
    <mergeCell ref="L83:P83"/>
    <mergeCell ref="L84:P84"/>
    <mergeCell ref="L109:P109"/>
    <mergeCell ref="L110:P110"/>
    <mergeCell ref="L96:P96"/>
    <mergeCell ref="L62:P62"/>
    <mergeCell ref="L61:P61"/>
    <mergeCell ref="B96:K96"/>
    <mergeCell ref="L86:P86"/>
    <mergeCell ref="L103:P103"/>
    <mergeCell ref="L89:P89"/>
    <mergeCell ref="B78:K78"/>
    <mergeCell ref="L68:P68"/>
    <mergeCell ref="B61:K61"/>
    <mergeCell ref="B62:K62"/>
    <mergeCell ref="B63:K63"/>
    <mergeCell ref="B64:K64"/>
    <mergeCell ref="B65:K65"/>
    <mergeCell ref="L66:P66"/>
    <mergeCell ref="B74:K74"/>
    <mergeCell ref="L123:P123"/>
    <mergeCell ref="B106:K106"/>
    <mergeCell ref="L107:P107"/>
    <mergeCell ref="L108:P108"/>
    <mergeCell ref="L95:P95"/>
    <mergeCell ref="L94:P94"/>
    <mergeCell ref="B80:K80"/>
    <mergeCell ref="L90:P90"/>
    <mergeCell ref="L91:P91"/>
    <mergeCell ref="L85:P85"/>
    <mergeCell ref="L87:P87"/>
    <mergeCell ref="L105:P105"/>
    <mergeCell ref="L100:P100"/>
    <mergeCell ref="L101:P101"/>
    <mergeCell ref="L102:P102"/>
    <mergeCell ref="B90:K90"/>
    <mergeCell ref="B91:K91"/>
    <mergeCell ref="B93:K93"/>
    <mergeCell ref="B89:K89"/>
    <mergeCell ref="B92:K92"/>
    <mergeCell ref="B111:K111"/>
    <mergeCell ref="B112:K112"/>
    <mergeCell ref="B113:K113"/>
    <mergeCell ref="B114:K114"/>
    <mergeCell ref="B115:K115"/>
    <mergeCell ref="Q63:U63"/>
    <mergeCell ref="Q64:U64"/>
    <mergeCell ref="L63:P63"/>
    <mergeCell ref="Q123:U123"/>
    <mergeCell ref="Q116:U116"/>
    <mergeCell ref="Q135:U135"/>
    <mergeCell ref="Q133:U133"/>
    <mergeCell ref="Q132:U132"/>
    <mergeCell ref="Q131:U131"/>
    <mergeCell ref="Q130:U130"/>
    <mergeCell ref="Q129:U129"/>
    <mergeCell ref="Q128:U128"/>
    <mergeCell ref="Q127:U127"/>
    <mergeCell ref="Q126:U126"/>
    <mergeCell ref="Q125:U125"/>
    <mergeCell ref="Q134:U134"/>
    <mergeCell ref="L120:P120"/>
    <mergeCell ref="L69:P69"/>
    <mergeCell ref="L71:P71"/>
    <mergeCell ref="Q73:U73"/>
    <mergeCell ref="Q67:U67"/>
    <mergeCell ref="Q68:U68"/>
    <mergeCell ref="L64:P64"/>
    <mergeCell ref="Q122:U122"/>
    <mergeCell ref="L98:P98"/>
    <mergeCell ref="L117:P117"/>
    <mergeCell ref="L93:P93"/>
    <mergeCell ref="Q72:U72"/>
    <mergeCell ref="L115:P115"/>
    <mergeCell ref="B146:K146"/>
    <mergeCell ref="B138:K138"/>
    <mergeCell ref="B131:K131"/>
    <mergeCell ref="B147:K147"/>
    <mergeCell ref="L142:P142"/>
    <mergeCell ref="L143:P143"/>
    <mergeCell ref="L138:P138"/>
    <mergeCell ref="L139:P139"/>
    <mergeCell ref="L132:P132"/>
    <mergeCell ref="B144:K144"/>
    <mergeCell ref="B132:K132"/>
    <mergeCell ref="B133:K133"/>
    <mergeCell ref="B145:K145"/>
    <mergeCell ref="B143:K143"/>
    <mergeCell ref="B142:K142"/>
    <mergeCell ref="B139:K139"/>
    <mergeCell ref="B140:K140"/>
    <mergeCell ref="B134:K134"/>
    <mergeCell ref="B135:K135"/>
    <mergeCell ref="B141:K141"/>
    <mergeCell ref="L144:P144"/>
    <mergeCell ref="L136:P136"/>
    <mergeCell ref="L127:P127"/>
    <mergeCell ref="B121:K121"/>
    <mergeCell ref="B125:K125"/>
    <mergeCell ref="L122:P122"/>
    <mergeCell ref="L156:P156"/>
    <mergeCell ref="L145:P145"/>
    <mergeCell ref="L146:P146"/>
    <mergeCell ref="L147:P147"/>
    <mergeCell ref="L148:P148"/>
    <mergeCell ref="L149:P149"/>
    <mergeCell ref="L150:P150"/>
    <mergeCell ref="L151:P151"/>
    <mergeCell ref="L152:P152"/>
    <mergeCell ref="L153:P153"/>
    <mergeCell ref="L155:P155"/>
    <mergeCell ref="L154:P154"/>
    <mergeCell ref="L159:P159"/>
    <mergeCell ref="L163:P163"/>
    <mergeCell ref="L167:P167"/>
    <mergeCell ref="L171:P171"/>
    <mergeCell ref="L175:P175"/>
    <mergeCell ref="B84:K84"/>
    <mergeCell ref="B1057:K1057"/>
    <mergeCell ref="B148:K148"/>
    <mergeCell ref="B149:K149"/>
    <mergeCell ref="B150:K150"/>
    <mergeCell ref="B151:K151"/>
    <mergeCell ref="B152:K152"/>
    <mergeCell ref="B153:K153"/>
    <mergeCell ref="B154:K154"/>
    <mergeCell ref="B155:K155"/>
    <mergeCell ref="B156:K156"/>
    <mergeCell ref="B157:K157"/>
    <mergeCell ref="B159:K159"/>
    <mergeCell ref="B161:K161"/>
    <mergeCell ref="B163:K163"/>
    <mergeCell ref="B165:K165"/>
    <mergeCell ref="B167:K167"/>
    <mergeCell ref="B169:K169"/>
    <mergeCell ref="B171:K171"/>
    <mergeCell ref="B173:K173"/>
    <mergeCell ref="B175:K175"/>
    <mergeCell ref="B177:K177"/>
    <mergeCell ref="B179:K179"/>
    <mergeCell ref="B181:K181"/>
    <mergeCell ref="B183:K183"/>
    <mergeCell ref="B187:K187"/>
    <mergeCell ref="B191:K191"/>
    <mergeCell ref="B195:K195"/>
    <mergeCell ref="B199:K199"/>
    <mergeCell ref="B203:K203"/>
    <mergeCell ref="B207:K207"/>
    <mergeCell ref="B116:K116"/>
    <mergeCell ref="Q137:U137"/>
    <mergeCell ref="Q136:U136"/>
    <mergeCell ref="B99:K99"/>
    <mergeCell ref="B100:K100"/>
    <mergeCell ref="B101:K101"/>
    <mergeCell ref="B102:K102"/>
    <mergeCell ref="B107:K107"/>
    <mergeCell ref="B108:K108"/>
    <mergeCell ref="B126:K126"/>
    <mergeCell ref="B127:K127"/>
    <mergeCell ref="B122:K122"/>
    <mergeCell ref="B123:K123"/>
    <mergeCell ref="B124:K124"/>
    <mergeCell ref="B128:K128"/>
    <mergeCell ref="B129:K129"/>
    <mergeCell ref="B130:K130"/>
    <mergeCell ref="L128:P128"/>
    <mergeCell ref="B118:K118"/>
    <mergeCell ref="B119:K119"/>
    <mergeCell ref="Q119:U119"/>
    <mergeCell ref="Q118:U118"/>
    <mergeCell ref="L129:P129"/>
    <mergeCell ref="B136:K136"/>
    <mergeCell ref="B137:K137"/>
    <mergeCell ref="L130:P130"/>
    <mergeCell ref="Q100:U100"/>
    <mergeCell ref="B120:K120"/>
    <mergeCell ref="L106:P106"/>
    <mergeCell ref="L124:P124"/>
    <mergeCell ref="L126:P126"/>
    <mergeCell ref="B117:K117"/>
    <mergeCell ref="L114:P114"/>
    <mergeCell ref="B97:K97"/>
    <mergeCell ref="B88:K88"/>
    <mergeCell ref="L121:P121"/>
    <mergeCell ref="L116:P116"/>
    <mergeCell ref="Q60:U60"/>
    <mergeCell ref="Q69:U69"/>
    <mergeCell ref="W68:Y68"/>
    <mergeCell ref="W69:Y69"/>
    <mergeCell ref="W70:Y70"/>
    <mergeCell ref="W71:Y71"/>
    <mergeCell ref="Z63:AB63"/>
    <mergeCell ref="Z64:AB64"/>
    <mergeCell ref="Z65:AB65"/>
    <mergeCell ref="Z66:AB66"/>
    <mergeCell ref="Z67:AB67"/>
    <mergeCell ref="Z68:AB68"/>
    <mergeCell ref="Z69:AB69"/>
    <mergeCell ref="Z70:AB70"/>
    <mergeCell ref="Z71:AB71"/>
    <mergeCell ref="Q117:U117"/>
    <mergeCell ref="B94:K94"/>
    <mergeCell ref="B95:K95"/>
    <mergeCell ref="Q93:U93"/>
    <mergeCell ref="Q92:U92"/>
    <mergeCell ref="L80:P80"/>
    <mergeCell ref="L92:P92"/>
    <mergeCell ref="Q76:U76"/>
    <mergeCell ref="Q91:U91"/>
    <mergeCell ref="Z82:AB82"/>
    <mergeCell ref="Q84:U84"/>
    <mergeCell ref="B85:K85"/>
    <mergeCell ref="B86:K86"/>
    <mergeCell ref="Q58:U58"/>
    <mergeCell ref="B82:K82"/>
    <mergeCell ref="B83:K83"/>
    <mergeCell ref="L76:P76"/>
    <mergeCell ref="L81:P81"/>
    <mergeCell ref="L77:P77"/>
    <mergeCell ref="L78:P78"/>
    <mergeCell ref="Q86:U86"/>
    <mergeCell ref="Q87:U87"/>
    <mergeCell ref="B76:K76"/>
    <mergeCell ref="B75:K75"/>
    <mergeCell ref="Q75:U75"/>
    <mergeCell ref="Q77:U77"/>
    <mergeCell ref="Q78:U78"/>
    <mergeCell ref="B66:K66"/>
    <mergeCell ref="B67:K67"/>
    <mergeCell ref="B68:K68"/>
    <mergeCell ref="B69:K69"/>
    <mergeCell ref="B70:K70"/>
    <mergeCell ref="L67:P67"/>
    <mergeCell ref="L72:P72"/>
    <mergeCell ref="L73:P73"/>
    <mergeCell ref="L74:P74"/>
    <mergeCell ref="B72:K72"/>
    <mergeCell ref="L75:P75"/>
    <mergeCell ref="B77:K77"/>
    <mergeCell ref="B71:K71"/>
    <mergeCell ref="L70:P70"/>
    <mergeCell ref="Q74:U74"/>
    <mergeCell ref="Q66:U66"/>
    <mergeCell ref="Q71:U71"/>
    <mergeCell ref="B81:K81"/>
    <mergeCell ref="T51:U51"/>
    <mergeCell ref="T52:U52"/>
    <mergeCell ref="T53:U53"/>
    <mergeCell ref="T54:U54"/>
    <mergeCell ref="W104:Y104"/>
    <mergeCell ref="W103:Y103"/>
    <mergeCell ref="W102:Y102"/>
    <mergeCell ref="W101:Y101"/>
    <mergeCell ref="W100:Y100"/>
    <mergeCell ref="W99:Y99"/>
    <mergeCell ref="W98:Y98"/>
    <mergeCell ref="W97:Y97"/>
    <mergeCell ref="W96:Y96"/>
    <mergeCell ref="Q65:U65"/>
    <mergeCell ref="Q61:U61"/>
    <mergeCell ref="Q62:U62"/>
    <mergeCell ref="Q79:U79"/>
    <mergeCell ref="A51:S51"/>
    <mergeCell ref="A52:S52"/>
    <mergeCell ref="A53:S53"/>
    <mergeCell ref="A54:S54"/>
    <mergeCell ref="A56:A57"/>
    <mergeCell ref="Q59:U59"/>
    <mergeCell ref="B56:K57"/>
    <mergeCell ref="Q57:U57"/>
    <mergeCell ref="L56:P57"/>
    <mergeCell ref="B58:K58"/>
    <mergeCell ref="Q94:U94"/>
    <mergeCell ref="Q97:U97"/>
    <mergeCell ref="L58:P58"/>
    <mergeCell ref="L59:P59"/>
    <mergeCell ref="B59:K59"/>
    <mergeCell ref="B79:K79"/>
    <mergeCell ref="B33:AE33"/>
    <mergeCell ref="AC56:AC57"/>
    <mergeCell ref="Z83:AB83"/>
    <mergeCell ref="Z84:AB84"/>
    <mergeCell ref="Z85:AB85"/>
    <mergeCell ref="Z86:AB86"/>
    <mergeCell ref="Z87:AB87"/>
    <mergeCell ref="W95:Y95"/>
    <mergeCell ref="W94:Y94"/>
    <mergeCell ref="W93:Y93"/>
    <mergeCell ref="W92:Y92"/>
    <mergeCell ref="W91:Y91"/>
    <mergeCell ref="Z92:AB92"/>
    <mergeCell ref="Z93:AB93"/>
    <mergeCell ref="W84:Y84"/>
    <mergeCell ref="W85:Y85"/>
    <mergeCell ref="W90:Y90"/>
    <mergeCell ref="Z88:AB88"/>
    <mergeCell ref="Z89:AB89"/>
    <mergeCell ref="Z74:AB74"/>
    <mergeCell ref="Z75:AB75"/>
    <mergeCell ref="Z76:AB76"/>
    <mergeCell ref="Z77:AB77"/>
    <mergeCell ref="Z78:AB78"/>
    <mergeCell ref="Z79:AB79"/>
    <mergeCell ref="Z80:AB80"/>
    <mergeCell ref="Z81:AB81"/>
    <mergeCell ref="Q81:U81"/>
    <mergeCell ref="Q82:U82"/>
    <mergeCell ref="Q80:U80"/>
    <mergeCell ref="B87:K87"/>
    <mergeCell ref="W110:Y110"/>
    <mergeCell ref="W109:Y109"/>
    <mergeCell ref="W108:Y108"/>
    <mergeCell ref="Q85:U85"/>
    <mergeCell ref="Q106:U106"/>
    <mergeCell ref="Q105:U105"/>
    <mergeCell ref="Q104:U104"/>
    <mergeCell ref="Q103:U103"/>
    <mergeCell ref="Q90:U90"/>
    <mergeCell ref="Q89:U89"/>
    <mergeCell ref="Q88:U88"/>
    <mergeCell ref="Q83:U83"/>
    <mergeCell ref="Q115:U115"/>
    <mergeCell ref="Q114:U114"/>
    <mergeCell ref="Q113:U113"/>
    <mergeCell ref="Q112:U112"/>
    <mergeCell ref="Q111:U111"/>
    <mergeCell ref="Q110:U110"/>
    <mergeCell ref="Q109:U109"/>
    <mergeCell ref="Q108:U108"/>
    <mergeCell ref="Q107:U107"/>
    <mergeCell ref="Q102:U102"/>
    <mergeCell ref="Q101:U101"/>
    <mergeCell ref="W86:Y86"/>
    <mergeCell ref="W87:Y87"/>
    <mergeCell ref="W88:Y88"/>
    <mergeCell ref="W89:Y89"/>
    <mergeCell ref="Q95:U95"/>
    <mergeCell ref="Q98:U98"/>
  </mergeCells>
  <phoneticPr fontId="14"/>
  <conditionalFormatting sqref="AE58:AE1057">
    <cfRule type="expression" dxfId="6" priority="2379">
      <formula>$AE58="数式を削除して手入力"</formula>
    </cfRule>
  </conditionalFormatting>
  <dataValidations xWindow="599" yWindow="620" count="11">
    <dataValidation type="textLength" imeMode="halfAlpha" operator="equal" allowBlank="1" showInputMessage="1" showErrorMessage="1" error="桁数が正しくありません。13桁の法人番号を入力してください。" sqref="L24" xr:uid="{90B3E385-BA7F-4F5B-BD7D-FDB3C9B5F8C4}">
      <formula1>13</formula1>
    </dataValidation>
    <dataValidation imeMode="halfAlpha" allowBlank="1" showInputMessage="1" showErrorMessage="1" sqref="O42 J42:K42" xr:uid="{58C76371-F684-4249-A0C3-33A191484C14}"/>
    <dataValidation imeMode="hiragana" allowBlank="1" showInputMessage="1" showErrorMessage="1" sqref="W44 AB43" xr:uid="{0AB2D868-8BED-4FE6-B825-536CD6E7B3A1}"/>
    <dataValidation type="list" allowBlank="1" showInputMessage="1" showErrorMessage="1" sqref="V58:V1057" xr:uid="{66348D41-B832-432D-AE11-3C2691DEDF5E}">
      <formula1>INDIRECT(Q58)</formula1>
    </dataValidation>
    <dataValidation imeMode="fullKatakana" allowBlank="1" showInputMessage="1" showErrorMessage="1" sqref="L17:AE17" xr:uid="{882255FD-0015-4B8F-8526-000450ADA398}"/>
    <dataValidation type="list" imeMode="halfAlpha" allowBlank="1" showInputMessage="1" showErrorMessage="1" sqref="T42:U42" xr:uid="{D45130A6-3687-44D5-AF64-B3A5BF3B7703}">
      <formula1>"6,7,8,9,10,11,12,13,14,15,16,17,18,19,20,21,22,23"</formula1>
    </dataValidation>
    <dataValidation type="textLength" imeMode="halfAlpha" operator="equal" allowBlank="1" showInputMessage="1" showErrorMessage="1" prompt="10桁の介護保険事業所番号を入力してください。_x000a_他の都道府県に所在する事業所がある場合は、都道府県ごとにまとめて記載してください。_x000a_例）　（誤）　　　　　　　　　（正）_x000a_事業所Ａ(愛知県)　　事業所Ａ(愛知県)_x000a_事業所Ｂ(岐阜県)　　事業所Ｄ(愛知県)_x000a_事業所Ｃ(三重県)→ 事業所Ｂ(岐阜県)_x000a_事業所Ｄ(愛知県)　　事業所Ｅ(岐阜県)_x000a_事業所Ｅ(岐阜県)　　事業所Ｃ(三重県)" sqref="B58:K1057" xr:uid="{D1192D8D-A7B8-4211-A815-5E3585EF28B1}">
      <formula1>10</formula1>
    </dataValidation>
    <dataValidation type="list" errorStyle="information" allowBlank="1" showInputMessage="1" prompt="愛知県外の自治体が指定権者となる場合は手入力してください。" sqref="L58:P1057" xr:uid="{6C231748-DDD4-47DA-ACA4-C0C92CE5CEED}">
      <formula1>$AJ$58:$AJ$102</formula1>
    </dataValidation>
    <dataValidation type="custom" imeMode="off" allowBlank="1" showInputMessage="1" showErrorMessage="1" error="半角英数字・半角記号で記載してください。" sqref="L27:X28" xr:uid="{B3C90B16-58D3-42A4-ADDF-29765019F226}">
      <formula1>LEN(L27)=LENB(L27)</formula1>
    </dataValidation>
    <dataValidation type="custom" errorStyle="warning" showInputMessage="1" error="事業所番号及びサービス名を入力してください。" prompt="介護保険事業所番号とサービス名を入力してください。_x000a_※明らかな誤りでない場合、原則、表示された事業所名のままにしてください。_x000a_※事業所名が明らかに異なる場合、事業所番号若しくはサービス名に誤りがないか確認の上、正しい名称を手入力してください。_x000a_※他の都道府県に所在する事業所名は手入力してください。" sqref="W58:Y1057" xr:uid="{22161586-B851-44D7-BD26-5EFE951CFBE7}">
      <formula1>AND(B58&lt;&gt;"",Z58="")</formula1>
    </dataValidation>
    <dataValidation type="custom" imeMode="halfAlpha" allowBlank="1" showInputMessage="1" showErrorMessage="1" sqref="Q19:U19 L19:O19" xr:uid="{A1035AB9-6D39-4BEE-AA2C-8F87A717BD39}">
      <formula1>LEN(L19)=LENB(Q19)</formula1>
    </dataValidation>
  </dataValidations>
  <pageMargins left="0.70866141732283472" right="0.70866141732283472" top="0.74803149606299213" bottom="0.74803149606299213" header="0.31496062992125984" footer="0.31496062992125984"/>
  <pageSetup paperSize="9" scale="65" fitToHeight="0" orientation="portrait" r:id="rId1"/>
  <rowBreaks count="1" manualBreakCount="1">
    <brk id="46" max="31" man="1"/>
  </rowBreaks>
  <drawing r:id="rId2"/>
  <legacyDrawing r:id="rId3"/>
  <extLst>
    <ext xmlns:x14="http://schemas.microsoft.com/office/spreadsheetml/2009/9/main" uri="{CCE6A557-97BC-4b89-ADB6-D9C93CAAB3DF}">
      <x14:dataValidations xmlns:xm="http://schemas.microsoft.com/office/excel/2006/main" xWindow="599" yWindow="620" count="3">
        <x14:dataValidation type="list" allowBlank="1" showInputMessage="1" showErrorMessage="1" xr:uid="{867DDC1A-8B66-43FD-A665-BAC015C074FD}">
          <x14:formula1>
            <xm:f>【参考】数式用!$BC$3:$BC$4</xm:f>
          </x14:formula1>
          <xm:sqref>W51:W54 B36 B34 F35 B32 B39:B40</xm:sqref>
        </x14:dataValidation>
        <x14:dataValidation type="list" allowBlank="1" showInputMessage="1" showErrorMessage="1" xr:uid="{81748AE2-D3F3-4029-8C6E-F82606D98F83}">
          <x14:formula1>
            <xm:f>【参考】数式用!$A$4:$A$54</xm:f>
          </x14:formula1>
          <xm:sqref>Z58:AB1057</xm:sqref>
        </x14:dataValidation>
        <x14:dataValidation type="list" allowBlank="1" showInputMessage="1" showErrorMessage="1" xr:uid="{9DAE3ADC-92C3-476C-AED7-ABA654180295}">
          <x14:formula1>
            <xm:f>【参考】数式用!$AJ$3:$AJ$49</xm:f>
          </x14:formula1>
          <xm:sqref>C13:R13 Q58:U1057</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512DE5-1FA0-4501-A541-C7789F99C385}">
  <sheetPr codeName="Sheet5">
    <pageSetUpPr fitToPage="1"/>
  </sheetPr>
  <dimension ref="A1:AQ1014"/>
  <sheetViews>
    <sheetView view="pageBreakPreview" zoomScale="40" zoomScaleNormal="46" zoomScaleSheetLayoutView="40" zoomScalePageLayoutView="70" workbookViewId="0">
      <selection activeCell="L79" sqref="L79"/>
    </sheetView>
  </sheetViews>
  <sheetFormatPr defaultColWidth="2.453125" defaultRowHeight="13"/>
  <cols>
    <col min="1" max="1" width="7.6328125" customWidth="1"/>
    <col min="2" max="2" width="12.90625" customWidth="1"/>
    <col min="3" max="3" width="18" style="32" customWidth="1"/>
    <col min="4" max="4" width="14.08984375" customWidth="1"/>
    <col min="5" max="5" width="15.90625" customWidth="1"/>
    <col min="6" max="6" width="30.1796875" customWidth="1"/>
    <col min="7" max="7" width="32.453125" customWidth="1"/>
    <col min="8" max="8" width="14.1796875" customWidth="1"/>
    <col min="9" max="9" width="7.36328125" customWidth="1"/>
    <col min="10" max="10" width="24.1796875" style="32" customWidth="1"/>
    <col min="11" max="11" width="25.36328125" style="32" customWidth="1"/>
    <col min="12" max="12" width="31.36328125" style="32" customWidth="1"/>
    <col min="13" max="13" width="14.54296875" style="107" customWidth="1"/>
    <col min="14" max="14" width="8.90625" customWidth="1"/>
    <col min="15" max="15" width="15.453125" customWidth="1"/>
    <col min="16" max="16" width="15.6328125" customWidth="1"/>
    <col min="17" max="17" width="17.453125" customWidth="1"/>
    <col min="18" max="18" width="19.08984375" customWidth="1"/>
    <col min="19" max="19" width="13.6328125" customWidth="1"/>
    <col min="20" max="20" width="15.36328125" style="32" customWidth="1"/>
    <col min="21" max="21" width="16.90625" style="22" customWidth="1"/>
    <col min="22" max="22" width="14.1796875" style="22" customWidth="1"/>
    <col min="23" max="23" width="17.453125" style="218" customWidth="1"/>
    <col min="24" max="24" width="5.6328125" style="218" customWidth="1"/>
    <col min="25" max="25" width="5.90625" style="218" customWidth="1"/>
    <col min="26" max="26" width="15.08984375" style="218" customWidth="1"/>
    <col min="27" max="27" width="14.54296875" style="218" customWidth="1"/>
    <col min="28" max="28" width="10.90625" style="218" customWidth="1"/>
    <col min="29" max="33" width="7" style="218" customWidth="1"/>
    <col min="34" max="34" width="7" customWidth="1"/>
    <col min="35" max="35" width="15.1796875" hidden="1" customWidth="1"/>
    <col min="36" max="36" width="32.6328125" style="32" hidden="1" customWidth="1"/>
    <col min="37" max="37" width="27.453125" hidden="1" customWidth="1"/>
    <col min="38" max="38" width="23.54296875" hidden="1" customWidth="1"/>
    <col min="39" max="39" width="26.81640625" hidden="1" customWidth="1"/>
    <col min="40" max="40" width="20" hidden="1" customWidth="1"/>
    <col min="41" max="41" width="11.90625" hidden="1" customWidth="1"/>
    <col min="42" max="42" width="15.81640625" hidden="1" customWidth="1"/>
    <col min="43" max="43" width="25.90625" style="46" hidden="1" customWidth="1"/>
    <col min="44" max="45" width="15.81640625" customWidth="1"/>
  </cols>
  <sheetData>
    <row r="1" spans="1:43" ht="23.25" customHeight="1" thickBot="1">
      <c r="A1" s="98" t="s">
        <v>3905</v>
      </c>
      <c r="B1" s="33"/>
      <c r="C1" s="99"/>
      <c r="D1" s="98"/>
      <c r="E1" s="33"/>
      <c r="F1" s="33"/>
      <c r="G1" s="33"/>
      <c r="H1" s="33"/>
      <c r="I1" s="100"/>
      <c r="J1" s="99"/>
      <c r="K1" s="99"/>
      <c r="L1" s="99"/>
      <c r="N1" s="243"/>
      <c r="O1" s="100"/>
      <c r="P1" s="390" t="s">
        <v>26</v>
      </c>
      <c r="Q1" s="391"/>
      <c r="R1" s="392"/>
      <c r="S1" s="642" t="str">
        <f>IF(基本情報入力シート!C13&lt;&gt;"", 基本情報入力シート!C13, "")</f>
        <v>愛知県</v>
      </c>
      <c r="T1" s="643"/>
      <c r="U1" s="643"/>
      <c r="V1" s="644"/>
      <c r="W1" s="197"/>
      <c r="X1" s="197"/>
      <c r="Y1" s="197"/>
      <c r="Z1" s="36"/>
      <c r="AA1" s="72"/>
      <c r="AB1" s="72"/>
      <c r="AC1" s="72"/>
      <c r="AD1" s="72"/>
      <c r="AE1" s="72"/>
      <c r="AF1" s="72"/>
      <c r="AG1" s="72"/>
      <c r="AH1" s="101"/>
      <c r="AI1" s="101"/>
      <c r="AJ1" s="46"/>
      <c r="AK1" s="46"/>
    </row>
    <row r="2" spans="1:43" ht="31.25" customHeight="1" thickBot="1">
      <c r="A2" s="675" t="s">
        <v>28</v>
      </c>
      <c r="B2" s="676"/>
      <c r="C2" s="677" t="str">
        <f>IF(基本情報入力シート!L18="", "", 基本情報入力シート!L18)</f>
        <v>社会福祉法人　あいち</v>
      </c>
      <c r="D2" s="678"/>
      <c r="E2" s="678"/>
      <c r="F2" s="679"/>
      <c r="G2" s="102"/>
      <c r="I2" s="103"/>
      <c r="K2" s="393"/>
      <c r="L2" s="393"/>
      <c r="M2" s="393"/>
      <c r="N2" s="393"/>
      <c r="O2" s="103"/>
      <c r="P2" s="393"/>
      <c r="Q2" s="393"/>
      <c r="R2" s="393"/>
      <c r="S2" s="103"/>
      <c r="T2" s="103"/>
      <c r="U2" s="103"/>
      <c r="V2" s="103"/>
      <c r="W2" s="103"/>
      <c r="X2" s="103"/>
      <c r="Y2" s="103"/>
      <c r="Z2" s="103"/>
      <c r="AA2" s="103"/>
      <c r="AB2" s="103"/>
      <c r="AC2" s="33"/>
      <c r="AD2" s="33"/>
      <c r="AE2" s="33"/>
      <c r="AF2" s="33"/>
      <c r="AG2" s="33"/>
      <c r="AJ2"/>
    </row>
    <row r="3" spans="1:43" ht="61.25" customHeight="1" thickBot="1">
      <c r="A3" s="95"/>
      <c r="B3" s="95"/>
      <c r="C3" s="104"/>
      <c r="D3" s="105"/>
      <c r="E3" s="105"/>
      <c r="F3" s="105"/>
      <c r="G3" s="106"/>
      <c r="H3" s="103"/>
      <c r="I3" s="645" t="s">
        <v>2445</v>
      </c>
      <c r="J3" s="645"/>
      <c r="K3" s="645"/>
      <c r="L3" s="645"/>
      <c r="M3" s="103"/>
      <c r="N3" s="661" t="s">
        <v>2446</v>
      </c>
      <c r="O3" s="662"/>
      <c r="P3" s="662"/>
      <c r="Q3" s="667" t="s">
        <v>2476</v>
      </c>
      <c r="R3" s="667"/>
      <c r="S3" s="667"/>
      <c r="T3" s="667"/>
      <c r="U3" s="668"/>
      <c r="V3" s="103"/>
      <c r="W3" s="103"/>
      <c r="X3" s="103"/>
      <c r="Y3" s="103"/>
      <c r="Z3" s="103"/>
      <c r="AA3" s="103"/>
      <c r="AB3" s="103"/>
      <c r="AC3" s="33"/>
      <c r="AD3" s="33"/>
      <c r="AE3" s="33"/>
      <c r="AF3" s="33"/>
      <c r="AG3" s="33"/>
      <c r="AJ3"/>
    </row>
    <row r="4" spans="1:43" ht="16.25" customHeight="1" thickBot="1">
      <c r="A4" s="692" t="s">
        <v>2405</v>
      </c>
      <c r="B4" s="693"/>
      <c r="C4" s="693"/>
      <c r="D4" s="694"/>
      <c r="E4" s="711" t="s">
        <v>2406</v>
      </c>
      <c r="F4" s="395"/>
      <c r="G4" s="396"/>
      <c r="H4" s="103"/>
      <c r="I4" s="645"/>
      <c r="J4" s="645"/>
      <c r="K4" s="645"/>
      <c r="L4" s="645"/>
      <c r="M4" s="103"/>
      <c r="N4" s="663"/>
      <c r="O4" s="664"/>
      <c r="P4" s="664"/>
      <c r="Q4" s="669"/>
      <c r="R4" s="669"/>
      <c r="S4" s="669"/>
      <c r="T4" s="669"/>
      <c r="U4" s="670"/>
      <c r="V4" s="103"/>
      <c r="W4" s="103"/>
      <c r="X4" s="103"/>
      <c r="Y4" s="103"/>
      <c r="Z4" s="103"/>
      <c r="AA4" s="103"/>
      <c r="AB4" s="103"/>
      <c r="AC4" s="33"/>
      <c r="AD4" s="33"/>
      <c r="AE4" s="33"/>
      <c r="AF4" s="33"/>
      <c r="AG4" s="33"/>
      <c r="AJ4"/>
    </row>
    <row r="5" spans="1:43" ht="76.75" customHeight="1" thickBot="1">
      <c r="A5" s="695"/>
      <c r="B5" s="696"/>
      <c r="C5" s="696"/>
      <c r="D5" s="697"/>
      <c r="E5" s="712"/>
      <c r="F5" s="439" t="s">
        <v>2403</v>
      </c>
      <c r="G5" s="438" t="s">
        <v>2404</v>
      </c>
      <c r="H5" s="103"/>
      <c r="I5" s="645"/>
      <c r="J5" s="645"/>
      <c r="K5" s="645"/>
      <c r="L5" s="645"/>
      <c r="M5" s="103"/>
      <c r="N5" s="663" t="s">
        <v>2477</v>
      </c>
      <c r="O5" s="664"/>
      <c r="P5" s="664"/>
      <c r="Q5" s="671" t="s">
        <v>2447</v>
      </c>
      <c r="R5" s="671"/>
      <c r="S5" s="671"/>
      <c r="T5" s="671"/>
      <c r="U5" s="672"/>
      <c r="V5" s="103"/>
      <c r="W5" s="103"/>
      <c r="X5" s="103"/>
      <c r="Y5" s="103"/>
      <c r="Z5" s="103"/>
      <c r="AA5" s="103"/>
      <c r="AB5" s="103"/>
      <c r="AC5" s="33"/>
      <c r="AD5" s="33"/>
      <c r="AE5" s="33"/>
      <c r="AF5" s="33"/>
      <c r="AG5" s="33"/>
      <c r="AJ5"/>
    </row>
    <row r="6" spans="1:43" ht="30" customHeight="1" thickBot="1">
      <c r="A6" s="452"/>
      <c r="B6" s="698" t="s">
        <v>2407</v>
      </c>
      <c r="C6" s="699"/>
      <c r="D6" s="700"/>
      <c r="E6" s="434">
        <f>IFERROR(SUM(P15:P1014),"")</f>
        <v>151085340</v>
      </c>
      <c r="F6" s="474">
        <f>IFERROR(SUMIF($AP$15:$AP$1014,"加算対象",$P$15:$P$1014),"")</f>
        <v>138871740</v>
      </c>
      <c r="G6" s="475">
        <f>IFERROR(SUMIF($AP$15:$AP$1014,"加算対象外",$P$15:$P$1014),"")</f>
        <v>12213600</v>
      </c>
      <c r="H6" s="103"/>
      <c r="I6" s="645"/>
      <c r="J6" s="645"/>
      <c r="K6" s="645"/>
      <c r="L6" s="645"/>
      <c r="M6" s="103"/>
      <c r="N6" s="663" t="s">
        <v>2478</v>
      </c>
      <c r="O6" s="664"/>
      <c r="P6" s="664"/>
      <c r="Q6" s="671" t="s">
        <v>2448</v>
      </c>
      <c r="R6" s="671"/>
      <c r="S6" s="671"/>
      <c r="T6" s="671"/>
      <c r="U6" s="672"/>
      <c r="V6" s="103"/>
      <c r="W6" s="103"/>
      <c r="X6" s="103"/>
      <c r="Y6" s="103"/>
      <c r="Z6" s="103"/>
      <c r="AA6" s="103"/>
      <c r="AB6" s="103"/>
      <c r="AC6" s="33"/>
      <c r="AD6" s="33"/>
      <c r="AE6" s="33"/>
      <c r="AF6" s="33"/>
      <c r="AG6" s="33"/>
      <c r="AJ6"/>
    </row>
    <row r="7" spans="1:43" ht="30" customHeight="1" thickBot="1">
      <c r="A7" s="433"/>
      <c r="B7" s="705" t="s">
        <v>2415</v>
      </c>
      <c r="C7" s="701" t="s">
        <v>2414</v>
      </c>
      <c r="D7" s="702"/>
      <c r="E7" s="435">
        <f>IF(C2="",0, SUM(E8:E9))</f>
        <v>127899660</v>
      </c>
      <c r="F7" s="476">
        <f>IF($C$2="", 0, SUM(F8:F9))</f>
        <v>115686060</v>
      </c>
      <c r="G7" s="477">
        <f>IF($C$2="", 0,G8)</f>
        <v>12213600</v>
      </c>
      <c r="H7" s="103"/>
      <c r="I7" s="645"/>
      <c r="J7" s="645"/>
      <c r="K7" s="645"/>
      <c r="L7" s="645"/>
      <c r="M7" s="103"/>
      <c r="N7" s="665"/>
      <c r="O7" s="666"/>
      <c r="P7" s="666"/>
      <c r="Q7" s="673"/>
      <c r="R7" s="673"/>
      <c r="S7" s="673"/>
      <c r="T7" s="673"/>
      <c r="U7" s="674"/>
      <c r="V7" s="103"/>
      <c r="W7" s="103"/>
      <c r="X7" s="103"/>
      <c r="Y7" s="103"/>
      <c r="Z7" s="103"/>
      <c r="AA7" s="103"/>
      <c r="AB7" s="103"/>
      <c r="AC7" s="33"/>
      <c r="AD7" s="33"/>
      <c r="AE7" s="33"/>
      <c r="AF7" s="33"/>
      <c r="AG7" s="33"/>
      <c r="AJ7"/>
    </row>
    <row r="8" spans="1:43" ht="30" customHeight="1">
      <c r="A8" s="431"/>
      <c r="B8" s="706"/>
      <c r="C8" s="441"/>
      <c r="D8" s="440" t="s">
        <v>2400</v>
      </c>
      <c r="E8" s="436">
        <f>IF(C2="", 0, SUM(Q15:Q1014))</f>
        <v>99453480</v>
      </c>
      <c r="F8" s="478">
        <f>IF($C$2="", 0, SUMIF($AP$15:$AP$1014,"加算対象",$Q$15:$Q$1014))</f>
        <v>87239880</v>
      </c>
      <c r="G8" s="479">
        <f>IF($C$2="", 0, SUMIF($AP$15:$AP$1014,"加算対象外",$Q$15:$Q$1014))</f>
        <v>12213600</v>
      </c>
      <c r="H8" s="103"/>
      <c r="I8" s="645"/>
      <c r="J8" s="645"/>
      <c r="K8" s="645"/>
      <c r="L8" s="645"/>
      <c r="M8" s="103"/>
      <c r="N8" s="103"/>
      <c r="O8" s="103"/>
      <c r="P8" s="103"/>
      <c r="Q8" s="103"/>
      <c r="R8" s="393"/>
      <c r="S8" s="103"/>
      <c r="T8" s="103"/>
      <c r="U8" s="103"/>
      <c r="V8" s="103"/>
      <c r="W8" s="103"/>
      <c r="X8" s="103"/>
      <c r="Y8" s="103"/>
      <c r="Z8" s="103"/>
      <c r="AA8" s="103"/>
      <c r="AB8" s="103"/>
      <c r="AC8" s="33"/>
      <c r="AD8" s="33"/>
      <c r="AE8" s="33"/>
      <c r="AF8" s="33"/>
      <c r="AG8" s="33"/>
      <c r="AJ8"/>
    </row>
    <row r="9" spans="1:43" ht="30" customHeight="1">
      <c r="A9" s="431"/>
      <c r="B9" s="706"/>
      <c r="C9" s="442"/>
      <c r="D9" s="440" t="s">
        <v>2401</v>
      </c>
      <c r="E9" s="436">
        <f>IF(C2="", 0, SUM(R15:R1014))</f>
        <v>28446180</v>
      </c>
      <c r="F9" s="478">
        <f>IF($C$2="", 0, SUMIF($AP$15:$AP$1014,"加算対象",$R$15:$R$1014))</f>
        <v>28446180</v>
      </c>
      <c r="G9" s="480"/>
      <c r="H9" s="191"/>
      <c r="I9" s="645"/>
      <c r="J9" s="645"/>
      <c r="K9" s="645"/>
      <c r="L9" s="645"/>
      <c r="M9" s="103"/>
      <c r="N9" s="103"/>
      <c r="O9" s="103"/>
      <c r="P9" s="103"/>
      <c r="Q9" s="103"/>
      <c r="R9" s="393"/>
      <c r="S9" s="241"/>
      <c r="T9" s="191"/>
      <c r="U9" s="191"/>
      <c r="V9" s="191"/>
      <c r="W9" s="488"/>
      <c r="X9" s="488"/>
      <c r="Y9" s="488"/>
      <c r="Z9" s="488"/>
      <c r="AA9" s="488"/>
      <c r="AB9" s="103"/>
      <c r="AC9" s="33"/>
      <c r="AD9" s="33"/>
      <c r="AE9" s="33"/>
      <c r="AF9" s="33"/>
      <c r="AG9" s="33"/>
      <c r="AJ9"/>
    </row>
    <row r="10" spans="1:43" ht="30" customHeight="1" thickBot="1">
      <c r="A10" s="432"/>
      <c r="B10" s="707"/>
      <c r="C10" s="703" t="s">
        <v>2402</v>
      </c>
      <c r="D10" s="704"/>
      <c r="E10" s="437">
        <f>IF(C2="", 0, SUM(S15:S1014))</f>
        <v>23185680</v>
      </c>
      <c r="F10" s="481">
        <f>IF($C$2="", 0, SUMIF($AP$15:$AP$1014,"加算対象",$S$15:$S$1014))</f>
        <v>23185680</v>
      </c>
      <c r="G10" s="482"/>
      <c r="H10" s="191"/>
      <c r="I10" s="191"/>
      <c r="J10" s="393"/>
      <c r="K10" s="393"/>
      <c r="L10" s="393"/>
      <c r="M10" s="266"/>
      <c r="N10" s="393"/>
      <c r="O10" s="389"/>
      <c r="P10" s="393"/>
      <c r="Q10" s="393"/>
      <c r="R10" s="393"/>
      <c r="S10" s="241"/>
      <c r="T10" s="191"/>
      <c r="U10" s="191"/>
      <c r="V10" s="191"/>
      <c r="W10" s="488"/>
      <c r="X10" s="488"/>
      <c r="Y10" s="488"/>
      <c r="Z10" s="488"/>
      <c r="AA10" s="488"/>
      <c r="AB10" s="103"/>
      <c r="AC10" s="33"/>
      <c r="AD10" s="33"/>
      <c r="AE10" s="33"/>
      <c r="AF10" s="33"/>
      <c r="AG10" s="33"/>
      <c r="AJ10"/>
    </row>
    <row r="11" spans="1:43" ht="32.4" customHeight="1" thickBot="1">
      <c r="A11" s="33"/>
      <c r="B11" s="33"/>
      <c r="C11" s="99"/>
      <c r="D11" s="33"/>
      <c r="E11" s="33"/>
      <c r="F11" s="33"/>
      <c r="G11" s="33"/>
      <c r="H11" s="33"/>
      <c r="I11" s="33"/>
      <c r="J11" s="374" t="str">
        <f>IF(E6=0, "",IF(COUNTA(基本情報入力シート!$Z$58:$Z$1057)=COUNTA(J15:J1014),"○","×"))</f>
        <v>○</v>
      </c>
      <c r="K11" s="374" t="str">
        <f>IF(E6=0,"",IF(AND(COUNTIF(K15:K1014,"要件を満たさない")=0,COUNTA(基本情報入力シート!Z58:AB1057)=COUNTIF(K15:K1014,"&lt;&gt;")),"○",    IF(AND(COUNTIF(K15:K1014,"要件を満たさない")&gt;=1,COUNTA(基本情報入力シート!Z58:AB1057)=COUNTIF(K15:K1014,"&lt;&gt;")),"△","×")))</f>
        <v>○</v>
      </c>
      <c r="L11" s="374" t="str">
        <f>IF(E6=0,"",IF(AND(COUNTIF(L15:L1014,"要件を満たさない")=0,COUNTA(基本情報入力シート!Z58:AB1057)=COUNTIF(L15:L1014,"&lt;&gt;")),"○",
    IF(AND(COUNTIF(L15:L1014,"要件を満たさない")&gt;=1,COUNTA(基本情報入力シート!Z58:AB1057)=COUNTIF(L15:L1014,"&lt;&gt;")),"△","×")))</f>
        <v>○</v>
      </c>
      <c r="M11" s="48"/>
      <c r="N11" s="33"/>
      <c r="O11" s="33"/>
      <c r="P11" s="218"/>
      <c r="Q11" s="218"/>
      <c r="R11" s="218"/>
      <c r="S11" s="218"/>
      <c r="T11" s="33"/>
      <c r="U11" s="108"/>
      <c r="V11" s="109"/>
      <c r="W11" s="109"/>
      <c r="X11" s="48"/>
      <c r="Y11" s="48"/>
      <c r="Z11" s="48"/>
      <c r="AA11" s="48"/>
      <c r="AB11" s="72"/>
      <c r="AC11" s="72"/>
      <c r="AD11" s="33"/>
      <c r="AE11" s="48"/>
      <c r="AF11" s="33"/>
      <c r="AG11" s="99"/>
      <c r="AJ11"/>
    </row>
    <row r="12" spans="1:43" ht="45" customHeight="1" thickBot="1">
      <c r="A12" s="680" t="s">
        <v>99</v>
      </c>
      <c r="B12" s="683" t="s">
        <v>100</v>
      </c>
      <c r="C12" s="686" t="s">
        <v>20</v>
      </c>
      <c r="D12" s="716" t="s">
        <v>21</v>
      </c>
      <c r="E12" s="717"/>
      <c r="F12" s="689" t="s">
        <v>78</v>
      </c>
      <c r="G12" s="713" t="s">
        <v>23</v>
      </c>
      <c r="H12" s="708" t="s">
        <v>2377</v>
      </c>
      <c r="I12" s="652" t="s">
        <v>101</v>
      </c>
      <c r="J12" s="658" t="s">
        <v>1974</v>
      </c>
      <c r="K12" s="708" t="s">
        <v>1973</v>
      </c>
      <c r="L12" s="708" t="s">
        <v>1972</v>
      </c>
      <c r="M12" s="652" t="s">
        <v>2037</v>
      </c>
      <c r="N12" s="646" t="s">
        <v>1925</v>
      </c>
      <c r="O12" s="723" t="s">
        <v>2409</v>
      </c>
      <c r="P12" s="649" t="s">
        <v>2408</v>
      </c>
      <c r="Q12" s="650"/>
      <c r="R12" s="650"/>
      <c r="S12" s="651"/>
      <c r="T12" s="655" t="s">
        <v>102</v>
      </c>
      <c r="U12" s="720" t="s">
        <v>103</v>
      </c>
      <c r="V12" s="119" t="str">
        <f>IF(C2="","",IF(OR(COUNTIF(AO15:AO1014,"○○×")&gt;0,COUNTIF(AQ15:AQ1014,"×")&gt;0),"×","○"))</f>
        <v>○</v>
      </c>
      <c r="W12" s="732" t="s">
        <v>2492</v>
      </c>
      <c r="X12" s="733"/>
      <c r="Y12" s="733"/>
      <c r="Z12" s="733"/>
      <c r="AA12" s="733"/>
      <c r="AB12" s="733"/>
      <c r="AC12" s="733"/>
      <c r="AD12" s="733"/>
      <c r="AE12" s="733"/>
      <c r="AF12" s="733"/>
      <c r="AG12" s="734"/>
      <c r="AJ12"/>
    </row>
    <row r="13" spans="1:43" ht="83" customHeight="1" thickBot="1">
      <c r="A13" s="681"/>
      <c r="B13" s="684"/>
      <c r="C13" s="687"/>
      <c r="D13" s="718"/>
      <c r="E13" s="719"/>
      <c r="F13" s="690"/>
      <c r="G13" s="714"/>
      <c r="H13" s="709"/>
      <c r="I13" s="653"/>
      <c r="J13" s="659"/>
      <c r="K13" s="709"/>
      <c r="L13" s="709"/>
      <c r="M13" s="653"/>
      <c r="N13" s="647"/>
      <c r="O13" s="724"/>
      <c r="P13" s="730"/>
      <c r="Q13" s="726" t="s">
        <v>2041</v>
      </c>
      <c r="R13" s="726" t="s">
        <v>2042</v>
      </c>
      <c r="S13" s="728" t="s">
        <v>2043</v>
      </c>
      <c r="T13" s="656"/>
      <c r="U13" s="721"/>
      <c r="V13" s="142" t="str">
        <f>IF(C2="","",IF(S1="","提出先未選択",(IF(COUNTIFS(T15:T1014,"○")=1,"○","×"))))</f>
        <v>○</v>
      </c>
      <c r="W13" s="732" t="s">
        <v>2378</v>
      </c>
      <c r="X13" s="733"/>
      <c r="Y13" s="733"/>
      <c r="Z13" s="733"/>
      <c r="AA13" s="733"/>
      <c r="AB13" s="733"/>
      <c r="AC13" s="733"/>
      <c r="AD13" s="733"/>
      <c r="AE13" s="733"/>
      <c r="AF13" s="733"/>
      <c r="AG13" s="734"/>
      <c r="AH13" s="72"/>
      <c r="AI13" s="32"/>
      <c r="AJ13"/>
    </row>
    <row r="14" spans="1:43" ht="47.25" customHeight="1" thickBot="1">
      <c r="A14" s="682"/>
      <c r="B14" s="685"/>
      <c r="C14" s="688"/>
      <c r="D14" s="110" t="s">
        <v>24</v>
      </c>
      <c r="E14" s="110" t="s">
        <v>25</v>
      </c>
      <c r="F14" s="691"/>
      <c r="G14" s="715"/>
      <c r="H14" s="710"/>
      <c r="I14" s="654"/>
      <c r="J14" s="660"/>
      <c r="K14" s="710"/>
      <c r="L14" s="710"/>
      <c r="M14" s="654"/>
      <c r="N14" s="648"/>
      <c r="O14" s="725"/>
      <c r="P14" s="731"/>
      <c r="Q14" s="727"/>
      <c r="R14" s="727"/>
      <c r="S14" s="729"/>
      <c r="T14" s="657"/>
      <c r="U14" s="722"/>
      <c r="V14" s="119" t="str">
        <f>IF(C2="", "", IF(COUNTIFS(T15:T1014, "○", U15:U1014, "")=0, "○","×"))</f>
        <v>○</v>
      </c>
      <c r="W14" s="732" t="s">
        <v>104</v>
      </c>
      <c r="X14" s="733"/>
      <c r="Y14" s="733"/>
      <c r="Z14" s="733"/>
      <c r="AA14" s="733"/>
      <c r="AB14" s="733"/>
      <c r="AC14" s="733"/>
      <c r="AD14" s="733"/>
      <c r="AE14" s="733"/>
      <c r="AF14" s="733"/>
      <c r="AG14" s="734"/>
      <c r="AH14" s="72"/>
      <c r="AI14" s="371" t="s">
        <v>105</v>
      </c>
      <c r="AJ14" s="372" t="s">
        <v>2379</v>
      </c>
      <c r="AK14" s="372" t="s">
        <v>2380</v>
      </c>
      <c r="AL14" s="372" t="s">
        <v>2381</v>
      </c>
      <c r="AM14" s="372" t="s">
        <v>2382</v>
      </c>
      <c r="AN14" s="372" t="s">
        <v>2383</v>
      </c>
      <c r="AO14" s="372" t="s">
        <v>2384</v>
      </c>
      <c r="AP14" s="372" t="s">
        <v>2385</v>
      </c>
      <c r="AQ14" s="473" t="s">
        <v>2493</v>
      </c>
    </row>
    <row r="15" spans="1:43" ht="45" customHeight="1">
      <c r="A15" s="111">
        <v>1</v>
      </c>
      <c r="B15" s="112" t="str">
        <f>IF(基本情報入力シート!B58="","",基本情報入力シート!B58)</f>
        <v>2300000001</v>
      </c>
      <c r="C15" s="113" t="str">
        <f>IF(基本情報入力シート!L58="","",基本情報入力シート!L58)</f>
        <v>名古屋市</v>
      </c>
      <c r="D15" s="113" t="str">
        <f>IF(基本情報入力シート!Q58="","",基本情報入力シート!Q58)</f>
        <v>愛知県</v>
      </c>
      <c r="E15" s="113" t="str">
        <f>IF(基本情報入力シート!V58="","",基本情報入力シート!V58)</f>
        <v>名古屋市</v>
      </c>
      <c r="F15" s="113" t="str">
        <f>IF(基本情報入力シート!W58="","",基本情報入力シート!W58)</f>
        <v>訪問介護　○○</v>
      </c>
      <c r="G15" s="113" t="str">
        <f>IF(基本情報入力シート!Z58="","",基本情報入力シート!Z58)</f>
        <v>訪問介護</v>
      </c>
      <c r="H15" s="222">
        <f>IF(基本情報入力シート!AD58="","",基本情報入力シート!AD58)</f>
        <v>1000000</v>
      </c>
      <c r="I15" s="361">
        <f>IF(基本情報入力シート!AE58="","",基本情報入力シート!AE58)</f>
        <v>11.05</v>
      </c>
      <c r="J15" s="486" t="s">
        <v>1926</v>
      </c>
      <c r="K15" s="490" t="s">
        <v>1931</v>
      </c>
      <c r="L15" s="490" t="s">
        <v>2120</v>
      </c>
      <c r="M15" s="363" t="str">
        <f>IF(G15="", "", VLOOKUP(AO15,【参考】数式用!$AZ$3:$BA$6, 2, FALSE))</f>
        <v>①＋②＋③</v>
      </c>
      <c r="N15" s="364">
        <f>IF(G15="","",VLOOKUP(G15,【参考】数式用!$A$4:$L$54,MATCH('別紙様式2-3（個表）'!M15,【参考】数式用!$J$3:$L$3,0)+9,FALSE))</f>
        <v>0.26400000000000001</v>
      </c>
      <c r="O15" s="496" t="s">
        <v>2396</v>
      </c>
      <c r="P15" s="365">
        <f>IFERROR(ROUNDDOWN(ROUNDDOWN($H15*$I15,0)*$N15,0),"未入力あり")</f>
        <v>2917200</v>
      </c>
      <c r="Q15" s="273">
        <f>IFERROR(IF(P15="未入力あり","",ROUNDDOWN(ROUNDDOWN($H15*$I15,0)*VLOOKUP($G15,【参考】数式用!$A$4:$E$54,3, FALSE),0)),"")</f>
        <v>1723800</v>
      </c>
      <c r="R15" s="273">
        <f>IF(AM15="×", 0,IF(P15="未入力あり","",ROUNDDOWN(ROUNDDOWN($H15*$I15,0)*VLOOKUP($G15,【参考】数式用!$A$4:$E$54,4,FALSE),0)))</f>
        <v>663000</v>
      </c>
      <c r="S15" s="366">
        <f>IF(AN15="×", 0,IF(P15="未入力あり","",ROUNDDOWN(ROUNDDOWN($H15*$I15,0)*VLOOKUP($G15,【参考】数式用!$A$4:$E$54,5, FALSE),0)))</f>
        <v>530400</v>
      </c>
      <c r="T15" s="367" t="s">
        <v>3907</v>
      </c>
      <c r="U15" s="368"/>
      <c r="V15" s="33"/>
      <c r="W15" s="641"/>
      <c r="X15" s="641"/>
      <c r="Y15" s="641"/>
      <c r="Z15" s="641"/>
      <c r="AA15" s="641"/>
      <c r="AB15" s="641"/>
      <c r="AC15" s="641"/>
      <c r="AD15" s="641"/>
      <c r="AE15" s="641"/>
      <c r="AF15" s="641"/>
      <c r="AG15" s="641"/>
      <c r="AI15" s="373" t="str">
        <f t="shared" ref="AI15:AI78" si="0">IF(T15="○", F15, "")</f>
        <v/>
      </c>
      <c r="AJ15" s="372" t="str">
        <f>VLOOKUP('別紙様式2-3（個表）'!$G15,【参考】数式用!$P$4:$Q$54,2, FALSE)</f>
        <v>訪問介護①</v>
      </c>
      <c r="AK15" s="372" t="str">
        <f>VLOOKUP('別紙様式2-3（個表）'!$G15,【参考】数式用!$P$4:$W$54,8, FALSE)</f>
        <v>訪問介護②</v>
      </c>
      <c r="AL15" s="372" t="str">
        <f>VLOOKUP('別紙様式2-3（個表）'!$G15,【参考】数式用!$P$4:$AD$54,15, FALSE)</f>
        <v>訪問介護③</v>
      </c>
      <c r="AM15" s="372" t="str">
        <f t="shared" ref="AM15:AM46" si="1">IF(K15="", "", IF(OR(K15="要件を満たさない",K15="―"), "×","○"))</f>
        <v>○</v>
      </c>
      <c r="AN15" s="372" t="str">
        <f t="shared" ref="AN15:AN46" si="2">IF(L15="", "", IF(OR(L15="要件を満たさない",L15="―"), "×","○"))</f>
        <v>○</v>
      </c>
      <c r="AO15" s="372" t="str">
        <f t="shared" ref="AO15:AO46" si="3">IF(G15="","", "○"&amp;AM15&amp;AN15)</f>
        <v>○○○</v>
      </c>
      <c r="AP15" s="372" t="str">
        <f>IF(G15="", "", VLOOKUP(G15,【参考】数式用!$A$4:$M$54,13,FALSE))</f>
        <v>加算対象</v>
      </c>
      <c r="AQ15" s="46" t="str">
        <f t="shared" ref="AQ15:AQ46" si="4">IF(AND(AM15="×",L15="②の要件を満たしている"),"×","―")</f>
        <v>―</v>
      </c>
    </row>
    <row r="16" spans="1:43" ht="45" customHeight="1">
      <c r="A16" s="114">
        <f>A15+1</f>
        <v>2</v>
      </c>
      <c r="B16" s="115" t="str">
        <f>IF(基本情報入力シート!B59="","",基本情報入力シート!B59)</f>
        <v>2300000001</v>
      </c>
      <c r="C16" s="116" t="str">
        <f>IF(基本情報入力シート!L59="","",基本情報入力シート!L59)</f>
        <v>名古屋市</v>
      </c>
      <c r="D16" s="116" t="str">
        <f>IF(基本情報入力シート!Q59="","",基本情報入力シート!Q59)</f>
        <v>愛知県</v>
      </c>
      <c r="E16" s="116" t="str">
        <f>IF(基本情報入力シート!V59="","",基本情報入力シート!V59)</f>
        <v>名古屋市</v>
      </c>
      <c r="F16" s="116" t="str">
        <f>IF(基本情報入力シート!W59="","",基本情報入力シート!W59)</f>
        <v>訪問介護　○○</v>
      </c>
      <c r="G16" s="116" t="str">
        <f>IF(基本情報入力シート!Z59="","",基本情報入力シート!Z59)</f>
        <v>訪問型サービス（独自）</v>
      </c>
      <c r="H16" s="223">
        <f>IF(基本情報入力シート!AD59="","",基本情報入力シート!AD59)</f>
        <v>1000000</v>
      </c>
      <c r="I16" s="362">
        <f>IF(基本情報入力シート!AE59="","",基本情報入力シート!AE59)</f>
        <v>11.05</v>
      </c>
      <c r="J16" s="487" t="s">
        <v>1926</v>
      </c>
      <c r="K16" s="490" t="s">
        <v>1931</v>
      </c>
      <c r="L16" s="490" t="s">
        <v>2119</v>
      </c>
      <c r="M16" s="363" t="str">
        <f>IF(G16="", "", VLOOKUP(AO16,【参考】数式用!$AZ$3:$BA$6, 2, FALSE))</f>
        <v>①＋②＋③</v>
      </c>
      <c r="N16" s="364">
        <f>IF(G16="","",VLOOKUP(G16,【参考】数式用!$A$4:$L$54,MATCH('別紙様式2-3（個表）'!M16,【参考】数式用!$J$3:$L$3,0)+9,FALSE))</f>
        <v>0.26400000000000001</v>
      </c>
      <c r="O16" s="496" t="s">
        <v>2396</v>
      </c>
      <c r="P16" s="365">
        <f t="shared" ref="P16:P79" si="5">IFERROR(ROUNDDOWN(ROUNDDOWN($H16*$I16,0)*$N16,0),"未入力あり")</f>
        <v>2917200</v>
      </c>
      <c r="Q16" s="273">
        <f>IFERROR(IF(P16="未入力あり","",ROUNDDOWN(ROUNDDOWN($H16*$I16,0)*VLOOKUP($G16,【参考】数式用!$A$4:$E$54,3, FALSE),0)),"")</f>
        <v>1723800</v>
      </c>
      <c r="R16" s="273">
        <f>IF(AM16="×", 0,IF(P16="未入力あり","",ROUNDDOWN(ROUNDDOWN($H16*$I16,0)*VLOOKUP($G16,【参考】数式用!$A$4:$E$54,4,FALSE),0)))</f>
        <v>663000</v>
      </c>
      <c r="S16" s="366">
        <f>IF(AN16="×", 0,IF(P16="未入力あり","",ROUNDDOWN(ROUNDDOWN($H16*$I16,0)*VLOOKUP($G16,【参考】数式用!$A$4:$E$54,5, FALSE),0)))</f>
        <v>530400</v>
      </c>
      <c r="T16" s="369" t="s">
        <v>19598</v>
      </c>
      <c r="U16" s="370" t="s">
        <v>19598</v>
      </c>
      <c r="V16" s="33"/>
      <c r="W16" s="641"/>
      <c r="X16" s="641"/>
      <c r="Y16" s="641"/>
      <c r="Z16" s="641"/>
      <c r="AA16" s="641"/>
      <c r="AB16" s="641"/>
      <c r="AC16" s="641"/>
      <c r="AD16" s="641"/>
      <c r="AE16" s="641"/>
      <c r="AF16" s="641"/>
      <c r="AG16" s="641"/>
      <c r="AI16" s="373" t="str">
        <f t="shared" si="0"/>
        <v>訪問介護　○○</v>
      </c>
      <c r="AJ16" s="372" t="str">
        <f>VLOOKUP('別紙様式2-3（個表）'!$G16,【参考】数式用!$P$4:$Q$54,2, FALSE)</f>
        <v>訪問型サービス_独自①</v>
      </c>
      <c r="AK16" s="372" t="str">
        <f>VLOOKUP('別紙様式2-3（個表）'!$G16,【参考】数式用!$P$4:$W$54,8, FALSE)</f>
        <v>訪問型サービス_独自②</v>
      </c>
      <c r="AL16" s="372" t="str">
        <f>VLOOKUP('別紙様式2-3（個表）'!$G16,【参考】数式用!$P$4:$AD$54,15, FALSE)</f>
        <v>訪問型サービス_独自③</v>
      </c>
      <c r="AM16" s="372" t="str">
        <f t="shared" si="1"/>
        <v>○</v>
      </c>
      <c r="AN16" s="372" t="str">
        <f t="shared" si="2"/>
        <v>○</v>
      </c>
      <c r="AO16" s="372" t="str">
        <f t="shared" si="3"/>
        <v>○○○</v>
      </c>
      <c r="AP16" s="372" t="str">
        <f>IF(G16="", "", VLOOKUP(G16,【参考】数式用!$A$4:$M$54,13,FALSE))</f>
        <v>加算対象</v>
      </c>
      <c r="AQ16" s="46" t="str">
        <f t="shared" si="4"/>
        <v>―</v>
      </c>
    </row>
    <row r="17" spans="1:43" ht="45" customHeight="1">
      <c r="A17" s="114">
        <f t="shared" ref="A17:A80" si="6">A16+1</f>
        <v>3</v>
      </c>
      <c r="B17" s="115" t="str">
        <f>IF(基本情報入力シート!B60="","",基本情報入力シート!B60)</f>
        <v>2300000002</v>
      </c>
      <c r="C17" s="116" t="str">
        <f>IF(基本情報入力シート!L60="","",基本情報入力シート!L60)</f>
        <v>名古屋市</v>
      </c>
      <c r="D17" s="116" t="str">
        <f>IF(基本情報入力シート!Q60="","",基本情報入力シート!Q60)</f>
        <v>愛知県</v>
      </c>
      <c r="E17" s="116" t="str">
        <f>IF(基本情報入力シート!V60="","",基本情報入力シート!V60)</f>
        <v>名古屋市</v>
      </c>
      <c r="F17" s="116" t="str">
        <f>IF(基本情報入力シート!W60="","",基本情報入力シート!W60)</f>
        <v>夜間対応型訪問介護　○○</v>
      </c>
      <c r="G17" s="116" t="str">
        <f>IF(基本情報入力シート!Z60="","",基本情報入力シート!Z60)</f>
        <v>夜間対応型訪問介護</v>
      </c>
      <c r="H17" s="223">
        <f>IF(基本情報入力シート!AD60="","",基本情報入力シート!AD60)</f>
        <v>1000000</v>
      </c>
      <c r="I17" s="362">
        <f>IF(基本情報入力シート!AE60="","",基本情報入力シート!AE60)</f>
        <v>11.05</v>
      </c>
      <c r="J17" s="487" t="s">
        <v>1926</v>
      </c>
      <c r="K17" s="490" t="s">
        <v>1931</v>
      </c>
      <c r="L17" s="490" t="s">
        <v>2119</v>
      </c>
      <c r="M17" s="363" t="str">
        <f>IF(G17="", "", VLOOKUP(AO17,【参考】数式用!$AZ$3:$BA$6, 2, FALSE))</f>
        <v>①＋②＋③</v>
      </c>
      <c r="N17" s="364">
        <f>IF(G17="","",VLOOKUP(G17,【参考】数式用!$A$4:$L$54,MATCH('別紙様式2-3（個表）'!M17,【参考】数式用!$J$3:$L$3,0)+9,FALSE))</f>
        <v>0.20400000000000001</v>
      </c>
      <c r="O17" s="497" t="s">
        <v>2396</v>
      </c>
      <c r="P17" s="365">
        <f t="shared" si="5"/>
        <v>2254200</v>
      </c>
      <c r="Q17" s="273">
        <f>IFERROR(IF(P17="未入力あり","",ROUNDDOWN(ROUNDDOWN($H17*$I17,0)*VLOOKUP($G17,【参考】数式用!$A$4:$E$54,3, FALSE),0)),"")</f>
        <v>1458600</v>
      </c>
      <c r="R17" s="273">
        <f>IF(AM17="×", 0,IF(P17="未入力あり","",ROUNDDOWN(ROUNDDOWN($H17*$I17,0)*VLOOKUP($G17,【参考】数式用!$A$4:$E$54,4,FALSE),0)))</f>
        <v>464100</v>
      </c>
      <c r="S17" s="366">
        <f>IF(AN17="×", 0,IF(P17="未入力あり","",ROUNDDOWN(ROUNDDOWN($H17*$I17,0)*VLOOKUP($G17,【参考】数式用!$A$4:$E$54,5, FALSE),0)))</f>
        <v>331500</v>
      </c>
      <c r="T17" s="369" t="s">
        <v>3907</v>
      </c>
      <c r="U17" s="370"/>
      <c r="V17" s="33"/>
      <c r="W17" s="641"/>
      <c r="X17" s="641"/>
      <c r="Y17" s="641"/>
      <c r="Z17" s="641"/>
      <c r="AA17" s="641"/>
      <c r="AB17" s="641"/>
      <c r="AC17" s="641"/>
      <c r="AD17" s="641"/>
      <c r="AE17" s="641"/>
      <c r="AF17" s="641"/>
      <c r="AG17" s="641"/>
      <c r="AI17" s="373" t="str">
        <f t="shared" si="0"/>
        <v/>
      </c>
      <c r="AJ17" s="372" t="str">
        <f>VLOOKUP('別紙様式2-3（個表）'!$G17,【参考】数式用!$P$4:$Q$54,2, FALSE)</f>
        <v>夜間対応型訪問介護①</v>
      </c>
      <c r="AK17" s="372" t="str">
        <f>VLOOKUP('別紙様式2-3（個表）'!$G17,【参考】数式用!$P$4:$W$54,8, FALSE)</f>
        <v>夜間対応型訪問介護②</v>
      </c>
      <c r="AL17" s="372" t="str">
        <f>VLOOKUP('別紙様式2-3（個表）'!$G17,【参考】数式用!$P$4:$AD$54,15, FALSE)</f>
        <v>夜間対応型訪問介護③</v>
      </c>
      <c r="AM17" s="372" t="str">
        <f t="shared" si="1"/>
        <v>○</v>
      </c>
      <c r="AN17" s="372" t="str">
        <f t="shared" si="2"/>
        <v>○</v>
      </c>
      <c r="AO17" s="372" t="str">
        <f t="shared" si="3"/>
        <v>○○○</v>
      </c>
      <c r="AP17" s="372" t="str">
        <f>IF(G17="", "", VLOOKUP(G17,【参考】数式用!$A$4:$M$54,13,FALSE))</f>
        <v>加算対象</v>
      </c>
      <c r="AQ17" s="46" t="str">
        <f t="shared" si="4"/>
        <v>―</v>
      </c>
    </row>
    <row r="18" spans="1:43" ht="45" hidden="1" customHeight="1">
      <c r="A18" s="114">
        <f>A17+1</f>
        <v>4</v>
      </c>
      <c r="B18" s="115" t="str">
        <f>IF(基本情報入力シート!B61="","",基本情報入力シート!B61)</f>
        <v>2300000003</v>
      </c>
      <c r="C18" s="116" t="str">
        <f>IF(基本情報入力シート!L61="","",基本情報入力シート!L61)</f>
        <v>瀬戸市</v>
      </c>
      <c r="D18" s="116" t="str">
        <f>IF(基本情報入力シート!Q61="","",基本情報入力シート!Q61)</f>
        <v>愛知県</v>
      </c>
      <c r="E18" s="116" t="str">
        <f>IF(基本情報入力シート!V61="","",基本情報入力シート!V61)</f>
        <v>瀬戸市</v>
      </c>
      <c r="F18" s="116" t="str">
        <f>IF(基本情報入力シート!W61="","",基本情報入力シート!W61)</f>
        <v>定期巡回・随時対応型訪問介護看護　○○</v>
      </c>
      <c r="G18" s="116" t="str">
        <f>IF(基本情報入力シート!Z61="","",基本情報入力シート!Z61)</f>
        <v>定期巡回･随時対応型訪問介護看護</v>
      </c>
      <c r="H18" s="223">
        <f>IF(基本情報入力シート!AD61="","",基本情報入力シート!AD61)</f>
        <v>1000000</v>
      </c>
      <c r="I18" s="362">
        <f>IF(基本情報入力シート!AE61="","",基本情報入力シート!AE61)</f>
        <v>10.42</v>
      </c>
      <c r="J18" s="487" t="s">
        <v>1926</v>
      </c>
      <c r="K18" s="490" t="s">
        <v>1931</v>
      </c>
      <c r="L18" s="490" t="s">
        <v>19595</v>
      </c>
      <c r="M18" s="363" t="str">
        <f>IF(G18="", "", VLOOKUP(AO18,【参考】数式用!$AZ$3:$BA$6, 2, FALSE))</f>
        <v>①＋②＋③</v>
      </c>
      <c r="N18" s="364">
        <f>IF(G18="","",VLOOKUP(G18,【参考】数式用!$A$4:$L$54,MATCH('別紙様式2-3（個表）'!M18,【参考】数式用!$J$3:$L$3,0)+9,FALSE))</f>
        <v>0.20400000000000001</v>
      </c>
      <c r="O18" s="497" t="s">
        <v>2396</v>
      </c>
      <c r="P18" s="365">
        <f t="shared" si="5"/>
        <v>2125680</v>
      </c>
      <c r="Q18" s="273">
        <f>IFERROR(IF(P18="未入力あり","",ROUNDDOWN(ROUNDDOWN($H18*$I18,0)*VLOOKUP($G18,【参考】数式用!$A$4:$E$54,3, FALSE),0)),"")</f>
        <v>1375440</v>
      </c>
      <c r="R18" s="273">
        <f>IF(AM18="×", 0,IF(P18="未入力あり","",ROUNDDOWN(ROUNDDOWN($H18*$I18,0)*VLOOKUP($G18,【参考】数式用!$A$4:$E$54,4,FALSE),0)))</f>
        <v>437640</v>
      </c>
      <c r="S18" s="366">
        <f>IF(AN18="×", 0,IF(P18="未入力あり","",ROUNDDOWN(ROUNDDOWN($H18*$I18,0)*VLOOKUP($G18,【参考】数式用!$A$4:$E$54,5, FALSE),0)))</f>
        <v>312600</v>
      </c>
      <c r="T18" s="369" t="s">
        <v>3907</v>
      </c>
      <c r="U18" s="370"/>
      <c r="V18" s="33"/>
      <c r="W18" s="641"/>
      <c r="X18" s="641"/>
      <c r="Y18" s="641"/>
      <c r="Z18" s="641"/>
      <c r="AA18" s="641"/>
      <c r="AB18" s="641"/>
      <c r="AC18" s="641"/>
      <c r="AD18" s="641"/>
      <c r="AE18" s="641"/>
      <c r="AF18" s="641"/>
      <c r="AG18" s="641"/>
      <c r="AI18" s="373" t="str">
        <f t="shared" si="0"/>
        <v/>
      </c>
      <c r="AJ18" s="372" t="str">
        <f>VLOOKUP('別紙様式2-3（個表）'!$G18,【参考】数式用!$P$4:$Q$54,2, FALSE)</f>
        <v>定期巡回･随時対応型訪問介護看護①</v>
      </c>
      <c r="AK18" s="372" t="str">
        <f>VLOOKUP('別紙様式2-3（個表）'!$G18,【参考】数式用!$P$4:$W$54,8, FALSE)</f>
        <v>定期巡回･随時対応型訪問介護看護②</v>
      </c>
      <c r="AL18" s="372" t="str">
        <f>VLOOKUP('別紙様式2-3（個表）'!$G18,【参考】数式用!$P$4:$AD$54,15, FALSE)</f>
        <v>定期巡回･随時対応型訪問介護看護③</v>
      </c>
      <c r="AM18" s="372" t="str">
        <f t="shared" si="1"/>
        <v>○</v>
      </c>
      <c r="AN18" s="372" t="str">
        <f t="shared" si="2"/>
        <v>○</v>
      </c>
      <c r="AO18" s="372" t="str">
        <f t="shared" si="3"/>
        <v>○○○</v>
      </c>
      <c r="AP18" s="372" t="str">
        <f>IF(G18="", "", VLOOKUP(G18,【参考】数式用!$A$4:$M$54,13,FALSE))</f>
        <v>加算対象</v>
      </c>
      <c r="AQ18" s="46" t="str">
        <f t="shared" si="4"/>
        <v>―</v>
      </c>
    </row>
    <row r="19" spans="1:43" ht="45" hidden="1" customHeight="1">
      <c r="A19" s="114">
        <f t="shared" si="6"/>
        <v>5</v>
      </c>
      <c r="B19" s="115" t="str">
        <f>IF(基本情報入力シート!B62="","",基本情報入力シート!B62)</f>
        <v>2300000004</v>
      </c>
      <c r="C19" s="116" t="str">
        <f>IF(基本情報入力シート!L62="","",基本情報入力シート!L62)</f>
        <v>愛知県</v>
      </c>
      <c r="D19" s="116" t="str">
        <f>IF(基本情報入力シート!Q62="","",基本情報入力シート!Q62)</f>
        <v>愛知県</v>
      </c>
      <c r="E19" s="116" t="str">
        <f>IF(基本情報入力シート!V62="","",基本情報入力シート!V62)</f>
        <v>春日井市</v>
      </c>
      <c r="F19" s="116" t="str">
        <f>IF(基本情報入力シート!W62="","",基本情報入力シート!W62)</f>
        <v>訪問入浴介護　○○</v>
      </c>
      <c r="G19" s="116" t="str">
        <f>IF(基本情報入力シート!Z62="","",基本情報入力シート!Z62)</f>
        <v>訪問入浴介護</v>
      </c>
      <c r="H19" s="223">
        <f>IF(基本情報入力シート!AD62="","",基本情報入力シート!AD62)</f>
        <v>1000000</v>
      </c>
      <c r="I19" s="362">
        <f>IF(基本情報入力シート!AE62="","",基本情報入力シート!AE62)</f>
        <v>10.42</v>
      </c>
      <c r="J19" s="487" t="s">
        <v>1926</v>
      </c>
      <c r="K19" s="491" t="s">
        <v>1931</v>
      </c>
      <c r="L19" s="490" t="s">
        <v>19595</v>
      </c>
      <c r="M19" s="363" t="str">
        <f>IF(G19="", "", VLOOKUP(AO19,【参考】数式用!$AZ$3:$BA$6, 2, FALSE))</f>
        <v>①＋②＋③</v>
      </c>
      <c r="N19" s="364">
        <f>IF(G19="","",VLOOKUP(G19,【参考】数式用!$A$4:$L$54,MATCH('別紙様式2-3（個表）'!M19,【参考】数式用!$J$3:$L$3,0)+9,FALSE))</f>
        <v>0.20400000000000001</v>
      </c>
      <c r="O19" s="496" t="s">
        <v>2396</v>
      </c>
      <c r="P19" s="365">
        <f t="shared" si="5"/>
        <v>2125680</v>
      </c>
      <c r="Q19" s="273">
        <f>IFERROR(IF(P19="未入力あり","",ROUNDDOWN(ROUNDDOWN($H19*$I19,0)*VLOOKUP($G19,【参考】数式用!$A$4:$E$54,3, FALSE),0)),"")</f>
        <v>1375440</v>
      </c>
      <c r="R19" s="273">
        <f>IF(AM19="×", 0,IF(P19="未入力あり","",ROUNDDOWN(ROUNDDOWN($H19*$I19,0)*VLOOKUP($G19,【参考】数式用!$A$4:$E$54,4,FALSE),0)))</f>
        <v>437640</v>
      </c>
      <c r="S19" s="366">
        <f>IF(AN19="×", 0,IF(P19="未入力あり","",ROUNDDOWN(ROUNDDOWN($H19*$I19,0)*VLOOKUP($G19,【参考】数式用!$A$4:$E$54,5, FALSE),0)))</f>
        <v>312600</v>
      </c>
      <c r="T19" s="369" t="s">
        <v>3907</v>
      </c>
      <c r="U19" s="370"/>
      <c r="V19" s="33"/>
      <c r="W19" s="641"/>
      <c r="X19" s="641"/>
      <c r="Y19" s="641"/>
      <c r="Z19" s="641"/>
      <c r="AA19" s="641"/>
      <c r="AB19" s="641"/>
      <c r="AC19" s="641"/>
      <c r="AD19" s="641"/>
      <c r="AE19" s="641"/>
      <c r="AF19" s="641"/>
      <c r="AG19" s="641"/>
      <c r="AI19" s="373" t="str">
        <f t="shared" si="0"/>
        <v/>
      </c>
      <c r="AJ19" s="372" t="str">
        <f>VLOOKUP('別紙様式2-3（個表）'!$G19,【参考】数式用!$P$4:$Q$54,2, FALSE)</f>
        <v>訪問入浴介護①</v>
      </c>
      <c r="AK19" s="372" t="str">
        <f>VLOOKUP('別紙様式2-3（個表）'!$G19,【参考】数式用!$P$4:$W$54,8, FALSE)</f>
        <v>訪問入浴介護②</v>
      </c>
      <c r="AL19" s="372" t="str">
        <f>VLOOKUP('別紙様式2-3（個表）'!$G19,【参考】数式用!$P$4:$AD$54,15, FALSE)</f>
        <v>訪問入浴介護③</v>
      </c>
      <c r="AM19" s="372" t="str">
        <f t="shared" si="1"/>
        <v>○</v>
      </c>
      <c r="AN19" s="372" t="str">
        <f t="shared" si="2"/>
        <v>○</v>
      </c>
      <c r="AO19" s="372" t="str">
        <f t="shared" si="3"/>
        <v>○○○</v>
      </c>
      <c r="AP19" s="372" t="str">
        <f>IF(G19="", "", VLOOKUP(G19,【参考】数式用!$A$4:$M$54,13,FALSE))</f>
        <v>加算対象</v>
      </c>
      <c r="AQ19" s="46" t="str">
        <f t="shared" si="4"/>
        <v>―</v>
      </c>
    </row>
    <row r="20" spans="1:43" ht="45" hidden="1" customHeight="1">
      <c r="A20" s="114">
        <f t="shared" si="6"/>
        <v>6</v>
      </c>
      <c r="B20" s="115" t="str">
        <f>IF(基本情報入力シート!B63="","",基本情報入力シート!B63)</f>
        <v>2300000004</v>
      </c>
      <c r="C20" s="116" t="str">
        <f>IF(基本情報入力シート!L63="","",基本情報入力シート!L63)</f>
        <v>愛知県</v>
      </c>
      <c r="D20" s="116" t="str">
        <f>IF(基本情報入力シート!Q63="","",基本情報入力シート!Q63)</f>
        <v>愛知県</v>
      </c>
      <c r="E20" s="116" t="str">
        <f>IF(基本情報入力シート!V63="","",基本情報入力シート!V63)</f>
        <v>春日井市</v>
      </c>
      <c r="F20" s="116" t="str">
        <f>IF(基本情報入力シート!W63="","",基本情報入力シート!W63)</f>
        <v>訪問入浴介護　○○</v>
      </c>
      <c r="G20" s="116" t="str">
        <f>IF(基本情報入力シート!Z63="","",基本情報入力シート!Z63)</f>
        <v>介護予防訪問入浴介護</v>
      </c>
      <c r="H20" s="223">
        <f>IF(基本情報入力シート!AD63="","",基本情報入力シート!AD63)</f>
        <v>1000000</v>
      </c>
      <c r="I20" s="362">
        <f>IF(基本情報入力シート!AE63="","",基本情報入力シート!AE63)</f>
        <v>10.42</v>
      </c>
      <c r="J20" s="487" t="s">
        <v>1926</v>
      </c>
      <c r="K20" s="491" t="s">
        <v>1931</v>
      </c>
      <c r="L20" s="490" t="s">
        <v>19595</v>
      </c>
      <c r="M20" s="363" t="str">
        <f>IF(G20="", "", VLOOKUP(AO20,【参考】数式用!$AZ$3:$BA$6, 2, FALSE))</f>
        <v>①＋②＋③</v>
      </c>
      <c r="N20" s="364">
        <f>IF(G20="","",VLOOKUP(G20,【参考】数式用!$A$4:$L$54,MATCH('別紙様式2-3（個表）'!M20,【参考】数式用!$J$3:$L$3,0)+9,FALSE))</f>
        <v>0.20400000000000001</v>
      </c>
      <c r="O20" s="497" t="s">
        <v>2396</v>
      </c>
      <c r="P20" s="365">
        <f t="shared" si="5"/>
        <v>2125680</v>
      </c>
      <c r="Q20" s="273">
        <f>IFERROR(IF(P20="未入力あり","",ROUNDDOWN(ROUNDDOWN($H20*$I20,0)*VLOOKUP($G20,【参考】数式用!$A$4:$E$54,3, FALSE),0)),"")</f>
        <v>1375440</v>
      </c>
      <c r="R20" s="273">
        <f>IF(AM20="×", 0,IF(P20="未入力あり","",ROUNDDOWN(ROUNDDOWN($H20*$I20,0)*VLOOKUP($G20,【参考】数式用!$A$4:$E$54,4,FALSE),0)))</f>
        <v>437640</v>
      </c>
      <c r="S20" s="366">
        <f>IF(AN20="×", 0,IF(P20="未入力あり","",ROUNDDOWN(ROUNDDOWN($H20*$I20,0)*VLOOKUP($G20,【参考】数式用!$A$4:$E$54,5, FALSE),0)))</f>
        <v>312600</v>
      </c>
      <c r="T20" s="369" t="s">
        <v>3907</v>
      </c>
      <c r="U20" s="370"/>
      <c r="V20" s="33"/>
      <c r="W20" s="641"/>
      <c r="X20" s="641"/>
      <c r="Y20" s="641"/>
      <c r="Z20" s="641"/>
      <c r="AA20" s="641"/>
      <c r="AB20" s="641"/>
      <c r="AC20" s="641"/>
      <c r="AD20" s="641"/>
      <c r="AE20" s="641"/>
      <c r="AF20" s="641"/>
      <c r="AG20" s="641"/>
      <c r="AI20" s="373" t="str">
        <f t="shared" si="0"/>
        <v/>
      </c>
      <c r="AJ20" s="372" t="str">
        <f>VLOOKUP('別紙様式2-3（個表）'!$G20,【参考】数式用!$P$4:$Q$54,2, FALSE)</f>
        <v>介護予防_訪問入浴介護①</v>
      </c>
      <c r="AK20" s="372" t="str">
        <f>VLOOKUP('別紙様式2-3（個表）'!$G20,【参考】数式用!$P$4:$W$54,8, FALSE)</f>
        <v>介護予防_訪問入浴介護②</v>
      </c>
      <c r="AL20" s="372" t="str">
        <f>VLOOKUP('別紙様式2-3（個表）'!$G20,【参考】数式用!$P$4:$AD$54,15, FALSE)</f>
        <v>介護予防_訪問入浴介護③</v>
      </c>
      <c r="AM20" s="372" t="str">
        <f t="shared" si="1"/>
        <v>○</v>
      </c>
      <c r="AN20" s="372" t="str">
        <f t="shared" si="2"/>
        <v>○</v>
      </c>
      <c r="AO20" s="372" t="str">
        <f t="shared" si="3"/>
        <v>○○○</v>
      </c>
      <c r="AP20" s="372" t="str">
        <f>IF(G20="", "", VLOOKUP(G20,【参考】数式用!$A$4:$M$54,13,FALSE))</f>
        <v>加算対象</v>
      </c>
      <c r="AQ20" s="46" t="str">
        <f t="shared" si="4"/>
        <v>―</v>
      </c>
    </row>
    <row r="21" spans="1:43" ht="45" hidden="1" customHeight="1">
      <c r="A21" s="114">
        <f t="shared" si="6"/>
        <v>7</v>
      </c>
      <c r="B21" s="115" t="str">
        <f>IF(基本情報入力シート!B64="","",基本情報入力シート!B64)</f>
        <v>2300000005</v>
      </c>
      <c r="C21" s="116" t="str">
        <f>IF(基本情報入力シート!L64="","",基本情報入力シート!L64)</f>
        <v>愛知県</v>
      </c>
      <c r="D21" s="116" t="str">
        <f>IF(基本情報入力シート!Q64="","",基本情報入力シート!Q64)</f>
        <v>愛知県</v>
      </c>
      <c r="E21" s="116" t="str">
        <f>IF(基本情報入力シート!V64="","",基本情報入力シート!V64)</f>
        <v>刈谷市</v>
      </c>
      <c r="F21" s="116" t="str">
        <f>IF(基本情報入力シート!W64="","",基本情報入力シート!W64)</f>
        <v>通所介護　○○</v>
      </c>
      <c r="G21" s="116" t="str">
        <f>IF(基本情報入力シート!Z64="","",基本情報入力シート!Z64)</f>
        <v>通所介護</v>
      </c>
      <c r="H21" s="223">
        <f>IF(基本情報入力シート!AD64="","",基本情報入力シート!AD64)</f>
        <v>1000000</v>
      </c>
      <c r="I21" s="362">
        <f>IF(基本情報入力シート!AE64="","",基本情報入力シート!AE64)</f>
        <v>10.68</v>
      </c>
      <c r="J21" s="487" t="s">
        <v>1926</v>
      </c>
      <c r="K21" s="490" t="s">
        <v>1931</v>
      </c>
      <c r="L21" s="490" t="s">
        <v>19596</v>
      </c>
      <c r="M21" s="363" t="str">
        <f>IF(G21="", "", VLOOKUP(AO21,【参考】数式用!$AZ$3:$BA$6, 2, FALSE))</f>
        <v>①＋②＋③</v>
      </c>
      <c r="N21" s="364">
        <f>IF(G21="","",VLOOKUP(G21,【参考】数式用!$A$4:$L$54,MATCH('別紙様式2-3（個表）'!M21,【参考】数式用!$J$3:$L$3,0)+9,FALSE))</f>
        <v>0.192</v>
      </c>
      <c r="O21" s="497" t="s">
        <v>2396</v>
      </c>
      <c r="P21" s="365">
        <f t="shared" si="5"/>
        <v>2050560</v>
      </c>
      <c r="Q21" s="273">
        <f>IFERROR(IF(P21="未入力あり","",ROUNDDOWN(ROUNDDOWN($H21*$I21,0)*VLOOKUP($G21,【参考】数式用!$A$4:$E$54,3, FALSE),0)),"")</f>
        <v>1345680</v>
      </c>
      <c r="R21" s="273">
        <f>IF(AM21="×", 0,IF(P21="未入力あり","",ROUNDDOWN(ROUNDDOWN($H21*$I21,0)*VLOOKUP($G21,【参考】数式用!$A$4:$E$54,4,FALSE),0)))</f>
        <v>384480</v>
      </c>
      <c r="S21" s="366">
        <f>IF(AN21="×", 0,IF(P21="未入力あり","",ROUNDDOWN(ROUNDDOWN($H21*$I21,0)*VLOOKUP($G21,【参考】数式用!$A$4:$E$54,5, FALSE),0)))</f>
        <v>320400</v>
      </c>
      <c r="T21" s="369" t="s">
        <v>3907</v>
      </c>
      <c r="U21" s="370"/>
      <c r="V21" s="33"/>
      <c r="W21" s="641"/>
      <c r="X21" s="641"/>
      <c r="Y21" s="641"/>
      <c r="Z21" s="641"/>
      <c r="AA21" s="641"/>
      <c r="AB21" s="641"/>
      <c r="AC21" s="641"/>
      <c r="AD21" s="641"/>
      <c r="AE21" s="641"/>
      <c r="AF21" s="641"/>
      <c r="AG21" s="641"/>
      <c r="AI21" s="373" t="str">
        <f t="shared" si="0"/>
        <v/>
      </c>
      <c r="AJ21" s="372" t="str">
        <f>VLOOKUP('別紙様式2-3（個表）'!$G21,【参考】数式用!$P$4:$Q$54,2, FALSE)</f>
        <v>通所介護①</v>
      </c>
      <c r="AK21" s="372" t="str">
        <f>VLOOKUP('別紙様式2-3（個表）'!$G21,【参考】数式用!$P$4:$W$54,8, FALSE)</f>
        <v>通所介護②</v>
      </c>
      <c r="AL21" s="372" t="str">
        <f>VLOOKUP('別紙様式2-3（個表）'!$G21,【参考】数式用!$P$4:$AD$54,15, FALSE)</f>
        <v>通所介護③</v>
      </c>
      <c r="AM21" s="372" t="str">
        <f t="shared" si="1"/>
        <v>○</v>
      </c>
      <c r="AN21" s="372" t="str">
        <f t="shared" si="2"/>
        <v>○</v>
      </c>
      <c r="AO21" s="372" t="str">
        <f t="shared" si="3"/>
        <v>○○○</v>
      </c>
      <c r="AP21" s="372" t="str">
        <f>IF(G21="", "", VLOOKUP(G21,【参考】数式用!$A$4:$M$54,13,FALSE))</f>
        <v>加算対象</v>
      </c>
      <c r="AQ21" s="46" t="str">
        <f t="shared" si="4"/>
        <v>―</v>
      </c>
    </row>
    <row r="22" spans="1:43" ht="45" hidden="1" customHeight="1">
      <c r="A22" s="114">
        <f t="shared" si="6"/>
        <v>8</v>
      </c>
      <c r="B22" s="115" t="str">
        <f>IF(基本情報入力シート!B65="","",基本情報入力シート!B65)</f>
        <v>2300000006</v>
      </c>
      <c r="C22" s="116" t="str">
        <f>IF(基本情報入力シート!L65="","",基本情報入力シート!L65)</f>
        <v>刈谷市</v>
      </c>
      <c r="D22" s="116" t="str">
        <f>IF(基本情報入力シート!Q65="","",基本情報入力シート!Q65)</f>
        <v>愛知県</v>
      </c>
      <c r="E22" s="116" t="str">
        <f>IF(基本情報入力シート!V65="","",基本情報入力シート!V65)</f>
        <v>刈谷市</v>
      </c>
      <c r="F22" s="116" t="str">
        <f>IF(基本情報入力シート!W65="","",基本情報入力シート!W65)</f>
        <v>通所介護　○○</v>
      </c>
      <c r="G22" s="116" t="str">
        <f>IF(基本情報入力シート!Z65="","",基本情報入力シート!Z65)</f>
        <v>通所型サービス（独自）</v>
      </c>
      <c r="H22" s="223">
        <f>IF(基本情報入力シート!AD65="","",基本情報入力シート!AD65)</f>
        <v>1000000</v>
      </c>
      <c r="I22" s="362">
        <f>IF(基本情報入力シート!AE65="","",基本情報入力シート!AE65)</f>
        <v>10.68</v>
      </c>
      <c r="J22" s="487" t="s">
        <v>1926</v>
      </c>
      <c r="K22" s="490" t="s">
        <v>1931</v>
      </c>
      <c r="L22" s="490" t="s">
        <v>1965</v>
      </c>
      <c r="M22" s="363" t="str">
        <f>IF(G22="", "", VLOOKUP(AO22,【参考】数式用!$AZ$3:$BA$6, 2, FALSE))</f>
        <v>①＋②＋③</v>
      </c>
      <c r="N22" s="364">
        <f>IF(G22="","",VLOOKUP(G22,【参考】数式用!$A$4:$L$54,MATCH('別紙様式2-3（個表）'!M22,【参考】数式用!$J$3:$L$3,0)+9,FALSE))</f>
        <v>0.192</v>
      </c>
      <c r="O22" s="496" t="s">
        <v>2396</v>
      </c>
      <c r="P22" s="365">
        <f t="shared" si="5"/>
        <v>2050560</v>
      </c>
      <c r="Q22" s="273">
        <f>IFERROR(IF(P22="未入力あり","",ROUNDDOWN(ROUNDDOWN($H22*$I22,0)*VLOOKUP($G22,【参考】数式用!$A$4:$E$54,3, FALSE),0)),"")</f>
        <v>1345680</v>
      </c>
      <c r="R22" s="273">
        <f>IF(AM22="×", 0,IF(P22="未入力あり","",ROUNDDOWN(ROUNDDOWN($H22*$I22,0)*VLOOKUP($G22,【参考】数式用!$A$4:$E$54,4,FALSE),0)))</f>
        <v>384480</v>
      </c>
      <c r="S22" s="366">
        <f>IF(AN22="×", 0,IF(P22="未入力あり","",ROUNDDOWN(ROUNDDOWN($H22*$I22,0)*VLOOKUP($G22,【参考】数式用!$A$4:$E$54,5, FALSE),0)))</f>
        <v>320400</v>
      </c>
      <c r="T22" s="369" t="s">
        <v>3907</v>
      </c>
      <c r="U22" s="370"/>
      <c r="V22" s="33"/>
      <c r="W22" s="641"/>
      <c r="X22" s="641"/>
      <c r="Y22" s="641"/>
      <c r="Z22" s="641"/>
      <c r="AA22" s="641"/>
      <c r="AB22" s="641"/>
      <c r="AC22" s="641"/>
      <c r="AD22" s="641"/>
      <c r="AE22" s="641"/>
      <c r="AF22" s="641"/>
      <c r="AG22" s="641"/>
      <c r="AI22" s="373" t="str">
        <f t="shared" si="0"/>
        <v/>
      </c>
      <c r="AJ22" s="372" t="str">
        <f>VLOOKUP('別紙様式2-3（個表）'!$G22,【参考】数式用!$P$4:$Q$54,2, FALSE)</f>
        <v>通所型サービス_独自①</v>
      </c>
      <c r="AK22" s="372" t="str">
        <f>VLOOKUP('別紙様式2-3（個表）'!$G22,【参考】数式用!$P$4:$W$54,8, FALSE)</f>
        <v>通所型サービス_独自②</v>
      </c>
      <c r="AL22" s="372" t="str">
        <f>VLOOKUP('別紙様式2-3（個表）'!$G22,【参考】数式用!$P$4:$AD$54,15, FALSE)</f>
        <v>通所型サービス_独自③</v>
      </c>
      <c r="AM22" s="372" t="str">
        <f t="shared" si="1"/>
        <v>○</v>
      </c>
      <c r="AN22" s="372" t="str">
        <f t="shared" si="2"/>
        <v>○</v>
      </c>
      <c r="AO22" s="372" t="str">
        <f t="shared" si="3"/>
        <v>○○○</v>
      </c>
      <c r="AP22" s="372" t="str">
        <f>IF(G22="", "", VLOOKUP(G22,【参考】数式用!$A$4:$M$54,13,FALSE))</f>
        <v>加算対象</v>
      </c>
      <c r="AQ22" s="46" t="str">
        <f t="shared" si="4"/>
        <v>―</v>
      </c>
    </row>
    <row r="23" spans="1:43" ht="45" hidden="1" customHeight="1">
      <c r="A23" s="114">
        <f t="shared" si="6"/>
        <v>9</v>
      </c>
      <c r="B23" s="115" t="str">
        <f>IF(基本情報入力シート!B66="","",基本情報入力シート!B66)</f>
        <v>2300000006</v>
      </c>
      <c r="C23" s="116" t="str">
        <f>IF(基本情報入力シート!L66="","",基本情報入力シート!L66)</f>
        <v>知立市</v>
      </c>
      <c r="D23" s="116" t="str">
        <f>IF(基本情報入力シート!Q66="","",基本情報入力シート!Q66)</f>
        <v>愛知県</v>
      </c>
      <c r="E23" s="116" t="str">
        <f>IF(基本情報入力シート!V66="","",基本情報入力シート!V66)</f>
        <v>刈谷市</v>
      </c>
      <c r="F23" s="116" t="str">
        <f>IF(基本情報入力シート!W66="","",基本情報入力シート!W66)</f>
        <v>通所介護　○○</v>
      </c>
      <c r="G23" s="116" t="str">
        <f>IF(基本情報入力シート!Z66="","",基本情報入力シート!Z66)</f>
        <v>通所型サービス（独自）</v>
      </c>
      <c r="H23" s="223">
        <f>IF(基本情報入力シート!AD66="","",基本情報入力シート!AD66)</f>
        <v>1000000</v>
      </c>
      <c r="I23" s="362">
        <f>IF(基本情報入力シート!AE66="","",基本情報入力シート!AE66)</f>
        <v>10.45</v>
      </c>
      <c r="J23" s="487" t="s">
        <v>1926</v>
      </c>
      <c r="K23" s="490" t="s">
        <v>1931</v>
      </c>
      <c r="L23" s="490" t="s">
        <v>1965</v>
      </c>
      <c r="M23" s="363" t="str">
        <f>IF(G23="", "", VLOOKUP(AO23,【参考】数式用!$AZ$3:$BA$6, 2, FALSE))</f>
        <v>①＋②＋③</v>
      </c>
      <c r="N23" s="364">
        <f>IF(G23="","",VLOOKUP(G23,【参考】数式用!$A$4:$L$54,MATCH('別紙様式2-3（個表）'!M23,【参考】数式用!$J$3:$L$3,0)+9,FALSE))</f>
        <v>0.192</v>
      </c>
      <c r="O23" s="497" t="s">
        <v>2396</v>
      </c>
      <c r="P23" s="365">
        <f t="shared" si="5"/>
        <v>2006400</v>
      </c>
      <c r="Q23" s="273">
        <f>IFERROR(IF(P23="未入力あり","",ROUNDDOWN(ROUNDDOWN($H23*$I23,0)*VLOOKUP($G23,【参考】数式用!$A$4:$E$54,3, FALSE),0)),"")</f>
        <v>1316700</v>
      </c>
      <c r="R23" s="273">
        <f>IF(AM23="×", 0,IF(P23="未入力あり","",ROUNDDOWN(ROUNDDOWN($H23*$I23,0)*VLOOKUP($G23,【参考】数式用!$A$4:$E$54,4,FALSE),0)))</f>
        <v>376200</v>
      </c>
      <c r="S23" s="366">
        <f>IF(AN23="×", 0,IF(P23="未入力あり","",ROUNDDOWN(ROUNDDOWN($H23*$I23,0)*VLOOKUP($G23,【参考】数式用!$A$4:$E$54,5, FALSE),0)))</f>
        <v>313500</v>
      </c>
      <c r="T23" s="369" t="s">
        <v>3907</v>
      </c>
      <c r="U23" s="370"/>
      <c r="V23" s="33"/>
      <c r="W23" s="641"/>
      <c r="X23" s="641"/>
      <c r="Y23" s="641"/>
      <c r="Z23" s="641"/>
      <c r="AA23" s="641"/>
      <c r="AB23" s="641"/>
      <c r="AC23" s="641"/>
      <c r="AD23" s="641"/>
      <c r="AE23" s="641"/>
      <c r="AF23" s="641"/>
      <c r="AG23" s="641"/>
      <c r="AI23" s="373" t="str">
        <f t="shared" si="0"/>
        <v/>
      </c>
      <c r="AJ23" s="372" t="str">
        <f>VLOOKUP('別紙様式2-3（個表）'!$G23,【参考】数式用!$P$4:$Q$54,2, FALSE)</f>
        <v>通所型サービス_独自①</v>
      </c>
      <c r="AK23" s="372" t="str">
        <f>VLOOKUP('別紙様式2-3（個表）'!$G23,【参考】数式用!$P$4:$W$54,8, FALSE)</f>
        <v>通所型サービス_独自②</v>
      </c>
      <c r="AL23" s="372" t="str">
        <f>VLOOKUP('別紙様式2-3（個表）'!$G23,【参考】数式用!$P$4:$AD$54,15, FALSE)</f>
        <v>通所型サービス_独自③</v>
      </c>
      <c r="AM23" s="372" t="str">
        <f t="shared" si="1"/>
        <v>○</v>
      </c>
      <c r="AN23" s="372" t="str">
        <f t="shared" si="2"/>
        <v>○</v>
      </c>
      <c r="AO23" s="372" t="str">
        <f t="shared" si="3"/>
        <v>○○○</v>
      </c>
      <c r="AP23" s="372" t="str">
        <f>IF(G23="", "", VLOOKUP(G23,【参考】数式用!$A$4:$M$54,13,FALSE))</f>
        <v>加算対象</v>
      </c>
      <c r="AQ23" s="46" t="str">
        <f t="shared" si="4"/>
        <v>―</v>
      </c>
    </row>
    <row r="24" spans="1:43" ht="45" hidden="1" customHeight="1">
      <c r="A24" s="114">
        <f t="shared" si="6"/>
        <v>10</v>
      </c>
      <c r="B24" s="115" t="str">
        <f>IF(基本情報入力シート!B67="","",基本情報入力シート!B67)</f>
        <v>2300000006</v>
      </c>
      <c r="C24" s="116" t="str">
        <f>IF(基本情報入力シート!L67="","",基本情報入力シート!L67)</f>
        <v>安城市
碧南市</v>
      </c>
      <c r="D24" s="116" t="str">
        <f>IF(基本情報入力シート!Q67="","",基本情報入力シート!Q67)</f>
        <v>愛知県</v>
      </c>
      <c r="E24" s="116" t="str">
        <f>IF(基本情報入力シート!V67="","",基本情報入力シート!V67)</f>
        <v>刈谷市</v>
      </c>
      <c r="F24" s="116" t="str">
        <f>IF(基本情報入力シート!W67="","",基本情報入力シート!W67)</f>
        <v>通所介護　○○</v>
      </c>
      <c r="G24" s="116" t="str">
        <f>IF(基本情報入力シート!Z67="","",基本情報入力シート!Z67)</f>
        <v>通所型サービス（独自）</v>
      </c>
      <c r="H24" s="223">
        <f>IF(基本情報入力シート!AD67="","",基本情報入力シート!AD67)</f>
        <v>1000000</v>
      </c>
      <c r="I24" s="362">
        <f>IF(基本情報入力シート!AE67="","",基本情報入力シート!AE67)</f>
        <v>10.27</v>
      </c>
      <c r="J24" s="487" t="s">
        <v>1926</v>
      </c>
      <c r="K24" s="490" t="s">
        <v>1931</v>
      </c>
      <c r="L24" s="490" t="s">
        <v>1965</v>
      </c>
      <c r="M24" s="363" t="str">
        <f>IF(G24="", "", VLOOKUP(AO24,【参考】数式用!$AZ$3:$BA$6, 2, FALSE))</f>
        <v>①＋②＋③</v>
      </c>
      <c r="N24" s="364">
        <f>IF(G24="","",VLOOKUP(G24,【参考】数式用!$A$4:$L$54,MATCH('別紙様式2-3（個表）'!M24,【参考】数式用!$J$3:$L$3,0)+9,FALSE))</f>
        <v>0.192</v>
      </c>
      <c r="O24" s="497" t="s">
        <v>2396</v>
      </c>
      <c r="P24" s="365">
        <f t="shared" si="5"/>
        <v>1971840</v>
      </c>
      <c r="Q24" s="273">
        <f>IFERROR(IF(P24="未入力あり","",ROUNDDOWN(ROUNDDOWN($H24*$I24,0)*VLOOKUP($G24,【参考】数式用!$A$4:$E$54,3, FALSE),0)),"")</f>
        <v>1294020</v>
      </c>
      <c r="R24" s="273">
        <f>IF(AM24="×", 0,IF(P24="未入力あり","",ROUNDDOWN(ROUNDDOWN($H24*$I24,0)*VLOOKUP($G24,【参考】数式用!$A$4:$E$54,4,FALSE),0)))</f>
        <v>369720</v>
      </c>
      <c r="S24" s="366">
        <f>IF(AN24="×", 0,IF(P24="未入力あり","",ROUNDDOWN(ROUNDDOWN($H24*$I24,0)*VLOOKUP($G24,【参考】数式用!$A$4:$E$54,5, FALSE),0)))</f>
        <v>308100</v>
      </c>
      <c r="T24" s="369" t="s">
        <v>3907</v>
      </c>
      <c r="U24" s="370"/>
      <c r="V24" s="33"/>
      <c r="W24" s="641"/>
      <c r="X24" s="641"/>
      <c r="Y24" s="641"/>
      <c r="Z24" s="641"/>
      <c r="AA24" s="641"/>
      <c r="AB24" s="641"/>
      <c r="AC24" s="641"/>
      <c r="AD24" s="641"/>
      <c r="AE24" s="641"/>
      <c r="AF24" s="641"/>
      <c r="AG24" s="641"/>
      <c r="AI24" s="373" t="str">
        <f t="shared" si="0"/>
        <v/>
      </c>
      <c r="AJ24" s="372" t="str">
        <f>VLOOKUP('別紙様式2-3（個表）'!$G24,【参考】数式用!$P$4:$Q$54,2, FALSE)</f>
        <v>通所型サービス_独自①</v>
      </c>
      <c r="AK24" s="372" t="str">
        <f>VLOOKUP('別紙様式2-3（個表）'!$G24,【参考】数式用!$P$4:$W$54,8, FALSE)</f>
        <v>通所型サービス_独自②</v>
      </c>
      <c r="AL24" s="372" t="str">
        <f>VLOOKUP('別紙様式2-3（個表）'!$G24,【参考】数式用!$P$4:$AD$54,15, FALSE)</f>
        <v>通所型サービス_独自③</v>
      </c>
      <c r="AM24" s="372" t="str">
        <f t="shared" si="1"/>
        <v>○</v>
      </c>
      <c r="AN24" s="372" t="str">
        <f t="shared" si="2"/>
        <v>○</v>
      </c>
      <c r="AO24" s="372" t="str">
        <f t="shared" si="3"/>
        <v>○○○</v>
      </c>
      <c r="AP24" s="372" t="str">
        <f>IF(G24="", "", VLOOKUP(G24,【参考】数式用!$A$4:$M$54,13,FALSE))</f>
        <v>加算対象</v>
      </c>
      <c r="AQ24" s="46" t="str">
        <f t="shared" si="4"/>
        <v>―</v>
      </c>
    </row>
    <row r="25" spans="1:43" ht="45" hidden="1" customHeight="1">
      <c r="A25" s="114">
        <f t="shared" si="6"/>
        <v>11</v>
      </c>
      <c r="B25" s="115" t="str">
        <f>IF(基本情報入力シート!B68="","",基本情報入力シート!B68)</f>
        <v>2300000007</v>
      </c>
      <c r="C25" s="116" t="str">
        <f>IF(基本情報入力シート!L68="","",基本情報入力シート!L68)</f>
        <v>刈谷市</v>
      </c>
      <c r="D25" s="116" t="str">
        <f>IF(基本情報入力シート!Q68="","",基本情報入力シート!Q68)</f>
        <v>愛知県</v>
      </c>
      <c r="E25" s="116" t="str">
        <f>IF(基本情報入力シート!V68="","",基本情報入力シート!V68)</f>
        <v>刈谷市</v>
      </c>
      <c r="F25" s="116" t="str">
        <f>IF(基本情報入力シート!W68="","",基本情報入力シート!W68)</f>
        <v>通所介護　○○</v>
      </c>
      <c r="G25" s="116" t="str">
        <f>IF(基本情報入力シート!Z68="","",基本情報入力シート!Z68)</f>
        <v>地域密着型通所介護</v>
      </c>
      <c r="H25" s="223">
        <f>IF(基本情報入力シート!AD68="","",基本情報入力シート!AD68)</f>
        <v>1000000</v>
      </c>
      <c r="I25" s="362">
        <f>IF(基本情報入力シート!AE68="","",基本情報入力シート!AE68)</f>
        <v>10.68</v>
      </c>
      <c r="J25" s="487" t="s">
        <v>1926</v>
      </c>
      <c r="K25" s="491" t="s">
        <v>1931</v>
      </c>
      <c r="L25" s="490" t="s">
        <v>19596</v>
      </c>
      <c r="M25" s="363" t="str">
        <f>IF(G25="", "", VLOOKUP(AO25,【参考】数式用!$AZ$3:$BA$6, 2, FALSE))</f>
        <v>①＋②＋③</v>
      </c>
      <c r="N25" s="364">
        <f>IF(G25="","",VLOOKUP(G25,【参考】数式用!$A$4:$L$54,MATCH('別紙様式2-3（個表）'!M25,【参考】数式用!$J$3:$L$3,0)+9,FALSE))</f>
        <v>0.24600000000000002</v>
      </c>
      <c r="O25" s="496" t="s">
        <v>2396</v>
      </c>
      <c r="P25" s="365">
        <f t="shared" si="5"/>
        <v>2627280</v>
      </c>
      <c r="Q25" s="273">
        <f>IFERROR(IF(P25="未入力あり","",ROUNDDOWN(ROUNDDOWN($H25*$I25,0)*VLOOKUP($G25,【参考】数式用!$A$4:$E$54,3, FALSE),0)),"")</f>
        <v>1794240</v>
      </c>
      <c r="R25" s="273">
        <f>IF(AM25="×", 0,IF(P25="未入力あり","",ROUNDDOWN(ROUNDDOWN($H25*$I25,0)*VLOOKUP($G25,【参考】数式用!$A$4:$E$54,4,FALSE),0)))</f>
        <v>448560</v>
      </c>
      <c r="S25" s="366">
        <f>IF(AN25="×", 0,IF(P25="未入力あり","",ROUNDDOWN(ROUNDDOWN($H25*$I25,0)*VLOOKUP($G25,【参考】数式用!$A$4:$E$54,5, FALSE),0)))</f>
        <v>384480</v>
      </c>
      <c r="T25" s="369" t="s">
        <v>3907</v>
      </c>
      <c r="U25" s="370"/>
      <c r="V25" s="33"/>
      <c r="W25" s="641"/>
      <c r="X25" s="641"/>
      <c r="Y25" s="641"/>
      <c r="Z25" s="641"/>
      <c r="AA25" s="641"/>
      <c r="AB25" s="641"/>
      <c r="AC25" s="641"/>
      <c r="AD25" s="641"/>
      <c r="AE25" s="641"/>
      <c r="AF25" s="641"/>
      <c r="AG25" s="641"/>
      <c r="AI25" s="373" t="str">
        <f t="shared" si="0"/>
        <v/>
      </c>
      <c r="AJ25" s="372" t="str">
        <f>VLOOKUP('別紙様式2-3（個表）'!$G25,【参考】数式用!$P$4:$Q$54,2, FALSE)</f>
        <v>地域密着型通所介護①</v>
      </c>
      <c r="AK25" s="372" t="str">
        <f>VLOOKUP('別紙様式2-3（個表）'!$G25,【参考】数式用!$P$4:$W$54,8, FALSE)</f>
        <v>地域密着型通所介護②</v>
      </c>
      <c r="AL25" s="372" t="str">
        <f>VLOOKUP('別紙様式2-3（個表）'!$G25,【参考】数式用!$P$4:$AD$54,15, FALSE)</f>
        <v>地域密着型通所介護③</v>
      </c>
      <c r="AM25" s="372" t="str">
        <f t="shared" si="1"/>
        <v>○</v>
      </c>
      <c r="AN25" s="372" t="str">
        <f t="shared" si="2"/>
        <v>○</v>
      </c>
      <c r="AO25" s="372" t="str">
        <f t="shared" si="3"/>
        <v>○○○</v>
      </c>
      <c r="AP25" s="372" t="str">
        <f>IF(G25="", "", VLOOKUP(G25,【参考】数式用!$A$4:$M$54,13,FALSE))</f>
        <v>加算対象</v>
      </c>
      <c r="AQ25" s="46" t="str">
        <f t="shared" si="4"/>
        <v>―</v>
      </c>
    </row>
    <row r="26" spans="1:43" ht="45" hidden="1" customHeight="1">
      <c r="A26" s="114">
        <f t="shared" si="6"/>
        <v>12</v>
      </c>
      <c r="B26" s="115" t="str">
        <f>IF(基本情報入力シート!B69="","",基本情報入力シート!B69)</f>
        <v>2300000008</v>
      </c>
      <c r="C26" s="116" t="str">
        <f>IF(基本情報入力シート!L69="","",基本情報入力シート!L69)</f>
        <v>東三河広域連合</v>
      </c>
      <c r="D26" s="116" t="str">
        <f>IF(基本情報入力シート!Q69="","",基本情報入力シート!Q69)</f>
        <v>愛知県</v>
      </c>
      <c r="E26" s="116" t="str">
        <f>IF(基本情報入力シート!V69="","",基本情報入力シート!V69)</f>
        <v>豊橋市</v>
      </c>
      <c r="F26" s="116" t="str">
        <f>IF(基本情報入力シート!W69="","",基本情報入力シート!W69)</f>
        <v>通所リハビリテーション　○○</v>
      </c>
      <c r="G26" s="116" t="str">
        <f>IF(基本情報入力シート!Z69="","",基本情報入力シート!Z69)</f>
        <v>通所リハビリテーション</v>
      </c>
      <c r="H26" s="223">
        <f>IF(基本情報入力シート!AD69="","",基本情報入力シート!AD69)</f>
        <v>1000000</v>
      </c>
      <c r="I26" s="362">
        <f>IF(基本情報入力シート!AE69="","",基本情報入力シート!AE69)</f>
        <v>10.17</v>
      </c>
      <c r="J26" s="487" t="s">
        <v>1926</v>
      </c>
      <c r="K26" s="491" t="s">
        <v>1931</v>
      </c>
      <c r="L26" s="490" t="s">
        <v>2119</v>
      </c>
      <c r="M26" s="363" t="str">
        <f>IF(G26="", "", VLOOKUP(AO26,【参考】数式用!$AZ$3:$BA$6, 2, FALSE))</f>
        <v>①＋②＋③</v>
      </c>
      <c r="N26" s="364">
        <f>IF(G26="","",VLOOKUP(G26,【参考】数式用!$A$4:$L$54,MATCH('別紙様式2-3（個表）'!M26,【参考】数式用!$J$3:$L$3,0)+9,FALSE))</f>
        <v>0.16800000000000001</v>
      </c>
      <c r="O26" s="497" t="s">
        <v>2396</v>
      </c>
      <c r="P26" s="365">
        <f t="shared" si="5"/>
        <v>1708560</v>
      </c>
      <c r="Q26" s="273">
        <f>IFERROR(IF(P26="未入力あり","",ROUNDDOWN(ROUNDDOWN($H26*$I26,0)*VLOOKUP($G26,【参考】数式用!$A$4:$E$54,3, FALSE),0)),"")</f>
        <v>1159380</v>
      </c>
      <c r="R26" s="273">
        <f>IF(AM26="×", 0,IF(P26="未入力あり","",ROUNDDOWN(ROUNDDOWN($H26*$I26,0)*VLOOKUP($G26,【参考】数式用!$A$4:$E$54,4,FALSE),0)))</f>
        <v>305100</v>
      </c>
      <c r="S26" s="366">
        <f>IF(AN26="×", 0,IF(P26="未入力あり","",ROUNDDOWN(ROUNDDOWN($H26*$I26,0)*VLOOKUP($G26,【参考】数式用!$A$4:$E$54,5, FALSE),0)))</f>
        <v>244080</v>
      </c>
      <c r="T26" s="369" t="s">
        <v>3907</v>
      </c>
      <c r="U26" s="370"/>
      <c r="V26" s="33"/>
      <c r="W26" s="641"/>
      <c r="X26" s="641"/>
      <c r="Y26" s="641"/>
      <c r="Z26" s="641"/>
      <c r="AA26" s="641"/>
      <c r="AB26" s="641"/>
      <c r="AC26" s="641"/>
      <c r="AD26" s="641"/>
      <c r="AE26" s="641"/>
      <c r="AF26" s="641"/>
      <c r="AG26" s="641"/>
      <c r="AI26" s="373" t="str">
        <f t="shared" si="0"/>
        <v/>
      </c>
      <c r="AJ26" s="372" t="str">
        <f>VLOOKUP('別紙様式2-3（個表）'!$G26,【参考】数式用!$P$4:$Q$54,2, FALSE)</f>
        <v>通所リハビリテーション①</v>
      </c>
      <c r="AK26" s="372" t="str">
        <f>VLOOKUP('別紙様式2-3（個表）'!$G26,【参考】数式用!$P$4:$W$54,8, FALSE)</f>
        <v>通所リハビリテーション②</v>
      </c>
      <c r="AL26" s="372" t="str">
        <f>VLOOKUP('別紙様式2-3（個表）'!$G26,【参考】数式用!$P$4:$AD$54,15, FALSE)</f>
        <v>通所リハビリテーション③</v>
      </c>
      <c r="AM26" s="372" t="str">
        <f t="shared" si="1"/>
        <v>○</v>
      </c>
      <c r="AN26" s="372" t="str">
        <f t="shared" si="2"/>
        <v>○</v>
      </c>
      <c r="AO26" s="372" t="str">
        <f t="shared" si="3"/>
        <v>○○○</v>
      </c>
      <c r="AP26" s="372" t="str">
        <f>IF(G26="", "", VLOOKUP(G26,【参考】数式用!$A$4:$M$54,13,FALSE))</f>
        <v>加算対象</v>
      </c>
      <c r="AQ26" s="46" t="str">
        <f t="shared" si="4"/>
        <v>―</v>
      </c>
    </row>
    <row r="27" spans="1:43" ht="45" hidden="1" customHeight="1">
      <c r="A27" s="114">
        <f t="shared" si="6"/>
        <v>13</v>
      </c>
      <c r="B27" s="115" t="str">
        <f>IF(基本情報入力シート!B70="","",基本情報入力シート!B70)</f>
        <v>2300000008</v>
      </c>
      <c r="C27" s="116" t="str">
        <f>IF(基本情報入力シート!L70="","",基本情報入力シート!L70)</f>
        <v>東三河広域連合</v>
      </c>
      <c r="D27" s="116" t="str">
        <f>IF(基本情報入力シート!Q70="","",基本情報入力シート!Q70)</f>
        <v>愛知県</v>
      </c>
      <c r="E27" s="116" t="str">
        <f>IF(基本情報入力シート!V70="","",基本情報入力シート!V70)</f>
        <v>豊橋市</v>
      </c>
      <c r="F27" s="116" t="str">
        <f>IF(基本情報入力シート!W70="","",基本情報入力シート!W70)</f>
        <v>通所リハビリテーション　○○</v>
      </c>
      <c r="G27" s="116" t="str">
        <f>IF(基本情報入力シート!Z70="","",基本情報入力シート!Z70)</f>
        <v>介護予防通所リハビリテーション</v>
      </c>
      <c r="H27" s="223">
        <f>IF(基本情報入力シート!AD70="","",基本情報入力シート!AD70)</f>
        <v>1000000</v>
      </c>
      <c r="I27" s="362">
        <f>IF(基本情報入力シート!AE70="","",基本情報入力シート!AE70)</f>
        <v>10.17</v>
      </c>
      <c r="J27" s="487" t="s">
        <v>1926</v>
      </c>
      <c r="K27" s="490" t="s">
        <v>1931</v>
      </c>
      <c r="L27" s="490" t="s">
        <v>2119</v>
      </c>
      <c r="M27" s="363" t="str">
        <f>IF(G27="", "", VLOOKUP(AO27,【参考】数式用!$AZ$3:$BA$6, 2, FALSE))</f>
        <v>①＋②＋③</v>
      </c>
      <c r="N27" s="364">
        <f>IF(G27="","",VLOOKUP(G27,【参考】数式用!$A$4:$L$54,MATCH('別紙様式2-3（個表）'!M27,【参考】数式用!$J$3:$L$3,0)+9,FALSE))</f>
        <v>0.16800000000000001</v>
      </c>
      <c r="O27" s="497" t="s">
        <v>2396</v>
      </c>
      <c r="P27" s="365">
        <f t="shared" si="5"/>
        <v>1708560</v>
      </c>
      <c r="Q27" s="273">
        <f>IFERROR(IF(P27="未入力あり","",ROUNDDOWN(ROUNDDOWN($H27*$I27,0)*VLOOKUP($G27,【参考】数式用!$A$4:$E$54,3, FALSE),0)),"")</f>
        <v>1159380</v>
      </c>
      <c r="R27" s="273">
        <f>IF(AM27="×", 0,IF(P27="未入力あり","",ROUNDDOWN(ROUNDDOWN($H27*$I27,0)*VLOOKUP($G27,【参考】数式用!$A$4:$E$54,4,FALSE),0)))</f>
        <v>305100</v>
      </c>
      <c r="S27" s="366">
        <f>IF(AN27="×", 0,IF(P27="未入力あり","",ROUNDDOWN(ROUNDDOWN($H27*$I27,0)*VLOOKUP($G27,【参考】数式用!$A$4:$E$54,5, FALSE),0)))</f>
        <v>244080</v>
      </c>
      <c r="T27" s="369" t="s">
        <v>3907</v>
      </c>
      <c r="U27" s="370"/>
      <c r="V27" s="33"/>
      <c r="W27" s="641"/>
      <c r="X27" s="641"/>
      <c r="Y27" s="641"/>
      <c r="Z27" s="641"/>
      <c r="AA27" s="641"/>
      <c r="AB27" s="641"/>
      <c r="AC27" s="641"/>
      <c r="AD27" s="641"/>
      <c r="AE27" s="641"/>
      <c r="AF27" s="641"/>
      <c r="AG27" s="641"/>
      <c r="AI27" s="373" t="str">
        <f t="shared" si="0"/>
        <v/>
      </c>
      <c r="AJ27" s="372" t="str">
        <f>VLOOKUP('別紙様式2-3（個表）'!$G27,【参考】数式用!$P$4:$Q$54,2, FALSE)</f>
        <v>介護予防_通所リハビリテーション①</v>
      </c>
      <c r="AK27" s="372" t="str">
        <f>VLOOKUP('別紙様式2-3（個表）'!$G27,【参考】数式用!$P$4:$W$54,8, FALSE)</f>
        <v>介護予防_通所リハビリテーション②</v>
      </c>
      <c r="AL27" s="372" t="str">
        <f>VLOOKUP('別紙様式2-3（個表）'!$G27,【参考】数式用!$P$4:$AD$54,15, FALSE)</f>
        <v>介護予防_通所リハビリテーション③</v>
      </c>
      <c r="AM27" s="372" t="str">
        <f t="shared" si="1"/>
        <v>○</v>
      </c>
      <c r="AN27" s="372" t="str">
        <f t="shared" si="2"/>
        <v>○</v>
      </c>
      <c r="AO27" s="372" t="str">
        <f t="shared" si="3"/>
        <v>○○○</v>
      </c>
      <c r="AP27" s="372" t="str">
        <f>IF(G27="", "", VLOOKUP(G27,【参考】数式用!$A$4:$M$54,13,FALSE))</f>
        <v>加算対象</v>
      </c>
      <c r="AQ27" s="46" t="str">
        <f t="shared" si="4"/>
        <v>―</v>
      </c>
    </row>
    <row r="28" spans="1:43" ht="45" hidden="1" customHeight="1">
      <c r="A28" s="114">
        <f t="shared" si="6"/>
        <v>14</v>
      </c>
      <c r="B28" s="115" t="str">
        <f>IF(基本情報入力シート!B71="","",基本情報入力シート!B71)</f>
        <v>2300000009</v>
      </c>
      <c r="C28" s="116" t="str">
        <f>IF(基本情報入力シート!L71="","",基本情報入力シート!L71)</f>
        <v>愛知県</v>
      </c>
      <c r="D28" s="116" t="str">
        <f>IF(基本情報入力シート!Q71="","",基本情報入力シート!Q71)</f>
        <v>愛知県</v>
      </c>
      <c r="E28" s="116" t="str">
        <f>IF(基本情報入力シート!V71="","",基本情報入力シート!V71)</f>
        <v>津島市</v>
      </c>
      <c r="F28" s="116" t="str">
        <f>IF(基本情報入力シート!W71="","",基本情報入力シート!W71)</f>
        <v>特定施設入居者生活介護　○○</v>
      </c>
      <c r="G28" s="116" t="str">
        <f>IF(基本情報入力シート!Z71="","",基本情報入力シート!Z71)</f>
        <v>特定施設入居者生活介護</v>
      </c>
      <c r="H28" s="223">
        <f>IF(基本情報入力シート!AD71="","",基本情報入力シート!AD71)</f>
        <v>1000000</v>
      </c>
      <c r="I28" s="362">
        <f>IF(基本情報入力シート!AE71="","",基本情報入力シート!AE71)</f>
        <v>10.27</v>
      </c>
      <c r="J28" s="487" t="s">
        <v>1926</v>
      </c>
      <c r="K28" s="490" t="s">
        <v>1932</v>
      </c>
      <c r="L28" s="490" t="s">
        <v>2119</v>
      </c>
      <c r="M28" s="363" t="str">
        <f>IF(G28="", "", VLOOKUP(AO28,【参考】数式用!$AZ$3:$BA$6, 2, FALSE))</f>
        <v>①＋②＋③</v>
      </c>
      <c r="N28" s="364">
        <f>IF(G28="","",VLOOKUP(G28,【参考】数式用!$A$4:$L$54,MATCH('別紙様式2-3（個表）'!M28,【参考】数式用!$J$3:$L$3,0)+9,FALSE))</f>
        <v>0.21000000000000002</v>
      </c>
      <c r="O28" s="496" t="s">
        <v>2396</v>
      </c>
      <c r="P28" s="365">
        <f t="shared" si="5"/>
        <v>2156700</v>
      </c>
      <c r="Q28" s="273">
        <f>IFERROR(IF(P28="未入力あり","",ROUNDDOWN(ROUNDDOWN($H28*$I28,0)*VLOOKUP($G28,【参考】数式用!$A$4:$E$54,3, FALSE),0)),"")</f>
        <v>1355640</v>
      </c>
      <c r="R28" s="273">
        <f>IF(AM28="×", 0,IF(P28="未入力あり","",ROUNDDOWN(ROUNDDOWN($H28*$I28,0)*VLOOKUP($G28,【参考】数式用!$A$4:$E$54,4,FALSE),0)))</f>
        <v>431340</v>
      </c>
      <c r="S28" s="366">
        <f>IF(AN28="×", 0,IF(P28="未入力あり","",ROUNDDOWN(ROUNDDOWN($H28*$I28,0)*VLOOKUP($G28,【参考】数式用!$A$4:$E$54,5, FALSE),0)))</f>
        <v>369720</v>
      </c>
      <c r="T28" s="369" t="s">
        <v>3907</v>
      </c>
      <c r="U28" s="370"/>
      <c r="V28" s="33"/>
      <c r="W28" s="641"/>
      <c r="X28" s="641"/>
      <c r="Y28" s="641"/>
      <c r="Z28" s="641"/>
      <c r="AA28" s="641"/>
      <c r="AB28" s="641"/>
      <c r="AC28" s="641"/>
      <c r="AD28" s="641"/>
      <c r="AE28" s="641"/>
      <c r="AF28" s="641"/>
      <c r="AG28" s="641"/>
      <c r="AI28" s="373" t="str">
        <f t="shared" si="0"/>
        <v/>
      </c>
      <c r="AJ28" s="372" t="str">
        <f>VLOOKUP('別紙様式2-3（個表）'!$G28,【参考】数式用!$P$4:$Q$54,2, FALSE)</f>
        <v>特定施設入居者生活介護①</v>
      </c>
      <c r="AK28" s="372" t="str">
        <f>VLOOKUP('別紙様式2-3（個表）'!$G28,【参考】数式用!$P$4:$W$54,8, FALSE)</f>
        <v>特定施設入居者生活介護②</v>
      </c>
      <c r="AL28" s="372" t="str">
        <f>VLOOKUP('別紙様式2-3（個表）'!$G28,【参考】数式用!$P$4:$AD$54,15, FALSE)</f>
        <v>特定施設入居者生活介護③</v>
      </c>
      <c r="AM28" s="372" t="str">
        <f t="shared" si="1"/>
        <v>○</v>
      </c>
      <c r="AN28" s="372" t="str">
        <f t="shared" si="2"/>
        <v>○</v>
      </c>
      <c r="AO28" s="372" t="str">
        <f t="shared" si="3"/>
        <v>○○○</v>
      </c>
      <c r="AP28" s="372" t="str">
        <f>IF(G28="", "", VLOOKUP(G28,【参考】数式用!$A$4:$M$54,13,FALSE))</f>
        <v>加算対象</v>
      </c>
      <c r="AQ28" s="46" t="str">
        <f t="shared" si="4"/>
        <v>―</v>
      </c>
    </row>
    <row r="29" spans="1:43" ht="45" hidden="1" customHeight="1">
      <c r="A29" s="114">
        <f t="shared" si="6"/>
        <v>15</v>
      </c>
      <c r="B29" s="115" t="str">
        <f>IF(基本情報入力シート!B72="","",基本情報入力シート!B72)</f>
        <v>2300000009</v>
      </c>
      <c r="C29" s="116" t="str">
        <f>IF(基本情報入力シート!L72="","",基本情報入力シート!L72)</f>
        <v>愛知県</v>
      </c>
      <c r="D29" s="116" t="str">
        <f>IF(基本情報入力シート!Q72="","",基本情報入力シート!Q72)</f>
        <v>愛知県</v>
      </c>
      <c r="E29" s="116" t="str">
        <f>IF(基本情報入力シート!V72="","",基本情報入力シート!V72)</f>
        <v>津島市</v>
      </c>
      <c r="F29" s="116" t="str">
        <f>IF(基本情報入力シート!W72="","",基本情報入力シート!W72)</f>
        <v>特定施設入居者生活介護　○○</v>
      </c>
      <c r="G29" s="116" t="str">
        <f>IF(基本情報入力シート!Z72="","",基本情報入力シート!Z72)</f>
        <v>特定施設入居者生活介護（短期利用型）</v>
      </c>
      <c r="H29" s="223">
        <f>IF(基本情報入力シート!AD72="","",基本情報入力シート!AD72)</f>
        <v>1000000</v>
      </c>
      <c r="I29" s="362">
        <f>IF(基本情報入力シート!AE72="","",基本情報入力シート!AE72)</f>
        <v>10.27</v>
      </c>
      <c r="J29" s="487" t="s">
        <v>1926</v>
      </c>
      <c r="K29" s="490" t="s">
        <v>1932</v>
      </c>
      <c r="L29" s="490" t="s">
        <v>2119</v>
      </c>
      <c r="M29" s="363" t="str">
        <f>IF(G29="", "", VLOOKUP(AO29,【参考】数式用!$AZ$3:$BA$6, 2, FALSE))</f>
        <v>①＋②＋③</v>
      </c>
      <c r="N29" s="364">
        <f>IF(G29="","",VLOOKUP(G29,【参考】数式用!$A$4:$L$54,MATCH('別紙様式2-3（個表）'!M29,【参考】数式用!$J$3:$L$3,0)+9,FALSE))</f>
        <v>0.21000000000000002</v>
      </c>
      <c r="O29" s="497" t="s">
        <v>2396</v>
      </c>
      <c r="P29" s="365">
        <f t="shared" si="5"/>
        <v>2156700</v>
      </c>
      <c r="Q29" s="273">
        <f>IFERROR(IF(P29="未入力あり","",ROUNDDOWN(ROUNDDOWN($H29*$I29,0)*VLOOKUP($G29,【参考】数式用!$A$4:$E$54,3, FALSE),0)),"")</f>
        <v>1355640</v>
      </c>
      <c r="R29" s="273">
        <f>IF(AM29="×", 0,IF(P29="未入力あり","",ROUNDDOWN(ROUNDDOWN($H29*$I29,0)*VLOOKUP($G29,【参考】数式用!$A$4:$E$54,4,FALSE),0)))</f>
        <v>431340</v>
      </c>
      <c r="S29" s="366">
        <f>IF(AN29="×", 0,IF(P29="未入力あり","",ROUNDDOWN(ROUNDDOWN($H29*$I29,0)*VLOOKUP($G29,【参考】数式用!$A$4:$E$54,5, FALSE),0)))</f>
        <v>369720</v>
      </c>
      <c r="T29" s="369" t="s">
        <v>3907</v>
      </c>
      <c r="U29" s="370"/>
      <c r="V29" s="33"/>
      <c r="W29" s="641"/>
      <c r="X29" s="641"/>
      <c r="Y29" s="641"/>
      <c r="Z29" s="641"/>
      <c r="AA29" s="641"/>
      <c r="AB29" s="641"/>
      <c r="AC29" s="641"/>
      <c r="AD29" s="641"/>
      <c r="AE29" s="641"/>
      <c r="AF29" s="641"/>
      <c r="AG29" s="641"/>
      <c r="AI29" s="373" t="str">
        <f t="shared" si="0"/>
        <v/>
      </c>
      <c r="AJ29" s="372" t="str">
        <f>VLOOKUP('別紙様式2-3（個表）'!$G29,【参考】数式用!$P$4:$Q$54,2, FALSE)</f>
        <v>特定施設入居者生活介護_短期利用型①</v>
      </c>
      <c r="AK29" s="372" t="str">
        <f>VLOOKUP('別紙様式2-3（個表）'!$G29,【参考】数式用!$P$4:$W$54,8, FALSE)</f>
        <v>特定施設入居者生活介護_短期利用型②</v>
      </c>
      <c r="AL29" s="372" t="str">
        <f>VLOOKUP('別紙様式2-3（個表）'!$G29,【参考】数式用!$P$4:$AD$54,15, FALSE)</f>
        <v>特定施設入居者生活介護_短期利用型③</v>
      </c>
      <c r="AM29" s="372" t="str">
        <f t="shared" si="1"/>
        <v>○</v>
      </c>
      <c r="AN29" s="372" t="str">
        <f t="shared" si="2"/>
        <v>○</v>
      </c>
      <c r="AO29" s="372" t="str">
        <f t="shared" si="3"/>
        <v>○○○</v>
      </c>
      <c r="AP29" s="372" t="str">
        <f>IF(G29="", "", VLOOKUP(G29,【参考】数式用!$A$4:$M$54,13,FALSE))</f>
        <v>加算対象</v>
      </c>
      <c r="AQ29" s="46" t="str">
        <f t="shared" si="4"/>
        <v>―</v>
      </c>
    </row>
    <row r="30" spans="1:43" ht="45" hidden="1" customHeight="1">
      <c r="A30" s="114">
        <f t="shared" si="6"/>
        <v>16</v>
      </c>
      <c r="B30" s="115" t="str">
        <f>IF(基本情報入力シート!B73="","",基本情報入力シート!B73)</f>
        <v>2300000009</v>
      </c>
      <c r="C30" s="116" t="str">
        <f>IF(基本情報入力シート!L73="","",基本情報入力シート!L73)</f>
        <v>愛知県</v>
      </c>
      <c r="D30" s="116" t="str">
        <f>IF(基本情報入力シート!Q73="","",基本情報入力シート!Q73)</f>
        <v>愛知県</v>
      </c>
      <c r="E30" s="116" t="str">
        <f>IF(基本情報入力シート!V73="","",基本情報入力シート!V73)</f>
        <v>津島市</v>
      </c>
      <c r="F30" s="116" t="str">
        <f>IF(基本情報入力シート!W73="","",基本情報入力シート!W73)</f>
        <v>特定施設入居者生活介護　○○</v>
      </c>
      <c r="G30" s="116" t="str">
        <f>IF(基本情報入力シート!Z73="","",基本情報入力シート!Z73)</f>
        <v>介護予防特定施設入居者生活介護</v>
      </c>
      <c r="H30" s="224">
        <f>IF(基本情報入力シート!AD73="","",基本情報入力シート!AD73)</f>
        <v>1000000</v>
      </c>
      <c r="I30" s="362">
        <f>IF(基本情報入力シート!AE73="","",基本情報入力シート!AE73)</f>
        <v>10.27</v>
      </c>
      <c r="J30" s="487" t="s">
        <v>1926</v>
      </c>
      <c r="K30" s="490" t="s">
        <v>1932</v>
      </c>
      <c r="L30" s="490" t="s">
        <v>2119</v>
      </c>
      <c r="M30" s="464" t="str">
        <f>IF(G30="", "", VLOOKUP(AO30,【参考】数式用!$AZ$3:$BA$6, 2, FALSE))</f>
        <v>①＋②＋③</v>
      </c>
      <c r="N30" s="465">
        <f>IF(G30="","",VLOOKUP(G30,【参考】数式用!$A$4:$L$54,MATCH('別紙様式2-3（個表）'!M30,【参考】数式用!$J$3:$L$3,0)+9,FALSE))</f>
        <v>0.21000000000000002</v>
      </c>
      <c r="O30" s="497" t="s">
        <v>2396</v>
      </c>
      <c r="P30" s="365">
        <f t="shared" si="5"/>
        <v>2156700</v>
      </c>
      <c r="Q30" s="273">
        <f>IFERROR(IF(P30="未入力あり","",ROUNDDOWN(ROUNDDOWN($H30*$I30,0)*VLOOKUP($G30,【参考】数式用!$A$4:$E$54,3, FALSE),0)),"")</f>
        <v>1355640</v>
      </c>
      <c r="R30" s="273">
        <f>IF(AM30="×", 0,IF(P30="未入力あり","",ROUNDDOWN(ROUNDDOWN($H30*$I30,0)*VLOOKUP($G30,【参考】数式用!$A$4:$E$54,4,FALSE),0)))</f>
        <v>431340</v>
      </c>
      <c r="S30" s="366">
        <f>IF(AN30="×", 0,IF(P30="未入力あり","",ROUNDDOWN(ROUNDDOWN($H30*$I30,0)*VLOOKUP($G30,【参考】数式用!$A$4:$E$54,5, FALSE),0)))</f>
        <v>369720</v>
      </c>
      <c r="T30" s="369" t="s">
        <v>3907</v>
      </c>
      <c r="U30" s="370"/>
      <c r="V30" s="33"/>
      <c r="W30" s="641"/>
      <c r="X30" s="641"/>
      <c r="Y30" s="641"/>
      <c r="Z30" s="641"/>
      <c r="AA30" s="641"/>
      <c r="AB30" s="641"/>
      <c r="AC30" s="641"/>
      <c r="AD30" s="641"/>
      <c r="AE30" s="641"/>
      <c r="AF30" s="641"/>
      <c r="AG30" s="641"/>
      <c r="AI30" s="373" t="str">
        <f t="shared" si="0"/>
        <v/>
      </c>
      <c r="AJ30" s="372" t="str">
        <f>VLOOKUP('別紙様式2-3（個表）'!$G30,【参考】数式用!$P$4:$Q$54,2, FALSE)</f>
        <v>介護予防_特定施設入居者生活介護①</v>
      </c>
      <c r="AK30" s="372" t="str">
        <f>VLOOKUP('別紙様式2-3（個表）'!$G30,【参考】数式用!$P$4:$W$54,8, FALSE)</f>
        <v>介護予防_特定施設入居者生活介護②</v>
      </c>
      <c r="AL30" s="372" t="str">
        <f>VLOOKUP('別紙様式2-3（個表）'!$G30,【参考】数式用!$P$4:$AD$54,15, FALSE)</f>
        <v>介護予防_特定施設入居者生活介護③</v>
      </c>
      <c r="AM30" s="372" t="str">
        <f t="shared" si="1"/>
        <v>○</v>
      </c>
      <c r="AN30" s="372" t="str">
        <f t="shared" si="2"/>
        <v>○</v>
      </c>
      <c r="AO30" s="372" t="str">
        <f t="shared" si="3"/>
        <v>○○○</v>
      </c>
      <c r="AP30" s="372" t="str">
        <f>IF(G30="", "", VLOOKUP(G30,【参考】数式用!$A$4:$M$54,13,FALSE))</f>
        <v>加算対象</v>
      </c>
      <c r="AQ30" s="46" t="str">
        <f t="shared" si="4"/>
        <v>―</v>
      </c>
    </row>
    <row r="31" spans="1:43" ht="45" hidden="1" customHeight="1">
      <c r="A31" s="114">
        <f t="shared" si="6"/>
        <v>17</v>
      </c>
      <c r="B31" s="115" t="str">
        <f>IF(基本情報入力シート!B74="","",基本情報入力シート!B74)</f>
        <v>2300000010</v>
      </c>
      <c r="C31" s="116" t="str">
        <f>IF(基本情報入力シート!L74="","",基本情報入力シート!L74)</f>
        <v>大治町</v>
      </c>
      <c r="D31" s="116" t="str">
        <f>IF(基本情報入力シート!Q74="","",基本情報入力シート!Q74)</f>
        <v>愛知県</v>
      </c>
      <c r="E31" s="116" t="str">
        <f>IF(基本情報入力シート!V74="","",基本情報入力シート!V74)</f>
        <v>大治町</v>
      </c>
      <c r="F31" s="116" t="str">
        <f>IF(基本情報入力シート!W74="","",基本情報入力シート!W74)</f>
        <v>地域密着型特定施設入居者生活介護　○○</v>
      </c>
      <c r="G31" s="116" t="str">
        <f>IF(基本情報入力シート!Z74="","",基本情報入力シート!Z74)</f>
        <v>地域密着型特定施設入居者生活介護</v>
      </c>
      <c r="H31" s="223">
        <f>IF(基本情報入力シート!AD74="","",基本情報入力シート!AD74)</f>
        <v>1000000</v>
      </c>
      <c r="I31" s="362">
        <f>IF(基本情報入力シート!AE74="","",基本情報入力シート!AE74)</f>
        <v>10.27</v>
      </c>
      <c r="J31" s="487" t="s">
        <v>1926</v>
      </c>
      <c r="K31" s="491" t="s">
        <v>1932</v>
      </c>
      <c r="L31" s="490" t="s">
        <v>2119</v>
      </c>
      <c r="M31" s="363" t="str">
        <f>IF(G31="", "", VLOOKUP(AO31,【参考】数式用!$AZ$3:$BA$6, 2, FALSE))</f>
        <v>①＋②＋③</v>
      </c>
      <c r="N31" s="364">
        <f>IF(G31="","",VLOOKUP(G31,【参考】数式用!$A$4:$L$54,MATCH('別紙様式2-3（個表）'!M31,【参考】数式用!$J$3:$L$3,0)+9,FALSE))</f>
        <v>0.21000000000000002</v>
      </c>
      <c r="O31" s="496" t="s">
        <v>2396</v>
      </c>
      <c r="P31" s="365">
        <f t="shared" si="5"/>
        <v>2156700</v>
      </c>
      <c r="Q31" s="273">
        <f>IFERROR(IF(P31="未入力あり","",ROUNDDOWN(ROUNDDOWN($H31*$I31,0)*VLOOKUP($G31,【参考】数式用!$A$4:$E$54,3, FALSE),0)),"")</f>
        <v>1355640</v>
      </c>
      <c r="R31" s="273">
        <f>IF(AM31="×", 0,IF(P31="未入力あり","",ROUNDDOWN(ROUNDDOWN($H31*$I31,0)*VLOOKUP($G31,【参考】数式用!$A$4:$E$54,4,FALSE),0)))</f>
        <v>431340</v>
      </c>
      <c r="S31" s="366">
        <f>IF(AN31="×", 0,IF(P31="未入力あり","",ROUNDDOWN(ROUNDDOWN($H31*$I31,0)*VLOOKUP($G31,【参考】数式用!$A$4:$E$54,5, FALSE),0)))</f>
        <v>369720</v>
      </c>
      <c r="T31" s="369" t="s">
        <v>3907</v>
      </c>
      <c r="U31" s="370"/>
      <c r="V31" s="33"/>
      <c r="W31" s="641"/>
      <c r="X31" s="641"/>
      <c r="Y31" s="641"/>
      <c r="Z31" s="641"/>
      <c r="AA31" s="641"/>
      <c r="AB31" s="641"/>
      <c r="AC31" s="641"/>
      <c r="AD31" s="641"/>
      <c r="AE31" s="641"/>
      <c r="AF31" s="641"/>
      <c r="AG31" s="641"/>
      <c r="AI31" s="373" t="str">
        <f t="shared" si="0"/>
        <v/>
      </c>
      <c r="AJ31" s="372" t="str">
        <f>VLOOKUP('別紙様式2-3（個表）'!$G31,【参考】数式用!$P$4:$Q$54,2, FALSE)</f>
        <v>地域密着型特定施設入居者生活介護①</v>
      </c>
      <c r="AK31" s="372" t="str">
        <f>VLOOKUP('別紙様式2-3（個表）'!$G31,【参考】数式用!$P$4:$W$54,8, FALSE)</f>
        <v>地域密着型特定施設入居者生活介護②</v>
      </c>
      <c r="AL31" s="372" t="str">
        <f>VLOOKUP('別紙様式2-3（個表）'!$G31,【参考】数式用!$P$4:$AD$54,15, FALSE)</f>
        <v>地域密着型特定施設入居者生活介護③</v>
      </c>
      <c r="AM31" s="372" t="str">
        <f t="shared" si="1"/>
        <v>○</v>
      </c>
      <c r="AN31" s="372" t="str">
        <f t="shared" si="2"/>
        <v>○</v>
      </c>
      <c r="AO31" s="372" t="str">
        <f t="shared" si="3"/>
        <v>○○○</v>
      </c>
      <c r="AP31" s="372" t="str">
        <f>IF(G31="", "", VLOOKUP(G31,【参考】数式用!$A$4:$M$54,13,FALSE))</f>
        <v>加算対象</v>
      </c>
      <c r="AQ31" s="46" t="str">
        <f t="shared" si="4"/>
        <v>―</v>
      </c>
    </row>
    <row r="32" spans="1:43" ht="45" hidden="1" customHeight="1">
      <c r="A32" s="114">
        <f t="shared" si="6"/>
        <v>18</v>
      </c>
      <c r="B32" s="115" t="str">
        <f>IF(基本情報入力シート!B75="","",基本情報入力シート!B75)</f>
        <v>2300000010</v>
      </c>
      <c r="C32" s="116" t="str">
        <f>IF(基本情報入力シート!L75="","",基本情報入力シート!L75)</f>
        <v>大治町</v>
      </c>
      <c r="D32" s="116" t="str">
        <f>IF(基本情報入力シート!Q75="","",基本情報入力シート!Q75)</f>
        <v>愛知県</v>
      </c>
      <c r="E32" s="116" t="str">
        <f>IF(基本情報入力シート!V75="","",基本情報入力シート!V75)</f>
        <v>大治町</v>
      </c>
      <c r="F32" s="116" t="str">
        <f>IF(基本情報入力シート!W75="","",基本情報入力シート!W75)</f>
        <v>地域密着型特定施設入居者生活介護　○○</v>
      </c>
      <c r="G32" s="116" t="str">
        <f>IF(基本情報入力シート!Z75="","",基本情報入力シート!Z75)</f>
        <v>地域密着型特定施設入居者生活介護（短期利用型）</v>
      </c>
      <c r="H32" s="223">
        <f>IF(基本情報入力シート!AD75="","",基本情報入力シート!AD75)</f>
        <v>1000000</v>
      </c>
      <c r="I32" s="362">
        <f>IF(基本情報入力シート!AE75="","",基本情報入力シート!AE75)</f>
        <v>10.27</v>
      </c>
      <c r="J32" s="487" t="s">
        <v>1926</v>
      </c>
      <c r="K32" s="491" t="s">
        <v>1932</v>
      </c>
      <c r="L32" s="490" t="s">
        <v>2119</v>
      </c>
      <c r="M32" s="363" t="str">
        <f>IF(G32="", "", VLOOKUP(AO32,【参考】数式用!$AZ$3:$BA$6, 2, FALSE))</f>
        <v>①＋②＋③</v>
      </c>
      <c r="N32" s="364">
        <f>IF(G32="","",VLOOKUP(G32,【参考】数式用!$A$4:$L$54,MATCH('別紙様式2-3（個表）'!M32,【参考】数式用!$J$3:$L$3,0)+9,FALSE))</f>
        <v>0.21000000000000002</v>
      </c>
      <c r="O32" s="497" t="s">
        <v>2396</v>
      </c>
      <c r="P32" s="365">
        <f t="shared" si="5"/>
        <v>2156700</v>
      </c>
      <c r="Q32" s="273">
        <f>IFERROR(IF(P32="未入力あり","",ROUNDDOWN(ROUNDDOWN($H32*$I32,0)*VLOOKUP($G32,【参考】数式用!$A$4:$E$54,3, FALSE),0)),"")</f>
        <v>1355640</v>
      </c>
      <c r="R32" s="273">
        <f>IF(AM32="×", 0,IF(P32="未入力あり","",ROUNDDOWN(ROUNDDOWN($H32*$I32,0)*VLOOKUP($G32,【参考】数式用!$A$4:$E$54,4,FALSE),0)))</f>
        <v>431340</v>
      </c>
      <c r="S32" s="366">
        <f>IF(AN32="×", 0,IF(P32="未入力あり","",ROUNDDOWN(ROUNDDOWN($H32*$I32,0)*VLOOKUP($G32,【参考】数式用!$A$4:$E$54,5, FALSE),0)))</f>
        <v>369720</v>
      </c>
      <c r="T32" s="369" t="s">
        <v>3907</v>
      </c>
      <c r="U32" s="370"/>
      <c r="V32" s="33"/>
      <c r="W32" s="641"/>
      <c r="X32" s="641"/>
      <c r="Y32" s="641"/>
      <c r="Z32" s="641"/>
      <c r="AA32" s="641"/>
      <c r="AB32" s="641"/>
      <c r="AC32" s="641"/>
      <c r="AD32" s="641"/>
      <c r="AE32" s="641"/>
      <c r="AF32" s="641"/>
      <c r="AG32" s="641"/>
      <c r="AI32" s="373" t="str">
        <f t="shared" si="0"/>
        <v/>
      </c>
      <c r="AJ32" s="372" t="str">
        <f>VLOOKUP('別紙様式2-3（個表）'!$G32,【参考】数式用!$P$4:$Q$54,2, FALSE)</f>
        <v>地域密着型特定施設入居者生活介護_短期利用型①</v>
      </c>
      <c r="AK32" s="372" t="str">
        <f>VLOOKUP('別紙様式2-3（個表）'!$G32,【参考】数式用!$P$4:$W$54,8, FALSE)</f>
        <v>地域密着型特定施設入居者生活介護_短期利用型②</v>
      </c>
      <c r="AL32" s="372" t="str">
        <f>VLOOKUP('別紙様式2-3（個表）'!$G32,【参考】数式用!$P$4:$AD$54,15, FALSE)</f>
        <v>地域密着型特定施設入居者生活介護_短期利用型③</v>
      </c>
      <c r="AM32" s="372" t="str">
        <f t="shared" si="1"/>
        <v>○</v>
      </c>
      <c r="AN32" s="372" t="str">
        <f t="shared" si="2"/>
        <v>○</v>
      </c>
      <c r="AO32" s="372" t="str">
        <f t="shared" si="3"/>
        <v>○○○</v>
      </c>
      <c r="AP32" s="372" t="str">
        <f>IF(G32="", "", VLOOKUP(G32,【参考】数式用!$A$4:$M$54,13,FALSE))</f>
        <v>加算対象</v>
      </c>
      <c r="AQ32" s="46" t="str">
        <f t="shared" si="4"/>
        <v>―</v>
      </c>
    </row>
    <row r="33" spans="1:43" ht="45" hidden="1" customHeight="1">
      <c r="A33" s="114">
        <f t="shared" si="6"/>
        <v>19</v>
      </c>
      <c r="B33" s="115" t="str">
        <f>IF(基本情報入力シート!B76="","",基本情報入力シート!B76)</f>
        <v>2300000011</v>
      </c>
      <c r="C33" s="116" t="str">
        <f>IF(基本情報入力シート!L76="","",基本情報入力シート!L76)</f>
        <v>岩倉市</v>
      </c>
      <c r="D33" s="116" t="str">
        <f>IF(基本情報入力シート!Q76="","",基本情報入力シート!Q76)</f>
        <v>愛知県</v>
      </c>
      <c r="E33" s="116" t="str">
        <f>IF(基本情報入力シート!V76="","",基本情報入力シート!V76)</f>
        <v>岩倉市</v>
      </c>
      <c r="F33" s="116" t="str">
        <f>IF(基本情報入力シート!W76="","",基本情報入力シート!W76)</f>
        <v>認知症対応型通所介護　○○</v>
      </c>
      <c r="G33" s="116" t="str">
        <f>IF(基本情報入力シート!Z76="","",基本情報入力シート!Z76)</f>
        <v>認知症対応型通所介護</v>
      </c>
      <c r="H33" s="223">
        <f>IF(基本情報入力シート!AD76="","",基本情報入力シート!AD76)</f>
        <v>1000000</v>
      </c>
      <c r="I33" s="362">
        <f>IF(基本情報入力シート!AE76="","",基本情報入力シート!AE76)</f>
        <v>10.33</v>
      </c>
      <c r="J33" s="487" t="s">
        <v>1926</v>
      </c>
      <c r="K33" s="490" t="s">
        <v>1931</v>
      </c>
      <c r="L33" s="490" t="s">
        <v>2119</v>
      </c>
      <c r="M33" s="363" t="str">
        <f>IF(G33="", "", VLOOKUP(AO33,【参考】数式用!$AZ$3:$BA$6, 2, FALSE))</f>
        <v>①＋②＋③</v>
      </c>
      <c r="N33" s="364">
        <f>IF(G33="","",VLOOKUP(G33,【参考】数式用!$A$4:$L$54,MATCH('別紙様式2-3（個表）'!M33,【参考】数式用!$J$3:$L$3,0)+9,FALSE))</f>
        <v>0.34799999999999998</v>
      </c>
      <c r="O33" s="497" t="s">
        <v>2396</v>
      </c>
      <c r="P33" s="365">
        <f t="shared" si="5"/>
        <v>3594840</v>
      </c>
      <c r="Q33" s="273">
        <f>IFERROR(IF(P33="未入力あり","",ROUNDDOWN(ROUNDDOWN($H33*$I33,0)*VLOOKUP($G33,【参考】数式用!$A$4:$E$54,3, FALSE),0)),"")</f>
        <v>2231280</v>
      </c>
      <c r="R33" s="273">
        <f>IF(AM33="×", 0,IF(P33="未入力あり","",ROUNDDOWN(ROUNDDOWN($H33*$I33,0)*VLOOKUP($G33,【参考】数式用!$A$4:$E$54,4,FALSE),0)))</f>
        <v>743760</v>
      </c>
      <c r="S33" s="366">
        <f>IF(AN33="×", 0,IF(P33="未入力あり","",ROUNDDOWN(ROUNDDOWN($H33*$I33,0)*VLOOKUP($G33,【参考】数式用!$A$4:$E$54,5, FALSE),0)))</f>
        <v>619800</v>
      </c>
      <c r="T33" s="369" t="s">
        <v>3907</v>
      </c>
      <c r="U33" s="370"/>
      <c r="V33" s="33"/>
      <c r="W33" s="641"/>
      <c r="X33" s="641"/>
      <c r="Y33" s="641"/>
      <c r="Z33" s="641"/>
      <c r="AA33" s="641"/>
      <c r="AB33" s="641"/>
      <c r="AC33" s="641"/>
      <c r="AD33" s="641"/>
      <c r="AE33" s="641"/>
      <c r="AF33" s="641"/>
      <c r="AG33" s="641"/>
      <c r="AI33" s="373" t="str">
        <f t="shared" si="0"/>
        <v/>
      </c>
      <c r="AJ33" s="372" t="str">
        <f>VLOOKUP('別紙様式2-3（個表）'!$G33,【参考】数式用!$P$4:$Q$54,2, FALSE)</f>
        <v>認知症対応型通所介護①</v>
      </c>
      <c r="AK33" s="372" t="str">
        <f>VLOOKUP('別紙様式2-3（個表）'!$G33,【参考】数式用!$P$4:$W$54,8, FALSE)</f>
        <v>認知症対応型通所介護②</v>
      </c>
      <c r="AL33" s="372" t="str">
        <f>VLOOKUP('別紙様式2-3（個表）'!$G33,【参考】数式用!$P$4:$AD$54,15, FALSE)</f>
        <v>認知症対応型通所介護③</v>
      </c>
      <c r="AM33" s="372" t="str">
        <f t="shared" si="1"/>
        <v>○</v>
      </c>
      <c r="AN33" s="372" t="str">
        <f t="shared" si="2"/>
        <v>○</v>
      </c>
      <c r="AO33" s="372" t="str">
        <f t="shared" si="3"/>
        <v>○○○</v>
      </c>
      <c r="AP33" s="372" t="str">
        <f>IF(G33="", "", VLOOKUP(G33,【参考】数式用!$A$4:$M$54,13,FALSE))</f>
        <v>加算対象</v>
      </c>
      <c r="AQ33" s="46" t="str">
        <f t="shared" si="4"/>
        <v>―</v>
      </c>
    </row>
    <row r="34" spans="1:43" ht="45" hidden="1" customHeight="1">
      <c r="A34" s="114">
        <f t="shared" si="6"/>
        <v>20</v>
      </c>
      <c r="B34" s="115" t="str">
        <f>IF(基本情報入力シート!B77="","",基本情報入力シート!B77)</f>
        <v>2300000011</v>
      </c>
      <c r="C34" s="116" t="str">
        <f>IF(基本情報入力シート!L77="","",基本情報入力シート!L77)</f>
        <v>岩倉市</v>
      </c>
      <c r="D34" s="116" t="str">
        <f>IF(基本情報入力シート!Q77="","",基本情報入力シート!Q77)</f>
        <v>愛知県</v>
      </c>
      <c r="E34" s="116" t="str">
        <f>IF(基本情報入力シート!V77="","",基本情報入力シート!V77)</f>
        <v>岩倉市</v>
      </c>
      <c r="F34" s="116" t="str">
        <f>IF(基本情報入力シート!W77="","",基本情報入力シート!W77)</f>
        <v>認知症対応型通所介護　○○</v>
      </c>
      <c r="G34" s="116" t="str">
        <f>IF(基本情報入力シート!Z77="","",基本情報入力シート!Z77)</f>
        <v>介護予防認知症対応型通所介護</v>
      </c>
      <c r="H34" s="223">
        <f>IF(基本情報入力シート!AD77="","",基本情報入力シート!AD77)</f>
        <v>1000000</v>
      </c>
      <c r="I34" s="362">
        <f>IF(基本情報入力シート!AE77="","",基本情報入力シート!AE77)</f>
        <v>10.33</v>
      </c>
      <c r="J34" s="487" t="s">
        <v>1926</v>
      </c>
      <c r="K34" s="490" t="s">
        <v>1931</v>
      </c>
      <c r="L34" s="490" t="s">
        <v>2119</v>
      </c>
      <c r="M34" s="363" t="str">
        <f>IF(G34="", "", VLOOKUP(AO34,【参考】数式用!$AZ$3:$BA$6, 2, FALSE))</f>
        <v>①＋②＋③</v>
      </c>
      <c r="N34" s="364">
        <f>IF(G34="","",VLOOKUP(G34,【参考】数式用!$A$4:$L$54,MATCH('別紙様式2-3（個表）'!M34,【参考】数式用!$J$3:$L$3,0)+9,FALSE))</f>
        <v>0.34799999999999998</v>
      </c>
      <c r="O34" s="496" t="s">
        <v>2396</v>
      </c>
      <c r="P34" s="365">
        <f t="shared" si="5"/>
        <v>3594840</v>
      </c>
      <c r="Q34" s="273">
        <f>IFERROR(IF(P34="未入力あり","",ROUNDDOWN(ROUNDDOWN($H34*$I34,0)*VLOOKUP($G34,【参考】数式用!$A$4:$E$54,3, FALSE),0)),"")</f>
        <v>2231280</v>
      </c>
      <c r="R34" s="273">
        <f>IF(AM34="×", 0,IF(P34="未入力あり","",ROUNDDOWN(ROUNDDOWN($H34*$I34,0)*VLOOKUP($G34,【参考】数式用!$A$4:$E$54,4,FALSE),0)))</f>
        <v>743760</v>
      </c>
      <c r="S34" s="366">
        <f>IF(AN34="×", 0,IF(P34="未入力あり","",ROUNDDOWN(ROUNDDOWN($H34*$I34,0)*VLOOKUP($G34,【参考】数式用!$A$4:$E$54,5, FALSE),0)))</f>
        <v>619800</v>
      </c>
      <c r="T34" s="369" t="s">
        <v>3907</v>
      </c>
      <c r="U34" s="370"/>
      <c r="V34" s="33"/>
      <c r="W34" s="641"/>
      <c r="X34" s="641"/>
      <c r="Y34" s="641"/>
      <c r="Z34" s="641"/>
      <c r="AA34" s="641"/>
      <c r="AB34" s="641"/>
      <c r="AC34" s="641"/>
      <c r="AD34" s="641"/>
      <c r="AE34" s="641"/>
      <c r="AF34" s="641"/>
      <c r="AG34" s="641"/>
      <c r="AI34" s="373" t="str">
        <f t="shared" si="0"/>
        <v/>
      </c>
      <c r="AJ34" s="372" t="str">
        <f>VLOOKUP('別紙様式2-3（個表）'!$G34,【参考】数式用!$P$4:$Q$54,2, FALSE)</f>
        <v>介護予防_認知症対応型通所介護①</v>
      </c>
      <c r="AK34" s="372" t="str">
        <f>VLOOKUP('別紙様式2-3（個表）'!$G34,【参考】数式用!$P$4:$W$54,8, FALSE)</f>
        <v>介護予防_認知症対応型通所介護②</v>
      </c>
      <c r="AL34" s="372" t="str">
        <f>VLOOKUP('別紙様式2-3（個表）'!$G34,【参考】数式用!$P$4:$AD$54,15, FALSE)</f>
        <v>介護予防_認知症対応型通所介護③</v>
      </c>
      <c r="AM34" s="372" t="str">
        <f t="shared" si="1"/>
        <v>○</v>
      </c>
      <c r="AN34" s="372" t="str">
        <f t="shared" si="2"/>
        <v>○</v>
      </c>
      <c r="AO34" s="372" t="str">
        <f t="shared" si="3"/>
        <v>○○○</v>
      </c>
      <c r="AP34" s="372" t="str">
        <f>IF(G34="", "", VLOOKUP(G34,【参考】数式用!$A$4:$M$54,13,FALSE))</f>
        <v>加算対象</v>
      </c>
      <c r="AQ34" s="46" t="str">
        <f t="shared" si="4"/>
        <v>―</v>
      </c>
    </row>
    <row r="35" spans="1:43" ht="45" hidden="1" customHeight="1">
      <c r="A35" s="114">
        <f t="shared" si="6"/>
        <v>21</v>
      </c>
      <c r="B35" s="115" t="str">
        <f>IF(基本情報入力シート!B78="","",基本情報入力シート!B78)</f>
        <v>2300000012</v>
      </c>
      <c r="C35" s="116" t="str">
        <f>IF(基本情報入力シート!L78="","",基本情報入力シート!L78)</f>
        <v>稲沢市</v>
      </c>
      <c r="D35" s="116" t="str">
        <f>IF(基本情報入力シート!Q78="","",基本情報入力シート!Q78)</f>
        <v>愛知県</v>
      </c>
      <c r="E35" s="116" t="str">
        <f>IF(基本情報入力シート!V78="","",基本情報入力シート!V78)</f>
        <v>稲沢市</v>
      </c>
      <c r="F35" s="116" t="str">
        <f>IF(基本情報入力シート!W78="","",基本情報入力シート!W78)</f>
        <v>小規模多機能型居宅介護　○○</v>
      </c>
      <c r="G35" s="116" t="str">
        <f>IF(基本情報入力シート!Z78="","",基本情報入力シート!Z78)</f>
        <v>小規模多機能型居宅介護</v>
      </c>
      <c r="H35" s="223">
        <f>IF(基本情報入力シート!AD78="","",基本情報入力シート!AD78)</f>
        <v>1000000</v>
      </c>
      <c r="I35" s="362">
        <f>IF(基本情報入力シート!AE78="","",基本情報入力シート!AE78)</f>
        <v>10.33</v>
      </c>
      <c r="J35" s="487" t="s">
        <v>1926</v>
      </c>
      <c r="K35" s="490" t="s">
        <v>1931</v>
      </c>
      <c r="L35" s="490" t="s">
        <v>2119</v>
      </c>
      <c r="M35" s="363" t="str">
        <f>IF(G35="", "", VLOOKUP(AO35,【参考】数式用!$AZ$3:$BA$6, 2, FALSE))</f>
        <v>①＋②＋③</v>
      </c>
      <c r="N35" s="364">
        <f>IF(G35="","",VLOOKUP(G35,【参考】数式用!$A$4:$L$54,MATCH('別紙様式2-3（個表）'!M35,【参考】数式用!$J$3:$L$3,0)+9,FALSE))</f>
        <v>0.24</v>
      </c>
      <c r="O35" s="497" t="s">
        <v>2396</v>
      </c>
      <c r="P35" s="365">
        <f t="shared" si="5"/>
        <v>2479200</v>
      </c>
      <c r="Q35" s="273">
        <f>IFERROR(IF(P35="未入力あり","",ROUNDDOWN(ROUNDDOWN($H35*$I35,0)*VLOOKUP($G35,【参考】数式用!$A$4:$E$54,3, FALSE),0)),"")</f>
        <v>1425540</v>
      </c>
      <c r="R35" s="273">
        <f>IF(AM35="×", 0,IF(P35="未入力あり","",ROUNDDOWN(ROUNDDOWN($H35*$I35,0)*VLOOKUP($G35,【参考】数式用!$A$4:$E$54,4,FALSE),0)))</f>
        <v>557820</v>
      </c>
      <c r="S35" s="366">
        <f>IF(AN35="×", 0,IF(P35="未入力あり","",ROUNDDOWN(ROUNDDOWN($H35*$I35,0)*VLOOKUP($G35,【参考】数式用!$A$4:$E$54,5, FALSE),0)))</f>
        <v>495840</v>
      </c>
      <c r="T35" s="369" t="s">
        <v>3907</v>
      </c>
      <c r="U35" s="370"/>
      <c r="V35" s="33"/>
      <c r="W35" s="641"/>
      <c r="X35" s="641"/>
      <c r="Y35" s="641"/>
      <c r="Z35" s="641"/>
      <c r="AA35" s="641"/>
      <c r="AB35" s="641"/>
      <c r="AC35" s="641"/>
      <c r="AD35" s="641"/>
      <c r="AE35" s="641"/>
      <c r="AF35" s="641"/>
      <c r="AG35" s="641"/>
      <c r="AI35" s="373" t="str">
        <f t="shared" si="0"/>
        <v/>
      </c>
      <c r="AJ35" s="372" t="str">
        <f>VLOOKUP('別紙様式2-3（個表）'!$G35,【参考】数式用!$P$4:$Q$54,2, FALSE)</f>
        <v>小規模多機能型居宅介護①</v>
      </c>
      <c r="AK35" s="372" t="str">
        <f>VLOOKUP('別紙様式2-3（個表）'!$G35,【参考】数式用!$P$4:$W$54,8, FALSE)</f>
        <v>小規模多機能型居宅介護②</v>
      </c>
      <c r="AL35" s="372" t="str">
        <f>VLOOKUP('別紙様式2-3（個表）'!$G35,【参考】数式用!$P$4:$AD$54,15, FALSE)</f>
        <v>小規模多機能型居宅介護③</v>
      </c>
      <c r="AM35" s="372" t="str">
        <f t="shared" si="1"/>
        <v>○</v>
      </c>
      <c r="AN35" s="372" t="str">
        <f t="shared" si="2"/>
        <v>○</v>
      </c>
      <c r="AO35" s="372" t="str">
        <f t="shared" si="3"/>
        <v>○○○</v>
      </c>
      <c r="AP35" s="372" t="str">
        <f>IF(G35="", "", VLOOKUP(G35,【参考】数式用!$A$4:$M$54,13,FALSE))</f>
        <v>加算対象</v>
      </c>
      <c r="AQ35" s="46" t="str">
        <f t="shared" si="4"/>
        <v>―</v>
      </c>
    </row>
    <row r="36" spans="1:43" ht="45" hidden="1" customHeight="1">
      <c r="A36" s="114">
        <f t="shared" si="6"/>
        <v>22</v>
      </c>
      <c r="B36" s="115" t="str">
        <f>IF(基本情報入力シート!B79="","",基本情報入力シート!B79)</f>
        <v>2300000013</v>
      </c>
      <c r="C36" s="116" t="str">
        <f>IF(基本情報入力シート!L79="","",基本情報入力シート!L79)</f>
        <v>稲沢市</v>
      </c>
      <c r="D36" s="116" t="str">
        <f>IF(基本情報入力シート!Q79="","",基本情報入力シート!Q79)</f>
        <v>愛知県</v>
      </c>
      <c r="E36" s="116" t="str">
        <f>IF(基本情報入力シート!V79="","",基本情報入力シート!V79)</f>
        <v>稲沢市</v>
      </c>
      <c r="F36" s="116" t="str">
        <f>IF(基本情報入力シート!W79="","",基本情報入力シート!W79)</f>
        <v>小規模多機能型居宅介護　○○</v>
      </c>
      <c r="G36" s="116" t="str">
        <f>IF(基本情報入力シート!Z79="","",基本情報入力シート!Z79)</f>
        <v>小規模多機能型居宅介護（短期利用型）</v>
      </c>
      <c r="H36" s="223">
        <f>IF(基本情報入力シート!AD79="","",基本情報入力シート!AD79)</f>
        <v>1000000</v>
      </c>
      <c r="I36" s="362">
        <f>IF(基本情報入力シート!AE79="","",基本情報入力シート!AE79)</f>
        <v>10.33</v>
      </c>
      <c r="J36" s="487" t="s">
        <v>1926</v>
      </c>
      <c r="K36" s="490" t="s">
        <v>1931</v>
      </c>
      <c r="L36" s="490" t="s">
        <v>2119</v>
      </c>
      <c r="M36" s="363" t="str">
        <f>IF(G36="", "", VLOOKUP(AO36,【参考】数式用!$AZ$3:$BA$6, 2, FALSE))</f>
        <v>①＋②＋③</v>
      </c>
      <c r="N36" s="364">
        <f>IF(G36="","",VLOOKUP(G36,【参考】数式用!$A$4:$L$54,MATCH('別紙様式2-3（個表）'!M36,【参考】数式用!$J$3:$L$3,0)+9,FALSE))</f>
        <v>0.24</v>
      </c>
      <c r="O36" s="497" t="s">
        <v>2396</v>
      </c>
      <c r="P36" s="365">
        <f t="shared" si="5"/>
        <v>2479200</v>
      </c>
      <c r="Q36" s="273">
        <f>IFERROR(IF(P36="未入力あり","",ROUNDDOWN(ROUNDDOWN($H36*$I36,0)*VLOOKUP($G36,【参考】数式用!$A$4:$E$54,3, FALSE),0)),"")</f>
        <v>1425540</v>
      </c>
      <c r="R36" s="273">
        <f>IF(AM36="×", 0,IF(P36="未入力あり","",ROUNDDOWN(ROUNDDOWN($H36*$I36,0)*VLOOKUP($G36,【参考】数式用!$A$4:$E$54,4,FALSE),0)))</f>
        <v>557820</v>
      </c>
      <c r="S36" s="366">
        <f>IF(AN36="×", 0,IF(P36="未入力あり","",ROUNDDOWN(ROUNDDOWN($H36*$I36,0)*VLOOKUP($G36,【参考】数式用!$A$4:$E$54,5, FALSE),0)))</f>
        <v>495840</v>
      </c>
      <c r="T36" s="369" t="s">
        <v>3907</v>
      </c>
      <c r="U36" s="370"/>
      <c r="V36" s="33"/>
      <c r="W36" s="641"/>
      <c r="X36" s="641"/>
      <c r="Y36" s="641"/>
      <c r="Z36" s="641"/>
      <c r="AA36" s="641"/>
      <c r="AB36" s="641"/>
      <c r="AC36" s="641"/>
      <c r="AD36" s="641"/>
      <c r="AE36" s="641"/>
      <c r="AF36" s="641"/>
      <c r="AG36" s="641"/>
      <c r="AI36" s="373" t="str">
        <f t="shared" si="0"/>
        <v/>
      </c>
      <c r="AJ36" s="372" t="str">
        <f>VLOOKUP('別紙様式2-3（個表）'!$G36,【参考】数式用!$P$4:$Q$54,2, FALSE)</f>
        <v>小規模多機能型居宅介護_短期利用型①</v>
      </c>
      <c r="AK36" s="372" t="str">
        <f>VLOOKUP('別紙様式2-3（個表）'!$G36,【参考】数式用!$P$4:$W$54,8, FALSE)</f>
        <v>小規模多機能型居宅介護_短期利用型②</v>
      </c>
      <c r="AL36" s="372" t="str">
        <f>VLOOKUP('別紙様式2-3（個表）'!$G36,【参考】数式用!$P$4:$AD$54,15, FALSE)</f>
        <v>小規模多機能型居宅介護_短期利用型③</v>
      </c>
      <c r="AM36" s="372" t="str">
        <f t="shared" si="1"/>
        <v>○</v>
      </c>
      <c r="AN36" s="372" t="str">
        <f t="shared" si="2"/>
        <v>○</v>
      </c>
      <c r="AO36" s="372" t="str">
        <f t="shared" si="3"/>
        <v>○○○</v>
      </c>
      <c r="AP36" s="372" t="str">
        <f>IF(G36="", "", VLOOKUP(G36,【参考】数式用!$A$4:$M$54,13,FALSE))</f>
        <v>加算対象</v>
      </c>
      <c r="AQ36" s="46" t="str">
        <f t="shared" si="4"/>
        <v>―</v>
      </c>
    </row>
    <row r="37" spans="1:43" ht="45" hidden="1" customHeight="1">
      <c r="A37" s="114">
        <f t="shared" si="6"/>
        <v>23</v>
      </c>
      <c r="B37" s="115" t="str">
        <f>IF(基本情報入力シート!B80="","",基本情報入力シート!B80)</f>
        <v>2300000013</v>
      </c>
      <c r="C37" s="116" t="str">
        <f>IF(基本情報入力シート!L80="","",基本情報入力シート!L80)</f>
        <v>稲沢市</v>
      </c>
      <c r="D37" s="116" t="str">
        <f>IF(基本情報入力シート!Q80="","",基本情報入力シート!Q80)</f>
        <v>愛知県</v>
      </c>
      <c r="E37" s="116" t="str">
        <f>IF(基本情報入力シート!V80="","",基本情報入力シート!V80)</f>
        <v>稲沢市</v>
      </c>
      <c r="F37" s="116" t="str">
        <f>IF(基本情報入力シート!W80="","",基本情報入力シート!W80)</f>
        <v>小規模多機能型居宅介護　○○</v>
      </c>
      <c r="G37" s="116" t="str">
        <f>IF(基本情報入力シート!Z80="","",基本情報入力シート!Z80)</f>
        <v>介護予防小規模多機能型居宅介護</v>
      </c>
      <c r="H37" s="223">
        <f>IF(基本情報入力シート!AD80="","",基本情報入力シート!AD80)</f>
        <v>1000000</v>
      </c>
      <c r="I37" s="362">
        <f>IF(基本情報入力シート!AE80="","",基本情報入力シート!AE80)</f>
        <v>10.33</v>
      </c>
      <c r="J37" s="487" t="s">
        <v>1926</v>
      </c>
      <c r="K37" s="491" t="s">
        <v>1931</v>
      </c>
      <c r="L37" s="490" t="s">
        <v>2119</v>
      </c>
      <c r="M37" s="363" t="str">
        <f>IF(G37="", "", VLOOKUP(AO37,【参考】数式用!$AZ$3:$BA$6, 2, FALSE))</f>
        <v>①＋②＋③</v>
      </c>
      <c r="N37" s="364">
        <f>IF(G37="","",VLOOKUP(G37,【参考】数式用!$A$4:$L$54,MATCH('別紙様式2-3（個表）'!M37,【参考】数式用!$J$3:$L$3,0)+9,FALSE))</f>
        <v>0.24</v>
      </c>
      <c r="O37" s="496" t="s">
        <v>2396</v>
      </c>
      <c r="P37" s="365">
        <f t="shared" si="5"/>
        <v>2479200</v>
      </c>
      <c r="Q37" s="273">
        <f>IFERROR(IF(P37="未入力あり","",ROUNDDOWN(ROUNDDOWN($H37*$I37,0)*VLOOKUP($G37,【参考】数式用!$A$4:$E$54,3, FALSE),0)),"")</f>
        <v>1425540</v>
      </c>
      <c r="R37" s="273">
        <f>IF(AM37="×", 0,IF(P37="未入力あり","",ROUNDDOWN(ROUNDDOWN($H37*$I37,0)*VLOOKUP($G37,【参考】数式用!$A$4:$E$54,4,FALSE),0)))</f>
        <v>557820</v>
      </c>
      <c r="S37" s="366">
        <f>IF(AN37="×", 0,IF(P37="未入力あり","",ROUNDDOWN(ROUNDDOWN($H37*$I37,0)*VLOOKUP($G37,【参考】数式用!$A$4:$E$54,5, FALSE),0)))</f>
        <v>495840</v>
      </c>
      <c r="T37" s="369" t="s">
        <v>3907</v>
      </c>
      <c r="U37" s="370"/>
      <c r="V37" s="33"/>
      <c r="W37" s="641"/>
      <c r="X37" s="641"/>
      <c r="Y37" s="641"/>
      <c r="Z37" s="641"/>
      <c r="AA37" s="641"/>
      <c r="AB37" s="641"/>
      <c r="AC37" s="641"/>
      <c r="AD37" s="641"/>
      <c r="AE37" s="641"/>
      <c r="AF37" s="641"/>
      <c r="AG37" s="641"/>
      <c r="AI37" s="373" t="str">
        <f t="shared" si="0"/>
        <v/>
      </c>
      <c r="AJ37" s="372" t="str">
        <f>VLOOKUP('別紙様式2-3（個表）'!$G37,【参考】数式用!$P$4:$Q$54,2, FALSE)</f>
        <v>介護予防_小規模多機能型居宅介護①</v>
      </c>
      <c r="AK37" s="372" t="str">
        <f>VLOOKUP('別紙様式2-3（個表）'!$G37,【参考】数式用!$P$4:$W$54,8, FALSE)</f>
        <v>介護予防_小規模多機能型居宅介護②</v>
      </c>
      <c r="AL37" s="372" t="str">
        <f>VLOOKUP('別紙様式2-3（個表）'!$G37,【参考】数式用!$P$4:$AD$54,15, FALSE)</f>
        <v>介護予防_小規模多機能型居宅介護③</v>
      </c>
      <c r="AM37" s="372" t="str">
        <f t="shared" si="1"/>
        <v>○</v>
      </c>
      <c r="AN37" s="372" t="str">
        <f t="shared" si="2"/>
        <v>○</v>
      </c>
      <c r="AO37" s="372" t="str">
        <f t="shared" si="3"/>
        <v>○○○</v>
      </c>
      <c r="AP37" s="372" t="str">
        <f>IF(G37="", "", VLOOKUP(G37,【参考】数式用!$A$4:$M$54,13,FALSE))</f>
        <v>加算対象</v>
      </c>
      <c r="AQ37" s="46" t="str">
        <f t="shared" si="4"/>
        <v>―</v>
      </c>
    </row>
    <row r="38" spans="1:43" ht="45" hidden="1" customHeight="1">
      <c r="A38" s="114">
        <f t="shared" si="6"/>
        <v>24</v>
      </c>
      <c r="B38" s="115" t="str">
        <f>IF(基本情報入力シート!B81="","",基本情報入力シート!B81)</f>
        <v>2300000013</v>
      </c>
      <c r="C38" s="116" t="str">
        <f>IF(基本情報入力シート!L81="","",基本情報入力シート!L81)</f>
        <v>稲沢市</v>
      </c>
      <c r="D38" s="116" t="str">
        <f>IF(基本情報入力シート!Q81="","",基本情報入力シート!Q81)</f>
        <v>愛知県</v>
      </c>
      <c r="E38" s="116" t="str">
        <f>IF(基本情報入力シート!V81="","",基本情報入力シート!V81)</f>
        <v>稲沢市</v>
      </c>
      <c r="F38" s="116" t="str">
        <f>IF(基本情報入力シート!W81="","",基本情報入力シート!W81)</f>
        <v>小規模多機能型居宅介護　○○</v>
      </c>
      <c r="G38" s="116" t="str">
        <f>IF(基本情報入力シート!Z81="","",基本情報入力シート!Z81)</f>
        <v>介護予防小規模多機能型居宅介護（短期利用型）</v>
      </c>
      <c r="H38" s="223">
        <f>IF(基本情報入力シート!AD81="","",基本情報入力シート!AD81)</f>
        <v>1000000</v>
      </c>
      <c r="I38" s="362">
        <f>IF(基本情報入力シート!AE81="","",基本情報入力シート!AE81)</f>
        <v>10.33</v>
      </c>
      <c r="J38" s="487" t="s">
        <v>1926</v>
      </c>
      <c r="K38" s="491" t="s">
        <v>1931</v>
      </c>
      <c r="L38" s="490" t="s">
        <v>2119</v>
      </c>
      <c r="M38" s="363" t="str">
        <f>IF(G38="", "", VLOOKUP(AO38,【参考】数式用!$AZ$3:$BA$6, 2, FALSE))</f>
        <v>①＋②＋③</v>
      </c>
      <c r="N38" s="364">
        <f>IF(G38="","",VLOOKUP(G38,【参考】数式用!$A$4:$L$54,MATCH('別紙様式2-3（個表）'!M38,【参考】数式用!$J$3:$L$3,0)+9,FALSE))</f>
        <v>0.24</v>
      </c>
      <c r="O38" s="497" t="s">
        <v>2396</v>
      </c>
      <c r="P38" s="365">
        <f t="shared" si="5"/>
        <v>2479200</v>
      </c>
      <c r="Q38" s="273">
        <f>IFERROR(IF(P38="未入力あり","",ROUNDDOWN(ROUNDDOWN($H38*$I38,0)*VLOOKUP($G38,【参考】数式用!$A$4:$E$54,3, FALSE),0)),"")</f>
        <v>1425540</v>
      </c>
      <c r="R38" s="273">
        <f>IF(AM38="×", 0,IF(P38="未入力あり","",ROUNDDOWN(ROUNDDOWN($H38*$I38,0)*VLOOKUP($G38,【参考】数式用!$A$4:$E$54,4,FALSE),0)))</f>
        <v>557820</v>
      </c>
      <c r="S38" s="366">
        <f>IF(AN38="×", 0,IF(P38="未入力あり","",ROUNDDOWN(ROUNDDOWN($H38*$I38,0)*VLOOKUP($G38,【参考】数式用!$A$4:$E$54,5, FALSE),0)))</f>
        <v>495840</v>
      </c>
      <c r="T38" s="369" t="s">
        <v>3907</v>
      </c>
      <c r="U38" s="370"/>
      <c r="V38" s="33"/>
      <c r="W38" s="641"/>
      <c r="X38" s="641"/>
      <c r="Y38" s="641"/>
      <c r="Z38" s="641"/>
      <c r="AA38" s="641"/>
      <c r="AB38" s="641"/>
      <c r="AC38" s="641"/>
      <c r="AD38" s="641"/>
      <c r="AE38" s="641"/>
      <c r="AF38" s="641"/>
      <c r="AG38" s="641"/>
      <c r="AI38" s="373" t="str">
        <f t="shared" si="0"/>
        <v/>
      </c>
      <c r="AJ38" s="372" t="str">
        <f>VLOOKUP('別紙様式2-3（個表）'!$G38,【参考】数式用!$P$4:$Q$54,2, FALSE)</f>
        <v>介護予防_小規模多機能型居宅介護_短期利用型①</v>
      </c>
      <c r="AK38" s="372" t="str">
        <f>VLOOKUP('別紙様式2-3（個表）'!$G38,【参考】数式用!$P$4:$W$54,8, FALSE)</f>
        <v>介護予防_小規模多機能型居宅介護_短期利用型②</v>
      </c>
      <c r="AL38" s="372" t="str">
        <f>VLOOKUP('別紙様式2-3（個表）'!$G38,【参考】数式用!$P$4:$AD$54,15, FALSE)</f>
        <v>介護予防_小規模多機能型居宅介護_短期利用型③</v>
      </c>
      <c r="AM38" s="372" t="str">
        <f t="shared" si="1"/>
        <v>○</v>
      </c>
      <c r="AN38" s="372" t="str">
        <f t="shared" si="2"/>
        <v>○</v>
      </c>
      <c r="AO38" s="372" t="str">
        <f t="shared" si="3"/>
        <v>○○○</v>
      </c>
      <c r="AP38" s="372" t="str">
        <f>IF(G38="", "", VLOOKUP(G38,【参考】数式用!$A$4:$M$54,13,FALSE))</f>
        <v>加算対象</v>
      </c>
      <c r="AQ38" s="46" t="str">
        <f t="shared" si="4"/>
        <v>―</v>
      </c>
    </row>
    <row r="39" spans="1:43" ht="45" hidden="1" customHeight="1">
      <c r="A39" s="114">
        <f t="shared" si="6"/>
        <v>25</v>
      </c>
      <c r="B39" s="115" t="str">
        <f>IF(基本情報入力シート!B82="","",基本情報入力シート!B82)</f>
        <v>2300000014</v>
      </c>
      <c r="C39" s="116" t="str">
        <f>IF(基本情報入力シート!L82="","",基本情報入力シート!L82)</f>
        <v>長久手市</v>
      </c>
      <c r="D39" s="116" t="str">
        <f>IF(基本情報入力シート!Q82="","",基本情報入力シート!Q82)</f>
        <v>愛知県</v>
      </c>
      <c r="E39" s="116" t="str">
        <f>IF(基本情報入力シート!V82="","",基本情報入力シート!V82)</f>
        <v>長久手市</v>
      </c>
      <c r="F39" s="116" t="str">
        <f>IF(基本情報入力シート!W82="","",基本情報入力シート!W82)</f>
        <v>看護小規模多機能型居宅介護　○○</v>
      </c>
      <c r="G39" s="116" t="str">
        <f>IF(基本情報入力シート!Z82="","",基本情報入力シート!Z82)</f>
        <v>看護小規模多機能型居宅介護</v>
      </c>
      <c r="H39" s="223">
        <f>IF(基本情報入力シート!AD82="","",基本情報入力シート!AD82)</f>
        <v>1000000</v>
      </c>
      <c r="I39" s="362">
        <f>IF(基本情報入力シート!AE82="","",基本情報入力シート!AE82)</f>
        <v>10.33</v>
      </c>
      <c r="J39" s="487" t="s">
        <v>1926</v>
      </c>
      <c r="K39" s="490" t="s">
        <v>1931</v>
      </c>
      <c r="L39" s="490" t="s">
        <v>2119</v>
      </c>
      <c r="M39" s="363" t="str">
        <f>IF(G39="", "", VLOOKUP(AO39,【参考】数式用!$AZ$3:$BA$6, 2, FALSE))</f>
        <v>①＋②＋③</v>
      </c>
      <c r="N39" s="364">
        <f>IF(G39="","",VLOOKUP(G39,【参考】数式用!$A$4:$L$54,MATCH('別紙様式2-3（個表）'!M39,【参考】数式用!$J$3:$L$3,0)+9,FALSE))</f>
        <v>0.18</v>
      </c>
      <c r="O39" s="497" t="s">
        <v>2396</v>
      </c>
      <c r="P39" s="365">
        <f t="shared" si="5"/>
        <v>1859400</v>
      </c>
      <c r="Q39" s="273">
        <f>IFERROR(IF(P39="未入力あり","",ROUNDDOWN(ROUNDDOWN($H39*$I39,0)*VLOOKUP($G39,【参考】数式用!$A$4:$E$54,3, FALSE),0)),"")</f>
        <v>1177620</v>
      </c>
      <c r="R39" s="273">
        <f>IF(AM39="×", 0,IF(P39="未入力あり","",ROUNDDOWN(ROUNDDOWN($H39*$I39,0)*VLOOKUP($G39,【参考】数式用!$A$4:$E$54,4,FALSE),0)))</f>
        <v>371880</v>
      </c>
      <c r="S39" s="366">
        <f>IF(AN39="×", 0,IF(P39="未入力あり","",ROUNDDOWN(ROUNDDOWN($H39*$I39,0)*VLOOKUP($G39,【参考】数式用!$A$4:$E$54,5, FALSE),0)))</f>
        <v>309900</v>
      </c>
      <c r="T39" s="369" t="s">
        <v>3907</v>
      </c>
      <c r="U39" s="370"/>
      <c r="V39" s="33"/>
      <c r="W39" s="641"/>
      <c r="X39" s="641"/>
      <c r="Y39" s="641"/>
      <c r="Z39" s="641"/>
      <c r="AA39" s="641"/>
      <c r="AB39" s="641"/>
      <c r="AC39" s="641"/>
      <c r="AD39" s="641"/>
      <c r="AE39" s="641"/>
      <c r="AF39" s="641"/>
      <c r="AG39" s="641"/>
      <c r="AI39" s="373" t="str">
        <f t="shared" si="0"/>
        <v/>
      </c>
      <c r="AJ39" s="372" t="str">
        <f>VLOOKUP('別紙様式2-3（個表）'!$G39,【参考】数式用!$P$4:$Q$54,2, FALSE)</f>
        <v>看護小規模多機能型居宅介護①</v>
      </c>
      <c r="AK39" s="372" t="str">
        <f>VLOOKUP('別紙様式2-3（個表）'!$G39,【参考】数式用!$P$4:$W$54,8, FALSE)</f>
        <v>看護小規模多機能型居宅介護②</v>
      </c>
      <c r="AL39" s="372" t="str">
        <f>VLOOKUP('別紙様式2-3（個表）'!$G39,【参考】数式用!$P$4:$AD$54,15, FALSE)</f>
        <v>看護小規模多機能型居宅介護③</v>
      </c>
      <c r="AM39" s="372" t="str">
        <f t="shared" si="1"/>
        <v>○</v>
      </c>
      <c r="AN39" s="372" t="str">
        <f t="shared" si="2"/>
        <v>○</v>
      </c>
      <c r="AO39" s="372" t="str">
        <f t="shared" si="3"/>
        <v>○○○</v>
      </c>
      <c r="AP39" s="372" t="str">
        <f>IF(G39="", "", VLOOKUP(G39,【参考】数式用!$A$4:$M$54,13,FALSE))</f>
        <v>加算対象</v>
      </c>
      <c r="AQ39" s="46" t="str">
        <f t="shared" si="4"/>
        <v>―</v>
      </c>
    </row>
    <row r="40" spans="1:43" ht="45" hidden="1" customHeight="1">
      <c r="A40" s="114">
        <f t="shared" si="6"/>
        <v>26</v>
      </c>
      <c r="B40" s="115" t="str">
        <f>IF(基本情報入力シート!B83="","",基本情報入力シート!B83)</f>
        <v>2300000014</v>
      </c>
      <c r="C40" s="116" t="str">
        <f>IF(基本情報入力シート!L83="","",基本情報入力シート!L83)</f>
        <v>長久手市</v>
      </c>
      <c r="D40" s="116" t="str">
        <f>IF(基本情報入力シート!Q83="","",基本情報入力シート!Q83)</f>
        <v>愛知県</v>
      </c>
      <c r="E40" s="116" t="str">
        <f>IF(基本情報入力シート!V83="","",基本情報入力シート!V83)</f>
        <v>長久手市</v>
      </c>
      <c r="F40" s="116" t="str">
        <f>IF(基本情報入力シート!W83="","",基本情報入力シート!W83)</f>
        <v>看護小規模多機能型居宅介護　○○</v>
      </c>
      <c r="G40" s="116" t="str">
        <f>IF(基本情報入力シート!Z83="","",基本情報入力シート!Z83)</f>
        <v>看護小規模多機能型居宅介護（短期利用型）</v>
      </c>
      <c r="H40" s="223">
        <f>IF(基本情報入力シート!AD83="","",基本情報入力シート!AD83)</f>
        <v>1000000</v>
      </c>
      <c r="I40" s="362">
        <f>IF(基本情報入力シート!AE83="","",基本情報入力シート!AE83)</f>
        <v>10.33</v>
      </c>
      <c r="J40" s="487" t="s">
        <v>1926</v>
      </c>
      <c r="K40" s="490" t="s">
        <v>1931</v>
      </c>
      <c r="L40" s="490" t="s">
        <v>2119</v>
      </c>
      <c r="M40" s="363" t="str">
        <f>IF(G40="", "", VLOOKUP(AO40,【参考】数式用!$AZ$3:$BA$6, 2, FALSE))</f>
        <v>①＋②＋③</v>
      </c>
      <c r="N40" s="364">
        <f>IF(G40="","",VLOOKUP(G40,【参考】数式用!$A$4:$L$54,MATCH('別紙様式2-3（個表）'!M40,【参考】数式用!$J$3:$L$3,0)+9,FALSE))</f>
        <v>0.18</v>
      </c>
      <c r="O40" s="496" t="s">
        <v>2396</v>
      </c>
      <c r="P40" s="365">
        <f t="shared" si="5"/>
        <v>1859400</v>
      </c>
      <c r="Q40" s="273">
        <f>IFERROR(IF(P40="未入力あり","",ROUNDDOWN(ROUNDDOWN($H40*$I40,0)*VLOOKUP($G40,【参考】数式用!$A$4:$E$54,3, FALSE),0)),"")</f>
        <v>1177620</v>
      </c>
      <c r="R40" s="273">
        <f>IF(AM40="×", 0,IF(P40="未入力あり","",ROUNDDOWN(ROUNDDOWN($H40*$I40,0)*VLOOKUP($G40,【参考】数式用!$A$4:$E$54,4,FALSE),0)))</f>
        <v>371880</v>
      </c>
      <c r="S40" s="366">
        <f>IF(AN40="×", 0,IF(P40="未入力あり","",ROUNDDOWN(ROUNDDOWN($H40*$I40,0)*VLOOKUP($G40,【参考】数式用!$A$4:$E$54,5, FALSE),0)))</f>
        <v>309900</v>
      </c>
      <c r="T40" s="369" t="s">
        <v>3907</v>
      </c>
      <c r="U40" s="370"/>
      <c r="V40" s="33"/>
      <c r="W40" s="641"/>
      <c r="X40" s="641"/>
      <c r="Y40" s="641"/>
      <c r="Z40" s="641"/>
      <c r="AA40" s="641"/>
      <c r="AB40" s="641"/>
      <c r="AC40" s="641"/>
      <c r="AD40" s="641"/>
      <c r="AE40" s="641"/>
      <c r="AF40" s="641"/>
      <c r="AG40" s="641"/>
      <c r="AI40" s="373" t="str">
        <f t="shared" si="0"/>
        <v/>
      </c>
      <c r="AJ40" s="372" t="str">
        <f>VLOOKUP('別紙様式2-3（個表）'!$G40,【参考】数式用!$P$4:$Q$54,2, FALSE)</f>
        <v>看護小規模多機能型居宅介護_短期利用型①</v>
      </c>
      <c r="AK40" s="372" t="str">
        <f>VLOOKUP('別紙様式2-3（個表）'!$G40,【参考】数式用!$P$4:$W$54,8, FALSE)</f>
        <v>看護小規模多機能型居宅介護_短期利用型②</v>
      </c>
      <c r="AL40" s="372" t="str">
        <f>VLOOKUP('別紙様式2-3（個表）'!$G40,【参考】数式用!$P$4:$AD$54,15, FALSE)</f>
        <v>看護小規模多機能型居宅介護_短期利用型③</v>
      </c>
      <c r="AM40" s="372" t="str">
        <f t="shared" si="1"/>
        <v>○</v>
      </c>
      <c r="AN40" s="372" t="str">
        <f t="shared" si="2"/>
        <v>○</v>
      </c>
      <c r="AO40" s="372" t="str">
        <f t="shared" si="3"/>
        <v>○○○</v>
      </c>
      <c r="AP40" s="372" t="str">
        <f>IF(G40="", "", VLOOKUP(G40,【参考】数式用!$A$4:$M$54,13,FALSE))</f>
        <v>加算対象</v>
      </c>
      <c r="AQ40" s="46" t="str">
        <f t="shared" si="4"/>
        <v>―</v>
      </c>
    </row>
    <row r="41" spans="1:43" ht="45" hidden="1" customHeight="1">
      <c r="A41" s="114">
        <f t="shared" si="6"/>
        <v>27</v>
      </c>
      <c r="B41" s="115" t="str">
        <f>IF(基本情報入力シート!B84="","",基本情報入力シート!B84)</f>
        <v>2300000015</v>
      </c>
      <c r="C41" s="116" t="str">
        <f>IF(基本情報入力シート!L84="","",基本情報入力シート!L84)</f>
        <v>豊明市</v>
      </c>
      <c r="D41" s="116" t="str">
        <f>IF(基本情報入力シート!Q84="","",基本情報入力シート!Q84)</f>
        <v>愛知県</v>
      </c>
      <c r="E41" s="116" t="str">
        <f>IF(基本情報入力シート!V84="","",基本情報入力シート!V84)</f>
        <v>豊明市</v>
      </c>
      <c r="F41" s="116" t="str">
        <f>IF(基本情報入力シート!W84="","",基本情報入力シート!W84)</f>
        <v>認知症対応型共同生活介護　○○</v>
      </c>
      <c r="G41" s="116" t="str">
        <f>IF(基本情報入力シート!Z84="","",基本情報入力シート!Z84)</f>
        <v>認知症対応型共同生活介護</v>
      </c>
      <c r="H41" s="223">
        <f>IF(基本情報入力シート!AD84="","",基本情報入力シート!AD84)</f>
        <v>1000000</v>
      </c>
      <c r="I41" s="362">
        <f>IF(基本情報入力シート!AE84="","",基本情報入力シート!AE84)</f>
        <v>10.45</v>
      </c>
      <c r="J41" s="487" t="s">
        <v>1926</v>
      </c>
      <c r="K41" s="490" t="s">
        <v>1932</v>
      </c>
      <c r="L41" s="490" t="s">
        <v>2119</v>
      </c>
      <c r="M41" s="363" t="str">
        <f>IF(G41="", "", VLOOKUP(AO41,【参考】数式用!$AZ$3:$BA$6, 2, FALSE))</f>
        <v>①＋②＋③</v>
      </c>
      <c r="N41" s="364">
        <f>IF(G41="","",VLOOKUP(G41,【参考】数式用!$A$4:$L$54,MATCH('別紙様式2-3（個表）'!M41,【参考】数式用!$J$3:$L$3,0)+9,FALSE))</f>
        <v>0.27</v>
      </c>
      <c r="O41" s="497" t="s">
        <v>2396</v>
      </c>
      <c r="P41" s="365">
        <f t="shared" si="5"/>
        <v>2821500</v>
      </c>
      <c r="Q41" s="273">
        <f>IFERROR(IF(P41="未入力あり","",ROUNDDOWN(ROUNDDOWN($H41*$I41,0)*VLOOKUP($G41,【参考】数式用!$A$4:$E$54,3, FALSE),0)),"")</f>
        <v>1567500</v>
      </c>
      <c r="R41" s="273">
        <f>IF(AM41="×", 0,IF(P41="未入力あり","",ROUNDDOWN(ROUNDDOWN($H41*$I41,0)*VLOOKUP($G41,【参考】数式用!$A$4:$E$54,4,FALSE),0)))</f>
        <v>689700</v>
      </c>
      <c r="S41" s="366">
        <f>IF(AN41="×", 0,IF(P41="未入力あり","",ROUNDDOWN(ROUNDDOWN($H41*$I41,0)*VLOOKUP($G41,【参考】数式用!$A$4:$E$54,5, FALSE),0)))</f>
        <v>564300</v>
      </c>
      <c r="T41" s="369" t="s">
        <v>3907</v>
      </c>
      <c r="U41" s="370"/>
      <c r="V41" s="33"/>
      <c r="W41" s="641"/>
      <c r="X41" s="641"/>
      <c r="Y41" s="641"/>
      <c r="Z41" s="641"/>
      <c r="AA41" s="641"/>
      <c r="AB41" s="641"/>
      <c r="AC41" s="641"/>
      <c r="AD41" s="641"/>
      <c r="AE41" s="641"/>
      <c r="AF41" s="641"/>
      <c r="AG41" s="641"/>
      <c r="AI41" s="373" t="str">
        <f t="shared" si="0"/>
        <v/>
      </c>
      <c r="AJ41" s="372" t="str">
        <f>VLOOKUP('別紙様式2-3（個表）'!$G41,【参考】数式用!$P$4:$Q$54,2, FALSE)</f>
        <v>認知症対応型共同生活介護①</v>
      </c>
      <c r="AK41" s="372" t="str">
        <f>VLOOKUP('別紙様式2-3（個表）'!$G41,【参考】数式用!$P$4:$W$54,8, FALSE)</f>
        <v>認知症対応型共同生活介護②</v>
      </c>
      <c r="AL41" s="372" t="str">
        <f>VLOOKUP('別紙様式2-3（個表）'!$G41,【参考】数式用!$P$4:$AD$54,15, FALSE)</f>
        <v>認知症対応型共同生活介護③</v>
      </c>
      <c r="AM41" s="372" t="str">
        <f t="shared" si="1"/>
        <v>○</v>
      </c>
      <c r="AN41" s="372" t="str">
        <f t="shared" si="2"/>
        <v>○</v>
      </c>
      <c r="AO41" s="372" t="str">
        <f t="shared" si="3"/>
        <v>○○○</v>
      </c>
      <c r="AP41" s="372" t="str">
        <f>IF(G41="", "", VLOOKUP(G41,【参考】数式用!$A$4:$M$54,13,FALSE))</f>
        <v>加算対象</v>
      </c>
      <c r="AQ41" s="46" t="str">
        <f t="shared" si="4"/>
        <v>―</v>
      </c>
    </row>
    <row r="42" spans="1:43" ht="45" hidden="1" customHeight="1">
      <c r="A42" s="114">
        <f t="shared" si="6"/>
        <v>28</v>
      </c>
      <c r="B42" s="115" t="str">
        <f>IF(基本情報入力シート!B85="","",基本情報入力シート!B85)</f>
        <v>2300000015</v>
      </c>
      <c r="C42" s="116" t="str">
        <f>IF(基本情報入力シート!L85="","",基本情報入力シート!L85)</f>
        <v>豊明市</v>
      </c>
      <c r="D42" s="116" t="str">
        <f>IF(基本情報入力シート!Q85="","",基本情報入力シート!Q85)</f>
        <v>愛知県</v>
      </c>
      <c r="E42" s="116" t="str">
        <f>IF(基本情報入力シート!V85="","",基本情報入力シート!V85)</f>
        <v>豊明市</v>
      </c>
      <c r="F42" s="116" t="str">
        <f>IF(基本情報入力シート!W85="","",基本情報入力シート!W85)</f>
        <v>認知症対応型共同生活介護　○○</v>
      </c>
      <c r="G42" s="116" t="str">
        <f>IF(基本情報入力シート!Z85="","",基本情報入力シート!Z85)</f>
        <v>認知症対応型共同生活介護（短期利用型）</v>
      </c>
      <c r="H42" s="223">
        <f>IF(基本情報入力シート!AD85="","",基本情報入力シート!AD85)</f>
        <v>1000000</v>
      </c>
      <c r="I42" s="362">
        <f>IF(基本情報入力シート!AE85="","",基本情報入力シート!AE85)</f>
        <v>10.45</v>
      </c>
      <c r="J42" s="487" t="s">
        <v>1926</v>
      </c>
      <c r="K42" s="490" t="s">
        <v>1932</v>
      </c>
      <c r="L42" s="490" t="s">
        <v>2119</v>
      </c>
      <c r="M42" s="363" t="str">
        <f>IF(G42="", "", VLOOKUP(AO42,【参考】数式用!$AZ$3:$BA$6, 2, FALSE))</f>
        <v>①＋②＋③</v>
      </c>
      <c r="N42" s="364">
        <f>IF(G42="","",VLOOKUP(G42,【参考】数式用!$A$4:$L$54,MATCH('別紙様式2-3（個表）'!M42,【参考】数式用!$J$3:$L$3,0)+9,FALSE))</f>
        <v>0.27</v>
      </c>
      <c r="O42" s="496" t="s">
        <v>2396</v>
      </c>
      <c r="P42" s="365">
        <f t="shared" si="5"/>
        <v>2821500</v>
      </c>
      <c r="Q42" s="273">
        <f>IFERROR(IF(P42="未入力あり","",ROUNDDOWN(ROUNDDOWN($H42*$I42,0)*VLOOKUP($G42,【参考】数式用!$A$4:$E$54,3, FALSE),0)),"")</f>
        <v>1567500</v>
      </c>
      <c r="R42" s="273">
        <f>IF(AM42="×", 0,IF(P42="未入力あり","",ROUNDDOWN(ROUNDDOWN($H42*$I42,0)*VLOOKUP($G42,【参考】数式用!$A$4:$E$54,4,FALSE),0)))</f>
        <v>689700</v>
      </c>
      <c r="S42" s="366">
        <f>IF(AN42="×", 0,IF(P42="未入力あり","",ROUNDDOWN(ROUNDDOWN($H42*$I42,0)*VLOOKUP($G42,【参考】数式用!$A$4:$E$54,5, FALSE),0)))</f>
        <v>564300</v>
      </c>
      <c r="T42" s="369" t="s">
        <v>3907</v>
      </c>
      <c r="U42" s="370"/>
      <c r="V42" s="33"/>
      <c r="W42" s="641"/>
      <c r="X42" s="641"/>
      <c r="Y42" s="641"/>
      <c r="Z42" s="641"/>
      <c r="AA42" s="641"/>
      <c r="AB42" s="641"/>
      <c r="AC42" s="641"/>
      <c r="AD42" s="641"/>
      <c r="AE42" s="641"/>
      <c r="AF42" s="641"/>
      <c r="AG42" s="641"/>
      <c r="AI42" s="373" t="str">
        <f t="shared" si="0"/>
        <v/>
      </c>
      <c r="AJ42" s="372" t="str">
        <f>VLOOKUP('別紙様式2-3（個表）'!$G42,【参考】数式用!$P$4:$Q$54,2, FALSE)</f>
        <v>認知症対応型共同生活介護_短期利用型①</v>
      </c>
      <c r="AK42" s="372" t="str">
        <f>VLOOKUP('別紙様式2-3（個表）'!$G42,【参考】数式用!$P$4:$W$54,8, FALSE)</f>
        <v>認知症対応型共同生活介護_短期利用型②</v>
      </c>
      <c r="AL42" s="372" t="str">
        <f>VLOOKUP('別紙様式2-3（個表）'!$G42,【参考】数式用!$P$4:$AD$54,15, FALSE)</f>
        <v>認知症対応型共同生活介護_短期利用型③</v>
      </c>
      <c r="AM42" s="372" t="str">
        <f t="shared" si="1"/>
        <v>○</v>
      </c>
      <c r="AN42" s="372" t="str">
        <f t="shared" si="2"/>
        <v>○</v>
      </c>
      <c r="AO42" s="372" t="str">
        <f t="shared" si="3"/>
        <v>○○○</v>
      </c>
      <c r="AP42" s="372" t="str">
        <f>IF(G42="", "", VLOOKUP(G42,【参考】数式用!$A$4:$M$54,13,FALSE))</f>
        <v>加算対象</v>
      </c>
      <c r="AQ42" s="46" t="str">
        <f t="shared" si="4"/>
        <v>―</v>
      </c>
    </row>
    <row r="43" spans="1:43" ht="45" hidden="1" customHeight="1">
      <c r="A43" s="114">
        <f t="shared" si="6"/>
        <v>29</v>
      </c>
      <c r="B43" s="115" t="str">
        <f>IF(基本情報入力シート!B86="","",基本情報入力シート!B86)</f>
        <v>2300000015</v>
      </c>
      <c r="C43" s="116" t="str">
        <f>IF(基本情報入力シート!L86="","",基本情報入力シート!L86)</f>
        <v>豊明市</v>
      </c>
      <c r="D43" s="116" t="str">
        <f>IF(基本情報入力シート!Q86="","",基本情報入力シート!Q86)</f>
        <v>愛知県</v>
      </c>
      <c r="E43" s="116" t="str">
        <f>IF(基本情報入力シート!V86="","",基本情報入力シート!V86)</f>
        <v>豊明市</v>
      </c>
      <c r="F43" s="116" t="str">
        <f>IF(基本情報入力シート!W86="","",基本情報入力シート!W86)</f>
        <v>認知症対応型共同生活介護　○○</v>
      </c>
      <c r="G43" s="116" t="str">
        <f>IF(基本情報入力シート!Z86="","",基本情報入力シート!Z86)</f>
        <v>介護予防認知症対応型共同生活介護</v>
      </c>
      <c r="H43" s="223">
        <f>IF(基本情報入力シート!AD86="","",基本情報入力シート!AD86)</f>
        <v>1000000</v>
      </c>
      <c r="I43" s="362">
        <f>IF(基本情報入力シート!AE86="","",基本情報入力シート!AE86)</f>
        <v>10.45</v>
      </c>
      <c r="J43" s="487" t="s">
        <v>1926</v>
      </c>
      <c r="K43" s="491" t="s">
        <v>1932</v>
      </c>
      <c r="L43" s="490" t="s">
        <v>2119</v>
      </c>
      <c r="M43" s="363" t="str">
        <f>IF(G43="", "", VLOOKUP(AO43,【参考】数式用!$AZ$3:$BA$6, 2, FALSE))</f>
        <v>①＋②＋③</v>
      </c>
      <c r="N43" s="364">
        <f>IF(G43="","",VLOOKUP(G43,【参考】数式用!$A$4:$L$54,MATCH('別紙様式2-3（個表）'!M43,【参考】数式用!$J$3:$L$3,0)+9,FALSE))</f>
        <v>0.27</v>
      </c>
      <c r="O43" s="497" t="s">
        <v>2396</v>
      </c>
      <c r="P43" s="365">
        <f t="shared" si="5"/>
        <v>2821500</v>
      </c>
      <c r="Q43" s="273">
        <f>IFERROR(IF(P43="未入力あり","",ROUNDDOWN(ROUNDDOWN($H43*$I43,0)*VLOOKUP($G43,【参考】数式用!$A$4:$E$54,3, FALSE),0)),"")</f>
        <v>1567500</v>
      </c>
      <c r="R43" s="273">
        <f>IF(AM43="×", 0,IF(P43="未入力あり","",ROUNDDOWN(ROUNDDOWN($H43*$I43,0)*VLOOKUP($G43,【参考】数式用!$A$4:$E$54,4,FALSE),0)))</f>
        <v>689700</v>
      </c>
      <c r="S43" s="366">
        <f>IF(AN43="×", 0,IF(P43="未入力あり","",ROUNDDOWN(ROUNDDOWN($H43*$I43,0)*VLOOKUP($G43,【参考】数式用!$A$4:$E$54,5, FALSE),0)))</f>
        <v>564300</v>
      </c>
      <c r="T43" s="369" t="s">
        <v>3907</v>
      </c>
      <c r="U43" s="370"/>
      <c r="V43" s="33"/>
      <c r="W43" s="641"/>
      <c r="X43" s="641"/>
      <c r="Y43" s="641"/>
      <c r="Z43" s="641"/>
      <c r="AA43" s="641"/>
      <c r="AB43" s="641"/>
      <c r="AC43" s="641"/>
      <c r="AD43" s="641"/>
      <c r="AE43" s="641"/>
      <c r="AF43" s="641"/>
      <c r="AG43" s="641"/>
      <c r="AI43" s="373" t="str">
        <f t="shared" si="0"/>
        <v/>
      </c>
      <c r="AJ43" s="372" t="str">
        <f>VLOOKUP('別紙様式2-3（個表）'!$G43,【参考】数式用!$P$4:$Q$54,2, FALSE)</f>
        <v>介護予防_認知症対応型共同生活介護①</v>
      </c>
      <c r="AK43" s="372" t="str">
        <f>VLOOKUP('別紙様式2-3（個表）'!$G43,【参考】数式用!$P$4:$W$54,8, FALSE)</f>
        <v>介護予防_認知症対応型共同生活介護②</v>
      </c>
      <c r="AL43" s="372" t="str">
        <f>VLOOKUP('別紙様式2-3（個表）'!$G43,【参考】数式用!$P$4:$AD$54,15, FALSE)</f>
        <v>介護予防_認知症対応型共同生活介護③</v>
      </c>
      <c r="AM43" s="372" t="str">
        <f t="shared" si="1"/>
        <v>○</v>
      </c>
      <c r="AN43" s="372" t="str">
        <f t="shared" si="2"/>
        <v>○</v>
      </c>
      <c r="AO43" s="372" t="str">
        <f t="shared" si="3"/>
        <v>○○○</v>
      </c>
      <c r="AP43" s="372" t="str">
        <f>IF(G43="", "", VLOOKUP(G43,【参考】数式用!$A$4:$M$54,13,FALSE))</f>
        <v>加算対象</v>
      </c>
      <c r="AQ43" s="46" t="str">
        <f t="shared" si="4"/>
        <v>―</v>
      </c>
    </row>
    <row r="44" spans="1:43" ht="45" hidden="1" customHeight="1">
      <c r="A44" s="114">
        <f t="shared" si="6"/>
        <v>30</v>
      </c>
      <c r="B44" s="115" t="str">
        <f>IF(基本情報入力シート!B87="","",基本情報入力シート!B87)</f>
        <v>2300000015</v>
      </c>
      <c r="C44" s="116" t="str">
        <f>IF(基本情報入力シート!L87="","",基本情報入力シート!L87)</f>
        <v>豊明市</v>
      </c>
      <c r="D44" s="116" t="str">
        <f>IF(基本情報入力シート!Q87="","",基本情報入力シート!Q87)</f>
        <v>愛知県</v>
      </c>
      <c r="E44" s="116" t="str">
        <f>IF(基本情報入力シート!V87="","",基本情報入力シート!V87)</f>
        <v>豊明市</v>
      </c>
      <c r="F44" s="116" t="str">
        <f>IF(基本情報入力シート!W87="","",基本情報入力シート!W87)</f>
        <v>認知症対応型共同生活介護　○○</v>
      </c>
      <c r="G44" s="116" t="str">
        <f>IF(基本情報入力シート!Z87="","",基本情報入力シート!Z87)</f>
        <v>介護予防認知症対応型共同生活介護（短期利用型）</v>
      </c>
      <c r="H44" s="223">
        <f>IF(基本情報入力シート!AD87="","",基本情報入力シート!AD87)</f>
        <v>1000000</v>
      </c>
      <c r="I44" s="362">
        <f>IF(基本情報入力シート!AE87="","",基本情報入力シート!AE87)</f>
        <v>10.45</v>
      </c>
      <c r="J44" s="487" t="s">
        <v>1926</v>
      </c>
      <c r="K44" s="491" t="s">
        <v>1932</v>
      </c>
      <c r="L44" s="490" t="s">
        <v>2119</v>
      </c>
      <c r="M44" s="363" t="str">
        <f>IF(G44="", "", VLOOKUP(AO44,【参考】数式用!$AZ$3:$BA$6, 2, FALSE))</f>
        <v>①＋②＋③</v>
      </c>
      <c r="N44" s="364">
        <f>IF(G44="","",VLOOKUP(G44,【参考】数式用!$A$4:$L$54,MATCH('別紙様式2-3（個表）'!M44,【参考】数式用!$J$3:$L$3,0)+9,FALSE))</f>
        <v>0.27</v>
      </c>
      <c r="O44" s="497" t="s">
        <v>2396</v>
      </c>
      <c r="P44" s="365">
        <f t="shared" si="5"/>
        <v>2821500</v>
      </c>
      <c r="Q44" s="273">
        <f>IFERROR(IF(P44="未入力あり","",ROUNDDOWN(ROUNDDOWN($H44*$I44,0)*VLOOKUP($G44,【参考】数式用!$A$4:$E$54,3, FALSE),0)),"")</f>
        <v>1567500</v>
      </c>
      <c r="R44" s="273">
        <f>IF(AM44="×", 0,IF(P44="未入力あり","",ROUNDDOWN(ROUNDDOWN($H44*$I44,0)*VLOOKUP($G44,【参考】数式用!$A$4:$E$54,4,FALSE),0)))</f>
        <v>689700</v>
      </c>
      <c r="S44" s="366">
        <f>IF(AN44="×", 0,IF(P44="未入力あり","",ROUNDDOWN(ROUNDDOWN($H44*$I44,0)*VLOOKUP($G44,【参考】数式用!$A$4:$E$54,5, FALSE),0)))</f>
        <v>564300</v>
      </c>
      <c r="T44" s="369" t="s">
        <v>3907</v>
      </c>
      <c r="U44" s="370"/>
      <c r="V44" s="33"/>
      <c r="W44" s="641"/>
      <c r="X44" s="641"/>
      <c r="Y44" s="641"/>
      <c r="Z44" s="641"/>
      <c r="AA44" s="641"/>
      <c r="AB44" s="641"/>
      <c r="AC44" s="641"/>
      <c r="AD44" s="641"/>
      <c r="AE44" s="641"/>
      <c r="AF44" s="641"/>
      <c r="AG44" s="641"/>
      <c r="AI44" s="373" t="str">
        <f t="shared" si="0"/>
        <v/>
      </c>
      <c r="AJ44" s="372" t="str">
        <f>VLOOKUP('別紙様式2-3（個表）'!$G44,【参考】数式用!$P$4:$Q$54,2, FALSE)</f>
        <v>介護予防_認知症対応型共同生活介護_短期利用型①</v>
      </c>
      <c r="AK44" s="372" t="str">
        <f>VLOOKUP('別紙様式2-3（個表）'!$G44,【参考】数式用!$P$4:$W$54,8, FALSE)</f>
        <v>介護予防_認知症対応型共同生活介護_短期利用型②</v>
      </c>
      <c r="AL44" s="372" t="str">
        <f>VLOOKUP('別紙様式2-3（個表）'!$G44,【参考】数式用!$P$4:$AD$54,15, FALSE)</f>
        <v>介護予防_認知症対応型共同生活介護_短期利用型③</v>
      </c>
      <c r="AM44" s="372" t="str">
        <f t="shared" si="1"/>
        <v>○</v>
      </c>
      <c r="AN44" s="372" t="str">
        <f t="shared" si="2"/>
        <v>○</v>
      </c>
      <c r="AO44" s="372" t="str">
        <f t="shared" si="3"/>
        <v>○○○</v>
      </c>
      <c r="AP44" s="372" t="str">
        <f>IF(G44="", "", VLOOKUP(G44,【参考】数式用!$A$4:$M$54,13,FALSE))</f>
        <v>加算対象</v>
      </c>
      <c r="AQ44" s="46" t="str">
        <f t="shared" si="4"/>
        <v>―</v>
      </c>
    </row>
    <row r="45" spans="1:43" ht="45" hidden="1" customHeight="1">
      <c r="A45" s="114">
        <f t="shared" si="6"/>
        <v>31</v>
      </c>
      <c r="B45" s="115" t="str">
        <f>IF(基本情報入力シート!B88="","",基本情報入力シート!B88)</f>
        <v>2300000016</v>
      </c>
      <c r="C45" s="116" t="str">
        <f>IF(基本情報入力シート!L88="","",基本情報入力シート!L88)</f>
        <v>岡崎市</v>
      </c>
      <c r="D45" s="116" t="str">
        <f>IF(基本情報入力シート!Q88="","",基本情報入力シート!Q88)</f>
        <v>愛知県</v>
      </c>
      <c r="E45" s="116" t="str">
        <f>IF(基本情報入力シート!V88="","",基本情報入力シート!V88)</f>
        <v>岡崎市</v>
      </c>
      <c r="F45" s="116" t="str">
        <f>IF(基本情報入力シート!W88="","",基本情報入力シート!W88)</f>
        <v>介護老人福祉施設　○○</v>
      </c>
      <c r="G45" s="116" t="str">
        <f>IF(基本情報入力シート!Z88="","",基本情報入力シート!Z88)</f>
        <v>介護老人福祉施設</v>
      </c>
      <c r="H45" s="223">
        <f>IF(基本情報入力シート!AD88="","",基本情報入力シート!AD88)</f>
        <v>1000000</v>
      </c>
      <c r="I45" s="362">
        <f>IF(基本情報入力シート!AE88="","",基本情報入力シート!AE88)</f>
        <v>10.27</v>
      </c>
      <c r="J45" s="487" t="s">
        <v>1926</v>
      </c>
      <c r="K45" s="490" t="s">
        <v>1932</v>
      </c>
      <c r="L45" s="490" t="s">
        <v>2119</v>
      </c>
      <c r="M45" s="363" t="str">
        <f>IF(G45="", "", VLOOKUP(AO45,【参考】数式用!$AZ$3:$BA$6, 2, FALSE))</f>
        <v>①＋②＋③</v>
      </c>
      <c r="N45" s="364">
        <f>IF(G45="","",VLOOKUP(G45,【参考】数式用!$A$4:$L$54,MATCH('別紙様式2-3（個表）'!M45,【参考】数式用!$J$3:$L$3,0)+9,FALSE))</f>
        <v>0.23400000000000001</v>
      </c>
      <c r="O45" s="496" t="s">
        <v>2396</v>
      </c>
      <c r="P45" s="365">
        <f t="shared" si="5"/>
        <v>2403180</v>
      </c>
      <c r="Q45" s="273">
        <f>IFERROR(IF(P45="未入力あり","",ROUNDDOWN(ROUNDDOWN($H45*$I45,0)*VLOOKUP($G45,【参考】数式用!$A$4:$E$54,3, FALSE),0)),"")</f>
        <v>1478880</v>
      </c>
      <c r="R45" s="273">
        <f>IF(AM45="×", 0,IF(P45="未入力あり","",ROUNDDOWN(ROUNDDOWN($H45*$I45,0)*VLOOKUP($G45,【参考】数式用!$A$4:$E$54,4,FALSE),0)))</f>
        <v>492960</v>
      </c>
      <c r="S45" s="366">
        <f>IF(AN45="×", 0,IF(P45="未入力あり","",ROUNDDOWN(ROUNDDOWN($H45*$I45,0)*VLOOKUP($G45,【参考】数式用!$A$4:$E$54,5, FALSE),0)))</f>
        <v>431340</v>
      </c>
      <c r="T45" s="369" t="s">
        <v>3907</v>
      </c>
      <c r="U45" s="370"/>
      <c r="V45" s="33"/>
      <c r="W45" s="641"/>
      <c r="X45" s="641"/>
      <c r="Y45" s="641"/>
      <c r="Z45" s="641"/>
      <c r="AA45" s="641"/>
      <c r="AB45" s="641"/>
      <c r="AC45" s="641"/>
      <c r="AD45" s="641"/>
      <c r="AE45" s="641"/>
      <c r="AF45" s="641"/>
      <c r="AG45" s="641"/>
      <c r="AI45" s="373" t="str">
        <f t="shared" si="0"/>
        <v/>
      </c>
      <c r="AJ45" s="372" t="str">
        <f>VLOOKUP('別紙様式2-3（個表）'!$G45,【参考】数式用!$P$4:$Q$54,2, FALSE)</f>
        <v>介護老人福祉施設①</v>
      </c>
      <c r="AK45" s="372" t="str">
        <f>VLOOKUP('別紙様式2-3（個表）'!$G45,【参考】数式用!$P$4:$W$54,8, FALSE)</f>
        <v>介護老人福祉施設②</v>
      </c>
      <c r="AL45" s="372" t="str">
        <f>VLOOKUP('別紙様式2-3（個表）'!$G45,【参考】数式用!$P$4:$AD$54,15, FALSE)</f>
        <v>介護老人福祉施設③</v>
      </c>
      <c r="AM45" s="372" t="str">
        <f t="shared" si="1"/>
        <v>○</v>
      </c>
      <c r="AN45" s="372" t="str">
        <f t="shared" si="2"/>
        <v>○</v>
      </c>
      <c r="AO45" s="372" t="str">
        <f t="shared" si="3"/>
        <v>○○○</v>
      </c>
      <c r="AP45" s="372" t="str">
        <f>IF(G45="", "", VLOOKUP(G45,【参考】数式用!$A$4:$M$54,13,FALSE))</f>
        <v>加算対象</v>
      </c>
      <c r="AQ45" s="46" t="str">
        <f t="shared" si="4"/>
        <v>―</v>
      </c>
    </row>
    <row r="46" spans="1:43" ht="45" hidden="1" customHeight="1">
      <c r="A46" s="114">
        <f t="shared" si="6"/>
        <v>32</v>
      </c>
      <c r="B46" s="115" t="str">
        <f>IF(基本情報入力シート!B89="","",基本情報入力シート!B89)</f>
        <v>2300000016</v>
      </c>
      <c r="C46" s="116" t="str">
        <f>IF(基本情報入力シート!L89="","",基本情報入力シート!L89)</f>
        <v>岡崎市</v>
      </c>
      <c r="D46" s="116" t="str">
        <f>IF(基本情報入力シート!Q89="","",基本情報入力シート!Q89)</f>
        <v>愛知県</v>
      </c>
      <c r="E46" s="116" t="str">
        <f>IF(基本情報入力シート!V89="","",基本情報入力シート!V89)</f>
        <v>岡崎市</v>
      </c>
      <c r="F46" s="116" t="str">
        <f>IF(基本情報入力シート!W89="","",基本情報入力シート!W89)</f>
        <v>介護老人福祉施設　○○</v>
      </c>
      <c r="G46" s="116" t="str">
        <f>IF(基本情報入力シート!Z89="","",基本情報入力シート!Z89)</f>
        <v>短期入所生活介護</v>
      </c>
      <c r="H46" s="223">
        <f>IF(基本情報入力シート!AD89="","",基本情報入力シート!AD89)</f>
        <v>1000000</v>
      </c>
      <c r="I46" s="362">
        <f>IF(基本情報入力シート!AE89="","",基本情報入力シート!AE89)</f>
        <v>10.33</v>
      </c>
      <c r="J46" s="487" t="s">
        <v>1926</v>
      </c>
      <c r="K46" s="490" t="s">
        <v>1931</v>
      </c>
      <c r="L46" s="490" t="s">
        <v>2119</v>
      </c>
      <c r="M46" s="363" t="str">
        <f>IF(G46="", "", VLOOKUP(AO46,【参考】数式用!$AZ$3:$BA$6, 2, FALSE))</f>
        <v>①＋②＋③</v>
      </c>
      <c r="N46" s="364">
        <f>IF(G46="","",VLOOKUP(G46,【参考】数式用!$A$4:$L$54,MATCH('別紙様式2-3（個表）'!M46,【参考】数式用!$J$3:$L$3,0)+9,FALSE))</f>
        <v>0.23400000000000001</v>
      </c>
      <c r="O46" s="497" t="s">
        <v>2396</v>
      </c>
      <c r="P46" s="365">
        <f t="shared" si="5"/>
        <v>2417220</v>
      </c>
      <c r="Q46" s="273">
        <f>IFERROR(IF(P46="未入力あり","",ROUNDDOWN(ROUNDDOWN($H46*$I46,0)*VLOOKUP($G46,【参考】数式用!$A$4:$E$54,3, FALSE),0)),"")</f>
        <v>1487520</v>
      </c>
      <c r="R46" s="273">
        <f>IF(AM46="×", 0,IF(P46="未入力あり","",ROUNDDOWN(ROUNDDOWN($H46*$I46,0)*VLOOKUP($G46,【参考】数式用!$A$4:$E$54,4,FALSE),0)))</f>
        <v>495840</v>
      </c>
      <c r="S46" s="366">
        <f>IF(AN46="×", 0,IF(P46="未入力あり","",ROUNDDOWN(ROUNDDOWN($H46*$I46,0)*VLOOKUP($G46,【参考】数式用!$A$4:$E$54,5, FALSE),0)))</f>
        <v>433860</v>
      </c>
      <c r="T46" s="369" t="s">
        <v>3907</v>
      </c>
      <c r="U46" s="370"/>
      <c r="V46" s="33"/>
      <c r="W46" s="641"/>
      <c r="X46" s="641"/>
      <c r="Y46" s="641"/>
      <c r="Z46" s="641"/>
      <c r="AA46" s="641"/>
      <c r="AB46" s="641"/>
      <c r="AC46" s="641"/>
      <c r="AD46" s="641"/>
      <c r="AE46" s="641"/>
      <c r="AF46" s="641"/>
      <c r="AG46" s="641"/>
      <c r="AI46" s="373" t="str">
        <f t="shared" si="0"/>
        <v/>
      </c>
      <c r="AJ46" s="372" t="str">
        <f>VLOOKUP('別紙様式2-3（個表）'!$G46,【参考】数式用!$P$4:$Q$54,2, FALSE)</f>
        <v>短期入所生活介護①</v>
      </c>
      <c r="AK46" s="372" t="str">
        <f>VLOOKUP('別紙様式2-3（個表）'!$G46,【参考】数式用!$P$4:$W$54,8, FALSE)</f>
        <v>短期入所生活介護②</v>
      </c>
      <c r="AL46" s="372" t="str">
        <f>VLOOKUP('別紙様式2-3（個表）'!$G46,【参考】数式用!$P$4:$AD$54,15, FALSE)</f>
        <v>短期入所生活介護③</v>
      </c>
      <c r="AM46" s="372" t="str">
        <f t="shared" si="1"/>
        <v>○</v>
      </c>
      <c r="AN46" s="372" t="str">
        <f t="shared" si="2"/>
        <v>○</v>
      </c>
      <c r="AO46" s="372" t="str">
        <f t="shared" si="3"/>
        <v>○○○</v>
      </c>
      <c r="AP46" s="372" t="str">
        <f>IF(G46="", "", VLOOKUP(G46,【参考】数式用!$A$4:$M$54,13,FALSE))</f>
        <v>加算対象</v>
      </c>
      <c r="AQ46" s="46" t="str">
        <f t="shared" si="4"/>
        <v>―</v>
      </c>
    </row>
    <row r="47" spans="1:43" ht="45" hidden="1" customHeight="1">
      <c r="A47" s="114">
        <f t="shared" si="6"/>
        <v>33</v>
      </c>
      <c r="B47" s="115" t="str">
        <f>IF(基本情報入力シート!B90="","",基本情報入力シート!B90)</f>
        <v>2300000017</v>
      </c>
      <c r="C47" s="116" t="str">
        <f>IF(基本情報入力シート!L90="","",基本情報入力シート!L90)</f>
        <v>岡崎市</v>
      </c>
      <c r="D47" s="116" t="str">
        <f>IF(基本情報入力シート!Q90="","",基本情報入力シート!Q90)</f>
        <v>愛知県</v>
      </c>
      <c r="E47" s="116" t="str">
        <f>IF(基本情報入力シート!V90="","",基本情報入力シート!V90)</f>
        <v>岡崎市</v>
      </c>
      <c r="F47" s="116" t="str">
        <f>IF(基本情報入力シート!W90="","",基本情報入力シート!W90)</f>
        <v>地域密着型介護老人福祉施設　○○</v>
      </c>
      <c r="G47" s="116" t="str">
        <f>IF(基本情報入力シート!Z90="","",基本情報入力シート!Z90)</f>
        <v>地域密着型介護老人福祉施設</v>
      </c>
      <c r="H47" s="223">
        <f>IF(基本情報入力シート!AD90="","",基本情報入力シート!AD90)</f>
        <v>1000000</v>
      </c>
      <c r="I47" s="362">
        <f>IF(基本情報入力シート!AE90="","",基本情報入力シート!AE90)</f>
        <v>10.27</v>
      </c>
      <c r="J47" s="487" t="s">
        <v>1926</v>
      </c>
      <c r="K47" s="490" t="s">
        <v>1932</v>
      </c>
      <c r="L47" s="490" t="s">
        <v>2119</v>
      </c>
      <c r="M47" s="363" t="str">
        <f>IF(G47="", "", VLOOKUP(AO47,【参考】数式用!$AZ$3:$BA$6, 2, FALSE))</f>
        <v>①＋②＋③</v>
      </c>
      <c r="N47" s="364">
        <f>IF(G47="","",VLOOKUP(G47,【参考】数式用!$A$4:$L$54,MATCH('別紙様式2-3（個表）'!M47,【参考】数式用!$J$3:$L$3,0)+9,FALSE))</f>
        <v>0.23400000000000001</v>
      </c>
      <c r="O47" s="497" t="s">
        <v>2396</v>
      </c>
      <c r="P47" s="365">
        <f t="shared" si="5"/>
        <v>2403180</v>
      </c>
      <c r="Q47" s="273">
        <f>IFERROR(IF(P47="未入力あり","",ROUNDDOWN(ROUNDDOWN($H47*$I47,0)*VLOOKUP($G47,【参考】数式用!$A$4:$E$54,3, FALSE),0)),"")</f>
        <v>1478880</v>
      </c>
      <c r="R47" s="273">
        <f>IF(AM47="×", 0,IF(P47="未入力あり","",ROUNDDOWN(ROUNDDOWN($H47*$I47,0)*VLOOKUP($G47,【参考】数式用!$A$4:$E$54,4,FALSE),0)))</f>
        <v>492960</v>
      </c>
      <c r="S47" s="366">
        <f>IF(AN47="×", 0,IF(P47="未入力あり","",ROUNDDOWN(ROUNDDOWN($H47*$I47,0)*VLOOKUP($G47,【参考】数式用!$A$4:$E$54,5, FALSE),0)))</f>
        <v>431340</v>
      </c>
      <c r="T47" s="369" t="s">
        <v>3907</v>
      </c>
      <c r="U47" s="370"/>
      <c r="V47" s="33"/>
      <c r="W47" s="641"/>
      <c r="X47" s="641"/>
      <c r="Y47" s="641"/>
      <c r="Z47" s="641"/>
      <c r="AA47" s="641"/>
      <c r="AB47" s="641"/>
      <c r="AC47" s="641"/>
      <c r="AD47" s="641"/>
      <c r="AE47" s="641"/>
      <c r="AF47" s="641"/>
      <c r="AG47" s="641"/>
      <c r="AI47" s="373" t="str">
        <f t="shared" si="0"/>
        <v/>
      </c>
      <c r="AJ47" s="372" t="str">
        <f>VLOOKUP('別紙様式2-3（個表）'!$G47,【参考】数式用!$P$4:$Q$54,2, FALSE)</f>
        <v>地域密着型介護老人福祉施設①</v>
      </c>
      <c r="AK47" s="372" t="str">
        <f>VLOOKUP('別紙様式2-3（個表）'!$G47,【参考】数式用!$P$4:$W$54,8, FALSE)</f>
        <v>地域密着型介護老人福祉施設②</v>
      </c>
      <c r="AL47" s="372" t="str">
        <f>VLOOKUP('別紙様式2-3（個表）'!$G47,【参考】数式用!$P$4:$AD$54,15, FALSE)</f>
        <v>地域密着型介護老人福祉施設③</v>
      </c>
      <c r="AM47" s="372" t="str">
        <f t="shared" ref="AM47:AM78" si="7">IF(K47="", "", IF(OR(K47="要件を満たさない",K47="―"), "×","○"))</f>
        <v>○</v>
      </c>
      <c r="AN47" s="372" t="str">
        <f t="shared" ref="AN47:AN78" si="8">IF(L47="", "", IF(OR(L47="要件を満たさない",L47="―"), "×","○"))</f>
        <v>○</v>
      </c>
      <c r="AO47" s="372" t="str">
        <f t="shared" ref="AO47:AO78" si="9">IF(G47="","", "○"&amp;AM47&amp;AN47)</f>
        <v>○○○</v>
      </c>
      <c r="AP47" s="372" t="str">
        <f>IF(G47="", "", VLOOKUP(G47,【参考】数式用!$A$4:$M$54,13,FALSE))</f>
        <v>加算対象</v>
      </c>
      <c r="AQ47" s="46" t="str">
        <f t="shared" ref="AQ47:AQ78" si="10">IF(AND(AM47="×",L47="②の要件を満たしている"),"×","―")</f>
        <v>―</v>
      </c>
    </row>
    <row r="48" spans="1:43" ht="45" hidden="1" customHeight="1">
      <c r="A48" s="114">
        <f t="shared" si="6"/>
        <v>34</v>
      </c>
      <c r="B48" s="115" t="str">
        <f>IF(基本情報入力シート!B91="","",基本情報入力シート!B91)</f>
        <v>2300000017</v>
      </c>
      <c r="C48" s="116" t="str">
        <f>IF(基本情報入力シート!L91="","",基本情報入力シート!L91)</f>
        <v>岡崎市</v>
      </c>
      <c r="D48" s="116" t="str">
        <f>IF(基本情報入力シート!Q91="","",基本情報入力シート!Q91)</f>
        <v>愛知県</v>
      </c>
      <c r="E48" s="116" t="str">
        <f>IF(基本情報入力シート!V91="","",基本情報入力シート!V91)</f>
        <v>岡崎市</v>
      </c>
      <c r="F48" s="116" t="str">
        <f>IF(基本情報入力シート!W91="","",基本情報入力シート!W91)</f>
        <v>地域密着型介護老人福祉施設　○○</v>
      </c>
      <c r="G48" s="116" t="str">
        <f>IF(基本情報入力シート!Z91="","",基本情報入力シート!Z91)</f>
        <v>短期入所生活介護</v>
      </c>
      <c r="H48" s="223">
        <f>IF(基本情報入力シート!AD91="","",基本情報入力シート!AD91)</f>
        <v>1000000</v>
      </c>
      <c r="I48" s="362">
        <f>IF(基本情報入力シート!AE91="","",基本情報入力シート!AE91)</f>
        <v>10.33</v>
      </c>
      <c r="J48" s="487" t="s">
        <v>1926</v>
      </c>
      <c r="K48" s="490" t="s">
        <v>1931</v>
      </c>
      <c r="L48" s="490" t="s">
        <v>2119</v>
      </c>
      <c r="M48" s="363" t="str">
        <f>IF(G48="", "", VLOOKUP(AO48,【参考】数式用!$AZ$3:$BA$6, 2, FALSE))</f>
        <v>①＋②＋③</v>
      </c>
      <c r="N48" s="364">
        <f>IF(G48="","",VLOOKUP(G48,【参考】数式用!$A$4:$L$54,MATCH('別紙様式2-3（個表）'!M48,【参考】数式用!$J$3:$L$3,0)+9,FALSE))</f>
        <v>0.23400000000000001</v>
      </c>
      <c r="O48" s="496" t="s">
        <v>2396</v>
      </c>
      <c r="P48" s="365">
        <f t="shared" si="5"/>
        <v>2417220</v>
      </c>
      <c r="Q48" s="273">
        <f>IFERROR(IF(P48="未入力あり","",ROUNDDOWN(ROUNDDOWN($H48*$I48,0)*VLOOKUP($G48,【参考】数式用!$A$4:$E$54,3, FALSE),0)),"")</f>
        <v>1487520</v>
      </c>
      <c r="R48" s="273">
        <f>IF(AM48="×", 0,IF(P48="未入力あり","",ROUNDDOWN(ROUNDDOWN($H48*$I48,0)*VLOOKUP($G48,【参考】数式用!$A$4:$E$54,4,FALSE),0)))</f>
        <v>495840</v>
      </c>
      <c r="S48" s="366">
        <f>IF(AN48="×", 0,IF(P48="未入力あり","",ROUNDDOWN(ROUNDDOWN($H48*$I48,0)*VLOOKUP($G48,【参考】数式用!$A$4:$E$54,5, FALSE),0)))</f>
        <v>433860</v>
      </c>
      <c r="T48" s="369" t="s">
        <v>3907</v>
      </c>
      <c r="U48" s="370"/>
      <c r="V48" s="33"/>
      <c r="W48" s="641"/>
      <c r="X48" s="641"/>
      <c r="Y48" s="641"/>
      <c r="Z48" s="641"/>
      <c r="AA48" s="641"/>
      <c r="AB48" s="641"/>
      <c r="AC48" s="641"/>
      <c r="AD48" s="641"/>
      <c r="AE48" s="641"/>
      <c r="AF48" s="641"/>
      <c r="AG48" s="641"/>
      <c r="AI48" s="373" t="str">
        <f t="shared" si="0"/>
        <v/>
      </c>
      <c r="AJ48" s="372" t="str">
        <f>VLOOKUP('別紙様式2-3（個表）'!$G48,【参考】数式用!$P$4:$Q$54,2, FALSE)</f>
        <v>短期入所生活介護①</v>
      </c>
      <c r="AK48" s="372" t="str">
        <f>VLOOKUP('別紙様式2-3（個表）'!$G48,【参考】数式用!$P$4:$W$54,8, FALSE)</f>
        <v>短期入所生活介護②</v>
      </c>
      <c r="AL48" s="372" t="str">
        <f>VLOOKUP('別紙様式2-3（個表）'!$G48,【参考】数式用!$P$4:$AD$54,15, FALSE)</f>
        <v>短期入所生活介護③</v>
      </c>
      <c r="AM48" s="372" t="str">
        <f t="shared" si="7"/>
        <v>○</v>
      </c>
      <c r="AN48" s="372" t="str">
        <f t="shared" si="8"/>
        <v>○</v>
      </c>
      <c r="AO48" s="372" t="str">
        <f t="shared" si="9"/>
        <v>○○○</v>
      </c>
      <c r="AP48" s="372" t="str">
        <f>IF(G48="", "", VLOOKUP(G48,【参考】数式用!$A$4:$M$54,13,FALSE))</f>
        <v>加算対象</v>
      </c>
      <c r="AQ48" s="46" t="str">
        <f t="shared" si="10"/>
        <v>―</v>
      </c>
    </row>
    <row r="49" spans="1:43" ht="45" hidden="1" customHeight="1">
      <c r="A49" s="114">
        <f t="shared" si="6"/>
        <v>35</v>
      </c>
      <c r="B49" s="115" t="str">
        <f>IF(基本情報入力シート!B92="","",基本情報入力シート!B92)</f>
        <v>2300000018</v>
      </c>
      <c r="C49" s="116" t="str">
        <f>IF(基本情報入力シート!L92="","",基本情報入力シート!L92)</f>
        <v>豊田市</v>
      </c>
      <c r="D49" s="116" t="str">
        <f>IF(基本情報入力シート!Q92="","",基本情報入力シート!Q92)</f>
        <v>愛知県</v>
      </c>
      <c r="E49" s="116" t="str">
        <f>IF(基本情報入力シート!V92="","",基本情報入力シート!V92)</f>
        <v>豊田市</v>
      </c>
      <c r="F49" s="116" t="str">
        <f>IF(基本情報入力シート!W92="","",基本情報入力シート!W92)</f>
        <v>介護老人保健施設　○○</v>
      </c>
      <c r="G49" s="116" t="str">
        <f>IF(基本情報入力シート!Z92="","",基本情報入力シート!Z92)</f>
        <v>介護老人保健施設</v>
      </c>
      <c r="H49" s="223">
        <f>IF(基本情報入力シート!AD92="","",基本情報入力シート!AD92)</f>
        <v>1000000</v>
      </c>
      <c r="I49" s="362">
        <f>IF(基本情報入力シート!AE92="","",基本情報入力シート!AE92)</f>
        <v>10.68</v>
      </c>
      <c r="J49" s="487" t="s">
        <v>1926</v>
      </c>
      <c r="K49" s="491" t="s">
        <v>1932</v>
      </c>
      <c r="L49" s="490" t="s">
        <v>2119</v>
      </c>
      <c r="M49" s="363" t="str">
        <f>IF(G49="", "", VLOOKUP(AO49,【参考】数式用!$AZ$3:$BA$6, 2, FALSE))</f>
        <v>①＋②＋③</v>
      </c>
      <c r="N49" s="364">
        <f>IF(G49="","",VLOOKUP(G49,【参考】数式用!$A$4:$L$54,MATCH('別紙様式2-3（個表）'!M49,【参考】数式用!$J$3:$L$3,0)+9,FALSE))</f>
        <v>0.156</v>
      </c>
      <c r="O49" s="497" t="s">
        <v>2396</v>
      </c>
      <c r="P49" s="365">
        <f t="shared" si="5"/>
        <v>1666080</v>
      </c>
      <c r="Q49" s="273">
        <f>IFERROR(IF(P49="未入力あり","",ROUNDDOWN(ROUNDDOWN($H49*$I49,0)*VLOOKUP($G49,【参考】数式用!$A$4:$E$54,3, FALSE),0)),"")</f>
        <v>1089360</v>
      </c>
      <c r="R49" s="273">
        <f>IF(AM49="×", 0,IF(P49="未入力あり","",ROUNDDOWN(ROUNDDOWN($H49*$I49,0)*VLOOKUP($G49,【参考】数式用!$A$4:$E$54,4,FALSE),0)))</f>
        <v>320400</v>
      </c>
      <c r="S49" s="366">
        <f>IF(AN49="×", 0,IF(P49="未入力あり","",ROUNDDOWN(ROUNDDOWN($H49*$I49,0)*VLOOKUP($G49,【参考】数式用!$A$4:$E$54,5, FALSE),0)))</f>
        <v>256320</v>
      </c>
      <c r="T49" s="369" t="s">
        <v>3907</v>
      </c>
      <c r="U49" s="370"/>
      <c r="V49" s="33"/>
      <c r="W49" s="641"/>
      <c r="X49" s="641"/>
      <c r="Y49" s="641"/>
      <c r="Z49" s="641"/>
      <c r="AA49" s="641"/>
      <c r="AB49" s="641"/>
      <c r="AC49" s="641"/>
      <c r="AD49" s="641"/>
      <c r="AE49" s="641"/>
      <c r="AF49" s="641"/>
      <c r="AG49" s="641"/>
      <c r="AI49" s="373" t="str">
        <f t="shared" si="0"/>
        <v/>
      </c>
      <c r="AJ49" s="372" t="str">
        <f>VLOOKUP('別紙様式2-3（個表）'!$G49,【参考】数式用!$P$4:$Q$54,2, FALSE)</f>
        <v>介護老人保健施設①</v>
      </c>
      <c r="AK49" s="372" t="str">
        <f>VLOOKUP('別紙様式2-3（個表）'!$G49,【参考】数式用!$P$4:$W$54,8, FALSE)</f>
        <v>介護老人保健施設②</v>
      </c>
      <c r="AL49" s="372" t="str">
        <f>VLOOKUP('別紙様式2-3（個表）'!$G49,【参考】数式用!$P$4:$AD$54,15, FALSE)</f>
        <v>介護老人保健施設③</v>
      </c>
      <c r="AM49" s="372" t="str">
        <f t="shared" si="7"/>
        <v>○</v>
      </c>
      <c r="AN49" s="372" t="str">
        <f t="shared" si="8"/>
        <v>○</v>
      </c>
      <c r="AO49" s="372" t="str">
        <f t="shared" si="9"/>
        <v>○○○</v>
      </c>
      <c r="AP49" s="372" t="str">
        <f>IF(G49="", "", VLOOKUP(G49,【参考】数式用!$A$4:$M$54,13,FALSE))</f>
        <v>加算対象</v>
      </c>
      <c r="AQ49" s="46" t="str">
        <f t="shared" si="10"/>
        <v>―</v>
      </c>
    </row>
    <row r="50" spans="1:43" ht="45" hidden="1" customHeight="1">
      <c r="A50" s="114">
        <f t="shared" si="6"/>
        <v>36</v>
      </c>
      <c r="B50" s="115" t="str">
        <f>IF(基本情報入力シート!B93="","",基本情報入力シート!B93)</f>
        <v>2300000018</v>
      </c>
      <c r="C50" s="116" t="str">
        <f>IF(基本情報入力シート!L93="","",基本情報入力シート!L93)</f>
        <v>豊田市</v>
      </c>
      <c r="D50" s="116" t="str">
        <f>IF(基本情報入力シート!Q93="","",基本情報入力シート!Q93)</f>
        <v>愛知県</v>
      </c>
      <c r="E50" s="116" t="str">
        <f>IF(基本情報入力シート!V93="","",基本情報入力シート!V93)</f>
        <v>豊田市</v>
      </c>
      <c r="F50" s="116" t="str">
        <f>IF(基本情報入力シート!W93="","",基本情報入力シート!W93)</f>
        <v>介護老人保健施設　○○</v>
      </c>
      <c r="G50" s="116" t="str">
        <f>IF(基本情報入力シート!Z93="","",基本情報入力シート!Z93)</f>
        <v>短期入所療養介護（老健）</v>
      </c>
      <c r="H50" s="223">
        <f>IF(基本情報入力シート!AD93="","",基本情報入力シート!AD93)</f>
        <v>1000000</v>
      </c>
      <c r="I50" s="362">
        <f>IF(基本情報入力シート!AE93="","",基本情報入力シート!AE93)</f>
        <v>10.68</v>
      </c>
      <c r="J50" s="487" t="s">
        <v>1926</v>
      </c>
      <c r="K50" s="491" t="s">
        <v>1931</v>
      </c>
      <c r="L50" s="490" t="s">
        <v>2119</v>
      </c>
      <c r="M50" s="363" t="str">
        <f>IF(G50="", "", VLOOKUP(AO50,【参考】数式用!$AZ$3:$BA$6, 2, FALSE))</f>
        <v>①＋②＋③</v>
      </c>
      <c r="N50" s="364">
        <f>IF(G50="","",VLOOKUP(G50,【参考】数式用!$A$4:$L$54,MATCH('別紙様式2-3（個表）'!M50,【参考】数式用!$J$3:$L$3,0)+9,FALSE))</f>
        <v>0.156</v>
      </c>
      <c r="O50" s="497" t="s">
        <v>2396</v>
      </c>
      <c r="P50" s="365">
        <f t="shared" si="5"/>
        <v>1666080</v>
      </c>
      <c r="Q50" s="273">
        <f>IFERROR(IF(P50="未入力あり","",ROUNDDOWN(ROUNDDOWN($H50*$I50,0)*VLOOKUP($G50,【参考】数式用!$A$4:$E$54,3, FALSE),0)),"")</f>
        <v>1089360</v>
      </c>
      <c r="R50" s="273">
        <f>IF(AM50="×", 0,IF(P50="未入力あり","",ROUNDDOWN(ROUNDDOWN($H50*$I50,0)*VLOOKUP($G50,【参考】数式用!$A$4:$E$54,4,FALSE),0)))</f>
        <v>320400</v>
      </c>
      <c r="S50" s="366">
        <f>IF(AN50="×", 0,IF(P50="未入力あり","",ROUNDDOWN(ROUNDDOWN($H50*$I50,0)*VLOOKUP($G50,【参考】数式用!$A$4:$E$54,5, FALSE),0)))</f>
        <v>256320</v>
      </c>
      <c r="T50" s="369" t="s">
        <v>3907</v>
      </c>
      <c r="U50" s="370"/>
      <c r="V50" s="33"/>
      <c r="W50" s="641"/>
      <c r="X50" s="641"/>
      <c r="Y50" s="641"/>
      <c r="Z50" s="641"/>
      <c r="AA50" s="641"/>
      <c r="AB50" s="641"/>
      <c r="AC50" s="641"/>
      <c r="AD50" s="641"/>
      <c r="AE50" s="641"/>
      <c r="AF50" s="641"/>
      <c r="AG50" s="641"/>
      <c r="AI50" s="373" t="str">
        <f t="shared" si="0"/>
        <v/>
      </c>
      <c r="AJ50" s="372" t="str">
        <f>VLOOKUP('別紙様式2-3（個表）'!$G50,【参考】数式用!$P$4:$Q$54,2, FALSE)</f>
        <v>短期入所療養介護老健①</v>
      </c>
      <c r="AK50" s="372" t="str">
        <f>VLOOKUP('別紙様式2-3（個表）'!$G50,【参考】数式用!$P$4:$W$54,8, FALSE)</f>
        <v>短期入所療養介護老健②</v>
      </c>
      <c r="AL50" s="372" t="str">
        <f>VLOOKUP('別紙様式2-3（個表）'!$G50,【参考】数式用!$P$4:$AD$54,15, FALSE)</f>
        <v>短期入所療養介護老健③</v>
      </c>
      <c r="AM50" s="372" t="str">
        <f t="shared" si="7"/>
        <v>○</v>
      </c>
      <c r="AN50" s="372" t="str">
        <f t="shared" si="8"/>
        <v>○</v>
      </c>
      <c r="AO50" s="372" t="str">
        <f t="shared" si="9"/>
        <v>○○○</v>
      </c>
      <c r="AP50" s="372" t="str">
        <f>IF(G50="", "", VLOOKUP(G50,【参考】数式用!$A$4:$M$54,13,FALSE))</f>
        <v>加算対象</v>
      </c>
      <c r="AQ50" s="46" t="str">
        <f t="shared" si="10"/>
        <v>―</v>
      </c>
    </row>
    <row r="51" spans="1:43" ht="45" hidden="1" customHeight="1">
      <c r="A51" s="114">
        <f t="shared" si="6"/>
        <v>37</v>
      </c>
      <c r="B51" s="115" t="str">
        <f>IF(基本情報入力シート!B94="","",基本情報入力シート!B94)</f>
        <v>2300000018</v>
      </c>
      <c r="C51" s="116" t="str">
        <f>IF(基本情報入力シート!L94="","",基本情報入力シート!L94)</f>
        <v>豊田市</v>
      </c>
      <c r="D51" s="116" t="str">
        <f>IF(基本情報入力シート!Q94="","",基本情報入力シート!Q94)</f>
        <v>愛知県</v>
      </c>
      <c r="E51" s="116" t="str">
        <f>IF(基本情報入力シート!V94="","",基本情報入力シート!V94)</f>
        <v>豊田市</v>
      </c>
      <c r="F51" s="116" t="str">
        <f>IF(基本情報入力シート!W94="","",基本情報入力シート!W94)</f>
        <v>介護老人保健施設　○○</v>
      </c>
      <c r="G51" s="116" t="str">
        <f>IF(基本情報入力シート!Z94="","",基本情報入力シート!Z94)</f>
        <v>介護予防短期入所療養介護（老健）</v>
      </c>
      <c r="H51" s="223">
        <f>IF(基本情報入力シート!AD94="","",基本情報入力シート!AD94)</f>
        <v>1000000</v>
      </c>
      <c r="I51" s="362">
        <f>IF(基本情報入力シート!AE94="","",基本情報入力シート!AE94)</f>
        <v>10.68</v>
      </c>
      <c r="J51" s="487" t="s">
        <v>1926</v>
      </c>
      <c r="K51" s="490" t="s">
        <v>1931</v>
      </c>
      <c r="L51" s="490" t="s">
        <v>2119</v>
      </c>
      <c r="M51" s="363" t="str">
        <f>IF(G51="", "", VLOOKUP(AO51,【参考】数式用!$AZ$3:$BA$6, 2, FALSE))</f>
        <v>①＋②＋③</v>
      </c>
      <c r="N51" s="364">
        <f>IF(G51="","",VLOOKUP(G51,【参考】数式用!$A$4:$L$54,MATCH('別紙様式2-3（個表）'!M51,【参考】数式用!$J$3:$L$3,0)+9,FALSE))</f>
        <v>0.156</v>
      </c>
      <c r="O51" s="496" t="s">
        <v>2396</v>
      </c>
      <c r="P51" s="365">
        <f t="shared" si="5"/>
        <v>1666080</v>
      </c>
      <c r="Q51" s="273">
        <f>IFERROR(IF(P51="未入力あり","",ROUNDDOWN(ROUNDDOWN($H51*$I51,0)*VLOOKUP($G51,【参考】数式用!$A$4:$E$54,3, FALSE),0)),"")</f>
        <v>1089360</v>
      </c>
      <c r="R51" s="273">
        <f>IF(AM51="×", 0,IF(P51="未入力あり","",ROUNDDOWN(ROUNDDOWN($H51*$I51,0)*VLOOKUP($G51,【参考】数式用!$A$4:$E$54,4,FALSE),0)))</f>
        <v>320400</v>
      </c>
      <c r="S51" s="366">
        <f>IF(AN51="×", 0,IF(P51="未入力あり","",ROUNDDOWN(ROUNDDOWN($H51*$I51,0)*VLOOKUP($G51,【参考】数式用!$A$4:$E$54,5, FALSE),0)))</f>
        <v>256320</v>
      </c>
      <c r="T51" s="369" t="s">
        <v>3907</v>
      </c>
      <c r="U51" s="370"/>
      <c r="V51" s="33"/>
      <c r="W51" s="641"/>
      <c r="X51" s="641"/>
      <c r="Y51" s="641"/>
      <c r="Z51" s="641"/>
      <c r="AA51" s="641"/>
      <c r="AB51" s="641"/>
      <c r="AC51" s="641"/>
      <c r="AD51" s="641"/>
      <c r="AE51" s="641"/>
      <c r="AF51" s="641"/>
      <c r="AG51" s="641"/>
      <c r="AI51" s="373" t="str">
        <f t="shared" si="0"/>
        <v/>
      </c>
      <c r="AJ51" s="372" t="str">
        <f>VLOOKUP('別紙様式2-3（個表）'!$G51,【参考】数式用!$P$4:$Q$54,2, FALSE)</f>
        <v>介護予防_短期入所療養介護老健①</v>
      </c>
      <c r="AK51" s="372" t="str">
        <f>VLOOKUP('別紙様式2-3（個表）'!$G51,【参考】数式用!$P$4:$W$54,8, FALSE)</f>
        <v>介護予防_短期入所療養介護老健_②</v>
      </c>
      <c r="AL51" s="372" t="str">
        <f>VLOOKUP('別紙様式2-3（個表）'!$G51,【参考】数式用!$P$4:$AD$54,15, FALSE)</f>
        <v>介護予防_短期入所療養介護老健③</v>
      </c>
      <c r="AM51" s="372" t="str">
        <f t="shared" si="7"/>
        <v>○</v>
      </c>
      <c r="AN51" s="372" t="str">
        <f t="shared" si="8"/>
        <v>○</v>
      </c>
      <c r="AO51" s="372" t="str">
        <f t="shared" si="9"/>
        <v>○○○</v>
      </c>
      <c r="AP51" s="372" t="str">
        <f>IF(G51="", "", VLOOKUP(G51,【参考】数式用!$A$4:$M$54,13,FALSE))</f>
        <v>加算対象</v>
      </c>
      <c r="AQ51" s="46" t="str">
        <f t="shared" si="10"/>
        <v>―</v>
      </c>
    </row>
    <row r="52" spans="1:43" ht="45" hidden="1" customHeight="1">
      <c r="A52" s="114">
        <f t="shared" si="6"/>
        <v>38</v>
      </c>
      <c r="B52" s="115" t="str">
        <f>IF(基本情報入力シート!B95="","",基本情報入力シート!B95)</f>
        <v>2300000019</v>
      </c>
      <c r="C52" s="116" t="str">
        <f>IF(基本情報入力シート!L95="","",基本情報入力シート!L95)</f>
        <v>豊田市</v>
      </c>
      <c r="D52" s="116" t="str">
        <f>IF(基本情報入力シート!Q95="","",基本情報入力シート!Q95)</f>
        <v>愛知県</v>
      </c>
      <c r="E52" s="116" t="str">
        <f>IF(基本情報入力シート!V95="","",基本情報入力シート!V95)</f>
        <v>豊田市</v>
      </c>
      <c r="F52" s="116" t="str">
        <f>IF(基本情報入力シート!W95="","",基本情報入力シート!W95)</f>
        <v>介護老人保健施設　○○</v>
      </c>
      <c r="G52" s="116" t="str">
        <f>IF(基本情報入力シート!Z95="","",基本情報入力シート!Z95)</f>
        <v>通所リハビリテーション</v>
      </c>
      <c r="H52" s="223">
        <f>IF(基本情報入力シート!AD95="","",基本情報入力シート!AD95)</f>
        <v>1000000</v>
      </c>
      <c r="I52" s="362">
        <f>IF(基本情報入力シート!AE95="","",基本情報入力シート!AE95)</f>
        <v>10.83</v>
      </c>
      <c r="J52" s="487" t="s">
        <v>1926</v>
      </c>
      <c r="K52" s="490" t="s">
        <v>1931</v>
      </c>
      <c r="L52" s="490" t="s">
        <v>2119</v>
      </c>
      <c r="M52" s="363" t="str">
        <f>IF(G52="", "", VLOOKUP(AO52,【参考】数式用!$AZ$3:$BA$6, 2, FALSE))</f>
        <v>①＋②＋③</v>
      </c>
      <c r="N52" s="364">
        <f>IF(G52="","",VLOOKUP(G52,【参考】数式用!$A$4:$L$54,MATCH('別紙様式2-3（個表）'!M52,【参考】数式用!$J$3:$L$3,0)+9,FALSE))</f>
        <v>0.16800000000000001</v>
      </c>
      <c r="O52" s="497" t="s">
        <v>2396</v>
      </c>
      <c r="P52" s="365">
        <f t="shared" si="5"/>
        <v>1819440</v>
      </c>
      <c r="Q52" s="273">
        <f>IFERROR(IF(P52="未入力あり","",ROUNDDOWN(ROUNDDOWN($H52*$I52,0)*VLOOKUP($G52,【参考】数式用!$A$4:$E$54,3, FALSE),0)),"")</f>
        <v>1234620</v>
      </c>
      <c r="R52" s="273">
        <f>IF(AM52="×", 0,IF(P52="未入力あり","",ROUNDDOWN(ROUNDDOWN($H52*$I52,0)*VLOOKUP($G52,【参考】数式用!$A$4:$E$54,4,FALSE),0)))</f>
        <v>324900</v>
      </c>
      <c r="S52" s="366">
        <f>IF(AN52="×", 0,IF(P52="未入力あり","",ROUNDDOWN(ROUNDDOWN($H52*$I52,0)*VLOOKUP($G52,【参考】数式用!$A$4:$E$54,5, FALSE),0)))</f>
        <v>259920</v>
      </c>
      <c r="T52" s="369" t="s">
        <v>3907</v>
      </c>
      <c r="U52" s="370"/>
      <c r="V52" s="33"/>
      <c r="W52" s="641"/>
      <c r="X52" s="641"/>
      <c r="Y52" s="641"/>
      <c r="Z52" s="641"/>
      <c r="AA52" s="641"/>
      <c r="AB52" s="641"/>
      <c r="AC52" s="641"/>
      <c r="AD52" s="641"/>
      <c r="AE52" s="641"/>
      <c r="AF52" s="641"/>
      <c r="AG52" s="641"/>
      <c r="AI52" s="373" t="str">
        <f t="shared" si="0"/>
        <v/>
      </c>
      <c r="AJ52" s="372" t="str">
        <f>VLOOKUP('別紙様式2-3（個表）'!$G52,【参考】数式用!$P$4:$Q$54,2, FALSE)</f>
        <v>通所リハビリテーション①</v>
      </c>
      <c r="AK52" s="372" t="str">
        <f>VLOOKUP('別紙様式2-3（個表）'!$G52,【参考】数式用!$P$4:$W$54,8, FALSE)</f>
        <v>通所リハビリテーション②</v>
      </c>
      <c r="AL52" s="372" t="str">
        <f>VLOOKUP('別紙様式2-3（個表）'!$G52,【参考】数式用!$P$4:$AD$54,15, FALSE)</f>
        <v>通所リハビリテーション③</v>
      </c>
      <c r="AM52" s="372" t="str">
        <f t="shared" si="7"/>
        <v>○</v>
      </c>
      <c r="AN52" s="372" t="str">
        <f t="shared" si="8"/>
        <v>○</v>
      </c>
      <c r="AO52" s="372" t="str">
        <f t="shared" si="9"/>
        <v>○○○</v>
      </c>
      <c r="AP52" s="372" t="str">
        <f>IF(G52="", "", VLOOKUP(G52,【参考】数式用!$A$4:$M$54,13,FALSE))</f>
        <v>加算対象</v>
      </c>
      <c r="AQ52" s="46" t="str">
        <f t="shared" si="10"/>
        <v>―</v>
      </c>
    </row>
    <row r="53" spans="1:43" ht="45" hidden="1" customHeight="1">
      <c r="A53" s="114">
        <f t="shared" si="6"/>
        <v>39</v>
      </c>
      <c r="B53" s="115" t="str">
        <f>IF(基本情報入力シート!B96="","",基本情報入力シート!B96)</f>
        <v>2300000019</v>
      </c>
      <c r="C53" s="116" t="str">
        <f>IF(基本情報入力シート!L96="","",基本情報入力シート!L96)</f>
        <v>豊田市</v>
      </c>
      <c r="D53" s="116" t="str">
        <f>IF(基本情報入力シート!Q96="","",基本情報入力シート!Q96)</f>
        <v>愛知県</v>
      </c>
      <c r="E53" s="116" t="str">
        <f>IF(基本情報入力シート!V96="","",基本情報入力シート!V96)</f>
        <v>豊田市</v>
      </c>
      <c r="F53" s="116" t="str">
        <f>IF(基本情報入力シート!W96="","",基本情報入力シート!W96)</f>
        <v>介護老人保健施設　○○</v>
      </c>
      <c r="G53" s="116" t="str">
        <f>IF(基本情報入力シート!Z96="","",基本情報入力シート!Z96)</f>
        <v>介護予防通所リハビリテーション</v>
      </c>
      <c r="H53" s="223">
        <f>IF(基本情報入力シート!AD96="","",基本情報入力シート!AD96)</f>
        <v>1000000</v>
      </c>
      <c r="I53" s="362">
        <f>IF(基本情報入力シート!AE96="","",基本情報入力シート!AE96)</f>
        <v>10.83</v>
      </c>
      <c r="J53" s="487" t="s">
        <v>1926</v>
      </c>
      <c r="K53" s="490" t="s">
        <v>1931</v>
      </c>
      <c r="L53" s="490" t="s">
        <v>2119</v>
      </c>
      <c r="M53" s="363" t="str">
        <f>IF(G53="", "", VLOOKUP(AO53,【参考】数式用!$AZ$3:$BA$6, 2, FALSE))</f>
        <v>①＋②＋③</v>
      </c>
      <c r="N53" s="364">
        <f>IF(G53="","",VLOOKUP(G53,【参考】数式用!$A$4:$L$54,MATCH('別紙様式2-3（個表）'!M53,【参考】数式用!$J$3:$L$3,0)+9,FALSE))</f>
        <v>0.16800000000000001</v>
      </c>
      <c r="O53" s="497" t="s">
        <v>2396</v>
      </c>
      <c r="P53" s="365">
        <f t="shared" si="5"/>
        <v>1819440</v>
      </c>
      <c r="Q53" s="273">
        <f>IFERROR(IF(P53="未入力あり","",ROUNDDOWN(ROUNDDOWN($H53*$I53,0)*VLOOKUP($G53,【参考】数式用!$A$4:$E$54,3, FALSE),0)),"")</f>
        <v>1234620</v>
      </c>
      <c r="R53" s="273">
        <f>IF(AM53="×", 0,IF(P53="未入力あり","",ROUNDDOWN(ROUNDDOWN($H53*$I53,0)*VLOOKUP($G53,【参考】数式用!$A$4:$E$54,4,FALSE),0)))</f>
        <v>324900</v>
      </c>
      <c r="S53" s="366">
        <f>IF(AN53="×", 0,IF(P53="未入力あり","",ROUNDDOWN(ROUNDDOWN($H53*$I53,0)*VLOOKUP($G53,【参考】数式用!$A$4:$E$54,5, FALSE),0)))</f>
        <v>259920</v>
      </c>
      <c r="T53" s="369" t="s">
        <v>3907</v>
      </c>
      <c r="U53" s="370"/>
      <c r="V53" s="33"/>
      <c r="W53" s="641"/>
      <c r="X53" s="641"/>
      <c r="Y53" s="641"/>
      <c r="Z53" s="641"/>
      <c r="AA53" s="641"/>
      <c r="AB53" s="641"/>
      <c r="AC53" s="641"/>
      <c r="AD53" s="641"/>
      <c r="AE53" s="641"/>
      <c r="AF53" s="641"/>
      <c r="AG53" s="641"/>
      <c r="AI53" s="373" t="str">
        <f t="shared" si="0"/>
        <v/>
      </c>
      <c r="AJ53" s="372" t="str">
        <f>VLOOKUP('別紙様式2-3（個表）'!$G53,【参考】数式用!$P$4:$Q$54,2, FALSE)</f>
        <v>介護予防_通所リハビリテーション①</v>
      </c>
      <c r="AK53" s="372" t="str">
        <f>VLOOKUP('別紙様式2-3（個表）'!$G53,【参考】数式用!$P$4:$W$54,8, FALSE)</f>
        <v>介護予防_通所リハビリテーション②</v>
      </c>
      <c r="AL53" s="372" t="str">
        <f>VLOOKUP('別紙様式2-3（個表）'!$G53,【参考】数式用!$P$4:$AD$54,15, FALSE)</f>
        <v>介護予防_通所リハビリテーション③</v>
      </c>
      <c r="AM53" s="372" t="str">
        <f t="shared" si="7"/>
        <v>○</v>
      </c>
      <c r="AN53" s="372" t="str">
        <f t="shared" si="8"/>
        <v>○</v>
      </c>
      <c r="AO53" s="372" t="str">
        <f t="shared" si="9"/>
        <v>○○○</v>
      </c>
      <c r="AP53" s="372" t="str">
        <f>IF(G53="", "", VLOOKUP(G53,【参考】数式用!$A$4:$M$54,13,FALSE))</f>
        <v>加算対象</v>
      </c>
      <c r="AQ53" s="46" t="str">
        <f t="shared" si="10"/>
        <v>―</v>
      </c>
    </row>
    <row r="54" spans="1:43" ht="45" hidden="1" customHeight="1">
      <c r="A54" s="114">
        <f t="shared" si="6"/>
        <v>40</v>
      </c>
      <c r="B54" s="115" t="str">
        <f>IF(基本情報入力シート!B97="","",基本情報入力シート!B97)</f>
        <v>2300000020</v>
      </c>
      <c r="C54" s="116" t="str">
        <f>IF(基本情報入力シート!L97="","",基本情報入力シート!L97)</f>
        <v>愛知県</v>
      </c>
      <c r="D54" s="116" t="str">
        <f>IF(基本情報入力シート!Q97="","",基本情報入力シート!Q97)</f>
        <v>愛知県</v>
      </c>
      <c r="E54" s="116" t="str">
        <f>IF(基本情報入力シート!V97="","",基本情報入力シート!V97)</f>
        <v>幸田町</v>
      </c>
      <c r="F54" s="116" t="str">
        <f>IF(基本情報入力シート!W97="","",基本情報入力シート!W97)</f>
        <v>介護医療院　○○</v>
      </c>
      <c r="G54" s="116" t="str">
        <f>IF(基本情報入力シート!Z97="","",基本情報入力シート!Z97)</f>
        <v>介護医療院</v>
      </c>
      <c r="H54" s="223">
        <f>IF(基本情報入力シート!AD97="","",基本情報入力シート!AD97)</f>
        <v>1000000</v>
      </c>
      <c r="I54" s="362">
        <f>IF(基本情報入力シート!AE97="","",基本情報入力シート!AE97)</f>
        <v>10.14</v>
      </c>
      <c r="J54" s="487" t="s">
        <v>1926</v>
      </c>
      <c r="K54" s="490" t="s">
        <v>1932</v>
      </c>
      <c r="L54" s="490" t="s">
        <v>2119</v>
      </c>
      <c r="M54" s="363" t="str">
        <f>IF(G54="", "", VLOOKUP(AO54,【参考】数式用!$AZ$3:$BA$6, 2, FALSE))</f>
        <v>①＋②＋③</v>
      </c>
      <c r="N54" s="364">
        <f>IF(G54="","",VLOOKUP(G54,【参考】数式用!$A$4:$L$54,MATCH('別紙様式2-3（個表）'!M54,【参考】数式用!$J$3:$L$3,0)+9,FALSE))</f>
        <v>0.108</v>
      </c>
      <c r="O54" s="496" t="s">
        <v>2396</v>
      </c>
      <c r="P54" s="365">
        <f t="shared" si="5"/>
        <v>1095120</v>
      </c>
      <c r="Q54" s="273">
        <f>IFERROR(IF(P54="未入力あり","",ROUNDDOWN(ROUNDDOWN($H54*$I54,0)*VLOOKUP($G54,【参考】数式用!$A$4:$E$54,3, FALSE),0)),"")</f>
        <v>790920</v>
      </c>
      <c r="R54" s="273">
        <f>IF(AM54="×", 0,IF(P54="未入力あり","",ROUNDDOWN(ROUNDDOWN($H54*$I54,0)*VLOOKUP($G54,【参考】数式用!$A$4:$E$54,4,FALSE),0)))</f>
        <v>182520</v>
      </c>
      <c r="S54" s="366">
        <f>IF(AN54="×", 0,IF(P54="未入力あり","",ROUNDDOWN(ROUNDDOWN($H54*$I54,0)*VLOOKUP($G54,【参考】数式用!$A$4:$E$54,5, FALSE),0)))</f>
        <v>121680</v>
      </c>
      <c r="T54" s="369" t="s">
        <v>3907</v>
      </c>
      <c r="U54" s="370"/>
      <c r="V54" s="33"/>
      <c r="W54" s="641"/>
      <c r="X54" s="641"/>
      <c r="Y54" s="641"/>
      <c r="Z54" s="641"/>
      <c r="AA54" s="641"/>
      <c r="AB54" s="641"/>
      <c r="AC54" s="641"/>
      <c r="AD54" s="641"/>
      <c r="AE54" s="641"/>
      <c r="AF54" s="641"/>
      <c r="AG54" s="641"/>
      <c r="AI54" s="373" t="str">
        <f t="shared" si="0"/>
        <v/>
      </c>
      <c r="AJ54" s="372" t="str">
        <f>VLOOKUP('別紙様式2-3（個表）'!$G54,【参考】数式用!$P$4:$Q$54,2, FALSE)</f>
        <v>介護医療院①</v>
      </c>
      <c r="AK54" s="372" t="str">
        <f>VLOOKUP('別紙様式2-3（個表）'!$G54,【参考】数式用!$P$4:$W$54,8, FALSE)</f>
        <v>介護医療院②</v>
      </c>
      <c r="AL54" s="372" t="str">
        <f>VLOOKUP('別紙様式2-3（個表）'!$G54,【参考】数式用!$P$4:$AD$54,15, FALSE)</f>
        <v>介護医療院③</v>
      </c>
      <c r="AM54" s="372" t="str">
        <f t="shared" si="7"/>
        <v>○</v>
      </c>
      <c r="AN54" s="372" t="str">
        <f t="shared" si="8"/>
        <v>○</v>
      </c>
      <c r="AO54" s="372" t="str">
        <f t="shared" si="9"/>
        <v>○○○</v>
      </c>
      <c r="AP54" s="372" t="str">
        <f>IF(G54="", "", VLOOKUP(G54,【参考】数式用!$A$4:$M$54,13,FALSE))</f>
        <v>加算対象</v>
      </c>
      <c r="AQ54" s="46" t="str">
        <f t="shared" si="10"/>
        <v>―</v>
      </c>
    </row>
    <row r="55" spans="1:43" ht="45" hidden="1" customHeight="1">
      <c r="A55" s="114">
        <f t="shared" si="6"/>
        <v>41</v>
      </c>
      <c r="B55" s="115" t="str">
        <f>IF(基本情報入力シート!B98="","",基本情報入力シート!B98)</f>
        <v>2300000020</v>
      </c>
      <c r="C55" s="116" t="str">
        <f>IF(基本情報入力シート!L98="","",基本情報入力シート!L98)</f>
        <v>愛知県</v>
      </c>
      <c r="D55" s="116" t="str">
        <f>IF(基本情報入力シート!Q98="","",基本情報入力シート!Q98)</f>
        <v>愛知県</v>
      </c>
      <c r="E55" s="116" t="str">
        <f>IF(基本情報入力シート!V98="","",基本情報入力シート!V98)</f>
        <v>幸田町</v>
      </c>
      <c r="F55" s="116" t="str">
        <f>IF(基本情報入力シート!W98="","",基本情報入力シート!W98)</f>
        <v>介護医療院　○○</v>
      </c>
      <c r="G55" s="116" t="str">
        <f>IF(基本情報入力シート!Z98="","",基本情報入力シート!Z98)</f>
        <v>短期入所療養介護 （医療院)</v>
      </c>
      <c r="H55" s="223">
        <f>IF(基本情報入力シート!AD98="","",基本情報入力シート!AD98)</f>
        <v>1000000</v>
      </c>
      <c r="I55" s="362">
        <f>IF(基本情報入力シート!AE98="","",基本情報入力シート!AE98)</f>
        <v>10.14</v>
      </c>
      <c r="J55" s="487" t="s">
        <v>1926</v>
      </c>
      <c r="K55" s="490" t="s">
        <v>1931</v>
      </c>
      <c r="L55" s="490" t="s">
        <v>2119</v>
      </c>
      <c r="M55" s="363" t="str">
        <f>IF(G55="", "", VLOOKUP(AO55,【参考】数式用!$AZ$3:$BA$6, 2, FALSE))</f>
        <v>①＋②＋③</v>
      </c>
      <c r="N55" s="364">
        <f>IF(G55="","",VLOOKUP(G55,【参考】数式用!$A$4:$L$54,MATCH('別紙様式2-3（個表）'!M55,【参考】数式用!$J$3:$L$3,0)+9,FALSE))</f>
        <v>0.108</v>
      </c>
      <c r="O55" s="497" t="s">
        <v>2396</v>
      </c>
      <c r="P55" s="365">
        <f t="shared" si="5"/>
        <v>1095120</v>
      </c>
      <c r="Q55" s="273">
        <f>IFERROR(IF(P55="未入力あり","",ROUNDDOWN(ROUNDDOWN($H55*$I55,0)*VLOOKUP($G55,【参考】数式用!$A$4:$E$54,3, FALSE),0)),"")</f>
        <v>790920</v>
      </c>
      <c r="R55" s="273">
        <f>IF(AM55="×", 0,IF(P55="未入力あり","",ROUNDDOWN(ROUNDDOWN($H55*$I55,0)*VLOOKUP($G55,【参考】数式用!$A$4:$E$54,4,FALSE),0)))</f>
        <v>182520</v>
      </c>
      <c r="S55" s="366">
        <f>IF(AN55="×", 0,IF(P55="未入力あり","",ROUNDDOWN(ROUNDDOWN($H55*$I55,0)*VLOOKUP($G55,【参考】数式用!$A$4:$E$54,5, FALSE),0)))</f>
        <v>121680</v>
      </c>
      <c r="T55" s="369" t="s">
        <v>3907</v>
      </c>
      <c r="U55" s="370"/>
      <c r="V55" s="33"/>
      <c r="W55" s="641"/>
      <c r="X55" s="641"/>
      <c r="Y55" s="641"/>
      <c r="Z55" s="641"/>
      <c r="AA55" s="641"/>
      <c r="AB55" s="641"/>
      <c r="AC55" s="641"/>
      <c r="AD55" s="641"/>
      <c r="AE55" s="641"/>
      <c r="AF55" s="641"/>
      <c r="AG55" s="641"/>
      <c r="AI55" s="373" t="str">
        <f t="shared" si="0"/>
        <v/>
      </c>
      <c r="AJ55" s="372" t="str">
        <f>VLOOKUP('別紙様式2-3（個表）'!$G55,【参考】数式用!$P$4:$Q$54,2, FALSE)</f>
        <v>短期入所療養介護_医療院①</v>
      </c>
      <c r="AK55" s="372" t="str">
        <f>VLOOKUP('別紙様式2-3（個表）'!$G55,【参考】数式用!$P$4:$W$54,8, FALSE)</f>
        <v>短期入所療養介護_医療院②</v>
      </c>
      <c r="AL55" s="372" t="str">
        <f>VLOOKUP('別紙様式2-3（個表）'!$G55,【参考】数式用!$P$4:$AD$54,15, FALSE)</f>
        <v>短期入所療養介護_医療院③</v>
      </c>
      <c r="AM55" s="372" t="str">
        <f t="shared" si="7"/>
        <v>○</v>
      </c>
      <c r="AN55" s="372" t="str">
        <f t="shared" si="8"/>
        <v>○</v>
      </c>
      <c r="AO55" s="372" t="str">
        <f t="shared" si="9"/>
        <v>○○○</v>
      </c>
      <c r="AP55" s="372" t="str">
        <f>IF(G55="", "", VLOOKUP(G55,【参考】数式用!$A$4:$M$54,13,FALSE))</f>
        <v>加算対象</v>
      </c>
      <c r="AQ55" s="46" t="str">
        <f t="shared" si="10"/>
        <v>―</v>
      </c>
    </row>
    <row r="56" spans="1:43" ht="45" hidden="1" customHeight="1">
      <c r="A56" s="114">
        <f t="shared" si="6"/>
        <v>42</v>
      </c>
      <c r="B56" s="115" t="str">
        <f>IF(基本情報入力シート!B99="","",基本情報入力シート!B99)</f>
        <v>2300000020</v>
      </c>
      <c r="C56" s="116" t="str">
        <f>IF(基本情報入力シート!L99="","",基本情報入力シート!L99)</f>
        <v>愛知県</v>
      </c>
      <c r="D56" s="116" t="str">
        <f>IF(基本情報入力シート!Q99="","",基本情報入力シート!Q99)</f>
        <v>愛知県</v>
      </c>
      <c r="E56" s="116" t="str">
        <f>IF(基本情報入力シート!V99="","",基本情報入力シート!V99)</f>
        <v>幸田町</v>
      </c>
      <c r="F56" s="116" t="str">
        <f>IF(基本情報入力シート!W99="","",基本情報入力シート!W99)</f>
        <v>介護医療院　○○</v>
      </c>
      <c r="G56" s="116" t="str">
        <f>IF(基本情報入力シート!Z99="","",基本情報入力シート!Z99)</f>
        <v>介護予防短期入所療養介護 （医療院)</v>
      </c>
      <c r="H56" s="223">
        <f>IF(基本情報入力シート!AD99="","",基本情報入力シート!AD99)</f>
        <v>1000000</v>
      </c>
      <c r="I56" s="362">
        <f>IF(基本情報入力シート!AE99="","",基本情報入力シート!AE99)</f>
        <v>10.14</v>
      </c>
      <c r="J56" s="487" t="s">
        <v>1926</v>
      </c>
      <c r="K56" s="491" t="s">
        <v>1931</v>
      </c>
      <c r="L56" s="490" t="s">
        <v>2119</v>
      </c>
      <c r="M56" s="363" t="str">
        <f>IF(G56="", "", VLOOKUP(AO56,【参考】数式用!$AZ$3:$BA$6, 2, FALSE))</f>
        <v>①＋②＋③</v>
      </c>
      <c r="N56" s="364">
        <f>IF(G56="","",VLOOKUP(G56,【参考】数式用!$A$4:$L$54,MATCH('別紙様式2-3（個表）'!M56,【参考】数式用!$J$3:$L$3,0)+9,FALSE))</f>
        <v>0.108</v>
      </c>
      <c r="O56" s="497" t="s">
        <v>2396</v>
      </c>
      <c r="P56" s="365">
        <f t="shared" si="5"/>
        <v>1095120</v>
      </c>
      <c r="Q56" s="273">
        <f>IFERROR(IF(P56="未入力あり","",ROUNDDOWN(ROUNDDOWN($H56*$I56,0)*VLOOKUP($G56,【参考】数式用!$A$4:$E$54,3, FALSE),0)),"")</f>
        <v>790920</v>
      </c>
      <c r="R56" s="273">
        <f>IF(AM56="×", 0,IF(P56="未入力あり","",ROUNDDOWN(ROUNDDOWN($H56*$I56,0)*VLOOKUP($G56,【参考】数式用!$A$4:$E$54,4,FALSE),0)))</f>
        <v>182520</v>
      </c>
      <c r="S56" s="366">
        <f>IF(AN56="×", 0,IF(P56="未入力あり","",ROUNDDOWN(ROUNDDOWN($H56*$I56,0)*VLOOKUP($G56,【参考】数式用!$A$4:$E$54,5, FALSE),0)))</f>
        <v>121680</v>
      </c>
      <c r="T56" s="369" t="s">
        <v>3907</v>
      </c>
      <c r="U56" s="370"/>
      <c r="V56" s="33"/>
      <c r="W56" s="641"/>
      <c r="X56" s="641"/>
      <c r="Y56" s="641"/>
      <c r="Z56" s="641"/>
      <c r="AA56" s="641"/>
      <c r="AB56" s="641"/>
      <c r="AC56" s="641"/>
      <c r="AD56" s="641"/>
      <c r="AE56" s="641"/>
      <c r="AF56" s="641"/>
      <c r="AG56" s="641"/>
      <c r="AI56" s="373" t="str">
        <f t="shared" si="0"/>
        <v/>
      </c>
      <c r="AJ56" s="372" t="str">
        <f>VLOOKUP('別紙様式2-3（個表）'!$G56,【参考】数式用!$P$4:$Q$54,2, FALSE)</f>
        <v>介護予防_短期入所療養介護_医療院①</v>
      </c>
      <c r="AK56" s="372" t="str">
        <f>VLOOKUP('別紙様式2-3（個表）'!$G56,【参考】数式用!$P$4:$W$54,8, FALSE)</f>
        <v>介護予防_短期入所療養介護_医療院②</v>
      </c>
      <c r="AL56" s="372" t="str">
        <f>VLOOKUP('別紙様式2-3（個表）'!$G56,【参考】数式用!$P$4:$AD$54,15, FALSE)</f>
        <v>介護予防_短期入所療養介護_医療院③</v>
      </c>
      <c r="AM56" s="372" t="str">
        <f t="shared" si="7"/>
        <v>○</v>
      </c>
      <c r="AN56" s="372" t="str">
        <f t="shared" si="8"/>
        <v>○</v>
      </c>
      <c r="AO56" s="372" t="str">
        <f t="shared" si="9"/>
        <v>○○○</v>
      </c>
      <c r="AP56" s="372" t="str">
        <f>IF(G56="", "", VLOOKUP(G56,【参考】数式用!$A$4:$M$54,13,FALSE))</f>
        <v>加算対象</v>
      </c>
      <c r="AQ56" s="46" t="str">
        <f t="shared" si="10"/>
        <v>―</v>
      </c>
    </row>
    <row r="57" spans="1:43" ht="45" hidden="1" customHeight="1">
      <c r="A57" s="114">
        <f t="shared" si="6"/>
        <v>43</v>
      </c>
      <c r="B57" s="115" t="str">
        <f>IF(基本情報入力シート!B100="","",基本情報入力シート!B100)</f>
        <v>2300000020</v>
      </c>
      <c r="C57" s="116" t="str">
        <f>IF(基本情報入力シート!L100="","",基本情報入力シート!L100)</f>
        <v>愛知県</v>
      </c>
      <c r="D57" s="116" t="str">
        <f>IF(基本情報入力シート!Q100="","",基本情報入力シート!Q100)</f>
        <v>愛知県</v>
      </c>
      <c r="E57" s="116" t="str">
        <f>IF(基本情報入力シート!V100="","",基本情報入力シート!V100)</f>
        <v>幸田町</v>
      </c>
      <c r="F57" s="116" t="str">
        <f>IF(基本情報入力シート!W100="","",基本情報入力シート!W100)</f>
        <v>介護医療院　○○</v>
      </c>
      <c r="G57" s="116" t="str">
        <f>IF(基本情報入力シート!Z100="","",基本情報入力シート!Z100)</f>
        <v>通所リハビリテーション</v>
      </c>
      <c r="H57" s="223">
        <f>IF(基本情報入力シート!AD100="","",基本情報入力シート!AD100)</f>
        <v>1000000</v>
      </c>
      <c r="I57" s="362">
        <f>IF(基本情報入力シート!AE100="","",基本情報入力シート!AE100)</f>
        <v>10.17</v>
      </c>
      <c r="J57" s="487" t="s">
        <v>1926</v>
      </c>
      <c r="K57" s="491" t="s">
        <v>1931</v>
      </c>
      <c r="L57" s="490" t="s">
        <v>2119</v>
      </c>
      <c r="M57" s="363" t="str">
        <f>IF(G57="", "", VLOOKUP(AO57,【参考】数式用!$AZ$3:$BA$6, 2, FALSE))</f>
        <v>①＋②＋③</v>
      </c>
      <c r="N57" s="364">
        <f>IF(G57="","",VLOOKUP(G57,【参考】数式用!$A$4:$L$54,MATCH('別紙様式2-3（個表）'!M57,【参考】数式用!$J$3:$L$3,0)+9,FALSE))</f>
        <v>0.16800000000000001</v>
      </c>
      <c r="O57" s="496" t="s">
        <v>2396</v>
      </c>
      <c r="P57" s="365">
        <f t="shared" si="5"/>
        <v>1708560</v>
      </c>
      <c r="Q57" s="273">
        <f>IFERROR(IF(P57="未入力あり","",ROUNDDOWN(ROUNDDOWN($H57*$I57,0)*VLOOKUP($G57,【参考】数式用!$A$4:$E$54,3, FALSE),0)),"")</f>
        <v>1159380</v>
      </c>
      <c r="R57" s="273">
        <f>IF(AM57="×", 0,IF(P57="未入力あり","",ROUNDDOWN(ROUNDDOWN($H57*$I57,0)*VLOOKUP($G57,【参考】数式用!$A$4:$E$54,4,FALSE),0)))</f>
        <v>305100</v>
      </c>
      <c r="S57" s="366">
        <f>IF(AN57="×", 0,IF(P57="未入力あり","",ROUNDDOWN(ROUNDDOWN($H57*$I57,0)*VLOOKUP($G57,【参考】数式用!$A$4:$E$54,5, FALSE),0)))</f>
        <v>244080</v>
      </c>
      <c r="T57" s="369" t="s">
        <v>3907</v>
      </c>
      <c r="U57" s="370"/>
      <c r="V57" s="33"/>
      <c r="W57" s="641"/>
      <c r="X57" s="641"/>
      <c r="Y57" s="641"/>
      <c r="Z57" s="641"/>
      <c r="AA57" s="641"/>
      <c r="AB57" s="641"/>
      <c r="AC57" s="641"/>
      <c r="AD57" s="641"/>
      <c r="AE57" s="641"/>
      <c r="AF57" s="641"/>
      <c r="AG57" s="641"/>
      <c r="AI57" s="373" t="str">
        <f t="shared" si="0"/>
        <v/>
      </c>
      <c r="AJ57" s="372" t="str">
        <f>VLOOKUP('別紙様式2-3（個表）'!$G57,【参考】数式用!$P$4:$Q$54,2, FALSE)</f>
        <v>通所リハビリテーション①</v>
      </c>
      <c r="AK57" s="372" t="str">
        <f>VLOOKUP('別紙様式2-3（個表）'!$G57,【参考】数式用!$P$4:$W$54,8, FALSE)</f>
        <v>通所リハビリテーション②</v>
      </c>
      <c r="AL57" s="372" t="str">
        <f>VLOOKUP('別紙様式2-3（個表）'!$G57,【参考】数式用!$P$4:$AD$54,15, FALSE)</f>
        <v>通所リハビリテーション③</v>
      </c>
      <c r="AM57" s="372" t="str">
        <f t="shared" si="7"/>
        <v>○</v>
      </c>
      <c r="AN57" s="372" t="str">
        <f t="shared" si="8"/>
        <v>○</v>
      </c>
      <c r="AO57" s="372" t="str">
        <f t="shared" si="9"/>
        <v>○○○</v>
      </c>
      <c r="AP57" s="372" t="str">
        <f>IF(G57="", "", VLOOKUP(G57,【参考】数式用!$A$4:$M$54,13,FALSE))</f>
        <v>加算対象</v>
      </c>
      <c r="AQ57" s="46" t="str">
        <f t="shared" si="10"/>
        <v>―</v>
      </c>
    </row>
    <row r="58" spans="1:43" ht="45" hidden="1" customHeight="1">
      <c r="A58" s="114">
        <f t="shared" si="6"/>
        <v>44</v>
      </c>
      <c r="B58" s="115" t="str">
        <f>IF(基本情報入力シート!B101="","",基本情報入力シート!B101)</f>
        <v>2300000020</v>
      </c>
      <c r="C58" s="116" t="str">
        <f>IF(基本情報入力シート!L101="","",基本情報入力シート!L101)</f>
        <v>愛知県</v>
      </c>
      <c r="D58" s="116" t="str">
        <f>IF(基本情報入力シート!Q101="","",基本情報入力シート!Q101)</f>
        <v>愛知県</v>
      </c>
      <c r="E58" s="116" t="str">
        <f>IF(基本情報入力シート!V101="","",基本情報入力シート!V101)</f>
        <v>幸田町</v>
      </c>
      <c r="F58" s="116" t="str">
        <f>IF(基本情報入力シート!W101="","",基本情報入力シート!W101)</f>
        <v>介護医療院　○○</v>
      </c>
      <c r="G58" s="116" t="str">
        <f>IF(基本情報入力シート!Z101="","",基本情報入力シート!Z101)</f>
        <v>介護予防通所リハビリテーション</v>
      </c>
      <c r="H58" s="223">
        <f>IF(基本情報入力シート!AD101="","",基本情報入力シート!AD101)</f>
        <v>1000000</v>
      </c>
      <c r="I58" s="362">
        <f>IF(基本情報入力シート!AE101="","",基本情報入力シート!AE101)</f>
        <v>10.17</v>
      </c>
      <c r="J58" s="487" t="s">
        <v>1926</v>
      </c>
      <c r="K58" s="491" t="s">
        <v>1931</v>
      </c>
      <c r="L58" s="490" t="s">
        <v>2119</v>
      </c>
      <c r="M58" s="363" t="str">
        <f>IF(G58="", "", VLOOKUP(AO58,【参考】数式用!$AZ$3:$BA$6, 2, FALSE))</f>
        <v>①＋②＋③</v>
      </c>
      <c r="N58" s="364">
        <f>IF(G58="","",VLOOKUP(G58,【参考】数式用!$A$4:$L$54,MATCH('別紙様式2-3（個表）'!M58,【参考】数式用!$J$3:$L$3,0)+9,FALSE))</f>
        <v>0.16800000000000001</v>
      </c>
      <c r="O58" s="497" t="s">
        <v>2396</v>
      </c>
      <c r="P58" s="365">
        <f t="shared" si="5"/>
        <v>1708560</v>
      </c>
      <c r="Q58" s="273">
        <f>IFERROR(IF(P58="未入力あり","",ROUNDDOWN(ROUNDDOWN($H58*$I58,0)*VLOOKUP($G58,【参考】数式用!$A$4:$E$54,3, FALSE),0)),"")</f>
        <v>1159380</v>
      </c>
      <c r="R58" s="273">
        <f>IF(AM58="×", 0,IF(P58="未入力あり","",ROUNDDOWN(ROUNDDOWN($H58*$I58,0)*VLOOKUP($G58,【参考】数式用!$A$4:$E$54,4,FALSE),0)))</f>
        <v>305100</v>
      </c>
      <c r="S58" s="366">
        <f>IF(AN58="×", 0,IF(P58="未入力あり","",ROUNDDOWN(ROUNDDOWN($H58*$I58,0)*VLOOKUP($G58,【参考】数式用!$A$4:$E$54,5, FALSE),0)))</f>
        <v>244080</v>
      </c>
      <c r="T58" s="369" t="s">
        <v>3907</v>
      </c>
      <c r="U58" s="370"/>
      <c r="V58" s="33"/>
      <c r="W58" s="641"/>
      <c r="X58" s="641"/>
      <c r="Y58" s="641"/>
      <c r="Z58" s="641"/>
      <c r="AA58" s="641"/>
      <c r="AB58" s="641"/>
      <c r="AC58" s="641"/>
      <c r="AD58" s="641"/>
      <c r="AE58" s="641"/>
      <c r="AF58" s="641"/>
      <c r="AG58" s="641"/>
      <c r="AI58" s="373" t="str">
        <f t="shared" si="0"/>
        <v/>
      </c>
      <c r="AJ58" s="372" t="str">
        <f>VLOOKUP('別紙様式2-3（個表）'!$G58,【参考】数式用!$P$4:$Q$54,2, FALSE)</f>
        <v>介護予防_通所リハビリテーション①</v>
      </c>
      <c r="AK58" s="372" t="str">
        <f>VLOOKUP('別紙様式2-3（個表）'!$G58,【参考】数式用!$P$4:$W$54,8, FALSE)</f>
        <v>介護予防_通所リハビリテーション②</v>
      </c>
      <c r="AL58" s="372" t="str">
        <f>VLOOKUP('別紙様式2-3（個表）'!$G58,【参考】数式用!$P$4:$AD$54,15, FALSE)</f>
        <v>介護予防_通所リハビリテーション③</v>
      </c>
      <c r="AM58" s="372" t="str">
        <f t="shared" si="7"/>
        <v>○</v>
      </c>
      <c r="AN58" s="372" t="str">
        <f t="shared" si="8"/>
        <v>○</v>
      </c>
      <c r="AO58" s="372" t="str">
        <f t="shared" si="9"/>
        <v>○○○</v>
      </c>
      <c r="AP58" s="372" t="str">
        <f>IF(G58="", "", VLOOKUP(G58,【参考】数式用!$A$4:$M$54,13,FALSE))</f>
        <v>加算対象</v>
      </c>
      <c r="AQ58" s="46" t="str">
        <f t="shared" si="10"/>
        <v>―</v>
      </c>
    </row>
    <row r="59" spans="1:43" ht="45" hidden="1" customHeight="1">
      <c r="A59" s="114">
        <f t="shared" si="6"/>
        <v>45</v>
      </c>
      <c r="B59" s="115" t="str">
        <f>IF(基本情報入力シート!B102="","",基本情報入力シート!B102)</f>
        <v>2300000020</v>
      </c>
      <c r="C59" s="116" t="str">
        <f>IF(基本情報入力シート!L102="","",基本情報入力シート!L102)</f>
        <v>愛知県</v>
      </c>
      <c r="D59" s="116" t="str">
        <f>IF(基本情報入力シート!Q102="","",基本情報入力シート!Q102)</f>
        <v>愛知県</v>
      </c>
      <c r="E59" s="116" t="str">
        <f>IF(基本情報入力シート!V102="","",基本情報入力シート!V102)</f>
        <v>幸田町</v>
      </c>
      <c r="F59" s="116" t="str">
        <f>IF(基本情報入力シート!W102="","",基本情報入力シート!W102)</f>
        <v>介護医療院　○○</v>
      </c>
      <c r="G59" s="116" t="str">
        <f>IF(基本情報入力シート!Z102="","",基本情報入力シート!Z102)</f>
        <v>訪問リハビリテーション</v>
      </c>
      <c r="H59" s="223">
        <f>IF(基本情報入力シート!AD102="","",基本情報入力シート!AD102)</f>
        <v>1000000</v>
      </c>
      <c r="I59" s="362">
        <f>IF(基本情報入力シート!AE102="","",基本情報入力シート!AE102)</f>
        <v>10.17</v>
      </c>
      <c r="J59" s="487" t="s">
        <v>1930</v>
      </c>
      <c r="K59" s="491" t="s">
        <v>19597</v>
      </c>
      <c r="L59" s="491" t="s">
        <v>19597</v>
      </c>
      <c r="M59" s="363" t="str">
        <f>IF(G59="", "", VLOOKUP(AO59,【参考】数式用!$AZ$3:$BA$6, 2, FALSE))</f>
        <v>①</v>
      </c>
      <c r="N59" s="364">
        <f>IF(G59="","",VLOOKUP(G59,【参考】数式用!$A$4:$L$54,MATCH('別紙様式2-3（個表）'!M59,【参考】数式用!$J$3:$L$3,0)+9,FALSE))</f>
        <v>0.108</v>
      </c>
      <c r="O59" s="497" t="s">
        <v>2396</v>
      </c>
      <c r="P59" s="365">
        <f t="shared" si="5"/>
        <v>1098360</v>
      </c>
      <c r="Q59" s="273">
        <f>IFERROR(IF(P59="未入力あり","",ROUNDDOWN(ROUNDDOWN($H59*$I59,0)*VLOOKUP($G59,【参考】数式用!$A$4:$E$54,3, FALSE),0)),"")</f>
        <v>1098360</v>
      </c>
      <c r="R59" s="273">
        <f>IF(AM59="×", 0,IF(P59="未入力あり","",ROUNDDOWN(ROUNDDOWN($H59*$I59,0)*VLOOKUP($G59,【参考】数式用!$A$4:$E$54,4,FALSE),0)))</f>
        <v>0</v>
      </c>
      <c r="S59" s="366">
        <f>IF(AN59="×", 0,IF(P59="未入力あり","",ROUNDDOWN(ROUNDDOWN($H59*$I59,0)*VLOOKUP($G59,【参考】数式用!$A$4:$E$54,5, FALSE),0)))</f>
        <v>0</v>
      </c>
      <c r="T59" s="369" t="s">
        <v>3907</v>
      </c>
      <c r="U59" s="370"/>
      <c r="V59" s="33"/>
      <c r="W59" s="641"/>
      <c r="X59" s="641"/>
      <c r="Y59" s="641"/>
      <c r="Z59" s="641"/>
      <c r="AA59" s="641"/>
      <c r="AB59" s="641"/>
      <c r="AC59" s="641"/>
      <c r="AD59" s="641"/>
      <c r="AE59" s="641"/>
      <c r="AF59" s="641"/>
      <c r="AG59" s="641"/>
      <c r="AI59" s="373" t="str">
        <f t="shared" si="0"/>
        <v/>
      </c>
      <c r="AJ59" s="372" t="str">
        <f>VLOOKUP('別紙様式2-3（個表）'!$G59,【参考】数式用!$P$4:$Q$54,2, FALSE)</f>
        <v>介護予防訪問リハビリテーション①</v>
      </c>
      <c r="AK59" s="372" t="str">
        <f>VLOOKUP('別紙様式2-3（個表）'!$G59,【参考】数式用!$P$4:$W$54,8, FALSE)</f>
        <v>介護予防訪問リハビリテーション②</v>
      </c>
      <c r="AL59" s="372" t="str">
        <f>VLOOKUP('別紙様式2-3（個表）'!$G59,【参考】数式用!$P$4:$AD$54,15, FALSE)</f>
        <v>介護予防訪問リハビリテーション③</v>
      </c>
      <c r="AM59" s="372" t="str">
        <f t="shared" si="7"/>
        <v>×</v>
      </c>
      <c r="AN59" s="372" t="str">
        <f t="shared" si="8"/>
        <v>×</v>
      </c>
      <c r="AO59" s="372" t="str">
        <f t="shared" si="9"/>
        <v>○××</v>
      </c>
      <c r="AP59" s="372" t="str">
        <f>IF(G59="", "", VLOOKUP(G59,【参考】数式用!$A$4:$M$54,13,FALSE))</f>
        <v>加算対象外</v>
      </c>
      <c r="AQ59" s="46" t="str">
        <f t="shared" si="10"/>
        <v>―</v>
      </c>
    </row>
    <row r="60" spans="1:43" ht="45" hidden="1" customHeight="1">
      <c r="A60" s="114">
        <f t="shared" si="6"/>
        <v>46</v>
      </c>
      <c r="B60" s="115" t="str">
        <f>IF(基本情報入力シート!B103="","",基本情報入力シート!B103)</f>
        <v>2300000020</v>
      </c>
      <c r="C60" s="116" t="str">
        <f>IF(基本情報入力シート!L103="","",基本情報入力シート!L103)</f>
        <v>愛知県</v>
      </c>
      <c r="D60" s="116" t="str">
        <f>IF(基本情報入力シート!Q103="","",基本情報入力シート!Q103)</f>
        <v>愛知県</v>
      </c>
      <c r="E60" s="116" t="str">
        <f>IF(基本情報入力シート!V103="","",基本情報入力シート!V103)</f>
        <v>幸田町</v>
      </c>
      <c r="F60" s="116" t="str">
        <f>IF(基本情報入力シート!W103="","",基本情報入力シート!W103)</f>
        <v>介護医療院　○○</v>
      </c>
      <c r="G60" s="116" t="str">
        <f>IF(基本情報入力シート!Z103="","",基本情報入力シート!Z103)</f>
        <v>介護予防訪問リハビリテーション</v>
      </c>
      <c r="H60" s="223">
        <f>IF(基本情報入力シート!AD103="","",基本情報入力シート!AD103)</f>
        <v>1000000</v>
      </c>
      <c r="I60" s="362">
        <f>IF(基本情報入力シート!AE103="","",基本情報入力シート!AE103)</f>
        <v>10.17</v>
      </c>
      <c r="J60" s="487" t="s">
        <v>1930</v>
      </c>
      <c r="K60" s="491" t="s">
        <v>19597</v>
      </c>
      <c r="L60" s="491" t="s">
        <v>19597</v>
      </c>
      <c r="M60" s="363" t="str">
        <f>IF(G60="", "", VLOOKUP(AO60,【参考】数式用!$AZ$3:$BA$6, 2, FALSE))</f>
        <v>①</v>
      </c>
      <c r="N60" s="364">
        <f>IF(G60="","",VLOOKUP(G60,【参考】数式用!$A$4:$L$54,MATCH('別紙様式2-3（個表）'!M60,【参考】数式用!$J$3:$L$3,0)+9,FALSE))</f>
        <v>0.108</v>
      </c>
      <c r="O60" s="496" t="s">
        <v>2396</v>
      </c>
      <c r="P60" s="365">
        <f>IFERROR(ROUNDDOWN(ROUNDDOWN($H60*$I60,0)*$N60,0),"未入力あり")</f>
        <v>1098360</v>
      </c>
      <c r="Q60" s="273">
        <f>IFERROR(IF(P60="未入力あり","",ROUNDDOWN(ROUNDDOWN($H60*$I60,0)*VLOOKUP($G60,【参考】数式用!$A$4:$E$54,3, FALSE),0)),"")</f>
        <v>1098360</v>
      </c>
      <c r="R60" s="273">
        <f>IF(AM60="×", 0,IF(P60="未入力あり","",ROUNDDOWN(ROUNDDOWN($H60*$I60,0)*VLOOKUP($G60,【参考】数式用!$A$4:$E$54,4,FALSE),0)))</f>
        <v>0</v>
      </c>
      <c r="S60" s="366">
        <f>IF(AN60="×", 0,IF(P60="未入力あり","",ROUNDDOWN(ROUNDDOWN($H60*$I60,0)*VLOOKUP($G60,【参考】数式用!$A$4:$E$54,5, FALSE),0)))</f>
        <v>0</v>
      </c>
      <c r="T60" s="369" t="s">
        <v>3907</v>
      </c>
      <c r="U60" s="370"/>
      <c r="V60" s="33"/>
      <c r="W60" s="641"/>
      <c r="X60" s="641"/>
      <c r="Y60" s="641"/>
      <c r="Z60" s="641"/>
      <c r="AA60" s="641"/>
      <c r="AB60" s="641"/>
      <c r="AC60" s="641"/>
      <c r="AD60" s="641"/>
      <c r="AE60" s="641"/>
      <c r="AF60" s="641"/>
      <c r="AG60" s="641"/>
      <c r="AI60" s="373" t="str">
        <f t="shared" si="0"/>
        <v/>
      </c>
      <c r="AJ60" s="372" t="str">
        <f>VLOOKUP('別紙様式2-3（個表）'!$G60,【参考】数式用!$P$4:$Q$54,2, FALSE)</f>
        <v>介護予防_訪問リハビリテーション①</v>
      </c>
      <c r="AK60" s="372" t="str">
        <f>VLOOKUP('別紙様式2-3（個表）'!$G60,【参考】数式用!$P$4:$W$54,8, FALSE)</f>
        <v>介護予防_訪問リハビリテーション②</v>
      </c>
      <c r="AL60" s="372" t="str">
        <f>VLOOKUP('別紙様式2-3（個表）'!$G60,【参考】数式用!$P$4:$AD$54,15, FALSE)</f>
        <v>介護予防_訪問リハビリテーション③</v>
      </c>
      <c r="AM60" s="372" t="str">
        <f t="shared" si="7"/>
        <v>×</v>
      </c>
      <c r="AN60" s="372" t="str">
        <f t="shared" si="8"/>
        <v>×</v>
      </c>
      <c r="AO60" s="372" t="str">
        <f t="shared" si="9"/>
        <v>○××</v>
      </c>
      <c r="AP60" s="372" t="str">
        <f>IF(G60="", "", VLOOKUP(G60,【参考】数式用!$A$4:$M$54,13,FALSE))</f>
        <v>加算対象外</v>
      </c>
      <c r="AQ60" s="46" t="str">
        <f t="shared" si="10"/>
        <v>―</v>
      </c>
    </row>
    <row r="61" spans="1:43" ht="45" hidden="1" customHeight="1">
      <c r="A61" s="114">
        <f t="shared" si="6"/>
        <v>47</v>
      </c>
      <c r="B61" s="115" t="str">
        <f>IF(基本情報入力シート!B104="","",基本情報入力シート!B104)</f>
        <v>2300000021</v>
      </c>
      <c r="C61" s="116" t="str">
        <f>IF(基本情報入力シート!L104="","",基本情報入力シート!L104)</f>
        <v>愛知県</v>
      </c>
      <c r="D61" s="116" t="str">
        <f>IF(基本情報入力シート!Q104="","",基本情報入力シート!Q104)</f>
        <v>愛知県</v>
      </c>
      <c r="E61" s="116" t="str">
        <f>IF(基本情報入力シート!V104="","",基本情報入力シート!V104)</f>
        <v>飛島村</v>
      </c>
      <c r="F61" s="116" t="str">
        <f>IF(基本情報入力シート!W104="","",基本情報入力シート!W104)</f>
        <v>訪問看護　○○</v>
      </c>
      <c r="G61" s="116" t="str">
        <f>IF(基本情報入力シート!Z104="","",基本情報入力シート!Z104)</f>
        <v>訪問看護</v>
      </c>
      <c r="H61" s="223">
        <f>IF(基本情報入力シート!AD104="","",基本情報入力シート!AD104)</f>
        <v>1000000</v>
      </c>
      <c r="I61" s="362">
        <f>IF(基本情報入力シート!AE104="","",基本情報入力シート!AE104)</f>
        <v>10.42</v>
      </c>
      <c r="J61" s="487" t="s">
        <v>1930</v>
      </c>
      <c r="K61" s="491" t="s">
        <v>19597</v>
      </c>
      <c r="L61" s="491" t="s">
        <v>19597</v>
      </c>
      <c r="M61" s="363" t="str">
        <f>IF(G61="", "", VLOOKUP(AO61,【参考】数式用!$AZ$3:$BA$6, 2, FALSE))</f>
        <v>①</v>
      </c>
      <c r="N61" s="364">
        <f>IF(G61="","",VLOOKUP(G61,【参考】数式用!$A$4:$L$54,MATCH('別紙様式2-3（個表）'!M61,【参考】数式用!$J$3:$L$3,0)+9,FALSE))</f>
        <v>0.13200000000000001</v>
      </c>
      <c r="O61" s="497" t="s">
        <v>2396</v>
      </c>
      <c r="P61" s="365">
        <f t="shared" si="5"/>
        <v>1375440</v>
      </c>
      <c r="Q61" s="273">
        <f>IFERROR(IF(P61="未入力あり","",ROUNDDOWN(ROUNDDOWN($H61*$I61,0)*VLOOKUP($G61,【参考】数式用!$A$4:$E$54,3, FALSE),0)),"")</f>
        <v>1375440</v>
      </c>
      <c r="R61" s="273">
        <f>IF(AM61="×", 0,IF(P61="未入力あり","",ROUNDDOWN(ROUNDDOWN($H61*$I61,0)*VLOOKUP($G61,【参考】数式用!$A$4:$E$54,4,FALSE),0)))</f>
        <v>0</v>
      </c>
      <c r="S61" s="366">
        <f>IF(AN61="×", 0,IF(P61="未入力あり","",ROUNDDOWN(ROUNDDOWN($H61*$I61,0)*VLOOKUP($G61,【参考】数式用!$A$4:$E$54,5, FALSE),0)))</f>
        <v>0</v>
      </c>
      <c r="T61" s="369" t="s">
        <v>3907</v>
      </c>
      <c r="U61" s="370"/>
      <c r="V61" s="33"/>
      <c r="W61" s="641"/>
      <c r="X61" s="641"/>
      <c r="Y61" s="641"/>
      <c r="Z61" s="641"/>
      <c r="AA61" s="641"/>
      <c r="AB61" s="641"/>
      <c r="AC61" s="641"/>
      <c r="AD61" s="641"/>
      <c r="AE61" s="641"/>
      <c r="AF61" s="641"/>
      <c r="AG61" s="641"/>
      <c r="AI61" s="373" t="str">
        <f t="shared" si="0"/>
        <v/>
      </c>
      <c r="AJ61" s="372" t="str">
        <f>VLOOKUP('別紙様式2-3（個表）'!$G61,【参考】数式用!$P$4:$Q$54,2, FALSE)</f>
        <v>訪問看護①</v>
      </c>
      <c r="AK61" s="372" t="str">
        <f>VLOOKUP('別紙様式2-3（個表）'!$G61,【参考】数式用!$P$4:$W$54,8, FALSE)</f>
        <v>訪問看護②</v>
      </c>
      <c r="AL61" s="372" t="str">
        <f>VLOOKUP('別紙様式2-3（個表）'!$G61,【参考】数式用!$P$4:$AD$54,15, FALSE)</f>
        <v>訪問看護③</v>
      </c>
      <c r="AM61" s="372" t="str">
        <f t="shared" si="7"/>
        <v>×</v>
      </c>
      <c r="AN61" s="372" t="str">
        <f t="shared" si="8"/>
        <v>×</v>
      </c>
      <c r="AO61" s="372" t="str">
        <f t="shared" si="9"/>
        <v>○××</v>
      </c>
      <c r="AP61" s="372" t="str">
        <f>IF(G61="", "", VLOOKUP(G61,【参考】数式用!$A$4:$M$54,13,FALSE))</f>
        <v>加算対象外</v>
      </c>
      <c r="AQ61" s="46" t="str">
        <f t="shared" si="10"/>
        <v>―</v>
      </c>
    </row>
    <row r="62" spans="1:43" ht="45" hidden="1" customHeight="1">
      <c r="A62" s="114">
        <f t="shared" si="6"/>
        <v>48</v>
      </c>
      <c r="B62" s="115" t="str">
        <f>IF(基本情報入力シート!B105="","",基本情報入力シート!B105)</f>
        <v>2300000021</v>
      </c>
      <c r="C62" s="116" t="str">
        <f>IF(基本情報入力シート!L105="","",基本情報入力シート!L105)</f>
        <v>愛知県</v>
      </c>
      <c r="D62" s="116" t="str">
        <f>IF(基本情報入力シート!Q105="","",基本情報入力シート!Q105)</f>
        <v>愛知県</v>
      </c>
      <c r="E62" s="116" t="str">
        <f>IF(基本情報入力シート!V105="","",基本情報入力シート!V105)</f>
        <v>飛島村</v>
      </c>
      <c r="F62" s="116" t="str">
        <f>IF(基本情報入力シート!W105="","",基本情報入力シート!W105)</f>
        <v>訪問看護　○○</v>
      </c>
      <c r="G62" s="116" t="str">
        <f>IF(基本情報入力シート!Z105="","",基本情報入力シート!Z105)</f>
        <v>介護予防訪問看護</v>
      </c>
      <c r="H62" s="223">
        <f>IF(基本情報入力シート!AD105="","",基本情報入力シート!AD105)</f>
        <v>1000000</v>
      </c>
      <c r="I62" s="362">
        <f>IF(基本情報入力シート!AE105="","",基本情報入力シート!AE105)</f>
        <v>10.42</v>
      </c>
      <c r="J62" s="487" t="s">
        <v>1930</v>
      </c>
      <c r="K62" s="491" t="s">
        <v>19597</v>
      </c>
      <c r="L62" s="491" t="s">
        <v>19597</v>
      </c>
      <c r="M62" s="363" t="str">
        <f>IF(G62="", "", VLOOKUP(AO62,【参考】数式用!$AZ$3:$BA$6, 2, FALSE))</f>
        <v>①</v>
      </c>
      <c r="N62" s="364">
        <f>IF(G62="","",VLOOKUP(G62,【参考】数式用!$A$4:$L$54,MATCH('別紙様式2-3（個表）'!M62,【参考】数式用!$J$3:$L$3,0)+9,FALSE))</f>
        <v>0.13200000000000001</v>
      </c>
      <c r="O62" s="497" t="s">
        <v>2396</v>
      </c>
      <c r="P62" s="365">
        <f t="shared" si="5"/>
        <v>1375440</v>
      </c>
      <c r="Q62" s="273">
        <f>IFERROR(IF(P62="未入力あり","",ROUNDDOWN(ROUNDDOWN($H62*$I62,0)*VLOOKUP($G62,【参考】数式用!$A$4:$E$54,3, FALSE),0)),"")</f>
        <v>1375440</v>
      </c>
      <c r="R62" s="273">
        <f>IF(AM62="×", 0,IF(P62="未入力あり","",ROUNDDOWN(ROUNDDOWN($H62*$I62,0)*VLOOKUP($G62,【参考】数式用!$A$4:$E$54,4,FALSE),0)))</f>
        <v>0</v>
      </c>
      <c r="S62" s="366">
        <f>IF(AN62="×", 0,IF(P62="未入力あり","",ROUNDDOWN(ROUNDDOWN($H62*$I62,0)*VLOOKUP($G62,【参考】数式用!$A$4:$E$54,5, FALSE),0)))</f>
        <v>0</v>
      </c>
      <c r="T62" s="369" t="s">
        <v>3907</v>
      </c>
      <c r="U62" s="370"/>
      <c r="V62" s="33"/>
      <c r="W62" s="641"/>
      <c r="X62" s="641"/>
      <c r="Y62" s="641"/>
      <c r="Z62" s="641"/>
      <c r="AA62" s="641"/>
      <c r="AB62" s="641"/>
      <c r="AC62" s="641"/>
      <c r="AD62" s="641"/>
      <c r="AE62" s="641"/>
      <c r="AF62" s="641"/>
      <c r="AG62" s="641"/>
      <c r="AI62" s="373" t="str">
        <f t="shared" si="0"/>
        <v/>
      </c>
      <c r="AJ62" s="372" t="str">
        <f>VLOOKUP('別紙様式2-3（個表）'!$G62,【参考】数式用!$P$4:$Q$54,2, FALSE)</f>
        <v>介護予防_訪問看護①</v>
      </c>
      <c r="AK62" s="372" t="str">
        <f>VLOOKUP('別紙様式2-3（個表）'!$G62,【参考】数式用!$P$4:$W$54,8, FALSE)</f>
        <v>介護予防_訪問看護②</v>
      </c>
      <c r="AL62" s="372" t="str">
        <f>VLOOKUP('別紙様式2-3（個表）'!$G62,【参考】数式用!$P$4:$AD$54,15, FALSE)</f>
        <v>介護予防_訪問看護③</v>
      </c>
      <c r="AM62" s="372" t="str">
        <f t="shared" si="7"/>
        <v>×</v>
      </c>
      <c r="AN62" s="372" t="str">
        <f t="shared" si="8"/>
        <v>×</v>
      </c>
      <c r="AO62" s="372" t="str">
        <f t="shared" si="9"/>
        <v>○××</v>
      </c>
      <c r="AP62" s="372" t="str">
        <f>IF(G62="", "", VLOOKUP(G62,【参考】数式用!$A$4:$M$54,13,FALSE))</f>
        <v>加算対象外</v>
      </c>
      <c r="AQ62" s="46" t="str">
        <f t="shared" si="10"/>
        <v>―</v>
      </c>
    </row>
    <row r="63" spans="1:43" ht="45" hidden="1" customHeight="1">
      <c r="A63" s="114">
        <f t="shared" si="6"/>
        <v>49</v>
      </c>
      <c r="B63" s="115" t="str">
        <f>IF(基本情報入力シート!B106="","",基本情報入力シート!B106)</f>
        <v>2300000022</v>
      </c>
      <c r="C63" s="116" t="str">
        <f>IF(基本情報入力シート!L106="","",基本情報入力シート!L106)</f>
        <v>知多北部広域連合</v>
      </c>
      <c r="D63" s="116" t="str">
        <f>IF(基本情報入力シート!Q106="","",基本情報入力シート!Q106)</f>
        <v>愛知県</v>
      </c>
      <c r="E63" s="116" t="str">
        <f>IF(基本情報入力シート!V106="","",基本情報入力シート!V106)</f>
        <v>東海市</v>
      </c>
      <c r="F63" s="116" t="str">
        <f>IF(基本情報入力シート!W106="","",基本情報入力シート!W106)</f>
        <v>居宅介護支援事業所　○○</v>
      </c>
      <c r="G63" s="116" t="str">
        <f>IF(基本情報入力シート!Z106="","",基本情報入力シート!Z106)</f>
        <v>居宅介護支援</v>
      </c>
      <c r="H63" s="223">
        <f>IF(基本情報入力シート!AD106="","",基本情報入力シート!AD106)</f>
        <v>1000000</v>
      </c>
      <c r="I63" s="362">
        <f>IF(基本情報入力シート!AE106="","",基本情報入力シート!AE106)</f>
        <v>10.210000000000001</v>
      </c>
      <c r="J63" s="487" t="s">
        <v>1930</v>
      </c>
      <c r="K63" s="491" t="s">
        <v>19597</v>
      </c>
      <c r="L63" s="491" t="s">
        <v>19597</v>
      </c>
      <c r="M63" s="363" t="str">
        <f>IF(G63="", "", VLOOKUP(AO63,【参考】数式用!$AZ$3:$BA$6, 2, FALSE))</f>
        <v>①</v>
      </c>
      <c r="N63" s="364">
        <f>IF(G63="","",VLOOKUP(G63,【参考】数式用!$A$4:$L$54,MATCH('別紙様式2-3（個表）'!M63,【参考】数式用!$J$3:$L$3,0)+9,FALSE))</f>
        <v>0.15</v>
      </c>
      <c r="O63" s="496" t="s">
        <v>2396</v>
      </c>
      <c r="P63" s="365">
        <f t="shared" si="5"/>
        <v>1531500</v>
      </c>
      <c r="Q63" s="273">
        <f>IFERROR(IF(P63="未入力あり","",ROUNDDOWN(ROUNDDOWN($H63*$I63,0)*VLOOKUP($G63,【参考】数式用!$A$4:$E$54,3, FALSE),0)),"")</f>
        <v>1531500</v>
      </c>
      <c r="R63" s="273">
        <f>IF(AM63="×", 0,IF(P63="未入力あり","",ROUNDDOWN(ROUNDDOWN($H63*$I63,0)*VLOOKUP($G63,【参考】数式用!$A$4:$E$54,4,FALSE),0)))</f>
        <v>0</v>
      </c>
      <c r="S63" s="366">
        <f>IF(AN63="×", 0,IF(P63="未入力あり","",ROUNDDOWN(ROUNDDOWN($H63*$I63,0)*VLOOKUP($G63,【参考】数式用!$A$4:$E$54,5, FALSE),0)))</f>
        <v>0</v>
      </c>
      <c r="T63" s="369" t="s">
        <v>3907</v>
      </c>
      <c r="U63" s="370"/>
      <c r="V63" s="33"/>
      <c r="W63" s="641"/>
      <c r="X63" s="641"/>
      <c r="Y63" s="641"/>
      <c r="Z63" s="641"/>
      <c r="AA63" s="641"/>
      <c r="AB63" s="641"/>
      <c r="AC63" s="641"/>
      <c r="AD63" s="641"/>
      <c r="AE63" s="641"/>
      <c r="AF63" s="641"/>
      <c r="AG63" s="641"/>
      <c r="AI63" s="373" t="str">
        <f t="shared" si="0"/>
        <v/>
      </c>
      <c r="AJ63" s="372" t="str">
        <f>VLOOKUP('別紙様式2-3（個表）'!$G63,【参考】数式用!$P$4:$Q$54,2, FALSE)</f>
        <v>居宅介護支援①</v>
      </c>
      <c r="AK63" s="372" t="str">
        <f>VLOOKUP('別紙様式2-3（個表）'!$G63,【参考】数式用!$P$4:$W$54,8, FALSE)</f>
        <v>居宅介護支援②</v>
      </c>
      <c r="AL63" s="372" t="str">
        <f>VLOOKUP('別紙様式2-3（個表）'!$G63,【参考】数式用!$P$4:$AD$54,15, FALSE)</f>
        <v>居宅介護支援③</v>
      </c>
      <c r="AM63" s="372" t="str">
        <f t="shared" si="7"/>
        <v>×</v>
      </c>
      <c r="AN63" s="372" t="str">
        <f t="shared" si="8"/>
        <v>×</v>
      </c>
      <c r="AO63" s="372" t="str">
        <f t="shared" si="9"/>
        <v>○××</v>
      </c>
      <c r="AP63" s="372" t="str">
        <f>IF(G63="", "", VLOOKUP(G63,【参考】数式用!$A$4:$M$54,13,FALSE))</f>
        <v>加算対象外</v>
      </c>
      <c r="AQ63" s="46" t="str">
        <f t="shared" si="10"/>
        <v>―</v>
      </c>
    </row>
    <row r="64" spans="1:43" ht="45" hidden="1" customHeight="1">
      <c r="A64" s="114">
        <f t="shared" si="6"/>
        <v>50</v>
      </c>
      <c r="B64" s="115" t="str">
        <f>IF(基本情報入力シート!B107="","",基本情報入力シート!B107)</f>
        <v>2300000023</v>
      </c>
      <c r="C64" s="116" t="str">
        <f>IF(基本情報入力シート!L107="","",基本情報入力シート!L107)</f>
        <v>知多北部広域連合</v>
      </c>
      <c r="D64" s="116" t="str">
        <f>IF(基本情報入力シート!Q107="","",基本情報入力シート!Q107)</f>
        <v>愛知県</v>
      </c>
      <c r="E64" s="116" t="str">
        <f>IF(基本情報入力シート!V107="","",基本情報入力シート!V107)</f>
        <v>東海市</v>
      </c>
      <c r="F64" s="116" t="str">
        <f>IF(基本情報入力シート!W107="","",基本情報入力シート!W107)</f>
        <v>介護予防支援事業所　○○</v>
      </c>
      <c r="G64" s="116" t="str">
        <f>IF(基本情報入力シート!Z107="","",基本情報入力シート!Z107)</f>
        <v>介護予防支援</v>
      </c>
      <c r="H64" s="223">
        <f>IF(基本情報入力シート!AD107="","",基本情報入力シート!AD107)</f>
        <v>1000000</v>
      </c>
      <c r="I64" s="362">
        <f>IF(基本情報入力シート!AE107="","",基本情報入力シート!AE107)</f>
        <v>10.210000000000001</v>
      </c>
      <c r="J64" s="487" t="s">
        <v>1930</v>
      </c>
      <c r="K64" s="491" t="s">
        <v>19597</v>
      </c>
      <c r="L64" s="491" t="s">
        <v>19597</v>
      </c>
      <c r="M64" s="363" t="str">
        <f>IF(G64="", "", VLOOKUP(AO64,【参考】数式用!$AZ$3:$BA$6, 2, FALSE))</f>
        <v>①</v>
      </c>
      <c r="N64" s="364">
        <f>IF(G64="","",VLOOKUP(G64,【参考】数式用!$A$4:$L$54,MATCH('別紙様式2-3（個表）'!M64,【参考】数式用!$J$3:$L$3,0)+9,FALSE))</f>
        <v>0.15</v>
      </c>
      <c r="O64" s="497" t="s">
        <v>2396</v>
      </c>
      <c r="P64" s="365">
        <f t="shared" si="5"/>
        <v>1531500</v>
      </c>
      <c r="Q64" s="273">
        <f>IFERROR(IF(P64="未入力あり","",ROUNDDOWN(ROUNDDOWN($H64*$I64,0)*VLOOKUP($G64,【参考】数式用!$A$4:$E$54,3, FALSE),0)),"")</f>
        <v>1531500</v>
      </c>
      <c r="R64" s="273">
        <f>IF(AM64="×", 0,IF(P64="未入力あり","",ROUNDDOWN(ROUNDDOWN($H64*$I64,0)*VLOOKUP($G64,【参考】数式用!$A$4:$E$54,4,FALSE),0)))</f>
        <v>0</v>
      </c>
      <c r="S64" s="366">
        <f>IF(AN64="×", 0,IF(P64="未入力あり","",ROUNDDOWN(ROUNDDOWN($H64*$I64,0)*VLOOKUP($G64,【参考】数式用!$A$4:$E$54,5, FALSE),0)))</f>
        <v>0</v>
      </c>
      <c r="T64" s="369" t="s">
        <v>3907</v>
      </c>
      <c r="U64" s="370"/>
      <c r="V64" s="33"/>
      <c r="W64" s="641"/>
      <c r="X64" s="641"/>
      <c r="Y64" s="641"/>
      <c r="Z64" s="641"/>
      <c r="AA64" s="641"/>
      <c r="AB64" s="641"/>
      <c r="AC64" s="641"/>
      <c r="AD64" s="641"/>
      <c r="AE64" s="641"/>
      <c r="AF64" s="641"/>
      <c r="AG64" s="641"/>
      <c r="AI64" s="373" t="str">
        <f t="shared" si="0"/>
        <v/>
      </c>
      <c r="AJ64" s="372" t="str">
        <f>VLOOKUP('別紙様式2-3（個表）'!$G64,【参考】数式用!$P$4:$Q$54,2, FALSE)</f>
        <v>介護予防支援①</v>
      </c>
      <c r="AK64" s="372" t="str">
        <f>VLOOKUP('別紙様式2-3（個表）'!$G64,【参考】数式用!$P$4:$W$54,8, FALSE)</f>
        <v>介護予防支援②</v>
      </c>
      <c r="AL64" s="372" t="str">
        <f>VLOOKUP('別紙様式2-3（個表）'!$G64,【参考】数式用!$P$4:$AD$54,15, FALSE)</f>
        <v>介護予防支援③</v>
      </c>
      <c r="AM64" s="372" t="str">
        <f t="shared" si="7"/>
        <v>×</v>
      </c>
      <c r="AN64" s="372" t="str">
        <f t="shared" si="8"/>
        <v>×</v>
      </c>
      <c r="AO64" s="372" t="str">
        <f t="shared" si="9"/>
        <v>○××</v>
      </c>
      <c r="AP64" s="372" t="str">
        <f>IF(G64="", "", VLOOKUP(G64,【参考】数式用!$A$4:$M$54,13,FALSE))</f>
        <v>加算対象外</v>
      </c>
      <c r="AQ64" s="46" t="str">
        <f t="shared" si="10"/>
        <v>―</v>
      </c>
    </row>
    <row r="65" spans="1:43" ht="45" hidden="1" customHeight="1">
      <c r="A65" s="114">
        <f t="shared" si="6"/>
        <v>51</v>
      </c>
      <c r="B65" s="115" t="str">
        <f>IF(基本情報入力シート!B108="","",基本情報入力シート!B108)</f>
        <v>2300000023</v>
      </c>
      <c r="C65" s="116" t="str">
        <f>IF(基本情報入力シート!L108="","",基本情報入力シート!L108)</f>
        <v>知多北部広域連合</v>
      </c>
      <c r="D65" s="116" t="str">
        <f>IF(基本情報入力シート!Q108="","",基本情報入力シート!Q108)</f>
        <v>愛知県</v>
      </c>
      <c r="E65" s="116" t="str">
        <f>IF(基本情報入力シート!V108="","",基本情報入力シート!V108)</f>
        <v>東海市</v>
      </c>
      <c r="F65" s="116" t="str">
        <f>IF(基本情報入力シート!W108="","",基本情報入力シート!W108)</f>
        <v>介護予防支援事業所　○○</v>
      </c>
      <c r="G65" s="116" t="str">
        <f>IF(基本情報入力シート!Z108="","",基本情報入力シート!Z108)</f>
        <v>介護予防ケアマネジメント</v>
      </c>
      <c r="H65" s="223">
        <f>IF(基本情報入力シート!AD108="","",基本情報入力シート!AD108)</f>
        <v>1000000</v>
      </c>
      <c r="I65" s="362">
        <f>IF(基本情報入力シート!AE108="","",基本情報入力シート!AE108)</f>
        <v>10.42</v>
      </c>
      <c r="J65" s="487" t="s">
        <v>1930</v>
      </c>
      <c r="K65" s="491" t="s">
        <v>19597</v>
      </c>
      <c r="L65" s="491" t="s">
        <v>19597</v>
      </c>
      <c r="M65" s="363" t="str">
        <f>IF(G65="", "", VLOOKUP(AO65,【参考】数式用!$AZ$3:$BA$6, 2, FALSE))</f>
        <v>①</v>
      </c>
      <c r="N65" s="364">
        <f>IF(G65="","",VLOOKUP(G65,【参考】数式用!$A$4:$L$54,MATCH('別紙様式2-3（個表）'!M65,【参考】数式用!$J$3:$L$3,0)+9,FALSE))</f>
        <v>0.15</v>
      </c>
      <c r="O65" s="497" t="s">
        <v>2396</v>
      </c>
      <c r="P65" s="365">
        <f t="shared" si="5"/>
        <v>1563000</v>
      </c>
      <c r="Q65" s="273">
        <f>IFERROR(IF(P65="未入力あり","",ROUNDDOWN(ROUNDDOWN($H65*$I65,0)*VLOOKUP($G65,【参考】数式用!$A$4:$E$54,3, FALSE),0)),"")</f>
        <v>1563000</v>
      </c>
      <c r="R65" s="273">
        <f>IF(AM65="×", 0,IF(P65="未入力あり","",ROUNDDOWN(ROUNDDOWN($H65*$I65,0)*VLOOKUP($G65,【参考】数式用!$A$4:$E$54,4,FALSE),0)))</f>
        <v>0</v>
      </c>
      <c r="S65" s="366">
        <f>IF(AN65="×", 0,IF(P65="未入力あり","",ROUNDDOWN(ROUNDDOWN($H65*$I65,0)*VLOOKUP($G65,【参考】数式用!$A$4:$E$54,5, FALSE),0)))</f>
        <v>0</v>
      </c>
      <c r="T65" s="369" t="s">
        <v>3907</v>
      </c>
      <c r="U65" s="370"/>
      <c r="V65" s="33"/>
      <c r="W65" s="641"/>
      <c r="X65" s="641"/>
      <c r="Y65" s="641"/>
      <c r="Z65" s="641"/>
      <c r="AA65" s="641"/>
      <c r="AB65" s="641"/>
      <c r="AC65" s="641"/>
      <c r="AD65" s="641"/>
      <c r="AE65" s="641"/>
      <c r="AF65" s="641"/>
      <c r="AG65" s="641"/>
      <c r="AI65" s="373" t="str">
        <f t="shared" si="0"/>
        <v/>
      </c>
      <c r="AJ65" s="372" t="str">
        <f>VLOOKUP('別紙様式2-3（個表）'!$G65,【参考】数式用!$P$4:$Q$54,2, FALSE)</f>
        <v>介護予防ケアマネジメント①</v>
      </c>
      <c r="AK65" s="372" t="str">
        <f>VLOOKUP('別紙様式2-3（個表）'!$G65,【参考】数式用!$P$4:$W$54,8, FALSE)</f>
        <v>介護予防ケアマネジメント②</v>
      </c>
      <c r="AL65" s="372" t="str">
        <f>VLOOKUP('別紙様式2-3（個表）'!$G65,【参考】数式用!$P$4:$AD$54,15, FALSE)</f>
        <v>介護予防ケアマネジメント③</v>
      </c>
      <c r="AM65" s="372" t="str">
        <f t="shared" si="7"/>
        <v>×</v>
      </c>
      <c r="AN65" s="372" t="str">
        <f t="shared" si="8"/>
        <v>×</v>
      </c>
      <c r="AO65" s="372" t="str">
        <f t="shared" si="9"/>
        <v>○××</v>
      </c>
      <c r="AP65" s="372" t="str">
        <f>IF(G65="", "", VLOOKUP(G65,【参考】数式用!$A$4:$M$54,13,FALSE))</f>
        <v>加算対象外</v>
      </c>
      <c r="AQ65" s="46" t="str">
        <f t="shared" si="10"/>
        <v>―</v>
      </c>
    </row>
    <row r="66" spans="1:43" ht="45" hidden="1" customHeight="1">
      <c r="A66" s="114">
        <f t="shared" si="6"/>
        <v>52</v>
      </c>
      <c r="B66" s="115" t="str">
        <f>IF(基本情報入力シート!B109="","",基本情報入力シート!B109)</f>
        <v>2100000001</v>
      </c>
      <c r="C66" s="116" t="str">
        <f>IF(基本情報入力シート!L109="","",基本情報入力シート!L109)</f>
        <v>岐阜県</v>
      </c>
      <c r="D66" s="116" t="str">
        <f>IF(基本情報入力シート!Q109="","",基本情報入力シート!Q109)</f>
        <v>岐阜県</v>
      </c>
      <c r="E66" s="116" t="str">
        <f>IF(基本情報入力シート!V109="","",基本情報入力シート!V109)</f>
        <v>羽島市</v>
      </c>
      <c r="F66" s="116" t="str">
        <f>IF(基本情報入力シート!W109="","",基本情報入力シート!W109)</f>
        <v>訪問介護　●●</v>
      </c>
      <c r="G66" s="116" t="str">
        <f>IF(基本情報入力シート!Z109="","",基本情報入力シート!Z109)</f>
        <v>訪問介護</v>
      </c>
      <c r="H66" s="223">
        <f>IF(基本情報入力シート!AD109="","",基本情報入力シート!AD109)</f>
        <v>1000000</v>
      </c>
      <c r="I66" s="362">
        <f>IF(基本情報入力シート!AE109="","",基本情報入力シート!AE109)</f>
        <v>10</v>
      </c>
      <c r="J66" s="487" t="s">
        <v>1926</v>
      </c>
      <c r="K66" s="491" t="s">
        <v>1931</v>
      </c>
      <c r="L66" s="490" t="s">
        <v>2120</v>
      </c>
      <c r="M66" s="363" t="str">
        <f>IF(G66="", "", VLOOKUP(AO66,【参考】数式用!$AZ$3:$BA$6, 2, FALSE))</f>
        <v>①＋②＋③</v>
      </c>
      <c r="N66" s="364">
        <f>IF(G66="","",VLOOKUP(G66,【参考】数式用!$A$4:$L$54,MATCH('別紙様式2-3（個表）'!M66,【参考】数式用!$J$3:$L$3,0)+9,FALSE))</f>
        <v>0.26400000000000001</v>
      </c>
      <c r="O66" s="496" t="s">
        <v>2396</v>
      </c>
      <c r="P66" s="365">
        <f t="shared" si="5"/>
        <v>2640000</v>
      </c>
      <c r="Q66" s="273">
        <f>IFERROR(IF(P66="未入力あり","",ROUNDDOWN(ROUNDDOWN($H66*$I66,0)*VLOOKUP($G66,【参考】数式用!$A$4:$E$54,3, FALSE),0)),"")</f>
        <v>1560000</v>
      </c>
      <c r="R66" s="273">
        <f>IF(AM66="×", 0,IF(P66="未入力あり","",ROUNDDOWN(ROUNDDOWN($H66*$I66,0)*VLOOKUP($G66,【参考】数式用!$A$4:$E$54,4,FALSE),0)))</f>
        <v>600000</v>
      </c>
      <c r="S66" s="366">
        <f>IF(AN66="×", 0,IF(P66="未入力あり","",ROUNDDOWN(ROUNDDOWN($H66*$I66,0)*VLOOKUP($G66,【参考】数式用!$A$4:$E$54,5, FALSE),0)))</f>
        <v>480000</v>
      </c>
      <c r="T66" s="369" t="s">
        <v>3907</v>
      </c>
      <c r="U66" s="370"/>
      <c r="V66" s="33"/>
      <c r="W66" s="641"/>
      <c r="X66" s="641"/>
      <c r="Y66" s="641"/>
      <c r="Z66" s="641"/>
      <c r="AA66" s="641"/>
      <c r="AB66" s="641"/>
      <c r="AC66" s="641"/>
      <c r="AD66" s="641"/>
      <c r="AE66" s="641"/>
      <c r="AF66" s="641"/>
      <c r="AG66" s="641"/>
      <c r="AI66" s="373" t="str">
        <f t="shared" si="0"/>
        <v/>
      </c>
      <c r="AJ66" s="372" t="str">
        <f>VLOOKUP('別紙様式2-3（個表）'!$G66,【参考】数式用!$P$4:$Q$54,2, FALSE)</f>
        <v>訪問介護①</v>
      </c>
      <c r="AK66" s="372" t="str">
        <f>VLOOKUP('別紙様式2-3（個表）'!$G66,【参考】数式用!$P$4:$W$54,8, FALSE)</f>
        <v>訪問介護②</v>
      </c>
      <c r="AL66" s="372" t="str">
        <f>VLOOKUP('別紙様式2-3（個表）'!$G66,【参考】数式用!$P$4:$AD$54,15, FALSE)</f>
        <v>訪問介護③</v>
      </c>
      <c r="AM66" s="372" t="str">
        <f t="shared" si="7"/>
        <v>○</v>
      </c>
      <c r="AN66" s="372" t="str">
        <f t="shared" si="8"/>
        <v>○</v>
      </c>
      <c r="AO66" s="372" t="str">
        <f t="shared" si="9"/>
        <v>○○○</v>
      </c>
      <c r="AP66" s="372" t="str">
        <f>IF(G66="", "", VLOOKUP(G66,【参考】数式用!$A$4:$M$54,13,FALSE))</f>
        <v>加算対象</v>
      </c>
      <c r="AQ66" s="46" t="str">
        <f t="shared" si="10"/>
        <v>―</v>
      </c>
    </row>
    <row r="67" spans="1:43" ht="45" hidden="1" customHeight="1">
      <c r="A67" s="114">
        <f t="shared" si="6"/>
        <v>53</v>
      </c>
      <c r="B67" s="115" t="str">
        <f>IF(基本情報入力シート!B110="","",基本情報入力シート!B110)</f>
        <v>2100000001</v>
      </c>
      <c r="C67" s="116" t="str">
        <f>IF(基本情報入力シート!L110="","",基本情報入力シート!L110)</f>
        <v>羽島市</v>
      </c>
      <c r="D67" s="116" t="str">
        <f>IF(基本情報入力シート!Q110="","",基本情報入力シート!Q110)</f>
        <v>岐阜県</v>
      </c>
      <c r="E67" s="116" t="str">
        <f>IF(基本情報入力シート!V110="","",基本情報入力シート!V110)</f>
        <v>羽島市</v>
      </c>
      <c r="F67" s="116" t="str">
        <f>IF(基本情報入力シート!W110="","",基本情報入力シート!W110)</f>
        <v>訪問介護　●●</v>
      </c>
      <c r="G67" s="116" t="str">
        <f>IF(基本情報入力シート!Z110="","",基本情報入力シート!Z110)</f>
        <v>訪問型サービス（独自）</v>
      </c>
      <c r="H67" s="223">
        <f>IF(基本情報入力シート!AD110="","",基本情報入力シート!AD110)</f>
        <v>1000000</v>
      </c>
      <c r="I67" s="362">
        <f>IF(基本情報入力シート!AE110="","",基本情報入力シート!AE110)</f>
        <v>10</v>
      </c>
      <c r="J67" s="487" t="s">
        <v>1926</v>
      </c>
      <c r="K67" s="491" t="s">
        <v>1931</v>
      </c>
      <c r="L67" s="490" t="s">
        <v>2119</v>
      </c>
      <c r="M67" s="363" t="str">
        <f>IF(G67="", "", VLOOKUP(AO67,【参考】数式用!$AZ$3:$BA$6, 2, FALSE))</f>
        <v>①＋②＋③</v>
      </c>
      <c r="N67" s="364">
        <f>IF(G67="","",VLOOKUP(G67,【参考】数式用!$A$4:$L$54,MATCH('別紙様式2-3（個表）'!M67,【参考】数式用!$J$3:$L$3,0)+9,FALSE))</f>
        <v>0.26400000000000001</v>
      </c>
      <c r="O67" s="497" t="s">
        <v>2396</v>
      </c>
      <c r="P67" s="365">
        <f t="shared" si="5"/>
        <v>2640000</v>
      </c>
      <c r="Q67" s="273">
        <f>IFERROR(IF(P67="未入力あり","",ROUNDDOWN(ROUNDDOWN($H67*$I67,0)*VLOOKUP($G67,【参考】数式用!$A$4:$E$54,3, FALSE),0)),"")</f>
        <v>1560000</v>
      </c>
      <c r="R67" s="273">
        <f>IF(AM67="×", 0,IF(P67="未入力あり","",ROUNDDOWN(ROUNDDOWN($H67*$I67,0)*VLOOKUP($G67,【参考】数式用!$A$4:$E$54,4,FALSE),0)))</f>
        <v>600000</v>
      </c>
      <c r="S67" s="366">
        <f>IF(AN67="×", 0,IF(P67="未入力あり","",ROUNDDOWN(ROUNDDOWN($H67*$I67,0)*VLOOKUP($G67,【参考】数式用!$A$4:$E$54,5, FALSE),0)))</f>
        <v>480000</v>
      </c>
      <c r="T67" s="369" t="s">
        <v>3907</v>
      </c>
      <c r="U67" s="370"/>
      <c r="V67" s="33"/>
      <c r="W67" s="641"/>
      <c r="X67" s="641"/>
      <c r="Y67" s="641"/>
      <c r="Z67" s="641"/>
      <c r="AA67" s="641"/>
      <c r="AB67" s="641"/>
      <c r="AC67" s="641"/>
      <c r="AD67" s="641"/>
      <c r="AE67" s="641"/>
      <c r="AF67" s="641"/>
      <c r="AG67" s="641"/>
      <c r="AI67" s="373" t="str">
        <f t="shared" si="0"/>
        <v/>
      </c>
      <c r="AJ67" s="372" t="str">
        <f>VLOOKUP('別紙様式2-3（個表）'!$G67,【参考】数式用!$P$4:$Q$54,2, FALSE)</f>
        <v>訪問型サービス_独自①</v>
      </c>
      <c r="AK67" s="372" t="str">
        <f>VLOOKUP('別紙様式2-3（個表）'!$G67,【参考】数式用!$P$4:$W$54,8, FALSE)</f>
        <v>訪問型サービス_独自②</v>
      </c>
      <c r="AL67" s="372" t="str">
        <f>VLOOKUP('別紙様式2-3（個表）'!$G67,【参考】数式用!$P$4:$AD$54,15, FALSE)</f>
        <v>訪問型サービス_独自③</v>
      </c>
      <c r="AM67" s="372" t="str">
        <f t="shared" si="7"/>
        <v>○</v>
      </c>
      <c r="AN67" s="372" t="str">
        <f t="shared" si="8"/>
        <v>○</v>
      </c>
      <c r="AO67" s="372" t="str">
        <f t="shared" si="9"/>
        <v>○○○</v>
      </c>
      <c r="AP67" s="372" t="str">
        <f>IF(G67="", "", VLOOKUP(G67,【参考】数式用!$A$4:$M$54,13,FALSE))</f>
        <v>加算対象</v>
      </c>
      <c r="AQ67" s="46" t="str">
        <f t="shared" si="10"/>
        <v>―</v>
      </c>
    </row>
    <row r="68" spans="1:43" ht="45" hidden="1" customHeight="1">
      <c r="A68" s="114">
        <f t="shared" si="6"/>
        <v>54</v>
      </c>
      <c r="B68" s="115" t="str">
        <f>IF(基本情報入力シート!B111="","",基本情報入力シート!B111)</f>
        <v>2100000002</v>
      </c>
      <c r="C68" s="116" t="str">
        <f>IF(基本情報入力シート!L111="","",基本情報入力シート!L111)</f>
        <v>岐阜県</v>
      </c>
      <c r="D68" s="116" t="str">
        <f>IF(基本情報入力シート!Q111="","",基本情報入力シート!Q111)</f>
        <v>岐阜県</v>
      </c>
      <c r="E68" s="116" t="str">
        <f>IF(基本情報入力シート!V111="","",基本情報入力シート!V111)</f>
        <v>羽島市</v>
      </c>
      <c r="F68" s="116" t="str">
        <f>IF(基本情報入力シート!W111="","",基本情報入力シート!W111)</f>
        <v>訪問看護　●●</v>
      </c>
      <c r="G68" s="116" t="str">
        <f>IF(基本情報入力シート!Z111="","",基本情報入力シート!Z111)</f>
        <v>訪問看護</v>
      </c>
      <c r="H68" s="223">
        <f>IF(基本情報入力シート!AD111="","",基本情報入力シート!AD111)</f>
        <v>1000000</v>
      </c>
      <c r="I68" s="362">
        <f>IF(基本情報入力シート!AE111="","",基本情報入力シート!AE111)</f>
        <v>10</v>
      </c>
      <c r="J68" s="487" t="s">
        <v>1930</v>
      </c>
      <c r="K68" s="491" t="s">
        <v>19597</v>
      </c>
      <c r="L68" s="490" t="s">
        <v>19597</v>
      </c>
      <c r="M68" s="363" t="str">
        <f>IF(G68="", "", VLOOKUP(AO68,【参考】数式用!$AZ$3:$BA$6, 2, FALSE))</f>
        <v>①</v>
      </c>
      <c r="N68" s="364">
        <f>IF(G68="","",VLOOKUP(G68,【参考】数式用!$A$4:$L$54,MATCH('別紙様式2-3（個表）'!M68,【参考】数式用!$J$3:$L$3,0)+9,FALSE))</f>
        <v>0.13200000000000001</v>
      </c>
      <c r="O68" s="496" t="s">
        <v>2396</v>
      </c>
      <c r="P68" s="365">
        <f t="shared" si="5"/>
        <v>1320000</v>
      </c>
      <c r="Q68" s="273">
        <f>IFERROR(IF(P68="未入力あり","",ROUNDDOWN(ROUNDDOWN($H68*$I68,0)*VLOOKUP($G68,【参考】数式用!$A$4:$E$54,3, FALSE),0)),"")</f>
        <v>1320000</v>
      </c>
      <c r="R68" s="273">
        <f>IF(AM68="×", 0,IF(P68="未入力あり","",ROUNDDOWN(ROUNDDOWN($H68*$I68,0)*VLOOKUP($G68,【参考】数式用!$A$4:$E$54,4,FALSE),0)))</f>
        <v>0</v>
      </c>
      <c r="S68" s="366">
        <f>IF(AN68="×", 0,IF(P68="未入力あり","",ROUNDDOWN(ROUNDDOWN($H68*$I68,0)*VLOOKUP($G68,【参考】数式用!$A$4:$E$54,5, FALSE),0)))</f>
        <v>0</v>
      </c>
      <c r="T68" s="369" t="s">
        <v>3907</v>
      </c>
      <c r="U68" s="370"/>
      <c r="V68" s="33"/>
      <c r="W68" s="641"/>
      <c r="X68" s="641"/>
      <c r="Y68" s="641"/>
      <c r="Z68" s="641"/>
      <c r="AA68" s="641"/>
      <c r="AB68" s="641"/>
      <c r="AC68" s="641"/>
      <c r="AD68" s="641"/>
      <c r="AE68" s="641"/>
      <c r="AF68" s="641"/>
      <c r="AG68" s="641"/>
      <c r="AI68" s="373" t="str">
        <f t="shared" si="0"/>
        <v/>
      </c>
      <c r="AJ68" s="372" t="str">
        <f>VLOOKUP('別紙様式2-3（個表）'!$G68,【参考】数式用!$P$4:$Q$54,2, FALSE)</f>
        <v>訪問看護①</v>
      </c>
      <c r="AK68" s="372" t="str">
        <f>VLOOKUP('別紙様式2-3（個表）'!$G68,【参考】数式用!$P$4:$W$54,8, FALSE)</f>
        <v>訪問看護②</v>
      </c>
      <c r="AL68" s="372" t="str">
        <f>VLOOKUP('別紙様式2-3（個表）'!$G68,【参考】数式用!$P$4:$AD$54,15, FALSE)</f>
        <v>訪問看護③</v>
      </c>
      <c r="AM68" s="372" t="str">
        <f t="shared" si="7"/>
        <v>×</v>
      </c>
      <c r="AN68" s="372" t="str">
        <f t="shared" si="8"/>
        <v>×</v>
      </c>
      <c r="AO68" s="372" t="str">
        <f t="shared" si="9"/>
        <v>○××</v>
      </c>
      <c r="AP68" s="372" t="str">
        <f>IF(G68="", "", VLOOKUP(G68,【参考】数式用!$A$4:$M$54,13,FALSE))</f>
        <v>加算対象外</v>
      </c>
      <c r="AQ68" s="46" t="str">
        <f t="shared" si="10"/>
        <v>―</v>
      </c>
    </row>
    <row r="69" spans="1:43" ht="45" hidden="1" customHeight="1">
      <c r="A69" s="114">
        <f t="shared" si="6"/>
        <v>55</v>
      </c>
      <c r="B69" s="115" t="str">
        <f>IF(基本情報入力シート!B112="","",基本情報入力シート!B112)</f>
        <v>2100000002</v>
      </c>
      <c r="C69" s="116" t="str">
        <f>IF(基本情報入力シート!L112="","",基本情報入力シート!L112)</f>
        <v>岐阜県</v>
      </c>
      <c r="D69" s="116" t="str">
        <f>IF(基本情報入力シート!Q112="","",基本情報入力シート!Q112)</f>
        <v>岐阜県</v>
      </c>
      <c r="E69" s="116" t="str">
        <f>IF(基本情報入力シート!V112="","",基本情報入力シート!V112)</f>
        <v>羽島市</v>
      </c>
      <c r="F69" s="116" t="str">
        <f>IF(基本情報入力シート!W112="","",基本情報入力シート!W112)</f>
        <v>訪問看護　●●</v>
      </c>
      <c r="G69" s="116" t="str">
        <f>IF(基本情報入力シート!Z112="","",基本情報入力シート!Z112)</f>
        <v>介護予防訪問看護</v>
      </c>
      <c r="H69" s="223">
        <f>IF(基本情報入力シート!AD112="","",基本情報入力シート!AD112)</f>
        <v>1000000</v>
      </c>
      <c r="I69" s="362">
        <f>IF(基本情報入力シート!AE112="","",基本情報入力シート!AE112)</f>
        <v>10</v>
      </c>
      <c r="J69" s="487" t="s">
        <v>1930</v>
      </c>
      <c r="K69" s="491" t="s">
        <v>19597</v>
      </c>
      <c r="L69" s="490" t="s">
        <v>19597</v>
      </c>
      <c r="M69" s="363" t="str">
        <f>IF(G69="", "", VLOOKUP(AO69,【参考】数式用!$AZ$3:$BA$6, 2, FALSE))</f>
        <v>①</v>
      </c>
      <c r="N69" s="364">
        <f>IF(G69="","",VLOOKUP(G69,【参考】数式用!$A$4:$L$54,MATCH('別紙様式2-3（個表）'!M69,【参考】数式用!$J$3:$L$3,0)+9,FALSE))</f>
        <v>0.13200000000000001</v>
      </c>
      <c r="O69" s="497" t="s">
        <v>2396</v>
      </c>
      <c r="P69" s="365">
        <f t="shared" si="5"/>
        <v>1320000</v>
      </c>
      <c r="Q69" s="273">
        <f>IFERROR(IF(P69="未入力あり","",ROUNDDOWN(ROUNDDOWN($H69*$I69,0)*VLOOKUP($G69,【参考】数式用!$A$4:$E$54,3, FALSE),0)),"")</f>
        <v>1320000</v>
      </c>
      <c r="R69" s="273">
        <f>IF(AM69="×", 0,IF(P69="未入力あり","",ROUNDDOWN(ROUNDDOWN($H69*$I69,0)*VLOOKUP($G69,【参考】数式用!$A$4:$E$54,4,FALSE),0)))</f>
        <v>0</v>
      </c>
      <c r="S69" s="366">
        <f>IF(AN69="×", 0,IF(P69="未入力あり","",ROUNDDOWN(ROUNDDOWN($H69*$I69,0)*VLOOKUP($G69,【参考】数式用!$A$4:$E$54,5, FALSE),0)))</f>
        <v>0</v>
      </c>
      <c r="T69" s="369" t="s">
        <v>3907</v>
      </c>
      <c r="U69" s="370"/>
      <c r="V69" s="33"/>
      <c r="W69" s="641"/>
      <c r="X69" s="641"/>
      <c r="Y69" s="641"/>
      <c r="Z69" s="641"/>
      <c r="AA69" s="641"/>
      <c r="AB69" s="641"/>
      <c r="AC69" s="641"/>
      <c r="AD69" s="641"/>
      <c r="AE69" s="641"/>
      <c r="AF69" s="641"/>
      <c r="AG69" s="641"/>
      <c r="AI69" s="373" t="str">
        <f t="shared" si="0"/>
        <v/>
      </c>
      <c r="AJ69" s="372" t="str">
        <f>VLOOKUP('別紙様式2-3（個表）'!$G69,【参考】数式用!$P$4:$Q$54,2, FALSE)</f>
        <v>介護予防_訪問看護①</v>
      </c>
      <c r="AK69" s="372" t="str">
        <f>VLOOKUP('別紙様式2-3（個表）'!$G69,【参考】数式用!$P$4:$W$54,8, FALSE)</f>
        <v>介護予防_訪問看護②</v>
      </c>
      <c r="AL69" s="372" t="str">
        <f>VLOOKUP('別紙様式2-3（個表）'!$G69,【参考】数式用!$P$4:$AD$54,15, FALSE)</f>
        <v>介護予防_訪問看護③</v>
      </c>
      <c r="AM69" s="372" t="str">
        <f t="shared" si="7"/>
        <v>×</v>
      </c>
      <c r="AN69" s="372" t="str">
        <f t="shared" si="8"/>
        <v>×</v>
      </c>
      <c r="AO69" s="372" t="str">
        <f t="shared" si="9"/>
        <v>○××</v>
      </c>
      <c r="AP69" s="372" t="str">
        <f>IF(G69="", "", VLOOKUP(G69,【参考】数式用!$A$4:$M$54,13,FALSE))</f>
        <v>加算対象外</v>
      </c>
      <c r="AQ69" s="46" t="str">
        <f t="shared" si="10"/>
        <v>―</v>
      </c>
    </row>
    <row r="70" spans="1:43" ht="45" hidden="1" customHeight="1">
      <c r="A70" s="114">
        <f t="shared" si="6"/>
        <v>56</v>
      </c>
      <c r="B70" s="115" t="str">
        <f>IF(基本情報入力シート!B113="","",基本情報入力シート!B113)</f>
        <v>2100000003</v>
      </c>
      <c r="C70" s="116" t="str">
        <f>IF(基本情報入力シート!L113="","",基本情報入力シート!L113)</f>
        <v>岐阜県</v>
      </c>
      <c r="D70" s="116" t="str">
        <f>IF(基本情報入力シート!Q113="","",基本情報入力シート!Q113)</f>
        <v>岐阜県</v>
      </c>
      <c r="E70" s="116" t="str">
        <f>IF(基本情報入力シート!V113="","",基本情報入力シート!V113)</f>
        <v>羽島市</v>
      </c>
      <c r="F70" s="116" t="str">
        <f>IF(基本情報入力シート!W113="","",基本情報入力シート!W113)</f>
        <v>訪問入浴介護　●●</v>
      </c>
      <c r="G70" s="116" t="str">
        <f>IF(基本情報入力シート!Z113="","",基本情報入力シート!Z113)</f>
        <v>訪問入浴介護</v>
      </c>
      <c r="H70" s="223">
        <f>IF(基本情報入力シート!AD113="","",基本情報入力シート!AD113)</f>
        <v>1000000</v>
      </c>
      <c r="I70" s="362">
        <f>IF(基本情報入力シート!AE113="","",基本情報入力シート!AE113)</f>
        <v>10</v>
      </c>
      <c r="J70" s="487" t="s">
        <v>1926</v>
      </c>
      <c r="K70" s="491" t="s">
        <v>1931</v>
      </c>
      <c r="L70" s="490" t="s">
        <v>2119</v>
      </c>
      <c r="M70" s="363" t="str">
        <f>IF(G70="", "", VLOOKUP(AO70,【参考】数式用!$AZ$3:$BA$6, 2, FALSE))</f>
        <v>①＋②＋③</v>
      </c>
      <c r="N70" s="364">
        <f>IF(G70="","",VLOOKUP(G70,【参考】数式用!$A$4:$L$54,MATCH('別紙様式2-3（個表）'!M70,【参考】数式用!$J$3:$L$3,0)+9,FALSE))</f>
        <v>0.20400000000000001</v>
      </c>
      <c r="O70" s="497" t="s">
        <v>2396</v>
      </c>
      <c r="P70" s="365">
        <f t="shared" si="5"/>
        <v>2040000</v>
      </c>
      <c r="Q70" s="273">
        <f>IFERROR(IF(P70="未入力あり","",ROUNDDOWN(ROUNDDOWN($H70*$I70,0)*VLOOKUP($G70,【参考】数式用!$A$4:$E$54,3, FALSE),0)),"")</f>
        <v>1320000</v>
      </c>
      <c r="R70" s="273">
        <f>IF(AM70="×", 0,IF(P70="未入力あり","",ROUNDDOWN(ROUNDDOWN($H70*$I70,0)*VLOOKUP($G70,【参考】数式用!$A$4:$E$54,4,FALSE),0)))</f>
        <v>420000</v>
      </c>
      <c r="S70" s="366">
        <f>IF(AN70="×", 0,IF(P70="未入力あり","",ROUNDDOWN(ROUNDDOWN($H70*$I70,0)*VLOOKUP($G70,【参考】数式用!$A$4:$E$54,5, FALSE),0)))</f>
        <v>300000</v>
      </c>
      <c r="T70" s="369" t="s">
        <v>3907</v>
      </c>
      <c r="U70" s="370"/>
      <c r="V70" s="33"/>
      <c r="W70" s="641"/>
      <c r="X70" s="641"/>
      <c r="Y70" s="641"/>
      <c r="Z70" s="641"/>
      <c r="AA70" s="641"/>
      <c r="AB70" s="641"/>
      <c r="AC70" s="641"/>
      <c r="AD70" s="641"/>
      <c r="AE70" s="641"/>
      <c r="AF70" s="641"/>
      <c r="AG70" s="641"/>
      <c r="AI70" s="373" t="str">
        <f t="shared" si="0"/>
        <v/>
      </c>
      <c r="AJ70" s="372" t="str">
        <f>VLOOKUP('別紙様式2-3（個表）'!$G70,【参考】数式用!$P$4:$Q$54,2, FALSE)</f>
        <v>訪問入浴介護①</v>
      </c>
      <c r="AK70" s="372" t="str">
        <f>VLOOKUP('別紙様式2-3（個表）'!$G70,【参考】数式用!$P$4:$W$54,8, FALSE)</f>
        <v>訪問入浴介護②</v>
      </c>
      <c r="AL70" s="372" t="str">
        <f>VLOOKUP('別紙様式2-3（個表）'!$G70,【参考】数式用!$P$4:$AD$54,15, FALSE)</f>
        <v>訪問入浴介護③</v>
      </c>
      <c r="AM70" s="372" t="str">
        <f t="shared" si="7"/>
        <v>○</v>
      </c>
      <c r="AN70" s="372" t="str">
        <f t="shared" si="8"/>
        <v>○</v>
      </c>
      <c r="AO70" s="372" t="str">
        <f t="shared" si="9"/>
        <v>○○○</v>
      </c>
      <c r="AP70" s="372" t="str">
        <f>IF(G70="", "", VLOOKUP(G70,【参考】数式用!$A$4:$M$54,13,FALSE))</f>
        <v>加算対象</v>
      </c>
      <c r="AQ70" s="46" t="str">
        <f t="shared" si="10"/>
        <v>―</v>
      </c>
    </row>
    <row r="71" spans="1:43" ht="45" hidden="1" customHeight="1">
      <c r="A71" s="114">
        <f t="shared" si="6"/>
        <v>57</v>
      </c>
      <c r="B71" s="115" t="str">
        <f>IF(基本情報入力シート!B114="","",基本情報入力シート!B114)</f>
        <v>2100000003</v>
      </c>
      <c r="C71" s="116" t="str">
        <f>IF(基本情報入力シート!L114="","",基本情報入力シート!L114)</f>
        <v>岐阜県</v>
      </c>
      <c r="D71" s="116" t="str">
        <f>IF(基本情報入力シート!Q114="","",基本情報入力シート!Q114)</f>
        <v>岐阜県</v>
      </c>
      <c r="E71" s="116" t="str">
        <f>IF(基本情報入力シート!V114="","",基本情報入力シート!V114)</f>
        <v>羽島市</v>
      </c>
      <c r="F71" s="116" t="str">
        <f>IF(基本情報入力シート!W114="","",基本情報入力シート!W114)</f>
        <v>訪問入浴介護　●●</v>
      </c>
      <c r="G71" s="116" t="str">
        <f>IF(基本情報入力シート!Z114="","",基本情報入力シート!Z114)</f>
        <v>介護予防訪問入浴介護</v>
      </c>
      <c r="H71" s="223">
        <f>IF(基本情報入力シート!AD114="","",基本情報入力シート!AD114)</f>
        <v>1000000</v>
      </c>
      <c r="I71" s="362">
        <f>IF(基本情報入力シート!AE114="","",基本情報入力シート!AE114)</f>
        <v>10</v>
      </c>
      <c r="J71" s="487" t="s">
        <v>1926</v>
      </c>
      <c r="K71" s="491" t="s">
        <v>1931</v>
      </c>
      <c r="L71" s="490" t="s">
        <v>2119</v>
      </c>
      <c r="M71" s="363" t="str">
        <f>IF(G71="", "", VLOOKUP(AO71,【参考】数式用!$AZ$3:$BA$6, 2, FALSE))</f>
        <v>①＋②＋③</v>
      </c>
      <c r="N71" s="364">
        <f>IF(G71="","",VLOOKUP(G71,【参考】数式用!$A$4:$L$54,MATCH('別紙様式2-3（個表）'!M71,【参考】数式用!$J$3:$L$3,0)+9,FALSE))</f>
        <v>0.20400000000000001</v>
      </c>
      <c r="O71" s="496" t="s">
        <v>2396</v>
      </c>
      <c r="P71" s="365">
        <f t="shared" si="5"/>
        <v>2040000</v>
      </c>
      <c r="Q71" s="273">
        <f>IFERROR(IF(P71="未入力あり","",ROUNDDOWN(ROUNDDOWN($H71*$I71,0)*VLOOKUP($G71,【参考】数式用!$A$4:$E$54,3, FALSE),0)),"")</f>
        <v>1320000</v>
      </c>
      <c r="R71" s="273">
        <f>IF(AM71="×", 0,IF(P71="未入力あり","",ROUNDDOWN(ROUNDDOWN($H71*$I71,0)*VLOOKUP($G71,【参考】数式用!$A$4:$E$54,4,FALSE),0)))</f>
        <v>420000</v>
      </c>
      <c r="S71" s="366">
        <f>IF(AN71="×", 0,IF(P71="未入力あり","",ROUNDDOWN(ROUNDDOWN($H71*$I71,0)*VLOOKUP($G71,【参考】数式用!$A$4:$E$54,5, FALSE),0)))</f>
        <v>300000</v>
      </c>
      <c r="T71" s="369" t="s">
        <v>3907</v>
      </c>
      <c r="U71" s="370"/>
      <c r="V71" s="33"/>
      <c r="W71" s="641"/>
      <c r="X71" s="641"/>
      <c r="Y71" s="641"/>
      <c r="Z71" s="641"/>
      <c r="AA71" s="641"/>
      <c r="AB71" s="641"/>
      <c r="AC71" s="641"/>
      <c r="AD71" s="641"/>
      <c r="AE71" s="641"/>
      <c r="AF71" s="641"/>
      <c r="AG71" s="641"/>
      <c r="AI71" s="373" t="str">
        <f t="shared" si="0"/>
        <v/>
      </c>
      <c r="AJ71" s="372" t="str">
        <f>VLOOKUP('別紙様式2-3（個表）'!$G71,【参考】数式用!$P$4:$Q$54,2, FALSE)</f>
        <v>介護予防_訪問入浴介護①</v>
      </c>
      <c r="AK71" s="372" t="str">
        <f>VLOOKUP('別紙様式2-3（個表）'!$G71,【参考】数式用!$P$4:$W$54,8, FALSE)</f>
        <v>介護予防_訪問入浴介護②</v>
      </c>
      <c r="AL71" s="372" t="str">
        <f>VLOOKUP('別紙様式2-3（個表）'!$G71,【参考】数式用!$P$4:$AD$54,15, FALSE)</f>
        <v>介護予防_訪問入浴介護③</v>
      </c>
      <c r="AM71" s="372" t="str">
        <f t="shared" si="7"/>
        <v>○</v>
      </c>
      <c r="AN71" s="372" t="str">
        <f t="shared" si="8"/>
        <v>○</v>
      </c>
      <c r="AO71" s="372" t="str">
        <f t="shared" si="9"/>
        <v>○○○</v>
      </c>
      <c r="AP71" s="372" t="str">
        <f>IF(G71="", "", VLOOKUP(G71,【参考】数式用!$A$4:$M$54,13,FALSE))</f>
        <v>加算対象</v>
      </c>
      <c r="AQ71" s="46" t="str">
        <f t="shared" si="10"/>
        <v>―</v>
      </c>
    </row>
    <row r="72" spans="1:43" ht="45" customHeight="1">
      <c r="A72" s="114">
        <f t="shared" si="6"/>
        <v>58</v>
      </c>
      <c r="B72" s="115" t="str">
        <f>IF(基本情報入力シート!B115="","",基本情報入力シート!B115)</f>
        <v>2400000001</v>
      </c>
      <c r="C72" s="116" t="str">
        <f>IF(基本情報入力シート!L115="","",基本情報入力シート!L115)</f>
        <v>三重県</v>
      </c>
      <c r="D72" s="116" t="str">
        <f>IF(基本情報入力シート!Q115="","",基本情報入力シート!Q115)</f>
        <v>三重県</v>
      </c>
      <c r="E72" s="116" t="str">
        <f>IF(基本情報入力シート!V115="","",基本情報入力シート!V115)</f>
        <v>桑名市</v>
      </c>
      <c r="F72" s="116" t="str">
        <f>IF(基本情報入力シート!W115="","",基本情報入力シート!W115)</f>
        <v>通所介護　△△</v>
      </c>
      <c r="G72" s="116" t="str">
        <f>IF(基本情報入力シート!Z115="","",基本情報入力シート!Z115)</f>
        <v>通所介護</v>
      </c>
      <c r="H72" s="223">
        <f>IF(基本情報入力シート!AD115="","",基本情報入力シート!AD115)</f>
        <v>1000000</v>
      </c>
      <c r="I72" s="362">
        <f>IF(基本情報入力シート!AE115="","",基本情報入力シート!AE115)</f>
        <v>10.27</v>
      </c>
      <c r="J72" s="487" t="s">
        <v>1926</v>
      </c>
      <c r="K72" s="491" t="s">
        <v>1931</v>
      </c>
      <c r="L72" s="490" t="s">
        <v>2119</v>
      </c>
      <c r="M72" s="363" t="str">
        <f>IF(G72="", "", VLOOKUP(AO72,【参考】数式用!$AZ$3:$BA$6, 2, FALSE))</f>
        <v>①＋②＋③</v>
      </c>
      <c r="N72" s="364">
        <f>IF(G72="","",VLOOKUP(G72,【参考】数式用!$A$4:$L$54,MATCH('別紙様式2-3（個表）'!M72,【参考】数式用!$J$3:$L$3,0)+9,FALSE))</f>
        <v>0.192</v>
      </c>
      <c r="O72" s="497" t="s">
        <v>2396</v>
      </c>
      <c r="P72" s="365">
        <f t="shared" si="5"/>
        <v>1971840</v>
      </c>
      <c r="Q72" s="273">
        <f>IFERROR(IF(P72="未入力あり","",ROUNDDOWN(ROUNDDOWN($H72*$I72,0)*VLOOKUP($G72,【参考】数式用!$A$4:$E$54,3, FALSE),0)),"")</f>
        <v>1294020</v>
      </c>
      <c r="R72" s="273">
        <f>IF(AM72="×", 0,IF(P72="未入力あり","",ROUNDDOWN(ROUNDDOWN($H72*$I72,0)*VLOOKUP($G72,【参考】数式用!$A$4:$E$54,4,FALSE),0)))</f>
        <v>369720</v>
      </c>
      <c r="S72" s="366">
        <f>IF(AN72="×", 0,IF(P72="未入力あり","",ROUNDDOWN(ROUNDDOWN($H72*$I72,0)*VLOOKUP($G72,【参考】数式用!$A$4:$E$54,5, FALSE),0)))</f>
        <v>308100</v>
      </c>
      <c r="T72" s="369" t="s">
        <v>3907</v>
      </c>
      <c r="U72" s="370"/>
      <c r="V72" s="33"/>
      <c r="W72" s="641"/>
      <c r="X72" s="641"/>
      <c r="Y72" s="641"/>
      <c r="Z72" s="641"/>
      <c r="AA72" s="641"/>
      <c r="AB72" s="641"/>
      <c r="AC72" s="641"/>
      <c r="AD72" s="641"/>
      <c r="AE72" s="641"/>
      <c r="AF72" s="641"/>
      <c r="AG72" s="641"/>
      <c r="AI72" s="373" t="str">
        <f t="shared" si="0"/>
        <v/>
      </c>
      <c r="AJ72" s="372" t="str">
        <f>VLOOKUP('別紙様式2-3（個表）'!$G72,【参考】数式用!$P$4:$Q$54,2, FALSE)</f>
        <v>通所介護①</v>
      </c>
      <c r="AK72" s="372" t="str">
        <f>VLOOKUP('別紙様式2-3（個表）'!$G72,【参考】数式用!$P$4:$W$54,8, FALSE)</f>
        <v>通所介護②</v>
      </c>
      <c r="AL72" s="372" t="str">
        <f>VLOOKUP('別紙様式2-3（個表）'!$G72,【参考】数式用!$P$4:$AD$54,15, FALSE)</f>
        <v>通所介護③</v>
      </c>
      <c r="AM72" s="372" t="str">
        <f t="shared" si="7"/>
        <v>○</v>
      </c>
      <c r="AN72" s="372" t="str">
        <f t="shared" si="8"/>
        <v>○</v>
      </c>
      <c r="AO72" s="372" t="str">
        <f t="shared" si="9"/>
        <v>○○○</v>
      </c>
      <c r="AP72" s="372" t="str">
        <f>IF(G72="", "", VLOOKUP(G72,【参考】数式用!$A$4:$M$54,13,FALSE))</f>
        <v>加算対象</v>
      </c>
      <c r="AQ72" s="46" t="str">
        <f t="shared" si="10"/>
        <v>―</v>
      </c>
    </row>
    <row r="73" spans="1:43" ht="45" customHeight="1">
      <c r="A73" s="114">
        <f t="shared" si="6"/>
        <v>59</v>
      </c>
      <c r="B73" s="115" t="str">
        <f>IF(基本情報入力シート!B116="","",基本情報入力シート!B116)</f>
        <v>2400000001</v>
      </c>
      <c r="C73" s="116" t="str">
        <f>IF(基本情報入力シート!L116="","",基本情報入力シート!L116)</f>
        <v>桑名市</v>
      </c>
      <c r="D73" s="116" t="str">
        <f>IF(基本情報入力シート!Q116="","",基本情報入力シート!Q116)</f>
        <v>三重県</v>
      </c>
      <c r="E73" s="116" t="str">
        <f>IF(基本情報入力シート!V116="","",基本情報入力シート!V116)</f>
        <v>桑名市</v>
      </c>
      <c r="F73" s="116" t="str">
        <f>IF(基本情報入力シート!W116="","",基本情報入力シート!W116)</f>
        <v>通所介護　△△</v>
      </c>
      <c r="G73" s="116" t="str">
        <f>IF(基本情報入力シート!Z116="","",基本情報入力シート!Z116)</f>
        <v>通所型サービス（独自）</v>
      </c>
      <c r="H73" s="223">
        <f>IF(基本情報入力シート!AD116="","",基本情報入力シート!AD116)</f>
        <v>1000000</v>
      </c>
      <c r="I73" s="362">
        <f>IF(基本情報入力シート!AE116="","",基本情報入力シート!AE116)</f>
        <v>10.27</v>
      </c>
      <c r="J73" s="487" t="s">
        <v>1926</v>
      </c>
      <c r="K73" s="491" t="s">
        <v>1931</v>
      </c>
      <c r="L73" s="490" t="s">
        <v>2119</v>
      </c>
      <c r="M73" s="363" t="str">
        <f>IF(G73="", "", VLOOKUP(AO73,【参考】数式用!$AZ$3:$BA$6, 2, FALSE))</f>
        <v>①＋②＋③</v>
      </c>
      <c r="N73" s="364">
        <f>IF(G73="","",VLOOKUP(G73,【参考】数式用!$A$4:$L$54,MATCH('別紙様式2-3（個表）'!M73,【参考】数式用!$J$3:$L$3,0)+9,FALSE))</f>
        <v>0.192</v>
      </c>
      <c r="O73" s="497" t="s">
        <v>2396</v>
      </c>
      <c r="P73" s="365">
        <f t="shared" si="5"/>
        <v>1971840</v>
      </c>
      <c r="Q73" s="273">
        <f>IFERROR(IF(P73="未入力あり","",ROUNDDOWN(ROUNDDOWN($H73*$I73,0)*VLOOKUP($G73,【参考】数式用!$A$4:$E$54,3, FALSE),0)),"")</f>
        <v>1294020</v>
      </c>
      <c r="R73" s="273">
        <f>IF(AM73="×", 0,IF(P73="未入力あり","",ROUNDDOWN(ROUNDDOWN($H73*$I73,0)*VLOOKUP($G73,【参考】数式用!$A$4:$E$54,4,FALSE),0)))</f>
        <v>369720</v>
      </c>
      <c r="S73" s="366">
        <f>IF(AN73="×", 0,IF(P73="未入力あり","",ROUNDDOWN(ROUNDDOWN($H73*$I73,0)*VLOOKUP($G73,【参考】数式用!$A$4:$E$54,5, FALSE),0)))</f>
        <v>308100</v>
      </c>
      <c r="T73" s="369" t="s">
        <v>3907</v>
      </c>
      <c r="U73" s="370"/>
      <c r="V73" s="33"/>
      <c r="W73" s="641"/>
      <c r="X73" s="641"/>
      <c r="Y73" s="641"/>
      <c r="Z73" s="641"/>
      <c r="AA73" s="641"/>
      <c r="AB73" s="641"/>
      <c r="AC73" s="641"/>
      <c r="AD73" s="641"/>
      <c r="AE73" s="641"/>
      <c r="AF73" s="641"/>
      <c r="AG73" s="641"/>
      <c r="AI73" s="373" t="str">
        <f t="shared" si="0"/>
        <v/>
      </c>
      <c r="AJ73" s="372" t="str">
        <f>VLOOKUP('別紙様式2-3（個表）'!$G73,【参考】数式用!$P$4:$Q$54,2, FALSE)</f>
        <v>通所型サービス_独自①</v>
      </c>
      <c r="AK73" s="372" t="str">
        <f>VLOOKUP('別紙様式2-3（個表）'!$G73,【参考】数式用!$P$4:$W$54,8, FALSE)</f>
        <v>通所型サービス_独自②</v>
      </c>
      <c r="AL73" s="372" t="str">
        <f>VLOOKUP('別紙様式2-3（個表）'!$G73,【参考】数式用!$P$4:$AD$54,15, FALSE)</f>
        <v>通所型サービス_独自③</v>
      </c>
      <c r="AM73" s="372" t="str">
        <f t="shared" si="7"/>
        <v>○</v>
      </c>
      <c r="AN73" s="372" t="str">
        <f t="shared" si="8"/>
        <v>○</v>
      </c>
      <c r="AO73" s="372" t="str">
        <f t="shared" si="9"/>
        <v>○○○</v>
      </c>
      <c r="AP73" s="372" t="str">
        <f>IF(G73="", "", VLOOKUP(G73,【参考】数式用!$A$4:$M$54,13,FALSE))</f>
        <v>加算対象</v>
      </c>
      <c r="AQ73" s="46" t="str">
        <f t="shared" si="10"/>
        <v>―</v>
      </c>
    </row>
    <row r="74" spans="1:43" ht="45" customHeight="1">
      <c r="A74" s="114">
        <f t="shared" si="6"/>
        <v>60</v>
      </c>
      <c r="B74" s="115" t="str">
        <f>IF(基本情報入力シート!B117="","",基本情報入力シート!B117)</f>
        <v>2400000002</v>
      </c>
      <c r="C74" s="116" t="str">
        <f>IF(基本情報入力シート!L117="","",基本情報入力シート!L117)</f>
        <v>桑名市</v>
      </c>
      <c r="D74" s="116" t="str">
        <f>IF(基本情報入力シート!Q117="","",基本情報入力シート!Q117)</f>
        <v>三重県</v>
      </c>
      <c r="E74" s="116" t="str">
        <f>IF(基本情報入力シート!V117="","",基本情報入力シート!V117)</f>
        <v>桑名市</v>
      </c>
      <c r="F74" s="116" t="str">
        <f>IF(基本情報入力シート!W117="","",基本情報入力シート!W117)</f>
        <v>地域密着型通所介護　△△</v>
      </c>
      <c r="G74" s="116" t="str">
        <f>IF(基本情報入力シート!Z117="","",基本情報入力シート!Z117)</f>
        <v>地域密着型通所介護</v>
      </c>
      <c r="H74" s="223">
        <f>IF(基本情報入力シート!AD117="","",基本情報入力シート!AD117)</f>
        <v>1000000</v>
      </c>
      <c r="I74" s="362">
        <f>IF(基本情報入力シート!AE117="","",基本情報入力シート!AE117)</f>
        <v>10.27</v>
      </c>
      <c r="J74" s="487" t="s">
        <v>1926</v>
      </c>
      <c r="K74" s="491" t="s">
        <v>1931</v>
      </c>
      <c r="L74" s="490" t="s">
        <v>2119</v>
      </c>
      <c r="M74" s="363" t="str">
        <f>IF(G74="", "", VLOOKUP(AO74,【参考】数式用!$AZ$3:$BA$6, 2, FALSE))</f>
        <v>①＋②＋③</v>
      </c>
      <c r="N74" s="364">
        <f>IF(G74="","",VLOOKUP(G74,【参考】数式用!$A$4:$L$54,MATCH('別紙様式2-3（個表）'!M74,【参考】数式用!$J$3:$L$3,0)+9,FALSE))</f>
        <v>0.24600000000000002</v>
      </c>
      <c r="O74" s="496" t="s">
        <v>2396</v>
      </c>
      <c r="P74" s="365">
        <f t="shared" si="5"/>
        <v>2526420</v>
      </c>
      <c r="Q74" s="273">
        <f>IFERROR(IF(P74="未入力あり","",ROUNDDOWN(ROUNDDOWN($H74*$I74,0)*VLOOKUP($G74,【参考】数式用!$A$4:$E$54,3, FALSE),0)),"")</f>
        <v>1725360</v>
      </c>
      <c r="R74" s="273">
        <f>IF(AM74="×", 0,IF(P74="未入力あり","",ROUNDDOWN(ROUNDDOWN($H74*$I74,0)*VLOOKUP($G74,【参考】数式用!$A$4:$E$54,4,FALSE),0)))</f>
        <v>431340</v>
      </c>
      <c r="S74" s="366">
        <f>IF(AN74="×", 0,IF(P74="未入力あり","",ROUNDDOWN(ROUNDDOWN($H74*$I74,0)*VLOOKUP($G74,【参考】数式用!$A$4:$E$54,5, FALSE),0)))</f>
        <v>369720</v>
      </c>
      <c r="T74" s="369" t="s">
        <v>3907</v>
      </c>
      <c r="U74" s="370"/>
      <c r="V74" s="33"/>
      <c r="W74" s="641"/>
      <c r="X74" s="641"/>
      <c r="Y74" s="641"/>
      <c r="Z74" s="641"/>
      <c r="AA74" s="641"/>
      <c r="AB74" s="641"/>
      <c r="AC74" s="641"/>
      <c r="AD74" s="641"/>
      <c r="AE74" s="641"/>
      <c r="AF74" s="641"/>
      <c r="AG74" s="641"/>
      <c r="AI74" s="373" t="str">
        <f t="shared" si="0"/>
        <v/>
      </c>
      <c r="AJ74" s="372" t="str">
        <f>VLOOKUP('別紙様式2-3（個表）'!$G74,【参考】数式用!$P$4:$Q$54,2, FALSE)</f>
        <v>地域密着型通所介護①</v>
      </c>
      <c r="AK74" s="372" t="str">
        <f>VLOOKUP('別紙様式2-3（個表）'!$G74,【参考】数式用!$P$4:$W$54,8, FALSE)</f>
        <v>地域密着型通所介護②</v>
      </c>
      <c r="AL74" s="372" t="str">
        <f>VLOOKUP('別紙様式2-3（個表）'!$G74,【参考】数式用!$P$4:$AD$54,15, FALSE)</f>
        <v>地域密着型通所介護③</v>
      </c>
      <c r="AM74" s="372" t="str">
        <f t="shared" si="7"/>
        <v>○</v>
      </c>
      <c r="AN74" s="372" t="str">
        <f t="shared" si="8"/>
        <v>○</v>
      </c>
      <c r="AO74" s="372" t="str">
        <f t="shared" si="9"/>
        <v>○○○</v>
      </c>
      <c r="AP74" s="372" t="str">
        <f>IF(G74="", "", VLOOKUP(G74,【参考】数式用!$A$4:$M$54,13,FALSE))</f>
        <v>加算対象</v>
      </c>
      <c r="AQ74" s="46" t="str">
        <f t="shared" si="10"/>
        <v>―</v>
      </c>
    </row>
    <row r="75" spans="1:43" ht="45" customHeight="1">
      <c r="A75" s="114">
        <f t="shared" si="6"/>
        <v>61</v>
      </c>
      <c r="B75" s="115" t="str">
        <f>IF(基本情報入力シート!B118="","",基本情報入力シート!B118)</f>
        <v>2300000025</v>
      </c>
      <c r="C75" s="116" t="str">
        <f>IF(基本情報入力シート!L118="","",基本情報入力シート!L118)</f>
        <v>名古屋市</v>
      </c>
      <c r="D75" s="116" t="str">
        <f>IF(基本情報入力シート!Q118="","",基本情報入力シート!Q118)</f>
        <v>愛知県</v>
      </c>
      <c r="E75" s="116" t="str">
        <f>IF(基本情報入力シート!V118="","",基本情報入力シート!V118)</f>
        <v>名古屋市</v>
      </c>
      <c r="F75" s="116" t="str">
        <f>IF(基本情報入力シート!W118="","",基本情報入力シート!W118)</f>
        <v>ヘルパーステーション　○○○○</v>
      </c>
      <c r="G75" s="116" t="str">
        <f>IF(基本情報入力シート!Z118="","",基本情報入力シート!Z118)</f>
        <v>訪問介護</v>
      </c>
      <c r="H75" s="223">
        <f>IF(基本情報入力シート!AD118="","",基本情報入力シート!AD118)</f>
        <v>1000000</v>
      </c>
      <c r="I75" s="362">
        <f>IF(基本情報入力シート!AE118="","",基本情報入力シート!AE118)</f>
        <v>11.05</v>
      </c>
      <c r="J75" s="487" t="s">
        <v>1926</v>
      </c>
      <c r="K75" s="491" t="s">
        <v>1934</v>
      </c>
      <c r="L75" s="490" t="s">
        <v>1965</v>
      </c>
      <c r="M75" s="363" t="str">
        <f>IF(G75="", "", VLOOKUP(AO75,【参考】数式用!$AZ$3:$BA$6, 2, FALSE))</f>
        <v>①＋②＋③</v>
      </c>
      <c r="N75" s="364">
        <f>IF(G75="","",VLOOKUP(G75,【参考】数式用!$A$4:$L$54,MATCH('別紙様式2-3（個表）'!M75,【参考】数式用!$J$3:$L$3,0)+9,FALSE))</f>
        <v>0.26400000000000001</v>
      </c>
      <c r="O75" s="497" t="s">
        <v>2396</v>
      </c>
      <c r="P75" s="365">
        <f t="shared" si="5"/>
        <v>2917200</v>
      </c>
      <c r="Q75" s="273">
        <f>IFERROR(IF(P75="未入力あり","",ROUNDDOWN(ROUNDDOWN($H75*$I75,0)*VLOOKUP($G75,【参考】数式用!$A$4:$E$54,3, FALSE),0)),"")</f>
        <v>1723800</v>
      </c>
      <c r="R75" s="273">
        <f>IF(AM75="×", 0,IF(P75="未入力あり","",ROUNDDOWN(ROUNDDOWN($H75*$I75,0)*VLOOKUP($G75,【参考】数式用!$A$4:$E$54,4,FALSE),0)))</f>
        <v>663000</v>
      </c>
      <c r="S75" s="366">
        <f>IF(AN75="×", 0,IF(P75="未入力あり","",ROUNDDOWN(ROUNDDOWN($H75*$I75,0)*VLOOKUP($G75,【参考】数式用!$A$4:$E$54,5, FALSE),0)))</f>
        <v>530400</v>
      </c>
      <c r="T75" s="369" t="s">
        <v>3907</v>
      </c>
      <c r="U75" s="370"/>
      <c r="V75" s="33"/>
      <c r="W75" s="641"/>
      <c r="X75" s="641"/>
      <c r="Y75" s="641"/>
      <c r="Z75" s="641"/>
      <c r="AA75" s="641"/>
      <c r="AB75" s="641"/>
      <c r="AC75" s="641"/>
      <c r="AD75" s="641"/>
      <c r="AE75" s="641"/>
      <c r="AF75" s="641"/>
      <c r="AG75" s="641"/>
      <c r="AI75" s="373" t="str">
        <f t="shared" si="0"/>
        <v/>
      </c>
      <c r="AJ75" s="372" t="str">
        <f>VLOOKUP('別紙様式2-3（個表）'!$G75,【参考】数式用!$P$4:$Q$54,2, FALSE)</f>
        <v>訪問介護①</v>
      </c>
      <c r="AK75" s="372" t="str">
        <f>VLOOKUP('別紙様式2-3（個表）'!$G75,【参考】数式用!$P$4:$W$54,8, FALSE)</f>
        <v>訪問介護②</v>
      </c>
      <c r="AL75" s="372" t="str">
        <f>VLOOKUP('別紙様式2-3（個表）'!$G75,【参考】数式用!$P$4:$AD$54,15, FALSE)</f>
        <v>訪問介護③</v>
      </c>
      <c r="AM75" s="372" t="str">
        <f t="shared" si="7"/>
        <v>○</v>
      </c>
      <c r="AN75" s="372" t="str">
        <f t="shared" si="8"/>
        <v>○</v>
      </c>
      <c r="AO75" s="372" t="str">
        <f t="shared" si="9"/>
        <v>○○○</v>
      </c>
      <c r="AP75" s="372" t="str">
        <f>IF(G75="", "", VLOOKUP(G75,【参考】数式用!$A$4:$M$54,13,FALSE))</f>
        <v>加算対象</v>
      </c>
      <c r="AQ75" s="46" t="str">
        <f t="shared" si="10"/>
        <v>―</v>
      </c>
    </row>
    <row r="76" spans="1:43" ht="45" customHeight="1">
      <c r="A76" s="114">
        <f t="shared" si="6"/>
        <v>62</v>
      </c>
      <c r="B76" s="115" t="str">
        <f>IF(基本情報入力シート!B119="","",基本情報入力シート!B119)</f>
        <v>2300000026</v>
      </c>
      <c r="C76" s="116" t="str">
        <f>IF(基本情報入力シート!L119="","",基本情報入力シート!L119)</f>
        <v>名古屋市</v>
      </c>
      <c r="D76" s="116" t="str">
        <f>IF(基本情報入力シート!Q119="","",基本情報入力シート!Q119)</f>
        <v>愛知県</v>
      </c>
      <c r="E76" s="116" t="str">
        <f>IF(基本情報入力シート!V119="","",基本情報入力シート!V119)</f>
        <v>名古屋市</v>
      </c>
      <c r="F76" s="116" t="str">
        <f>IF(基本情報入力シート!W119="","",基本情報入力シート!W119)</f>
        <v>夜間対応型訪問介護　○○○○</v>
      </c>
      <c r="G76" s="116" t="str">
        <f>IF(基本情報入力シート!Z119="","",基本情報入力シート!Z119)</f>
        <v>夜間対応型訪問介護</v>
      </c>
      <c r="H76" s="223">
        <f>IF(基本情報入力シート!AD119="","",基本情報入力シート!AD119)</f>
        <v>1000000</v>
      </c>
      <c r="I76" s="362">
        <f>IF(基本情報入力シート!AE119="","",基本情報入力シート!AE119)</f>
        <v>11.05</v>
      </c>
      <c r="J76" s="487" t="s">
        <v>1926</v>
      </c>
      <c r="K76" s="491" t="s">
        <v>1933</v>
      </c>
      <c r="L76" s="490" t="s">
        <v>19596</v>
      </c>
      <c r="M76" s="363" t="str">
        <f>IF(G76="", "", VLOOKUP(AO76,【参考】数式用!$AZ$3:$BA$6, 2, FALSE))</f>
        <v>①＋②＋③</v>
      </c>
      <c r="N76" s="364">
        <f>IF(G76="","",VLOOKUP(G76,【参考】数式用!$A$4:$L$54,MATCH('別紙様式2-3（個表）'!M76,【参考】数式用!$J$3:$L$3,0)+9,FALSE))</f>
        <v>0.20400000000000001</v>
      </c>
      <c r="O76" s="497" t="s">
        <v>2396</v>
      </c>
      <c r="P76" s="365">
        <f t="shared" si="5"/>
        <v>2254200</v>
      </c>
      <c r="Q76" s="273">
        <f>IFERROR(IF(P76="未入力あり","",ROUNDDOWN(ROUNDDOWN($H76*$I76,0)*VLOOKUP($G76,【参考】数式用!$A$4:$E$54,3, FALSE),0)),"")</f>
        <v>1458600</v>
      </c>
      <c r="R76" s="273">
        <f>IF(AM76="×", 0,IF(P76="未入力あり","",ROUNDDOWN(ROUNDDOWN($H76*$I76,0)*VLOOKUP($G76,【参考】数式用!$A$4:$E$54,4,FALSE),0)))</f>
        <v>464100</v>
      </c>
      <c r="S76" s="366">
        <f>IF(AN76="×", 0,IF(P76="未入力あり","",ROUNDDOWN(ROUNDDOWN($H76*$I76,0)*VLOOKUP($G76,【参考】数式用!$A$4:$E$54,5, FALSE),0)))</f>
        <v>331500</v>
      </c>
      <c r="T76" s="369" t="s">
        <v>3907</v>
      </c>
      <c r="U76" s="370"/>
      <c r="V76" s="33"/>
      <c r="W76" s="641"/>
      <c r="X76" s="641"/>
      <c r="Y76" s="641"/>
      <c r="Z76" s="641"/>
      <c r="AA76" s="641"/>
      <c r="AB76" s="641"/>
      <c r="AC76" s="641"/>
      <c r="AD76" s="641"/>
      <c r="AE76" s="641"/>
      <c r="AF76" s="641"/>
      <c r="AG76" s="641"/>
      <c r="AI76" s="373" t="str">
        <f t="shared" si="0"/>
        <v/>
      </c>
      <c r="AJ76" s="372" t="str">
        <f>VLOOKUP('別紙様式2-3（個表）'!$G76,【参考】数式用!$P$4:$Q$54,2, FALSE)</f>
        <v>夜間対応型訪問介護①</v>
      </c>
      <c r="AK76" s="372" t="str">
        <f>VLOOKUP('別紙様式2-3（個表）'!$G76,【参考】数式用!$P$4:$W$54,8, FALSE)</f>
        <v>夜間対応型訪問介護②</v>
      </c>
      <c r="AL76" s="372" t="str">
        <f>VLOOKUP('別紙様式2-3（個表）'!$G76,【参考】数式用!$P$4:$AD$54,15, FALSE)</f>
        <v>夜間対応型訪問介護③</v>
      </c>
      <c r="AM76" s="372" t="str">
        <f t="shared" si="7"/>
        <v>○</v>
      </c>
      <c r="AN76" s="372" t="str">
        <f t="shared" si="8"/>
        <v>○</v>
      </c>
      <c r="AO76" s="372" t="str">
        <f t="shared" si="9"/>
        <v>○○○</v>
      </c>
      <c r="AP76" s="372" t="str">
        <f>IF(G76="", "", VLOOKUP(G76,【参考】数式用!$A$4:$M$54,13,FALSE))</f>
        <v>加算対象</v>
      </c>
      <c r="AQ76" s="46" t="str">
        <f t="shared" si="10"/>
        <v>―</v>
      </c>
    </row>
    <row r="77" spans="1:43" ht="45" customHeight="1">
      <c r="A77" s="114">
        <f t="shared" si="6"/>
        <v>63</v>
      </c>
      <c r="B77" s="115" t="str">
        <f>IF(基本情報入力シート!B120="","",基本情報入力シート!B120)</f>
        <v>2300000027</v>
      </c>
      <c r="C77" s="116" t="str">
        <f>IF(基本情報入力シート!L120="","",基本情報入力シート!L120)</f>
        <v>名古屋市</v>
      </c>
      <c r="D77" s="116" t="str">
        <f>IF(基本情報入力シート!Q120="","",基本情報入力シート!Q120)</f>
        <v>愛知県</v>
      </c>
      <c r="E77" s="116" t="str">
        <f>IF(基本情報入力シート!V120="","",基本情報入力シート!V120)</f>
        <v>名古屋市</v>
      </c>
      <c r="F77" s="116" t="str">
        <f>IF(基本情報入力シート!W120="","",基本情報入力シート!W120)</f>
        <v>定巡　○○○○</v>
      </c>
      <c r="G77" s="116" t="str">
        <f>IF(基本情報入力シート!Z120="","",基本情報入力シート!Z120)</f>
        <v>定期巡回･随時対応型訪問介護看護</v>
      </c>
      <c r="H77" s="223">
        <f>IF(基本情報入力シート!AD120="","",基本情報入力シート!AD120)</f>
        <v>1000000</v>
      </c>
      <c r="I77" s="362">
        <f>IF(基本情報入力シート!AE120="","",基本情報入力シート!AE120)</f>
        <v>11.05</v>
      </c>
      <c r="J77" s="487" t="s">
        <v>1926</v>
      </c>
      <c r="K77" s="491" t="s">
        <v>1933</v>
      </c>
      <c r="L77" s="490" t="s">
        <v>19596</v>
      </c>
      <c r="M77" s="363" t="str">
        <f>IF(G77="", "", VLOOKUP(AO77,【参考】数式用!$AZ$3:$BA$6, 2, FALSE))</f>
        <v>①＋②＋③</v>
      </c>
      <c r="N77" s="364">
        <f>IF(G77="","",VLOOKUP(G77,【参考】数式用!$A$4:$L$54,MATCH('別紙様式2-3（個表）'!M77,【参考】数式用!$J$3:$L$3,0)+9,FALSE))</f>
        <v>0.20400000000000001</v>
      </c>
      <c r="O77" s="496" t="s">
        <v>2396</v>
      </c>
      <c r="P77" s="365">
        <f t="shared" si="5"/>
        <v>2254200</v>
      </c>
      <c r="Q77" s="273">
        <f>IFERROR(IF(P77="未入力あり","",ROUNDDOWN(ROUNDDOWN($H77*$I77,0)*VLOOKUP($G77,【参考】数式用!$A$4:$E$54,3, FALSE),0)),"")</f>
        <v>1458600</v>
      </c>
      <c r="R77" s="273">
        <f>IF(AM77="×", 0,IF(P77="未入力あり","",ROUNDDOWN(ROUNDDOWN($H77*$I77,0)*VLOOKUP($G77,【参考】数式用!$A$4:$E$54,4,FALSE),0)))</f>
        <v>464100</v>
      </c>
      <c r="S77" s="366">
        <f>IF(AN77="×", 0,IF(P77="未入力あり","",ROUNDDOWN(ROUNDDOWN($H77*$I77,0)*VLOOKUP($G77,【参考】数式用!$A$4:$E$54,5, FALSE),0)))</f>
        <v>331500</v>
      </c>
      <c r="T77" s="369" t="s">
        <v>3907</v>
      </c>
      <c r="U77" s="370"/>
      <c r="V77" s="33"/>
      <c r="W77" s="641"/>
      <c r="X77" s="641"/>
      <c r="Y77" s="641"/>
      <c r="Z77" s="641"/>
      <c r="AA77" s="641"/>
      <c r="AB77" s="641"/>
      <c r="AC77" s="641"/>
      <c r="AD77" s="641"/>
      <c r="AE77" s="641"/>
      <c r="AF77" s="641"/>
      <c r="AG77" s="641"/>
      <c r="AI77" s="373" t="str">
        <f t="shared" si="0"/>
        <v/>
      </c>
      <c r="AJ77" s="372" t="str">
        <f>VLOOKUP('別紙様式2-3（個表）'!$G77,【参考】数式用!$P$4:$Q$54,2, FALSE)</f>
        <v>定期巡回･随時対応型訪問介護看護①</v>
      </c>
      <c r="AK77" s="372" t="str">
        <f>VLOOKUP('別紙様式2-3（個表）'!$G77,【参考】数式用!$P$4:$W$54,8, FALSE)</f>
        <v>定期巡回･随時対応型訪問介護看護②</v>
      </c>
      <c r="AL77" s="372" t="str">
        <f>VLOOKUP('別紙様式2-3（個表）'!$G77,【参考】数式用!$P$4:$AD$54,15, FALSE)</f>
        <v>定期巡回･随時対応型訪問介護看護③</v>
      </c>
      <c r="AM77" s="372" t="str">
        <f t="shared" si="7"/>
        <v>○</v>
      </c>
      <c r="AN77" s="372" t="str">
        <f t="shared" si="8"/>
        <v>○</v>
      </c>
      <c r="AO77" s="372" t="str">
        <f t="shared" si="9"/>
        <v>○○○</v>
      </c>
      <c r="AP77" s="372" t="str">
        <f>IF(G77="", "", VLOOKUP(G77,【参考】数式用!$A$4:$M$54,13,FALSE))</f>
        <v>加算対象</v>
      </c>
      <c r="AQ77" s="46" t="str">
        <f t="shared" si="10"/>
        <v>―</v>
      </c>
    </row>
    <row r="78" spans="1:43" ht="45" customHeight="1">
      <c r="A78" s="114">
        <f t="shared" si="6"/>
        <v>64</v>
      </c>
      <c r="B78" s="115" t="str">
        <f>IF(基本情報入力シート!B121="","",基本情報入力シート!B121)</f>
        <v>2300000028</v>
      </c>
      <c r="C78" s="116" t="str">
        <f>IF(基本情報入力シート!L121="","",基本情報入力シート!L121)</f>
        <v>春日井市</v>
      </c>
      <c r="D78" s="116" t="str">
        <f>IF(基本情報入力シート!Q121="","",基本情報入力シート!Q121)</f>
        <v>愛知県</v>
      </c>
      <c r="E78" s="116" t="str">
        <f>IF(基本情報入力シート!V121="","",基本情報入力シート!V121)</f>
        <v>春日井市</v>
      </c>
      <c r="F78" s="116" t="str">
        <f>IF(基本情報入力シート!W121="","",基本情報入力シート!W121)</f>
        <v>訪問入浴介護　○○○○</v>
      </c>
      <c r="G78" s="116" t="str">
        <f>IF(基本情報入力シート!Z121="","",基本情報入力シート!Z121)</f>
        <v>訪問入浴介護</v>
      </c>
      <c r="H78" s="223">
        <f>IF(基本情報入力シート!AD121="","",基本情報入力シート!AD121)</f>
        <v>1000000</v>
      </c>
      <c r="I78" s="362">
        <f>IF(基本情報入力シート!AE121="","",基本情報入力シート!AE121)</f>
        <v>10.42</v>
      </c>
      <c r="J78" s="487" t="s">
        <v>1926</v>
      </c>
      <c r="K78" s="491" t="s">
        <v>1933</v>
      </c>
      <c r="L78" s="490" t="s">
        <v>19596</v>
      </c>
      <c r="M78" s="363" t="str">
        <f>IF(G78="", "", VLOOKUP(AO78,【参考】数式用!$AZ$3:$BA$6, 2, FALSE))</f>
        <v>①＋②＋③</v>
      </c>
      <c r="N78" s="364">
        <f>IF(G78="","",VLOOKUP(G78,【参考】数式用!$A$4:$L$54,MATCH('別紙様式2-3（個表）'!M78,【参考】数式用!$J$3:$L$3,0)+9,FALSE))</f>
        <v>0.20400000000000001</v>
      </c>
      <c r="O78" s="497" t="s">
        <v>2396</v>
      </c>
      <c r="P78" s="365">
        <f t="shared" si="5"/>
        <v>2125680</v>
      </c>
      <c r="Q78" s="273">
        <f>IFERROR(IF(P78="未入力あり","",ROUNDDOWN(ROUNDDOWN($H78*$I78,0)*VLOOKUP($G78,【参考】数式用!$A$4:$E$54,3, FALSE),0)),"")</f>
        <v>1375440</v>
      </c>
      <c r="R78" s="273">
        <f>IF(AM78="×", 0,IF(P78="未入力あり","",ROUNDDOWN(ROUNDDOWN($H78*$I78,0)*VLOOKUP($G78,【参考】数式用!$A$4:$E$54,4,FALSE),0)))</f>
        <v>437640</v>
      </c>
      <c r="S78" s="366">
        <f>IF(AN78="×", 0,IF(P78="未入力あり","",ROUNDDOWN(ROUNDDOWN($H78*$I78,0)*VLOOKUP($G78,【参考】数式用!$A$4:$E$54,5, FALSE),0)))</f>
        <v>312600</v>
      </c>
      <c r="T78" s="369" t="s">
        <v>3907</v>
      </c>
      <c r="U78" s="370"/>
      <c r="V78" s="33"/>
      <c r="W78" s="641"/>
      <c r="X78" s="641"/>
      <c r="Y78" s="641"/>
      <c r="Z78" s="641"/>
      <c r="AA78" s="641"/>
      <c r="AB78" s="641"/>
      <c r="AC78" s="641"/>
      <c r="AD78" s="641"/>
      <c r="AE78" s="641"/>
      <c r="AF78" s="641"/>
      <c r="AG78" s="641"/>
      <c r="AI78" s="373" t="str">
        <f t="shared" si="0"/>
        <v/>
      </c>
      <c r="AJ78" s="372" t="str">
        <f>VLOOKUP('別紙様式2-3（個表）'!$G78,【参考】数式用!$P$4:$Q$54,2, FALSE)</f>
        <v>訪問入浴介護①</v>
      </c>
      <c r="AK78" s="372" t="str">
        <f>VLOOKUP('別紙様式2-3（個表）'!$G78,【参考】数式用!$P$4:$W$54,8, FALSE)</f>
        <v>訪問入浴介護②</v>
      </c>
      <c r="AL78" s="372" t="str">
        <f>VLOOKUP('別紙様式2-3（個表）'!$G78,【参考】数式用!$P$4:$AD$54,15, FALSE)</f>
        <v>訪問入浴介護③</v>
      </c>
      <c r="AM78" s="372" t="str">
        <f t="shared" si="7"/>
        <v>○</v>
      </c>
      <c r="AN78" s="372" t="str">
        <f t="shared" si="8"/>
        <v>○</v>
      </c>
      <c r="AO78" s="372" t="str">
        <f t="shared" si="9"/>
        <v>○○○</v>
      </c>
      <c r="AP78" s="372" t="str">
        <f>IF(G78="", "", VLOOKUP(G78,【参考】数式用!$A$4:$M$54,13,FALSE))</f>
        <v>加算対象</v>
      </c>
      <c r="AQ78" s="46" t="str">
        <f t="shared" si="10"/>
        <v>―</v>
      </c>
    </row>
    <row r="79" spans="1:43" ht="45" customHeight="1">
      <c r="A79" s="114">
        <f t="shared" si="6"/>
        <v>65</v>
      </c>
      <c r="B79" s="115" t="str">
        <f>IF(基本情報入力シート!B122="","",基本情報入力シート!B122)</f>
        <v>2300000028</v>
      </c>
      <c r="C79" s="116" t="str">
        <f>IF(基本情報入力シート!L122="","",基本情報入力シート!L122)</f>
        <v>春日井市</v>
      </c>
      <c r="D79" s="116" t="str">
        <f>IF(基本情報入力シート!Q122="","",基本情報入力シート!Q122)</f>
        <v>愛知県</v>
      </c>
      <c r="E79" s="116" t="str">
        <f>IF(基本情報入力シート!V122="","",基本情報入力シート!V122)</f>
        <v>春日井市</v>
      </c>
      <c r="F79" s="116" t="str">
        <f>IF(基本情報入力シート!W122="","",基本情報入力シート!W122)</f>
        <v>訪問入浴介護　○○○○</v>
      </c>
      <c r="G79" s="116" t="str">
        <f>IF(基本情報入力シート!Z122="","",基本情報入力シート!Z122)</f>
        <v>介護予防訪問入浴介護</v>
      </c>
      <c r="H79" s="223">
        <f>IF(基本情報入力シート!AD122="","",基本情報入力シート!AD122)</f>
        <v>1000000</v>
      </c>
      <c r="I79" s="362">
        <f>IF(基本情報入力シート!AE122="","",基本情報入力シート!AE122)</f>
        <v>10.42</v>
      </c>
      <c r="J79" s="487" t="s">
        <v>1926</v>
      </c>
      <c r="K79" s="491" t="s">
        <v>1933</v>
      </c>
      <c r="L79" s="490" t="s">
        <v>19596</v>
      </c>
      <c r="M79" s="363" t="str">
        <f>IF(G79="", "", VLOOKUP(AO79,【参考】数式用!$AZ$3:$BA$6, 2, FALSE))</f>
        <v>①＋②＋③</v>
      </c>
      <c r="N79" s="364">
        <f>IF(G79="","",VLOOKUP(G79,【参考】数式用!$A$4:$L$54,MATCH('別紙様式2-3（個表）'!M79,【参考】数式用!$J$3:$L$3,0)+9,FALSE))</f>
        <v>0.20400000000000001</v>
      </c>
      <c r="O79" s="497" t="s">
        <v>2396</v>
      </c>
      <c r="P79" s="365">
        <f t="shared" si="5"/>
        <v>2125680</v>
      </c>
      <c r="Q79" s="273">
        <f>IFERROR(IF(P79="未入力あり","",ROUNDDOWN(ROUNDDOWN($H79*$I79,0)*VLOOKUP($G79,【参考】数式用!$A$4:$E$54,3, FALSE),0)),"")</f>
        <v>1375440</v>
      </c>
      <c r="R79" s="273">
        <f>IF(AM79="×", 0,IF(P79="未入力あり","",ROUNDDOWN(ROUNDDOWN($H79*$I79,0)*VLOOKUP($G79,【参考】数式用!$A$4:$E$54,4,FALSE),0)))</f>
        <v>437640</v>
      </c>
      <c r="S79" s="366">
        <f>IF(AN79="×", 0,IF(P79="未入力あり","",ROUNDDOWN(ROUNDDOWN($H79*$I79,0)*VLOOKUP($G79,【参考】数式用!$A$4:$E$54,5, FALSE),0)))</f>
        <v>312600</v>
      </c>
      <c r="T79" s="369" t="s">
        <v>3907</v>
      </c>
      <c r="U79" s="370"/>
      <c r="V79" s="33"/>
      <c r="W79" s="641"/>
      <c r="X79" s="641"/>
      <c r="Y79" s="641"/>
      <c r="Z79" s="641"/>
      <c r="AA79" s="641"/>
      <c r="AB79" s="641"/>
      <c r="AC79" s="641"/>
      <c r="AD79" s="641"/>
      <c r="AE79" s="641"/>
      <c r="AF79" s="641"/>
      <c r="AG79" s="641"/>
      <c r="AI79" s="373" t="str">
        <f t="shared" ref="AI79:AI1014" si="11">IF(T79="○", F79, "")</f>
        <v/>
      </c>
      <c r="AJ79" s="372" t="str">
        <f>VLOOKUP('別紙様式2-3（個表）'!$G79,【参考】数式用!$P$4:$Q$54,2, FALSE)</f>
        <v>介護予防_訪問入浴介護①</v>
      </c>
      <c r="AK79" s="372" t="str">
        <f>VLOOKUP('別紙様式2-3（個表）'!$G79,【参考】数式用!$P$4:$W$54,8, FALSE)</f>
        <v>介護予防_訪問入浴介護②</v>
      </c>
      <c r="AL79" s="372" t="str">
        <f>VLOOKUP('別紙様式2-3（個表）'!$G79,【参考】数式用!$P$4:$AD$54,15, FALSE)</f>
        <v>介護予防_訪問入浴介護③</v>
      </c>
      <c r="AM79" s="372" t="str">
        <f t="shared" ref="AM79:AM1014" si="12">IF(K79="", "", IF(OR(K79="要件を満たさない",K79="―"), "×","○"))</f>
        <v>○</v>
      </c>
      <c r="AN79" s="372" t="str">
        <f t="shared" ref="AN79:AN1014" si="13">IF(L79="", "", IF(OR(L79="要件を満たさない",L79="―"), "×","○"))</f>
        <v>○</v>
      </c>
      <c r="AO79" s="372" t="str">
        <f t="shared" ref="AO79:AO110" si="14">IF(G79="","", "○"&amp;AM79&amp;AN79)</f>
        <v>○○○</v>
      </c>
      <c r="AP79" s="372" t="str">
        <f>IF(G79="", "", VLOOKUP(G79,【参考】数式用!$A$4:$M$54,13,FALSE))</f>
        <v>加算対象</v>
      </c>
      <c r="AQ79" s="46" t="str">
        <f t="shared" ref="AQ79:AQ1014" si="15">IF(AND(AM79="×",L79="②の要件を満たしている"),"×","―")</f>
        <v>―</v>
      </c>
    </row>
    <row r="80" spans="1:43" ht="45" customHeight="1">
      <c r="A80" s="114">
        <f t="shared" si="6"/>
        <v>66</v>
      </c>
      <c r="B80" s="115" t="str">
        <f>IF(基本情報入力シート!B123="","",基本情報入力シート!B123)</f>
        <v>2300000029</v>
      </c>
      <c r="C80" s="116" t="str">
        <f>IF(基本情報入力シート!L123="","",基本情報入力シート!L123)</f>
        <v>津島市</v>
      </c>
      <c r="D80" s="116" t="str">
        <f>IF(基本情報入力シート!Q123="","",基本情報入力シート!Q123)</f>
        <v>愛知県</v>
      </c>
      <c r="E80" s="116" t="str">
        <f>IF(基本情報入力シート!V123="","",基本情報入力シート!V123)</f>
        <v>津島市</v>
      </c>
      <c r="F80" s="116" t="str">
        <f>IF(基本情報入力シート!W123="","",基本情報入力シート!W123)</f>
        <v>看多機　○○○○</v>
      </c>
      <c r="G80" s="116" t="str">
        <f>IF(基本情報入力シート!Z123="","",基本情報入力シート!Z123)</f>
        <v>看護小規模多機能型居宅介護</v>
      </c>
      <c r="H80" s="223">
        <f>IF(基本情報入力シート!AD123="","",基本情報入力シート!AD123)</f>
        <v>1000000</v>
      </c>
      <c r="I80" s="362">
        <f>IF(基本情報入力シート!AE123="","",基本情報入力シート!AE123)</f>
        <v>10.33</v>
      </c>
      <c r="J80" s="487" t="s">
        <v>1926</v>
      </c>
      <c r="K80" s="491" t="s">
        <v>1969</v>
      </c>
      <c r="L80" s="490" t="s">
        <v>19596</v>
      </c>
      <c r="M80" s="363" t="str">
        <f>IF(G80="", "", VLOOKUP(AO80,【参考】数式用!$AZ$3:$BA$6, 2, FALSE))</f>
        <v>①＋②＋③</v>
      </c>
      <c r="N80" s="364">
        <f>IF(G80="","",VLOOKUP(G80,【参考】数式用!$A$4:$L$54,MATCH('別紙様式2-3（個表）'!M80,【参考】数式用!$J$3:$L$3,0)+9,FALSE))</f>
        <v>0.18</v>
      </c>
      <c r="O80" s="496" t="s">
        <v>2397</v>
      </c>
      <c r="P80" s="365">
        <f t="shared" ref="P80:P1014" si="16">IFERROR(ROUNDDOWN(ROUNDDOWN($H80*$I80,0)*$N80,0),"未入力あり")</f>
        <v>1859400</v>
      </c>
      <c r="Q80" s="273">
        <f>IFERROR(IF(P80="未入力あり","",ROUNDDOWN(ROUNDDOWN($H80*$I80,0)*VLOOKUP($G80,【参考】数式用!$A$4:$E$54,3, FALSE),0)),"")</f>
        <v>1177620</v>
      </c>
      <c r="R80" s="273">
        <f>IF(AM80="×", 0,IF(P80="未入力あり","",ROUNDDOWN(ROUNDDOWN($H80*$I80,0)*VLOOKUP($G80,【参考】数式用!$A$4:$E$54,4,FALSE),0)))</f>
        <v>371880</v>
      </c>
      <c r="S80" s="366">
        <f>IF(AN80="×", 0,IF(P80="未入力あり","",ROUNDDOWN(ROUNDDOWN($H80*$I80,0)*VLOOKUP($G80,【参考】数式用!$A$4:$E$54,5, FALSE),0)))</f>
        <v>309900</v>
      </c>
      <c r="T80" s="369" t="s">
        <v>3907</v>
      </c>
      <c r="U80" s="370"/>
      <c r="V80" s="33"/>
      <c r="W80" s="641"/>
      <c r="X80" s="641"/>
      <c r="Y80" s="641"/>
      <c r="Z80" s="641"/>
      <c r="AA80" s="641"/>
      <c r="AB80" s="641"/>
      <c r="AC80" s="641"/>
      <c r="AD80" s="641"/>
      <c r="AE80" s="641"/>
      <c r="AF80" s="641"/>
      <c r="AG80" s="641"/>
      <c r="AI80" s="373" t="str">
        <f t="shared" si="11"/>
        <v/>
      </c>
      <c r="AJ80" s="372" t="str">
        <f>VLOOKUP('別紙様式2-3（個表）'!$G80,【参考】数式用!$P$4:$Q$54,2, FALSE)</f>
        <v>看護小規模多機能型居宅介護①</v>
      </c>
      <c r="AK80" s="372" t="str">
        <f>VLOOKUP('別紙様式2-3（個表）'!$G80,【参考】数式用!$P$4:$W$54,8, FALSE)</f>
        <v>看護小規模多機能型居宅介護②</v>
      </c>
      <c r="AL80" s="372" t="str">
        <f>VLOOKUP('別紙様式2-3（個表）'!$G80,【参考】数式用!$P$4:$AD$54,15, FALSE)</f>
        <v>看護小規模多機能型居宅介護③</v>
      </c>
      <c r="AM80" s="372" t="str">
        <f t="shared" si="12"/>
        <v>○</v>
      </c>
      <c r="AN80" s="372" t="str">
        <f t="shared" si="13"/>
        <v>○</v>
      </c>
      <c r="AO80" s="372" t="str">
        <f t="shared" si="14"/>
        <v>○○○</v>
      </c>
      <c r="AP80" s="372" t="str">
        <f>IF(G80="", "", VLOOKUP(G80,【参考】数式用!$A$4:$M$54,13,FALSE))</f>
        <v>加算対象</v>
      </c>
      <c r="AQ80" s="46" t="str">
        <f t="shared" si="15"/>
        <v>―</v>
      </c>
    </row>
    <row r="81" spans="1:43" ht="45" customHeight="1">
      <c r="A81" s="114">
        <f t="shared" ref="A81:A144" si="17">A80+1</f>
        <v>67</v>
      </c>
      <c r="B81" s="115" t="str">
        <f>IF(基本情報入力シート!B124="","",基本情報入力シート!B124)</f>
        <v>2300000029</v>
      </c>
      <c r="C81" s="116" t="str">
        <f>IF(基本情報入力シート!L124="","",基本情報入力シート!L124)</f>
        <v>津島市</v>
      </c>
      <c r="D81" s="116" t="str">
        <f>IF(基本情報入力シート!Q124="","",基本情報入力シート!Q124)</f>
        <v>愛知県</v>
      </c>
      <c r="E81" s="116" t="str">
        <f>IF(基本情報入力シート!V124="","",基本情報入力シート!V124)</f>
        <v>津島市</v>
      </c>
      <c r="F81" s="116" t="str">
        <f>IF(基本情報入力シート!W124="","",基本情報入力シート!W124)</f>
        <v>看多機　○○○○</v>
      </c>
      <c r="G81" s="116" t="str">
        <f>IF(基本情報入力シート!Z124="","",基本情報入力シート!Z124)</f>
        <v>看護小規模多機能型居宅介護（短期利用型）</v>
      </c>
      <c r="H81" s="223">
        <f>IF(基本情報入力シート!AD124="","",基本情報入力シート!AD124)</f>
        <v>1000000</v>
      </c>
      <c r="I81" s="362">
        <f>IF(基本情報入力シート!AE124="","",基本情報入力シート!AE124)</f>
        <v>10.33</v>
      </c>
      <c r="J81" s="487" t="s">
        <v>1926</v>
      </c>
      <c r="K81" s="491" t="s">
        <v>1969</v>
      </c>
      <c r="L81" s="490" t="s">
        <v>19596</v>
      </c>
      <c r="M81" s="363" t="str">
        <f>IF(G81="", "", VLOOKUP(AO81,【参考】数式用!$AZ$3:$BA$6, 2, FALSE))</f>
        <v>①＋②＋③</v>
      </c>
      <c r="N81" s="364">
        <f>IF(G81="","",VLOOKUP(G81,【参考】数式用!$A$4:$L$54,MATCH('別紙様式2-3（個表）'!M81,【参考】数式用!$J$3:$L$3,0)+9,FALSE))</f>
        <v>0.18</v>
      </c>
      <c r="O81" s="497" t="s">
        <v>2397</v>
      </c>
      <c r="P81" s="365">
        <f t="shared" si="16"/>
        <v>1859400</v>
      </c>
      <c r="Q81" s="273">
        <f>IFERROR(IF(P81="未入力あり","",ROUNDDOWN(ROUNDDOWN($H81*$I81,0)*VLOOKUP($G81,【参考】数式用!$A$4:$E$54,3, FALSE),0)),"")</f>
        <v>1177620</v>
      </c>
      <c r="R81" s="273">
        <f>IF(AM81="×", 0,IF(P81="未入力あり","",ROUNDDOWN(ROUNDDOWN($H81*$I81,0)*VLOOKUP($G81,【参考】数式用!$A$4:$E$54,4,FALSE),0)))</f>
        <v>371880</v>
      </c>
      <c r="S81" s="366">
        <f>IF(AN81="×", 0,IF(P81="未入力あり","",ROUNDDOWN(ROUNDDOWN($H81*$I81,0)*VLOOKUP($G81,【参考】数式用!$A$4:$E$54,5, FALSE),0)))</f>
        <v>309900</v>
      </c>
      <c r="T81" s="369" t="s">
        <v>3907</v>
      </c>
      <c r="U81" s="370"/>
      <c r="V81" s="33"/>
      <c r="W81" s="641"/>
      <c r="X81" s="641"/>
      <c r="Y81" s="641"/>
      <c r="Z81" s="641"/>
      <c r="AA81" s="641"/>
      <c r="AB81" s="641"/>
      <c r="AC81" s="641"/>
      <c r="AD81" s="641"/>
      <c r="AE81" s="641"/>
      <c r="AF81" s="641"/>
      <c r="AG81" s="641"/>
      <c r="AI81" s="373" t="str">
        <f t="shared" si="11"/>
        <v/>
      </c>
      <c r="AJ81" s="372" t="str">
        <f>VLOOKUP('別紙様式2-3（個表）'!$G81,【参考】数式用!$P$4:$Q$54,2, FALSE)</f>
        <v>看護小規模多機能型居宅介護_短期利用型①</v>
      </c>
      <c r="AK81" s="372" t="str">
        <f>VLOOKUP('別紙様式2-3（個表）'!$G81,【参考】数式用!$P$4:$W$54,8, FALSE)</f>
        <v>看護小規模多機能型居宅介護_短期利用型②</v>
      </c>
      <c r="AL81" s="372" t="str">
        <f>VLOOKUP('別紙様式2-3（個表）'!$G81,【参考】数式用!$P$4:$AD$54,15, FALSE)</f>
        <v>看護小規模多機能型居宅介護_短期利用型③</v>
      </c>
      <c r="AM81" s="372" t="str">
        <f t="shared" si="12"/>
        <v>○</v>
      </c>
      <c r="AN81" s="372" t="str">
        <f t="shared" si="13"/>
        <v>○</v>
      </c>
      <c r="AO81" s="372" t="str">
        <f t="shared" si="14"/>
        <v>○○○</v>
      </c>
      <c r="AP81" s="372" t="str">
        <f>IF(G81="", "", VLOOKUP(G81,【参考】数式用!$A$4:$M$54,13,FALSE))</f>
        <v>加算対象</v>
      </c>
      <c r="AQ81" s="46" t="str">
        <f t="shared" si="15"/>
        <v>―</v>
      </c>
    </row>
    <row r="82" spans="1:43" ht="45" customHeight="1">
      <c r="A82" s="114">
        <f t="shared" si="17"/>
        <v>68</v>
      </c>
      <c r="B82" s="115" t="str">
        <f>IF(基本情報入力シート!B125="","",基本情報入力シート!B125)</f>
        <v>2300000030</v>
      </c>
      <c r="C82" s="116" t="str">
        <f>IF(基本情報入力シート!L125="","",基本情報入力シート!L125)</f>
        <v>愛知県</v>
      </c>
      <c r="D82" s="116" t="str">
        <f>IF(基本情報入力シート!Q125="","",基本情報入力シート!Q125)</f>
        <v>愛知県</v>
      </c>
      <c r="E82" s="116" t="str">
        <f>IF(基本情報入力シート!V125="","",基本情報入力シート!V125)</f>
        <v>碧南市</v>
      </c>
      <c r="F82" s="116" t="str">
        <f>IF(基本情報入力シート!W125="","",基本情報入力シート!W125)</f>
        <v>特別養護老人ホーム　○○○○</v>
      </c>
      <c r="G82" s="116" t="str">
        <f>IF(基本情報入力シート!Z125="","",基本情報入力シート!Z125)</f>
        <v>介護老人福祉施設</v>
      </c>
      <c r="H82" s="223">
        <f>IF(基本情報入力シート!AD125="","",基本情報入力シート!AD125)</f>
        <v>1000000</v>
      </c>
      <c r="I82" s="362">
        <f>IF(基本情報入力シート!AE125="","",基本情報入力シート!AE125)</f>
        <v>10.27</v>
      </c>
      <c r="J82" s="487" t="s">
        <v>1926</v>
      </c>
      <c r="K82" s="491" t="s">
        <v>1969</v>
      </c>
      <c r="L82" s="490" t="s">
        <v>19596</v>
      </c>
      <c r="M82" s="363" t="str">
        <f>IF(G82="", "", VLOOKUP(AO82,【参考】数式用!$AZ$3:$BA$6, 2, FALSE))</f>
        <v>①＋②＋③</v>
      </c>
      <c r="N82" s="364">
        <f>IF(G82="","",VLOOKUP(G82,【参考】数式用!$A$4:$L$54,MATCH('別紙様式2-3（個表）'!M82,【参考】数式用!$J$3:$L$3,0)+9,FALSE))</f>
        <v>0.23400000000000001</v>
      </c>
      <c r="O82" s="497" t="s">
        <v>2398</v>
      </c>
      <c r="P82" s="365">
        <f t="shared" si="16"/>
        <v>2403180</v>
      </c>
      <c r="Q82" s="273">
        <f>IFERROR(IF(P82="未入力あり","",ROUNDDOWN(ROUNDDOWN($H82*$I82,0)*VLOOKUP($G82,【参考】数式用!$A$4:$E$54,3, FALSE),0)),"")</f>
        <v>1478880</v>
      </c>
      <c r="R82" s="273">
        <f>IF(AM82="×", 0,IF(P82="未入力あり","",ROUNDDOWN(ROUNDDOWN($H82*$I82,0)*VLOOKUP($G82,【参考】数式用!$A$4:$E$54,4,FALSE),0)))</f>
        <v>492960</v>
      </c>
      <c r="S82" s="366">
        <f>IF(AN82="×", 0,IF(P82="未入力あり","",ROUNDDOWN(ROUNDDOWN($H82*$I82,0)*VLOOKUP($G82,【参考】数式用!$A$4:$E$54,5, FALSE),0)))</f>
        <v>431340</v>
      </c>
      <c r="T82" s="369" t="s">
        <v>3907</v>
      </c>
      <c r="U82" s="370"/>
      <c r="V82" s="33"/>
      <c r="W82" s="641"/>
      <c r="X82" s="641"/>
      <c r="Y82" s="641"/>
      <c r="Z82" s="641"/>
      <c r="AA82" s="641"/>
      <c r="AB82" s="641"/>
      <c r="AC82" s="641"/>
      <c r="AD82" s="641"/>
      <c r="AE82" s="641"/>
      <c r="AF82" s="641"/>
      <c r="AG82" s="641"/>
      <c r="AI82" s="373" t="str">
        <f t="shared" si="11"/>
        <v/>
      </c>
      <c r="AJ82" s="372" t="str">
        <f>VLOOKUP('別紙様式2-3（個表）'!$G82,【参考】数式用!$P$4:$Q$54,2, FALSE)</f>
        <v>介護老人福祉施設①</v>
      </c>
      <c r="AK82" s="372" t="str">
        <f>VLOOKUP('別紙様式2-3（個表）'!$G82,【参考】数式用!$P$4:$W$54,8, FALSE)</f>
        <v>介護老人福祉施設②</v>
      </c>
      <c r="AL82" s="372" t="str">
        <f>VLOOKUP('別紙様式2-3（個表）'!$G82,【参考】数式用!$P$4:$AD$54,15, FALSE)</f>
        <v>介護老人福祉施設③</v>
      </c>
      <c r="AM82" s="372" t="str">
        <f t="shared" si="12"/>
        <v>○</v>
      </c>
      <c r="AN82" s="372" t="str">
        <f t="shared" si="13"/>
        <v>○</v>
      </c>
      <c r="AO82" s="372" t="str">
        <f t="shared" si="14"/>
        <v>○○○</v>
      </c>
      <c r="AP82" s="372" t="str">
        <f>IF(G82="", "", VLOOKUP(G82,【参考】数式用!$A$4:$M$54,13,FALSE))</f>
        <v>加算対象</v>
      </c>
      <c r="AQ82" s="46" t="str">
        <f t="shared" si="15"/>
        <v>―</v>
      </c>
    </row>
    <row r="83" spans="1:43" ht="45" customHeight="1">
      <c r="A83" s="114">
        <f t="shared" si="17"/>
        <v>69</v>
      </c>
      <c r="B83" s="115" t="str">
        <f>IF(基本情報入力シート!B126="","",基本情報入力シート!B126)</f>
        <v>2300000030</v>
      </c>
      <c r="C83" s="116" t="str">
        <f>IF(基本情報入力シート!L126="","",基本情報入力シート!L126)</f>
        <v>愛知県</v>
      </c>
      <c r="D83" s="116" t="str">
        <f>IF(基本情報入力シート!Q126="","",基本情報入力シート!Q126)</f>
        <v>愛知県</v>
      </c>
      <c r="E83" s="116" t="str">
        <f>IF(基本情報入力シート!V126="","",基本情報入力シート!V126)</f>
        <v>碧南市</v>
      </c>
      <c r="F83" s="116" t="str">
        <f>IF(基本情報入力シート!W126="","",基本情報入力シート!W126)</f>
        <v>ショートステイ　○○○○</v>
      </c>
      <c r="G83" s="116" t="str">
        <f>IF(基本情報入力シート!Z126="","",基本情報入力シート!Z126)</f>
        <v>短期入所生活介護</v>
      </c>
      <c r="H83" s="223">
        <f>IF(基本情報入力シート!AD126="","",基本情報入力シート!AD126)</f>
        <v>1000000</v>
      </c>
      <c r="I83" s="362">
        <f>IF(基本情報入力シート!AE126="","",基本情報入力シート!AE126)</f>
        <v>10.33</v>
      </c>
      <c r="J83" s="487" t="s">
        <v>1926</v>
      </c>
      <c r="K83" s="491" t="s">
        <v>1969</v>
      </c>
      <c r="L83" s="490" t="s">
        <v>19596</v>
      </c>
      <c r="M83" s="363" t="str">
        <f>IF(G83="", "", VLOOKUP(AO83,【参考】数式用!$AZ$3:$BA$6, 2, FALSE))</f>
        <v>①＋②＋③</v>
      </c>
      <c r="N83" s="364">
        <f>IF(G83="","",VLOOKUP(G83,【参考】数式用!$A$4:$L$54,MATCH('別紙様式2-3（個表）'!M83,【参考】数式用!$J$3:$L$3,0)+9,FALSE))</f>
        <v>0.23400000000000001</v>
      </c>
      <c r="O83" s="496" t="s">
        <v>2398</v>
      </c>
      <c r="P83" s="365">
        <f t="shared" si="16"/>
        <v>2417220</v>
      </c>
      <c r="Q83" s="273">
        <f>IFERROR(IF(P83="未入力あり","",ROUNDDOWN(ROUNDDOWN($H83*$I83,0)*VLOOKUP($G83,【参考】数式用!$A$4:$E$54,3, FALSE),0)),"")</f>
        <v>1487520</v>
      </c>
      <c r="R83" s="273">
        <f>IF(AM83="×", 0,IF(P83="未入力あり","",ROUNDDOWN(ROUNDDOWN($H83*$I83,0)*VLOOKUP($G83,【参考】数式用!$A$4:$E$54,4,FALSE),0)))</f>
        <v>495840</v>
      </c>
      <c r="S83" s="366">
        <f>IF(AN83="×", 0,IF(P83="未入力あり","",ROUNDDOWN(ROUNDDOWN($H83*$I83,0)*VLOOKUP($G83,【参考】数式用!$A$4:$E$54,5, FALSE),0)))</f>
        <v>433860</v>
      </c>
      <c r="T83" s="369" t="s">
        <v>3907</v>
      </c>
      <c r="U83" s="370"/>
      <c r="V83" s="33"/>
      <c r="W83" s="641"/>
      <c r="X83" s="641"/>
      <c r="Y83" s="641"/>
      <c r="Z83" s="641"/>
      <c r="AA83" s="641"/>
      <c r="AB83" s="641"/>
      <c r="AC83" s="641"/>
      <c r="AD83" s="641"/>
      <c r="AE83" s="641"/>
      <c r="AF83" s="641"/>
      <c r="AG83" s="641"/>
      <c r="AI83" s="373" t="str">
        <f t="shared" si="11"/>
        <v/>
      </c>
      <c r="AJ83" s="372" t="str">
        <f>VLOOKUP('別紙様式2-3（個表）'!$G83,【参考】数式用!$P$4:$Q$54,2, FALSE)</f>
        <v>短期入所生活介護①</v>
      </c>
      <c r="AK83" s="372" t="str">
        <f>VLOOKUP('別紙様式2-3（個表）'!$G83,【参考】数式用!$P$4:$W$54,8, FALSE)</f>
        <v>短期入所生活介護②</v>
      </c>
      <c r="AL83" s="372" t="str">
        <f>VLOOKUP('別紙様式2-3（個表）'!$G83,【参考】数式用!$P$4:$AD$54,15, FALSE)</f>
        <v>短期入所生活介護③</v>
      </c>
      <c r="AM83" s="372" t="str">
        <f t="shared" si="12"/>
        <v>○</v>
      </c>
      <c r="AN83" s="372" t="str">
        <f t="shared" si="13"/>
        <v>○</v>
      </c>
      <c r="AO83" s="372" t="str">
        <f t="shared" si="14"/>
        <v>○○○</v>
      </c>
      <c r="AP83" s="372" t="str">
        <f>IF(G83="", "", VLOOKUP(G83,【参考】数式用!$A$4:$M$54,13,FALSE))</f>
        <v>加算対象</v>
      </c>
      <c r="AQ83" s="46" t="str">
        <f t="shared" si="15"/>
        <v>―</v>
      </c>
    </row>
    <row r="84" spans="1:43" ht="45" customHeight="1">
      <c r="A84" s="114">
        <f t="shared" si="17"/>
        <v>70</v>
      </c>
      <c r="B84" s="115" t="str">
        <f>IF(基本情報入力シート!B127="","",基本情報入力シート!B127)</f>
        <v>2300000030</v>
      </c>
      <c r="C84" s="116" t="str">
        <f>IF(基本情報入力シート!L127="","",基本情報入力シート!L127)</f>
        <v>愛知県</v>
      </c>
      <c r="D84" s="116" t="str">
        <f>IF(基本情報入力シート!Q127="","",基本情報入力シート!Q127)</f>
        <v>愛知県</v>
      </c>
      <c r="E84" s="116" t="str">
        <f>IF(基本情報入力シート!V127="","",基本情報入力シート!V127)</f>
        <v>碧南市</v>
      </c>
      <c r="F84" s="116" t="str">
        <f>IF(基本情報入力シート!W127="","",基本情報入力シート!W127)</f>
        <v>ショートステイ　○○○○</v>
      </c>
      <c r="G84" s="116" t="str">
        <f>IF(基本情報入力シート!Z127="","",基本情報入力シート!Z127)</f>
        <v>介護予防短期入所生活介護</v>
      </c>
      <c r="H84" s="223">
        <f>IF(基本情報入力シート!AD127="","",基本情報入力シート!AD127)</f>
        <v>1000000</v>
      </c>
      <c r="I84" s="362">
        <f>IF(基本情報入力シート!AE127="","",基本情報入力シート!AE127)</f>
        <v>10.33</v>
      </c>
      <c r="J84" s="487" t="s">
        <v>1926</v>
      </c>
      <c r="K84" s="491" t="s">
        <v>1969</v>
      </c>
      <c r="L84" s="490" t="s">
        <v>19596</v>
      </c>
      <c r="M84" s="363" t="str">
        <f>IF(G84="", "", VLOOKUP(AO84,【参考】数式用!$AZ$3:$BA$6, 2, FALSE))</f>
        <v>①＋②＋③</v>
      </c>
      <c r="N84" s="364">
        <f>IF(G84="","",VLOOKUP(G84,【参考】数式用!$A$4:$L$54,MATCH('別紙様式2-3（個表）'!M84,【参考】数式用!$J$3:$L$3,0)+9,FALSE))</f>
        <v>0.23400000000000001</v>
      </c>
      <c r="O84" s="497" t="s">
        <v>2398</v>
      </c>
      <c r="P84" s="365">
        <f t="shared" si="16"/>
        <v>2417220</v>
      </c>
      <c r="Q84" s="273">
        <f>IFERROR(IF(P84="未入力あり","",ROUNDDOWN(ROUNDDOWN($H84*$I84,0)*VLOOKUP($G84,【参考】数式用!$A$4:$E$54,3, FALSE),0)),"")</f>
        <v>1487520</v>
      </c>
      <c r="R84" s="273">
        <f>IF(AM84="×", 0,IF(P84="未入力あり","",ROUNDDOWN(ROUNDDOWN($H84*$I84,0)*VLOOKUP($G84,【参考】数式用!$A$4:$E$54,4,FALSE),0)))</f>
        <v>495840</v>
      </c>
      <c r="S84" s="366">
        <f>IF(AN84="×", 0,IF(P84="未入力あり","",ROUNDDOWN(ROUNDDOWN($H84*$I84,0)*VLOOKUP($G84,【参考】数式用!$A$4:$E$54,5, FALSE),0)))</f>
        <v>433860</v>
      </c>
      <c r="T84" s="369" t="s">
        <v>3907</v>
      </c>
      <c r="U84" s="370"/>
      <c r="V84" s="33"/>
      <c r="W84" s="641"/>
      <c r="X84" s="641"/>
      <c r="Y84" s="641"/>
      <c r="Z84" s="641"/>
      <c r="AA84" s="641"/>
      <c r="AB84" s="641"/>
      <c r="AC84" s="641"/>
      <c r="AD84" s="641"/>
      <c r="AE84" s="641"/>
      <c r="AF84" s="641"/>
      <c r="AG84" s="641"/>
      <c r="AI84" s="373" t="str">
        <f t="shared" si="11"/>
        <v/>
      </c>
      <c r="AJ84" s="372" t="str">
        <f>VLOOKUP('別紙様式2-3（個表）'!$G84,【参考】数式用!$P$4:$Q$54,2, FALSE)</f>
        <v>介護予防_短期入所生活介護①</v>
      </c>
      <c r="AK84" s="372" t="str">
        <f>VLOOKUP('別紙様式2-3（個表）'!$G84,【参考】数式用!$P$4:$W$54,8, FALSE)</f>
        <v>介護予防_短期入所生活介護②</v>
      </c>
      <c r="AL84" s="372" t="str">
        <f>VLOOKUP('別紙様式2-3（個表）'!$G84,【参考】数式用!$P$4:$AD$54,15, FALSE)</f>
        <v>介護予防_短期入所生活介護③</v>
      </c>
      <c r="AM84" s="372" t="str">
        <f t="shared" si="12"/>
        <v>○</v>
      </c>
      <c r="AN84" s="372" t="str">
        <f t="shared" si="13"/>
        <v>○</v>
      </c>
      <c r="AO84" s="372" t="str">
        <f t="shared" si="14"/>
        <v>○○○</v>
      </c>
      <c r="AP84" s="372" t="str">
        <f>IF(G84="", "", VLOOKUP(G84,【参考】数式用!$A$4:$M$54,13,FALSE))</f>
        <v>加算対象</v>
      </c>
      <c r="AQ84" s="46" t="str">
        <f t="shared" si="15"/>
        <v>―</v>
      </c>
    </row>
    <row r="85" spans="1:43" ht="45" customHeight="1">
      <c r="A85" s="114">
        <f t="shared" si="17"/>
        <v>71</v>
      </c>
      <c r="B85" s="115" t="str">
        <f>IF(基本情報入力シート!B128="","",基本情報入力シート!B128)</f>
        <v>2300000031</v>
      </c>
      <c r="C85" s="116" t="str">
        <f>IF(基本情報入力シート!L128="","",基本情報入力シート!L128)</f>
        <v>愛知県</v>
      </c>
      <c r="D85" s="116" t="str">
        <f>IF(基本情報入力シート!Q128="","",基本情報入力シート!Q128)</f>
        <v>愛知県</v>
      </c>
      <c r="E85" s="116" t="str">
        <f>IF(基本情報入力シート!V128="","",基本情報入力シート!V128)</f>
        <v>瀬戸市</v>
      </c>
      <c r="F85" s="116" t="str">
        <f>IF(基本情報入力シート!W128="","",基本情報入力シート!W128)</f>
        <v>デイサービス　○○○○</v>
      </c>
      <c r="G85" s="116" t="str">
        <f>IF(基本情報入力シート!Z128="","",基本情報入力シート!Z128)</f>
        <v>通所介護</v>
      </c>
      <c r="H85" s="223">
        <f>IF(基本情報入力シート!AD128="","",基本情報入力シート!AD128)</f>
        <v>1000000</v>
      </c>
      <c r="I85" s="362">
        <f>IF(基本情報入力シート!AE128="","",基本情報入力シート!AE128)</f>
        <v>10.27</v>
      </c>
      <c r="J85" s="487" t="s">
        <v>1926</v>
      </c>
      <c r="K85" s="491" t="s">
        <v>1933</v>
      </c>
      <c r="L85" s="490" t="s">
        <v>19596</v>
      </c>
      <c r="M85" s="363" t="str">
        <f>IF(G85="", "", VLOOKUP(AO85,【参考】数式用!$AZ$3:$BA$6, 2, FALSE))</f>
        <v>①＋②＋③</v>
      </c>
      <c r="N85" s="364">
        <f>IF(G85="","",VLOOKUP(G85,【参考】数式用!$A$4:$L$54,MATCH('別紙様式2-3（個表）'!M85,【参考】数式用!$J$3:$L$3,0)+9,FALSE))</f>
        <v>0.192</v>
      </c>
      <c r="O85" s="497" t="s">
        <v>19600</v>
      </c>
      <c r="P85" s="365">
        <f t="shared" si="16"/>
        <v>1971840</v>
      </c>
      <c r="Q85" s="273">
        <f>IFERROR(IF(P85="未入力あり","",ROUNDDOWN(ROUNDDOWN($H85*$I85,0)*VLOOKUP($G85,【参考】数式用!$A$4:$E$54,3, FALSE),0)),"")</f>
        <v>1294020</v>
      </c>
      <c r="R85" s="273">
        <f>IF(AM85="×", 0,IF(P85="未入力あり","",ROUNDDOWN(ROUNDDOWN($H85*$I85,0)*VLOOKUP($G85,【参考】数式用!$A$4:$E$54,4,FALSE),0)))</f>
        <v>369720</v>
      </c>
      <c r="S85" s="366">
        <f>IF(AN85="×", 0,IF(P85="未入力あり","",ROUNDDOWN(ROUNDDOWN($H85*$I85,0)*VLOOKUP($G85,【参考】数式用!$A$4:$E$54,5, FALSE),0)))</f>
        <v>308100</v>
      </c>
      <c r="T85" s="369" t="s">
        <v>3907</v>
      </c>
      <c r="U85" s="370"/>
      <c r="V85" s="33"/>
      <c r="W85" s="641"/>
      <c r="X85" s="641"/>
      <c r="Y85" s="641"/>
      <c r="Z85" s="641"/>
      <c r="AA85" s="641"/>
      <c r="AB85" s="641"/>
      <c r="AC85" s="641"/>
      <c r="AD85" s="641"/>
      <c r="AE85" s="641"/>
      <c r="AF85" s="641"/>
      <c r="AG85" s="641"/>
      <c r="AI85" s="373" t="str">
        <f t="shared" si="11"/>
        <v/>
      </c>
      <c r="AJ85" s="372" t="str">
        <f>VLOOKUP('別紙様式2-3（個表）'!$G85,【参考】数式用!$P$4:$Q$54,2, FALSE)</f>
        <v>通所介護①</v>
      </c>
      <c r="AK85" s="372" t="str">
        <f>VLOOKUP('別紙様式2-3（個表）'!$G85,【参考】数式用!$P$4:$W$54,8, FALSE)</f>
        <v>通所介護②</v>
      </c>
      <c r="AL85" s="372" t="str">
        <f>VLOOKUP('別紙様式2-3（個表）'!$G85,【参考】数式用!$P$4:$AD$54,15, FALSE)</f>
        <v>通所介護③</v>
      </c>
      <c r="AM85" s="372" t="str">
        <f t="shared" si="12"/>
        <v>○</v>
      </c>
      <c r="AN85" s="372" t="str">
        <f t="shared" si="13"/>
        <v>○</v>
      </c>
      <c r="AO85" s="372" t="str">
        <f t="shared" si="14"/>
        <v>○○○</v>
      </c>
      <c r="AP85" s="372" t="str">
        <f>IF(G85="", "", VLOOKUP(G85,【参考】数式用!$A$4:$M$54,13,FALSE))</f>
        <v>加算対象</v>
      </c>
      <c r="AQ85" s="46" t="str">
        <f t="shared" si="15"/>
        <v>―</v>
      </c>
    </row>
    <row r="86" spans="1:43" ht="45" customHeight="1">
      <c r="A86" s="114">
        <f t="shared" si="17"/>
        <v>72</v>
      </c>
      <c r="B86" s="115" t="str">
        <f>IF(基本情報入力シート!B129="","",基本情報入力シート!B129)</f>
        <v>2300000031</v>
      </c>
      <c r="C86" s="116" t="str">
        <f>IF(基本情報入力シート!L129="","",基本情報入力シート!L129)</f>
        <v>瀬戸市</v>
      </c>
      <c r="D86" s="116" t="str">
        <f>IF(基本情報入力シート!Q129="","",基本情報入力シート!Q129)</f>
        <v>愛知県</v>
      </c>
      <c r="E86" s="116" t="str">
        <f>IF(基本情報入力シート!V129="","",基本情報入力シート!V129)</f>
        <v>瀬戸市</v>
      </c>
      <c r="F86" s="116" t="str">
        <f>IF(基本情報入力シート!W129="","",基本情報入力シート!W129)</f>
        <v>デイサービス　○○○○</v>
      </c>
      <c r="G86" s="116" t="str">
        <f>IF(基本情報入力シート!Z129="","",基本情報入力シート!Z129)</f>
        <v>通所型サービス（独自）</v>
      </c>
      <c r="H86" s="223">
        <f>IF(基本情報入力シート!AD129="","",基本情報入力シート!AD129)</f>
        <v>1000000</v>
      </c>
      <c r="I86" s="362">
        <f>IF(基本情報入力シート!AE129="","",基本情報入力シート!AE129)</f>
        <v>10.27</v>
      </c>
      <c r="J86" s="487" t="s">
        <v>19599</v>
      </c>
      <c r="K86" s="491" t="s">
        <v>1933</v>
      </c>
      <c r="L86" s="490" t="s">
        <v>1965</v>
      </c>
      <c r="M86" s="363" t="str">
        <f>IF(G86="", "", VLOOKUP(AO86,【参考】数式用!$AZ$3:$BA$6, 2, FALSE))</f>
        <v>①＋②＋③</v>
      </c>
      <c r="N86" s="364">
        <f>IF(G86="","",VLOOKUP(G86,【参考】数式用!$A$4:$L$54,MATCH('別紙様式2-3（個表）'!M86,【参考】数式用!$J$3:$L$3,0)+9,FALSE))</f>
        <v>0.192</v>
      </c>
      <c r="O86" s="496" t="s">
        <v>19600</v>
      </c>
      <c r="P86" s="365">
        <f t="shared" si="16"/>
        <v>1971840</v>
      </c>
      <c r="Q86" s="273">
        <f>IFERROR(IF(P86="未入力あり","",ROUNDDOWN(ROUNDDOWN($H86*$I86,0)*VLOOKUP($G86,【参考】数式用!$A$4:$E$54,3, FALSE),0)),"")</f>
        <v>1294020</v>
      </c>
      <c r="R86" s="273">
        <f>IF(AM86="×", 0,IF(P86="未入力あり","",ROUNDDOWN(ROUNDDOWN($H86*$I86,0)*VLOOKUP($G86,【参考】数式用!$A$4:$E$54,4,FALSE),0)))</f>
        <v>369720</v>
      </c>
      <c r="S86" s="366">
        <f>IF(AN86="×", 0,IF(P86="未入力あり","",ROUNDDOWN(ROUNDDOWN($H86*$I86,0)*VLOOKUP($G86,【参考】数式用!$A$4:$E$54,5, FALSE),0)))</f>
        <v>308100</v>
      </c>
      <c r="T86" s="369" t="s">
        <v>3907</v>
      </c>
      <c r="U86" s="370"/>
      <c r="V86" s="33"/>
      <c r="W86" s="641"/>
      <c r="X86" s="641"/>
      <c r="Y86" s="641"/>
      <c r="Z86" s="641"/>
      <c r="AA86" s="641"/>
      <c r="AB86" s="641"/>
      <c r="AC86" s="641"/>
      <c r="AD86" s="641"/>
      <c r="AE86" s="641"/>
      <c r="AF86" s="641"/>
      <c r="AG86" s="641"/>
      <c r="AI86" s="373" t="str">
        <f t="shared" si="11"/>
        <v/>
      </c>
      <c r="AJ86" s="372" t="str">
        <f>VLOOKUP('別紙様式2-3（個表）'!$G86,【参考】数式用!$P$4:$Q$54,2, FALSE)</f>
        <v>通所型サービス_独自①</v>
      </c>
      <c r="AK86" s="372" t="str">
        <f>VLOOKUP('別紙様式2-3（個表）'!$G86,【参考】数式用!$P$4:$W$54,8, FALSE)</f>
        <v>通所型サービス_独自②</v>
      </c>
      <c r="AL86" s="372" t="str">
        <f>VLOOKUP('別紙様式2-3（個表）'!$G86,【参考】数式用!$P$4:$AD$54,15, FALSE)</f>
        <v>通所型サービス_独自③</v>
      </c>
      <c r="AM86" s="372" t="str">
        <f t="shared" si="12"/>
        <v>○</v>
      </c>
      <c r="AN86" s="372" t="str">
        <f t="shared" si="13"/>
        <v>○</v>
      </c>
      <c r="AO86" s="372" t="str">
        <f t="shared" si="14"/>
        <v>○○○</v>
      </c>
      <c r="AP86" s="372" t="str">
        <f>IF(G86="", "", VLOOKUP(G86,【参考】数式用!$A$4:$M$54,13,FALSE))</f>
        <v>加算対象</v>
      </c>
      <c r="AQ86" s="46" t="str">
        <f t="shared" si="15"/>
        <v>―</v>
      </c>
    </row>
    <row r="87" spans="1:43" ht="45" customHeight="1">
      <c r="A87" s="114">
        <f t="shared" si="17"/>
        <v>73</v>
      </c>
      <c r="B87" s="115" t="str">
        <f>IF(基本情報入力シート!B130="","",基本情報入力シート!B130)</f>
        <v/>
      </c>
      <c r="C87" s="116" t="str">
        <f>IF(基本情報入力シート!L130="","",基本情報入力シート!L130)</f>
        <v/>
      </c>
      <c r="D87" s="116" t="str">
        <f>IF(基本情報入力シート!Q130="","",基本情報入力シート!Q130)</f>
        <v>愛知県</v>
      </c>
      <c r="E87" s="116" t="str">
        <f>IF(基本情報入力シート!V130="","",基本情報入力シート!V130)</f>
        <v/>
      </c>
      <c r="F87" s="116" t="str">
        <f>IF(基本情報入力シート!W130="","",基本情報入力シート!W130)</f>
        <v>事業所番号及びサービス名を入力してください。</v>
      </c>
      <c r="G87" s="116" t="str">
        <f>IF(基本情報入力シート!Z130="","",基本情報入力シート!Z130)</f>
        <v/>
      </c>
      <c r="H87" s="223" t="str">
        <f>IF(基本情報入力シート!AD130="","",基本情報入力シート!AD130)</f>
        <v/>
      </c>
      <c r="I87" s="362" t="str">
        <f>IF(基本情報入力シート!AE130="","",基本情報入力シート!AE130)</f>
        <v/>
      </c>
      <c r="J87" s="487"/>
      <c r="K87" s="491"/>
      <c r="L87" s="490"/>
      <c r="M87" s="363" t="str">
        <f>IF(G87="", "", VLOOKUP(AO87,【参考】数式用!$AZ$3:$BA$6, 2, FALSE))</f>
        <v/>
      </c>
      <c r="N87" s="364" t="str">
        <f>IF(G87="","",VLOOKUP(G87,【参考】数式用!$A$4:$L$54,MATCH('別紙様式2-3（個表）'!M87,【参考】数式用!$J$3:$L$3,0)+9,FALSE))</f>
        <v/>
      </c>
      <c r="O87" s="497" t="s">
        <v>2396</v>
      </c>
      <c r="P87" s="365" t="str">
        <f t="shared" si="16"/>
        <v>未入力あり</v>
      </c>
      <c r="Q87" s="273" t="str">
        <f>IFERROR(IF(P87="未入力あり","",ROUNDDOWN(ROUNDDOWN($H87*$I87,0)*VLOOKUP($G87,【参考】数式用!$A$4:$E$54,3, FALSE),0)),"")</f>
        <v/>
      </c>
      <c r="R87" s="273" t="str">
        <f>IF(AM87="×", 0,IF(P87="未入力あり","",ROUNDDOWN(ROUNDDOWN($H87*$I87,0)*VLOOKUP($G87,【参考】数式用!$A$4:$E$54,4,FALSE),0)))</f>
        <v/>
      </c>
      <c r="S87" s="366" t="str">
        <f>IF(AN87="×", 0,IF(P87="未入力あり","",ROUNDDOWN(ROUNDDOWN($H87*$I87,0)*VLOOKUP($G87,【参考】数式用!$A$4:$E$54,5, FALSE),0)))</f>
        <v/>
      </c>
      <c r="T87" s="369" t="s">
        <v>3907</v>
      </c>
      <c r="U87" s="370"/>
      <c r="V87" s="33"/>
      <c r="W87" s="641"/>
      <c r="X87" s="641"/>
      <c r="Y87" s="641"/>
      <c r="Z87" s="641"/>
      <c r="AA87" s="641"/>
      <c r="AB87" s="641"/>
      <c r="AC87" s="641"/>
      <c r="AD87" s="641"/>
      <c r="AE87" s="641"/>
      <c r="AF87" s="641"/>
      <c r="AG87" s="641"/>
      <c r="AI87" s="373" t="str">
        <f t="shared" si="11"/>
        <v/>
      </c>
      <c r="AJ87" s="372" t="e">
        <f>VLOOKUP('別紙様式2-3（個表）'!$G87,【参考】数式用!$P$4:$Q$54,2, FALSE)</f>
        <v>#N/A</v>
      </c>
      <c r="AK87" s="372" t="e">
        <f>VLOOKUP('別紙様式2-3（個表）'!$G87,【参考】数式用!$P$4:$W$54,8, FALSE)</f>
        <v>#N/A</v>
      </c>
      <c r="AL87" s="372" t="e">
        <f>VLOOKUP('別紙様式2-3（個表）'!$G87,【参考】数式用!$P$4:$AD$54,15, FALSE)</f>
        <v>#N/A</v>
      </c>
      <c r="AM87" s="372" t="str">
        <f t="shared" si="12"/>
        <v/>
      </c>
      <c r="AN87" s="372" t="str">
        <f t="shared" si="13"/>
        <v/>
      </c>
      <c r="AO87" s="372" t="str">
        <f t="shared" si="14"/>
        <v/>
      </c>
      <c r="AP87" s="372" t="str">
        <f>IF(G87="", "", VLOOKUP(G87,【参考】数式用!$A$4:$M$54,13,FALSE))</f>
        <v/>
      </c>
      <c r="AQ87" s="46" t="str">
        <f t="shared" si="15"/>
        <v>―</v>
      </c>
    </row>
    <row r="88" spans="1:43" ht="45" customHeight="1">
      <c r="A88" s="114">
        <f t="shared" si="17"/>
        <v>74</v>
      </c>
      <c r="B88" s="115" t="str">
        <f>IF(基本情報入力シート!B131="","",基本情報入力シート!B131)</f>
        <v/>
      </c>
      <c r="C88" s="116" t="str">
        <f>IF(基本情報入力シート!L131="","",基本情報入力シート!L131)</f>
        <v/>
      </c>
      <c r="D88" s="116" t="str">
        <f>IF(基本情報入力シート!Q131="","",基本情報入力シート!Q131)</f>
        <v>愛知県</v>
      </c>
      <c r="E88" s="116" t="str">
        <f>IF(基本情報入力シート!V131="","",基本情報入力シート!V131)</f>
        <v/>
      </c>
      <c r="F88" s="116" t="str">
        <f>IF(基本情報入力シート!W131="","",基本情報入力シート!W131)</f>
        <v>事業所番号及びサービス名を入力してください。</v>
      </c>
      <c r="G88" s="116" t="str">
        <f>IF(基本情報入力シート!Z131="","",基本情報入力シート!Z131)</f>
        <v/>
      </c>
      <c r="H88" s="223" t="str">
        <f>IF(基本情報入力シート!AD131="","",基本情報入力シート!AD131)</f>
        <v/>
      </c>
      <c r="I88" s="362" t="str">
        <f>IF(基本情報入力シート!AE131="","",基本情報入力シート!AE131)</f>
        <v/>
      </c>
      <c r="J88" s="487"/>
      <c r="K88" s="491"/>
      <c r="L88" s="490"/>
      <c r="M88" s="363" t="str">
        <f>IF(G88="", "", VLOOKUP(AO88,【参考】数式用!$AZ$3:$BA$6, 2, FALSE))</f>
        <v/>
      </c>
      <c r="N88" s="364" t="str">
        <f>IF(G88="","",VLOOKUP(G88,【参考】数式用!$A$4:$L$54,MATCH('別紙様式2-3（個表）'!M88,【参考】数式用!$J$3:$L$3,0)+9,FALSE))</f>
        <v/>
      </c>
      <c r="O88" s="497" t="s">
        <v>2396</v>
      </c>
      <c r="P88" s="365" t="str">
        <f t="shared" si="16"/>
        <v>未入力あり</v>
      </c>
      <c r="Q88" s="273" t="str">
        <f>IFERROR(IF(P88="未入力あり","",ROUNDDOWN(ROUNDDOWN($H88*$I88,0)*VLOOKUP($G88,【参考】数式用!$A$4:$E$54,3, FALSE),0)),"")</f>
        <v/>
      </c>
      <c r="R88" s="273" t="str">
        <f>IF(AM88="×", 0,IF(P88="未入力あり","",ROUNDDOWN(ROUNDDOWN($H88*$I88,0)*VLOOKUP($G88,【参考】数式用!$A$4:$E$54,4,FALSE),0)))</f>
        <v/>
      </c>
      <c r="S88" s="366" t="str">
        <f>IF(AN88="×", 0,IF(P88="未入力あり","",ROUNDDOWN(ROUNDDOWN($H88*$I88,0)*VLOOKUP($G88,【参考】数式用!$A$4:$E$54,5, FALSE),0)))</f>
        <v/>
      </c>
      <c r="T88" s="369" t="s">
        <v>3907</v>
      </c>
      <c r="U88" s="370"/>
      <c r="V88" s="33"/>
      <c r="W88" s="641"/>
      <c r="X88" s="641"/>
      <c r="Y88" s="641"/>
      <c r="Z88" s="641"/>
      <c r="AA88" s="641"/>
      <c r="AB88" s="641"/>
      <c r="AC88" s="641"/>
      <c r="AD88" s="641"/>
      <c r="AE88" s="641"/>
      <c r="AF88" s="641"/>
      <c r="AG88" s="641"/>
      <c r="AI88" s="373" t="str">
        <f t="shared" si="11"/>
        <v/>
      </c>
      <c r="AJ88" s="372" t="e">
        <f>VLOOKUP('別紙様式2-3（個表）'!$G88,【参考】数式用!$P$4:$Q$54,2, FALSE)</f>
        <v>#N/A</v>
      </c>
      <c r="AK88" s="372" t="e">
        <f>VLOOKUP('別紙様式2-3（個表）'!$G88,【参考】数式用!$P$4:$W$54,8, FALSE)</f>
        <v>#N/A</v>
      </c>
      <c r="AL88" s="372" t="e">
        <f>VLOOKUP('別紙様式2-3（個表）'!$G88,【参考】数式用!$P$4:$AD$54,15, FALSE)</f>
        <v>#N/A</v>
      </c>
      <c r="AM88" s="372" t="str">
        <f t="shared" si="12"/>
        <v/>
      </c>
      <c r="AN88" s="372" t="str">
        <f t="shared" si="13"/>
        <v/>
      </c>
      <c r="AO88" s="372" t="str">
        <f t="shared" si="14"/>
        <v/>
      </c>
      <c r="AP88" s="372" t="str">
        <f>IF(G88="", "", VLOOKUP(G88,【参考】数式用!$A$4:$M$54,13,FALSE))</f>
        <v/>
      </c>
      <c r="AQ88" s="46" t="str">
        <f t="shared" si="15"/>
        <v>―</v>
      </c>
    </row>
    <row r="89" spans="1:43" ht="45" customHeight="1">
      <c r="A89" s="114">
        <f t="shared" si="17"/>
        <v>75</v>
      </c>
      <c r="B89" s="115" t="str">
        <f>IF(基本情報入力シート!B132="","",基本情報入力シート!B132)</f>
        <v/>
      </c>
      <c r="C89" s="116" t="str">
        <f>IF(基本情報入力シート!L132="","",基本情報入力シート!L132)</f>
        <v/>
      </c>
      <c r="D89" s="116" t="str">
        <f>IF(基本情報入力シート!Q132="","",基本情報入力シート!Q132)</f>
        <v>愛知県</v>
      </c>
      <c r="E89" s="116" t="str">
        <f>IF(基本情報入力シート!V132="","",基本情報入力シート!V132)</f>
        <v/>
      </c>
      <c r="F89" s="116" t="str">
        <f>IF(基本情報入力シート!W132="","",基本情報入力シート!W132)</f>
        <v>事業所番号及びサービス名を入力してください。</v>
      </c>
      <c r="G89" s="116" t="str">
        <f>IF(基本情報入力シート!Z132="","",基本情報入力シート!Z132)</f>
        <v/>
      </c>
      <c r="H89" s="223" t="str">
        <f>IF(基本情報入力シート!AD132="","",基本情報入力シート!AD132)</f>
        <v/>
      </c>
      <c r="I89" s="362" t="str">
        <f>IF(基本情報入力シート!AE132="","",基本情報入力シート!AE132)</f>
        <v/>
      </c>
      <c r="J89" s="487"/>
      <c r="K89" s="491"/>
      <c r="L89" s="490"/>
      <c r="M89" s="363" t="str">
        <f>IF(G89="", "", VLOOKUP(AO89,【参考】数式用!$AZ$3:$BA$6, 2, FALSE))</f>
        <v/>
      </c>
      <c r="N89" s="364" t="str">
        <f>IF(G89="","",VLOOKUP(G89,【参考】数式用!$A$4:$L$54,MATCH('別紙様式2-3（個表）'!M89,【参考】数式用!$J$3:$L$3,0)+9,FALSE))</f>
        <v/>
      </c>
      <c r="O89" s="496" t="s">
        <v>2396</v>
      </c>
      <c r="P89" s="365" t="str">
        <f t="shared" si="16"/>
        <v>未入力あり</v>
      </c>
      <c r="Q89" s="273" t="str">
        <f>IFERROR(IF(P89="未入力あり","",ROUNDDOWN(ROUNDDOWN($H89*$I89,0)*VLOOKUP($G89,【参考】数式用!$A$4:$E$54,3, FALSE),0)),"")</f>
        <v/>
      </c>
      <c r="R89" s="273" t="str">
        <f>IF(AM89="×", 0,IF(P89="未入力あり","",ROUNDDOWN(ROUNDDOWN($H89*$I89,0)*VLOOKUP($G89,【参考】数式用!$A$4:$E$54,4,FALSE),0)))</f>
        <v/>
      </c>
      <c r="S89" s="366" t="str">
        <f>IF(AN89="×", 0,IF(P89="未入力あり","",ROUNDDOWN(ROUNDDOWN($H89*$I89,0)*VLOOKUP($G89,【参考】数式用!$A$4:$E$54,5, FALSE),0)))</f>
        <v/>
      </c>
      <c r="T89" s="369" t="s">
        <v>3907</v>
      </c>
      <c r="U89" s="370"/>
      <c r="V89" s="33"/>
      <c r="W89" s="641"/>
      <c r="X89" s="641"/>
      <c r="Y89" s="641"/>
      <c r="Z89" s="641"/>
      <c r="AA89" s="641"/>
      <c r="AB89" s="641"/>
      <c r="AC89" s="641"/>
      <c r="AD89" s="641"/>
      <c r="AE89" s="641"/>
      <c r="AF89" s="641"/>
      <c r="AG89" s="641"/>
      <c r="AI89" s="373" t="str">
        <f t="shared" si="11"/>
        <v/>
      </c>
      <c r="AJ89" s="372" t="e">
        <f>VLOOKUP('別紙様式2-3（個表）'!$G89,【参考】数式用!$P$4:$Q$54,2, FALSE)</f>
        <v>#N/A</v>
      </c>
      <c r="AK89" s="372" t="e">
        <f>VLOOKUP('別紙様式2-3（個表）'!$G89,【参考】数式用!$P$4:$W$54,8, FALSE)</f>
        <v>#N/A</v>
      </c>
      <c r="AL89" s="372" t="e">
        <f>VLOOKUP('別紙様式2-3（個表）'!$G89,【参考】数式用!$P$4:$AD$54,15, FALSE)</f>
        <v>#N/A</v>
      </c>
      <c r="AM89" s="372" t="str">
        <f t="shared" si="12"/>
        <v/>
      </c>
      <c r="AN89" s="372" t="str">
        <f t="shared" si="13"/>
        <v/>
      </c>
      <c r="AO89" s="372" t="str">
        <f t="shared" si="14"/>
        <v/>
      </c>
      <c r="AP89" s="372" t="str">
        <f>IF(G89="", "", VLOOKUP(G89,【参考】数式用!$A$4:$M$54,13,FALSE))</f>
        <v/>
      </c>
      <c r="AQ89" s="46" t="str">
        <f t="shared" si="15"/>
        <v>―</v>
      </c>
    </row>
    <row r="90" spans="1:43" ht="45" customHeight="1">
      <c r="A90" s="114">
        <f t="shared" si="17"/>
        <v>76</v>
      </c>
      <c r="B90" s="115" t="str">
        <f>IF(基本情報入力シート!B133="","",基本情報入力シート!B133)</f>
        <v/>
      </c>
      <c r="C90" s="116" t="str">
        <f>IF(基本情報入力シート!L133="","",基本情報入力シート!L133)</f>
        <v/>
      </c>
      <c r="D90" s="116" t="str">
        <f>IF(基本情報入力シート!Q133="","",基本情報入力シート!Q133)</f>
        <v>愛知県</v>
      </c>
      <c r="E90" s="116" t="str">
        <f>IF(基本情報入力シート!V133="","",基本情報入力シート!V133)</f>
        <v/>
      </c>
      <c r="F90" s="116" t="str">
        <f>IF(基本情報入力シート!W133="","",基本情報入力シート!W133)</f>
        <v>事業所番号及びサービス名を入力してください。</v>
      </c>
      <c r="G90" s="116" t="str">
        <f>IF(基本情報入力シート!Z133="","",基本情報入力シート!Z133)</f>
        <v/>
      </c>
      <c r="H90" s="223" t="str">
        <f>IF(基本情報入力シート!AD133="","",基本情報入力シート!AD133)</f>
        <v/>
      </c>
      <c r="I90" s="362" t="str">
        <f>IF(基本情報入力シート!AE133="","",基本情報入力シート!AE133)</f>
        <v/>
      </c>
      <c r="J90" s="487"/>
      <c r="K90" s="491"/>
      <c r="L90" s="490"/>
      <c r="M90" s="363" t="str">
        <f>IF(G90="", "", VLOOKUP(AO90,【参考】数式用!$AZ$3:$BA$6, 2, FALSE))</f>
        <v/>
      </c>
      <c r="N90" s="364" t="str">
        <f>IF(G90="","",VLOOKUP(G90,【参考】数式用!$A$4:$L$54,MATCH('別紙様式2-3（個表）'!M90,【参考】数式用!$J$3:$L$3,0)+9,FALSE))</f>
        <v/>
      </c>
      <c r="O90" s="497" t="s">
        <v>2396</v>
      </c>
      <c r="P90" s="365" t="str">
        <f t="shared" si="16"/>
        <v>未入力あり</v>
      </c>
      <c r="Q90" s="273" t="str">
        <f>IFERROR(IF(P90="未入力あり","",ROUNDDOWN(ROUNDDOWN($H90*$I90,0)*VLOOKUP($G90,【参考】数式用!$A$4:$E$54,3, FALSE),0)),"")</f>
        <v/>
      </c>
      <c r="R90" s="273" t="str">
        <f>IF(AM90="×", 0,IF(P90="未入力あり","",ROUNDDOWN(ROUNDDOWN($H90*$I90,0)*VLOOKUP($G90,【参考】数式用!$A$4:$E$54,4,FALSE),0)))</f>
        <v/>
      </c>
      <c r="S90" s="366" t="str">
        <f>IF(AN90="×", 0,IF(P90="未入力あり","",ROUNDDOWN(ROUNDDOWN($H90*$I90,0)*VLOOKUP($G90,【参考】数式用!$A$4:$E$54,5, FALSE),0)))</f>
        <v/>
      </c>
      <c r="T90" s="369" t="s">
        <v>3907</v>
      </c>
      <c r="U90" s="370"/>
      <c r="V90" s="33"/>
      <c r="W90" s="641"/>
      <c r="X90" s="641"/>
      <c r="Y90" s="641"/>
      <c r="Z90" s="641"/>
      <c r="AA90" s="641"/>
      <c r="AB90" s="641"/>
      <c r="AC90" s="641"/>
      <c r="AD90" s="641"/>
      <c r="AE90" s="641"/>
      <c r="AF90" s="641"/>
      <c r="AG90" s="641"/>
      <c r="AI90" s="373" t="str">
        <f t="shared" si="11"/>
        <v/>
      </c>
      <c r="AJ90" s="372" t="e">
        <f>VLOOKUP('別紙様式2-3（個表）'!$G90,【参考】数式用!$P$4:$Q$54,2, FALSE)</f>
        <v>#N/A</v>
      </c>
      <c r="AK90" s="372" t="e">
        <f>VLOOKUP('別紙様式2-3（個表）'!$G90,【参考】数式用!$P$4:$W$54,8, FALSE)</f>
        <v>#N/A</v>
      </c>
      <c r="AL90" s="372" t="e">
        <f>VLOOKUP('別紙様式2-3（個表）'!$G90,【参考】数式用!$P$4:$AD$54,15, FALSE)</f>
        <v>#N/A</v>
      </c>
      <c r="AM90" s="372" t="str">
        <f t="shared" si="12"/>
        <v/>
      </c>
      <c r="AN90" s="372" t="str">
        <f t="shared" si="13"/>
        <v/>
      </c>
      <c r="AO90" s="372" t="str">
        <f t="shared" si="14"/>
        <v/>
      </c>
      <c r="AP90" s="372" t="str">
        <f>IF(G90="", "", VLOOKUP(G90,【参考】数式用!$A$4:$M$54,13,FALSE))</f>
        <v/>
      </c>
      <c r="AQ90" s="46" t="str">
        <f t="shared" si="15"/>
        <v>―</v>
      </c>
    </row>
    <row r="91" spans="1:43" ht="45" customHeight="1">
      <c r="A91" s="114">
        <f t="shared" si="17"/>
        <v>77</v>
      </c>
      <c r="B91" s="115" t="str">
        <f>IF(基本情報入力シート!B134="","",基本情報入力シート!B134)</f>
        <v/>
      </c>
      <c r="C91" s="116" t="str">
        <f>IF(基本情報入力シート!L134="","",基本情報入力シート!L134)</f>
        <v/>
      </c>
      <c r="D91" s="116" t="str">
        <f>IF(基本情報入力シート!Q134="","",基本情報入力シート!Q134)</f>
        <v>愛知県</v>
      </c>
      <c r="E91" s="116" t="str">
        <f>IF(基本情報入力シート!V134="","",基本情報入力シート!V134)</f>
        <v/>
      </c>
      <c r="F91" s="116" t="str">
        <f>IF(基本情報入力シート!W134="","",基本情報入力シート!W134)</f>
        <v>事業所番号及びサービス名を入力してください。</v>
      </c>
      <c r="G91" s="116" t="str">
        <f>IF(基本情報入力シート!Z134="","",基本情報入力シート!Z134)</f>
        <v/>
      </c>
      <c r="H91" s="223" t="str">
        <f>IF(基本情報入力シート!AD134="","",基本情報入力シート!AD134)</f>
        <v/>
      </c>
      <c r="I91" s="362" t="str">
        <f>IF(基本情報入力シート!AE134="","",基本情報入力シート!AE134)</f>
        <v/>
      </c>
      <c r="J91" s="487"/>
      <c r="K91" s="491"/>
      <c r="L91" s="490"/>
      <c r="M91" s="363" t="str">
        <f>IF(G91="", "", VLOOKUP(AO91,【参考】数式用!$AZ$3:$BA$6, 2, FALSE))</f>
        <v/>
      </c>
      <c r="N91" s="364" t="str">
        <f>IF(G91="","",VLOOKUP(G91,【参考】数式用!$A$4:$L$54,MATCH('別紙様式2-3（個表）'!M91,【参考】数式用!$J$3:$L$3,0)+9,FALSE))</f>
        <v/>
      </c>
      <c r="O91" s="497" t="s">
        <v>2396</v>
      </c>
      <c r="P91" s="365" t="str">
        <f t="shared" si="16"/>
        <v>未入力あり</v>
      </c>
      <c r="Q91" s="273" t="str">
        <f>IFERROR(IF(P91="未入力あり","",ROUNDDOWN(ROUNDDOWN($H91*$I91,0)*VLOOKUP($G91,【参考】数式用!$A$4:$E$54,3, FALSE),0)),"")</f>
        <v/>
      </c>
      <c r="R91" s="273" t="str">
        <f>IF(AM91="×", 0,IF(P91="未入力あり","",ROUNDDOWN(ROUNDDOWN($H91*$I91,0)*VLOOKUP($G91,【参考】数式用!$A$4:$E$54,4,FALSE),0)))</f>
        <v/>
      </c>
      <c r="S91" s="366" t="str">
        <f>IF(AN91="×", 0,IF(P91="未入力あり","",ROUNDDOWN(ROUNDDOWN($H91*$I91,0)*VLOOKUP($G91,【参考】数式用!$A$4:$E$54,5, FALSE),0)))</f>
        <v/>
      </c>
      <c r="T91" s="369" t="s">
        <v>3907</v>
      </c>
      <c r="U91" s="370"/>
      <c r="V91" s="33"/>
      <c r="W91" s="641"/>
      <c r="X91" s="641"/>
      <c r="Y91" s="641"/>
      <c r="Z91" s="641"/>
      <c r="AA91" s="641"/>
      <c r="AB91" s="641"/>
      <c r="AC91" s="641"/>
      <c r="AD91" s="641"/>
      <c r="AE91" s="641"/>
      <c r="AF91" s="641"/>
      <c r="AG91" s="641"/>
      <c r="AI91" s="373" t="str">
        <f t="shared" si="11"/>
        <v/>
      </c>
      <c r="AJ91" s="372" t="e">
        <f>VLOOKUP('別紙様式2-3（個表）'!$G91,【参考】数式用!$P$4:$Q$54,2, FALSE)</f>
        <v>#N/A</v>
      </c>
      <c r="AK91" s="372" t="e">
        <f>VLOOKUP('別紙様式2-3（個表）'!$G91,【参考】数式用!$P$4:$W$54,8, FALSE)</f>
        <v>#N/A</v>
      </c>
      <c r="AL91" s="372" t="e">
        <f>VLOOKUP('別紙様式2-3（個表）'!$G91,【参考】数式用!$P$4:$AD$54,15, FALSE)</f>
        <v>#N/A</v>
      </c>
      <c r="AM91" s="372" t="str">
        <f t="shared" si="12"/>
        <v/>
      </c>
      <c r="AN91" s="372" t="str">
        <f t="shared" si="13"/>
        <v/>
      </c>
      <c r="AO91" s="372" t="str">
        <f t="shared" si="14"/>
        <v/>
      </c>
      <c r="AP91" s="372" t="str">
        <f>IF(G91="", "", VLOOKUP(G91,【参考】数式用!$A$4:$M$54,13,FALSE))</f>
        <v/>
      </c>
      <c r="AQ91" s="46" t="str">
        <f t="shared" si="15"/>
        <v>―</v>
      </c>
    </row>
    <row r="92" spans="1:43" ht="45" customHeight="1">
      <c r="A92" s="114">
        <f t="shared" si="17"/>
        <v>78</v>
      </c>
      <c r="B92" s="115" t="str">
        <f>IF(基本情報入力シート!B135="","",基本情報入力シート!B135)</f>
        <v/>
      </c>
      <c r="C92" s="116" t="str">
        <f>IF(基本情報入力シート!L135="","",基本情報入力シート!L135)</f>
        <v/>
      </c>
      <c r="D92" s="116" t="str">
        <f>IF(基本情報入力シート!Q135="","",基本情報入力シート!Q135)</f>
        <v>愛知県</v>
      </c>
      <c r="E92" s="116" t="str">
        <f>IF(基本情報入力シート!V135="","",基本情報入力シート!V135)</f>
        <v/>
      </c>
      <c r="F92" s="116" t="str">
        <f>IF(基本情報入力シート!W135="","",基本情報入力シート!W135)</f>
        <v>事業所番号及びサービス名を入力してください。</v>
      </c>
      <c r="G92" s="116" t="str">
        <f>IF(基本情報入力シート!Z135="","",基本情報入力シート!Z135)</f>
        <v/>
      </c>
      <c r="H92" s="223" t="str">
        <f>IF(基本情報入力シート!AD135="","",基本情報入力シート!AD135)</f>
        <v/>
      </c>
      <c r="I92" s="362" t="str">
        <f>IF(基本情報入力シート!AE135="","",基本情報入力シート!AE135)</f>
        <v/>
      </c>
      <c r="J92" s="487"/>
      <c r="K92" s="491"/>
      <c r="L92" s="490"/>
      <c r="M92" s="363" t="str">
        <f>IF(G92="", "", VLOOKUP(AO92,【参考】数式用!$AZ$3:$BA$6, 2, FALSE))</f>
        <v/>
      </c>
      <c r="N92" s="364" t="str">
        <f>IF(G92="","",VLOOKUP(G92,【参考】数式用!$A$4:$L$54,MATCH('別紙様式2-3（個表）'!M92,【参考】数式用!$J$3:$L$3,0)+9,FALSE))</f>
        <v/>
      </c>
      <c r="O92" s="496" t="s">
        <v>2396</v>
      </c>
      <c r="P92" s="365" t="str">
        <f t="shared" si="16"/>
        <v>未入力あり</v>
      </c>
      <c r="Q92" s="273" t="str">
        <f>IFERROR(IF(P92="未入力あり","",ROUNDDOWN(ROUNDDOWN($H92*$I92,0)*VLOOKUP($G92,【参考】数式用!$A$4:$E$54,3, FALSE),0)),"")</f>
        <v/>
      </c>
      <c r="R92" s="273" t="str">
        <f>IF(AM92="×", 0,IF(P92="未入力あり","",ROUNDDOWN(ROUNDDOWN($H92*$I92,0)*VLOOKUP($G92,【参考】数式用!$A$4:$E$54,4,FALSE),0)))</f>
        <v/>
      </c>
      <c r="S92" s="366" t="str">
        <f>IF(AN92="×", 0,IF(P92="未入力あり","",ROUNDDOWN(ROUNDDOWN($H92*$I92,0)*VLOOKUP($G92,【参考】数式用!$A$4:$E$54,5, FALSE),0)))</f>
        <v/>
      </c>
      <c r="T92" s="369" t="s">
        <v>3907</v>
      </c>
      <c r="U92" s="370"/>
      <c r="V92" s="33"/>
      <c r="W92" s="641"/>
      <c r="X92" s="641"/>
      <c r="Y92" s="641"/>
      <c r="Z92" s="641"/>
      <c r="AA92" s="641"/>
      <c r="AB92" s="641"/>
      <c r="AC92" s="641"/>
      <c r="AD92" s="641"/>
      <c r="AE92" s="641"/>
      <c r="AF92" s="641"/>
      <c r="AG92" s="641"/>
      <c r="AI92" s="373" t="str">
        <f t="shared" si="11"/>
        <v/>
      </c>
      <c r="AJ92" s="372" t="e">
        <f>VLOOKUP('別紙様式2-3（個表）'!$G92,【参考】数式用!$P$4:$Q$54,2, FALSE)</f>
        <v>#N/A</v>
      </c>
      <c r="AK92" s="372" t="e">
        <f>VLOOKUP('別紙様式2-3（個表）'!$G92,【参考】数式用!$P$4:$W$54,8, FALSE)</f>
        <v>#N/A</v>
      </c>
      <c r="AL92" s="372" t="e">
        <f>VLOOKUP('別紙様式2-3（個表）'!$G92,【参考】数式用!$P$4:$AD$54,15, FALSE)</f>
        <v>#N/A</v>
      </c>
      <c r="AM92" s="372" t="str">
        <f t="shared" si="12"/>
        <v/>
      </c>
      <c r="AN92" s="372" t="str">
        <f t="shared" si="13"/>
        <v/>
      </c>
      <c r="AO92" s="372" t="str">
        <f t="shared" si="14"/>
        <v/>
      </c>
      <c r="AP92" s="372" t="str">
        <f>IF(G92="", "", VLOOKUP(G92,【参考】数式用!$A$4:$M$54,13,FALSE))</f>
        <v/>
      </c>
      <c r="AQ92" s="46" t="str">
        <f t="shared" si="15"/>
        <v>―</v>
      </c>
    </row>
    <row r="93" spans="1:43" ht="45" customHeight="1">
      <c r="A93" s="114">
        <f t="shared" si="17"/>
        <v>79</v>
      </c>
      <c r="B93" s="115" t="str">
        <f>IF(基本情報入力シート!B136="","",基本情報入力シート!B136)</f>
        <v/>
      </c>
      <c r="C93" s="116" t="str">
        <f>IF(基本情報入力シート!L136="","",基本情報入力シート!L136)</f>
        <v/>
      </c>
      <c r="D93" s="116" t="str">
        <f>IF(基本情報入力シート!Q136="","",基本情報入力シート!Q136)</f>
        <v>愛知県</v>
      </c>
      <c r="E93" s="116" t="str">
        <f>IF(基本情報入力シート!V136="","",基本情報入力シート!V136)</f>
        <v/>
      </c>
      <c r="F93" s="116" t="str">
        <f>IF(基本情報入力シート!W136="","",基本情報入力シート!W136)</f>
        <v>事業所番号及びサービス名を入力してください。</v>
      </c>
      <c r="G93" s="116" t="str">
        <f>IF(基本情報入力シート!Z136="","",基本情報入力シート!Z136)</f>
        <v/>
      </c>
      <c r="H93" s="223" t="str">
        <f>IF(基本情報入力シート!AD136="","",基本情報入力シート!AD136)</f>
        <v/>
      </c>
      <c r="I93" s="362" t="str">
        <f>IF(基本情報入力シート!AE136="","",基本情報入力シート!AE136)</f>
        <v/>
      </c>
      <c r="J93" s="487"/>
      <c r="K93" s="491"/>
      <c r="L93" s="490"/>
      <c r="M93" s="363" t="str">
        <f>IF(G93="", "", VLOOKUP(AO93,【参考】数式用!$AZ$3:$BA$6, 2, FALSE))</f>
        <v/>
      </c>
      <c r="N93" s="364" t="str">
        <f>IF(G93="","",VLOOKUP(G93,【参考】数式用!$A$4:$L$54,MATCH('別紙様式2-3（個表）'!M93,【参考】数式用!$J$3:$L$3,0)+9,FALSE))</f>
        <v/>
      </c>
      <c r="O93" s="497" t="s">
        <v>2396</v>
      </c>
      <c r="P93" s="365" t="str">
        <f t="shared" si="16"/>
        <v>未入力あり</v>
      </c>
      <c r="Q93" s="273" t="str">
        <f>IFERROR(IF(P93="未入力あり","",ROUNDDOWN(ROUNDDOWN($H93*$I93,0)*VLOOKUP($G93,【参考】数式用!$A$4:$E$54,3, FALSE),0)),"")</f>
        <v/>
      </c>
      <c r="R93" s="273" t="str">
        <f>IF(AM93="×", 0,IF(P93="未入力あり","",ROUNDDOWN(ROUNDDOWN($H93*$I93,0)*VLOOKUP($G93,【参考】数式用!$A$4:$E$54,4,FALSE),0)))</f>
        <v/>
      </c>
      <c r="S93" s="366" t="str">
        <f>IF(AN93="×", 0,IF(P93="未入力あり","",ROUNDDOWN(ROUNDDOWN($H93*$I93,0)*VLOOKUP($G93,【参考】数式用!$A$4:$E$54,5, FALSE),0)))</f>
        <v/>
      </c>
      <c r="T93" s="369" t="s">
        <v>3907</v>
      </c>
      <c r="U93" s="370"/>
      <c r="V93" s="33"/>
      <c r="W93" s="641"/>
      <c r="X93" s="641"/>
      <c r="Y93" s="641"/>
      <c r="Z93" s="641"/>
      <c r="AA93" s="641"/>
      <c r="AB93" s="641"/>
      <c r="AC93" s="641"/>
      <c r="AD93" s="641"/>
      <c r="AE93" s="641"/>
      <c r="AF93" s="641"/>
      <c r="AG93" s="641"/>
      <c r="AI93" s="373" t="str">
        <f t="shared" si="11"/>
        <v/>
      </c>
      <c r="AJ93" s="372" t="e">
        <f>VLOOKUP('別紙様式2-3（個表）'!$G93,【参考】数式用!$P$4:$Q$54,2, FALSE)</f>
        <v>#N/A</v>
      </c>
      <c r="AK93" s="372" t="e">
        <f>VLOOKUP('別紙様式2-3（個表）'!$G93,【参考】数式用!$P$4:$W$54,8, FALSE)</f>
        <v>#N/A</v>
      </c>
      <c r="AL93" s="372" t="e">
        <f>VLOOKUP('別紙様式2-3（個表）'!$G93,【参考】数式用!$P$4:$AD$54,15, FALSE)</f>
        <v>#N/A</v>
      </c>
      <c r="AM93" s="372" t="str">
        <f t="shared" si="12"/>
        <v/>
      </c>
      <c r="AN93" s="372" t="str">
        <f t="shared" si="13"/>
        <v/>
      </c>
      <c r="AO93" s="372" t="str">
        <f t="shared" si="14"/>
        <v/>
      </c>
      <c r="AP93" s="372" t="str">
        <f>IF(G93="", "", VLOOKUP(G93,【参考】数式用!$A$4:$M$54,13,FALSE))</f>
        <v/>
      </c>
      <c r="AQ93" s="46" t="str">
        <f t="shared" si="15"/>
        <v>―</v>
      </c>
    </row>
    <row r="94" spans="1:43" ht="45" customHeight="1">
      <c r="A94" s="114">
        <f t="shared" si="17"/>
        <v>80</v>
      </c>
      <c r="B94" s="115" t="str">
        <f>IF(基本情報入力シート!B137="","",基本情報入力シート!B137)</f>
        <v/>
      </c>
      <c r="C94" s="116" t="str">
        <f>IF(基本情報入力シート!L137="","",基本情報入力シート!L137)</f>
        <v/>
      </c>
      <c r="D94" s="116" t="str">
        <f>IF(基本情報入力シート!Q137="","",基本情報入力シート!Q137)</f>
        <v>愛知県</v>
      </c>
      <c r="E94" s="116" t="str">
        <f>IF(基本情報入力シート!V137="","",基本情報入力シート!V137)</f>
        <v/>
      </c>
      <c r="F94" s="116" t="str">
        <f>IF(基本情報入力シート!W137="","",基本情報入力シート!W137)</f>
        <v>事業所番号及びサービス名を入力してください。</v>
      </c>
      <c r="G94" s="116" t="str">
        <f>IF(基本情報入力シート!Z137="","",基本情報入力シート!Z137)</f>
        <v/>
      </c>
      <c r="H94" s="223" t="str">
        <f>IF(基本情報入力シート!AD137="","",基本情報入力シート!AD137)</f>
        <v/>
      </c>
      <c r="I94" s="362" t="str">
        <f>IF(基本情報入力シート!AE137="","",基本情報入力シート!AE137)</f>
        <v/>
      </c>
      <c r="J94" s="487"/>
      <c r="K94" s="491"/>
      <c r="L94" s="490"/>
      <c r="M94" s="363" t="str">
        <f>IF(G94="", "", VLOOKUP(AO94,【参考】数式用!$AZ$3:$BA$6, 2, FALSE))</f>
        <v/>
      </c>
      <c r="N94" s="364" t="str">
        <f>IF(G94="","",VLOOKUP(G94,【参考】数式用!$A$4:$L$54,MATCH('別紙様式2-3（個表）'!M94,【参考】数式用!$J$3:$L$3,0)+9,FALSE))</f>
        <v/>
      </c>
      <c r="O94" s="496" t="s">
        <v>2396</v>
      </c>
      <c r="P94" s="365" t="str">
        <f t="shared" si="16"/>
        <v>未入力あり</v>
      </c>
      <c r="Q94" s="273" t="str">
        <f>IFERROR(IF(P94="未入力あり","",ROUNDDOWN(ROUNDDOWN($H94*$I94,0)*VLOOKUP($G94,【参考】数式用!$A$4:$E$54,3, FALSE),0)),"")</f>
        <v/>
      </c>
      <c r="R94" s="273" t="str">
        <f>IF(AM94="×", 0,IF(P94="未入力あり","",ROUNDDOWN(ROUNDDOWN($H94*$I94,0)*VLOOKUP($G94,【参考】数式用!$A$4:$E$54,4,FALSE),0)))</f>
        <v/>
      </c>
      <c r="S94" s="366" t="str">
        <f>IF(AN94="×", 0,IF(P94="未入力あり","",ROUNDDOWN(ROUNDDOWN($H94*$I94,0)*VLOOKUP($G94,【参考】数式用!$A$4:$E$54,5, FALSE),0)))</f>
        <v/>
      </c>
      <c r="T94" s="369" t="s">
        <v>3907</v>
      </c>
      <c r="U94" s="370"/>
      <c r="V94" s="33"/>
      <c r="W94" s="641"/>
      <c r="X94" s="641"/>
      <c r="Y94" s="641"/>
      <c r="Z94" s="641"/>
      <c r="AA94" s="641"/>
      <c r="AB94" s="641"/>
      <c r="AC94" s="641"/>
      <c r="AD94" s="641"/>
      <c r="AE94" s="641"/>
      <c r="AF94" s="641"/>
      <c r="AG94" s="641"/>
      <c r="AI94" s="373" t="str">
        <f t="shared" si="11"/>
        <v/>
      </c>
      <c r="AJ94" s="372" t="e">
        <f>VLOOKUP('別紙様式2-3（個表）'!$G94,【参考】数式用!$P$4:$Q$54,2, FALSE)</f>
        <v>#N/A</v>
      </c>
      <c r="AK94" s="372" t="e">
        <f>VLOOKUP('別紙様式2-3（個表）'!$G94,【参考】数式用!$P$4:$W$54,8, FALSE)</f>
        <v>#N/A</v>
      </c>
      <c r="AL94" s="372" t="e">
        <f>VLOOKUP('別紙様式2-3（個表）'!$G94,【参考】数式用!$P$4:$AD$54,15, FALSE)</f>
        <v>#N/A</v>
      </c>
      <c r="AM94" s="372" t="str">
        <f t="shared" si="12"/>
        <v/>
      </c>
      <c r="AN94" s="372" t="str">
        <f t="shared" si="13"/>
        <v/>
      </c>
      <c r="AO94" s="372" t="str">
        <f t="shared" si="14"/>
        <v/>
      </c>
      <c r="AP94" s="372" t="str">
        <f>IF(G94="", "", VLOOKUP(G94,【参考】数式用!$A$4:$M$54,13,FALSE))</f>
        <v/>
      </c>
      <c r="AQ94" s="46" t="str">
        <f t="shared" si="15"/>
        <v>―</v>
      </c>
    </row>
    <row r="95" spans="1:43" ht="45" customHeight="1">
      <c r="A95" s="114">
        <f t="shared" si="17"/>
        <v>81</v>
      </c>
      <c r="B95" s="115" t="str">
        <f>IF(基本情報入力シート!B138="","",基本情報入力シート!B138)</f>
        <v/>
      </c>
      <c r="C95" s="116" t="str">
        <f>IF(基本情報入力シート!L138="","",基本情報入力シート!L138)</f>
        <v/>
      </c>
      <c r="D95" s="116" t="str">
        <f>IF(基本情報入力シート!Q138="","",基本情報入力シート!Q138)</f>
        <v>愛知県</v>
      </c>
      <c r="E95" s="116" t="str">
        <f>IF(基本情報入力シート!V138="","",基本情報入力シート!V138)</f>
        <v/>
      </c>
      <c r="F95" s="116" t="str">
        <f>IF(基本情報入力シート!W138="","",基本情報入力シート!W138)</f>
        <v>事業所番号及びサービス名を入力してください。</v>
      </c>
      <c r="G95" s="116" t="str">
        <f>IF(基本情報入力シート!Z138="","",基本情報入力シート!Z138)</f>
        <v/>
      </c>
      <c r="H95" s="223" t="str">
        <f>IF(基本情報入力シート!AD138="","",基本情報入力シート!AD138)</f>
        <v/>
      </c>
      <c r="I95" s="362" t="str">
        <f>IF(基本情報入力シート!AE138="","",基本情報入力シート!AE138)</f>
        <v/>
      </c>
      <c r="J95" s="487"/>
      <c r="K95" s="491"/>
      <c r="L95" s="490"/>
      <c r="M95" s="363" t="str">
        <f>IF(G95="", "", VLOOKUP(AO95,【参考】数式用!$AZ$3:$BA$6, 2, FALSE))</f>
        <v/>
      </c>
      <c r="N95" s="364" t="str">
        <f>IF(G95="","",VLOOKUP(G95,【参考】数式用!$A$4:$L$54,MATCH('別紙様式2-3（個表）'!M95,【参考】数式用!$J$3:$L$3,0)+9,FALSE))</f>
        <v/>
      </c>
      <c r="O95" s="497" t="s">
        <v>2396</v>
      </c>
      <c r="P95" s="365" t="str">
        <f t="shared" si="16"/>
        <v>未入力あり</v>
      </c>
      <c r="Q95" s="273" t="str">
        <f>IFERROR(IF(P95="未入力あり","",ROUNDDOWN(ROUNDDOWN($H95*$I95,0)*VLOOKUP($G95,【参考】数式用!$A$4:$E$54,3, FALSE),0)),"")</f>
        <v/>
      </c>
      <c r="R95" s="273" t="str">
        <f>IF(AM95="×", 0,IF(P95="未入力あり","",ROUNDDOWN(ROUNDDOWN($H95*$I95,0)*VLOOKUP($G95,【参考】数式用!$A$4:$E$54,4,FALSE),0)))</f>
        <v/>
      </c>
      <c r="S95" s="366" t="str">
        <f>IF(AN95="×", 0,IF(P95="未入力あり","",ROUNDDOWN(ROUNDDOWN($H95*$I95,0)*VLOOKUP($G95,【参考】数式用!$A$4:$E$54,5, FALSE),0)))</f>
        <v/>
      </c>
      <c r="T95" s="369" t="s">
        <v>3907</v>
      </c>
      <c r="U95" s="370"/>
      <c r="V95" s="33"/>
      <c r="W95" s="641"/>
      <c r="X95" s="641"/>
      <c r="Y95" s="641"/>
      <c r="Z95" s="641"/>
      <c r="AA95" s="641"/>
      <c r="AB95" s="641"/>
      <c r="AC95" s="641"/>
      <c r="AD95" s="641"/>
      <c r="AE95" s="641"/>
      <c r="AF95" s="641"/>
      <c r="AG95" s="641"/>
      <c r="AI95" s="373" t="str">
        <f t="shared" si="11"/>
        <v/>
      </c>
      <c r="AJ95" s="372" t="e">
        <f>VLOOKUP('別紙様式2-3（個表）'!$G95,【参考】数式用!$P$4:$Q$54,2, FALSE)</f>
        <v>#N/A</v>
      </c>
      <c r="AK95" s="372" t="e">
        <f>VLOOKUP('別紙様式2-3（個表）'!$G95,【参考】数式用!$P$4:$W$54,8, FALSE)</f>
        <v>#N/A</v>
      </c>
      <c r="AL95" s="372" t="e">
        <f>VLOOKUP('別紙様式2-3（個表）'!$G95,【参考】数式用!$P$4:$AD$54,15, FALSE)</f>
        <v>#N/A</v>
      </c>
      <c r="AM95" s="372" t="str">
        <f t="shared" si="12"/>
        <v/>
      </c>
      <c r="AN95" s="372" t="str">
        <f t="shared" si="13"/>
        <v/>
      </c>
      <c r="AO95" s="372" t="str">
        <f t="shared" si="14"/>
        <v/>
      </c>
      <c r="AP95" s="372" t="str">
        <f>IF(G95="", "", VLOOKUP(G95,【参考】数式用!$A$4:$M$54,13,FALSE))</f>
        <v/>
      </c>
      <c r="AQ95" s="46" t="str">
        <f t="shared" si="15"/>
        <v>―</v>
      </c>
    </row>
    <row r="96" spans="1:43" ht="45" customHeight="1">
      <c r="A96" s="114">
        <f t="shared" si="17"/>
        <v>82</v>
      </c>
      <c r="B96" s="115" t="str">
        <f>IF(基本情報入力シート!B139="","",基本情報入力シート!B139)</f>
        <v/>
      </c>
      <c r="C96" s="116" t="str">
        <f>IF(基本情報入力シート!L139="","",基本情報入力シート!L139)</f>
        <v/>
      </c>
      <c r="D96" s="116" t="str">
        <f>IF(基本情報入力シート!Q139="","",基本情報入力シート!Q139)</f>
        <v>愛知県</v>
      </c>
      <c r="E96" s="116" t="str">
        <f>IF(基本情報入力シート!V139="","",基本情報入力シート!V139)</f>
        <v/>
      </c>
      <c r="F96" s="116" t="str">
        <f>IF(基本情報入力シート!W139="","",基本情報入力シート!W139)</f>
        <v>事業所番号及びサービス名を入力してください。</v>
      </c>
      <c r="G96" s="116" t="str">
        <f>IF(基本情報入力シート!Z139="","",基本情報入力シート!Z139)</f>
        <v/>
      </c>
      <c r="H96" s="223" t="str">
        <f>IF(基本情報入力シート!AD139="","",基本情報入力シート!AD139)</f>
        <v/>
      </c>
      <c r="I96" s="362" t="str">
        <f>IF(基本情報入力シート!AE139="","",基本情報入力シート!AE139)</f>
        <v/>
      </c>
      <c r="J96" s="487"/>
      <c r="K96" s="491"/>
      <c r="L96" s="490"/>
      <c r="M96" s="363" t="str">
        <f>IF(G96="", "", VLOOKUP(AO96,【参考】数式用!$AZ$3:$BA$6, 2, FALSE))</f>
        <v/>
      </c>
      <c r="N96" s="364" t="str">
        <f>IF(G96="","",VLOOKUP(G96,【参考】数式用!$A$4:$L$54,MATCH('別紙様式2-3（個表）'!M96,【参考】数式用!$J$3:$L$3,0)+9,FALSE))</f>
        <v/>
      </c>
      <c r="O96" s="497" t="s">
        <v>2396</v>
      </c>
      <c r="P96" s="365" t="str">
        <f t="shared" si="16"/>
        <v>未入力あり</v>
      </c>
      <c r="Q96" s="273" t="str">
        <f>IFERROR(IF(P96="未入力あり","",ROUNDDOWN(ROUNDDOWN($H96*$I96,0)*VLOOKUP($G96,【参考】数式用!$A$4:$E$54,3, FALSE),0)),"")</f>
        <v/>
      </c>
      <c r="R96" s="273" t="str">
        <f>IF(AM96="×", 0,IF(P96="未入力あり","",ROUNDDOWN(ROUNDDOWN($H96*$I96,0)*VLOOKUP($G96,【参考】数式用!$A$4:$E$54,4,FALSE),0)))</f>
        <v/>
      </c>
      <c r="S96" s="366" t="str">
        <f>IF(AN96="×", 0,IF(P96="未入力あり","",ROUNDDOWN(ROUNDDOWN($H96*$I96,0)*VLOOKUP($G96,【参考】数式用!$A$4:$E$54,5, FALSE),0)))</f>
        <v/>
      </c>
      <c r="T96" s="369" t="s">
        <v>3907</v>
      </c>
      <c r="U96" s="370"/>
      <c r="V96" s="33"/>
      <c r="W96" s="641"/>
      <c r="X96" s="641"/>
      <c r="Y96" s="641"/>
      <c r="Z96" s="641"/>
      <c r="AA96" s="641"/>
      <c r="AB96" s="641"/>
      <c r="AC96" s="641"/>
      <c r="AD96" s="641"/>
      <c r="AE96" s="641"/>
      <c r="AF96" s="641"/>
      <c r="AG96" s="641"/>
      <c r="AI96" s="373" t="str">
        <f t="shared" si="11"/>
        <v/>
      </c>
      <c r="AJ96" s="372" t="e">
        <f>VLOOKUP('別紙様式2-3（個表）'!$G96,【参考】数式用!$P$4:$Q$54,2, FALSE)</f>
        <v>#N/A</v>
      </c>
      <c r="AK96" s="372" t="e">
        <f>VLOOKUP('別紙様式2-3（個表）'!$G96,【参考】数式用!$P$4:$W$54,8, FALSE)</f>
        <v>#N/A</v>
      </c>
      <c r="AL96" s="372" t="e">
        <f>VLOOKUP('別紙様式2-3（個表）'!$G96,【参考】数式用!$P$4:$AD$54,15, FALSE)</f>
        <v>#N/A</v>
      </c>
      <c r="AM96" s="372" t="str">
        <f t="shared" si="12"/>
        <v/>
      </c>
      <c r="AN96" s="372" t="str">
        <f t="shared" si="13"/>
        <v/>
      </c>
      <c r="AO96" s="372" t="str">
        <f t="shared" si="14"/>
        <v/>
      </c>
      <c r="AP96" s="372" t="str">
        <f>IF(G96="", "", VLOOKUP(G96,【参考】数式用!$A$4:$M$54,13,FALSE))</f>
        <v/>
      </c>
      <c r="AQ96" s="46" t="str">
        <f t="shared" si="15"/>
        <v>―</v>
      </c>
    </row>
    <row r="97" spans="1:43" ht="45" customHeight="1">
      <c r="A97" s="114">
        <f t="shared" si="17"/>
        <v>83</v>
      </c>
      <c r="B97" s="115" t="str">
        <f>IF(基本情報入力シート!B140="","",基本情報入力シート!B140)</f>
        <v/>
      </c>
      <c r="C97" s="116" t="str">
        <f>IF(基本情報入力シート!L140="","",基本情報入力シート!L140)</f>
        <v/>
      </c>
      <c r="D97" s="116" t="str">
        <f>IF(基本情報入力シート!Q140="","",基本情報入力シート!Q140)</f>
        <v>愛知県</v>
      </c>
      <c r="E97" s="116" t="str">
        <f>IF(基本情報入力シート!V140="","",基本情報入力シート!V140)</f>
        <v/>
      </c>
      <c r="F97" s="116" t="str">
        <f>IF(基本情報入力シート!W140="","",基本情報入力シート!W140)</f>
        <v>事業所番号及びサービス名を入力してください。</v>
      </c>
      <c r="G97" s="116" t="str">
        <f>IF(基本情報入力シート!Z140="","",基本情報入力シート!Z140)</f>
        <v/>
      </c>
      <c r="H97" s="223" t="str">
        <f>IF(基本情報入力シート!AD140="","",基本情報入力シート!AD140)</f>
        <v/>
      </c>
      <c r="I97" s="362" t="str">
        <f>IF(基本情報入力シート!AE140="","",基本情報入力シート!AE140)</f>
        <v/>
      </c>
      <c r="J97" s="487"/>
      <c r="K97" s="491"/>
      <c r="L97" s="490"/>
      <c r="M97" s="363" t="str">
        <f>IF(G97="", "", VLOOKUP(AO97,【参考】数式用!$AZ$3:$BA$6, 2, FALSE))</f>
        <v/>
      </c>
      <c r="N97" s="364" t="str">
        <f>IF(G97="","",VLOOKUP(G97,【参考】数式用!$A$4:$L$54,MATCH('別紙様式2-3（個表）'!M97,【参考】数式用!$J$3:$L$3,0)+9,FALSE))</f>
        <v/>
      </c>
      <c r="O97" s="496" t="s">
        <v>2396</v>
      </c>
      <c r="P97" s="365" t="str">
        <f t="shared" si="16"/>
        <v>未入力あり</v>
      </c>
      <c r="Q97" s="273" t="str">
        <f>IFERROR(IF(P97="未入力あり","",ROUNDDOWN(ROUNDDOWN($H97*$I97,0)*VLOOKUP($G97,【参考】数式用!$A$4:$E$54,3, FALSE),0)),"")</f>
        <v/>
      </c>
      <c r="R97" s="273" t="str">
        <f>IF(AM97="×", 0,IF(P97="未入力あり","",ROUNDDOWN(ROUNDDOWN($H97*$I97,0)*VLOOKUP($G97,【参考】数式用!$A$4:$E$54,4,FALSE),0)))</f>
        <v/>
      </c>
      <c r="S97" s="366" t="str">
        <f>IF(AN97="×", 0,IF(P97="未入力あり","",ROUNDDOWN(ROUNDDOWN($H97*$I97,0)*VLOOKUP($G97,【参考】数式用!$A$4:$E$54,5, FALSE),0)))</f>
        <v/>
      </c>
      <c r="T97" s="369" t="s">
        <v>3907</v>
      </c>
      <c r="U97" s="370"/>
      <c r="V97" s="33"/>
      <c r="W97" s="641"/>
      <c r="X97" s="641"/>
      <c r="Y97" s="641"/>
      <c r="Z97" s="641"/>
      <c r="AA97" s="641"/>
      <c r="AB97" s="641"/>
      <c r="AC97" s="641"/>
      <c r="AD97" s="641"/>
      <c r="AE97" s="641"/>
      <c r="AF97" s="641"/>
      <c r="AG97" s="641"/>
      <c r="AI97" s="373" t="str">
        <f t="shared" si="11"/>
        <v/>
      </c>
      <c r="AJ97" s="372" t="e">
        <f>VLOOKUP('別紙様式2-3（個表）'!$G97,【参考】数式用!$P$4:$Q$54,2, FALSE)</f>
        <v>#N/A</v>
      </c>
      <c r="AK97" s="372" t="e">
        <f>VLOOKUP('別紙様式2-3（個表）'!$G97,【参考】数式用!$P$4:$W$54,8, FALSE)</f>
        <v>#N/A</v>
      </c>
      <c r="AL97" s="372" t="e">
        <f>VLOOKUP('別紙様式2-3（個表）'!$G97,【参考】数式用!$P$4:$AD$54,15, FALSE)</f>
        <v>#N/A</v>
      </c>
      <c r="AM97" s="372" t="str">
        <f t="shared" si="12"/>
        <v/>
      </c>
      <c r="AN97" s="372" t="str">
        <f t="shared" si="13"/>
        <v/>
      </c>
      <c r="AO97" s="372" t="str">
        <f t="shared" si="14"/>
        <v/>
      </c>
      <c r="AP97" s="372" t="str">
        <f>IF(G97="", "", VLOOKUP(G97,【参考】数式用!$A$4:$M$54,13,FALSE))</f>
        <v/>
      </c>
      <c r="AQ97" s="46" t="str">
        <f t="shared" si="15"/>
        <v>―</v>
      </c>
    </row>
    <row r="98" spans="1:43" ht="45" customHeight="1">
      <c r="A98" s="114">
        <f t="shared" si="17"/>
        <v>84</v>
      </c>
      <c r="B98" s="115" t="str">
        <f>IF(基本情報入力シート!B141="","",基本情報入力シート!B141)</f>
        <v/>
      </c>
      <c r="C98" s="116" t="str">
        <f>IF(基本情報入力シート!L141="","",基本情報入力シート!L141)</f>
        <v/>
      </c>
      <c r="D98" s="116" t="str">
        <f>IF(基本情報入力シート!Q141="","",基本情報入力シート!Q141)</f>
        <v>愛知県</v>
      </c>
      <c r="E98" s="116" t="str">
        <f>IF(基本情報入力シート!V141="","",基本情報入力シート!V141)</f>
        <v/>
      </c>
      <c r="F98" s="116" t="str">
        <f>IF(基本情報入力シート!W141="","",基本情報入力シート!W141)</f>
        <v>事業所番号及びサービス名を入力してください。</v>
      </c>
      <c r="G98" s="116" t="str">
        <f>IF(基本情報入力シート!Z141="","",基本情報入力シート!Z141)</f>
        <v/>
      </c>
      <c r="H98" s="223" t="str">
        <f>IF(基本情報入力シート!AD141="","",基本情報入力シート!AD141)</f>
        <v/>
      </c>
      <c r="I98" s="362" t="str">
        <f>IF(基本情報入力シート!AE141="","",基本情報入力シート!AE141)</f>
        <v/>
      </c>
      <c r="J98" s="487"/>
      <c r="K98" s="491"/>
      <c r="L98" s="490"/>
      <c r="M98" s="363" t="str">
        <f>IF(G98="", "", VLOOKUP(AO98,【参考】数式用!$AZ$3:$BA$6, 2, FALSE))</f>
        <v/>
      </c>
      <c r="N98" s="364" t="str">
        <f>IF(G98="","",VLOOKUP(G98,【参考】数式用!$A$4:$L$54,MATCH('別紙様式2-3（個表）'!M98,【参考】数式用!$J$3:$L$3,0)+9,FALSE))</f>
        <v/>
      </c>
      <c r="O98" s="497" t="s">
        <v>2396</v>
      </c>
      <c r="P98" s="365" t="str">
        <f t="shared" si="16"/>
        <v>未入力あり</v>
      </c>
      <c r="Q98" s="273" t="str">
        <f>IFERROR(IF(P98="未入力あり","",ROUNDDOWN(ROUNDDOWN($H98*$I98,0)*VLOOKUP($G98,【参考】数式用!$A$4:$E$54,3, FALSE),0)),"")</f>
        <v/>
      </c>
      <c r="R98" s="273" t="str">
        <f>IF(AM98="×", 0,IF(P98="未入力あり","",ROUNDDOWN(ROUNDDOWN($H98*$I98,0)*VLOOKUP($G98,【参考】数式用!$A$4:$E$54,4,FALSE),0)))</f>
        <v/>
      </c>
      <c r="S98" s="366" t="str">
        <f>IF(AN98="×", 0,IF(P98="未入力あり","",ROUNDDOWN(ROUNDDOWN($H98*$I98,0)*VLOOKUP($G98,【参考】数式用!$A$4:$E$54,5, FALSE),0)))</f>
        <v/>
      </c>
      <c r="T98" s="369" t="s">
        <v>3907</v>
      </c>
      <c r="U98" s="370"/>
      <c r="V98" s="33"/>
      <c r="W98" s="641"/>
      <c r="X98" s="641"/>
      <c r="Y98" s="641"/>
      <c r="Z98" s="641"/>
      <c r="AA98" s="641"/>
      <c r="AB98" s="641"/>
      <c r="AC98" s="641"/>
      <c r="AD98" s="641"/>
      <c r="AE98" s="641"/>
      <c r="AF98" s="641"/>
      <c r="AG98" s="641"/>
      <c r="AI98" s="373" t="str">
        <f t="shared" si="11"/>
        <v/>
      </c>
      <c r="AJ98" s="372" t="e">
        <f>VLOOKUP('別紙様式2-3（個表）'!$G98,【参考】数式用!$P$4:$Q$54,2, FALSE)</f>
        <v>#N/A</v>
      </c>
      <c r="AK98" s="372" t="e">
        <f>VLOOKUP('別紙様式2-3（個表）'!$G98,【参考】数式用!$P$4:$W$54,8, FALSE)</f>
        <v>#N/A</v>
      </c>
      <c r="AL98" s="372" t="e">
        <f>VLOOKUP('別紙様式2-3（個表）'!$G98,【参考】数式用!$P$4:$AD$54,15, FALSE)</f>
        <v>#N/A</v>
      </c>
      <c r="AM98" s="372" t="str">
        <f t="shared" si="12"/>
        <v/>
      </c>
      <c r="AN98" s="372" t="str">
        <f t="shared" si="13"/>
        <v/>
      </c>
      <c r="AO98" s="372" t="str">
        <f t="shared" si="14"/>
        <v/>
      </c>
      <c r="AP98" s="372" t="str">
        <f>IF(G98="", "", VLOOKUP(G98,【参考】数式用!$A$4:$M$54,13,FALSE))</f>
        <v/>
      </c>
      <c r="AQ98" s="46" t="str">
        <f t="shared" si="15"/>
        <v>―</v>
      </c>
    </row>
    <row r="99" spans="1:43" ht="45" customHeight="1">
      <c r="A99" s="114">
        <f t="shared" si="17"/>
        <v>85</v>
      </c>
      <c r="B99" s="115" t="str">
        <f>IF(基本情報入力シート!B142="","",基本情報入力シート!B142)</f>
        <v/>
      </c>
      <c r="C99" s="116" t="str">
        <f>IF(基本情報入力シート!L142="","",基本情報入力シート!L142)</f>
        <v/>
      </c>
      <c r="D99" s="116" t="str">
        <f>IF(基本情報入力シート!Q142="","",基本情報入力シート!Q142)</f>
        <v>愛知県</v>
      </c>
      <c r="E99" s="116" t="str">
        <f>IF(基本情報入力シート!V142="","",基本情報入力シート!V142)</f>
        <v/>
      </c>
      <c r="F99" s="116" t="str">
        <f>IF(基本情報入力シート!W142="","",基本情報入力シート!W142)</f>
        <v>事業所番号及びサービス名を入力してください。</v>
      </c>
      <c r="G99" s="116" t="str">
        <f>IF(基本情報入力シート!Z142="","",基本情報入力シート!Z142)</f>
        <v/>
      </c>
      <c r="H99" s="223" t="str">
        <f>IF(基本情報入力シート!AD142="","",基本情報入力シート!AD142)</f>
        <v/>
      </c>
      <c r="I99" s="362" t="str">
        <f>IF(基本情報入力シート!AE142="","",基本情報入力シート!AE142)</f>
        <v/>
      </c>
      <c r="J99" s="487"/>
      <c r="K99" s="491"/>
      <c r="L99" s="490"/>
      <c r="M99" s="363" t="str">
        <f>IF(G99="", "", VLOOKUP(AO99,【参考】数式用!$AZ$3:$BA$6, 2, FALSE))</f>
        <v/>
      </c>
      <c r="N99" s="364" t="str">
        <f>IF(G99="","",VLOOKUP(G99,【参考】数式用!$A$4:$L$54,MATCH('別紙様式2-3（個表）'!M99,【参考】数式用!$J$3:$L$3,0)+9,FALSE))</f>
        <v/>
      </c>
      <c r="O99" s="497" t="s">
        <v>2396</v>
      </c>
      <c r="P99" s="365" t="str">
        <f t="shared" si="16"/>
        <v>未入力あり</v>
      </c>
      <c r="Q99" s="273" t="str">
        <f>IFERROR(IF(P99="未入力あり","",ROUNDDOWN(ROUNDDOWN($H99*$I99,0)*VLOOKUP($G99,【参考】数式用!$A$4:$E$54,3, FALSE),0)),"")</f>
        <v/>
      </c>
      <c r="R99" s="273" t="str">
        <f>IF(AM99="×", 0,IF(P99="未入力あり","",ROUNDDOWN(ROUNDDOWN($H99*$I99,0)*VLOOKUP($G99,【参考】数式用!$A$4:$E$54,4,FALSE),0)))</f>
        <v/>
      </c>
      <c r="S99" s="366" t="str">
        <f>IF(AN99="×", 0,IF(P99="未入力あり","",ROUNDDOWN(ROUNDDOWN($H99*$I99,0)*VLOOKUP($G99,【参考】数式用!$A$4:$E$54,5, FALSE),0)))</f>
        <v/>
      </c>
      <c r="T99" s="369" t="s">
        <v>3907</v>
      </c>
      <c r="U99" s="370"/>
      <c r="V99" s="33"/>
      <c r="W99" s="641"/>
      <c r="X99" s="641"/>
      <c r="Y99" s="641"/>
      <c r="Z99" s="641"/>
      <c r="AA99" s="641"/>
      <c r="AB99" s="641"/>
      <c r="AC99" s="641"/>
      <c r="AD99" s="641"/>
      <c r="AE99" s="641"/>
      <c r="AF99" s="641"/>
      <c r="AG99" s="641"/>
      <c r="AI99" s="373" t="str">
        <f t="shared" si="11"/>
        <v/>
      </c>
      <c r="AJ99" s="372" t="e">
        <f>VLOOKUP('別紙様式2-3（個表）'!$G99,【参考】数式用!$P$4:$Q$54,2, FALSE)</f>
        <v>#N/A</v>
      </c>
      <c r="AK99" s="372" t="e">
        <f>VLOOKUP('別紙様式2-3（個表）'!$G99,【参考】数式用!$P$4:$W$54,8, FALSE)</f>
        <v>#N/A</v>
      </c>
      <c r="AL99" s="372" t="e">
        <f>VLOOKUP('別紙様式2-3（個表）'!$G99,【参考】数式用!$P$4:$AD$54,15, FALSE)</f>
        <v>#N/A</v>
      </c>
      <c r="AM99" s="372" t="str">
        <f t="shared" si="12"/>
        <v/>
      </c>
      <c r="AN99" s="372" t="str">
        <f t="shared" si="13"/>
        <v/>
      </c>
      <c r="AO99" s="372" t="str">
        <f t="shared" si="14"/>
        <v/>
      </c>
      <c r="AP99" s="372" t="str">
        <f>IF(G99="", "", VLOOKUP(G99,【参考】数式用!$A$4:$M$54,13,FALSE))</f>
        <v/>
      </c>
      <c r="AQ99" s="46" t="str">
        <f t="shared" si="15"/>
        <v>―</v>
      </c>
    </row>
    <row r="100" spans="1:43" ht="45" customHeight="1">
      <c r="A100" s="114">
        <f t="shared" si="17"/>
        <v>86</v>
      </c>
      <c r="B100" s="115" t="str">
        <f>IF(基本情報入力シート!B143="","",基本情報入力シート!B143)</f>
        <v/>
      </c>
      <c r="C100" s="116" t="str">
        <f>IF(基本情報入力シート!L143="","",基本情報入力シート!L143)</f>
        <v/>
      </c>
      <c r="D100" s="116" t="str">
        <f>IF(基本情報入力シート!Q143="","",基本情報入力シート!Q143)</f>
        <v>愛知県</v>
      </c>
      <c r="E100" s="116" t="str">
        <f>IF(基本情報入力シート!V143="","",基本情報入力シート!V143)</f>
        <v/>
      </c>
      <c r="F100" s="116" t="str">
        <f>IF(基本情報入力シート!W143="","",基本情報入力シート!W143)</f>
        <v>事業所番号及びサービス名を入力してください。</v>
      </c>
      <c r="G100" s="116" t="str">
        <f>IF(基本情報入力シート!Z143="","",基本情報入力シート!Z143)</f>
        <v/>
      </c>
      <c r="H100" s="223" t="str">
        <f>IF(基本情報入力シート!AD143="","",基本情報入力シート!AD143)</f>
        <v/>
      </c>
      <c r="I100" s="362" t="str">
        <f>IF(基本情報入力シート!AE143="","",基本情報入力シート!AE143)</f>
        <v/>
      </c>
      <c r="J100" s="487"/>
      <c r="K100" s="491"/>
      <c r="L100" s="490"/>
      <c r="M100" s="363" t="str">
        <f>IF(G100="", "", VLOOKUP(AO100,【参考】数式用!$AZ$3:$BA$6, 2, FALSE))</f>
        <v/>
      </c>
      <c r="N100" s="364" t="str">
        <f>IF(G100="","",VLOOKUP(G100,【参考】数式用!$A$4:$L$54,MATCH('別紙様式2-3（個表）'!M100,【参考】数式用!$J$3:$L$3,0)+9,FALSE))</f>
        <v/>
      </c>
      <c r="O100" s="496" t="s">
        <v>2396</v>
      </c>
      <c r="P100" s="365" t="str">
        <f t="shared" si="16"/>
        <v>未入力あり</v>
      </c>
      <c r="Q100" s="273" t="str">
        <f>IFERROR(IF(P100="未入力あり","",ROUNDDOWN(ROUNDDOWN($H100*$I100,0)*VLOOKUP($G100,【参考】数式用!$A$4:$E$54,3, FALSE),0)),"")</f>
        <v/>
      </c>
      <c r="R100" s="273" t="str">
        <f>IF(AM100="×", 0,IF(P100="未入力あり","",ROUNDDOWN(ROUNDDOWN($H100*$I100,0)*VLOOKUP($G100,【参考】数式用!$A$4:$E$54,4,FALSE),0)))</f>
        <v/>
      </c>
      <c r="S100" s="366" t="str">
        <f>IF(AN100="×", 0,IF(P100="未入力あり","",ROUNDDOWN(ROUNDDOWN($H100*$I100,0)*VLOOKUP($G100,【参考】数式用!$A$4:$E$54,5, FALSE),0)))</f>
        <v/>
      </c>
      <c r="T100" s="369" t="s">
        <v>3907</v>
      </c>
      <c r="U100" s="370"/>
      <c r="V100" s="33"/>
      <c r="W100" s="641"/>
      <c r="X100" s="641"/>
      <c r="Y100" s="641"/>
      <c r="Z100" s="641"/>
      <c r="AA100" s="641"/>
      <c r="AB100" s="641"/>
      <c r="AC100" s="641"/>
      <c r="AD100" s="641"/>
      <c r="AE100" s="641"/>
      <c r="AF100" s="641"/>
      <c r="AG100" s="641"/>
      <c r="AI100" s="373" t="str">
        <f t="shared" si="11"/>
        <v/>
      </c>
      <c r="AJ100" s="372" t="e">
        <f>VLOOKUP('別紙様式2-3（個表）'!$G100,【参考】数式用!$P$4:$Q$54,2, FALSE)</f>
        <v>#N/A</v>
      </c>
      <c r="AK100" s="372" t="e">
        <f>VLOOKUP('別紙様式2-3（個表）'!$G100,【参考】数式用!$P$4:$W$54,8, FALSE)</f>
        <v>#N/A</v>
      </c>
      <c r="AL100" s="372" t="e">
        <f>VLOOKUP('別紙様式2-3（個表）'!$G100,【参考】数式用!$P$4:$AD$54,15, FALSE)</f>
        <v>#N/A</v>
      </c>
      <c r="AM100" s="372" t="str">
        <f t="shared" si="12"/>
        <v/>
      </c>
      <c r="AN100" s="372" t="str">
        <f t="shared" si="13"/>
        <v/>
      </c>
      <c r="AO100" s="372" t="str">
        <f t="shared" si="14"/>
        <v/>
      </c>
      <c r="AP100" s="372" t="str">
        <f>IF(G100="", "", VLOOKUP(G100,【参考】数式用!$A$4:$M$54,13,FALSE))</f>
        <v/>
      </c>
      <c r="AQ100" s="46" t="str">
        <f t="shared" si="15"/>
        <v>―</v>
      </c>
    </row>
    <row r="101" spans="1:43" ht="45" customHeight="1">
      <c r="A101" s="114">
        <f t="shared" si="17"/>
        <v>87</v>
      </c>
      <c r="B101" s="115" t="str">
        <f>IF(基本情報入力シート!B144="","",基本情報入力シート!B144)</f>
        <v/>
      </c>
      <c r="C101" s="116" t="str">
        <f>IF(基本情報入力シート!L144="","",基本情報入力シート!L144)</f>
        <v/>
      </c>
      <c r="D101" s="116" t="str">
        <f>IF(基本情報入力シート!Q144="","",基本情報入力シート!Q144)</f>
        <v>愛知県</v>
      </c>
      <c r="E101" s="116" t="str">
        <f>IF(基本情報入力シート!V144="","",基本情報入力シート!V144)</f>
        <v/>
      </c>
      <c r="F101" s="116" t="str">
        <f>IF(基本情報入力シート!W144="","",基本情報入力シート!W144)</f>
        <v>事業所番号及びサービス名を入力してください。</v>
      </c>
      <c r="G101" s="116" t="str">
        <f>IF(基本情報入力シート!Z144="","",基本情報入力シート!Z144)</f>
        <v/>
      </c>
      <c r="H101" s="223" t="str">
        <f>IF(基本情報入力シート!AD144="","",基本情報入力シート!AD144)</f>
        <v/>
      </c>
      <c r="I101" s="362" t="str">
        <f>IF(基本情報入力シート!AE144="","",基本情報入力シート!AE144)</f>
        <v/>
      </c>
      <c r="J101" s="487"/>
      <c r="K101" s="491"/>
      <c r="L101" s="490"/>
      <c r="M101" s="363" t="str">
        <f>IF(G101="", "", VLOOKUP(AO101,【参考】数式用!$AZ$3:$BA$6, 2, FALSE))</f>
        <v/>
      </c>
      <c r="N101" s="364" t="str">
        <f>IF(G101="","",VLOOKUP(G101,【参考】数式用!$A$4:$L$54,MATCH('別紙様式2-3（個表）'!M101,【参考】数式用!$J$3:$L$3,0)+9,FALSE))</f>
        <v/>
      </c>
      <c r="O101" s="497" t="s">
        <v>2396</v>
      </c>
      <c r="P101" s="365" t="str">
        <f t="shared" si="16"/>
        <v>未入力あり</v>
      </c>
      <c r="Q101" s="273" t="str">
        <f>IFERROR(IF(P101="未入力あり","",ROUNDDOWN(ROUNDDOWN($H101*$I101,0)*VLOOKUP($G101,【参考】数式用!$A$4:$E$54,3, FALSE),0)),"")</f>
        <v/>
      </c>
      <c r="R101" s="273" t="str">
        <f>IF(AM101="×", 0,IF(P101="未入力あり","",ROUNDDOWN(ROUNDDOWN($H101*$I101,0)*VLOOKUP($G101,【参考】数式用!$A$4:$E$54,4,FALSE),0)))</f>
        <v/>
      </c>
      <c r="S101" s="366" t="str">
        <f>IF(AN101="×", 0,IF(P101="未入力あり","",ROUNDDOWN(ROUNDDOWN($H101*$I101,0)*VLOOKUP($G101,【参考】数式用!$A$4:$E$54,5, FALSE),0)))</f>
        <v/>
      </c>
      <c r="T101" s="369" t="s">
        <v>3907</v>
      </c>
      <c r="U101" s="370"/>
      <c r="V101" s="33"/>
      <c r="W101" s="641"/>
      <c r="X101" s="641"/>
      <c r="Y101" s="641"/>
      <c r="Z101" s="641"/>
      <c r="AA101" s="641"/>
      <c r="AB101" s="641"/>
      <c r="AC101" s="641"/>
      <c r="AD101" s="641"/>
      <c r="AE101" s="641"/>
      <c r="AF101" s="641"/>
      <c r="AG101" s="641"/>
      <c r="AI101" s="373" t="str">
        <f t="shared" si="11"/>
        <v/>
      </c>
      <c r="AJ101" s="372" t="e">
        <f>VLOOKUP('別紙様式2-3（個表）'!$G101,【参考】数式用!$P$4:$Q$54,2, FALSE)</f>
        <v>#N/A</v>
      </c>
      <c r="AK101" s="372" t="e">
        <f>VLOOKUP('別紙様式2-3（個表）'!$G101,【参考】数式用!$P$4:$W$54,8, FALSE)</f>
        <v>#N/A</v>
      </c>
      <c r="AL101" s="372" t="e">
        <f>VLOOKUP('別紙様式2-3（個表）'!$G101,【参考】数式用!$P$4:$AD$54,15, FALSE)</f>
        <v>#N/A</v>
      </c>
      <c r="AM101" s="372" t="str">
        <f t="shared" si="12"/>
        <v/>
      </c>
      <c r="AN101" s="372" t="str">
        <f t="shared" si="13"/>
        <v/>
      </c>
      <c r="AO101" s="372" t="str">
        <f t="shared" si="14"/>
        <v/>
      </c>
      <c r="AP101" s="372" t="str">
        <f>IF(G101="", "", VLOOKUP(G101,【参考】数式用!$A$4:$M$54,13,FALSE))</f>
        <v/>
      </c>
      <c r="AQ101" s="46" t="str">
        <f t="shared" si="15"/>
        <v>―</v>
      </c>
    </row>
    <row r="102" spans="1:43" ht="45" customHeight="1">
      <c r="A102" s="114">
        <f t="shared" si="17"/>
        <v>88</v>
      </c>
      <c r="B102" s="115" t="str">
        <f>IF(基本情報入力シート!B145="","",基本情報入力シート!B145)</f>
        <v/>
      </c>
      <c r="C102" s="116" t="str">
        <f>IF(基本情報入力シート!L145="","",基本情報入力シート!L145)</f>
        <v/>
      </c>
      <c r="D102" s="116" t="str">
        <f>IF(基本情報入力シート!Q145="","",基本情報入力シート!Q145)</f>
        <v>愛知県</v>
      </c>
      <c r="E102" s="116" t="str">
        <f>IF(基本情報入力シート!V145="","",基本情報入力シート!V145)</f>
        <v/>
      </c>
      <c r="F102" s="116" t="str">
        <f>IF(基本情報入力シート!W145="","",基本情報入力シート!W145)</f>
        <v>事業所番号及びサービス名を入力してください。</v>
      </c>
      <c r="G102" s="116" t="str">
        <f>IF(基本情報入力シート!Z145="","",基本情報入力シート!Z145)</f>
        <v/>
      </c>
      <c r="H102" s="223" t="str">
        <f>IF(基本情報入力シート!AD145="","",基本情報入力シート!AD145)</f>
        <v/>
      </c>
      <c r="I102" s="362" t="str">
        <f>IF(基本情報入力シート!AE145="","",基本情報入力シート!AE145)</f>
        <v/>
      </c>
      <c r="J102" s="487"/>
      <c r="K102" s="491"/>
      <c r="L102" s="490"/>
      <c r="M102" s="363" t="str">
        <f>IF(G102="", "", VLOOKUP(AO102,【参考】数式用!$AZ$3:$BA$6, 2, FALSE))</f>
        <v/>
      </c>
      <c r="N102" s="364" t="str">
        <f>IF(G102="","",VLOOKUP(G102,【参考】数式用!$A$4:$L$54,MATCH('別紙様式2-3（個表）'!M102,【参考】数式用!$J$3:$L$3,0)+9,FALSE))</f>
        <v/>
      </c>
      <c r="O102" s="497" t="s">
        <v>2396</v>
      </c>
      <c r="P102" s="365" t="str">
        <f t="shared" si="16"/>
        <v>未入力あり</v>
      </c>
      <c r="Q102" s="273" t="str">
        <f>IFERROR(IF(P102="未入力あり","",ROUNDDOWN(ROUNDDOWN($H102*$I102,0)*VLOOKUP($G102,【参考】数式用!$A$4:$E$54,3, FALSE),0)),"")</f>
        <v/>
      </c>
      <c r="R102" s="273" t="str">
        <f>IF(AM102="×", 0,IF(P102="未入力あり","",ROUNDDOWN(ROUNDDOWN($H102*$I102,0)*VLOOKUP($G102,【参考】数式用!$A$4:$E$54,4,FALSE),0)))</f>
        <v/>
      </c>
      <c r="S102" s="366" t="str">
        <f>IF(AN102="×", 0,IF(P102="未入力あり","",ROUNDDOWN(ROUNDDOWN($H102*$I102,0)*VLOOKUP($G102,【参考】数式用!$A$4:$E$54,5, FALSE),0)))</f>
        <v/>
      </c>
      <c r="T102" s="369" t="s">
        <v>3907</v>
      </c>
      <c r="U102" s="370"/>
      <c r="V102" s="33"/>
      <c r="W102" s="641"/>
      <c r="X102" s="641"/>
      <c r="Y102" s="641"/>
      <c r="Z102" s="641"/>
      <c r="AA102" s="641"/>
      <c r="AB102" s="641"/>
      <c r="AC102" s="641"/>
      <c r="AD102" s="641"/>
      <c r="AE102" s="641"/>
      <c r="AF102" s="641"/>
      <c r="AG102" s="641"/>
      <c r="AI102" s="373" t="str">
        <f t="shared" si="11"/>
        <v/>
      </c>
      <c r="AJ102" s="372" t="e">
        <f>VLOOKUP('別紙様式2-3（個表）'!$G102,【参考】数式用!$P$4:$Q$54,2, FALSE)</f>
        <v>#N/A</v>
      </c>
      <c r="AK102" s="372" t="e">
        <f>VLOOKUP('別紙様式2-3（個表）'!$G102,【参考】数式用!$P$4:$W$54,8, FALSE)</f>
        <v>#N/A</v>
      </c>
      <c r="AL102" s="372" t="e">
        <f>VLOOKUP('別紙様式2-3（個表）'!$G102,【参考】数式用!$P$4:$AD$54,15, FALSE)</f>
        <v>#N/A</v>
      </c>
      <c r="AM102" s="372" t="str">
        <f t="shared" si="12"/>
        <v/>
      </c>
      <c r="AN102" s="372" t="str">
        <f t="shared" si="13"/>
        <v/>
      </c>
      <c r="AO102" s="372" t="str">
        <f t="shared" si="14"/>
        <v/>
      </c>
      <c r="AP102" s="372" t="str">
        <f>IF(G102="", "", VLOOKUP(G102,【参考】数式用!$A$4:$M$54,13,FALSE))</f>
        <v/>
      </c>
      <c r="AQ102" s="46" t="str">
        <f t="shared" si="15"/>
        <v>―</v>
      </c>
    </row>
    <row r="103" spans="1:43" ht="45" customHeight="1">
      <c r="A103" s="114">
        <f t="shared" si="17"/>
        <v>89</v>
      </c>
      <c r="B103" s="115" t="str">
        <f>IF(基本情報入力シート!B146="","",基本情報入力シート!B146)</f>
        <v/>
      </c>
      <c r="C103" s="116" t="str">
        <f>IF(基本情報入力シート!L146="","",基本情報入力シート!L146)</f>
        <v/>
      </c>
      <c r="D103" s="116" t="str">
        <f>IF(基本情報入力シート!Q146="","",基本情報入力シート!Q146)</f>
        <v>愛知県</v>
      </c>
      <c r="E103" s="116" t="str">
        <f>IF(基本情報入力シート!V146="","",基本情報入力シート!V146)</f>
        <v/>
      </c>
      <c r="F103" s="116" t="str">
        <f>IF(基本情報入力シート!W146="","",基本情報入力シート!W146)</f>
        <v>事業所番号及びサービス名を入力してください。</v>
      </c>
      <c r="G103" s="116" t="str">
        <f>IF(基本情報入力シート!Z146="","",基本情報入力シート!Z146)</f>
        <v/>
      </c>
      <c r="H103" s="223" t="str">
        <f>IF(基本情報入力シート!AD146="","",基本情報入力シート!AD146)</f>
        <v/>
      </c>
      <c r="I103" s="362" t="str">
        <f>IF(基本情報入力シート!AE146="","",基本情報入力シート!AE146)</f>
        <v/>
      </c>
      <c r="J103" s="487"/>
      <c r="K103" s="491"/>
      <c r="L103" s="490"/>
      <c r="M103" s="363" t="str">
        <f>IF(G103="", "", VLOOKUP(AO103,【参考】数式用!$AZ$3:$BA$6, 2, FALSE))</f>
        <v/>
      </c>
      <c r="N103" s="364" t="str">
        <f>IF(G103="","",VLOOKUP(G103,【参考】数式用!$A$4:$L$54,MATCH('別紙様式2-3（個表）'!M103,【参考】数式用!$J$3:$L$3,0)+9,FALSE))</f>
        <v/>
      </c>
      <c r="O103" s="496" t="s">
        <v>2396</v>
      </c>
      <c r="P103" s="365" t="str">
        <f t="shared" si="16"/>
        <v>未入力あり</v>
      </c>
      <c r="Q103" s="273" t="str">
        <f>IFERROR(IF(P103="未入力あり","",ROUNDDOWN(ROUNDDOWN($H103*$I103,0)*VLOOKUP($G103,【参考】数式用!$A$4:$E$54,3, FALSE),0)),"")</f>
        <v/>
      </c>
      <c r="R103" s="273" t="str">
        <f>IF(AM103="×", 0,IF(P103="未入力あり","",ROUNDDOWN(ROUNDDOWN($H103*$I103,0)*VLOOKUP($G103,【参考】数式用!$A$4:$E$54,4,FALSE),0)))</f>
        <v/>
      </c>
      <c r="S103" s="366" t="str">
        <f>IF(AN103="×", 0,IF(P103="未入力あり","",ROUNDDOWN(ROUNDDOWN($H103*$I103,0)*VLOOKUP($G103,【参考】数式用!$A$4:$E$54,5, FALSE),0)))</f>
        <v/>
      </c>
      <c r="T103" s="369" t="s">
        <v>3907</v>
      </c>
      <c r="U103" s="370"/>
      <c r="V103" s="33"/>
      <c r="W103" s="641"/>
      <c r="X103" s="641"/>
      <c r="Y103" s="641"/>
      <c r="Z103" s="641"/>
      <c r="AA103" s="641"/>
      <c r="AB103" s="641"/>
      <c r="AC103" s="641"/>
      <c r="AD103" s="641"/>
      <c r="AE103" s="641"/>
      <c r="AF103" s="641"/>
      <c r="AG103" s="641"/>
      <c r="AI103" s="373" t="str">
        <f t="shared" si="11"/>
        <v/>
      </c>
      <c r="AJ103" s="372" t="e">
        <f>VLOOKUP('別紙様式2-3（個表）'!$G103,【参考】数式用!$P$4:$Q$54,2, FALSE)</f>
        <v>#N/A</v>
      </c>
      <c r="AK103" s="372" t="e">
        <f>VLOOKUP('別紙様式2-3（個表）'!$G103,【参考】数式用!$P$4:$W$54,8, FALSE)</f>
        <v>#N/A</v>
      </c>
      <c r="AL103" s="372" t="e">
        <f>VLOOKUP('別紙様式2-3（個表）'!$G103,【参考】数式用!$P$4:$AD$54,15, FALSE)</f>
        <v>#N/A</v>
      </c>
      <c r="AM103" s="372" t="str">
        <f t="shared" si="12"/>
        <v/>
      </c>
      <c r="AN103" s="372" t="str">
        <f t="shared" si="13"/>
        <v/>
      </c>
      <c r="AO103" s="372" t="str">
        <f t="shared" si="14"/>
        <v/>
      </c>
      <c r="AP103" s="372" t="str">
        <f>IF(G103="", "", VLOOKUP(G103,【参考】数式用!$A$4:$M$54,13,FALSE))</f>
        <v/>
      </c>
      <c r="AQ103" s="46" t="str">
        <f t="shared" si="15"/>
        <v>―</v>
      </c>
    </row>
    <row r="104" spans="1:43" ht="45" customHeight="1">
      <c r="A104" s="114">
        <f t="shared" si="17"/>
        <v>90</v>
      </c>
      <c r="B104" s="115" t="str">
        <f>IF(基本情報入力シート!B147="","",基本情報入力シート!B147)</f>
        <v/>
      </c>
      <c r="C104" s="116" t="str">
        <f>IF(基本情報入力シート!L147="","",基本情報入力シート!L147)</f>
        <v/>
      </c>
      <c r="D104" s="116" t="str">
        <f>IF(基本情報入力シート!Q147="","",基本情報入力シート!Q147)</f>
        <v>愛知県</v>
      </c>
      <c r="E104" s="116" t="str">
        <f>IF(基本情報入力シート!V147="","",基本情報入力シート!V147)</f>
        <v/>
      </c>
      <c r="F104" s="116" t="str">
        <f>IF(基本情報入力シート!W147="","",基本情報入力シート!W147)</f>
        <v>事業所番号及びサービス名を入力してください。</v>
      </c>
      <c r="G104" s="116" t="str">
        <f>IF(基本情報入力シート!Z147="","",基本情報入力シート!Z147)</f>
        <v/>
      </c>
      <c r="H104" s="223" t="str">
        <f>IF(基本情報入力シート!AD147="","",基本情報入力シート!AD147)</f>
        <v/>
      </c>
      <c r="I104" s="362" t="str">
        <f>IF(基本情報入力シート!AE147="","",基本情報入力シート!AE147)</f>
        <v/>
      </c>
      <c r="J104" s="487"/>
      <c r="K104" s="491"/>
      <c r="L104" s="490"/>
      <c r="M104" s="363" t="str">
        <f>IF(G104="", "", VLOOKUP(AO104,【参考】数式用!$AZ$3:$BA$6, 2, FALSE))</f>
        <v/>
      </c>
      <c r="N104" s="364" t="str">
        <f>IF(G104="","",VLOOKUP(G104,【参考】数式用!$A$4:$L$54,MATCH('別紙様式2-3（個表）'!M104,【参考】数式用!$J$3:$L$3,0)+9,FALSE))</f>
        <v/>
      </c>
      <c r="O104" s="497" t="s">
        <v>2396</v>
      </c>
      <c r="P104" s="365" t="str">
        <f t="shared" si="16"/>
        <v>未入力あり</v>
      </c>
      <c r="Q104" s="273" t="str">
        <f>IFERROR(IF(P104="未入力あり","",ROUNDDOWN(ROUNDDOWN($H104*$I104,0)*VLOOKUP($G104,【参考】数式用!$A$4:$E$54,3, FALSE),0)),"")</f>
        <v/>
      </c>
      <c r="R104" s="273" t="str">
        <f>IF(AM104="×", 0,IF(P104="未入力あり","",ROUNDDOWN(ROUNDDOWN($H104*$I104,0)*VLOOKUP($G104,【参考】数式用!$A$4:$E$54,4,FALSE),0)))</f>
        <v/>
      </c>
      <c r="S104" s="366" t="str">
        <f>IF(AN104="×", 0,IF(P104="未入力あり","",ROUNDDOWN(ROUNDDOWN($H104*$I104,0)*VLOOKUP($G104,【参考】数式用!$A$4:$E$54,5, FALSE),0)))</f>
        <v/>
      </c>
      <c r="T104" s="369" t="s">
        <v>3907</v>
      </c>
      <c r="U104" s="370"/>
      <c r="V104" s="33"/>
      <c r="W104" s="641"/>
      <c r="X104" s="641"/>
      <c r="Y104" s="641"/>
      <c r="Z104" s="641"/>
      <c r="AA104" s="641"/>
      <c r="AB104" s="641"/>
      <c r="AC104" s="641"/>
      <c r="AD104" s="641"/>
      <c r="AE104" s="641"/>
      <c r="AF104" s="641"/>
      <c r="AG104" s="641"/>
      <c r="AI104" s="373" t="str">
        <f t="shared" si="11"/>
        <v/>
      </c>
      <c r="AJ104" s="372" t="e">
        <f>VLOOKUP('別紙様式2-3（個表）'!$G104,【参考】数式用!$P$4:$Q$54,2, FALSE)</f>
        <v>#N/A</v>
      </c>
      <c r="AK104" s="372" t="e">
        <f>VLOOKUP('別紙様式2-3（個表）'!$G104,【参考】数式用!$P$4:$W$54,8, FALSE)</f>
        <v>#N/A</v>
      </c>
      <c r="AL104" s="372" t="e">
        <f>VLOOKUP('別紙様式2-3（個表）'!$G104,【参考】数式用!$P$4:$AD$54,15, FALSE)</f>
        <v>#N/A</v>
      </c>
      <c r="AM104" s="372" t="str">
        <f t="shared" si="12"/>
        <v/>
      </c>
      <c r="AN104" s="372" t="str">
        <f t="shared" si="13"/>
        <v/>
      </c>
      <c r="AO104" s="372" t="str">
        <f t="shared" si="14"/>
        <v/>
      </c>
      <c r="AP104" s="372" t="str">
        <f>IF(G104="", "", VLOOKUP(G104,【参考】数式用!$A$4:$M$54,13,FALSE))</f>
        <v/>
      </c>
      <c r="AQ104" s="46" t="str">
        <f t="shared" si="15"/>
        <v>―</v>
      </c>
    </row>
    <row r="105" spans="1:43" ht="45" customHeight="1">
      <c r="A105" s="114">
        <f t="shared" si="17"/>
        <v>91</v>
      </c>
      <c r="B105" s="115" t="str">
        <f>IF(基本情報入力シート!B148="","",基本情報入力シート!B148)</f>
        <v/>
      </c>
      <c r="C105" s="116" t="str">
        <f>IF(基本情報入力シート!L148="","",基本情報入力シート!L148)</f>
        <v/>
      </c>
      <c r="D105" s="116" t="str">
        <f>IF(基本情報入力シート!Q148="","",基本情報入力シート!Q148)</f>
        <v>愛知県</v>
      </c>
      <c r="E105" s="116" t="str">
        <f>IF(基本情報入力シート!V148="","",基本情報入力シート!V148)</f>
        <v/>
      </c>
      <c r="F105" s="116" t="str">
        <f>IF(基本情報入力シート!W148="","",基本情報入力シート!W148)</f>
        <v>事業所番号及びサービス名を入力してください。</v>
      </c>
      <c r="G105" s="116" t="str">
        <f>IF(基本情報入力シート!Z148="","",基本情報入力シート!Z148)</f>
        <v/>
      </c>
      <c r="H105" s="223" t="str">
        <f>IF(基本情報入力シート!AD148="","",基本情報入力シート!AD148)</f>
        <v/>
      </c>
      <c r="I105" s="362" t="str">
        <f>IF(基本情報入力シート!AE148="","",基本情報入力シート!AE148)</f>
        <v/>
      </c>
      <c r="J105" s="487"/>
      <c r="K105" s="491"/>
      <c r="L105" s="490"/>
      <c r="M105" s="363" t="str">
        <f>IF(G105="", "", VLOOKUP(AO105,【参考】数式用!$AZ$3:$BA$6, 2, FALSE))</f>
        <v/>
      </c>
      <c r="N105" s="364" t="str">
        <f>IF(G105="","",VLOOKUP(G105,【参考】数式用!$A$4:$L$54,MATCH('別紙様式2-3（個表）'!M105,【参考】数式用!$J$3:$L$3,0)+9,FALSE))</f>
        <v/>
      </c>
      <c r="O105" s="497" t="s">
        <v>2396</v>
      </c>
      <c r="P105" s="365" t="str">
        <f t="shared" si="16"/>
        <v>未入力あり</v>
      </c>
      <c r="Q105" s="273" t="str">
        <f>IFERROR(IF(P105="未入力あり","",ROUNDDOWN(ROUNDDOWN($H105*$I105,0)*VLOOKUP($G105,【参考】数式用!$A$4:$E$54,3, FALSE),0)),"")</f>
        <v/>
      </c>
      <c r="R105" s="273" t="str">
        <f>IF(AM105="×", 0,IF(P105="未入力あり","",ROUNDDOWN(ROUNDDOWN($H105*$I105,0)*VLOOKUP($G105,【参考】数式用!$A$4:$E$54,4,FALSE),0)))</f>
        <v/>
      </c>
      <c r="S105" s="366" t="str">
        <f>IF(AN105="×", 0,IF(P105="未入力あり","",ROUNDDOWN(ROUNDDOWN($H105*$I105,0)*VLOOKUP($G105,【参考】数式用!$A$4:$E$54,5, FALSE),0)))</f>
        <v/>
      </c>
      <c r="T105" s="369" t="s">
        <v>3907</v>
      </c>
      <c r="U105" s="370"/>
      <c r="V105" s="33"/>
      <c r="W105" s="641"/>
      <c r="X105" s="641"/>
      <c r="Y105" s="641"/>
      <c r="Z105" s="641"/>
      <c r="AA105" s="641"/>
      <c r="AB105" s="641"/>
      <c r="AC105" s="641"/>
      <c r="AD105" s="641"/>
      <c r="AE105" s="641"/>
      <c r="AF105" s="641"/>
      <c r="AG105" s="641"/>
      <c r="AI105" s="373" t="str">
        <f t="shared" si="11"/>
        <v/>
      </c>
      <c r="AJ105" s="372" t="e">
        <f>VLOOKUP('別紙様式2-3（個表）'!$G105,【参考】数式用!$P$4:$Q$54,2, FALSE)</f>
        <v>#N/A</v>
      </c>
      <c r="AK105" s="372" t="e">
        <f>VLOOKUP('別紙様式2-3（個表）'!$G105,【参考】数式用!$P$4:$W$54,8, FALSE)</f>
        <v>#N/A</v>
      </c>
      <c r="AL105" s="372" t="e">
        <f>VLOOKUP('別紙様式2-3（個表）'!$G105,【参考】数式用!$P$4:$AD$54,15, FALSE)</f>
        <v>#N/A</v>
      </c>
      <c r="AM105" s="372" t="str">
        <f t="shared" si="12"/>
        <v/>
      </c>
      <c r="AN105" s="372" t="str">
        <f t="shared" si="13"/>
        <v/>
      </c>
      <c r="AO105" s="372" t="str">
        <f t="shared" si="14"/>
        <v/>
      </c>
      <c r="AP105" s="372" t="str">
        <f>IF(G105="", "", VLOOKUP(G105,【参考】数式用!$A$4:$M$54,13,FALSE))</f>
        <v/>
      </c>
      <c r="AQ105" s="46" t="str">
        <f t="shared" si="15"/>
        <v>―</v>
      </c>
    </row>
    <row r="106" spans="1:43" ht="45" customHeight="1">
      <c r="A106" s="114">
        <f t="shared" si="17"/>
        <v>92</v>
      </c>
      <c r="B106" s="115" t="str">
        <f>IF(基本情報入力シート!B149="","",基本情報入力シート!B149)</f>
        <v/>
      </c>
      <c r="C106" s="116" t="str">
        <f>IF(基本情報入力シート!L149="","",基本情報入力シート!L149)</f>
        <v/>
      </c>
      <c r="D106" s="116" t="str">
        <f>IF(基本情報入力シート!Q149="","",基本情報入力シート!Q149)</f>
        <v>愛知県</v>
      </c>
      <c r="E106" s="116" t="str">
        <f>IF(基本情報入力シート!V149="","",基本情報入力シート!V149)</f>
        <v/>
      </c>
      <c r="F106" s="116" t="str">
        <f>IF(基本情報入力シート!W149="","",基本情報入力シート!W149)</f>
        <v>事業所番号及びサービス名を入力してください。</v>
      </c>
      <c r="G106" s="116" t="str">
        <f>IF(基本情報入力シート!Z149="","",基本情報入力シート!Z149)</f>
        <v/>
      </c>
      <c r="H106" s="223" t="str">
        <f>IF(基本情報入力シート!AD149="","",基本情報入力シート!AD149)</f>
        <v/>
      </c>
      <c r="I106" s="362" t="str">
        <f>IF(基本情報入力シート!AE149="","",基本情報入力シート!AE149)</f>
        <v/>
      </c>
      <c r="J106" s="487"/>
      <c r="K106" s="491"/>
      <c r="L106" s="490"/>
      <c r="M106" s="363" t="str">
        <f>IF(G106="", "", VLOOKUP(AO106,【参考】数式用!$AZ$3:$BA$6, 2, FALSE))</f>
        <v/>
      </c>
      <c r="N106" s="364" t="str">
        <f>IF(G106="","",VLOOKUP(G106,【参考】数式用!$A$4:$L$54,MATCH('別紙様式2-3（個表）'!M106,【参考】数式用!$J$3:$L$3,0)+9,FALSE))</f>
        <v/>
      </c>
      <c r="O106" s="496" t="s">
        <v>2396</v>
      </c>
      <c r="P106" s="365" t="str">
        <f t="shared" si="16"/>
        <v>未入力あり</v>
      </c>
      <c r="Q106" s="273" t="str">
        <f>IFERROR(IF(P106="未入力あり","",ROUNDDOWN(ROUNDDOWN($H106*$I106,0)*VLOOKUP($G106,【参考】数式用!$A$4:$E$54,3, FALSE),0)),"")</f>
        <v/>
      </c>
      <c r="R106" s="273" t="str">
        <f>IF(AM106="×", 0,IF(P106="未入力あり","",ROUNDDOWN(ROUNDDOWN($H106*$I106,0)*VLOOKUP($G106,【参考】数式用!$A$4:$E$54,4,FALSE),0)))</f>
        <v/>
      </c>
      <c r="S106" s="366" t="str">
        <f>IF(AN106="×", 0,IF(P106="未入力あり","",ROUNDDOWN(ROUNDDOWN($H106*$I106,0)*VLOOKUP($G106,【参考】数式用!$A$4:$E$54,5, FALSE),0)))</f>
        <v/>
      </c>
      <c r="T106" s="369" t="s">
        <v>3907</v>
      </c>
      <c r="U106" s="370"/>
      <c r="V106" s="33"/>
      <c r="W106" s="641"/>
      <c r="X106" s="641"/>
      <c r="Y106" s="641"/>
      <c r="Z106" s="641"/>
      <c r="AA106" s="641"/>
      <c r="AB106" s="641"/>
      <c r="AC106" s="641"/>
      <c r="AD106" s="641"/>
      <c r="AE106" s="641"/>
      <c r="AF106" s="641"/>
      <c r="AG106" s="641"/>
      <c r="AI106" s="373" t="str">
        <f t="shared" si="11"/>
        <v/>
      </c>
      <c r="AJ106" s="372" t="e">
        <f>VLOOKUP('別紙様式2-3（個表）'!$G106,【参考】数式用!$P$4:$Q$54,2, FALSE)</f>
        <v>#N/A</v>
      </c>
      <c r="AK106" s="372" t="e">
        <f>VLOOKUP('別紙様式2-3（個表）'!$G106,【参考】数式用!$P$4:$W$54,8, FALSE)</f>
        <v>#N/A</v>
      </c>
      <c r="AL106" s="372" t="e">
        <f>VLOOKUP('別紙様式2-3（個表）'!$G106,【参考】数式用!$P$4:$AD$54,15, FALSE)</f>
        <v>#N/A</v>
      </c>
      <c r="AM106" s="372" t="str">
        <f t="shared" si="12"/>
        <v/>
      </c>
      <c r="AN106" s="372" t="str">
        <f t="shared" si="13"/>
        <v/>
      </c>
      <c r="AO106" s="372" t="str">
        <f t="shared" si="14"/>
        <v/>
      </c>
      <c r="AP106" s="372" t="str">
        <f>IF(G106="", "", VLOOKUP(G106,【参考】数式用!$A$4:$M$54,13,FALSE))</f>
        <v/>
      </c>
      <c r="AQ106" s="46" t="str">
        <f t="shared" si="15"/>
        <v>―</v>
      </c>
    </row>
    <row r="107" spans="1:43" ht="45" customHeight="1">
      <c r="A107" s="114">
        <f t="shared" si="17"/>
        <v>93</v>
      </c>
      <c r="B107" s="115" t="str">
        <f>IF(基本情報入力シート!B150="","",基本情報入力シート!B150)</f>
        <v/>
      </c>
      <c r="C107" s="116" t="str">
        <f>IF(基本情報入力シート!L150="","",基本情報入力シート!L150)</f>
        <v/>
      </c>
      <c r="D107" s="116" t="str">
        <f>IF(基本情報入力シート!Q150="","",基本情報入力シート!Q150)</f>
        <v>愛知県</v>
      </c>
      <c r="E107" s="116" t="str">
        <f>IF(基本情報入力シート!V150="","",基本情報入力シート!V150)</f>
        <v/>
      </c>
      <c r="F107" s="116" t="str">
        <f>IF(基本情報入力シート!W150="","",基本情報入力シート!W150)</f>
        <v>事業所番号及びサービス名を入力してください。</v>
      </c>
      <c r="G107" s="116" t="str">
        <f>IF(基本情報入力シート!Z150="","",基本情報入力シート!Z150)</f>
        <v/>
      </c>
      <c r="H107" s="223" t="str">
        <f>IF(基本情報入力シート!AD150="","",基本情報入力シート!AD150)</f>
        <v/>
      </c>
      <c r="I107" s="362" t="str">
        <f>IF(基本情報入力シート!AE150="","",基本情報入力シート!AE150)</f>
        <v/>
      </c>
      <c r="J107" s="487"/>
      <c r="K107" s="491"/>
      <c r="L107" s="490"/>
      <c r="M107" s="363" t="str">
        <f>IF(G107="", "", VLOOKUP(AO107,【参考】数式用!$AZ$3:$BA$6, 2, FALSE))</f>
        <v/>
      </c>
      <c r="N107" s="364" t="str">
        <f>IF(G107="","",VLOOKUP(G107,【参考】数式用!$A$4:$L$54,MATCH('別紙様式2-3（個表）'!M107,【参考】数式用!$J$3:$L$3,0)+9,FALSE))</f>
        <v/>
      </c>
      <c r="O107" s="497" t="s">
        <v>2396</v>
      </c>
      <c r="P107" s="365" t="str">
        <f t="shared" si="16"/>
        <v>未入力あり</v>
      </c>
      <c r="Q107" s="273" t="str">
        <f>IFERROR(IF(P107="未入力あり","",ROUNDDOWN(ROUNDDOWN($H107*$I107,0)*VLOOKUP($G107,【参考】数式用!$A$4:$E$54,3, FALSE),0)),"")</f>
        <v/>
      </c>
      <c r="R107" s="273" t="str">
        <f>IF(AM107="×", 0,IF(P107="未入力あり","",ROUNDDOWN(ROUNDDOWN($H107*$I107,0)*VLOOKUP($G107,【参考】数式用!$A$4:$E$54,4,FALSE),0)))</f>
        <v/>
      </c>
      <c r="S107" s="366" t="str">
        <f>IF(AN107="×", 0,IF(P107="未入力あり","",ROUNDDOWN(ROUNDDOWN($H107*$I107,0)*VLOOKUP($G107,【参考】数式用!$A$4:$E$54,5, FALSE),0)))</f>
        <v/>
      </c>
      <c r="T107" s="369" t="s">
        <v>3907</v>
      </c>
      <c r="U107" s="370"/>
      <c r="V107" s="33"/>
      <c r="W107" s="641"/>
      <c r="X107" s="641"/>
      <c r="Y107" s="641"/>
      <c r="Z107" s="641"/>
      <c r="AA107" s="641"/>
      <c r="AB107" s="641"/>
      <c r="AC107" s="641"/>
      <c r="AD107" s="641"/>
      <c r="AE107" s="641"/>
      <c r="AF107" s="641"/>
      <c r="AG107" s="641"/>
      <c r="AI107" s="373" t="str">
        <f t="shared" si="11"/>
        <v/>
      </c>
      <c r="AJ107" s="372" t="e">
        <f>VLOOKUP('別紙様式2-3（個表）'!$G107,【参考】数式用!$P$4:$Q$54,2, FALSE)</f>
        <v>#N/A</v>
      </c>
      <c r="AK107" s="372" t="e">
        <f>VLOOKUP('別紙様式2-3（個表）'!$G107,【参考】数式用!$P$4:$W$54,8, FALSE)</f>
        <v>#N/A</v>
      </c>
      <c r="AL107" s="372" t="e">
        <f>VLOOKUP('別紙様式2-3（個表）'!$G107,【参考】数式用!$P$4:$AD$54,15, FALSE)</f>
        <v>#N/A</v>
      </c>
      <c r="AM107" s="372" t="str">
        <f t="shared" si="12"/>
        <v/>
      </c>
      <c r="AN107" s="372" t="str">
        <f t="shared" si="13"/>
        <v/>
      </c>
      <c r="AO107" s="372" t="str">
        <f t="shared" si="14"/>
        <v/>
      </c>
      <c r="AP107" s="372" t="str">
        <f>IF(G107="", "", VLOOKUP(G107,【参考】数式用!$A$4:$M$54,13,FALSE))</f>
        <v/>
      </c>
      <c r="AQ107" s="46" t="str">
        <f t="shared" si="15"/>
        <v>―</v>
      </c>
    </row>
    <row r="108" spans="1:43" ht="45" customHeight="1">
      <c r="A108" s="114">
        <f t="shared" si="17"/>
        <v>94</v>
      </c>
      <c r="B108" s="115" t="str">
        <f>IF(基本情報入力シート!B151="","",基本情報入力シート!B151)</f>
        <v/>
      </c>
      <c r="C108" s="116" t="str">
        <f>IF(基本情報入力シート!L151="","",基本情報入力シート!L151)</f>
        <v/>
      </c>
      <c r="D108" s="116" t="str">
        <f>IF(基本情報入力シート!Q151="","",基本情報入力シート!Q151)</f>
        <v>愛知県</v>
      </c>
      <c r="E108" s="116" t="str">
        <f>IF(基本情報入力シート!V151="","",基本情報入力シート!V151)</f>
        <v/>
      </c>
      <c r="F108" s="116" t="str">
        <f>IF(基本情報入力シート!W151="","",基本情報入力シート!W151)</f>
        <v>事業所番号及びサービス名を入力してください。</v>
      </c>
      <c r="G108" s="116" t="str">
        <f>IF(基本情報入力シート!Z151="","",基本情報入力シート!Z151)</f>
        <v/>
      </c>
      <c r="H108" s="223" t="str">
        <f>IF(基本情報入力シート!AD151="","",基本情報入力シート!AD151)</f>
        <v/>
      </c>
      <c r="I108" s="362" t="str">
        <f>IF(基本情報入力シート!AE151="","",基本情報入力シート!AE151)</f>
        <v/>
      </c>
      <c r="J108" s="487"/>
      <c r="K108" s="491"/>
      <c r="L108" s="490"/>
      <c r="M108" s="363" t="str">
        <f>IF(G108="", "", VLOOKUP(AO108,【参考】数式用!$AZ$3:$BA$6, 2, FALSE))</f>
        <v/>
      </c>
      <c r="N108" s="364" t="str">
        <f>IF(G108="","",VLOOKUP(G108,【参考】数式用!$A$4:$L$54,MATCH('別紙様式2-3（個表）'!M108,【参考】数式用!$J$3:$L$3,0)+9,FALSE))</f>
        <v/>
      </c>
      <c r="O108" s="497" t="s">
        <v>2396</v>
      </c>
      <c r="P108" s="365" t="str">
        <f t="shared" si="16"/>
        <v>未入力あり</v>
      </c>
      <c r="Q108" s="273" t="str">
        <f>IFERROR(IF(P108="未入力あり","",ROUNDDOWN(ROUNDDOWN($H108*$I108,0)*VLOOKUP($G108,【参考】数式用!$A$4:$E$54,3, FALSE),0)),"")</f>
        <v/>
      </c>
      <c r="R108" s="273" t="str">
        <f>IF(AM108="×", 0,IF(P108="未入力あり","",ROUNDDOWN(ROUNDDOWN($H108*$I108,0)*VLOOKUP($G108,【参考】数式用!$A$4:$E$54,4,FALSE),0)))</f>
        <v/>
      </c>
      <c r="S108" s="366" t="str">
        <f>IF(AN108="×", 0,IF(P108="未入力あり","",ROUNDDOWN(ROUNDDOWN($H108*$I108,0)*VLOOKUP($G108,【参考】数式用!$A$4:$E$54,5, FALSE),0)))</f>
        <v/>
      </c>
      <c r="T108" s="369" t="s">
        <v>3907</v>
      </c>
      <c r="U108" s="370"/>
      <c r="V108" s="33"/>
      <c r="W108" s="641"/>
      <c r="X108" s="641"/>
      <c r="Y108" s="641"/>
      <c r="Z108" s="641"/>
      <c r="AA108" s="641"/>
      <c r="AB108" s="641"/>
      <c r="AC108" s="641"/>
      <c r="AD108" s="641"/>
      <c r="AE108" s="641"/>
      <c r="AF108" s="641"/>
      <c r="AG108" s="641"/>
      <c r="AI108" s="373" t="str">
        <f t="shared" si="11"/>
        <v/>
      </c>
      <c r="AJ108" s="372" t="e">
        <f>VLOOKUP('別紙様式2-3（個表）'!$G108,【参考】数式用!$P$4:$Q$54,2, FALSE)</f>
        <v>#N/A</v>
      </c>
      <c r="AK108" s="372" t="e">
        <f>VLOOKUP('別紙様式2-3（個表）'!$G108,【参考】数式用!$P$4:$W$54,8, FALSE)</f>
        <v>#N/A</v>
      </c>
      <c r="AL108" s="372" t="e">
        <f>VLOOKUP('別紙様式2-3（個表）'!$G108,【参考】数式用!$P$4:$AD$54,15, FALSE)</f>
        <v>#N/A</v>
      </c>
      <c r="AM108" s="372" t="str">
        <f t="shared" si="12"/>
        <v/>
      </c>
      <c r="AN108" s="372" t="str">
        <f t="shared" si="13"/>
        <v/>
      </c>
      <c r="AO108" s="372" t="str">
        <f t="shared" si="14"/>
        <v/>
      </c>
      <c r="AP108" s="372" t="str">
        <f>IF(G108="", "", VLOOKUP(G108,【参考】数式用!$A$4:$M$54,13,FALSE))</f>
        <v/>
      </c>
      <c r="AQ108" s="46" t="str">
        <f t="shared" si="15"/>
        <v>―</v>
      </c>
    </row>
    <row r="109" spans="1:43" ht="45" customHeight="1">
      <c r="A109" s="114">
        <f t="shared" si="17"/>
        <v>95</v>
      </c>
      <c r="B109" s="115" t="str">
        <f>IF(基本情報入力シート!B152="","",基本情報入力シート!B152)</f>
        <v/>
      </c>
      <c r="C109" s="116" t="str">
        <f>IF(基本情報入力シート!L152="","",基本情報入力シート!L152)</f>
        <v/>
      </c>
      <c r="D109" s="116" t="str">
        <f>IF(基本情報入力シート!Q152="","",基本情報入力シート!Q152)</f>
        <v>愛知県</v>
      </c>
      <c r="E109" s="116" t="str">
        <f>IF(基本情報入力シート!V152="","",基本情報入力シート!V152)</f>
        <v/>
      </c>
      <c r="F109" s="116" t="str">
        <f>IF(基本情報入力シート!W152="","",基本情報入力シート!W152)</f>
        <v>事業所番号及びサービス名を入力してください。</v>
      </c>
      <c r="G109" s="116" t="str">
        <f>IF(基本情報入力シート!Z152="","",基本情報入力シート!Z152)</f>
        <v/>
      </c>
      <c r="H109" s="223" t="str">
        <f>IF(基本情報入力シート!AD152="","",基本情報入力シート!AD152)</f>
        <v/>
      </c>
      <c r="I109" s="362" t="str">
        <f>IF(基本情報入力シート!AE152="","",基本情報入力シート!AE152)</f>
        <v/>
      </c>
      <c r="J109" s="487"/>
      <c r="K109" s="491"/>
      <c r="L109" s="490"/>
      <c r="M109" s="363" t="str">
        <f>IF(G109="", "", VLOOKUP(AO109,【参考】数式用!$AZ$3:$BA$6, 2, FALSE))</f>
        <v/>
      </c>
      <c r="N109" s="364" t="str">
        <f>IF(G109="","",VLOOKUP(G109,【参考】数式用!$A$4:$L$54,MATCH('別紙様式2-3（個表）'!M109,【参考】数式用!$J$3:$L$3,0)+9,FALSE))</f>
        <v/>
      </c>
      <c r="O109" s="496" t="s">
        <v>2396</v>
      </c>
      <c r="P109" s="365" t="str">
        <f t="shared" si="16"/>
        <v>未入力あり</v>
      </c>
      <c r="Q109" s="273" t="str">
        <f>IFERROR(IF(P109="未入力あり","",ROUNDDOWN(ROUNDDOWN($H109*$I109,0)*VLOOKUP($G109,【参考】数式用!$A$4:$E$54,3, FALSE),0)),"")</f>
        <v/>
      </c>
      <c r="R109" s="273" t="str">
        <f>IF(AM109="×", 0,IF(P109="未入力あり","",ROUNDDOWN(ROUNDDOWN($H109*$I109,0)*VLOOKUP($G109,【参考】数式用!$A$4:$E$54,4,FALSE),0)))</f>
        <v/>
      </c>
      <c r="S109" s="366" t="str">
        <f>IF(AN109="×", 0,IF(P109="未入力あり","",ROUNDDOWN(ROUNDDOWN($H109*$I109,0)*VLOOKUP($G109,【参考】数式用!$A$4:$E$54,5, FALSE),0)))</f>
        <v/>
      </c>
      <c r="T109" s="369" t="s">
        <v>3907</v>
      </c>
      <c r="U109" s="370"/>
      <c r="V109" s="33"/>
      <c r="W109" s="641"/>
      <c r="X109" s="641"/>
      <c r="Y109" s="641"/>
      <c r="Z109" s="641"/>
      <c r="AA109" s="641"/>
      <c r="AB109" s="641"/>
      <c r="AC109" s="641"/>
      <c r="AD109" s="641"/>
      <c r="AE109" s="641"/>
      <c r="AF109" s="641"/>
      <c r="AG109" s="641"/>
      <c r="AI109" s="373" t="str">
        <f t="shared" si="11"/>
        <v/>
      </c>
      <c r="AJ109" s="372" t="e">
        <f>VLOOKUP('別紙様式2-3（個表）'!$G109,【参考】数式用!$P$4:$Q$54,2, FALSE)</f>
        <v>#N/A</v>
      </c>
      <c r="AK109" s="372" t="e">
        <f>VLOOKUP('別紙様式2-3（個表）'!$G109,【参考】数式用!$P$4:$W$54,8, FALSE)</f>
        <v>#N/A</v>
      </c>
      <c r="AL109" s="372" t="e">
        <f>VLOOKUP('別紙様式2-3（個表）'!$G109,【参考】数式用!$P$4:$AD$54,15, FALSE)</f>
        <v>#N/A</v>
      </c>
      <c r="AM109" s="372" t="str">
        <f t="shared" si="12"/>
        <v/>
      </c>
      <c r="AN109" s="372" t="str">
        <f t="shared" si="13"/>
        <v/>
      </c>
      <c r="AO109" s="372" t="str">
        <f t="shared" si="14"/>
        <v/>
      </c>
      <c r="AP109" s="372" t="str">
        <f>IF(G109="", "", VLOOKUP(G109,【参考】数式用!$A$4:$M$54,13,FALSE))</f>
        <v/>
      </c>
      <c r="AQ109" s="46" t="str">
        <f t="shared" si="15"/>
        <v>―</v>
      </c>
    </row>
    <row r="110" spans="1:43" ht="45" customHeight="1">
      <c r="A110" s="114">
        <f t="shared" si="17"/>
        <v>96</v>
      </c>
      <c r="B110" s="115" t="str">
        <f>IF(基本情報入力シート!B153="","",基本情報入力シート!B153)</f>
        <v/>
      </c>
      <c r="C110" s="116" t="str">
        <f>IF(基本情報入力シート!L153="","",基本情報入力シート!L153)</f>
        <v/>
      </c>
      <c r="D110" s="116" t="str">
        <f>IF(基本情報入力シート!Q153="","",基本情報入力シート!Q153)</f>
        <v>愛知県</v>
      </c>
      <c r="E110" s="116" t="str">
        <f>IF(基本情報入力シート!V153="","",基本情報入力シート!V153)</f>
        <v/>
      </c>
      <c r="F110" s="116" t="str">
        <f>IF(基本情報入力シート!W153="","",基本情報入力シート!W153)</f>
        <v>事業所番号及びサービス名を入力してください。</v>
      </c>
      <c r="G110" s="116" t="str">
        <f>IF(基本情報入力シート!Z153="","",基本情報入力シート!Z153)</f>
        <v/>
      </c>
      <c r="H110" s="223" t="str">
        <f>IF(基本情報入力シート!AD153="","",基本情報入力シート!AD153)</f>
        <v/>
      </c>
      <c r="I110" s="362" t="str">
        <f>IF(基本情報入力シート!AE153="","",基本情報入力シート!AE153)</f>
        <v/>
      </c>
      <c r="J110" s="487"/>
      <c r="K110" s="491"/>
      <c r="L110" s="490"/>
      <c r="M110" s="363" t="str">
        <f>IF(G110="", "", VLOOKUP(AO110,【参考】数式用!$AZ$3:$BA$6, 2, FALSE))</f>
        <v/>
      </c>
      <c r="N110" s="364" t="str">
        <f>IF(G110="","",VLOOKUP(G110,【参考】数式用!$A$4:$L$54,MATCH('別紙様式2-3（個表）'!M110,【参考】数式用!$J$3:$L$3,0)+9,FALSE))</f>
        <v/>
      </c>
      <c r="O110" s="497" t="s">
        <v>2396</v>
      </c>
      <c r="P110" s="365" t="str">
        <f t="shared" si="16"/>
        <v>未入力あり</v>
      </c>
      <c r="Q110" s="273" t="str">
        <f>IFERROR(IF(P110="未入力あり","",ROUNDDOWN(ROUNDDOWN($H110*$I110,0)*VLOOKUP($G110,【参考】数式用!$A$4:$E$54,3, FALSE),0)),"")</f>
        <v/>
      </c>
      <c r="R110" s="273" t="str">
        <f>IF(AM110="×", 0,IF(P110="未入力あり","",ROUNDDOWN(ROUNDDOWN($H110*$I110,0)*VLOOKUP($G110,【参考】数式用!$A$4:$E$54,4,FALSE),0)))</f>
        <v/>
      </c>
      <c r="S110" s="366" t="str">
        <f>IF(AN110="×", 0,IF(P110="未入力あり","",ROUNDDOWN(ROUNDDOWN($H110*$I110,0)*VLOOKUP($G110,【参考】数式用!$A$4:$E$54,5, FALSE),0)))</f>
        <v/>
      </c>
      <c r="T110" s="369" t="s">
        <v>3907</v>
      </c>
      <c r="U110" s="370"/>
      <c r="V110" s="33"/>
      <c r="W110" s="641"/>
      <c r="X110" s="641"/>
      <c r="Y110" s="641"/>
      <c r="Z110" s="641"/>
      <c r="AA110" s="641"/>
      <c r="AB110" s="641"/>
      <c r="AC110" s="641"/>
      <c r="AD110" s="641"/>
      <c r="AE110" s="641"/>
      <c r="AF110" s="641"/>
      <c r="AG110" s="641"/>
      <c r="AI110" s="373" t="str">
        <f t="shared" si="11"/>
        <v/>
      </c>
      <c r="AJ110" s="372" t="e">
        <f>VLOOKUP('別紙様式2-3（個表）'!$G110,【参考】数式用!$P$4:$Q$54,2, FALSE)</f>
        <v>#N/A</v>
      </c>
      <c r="AK110" s="372" t="e">
        <f>VLOOKUP('別紙様式2-3（個表）'!$G110,【参考】数式用!$P$4:$W$54,8, FALSE)</f>
        <v>#N/A</v>
      </c>
      <c r="AL110" s="372" t="e">
        <f>VLOOKUP('別紙様式2-3（個表）'!$G110,【参考】数式用!$P$4:$AD$54,15, FALSE)</f>
        <v>#N/A</v>
      </c>
      <c r="AM110" s="372" t="str">
        <f t="shared" si="12"/>
        <v/>
      </c>
      <c r="AN110" s="372" t="str">
        <f t="shared" si="13"/>
        <v/>
      </c>
      <c r="AO110" s="372" t="str">
        <f t="shared" si="14"/>
        <v/>
      </c>
      <c r="AP110" s="372" t="str">
        <f>IF(G110="", "", VLOOKUP(G110,【参考】数式用!$A$4:$M$54,13,FALSE))</f>
        <v/>
      </c>
      <c r="AQ110" s="46" t="str">
        <f t="shared" si="15"/>
        <v>―</v>
      </c>
    </row>
    <row r="111" spans="1:43" ht="45" customHeight="1">
      <c r="A111" s="114">
        <f t="shared" si="17"/>
        <v>97</v>
      </c>
      <c r="B111" s="115" t="str">
        <f>IF(基本情報入力シート!B154="","",基本情報入力シート!B154)</f>
        <v/>
      </c>
      <c r="C111" s="116" t="str">
        <f>IF(基本情報入力シート!L154="","",基本情報入力シート!L154)</f>
        <v/>
      </c>
      <c r="D111" s="116" t="str">
        <f>IF(基本情報入力シート!Q154="","",基本情報入力シート!Q154)</f>
        <v>愛知県</v>
      </c>
      <c r="E111" s="116" t="str">
        <f>IF(基本情報入力シート!V154="","",基本情報入力シート!V154)</f>
        <v/>
      </c>
      <c r="F111" s="116" t="str">
        <f>IF(基本情報入力シート!W154="","",基本情報入力シート!W154)</f>
        <v>事業所番号及びサービス名を入力してください。</v>
      </c>
      <c r="G111" s="116" t="str">
        <f>IF(基本情報入力シート!Z154="","",基本情報入力シート!Z154)</f>
        <v/>
      </c>
      <c r="H111" s="223" t="str">
        <f>IF(基本情報入力シート!AD154="","",基本情報入力シート!AD154)</f>
        <v/>
      </c>
      <c r="I111" s="362" t="str">
        <f>IF(基本情報入力シート!AE154="","",基本情報入力シート!AE154)</f>
        <v/>
      </c>
      <c r="J111" s="487"/>
      <c r="K111" s="491"/>
      <c r="L111" s="490"/>
      <c r="M111" s="363" t="str">
        <f>IF(G111="", "", VLOOKUP(AO111,【参考】数式用!$AZ$3:$BA$6, 2, FALSE))</f>
        <v/>
      </c>
      <c r="N111" s="364" t="str">
        <f>IF(G111="","",VLOOKUP(G111,【参考】数式用!$A$4:$L$54,MATCH('別紙様式2-3（個表）'!M111,【参考】数式用!$J$3:$L$3,0)+9,FALSE))</f>
        <v/>
      </c>
      <c r="O111" s="497" t="s">
        <v>2396</v>
      </c>
      <c r="P111" s="365" t="str">
        <f t="shared" si="16"/>
        <v>未入力あり</v>
      </c>
      <c r="Q111" s="273" t="str">
        <f>IFERROR(IF(P111="未入力あり","",ROUNDDOWN(ROUNDDOWN($H111*$I111,0)*VLOOKUP($G111,【参考】数式用!$A$4:$E$54,3, FALSE),0)),"")</f>
        <v/>
      </c>
      <c r="R111" s="273" t="str">
        <f>IF(AM111="×", 0,IF(P111="未入力あり","",ROUNDDOWN(ROUNDDOWN($H111*$I111,0)*VLOOKUP($G111,【参考】数式用!$A$4:$E$54,4,FALSE),0)))</f>
        <v/>
      </c>
      <c r="S111" s="366" t="str">
        <f>IF(AN111="×", 0,IF(P111="未入力あり","",ROUNDDOWN(ROUNDDOWN($H111*$I111,0)*VLOOKUP($G111,【参考】数式用!$A$4:$E$54,5, FALSE),0)))</f>
        <v/>
      </c>
      <c r="T111" s="369" t="s">
        <v>3907</v>
      </c>
      <c r="U111" s="370"/>
      <c r="V111" s="33"/>
      <c r="W111" s="641"/>
      <c r="X111" s="641"/>
      <c r="Y111" s="641"/>
      <c r="Z111" s="641"/>
      <c r="AA111" s="641"/>
      <c r="AB111" s="641"/>
      <c r="AC111" s="641"/>
      <c r="AD111" s="641"/>
      <c r="AE111" s="641"/>
      <c r="AF111" s="641"/>
      <c r="AG111" s="641"/>
      <c r="AI111" s="373" t="str">
        <f t="shared" si="11"/>
        <v/>
      </c>
      <c r="AJ111" s="372" t="e">
        <f>VLOOKUP('別紙様式2-3（個表）'!$G111,【参考】数式用!$P$4:$Q$54,2, FALSE)</f>
        <v>#N/A</v>
      </c>
      <c r="AK111" s="372" t="e">
        <f>VLOOKUP('別紙様式2-3（個表）'!$G111,【参考】数式用!$P$4:$W$54,8, FALSE)</f>
        <v>#N/A</v>
      </c>
      <c r="AL111" s="372" t="e">
        <f>VLOOKUP('別紙様式2-3（個表）'!$G111,【参考】数式用!$P$4:$AD$54,15, FALSE)</f>
        <v>#N/A</v>
      </c>
      <c r="AM111" s="372" t="str">
        <f t="shared" si="12"/>
        <v/>
      </c>
      <c r="AN111" s="372" t="str">
        <f t="shared" si="13"/>
        <v/>
      </c>
      <c r="AO111" s="372" t="str">
        <f t="shared" ref="AO111:AO1014" si="18">IF(G111="","", "○"&amp;AM111&amp;AN111)</f>
        <v/>
      </c>
      <c r="AP111" s="372" t="str">
        <f>IF(G111="", "", VLOOKUP(G111,【参考】数式用!$A$4:$M$54,13,FALSE))</f>
        <v/>
      </c>
      <c r="AQ111" s="46" t="str">
        <f t="shared" si="15"/>
        <v>―</v>
      </c>
    </row>
    <row r="112" spans="1:43" ht="45" customHeight="1">
      <c r="A112" s="114">
        <f t="shared" si="17"/>
        <v>98</v>
      </c>
      <c r="B112" s="115" t="str">
        <f>IF(基本情報入力シート!B155="","",基本情報入力シート!B155)</f>
        <v/>
      </c>
      <c r="C112" s="116" t="str">
        <f>IF(基本情報入力シート!L155="","",基本情報入力シート!L155)</f>
        <v/>
      </c>
      <c r="D112" s="116" t="str">
        <f>IF(基本情報入力シート!Q155="","",基本情報入力シート!Q155)</f>
        <v>愛知県</v>
      </c>
      <c r="E112" s="116" t="str">
        <f>IF(基本情報入力シート!V155="","",基本情報入力シート!V155)</f>
        <v/>
      </c>
      <c r="F112" s="116" t="str">
        <f>IF(基本情報入力シート!W155="","",基本情報入力シート!W155)</f>
        <v>事業所番号及びサービス名を入力してください。</v>
      </c>
      <c r="G112" s="116" t="str">
        <f>IF(基本情報入力シート!Z155="","",基本情報入力シート!Z155)</f>
        <v/>
      </c>
      <c r="H112" s="223" t="str">
        <f>IF(基本情報入力シート!AD155="","",基本情報入力シート!AD155)</f>
        <v/>
      </c>
      <c r="I112" s="362" t="str">
        <f>IF(基本情報入力シート!AE155="","",基本情報入力シート!AE155)</f>
        <v/>
      </c>
      <c r="J112" s="487"/>
      <c r="K112" s="491"/>
      <c r="L112" s="490"/>
      <c r="M112" s="363" t="str">
        <f>IF(G112="", "", VLOOKUP(AO112,【参考】数式用!$AZ$3:$BA$6, 2, FALSE))</f>
        <v/>
      </c>
      <c r="N112" s="364" t="str">
        <f>IF(G112="","",VLOOKUP(G112,【参考】数式用!$A$4:$L$54,MATCH('別紙様式2-3（個表）'!M112,【参考】数式用!$J$3:$L$3,0)+9,FALSE))</f>
        <v/>
      </c>
      <c r="O112" s="496" t="s">
        <v>2396</v>
      </c>
      <c r="P112" s="365" t="str">
        <f t="shared" si="16"/>
        <v>未入力あり</v>
      </c>
      <c r="Q112" s="273" t="str">
        <f>IFERROR(IF(P112="未入力あり","",ROUNDDOWN(ROUNDDOWN($H112*$I112,0)*VLOOKUP($G112,【参考】数式用!$A$4:$E$54,3, FALSE),0)),"")</f>
        <v/>
      </c>
      <c r="R112" s="273" t="str">
        <f>IF(AM112="×", 0,IF(P112="未入力あり","",ROUNDDOWN(ROUNDDOWN($H112*$I112,0)*VLOOKUP($G112,【参考】数式用!$A$4:$E$54,4,FALSE),0)))</f>
        <v/>
      </c>
      <c r="S112" s="366" t="str">
        <f>IF(AN112="×", 0,IF(P112="未入力あり","",ROUNDDOWN(ROUNDDOWN($H112*$I112,0)*VLOOKUP($G112,【参考】数式用!$A$4:$E$54,5, FALSE),0)))</f>
        <v/>
      </c>
      <c r="T112" s="369" t="s">
        <v>3907</v>
      </c>
      <c r="U112" s="370"/>
      <c r="V112" s="33"/>
      <c r="W112" s="641"/>
      <c r="X112" s="641"/>
      <c r="Y112" s="641"/>
      <c r="Z112" s="641"/>
      <c r="AA112" s="641"/>
      <c r="AB112" s="641"/>
      <c r="AC112" s="641"/>
      <c r="AD112" s="641"/>
      <c r="AE112" s="641"/>
      <c r="AF112" s="641"/>
      <c r="AG112" s="641"/>
      <c r="AI112" s="373" t="str">
        <f t="shared" si="11"/>
        <v/>
      </c>
      <c r="AJ112" s="372" t="e">
        <f>VLOOKUP('別紙様式2-3（個表）'!$G112,【参考】数式用!$P$4:$Q$54,2, FALSE)</f>
        <v>#N/A</v>
      </c>
      <c r="AK112" s="372" t="e">
        <f>VLOOKUP('別紙様式2-3（個表）'!$G112,【参考】数式用!$P$4:$W$54,8, FALSE)</f>
        <v>#N/A</v>
      </c>
      <c r="AL112" s="372" t="e">
        <f>VLOOKUP('別紙様式2-3（個表）'!$G112,【参考】数式用!$P$4:$AD$54,15, FALSE)</f>
        <v>#N/A</v>
      </c>
      <c r="AM112" s="372" t="str">
        <f t="shared" si="12"/>
        <v/>
      </c>
      <c r="AN112" s="372" t="str">
        <f t="shared" si="13"/>
        <v/>
      </c>
      <c r="AO112" s="372" t="str">
        <f t="shared" si="18"/>
        <v/>
      </c>
      <c r="AP112" s="372" t="str">
        <f>IF(G112="", "", VLOOKUP(G112,【参考】数式用!$A$4:$M$54,13,FALSE))</f>
        <v/>
      </c>
      <c r="AQ112" s="46" t="str">
        <f t="shared" si="15"/>
        <v>―</v>
      </c>
    </row>
    <row r="113" spans="1:43" ht="45" customHeight="1">
      <c r="A113" s="114">
        <f t="shared" si="17"/>
        <v>99</v>
      </c>
      <c r="B113" s="115" t="str">
        <f>IF(基本情報入力シート!B156="","",基本情報入力シート!B156)</f>
        <v/>
      </c>
      <c r="C113" s="116" t="str">
        <f>IF(基本情報入力シート!L156="","",基本情報入力シート!L156)</f>
        <v/>
      </c>
      <c r="D113" s="116" t="str">
        <f>IF(基本情報入力シート!Q156="","",基本情報入力シート!Q156)</f>
        <v>愛知県</v>
      </c>
      <c r="E113" s="116" t="str">
        <f>IF(基本情報入力シート!V156="","",基本情報入力シート!V156)</f>
        <v/>
      </c>
      <c r="F113" s="116" t="str">
        <f>IF(基本情報入力シート!W156="","",基本情報入力シート!W156)</f>
        <v>事業所番号及びサービス名を入力してください。</v>
      </c>
      <c r="G113" s="116" t="str">
        <f>IF(基本情報入力シート!Z156="","",基本情報入力シート!Z156)</f>
        <v/>
      </c>
      <c r="H113" s="223" t="str">
        <f>IF(基本情報入力シート!AD156="","",基本情報入力シート!AD156)</f>
        <v/>
      </c>
      <c r="I113" s="362" t="str">
        <f>IF(基本情報入力シート!AE156="","",基本情報入力シート!AE156)</f>
        <v/>
      </c>
      <c r="J113" s="487"/>
      <c r="K113" s="491"/>
      <c r="L113" s="490"/>
      <c r="M113" s="363" t="str">
        <f>IF(G113="", "", VLOOKUP(AO113,【参考】数式用!$AZ$3:$BA$6, 2, FALSE))</f>
        <v/>
      </c>
      <c r="N113" s="364" t="str">
        <f>IF(G113="","",VLOOKUP(G113,【参考】数式用!$A$4:$L$54,MATCH('別紙様式2-3（個表）'!M113,【参考】数式用!$J$3:$L$3,0)+9,FALSE))</f>
        <v/>
      </c>
      <c r="O113" s="497" t="s">
        <v>2396</v>
      </c>
      <c r="P113" s="365" t="str">
        <f t="shared" si="16"/>
        <v>未入力あり</v>
      </c>
      <c r="Q113" s="273" t="str">
        <f>IFERROR(IF(P113="未入力あり","",ROUNDDOWN(ROUNDDOWN($H113*$I113,0)*VLOOKUP($G113,【参考】数式用!$A$4:$E$54,3, FALSE),0)),"")</f>
        <v/>
      </c>
      <c r="R113" s="273" t="str">
        <f>IF(AM113="×", 0,IF(P113="未入力あり","",ROUNDDOWN(ROUNDDOWN($H113*$I113,0)*VLOOKUP($G113,【参考】数式用!$A$4:$E$54,4,FALSE),0)))</f>
        <v/>
      </c>
      <c r="S113" s="366" t="str">
        <f>IF(AN113="×", 0,IF(P113="未入力あり","",ROUNDDOWN(ROUNDDOWN($H113*$I113,0)*VLOOKUP($G113,【参考】数式用!$A$4:$E$54,5, FALSE),0)))</f>
        <v/>
      </c>
      <c r="T113" s="369" t="s">
        <v>3907</v>
      </c>
      <c r="U113" s="370"/>
      <c r="V113" s="33"/>
      <c r="W113" s="641"/>
      <c r="X113" s="641"/>
      <c r="Y113" s="641"/>
      <c r="Z113" s="641"/>
      <c r="AA113" s="641"/>
      <c r="AB113" s="641"/>
      <c r="AC113" s="641"/>
      <c r="AD113" s="641"/>
      <c r="AE113" s="641"/>
      <c r="AF113" s="641"/>
      <c r="AG113" s="641"/>
      <c r="AI113" s="373" t="str">
        <f t="shared" si="11"/>
        <v/>
      </c>
      <c r="AJ113" s="372" t="e">
        <f>VLOOKUP('別紙様式2-3（個表）'!$G113,【参考】数式用!$P$4:$Q$54,2, FALSE)</f>
        <v>#N/A</v>
      </c>
      <c r="AK113" s="372" t="e">
        <f>VLOOKUP('別紙様式2-3（個表）'!$G113,【参考】数式用!$P$4:$W$54,8, FALSE)</f>
        <v>#N/A</v>
      </c>
      <c r="AL113" s="372" t="e">
        <f>VLOOKUP('別紙様式2-3（個表）'!$G113,【参考】数式用!$P$4:$AD$54,15, FALSE)</f>
        <v>#N/A</v>
      </c>
      <c r="AM113" s="372" t="str">
        <f t="shared" si="12"/>
        <v/>
      </c>
      <c r="AN113" s="372" t="str">
        <f t="shared" si="13"/>
        <v/>
      </c>
      <c r="AO113" s="372" t="str">
        <f t="shared" si="18"/>
        <v/>
      </c>
      <c r="AP113" s="372" t="str">
        <f>IF(G113="", "", VLOOKUP(G113,【参考】数式用!$A$4:$M$54,13,FALSE))</f>
        <v/>
      </c>
      <c r="AQ113" s="46" t="str">
        <f t="shared" si="15"/>
        <v>―</v>
      </c>
    </row>
    <row r="114" spans="1:43" ht="45" customHeight="1">
      <c r="A114" s="114">
        <f t="shared" si="17"/>
        <v>100</v>
      </c>
      <c r="B114" s="115" t="str">
        <f>IF(基本情報入力シート!B157="","",基本情報入力シート!B157)</f>
        <v/>
      </c>
      <c r="C114" s="116" t="str">
        <f>IF(基本情報入力シート!L157="","",基本情報入力シート!L157)</f>
        <v/>
      </c>
      <c r="D114" s="116" t="str">
        <f>IF(基本情報入力シート!Q157="","",基本情報入力シート!Q157)</f>
        <v>愛知県</v>
      </c>
      <c r="E114" s="116" t="str">
        <f>IF(基本情報入力シート!V157="","",基本情報入力シート!V157)</f>
        <v/>
      </c>
      <c r="F114" s="116" t="str">
        <f>IF(基本情報入力シート!W157="","",基本情報入力シート!W157)</f>
        <v>事業所番号及びサービス名を入力してください。</v>
      </c>
      <c r="G114" s="116" t="str">
        <f>IF(基本情報入力シート!Z157="","",基本情報入力シート!Z157)</f>
        <v/>
      </c>
      <c r="H114" s="224" t="str">
        <f>IF(基本情報入力シート!AD157="","",基本情報入力シート!AD157)</f>
        <v/>
      </c>
      <c r="I114" s="362" t="str">
        <f>IF(基本情報入力シート!AE157="","",基本情報入力シート!AE157)</f>
        <v/>
      </c>
      <c r="J114" s="487"/>
      <c r="K114" s="491"/>
      <c r="L114" s="490"/>
      <c r="M114" s="363" t="str">
        <f>IF(G114="", "", VLOOKUP(AO114,【参考】数式用!$AZ$3:$BA$6, 2, FALSE))</f>
        <v/>
      </c>
      <c r="N114" s="364" t="str">
        <f>IF(G114="","",VLOOKUP(G114,【参考】数式用!$A$4:$L$54,MATCH('別紙様式2-3（個表）'!M114,【参考】数式用!$J$3:$L$3,0)+9,FALSE))</f>
        <v/>
      </c>
      <c r="O114" s="497" t="s">
        <v>2396</v>
      </c>
      <c r="P114" s="365" t="str">
        <f t="shared" si="16"/>
        <v>未入力あり</v>
      </c>
      <c r="Q114" s="273" t="str">
        <f>IFERROR(IF(P114="未入力あり","",ROUNDDOWN(ROUNDDOWN($H114*$I114,0)*VLOOKUP($G114,【参考】数式用!$A$4:$E$54,3, FALSE),0)),"")</f>
        <v/>
      </c>
      <c r="R114" s="273" t="str">
        <f>IF(AM114="×", 0,IF(P114="未入力あり","",ROUNDDOWN(ROUNDDOWN($H114*$I114,0)*VLOOKUP($G114,【参考】数式用!$A$4:$E$54,4,FALSE),0)))</f>
        <v/>
      </c>
      <c r="S114" s="366" t="str">
        <f>IF(AN114="×", 0,IF(P114="未入力あり","",ROUNDDOWN(ROUNDDOWN($H114*$I114,0)*VLOOKUP($G114,【参考】数式用!$A$4:$E$54,5, FALSE),0)))</f>
        <v/>
      </c>
      <c r="T114" s="369" t="s">
        <v>3907</v>
      </c>
      <c r="U114" s="370"/>
      <c r="V114" s="33"/>
      <c r="W114" s="641"/>
      <c r="X114" s="641"/>
      <c r="Y114" s="641"/>
      <c r="Z114" s="641"/>
      <c r="AA114" s="641"/>
      <c r="AB114" s="641"/>
      <c r="AC114" s="641"/>
      <c r="AD114" s="641"/>
      <c r="AE114" s="641"/>
      <c r="AF114" s="641"/>
      <c r="AG114" s="641"/>
      <c r="AI114" s="373" t="str">
        <f t="shared" ref="AI114:AI177" si="19">IF(T114="○", F114, "")</f>
        <v/>
      </c>
      <c r="AJ114" s="372" t="e">
        <f>VLOOKUP('別紙様式2-3（個表）'!$G114,【参考】数式用!$P$4:$Q$54,2, FALSE)</f>
        <v>#N/A</v>
      </c>
      <c r="AK114" s="372" t="e">
        <f>VLOOKUP('別紙様式2-3（個表）'!$G114,【参考】数式用!$P$4:$W$54,8, FALSE)</f>
        <v>#N/A</v>
      </c>
      <c r="AL114" s="372" t="e">
        <f>VLOOKUP('別紙様式2-3（個表）'!$G114,【参考】数式用!$P$4:$AD$54,15, FALSE)</f>
        <v>#N/A</v>
      </c>
      <c r="AM114" s="372" t="str">
        <f t="shared" ref="AM114:AM177" si="20">IF(K114="", "", IF(OR(K114="要件を満たさない",K114="―"), "×","○"))</f>
        <v/>
      </c>
      <c r="AN114" s="372" t="str">
        <f t="shared" ref="AN114:AN177" si="21">IF(L114="", "", IF(OR(L114="要件を満たさない",L114="―"), "×","○"))</f>
        <v/>
      </c>
      <c r="AO114" s="372" t="str">
        <f t="shared" ref="AO114:AO177" si="22">IF(G114="","", "○"&amp;AM114&amp;AN114)</f>
        <v/>
      </c>
      <c r="AP114" s="372" t="str">
        <f>IF(G114="", "", VLOOKUP(G114,【参考】数式用!$A$4:$M$54,13,FALSE))</f>
        <v/>
      </c>
      <c r="AQ114" s="46" t="str">
        <f t="shared" ref="AQ114:AQ177" si="23">IF(AND(AM114="×",L114="②の要件を満たしている"),"×","―")</f>
        <v>―</v>
      </c>
    </row>
    <row r="115" spans="1:43" ht="45" customHeight="1">
      <c r="A115" s="114">
        <f t="shared" si="17"/>
        <v>101</v>
      </c>
      <c r="B115" s="115" t="str">
        <f>IF(基本情報入力シート!B158="","",基本情報入力シート!B158)</f>
        <v/>
      </c>
      <c r="C115" s="116" t="str">
        <f>IF(基本情報入力シート!L158="","",基本情報入力シート!L158)</f>
        <v/>
      </c>
      <c r="D115" s="116" t="str">
        <f>IF(基本情報入力シート!Q158="","",基本情報入力シート!Q158)</f>
        <v>愛知県</v>
      </c>
      <c r="E115" s="116" t="str">
        <f>IF(基本情報入力シート!V158="","",基本情報入力シート!V158)</f>
        <v/>
      </c>
      <c r="F115" s="116" t="str">
        <f>IF(基本情報入力シート!W158="","",基本情報入力シート!W158)</f>
        <v>事業所番号及びサービス名を入力してください。</v>
      </c>
      <c r="G115" s="116" t="str">
        <f>IF(基本情報入力シート!Z158="","",基本情報入力シート!Z158)</f>
        <v/>
      </c>
      <c r="H115" s="224" t="str">
        <f>IF(基本情報入力シート!AD158="","",基本情報入力シート!AD158)</f>
        <v/>
      </c>
      <c r="I115" s="362" t="str">
        <f>IF(基本情報入力シート!AE158="","",基本情報入力シート!AE158)</f>
        <v/>
      </c>
      <c r="J115" s="487"/>
      <c r="K115" s="491"/>
      <c r="L115" s="490"/>
      <c r="M115" s="363" t="str">
        <f>IF(G115="", "", VLOOKUP(AO115,【参考】数式用!$AZ$3:$BA$6, 2, FALSE))</f>
        <v/>
      </c>
      <c r="N115" s="364" t="str">
        <f>IF(G115="","",VLOOKUP(G115,【参考】数式用!$A$4:$L$54,MATCH('別紙様式2-3（個表）'!M115,【参考】数式用!$J$3:$L$3,0)+9,FALSE))</f>
        <v/>
      </c>
      <c r="O115" s="497" t="s">
        <v>2396</v>
      </c>
      <c r="P115" s="365" t="str">
        <f t="shared" si="16"/>
        <v>未入力あり</v>
      </c>
      <c r="Q115" s="273" t="str">
        <f>IFERROR(IF(P115="未入力あり","",ROUNDDOWN(ROUNDDOWN($H115*$I115,0)*VLOOKUP($G115,【参考】数式用!$A$4:$E$54,3, FALSE),0)),"")</f>
        <v/>
      </c>
      <c r="R115" s="273" t="str">
        <f>IF(AM115="×", 0,IF(P115="未入力あり","",ROUNDDOWN(ROUNDDOWN($H115*$I115,0)*VLOOKUP($G115,【参考】数式用!$A$4:$E$54,4,FALSE),0)))</f>
        <v/>
      </c>
      <c r="S115" s="366" t="str">
        <f>IF(AN115="×", 0,IF(P115="未入力あり","",ROUNDDOWN(ROUNDDOWN($H115*$I115,0)*VLOOKUP($G115,【参考】数式用!$A$4:$E$54,5, FALSE),0)))</f>
        <v/>
      </c>
      <c r="T115" s="369" t="s">
        <v>3907</v>
      </c>
      <c r="U115" s="370"/>
      <c r="V115" s="33"/>
      <c r="W115" s="641"/>
      <c r="X115" s="641"/>
      <c r="Y115" s="641"/>
      <c r="Z115" s="641"/>
      <c r="AA115" s="641"/>
      <c r="AB115" s="641"/>
      <c r="AC115" s="641"/>
      <c r="AD115" s="641"/>
      <c r="AE115" s="641"/>
      <c r="AF115" s="641"/>
      <c r="AG115" s="641"/>
      <c r="AI115" s="373" t="str">
        <f t="shared" si="19"/>
        <v/>
      </c>
      <c r="AJ115" s="372" t="e">
        <f>VLOOKUP('別紙様式2-3（個表）'!$G115,【参考】数式用!$P$4:$Q$54,2, FALSE)</f>
        <v>#N/A</v>
      </c>
      <c r="AK115" s="372" t="e">
        <f>VLOOKUP('別紙様式2-3（個表）'!$G115,【参考】数式用!$P$4:$W$54,8, FALSE)</f>
        <v>#N/A</v>
      </c>
      <c r="AL115" s="372" t="e">
        <f>VLOOKUP('別紙様式2-3（個表）'!$G115,【参考】数式用!$P$4:$AD$54,15, FALSE)</f>
        <v>#N/A</v>
      </c>
      <c r="AM115" s="372" t="str">
        <f t="shared" si="20"/>
        <v/>
      </c>
      <c r="AN115" s="372" t="str">
        <f t="shared" si="21"/>
        <v/>
      </c>
      <c r="AO115" s="372" t="str">
        <f t="shared" si="22"/>
        <v/>
      </c>
      <c r="AP115" s="372" t="str">
        <f>IF(G115="", "", VLOOKUP(G115,【参考】数式用!$A$4:$M$54,13,FALSE))</f>
        <v/>
      </c>
      <c r="AQ115" s="46" t="str">
        <f t="shared" si="23"/>
        <v>―</v>
      </c>
    </row>
    <row r="116" spans="1:43" ht="45" customHeight="1">
      <c r="A116" s="114">
        <f t="shared" si="17"/>
        <v>102</v>
      </c>
      <c r="B116" s="115" t="str">
        <f>IF(基本情報入力シート!B159="","",基本情報入力シート!B159)</f>
        <v/>
      </c>
      <c r="C116" s="116" t="str">
        <f>IF(基本情報入力シート!L159="","",基本情報入力シート!L159)</f>
        <v/>
      </c>
      <c r="D116" s="116" t="str">
        <f>IF(基本情報入力シート!Q159="","",基本情報入力シート!Q159)</f>
        <v>愛知県</v>
      </c>
      <c r="E116" s="116" t="str">
        <f>IF(基本情報入力シート!V159="","",基本情報入力シート!V159)</f>
        <v/>
      </c>
      <c r="F116" s="116" t="str">
        <f>IF(基本情報入力シート!W159="","",基本情報入力シート!W159)</f>
        <v>事業所番号及びサービス名を入力してください。</v>
      </c>
      <c r="G116" s="116" t="str">
        <f>IF(基本情報入力シート!Z159="","",基本情報入力シート!Z159)</f>
        <v/>
      </c>
      <c r="H116" s="224" t="str">
        <f>IF(基本情報入力シート!AD159="","",基本情報入力シート!AD159)</f>
        <v/>
      </c>
      <c r="I116" s="362" t="str">
        <f>IF(基本情報入力シート!AE159="","",基本情報入力シート!AE159)</f>
        <v/>
      </c>
      <c r="J116" s="487"/>
      <c r="K116" s="491"/>
      <c r="L116" s="490"/>
      <c r="M116" s="363" t="str">
        <f>IF(G116="", "", VLOOKUP(AO116,【参考】数式用!$AZ$3:$BA$6, 2, FALSE))</f>
        <v/>
      </c>
      <c r="N116" s="364" t="str">
        <f>IF(G116="","",VLOOKUP(G116,【参考】数式用!$A$4:$L$54,MATCH('別紙様式2-3（個表）'!M116,【参考】数式用!$J$3:$L$3,0)+9,FALSE))</f>
        <v/>
      </c>
      <c r="O116" s="497" t="s">
        <v>2396</v>
      </c>
      <c r="P116" s="365" t="str">
        <f t="shared" si="16"/>
        <v>未入力あり</v>
      </c>
      <c r="Q116" s="273" t="str">
        <f>IFERROR(IF(P116="未入力あり","",ROUNDDOWN(ROUNDDOWN($H116*$I116,0)*VLOOKUP($G116,【参考】数式用!$A$4:$E$54,3, FALSE),0)),"")</f>
        <v/>
      </c>
      <c r="R116" s="273" t="str">
        <f>IF(AM116="×", 0,IF(P116="未入力あり","",ROUNDDOWN(ROUNDDOWN($H116*$I116,0)*VLOOKUP($G116,【参考】数式用!$A$4:$E$54,4,FALSE),0)))</f>
        <v/>
      </c>
      <c r="S116" s="366" t="str">
        <f>IF(AN116="×", 0,IF(P116="未入力あり","",ROUNDDOWN(ROUNDDOWN($H116*$I116,0)*VLOOKUP($G116,【参考】数式用!$A$4:$E$54,5, FALSE),0)))</f>
        <v/>
      </c>
      <c r="T116" s="369" t="s">
        <v>3907</v>
      </c>
      <c r="U116" s="370"/>
      <c r="V116" s="33"/>
      <c r="W116" s="641"/>
      <c r="X116" s="641"/>
      <c r="Y116" s="641"/>
      <c r="Z116" s="641"/>
      <c r="AA116" s="641"/>
      <c r="AB116" s="641"/>
      <c r="AC116" s="641"/>
      <c r="AD116" s="641"/>
      <c r="AE116" s="641"/>
      <c r="AF116" s="641"/>
      <c r="AG116" s="641"/>
      <c r="AI116" s="373" t="str">
        <f t="shared" si="19"/>
        <v/>
      </c>
      <c r="AJ116" s="372" t="e">
        <f>VLOOKUP('別紙様式2-3（個表）'!$G116,【参考】数式用!$P$4:$Q$54,2, FALSE)</f>
        <v>#N/A</v>
      </c>
      <c r="AK116" s="372" t="e">
        <f>VLOOKUP('別紙様式2-3（個表）'!$G116,【参考】数式用!$P$4:$W$54,8, FALSE)</f>
        <v>#N/A</v>
      </c>
      <c r="AL116" s="372" t="e">
        <f>VLOOKUP('別紙様式2-3（個表）'!$G116,【参考】数式用!$P$4:$AD$54,15, FALSE)</f>
        <v>#N/A</v>
      </c>
      <c r="AM116" s="372" t="str">
        <f t="shared" si="20"/>
        <v/>
      </c>
      <c r="AN116" s="372" t="str">
        <f t="shared" si="21"/>
        <v/>
      </c>
      <c r="AO116" s="372" t="str">
        <f t="shared" si="22"/>
        <v/>
      </c>
      <c r="AP116" s="372" t="str">
        <f>IF(G116="", "", VLOOKUP(G116,【参考】数式用!$A$4:$M$54,13,FALSE))</f>
        <v/>
      </c>
      <c r="AQ116" s="46" t="str">
        <f t="shared" si="23"/>
        <v>―</v>
      </c>
    </row>
    <row r="117" spans="1:43" ht="45" customHeight="1">
      <c r="A117" s="114">
        <f t="shared" si="17"/>
        <v>103</v>
      </c>
      <c r="B117" s="115" t="str">
        <f>IF(基本情報入力シート!B160="","",基本情報入力シート!B160)</f>
        <v/>
      </c>
      <c r="C117" s="116" t="str">
        <f>IF(基本情報入力シート!L160="","",基本情報入力シート!L160)</f>
        <v/>
      </c>
      <c r="D117" s="116" t="str">
        <f>IF(基本情報入力シート!Q160="","",基本情報入力シート!Q160)</f>
        <v>愛知県</v>
      </c>
      <c r="E117" s="116" t="str">
        <f>IF(基本情報入力シート!V160="","",基本情報入力シート!V160)</f>
        <v/>
      </c>
      <c r="F117" s="116" t="str">
        <f>IF(基本情報入力シート!W160="","",基本情報入力シート!W160)</f>
        <v>事業所番号及びサービス名を入力してください。</v>
      </c>
      <c r="G117" s="116" t="str">
        <f>IF(基本情報入力シート!Z160="","",基本情報入力シート!Z160)</f>
        <v/>
      </c>
      <c r="H117" s="224" t="str">
        <f>IF(基本情報入力シート!AD160="","",基本情報入力シート!AD160)</f>
        <v/>
      </c>
      <c r="I117" s="362" t="str">
        <f>IF(基本情報入力シート!AE160="","",基本情報入力シート!AE160)</f>
        <v/>
      </c>
      <c r="J117" s="487"/>
      <c r="K117" s="491"/>
      <c r="L117" s="490"/>
      <c r="M117" s="363" t="str">
        <f>IF(G117="", "", VLOOKUP(AO117,【参考】数式用!$AZ$3:$BA$6, 2, FALSE))</f>
        <v/>
      </c>
      <c r="N117" s="364" t="str">
        <f>IF(G117="","",VLOOKUP(G117,【参考】数式用!$A$4:$L$54,MATCH('別紙様式2-3（個表）'!M117,【参考】数式用!$J$3:$L$3,0)+9,FALSE))</f>
        <v/>
      </c>
      <c r="O117" s="497" t="s">
        <v>2396</v>
      </c>
      <c r="P117" s="365" t="str">
        <f t="shared" si="16"/>
        <v>未入力あり</v>
      </c>
      <c r="Q117" s="273" t="str">
        <f>IFERROR(IF(P117="未入力あり","",ROUNDDOWN(ROUNDDOWN($H117*$I117,0)*VLOOKUP($G117,【参考】数式用!$A$4:$E$54,3, FALSE),0)),"")</f>
        <v/>
      </c>
      <c r="R117" s="273" t="str">
        <f>IF(AM117="×", 0,IF(P117="未入力あり","",ROUNDDOWN(ROUNDDOWN($H117*$I117,0)*VLOOKUP($G117,【参考】数式用!$A$4:$E$54,4,FALSE),0)))</f>
        <v/>
      </c>
      <c r="S117" s="366" t="str">
        <f>IF(AN117="×", 0,IF(P117="未入力あり","",ROUNDDOWN(ROUNDDOWN($H117*$I117,0)*VLOOKUP($G117,【参考】数式用!$A$4:$E$54,5, FALSE),0)))</f>
        <v/>
      </c>
      <c r="T117" s="369" t="s">
        <v>3907</v>
      </c>
      <c r="U117" s="370"/>
      <c r="V117" s="33"/>
      <c r="W117" s="641"/>
      <c r="X117" s="641"/>
      <c r="Y117" s="641"/>
      <c r="Z117" s="641"/>
      <c r="AA117" s="641"/>
      <c r="AB117" s="641"/>
      <c r="AC117" s="641"/>
      <c r="AD117" s="641"/>
      <c r="AE117" s="641"/>
      <c r="AF117" s="641"/>
      <c r="AG117" s="641"/>
      <c r="AI117" s="373" t="str">
        <f t="shared" si="19"/>
        <v/>
      </c>
      <c r="AJ117" s="372" t="e">
        <f>VLOOKUP('別紙様式2-3（個表）'!$G117,【参考】数式用!$P$4:$Q$54,2, FALSE)</f>
        <v>#N/A</v>
      </c>
      <c r="AK117" s="372" t="e">
        <f>VLOOKUP('別紙様式2-3（個表）'!$G117,【参考】数式用!$P$4:$W$54,8, FALSE)</f>
        <v>#N/A</v>
      </c>
      <c r="AL117" s="372" t="e">
        <f>VLOOKUP('別紙様式2-3（個表）'!$G117,【参考】数式用!$P$4:$AD$54,15, FALSE)</f>
        <v>#N/A</v>
      </c>
      <c r="AM117" s="372" t="str">
        <f t="shared" si="20"/>
        <v/>
      </c>
      <c r="AN117" s="372" t="str">
        <f t="shared" si="21"/>
        <v/>
      </c>
      <c r="AO117" s="372" t="str">
        <f t="shared" si="22"/>
        <v/>
      </c>
      <c r="AP117" s="372" t="str">
        <f>IF(G117="", "", VLOOKUP(G117,【参考】数式用!$A$4:$M$54,13,FALSE))</f>
        <v/>
      </c>
      <c r="AQ117" s="46" t="str">
        <f t="shared" si="23"/>
        <v>―</v>
      </c>
    </row>
    <row r="118" spans="1:43" ht="45" customHeight="1">
      <c r="A118" s="114">
        <f t="shared" si="17"/>
        <v>104</v>
      </c>
      <c r="B118" s="115" t="str">
        <f>IF(基本情報入力シート!B161="","",基本情報入力シート!B161)</f>
        <v/>
      </c>
      <c r="C118" s="116" t="str">
        <f>IF(基本情報入力シート!L161="","",基本情報入力シート!L161)</f>
        <v/>
      </c>
      <c r="D118" s="116" t="str">
        <f>IF(基本情報入力シート!Q161="","",基本情報入力シート!Q161)</f>
        <v>愛知県</v>
      </c>
      <c r="E118" s="116" t="str">
        <f>IF(基本情報入力シート!V161="","",基本情報入力シート!V161)</f>
        <v/>
      </c>
      <c r="F118" s="116" t="str">
        <f>IF(基本情報入力シート!W161="","",基本情報入力シート!W161)</f>
        <v>事業所番号及びサービス名を入力してください。</v>
      </c>
      <c r="G118" s="116" t="str">
        <f>IF(基本情報入力シート!Z161="","",基本情報入力シート!Z161)</f>
        <v/>
      </c>
      <c r="H118" s="224" t="str">
        <f>IF(基本情報入力シート!AD161="","",基本情報入力シート!AD161)</f>
        <v/>
      </c>
      <c r="I118" s="362" t="str">
        <f>IF(基本情報入力シート!AE161="","",基本情報入力シート!AE161)</f>
        <v/>
      </c>
      <c r="J118" s="487"/>
      <c r="K118" s="491"/>
      <c r="L118" s="490"/>
      <c r="M118" s="363" t="str">
        <f>IF(G118="", "", VLOOKUP(AO118,【参考】数式用!$AZ$3:$BA$6, 2, FALSE))</f>
        <v/>
      </c>
      <c r="N118" s="364" t="str">
        <f>IF(G118="","",VLOOKUP(G118,【参考】数式用!$A$4:$L$54,MATCH('別紙様式2-3（個表）'!M118,【参考】数式用!$J$3:$L$3,0)+9,FALSE))</f>
        <v/>
      </c>
      <c r="O118" s="497" t="s">
        <v>2396</v>
      </c>
      <c r="P118" s="365" t="str">
        <f t="shared" si="16"/>
        <v>未入力あり</v>
      </c>
      <c r="Q118" s="273" t="str">
        <f>IFERROR(IF(P118="未入力あり","",ROUNDDOWN(ROUNDDOWN($H118*$I118,0)*VLOOKUP($G118,【参考】数式用!$A$4:$E$54,3, FALSE),0)),"")</f>
        <v/>
      </c>
      <c r="R118" s="273" t="str">
        <f>IF(AM118="×", 0,IF(P118="未入力あり","",ROUNDDOWN(ROUNDDOWN($H118*$I118,0)*VLOOKUP($G118,【参考】数式用!$A$4:$E$54,4,FALSE),0)))</f>
        <v/>
      </c>
      <c r="S118" s="366" t="str">
        <f>IF(AN118="×", 0,IF(P118="未入力あり","",ROUNDDOWN(ROUNDDOWN($H118*$I118,0)*VLOOKUP($G118,【参考】数式用!$A$4:$E$54,5, FALSE),0)))</f>
        <v/>
      </c>
      <c r="T118" s="369" t="s">
        <v>3907</v>
      </c>
      <c r="U118" s="370"/>
      <c r="V118" s="33"/>
      <c r="W118" s="641"/>
      <c r="X118" s="641"/>
      <c r="Y118" s="641"/>
      <c r="Z118" s="641"/>
      <c r="AA118" s="641"/>
      <c r="AB118" s="641"/>
      <c r="AC118" s="641"/>
      <c r="AD118" s="641"/>
      <c r="AE118" s="641"/>
      <c r="AF118" s="641"/>
      <c r="AG118" s="641"/>
      <c r="AI118" s="373" t="str">
        <f t="shared" si="19"/>
        <v/>
      </c>
      <c r="AJ118" s="372" t="e">
        <f>VLOOKUP('別紙様式2-3（個表）'!$G118,【参考】数式用!$P$4:$Q$54,2, FALSE)</f>
        <v>#N/A</v>
      </c>
      <c r="AK118" s="372" t="e">
        <f>VLOOKUP('別紙様式2-3（個表）'!$G118,【参考】数式用!$P$4:$W$54,8, FALSE)</f>
        <v>#N/A</v>
      </c>
      <c r="AL118" s="372" t="e">
        <f>VLOOKUP('別紙様式2-3（個表）'!$G118,【参考】数式用!$P$4:$AD$54,15, FALSE)</f>
        <v>#N/A</v>
      </c>
      <c r="AM118" s="372" t="str">
        <f t="shared" si="20"/>
        <v/>
      </c>
      <c r="AN118" s="372" t="str">
        <f t="shared" si="21"/>
        <v/>
      </c>
      <c r="AO118" s="372" t="str">
        <f t="shared" si="22"/>
        <v/>
      </c>
      <c r="AP118" s="372" t="str">
        <f>IF(G118="", "", VLOOKUP(G118,【参考】数式用!$A$4:$M$54,13,FALSE))</f>
        <v/>
      </c>
      <c r="AQ118" s="46" t="str">
        <f t="shared" si="23"/>
        <v>―</v>
      </c>
    </row>
    <row r="119" spans="1:43" ht="45" customHeight="1">
      <c r="A119" s="114">
        <f t="shared" si="17"/>
        <v>105</v>
      </c>
      <c r="B119" s="115" t="str">
        <f>IF(基本情報入力シート!B162="","",基本情報入力シート!B162)</f>
        <v/>
      </c>
      <c r="C119" s="116" t="str">
        <f>IF(基本情報入力シート!L162="","",基本情報入力シート!L162)</f>
        <v/>
      </c>
      <c r="D119" s="116" t="str">
        <f>IF(基本情報入力シート!Q162="","",基本情報入力シート!Q162)</f>
        <v>愛知県</v>
      </c>
      <c r="E119" s="116" t="str">
        <f>IF(基本情報入力シート!V162="","",基本情報入力シート!V162)</f>
        <v/>
      </c>
      <c r="F119" s="116" t="str">
        <f>IF(基本情報入力シート!W162="","",基本情報入力シート!W162)</f>
        <v>事業所番号及びサービス名を入力してください。</v>
      </c>
      <c r="G119" s="116" t="str">
        <f>IF(基本情報入力シート!Z162="","",基本情報入力シート!Z162)</f>
        <v/>
      </c>
      <c r="H119" s="224" t="str">
        <f>IF(基本情報入力シート!AD162="","",基本情報入力シート!AD162)</f>
        <v/>
      </c>
      <c r="I119" s="362" t="str">
        <f>IF(基本情報入力シート!AE162="","",基本情報入力シート!AE162)</f>
        <v/>
      </c>
      <c r="J119" s="487"/>
      <c r="K119" s="491"/>
      <c r="L119" s="490"/>
      <c r="M119" s="363" t="str">
        <f>IF(G119="", "", VLOOKUP(AO119,【参考】数式用!$AZ$3:$BA$6, 2, FALSE))</f>
        <v/>
      </c>
      <c r="N119" s="364" t="str">
        <f>IF(G119="","",VLOOKUP(G119,【参考】数式用!$A$4:$L$54,MATCH('別紙様式2-3（個表）'!M119,【参考】数式用!$J$3:$L$3,0)+9,FALSE))</f>
        <v/>
      </c>
      <c r="O119" s="497" t="s">
        <v>2396</v>
      </c>
      <c r="P119" s="365" t="str">
        <f t="shared" si="16"/>
        <v>未入力あり</v>
      </c>
      <c r="Q119" s="273" t="str">
        <f>IFERROR(IF(P119="未入力あり","",ROUNDDOWN(ROUNDDOWN($H119*$I119,0)*VLOOKUP($G119,【参考】数式用!$A$4:$E$54,3, FALSE),0)),"")</f>
        <v/>
      </c>
      <c r="R119" s="273" t="str">
        <f>IF(AM119="×", 0,IF(P119="未入力あり","",ROUNDDOWN(ROUNDDOWN($H119*$I119,0)*VLOOKUP($G119,【参考】数式用!$A$4:$E$54,4,FALSE),0)))</f>
        <v/>
      </c>
      <c r="S119" s="366" t="str">
        <f>IF(AN119="×", 0,IF(P119="未入力あり","",ROUNDDOWN(ROUNDDOWN($H119*$I119,0)*VLOOKUP($G119,【参考】数式用!$A$4:$E$54,5, FALSE),0)))</f>
        <v/>
      </c>
      <c r="T119" s="369" t="s">
        <v>3907</v>
      </c>
      <c r="U119" s="370"/>
      <c r="V119" s="33"/>
      <c r="W119" s="641"/>
      <c r="X119" s="641"/>
      <c r="Y119" s="641"/>
      <c r="Z119" s="641"/>
      <c r="AA119" s="641"/>
      <c r="AB119" s="641"/>
      <c r="AC119" s="641"/>
      <c r="AD119" s="641"/>
      <c r="AE119" s="641"/>
      <c r="AF119" s="641"/>
      <c r="AG119" s="641"/>
      <c r="AI119" s="373" t="str">
        <f t="shared" si="19"/>
        <v/>
      </c>
      <c r="AJ119" s="372" t="e">
        <f>VLOOKUP('別紙様式2-3（個表）'!$G119,【参考】数式用!$P$4:$Q$54,2, FALSE)</f>
        <v>#N/A</v>
      </c>
      <c r="AK119" s="372" t="e">
        <f>VLOOKUP('別紙様式2-3（個表）'!$G119,【参考】数式用!$P$4:$W$54,8, FALSE)</f>
        <v>#N/A</v>
      </c>
      <c r="AL119" s="372" t="e">
        <f>VLOOKUP('別紙様式2-3（個表）'!$G119,【参考】数式用!$P$4:$AD$54,15, FALSE)</f>
        <v>#N/A</v>
      </c>
      <c r="AM119" s="372" t="str">
        <f t="shared" si="20"/>
        <v/>
      </c>
      <c r="AN119" s="372" t="str">
        <f t="shared" si="21"/>
        <v/>
      </c>
      <c r="AO119" s="372" t="str">
        <f t="shared" si="22"/>
        <v/>
      </c>
      <c r="AP119" s="372" t="str">
        <f>IF(G119="", "", VLOOKUP(G119,【参考】数式用!$A$4:$M$54,13,FALSE))</f>
        <v/>
      </c>
      <c r="AQ119" s="46" t="str">
        <f t="shared" si="23"/>
        <v>―</v>
      </c>
    </row>
    <row r="120" spans="1:43" ht="45" customHeight="1">
      <c r="A120" s="114">
        <f t="shared" si="17"/>
        <v>106</v>
      </c>
      <c r="B120" s="115" t="str">
        <f>IF(基本情報入力シート!B163="","",基本情報入力シート!B163)</f>
        <v/>
      </c>
      <c r="C120" s="116" t="str">
        <f>IF(基本情報入力シート!L163="","",基本情報入力シート!L163)</f>
        <v/>
      </c>
      <c r="D120" s="116" t="str">
        <f>IF(基本情報入力シート!Q163="","",基本情報入力シート!Q163)</f>
        <v>愛知県</v>
      </c>
      <c r="E120" s="116" t="str">
        <f>IF(基本情報入力シート!V163="","",基本情報入力シート!V163)</f>
        <v/>
      </c>
      <c r="F120" s="116" t="str">
        <f>IF(基本情報入力シート!W163="","",基本情報入力シート!W163)</f>
        <v>事業所番号及びサービス名を入力してください。</v>
      </c>
      <c r="G120" s="116" t="str">
        <f>IF(基本情報入力シート!Z163="","",基本情報入力シート!Z163)</f>
        <v/>
      </c>
      <c r="H120" s="224" t="str">
        <f>IF(基本情報入力シート!AD163="","",基本情報入力シート!AD163)</f>
        <v/>
      </c>
      <c r="I120" s="362" t="str">
        <f>IF(基本情報入力シート!AE163="","",基本情報入力シート!AE163)</f>
        <v/>
      </c>
      <c r="J120" s="487"/>
      <c r="K120" s="491"/>
      <c r="L120" s="490"/>
      <c r="M120" s="363" t="str">
        <f>IF(G120="", "", VLOOKUP(AO120,【参考】数式用!$AZ$3:$BA$6, 2, FALSE))</f>
        <v/>
      </c>
      <c r="N120" s="364" t="str">
        <f>IF(G120="","",VLOOKUP(G120,【参考】数式用!$A$4:$L$54,MATCH('別紙様式2-3（個表）'!M120,【参考】数式用!$J$3:$L$3,0)+9,FALSE))</f>
        <v/>
      </c>
      <c r="O120" s="497" t="s">
        <v>2396</v>
      </c>
      <c r="P120" s="365" t="str">
        <f t="shared" si="16"/>
        <v>未入力あり</v>
      </c>
      <c r="Q120" s="273" t="str">
        <f>IFERROR(IF(P120="未入力あり","",ROUNDDOWN(ROUNDDOWN($H120*$I120,0)*VLOOKUP($G120,【参考】数式用!$A$4:$E$54,3, FALSE),0)),"")</f>
        <v/>
      </c>
      <c r="R120" s="273" t="str">
        <f>IF(AM120="×", 0,IF(P120="未入力あり","",ROUNDDOWN(ROUNDDOWN($H120*$I120,0)*VLOOKUP($G120,【参考】数式用!$A$4:$E$54,4,FALSE),0)))</f>
        <v/>
      </c>
      <c r="S120" s="366" t="str">
        <f>IF(AN120="×", 0,IF(P120="未入力あり","",ROUNDDOWN(ROUNDDOWN($H120*$I120,0)*VLOOKUP($G120,【参考】数式用!$A$4:$E$54,5, FALSE),0)))</f>
        <v/>
      </c>
      <c r="T120" s="369" t="s">
        <v>3907</v>
      </c>
      <c r="U120" s="370"/>
      <c r="V120" s="33"/>
      <c r="W120" s="641"/>
      <c r="X120" s="641"/>
      <c r="Y120" s="641"/>
      <c r="Z120" s="641"/>
      <c r="AA120" s="641"/>
      <c r="AB120" s="641"/>
      <c r="AC120" s="641"/>
      <c r="AD120" s="641"/>
      <c r="AE120" s="641"/>
      <c r="AF120" s="641"/>
      <c r="AG120" s="641"/>
      <c r="AI120" s="373" t="str">
        <f t="shared" si="19"/>
        <v/>
      </c>
      <c r="AJ120" s="372" t="e">
        <f>VLOOKUP('別紙様式2-3（個表）'!$G120,【参考】数式用!$P$4:$Q$54,2, FALSE)</f>
        <v>#N/A</v>
      </c>
      <c r="AK120" s="372" t="e">
        <f>VLOOKUP('別紙様式2-3（個表）'!$G120,【参考】数式用!$P$4:$W$54,8, FALSE)</f>
        <v>#N/A</v>
      </c>
      <c r="AL120" s="372" t="e">
        <f>VLOOKUP('別紙様式2-3（個表）'!$G120,【参考】数式用!$P$4:$AD$54,15, FALSE)</f>
        <v>#N/A</v>
      </c>
      <c r="AM120" s="372" t="str">
        <f t="shared" si="20"/>
        <v/>
      </c>
      <c r="AN120" s="372" t="str">
        <f t="shared" si="21"/>
        <v/>
      </c>
      <c r="AO120" s="372" t="str">
        <f t="shared" si="22"/>
        <v/>
      </c>
      <c r="AP120" s="372" t="str">
        <f>IF(G120="", "", VLOOKUP(G120,【参考】数式用!$A$4:$M$54,13,FALSE))</f>
        <v/>
      </c>
      <c r="AQ120" s="46" t="str">
        <f t="shared" si="23"/>
        <v>―</v>
      </c>
    </row>
    <row r="121" spans="1:43" ht="45" customHeight="1">
      <c r="A121" s="114">
        <f t="shared" si="17"/>
        <v>107</v>
      </c>
      <c r="B121" s="115" t="str">
        <f>IF(基本情報入力シート!B164="","",基本情報入力シート!B164)</f>
        <v/>
      </c>
      <c r="C121" s="116" t="str">
        <f>IF(基本情報入力シート!L164="","",基本情報入力シート!L164)</f>
        <v/>
      </c>
      <c r="D121" s="116" t="str">
        <f>IF(基本情報入力シート!Q164="","",基本情報入力シート!Q164)</f>
        <v>愛知県</v>
      </c>
      <c r="E121" s="116" t="str">
        <f>IF(基本情報入力シート!V164="","",基本情報入力シート!V164)</f>
        <v/>
      </c>
      <c r="F121" s="116" t="str">
        <f>IF(基本情報入力シート!W164="","",基本情報入力シート!W164)</f>
        <v>事業所番号及びサービス名を入力してください。</v>
      </c>
      <c r="G121" s="116" t="str">
        <f>IF(基本情報入力シート!Z164="","",基本情報入力シート!Z164)</f>
        <v/>
      </c>
      <c r="H121" s="224" t="str">
        <f>IF(基本情報入力シート!AD164="","",基本情報入力シート!AD164)</f>
        <v/>
      </c>
      <c r="I121" s="362" t="str">
        <f>IF(基本情報入力シート!AE164="","",基本情報入力シート!AE164)</f>
        <v/>
      </c>
      <c r="J121" s="487"/>
      <c r="K121" s="491"/>
      <c r="L121" s="490"/>
      <c r="M121" s="363" t="str">
        <f>IF(G121="", "", VLOOKUP(AO121,【参考】数式用!$AZ$3:$BA$6, 2, FALSE))</f>
        <v/>
      </c>
      <c r="N121" s="364" t="str">
        <f>IF(G121="","",VLOOKUP(G121,【参考】数式用!$A$4:$L$54,MATCH('別紙様式2-3（個表）'!M121,【参考】数式用!$J$3:$L$3,0)+9,FALSE))</f>
        <v/>
      </c>
      <c r="O121" s="497" t="s">
        <v>2396</v>
      </c>
      <c r="P121" s="365" t="str">
        <f t="shared" si="16"/>
        <v>未入力あり</v>
      </c>
      <c r="Q121" s="273" t="str">
        <f>IFERROR(IF(P121="未入力あり","",ROUNDDOWN(ROUNDDOWN($H121*$I121,0)*VLOOKUP($G121,【参考】数式用!$A$4:$E$54,3, FALSE),0)),"")</f>
        <v/>
      </c>
      <c r="R121" s="273" t="str">
        <f>IF(AM121="×", 0,IF(P121="未入力あり","",ROUNDDOWN(ROUNDDOWN($H121*$I121,0)*VLOOKUP($G121,【参考】数式用!$A$4:$E$54,4,FALSE),0)))</f>
        <v/>
      </c>
      <c r="S121" s="366" t="str">
        <f>IF(AN121="×", 0,IF(P121="未入力あり","",ROUNDDOWN(ROUNDDOWN($H121*$I121,0)*VLOOKUP($G121,【参考】数式用!$A$4:$E$54,5, FALSE),0)))</f>
        <v/>
      </c>
      <c r="T121" s="369" t="s">
        <v>3907</v>
      </c>
      <c r="U121" s="370"/>
      <c r="V121" s="33"/>
      <c r="W121" s="641"/>
      <c r="X121" s="641"/>
      <c r="Y121" s="641"/>
      <c r="Z121" s="641"/>
      <c r="AA121" s="641"/>
      <c r="AB121" s="641"/>
      <c r="AC121" s="641"/>
      <c r="AD121" s="641"/>
      <c r="AE121" s="641"/>
      <c r="AF121" s="641"/>
      <c r="AG121" s="641"/>
      <c r="AI121" s="373" t="str">
        <f t="shared" si="19"/>
        <v/>
      </c>
      <c r="AJ121" s="372" t="e">
        <f>VLOOKUP('別紙様式2-3（個表）'!$G121,【参考】数式用!$P$4:$Q$54,2, FALSE)</f>
        <v>#N/A</v>
      </c>
      <c r="AK121" s="372" t="e">
        <f>VLOOKUP('別紙様式2-3（個表）'!$G121,【参考】数式用!$P$4:$W$54,8, FALSE)</f>
        <v>#N/A</v>
      </c>
      <c r="AL121" s="372" t="e">
        <f>VLOOKUP('別紙様式2-3（個表）'!$G121,【参考】数式用!$P$4:$AD$54,15, FALSE)</f>
        <v>#N/A</v>
      </c>
      <c r="AM121" s="372" t="str">
        <f t="shared" si="20"/>
        <v/>
      </c>
      <c r="AN121" s="372" t="str">
        <f t="shared" si="21"/>
        <v/>
      </c>
      <c r="AO121" s="372" t="str">
        <f t="shared" si="22"/>
        <v/>
      </c>
      <c r="AP121" s="372" t="str">
        <f>IF(G121="", "", VLOOKUP(G121,【参考】数式用!$A$4:$M$54,13,FALSE))</f>
        <v/>
      </c>
      <c r="AQ121" s="46" t="str">
        <f t="shared" si="23"/>
        <v>―</v>
      </c>
    </row>
    <row r="122" spans="1:43" ht="45" customHeight="1">
      <c r="A122" s="114">
        <f t="shared" si="17"/>
        <v>108</v>
      </c>
      <c r="B122" s="115" t="str">
        <f>IF(基本情報入力シート!B165="","",基本情報入力シート!B165)</f>
        <v/>
      </c>
      <c r="C122" s="116" t="str">
        <f>IF(基本情報入力シート!L165="","",基本情報入力シート!L165)</f>
        <v/>
      </c>
      <c r="D122" s="116" t="str">
        <f>IF(基本情報入力シート!Q165="","",基本情報入力シート!Q165)</f>
        <v>愛知県</v>
      </c>
      <c r="E122" s="116" t="str">
        <f>IF(基本情報入力シート!V165="","",基本情報入力シート!V165)</f>
        <v/>
      </c>
      <c r="F122" s="116" t="str">
        <f>IF(基本情報入力シート!W165="","",基本情報入力シート!W165)</f>
        <v>事業所番号及びサービス名を入力してください。</v>
      </c>
      <c r="G122" s="116" t="str">
        <f>IF(基本情報入力シート!Z165="","",基本情報入力シート!Z165)</f>
        <v/>
      </c>
      <c r="H122" s="224" t="str">
        <f>IF(基本情報入力シート!AD165="","",基本情報入力シート!AD165)</f>
        <v/>
      </c>
      <c r="I122" s="362" t="str">
        <f>IF(基本情報入力シート!AE165="","",基本情報入力シート!AE165)</f>
        <v/>
      </c>
      <c r="J122" s="487"/>
      <c r="K122" s="491"/>
      <c r="L122" s="490"/>
      <c r="M122" s="363" t="str">
        <f>IF(G122="", "", VLOOKUP(AO122,【参考】数式用!$AZ$3:$BA$6, 2, FALSE))</f>
        <v/>
      </c>
      <c r="N122" s="364" t="str">
        <f>IF(G122="","",VLOOKUP(G122,【参考】数式用!$A$4:$L$54,MATCH('別紙様式2-3（個表）'!M122,【参考】数式用!$J$3:$L$3,0)+9,FALSE))</f>
        <v/>
      </c>
      <c r="O122" s="497" t="s">
        <v>2396</v>
      </c>
      <c r="P122" s="365" t="str">
        <f t="shared" si="16"/>
        <v>未入力あり</v>
      </c>
      <c r="Q122" s="273" t="str">
        <f>IFERROR(IF(P122="未入力あり","",ROUNDDOWN(ROUNDDOWN($H122*$I122,0)*VLOOKUP($G122,【参考】数式用!$A$4:$E$54,3, FALSE),0)),"")</f>
        <v/>
      </c>
      <c r="R122" s="273" t="str">
        <f>IF(AM122="×", 0,IF(P122="未入力あり","",ROUNDDOWN(ROUNDDOWN($H122*$I122,0)*VLOOKUP($G122,【参考】数式用!$A$4:$E$54,4,FALSE),0)))</f>
        <v/>
      </c>
      <c r="S122" s="366" t="str">
        <f>IF(AN122="×", 0,IF(P122="未入力あり","",ROUNDDOWN(ROUNDDOWN($H122*$I122,0)*VLOOKUP($G122,【参考】数式用!$A$4:$E$54,5, FALSE),0)))</f>
        <v/>
      </c>
      <c r="T122" s="369" t="s">
        <v>3907</v>
      </c>
      <c r="U122" s="370"/>
      <c r="V122" s="33"/>
      <c r="W122" s="641"/>
      <c r="X122" s="641"/>
      <c r="Y122" s="641"/>
      <c r="Z122" s="641"/>
      <c r="AA122" s="641"/>
      <c r="AB122" s="641"/>
      <c r="AC122" s="641"/>
      <c r="AD122" s="641"/>
      <c r="AE122" s="641"/>
      <c r="AF122" s="641"/>
      <c r="AG122" s="641"/>
      <c r="AI122" s="373" t="str">
        <f t="shared" si="19"/>
        <v/>
      </c>
      <c r="AJ122" s="372" t="e">
        <f>VLOOKUP('別紙様式2-3（個表）'!$G122,【参考】数式用!$P$4:$Q$54,2, FALSE)</f>
        <v>#N/A</v>
      </c>
      <c r="AK122" s="372" t="e">
        <f>VLOOKUP('別紙様式2-3（個表）'!$G122,【参考】数式用!$P$4:$W$54,8, FALSE)</f>
        <v>#N/A</v>
      </c>
      <c r="AL122" s="372" t="e">
        <f>VLOOKUP('別紙様式2-3（個表）'!$G122,【参考】数式用!$P$4:$AD$54,15, FALSE)</f>
        <v>#N/A</v>
      </c>
      <c r="AM122" s="372" t="str">
        <f t="shared" si="20"/>
        <v/>
      </c>
      <c r="AN122" s="372" t="str">
        <f t="shared" si="21"/>
        <v/>
      </c>
      <c r="AO122" s="372" t="str">
        <f t="shared" si="22"/>
        <v/>
      </c>
      <c r="AP122" s="372" t="str">
        <f>IF(G122="", "", VLOOKUP(G122,【参考】数式用!$A$4:$M$54,13,FALSE))</f>
        <v/>
      </c>
      <c r="AQ122" s="46" t="str">
        <f t="shared" si="23"/>
        <v>―</v>
      </c>
    </row>
    <row r="123" spans="1:43" ht="45" customHeight="1">
      <c r="A123" s="114">
        <f t="shared" si="17"/>
        <v>109</v>
      </c>
      <c r="B123" s="115" t="str">
        <f>IF(基本情報入力シート!B166="","",基本情報入力シート!B166)</f>
        <v/>
      </c>
      <c r="C123" s="116" t="str">
        <f>IF(基本情報入力シート!L166="","",基本情報入力シート!L166)</f>
        <v/>
      </c>
      <c r="D123" s="116" t="str">
        <f>IF(基本情報入力シート!Q166="","",基本情報入力シート!Q166)</f>
        <v>愛知県</v>
      </c>
      <c r="E123" s="116" t="str">
        <f>IF(基本情報入力シート!V166="","",基本情報入力シート!V166)</f>
        <v/>
      </c>
      <c r="F123" s="116" t="str">
        <f>IF(基本情報入力シート!W166="","",基本情報入力シート!W166)</f>
        <v>事業所番号及びサービス名を入力してください。</v>
      </c>
      <c r="G123" s="116" t="str">
        <f>IF(基本情報入力シート!Z166="","",基本情報入力シート!Z166)</f>
        <v/>
      </c>
      <c r="H123" s="224" t="str">
        <f>IF(基本情報入力シート!AD166="","",基本情報入力シート!AD166)</f>
        <v/>
      </c>
      <c r="I123" s="362" t="str">
        <f>IF(基本情報入力シート!AE166="","",基本情報入力シート!AE166)</f>
        <v/>
      </c>
      <c r="J123" s="487"/>
      <c r="K123" s="491"/>
      <c r="L123" s="490"/>
      <c r="M123" s="363" t="str">
        <f>IF(G123="", "", VLOOKUP(AO123,【参考】数式用!$AZ$3:$BA$6, 2, FALSE))</f>
        <v/>
      </c>
      <c r="N123" s="364" t="str">
        <f>IF(G123="","",VLOOKUP(G123,【参考】数式用!$A$4:$L$54,MATCH('別紙様式2-3（個表）'!M123,【参考】数式用!$J$3:$L$3,0)+9,FALSE))</f>
        <v/>
      </c>
      <c r="O123" s="497" t="s">
        <v>2396</v>
      </c>
      <c r="P123" s="365" t="str">
        <f t="shared" si="16"/>
        <v>未入力あり</v>
      </c>
      <c r="Q123" s="273" t="str">
        <f>IFERROR(IF(P123="未入力あり","",ROUNDDOWN(ROUNDDOWN($H123*$I123,0)*VLOOKUP($G123,【参考】数式用!$A$4:$E$54,3, FALSE),0)),"")</f>
        <v/>
      </c>
      <c r="R123" s="273" t="str">
        <f>IF(AM123="×", 0,IF(P123="未入力あり","",ROUNDDOWN(ROUNDDOWN($H123*$I123,0)*VLOOKUP($G123,【参考】数式用!$A$4:$E$54,4,FALSE),0)))</f>
        <v/>
      </c>
      <c r="S123" s="366" t="str">
        <f>IF(AN123="×", 0,IF(P123="未入力あり","",ROUNDDOWN(ROUNDDOWN($H123*$I123,0)*VLOOKUP($G123,【参考】数式用!$A$4:$E$54,5, FALSE),0)))</f>
        <v/>
      </c>
      <c r="T123" s="369" t="s">
        <v>3907</v>
      </c>
      <c r="U123" s="370"/>
      <c r="V123" s="33"/>
      <c r="W123" s="641"/>
      <c r="X123" s="641"/>
      <c r="Y123" s="641"/>
      <c r="Z123" s="641"/>
      <c r="AA123" s="641"/>
      <c r="AB123" s="641"/>
      <c r="AC123" s="641"/>
      <c r="AD123" s="641"/>
      <c r="AE123" s="641"/>
      <c r="AF123" s="641"/>
      <c r="AG123" s="641"/>
      <c r="AI123" s="373" t="str">
        <f t="shared" si="19"/>
        <v/>
      </c>
      <c r="AJ123" s="372" t="e">
        <f>VLOOKUP('別紙様式2-3（個表）'!$G123,【参考】数式用!$P$4:$Q$54,2, FALSE)</f>
        <v>#N/A</v>
      </c>
      <c r="AK123" s="372" t="e">
        <f>VLOOKUP('別紙様式2-3（個表）'!$G123,【参考】数式用!$P$4:$W$54,8, FALSE)</f>
        <v>#N/A</v>
      </c>
      <c r="AL123" s="372" t="e">
        <f>VLOOKUP('別紙様式2-3（個表）'!$G123,【参考】数式用!$P$4:$AD$54,15, FALSE)</f>
        <v>#N/A</v>
      </c>
      <c r="AM123" s="372" t="str">
        <f t="shared" si="20"/>
        <v/>
      </c>
      <c r="AN123" s="372" t="str">
        <f t="shared" si="21"/>
        <v/>
      </c>
      <c r="AO123" s="372" t="str">
        <f t="shared" si="22"/>
        <v/>
      </c>
      <c r="AP123" s="372" t="str">
        <f>IF(G123="", "", VLOOKUP(G123,【参考】数式用!$A$4:$M$54,13,FALSE))</f>
        <v/>
      </c>
      <c r="AQ123" s="46" t="str">
        <f t="shared" si="23"/>
        <v>―</v>
      </c>
    </row>
    <row r="124" spans="1:43" ht="45" customHeight="1">
      <c r="A124" s="114">
        <f t="shared" si="17"/>
        <v>110</v>
      </c>
      <c r="B124" s="115" t="str">
        <f>IF(基本情報入力シート!B167="","",基本情報入力シート!B167)</f>
        <v/>
      </c>
      <c r="C124" s="116" t="str">
        <f>IF(基本情報入力シート!L167="","",基本情報入力シート!L167)</f>
        <v/>
      </c>
      <c r="D124" s="116" t="str">
        <f>IF(基本情報入力シート!Q167="","",基本情報入力シート!Q167)</f>
        <v>愛知県</v>
      </c>
      <c r="E124" s="116" t="str">
        <f>IF(基本情報入力シート!V167="","",基本情報入力シート!V167)</f>
        <v/>
      </c>
      <c r="F124" s="116" t="str">
        <f>IF(基本情報入力シート!W167="","",基本情報入力シート!W167)</f>
        <v>事業所番号及びサービス名を入力してください。</v>
      </c>
      <c r="G124" s="116" t="str">
        <f>IF(基本情報入力シート!Z167="","",基本情報入力シート!Z167)</f>
        <v/>
      </c>
      <c r="H124" s="224" t="str">
        <f>IF(基本情報入力シート!AD167="","",基本情報入力シート!AD167)</f>
        <v/>
      </c>
      <c r="I124" s="362" t="str">
        <f>IF(基本情報入力シート!AE167="","",基本情報入力シート!AE167)</f>
        <v/>
      </c>
      <c r="J124" s="487"/>
      <c r="K124" s="491"/>
      <c r="L124" s="490"/>
      <c r="M124" s="363" t="str">
        <f>IF(G124="", "", VLOOKUP(AO124,【参考】数式用!$AZ$3:$BA$6, 2, FALSE))</f>
        <v/>
      </c>
      <c r="N124" s="364" t="str">
        <f>IF(G124="","",VLOOKUP(G124,【参考】数式用!$A$4:$L$54,MATCH('別紙様式2-3（個表）'!M124,【参考】数式用!$J$3:$L$3,0)+9,FALSE))</f>
        <v/>
      </c>
      <c r="O124" s="497" t="s">
        <v>2396</v>
      </c>
      <c r="P124" s="365" t="str">
        <f t="shared" si="16"/>
        <v>未入力あり</v>
      </c>
      <c r="Q124" s="273" t="str">
        <f>IFERROR(IF(P124="未入力あり","",ROUNDDOWN(ROUNDDOWN($H124*$I124,0)*VLOOKUP($G124,【参考】数式用!$A$4:$E$54,3, FALSE),0)),"")</f>
        <v/>
      </c>
      <c r="R124" s="273" t="str">
        <f>IF(AM124="×", 0,IF(P124="未入力あり","",ROUNDDOWN(ROUNDDOWN($H124*$I124,0)*VLOOKUP($G124,【参考】数式用!$A$4:$E$54,4,FALSE),0)))</f>
        <v/>
      </c>
      <c r="S124" s="366" t="str">
        <f>IF(AN124="×", 0,IF(P124="未入力あり","",ROUNDDOWN(ROUNDDOWN($H124*$I124,0)*VLOOKUP($G124,【参考】数式用!$A$4:$E$54,5, FALSE),0)))</f>
        <v/>
      </c>
      <c r="T124" s="369" t="s">
        <v>3907</v>
      </c>
      <c r="U124" s="370"/>
      <c r="V124" s="33"/>
      <c r="W124" s="641"/>
      <c r="X124" s="641"/>
      <c r="Y124" s="641"/>
      <c r="Z124" s="641"/>
      <c r="AA124" s="641"/>
      <c r="AB124" s="641"/>
      <c r="AC124" s="641"/>
      <c r="AD124" s="641"/>
      <c r="AE124" s="641"/>
      <c r="AF124" s="641"/>
      <c r="AG124" s="641"/>
      <c r="AI124" s="373" t="str">
        <f t="shared" si="19"/>
        <v/>
      </c>
      <c r="AJ124" s="372" t="e">
        <f>VLOOKUP('別紙様式2-3（個表）'!$G124,【参考】数式用!$P$4:$Q$54,2, FALSE)</f>
        <v>#N/A</v>
      </c>
      <c r="AK124" s="372" t="e">
        <f>VLOOKUP('別紙様式2-3（個表）'!$G124,【参考】数式用!$P$4:$W$54,8, FALSE)</f>
        <v>#N/A</v>
      </c>
      <c r="AL124" s="372" t="e">
        <f>VLOOKUP('別紙様式2-3（個表）'!$G124,【参考】数式用!$P$4:$AD$54,15, FALSE)</f>
        <v>#N/A</v>
      </c>
      <c r="AM124" s="372" t="str">
        <f t="shared" si="20"/>
        <v/>
      </c>
      <c r="AN124" s="372" t="str">
        <f t="shared" si="21"/>
        <v/>
      </c>
      <c r="AO124" s="372" t="str">
        <f t="shared" si="22"/>
        <v/>
      </c>
      <c r="AP124" s="372" t="str">
        <f>IF(G124="", "", VLOOKUP(G124,【参考】数式用!$A$4:$M$54,13,FALSE))</f>
        <v/>
      </c>
      <c r="AQ124" s="46" t="str">
        <f t="shared" si="23"/>
        <v>―</v>
      </c>
    </row>
    <row r="125" spans="1:43" ht="45" customHeight="1">
      <c r="A125" s="114">
        <f t="shared" si="17"/>
        <v>111</v>
      </c>
      <c r="B125" s="115" t="str">
        <f>IF(基本情報入力シート!B168="","",基本情報入力シート!B168)</f>
        <v/>
      </c>
      <c r="C125" s="116" t="str">
        <f>IF(基本情報入力シート!L168="","",基本情報入力シート!L168)</f>
        <v/>
      </c>
      <c r="D125" s="116" t="str">
        <f>IF(基本情報入力シート!Q168="","",基本情報入力シート!Q168)</f>
        <v>愛知県</v>
      </c>
      <c r="E125" s="116" t="str">
        <f>IF(基本情報入力シート!V168="","",基本情報入力シート!V168)</f>
        <v/>
      </c>
      <c r="F125" s="116" t="str">
        <f>IF(基本情報入力シート!W168="","",基本情報入力シート!W168)</f>
        <v>事業所番号及びサービス名を入力してください。</v>
      </c>
      <c r="G125" s="116" t="str">
        <f>IF(基本情報入力シート!Z168="","",基本情報入力シート!Z168)</f>
        <v/>
      </c>
      <c r="H125" s="224" t="str">
        <f>IF(基本情報入力シート!AD168="","",基本情報入力シート!AD168)</f>
        <v/>
      </c>
      <c r="I125" s="362" t="str">
        <f>IF(基本情報入力シート!AE168="","",基本情報入力シート!AE168)</f>
        <v/>
      </c>
      <c r="J125" s="487"/>
      <c r="K125" s="491"/>
      <c r="L125" s="490"/>
      <c r="M125" s="363" t="str">
        <f>IF(G125="", "", VLOOKUP(AO125,【参考】数式用!$AZ$3:$BA$6, 2, FALSE))</f>
        <v/>
      </c>
      <c r="N125" s="364" t="str">
        <f>IF(G125="","",VLOOKUP(G125,【参考】数式用!$A$4:$L$54,MATCH('別紙様式2-3（個表）'!M125,【参考】数式用!$J$3:$L$3,0)+9,FALSE))</f>
        <v/>
      </c>
      <c r="O125" s="497" t="s">
        <v>2396</v>
      </c>
      <c r="P125" s="365" t="str">
        <f t="shared" si="16"/>
        <v>未入力あり</v>
      </c>
      <c r="Q125" s="273" t="str">
        <f>IFERROR(IF(P125="未入力あり","",ROUNDDOWN(ROUNDDOWN($H125*$I125,0)*VLOOKUP($G125,【参考】数式用!$A$4:$E$54,3, FALSE),0)),"")</f>
        <v/>
      </c>
      <c r="R125" s="273" t="str">
        <f>IF(AM125="×", 0,IF(P125="未入力あり","",ROUNDDOWN(ROUNDDOWN($H125*$I125,0)*VLOOKUP($G125,【参考】数式用!$A$4:$E$54,4,FALSE),0)))</f>
        <v/>
      </c>
      <c r="S125" s="366" t="str">
        <f>IF(AN125="×", 0,IF(P125="未入力あり","",ROUNDDOWN(ROUNDDOWN($H125*$I125,0)*VLOOKUP($G125,【参考】数式用!$A$4:$E$54,5, FALSE),0)))</f>
        <v/>
      </c>
      <c r="T125" s="369" t="s">
        <v>3907</v>
      </c>
      <c r="U125" s="370"/>
      <c r="V125" s="33"/>
      <c r="W125" s="641"/>
      <c r="X125" s="641"/>
      <c r="Y125" s="641"/>
      <c r="Z125" s="641"/>
      <c r="AA125" s="641"/>
      <c r="AB125" s="641"/>
      <c r="AC125" s="641"/>
      <c r="AD125" s="641"/>
      <c r="AE125" s="641"/>
      <c r="AF125" s="641"/>
      <c r="AG125" s="641"/>
      <c r="AI125" s="373" t="str">
        <f t="shared" si="19"/>
        <v/>
      </c>
      <c r="AJ125" s="372" t="e">
        <f>VLOOKUP('別紙様式2-3（個表）'!$G125,【参考】数式用!$P$4:$Q$54,2, FALSE)</f>
        <v>#N/A</v>
      </c>
      <c r="AK125" s="372" t="e">
        <f>VLOOKUP('別紙様式2-3（個表）'!$G125,【参考】数式用!$P$4:$W$54,8, FALSE)</f>
        <v>#N/A</v>
      </c>
      <c r="AL125" s="372" t="e">
        <f>VLOOKUP('別紙様式2-3（個表）'!$G125,【参考】数式用!$P$4:$AD$54,15, FALSE)</f>
        <v>#N/A</v>
      </c>
      <c r="AM125" s="372" t="str">
        <f t="shared" si="20"/>
        <v/>
      </c>
      <c r="AN125" s="372" t="str">
        <f t="shared" si="21"/>
        <v/>
      </c>
      <c r="AO125" s="372" t="str">
        <f t="shared" si="22"/>
        <v/>
      </c>
      <c r="AP125" s="372" t="str">
        <f>IF(G125="", "", VLOOKUP(G125,【参考】数式用!$A$4:$M$54,13,FALSE))</f>
        <v/>
      </c>
      <c r="AQ125" s="46" t="str">
        <f t="shared" si="23"/>
        <v>―</v>
      </c>
    </row>
    <row r="126" spans="1:43" ht="45" customHeight="1">
      <c r="A126" s="114">
        <f t="shared" si="17"/>
        <v>112</v>
      </c>
      <c r="B126" s="115" t="str">
        <f>IF(基本情報入力シート!B169="","",基本情報入力シート!B169)</f>
        <v/>
      </c>
      <c r="C126" s="116" t="str">
        <f>IF(基本情報入力シート!L169="","",基本情報入力シート!L169)</f>
        <v/>
      </c>
      <c r="D126" s="116" t="str">
        <f>IF(基本情報入力シート!Q169="","",基本情報入力シート!Q169)</f>
        <v>愛知県</v>
      </c>
      <c r="E126" s="116" t="str">
        <f>IF(基本情報入力シート!V169="","",基本情報入力シート!V169)</f>
        <v/>
      </c>
      <c r="F126" s="116" t="str">
        <f>IF(基本情報入力シート!W169="","",基本情報入力シート!W169)</f>
        <v>事業所番号及びサービス名を入力してください。</v>
      </c>
      <c r="G126" s="116" t="str">
        <f>IF(基本情報入力シート!Z169="","",基本情報入力シート!Z169)</f>
        <v/>
      </c>
      <c r="H126" s="224" t="str">
        <f>IF(基本情報入力シート!AD169="","",基本情報入力シート!AD169)</f>
        <v/>
      </c>
      <c r="I126" s="362" t="str">
        <f>IF(基本情報入力シート!AE169="","",基本情報入力シート!AE169)</f>
        <v/>
      </c>
      <c r="J126" s="487"/>
      <c r="K126" s="491"/>
      <c r="L126" s="490"/>
      <c r="M126" s="363" t="str">
        <f>IF(G126="", "", VLOOKUP(AO126,【参考】数式用!$AZ$3:$BA$6, 2, FALSE))</f>
        <v/>
      </c>
      <c r="N126" s="364" t="str">
        <f>IF(G126="","",VLOOKUP(G126,【参考】数式用!$A$4:$L$54,MATCH('別紙様式2-3（個表）'!M126,【参考】数式用!$J$3:$L$3,0)+9,FALSE))</f>
        <v/>
      </c>
      <c r="O126" s="497" t="s">
        <v>2396</v>
      </c>
      <c r="P126" s="365" t="str">
        <f t="shared" si="16"/>
        <v>未入力あり</v>
      </c>
      <c r="Q126" s="273" t="str">
        <f>IFERROR(IF(P126="未入力あり","",ROUNDDOWN(ROUNDDOWN($H126*$I126,0)*VLOOKUP($G126,【参考】数式用!$A$4:$E$54,3, FALSE),0)),"")</f>
        <v/>
      </c>
      <c r="R126" s="273" t="str">
        <f>IF(AM126="×", 0,IF(P126="未入力あり","",ROUNDDOWN(ROUNDDOWN($H126*$I126,0)*VLOOKUP($G126,【参考】数式用!$A$4:$E$54,4,FALSE),0)))</f>
        <v/>
      </c>
      <c r="S126" s="366" t="str">
        <f>IF(AN126="×", 0,IF(P126="未入力あり","",ROUNDDOWN(ROUNDDOWN($H126*$I126,0)*VLOOKUP($G126,【参考】数式用!$A$4:$E$54,5, FALSE),0)))</f>
        <v/>
      </c>
      <c r="T126" s="369" t="s">
        <v>3907</v>
      </c>
      <c r="U126" s="370"/>
      <c r="V126" s="33"/>
      <c r="W126" s="641"/>
      <c r="X126" s="641"/>
      <c r="Y126" s="641"/>
      <c r="Z126" s="641"/>
      <c r="AA126" s="641"/>
      <c r="AB126" s="641"/>
      <c r="AC126" s="641"/>
      <c r="AD126" s="641"/>
      <c r="AE126" s="641"/>
      <c r="AF126" s="641"/>
      <c r="AG126" s="641"/>
      <c r="AI126" s="373" t="str">
        <f t="shared" si="19"/>
        <v/>
      </c>
      <c r="AJ126" s="372" t="e">
        <f>VLOOKUP('別紙様式2-3（個表）'!$G126,【参考】数式用!$P$4:$Q$54,2, FALSE)</f>
        <v>#N/A</v>
      </c>
      <c r="AK126" s="372" t="e">
        <f>VLOOKUP('別紙様式2-3（個表）'!$G126,【参考】数式用!$P$4:$W$54,8, FALSE)</f>
        <v>#N/A</v>
      </c>
      <c r="AL126" s="372" t="e">
        <f>VLOOKUP('別紙様式2-3（個表）'!$G126,【参考】数式用!$P$4:$AD$54,15, FALSE)</f>
        <v>#N/A</v>
      </c>
      <c r="AM126" s="372" t="str">
        <f t="shared" si="20"/>
        <v/>
      </c>
      <c r="AN126" s="372" t="str">
        <f t="shared" si="21"/>
        <v/>
      </c>
      <c r="AO126" s="372" t="str">
        <f t="shared" si="22"/>
        <v/>
      </c>
      <c r="AP126" s="372" t="str">
        <f>IF(G126="", "", VLOOKUP(G126,【参考】数式用!$A$4:$M$54,13,FALSE))</f>
        <v/>
      </c>
      <c r="AQ126" s="46" t="str">
        <f t="shared" si="23"/>
        <v>―</v>
      </c>
    </row>
    <row r="127" spans="1:43" ht="45" customHeight="1">
      <c r="A127" s="114">
        <f t="shared" si="17"/>
        <v>113</v>
      </c>
      <c r="B127" s="115" t="str">
        <f>IF(基本情報入力シート!B170="","",基本情報入力シート!B170)</f>
        <v/>
      </c>
      <c r="C127" s="116" t="str">
        <f>IF(基本情報入力シート!L170="","",基本情報入力シート!L170)</f>
        <v/>
      </c>
      <c r="D127" s="116" t="str">
        <f>IF(基本情報入力シート!Q170="","",基本情報入力シート!Q170)</f>
        <v>愛知県</v>
      </c>
      <c r="E127" s="116" t="str">
        <f>IF(基本情報入力シート!V170="","",基本情報入力シート!V170)</f>
        <v/>
      </c>
      <c r="F127" s="116" t="str">
        <f>IF(基本情報入力シート!W170="","",基本情報入力シート!W170)</f>
        <v>事業所番号及びサービス名を入力してください。</v>
      </c>
      <c r="G127" s="116" t="str">
        <f>IF(基本情報入力シート!Z170="","",基本情報入力シート!Z170)</f>
        <v/>
      </c>
      <c r="H127" s="224" t="str">
        <f>IF(基本情報入力シート!AD170="","",基本情報入力シート!AD170)</f>
        <v/>
      </c>
      <c r="I127" s="362" t="str">
        <f>IF(基本情報入力シート!AE170="","",基本情報入力シート!AE170)</f>
        <v/>
      </c>
      <c r="J127" s="487"/>
      <c r="K127" s="491"/>
      <c r="L127" s="490"/>
      <c r="M127" s="363" t="str">
        <f>IF(G127="", "", VLOOKUP(AO127,【参考】数式用!$AZ$3:$BA$6, 2, FALSE))</f>
        <v/>
      </c>
      <c r="N127" s="364" t="str">
        <f>IF(G127="","",VLOOKUP(G127,【参考】数式用!$A$4:$L$54,MATCH('別紙様式2-3（個表）'!M127,【参考】数式用!$J$3:$L$3,0)+9,FALSE))</f>
        <v/>
      </c>
      <c r="O127" s="497" t="s">
        <v>2396</v>
      </c>
      <c r="P127" s="365" t="str">
        <f t="shared" si="16"/>
        <v>未入力あり</v>
      </c>
      <c r="Q127" s="273" t="str">
        <f>IFERROR(IF(P127="未入力あり","",ROUNDDOWN(ROUNDDOWN($H127*$I127,0)*VLOOKUP($G127,【参考】数式用!$A$4:$E$54,3, FALSE),0)),"")</f>
        <v/>
      </c>
      <c r="R127" s="273" t="str">
        <f>IF(AM127="×", 0,IF(P127="未入力あり","",ROUNDDOWN(ROUNDDOWN($H127*$I127,0)*VLOOKUP($G127,【参考】数式用!$A$4:$E$54,4,FALSE),0)))</f>
        <v/>
      </c>
      <c r="S127" s="366" t="str">
        <f>IF(AN127="×", 0,IF(P127="未入力あり","",ROUNDDOWN(ROUNDDOWN($H127*$I127,0)*VLOOKUP($G127,【参考】数式用!$A$4:$E$54,5, FALSE),0)))</f>
        <v/>
      </c>
      <c r="T127" s="369" t="s">
        <v>3907</v>
      </c>
      <c r="U127" s="370"/>
      <c r="V127" s="33"/>
      <c r="W127" s="641"/>
      <c r="X127" s="641"/>
      <c r="Y127" s="641"/>
      <c r="Z127" s="641"/>
      <c r="AA127" s="641"/>
      <c r="AB127" s="641"/>
      <c r="AC127" s="641"/>
      <c r="AD127" s="641"/>
      <c r="AE127" s="641"/>
      <c r="AF127" s="641"/>
      <c r="AG127" s="641"/>
      <c r="AI127" s="373" t="str">
        <f t="shared" si="19"/>
        <v/>
      </c>
      <c r="AJ127" s="372" t="e">
        <f>VLOOKUP('別紙様式2-3（個表）'!$G127,【参考】数式用!$P$4:$Q$54,2, FALSE)</f>
        <v>#N/A</v>
      </c>
      <c r="AK127" s="372" t="e">
        <f>VLOOKUP('別紙様式2-3（個表）'!$G127,【参考】数式用!$P$4:$W$54,8, FALSE)</f>
        <v>#N/A</v>
      </c>
      <c r="AL127" s="372" t="e">
        <f>VLOOKUP('別紙様式2-3（個表）'!$G127,【参考】数式用!$P$4:$AD$54,15, FALSE)</f>
        <v>#N/A</v>
      </c>
      <c r="AM127" s="372" t="str">
        <f t="shared" si="20"/>
        <v/>
      </c>
      <c r="AN127" s="372" t="str">
        <f t="shared" si="21"/>
        <v/>
      </c>
      <c r="AO127" s="372" t="str">
        <f t="shared" si="22"/>
        <v/>
      </c>
      <c r="AP127" s="372" t="str">
        <f>IF(G127="", "", VLOOKUP(G127,【参考】数式用!$A$4:$M$54,13,FALSE))</f>
        <v/>
      </c>
      <c r="AQ127" s="46" t="str">
        <f t="shared" si="23"/>
        <v>―</v>
      </c>
    </row>
    <row r="128" spans="1:43" ht="45" customHeight="1">
      <c r="A128" s="114">
        <f t="shared" si="17"/>
        <v>114</v>
      </c>
      <c r="B128" s="115" t="str">
        <f>IF(基本情報入力シート!B171="","",基本情報入力シート!B171)</f>
        <v/>
      </c>
      <c r="C128" s="116" t="str">
        <f>IF(基本情報入力シート!L171="","",基本情報入力シート!L171)</f>
        <v/>
      </c>
      <c r="D128" s="116" t="str">
        <f>IF(基本情報入力シート!Q171="","",基本情報入力シート!Q171)</f>
        <v>愛知県</v>
      </c>
      <c r="E128" s="116" t="str">
        <f>IF(基本情報入力シート!V171="","",基本情報入力シート!V171)</f>
        <v/>
      </c>
      <c r="F128" s="116" t="str">
        <f>IF(基本情報入力シート!W171="","",基本情報入力シート!W171)</f>
        <v>事業所番号及びサービス名を入力してください。</v>
      </c>
      <c r="G128" s="116" t="str">
        <f>IF(基本情報入力シート!Z171="","",基本情報入力シート!Z171)</f>
        <v/>
      </c>
      <c r="H128" s="224" t="str">
        <f>IF(基本情報入力シート!AD171="","",基本情報入力シート!AD171)</f>
        <v/>
      </c>
      <c r="I128" s="362" t="str">
        <f>IF(基本情報入力シート!AE171="","",基本情報入力シート!AE171)</f>
        <v/>
      </c>
      <c r="J128" s="487"/>
      <c r="K128" s="491"/>
      <c r="L128" s="490"/>
      <c r="M128" s="363" t="str">
        <f>IF(G128="", "", VLOOKUP(AO128,【参考】数式用!$AZ$3:$BA$6, 2, FALSE))</f>
        <v/>
      </c>
      <c r="N128" s="364" t="str">
        <f>IF(G128="","",VLOOKUP(G128,【参考】数式用!$A$4:$L$54,MATCH('別紙様式2-3（個表）'!M128,【参考】数式用!$J$3:$L$3,0)+9,FALSE))</f>
        <v/>
      </c>
      <c r="O128" s="497" t="s">
        <v>2396</v>
      </c>
      <c r="P128" s="365" t="str">
        <f t="shared" si="16"/>
        <v>未入力あり</v>
      </c>
      <c r="Q128" s="273" t="str">
        <f>IFERROR(IF(P128="未入力あり","",ROUNDDOWN(ROUNDDOWN($H128*$I128,0)*VLOOKUP($G128,【参考】数式用!$A$4:$E$54,3, FALSE),0)),"")</f>
        <v/>
      </c>
      <c r="R128" s="273" t="str">
        <f>IF(AM128="×", 0,IF(P128="未入力あり","",ROUNDDOWN(ROUNDDOWN($H128*$I128,0)*VLOOKUP($G128,【参考】数式用!$A$4:$E$54,4,FALSE),0)))</f>
        <v/>
      </c>
      <c r="S128" s="366" t="str">
        <f>IF(AN128="×", 0,IF(P128="未入力あり","",ROUNDDOWN(ROUNDDOWN($H128*$I128,0)*VLOOKUP($G128,【参考】数式用!$A$4:$E$54,5, FALSE),0)))</f>
        <v/>
      </c>
      <c r="T128" s="369" t="s">
        <v>3907</v>
      </c>
      <c r="U128" s="370"/>
      <c r="V128" s="33"/>
      <c r="W128" s="641"/>
      <c r="X128" s="641"/>
      <c r="Y128" s="641"/>
      <c r="Z128" s="641"/>
      <c r="AA128" s="641"/>
      <c r="AB128" s="641"/>
      <c r="AC128" s="641"/>
      <c r="AD128" s="641"/>
      <c r="AE128" s="641"/>
      <c r="AF128" s="641"/>
      <c r="AG128" s="641"/>
      <c r="AI128" s="373" t="str">
        <f t="shared" si="19"/>
        <v/>
      </c>
      <c r="AJ128" s="372" t="e">
        <f>VLOOKUP('別紙様式2-3（個表）'!$G128,【参考】数式用!$P$4:$Q$54,2, FALSE)</f>
        <v>#N/A</v>
      </c>
      <c r="AK128" s="372" t="e">
        <f>VLOOKUP('別紙様式2-3（個表）'!$G128,【参考】数式用!$P$4:$W$54,8, FALSE)</f>
        <v>#N/A</v>
      </c>
      <c r="AL128" s="372" t="e">
        <f>VLOOKUP('別紙様式2-3（個表）'!$G128,【参考】数式用!$P$4:$AD$54,15, FALSE)</f>
        <v>#N/A</v>
      </c>
      <c r="AM128" s="372" t="str">
        <f t="shared" si="20"/>
        <v/>
      </c>
      <c r="AN128" s="372" t="str">
        <f t="shared" si="21"/>
        <v/>
      </c>
      <c r="AO128" s="372" t="str">
        <f t="shared" si="22"/>
        <v/>
      </c>
      <c r="AP128" s="372" t="str">
        <f>IF(G128="", "", VLOOKUP(G128,【参考】数式用!$A$4:$M$54,13,FALSE))</f>
        <v/>
      </c>
      <c r="AQ128" s="46" t="str">
        <f t="shared" si="23"/>
        <v>―</v>
      </c>
    </row>
    <row r="129" spans="1:43" ht="45" customHeight="1">
      <c r="A129" s="114">
        <f t="shared" si="17"/>
        <v>115</v>
      </c>
      <c r="B129" s="115" t="str">
        <f>IF(基本情報入力シート!B172="","",基本情報入力シート!B172)</f>
        <v/>
      </c>
      <c r="C129" s="116" t="str">
        <f>IF(基本情報入力シート!L172="","",基本情報入力シート!L172)</f>
        <v/>
      </c>
      <c r="D129" s="116" t="str">
        <f>IF(基本情報入力シート!Q172="","",基本情報入力シート!Q172)</f>
        <v>愛知県</v>
      </c>
      <c r="E129" s="116" t="str">
        <f>IF(基本情報入力シート!V172="","",基本情報入力シート!V172)</f>
        <v/>
      </c>
      <c r="F129" s="116" t="str">
        <f>IF(基本情報入力シート!W172="","",基本情報入力シート!W172)</f>
        <v>事業所番号及びサービス名を入力してください。</v>
      </c>
      <c r="G129" s="116" t="str">
        <f>IF(基本情報入力シート!Z172="","",基本情報入力シート!Z172)</f>
        <v/>
      </c>
      <c r="H129" s="224" t="str">
        <f>IF(基本情報入力シート!AD172="","",基本情報入力シート!AD172)</f>
        <v/>
      </c>
      <c r="I129" s="362" t="str">
        <f>IF(基本情報入力シート!AE172="","",基本情報入力シート!AE172)</f>
        <v/>
      </c>
      <c r="J129" s="487"/>
      <c r="K129" s="491"/>
      <c r="L129" s="490"/>
      <c r="M129" s="363" t="str">
        <f>IF(G129="", "", VLOOKUP(AO129,【参考】数式用!$AZ$3:$BA$6, 2, FALSE))</f>
        <v/>
      </c>
      <c r="N129" s="364" t="str">
        <f>IF(G129="","",VLOOKUP(G129,【参考】数式用!$A$4:$L$54,MATCH('別紙様式2-3（個表）'!M129,【参考】数式用!$J$3:$L$3,0)+9,FALSE))</f>
        <v/>
      </c>
      <c r="O129" s="497" t="s">
        <v>2396</v>
      </c>
      <c r="P129" s="365" t="str">
        <f t="shared" si="16"/>
        <v>未入力あり</v>
      </c>
      <c r="Q129" s="273" t="str">
        <f>IFERROR(IF(P129="未入力あり","",ROUNDDOWN(ROUNDDOWN($H129*$I129,0)*VLOOKUP($G129,【参考】数式用!$A$4:$E$54,3, FALSE),0)),"")</f>
        <v/>
      </c>
      <c r="R129" s="273" t="str">
        <f>IF(AM129="×", 0,IF(P129="未入力あり","",ROUNDDOWN(ROUNDDOWN($H129*$I129,0)*VLOOKUP($G129,【参考】数式用!$A$4:$E$54,4,FALSE),0)))</f>
        <v/>
      </c>
      <c r="S129" s="366" t="str">
        <f>IF(AN129="×", 0,IF(P129="未入力あり","",ROUNDDOWN(ROUNDDOWN($H129*$I129,0)*VLOOKUP($G129,【参考】数式用!$A$4:$E$54,5, FALSE),0)))</f>
        <v/>
      </c>
      <c r="T129" s="369" t="s">
        <v>3907</v>
      </c>
      <c r="U129" s="370"/>
      <c r="V129" s="33"/>
      <c r="W129" s="641"/>
      <c r="X129" s="641"/>
      <c r="Y129" s="641"/>
      <c r="Z129" s="641"/>
      <c r="AA129" s="641"/>
      <c r="AB129" s="641"/>
      <c r="AC129" s="641"/>
      <c r="AD129" s="641"/>
      <c r="AE129" s="641"/>
      <c r="AF129" s="641"/>
      <c r="AG129" s="641"/>
      <c r="AI129" s="373" t="str">
        <f t="shared" si="19"/>
        <v/>
      </c>
      <c r="AJ129" s="372" t="e">
        <f>VLOOKUP('別紙様式2-3（個表）'!$G129,【参考】数式用!$P$4:$Q$54,2, FALSE)</f>
        <v>#N/A</v>
      </c>
      <c r="AK129" s="372" t="e">
        <f>VLOOKUP('別紙様式2-3（個表）'!$G129,【参考】数式用!$P$4:$W$54,8, FALSE)</f>
        <v>#N/A</v>
      </c>
      <c r="AL129" s="372" t="e">
        <f>VLOOKUP('別紙様式2-3（個表）'!$G129,【参考】数式用!$P$4:$AD$54,15, FALSE)</f>
        <v>#N/A</v>
      </c>
      <c r="AM129" s="372" t="str">
        <f t="shared" si="20"/>
        <v/>
      </c>
      <c r="AN129" s="372" t="str">
        <f t="shared" si="21"/>
        <v/>
      </c>
      <c r="AO129" s="372" t="str">
        <f t="shared" si="22"/>
        <v/>
      </c>
      <c r="AP129" s="372" t="str">
        <f>IF(G129="", "", VLOOKUP(G129,【参考】数式用!$A$4:$M$54,13,FALSE))</f>
        <v/>
      </c>
      <c r="AQ129" s="46" t="str">
        <f t="shared" si="23"/>
        <v>―</v>
      </c>
    </row>
    <row r="130" spans="1:43" ht="45" customHeight="1">
      <c r="A130" s="114">
        <f t="shared" si="17"/>
        <v>116</v>
      </c>
      <c r="B130" s="115" t="str">
        <f>IF(基本情報入力シート!B173="","",基本情報入力シート!B173)</f>
        <v/>
      </c>
      <c r="C130" s="116" t="str">
        <f>IF(基本情報入力シート!L173="","",基本情報入力シート!L173)</f>
        <v/>
      </c>
      <c r="D130" s="116" t="str">
        <f>IF(基本情報入力シート!Q173="","",基本情報入力シート!Q173)</f>
        <v>愛知県</v>
      </c>
      <c r="E130" s="116" t="str">
        <f>IF(基本情報入力シート!V173="","",基本情報入力シート!V173)</f>
        <v/>
      </c>
      <c r="F130" s="116" t="str">
        <f>IF(基本情報入力シート!W173="","",基本情報入力シート!W173)</f>
        <v>事業所番号及びサービス名を入力してください。</v>
      </c>
      <c r="G130" s="116" t="str">
        <f>IF(基本情報入力シート!Z173="","",基本情報入力シート!Z173)</f>
        <v/>
      </c>
      <c r="H130" s="224" t="str">
        <f>IF(基本情報入力シート!AD173="","",基本情報入力シート!AD173)</f>
        <v/>
      </c>
      <c r="I130" s="362" t="str">
        <f>IF(基本情報入力シート!AE173="","",基本情報入力シート!AE173)</f>
        <v/>
      </c>
      <c r="J130" s="487"/>
      <c r="K130" s="491"/>
      <c r="L130" s="490"/>
      <c r="M130" s="363" t="str">
        <f>IF(G130="", "", VLOOKUP(AO130,【参考】数式用!$AZ$3:$BA$6, 2, FALSE))</f>
        <v/>
      </c>
      <c r="N130" s="364" t="str">
        <f>IF(G130="","",VLOOKUP(G130,【参考】数式用!$A$4:$L$54,MATCH('別紙様式2-3（個表）'!M130,【参考】数式用!$J$3:$L$3,0)+9,FALSE))</f>
        <v/>
      </c>
      <c r="O130" s="497" t="s">
        <v>2396</v>
      </c>
      <c r="P130" s="365" t="str">
        <f t="shared" si="16"/>
        <v>未入力あり</v>
      </c>
      <c r="Q130" s="273" t="str">
        <f>IFERROR(IF(P130="未入力あり","",ROUNDDOWN(ROUNDDOWN($H130*$I130,0)*VLOOKUP($G130,【参考】数式用!$A$4:$E$54,3, FALSE),0)),"")</f>
        <v/>
      </c>
      <c r="R130" s="273" t="str">
        <f>IF(AM130="×", 0,IF(P130="未入力あり","",ROUNDDOWN(ROUNDDOWN($H130*$I130,0)*VLOOKUP($G130,【参考】数式用!$A$4:$E$54,4,FALSE),0)))</f>
        <v/>
      </c>
      <c r="S130" s="366" t="str">
        <f>IF(AN130="×", 0,IF(P130="未入力あり","",ROUNDDOWN(ROUNDDOWN($H130*$I130,0)*VLOOKUP($G130,【参考】数式用!$A$4:$E$54,5, FALSE),0)))</f>
        <v/>
      </c>
      <c r="T130" s="369" t="s">
        <v>3907</v>
      </c>
      <c r="U130" s="370"/>
      <c r="V130" s="33"/>
      <c r="W130" s="641"/>
      <c r="X130" s="641"/>
      <c r="Y130" s="641"/>
      <c r="Z130" s="641"/>
      <c r="AA130" s="641"/>
      <c r="AB130" s="641"/>
      <c r="AC130" s="641"/>
      <c r="AD130" s="641"/>
      <c r="AE130" s="641"/>
      <c r="AF130" s="641"/>
      <c r="AG130" s="641"/>
      <c r="AI130" s="373" t="str">
        <f t="shared" si="19"/>
        <v/>
      </c>
      <c r="AJ130" s="372" t="e">
        <f>VLOOKUP('別紙様式2-3（個表）'!$G130,【参考】数式用!$P$4:$Q$54,2, FALSE)</f>
        <v>#N/A</v>
      </c>
      <c r="AK130" s="372" t="e">
        <f>VLOOKUP('別紙様式2-3（個表）'!$G130,【参考】数式用!$P$4:$W$54,8, FALSE)</f>
        <v>#N/A</v>
      </c>
      <c r="AL130" s="372" t="e">
        <f>VLOOKUP('別紙様式2-3（個表）'!$G130,【参考】数式用!$P$4:$AD$54,15, FALSE)</f>
        <v>#N/A</v>
      </c>
      <c r="AM130" s="372" t="str">
        <f t="shared" si="20"/>
        <v/>
      </c>
      <c r="AN130" s="372" t="str">
        <f t="shared" si="21"/>
        <v/>
      </c>
      <c r="AO130" s="372" t="str">
        <f t="shared" si="22"/>
        <v/>
      </c>
      <c r="AP130" s="372" t="str">
        <f>IF(G130="", "", VLOOKUP(G130,【参考】数式用!$A$4:$M$54,13,FALSE))</f>
        <v/>
      </c>
      <c r="AQ130" s="46" t="str">
        <f t="shared" si="23"/>
        <v>―</v>
      </c>
    </row>
    <row r="131" spans="1:43" ht="45" customHeight="1">
      <c r="A131" s="114">
        <f t="shared" si="17"/>
        <v>117</v>
      </c>
      <c r="B131" s="115" t="str">
        <f>IF(基本情報入力シート!B174="","",基本情報入力シート!B174)</f>
        <v/>
      </c>
      <c r="C131" s="116" t="str">
        <f>IF(基本情報入力シート!L174="","",基本情報入力シート!L174)</f>
        <v/>
      </c>
      <c r="D131" s="116" t="str">
        <f>IF(基本情報入力シート!Q174="","",基本情報入力シート!Q174)</f>
        <v>愛知県</v>
      </c>
      <c r="E131" s="116" t="str">
        <f>IF(基本情報入力シート!V174="","",基本情報入力シート!V174)</f>
        <v/>
      </c>
      <c r="F131" s="116" t="str">
        <f>IF(基本情報入力シート!W174="","",基本情報入力シート!W174)</f>
        <v>事業所番号及びサービス名を入力してください。</v>
      </c>
      <c r="G131" s="116" t="str">
        <f>IF(基本情報入力シート!Z174="","",基本情報入力シート!Z174)</f>
        <v/>
      </c>
      <c r="H131" s="224" t="str">
        <f>IF(基本情報入力シート!AD174="","",基本情報入力シート!AD174)</f>
        <v/>
      </c>
      <c r="I131" s="362" t="str">
        <f>IF(基本情報入力シート!AE174="","",基本情報入力シート!AE174)</f>
        <v/>
      </c>
      <c r="J131" s="487"/>
      <c r="K131" s="491"/>
      <c r="L131" s="490"/>
      <c r="M131" s="363" t="str">
        <f>IF(G131="", "", VLOOKUP(AO131,【参考】数式用!$AZ$3:$BA$6, 2, FALSE))</f>
        <v/>
      </c>
      <c r="N131" s="364" t="str">
        <f>IF(G131="","",VLOOKUP(G131,【参考】数式用!$A$4:$L$54,MATCH('別紙様式2-3（個表）'!M131,【参考】数式用!$J$3:$L$3,0)+9,FALSE))</f>
        <v/>
      </c>
      <c r="O131" s="497" t="s">
        <v>2396</v>
      </c>
      <c r="P131" s="365" t="str">
        <f t="shared" si="16"/>
        <v>未入力あり</v>
      </c>
      <c r="Q131" s="273" t="str">
        <f>IFERROR(IF(P131="未入力あり","",ROUNDDOWN(ROUNDDOWN($H131*$I131,0)*VLOOKUP($G131,【参考】数式用!$A$4:$E$54,3, FALSE),0)),"")</f>
        <v/>
      </c>
      <c r="R131" s="273" t="str">
        <f>IF(AM131="×", 0,IF(P131="未入力あり","",ROUNDDOWN(ROUNDDOWN($H131*$I131,0)*VLOOKUP($G131,【参考】数式用!$A$4:$E$54,4,FALSE),0)))</f>
        <v/>
      </c>
      <c r="S131" s="366" t="str">
        <f>IF(AN131="×", 0,IF(P131="未入力あり","",ROUNDDOWN(ROUNDDOWN($H131*$I131,0)*VLOOKUP($G131,【参考】数式用!$A$4:$E$54,5, FALSE),0)))</f>
        <v/>
      </c>
      <c r="T131" s="369" t="s">
        <v>3907</v>
      </c>
      <c r="U131" s="370"/>
      <c r="V131" s="33"/>
      <c r="W131" s="641"/>
      <c r="X131" s="641"/>
      <c r="Y131" s="641"/>
      <c r="Z131" s="641"/>
      <c r="AA131" s="641"/>
      <c r="AB131" s="641"/>
      <c r="AC131" s="641"/>
      <c r="AD131" s="641"/>
      <c r="AE131" s="641"/>
      <c r="AF131" s="641"/>
      <c r="AG131" s="641"/>
      <c r="AI131" s="373" t="str">
        <f t="shared" si="19"/>
        <v/>
      </c>
      <c r="AJ131" s="372" t="e">
        <f>VLOOKUP('別紙様式2-3（個表）'!$G131,【参考】数式用!$P$4:$Q$54,2, FALSE)</f>
        <v>#N/A</v>
      </c>
      <c r="AK131" s="372" t="e">
        <f>VLOOKUP('別紙様式2-3（個表）'!$G131,【参考】数式用!$P$4:$W$54,8, FALSE)</f>
        <v>#N/A</v>
      </c>
      <c r="AL131" s="372" t="e">
        <f>VLOOKUP('別紙様式2-3（個表）'!$G131,【参考】数式用!$P$4:$AD$54,15, FALSE)</f>
        <v>#N/A</v>
      </c>
      <c r="AM131" s="372" t="str">
        <f t="shared" si="20"/>
        <v/>
      </c>
      <c r="AN131" s="372" t="str">
        <f t="shared" si="21"/>
        <v/>
      </c>
      <c r="AO131" s="372" t="str">
        <f t="shared" si="22"/>
        <v/>
      </c>
      <c r="AP131" s="372" t="str">
        <f>IF(G131="", "", VLOOKUP(G131,【参考】数式用!$A$4:$M$54,13,FALSE))</f>
        <v/>
      </c>
      <c r="AQ131" s="46" t="str">
        <f t="shared" si="23"/>
        <v>―</v>
      </c>
    </row>
    <row r="132" spans="1:43" ht="45" customHeight="1">
      <c r="A132" s="114">
        <f t="shared" si="17"/>
        <v>118</v>
      </c>
      <c r="B132" s="115" t="str">
        <f>IF(基本情報入力シート!B175="","",基本情報入力シート!B175)</f>
        <v/>
      </c>
      <c r="C132" s="116" t="str">
        <f>IF(基本情報入力シート!L175="","",基本情報入力シート!L175)</f>
        <v/>
      </c>
      <c r="D132" s="116" t="str">
        <f>IF(基本情報入力シート!Q175="","",基本情報入力シート!Q175)</f>
        <v>愛知県</v>
      </c>
      <c r="E132" s="116" t="str">
        <f>IF(基本情報入力シート!V175="","",基本情報入力シート!V175)</f>
        <v/>
      </c>
      <c r="F132" s="116" t="str">
        <f>IF(基本情報入力シート!W175="","",基本情報入力シート!W175)</f>
        <v>事業所番号及びサービス名を入力してください。</v>
      </c>
      <c r="G132" s="116" t="str">
        <f>IF(基本情報入力シート!Z175="","",基本情報入力シート!Z175)</f>
        <v/>
      </c>
      <c r="H132" s="224" t="str">
        <f>IF(基本情報入力シート!AD175="","",基本情報入力シート!AD175)</f>
        <v/>
      </c>
      <c r="I132" s="362" t="str">
        <f>IF(基本情報入力シート!AE175="","",基本情報入力シート!AE175)</f>
        <v/>
      </c>
      <c r="J132" s="487"/>
      <c r="K132" s="491"/>
      <c r="L132" s="490"/>
      <c r="M132" s="363" t="str">
        <f>IF(G132="", "", VLOOKUP(AO132,【参考】数式用!$AZ$3:$BA$6, 2, FALSE))</f>
        <v/>
      </c>
      <c r="N132" s="364" t="str">
        <f>IF(G132="","",VLOOKUP(G132,【参考】数式用!$A$4:$L$54,MATCH('別紙様式2-3（個表）'!M132,【参考】数式用!$J$3:$L$3,0)+9,FALSE))</f>
        <v/>
      </c>
      <c r="O132" s="497" t="s">
        <v>2396</v>
      </c>
      <c r="P132" s="365" t="str">
        <f t="shared" si="16"/>
        <v>未入力あり</v>
      </c>
      <c r="Q132" s="273" t="str">
        <f>IFERROR(IF(P132="未入力あり","",ROUNDDOWN(ROUNDDOWN($H132*$I132,0)*VLOOKUP($G132,【参考】数式用!$A$4:$E$54,3, FALSE),0)),"")</f>
        <v/>
      </c>
      <c r="R132" s="273" t="str">
        <f>IF(AM132="×", 0,IF(P132="未入力あり","",ROUNDDOWN(ROUNDDOWN($H132*$I132,0)*VLOOKUP($G132,【参考】数式用!$A$4:$E$54,4,FALSE),0)))</f>
        <v/>
      </c>
      <c r="S132" s="366" t="str">
        <f>IF(AN132="×", 0,IF(P132="未入力あり","",ROUNDDOWN(ROUNDDOWN($H132*$I132,0)*VLOOKUP($G132,【参考】数式用!$A$4:$E$54,5, FALSE),0)))</f>
        <v/>
      </c>
      <c r="T132" s="369" t="s">
        <v>3907</v>
      </c>
      <c r="U132" s="370"/>
      <c r="V132" s="33"/>
      <c r="W132" s="641"/>
      <c r="X132" s="641"/>
      <c r="Y132" s="641"/>
      <c r="Z132" s="641"/>
      <c r="AA132" s="641"/>
      <c r="AB132" s="641"/>
      <c r="AC132" s="641"/>
      <c r="AD132" s="641"/>
      <c r="AE132" s="641"/>
      <c r="AF132" s="641"/>
      <c r="AG132" s="641"/>
      <c r="AI132" s="373" t="str">
        <f t="shared" si="19"/>
        <v/>
      </c>
      <c r="AJ132" s="372" t="e">
        <f>VLOOKUP('別紙様式2-3（個表）'!$G132,【参考】数式用!$P$4:$Q$54,2, FALSE)</f>
        <v>#N/A</v>
      </c>
      <c r="AK132" s="372" t="e">
        <f>VLOOKUP('別紙様式2-3（個表）'!$G132,【参考】数式用!$P$4:$W$54,8, FALSE)</f>
        <v>#N/A</v>
      </c>
      <c r="AL132" s="372" t="e">
        <f>VLOOKUP('別紙様式2-3（個表）'!$G132,【参考】数式用!$P$4:$AD$54,15, FALSE)</f>
        <v>#N/A</v>
      </c>
      <c r="AM132" s="372" t="str">
        <f t="shared" si="20"/>
        <v/>
      </c>
      <c r="AN132" s="372" t="str">
        <f t="shared" si="21"/>
        <v/>
      </c>
      <c r="AO132" s="372" t="str">
        <f t="shared" si="22"/>
        <v/>
      </c>
      <c r="AP132" s="372" t="str">
        <f>IF(G132="", "", VLOOKUP(G132,【参考】数式用!$A$4:$M$54,13,FALSE))</f>
        <v/>
      </c>
      <c r="AQ132" s="46" t="str">
        <f t="shared" si="23"/>
        <v>―</v>
      </c>
    </row>
    <row r="133" spans="1:43" ht="45" customHeight="1">
      <c r="A133" s="114">
        <f t="shared" si="17"/>
        <v>119</v>
      </c>
      <c r="B133" s="115" t="str">
        <f>IF(基本情報入力シート!B176="","",基本情報入力シート!B176)</f>
        <v/>
      </c>
      <c r="C133" s="116" t="str">
        <f>IF(基本情報入力シート!L176="","",基本情報入力シート!L176)</f>
        <v/>
      </c>
      <c r="D133" s="116" t="str">
        <f>IF(基本情報入力シート!Q176="","",基本情報入力シート!Q176)</f>
        <v>愛知県</v>
      </c>
      <c r="E133" s="116" t="str">
        <f>IF(基本情報入力シート!V176="","",基本情報入力シート!V176)</f>
        <v/>
      </c>
      <c r="F133" s="116" t="str">
        <f>IF(基本情報入力シート!W176="","",基本情報入力シート!W176)</f>
        <v>事業所番号及びサービス名を入力してください。</v>
      </c>
      <c r="G133" s="116" t="str">
        <f>IF(基本情報入力シート!Z176="","",基本情報入力シート!Z176)</f>
        <v/>
      </c>
      <c r="H133" s="224" t="str">
        <f>IF(基本情報入力シート!AD176="","",基本情報入力シート!AD176)</f>
        <v/>
      </c>
      <c r="I133" s="362" t="str">
        <f>IF(基本情報入力シート!AE176="","",基本情報入力シート!AE176)</f>
        <v/>
      </c>
      <c r="J133" s="487"/>
      <c r="K133" s="491"/>
      <c r="L133" s="490"/>
      <c r="M133" s="363" t="str">
        <f>IF(G133="", "", VLOOKUP(AO133,【参考】数式用!$AZ$3:$BA$6, 2, FALSE))</f>
        <v/>
      </c>
      <c r="N133" s="364" t="str">
        <f>IF(G133="","",VLOOKUP(G133,【参考】数式用!$A$4:$L$54,MATCH('別紙様式2-3（個表）'!M133,【参考】数式用!$J$3:$L$3,0)+9,FALSE))</f>
        <v/>
      </c>
      <c r="O133" s="497" t="s">
        <v>2396</v>
      </c>
      <c r="P133" s="365" t="str">
        <f t="shared" si="16"/>
        <v>未入力あり</v>
      </c>
      <c r="Q133" s="273" t="str">
        <f>IFERROR(IF(P133="未入力あり","",ROUNDDOWN(ROUNDDOWN($H133*$I133,0)*VLOOKUP($G133,【参考】数式用!$A$4:$E$54,3, FALSE),0)),"")</f>
        <v/>
      </c>
      <c r="R133" s="273" t="str">
        <f>IF(AM133="×", 0,IF(P133="未入力あり","",ROUNDDOWN(ROUNDDOWN($H133*$I133,0)*VLOOKUP($G133,【参考】数式用!$A$4:$E$54,4,FALSE),0)))</f>
        <v/>
      </c>
      <c r="S133" s="366" t="str">
        <f>IF(AN133="×", 0,IF(P133="未入力あり","",ROUNDDOWN(ROUNDDOWN($H133*$I133,0)*VLOOKUP($G133,【参考】数式用!$A$4:$E$54,5, FALSE),0)))</f>
        <v/>
      </c>
      <c r="T133" s="369" t="s">
        <v>3907</v>
      </c>
      <c r="U133" s="370"/>
      <c r="V133" s="33"/>
      <c r="W133" s="641"/>
      <c r="X133" s="641"/>
      <c r="Y133" s="641"/>
      <c r="Z133" s="641"/>
      <c r="AA133" s="641"/>
      <c r="AB133" s="641"/>
      <c r="AC133" s="641"/>
      <c r="AD133" s="641"/>
      <c r="AE133" s="641"/>
      <c r="AF133" s="641"/>
      <c r="AG133" s="641"/>
      <c r="AI133" s="373" t="str">
        <f t="shared" si="19"/>
        <v/>
      </c>
      <c r="AJ133" s="372" t="e">
        <f>VLOOKUP('別紙様式2-3（個表）'!$G133,【参考】数式用!$P$4:$Q$54,2, FALSE)</f>
        <v>#N/A</v>
      </c>
      <c r="AK133" s="372" t="e">
        <f>VLOOKUP('別紙様式2-3（個表）'!$G133,【参考】数式用!$P$4:$W$54,8, FALSE)</f>
        <v>#N/A</v>
      </c>
      <c r="AL133" s="372" t="e">
        <f>VLOOKUP('別紙様式2-3（個表）'!$G133,【参考】数式用!$P$4:$AD$54,15, FALSE)</f>
        <v>#N/A</v>
      </c>
      <c r="AM133" s="372" t="str">
        <f t="shared" si="20"/>
        <v/>
      </c>
      <c r="AN133" s="372" t="str">
        <f t="shared" si="21"/>
        <v/>
      </c>
      <c r="AO133" s="372" t="str">
        <f t="shared" si="22"/>
        <v/>
      </c>
      <c r="AP133" s="372" t="str">
        <f>IF(G133="", "", VLOOKUP(G133,【参考】数式用!$A$4:$M$54,13,FALSE))</f>
        <v/>
      </c>
      <c r="AQ133" s="46" t="str">
        <f t="shared" si="23"/>
        <v>―</v>
      </c>
    </row>
    <row r="134" spans="1:43" ht="45" customHeight="1">
      <c r="A134" s="114">
        <f t="shared" si="17"/>
        <v>120</v>
      </c>
      <c r="B134" s="115" t="str">
        <f>IF(基本情報入力シート!B177="","",基本情報入力シート!B177)</f>
        <v/>
      </c>
      <c r="C134" s="116" t="str">
        <f>IF(基本情報入力シート!L177="","",基本情報入力シート!L177)</f>
        <v/>
      </c>
      <c r="D134" s="116" t="str">
        <f>IF(基本情報入力シート!Q177="","",基本情報入力シート!Q177)</f>
        <v>愛知県</v>
      </c>
      <c r="E134" s="116" t="str">
        <f>IF(基本情報入力シート!V177="","",基本情報入力シート!V177)</f>
        <v/>
      </c>
      <c r="F134" s="116" t="str">
        <f>IF(基本情報入力シート!W177="","",基本情報入力シート!W177)</f>
        <v>事業所番号及びサービス名を入力してください。</v>
      </c>
      <c r="G134" s="116" t="str">
        <f>IF(基本情報入力シート!Z177="","",基本情報入力シート!Z177)</f>
        <v/>
      </c>
      <c r="H134" s="224" t="str">
        <f>IF(基本情報入力シート!AD177="","",基本情報入力シート!AD177)</f>
        <v/>
      </c>
      <c r="I134" s="362" t="str">
        <f>IF(基本情報入力シート!AE177="","",基本情報入力シート!AE177)</f>
        <v/>
      </c>
      <c r="J134" s="487"/>
      <c r="K134" s="491"/>
      <c r="L134" s="490"/>
      <c r="M134" s="363" t="str">
        <f>IF(G134="", "", VLOOKUP(AO134,【参考】数式用!$AZ$3:$BA$6, 2, FALSE))</f>
        <v/>
      </c>
      <c r="N134" s="364" t="str">
        <f>IF(G134="","",VLOOKUP(G134,【参考】数式用!$A$4:$L$54,MATCH('別紙様式2-3（個表）'!M134,【参考】数式用!$J$3:$L$3,0)+9,FALSE))</f>
        <v/>
      </c>
      <c r="O134" s="497" t="s">
        <v>2396</v>
      </c>
      <c r="P134" s="365" t="str">
        <f t="shared" si="16"/>
        <v>未入力あり</v>
      </c>
      <c r="Q134" s="273" t="str">
        <f>IFERROR(IF(P134="未入力あり","",ROUNDDOWN(ROUNDDOWN($H134*$I134,0)*VLOOKUP($G134,【参考】数式用!$A$4:$E$54,3, FALSE),0)),"")</f>
        <v/>
      </c>
      <c r="R134" s="273" t="str">
        <f>IF(AM134="×", 0,IF(P134="未入力あり","",ROUNDDOWN(ROUNDDOWN($H134*$I134,0)*VLOOKUP($G134,【参考】数式用!$A$4:$E$54,4,FALSE),0)))</f>
        <v/>
      </c>
      <c r="S134" s="366" t="str">
        <f>IF(AN134="×", 0,IF(P134="未入力あり","",ROUNDDOWN(ROUNDDOWN($H134*$I134,0)*VLOOKUP($G134,【参考】数式用!$A$4:$E$54,5, FALSE),0)))</f>
        <v/>
      </c>
      <c r="T134" s="369" t="s">
        <v>3907</v>
      </c>
      <c r="U134" s="370"/>
      <c r="V134" s="33"/>
      <c r="W134" s="641"/>
      <c r="X134" s="641"/>
      <c r="Y134" s="641"/>
      <c r="Z134" s="641"/>
      <c r="AA134" s="641"/>
      <c r="AB134" s="641"/>
      <c r="AC134" s="641"/>
      <c r="AD134" s="641"/>
      <c r="AE134" s="641"/>
      <c r="AF134" s="641"/>
      <c r="AG134" s="641"/>
      <c r="AI134" s="373" t="str">
        <f t="shared" si="19"/>
        <v/>
      </c>
      <c r="AJ134" s="372" t="e">
        <f>VLOOKUP('別紙様式2-3（個表）'!$G134,【参考】数式用!$P$4:$Q$54,2, FALSE)</f>
        <v>#N/A</v>
      </c>
      <c r="AK134" s="372" t="e">
        <f>VLOOKUP('別紙様式2-3（個表）'!$G134,【参考】数式用!$P$4:$W$54,8, FALSE)</f>
        <v>#N/A</v>
      </c>
      <c r="AL134" s="372" t="e">
        <f>VLOOKUP('別紙様式2-3（個表）'!$G134,【参考】数式用!$P$4:$AD$54,15, FALSE)</f>
        <v>#N/A</v>
      </c>
      <c r="AM134" s="372" t="str">
        <f t="shared" si="20"/>
        <v/>
      </c>
      <c r="AN134" s="372" t="str">
        <f t="shared" si="21"/>
        <v/>
      </c>
      <c r="AO134" s="372" t="str">
        <f t="shared" si="22"/>
        <v/>
      </c>
      <c r="AP134" s="372" t="str">
        <f>IF(G134="", "", VLOOKUP(G134,【参考】数式用!$A$4:$M$54,13,FALSE))</f>
        <v/>
      </c>
      <c r="AQ134" s="46" t="str">
        <f t="shared" si="23"/>
        <v>―</v>
      </c>
    </row>
    <row r="135" spans="1:43" ht="45" customHeight="1">
      <c r="A135" s="114">
        <f t="shared" si="17"/>
        <v>121</v>
      </c>
      <c r="B135" s="115" t="str">
        <f>IF(基本情報入力シート!B178="","",基本情報入力シート!B178)</f>
        <v/>
      </c>
      <c r="C135" s="116" t="str">
        <f>IF(基本情報入力シート!L178="","",基本情報入力シート!L178)</f>
        <v/>
      </c>
      <c r="D135" s="116" t="str">
        <f>IF(基本情報入力シート!Q178="","",基本情報入力シート!Q178)</f>
        <v>愛知県</v>
      </c>
      <c r="E135" s="116" t="str">
        <f>IF(基本情報入力シート!V178="","",基本情報入力シート!V178)</f>
        <v/>
      </c>
      <c r="F135" s="116" t="str">
        <f>IF(基本情報入力シート!W178="","",基本情報入力シート!W178)</f>
        <v>事業所番号及びサービス名を入力してください。</v>
      </c>
      <c r="G135" s="116" t="str">
        <f>IF(基本情報入力シート!Z178="","",基本情報入力シート!Z178)</f>
        <v/>
      </c>
      <c r="H135" s="224" t="str">
        <f>IF(基本情報入力シート!AD178="","",基本情報入力シート!AD178)</f>
        <v/>
      </c>
      <c r="I135" s="362" t="str">
        <f>IF(基本情報入力シート!AE178="","",基本情報入力シート!AE178)</f>
        <v/>
      </c>
      <c r="J135" s="487"/>
      <c r="K135" s="491"/>
      <c r="L135" s="490"/>
      <c r="M135" s="363" t="str">
        <f>IF(G135="", "", VLOOKUP(AO135,【参考】数式用!$AZ$3:$BA$6, 2, FALSE))</f>
        <v/>
      </c>
      <c r="N135" s="364" t="str">
        <f>IF(G135="","",VLOOKUP(G135,【参考】数式用!$A$4:$L$54,MATCH('別紙様式2-3（個表）'!M135,【参考】数式用!$J$3:$L$3,0)+9,FALSE))</f>
        <v/>
      </c>
      <c r="O135" s="497" t="s">
        <v>2396</v>
      </c>
      <c r="P135" s="365" t="str">
        <f t="shared" si="16"/>
        <v>未入力あり</v>
      </c>
      <c r="Q135" s="273" t="str">
        <f>IFERROR(IF(P135="未入力あり","",ROUNDDOWN(ROUNDDOWN($H135*$I135,0)*VLOOKUP($G135,【参考】数式用!$A$4:$E$54,3, FALSE),0)),"")</f>
        <v/>
      </c>
      <c r="R135" s="273" t="str">
        <f>IF(AM135="×", 0,IF(P135="未入力あり","",ROUNDDOWN(ROUNDDOWN($H135*$I135,0)*VLOOKUP($G135,【参考】数式用!$A$4:$E$54,4,FALSE),0)))</f>
        <v/>
      </c>
      <c r="S135" s="366" t="str">
        <f>IF(AN135="×", 0,IF(P135="未入力あり","",ROUNDDOWN(ROUNDDOWN($H135*$I135,0)*VLOOKUP($G135,【参考】数式用!$A$4:$E$54,5, FALSE),0)))</f>
        <v/>
      </c>
      <c r="T135" s="369" t="s">
        <v>3907</v>
      </c>
      <c r="U135" s="370"/>
      <c r="V135" s="33"/>
      <c r="W135" s="641"/>
      <c r="X135" s="641"/>
      <c r="Y135" s="641"/>
      <c r="Z135" s="641"/>
      <c r="AA135" s="641"/>
      <c r="AB135" s="641"/>
      <c r="AC135" s="641"/>
      <c r="AD135" s="641"/>
      <c r="AE135" s="641"/>
      <c r="AF135" s="641"/>
      <c r="AG135" s="641"/>
      <c r="AI135" s="373" t="str">
        <f t="shared" si="19"/>
        <v/>
      </c>
      <c r="AJ135" s="372" t="e">
        <f>VLOOKUP('別紙様式2-3（個表）'!$G135,【参考】数式用!$P$4:$Q$54,2, FALSE)</f>
        <v>#N/A</v>
      </c>
      <c r="AK135" s="372" t="e">
        <f>VLOOKUP('別紙様式2-3（個表）'!$G135,【参考】数式用!$P$4:$W$54,8, FALSE)</f>
        <v>#N/A</v>
      </c>
      <c r="AL135" s="372" t="e">
        <f>VLOOKUP('別紙様式2-3（個表）'!$G135,【参考】数式用!$P$4:$AD$54,15, FALSE)</f>
        <v>#N/A</v>
      </c>
      <c r="AM135" s="372" t="str">
        <f t="shared" si="20"/>
        <v/>
      </c>
      <c r="AN135" s="372" t="str">
        <f t="shared" si="21"/>
        <v/>
      </c>
      <c r="AO135" s="372" t="str">
        <f t="shared" si="22"/>
        <v/>
      </c>
      <c r="AP135" s="372" t="str">
        <f>IF(G135="", "", VLOOKUP(G135,【参考】数式用!$A$4:$M$54,13,FALSE))</f>
        <v/>
      </c>
      <c r="AQ135" s="46" t="str">
        <f t="shared" si="23"/>
        <v>―</v>
      </c>
    </row>
    <row r="136" spans="1:43" ht="45" customHeight="1">
      <c r="A136" s="114">
        <f t="shared" si="17"/>
        <v>122</v>
      </c>
      <c r="B136" s="115" t="str">
        <f>IF(基本情報入力シート!B179="","",基本情報入力シート!B179)</f>
        <v/>
      </c>
      <c r="C136" s="116" t="str">
        <f>IF(基本情報入力シート!L179="","",基本情報入力シート!L179)</f>
        <v/>
      </c>
      <c r="D136" s="116" t="str">
        <f>IF(基本情報入力シート!Q179="","",基本情報入力シート!Q179)</f>
        <v>愛知県</v>
      </c>
      <c r="E136" s="116" t="str">
        <f>IF(基本情報入力シート!V179="","",基本情報入力シート!V179)</f>
        <v/>
      </c>
      <c r="F136" s="116" t="str">
        <f>IF(基本情報入力シート!W179="","",基本情報入力シート!W179)</f>
        <v>事業所番号及びサービス名を入力してください。</v>
      </c>
      <c r="G136" s="116" t="str">
        <f>IF(基本情報入力シート!Z179="","",基本情報入力シート!Z179)</f>
        <v/>
      </c>
      <c r="H136" s="224" t="str">
        <f>IF(基本情報入力シート!AD179="","",基本情報入力シート!AD179)</f>
        <v/>
      </c>
      <c r="I136" s="362" t="str">
        <f>IF(基本情報入力シート!AE179="","",基本情報入力シート!AE179)</f>
        <v/>
      </c>
      <c r="J136" s="487"/>
      <c r="K136" s="491"/>
      <c r="L136" s="490"/>
      <c r="M136" s="363" t="str">
        <f>IF(G136="", "", VLOOKUP(AO136,【参考】数式用!$AZ$3:$BA$6, 2, FALSE))</f>
        <v/>
      </c>
      <c r="N136" s="364" t="str">
        <f>IF(G136="","",VLOOKUP(G136,【参考】数式用!$A$4:$L$54,MATCH('別紙様式2-3（個表）'!M136,【参考】数式用!$J$3:$L$3,0)+9,FALSE))</f>
        <v/>
      </c>
      <c r="O136" s="497" t="s">
        <v>2396</v>
      </c>
      <c r="P136" s="365" t="str">
        <f t="shared" si="16"/>
        <v>未入力あり</v>
      </c>
      <c r="Q136" s="273" t="str">
        <f>IFERROR(IF(P136="未入力あり","",ROUNDDOWN(ROUNDDOWN($H136*$I136,0)*VLOOKUP($G136,【参考】数式用!$A$4:$E$54,3, FALSE),0)),"")</f>
        <v/>
      </c>
      <c r="R136" s="273" t="str">
        <f>IF(AM136="×", 0,IF(P136="未入力あり","",ROUNDDOWN(ROUNDDOWN($H136*$I136,0)*VLOOKUP($G136,【参考】数式用!$A$4:$E$54,4,FALSE),0)))</f>
        <v/>
      </c>
      <c r="S136" s="366" t="str">
        <f>IF(AN136="×", 0,IF(P136="未入力あり","",ROUNDDOWN(ROUNDDOWN($H136*$I136,0)*VLOOKUP($G136,【参考】数式用!$A$4:$E$54,5, FALSE),0)))</f>
        <v/>
      </c>
      <c r="T136" s="369" t="s">
        <v>3907</v>
      </c>
      <c r="U136" s="370"/>
      <c r="V136" s="33"/>
      <c r="W136" s="641"/>
      <c r="X136" s="641"/>
      <c r="Y136" s="641"/>
      <c r="Z136" s="641"/>
      <c r="AA136" s="641"/>
      <c r="AB136" s="641"/>
      <c r="AC136" s="641"/>
      <c r="AD136" s="641"/>
      <c r="AE136" s="641"/>
      <c r="AF136" s="641"/>
      <c r="AG136" s="641"/>
      <c r="AI136" s="373" t="str">
        <f t="shared" si="19"/>
        <v/>
      </c>
      <c r="AJ136" s="372" t="e">
        <f>VLOOKUP('別紙様式2-3（個表）'!$G136,【参考】数式用!$P$4:$Q$54,2, FALSE)</f>
        <v>#N/A</v>
      </c>
      <c r="AK136" s="372" t="e">
        <f>VLOOKUP('別紙様式2-3（個表）'!$G136,【参考】数式用!$P$4:$W$54,8, FALSE)</f>
        <v>#N/A</v>
      </c>
      <c r="AL136" s="372" t="e">
        <f>VLOOKUP('別紙様式2-3（個表）'!$G136,【参考】数式用!$P$4:$AD$54,15, FALSE)</f>
        <v>#N/A</v>
      </c>
      <c r="AM136" s="372" t="str">
        <f t="shared" si="20"/>
        <v/>
      </c>
      <c r="AN136" s="372" t="str">
        <f t="shared" si="21"/>
        <v/>
      </c>
      <c r="AO136" s="372" t="str">
        <f t="shared" si="22"/>
        <v/>
      </c>
      <c r="AP136" s="372" t="str">
        <f>IF(G136="", "", VLOOKUP(G136,【参考】数式用!$A$4:$M$54,13,FALSE))</f>
        <v/>
      </c>
      <c r="AQ136" s="46" t="str">
        <f t="shared" si="23"/>
        <v>―</v>
      </c>
    </row>
    <row r="137" spans="1:43" ht="45" customHeight="1">
      <c r="A137" s="114">
        <f t="shared" si="17"/>
        <v>123</v>
      </c>
      <c r="B137" s="115" t="str">
        <f>IF(基本情報入力シート!B180="","",基本情報入力シート!B180)</f>
        <v/>
      </c>
      <c r="C137" s="116" t="str">
        <f>IF(基本情報入力シート!L180="","",基本情報入力シート!L180)</f>
        <v/>
      </c>
      <c r="D137" s="116" t="str">
        <f>IF(基本情報入力シート!Q180="","",基本情報入力シート!Q180)</f>
        <v>愛知県</v>
      </c>
      <c r="E137" s="116" t="str">
        <f>IF(基本情報入力シート!V180="","",基本情報入力シート!V180)</f>
        <v/>
      </c>
      <c r="F137" s="116" t="str">
        <f>IF(基本情報入力シート!W180="","",基本情報入力シート!W180)</f>
        <v>事業所番号及びサービス名を入力してください。</v>
      </c>
      <c r="G137" s="116" t="str">
        <f>IF(基本情報入力シート!Z180="","",基本情報入力シート!Z180)</f>
        <v/>
      </c>
      <c r="H137" s="224" t="str">
        <f>IF(基本情報入力シート!AD180="","",基本情報入力シート!AD180)</f>
        <v/>
      </c>
      <c r="I137" s="362" t="str">
        <f>IF(基本情報入力シート!AE180="","",基本情報入力シート!AE180)</f>
        <v/>
      </c>
      <c r="J137" s="487"/>
      <c r="K137" s="491"/>
      <c r="L137" s="490"/>
      <c r="M137" s="363" t="str">
        <f>IF(G137="", "", VLOOKUP(AO137,【参考】数式用!$AZ$3:$BA$6, 2, FALSE))</f>
        <v/>
      </c>
      <c r="N137" s="364" t="str">
        <f>IF(G137="","",VLOOKUP(G137,【参考】数式用!$A$4:$L$54,MATCH('別紙様式2-3（個表）'!M137,【参考】数式用!$J$3:$L$3,0)+9,FALSE))</f>
        <v/>
      </c>
      <c r="O137" s="497" t="s">
        <v>2396</v>
      </c>
      <c r="P137" s="365" t="str">
        <f t="shared" si="16"/>
        <v>未入力あり</v>
      </c>
      <c r="Q137" s="273" t="str">
        <f>IFERROR(IF(P137="未入力あり","",ROUNDDOWN(ROUNDDOWN($H137*$I137,0)*VLOOKUP($G137,【参考】数式用!$A$4:$E$54,3, FALSE),0)),"")</f>
        <v/>
      </c>
      <c r="R137" s="273" t="str">
        <f>IF(AM137="×", 0,IF(P137="未入力あり","",ROUNDDOWN(ROUNDDOWN($H137*$I137,0)*VLOOKUP($G137,【参考】数式用!$A$4:$E$54,4,FALSE),0)))</f>
        <v/>
      </c>
      <c r="S137" s="366" t="str">
        <f>IF(AN137="×", 0,IF(P137="未入力あり","",ROUNDDOWN(ROUNDDOWN($H137*$I137,0)*VLOOKUP($G137,【参考】数式用!$A$4:$E$54,5, FALSE),0)))</f>
        <v/>
      </c>
      <c r="T137" s="369" t="s">
        <v>3907</v>
      </c>
      <c r="U137" s="370"/>
      <c r="V137" s="33"/>
      <c r="W137" s="641"/>
      <c r="X137" s="641"/>
      <c r="Y137" s="641"/>
      <c r="Z137" s="641"/>
      <c r="AA137" s="641"/>
      <c r="AB137" s="641"/>
      <c r="AC137" s="641"/>
      <c r="AD137" s="641"/>
      <c r="AE137" s="641"/>
      <c r="AF137" s="641"/>
      <c r="AG137" s="641"/>
      <c r="AI137" s="373" t="str">
        <f t="shared" si="19"/>
        <v/>
      </c>
      <c r="AJ137" s="372" t="e">
        <f>VLOOKUP('別紙様式2-3（個表）'!$G137,【参考】数式用!$P$4:$Q$54,2, FALSE)</f>
        <v>#N/A</v>
      </c>
      <c r="AK137" s="372" t="e">
        <f>VLOOKUP('別紙様式2-3（個表）'!$G137,【参考】数式用!$P$4:$W$54,8, FALSE)</f>
        <v>#N/A</v>
      </c>
      <c r="AL137" s="372" t="e">
        <f>VLOOKUP('別紙様式2-3（個表）'!$G137,【参考】数式用!$P$4:$AD$54,15, FALSE)</f>
        <v>#N/A</v>
      </c>
      <c r="AM137" s="372" t="str">
        <f t="shared" si="20"/>
        <v/>
      </c>
      <c r="AN137" s="372" t="str">
        <f t="shared" si="21"/>
        <v/>
      </c>
      <c r="AO137" s="372" t="str">
        <f t="shared" si="22"/>
        <v/>
      </c>
      <c r="AP137" s="372" t="str">
        <f>IF(G137="", "", VLOOKUP(G137,【参考】数式用!$A$4:$M$54,13,FALSE))</f>
        <v/>
      </c>
      <c r="AQ137" s="46" t="str">
        <f t="shared" si="23"/>
        <v>―</v>
      </c>
    </row>
    <row r="138" spans="1:43" ht="45" customHeight="1">
      <c r="A138" s="114">
        <f t="shared" si="17"/>
        <v>124</v>
      </c>
      <c r="B138" s="115" t="str">
        <f>IF(基本情報入力シート!B181="","",基本情報入力シート!B181)</f>
        <v/>
      </c>
      <c r="C138" s="116" t="str">
        <f>IF(基本情報入力シート!L181="","",基本情報入力シート!L181)</f>
        <v/>
      </c>
      <c r="D138" s="116" t="str">
        <f>IF(基本情報入力シート!Q181="","",基本情報入力シート!Q181)</f>
        <v>愛知県</v>
      </c>
      <c r="E138" s="116" t="str">
        <f>IF(基本情報入力シート!V181="","",基本情報入力シート!V181)</f>
        <v/>
      </c>
      <c r="F138" s="116" t="str">
        <f>IF(基本情報入力シート!W181="","",基本情報入力シート!W181)</f>
        <v>事業所番号及びサービス名を入力してください。</v>
      </c>
      <c r="G138" s="116" t="str">
        <f>IF(基本情報入力シート!Z181="","",基本情報入力シート!Z181)</f>
        <v/>
      </c>
      <c r="H138" s="224" t="str">
        <f>IF(基本情報入力シート!AD181="","",基本情報入力シート!AD181)</f>
        <v/>
      </c>
      <c r="I138" s="362" t="str">
        <f>IF(基本情報入力シート!AE181="","",基本情報入力シート!AE181)</f>
        <v/>
      </c>
      <c r="J138" s="487"/>
      <c r="K138" s="491"/>
      <c r="L138" s="490"/>
      <c r="M138" s="363" t="str">
        <f>IF(G138="", "", VLOOKUP(AO138,【参考】数式用!$AZ$3:$BA$6, 2, FALSE))</f>
        <v/>
      </c>
      <c r="N138" s="364" t="str">
        <f>IF(G138="","",VLOOKUP(G138,【参考】数式用!$A$4:$L$54,MATCH('別紙様式2-3（個表）'!M138,【参考】数式用!$J$3:$L$3,0)+9,FALSE))</f>
        <v/>
      </c>
      <c r="O138" s="497" t="s">
        <v>2396</v>
      </c>
      <c r="P138" s="365" t="str">
        <f t="shared" si="16"/>
        <v>未入力あり</v>
      </c>
      <c r="Q138" s="273" t="str">
        <f>IFERROR(IF(P138="未入力あり","",ROUNDDOWN(ROUNDDOWN($H138*$I138,0)*VLOOKUP($G138,【参考】数式用!$A$4:$E$54,3, FALSE),0)),"")</f>
        <v/>
      </c>
      <c r="R138" s="273" t="str">
        <f>IF(AM138="×", 0,IF(P138="未入力あり","",ROUNDDOWN(ROUNDDOWN($H138*$I138,0)*VLOOKUP($G138,【参考】数式用!$A$4:$E$54,4,FALSE),0)))</f>
        <v/>
      </c>
      <c r="S138" s="366" t="str">
        <f>IF(AN138="×", 0,IF(P138="未入力あり","",ROUNDDOWN(ROUNDDOWN($H138*$I138,0)*VLOOKUP($G138,【参考】数式用!$A$4:$E$54,5, FALSE),0)))</f>
        <v/>
      </c>
      <c r="T138" s="369" t="s">
        <v>3907</v>
      </c>
      <c r="U138" s="370"/>
      <c r="V138" s="33"/>
      <c r="W138" s="641"/>
      <c r="X138" s="641"/>
      <c r="Y138" s="641"/>
      <c r="Z138" s="641"/>
      <c r="AA138" s="641"/>
      <c r="AB138" s="641"/>
      <c r="AC138" s="641"/>
      <c r="AD138" s="641"/>
      <c r="AE138" s="641"/>
      <c r="AF138" s="641"/>
      <c r="AG138" s="641"/>
      <c r="AI138" s="373" t="str">
        <f t="shared" si="19"/>
        <v/>
      </c>
      <c r="AJ138" s="372" t="e">
        <f>VLOOKUP('別紙様式2-3（個表）'!$G138,【参考】数式用!$P$4:$Q$54,2, FALSE)</f>
        <v>#N/A</v>
      </c>
      <c r="AK138" s="372" t="e">
        <f>VLOOKUP('別紙様式2-3（個表）'!$G138,【参考】数式用!$P$4:$W$54,8, FALSE)</f>
        <v>#N/A</v>
      </c>
      <c r="AL138" s="372" t="e">
        <f>VLOOKUP('別紙様式2-3（個表）'!$G138,【参考】数式用!$P$4:$AD$54,15, FALSE)</f>
        <v>#N/A</v>
      </c>
      <c r="AM138" s="372" t="str">
        <f t="shared" si="20"/>
        <v/>
      </c>
      <c r="AN138" s="372" t="str">
        <f t="shared" si="21"/>
        <v/>
      </c>
      <c r="AO138" s="372" t="str">
        <f t="shared" si="22"/>
        <v/>
      </c>
      <c r="AP138" s="372" t="str">
        <f>IF(G138="", "", VLOOKUP(G138,【参考】数式用!$A$4:$M$54,13,FALSE))</f>
        <v/>
      </c>
      <c r="AQ138" s="46" t="str">
        <f t="shared" si="23"/>
        <v>―</v>
      </c>
    </row>
    <row r="139" spans="1:43" ht="45" customHeight="1">
      <c r="A139" s="114">
        <f t="shared" si="17"/>
        <v>125</v>
      </c>
      <c r="B139" s="115" t="str">
        <f>IF(基本情報入力シート!B182="","",基本情報入力シート!B182)</f>
        <v/>
      </c>
      <c r="C139" s="116" t="str">
        <f>IF(基本情報入力シート!L182="","",基本情報入力シート!L182)</f>
        <v/>
      </c>
      <c r="D139" s="116" t="str">
        <f>IF(基本情報入力シート!Q182="","",基本情報入力シート!Q182)</f>
        <v>愛知県</v>
      </c>
      <c r="E139" s="116" t="str">
        <f>IF(基本情報入力シート!V182="","",基本情報入力シート!V182)</f>
        <v/>
      </c>
      <c r="F139" s="116" t="str">
        <f>IF(基本情報入力シート!W182="","",基本情報入力シート!W182)</f>
        <v>事業所番号及びサービス名を入力してください。</v>
      </c>
      <c r="G139" s="116" t="str">
        <f>IF(基本情報入力シート!Z182="","",基本情報入力シート!Z182)</f>
        <v/>
      </c>
      <c r="H139" s="224" t="str">
        <f>IF(基本情報入力シート!AD182="","",基本情報入力シート!AD182)</f>
        <v/>
      </c>
      <c r="I139" s="362" t="str">
        <f>IF(基本情報入力シート!AE182="","",基本情報入力シート!AE182)</f>
        <v/>
      </c>
      <c r="J139" s="487"/>
      <c r="K139" s="491"/>
      <c r="L139" s="490"/>
      <c r="M139" s="363" t="str">
        <f>IF(G139="", "", VLOOKUP(AO139,【参考】数式用!$AZ$3:$BA$6, 2, FALSE))</f>
        <v/>
      </c>
      <c r="N139" s="364" t="str">
        <f>IF(G139="","",VLOOKUP(G139,【参考】数式用!$A$4:$L$54,MATCH('別紙様式2-3（個表）'!M139,【参考】数式用!$J$3:$L$3,0)+9,FALSE))</f>
        <v/>
      </c>
      <c r="O139" s="497" t="s">
        <v>2396</v>
      </c>
      <c r="P139" s="365" t="str">
        <f t="shared" si="16"/>
        <v>未入力あり</v>
      </c>
      <c r="Q139" s="273" t="str">
        <f>IFERROR(IF(P139="未入力あり","",ROUNDDOWN(ROUNDDOWN($H139*$I139,0)*VLOOKUP($G139,【参考】数式用!$A$4:$E$54,3, FALSE),0)),"")</f>
        <v/>
      </c>
      <c r="R139" s="273" t="str">
        <f>IF(AM139="×", 0,IF(P139="未入力あり","",ROUNDDOWN(ROUNDDOWN($H139*$I139,0)*VLOOKUP($G139,【参考】数式用!$A$4:$E$54,4,FALSE),0)))</f>
        <v/>
      </c>
      <c r="S139" s="366" t="str">
        <f>IF(AN139="×", 0,IF(P139="未入力あり","",ROUNDDOWN(ROUNDDOWN($H139*$I139,0)*VLOOKUP($G139,【参考】数式用!$A$4:$E$54,5, FALSE),0)))</f>
        <v/>
      </c>
      <c r="T139" s="369" t="s">
        <v>3907</v>
      </c>
      <c r="U139" s="370"/>
      <c r="V139" s="33"/>
      <c r="W139" s="641"/>
      <c r="X139" s="641"/>
      <c r="Y139" s="641"/>
      <c r="Z139" s="641"/>
      <c r="AA139" s="641"/>
      <c r="AB139" s="641"/>
      <c r="AC139" s="641"/>
      <c r="AD139" s="641"/>
      <c r="AE139" s="641"/>
      <c r="AF139" s="641"/>
      <c r="AG139" s="641"/>
      <c r="AI139" s="373" t="str">
        <f t="shared" si="19"/>
        <v/>
      </c>
      <c r="AJ139" s="372" t="e">
        <f>VLOOKUP('別紙様式2-3（個表）'!$G139,【参考】数式用!$P$4:$Q$54,2, FALSE)</f>
        <v>#N/A</v>
      </c>
      <c r="AK139" s="372" t="e">
        <f>VLOOKUP('別紙様式2-3（個表）'!$G139,【参考】数式用!$P$4:$W$54,8, FALSE)</f>
        <v>#N/A</v>
      </c>
      <c r="AL139" s="372" t="e">
        <f>VLOOKUP('別紙様式2-3（個表）'!$G139,【参考】数式用!$P$4:$AD$54,15, FALSE)</f>
        <v>#N/A</v>
      </c>
      <c r="AM139" s="372" t="str">
        <f t="shared" si="20"/>
        <v/>
      </c>
      <c r="AN139" s="372" t="str">
        <f t="shared" si="21"/>
        <v/>
      </c>
      <c r="AO139" s="372" t="str">
        <f t="shared" si="22"/>
        <v/>
      </c>
      <c r="AP139" s="372" t="str">
        <f>IF(G139="", "", VLOOKUP(G139,【参考】数式用!$A$4:$M$54,13,FALSE))</f>
        <v/>
      </c>
      <c r="AQ139" s="46" t="str">
        <f t="shared" si="23"/>
        <v>―</v>
      </c>
    </row>
    <row r="140" spans="1:43" ht="45" customHeight="1">
      <c r="A140" s="114">
        <f t="shared" si="17"/>
        <v>126</v>
      </c>
      <c r="B140" s="115" t="str">
        <f>IF(基本情報入力シート!B183="","",基本情報入力シート!B183)</f>
        <v/>
      </c>
      <c r="C140" s="116" t="str">
        <f>IF(基本情報入力シート!L183="","",基本情報入力シート!L183)</f>
        <v/>
      </c>
      <c r="D140" s="116" t="str">
        <f>IF(基本情報入力シート!Q183="","",基本情報入力シート!Q183)</f>
        <v>愛知県</v>
      </c>
      <c r="E140" s="116" t="str">
        <f>IF(基本情報入力シート!V183="","",基本情報入力シート!V183)</f>
        <v/>
      </c>
      <c r="F140" s="116" t="str">
        <f>IF(基本情報入力シート!W183="","",基本情報入力シート!W183)</f>
        <v>事業所番号及びサービス名を入力してください。</v>
      </c>
      <c r="G140" s="116" t="str">
        <f>IF(基本情報入力シート!Z183="","",基本情報入力シート!Z183)</f>
        <v/>
      </c>
      <c r="H140" s="224" t="str">
        <f>IF(基本情報入力シート!AD183="","",基本情報入力シート!AD183)</f>
        <v/>
      </c>
      <c r="I140" s="362" t="str">
        <f>IF(基本情報入力シート!AE183="","",基本情報入力シート!AE183)</f>
        <v/>
      </c>
      <c r="J140" s="487"/>
      <c r="K140" s="491"/>
      <c r="L140" s="490"/>
      <c r="M140" s="363" t="str">
        <f>IF(G140="", "", VLOOKUP(AO140,【参考】数式用!$AZ$3:$BA$6, 2, FALSE))</f>
        <v/>
      </c>
      <c r="N140" s="364" t="str">
        <f>IF(G140="","",VLOOKUP(G140,【参考】数式用!$A$4:$L$54,MATCH('別紙様式2-3（個表）'!M140,【参考】数式用!$J$3:$L$3,0)+9,FALSE))</f>
        <v/>
      </c>
      <c r="O140" s="497" t="s">
        <v>2396</v>
      </c>
      <c r="P140" s="365" t="str">
        <f t="shared" si="16"/>
        <v>未入力あり</v>
      </c>
      <c r="Q140" s="273" t="str">
        <f>IFERROR(IF(P140="未入力あり","",ROUNDDOWN(ROUNDDOWN($H140*$I140,0)*VLOOKUP($G140,【参考】数式用!$A$4:$E$54,3, FALSE),0)),"")</f>
        <v/>
      </c>
      <c r="R140" s="273" t="str">
        <f>IF(AM140="×", 0,IF(P140="未入力あり","",ROUNDDOWN(ROUNDDOWN($H140*$I140,0)*VLOOKUP($G140,【参考】数式用!$A$4:$E$54,4,FALSE),0)))</f>
        <v/>
      </c>
      <c r="S140" s="366" t="str">
        <f>IF(AN140="×", 0,IF(P140="未入力あり","",ROUNDDOWN(ROUNDDOWN($H140*$I140,0)*VLOOKUP($G140,【参考】数式用!$A$4:$E$54,5, FALSE),0)))</f>
        <v/>
      </c>
      <c r="T140" s="369" t="s">
        <v>3907</v>
      </c>
      <c r="U140" s="370"/>
      <c r="V140" s="33"/>
      <c r="W140" s="641"/>
      <c r="X140" s="641"/>
      <c r="Y140" s="641"/>
      <c r="Z140" s="641"/>
      <c r="AA140" s="641"/>
      <c r="AB140" s="641"/>
      <c r="AC140" s="641"/>
      <c r="AD140" s="641"/>
      <c r="AE140" s="641"/>
      <c r="AF140" s="641"/>
      <c r="AG140" s="641"/>
      <c r="AI140" s="373" t="str">
        <f t="shared" si="19"/>
        <v/>
      </c>
      <c r="AJ140" s="372" t="e">
        <f>VLOOKUP('別紙様式2-3（個表）'!$G140,【参考】数式用!$P$4:$Q$54,2, FALSE)</f>
        <v>#N/A</v>
      </c>
      <c r="AK140" s="372" t="e">
        <f>VLOOKUP('別紙様式2-3（個表）'!$G140,【参考】数式用!$P$4:$W$54,8, FALSE)</f>
        <v>#N/A</v>
      </c>
      <c r="AL140" s="372" t="e">
        <f>VLOOKUP('別紙様式2-3（個表）'!$G140,【参考】数式用!$P$4:$AD$54,15, FALSE)</f>
        <v>#N/A</v>
      </c>
      <c r="AM140" s="372" t="str">
        <f t="shared" si="20"/>
        <v/>
      </c>
      <c r="AN140" s="372" t="str">
        <f t="shared" si="21"/>
        <v/>
      </c>
      <c r="AO140" s="372" t="str">
        <f t="shared" si="22"/>
        <v/>
      </c>
      <c r="AP140" s="372" t="str">
        <f>IF(G140="", "", VLOOKUP(G140,【参考】数式用!$A$4:$M$54,13,FALSE))</f>
        <v/>
      </c>
      <c r="AQ140" s="46" t="str">
        <f t="shared" si="23"/>
        <v>―</v>
      </c>
    </row>
    <row r="141" spans="1:43" ht="45" customHeight="1">
      <c r="A141" s="114">
        <f t="shared" si="17"/>
        <v>127</v>
      </c>
      <c r="B141" s="115" t="str">
        <f>IF(基本情報入力シート!B184="","",基本情報入力シート!B184)</f>
        <v/>
      </c>
      <c r="C141" s="116" t="str">
        <f>IF(基本情報入力シート!L184="","",基本情報入力シート!L184)</f>
        <v/>
      </c>
      <c r="D141" s="116" t="str">
        <f>IF(基本情報入力シート!Q184="","",基本情報入力シート!Q184)</f>
        <v>愛知県</v>
      </c>
      <c r="E141" s="116" t="str">
        <f>IF(基本情報入力シート!V184="","",基本情報入力シート!V184)</f>
        <v/>
      </c>
      <c r="F141" s="116" t="str">
        <f>IF(基本情報入力シート!W184="","",基本情報入力シート!W184)</f>
        <v>事業所番号及びサービス名を入力してください。</v>
      </c>
      <c r="G141" s="116" t="str">
        <f>IF(基本情報入力シート!Z184="","",基本情報入力シート!Z184)</f>
        <v/>
      </c>
      <c r="H141" s="224" t="str">
        <f>IF(基本情報入力シート!AD184="","",基本情報入力シート!AD184)</f>
        <v/>
      </c>
      <c r="I141" s="362" t="str">
        <f>IF(基本情報入力シート!AE184="","",基本情報入力シート!AE184)</f>
        <v/>
      </c>
      <c r="J141" s="487"/>
      <c r="K141" s="491"/>
      <c r="L141" s="490"/>
      <c r="M141" s="363" t="str">
        <f>IF(G141="", "", VLOOKUP(AO141,【参考】数式用!$AZ$3:$BA$6, 2, FALSE))</f>
        <v/>
      </c>
      <c r="N141" s="364" t="str">
        <f>IF(G141="","",VLOOKUP(G141,【参考】数式用!$A$4:$L$54,MATCH('別紙様式2-3（個表）'!M141,【参考】数式用!$J$3:$L$3,0)+9,FALSE))</f>
        <v/>
      </c>
      <c r="O141" s="497" t="s">
        <v>2396</v>
      </c>
      <c r="P141" s="365" t="str">
        <f t="shared" si="16"/>
        <v>未入力あり</v>
      </c>
      <c r="Q141" s="273" t="str">
        <f>IFERROR(IF(P141="未入力あり","",ROUNDDOWN(ROUNDDOWN($H141*$I141,0)*VLOOKUP($G141,【参考】数式用!$A$4:$E$54,3, FALSE),0)),"")</f>
        <v/>
      </c>
      <c r="R141" s="273" t="str">
        <f>IF(AM141="×", 0,IF(P141="未入力あり","",ROUNDDOWN(ROUNDDOWN($H141*$I141,0)*VLOOKUP($G141,【参考】数式用!$A$4:$E$54,4,FALSE),0)))</f>
        <v/>
      </c>
      <c r="S141" s="366" t="str">
        <f>IF(AN141="×", 0,IF(P141="未入力あり","",ROUNDDOWN(ROUNDDOWN($H141*$I141,0)*VLOOKUP($G141,【参考】数式用!$A$4:$E$54,5, FALSE),0)))</f>
        <v/>
      </c>
      <c r="T141" s="369" t="s">
        <v>3907</v>
      </c>
      <c r="U141" s="370"/>
      <c r="V141" s="33"/>
      <c r="W141" s="641"/>
      <c r="X141" s="641"/>
      <c r="Y141" s="641"/>
      <c r="Z141" s="641"/>
      <c r="AA141" s="641"/>
      <c r="AB141" s="641"/>
      <c r="AC141" s="641"/>
      <c r="AD141" s="641"/>
      <c r="AE141" s="641"/>
      <c r="AF141" s="641"/>
      <c r="AG141" s="641"/>
      <c r="AI141" s="373" t="str">
        <f t="shared" si="19"/>
        <v/>
      </c>
      <c r="AJ141" s="372" t="e">
        <f>VLOOKUP('別紙様式2-3（個表）'!$G141,【参考】数式用!$P$4:$Q$54,2, FALSE)</f>
        <v>#N/A</v>
      </c>
      <c r="AK141" s="372" t="e">
        <f>VLOOKUP('別紙様式2-3（個表）'!$G141,【参考】数式用!$P$4:$W$54,8, FALSE)</f>
        <v>#N/A</v>
      </c>
      <c r="AL141" s="372" t="e">
        <f>VLOOKUP('別紙様式2-3（個表）'!$G141,【参考】数式用!$P$4:$AD$54,15, FALSE)</f>
        <v>#N/A</v>
      </c>
      <c r="AM141" s="372" t="str">
        <f t="shared" si="20"/>
        <v/>
      </c>
      <c r="AN141" s="372" t="str">
        <f t="shared" si="21"/>
        <v/>
      </c>
      <c r="AO141" s="372" t="str">
        <f t="shared" si="22"/>
        <v/>
      </c>
      <c r="AP141" s="372" t="str">
        <f>IF(G141="", "", VLOOKUP(G141,【参考】数式用!$A$4:$M$54,13,FALSE))</f>
        <v/>
      </c>
      <c r="AQ141" s="46" t="str">
        <f t="shared" si="23"/>
        <v>―</v>
      </c>
    </row>
    <row r="142" spans="1:43" ht="45" customHeight="1">
      <c r="A142" s="114">
        <f t="shared" si="17"/>
        <v>128</v>
      </c>
      <c r="B142" s="115" t="str">
        <f>IF(基本情報入力シート!B185="","",基本情報入力シート!B185)</f>
        <v/>
      </c>
      <c r="C142" s="116" t="str">
        <f>IF(基本情報入力シート!L185="","",基本情報入力シート!L185)</f>
        <v/>
      </c>
      <c r="D142" s="116" t="str">
        <f>IF(基本情報入力シート!Q185="","",基本情報入力シート!Q185)</f>
        <v>愛知県</v>
      </c>
      <c r="E142" s="116" t="str">
        <f>IF(基本情報入力シート!V185="","",基本情報入力シート!V185)</f>
        <v/>
      </c>
      <c r="F142" s="116" t="str">
        <f>IF(基本情報入力シート!W185="","",基本情報入力シート!W185)</f>
        <v>事業所番号及びサービス名を入力してください。</v>
      </c>
      <c r="G142" s="116" t="str">
        <f>IF(基本情報入力シート!Z185="","",基本情報入力シート!Z185)</f>
        <v/>
      </c>
      <c r="H142" s="224" t="str">
        <f>IF(基本情報入力シート!AD185="","",基本情報入力シート!AD185)</f>
        <v/>
      </c>
      <c r="I142" s="362" t="str">
        <f>IF(基本情報入力シート!AE185="","",基本情報入力シート!AE185)</f>
        <v/>
      </c>
      <c r="J142" s="487"/>
      <c r="K142" s="491"/>
      <c r="L142" s="490"/>
      <c r="M142" s="363" t="str">
        <f>IF(G142="", "", VLOOKUP(AO142,【参考】数式用!$AZ$3:$BA$6, 2, FALSE))</f>
        <v/>
      </c>
      <c r="N142" s="364" t="str">
        <f>IF(G142="","",VLOOKUP(G142,【参考】数式用!$A$4:$L$54,MATCH('別紙様式2-3（個表）'!M142,【参考】数式用!$J$3:$L$3,0)+9,FALSE))</f>
        <v/>
      </c>
      <c r="O142" s="497" t="s">
        <v>2396</v>
      </c>
      <c r="P142" s="365" t="str">
        <f t="shared" si="16"/>
        <v>未入力あり</v>
      </c>
      <c r="Q142" s="273" t="str">
        <f>IFERROR(IF(P142="未入力あり","",ROUNDDOWN(ROUNDDOWN($H142*$I142,0)*VLOOKUP($G142,【参考】数式用!$A$4:$E$54,3, FALSE),0)),"")</f>
        <v/>
      </c>
      <c r="R142" s="273" t="str">
        <f>IF(AM142="×", 0,IF(P142="未入力あり","",ROUNDDOWN(ROUNDDOWN($H142*$I142,0)*VLOOKUP($G142,【参考】数式用!$A$4:$E$54,4,FALSE),0)))</f>
        <v/>
      </c>
      <c r="S142" s="366" t="str">
        <f>IF(AN142="×", 0,IF(P142="未入力あり","",ROUNDDOWN(ROUNDDOWN($H142*$I142,0)*VLOOKUP($G142,【参考】数式用!$A$4:$E$54,5, FALSE),0)))</f>
        <v/>
      </c>
      <c r="T142" s="369" t="s">
        <v>3907</v>
      </c>
      <c r="U142" s="370"/>
      <c r="V142" s="33"/>
      <c r="W142" s="641"/>
      <c r="X142" s="641"/>
      <c r="Y142" s="641"/>
      <c r="Z142" s="641"/>
      <c r="AA142" s="641"/>
      <c r="AB142" s="641"/>
      <c r="AC142" s="641"/>
      <c r="AD142" s="641"/>
      <c r="AE142" s="641"/>
      <c r="AF142" s="641"/>
      <c r="AG142" s="641"/>
      <c r="AI142" s="373" t="str">
        <f t="shared" si="19"/>
        <v/>
      </c>
      <c r="AJ142" s="372" t="e">
        <f>VLOOKUP('別紙様式2-3（個表）'!$G142,【参考】数式用!$P$4:$Q$54,2, FALSE)</f>
        <v>#N/A</v>
      </c>
      <c r="AK142" s="372" t="e">
        <f>VLOOKUP('別紙様式2-3（個表）'!$G142,【参考】数式用!$P$4:$W$54,8, FALSE)</f>
        <v>#N/A</v>
      </c>
      <c r="AL142" s="372" t="e">
        <f>VLOOKUP('別紙様式2-3（個表）'!$G142,【参考】数式用!$P$4:$AD$54,15, FALSE)</f>
        <v>#N/A</v>
      </c>
      <c r="AM142" s="372" t="str">
        <f t="shared" si="20"/>
        <v/>
      </c>
      <c r="AN142" s="372" t="str">
        <f t="shared" si="21"/>
        <v/>
      </c>
      <c r="AO142" s="372" t="str">
        <f t="shared" si="22"/>
        <v/>
      </c>
      <c r="AP142" s="372" t="str">
        <f>IF(G142="", "", VLOOKUP(G142,【参考】数式用!$A$4:$M$54,13,FALSE))</f>
        <v/>
      </c>
      <c r="AQ142" s="46" t="str">
        <f t="shared" si="23"/>
        <v>―</v>
      </c>
    </row>
    <row r="143" spans="1:43" ht="45" customHeight="1">
      <c r="A143" s="114">
        <f t="shared" si="17"/>
        <v>129</v>
      </c>
      <c r="B143" s="115" t="str">
        <f>IF(基本情報入力シート!B186="","",基本情報入力シート!B186)</f>
        <v/>
      </c>
      <c r="C143" s="116" t="str">
        <f>IF(基本情報入力シート!L186="","",基本情報入力シート!L186)</f>
        <v/>
      </c>
      <c r="D143" s="116" t="str">
        <f>IF(基本情報入力シート!Q186="","",基本情報入力シート!Q186)</f>
        <v>愛知県</v>
      </c>
      <c r="E143" s="116" t="str">
        <f>IF(基本情報入力シート!V186="","",基本情報入力シート!V186)</f>
        <v/>
      </c>
      <c r="F143" s="116" t="str">
        <f>IF(基本情報入力シート!W186="","",基本情報入力シート!W186)</f>
        <v>事業所番号及びサービス名を入力してください。</v>
      </c>
      <c r="G143" s="116" t="str">
        <f>IF(基本情報入力シート!Z186="","",基本情報入力シート!Z186)</f>
        <v/>
      </c>
      <c r="H143" s="224" t="str">
        <f>IF(基本情報入力シート!AD186="","",基本情報入力シート!AD186)</f>
        <v/>
      </c>
      <c r="I143" s="362" t="str">
        <f>IF(基本情報入力シート!AE186="","",基本情報入力シート!AE186)</f>
        <v/>
      </c>
      <c r="J143" s="487"/>
      <c r="K143" s="491"/>
      <c r="L143" s="490"/>
      <c r="M143" s="363" t="str">
        <f>IF(G143="", "", VLOOKUP(AO143,【参考】数式用!$AZ$3:$BA$6, 2, FALSE))</f>
        <v/>
      </c>
      <c r="N143" s="364" t="str">
        <f>IF(G143="","",VLOOKUP(G143,【参考】数式用!$A$4:$L$54,MATCH('別紙様式2-3（個表）'!M143,【参考】数式用!$J$3:$L$3,0)+9,FALSE))</f>
        <v/>
      </c>
      <c r="O143" s="497" t="s">
        <v>2396</v>
      </c>
      <c r="P143" s="365" t="str">
        <f t="shared" si="16"/>
        <v>未入力あり</v>
      </c>
      <c r="Q143" s="273" t="str">
        <f>IFERROR(IF(P143="未入力あり","",ROUNDDOWN(ROUNDDOWN($H143*$I143,0)*VLOOKUP($G143,【参考】数式用!$A$4:$E$54,3, FALSE),0)),"")</f>
        <v/>
      </c>
      <c r="R143" s="273" t="str">
        <f>IF(AM143="×", 0,IF(P143="未入力あり","",ROUNDDOWN(ROUNDDOWN($H143*$I143,0)*VLOOKUP($G143,【参考】数式用!$A$4:$E$54,4,FALSE),0)))</f>
        <v/>
      </c>
      <c r="S143" s="366" t="str">
        <f>IF(AN143="×", 0,IF(P143="未入力あり","",ROUNDDOWN(ROUNDDOWN($H143*$I143,0)*VLOOKUP($G143,【参考】数式用!$A$4:$E$54,5, FALSE),0)))</f>
        <v/>
      </c>
      <c r="T143" s="369" t="s">
        <v>3907</v>
      </c>
      <c r="U143" s="370"/>
      <c r="V143" s="33"/>
      <c r="W143" s="641"/>
      <c r="X143" s="641"/>
      <c r="Y143" s="641"/>
      <c r="Z143" s="641"/>
      <c r="AA143" s="641"/>
      <c r="AB143" s="641"/>
      <c r="AC143" s="641"/>
      <c r="AD143" s="641"/>
      <c r="AE143" s="641"/>
      <c r="AF143" s="641"/>
      <c r="AG143" s="641"/>
      <c r="AI143" s="373" t="str">
        <f t="shared" si="19"/>
        <v/>
      </c>
      <c r="AJ143" s="372" t="e">
        <f>VLOOKUP('別紙様式2-3（個表）'!$G143,【参考】数式用!$P$4:$Q$54,2, FALSE)</f>
        <v>#N/A</v>
      </c>
      <c r="AK143" s="372" t="e">
        <f>VLOOKUP('別紙様式2-3（個表）'!$G143,【参考】数式用!$P$4:$W$54,8, FALSE)</f>
        <v>#N/A</v>
      </c>
      <c r="AL143" s="372" t="e">
        <f>VLOOKUP('別紙様式2-3（個表）'!$G143,【参考】数式用!$P$4:$AD$54,15, FALSE)</f>
        <v>#N/A</v>
      </c>
      <c r="AM143" s="372" t="str">
        <f t="shared" si="20"/>
        <v/>
      </c>
      <c r="AN143" s="372" t="str">
        <f t="shared" si="21"/>
        <v/>
      </c>
      <c r="AO143" s="372" t="str">
        <f t="shared" si="22"/>
        <v/>
      </c>
      <c r="AP143" s="372" t="str">
        <f>IF(G143="", "", VLOOKUP(G143,【参考】数式用!$A$4:$M$54,13,FALSE))</f>
        <v/>
      </c>
      <c r="AQ143" s="46" t="str">
        <f t="shared" si="23"/>
        <v>―</v>
      </c>
    </row>
    <row r="144" spans="1:43" ht="45" customHeight="1">
      <c r="A144" s="114">
        <f t="shared" si="17"/>
        <v>130</v>
      </c>
      <c r="B144" s="115" t="str">
        <f>IF(基本情報入力シート!B187="","",基本情報入力シート!B187)</f>
        <v/>
      </c>
      <c r="C144" s="116" t="str">
        <f>IF(基本情報入力シート!L187="","",基本情報入力シート!L187)</f>
        <v/>
      </c>
      <c r="D144" s="116" t="str">
        <f>IF(基本情報入力シート!Q187="","",基本情報入力シート!Q187)</f>
        <v>愛知県</v>
      </c>
      <c r="E144" s="116" t="str">
        <f>IF(基本情報入力シート!V187="","",基本情報入力シート!V187)</f>
        <v/>
      </c>
      <c r="F144" s="116" t="str">
        <f>IF(基本情報入力シート!W187="","",基本情報入力シート!W187)</f>
        <v>事業所番号及びサービス名を入力してください。</v>
      </c>
      <c r="G144" s="116" t="str">
        <f>IF(基本情報入力シート!Z187="","",基本情報入力シート!Z187)</f>
        <v/>
      </c>
      <c r="H144" s="224" t="str">
        <f>IF(基本情報入力シート!AD187="","",基本情報入力シート!AD187)</f>
        <v/>
      </c>
      <c r="I144" s="362" t="str">
        <f>IF(基本情報入力シート!AE187="","",基本情報入力シート!AE187)</f>
        <v/>
      </c>
      <c r="J144" s="487"/>
      <c r="K144" s="491"/>
      <c r="L144" s="490"/>
      <c r="M144" s="363" t="str">
        <f>IF(G144="", "", VLOOKUP(AO144,【参考】数式用!$AZ$3:$BA$6, 2, FALSE))</f>
        <v/>
      </c>
      <c r="N144" s="364" t="str">
        <f>IF(G144="","",VLOOKUP(G144,【参考】数式用!$A$4:$L$54,MATCH('別紙様式2-3（個表）'!M144,【参考】数式用!$J$3:$L$3,0)+9,FALSE))</f>
        <v/>
      </c>
      <c r="O144" s="497" t="s">
        <v>2396</v>
      </c>
      <c r="P144" s="365" t="str">
        <f t="shared" si="16"/>
        <v>未入力あり</v>
      </c>
      <c r="Q144" s="273" t="str">
        <f>IFERROR(IF(P144="未入力あり","",ROUNDDOWN(ROUNDDOWN($H144*$I144,0)*VLOOKUP($G144,【参考】数式用!$A$4:$E$54,3, FALSE),0)),"")</f>
        <v/>
      </c>
      <c r="R144" s="273" t="str">
        <f>IF(AM144="×", 0,IF(P144="未入力あり","",ROUNDDOWN(ROUNDDOWN($H144*$I144,0)*VLOOKUP($G144,【参考】数式用!$A$4:$E$54,4,FALSE),0)))</f>
        <v/>
      </c>
      <c r="S144" s="366" t="str">
        <f>IF(AN144="×", 0,IF(P144="未入力あり","",ROUNDDOWN(ROUNDDOWN($H144*$I144,0)*VLOOKUP($G144,【参考】数式用!$A$4:$E$54,5, FALSE),0)))</f>
        <v/>
      </c>
      <c r="T144" s="369" t="s">
        <v>3907</v>
      </c>
      <c r="U144" s="370"/>
      <c r="V144" s="33"/>
      <c r="W144" s="641"/>
      <c r="X144" s="641"/>
      <c r="Y144" s="641"/>
      <c r="Z144" s="641"/>
      <c r="AA144" s="641"/>
      <c r="AB144" s="641"/>
      <c r="AC144" s="641"/>
      <c r="AD144" s="641"/>
      <c r="AE144" s="641"/>
      <c r="AF144" s="641"/>
      <c r="AG144" s="641"/>
      <c r="AI144" s="373" t="str">
        <f t="shared" si="19"/>
        <v/>
      </c>
      <c r="AJ144" s="372" t="e">
        <f>VLOOKUP('別紙様式2-3（個表）'!$G144,【参考】数式用!$P$4:$Q$54,2, FALSE)</f>
        <v>#N/A</v>
      </c>
      <c r="AK144" s="372" t="e">
        <f>VLOOKUP('別紙様式2-3（個表）'!$G144,【参考】数式用!$P$4:$W$54,8, FALSE)</f>
        <v>#N/A</v>
      </c>
      <c r="AL144" s="372" t="e">
        <f>VLOOKUP('別紙様式2-3（個表）'!$G144,【参考】数式用!$P$4:$AD$54,15, FALSE)</f>
        <v>#N/A</v>
      </c>
      <c r="AM144" s="372" t="str">
        <f t="shared" si="20"/>
        <v/>
      </c>
      <c r="AN144" s="372" t="str">
        <f t="shared" si="21"/>
        <v/>
      </c>
      <c r="AO144" s="372" t="str">
        <f t="shared" si="22"/>
        <v/>
      </c>
      <c r="AP144" s="372" t="str">
        <f>IF(G144="", "", VLOOKUP(G144,【参考】数式用!$A$4:$M$54,13,FALSE))</f>
        <v/>
      </c>
      <c r="AQ144" s="46" t="str">
        <f t="shared" si="23"/>
        <v>―</v>
      </c>
    </row>
    <row r="145" spans="1:43" ht="45" customHeight="1">
      <c r="A145" s="114">
        <f t="shared" ref="A145:A208" si="24">A144+1</f>
        <v>131</v>
      </c>
      <c r="B145" s="115" t="str">
        <f>IF(基本情報入力シート!B188="","",基本情報入力シート!B188)</f>
        <v/>
      </c>
      <c r="C145" s="116" t="str">
        <f>IF(基本情報入力シート!L188="","",基本情報入力シート!L188)</f>
        <v/>
      </c>
      <c r="D145" s="116" t="str">
        <f>IF(基本情報入力シート!Q188="","",基本情報入力シート!Q188)</f>
        <v>愛知県</v>
      </c>
      <c r="E145" s="116" t="str">
        <f>IF(基本情報入力シート!V188="","",基本情報入力シート!V188)</f>
        <v/>
      </c>
      <c r="F145" s="116" t="str">
        <f>IF(基本情報入力シート!W188="","",基本情報入力シート!W188)</f>
        <v>事業所番号及びサービス名を入力してください。</v>
      </c>
      <c r="G145" s="116" t="str">
        <f>IF(基本情報入力シート!Z188="","",基本情報入力シート!Z188)</f>
        <v/>
      </c>
      <c r="H145" s="224" t="str">
        <f>IF(基本情報入力シート!AD188="","",基本情報入力シート!AD188)</f>
        <v/>
      </c>
      <c r="I145" s="362" t="str">
        <f>IF(基本情報入力シート!AE188="","",基本情報入力シート!AE188)</f>
        <v/>
      </c>
      <c r="J145" s="487"/>
      <c r="K145" s="491"/>
      <c r="L145" s="490"/>
      <c r="M145" s="363" t="str">
        <f>IF(G145="", "", VLOOKUP(AO145,【参考】数式用!$AZ$3:$BA$6, 2, FALSE))</f>
        <v/>
      </c>
      <c r="N145" s="364" t="str">
        <f>IF(G145="","",VLOOKUP(G145,【参考】数式用!$A$4:$L$54,MATCH('別紙様式2-3（個表）'!M145,【参考】数式用!$J$3:$L$3,0)+9,FALSE))</f>
        <v/>
      </c>
      <c r="O145" s="497" t="s">
        <v>2396</v>
      </c>
      <c r="P145" s="365" t="str">
        <f t="shared" si="16"/>
        <v>未入力あり</v>
      </c>
      <c r="Q145" s="273" t="str">
        <f>IFERROR(IF(P145="未入力あり","",ROUNDDOWN(ROUNDDOWN($H145*$I145,0)*VLOOKUP($G145,【参考】数式用!$A$4:$E$54,3, FALSE),0)),"")</f>
        <v/>
      </c>
      <c r="R145" s="273" t="str">
        <f>IF(AM145="×", 0,IF(P145="未入力あり","",ROUNDDOWN(ROUNDDOWN($H145*$I145,0)*VLOOKUP($G145,【参考】数式用!$A$4:$E$54,4,FALSE),0)))</f>
        <v/>
      </c>
      <c r="S145" s="366" t="str">
        <f>IF(AN145="×", 0,IF(P145="未入力あり","",ROUNDDOWN(ROUNDDOWN($H145*$I145,0)*VLOOKUP($G145,【参考】数式用!$A$4:$E$54,5, FALSE),0)))</f>
        <v/>
      </c>
      <c r="T145" s="369" t="s">
        <v>3907</v>
      </c>
      <c r="U145" s="370"/>
      <c r="V145" s="33"/>
      <c r="W145" s="641"/>
      <c r="X145" s="641"/>
      <c r="Y145" s="641"/>
      <c r="Z145" s="641"/>
      <c r="AA145" s="641"/>
      <c r="AB145" s="641"/>
      <c r="AC145" s="641"/>
      <c r="AD145" s="641"/>
      <c r="AE145" s="641"/>
      <c r="AF145" s="641"/>
      <c r="AG145" s="641"/>
      <c r="AI145" s="373" t="str">
        <f t="shared" si="19"/>
        <v/>
      </c>
      <c r="AJ145" s="372" t="e">
        <f>VLOOKUP('別紙様式2-3（個表）'!$G145,【参考】数式用!$P$4:$Q$54,2, FALSE)</f>
        <v>#N/A</v>
      </c>
      <c r="AK145" s="372" t="e">
        <f>VLOOKUP('別紙様式2-3（個表）'!$G145,【参考】数式用!$P$4:$W$54,8, FALSE)</f>
        <v>#N/A</v>
      </c>
      <c r="AL145" s="372" t="e">
        <f>VLOOKUP('別紙様式2-3（個表）'!$G145,【参考】数式用!$P$4:$AD$54,15, FALSE)</f>
        <v>#N/A</v>
      </c>
      <c r="AM145" s="372" t="str">
        <f t="shared" si="20"/>
        <v/>
      </c>
      <c r="AN145" s="372" t="str">
        <f t="shared" si="21"/>
        <v/>
      </c>
      <c r="AO145" s="372" t="str">
        <f t="shared" si="22"/>
        <v/>
      </c>
      <c r="AP145" s="372" t="str">
        <f>IF(G145="", "", VLOOKUP(G145,【参考】数式用!$A$4:$M$54,13,FALSE))</f>
        <v/>
      </c>
      <c r="AQ145" s="46" t="str">
        <f t="shared" si="23"/>
        <v>―</v>
      </c>
    </row>
    <row r="146" spans="1:43" ht="45" customHeight="1">
      <c r="A146" s="114">
        <f t="shared" si="24"/>
        <v>132</v>
      </c>
      <c r="B146" s="115" t="str">
        <f>IF(基本情報入力シート!B189="","",基本情報入力シート!B189)</f>
        <v/>
      </c>
      <c r="C146" s="116" t="str">
        <f>IF(基本情報入力シート!L189="","",基本情報入力シート!L189)</f>
        <v/>
      </c>
      <c r="D146" s="116" t="str">
        <f>IF(基本情報入力シート!Q189="","",基本情報入力シート!Q189)</f>
        <v>愛知県</v>
      </c>
      <c r="E146" s="116" t="str">
        <f>IF(基本情報入力シート!V189="","",基本情報入力シート!V189)</f>
        <v/>
      </c>
      <c r="F146" s="116" t="str">
        <f>IF(基本情報入力シート!W189="","",基本情報入力シート!W189)</f>
        <v>事業所番号及びサービス名を入力してください。</v>
      </c>
      <c r="G146" s="116" t="str">
        <f>IF(基本情報入力シート!Z189="","",基本情報入力シート!Z189)</f>
        <v/>
      </c>
      <c r="H146" s="224" t="str">
        <f>IF(基本情報入力シート!AD189="","",基本情報入力シート!AD189)</f>
        <v/>
      </c>
      <c r="I146" s="362" t="str">
        <f>IF(基本情報入力シート!AE189="","",基本情報入力シート!AE189)</f>
        <v/>
      </c>
      <c r="J146" s="487"/>
      <c r="K146" s="491"/>
      <c r="L146" s="490"/>
      <c r="M146" s="363" t="str">
        <f>IF(G146="", "", VLOOKUP(AO146,【参考】数式用!$AZ$3:$BA$6, 2, FALSE))</f>
        <v/>
      </c>
      <c r="N146" s="364" t="str">
        <f>IF(G146="","",VLOOKUP(G146,【参考】数式用!$A$4:$L$54,MATCH('別紙様式2-3（個表）'!M146,【参考】数式用!$J$3:$L$3,0)+9,FALSE))</f>
        <v/>
      </c>
      <c r="O146" s="497" t="s">
        <v>2396</v>
      </c>
      <c r="P146" s="365" t="str">
        <f t="shared" si="16"/>
        <v>未入力あり</v>
      </c>
      <c r="Q146" s="273" t="str">
        <f>IFERROR(IF(P146="未入力あり","",ROUNDDOWN(ROUNDDOWN($H146*$I146,0)*VLOOKUP($G146,【参考】数式用!$A$4:$E$54,3, FALSE),0)),"")</f>
        <v/>
      </c>
      <c r="R146" s="273" t="str">
        <f>IF(AM146="×", 0,IF(P146="未入力あり","",ROUNDDOWN(ROUNDDOWN($H146*$I146,0)*VLOOKUP($G146,【参考】数式用!$A$4:$E$54,4,FALSE),0)))</f>
        <v/>
      </c>
      <c r="S146" s="366" t="str">
        <f>IF(AN146="×", 0,IF(P146="未入力あり","",ROUNDDOWN(ROUNDDOWN($H146*$I146,0)*VLOOKUP($G146,【参考】数式用!$A$4:$E$54,5, FALSE),0)))</f>
        <v/>
      </c>
      <c r="T146" s="369" t="s">
        <v>3907</v>
      </c>
      <c r="U146" s="370"/>
      <c r="V146" s="33"/>
      <c r="W146" s="641"/>
      <c r="X146" s="641"/>
      <c r="Y146" s="641"/>
      <c r="Z146" s="641"/>
      <c r="AA146" s="641"/>
      <c r="AB146" s="641"/>
      <c r="AC146" s="641"/>
      <c r="AD146" s="641"/>
      <c r="AE146" s="641"/>
      <c r="AF146" s="641"/>
      <c r="AG146" s="641"/>
      <c r="AI146" s="373" t="str">
        <f t="shared" si="19"/>
        <v/>
      </c>
      <c r="AJ146" s="372" t="e">
        <f>VLOOKUP('別紙様式2-3（個表）'!$G146,【参考】数式用!$P$4:$Q$54,2, FALSE)</f>
        <v>#N/A</v>
      </c>
      <c r="AK146" s="372" t="e">
        <f>VLOOKUP('別紙様式2-3（個表）'!$G146,【参考】数式用!$P$4:$W$54,8, FALSE)</f>
        <v>#N/A</v>
      </c>
      <c r="AL146" s="372" t="e">
        <f>VLOOKUP('別紙様式2-3（個表）'!$G146,【参考】数式用!$P$4:$AD$54,15, FALSE)</f>
        <v>#N/A</v>
      </c>
      <c r="AM146" s="372" t="str">
        <f t="shared" si="20"/>
        <v/>
      </c>
      <c r="AN146" s="372" t="str">
        <f t="shared" si="21"/>
        <v/>
      </c>
      <c r="AO146" s="372" t="str">
        <f t="shared" si="22"/>
        <v/>
      </c>
      <c r="AP146" s="372" t="str">
        <f>IF(G146="", "", VLOOKUP(G146,【参考】数式用!$A$4:$M$54,13,FALSE))</f>
        <v/>
      </c>
      <c r="AQ146" s="46" t="str">
        <f t="shared" si="23"/>
        <v>―</v>
      </c>
    </row>
    <row r="147" spans="1:43" ht="45" customHeight="1">
      <c r="A147" s="114">
        <f t="shared" si="24"/>
        <v>133</v>
      </c>
      <c r="B147" s="115" t="str">
        <f>IF(基本情報入力シート!B190="","",基本情報入力シート!B190)</f>
        <v/>
      </c>
      <c r="C147" s="116" t="str">
        <f>IF(基本情報入力シート!L190="","",基本情報入力シート!L190)</f>
        <v/>
      </c>
      <c r="D147" s="116" t="str">
        <f>IF(基本情報入力シート!Q190="","",基本情報入力シート!Q190)</f>
        <v>愛知県</v>
      </c>
      <c r="E147" s="116" t="str">
        <f>IF(基本情報入力シート!V190="","",基本情報入力シート!V190)</f>
        <v/>
      </c>
      <c r="F147" s="116" t="str">
        <f>IF(基本情報入力シート!W190="","",基本情報入力シート!W190)</f>
        <v>事業所番号及びサービス名を入力してください。</v>
      </c>
      <c r="G147" s="116" t="str">
        <f>IF(基本情報入力シート!Z190="","",基本情報入力シート!Z190)</f>
        <v/>
      </c>
      <c r="H147" s="224" t="str">
        <f>IF(基本情報入力シート!AD190="","",基本情報入力シート!AD190)</f>
        <v/>
      </c>
      <c r="I147" s="362" t="str">
        <f>IF(基本情報入力シート!AE190="","",基本情報入力シート!AE190)</f>
        <v/>
      </c>
      <c r="J147" s="487"/>
      <c r="K147" s="491"/>
      <c r="L147" s="490"/>
      <c r="M147" s="363" t="str">
        <f>IF(G147="", "", VLOOKUP(AO147,【参考】数式用!$AZ$3:$BA$6, 2, FALSE))</f>
        <v/>
      </c>
      <c r="N147" s="364" t="str">
        <f>IF(G147="","",VLOOKUP(G147,【参考】数式用!$A$4:$L$54,MATCH('別紙様式2-3（個表）'!M147,【参考】数式用!$J$3:$L$3,0)+9,FALSE))</f>
        <v/>
      </c>
      <c r="O147" s="497" t="s">
        <v>2396</v>
      </c>
      <c r="P147" s="365" t="str">
        <f t="shared" si="16"/>
        <v>未入力あり</v>
      </c>
      <c r="Q147" s="273" t="str">
        <f>IFERROR(IF(P147="未入力あり","",ROUNDDOWN(ROUNDDOWN($H147*$I147,0)*VLOOKUP($G147,【参考】数式用!$A$4:$E$54,3, FALSE),0)),"")</f>
        <v/>
      </c>
      <c r="R147" s="273" t="str">
        <f>IF(AM147="×", 0,IF(P147="未入力あり","",ROUNDDOWN(ROUNDDOWN($H147*$I147,0)*VLOOKUP($G147,【参考】数式用!$A$4:$E$54,4,FALSE),0)))</f>
        <v/>
      </c>
      <c r="S147" s="366" t="str">
        <f>IF(AN147="×", 0,IF(P147="未入力あり","",ROUNDDOWN(ROUNDDOWN($H147*$I147,0)*VLOOKUP($G147,【参考】数式用!$A$4:$E$54,5, FALSE),0)))</f>
        <v/>
      </c>
      <c r="T147" s="369" t="s">
        <v>3907</v>
      </c>
      <c r="U147" s="370"/>
      <c r="V147" s="33"/>
      <c r="W147" s="641"/>
      <c r="X147" s="641"/>
      <c r="Y147" s="641"/>
      <c r="Z147" s="641"/>
      <c r="AA147" s="641"/>
      <c r="AB147" s="641"/>
      <c r="AC147" s="641"/>
      <c r="AD147" s="641"/>
      <c r="AE147" s="641"/>
      <c r="AF147" s="641"/>
      <c r="AG147" s="641"/>
      <c r="AI147" s="373" t="str">
        <f t="shared" si="19"/>
        <v/>
      </c>
      <c r="AJ147" s="372" t="e">
        <f>VLOOKUP('別紙様式2-3（個表）'!$G147,【参考】数式用!$P$4:$Q$54,2, FALSE)</f>
        <v>#N/A</v>
      </c>
      <c r="AK147" s="372" t="e">
        <f>VLOOKUP('別紙様式2-3（個表）'!$G147,【参考】数式用!$P$4:$W$54,8, FALSE)</f>
        <v>#N/A</v>
      </c>
      <c r="AL147" s="372" t="e">
        <f>VLOOKUP('別紙様式2-3（個表）'!$G147,【参考】数式用!$P$4:$AD$54,15, FALSE)</f>
        <v>#N/A</v>
      </c>
      <c r="AM147" s="372" t="str">
        <f t="shared" si="20"/>
        <v/>
      </c>
      <c r="AN147" s="372" t="str">
        <f t="shared" si="21"/>
        <v/>
      </c>
      <c r="AO147" s="372" t="str">
        <f t="shared" si="22"/>
        <v/>
      </c>
      <c r="AP147" s="372" t="str">
        <f>IF(G147="", "", VLOOKUP(G147,【参考】数式用!$A$4:$M$54,13,FALSE))</f>
        <v/>
      </c>
      <c r="AQ147" s="46" t="str">
        <f t="shared" si="23"/>
        <v>―</v>
      </c>
    </row>
    <row r="148" spans="1:43" ht="45" customHeight="1">
      <c r="A148" s="114">
        <f t="shared" si="24"/>
        <v>134</v>
      </c>
      <c r="B148" s="115" t="str">
        <f>IF(基本情報入力シート!B191="","",基本情報入力シート!B191)</f>
        <v/>
      </c>
      <c r="C148" s="116" t="str">
        <f>IF(基本情報入力シート!L191="","",基本情報入力シート!L191)</f>
        <v/>
      </c>
      <c r="D148" s="116" t="str">
        <f>IF(基本情報入力シート!Q191="","",基本情報入力シート!Q191)</f>
        <v>愛知県</v>
      </c>
      <c r="E148" s="116" t="str">
        <f>IF(基本情報入力シート!V191="","",基本情報入力シート!V191)</f>
        <v/>
      </c>
      <c r="F148" s="116" t="str">
        <f>IF(基本情報入力シート!W191="","",基本情報入力シート!W191)</f>
        <v>事業所番号及びサービス名を入力してください。</v>
      </c>
      <c r="G148" s="116" t="str">
        <f>IF(基本情報入力シート!Z191="","",基本情報入力シート!Z191)</f>
        <v/>
      </c>
      <c r="H148" s="224" t="str">
        <f>IF(基本情報入力シート!AD191="","",基本情報入力シート!AD191)</f>
        <v/>
      </c>
      <c r="I148" s="362" t="str">
        <f>IF(基本情報入力シート!AE191="","",基本情報入力シート!AE191)</f>
        <v/>
      </c>
      <c r="J148" s="487"/>
      <c r="K148" s="491"/>
      <c r="L148" s="490"/>
      <c r="M148" s="363" t="str">
        <f>IF(G148="", "", VLOOKUP(AO148,【参考】数式用!$AZ$3:$BA$6, 2, FALSE))</f>
        <v/>
      </c>
      <c r="N148" s="364" t="str">
        <f>IF(G148="","",VLOOKUP(G148,【参考】数式用!$A$4:$L$54,MATCH('別紙様式2-3（個表）'!M148,【参考】数式用!$J$3:$L$3,0)+9,FALSE))</f>
        <v/>
      </c>
      <c r="O148" s="497" t="s">
        <v>2396</v>
      </c>
      <c r="P148" s="365" t="str">
        <f t="shared" si="16"/>
        <v>未入力あり</v>
      </c>
      <c r="Q148" s="273" t="str">
        <f>IFERROR(IF(P148="未入力あり","",ROUNDDOWN(ROUNDDOWN($H148*$I148,0)*VLOOKUP($G148,【参考】数式用!$A$4:$E$54,3, FALSE),0)),"")</f>
        <v/>
      </c>
      <c r="R148" s="273" t="str">
        <f>IF(AM148="×", 0,IF(P148="未入力あり","",ROUNDDOWN(ROUNDDOWN($H148*$I148,0)*VLOOKUP($G148,【参考】数式用!$A$4:$E$54,4,FALSE),0)))</f>
        <v/>
      </c>
      <c r="S148" s="366" t="str">
        <f>IF(AN148="×", 0,IF(P148="未入力あり","",ROUNDDOWN(ROUNDDOWN($H148*$I148,0)*VLOOKUP($G148,【参考】数式用!$A$4:$E$54,5, FALSE),0)))</f>
        <v/>
      </c>
      <c r="T148" s="369" t="s">
        <v>3907</v>
      </c>
      <c r="U148" s="370"/>
      <c r="V148" s="33"/>
      <c r="W148" s="641"/>
      <c r="X148" s="641"/>
      <c r="Y148" s="641"/>
      <c r="Z148" s="641"/>
      <c r="AA148" s="641"/>
      <c r="AB148" s="641"/>
      <c r="AC148" s="641"/>
      <c r="AD148" s="641"/>
      <c r="AE148" s="641"/>
      <c r="AF148" s="641"/>
      <c r="AG148" s="641"/>
      <c r="AI148" s="373" t="str">
        <f t="shared" si="19"/>
        <v/>
      </c>
      <c r="AJ148" s="372" t="e">
        <f>VLOOKUP('別紙様式2-3（個表）'!$G148,【参考】数式用!$P$4:$Q$54,2, FALSE)</f>
        <v>#N/A</v>
      </c>
      <c r="AK148" s="372" t="e">
        <f>VLOOKUP('別紙様式2-3（個表）'!$G148,【参考】数式用!$P$4:$W$54,8, FALSE)</f>
        <v>#N/A</v>
      </c>
      <c r="AL148" s="372" t="e">
        <f>VLOOKUP('別紙様式2-3（個表）'!$G148,【参考】数式用!$P$4:$AD$54,15, FALSE)</f>
        <v>#N/A</v>
      </c>
      <c r="AM148" s="372" t="str">
        <f t="shared" si="20"/>
        <v/>
      </c>
      <c r="AN148" s="372" t="str">
        <f t="shared" si="21"/>
        <v/>
      </c>
      <c r="AO148" s="372" t="str">
        <f t="shared" si="22"/>
        <v/>
      </c>
      <c r="AP148" s="372" t="str">
        <f>IF(G148="", "", VLOOKUP(G148,【参考】数式用!$A$4:$M$54,13,FALSE))</f>
        <v/>
      </c>
      <c r="AQ148" s="46" t="str">
        <f t="shared" si="23"/>
        <v>―</v>
      </c>
    </row>
    <row r="149" spans="1:43" ht="45" customHeight="1">
      <c r="A149" s="114">
        <f t="shared" si="24"/>
        <v>135</v>
      </c>
      <c r="B149" s="115" t="str">
        <f>IF(基本情報入力シート!B192="","",基本情報入力シート!B192)</f>
        <v/>
      </c>
      <c r="C149" s="116" t="str">
        <f>IF(基本情報入力シート!L192="","",基本情報入力シート!L192)</f>
        <v/>
      </c>
      <c r="D149" s="116" t="str">
        <f>IF(基本情報入力シート!Q192="","",基本情報入力シート!Q192)</f>
        <v>愛知県</v>
      </c>
      <c r="E149" s="116" t="str">
        <f>IF(基本情報入力シート!V192="","",基本情報入力シート!V192)</f>
        <v/>
      </c>
      <c r="F149" s="116" t="str">
        <f>IF(基本情報入力シート!W192="","",基本情報入力シート!W192)</f>
        <v>事業所番号及びサービス名を入力してください。</v>
      </c>
      <c r="G149" s="116" t="str">
        <f>IF(基本情報入力シート!Z192="","",基本情報入力シート!Z192)</f>
        <v/>
      </c>
      <c r="H149" s="224" t="str">
        <f>IF(基本情報入力シート!AD192="","",基本情報入力シート!AD192)</f>
        <v/>
      </c>
      <c r="I149" s="362" t="str">
        <f>IF(基本情報入力シート!AE192="","",基本情報入力シート!AE192)</f>
        <v/>
      </c>
      <c r="J149" s="487"/>
      <c r="K149" s="491"/>
      <c r="L149" s="490"/>
      <c r="M149" s="363" t="str">
        <f>IF(G149="", "", VLOOKUP(AO149,【参考】数式用!$AZ$3:$BA$6, 2, FALSE))</f>
        <v/>
      </c>
      <c r="N149" s="364" t="str">
        <f>IF(G149="","",VLOOKUP(G149,【参考】数式用!$A$4:$L$54,MATCH('別紙様式2-3（個表）'!M149,【参考】数式用!$J$3:$L$3,0)+9,FALSE))</f>
        <v/>
      </c>
      <c r="O149" s="497" t="s">
        <v>2396</v>
      </c>
      <c r="P149" s="365" t="str">
        <f t="shared" si="16"/>
        <v>未入力あり</v>
      </c>
      <c r="Q149" s="273" t="str">
        <f>IFERROR(IF(P149="未入力あり","",ROUNDDOWN(ROUNDDOWN($H149*$I149,0)*VLOOKUP($G149,【参考】数式用!$A$4:$E$54,3, FALSE),0)),"")</f>
        <v/>
      </c>
      <c r="R149" s="273" t="str">
        <f>IF(AM149="×", 0,IF(P149="未入力あり","",ROUNDDOWN(ROUNDDOWN($H149*$I149,0)*VLOOKUP($G149,【参考】数式用!$A$4:$E$54,4,FALSE),0)))</f>
        <v/>
      </c>
      <c r="S149" s="366" t="str">
        <f>IF(AN149="×", 0,IF(P149="未入力あり","",ROUNDDOWN(ROUNDDOWN($H149*$I149,0)*VLOOKUP($G149,【参考】数式用!$A$4:$E$54,5, FALSE),0)))</f>
        <v/>
      </c>
      <c r="T149" s="369" t="s">
        <v>3907</v>
      </c>
      <c r="U149" s="370"/>
      <c r="V149" s="33"/>
      <c r="W149" s="641"/>
      <c r="X149" s="641"/>
      <c r="Y149" s="641"/>
      <c r="Z149" s="641"/>
      <c r="AA149" s="641"/>
      <c r="AB149" s="641"/>
      <c r="AC149" s="641"/>
      <c r="AD149" s="641"/>
      <c r="AE149" s="641"/>
      <c r="AF149" s="641"/>
      <c r="AG149" s="641"/>
      <c r="AI149" s="373" t="str">
        <f t="shared" si="19"/>
        <v/>
      </c>
      <c r="AJ149" s="372" t="e">
        <f>VLOOKUP('別紙様式2-3（個表）'!$G149,【参考】数式用!$P$4:$Q$54,2, FALSE)</f>
        <v>#N/A</v>
      </c>
      <c r="AK149" s="372" t="e">
        <f>VLOOKUP('別紙様式2-3（個表）'!$G149,【参考】数式用!$P$4:$W$54,8, FALSE)</f>
        <v>#N/A</v>
      </c>
      <c r="AL149" s="372" t="e">
        <f>VLOOKUP('別紙様式2-3（個表）'!$G149,【参考】数式用!$P$4:$AD$54,15, FALSE)</f>
        <v>#N/A</v>
      </c>
      <c r="AM149" s="372" t="str">
        <f t="shared" si="20"/>
        <v/>
      </c>
      <c r="AN149" s="372" t="str">
        <f t="shared" si="21"/>
        <v/>
      </c>
      <c r="AO149" s="372" t="str">
        <f t="shared" si="22"/>
        <v/>
      </c>
      <c r="AP149" s="372" t="str">
        <f>IF(G149="", "", VLOOKUP(G149,【参考】数式用!$A$4:$M$54,13,FALSE))</f>
        <v/>
      </c>
      <c r="AQ149" s="46" t="str">
        <f t="shared" si="23"/>
        <v>―</v>
      </c>
    </row>
    <row r="150" spans="1:43" ht="45" customHeight="1">
      <c r="A150" s="114">
        <f t="shared" si="24"/>
        <v>136</v>
      </c>
      <c r="B150" s="115" t="str">
        <f>IF(基本情報入力シート!B193="","",基本情報入力シート!B193)</f>
        <v/>
      </c>
      <c r="C150" s="116" t="str">
        <f>IF(基本情報入力シート!L193="","",基本情報入力シート!L193)</f>
        <v/>
      </c>
      <c r="D150" s="116" t="str">
        <f>IF(基本情報入力シート!Q193="","",基本情報入力シート!Q193)</f>
        <v>愛知県</v>
      </c>
      <c r="E150" s="116" t="str">
        <f>IF(基本情報入力シート!V193="","",基本情報入力シート!V193)</f>
        <v/>
      </c>
      <c r="F150" s="116" t="str">
        <f>IF(基本情報入力シート!W193="","",基本情報入力シート!W193)</f>
        <v>事業所番号及びサービス名を入力してください。</v>
      </c>
      <c r="G150" s="116" t="str">
        <f>IF(基本情報入力シート!Z193="","",基本情報入力シート!Z193)</f>
        <v/>
      </c>
      <c r="H150" s="224" t="str">
        <f>IF(基本情報入力シート!AD193="","",基本情報入力シート!AD193)</f>
        <v/>
      </c>
      <c r="I150" s="362" t="str">
        <f>IF(基本情報入力シート!AE193="","",基本情報入力シート!AE193)</f>
        <v/>
      </c>
      <c r="J150" s="487"/>
      <c r="K150" s="491"/>
      <c r="L150" s="490"/>
      <c r="M150" s="363" t="str">
        <f>IF(G150="", "", VLOOKUP(AO150,【参考】数式用!$AZ$3:$BA$6, 2, FALSE))</f>
        <v/>
      </c>
      <c r="N150" s="364" t="str">
        <f>IF(G150="","",VLOOKUP(G150,【参考】数式用!$A$4:$L$54,MATCH('別紙様式2-3（個表）'!M150,【参考】数式用!$J$3:$L$3,0)+9,FALSE))</f>
        <v/>
      </c>
      <c r="O150" s="497" t="s">
        <v>2396</v>
      </c>
      <c r="P150" s="365" t="str">
        <f t="shared" si="16"/>
        <v>未入力あり</v>
      </c>
      <c r="Q150" s="273" t="str">
        <f>IFERROR(IF(P150="未入力あり","",ROUNDDOWN(ROUNDDOWN($H150*$I150,0)*VLOOKUP($G150,【参考】数式用!$A$4:$E$54,3, FALSE),0)),"")</f>
        <v/>
      </c>
      <c r="R150" s="273" t="str">
        <f>IF(AM150="×", 0,IF(P150="未入力あり","",ROUNDDOWN(ROUNDDOWN($H150*$I150,0)*VLOOKUP($G150,【参考】数式用!$A$4:$E$54,4,FALSE),0)))</f>
        <v/>
      </c>
      <c r="S150" s="366" t="str">
        <f>IF(AN150="×", 0,IF(P150="未入力あり","",ROUNDDOWN(ROUNDDOWN($H150*$I150,0)*VLOOKUP($G150,【参考】数式用!$A$4:$E$54,5, FALSE),0)))</f>
        <v/>
      </c>
      <c r="T150" s="369" t="s">
        <v>3907</v>
      </c>
      <c r="U150" s="370"/>
      <c r="V150" s="33"/>
      <c r="W150" s="641"/>
      <c r="X150" s="641"/>
      <c r="Y150" s="641"/>
      <c r="Z150" s="641"/>
      <c r="AA150" s="641"/>
      <c r="AB150" s="641"/>
      <c r="AC150" s="641"/>
      <c r="AD150" s="641"/>
      <c r="AE150" s="641"/>
      <c r="AF150" s="641"/>
      <c r="AG150" s="641"/>
      <c r="AI150" s="373" t="str">
        <f t="shared" si="19"/>
        <v/>
      </c>
      <c r="AJ150" s="372" t="e">
        <f>VLOOKUP('別紙様式2-3（個表）'!$G150,【参考】数式用!$P$4:$Q$54,2, FALSE)</f>
        <v>#N/A</v>
      </c>
      <c r="AK150" s="372" t="e">
        <f>VLOOKUP('別紙様式2-3（個表）'!$G150,【参考】数式用!$P$4:$W$54,8, FALSE)</f>
        <v>#N/A</v>
      </c>
      <c r="AL150" s="372" t="e">
        <f>VLOOKUP('別紙様式2-3（個表）'!$G150,【参考】数式用!$P$4:$AD$54,15, FALSE)</f>
        <v>#N/A</v>
      </c>
      <c r="AM150" s="372" t="str">
        <f t="shared" si="20"/>
        <v/>
      </c>
      <c r="AN150" s="372" t="str">
        <f t="shared" si="21"/>
        <v/>
      </c>
      <c r="AO150" s="372" t="str">
        <f t="shared" si="22"/>
        <v/>
      </c>
      <c r="AP150" s="372" t="str">
        <f>IF(G150="", "", VLOOKUP(G150,【参考】数式用!$A$4:$M$54,13,FALSE))</f>
        <v/>
      </c>
      <c r="AQ150" s="46" t="str">
        <f t="shared" si="23"/>
        <v>―</v>
      </c>
    </row>
    <row r="151" spans="1:43" ht="45" customHeight="1">
      <c r="A151" s="114">
        <f t="shared" si="24"/>
        <v>137</v>
      </c>
      <c r="B151" s="115" t="str">
        <f>IF(基本情報入力シート!B194="","",基本情報入力シート!B194)</f>
        <v/>
      </c>
      <c r="C151" s="116" t="str">
        <f>IF(基本情報入力シート!L194="","",基本情報入力シート!L194)</f>
        <v/>
      </c>
      <c r="D151" s="116" t="str">
        <f>IF(基本情報入力シート!Q194="","",基本情報入力シート!Q194)</f>
        <v>愛知県</v>
      </c>
      <c r="E151" s="116" t="str">
        <f>IF(基本情報入力シート!V194="","",基本情報入力シート!V194)</f>
        <v/>
      </c>
      <c r="F151" s="116" t="str">
        <f>IF(基本情報入力シート!W194="","",基本情報入力シート!W194)</f>
        <v>事業所番号及びサービス名を入力してください。</v>
      </c>
      <c r="G151" s="116" t="str">
        <f>IF(基本情報入力シート!Z194="","",基本情報入力シート!Z194)</f>
        <v/>
      </c>
      <c r="H151" s="224" t="str">
        <f>IF(基本情報入力シート!AD194="","",基本情報入力シート!AD194)</f>
        <v/>
      </c>
      <c r="I151" s="362" t="str">
        <f>IF(基本情報入力シート!AE194="","",基本情報入力シート!AE194)</f>
        <v/>
      </c>
      <c r="J151" s="487"/>
      <c r="K151" s="491"/>
      <c r="L151" s="490"/>
      <c r="M151" s="363" t="str">
        <f>IF(G151="", "", VLOOKUP(AO151,【参考】数式用!$AZ$3:$BA$6, 2, FALSE))</f>
        <v/>
      </c>
      <c r="N151" s="364" t="str">
        <f>IF(G151="","",VLOOKUP(G151,【参考】数式用!$A$4:$L$54,MATCH('別紙様式2-3（個表）'!M151,【参考】数式用!$J$3:$L$3,0)+9,FALSE))</f>
        <v/>
      </c>
      <c r="O151" s="497" t="s">
        <v>2396</v>
      </c>
      <c r="P151" s="365" t="str">
        <f t="shared" si="16"/>
        <v>未入力あり</v>
      </c>
      <c r="Q151" s="273" t="str">
        <f>IFERROR(IF(P151="未入力あり","",ROUNDDOWN(ROUNDDOWN($H151*$I151,0)*VLOOKUP($G151,【参考】数式用!$A$4:$E$54,3, FALSE),0)),"")</f>
        <v/>
      </c>
      <c r="R151" s="273" t="str">
        <f>IF(AM151="×", 0,IF(P151="未入力あり","",ROUNDDOWN(ROUNDDOWN($H151*$I151,0)*VLOOKUP($G151,【参考】数式用!$A$4:$E$54,4,FALSE),0)))</f>
        <v/>
      </c>
      <c r="S151" s="366" t="str">
        <f>IF(AN151="×", 0,IF(P151="未入力あり","",ROUNDDOWN(ROUNDDOWN($H151*$I151,0)*VLOOKUP($G151,【参考】数式用!$A$4:$E$54,5, FALSE),0)))</f>
        <v/>
      </c>
      <c r="T151" s="369" t="s">
        <v>3907</v>
      </c>
      <c r="U151" s="370"/>
      <c r="V151" s="33"/>
      <c r="W151" s="641"/>
      <c r="X151" s="641"/>
      <c r="Y151" s="641"/>
      <c r="Z151" s="641"/>
      <c r="AA151" s="641"/>
      <c r="AB151" s="641"/>
      <c r="AC151" s="641"/>
      <c r="AD151" s="641"/>
      <c r="AE151" s="641"/>
      <c r="AF151" s="641"/>
      <c r="AG151" s="641"/>
      <c r="AI151" s="373" t="str">
        <f t="shared" si="19"/>
        <v/>
      </c>
      <c r="AJ151" s="372" t="e">
        <f>VLOOKUP('別紙様式2-3（個表）'!$G151,【参考】数式用!$P$4:$Q$54,2, FALSE)</f>
        <v>#N/A</v>
      </c>
      <c r="AK151" s="372" t="e">
        <f>VLOOKUP('別紙様式2-3（個表）'!$G151,【参考】数式用!$P$4:$W$54,8, FALSE)</f>
        <v>#N/A</v>
      </c>
      <c r="AL151" s="372" t="e">
        <f>VLOOKUP('別紙様式2-3（個表）'!$G151,【参考】数式用!$P$4:$AD$54,15, FALSE)</f>
        <v>#N/A</v>
      </c>
      <c r="AM151" s="372" t="str">
        <f t="shared" si="20"/>
        <v/>
      </c>
      <c r="AN151" s="372" t="str">
        <f t="shared" si="21"/>
        <v/>
      </c>
      <c r="AO151" s="372" t="str">
        <f t="shared" si="22"/>
        <v/>
      </c>
      <c r="AP151" s="372" t="str">
        <f>IF(G151="", "", VLOOKUP(G151,【参考】数式用!$A$4:$M$54,13,FALSE))</f>
        <v/>
      </c>
      <c r="AQ151" s="46" t="str">
        <f t="shared" si="23"/>
        <v>―</v>
      </c>
    </row>
    <row r="152" spans="1:43" ht="45" customHeight="1">
      <c r="A152" s="114">
        <f t="shared" si="24"/>
        <v>138</v>
      </c>
      <c r="B152" s="115" t="str">
        <f>IF(基本情報入力シート!B195="","",基本情報入力シート!B195)</f>
        <v/>
      </c>
      <c r="C152" s="116" t="str">
        <f>IF(基本情報入力シート!L195="","",基本情報入力シート!L195)</f>
        <v/>
      </c>
      <c r="D152" s="116" t="str">
        <f>IF(基本情報入力シート!Q195="","",基本情報入力シート!Q195)</f>
        <v>愛知県</v>
      </c>
      <c r="E152" s="116" t="str">
        <f>IF(基本情報入力シート!V195="","",基本情報入力シート!V195)</f>
        <v/>
      </c>
      <c r="F152" s="116" t="str">
        <f>IF(基本情報入力シート!W195="","",基本情報入力シート!W195)</f>
        <v>事業所番号及びサービス名を入力してください。</v>
      </c>
      <c r="G152" s="116" t="str">
        <f>IF(基本情報入力シート!Z195="","",基本情報入力シート!Z195)</f>
        <v/>
      </c>
      <c r="H152" s="224" t="str">
        <f>IF(基本情報入力シート!AD195="","",基本情報入力シート!AD195)</f>
        <v/>
      </c>
      <c r="I152" s="362" t="str">
        <f>IF(基本情報入力シート!AE195="","",基本情報入力シート!AE195)</f>
        <v/>
      </c>
      <c r="J152" s="487"/>
      <c r="K152" s="491"/>
      <c r="L152" s="490"/>
      <c r="M152" s="363" t="str">
        <f>IF(G152="", "", VLOOKUP(AO152,【参考】数式用!$AZ$3:$BA$6, 2, FALSE))</f>
        <v/>
      </c>
      <c r="N152" s="364" t="str">
        <f>IF(G152="","",VLOOKUP(G152,【参考】数式用!$A$4:$L$54,MATCH('別紙様式2-3（個表）'!M152,【参考】数式用!$J$3:$L$3,0)+9,FALSE))</f>
        <v/>
      </c>
      <c r="O152" s="497" t="s">
        <v>2396</v>
      </c>
      <c r="P152" s="365" t="str">
        <f t="shared" si="16"/>
        <v>未入力あり</v>
      </c>
      <c r="Q152" s="273" t="str">
        <f>IFERROR(IF(P152="未入力あり","",ROUNDDOWN(ROUNDDOWN($H152*$I152,0)*VLOOKUP($G152,【参考】数式用!$A$4:$E$54,3, FALSE),0)),"")</f>
        <v/>
      </c>
      <c r="R152" s="273" t="str">
        <f>IF(AM152="×", 0,IF(P152="未入力あり","",ROUNDDOWN(ROUNDDOWN($H152*$I152,0)*VLOOKUP($G152,【参考】数式用!$A$4:$E$54,4,FALSE),0)))</f>
        <v/>
      </c>
      <c r="S152" s="366" t="str">
        <f>IF(AN152="×", 0,IF(P152="未入力あり","",ROUNDDOWN(ROUNDDOWN($H152*$I152,0)*VLOOKUP($G152,【参考】数式用!$A$4:$E$54,5, FALSE),0)))</f>
        <v/>
      </c>
      <c r="T152" s="369" t="s">
        <v>3907</v>
      </c>
      <c r="U152" s="370"/>
      <c r="V152" s="33"/>
      <c r="W152" s="641"/>
      <c r="X152" s="641"/>
      <c r="Y152" s="641"/>
      <c r="Z152" s="641"/>
      <c r="AA152" s="641"/>
      <c r="AB152" s="641"/>
      <c r="AC152" s="641"/>
      <c r="AD152" s="641"/>
      <c r="AE152" s="641"/>
      <c r="AF152" s="641"/>
      <c r="AG152" s="641"/>
      <c r="AI152" s="373" t="str">
        <f t="shared" si="19"/>
        <v/>
      </c>
      <c r="AJ152" s="372" t="e">
        <f>VLOOKUP('別紙様式2-3（個表）'!$G152,【参考】数式用!$P$4:$Q$54,2, FALSE)</f>
        <v>#N/A</v>
      </c>
      <c r="AK152" s="372" t="e">
        <f>VLOOKUP('別紙様式2-3（個表）'!$G152,【参考】数式用!$P$4:$W$54,8, FALSE)</f>
        <v>#N/A</v>
      </c>
      <c r="AL152" s="372" t="e">
        <f>VLOOKUP('別紙様式2-3（個表）'!$G152,【参考】数式用!$P$4:$AD$54,15, FALSE)</f>
        <v>#N/A</v>
      </c>
      <c r="AM152" s="372" t="str">
        <f t="shared" si="20"/>
        <v/>
      </c>
      <c r="AN152" s="372" t="str">
        <f t="shared" si="21"/>
        <v/>
      </c>
      <c r="AO152" s="372" t="str">
        <f t="shared" si="22"/>
        <v/>
      </c>
      <c r="AP152" s="372" t="str">
        <f>IF(G152="", "", VLOOKUP(G152,【参考】数式用!$A$4:$M$54,13,FALSE))</f>
        <v/>
      </c>
      <c r="AQ152" s="46" t="str">
        <f t="shared" si="23"/>
        <v>―</v>
      </c>
    </row>
    <row r="153" spans="1:43" ht="45" customHeight="1">
      <c r="A153" s="114">
        <f t="shared" si="24"/>
        <v>139</v>
      </c>
      <c r="B153" s="115" t="str">
        <f>IF(基本情報入力シート!B196="","",基本情報入力シート!B196)</f>
        <v/>
      </c>
      <c r="C153" s="116" t="str">
        <f>IF(基本情報入力シート!L196="","",基本情報入力シート!L196)</f>
        <v/>
      </c>
      <c r="D153" s="116" t="str">
        <f>IF(基本情報入力シート!Q196="","",基本情報入力シート!Q196)</f>
        <v>愛知県</v>
      </c>
      <c r="E153" s="116" t="str">
        <f>IF(基本情報入力シート!V196="","",基本情報入力シート!V196)</f>
        <v/>
      </c>
      <c r="F153" s="116" t="str">
        <f>IF(基本情報入力シート!W196="","",基本情報入力シート!W196)</f>
        <v>事業所番号及びサービス名を入力してください。</v>
      </c>
      <c r="G153" s="116" t="str">
        <f>IF(基本情報入力シート!Z196="","",基本情報入力シート!Z196)</f>
        <v/>
      </c>
      <c r="H153" s="224" t="str">
        <f>IF(基本情報入力シート!AD196="","",基本情報入力シート!AD196)</f>
        <v/>
      </c>
      <c r="I153" s="362" t="str">
        <f>IF(基本情報入力シート!AE196="","",基本情報入力シート!AE196)</f>
        <v/>
      </c>
      <c r="J153" s="487"/>
      <c r="K153" s="491"/>
      <c r="L153" s="490"/>
      <c r="M153" s="363" t="str">
        <f>IF(G153="", "", VLOOKUP(AO153,【参考】数式用!$AZ$3:$BA$6, 2, FALSE))</f>
        <v/>
      </c>
      <c r="N153" s="364" t="str">
        <f>IF(G153="","",VLOOKUP(G153,【参考】数式用!$A$4:$L$54,MATCH('別紙様式2-3（個表）'!M153,【参考】数式用!$J$3:$L$3,0)+9,FALSE))</f>
        <v/>
      </c>
      <c r="O153" s="497" t="s">
        <v>2396</v>
      </c>
      <c r="P153" s="365" t="str">
        <f t="shared" si="16"/>
        <v>未入力あり</v>
      </c>
      <c r="Q153" s="273" t="str">
        <f>IFERROR(IF(P153="未入力あり","",ROUNDDOWN(ROUNDDOWN($H153*$I153,0)*VLOOKUP($G153,【参考】数式用!$A$4:$E$54,3, FALSE),0)),"")</f>
        <v/>
      </c>
      <c r="R153" s="273" t="str">
        <f>IF(AM153="×", 0,IF(P153="未入力あり","",ROUNDDOWN(ROUNDDOWN($H153*$I153,0)*VLOOKUP($G153,【参考】数式用!$A$4:$E$54,4,FALSE),0)))</f>
        <v/>
      </c>
      <c r="S153" s="366" t="str">
        <f>IF(AN153="×", 0,IF(P153="未入力あり","",ROUNDDOWN(ROUNDDOWN($H153*$I153,0)*VLOOKUP($G153,【参考】数式用!$A$4:$E$54,5, FALSE),0)))</f>
        <v/>
      </c>
      <c r="T153" s="369" t="s">
        <v>3907</v>
      </c>
      <c r="U153" s="370"/>
      <c r="V153" s="33"/>
      <c r="W153" s="641"/>
      <c r="X153" s="641"/>
      <c r="Y153" s="641"/>
      <c r="Z153" s="641"/>
      <c r="AA153" s="641"/>
      <c r="AB153" s="641"/>
      <c r="AC153" s="641"/>
      <c r="AD153" s="641"/>
      <c r="AE153" s="641"/>
      <c r="AF153" s="641"/>
      <c r="AG153" s="641"/>
      <c r="AI153" s="373" t="str">
        <f t="shared" si="19"/>
        <v/>
      </c>
      <c r="AJ153" s="372" t="e">
        <f>VLOOKUP('別紙様式2-3（個表）'!$G153,【参考】数式用!$P$4:$Q$54,2, FALSE)</f>
        <v>#N/A</v>
      </c>
      <c r="AK153" s="372" t="e">
        <f>VLOOKUP('別紙様式2-3（個表）'!$G153,【参考】数式用!$P$4:$W$54,8, FALSE)</f>
        <v>#N/A</v>
      </c>
      <c r="AL153" s="372" t="e">
        <f>VLOOKUP('別紙様式2-3（個表）'!$G153,【参考】数式用!$P$4:$AD$54,15, FALSE)</f>
        <v>#N/A</v>
      </c>
      <c r="AM153" s="372" t="str">
        <f t="shared" si="20"/>
        <v/>
      </c>
      <c r="AN153" s="372" t="str">
        <f t="shared" si="21"/>
        <v/>
      </c>
      <c r="AO153" s="372" t="str">
        <f t="shared" si="22"/>
        <v/>
      </c>
      <c r="AP153" s="372" t="str">
        <f>IF(G153="", "", VLOOKUP(G153,【参考】数式用!$A$4:$M$54,13,FALSE))</f>
        <v/>
      </c>
      <c r="AQ153" s="46" t="str">
        <f t="shared" si="23"/>
        <v>―</v>
      </c>
    </row>
    <row r="154" spans="1:43" ht="45" customHeight="1">
      <c r="A154" s="114">
        <f t="shared" si="24"/>
        <v>140</v>
      </c>
      <c r="B154" s="115" t="str">
        <f>IF(基本情報入力シート!B197="","",基本情報入力シート!B197)</f>
        <v/>
      </c>
      <c r="C154" s="116" t="str">
        <f>IF(基本情報入力シート!L197="","",基本情報入力シート!L197)</f>
        <v/>
      </c>
      <c r="D154" s="116" t="str">
        <f>IF(基本情報入力シート!Q197="","",基本情報入力シート!Q197)</f>
        <v>愛知県</v>
      </c>
      <c r="E154" s="116" t="str">
        <f>IF(基本情報入力シート!V197="","",基本情報入力シート!V197)</f>
        <v/>
      </c>
      <c r="F154" s="116" t="str">
        <f>IF(基本情報入力シート!W197="","",基本情報入力シート!W197)</f>
        <v>事業所番号及びサービス名を入力してください。</v>
      </c>
      <c r="G154" s="116" t="str">
        <f>IF(基本情報入力シート!Z197="","",基本情報入力シート!Z197)</f>
        <v/>
      </c>
      <c r="H154" s="224" t="str">
        <f>IF(基本情報入力シート!AD197="","",基本情報入力シート!AD197)</f>
        <v/>
      </c>
      <c r="I154" s="362" t="str">
        <f>IF(基本情報入力シート!AE197="","",基本情報入力シート!AE197)</f>
        <v/>
      </c>
      <c r="J154" s="487"/>
      <c r="K154" s="491"/>
      <c r="L154" s="490"/>
      <c r="M154" s="363" t="str">
        <f>IF(G154="", "", VLOOKUP(AO154,【参考】数式用!$AZ$3:$BA$6, 2, FALSE))</f>
        <v/>
      </c>
      <c r="N154" s="364" t="str">
        <f>IF(G154="","",VLOOKUP(G154,【参考】数式用!$A$4:$L$54,MATCH('別紙様式2-3（個表）'!M154,【参考】数式用!$J$3:$L$3,0)+9,FALSE))</f>
        <v/>
      </c>
      <c r="O154" s="497" t="s">
        <v>2396</v>
      </c>
      <c r="P154" s="365" t="str">
        <f t="shared" si="16"/>
        <v>未入力あり</v>
      </c>
      <c r="Q154" s="273" t="str">
        <f>IFERROR(IF(P154="未入力あり","",ROUNDDOWN(ROUNDDOWN($H154*$I154,0)*VLOOKUP($G154,【参考】数式用!$A$4:$E$54,3, FALSE),0)),"")</f>
        <v/>
      </c>
      <c r="R154" s="273" t="str">
        <f>IF(AM154="×", 0,IF(P154="未入力あり","",ROUNDDOWN(ROUNDDOWN($H154*$I154,0)*VLOOKUP($G154,【参考】数式用!$A$4:$E$54,4,FALSE),0)))</f>
        <v/>
      </c>
      <c r="S154" s="366" t="str">
        <f>IF(AN154="×", 0,IF(P154="未入力あり","",ROUNDDOWN(ROUNDDOWN($H154*$I154,0)*VLOOKUP($G154,【参考】数式用!$A$4:$E$54,5, FALSE),0)))</f>
        <v/>
      </c>
      <c r="T154" s="369" t="s">
        <v>3907</v>
      </c>
      <c r="U154" s="370"/>
      <c r="V154" s="33"/>
      <c r="W154" s="641"/>
      <c r="X154" s="641"/>
      <c r="Y154" s="641"/>
      <c r="Z154" s="641"/>
      <c r="AA154" s="641"/>
      <c r="AB154" s="641"/>
      <c r="AC154" s="641"/>
      <c r="AD154" s="641"/>
      <c r="AE154" s="641"/>
      <c r="AF154" s="641"/>
      <c r="AG154" s="641"/>
      <c r="AI154" s="373" t="str">
        <f t="shared" si="19"/>
        <v/>
      </c>
      <c r="AJ154" s="372" t="e">
        <f>VLOOKUP('別紙様式2-3（個表）'!$G154,【参考】数式用!$P$4:$Q$54,2, FALSE)</f>
        <v>#N/A</v>
      </c>
      <c r="AK154" s="372" t="e">
        <f>VLOOKUP('別紙様式2-3（個表）'!$G154,【参考】数式用!$P$4:$W$54,8, FALSE)</f>
        <v>#N/A</v>
      </c>
      <c r="AL154" s="372" t="e">
        <f>VLOOKUP('別紙様式2-3（個表）'!$G154,【参考】数式用!$P$4:$AD$54,15, FALSE)</f>
        <v>#N/A</v>
      </c>
      <c r="AM154" s="372" t="str">
        <f t="shared" si="20"/>
        <v/>
      </c>
      <c r="AN154" s="372" t="str">
        <f t="shared" si="21"/>
        <v/>
      </c>
      <c r="AO154" s="372" t="str">
        <f t="shared" si="22"/>
        <v/>
      </c>
      <c r="AP154" s="372" t="str">
        <f>IF(G154="", "", VLOOKUP(G154,【参考】数式用!$A$4:$M$54,13,FALSE))</f>
        <v/>
      </c>
      <c r="AQ154" s="46" t="str">
        <f t="shared" si="23"/>
        <v>―</v>
      </c>
    </row>
    <row r="155" spans="1:43" ht="45" customHeight="1">
      <c r="A155" s="114">
        <f t="shared" si="24"/>
        <v>141</v>
      </c>
      <c r="B155" s="115" t="str">
        <f>IF(基本情報入力シート!B198="","",基本情報入力シート!B198)</f>
        <v/>
      </c>
      <c r="C155" s="116" t="str">
        <f>IF(基本情報入力シート!L198="","",基本情報入力シート!L198)</f>
        <v/>
      </c>
      <c r="D155" s="116" t="str">
        <f>IF(基本情報入力シート!Q198="","",基本情報入力シート!Q198)</f>
        <v>愛知県</v>
      </c>
      <c r="E155" s="116" t="str">
        <f>IF(基本情報入力シート!V198="","",基本情報入力シート!V198)</f>
        <v/>
      </c>
      <c r="F155" s="116" t="str">
        <f>IF(基本情報入力シート!W198="","",基本情報入力シート!W198)</f>
        <v>事業所番号及びサービス名を入力してください。</v>
      </c>
      <c r="G155" s="116" t="str">
        <f>IF(基本情報入力シート!Z198="","",基本情報入力シート!Z198)</f>
        <v/>
      </c>
      <c r="H155" s="224" t="str">
        <f>IF(基本情報入力シート!AD198="","",基本情報入力シート!AD198)</f>
        <v/>
      </c>
      <c r="I155" s="362" t="str">
        <f>IF(基本情報入力シート!AE198="","",基本情報入力シート!AE198)</f>
        <v/>
      </c>
      <c r="J155" s="487"/>
      <c r="K155" s="491"/>
      <c r="L155" s="490"/>
      <c r="M155" s="363" t="str">
        <f>IF(G155="", "", VLOOKUP(AO155,【参考】数式用!$AZ$3:$BA$6, 2, FALSE))</f>
        <v/>
      </c>
      <c r="N155" s="364" t="str">
        <f>IF(G155="","",VLOOKUP(G155,【参考】数式用!$A$4:$L$54,MATCH('別紙様式2-3（個表）'!M155,【参考】数式用!$J$3:$L$3,0)+9,FALSE))</f>
        <v/>
      </c>
      <c r="O155" s="497" t="s">
        <v>2396</v>
      </c>
      <c r="P155" s="365" t="str">
        <f t="shared" si="16"/>
        <v>未入力あり</v>
      </c>
      <c r="Q155" s="273" t="str">
        <f>IFERROR(IF(P155="未入力あり","",ROUNDDOWN(ROUNDDOWN($H155*$I155,0)*VLOOKUP($G155,【参考】数式用!$A$4:$E$54,3, FALSE),0)),"")</f>
        <v/>
      </c>
      <c r="R155" s="273" t="str">
        <f>IF(AM155="×", 0,IF(P155="未入力あり","",ROUNDDOWN(ROUNDDOWN($H155*$I155,0)*VLOOKUP($G155,【参考】数式用!$A$4:$E$54,4,FALSE),0)))</f>
        <v/>
      </c>
      <c r="S155" s="366" t="str">
        <f>IF(AN155="×", 0,IF(P155="未入力あり","",ROUNDDOWN(ROUNDDOWN($H155*$I155,0)*VLOOKUP($G155,【参考】数式用!$A$4:$E$54,5, FALSE),0)))</f>
        <v/>
      </c>
      <c r="T155" s="369" t="s">
        <v>3907</v>
      </c>
      <c r="U155" s="370"/>
      <c r="V155" s="33"/>
      <c r="W155" s="641"/>
      <c r="X155" s="641"/>
      <c r="Y155" s="641"/>
      <c r="Z155" s="641"/>
      <c r="AA155" s="641"/>
      <c r="AB155" s="641"/>
      <c r="AC155" s="641"/>
      <c r="AD155" s="641"/>
      <c r="AE155" s="641"/>
      <c r="AF155" s="641"/>
      <c r="AG155" s="641"/>
      <c r="AI155" s="373" t="str">
        <f t="shared" si="19"/>
        <v/>
      </c>
      <c r="AJ155" s="372" t="e">
        <f>VLOOKUP('別紙様式2-3（個表）'!$G155,【参考】数式用!$P$4:$Q$54,2, FALSE)</f>
        <v>#N/A</v>
      </c>
      <c r="AK155" s="372" t="e">
        <f>VLOOKUP('別紙様式2-3（個表）'!$G155,【参考】数式用!$P$4:$W$54,8, FALSE)</f>
        <v>#N/A</v>
      </c>
      <c r="AL155" s="372" t="e">
        <f>VLOOKUP('別紙様式2-3（個表）'!$G155,【参考】数式用!$P$4:$AD$54,15, FALSE)</f>
        <v>#N/A</v>
      </c>
      <c r="AM155" s="372" t="str">
        <f t="shared" si="20"/>
        <v/>
      </c>
      <c r="AN155" s="372" t="str">
        <f t="shared" si="21"/>
        <v/>
      </c>
      <c r="AO155" s="372" t="str">
        <f t="shared" si="22"/>
        <v/>
      </c>
      <c r="AP155" s="372" t="str">
        <f>IF(G155="", "", VLOOKUP(G155,【参考】数式用!$A$4:$M$54,13,FALSE))</f>
        <v/>
      </c>
      <c r="AQ155" s="46" t="str">
        <f t="shared" si="23"/>
        <v>―</v>
      </c>
    </row>
    <row r="156" spans="1:43" ht="45" customHeight="1">
      <c r="A156" s="114">
        <f t="shared" si="24"/>
        <v>142</v>
      </c>
      <c r="B156" s="115" t="str">
        <f>IF(基本情報入力シート!B199="","",基本情報入力シート!B199)</f>
        <v/>
      </c>
      <c r="C156" s="116" t="str">
        <f>IF(基本情報入力シート!L199="","",基本情報入力シート!L199)</f>
        <v/>
      </c>
      <c r="D156" s="116" t="str">
        <f>IF(基本情報入力シート!Q199="","",基本情報入力シート!Q199)</f>
        <v>愛知県</v>
      </c>
      <c r="E156" s="116" t="str">
        <f>IF(基本情報入力シート!V199="","",基本情報入力シート!V199)</f>
        <v/>
      </c>
      <c r="F156" s="116" t="str">
        <f>IF(基本情報入力シート!W199="","",基本情報入力シート!W199)</f>
        <v>事業所番号及びサービス名を入力してください。</v>
      </c>
      <c r="G156" s="116" t="str">
        <f>IF(基本情報入力シート!Z199="","",基本情報入力シート!Z199)</f>
        <v/>
      </c>
      <c r="H156" s="224" t="str">
        <f>IF(基本情報入力シート!AD199="","",基本情報入力シート!AD199)</f>
        <v/>
      </c>
      <c r="I156" s="362" t="str">
        <f>IF(基本情報入力シート!AE199="","",基本情報入力シート!AE199)</f>
        <v/>
      </c>
      <c r="J156" s="487"/>
      <c r="K156" s="491"/>
      <c r="L156" s="490"/>
      <c r="M156" s="363" t="str">
        <f>IF(G156="", "", VLOOKUP(AO156,【参考】数式用!$AZ$3:$BA$6, 2, FALSE))</f>
        <v/>
      </c>
      <c r="N156" s="364" t="str">
        <f>IF(G156="","",VLOOKUP(G156,【参考】数式用!$A$4:$L$54,MATCH('別紙様式2-3（個表）'!M156,【参考】数式用!$J$3:$L$3,0)+9,FALSE))</f>
        <v/>
      </c>
      <c r="O156" s="497" t="s">
        <v>2396</v>
      </c>
      <c r="P156" s="365" t="str">
        <f t="shared" si="16"/>
        <v>未入力あり</v>
      </c>
      <c r="Q156" s="273" t="str">
        <f>IFERROR(IF(P156="未入力あり","",ROUNDDOWN(ROUNDDOWN($H156*$I156,0)*VLOOKUP($G156,【参考】数式用!$A$4:$E$54,3, FALSE),0)),"")</f>
        <v/>
      </c>
      <c r="R156" s="273" t="str">
        <f>IF(AM156="×", 0,IF(P156="未入力あり","",ROUNDDOWN(ROUNDDOWN($H156*$I156,0)*VLOOKUP($G156,【参考】数式用!$A$4:$E$54,4,FALSE),0)))</f>
        <v/>
      </c>
      <c r="S156" s="366" t="str">
        <f>IF(AN156="×", 0,IF(P156="未入力あり","",ROUNDDOWN(ROUNDDOWN($H156*$I156,0)*VLOOKUP($G156,【参考】数式用!$A$4:$E$54,5, FALSE),0)))</f>
        <v/>
      </c>
      <c r="T156" s="369" t="s">
        <v>3907</v>
      </c>
      <c r="U156" s="370"/>
      <c r="V156" s="33"/>
      <c r="W156" s="641"/>
      <c r="X156" s="641"/>
      <c r="Y156" s="641"/>
      <c r="Z156" s="641"/>
      <c r="AA156" s="641"/>
      <c r="AB156" s="641"/>
      <c r="AC156" s="641"/>
      <c r="AD156" s="641"/>
      <c r="AE156" s="641"/>
      <c r="AF156" s="641"/>
      <c r="AG156" s="641"/>
      <c r="AI156" s="373" t="str">
        <f t="shared" si="19"/>
        <v/>
      </c>
      <c r="AJ156" s="372" t="e">
        <f>VLOOKUP('別紙様式2-3（個表）'!$G156,【参考】数式用!$P$4:$Q$54,2, FALSE)</f>
        <v>#N/A</v>
      </c>
      <c r="AK156" s="372" t="e">
        <f>VLOOKUP('別紙様式2-3（個表）'!$G156,【参考】数式用!$P$4:$W$54,8, FALSE)</f>
        <v>#N/A</v>
      </c>
      <c r="AL156" s="372" t="e">
        <f>VLOOKUP('別紙様式2-3（個表）'!$G156,【参考】数式用!$P$4:$AD$54,15, FALSE)</f>
        <v>#N/A</v>
      </c>
      <c r="AM156" s="372" t="str">
        <f t="shared" si="20"/>
        <v/>
      </c>
      <c r="AN156" s="372" t="str">
        <f t="shared" si="21"/>
        <v/>
      </c>
      <c r="AO156" s="372" t="str">
        <f t="shared" si="22"/>
        <v/>
      </c>
      <c r="AP156" s="372" t="str">
        <f>IF(G156="", "", VLOOKUP(G156,【参考】数式用!$A$4:$M$54,13,FALSE))</f>
        <v/>
      </c>
      <c r="AQ156" s="46" t="str">
        <f t="shared" si="23"/>
        <v>―</v>
      </c>
    </row>
    <row r="157" spans="1:43" ht="45" customHeight="1">
      <c r="A157" s="114">
        <f t="shared" si="24"/>
        <v>143</v>
      </c>
      <c r="B157" s="115" t="str">
        <f>IF(基本情報入力シート!B200="","",基本情報入力シート!B200)</f>
        <v/>
      </c>
      <c r="C157" s="116" t="str">
        <f>IF(基本情報入力シート!L200="","",基本情報入力シート!L200)</f>
        <v/>
      </c>
      <c r="D157" s="116" t="str">
        <f>IF(基本情報入力シート!Q200="","",基本情報入力シート!Q200)</f>
        <v>愛知県</v>
      </c>
      <c r="E157" s="116" t="str">
        <f>IF(基本情報入力シート!V200="","",基本情報入力シート!V200)</f>
        <v/>
      </c>
      <c r="F157" s="116" t="str">
        <f>IF(基本情報入力シート!W200="","",基本情報入力シート!W200)</f>
        <v>事業所番号及びサービス名を入力してください。</v>
      </c>
      <c r="G157" s="116" t="str">
        <f>IF(基本情報入力シート!Z200="","",基本情報入力シート!Z200)</f>
        <v/>
      </c>
      <c r="H157" s="224" t="str">
        <f>IF(基本情報入力シート!AD200="","",基本情報入力シート!AD200)</f>
        <v/>
      </c>
      <c r="I157" s="362" t="str">
        <f>IF(基本情報入力シート!AE200="","",基本情報入力シート!AE200)</f>
        <v/>
      </c>
      <c r="J157" s="487"/>
      <c r="K157" s="491"/>
      <c r="L157" s="490"/>
      <c r="M157" s="363" t="str">
        <f>IF(G157="", "", VLOOKUP(AO157,【参考】数式用!$AZ$3:$BA$6, 2, FALSE))</f>
        <v/>
      </c>
      <c r="N157" s="364" t="str">
        <f>IF(G157="","",VLOOKUP(G157,【参考】数式用!$A$4:$L$54,MATCH('別紙様式2-3（個表）'!M157,【参考】数式用!$J$3:$L$3,0)+9,FALSE))</f>
        <v/>
      </c>
      <c r="O157" s="497" t="s">
        <v>2396</v>
      </c>
      <c r="P157" s="365" t="str">
        <f t="shared" si="16"/>
        <v>未入力あり</v>
      </c>
      <c r="Q157" s="273" t="str">
        <f>IFERROR(IF(P157="未入力あり","",ROUNDDOWN(ROUNDDOWN($H157*$I157,0)*VLOOKUP($G157,【参考】数式用!$A$4:$E$54,3, FALSE),0)),"")</f>
        <v/>
      </c>
      <c r="R157" s="273" t="str">
        <f>IF(AM157="×", 0,IF(P157="未入力あり","",ROUNDDOWN(ROUNDDOWN($H157*$I157,0)*VLOOKUP($G157,【参考】数式用!$A$4:$E$54,4,FALSE),0)))</f>
        <v/>
      </c>
      <c r="S157" s="366" t="str">
        <f>IF(AN157="×", 0,IF(P157="未入力あり","",ROUNDDOWN(ROUNDDOWN($H157*$I157,0)*VLOOKUP($G157,【参考】数式用!$A$4:$E$54,5, FALSE),0)))</f>
        <v/>
      </c>
      <c r="T157" s="369" t="s">
        <v>3907</v>
      </c>
      <c r="U157" s="370"/>
      <c r="V157" s="33"/>
      <c r="W157" s="641"/>
      <c r="X157" s="641"/>
      <c r="Y157" s="641"/>
      <c r="Z157" s="641"/>
      <c r="AA157" s="641"/>
      <c r="AB157" s="641"/>
      <c r="AC157" s="641"/>
      <c r="AD157" s="641"/>
      <c r="AE157" s="641"/>
      <c r="AF157" s="641"/>
      <c r="AG157" s="641"/>
      <c r="AI157" s="373" t="str">
        <f t="shared" si="19"/>
        <v/>
      </c>
      <c r="AJ157" s="372" t="e">
        <f>VLOOKUP('別紙様式2-3（個表）'!$G157,【参考】数式用!$P$4:$Q$54,2, FALSE)</f>
        <v>#N/A</v>
      </c>
      <c r="AK157" s="372" t="e">
        <f>VLOOKUP('別紙様式2-3（個表）'!$G157,【参考】数式用!$P$4:$W$54,8, FALSE)</f>
        <v>#N/A</v>
      </c>
      <c r="AL157" s="372" t="e">
        <f>VLOOKUP('別紙様式2-3（個表）'!$G157,【参考】数式用!$P$4:$AD$54,15, FALSE)</f>
        <v>#N/A</v>
      </c>
      <c r="AM157" s="372" t="str">
        <f t="shared" si="20"/>
        <v/>
      </c>
      <c r="AN157" s="372" t="str">
        <f t="shared" si="21"/>
        <v/>
      </c>
      <c r="AO157" s="372" t="str">
        <f t="shared" si="22"/>
        <v/>
      </c>
      <c r="AP157" s="372" t="str">
        <f>IF(G157="", "", VLOOKUP(G157,【参考】数式用!$A$4:$M$54,13,FALSE))</f>
        <v/>
      </c>
      <c r="AQ157" s="46" t="str">
        <f t="shared" si="23"/>
        <v>―</v>
      </c>
    </row>
    <row r="158" spans="1:43" ht="45" customHeight="1">
      <c r="A158" s="114">
        <f t="shared" si="24"/>
        <v>144</v>
      </c>
      <c r="B158" s="115" t="str">
        <f>IF(基本情報入力シート!B201="","",基本情報入力シート!B201)</f>
        <v/>
      </c>
      <c r="C158" s="116" t="str">
        <f>IF(基本情報入力シート!L201="","",基本情報入力シート!L201)</f>
        <v/>
      </c>
      <c r="D158" s="116" t="str">
        <f>IF(基本情報入力シート!Q201="","",基本情報入力シート!Q201)</f>
        <v>愛知県</v>
      </c>
      <c r="E158" s="116" t="str">
        <f>IF(基本情報入力シート!V201="","",基本情報入力シート!V201)</f>
        <v/>
      </c>
      <c r="F158" s="116" t="str">
        <f>IF(基本情報入力シート!W201="","",基本情報入力シート!W201)</f>
        <v>事業所番号及びサービス名を入力してください。</v>
      </c>
      <c r="G158" s="116" t="str">
        <f>IF(基本情報入力シート!Z201="","",基本情報入力シート!Z201)</f>
        <v/>
      </c>
      <c r="H158" s="224" t="str">
        <f>IF(基本情報入力シート!AD201="","",基本情報入力シート!AD201)</f>
        <v/>
      </c>
      <c r="I158" s="362" t="str">
        <f>IF(基本情報入力シート!AE201="","",基本情報入力シート!AE201)</f>
        <v/>
      </c>
      <c r="J158" s="487"/>
      <c r="K158" s="491"/>
      <c r="L158" s="490"/>
      <c r="M158" s="363" t="str">
        <f>IF(G158="", "", VLOOKUP(AO158,【参考】数式用!$AZ$3:$BA$6, 2, FALSE))</f>
        <v/>
      </c>
      <c r="N158" s="364" t="str">
        <f>IF(G158="","",VLOOKUP(G158,【参考】数式用!$A$4:$L$54,MATCH('別紙様式2-3（個表）'!M158,【参考】数式用!$J$3:$L$3,0)+9,FALSE))</f>
        <v/>
      </c>
      <c r="O158" s="497" t="s">
        <v>2396</v>
      </c>
      <c r="P158" s="365" t="str">
        <f t="shared" si="16"/>
        <v>未入力あり</v>
      </c>
      <c r="Q158" s="273" t="str">
        <f>IFERROR(IF(P158="未入力あり","",ROUNDDOWN(ROUNDDOWN($H158*$I158,0)*VLOOKUP($G158,【参考】数式用!$A$4:$E$54,3, FALSE),0)),"")</f>
        <v/>
      </c>
      <c r="R158" s="273" t="str">
        <f>IF(AM158="×", 0,IF(P158="未入力あり","",ROUNDDOWN(ROUNDDOWN($H158*$I158,0)*VLOOKUP($G158,【参考】数式用!$A$4:$E$54,4,FALSE),0)))</f>
        <v/>
      </c>
      <c r="S158" s="366" t="str">
        <f>IF(AN158="×", 0,IF(P158="未入力あり","",ROUNDDOWN(ROUNDDOWN($H158*$I158,0)*VLOOKUP($G158,【参考】数式用!$A$4:$E$54,5, FALSE),0)))</f>
        <v/>
      </c>
      <c r="T158" s="369" t="s">
        <v>3907</v>
      </c>
      <c r="U158" s="370"/>
      <c r="V158" s="33"/>
      <c r="W158" s="641"/>
      <c r="X158" s="641"/>
      <c r="Y158" s="641"/>
      <c r="Z158" s="641"/>
      <c r="AA158" s="641"/>
      <c r="AB158" s="641"/>
      <c r="AC158" s="641"/>
      <c r="AD158" s="641"/>
      <c r="AE158" s="641"/>
      <c r="AF158" s="641"/>
      <c r="AG158" s="641"/>
      <c r="AI158" s="373" t="str">
        <f t="shared" si="19"/>
        <v/>
      </c>
      <c r="AJ158" s="372" t="e">
        <f>VLOOKUP('別紙様式2-3（個表）'!$G158,【参考】数式用!$P$4:$Q$54,2, FALSE)</f>
        <v>#N/A</v>
      </c>
      <c r="AK158" s="372" t="e">
        <f>VLOOKUP('別紙様式2-3（個表）'!$G158,【参考】数式用!$P$4:$W$54,8, FALSE)</f>
        <v>#N/A</v>
      </c>
      <c r="AL158" s="372" t="e">
        <f>VLOOKUP('別紙様式2-3（個表）'!$G158,【参考】数式用!$P$4:$AD$54,15, FALSE)</f>
        <v>#N/A</v>
      </c>
      <c r="AM158" s="372" t="str">
        <f t="shared" si="20"/>
        <v/>
      </c>
      <c r="AN158" s="372" t="str">
        <f t="shared" si="21"/>
        <v/>
      </c>
      <c r="AO158" s="372" t="str">
        <f t="shared" si="22"/>
        <v/>
      </c>
      <c r="AP158" s="372" t="str">
        <f>IF(G158="", "", VLOOKUP(G158,【参考】数式用!$A$4:$M$54,13,FALSE))</f>
        <v/>
      </c>
      <c r="AQ158" s="46" t="str">
        <f t="shared" si="23"/>
        <v>―</v>
      </c>
    </row>
    <row r="159" spans="1:43" ht="45" customHeight="1">
      <c r="A159" s="114">
        <f t="shared" si="24"/>
        <v>145</v>
      </c>
      <c r="B159" s="115" t="str">
        <f>IF(基本情報入力シート!B202="","",基本情報入力シート!B202)</f>
        <v/>
      </c>
      <c r="C159" s="116" t="str">
        <f>IF(基本情報入力シート!L202="","",基本情報入力シート!L202)</f>
        <v/>
      </c>
      <c r="D159" s="116" t="str">
        <f>IF(基本情報入力シート!Q202="","",基本情報入力シート!Q202)</f>
        <v>愛知県</v>
      </c>
      <c r="E159" s="116" t="str">
        <f>IF(基本情報入力シート!V202="","",基本情報入力シート!V202)</f>
        <v/>
      </c>
      <c r="F159" s="116" t="str">
        <f>IF(基本情報入力シート!W202="","",基本情報入力シート!W202)</f>
        <v>事業所番号及びサービス名を入力してください。</v>
      </c>
      <c r="G159" s="116" t="str">
        <f>IF(基本情報入力シート!Z202="","",基本情報入力シート!Z202)</f>
        <v/>
      </c>
      <c r="H159" s="224" t="str">
        <f>IF(基本情報入力シート!AD202="","",基本情報入力シート!AD202)</f>
        <v/>
      </c>
      <c r="I159" s="362" t="str">
        <f>IF(基本情報入力シート!AE202="","",基本情報入力シート!AE202)</f>
        <v/>
      </c>
      <c r="J159" s="487"/>
      <c r="K159" s="491"/>
      <c r="L159" s="490"/>
      <c r="M159" s="363" t="str">
        <f>IF(G159="", "", VLOOKUP(AO159,【参考】数式用!$AZ$3:$BA$6, 2, FALSE))</f>
        <v/>
      </c>
      <c r="N159" s="364" t="str">
        <f>IF(G159="","",VLOOKUP(G159,【参考】数式用!$A$4:$L$54,MATCH('別紙様式2-3（個表）'!M159,【参考】数式用!$J$3:$L$3,0)+9,FALSE))</f>
        <v/>
      </c>
      <c r="O159" s="497" t="s">
        <v>2396</v>
      </c>
      <c r="P159" s="365" t="str">
        <f t="shared" si="16"/>
        <v>未入力あり</v>
      </c>
      <c r="Q159" s="273" t="str">
        <f>IFERROR(IF(P159="未入力あり","",ROUNDDOWN(ROUNDDOWN($H159*$I159,0)*VLOOKUP($G159,【参考】数式用!$A$4:$E$54,3, FALSE),0)),"")</f>
        <v/>
      </c>
      <c r="R159" s="273" t="str">
        <f>IF(AM159="×", 0,IF(P159="未入力あり","",ROUNDDOWN(ROUNDDOWN($H159*$I159,0)*VLOOKUP($G159,【参考】数式用!$A$4:$E$54,4,FALSE),0)))</f>
        <v/>
      </c>
      <c r="S159" s="366" t="str">
        <f>IF(AN159="×", 0,IF(P159="未入力あり","",ROUNDDOWN(ROUNDDOWN($H159*$I159,0)*VLOOKUP($G159,【参考】数式用!$A$4:$E$54,5, FALSE),0)))</f>
        <v/>
      </c>
      <c r="T159" s="369" t="s">
        <v>3907</v>
      </c>
      <c r="U159" s="370"/>
      <c r="V159" s="33"/>
      <c r="W159" s="641"/>
      <c r="X159" s="641"/>
      <c r="Y159" s="641"/>
      <c r="Z159" s="641"/>
      <c r="AA159" s="641"/>
      <c r="AB159" s="641"/>
      <c r="AC159" s="641"/>
      <c r="AD159" s="641"/>
      <c r="AE159" s="641"/>
      <c r="AF159" s="641"/>
      <c r="AG159" s="641"/>
      <c r="AI159" s="373" t="str">
        <f t="shared" si="19"/>
        <v/>
      </c>
      <c r="AJ159" s="372" t="e">
        <f>VLOOKUP('別紙様式2-3（個表）'!$G159,【参考】数式用!$P$4:$Q$54,2, FALSE)</f>
        <v>#N/A</v>
      </c>
      <c r="AK159" s="372" t="e">
        <f>VLOOKUP('別紙様式2-3（個表）'!$G159,【参考】数式用!$P$4:$W$54,8, FALSE)</f>
        <v>#N/A</v>
      </c>
      <c r="AL159" s="372" t="e">
        <f>VLOOKUP('別紙様式2-3（個表）'!$G159,【参考】数式用!$P$4:$AD$54,15, FALSE)</f>
        <v>#N/A</v>
      </c>
      <c r="AM159" s="372" t="str">
        <f t="shared" si="20"/>
        <v/>
      </c>
      <c r="AN159" s="372" t="str">
        <f t="shared" si="21"/>
        <v/>
      </c>
      <c r="AO159" s="372" t="str">
        <f t="shared" si="22"/>
        <v/>
      </c>
      <c r="AP159" s="372" t="str">
        <f>IF(G159="", "", VLOOKUP(G159,【参考】数式用!$A$4:$M$54,13,FALSE))</f>
        <v/>
      </c>
      <c r="AQ159" s="46" t="str">
        <f t="shared" si="23"/>
        <v>―</v>
      </c>
    </row>
    <row r="160" spans="1:43" ht="45" customHeight="1">
      <c r="A160" s="114">
        <f t="shared" si="24"/>
        <v>146</v>
      </c>
      <c r="B160" s="115" t="str">
        <f>IF(基本情報入力シート!B203="","",基本情報入力シート!B203)</f>
        <v/>
      </c>
      <c r="C160" s="116" t="str">
        <f>IF(基本情報入力シート!L203="","",基本情報入力シート!L203)</f>
        <v/>
      </c>
      <c r="D160" s="116" t="str">
        <f>IF(基本情報入力シート!Q203="","",基本情報入力シート!Q203)</f>
        <v>愛知県</v>
      </c>
      <c r="E160" s="116" t="str">
        <f>IF(基本情報入力シート!V203="","",基本情報入力シート!V203)</f>
        <v/>
      </c>
      <c r="F160" s="116" t="str">
        <f>IF(基本情報入力シート!W203="","",基本情報入力シート!W203)</f>
        <v>事業所番号及びサービス名を入力してください。</v>
      </c>
      <c r="G160" s="116" t="str">
        <f>IF(基本情報入力シート!Z203="","",基本情報入力シート!Z203)</f>
        <v/>
      </c>
      <c r="H160" s="224" t="str">
        <f>IF(基本情報入力シート!AD203="","",基本情報入力シート!AD203)</f>
        <v/>
      </c>
      <c r="I160" s="362" t="str">
        <f>IF(基本情報入力シート!AE203="","",基本情報入力シート!AE203)</f>
        <v/>
      </c>
      <c r="J160" s="487"/>
      <c r="K160" s="491"/>
      <c r="L160" s="490"/>
      <c r="M160" s="363" t="str">
        <f>IF(G160="", "", VLOOKUP(AO160,【参考】数式用!$AZ$3:$BA$6, 2, FALSE))</f>
        <v/>
      </c>
      <c r="N160" s="364" t="str">
        <f>IF(G160="","",VLOOKUP(G160,【参考】数式用!$A$4:$L$54,MATCH('別紙様式2-3（個表）'!M160,【参考】数式用!$J$3:$L$3,0)+9,FALSE))</f>
        <v/>
      </c>
      <c r="O160" s="497" t="s">
        <v>2396</v>
      </c>
      <c r="P160" s="365" t="str">
        <f t="shared" si="16"/>
        <v>未入力あり</v>
      </c>
      <c r="Q160" s="273" t="str">
        <f>IFERROR(IF(P160="未入力あり","",ROUNDDOWN(ROUNDDOWN($H160*$I160,0)*VLOOKUP($G160,【参考】数式用!$A$4:$E$54,3, FALSE),0)),"")</f>
        <v/>
      </c>
      <c r="R160" s="273" t="str">
        <f>IF(AM160="×", 0,IF(P160="未入力あり","",ROUNDDOWN(ROUNDDOWN($H160*$I160,0)*VLOOKUP($G160,【参考】数式用!$A$4:$E$54,4,FALSE),0)))</f>
        <v/>
      </c>
      <c r="S160" s="366" t="str">
        <f>IF(AN160="×", 0,IF(P160="未入力あり","",ROUNDDOWN(ROUNDDOWN($H160*$I160,0)*VLOOKUP($G160,【参考】数式用!$A$4:$E$54,5, FALSE),0)))</f>
        <v/>
      </c>
      <c r="T160" s="369" t="s">
        <v>3907</v>
      </c>
      <c r="U160" s="370"/>
      <c r="V160" s="33"/>
      <c r="W160" s="641"/>
      <c r="X160" s="641"/>
      <c r="Y160" s="641"/>
      <c r="Z160" s="641"/>
      <c r="AA160" s="641"/>
      <c r="AB160" s="641"/>
      <c r="AC160" s="641"/>
      <c r="AD160" s="641"/>
      <c r="AE160" s="641"/>
      <c r="AF160" s="641"/>
      <c r="AG160" s="641"/>
      <c r="AI160" s="373" t="str">
        <f t="shared" si="19"/>
        <v/>
      </c>
      <c r="AJ160" s="372" t="e">
        <f>VLOOKUP('別紙様式2-3（個表）'!$G160,【参考】数式用!$P$4:$Q$54,2, FALSE)</f>
        <v>#N/A</v>
      </c>
      <c r="AK160" s="372" t="e">
        <f>VLOOKUP('別紙様式2-3（個表）'!$G160,【参考】数式用!$P$4:$W$54,8, FALSE)</f>
        <v>#N/A</v>
      </c>
      <c r="AL160" s="372" t="e">
        <f>VLOOKUP('別紙様式2-3（個表）'!$G160,【参考】数式用!$P$4:$AD$54,15, FALSE)</f>
        <v>#N/A</v>
      </c>
      <c r="AM160" s="372" t="str">
        <f t="shared" si="20"/>
        <v/>
      </c>
      <c r="AN160" s="372" t="str">
        <f t="shared" si="21"/>
        <v/>
      </c>
      <c r="AO160" s="372" t="str">
        <f t="shared" si="22"/>
        <v/>
      </c>
      <c r="AP160" s="372" t="str">
        <f>IF(G160="", "", VLOOKUP(G160,【参考】数式用!$A$4:$M$54,13,FALSE))</f>
        <v/>
      </c>
      <c r="AQ160" s="46" t="str">
        <f t="shared" si="23"/>
        <v>―</v>
      </c>
    </row>
    <row r="161" spans="1:43" ht="45" customHeight="1">
      <c r="A161" s="114">
        <f t="shared" si="24"/>
        <v>147</v>
      </c>
      <c r="B161" s="115" t="str">
        <f>IF(基本情報入力シート!B204="","",基本情報入力シート!B204)</f>
        <v/>
      </c>
      <c r="C161" s="116" t="str">
        <f>IF(基本情報入力シート!L204="","",基本情報入力シート!L204)</f>
        <v/>
      </c>
      <c r="D161" s="116" t="str">
        <f>IF(基本情報入力シート!Q204="","",基本情報入力シート!Q204)</f>
        <v>愛知県</v>
      </c>
      <c r="E161" s="116" t="str">
        <f>IF(基本情報入力シート!V204="","",基本情報入力シート!V204)</f>
        <v/>
      </c>
      <c r="F161" s="116" t="str">
        <f>IF(基本情報入力シート!W204="","",基本情報入力シート!W204)</f>
        <v>事業所番号及びサービス名を入力してください。</v>
      </c>
      <c r="G161" s="116" t="str">
        <f>IF(基本情報入力シート!Z204="","",基本情報入力シート!Z204)</f>
        <v/>
      </c>
      <c r="H161" s="224" t="str">
        <f>IF(基本情報入力シート!AD204="","",基本情報入力シート!AD204)</f>
        <v/>
      </c>
      <c r="I161" s="362" t="str">
        <f>IF(基本情報入力シート!AE204="","",基本情報入力シート!AE204)</f>
        <v/>
      </c>
      <c r="J161" s="487"/>
      <c r="K161" s="491"/>
      <c r="L161" s="490"/>
      <c r="M161" s="363" t="str">
        <f>IF(G161="", "", VLOOKUP(AO161,【参考】数式用!$AZ$3:$BA$6, 2, FALSE))</f>
        <v/>
      </c>
      <c r="N161" s="364" t="str">
        <f>IF(G161="","",VLOOKUP(G161,【参考】数式用!$A$4:$L$54,MATCH('別紙様式2-3（個表）'!M161,【参考】数式用!$J$3:$L$3,0)+9,FALSE))</f>
        <v/>
      </c>
      <c r="O161" s="497" t="s">
        <v>2396</v>
      </c>
      <c r="P161" s="365" t="str">
        <f t="shared" si="16"/>
        <v>未入力あり</v>
      </c>
      <c r="Q161" s="273" t="str">
        <f>IFERROR(IF(P161="未入力あり","",ROUNDDOWN(ROUNDDOWN($H161*$I161,0)*VLOOKUP($G161,【参考】数式用!$A$4:$E$54,3, FALSE),0)),"")</f>
        <v/>
      </c>
      <c r="R161" s="273" t="str">
        <f>IF(AM161="×", 0,IF(P161="未入力あり","",ROUNDDOWN(ROUNDDOWN($H161*$I161,0)*VLOOKUP($G161,【参考】数式用!$A$4:$E$54,4,FALSE),0)))</f>
        <v/>
      </c>
      <c r="S161" s="366" t="str">
        <f>IF(AN161="×", 0,IF(P161="未入力あり","",ROUNDDOWN(ROUNDDOWN($H161*$I161,0)*VLOOKUP($G161,【参考】数式用!$A$4:$E$54,5, FALSE),0)))</f>
        <v/>
      </c>
      <c r="T161" s="369" t="s">
        <v>3907</v>
      </c>
      <c r="U161" s="370"/>
      <c r="V161" s="33"/>
      <c r="W161" s="641"/>
      <c r="X161" s="641"/>
      <c r="Y161" s="641"/>
      <c r="Z161" s="641"/>
      <c r="AA161" s="641"/>
      <c r="AB161" s="641"/>
      <c r="AC161" s="641"/>
      <c r="AD161" s="641"/>
      <c r="AE161" s="641"/>
      <c r="AF161" s="641"/>
      <c r="AG161" s="641"/>
      <c r="AI161" s="373" t="str">
        <f t="shared" si="19"/>
        <v/>
      </c>
      <c r="AJ161" s="372" t="e">
        <f>VLOOKUP('別紙様式2-3（個表）'!$G161,【参考】数式用!$P$4:$Q$54,2, FALSE)</f>
        <v>#N/A</v>
      </c>
      <c r="AK161" s="372" t="e">
        <f>VLOOKUP('別紙様式2-3（個表）'!$G161,【参考】数式用!$P$4:$W$54,8, FALSE)</f>
        <v>#N/A</v>
      </c>
      <c r="AL161" s="372" t="e">
        <f>VLOOKUP('別紙様式2-3（個表）'!$G161,【参考】数式用!$P$4:$AD$54,15, FALSE)</f>
        <v>#N/A</v>
      </c>
      <c r="AM161" s="372" t="str">
        <f t="shared" si="20"/>
        <v/>
      </c>
      <c r="AN161" s="372" t="str">
        <f t="shared" si="21"/>
        <v/>
      </c>
      <c r="AO161" s="372" t="str">
        <f t="shared" si="22"/>
        <v/>
      </c>
      <c r="AP161" s="372" t="str">
        <f>IF(G161="", "", VLOOKUP(G161,【参考】数式用!$A$4:$M$54,13,FALSE))</f>
        <v/>
      </c>
      <c r="AQ161" s="46" t="str">
        <f t="shared" si="23"/>
        <v>―</v>
      </c>
    </row>
    <row r="162" spans="1:43" ht="45" customHeight="1">
      <c r="A162" s="114">
        <f t="shared" si="24"/>
        <v>148</v>
      </c>
      <c r="B162" s="115" t="str">
        <f>IF(基本情報入力シート!B205="","",基本情報入力シート!B205)</f>
        <v/>
      </c>
      <c r="C162" s="116" t="str">
        <f>IF(基本情報入力シート!L205="","",基本情報入力シート!L205)</f>
        <v/>
      </c>
      <c r="D162" s="116" t="str">
        <f>IF(基本情報入力シート!Q205="","",基本情報入力シート!Q205)</f>
        <v>愛知県</v>
      </c>
      <c r="E162" s="116" t="str">
        <f>IF(基本情報入力シート!V205="","",基本情報入力シート!V205)</f>
        <v/>
      </c>
      <c r="F162" s="116" t="str">
        <f>IF(基本情報入力シート!W205="","",基本情報入力シート!W205)</f>
        <v>事業所番号及びサービス名を入力してください。</v>
      </c>
      <c r="G162" s="116" t="str">
        <f>IF(基本情報入力シート!Z205="","",基本情報入力シート!Z205)</f>
        <v/>
      </c>
      <c r="H162" s="224" t="str">
        <f>IF(基本情報入力シート!AD205="","",基本情報入力シート!AD205)</f>
        <v/>
      </c>
      <c r="I162" s="362" t="str">
        <f>IF(基本情報入力シート!AE205="","",基本情報入力シート!AE205)</f>
        <v/>
      </c>
      <c r="J162" s="487"/>
      <c r="K162" s="491"/>
      <c r="L162" s="490"/>
      <c r="M162" s="363" t="str">
        <f>IF(G162="", "", VLOOKUP(AO162,【参考】数式用!$AZ$3:$BA$6, 2, FALSE))</f>
        <v/>
      </c>
      <c r="N162" s="364" t="str">
        <f>IF(G162="","",VLOOKUP(G162,【参考】数式用!$A$4:$L$54,MATCH('別紙様式2-3（個表）'!M162,【参考】数式用!$J$3:$L$3,0)+9,FALSE))</f>
        <v/>
      </c>
      <c r="O162" s="497" t="s">
        <v>2396</v>
      </c>
      <c r="P162" s="365" t="str">
        <f t="shared" si="16"/>
        <v>未入力あり</v>
      </c>
      <c r="Q162" s="273" t="str">
        <f>IFERROR(IF(P162="未入力あり","",ROUNDDOWN(ROUNDDOWN($H162*$I162,0)*VLOOKUP($G162,【参考】数式用!$A$4:$E$54,3, FALSE),0)),"")</f>
        <v/>
      </c>
      <c r="R162" s="273" t="str">
        <f>IF(AM162="×", 0,IF(P162="未入力あり","",ROUNDDOWN(ROUNDDOWN($H162*$I162,0)*VLOOKUP($G162,【参考】数式用!$A$4:$E$54,4,FALSE),0)))</f>
        <v/>
      </c>
      <c r="S162" s="366" t="str">
        <f>IF(AN162="×", 0,IF(P162="未入力あり","",ROUNDDOWN(ROUNDDOWN($H162*$I162,0)*VLOOKUP($G162,【参考】数式用!$A$4:$E$54,5, FALSE),0)))</f>
        <v/>
      </c>
      <c r="T162" s="369" t="s">
        <v>3907</v>
      </c>
      <c r="U162" s="370"/>
      <c r="V162" s="33"/>
      <c r="W162" s="641"/>
      <c r="X162" s="641"/>
      <c r="Y162" s="641"/>
      <c r="Z162" s="641"/>
      <c r="AA162" s="641"/>
      <c r="AB162" s="641"/>
      <c r="AC162" s="641"/>
      <c r="AD162" s="641"/>
      <c r="AE162" s="641"/>
      <c r="AF162" s="641"/>
      <c r="AG162" s="641"/>
      <c r="AI162" s="373" t="str">
        <f t="shared" si="19"/>
        <v/>
      </c>
      <c r="AJ162" s="372" t="e">
        <f>VLOOKUP('別紙様式2-3（個表）'!$G162,【参考】数式用!$P$4:$Q$54,2, FALSE)</f>
        <v>#N/A</v>
      </c>
      <c r="AK162" s="372" t="e">
        <f>VLOOKUP('別紙様式2-3（個表）'!$G162,【参考】数式用!$P$4:$W$54,8, FALSE)</f>
        <v>#N/A</v>
      </c>
      <c r="AL162" s="372" t="e">
        <f>VLOOKUP('別紙様式2-3（個表）'!$G162,【参考】数式用!$P$4:$AD$54,15, FALSE)</f>
        <v>#N/A</v>
      </c>
      <c r="AM162" s="372" t="str">
        <f t="shared" si="20"/>
        <v/>
      </c>
      <c r="AN162" s="372" t="str">
        <f t="shared" si="21"/>
        <v/>
      </c>
      <c r="AO162" s="372" t="str">
        <f t="shared" si="22"/>
        <v/>
      </c>
      <c r="AP162" s="372" t="str">
        <f>IF(G162="", "", VLOOKUP(G162,【参考】数式用!$A$4:$M$54,13,FALSE))</f>
        <v/>
      </c>
      <c r="AQ162" s="46" t="str">
        <f t="shared" si="23"/>
        <v>―</v>
      </c>
    </row>
    <row r="163" spans="1:43" ht="45" customHeight="1">
      <c r="A163" s="114">
        <f t="shared" si="24"/>
        <v>149</v>
      </c>
      <c r="B163" s="115" t="str">
        <f>IF(基本情報入力シート!B206="","",基本情報入力シート!B206)</f>
        <v/>
      </c>
      <c r="C163" s="116" t="str">
        <f>IF(基本情報入力シート!L206="","",基本情報入力シート!L206)</f>
        <v/>
      </c>
      <c r="D163" s="116" t="str">
        <f>IF(基本情報入力シート!Q206="","",基本情報入力シート!Q206)</f>
        <v>愛知県</v>
      </c>
      <c r="E163" s="116" t="str">
        <f>IF(基本情報入力シート!V206="","",基本情報入力シート!V206)</f>
        <v/>
      </c>
      <c r="F163" s="116" t="str">
        <f>IF(基本情報入力シート!W206="","",基本情報入力シート!W206)</f>
        <v>事業所番号及びサービス名を入力してください。</v>
      </c>
      <c r="G163" s="116" t="str">
        <f>IF(基本情報入力シート!Z206="","",基本情報入力シート!Z206)</f>
        <v/>
      </c>
      <c r="H163" s="224" t="str">
        <f>IF(基本情報入力シート!AD206="","",基本情報入力シート!AD206)</f>
        <v/>
      </c>
      <c r="I163" s="362" t="str">
        <f>IF(基本情報入力シート!AE206="","",基本情報入力シート!AE206)</f>
        <v/>
      </c>
      <c r="J163" s="487"/>
      <c r="K163" s="491"/>
      <c r="L163" s="490"/>
      <c r="M163" s="363" t="str">
        <f>IF(G163="", "", VLOOKUP(AO163,【参考】数式用!$AZ$3:$BA$6, 2, FALSE))</f>
        <v/>
      </c>
      <c r="N163" s="364" t="str">
        <f>IF(G163="","",VLOOKUP(G163,【参考】数式用!$A$4:$L$54,MATCH('別紙様式2-3（個表）'!M163,【参考】数式用!$J$3:$L$3,0)+9,FALSE))</f>
        <v/>
      </c>
      <c r="O163" s="497" t="s">
        <v>2396</v>
      </c>
      <c r="P163" s="365" t="str">
        <f t="shared" si="16"/>
        <v>未入力あり</v>
      </c>
      <c r="Q163" s="273" t="str">
        <f>IFERROR(IF(P163="未入力あり","",ROUNDDOWN(ROUNDDOWN($H163*$I163,0)*VLOOKUP($G163,【参考】数式用!$A$4:$E$54,3, FALSE),0)),"")</f>
        <v/>
      </c>
      <c r="R163" s="273" t="str">
        <f>IF(AM163="×", 0,IF(P163="未入力あり","",ROUNDDOWN(ROUNDDOWN($H163*$I163,0)*VLOOKUP($G163,【参考】数式用!$A$4:$E$54,4,FALSE),0)))</f>
        <v/>
      </c>
      <c r="S163" s="366" t="str">
        <f>IF(AN163="×", 0,IF(P163="未入力あり","",ROUNDDOWN(ROUNDDOWN($H163*$I163,0)*VLOOKUP($G163,【参考】数式用!$A$4:$E$54,5, FALSE),0)))</f>
        <v/>
      </c>
      <c r="T163" s="369" t="s">
        <v>3907</v>
      </c>
      <c r="U163" s="370"/>
      <c r="V163" s="33"/>
      <c r="W163" s="641"/>
      <c r="X163" s="641"/>
      <c r="Y163" s="641"/>
      <c r="Z163" s="641"/>
      <c r="AA163" s="641"/>
      <c r="AB163" s="641"/>
      <c r="AC163" s="641"/>
      <c r="AD163" s="641"/>
      <c r="AE163" s="641"/>
      <c r="AF163" s="641"/>
      <c r="AG163" s="641"/>
      <c r="AI163" s="373" t="str">
        <f t="shared" si="19"/>
        <v/>
      </c>
      <c r="AJ163" s="372" t="e">
        <f>VLOOKUP('別紙様式2-3（個表）'!$G163,【参考】数式用!$P$4:$Q$54,2, FALSE)</f>
        <v>#N/A</v>
      </c>
      <c r="AK163" s="372" t="e">
        <f>VLOOKUP('別紙様式2-3（個表）'!$G163,【参考】数式用!$P$4:$W$54,8, FALSE)</f>
        <v>#N/A</v>
      </c>
      <c r="AL163" s="372" t="e">
        <f>VLOOKUP('別紙様式2-3（個表）'!$G163,【参考】数式用!$P$4:$AD$54,15, FALSE)</f>
        <v>#N/A</v>
      </c>
      <c r="AM163" s="372" t="str">
        <f t="shared" si="20"/>
        <v/>
      </c>
      <c r="AN163" s="372" t="str">
        <f t="shared" si="21"/>
        <v/>
      </c>
      <c r="AO163" s="372" t="str">
        <f t="shared" si="22"/>
        <v/>
      </c>
      <c r="AP163" s="372" t="str">
        <f>IF(G163="", "", VLOOKUP(G163,【参考】数式用!$A$4:$M$54,13,FALSE))</f>
        <v/>
      </c>
      <c r="AQ163" s="46" t="str">
        <f t="shared" si="23"/>
        <v>―</v>
      </c>
    </row>
    <row r="164" spans="1:43" ht="45" customHeight="1">
      <c r="A164" s="114">
        <f t="shared" si="24"/>
        <v>150</v>
      </c>
      <c r="B164" s="115" t="str">
        <f>IF(基本情報入力シート!B207="","",基本情報入力シート!B207)</f>
        <v/>
      </c>
      <c r="C164" s="116" t="str">
        <f>IF(基本情報入力シート!L207="","",基本情報入力シート!L207)</f>
        <v/>
      </c>
      <c r="D164" s="116" t="str">
        <f>IF(基本情報入力シート!Q207="","",基本情報入力シート!Q207)</f>
        <v>愛知県</v>
      </c>
      <c r="E164" s="116" t="str">
        <f>IF(基本情報入力シート!V207="","",基本情報入力シート!V207)</f>
        <v/>
      </c>
      <c r="F164" s="116" t="str">
        <f>IF(基本情報入力シート!W207="","",基本情報入力シート!W207)</f>
        <v>事業所番号及びサービス名を入力してください。</v>
      </c>
      <c r="G164" s="116" t="str">
        <f>IF(基本情報入力シート!Z207="","",基本情報入力シート!Z207)</f>
        <v/>
      </c>
      <c r="H164" s="224" t="str">
        <f>IF(基本情報入力シート!AD207="","",基本情報入力シート!AD207)</f>
        <v/>
      </c>
      <c r="I164" s="362" t="str">
        <f>IF(基本情報入力シート!AE207="","",基本情報入力シート!AE207)</f>
        <v/>
      </c>
      <c r="J164" s="487"/>
      <c r="K164" s="491"/>
      <c r="L164" s="490"/>
      <c r="M164" s="363" t="str">
        <f>IF(G164="", "", VLOOKUP(AO164,【参考】数式用!$AZ$3:$BA$6, 2, FALSE))</f>
        <v/>
      </c>
      <c r="N164" s="364" t="str">
        <f>IF(G164="","",VLOOKUP(G164,【参考】数式用!$A$4:$L$54,MATCH('別紙様式2-3（個表）'!M164,【参考】数式用!$J$3:$L$3,0)+9,FALSE))</f>
        <v/>
      </c>
      <c r="O164" s="497" t="s">
        <v>2396</v>
      </c>
      <c r="P164" s="365" t="str">
        <f t="shared" si="16"/>
        <v>未入力あり</v>
      </c>
      <c r="Q164" s="273" t="str">
        <f>IFERROR(IF(P164="未入力あり","",ROUNDDOWN(ROUNDDOWN($H164*$I164,0)*VLOOKUP($G164,【参考】数式用!$A$4:$E$54,3, FALSE),0)),"")</f>
        <v/>
      </c>
      <c r="R164" s="273" t="str">
        <f>IF(AM164="×", 0,IF(P164="未入力あり","",ROUNDDOWN(ROUNDDOWN($H164*$I164,0)*VLOOKUP($G164,【参考】数式用!$A$4:$E$54,4,FALSE),0)))</f>
        <v/>
      </c>
      <c r="S164" s="366" t="str">
        <f>IF(AN164="×", 0,IF(P164="未入力あり","",ROUNDDOWN(ROUNDDOWN($H164*$I164,0)*VLOOKUP($G164,【参考】数式用!$A$4:$E$54,5, FALSE),0)))</f>
        <v/>
      </c>
      <c r="T164" s="369" t="s">
        <v>3907</v>
      </c>
      <c r="U164" s="370"/>
      <c r="V164" s="33"/>
      <c r="W164" s="641"/>
      <c r="X164" s="641"/>
      <c r="Y164" s="641"/>
      <c r="Z164" s="641"/>
      <c r="AA164" s="641"/>
      <c r="AB164" s="641"/>
      <c r="AC164" s="641"/>
      <c r="AD164" s="641"/>
      <c r="AE164" s="641"/>
      <c r="AF164" s="641"/>
      <c r="AG164" s="641"/>
      <c r="AI164" s="373" t="str">
        <f t="shared" si="19"/>
        <v/>
      </c>
      <c r="AJ164" s="372" t="e">
        <f>VLOOKUP('別紙様式2-3（個表）'!$G164,【参考】数式用!$P$4:$Q$54,2, FALSE)</f>
        <v>#N/A</v>
      </c>
      <c r="AK164" s="372" t="e">
        <f>VLOOKUP('別紙様式2-3（個表）'!$G164,【参考】数式用!$P$4:$W$54,8, FALSE)</f>
        <v>#N/A</v>
      </c>
      <c r="AL164" s="372" t="e">
        <f>VLOOKUP('別紙様式2-3（個表）'!$G164,【参考】数式用!$P$4:$AD$54,15, FALSE)</f>
        <v>#N/A</v>
      </c>
      <c r="AM164" s="372" t="str">
        <f t="shared" si="20"/>
        <v/>
      </c>
      <c r="AN164" s="372" t="str">
        <f t="shared" si="21"/>
        <v/>
      </c>
      <c r="AO164" s="372" t="str">
        <f t="shared" si="22"/>
        <v/>
      </c>
      <c r="AP164" s="372" t="str">
        <f>IF(G164="", "", VLOOKUP(G164,【参考】数式用!$A$4:$M$54,13,FALSE))</f>
        <v/>
      </c>
      <c r="AQ164" s="46" t="str">
        <f t="shared" si="23"/>
        <v>―</v>
      </c>
    </row>
    <row r="165" spans="1:43" ht="45" customHeight="1">
      <c r="A165" s="114">
        <f t="shared" si="24"/>
        <v>151</v>
      </c>
      <c r="B165" s="115" t="str">
        <f>IF(基本情報入力シート!B208="","",基本情報入力シート!B208)</f>
        <v/>
      </c>
      <c r="C165" s="116" t="str">
        <f>IF(基本情報入力シート!L208="","",基本情報入力シート!L208)</f>
        <v/>
      </c>
      <c r="D165" s="116" t="str">
        <f>IF(基本情報入力シート!Q208="","",基本情報入力シート!Q208)</f>
        <v>愛知県</v>
      </c>
      <c r="E165" s="116" t="str">
        <f>IF(基本情報入力シート!V208="","",基本情報入力シート!V208)</f>
        <v/>
      </c>
      <c r="F165" s="116" t="str">
        <f>IF(基本情報入力シート!W208="","",基本情報入力シート!W208)</f>
        <v>事業所番号及びサービス名を入力してください。</v>
      </c>
      <c r="G165" s="116" t="str">
        <f>IF(基本情報入力シート!Z208="","",基本情報入力シート!Z208)</f>
        <v/>
      </c>
      <c r="H165" s="224" t="str">
        <f>IF(基本情報入力シート!AD208="","",基本情報入力シート!AD208)</f>
        <v/>
      </c>
      <c r="I165" s="362" t="str">
        <f>IF(基本情報入力シート!AE208="","",基本情報入力シート!AE208)</f>
        <v/>
      </c>
      <c r="J165" s="487"/>
      <c r="K165" s="491"/>
      <c r="L165" s="490"/>
      <c r="M165" s="363" t="str">
        <f>IF(G165="", "", VLOOKUP(AO165,【参考】数式用!$AZ$3:$BA$6, 2, FALSE))</f>
        <v/>
      </c>
      <c r="N165" s="364" t="str">
        <f>IF(G165="","",VLOOKUP(G165,【参考】数式用!$A$4:$L$54,MATCH('別紙様式2-3（個表）'!M165,【参考】数式用!$J$3:$L$3,0)+9,FALSE))</f>
        <v/>
      </c>
      <c r="O165" s="497" t="s">
        <v>2396</v>
      </c>
      <c r="P165" s="365" t="str">
        <f t="shared" si="16"/>
        <v>未入力あり</v>
      </c>
      <c r="Q165" s="273" t="str">
        <f>IFERROR(IF(P165="未入力あり","",ROUNDDOWN(ROUNDDOWN($H165*$I165,0)*VLOOKUP($G165,【参考】数式用!$A$4:$E$54,3, FALSE),0)),"")</f>
        <v/>
      </c>
      <c r="R165" s="273" t="str">
        <f>IF(AM165="×", 0,IF(P165="未入力あり","",ROUNDDOWN(ROUNDDOWN($H165*$I165,0)*VLOOKUP($G165,【参考】数式用!$A$4:$E$54,4,FALSE),0)))</f>
        <v/>
      </c>
      <c r="S165" s="366" t="str">
        <f>IF(AN165="×", 0,IF(P165="未入力あり","",ROUNDDOWN(ROUNDDOWN($H165*$I165,0)*VLOOKUP($G165,【参考】数式用!$A$4:$E$54,5, FALSE),0)))</f>
        <v/>
      </c>
      <c r="T165" s="369" t="s">
        <v>3907</v>
      </c>
      <c r="U165" s="370"/>
      <c r="V165" s="33"/>
      <c r="W165" s="641"/>
      <c r="X165" s="641"/>
      <c r="Y165" s="641"/>
      <c r="Z165" s="641"/>
      <c r="AA165" s="641"/>
      <c r="AB165" s="641"/>
      <c r="AC165" s="641"/>
      <c r="AD165" s="641"/>
      <c r="AE165" s="641"/>
      <c r="AF165" s="641"/>
      <c r="AG165" s="641"/>
      <c r="AI165" s="373" t="str">
        <f t="shared" si="19"/>
        <v/>
      </c>
      <c r="AJ165" s="372" t="e">
        <f>VLOOKUP('別紙様式2-3（個表）'!$G165,【参考】数式用!$P$4:$Q$54,2, FALSE)</f>
        <v>#N/A</v>
      </c>
      <c r="AK165" s="372" t="e">
        <f>VLOOKUP('別紙様式2-3（個表）'!$G165,【参考】数式用!$P$4:$W$54,8, FALSE)</f>
        <v>#N/A</v>
      </c>
      <c r="AL165" s="372" t="e">
        <f>VLOOKUP('別紙様式2-3（個表）'!$G165,【参考】数式用!$P$4:$AD$54,15, FALSE)</f>
        <v>#N/A</v>
      </c>
      <c r="AM165" s="372" t="str">
        <f t="shared" si="20"/>
        <v/>
      </c>
      <c r="AN165" s="372" t="str">
        <f t="shared" si="21"/>
        <v/>
      </c>
      <c r="AO165" s="372" t="str">
        <f t="shared" si="22"/>
        <v/>
      </c>
      <c r="AP165" s="372" t="str">
        <f>IF(G165="", "", VLOOKUP(G165,【参考】数式用!$A$4:$M$54,13,FALSE))</f>
        <v/>
      </c>
      <c r="AQ165" s="46" t="str">
        <f t="shared" si="23"/>
        <v>―</v>
      </c>
    </row>
    <row r="166" spans="1:43" ht="45" customHeight="1">
      <c r="A166" s="114">
        <f t="shared" si="24"/>
        <v>152</v>
      </c>
      <c r="B166" s="115" t="str">
        <f>IF(基本情報入力シート!B209="","",基本情報入力シート!B209)</f>
        <v/>
      </c>
      <c r="C166" s="116" t="str">
        <f>IF(基本情報入力シート!L209="","",基本情報入力シート!L209)</f>
        <v/>
      </c>
      <c r="D166" s="116" t="str">
        <f>IF(基本情報入力シート!Q209="","",基本情報入力シート!Q209)</f>
        <v>愛知県</v>
      </c>
      <c r="E166" s="116" t="str">
        <f>IF(基本情報入力シート!V209="","",基本情報入力シート!V209)</f>
        <v/>
      </c>
      <c r="F166" s="116" t="str">
        <f>IF(基本情報入力シート!W209="","",基本情報入力シート!W209)</f>
        <v>事業所番号及びサービス名を入力してください。</v>
      </c>
      <c r="G166" s="116" t="str">
        <f>IF(基本情報入力シート!Z209="","",基本情報入力シート!Z209)</f>
        <v/>
      </c>
      <c r="H166" s="224" t="str">
        <f>IF(基本情報入力シート!AD209="","",基本情報入力シート!AD209)</f>
        <v/>
      </c>
      <c r="I166" s="362" t="str">
        <f>IF(基本情報入力シート!AE209="","",基本情報入力シート!AE209)</f>
        <v/>
      </c>
      <c r="J166" s="487"/>
      <c r="K166" s="491"/>
      <c r="L166" s="490"/>
      <c r="M166" s="363" t="str">
        <f>IF(G166="", "", VLOOKUP(AO166,【参考】数式用!$AZ$3:$BA$6, 2, FALSE))</f>
        <v/>
      </c>
      <c r="N166" s="364" t="str">
        <f>IF(G166="","",VLOOKUP(G166,【参考】数式用!$A$4:$L$54,MATCH('別紙様式2-3（個表）'!M166,【参考】数式用!$J$3:$L$3,0)+9,FALSE))</f>
        <v/>
      </c>
      <c r="O166" s="497" t="s">
        <v>2396</v>
      </c>
      <c r="P166" s="365" t="str">
        <f t="shared" si="16"/>
        <v>未入力あり</v>
      </c>
      <c r="Q166" s="273" t="str">
        <f>IFERROR(IF(P166="未入力あり","",ROUNDDOWN(ROUNDDOWN($H166*$I166,0)*VLOOKUP($G166,【参考】数式用!$A$4:$E$54,3, FALSE),0)),"")</f>
        <v/>
      </c>
      <c r="R166" s="273" t="str">
        <f>IF(AM166="×", 0,IF(P166="未入力あり","",ROUNDDOWN(ROUNDDOWN($H166*$I166,0)*VLOOKUP($G166,【参考】数式用!$A$4:$E$54,4,FALSE),0)))</f>
        <v/>
      </c>
      <c r="S166" s="366" t="str">
        <f>IF(AN166="×", 0,IF(P166="未入力あり","",ROUNDDOWN(ROUNDDOWN($H166*$I166,0)*VLOOKUP($G166,【参考】数式用!$A$4:$E$54,5, FALSE),0)))</f>
        <v/>
      </c>
      <c r="T166" s="369" t="s">
        <v>3907</v>
      </c>
      <c r="U166" s="370"/>
      <c r="V166" s="33"/>
      <c r="W166" s="641"/>
      <c r="X166" s="641"/>
      <c r="Y166" s="641"/>
      <c r="Z166" s="641"/>
      <c r="AA166" s="641"/>
      <c r="AB166" s="641"/>
      <c r="AC166" s="641"/>
      <c r="AD166" s="641"/>
      <c r="AE166" s="641"/>
      <c r="AF166" s="641"/>
      <c r="AG166" s="641"/>
      <c r="AI166" s="373" t="str">
        <f t="shared" si="19"/>
        <v/>
      </c>
      <c r="AJ166" s="372" t="e">
        <f>VLOOKUP('別紙様式2-3（個表）'!$G166,【参考】数式用!$P$4:$Q$54,2, FALSE)</f>
        <v>#N/A</v>
      </c>
      <c r="AK166" s="372" t="e">
        <f>VLOOKUP('別紙様式2-3（個表）'!$G166,【参考】数式用!$P$4:$W$54,8, FALSE)</f>
        <v>#N/A</v>
      </c>
      <c r="AL166" s="372" t="e">
        <f>VLOOKUP('別紙様式2-3（個表）'!$G166,【参考】数式用!$P$4:$AD$54,15, FALSE)</f>
        <v>#N/A</v>
      </c>
      <c r="AM166" s="372" t="str">
        <f t="shared" si="20"/>
        <v/>
      </c>
      <c r="AN166" s="372" t="str">
        <f t="shared" si="21"/>
        <v/>
      </c>
      <c r="AO166" s="372" t="str">
        <f t="shared" si="22"/>
        <v/>
      </c>
      <c r="AP166" s="372" t="str">
        <f>IF(G166="", "", VLOOKUP(G166,【参考】数式用!$A$4:$M$54,13,FALSE))</f>
        <v/>
      </c>
      <c r="AQ166" s="46" t="str">
        <f t="shared" si="23"/>
        <v>―</v>
      </c>
    </row>
    <row r="167" spans="1:43" ht="45" customHeight="1">
      <c r="A167" s="114">
        <f t="shared" si="24"/>
        <v>153</v>
      </c>
      <c r="B167" s="115" t="str">
        <f>IF(基本情報入力シート!B210="","",基本情報入力シート!B210)</f>
        <v/>
      </c>
      <c r="C167" s="116" t="str">
        <f>IF(基本情報入力シート!L210="","",基本情報入力シート!L210)</f>
        <v/>
      </c>
      <c r="D167" s="116" t="str">
        <f>IF(基本情報入力シート!Q210="","",基本情報入力シート!Q210)</f>
        <v>愛知県</v>
      </c>
      <c r="E167" s="116" t="str">
        <f>IF(基本情報入力シート!V210="","",基本情報入力シート!V210)</f>
        <v/>
      </c>
      <c r="F167" s="116" t="str">
        <f>IF(基本情報入力シート!W210="","",基本情報入力シート!W210)</f>
        <v>事業所番号及びサービス名を入力してください。</v>
      </c>
      <c r="G167" s="116" t="str">
        <f>IF(基本情報入力シート!Z210="","",基本情報入力シート!Z210)</f>
        <v/>
      </c>
      <c r="H167" s="224" t="str">
        <f>IF(基本情報入力シート!AD210="","",基本情報入力シート!AD210)</f>
        <v/>
      </c>
      <c r="I167" s="362" t="str">
        <f>IF(基本情報入力シート!AE210="","",基本情報入力シート!AE210)</f>
        <v/>
      </c>
      <c r="J167" s="487"/>
      <c r="K167" s="491"/>
      <c r="L167" s="490"/>
      <c r="M167" s="363" t="str">
        <f>IF(G167="", "", VLOOKUP(AO167,【参考】数式用!$AZ$3:$BA$6, 2, FALSE))</f>
        <v/>
      </c>
      <c r="N167" s="364" t="str">
        <f>IF(G167="","",VLOOKUP(G167,【参考】数式用!$A$4:$L$54,MATCH('別紙様式2-3（個表）'!M167,【参考】数式用!$J$3:$L$3,0)+9,FALSE))</f>
        <v/>
      </c>
      <c r="O167" s="497" t="s">
        <v>2396</v>
      </c>
      <c r="P167" s="365" t="str">
        <f t="shared" si="16"/>
        <v>未入力あり</v>
      </c>
      <c r="Q167" s="273" t="str">
        <f>IFERROR(IF(P167="未入力あり","",ROUNDDOWN(ROUNDDOWN($H167*$I167,0)*VLOOKUP($G167,【参考】数式用!$A$4:$E$54,3, FALSE),0)),"")</f>
        <v/>
      </c>
      <c r="R167" s="273" t="str">
        <f>IF(AM167="×", 0,IF(P167="未入力あり","",ROUNDDOWN(ROUNDDOWN($H167*$I167,0)*VLOOKUP($G167,【参考】数式用!$A$4:$E$54,4,FALSE),0)))</f>
        <v/>
      </c>
      <c r="S167" s="366" t="str">
        <f>IF(AN167="×", 0,IF(P167="未入力あり","",ROUNDDOWN(ROUNDDOWN($H167*$I167,0)*VLOOKUP($G167,【参考】数式用!$A$4:$E$54,5, FALSE),0)))</f>
        <v/>
      </c>
      <c r="T167" s="369" t="s">
        <v>3907</v>
      </c>
      <c r="U167" s="370"/>
      <c r="V167" s="33"/>
      <c r="W167" s="641"/>
      <c r="X167" s="641"/>
      <c r="Y167" s="641"/>
      <c r="Z167" s="641"/>
      <c r="AA167" s="641"/>
      <c r="AB167" s="641"/>
      <c r="AC167" s="641"/>
      <c r="AD167" s="641"/>
      <c r="AE167" s="641"/>
      <c r="AF167" s="641"/>
      <c r="AG167" s="641"/>
      <c r="AI167" s="373" t="str">
        <f t="shared" si="19"/>
        <v/>
      </c>
      <c r="AJ167" s="372" t="e">
        <f>VLOOKUP('別紙様式2-3（個表）'!$G167,【参考】数式用!$P$4:$Q$54,2, FALSE)</f>
        <v>#N/A</v>
      </c>
      <c r="AK167" s="372" t="e">
        <f>VLOOKUP('別紙様式2-3（個表）'!$G167,【参考】数式用!$P$4:$W$54,8, FALSE)</f>
        <v>#N/A</v>
      </c>
      <c r="AL167" s="372" t="e">
        <f>VLOOKUP('別紙様式2-3（個表）'!$G167,【参考】数式用!$P$4:$AD$54,15, FALSE)</f>
        <v>#N/A</v>
      </c>
      <c r="AM167" s="372" t="str">
        <f t="shared" si="20"/>
        <v/>
      </c>
      <c r="AN167" s="372" t="str">
        <f t="shared" si="21"/>
        <v/>
      </c>
      <c r="AO167" s="372" t="str">
        <f t="shared" si="22"/>
        <v/>
      </c>
      <c r="AP167" s="372" t="str">
        <f>IF(G167="", "", VLOOKUP(G167,【参考】数式用!$A$4:$M$54,13,FALSE))</f>
        <v/>
      </c>
      <c r="AQ167" s="46" t="str">
        <f t="shared" si="23"/>
        <v>―</v>
      </c>
    </row>
    <row r="168" spans="1:43" ht="45" customHeight="1">
      <c r="A168" s="114">
        <f t="shared" si="24"/>
        <v>154</v>
      </c>
      <c r="B168" s="115" t="str">
        <f>IF(基本情報入力シート!B211="","",基本情報入力シート!B211)</f>
        <v/>
      </c>
      <c r="C168" s="116" t="str">
        <f>IF(基本情報入力シート!L211="","",基本情報入力シート!L211)</f>
        <v/>
      </c>
      <c r="D168" s="116" t="str">
        <f>IF(基本情報入力シート!Q211="","",基本情報入力シート!Q211)</f>
        <v>愛知県</v>
      </c>
      <c r="E168" s="116" t="str">
        <f>IF(基本情報入力シート!V211="","",基本情報入力シート!V211)</f>
        <v/>
      </c>
      <c r="F168" s="116" t="str">
        <f>IF(基本情報入力シート!W211="","",基本情報入力シート!W211)</f>
        <v>事業所番号及びサービス名を入力してください。</v>
      </c>
      <c r="G168" s="116" t="str">
        <f>IF(基本情報入力シート!Z211="","",基本情報入力シート!Z211)</f>
        <v/>
      </c>
      <c r="H168" s="224" t="str">
        <f>IF(基本情報入力シート!AD211="","",基本情報入力シート!AD211)</f>
        <v/>
      </c>
      <c r="I168" s="362" t="str">
        <f>IF(基本情報入力シート!AE211="","",基本情報入力シート!AE211)</f>
        <v/>
      </c>
      <c r="J168" s="487"/>
      <c r="K168" s="491"/>
      <c r="L168" s="490"/>
      <c r="M168" s="363" t="str">
        <f>IF(G168="", "", VLOOKUP(AO168,【参考】数式用!$AZ$3:$BA$6, 2, FALSE))</f>
        <v/>
      </c>
      <c r="N168" s="364" t="str">
        <f>IF(G168="","",VLOOKUP(G168,【参考】数式用!$A$4:$L$54,MATCH('別紙様式2-3（個表）'!M168,【参考】数式用!$J$3:$L$3,0)+9,FALSE))</f>
        <v/>
      </c>
      <c r="O168" s="497" t="s">
        <v>2396</v>
      </c>
      <c r="P168" s="365" t="str">
        <f t="shared" si="16"/>
        <v>未入力あり</v>
      </c>
      <c r="Q168" s="273" t="str">
        <f>IFERROR(IF(P168="未入力あり","",ROUNDDOWN(ROUNDDOWN($H168*$I168,0)*VLOOKUP($G168,【参考】数式用!$A$4:$E$54,3, FALSE),0)),"")</f>
        <v/>
      </c>
      <c r="R168" s="273" t="str">
        <f>IF(AM168="×", 0,IF(P168="未入力あり","",ROUNDDOWN(ROUNDDOWN($H168*$I168,0)*VLOOKUP($G168,【参考】数式用!$A$4:$E$54,4,FALSE),0)))</f>
        <v/>
      </c>
      <c r="S168" s="366" t="str">
        <f>IF(AN168="×", 0,IF(P168="未入力あり","",ROUNDDOWN(ROUNDDOWN($H168*$I168,0)*VLOOKUP($G168,【参考】数式用!$A$4:$E$54,5, FALSE),0)))</f>
        <v/>
      </c>
      <c r="T168" s="369" t="s">
        <v>3907</v>
      </c>
      <c r="U168" s="370"/>
      <c r="V168" s="33"/>
      <c r="W168" s="641"/>
      <c r="X168" s="641"/>
      <c r="Y168" s="641"/>
      <c r="Z168" s="641"/>
      <c r="AA168" s="641"/>
      <c r="AB168" s="641"/>
      <c r="AC168" s="641"/>
      <c r="AD168" s="641"/>
      <c r="AE168" s="641"/>
      <c r="AF168" s="641"/>
      <c r="AG168" s="641"/>
      <c r="AI168" s="373" t="str">
        <f t="shared" si="19"/>
        <v/>
      </c>
      <c r="AJ168" s="372" t="e">
        <f>VLOOKUP('別紙様式2-3（個表）'!$G168,【参考】数式用!$P$4:$Q$54,2, FALSE)</f>
        <v>#N/A</v>
      </c>
      <c r="AK168" s="372" t="e">
        <f>VLOOKUP('別紙様式2-3（個表）'!$G168,【参考】数式用!$P$4:$W$54,8, FALSE)</f>
        <v>#N/A</v>
      </c>
      <c r="AL168" s="372" t="e">
        <f>VLOOKUP('別紙様式2-3（個表）'!$G168,【参考】数式用!$P$4:$AD$54,15, FALSE)</f>
        <v>#N/A</v>
      </c>
      <c r="AM168" s="372" t="str">
        <f t="shared" si="20"/>
        <v/>
      </c>
      <c r="AN168" s="372" t="str">
        <f t="shared" si="21"/>
        <v/>
      </c>
      <c r="AO168" s="372" t="str">
        <f t="shared" si="22"/>
        <v/>
      </c>
      <c r="AP168" s="372" t="str">
        <f>IF(G168="", "", VLOOKUP(G168,【参考】数式用!$A$4:$M$54,13,FALSE))</f>
        <v/>
      </c>
      <c r="AQ168" s="46" t="str">
        <f t="shared" si="23"/>
        <v>―</v>
      </c>
    </row>
    <row r="169" spans="1:43" ht="45" customHeight="1">
      <c r="A169" s="114">
        <f t="shared" si="24"/>
        <v>155</v>
      </c>
      <c r="B169" s="115" t="str">
        <f>IF(基本情報入力シート!B212="","",基本情報入力シート!B212)</f>
        <v/>
      </c>
      <c r="C169" s="116" t="str">
        <f>IF(基本情報入力シート!L212="","",基本情報入力シート!L212)</f>
        <v/>
      </c>
      <c r="D169" s="116" t="str">
        <f>IF(基本情報入力シート!Q212="","",基本情報入力シート!Q212)</f>
        <v>愛知県</v>
      </c>
      <c r="E169" s="116" t="str">
        <f>IF(基本情報入力シート!V212="","",基本情報入力シート!V212)</f>
        <v/>
      </c>
      <c r="F169" s="116" t="str">
        <f>IF(基本情報入力シート!W212="","",基本情報入力シート!W212)</f>
        <v>事業所番号及びサービス名を入力してください。</v>
      </c>
      <c r="G169" s="116" t="str">
        <f>IF(基本情報入力シート!Z212="","",基本情報入力シート!Z212)</f>
        <v/>
      </c>
      <c r="H169" s="224" t="str">
        <f>IF(基本情報入力シート!AD212="","",基本情報入力シート!AD212)</f>
        <v/>
      </c>
      <c r="I169" s="362" t="str">
        <f>IF(基本情報入力シート!AE212="","",基本情報入力シート!AE212)</f>
        <v/>
      </c>
      <c r="J169" s="487"/>
      <c r="K169" s="491"/>
      <c r="L169" s="490"/>
      <c r="M169" s="363" t="str">
        <f>IF(G169="", "", VLOOKUP(AO169,【参考】数式用!$AZ$3:$BA$6, 2, FALSE))</f>
        <v/>
      </c>
      <c r="N169" s="364" t="str">
        <f>IF(G169="","",VLOOKUP(G169,【参考】数式用!$A$4:$L$54,MATCH('別紙様式2-3（個表）'!M169,【参考】数式用!$J$3:$L$3,0)+9,FALSE))</f>
        <v/>
      </c>
      <c r="O169" s="497" t="s">
        <v>2396</v>
      </c>
      <c r="P169" s="365" t="str">
        <f t="shared" si="16"/>
        <v>未入力あり</v>
      </c>
      <c r="Q169" s="273" t="str">
        <f>IFERROR(IF(P169="未入力あり","",ROUNDDOWN(ROUNDDOWN($H169*$I169,0)*VLOOKUP($G169,【参考】数式用!$A$4:$E$54,3, FALSE),0)),"")</f>
        <v/>
      </c>
      <c r="R169" s="273" t="str">
        <f>IF(AM169="×", 0,IF(P169="未入力あり","",ROUNDDOWN(ROUNDDOWN($H169*$I169,0)*VLOOKUP($G169,【参考】数式用!$A$4:$E$54,4,FALSE),0)))</f>
        <v/>
      </c>
      <c r="S169" s="366" t="str">
        <f>IF(AN169="×", 0,IF(P169="未入力あり","",ROUNDDOWN(ROUNDDOWN($H169*$I169,0)*VLOOKUP($G169,【参考】数式用!$A$4:$E$54,5, FALSE),0)))</f>
        <v/>
      </c>
      <c r="T169" s="369" t="s">
        <v>3907</v>
      </c>
      <c r="U169" s="370"/>
      <c r="V169" s="33"/>
      <c r="W169" s="641"/>
      <c r="X169" s="641"/>
      <c r="Y169" s="641"/>
      <c r="Z169" s="641"/>
      <c r="AA169" s="641"/>
      <c r="AB169" s="641"/>
      <c r="AC169" s="641"/>
      <c r="AD169" s="641"/>
      <c r="AE169" s="641"/>
      <c r="AF169" s="641"/>
      <c r="AG169" s="641"/>
      <c r="AI169" s="373" t="str">
        <f t="shared" si="19"/>
        <v/>
      </c>
      <c r="AJ169" s="372" t="e">
        <f>VLOOKUP('別紙様式2-3（個表）'!$G169,【参考】数式用!$P$4:$Q$54,2, FALSE)</f>
        <v>#N/A</v>
      </c>
      <c r="AK169" s="372" t="e">
        <f>VLOOKUP('別紙様式2-3（個表）'!$G169,【参考】数式用!$P$4:$W$54,8, FALSE)</f>
        <v>#N/A</v>
      </c>
      <c r="AL169" s="372" t="e">
        <f>VLOOKUP('別紙様式2-3（個表）'!$G169,【参考】数式用!$P$4:$AD$54,15, FALSE)</f>
        <v>#N/A</v>
      </c>
      <c r="AM169" s="372" t="str">
        <f t="shared" si="20"/>
        <v/>
      </c>
      <c r="AN169" s="372" t="str">
        <f t="shared" si="21"/>
        <v/>
      </c>
      <c r="AO169" s="372" t="str">
        <f t="shared" si="22"/>
        <v/>
      </c>
      <c r="AP169" s="372" t="str">
        <f>IF(G169="", "", VLOOKUP(G169,【参考】数式用!$A$4:$M$54,13,FALSE))</f>
        <v/>
      </c>
      <c r="AQ169" s="46" t="str">
        <f t="shared" si="23"/>
        <v>―</v>
      </c>
    </row>
    <row r="170" spans="1:43" ht="45" customHeight="1">
      <c r="A170" s="114">
        <f t="shared" si="24"/>
        <v>156</v>
      </c>
      <c r="B170" s="115" t="str">
        <f>IF(基本情報入力シート!B213="","",基本情報入力シート!B213)</f>
        <v/>
      </c>
      <c r="C170" s="116" t="str">
        <f>IF(基本情報入力シート!L213="","",基本情報入力シート!L213)</f>
        <v/>
      </c>
      <c r="D170" s="116" t="str">
        <f>IF(基本情報入力シート!Q213="","",基本情報入力シート!Q213)</f>
        <v>愛知県</v>
      </c>
      <c r="E170" s="116" t="str">
        <f>IF(基本情報入力シート!V213="","",基本情報入力シート!V213)</f>
        <v/>
      </c>
      <c r="F170" s="116" t="str">
        <f>IF(基本情報入力シート!W213="","",基本情報入力シート!W213)</f>
        <v>事業所番号及びサービス名を入力してください。</v>
      </c>
      <c r="G170" s="116" t="str">
        <f>IF(基本情報入力シート!Z213="","",基本情報入力シート!Z213)</f>
        <v/>
      </c>
      <c r="H170" s="224" t="str">
        <f>IF(基本情報入力シート!AD213="","",基本情報入力シート!AD213)</f>
        <v/>
      </c>
      <c r="I170" s="362" t="str">
        <f>IF(基本情報入力シート!AE213="","",基本情報入力シート!AE213)</f>
        <v/>
      </c>
      <c r="J170" s="487"/>
      <c r="K170" s="491"/>
      <c r="L170" s="490"/>
      <c r="M170" s="363" t="str">
        <f>IF(G170="", "", VLOOKUP(AO170,【参考】数式用!$AZ$3:$BA$6, 2, FALSE))</f>
        <v/>
      </c>
      <c r="N170" s="364" t="str">
        <f>IF(G170="","",VLOOKUP(G170,【参考】数式用!$A$4:$L$54,MATCH('別紙様式2-3（個表）'!M170,【参考】数式用!$J$3:$L$3,0)+9,FALSE))</f>
        <v/>
      </c>
      <c r="O170" s="497" t="s">
        <v>2396</v>
      </c>
      <c r="P170" s="365" t="str">
        <f t="shared" si="16"/>
        <v>未入力あり</v>
      </c>
      <c r="Q170" s="273" t="str">
        <f>IFERROR(IF(P170="未入力あり","",ROUNDDOWN(ROUNDDOWN($H170*$I170,0)*VLOOKUP($G170,【参考】数式用!$A$4:$E$54,3, FALSE),0)),"")</f>
        <v/>
      </c>
      <c r="R170" s="273" t="str">
        <f>IF(AM170="×", 0,IF(P170="未入力あり","",ROUNDDOWN(ROUNDDOWN($H170*$I170,0)*VLOOKUP($G170,【参考】数式用!$A$4:$E$54,4,FALSE),0)))</f>
        <v/>
      </c>
      <c r="S170" s="366" t="str">
        <f>IF(AN170="×", 0,IF(P170="未入力あり","",ROUNDDOWN(ROUNDDOWN($H170*$I170,0)*VLOOKUP($G170,【参考】数式用!$A$4:$E$54,5, FALSE),0)))</f>
        <v/>
      </c>
      <c r="T170" s="369" t="s">
        <v>3907</v>
      </c>
      <c r="U170" s="370"/>
      <c r="V170" s="33"/>
      <c r="W170" s="641"/>
      <c r="X170" s="641"/>
      <c r="Y170" s="641"/>
      <c r="Z170" s="641"/>
      <c r="AA170" s="641"/>
      <c r="AB170" s="641"/>
      <c r="AC170" s="641"/>
      <c r="AD170" s="641"/>
      <c r="AE170" s="641"/>
      <c r="AF170" s="641"/>
      <c r="AG170" s="641"/>
      <c r="AI170" s="373" t="str">
        <f t="shared" si="19"/>
        <v/>
      </c>
      <c r="AJ170" s="372" t="e">
        <f>VLOOKUP('別紙様式2-3（個表）'!$G170,【参考】数式用!$P$4:$Q$54,2, FALSE)</f>
        <v>#N/A</v>
      </c>
      <c r="AK170" s="372" t="e">
        <f>VLOOKUP('別紙様式2-3（個表）'!$G170,【参考】数式用!$P$4:$W$54,8, FALSE)</f>
        <v>#N/A</v>
      </c>
      <c r="AL170" s="372" t="e">
        <f>VLOOKUP('別紙様式2-3（個表）'!$G170,【参考】数式用!$P$4:$AD$54,15, FALSE)</f>
        <v>#N/A</v>
      </c>
      <c r="AM170" s="372" t="str">
        <f t="shared" si="20"/>
        <v/>
      </c>
      <c r="AN170" s="372" t="str">
        <f t="shared" si="21"/>
        <v/>
      </c>
      <c r="AO170" s="372" t="str">
        <f t="shared" si="22"/>
        <v/>
      </c>
      <c r="AP170" s="372" t="str">
        <f>IF(G170="", "", VLOOKUP(G170,【参考】数式用!$A$4:$M$54,13,FALSE))</f>
        <v/>
      </c>
      <c r="AQ170" s="46" t="str">
        <f t="shared" si="23"/>
        <v>―</v>
      </c>
    </row>
    <row r="171" spans="1:43" ht="45" customHeight="1">
      <c r="A171" s="114">
        <f t="shared" si="24"/>
        <v>157</v>
      </c>
      <c r="B171" s="115" t="str">
        <f>IF(基本情報入力シート!B214="","",基本情報入力シート!B214)</f>
        <v/>
      </c>
      <c r="C171" s="116" t="str">
        <f>IF(基本情報入力シート!L214="","",基本情報入力シート!L214)</f>
        <v/>
      </c>
      <c r="D171" s="116" t="str">
        <f>IF(基本情報入力シート!Q214="","",基本情報入力シート!Q214)</f>
        <v>愛知県</v>
      </c>
      <c r="E171" s="116" t="str">
        <f>IF(基本情報入力シート!V214="","",基本情報入力シート!V214)</f>
        <v/>
      </c>
      <c r="F171" s="116" t="str">
        <f>IF(基本情報入力シート!W214="","",基本情報入力シート!W214)</f>
        <v>事業所番号及びサービス名を入力してください。</v>
      </c>
      <c r="G171" s="116" t="str">
        <f>IF(基本情報入力シート!Z214="","",基本情報入力シート!Z214)</f>
        <v/>
      </c>
      <c r="H171" s="224" t="str">
        <f>IF(基本情報入力シート!AD214="","",基本情報入力シート!AD214)</f>
        <v/>
      </c>
      <c r="I171" s="362" t="str">
        <f>IF(基本情報入力シート!AE214="","",基本情報入力シート!AE214)</f>
        <v/>
      </c>
      <c r="J171" s="487"/>
      <c r="K171" s="491"/>
      <c r="L171" s="490"/>
      <c r="M171" s="363" t="str">
        <f>IF(G171="", "", VLOOKUP(AO171,【参考】数式用!$AZ$3:$BA$6, 2, FALSE))</f>
        <v/>
      </c>
      <c r="N171" s="364" t="str">
        <f>IF(G171="","",VLOOKUP(G171,【参考】数式用!$A$4:$L$54,MATCH('別紙様式2-3（個表）'!M171,【参考】数式用!$J$3:$L$3,0)+9,FALSE))</f>
        <v/>
      </c>
      <c r="O171" s="497" t="s">
        <v>2396</v>
      </c>
      <c r="P171" s="365" t="str">
        <f t="shared" si="16"/>
        <v>未入力あり</v>
      </c>
      <c r="Q171" s="273" t="str">
        <f>IFERROR(IF(P171="未入力あり","",ROUNDDOWN(ROUNDDOWN($H171*$I171,0)*VLOOKUP($G171,【参考】数式用!$A$4:$E$54,3, FALSE),0)),"")</f>
        <v/>
      </c>
      <c r="R171" s="273" t="str">
        <f>IF(AM171="×", 0,IF(P171="未入力あり","",ROUNDDOWN(ROUNDDOWN($H171*$I171,0)*VLOOKUP($G171,【参考】数式用!$A$4:$E$54,4,FALSE),0)))</f>
        <v/>
      </c>
      <c r="S171" s="366" t="str">
        <f>IF(AN171="×", 0,IF(P171="未入力あり","",ROUNDDOWN(ROUNDDOWN($H171*$I171,0)*VLOOKUP($G171,【参考】数式用!$A$4:$E$54,5, FALSE),0)))</f>
        <v/>
      </c>
      <c r="T171" s="369" t="s">
        <v>3907</v>
      </c>
      <c r="U171" s="370"/>
      <c r="V171" s="33"/>
      <c r="W171" s="641"/>
      <c r="X171" s="641"/>
      <c r="Y171" s="641"/>
      <c r="Z171" s="641"/>
      <c r="AA171" s="641"/>
      <c r="AB171" s="641"/>
      <c r="AC171" s="641"/>
      <c r="AD171" s="641"/>
      <c r="AE171" s="641"/>
      <c r="AF171" s="641"/>
      <c r="AG171" s="641"/>
      <c r="AI171" s="373" t="str">
        <f t="shared" si="19"/>
        <v/>
      </c>
      <c r="AJ171" s="372" t="e">
        <f>VLOOKUP('別紙様式2-3（個表）'!$G171,【参考】数式用!$P$4:$Q$54,2, FALSE)</f>
        <v>#N/A</v>
      </c>
      <c r="AK171" s="372" t="e">
        <f>VLOOKUP('別紙様式2-3（個表）'!$G171,【参考】数式用!$P$4:$W$54,8, FALSE)</f>
        <v>#N/A</v>
      </c>
      <c r="AL171" s="372" t="e">
        <f>VLOOKUP('別紙様式2-3（個表）'!$G171,【参考】数式用!$P$4:$AD$54,15, FALSE)</f>
        <v>#N/A</v>
      </c>
      <c r="AM171" s="372" t="str">
        <f t="shared" si="20"/>
        <v/>
      </c>
      <c r="AN171" s="372" t="str">
        <f t="shared" si="21"/>
        <v/>
      </c>
      <c r="AO171" s="372" t="str">
        <f t="shared" si="22"/>
        <v/>
      </c>
      <c r="AP171" s="372" t="str">
        <f>IF(G171="", "", VLOOKUP(G171,【参考】数式用!$A$4:$M$54,13,FALSE))</f>
        <v/>
      </c>
      <c r="AQ171" s="46" t="str">
        <f t="shared" si="23"/>
        <v>―</v>
      </c>
    </row>
    <row r="172" spans="1:43" ht="45" customHeight="1">
      <c r="A172" s="114">
        <f t="shared" si="24"/>
        <v>158</v>
      </c>
      <c r="B172" s="115" t="str">
        <f>IF(基本情報入力シート!B215="","",基本情報入力シート!B215)</f>
        <v/>
      </c>
      <c r="C172" s="116" t="str">
        <f>IF(基本情報入力シート!L215="","",基本情報入力シート!L215)</f>
        <v/>
      </c>
      <c r="D172" s="116" t="str">
        <f>IF(基本情報入力シート!Q215="","",基本情報入力シート!Q215)</f>
        <v>愛知県</v>
      </c>
      <c r="E172" s="116" t="str">
        <f>IF(基本情報入力シート!V215="","",基本情報入力シート!V215)</f>
        <v/>
      </c>
      <c r="F172" s="116" t="str">
        <f>IF(基本情報入力シート!W215="","",基本情報入力シート!W215)</f>
        <v>事業所番号及びサービス名を入力してください。</v>
      </c>
      <c r="G172" s="116" t="str">
        <f>IF(基本情報入力シート!Z215="","",基本情報入力シート!Z215)</f>
        <v/>
      </c>
      <c r="H172" s="224" t="str">
        <f>IF(基本情報入力シート!AD215="","",基本情報入力シート!AD215)</f>
        <v/>
      </c>
      <c r="I172" s="362" t="str">
        <f>IF(基本情報入力シート!AE215="","",基本情報入力シート!AE215)</f>
        <v/>
      </c>
      <c r="J172" s="487"/>
      <c r="K172" s="491"/>
      <c r="L172" s="490"/>
      <c r="M172" s="363" t="str">
        <f>IF(G172="", "", VLOOKUP(AO172,【参考】数式用!$AZ$3:$BA$6, 2, FALSE))</f>
        <v/>
      </c>
      <c r="N172" s="364" t="str">
        <f>IF(G172="","",VLOOKUP(G172,【参考】数式用!$A$4:$L$54,MATCH('別紙様式2-3（個表）'!M172,【参考】数式用!$J$3:$L$3,0)+9,FALSE))</f>
        <v/>
      </c>
      <c r="O172" s="497" t="s">
        <v>2396</v>
      </c>
      <c r="P172" s="365" t="str">
        <f t="shared" si="16"/>
        <v>未入力あり</v>
      </c>
      <c r="Q172" s="273" t="str">
        <f>IFERROR(IF(P172="未入力あり","",ROUNDDOWN(ROUNDDOWN($H172*$I172,0)*VLOOKUP($G172,【参考】数式用!$A$4:$E$54,3, FALSE),0)),"")</f>
        <v/>
      </c>
      <c r="R172" s="273" t="str">
        <f>IF(AM172="×", 0,IF(P172="未入力あり","",ROUNDDOWN(ROUNDDOWN($H172*$I172,0)*VLOOKUP($G172,【参考】数式用!$A$4:$E$54,4,FALSE),0)))</f>
        <v/>
      </c>
      <c r="S172" s="366" t="str">
        <f>IF(AN172="×", 0,IF(P172="未入力あり","",ROUNDDOWN(ROUNDDOWN($H172*$I172,0)*VLOOKUP($G172,【参考】数式用!$A$4:$E$54,5, FALSE),0)))</f>
        <v/>
      </c>
      <c r="T172" s="369" t="s">
        <v>3907</v>
      </c>
      <c r="U172" s="370"/>
      <c r="V172" s="33"/>
      <c r="W172" s="641"/>
      <c r="X172" s="641"/>
      <c r="Y172" s="641"/>
      <c r="Z172" s="641"/>
      <c r="AA172" s="641"/>
      <c r="AB172" s="641"/>
      <c r="AC172" s="641"/>
      <c r="AD172" s="641"/>
      <c r="AE172" s="641"/>
      <c r="AF172" s="641"/>
      <c r="AG172" s="641"/>
      <c r="AI172" s="373" t="str">
        <f t="shared" si="19"/>
        <v/>
      </c>
      <c r="AJ172" s="372" t="e">
        <f>VLOOKUP('別紙様式2-3（個表）'!$G172,【参考】数式用!$P$4:$Q$54,2, FALSE)</f>
        <v>#N/A</v>
      </c>
      <c r="AK172" s="372" t="e">
        <f>VLOOKUP('別紙様式2-3（個表）'!$G172,【参考】数式用!$P$4:$W$54,8, FALSE)</f>
        <v>#N/A</v>
      </c>
      <c r="AL172" s="372" t="e">
        <f>VLOOKUP('別紙様式2-3（個表）'!$G172,【参考】数式用!$P$4:$AD$54,15, FALSE)</f>
        <v>#N/A</v>
      </c>
      <c r="AM172" s="372" t="str">
        <f t="shared" si="20"/>
        <v/>
      </c>
      <c r="AN172" s="372" t="str">
        <f t="shared" si="21"/>
        <v/>
      </c>
      <c r="AO172" s="372" t="str">
        <f t="shared" si="22"/>
        <v/>
      </c>
      <c r="AP172" s="372" t="str">
        <f>IF(G172="", "", VLOOKUP(G172,【参考】数式用!$A$4:$M$54,13,FALSE))</f>
        <v/>
      </c>
      <c r="AQ172" s="46" t="str">
        <f t="shared" si="23"/>
        <v>―</v>
      </c>
    </row>
    <row r="173" spans="1:43" ht="45" customHeight="1">
      <c r="A173" s="114">
        <f t="shared" si="24"/>
        <v>159</v>
      </c>
      <c r="B173" s="115" t="str">
        <f>IF(基本情報入力シート!B216="","",基本情報入力シート!B216)</f>
        <v/>
      </c>
      <c r="C173" s="116" t="str">
        <f>IF(基本情報入力シート!L216="","",基本情報入力シート!L216)</f>
        <v/>
      </c>
      <c r="D173" s="116" t="str">
        <f>IF(基本情報入力シート!Q216="","",基本情報入力シート!Q216)</f>
        <v>愛知県</v>
      </c>
      <c r="E173" s="116" t="str">
        <f>IF(基本情報入力シート!V216="","",基本情報入力シート!V216)</f>
        <v/>
      </c>
      <c r="F173" s="116" t="str">
        <f>IF(基本情報入力シート!W216="","",基本情報入力シート!W216)</f>
        <v>事業所番号及びサービス名を入力してください。</v>
      </c>
      <c r="G173" s="116" t="str">
        <f>IF(基本情報入力シート!Z216="","",基本情報入力シート!Z216)</f>
        <v/>
      </c>
      <c r="H173" s="224" t="str">
        <f>IF(基本情報入力シート!AD216="","",基本情報入力シート!AD216)</f>
        <v/>
      </c>
      <c r="I173" s="362" t="str">
        <f>IF(基本情報入力シート!AE216="","",基本情報入力シート!AE216)</f>
        <v/>
      </c>
      <c r="J173" s="487"/>
      <c r="K173" s="491"/>
      <c r="L173" s="490"/>
      <c r="M173" s="363" t="str">
        <f>IF(G173="", "", VLOOKUP(AO173,【参考】数式用!$AZ$3:$BA$6, 2, FALSE))</f>
        <v/>
      </c>
      <c r="N173" s="364" t="str">
        <f>IF(G173="","",VLOOKUP(G173,【参考】数式用!$A$4:$L$54,MATCH('別紙様式2-3（個表）'!M173,【参考】数式用!$J$3:$L$3,0)+9,FALSE))</f>
        <v/>
      </c>
      <c r="O173" s="497" t="s">
        <v>2396</v>
      </c>
      <c r="P173" s="365" t="str">
        <f t="shared" si="16"/>
        <v>未入力あり</v>
      </c>
      <c r="Q173" s="273" t="str">
        <f>IFERROR(IF(P173="未入力あり","",ROUNDDOWN(ROUNDDOWN($H173*$I173,0)*VLOOKUP($G173,【参考】数式用!$A$4:$E$54,3, FALSE),0)),"")</f>
        <v/>
      </c>
      <c r="R173" s="273" t="str">
        <f>IF(AM173="×", 0,IF(P173="未入力あり","",ROUNDDOWN(ROUNDDOWN($H173*$I173,0)*VLOOKUP($G173,【参考】数式用!$A$4:$E$54,4,FALSE),0)))</f>
        <v/>
      </c>
      <c r="S173" s="366" t="str">
        <f>IF(AN173="×", 0,IF(P173="未入力あり","",ROUNDDOWN(ROUNDDOWN($H173*$I173,0)*VLOOKUP($G173,【参考】数式用!$A$4:$E$54,5, FALSE),0)))</f>
        <v/>
      </c>
      <c r="T173" s="369" t="s">
        <v>3907</v>
      </c>
      <c r="U173" s="370"/>
      <c r="V173" s="33"/>
      <c r="W173" s="641"/>
      <c r="X173" s="641"/>
      <c r="Y173" s="641"/>
      <c r="Z173" s="641"/>
      <c r="AA173" s="641"/>
      <c r="AB173" s="641"/>
      <c r="AC173" s="641"/>
      <c r="AD173" s="641"/>
      <c r="AE173" s="641"/>
      <c r="AF173" s="641"/>
      <c r="AG173" s="641"/>
      <c r="AI173" s="373" t="str">
        <f t="shared" si="19"/>
        <v/>
      </c>
      <c r="AJ173" s="372" t="e">
        <f>VLOOKUP('別紙様式2-3（個表）'!$G173,【参考】数式用!$P$4:$Q$54,2, FALSE)</f>
        <v>#N/A</v>
      </c>
      <c r="AK173" s="372" t="e">
        <f>VLOOKUP('別紙様式2-3（個表）'!$G173,【参考】数式用!$P$4:$W$54,8, FALSE)</f>
        <v>#N/A</v>
      </c>
      <c r="AL173" s="372" t="e">
        <f>VLOOKUP('別紙様式2-3（個表）'!$G173,【参考】数式用!$P$4:$AD$54,15, FALSE)</f>
        <v>#N/A</v>
      </c>
      <c r="AM173" s="372" t="str">
        <f t="shared" si="20"/>
        <v/>
      </c>
      <c r="AN173" s="372" t="str">
        <f t="shared" si="21"/>
        <v/>
      </c>
      <c r="AO173" s="372" t="str">
        <f t="shared" si="22"/>
        <v/>
      </c>
      <c r="AP173" s="372" t="str">
        <f>IF(G173="", "", VLOOKUP(G173,【参考】数式用!$A$4:$M$54,13,FALSE))</f>
        <v/>
      </c>
      <c r="AQ173" s="46" t="str">
        <f t="shared" si="23"/>
        <v>―</v>
      </c>
    </row>
    <row r="174" spans="1:43" ht="45" customHeight="1">
      <c r="A174" s="114">
        <f t="shared" si="24"/>
        <v>160</v>
      </c>
      <c r="B174" s="115" t="str">
        <f>IF(基本情報入力シート!B217="","",基本情報入力シート!B217)</f>
        <v/>
      </c>
      <c r="C174" s="116" t="str">
        <f>IF(基本情報入力シート!L217="","",基本情報入力シート!L217)</f>
        <v/>
      </c>
      <c r="D174" s="116" t="str">
        <f>IF(基本情報入力シート!Q217="","",基本情報入力シート!Q217)</f>
        <v>愛知県</v>
      </c>
      <c r="E174" s="116" t="str">
        <f>IF(基本情報入力シート!V217="","",基本情報入力シート!V217)</f>
        <v/>
      </c>
      <c r="F174" s="116" t="str">
        <f>IF(基本情報入力シート!W217="","",基本情報入力シート!W217)</f>
        <v>事業所番号及びサービス名を入力してください。</v>
      </c>
      <c r="G174" s="116" t="str">
        <f>IF(基本情報入力シート!Z217="","",基本情報入力シート!Z217)</f>
        <v/>
      </c>
      <c r="H174" s="224" t="str">
        <f>IF(基本情報入力シート!AD217="","",基本情報入力シート!AD217)</f>
        <v/>
      </c>
      <c r="I174" s="362" t="str">
        <f>IF(基本情報入力シート!AE217="","",基本情報入力シート!AE217)</f>
        <v/>
      </c>
      <c r="J174" s="487"/>
      <c r="K174" s="491"/>
      <c r="L174" s="490"/>
      <c r="M174" s="363" t="str">
        <f>IF(G174="", "", VLOOKUP(AO174,【参考】数式用!$AZ$3:$BA$6, 2, FALSE))</f>
        <v/>
      </c>
      <c r="N174" s="364" t="str">
        <f>IF(G174="","",VLOOKUP(G174,【参考】数式用!$A$4:$L$54,MATCH('別紙様式2-3（個表）'!M174,【参考】数式用!$J$3:$L$3,0)+9,FALSE))</f>
        <v/>
      </c>
      <c r="O174" s="497" t="s">
        <v>2396</v>
      </c>
      <c r="P174" s="365" t="str">
        <f t="shared" si="16"/>
        <v>未入力あり</v>
      </c>
      <c r="Q174" s="273" t="str">
        <f>IFERROR(IF(P174="未入力あり","",ROUNDDOWN(ROUNDDOWN($H174*$I174,0)*VLOOKUP($G174,【参考】数式用!$A$4:$E$54,3, FALSE),0)),"")</f>
        <v/>
      </c>
      <c r="R174" s="273" t="str">
        <f>IF(AM174="×", 0,IF(P174="未入力あり","",ROUNDDOWN(ROUNDDOWN($H174*$I174,0)*VLOOKUP($G174,【参考】数式用!$A$4:$E$54,4,FALSE),0)))</f>
        <v/>
      </c>
      <c r="S174" s="366" t="str">
        <f>IF(AN174="×", 0,IF(P174="未入力あり","",ROUNDDOWN(ROUNDDOWN($H174*$I174,0)*VLOOKUP($G174,【参考】数式用!$A$4:$E$54,5, FALSE),0)))</f>
        <v/>
      </c>
      <c r="T174" s="369" t="s">
        <v>3907</v>
      </c>
      <c r="U174" s="370"/>
      <c r="V174" s="33"/>
      <c r="W174" s="641"/>
      <c r="X174" s="641"/>
      <c r="Y174" s="641"/>
      <c r="Z174" s="641"/>
      <c r="AA174" s="641"/>
      <c r="AB174" s="641"/>
      <c r="AC174" s="641"/>
      <c r="AD174" s="641"/>
      <c r="AE174" s="641"/>
      <c r="AF174" s="641"/>
      <c r="AG174" s="641"/>
      <c r="AI174" s="373" t="str">
        <f t="shared" si="19"/>
        <v/>
      </c>
      <c r="AJ174" s="372" t="e">
        <f>VLOOKUP('別紙様式2-3（個表）'!$G174,【参考】数式用!$P$4:$Q$54,2, FALSE)</f>
        <v>#N/A</v>
      </c>
      <c r="AK174" s="372" t="e">
        <f>VLOOKUP('別紙様式2-3（個表）'!$G174,【参考】数式用!$P$4:$W$54,8, FALSE)</f>
        <v>#N/A</v>
      </c>
      <c r="AL174" s="372" t="e">
        <f>VLOOKUP('別紙様式2-3（個表）'!$G174,【参考】数式用!$P$4:$AD$54,15, FALSE)</f>
        <v>#N/A</v>
      </c>
      <c r="AM174" s="372" t="str">
        <f t="shared" si="20"/>
        <v/>
      </c>
      <c r="AN174" s="372" t="str">
        <f t="shared" si="21"/>
        <v/>
      </c>
      <c r="AO174" s="372" t="str">
        <f t="shared" si="22"/>
        <v/>
      </c>
      <c r="AP174" s="372" t="str">
        <f>IF(G174="", "", VLOOKUP(G174,【参考】数式用!$A$4:$M$54,13,FALSE))</f>
        <v/>
      </c>
      <c r="AQ174" s="46" t="str">
        <f t="shared" si="23"/>
        <v>―</v>
      </c>
    </row>
    <row r="175" spans="1:43" ht="45" customHeight="1">
      <c r="A175" s="114">
        <f t="shared" si="24"/>
        <v>161</v>
      </c>
      <c r="B175" s="115" t="str">
        <f>IF(基本情報入力シート!B218="","",基本情報入力シート!B218)</f>
        <v/>
      </c>
      <c r="C175" s="116" t="str">
        <f>IF(基本情報入力シート!L218="","",基本情報入力シート!L218)</f>
        <v/>
      </c>
      <c r="D175" s="116" t="str">
        <f>IF(基本情報入力シート!Q218="","",基本情報入力シート!Q218)</f>
        <v>愛知県</v>
      </c>
      <c r="E175" s="116" t="str">
        <f>IF(基本情報入力シート!V218="","",基本情報入力シート!V218)</f>
        <v/>
      </c>
      <c r="F175" s="116" t="str">
        <f>IF(基本情報入力シート!W218="","",基本情報入力シート!W218)</f>
        <v>事業所番号及びサービス名を入力してください。</v>
      </c>
      <c r="G175" s="116" t="str">
        <f>IF(基本情報入力シート!Z218="","",基本情報入力シート!Z218)</f>
        <v/>
      </c>
      <c r="H175" s="224" t="str">
        <f>IF(基本情報入力シート!AD218="","",基本情報入力シート!AD218)</f>
        <v/>
      </c>
      <c r="I175" s="362" t="str">
        <f>IF(基本情報入力シート!AE218="","",基本情報入力シート!AE218)</f>
        <v/>
      </c>
      <c r="J175" s="487"/>
      <c r="K175" s="491"/>
      <c r="L175" s="490"/>
      <c r="M175" s="363" t="str">
        <f>IF(G175="", "", VLOOKUP(AO175,【参考】数式用!$AZ$3:$BA$6, 2, FALSE))</f>
        <v/>
      </c>
      <c r="N175" s="364" t="str">
        <f>IF(G175="","",VLOOKUP(G175,【参考】数式用!$A$4:$L$54,MATCH('別紙様式2-3（個表）'!M175,【参考】数式用!$J$3:$L$3,0)+9,FALSE))</f>
        <v/>
      </c>
      <c r="O175" s="497" t="s">
        <v>2396</v>
      </c>
      <c r="P175" s="365" t="str">
        <f t="shared" si="16"/>
        <v>未入力あり</v>
      </c>
      <c r="Q175" s="273" t="str">
        <f>IFERROR(IF(P175="未入力あり","",ROUNDDOWN(ROUNDDOWN($H175*$I175,0)*VLOOKUP($G175,【参考】数式用!$A$4:$E$54,3, FALSE),0)),"")</f>
        <v/>
      </c>
      <c r="R175" s="273" t="str">
        <f>IF(AM175="×", 0,IF(P175="未入力あり","",ROUNDDOWN(ROUNDDOWN($H175*$I175,0)*VLOOKUP($G175,【参考】数式用!$A$4:$E$54,4,FALSE),0)))</f>
        <v/>
      </c>
      <c r="S175" s="366" t="str">
        <f>IF(AN175="×", 0,IF(P175="未入力あり","",ROUNDDOWN(ROUNDDOWN($H175*$I175,0)*VLOOKUP($G175,【参考】数式用!$A$4:$E$54,5, FALSE),0)))</f>
        <v/>
      </c>
      <c r="T175" s="369" t="s">
        <v>3907</v>
      </c>
      <c r="U175" s="370"/>
      <c r="V175" s="33"/>
      <c r="W175" s="641"/>
      <c r="X175" s="641"/>
      <c r="Y175" s="641"/>
      <c r="Z175" s="641"/>
      <c r="AA175" s="641"/>
      <c r="AB175" s="641"/>
      <c r="AC175" s="641"/>
      <c r="AD175" s="641"/>
      <c r="AE175" s="641"/>
      <c r="AF175" s="641"/>
      <c r="AG175" s="641"/>
      <c r="AI175" s="373" t="str">
        <f t="shared" si="19"/>
        <v/>
      </c>
      <c r="AJ175" s="372" t="e">
        <f>VLOOKUP('別紙様式2-3（個表）'!$G175,【参考】数式用!$P$4:$Q$54,2, FALSE)</f>
        <v>#N/A</v>
      </c>
      <c r="AK175" s="372" t="e">
        <f>VLOOKUP('別紙様式2-3（個表）'!$G175,【参考】数式用!$P$4:$W$54,8, FALSE)</f>
        <v>#N/A</v>
      </c>
      <c r="AL175" s="372" t="e">
        <f>VLOOKUP('別紙様式2-3（個表）'!$G175,【参考】数式用!$P$4:$AD$54,15, FALSE)</f>
        <v>#N/A</v>
      </c>
      <c r="AM175" s="372" t="str">
        <f t="shared" si="20"/>
        <v/>
      </c>
      <c r="AN175" s="372" t="str">
        <f t="shared" si="21"/>
        <v/>
      </c>
      <c r="AO175" s="372" t="str">
        <f t="shared" si="22"/>
        <v/>
      </c>
      <c r="AP175" s="372" t="str">
        <f>IF(G175="", "", VLOOKUP(G175,【参考】数式用!$A$4:$M$54,13,FALSE))</f>
        <v/>
      </c>
      <c r="AQ175" s="46" t="str">
        <f t="shared" si="23"/>
        <v>―</v>
      </c>
    </row>
    <row r="176" spans="1:43" ht="45" customHeight="1">
      <c r="A176" s="114">
        <f t="shared" si="24"/>
        <v>162</v>
      </c>
      <c r="B176" s="115" t="str">
        <f>IF(基本情報入力シート!B219="","",基本情報入力シート!B219)</f>
        <v/>
      </c>
      <c r="C176" s="116" t="str">
        <f>IF(基本情報入力シート!L219="","",基本情報入力シート!L219)</f>
        <v/>
      </c>
      <c r="D176" s="116" t="str">
        <f>IF(基本情報入力シート!Q219="","",基本情報入力シート!Q219)</f>
        <v>愛知県</v>
      </c>
      <c r="E176" s="116" t="str">
        <f>IF(基本情報入力シート!V219="","",基本情報入力シート!V219)</f>
        <v/>
      </c>
      <c r="F176" s="116" t="str">
        <f>IF(基本情報入力シート!W219="","",基本情報入力シート!W219)</f>
        <v>事業所番号及びサービス名を入力してください。</v>
      </c>
      <c r="G176" s="116" t="str">
        <f>IF(基本情報入力シート!Z219="","",基本情報入力シート!Z219)</f>
        <v/>
      </c>
      <c r="H176" s="224" t="str">
        <f>IF(基本情報入力シート!AD219="","",基本情報入力シート!AD219)</f>
        <v/>
      </c>
      <c r="I176" s="362" t="str">
        <f>IF(基本情報入力シート!AE219="","",基本情報入力シート!AE219)</f>
        <v/>
      </c>
      <c r="J176" s="487"/>
      <c r="K176" s="491"/>
      <c r="L176" s="490"/>
      <c r="M176" s="363" t="str">
        <f>IF(G176="", "", VLOOKUP(AO176,【参考】数式用!$AZ$3:$BA$6, 2, FALSE))</f>
        <v/>
      </c>
      <c r="N176" s="364" t="str">
        <f>IF(G176="","",VLOOKUP(G176,【参考】数式用!$A$4:$L$54,MATCH('別紙様式2-3（個表）'!M176,【参考】数式用!$J$3:$L$3,0)+9,FALSE))</f>
        <v/>
      </c>
      <c r="O176" s="497" t="s">
        <v>2396</v>
      </c>
      <c r="P176" s="365" t="str">
        <f t="shared" si="16"/>
        <v>未入力あり</v>
      </c>
      <c r="Q176" s="273" t="str">
        <f>IFERROR(IF(P176="未入力あり","",ROUNDDOWN(ROUNDDOWN($H176*$I176,0)*VLOOKUP($G176,【参考】数式用!$A$4:$E$54,3, FALSE),0)),"")</f>
        <v/>
      </c>
      <c r="R176" s="273" t="str">
        <f>IF(AM176="×", 0,IF(P176="未入力あり","",ROUNDDOWN(ROUNDDOWN($H176*$I176,0)*VLOOKUP($G176,【参考】数式用!$A$4:$E$54,4,FALSE),0)))</f>
        <v/>
      </c>
      <c r="S176" s="366" t="str">
        <f>IF(AN176="×", 0,IF(P176="未入力あり","",ROUNDDOWN(ROUNDDOWN($H176*$I176,0)*VLOOKUP($G176,【参考】数式用!$A$4:$E$54,5, FALSE),0)))</f>
        <v/>
      </c>
      <c r="T176" s="369" t="s">
        <v>3907</v>
      </c>
      <c r="U176" s="370"/>
      <c r="V176" s="33"/>
      <c r="W176" s="641"/>
      <c r="X176" s="641"/>
      <c r="Y176" s="641"/>
      <c r="Z176" s="641"/>
      <c r="AA176" s="641"/>
      <c r="AB176" s="641"/>
      <c r="AC176" s="641"/>
      <c r="AD176" s="641"/>
      <c r="AE176" s="641"/>
      <c r="AF176" s="641"/>
      <c r="AG176" s="641"/>
      <c r="AI176" s="373" t="str">
        <f t="shared" si="19"/>
        <v/>
      </c>
      <c r="AJ176" s="372" t="e">
        <f>VLOOKUP('別紙様式2-3（個表）'!$G176,【参考】数式用!$P$4:$Q$54,2, FALSE)</f>
        <v>#N/A</v>
      </c>
      <c r="AK176" s="372" t="e">
        <f>VLOOKUP('別紙様式2-3（個表）'!$G176,【参考】数式用!$P$4:$W$54,8, FALSE)</f>
        <v>#N/A</v>
      </c>
      <c r="AL176" s="372" t="e">
        <f>VLOOKUP('別紙様式2-3（個表）'!$G176,【参考】数式用!$P$4:$AD$54,15, FALSE)</f>
        <v>#N/A</v>
      </c>
      <c r="AM176" s="372" t="str">
        <f t="shared" si="20"/>
        <v/>
      </c>
      <c r="AN176" s="372" t="str">
        <f t="shared" si="21"/>
        <v/>
      </c>
      <c r="AO176" s="372" t="str">
        <f t="shared" si="22"/>
        <v/>
      </c>
      <c r="AP176" s="372" t="str">
        <f>IF(G176="", "", VLOOKUP(G176,【参考】数式用!$A$4:$M$54,13,FALSE))</f>
        <v/>
      </c>
      <c r="AQ176" s="46" t="str">
        <f t="shared" si="23"/>
        <v>―</v>
      </c>
    </row>
    <row r="177" spans="1:43" ht="45" customHeight="1">
      <c r="A177" s="114">
        <f t="shared" si="24"/>
        <v>163</v>
      </c>
      <c r="B177" s="115" t="str">
        <f>IF(基本情報入力シート!B220="","",基本情報入力シート!B220)</f>
        <v/>
      </c>
      <c r="C177" s="116" t="str">
        <f>IF(基本情報入力シート!L220="","",基本情報入力シート!L220)</f>
        <v/>
      </c>
      <c r="D177" s="116" t="str">
        <f>IF(基本情報入力シート!Q220="","",基本情報入力シート!Q220)</f>
        <v>愛知県</v>
      </c>
      <c r="E177" s="116" t="str">
        <f>IF(基本情報入力シート!V220="","",基本情報入力シート!V220)</f>
        <v/>
      </c>
      <c r="F177" s="116" t="str">
        <f>IF(基本情報入力シート!W220="","",基本情報入力シート!W220)</f>
        <v>事業所番号及びサービス名を入力してください。</v>
      </c>
      <c r="G177" s="116" t="str">
        <f>IF(基本情報入力シート!Z220="","",基本情報入力シート!Z220)</f>
        <v/>
      </c>
      <c r="H177" s="224" t="str">
        <f>IF(基本情報入力シート!AD220="","",基本情報入力シート!AD220)</f>
        <v/>
      </c>
      <c r="I177" s="362" t="str">
        <f>IF(基本情報入力シート!AE220="","",基本情報入力シート!AE220)</f>
        <v/>
      </c>
      <c r="J177" s="487"/>
      <c r="K177" s="491"/>
      <c r="L177" s="490"/>
      <c r="M177" s="363" t="str">
        <f>IF(G177="", "", VLOOKUP(AO177,【参考】数式用!$AZ$3:$BA$6, 2, FALSE))</f>
        <v/>
      </c>
      <c r="N177" s="364" t="str">
        <f>IF(G177="","",VLOOKUP(G177,【参考】数式用!$A$4:$L$54,MATCH('別紙様式2-3（個表）'!M177,【参考】数式用!$J$3:$L$3,0)+9,FALSE))</f>
        <v/>
      </c>
      <c r="O177" s="497" t="s">
        <v>2396</v>
      </c>
      <c r="P177" s="365" t="str">
        <f t="shared" si="16"/>
        <v>未入力あり</v>
      </c>
      <c r="Q177" s="273" t="str">
        <f>IFERROR(IF(P177="未入力あり","",ROUNDDOWN(ROUNDDOWN($H177*$I177,0)*VLOOKUP($G177,【参考】数式用!$A$4:$E$54,3, FALSE),0)),"")</f>
        <v/>
      </c>
      <c r="R177" s="273" t="str">
        <f>IF(AM177="×", 0,IF(P177="未入力あり","",ROUNDDOWN(ROUNDDOWN($H177*$I177,0)*VLOOKUP($G177,【参考】数式用!$A$4:$E$54,4,FALSE),0)))</f>
        <v/>
      </c>
      <c r="S177" s="366" t="str">
        <f>IF(AN177="×", 0,IF(P177="未入力あり","",ROUNDDOWN(ROUNDDOWN($H177*$I177,0)*VLOOKUP($G177,【参考】数式用!$A$4:$E$54,5, FALSE),0)))</f>
        <v/>
      </c>
      <c r="T177" s="369" t="s">
        <v>3907</v>
      </c>
      <c r="U177" s="370"/>
      <c r="V177" s="33"/>
      <c r="W177" s="641"/>
      <c r="X177" s="641"/>
      <c r="Y177" s="641"/>
      <c r="Z177" s="641"/>
      <c r="AA177" s="641"/>
      <c r="AB177" s="641"/>
      <c r="AC177" s="641"/>
      <c r="AD177" s="641"/>
      <c r="AE177" s="641"/>
      <c r="AF177" s="641"/>
      <c r="AG177" s="641"/>
      <c r="AI177" s="373" t="str">
        <f t="shared" si="19"/>
        <v/>
      </c>
      <c r="AJ177" s="372" t="e">
        <f>VLOOKUP('別紙様式2-3（個表）'!$G177,【参考】数式用!$P$4:$Q$54,2, FALSE)</f>
        <v>#N/A</v>
      </c>
      <c r="AK177" s="372" t="e">
        <f>VLOOKUP('別紙様式2-3（個表）'!$G177,【参考】数式用!$P$4:$W$54,8, FALSE)</f>
        <v>#N/A</v>
      </c>
      <c r="AL177" s="372" t="e">
        <f>VLOOKUP('別紙様式2-3（個表）'!$G177,【参考】数式用!$P$4:$AD$54,15, FALSE)</f>
        <v>#N/A</v>
      </c>
      <c r="AM177" s="372" t="str">
        <f t="shared" si="20"/>
        <v/>
      </c>
      <c r="AN177" s="372" t="str">
        <f t="shared" si="21"/>
        <v/>
      </c>
      <c r="AO177" s="372" t="str">
        <f t="shared" si="22"/>
        <v/>
      </c>
      <c r="AP177" s="372" t="str">
        <f>IF(G177="", "", VLOOKUP(G177,【参考】数式用!$A$4:$M$54,13,FALSE))</f>
        <v/>
      </c>
      <c r="AQ177" s="46" t="str">
        <f t="shared" si="23"/>
        <v>―</v>
      </c>
    </row>
    <row r="178" spans="1:43" ht="45" customHeight="1">
      <c r="A178" s="114">
        <f t="shared" si="24"/>
        <v>164</v>
      </c>
      <c r="B178" s="115" t="str">
        <f>IF(基本情報入力シート!B221="","",基本情報入力シート!B221)</f>
        <v/>
      </c>
      <c r="C178" s="116" t="str">
        <f>IF(基本情報入力シート!L221="","",基本情報入力シート!L221)</f>
        <v/>
      </c>
      <c r="D178" s="116" t="str">
        <f>IF(基本情報入力シート!Q221="","",基本情報入力シート!Q221)</f>
        <v>愛知県</v>
      </c>
      <c r="E178" s="116" t="str">
        <f>IF(基本情報入力シート!V221="","",基本情報入力シート!V221)</f>
        <v/>
      </c>
      <c r="F178" s="116" t="str">
        <f>IF(基本情報入力シート!W221="","",基本情報入力シート!W221)</f>
        <v>事業所番号及びサービス名を入力してください。</v>
      </c>
      <c r="G178" s="116" t="str">
        <f>IF(基本情報入力シート!Z221="","",基本情報入力シート!Z221)</f>
        <v/>
      </c>
      <c r="H178" s="224" t="str">
        <f>IF(基本情報入力シート!AD221="","",基本情報入力シート!AD221)</f>
        <v/>
      </c>
      <c r="I178" s="362" t="str">
        <f>IF(基本情報入力シート!AE221="","",基本情報入力シート!AE221)</f>
        <v/>
      </c>
      <c r="J178" s="487"/>
      <c r="K178" s="491"/>
      <c r="L178" s="490"/>
      <c r="M178" s="363" t="str">
        <f>IF(G178="", "", VLOOKUP(AO178,【参考】数式用!$AZ$3:$BA$6, 2, FALSE))</f>
        <v/>
      </c>
      <c r="N178" s="364" t="str">
        <f>IF(G178="","",VLOOKUP(G178,【参考】数式用!$A$4:$L$54,MATCH('別紙様式2-3（個表）'!M178,【参考】数式用!$J$3:$L$3,0)+9,FALSE))</f>
        <v/>
      </c>
      <c r="O178" s="497" t="s">
        <v>2396</v>
      </c>
      <c r="P178" s="365" t="str">
        <f t="shared" si="16"/>
        <v>未入力あり</v>
      </c>
      <c r="Q178" s="273" t="str">
        <f>IFERROR(IF(P178="未入力あり","",ROUNDDOWN(ROUNDDOWN($H178*$I178,0)*VLOOKUP($G178,【参考】数式用!$A$4:$E$54,3, FALSE),0)),"")</f>
        <v/>
      </c>
      <c r="R178" s="273" t="str">
        <f>IF(AM178="×", 0,IF(P178="未入力あり","",ROUNDDOWN(ROUNDDOWN($H178*$I178,0)*VLOOKUP($G178,【参考】数式用!$A$4:$E$54,4,FALSE),0)))</f>
        <v/>
      </c>
      <c r="S178" s="366" t="str">
        <f>IF(AN178="×", 0,IF(P178="未入力あり","",ROUNDDOWN(ROUNDDOWN($H178*$I178,0)*VLOOKUP($G178,【参考】数式用!$A$4:$E$54,5, FALSE),0)))</f>
        <v/>
      </c>
      <c r="T178" s="369" t="s">
        <v>3907</v>
      </c>
      <c r="U178" s="370"/>
      <c r="V178" s="33"/>
      <c r="W178" s="641"/>
      <c r="X178" s="641"/>
      <c r="Y178" s="641"/>
      <c r="Z178" s="641"/>
      <c r="AA178" s="641"/>
      <c r="AB178" s="641"/>
      <c r="AC178" s="641"/>
      <c r="AD178" s="641"/>
      <c r="AE178" s="641"/>
      <c r="AF178" s="641"/>
      <c r="AG178" s="641"/>
      <c r="AI178" s="373" t="str">
        <f t="shared" ref="AI178:AI241" si="25">IF(T178="○", F178, "")</f>
        <v/>
      </c>
      <c r="AJ178" s="372" t="e">
        <f>VLOOKUP('別紙様式2-3（個表）'!$G178,【参考】数式用!$P$4:$Q$54,2, FALSE)</f>
        <v>#N/A</v>
      </c>
      <c r="AK178" s="372" t="e">
        <f>VLOOKUP('別紙様式2-3（個表）'!$G178,【参考】数式用!$P$4:$W$54,8, FALSE)</f>
        <v>#N/A</v>
      </c>
      <c r="AL178" s="372" t="e">
        <f>VLOOKUP('別紙様式2-3（個表）'!$G178,【参考】数式用!$P$4:$AD$54,15, FALSE)</f>
        <v>#N/A</v>
      </c>
      <c r="AM178" s="372" t="str">
        <f t="shared" ref="AM178:AM241" si="26">IF(K178="", "", IF(OR(K178="要件を満たさない",K178="―"), "×","○"))</f>
        <v/>
      </c>
      <c r="AN178" s="372" t="str">
        <f t="shared" ref="AN178:AN241" si="27">IF(L178="", "", IF(OR(L178="要件を満たさない",L178="―"), "×","○"))</f>
        <v/>
      </c>
      <c r="AO178" s="372" t="str">
        <f t="shared" ref="AO178:AO241" si="28">IF(G178="","", "○"&amp;AM178&amp;AN178)</f>
        <v/>
      </c>
      <c r="AP178" s="372" t="str">
        <f>IF(G178="", "", VLOOKUP(G178,【参考】数式用!$A$4:$M$54,13,FALSE))</f>
        <v/>
      </c>
      <c r="AQ178" s="46" t="str">
        <f t="shared" ref="AQ178:AQ241" si="29">IF(AND(AM178="×",L178="②の要件を満たしている"),"×","―")</f>
        <v>―</v>
      </c>
    </row>
    <row r="179" spans="1:43" ht="45" customHeight="1">
      <c r="A179" s="114">
        <f t="shared" si="24"/>
        <v>165</v>
      </c>
      <c r="B179" s="115" t="str">
        <f>IF(基本情報入力シート!B222="","",基本情報入力シート!B222)</f>
        <v/>
      </c>
      <c r="C179" s="116" t="str">
        <f>IF(基本情報入力シート!L222="","",基本情報入力シート!L222)</f>
        <v/>
      </c>
      <c r="D179" s="116" t="str">
        <f>IF(基本情報入力シート!Q222="","",基本情報入力シート!Q222)</f>
        <v>愛知県</v>
      </c>
      <c r="E179" s="116" t="str">
        <f>IF(基本情報入力シート!V222="","",基本情報入力シート!V222)</f>
        <v/>
      </c>
      <c r="F179" s="116" t="str">
        <f>IF(基本情報入力シート!W222="","",基本情報入力シート!W222)</f>
        <v>事業所番号及びサービス名を入力してください。</v>
      </c>
      <c r="G179" s="116" t="str">
        <f>IF(基本情報入力シート!Z222="","",基本情報入力シート!Z222)</f>
        <v/>
      </c>
      <c r="H179" s="224" t="str">
        <f>IF(基本情報入力シート!AD222="","",基本情報入力シート!AD222)</f>
        <v/>
      </c>
      <c r="I179" s="362" t="str">
        <f>IF(基本情報入力シート!AE222="","",基本情報入力シート!AE222)</f>
        <v/>
      </c>
      <c r="J179" s="487"/>
      <c r="K179" s="491"/>
      <c r="L179" s="490"/>
      <c r="M179" s="363" t="str">
        <f>IF(G179="", "", VLOOKUP(AO179,【参考】数式用!$AZ$3:$BA$6, 2, FALSE))</f>
        <v/>
      </c>
      <c r="N179" s="364" t="str">
        <f>IF(G179="","",VLOOKUP(G179,【参考】数式用!$A$4:$L$54,MATCH('別紙様式2-3（個表）'!M179,【参考】数式用!$J$3:$L$3,0)+9,FALSE))</f>
        <v/>
      </c>
      <c r="O179" s="497" t="s">
        <v>2396</v>
      </c>
      <c r="P179" s="365" t="str">
        <f t="shared" si="16"/>
        <v>未入力あり</v>
      </c>
      <c r="Q179" s="273" t="str">
        <f>IFERROR(IF(P179="未入力あり","",ROUNDDOWN(ROUNDDOWN($H179*$I179,0)*VLOOKUP($G179,【参考】数式用!$A$4:$E$54,3, FALSE),0)),"")</f>
        <v/>
      </c>
      <c r="R179" s="273" t="str">
        <f>IF(AM179="×", 0,IF(P179="未入力あり","",ROUNDDOWN(ROUNDDOWN($H179*$I179,0)*VLOOKUP($G179,【参考】数式用!$A$4:$E$54,4,FALSE),0)))</f>
        <v/>
      </c>
      <c r="S179" s="366" t="str">
        <f>IF(AN179="×", 0,IF(P179="未入力あり","",ROUNDDOWN(ROUNDDOWN($H179*$I179,0)*VLOOKUP($G179,【参考】数式用!$A$4:$E$54,5, FALSE),0)))</f>
        <v/>
      </c>
      <c r="T179" s="369" t="s">
        <v>3907</v>
      </c>
      <c r="U179" s="370"/>
      <c r="V179" s="33"/>
      <c r="W179" s="641"/>
      <c r="X179" s="641"/>
      <c r="Y179" s="641"/>
      <c r="Z179" s="641"/>
      <c r="AA179" s="641"/>
      <c r="AB179" s="641"/>
      <c r="AC179" s="641"/>
      <c r="AD179" s="641"/>
      <c r="AE179" s="641"/>
      <c r="AF179" s="641"/>
      <c r="AG179" s="641"/>
      <c r="AI179" s="373" t="str">
        <f t="shared" si="25"/>
        <v/>
      </c>
      <c r="AJ179" s="372" t="e">
        <f>VLOOKUP('別紙様式2-3（個表）'!$G179,【参考】数式用!$P$4:$Q$54,2, FALSE)</f>
        <v>#N/A</v>
      </c>
      <c r="AK179" s="372" t="e">
        <f>VLOOKUP('別紙様式2-3（個表）'!$G179,【参考】数式用!$P$4:$W$54,8, FALSE)</f>
        <v>#N/A</v>
      </c>
      <c r="AL179" s="372" t="e">
        <f>VLOOKUP('別紙様式2-3（個表）'!$G179,【参考】数式用!$P$4:$AD$54,15, FALSE)</f>
        <v>#N/A</v>
      </c>
      <c r="AM179" s="372" t="str">
        <f t="shared" si="26"/>
        <v/>
      </c>
      <c r="AN179" s="372" t="str">
        <f t="shared" si="27"/>
        <v/>
      </c>
      <c r="AO179" s="372" t="str">
        <f t="shared" si="28"/>
        <v/>
      </c>
      <c r="AP179" s="372" t="str">
        <f>IF(G179="", "", VLOOKUP(G179,【参考】数式用!$A$4:$M$54,13,FALSE))</f>
        <v/>
      </c>
      <c r="AQ179" s="46" t="str">
        <f t="shared" si="29"/>
        <v>―</v>
      </c>
    </row>
    <row r="180" spans="1:43" ht="45" customHeight="1">
      <c r="A180" s="114">
        <f t="shared" si="24"/>
        <v>166</v>
      </c>
      <c r="B180" s="115" t="str">
        <f>IF(基本情報入力シート!B223="","",基本情報入力シート!B223)</f>
        <v/>
      </c>
      <c r="C180" s="116" t="str">
        <f>IF(基本情報入力シート!L223="","",基本情報入力シート!L223)</f>
        <v/>
      </c>
      <c r="D180" s="116" t="str">
        <f>IF(基本情報入力シート!Q223="","",基本情報入力シート!Q223)</f>
        <v>愛知県</v>
      </c>
      <c r="E180" s="116" t="str">
        <f>IF(基本情報入力シート!V223="","",基本情報入力シート!V223)</f>
        <v/>
      </c>
      <c r="F180" s="116" t="str">
        <f>IF(基本情報入力シート!W223="","",基本情報入力シート!W223)</f>
        <v>事業所番号及びサービス名を入力してください。</v>
      </c>
      <c r="G180" s="116" t="str">
        <f>IF(基本情報入力シート!Z223="","",基本情報入力シート!Z223)</f>
        <v/>
      </c>
      <c r="H180" s="224" t="str">
        <f>IF(基本情報入力シート!AD223="","",基本情報入力シート!AD223)</f>
        <v/>
      </c>
      <c r="I180" s="362" t="str">
        <f>IF(基本情報入力シート!AE223="","",基本情報入力シート!AE223)</f>
        <v/>
      </c>
      <c r="J180" s="487"/>
      <c r="K180" s="491"/>
      <c r="L180" s="490"/>
      <c r="M180" s="363" t="str">
        <f>IF(G180="", "", VLOOKUP(AO180,【参考】数式用!$AZ$3:$BA$6, 2, FALSE))</f>
        <v/>
      </c>
      <c r="N180" s="364" t="str">
        <f>IF(G180="","",VLOOKUP(G180,【参考】数式用!$A$4:$L$54,MATCH('別紙様式2-3（個表）'!M180,【参考】数式用!$J$3:$L$3,0)+9,FALSE))</f>
        <v/>
      </c>
      <c r="O180" s="497" t="s">
        <v>2396</v>
      </c>
      <c r="P180" s="365" t="str">
        <f t="shared" si="16"/>
        <v>未入力あり</v>
      </c>
      <c r="Q180" s="273" t="str">
        <f>IFERROR(IF(P180="未入力あり","",ROUNDDOWN(ROUNDDOWN($H180*$I180,0)*VLOOKUP($G180,【参考】数式用!$A$4:$E$54,3, FALSE),0)),"")</f>
        <v/>
      </c>
      <c r="R180" s="273" t="str">
        <f>IF(AM180="×", 0,IF(P180="未入力あり","",ROUNDDOWN(ROUNDDOWN($H180*$I180,0)*VLOOKUP($G180,【参考】数式用!$A$4:$E$54,4,FALSE),0)))</f>
        <v/>
      </c>
      <c r="S180" s="366" t="str">
        <f>IF(AN180="×", 0,IF(P180="未入力あり","",ROUNDDOWN(ROUNDDOWN($H180*$I180,0)*VLOOKUP($G180,【参考】数式用!$A$4:$E$54,5, FALSE),0)))</f>
        <v/>
      </c>
      <c r="T180" s="369" t="s">
        <v>3907</v>
      </c>
      <c r="U180" s="370"/>
      <c r="V180" s="33"/>
      <c r="W180" s="641"/>
      <c r="X180" s="641"/>
      <c r="Y180" s="641"/>
      <c r="Z180" s="641"/>
      <c r="AA180" s="641"/>
      <c r="AB180" s="641"/>
      <c r="AC180" s="641"/>
      <c r="AD180" s="641"/>
      <c r="AE180" s="641"/>
      <c r="AF180" s="641"/>
      <c r="AG180" s="641"/>
      <c r="AI180" s="373" t="str">
        <f t="shared" si="25"/>
        <v/>
      </c>
      <c r="AJ180" s="372" t="e">
        <f>VLOOKUP('別紙様式2-3（個表）'!$G180,【参考】数式用!$P$4:$Q$54,2, FALSE)</f>
        <v>#N/A</v>
      </c>
      <c r="AK180" s="372" t="e">
        <f>VLOOKUP('別紙様式2-3（個表）'!$G180,【参考】数式用!$P$4:$W$54,8, FALSE)</f>
        <v>#N/A</v>
      </c>
      <c r="AL180" s="372" t="e">
        <f>VLOOKUP('別紙様式2-3（個表）'!$G180,【参考】数式用!$P$4:$AD$54,15, FALSE)</f>
        <v>#N/A</v>
      </c>
      <c r="AM180" s="372" t="str">
        <f t="shared" si="26"/>
        <v/>
      </c>
      <c r="AN180" s="372" t="str">
        <f t="shared" si="27"/>
        <v/>
      </c>
      <c r="AO180" s="372" t="str">
        <f t="shared" si="28"/>
        <v/>
      </c>
      <c r="AP180" s="372" t="str">
        <f>IF(G180="", "", VLOOKUP(G180,【参考】数式用!$A$4:$M$54,13,FALSE))</f>
        <v/>
      </c>
      <c r="AQ180" s="46" t="str">
        <f t="shared" si="29"/>
        <v>―</v>
      </c>
    </row>
    <row r="181" spans="1:43" ht="45" customHeight="1">
      <c r="A181" s="114">
        <f t="shared" si="24"/>
        <v>167</v>
      </c>
      <c r="B181" s="115" t="str">
        <f>IF(基本情報入力シート!B224="","",基本情報入力シート!B224)</f>
        <v/>
      </c>
      <c r="C181" s="116" t="str">
        <f>IF(基本情報入力シート!L224="","",基本情報入力シート!L224)</f>
        <v/>
      </c>
      <c r="D181" s="116" t="str">
        <f>IF(基本情報入力シート!Q224="","",基本情報入力シート!Q224)</f>
        <v>愛知県</v>
      </c>
      <c r="E181" s="116" t="str">
        <f>IF(基本情報入力シート!V224="","",基本情報入力シート!V224)</f>
        <v/>
      </c>
      <c r="F181" s="116" t="str">
        <f>IF(基本情報入力シート!W224="","",基本情報入力シート!W224)</f>
        <v>事業所番号及びサービス名を入力してください。</v>
      </c>
      <c r="G181" s="116" t="str">
        <f>IF(基本情報入力シート!Z224="","",基本情報入力シート!Z224)</f>
        <v/>
      </c>
      <c r="H181" s="224" t="str">
        <f>IF(基本情報入力シート!AD224="","",基本情報入力シート!AD224)</f>
        <v/>
      </c>
      <c r="I181" s="362" t="str">
        <f>IF(基本情報入力シート!AE224="","",基本情報入力シート!AE224)</f>
        <v/>
      </c>
      <c r="J181" s="487"/>
      <c r="K181" s="491"/>
      <c r="L181" s="490"/>
      <c r="M181" s="363" t="str">
        <f>IF(G181="", "", VLOOKUP(AO181,【参考】数式用!$AZ$3:$BA$6, 2, FALSE))</f>
        <v/>
      </c>
      <c r="N181" s="364" t="str">
        <f>IF(G181="","",VLOOKUP(G181,【参考】数式用!$A$4:$L$54,MATCH('別紙様式2-3（個表）'!M181,【参考】数式用!$J$3:$L$3,0)+9,FALSE))</f>
        <v/>
      </c>
      <c r="O181" s="497" t="s">
        <v>2396</v>
      </c>
      <c r="P181" s="365" t="str">
        <f t="shared" si="16"/>
        <v>未入力あり</v>
      </c>
      <c r="Q181" s="273" t="str">
        <f>IFERROR(IF(P181="未入力あり","",ROUNDDOWN(ROUNDDOWN($H181*$I181,0)*VLOOKUP($G181,【参考】数式用!$A$4:$E$54,3, FALSE),0)),"")</f>
        <v/>
      </c>
      <c r="R181" s="273" t="str">
        <f>IF(AM181="×", 0,IF(P181="未入力あり","",ROUNDDOWN(ROUNDDOWN($H181*$I181,0)*VLOOKUP($G181,【参考】数式用!$A$4:$E$54,4,FALSE),0)))</f>
        <v/>
      </c>
      <c r="S181" s="366" t="str">
        <f>IF(AN181="×", 0,IF(P181="未入力あり","",ROUNDDOWN(ROUNDDOWN($H181*$I181,0)*VLOOKUP($G181,【参考】数式用!$A$4:$E$54,5, FALSE),0)))</f>
        <v/>
      </c>
      <c r="T181" s="369" t="s">
        <v>3907</v>
      </c>
      <c r="U181" s="370"/>
      <c r="V181" s="33"/>
      <c r="W181" s="641"/>
      <c r="X181" s="641"/>
      <c r="Y181" s="641"/>
      <c r="Z181" s="641"/>
      <c r="AA181" s="641"/>
      <c r="AB181" s="641"/>
      <c r="AC181" s="641"/>
      <c r="AD181" s="641"/>
      <c r="AE181" s="641"/>
      <c r="AF181" s="641"/>
      <c r="AG181" s="641"/>
      <c r="AI181" s="373" t="str">
        <f t="shared" si="25"/>
        <v/>
      </c>
      <c r="AJ181" s="372" t="e">
        <f>VLOOKUP('別紙様式2-3（個表）'!$G181,【参考】数式用!$P$4:$Q$54,2, FALSE)</f>
        <v>#N/A</v>
      </c>
      <c r="AK181" s="372" t="e">
        <f>VLOOKUP('別紙様式2-3（個表）'!$G181,【参考】数式用!$P$4:$W$54,8, FALSE)</f>
        <v>#N/A</v>
      </c>
      <c r="AL181" s="372" t="e">
        <f>VLOOKUP('別紙様式2-3（個表）'!$G181,【参考】数式用!$P$4:$AD$54,15, FALSE)</f>
        <v>#N/A</v>
      </c>
      <c r="AM181" s="372" t="str">
        <f t="shared" si="26"/>
        <v/>
      </c>
      <c r="AN181" s="372" t="str">
        <f t="shared" si="27"/>
        <v/>
      </c>
      <c r="AO181" s="372" t="str">
        <f t="shared" si="28"/>
        <v/>
      </c>
      <c r="AP181" s="372" t="str">
        <f>IF(G181="", "", VLOOKUP(G181,【参考】数式用!$A$4:$M$54,13,FALSE))</f>
        <v/>
      </c>
      <c r="AQ181" s="46" t="str">
        <f t="shared" si="29"/>
        <v>―</v>
      </c>
    </row>
    <row r="182" spans="1:43" ht="45" customHeight="1">
      <c r="A182" s="114">
        <f t="shared" si="24"/>
        <v>168</v>
      </c>
      <c r="B182" s="115" t="str">
        <f>IF(基本情報入力シート!B225="","",基本情報入力シート!B225)</f>
        <v/>
      </c>
      <c r="C182" s="116" t="str">
        <f>IF(基本情報入力シート!L225="","",基本情報入力シート!L225)</f>
        <v/>
      </c>
      <c r="D182" s="116" t="str">
        <f>IF(基本情報入力シート!Q225="","",基本情報入力シート!Q225)</f>
        <v>愛知県</v>
      </c>
      <c r="E182" s="116" t="str">
        <f>IF(基本情報入力シート!V225="","",基本情報入力シート!V225)</f>
        <v/>
      </c>
      <c r="F182" s="116" t="str">
        <f>IF(基本情報入力シート!W225="","",基本情報入力シート!W225)</f>
        <v>事業所番号及びサービス名を入力してください。</v>
      </c>
      <c r="G182" s="116" t="str">
        <f>IF(基本情報入力シート!Z225="","",基本情報入力シート!Z225)</f>
        <v/>
      </c>
      <c r="H182" s="224" t="str">
        <f>IF(基本情報入力シート!AD225="","",基本情報入力シート!AD225)</f>
        <v/>
      </c>
      <c r="I182" s="362" t="str">
        <f>IF(基本情報入力シート!AE225="","",基本情報入力シート!AE225)</f>
        <v/>
      </c>
      <c r="J182" s="487"/>
      <c r="K182" s="491"/>
      <c r="L182" s="490"/>
      <c r="M182" s="363" t="str">
        <f>IF(G182="", "", VLOOKUP(AO182,【参考】数式用!$AZ$3:$BA$6, 2, FALSE))</f>
        <v/>
      </c>
      <c r="N182" s="364" t="str">
        <f>IF(G182="","",VLOOKUP(G182,【参考】数式用!$A$4:$L$54,MATCH('別紙様式2-3（個表）'!M182,【参考】数式用!$J$3:$L$3,0)+9,FALSE))</f>
        <v/>
      </c>
      <c r="O182" s="497" t="s">
        <v>2396</v>
      </c>
      <c r="P182" s="365" t="str">
        <f t="shared" si="16"/>
        <v>未入力あり</v>
      </c>
      <c r="Q182" s="273" t="str">
        <f>IFERROR(IF(P182="未入力あり","",ROUNDDOWN(ROUNDDOWN($H182*$I182,0)*VLOOKUP($G182,【参考】数式用!$A$4:$E$54,3, FALSE),0)),"")</f>
        <v/>
      </c>
      <c r="R182" s="273" t="str">
        <f>IF(AM182="×", 0,IF(P182="未入力あり","",ROUNDDOWN(ROUNDDOWN($H182*$I182,0)*VLOOKUP($G182,【参考】数式用!$A$4:$E$54,4,FALSE),0)))</f>
        <v/>
      </c>
      <c r="S182" s="366" t="str">
        <f>IF(AN182="×", 0,IF(P182="未入力あり","",ROUNDDOWN(ROUNDDOWN($H182*$I182,0)*VLOOKUP($G182,【参考】数式用!$A$4:$E$54,5, FALSE),0)))</f>
        <v/>
      </c>
      <c r="T182" s="369" t="s">
        <v>3907</v>
      </c>
      <c r="U182" s="370"/>
      <c r="V182" s="33"/>
      <c r="W182" s="641"/>
      <c r="X182" s="641"/>
      <c r="Y182" s="641"/>
      <c r="Z182" s="641"/>
      <c r="AA182" s="641"/>
      <c r="AB182" s="641"/>
      <c r="AC182" s="641"/>
      <c r="AD182" s="641"/>
      <c r="AE182" s="641"/>
      <c r="AF182" s="641"/>
      <c r="AG182" s="641"/>
      <c r="AI182" s="373" t="str">
        <f t="shared" si="25"/>
        <v/>
      </c>
      <c r="AJ182" s="372" t="e">
        <f>VLOOKUP('別紙様式2-3（個表）'!$G182,【参考】数式用!$P$4:$Q$54,2, FALSE)</f>
        <v>#N/A</v>
      </c>
      <c r="AK182" s="372" t="e">
        <f>VLOOKUP('別紙様式2-3（個表）'!$G182,【参考】数式用!$P$4:$W$54,8, FALSE)</f>
        <v>#N/A</v>
      </c>
      <c r="AL182" s="372" t="e">
        <f>VLOOKUP('別紙様式2-3（個表）'!$G182,【参考】数式用!$P$4:$AD$54,15, FALSE)</f>
        <v>#N/A</v>
      </c>
      <c r="AM182" s="372" t="str">
        <f t="shared" si="26"/>
        <v/>
      </c>
      <c r="AN182" s="372" t="str">
        <f t="shared" si="27"/>
        <v/>
      </c>
      <c r="AO182" s="372" t="str">
        <f t="shared" si="28"/>
        <v/>
      </c>
      <c r="AP182" s="372" t="str">
        <f>IF(G182="", "", VLOOKUP(G182,【参考】数式用!$A$4:$M$54,13,FALSE))</f>
        <v/>
      </c>
      <c r="AQ182" s="46" t="str">
        <f t="shared" si="29"/>
        <v>―</v>
      </c>
    </row>
    <row r="183" spans="1:43" ht="45" customHeight="1">
      <c r="A183" s="114">
        <f t="shared" si="24"/>
        <v>169</v>
      </c>
      <c r="B183" s="115" t="str">
        <f>IF(基本情報入力シート!B226="","",基本情報入力シート!B226)</f>
        <v/>
      </c>
      <c r="C183" s="116" t="str">
        <f>IF(基本情報入力シート!L226="","",基本情報入力シート!L226)</f>
        <v/>
      </c>
      <c r="D183" s="116" t="str">
        <f>IF(基本情報入力シート!Q226="","",基本情報入力シート!Q226)</f>
        <v>愛知県</v>
      </c>
      <c r="E183" s="116" t="str">
        <f>IF(基本情報入力シート!V226="","",基本情報入力シート!V226)</f>
        <v/>
      </c>
      <c r="F183" s="116" t="str">
        <f>IF(基本情報入力シート!W226="","",基本情報入力シート!W226)</f>
        <v>事業所番号及びサービス名を入力してください。</v>
      </c>
      <c r="G183" s="116" t="str">
        <f>IF(基本情報入力シート!Z226="","",基本情報入力シート!Z226)</f>
        <v/>
      </c>
      <c r="H183" s="224" t="str">
        <f>IF(基本情報入力シート!AD226="","",基本情報入力シート!AD226)</f>
        <v/>
      </c>
      <c r="I183" s="362" t="str">
        <f>IF(基本情報入力シート!AE226="","",基本情報入力シート!AE226)</f>
        <v/>
      </c>
      <c r="J183" s="487"/>
      <c r="K183" s="491"/>
      <c r="L183" s="490"/>
      <c r="M183" s="363" t="str">
        <f>IF(G183="", "", VLOOKUP(AO183,【参考】数式用!$AZ$3:$BA$6, 2, FALSE))</f>
        <v/>
      </c>
      <c r="N183" s="364" t="str">
        <f>IF(G183="","",VLOOKUP(G183,【参考】数式用!$A$4:$L$54,MATCH('別紙様式2-3（個表）'!M183,【参考】数式用!$J$3:$L$3,0)+9,FALSE))</f>
        <v/>
      </c>
      <c r="O183" s="497" t="s">
        <v>2396</v>
      </c>
      <c r="P183" s="365" t="str">
        <f t="shared" si="16"/>
        <v>未入力あり</v>
      </c>
      <c r="Q183" s="273" t="str">
        <f>IFERROR(IF(P183="未入力あり","",ROUNDDOWN(ROUNDDOWN($H183*$I183,0)*VLOOKUP($G183,【参考】数式用!$A$4:$E$54,3, FALSE),0)),"")</f>
        <v/>
      </c>
      <c r="R183" s="273" t="str">
        <f>IF(AM183="×", 0,IF(P183="未入力あり","",ROUNDDOWN(ROUNDDOWN($H183*$I183,0)*VLOOKUP($G183,【参考】数式用!$A$4:$E$54,4,FALSE),0)))</f>
        <v/>
      </c>
      <c r="S183" s="366" t="str">
        <f>IF(AN183="×", 0,IF(P183="未入力あり","",ROUNDDOWN(ROUNDDOWN($H183*$I183,0)*VLOOKUP($G183,【参考】数式用!$A$4:$E$54,5, FALSE),0)))</f>
        <v/>
      </c>
      <c r="T183" s="369" t="s">
        <v>3907</v>
      </c>
      <c r="U183" s="370"/>
      <c r="V183" s="33"/>
      <c r="W183" s="641"/>
      <c r="X183" s="641"/>
      <c r="Y183" s="641"/>
      <c r="Z183" s="641"/>
      <c r="AA183" s="641"/>
      <c r="AB183" s="641"/>
      <c r="AC183" s="641"/>
      <c r="AD183" s="641"/>
      <c r="AE183" s="641"/>
      <c r="AF183" s="641"/>
      <c r="AG183" s="641"/>
      <c r="AI183" s="373" t="str">
        <f t="shared" si="25"/>
        <v/>
      </c>
      <c r="AJ183" s="372" t="e">
        <f>VLOOKUP('別紙様式2-3（個表）'!$G183,【参考】数式用!$P$4:$Q$54,2, FALSE)</f>
        <v>#N/A</v>
      </c>
      <c r="AK183" s="372" t="e">
        <f>VLOOKUP('別紙様式2-3（個表）'!$G183,【参考】数式用!$P$4:$W$54,8, FALSE)</f>
        <v>#N/A</v>
      </c>
      <c r="AL183" s="372" t="e">
        <f>VLOOKUP('別紙様式2-3（個表）'!$G183,【参考】数式用!$P$4:$AD$54,15, FALSE)</f>
        <v>#N/A</v>
      </c>
      <c r="AM183" s="372" t="str">
        <f t="shared" si="26"/>
        <v/>
      </c>
      <c r="AN183" s="372" t="str">
        <f t="shared" si="27"/>
        <v/>
      </c>
      <c r="AO183" s="372" t="str">
        <f t="shared" si="28"/>
        <v/>
      </c>
      <c r="AP183" s="372" t="str">
        <f>IF(G183="", "", VLOOKUP(G183,【参考】数式用!$A$4:$M$54,13,FALSE))</f>
        <v/>
      </c>
      <c r="AQ183" s="46" t="str">
        <f t="shared" si="29"/>
        <v>―</v>
      </c>
    </row>
    <row r="184" spans="1:43" ht="45" customHeight="1">
      <c r="A184" s="114">
        <f t="shared" si="24"/>
        <v>170</v>
      </c>
      <c r="B184" s="115" t="str">
        <f>IF(基本情報入力シート!B227="","",基本情報入力シート!B227)</f>
        <v/>
      </c>
      <c r="C184" s="116" t="str">
        <f>IF(基本情報入力シート!L227="","",基本情報入力シート!L227)</f>
        <v/>
      </c>
      <c r="D184" s="116" t="str">
        <f>IF(基本情報入力シート!Q227="","",基本情報入力シート!Q227)</f>
        <v>愛知県</v>
      </c>
      <c r="E184" s="116" t="str">
        <f>IF(基本情報入力シート!V227="","",基本情報入力シート!V227)</f>
        <v/>
      </c>
      <c r="F184" s="116" t="str">
        <f>IF(基本情報入力シート!W227="","",基本情報入力シート!W227)</f>
        <v>事業所番号及びサービス名を入力してください。</v>
      </c>
      <c r="G184" s="116" t="str">
        <f>IF(基本情報入力シート!Z227="","",基本情報入力シート!Z227)</f>
        <v/>
      </c>
      <c r="H184" s="224" t="str">
        <f>IF(基本情報入力シート!AD227="","",基本情報入力シート!AD227)</f>
        <v/>
      </c>
      <c r="I184" s="362" t="str">
        <f>IF(基本情報入力シート!AE227="","",基本情報入力シート!AE227)</f>
        <v/>
      </c>
      <c r="J184" s="487"/>
      <c r="K184" s="491"/>
      <c r="L184" s="490"/>
      <c r="M184" s="363" t="str">
        <f>IF(G184="", "", VLOOKUP(AO184,【参考】数式用!$AZ$3:$BA$6, 2, FALSE))</f>
        <v/>
      </c>
      <c r="N184" s="364" t="str">
        <f>IF(G184="","",VLOOKUP(G184,【参考】数式用!$A$4:$L$54,MATCH('別紙様式2-3（個表）'!M184,【参考】数式用!$J$3:$L$3,0)+9,FALSE))</f>
        <v/>
      </c>
      <c r="O184" s="497" t="s">
        <v>2396</v>
      </c>
      <c r="P184" s="365" t="str">
        <f t="shared" si="16"/>
        <v>未入力あり</v>
      </c>
      <c r="Q184" s="273" t="str">
        <f>IFERROR(IF(P184="未入力あり","",ROUNDDOWN(ROUNDDOWN($H184*$I184,0)*VLOOKUP($G184,【参考】数式用!$A$4:$E$54,3, FALSE),0)),"")</f>
        <v/>
      </c>
      <c r="R184" s="273" t="str">
        <f>IF(AM184="×", 0,IF(P184="未入力あり","",ROUNDDOWN(ROUNDDOWN($H184*$I184,0)*VLOOKUP($G184,【参考】数式用!$A$4:$E$54,4,FALSE),0)))</f>
        <v/>
      </c>
      <c r="S184" s="366" t="str">
        <f>IF(AN184="×", 0,IF(P184="未入力あり","",ROUNDDOWN(ROUNDDOWN($H184*$I184,0)*VLOOKUP($G184,【参考】数式用!$A$4:$E$54,5, FALSE),0)))</f>
        <v/>
      </c>
      <c r="T184" s="369" t="s">
        <v>3907</v>
      </c>
      <c r="U184" s="370"/>
      <c r="V184" s="33"/>
      <c r="W184" s="641"/>
      <c r="X184" s="641"/>
      <c r="Y184" s="641"/>
      <c r="Z184" s="641"/>
      <c r="AA184" s="641"/>
      <c r="AB184" s="641"/>
      <c r="AC184" s="641"/>
      <c r="AD184" s="641"/>
      <c r="AE184" s="641"/>
      <c r="AF184" s="641"/>
      <c r="AG184" s="641"/>
      <c r="AI184" s="373" t="str">
        <f t="shared" si="25"/>
        <v/>
      </c>
      <c r="AJ184" s="372" t="e">
        <f>VLOOKUP('別紙様式2-3（個表）'!$G184,【参考】数式用!$P$4:$Q$54,2, FALSE)</f>
        <v>#N/A</v>
      </c>
      <c r="AK184" s="372" t="e">
        <f>VLOOKUP('別紙様式2-3（個表）'!$G184,【参考】数式用!$P$4:$W$54,8, FALSE)</f>
        <v>#N/A</v>
      </c>
      <c r="AL184" s="372" t="e">
        <f>VLOOKUP('別紙様式2-3（個表）'!$G184,【参考】数式用!$P$4:$AD$54,15, FALSE)</f>
        <v>#N/A</v>
      </c>
      <c r="AM184" s="372" t="str">
        <f t="shared" si="26"/>
        <v/>
      </c>
      <c r="AN184" s="372" t="str">
        <f t="shared" si="27"/>
        <v/>
      </c>
      <c r="AO184" s="372" t="str">
        <f t="shared" si="28"/>
        <v/>
      </c>
      <c r="AP184" s="372" t="str">
        <f>IF(G184="", "", VLOOKUP(G184,【参考】数式用!$A$4:$M$54,13,FALSE))</f>
        <v/>
      </c>
      <c r="AQ184" s="46" t="str">
        <f t="shared" si="29"/>
        <v>―</v>
      </c>
    </row>
    <row r="185" spans="1:43" ht="45" customHeight="1">
      <c r="A185" s="114">
        <f t="shared" si="24"/>
        <v>171</v>
      </c>
      <c r="B185" s="115" t="str">
        <f>IF(基本情報入力シート!B228="","",基本情報入力シート!B228)</f>
        <v/>
      </c>
      <c r="C185" s="116" t="str">
        <f>IF(基本情報入力シート!L228="","",基本情報入力シート!L228)</f>
        <v/>
      </c>
      <c r="D185" s="116" t="str">
        <f>IF(基本情報入力シート!Q228="","",基本情報入力シート!Q228)</f>
        <v>愛知県</v>
      </c>
      <c r="E185" s="116" t="str">
        <f>IF(基本情報入力シート!V228="","",基本情報入力シート!V228)</f>
        <v/>
      </c>
      <c r="F185" s="116" t="str">
        <f>IF(基本情報入力シート!W228="","",基本情報入力シート!W228)</f>
        <v>事業所番号及びサービス名を入力してください。</v>
      </c>
      <c r="G185" s="116" t="str">
        <f>IF(基本情報入力シート!Z228="","",基本情報入力シート!Z228)</f>
        <v/>
      </c>
      <c r="H185" s="224" t="str">
        <f>IF(基本情報入力シート!AD228="","",基本情報入力シート!AD228)</f>
        <v/>
      </c>
      <c r="I185" s="362" t="str">
        <f>IF(基本情報入力シート!AE228="","",基本情報入力シート!AE228)</f>
        <v/>
      </c>
      <c r="J185" s="487"/>
      <c r="K185" s="491"/>
      <c r="L185" s="490"/>
      <c r="M185" s="363" t="str">
        <f>IF(G185="", "", VLOOKUP(AO185,【参考】数式用!$AZ$3:$BA$6, 2, FALSE))</f>
        <v/>
      </c>
      <c r="N185" s="364" t="str">
        <f>IF(G185="","",VLOOKUP(G185,【参考】数式用!$A$4:$L$54,MATCH('別紙様式2-3（個表）'!M185,【参考】数式用!$J$3:$L$3,0)+9,FALSE))</f>
        <v/>
      </c>
      <c r="O185" s="497" t="s">
        <v>2396</v>
      </c>
      <c r="P185" s="365" t="str">
        <f t="shared" si="16"/>
        <v>未入力あり</v>
      </c>
      <c r="Q185" s="273" t="str">
        <f>IFERROR(IF(P185="未入力あり","",ROUNDDOWN(ROUNDDOWN($H185*$I185,0)*VLOOKUP($G185,【参考】数式用!$A$4:$E$54,3, FALSE),0)),"")</f>
        <v/>
      </c>
      <c r="R185" s="273" t="str">
        <f>IF(AM185="×", 0,IF(P185="未入力あり","",ROUNDDOWN(ROUNDDOWN($H185*$I185,0)*VLOOKUP($G185,【参考】数式用!$A$4:$E$54,4,FALSE),0)))</f>
        <v/>
      </c>
      <c r="S185" s="366" t="str">
        <f>IF(AN185="×", 0,IF(P185="未入力あり","",ROUNDDOWN(ROUNDDOWN($H185*$I185,0)*VLOOKUP($G185,【参考】数式用!$A$4:$E$54,5, FALSE),0)))</f>
        <v/>
      </c>
      <c r="T185" s="369" t="s">
        <v>3907</v>
      </c>
      <c r="U185" s="370"/>
      <c r="V185" s="33"/>
      <c r="W185" s="641"/>
      <c r="X185" s="641"/>
      <c r="Y185" s="641"/>
      <c r="Z185" s="641"/>
      <c r="AA185" s="641"/>
      <c r="AB185" s="641"/>
      <c r="AC185" s="641"/>
      <c r="AD185" s="641"/>
      <c r="AE185" s="641"/>
      <c r="AF185" s="641"/>
      <c r="AG185" s="641"/>
      <c r="AI185" s="373" t="str">
        <f t="shared" si="25"/>
        <v/>
      </c>
      <c r="AJ185" s="372" t="e">
        <f>VLOOKUP('別紙様式2-3（個表）'!$G185,【参考】数式用!$P$4:$Q$54,2, FALSE)</f>
        <v>#N/A</v>
      </c>
      <c r="AK185" s="372" t="e">
        <f>VLOOKUP('別紙様式2-3（個表）'!$G185,【参考】数式用!$P$4:$W$54,8, FALSE)</f>
        <v>#N/A</v>
      </c>
      <c r="AL185" s="372" t="e">
        <f>VLOOKUP('別紙様式2-3（個表）'!$G185,【参考】数式用!$P$4:$AD$54,15, FALSE)</f>
        <v>#N/A</v>
      </c>
      <c r="AM185" s="372" t="str">
        <f t="shared" si="26"/>
        <v/>
      </c>
      <c r="AN185" s="372" t="str">
        <f t="shared" si="27"/>
        <v/>
      </c>
      <c r="AO185" s="372" t="str">
        <f t="shared" si="28"/>
        <v/>
      </c>
      <c r="AP185" s="372" t="str">
        <f>IF(G185="", "", VLOOKUP(G185,【参考】数式用!$A$4:$M$54,13,FALSE))</f>
        <v/>
      </c>
      <c r="AQ185" s="46" t="str">
        <f t="shared" si="29"/>
        <v>―</v>
      </c>
    </row>
    <row r="186" spans="1:43" ht="45" customHeight="1">
      <c r="A186" s="114">
        <f t="shared" si="24"/>
        <v>172</v>
      </c>
      <c r="B186" s="115" t="str">
        <f>IF(基本情報入力シート!B229="","",基本情報入力シート!B229)</f>
        <v/>
      </c>
      <c r="C186" s="116" t="str">
        <f>IF(基本情報入力シート!L229="","",基本情報入力シート!L229)</f>
        <v/>
      </c>
      <c r="D186" s="116" t="str">
        <f>IF(基本情報入力シート!Q229="","",基本情報入力シート!Q229)</f>
        <v>愛知県</v>
      </c>
      <c r="E186" s="116" t="str">
        <f>IF(基本情報入力シート!V229="","",基本情報入力シート!V229)</f>
        <v/>
      </c>
      <c r="F186" s="116" t="str">
        <f>IF(基本情報入力シート!W229="","",基本情報入力シート!W229)</f>
        <v>事業所番号及びサービス名を入力してください。</v>
      </c>
      <c r="G186" s="116" t="str">
        <f>IF(基本情報入力シート!Z229="","",基本情報入力シート!Z229)</f>
        <v/>
      </c>
      <c r="H186" s="224" t="str">
        <f>IF(基本情報入力シート!AD229="","",基本情報入力シート!AD229)</f>
        <v/>
      </c>
      <c r="I186" s="362" t="str">
        <f>IF(基本情報入力シート!AE229="","",基本情報入力シート!AE229)</f>
        <v/>
      </c>
      <c r="J186" s="487"/>
      <c r="K186" s="491"/>
      <c r="L186" s="490"/>
      <c r="M186" s="363" t="str">
        <f>IF(G186="", "", VLOOKUP(AO186,【参考】数式用!$AZ$3:$BA$6, 2, FALSE))</f>
        <v/>
      </c>
      <c r="N186" s="364" t="str">
        <f>IF(G186="","",VLOOKUP(G186,【参考】数式用!$A$4:$L$54,MATCH('別紙様式2-3（個表）'!M186,【参考】数式用!$J$3:$L$3,0)+9,FALSE))</f>
        <v/>
      </c>
      <c r="O186" s="497" t="s">
        <v>2396</v>
      </c>
      <c r="P186" s="365" t="str">
        <f t="shared" si="16"/>
        <v>未入力あり</v>
      </c>
      <c r="Q186" s="273" t="str">
        <f>IFERROR(IF(P186="未入力あり","",ROUNDDOWN(ROUNDDOWN($H186*$I186,0)*VLOOKUP($G186,【参考】数式用!$A$4:$E$54,3, FALSE),0)),"")</f>
        <v/>
      </c>
      <c r="R186" s="273" t="str">
        <f>IF(AM186="×", 0,IF(P186="未入力あり","",ROUNDDOWN(ROUNDDOWN($H186*$I186,0)*VLOOKUP($G186,【参考】数式用!$A$4:$E$54,4,FALSE),0)))</f>
        <v/>
      </c>
      <c r="S186" s="366" t="str">
        <f>IF(AN186="×", 0,IF(P186="未入力あり","",ROUNDDOWN(ROUNDDOWN($H186*$I186,0)*VLOOKUP($G186,【参考】数式用!$A$4:$E$54,5, FALSE),0)))</f>
        <v/>
      </c>
      <c r="T186" s="369" t="s">
        <v>3907</v>
      </c>
      <c r="U186" s="370"/>
      <c r="V186" s="33"/>
      <c r="W186" s="641"/>
      <c r="X186" s="641"/>
      <c r="Y186" s="641"/>
      <c r="Z186" s="641"/>
      <c r="AA186" s="641"/>
      <c r="AB186" s="641"/>
      <c r="AC186" s="641"/>
      <c r="AD186" s="641"/>
      <c r="AE186" s="641"/>
      <c r="AF186" s="641"/>
      <c r="AG186" s="641"/>
      <c r="AI186" s="373" t="str">
        <f t="shared" si="25"/>
        <v/>
      </c>
      <c r="AJ186" s="372" t="e">
        <f>VLOOKUP('別紙様式2-3（個表）'!$G186,【参考】数式用!$P$4:$Q$54,2, FALSE)</f>
        <v>#N/A</v>
      </c>
      <c r="AK186" s="372" t="e">
        <f>VLOOKUP('別紙様式2-3（個表）'!$G186,【参考】数式用!$P$4:$W$54,8, FALSE)</f>
        <v>#N/A</v>
      </c>
      <c r="AL186" s="372" t="e">
        <f>VLOOKUP('別紙様式2-3（個表）'!$G186,【参考】数式用!$P$4:$AD$54,15, FALSE)</f>
        <v>#N/A</v>
      </c>
      <c r="AM186" s="372" t="str">
        <f t="shared" si="26"/>
        <v/>
      </c>
      <c r="AN186" s="372" t="str">
        <f t="shared" si="27"/>
        <v/>
      </c>
      <c r="AO186" s="372" t="str">
        <f t="shared" si="28"/>
        <v/>
      </c>
      <c r="AP186" s="372" t="str">
        <f>IF(G186="", "", VLOOKUP(G186,【参考】数式用!$A$4:$M$54,13,FALSE))</f>
        <v/>
      </c>
      <c r="AQ186" s="46" t="str">
        <f t="shared" si="29"/>
        <v>―</v>
      </c>
    </row>
    <row r="187" spans="1:43" ht="45" customHeight="1">
      <c r="A187" s="114">
        <f t="shared" si="24"/>
        <v>173</v>
      </c>
      <c r="B187" s="115" t="str">
        <f>IF(基本情報入力シート!B230="","",基本情報入力シート!B230)</f>
        <v/>
      </c>
      <c r="C187" s="116" t="str">
        <f>IF(基本情報入力シート!L230="","",基本情報入力シート!L230)</f>
        <v/>
      </c>
      <c r="D187" s="116" t="str">
        <f>IF(基本情報入力シート!Q230="","",基本情報入力シート!Q230)</f>
        <v>愛知県</v>
      </c>
      <c r="E187" s="116" t="str">
        <f>IF(基本情報入力シート!V230="","",基本情報入力シート!V230)</f>
        <v/>
      </c>
      <c r="F187" s="116" t="str">
        <f>IF(基本情報入力シート!W230="","",基本情報入力シート!W230)</f>
        <v>事業所番号及びサービス名を入力してください。</v>
      </c>
      <c r="G187" s="116" t="str">
        <f>IF(基本情報入力シート!Z230="","",基本情報入力シート!Z230)</f>
        <v/>
      </c>
      <c r="H187" s="224" t="str">
        <f>IF(基本情報入力シート!AD230="","",基本情報入力シート!AD230)</f>
        <v/>
      </c>
      <c r="I187" s="362" t="str">
        <f>IF(基本情報入力シート!AE230="","",基本情報入力シート!AE230)</f>
        <v/>
      </c>
      <c r="J187" s="487"/>
      <c r="K187" s="491"/>
      <c r="L187" s="490"/>
      <c r="M187" s="363" t="str">
        <f>IF(G187="", "", VLOOKUP(AO187,【参考】数式用!$AZ$3:$BA$6, 2, FALSE))</f>
        <v/>
      </c>
      <c r="N187" s="364" t="str">
        <f>IF(G187="","",VLOOKUP(G187,【参考】数式用!$A$4:$L$54,MATCH('別紙様式2-3（個表）'!M187,【参考】数式用!$J$3:$L$3,0)+9,FALSE))</f>
        <v/>
      </c>
      <c r="O187" s="497" t="s">
        <v>2396</v>
      </c>
      <c r="P187" s="365" t="str">
        <f t="shared" si="16"/>
        <v>未入力あり</v>
      </c>
      <c r="Q187" s="273" t="str">
        <f>IFERROR(IF(P187="未入力あり","",ROUNDDOWN(ROUNDDOWN($H187*$I187,0)*VLOOKUP($G187,【参考】数式用!$A$4:$E$54,3, FALSE),0)),"")</f>
        <v/>
      </c>
      <c r="R187" s="273" t="str">
        <f>IF(AM187="×", 0,IF(P187="未入力あり","",ROUNDDOWN(ROUNDDOWN($H187*$I187,0)*VLOOKUP($G187,【参考】数式用!$A$4:$E$54,4,FALSE),0)))</f>
        <v/>
      </c>
      <c r="S187" s="366" t="str">
        <f>IF(AN187="×", 0,IF(P187="未入力あり","",ROUNDDOWN(ROUNDDOWN($H187*$I187,0)*VLOOKUP($G187,【参考】数式用!$A$4:$E$54,5, FALSE),0)))</f>
        <v/>
      </c>
      <c r="T187" s="369" t="s">
        <v>3907</v>
      </c>
      <c r="U187" s="370"/>
      <c r="V187" s="33"/>
      <c r="W187" s="641"/>
      <c r="X187" s="641"/>
      <c r="Y187" s="641"/>
      <c r="Z187" s="641"/>
      <c r="AA187" s="641"/>
      <c r="AB187" s="641"/>
      <c r="AC187" s="641"/>
      <c r="AD187" s="641"/>
      <c r="AE187" s="641"/>
      <c r="AF187" s="641"/>
      <c r="AG187" s="641"/>
      <c r="AI187" s="373" t="str">
        <f t="shared" si="25"/>
        <v/>
      </c>
      <c r="AJ187" s="372" t="e">
        <f>VLOOKUP('別紙様式2-3（個表）'!$G187,【参考】数式用!$P$4:$Q$54,2, FALSE)</f>
        <v>#N/A</v>
      </c>
      <c r="AK187" s="372" t="e">
        <f>VLOOKUP('別紙様式2-3（個表）'!$G187,【参考】数式用!$P$4:$W$54,8, FALSE)</f>
        <v>#N/A</v>
      </c>
      <c r="AL187" s="372" t="e">
        <f>VLOOKUP('別紙様式2-3（個表）'!$G187,【参考】数式用!$P$4:$AD$54,15, FALSE)</f>
        <v>#N/A</v>
      </c>
      <c r="AM187" s="372" t="str">
        <f t="shared" si="26"/>
        <v/>
      </c>
      <c r="AN187" s="372" t="str">
        <f t="shared" si="27"/>
        <v/>
      </c>
      <c r="AO187" s="372" t="str">
        <f t="shared" si="28"/>
        <v/>
      </c>
      <c r="AP187" s="372" t="str">
        <f>IF(G187="", "", VLOOKUP(G187,【参考】数式用!$A$4:$M$54,13,FALSE))</f>
        <v/>
      </c>
      <c r="AQ187" s="46" t="str">
        <f t="shared" si="29"/>
        <v>―</v>
      </c>
    </row>
    <row r="188" spans="1:43" ht="45" customHeight="1">
      <c r="A188" s="114">
        <f t="shared" si="24"/>
        <v>174</v>
      </c>
      <c r="B188" s="115" t="str">
        <f>IF(基本情報入力シート!B231="","",基本情報入力シート!B231)</f>
        <v/>
      </c>
      <c r="C188" s="116" t="str">
        <f>IF(基本情報入力シート!L231="","",基本情報入力シート!L231)</f>
        <v/>
      </c>
      <c r="D188" s="116" t="str">
        <f>IF(基本情報入力シート!Q231="","",基本情報入力シート!Q231)</f>
        <v>愛知県</v>
      </c>
      <c r="E188" s="116" t="str">
        <f>IF(基本情報入力シート!V231="","",基本情報入力シート!V231)</f>
        <v/>
      </c>
      <c r="F188" s="116" t="str">
        <f>IF(基本情報入力シート!W231="","",基本情報入力シート!W231)</f>
        <v>事業所番号及びサービス名を入力してください。</v>
      </c>
      <c r="G188" s="116" t="str">
        <f>IF(基本情報入力シート!Z231="","",基本情報入力シート!Z231)</f>
        <v/>
      </c>
      <c r="H188" s="224" t="str">
        <f>IF(基本情報入力シート!AD231="","",基本情報入力シート!AD231)</f>
        <v/>
      </c>
      <c r="I188" s="362" t="str">
        <f>IF(基本情報入力シート!AE231="","",基本情報入力シート!AE231)</f>
        <v/>
      </c>
      <c r="J188" s="487"/>
      <c r="K188" s="491"/>
      <c r="L188" s="490"/>
      <c r="M188" s="363" t="str">
        <f>IF(G188="", "", VLOOKUP(AO188,【参考】数式用!$AZ$3:$BA$6, 2, FALSE))</f>
        <v/>
      </c>
      <c r="N188" s="364" t="str">
        <f>IF(G188="","",VLOOKUP(G188,【参考】数式用!$A$4:$L$54,MATCH('別紙様式2-3（個表）'!M188,【参考】数式用!$J$3:$L$3,0)+9,FALSE))</f>
        <v/>
      </c>
      <c r="O188" s="497" t="s">
        <v>2396</v>
      </c>
      <c r="P188" s="365" t="str">
        <f t="shared" si="16"/>
        <v>未入力あり</v>
      </c>
      <c r="Q188" s="273" t="str">
        <f>IFERROR(IF(P188="未入力あり","",ROUNDDOWN(ROUNDDOWN($H188*$I188,0)*VLOOKUP($G188,【参考】数式用!$A$4:$E$54,3, FALSE),0)),"")</f>
        <v/>
      </c>
      <c r="R188" s="273" t="str">
        <f>IF(AM188="×", 0,IF(P188="未入力あり","",ROUNDDOWN(ROUNDDOWN($H188*$I188,0)*VLOOKUP($G188,【参考】数式用!$A$4:$E$54,4,FALSE),0)))</f>
        <v/>
      </c>
      <c r="S188" s="366" t="str">
        <f>IF(AN188="×", 0,IF(P188="未入力あり","",ROUNDDOWN(ROUNDDOWN($H188*$I188,0)*VLOOKUP($G188,【参考】数式用!$A$4:$E$54,5, FALSE),0)))</f>
        <v/>
      </c>
      <c r="T188" s="369" t="s">
        <v>3907</v>
      </c>
      <c r="U188" s="370"/>
      <c r="V188" s="33"/>
      <c r="W188" s="641"/>
      <c r="X188" s="641"/>
      <c r="Y188" s="641"/>
      <c r="Z188" s="641"/>
      <c r="AA188" s="641"/>
      <c r="AB188" s="641"/>
      <c r="AC188" s="641"/>
      <c r="AD188" s="641"/>
      <c r="AE188" s="641"/>
      <c r="AF188" s="641"/>
      <c r="AG188" s="641"/>
      <c r="AI188" s="373" t="str">
        <f t="shared" si="25"/>
        <v/>
      </c>
      <c r="AJ188" s="372" t="e">
        <f>VLOOKUP('別紙様式2-3（個表）'!$G188,【参考】数式用!$P$4:$Q$54,2, FALSE)</f>
        <v>#N/A</v>
      </c>
      <c r="AK188" s="372" t="e">
        <f>VLOOKUP('別紙様式2-3（個表）'!$G188,【参考】数式用!$P$4:$W$54,8, FALSE)</f>
        <v>#N/A</v>
      </c>
      <c r="AL188" s="372" t="e">
        <f>VLOOKUP('別紙様式2-3（個表）'!$G188,【参考】数式用!$P$4:$AD$54,15, FALSE)</f>
        <v>#N/A</v>
      </c>
      <c r="AM188" s="372" t="str">
        <f t="shared" si="26"/>
        <v/>
      </c>
      <c r="AN188" s="372" t="str">
        <f t="shared" si="27"/>
        <v/>
      </c>
      <c r="AO188" s="372" t="str">
        <f t="shared" si="28"/>
        <v/>
      </c>
      <c r="AP188" s="372" t="str">
        <f>IF(G188="", "", VLOOKUP(G188,【参考】数式用!$A$4:$M$54,13,FALSE))</f>
        <v/>
      </c>
      <c r="AQ188" s="46" t="str">
        <f t="shared" si="29"/>
        <v>―</v>
      </c>
    </row>
    <row r="189" spans="1:43" ht="45" customHeight="1">
      <c r="A189" s="114">
        <f t="shared" si="24"/>
        <v>175</v>
      </c>
      <c r="B189" s="115" t="str">
        <f>IF(基本情報入力シート!B232="","",基本情報入力シート!B232)</f>
        <v/>
      </c>
      <c r="C189" s="116" t="str">
        <f>IF(基本情報入力シート!L232="","",基本情報入力シート!L232)</f>
        <v/>
      </c>
      <c r="D189" s="116" t="str">
        <f>IF(基本情報入力シート!Q232="","",基本情報入力シート!Q232)</f>
        <v>愛知県</v>
      </c>
      <c r="E189" s="116" t="str">
        <f>IF(基本情報入力シート!V232="","",基本情報入力シート!V232)</f>
        <v/>
      </c>
      <c r="F189" s="116" t="str">
        <f>IF(基本情報入力シート!W232="","",基本情報入力シート!W232)</f>
        <v>事業所番号及びサービス名を入力してください。</v>
      </c>
      <c r="G189" s="116" t="str">
        <f>IF(基本情報入力シート!Z232="","",基本情報入力シート!Z232)</f>
        <v/>
      </c>
      <c r="H189" s="224" t="str">
        <f>IF(基本情報入力シート!AD232="","",基本情報入力シート!AD232)</f>
        <v/>
      </c>
      <c r="I189" s="362" t="str">
        <f>IF(基本情報入力シート!AE232="","",基本情報入力シート!AE232)</f>
        <v/>
      </c>
      <c r="J189" s="487"/>
      <c r="K189" s="491"/>
      <c r="L189" s="490"/>
      <c r="M189" s="363" t="str">
        <f>IF(G189="", "", VLOOKUP(AO189,【参考】数式用!$AZ$3:$BA$6, 2, FALSE))</f>
        <v/>
      </c>
      <c r="N189" s="364" t="str">
        <f>IF(G189="","",VLOOKUP(G189,【参考】数式用!$A$4:$L$54,MATCH('別紙様式2-3（個表）'!M189,【参考】数式用!$J$3:$L$3,0)+9,FALSE))</f>
        <v/>
      </c>
      <c r="O189" s="497" t="s">
        <v>2396</v>
      </c>
      <c r="P189" s="365" t="str">
        <f t="shared" si="16"/>
        <v>未入力あり</v>
      </c>
      <c r="Q189" s="273" t="str">
        <f>IFERROR(IF(P189="未入力あり","",ROUNDDOWN(ROUNDDOWN($H189*$I189,0)*VLOOKUP($G189,【参考】数式用!$A$4:$E$54,3, FALSE),0)),"")</f>
        <v/>
      </c>
      <c r="R189" s="273" t="str">
        <f>IF(AM189="×", 0,IF(P189="未入力あり","",ROUNDDOWN(ROUNDDOWN($H189*$I189,0)*VLOOKUP($G189,【参考】数式用!$A$4:$E$54,4,FALSE),0)))</f>
        <v/>
      </c>
      <c r="S189" s="366" t="str">
        <f>IF(AN189="×", 0,IF(P189="未入力あり","",ROUNDDOWN(ROUNDDOWN($H189*$I189,0)*VLOOKUP($G189,【参考】数式用!$A$4:$E$54,5, FALSE),0)))</f>
        <v/>
      </c>
      <c r="T189" s="369" t="s">
        <v>3907</v>
      </c>
      <c r="U189" s="370"/>
      <c r="V189" s="33"/>
      <c r="W189" s="641"/>
      <c r="X189" s="641"/>
      <c r="Y189" s="641"/>
      <c r="Z189" s="641"/>
      <c r="AA189" s="641"/>
      <c r="AB189" s="641"/>
      <c r="AC189" s="641"/>
      <c r="AD189" s="641"/>
      <c r="AE189" s="641"/>
      <c r="AF189" s="641"/>
      <c r="AG189" s="641"/>
      <c r="AI189" s="373" t="str">
        <f t="shared" si="25"/>
        <v/>
      </c>
      <c r="AJ189" s="372" t="e">
        <f>VLOOKUP('別紙様式2-3（個表）'!$G189,【参考】数式用!$P$4:$Q$54,2, FALSE)</f>
        <v>#N/A</v>
      </c>
      <c r="AK189" s="372" t="e">
        <f>VLOOKUP('別紙様式2-3（個表）'!$G189,【参考】数式用!$P$4:$W$54,8, FALSE)</f>
        <v>#N/A</v>
      </c>
      <c r="AL189" s="372" t="e">
        <f>VLOOKUP('別紙様式2-3（個表）'!$G189,【参考】数式用!$P$4:$AD$54,15, FALSE)</f>
        <v>#N/A</v>
      </c>
      <c r="AM189" s="372" t="str">
        <f t="shared" si="26"/>
        <v/>
      </c>
      <c r="AN189" s="372" t="str">
        <f t="shared" si="27"/>
        <v/>
      </c>
      <c r="AO189" s="372" t="str">
        <f t="shared" si="28"/>
        <v/>
      </c>
      <c r="AP189" s="372" t="str">
        <f>IF(G189="", "", VLOOKUP(G189,【参考】数式用!$A$4:$M$54,13,FALSE))</f>
        <v/>
      </c>
      <c r="AQ189" s="46" t="str">
        <f t="shared" si="29"/>
        <v>―</v>
      </c>
    </row>
    <row r="190" spans="1:43" ht="45" customHeight="1">
      <c r="A190" s="114">
        <f t="shared" si="24"/>
        <v>176</v>
      </c>
      <c r="B190" s="115" t="str">
        <f>IF(基本情報入力シート!B233="","",基本情報入力シート!B233)</f>
        <v/>
      </c>
      <c r="C190" s="116" t="str">
        <f>IF(基本情報入力シート!L233="","",基本情報入力シート!L233)</f>
        <v/>
      </c>
      <c r="D190" s="116" t="str">
        <f>IF(基本情報入力シート!Q233="","",基本情報入力シート!Q233)</f>
        <v>愛知県</v>
      </c>
      <c r="E190" s="116" t="str">
        <f>IF(基本情報入力シート!V233="","",基本情報入力シート!V233)</f>
        <v/>
      </c>
      <c r="F190" s="116" t="str">
        <f>IF(基本情報入力シート!W233="","",基本情報入力シート!W233)</f>
        <v>事業所番号及びサービス名を入力してください。</v>
      </c>
      <c r="G190" s="116" t="str">
        <f>IF(基本情報入力シート!Z233="","",基本情報入力シート!Z233)</f>
        <v/>
      </c>
      <c r="H190" s="224" t="str">
        <f>IF(基本情報入力シート!AD233="","",基本情報入力シート!AD233)</f>
        <v/>
      </c>
      <c r="I190" s="362" t="str">
        <f>IF(基本情報入力シート!AE233="","",基本情報入力シート!AE233)</f>
        <v/>
      </c>
      <c r="J190" s="487"/>
      <c r="K190" s="491"/>
      <c r="L190" s="490"/>
      <c r="M190" s="363" t="str">
        <f>IF(G190="", "", VLOOKUP(AO190,【参考】数式用!$AZ$3:$BA$6, 2, FALSE))</f>
        <v/>
      </c>
      <c r="N190" s="364" t="str">
        <f>IF(G190="","",VLOOKUP(G190,【参考】数式用!$A$4:$L$54,MATCH('別紙様式2-3（個表）'!M190,【参考】数式用!$J$3:$L$3,0)+9,FALSE))</f>
        <v/>
      </c>
      <c r="O190" s="497" t="s">
        <v>2396</v>
      </c>
      <c r="P190" s="365" t="str">
        <f t="shared" si="16"/>
        <v>未入力あり</v>
      </c>
      <c r="Q190" s="273" t="str">
        <f>IFERROR(IF(P190="未入力あり","",ROUNDDOWN(ROUNDDOWN($H190*$I190,0)*VLOOKUP($G190,【参考】数式用!$A$4:$E$54,3, FALSE),0)),"")</f>
        <v/>
      </c>
      <c r="R190" s="273" t="str">
        <f>IF(AM190="×", 0,IF(P190="未入力あり","",ROUNDDOWN(ROUNDDOWN($H190*$I190,0)*VLOOKUP($G190,【参考】数式用!$A$4:$E$54,4,FALSE),0)))</f>
        <v/>
      </c>
      <c r="S190" s="366" t="str">
        <f>IF(AN190="×", 0,IF(P190="未入力あり","",ROUNDDOWN(ROUNDDOWN($H190*$I190,0)*VLOOKUP($G190,【参考】数式用!$A$4:$E$54,5, FALSE),0)))</f>
        <v/>
      </c>
      <c r="T190" s="369" t="s">
        <v>3907</v>
      </c>
      <c r="U190" s="370"/>
      <c r="V190" s="33"/>
      <c r="W190" s="641"/>
      <c r="X190" s="641"/>
      <c r="Y190" s="641"/>
      <c r="Z190" s="641"/>
      <c r="AA190" s="641"/>
      <c r="AB190" s="641"/>
      <c r="AC190" s="641"/>
      <c r="AD190" s="641"/>
      <c r="AE190" s="641"/>
      <c r="AF190" s="641"/>
      <c r="AG190" s="641"/>
      <c r="AI190" s="373" t="str">
        <f t="shared" si="25"/>
        <v/>
      </c>
      <c r="AJ190" s="372" t="e">
        <f>VLOOKUP('別紙様式2-3（個表）'!$G190,【参考】数式用!$P$4:$Q$54,2, FALSE)</f>
        <v>#N/A</v>
      </c>
      <c r="AK190" s="372" t="e">
        <f>VLOOKUP('別紙様式2-3（個表）'!$G190,【参考】数式用!$P$4:$W$54,8, FALSE)</f>
        <v>#N/A</v>
      </c>
      <c r="AL190" s="372" t="e">
        <f>VLOOKUP('別紙様式2-3（個表）'!$G190,【参考】数式用!$P$4:$AD$54,15, FALSE)</f>
        <v>#N/A</v>
      </c>
      <c r="AM190" s="372" t="str">
        <f t="shared" si="26"/>
        <v/>
      </c>
      <c r="AN190" s="372" t="str">
        <f t="shared" si="27"/>
        <v/>
      </c>
      <c r="AO190" s="372" t="str">
        <f t="shared" si="28"/>
        <v/>
      </c>
      <c r="AP190" s="372" t="str">
        <f>IF(G190="", "", VLOOKUP(G190,【参考】数式用!$A$4:$M$54,13,FALSE))</f>
        <v/>
      </c>
      <c r="AQ190" s="46" t="str">
        <f t="shared" si="29"/>
        <v>―</v>
      </c>
    </row>
    <row r="191" spans="1:43" ht="45" customHeight="1">
      <c r="A191" s="114">
        <f t="shared" si="24"/>
        <v>177</v>
      </c>
      <c r="B191" s="115" t="str">
        <f>IF(基本情報入力シート!B234="","",基本情報入力シート!B234)</f>
        <v/>
      </c>
      <c r="C191" s="116" t="str">
        <f>IF(基本情報入力シート!L234="","",基本情報入力シート!L234)</f>
        <v/>
      </c>
      <c r="D191" s="116" t="str">
        <f>IF(基本情報入力シート!Q234="","",基本情報入力シート!Q234)</f>
        <v>愛知県</v>
      </c>
      <c r="E191" s="116" t="str">
        <f>IF(基本情報入力シート!V234="","",基本情報入力シート!V234)</f>
        <v/>
      </c>
      <c r="F191" s="116" t="str">
        <f>IF(基本情報入力シート!W234="","",基本情報入力シート!W234)</f>
        <v>事業所番号及びサービス名を入力してください。</v>
      </c>
      <c r="G191" s="116" t="str">
        <f>IF(基本情報入力シート!Z234="","",基本情報入力シート!Z234)</f>
        <v/>
      </c>
      <c r="H191" s="224" t="str">
        <f>IF(基本情報入力シート!AD234="","",基本情報入力シート!AD234)</f>
        <v/>
      </c>
      <c r="I191" s="362" t="str">
        <f>IF(基本情報入力シート!AE234="","",基本情報入力シート!AE234)</f>
        <v/>
      </c>
      <c r="J191" s="487"/>
      <c r="K191" s="491"/>
      <c r="L191" s="490"/>
      <c r="M191" s="363" t="str">
        <f>IF(G191="", "", VLOOKUP(AO191,【参考】数式用!$AZ$3:$BA$6, 2, FALSE))</f>
        <v/>
      </c>
      <c r="N191" s="364" t="str">
        <f>IF(G191="","",VLOOKUP(G191,【参考】数式用!$A$4:$L$54,MATCH('別紙様式2-3（個表）'!M191,【参考】数式用!$J$3:$L$3,0)+9,FALSE))</f>
        <v/>
      </c>
      <c r="O191" s="497" t="s">
        <v>2396</v>
      </c>
      <c r="P191" s="365" t="str">
        <f t="shared" si="16"/>
        <v>未入力あり</v>
      </c>
      <c r="Q191" s="273" t="str">
        <f>IFERROR(IF(P191="未入力あり","",ROUNDDOWN(ROUNDDOWN($H191*$I191,0)*VLOOKUP($G191,【参考】数式用!$A$4:$E$54,3, FALSE),0)),"")</f>
        <v/>
      </c>
      <c r="R191" s="273" t="str">
        <f>IF(AM191="×", 0,IF(P191="未入力あり","",ROUNDDOWN(ROUNDDOWN($H191*$I191,0)*VLOOKUP($G191,【参考】数式用!$A$4:$E$54,4,FALSE),0)))</f>
        <v/>
      </c>
      <c r="S191" s="366" t="str">
        <f>IF(AN191="×", 0,IF(P191="未入力あり","",ROUNDDOWN(ROUNDDOWN($H191*$I191,0)*VLOOKUP($G191,【参考】数式用!$A$4:$E$54,5, FALSE),0)))</f>
        <v/>
      </c>
      <c r="T191" s="369" t="s">
        <v>3907</v>
      </c>
      <c r="U191" s="370"/>
      <c r="V191" s="33"/>
      <c r="W191" s="641"/>
      <c r="X191" s="641"/>
      <c r="Y191" s="641"/>
      <c r="Z191" s="641"/>
      <c r="AA191" s="641"/>
      <c r="AB191" s="641"/>
      <c r="AC191" s="641"/>
      <c r="AD191" s="641"/>
      <c r="AE191" s="641"/>
      <c r="AF191" s="641"/>
      <c r="AG191" s="641"/>
      <c r="AI191" s="373" t="str">
        <f t="shared" si="25"/>
        <v/>
      </c>
      <c r="AJ191" s="372" t="e">
        <f>VLOOKUP('別紙様式2-3（個表）'!$G191,【参考】数式用!$P$4:$Q$54,2, FALSE)</f>
        <v>#N/A</v>
      </c>
      <c r="AK191" s="372" t="e">
        <f>VLOOKUP('別紙様式2-3（個表）'!$G191,【参考】数式用!$P$4:$W$54,8, FALSE)</f>
        <v>#N/A</v>
      </c>
      <c r="AL191" s="372" t="e">
        <f>VLOOKUP('別紙様式2-3（個表）'!$G191,【参考】数式用!$P$4:$AD$54,15, FALSE)</f>
        <v>#N/A</v>
      </c>
      <c r="AM191" s="372" t="str">
        <f t="shared" si="26"/>
        <v/>
      </c>
      <c r="AN191" s="372" t="str">
        <f t="shared" si="27"/>
        <v/>
      </c>
      <c r="AO191" s="372" t="str">
        <f t="shared" si="28"/>
        <v/>
      </c>
      <c r="AP191" s="372" t="str">
        <f>IF(G191="", "", VLOOKUP(G191,【参考】数式用!$A$4:$M$54,13,FALSE))</f>
        <v/>
      </c>
      <c r="AQ191" s="46" t="str">
        <f t="shared" si="29"/>
        <v>―</v>
      </c>
    </row>
    <row r="192" spans="1:43" ht="45" customHeight="1">
      <c r="A192" s="114">
        <f t="shared" si="24"/>
        <v>178</v>
      </c>
      <c r="B192" s="115" t="str">
        <f>IF(基本情報入力シート!B235="","",基本情報入力シート!B235)</f>
        <v/>
      </c>
      <c r="C192" s="116" t="str">
        <f>IF(基本情報入力シート!L235="","",基本情報入力シート!L235)</f>
        <v/>
      </c>
      <c r="D192" s="116" t="str">
        <f>IF(基本情報入力シート!Q235="","",基本情報入力シート!Q235)</f>
        <v>愛知県</v>
      </c>
      <c r="E192" s="116" t="str">
        <f>IF(基本情報入力シート!V235="","",基本情報入力シート!V235)</f>
        <v/>
      </c>
      <c r="F192" s="116" t="str">
        <f>IF(基本情報入力シート!W235="","",基本情報入力シート!W235)</f>
        <v>事業所番号及びサービス名を入力してください。</v>
      </c>
      <c r="G192" s="116" t="str">
        <f>IF(基本情報入力シート!Z235="","",基本情報入力シート!Z235)</f>
        <v/>
      </c>
      <c r="H192" s="224" t="str">
        <f>IF(基本情報入力シート!AD235="","",基本情報入力シート!AD235)</f>
        <v/>
      </c>
      <c r="I192" s="362" t="str">
        <f>IF(基本情報入力シート!AE235="","",基本情報入力シート!AE235)</f>
        <v/>
      </c>
      <c r="J192" s="487"/>
      <c r="K192" s="491"/>
      <c r="L192" s="490"/>
      <c r="M192" s="363" t="str">
        <f>IF(G192="", "", VLOOKUP(AO192,【参考】数式用!$AZ$3:$BA$6, 2, FALSE))</f>
        <v/>
      </c>
      <c r="N192" s="364" t="str">
        <f>IF(G192="","",VLOOKUP(G192,【参考】数式用!$A$4:$L$54,MATCH('別紙様式2-3（個表）'!M192,【参考】数式用!$J$3:$L$3,0)+9,FALSE))</f>
        <v/>
      </c>
      <c r="O192" s="497" t="s">
        <v>2396</v>
      </c>
      <c r="P192" s="365" t="str">
        <f t="shared" si="16"/>
        <v>未入力あり</v>
      </c>
      <c r="Q192" s="273" t="str">
        <f>IFERROR(IF(P192="未入力あり","",ROUNDDOWN(ROUNDDOWN($H192*$I192,0)*VLOOKUP($G192,【参考】数式用!$A$4:$E$54,3, FALSE),0)),"")</f>
        <v/>
      </c>
      <c r="R192" s="273" t="str">
        <f>IF(AM192="×", 0,IF(P192="未入力あり","",ROUNDDOWN(ROUNDDOWN($H192*$I192,0)*VLOOKUP($G192,【参考】数式用!$A$4:$E$54,4,FALSE),0)))</f>
        <v/>
      </c>
      <c r="S192" s="366" t="str">
        <f>IF(AN192="×", 0,IF(P192="未入力あり","",ROUNDDOWN(ROUNDDOWN($H192*$I192,0)*VLOOKUP($G192,【参考】数式用!$A$4:$E$54,5, FALSE),0)))</f>
        <v/>
      </c>
      <c r="T192" s="369" t="s">
        <v>3907</v>
      </c>
      <c r="U192" s="370"/>
      <c r="V192" s="33"/>
      <c r="W192" s="641"/>
      <c r="X192" s="641"/>
      <c r="Y192" s="641"/>
      <c r="Z192" s="641"/>
      <c r="AA192" s="641"/>
      <c r="AB192" s="641"/>
      <c r="AC192" s="641"/>
      <c r="AD192" s="641"/>
      <c r="AE192" s="641"/>
      <c r="AF192" s="641"/>
      <c r="AG192" s="641"/>
      <c r="AI192" s="373" t="str">
        <f t="shared" si="25"/>
        <v/>
      </c>
      <c r="AJ192" s="372" t="e">
        <f>VLOOKUP('別紙様式2-3（個表）'!$G192,【参考】数式用!$P$4:$Q$54,2, FALSE)</f>
        <v>#N/A</v>
      </c>
      <c r="AK192" s="372" t="e">
        <f>VLOOKUP('別紙様式2-3（個表）'!$G192,【参考】数式用!$P$4:$W$54,8, FALSE)</f>
        <v>#N/A</v>
      </c>
      <c r="AL192" s="372" t="e">
        <f>VLOOKUP('別紙様式2-3（個表）'!$G192,【参考】数式用!$P$4:$AD$54,15, FALSE)</f>
        <v>#N/A</v>
      </c>
      <c r="AM192" s="372" t="str">
        <f t="shared" si="26"/>
        <v/>
      </c>
      <c r="AN192" s="372" t="str">
        <f t="shared" si="27"/>
        <v/>
      </c>
      <c r="AO192" s="372" t="str">
        <f t="shared" si="28"/>
        <v/>
      </c>
      <c r="AP192" s="372" t="str">
        <f>IF(G192="", "", VLOOKUP(G192,【参考】数式用!$A$4:$M$54,13,FALSE))</f>
        <v/>
      </c>
      <c r="AQ192" s="46" t="str">
        <f t="shared" si="29"/>
        <v>―</v>
      </c>
    </row>
    <row r="193" spans="1:43" ht="45" customHeight="1">
      <c r="A193" s="114">
        <f t="shared" si="24"/>
        <v>179</v>
      </c>
      <c r="B193" s="115" t="str">
        <f>IF(基本情報入力シート!B236="","",基本情報入力シート!B236)</f>
        <v/>
      </c>
      <c r="C193" s="116" t="str">
        <f>IF(基本情報入力シート!L236="","",基本情報入力シート!L236)</f>
        <v/>
      </c>
      <c r="D193" s="116" t="str">
        <f>IF(基本情報入力シート!Q236="","",基本情報入力シート!Q236)</f>
        <v>愛知県</v>
      </c>
      <c r="E193" s="116" t="str">
        <f>IF(基本情報入力シート!V236="","",基本情報入力シート!V236)</f>
        <v/>
      </c>
      <c r="F193" s="116" t="str">
        <f>IF(基本情報入力シート!W236="","",基本情報入力シート!W236)</f>
        <v>事業所番号及びサービス名を入力してください。</v>
      </c>
      <c r="G193" s="116" t="str">
        <f>IF(基本情報入力シート!Z236="","",基本情報入力シート!Z236)</f>
        <v/>
      </c>
      <c r="H193" s="224" t="str">
        <f>IF(基本情報入力シート!AD236="","",基本情報入力シート!AD236)</f>
        <v/>
      </c>
      <c r="I193" s="362" t="str">
        <f>IF(基本情報入力シート!AE236="","",基本情報入力シート!AE236)</f>
        <v/>
      </c>
      <c r="J193" s="487"/>
      <c r="K193" s="491"/>
      <c r="L193" s="490"/>
      <c r="M193" s="363" t="str">
        <f>IF(G193="", "", VLOOKUP(AO193,【参考】数式用!$AZ$3:$BA$6, 2, FALSE))</f>
        <v/>
      </c>
      <c r="N193" s="364" t="str">
        <f>IF(G193="","",VLOOKUP(G193,【参考】数式用!$A$4:$L$54,MATCH('別紙様式2-3（個表）'!M193,【参考】数式用!$J$3:$L$3,0)+9,FALSE))</f>
        <v/>
      </c>
      <c r="O193" s="497" t="s">
        <v>2396</v>
      </c>
      <c r="P193" s="365" t="str">
        <f t="shared" si="16"/>
        <v>未入力あり</v>
      </c>
      <c r="Q193" s="273" t="str">
        <f>IFERROR(IF(P193="未入力あり","",ROUNDDOWN(ROUNDDOWN($H193*$I193,0)*VLOOKUP($G193,【参考】数式用!$A$4:$E$54,3, FALSE),0)),"")</f>
        <v/>
      </c>
      <c r="R193" s="273" t="str">
        <f>IF(AM193="×", 0,IF(P193="未入力あり","",ROUNDDOWN(ROUNDDOWN($H193*$I193,0)*VLOOKUP($G193,【参考】数式用!$A$4:$E$54,4,FALSE),0)))</f>
        <v/>
      </c>
      <c r="S193" s="366" t="str">
        <f>IF(AN193="×", 0,IF(P193="未入力あり","",ROUNDDOWN(ROUNDDOWN($H193*$I193,0)*VLOOKUP($G193,【参考】数式用!$A$4:$E$54,5, FALSE),0)))</f>
        <v/>
      </c>
      <c r="T193" s="369" t="s">
        <v>3907</v>
      </c>
      <c r="U193" s="370"/>
      <c r="V193" s="33"/>
      <c r="W193" s="641"/>
      <c r="X193" s="641"/>
      <c r="Y193" s="641"/>
      <c r="Z193" s="641"/>
      <c r="AA193" s="641"/>
      <c r="AB193" s="641"/>
      <c r="AC193" s="641"/>
      <c r="AD193" s="641"/>
      <c r="AE193" s="641"/>
      <c r="AF193" s="641"/>
      <c r="AG193" s="641"/>
      <c r="AI193" s="373" t="str">
        <f t="shared" si="25"/>
        <v/>
      </c>
      <c r="AJ193" s="372" t="e">
        <f>VLOOKUP('別紙様式2-3（個表）'!$G193,【参考】数式用!$P$4:$Q$54,2, FALSE)</f>
        <v>#N/A</v>
      </c>
      <c r="AK193" s="372" t="e">
        <f>VLOOKUP('別紙様式2-3（個表）'!$G193,【参考】数式用!$P$4:$W$54,8, FALSE)</f>
        <v>#N/A</v>
      </c>
      <c r="AL193" s="372" t="e">
        <f>VLOOKUP('別紙様式2-3（個表）'!$G193,【参考】数式用!$P$4:$AD$54,15, FALSE)</f>
        <v>#N/A</v>
      </c>
      <c r="AM193" s="372" t="str">
        <f t="shared" si="26"/>
        <v/>
      </c>
      <c r="AN193" s="372" t="str">
        <f t="shared" si="27"/>
        <v/>
      </c>
      <c r="AO193" s="372" t="str">
        <f t="shared" si="28"/>
        <v/>
      </c>
      <c r="AP193" s="372" t="str">
        <f>IF(G193="", "", VLOOKUP(G193,【参考】数式用!$A$4:$M$54,13,FALSE))</f>
        <v/>
      </c>
      <c r="AQ193" s="46" t="str">
        <f t="shared" si="29"/>
        <v>―</v>
      </c>
    </row>
    <row r="194" spans="1:43" ht="45" customHeight="1">
      <c r="A194" s="114">
        <f t="shared" si="24"/>
        <v>180</v>
      </c>
      <c r="B194" s="115" t="str">
        <f>IF(基本情報入力シート!B237="","",基本情報入力シート!B237)</f>
        <v/>
      </c>
      <c r="C194" s="116" t="str">
        <f>IF(基本情報入力シート!L237="","",基本情報入力シート!L237)</f>
        <v/>
      </c>
      <c r="D194" s="116" t="str">
        <f>IF(基本情報入力シート!Q237="","",基本情報入力シート!Q237)</f>
        <v>愛知県</v>
      </c>
      <c r="E194" s="116" t="str">
        <f>IF(基本情報入力シート!V237="","",基本情報入力シート!V237)</f>
        <v/>
      </c>
      <c r="F194" s="116" t="str">
        <f>IF(基本情報入力シート!W237="","",基本情報入力シート!W237)</f>
        <v>事業所番号及びサービス名を入力してください。</v>
      </c>
      <c r="G194" s="116" t="str">
        <f>IF(基本情報入力シート!Z237="","",基本情報入力シート!Z237)</f>
        <v/>
      </c>
      <c r="H194" s="224" t="str">
        <f>IF(基本情報入力シート!AD237="","",基本情報入力シート!AD237)</f>
        <v/>
      </c>
      <c r="I194" s="362" t="str">
        <f>IF(基本情報入力シート!AE237="","",基本情報入力シート!AE237)</f>
        <v/>
      </c>
      <c r="J194" s="487"/>
      <c r="K194" s="491"/>
      <c r="L194" s="490"/>
      <c r="M194" s="363" t="str">
        <f>IF(G194="", "", VLOOKUP(AO194,【参考】数式用!$AZ$3:$BA$6, 2, FALSE))</f>
        <v/>
      </c>
      <c r="N194" s="364" t="str">
        <f>IF(G194="","",VLOOKUP(G194,【参考】数式用!$A$4:$L$54,MATCH('別紙様式2-3（個表）'!M194,【参考】数式用!$J$3:$L$3,0)+9,FALSE))</f>
        <v/>
      </c>
      <c r="O194" s="497" t="s">
        <v>2396</v>
      </c>
      <c r="P194" s="365" t="str">
        <f t="shared" si="16"/>
        <v>未入力あり</v>
      </c>
      <c r="Q194" s="273" t="str">
        <f>IFERROR(IF(P194="未入力あり","",ROUNDDOWN(ROUNDDOWN($H194*$I194,0)*VLOOKUP($G194,【参考】数式用!$A$4:$E$54,3, FALSE),0)),"")</f>
        <v/>
      </c>
      <c r="R194" s="273" t="str">
        <f>IF(AM194="×", 0,IF(P194="未入力あり","",ROUNDDOWN(ROUNDDOWN($H194*$I194,0)*VLOOKUP($G194,【参考】数式用!$A$4:$E$54,4,FALSE),0)))</f>
        <v/>
      </c>
      <c r="S194" s="366" t="str">
        <f>IF(AN194="×", 0,IF(P194="未入力あり","",ROUNDDOWN(ROUNDDOWN($H194*$I194,0)*VLOOKUP($G194,【参考】数式用!$A$4:$E$54,5, FALSE),0)))</f>
        <v/>
      </c>
      <c r="T194" s="369" t="s">
        <v>3907</v>
      </c>
      <c r="U194" s="370"/>
      <c r="V194" s="33"/>
      <c r="W194" s="641"/>
      <c r="X194" s="641"/>
      <c r="Y194" s="641"/>
      <c r="Z194" s="641"/>
      <c r="AA194" s="641"/>
      <c r="AB194" s="641"/>
      <c r="AC194" s="641"/>
      <c r="AD194" s="641"/>
      <c r="AE194" s="641"/>
      <c r="AF194" s="641"/>
      <c r="AG194" s="641"/>
      <c r="AI194" s="373" t="str">
        <f t="shared" si="25"/>
        <v/>
      </c>
      <c r="AJ194" s="372" t="e">
        <f>VLOOKUP('別紙様式2-3（個表）'!$G194,【参考】数式用!$P$4:$Q$54,2, FALSE)</f>
        <v>#N/A</v>
      </c>
      <c r="AK194" s="372" t="e">
        <f>VLOOKUP('別紙様式2-3（個表）'!$G194,【参考】数式用!$P$4:$W$54,8, FALSE)</f>
        <v>#N/A</v>
      </c>
      <c r="AL194" s="372" t="e">
        <f>VLOOKUP('別紙様式2-3（個表）'!$G194,【参考】数式用!$P$4:$AD$54,15, FALSE)</f>
        <v>#N/A</v>
      </c>
      <c r="AM194" s="372" t="str">
        <f t="shared" si="26"/>
        <v/>
      </c>
      <c r="AN194" s="372" t="str">
        <f t="shared" si="27"/>
        <v/>
      </c>
      <c r="AO194" s="372" t="str">
        <f t="shared" si="28"/>
        <v/>
      </c>
      <c r="AP194" s="372" t="str">
        <f>IF(G194="", "", VLOOKUP(G194,【参考】数式用!$A$4:$M$54,13,FALSE))</f>
        <v/>
      </c>
      <c r="AQ194" s="46" t="str">
        <f t="shared" si="29"/>
        <v>―</v>
      </c>
    </row>
    <row r="195" spans="1:43" ht="45" customHeight="1">
      <c r="A195" s="114">
        <f t="shared" si="24"/>
        <v>181</v>
      </c>
      <c r="B195" s="115" t="str">
        <f>IF(基本情報入力シート!B238="","",基本情報入力シート!B238)</f>
        <v/>
      </c>
      <c r="C195" s="116" t="str">
        <f>IF(基本情報入力シート!L238="","",基本情報入力シート!L238)</f>
        <v/>
      </c>
      <c r="D195" s="116" t="str">
        <f>IF(基本情報入力シート!Q238="","",基本情報入力シート!Q238)</f>
        <v>愛知県</v>
      </c>
      <c r="E195" s="116" t="str">
        <f>IF(基本情報入力シート!V238="","",基本情報入力シート!V238)</f>
        <v/>
      </c>
      <c r="F195" s="116" t="str">
        <f>IF(基本情報入力シート!W238="","",基本情報入力シート!W238)</f>
        <v>事業所番号及びサービス名を入力してください。</v>
      </c>
      <c r="G195" s="116" t="str">
        <f>IF(基本情報入力シート!Z238="","",基本情報入力シート!Z238)</f>
        <v/>
      </c>
      <c r="H195" s="224" t="str">
        <f>IF(基本情報入力シート!AD238="","",基本情報入力シート!AD238)</f>
        <v/>
      </c>
      <c r="I195" s="362" t="str">
        <f>IF(基本情報入力シート!AE238="","",基本情報入力シート!AE238)</f>
        <v/>
      </c>
      <c r="J195" s="487"/>
      <c r="K195" s="491"/>
      <c r="L195" s="490"/>
      <c r="M195" s="363" t="str">
        <f>IF(G195="", "", VLOOKUP(AO195,【参考】数式用!$AZ$3:$BA$6, 2, FALSE))</f>
        <v/>
      </c>
      <c r="N195" s="364" t="str">
        <f>IF(G195="","",VLOOKUP(G195,【参考】数式用!$A$4:$L$54,MATCH('別紙様式2-3（個表）'!M195,【参考】数式用!$J$3:$L$3,0)+9,FALSE))</f>
        <v/>
      </c>
      <c r="O195" s="497" t="s">
        <v>2396</v>
      </c>
      <c r="P195" s="365" t="str">
        <f t="shared" si="16"/>
        <v>未入力あり</v>
      </c>
      <c r="Q195" s="273" t="str">
        <f>IFERROR(IF(P195="未入力あり","",ROUNDDOWN(ROUNDDOWN($H195*$I195,0)*VLOOKUP($G195,【参考】数式用!$A$4:$E$54,3, FALSE),0)),"")</f>
        <v/>
      </c>
      <c r="R195" s="273" t="str">
        <f>IF(AM195="×", 0,IF(P195="未入力あり","",ROUNDDOWN(ROUNDDOWN($H195*$I195,0)*VLOOKUP($G195,【参考】数式用!$A$4:$E$54,4,FALSE),0)))</f>
        <v/>
      </c>
      <c r="S195" s="366" t="str">
        <f>IF(AN195="×", 0,IF(P195="未入力あり","",ROUNDDOWN(ROUNDDOWN($H195*$I195,0)*VLOOKUP($G195,【参考】数式用!$A$4:$E$54,5, FALSE),0)))</f>
        <v/>
      </c>
      <c r="T195" s="369" t="s">
        <v>3907</v>
      </c>
      <c r="U195" s="370"/>
      <c r="V195" s="33"/>
      <c r="W195" s="641"/>
      <c r="X195" s="641"/>
      <c r="Y195" s="641"/>
      <c r="Z195" s="641"/>
      <c r="AA195" s="641"/>
      <c r="AB195" s="641"/>
      <c r="AC195" s="641"/>
      <c r="AD195" s="641"/>
      <c r="AE195" s="641"/>
      <c r="AF195" s="641"/>
      <c r="AG195" s="641"/>
      <c r="AI195" s="373" t="str">
        <f t="shared" si="25"/>
        <v/>
      </c>
      <c r="AJ195" s="372" t="e">
        <f>VLOOKUP('別紙様式2-3（個表）'!$G195,【参考】数式用!$P$4:$Q$54,2, FALSE)</f>
        <v>#N/A</v>
      </c>
      <c r="AK195" s="372" t="e">
        <f>VLOOKUP('別紙様式2-3（個表）'!$G195,【参考】数式用!$P$4:$W$54,8, FALSE)</f>
        <v>#N/A</v>
      </c>
      <c r="AL195" s="372" t="e">
        <f>VLOOKUP('別紙様式2-3（個表）'!$G195,【参考】数式用!$P$4:$AD$54,15, FALSE)</f>
        <v>#N/A</v>
      </c>
      <c r="AM195" s="372" t="str">
        <f t="shared" si="26"/>
        <v/>
      </c>
      <c r="AN195" s="372" t="str">
        <f t="shared" si="27"/>
        <v/>
      </c>
      <c r="AO195" s="372" t="str">
        <f t="shared" si="28"/>
        <v/>
      </c>
      <c r="AP195" s="372" t="str">
        <f>IF(G195="", "", VLOOKUP(G195,【参考】数式用!$A$4:$M$54,13,FALSE))</f>
        <v/>
      </c>
      <c r="AQ195" s="46" t="str">
        <f t="shared" si="29"/>
        <v>―</v>
      </c>
    </row>
    <row r="196" spans="1:43" ht="45" customHeight="1">
      <c r="A196" s="114">
        <f t="shared" si="24"/>
        <v>182</v>
      </c>
      <c r="B196" s="115" t="str">
        <f>IF(基本情報入力シート!B239="","",基本情報入力シート!B239)</f>
        <v/>
      </c>
      <c r="C196" s="116" t="str">
        <f>IF(基本情報入力シート!L239="","",基本情報入力シート!L239)</f>
        <v/>
      </c>
      <c r="D196" s="116" t="str">
        <f>IF(基本情報入力シート!Q239="","",基本情報入力シート!Q239)</f>
        <v>愛知県</v>
      </c>
      <c r="E196" s="116" t="str">
        <f>IF(基本情報入力シート!V239="","",基本情報入力シート!V239)</f>
        <v/>
      </c>
      <c r="F196" s="116" t="str">
        <f>IF(基本情報入力シート!W239="","",基本情報入力シート!W239)</f>
        <v>事業所番号及びサービス名を入力してください。</v>
      </c>
      <c r="G196" s="116" t="str">
        <f>IF(基本情報入力シート!Z239="","",基本情報入力シート!Z239)</f>
        <v/>
      </c>
      <c r="H196" s="224" t="str">
        <f>IF(基本情報入力シート!AD239="","",基本情報入力シート!AD239)</f>
        <v/>
      </c>
      <c r="I196" s="362" t="str">
        <f>IF(基本情報入力シート!AE239="","",基本情報入力シート!AE239)</f>
        <v/>
      </c>
      <c r="J196" s="487"/>
      <c r="K196" s="491"/>
      <c r="L196" s="490"/>
      <c r="M196" s="363" t="str">
        <f>IF(G196="", "", VLOOKUP(AO196,【参考】数式用!$AZ$3:$BA$6, 2, FALSE))</f>
        <v/>
      </c>
      <c r="N196" s="364" t="str">
        <f>IF(G196="","",VLOOKUP(G196,【参考】数式用!$A$4:$L$54,MATCH('別紙様式2-3（個表）'!M196,【参考】数式用!$J$3:$L$3,0)+9,FALSE))</f>
        <v/>
      </c>
      <c r="O196" s="497" t="s">
        <v>2396</v>
      </c>
      <c r="P196" s="365" t="str">
        <f t="shared" si="16"/>
        <v>未入力あり</v>
      </c>
      <c r="Q196" s="273" t="str">
        <f>IFERROR(IF(P196="未入力あり","",ROUNDDOWN(ROUNDDOWN($H196*$I196,0)*VLOOKUP($G196,【参考】数式用!$A$4:$E$54,3, FALSE),0)),"")</f>
        <v/>
      </c>
      <c r="R196" s="273" t="str">
        <f>IF(AM196="×", 0,IF(P196="未入力あり","",ROUNDDOWN(ROUNDDOWN($H196*$I196,0)*VLOOKUP($G196,【参考】数式用!$A$4:$E$54,4,FALSE),0)))</f>
        <v/>
      </c>
      <c r="S196" s="366" t="str">
        <f>IF(AN196="×", 0,IF(P196="未入力あり","",ROUNDDOWN(ROUNDDOWN($H196*$I196,0)*VLOOKUP($G196,【参考】数式用!$A$4:$E$54,5, FALSE),0)))</f>
        <v/>
      </c>
      <c r="T196" s="369" t="s">
        <v>3907</v>
      </c>
      <c r="U196" s="370"/>
      <c r="V196" s="33"/>
      <c r="W196" s="641"/>
      <c r="X196" s="641"/>
      <c r="Y196" s="641"/>
      <c r="Z196" s="641"/>
      <c r="AA196" s="641"/>
      <c r="AB196" s="641"/>
      <c r="AC196" s="641"/>
      <c r="AD196" s="641"/>
      <c r="AE196" s="641"/>
      <c r="AF196" s="641"/>
      <c r="AG196" s="641"/>
      <c r="AI196" s="373" t="str">
        <f t="shared" si="25"/>
        <v/>
      </c>
      <c r="AJ196" s="372" t="e">
        <f>VLOOKUP('別紙様式2-3（個表）'!$G196,【参考】数式用!$P$4:$Q$54,2, FALSE)</f>
        <v>#N/A</v>
      </c>
      <c r="AK196" s="372" t="e">
        <f>VLOOKUP('別紙様式2-3（個表）'!$G196,【参考】数式用!$P$4:$W$54,8, FALSE)</f>
        <v>#N/A</v>
      </c>
      <c r="AL196" s="372" t="e">
        <f>VLOOKUP('別紙様式2-3（個表）'!$G196,【参考】数式用!$P$4:$AD$54,15, FALSE)</f>
        <v>#N/A</v>
      </c>
      <c r="AM196" s="372" t="str">
        <f t="shared" si="26"/>
        <v/>
      </c>
      <c r="AN196" s="372" t="str">
        <f t="shared" si="27"/>
        <v/>
      </c>
      <c r="AO196" s="372" t="str">
        <f t="shared" si="28"/>
        <v/>
      </c>
      <c r="AP196" s="372" t="str">
        <f>IF(G196="", "", VLOOKUP(G196,【参考】数式用!$A$4:$M$54,13,FALSE))</f>
        <v/>
      </c>
      <c r="AQ196" s="46" t="str">
        <f t="shared" si="29"/>
        <v>―</v>
      </c>
    </row>
    <row r="197" spans="1:43" ht="45" customHeight="1">
      <c r="A197" s="114">
        <f t="shared" si="24"/>
        <v>183</v>
      </c>
      <c r="B197" s="115" t="str">
        <f>IF(基本情報入力シート!B240="","",基本情報入力シート!B240)</f>
        <v/>
      </c>
      <c r="C197" s="116" t="str">
        <f>IF(基本情報入力シート!L240="","",基本情報入力シート!L240)</f>
        <v/>
      </c>
      <c r="D197" s="116" t="str">
        <f>IF(基本情報入力シート!Q240="","",基本情報入力シート!Q240)</f>
        <v>愛知県</v>
      </c>
      <c r="E197" s="116" t="str">
        <f>IF(基本情報入力シート!V240="","",基本情報入力シート!V240)</f>
        <v/>
      </c>
      <c r="F197" s="116" t="str">
        <f>IF(基本情報入力シート!W240="","",基本情報入力シート!W240)</f>
        <v>事業所番号及びサービス名を入力してください。</v>
      </c>
      <c r="G197" s="116" t="str">
        <f>IF(基本情報入力シート!Z240="","",基本情報入力シート!Z240)</f>
        <v/>
      </c>
      <c r="H197" s="224" t="str">
        <f>IF(基本情報入力シート!AD240="","",基本情報入力シート!AD240)</f>
        <v/>
      </c>
      <c r="I197" s="362" t="str">
        <f>IF(基本情報入力シート!AE240="","",基本情報入力シート!AE240)</f>
        <v/>
      </c>
      <c r="J197" s="487"/>
      <c r="K197" s="491"/>
      <c r="L197" s="490"/>
      <c r="M197" s="363" t="str">
        <f>IF(G197="", "", VLOOKUP(AO197,【参考】数式用!$AZ$3:$BA$6, 2, FALSE))</f>
        <v/>
      </c>
      <c r="N197" s="364" t="str">
        <f>IF(G197="","",VLOOKUP(G197,【参考】数式用!$A$4:$L$54,MATCH('別紙様式2-3（個表）'!M197,【参考】数式用!$J$3:$L$3,0)+9,FALSE))</f>
        <v/>
      </c>
      <c r="O197" s="497" t="s">
        <v>2396</v>
      </c>
      <c r="P197" s="365" t="str">
        <f t="shared" si="16"/>
        <v>未入力あり</v>
      </c>
      <c r="Q197" s="273" t="str">
        <f>IFERROR(IF(P197="未入力あり","",ROUNDDOWN(ROUNDDOWN($H197*$I197,0)*VLOOKUP($G197,【参考】数式用!$A$4:$E$54,3, FALSE),0)),"")</f>
        <v/>
      </c>
      <c r="R197" s="273" t="str">
        <f>IF(AM197="×", 0,IF(P197="未入力あり","",ROUNDDOWN(ROUNDDOWN($H197*$I197,0)*VLOOKUP($G197,【参考】数式用!$A$4:$E$54,4,FALSE),0)))</f>
        <v/>
      </c>
      <c r="S197" s="366" t="str">
        <f>IF(AN197="×", 0,IF(P197="未入力あり","",ROUNDDOWN(ROUNDDOWN($H197*$I197,0)*VLOOKUP($G197,【参考】数式用!$A$4:$E$54,5, FALSE),0)))</f>
        <v/>
      </c>
      <c r="T197" s="369" t="s">
        <v>3907</v>
      </c>
      <c r="U197" s="370"/>
      <c r="V197" s="33"/>
      <c r="W197" s="641"/>
      <c r="X197" s="641"/>
      <c r="Y197" s="641"/>
      <c r="Z197" s="641"/>
      <c r="AA197" s="641"/>
      <c r="AB197" s="641"/>
      <c r="AC197" s="641"/>
      <c r="AD197" s="641"/>
      <c r="AE197" s="641"/>
      <c r="AF197" s="641"/>
      <c r="AG197" s="641"/>
      <c r="AI197" s="373" t="str">
        <f t="shared" si="25"/>
        <v/>
      </c>
      <c r="AJ197" s="372" t="e">
        <f>VLOOKUP('別紙様式2-3（個表）'!$G197,【参考】数式用!$P$4:$Q$54,2, FALSE)</f>
        <v>#N/A</v>
      </c>
      <c r="AK197" s="372" t="e">
        <f>VLOOKUP('別紙様式2-3（個表）'!$G197,【参考】数式用!$P$4:$W$54,8, FALSE)</f>
        <v>#N/A</v>
      </c>
      <c r="AL197" s="372" t="e">
        <f>VLOOKUP('別紙様式2-3（個表）'!$G197,【参考】数式用!$P$4:$AD$54,15, FALSE)</f>
        <v>#N/A</v>
      </c>
      <c r="AM197" s="372" t="str">
        <f t="shared" si="26"/>
        <v/>
      </c>
      <c r="AN197" s="372" t="str">
        <f t="shared" si="27"/>
        <v/>
      </c>
      <c r="AO197" s="372" t="str">
        <f t="shared" si="28"/>
        <v/>
      </c>
      <c r="AP197" s="372" t="str">
        <f>IF(G197="", "", VLOOKUP(G197,【参考】数式用!$A$4:$M$54,13,FALSE))</f>
        <v/>
      </c>
      <c r="AQ197" s="46" t="str">
        <f t="shared" si="29"/>
        <v>―</v>
      </c>
    </row>
    <row r="198" spans="1:43" ht="45" customHeight="1">
      <c r="A198" s="114">
        <f t="shared" si="24"/>
        <v>184</v>
      </c>
      <c r="B198" s="115" t="str">
        <f>IF(基本情報入力シート!B241="","",基本情報入力シート!B241)</f>
        <v/>
      </c>
      <c r="C198" s="116" t="str">
        <f>IF(基本情報入力シート!L241="","",基本情報入力シート!L241)</f>
        <v/>
      </c>
      <c r="D198" s="116" t="str">
        <f>IF(基本情報入力シート!Q241="","",基本情報入力シート!Q241)</f>
        <v>愛知県</v>
      </c>
      <c r="E198" s="116" t="str">
        <f>IF(基本情報入力シート!V241="","",基本情報入力シート!V241)</f>
        <v/>
      </c>
      <c r="F198" s="116" t="str">
        <f>IF(基本情報入力シート!W241="","",基本情報入力シート!W241)</f>
        <v>事業所番号及びサービス名を入力してください。</v>
      </c>
      <c r="G198" s="116" t="str">
        <f>IF(基本情報入力シート!Z241="","",基本情報入力シート!Z241)</f>
        <v/>
      </c>
      <c r="H198" s="224" t="str">
        <f>IF(基本情報入力シート!AD241="","",基本情報入力シート!AD241)</f>
        <v/>
      </c>
      <c r="I198" s="362" t="str">
        <f>IF(基本情報入力シート!AE241="","",基本情報入力シート!AE241)</f>
        <v/>
      </c>
      <c r="J198" s="487"/>
      <c r="K198" s="491"/>
      <c r="L198" s="490"/>
      <c r="M198" s="363" t="str">
        <f>IF(G198="", "", VLOOKUP(AO198,【参考】数式用!$AZ$3:$BA$6, 2, FALSE))</f>
        <v/>
      </c>
      <c r="N198" s="364" t="str">
        <f>IF(G198="","",VLOOKUP(G198,【参考】数式用!$A$4:$L$54,MATCH('別紙様式2-3（個表）'!M198,【参考】数式用!$J$3:$L$3,0)+9,FALSE))</f>
        <v/>
      </c>
      <c r="O198" s="497" t="s">
        <v>2396</v>
      </c>
      <c r="P198" s="365" t="str">
        <f t="shared" si="16"/>
        <v>未入力あり</v>
      </c>
      <c r="Q198" s="273" t="str">
        <f>IFERROR(IF(P198="未入力あり","",ROUNDDOWN(ROUNDDOWN($H198*$I198,0)*VLOOKUP($G198,【参考】数式用!$A$4:$E$54,3, FALSE),0)),"")</f>
        <v/>
      </c>
      <c r="R198" s="273" t="str">
        <f>IF(AM198="×", 0,IF(P198="未入力あり","",ROUNDDOWN(ROUNDDOWN($H198*$I198,0)*VLOOKUP($G198,【参考】数式用!$A$4:$E$54,4,FALSE),0)))</f>
        <v/>
      </c>
      <c r="S198" s="366" t="str">
        <f>IF(AN198="×", 0,IF(P198="未入力あり","",ROUNDDOWN(ROUNDDOWN($H198*$I198,0)*VLOOKUP($G198,【参考】数式用!$A$4:$E$54,5, FALSE),0)))</f>
        <v/>
      </c>
      <c r="T198" s="369" t="s">
        <v>3907</v>
      </c>
      <c r="U198" s="370"/>
      <c r="V198" s="33"/>
      <c r="W198" s="641"/>
      <c r="X198" s="641"/>
      <c r="Y198" s="641"/>
      <c r="Z198" s="641"/>
      <c r="AA198" s="641"/>
      <c r="AB198" s="641"/>
      <c r="AC198" s="641"/>
      <c r="AD198" s="641"/>
      <c r="AE198" s="641"/>
      <c r="AF198" s="641"/>
      <c r="AG198" s="641"/>
      <c r="AI198" s="373" t="str">
        <f t="shared" si="25"/>
        <v/>
      </c>
      <c r="AJ198" s="372" t="e">
        <f>VLOOKUP('別紙様式2-3（個表）'!$G198,【参考】数式用!$P$4:$Q$54,2, FALSE)</f>
        <v>#N/A</v>
      </c>
      <c r="AK198" s="372" t="e">
        <f>VLOOKUP('別紙様式2-3（個表）'!$G198,【参考】数式用!$P$4:$W$54,8, FALSE)</f>
        <v>#N/A</v>
      </c>
      <c r="AL198" s="372" t="e">
        <f>VLOOKUP('別紙様式2-3（個表）'!$G198,【参考】数式用!$P$4:$AD$54,15, FALSE)</f>
        <v>#N/A</v>
      </c>
      <c r="AM198" s="372" t="str">
        <f t="shared" si="26"/>
        <v/>
      </c>
      <c r="AN198" s="372" t="str">
        <f t="shared" si="27"/>
        <v/>
      </c>
      <c r="AO198" s="372" t="str">
        <f t="shared" si="28"/>
        <v/>
      </c>
      <c r="AP198" s="372" t="str">
        <f>IF(G198="", "", VLOOKUP(G198,【参考】数式用!$A$4:$M$54,13,FALSE))</f>
        <v/>
      </c>
      <c r="AQ198" s="46" t="str">
        <f t="shared" si="29"/>
        <v>―</v>
      </c>
    </row>
    <row r="199" spans="1:43" ht="45" customHeight="1">
      <c r="A199" s="114">
        <f t="shared" si="24"/>
        <v>185</v>
      </c>
      <c r="B199" s="115" t="str">
        <f>IF(基本情報入力シート!B242="","",基本情報入力シート!B242)</f>
        <v/>
      </c>
      <c r="C199" s="116" t="str">
        <f>IF(基本情報入力シート!L242="","",基本情報入力シート!L242)</f>
        <v/>
      </c>
      <c r="D199" s="116" t="str">
        <f>IF(基本情報入力シート!Q242="","",基本情報入力シート!Q242)</f>
        <v>愛知県</v>
      </c>
      <c r="E199" s="116" t="str">
        <f>IF(基本情報入力シート!V242="","",基本情報入力シート!V242)</f>
        <v/>
      </c>
      <c r="F199" s="116" t="str">
        <f>IF(基本情報入力シート!W242="","",基本情報入力シート!W242)</f>
        <v>事業所番号及びサービス名を入力してください。</v>
      </c>
      <c r="G199" s="116" t="str">
        <f>IF(基本情報入力シート!Z242="","",基本情報入力シート!Z242)</f>
        <v/>
      </c>
      <c r="H199" s="224" t="str">
        <f>IF(基本情報入力シート!AD242="","",基本情報入力シート!AD242)</f>
        <v/>
      </c>
      <c r="I199" s="362" t="str">
        <f>IF(基本情報入力シート!AE242="","",基本情報入力シート!AE242)</f>
        <v/>
      </c>
      <c r="J199" s="487"/>
      <c r="K199" s="491"/>
      <c r="L199" s="490"/>
      <c r="M199" s="363" t="str">
        <f>IF(G199="", "", VLOOKUP(AO199,【参考】数式用!$AZ$3:$BA$6, 2, FALSE))</f>
        <v/>
      </c>
      <c r="N199" s="364" t="str">
        <f>IF(G199="","",VLOOKUP(G199,【参考】数式用!$A$4:$L$54,MATCH('別紙様式2-3（個表）'!M199,【参考】数式用!$J$3:$L$3,0)+9,FALSE))</f>
        <v/>
      </c>
      <c r="O199" s="497" t="s">
        <v>2396</v>
      </c>
      <c r="P199" s="365" t="str">
        <f t="shared" si="16"/>
        <v>未入力あり</v>
      </c>
      <c r="Q199" s="273" t="str">
        <f>IFERROR(IF(P199="未入力あり","",ROUNDDOWN(ROUNDDOWN($H199*$I199,0)*VLOOKUP($G199,【参考】数式用!$A$4:$E$54,3, FALSE),0)),"")</f>
        <v/>
      </c>
      <c r="R199" s="273" t="str">
        <f>IF(AM199="×", 0,IF(P199="未入力あり","",ROUNDDOWN(ROUNDDOWN($H199*$I199,0)*VLOOKUP($G199,【参考】数式用!$A$4:$E$54,4,FALSE),0)))</f>
        <v/>
      </c>
      <c r="S199" s="366" t="str">
        <f>IF(AN199="×", 0,IF(P199="未入力あり","",ROUNDDOWN(ROUNDDOWN($H199*$I199,0)*VLOOKUP($G199,【参考】数式用!$A$4:$E$54,5, FALSE),0)))</f>
        <v/>
      </c>
      <c r="T199" s="369" t="s">
        <v>3907</v>
      </c>
      <c r="U199" s="370"/>
      <c r="V199" s="33"/>
      <c r="W199" s="641"/>
      <c r="X199" s="641"/>
      <c r="Y199" s="641"/>
      <c r="Z199" s="641"/>
      <c r="AA199" s="641"/>
      <c r="AB199" s="641"/>
      <c r="AC199" s="641"/>
      <c r="AD199" s="641"/>
      <c r="AE199" s="641"/>
      <c r="AF199" s="641"/>
      <c r="AG199" s="641"/>
      <c r="AI199" s="373" t="str">
        <f t="shared" si="25"/>
        <v/>
      </c>
      <c r="AJ199" s="372" t="e">
        <f>VLOOKUP('別紙様式2-3（個表）'!$G199,【参考】数式用!$P$4:$Q$54,2, FALSE)</f>
        <v>#N/A</v>
      </c>
      <c r="AK199" s="372" t="e">
        <f>VLOOKUP('別紙様式2-3（個表）'!$G199,【参考】数式用!$P$4:$W$54,8, FALSE)</f>
        <v>#N/A</v>
      </c>
      <c r="AL199" s="372" t="e">
        <f>VLOOKUP('別紙様式2-3（個表）'!$G199,【参考】数式用!$P$4:$AD$54,15, FALSE)</f>
        <v>#N/A</v>
      </c>
      <c r="AM199" s="372" t="str">
        <f t="shared" si="26"/>
        <v/>
      </c>
      <c r="AN199" s="372" t="str">
        <f t="shared" si="27"/>
        <v/>
      </c>
      <c r="AO199" s="372" t="str">
        <f t="shared" si="28"/>
        <v/>
      </c>
      <c r="AP199" s="372" t="str">
        <f>IF(G199="", "", VLOOKUP(G199,【参考】数式用!$A$4:$M$54,13,FALSE))</f>
        <v/>
      </c>
      <c r="AQ199" s="46" t="str">
        <f t="shared" si="29"/>
        <v>―</v>
      </c>
    </row>
    <row r="200" spans="1:43" ht="45" customHeight="1">
      <c r="A200" s="114">
        <f t="shared" si="24"/>
        <v>186</v>
      </c>
      <c r="B200" s="115" t="str">
        <f>IF(基本情報入力シート!B243="","",基本情報入力シート!B243)</f>
        <v/>
      </c>
      <c r="C200" s="116" t="str">
        <f>IF(基本情報入力シート!L243="","",基本情報入力シート!L243)</f>
        <v/>
      </c>
      <c r="D200" s="116" t="str">
        <f>IF(基本情報入力シート!Q243="","",基本情報入力シート!Q243)</f>
        <v>愛知県</v>
      </c>
      <c r="E200" s="116" t="str">
        <f>IF(基本情報入力シート!V243="","",基本情報入力シート!V243)</f>
        <v/>
      </c>
      <c r="F200" s="116" t="str">
        <f>IF(基本情報入力シート!W243="","",基本情報入力シート!W243)</f>
        <v>事業所番号及びサービス名を入力してください。</v>
      </c>
      <c r="G200" s="116" t="str">
        <f>IF(基本情報入力シート!Z243="","",基本情報入力シート!Z243)</f>
        <v/>
      </c>
      <c r="H200" s="224" t="str">
        <f>IF(基本情報入力シート!AD243="","",基本情報入力シート!AD243)</f>
        <v/>
      </c>
      <c r="I200" s="362" t="str">
        <f>IF(基本情報入力シート!AE243="","",基本情報入力シート!AE243)</f>
        <v/>
      </c>
      <c r="J200" s="487"/>
      <c r="K200" s="491"/>
      <c r="L200" s="490"/>
      <c r="M200" s="363" t="str">
        <f>IF(G200="", "", VLOOKUP(AO200,【参考】数式用!$AZ$3:$BA$6, 2, FALSE))</f>
        <v/>
      </c>
      <c r="N200" s="364" t="str">
        <f>IF(G200="","",VLOOKUP(G200,【参考】数式用!$A$4:$L$54,MATCH('別紙様式2-3（個表）'!M200,【参考】数式用!$J$3:$L$3,0)+9,FALSE))</f>
        <v/>
      </c>
      <c r="O200" s="497" t="s">
        <v>2396</v>
      </c>
      <c r="P200" s="365" t="str">
        <f t="shared" si="16"/>
        <v>未入力あり</v>
      </c>
      <c r="Q200" s="273" t="str">
        <f>IFERROR(IF(P200="未入力あり","",ROUNDDOWN(ROUNDDOWN($H200*$I200,0)*VLOOKUP($G200,【参考】数式用!$A$4:$E$54,3, FALSE),0)),"")</f>
        <v/>
      </c>
      <c r="R200" s="273" t="str">
        <f>IF(AM200="×", 0,IF(P200="未入力あり","",ROUNDDOWN(ROUNDDOWN($H200*$I200,0)*VLOOKUP($G200,【参考】数式用!$A$4:$E$54,4,FALSE),0)))</f>
        <v/>
      </c>
      <c r="S200" s="366" t="str">
        <f>IF(AN200="×", 0,IF(P200="未入力あり","",ROUNDDOWN(ROUNDDOWN($H200*$I200,0)*VLOOKUP($G200,【参考】数式用!$A$4:$E$54,5, FALSE),0)))</f>
        <v/>
      </c>
      <c r="T200" s="369" t="s">
        <v>3907</v>
      </c>
      <c r="U200" s="370"/>
      <c r="V200" s="33"/>
      <c r="W200" s="641"/>
      <c r="X200" s="641"/>
      <c r="Y200" s="641"/>
      <c r="Z200" s="641"/>
      <c r="AA200" s="641"/>
      <c r="AB200" s="641"/>
      <c r="AC200" s="641"/>
      <c r="AD200" s="641"/>
      <c r="AE200" s="641"/>
      <c r="AF200" s="641"/>
      <c r="AG200" s="641"/>
      <c r="AI200" s="373" t="str">
        <f t="shared" si="25"/>
        <v/>
      </c>
      <c r="AJ200" s="372" t="e">
        <f>VLOOKUP('別紙様式2-3（個表）'!$G200,【参考】数式用!$P$4:$Q$54,2, FALSE)</f>
        <v>#N/A</v>
      </c>
      <c r="AK200" s="372" t="e">
        <f>VLOOKUP('別紙様式2-3（個表）'!$G200,【参考】数式用!$P$4:$W$54,8, FALSE)</f>
        <v>#N/A</v>
      </c>
      <c r="AL200" s="372" t="e">
        <f>VLOOKUP('別紙様式2-3（個表）'!$G200,【参考】数式用!$P$4:$AD$54,15, FALSE)</f>
        <v>#N/A</v>
      </c>
      <c r="AM200" s="372" t="str">
        <f t="shared" si="26"/>
        <v/>
      </c>
      <c r="AN200" s="372" t="str">
        <f t="shared" si="27"/>
        <v/>
      </c>
      <c r="AO200" s="372" t="str">
        <f t="shared" si="28"/>
        <v/>
      </c>
      <c r="AP200" s="372" t="str">
        <f>IF(G200="", "", VLOOKUP(G200,【参考】数式用!$A$4:$M$54,13,FALSE))</f>
        <v/>
      </c>
      <c r="AQ200" s="46" t="str">
        <f t="shared" si="29"/>
        <v>―</v>
      </c>
    </row>
    <row r="201" spans="1:43" ht="45" customHeight="1">
      <c r="A201" s="114">
        <f t="shared" si="24"/>
        <v>187</v>
      </c>
      <c r="B201" s="115" t="str">
        <f>IF(基本情報入力シート!B244="","",基本情報入力シート!B244)</f>
        <v/>
      </c>
      <c r="C201" s="116" t="str">
        <f>IF(基本情報入力シート!L244="","",基本情報入力シート!L244)</f>
        <v/>
      </c>
      <c r="D201" s="116" t="str">
        <f>IF(基本情報入力シート!Q244="","",基本情報入力シート!Q244)</f>
        <v>愛知県</v>
      </c>
      <c r="E201" s="116" t="str">
        <f>IF(基本情報入力シート!V244="","",基本情報入力シート!V244)</f>
        <v/>
      </c>
      <c r="F201" s="116" t="str">
        <f>IF(基本情報入力シート!W244="","",基本情報入力シート!W244)</f>
        <v>事業所番号及びサービス名を入力してください。</v>
      </c>
      <c r="G201" s="116" t="str">
        <f>IF(基本情報入力シート!Z244="","",基本情報入力シート!Z244)</f>
        <v/>
      </c>
      <c r="H201" s="224" t="str">
        <f>IF(基本情報入力シート!AD244="","",基本情報入力シート!AD244)</f>
        <v/>
      </c>
      <c r="I201" s="362" t="str">
        <f>IF(基本情報入力シート!AE244="","",基本情報入力シート!AE244)</f>
        <v/>
      </c>
      <c r="J201" s="487"/>
      <c r="K201" s="491"/>
      <c r="L201" s="490"/>
      <c r="M201" s="363" t="str">
        <f>IF(G201="", "", VLOOKUP(AO201,【参考】数式用!$AZ$3:$BA$6, 2, FALSE))</f>
        <v/>
      </c>
      <c r="N201" s="364" t="str">
        <f>IF(G201="","",VLOOKUP(G201,【参考】数式用!$A$4:$L$54,MATCH('別紙様式2-3（個表）'!M201,【参考】数式用!$J$3:$L$3,0)+9,FALSE))</f>
        <v/>
      </c>
      <c r="O201" s="497" t="s">
        <v>2396</v>
      </c>
      <c r="P201" s="365" t="str">
        <f t="shared" si="16"/>
        <v>未入力あり</v>
      </c>
      <c r="Q201" s="273" t="str">
        <f>IFERROR(IF(P201="未入力あり","",ROUNDDOWN(ROUNDDOWN($H201*$I201,0)*VLOOKUP($G201,【参考】数式用!$A$4:$E$54,3, FALSE),0)),"")</f>
        <v/>
      </c>
      <c r="R201" s="273" t="str">
        <f>IF(AM201="×", 0,IF(P201="未入力あり","",ROUNDDOWN(ROUNDDOWN($H201*$I201,0)*VLOOKUP($G201,【参考】数式用!$A$4:$E$54,4,FALSE),0)))</f>
        <v/>
      </c>
      <c r="S201" s="366" t="str">
        <f>IF(AN201="×", 0,IF(P201="未入力あり","",ROUNDDOWN(ROUNDDOWN($H201*$I201,0)*VLOOKUP($G201,【参考】数式用!$A$4:$E$54,5, FALSE),0)))</f>
        <v/>
      </c>
      <c r="T201" s="369" t="s">
        <v>3907</v>
      </c>
      <c r="U201" s="370"/>
      <c r="V201" s="33"/>
      <c r="W201" s="641"/>
      <c r="X201" s="641"/>
      <c r="Y201" s="641"/>
      <c r="Z201" s="641"/>
      <c r="AA201" s="641"/>
      <c r="AB201" s="641"/>
      <c r="AC201" s="641"/>
      <c r="AD201" s="641"/>
      <c r="AE201" s="641"/>
      <c r="AF201" s="641"/>
      <c r="AG201" s="641"/>
      <c r="AI201" s="373" t="str">
        <f t="shared" si="25"/>
        <v/>
      </c>
      <c r="AJ201" s="372" t="e">
        <f>VLOOKUP('別紙様式2-3（個表）'!$G201,【参考】数式用!$P$4:$Q$54,2, FALSE)</f>
        <v>#N/A</v>
      </c>
      <c r="AK201" s="372" t="e">
        <f>VLOOKUP('別紙様式2-3（個表）'!$G201,【参考】数式用!$P$4:$W$54,8, FALSE)</f>
        <v>#N/A</v>
      </c>
      <c r="AL201" s="372" t="e">
        <f>VLOOKUP('別紙様式2-3（個表）'!$G201,【参考】数式用!$P$4:$AD$54,15, FALSE)</f>
        <v>#N/A</v>
      </c>
      <c r="AM201" s="372" t="str">
        <f t="shared" si="26"/>
        <v/>
      </c>
      <c r="AN201" s="372" t="str">
        <f t="shared" si="27"/>
        <v/>
      </c>
      <c r="AO201" s="372" t="str">
        <f t="shared" si="28"/>
        <v/>
      </c>
      <c r="AP201" s="372" t="str">
        <f>IF(G201="", "", VLOOKUP(G201,【参考】数式用!$A$4:$M$54,13,FALSE))</f>
        <v/>
      </c>
      <c r="AQ201" s="46" t="str">
        <f t="shared" si="29"/>
        <v>―</v>
      </c>
    </row>
    <row r="202" spans="1:43" ht="45" customHeight="1">
      <c r="A202" s="114">
        <f t="shared" si="24"/>
        <v>188</v>
      </c>
      <c r="B202" s="115" t="str">
        <f>IF(基本情報入力シート!B245="","",基本情報入力シート!B245)</f>
        <v/>
      </c>
      <c r="C202" s="116" t="str">
        <f>IF(基本情報入力シート!L245="","",基本情報入力シート!L245)</f>
        <v/>
      </c>
      <c r="D202" s="116" t="str">
        <f>IF(基本情報入力シート!Q245="","",基本情報入力シート!Q245)</f>
        <v>愛知県</v>
      </c>
      <c r="E202" s="116" t="str">
        <f>IF(基本情報入力シート!V245="","",基本情報入力シート!V245)</f>
        <v/>
      </c>
      <c r="F202" s="116" t="str">
        <f>IF(基本情報入力シート!W245="","",基本情報入力シート!W245)</f>
        <v>事業所番号及びサービス名を入力してください。</v>
      </c>
      <c r="G202" s="116" t="str">
        <f>IF(基本情報入力シート!Z245="","",基本情報入力シート!Z245)</f>
        <v/>
      </c>
      <c r="H202" s="224" t="str">
        <f>IF(基本情報入力シート!AD245="","",基本情報入力シート!AD245)</f>
        <v/>
      </c>
      <c r="I202" s="362" t="str">
        <f>IF(基本情報入力シート!AE245="","",基本情報入力シート!AE245)</f>
        <v/>
      </c>
      <c r="J202" s="487"/>
      <c r="K202" s="491"/>
      <c r="L202" s="490"/>
      <c r="M202" s="363" t="str">
        <f>IF(G202="", "", VLOOKUP(AO202,【参考】数式用!$AZ$3:$BA$6, 2, FALSE))</f>
        <v/>
      </c>
      <c r="N202" s="364" t="str">
        <f>IF(G202="","",VLOOKUP(G202,【参考】数式用!$A$4:$L$54,MATCH('別紙様式2-3（個表）'!M202,【参考】数式用!$J$3:$L$3,0)+9,FALSE))</f>
        <v/>
      </c>
      <c r="O202" s="497" t="s">
        <v>2396</v>
      </c>
      <c r="P202" s="365" t="str">
        <f t="shared" si="16"/>
        <v>未入力あり</v>
      </c>
      <c r="Q202" s="273" t="str">
        <f>IFERROR(IF(P202="未入力あり","",ROUNDDOWN(ROUNDDOWN($H202*$I202,0)*VLOOKUP($G202,【参考】数式用!$A$4:$E$54,3, FALSE),0)),"")</f>
        <v/>
      </c>
      <c r="R202" s="273" t="str">
        <f>IF(AM202="×", 0,IF(P202="未入力あり","",ROUNDDOWN(ROUNDDOWN($H202*$I202,0)*VLOOKUP($G202,【参考】数式用!$A$4:$E$54,4,FALSE),0)))</f>
        <v/>
      </c>
      <c r="S202" s="366" t="str">
        <f>IF(AN202="×", 0,IF(P202="未入力あり","",ROUNDDOWN(ROUNDDOWN($H202*$I202,0)*VLOOKUP($G202,【参考】数式用!$A$4:$E$54,5, FALSE),0)))</f>
        <v/>
      </c>
      <c r="T202" s="369" t="s">
        <v>3907</v>
      </c>
      <c r="U202" s="370"/>
      <c r="V202" s="33"/>
      <c r="W202" s="641"/>
      <c r="X202" s="641"/>
      <c r="Y202" s="641"/>
      <c r="Z202" s="641"/>
      <c r="AA202" s="641"/>
      <c r="AB202" s="641"/>
      <c r="AC202" s="641"/>
      <c r="AD202" s="641"/>
      <c r="AE202" s="641"/>
      <c r="AF202" s="641"/>
      <c r="AG202" s="641"/>
      <c r="AI202" s="373" t="str">
        <f t="shared" si="25"/>
        <v/>
      </c>
      <c r="AJ202" s="372" t="e">
        <f>VLOOKUP('別紙様式2-3（個表）'!$G202,【参考】数式用!$P$4:$Q$54,2, FALSE)</f>
        <v>#N/A</v>
      </c>
      <c r="AK202" s="372" t="e">
        <f>VLOOKUP('別紙様式2-3（個表）'!$G202,【参考】数式用!$P$4:$W$54,8, FALSE)</f>
        <v>#N/A</v>
      </c>
      <c r="AL202" s="372" t="e">
        <f>VLOOKUP('別紙様式2-3（個表）'!$G202,【参考】数式用!$P$4:$AD$54,15, FALSE)</f>
        <v>#N/A</v>
      </c>
      <c r="AM202" s="372" t="str">
        <f t="shared" si="26"/>
        <v/>
      </c>
      <c r="AN202" s="372" t="str">
        <f t="shared" si="27"/>
        <v/>
      </c>
      <c r="AO202" s="372" t="str">
        <f t="shared" si="28"/>
        <v/>
      </c>
      <c r="AP202" s="372" t="str">
        <f>IF(G202="", "", VLOOKUP(G202,【参考】数式用!$A$4:$M$54,13,FALSE))</f>
        <v/>
      </c>
      <c r="AQ202" s="46" t="str">
        <f t="shared" si="29"/>
        <v>―</v>
      </c>
    </row>
    <row r="203" spans="1:43" ht="45" customHeight="1">
      <c r="A203" s="114">
        <f t="shared" si="24"/>
        <v>189</v>
      </c>
      <c r="B203" s="115" t="str">
        <f>IF(基本情報入力シート!B246="","",基本情報入力シート!B246)</f>
        <v/>
      </c>
      <c r="C203" s="116" t="str">
        <f>IF(基本情報入力シート!L246="","",基本情報入力シート!L246)</f>
        <v/>
      </c>
      <c r="D203" s="116" t="str">
        <f>IF(基本情報入力シート!Q246="","",基本情報入力シート!Q246)</f>
        <v>愛知県</v>
      </c>
      <c r="E203" s="116" t="str">
        <f>IF(基本情報入力シート!V246="","",基本情報入力シート!V246)</f>
        <v/>
      </c>
      <c r="F203" s="116" t="str">
        <f>IF(基本情報入力シート!W246="","",基本情報入力シート!W246)</f>
        <v>事業所番号及びサービス名を入力してください。</v>
      </c>
      <c r="G203" s="116" t="str">
        <f>IF(基本情報入力シート!Z246="","",基本情報入力シート!Z246)</f>
        <v/>
      </c>
      <c r="H203" s="224" t="str">
        <f>IF(基本情報入力シート!AD246="","",基本情報入力シート!AD246)</f>
        <v/>
      </c>
      <c r="I203" s="362" t="str">
        <f>IF(基本情報入力シート!AE246="","",基本情報入力シート!AE246)</f>
        <v/>
      </c>
      <c r="J203" s="487"/>
      <c r="K203" s="491"/>
      <c r="L203" s="490"/>
      <c r="M203" s="363" t="str">
        <f>IF(G203="", "", VLOOKUP(AO203,【参考】数式用!$AZ$3:$BA$6, 2, FALSE))</f>
        <v/>
      </c>
      <c r="N203" s="364" t="str">
        <f>IF(G203="","",VLOOKUP(G203,【参考】数式用!$A$4:$L$54,MATCH('別紙様式2-3（個表）'!M203,【参考】数式用!$J$3:$L$3,0)+9,FALSE))</f>
        <v/>
      </c>
      <c r="O203" s="497" t="s">
        <v>2396</v>
      </c>
      <c r="P203" s="365" t="str">
        <f t="shared" si="16"/>
        <v>未入力あり</v>
      </c>
      <c r="Q203" s="273" t="str">
        <f>IFERROR(IF(P203="未入力あり","",ROUNDDOWN(ROUNDDOWN($H203*$I203,0)*VLOOKUP($G203,【参考】数式用!$A$4:$E$54,3, FALSE),0)),"")</f>
        <v/>
      </c>
      <c r="R203" s="273" t="str">
        <f>IF(AM203="×", 0,IF(P203="未入力あり","",ROUNDDOWN(ROUNDDOWN($H203*$I203,0)*VLOOKUP($G203,【参考】数式用!$A$4:$E$54,4,FALSE),0)))</f>
        <v/>
      </c>
      <c r="S203" s="366" t="str">
        <f>IF(AN203="×", 0,IF(P203="未入力あり","",ROUNDDOWN(ROUNDDOWN($H203*$I203,0)*VLOOKUP($G203,【参考】数式用!$A$4:$E$54,5, FALSE),0)))</f>
        <v/>
      </c>
      <c r="T203" s="369" t="s">
        <v>3907</v>
      </c>
      <c r="U203" s="370"/>
      <c r="V203" s="33"/>
      <c r="W203" s="641"/>
      <c r="X203" s="641"/>
      <c r="Y203" s="641"/>
      <c r="Z203" s="641"/>
      <c r="AA203" s="641"/>
      <c r="AB203" s="641"/>
      <c r="AC203" s="641"/>
      <c r="AD203" s="641"/>
      <c r="AE203" s="641"/>
      <c r="AF203" s="641"/>
      <c r="AG203" s="641"/>
      <c r="AI203" s="373" t="str">
        <f t="shared" si="25"/>
        <v/>
      </c>
      <c r="AJ203" s="372" t="e">
        <f>VLOOKUP('別紙様式2-3（個表）'!$G203,【参考】数式用!$P$4:$Q$54,2, FALSE)</f>
        <v>#N/A</v>
      </c>
      <c r="AK203" s="372" t="e">
        <f>VLOOKUP('別紙様式2-3（個表）'!$G203,【参考】数式用!$P$4:$W$54,8, FALSE)</f>
        <v>#N/A</v>
      </c>
      <c r="AL203" s="372" t="e">
        <f>VLOOKUP('別紙様式2-3（個表）'!$G203,【参考】数式用!$P$4:$AD$54,15, FALSE)</f>
        <v>#N/A</v>
      </c>
      <c r="AM203" s="372" t="str">
        <f t="shared" si="26"/>
        <v/>
      </c>
      <c r="AN203" s="372" t="str">
        <f t="shared" si="27"/>
        <v/>
      </c>
      <c r="AO203" s="372" t="str">
        <f t="shared" si="28"/>
        <v/>
      </c>
      <c r="AP203" s="372" t="str">
        <f>IF(G203="", "", VLOOKUP(G203,【参考】数式用!$A$4:$M$54,13,FALSE))</f>
        <v/>
      </c>
      <c r="AQ203" s="46" t="str">
        <f t="shared" si="29"/>
        <v>―</v>
      </c>
    </row>
    <row r="204" spans="1:43" ht="45" customHeight="1">
      <c r="A204" s="114">
        <f t="shared" si="24"/>
        <v>190</v>
      </c>
      <c r="B204" s="115" t="str">
        <f>IF(基本情報入力シート!B247="","",基本情報入力シート!B247)</f>
        <v/>
      </c>
      <c r="C204" s="116" t="str">
        <f>IF(基本情報入力シート!L247="","",基本情報入力シート!L247)</f>
        <v/>
      </c>
      <c r="D204" s="116" t="str">
        <f>IF(基本情報入力シート!Q247="","",基本情報入力シート!Q247)</f>
        <v>愛知県</v>
      </c>
      <c r="E204" s="116" t="str">
        <f>IF(基本情報入力シート!V247="","",基本情報入力シート!V247)</f>
        <v/>
      </c>
      <c r="F204" s="116" t="str">
        <f>IF(基本情報入力シート!W247="","",基本情報入力シート!W247)</f>
        <v>事業所番号及びサービス名を入力してください。</v>
      </c>
      <c r="G204" s="116" t="str">
        <f>IF(基本情報入力シート!Z247="","",基本情報入力シート!Z247)</f>
        <v/>
      </c>
      <c r="H204" s="224" t="str">
        <f>IF(基本情報入力シート!AD247="","",基本情報入力シート!AD247)</f>
        <v/>
      </c>
      <c r="I204" s="362" t="str">
        <f>IF(基本情報入力シート!AE247="","",基本情報入力シート!AE247)</f>
        <v/>
      </c>
      <c r="J204" s="487"/>
      <c r="K204" s="491"/>
      <c r="L204" s="490"/>
      <c r="M204" s="363" t="str">
        <f>IF(G204="", "", VLOOKUP(AO204,【参考】数式用!$AZ$3:$BA$6, 2, FALSE))</f>
        <v/>
      </c>
      <c r="N204" s="364" t="str">
        <f>IF(G204="","",VLOOKUP(G204,【参考】数式用!$A$4:$L$54,MATCH('別紙様式2-3（個表）'!M204,【参考】数式用!$J$3:$L$3,0)+9,FALSE))</f>
        <v/>
      </c>
      <c r="O204" s="497" t="s">
        <v>2396</v>
      </c>
      <c r="P204" s="365" t="str">
        <f t="shared" si="16"/>
        <v>未入力あり</v>
      </c>
      <c r="Q204" s="273" t="str">
        <f>IFERROR(IF(P204="未入力あり","",ROUNDDOWN(ROUNDDOWN($H204*$I204,0)*VLOOKUP($G204,【参考】数式用!$A$4:$E$54,3, FALSE),0)),"")</f>
        <v/>
      </c>
      <c r="R204" s="273" t="str">
        <f>IF(AM204="×", 0,IF(P204="未入力あり","",ROUNDDOWN(ROUNDDOWN($H204*$I204,0)*VLOOKUP($G204,【参考】数式用!$A$4:$E$54,4,FALSE),0)))</f>
        <v/>
      </c>
      <c r="S204" s="366" t="str">
        <f>IF(AN204="×", 0,IF(P204="未入力あり","",ROUNDDOWN(ROUNDDOWN($H204*$I204,0)*VLOOKUP($G204,【参考】数式用!$A$4:$E$54,5, FALSE),0)))</f>
        <v/>
      </c>
      <c r="T204" s="369" t="s">
        <v>3907</v>
      </c>
      <c r="U204" s="370"/>
      <c r="V204" s="33"/>
      <c r="W204" s="641"/>
      <c r="X204" s="641"/>
      <c r="Y204" s="641"/>
      <c r="Z204" s="641"/>
      <c r="AA204" s="641"/>
      <c r="AB204" s="641"/>
      <c r="AC204" s="641"/>
      <c r="AD204" s="641"/>
      <c r="AE204" s="641"/>
      <c r="AF204" s="641"/>
      <c r="AG204" s="641"/>
      <c r="AI204" s="373" t="str">
        <f t="shared" si="25"/>
        <v/>
      </c>
      <c r="AJ204" s="372" t="e">
        <f>VLOOKUP('別紙様式2-3（個表）'!$G204,【参考】数式用!$P$4:$Q$54,2, FALSE)</f>
        <v>#N/A</v>
      </c>
      <c r="AK204" s="372" t="e">
        <f>VLOOKUP('別紙様式2-3（個表）'!$G204,【参考】数式用!$P$4:$W$54,8, FALSE)</f>
        <v>#N/A</v>
      </c>
      <c r="AL204" s="372" t="e">
        <f>VLOOKUP('別紙様式2-3（個表）'!$G204,【参考】数式用!$P$4:$AD$54,15, FALSE)</f>
        <v>#N/A</v>
      </c>
      <c r="AM204" s="372" t="str">
        <f t="shared" si="26"/>
        <v/>
      </c>
      <c r="AN204" s="372" t="str">
        <f t="shared" si="27"/>
        <v/>
      </c>
      <c r="AO204" s="372" t="str">
        <f t="shared" si="28"/>
        <v/>
      </c>
      <c r="AP204" s="372" t="str">
        <f>IF(G204="", "", VLOOKUP(G204,【参考】数式用!$A$4:$M$54,13,FALSE))</f>
        <v/>
      </c>
      <c r="AQ204" s="46" t="str">
        <f t="shared" si="29"/>
        <v>―</v>
      </c>
    </row>
    <row r="205" spans="1:43" ht="45" customHeight="1">
      <c r="A205" s="114">
        <f t="shared" si="24"/>
        <v>191</v>
      </c>
      <c r="B205" s="115" t="str">
        <f>IF(基本情報入力シート!B248="","",基本情報入力シート!B248)</f>
        <v/>
      </c>
      <c r="C205" s="116" t="str">
        <f>IF(基本情報入力シート!L248="","",基本情報入力シート!L248)</f>
        <v/>
      </c>
      <c r="D205" s="116" t="str">
        <f>IF(基本情報入力シート!Q248="","",基本情報入力シート!Q248)</f>
        <v>愛知県</v>
      </c>
      <c r="E205" s="116" t="str">
        <f>IF(基本情報入力シート!V248="","",基本情報入力シート!V248)</f>
        <v/>
      </c>
      <c r="F205" s="116" t="str">
        <f>IF(基本情報入力シート!W248="","",基本情報入力シート!W248)</f>
        <v>事業所番号及びサービス名を入力してください。</v>
      </c>
      <c r="G205" s="116" t="str">
        <f>IF(基本情報入力シート!Z248="","",基本情報入力シート!Z248)</f>
        <v/>
      </c>
      <c r="H205" s="224" t="str">
        <f>IF(基本情報入力シート!AD248="","",基本情報入力シート!AD248)</f>
        <v/>
      </c>
      <c r="I205" s="362" t="str">
        <f>IF(基本情報入力シート!AE248="","",基本情報入力シート!AE248)</f>
        <v/>
      </c>
      <c r="J205" s="487"/>
      <c r="K205" s="491"/>
      <c r="L205" s="490"/>
      <c r="M205" s="363" t="str">
        <f>IF(G205="", "", VLOOKUP(AO205,【参考】数式用!$AZ$3:$BA$6, 2, FALSE))</f>
        <v/>
      </c>
      <c r="N205" s="364" t="str">
        <f>IF(G205="","",VLOOKUP(G205,【参考】数式用!$A$4:$L$54,MATCH('別紙様式2-3（個表）'!M205,【参考】数式用!$J$3:$L$3,0)+9,FALSE))</f>
        <v/>
      </c>
      <c r="O205" s="497" t="s">
        <v>2396</v>
      </c>
      <c r="P205" s="365" t="str">
        <f t="shared" si="16"/>
        <v>未入力あり</v>
      </c>
      <c r="Q205" s="273" t="str">
        <f>IFERROR(IF(P205="未入力あり","",ROUNDDOWN(ROUNDDOWN($H205*$I205,0)*VLOOKUP($G205,【参考】数式用!$A$4:$E$54,3, FALSE),0)),"")</f>
        <v/>
      </c>
      <c r="R205" s="273" t="str">
        <f>IF(AM205="×", 0,IF(P205="未入力あり","",ROUNDDOWN(ROUNDDOWN($H205*$I205,0)*VLOOKUP($G205,【参考】数式用!$A$4:$E$54,4,FALSE),0)))</f>
        <v/>
      </c>
      <c r="S205" s="366" t="str">
        <f>IF(AN205="×", 0,IF(P205="未入力あり","",ROUNDDOWN(ROUNDDOWN($H205*$I205,0)*VLOOKUP($G205,【参考】数式用!$A$4:$E$54,5, FALSE),0)))</f>
        <v/>
      </c>
      <c r="T205" s="369" t="s">
        <v>3907</v>
      </c>
      <c r="U205" s="370"/>
      <c r="V205" s="33"/>
      <c r="W205" s="641"/>
      <c r="X205" s="641"/>
      <c r="Y205" s="641"/>
      <c r="Z205" s="641"/>
      <c r="AA205" s="641"/>
      <c r="AB205" s="641"/>
      <c r="AC205" s="641"/>
      <c r="AD205" s="641"/>
      <c r="AE205" s="641"/>
      <c r="AF205" s="641"/>
      <c r="AG205" s="641"/>
      <c r="AI205" s="373" t="str">
        <f t="shared" si="25"/>
        <v/>
      </c>
      <c r="AJ205" s="372" t="e">
        <f>VLOOKUP('別紙様式2-3（個表）'!$G205,【参考】数式用!$P$4:$Q$54,2, FALSE)</f>
        <v>#N/A</v>
      </c>
      <c r="AK205" s="372" t="e">
        <f>VLOOKUP('別紙様式2-3（個表）'!$G205,【参考】数式用!$P$4:$W$54,8, FALSE)</f>
        <v>#N/A</v>
      </c>
      <c r="AL205" s="372" t="e">
        <f>VLOOKUP('別紙様式2-3（個表）'!$G205,【参考】数式用!$P$4:$AD$54,15, FALSE)</f>
        <v>#N/A</v>
      </c>
      <c r="AM205" s="372" t="str">
        <f t="shared" si="26"/>
        <v/>
      </c>
      <c r="AN205" s="372" t="str">
        <f t="shared" si="27"/>
        <v/>
      </c>
      <c r="AO205" s="372" t="str">
        <f t="shared" si="28"/>
        <v/>
      </c>
      <c r="AP205" s="372" t="str">
        <f>IF(G205="", "", VLOOKUP(G205,【参考】数式用!$A$4:$M$54,13,FALSE))</f>
        <v/>
      </c>
      <c r="AQ205" s="46" t="str">
        <f t="shared" si="29"/>
        <v>―</v>
      </c>
    </row>
    <row r="206" spans="1:43" ht="45" customHeight="1">
      <c r="A206" s="114">
        <f t="shared" si="24"/>
        <v>192</v>
      </c>
      <c r="B206" s="115" t="str">
        <f>IF(基本情報入力シート!B249="","",基本情報入力シート!B249)</f>
        <v/>
      </c>
      <c r="C206" s="116" t="str">
        <f>IF(基本情報入力シート!L249="","",基本情報入力シート!L249)</f>
        <v/>
      </c>
      <c r="D206" s="116" t="str">
        <f>IF(基本情報入力シート!Q249="","",基本情報入力シート!Q249)</f>
        <v>愛知県</v>
      </c>
      <c r="E206" s="116" t="str">
        <f>IF(基本情報入力シート!V249="","",基本情報入力シート!V249)</f>
        <v/>
      </c>
      <c r="F206" s="116" t="str">
        <f>IF(基本情報入力シート!W249="","",基本情報入力シート!W249)</f>
        <v>事業所番号及びサービス名を入力してください。</v>
      </c>
      <c r="G206" s="116" t="str">
        <f>IF(基本情報入力シート!Z249="","",基本情報入力シート!Z249)</f>
        <v/>
      </c>
      <c r="H206" s="224" t="str">
        <f>IF(基本情報入力シート!AD249="","",基本情報入力シート!AD249)</f>
        <v/>
      </c>
      <c r="I206" s="362" t="str">
        <f>IF(基本情報入力シート!AE249="","",基本情報入力シート!AE249)</f>
        <v/>
      </c>
      <c r="J206" s="487"/>
      <c r="K206" s="491"/>
      <c r="L206" s="490"/>
      <c r="M206" s="363" t="str">
        <f>IF(G206="", "", VLOOKUP(AO206,【参考】数式用!$AZ$3:$BA$6, 2, FALSE))</f>
        <v/>
      </c>
      <c r="N206" s="364" t="str">
        <f>IF(G206="","",VLOOKUP(G206,【参考】数式用!$A$4:$L$54,MATCH('別紙様式2-3（個表）'!M206,【参考】数式用!$J$3:$L$3,0)+9,FALSE))</f>
        <v/>
      </c>
      <c r="O206" s="497" t="s">
        <v>2396</v>
      </c>
      <c r="P206" s="365" t="str">
        <f t="shared" si="16"/>
        <v>未入力あり</v>
      </c>
      <c r="Q206" s="273" t="str">
        <f>IFERROR(IF(P206="未入力あり","",ROUNDDOWN(ROUNDDOWN($H206*$I206,0)*VLOOKUP($G206,【参考】数式用!$A$4:$E$54,3, FALSE),0)),"")</f>
        <v/>
      </c>
      <c r="R206" s="273" t="str">
        <f>IF(AM206="×", 0,IF(P206="未入力あり","",ROUNDDOWN(ROUNDDOWN($H206*$I206,0)*VLOOKUP($G206,【参考】数式用!$A$4:$E$54,4,FALSE),0)))</f>
        <v/>
      </c>
      <c r="S206" s="366" t="str">
        <f>IF(AN206="×", 0,IF(P206="未入力あり","",ROUNDDOWN(ROUNDDOWN($H206*$I206,0)*VLOOKUP($G206,【参考】数式用!$A$4:$E$54,5, FALSE),0)))</f>
        <v/>
      </c>
      <c r="T206" s="369" t="s">
        <v>3907</v>
      </c>
      <c r="U206" s="370"/>
      <c r="V206" s="33"/>
      <c r="W206" s="641"/>
      <c r="X206" s="641"/>
      <c r="Y206" s="641"/>
      <c r="Z206" s="641"/>
      <c r="AA206" s="641"/>
      <c r="AB206" s="641"/>
      <c r="AC206" s="641"/>
      <c r="AD206" s="641"/>
      <c r="AE206" s="641"/>
      <c r="AF206" s="641"/>
      <c r="AG206" s="641"/>
      <c r="AI206" s="373" t="str">
        <f t="shared" si="25"/>
        <v/>
      </c>
      <c r="AJ206" s="372" t="e">
        <f>VLOOKUP('別紙様式2-3（個表）'!$G206,【参考】数式用!$P$4:$Q$54,2, FALSE)</f>
        <v>#N/A</v>
      </c>
      <c r="AK206" s="372" t="e">
        <f>VLOOKUP('別紙様式2-3（個表）'!$G206,【参考】数式用!$P$4:$W$54,8, FALSE)</f>
        <v>#N/A</v>
      </c>
      <c r="AL206" s="372" t="e">
        <f>VLOOKUP('別紙様式2-3（個表）'!$G206,【参考】数式用!$P$4:$AD$54,15, FALSE)</f>
        <v>#N/A</v>
      </c>
      <c r="AM206" s="372" t="str">
        <f t="shared" si="26"/>
        <v/>
      </c>
      <c r="AN206" s="372" t="str">
        <f t="shared" si="27"/>
        <v/>
      </c>
      <c r="AO206" s="372" t="str">
        <f t="shared" si="28"/>
        <v/>
      </c>
      <c r="AP206" s="372" t="str">
        <f>IF(G206="", "", VLOOKUP(G206,【参考】数式用!$A$4:$M$54,13,FALSE))</f>
        <v/>
      </c>
      <c r="AQ206" s="46" t="str">
        <f t="shared" si="29"/>
        <v>―</v>
      </c>
    </row>
    <row r="207" spans="1:43" ht="45" customHeight="1">
      <c r="A207" s="114">
        <f t="shared" si="24"/>
        <v>193</v>
      </c>
      <c r="B207" s="115" t="str">
        <f>IF(基本情報入力シート!B250="","",基本情報入力シート!B250)</f>
        <v/>
      </c>
      <c r="C207" s="116" t="str">
        <f>IF(基本情報入力シート!L250="","",基本情報入力シート!L250)</f>
        <v/>
      </c>
      <c r="D207" s="116" t="str">
        <f>IF(基本情報入力シート!Q250="","",基本情報入力シート!Q250)</f>
        <v>愛知県</v>
      </c>
      <c r="E207" s="116" t="str">
        <f>IF(基本情報入力シート!V250="","",基本情報入力シート!V250)</f>
        <v/>
      </c>
      <c r="F207" s="116" t="str">
        <f>IF(基本情報入力シート!W250="","",基本情報入力シート!W250)</f>
        <v>事業所番号及びサービス名を入力してください。</v>
      </c>
      <c r="G207" s="116" t="str">
        <f>IF(基本情報入力シート!Z250="","",基本情報入力シート!Z250)</f>
        <v/>
      </c>
      <c r="H207" s="224" t="str">
        <f>IF(基本情報入力シート!AD250="","",基本情報入力シート!AD250)</f>
        <v/>
      </c>
      <c r="I207" s="362" t="str">
        <f>IF(基本情報入力シート!AE250="","",基本情報入力シート!AE250)</f>
        <v/>
      </c>
      <c r="J207" s="487"/>
      <c r="K207" s="491"/>
      <c r="L207" s="490"/>
      <c r="M207" s="363" t="str">
        <f>IF(G207="", "", VLOOKUP(AO207,【参考】数式用!$AZ$3:$BA$6, 2, FALSE))</f>
        <v/>
      </c>
      <c r="N207" s="364" t="str">
        <f>IF(G207="","",VLOOKUP(G207,【参考】数式用!$A$4:$L$54,MATCH('別紙様式2-3（個表）'!M207,【参考】数式用!$J$3:$L$3,0)+9,FALSE))</f>
        <v/>
      </c>
      <c r="O207" s="497" t="s">
        <v>2396</v>
      </c>
      <c r="P207" s="365" t="str">
        <f t="shared" si="16"/>
        <v>未入力あり</v>
      </c>
      <c r="Q207" s="273" t="str">
        <f>IFERROR(IF(P207="未入力あり","",ROUNDDOWN(ROUNDDOWN($H207*$I207,0)*VLOOKUP($G207,【参考】数式用!$A$4:$E$54,3, FALSE),0)),"")</f>
        <v/>
      </c>
      <c r="R207" s="273" t="str">
        <f>IF(AM207="×", 0,IF(P207="未入力あり","",ROUNDDOWN(ROUNDDOWN($H207*$I207,0)*VLOOKUP($G207,【参考】数式用!$A$4:$E$54,4,FALSE),0)))</f>
        <v/>
      </c>
      <c r="S207" s="366" t="str">
        <f>IF(AN207="×", 0,IF(P207="未入力あり","",ROUNDDOWN(ROUNDDOWN($H207*$I207,0)*VLOOKUP($G207,【参考】数式用!$A$4:$E$54,5, FALSE),0)))</f>
        <v/>
      </c>
      <c r="T207" s="369" t="s">
        <v>3907</v>
      </c>
      <c r="U207" s="370"/>
      <c r="V207" s="33"/>
      <c r="W207" s="641"/>
      <c r="X207" s="641"/>
      <c r="Y207" s="641"/>
      <c r="Z207" s="641"/>
      <c r="AA207" s="641"/>
      <c r="AB207" s="641"/>
      <c r="AC207" s="641"/>
      <c r="AD207" s="641"/>
      <c r="AE207" s="641"/>
      <c r="AF207" s="641"/>
      <c r="AG207" s="641"/>
      <c r="AI207" s="373" t="str">
        <f t="shared" si="25"/>
        <v/>
      </c>
      <c r="AJ207" s="372" t="e">
        <f>VLOOKUP('別紙様式2-3（個表）'!$G207,【参考】数式用!$P$4:$Q$54,2, FALSE)</f>
        <v>#N/A</v>
      </c>
      <c r="AK207" s="372" t="e">
        <f>VLOOKUP('別紙様式2-3（個表）'!$G207,【参考】数式用!$P$4:$W$54,8, FALSE)</f>
        <v>#N/A</v>
      </c>
      <c r="AL207" s="372" t="e">
        <f>VLOOKUP('別紙様式2-3（個表）'!$G207,【参考】数式用!$P$4:$AD$54,15, FALSE)</f>
        <v>#N/A</v>
      </c>
      <c r="AM207" s="372" t="str">
        <f t="shared" si="26"/>
        <v/>
      </c>
      <c r="AN207" s="372" t="str">
        <f t="shared" si="27"/>
        <v/>
      </c>
      <c r="AO207" s="372" t="str">
        <f t="shared" si="28"/>
        <v/>
      </c>
      <c r="AP207" s="372" t="str">
        <f>IF(G207="", "", VLOOKUP(G207,【参考】数式用!$A$4:$M$54,13,FALSE))</f>
        <v/>
      </c>
      <c r="AQ207" s="46" t="str">
        <f t="shared" si="29"/>
        <v>―</v>
      </c>
    </row>
    <row r="208" spans="1:43" ht="45" customHeight="1">
      <c r="A208" s="114">
        <f t="shared" si="24"/>
        <v>194</v>
      </c>
      <c r="B208" s="115" t="str">
        <f>IF(基本情報入力シート!B251="","",基本情報入力シート!B251)</f>
        <v/>
      </c>
      <c r="C208" s="116" t="str">
        <f>IF(基本情報入力シート!L251="","",基本情報入力シート!L251)</f>
        <v/>
      </c>
      <c r="D208" s="116" t="str">
        <f>IF(基本情報入力シート!Q251="","",基本情報入力シート!Q251)</f>
        <v>愛知県</v>
      </c>
      <c r="E208" s="116" t="str">
        <f>IF(基本情報入力シート!V251="","",基本情報入力シート!V251)</f>
        <v/>
      </c>
      <c r="F208" s="116" t="str">
        <f>IF(基本情報入力シート!W251="","",基本情報入力シート!W251)</f>
        <v>事業所番号及びサービス名を入力してください。</v>
      </c>
      <c r="G208" s="116" t="str">
        <f>IF(基本情報入力シート!Z251="","",基本情報入力シート!Z251)</f>
        <v/>
      </c>
      <c r="H208" s="224" t="str">
        <f>IF(基本情報入力シート!AD251="","",基本情報入力シート!AD251)</f>
        <v/>
      </c>
      <c r="I208" s="362" t="str">
        <f>IF(基本情報入力シート!AE251="","",基本情報入力シート!AE251)</f>
        <v/>
      </c>
      <c r="J208" s="487"/>
      <c r="K208" s="491"/>
      <c r="L208" s="490"/>
      <c r="M208" s="363" t="str">
        <f>IF(G208="", "", VLOOKUP(AO208,【参考】数式用!$AZ$3:$BA$6, 2, FALSE))</f>
        <v/>
      </c>
      <c r="N208" s="364" t="str">
        <f>IF(G208="","",VLOOKUP(G208,【参考】数式用!$A$4:$L$54,MATCH('別紙様式2-3（個表）'!M208,【参考】数式用!$J$3:$L$3,0)+9,FALSE))</f>
        <v/>
      </c>
      <c r="O208" s="497" t="s">
        <v>2396</v>
      </c>
      <c r="P208" s="365" t="str">
        <f t="shared" si="16"/>
        <v>未入力あり</v>
      </c>
      <c r="Q208" s="273" t="str">
        <f>IFERROR(IF(P208="未入力あり","",ROUNDDOWN(ROUNDDOWN($H208*$I208,0)*VLOOKUP($G208,【参考】数式用!$A$4:$E$54,3, FALSE),0)),"")</f>
        <v/>
      </c>
      <c r="R208" s="273" t="str">
        <f>IF(AM208="×", 0,IF(P208="未入力あり","",ROUNDDOWN(ROUNDDOWN($H208*$I208,0)*VLOOKUP($G208,【参考】数式用!$A$4:$E$54,4,FALSE),0)))</f>
        <v/>
      </c>
      <c r="S208" s="366" t="str">
        <f>IF(AN208="×", 0,IF(P208="未入力あり","",ROUNDDOWN(ROUNDDOWN($H208*$I208,0)*VLOOKUP($G208,【参考】数式用!$A$4:$E$54,5, FALSE),0)))</f>
        <v/>
      </c>
      <c r="T208" s="369" t="s">
        <v>3907</v>
      </c>
      <c r="U208" s="370"/>
      <c r="V208" s="33"/>
      <c r="W208" s="641"/>
      <c r="X208" s="641"/>
      <c r="Y208" s="641"/>
      <c r="Z208" s="641"/>
      <c r="AA208" s="641"/>
      <c r="AB208" s="641"/>
      <c r="AC208" s="641"/>
      <c r="AD208" s="641"/>
      <c r="AE208" s="641"/>
      <c r="AF208" s="641"/>
      <c r="AG208" s="641"/>
      <c r="AI208" s="373" t="str">
        <f t="shared" si="25"/>
        <v/>
      </c>
      <c r="AJ208" s="372" t="e">
        <f>VLOOKUP('別紙様式2-3（個表）'!$G208,【参考】数式用!$P$4:$Q$54,2, FALSE)</f>
        <v>#N/A</v>
      </c>
      <c r="AK208" s="372" t="e">
        <f>VLOOKUP('別紙様式2-3（個表）'!$G208,【参考】数式用!$P$4:$W$54,8, FALSE)</f>
        <v>#N/A</v>
      </c>
      <c r="AL208" s="372" t="e">
        <f>VLOOKUP('別紙様式2-3（個表）'!$G208,【参考】数式用!$P$4:$AD$54,15, FALSE)</f>
        <v>#N/A</v>
      </c>
      <c r="AM208" s="372" t="str">
        <f t="shared" si="26"/>
        <v/>
      </c>
      <c r="AN208" s="372" t="str">
        <f t="shared" si="27"/>
        <v/>
      </c>
      <c r="AO208" s="372" t="str">
        <f t="shared" si="28"/>
        <v/>
      </c>
      <c r="AP208" s="372" t="str">
        <f>IF(G208="", "", VLOOKUP(G208,【参考】数式用!$A$4:$M$54,13,FALSE))</f>
        <v/>
      </c>
      <c r="AQ208" s="46" t="str">
        <f t="shared" si="29"/>
        <v>―</v>
      </c>
    </row>
    <row r="209" spans="1:43" ht="45" customHeight="1">
      <c r="A209" s="114">
        <f t="shared" ref="A209:A272" si="30">A208+1</f>
        <v>195</v>
      </c>
      <c r="B209" s="115" t="str">
        <f>IF(基本情報入力シート!B252="","",基本情報入力シート!B252)</f>
        <v/>
      </c>
      <c r="C209" s="116" t="str">
        <f>IF(基本情報入力シート!L252="","",基本情報入力シート!L252)</f>
        <v/>
      </c>
      <c r="D209" s="116" t="str">
        <f>IF(基本情報入力シート!Q252="","",基本情報入力シート!Q252)</f>
        <v>愛知県</v>
      </c>
      <c r="E209" s="116" t="str">
        <f>IF(基本情報入力シート!V252="","",基本情報入力シート!V252)</f>
        <v/>
      </c>
      <c r="F209" s="116" t="str">
        <f>IF(基本情報入力シート!W252="","",基本情報入力シート!W252)</f>
        <v>事業所番号及びサービス名を入力してください。</v>
      </c>
      <c r="G209" s="116" t="str">
        <f>IF(基本情報入力シート!Z252="","",基本情報入力シート!Z252)</f>
        <v/>
      </c>
      <c r="H209" s="224" t="str">
        <f>IF(基本情報入力シート!AD252="","",基本情報入力シート!AD252)</f>
        <v/>
      </c>
      <c r="I209" s="362" t="str">
        <f>IF(基本情報入力シート!AE252="","",基本情報入力シート!AE252)</f>
        <v/>
      </c>
      <c r="J209" s="487"/>
      <c r="K209" s="491"/>
      <c r="L209" s="490"/>
      <c r="M209" s="363" t="str">
        <f>IF(G209="", "", VLOOKUP(AO209,【参考】数式用!$AZ$3:$BA$6, 2, FALSE))</f>
        <v/>
      </c>
      <c r="N209" s="364" t="str">
        <f>IF(G209="","",VLOOKUP(G209,【参考】数式用!$A$4:$L$54,MATCH('別紙様式2-3（個表）'!M209,【参考】数式用!$J$3:$L$3,0)+9,FALSE))</f>
        <v/>
      </c>
      <c r="O209" s="497" t="s">
        <v>2396</v>
      </c>
      <c r="P209" s="365" t="str">
        <f t="shared" si="16"/>
        <v>未入力あり</v>
      </c>
      <c r="Q209" s="273" t="str">
        <f>IFERROR(IF(P209="未入力あり","",ROUNDDOWN(ROUNDDOWN($H209*$I209,0)*VLOOKUP($G209,【参考】数式用!$A$4:$E$54,3, FALSE),0)),"")</f>
        <v/>
      </c>
      <c r="R209" s="273" t="str">
        <f>IF(AM209="×", 0,IF(P209="未入力あり","",ROUNDDOWN(ROUNDDOWN($H209*$I209,0)*VLOOKUP($G209,【参考】数式用!$A$4:$E$54,4,FALSE),0)))</f>
        <v/>
      </c>
      <c r="S209" s="366" t="str">
        <f>IF(AN209="×", 0,IF(P209="未入力あり","",ROUNDDOWN(ROUNDDOWN($H209*$I209,0)*VLOOKUP($G209,【参考】数式用!$A$4:$E$54,5, FALSE),0)))</f>
        <v/>
      </c>
      <c r="T209" s="369" t="s">
        <v>3907</v>
      </c>
      <c r="U209" s="370"/>
      <c r="V209" s="33"/>
      <c r="W209" s="641"/>
      <c r="X209" s="641"/>
      <c r="Y209" s="641"/>
      <c r="Z209" s="641"/>
      <c r="AA209" s="641"/>
      <c r="AB209" s="641"/>
      <c r="AC209" s="641"/>
      <c r="AD209" s="641"/>
      <c r="AE209" s="641"/>
      <c r="AF209" s="641"/>
      <c r="AG209" s="641"/>
      <c r="AI209" s="373" t="str">
        <f t="shared" si="25"/>
        <v/>
      </c>
      <c r="AJ209" s="372" t="e">
        <f>VLOOKUP('別紙様式2-3（個表）'!$G209,【参考】数式用!$P$4:$Q$54,2, FALSE)</f>
        <v>#N/A</v>
      </c>
      <c r="AK209" s="372" t="e">
        <f>VLOOKUP('別紙様式2-3（個表）'!$G209,【参考】数式用!$P$4:$W$54,8, FALSE)</f>
        <v>#N/A</v>
      </c>
      <c r="AL209" s="372" t="e">
        <f>VLOOKUP('別紙様式2-3（個表）'!$G209,【参考】数式用!$P$4:$AD$54,15, FALSE)</f>
        <v>#N/A</v>
      </c>
      <c r="AM209" s="372" t="str">
        <f t="shared" si="26"/>
        <v/>
      </c>
      <c r="AN209" s="372" t="str">
        <f t="shared" si="27"/>
        <v/>
      </c>
      <c r="AO209" s="372" t="str">
        <f t="shared" si="28"/>
        <v/>
      </c>
      <c r="AP209" s="372" t="str">
        <f>IF(G209="", "", VLOOKUP(G209,【参考】数式用!$A$4:$M$54,13,FALSE))</f>
        <v/>
      </c>
      <c r="AQ209" s="46" t="str">
        <f t="shared" si="29"/>
        <v>―</v>
      </c>
    </row>
    <row r="210" spans="1:43" ht="45" customHeight="1">
      <c r="A210" s="114">
        <f t="shared" si="30"/>
        <v>196</v>
      </c>
      <c r="B210" s="115" t="str">
        <f>IF(基本情報入力シート!B253="","",基本情報入力シート!B253)</f>
        <v/>
      </c>
      <c r="C210" s="116" t="str">
        <f>IF(基本情報入力シート!L253="","",基本情報入力シート!L253)</f>
        <v/>
      </c>
      <c r="D210" s="116" t="str">
        <f>IF(基本情報入力シート!Q253="","",基本情報入力シート!Q253)</f>
        <v>愛知県</v>
      </c>
      <c r="E210" s="116" t="str">
        <f>IF(基本情報入力シート!V253="","",基本情報入力シート!V253)</f>
        <v/>
      </c>
      <c r="F210" s="116" t="str">
        <f>IF(基本情報入力シート!W253="","",基本情報入力シート!W253)</f>
        <v>事業所番号及びサービス名を入力してください。</v>
      </c>
      <c r="G210" s="116" t="str">
        <f>IF(基本情報入力シート!Z253="","",基本情報入力シート!Z253)</f>
        <v/>
      </c>
      <c r="H210" s="224" t="str">
        <f>IF(基本情報入力シート!AD253="","",基本情報入力シート!AD253)</f>
        <v/>
      </c>
      <c r="I210" s="362" t="str">
        <f>IF(基本情報入力シート!AE253="","",基本情報入力シート!AE253)</f>
        <v/>
      </c>
      <c r="J210" s="487"/>
      <c r="K210" s="491"/>
      <c r="L210" s="490"/>
      <c r="M210" s="363" t="str">
        <f>IF(G210="", "", VLOOKUP(AO210,【参考】数式用!$AZ$3:$BA$6, 2, FALSE))</f>
        <v/>
      </c>
      <c r="N210" s="364" t="str">
        <f>IF(G210="","",VLOOKUP(G210,【参考】数式用!$A$4:$L$54,MATCH('別紙様式2-3（個表）'!M210,【参考】数式用!$J$3:$L$3,0)+9,FALSE))</f>
        <v/>
      </c>
      <c r="O210" s="497" t="s">
        <v>2396</v>
      </c>
      <c r="P210" s="365" t="str">
        <f t="shared" si="16"/>
        <v>未入力あり</v>
      </c>
      <c r="Q210" s="273" t="str">
        <f>IFERROR(IF(P210="未入力あり","",ROUNDDOWN(ROUNDDOWN($H210*$I210,0)*VLOOKUP($G210,【参考】数式用!$A$4:$E$54,3, FALSE),0)),"")</f>
        <v/>
      </c>
      <c r="R210" s="273" t="str">
        <f>IF(AM210="×", 0,IF(P210="未入力あり","",ROUNDDOWN(ROUNDDOWN($H210*$I210,0)*VLOOKUP($G210,【参考】数式用!$A$4:$E$54,4,FALSE),0)))</f>
        <v/>
      </c>
      <c r="S210" s="366" t="str">
        <f>IF(AN210="×", 0,IF(P210="未入力あり","",ROUNDDOWN(ROUNDDOWN($H210*$I210,0)*VLOOKUP($G210,【参考】数式用!$A$4:$E$54,5, FALSE),0)))</f>
        <v/>
      </c>
      <c r="T210" s="369" t="s">
        <v>3907</v>
      </c>
      <c r="U210" s="370"/>
      <c r="V210" s="33"/>
      <c r="W210" s="641"/>
      <c r="X210" s="641"/>
      <c r="Y210" s="641"/>
      <c r="Z210" s="641"/>
      <c r="AA210" s="641"/>
      <c r="AB210" s="641"/>
      <c r="AC210" s="641"/>
      <c r="AD210" s="641"/>
      <c r="AE210" s="641"/>
      <c r="AF210" s="641"/>
      <c r="AG210" s="641"/>
      <c r="AI210" s="373" t="str">
        <f t="shared" si="25"/>
        <v/>
      </c>
      <c r="AJ210" s="372" t="e">
        <f>VLOOKUP('別紙様式2-3（個表）'!$G210,【参考】数式用!$P$4:$Q$54,2, FALSE)</f>
        <v>#N/A</v>
      </c>
      <c r="AK210" s="372" t="e">
        <f>VLOOKUP('別紙様式2-3（個表）'!$G210,【参考】数式用!$P$4:$W$54,8, FALSE)</f>
        <v>#N/A</v>
      </c>
      <c r="AL210" s="372" t="e">
        <f>VLOOKUP('別紙様式2-3（個表）'!$G210,【参考】数式用!$P$4:$AD$54,15, FALSE)</f>
        <v>#N/A</v>
      </c>
      <c r="AM210" s="372" t="str">
        <f t="shared" si="26"/>
        <v/>
      </c>
      <c r="AN210" s="372" t="str">
        <f t="shared" si="27"/>
        <v/>
      </c>
      <c r="AO210" s="372" t="str">
        <f t="shared" si="28"/>
        <v/>
      </c>
      <c r="AP210" s="372" t="str">
        <f>IF(G210="", "", VLOOKUP(G210,【参考】数式用!$A$4:$M$54,13,FALSE))</f>
        <v/>
      </c>
      <c r="AQ210" s="46" t="str">
        <f t="shared" si="29"/>
        <v>―</v>
      </c>
    </row>
    <row r="211" spans="1:43" ht="45" customHeight="1">
      <c r="A211" s="114">
        <f t="shared" si="30"/>
        <v>197</v>
      </c>
      <c r="B211" s="115" t="str">
        <f>IF(基本情報入力シート!B254="","",基本情報入力シート!B254)</f>
        <v/>
      </c>
      <c r="C211" s="116" t="str">
        <f>IF(基本情報入力シート!L254="","",基本情報入力シート!L254)</f>
        <v/>
      </c>
      <c r="D211" s="116" t="str">
        <f>IF(基本情報入力シート!Q254="","",基本情報入力シート!Q254)</f>
        <v>愛知県</v>
      </c>
      <c r="E211" s="116" t="str">
        <f>IF(基本情報入力シート!V254="","",基本情報入力シート!V254)</f>
        <v/>
      </c>
      <c r="F211" s="116" t="str">
        <f>IF(基本情報入力シート!W254="","",基本情報入力シート!W254)</f>
        <v>事業所番号及びサービス名を入力してください。</v>
      </c>
      <c r="G211" s="116" t="str">
        <f>IF(基本情報入力シート!Z254="","",基本情報入力シート!Z254)</f>
        <v/>
      </c>
      <c r="H211" s="224" t="str">
        <f>IF(基本情報入力シート!AD254="","",基本情報入力シート!AD254)</f>
        <v/>
      </c>
      <c r="I211" s="362" t="str">
        <f>IF(基本情報入力シート!AE254="","",基本情報入力シート!AE254)</f>
        <v/>
      </c>
      <c r="J211" s="487"/>
      <c r="K211" s="491"/>
      <c r="L211" s="490"/>
      <c r="M211" s="363" t="str">
        <f>IF(G211="", "", VLOOKUP(AO211,【参考】数式用!$AZ$3:$BA$6, 2, FALSE))</f>
        <v/>
      </c>
      <c r="N211" s="364" t="str">
        <f>IF(G211="","",VLOOKUP(G211,【参考】数式用!$A$4:$L$54,MATCH('別紙様式2-3（個表）'!M211,【参考】数式用!$J$3:$L$3,0)+9,FALSE))</f>
        <v/>
      </c>
      <c r="O211" s="497" t="s">
        <v>2396</v>
      </c>
      <c r="P211" s="365" t="str">
        <f t="shared" si="16"/>
        <v>未入力あり</v>
      </c>
      <c r="Q211" s="273" t="str">
        <f>IFERROR(IF(P211="未入力あり","",ROUNDDOWN(ROUNDDOWN($H211*$I211,0)*VLOOKUP($G211,【参考】数式用!$A$4:$E$54,3, FALSE),0)),"")</f>
        <v/>
      </c>
      <c r="R211" s="273" t="str">
        <f>IF(AM211="×", 0,IF(P211="未入力あり","",ROUNDDOWN(ROUNDDOWN($H211*$I211,0)*VLOOKUP($G211,【参考】数式用!$A$4:$E$54,4,FALSE),0)))</f>
        <v/>
      </c>
      <c r="S211" s="366" t="str">
        <f>IF(AN211="×", 0,IF(P211="未入力あり","",ROUNDDOWN(ROUNDDOWN($H211*$I211,0)*VLOOKUP($G211,【参考】数式用!$A$4:$E$54,5, FALSE),0)))</f>
        <v/>
      </c>
      <c r="T211" s="369" t="s">
        <v>3907</v>
      </c>
      <c r="U211" s="370"/>
      <c r="V211" s="33"/>
      <c r="W211" s="641"/>
      <c r="X211" s="641"/>
      <c r="Y211" s="641"/>
      <c r="Z211" s="641"/>
      <c r="AA211" s="641"/>
      <c r="AB211" s="641"/>
      <c r="AC211" s="641"/>
      <c r="AD211" s="641"/>
      <c r="AE211" s="641"/>
      <c r="AF211" s="641"/>
      <c r="AG211" s="641"/>
      <c r="AI211" s="373" t="str">
        <f t="shared" si="25"/>
        <v/>
      </c>
      <c r="AJ211" s="372" t="e">
        <f>VLOOKUP('別紙様式2-3（個表）'!$G211,【参考】数式用!$P$4:$Q$54,2, FALSE)</f>
        <v>#N/A</v>
      </c>
      <c r="AK211" s="372" t="e">
        <f>VLOOKUP('別紙様式2-3（個表）'!$G211,【参考】数式用!$P$4:$W$54,8, FALSE)</f>
        <v>#N/A</v>
      </c>
      <c r="AL211" s="372" t="e">
        <f>VLOOKUP('別紙様式2-3（個表）'!$G211,【参考】数式用!$P$4:$AD$54,15, FALSE)</f>
        <v>#N/A</v>
      </c>
      <c r="AM211" s="372" t="str">
        <f t="shared" si="26"/>
        <v/>
      </c>
      <c r="AN211" s="372" t="str">
        <f t="shared" si="27"/>
        <v/>
      </c>
      <c r="AO211" s="372" t="str">
        <f t="shared" si="28"/>
        <v/>
      </c>
      <c r="AP211" s="372" t="str">
        <f>IF(G211="", "", VLOOKUP(G211,【参考】数式用!$A$4:$M$54,13,FALSE))</f>
        <v/>
      </c>
      <c r="AQ211" s="46" t="str">
        <f t="shared" si="29"/>
        <v>―</v>
      </c>
    </row>
    <row r="212" spans="1:43" ht="45" customHeight="1">
      <c r="A212" s="114">
        <f t="shared" si="30"/>
        <v>198</v>
      </c>
      <c r="B212" s="115" t="str">
        <f>IF(基本情報入力シート!B255="","",基本情報入力シート!B255)</f>
        <v/>
      </c>
      <c r="C212" s="116" t="str">
        <f>IF(基本情報入力シート!L255="","",基本情報入力シート!L255)</f>
        <v/>
      </c>
      <c r="D212" s="116" t="str">
        <f>IF(基本情報入力シート!Q255="","",基本情報入力シート!Q255)</f>
        <v>愛知県</v>
      </c>
      <c r="E212" s="116" t="str">
        <f>IF(基本情報入力シート!V255="","",基本情報入力シート!V255)</f>
        <v/>
      </c>
      <c r="F212" s="116" t="str">
        <f>IF(基本情報入力シート!W255="","",基本情報入力シート!W255)</f>
        <v>事業所番号及びサービス名を入力してください。</v>
      </c>
      <c r="G212" s="116" t="str">
        <f>IF(基本情報入力シート!Z255="","",基本情報入力シート!Z255)</f>
        <v/>
      </c>
      <c r="H212" s="224" t="str">
        <f>IF(基本情報入力シート!AD255="","",基本情報入力シート!AD255)</f>
        <v/>
      </c>
      <c r="I212" s="362" t="str">
        <f>IF(基本情報入力シート!AE255="","",基本情報入力シート!AE255)</f>
        <v/>
      </c>
      <c r="J212" s="487"/>
      <c r="K212" s="491"/>
      <c r="L212" s="490"/>
      <c r="M212" s="363" t="str">
        <f>IF(G212="", "", VLOOKUP(AO212,【参考】数式用!$AZ$3:$BA$6, 2, FALSE))</f>
        <v/>
      </c>
      <c r="N212" s="364" t="str">
        <f>IF(G212="","",VLOOKUP(G212,【参考】数式用!$A$4:$L$54,MATCH('別紙様式2-3（個表）'!M212,【参考】数式用!$J$3:$L$3,0)+9,FALSE))</f>
        <v/>
      </c>
      <c r="O212" s="497" t="s">
        <v>2396</v>
      </c>
      <c r="P212" s="365" t="str">
        <f t="shared" si="16"/>
        <v>未入力あり</v>
      </c>
      <c r="Q212" s="273" t="str">
        <f>IFERROR(IF(P212="未入力あり","",ROUNDDOWN(ROUNDDOWN($H212*$I212,0)*VLOOKUP($G212,【参考】数式用!$A$4:$E$54,3, FALSE),0)),"")</f>
        <v/>
      </c>
      <c r="R212" s="273" t="str">
        <f>IF(AM212="×", 0,IF(P212="未入力あり","",ROUNDDOWN(ROUNDDOWN($H212*$I212,0)*VLOOKUP($G212,【参考】数式用!$A$4:$E$54,4,FALSE),0)))</f>
        <v/>
      </c>
      <c r="S212" s="366" t="str">
        <f>IF(AN212="×", 0,IF(P212="未入力あり","",ROUNDDOWN(ROUNDDOWN($H212*$I212,0)*VLOOKUP($G212,【参考】数式用!$A$4:$E$54,5, FALSE),0)))</f>
        <v/>
      </c>
      <c r="T212" s="369" t="s">
        <v>3907</v>
      </c>
      <c r="U212" s="370"/>
      <c r="V212" s="33"/>
      <c r="W212" s="641"/>
      <c r="X212" s="641"/>
      <c r="Y212" s="641"/>
      <c r="Z212" s="641"/>
      <c r="AA212" s="641"/>
      <c r="AB212" s="641"/>
      <c r="AC212" s="641"/>
      <c r="AD212" s="641"/>
      <c r="AE212" s="641"/>
      <c r="AF212" s="641"/>
      <c r="AG212" s="641"/>
      <c r="AI212" s="373" t="str">
        <f t="shared" si="25"/>
        <v/>
      </c>
      <c r="AJ212" s="372" t="e">
        <f>VLOOKUP('別紙様式2-3（個表）'!$G212,【参考】数式用!$P$4:$Q$54,2, FALSE)</f>
        <v>#N/A</v>
      </c>
      <c r="AK212" s="372" t="e">
        <f>VLOOKUP('別紙様式2-3（個表）'!$G212,【参考】数式用!$P$4:$W$54,8, FALSE)</f>
        <v>#N/A</v>
      </c>
      <c r="AL212" s="372" t="e">
        <f>VLOOKUP('別紙様式2-3（個表）'!$G212,【参考】数式用!$P$4:$AD$54,15, FALSE)</f>
        <v>#N/A</v>
      </c>
      <c r="AM212" s="372" t="str">
        <f t="shared" si="26"/>
        <v/>
      </c>
      <c r="AN212" s="372" t="str">
        <f t="shared" si="27"/>
        <v/>
      </c>
      <c r="AO212" s="372" t="str">
        <f t="shared" si="28"/>
        <v/>
      </c>
      <c r="AP212" s="372" t="str">
        <f>IF(G212="", "", VLOOKUP(G212,【参考】数式用!$A$4:$M$54,13,FALSE))</f>
        <v/>
      </c>
      <c r="AQ212" s="46" t="str">
        <f t="shared" si="29"/>
        <v>―</v>
      </c>
    </row>
    <row r="213" spans="1:43" ht="45" customHeight="1">
      <c r="A213" s="114">
        <f t="shared" si="30"/>
        <v>199</v>
      </c>
      <c r="B213" s="115" t="str">
        <f>IF(基本情報入力シート!B256="","",基本情報入力シート!B256)</f>
        <v/>
      </c>
      <c r="C213" s="116" t="str">
        <f>IF(基本情報入力シート!L256="","",基本情報入力シート!L256)</f>
        <v/>
      </c>
      <c r="D213" s="116" t="str">
        <f>IF(基本情報入力シート!Q256="","",基本情報入力シート!Q256)</f>
        <v>愛知県</v>
      </c>
      <c r="E213" s="116" t="str">
        <f>IF(基本情報入力シート!V256="","",基本情報入力シート!V256)</f>
        <v/>
      </c>
      <c r="F213" s="116" t="str">
        <f>IF(基本情報入力シート!W256="","",基本情報入力シート!W256)</f>
        <v>事業所番号及びサービス名を入力してください。</v>
      </c>
      <c r="G213" s="116" t="str">
        <f>IF(基本情報入力シート!Z256="","",基本情報入力シート!Z256)</f>
        <v/>
      </c>
      <c r="H213" s="224" t="str">
        <f>IF(基本情報入力シート!AD256="","",基本情報入力シート!AD256)</f>
        <v/>
      </c>
      <c r="I213" s="362" t="str">
        <f>IF(基本情報入力シート!AE256="","",基本情報入力シート!AE256)</f>
        <v/>
      </c>
      <c r="J213" s="487"/>
      <c r="K213" s="491"/>
      <c r="L213" s="490"/>
      <c r="M213" s="363" t="str">
        <f>IF(G213="", "", VLOOKUP(AO213,【参考】数式用!$AZ$3:$BA$6, 2, FALSE))</f>
        <v/>
      </c>
      <c r="N213" s="364" t="str">
        <f>IF(G213="","",VLOOKUP(G213,【参考】数式用!$A$4:$L$54,MATCH('別紙様式2-3（個表）'!M213,【参考】数式用!$J$3:$L$3,0)+9,FALSE))</f>
        <v/>
      </c>
      <c r="O213" s="497" t="s">
        <v>2396</v>
      </c>
      <c r="P213" s="365" t="str">
        <f t="shared" si="16"/>
        <v>未入力あり</v>
      </c>
      <c r="Q213" s="273" t="str">
        <f>IFERROR(IF(P213="未入力あり","",ROUNDDOWN(ROUNDDOWN($H213*$I213,0)*VLOOKUP($G213,【参考】数式用!$A$4:$E$54,3, FALSE),0)),"")</f>
        <v/>
      </c>
      <c r="R213" s="273" t="str">
        <f>IF(AM213="×", 0,IF(P213="未入力あり","",ROUNDDOWN(ROUNDDOWN($H213*$I213,0)*VLOOKUP($G213,【参考】数式用!$A$4:$E$54,4,FALSE),0)))</f>
        <v/>
      </c>
      <c r="S213" s="366" t="str">
        <f>IF(AN213="×", 0,IF(P213="未入力あり","",ROUNDDOWN(ROUNDDOWN($H213*$I213,0)*VLOOKUP($G213,【参考】数式用!$A$4:$E$54,5, FALSE),0)))</f>
        <v/>
      </c>
      <c r="T213" s="369" t="s">
        <v>3907</v>
      </c>
      <c r="U213" s="370"/>
      <c r="V213" s="33"/>
      <c r="W213" s="641"/>
      <c r="X213" s="641"/>
      <c r="Y213" s="641"/>
      <c r="Z213" s="641"/>
      <c r="AA213" s="641"/>
      <c r="AB213" s="641"/>
      <c r="AC213" s="641"/>
      <c r="AD213" s="641"/>
      <c r="AE213" s="641"/>
      <c r="AF213" s="641"/>
      <c r="AG213" s="641"/>
      <c r="AI213" s="373" t="str">
        <f t="shared" si="25"/>
        <v/>
      </c>
      <c r="AJ213" s="372" t="e">
        <f>VLOOKUP('別紙様式2-3（個表）'!$G213,【参考】数式用!$P$4:$Q$54,2, FALSE)</f>
        <v>#N/A</v>
      </c>
      <c r="AK213" s="372" t="e">
        <f>VLOOKUP('別紙様式2-3（個表）'!$G213,【参考】数式用!$P$4:$W$54,8, FALSE)</f>
        <v>#N/A</v>
      </c>
      <c r="AL213" s="372" t="e">
        <f>VLOOKUP('別紙様式2-3（個表）'!$G213,【参考】数式用!$P$4:$AD$54,15, FALSE)</f>
        <v>#N/A</v>
      </c>
      <c r="AM213" s="372" t="str">
        <f t="shared" si="26"/>
        <v/>
      </c>
      <c r="AN213" s="372" t="str">
        <f t="shared" si="27"/>
        <v/>
      </c>
      <c r="AO213" s="372" t="str">
        <f t="shared" si="28"/>
        <v/>
      </c>
      <c r="AP213" s="372" t="str">
        <f>IF(G213="", "", VLOOKUP(G213,【参考】数式用!$A$4:$M$54,13,FALSE))</f>
        <v/>
      </c>
      <c r="AQ213" s="46" t="str">
        <f t="shared" si="29"/>
        <v>―</v>
      </c>
    </row>
    <row r="214" spans="1:43" ht="45" customHeight="1">
      <c r="A214" s="114">
        <f t="shared" si="30"/>
        <v>200</v>
      </c>
      <c r="B214" s="115" t="str">
        <f>IF(基本情報入力シート!B257="","",基本情報入力シート!B257)</f>
        <v/>
      </c>
      <c r="C214" s="116" t="str">
        <f>IF(基本情報入力シート!L257="","",基本情報入力シート!L257)</f>
        <v/>
      </c>
      <c r="D214" s="116" t="str">
        <f>IF(基本情報入力シート!Q257="","",基本情報入力シート!Q257)</f>
        <v>愛知県</v>
      </c>
      <c r="E214" s="116" t="str">
        <f>IF(基本情報入力シート!V257="","",基本情報入力シート!V257)</f>
        <v/>
      </c>
      <c r="F214" s="116" t="str">
        <f>IF(基本情報入力シート!W257="","",基本情報入力シート!W257)</f>
        <v>事業所番号及びサービス名を入力してください。</v>
      </c>
      <c r="G214" s="116" t="str">
        <f>IF(基本情報入力シート!Z257="","",基本情報入力シート!Z257)</f>
        <v/>
      </c>
      <c r="H214" s="224" t="str">
        <f>IF(基本情報入力シート!AD257="","",基本情報入力シート!AD257)</f>
        <v/>
      </c>
      <c r="I214" s="362" t="str">
        <f>IF(基本情報入力シート!AE257="","",基本情報入力シート!AE257)</f>
        <v/>
      </c>
      <c r="J214" s="487"/>
      <c r="K214" s="491"/>
      <c r="L214" s="490"/>
      <c r="M214" s="363" t="str">
        <f>IF(G214="", "", VLOOKUP(AO214,【参考】数式用!$AZ$3:$BA$6, 2, FALSE))</f>
        <v/>
      </c>
      <c r="N214" s="364" t="str">
        <f>IF(G214="","",VLOOKUP(G214,【参考】数式用!$A$4:$L$54,MATCH('別紙様式2-3（個表）'!M214,【参考】数式用!$J$3:$L$3,0)+9,FALSE))</f>
        <v/>
      </c>
      <c r="O214" s="497" t="s">
        <v>2396</v>
      </c>
      <c r="P214" s="365" t="str">
        <f t="shared" si="16"/>
        <v>未入力あり</v>
      </c>
      <c r="Q214" s="273" t="str">
        <f>IFERROR(IF(P214="未入力あり","",ROUNDDOWN(ROUNDDOWN($H214*$I214,0)*VLOOKUP($G214,【参考】数式用!$A$4:$E$54,3, FALSE),0)),"")</f>
        <v/>
      </c>
      <c r="R214" s="273" t="str">
        <f>IF(AM214="×", 0,IF(P214="未入力あり","",ROUNDDOWN(ROUNDDOWN($H214*$I214,0)*VLOOKUP($G214,【参考】数式用!$A$4:$E$54,4,FALSE),0)))</f>
        <v/>
      </c>
      <c r="S214" s="366" t="str">
        <f>IF(AN214="×", 0,IF(P214="未入力あり","",ROUNDDOWN(ROUNDDOWN($H214*$I214,0)*VLOOKUP($G214,【参考】数式用!$A$4:$E$54,5, FALSE),0)))</f>
        <v/>
      </c>
      <c r="T214" s="369" t="s">
        <v>3907</v>
      </c>
      <c r="U214" s="370"/>
      <c r="V214" s="33"/>
      <c r="W214" s="641"/>
      <c r="X214" s="641"/>
      <c r="Y214" s="641"/>
      <c r="Z214" s="641"/>
      <c r="AA214" s="641"/>
      <c r="AB214" s="641"/>
      <c r="AC214" s="641"/>
      <c r="AD214" s="641"/>
      <c r="AE214" s="641"/>
      <c r="AF214" s="641"/>
      <c r="AG214" s="641"/>
      <c r="AI214" s="373" t="str">
        <f t="shared" si="25"/>
        <v/>
      </c>
      <c r="AJ214" s="372" t="e">
        <f>VLOOKUP('別紙様式2-3（個表）'!$G214,【参考】数式用!$P$4:$Q$54,2, FALSE)</f>
        <v>#N/A</v>
      </c>
      <c r="AK214" s="372" t="e">
        <f>VLOOKUP('別紙様式2-3（個表）'!$G214,【参考】数式用!$P$4:$W$54,8, FALSE)</f>
        <v>#N/A</v>
      </c>
      <c r="AL214" s="372" t="e">
        <f>VLOOKUP('別紙様式2-3（個表）'!$G214,【参考】数式用!$P$4:$AD$54,15, FALSE)</f>
        <v>#N/A</v>
      </c>
      <c r="AM214" s="372" t="str">
        <f t="shared" si="26"/>
        <v/>
      </c>
      <c r="AN214" s="372" t="str">
        <f t="shared" si="27"/>
        <v/>
      </c>
      <c r="AO214" s="372" t="str">
        <f t="shared" si="28"/>
        <v/>
      </c>
      <c r="AP214" s="372" t="str">
        <f>IF(G214="", "", VLOOKUP(G214,【参考】数式用!$A$4:$M$54,13,FALSE))</f>
        <v/>
      </c>
      <c r="AQ214" s="46" t="str">
        <f t="shared" si="29"/>
        <v>―</v>
      </c>
    </row>
    <row r="215" spans="1:43" ht="45" customHeight="1">
      <c r="A215" s="114">
        <f t="shared" si="30"/>
        <v>201</v>
      </c>
      <c r="B215" s="115" t="str">
        <f>IF(基本情報入力シート!B258="","",基本情報入力シート!B258)</f>
        <v/>
      </c>
      <c r="C215" s="116" t="str">
        <f>IF(基本情報入力シート!L258="","",基本情報入力シート!L258)</f>
        <v/>
      </c>
      <c r="D215" s="116" t="str">
        <f>IF(基本情報入力シート!Q258="","",基本情報入力シート!Q258)</f>
        <v>愛知県</v>
      </c>
      <c r="E215" s="116" t="str">
        <f>IF(基本情報入力シート!V258="","",基本情報入力シート!V258)</f>
        <v/>
      </c>
      <c r="F215" s="116" t="str">
        <f>IF(基本情報入力シート!W258="","",基本情報入力シート!W258)</f>
        <v>事業所番号及びサービス名を入力してください。</v>
      </c>
      <c r="G215" s="116" t="str">
        <f>IF(基本情報入力シート!Z258="","",基本情報入力シート!Z258)</f>
        <v/>
      </c>
      <c r="H215" s="224" t="str">
        <f>IF(基本情報入力シート!AD258="","",基本情報入力シート!AD258)</f>
        <v/>
      </c>
      <c r="I215" s="362" t="str">
        <f>IF(基本情報入力シート!AE258="","",基本情報入力シート!AE258)</f>
        <v/>
      </c>
      <c r="J215" s="487"/>
      <c r="K215" s="491"/>
      <c r="L215" s="490"/>
      <c r="M215" s="363" t="str">
        <f>IF(G215="", "", VLOOKUP(AO215,【参考】数式用!$AZ$3:$BA$6, 2, FALSE))</f>
        <v/>
      </c>
      <c r="N215" s="364" t="str">
        <f>IF(G215="","",VLOOKUP(G215,【参考】数式用!$A$4:$L$54,MATCH('別紙様式2-3（個表）'!M215,【参考】数式用!$J$3:$L$3,0)+9,FALSE))</f>
        <v/>
      </c>
      <c r="O215" s="497" t="s">
        <v>2396</v>
      </c>
      <c r="P215" s="365" t="str">
        <f t="shared" si="16"/>
        <v>未入力あり</v>
      </c>
      <c r="Q215" s="273" t="str">
        <f>IFERROR(IF(P215="未入力あり","",ROUNDDOWN(ROUNDDOWN($H215*$I215,0)*VLOOKUP($G215,【参考】数式用!$A$4:$E$54,3, FALSE),0)),"")</f>
        <v/>
      </c>
      <c r="R215" s="273" t="str">
        <f>IF(AM215="×", 0,IF(P215="未入力あり","",ROUNDDOWN(ROUNDDOWN($H215*$I215,0)*VLOOKUP($G215,【参考】数式用!$A$4:$E$54,4,FALSE),0)))</f>
        <v/>
      </c>
      <c r="S215" s="366" t="str">
        <f>IF(AN215="×", 0,IF(P215="未入力あり","",ROUNDDOWN(ROUNDDOWN($H215*$I215,0)*VLOOKUP($G215,【参考】数式用!$A$4:$E$54,5, FALSE),0)))</f>
        <v/>
      </c>
      <c r="T215" s="369" t="s">
        <v>3907</v>
      </c>
      <c r="U215" s="370"/>
      <c r="V215" s="33"/>
      <c r="W215" s="641"/>
      <c r="X215" s="641"/>
      <c r="Y215" s="641"/>
      <c r="Z215" s="641"/>
      <c r="AA215" s="641"/>
      <c r="AB215" s="641"/>
      <c r="AC215" s="641"/>
      <c r="AD215" s="641"/>
      <c r="AE215" s="641"/>
      <c r="AF215" s="641"/>
      <c r="AG215" s="641"/>
      <c r="AI215" s="373" t="str">
        <f t="shared" si="25"/>
        <v/>
      </c>
      <c r="AJ215" s="372" t="e">
        <f>VLOOKUP('別紙様式2-3（個表）'!$G215,【参考】数式用!$P$4:$Q$54,2, FALSE)</f>
        <v>#N/A</v>
      </c>
      <c r="AK215" s="372" t="e">
        <f>VLOOKUP('別紙様式2-3（個表）'!$G215,【参考】数式用!$P$4:$W$54,8, FALSE)</f>
        <v>#N/A</v>
      </c>
      <c r="AL215" s="372" t="e">
        <f>VLOOKUP('別紙様式2-3（個表）'!$G215,【参考】数式用!$P$4:$AD$54,15, FALSE)</f>
        <v>#N/A</v>
      </c>
      <c r="AM215" s="372" t="str">
        <f t="shared" si="26"/>
        <v/>
      </c>
      <c r="AN215" s="372" t="str">
        <f t="shared" si="27"/>
        <v/>
      </c>
      <c r="AO215" s="372" t="str">
        <f t="shared" si="28"/>
        <v/>
      </c>
      <c r="AP215" s="372" t="str">
        <f>IF(G215="", "", VLOOKUP(G215,【参考】数式用!$A$4:$M$54,13,FALSE))</f>
        <v/>
      </c>
      <c r="AQ215" s="46" t="str">
        <f t="shared" si="29"/>
        <v>―</v>
      </c>
    </row>
    <row r="216" spans="1:43" ht="45" customHeight="1">
      <c r="A216" s="114">
        <f t="shared" si="30"/>
        <v>202</v>
      </c>
      <c r="B216" s="115" t="str">
        <f>IF(基本情報入力シート!B259="","",基本情報入力シート!B259)</f>
        <v/>
      </c>
      <c r="C216" s="116" t="str">
        <f>IF(基本情報入力シート!L259="","",基本情報入力シート!L259)</f>
        <v/>
      </c>
      <c r="D216" s="116" t="str">
        <f>IF(基本情報入力シート!Q259="","",基本情報入力シート!Q259)</f>
        <v>愛知県</v>
      </c>
      <c r="E216" s="116" t="str">
        <f>IF(基本情報入力シート!V259="","",基本情報入力シート!V259)</f>
        <v/>
      </c>
      <c r="F216" s="116" t="str">
        <f>IF(基本情報入力シート!W259="","",基本情報入力シート!W259)</f>
        <v>事業所番号及びサービス名を入力してください。</v>
      </c>
      <c r="G216" s="116" t="str">
        <f>IF(基本情報入力シート!Z259="","",基本情報入力シート!Z259)</f>
        <v/>
      </c>
      <c r="H216" s="224" t="str">
        <f>IF(基本情報入力シート!AD259="","",基本情報入力シート!AD259)</f>
        <v/>
      </c>
      <c r="I216" s="362" t="str">
        <f>IF(基本情報入力シート!AE259="","",基本情報入力シート!AE259)</f>
        <v/>
      </c>
      <c r="J216" s="487"/>
      <c r="K216" s="491"/>
      <c r="L216" s="490"/>
      <c r="M216" s="363" t="str">
        <f>IF(G216="", "", VLOOKUP(AO216,【参考】数式用!$AZ$3:$BA$6, 2, FALSE))</f>
        <v/>
      </c>
      <c r="N216" s="364" t="str">
        <f>IF(G216="","",VLOOKUP(G216,【参考】数式用!$A$4:$L$54,MATCH('別紙様式2-3（個表）'!M216,【参考】数式用!$J$3:$L$3,0)+9,FALSE))</f>
        <v/>
      </c>
      <c r="O216" s="497" t="s">
        <v>2396</v>
      </c>
      <c r="P216" s="365" t="str">
        <f t="shared" si="16"/>
        <v>未入力あり</v>
      </c>
      <c r="Q216" s="273" t="str">
        <f>IFERROR(IF(P216="未入力あり","",ROUNDDOWN(ROUNDDOWN($H216*$I216,0)*VLOOKUP($G216,【参考】数式用!$A$4:$E$54,3, FALSE),0)),"")</f>
        <v/>
      </c>
      <c r="R216" s="273" t="str">
        <f>IF(AM216="×", 0,IF(P216="未入力あり","",ROUNDDOWN(ROUNDDOWN($H216*$I216,0)*VLOOKUP($G216,【参考】数式用!$A$4:$E$54,4,FALSE),0)))</f>
        <v/>
      </c>
      <c r="S216" s="366" t="str">
        <f>IF(AN216="×", 0,IF(P216="未入力あり","",ROUNDDOWN(ROUNDDOWN($H216*$I216,0)*VLOOKUP($G216,【参考】数式用!$A$4:$E$54,5, FALSE),0)))</f>
        <v/>
      </c>
      <c r="T216" s="369" t="s">
        <v>3907</v>
      </c>
      <c r="U216" s="370"/>
      <c r="V216" s="33"/>
      <c r="W216" s="641"/>
      <c r="X216" s="641"/>
      <c r="Y216" s="641"/>
      <c r="Z216" s="641"/>
      <c r="AA216" s="641"/>
      <c r="AB216" s="641"/>
      <c r="AC216" s="641"/>
      <c r="AD216" s="641"/>
      <c r="AE216" s="641"/>
      <c r="AF216" s="641"/>
      <c r="AG216" s="641"/>
      <c r="AI216" s="373" t="str">
        <f t="shared" si="25"/>
        <v/>
      </c>
      <c r="AJ216" s="372" t="e">
        <f>VLOOKUP('別紙様式2-3（個表）'!$G216,【参考】数式用!$P$4:$Q$54,2, FALSE)</f>
        <v>#N/A</v>
      </c>
      <c r="AK216" s="372" t="e">
        <f>VLOOKUP('別紙様式2-3（個表）'!$G216,【参考】数式用!$P$4:$W$54,8, FALSE)</f>
        <v>#N/A</v>
      </c>
      <c r="AL216" s="372" t="e">
        <f>VLOOKUP('別紙様式2-3（個表）'!$G216,【参考】数式用!$P$4:$AD$54,15, FALSE)</f>
        <v>#N/A</v>
      </c>
      <c r="AM216" s="372" t="str">
        <f t="shared" si="26"/>
        <v/>
      </c>
      <c r="AN216" s="372" t="str">
        <f t="shared" si="27"/>
        <v/>
      </c>
      <c r="AO216" s="372" t="str">
        <f t="shared" si="28"/>
        <v/>
      </c>
      <c r="AP216" s="372" t="str">
        <f>IF(G216="", "", VLOOKUP(G216,【参考】数式用!$A$4:$M$54,13,FALSE))</f>
        <v/>
      </c>
      <c r="AQ216" s="46" t="str">
        <f t="shared" si="29"/>
        <v>―</v>
      </c>
    </row>
    <row r="217" spans="1:43" ht="45" customHeight="1">
      <c r="A217" s="114">
        <f t="shared" si="30"/>
        <v>203</v>
      </c>
      <c r="B217" s="115" t="str">
        <f>IF(基本情報入力シート!B260="","",基本情報入力シート!B260)</f>
        <v/>
      </c>
      <c r="C217" s="116" t="str">
        <f>IF(基本情報入力シート!L260="","",基本情報入力シート!L260)</f>
        <v/>
      </c>
      <c r="D217" s="116" t="str">
        <f>IF(基本情報入力シート!Q260="","",基本情報入力シート!Q260)</f>
        <v>愛知県</v>
      </c>
      <c r="E217" s="116" t="str">
        <f>IF(基本情報入力シート!V260="","",基本情報入力シート!V260)</f>
        <v/>
      </c>
      <c r="F217" s="116" t="str">
        <f>IF(基本情報入力シート!W260="","",基本情報入力シート!W260)</f>
        <v>事業所番号及びサービス名を入力してください。</v>
      </c>
      <c r="G217" s="116" t="str">
        <f>IF(基本情報入力シート!Z260="","",基本情報入力シート!Z260)</f>
        <v/>
      </c>
      <c r="H217" s="224" t="str">
        <f>IF(基本情報入力シート!AD260="","",基本情報入力シート!AD260)</f>
        <v/>
      </c>
      <c r="I217" s="362" t="str">
        <f>IF(基本情報入力シート!AE260="","",基本情報入力シート!AE260)</f>
        <v/>
      </c>
      <c r="J217" s="487"/>
      <c r="K217" s="491"/>
      <c r="L217" s="490"/>
      <c r="M217" s="363" t="str">
        <f>IF(G217="", "", VLOOKUP(AO217,【参考】数式用!$AZ$3:$BA$6, 2, FALSE))</f>
        <v/>
      </c>
      <c r="N217" s="364" t="str">
        <f>IF(G217="","",VLOOKUP(G217,【参考】数式用!$A$4:$L$54,MATCH('別紙様式2-3（個表）'!M217,【参考】数式用!$J$3:$L$3,0)+9,FALSE))</f>
        <v/>
      </c>
      <c r="O217" s="497" t="s">
        <v>2396</v>
      </c>
      <c r="P217" s="365" t="str">
        <f t="shared" si="16"/>
        <v>未入力あり</v>
      </c>
      <c r="Q217" s="273" t="str">
        <f>IFERROR(IF(P217="未入力あり","",ROUNDDOWN(ROUNDDOWN($H217*$I217,0)*VLOOKUP($G217,【参考】数式用!$A$4:$E$54,3, FALSE),0)),"")</f>
        <v/>
      </c>
      <c r="R217" s="273" t="str">
        <f>IF(AM217="×", 0,IF(P217="未入力あり","",ROUNDDOWN(ROUNDDOWN($H217*$I217,0)*VLOOKUP($G217,【参考】数式用!$A$4:$E$54,4,FALSE),0)))</f>
        <v/>
      </c>
      <c r="S217" s="366" t="str">
        <f>IF(AN217="×", 0,IF(P217="未入力あり","",ROUNDDOWN(ROUNDDOWN($H217*$I217,0)*VLOOKUP($G217,【参考】数式用!$A$4:$E$54,5, FALSE),0)))</f>
        <v/>
      </c>
      <c r="T217" s="369" t="s">
        <v>3907</v>
      </c>
      <c r="U217" s="370"/>
      <c r="V217" s="33"/>
      <c r="W217" s="641"/>
      <c r="X217" s="641"/>
      <c r="Y217" s="641"/>
      <c r="Z217" s="641"/>
      <c r="AA217" s="641"/>
      <c r="AB217" s="641"/>
      <c r="AC217" s="641"/>
      <c r="AD217" s="641"/>
      <c r="AE217" s="641"/>
      <c r="AF217" s="641"/>
      <c r="AG217" s="641"/>
      <c r="AI217" s="373" t="str">
        <f t="shared" si="25"/>
        <v/>
      </c>
      <c r="AJ217" s="372" t="e">
        <f>VLOOKUP('別紙様式2-3（個表）'!$G217,【参考】数式用!$P$4:$Q$54,2, FALSE)</f>
        <v>#N/A</v>
      </c>
      <c r="AK217" s="372" t="e">
        <f>VLOOKUP('別紙様式2-3（個表）'!$G217,【参考】数式用!$P$4:$W$54,8, FALSE)</f>
        <v>#N/A</v>
      </c>
      <c r="AL217" s="372" t="e">
        <f>VLOOKUP('別紙様式2-3（個表）'!$G217,【参考】数式用!$P$4:$AD$54,15, FALSE)</f>
        <v>#N/A</v>
      </c>
      <c r="AM217" s="372" t="str">
        <f t="shared" si="26"/>
        <v/>
      </c>
      <c r="AN217" s="372" t="str">
        <f t="shared" si="27"/>
        <v/>
      </c>
      <c r="AO217" s="372" t="str">
        <f t="shared" si="28"/>
        <v/>
      </c>
      <c r="AP217" s="372" t="str">
        <f>IF(G217="", "", VLOOKUP(G217,【参考】数式用!$A$4:$M$54,13,FALSE))</f>
        <v/>
      </c>
      <c r="AQ217" s="46" t="str">
        <f t="shared" si="29"/>
        <v>―</v>
      </c>
    </row>
    <row r="218" spans="1:43" ht="45" customHeight="1">
      <c r="A218" s="114">
        <f t="shared" si="30"/>
        <v>204</v>
      </c>
      <c r="B218" s="115" t="str">
        <f>IF(基本情報入力シート!B261="","",基本情報入力シート!B261)</f>
        <v/>
      </c>
      <c r="C218" s="116" t="str">
        <f>IF(基本情報入力シート!L261="","",基本情報入力シート!L261)</f>
        <v/>
      </c>
      <c r="D218" s="116" t="str">
        <f>IF(基本情報入力シート!Q261="","",基本情報入力シート!Q261)</f>
        <v>愛知県</v>
      </c>
      <c r="E218" s="116" t="str">
        <f>IF(基本情報入力シート!V261="","",基本情報入力シート!V261)</f>
        <v/>
      </c>
      <c r="F218" s="116" t="str">
        <f>IF(基本情報入力シート!W261="","",基本情報入力シート!W261)</f>
        <v>事業所番号及びサービス名を入力してください。</v>
      </c>
      <c r="G218" s="116" t="str">
        <f>IF(基本情報入力シート!Z261="","",基本情報入力シート!Z261)</f>
        <v/>
      </c>
      <c r="H218" s="224" t="str">
        <f>IF(基本情報入力シート!AD261="","",基本情報入力シート!AD261)</f>
        <v/>
      </c>
      <c r="I218" s="362" t="str">
        <f>IF(基本情報入力シート!AE261="","",基本情報入力シート!AE261)</f>
        <v/>
      </c>
      <c r="J218" s="487"/>
      <c r="K218" s="491"/>
      <c r="L218" s="490"/>
      <c r="M218" s="363" t="str">
        <f>IF(G218="", "", VLOOKUP(AO218,【参考】数式用!$AZ$3:$BA$6, 2, FALSE))</f>
        <v/>
      </c>
      <c r="N218" s="364" t="str">
        <f>IF(G218="","",VLOOKUP(G218,【参考】数式用!$A$4:$L$54,MATCH('別紙様式2-3（個表）'!M218,【参考】数式用!$J$3:$L$3,0)+9,FALSE))</f>
        <v/>
      </c>
      <c r="O218" s="497" t="s">
        <v>2396</v>
      </c>
      <c r="P218" s="365" t="str">
        <f t="shared" si="16"/>
        <v>未入力あり</v>
      </c>
      <c r="Q218" s="273" t="str">
        <f>IFERROR(IF(P218="未入力あり","",ROUNDDOWN(ROUNDDOWN($H218*$I218,0)*VLOOKUP($G218,【参考】数式用!$A$4:$E$54,3, FALSE),0)),"")</f>
        <v/>
      </c>
      <c r="R218" s="273" t="str">
        <f>IF(AM218="×", 0,IF(P218="未入力あり","",ROUNDDOWN(ROUNDDOWN($H218*$I218,0)*VLOOKUP($G218,【参考】数式用!$A$4:$E$54,4,FALSE),0)))</f>
        <v/>
      </c>
      <c r="S218" s="366" t="str">
        <f>IF(AN218="×", 0,IF(P218="未入力あり","",ROUNDDOWN(ROUNDDOWN($H218*$I218,0)*VLOOKUP($G218,【参考】数式用!$A$4:$E$54,5, FALSE),0)))</f>
        <v/>
      </c>
      <c r="T218" s="369" t="s">
        <v>3907</v>
      </c>
      <c r="U218" s="370"/>
      <c r="V218" s="33"/>
      <c r="W218" s="641"/>
      <c r="X218" s="641"/>
      <c r="Y218" s="641"/>
      <c r="Z218" s="641"/>
      <c r="AA218" s="641"/>
      <c r="AB218" s="641"/>
      <c r="AC218" s="641"/>
      <c r="AD218" s="641"/>
      <c r="AE218" s="641"/>
      <c r="AF218" s="641"/>
      <c r="AG218" s="641"/>
      <c r="AI218" s="373" t="str">
        <f t="shared" si="25"/>
        <v/>
      </c>
      <c r="AJ218" s="372" t="e">
        <f>VLOOKUP('別紙様式2-3（個表）'!$G218,【参考】数式用!$P$4:$Q$54,2, FALSE)</f>
        <v>#N/A</v>
      </c>
      <c r="AK218" s="372" t="e">
        <f>VLOOKUP('別紙様式2-3（個表）'!$G218,【参考】数式用!$P$4:$W$54,8, FALSE)</f>
        <v>#N/A</v>
      </c>
      <c r="AL218" s="372" t="e">
        <f>VLOOKUP('別紙様式2-3（個表）'!$G218,【参考】数式用!$P$4:$AD$54,15, FALSE)</f>
        <v>#N/A</v>
      </c>
      <c r="AM218" s="372" t="str">
        <f t="shared" si="26"/>
        <v/>
      </c>
      <c r="AN218" s="372" t="str">
        <f t="shared" si="27"/>
        <v/>
      </c>
      <c r="AO218" s="372" t="str">
        <f t="shared" si="28"/>
        <v/>
      </c>
      <c r="AP218" s="372" t="str">
        <f>IF(G218="", "", VLOOKUP(G218,【参考】数式用!$A$4:$M$54,13,FALSE))</f>
        <v/>
      </c>
      <c r="AQ218" s="46" t="str">
        <f t="shared" si="29"/>
        <v>―</v>
      </c>
    </row>
    <row r="219" spans="1:43" ht="45" customHeight="1">
      <c r="A219" s="114">
        <f t="shared" si="30"/>
        <v>205</v>
      </c>
      <c r="B219" s="115" t="str">
        <f>IF(基本情報入力シート!B262="","",基本情報入力シート!B262)</f>
        <v/>
      </c>
      <c r="C219" s="116" t="str">
        <f>IF(基本情報入力シート!L262="","",基本情報入力シート!L262)</f>
        <v/>
      </c>
      <c r="D219" s="116" t="str">
        <f>IF(基本情報入力シート!Q262="","",基本情報入力シート!Q262)</f>
        <v>愛知県</v>
      </c>
      <c r="E219" s="116" t="str">
        <f>IF(基本情報入力シート!V262="","",基本情報入力シート!V262)</f>
        <v/>
      </c>
      <c r="F219" s="116" t="str">
        <f>IF(基本情報入力シート!W262="","",基本情報入力シート!W262)</f>
        <v>事業所番号及びサービス名を入力してください。</v>
      </c>
      <c r="G219" s="116" t="str">
        <f>IF(基本情報入力シート!Z262="","",基本情報入力シート!Z262)</f>
        <v/>
      </c>
      <c r="H219" s="224" t="str">
        <f>IF(基本情報入力シート!AD262="","",基本情報入力シート!AD262)</f>
        <v/>
      </c>
      <c r="I219" s="362" t="str">
        <f>IF(基本情報入力シート!AE262="","",基本情報入力シート!AE262)</f>
        <v/>
      </c>
      <c r="J219" s="487"/>
      <c r="K219" s="491"/>
      <c r="L219" s="490"/>
      <c r="M219" s="363" t="str">
        <f>IF(G219="", "", VLOOKUP(AO219,【参考】数式用!$AZ$3:$BA$6, 2, FALSE))</f>
        <v/>
      </c>
      <c r="N219" s="364" t="str">
        <f>IF(G219="","",VLOOKUP(G219,【参考】数式用!$A$4:$L$54,MATCH('別紙様式2-3（個表）'!M219,【参考】数式用!$J$3:$L$3,0)+9,FALSE))</f>
        <v/>
      </c>
      <c r="O219" s="497" t="s">
        <v>2396</v>
      </c>
      <c r="P219" s="365" t="str">
        <f t="shared" si="16"/>
        <v>未入力あり</v>
      </c>
      <c r="Q219" s="273" t="str">
        <f>IFERROR(IF(P219="未入力あり","",ROUNDDOWN(ROUNDDOWN($H219*$I219,0)*VLOOKUP($G219,【参考】数式用!$A$4:$E$54,3, FALSE),0)),"")</f>
        <v/>
      </c>
      <c r="R219" s="273" t="str">
        <f>IF(AM219="×", 0,IF(P219="未入力あり","",ROUNDDOWN(ROUNDDOWN($H219*$I219,0)*VLOOKUP($G219,【参考】数式用!$A$4:$E$54,4,FALSE),0)))</f>
        <v/>
      </c>
      <c r="S219" s="366" t="str">
        <f>IF(AN219="×", 0,IF(P219="未入力あり","",ROUNDDOWN(ROUNDDOWN($H219*$I219,0)*VLOOKUP($G219,【参考】数式用!$A$4:$E$54,5, FALSE),0)))</f>
        <v/>
      </c>
      <c r="T219" s="369" t="s">
        <v>3907</v>
      </c>
      <c r="U219" s="370"/>
      <c r="V219" s="33"/>
      <c r="W219" s="641"/>
      <c r="X219" s="641"/>
      <c r="Y219" s="641"/>
      <c r="Z219" s="641"/>
      <c r="AA219" s="641"/>
      <c r="AB219" s="641"/>
      <c r="AC219" s="641"/>
      <c r="AD219" s="641"/>
      <c r="AE219" s="641"/>
      <c r="AF219" s="641"/>
      <c r="AG219" s="641"/>
      <c r="AI219" s="373" t="str">
        <f t="shared" si="25"/>
        <v/>
      </c>
      <c r="AJ219" s="372" t="e">
        <f>VLOOKUP('別紙様式2-3（個表）'!$G219,【参考】数式用!$P$4:$Q$54,2, FALSE)</f>
        <v>#N/A</v>
      </c>
      <c r="AK219" s="372" t="e">
        <f>VLOOKUP('別紙様式2-3（個表）'!$G219,【参考】数式用!$P$4:$W$54,8, FALSE)</f>
        <v>#N/A</v>
      </c>
      <c r="AL219" s="372" t="e">
        <f>VLOOKUP('別紙様式2-3（個表）'!$G219,【参考】数式用!$P$4:$AD$54,15, FALSE)</f>
        <v>#N/A</v>
      </c>
      <c r="AM219" s="372" t="str">
        <f t="shared" si="26"/>
        <v/>
      </c>
      <c r="AN219" s="372" t="str">
        <f t="shared" si="27"/>
        <v/>
      </c>
      <c r="AO219" s="372" t="str">
        <f t="shared" si="28"/>
        <v/>
      </c>
      <c r="AP219" s="372" t="str">
        <f>IF(G219="", "", VLOOKUP(G219,【参考】数式用!$A$4:$M$54,13,FALSE))</f>
        <v/>
      </c>
      <c r="AQ219" s="46" t="str">
        <f t="shared" si="29"/>
        <v>―</v>
      </c>
    </row>
    <row r="220" spans="1:43" ht="45" customHeight="1">
      <c r="A220" s="114">
        <f t="shared" si="30"/>
        <v>206</v>
      </c>
      <c r="B220" s="115" t="str">
        <f>IF(基本情報入力シート!B263="","",基本情報入力シート!B263)</f>
        <v/>
      </c>
      <c r="C220" s="116" t="str">
        <f>IF(基本情報入力シート!L263="","",基本情報入力シート!L263)</f>
        <v/>
      </c>
      <c r="D220" s="116" t="str">
        <f>IF(基本情報入力シート!Q263="","",基本情報入力シート!Q263)</f>
        <v>愛知県</v>
      </c>
      <c r="E220" s="116" t="str">
        <f>IF(基本情報入力シート!V263="","",基本情報入力シート!V263)</f>
        <v/>
      </c>
      <c r="F220" s="116" t="str">
        <f>IF(基本情報入力シート!W263="","",基本情報入力シート!W263)</f>
        <v>事業所番号及びサービス名を入力してください。</v>
      </c>
      <c r="G220" s="116" t="str">
        <f>IF(基本情報入力シート!Z263="","",基本情報入力シート!Z263)</f>
        <v/>
      </c>
      <c r="H220" s="224" t="str">
        <f>IF(基本情報入力シート!AD263="","",基本情報入力シート!AD263)</f>
        <v/>
      </c>
      <c r="I220" s="362" t="str">
        <f>IF(基本情報入力シート!AE263="","",基本情報入力シート!AE263)</f>
        <v/>
      </c>
      <c r="J220" s="487"/>
      <c r="K220" s="491"/>
      <c r="L220" s="490"/>
      <c r="M220" s="363" t="str">
        <f>IF(G220="", "", VLOOKUP(AO220,【参考】数式用!$AZ$3:$BA$6, 2, FALSE))</f>
        <v/>
      </c>
      <c r="N220" s="364" t="str">
        <f>IF(G220="","",VLOOKUP(G220,【参考】数式用!$A$4:$L$54,MATCH('別紙様式2-3（個表）'!M220,【参考】数式用!$J$3:$L$3,0)+9,FALSE))</f>
        <v/>
      </c>
      <c r="O220" s="497" t="s">
        <v>2396</v>
      </c>
      <c r="P220" s="365" t="str">
        <f t="shared" si="16"/>
        <v>未入力あり</v>
      </c>
      <c r="Q220" s="273" t="str">
        <f>IFERROR(IF(P220="未入力あり","",ROUNDDOWN(ROUNDDOWN($H220*$I220,0)*VLOOKUP($G220,【参考】数式用!$A$4:$E$54,3, FALSE),0)),"")</f>
        <v/>
      </c>
      <c r="R220" s="273" t="str">
        <f>IF(AM220="×", 0,IF(P220="未入力あり","",ROUNDDOWN(ROUNDDOWN($H220*$I220,0)*VLOOKUP($G220,【参考】数式用!$A$4:$E$54,4,FALSE),0)))</f>
        <v/>
      </c>
      <c r="S220" s="366" t="str">
        <f>IF(AN220="×", 0,IF(P220="未入力あり","",ROUNDDOWN(ROUNDDOWN($H220*$I220,0)*VLOOKUP($G220,【参考】数式用!$A$4:$E$54,5, FALSE),0)))</f>
        <v/>
      </c>
      <c r="T220" s="369" t="s">
        <v>3907</v>
      </c>
      <c r="U220" s="370"/>
      <c r="V220" s="33"/>
      <c r="W220" s="641"/>
      <c r="X220" s="641"/>
      <c r="Y220" s="641"/>
      <c r="Z220" s="641"/>
      <c r="AA220" s="641"/>
      <c r="AB220" s="641"/>
      <c r="AC220" s="641"/>
      <c r="AD220" s="641"/>
      <c r="AE220" s="641"/>
      <c r="AF220" s="641"/>
      <c r="AG220" s="641"/>
      <c r="AI220" s="373" t="str">
        <f t="shared" si="25"/>
        <v/>
      </c>
      <c r="AJ220" s="372" t="e">
        <f>VLOOKUP('別紙様式2-3（個表）'!$G220,【参考】数式用!$P$4:$Q$54,2, FALSE)</f>
        <v>#N/A</v>
      </c>
      <c r="AK220" s="372" t="e">
        <f>VLOOKUP('別紙様式2-3（個表）'!$G220,【参考】数式用!$P$4:$W$54,8, FALSE)</f>
        <v>#N/A</v>
      </c>
      <c r="AL220" s="372" t="e">
        <f>VLOOKUP('別紙様式2-3（個表）'!$G220,【参考】数式用!$P$4:$AD$54,15, FALSE)</f>
        <v>#N/A</v>
      </c>
      <c r="AM220" s="372" t="str">
        <f t="shared" si="26"/>
        <v/>
      </c>
      <c r="AN220" s="372" t="str">
        <f t="shared" si="27"/>
        <v/>
      </c>
      <c r="AO220" s="372" t="str">
        <f t="shared" si="28"/>
        <v/>
      </c>
      <c r="AP220" s="372" t="str">
        <f>IF(G220="", "", VLOOKUP(G220,【参考】数式用!$A$4:$M$54,13,FALSE))</f>
        <v/>
      </c>
      <c r="AQ220" s="46" t="str">
        <f t="shared" si="29"/>
        <v>―</v>
      </c>
    </row>
    <row r="221" spans="1:43" ht="45" customHeight="1">
      <c r="A221" s="114">
        <f t="shared" si="30"/>
        <v>207</v>
      </c>
      <c r="B221" s="115" t="str">
        <f>IF(基本情報入力シート!B264="","",基本情報入力シート!B264)</f>
        <v/>
      </c>
      <c r="C221" s="116" t="str">
        <f>IF(基本情報入力シート!L264="","",基本情報入力シート!L264)</f>
        <v/>
      </c>
      <c r="D221" s="116" t="str">
        <f>IF(基本情報入力シート!Q264="","",基本情報入力シート!Q264)</f>
        <v>愛知県</v>
      </c>
      <c r="E221" s="116" t="str">
        <f>IF(基本情報入力シート!V264="","",基本情報入力シート!V264)</f>
        <v/>
      </c>
      <c r="F221" s="116" t="str">
        <f>IF(基本情報入力シート!W264="","",基本情報入力シート!W264)</f>
        <v>事業所番号及びサービス名を入力してください。</v>
      </c>
      <c r="G221" s="116" t="str">
        <f>IF(基本情報入力シート!Z264="","",基本情報入力シート!Z264)</f>
        <v/>
      </c>
      <c r="H221" s="224" t="str">
        <f>IF(基本情報入力シート!AD264="","",基本情報入力シート!AD264)</f>
        <v/>
      </c>
      <c r="I221" s="362" t="str">
        <f>IF(基本情報入力シート!AE264="","",基本情報入力シート!AE264)</f>
        <v/>
      </c>
      <c r="J221" s="487"/>
      <c r="K221" s="491"/>
      <c r="L221" s="490"/>
      <c r="M221" s="363" t="str">
        <f>IF(G221="", "", VLOOKUP(AO221,【参考】数式用!$AZ$3:$BA$6, 2, FALSE))</f>
        <v/>
      </c>
      <c r="N221" s="364" t="str">
        <f>IF(G221="","",VLOOKUP(G221,【参考】数式用!$A$4:$L$54,MATCH('別紙様式2-3（個表）'!M221,【参考】数式用!$J$3:$L$3,0)+9,FALSE))</f>
        <v/>
      </c>
      <c r="O221" s="497" t="s">
        <v>2396</v>
      </c>
      <c r="P221" s="365" t="str">
        <f t="shared" si="16"/>
        <v>未入力あり</v>
      </c>
      <c r="Q221" s="273" t="str">
        <f>IFERROR(IF(P221="未入力あり","",ROUNDDOWN(ROUNDDOWN($H221*$I221,0)*VLOOKUP($G221,【参考】数式用!$A$4:$E$54,3, FALSE),0)),"")</f>
        <v/>
      </c>
      <c r="R221" s="273" t="str">
        <f>IF(AM221="×", 0,IF(P221="未入力あり","",ROUNDDOWN(ROUNDDOWN($H221*$I221,0)*VLOOKUP($G221,【参考】数式用!$A$4:$E$54,4,FALSE),0)))</f>
        <v/>
      </c>
      <c r="S221" s="366" t="str">
        <f>IF(AN221="×", 0,IF(P221="未入力あり","",ROUNDDOWN(ROUNDDOWN($H221*$I221,0)*VLOOKUP($G221,【参考】数式用!$A$4:$E$54,5, FALSE),0)))</f>
        <v/>
      </c>
      <c r="T221" s="369" t="s">
        <v>3907</v>
      </c>
      <c r="U221" s="370"/>
      <c r="V221" s="33"/>
      <c r="W221" s="641"/>
      <c r="X221" s="641"/>
      <c r="Y221" s="641"/>
      <c r="Z221" s="641"/>
      <c r="AA221" s="641"/>
      <c r="AB221" s="641"/>
      <c r="AC221" s="641"/>
      <c r="AD221" s="641"/>
      <c r="AE221" s="641"/>
      <c r="AF221" s="641"/>
      <c r="AG221" s="641"/>
      <c r="AI221" s="373" t="str">
        <f t="shared" si="25"/>
        <v/>
      </c>
      <c r="AJ221" s="372" t="e">
        <f>VLOOKUP('別紙様式2-3（個表）'!$G221,【参考】数式用!$P$4:$Q$54,2, FALSE)</f>
        <v>#N/A</v>
      </c>
      <c r="AK221" s="372" t="e">
        <f>VLOOKUP('別紙様式2-3（個表）'!$G221,【参考】数式用!$P$4:$W$54,8, FALSE)</f>
        <v>#N/A</v>
      </c>
      <c r="AL221" s="372" t="e">
        <f>VLOOKUP('別紙様式2-3（個表）'!$G221,【参考】数式用!$P$4:$AD$54,15, FALSE)</f>
        <v>#N/A</v>
      </c>
      <c r="AM221" s="372" t="str">
        <f t="shared" si="26"/>
        <v/>
      </c>
      <c r="AN221" s="372" t="str">
        <f t="shared" si="27"/>
        <v/>
      </c>
      <c r="AO221" s="372" t="str">
        <f t="shared" si="28"/>
        <v/>
      </c>
      <c r="AP221" s="372" t="str">
        <f>IF(G221="", "", VLOOKUP(G221,【参考】数式用!$A$4:$M$54,13,FALSE))</f>
        <v/>
      </c>
      <c r="AQ221" s="46" t="str">
        <f t="shared" si="29"/>
        <v>―</v>
      </c>
    </row>
    <row r="222" spans="1:43" ht="45" customHeight="1">
      <c r="A222" s="114">
        <f t="shared" si="30"/>
        <v>208</v>
      </c>
      <c r="B222" s="115" t="str">
        <f>IF(基本情報入力シート!B265="","",基本情報入力シート!B265)</f>
        <v/>
      </c>
      <c r="C222" s="116" t="str">
        <f>IF(基本情報入力シート!L265="","",基本情報入力シート!L265)</f>
        <v/>
      </c>
      <c r="D222" s="116" t="str">
        <f>IF(基本情報入力シート!Q265="","",基本情報入力シート!Q265)</f>
        <v>愛知県</v>
      </c>
      <c r="E222" s="116" t="str">
        <f>IF(基本情報入力シート!V265="","",基本情報入力シート!V265)</f>
        <v/>
      </c>
      <c r="F222" s="116" t="str">
        <f>IF(基本情報入力シート!W265="","",基本情報入力シート!W265)</f>
        <v>事業所番号及びサービス名を入力してください。</v>
      </c>
      <c r="G222" s="116" t="str">
        <f>IF(基本情報入力シート!Z265="","",基本情報入力シート!Z265)</f>
        <v/>
      </c>
      <c r="H222" s="224" t="str">
        <f>IF(基本情報入力シート!AD265="","",基本情報入力シート!AD265)</f>
        <v/>
      </c>
      <c r="I222" s="362" t="str">
        <f>IF(基本情報入力シート!AE265="","",基本情報入力シート!AE265)</f>
        <v/>
      </c>
      <c r="J222" s="487"/>
      <c r="K222" s="491"/>
      <c r="L222" s="490"/>
      <c r="M222" s="363" t="str">
        <f>IF(G222="", "", VLOOKUP(AO222,【参考】数式用!$AZ$3:$BA$6, 2, FALSE))</f>
        <v/>
      </c>
      <c r="N222" s="364" t="str">
        <f>IF(G222="","",VLOOKUP(G222,【参考】数式用!$A$4:$L$54,MATCH('別紙様式2-3（個表）'!M222,【参考】数式用!$J$3:$L$3,0)+9,FALSE))</f>
        <v/>
      </c>
      <c r="O222" s="497" t="s">
        <v>2396</v>
      </c>
      <c r="P222" s="365" t="str">
        <f t="shared" si="16"/>
        <v>未入力あり</v>
      </c>
      <c r="Q222" s="273" t="str">
        <f>IFERROR(IF(P222="未入力あり","",ROUNDDOWN(ROUNDDOWN($H222*$I222,0)*VLOOKUP($G222,【参考】数式用!$A$4:$E$54,3, FALSE),0)),"")</f>
        <v/>
      </c>
      <c r="R222" s="273" t="str">
        <f>IF(AM222="×", 0,IF(P222="未入力あり","",ROUNDDOWN(ROUNDDOWN($H222*$I222,0)*VLOOKUP($G222,【参考】数式用!$A$4:$E$54,4,FALSE),0)))</f>
        <v/>
      </c>
      <c r="S222" s="366" t="str">
        <f>IF(AN222="×", 0,IF(P222="未入力あり","",ROUNDDOWN(ROUNDDOWN($H222*$I222,0)*VLOOKUP($G222,【参考】数式用!$A$4:$E$54,5, FALSE),0)))</f>
        <v/>
      </c>
      <c r="T222" s="369" t="s">
        <v>3907</v>
      </c>
      <c r="U222" s="370"/>
      <c r="V222" s="33"/>
      <c r="W222" s="641"/>
      <c r="X222" s="641"/>
      <c r="Y222" s="641"/>
      <c r="Z222" s="641"/>
      <c r="AA222" s="641"/>
      <c r="AB222" s="641"/>
      <c r="AC222" s="641"/>
      <c r="AD222" s="641"/>
      <c r="AE222" s="641"/>
      <c r="AF222" s="641"/>
      <c r="AG222" s="641"/>
      <c r="AI222" s="373" t="str">
        <f t="shared" si="25"/>
        <v/>
      </c>
      <c r="AJ222" s="372" t="e">
        <f>VLOOKUP('別紙様式2-3（個表）'!$G222,【参考】数式用!$P$4:$Q$54,2, FALSE)</f>
        <v>#N/A</v>
      </c>
      <c r="AK222" s="372" t="e">
        <f>VLOOKUP('別紙様式2-3（個表）'!$G222,【参考】数式用!$P$4:$W$54,8, FALSE)</f>
        <v>#N/A</v>
      </c>
      <c r="AL222" s="372" t="e">
        <f>VLOOKUP('別紙様式2-3（個表）'!$G222,【参考】数式用!$P$4:$AD$54,15, FALSE)</f>
        <v>#N/A</v>
      </c>
      <c r="AM222" s="372" t="str">
        <f t="shared" si="26"/>
        <v/>
      </c>
      <c r="AN222" s="372" t="str">
        <f t="shared" si="27"/>
        <v/>
      </c>
      <c r="AO222" s="372" t="str">
        <f t="shared" si="28"/>
        <v/>
      </c>
      <c r="AP222" s="372" t="str">
        <f>IF(G222="", "", VLOOKUP(G222,【参考】数式用!$A$4:$M$54,13,FALSE))</f>
        <v/>
      </c>
      <c r="AQ222" s="46" t="str">
        <f t="shared" si="29"/>
        <v>―</v>
      </c>
    </row>
    <row r="223" spans="1:43" ht="45" customHeight="1">
      <c r="A223" s="114">
        <f t="shared" si="30"/>
        <v>209</v>
      </c>
      <c r="B223" s="115" t="str">
        <f>IF(基本情報入力シート!B266="","",基本情報入力シート!B266)</f>
        <v/>
      </c>
      <c r="C223" s="116" t="str">
        <f>IF(基本情報入力シート!L266="","",基本情報入力シート!L266)</f>
        <v/>
      </c>
      <c r="D223" s="116" t="str">
        <f>IF(基本情報入力シート!Q266="","",基本情報入力シート!Q266)</f>
        <v>愛知県</v>
      </c>
      <c r="E223" s="116" t="str">
        <f>IF(基本情報入力シート!V266="","",基本情報入力シート!V266)</f>
        <v/>
      </c>
      <c r="F223" s="116" t="str">
        <f>IF(基本情報入力シート!W266="","",基本情報入力シート!W266)</f>
        <v>事業所番号及びサービス名を入力してください。</v>
      </c>
      <c r="G223" s="116" t="str">
        <f>IF(基本情報入力シート!Z266="","",基本情報入力シート!Z266)</f>
        <v/>
      </c>
      <c r="H223" s="224" t="str">
        <f>IF(基本情報入力シート!AD266="","",基本情報入力シート!AD266)</f>
        <v/>
      </c>
      <c r="I223" s="362" t="str">
        <f>IF(基本情報入力シート!AE266="","",基本情報入力シート!AE266)</f>
        <v/>
      </c>
      <c r="J223" s="487"/>
      <c r="K223" s="491"/>
      <c r="L223" s="490"/>
      <c r="M223" s="363" t="str">
        <f>IF(G223="", "", VLOOKUP(AO223,【参考】数式用!$AZ$3:$BA$6, 2, FALSE))</f>
        <v/>
      </c>
      <c r="N223" s="364" t="str">
        <f>IF(G223="","",VLOOKUP(G223,【参考】数式用!$A$4:$L$54,MATCH('別紙様式2-3（個表）'!M223,【参考】数式用!$J$3:$L$3,0)+9,FALSE))</f>
        <v/>
      </c>
      <c r="O223" s="497" t="s">
        <v>2396</v>
      </c>
      <c r="P223" s="365" t="str">
        <f t="shared" si="16"/>
        <v>未入力あり</v>
      </c>
      <c r="Q223" s="273" t="str">
        <f>IFERROR(IF(P223="未入力あり","",ROUNDDOWN(ROUNDDOWN($H223*$I223,0)*VLOOKUP($G223,【参考】数式用!$A$4:$E$54,3, FALSE),0)),"")</f>
        <v/>
      </c>
      <c r="R223" s="273" t="str">
        <f>IF(AM223="×", 0,IF(P223="未入力あり","",ROUNDDOWN(ROUNDDOWN($H223*$I223,0)*VLOOKUP($G223,【参考】数式用!$A$4:$E$54,4,FALSE),0)))</f>
        <v/>
      </c>
      <c r="S223" s="366" t="str">
        <f>IF(AN223="×", 0,IF(P223="未入力あり","",ROUNDDOWN(ROUNDDOWN($H223*$I223,0)*VLOOKUP($G223,【参考】数式用!$A$4:$E$54,5, FALSE),0)))</f>
        <v/>
      </c>
      <c r="T223" s="369" t="s">
        <v>3907</v>
      </c>
      <c r="U223" s="370"/>
      <c r="V223" s="33"/>
      <c r="W223" s="641"/>
      <c r="X223" s="641"/>
      <c r="Y223" s="641"/>
      <c r="Z223" s="641"/>
      <c r="AA223" s="641"/>
      <c r="AB223" s="641"/>
      <c r="AC223" s="641"/>
      <c r="AD223" s="641"/>
      <c r="AE223" s="641"/>
      <c r="AF223" s="641"/>
      <c r="AG223" s="641"/>
      <c r="AI223" s="373" t="str">
        <f t="shared" si="25"/>
        <v/>
      </c>
      <c r="AJ223" s="372" t="e">
        <f>VLOOKUP('別紙様式2-3（個表）'!$G223,【参考】数式用!$P$4:$Q$54,2, FALSE)</f>
        <v>#N/A</v>
      </c>
      <c r="AK223" s="372" t="e">
        <f>VLOOKUP('別紙様式2-3（個表）'!$G223,【参考】数式用!$P$4:$W$54,8, FALSE)</f>
        <v>#N/A</v>
      </c>
      <c r="AL223" s="372" t="e">
        <f>VLOOKUP('別紙様式2-3（個表）'!$G223,【参考】数式用!$P$4:$AD$54,15, FALSE)</f>
        <v>#N/A</v>
      </c>
      <c r="AM223" s="372" t="str">
        <f t="shared" si="26"/>
        <v/>
      </c>
      <c r="AN223" s="372" t="str">
        <f t="shared" si="27"/>
        <v/>
      </c>
      <c r="AO223" s="372" t="str">
        <f t="shared" si="28"/>
        <v/>
      </c>
      <c r="AP223" s="372" t="str">
        <f>IF(G223="", "", VLOOKUP(G223,【参考】数式用!$A$4:$M$54,13,FALSE))</f>
        <v/>
      </c>
      <c r="AQ223" s="46" t="str">
        <f t="shared" si="29"/>
        <v>―</v>
      </c>
    </row>
    <row r="224" spans="1:43" ht="45" customHeight="1">
      <c r="A224" s="114">
        <f t="shared" si="30"/>
        <v>210</v>
      </c>
      <c r="B224" s="115" t="str">
        <f>IF(基本情報入力シート!B267="","",基本情報入力シート!B267)</f>
        <v/>
      </c>
      <c r="C224" s="116" t="str">
        <f>IF(基本情報入力シート!L267="","",基本情報入力シート!L267)</f>
        <v/>
      </c>
      <c r="D224" s="116" t="str">
        <f>IF(基本情報入力シート!Q267="","",基本情報入力シート!Q267)</f>
        <v>愛知県</v>
      </c>
      <c r="E224" s="116" t="str">
        <f>IF(基本情報入力シート!V267="","",基本情報入力シート!V267)</f>
        <v/>
      </c>
      <c r="F224" s="116" t="str">
        <f>IF(基本情報入力シート!W267="","",基本情報入力シート!W267)</f>
        <v>事業所番号及びサービス名を入力してください。</v>
      </c>
      <c r="G224" s="116" t="str">
        <f>IF(基本情報入力シート!Z267="","",基本情報入力シート!Z267)</f>
        <v/>
      </c>
      <c r="H224" s="224" t="str">
        <f>IF(基本情報入力シート!AD267="","",基本情報入力シート!AD267)</f>
        <v/>
      </c>
      <c r="I224" s="362" t="str">
        <f>IF(基本情報入力シート!AE267="","",基本情報入力シート!AE267)</f>
        <v/>
      </c>
      <c r="J224" s="487"/>
      <c r="K224" s="491"/>
      <c r="L224" s="490"/>
      <c r="M224" s="363" t="str">
        <f>IF(G224="", "", VLOOKUP(AO224,【参考】数式用!$AZ$3:$BA$6, 2, FALSE))</f>
        <v/>
      </c>
      <c r="N224" s="364" t="str">
        <f>IF(G224="","",VLOOKUP(G224,【参考】数式用!$A$4:$L$54,MATCH('別紙様式2-3（個表）'!M224,【参考】数式用!$J$3:$L$3,0)+9,FALSE))</f>
        <v/>
      </c>
      <c r="O224" s="497" t="s">
        <v>2396</v>
      </c>
      <c r="P224" s="365" t="str">
        <f t="shared" si="16"/>
        <v>未入力あり</v>
      </c>
      <c r="Q224" s="273" t="str">
        <f>IFERROR(IF(P224="未入力あり","",ROUNDDOWN(ROUNDDOWN($H224*$I224,0)*VLOOKUP($G224,【参考】数式用!$A$4:$E$54,3, FALSE),0)),"")</f>
        <v/>
      </c>
      <c r="R224" s="273" t="str">
        <f>IF(AM224="×", 0,IF(P224="未入力あり","",ROUNDDOWN(ROUNDDOWN($H224*$I224,0)*VLOOKUP($G224,【参考】数式用!$A$4:$E$54,4,FALSE),0)))</f>
        <v/>
      </c>
      <c r="S224" s="366" t="str">
        <f>IF(AN224="×", 0,IF(P224="未入力あり","",ROUNDDOWN(ROUNDDOWN($H224*$I224,0)*VLOOKUP($G224,【参考】数式用!$A$4:$E$54,5, FALSE),0)))</f>
        <v/>
      </c>
      <c r="T224" s="369" t="s">
        <v>3907</v>
      </c>
      <c r="U224" s="370"/>
      <c r="V224" s="33"/>
      <c r="W224" s="641"/>
      <c r="X224" s="641"/>
      <c r="Y224" s="641"/>
      <c r="Z224" s="641"/>
      <c r="AA224" s="641"/>
      <c r="AB224" s="641"/>
      <c r="AC224" s="641"/>
      <c r="AD224" s="641"/>
      <c r="AE224" s="641"/>
      <c r="AF224" s="641"/>
      <c r="AG224" s="641"/>
      <c r="AI224" s="373" t="str">
        <f t="shared" si="25"/>
        <v/>
      </c>
      <c r="AJ224" s="372" t="e">
        <f>VLOOKUP('別紙様式2-3（個表）'!$G224,【参考】数式用!$P$4:$Q$54,2, FALSE)</f>
        <v>#N/A</v>
      </c>
      <c r="AK224" s="372" t="e">
        <f>VLOOKUP('別紙様式2-3（個表）'!$G224,【参考】数式用!$P$4:$W$54,8, FALSE)</f>
        <v>#N/A</v>
      </c>
      <c r="AL224" s="372" t="e">
        <f>VLOOKUP('別紙様式2-3（個表）'!$G224,【参考】数式用!$P$4:$AD$54,15, FALSE)</f>
        <v>#N/A</v>
      </c>
      <c r="AM224" s="372" t="str">
        <f t="shared" si="26"/>
        <v/>
      </c>
      <c r="AN224" s="372" t="str">
        <f t="shared" si="27"/>
        <v/>
      </c>
      <c r="AO224" s="372" t="str">
        <f t="shared" si="28"/>
        <v/>
      </c>
      <c r="AP224" s="372" t="str">
        <f>IF(G224="", "", VLOOKUP(G224,【参考】数式用!$A$4:$M$54,13,FALSE))</f>
        <v/>
      </c>
      <c r="AQ224" s="46" t="str">
        <f t="shared" si="29"/>
        <v>―</v>
      </c>
    </row>
    <row r="225" spans="1:43" ht="45" customHeight="1">
      <c r="A225" s="114">
        <f t="shared" si="30"/>
        <v>211</v>
      </c>
      <c r="B225" s="115" t="str">
        <f>IF(基本情報入力シート!B268="","",基本情報入力シート!B268)</f>
        <v/>
      </c>
      <c r="C225" s="116" t="str">
        <f>IF(基本情報入力シート!L268="","",基本情報入力シート!L268)</f>
        <v/>
      </c>
      <c r="D225" s="116" t="str">
        <f>IF(基本情報入力シート!Q268="","",基本情報入力シート!Q268)</f>
        <v>愛知県</v>
      </c>
      <c r="E225" s="116" t="str">
        <f>IF(基本情報入力シート!V268="","",基本情報入力シート!V268)</f>
        <v/>
      </c>
      <c r="F225" s="116" t="str">
        <f>IF(基本情報入力シート!W268="","",基本情報入力シート!W268)</f>
        <v>事業所番号及びサービス名を入力してください。</v>
      </c>
      <c r="G225" s="116" t="str">
        <f>IF(基本情報入力シート!Z268="","",基本情報入力シート!Z268)</f>
        <v/>
      </c>
      <c r="H225" s="224" t="str">
        <f>IF(基本情報入力シート!AD268="","",基本情報入力シート!AD268)</f>
        <v/>
      </c>
      <c r="I225" s="362" t="str">
        <f>IF(基本情報入力シート!AE268="","",基本情報入力シート!AE268)</f>
        <v/>
      </c>
      <c r="J225" s="487"/>
      <c r="K225" s="491"/>
      <c r="L225" s="490"/>
      <c r="M225" s="363" t="str">
        <f>IF(G225="", "", VLOOKUP(AO225,【参考】数式用!$AZ$3:$BA$6, 2, FALSE))</f>
        <v/>
      </c>
      <c r="N225" s="364" t="str">
        <f>IF(G225="","",VLOOKUP(G225,【参考】数式用!$A$4:$L$54,MATCH('別紙様式2-3（個表）'!M225,【参考】数式用!$J$3:$L$3,0)+9,FALSE))</f>
        <v/>
      </c>
      <c r="O225" s="497" t="s">
        <v>2396</v>
      </c>
      <c r="P225" s="365" t="str">
        <f t="shared" si="16"/>
        <v>未入力あり</v>
      </c>
      <c r="Q225" s="273" t="str">
        <f>IFERROR(IF(P225="未入力あり","",ROUNDDOWN(ROUNDDOWN($H225*$I225,0)*VLOOKUP($G225,【参考】数式用!$A$4:$E$54,3, FALSE),0)),"")</f>
        <v/>
      </c>
      <c r="R225" s="273" t="str">
        <f>IF(AM225="×", 0,IF(P225="未入力あり","",ROUNDDOWN(ROUNDDOWN($H225*$I225,0)*VLOOKUP($G225,【参考】数式用!$A$4:$E$54,4,FALSE),0)))</f>
        <v/>
      </c>
      <c r="S225" s="366" t="str">
        <f>IF(AN225="×", 0,IF(P225="未入力あり","",ROUNDDOWN(ROUNDDOWN($H225*$I225,0)*VLOOKUP($G225,【参考】数式用!$A$4:$E$54,5, FALSE),0)))</f>
        <v/>
      </c>
      <c r="T225" s="369" t="s">
        <v>3907</v>
      </c>
      <c r="U225" s="370"/>
      <c r="V225" s="33"/>
      <c r="W225" s="641"/>
      <c r="X225" s="641"/>
      <c r="Y225" s="641"/>
      <c r="Z225" s="641"/>
      <c r="AA225" s="641"/>
      <c r="AB225" s="641"/>
      <c r="AC225" s="641"/>
      <c r="AD225" s="641"/>
      <c r="AE225" s="641"/>
      <c r="AF225" s="641"/>
      <c r="AG225" s="641"/>
      <c r="AI225" s="373" t="str">
        <f t="shared" si="25"/>
        <v/>
      </c>
      <c r="AJ225" s="372" t="e">
        <f>VLOOKUP('別紙様式2-3（個表）'!$G225,【参考】数式用!$P$4:$Q$54,2, FALSE)</f>
        <v>#N/A</v>
      </c>
      <c r="AK225" s="372" t="e">
        <f>VLOOKUP('別紙様式2-3（個表）'!$G225,【参考】数式用!$P$4:$W$54,8, FALSE)</f>
        <v>#N/A</v>
      </c>
      <c r="AL225" s="372" t="e">
        <f>VLOOKUP('別紙様式2-3（個表）'!$G225,【参考】数式用!$P$4:$AD$54,15, FALSE)</f>
        <v>#N/A</v>
      </c>
      <c r="AM225" s="372" t="str">
        <f t="shared" si="26"/>
        <v/>
      </c>
      <c r="AN225" s="372" t="str">
        <f t="shared" si="27"/>
        <v/>
      </c>
      <c r="AO225" s="372" t="str">
        <f t="shared" si="28"/>
        <v/>
      </c>
      <c r="AP225" s="372" t="str">
        <f>IF(G225="", "", VLOOKUP(G225,【参考】数式用!$A$4:$M$54,13,FALSE))</f>
        <v/>
      </c>
      <c r="AQ225" s="46" t="str">
        <f t="shared" si="29"/>
        <v>―</v>
      </c>
    </row>
    <row r="226" spans="1:43" ht="45" customHeight="1">
      <c r="A226" s="114">
        <f t="shared" si="30"/>
        <v>212</v>
      </c>
      <c r="B226" s="115" t="str">
        <f>IF(基本情報入力シート!B269="","",基本情報入力シート!B269)</f>
        <v/>
      </c>
      <c r="C226" s="116" t="str">
        <f>IF(基本情報入力シート!L269="","",基本情報入力シート!L269)</f>
        <v/>
      </c>
      <c r="D226" s="116" t="str">
        <f>IF(基本情報入力シート!Q269="","",基本情報入力シート!Q269)</f>
        <v>愛知県</v>
      </c>
      <c r="E226" s="116" t="str">
        <f>IF(基本情報入力シート!V269="","",基本情報入力シート!V269)</f>
        <v/>
      </c>
      <c r="F226" s="116" t="str">
        <f>IF(基本情報入力シート!W269="","",基本情報入力シート!W269)</f>
        <v>事業所番号及びサービス名を入力してください。</v>
      </c>
      <c r="G226" s="116" t="str">
        <f>IF(基本情報入力シート!Z269="","",基本情報入力シート!Z269)</f>
        <v/>
      </c>
      <c r="H226" s="224" t="str">
        <f>IF(基本情報入力シート!AD269="","",基本情報入力シート!AD269)</f>
        <v/>
      </c>
      <c r="I226" s="362" t="str">
        <f>IF(基本情報入力シート!AE269="","",基本情報入力シート!AE269)</f>
        <v/>
      </c>
      <c r="J226" s="487"/>
      <c r="K226" s="491"/>
      <c r="L226" s="490"/>
      <c r="M226" s="363" t="str">
        <f>IF(G226="", "", VLOOKUP(AO226,【参考】数式用!$AZ$3:$BA$6, 2, FALSE))</f>
        <v/>
      </c>
      <c r="N226" s="364" t="str">
        <f>IF(G226="","",VLOOKUP(G226,【参考】数式用!$A$4:$L$54,MATCH('別紙様式2-3（個表）'!M226,【参考】数式用!$J$3:$L$3,0)+9,FALSE))</f>
        <v/>
      </c>
      <c r="O226" s="497" t="s">
        <v>2396</v>
      </c>
      <c r="P226" s="365" t="str">
        <f t="shared" si="16"/>
        <v>未入力あり</v>
      </c>
      <c r="Q226" s="273" t="str">
        <f>IFERROR(IF(P226="未入力あり","",ROUNDDOWN(ROUNDDOWN($H226*$I226,0)*VLOOKUP($G226,【参考】数式用!$A$4:$E$54,3, FALSE),0)),"")</f>
        <v/>
      </c>
      <c r="R226" s="273" t="str">
        <f>IF(AM226="×", 0,IF(P226="未入力あり","",ROUNDDOWN(ROUNDDOWN($H226*$I226,0)*VLOOKUP($G226,【参考】数式用!$A$4:$E$54,4,FALSE),0)))</f>
        <v/>
      </c>
      <c r="S226" s="366" t="str">
        <f>IF(AN226="×", 0,IF(P226="未入力あり","",ROUNDDOWN(ROUNDDOWN($H226*$I226,0)*VLOOKUP($G226,【参考】数式用!$A$4:$E$54,5, FALSE),0)))</f>
        <v/>
      </c>
      <c r="T226" s="369" t="s">
        <v>3907</v>
      </c>
      <c r="U226" s="370"/>
      <c r="V226" s="33"/>
      <c r="W226" s="641"/>
      <c r="X226" s="641"/>
      <c r="Y226" s="641"/>
      <c r="Z226" s="641"/>
      <c r="AA226" s="641"/>
      <c r="AB226" s="641"/>
      <c r="AC226" s="641"/>
      <c r="AD226" s="641"/>
      <c r="AE226" s="641"/>
      <c r="AF226" s="641"/>
      <c r="AG226" s="641"/>
      <c r="AI226" s="373" t="str">
        <f t="shared" si="25"/>
        <v/>
      </c>
      <c r="AJ226" s="372" t="e">
        <f>VLOOKUP('別紙様式2-3（個表）'!$G226,【参考】数式用!$P$4:$Q$54,2, FALSE)</f>
        <v>#N/A</v>
      </c>
      <c r="AK226" s="372" t="e">
        <f>VLOOKUP('別紙様式2-3（個表）'!$G226,【参考】数式用!$P$4:$W$54,8, FALSE)</f>
        <v>#N/A</v>
      </c>
      <c r="AL226" s="372" t="e">
        <f>VLOOKUP('別紙様式2-3（個表）'!$G226,【参考】数式用!$P$4:$AD$54,15, FALSE)</f>
        <v>#N/A</v>
      </c>
      <c r="AM226" s="372" t="str">
        <f t="shared" si="26"/>
        <v/>
      </c>
      <c r="AN226" s="372" t="str">
        <f t="shared" si="27"/>
        <v/>
      </c>
      <c r="AO226" s="372" t="str">
        <f t="shared" si="28"/>
        <v/>
      </c>
      <c r="AP226" s="372" t="str">
        <f>IF(G226="", "", VLOOKUP(G226,【参考】数式用!$A$4:$M$54,13,FALSE))</f>
        <v/>
      </c>
      <c r="AQ226" s="46" t="str">
        <f t="shared" si="29"/>
        <v>―</v>
      </c>
    </row>
    <row r="227" spans="1:43" ht="45" customHeight="1">
      <c r="A227" s="114">
        <f t="shared" si="30"/>
        <v>213</v>
      </c>
      <c r="B227" s="115" t="str">
        <f>IF(基本情報入力シート!B270="","",基本情報入力シート!B270)</f>
        <v/>
      </c>
      <c r="C227" s="116" t="str">
        <f>IF(基本情報入力シート!L270="","",基本情報入力シート!L270)</f>
        <v/>
      </c>
      <c r="D227" s="116" t="str">
        <f>IF(基本情報入力シート!Q270="","",基本情報入力シート!Q270)</f>
        <v>愛知県</v>
      </c>
      <c r="E227" s="116" t="str">
        <f>IF(基本情報入力シート!V270="","",基本情報入力シート!V270)</f>
        <v/>
      </c>
      <c r="F227" s="116" t="str">
        <f>IF(基本情報入力シート!W270="","",基本情報入力シート!W270)</f>
        <v>事業所番号及びサービス名を入力してください。</v>
      </c>
      <c r="G227" s="116" t="str">
        <f>IF(基本情報入力シート!Z270="","",基本情報入力シート!Z270)</f>
        <v/>
      </c>
      <c r="H227" s="224" t="str">
        <f>IF(基本情報入力シート!AD270="","",基本情報入力シート!AD270)</f>
        <v/>
      </c>
      <c r="I227" s="362" t="str">
        <f>IF(基本情報入力シート!AE270="","",基本情報入力シート!AE270)</f>
        <v/>
      </c>
      <c r="J227" s="487"/>
      <c r="K227" s="491"/>
      <c r="L227" s="490"/>
      <c r="M227" s="363" t="str">
        <f>IF(G227="", "", VLOOKUP(AO227,【参考】数式用!$AZ$3:$BA$6, 2, FALSE))</f>
        <v/>
      </c>
      <c r="N227" s="364" t="str">
        <f>IF(G227="","",VLOOKUP(G227,【参考】数式用!$A$4:$L$54,MATCH('別紙様式2-3（個表）'!M227,【参考】数式用!$J$3:$L$3,0)+9,FALSE))</f>
        <v/>
      </c>
      <c r="O227" s="497" t="s">
        <v>2396</v>
      </c>
      <c r="P227" s="365" t="str">
        <f t="shared" si="16"/>
        <v>未入力あり</v>
      </c>
      <c r="Q227" s="273" t="str">
        <f>IFERROR(IF(P227="未入力あり","",ROUNDDOWN(ROUNDDOWN($H227*$I227,0)*VLOOKUP($G227,【参考】数式用!$A$4:$E$54,3, FALSE),0)),"")</f>
        <v/>
      </c>
      <c r="R227" s="273" t="str">
        <f>IF(AM227="×", 0,IF(P227="未入力あり","",ROUNDDOWN(ROUNDDOWN($H227*$I227,0)*VLOOKUP($G227,【参考】数式用!$A$4:$E$54,4,FALSE),0)))</f>
        <v/>
      </c>
      <c r="S227" s="366" t="str">
        <f>IF(AN227="×", 0,IF(P227="未入力あり","",ROUNDDOWN(ROUNDDOWN($H227*$I227,0)*VLOOKUP($G227,【参考】数式用!$A$4:$E$54,5, FALSE),0)))</f>
        <v/>
      </c>
      <c r="T227" s="369" t="s">
        <v>3907</v>
      </c>
      <c r="U227" s="370"/>
      <c r="V227" s="33"/>
      <c r="W227" s="641"/>
      <c r="X227" s="641"/>
      <c r="Y227" s="641"/>
      <c r="Z227" s="641"/>
      <c r="AA227" s="641"/>
      <c r="AB227" s="641"/>
      <c r="AC227" s="641"/>
      <c r="AD227" s="641"/>
      <c r="AE227" s="641"/>
      <c r="AF227" s="641"/>
      <c r="AG227" s="641"/>
      <c r="AI227" s="373" t="str">
        <f t="shared" si="25"/>
        <v/>
      </c>
      <c r="AJ227" s="372" t="e">
        <f>VLOOKUP('別紙様式2-3（個表）'!$G227,【参考】数式用!$P$4:$Q$54,2, FALSE)</f>
        <v>#N/A</v>
      </c>
      <c r="AK227" s="372" t="e">
        <f>VLOOKUP('別紙様式2-3（個表）'!$G227,【参考】数式用!$P$4:$W$54,8, FALSE)</f>
        <v>#N/A</v>
      </c>
      <c r="AL227" s="372" t="e">
        <f>VLOOKUP('別紙様式2-3（個表）'!$G227,【参考】数式用!$P$4:$AD$54,15, FALSE)</f>
        <v>#N/A</v>
      </c>
      <c r="AM227" s="372" t="str">
        <f t="shared" si="26"/>
        <v/>
      </c>
      <c r="AN227" s="372" t="str">
        <f t="shared" si="27"/>
        <v/>
      </c>
      <c r="AO227" s="372" t="str">
        <f t="shared" si="28"/>
        <v/>
      </c>
      <c r="AP227" s="372" t="str">
        <f>IF(G227="", "", VLOOKUP(G227,【参考】数式用!$A$4:$M$54,13,FALSE))</f>
        <v/>
      </c>
      <c r="AQ227" s="46" t="str">
        <f t="shared" si="29"/>
        <v>―</v>
      </c>
    </row>
    <row r="228" spans="1:43" ht="45" customHeight="1">
      <c r="A228" s="114">
        <f t="shared" si="30"/>
        <v>214</v>
      </c>
      <c r="B228" s="115" t="str">
        <f>IF(基本情報入力シート!B271="","",基本情報入力シート!B271)</f>
        <v/>
      </c>
      <c r="C228" s="116" t="str">
        <f>IF(基本情報入力シート!L271="","",基本情報入力シート!L271)</f>
        <v/>
      </c>
      <c r="D228" s="116" t="str">
        <f>IF(基本情報入力シート!Q271="","",基本情報入力シート!Q271)</f>
        <v>愛知県</v>
      </c>
      <c r="E228" s="116" t="str">
        <f>IF(基本情報入力シート!V271="","",基本情報入力シート!V271)</f>
        <v/>
      </c>
      <c r="F228" s="116" t="str">
        <f>IF(基本情報入力シート!W271="","",基本情報入力シート!W271)</f>
        <v>事業所番号及びサービス名を入力してください。</v>
      </c>
      <c r="G228" s="116" t="str">
        <f>IF(基本情報入力シート!Z271="","",基本情報入力シート!Z271)</f>
        <v/>
      </c>
      <c r="H228" s="224" t="str">
        <f>IF(基本情報入力シート!AD271="","",基本情報入力シート!AD271)</f>
        <v/>
      </c>
      <c r="I228" s="362" t="str">
        <f>IF(基本情報入力シート!AE271="","",基本情報入力シート!AE271)</f>
        <v/>
      </c>
      <c r="J228" s="487"/>
      <c r="K228" s="491"/>
      <c r="L228" s="490"/>
      <c r="M228" s="363" t="str">
        <f>IF(G228="", "", VLOOKUP(AO228,【参考】数式用!$AZ$3:$BA$6, 2, FALSE))</f>
        <v/>
      </c>
      <c r="N228" s="364" t="str">
        <f>IF(G228="","",VLOOKUP(G228,【参考】数式用!$A$4:$L$54,MATCH('別紙様式2-3（個表）'!M228,【参考】数式用!$J$3:$L$3,0)+9,FALSE))</f>
        <v/>
      </c>
      <c r="O228" s="497" t="s">
        <v>2396</v>
      </c>
      <c r="P228" s="365" t="str">
        <f t="shared" si="16"/>
        <v>未入力あり</v>
      </c>
      <c r="Q228" s="273" t="str">
        <f>IFERROR(IF(P228="未入力あり","",ROUNDDOWN(ROUNDDOWN($H228*$I228,0)*VLOOKUP($G228,【参考】数式用!$A$4:$E$54,3, FALSE),0)),"")</f>
        <v/>
      </c>
      <c r="R228" s="273" t="str">
        <f>IF(AM228="×", 0,IF(P228="未入力あり","",ROUNDDOWN(ROUNDDOWN($H228*$I228,0)*VLOOKUP($G228,【参考】数式用!$A$4:$E$54,4,FALSE),0)))</f>
        <v/>
      </c>
      <c r="S228" s="366" t="str">
        <f>IF(AN228="×", 0,IF(P228="未入力あり","",ROUNDDOWN(ROUNDDOWN($H228*$I228,0)*VLOOKUP($G228,【参考】数式用!$A$4:$E$54,5, FALSE),0)))</f>
        <v/>
      </c>
      <c r="T228" s="369" t="s">
        <v>3907</v>
      </c>
      <c r="U228" s="370"/>
      <c r="V228" s="33"/>
      <c r="W228" s="641"/>
      <c r="X228" s="641"/>
      <c r="Y228" s="641"/>
      <c r="Z228" s="641"/>
      <c r="AA228" s="641"/>
      <c r="AB228" s="641"/>
      <c r="AC228" s="641"/>
      <c r="AD228" s="641"/>
      <c r="AE228" s="641"/>
      <c r="AF228" s="641"/>
      <c r="AG228" s="641"/>
      <c r="AI228" s="373" t="str">
        <f t="shared" si="25"/>
        <v/>
      </c>
      <c r="AJ228" s="372" t="e">
        <f>VLOOKUP('別紙様式2-3（個表）'!$G228,【参考】数式用!$P$4:$Q$54,2, FALSE)</f>
        <v>#N/A</v>
      </c>
      <c r="AK228" s="372" t="e">
        <f>VLOOKUP('別紙様式2-3（個表）'!$G228,【参考】数式用!$P$4:$W$54,8, FALSE)</f>
        <v>#N/A</v>
      </c>
      <c r="AL228" s="372" t="e">
        <f>VLOOKUP('別紙様式2-3（個表）'!$G228,【参考】数式用!$P$4:$AD$54,15, FALSE)</f>
        <v>#N/A</v>
      </c>
      <c r="AM228" s="372" t="str">
        <f t="shared" si="26"/>
        <v/>
      </c>
      <c r="AN228" s="372" t="str">
        <f t="shared" si="27"/>
        <v/>
      </c>
      <c r="AO228" s="372" t="str">
        <f t="shared" si="28"/>
        <v/>
      </c>
      <c r="AP228" s="372" t="str">
        <f>IF(G228="", "", VLOOKUP(G228,【参考】数式用!$A$4:$M$54,13,FALSE))</f>
        <v/>
      </c>
      <c r="AQ228" s="46" t="str">
        <f t="shared" si="29"/>
        <v>―</v>
      </c>
    </row>
    <row r="229" spans="1:43" ht="45" customHeight="1">
      <c r="A229" s="114">
        <f t="shared" si="30"/>
        <v>215</v>
      </c>
      <c r="B229" s="115" t="str">
        <f>IF(基本情報入力シート!B272="","",基本情報入力シート!B272)</f>
        <v/>
      </c>
      <c r="C229" s="116" t="str">
        <f>IF(基本情報入力シート!L272="","",基本情報入力シート!L272)</f>
        <v/>
      </c>
      <c r="D229" s="116" t="str">
        <f>IF(基本情報入力シート!Q272="","",基本情報入力シート!Q272)</f>
        <v>愛知県</v>
      </c>
      <c r="E229" s="116" t="str">
        <f>IF(基本情報入力シート!V272="","",基本情報入力シート!V272)</f>
        <v/>
      </c>
      <c r="F229" s="116" t="str">
        <f>IF(基本情報入力シート!W272="","",基本情報入力シート!W272)</f>
        <v>事業所番号及びサービス名を入力してください。</v>
      </c>
      <c r="G229" s="116" t="str">
        <f>IF(基本情報入力シート!Z272="","",基本情報入力シート!Z272)</f>
        <v/>
      </c>
      <c r="H229" s="224" t="str">
        <f>IF(基本情報入力シート!AD272="","",基本情報入力シート!AD272)</f>
        <v/>
      </c>
      <c r="I229" s="362" t="str">
        <f>IF(基本情報入力シート!AE272="","",基本情報入力シート!AE272)</f>
        <v/>
      </c>
      <c r="J229" s="487"/>
      <c r="K229" s="491"/>
      <c r="L229" s="490"/>
      <c r="M229" s="363" t="str">
        <f>IF(G229="", "", VLOOKUP(AO229,【参考】数式用!$AZ$3:$BA$6, 2, FALSE))</f>
        <v/>
      </c>
      <c r="N229" s="364" t="str">
        <f>IF(G229="","",VLOOKUP(G229,【参考】数式用!$A$4:$L$54,MATCH('別紙様式2-3（個表）'!M229,【参考】数式用!$J$3:$L$3,0)+9,FALSE))</f>
        <v/>
      </c>
      <c r="O229" s="497" t="s">
        <v>2396</v>
      </c>
      <c r="P229" s="365" t="str">
        <f t="shared" si="16"/>
        <v>未入力あり</v>
      </c>
      <c r="Q229" s="273" t="str">
        <f>IFERROR(IF(P229="未入力あり","",ROUNDDOWN(ROUNDDOWN($H229*$I229,0)*VLOOKUP($G229,【参考】数式用!$A$4:$E$54,3, FALSE),0)),"")</f>
        <v/>
      </c>
      <c r="R229" s="273" t="str">
        <f>IF(AM229="×", 0,IF(P229="未入力あり","",ROUNDDOWN(ROUNDDOWN($H229*$I229,0)*VLOOKUP($G229,【参考】数式用!$A$4:$E$54,4,FALSE),0)))</f>
        <v/>
      </c>
      <c r="S229" s="366" t="str">
        <f>IF(AN229="×", 0,IF(P229="未入力あり","",ROUNDDOWN(ROUNDDOWN($H229*$I229,0)*VLOOKUP($G229,【参考】数式用!$A$4:$E$54,5, FALSE),0)))</f>
        <v/>
      </c>
      <c r="T229" s="369" t="s">
        <v>3907</v>
      </c>
      <c r="U229" s="370"/>
      <c r="V229" s="33"/>
      <c r="W229" s="641"/>
      <c r="X229" s="641"/>
      <c r="Y229" s="641"/>
      <c r="Z229" s="641"/>
      <c r="AA229" s="641"/>
      <c r="AB229" s="641"/>
      <c r="AC229" s="641"/>
      <c r="AD229" s="641"/>
      <c r="AE229" s="641"/>
      <c r="AF229" s="641"/>
      <c r="AG229" s="641"/>
      <c r="AI229" s="373" t="str">
        <f t="shared" si="25"/>
        <v/>
      </c>
      <c r="AJ229" s="372" t="e">
        <f>VLOOKUP('別紙様式2-3（個表）'!$G229,【参考】数式用!$P$4:$Q$54,2, FALSE)</f>
        <v>#N/A</v>
      </c>
      <c r="AK229" s="372" t="e">
        <f>VLOOKUP('別紙様式2-3（個表）'!$G229,【参考】数式用!$P$4:$W$54,8, FALSE)</f>
        <v>#N/A</v>
      </c>
      <c r="AL229" s="372" t="e">
        <f>VLOOKUP('別紙様式2-3（個表）'!$G229,【参考】数式用!$P$4:$AD$54,15, FALSE)</f>
        <v>#N/A</v>
      </c>
      <c r="AM229" s="372" t="str">
        <f t="shared" si="26"/>
        <v/>
      </c>
      <c r="AN229" s="372" t="str">
        <f t="shared" si="27"/>
        <v/>
      </c>
      <c r="AO229" s="372" t="str">
        <f t="shared" si="28"/>
        <v/>
      </c>
      <c r="AP229" s="372" t="str">
        <f>IF(G229="", "", VLOOKUP(G229,【参考】数式用!$A$4:$M$54,13,FALSE))</f>
        <v/>
      </c>
      <c r="AQ229" s="46" t="str">
        <f t="shared" si="29"/>
        <v>―</v>
      </c>
    </row>
    <row r="230" spans="1:43" ht="45" customHeight="1">
      <c r="A230" s="114">
        <f t="shared" si="30"/>
        <v>216</v>
      </c>
      <c r="B230" s="115" t="str">
        <f>IF(基本情報入力シート!B273="","",基本情報入力シート!B273)</f>
        <v/>
      </c>
      <c r="C230" s="116" t="str">
        <f>IF(基本情報入力シート!L273="","",基本情報入力シート!L273)</f>
        <v/>
      </c>
      <c r="D230" s="116" t="str">
        <f>IF(基本情報入力シート!Q273="","",基本情報入力シート!Q273)</f>
        <v>愛知県</v>
      </c>
      <c r="E230" s="116" t="str">
        <f>IF(基本情報入力シート!V273="","",基本情報入力シート!V273)</f>
        <v/>
      </c>
      <c r="F230" s="116" t="str">
        <f>IF(基本情報入力シート!W273="","",基本情報入力シート!W273)</f>
        <v>事業所番号及びサービス名を入力してください。</v>
      </c>
      <c r="G230" s="116" t="str">
        <f>IF(基本情報入力シート!Z273="","",基本情報入力シート!Z273)</f>
        <v/>
      </c>
      <c r="H230" s="224" t="str">
        <f>IF(基本情報入力シート!AD273="","",基本情報入力シート!AD273)</f>
        <v/>
      </c>
      <c r="I230" s="362" t="str">
        <f>IF(基本情報入力シート!AE273="","",基本情報入力シート!AE273)</f>
        <v/>
      </c>
      <c r="J230" s="487"/>
      <c r="K230" s="491"/>
      <c r="L230" s="490"/>
      <c r="M230" s="363" t="str">
        <f>IF(G230="", "", VLOOKUP(AO230,【参考】数式用!$AZ$3:$BA$6, 2, FALSE))</f>
        <v/>
      </c>
      <c r="N230" s="364" t="str">
        <f>IF(G230="","",VLOOKUP(G230,【参考】数式用!$A$4:$L$54,MATCH('別紙様式2-3（個表）'!M230,【参考】数式用!$J$3:$L$3,0)+9,FALSE))</f>
        <v/>
      </c>
      <c r="O230" s="497" t="s">
        <v>2396</v>
      </c>
      <c r="P230" s="365" t="str">
        <f t="shared" si="16"/>
        <v>未入力あり</v>
      </c>
      <c r="Q230" s="273" t="str">
        <f>IFERROR(IF(P230="未入力あり","",ROUNDDOWN(ROUNDDOWN($H230*$I230,0)*VLOOKUP($G230,【参考】数式用!$A$4:$E$54,3, FALSE),0)),"")</f>
        <v/>
      </c>
      <c r="R230" s="273" t="str">
        <f>IF(AM230="×", 0,IF(P230="未入力あり","",ROUNDDOWN(ROUNDDOWN($H230*$I230,0)*VLOOKUP($G230,【参考】数式用!$A$4:$E$54,4,FALSE),0)))</f>
        <v/>
      </c>
      <c r="S230" s="366" t="str">
        <f>IF(AN230="×", 0,IF(P230="未入力あり","",ROUNDDOWN(ROUNDDOWN($H230*$I230,0)*VLOOKUP($G230,【参考】数式用!$A$4:$E$54,5, FALSE),0)))</f>
        <v/>
      </c>
      <c r="T230" s="369" t="s">
        <v>3907</v>
      </c>
      <c r="U230" s="370"/>
      <c r="V230" s="33"/>
      <c r="W230" s="641"/>
      <c r="X230" s="641"/>
      <c r="Y230" s="641"/>
      <c r="Z230" s="641"/>
      <c r="AA230" s="641"/>
      <c r="AB230" s="641"/>
      <c r="AC230" s="641"/>
      <c r="AD230" s="641"/>
      <c r="AE230" s="641"/>
      <c r="AF230" s="641"/>
      <c r="AG230" s="641"/>
      <c r="AI230" s="373" t="str">
        <f t="shared" si="25"/>
        <v/>
      </c>
      <c r="AJ230" s="372" t="e">
        <f>VLOOKUP('別紙様式2-3（個表）'!$G230,【参考】数式用!$P$4:$Q$54,2, FALSE)</f>
        <v>#N/A</v>
      </c>
      <c r="AK230" s="372" t="e">
        <f>VLOOKUP('別紙様式2-3（個表）'!$G230,【参考】数式用!$P$4:$W$54,8, FALSE)</f>
        <v>#N/A</v>
      </c>
      <c r="AL230" s="372" t="e">
        <f>VLOOKUP('別紙様式2-3（個表）'!$G230,【参考】数式用!$P$4:$AD$54,15, FALSE)</f>
        <v>#N/A</v>
      </c>
      <c r="AM230" s="372" t="str">
        <f t="shared" si="26"/>
        <v/>
      </c>
      <c r="AN230" s="372" t="str">
        <f t="shared" si="27"/>
        <v/>
      </c>
      <c r="AO230" s="372" t="str">
        <f t="shared" si="28"/>
        <v/>
      </c>
      <c r="AP230" s="372" t="str">
        <f>IF(G230="", "", VLOOKUP(G230,【参考】数式用!$A$4:$M$54,13,FALSE))</f>
        <v/>
      </c>
      <c r="AQ230" s="46" t="str">
        <f t="shared" si="29"/>
        <v>―</v>
      </c>
    </row>
    <row r="231" spans="1:43" ht="45" customHeight="1">
      <c r="A231" s="114">
        <f t="shared" si="30"/>
        <v>217</v>
      </c>
      <c r="B231" s="115" t="str">
        <f>IF(基本情報入力シート!B274="","",基本情報入力シート!B274)</f>
        <v/>
      </c>
      <c r="C231" s="116" t="str">
        <f>IF(基本情報入力シート!L274="","",基本情報入力シート!L274)</f>
        <v/>
      </c>
      <c r="D231" s="116" t="str">
        <f>IF(基本情報入力シート!Q274="","",基本情報入力シート!Q274)</f>
        <v>愛知県</v>
      </c>
      <c r="E231" s="116" t="str">
        <f>IF(基本情報入力シート!V274="","",基本情報入力シート!V274)</f>
        <v/>
      </c>
      <c r="F231" s="116" t="str">
        <f>IF(基本情報入力シート!W274="","",基本情報入力シート!W274)</f>
        <v>事業所番号及びサービス名を入力してください。</v>
      </c>
      <c r="G231" s="116" t="str">
        <f>IF(基本情報入力シート!Z274="","",基本情報入力シート!Z274)</f>
        <v/>
      </c>
      <c r="H231" s="224" t="str">
        <f>IF(基本情報入力シート!AD274="","",基本情報入力シート!AD274)</f>
        <v/>
      </c>
      <c r="I231" s="362" t="str">
        <f>IF(基本情報入力シート!AE274="","",基本情報入力シート!AE274)</f>
        <v/>
      </c>
      <c r="J231" s="487"/>
      <c r="K231" s="491"/>
      <c r="L231" s="490"/>
      <c r="M231" s="363" t="str">
        <f>IF(G231="", "", VLOOKUP(AO231,【参考】数式用!$AZ$3:$BA$6, 2, FALSE))</f>
        <v/>
      </c>
      <c r="N231" s="364" t="str">
        <f>IF(G231="","",VLOOKUP(G231,【参考】数式用!$A$4:$L$54,MATCH('別紙様式2-3（個表）'!M231,【参考】数式用!$J$3:$L$3,0)+9,FALSE))</f>
        <v/>
      </c>
      <c r="O231" s="497" t="s">
        <v>2396</v>
      </c>
      <c r="P231" s="365" t="str">
        <f t="shared" si="16"/>
        <v>未入力あり</v>
      </c>
      <c r="Q231" s="273" t="str">
        <f>IFERROR(IF(P231="未入力あり","",ROUNDDOWN(ROUNDDOWN($H231*$I231,0)*VLOOKUP($G231,【参考】数式用!$A$4:$E$54,3, FALSE),0)),"")</f>
        <v/>
      </c>
      <c r="R231" s="273" t="str">
        <f>IF(AM231="×", 0,IF(P231="未入力あり","",ROUNDDOWN(ROUNDDOWN($H231*$I231,0)*VLOOKUP($G231,【参考】数式用!$A$4:$E$54,4,FALSE),0)))</f>
        <v/>
      </c>
      <c r="S231" s="366" t="str">
        <f>IF(AN231="×", 0,IF(P231="未入力あり","",ROUNDDOWN(ROUNDDOWN($H231*$I231,0)*VLOOKUP($G231,【参考】数式用!$A$4:$E$54,5, FALSE),0)))</f>
        <v/>
      </c>
      <c r="T231" s="369" t="s">
        <v>3907</v>
      </c>
      <c r="U231" s="370"/>
      <c r="V231" s="33"/>
      <c r="W231" s="641"/>
      <c r="X231" s="641"/>
      <c r="Y231" s="641"/>
      <c r="Z231" s="641"/>
      <c r="AA231" s="641"/>
      <c r="AB231" s="641"/>
      <c r="AC231" s="641"/>
      <c r="AD231" s="641"/>
      <c r="AE231" s="641"/>
      <c r="AF231" s="641"/>
      <c r="AG231" s="641"/>
      <c r="AI231" s="373" t="str">
        <f t="shared" si="25"/>
        <v/>
      </c>
      <c r="AJ231" s="372" t="e">
        <f>VLOOKUP('別紙様式2-3（個表）'!$G231,【参考】数式用!$P$4:$Q$54,2, FALSE)</f>
        <v>#N/A</v>
      </c>
      <c r="AK231" s="372" t="e">
        <f>VLOOKUP('別紙様式2-3（個表）'!$G231,【参考】数式用!$P$4:$W$54,8, FALSE)</f>
        <v>#N/A</v>
      </c>
      <c r="AL231" s="372" t="e">
        <f>VLOOKUP('別紙様式2-3（個表）'!$G231,【参考】数式用!$P$4:$AD$54,15, FALSE)</f>
        <v>#N/A</v>
      </c>
      <c r="AM231" s="372" t="str">
        <f t="shared" si="26"/>
        <v/>
      </c>
      <c r="AN231" s="372" t="str">
        <f t="shared" si="27"/>
        <v/>
      </c>
      <c r="AO231" s="372" t="str">
        <f t="shared" si="28"/>
        <v/>
      </c>
      <c r="AP231" s="372" t="str">
        <f>IF(G231="", "", VLOOKUP(G231,【参考】数式用!$A$4:$M$54,13,FALSE))</f>
        <v/>
      </c>
      <c r="AQ231" s="46" t="str">
        <f t="shared" si="29"/>
        <v>―</v>
      </c>
    </row>
    <row r="232" spans="1:43" ht="45" customHeight="1">
      <c r="A232" s="114">
        <f t="shared" si="30"/>
        <v>218</v>
      </c>
      <c r="B232" s="115" t="str">
        <f>IF(基本情報入力シート!B275="","",基本情報入力シート!B275)</f>
        <v/>
      </c>
      <c r="C232" s="116" t="str">
        <f>IF(基本情報入力シート!L275="","",基本情報入力シート!L275)</f>
        <v/>
      </c>
      <c r="D232" s="116" t="str">
        <f>IF(基本情報入力シート!Q275="","",基本情報入力シート!Q275)</f>
        <v>愛知県</v>
      </c>
      <c r="E232" s="116" t="str">
        <f>IF(基本情報入力シート!V275="","",基本情報入力シート!V275)</f>
        <v/>
      </c>
      <c r="F232" s="116" t="str">
        <f>IF(基本情報入力シート!W275="","",基本情報入力シート!W275)</f>
        <v>事業所番号及びサービス名を入力してください。</v>
      </c>
      <c r="G232" s="116" t="str">
        <f>IF(基本情報入力シート!Z275="","",基本情報入力シート!Z275)</f>
        <v/>
      </c>
      <c r="H232" s="224" t="str">
        <f>IF(基本情報入力シート!AD275="","",基本情報入力シート!AD275)</f>
        <v/>
      </c>
      <c r="I232" s="362" t="str">
        <f>IF(基本情報入力シート!AE275="","",基本情報入力シート!AE275)</f>
        <v/>
      </c>
      <c r="J232" s="487"/>
      <c r="K232" s="491"/>
      <c r="L232" s="490"/>
      <c r="M232" s="363" t="str">
        <f>IF(G232="", "", VLOOKUP(AO232,【参考】数式用!$AZ$3:$BA$6, 2, FALSE))</f>
        <v/>
      </c>
      <c r="N232" s="364" t="str">
        <f>IF(G232="","",VLOOKUP(G232,【参考】数式用!$A$4:$L$54,MATCH('別紙様式2-3（個表）'!M232,【参考】数式用!$J$3:$L$3,0)+9,FALSE))</f>
        <v/>
      </c>
      <c r="O232" s="497" t="s">
        <v>2396</v>
      </c>
      <c r="P232" s="365" t="str">
        <f t="shared" si="16"/>
        <v>未入力あり</v>
      </c>
      <c r="Q232" s="273" t="str">
        <f>IFERROR(IF(P232="未入力あり","",ROUNDDOWN(ROUNDDOWN($H232*$I232,0)*VLOOKUP($G232,【参考】数式用!$A$4:$E$54,3, FALSE),0)),"")</f>
        <v/>
      </c>
      <c r="R232" s="273" t="str">
        <f>IF(AM232="×", 0,IF(P232="未入力あり","",ROUNDDOWN(ROUNDDOWN($H232*$I232,0)*VLOOKUP($G232,【参考】数式用!$A$4:$E$54,4,FALSE),0)))</f>
        <v/>
      </c>
      <c r="S232" s="366" t="str">
        <f>IF(AN232="×", 0,IF(P232="未入力あり","",ROUNDDOWN(ROUNDDOWN($H232*$I232,0)*VLOOKUP($G232,【参考】数式用!$A$4:$E$54,5, FALSE),0)))</f>
        <v/>
      </c>
      <c r="T232" s="369" t="s">
        <v>3907</v>
      </c>
      <c r="U232" s="370"/>
      <c r="V232" s="33"/>
      <c r="W232" s="641"/>
      <c r="X232" s="641"/>
      <c r="Y232" s="641"/>
      <c r="Z232" s="641"/>
      <c r="AA232" s="641"/>
      <c r="AB232" s="641"/>
      <c r="AC232" s="641"/>
      <c r="AD232" s="641"/>
      <c r="AE232" s="641"/>
      <c r="AF232" s="641"/>
      <c r="AG232" s="641"/>
      <c r="AI232" s="373" t="str">
        <f t="shared" si="25"/>
        <v/>
      </c>
      <c r="AJ232" s="372" t="e">
        <f>VLOOKUP('別紙様式2-3（個表）'!$G232,【参考】数式用!$P$4:$Q$54,2, FALSE)</f>
        <v>#N/A</v>
      </c>
      <c r="AK232" s="372" t="e">
        <f>VLOOKUP('別紙様式2-3（個表）'!$G232,【参考】数式用!$P$4:$W$54,8, FALSE)</f>
        <v>#N/A</v>
      </c>
      <c r="AL232" s="372" t="e">
        <f>VLOOKUP('別紙様式2-3（個表）'!$G232,【参考】数式用!$P$4:$AD$54,15, FALSE)</f>
        <v>#N/A</v>
      </c>
      <c r="AM232" s="372" t="str">
        <f t="shared" si="26"/>
        <v/>
      </c>
      <c r="AN232" s="372" t="str">
        <f t="shared" si="27"/>
        <v/>
      </c>
      <c r="AO232" s="372" t="str">
        <f t="shared" si="28"/>
        <v/>
      </c>
      <c r="AP232" s="372" t="str">
        <f>IF(G232="", "", VLOOKUP(G232,【参考】数式用!$A$4:$M$54,13,FALSE))</f>
        <v/>
      </c>
      <c r="AQ232" s="46" t="str">
        <f t="shared" si="29"/>
        <v>―</v>
      </c>
    </row>
    <row r="233" spans="1:43" ht="45" customHeight="1">
      <c r="A233" s="114">
        <f t="shared" si="30"/>
        <v>219</v>
      </c>
      <c r="B233" s="115" t="str">
        <f>IF(基本情報入力シート!B276="","",基本情報入力シート!B276)</f>
        <v/>
      </c>
      <c r="C233" s="116" t="str">
        <f>IF(基本情報入力シート!L276="","",基本情報入力シート!L276)</f>
        <v/>
      </c>
      <c r="D233" s="116" t="str">
        <f>IF(基本情報入力シート!Q276="","",基本情報入力シート!Q276)</f>
        <v>愛知県</v>
      </c>
      <c r="E233" s="116" t="str">
        <f>IF(基本情報入力シート!V276="","",基本情報入力シート!V276)</f>
        <v/>
      </c>
      <c r="F233" s="116" t="str">
        <f>IF(基本情報入力シート!W276="","",基本情報入力シート!W276)</f>
        <v>事業所番号及びサービス名を入力してください。</v>
      </c>
      <c r="G233" s="116" t="str">
        <f>IF(基本情報入力シート!Z276="","",基本情報入力シート!Z276)</f>
        <v/>
      </c>
      <c r="H233" s="224" t="str">
        <f>IF(基本情報入力シート!AD276="","",基本情報入力シート!AD276)</f>
        <v/>
      </c>
      <c r="I233" s="362" t="str">
        <f>IF(基本情報入力シート!AE276="","",基本情報入力シート!AE276)</f>
        <v/>
      </c>
      <c r="J233" s="487"/>
      <c r="K233" s="491"/>
      <c r="L233" s="490"/>
      <c r="M233" s="363" t="str">
        <f>IF(G233="", "", VLOOKUP(AO233,【参考】数式用!$AZ$3:$BA$6, 2, FALSE))</f>
        <v/>
      </c>
      <c r="N233" s="364" t="str">
        <f>IF(G233="","",VLOOKUP(G233,【参考】数式用!$A$4:$L$54,MATCH('別紙様式2-3（個表）'!M233,【参考】数式用!$J$3:$L$3,0)+9,FALSE))</f>
        <v/>
      </c>
      <c r="O233" s="497" t="s">
        <v>2396</v>
      </c>
      <c r="P233" s="365" t="str">
        <f t="shared" si="16"/>
        <v>未入力あり</v>
      </c>
      <c r="Q233" s="273" t="str">
        <f>IFERROR(IF(P233="未入力あり","",ROUNDDOWN(ROUNDDOWN($H233*$I233,0)*VLOOKUP($G233,【参考】数式用!$A$4:$E$54,3, FALSE),0)),"")</f>
        <v/>
      </c>
      <c r="R233" s="273" t="str">
        <f>IF(AM233="×", 0,IF(P233="未入力あり","",ROUNDDOWN(ROUNDDOWN($H233*$I233,0)*VLOOKUP($G233,【参考】数式用!$A$4:$E$54,4,FALSE),0)))</f>
        <v/>
      </c>
      <c r="S233" s="366" t="str">
        <f>IF(AN233="×", 0,IF(P233="未入力あり","",ROUNDDOWN(ROUNDDOWN($H233*$I233,0)*VLOOKUP($G233,【参考】数式用!$A$4:$E$54,5, FALSE),0)))</f>
        <v/>
      </c>
      <c r="T233" s="369" t="s">
        <v>3907</v>
      </c>
      <c r="U233" s="370"/>
      <c r="V233" s="33"/>
      <c r="W233" s="641"/>
      <c r="X233" s="641"/>
      <c r="Y233" s="641"/>
      <c r="Z233" s="641"/>
      <c r="AA233" s="641"/>
      <c r="AB233" s="641"/>
      <c r="AC233" s="641"/>
      <c r="AD233" s="641"/>
      <c r="AE233" s="641"/>
      <c r="AF233" s="641"/>
      <c r="AG233" s="641"/>
      <c r="AI233" s="373" t="str">
        <f t="shared" si="25"/>
        <v/>
      </c>
      <c r="AJ233" s="372" t="e">
        <f>VLOOKUP('別紙様式2-3（個表）'!$G233,【参考】数式用!$P$4:$Q$54,2, FALSE)</f>
        <v>#N/A</v>
      </c>
      <c r="AK233" s="372" t="e">
        <f>VLOOKUP('別紙様式2-3（個表）'!$G233,【参考】数式用!$P$4:$W$54,8, FALSE)</f>
        <v>#N/A</v>
      </c>
      <c r="AL233" s="372" t="e">
        <f>VLOOKUP('別紙様式2-3（個表）'!$G233,【参考】数式用!$P$4:$AD$54,15, FALSE)</f>
        <v>#N/A</v>
      </c>
      <c r="AM233" s="372" t="str">
        <f t="shared" si="26"/>
        <v/>
      </c>
      <c r="AN233" s="372" t="str">
        <f t="shared" si="27"/>
        <v/>
      </c>
      <c r="AO233" s="372" t="str">
        <f t="shared" si="28"/>
        <v/>
      </c>
      <c r="AP233" s="372" t="str">
        <f>IF(G233="", "", VLOOKUP(G233,【参考】数式用!$A$4:$M$54,13,FALSE))</f>
        <v/>
      </c>
      <c r="AQ233" s="46" t="str">
        <f t="shared" si="29"/>
        <v>―</v>
      </c>
    </row>
    <row r="234" spans="1:43" ht="45" customHeight="1">
      <c r="A234" s="114">
        <f t="shared" si="30"/>
        <v>220</v>
      </c>
      <c r="B234" s="115" t="str">
        <f>IF(基本情報入力シート!B277="","",基本情報入力シート!B277)</f>
        <v/>
      </c>
      <c r="C234" s="116" t="str">
        <f>IF(基本情報入力シート!L277="","",基本情報入力シート!L277)</f>
        <v/>
      </c>
      <c r="D234" s="116" t="str">
        <f>IF(基本情報入力シート!Q277="","",基本情報入力シート!Q277)</f>
        <v>愛知県</v>
      </c>
      <c r="E234" s="116" t="str">
        <f>IF(基本情報入力シート!V277="","",基本情報入力シート!V277)</f>
        <v/>
      </c>
      <c r="F234" s="116" t="str">
        <f>IF(基本情報入力シート!W277="","",基本情報入力シート!W277)</f>
        <v>事業所番号及びサービス名を入力してください。</v>
      </c>
      <c r="G234" s="116" t="str">
        <f>IF(基本情報入力シート!Z277="","",基本情報入力シート!Z277)</f>
        <v/>
      </c>
      <c r="H234" s="224" t="str">
        <f>IF(基本情報入力シート!AD277="","",基本情報入力シート!AD277)</f>
        <v/>
      </c>
      <c r="I234" s="362" t="str">
        <f>IF(基本情報入力シート!AE277="","",基本情報入力シート!AE277)</f>
        <v/>
      </c>
      <c r="J234" s="487"/>
      <c r="K234" s="491"/>
      <c r="L234" s="490"/>
      <c r="M234" s="363" t="str">
        <f>IF(G234="", "", VLOOKUP(AO234,【参考】数式用!$AZ$3:$BA$6, 2, FALSE))</f>
        <v/>
      </c>
      <c r="N234" s="364" t="str">
        <f>IF(G234="","",VLOOKUP(G234,【参考】数式用!$A$4:$L$54,MATCH('別紙様式2-3（個表）'!M234,【参考】数式用!$J$3:$L$3,0)+9,FALSE))</f>
        <v/>
      </c>
      <c r="O234" s="497" t="s">
        <v>2396</v>
      </c>
      <c r="P234" s="365" t="str">
        <f t="shared" si="16"/>
        <v>未入力あり</v>
      </c>
      <c r="Q234" s="273" t="str">
        <f>IFERROR(IF(P234="未入力あり","",ROUNDDOWN(ROUNDDOWN($H234*$I234,0)*VLOOKUP($G234,【参考】数式用!$A$4:$E$54,3, FALSE),0)),"")</f>
        <v/>
      </c>
      <c r="R234" s="273" t="str">
        <f>IF(AM234="×", 0,IF(P234="未入力あり","",ROUNDDOWN(ROUNDDOWN($H234*$I234,0)*VLOOKUP($G234,【参考】数式用!$A$4:$E$54,4,FALSE),0)))</f>
        <v/>
      </c>
      <c r="S234" s="366" t="str">
        <f>IF(AN234="×", 0,IF(P234="未入力あり","",ROUNDDOWN(ROUNDDOWN($H234*$I234,0)*VLOOKUP($G234,【参考】数式用!$A$4:$E$54,5, FALSE),0)))</f>
        <v/>
      </c>
      <c r="T234" s="369" t="s">
        <v>3907</v>
      </c>
      <c r="U234" s="370"/>
      <c r="V234" s="33"/>
      <c r="W234" s="641"/>
      <c r="X234" s="641"/>
      <c r="Y234" s="641"/>
      <c r="Z234" s="641"/>
      <c r="AA234" s="641"/>
      <c r="AB234" s="641"/>
      <c r="AC234" s="641"/>
      <c r="AD234" s="641"/>
      <c r="AE234" s="641"/>
      <c r="AF234" s="641"/>
      <c r="AG234" s="641"/>
      <c r="AI234" s="373" t="str">
        <f t="shared" si="25"/>
        <v/>
      </c>
      <c r="AJ234" s="372" t="e">
        <f>VLOOKUP('別紙様式2-3（個表）'!$G234,【参考】数式用!$P$4:$Q$54,2, FALSE)</f>
        <v>#N/A</v>
      </c>
      <c r="AK234" s="372" t="e">
        <f>VLOOKUP('別紙様式2-3（個表）'!$G234,【参考】数式用!$P$4:$W$54,8, FALSE)</f>
        <v>#N/A</v>
      </c>
      <c r="AL234" s="372" t="e">
        <f>VLOOKUP('別紙様式2-3（個表）'!$G234,【参考】数式用!$P$4:$AD$54,15, FALSE)</f>
        <v>#N/A</v>
      </c>
      <c r="AM234" s="372" t="str">
        <f t="shared" si="26"/>
        <v/>
      </c>
      <c r="AN234" s="372" t="str">
        <f t="shared" si="27"/>
        <v/>
      </c>
      <c r="AO234" s="372" t="str">
        <f t="shared" si="28"/>
        <v/>
      </c>
      <c r="AP234" s="372" t="str">
        <f>IF(G234="", "", VLOOKUP(G234,【参考】数式用!$A$4:$M$54,13,FALSE))</f>
        <v/>
      </c>
      <c r="AQ234" s="46" t="str">
        <f t="shared" si="29"/>
        <v>―</v>
      </c>
    </row>
    <row r="235" spans="1:43" ht="45" customHeight="1">
      <c r="A235" s="114">
        <f t="shared" si="30"/>
        <v>221</v>
      </c>
      <c r="B235" s="115" t="str">
        <f>IF(基本情報入力シート!B278="","",基本情報入力シート!B278)</f>
        <v/>
      </c>
      <c r="C235" s="116" t="str">
        <f>IF(基本情報入力シート!L278="","",基本情報入力シート!L278)</f>
        <v/>
      </c>
      <c r="D235" s="116" t="str">
        <f>IF(基本情報入力シート!Q278="","",基本情報入力シート!Q278)</f>
        <v>愛知県</v>
      </c>
      <c r="E235" s="116" t="str">
        <f>IF(基本情報入力シート!V278="","",基本情報入力シート!V278)</f>
        <v/>
      </c>
      <c r="F235" s="116" t="str">
        <f>IF(基本情報入力シート!W278="","",基本情報入力シート!W278)</f>
        <v>事業所番号及びサービス名を入力してください。</v>
      </c>
      <c r="G235" s="116" t="str">
        <f>IF(基本情報入力シート!Z278="","",基本情報入力シート!Z278)</f>
        <v/>
      </c>
      <c r="H235" s="224" t="str">
        <f>IF(基本情報入力シート!AD278="","",基本情報入力シート!AD278)</f>
        <v/>
      </c>
      <c r="I235" s="362" t="str">
        <f>IF(基本情報入力シート!AE278="","",基本情報入力シート!AE278)</f>
        <v/>
      </c>
      <c r="J235" s="487"/>
      <c r="K235" s="491"/>
      <c r="L235" s="490"/>
      <c r="M235" s="363" t="str">
        <f>IF(G235="", "", VLOOKUP(AO235,【参考】数式用!$AZ$3:$BA$6, 2, FALSE))</f>
        <v/>
      </c>
      <c r="N235" s="364" t="str">
        <f>IF(G235="","",VLOOKUP(G235,【参考】数式用!$A$4:$L$54,MATCH('別紙様式2-3（個表）'!M235,【参考】数式用!$J$3:$L$3,0)+9,FALSE))</f>
        <v/>
      </c>
      <c r="O235" s="497" t="s">
        <v>2396</v>
      </c>
      <c r="P235" s="365" t="str">
        <f t="shared" si="16"/>
        <v>未入力あり</v>
      </c>
      <c r="Q235" s="273" t="str">
        <f>IFERROR(IF(P235="未入力あり","",ROUNDDOWN(ROUNDDOWN($H235*$I235,0)*VLOOKUP($G235,【参考】数式用!$A$4:$E$54,3, FALSE),0)),"")</f>
        <v/>
      </c>
      <c r="R235" s="273" t="str">
        <f>IF(AM235="×", 0,IF(P235="未入力あり","",ROUNDDOWN(ROUNDDOWN($H235*$I235,0)*VLOOKUP($G235,【参考】数式用!$A$4:$E$54,4,FALSE),0)))</f>
        <v/>
      </c>
      <c r="S235" s="366" t="str">
        <f>IF(AN235="×", 0,IF(P235="未入力あり","",ROUNDDOWN(ROUNDDOWN($H235*$I235,0)*VLOOKUP($G235,【参考】数式用!$A$4:$E$54,5, FALSE),0)))</f>
        <v/>
      </c>
      <c r="T235" s="369" t="s">
        <v>3907</v>
      </c>
      <c r="U235" s="370"/>
      <c r="V235" s="33"/>
      <c r="W235" s="641"/>
      <c r="X235" s="641"/>
      <c r="Y235" s="641"/>
      <c r="Z235" s="641"/>
      <c r="AA235" s="641"/>
      <c r="AB235" s="641"/>
      <c r="AC235" s="641"/>
      <c r="AD235" s="641"/>
      <c r="AE235" s="641"/>
      <c r="AF235" s="641"/>
      <c r="AG235" s="641"/>
      <c r="AI235" s="373" t="str">
        <f t="shared" si="25"/>
        <v/>
      </c>
      <c r="AJ235" s="372" t="e">
        <f>VLOOKUP('別紙様式2-3（個表）'!$G235,【参考】数式用!$P$4:$Q$54,2, FALSE)</f>
        <v>#N/A</v>
      </c>
      <c r="AK235" s="372" t="e">
        <f>VLOOKUP('別紙様式2-3（個表）'!$G235,【参考】数式用!$P$4:$W$54,8, FALSE)</f>
        <v>#N/A</v>
      </c>
      <c r="AL235" s="372" t="e">
        <f>VLOOKUP('別紙様式2-3（個表）'!$G235,【参考】数式用!$P$4:$AD$54,15, FALSE)</f>
        <v>#N/A</v>
      </c>
      <c r="AM235" s="372" t="str">
        <f t="shared" si="26"/>
        <v/>
      </c>
      <c r="AN235" s="372" t="str">
        <f t="shared" si="27"/>
        <v/>
      </c>
      <c r="AO235" s="372" t="str">
        <f t="shared" si="28"/>
        <v/>
      </c>
      <c r="AP235" s="372" t="str">
        <f>IF(G235="", "", VLOOKUP(G235,【参考】数式用!$A$4:$M$54,13,FALSE))</f>
        <v/>
      </c>
      <c r="AQ235" s="46" t="str">
        <f t="shared" si="29"/>
        <v>―</v>
      </c>
    </row>
    <row r="236" spans="1:43" ht="45" customHeight="1">
      <c r="A236" s="114">
        <f t="shared" si="30"/>
        <v>222</v>
      </c>
      <c r="B236" s="115" t="str">
        <f>IF(基本情報入力シート!B279="","",基本情報入力シート!B279)</f>
        <v/>
      </c>
      <c r="C236" s="116" t="str">
        <f>IF(基本情報入力シート!L279="","",基本情報入力シート!L279)</f>
        <v/>
      </c>
      <c r="D236" s="116" t="str">
        <f>IF(基本情報入力シート!Q279="","",基本情報入力シート!Q279)</f>
        <v>愛知県</v>
      </c>
      <c r="E236" s="116" t="str">
        <f>IF(基本情報入力シート!V279="","",基本情報入力シート!V279)</f>
        <v/>
      </c>
      <c r="F236" s="116" t="str">
        <f>IF(基本情報入力シート!W279="","",基本情報入力シート!W279)</f>
        <v>事業所番号及びサービス名を入力してください。</v>
      </c>
      <c r="G236" s="116" t="str">
        <f>IF(基本情報入力シート!Z279="","",基本情報入力シート!Z279)</f>
        <v/>
      </c>
      <c r="H236" s="224" t="str">
        <f>IF(基本情報入力シート!AD279="","",基本情報入力シート!AD279)</f>
        <v/>
      </c>
      <c r="I236" s="362" t="str">
        <f>IF(基本情報入力シート!AE279="","",基本情報入力シート!AE279)</f>
        <v/>
      </c>
      <c r="J236" s="487"/>
      <c r="K236" s="491"/>
      <c r="L236" s="490"/>
      <c r="M236" s="363" t="str">
        <f>IF(G236="", "", VLOOKUP(AO236,【参考】数式用!$AZ$3:$BA$6, 2, FALSE))</f>
        <v/>
      </c>
      <c r="N236" s="364" t="str">
        <f>IF(G236="","",VLOOKUP(G236,【参考】数式用!$A$4:$L$54,MATCH('別紙様式2-3（個表）'!M236,【参考】数式用!$J$3:$L$3,0)+9,FALSE))</f>
        <v/>
      </c>
      <c r="O236" s="497" t="s">
        <v>2396</v>
      </c>
      <c r="P236" s="365" t="str">
        <f t="shared" si="16"/>
        <v>未入力あり</v>
      </c>
      <c r="Q236" s="273" t="str">
        <f>IFERROR(IF(P236="未入力あり","",ROUNDDOWN(ROUNDDOWN($H236*$I236,0)*VLOOKUP($G236,【参考】数式用!$A$4:$E$54,3, FALSE),0)),"")</f>
        <v/>
      </c>
      <c r="R236" s="273" t="str">
        <f>IF(AM236="×", 0,IF(P236="未入力あり","",ROUNDDOWN(ROUNDDOWN($H236*$I236,0)*VLOOKUP($G236,【参考】数式用!$A$4:$E$54,4,FALSE),0)))</f>
        <v/>
      </c>
      <c r="S236" s="366" t="str">
        <f>IF(AN236="×", 0,IF(P236="未入力あり","",ROUNDDOWN(ROUNDDOWN($H236*$I236,0)*VLOOKUP($G236,【参考】数式用!$A$4:$E$54,5, FALSE),0)))</f>
        <v/>
      </c>
      <c r="T236" s="369" t="s">
        <v>3907</v>
      </c>
      <c r="U236" s="370"/>
      <c r="V236" s="33"/>
      <c r="W236" s="641"/>
      <c r="X236" s="641"/>
      <c r="Y236" s="641"/>
      <c r="Z236" s="641"/>
      <c r="AA236" s="641"/>
      <c r="AB236" s="641"/>
      <c r="AC236" s="641"/>
      <c r="AD236" s="641"/>
      <c r="AE236" s="641"/>
      <c r="AF236" s="641"/>
      <c r="AG236" s="641"/>
      <c r="AI236" s="373" t="str">
        <f t="shared" si="25"/>
        <v/>
      </c>
      <c r="AJ236" s="372" t="e">
        <f>VLOOKUP('別紙様式2-3（個表）'!$G236,【参考】数式用!$P$4:$Q$54,2, FALSE)</f>
        <v>#N/A</v>
      </c>
      <c r="AK236" s="372" t="e">
        <f>VLOOKUP('別紙様式2-3（個表）'!$G236,【参考】数式用!$P$4:$W$54,8, FALSE)</f>
        <v>#N/A</v>
      </c>
      <c r="AL236" s="372" t="e">
        <f>VLOOKUP('別紙様式2-3（個表）'!$G236,【参考】数式用!$P$4:$AD$54,15, FALSE)</f>
        <v>#N/A</v>
      </c>
      <c r="AM236" s="372" t="str">
        <f t="shared" si="26"/>
        <v/>
      </c>
      <c r="AN236" s="372" t="str">
        <f t="shared" si="27"/>
        <v/>
      </c>
      <c r="AO236" s="372" t="str">
        <f t="shared" si="28"/>
        <v/>
      </c>
      <c r="AP236" s="372" t="str">
        <f>IF(G236="", "", VLOOKUP(G236,【参考】数式用!$A$4:$M$54,13,FALSE))</f>
        <v/>
      </c>
      <c r="AQ236" s="46" t="str">
        <f t="shared" si="29"/>
        <v>―</v>
      </c>
    </row>
    <row r="237" spans="1:43" ht="45" customHeight="1">
      <c r="A237" s="114">
        <f t="shared" si="30"/>
        <v>223</v>
      </c>
      <c r="B237" s="115" t="str">
        <f>IF(基本情報入力シート!B280="","",基本情報入力シート!B280)</f>
        <v/>
      </c>
      <c r="C237" s="116" t="str">
        <f>IF(基本情報入力シート!L280="","",基本情報入力シート!L280)</f>
        <v/>
      </c>
      <c r="D237" s="116" t="str">
        <f>IF(基本情報入力シート!Q280="","",基本情報入力シート!Q280)</f>
        <v>愛知県</v>
      </c>
      <c r="E237" s="116" t="str">
        <f>IF(基本情報入力シート!V280="","",基本情報入力シート!V280)</f>
        <v/>
      </c>
      <c r="F237" s="116" t="str">
        <f>IF(基本情報入力シート!W280="","",基本情報入力シート!W280)</f>
        <v>事業所番号及びサービス名を入力してください。</v>
      </c>
      <c r="G237" s="116" t="str">
        <f>IF(基本情報入力シート!Z280="","",基本情報入力シート!Z280)</f>
        <v/>
      </c>
      <c r="H237" s="224" t="str">
        <f>IF(基本情報入力シート!AD280="","",基本情報入力シート!AD280)</f>
        <v/>
      </c>
      <c r="I237" s="362" t="str">
        <f>IF(基本情報入力シート!AE280="","",基本情報入力シート!AE280)</f>
        <v/>
      </c>
      <c r="J237" s="487"/>
      <c r="K237" s="491"/>
      <c r="L237" s="490"/>
      <c r="M237" s="363" t="str">
        <f>IF(G237="", "", VLOOKUP(AO237,【参考】数式用!$AZ$3:$BA$6, 2, FALSE))</f>
        <v/>
      </c>
      <c r="N237" s="364" t="str">
        <f>IF(G237="","",VLOOKUP(G237,【参考】数式用!$A$4:$L$54,MATCH('別紙様式2-3（個表）'!M237,【参考】数式用!$J$3:$L$3,0)+9,FALSE))</f>
        <v/>
      </c>
      <c r="O237" s="497" t="s">
        <v>2396</v>
      </c>
      <c r="P237" s="365" t="str">
        <f t="shared" si="16"/>
        <v>未入力あり</v>
      </c>
      <c r="Q237" s="273" t="str">
        <f>IFERROR(IF(P237="未入力あり","",ROUNDDOWN(ROUNDDOWN($H237*$I237,0)*VLOOKUP($G237,【参考】数式用!$A$4:$E$54,3, FALSE),0)),"")</f>
        <v/>
      </c>
      <c r="R237" s="273" t="str">
        <f>IF(AM237="×", 0,IF(P237="未入力あり","",ROUNDDOWN(ROUNDDOWN($H237*$I237,0)*VLOOKUP($G237,【参考】数式用!$A$4:$E$54,4,FALSE),0)))</f>
        <v/>
      </c>
      <c r="S237" s="366" t="str">
        <f>IF(AN237="×", 0,IF(P237="未入力あり","",ROUNDDOWN(ROUNDDOWN($H237*$I237,0)*VLOOKUP($G237,【参考】数式用!$A$4:$E$54,5, FALSE),0)))</f>
        <v/>
      </c>
      <c r="T237" s="369" t="s">
        <v>3907</v>
      </c>
      <c r="U237" s="370"/>
      <c r="V237" s="33"/>
      <c r="W237" s="641"/>
      <c r="X237" s="641"/>
      <c r="Y237" s="641"/>
      <c r="Z237" s="641"/>
      <c r="AA237" s="641"/>
      <c r="AB237" s="641"/>
      <c r="AC237" s="641"/>
      <c r="AD237" s="641"/>
      <c r="AE237" s="641"/>
      <c r="AF237" s="641"/>
      <c r="AG237" s="641"/>
      <c r="AI237" s="373" t="str">
        <f t="shared" si="25"/>
        <v/>
      </c>
      <c r="AJ237" s="372" t="e">
        <f>VLOOKUP('別紙様式2-3（個表）'!$G237,【参考】数式用!$P$4:$Q$54,2, FALSE)</f>
        <v>#N/A</v>
      </c>
      <c r="AK237" s="372" t="e">
        <f>VLOOKUP('別紙様式2-3（個表）'!$G237,【参考】数式用!$P$4:$W$54,8, FALSE)</f>
        <v>#N/A</v>
      </c>
      <c r="AL237" s="372" t="e">
        <f>VLOOKUP('別紙様式2-3（個表）'!$G237,【参考】数式用!$P$4:$AD$54,15, FALSE)</f>
        <v>#N/A</v>
      </c>
      <c r="AM237" s="372" t="str">
        <f t="shared" si="26"/>
        <v/>
      </c>
      <c r="AN237" s="372" t="str">
        <f t="shared" si="27"/>
        <v/>
      </c>
      <c r="AO237" s="372" t="str">
        <f t="shared" si="28"/>
        <v/>
      </c>
      <c r="AP237" s="372" t="str">
        <f>IF(G237="", "", VLOOKUP(G237,【参考】数式用!$A$4:$M$54,13,FALSE))</f>
        <v/>
      </c>
      <c r="AQ237" s="46" t="str">
        <f t="shared" si="29"/>
        <v>―</v>
      </c>
    </row>
    <row r="238" spans="1:43" ht="45" customHeight="1">
      <c r="A238" s="114">
        <f t="shared" si="30"/>
        <v>224</v>
      </c>
      <c r="B238" s="115" t="str">
        <f>IF(基本情報入力シート!B281="","",基本情報入力シート!B281)</f>
        <v/>
      </c>
      <c r="C238" s="116" t="str">
        <f>IF(基本情報入力シート!L281="","",基本情報入力シート!L281)</f>
        <v/>
      </c>
      <c r="D238" s="116" t="str">
        <f>IF(基本情報入力シート!Q281="","",基本情報入力シート!Q281)</f>
        <v>愛知県</v>
      </c>
      <c r="E238" s="116" t="str">
        <f>IF(基本情報入力シート!V281="","",基本情報入力シート!V281)</f>
        <v/>
      </c>
      <c r="F238" s="116" t="str">
        <f>IF(基本情報入力シート!W281="","",基本情報入力シート!W281)</f>
        <v>事業所番号及びサービス名を入力してください。</v>
      </c>
      <c r="G238" s="116" t="str">
        <f>IF(基本情報入力シート!Z281="","",基本情報入力シート!Z281)</f>
        <v/>
      </c>
      <c r="H238" s="224" t="str">
        <f>IF(基本情報入力シート!AD281="","",基本情報入力シート!AD281)</f>
        <v/>
      </c>
      <c r="I238" s="362" t="str">
        <f>IF(基本情報入力シート!AE281="","",基本情報入力シート!AE281)</f>
        <v/>
      </c>
      <c r="J238" s="487"/>
      <c r="K238" s="491"/>
      <c r="L238" s="490"/>
      <c r="M238" s="363" t="str">
        <f>IF(G238="", "", VLOOKUP(AO238,【参考】数式用!$AZ$3:$BA$6, 2, FALSE))</f>
        <v/>
      </c>
      <c r="N238" s="364" t="str">
        <f>IF(G238="","",VLOOKUP(G238,【参考】数式用!$A$4:$L$54,MATCH('別紙様式2-3（個表）'!M238,【参考】数式用!$J$3:$L$3,0)+9,FALSE))</f>
        <v/>
      </c>
      <c r="O238" s="497" t="s">
        <v>2396</v>
      </c>
      <c r="P238" s="365" t="str">
        <f t="shared" si="16"/>
        <v>未入力あり</v>
      </c>
      <c r="Q238" s="273" t="str">
        <f>IFERROR(IF(P238="未入力あり","",ROUNDDOWN(ROUNDDOWN($H238*$I238,0)*VLOOKUP($G238,【参考】数式用!$A$4:$E$54,3, FALSE),0)),"")</f>
        <v/>
      </c>
      <c r="R238" s="273" t="str">
        <f>IF(AM238="×", 0,IF(P238="未入力あり","",ROUNDDOWN(ROUNDDOWN($H238*$I238,0)*VLOOKUP($G238,【参考】数式用!$A$4:$E$54,4,FALSE),0)))</f>
        <v/>
      </c>
      <c r="S238" s="366" t="str">
        <f>IF(AN238="×", 0,IF(P238="未入力あり","",ROUNDDOWN(ROUNDDOWN($H238*$I238,0)*VLOOKUP($G238,【参考】数式用!$A$4:$E$54,5, FALSE),0)))</f>
        <v/>
      </c>
      <c r="T238" s="369" t="s">
        <v>3907</v>
      </c>
      <c r="U238" s="370"/>
      <c r="V238" s="33"/>
      <c r="W238" s="641"/>
      <c r="X238" s="641"/>
      <c r="Y238" s="641"/>
      <c r="Z238" s="641"/>
      <c r="AA238" s="641"/>
      <c r="AB238" s="641"/>
      <c r="AC238" s="641"/>
      <c r="AD238" s="641"/>
      <c r="AE238" s="641"/>
      <c r="AF238" s="641"/>
      <c r="AG238" s="641"/>
      <c r="AI238" s="373" t="str">
        <f t="shared" si="25"/>
        <v/>
      </c>
      <c r="AJ238" s="372" t="e">
        <f>VLOOKUP('別紙様式2-3（個表）'!$G238,【参考】数式用!$P$4:$Q$54,2, FALSE)</f>
        <v>#N/A</v>
      </c>
      <c r="AK238" s="372" t="e">
        <f>VLOOKUP('別紙様式2-3（個表）'!$G238,【参考】数式用!$P$4:$W$54,8, FALSE)</f>
        <v>#N/A</v>
      </c>
      <c r="AL238" s="372" t="e">
        <f>VLOOKUP('別紙様式2-3（個表）'!$G238,【参考】数式用!$P$4:$AD$54,15, FALSE)</f>
        <v>#N/A</v>
      </c>
      <c r="AM238" s="372" t="str">
        <f t="shared" si="26"/>
        <v/>
      </c>
      <c r="AN238" s="372" t="str">
        <f t="shared" si="27"/>
        <v/>
      </c>
      <c r="AO238" s="372" t="str">
        <f t="shared" si="28"/>
        <v/>
      </c>
      <c r="AP238" s="372" t="str">
        <f>IF(G238="", "", VLOOKUP(G238,【参考】数式用!$A$4:$M$54,13,FALSE))</f>
        <v/>
      </c>
      <c r="AQ238" s="46" t="str">
        <f t="shared" si="29"/>
        <v>―</v>
      </c>
    </row>
    <row r="239" spans="1:43" ht="45" customHeight="1">
      <c r="A239" s="114">
        <f t="shared" si="30"/>
        <v>225</v>
      </c>
      <c r="B239" s="115" t="str">
        <f>IF(基本情報入力シート!B282="","",基本情報入力シート!B282)</f>
        <v/>
      </c>
      <c r="C239" s="116" t="str">
        <f>IF(基本情報入力シート!L282="","",基本情報入力シート!L282)</f>
        <v/>
      </c>
      <c r="D239" s="116" t="str">
        <f>IF(基本情報入力シート!Q282="","",基本情報入力シート!Q282)</f>
        <v>愛知県</v>
      </c>
      <c r="E239" s="116" t="str">
        <f>IF(基本情報入力シート!V282="","",基本情報入力シート!V282)</f>
        <v/>
      </c>
      <c r="F239" s="116" t="str">
        <f>IF(基本情報入力シート!W282="","",基本情報入力シート!W282)</f>
        <v>事業所番号及びサービス名を入力してください。</v>
      </c>
      <c r="G239" s="116" t="str">
        <f>IF(基本情報入力シート!Z282="","",基本情報入力シート!Z282)</f>
        <v/>
      </c>
      <c r="H239" s="224" t="str">
        <f>IF(基本情報入力シート!AD282="","",基本情報入力シート!AD282)</f>
        <v/>
      </c>
      <c r="I239" s="362" t="str">
        <f>IF(基本情報入力シート!AE282="","",基本情報入力シート!AE282)</f>
        <v/>
      </c>
      <c r="J239" s="487"/>
      <c r="K239" s="491"/>
      <c r="L239" s="490"/>
      <c r="M239" s="363" t="str">
        <f>IF(G239="", "", VLOOKUP(AO239,【参考】数式用!$AZ$3:$BA$6, 2, FALSE))</f>
        <v/>
      </c>
      <c r="N239" s="364" t="str">
        <f>IF(G239="","",VLOOKUP(G239,【参考】数式用!$A$4:$L$54,MATCH('別紙様式2-3（個表）'!M239,【参考】数式用!$J$3:$L$3,0)+9,FALSE))</f>
        <v/>
      </c>
      <c r="O239" s="497" t="s">
        <v>2396</v>
      </c>
      <c r="P239" s="365" t="str">
        <f t="shared" si="16"/>
        <v>未入力あり</v>
      </c>
      <c r="Q239" s="273" t="str">
        <f>IFERROR(IF(P239="未入力あり","",ROUNDDOWN(ROUNDDOWN($H239*$I239,0)*VLOOKUP($G239,【参考】数式用!$A$4:$E$54,3, FALSE),0)),"")</f>
        <v/>
      </c>
      <c r="R239" s="273" t="str">
        <f>IF(AM239="×", 0,IF(P239="未入力あり","",ROUNDDOWN(ROUNDDOWN($H239*$I239,0)*VLOOKUP($G239,【参考】数式用!$A$4:$E$54,4,FALSE),0)))</f>
        <v/>
      </c>
      <c r="S239" s="366" t="str">
        <f>IF(AN239="×", 0,IF(P239="未入力あり","",ROUNDDOWN(ROUNDDOWN($H239*$I239,0)*VLOOKUP($G239,【参考】数式用!$A$4:$E$54,5, FALSE),0)))</f>
        <v/>
      </c>
      <c r="T239" s="369" t="s">
        <v>3907</v>
      </c>
      <c r="U239" s="370"/>
      <c r="V239" s="33"/>
      <c r="W239" s="641"/>
      <c r="X239" s="641"/>
      <c r="Y239" s="641"/>
      <c r="Z239" s="641"/>
      <c r="AA239" s="641"/>
      <c r="AB239" s="641"/>
      <c r="AC239" s="641"/>
      <c r="AD239" s="641"/>
      <c r="AE239" s="641"/>
      <c r="AF239" s="641"/>
      <c r="AG239" s="641"/>
      <c r="AI239" s="373" t="str">
        <f t="shared" si="25"/>
        <v/>
      </c>
      <c r="AJ239" s="372" t="e">
        <f>VLOOKUP('別紙様式2-3（個表）'!$G239,【参考】数式用!$P$4:$Q$54,2, FALSE)</f>
        <v>#N/A</v>
      </c>
      <c r="AK239" s="372" t="e">
        <f>VLOOKUP('別紙様式2-3（個表）'!$G239,【参考】数式用!$P$4:$W$54,8, FALSE)</f>
        <v>#N/A</v>
      </c>
      <c r="AL239" s="372" t="e">
        <f>VLOOKUP('別紙様式2-3（個表）'!$G239,【参考】数式用!$P$4:$AD$54,15, FALSE)</f>
        <v>#N/A</v>
      </c>
      <c r="AM239" s="372" t="str">
        <f t="shared" si="26"/>
        <v/>
      </c>
      <c r="AN239" s="372" t="str">
        <f t="shared" si="27"/>
        <v/>
      </c>
      <c r="AO239" s="372" t="str">
        <f t="shared" si="28"/>
        <v/>
      </c>
      <c r="AP239" s="372" t="str">
        <f>IF(G239="", "", VLOOKUP(G239,【参考】数式用!$A$4:$M$54,13,FALSE))</f>
        <v/>
      </c>
      <c r="AQ239" s="46" t="str">
        <f t="shared" si="29"/>
        <v>―</v>
      </c>
    </row>
    <row r="240" spans="1:43" ht="45" customHeight="1">
      <c r="A240" s="114">
        <f t="shared" si="30"/>
        <v>226</v>
      </c>
      <c r="B240" s="115" t="str">
        <f>IF(基本情報入力シート!B283="","",基本情報入力シート!B283)</f>
        <v/>
      </c>
      <c r="C240" s="116" t="str">
        <f>IF(基本情報入力シート!L283="","",基本情報入力シート!L283)</f>
        <v/>
      </c>
      <c r="D240" s="116" t="str">
        <f>IF(基本情報入力シート!Q283="","",基本情報入力シート!Q283)</f>
        <v>愛知県</v>
      </c>
      <c r="E240" s="116" t="str">
        <f>IF(基本情報入力シート!V283="","",基本情報入力シート!V283)</f>
        <v/>
      </c>
      <c r="F240" s="116" t="str">
        <f>IF(基本情報入力シート!W283="","",基本情報入力シート!W283)</f>
        <v>事業所番号及びサービス名を入力してください。</v>
      </c>
      <c r="G240" s="116" t="str">
        <f>IF(基本情報入力シート!Z283="","",基本情報入力シート!Z283)</f>
        <v/>
      </c>
      <c r="H240" s="224" t="str">
        <f>IF(基本情報入力シート!AD283="","",基本情報入力シート!AD283)</f>
        <v/>
      </c>
      <c r="I240" s="362" t="str">
        <f>IF(基本情報入力シート!AE283="","",基本情報入力シート!AE283)</f>
        <v/>
      </c>
      <c r="J240" s="487"/>
      <c r="K240" s="491"/>
      <c r="L240" s="490"/>
      <c r="M240" s="363" t="str">
        <f>IF(G240="", "", VLOOKUP(AO240,【参考】数式用!$AZ$3:$BA$6, 2, FALSE))</f>
        <v/>
      </c>
      <c r="N240" s="364" t="str">
        <f>IF(G240="","",VLOOKUP(G240,【参考】数式用!$A$4:$L$54,MATCH('別紙様式2-3（個表）'!M240,【参考】数式用!$J$3:$L$3,0)+9,FALSE))</f>
        <v/>
      </c>
      <c r="O240" s="497" t="s">
        <v>2396</v>
      </c>
      <c r="P240" s="365" t="str">
        <f t="shared" si="16"/>
        <v>未入力あり</v>
      </c>
      <c r="Q240" s="273" t="str">
        <f>IFERROR(IF(P240="未入力あり","",ROUNDDOWN(ROUNDDOWN($H240*$I240,0)*VLOOKUP($G240,【参考】数式用!$A$4:$E$54,3, FALSE),0)),"")</f>
        <v/>
      </c>
      <c r="R240" s="273" t="str">
        <f>IF(AM240="×", 0,IF(P240="未入力あり","",ROUNDDOWN(ROUNDDOWN($H240*$I240,0)*VLOOKUP($G240,【参考】数式用!$A$4:$E$54,4,FALSE),0)))</f>
        <v/>
      </c>
      <c r="S240" s="366" t="str">
        <f>IF(AN240="×", 0,IF(P240="未入力あり","",ROUNDDOWN(ROUNDDOWN($H240*$I240,0)*VLOOKUP($G240,【参考】数式用!$A$4:$E$54,5, FALSE),0)))</f>
        <v/>
      </c>
      <c r="T240" s="369" t="s">
        <v>3907</v>
      </c>
      <c r="U240" s="370"/>
      <c r="V240" s="33"/>
      <c r="W240" s="641"/>
      <c r="X240" s="641"/>
      <c r="Y240" s="641"/>
      <c r="Z240" s="641"/>
      <c r="AA240" s="641"/>
      <c r="AB240" s="641"/>
      <c r="AC240" s="641"/>
      <c r="AD240" s="641"/>
      <c r="AE240" s="641"/>
      <c r="AF240" s="641"/>
      <c r="AG240" s="641"/>
      <c r="AI240" s="373" t="str">
        <f t="shared" si="25"/>
        <v/>
      </c>
      <c r="AJ240" s="372" t="e">
        <f>VLOOKUP('別紙様式2-3（個表）'!$G240,【参考】数式用!$P$4:$Q$54,2, FALSE)</f>
        <v>#N/A</v>
      </c>
      <c r="AK240" s="372" t="e">
        <f>VLOOKUP('別紙様式2-3（個表）'!$G240,【参考】数式用!$P$4:$W$54,8, FALSE)</f>
        <v>#N/A</v>
      </c>
      <c r="AL240" s="372" t="e">
        <f>VLOOKUP('別紙様式2-3（個表）'!$G240,【参考】数式用!$P$4:$AD$54,15, FALSE)</f>
        <v>#N/A</v>
      </c>
      <c r="AM240" s="372" t="str">
        <f t="shared" si="26"/>
        <v/>
      </c>
      <c r="AN240" s="372" t="str">
        <f t="shared" si="27"/>
        <v/>
      </c>
      <c r="AO240" s="372" t="str">
        <f t="shared" si="28"/>
        <v/>
      </c>
      <c r="AP240" s="372" t="str">
        <f>IF(G240="", "", VLOOKUP(G240,【参考】数式用!$A$4:$M$54,13,FALSE))</f>
        <v/>
      </c>
      <c r="AQ240" s="46" t="str">
        <f t="shared" si="29"/>
        <v>―</v>
      </c>
    </row>
    <row r="241" spans="1:43" ht="45" customHeight="1">
      <c r="A241" s="114">
        <f t="shared" si="30"/>
        <v>227</v>
      </c>
      <c r="B241" s="115" t="str">
        <f>IF(基本情報入力シート!B284="","",基本情報入力シート!B284)</f>
        <v/>
      </c>
      <c r="C241" s="116" t="str">
        <f>IF(基本情報入力シート!L284="","",基本情報入力シート!L284)</f>
        <v/>
      </c>
      <c r="D241" s="116" t="str">
        <f>IF(基本情報入力シート!Q284="","",基本情報入力シート!Q284)</f>
        <v>愛知県</v>
      </c>
      <c r="E241" s="116" t="str">
        <f>IF(基本情報入力シート!V284="","",基本情報入力シート!V284)</f>
        <v/>
      </c>
      <c r="F241" s="116" t="str">
        <f>IF(基本情報入力シート!W284="","",基本情報入力シート!W284)</f>
        <v>事業所番号及びサービス名を入力してください。</v>
      </c>
      <c r="G241" s="116" t="str">
        <f>IF(基本情報入力シート!Z284="","",基本情報入力シート!Z284)</f>
        <v/>
      </c>
      <c r="H241" s="224" t="str">
        <f>IF(基本情報入力シート!AD284="","",基本情報入力シート!AD284)</f>
        <v/>
      </c>
      <c r="I241" s="362" t="str">
        <f>IF(基本情報入力シート!AE284="","",基本情報入力シート!AE284)</f>
        <v/>
      </c>
      <c r="J241" s="487"/>
      <c r="K241" s="491"/>
      <c r="L241" s="490"/>
      <c r="M241" s="363" t="str">
        <f>IF(G241="", "", VLOOKUP(AO241,【参考】数式用!$AZ$3:$BA$6, 2, FALSE))</f>
        <v/>
      </c>
      <c r="N241" s="364" t="str">
        <f>IF(G241="","",VLOOKUP(G241,【参考】数式用!$A$4:$L$54,MATCH('別紙様式2-3（個表）'!M241,【参考】数式用!$J$3:$L$3,0)+9,FALSE))</f>
        <v/>
      </c>
      <c r="O241" s="497" t="s">
        <v>2396</v>
      </c>
      <c r="P241" s="365" t="str">
        <f t="shared" si="16"/>
        <v>未入力あり</v>
      </c>
      <c r="Q241" s="273" t="str">
        <f>IFERROR(IF(P241="未入力あり","",ROUNDDOWN(ROUNDDOWN($H241*$I241,0)*VLOOKUP($G241,【参考】数式用!$A$4:$E$54,3, FALSE),0)),"")</f>
        <v/>
      </c>
      <c r="R241" s="273" t="str">
        <f>IF(AM241="×", 0,IF(P241="未入力あり","",ROUNDDOWN(ROUNDDOWN($H241*$I241,0)*VLOOKUP($G241,【参考】数式用!$A$4:$E$54,4,FALSE),0)))</f>
        <v/>
      </c>
      <c r="S241" s="366" t="str">
        <f>IF(AN241="×", 0,IF(P241="未入力あり","",ROUNDDOWN(ROUNDDOWN($H241*$I241,0)*VLOOKUP($G241,【参考】数式用!$A$4:$E$54,5, FALSE),0)))</f>
        <v/>
      </c>
      <c r="T241" s="369" t="s">
        <v>3907</v>
      </c>
      <c r="U241" s="370"/>
      <c r="V241" s="33"/>
      <c r="W241" s="641"/>
      <c r="X241" s="641"/>
      <c r="Y241" s="641"/>
      <c r="Z241" s="641"/>
      <c r="AA241" s="641"/>
      <c r="AB241" s="641"/>
      <c r="AC241" s="641"/>
      <c r="AD241" s="641"/>
      <c r="AE241" s="641"/>
      <c r="AF241" s="641"/>
      <c r="AG241" s="641"/>
      <c r="AI241" s="373" t="str">
        <f t="shared" si="25"/>
        <v/>
      </c>
      <c r="AJ241" s="372" t="e">
        <f>VLOOKUP('別紙様式2-3（個表）'!$G241,【参考】数式用!$P$4:$Q$54,2, FALSE)</f>
        <v>#N/A</v>
      </c>
      <c r="AK241" s="372" t="e">
        <f>VLOOKUP('別紙様式2-3（個表）'!$G241,【参考】数式用!$P$4:$W$54,8, FALSE)</f>
        <v>#N/A</v>
      </c>
      <c r="AL241" s="372" t="e">
        <f>VLOOKUP('別紙様式2-3（個表）'!$G241,【参考】数式用!$P$4:$AD$54,15, FALSE)</f>
        <v>#N/A</v>
      </c>
      <c r="AM241" s="372" t="str">
        <f t="shared" si="26"/>
        <v/>
      </c>
      <c r="AN241" s="372" t="str">
        <f t="shared" si="27"/>
        <v/>
      </c>
      <c r="AO241" s="372" t="str">
        <f t="shared" si="28"/>
        <v/>
      </c>
      <c r="AP241" s="372" t="str">
        <f>IF(G241="", "", VLOOKUP(G241,【参考】数式用!$A$4:$M$54,13,FALSE))</f>
        <v/>
      </c>
      <c r="AQ241" s="46" t="str">
        <f t="shared" si="29"/>
        <v>―</v>
      </c>
    </row>
    <row r="242" spans="1:43" ht="45" customHeight="1">
      <c r="A242" s="114">
        <f t="shared" si="30"/>
        <v>228</v>
      </c>
      <c r="B242" s="115" t="str">
        <f>IF(基本情報入力シート!B285="","",基本情報入力シート!B285)</f>
        <v/>
      </c>
      <c r="C242" s="116" t="str">
        <f>IF(基本情報入力シート!L285="","",基本情報入力シート!L285)</f>
        <v/>
      </c>
      <c r="D242" s="116" t="str">
        <f>IF(基本情報入力シート!Q285="","",基本情報入力シート!Q285)</f>
        <v>愛知県</v>
      </c>
      <c r="E242" s="116" t="str">
        <f>IF(基本情報入力シート!V285="","",基本情報入力シート!V285)</f>
        <v/>
      </c>
      <c r="F242" s="116" t="str">
        <f>IF(基本情報入力シート!W285="","",基本情報入力シート!W285)</f>
        <v>事業所番号及びサービス名を入力してください。</v>
      </c>
      <c r="G242" s="116" t="str">
        <f>IF(基本情報入力シート!Z285="","",基本情報入力シート!Z285)</f>
        <v/>
      </c>
      <c r="H242" s="224" t="str">
        <f>IF(基本情報入力シート!AD285="","",基本情報入力シート!AD285)</f>
        <v/>
      </c>
      <c r="I242" s="362" t="str">
        <f>IF(基本情報入力シート!AE285="","",基本情報入力シート!AE285)</f>
        <v/>
      </c>
      <c r="J242" s="487"/>
      <c r="K242" s="491"/>
      <c r="L242" s="490"/>
      <c r="M242" s="363" t="str">
        <f>IF(G242="", "", VLOOKUP(AO242,【参考】数式用!$AZ$3:$BA$6, 2, FALSE))</f>
        <v/>
      </c>
      <c r="N242" s="364" t="str">
        <f>IF(G242="","",VLOOKUP(G242,【参考】数式用!$A$4:$L$54,MATCH('別紙様式2-3（個表）'!M242,【参考】数式用!$J$3:$L$3,0)+9,FALSE))</f>
        <v/>
      </c>
      <c r="O242" s="497" t="s">
        <v>2396</v>
      </c>
      <c r="P242" s="365" t="str">
        <f t="shared" si="16"/>
        <v>未入力あり</v>
      </c>
      <c r="Q242" s="273" t="str">
        <f>IFERROR(IF(P242="未入力あり","",ROUNDDOWN(ROUNDDOWN($H242*$I242,0)*VLOOKUP($G242,【参考】数式用!$A$4:$E$54,3, FALSE),0)),"")</f>
        <v/>
      </c>
      <c r="R242" s="273" t="str">
        <f>IF(AM242="×", 0,IF(P242="未入力あり","",ROUNDDOWN(ROUNDDOWN($H242*$I242,0)*VLOOKUP($G242,【参考】数式用!$A$4:$E$54,4,FALSE),0)))</f>
        <v/>
      </c>
      <c r="S242" s="366" t="str">
        <f>IF(AN242="×", 0,IF(P242="未入力あり","",ROUNDDOWN(ROUNDDOWN($H242*$I242,0)*VLOOKUP($G242,【参考】数式用!$A$4:$E$54,5, FALSE),0)))</f>
        <v/>
      </c>
      <c r="T242" s="369" t="s">
        <v>3907</v>
      </c>
      <c r="U242" s="370"/>
      <c r="V242" s="33"/>
      <c r="W242" s="641"/>
      <c r="X242" s="641"/>
      <c r="Y242" s="641"/>
      <c r="Z242" s="641"/>
      <c r="AA242" s="641"/>
      <c r="AB242" s="641"/>
      <c r="AC242" s="641"/>
      <c r="AD242" s="641"/>
      <c r="AE242" s="641"/>
      <c r="AF242" s="641"/>
      <c r="AG242" s="641"/>
      <c r="AI242" s="373" t="str">
        <f t="shared" ref="AI242:AI305" si="31">IF(T242="○", F242, "")</f>
        <v/>
      </c>
      <c r="AJ242" s="372" t="e">
        <f>VLOOKUP('別紙様式2-3（個表）'!$G242,【参考】数式用!$P$4:$Q$54,2, FALSE)</f>
        <v>#N/A</v>
      </c>
      <c r="AK242" s="372" t="e">
        <f>VLOOKUP('別紙様式2-3（個表）'!$G242,【参考】数式用!$P$4:$W$54,8, FALSE)</f>
        <v>#N/A</v>
      </c>
      <c r="AL242" s="372" t="e">
        <f>VLOOKUP('別紙様式2-3（個表）'!$G242,【参考】数式用!$P$4:$AD$54,15, FALSE)</f>
        <v>#N/A</v>
      </c>
      <c r="AM242" s="372" t="str">
        <f t="shared" ref="AM242:AM305" si="32">IF(K242="", "", IF(OR(K242="要件を満たさない",K242="―"), "×","○"))</f>
        <v/>
      </c>
      <c r="AN242" s="372" t="str">
        <f t="shared" ref="AN242:AN305" si="33">IF(L242="", "", IF(OR(L242="要件を満たさない",L242="―"), "×","○"))</f>
        <v/>
      </c>
      <c r="AO242" s="372" t="str">
        <f t="shared" ref="AO242:AO305" si="34">IF(G242="","", "○"&amp;AM242&amp;AN242)</f>
        <v/>
      </c>
      <c r="AP242" s="372" t="str">
        <f>IF(G242="", "", VLOOKUP(G242,【参考】数式用!$A$4:$M$54,13,FALSE))</f>
        <v/>
      </c>
      <c r="AQ242" s="46" t="str">
        <f t="shared" ref="AQ242:AQ305" si="35">IF(AND(AM242="×",L242="②の要件を満たしている"),"×","―")</f>
        <v>―</v>
      </c>
    </row>
    <row r="243" spans="1:43" ht="45" customHeight="1">
      <c r="A243" s="114">
        <f t="shared" si="30"/>
        <v>229</v>
      </c>
      <c r="B243" s="115" t="str">
        <f>IF(基本情報入力シート!B286="","",基本情報入力シート!B286)</f>
        <v/>
      </c>
      <c r="C243" s="116" t="str">
        <f>IF(基本情報入力シート!L286="","",基本情報入力シート!L286)</f>
        <v/>
      </c>
      <c r="D243" s="116" t="str">
        <f>IF(基本情報入力シート!Q286="","",基本情報入力シート!Q286)</f>
        <v>愛知県</v>
      </c>
      <c r="E243" s="116" t="str">
        <f>IF(基本情報入力シート!V286="","",基本情報入力シート!V286)</f>
        <v/>
      </c>
      <c r="F243" s="116" t="str">
        <f>IF(基本情報入力シート!W286="","",基本情報入力シート!W286)</f>
        <v>事業所番号及びサービス名を入力してください。</v>
      </c>
      <c r="G243" s="116" t="str">
        <f>IF(基本情報入力シート!Z286="","",基本情報入力シート!Z286)</f>
        <v/>
      </c>
      <c r="H243" s="224" t="str">
        <f>IF(基本情報入力シート!AD286="","",基本情報入力シート!AD286)</f>
        <v/>
      </c>
      <c r="I243" s="362" t="str">
        <f>IF(基本情報入力シート!AE286="","",基本情報入力シート!AE286)</f>
        <v/>
      </c>
      <c r="J243" s="487"/>
      <c r="K243" s="491"/>
      <c r="L243" s="490"/>
      <c r="M243" s="363" t="str">
        <f>IF(G243="", "", VLOOKUP(AO243,【参考】数式用!$AZ$3:$BA$6, 2, FALSE))</f>
        <v/>
      </c>
      <c r="N243" s="364" t="str">
        <f>IF(G243="","",VLOOKUP(G243,【参考】数式用!$A$4:$L$54,MATCH('別紙様式2-3（個表）'!M243,【参考】数式用!$J$3:$L$3,0)+9,FALSE))</f>
        <v/>
      </c>
      <c r="O243" s="497" t="s">
        <v>2396</v>
      </c>
      <c r="P243" s="365" t="str">
        <f t="shared" si="16"/>
        <v>未入力あり</v>
      </c>
      <c r="Q243" s="273" t="str">
        <f>IFERROR(IF(P243="未入力あり","",ROUNDDOWN(ROUNDDOWN($H243*$I243,0)*VLOOKUP($G243,【参考】数式用!$A$4:$E$54,3, FALSE),0)),"")</f>
        <v/>
      </c>
      <c r="R243" s="273" t="str">
        <f>IF(AM243="×", 0,IF(P243="未入力あり","",ROUNDDOWN(ROUNDDOWN($H243*$I243,0)*VLOOKUP($G243,【参考】数式用!$A$4:$E$54,4,FALSE),0)))</f>
        <v/>
      </c>
      <c r="S243" s="366" t="str">
        <f>IF(AN243="×", 0,IF(P243="未入力あり","",ROUNDDOWN(ROUNDDOWN($H243*$I243,0)*VLOOKUP($G243,【参考】数式用!$A$4:$E$54,5, FALSE),0)))</f>
        <v/>
      </c>
      <c r="T243" s="369" t="s">
        <v>3907</v>
      </c>
      <c r="U243" s="370"/>
      <c r="V243" s="33"/>
      <c r="W243" s="641"/>
      <c r="X243" s="641"/>
      <c r="Y243" s="641"/>
      <c r="Z243" s="641"/>
      <c r="AA243" s="641"/>
      <c r="AB243" s="641"/>
      <c r="AC243" s="641"/>
      <c r="AD243" s="641"/>
      <c r="AE243" s="641"/>
      <c r="AF243" s="641"/>
      <c r="AG243" s="641"/>
      <c r="AI243" s="373" t="str">
        <f t="shared" si="31"/>
        <v/>
      </c>
      <c r="AJ243" s="372" t="e">
        <f>VLOOKUP('別紙様式2-3（個表）'!$G243,【参考】数式用!$P$4:$Q$54,2, FALSE)</f>
        <v>#N/A</v>
      </c>
      <c r="AK243" s="372" t="e">
        <f>VLOOKUP('別紙様式2-3（個表）'!$G243,【参考】数式用!$P$4:$W$54,8, FALSE)</f>
        <v>#N/A</v>
      </c>
      <c r="AL243" s="372" t="e">
        <f>VLOOKUP('別紙様式2-3（個表）'!$G243,【参考】数式用!$P$4:$AD$54,15, FALSE)</f>
        <v>#N/A</v>
      </c>
      <c r="AM243" s="372" t="str">
        <f t="shared" si="32"/>
        <v/>
      </c>
      <c r="AN243" s="372" t="str">
        <f t="shared" si="33"/>
        <v/>
      </c>
      <c r="AO243" s="372" t="str">
        <f t="shared" si="34"/>
        <v/>
      </c>
      <c r="AP243" s="372" t="str">
        <f>IF(G243="", "", VLOOKUP(G243,【参考】数式用!$A$4:$M$54,13,FALSE))</f>
        <v/>
      </c>
      <c r="AQ243" s="46" t="str">
        <f t="shared" si="35"/>
        <v>―</v>
      </c>
    </row>
    <row r="244" spans="1:43" ht="45" customHeight="1">
      <c r="A244" s="114">
        <f t="shared" si="30"/>
        <v>230</v>
      </c>
      <c r="B244" s="115" t="str">
        <f>IF(基本情報入力シート!B287="","",基本情報入力シート!B287)</f>
        <v/>
      </c>
      <c r="C244" s="116" t="str">
        <f>IF(基本情報入力シート!L287="","",基本情報入力シート!L287)</f>
        <v/>
      </c>
      <c r="D244" s="116" t="str">
        <f>IF(基本情報入力シート!Q287="","",基本情報入力シート!Q287)</f>
        <v>愛知県</v>
      </c>
      <c r="E244" s="116" t="str">
        <f>IF(基本情報入力シート!V287="","",基本情報入力シート!V287)</f>
        <v/>
      </c>
      <c r="F244" s="116" t="str">
        <f>IF(基本情報入力シート!W287="","",基本情報入力シート!W287)</f>
        <v>事業所番号及びサービス名を入力してください。</v>
      </c>
      <c r="G244" s="116" t="str">
        <f>IF(基本情報入力シート!Z287="","",基本情報入力シート!Z287)</f>
        <v/>
      </c>
      <c r="H244" s="224" t="str">
        <f>IF(基本情報入力シート!AD287="","",基本情報入力シート!AD287)</f>
        <v/>
      </c>
      <c r="I244" s="362" t="str">
        <f>IF(基本情報入力シート!AE287="","",基本情報入力シート!AE287)</f>
        <v/>
      </c>
      <c r="J244" s="487"/>
      <c r="K244" s="491"/>
      <c r="L244" s="490"/>
      <c r="M244" s="363" t="str">
        <f>IF(G244="", "", VLOOKUP(AO244,【参考】数式用!$AZ$3:$BA$6, 2, FALSE))</f>
        <v/>
      </c>
      <c r="N244" s="364" t="str">
        <f>IF(G244="","",VLOOKUP(G244,【参考】数式用!$A$4:$L$54,MATCH('別紙様式2-3（個表）'!M244,【参考】数式用!$J$3:$L$3,0)+9,FALSE))</f>
        <v/>
      </c>
      <c r="O244" s="497" t="s">
        <v>2396</v>
      </c>
      <c r="P244" s="365" t="str">
        <f t="shared" si="16"/>
        <v>未入力あり</v>
      </c>
      <c r="Q244" s="273" t="str">
        <f>IFERROR(IF(P244="未入力あり","",ROUNDDOWN(ROUNDDOWN($H244*$I244,0)*VLOOKUP($G244,【参考】数式用!$A$4:$E$54,3, FALSE),0)),"")</f>
        <v/>
      </c>
      <c r="R244" s="273" t="str">
        <f>IF(AM244="×", 0,IF(P244="未入力あり","",ROUNDDOWN(ROUNDDOWN($H244*$I244,0)*VLOOKUP($G244,【参考】数式用!$A$4:$E$54,4,FALSE),0)))</f>
        <v/>
      </c>
      <c r="S244" s="366" t="str">
        <f>IF(AN244="×", 0,IF(P244="未入力あり","",ROUNDDOWN(ROUNDDOWN($H244*$I244,0)*VLOOKUP($G244,【参考】数式用!$A$4:$E$54,5, FALSE),0)))</f>
        <v/>
      </c>
      <c r="T244" s="369" t="s">
        <v>3907</v>
      </c>
      <c r="U244" s="370"/>
      <c r="V244" s="33"/>
      <c r="W244" s="641"/>
      <c r="X244" s="641"/>
      <c r="Y244" s="641"/>
      <c r="Z244" s="641"/>
      <c r="AA244" s="641"/>
      <c r="AB244" s="641"/>
      <c r="AC244" s="641"/>
      <c r="AD244" s="641"/>
      <c r="AE244" s="641"/>
      <c r="AF244" s="641"/>
      <c r="AG244" s="641"/>
      <c r="AI244" s="373" t="str">
        <f t="shared" si="31"/>
        <v/>
      </c>
      <c r="AJ244" s="372" t="e">
        <f>VLOOKUP('別紙様式2-3（個表）'!$G244,【参考】数式用!$P$4:$Q$54,2, FALSE)</f>
        <v>#N/A</v>
      </c>
      <c r="AK244" s="372" t="e">
        <f>VLOOKUP('別紙様式2-3（個表）'!$G244,【参考】数式用!$P$4:$W$54,8, FALSE)</f>
        <v>#N/A</v>
      </c>
      <c r="AL244" s="372" t="e">
        <f>VLOOKUP('別紙様式2-3（個表）'!$G244,【参考】数式用!$P$4:$AD$54,15, FALSE)</f>
        <v>#N/A</v>
      </c>
      <c r="AM244" s="372" t="str">
        <f t="shared" si="32"/>
        <v/>
      </c>
      <c r="AN244" s="372" t="str">
        <f t="shared" si="33"/>
        <v/>
      </c>
      <c r="AO244" s="372" t="str">
        <f t="shared" si="34"/>
        <v/>
      </c>
      <c r="AP244" s="372" t="str">
        <f>IF(G244="", "", VLOOKUP(G244,【参考】数式用!$A$4:$M$54,13,FALSE))</f>
        <v/>
      </c>
      <c r="AQ244" s="46" t="str">
        <f t="shared" si="35"/>
        <v>―</v>
      </c>
    </row>
    <row r="245" spans="1:43" ht="45" customHeight="1">
      <c r="A245" s="114">
        <f t="shared" si="30"/>
        <v>231</v>
      </c>
      <c r="B245" s="115" t="str">
        <f>IF(基本情報入力シート!B288="","",基本情報入力シート!B288)</f>
        <v/>
      </c>
      <c r="C245" s="116" t="str">
        <f>IF(基本情報入力シート!L288="","",基本情報入力シート!L288)</f>
        <v/>
      </c>
      <c r="D245" s="116" t="str">
        <f>IF(基本情報入力シート!Q288="","",基本情報入力シート!Q288)</f>
        <v>愛知県</v>
      </c>
      <c r="E245" s="116" t="str">
        <f>IF(基本情報入力シート!V288="","",基本情報入力シート!V288)</f>
        <v/>
      </c>
      <c r="F245" s="116" t="str">
        <f>IF(基本情報入力シート!W288="","",基本情報入力シート!W288)</f>
        <v>事業所番号及びサービス名を入力してください。</v>
      </c>
      <c r="G245" s="116" t="str">
        <f>IF(基本情報入力シート!Z288="","",基本情報入力シート!Z288)</f>
        <v/>
      </c>
      <c r="H245" s="224" t="str">
        <f>IF(基本情報入力シート!AD288="","",基本情報入力シート!AD288)</f>
        <v/>
      </c>
      <c r="I245" s="362" t="str">
        <f>IF(基本情報入力シート!AE288="","",基本情報入力シート!AE288)</f>
        <v/>
      </c>
      <c r="J245" s="487"/>
      <c r="K245" s="491"/>
      <c r="L245" s="490"/>
      <c r="M245" s="363" t="str">
        <f>IF(G245="", "", VLOOKUP(AO245,【参考】数式用!$AZ$3:$BA$6, 2, FALSE))</f>
        <v/>
      </c>
      <c r="N245" s="364" t="str">
        <f>IF(G245="","",VLOOKUP(G245,【参考】数式用!$A$4:$L$54,MATCH('別紙様式2-3（個表）'!M245,【参考】数式用!$J$3:$L$3,0)+9,FALSE))</f>
        <v/>
      </c>
      <c r="O245" s="497" t="s">
        <v>2396</v>
      </c>
      <c r="P245" s="365" t="str">
        <f t="shared" si="16"/>
        <v>未入力あり</v>
      </c>
      <c r="Q245" s="273" t="str">
        <f>IFERROR(IF(P245="未入力あり","",ROUNDDOWN(ROUNDDOWN($H245*$I245,0)*VLOOKUP($G245,【参考】数式用!$A$4:$E$54,3, FALSE),0)),"")</f>
        <v/>
      </c>
      <c r="R245" s="273" t="str">
        <f>IF(AM245="×", 0,IF(P245="未入力あり","",ROUNDDOWN(ROUNDDOWN($H245*$I245,0)*VLOOKUP($G245,【参考】数式用!$A$4:$E$54,4,FALSE),0)))</f>
        <v/>
      </c>
      <c r="S245" s="366" t="str">
        <f>IF(AN245="×", 0,IF(P245="未入力あり","",ROUNDDOWN(ROUNDDOWN($H245*$I245,0)*VLOOKUP($G245,【参考】数式用!$A$4:$E$54,5, FALSE),0)))</f>
        <v/>
      </c>
      <c r="T245" s="369" t="s">
        <v>3907</v>
      </c>
      <c r="U245" s="370"/>
      <c r="V245" s="33"/>
      <c r="W245" s="641"/>
      <c r="X245" s="641"/>
      <c r="Y245" s="641"/>
      <c r="Z245" s="641"/>
      <c r="AA245" s="641"/>
      <c r="AB245" s="641"/>
      <c r="AC245" s="641"/>
      <c r="AD245" s="641"/>
      <c r="AE245" s="641"/>
      <c r="AF245" s="641"/>
      <c r="AG245" s="641"/>
      <c r="AI245" s="373" t="str">
        <f t="shared" si="31"/>
        <v/>
      </c>
      <c r="AJ245" s="372" t="e">
        <f>VLOOKUP('別紙様式2-3（個表）'!$G245,【参考】数式用!$P$4:$Q$54,2, FALSE)</f>
        <v>#N/A</v>
      </c>
      <c r="AK245" s="372" t="e">
        <f>VLOOKUP('別紙様式2-3（個表）'!$G245,【参考】数式用!$P$4:$W$54,8, FALSE)</f>
        <v>#N/A</v>
      </c>
      <c r="AL245" s="372" t="e">
        <f>VLOOKUP('別紙様式2-3（個表）'!$G245,【参考】数式用!$P$4:$AD$54,15, FALSE)</f>
        <v>#N/A</v>
      </c>
      <c r="AM245" s="372" t="str">
        <f t="shared" si="32"/>
        <v/>
      </c>
      <c r="AN245" s="372" t="str">
        <f t="shared" si="33"/>
        <v/>
      </c>
      <c r="AO245" s="372" t="str">
        <f t="shared" si="34"/>
        <v/>
      </c>
      <c r="AP245" s="372" t="str">
        <f>IF(G245="", "", VLOOKUP(G245,【参考】数式用!$A$4:$M$54,13,FALSE))</f>
        <v/>
      </c>
      <c r="AQ245" s="46" t="str">
        <f t="shared" si="35"/>
        <v>―</v>
      </c>
    </row>
    <row r="246" spans="1:43" ht="45" customHeight="1">
      <c r="A246" s="114">
        <f t="shared" si="30"/>
        <v>232</v>
      </c>
      <c r="B246" s="115" t="str">
        <f>IF(基本情報入力シート!B289="","",基本情報入力シート!B289)</f>
        <v/>
      </c>
      <c r="C246" s="116" t="str">
        <f>IF(基本情報入力シート!L289="","",基本情報入力シート!L289)</f>
        <v/>
      </c>
      <c r="D246" s="116" t="str">
        <f>IF(基本情報入力シート!Q289="","",基本情報入力シート!Q289)</f>
        <v>愛知県</v>
      </c>
      <c r="E246" s="116" t="str">
        <f>IF(基本情報入力シート!V289="","",基本情報入力シート!V289)</f>
        <v/>
      </c>
      <c r="F246" s="116" t="str">
        <f>IF(基本情報入力シート!W289="","",基本情報入力シート!W289)</f>
        <v>事業所番号及びサービス名を入力してください。</v>
      </c>
      <c r="G246" s="116" t="str">
        <f>IF(基本情報入力シート!Z289="","",基本情報入力シート!Z289)</f>
        <v/>
      </c>
      <c r="H246" s="224" t="str">
        <f>IF(基本情報入力シート!AD289="","",基本情報入力シート!AD289)</f>
        <v/>
      </c>
      <c r="I246" s="362" t="str">
        <f>IF(基本情報入力シート!AE289="","",基本情報入力シート!AE289)</f>
        <v/>
      </c>
      <c r="J246" s="487"/>
      <c r="K246" s="491"/>
      <c r="L246" s="490"/>
      <c r="M246" s="363" t="str">
        <f>IF(G246="", "", VLOOKUP(AO246,【参考】数式用!$AZ$3:$BA$6, 2, FALSE))</f>
        <v/>
      </c>
      <c r="N246" s="364" t="str">
        <f>IF(G246="","",VLOOKUP(G246,【参考】数式用!$A$4:$L$54,MATCH('別紙様式2-3（個表）'!M246,【参考】数式用!$J$3:$L$3,0)+9,FALSE))</f>
        <v/>
      </c>
      <c r="O246" s="497" t="s">
        <v>2396</v>
      </c>
      <c r="P246" s="365" t="str">
        <f t="shared" si="16"/>
        <v>未入力あり</v>
      </c>
      <c r="Q246" s="273" t="str">
        <f>IFERROR(IF(P246="未入力あり","",ROUNDDOWN(ROUNDDOWN($H246*$I246,0)*VLOOKUP($G246,【参考】数式用!$A$4:$E$54,3, FALSE),0)),"")</f>
        <v/>
      </c>
      <c r="R246" s="273" t="str">
        <f>IF(AM246="×", 0,IF(P246="未入力あり","",ROUNDDOWN(ROUNDDOWN($H246*$I246,0)*VLOOKUP($G246,【参考】数式用!$A$4:$E$54,4,FALSE),0)))</f>
        <v/>
      </c>
      <c r="S246" s="366" t="str">
        <f>IF(AN246="×", 0,IF(P246="未入力あり","",ROUNDDOWN(ROUNDDOWN($H246*$I246,0)*VLOOKUP($G246,【参考】数式用!$A$4:$E$54,5, FALSE),0)))</f>
        <v/>
      </c>
      <c r="T246" s="369" t="s">
        <v>3907</v>
      </c>
      <c r="U246" s="370"/>
      <c r="V246" s="33"/>
      <c r="W246" s="641"/>
      <c r="X246" s="641"/>
      <c r="Y246" s="641"/>
      <c r="Z246" s="641"/>
      <c r="AA246" s="641"/>
      <c r="AB246" s="641"/>
      <c r="AC246" s="641"/>
      <c r="AD246" s="641"/>
      <c r="AE246" s="641"/>
      <c r="AF246" s="641"/>
      <c r="AG246" s="641"/>
      <c r="AI246" s="373" t="str">
        <f t="shared" si="31"/>
        <v/>
      </c>
      <c r="AJ246" s="372" t="e">
        <f>VLOOKUP('別紙様式2-3（個表）'!$G246,【参考】数式用!$P$4:$Q$54,2, FALSE)</f>
        <v>#N/A</v>
      </c>
      <c r="AK246" s="372" t="e">
        <f>VLOOKUP('別紙様式2-3（個表）'!$G246,【参考】数式用!$P$4:$W$54,8, FALSE)</f>
        <v>#N/A</v>
      </c>
      <c r="AL246" s="372" t="e">
        <f>VLOOKUP('別紙様式2-3（個表）'!$G246,【参考】数式用!$P$4:$AD$54,15, FALSE)</f>
        <v>#N/A</v>
      </c>
      <c r="AM246" s="372" t="str">
        <f t="shared" si="32"/>
        <v/>
      </c>
      <c r="AN246" s="372" t="str">
        <f t="shared" si="33"/>
        <v/>
      </c>
      <c r="AO246" s="372" t="str">
        <f t="shared" si="34"/>
        <v/>
      </c>
      <c r="AP246" s="372" t="str">
        <f>IF(G246="", "", VLOOKUP(G246,【参考】数式用!$A$4:$M$54,13,FALSE))</f>
        <v/>
      </c>
      <c r="AQ246" s="46" t="str">
        <f t="shared" si="35"/>
        <v>―</v>
      </c>
    </row>
    <row r="247" spans="1:43" ht="45" customHeight="1">
      <c r="A247" s="114">
        <f t="shared" si="30"/>
        <v>233</v>
      </c>
      <c r="B247" s="115" t="str">
        <f>IF(基本情報入力シート!B290="","",基本情報入力シート!B290)</f>
        <v/>
      </c>
      <c r="C247" s="116" t="str">
        <f>IF(基本情報入力シート!L290="","",基本情報入力シート!L290)</f>
        <v/>
      </c>
      <c r="D247" s="116" t="str">
        <f>IF(基本情報入力シート!Q290="","",基本情報入力シート!Q290)</f>
        <v>愛知県</v>
      </c>
      <c r="E247" s="116" t="str">
        <f>IF(基本情報入力シート!V290="","",基本情報入力シート!V290)</f>
        <v/>
      </c>
      <c r="F247" s="116" t="str">
        <f>IF(基本情報入力シート!W290="","",基本情報入力シート!W290)</f>
        <v>事業所番号及びサービス名を入力してください。</v>
      </c>
      <c r="G247" s="116" t="str">
        <f>IF(基本情報入力シート!Z290="","",基本情報入力シート!Z290)</f>
        <v/>
      </c>
      <c r="H247" s="224" t="str">
        <f>IF(基本情報入力シート!AD290="","",基本情報入力シート!AD290)</f>
        <v/>
      </c>
      <c r="I247" s="362" t="str">
        <f>IF(基本情報入力シート!AE290="","",基本情報入力シート!AE290)</f>
        <v/>
      </c>
      <c r="J247" s="487"/>
      <c r="K247" s="491"/>
      <c r="L247" s="490"/>
      <c r="M247" s="363" t="str">
        <f>IF(G247="", "", VLOOKUP(AO247,【参考】数式用!$AZ$3:$BA$6, 2, FALSE))</f>
        <v/>
      </c>
      <c r="N247" s="364" t="str">
        <f>IF(G247="","",VLOOKUP(G247,【参考】数式用!$A$4:$L$54,MATCH('別紙様式2-3（個表）'!M247,【参考】数式用!$J$3:$L$3,0)+9,FALSE))</f>
        <v/>
      </c>
      <c r="O247" s="497" t="s">
        <v>2396</v>
      </c>
      <c r="P247" s="365" t="str">
        <f t="shared" si="16"/>
        <v>未入力あり</v>
      </c>
      <c r="Q247" s="273" t="str">
        <f>IFERROR(IF(P247="未入力あり","",ROUNDDOWN(ROUNDDOWN($H247*$I247,0)*VLOOKUP($G247,【参考】数式用!$A$4:$E$54,3, FALSE),0)),"")</f>
        <v/>
      </c>
      <c r="R247" s="273" t="str">
        <f>IF(AM247="×", 0,IF(P247="未入力あり","",ROUNDDOWN(ROUNDDOWN($H247*$I247,0)*VLOOKUP($G247,【参考】数式用!$A$4:$E$54,4,FALSE),0)))</f>
        <v/>
      </c>
      <c r="S247" s="366" t="str">
        <f>IF(AN247="×", 0,IF(P247="未入力あり","",ROUNDDOWN(ROUNDDOWN($H247*$I247,0)*VLOOKUP($G247,【参考】数式用!$A$4:$E$54,5, FALSE),0)))</f>
        <v/>
      </c>
      <c r="T247" s="369" t="s">
        <v>3907</v>
      </c>
      <c r="U247" s="370"/>
      <c r="V247" s="33"/>
      <c r="W247" s="641"/>
      <c r="X247" s="641"/>
      <c r="Y247" s="641"/>
      <c r="Z247" s="641"/>
      <c r="AA247" s="641"/>
      <c r="AB247" s="641"/>
      <c r="AC247" s="641"/>
      <c r="AD247" s="641"/>
      <c r="AE247" s="641"/>
      <c r="AF247" s="641"/>
      <c r="AG247" s="641"/>
      <c r="AI247" s="373" t="str">
        <f t="shared" si="31"/>
        <v/>
      </c>
      <c r="AJ247" s="372" t="e">
        <f>VLOOKUP('別紙様式2-3（個表）'!$G247,【参考】数式用!$P$4:$Q$54,2, FALSE)</f>
        <v>#N/A</v>
      </c>
      <c r="AK247" s="372" t="e">
        <f>VLOOKUP('別紙様式2-3（個表）'!$G247,【参考】数式用!$P$4:$W$54,8, FALSE)</f>
        <v>#N/A</v>
      </c>
      <c r="AL247" s="372" t="e">
        <f>VLOOKUP('別紙様式2-3（個表）'!$G247,【参考】数式用!$P$4:$AD$54,15, FALSE)</f>
        <v>#N/A</v>
      </c>
      <c r="AM247" s="372" t="str">
        <f t="shared" si="32"/>
        <v/>
      </c>
      <c r="AN247" s="372" t="str">
        <f t="shared" si="33"/>
        <v/>
      </c>
      <c r="AO247" s="372" t="str">
        <f t="shared" si="34"/>
        <v/>
      </c>
      <c r="AP247" s="372" t="str">
        <f>IF(G247="", "", VLOOKUP(G247,【参考】数式用!$A$4:$M$54,13,FALSE))</f>
        <v/>
      </c>
      <c r="AQ247" s="46" t="str">
        <f t="shared" si="35"/>
        <v>―</v>
      </c>
    </row>
    <row r="248" spans="1:43" ht="45" customHeight="1">
      <c r="A248" s="114">
        <f t="shared" si="30"/>
        <v>234</v>
      </c>
      <c r="B248" s="115" t="str">
        <f>IF(基本情報入力シート!B291="","",基本情報入力シート!B291)</f>
        <v/>
      </c>
      <c r="C248" s="116" t="str">
        <f>IF(基本情報入力シート!L291="","",基本情報入力シート!L291)</f>
        <v/>
      </c>
      <c r="D248" s="116" t="str">
        <f>IF(基本情報入力シート!Q291="","",基本情報入力シート!Q291)</f>
        <v>愛知県</v>
      </c>
      <c r="E248" s="116" t="str">
        <f>IF(基本情報入力シート!V291="","",基本情報入力シート!V291)</f>
        <v/>
      </c>
      <c r="F248" s="116" t="str">
        <f>IF(基本情報入力シート!W291="","",基本情報入力シート!W291)</f>
        <v>事業所番号及びサービス名を入力してください。</v>
      </c>
      <c r="G248" s="116" t="str">
        <f>IF(基本情報入力シート!Z291="","",基本情報入力シート!Z291)</f>
        <v/>
      </c>
      <c r="H248" s="224" t="str">
        <f>IF(基本情報入力シート!AD291="","",基本情報入力シート!AD291)</f>
        <v/>
      </c>
      <c r="I248" s="362" t="str">
        <f>IF(基本情報入力シート!AE291="","",基本情報入力シート!AE291)</f>
        <v/>
      </c>
      <c r="J248" s="487"/>
      <c r="K248" s="491"/>
      <c r="L248" s="490"/>
      <c r="M248" s="363" t="str">
        <f>IF(G248="", "", VLOOKUP(AO248,【参考】数式用!$AZ$3:$BA$6, 2, FALSE))</f>
        <v/>
      </c>
      <c r="N248" s="364" t="str">
        <f>IF(G248="","",VLOOKUP(G248,【参考】数式用!$A$4:$L$54,MATCH('別紙様式2-3（個表）'!M248,【参考】数式用!$J$3:$L$3,0)+9,FALSE))</f>
        <v/>
      </c>
      <c r="O248" s="497" t="s">
        <v>2396</v>
      </c>
      <c r="P248" s="365" t="str">
        <f t="shared" si="16"/>
        <v>未入力あり</v>
      </c>
      <c r="Q248" s="273" t="str">
        <f>IFERROR(IF(P248="未入力あり","",ROUNDDOWN(ROUNDDOWN($H248*$I248,0)*VLOOKUP($G248,【参考】数式用!$A$4:$E$54,3, FALSE),0)),"")</f>
        <v/>
      </c>
      <c r="R248" s="273" t="str">
        <f>IF(AM248="×", 0,IF(P248="未入力あり","",ROUNDDOWN(ROUNDDOWN($H248*$I248,0)*VLOOKUP($G248,【参考】数式用!$A$4:$E$54,4,FALSE),0)))</f>
        <v/>
      </c>
      <c r="S248" s="366" t="str">
        <f>IF(AN248="×", 0,IF(P248="未入力あり","",ROUNDDOWN(ROUNDDOWN($H248*$I248,0)*VLOOKUP($G248,【参考】数式用!$A$4:$E$54,5, FALSE),0)))</f>
        <v/>
      </c>
      <c r="T248" s="369" t="s">
        <v>3907</v>
      </c>
      <c r="U248" s="370"/>
      <c r="V248" s="33"/>
      <c r="W248" s="641"/>
      <c r="X248" s="641"/>
      <c r="Y248" s="641"/>
      <c r="Z248" s="641"/>
      <c r="AA248" s="641"/>
      <c r="AB248" s="641"/>
      <c r="AC248" s="641"/>
      <c r="AD248" s="641"/>
      <c r="AE248" s="641"/>
      <c r="AF248" s="641"/>
      <c r="AG248" s="641"/>
      <c r="AI248" s="373" t="str">
        <f t="shared" si="31"/>
        <v/>
      </c>
      <c r="AJ248" s="372" t="e">
        <f>VLOOKUP('別紙様式2-3（個表）'!$G248,【参考】数式用!$P$4:$Q$54,2, FALSE)</f>
        <v>#N/A</v>
      </c>
      <c r="AK248" s="372" t="e">
        <f>VLOOKUP('別紙様式2-3（個表）'!$G248,【参考】数式用!$P$4:$W$54,8, FALSE)</f>
        <v>#N/A</v>
      </c>
      <c r="AL248" s="372" t="e">
        <f>VLOOKUP('別紙様式2-3（個表）'!$G248,【参考】数式用!$P$4:$AD$54,15, FALSE)</f>
        <v>#N/A</v>
      </c>
      <c r="AM248" s="372" t="str">
        <f t="shared" si="32"/>
        <v/>
      </c>
      <c r="AN248" s="372" t="str">
        <f t="shared" si="33"/>
        <v/>
      </c>
      <c r="AO248" s="372" t="str">
        <f t="shared" si="34"/>
        <v/>
      </c>
      <c r="AP248" s="372" t="str">
        <f>IF(G248="", "", VLOOKUP(G248,【参考】数式用!$A$4:$M$54,13,FALSE))</f>
        <v/>
      </c>
      <c r="AQ248" s="46" t="str">
        <f t="shared" si="35"/>
        <v>―</v>
      </c>
    </row>
    <row r="249" spans="1:43" ht="45" customHeight="1">
      <c r="A249" s="114">
        <f t="shared" si="30"/>
        <v>235</v>
      </c>
      <c r="B249" s="115" t="str">
        <f>IF(基本情報入力シート!B292="","",基本情報入力シート!B292)</f>
        <v/>
      </c>
      <c r="C249" s="116" t="str">
        <f>IF(基本情報入力シート!L292="","",基本情報入力シート!L292)</f>
        <v/>
      </c>
      <c r="D249" s="116" t="str">
        <f>IF(基本情報入力シート!Q292="","",基本情報入力シート!Q292)</f>
        <v>愛知県</v>
      </c>
      <c r="E249" s="116" t="str">
        <f>IF(基本情報入力シート!V292="","",基本情報入力シート!V292)</f>
        <v/>
      </c>
      <c r="F249" s="116" t="str">
        <f>IF(基本情報入力シート!W292="","",基本情報入力シート!W292)</f>
        <v>事業所番号及びサービス名を入力してください。</v>
      </c>
      <c r="G249" s="116" t="str">
        <f>IF(基本情報入力シート!Z292="","",基本情報入力シート!Z292)</f>
        <v/>
      </c>
      <c r="H249" s="224" t="str">
        <f>IF(基本情報入力シート!AD292="","",基本情報入力シート!AD292)</f>
        <v/>
      </c>
      <c r="I249" s="362" t="str">
        <f>IF(基本情報入力シート!AE292="","",基本情報入力シート!AE292)</f>
        <v/>
      </c>
      <c r="J249" s="487"/>
      <c r="K249" s="491"/>
      <c r="L249" s="490"/>
      <c r="M249" s="363" t="str">
        <f>IF(G249="", "", VLOOKUP(AO249,【参考】数式用!$AZ$3:$BA$6, 2, FALSE))</f>
        <v/>
      </c>
      <c r="N249" s="364" t="str">
        <f>IF(G249="","",VLOOKUP(G249,【参考】数式用!$A$4:$L$54,MATCH('別紙様式2-3（個表）'!M249,【参考】数式用!$J$3:$L$3,0)+9,FALSE))</f>
        <v/>
      </c>
      <c r="O249" s="497" t="s">
        <v>2396</v>
      </c>
      <c r="P249" s="365" t="str">
        <f t="shared" si="16"/>
        <v>未入力あり</v>
      </c>
      <c r="Q249" s="273" t="str">
        <f>IFERROR(IF(P249="未入力あり","",ROUNDDOWN(ROUNDDOWN($H249*$I249,0)*VLOOKUP($G249,【参考】数式用!$A$4:$E$54,3, FALSE),0)),"")</f>
        <v/>
      </c>
      <c r="R249" s="273" t="str">
        <f>IF(AM249="×", 0,IF(P249="未入力あり","",ROUNDDOWN(ROUNDDOWN($H249*$I249,0)*VLOOKUP($G249,【参考】数式用!$A$4:$E$54,4,FALSE),0)))</f>
        <v/>
      </c>
      <c r="S249" s="366" t="str">
        <f>IF(AN249="×", 0,IF(P249="未入力あり","",ROUNDDOWN(ROUNDDOWN($H249*$I249,0)*VLOOKUP($G249,【参考】数式用!$A$4:$E$54,5, FALSE),0)))</f>
        <v/>
      </c>
      <c r="T249" s="369" t="s">
        <v>3907</v>
      </c>
      <c r="U249" s="370"/>
      <c r="V249" s="33"/>
      <c r="W249" s="641"/>
      <c r="X249" s="641"/>
      <c r="Y249" s="641"/>
      <c r="Z249" s="641"/>
      <c r="AA249" s="641"/>
      <c r="AB249" s="641"/>
      <c r="AC249" s="641"/>
      <c r="AD249" s="641"/>
      <c r="AE249" s="641"/>
      <c r="AF249" s="641"/>
      <c r="AG249" s="641"/>
      <c r="AI249" s="373" t="str">
        <f t="shared" si="31"/>
        <v/>
      </c>
      <c r="AJ249" s="372" t="e">
        <f>VLOOKUP('別紙様式2-3（個表）'!$G249,【参考】数式用!$P$4:$Q$54,2, FALSE)</f>
        <v>#N/A</v>
      </c>
      <c r="AK249" s="372" t="e">
        <f>VLOOKUP('別紙様式2-3（個表）'!$G249,【参考】数式用!$P$4:$W$54,8, FALSE)</f>
        <v>#N/A</v>
      </c>
      <c r="AL249" s="372" t="e">
        <f>VLOOKUP('別紙様式2-3（個表）'!$G249,【参考】数式用!$P$4:$AD$54,15, FALSE)</f>
        <v>#N/A</v>
      </c>
      <c r="AM249" s="372" t="str">
        <f t="shared" si="32"/>
        <v/>
      </c>
      <c r="AN249" s="372" t="str">
        <f t="shared" si="33"/>
        <v/>
      </c>
      <c r="AO249" s="372" t="str">
        <f t="shared" si="34"/>
        <v/>
      </c>
      <c r="AP249" s="372" t="str">
        <f>IF(G249="", "", VLOOKUP(G249,【参考】数式用!$A$4:$M$54,13,FALSE))</f>
        <v/>
      </c>
      <c r="AQ249" s="46" t="str">
        <f t="shared" si="35"/>
        <v>―</v>
      </c>
    </row>
    <row r="250" spans="1:43" ht="45" customHeight="1">
      <c r="A250" s="114">
        <f t="shared" si="30"/>
        <v>236</v>
      </c>
      <c r="B250" s="115" t="str">
        <f>IF(基本情報入力シート!B293="","",基本情報入力シート!B293)</f>
        <v/>
      </c>
      <c r="C250" s="116" t="str">
        <f>IF(基本情報入力シート!L293="","",基本情報入力シート!L293)</f>
        <v/>
      </c>
      <c r="D250" s="116" t="str">
        <f>IF(基本情報入力シート!Q293="","",基本情報入力シート!Q293)</f>
        <v>愛知県</v>
      </c>
      <c r="E250" s="116" t="str">
        <f>IF(基本情報入力シート!V293="","",基本情報入力シート!V293)</f>
        <v/>
      </c>
      <c r="F250" s="116" t="str">
        <f>IF(基本情報入力シート!W293="","",基本情報入力シート!W293)</f>
        <v>事業所番号及びサービス名を入力してください。</v>
      </c>
      <c r="G250" s="116" t="str">
        <f>IF(基本情報入力シート!Z293="","",基本情報入力シート!Z293)</f>
        <v/>
      </c>
      <c r="H250" s="224" t="str">
        <f>IF(基本情報入力シート!AD293="","",基本情報入力シート!AD293)</f>
        <v/>
      </c>
      <c r="I250" s="362" t="str">
        <f>IF(基本情報入力シート!AE293="","",基本情報入力シート!AE293)</f>
        <v/>
      </c>
      <c r="J250" s="487"/>
      <c r="K250" s="491"/>
      <c r="L250" s="490"/>
      <c r="M250" s="363" t="str">
        <f>IF(G250="", "", VLOOKUP(AO250,【参考】数式用!$AZ$3:$BA$6, 2, FALSE))</f>
        <v/>
      </c>
      <c r="N250" s="364" t="str">
        <f>IF(G250="","",VLOOKUP(G250,【参考】数式用!$A$4:$L$54,MATCH('別紙様式2-3（個表）'!M250,【参考】数式用!$J$3:$L$3,0)+9,FALSE))</f>
        <v/>
      </c>
      <c r="O250" s="497" t="s">
        <v>2396</v>
      </c>
      <c r="P250" s="365" t="str">
        <f t="shared" si="16"/>
        <v>未入力あり</v>
      </c>
      <c r="Q250" s="273" t="str">
        <f>IFERROR(IF(P250="未入力あり","",ROUNDDOWN(ROUNDDOWN($H250*$I250,0)*VLOOKUP($G250,【参考】数式用!$A$4:$E$54,3, FALSE),0)),"")</f>
        <v/>
      </c>
      <c r="R250" s="273" t="str">
        <f>IF(AM250="×", 0,IF(P250="未入力あり","",ROUNDDOWN(ROUNDDOWN($H250*$I250,0)*VLOOKUP($G250,【参考】数式用!$A$4:$E$54,4,FALSE),0)))</f>
        <v/>
      </c>
      <c r="S250" s="366" t="str">
        <f>IF(AN250="×", 0,IF(P250="未入力あり","",ROUNDDOWN(ROUNDDOWN($H250*$I250,0)*VLOOKUP($G250,【参考】数式用!$A$4:$E$54,5, FALSE),0)))</f>
        <v/>
      </c>
      <c r="T250" s="369" t="s">
        <v>3907</v>
      </c>
      <c r="U250" s="370"/>
      <c r="V250" s="33"/>
      <c r="W250" s="641"/>
      <c r="X250" s="641"/>
      <c r="Y250" s="641"/>
      <c r="Z250" s="641"/>
      <c r="AA250" s="641"/>
      <c r="AB250" s="641"/>
      <c r="AC250" s="641"/>
      <c r="AD250" s="641"/>
      <c r="AE250" s="641"/>
      <c r="AF250" s="641"/>
      <c r="AG250" s="641"/>
      <c r="AI250" s="373" t="str">
        <f t="shared" si="31"/>
        <v/>
      </c>
      <c r="AJ250" s="372" t="e">
        <f>VLOOKUP('別紙様式2-3（個表）'!$G250,【参考】数式用!$P$4:$Q$54,2, FALSE)</f>
        <v>#N/A</v>
      </c>
      <c r="AK250" s="372" t="e">
        <f>VLOOKUP('別紙様式2-3（個表）'!$G250,【参考】数式用!$P$4:$W$54,8, FALSE)</f>
        <v>#N/A</v>
      </c>
      <c r="AL250" s="372" t="e">
        <f>VLOOKUP('別紙様式2-3（個表）'!$G250,【参考】数式用!$P$4:$AD$54,15, FALSE)</f>
        <v>#N/A</v>
      </c>
      <c r="AM250" s="372" t="str">
        <f t="shared" si="32"/>
        <v/>
      </c>
      <c r="AN250" s="372" t="str">
        <f t="shared" si="33"/>
        <v/>
      </c>
      <c r="AO250" s="372" t="str">
        <f t="shared" si="34"/>
        <v/>
      </c>
      <c r="AP250" s="372" t="str">
        <f>IF(G250="", "", VLOOKUP(G250,【参考】数式用!$A$4:$M$54,13,FALSE))</f>
        <v/>
      </c>
      <c r="AQ250" s="46" t="str">
        <f t="shared" si="35"/>
        <v>―</v>
      </c>
    </row>
    <row r="251" spans="1:43" ht="45" customHeight="1">
      <c r="A251" s="114">
        <f t="shared" si="30"/>
        <v>237</v>
      </c>
      <c r="B251" s="115" t="str">
        <f>IF(基本情報入力シート!B294="","",基本情報入力シート!B294)</f>
        <v/>
      </c>
      <c r="C251" s="116" t="str">
        <f>IF(基本情報入力シート!L294="","",基本情報入力シート!L294)</f>
        <v/>
      </c>
      <c r="D251" s="116" t="str">
        <f>IF(基本情報入力シート!Q294="","",基本情報入力シート!Q294)</f>
        <v>愛知県</v>
      </c>
      <c r="E251" s="116" t="str">
        <f>IF(基本情報入力シート!V294="","",基本情報入力シート!V294)</f>
        <v/>
      </c>
      <c r="F251" s="116" t="str">
        <f>IF(基本情報入力シート!W294="","",基本情報入力シート!W294)</f>
        <v>事業所番号及びサービス名を入力してください。</v>
      </c>
      <c r="G251" s="116" t="str">
        <f>IF(基本情報入力シート!Z294="","",基本情報入力シート!Z294)</f>
        <v/>
      </c>
      <c r="H251" s="224" t="str">
        <f>IF(基本情報入力シート!AD294="","",基本情報入力シート!AD294)</f>
        <v/>
      </c>
      <c r="I251" s="362" t="str">
        <f>IF(基本情報入力シート!AE294="","",基本情報入力シート!AE294)</f>
        <v/>
      </c>
      <c r="J251" s="487"/>
      <c r="K251" s="491"/>
      <c r="L251" s="490"/>
      <c r="M251" s="363" t="str">
        <f>IF(G251="", "", VLOOKUP(AO251,【参考】数式用!$AZ$3:$BA$6, 2, FALSE))</f>
        <v/>
      </c>
      <c r="N251" s="364" t="str">
        <f>IF(G251="","",VLOOKUP(G251,【参考】数式用!$A$4:$L$54,MATCH('別紙様式2-3（個表）'!M251,【参考】数式用!$J$3:$L$3,0)+9,FALSE))</f>
        <v/>
      </c>
      <c r="O251" s="497" t="s">
        <v>2396</v>
      </c>
      <c r="P251" s="365" t="str">
        <f t="shared" si="16"/>
        <v>未入力あり</v>
      </c>
      <c r="Q251" s="273" t="str">
        <f>IFERROR(IF(P251="未入力あり","",ROUNDDOWN(ROUNDDOWN($H251*$I251,0)*VLOOKUP($G251,【参考】数式用!$A$4:$E$54,3, FALSE),0)),"")</f>
        <v/>
      </c>
      <c r="R251" s="273" t="str">
        <f>IF(AM251="×", 0,IF(P251="未入力あり","",ROUNDDOWN(ROUNDDOWN($H251*$I251,0)*VLOOKUP($G251,【参考】数式用!$A$4:$E$54,4,FALSE),0)))</f>
        <v/>
      </c>
      <c r="S251" s="366" t="str">
        <f>IF(AN251="×", 0,IF(P251="未入力あり","",ROUNDDOWN(ROUNDDOWN($H251*$I251,0)*VLOOKUP($G251,【参考】数式用!$A$4:$E$54,5, FALSE),0)))</f>
        <v/>
      </c>
      <c r="T251" s="369" t="s">
        <v>3907</v>
      </c>
      <c r="U251" s="370"/>
      <c r="V251" s="33"/>
      <c r="W251" s="641"/>
      <c r="X251" s="641"/>
      <c r="Y251" s="641"/>
      <c r="Z251" s="641"/>
      <c r="AA251" s="641"/>
      <c r="AB251" s="641"/>
      <c r="AC251" s="641"/>
      <c r="AD251" s="641"/>
      <c r="AE251" s="641"/>
      <c r="AF251" s="641"/>
      <c r="AG251" s="641"/>
      <c r="AI251" s="373" t="str">
        <f t="shared" si="31"/>
        <v/>
      </c>
      <c r="AJ251" s="372" t="e">
        <f>VLOOKUP('別紙様式2-3（個表）'!$G251,【参考】数式用!$P$4:$Q$54,2, FALSE)</f>
        <v>#N/A</v>
      </c>
      <c r="AK251" s="372" t="e">
        <f>VLOOKUP('別紙様式2-3（個表）'!$G251,【参考】数式用!$P$4:$W$54,8, FALSE)</f>
        <v>#N/A</v>
      </c>
      <c r="AL251" s="372" t="e">
        <f>VLOOKUP('別紙様式2-3（個表）'!$G251,【参考】数式用!$P$4:$AD$54,15, FALSE)</f>
        <v>#N/A</v>
      </c>
      <c r="AM251" s="372" t="str">
        <f t="shared" si="32"/>
        <v/>
      </c>
      <c r="AN251" s="372" t="str">
        <f t="shared" si="33"/>
        <v/>
      </c>
      <c r="AO251" s="372" t="str">
        <f t="shared" si="34"/>
        <v/>
      </c>
      <c r="AP251" s="372" t="str">
        <f>IF(G251="", "", VLOOKUP(G251,【参考】数式用!$A$4:$M$54,13,FALSE))</f>
        <v/>
      </c>
      <c r="AQ251" s="46" t="str">
        <f t="shared" si="35"/>
        <v>―</v>
      </c>
    </row>
    <row r="252" spans="1:43" ht="45" customHeight="1">
      <c r="A252" s="114">
        <f t="shared" si="30"/>
        <v>238</v>
      </c>
      <c r="B252" s="115" t="str">
        <f>IF(基本情報入力シート!B295="","",基本情報入力シート!B295)</f>
        <v/>
      </c>
      <c r="C252" s="116" t="str">
        <f>IF(基本情報入力シート!L295="","",基本情報入力シート!L295)</f>
        <v/>
      </c>
      <c r="D252" s="116" t="str">
        <f>IF(基本情報入力シート!Q295="","",基本情報入力シート!Q295)</f>
        <v>愛知県</v>
      </c>
      <c r="E252" s="116" t="str">
        <f>IF(基本情報入力シート!V295="","",基本情報入力シート!V295)</f>
        <v/>
      </c>
      <c r="F252" s="116" t="str">
        <f>IF(基本情報入力シート!W295="","",基本情報入力シート!W295)</f>
        <v>事業所番号及びサービス名を入力してください。</v>
      </c>
      <c r="G252" s="116" t="str">
        <f>IF(基本情報入力シート!Z295="","",基本情報入力シート!Z295)</f>
        <v/>
      </c>
      <c r="H252" s="224" t="str">
        <f>IF(基本情報入力シート!AD295="","",基本情報入力シート!AD295)</f>
        <v/>
      </c>
      <c r="I252" s="362" t="str">
        <f>IF(基本情報入力シート!AE295="","",基本情報入力シート!AE295)</f>
        <v/>
      </c>
      <c r="J252" s="487"/>
      <c r="K252" s="491"/>
      <c r="L252" s="490"/>
      <c r="M252" s="363" t="str">
        <f>IF(G252="", "", VLOOKUP(AO252,【参考】数式用!$AZ$3:$BA$6, 2, FALSE))</f>
        <v/>
      </c>
      <c r="N252" s="364" t="str">
        <f>IF(G252="","",VLOOKUP(G252,【参考】数式用!$A$4:$L$54,MATCH('別紙様式2-3（個表）'!M252,【参考】数式用!$J$3:$L$3,0)+9,FALSE))</f>
        <v/>
      </c>
      <c r="O252" s="497" t="s">
        <v>2396</v>
      </c>
      <c r="P252" s="365" t="str">
        <f t="shared" si="16"/>
        <v>未入力あり</v>
      </c>
      <c r="Q252" s="273" t="str">
        <f>IFERROR(IF(P252="未入力あり","",ROUNDDOWN(ROUNDDOWN($H252*$I252,0)*VLOOKUP($G252,【参考】数式用!$A$4:$E$54,3, FALSE),0)),"")</f>
        <v/>
      </c>
      <c r="R252" s="273" t="str">
        <f>IF(AM252="×", 0,IF(P252="未入力あり","",ROUNDDOWN(ROUNDDOWN($H252*$I252,0)*VLOOKUP($G252,【参考】数式用!$A$4:$E$54,4,FALSE),0)))</f>
        <v/>
      </c>
      <c r="S252" s="366" t="str">
        <f>IF(AN252="×", 0,IF(P252="未入力あり","",ROUNDDOWN(ROUNDDOWN($H252*$I252,0)*VLOOKUP($G252,【参考】数式用!$A$4:$E$54,5, FALSE),0)))</f>
        <v/>
      </c>
      <c r="T252" s="369" t="s">
        <v>3907</v>
      </c>
      <c r="U252" s="370"/>
      <c r="V252" s="33"/>
      <c r="W252" s="641"/>
      <c r="X252" s="641"/>
      <c r="Y252" s="641"/>
      <c r="Z252" s="641"/>
      <c r="AA252" s="641"/>
      <c r="AB252" s="641"/>
      <c r="AC252" s="641"/>
      <c r="AD252" s="641"/>
      <c r="AE252" s="641"/>
      <c r="AF252" s="641"/>
      <c r="AG252" s="641"/>
      <c r="AI252" s="373" t="str">
        <f t="shared" si="31"/>
        <v/>
      </c>
      <c r="AJ252" s="372" t="e">
        <f>VLOOKUP('別紙様式2-3（個表）'!$G252,【参考】数式用!$P$4:$Q$54,2, FALSE)</f>
        <v>#N/A</v>
      </c>
      <c r="AK252" s="372" t="e">
        <f>VLOOKUP('別紙様式2-3（個表）'!$G252,【参考】数式用!$P$4:$W$54,8, FALSE)</f>
        <v>#N/A</v>
      </c>
      <c r="AL252" s="372" t="e">
        <f>VLOOKUP('別紙様式2-3（個表）'!$G252,【参考】数式用!$P$4:$AD$54,15, FALSE)</f>
        <v>#N/A</v>
      </c>
      <c r="AM252" s="372" t="str">
        <f t="shared" si="32"/>
        <v/>
      </c>
      <c r="AN252" s="372" t="str">
        <f t="shared" si="33"/>
        <v/>
      </c>
      <c r="AO252" s="372" t="str">
        <f t="shared" si="34"/>
        <v/>
      </c>
      <c r="AP252" s="372" t="str">
        <f>IF(G252="", "", VLOOKUP(G252,【参考】数式用!$A$4:$M$54,13,FALSE))</f>
        <v/>
      </c>
      <c r="AQ252" s="46" t="str">
        <f t="shared" si="35"/>
        <v>―</v>
      </c>
    </row>
    <row r="253" spans="1:43" ht="45" customHeight="1">
      <c r="A253" s="114">
        <f t="shared" si="30"/>
        <v>239</v>
      </c>
      <c r="B253" s="115" t="str">
        <f>IF(基本情報入力シート!B296="","",基本情報入力シート!B296)</f>
        <v/>
      </c>
      <c r="C253" s="116" t="str">
        <f>IF(基本情報入力シート!L296="","",基本情報入力シート!L296)</f>
        <v/>
      </c>
      <c r="D253" s="116" t="str">
        <f>IF(基本情報入力シート!Q296="","",基本情報入力シート!Q296)</f>
        <v>愛知県</v>
      </c>
      <c r="E253" s="116" t="str">
        <f>IF(基本情報入力シート!V296="","",基本情報入力シート!V296)</f>
        <v/>
      </c>
      <c r="F253" s="116" t="str">
        <f>IF(基本情報入力シート!W296="","",基本情報入力シート!W296)</f>
        <v>事業所番号及びサービス名を入力してください。</v>
      </c>
      <c r="G253" s="116" t="str">
        <f>IF(基本情報入力シート!Z296="","",基本情報入力シート!Z296)</f>
        <v/>
      </c>
      <c r="H253" s="224" t="str">
        <f>IF(基本情報入力シート!AD296="","",基本情報入力シート!AD296)</f>
        <v/>
      </c>
      <c r="I253" s="362" t="str">
        <f>IF(基本情報入力シート!AE296="","",基本情報入力シート!AE296)</f>
        <v/>
      </c>
      <c r="J253" s="487"/>
      <c r="K253" s="491"/>
      <c r="L253" s="490"/>
      <c r="M253" s="363" t="str">
        <f>IF(G253="", "", VLOOKUP(AO253,【参考】数式用!$AZ$3:$BA$6, 2, FALSE))</f>
        <v/>
      </c>
      <c r="N253" s="364" t="str">
        <f>IF(G253="","",VLOOKUP(G253,【参考】数式用!$A$4:$L$54,MATCH('別紙様式2-3（個表）'!M253,【参考】数式用!$J$3:$L$3,0)+9,FALSE))</f>
        <v/>
      </c>
      <c r="O253" s="497" t="s">
        <v>2396</v>
      </c>
      <c r="P253" s="365" t="str">
        <f t="shared" si="16"/>
        <v>未入力あり</v>
      </c>
      <c r="Q253" s="273" t="str">
        <f>IFERROR(IF(P253="未入力あり","",ROUNDDOWN(ROUNDDOWN($H253*$I253,0)*VLOOKUP($G253,【参考】数式用!$A$4:$E$54,3, FALSE),0)),"")</f>
        <v/>
      </c>
      <c r="R253" s="273" t="str">
        <f>IF(AM253="×", 0,IF(P253="未入力あり","",ROUNDDOWN(ROUNDDOWN($H253*$I253,0)*VLOOKUP($G253,【参考】数式用!$A$4:$E$54,4,FALSE),0)))</f>
        <v/>
      </c>
      <c r="S253" s="366" t="str">
        <f>IF(AN253="×", 0,IF(P253="未入力あり","",ROUNDDOWN(ROUNDDOWN($H253*$I253,0)*VLOOKUP($G253,【参考】数式用!$A$4:$E$54,5, FALSE),0)))</f>
        <v/>
      </c>
      <c r="T253" s="369" t="s">
        <v>3907</v>
      </c>
      <c r="U253" s="370"/>
      <c r="V253" s="33"/>
      <c r="W253" s="641"/>
      <c r="X253" s="641"/>
      <c r="Y253" s="641"/>
      <c r="Z253" s="641"/>
      <c r="AA253" s="641"/>
      <c r="AB253" s="641"/>
      <c r="AC253" s="641"/>
      <c r="AD253" s="641"/>
      <c r="AE253" s="641"/>
      <c r="AF253" s="641"/>
      <c r="AG253" s="641"/>
      <c r="AI253" s="373" t="str">
        <f t="shared" si="31"/>
        <v/>
      </c>
      <c r="AJ253" s="372" t="e">
        <f>VLOOKUP('別紙様式2-3（個表）'!$G253,【参考】数式用!$P$4:$Q$54,2, FALSE)</f>
        <v>#N/A</v>
      </c>
      <c r="AK253" s="372" t="e">
        <f>VLOOKUP('別紙様式2-3（個表）'!$G253,【参考】数式用!$P$4:$W$54,8, FALSE)</f>
        <v>#N/A</v>
      </c>
      <c r="AL253" s="372" t="e">
        <f>VLOOKUP('別紙様式2-3（個表）'!$G253,【参考】数式用!$P$4:$AD$54,15, FALSE)</f>
        <v>#N/A</v>
      </c>
      <c r="AM253" s="372" t="str">
        <f t="shared" si="32"/>
        <v/>
      </c>
      <c r="AN253" s="372" t="str">
        <f t="shared" si="33"/>
        <v/>
      </c>
      <c r="AO253" s="372" t="str">
        <f t="shared" si="34"/>
        <v/>
      </c>
      <c r="AP253" s="372" t="str">
        <f>IF(G253="", "", VLOOKUP(G253,【参考】数式用!$A$4:$M$54,13,FALSE))</f>
        <v/>
      </c>
      <c r="AQ253" s="46" t="str">
        <f t="shared" si="35"/>
        <v>―</v>
      </c>
    </row>
    <row r="254" spans="1:43" ht="45" customHeight="1">
      <c r="A254" s="114">
        <f t="shared" si="30"/>
        <v>240</v>
      </c>
      <c r="B254" s="115" t="str">
        <f>IF(基本情報入力シート!B297="","",基本情報入力シート!B297)</f>
        <v/>
      </c>
      <c r="C254" s="116" t="str">
        <f>IF(基本情報入力シート!L297="","",基本情報入力シート!L297)</f>
        <v/>
      </c>
      <c r="D254" s="116" t="str">
        <f>IF(基本情報入力シート!Q297="","",基本情報入力シート!Q297)</f>
        <v>愛知県</v>
      </c>
      <c r="E254" s="116" t="str">
        <f>IF(基本情報入力シート!V297="","",基本情報入力シート!V297)</f>
        <v/>
      </c>
      <c r="F254" s="116" t="str">
        <f>IF(基本情報入力シート!W297="","",基本情報入力シート!W297)</f>
        <v>事業所番号及びサービス名を入力してください。</v>
      </c>
      <c r="G254" s="116" t="str">
        <f>IF(基本情報入力シート!Z297="","",基本情報入力シート!Z297)</f>
        <v/>
      </c>
      <c r="H254" s="224" t="str">
        <f>IF(基本情報入力シート!AD297="","",基本情報入力シート!AD297)</f>
        <v/>
      </c>
      <c r="I254" s="362" t="str">
        <f>IF(基本情報入力シート!AE297="","",基本情報入力シート!AE297)</f>
        <v/>
      </c>
      <c r="J254" s="487"/>
      <c r="K254" s="491"/>
      <c r="L254" s="490"/>
      <c r="M254" s="363" t="str">
        <f>IF(G254="", "", VLOOKUP(AO254,【参考】数式用!$AZ$3:$BA$6, 2, FALSE))</f>
        <v/>
      </c>
      <c r="N254" s="364" t="str">
        <f>IF(G254="","",VLOOKUP(G254,【参考】数式用!$A$4:$L$54,MATCH('別紙様式2-3（個表）'!M254,【参考】数式用!$J$3:$L$3,0)+9,FALSE))</f>
        <v/>
      </c>
      <c r="O254" s="497" t="s">
        <v>2396</v>
      </c>
      <c r="P254" s="365" t="str">
        <f t="shared" si="16"/>
        <v>未入力あり</v>
      </c>
      <c r="Q254" s="273" t="str">
        <f>IFERROR(IF(P254="未入力あり","",ROUNDDOWN(ROUNDDOWN($H254*$I254,0)*VLOOKUP($G254,【参考】数式用!$A$4:$E$54,3, FALSE),0)),"")</f>
        <v/>
      </c>
      <c r="R254" s="273" t="str">
        <f>IF(AM254="×", 0,IF(P254="未入力あり","",ROUNDDOWN(ROUNDDOWN($H254*$I254,0)*VLOOKUP($G254,【参考】数式用!$A$4:$E$54,4,FALSE),0)))</f>
        <v/>
      </c>
      <c r="S254" s="366" t="str">
        <f>IF(AN254="×", 0,IF(P254="未入力あり","",ROUNDDOWN(ROUNDDOWN($H254*$I254,0)*VLOOKUP($G254,【参考】数式用!$A$4:$E$54,5, FALSE),0)))</f>
        <v/>
      </c>
      <c r="T254" s="369" t="s">
        <v>3907</v>
      </c>
      <c r="U254" s="370"/>
      <c r="V254" s="33"/>
      <c r="W254" s="641"/>
      <c r="X254" s="641"/>
      <c r="Y254" s="641"/>
      <c r="Z254" s="641"/>
      <c r="AA254" s="641"/>
      <c r="AB254" s="641"/>
      <c r="AC254" s="641"/>
      <c r="AD254" s="641"/>
      <c r="AE254" s="641"/>
      <c r="AF254" s="641"/>
      <c r="AG254" s="641"/>
      <c r="AI254" s="373" t="str">
        <f t="shared" si="31"/>
        <v/>
      </c>
      <c r="AJ254" s="372" t="e">
        <f>VLOOKUP('別紙様式2-3（個表）'!$G254,【参考】数式用!$P$4:$Q$54,2, FALSE)</f>
        <v>#N/A</v>
      </c>
      <c r="AK254" s="372" t="e">
        <f>VLOOKUP('別紙様式2-3（個表）'!$G254,【参考】数式用!$P$4:$W$54,8, FALSE)</f>
        <v>#N/A</v>
      </c>
      <c r="AL254" s="372" t="e">
        <f>VLOOKUP('別紙様式2-3（個表）'!$G254,【参考】数式用!$P$4:$AD$54,15, FALSE)</f>
        <v>#N/A</v>
      </c>
      <c r="AM254" s="372" t="str">
        <f t="shared" si="32"/>
        <v/>
      </c>
      <c r="AN254" s="372" t="str">
        <f t="shared" si="33"/>
        <v/>
      </c>
      <c r="AO254" s="372" t="str">
        <f t="shared" si="34"/>
        <v/>
      </c>
      <c r="AP254" s="372" t="str">
        <f>IF(G254="", "", VLOOKUP(G254,【参考】数式用!$A$4:$M$54,13,FALSE))</f>
        <v/>
      </c>
      <c r="AQ254" s="46" t="str">
        <f t="shared" si="35"/>
        <v>―</v>
      </c>
    </row>
    <row r="255" spans="1:43" ht="45" customHeight="1">
      <c r="A255" s="114">
        <f t="shared" si="30"/>
        <v>241</v>
      </c>
      <c r="B255" s="115" t="str">
        <f>IF(基本情報入力シート!B298="","",基本情報入力シート!B298)</f>
        <v/>
      </c>
      <c r="C255" s="116" t="str">
        <f>IF(基本情報入力シート!L298="","",基本情報入力シート!L298)</f>
        <v/>
      </c>
      <c r="D255" s="116" t="str">
        <f>IF(基本情報入力シート!Q298="","",基本情報入力シート!Q298)</f>
        <v>愛知県</v>
      </c>
      <c r="E255" s="116" t="str">
        <f>IF(基本情報入力シート!V298="","",基本情報入力シート!V298)</f>
        <v/>
      </c>
      <c r="F255" s="116" t="str">
        <f>IF(基本情報入力シート!W298="","",基本情報入力シート!W298)</f>
        <v>事業所番号及びサービス名を入力してください。</v>
      </c>
      <c r="G255" s="116" t="str">
        <f>IF(基本情報入力シート!Z298="","",基本情報入力シート!Z298)</f>
        <v/>
      </c>
      <c r="H255" s="224" t="str">
        <f>IF(基本情報入力シート!AD298="","",基本情報入力シート!AD298)</f>
        <v/>
      </c>
      <c r="I255" s="362" t="str">
        <f>IF(基本情報入力シート!AE298="","",基本情報入力シート!AE298)</f>
        <v/>
      </c>
      <c r="J255" s="487"/>
      <c r="K255" s="491"/>
      <c r="L255" s="490"/>
      <c r="M255" s="363" t="str">
        <f>IF(G255="", "", VLOOKUP(AO255,【参考】数式用!$AZ$3:$BA$6, 2, FALSE))</f>
        <v/>
      </c>
      <c r="N255" s="364" t="str">
        <f>IF(G255="","",VLOOKUP(G255,【参考】数式用!$A$4:$L$54,MATCH('別紙様式2-3（個表）'!M255,【参考】数式用!$J$3:$L$3,0)+9,FALSE))</f>
        <v/>
      </c>
      <c r="O255" s="497" t="s">
        <v>2396</v>
      </c>
      <c r="P255" s="365" t="str">
        <f t="shared" si="16"/>
        <v>未入力あり</v>
      </c>
      <c r="Q255" s="273" t="str">
        <f>IFERROR(IF(P255="未入力あり","",ROUNDDOWN(ROUNDDOWN($H255*$I255,0)*VLOOKUP($G255,【参考】数式用!$A$4:$E$54,3, FALSE),0)),"")</f>
        <v/>
      </c>
      <c r="R255" s="273" t="str">
        <f>IF(AM255="×", 0,IF(P255="未入力あり","",ROUNDDOWN(ROUNDDOWN($H255*$I255,0)*VLOOKUP($G255,【参考】数式用!$A$4:$E$54,4,FALSE),0)))</f>
        <v/>
      </c>
      <c r="S255" s="366" t="str">
        <f>IF(AN255="×", 0,IF(P255="未入力あり","",ROUNDDOWN(ROUNDDOWN($H255*$I255,0)*VLOOKUP($G255,【参考】数式用!$A$4:$E$54,5, FALSE),0)))</f>
        <v/>
      </c>
      <c r="T255" s="369" t="s">
        <v>3907</v>
      </c>
      <c r="U255" s="370"/>
      <c r="V255" s="33"/>
      <c r="W255" s="641"/>
      <c r="X255" s="641"/>
      <c r="Y255" s="641"/>
      <c r="Z255" s="641"/>
      <c r="AA255" s="641"/>
      <c r="AB255" s="641"/>
      <c r="AC255" s="641"/>
      <c r="AD255" s="641"/>
      <c r="AE255" s="641"/>
      <c r="AF255" s="641"/>
      <c r="AG255" s="641"/>
      <c r="AI255" s="373" t="str">
        <f t="shared" si="31"/>
        <v/>
      </c>
      <c r="AJ255" s="372" t="e">
        <f>VLOOKUP('別紙様式2-3（個表）'!$G255,【参考】数式用!$P$4:$Q$54,2, FALSE)</f>
        <v>#N/A</v>
      </c>
      <c r="AK255" s="372" t="e">
        <f>VLOOKUP('別紙様式2-3（個表）'!$G255,【参考】数式用!$P$4:$W$54,8, FALSE)</f>
        <v>#N/A</v>
      </c>
      <c r="AL255" s="372" t="e">
        <f>VLOOKUP('別紙様式2-3（個表）'!$G255,【参考】数式用!$P$4:$AD$54,15, FALSE)</f>
        <v>#N/A</v>
      </c>
      <c r="AM255" s="372" t="str">
        <f t="shared" si="32"/>
        <v/>
      </c>
      <c r="AN255" s="372" t="str">
        <f t="shared" si="33"/>
        <v/>
      </c>
      <c r="AO255" s="372" t="str">
        <f t="shared" si="34"/>
        <v/>
      </c>
      <c r="AP255" s="372" t="str">
        <f>IF(G255="", "", VLOOKUP(G255,【参考】数式用!$A$4:$M$54,13,FALSE))</f>
        <v/>
      </c>
      <c r="AQ255" s="46" t="str">
        <f t="shared" si="35"/>
        <v>―</v>
      </c>
    </row>
    <row r="256" spans="1:43" ht="45" customHeight="1">
      <c r="A256" s="114">
        <f t="shared" si="30"/>
        <v>242</v>
      </c>
      <c r="B256" s="115" t="str">
        <f>IF(基本情報入力シート!B299="","",基本情報入力シート!B299)</f>
        <v/>
      </c>
      <c r="C256" s="116" t="str">
        <f>IF(基本情報入力シート!L299="","",基本情報入力シート!L299)</f>
        <v/>
      </c>
      <c r="D256" s="116" t="str">
        <f>IF(基本情報入力シート!Q299="","",基本情報入力シート!Q299)</f>
        <v>愛知県</v>
      </c>
      <c r="E256" s="116" t="str">
        <f>IF(基本情報入力シート!V299="","",基本情報入力シート!V299)</f>
        <v/>
      </c>
      <c r="F256" s="116" t="str">
        <f>IF(基本情報入力シート!W299="","",基本情報入力シート!W299)</f>
        <v>事業所番号及びサービス名を入力してください。</v>
      </c>
      <c r="G256" s="116" t="str">
        <f>IF(基本情報入力シート!Z299="","",基本情報入力シート!Z299)</f>
        <v/>
      </c>
      <c r="H256" s="224" t="str">
        <f>IF(基本情報入力シート!AD299="","",基本情報入力シート!AD299)</f>
        <v/>
      </c>
      <c r="I256" s="362" t="str">
        <f>IF(基本情報入力シート!AE299="","",基本情報入力シート!AE299)</f>
        <v/>
      </c>
      <c r="J256" s="487"/>
      <c r="K256" s="491"/>
      <c r="L256" s="490"/>
      <c r="M256" s="363" t="str">
        <f>IF(G256="", "", VLOOKUP(AO256,【参考】数式用!$AZ$3:$BA$6, 2, FALSE))</f>
        <v/>
      </c>
      <c r="N256" s="364" t="str">
        <f>IF(G256="","",VLOOKUP(G256,【参考】数式用!$A$4:$L$54,MATCH('別紙様式2-3（個表）'!M256,【参考】数式用!$J$3:$L$3,0)+9,FALSE))</f>
        <v/>
      </c>
      <c r="O256" s="497" t="s">
        <v>2396</v>
      </c>
      <c r="P256" s="365" t="str">
        <f t="shared" si="16"/>
        <v>未入力あり</v>
      </c>
      <c r="Q256" s="273" t="str">
        <f>IFERROR(IF(P256="未入力あり","",ROUNDDOWN(ROUNDDOWN($H256*$I256,0)*VLOOKUP($G256,【参考】数式用!$A$4:$E$54,3, FALSE),0)),"")</f>
        <v/>
      </c>
      <c r="R256" s="273" t="str">
        <f>IF(AM256="×", 0,IF(P256="未入力あり","",ROUNDDOWN(ROUNDDOWN($H256*$I256,0)*VLOOKUP($G256,【参考】数式用!$A$4:$E$54,4,FALSE),0)))</f>
        <v/>
      </c>
      <c r="S256" s="366" t="str">
        <f>IF(AN256="×", 0,IF(P256="未入力あり","",ROUNDDOWN(ROUNDDOWN($H256*$I256,0)*VLOOKUP($G256,【参考】数式用!$A$4:$E$54,5, FALSE),0)))</f>
        <v/>
      </c>
      <c r="T256" s="369" t="s">
        <v>3907</v>
      </c>
      <c r="U256" s="370"/>
      <c r="V256" s="33"/>
      <c r="W256" s="641"/>
      <c r="X256" s="641"/>
      <c r="Y256" s="641"/>
      <c r="Z256" s="641"/>
      <c r="AA256" s="641"/>
      <c r="AB256" s="641"/>
      <c r="AC256" s="641"/>
      <c r="AD256" s="641"/>
      <c r="AE256" s="641"/>
      <c r="AF256" s="641"/>
      <c r="AG256" s="641"/>
      <c r="AI256" s="373" t="str">
        <f t="shared" si="31"/>
        <v/>
      </c>
      <c r="AJ256" s="372" t="e">
        <f>VLOOKUP('別紙様式2-3（個表）'!$G256,【参考】数式用!$P$4:$Q$54,2, FALSE)</f>
        <v>#N/A</v>
      </c>
      <c r="AK256" s="372" t="e">
        <f>VLOOKUP('別紙様式2-3（個表）'!$G256,【参考】数式用!$P$4:$W$54,8, FALSE)</f>
        <v>#N/A</v>
      </c>
      <c r="AL256" s="372" t="e">
        <f>VLOOKUP('別紙様式2-3（個表）'!$G256,【参考】数式用!$P$4:$AD$54,15, FALSE)</f>
        <v>#N/A</v>
      </c>
      <c r="AM256" s="372" t="str">
        <f t="shared" si="32"/>
        <v/>
      </c>
      <c r="AN256" s="372" t="str">
        <f t="shared" si="33"/>
        <v/>
      </c>
      <c r="AO256" s="372" t="str">
        <f t="shared" si="34"/>
        <v/>
      </c>
      <c r="AP256" s="372" t="str">
        <f>IF(G256="", "", VLOOKUP(G256,【参考】数式用!$A$4:$M$54,13,FALSE))</f>
        <v/>
      </c>
      <c r="AQ256" s="46" t="str">
        <f t="shared" si="35"/>
        <v>―</v>
      </c>
    </row>
    <row r="257" spans="1:43" ht="45" customHeight="1">
      <c r="A257" s="114">
        <f t="shared" si="30"/>
        <v>243</v>
      </c>
      <c r="B257" s="115" t="str">
        <f>IF(基本情報入力シート!B300="","",基本情報入力シート!B300)</f>
        <v/>
      </c>
      <c r="C257" s="116" t="str">
        <f>IF(基本情報入力シート!L300="","",基本情報入力シート!L300)</f>
        <v/>
      </c>
      <c r="D257" s="116" t="str">
        <f>IF(基本情報入力シート!Q300="","",基本情報入力シート!Q300)</f>
        <v>愛知県</v>
      </c>
      <c r="E257" s="116" t="str">
        <f>IF(基本情報入力シート!V300="","",基本情報入力シート!V300)</f>
        <v/>
      </c>
      <c r="F257" s="116" t="str">
        <f>IF(基本情報入力シート!W300="","",基本情報入力シート!W300)</f>
        <v>事業所番号及びサービス名を入力してください。</v>
      </c>
      <c r="G257" s="116" t="str">
        <f>IF(基本情報入力シート!Z300="","",基本情報入力シート!Z300)</f>
        <v/>
      </c>
      <c r="H257" s="224" t="str">
        <f>IF(基本情報入力シート!AD300="","",基本情報入力シート!AD300)</f>
        <v/>
      </c>
      <c r="I257" s="362" t="str">
        <f>IF(基本情報入力シート!AE300="","",基本情報入力シート!AE300)</f>
        <v/>
      </c>
      <c r="J257" s="487"/>
      <c r="K257" s="491"/>
      <c r="L257" s="490"/>
      <c r="M257" s="363" t="str">
        <f>IF(G257="", "", VLOOKUP(AO257,【参考】数式用!$AZ$3:$BA$6, 2, FALSE))</f>
        <v/>
      </c>
      <c r="N257" s="364" t="str">
        <f>IF(G257="","",VLOOKUP(G257,【参考】数式用!$A$4:$L$54,MATCH('別紙様式2-3（個表）'!M257,【参考】数式用!$J$3:$L$3,0)+9,FALSE))</f>
        <v/>
      </c>
      <c r="O257" s="497" t="s">
        <v>2396</v>
      </c>
      <c r="P257" s="365" t="str">
        <f t="shared" si="16"/>
        <v>未入力あり</v>
      </c>
      <c r="Q257" s="273" t="str">
        <f>IFERROR(IF(P257="未入力あり","",ROUNDDOWN(ROUNDDOWN($H257*$I257,0)*VLOOKUP($G257,【参考】数式用!$A$4:$E$54,3, FALSE),0)),"")</f>
        <v/>
      </c>
      <c r="R257" s="273" t="str">
        <f>IF(AM257="×", 0,IF(P257="未入力あり","",ROUNDDOWN(ROUNDDOWN($H257*$I257,0)*VLOOKUP($G257,【参考】数式用!$A$4:$E$54,4,FALSE),0)))</f>
        <v/>
      </c>
      <c r="S257" s="366" t="str">
        <f>IF(AN257="×", 0,IF(P257="未入力あり","",ROUNDDOWN(ROUNDDOWN($H257*$I257,0)*VLOOKUP($G257,【参考】数式用!$A$4:$E$54,5, FALSE),0)))</f>
        <v/>
      </c>
      <c r="T257" s="369" t="s">
        <v>3907</v>
      </c>
      <c r="U257" s="370"/>
      <c r="V257" s="33"/>
      <c r="W257" s="641"/>
      <c r="X257" s="641"/>
      <c r="Y257" s="641"/>
      <c r="Z257" s="641"/>
      <c r="AA257" s="641"/>
      <c r="AB257" s="641"/>
      <c r="AC257" s="641"/>
      <c r="AD257" s="641"/>
      <c r="AE257" s="641"/>
      <c r="AF257" s="641"/>
      <c r="AG257" s="641"/>
      <c r="AI257" s="373" t="str">
        <f t="shared" si="31"/>
        <v/>
      </c>
      <c r="AJ257" s="372" t="e">
        <f>VLOOKUP('別紙様式2-3（個表）'!$G257,【参考】数式用!$P$4:$Q$54,2, FALSE)</f>
        <v>#N/A</v>
      </c>
      <c r="AK257" s="372" t="e">
        <f>VLOOKUP('別紙様式2-3（個表）'!$G257,【参考】数式用!$P$4:$W$54,8, FALSE)</f>
        <v>#N/A</v>
      </c>
      <c r="AL257" s="372" t="e">
        <f>VLOOKUP('別紙様式2-3（個表）'!$G257,【参考】数式用!$P$4:$AD$54,15, FALSE)</f>
        <v>#N/A</v>
      </c>
      <c r="AM257" s="372" t="str">
        <f t="shared" si="32"/>
        <v/>
      </c>
      <c r="AN257" s="372" t="str">
        <f t="shared" si="33"/>
        <v/>
      </c>
      <c r="AO257" s="372" t="str">
        <f t="shared" si="34"/>
        <v/>
      </c>
      <c r="AP257" s="372" t="str">
        <f>IF(G257="", "", VLOOKUP(G257,【参考】数式用!$A$4:$M$54,13,FALSE))</f>
        <v/>
      </c>
      <c r="AQ257" s="46" t="str">
        <f t="shared" si="35"/>
        <v>―</v>
      </c>
    </row>
    <row r="258" spans="1:43" ht="45" customHeight="1">
      <c r="A258" s="114">
        <f t="shared" si="30"/>
        <v>244</v>
      </c>
      <c r="B258" s="115" t="str">
        <f>IF(基本情報入力シート!B301="","",基本情報入力シート!B301)</f>
        <v/>
      </c>
      <c r="C258" s="116" t="str">
        <f>IF(基本情報入力シート!L301="","",基本情報入力シート!L301)</f>
        <v/>
      </c>
      <c r="D258" s="116" t="str">
        <f>IF(基本情報入力シート!Q301="","",基本情報入力シート!Q301)</f>
        <v>愛知県</v>
      </c>
      <c r="E258" s="116" t="str">
        <f>IF(基本情報入力シート!V301="","",基本情報入力シート!V301)</f>
        <v/>
      </c>
      <c r="F258" s="116" t="str">
        <f>IF(基本情報入力シート!W301="","",基本情報入力シート!W301)</f>
        <v>事業所番号及びサービス名を入力してください。</v>
      </c>
      <c r="G258" s="116" t="str">
        <f>IF(基本情報入力シート!Z301="","",基本情報入力シート!Z301)</f>
        <v/>
      </c>
      <c r="H258" s="224" t="str">
        <f>IF(基本情報入力シート!AD301="","",基本情報入力シート!AD301)</f>
        <v/>
      </c>
      <c r="I258" s="362" t="str">
        <f>IF(基本情報入力シート!AE301="","",基本情報入力シート!AE301)</f>
        <v/>
      </c>
      <c r="J258" s="487"/>
      <c r="K258" s="491"/>
      <c r="L258" s="490"/>
      <c r="M258" s="363" t="str">
        <f>IF(G258="", "", VLOOKUP(AO258,【参考】数式用!$AZ$3:$BA$6, 2, FALSE))</f>
        <v/>
      </c>
      <c r="N258" s="364" t="str">
        <f>IF(G258="","",VLOOKUP(G258,【参考】数式用!$A$4:$L$54,MATCH('別紙様式2-3（個表）'!M258,【参考】数式用!$J$3:$L$3,0)+9,FALSE))</f>
        <v/>
      </c>
      <c r="O258" s="497" t="s">
        <v>2396</v>
      </c>
      <c r="P258" s="365" t="str">
        <f t="shared" si="16"/>
        <v>未入力あり</v>
      </c>
      <c r="Q258" s="273" t="str">
        <f>IFERROR(IF(P258="未入力あり","",ROUNDDOWN(ROUNDDOWN($H258*$I258,0)*VLOOKUP($G258,【参考】数式用!$A$4:$E$54,3, FALSE),0)),"")</f>
        <v/>
      </c>
      <c r="R258" s="273" t="str">
        <f>IF(AM258="×", 0,IF(P258="未入力あり","",ROUNDDOWN(ROUNDDOWN($H258*$I258,0)*VLOOKUP($G258,【参考】数式用!$A$4:$E$54,4,FALSE),0)))</f>
        <v/>
      </c>
      <c r="S258" s="366" t="str">
        <f>IF(AN258="×", 0,IF(P258="未入力あり","",ROUNDDOWN(ROUNDDOWN($H258*$I258,0)*VLOOKUP($G258,【参考】数式用!$A$4:$E$54,5, FALSE),0)))</f>
        <v/>
      </c>
      <c r="T258" s="369" t="s">
        <v>3907</v>
      </c>
      <c r="U258" s="370"/>
      <c r="V258" s="33"/>
      <c r="W258" s="641"/>
      <c r="X258" s="641"/>
      <c r="Y258" s="641"/>
      <c r="Z258" s="641"/>
      <c r="AA258" s="641"/>
      <c r="AB258" s="641"/>
      <c r="AC258" s="641"/>
      <c r="AD258" s="641"/>
      <c r="AE258" s="641"/>
      <c r="AF258" s="641"/>
      <c r="AG258" s="641"/>
      <c r="AI258" s="373" t="str">
        <f t="shared" si="31"/>
        <v/>
      </c>
      <c r="AJ258" s="372" t="e">
        <f>VLOOKUP('別紙様式2-3（個表）'!$G258,【参考】数式用!$P$4:$Q$54,2, FALSE)</f>
        <v>#N/A</v>
      </c>
      <c r="AK258" s="372" t="e">
        <f>VLOOKUP('別紙様式2-3（個表）'!$G258,【参考】数式用!$P$4:$W$54,8, FALSE)</f>
        <v>#N/A</v>
      </c>
      <c r="AL258" s="372" t="e">
        <f>VLOOKUP('別紙様式2-3（個表）'!$G258,【参考】数式用!$P$4:$AD$54,15, FALSE)</f>
        <v>#N/A</v>
      </c>
      <c r="AM258" s="372" t="str">
        <f t="shared" si="32"/>
        <v/>
      </c>
      <c r="AN258" s="372" t="str">
        <f t="shared" si="33"/>
        <v/>
      </c>
      <c r="AO258" s="372" t="str">
        <f t="shared" si="34"/>
        <v/>
      </c>
      <c r="AP258" s="372" t="str">
        <f>IF(G258="", "", VLOOKUP(G258,【参考】数式用!$A$4:$M$54,13,FALSE))</f>
        <v/>
      </c>
      <c r="AQ258" s="46" t="str">
        <f t="shared" si="35"/>
        <v>―</v>
      </c>
    </row>
    <row r="259" spans="1:43" ht="45" customHeight="1">
      <c r="A259" s="114">
        <f t="shared" si="30"/>
        <v>245</v>
      </c>
      <c r="B259" s="115" t="str">
        <f>IF(基本情報入力シート!B302="","",基本情報入力シート!B302)</f>
        <v/>
      </c>
      <c r="C259" s="116" t="str">
        <f>IF(基本情報入力シート!L302="","",基本情報入力シート!L302)</f>
        <v/>
      </c>
      <c r="D259" s="116" t="str">
        <f>IF(基本情報入力シート!Q302="","",基本情報入力シート!Q302)</f>
        <v>愛知県</v>
      </c>
      <c r="E259" s="116" t="str">
        <f>IF(基本情報入力シート!V302="","",基本情報入力シート!V302)</f>
        <v/>
      </c>
      <c r="F259" s="116" t="str">
        <f>IF(基本情報入力シート!W302="","",基本情報入力シート!W302)</f>
        <v>事業所番号及びサービス名を入力してください。</v>
      </c>
      <c r="G259" s="116" t="str">
        <f>IF(基本情報入力シート!Z302="","",基本情報入力シート!Z302)</f>
        <v/>
      </c>
      <c r="H259" s="224" t="str">
        <f>IF(基本情報入力シート!AD302="","",基本情報入力シート!AD302)</f>
        <v/>
      </c>
      <c r="I259" s="362" t="str">
        <f>IF(基本情報入力シート!AE302="","",基本情報入力シート!AE302)</f>
        <v/>
      </c>
      <c r="J259" s="487"/>
      <c r="K259" s="491"/>
      <c r="L259" s="490"/>
      <c r="M259" s="363" t="str">
        <f>IF(G259="", "", VLOOKUP(AO259,【参考】数式用!$AZ$3:$BA$6, 2, FALSE))</f>
        <v/>
      </c>
      <c r="N259" s="364" t="str">
        <f>IF(G259="","",VLOOKUP(G259,【参考】数式用!$A$4:$L$54,MATCH('別紙様式2-3（個表）'!M259,【参考】数式用!$J$3:$L$3,0)+9,FALSE))</f>
        <v/>
      </c>
      <c r="O259" s="497" t="s">
        <v>2396</v>
      </c>
      <c r="P259" s="365" t="str">
        <f t="shared" si="16"/>
        <v>未入力あり</v>
      </c>
      <c r="Q259" s="273" t="str">
        <f>IFERROR(IF(P259="未入力あり","",ROUNDDOWN(ROUNDDOWN($H259*$I259,0)*VLOOKUP($G259,【参考】数式用!$A$4:$E$54,3, FALSE),0)),"")</f>
        <v/>
      </c>
      <c r="R259" s="273" t="str">
        <f>IF(AM259="×", 0,IF(P259="未入力あり","",ROUNDDOWN(ROUNDDOWN($H259*$I259,0)*VLOOKUP($G259,【参考】数式用!$A$4:$E$54,4,FALSE),0)))</f>
        <v/>
      </c>
      <c r="S259" s="366" t="str">
        <f>IF(AN259="×", 0,IF(P259="未入力あり","",ROUNDDOWN(ROUNDDOWN($H259*$I259,0)*VLOOKUP($G259,【参考】数式用!$A$4:$E$54,5, FALSE),0)))</f>
        <v/>
      </c>
      <c r="T259" s="369" t="s">
        <v>3907</v>
      </c>
      <c r="U259" s="370"/>
      <c r="V259" s="33"/>
      <c r="W259" s="641"/>
      <c r="X259" s="641"/>
      <c r="Y259" s="641"/>
      <c r="Z259" s="641"/>
      <c r="AA259" s="641"/>
      <c r="AB259" s="641"/>
      <c r="AC259" s="641"/>
      <c r="AD259" s="641"/>
      <c r="AE259" s="641"/>
      <c r="AF259" s="641"/>
      <c r="AG259" s="641"/>
      <c r="AI259" s="373" t="str">
        <f t="shared" si="31"/>
        <v/>
      </c>
      <c r="AJ259" s="372" t="e">
        <f>VLOOKUP('別紙様式2-3（個表）'!$G259,【参考】数式用!$P$4:$Q$54,2, FALSE)</f>
        <v>#N/A</v>
      </c>
      <c r="AK259" s="372" t="e">
        <f>VLOOKUP('別紙様式2-3（個表）'!$G259,【参考】数式用!$P$4:$W$54,8, FALSE)</f>
        <v>#N/A</v>
      </c>
      <c r="AL259" s="372" t="e">
        <f>VLOOKUP('別紙様式2-3（個表）'!$G259,【参考】数式用!$P$4:$AD$54,15, FALSE)</f>
        <v>#N/A</v>
      </c>
      <c r="AM259" s="372" t="str">
        <f t="shared" si="32"/>
        <v/>
      </c>
      <c r="AN259" s="372" t="str">
        <f t="shared" si="33"/>
        <v/>
      </c>
      <c r="AO259" s="372" t="str">
        <f t="shared" si="34"/>
        <v/>
      </c>
      <c r="AP259" s="372" t="str">
        <f>IF(G259="", "", VLOOKUP(G259,【参考】数式用!$A$4:$M$54,13,FALSE))</f>
        <v/>
      </c>
      <c r="AQ259" s="46" t="str">
        <f t="shared" si="35"/>
        <v>―</v>
      </c>
    </row>
    <row r="260" spans="1:43" ht="45" customHeight="1">
      <c r="A260" s="114">
        <f t="shared" si="30"/>
        <v>246</v>
      </c>
      <c r="B260" s="115" t="str">
        <f>IF(基本情報入力シート!B303="","",基本情報入力シート!B303)</f>
        <v/>
      </c>
      <c r="C260" s="116" t="str">
        <f>IF(基本情報入力シート!L303="","",基本情報入力シート!L303)</f>
        <v/>
      </c>
      <c r="D260" s="116" t="str">
        <f>IF(基本情報入力シート!Q303="","",基本情報入力シート!Q303)</f>
        <v>愛知県</v>
      </c>
      <c r="E260" s="116" t="str">
        <f>IF(基本情報入力シート!V303="","",基本情報入力シート!V303)</f>
        <v/>
      </c>
      <c r="F260" s="116" t="str">
        <f>IF(基本情報入力シート!W303="","",基本情報入力シート!W303)</f>
        <v>事業所番号及びサービス名を入力してください。</v>
      </c>
      <c r="G260" s="116" t="str">
        <f>IF(基本情報入力シート!Z303="","",基本情報入力シート!Z303)</f>
        <v/>
      </c>
      <c r="H260" s="224" t="str">
        <f>IF(基本情報入力シート!AD303="","",基本情報入力シート!AD303)</f>
        <v/>
      </c>
      <c r="I260" s="362" t="str">
        <f>IF(基本情報入力シート!AE303="","",基本情報入力シート!AE303)</f>
        <v/>
      </c>
      <c r="J260" s="487"/>
      <c r="K260" s="491"/>
      <c r="L260" s="490"/>
      <c r="M260" s="363" t="str">
        <f>IF(G260="", "", VLOOKUP(AO260,【参考】数式用!$AZ$3:$BA$6, 2, FALSE))</f>
        <v/>
      </c>
      <c r="N260" s="364" t="str">
        <f>IF(G260="","",VLOOKUP(G260,【参考】数式用!$A$4:$L$54,MATCH('別紙様式2-3（個表）'!M260,【参考】数式用!$J$3:$L$3,0)+9,FALSE))</f>
        <v/>
      </c>
      <c r="O260" s="497" t="s">
        <v>2396</v>
      </c>
      <c r="P260" s="365" t="str">
        <f t="shared" si="16"/>
        <v>未入力あり</v>
      </c>
      <c r="Q260" s="273" t="str">
        <f>IFERROR(IF(P260="未入力あり","",ROUNDDOWN(ROUNDDOWN($H260*$I260,0)*VLOOKUP($G260,【参考】数式用!$A$4:$E$54,3, FALSE),0)),"")</f>
        <v/>
      </c>
      <c r="R260" s="273" t="str">
        <f>IF(AM260="×", 0,IF(P260="未入力あり","",ROUNDDOWN(ROUNDDOWN($H260*$I260,0)*VLOOKUP($G260,【参考】数式用!$A$4:$E$54,4,FALSE),0)))</f>
        <v/>
      </c>
      <c r="S260" s="366" t="str">
        <f>IF(AN260="×", 0,IF(P260="未入力あり","",ROUNDDOWN(ROUNDDOWN($H260*$I260,0)*VLOOKUP($G260,【参考】数式用!$A$4:$E$54,5, FALSE),0)))</f>
        <v/>
      </c>
      <c r="T260" s="369" t="s">
        <v>3907</v>
      </c>
      <c r="U260" s="370"/>
      <c r="V260" s="33"/>
      <c r="W260" s="641"/>
      <c r="X260" s="641"/>
      <c r="Y260" s="641"/>
      <c r="Z260" s="641"/>
      <c r="AA260" s="641"/>
      <c r="AB260" s="641"/>
      <c r="AC260" s="641"/>
      <c r="AD260" s="641"/>
      <c r="AE260" s="641"/>
      <c r="AF260" s="641"/>
      <c r="AG260" s="641"/>
      <c r="AI260" s="373" t="str">
        <f t="shared" si="31"/>
        <v/>
      </c>
      <c r="AJ260" s="372" t="e">
        <f>VLOOKUP('別紙様式2-3（個表）'!$G260,【参考】数式用!$P$4:$Q$54,2, FALSE)</f>
        <v>#N/A</v>
      </c>
      <c r="AK260" s="372" t="e">
        <f>VLOOKUP('別紙様式2-3（個表）'!$G260,【参考】数式用!$P$4:$W$54,8, FALSE)</f>
        <v>#N/A</v>
      </c>
      <c r="AL260" s="372" t="e">
        <f>VLOOKUP('別紙様式2-3（個表）'!$G260,【参考】数式用!$P$4:$AD$54,15, FALSE)</f>
        <v>#N/A</v>
      </c>
      <c r="AM260" s="372" t="str">
        <f t="shared" si="32"/>
        <v/>
      </c>
      <c r="AN260" s="372" t="str">
        <f t="shared" si="33"/>
        <v/>
      </c>
      <c r="AO260" s="372" t="str">
        <f t="shared" si="34"/>
        <v/>
      </c>
      <c r="AP260" s="372" t="str">
        <f>IF(G260="", "", VLOOKUP(G260,【参考】数式用!$A$4:$M$54,13,FALSE))</f>
        <v/>
      </c>
      <c r="AQ260" s="46" t="str">
        <f t="shared" si="35"/>
        <v>―</v>
      </c>
    </row>
    <row r="261" spans="1:43" ht="45" customHeight="1">
      <c r="A261" s="114">
        <f t="shared" si="30"/>
        <v>247</v>
      </c>
      <c r="B261" s="115" t="str">
        <f>IF(基本情報入力シート!B304="","",基本情報入力シート!B304)</f>
        <v/>
      </c>
      <c r="C261" s="116" t="str">
        <f>IF(基本情報入力シート!L304="","",基本情報入力シート!L304)</f>
        <v/>
      </c>
      <c r="D261" s="116" t="str">
        <f>IF(基本情報入力シート!Q304="","",基本情報入力シート!Q304)</f>
        <v>愛知県</v>
      </c>
      <c r="E261" s="116" t="str">
        <f>IF(基本情報入力シート!V304="","",基本情報入力シート!V304)</f>
        <v/>
      </c>
      <c r="F261" s="116" t="str">
        <f>IF(基本情報入力シート!W304="","",基本情報入力シート!W304)</f>
        <v>事業所番号及びサービス名を入力してください。</v>
      </c>
      <c r="G261" s="116" t="str">
        <f>IF(基本情報入力シート!Z304="","",基本情報入力シート!Z304)</f>
        <v/>
      </c>
      <c r="H261" s="224" t="str">
        <f>IF(基本情報入力シート!AD304="","",基本情報入力シート!AD304)</f>
        <v/>
      </c>
      <c r="I261" s="362" t="str">
        <f>IF(基本情報入力シート!AE304="","",基本情報入力シート!AE304)</f>
        <v/>
      </c>
      <c r="J261" s="487"/>
      <c r="K261" s="491"/>
      <c r="L261" s="490"/>
      <c r="M261" s="363" t="str">
        <f>IF(G261="", "", VLOOKUP(AO261,【参考】数式用!$AZ$3:$BA$6, 2, FALSE))</f>
        <v/>
      </c>
      <c r="N261" s="364" t="str">
        <f>IF(G261="","",VLOOKUP(G261,【参考】数式用!$A$4:$L$54,MATCH('別紙様式2-3（個表）'!M261,【参考】数式用!$J$3:$L$3,0)+9,FALSE))</f>
        <v/>
      </c>
      <c r="O261" s="497" t="s">
        <v>2396</v>
      </c>
      <c r="P261" s="365" t="str">
        <f t="shared" si="16"/>
        <v>未入力あり</v>
      </c>
      <c r="Q261" s="273" t="str">
        <f>IFERROR(IF(P261="未入力あり","",ROUNDDOWN(ROUNDDOWN($H261*$I261,0)*VLOOKUP($G261,【参考】数式用!$A$4:$E$54,3, FALSE),0)),"")</f>
        <v/>
      </c>
      <c r="R261" s="273" t="str">
        <f>IF(AM261="×", 0,IF(P261="未入力あり","",ROUNDDOWN(ROUNDDOWN($H261*$I261,0)*VLOOKUP($G261,【参考】数式用!$A$4:$E$54,4,FALSE),0)))</f>
        <v/>
      </c>
      <c r="S261" s="366" t="str">
        <f>IF(AN261="×", 0,IF(P261="未入力あり","",ROUNDDOWN(ROUNDDOWN($H261*$I261,0)*VLOOKUP($G261,【参考】数式用!$A$4:$E$54,5, FALSE),0)))</f>
        <v/>
      </c>
      <c r="T261" s="369" t="s">
        <v>3907</v>
      </c>
      <c r="U261" s="370"/>
      <c r="V261" s="33"/>
      <c r="W261" s="641"/>
      <c r="X261" s="641"/>
      <c r="Y261" s="641"/>
      <c r="Z261" s="641"/>
      <c r="AA261" s="641"/>
      <c r="AB261" s="641"/>
      <c r="AC261" s="641"/>
      <c r="AD261" s="641"/>
      <c r="AE261" s="641"/>
      <c r="AF261" s="641"/>
      <c r="AG261" s="641"/>
      <c r="AI261" s="373" t="str">
        <f t="shared" si="31"/>
        <v/>
      </c>
      <c r="AJ261" s="372" t="e">
        <f>VLOOKUP('別紙様式2-3（個表）'!$G261,【参考】数式用!$P$4:$Q$54,2, FALSE)</f>
        <v>#N/A</v>
      </c>
      <c r="AK261" s="372" t="e">
        <f>VLOOKUP('別紙様式2-3（個表）'!$G261,【参考】数式用!$P$4:$W$54,8, FALSE)</f>
        <v>#N/A</v>
      </c>
      <c r="AL261" s="372" t="e">
        <f>VLOOKUP('別紙様式2-3（個表）'!$G261,【参考】数式用!$P$4:$AD$54,15, FALSE)</f>
        <v>#N/A</v>
      </c>
      <c r="AM261" s="372" t="str">
        <f t="shared" si="32"/>
        <v/>
      </c>
      <c r="AN261" s="372" t="str">
        <f t="shared" si="33"/>
        <v/>
      </c>
      <c r="AO261" s="372" t="str">
        <f t="shared" si="34"/>
        <v/>
      </c>
      <c r="AP261" s="372" t="str">
        <f>IF(G261="", "", VLOOKUP(G261,【参考】数式用!$A$4:$M$54,13,FALSE))</f>
        <v/>
      </c>
      <c r="AQ261" s="46" t="str">
        <f t="shared" si="35"/>
        <v>―</v>
      </c>
    </row>
    <row r="262" spans="1:43" ht="45" customHeight="1">
      <c r="A262" s="114">
        <f t="shared" si="30"/>
        <v>248</v>
      </c>
      <c r="B262" s="115" t="str">
        <f>IF(基本情報入力シート!B305="","",基本情報入力シート!B305)</f>
        <v/>
      </c>
      <c r="C262" s="116" t="str">
        <f>IF(基本情報入力シート!L305="","",基本情報入力シート!L305)</f>
        <v/>
      </c>
      <c r="D262" s="116" t="str">
        <f>IF(基本情報入力シート!Q305="","",基本情報入力シート!Q305)</f>
        <v>愛知県</v>
      </c>
      <c r="E262" s="116" t="str">
        <f>IF(基本情報入力シート!V305="","",基本情報入力シート!V305)</f>
        <v/>
      </c>
      <c r="F262" s="116" t="str">
        <f>IF(基本情報入力シート!W305="","",基本情報入力シート!W305)</f>
        <v>事業所番号及びサービス名を入力してください。</v>
      </c>
      <c r="G262" s="116" t="str">
        <f>IF(基本情報入力シート!Z305="","",基本情報入力シート!Z305)</f>
        <v/>
      </c>
      <c r="H262" s="224" t="str">
        <f>IF(基本情報入力シート!AD305="","",基本情報入力シート!AD305)</f>
        <v/>
      </c>
      <c r="I262" s="362" t="str">
        <f>IF(基本情報入力シート!AE305="","",基本情報入力シート!AE305)</f>
        <v/>
      </c>
      <c r="J262" s="487"/>
      <c r="K262" s="491"/>
      <c r="L262" s="490"/>
      <c r="M262" s="363" t="str">
        <f>IF(G262="", "", VLOOKUP(AO262,【参考】数式用!$AZ$3:$BA$6, 2, FALSE))</f>
        <v/>
      </c>
      <c r="N262" s="364" t="str">
        <f>IF(G262="","",VLOOKUP(G262,【参考】数式用!$A$4:$L$54,MATCH('別紙様式2-3（個表）'!M262,【参考】数式用!$J$3:$L$3,0)+9,FALSE))</f>
        <v/>
      </c>
      <c r="O262" s="497" t="s">
        <v>2396</v>
      </c>
      <c r="P262" s="365" t="str">
        <f t="shared" si="16"/>
        <v>未入力あり</v>
      </c>
      <c r="Q262" s="273" t="str">
        <f>IFERROR(IF(P262="未入力あり","",ROUNDDOWN(ROUNDDOWN($H262*$I262,0)*VLOOKUP($G262,【参考】数式用!$A$4:$E$54,3, FALSE),0)),"")</f>
        <v/>
      </c>
      <c r="R262" s="273" t="str">
        <f>IF(AM262="×", 0,IF(P262="未入力あり","",ROUNDDOWN(ROUNDDOWN($H262*$I262,0)*VLOOKUP($G262,【参考】数式用!$A$4:$E$54,4,FALSE),0)))</f>
        <v/>
      </c>
      <c r="S262" s="366" t="str">
        <f>IF(AN262="×", 0,IF(P262="未入力あり","",ROUNDDOWN(ROUNDDOWN($H262*$I262,0)*VLOOKUP($G262,【参考】数式用!$A$4:$E$54,5, FALSE),0)))</f>
        <v/>
      </c>
      <c r="T262" s="369" t="s">
        <v>3907</v>
      </c>
      <c r="U262" s="370"/>
      <c r="V262" s="33"/>
      <c r="W262" s="641"/>
      <c r="X262" s="641"/>
      <c r="Y262" s="641"/>
      <c r="Z262" s="641"/>
      <c r="AA262" s="641"/>
      <c r="AB262" s="641"/>
      <c r="AC262" s="641"/>
      <c r="AD262" s="641"/>
      <c r="AE262" s="641"/>
      <c r="AF262" s="641"/>
      <c r="AG262" s="641"/>
      <c r="AI262" s="373" t="str">
        <f t="shared" si="31"/>
        <v/>
      </c>
      <c r="AJ262" s="372" t="e">
        <f>VLOOKUP('別紙様式2-3（個表）'!$G262,【参考】数式用!$P$4:$Q$54,2, FALSE)</f>
        <v>#N/A</v>
      </c>
      <c r="AK262" s="372" t="e">
        <f>VLOOKUP('別紙様式2-3（個表）'!$G262,【参考】数式用!$P$4:$W$54,8, FALSE)</f>
        <v>#N/A</v>
      </c>
      <c r="AL262" s="372" t="e">
        <f>VLOOKUP('別紙様式2-3（個表）'!$G262,【参考】数式用!$P$4:$AD$54,15, FALSE)</f>
        <v>#N/A</v>
      </c>
      <c r="AM262" s="372" t="str">
        <f t="shared" si="32"/>
        <v/>
      </c>
      <c r="AN262" s="372" t="str">
        <f t="shared" si="33"/>
        <v/>
      </c>
      <c r="AO262" s="372" t="str">
        <f t="shared" si="34"/>
        <v/>
      </c>
      <c r="AP262" s="372" t="str">
        <f>IF(G262="", "", VLOOKUP(G262,【参考】数式用!$A$4:$M$54,13,FALSE))</f>
        <v/>
      </c>
      <c r="AQ262" s="46" t="str">
        <f t="shared" si="35"/>
        <v>―</v>
      </c>
    </row>
    <row r="263" spans="1:43" ht="45" customHeight="1">
      <c r="A263" s="114">
        <f t="shared" si="30"/>
        <v>249</v>
      </c>
      <c r="B263" s="115" t="str">
        <f>IF(基本情報入力シート!B306="","",基本情報入力シート!B306)</f>
        <v/>
      </c>
      <c r="C263" s="116" t="str">
        <f>IF(基本情報入力シート!L306="","",基本情報入力シート!L306)</f>
        <v/>
      </c>
      <c r="D263" s="116" t="str">
        <f>IF(基本情報入力シート!Q306="","",基本情報入力シート!Q306)</f>
        <v>愛知県</v>
      </c>
      <c r="E263" s="116" t="str">
        <f>IF(基本情報入力シート!V306="","",基本情報入力シート!V306)</f>
        <v/>
      </c>
      <c r="F263" s="116" t="str">
        <f>IF(基本情報入力シート!W306="","",基本情報入力シート!W306)</f>
        <v>事業所番号及びサービス名を入力してください。</v>
      </c>
      <c r="G263" s="116" t="str">
        <f>IF(基本情報入力シート!Z306="","",基本情報入力シート!Z306)</f>
        <v/>
      </c>
      <c r="H263" s="224" t="str">
        <f>IF(基本情報入力シート!AD306="","",基本情報入力シート!AD306)</f>
        <v/>
      </c>
      <c r="I263" s="362" t="str">
        <f>IF(基本情報入力シート!AE306="","",基本情報入力シート!AE306)</f>
        <v/>
      </c>
      <c r="J263" s="487"/>
      <c r="K263" s="491"/>
      <c r="L263" s="490"/>
      <c r="M263" s="363" t="str">
        <f>IF(G263="", "", VLOOKUP(AO263,【参考】数式用!$AZ$3:$BA$6, 2, FALSE))</f>
        <v/>
      </c>
      <c r="N263" s="364" t="str">
        <f>IF(G263="","",VLOOKUP(G263,【参考】数式用!$A$4:$L$54,MATCH('別紙様式2-3（個表）'!M263,【参考】数式用!$J$3:$L$3,0)+9,FALSE))</f>
        <v/>
      </c>
      <c r="O263" s="497" t="s">
        <v>2396</v>
      </c>
      <c r="P263" s="365" t="str">
        <f t="shared" si="16"/>
        <v>未入力あり</v>
      </c>
      <c r="Q263" s="273" t="str">
        <f>IFERROR(IF(P263="未入力あり","",ROUNDDOWN(ROUNDDOWN($H263*$I263,0)*VLOOKUP($G263,【参考】数式用!$A$4:$E$54,3, FALSE),0)),"")</f>
        <v/>
      </c>
      <c r="R263" s="273" t="str">
        <f>IF(AM263="×", 0,IF(P263="未入力あり","",ROUNDDOWN(ROUNDDOWN($H263*$I263,0)*VLOOKUP($G263,【参考】数式用!$A$4:$E$54,4,FALSE),0)))</f>
        <v/>
      </c>
      <c r="S263" s="366" t="str">
        <f>IF(AN263="×", 0,IF(P263="未入力あり","",ROUNDDOWN(ROUNDDOWN($H263*$I263,0)*VLOOKUP($G263,【参考】数式用!$A$4:$E$54,5, FALSE),0)))</f>
        <v/>
      </c>
      <c r="T263" s="369" t="s">
        <v>3907</v>
      </c>
      <c r="U263" s="370"/>
      <c r="V263" s="33"/>
      <c r="W263" s="641"/>
      <c r="X263" s="641"/>
      <c r="Y263" s="641"/>
      <c r="Z263" s="641"/>
      <c r="AA263" s="641"/>
      <c r="AB263" s="641"/>
      <c r="AC263" s="641"/>
      <c r="AD263" s="641"/>
      <c r="AE263" s="641"/>
      <c r="AF263" s="641"/>
      <c r="AG263" s="641"/>
      <c r="AI263" s="373" t="str">
        <f t="shared" si="31"/>
        <v/>
      </c>
      <c r="AJ263" s="372" t="e">
        <f>VLOOKUP('別紙様式2-3（個表）'!$G263,【参考】数式用!$P$4:$Q$54,2, FALSE)</f>
        <v>#N/A</v>
      </c>
      <c r="AK263" s="372" t="e">
        <f>VLOOKUP('別紙様式2-3（個表）'!$G263,【参考】数式用!$P$4:$W$54,8, FALSE)</f>
        <v>#N/A</v>
      </c>
      <c r="AL263" s="372" t="e">
        <f>VLOOKUP('別紙様式2-3（個表）'!$G263,【参考】数式用!$P$4:$AD$54,15, FALSE)</f>
        <v>#N/A</v>
      </c>
      <c r="AM263" s="372" t="str">
        <f t="shared" si="32"/>
        <v/>
      </c>
      <c r="AN263" s="372" t="str">
        <f t="shared" si="33"/>
        <v/>
      </c>
      <c r="AO263" s="372" t="str">
        <f t="shared" si="34"/>
        <v/>
      </c>
      <c r="AP263" s="372" t="str">
        <f>IF(G263="", "", VLOOKUP(G263,【参考】数式用!$A$4:$M$54,13,FALSE))</f>
        <v/>
      </c>
      <c r="AQ263" s="46" t="str">
        <f t="shared" si="35"/>
        <v>―</v>
      </c>
    </row>
    <row r="264" spans="1:43" ht="45" customHeight="1">
      <c r="A264" s="114">
        <f t="shared" si="30"/>
        <v>250</v>
      </c>
      <c r="B264" s="115" t="str">
        <f>IF(基本情報入力シート!B307="","",基本情報入力シート!B307)</f>
        <v/>
      </c>
      <c r="C264" s="116" t="str">
        <f>IF(基本情報入力シート!L307="","",基本情報入力シート!L307)</f>
        <v/>
      </c>
      <c r="D264" s="116" t="str">
        <f>IF(基本情報入力シート!Q307="","",基本情報入力シート!Q307)</f>
        <v>愛知県</v>
      </c>
      <c r="E264" s="116" t="str">
        <f>IF(基本情報入力シート!V307="","",基本情報入力シート!V307)</f>
        <v/>
      </c>
      <c r="F264" s="116" t="str">
        <f>IF(基本情報入力シート!W307="","",基本情報入力シート!W307)</f>
        <v>事業所番号及びサービス名を入力してください。</v>
      </c>
      <c r="G264" s="116" t="str">
        <f>IF(基本情報入力シート!Z307="","",基本情報入力シート!Z307)</f>
        <v/>
      </c>
      <c r="H264" s="224" t="str">
        <f>IF(基本情報入力シート!AD307="","",基本情報入力シート!AD307)</f>
        <v/>
      </c>
      <c r="I264" s="362" t="str">
        <f>IF(基本情報入力シート!AE307="","",基本情報入力シート!AE307)</f>
        <v/>
      </c>
      <c r="J264" s="487"/>
      <c r="K264" s="491"/>
      <c r="L264" s="490"/>
      <c r="M264" s="363" t="str">
        <f>IF(G264="", "", VLOOKUP(AO264,【参考】数式用!$AZ$3:$BA$6, 2, FALSE))</f>
        <v/>
      </c>
      <c r="N264" s="364" t="str">
        <f>IF(G264="","",VLOOKUP(G264,【参考】数式用!$A$4:$L$54,MATCH('別紙様式2-3（個表）'!M264,【参考】数式用!$J$3:$L$3,0)+9,FALSE))</f>
        <v/>
      </c>
      <c r="O264" s="497" t="s">
        <v>2396</v>
      </c>
      <c r="P264" s="365" t="str">
        <f t="shared" si="16"/>
        <v>未入力あり</v>
      </c>
      <c r="Q264" s="273" t="str">
        <f>IFERROR(IF(P264="未入力あり","",ROUNDDOWN(ROUNDDOWN($H264*$I264,0)*VLOOKUP($G264,【参考】数式用!$A$4:$E$54,3, FALSE),0)),"")</f>
        <v/>
      </c>
      <c r="R264" s="273" t="str">
        <f>IF(AM264="×", 0,IF(P264="未入力あり","",ROUNDDOWN(ROUNDDOWN($H264*$I264,0)*VLOOKUP($G264,【参考】数式用!$A$4:$E$54,4,FALSE),0)))</f>
        <v/>
      </c>
      <c r="S264" s="366" t="str">
        <f>IF(AN264="×", 0,IF(P264="未入力あり","",ROUNDDOWN(ROUNDDOWN($H264*$I264,0)*VLOOKUP($G264,【参考】数式用!$A$4:$E$54,5, FALSE),0)))</f>
        <v/>
      </c>
      <c r="T264" s="369" t="s">
        <v>3907</v>
      </c>
      <c r="U264" s="370"/>
      <c r="V264" s="33"/>
      <c r="W264" s="641"/>
      <c r="X264" s="641"/>
      <c r="Y264" s="641"/>
      <c r="Z264" s="641"/>
      <c r="AA264" s="641"/>
      <c r="AB264" s="641"/>
      <c r="AC264" s="641"/>
      <c r="AD264" s="641"/>
      <c r="AE264" s="641"/>
      <c r="AF264" s="641"/>
      <c r="AG264" s="641"/>
      <c r="AI264" s="373" t="str">
        <f t="shared" si="31"/>
        <v/>
      </c>
      <c r="AJ264" s="372" t="e">
        <f>VLOOKUP('別紙様式2-3（個表）'!$G264,【参考】数式用!$P$4:$Q$54,2, FALSE)</f>
        <v>#N/A</v>
      </c>
      <c r="AK264" s="372" t="e">
        <f>VLOOKUP('別紙様式2-3（個表）'!$G264,【参考】数式用!$P$4:$W$54,8, FALSE)</f>
        <v>#N/A</v>
      </c>
      <c r="AL264" s="372" t="e">
        <f>VLOOKUP('別紙様式2-3（個表）'!$G264,【参考】数式用!$P$4:$AD$54,15, FALSE)</f>
        <v>#N/A</v>
      </c>
      <c r="AM264" s="372" t="str">
        <f t="shared" si="32"/>
        <v/>
      </c>
      <c r="AN264" s="372" t="str">
        <f t="shared" si="33"/>
        <v/>
      </c>
      <c r="AO264" s="372" t="str">
        <f t="shared" si="34"/>
        <v/>
      </c>
      <c r="AP264" s="372" t="str">
        <f>IF(G264="", "", VLOOKUP(G264,【参考】数式用!$A$4:$M$54,13,FALSE))</f>
        <v/>
      </c>
      <c r="AQ264" s="46" t="str">
        <f t="shared" si="35"/>
        <v>―</v>
      </c>
    </row>
    <row r="265" spans="1:43" ht="45" customHeight="1">
      <c r="A265" s="114">
        <f t="shared" si="30"/>
        <v>251</v>
      </c>
      <c r="B265" s="115" t="str">
        <f>IF(基本情報入力シート!B308="","",基本情報入力シート!B308)</f>
        <v/>
      </c>
      <c r="C265" s="116" t="str">
        <f>IF(基本情報入力シート!L308="","",基本情報入力シート!L308)</f>
        <v/>
      </c>
      <c r="D265" s="116" t="str">
        <f>IF(基本情報入力シート!Q308="","",基本情報入力シート!Q308)</f>
        <v>愛知県</v>
      </c>
      <c r="E265" s="116" t="str">
        <f>IF(基本情報入力シート!V308="","",基本情報入力シート!V308)</f>
        <v/>
      </c>
      <c r="F265" s="116" t="str">
        <f>IF(基本情報入力シート!W308="","",基本情報入力シート!W308)</f>
        <v>事業所番号及びサービス名を入力してください。</v>
      </c>
      <c r="G265" s="116" t="str">
        <f>IF(基本情報入力シート!Z308="","",基本情報入力シート!Z308)</f>
        <v/>
      </c>
      <c r="H265" s="224" t="str">
        <f>IF(基本情報入力シート!AD308="","",基本情報入力シート!AD308)</f>
        <v/>
      </c>
      <c r="I265" s="362" t="str">
        <f>IF(基本情報入力シート!AE308="","",基本情報入力シート!AE308)</f>
        <v/>
      </c>
      <c r="J265" s="487"/>
      <c r="K265" s="491"/>
      <c r="L265" s="490"/>
      <c r="M265" s="363" t="str">
        <f>IF(G265="", "", VLOOKUP(AO265,【参考】数式用!$AZ$3:$BA$6, 2, FALSE))</f>
        <v/>
      </c>
      <c r="N265" s="364" t="str">
        <f>IF(G265="","",VLOOKUP(G265,【参考】数式用!$A$4:$L$54,MATCH('別紙様式2-3（個表）'!M265,【参考】数式用!$J$3:$L$3,0)+9,FALSE))</f>
        <v/>
      </c>
      <c r="O265" s="497" t="s">
        <v>2396</v>
      </c>
      <c r="P265" s="365" t="str">
        <f t="shared" si="16"/>
        <v>未入力あり</v>
      </c>
      <c r="Q265" s="273" t="str">
        <f>IFERROR(IF(P265="未入力あり","",ROUNDDOWN(ROUNDDOWN($H265*$I265,0)*VLOOKUP($G265,【参考】数式用!$A$4:$E$54,3, FALSE),0)),"")</f>
        <v/>
      </c>
      <c r="R265" s="273" t="str">
        <f>IF(AM265="×", 0,IF(P265="未入力あり","",ROUNDDOWN(ROUNDDOWN($H265*$I265,0)*VLOOKUP($G265,【参考】数式用!$A$4:$E$54,4,FALSE),0)))</f>
        <v/>
      </c>
      <c r="S265" s="366" t="str">
        <f>IF(AN265="×", 0,IF(P265="未入力あり","",ROUNDDOWN(ROUNDDOWN($H265*$I265,0)*VLOOKUP($G265,【参考】数式用!$A$4:$E$54,5, FALSE),0)))</f>
        <v/>
      </c>
      <c r="T265" s="369" t="s">
        <v>3907</v>
      </c>
      <c r="U265" s="370"/>
      <c r="V265" s="33"/>
      <c r="W265" s="641"/>
      <c r="X265" s="641"/>
      <c r="Y265" s="641"/>
      <c r="Z265" s="641"/>
      <c r="AA265" s="641"/>
      <c r="AB265" s="641"/>
      <c r="AC265" s="641"/>
      <c r="AD265" s="641"/>
      <c r="AE265" s="641"/>
      <c r="AF265" s="641"/>
      <c r="AG265" s="641"/>
      <c r="AI265" s="373" t="str">
        <f t="shared" si="31"/>
        <v/>
      </c>
      <c r="AJ265" s="372" t="e">
        <f>VLOOKUP('別紙様式2-3（個表）'!$G265,【参考】数式用!$P$4:$Q$54,2, FALSE)</f>
        <v>#N/A</v>
      </c>
      <c r="AK265" s="372" t="e">
        <f>VLOOKUP('別紙様式2-3（個表）'!$G265,【参考】数式用!$P$4:$W$54,8, FALSE)</f>
        <v>#N/A</v>
      </c>
      <c r="AL265" s="372" t="e">
        <f>VLOOKUP('別紙様式2-3（個表）'!$G265,【参考】数式用!$P$4:$AD$54,15, FALSE)</f>
        <v>#N/A</v>
      </c>
      <c r="AM265" s="372" t="str">
        <f t="shared" si="32"/>
        <v/>
      </c>
      <c r="AN265" s="372" t="str">
        <f t="shared" si="33"/>
        <v/>
      </c>
      <c r="AO265" s="372" t="str">
        <f t="shared" si="34"/>
        <v/>
      </c>
      <c r="AP265" s="372" t="str">
        <f>IF(G265="", "", VLOOKUP(G265,【参考】数式用!$A$4:$M$54,13,FALSE))</f>
        <v/>
      </c>
      <c r="AQ265" s="46" t="str">
        <f t="shared" si="35"/>
        <v>―</v>
      </c>
    </row>
    <row r="266" spans="1:43" ht="45" customHeight="1">
      <c r="A266" s="114">
        <f t="shared" si="30"/>
        <v>252</v>
      </c>
      <c r="B266" s="115" t="str">
        <f>IF(基本情報入力シート!B309="","",基本情報入力シート!B309)</f>
        <v/>
      </c>
      <c r="C266" s="116" t="str">
        <f>IF(基本情報入力シート!L309="","",基本情報入力シート!L309)</f>
        <v/>
      </c>
      <c r="D266" s="116" t="str">
        <f>IF(基本情報入力シート!Q309="","",基本情報入力シート!Q309)</f>
        <v>愛知県</v>
      </c>
      <c r="E266" s="116" t="str">
        <f>IF(基本情報入力シート!V309="","",基本情報入力シート!V309)</f>
        <v/>
      </c>
      <c r="F266" s="116" t="str">
        <f>IF(基本情報入力シート!W309="","",基本情報入力シート!W309)</f>
        <v>事業所番号及びサービス名を入力してください。</v>
      </c>
      <c r="G266" s="116" t="str">
        <f>IF(基本情報入力シート!Z309="","",基本情報入力シート!Z309)</f>
        <v/>
      </c>
      <c r="H266" s="224" t="str">
        <f>IF(基本情報入力シート!AD309="","",基本情報入力シート!AD309)</f>
        <v/>
      </c>
      <c r="I266" s="362" t="str">
        <f>IF(基本情報入力シート!AE309="","",基本情報入力シート!AE309)</f>
        <v/>
      </c>
      <c r="J266" s="487"/>
      <c r="K266" s="491"/>
      <c r="L266" s="490"/>
      <c r="M266" s="363" t="str">
        <f>IF(G266="", "", VLOOKUP(AO266,【参考】数式用!$AZ$3:$BA$6, 2, FALSE))</f>
        <v/>
      </c>
      <c r="N266" s="364" t="str">
        <f>IF(G266="","",VLOOKUP(G266,【参考】数式用!$A$4:$L$54,MATCH('別紙様式2-3（個表）'!M266,【参考】数式用!$J$3:$L$3,0)+9,FALSE))</f>
        <v/>
      </c>
      <c r="O266" s="497" t="s">
        <v>2396</v>
      </c>
      <c r="P266" s="365" t="str">
        <f t="shared" si="16"/>
        <v>未入力あり</v>
      </c>
      <c r="Q266" s="273" t="str">
        <f>IFERROR(IF(P266="未入力あり","",ROUNDDOWN(ROUNDDOWN($H266*$I266,0)*VLOOKUP($G266,【参考】数式用!$A$4:$E$54,3, FALSE),0)),"")</f>
        <v/>
      </c>
      <c r="R266" s="273" t="str">
        <f>IF(AM266="×", 0,IF(P266="未入力あり","",ROUNDDOWN(ROUNDDOWN($H266*$I266,0)*VLOOKUP($G266,【参考】数式用!$A$4:$E$54,4,FALSE),0)))</f>
        <v/>
      </c>
      <c r="S266" s="366" t="str">
        <f>IF(AN266="×", 0,IF(P266="未入力あり","",ROUNDDOWN(ROUNDDOWN($H266*$I266,0)*VLOOKUP($G266,【参考】数式用!$A$4:$E$54,5, FALSE),0)))</f>
        <v/>
      </c>
      <c r="T266" s="369" t="s">
        <v>3907</v>
      </c>
      <c r="U266" s="370"/>
      <c r="V266" s="33"/>
      <c r="W266" s="641"/>
      <c r="X266" s="641"/>
      <c r="Y266" s="641"/>
      <c r="Z266" s="641"/>
      <c r="AA266" s="641"/>
      <c r="AB266" s="641"/>
      <c r="AC266" s="641"/>
      <c r="AD266" s="641"/>
      <c r="AE266" s="641"/>
      <c r="AF266" s="641"/>
      <c r="AG266" s="641"/>
      <c r="AI266" s="373" t="str">
        <f t="shared" si="31"/>
        <v/>
      </c>
      <c r="AJ266" s="372" t="e">
        <f>VLOOKUP('別紙様式2-3（個表）'!$G266,【参考】数式用!$P$4:$Q$54,2, FALSE)</f>
        <v>#N/A</v>
      </c>
      <c r="AK266" s="372" t="e">
        <f>VLOOKUP('別紙様式2-3（個表）'!$G266,【参考】数式用!$P$4:$W$54,8, FALSE)</f>
        <v>#N/A</v>
      </c>
      <c r="AL266" s="372" t="e">
        <f>VLOOKUP('別紙様式2-3（個表）'!$G266,【参考】数式用!$P$4:$AD$54,15, FALSE)</f>
        <v>#N/A</v>
      </c>
      <c r="AM266" s="372" t="str">
        <f t="shared" si="32"/>
        <v/>
      </c>
      <c r="AN266" s="372" t="str">
        <f t="shared" si="33"/>
        <v/>
      </c>
      <c r="AO266" s="372" t="str">
        <f t="shared" si="34"/>
        <v/>
      </c>
      <c r="AP266" s="372" t="str">
        <f>IF(G266="", "", VLOOKUP(G266,【参考】数式用!$A$4:$M$54,13,FALSE))</f>
        <v/>
      </c>
      <c r="AQ266" s="46" t="str">
        <f t="shared" si="35"/>
        <v>―</v>
      </c>
    </row>
    <row r="267" spans="1:43" ht="45" customHeight="1">
      <c r="A267" s="114">
        <f t="shared" si="30"/>
        <v>253</v>
      </c>
      <c r="B267" s="115" t="str">
        <f>IF(基本情報入力シート!B310="","",基本情報入力シート!B310)</f>
        <v/>
      </c>
      <c r="C267" s="116" t="str">
        <f>IF(基本情報入力シート!L310="","",基本情報入力シート!L310)</f>
        <v/>
      </c>
      <c r="D267" s="116" t="str">
        <f>IF(基本情報入力シート!Q310="","",基本情報入力シート!Q310)</f>
        <v>愛知県</v>
      </c>
      <c r="E267" s="116" t="str">
        <f>IF(基本情報入力シート!V310="","",基本情報入力シート!V310)</f>
        <v/>
      </c>
      <c r="F267" s="116" t="str">
        <f>IF(基本情報入力シート!W310="","",基本情報入力シート!W310)</f>
        <v>事業所番号及びサービス名を入力してください。</v>
      </c>
      <c r="G267" s="116" t="str">
        <f>IF(基本情報入力シート!Z310="","",基本情報入力シート!Z310)</f>
        <v/>
      </c>
      <c r="H267" s="224" t="str">
        <f>IF(基本情報入力シート!AD310="","",基本情報入力シート!AD310)</f>
        <v/>
      </c>
      <c r="I267" s="362" t="str">
        <f>IF(基本情報入力シート!AE310="","",基本情報入力シート!AE310)</f>
        <v/>
      </c>
      <c r="J267" s="487"/>
      <c r="K267" s="491"/>
      <c r="L267" s="490"/>
      <c r="M267" s="363" t="str">
        <f>IF(G267="", "", VLOOKUP(AO267,【参考】数式用!$AZ$3:$BA$6, 2, FALSE))</f>
        <v/>
      </c>
      <c r="N267" s="364" t="str">
        <f>IF(G267="","",VLOOKUP(G267,【参考】数式用!$A$4:$L$54,MATCH('別紙様式2-3（個表）'!M267,【参考】数式用!$J$3:$L$3,0)+9,FALSE))</f>
        <v/>
      </c>
      <c r="O267" s="497" t="s">
        <v>2396</v>
      </c>
      <c r="P267" s="365" t="str">
        <f t="shared" si="16"/>
        <v>未入力あり</v>
      </c>
      <c r="Q267" s="273" t="str">
        <f>IFERROR(IF(P267="未入力あり","",ROUNDDOWN(ROUNDDOWN($H267*$I267,0)*VLOOKUP($G267,【参考】数式用!$A$4:$E$54,3, FALSE),0)),"")</f>
        <v/>
      </c>
      <c r="R267" s="273" t="str">
        <f>IF(AM267="×", 0,IF(P267="未入力あり","",ROUNDDOWN(ROUNDDOWN($H267*$I267,0)*VLOOKUP($G267,【参考】数式用!$A$4:$E$54,4,FALSE),0)))</f>
        <v/>
      </c>
      <c r="S267" s="366" t="str">
        <f>IF(AN267="×", 0,IF(P267="未入力あり","",ROUNDDOWN(ROUNDDOWN($H267*$I267,0)*VLOOKUP($G267,【参考】数式用!$A$4:$E$54,5, FALSE),0)))</f>
        <v/>
      </c>
      <c r="T267" s="369" t="s">
        <v>3907</v>
      </c>
      <c r="U267" s="370"/>
      <c r="V267" s="33"/>
      <c r="W267" s="641"/>
      <c r="X267" s="641"/>
      <c r="Y267" s="641"/>
      <c r="Z267" s="641"/>
      <c r="AA267" s="641"/>
      <c r="AB267" s="641"/>
      <c r="AC267" s="641"/>
      <c r="AD267" s="641"/>
      <c r="AE267" s="641"/>
      <c r="AF267" s="641"/>
      <c r="AG267" s="641"/>
      <c r="AI267" s="373" t="str">
        <f t="shared" si="31"/>
        <v/>
      </c>
      <c r="AJ267" s="372" t="e">
        <f>VLOOKUP('別紙様式2-3（個表）'!$G267,【参考】数式用!$P$4:$Q$54,2, FALSE)</f>
        <v>#N/A</v>
      </c>
      <c r="AK267" s="372" t="e">
        <f>VLOOKUP('別紙様式2-3（個表）'!$G267,【参考】数式用!$P$4:$W$54,8, FALSE)</f>
        <v>#N/A</v>
      </c>
      <c r="AL267" s="372" t="e">
        <f>VLOOKUP('別紙様式2-3（個表）'!$G267,【参考】数式用!$P$4:$AD$54,15, FALSE)</f>
        <v>#N/A</v>
      </c>
      <c r="AM267" s="372" t="str">
        <f t="shared" si="32"/>
        <v/>
      </c>
      <c r="AN267" s="372" t="str">
        <f t="shared" si="33"/>
        <v/>
      </c>
      <c r="AO267" s="372" t="str">
        <f t="shared" si="34"/>
        <v/>
      </c>
      <c r="AP267" s="372" t="str">
        <f>IF(G267="", "", VLOOKUP(G267,【参考】数式用!$A$4:$M$54,13,FALSE))</f>
        <v/>
      </c>
      <c r="AQ267" s="46" t="str">
        <f t="shared" si="35"/>
        <v>―</v>
      </c>
    </row>
    <row r="268" spans="1:43" ht="45" customHeight="1">
      <c r="A268" s="114">
        <f t="shared" si="30"/>
        <v>254</v>
      </c>
      <c r="B268" s="115" t="str">
        <f>IF(基本情報入力シート!B311="","",基本情報入力シート!B311)</f>
        <v/>
      </c>
      <c r="C268" s="116" t="str">
        <f>IF(基本情報入力シート!L311="","",基本情報入力シート!L311)</f>
        <v/>
      </c>
      <c r="D268" s="116" t="str">
        <f>IF(基本情報入力シート!Q311="","",基本情報入力シート!Q311)</f>
        <v>愛知県</v>
      </c>
      <c r="E268" s="116" t="str">
        <f>IF(基本情報入力シート!V311="","",基本情報入力シート!V311)</f>
        <v/>
      </c>
      <c r="F268" s="116" t="str">
        <f>IF(基本情報入力シート!W311="","",基本情報入力シート!W311)</f>
        <v>事業所番号及びサービス名を入力してください。</v>
      </c>
      <c r="G268" s="116" t="str">
        <f>IF(基本情報入力シート!Z311="","",基本情報入力シート!Z311)</f>
        <v/>
      </c>
      <c r="H268" s="224" t="str">
        <f>IF(基本情報入力シート!AD311="","",基本情報入力シート!AD311)</f>
        <v/>
      </c>
      <c r="I268" s="362" t="str">
        <f>IF(基本情報入力シート!AE311="","",基本情報入力シート!AE311)</f>
        <v/>
      </c>
      <c r="J268" s="487"/>
      <c r="K268" s="491"/>
      <c r="L268" s="490"/>
      <c r="M268" s="363" t="str">
        <f>IF(G268="", "", VLOOKUP(AO268,【参考】数式用!$AZ$3:$BA$6, 2, FALSE))</f>
        <v/>
      </c>
      <c r="N268" s="364" t="str">
        <f>IF(G268="","",VLOOKUP(G268,【参考】数式用!$A$4:$L$54,MATCH('別紙様式2-3（個表）'!M268,【参考】数式用!$J$3:$L$3,0)+9,FALSE))</f>
        <v/>
      </c>
      <c r="O268" s="497" t="s">
        <v>2396</v>
      </c>
      <c r="P268" s="365" t="str">
        <f t="shared" si="16"/>
        <v>未入力あり</v>
      </c>
      <c r="Q268" s="273" t="str">
        <f>IFERROR(IF(P268="未入力あり","",ROUNDDOWN(ROUNDDOWN($H268*$I268,0)*VLOOKUP($G268,【参考】数式用!$A$4:$E$54,3, FALSE),0)),"")</f>
        <v/>
      </c>
      <c r="R268" s="273" t="str">
        <f>IF(AM268="×", 0,IF(P268="未入力あり","",ROUNDDOWN(ROUNDDOWN($H268*$I268,0)*VLOOKUP($G268,【参考】数式用!$A$4:$E$54,4,FALSE),0)))</f>
        <v/>
      </c>
      <c r="S268" s="366" t="str">
        <f>IF(AN268="×", 0,IF(P268="未入力あり","",ROUNDDOWN(ROUNDDOWN($H268*$I268,0)*VLOOKUP($G268,【参考】数式用!$A$4:$E$54,5, FALSE),0)))</f>
        <v/>
      </c>
      <c r="T268" s="369" t="s">
        <v>3907</v>
      </c>
      <c r="U268" s="370"/>
      <c r="V268" s="33"/>
      <c r="W268" s="641"/>
      <c r="X268" s="641"/>
      <c r="Y268" s="641"/>
      <c r="Z268" s="641"/>
      <c r="AA268" s="641"/>
      <c r="AB268" s="641"/>
      <c r="AC268" s="641"/>
      <c r="AD268" s="641"/>
      <c r="AE268" s="641"/>
      <c r="AF268" s="641"/>
      <c r="AG268" s="641"/>
      <c r="AI268" s="373" t="str">
        <f t="shared" si="31"/>
        <v/>
      </c>
      <c r="AJ268" s="372" t="e">
        <f>VLOOKUP('別紙様式2-3（個表）'!$G268,【参考】数式用!$P$4:$Q$54,2, FALSE)</f>
        <v>#N/A</v>
      </c>
      <c r="AK268" s="372" t="e">
        <f>VLOOKUP('別紙様式2-3（個表）'!$G268,【参考】数式用!$P$4:$W$54,8, FALSE)</f>
        <v>#N/A</v>
      </c>
      <c r="AL268" s="372" t="e">
        <f>VLOOKUP('別紙様式2-3（個表）'!$G268,【参考】数式用!$P$4:$AD$54,15, FALSE)</f>
        <v>#N/A</v>
      </c>
      <c r="AM268" s="372" t="str">
        <f t="shared" si="32"/>
        <v/>
      </c>
      <c r="AN268" s="372" t="str">
        <f t="shared" si="33"/>
        <v/>
      </c>
      <c r="AO268" s="372" t="str">
        <f t="shared" si="34"/>
        <v/>
      </c>
      <c r="AP268" s="372" t="str">
        <f>IF(G268="", "", VLOOKUP(G268,【参考】数式用!$A$4:$M$54,13,FALSE))</f>
        <v/>
      </c>
      <c r="AQ268" s="46" t="str">
        <f t="shared" si="35"/>
        <v>―</v>
      </c>
    </row>
    <row r="269" spans="1:43" ht="45" customHeight="1">
      <c r="A269" s="114">
        <f t="shared" si="30"/>
        <v>255</v>
      </c>
      <c r="B269" s="115" t="str">
        <f>IF(基本情報入力シート!B312="","",基本情報入力シート!B312)</f>
        <v/>
      </c>
      <c r="C269" s="116" t="str">
        <f>IF(基本情報入力シート!L312="","",基本情報入力シート!L312)</f>
        <v/>
      </c>
      <c r="D269" s="116" t="str">
        <f>IF(基本情報入力シート!Q312="","",基本情報入力シート!Q312)</f>
        <v>愛知県</v>
      </c>
      <c r="E269" s="116" t="str">
        <f>IF(基本情報入力シート!V312="","",基本情報入力シート!V312)</f>
        <v/>
      </c>
      <c r="F269" s="116" t="str">
        <f>IF(基本情報入力シート!W312="","",基本情報入力シート!W312)</f>
        <v>事業所番号及びサービス名を入力してください。</v>
      </c>
      <c r="G269" s="116" t="str">
        <f>IF(基本情報入力シート!Z312="","",基本情報入力シート!Z312)</f>
        <v/>
      </c>
      <c r="H269" s="224" t="str">
        <f>IF(基本情報入力シート!AD312="","",基本情報入力シート!AD312)</f>
        <v/>
      </c>
      <c r="I269" s="362" t="str">
        <f>IF(基本情報入力シート!AE312="","",基本情報入力シート!AE312)</f>
        <v/>
      </c>
      <c r="J269" s="487"/>
      <c r="K269" s="491"/>
      <c r="L269" s="490"/>
      <c r="M269" s="363" t="str">
        <f>IF(G269="", "", VLOOKUP(AO269,【参考】数式用!$AZ$3:$BA$6, 2, FALSE))</f>
        <v/>
      </c>
      <c r="N269" s="364" t="str">
        <f>IF(G269="","",VLOOKUP(G269,【参考】数式用!$A$4:$L$54,MATCH('別紙様式2-3（個表）'!M269,【参考】数式用!$J$3:$L$3,0)+9,FALSE))</f>
        <v/>
      </c>
      <c r="O269" s="497" t="s">
        <v>2396</v>
      </c>
      <c r="P269" s="365" t="str">
        <f t="shared" si="16"/>
        <v>未入力あり</v>
      </c>
      <c r="Q269" s="273" t="str">
        <f>IFERROR(IF(P269="未入力あり","",ROUNDDOWN(ROUNDDOWN($H269*$I269,0)*VLOOKUP($G269,【参考】数式用!$A$4:$E$54,3, FALSE),0)),"")</f>
        <v/>
      </c>
      <c r="R269" s="273" t="str">
        <f>IF(AM269="×", 0,IF(P269="未入力あり","",ROUNDDOWN(ROUNDDOWN($H269*$I269,0)*VLOOKUP($G269,【参考】数式用!$A$4:$E$54,4,FALSE),0)))</f>
        <v/>
      </c>
      <c r="S269" s="366" t="str">
        <f>IF(AN269="×", 0,IF(P269="未入力あり","",ROUNDDOWN(ROUNDDOWN($H269*$I269,0)*VLOOKUP($G269,【参考】数式用!$A$4:$E$54,5, FALSE),0)))</f>
        <v/>
      </c>
      <c r="T269" s="369" t="s">
        <v>3907</v>
      </c>
      <c r="U269" s="370"/>
      <c r="V269" s="33"/>
      <c r="W269" s="641"/>
      <c r="X269" s="641"/>
      <c r="Y269" s="641"/>
      <c r="Z269" s="641"/>
      <c r="AA269" s="641"/>
      <c r="AB269" s="641"/>
      <c r="AC269" s="641"/>
      <c r="AD269" s="641"/>
      <c r="AE269" s="641"/>
      <c r="AF269" s="641"/>
      <c r="AG269" s="641"/>
      <c r="AI269" s="373" t="str">
        <f t="shared" si="31"/>
        <v/>
      </c>
      <c r="AJ269" s="372" t="e">
        <f>VLOOKUP('別紙様式2-3（個表）'!$G269,【参考】数式用!$P$4:$Q$54,2, FALSE)</f>
        <v>#N/A</v>
      </c>
      <c r="AK269" s="372" t="e">
        <f>VLOOKUP('別紙様式2-3（個表）'!$G269,【参考】数式用!$P$4:$W$54,8, FALSE)</f>
        <v>#N/A</v>
      </c>
      <c r="AL269" s="372" t="e">
        <f>VLOOKUP('別紙様式2-3（個表）'!$G269,【参考】数式用!$P$4:$AD$54,15, FALSE)</f>
        <v>#N/A</v>
      </c>
      <c r="AM269" s="372" t="str">
        <f t="shared" si="32"/>
        <v/>
      </c>
      <c r="AN269" s="372" t="str">
        <f t="shared" si="33"/>
        <v/>
      </c>
      <c r="AO269" s="372" t="str">
        <f t="shared" si="34"/>
        <v/>
      </c>
      <c r="AP269" s="372" t="str">
        <f>IF(G269="", "", VLOOKUP(G269,【参考】数式用!$A$4:$M$54,13,FALSE))</f>
        <v/>
      </c>
      <c r="AQ269" s="46" t="str">
        <f t="shared" si="35"/>
        <v>―</v>
      </c>
    </row>
    <row r="270" spans="1:43" ht="45" customHeight="1">
      <c r="A270" s="114">
        <f t="shared" si="30"/>
        <v>256</v>
      </c>
      <c r="B270" s="115" t="str">
        <f>IF(基本情報入力シート!B313="","",基本情報入力シート!B313)</f>
        <v/>
      </c>
      <c r="C270" s="116" t="str">
        <f>IF(基本情報入力シート!L313="","",基本情報入力シート!L313)</f>
        <v/>
      </c>
      <c r="D270" s="116" t="str">
        <f>IF(基本情報入力シート!Q313="","",基本情報入力シート!Q313)</f>
        <v>愛知県</v>
      </c>
      <c r="E270" s="116" t="str">
        <f>IF(基本情報入力シート!V313="","",基本情報入力シート!V313)</f>
        <v/>
      </c>
      <c r="F270" s="116" t="str">
        <f>IF(基本情報入力シート!W313="","",基本情報入力シート!W313)</f>
        <v>事業所番号及びサービス名を入力してください。</v>
      </c>
      <c r="G270" s="116" t="str">
        <f>IF(基本情報入力シート!Z313="","",基本情報入力シート!Z313)</f>
        <v/>
      </c>
      <c r="H270" s="224" t="str">
        <f>IF(基本情報入力シート!AD313="","",基本情報入力シート!AD313)</f>
        <v/>
      </c>
      <c r="I270" s="362" t="str">
        <f>IF(基本情報入力シート!AE313="","",基本情報入力シート!AE313)</f>
        <v/>
      </c>
      <c r="J270" s="487"/>
      <c r="K270" s="491"/>
      <c r="L270" s="490"/>
      <c r="M270" s="363" t="str">
        <f>IF(G270="", "", VLOOKUP(AO270,【参考】数式用!$AZ$3:$BA$6, 2, FALSE))</f>
        <v/>
      </c>
      <c r="N270" s="364" t="str">
        <f>IF(G270="","",VLOOKUP(G270,【参考】数式用!$A$4:$L$54,MATCH('別紙様式2-3（個表）'!M270,【参考】数式用!$J$3:$L$3,0)+9,FALSE))</f>
        <v/>
      </c>
      <c r="O270" s="497" t="s">
        <v>2396</v>
      </c>
      <c r="P270" s="365" t="str">
        <f t="shared" si="16"/>
        <v>未入力あり</v>
      </c>
      <c r="Q270" s="273" t="str">
        <f>IFERROR(IF(P270="未入力あり","",ROUNDDOWN(ROUNDDOWN($H270*$I270,0)*VLOOKUP($G270,【参考】数式用!$A$4:$E$54,3, FALSE),0)),"")</f>
        <v/>
      </c>
      <c r="R270" s="273" t="str">
        <f>IF(AM270="×", 0,IF(P270="未入力あり","",ROUNDDOWN(ROUNDDOWN($H270*$I270,0)*VLOOKUP($G270,【参考】数式用!$A$4:$E$54,4,FALSE),0)))</f>
        <v/>
      </c>
      <c r="S270" s="366" t="str">
        <f>IF(AN270="×", 0,IF(P270="未入力あり","",ROUNDDOWN(ROUNDDOWN($H270*$I270,0)*VLOOKUP($G270,【参考】数式用!$A$4:$E$54,5, FALSE),0)))</f>
        <v/>
      </c>
      <c r="T270" s="369" t="s">
        <v>3907</v>
      </c>
      <c r="U270" s="370"/>
      <c r="V270" s="33"/>
      <c r="W270" s="641"/>
      <c r="X270" s="641"/>
      <c r="Y270" s="641"/>
      <c r="Z270" s="641"/>
      <c r="AA270" s="641"/>
      <c r="AB270" s="641"/>
      <c r="AC270" s="641"/>
      <c r="AD270" s="641"/>
      <c r="AE270" s="641"/>
      <c r="AF270" s="641"/>
      <c r="AG270" s="641"/>
      <c r="AI270" s="373" t="str">
        <f t="shared" si="31"/>
        <v/>
      </c>
      <c r="AJ270" s="372" t="e">
        <f>VLOOKUP('別紙様式2-3（個表）'!$G270,【参考】数式用!$P$4:$Q$54,2, FALSE)</f>
        <v>#N/A</v>
      </c>
      <c r="AK270" s="372" t="e">
        <f>VLOOKUP('別紙様式2-3（個表）'!$G270,【参考】数式用!$P$4:$W$54,8, FALSE)</f>
        <v>#N/A</v>
      </c>
      <c r="AL270" s="372" t="e">
        <f>VLOOKUP('別紙様式2-3（個表）'!$G270,【参考】数式用!$P$4:$AD$54,15, FALSE)</f>
        <v>#N/A</v>
      </c>
      <c r="AM270" s="372" t="str">
        <f t="shared" si="32"/>
        <v/>
      </c>
      <c r="AN270" s="372" t="str">
        <f t="shared" si="33"/>
        <v/>
      </c>
      <c r="AO270" s="372" t="str">
        <f t="shared" si="34"/>
        <v/>
      </c>
      <c r="AP270" s="372" t="str">
        <f>IF(G270="", "", VLOOKUP(G270,【参考】数式用!$A$4:$M$54,13,FALSE))</f>
        <v/>
      </c>
      <c r="AQ270" s="46" t="str">
        <f t="shared" si="35"/>
        <v>―</v>
      </c>
    </row>
    <row r="271" spans="1:43" ht="45" customHeight="1">
      <c r="A271" s="114">
        <f t="shared" si="30"/>
        <v>257</v>
      </c>
      <c r="B271" s="115" t="str">
        <f>IF(基本情報入力シート!B314="","",基本情報入力シート!B314)</f>
        <v/>
      </c>
      <c r="C271" s="116" t="str">
        <f>IF(基本情報入力シート!L314="","",基本情報入力シート!L314)</f>
        <v/>
      </c>
      <c r="D271" s="116" t="str">
        <f>IF(基本情報入力シート!Q314="","",基本情報入力シート!Q314)</f>
        <v>愛知県</v>
      </c>
      <c r="E271" s="116" t="str">
        <f>IF(基本情報入力シート!V314="","",基本情報入力シート!V314)</f>
        <v/>
      </c>
      <c r="F271" s="116" t="str">
        <f>IF(基本情報入力シート!W314="","",基本情報入力シート!W314)</f>
        <v>事業所番号及びサービス名を入力してください。</v>
      </c>
      <c r="G271" s="116" t="str">
        <f>IF(基本情報入力シート!Z314="","",基本情報入力シート!Z314)</f>
        <v/>
      </c>
      <c r="H271" s="224" t="str">
        <f>IF(基本情報入力シート!AD314="","",基本情報入力シート!AD314)</f>
        <v/>
      </c>
      <c r="I271" s="362" t="str">
        <f>IF(基本情報入力シート!AE314="","",基本情報入力シート!AE314)</f>
        <v/>
      </c>
      <c r="J271" s="487"/>
      <c r="K271" s="491"/>
      <c r="L271" s="490"/>
      <c r="M271" s="363" t="str">
        <f>IF(G271="", "", VLOOKUP(AO271,【参考】数式用!$AZ$3:$BA$6, 2, FALSE))</f>
        <v/>
      </c>
      <c r="N271" s="364" t="str">
        <f>IF(G271="","",VLOOKUP(G271,【参考】数式用!$A$4:$L$54,MATCH('別紙様式2-3（個表）'!M271,【参考】数式用!$J$3:$L$3,0)+9,FALSE))</f>
        <v/>
      </c>
      <c r="O271" s="497" t="s">
        <v>2396</v>
      </c>
      <c r="P271" s="365" t="str">
        <f t="shared" si="16"/>
        <v>未入力あり</v>
      </c>
      <c r="Q271" s="273" t="str">
        <f>IFERROR(IF(P271="未入力あり","",ROUNDDOWN(ROUNDDOWN($H271*$I271,0)*VLOOKUP($G271,【参考】数式用!$A$4:$E$54,3, FALSE),0)),"")</f>
        <v/>
      </c>
      <c r="R271" s="273" t="str">
        <f>IF(AM271="×", 0,IF(P271="未入力あり","",ROUNDDOWN(ROUNDDOWN($H271*$I271,0)*VLOOKUP($G271,【参考】数式用!$A$4:$E$54,4,FALSE),0)))</f>
        <v/>
      </c>
      <c r="S271" s="366" t="str">
        <f>IF(AN271="×", 0,IF(P271="未入力あり","",ROUNDDOWN(ROUNDDOWN($H271*$I271,0)*VLOOKUP($G271,【参考】数式用!$A$4:$E$54,5, FALSE),0)))</f>
        <v/>
      </c>
      <c r="T271" s="369" t="s">
        <v>3907</v>
      </c>
      <c r="U271" s="370"/>
      <c r="V271" s="33"/>
      <c r="W271" s="641"/>
      <c r="X271" s="641"/>
      <c r="Y271" s="641"/>
      <c r="Z271" s="641"/>
      <c r="AA271" s="641"/>
      <c r="AB271" s="641"/>
      <c r="AC271" s="641"/>
      <c r="AD271" s="641"/>
      <c r="AE271" s="641"/>
      <c r="AF271" s="641"/>
      <c r="AG271" s="641"/>
      <c r="AI271" s="373" t="str">
        <f t="shared" si="31"/>
        <v/>
      </c>
      <c r="AJ271" s="372" t="e">
        <f>VLOOKUP('別紙様式2-3（個表）'!$G271,【参考】数式用!$P$4:$Q$54,2, FALSE)</f>
        <v>#N/A</v>
      </c>
      <c r="AK271" s="372" t="e">
        <f>VLOOKUP('別紙様式2-3（個表）'!$G271,【参考】数式用!$P$4:$W$54,8, FALSE)</f>
        <v>#N/A</v>
      </c>
      <c r="AL271" s="372" t="e">
        <f>VLOOKUP('別紙様式2-3（個表）'!$G271,【参考】数式用!$P$4:$AD$54,15, FALSE)</f>
        <v>#N/A</v>
      </c>
      <c r="AM271" s="372" t="str">
        <f t="shared" si="32"/>
        <v/>
      </c>
      <c r="AN271" s="372" t="str">
        <f t="shared" si="33"/>
        <v/>
      </c>
      <c r="AO271" s="372" t="str">
        <f t="shared" si="34"/>
        <v/>
      </c>
      <c r="AP271" s="372" t="str">
        <f>IF(G271="", "", VLOOKUP(G271,【参考】数式用!$A$4:$M$54,13,FALSE))</f>
        <v/>
      </c>
      <c r="AQ271" s="46" t="str">
        <f t="shared" si="35"/>
        <v>―</v>
      </c>
    </row>
    <row r="272" spans="1:43" ht="45" customHeight="1">
      <c r="A272" s="114">
        <f t="shared" si="30"/>
        <v>258</v>
      </c>
      <c r="B272" s="115" t="str">
        <f>IF(基本情報入力シート!B315="","",基本情報入力シート!B315)</f>
        <v/>
      </c>
      <c r="C272" s="116" t="str">
        <f>IF(基本情報入力シート!L315="","",基本情報入力シート!L315)</f>
        <v/>
      </c>
      <c r="D272" s="116" t="str">
        <f>IF(基本情報入力シート!Q315="","",基本情報入力シート!Q315)</f>
        <v>愛知県</v>
      </c>
      <c r="E272" s="116" t="str">
        <f>IF(基本情報入力シート!V315="","",基本情報入力シート!V315)</f>
        <v/>
      </c>
      <c r="F272" s="116" t="str">
        <f>IF(基本情報入力シート!W315="","",基本情報入力シート!W315)</f>
        <v>事業所番号及びサービス名を入力してください。</v>
      </c>
      <c r="G272" s="116" t="str">
        <f>IF(基本情報入力シート!Z315="","",基本情報入力シート!Z315)</f>
        <v/>
      </c>
      <c r="H272" s="224" t="str">
        <f>IF(基本情報入力シート!AD315="","",基本情報入力シート!AD315)</f>
        <v/>
      </c>
      <c r="I272" s="362" t="str">
        <f>IF(基本情報入力シート!AE315="","",基本情報入力シート!AE315)</f>
        <v/>
      </c>
      <c r="J272" s="487"/>
      <c r="K272" s="491"/>
      <c r="L272" s="490"/>
      <c r="M272" s="363" t="str">
        <f>IF(G272="", "", VLOOKUP(AO272,【参考】数式用!$AZ$3:$BA$6, 2, FALSE))</f>
        <v/>
      </c>
      <c r="N272" s="364" t="str">
        <f>IF(G272="","",VLOOKUP(G272,【参考】数式用!$A$4:$L$54,MATCH('別紙様式2-3（個表）'!M272,【参考】数式用!$J$3:$L$3,0)+9,FALSE))</f>
        <v/>
      </c>
      <c r="O272" s="497" t="s">
        <v>2396</v>
      </c>
      <c r="P272" s="365" t="str">
        <f t="shared" si="16"/>
        <v>未入力あり</v>
      </c>
      <c r="Q272" s="273" t="str">
        <f>IFERROR(IF(P272="未入力あり","",ROUNDDOWN(ROUNDDOWN($H272*$I272,0)*VLOOKUP($G272,【参考】数式用!$A$4:$E$54,3, FALSE),0)),"")</f>
        <v/>
      </c>
      <c r="R272" s="273" t="str">
        <f>IF(AM272="×", 0,IF(P272="未入力あり","",ROUNDDOWN(ROUNDDOWN($H272*$I272,0)*VLOOKUP($G272,【参考】数式用!$A$4:$E$54,4,FALSE),0)))</f>
        <v/>
      </c>
      <c r="S272" s="366" t="str">
        <f>IF(AN272="×", 0,IF(P272="未入力あり","",ROUNDDOWN(ROUNDDOWN($H272*$I272,0)*VLOOKUP($G272,【参考】数式用!$A$4:$E$54,5, FALSE),0)))</f>
        <v/>
      </c>
      <c r="T272" s="369" t="s">
        <v>3907</v>
      </c>
      <c r="U272" s="370"/>
      <c r="V272" s="33"/>
      <c r="W272" s="641"/>
      <c r="X272" s="641"/>
      <c r="Y272" s="641"/>
      <c r="Z272" s="641"/>
      <c r="AA272" s="641"/>
      <c r="AB272" s="641"/>
      <c r="AC272" s="641"/>
      <c r="AD272" s="641"/>
      <c r="AE272" s="641"/>
      <c r="AF272" s="641"/>
      <c r="AG272" s="641"/>
      <c r="AI272" s="373" t="str">
        <f t="shared" si="31"/>
        <v/>
      </c>
      <c r="AJ272" s="372" t="e">
        <f>VLOOKUP('別紙様式2-3（個表）'!$G272,【参考】数式用!$P$4:$Q$54,2, FALSE)</f>
        <v>#N/A</v>
      </c>
      <c r="AK272" s="372" t="e">
        <f>VLOOKUP('別紙様式2-3（個表）'!$G272,【参考】数式用!$P$4:$W$54,8, FALSE)</f>
        <v>#N/A</v>
      </c>
      <c r="AL272" s="372" t="e">
        <f>VLOOKUP('別紙様式2-3（個表）'!$G272,【参考】数式用!$P$4:$AD$54,15, FALSE)</f>
        <v>#N/A</v>
      </c>
      <c r="AM272" s="372" t="str">
        <f t="shared" si="32"/>
        <v/>
      </c>
      <c r="AN272" s="372" t="str">
        <f t="shared" si="33"/>
        <v/>
      </c>
      <c r="AO272" s="372" t="str">
        <f t="shared" si="34"/>
        <v/>
      </c>
      <c r="AP272" s="372" t="str">
        <f>IF(G272="", "", VLOOKUP(G272,【参考】数式用!$A$4:$M$54,13,FALSE))</f>
        <v/>
      </c>
      <c r="AQ272" s="46" t="str">
        <f t="shared" si="35"/>
        <v>―</v>
      </c>
    </row>
    <row r="273" spans="1:43" ht="45" customHeight="1">
      <c r="A273" s="114">
        <f t="shared" ref="A273:A336" si="36">A272+1</f>
        <v>259</v>
      </c>
      <c r="B273" s="115" t="str">
        <f>IF(基本情報入力シート!B316="","",基本情報入力シート!B316)</f>
        <v/>
      </c>
      <c r="C273" s="116" t="str">
        <f>IF(基本情報入力シート!L316="","",基本情報入力シート!L316)</f>
        <v/>
      </c>
      <c r="D273" s="116" t="str">
        <f>IF(基本情報入力シート!Q316="","",基本情報入力シート!Q316)</f>
        <v>愛知県</v>
      </c>
      <c r="E273" s="116" t="str">
        <f>IF(基本情報入力シート!V316="","",基本情報入力シート!V316)</f>
        <v/>
      </c>
      <c r="F273" s="116" t="str">
        <f>IF(基本情報入力シート!W316="","",基本情報入力シート!W316)</f>
        <v>事業所番号及びサービス名を入力してください。</v>
      </c>
      <c r="G273" s="116" t="str">
        <f>IF(基本情報入力シート!Z316="","",基本情報入力シート!Z316)</f>
        <v/>
      </c>
      <c r="H273" s="224" t="str">
        <f>IF(基本情報入力シート!AD316="","",基本情報入力シート!AD316)</f>
        <v/>
      </c>
      <c r="I273" s="362" t="str">
        <f>IF(基本情報入力シート!AE316="","",基本情報入力シート!AE316)</f>
        <v/>
      </c>
      <c r="J273" s="487"/>
      <c r="K273" s="491"/>
      <c r="L273" s="490"/>
      <c r="M273" s="363" t="str">
        <f>IF(G273="", "", VLOOKUP(AO273,【参考】数式用!$AZ$3:$BA$6, 2, FALSE))</f>
        <v/>
      </c>
      <c r="N273" s="364" t="str">
        <f>IF(G273="","",VLOOKUP(G273,【参考】数式用!$A$4:$L$54,MATCH('別紙様式2-3（個表）'!M273,【参考】数式用!$J$3:$L$3,0)+9,FALSE))</f>
        <v/>
      </c>
      <c r="O273" s="497" t="s">
        <v>2396</v>
      </c>
      <c r="P273" s="365" t="str">
        <f t="shared" si="16"/>
        <v>未入力あり</v>
      </c>
      <c r="Q273" s="273" t="str">
        <f>IFERROR(IF(P273="未入力あり","",ROUNDDOWN(ROUNDDOWN($H273*$I273,0)*VLOOKUP($G273,【参考】数式用!$A$4:$E$54,3, FALSE),0)),"")</f>
        <v/>
      </c>
      <c r="R273" s="273" t="str">
        <f>IF(AM273="×", 0,IF(P273="未入力あり","",ROUNDDOWN(ROUNDDOWN($H273*$I273,0)*VLOOKUP($G273,【参考】数式用!$A$4:$E$54,4,FALSE),0)))</f>
        <v/>
      </c>
      <c r="S273" s="366" t="str">
        <f>IF(AN273="×", 0,IF(P273="未入力あり","",ROUNDDOWN(ROUNDDOWN($H273*$I273,0)*VLOOKUP($G273,【参考】数式用!$A$4:$E$54,5, FALSE),0)))</f>
        <v/>
      </c>
      <c r="T273" s="369" t="s">
        <v>3907</v>
      </c>
      <c r="U273" s="370"/>
      <c r="V273" s="33"/>
      <c r="W273" s="641"/>
      <c r="X273" s="641"/>
      <c r="Y273" s="641"/>
      <c r="Z273" s="641"/>
      <c r="AA273" s="641"/>
      <c r="AB273" s="641"/>
      <c r="AC273" s="641"/>
      <c r="AD273" s="641"/>
      <c r="AE273" s="641"/>
      <c r="AF273" s="641"/>
      <c r="AG273" s="641"/>
      <c r="AI273" s="373" t="str">
        <f t="shared" si="31"/>
        <v/>
      </c>
      <c r="AJ273" s="372" t="e">
        <f>VLOOKUP('別紙様式2-3（個表）'!$G273,【参考】数式用!$P$4:$Q$54,2, FALSE)</f>
        <v>#N/A</v>
      </c>
      <c r="AK273" s="372" t="e">
        <f>VLOOKUP('別紙様式2-3（個表）'!$G273,【参考】数式用!$P$4:$W$54,8, FALSE)</f>
        <v>#N/A</v>
      </c>
      <c r="AL273" s="372" t="e">
        <f>VLOOKUP('別紙様式2-3（個表）'!$G273,【参考】数式用!$P$4:$AD$54,15, FALSE)</f>
        <v>#N/A</v>
      </c>
      <c r="AM273" s="372" t="str">
        <f t="shared" si="32"/>
        <v/>
      </c>
      <c r="AN273" s="372" t="str">
        <f t="shared" si="33"/>
        <v/>
      </c>
      <c r="AO273" s="372" t="str">
        <f t="shared" si="34"/>
        <v/>
      </c>
      <c r="AP273" s="372" t="str">
        <f>IF(G273="", "", VLOOKUP(G273,【参考】数式用!$A$4:$M$54,13,FALSE))</f>
        <v/>
      </c>
      <c r="AQ273" s="46" t="str">
        <f t="shared" si="35"/>
        <v>―</v>
      </c>
    </row>
    <row r="274" spans="1:43" ht="45" customHeight="1">
      <c r="A274" s="114">
        <f t="shared" si="36"/>
        <v>260</v>
      </c>
      <c r="B274" s="115" t="str">
        <f>IF(基本情報入力シート!B317="","",基本情報入力シート!B317)</f>
        <v/>
      </c>
      <c r="C274" s="116" t="str">
        <f>IF(基本情報入力シート!L317="","",基本情報入力シート!L317)</f>
        <v/>
      </c>
      <c r="D274" s="116" t="str">
        <f>IF(基本情報入力シート!Q317="","",基本情報入力シート!Q317)</f>
        <v>愛知県</v>
      </c>
      <c r="E274" s="116" t="str">
        <f>IF(基本情報入力シート!V317="","",基本情報入力シート!V317)</f>
        <v/>
      </c>
      <c r="F274" s="116" t="str">
        <f>IF(基本情報入力シート!W317="","",基本情報入力シート!W317)</f>
        <v>事業所番号及びサービス名を入力してください。</v>
      </c>
      <c r="G274" s="116" t="str">
        <f>IF(基本情報入力シート!Z317="","",基本情報入力シート!Z317)</f>
        <v/>
      </c>
      <c r="H274" s="224" t="str">
        <f>IF(基本情報入力シート!AD317="","",基本情報入力シート!AD317)</f>
        <v/>
      </c>
      <c r="I274" s="362" t="str">
        <f>IF(基本情報入力シート!AE317="","",基本情報入力シート!AE317)</f>
        <v/>
      </c>
      <c r="J274" s="487"/>
      <c r="K274" s="491"/>
      <c r="L274" s="490"/>
      <c r="M274" s="363" t="str">
        <f>IF(G274="", "", VLOOKUP(AO274,【参考】数式用!$AZ$3:$BA$6, 2, FALSE))</f>
        <v/>
      </c>
      <c r="N274" s="364" t="str">
        <f>IF(G274="","",VLOOKUP(G274,【参考】数式用!$A$4:$L$54,MATCH('別紙様式2-3（個表）'!M274,【参考】数式用!$J$3:$L$3,0)+9,FALSE))</f>
        <v/>
      </c>
      <c r="O274" s="497" t="s">
        <v>2396</v>
      </c>
      <c r="P274" s="365" t="str">
        <f t="shared" si="16"/>
        <v>未入力あり</v>
      </c>
      <c r="Q274" s="273" t="str">
        <f>IFERROR(IF(P274="未入力あり","",ROUNDDOWN(ROUNDDOWN($H274*$I274,0)*VLOOKUP($G274,【参考】数式用!$A$4:$E$54,3, FALSE),0)),"")</f>
        <v/>
      </c>
      <c r="R274" s="273" t="str">
        <f>IF(AM274="×", 0,IF(P274="未入力あり","",ROUNDDOWN(ROUNDDOWN($H274*$I274,0)*VLOOKUP($G274,【参考】数式用!$A$4:$E$54,4,FALSE),0)))</f>
        <v/>
      </c>
      <c r="S274" s="366" t="str">
        <f>IF(AN274="×", 0,IF(P274="未入力あり","",ROUNDDOWN(ROUNDDOWN($H274*$I274,0)*VLOOKUP($G274,【参考】数式用!$A$4:$E$54,5, FALSE),0)))</f>
        <v/>
      </c>
      <c r="T274" s="369" t="s">
        <v>3907</v>
      </c>
      <c r="U274" s="370"/>
      <c r="V274" s="33"/>
      <c r="W274" s="641"/>
      <c r="X274" s="641"/>
      <c r="Y274" s="641"/>
      <c r="Z274" s="641"/>
      <c r="AA274" s="641"/>
      <c r="AB274" s="641"/>
      <c r="AC274" s="641"/>
      <c r="AD274" s="641"/>
      <c r="AE274" s="641"/>
      <c r="AF274" s="641"/>
      <c r="AG274" s="641"/>
      <c r="AI274" s="373" t="str">
        <f t="shared" si="31"/>
        <v/>
      </c>
      <c r="AJ274" s="372" t="e">
        <f>VLOOKUP('別紙様式2-3（個表）'!$G274,【参考】数式用!$P$4:$Q$54,2, FALSE)</f>
        <v>#N/A</v>
      </c>
      <c r="AK274" s="372" t="e">
        <f>VLOOKUP('別紙様式2-3（個表）'!$G274,【参考】数式用!$P$4:$W$54,8, FALSE)</f>
        <v>#N/A</v>
      </c>
      <c r="AL274" s="372" t="e">
        <f>VLOOKUP('別紙様式2-3（個表）'!$G274,【参考】数式用!$P$4:$AD$54,15, FALSE)</f>
        <v>#N/A</v>
      </c>
      <c r="AM274" s="372" t="str">
        <f t="shared" si="32"/>
        <v/>
      </c>
      <c r="AN274" s="372" t="str">
        <f t="shared" si="33"/>
        <v/>
      </c>
      <c r="AO274" s="372" t="str">
        <f t="shared" si="34"/>
        <v/>
      </c>
      <c r="AP274" s="372" t="str">
        <f>IF(G274="", "", VLOOKUP(G274,【参考】数式用!$A$4:$M$54,13,FALSE))</f>
        <v/>
      </c>
      <c r="AQ274" s="46" t="str">
        <f t="shared" si="35"/>
        <v>―</v>
      </c>
    </row>
    <row r="275" spans="1:43" ht="45" customHeight="1">
      <c r="A275" s="114">
        <f t="shared" si="36"/>
        <v>261</v>
      </c>
      <c r="B275" s="115" t="str">
        <f>IF(基本情報入力シート!B318="","",基本情報入力シート!B318)</f>
        <v/>
      </c>
      <c r="C275" s="116" t="str">
        <f>IF(基本情報入力シート!L318="","",基本情報入力シート!L318)</f>
        <v/>
      </c>
      <c r="D275" s="116" t="str">
        <f>IF(基本情報入力シート!Q318="","",基本情報入力シート!Q318)</f>
        <v>愛知県</v>
      </c>
      <c r="E275" s="116" t="str">
        <f>IF(基本情報入力シート!V318="","",基本情報入力シート!V318)</f>
        <v/>
      </c>
      <c r="F275" s="116" t="str">
        <f>IF(基本情報入力シート!W318="","",基本情報入力シート!W318)</f>
        <v>事業所番号及びサービス名を入力してください。</v>
      </c>
      <c r="G275" s="116" t="str">
        <f>IF(基本情報入力シート!Z318="","",基本情報入力シート!Z318)</f>
        <v/>
      </c>
      <c r="H275" s="224" t="str">
        <f>IF(基本情報入力シート!AD318="","",基本情報入力シート!AD318)</f>
        <v/>
      </c>
      <c r="I275" s="362" t="str">
        <f>IF(基本情報入力シート!AE318="","",基本情報入力シート!AE318)</f>
        <v/>
      </c>
      <c r="J275" s="487"/>
      <c r="K275" s="491"/>
      <c r="L275" s="490"/>
      <c r="M275" s="363" t="str">
        <f>IF(G275="", "", VLOOKUP(AO275,【参考】数式用!$AZ$3:$BA$6, 2, FALSE))</f>
        <v/>
      </c>
      <c r="N275" s="364" t="str">
        <f>IF(G275="","",VLOOKUP(G275,【参考】数式用!$A$4:$L$54,MATCH('別紙様式2-3（個表）'!M275,【参考】数式用!$J$3:$L$3,0)+9,FALSE))</f>
        <v/>
      </c>
      <c r="O275" s="497" t="s">
        <v>2396</v>
      </c>
      <c r="P275" s="365" t="str">
        <f t="shared" si="16"/>
        <v>未入力あり</v>
      </c>
      <c r="Q275" s="273" t="str">
        <f>IFERROR(IF(P275="未入力あり","",ROUNDDOWN(ROUNDDOWN($H275*$I275,0)*VLOOKUP($G275,【参考】数式用!$A$4:$E$54,3, FALSE),0)),"")</f>
        <v/>
      </c>
      <c r="R275" s="273" t="str">
        <f>IF(AM275="×", 0,IF(P275="未入力あり","",ROUNDDOWN(ROUNDDOWN($H275*$I275,0)*VLOOKUP($G275,【参考】数式用!$A$4:$E$54,4,FALSE),0)))</f>
        <v/>
      </c>
      <c r="S275" s="366" t="str">
        <f>IF(AN275="×", 0,IF(P275="未入力あり","",ROUNDDOWN(ROUNDDOWN($H275*$I275,0)*VLOOKUP($G275,【参考】数式用!$A$4:$E$54,5, FALSE),0)))</f>
        <v/>
      </c>
      <c r="T275" s="369" t="s">
        <v>3907</v>
      </c>
      <c r="U275" s="370"/>
      <c r="V275" s="33"/>
      <c r="W275" s="641"/>
      <c r="X275" s="641"/>
      <c r="Y275" s="641"/>
      <c r="Z275" s="641"/>
      <c r="AA275" s="641"/>
      <c r="AB275" s="641"/>
      <c r="AC275" s="641"/>
      <c r="AD275" s="641"/>
      <c r="AE275" s="641"/>
      <c r="AF275" s="641"/>
      <c r="AG275" s="641"/>
      <c r="AI275" s="373" t="str">
        <f t="shared" si="31"/>
        <v/>
      </c>
      <c r="AJ275" s="372" t="e">
        <f>VLOOKUP('別紙様式2-3（個表）'!$G275,【参考】数式用!$P$4:$Q$54,2, FALSE)</f>
        <v>#N/A</v>
      </c>
      <c r="AK275" s="372" t="e">
        <f>VLOOKUP('別紙様式2-3（個表）'!$G275,【参考】数式用!$P$4:$W$54,8, FALSE)</f>
        <v>#N/A</v>
      </c>
      <c r="AL275" s="372" t="e">
        <f>VLOOKUP('別紙様式2-3（個表）'!$G275,【参考】数式用!$P$4:$AD$54,15, FALSE)</f>
        <v>#N/A</v>
      </c>
      <c r="AM275" s="372" t="str">
        <f t="shared" si="32"/>
        <v/>
      </c>
      <c r="AN275" s="372" t="str">
        <f t="shared" si="33"/>
        <v/>
      </c>
      <c r="AO275" s="372" t="str">
        <f t="shared" si="34"/>
        <v/>
      </c>
      <c r="AP275" s="372" t="str">
        <f>IF(G275="", "", VLOOKUP(G275,【参考】数式用!$A$4:$M$54,13,FALSE))</f>
        <v/>
      </c>
      <c r="AQ275" s="46" t="str">
        <f t="shared" si="35"/>
        <v>―</v>
      </c>
    </row>
    <row r="276" spans="1:43" ht="45" customHeight="1">
      <c r="A276" s="114">
        <f t="shared" si="36"/>
        <v>262</v>
      </c>
      <c r="B276" s="115" t="str">
        <f>IF(基本情報入力シート!B319="","",基本情報入力シート!B319)</f>
        <v/>
      </c>
      <c r="C276" s="116" t="str">
        <f>IF(基本情報入力シート!L319="","",基本情報入力シート!L319)</f>
        <v/>
      </c>
      <c r="D276" s="116" t="str">
        <f>IF(基本情報入力シート!Q319="","",基本情報入力シート!Q319)</f>
        <v>愛知県</v>
      </c>
      <c r="E276" s="116" t="str">
        <f>IF(基本情報入力シート!V319="","",基本情報入力シート!V319)</f>
        <v/>
      </c>
      <c r="F276" s="116" t="str">
        <f>IF(基本情報入力シート!W319="","",基本情報入力シート!W319)</f>
        <v>事業所番号及びサービス名を入力してください。</v>
      </c>
      <c r="G276" s="116" t="str">
        <f>IF(基本情報入力シート!Z319="","",基本情報入力シート!Z319)</f>
        <v/>
      </c>
      <c r="H276" s="224" t="str">
        <f>IF(基本情報入力シート!AD319="","",基本情報入力シート!AD319)</f>
        <v/>
      </c>
      <c r="I276" s="362" t="str">
        <f>IF(基本情報入力シート!AE319="","",基本情報入力シート!AE319)</f>
        <v/>
      </c>
      <c r="J276" s="487"/>
      <c r="K276" s="491"/>
      <c r="L276" s="490"/>
      <c r="M276" s="363" t="str">
        <f>IF(G276="", "", VLOOKUP(AO276,【参考】数式用!$AZ$3:$BA$6, 2, FALSE))</f>
        <v/>
      </c>
      <c r="N276" s="364" t="str">
        <f>IF(G276="","",VLOOKUP(G276,【参考】数式用!$A$4:$L$54,MATCH('別紙様式2-3（個表）'!M276,【参考】数式用!$J$3:$L$3,0)+9,FALSE))</f>
        <v/>
      </c>
      <c r="O276" s="497" t="s">
        <v>2396</v>
      </c>
      <c r="P276" s="365" t="str">
        <f t="shared" si="16"/>
        <v>未入力あり</v>
      </c>
      <c r="Q276" s="273" t="str">
        <f>IFERROR(IF(P276="未入力あり","",ROUNDDOWN(ROUNDDOWN($H276*$I276,0)*VLOOKUP($G276,【参考】数式用!$A$4:$E$54,3, FALSE),0)),"")</f>
        <v/>
      </c>
      <c r="R276" s="273" t="str">
        <f>IF(AM276="×", 0,IF(P276="未入力あり","",ROUNDDOWN(ROUNDDOWN($H276*$I276,0)*VLOOKUP($G276,【参考】数式用!$A$4:$E$54,4,FALSE),0)))</f>
        <v/>
      </c>
      <c r="S276" s="366" t="str">
        <f>IF(AN276="×", 0,IF(P276="未入力あり","",ROUNDDOWN(ROUNDDOWN($H276*$I276,0)*VLOOKUP($G276,【参考】数式用!$A$4:$E$54,5, FALSE),0)))</f>
        <v/>
      </c>
      <c r="T276" s="369" t="s">
        <v>3907</v>
      </c>
      <c r="U276" s="370"/>
      <c r="V276" s="33"/>
      <c r="W276" s="641"/>
      <c r="X276" s="641"/>
      <c r="Y276" s="641"/>
      <c r="Z276" s="641"/>
      <c r="AA276" s="641"/>
      <c r="AB276" s="641"/>
      <c r="AC276" s="641"/>
      <c r="AD276" s="641"/>
      <c r="AE276" s="641"/>
      <c r="AF276" s="641"/>
      <c r="AG276" s="641"/>
      <c r="AI276" s="373" t="str">
        <f t="shared" si="31"/>
        <v/>
      </c>
      <c r="AJ276" s="372" t="e">
        <f>VLOOKUP('別紙様式2-3（個表）'!$G276,【参考】数式用!$P$4:$Q$54,2, FALSE)</f>
        <v>#N/A</v>
      </c>
      <c r="AK276" s="372" t="e">
        <f>VLOOKUP('別紙様式2-3（個表）'!$G276,【参考】数式用!$P$4:$W$54,8, FALSE)</f>
        <v>#N/A</v>
      </c>
      <c r="AL276" s="372" t="e">
        <f>VLOOKUP('別紙様式2-3（個表）'!$G276,【参考】数式用!$P$4:$AD$54,15, FALSE)</f>
        <v>#N/A</v>
      </c>
      <c r="AM276" s="372" t="str">
        <f t="shared" si="32"/>
        <v/>
      </c>
      <c r="AN276" s="372" t="str">
        <f t="shared" si="33"/>
        <v/>
      </c>
      <c r="AO276" s="372" t="str">
        <f t="shared" si="34"/>
        <v/>
      </c>
      <c r="AP276" s="372" t="str">
        <f>IF(G276="", "", VLOOKUP(G276,【参考】数式用!$A$4:$M$54,13,FALSE))</f>
        <v/>
      </c>
      <c r="AQ276" s="46" t="str">
        <f t="shared" si="35"/>
        <v>―</v>
      </c>
    </row>
    <row r="277" spans="1:43" ht="45" customHeight="1">
      <c r="A277" s="114">
        <f t="shared" si="36"/>
        <v>263</v>
      </c>
      <c r="B277" s="115" t="str">
        <f>IF(基本情報入力シート!B320="","",基本情報入力シート!B320)</f>
        <v/>
      </c>
      <c r="C277" s="116" t="str">
        <f>IF(基本情報入力シート!L320="","",基本情報入力シート!L320)</f>
        <v/>
      </c>
      <c r="D277" s="116" t="str">
        <f>IF(基本情報入力シート!Q320="","",基本情報入力シート!Q320)</f>
        <v>愛知県</v>
      </c>
      <c r="E277" s="116" t="str">
        <f>IF(基本情報入力シート!V320="","",基本情報入力シート!V320)</f>
        <v/>
      </c>
      <c r="F277" s="116" t="str">
        <f>IF(基本情報入力シート!W320="","",基本情報入力シート!W320)</f>
        <v>事業所番号及びサービス名を入力してください。</v>
      </c>
      <c r="G277" s="116" t="str">
        <f>IF(基本情報入力シート!Z320="","",基本情報入力シート!Z320)</f>
        <v/>
      </c>
      <c r="H277" s="224" t="str">
        <f>IF(基本情報入力シート!AD320="","",基本情報入力シート!AD320)</f>
        <v/>
      </c>
      <c r="I277" s="362" t="str">
        <f>IF(基本情報入力シート!AE320="","",基本情報入力シート!AE320)</f>
        <v/>
      </c>
      <c r="J277" s="487"/>
      <c r="K277" s="491"/>
      <c r="L277" s="490"/>
      <c r="M277" s="363" t="str">
        <f>IF(G277="", "", VLOOKUP(AO277,【参考】数式用!$AZ$3:$BA$6, 2, FALSE))</f>
        <v/>
      </c>
      <c r="N277" s="364" t="str">
        <f>IF(G277="","",VLOOKUP(G277,【参考】数式用!$A$4:$L$54,MATCH('別紙様式2-3（個表）'!M277,【参考】数式用!$J$3:$L$3,0)+9,FALSE))</f>
        <v/>
      </c>
      <c r="O277" s="497" t="s">
        <v>2396</v>
      </c>
      <c r="P277" s="365" t="str">
        <f t="shared" si="16"/>
        <v>未入力あり</v>
      </c>
      <c r="Q277" s="273" t="str">
        <f>IFERROR(IF(P277="未入力あり","",ROUNDDOWN(ROUNDDOWN($H277*$I277,0)*VLOOKUP($G277,【参考】数式用!$A$4:$E$54,3, FALSE),0)),"")</f>
        <v/>
      </c>
      <c r="R277" s="273" t="str">
        <f>IF(AM277="×", 0,IF(P277="未入力あり","",ROUNDDOWN(ROUNDDOWN($H277*$I277,0)*VLOOKUP($G277,【参考】数式用!$A$4:$E$54,4,FALSE),0)))</f>
        <v/>
      </c>
      <c r="S277" s="366" t="str">
        <f>IF(AN277="×", 0,IF(P277="未入力あり","",ROUNDDOWN(ROUNDDOWN($H277*$I277,0)*VLOOKUP($G277,【参考】数式用!$A$4:$E$54,5, FALSE),0)))</f>
        <v/>
      </c>
      <c r="T277" s="369" t="s">
        <v>3907</v>
      </c>
      <c r="U277" s="370"/>
      <c r="V277" s="33"/>
      <c r="W277" s="641"/>
      <c r="X277" s="641"/>
      <c r="Y277" s="641"/>
      <c r="Z277" s="641"/>
      <c r="AA277" s="641"/>
      <c r="AB277" s="641"/>
      <c r="AC277" s="641"/>
      <c r="AD277" s="641"/>
      <c r="AE277" s="641"/>
      <c r="AF277" s="641"/>
      <c r="AG277" s="641"/>
      <c r="AI277" s="373" t="str">
        <f t="shared" si="31"/>
        <v/>
      </c>
      <c r="AJ277" s="372" t="e">
        <f>VLOOKUP('別紙様式2-3（個表）'!$G277,【参考】数式用!$P$4:$Q$54,2, FALSE)</f>
        <v>#N/A</v>
      </c>
      <c r="AK277" s="372" t="e">
        <f>VLOOKUP('別紙様式2-3（個表）'!$G277,【参考】数式用!$P$4:$W$54,8, FALSE)</f>
        <v>#N/A</v>
      </c>
      <c r="AL277" s="372" t="e">
        <f>VLOOKUP('別紙様式2-3（個表）'!$G277,【参考】数式用!$P$4:$AD$54,15, FALSE)</f>
        <v>#N/A</v>
      </c>
      <c r="AM277" s="372" t="str">
        <f t="shared" si="32"/>
        <v/>
      </c>
      <c r="AN277" s="372" t="str">
        <f t="shared" si="33"/>
        <v/>
      </c>
      <c r="AO277" s="372" t="str">
        <f t="shared" si="34"/>
        <v/>
      </c>
      <c r="AP277" s="372" t="str">
        <f>IF(G277="", "", VLOOKUP(G277,【参考】数式用!$A$4:$M$54,13,FALSE))</f>
        <v/>
      </c>
      <c r="AQ277" s="46" t="str">
        <f t="shared" si="35"/>
        <v>―</v>
      </c>
    </row>
    <row r="278" spans="1:43" ht="45" customHeight="1">
      <c r="A278" s="114">
        <f t="shared" si="36"/>
        <v>264</v>
      </c>
      <c r="B278" s="115" t="str">
        <f>IF(基本情報入力シート!B321="","",基本情報入力シート!B321)</f>
        <v/>
      </c>
      <c r="C278" s="116" t="str">
        <f>IF(基本情報入力シート!L321="","",基本情報入力シート!L321)</f>
        <v/>
      </c>
      <c r="D278" s="116" t="str">
        <f>IF(基本情報入力シート!Q321="","",基本情報入力シート!Q321)</f>
        <v>愛知県</v>
      </c>
      <c r="E278" s="116" t="str">
        <f>IF(基本情報入力シート!V321="","",基本情報入力シート!V321)</f>
        <v/>
      </c>
      <c r="F278" s="116" t="str">
        <f>IF(基本情報入力シート!W321="","",基本情報入力シート!W321)</f>
        <v>事業所番号及びサービス名を入力してください。</v>
      </c>
      <c r="G278" s="116" t="str">
        <f>IF(基本情報入力シート!Z321="","",基本情報入力シート!Z321)</f>
        <v/>
      </c>
      <c r="H278" s="224" t="str">
        <f>IF(基本情報入力シート!AD321="","",基本情報入力シート!AD321)</f>
        <v/>
      </c>
      <c r="I278" s="362" t="str">
        <f>IF(基本情報入力シート!AE321="","",基本情報入力シート!AE321)</f>
        <v/>
      </c>
      <c r="J278" s="487"/>
      <c r="K278" s="491"/>
      <c r="L278" s="490"/>
      <c r="M278" s="363" t="str">
        <f>IF(G278="", "", VLOOKUP(AO278,【参考】数式用!$AZ$3:$BA$6, 2, FALSE))</f>
        <v/>
      </c>
      <c r="N278" s="364" t="str">
        <f>IF(G278="","",VLOOKUP(G278,【参考】数式用!$A$4:$L$54,MATCH('別紙様式2-3（個表）'!M278,【参考】数式用!$J$3:$L$3,0)+9,FALSE))</f>
        <v/>
      </c>
      <c r="O278" s="497" t="s">
        <v>2396</v>
      </c>
      <c r="P278" s="365" t="str">
        <f t="shared" si="16"/>
        <v>未入力あり</v>
      </c>
      <c r="Q278" s="273" t="str">
        <f>IFERROR(IF(P278="未入力あり","",ROUNDDOWN(ROUNDDOWN($H278*$I278,0)*VLOOKUP($G278,【参考】数式用!$A$4:$E$54,3, FALSE),0)),"")</f>
        <v/>
      </c>
      <c r="R278" s="273" t="str">
        <f>IF(AM278="×", 0,IF(P278="未入力あり","",ROUNDDOWN(ROUNDDOWN($H278*$I278,0)*VLOOKUP($G278,【参考】数式用!$A$4:$E$54,4,FALSE),0)))</f>
        <v/>
      </c>
      <c r="S278" s="366" t="str">
        <f>IF(AN278="×", 0,IF(P278="未入力あり","",ROUNDDOWN(ROUNDDOWN($H278*$I278,0)*VLOOKUP($G278,【参考】数式用!$A$4:$E$54,5, FALSE),0)))</f>
        <v/>
      </c>
      <c r="T278" s="369" t="s">
        <v>3907</v>
      </c>
      <c r="U278" s="370"/>
      <c r="V278" s="33"/>
      <c r="W278" s="641"/>
      <c r="X278" s="641"/>
      <c r="Y278" s="641"/>
      <c r="Z278" s="641"/>
      <c r="AA278" s="641"/>
      <c r="AB278" s="641"/>
      <c r="AC278" s="641"/>
      <c r="AD278" s="641"/>
      <c r="AE278" s="641"/>
      <c r="AF278" s="641"/>
      <c r="AG278" s="641"/>
      <c r="AI278" s="373" t="str">
        <f t="shared" si="31"/>
        <v/>
      </c>
      <c r="AJ278" s="372" t="e">
        <f>VLOOKUP('別紙様式2-3（個表）'!$G278,【参考】数式用!$P$4:$Q$54,2, FALSE)</f>
        <v>#N/A</v>
      </c>
      <c r="AK278" s="372" t="e">
        <f>VLOOKUP('別紙様式2-3（個表）'!$G278,【参考】数式用!$P$4:$W$54,8, FALSE)</f>
        <v>#N/A</v>
      </c>
      <c r="AL278" s="372" t="e">
        <f>VLOOKUP('別紙様式2-3（個表）'!$G278,【参考】数式用!$P$4:$AD$54,15, FALSE)</f>
        <v>#N/A</v>
      </c>
      <c r="AM278" s="372" t="str">
        <f t="shared" si="32"/>
        <v/>
      </c>
      <c r="AN278" s="372" t="str">
        <f t="shared" si="33"/>
        <v/>
      </c>
      <c r="AO278" s="372" t="str">
        <f t="shared" si="34"/>
        <v/>
      </c>
      <c r="AP278" s="372" t="str">
        <f>IF(G278="", "", VLOOKUP(G278,【参考】数式用!$A$4:$M$54,13,FALSE))</f>
        <v/>
      </c>
      <c r="AQ278" s="46" t="str">
        <f t="shared" si="35"/>
        <v>―</v>
      </c>
    </row>
    <row r="279" spans="1:43" ht="45" customHeight="1">
      <c r="A279" s="114">
        <f t="shared" si="36"/>
        <v>265</v>
      </c>
      <c r="B279" s="115" t="str">
        <f>IF(基本情報入力シート!B322="","",基本情報入力シート!B322)</f>
        <v/>
      </c>
      <c r="C279" s="116" t="str">
        <f>IF(基本情報入力シート!L322="","",基本情報入力シート!L322)</f>
        <v/>
      </c>
      <c r="D279" s="116" t="str">
        <f>IF(基本情報入力シート!Q322="","",基本情報入力シート!Q322)</f>
        <v>愛知県</v>
      </c>
      <c r="E279" s="116" t="str">
        <f>IF(基本情報入力シート!V322="","",基本情報入力シート!V322)</f>
        <v/>
      </c>
      <c r="F279" s="116" t="str">
        <f>IF(基本情報入力シート!W322="","",基本情報入力シート!W322)</f>
        <v>事業所番号及びサービス名を入力してください。</v>
      </c>
      <c r="G279" s="116" t="str">
        <f>IF(基本情報入力シート!Z322="","",基本情報入力シート!Z322)</f>
        <v/>
      </c>
      <c r="H279" s="224" t="str">
        <f>IF(基本情報入力シート!AD322="","",基本情報入力シート!AD322)</f>
        <v/>
      </c>
      <c r="I279" s="362" t="str">
        <f>IF(基本情報入力シート!AE322="","",基本情報入力シート!AE322)</f>
        <v/>
      </c>
      <c r="J279" s="487"/>
      <c r="K279" s="491"/>
      <c r="L279" s="490"/>
      <c r="M279" s="363" t="str">
        <f>IF(G279="", "", VLOOKUP(AO279,【参考】数式用!$AZ$3:$BA$6, 2, FALSE))</f>
        <v/>
      </c>
      <c r="N279" s="364" t="str">
        <f>IF(G279="","",VLOOKUP(G279,【参考】数式用!$A$4:$L$54,MATCH('別紙様式2-3（個表）'!M279,【参考】数式用!$J$3:$L$3,0)+9,FALSE))</f>
        <v/>
      </c>
      <c r="O279" s="497" t="s">
        <v>2396</v>
      </c>
      <c r="P279" s="365" t="str">
        <f t="shared" si="16"/>
        <v>未入力あり</v>
      </c>
      <c r="Q279" s="273" t="str">
        <f>IFERROR(IF(P279="未入力あり","",ROUNDDOWN(ROUNDDOWN($H279*$I279,0)*VLOOKUP($G279,【参考】数式用!$A$4:$E$54,3, FALSE),0)),"")</f>
        <v/>
      </c>
      <c r="R279" s="273" t="str">
        <f>IF(AM279="×", 0,IF(P279="未入力あり","",ROUNDDOWN(ROUNDDOWN($H279*$I279,0)*VLOOKUP($G279,【参考】数式用!$A$4:$E$54,4,FALSE),0)))</f>
        <v/>
      </c>
      <c r="S279" s="366" t="str">
        <f>IF(AN279="×", 0,IF(P279="未入力あり","",ROUNDDOWN(ROUNDDOWN($H279*$I279,0)*VLOOKUP($G279,【参考】数式用!$A$4:$E$54,5, FALSE),0)))</f>
        <v/>
      </c>
      <c r="T279" s="369" t="s">
        <v>3907</v>
      </c>
      <c r="U279" s="370"/>
      <c r="V279" s="33"/>
      <c r="W279" s="641"/>
      <c r="X279" s="641"/>
      <c r="Y279" s="641"/>
      <c r="Z279" s="641"/>
      <c r="AA279" s="641"/>
      <c r="AB279" s="641"/>
      <c r="AC279" s="641"/>
      <c r="AD279" s="641"/>
      <c r="AE279" s="641"/>
      <c r="AF279" s="641"/>
      <c r="AG279" s="641"/>
      <c r="AI279" s="373" t="str">
        <f t="shared" si="31"/>
        <v/>
      </c>
      <c r="AJ279" s="372" t="e">
        <f>VLOOKUP('別紙様式2-3（個表）'!$G279,【参考】数式用!$P$4:$Q$54,2, FALSE)</f>
        <v>#N/A</v>
      </c>
      <c r="AK279" s="372" t="e">
        <f>VLOOKUP('別紙様式2-3（個表）'!$G279,【参考】数式用!$P$4:$W$54,8, FALSE)</f>
        <v>#N/A</v>
      </c>
      <c r="AL279" s="372" t="e">
        <f>VLOOKUP('別紙様式2-3（個表）'!$G279,【参考】数式用!$P$4:$AD$54,15, FALSE)</f>
        <v>#N/A</v>
      </c>
      <c r="AM279" s="372" t="str">
        <f t="shared" si="32"/>
        <v/>
      </c>
      <c r="AN279" s="372" t="str">
        <f t="shared" si="33"/>
        <v/>
      </c>
      <c r="AO279" s="372" t="str">
        <f t="shared" si="34"/>
        <v/>
      </c>
      <c r="AP279" s="372" t="str">
        <f>IF(G279="", "", VLOOKUP(G279,【参考】数式用!$A$4:$M$54,13,FALSE))</f>
        <v/>
      </c>
      <c r="AQ279" s="46" t="str">
        <f t="shared" si="35"/>
        <v>―</v>
      </c>
    </row>
    <row r="280" spans="1:43" ht="45" customHeight="1">
      <c r="A280" s="114">
        <f t="shared" si="36"/>
        <v>266</v>
      </c>
      <c r="B280" s="115" t="str">
        <f>IF(基本情報入力シート!B323="","",基本情報入力シート!B323)</f>
        <v/>
      </c>
      <c r="C280" s="116" t="str">
        <f>IF(基本情報入力シート!L323="","",基本情報入力シート!L323)</f>
        <v/>
      </c>
      <c r="D280" s="116" t="str">
        <f>IF(基本情報入力シート!Q323="","",基本情報入力シート!Q323)</f>
        <v>愛知県</v>
      </c>
      <c r="E280" s="116" t="str">
        <f>IF(基本情報入力シート!V323="","",基本情報入力シート!V323)</f>
        <v/>
      </c>
      <c r="F280" s="116" t="str">
        <f>IF(基本情報入力シート!W323="","",基本情報入力シート!W323)</f>
        <v>事業所番号及びサービス名を入力してください。</v>
      </c>
      <c r="G280" s="116" t="str">
        <f>IF(基本情報入力シート!Z323="","",基本情報入力シート!Z323)</f>
        <v/>
      </c>
      <c r="H280" s="224" t="str">
        <f>IF(基本情報入力シート!AD323="","",基本情報入力シート!AD323)</f>
        <v/>
      </c>
      <c r="I280" s="362" t="str">
        <f>IF(基本情報入力シート!AE323="","",基本情報入力シート!AE323)</f>
        <v/>
      </c>
      <c r="J280" s="487"/>
      <c r="K280" s="491"/>
      <c r="L280" s="490"/>
      <c r="M280" s="363" t="str">
        <f>IF(G280="", "", VLOOKUP(AO280,【参考】数式用!$AZ$3:$BA$6, 2, FALSE))</f>
        <v/>
      </c>
      <c r="N280" s="364" t="str">
        <f>IF(G280="","",VLOOKUP(G280,【参考】数式用!$A$4:$L$54,MATCH('別紙様式2-3（個表）'!M280,【参考】数式用!$J$3:$L$3,0)+9,FALSE))</f>
        <v/>
      </c>
      <c r="O280" s="497" t="s">
        <v>2396</v>
      </c>
      <c r="P280" s="365" t="str">
        <f t="shared" si="16"/>
        <v>未入力あり</v>
      </c>
      <c r="Q280" s="273" t="str">
        <f>IFERROR(IF(P280="未入力あり","",ROUNDDOWN(ROUNDDOWN($H280*$I280,0)*VLOOKUP($G280,【参考】数式用!$A$4:$E$54,3, FALSE),0)),"")</f>
        <v/>
      </c>
      <c r="R280" s="273" t="str">
        <f>IF(AM280="×", 0,IF(P280="未入力あり","",ROUNDDOWN(ROUNDDOWN($H280*$I280,0)*VLOOKUP($G280,【参考】数式用!$A$4:$E$54,4,FALSE),0)))</f>
        <v/>
      </c>
      <c r="S280" s="366" t="str">
        <f>IF(AN280="×", 0,IF(P280="未入力あり","",ROUNDDOWN(ROUNDDOWN($H280*$I280,0)*VLOOKUP($G280,【参考】数式用!$A$4:$E$54,5, FALSE),0)))</f>
        <v/>
      </c>
      <c r="T280" s="369" t="s">
        <v>3907</v>
      </c>
      <c r="U280" s="370"/>
      <c r="V280" s="33"/>
      <c r="W280" s="641"/>
      <c r="X280" s="641"/>
      <c r="Y280" s="641"/>
      <c r="Z280" s="641"/>
      <c r="AA280" s="641"/>
      <c r="AB280" s="641"/>
      <c r="AC280" s="641"/>
      <c r="AD280" s="641"/>
      <c r="AE280" s="641"/>
      <c r="AF280" s="641"/>
      <c r="AG280" s="641"/>
      <c r="AI280" s="373" t="str">
        <f t="shared" si="31"/>
        <v/>
      </c>
      <c r="AJ280" s="372" t="e">
        <f>VLOOKUP('別紙様式2-3（個表）'!$G280,【参考】数式用!$P$4:$Q$54,2, FALSE)</f>
        <v>#N/A</v>
      </c>
      <c r="AK280" s="372" t="e">
        <f>VLOOKUP('別紙様式2-3（個表）'!$G280,【参考】数式用!$P$4:$W$54,8, FALSE)</f>
        <v>#N/A</v>
      </c>
      <c r="AL280" s="372" t="e">
        <f>VLOOKUP('別紙様式2-3（個表）'!$G280,【参考】数式用!$P$4:$AD$54,15, FALSE)</f>
        <v>#N/A</v>
      </c>
      <c r="AM280" s="372" t="str">
        <f t="shared" si="32"/>
        <v/>
      </c>
      <c r="AN280" s="372" t="str">
        <f t="shared" si="33"/>
        <v/>
      </c>
      <c r="AO280" s="372" t="str">
        <f t="shared" si="34"/>
        <v/>
      </c>
      <c r="AP280" s="372" t="str">
        <f>IF(G280="", "", VLOOKUP(G280,【参考】数式用!$A$4:$M$54,13,FALSE))</f>
        <v/>
      </c>
      <c r="AQ280" s="46" t="str">
        <f t="shared" si="35"/>
        <v>―</v>
      </c>
    </row>
    <row r="281" spans="1:43" ht="45" customHeight="1">
      <c r="A281" s="114">
        <f t="shared" si="36"/>
        <v>267</v>
      </c>
      <c r="B281" s="115" t="str">
        <f>IF(基本情報入力シート!B324="","",基本情報入力シート!B324)</f>
        <v/>
      </c>
      <c r="C281" s="116" t="str">
        <f>IF(基本情報入力シート!L324="","",基本情報入力シート!L324)</f>
        <v/>
      </c>
      <c r="D281" s="116" t="str">
        <f>IF(基本情報入力シート!Q324="","",基本情報入力シート!Q324)</f>
        <v>愛知県</v>
      </c>
      <c r="E281" s="116" t="str">
        <f>IF(基本情報入力シート!V324="","",基本情報入力シート!V324)</f>
        <v/>
      </c>
      <c r="F281" s="116" t="str">
        <f>IF(基本情報入力シート!W324="","",基本情報入力シート!W324)</f>
        <v>事業所番号及びサービス名を入力してください。</v>
      </c>
      <c r="G281" s="116" t="str">
        <f>IF(基本情報入力シート!Z324="","",基本情報入力シート!Z324)</f>
        <v/>
      </c>
      <c r="H281" s="224" t="str">
        <f>IF(基本情報入力シート!AD324="","",基本情報入力シート!AD324)</f>
        <v/>
      </c>
      <c r="I281" s="362" t="str">
        <f>IF(基本情報入力シート!AE324="","",基本情報入力シート!AE324)</f>
        <v/>
      </c>
      <c r="J281" s="487"/>
      <c r="K281" s="491"/>
      <c r="L281" s="490"/>
      <c r="M281" s="363" t="str">
        <f>IF(G281="", "", VLOOKUP(AO281,【参考】数式用!$AZ$3:$BA$6, 2, FALSE))</f>
        <v/>
      </c>
      <c r="N281" s="364" t="str">
        <f>IF(G281="","",VLOOKUP(G281,【参考】数式用!$A$4:$L$54,MATCH('別紙様式2-3（個表）'!M281,【参考】数式用!$J$3:$L$3,0)+9,FALSE))</f>
        <v/>
      </c>
      <c r="O281" s="497" t="s">
        <v>2396</v>
      </c>
      <c r="P281" s="365" t="str">
        <f t="shared" si="16"/>
        <v>未入力あり</v>
      </c>
      <c r="Q281" s="273" t="str">
        <f>IFERROR(IF(P281="未入力あり","",ROUNDDOWN(ROUNDDOWN($H281*$I281,0)*VLOOKUP($G281,【参考】数式用!$A$4:$E$54,3, FALSE),0)),"")</f>
        <v/>
      </c>
      <c r="R281" s="273" t="str">
        <f>IF(AM281="×", 0,IF(P281="未入力あり","",ROUNDDOWN(ROUNDDOWN($H281*$I281,0)*VLOOKUP($G281,【参考】数式用!$A$4:$E$54,4,FALSE),0)))</f>
        <v/>
      </c>
      <c r="S281" s="366" t="str">
        <f>IF(AN281="×", 0,IF(P281="未入力あり","",ROUNDDOWN(ROUNDDOWN($H281*$I281,0)*VLOOKUP($G281,【参考】数式用!$A$4:$E$54,5, FALSE),0)))</f>
        <v/>
      </c>
      <c r="T281" s="369" t="s">
        <v>3907</v>
      </c>
      <c r="U281" s="370"/>
      <c r="V281" s="33"/>
      <c r="W281" s="641"/>
      <c r="X281" s="641"/>
      <c r="Y281" s="641"/>
      <c r="Z281" s="641"/>
      <c r="AA281" s="641"/>
      <c r="AB281" s="641"/>
      <c r="AC281" s="641"/>
      <c r="AD281" s="641"/>
      <c r="AE281" s="641"/>
      <c r="AF281" s="641"/>
      <c r="AG281" s="641"/>
      <c r="AI281" s="373" t="str">
        <f t="shared" si="31"/>
        <v/>
      </c>
      <c r="AJ281" s="372" t="e">
        <f>VLOOKUP('別紙様式2-3（個表）'!$G281,【参考】数式用!$P$4:$Q$54,2, FALSE)</f>
        <v>#N/A</v>
      </c>
      <c r="AK281" s="372" t="e">
        <f>VLOOKUP('別紙様式2-3（個表）'!$G281,【参考】数式用!$P$4:$W$54,8, FALSE)</f>
        <v>#N/A</v>
      </c>
      <c r="AL281" s="372" t="e">
        <f>VLOOKUP('別紙様式2-3（個表）'!$G281,【参考】数式用!$P$4:$AD$54,15, FALSE)</f>
        <v>#N/A</v>
      </c>
      <c r="AM281" s="372" t="str">
        <f t="shared" si="32"/>
        <v/>
      </c>
      <c r="AN281" s="372" t="str">
        <f t="shared" si="33"/>
        <v/>
      </c>
      <c r="AO281" s="372" t="str">
        <f t="shared" si="34"/>
        <v/>
      </c>
      <c r="AP281" s="372" t="str">
        <f>IF(G281="", "", VLOOKUP(G281,【参考】数式用!$A$4:$M$54,13,FALSE))</f>
        <v/>
      </c>
      <c r="AQ281" s="46" t="str">
        <f t="shared" si="35"/>
        <v>―</v>
      </c>
    </row>
    <row r="282" spans="1:43" ht="45" customHeight="1">
      <c r="A282" s="114">
        <f t="shared" si="36"/>
        <v>268</v>
      </c>
      <c r="B282" s="115" t="str">
        <f>IF(基本情報入力シート!B325="","",基本情報入力シート!B325)</f>
        <v/>
      </c>
      <c r="C282" s="116" t="str">
        <f>IF(基本情報入力シート!L325="","",基本情報入力シート!L325)</f>
        <v/>
      </c>
      <c r="D282" s="116" t="str">
        <f>IF(基本情報入力シート!Q325="","",基本情報入力シート!Q325)</f>
        <v>愛知県</v>
      </c>
      <c r="E282" s="116" t="str">
        <f>IF(基本情報入力シート!V325="","",基本情報入力シート!V325)</f>
        <v/>
      </c>
      <c r="F282" s="116" t="str">
        <f>IF(基本情報入力シート!W325="","",基本情報入力シート!W325)</f>
        <v>事業所番号及びサービス名を入力してください。</v>
      </c>
      <c r="G282" s="116" t="str">
        <f>IF(基本情報入力シート!Z325="","",基本情報入力シート!Z325)</f>
        <v/>
      </c>
      <c r="H282" s="224" t="str">
        <f>IF(基本情報入力シート!AD325="","",基本情報入力シート!AD325)</f>
        <v/>
      </c>
      <c r="I282" s="362" t="str">
        <f>IF(基本情報入力シート!AE325="","",基本情報入力シート!AE325)</f>
        <v/>
      </c>
      <c r="J282" s="487"/>
      <c r="K282" s="491"/>
      <c r="L282" s="490"/>
      <c r="M282" s="363" t="str">
        <f>IF(G282="", "", VLOOKUP(AO282,【参考】数式用!$AZ$3:$BA$6, 2, FALSE))</f>
        <v/>
      </c>
      <c r="N282" s="364" t="str">
        <f>IF(G282="","",VLOOKUP(G282,【参考】数式用!$A$4:$L$54,MATCH('別紙様式2-3（個表）'!M282,【参考】数式用!$J$3:$L$3,0)+9,FALSE))</f>
        <v/>
      </c>
      <c r="O282" s="497" t="s">
        <v>2396</v>
      </c>
      <c r="P282" s="365" t="str">
        <f t="shared" si="16"/>
        <v>未入力あり</v>
      </c>
      <c r="Q282" s="273" t="str">
        <f>IFERROR(IF(P282="未入力あり","",ROUNDDOWN(ROUNDDOWN($H282*$I282,0)*VLOOKUP($G282,【参考】数式用!$A$4:$E$54,3, FALSE),0)),"")</f>
        <v/>
      </c>
      <c r="R282" s="273" t="str">
        <f>IF(AM282="×", 0,IF(P282="未入力あり","",ROUNDDOWN(ROUNDDOWN($H282*$I282,0)*VLOOKUP($G282,【参考】数式用!$A$4:$E$54,4,FALSE),0)))</f>
        <v/>
      </c>
      <c r="S282" s="366" t="str">
        <f>IF(AN282="×", 0,IF(P282="未入力あり","",ROUNDDOWN(ROUNDDOWN($H282*$I282,0)*VLOOKUP($G282,【参考】数式用!$A$4:$E$54,5, FALSE),0)))</f>
        <v/>
      </c>
      <c r="T282" s="369" t="s">
        <v>3907</v>
      </c>
      <c r="U282" s="370"/>
      <c r="V282" s="33"/>
      <c r="W282" s="641"/>
      <c r="X282" s="641"/>
      <c r="Y282" s="641"/>
      <c r="Z282" s="641"/>
      <c r="AA282" s="641"/>
      <c r="AB282" s="641"/>
      <c r="AC282" s="641"/>
      <c r="AD282" s="641"/>
      <c r="AE282" s="641"/>
      <c r="AF282" s="641"/>
      <c r="AG282" s="641"/>
      <c r="AI282" s="373" t="str">
        <f t="shared" si="31"/>
        <v/>
      </c>
      <c r="AJ282" s="372" t="e">
        <f>VLOOKUP('別紙様式2-3（個表）'!$G282,【参考】数式用!$P$4:$Q$54,2, FALSE)</f>
        <v>#N/A</v>
      </c>
      <c r="AK282" s="372" t="e">
        <f>VLOOKUP('別紙様式2-3（個表）'!$G282,【参考】数式用!$P$4:$W$54,8, FALSE)</f>
        <v>#N/A</v>
      </c>
      <c r="AL282" s="372" t="e">
        <f>VLOOKUP('別紙様式2-3（個表）'!$G282,【参考】数式用!$P$4:$AD$54,15, FALSE)</f>
        <v>#N/A</v>
      </c>
      <c r="AM282" s="372" t="str">
        <f t="shared" si="32"/>
        <v/>
      </c>
      <c r="AN282" s="372" t="str">
        <f t="shared" si="33"/>
        <v/>
      </c>
      <c r="AO282" s="372" t="str">
        <f t="shared" si="34"/>
        <v/>
      </c>
      <c r="AP282" s="372" t="str">
        <f>IF(G282="", "", VLOOKUP(G282,【参考】数式用!$A$4:$M$54,13,FALSE))</f>
        <v/>
      </c>
      <c r="AQ282" s="46" t="str">
        <f t="shared" si="35"/>
        <v>―</v>
      </c>
    </row>
    <row r="283" spans="1:43" ht="45" customHeight="1">
      <c r="A283" s="114">
        <f t="shared" si="36"/>
        <v>269</v>
      </c>
      <c r="B283" s="115" t="str">
        <f>IF(基本情報入力シート!B326="","",基本情報入力シート!B326)</f>
        <v/>
      </c>
      <c r="C283" s="116" t="str">
        <f>IF(基本情報入力シート!L326="","",基本情報入力シート!L326)</f>
        <v/>
      </c>
      <c r="D283" s="116" t="str">
        <f>IF(基本情報入力シート!Q326="","",基本情報入力シート!Q326)</f>
        <v>愛知県</v>
      </c>
      <c r="E283" s="116" t="str">
        <f>IF(基本情報入力シート!V326="","",基本情報入力シート!V326)</f>
        <v/>
      </c>
      <c r="F283" s="116" t="str">
        <f>IF(基本情報入力シート!W326="","",基本情報入力シート!W326)</f>
        <v>事業所番号及びサービス名を入力してください。</v>
      </c>
      <c r="G283" s="116" t="str">
        <f>IF(基本情報入力シート!Z326="","",基本情報入力シート!Z326)</f>
        <v/>
      </c>
      <c r="H283" s="224" t="str">
        <f>IF(基本情報入力シート!AD326="","",基本情報入力シート!AD326)</f>
        <v/>
      </c>
      <c r="I283" s="362" t="str">
        <f>IF(基本情報入力シート!AE326="","",基本情報入力シート!AE326)</f>
        <v/>
      </c>
      <c r="J283" s="487"/>
      <c r="K283" s="491"/>
      <c r="L283" s="490"/>
      <c r="M283" s="363" t="str">
        <f>IF(G283="", "", VLOOKUP(AO283,【参考】数式用!$AZ$3:$BA$6, 2, FALSE))</f>
        <v/>
      </c>
      <c r="N283" s="364" t="str">
        <f>IF(G283="","",VLOOKUP(G283,【参考】数式用!$A$4:$L$54,MATCH('別紙様式2-3（個表）'!M283,【参考】数式用!$J$3:$L$3,0)+9,FALSE))</f>
        <v/>
      </c>
      <c r="O283" s="497" t="s">
        <v>2396</v>
      </c>
      <c r="P283" s="365" t="str">
        <f t="shared" si="16"/>
        <v>未入力あり</v>
      </c>
      <c r="Q283" s="273" t="str">
        <f>IFERROR(IF(P283="未入力あり","",ROUNDDOWN(ROUNDDOWN($H283*$I283,0)*VLOOKUP($G283,【参考】数式用!$A$4:$E$54,3, FALSE),0)),"")</f>
        <v/>
      </c>
      <c r="R283" s="273" t="str">
        <f>IF(AM283="×", 0,IF(P283="未入力あり","",ROUNDDOWN(ROUNDDOWN($H283*$I283,0)*VLOOKUP($G283,【参考】数式用!$A$4:$E$54,4,FALSE),0)))</f>
        <v/>
      </c>
      <c r="S283" s="366" t="str">
        <f>IF(AN283="×", 0,IF(P283="未入力あり","",ROUNDDOWN(ROUNDDOWN($H283*$I283,0)*VLOOKUP($G283,【参考】数式用!$A$4:$E$54,5, FALSE),0)))</f>
        <v/>
      </c>
      <c r="T283" s="369" t="s">
        <v>3907</v>
      </c>
      <c r="U283" s="370"/>
      <c r="V283" s="33"/>
      <c r="W283" s="641"/>
      <c r="X283" s="641"/>
      <c r="Y283" s="641"/>
      <c r="Z283" s="641"/>
      <c r="AA283" s="641"/>
      <c r="AB283" s="641"/>
      <c r="AC283" s="641"/>
      <c r="AD283" s="641"/>
      <c r="AE283" s="641"/>
      <c r="AF283" s="641"/>
      <c r="AG283" s="641"/>
      <c r="AI283" s="373" t="str">
        <f t="shared" si="31"/>
        <v/>
      </c>
      <c r="AJ283" s="372" t="e">
        <f>VLOOKUP('別紙様式2-3（個表）'!$G283,【参考】数式用!$P$4:$Q$54,2, FALSE)</f>
        <v>#N/A</v>
      </c>
      <c r="AK283" s="372" t="e">
        <f>VLOOKUP('別紙様式2-3（個表）'!$G283,【参考】数式用!$P$4:$W$54,8, FALSE)</f>
        <v>#N/A</v>
      </c>
      <c r="AL283" s="372" t="e">
        <f>VLOOKUP('別紙様式2-3（個表）'!$G283,【参考】数式用!$P$4:$AD$54,15, FALSE)</f>
        <v>#N/A</v>
      </c>
      <c r="AM283" s="372" t="str">
        <f t="shared" si="32"/>
        <v/>
      </c>
      <c r="AN283" s="372" t="str">
        <f t="shared" si="33"/>
        <v/>
      </c>
      <c r="AO283" s="372" t="str">
        <f t="shared" si="34"/>
        <v/>
      </c>
      <c r="AP283" s="372" t="str">
        <f>IF(G283="", "", VLOOKUP(G283,【参考】数式用!$A$4:$M$54,13,FALSE))</f>
        <v/>
      </c>
      <c r="AQ283" s="46" t="str">
        <f t="shared" si="35"/>
        <v>―</v>
      </c>
    </row>
    <row r="284" spans="1:43" ht="45" customHeight="1">
      <c r="A284" s="114">
        <f t="shared" si="36"/>
        <v>270</v>
      </c>
      <c r="B284" s="115" t="str">
        <f>IF(基本情報入力シート!B327="","",基本情報入力シート!B327)</f>
        <v/>
      </c>
      <c r="C284" s="116" t="str">
        <f>IF(基本情報入力シート!L327="","",基本情報入力シート!L327)</f>
        <v/>
      </c>
      <c r="D284" s="116" t="str">
        <f>IF(基本情報入力シート!Q327="","",基本情報入力シート!Q327)</f>
        <v>愛知県</v>
      </c>
      <c r="E284" s="116" t="str">
        <f>IF(基本情報入力シート!V327="","",基本情報入力シート!V327)</f>
        <v/>
      </c>
      <c r="F284" s="116" t="str">
        <f>IF(基本情報入力シート!W327="","",基本情報入力シート!W327)</f>
        <v>事業所番号及びサービス名を入力してください。</v>
      </c>
      <c r="G284" s="116" t="str">
        <f>IF(基本情報入力シート!Z327="","",基本情報入力シート!Z327)</f>
        <v/>
      </c>
      <c r="H284" s="224" t="str">
        <f>IF(基本情報入力シート!AD327="","",基本情報入力シート!AD327)</f>
        <v/>
      </c>
      <c r="I284" s="362" t="str">
        <f>IF(基本情報入力シート!AE327="","",基本情報入力シート!AE327)</f>
        <v/>
      </c>
      <c r="J284" s="487"/>
      <c r="K284" s="491"/>
      <c r="L284" s="490"/>
      <c r="M284" s="363" t="str">
        <f>IF(G284="", "", VLOOKUP(AO284,【参考】数式用!$AZ$3:$BA$6, 2, FALSE))</f>
        <v/>
      </c>
      <c r="N284" s="364" t="str">
        <f>IF(G284="","",VLOOKUP(G284,【参考】数式用!$A$4:$L$54,MATCH('別紙様式2-3（個表）'!M284,【参考】数式用!$J$3:$L$3,0)+9,FALSE))</f>
        <v/>
      </c>
      <c r="O284" s="497" t="s">
        <v>2396</v>
      </c>
      <c r="P284" s="365" t="str">
        <f t="shared" si="16"/>
        <v>未入力あり</v>
      </c>
      <c r="Q284" s="273" t="str">
        <f>IFERROR(IF(P284="未入力あり","",ROUNDDOWN(ROUNDDOWN($H284*$I284,0)*VLOOKUP($G284,【参考】数式用!$A$4:$E$54,3, FALSE),0)),"")</f>
        <v/>
      </c>
      <c r="R284" s="273" t="str">
        <f>IF(AM284="×", 0,IF(P284="未入力あり","",ROUNDDOWN(ROUNDDOWN($H284*$I284,0)*VLOOKUP($G284,【参考】数式用!$A$4:$E$54,4,FALSE),0)))</f>
        <v/>
      </c>
      <c r="S284" s="366" t="str">
        <f>IF(AN284="×", 0,IF(P284="未入力あり","",ROUNDDOWN(ROUNDDOWN($H284*$I284,0)*VLOOKUP($G284,【参考】数式用!$A$4:$E$54,5, FALSE),0)))</f>
        <v/>
      </c>
      <c r="T284" s="369" t="s">
        <v>3907</v>
      </c>
      <c r="U284" s="370"/>
      <c r="V284" s="33"/>
      <c r="W284" s="641"/>
      <c r="X284" s="641"/>
      <c r="Y284" s="641"/>
      <c r="Z284" s="641"/>
      <c r="AA284" s="641"/>
      <c r="AB284" s="641"/>
      <c r="AC284" s="641"/>
      <c r="AD284" s="641"/>
      <c r="AE284" s="641"/>
      <c r="AF284" s="641"/>
      <c r="AG284" s="641"/>
      <c r="AI284" s="373" t="str">
        <f t="shared" si="31"/>
        <v/>
      </c>
      <c r="AJ284" s="372" t="e">
        <f>VLOOKUP('別紙様式2-3（個表）'!$G284,【参考】数式用!$P$4:$Q$54,2, FALSE)</f>
        <v>#N/A</v>
      </c>
      <c r="AK284" s="372" t="e">
        <f>VLOOKUP('別紙様式2-3（個表）'!$G284,【参考】数式用!$P$4:$W$54,8, FALSE)</f>
        <v>#N/A</v>
      </c>
      <c r="AL284" s="372" t="e">
        <f>VLOOKUP('別紙様式2-3（個表）'!$G284,【参考】数式用!$P$4:$AD$54,15, FALSE)</f>
        <v>#N/A</v>
      </c>
      <c r="AM284" s="372" t="str">
        <f t="shared" si="32"/>
        <v/>
      </c>
      <c r="AN284" s="372" t="str">
        <f t="shared" si="33"/>
        <v/>
      </c>
      <c r="AO284" s="372" t="str">
        <f t="shared" si="34"/>
        <v/>
      </c>
      <c r="AP284" s="372" t="str">
        <f>IF(G284="", "", VLOOKUP(G284,【参考】数式用!$A$4:$M$54,13,FALSE))</f>
        <v/>
      </c>
      <c r="AQ284" s="46" t="str">
        <f t="shared" si="35"/>
        <v>―</v>
      </c>
    </row>
    <row r="285" spans="1:43" ht="45" customHeight="1">
      <c r="A285" s="114">
        <f t="shared" si="36"/>
        <v>271</v>
      </c>
      <c r="B285" s="115" t="str">
        <f>IF(基本情報入力シート!B328="","",基本情報入力シート!B328)</f>
        <v/>
      </c>
      <c r="C285" s="116" t="str">
        <f>IF(基本情報入力シート!L328="","",基本情報入力シート!L328)</f>
        <v/>
      </c>
      <c r="D285" s="116" t="str">
        <f>IF(基本情報入力シート!Q328="","",基本情報入力シート!Q328)</f>
        <v>愛知県</v>
      </c>
      <c r="E285" s="116" t="str">
        <f>IF(基本情報入力シート!V328="","",基本情報入力シート!V328)</f>
        <v/>
      </c>
      <c r="F285" s="116" t="str">
        <f>IF(基本情報入力シート!W328="","",基本情報入力シート!W328)</f>
        <v>事業所番号及びサービス名を入力してください。</v>
      </c>
      <c r="G285" s="116" t="str">
        <f>IF(基本情報入力シート!Z328="","",基本情報入力シート!Z328)</f>
        <v/>
      </c>
      <c r="H285" s="224" t="str">
        <f>IF(基本情報入力シート!AD328="","",基本情報入力シート!AD328)</f>
        <v/>
      </c>
      <c r="I285" s="362" t="str">
        <f>IF(基本情報入力シート!AE328="","",基本情報入力シート!AE328)</f>
        <v/>
      </c>
      <c r="J285" s="487"/>
      <c r="K285" s="491"/>
      <c r="L285" s="490"/>
      <c r="M285" s="363" t="str">
        <f>IF(G285="", "", VLOOKUP(AO285,【参考】数式用!$AZ$3:$BA$6, 2, FALSE))</f>
        <v/>
      </c>
      <c r="N285" s="364" t="str">
        <f>IF(G285="","",VLOOKUP(G285,【参考】数式用!$A$4:$L$54,MATCH('別紙様式2-3（個表）'!M285,【参考】数式用!$J$3:$L$3,0)+9,FALSE))</f>
        <v/>
      </c>
      <c r="O285" s="497" t="s">
        <v>2396</v>
      </c>
      <c r="P285" s="365" t="str">
        <f t="shared" si="16"/>
        <v>未入力あり</v>
      </c>
      <c r="Q285" s="273" t="str">
        <f>IFERROR(IF(P285="未入力あり","",ROUNDDOWN(ROUNDDOWN($H285*$I285,0)*VLOOKUP($G285,【参考】数式用!$A$4:$E$54,3, FALSE),0)),"")</f>
        <v/>
      </c>
      <c r="R285" s="273" t="str">
        <f>IF(AM285="×", 0,IF(P285="未入力あり","",ROUNDDOWN(ROUNDDOWN($H285*$I285,0)*VLOOKUP($G285,【参考】数式用!$A$4:$E$54,4,FALSE),0)))</f>
        <v/>
      </c>
      <c r="S285" s="366" t="str">
        <f>IF(AN285="×", 0,IF(P285="未入力あり","",ROUNDDOWN(ROUNDDOWN($H285*$I285,0)*VLOOKUP($G285,【参考】数式用!$A$4:$E$54,5, FALSE),0)))</f>
        <v/>
      </c>
      <c r="T285" s="369" t="s">
        <v>3907</v>
      </c>
      <c r="U285" s="370"/>
      <c r="V285" s="33"/>
      <c r="W285" s="641"/>
      <c r="X285" s="641"/>
      <c r="Y285" s="641"/>
      <c r="Z285" s="641"/>
      <c r="AA285" s="641"/>
      <c r="AB285" s="641"/>
      <c r="AC285" s="641"/>
      <c r="AD285" s="641"/>
      <c r="AE285" s="641"/>
      <c r="AF285" s="641"/>
      <c r="AG285" s="641"/>
      <c r="AI285" s="373" t="str">
        <f t="shared" si="31"/>
        <v/>
      </c>
      <c r="AJ285" s="372" t="e">
        <f>VLOOKUP('別紙様式2-3（個表）'!$G285,【参考】数式用!$P$4:$Q$54,2, FALSE)</f>
        <v>#N/A</v>
      </c>
      <c r="AK285" s="372" t="e">
        <f>VLOOKUP('別紙様式2-3（個表）'!$G285,【参考】数式用!$P$4:$W$54,8, FALSE)</f>
        <v>#N/A</v>
      </c>
      <c r="AL285" s="372" t="e">
        <f>VLOOKUP('別紙様式2-3（個表）'!$G285,【参考】数式用!$P$4:$AD$54,15, FALSE)</f>
        <v>#N/A</v>
      </c>
      <c r="AM285" s="372" t="str">
        <f t="shared" si="32"/>
        <v/>
      </c>
      <c r="AN285" s="372" t="str">
        <f t="shared" si="33"/>
        <v/>
      </c>
      <c r="AO285" s="372" t="str">
        <f t="shared" si="34"/>
        <v/>
      </c>
      <c r="AP285" s="372" t="str">
        <f>IF(G285="", "", VLOOKUP(G285,【参考】数式用!$A$4:$M$54,13,FALSE))</f>
        <v/>
      </c>
      <c r="AQ285" s="46" t="str">
        <f t="shared" si="35"/>
        <v>―</v>
      </c>
    </row>
    <row r="286" spans="1:43" ht="45" customHeight="1">
      <c r="A286" s="114">
        <f t="shared" si="36"/>
        <v>272</v>
      </c>
      <c r="B286" s="115" t="str">
        <f>IF(基本情報入力シート!B329="","",基本情報入力シート!B329)</f>
        <v/>
      </c>
      <c r="C286" s="116" t="str">
        <f>IF(基本情報入力シート!L329="","",基本情報入力シート!L329)</f>
        <v/>
      </c>
      <c r="D286" s="116" t="str">
        <f>IF(基本情報入力シート!Q329="","",基本情報入力シート!Q329)</f>
        <v>愛知県</v>
      </c>
      <c r="E286" s="116" t="str">
        <f>IF(基本情報入力シート!V329="","",基本情報入力シート!V329)</f>
        <v/>
      </c>
      <c r="F286" s="116" t="str">
        <f>IF(基本情報入力シート!W329="","",基本情報入力シート!W329)</f>
        <v>事業所番号及びサービス名を入力してください。</v>
      </c>
      <c r="G286" s="116" t="str">
        <f>IF(基本情報入力シート!Z329="","",基本情報入力シート!Z329)</f>
        <v/>
      </c>
      <c r="H286" s="224" t="str">
        <f>IF(基本情報入力シート!AD329="","",基本情報入力シート!AD329)</f>
        <v/>
      </c>
      <c r="I286" s="362" t="str">
        <f>IF(基本情報入力シート!AE329="","",基本情報入力シート!AE329)</f>
        <v/>
      </c>
      <c r="J286" s="487"/>
      <c r="K286" s="491"/>
      <c r="L286" s="490"/>
      <c r="M286" s="363" t="str">
        <f>IF(G286="", "", VLOOKUP(AO286,【参考】数式用!$AZ$3:$BA$6, 2, FALSE))</f>
        <v/>
      </c>
      <c r="N286" s="364" t="str">
        <f>IF(G286="","",VLOOKUP(G286,【参考】数式用!$A$4:$L$54,MATCH('別紙様式2-3（個表）'!M286,【参考】数式用!$J$3:$L$3,0)+9,FALSE))</f>
        <v/>
      </c>
      <c r="O286" s="497" t="s">
        <v>2396</v>
      </c>
      <c r="P286" s="365" t="str">
        <f t="shared" si="16"/>
        <v>未入力あり</v>
      </c>
      <c r="Q286" s="273" t="str">
        <f>IFERROR(IF(P286="未入力あり","",ROUNDDOWN(ROUNDDOWN($H286*$I286,0)*VLOOKUP($G286,【参考】数式用!$A$4:$E$54,3, FALSE),0)),"")</f>
        <v/>
      </c>
      <c r="R286" s="273" t="str">
        <f>IF(AM286="×", 0,IF(P286="未入力あり","",ROUNDDOWN(ROUNDDOWN($H286*$I286,0)*VLOOKUP($G286,【参考】数式用!$A$4:$E$54,4,FALSE),0)))</f>
        <v/>
      </c>
      <c r="S286" s="366" t="str">
        <f>IF(AN286="×", 0,IF(P286="未入力あり","",ROUNDDOWN(ROUNDDOWN($H286*$I286,0)*VLOOKUP($G286,【参考】数式用!$A$4:$E$54,5, FALSE),0)))</f>
        <v/>
      </c>
      <c r="T286" s="369" t="s">
        <v>3907</v>
      </c>
      <c r="U286" s="370"/>
      <c r="V286" s="33"/>
      <c r="W286" s="641"/>
      <c r="X286" s="641"/>
      <c r="Y286" s="641"/>
      <c r="Z286" s="641"/>
      <c r="AA286" s="641"/>
      <c r="AB286" s="641"/>
      <c r="AC286" s="641"/>
      <c r="AD286" s="641"/>
      <c r="AE286" s="641"/>
      <c r="AF286" s="641"/>
      <c r="AG286" s="641"/>
      <c r="AI286" s="373" t="str">
        <f t="shared" si="31"/>
        <v/>
      </c>
      <c r="AJ286" s="372" t="e">
        <f>VLOOKUP('別紙様式2-3（個表）'!$G286,【参考】数式用!$P$4:$Q$54,2, FALSE)</f>
        <v>#N/A</v>
      </c>
      <c r="AK286" s="372" t="e">
        <f>VLOOKUP('別紙様式2-3（個表）'!$G286,【参考】数式用!$P$4:$W$54,8, FALSE)</f>
        <v>#N/A</v>
      </c>
      <c r="AL286" s="372" t="e">
        <f>VLOOKUP('別紙様式2-3（個表）'!$G286,【参考】数式用!$P$4:$AD$54,15, FALSE)</f>
        <v>#N/A</v>
      </c>
      <c r="AM286" s="372" t="str">
        <f t="shared" si="32"/>
        <v/>
      </c>
      <c r="AN286" s="372" t="str">
        <f t="shared" si="33"/>
        <v/>
      </c>
      <c r="AO286" s="372" t="str">
        <f t="shared" si="34"/>
        <v/>
      </c>
      <c r="AP286" s="372" t="str">
        <f>IF(G286="", "", VLOOKUP(G286,【参考】数式用!$A$4:$M$54,13,FALSE))</f>
        <v/>
      </c>
      <c r="AQ286" s="46" t="str">
        <f t="shared" si="35"/>
        <v>―</v>
      </c>
    </row>
    <row r="287" spans="1:43" ht="45" customHeight="1">
      <c r="A287" s="114">
        <f t="shared" si="36"/>
        <v>273</v>
      </c>
      <c r="B287" s="115" t="str">
        <f>IF(基本情報入力シート!B330="","",基本情報入力シート!B330)</f>
        <v/>
      </c>
      <c r="C287" s="116" t="str">
        <f>IF(基本情報入力シート!L330="","",基本情報入力シート!L330)</f>
        <v/>
      </c>
      <c r="D287" s="116" t="str">
        <f>IF(基本情報入力シート!Q330="","",基本情報入力シート!Q330)</f>
        <v>愛知県</v>
      </c>
      <c r="E287" s="116" t="str">
        <f>IF(基本情報入力シート!V330="","",基本情報入力シート!V330)</f>
        <v/>
      </c>
      <c r="F287" s="116" t="str">
        <f>IF(基本情報入力シート!W330="","",基本情報入力シート!W330)</f>
        <v>事業所番号及びサービス名を入力してください。</v>
      </c>
      <c r="G287" s="116" t="str">
        <f>IF(基本情報入力シート!Z330="","",基本情報入力シート!Z330)</f>
        <v/>
      </c>
      <c r="H287" s="224" t="str">
        <f>IF(基本情報入力シート!AD330="","",基本情報入力シート!AD330)</f>
        <v/>
      </c>
      <c r="I287" s="362" t="str">
        <f>IF(基本情報入力シート!AE330="","",基本情報入力シート!AE330)</f>
        <v/>
      </c>
      <c r="J287" s="487"/>
      <c r="K287" s="491"/>
      <c r="L287" s="490"/>
      <c r="M287" s="363" t="str">
        <f>IF(G287="", "", VLOOKUP(AO287,【参考】数式用!$AZ$3:$BA$6, 2, FALSE))</f>
        <v/>
      </c>
      <c r="N287" s="364" t="str">
        <f>IF(G287="","",VLOOKUP(G287,【参考】数式用!$A$4:$L$54,MATCH('別紙様式2-3（個表）'!M287,【参考】数式用!$J$3:$L$3,0)+9,FALSE))</f>
        <v/>
      </c>
      <c r="O287" s="497" t="s">
        <v>2396</v>
      </c>
      <c r="P287" s="365" t="str">
        <f t="shared" si="16"/>
        <v>未入力あり</v>
      </c>
      <c r="Q287" s="273" t="str">
        <f>IFERROR(IF(P287="未入力あり","",ROUNDDOWN(ROUNDDOWN($H287*$I287,0)*VLOOKUP($G287,【参考】数式用!$A$4:$E$54,3, FALSE),0)),"")</f>
        <v/>
      </c>
      <c r="R287" s="273" t="str">
        <f>IF(AM287="×", 0,IF(P287="未入力あり","",ROUNDDOWN(ROUNDDOWN($H287*$I287,0)*VLOOKUP($G287,【参考】数式用!$A$4:$E$54,4,FALSE),0)))</f>
        <v/>
      </c>
      <c r="S287" s="366" t="str">
        <f>IF(AN287="×", 0,IF(P287="未入力あり","",ROUNDDOWN(ROUNDDOWN($H287*$I287,0)*VLOOKUP($G287,【参考】数式用!$A$4:$E$54,5, FALSE),0)))</f>
        <v/>
      </c>
      <c r="T287" s="369" t="s">
        <v>3907</v>
      </c>
      <c r="U287" s="370"/>
      <c r="V287" s="33"/>
      <c r="W287" s="641"/>
      <c r="X287" s="641"/>
      <c r="Y287" s="641"/>
      <c r="Z287" s="641"/>
      <c r="AA287" s="641"/>
      <c r="AB287" s="641"/>
      <c r="AC287" s="641"/>
      <c r="AD287" s="641"/>
      <c r="AE287" s="641"/>
      <c r="AF287" s="641"/>
      <c r="AG287" s="641"/>
      <c r="AI287" s="373" t="str">
        <f t="shared" si="31"/>
        <v/>
      </c>
      <c r="AJ287" s="372" t="e">
        <f>VLOOKUP('別紙様式2-3（個表）'!$G287,【参考】数式用!$P$4:$Q$54,2, FALSE)</f>
        <v>#N/A</v>
      </c>
      <c r="AK287" s="372" t="e">
        <f>VLOOKUP('別紙様式2-3（個表）'!$G287,【参考】数式用!$P$4:$W$54,8, FALSE)</f>
        <v>#N/A</v>
      </c>
      <c r="AL287" s="372" t="e">
        <f>VLOOKUP('別紙様式2-3（個表）'!$G287,【参考】数式用!$P$4:$AD$54,15, FALSE)</f>
        <v>#N/A</v>
      </c>
      <c r="AM287" s="372" t="str">
        <f t="shared" si="32"/>
        <v/>
      </c>
      <c r="AN287" s="372" t="str">
        <f t="shared" si="33"/>
        <v/>
      </c>
      <c r="AO287" s="372" t="str">
        <f t="shared" si="34"/>
        <v/>
      </c>
      <c r="AP287" s="372" t="str">
        <f>IF(G287="", "", VLOOKUP(G287,【参考】数式用!$A$4:$M$54,13,FALSE))</f>
        <v/>
      </c>
      <c r="AQ287" s="46" t="str">
        <f t="shared" si="35"/>
        <v>―</v>
      </c>
    </row>
    <row r="288" spans="1:43" ht="45" customHeight="1">
      <c r="A288" s="114">
        <f t="shared" si="36"/>
        <v>274</v>
      </c>
      <c r="B288" s="115" t="str">
        <f>IF(基本情報入力シート!B331="","",基本情報入力シート!B331)</f>
        <v/>
      </c>
      <c r="C288" s="116" t="str">
        <f>IF(基本情報入力シート!L331="","",基本情報入力シート!L331)</f>
        <v/>
      </c>
      <c r="D288" s="116" t="str">
        <f>IF(基本情報入力シート!Q331="","",基本情報入力シート!Q331)</f>
        <v>愛知県</v>
      </c>
      <c r="E288" s="116" t="str">
        <f>IF(基本情報入力シート!V331="","",基本情報入力シート!V331)</f>
        <v/>
      </c>
      <c r="F288" s="116" t="str">
        <f>IF(基本情報入力シート!W331="","",基本情報入力シート!W331)</f>
        <v>事業所番号及びサービス名を入力してください。</v>
      </c>
      <c r="G288" s="116" t="str">
        <f>IF(基本情報入力シート!Z331="","",基本情報入力シート!Z331)</f>
        <v/>
      </c>
      <c r="H288" s="224" t="str">
        <f>IF(基本情報入力シート!AD331="","",基本情報入力シート!AD331)</f>
        <v/>
      </c>
      <c r="I288" s="362" t="str">
        <f>IF(基本情報入力シート!AE331="","",基本情報入力シート!AE331)</f>
        <v/>
      </c>
      <c r="J288" s="487"/>
      <c r="K288" s="491"/>
      <c r="L288" s="490"/>
      <c r="M288" s="363" t="str">
        <f>IF(G288="", "", VLOOKUP(AO288,【参考】数式用!$AZ$3:$BA$6, 2, FALSE))</f>
        <v/>
      </c>
      <c r="N288" s="364" t="str">
        <f>IF(G288="","",VLOOKUP(G288,【参考】数式用!$A$4:$L$54,MATCH('別紙様式2-3（個表）'!M288,【参考】数式用!$J$3:$L$3,0)+9,FALSE))</f>
        <v/>
      </c>
      <c r="O288" s="497" t="s">
        <v>2396</v>
      </c>
      <c r="P288" s="365" t="str">
        <f t="shared" si="16"/>
        <v>未入力あり</v>
      </c>
      <c r="Q288" s="273" t="str">
        <f>IFERROR(IF(P288="未入力あり","",ROUNDDOWN(ROUNDDOWN($H288*$I288,0)*VLOOKUP($G288,【参考】数式用!$A$4:$E$54,3, FALSE),0)),"")</f>
        <v/>
      </c>
      <c r="R288" s="273" t="str">
        <f>IF(AM288="×", 0,IF(P288="未入力あり","",ROUNDDOWN(ROUNDDOWN($H288*$I288,0)*VLOOKUP($G288,【参考】数式用!$A$4:$E$54,4,FALSE),0)))</f>
        <v/>
      </c>
      <c r="S288" s="366" t="str">
        <f>IF(AN288="×", 0,IF(P288="未入力あり","",ROUNDDOWN(ROUNDDOWN($H288*$I288,0)*VLOOKUP($G288,【参考】数式用!$A$4:$E$54,5, FALSE),0)))</f>
        <v/>
      </c>
      <c r="T288" s="369" t="s">
        <v>3907</v>
      </c>
      <c r="U288" s="370"/>
      <c r="V288" s="33"/>
      <c r="W288" s="641"/>
      <c r="X288" s="641"/>
      <c r="Y288" s="641"/>
      <c r="Z288" s="641"/>
      <c r="AA288" s="641"/>
      <c r="AB288" s="641"/>
      <c r="AC288" s="641"/>
      <c r="AD288" s="641"/>
      <c r="AE288" s="641"/>
      <c r="AF288" s="641"/>
      <c r="AG288" s="641"/>
      <c r="AI288" s="373" t="str">
        <f t="shared" si="31"/>
        <v/>
      </c>
      <c r="AJ288" s="372" t="e">
        <f>VLOOKUP('別紙様式2-3（個表）'!$G288,【参考】数式用!$P$4:$Q$54,2, FALSE)</f>
        <v>#N/A</v>
      </c>
      <c r="AK288" s="372" t="e">
        <f>VLOOKUP('別紙様式2-3（個表）'!$G288,【参考】数式用!$P$4:$W$54,8, FALSE)</f>
        <v>#N/A</v>
      </c>
      <c r="AL288" s="372" t="e">
        <f>VLOOKUP('別紙様式2-3（個表）'!$G288,【参考】数式用!$P$4:$AD$54,15, FALSE)</f>
        <v>#N/A</v>
      </c>
      <c r="AM288" s="372" t="str">
        <f t="shared" si="32"/>
        <v/>
      </c>
      <c r="AN288" s="372" t="str">
        <f t="shared" si="33"/>
        <v/>
      </c>
      <c r="AO288" s="372" t="str">
        <f t="shared" si="34"/>
        <v/>
      </c>
      <c r="AP288" s="372" t="str">
        <f>IF(G288="", "", VLOOKUP(G288,【参考】数式用!$A$4:$M$54,13,FALSE))</f>
        <v/>
      </c>
      <c r="AQ288" s="46" t="str">
        <f t="shared" si="35"/>
        <v>―</v>
      </c>
    </row>
    <row r="289" spans="1:43" ht="45" customHeight="1">
      <c r="A289" s="114">
        <f t="shared" si="36"/>
        <v>275</v>
      </c>
      <c r="B289" s="115" t="str">
        <f>IF(基本情報入力シート!B332="","",基本情報入力シート!B332)</f>
        <v/>
      </c>
      <c r="C289" s="116" t="str">
        <f>IF(基本情報入力シート!L332="","",基本情報入力シート!L332)</f>
        <v/>
      </c>
      <c r="D289" s="116" t="str">
        <f>IF(基本情報入力シート!Q332="","",基本情報入力シート!Q332)</f>
        <v>愛知県</v>
      </c>
      <c r="E289" s="116" t="str">
        <f>IF(基本情報入力シート!V332="","",基本情報入力シート!V332)</f>
        <v/>
      </c>
      <c r="F289" s="116" t="str">
        <f>IF(基本情報入力シート!W332="","",基本情報入力シート!W332)</f>
        <v>事業所番号及びサービス名を入力してください。</v>
      </c>
      <c r="G289" s="116" t="str">
        <f>IF(基本情報入力シート!Z332="","",基本情報入力シート!Z332)</f>
        <v/>
      </c>
      <c r="H289" s="224" t="str">
        <f>IF(基本情報入力シート!AD332="","",基本情報入力シート!AD332)</f>
        <v/>
      </c>
      <c r="I289" s="362" t="str">
        <f>IF(基本情報入力シート!AE332="","",基本情報入力シート!AE332)</f>
        <v/>
      </c>
      <c r="J289" s="487"/>
      <c r="K289" s="491"/>
      <c r="L289" s="490"/>
      <c r="M289" s="363" t="str">
        <f>IF(G289="", "", VLOOKUP(AO289,【参考】数式用!$AZ$3:$BA$6, 2, FALSE))</f>
        <v/>
      </c>
      <c r="N289" s="364" t="str">
        <f>IF(G289="","",VLOOKUP(G289,【参考】数式用!$A$4:$L$54,MATCH('別紙様式2-3（個表）'!M289,【参考】数式用!$J$3:$L$3,0)+9,FALSE))</f>
        <v/>
      </c>
      <c r="O289" s="497" t="s">
        <v>2396</v>
      </c>
      <c r="P289" s="365" t="str">
        <f t="shared" si="16"/>
        <v>未入力あり</v>
      </c>
      <c r="Q289" s="273" t="str">
        <f>IFERROR(IF(P289="未入力あり","",ROUNDDOWN(ROUNDDOWN($H289*$I289,0)*VLOOKUP($G289,【参考】数式用!$A$4:$E$54,3, FALSE),0)),"")</f>
        <v/>
      </c>
      <c r="R289" s="273" t="str">
        <f>IF(AM289="×", 0,IF(P289="未入力あり","",ROUNDDOWN(ROUNDDOWN($H289*$I289,0)*VLOOKUP($G289,【参考】数式用!$A$4:$E$54,4,FALSE),0)))</f>
        <v/>
      </c>
      <c r="S289" s="366" t="str">
        <f>IF(AN289="×", 0,IF(P289="未入力あり","",ROUNDDOWN(ROUNDDOWN($H289*$I289,0)*VLOOKUP($G289,【参考】数式用!$A$4:$E$54,5, FALSE),0)))</f>
        <v/>
      </c>
      <c r="T289" s="369" t="s">
        <v>3907</v>
      </c>
      <c r="U289" s="370"/>
      <c r="V289" s="33"/>
      <c r="W289" s="641"/>
      <c r="X289" s="641"/>
      <c r="Y289" s="641"/>
      <c r="Z289" s="641"/>
      <c r="AA289" s="641"/>
      <c r="AB289" s="641"/>
      <c r="AC289" s="641"/>
      <c r="AD289" s="641"/>
      <c r="AE289" s="641"/>
      <c r="AF289" s="641"/>
      <c r="AG289" s="641"/>
      <c r="AI289" s="373" t="str">
        <f t="shared" si="31"/>
        <v/>
      </c>
      <c r="AJ289" s="372" t="e">
        <f>VLOOKUP('別紙様式2-3（個表）'!$G289,【参考】数式用!$P$4:$Q$54,2, FALSE)</f>
        <v>#N/A</v>
      </c>
      <c r="AK289" s="372" t="e">
        <f>VLOOKUP('別紙様式2-3（個表）'!$G289,【参考】数式用!$P$4:$W$54,8, FALSE)</f>
        <v>#N/A</v>
      </c>
      <c r="AL289" s="372" t="e">
        <f>VLOOKUP('別紙様式2-3（個表）'!$G289,【参考】数式用!$P$4:$AD$54,15, FALSE)</f>
        <v>#N/A</v>
      </c>
      <c r="AM289" s="372" t="str">
        <f t="shared" si="32"/>
        <v/>
      </c>
      <c r="AN289" s="372" t="str">
        <f t="shared" si="33"/>
        <v/>
      </c>
      <c r="AO289" s="372" t="str">
        <f t="shared" si="34"/>
        <v/>
      </c>
      <c r="AP289" s="372" t="str">
        <f>IF(G289="", "", VLOOKUP(G289,【参考】数式用!$A$4:$M$54,13,FALSE))</f>
        <v/>
      </c>
      <c r="AQ289" s="46" t="str">
        <f t="shared" si="35"/>
        <v>―</v>
      </c>
    </row>
    <row r="290" spans="1:43" ht="45" customHeight="1">
      <c r="A290" s="114">
        <f t="shared" si="36"/>
        <v>276</v>
      </c>
      <c r="B290" s="115" t="str">
        <f>IF(基本情報入力シート!B333="","",基本情報入力シート!B333)</f>
        <v/>
      </c>
      <c r="C290" s="116" t="str">
        <f>IF(基本情報入力シート!L333="","",基本情報入力シート!L333)</f>
        <v/>
      </c>
      <c r="D290" s="116" t="str">
        <f>IF(基本情報入力シート!Q333="","",基本情報入力シート!Q333)</f>
        <v>愛知県</v>
      </c>
      <c r="E290" s="116" t="str">
        <f>IF(基本情報入力シート!V333="","",基本情報入力シート!V333)</f>
        <v/>
      </c>
      <c r="F290" s="116" t="str">
        <f>IF(基本情報入力シート!W333="","",基本情報入力シート!W333)</f>
        <v>事業所番号及びサービス名を入力してください。</v>
      </c>
      <c r="G290" s="116" t="str">
        <f>IF(基本情報入力シート!Z333="","",基本情報入力シート!Z333)</f>
        <v/>
      </c>
      <c r="H290" s="224" t="str">
        <f>IF(基本情報入力シート!AD333="","",基本情報入力シート!AD333)</f>
        <v/>
      </c>
      <c r="I290" s="362" t="str">
        <f>IF(基本情報入力シート!AE333="","",基本情報入力シート!AE333)</f>
        <v/>
      </c>
      <c r="J290" s="487"/>
      <c r="K290" s="491"/>
      <c r="L290" s="490"/>
      <c r="M290" s="363" t="str">
        <f>IF(G290="", "", VLOOKUP(AO290,【参考】数式用!$AZ$3:$BA$6, 2, FALSE))</f>
        <v/>
      </c>
      <c r="N290" s="364" t="str">
        <f>IF(G290="","",VLOOKUP(G290,【参考】数式用!$A$4:$L$54,MATCH('別紙様式2-3（個表）'!M290,【参考】数式用!$J$3:$L$3,0)+9,FALSE))</f>
        <v/>
      </c>
      <c r="O290" s="497" t="s">
        <v>2396</v>
      </c>
      <c r="P290" s="365" t="str">
        <f t="shared" si="16"/>
        <v>未入力あり</v>
      </c>
      <c r="Q290" s="273" t="str">
        <f>IFERROR(IF(P290="未入力あり","",ROUNDDOWN(ROUNDDOWN($H290*$I290,0)*VLOOKUP($G290,【参考】数式用!$A$4:$E$54,3, FALSE),0)),"")</f>
        <v/>
      </c>
      <c r="R290" s="273" t="str">
        <f>IF(AM290="×", 0,IF(P290="未入力あり","",ROUNDDOWN(ROUNDDOWN($H290*$I290,0)*VLOOKUP($G290,【参考】数式用!$A$4:$E$54,4,FALSE),0)))</f>
        <v/>
      </c>
      <c r="S290" s="366" t="str">
        <f>IF(AN290="×", 0,IF(P290="未入力あり","",ROUNDDOWN(ROUNDDOWN($H290*$I290,0)*VLOOKUP($G290,【参考】数式用!$A$4:$E$54,5, FALSE),0)))</f>
        <v/>
      </c>
      <c r="T290" s="369" t="s">
        <v>3907</v>
      </c>
      <c r="U290" s="370"/>
      <c r="V290" s="33"/>
      <c r="W290" s="641"/>
      <c r="X290" s="641"/>
      <c r="Y290" s="641"/>
      <c r="Z290" s="641"/>
      <c r="AA290" s="641"/>
      <c r="AB290" s="641"/>
      <c r="AC290" s="641"/>
      <c r="AD290" s="641"/>
      <c r="AE290" s="641"/>
      <c r="AF290" s="641"/>
      <c r="AG290" s="641"/>
      <c r="AI290" s="373" t="str">
        <f t="shared" si="31"/>
        <v/>
      </c>
      <c r="AJ290" s="372" t="e">
        <f>VLOOKUP('別紙様式2-3（個表）'!$G290,【参考】数式用!$P$4:$Q$54,2, FALSE)</f>
        <v>#N/A</v>
      </c>
      <c r="AK290" s="372" t="e">
        <f>VLOOKUP('別紙様式2-3（個表）'!$G290,【参考】数式用!$P$4:$W$54,8, FALSE)</f>
        <v>#N/A</v>
      </c>
      <c r="AL290" s="372" t="e">
        <f>VLOOKUP('別紙様式2-3（個表）'!$G290,【参考】数式用!$P$4:$AD$54,15, FALSE)</f>
        <v>#N/A</v>
      </c>
      <c r="AM290" s="372" t="str">
        <f t="shared" si="32"/>
        <v/>
      </c>
      <c r="AN290" s="372" t="str">
        <f t="shared" si="33"/>
        <v/>
      </c>
      <c r="AO290" s="372" t="str">
        <f t="shared" si="34"/>
        <v/>
      </c>
      <c r="AP290" s="372" t="str">
        <f>IF(G290="", "", VLOOKUP(G290,【参考】数式用!$A$4:$M$54,13,FALSE))</f>
        <v/>
      </c>
      <c r="AQ290" s="46" t="str">
        <f t="shared" si="35"/>
        <v>―</v>
      </c>
    </row>
    <row r="291" spans="1:43" ht="45" customHeight="1">
      <c r="A291" s="114">
        <f t="shared" si="36"/>
        <v>277</v>
      </c>
      <c r="B291" s="115" t="str">
        <f>IF(基本情報入力シート!B334="","",基本情報入力シート!B334)</f>
        <v/>
      </c>
      <c r="C291" s="116" t="str">
        <f>IF(基本情報入力シート!L334="","",基本情報入力シート!L334)</f>
        <v/>
      </c>
      <c r="D291" s="116" t="str">
        <f>IF(基本情報入力シート!Q334="","",基本情報入力シート!Q334)</f>
        <v>愛知県</v>
      </c>
      <c r="E291" s="116" t="str">
        <f>IF(基本情報入力シート!V334="","",基本情報入力シート!V334)</f>
        <v/>
      </c>
      <c r="F291" s="116" t="str">
        <f>IF(基本情報入力シート!W334="","",基本情報入力シート!W334)</f>
        <v>事業所番号及びサービス名を入力してください。</v>
      </c>
      <c r="G291" s="116" t="str">
        <f>IF(基本情報入力シート!Z334="","",基本情報入力シート!Z334)</f>
        <v/>
      </c>
      <c r="H291" s="224" t="str">
        <f>IF(基本情報入力シート!AD334="","",基本情報入力シート!AD334)</f>
        <v/>
      </c>
      <c r="I291" s="362" t="str">
        <f>IF(基本情報入力シート!AE334="","",基本情報入力シート!AE334)</f>
        <v/>
      </c>
      <c r="J291" s="487"/>
      <c r="K291" s="491"/>
      <c r="L291" s="490"/>
      <c r="M291" s="363" t="str">
        <f>IF(G291="", "", VLOOKUP(AO291,【参考】数式用!$AZ$3:$BA$6, 2, FALSE))</f>
        <v/>
      </c>
      <c r="N291" s="364" t="str">
        <f>IF(G291="","",VLOOKUP(G291,【参考】数式用!$A$4:$L$54,MATCH('別紙様式2-3（個表）'!M291,【参考】数式用!$J$3:$L$3,0)+9,FALSE))</f>
        <v/>
      </c>
      <c r="O291" s="497" t="s">
        <v>2396</v>
      </c>
      <c r="P291" s="365" t="str">
        <f t="shared" si="16"/>
        <v>未入力あり</v>
      </c>
      <c r="Q291" s="273" t="str">
        <f>IFERROR(IF(P291="未入力あり","",ROUNDDOWN(ROUNDDOWN($H291*$I291,0)*VLOOKUP($G291,【参考】数式用!$A$4:$E$54,3, FALSE),0)),"")</f>
        <v/>
      </c>
      <c r="R291" s="273" t="str">
        <f>IF(AM291="×", 0,IF(P291="未入力あり","",ROUNDDOWN(ROUNDDOWN($H291*$I291,0)*VLOOKUP($G291,【参考】数式用!$A$4:$E$54,4,FALSE),0)))</f>
        <v/>
      </c>
      <c r="S291" s="366" t="str">
        <f>IF(AN291="×", 0,IF(P291="未入力あり","",ROUNDDOWN(ROUNDDOWN($H291*$I291,0)*VLOOKUP($G291,【参考】数式用!$A$4:$E$54,5, FALSE),0)))</f>
        <v/>
      </c>
      <c r="T291" s="369" t="s">
        <v>3907</v>
      </c>
      <c r="U291" s="370"/>
      <c r="V291" s="33"/>
      <c r="W291" s="641"/>
      <c r="X291" s="641"/>
      <c r="Y291" s="641"/>
      <c r="Z291" s="641"/>
      <c r="AA291" s="641"/>
      <c r="AB291" s="641"/>
      <c r="AC291" s="641"/>
      <c r="AD291" s="641"/>
      <c r="AE291" s="641"/>
      <c r="AF291" s="641"/>
      <c r="AG291" s="641"/>
      <c r="AI291" s="373" t="str">
        <f t="shared" si="31"/>
        <v/>
      </c>
      <c r="AJ291" s="372" t="e">
        <f>VLOOKUP('別紙様式2-3（個表）'!$G291,【参考】数式用!$P$4:$Q$54,2, FALSE)</f>
        <v>#N/A</v>
      </c>
      <c r="AK291" s="372" t="e">
        <f>VLOOKUP('別紙様式2-3（個表）'!$G291,【参考】数式用!$P$4:$W$54,8, FALSE)</f>
        <v>#N/A</v>
      </c>
      <c r="AL291" s="372" t="e">
        <f>VLOOKUP('別紙様式2-3（個表）'!$G291,【参考】数式用!$P$4:$AD$54,15, FALSE)</f>
        <v>#N/A</v>
      </c>
      <c r="AM291" s="372" t="str">
        <f t="shared" si="32"/>
        <v/>
      </c>
      <c r="AN291" s="372" t="str">
        <f t="shared" si="33"/>
        <v/>
      </c>
      <c r="AO291" s="372" t="str">
        <f t="shared" si="34"/>
        <v/>
      </c>
      <c r="AP291" s="372" t="str">
        <f>IF(G291="", "", VLOOKUP(G291,【参考】数式用!$A$4:$M$54,13,FALSE))</f>
        <v/>
      </c>
      <c r="AQ291" s="46" t="str">
        <f t="shared" si="35"/>
        <v>―</v>
      </c>
    </row>
    <row r="292" spans="1:43" ht="45" customHeight="1">
      <c r="A292" s="114">
        <f t="shared" si="36"/>
        <v>278</v>
      </c>
      <c r="B292" s="115" t="str">
        <f>IF(基本情報入力シート!B335="","",基本情報入力シート!B335)</f>
        <v/>
      </c>
      <c r="C292" s="116" t="str">
        <f>IF(基本情報入力シート!L335="","",基本情報入力シート!L335)</f>
        <v/>
      </c>
      <c r="D292" s="116" t="str">
        <f>IF(基本情報入力シート!Q335="","",基本情報入力シート!Q335)</f>
        <v>愛知県</v>
      </c>
      <c r="E292" s="116" t="str">
        <f>IF(基本情報入力シート!V335="","",基本情報入力シート!V335)</f>
        <v/>
      </c>
      <c r="F292" s="116" t="str">
        <f>IF(基本情報入力シート!W335="","",基本情報入力シート!W335)</f>
        <v>事業所番号及びサービス名を入力してください。</v>
      </c>
      <c r="G292" s="116" t="str">
        <f>IF(基本情報入力シート!Z335="","",基本情報入力シート!Z335)</f>
        <v/>
      </c>
      <c r="H292" s="224" t="str">
        <f>IF(基本情報入力シート!AD335="","",基本情報入力シート!AD335)</f>
        <v/>
      </c>
      <c r="I292" s="362" t="str">
        <f>IF(基本情報入力シート!AE335="","",基本情報入力シート!AE335)</f>
        <v/>
      </c>
      <c r="J292" s="487"/>
      <c r="K292" s="491"/>
      <c r="L292" s="490"/>
      <c r="M292" s="363" t="str">
        <f>IF(G292="", "", VLOOKUP(AO292,【参考】数式用!$AZ$3:$BA$6, 2, FALSE))</f>
        <v/>
      </c>
      <c r="N292" s="364" t="str">
        <f>IF(G292="","",VLOOKUP(G292,【参考】数式用!$A$4:$L$54,MATCH('別紙様式2-3（個表）'!M292,【参考】数式用!$J$3:$L$3,0)+9,FALSE))</f>
        <v/>
      </c>
      <c r="O292" s="497" t="s">
        <v>2396</v>
      </c>
      <c r="P292" s="365" t="str">
        <f t="shared" si="16"/>
        <v>未入力あり</v>
      </c>
      <c r="Q292" s="273" t="str">
        <f>IFERROR(IF(P292="未入力あり","",ROUNDDOWN(ROUNDDOWN($H292*$I292,0)*VLOOKUP($G292,【参考】数式用!$A$4:$E$54,3, FALSE),0)),"")</f>
        <v/>
      </c>
      <c r="R292" s="273" t="str">
        <f>IF(AM292="×", 0,IF(P292="未入力あり","",ROUNDDOWN(ROUNDDOWN($H292*$I292,0)*VLOOKUP($G292,【参考】数式用!$A$4:$E$54,4,FALSE),0)))</f>
        <v/>
      </c>
      <c r="S292" s="366" t="str">
        <f>IF(AN292="×", 0,IF(P292="未入力あり","",ROUNDDOWN(ROUNDDOWN($H292*$I292,0)*VLOOKUP($G292,【参考】数式用!$A$4:$E$54,5, FALSE),0)))</f>
        <v/>
      </c>
      <c r="T292" s="369" t="s">
        <v>3907</v>
      </c>
      <c r="U292" s="370"/>
      <c r="V292" s="33"/>
      <c r="W292" s="641"/>
      <c r="X292" s="641"/>
      <c r="Y292" s="641"/>
      <c r="Z292" s="641"/>
      <c r="AA292" s="641"/>
      <c r="AB292" s="641"/>
      <c r="AC292" s="641"/>
      <c r="AD292" s="641"/>
      <c r="AE292" s="641"/>
      <c r="AF292" s="641"/>
      <c r="AG292" s="641"/>
      <c r="AI292" s="373" t="str">
        <f t="shared" si="31"/>
        <v/>
      </c>
      <c r="AJ292" s="372" t="e">
        <f>VLOOKUP('別紙様式2-3（個表）'!$G292,【参考】数式用!$P$4:$Q$54,2, FALSE)</f>
        <v>#N/A</v>
      </c>
      <c r="AK292" s="372" t="e">
        <f>VLOOKUP('別紙様式2-3（個表）'!$G292,【参考】数式用!$P$4:$W$54,8, FALSE)</f>
        <v>#N/A</v>
      </c>
      <c r="AL292" s="372" t="e">
        <f>VLOOKUP('別紙様式2-3（個表）'!$G292,【参考】数式用!$P$4:$AD$54,15, FALSE)</f>
        <v>#N/A</v>
      </c>
      <c r="AM292" s="372" t="str">
        <f t="shared" si="32"/>
        <v/>
      </c>
      <c r="AN292" s="372" t="str">
        <f t="shared" si="33"/>
        <v/>
      </c>
      <c r="AO292" s="372" t="str">
        <f t="shared" si="34"/>
        <v/>
      </c>
      <c r="AP292" s="372" t="str">
        <f>IF(G292="", "", VLOOKUP(G292,【参考】数式用!$A$4:$M$54,13,FALSE))</f>
        <v/>
      </c>
      <c r="AQ292" s="46" t="str">
        <f t="shared" si="35"/>
        <v>―</v>
      </c>
    </row>
    <row r="293" spans="1:43" ht="45" customHeight="1">
      <c r="A293" s="114">
        <f t="shared" si="36"/>
        <v>279</v>
      </c>
      <c r="B293" s="115" t="str">
        <f>IF(基本情報入力シート!B336="","",基本情報入力シート!B336)</f>
        <v/>
      </c>
      <c r="C293" s="116" t="str">
        <f>IF(基本情報入力シート!L336="","",基本情報入力シート!L336)</f>
        <v/>
      </c>
      <c r="D293" s="116" t="str">
        <f>IF(基本情報入力シート!Q336="","",基本情報入力シート!Q336)</f>
        <v>愛知県</v>
      </c>
      <c r="E293" s="116" t="str">
        <f>IF(基本情報入力シート!V336="","",基本情報入力シート!V336)</f>
        <v/>
      </c>
      <c r="F293" s="116" t="str">
        <f>IF(基本情報入力シート!W336="","",基本情報入力シート!W336)</f>
        <v>事業所番号及びサービス名を入力してください。</v>
      </c>
      <c r="G293" s="116" t="str">
        <f>IF(基本情報入力シート!Z336="","",基本情報入力シート!Z336)</f>
        <v/>
      </c>
      <c r="H293" s="224" t="str">
        <f>IF(基本情報入力シート!AD336="","",基本情報入力シート!AD336)</f>
        <v/>
      </c>
      <c r="I293" s="362" t="str">
        <f>IF(基本情報入力シート!AE336="","",基本情報入力シート!AE336)</f>
        <v/>
      </c>
      <c r="J293" s="487"/>
      <c r="K293" s="491"/>
      <c r="L293" s="490"/>
      <c r="M293" s="363" t="str">
        <f>IF(G293="", "", VLOOKUP(AO293,【参考】数式用!$AZ$3:$BA$6, 2, FALSE))</f>
        <v/>
      </c>
      <c r="N293" s="364" t="str">
        <f>IF(G293="","",VLOOKUP(G293,【参考】数式用!$A$4:$L$54,MATCH('別紙様式2-3（個表）'!M293,【参考】数式用!$J$3:$L$3,0)+9,FALSE))</f>
        <v/>
      </c>
      <c r="O293" s="497" t="s">
        <v>2396</v>
      </c>
      <c r="P293" s="365" t="str">
        <f t="shared" si="16"/>
        <v>未入力あり</v>
      </c>
      <c r="Q293" s="273" t="str">
        <f>IFERROR(IF(P293="未入力あり","",ROUNDDOWN(ROUNDDOWN($H293*$I293,0)*VLOOKUP($G293,【参考】数式用!$A$4:$E$54,3, FALSE),0)),"")</f>
        <v/>
      </c>
      <c r="R293" s="273" t="str">
        <f>IF(AM293="×", 0,IF(P293="未入力あり","",ROUNDDOWN(ROUNDDOWN($H293*$I293,0)*VLOOKUP($G293,【参考】数式用!$A$4:$E$54,4,FALSE),0)))</f>
        <v/>
      </c>
      <c r="S293" s="366" t="str">
        <f>IF(AN293="×", 0,IF(P293="未入力あり","",ROUNDDOWN(ROUNDDOWN($H293*$I293,0)*VLOOKUP($G293,【参考】数式用!$A$4:$E$54,5, FALSE),0)))</f>
        <v/>
      </c>
      <c r="T293" s="369" t="s">
        <v>3907</v>
      </c>
      <c r="U293" s="370"/>
      <c r="V293" s="33"/>
      <c r="W293" s="641"/>
      <c r="X293" s="641"/>
      <c r="Y293" s="641"/>
      <c r="Z293" s="641"/>
      <c r="AA293" s="641"/>
      <c r="AB293" s="641"/>
      <c r="AC293" s="641"/>
      <c r="AD293" s="641"/>
      <c r="AE293" s="641"/>
      <c r="AF293" s="641"/>
      <c r="AG293" s="641"/>
      <c r="AI293" s="373" t="str">
        <f t="shared" si="31"/>
        <v/>
      </c>
      <c r="AJ293" s="372" t="e">
        <f>VLOOKUP('別紙様式2-3（個表）'!$G293,【参考】数式用!$P$4:$Q$54,2, FALSE)</f>
        <v>#N/A</v>
      </c>
      <c r="AK293" s="372" t="e">
        <f>VLOOKUP('別紙様式2-3（個表）'!$G293,【参考】数式用!$P$4:$W$54,8, FALSE)</f>
        <v>#N/A</v>
      </c>
      <c r="AL293" s="372" t="e">
        <f>VLOOKUP('別紙様式2-3（個表）'!$G293,【参考】数式用!$P$4:$AD$54,15, FALSE)</f>
        <v>#N/A</v>
      </c>
      <c r="AM293" s="372" t="str">
        <f t="shared" si="32"/>
        <v/>
      </c>
      <c r="AN293" s="372" t="str">
        <f t="shared" si="33"/>
        <v/>
      </c>
      <c r="AO293" s="372" t="str">
        <f t="shared" si="34"/>
        <v/>
      </c>
      <c r="AP293" s="372" t="str">
        <f>IF(G293="", "", VLOOKUP(G293,【参考】数式用!$A$4:$M$54,13,FALSE))</f>
        <v/>
      </c>
      <c r="AQ293" s="46" t="str">
        <f t="shared" si="35"/>
        <v>―</v>
      </c>
    </row>
    <row r="294" spans="1:43" ht="45" customHeight="1">
      <c r="A294" s="114">
        <f t="shared" si="36"/>
        <v>280</v>
      </c>
      <c r="B294" s="115" t="str">
        <f>IF(基本情報入力シート!B337="","",基本情報入力シート!B337)</f>
        <v/>
      </c>
      <c r="C294" s="116" t="str">
        <f>IF(基本情報入力シート!L337="","",基本情報入力シート!L337)</f>
        <v/>
      </c>
      <c r="D294" s="116" t="str">
        <f>IF(基本情報入力シート!Q337="","",基本情報入力シート!Q337)</f>
        <v>愛知県</v>
      </c>
      <c r="E294" s="116" t="str">
        <f>IF(基本情報入力シート!V337="","",基本情報入力シート!V337)</f>
        <v/>
      </c>
      <c r="F294" s="116" t="str">
        <f>IF(基本情報入力シート!W337="","",基本情報入力シート!W337)</f>
        <v>事業所番号及びサービス名を入力してください。</v>
      </c>
      <c r="G294" s="116" t="str">
        <f>IF(基本情報入力シート!Z337="","",基本情報入力シート!Z337)</f>
        <v/>
      </c>
      <c r="H294" s="224" t="str">
        <f>IF(基本情報入力シート!AD337="","",基本情報入力シート!AD337)</f>
        <v/>
      </c>
      <c r="I294" s="362" t="str">
        <f>IF(基本情報入力シート!AE337="","",基本情報入力シート!AE337)</f>
        <v/>
      </c>
      <c r="J294" s="487"/>
      <c r="K294" s="491"/>
      <c r="L294" s="490"/>
      <c r="M294" s="363" t="str">
        <f>IF(G294="", "", VLOOKUP(AO294,【参考】数式用!$AZ$3:$BA$6, 2, FALSE))</f>
        <v/>
      </c>
      <c r="N294" s="364" t="str">
        <f>IF(G294="","",VLOOKUP(G294,【参考】数式用!$A$4:$L$54,MATCH('別紙様式2-3（個表）'!M294,【参考】数式用!$J$3:$L$3,0)+9,FALSE))</f>
        <v/>
      </c>
      <c r="O294" s="497" t="s">
        <v>2396</v>
      </c>
      <c r="P294" s="365" t="str">
        <f t="shared" si="16"/>
        <v>未入力あり</v>
      </c>
      <c r="Q294" s="273" t="str">
        <f>IFERROR(IF(P294="未入力あり","",ROUNDDOWN(ROUNDDOWN($H294*$I294,0)*VLOOKUP($G294,【参考】数式用!$A$4:$E$54,3, FALSE),0)),"")</f>
        <v/>
      </c>
      <c r="R294" s="273" t="str">
        <f>IF(AM294="×", 0,IF(P294="未入力あり","",ROUNDDOWN(ROUNDDOWN($H294*$I294,0)*VLOOKUP($G294,【参考】数式用!$A$4:$E$54,4,FALSE),0)))</f>
        <v/>
      </c>
      <c r="S294" s="366" t="str">
        <f>IF(AN294="×", 0,IF(P294="未入力あり","",ROUNDDOWN(ROUNDDOWN($H294*$I294,0)*VLOOKUP($G294,【参考】数式用!$A$4:$E$54,5, FALSE),0)))</f>
        <v/>
      </c>
      <c r="T294" s="369" t="s">
        <v>3907</v>
      </c>
      <c r="U294" s="370"/>
      <c r="V294" s="33"/>
      <c r="W294" s="641"/>
      <c r="X294" s="641"/>
      <c r="Y294" s="641"/>
      <c r="Z294" s="641"/>
      <c r="AA294" s="641"/>
      <c r="AB294" s="641"/>
      <c r="AC294" s="641"/>
      <c r="AD294" s="641"/>
      <c r="AE294" s="641"/>
      <c r="AF294" s="641"/>
      <c r="AG294" s="641"/>
      <c r="AI294" s="373" t="str">
        <f t="shared" si="31"/>
        <v/>
      </c>
      <c r="AJ294" s="372" t="e">
        <f>VLOOKUP('別紙様式2-3（個表）'!$G294,【参考】数式用!$P$4:$Q$54,2, FALSE)</f>
        <v>#N/A</v>
      </c>
      <c r="AK294" s="372" t="e">
        <f>VLOOKUP('別紙様式2-3（個表）'!$G294,【参考】数式用!$P$4:$W$54,8, FALSE)</f>
        <v>#N/A</v>
      </c>
      <c r="AL294" s="372" t="e">
        <f>VLOOKUP('別紙様式2-3（個表）'!$G294,【参考】数式用!$P$4:$AD$54,15, FALSE)</f>
        <v>#N/A</v>
      </c>
      <c r="AM294" s="372" t="str">
        <f t="shared" si="32"/>
        <v/>
      </c>
      <c r="AN294" s="372" t="str">
        <f t="shared" si="33"/>
        <v/>
      </c>
      <c r="AO294" s="372" t="str">
        <f t="shared" si="34"/>
        <v/>
      </c>
      <c r="AP294" s="372" t="str">
        <f>IF(G294="", "", VLOOKUP(G294,【参考】数式用!$A$4:$M$54,13,FALSE))</f>
        <v/>
      </c>
      <c r="AQ294" s="46" t="str">
        <f t="shared" si="35"/>
        <v>―</v>
      </c>
    </row>
    <row r="295" spans="1:43" ht="45" customHeight="1">
      <c r="A295" s="114">
        <f t="shared" si="36"/>
        <v>281</v>
      </c>
      <c r="B295" s="115" t="str">
        <f>IF(基本情報入力シート!B338="","",基本情報入力シート!B338)</f>
        <v/>
      </c>
      <c r="C295" s="116" t="str">
        <f>IF(基本情報入力シート!L338="","",基本情報入力シート!L338)</f>
        <v/>
      </c>
      <c r="D295" s="116" t="str">
        <f>IF(基本情報入力シート!Q338="","",基本情報入力シート!Q338)</f>
        <v>愛知県</v>
      </c>
      <c r="E295" s="116" t="str">
        <f>IF(基本情報入力シート!V338="","",基本情報入力シート!V338)</f>
        <v/>
      </c>
      <c r="F295" s="116" t="str">
        <f>IF(基本情報入力シート!W338="","",基本情報入力シート!W338)</f>
        <v>事業所番号及びサービス名を入力してください。</v>
      </c>
      <c r="G295" s="116" t="str">
        <f>IF(基本情報入力シート!Z338="","",基本情報入力シート!Z338)</f>
        <v/>
      </c>
      <c r="H295" s="224" t="str">
        <f>IF(基本情報入力シート!AD338="","",基本情報入力シート!AD338)</f>
        <v/>
      </c>
      <c r="I295" s="362" t="str">
        <f>IF(基本情報入力シート!AE338="","",基本情報入力シート!AE338)</f>
        <v/>
      </c>
      <c r="J295" s="487"/>
      <c r="K295" s="491"/>
      <c r="L295" s="490"/>
      <c r="M295" s="363" t="str">
        <f>IF(G295="", "", VLOOKUP(AO295,【参考】数式用!$AZ$3:$BA$6, 2, FALSE))</f>
        <v/>
      </c>
      <c r="N295" s="364" t="str">
        <f>IF(G295="","",VLOOKUP(G295,【参考】数式用!$A$4:$L$54,MATCH('別紙様式2-3（個表）'!M295,【参考】数式用!$J$3:$L$3,0)+9,FALSE))</f>
        <v/>
      </c>
      <c r="O295" s="497" t="s">
        <v>2396</v>
      </c>
      <c r="P295" s="365" t="str">
        <f t="shared" si="16"/>
        <v>未入力あり</v>
      </c>
      <c r="Q295" s="273" t="str">
        <f>IFERROR(IF(P295="未入力あり","",ROUNDDOWN(ROUNDDOWN($H295*$I295,0)*VLOOKUP($G295,【参考】数式用!$A$4:$E$54,3, FALSE),0)),"")</f>
        <v/>
      </c>
      <c r="R295" s="273" t="str">
        <f>IF(AM295="×", 0,IF(P295="未入力あり","",ROUNDDOWN(ROUNDDOWN($H295*$I295,0)*VLOOKUP($G295,【参考】数式用!$A$4:$E$54,4,FALSE),0)))</f>
        <v/>
      </c>
      <c r="S295" s="366" t="str">
        <f>IF(AN295="×", 0,IF(P295="未入力あり","",ROUNDDOWN(ROUNDDOWN($H295*$I295,0)*VLOOKUP($G295,【参考】数式用!$A$4:$E$54,5, FALSE),0)))</f>
        <v/>
      </c>
      <c r="T295" s="369" t="s">
        <v>3907</v>
      </c>
      <c r="U295" s="370"/>
      <c r="V295" s="33"/>
      <c r="W295" s="641"/>
      <c r="X295" s="641"/>
      <c r="Y295" s="641"/>
      <c r="Z295" s="641"/>
      <c r="AA295" s="641"/>
      <c r="AB295" s="641"/>
      <c r="AC295" s="641"/>
      <c r="AD295" s="641"/>
      <c r="AE295" s="641"/>
      <c r="AF295" s="641"/>
      <c r="AG295" s="641"/>
      <c r="AI295" s="373" t="str">
        <f t="shared" si="31"/>
        <v/>
      </c>
      <c r="AJ295" s="372" t="e">
        <f>VLOOKUP('別紙様式2-3（個表）'!$G295,【参考】数式用!$P$4:$Q$54,2, FALSE)</f>
        <v>#N/A</v>
      </c>
      <c r="AK295" s="372" t="e">
        <f>VLOOKUP('別紙様式2-3（個表）'!$G295,【参考】数式用!$P$4:$W$54,8, FALSE)</f>
        <v>#N/A</v>
      </c>
      <c r="AL295" s="372" t="e">
        <f>VLOOKUP('別紙様式2-3（個表）'!$G295,【参考】数式用!$P$4:$AD$54,15, FALSE)</f>
        <v>#N/A</v>
      </c>
      <c r="AM295" s="372" t="str">
        <f t="shared" si="32"/>
        <v/>
      </c>
      <c r="AN295" s="372" t="str">
        <f t="shared" si="33"/>
        <v/>
      </c>
      <c r="AO295" s="372" t="str">
        <f t="shared" si="34"/>
        <v/>
      </c>
      <c r="AP295" s="372" t="str">
        <f>IF(G295="", "", VLOOKUP(G295,【参考】数式用!$A$4:$M$54,13,FALSE))</f>
        <v/>
      </c>
      <c r="AQ295" s="46" t="str">
        <f t="shared" si="35"/>
        <v>―</v>
      </c>
    </row>
    <row r="296" spans="1:43" ht="45" customHeight="1">
      <c r="A296" s="114">
        <f t="shared" si="36"/>
        <v>282</v>
      </c>
      <c r="B296" s="115" t="str">
        <f>IF(基本情報入力シート!B339="","",基本情報入力シート!B339)</f>
        <v/>
      </c>
      <c r="C296" s="116" t="str">
        <f>IF(基本情報入力シート!L339="","",基本情報入力シート!L339)</f>
        <v/>
      </c>
      <c r="D296" s="116" t="str">
        <f>IF(基本情報入力シート!Q339="","",基本情報入力シート!Q339)</f>
        <v>愛知県</v>
      </c>
      <c r="E296" s="116" t="str">
        <f>IF(基本情報入力シート!V339="","",基本情報入力シート!V339)</f>
        <v/>
      </c>
      <c r="F296" s="116" t="str">
        <f>IF(基本情報入力シート!W339="","",基本情報入力シート!W339)</f>
        <v>事業所番号及びサービス名を入力してください。</v>
      </c>
      <c r="G296" s="116" t="str">
        <f>IF(基本情報入力シート!Z339="","",基本情報入力シート!Z339)</f>
        <v/>
      </c>
      <c r="H296" s="224" t="str">
        <f>IF(基本情報入力シート!AD339="","",基本情報入力シート!AD339)</f>
        <v/>
      </c>
      <c r="I296" s="362" t="str">
        <f>IF(基本情報入力シート!AE339="","",基本情報入力シート!AE339)</f>
        <v/>
      </c>
      <c r="J296" s="487"/>
      <c r="K296" s="491"/>
      <c r="L296" s="490"/>
      <c r="M296" s="363" t="str">
        <f>IF(G296="", "", VLOOKUP(AO296,【参考】数式用!$AZ$3:$BA$6, 2, FALSE))</f>
        <v/>
      </c>
      <c r="N296" s="364" t="str">
        <f>IF(G296="","",VLOOKUP(G296,【参考】数式用!$A$4:$L$54,MATCH('別紙様式2-3（個表）'!M296,【参考】数式用!$J$3:$L$3,0)+9,FALSE))</f>
        <v/>
      </c>
      <c r="O296" s="497" t="s">
        <v>2396</v>
      </c>
      <c r="P296" s="365" t="str">
        <f t="shared" si="16"/>
        <v>未入力あり</v>
      </c>
      <c r="Q296" s="273" t="str">
        <f>IFERROR(IF(P296="未入力あり","",ROUNDDOWN(ROUNDDOWN($H296*$I296,0)*VLOOKUP($G296,【参考】数式用!$A$4:$E$54,3, FALSE),0)),"")</f>
        <v/>
      </c>
      <c r="R296" s="273" t="str">
        <f>IF(AM296="×", 0,IF(P296="未入力あり","",ROUNDDOWN(ROUNDDOWN($H296*$I296,0)*VLOOKUP($G296,【参考】数式用!$A$4:$E$54,4,FALSE),0)))</f>
        <v/>
      </c>
      <c r="S296" s="366" t="str">
        <f>IF(AN296="×", 0,IF(P296="未入力あり","",ROUNDDOWN(ROUNDDOWN($H296*$I296,0)*VLOOKUP($G296,【参考】数式用!$A$4:$E$54,5, FALSE),0)))</f>
        <v/>
      </c>
      <c r="T296" s="369" t="s">
        <v>3907</v>
      </c>
      <c r="U296" s="370"/>
      <c r="V296" s="33"/>
      <c r="W296" s="641"/>
      <c r="X296" s="641"/>
      <c r="Y296" s="641"/>
      <c r="Z296" s="641"/>
      <c r="AA296" s="641"/>
      <c r="AB296" s="641"/>
      <c r="AC296" s="641"/>
      <c r="AD296" s="641"/>
      <c r="AE296" s="641"/>
      <c r="AF296" s="641"/>
      <c r="AG296" s="641"/>
      <c r="AI296" s="373" t="str">
        <f t="shared" si="31"/>
        <v/>
      </c>
      <c r="AJ296" s="372" t="e">
        <f>VLOOKUP('別紙様式2-3（個表）'!$G296,【参考】数式用!$P$4:$Q$54,2, FALSE)</f>
        <v>#N/A</v>
      </c>
      <c r="AK296" s="372" t="e">
        <f>VLOOKUP('別紙様式2-3（個表）'!$G296,【参考】数式用!$P$4:$W$54,8, FALSE)</f>
        <v>#N/A</v>
      </c>
      <c r="AL296" s="372" t="e">
        <f>VLOOKUP('別紙様式2-3（個表）'!$G296,【参考】数式用!$P$4:$AD$54,15, FALSE)</f>
        <v>#N/A</v>
      </c>
      <c r="AM296" s="372" t="str">
        <f t="shared" si="32"/>
        <v/>
      </c>
      <c r="AN296" s="372" t="str">
        <f t="shared" si="33"/>
        <v/>
      </c>
      <c r="AO296" s="372" t="str">
        <f t="shared" si="34"/>
        <v/>
      </c>
      <c r="AP296" s="372" t="str">
        <f>IF(G296="", "", VLOOKUP(G296,【参考】数式用!$A$4:$M$54,13,FALSE))</f>
        <v/>
      </c>
      <c r="AQ296" s="46" t="str">
        <f t="shared" si="35"/>
        <v>―</v>
      </c>
    </row>
    <row r="297" spans="1:43" ht="45" customHeight="1">
      <c r="A297" s="114">
        <f t="shared" si="36"/>
        <v>283</v>
      </c>
      <c r="B297" s="115" t="str">
        <f>IF(基本情報入力シート!B340="","",基本情報入力シート!B340)</f>
        <v/>
      </c>
      <c r="C297" s="116" t="str">
        <f>IF(基本情報入力シート!L340="","",基本情報入力シート!L340)</f>
        <v/>
      </c>
      <c r="D297" s="116" t="str">
        <f>IF(基本情報入力シート!Q340="","",基本情報入力シート!Q340)</f>
        <v>愛知県</v>
      </c>
      <c r="E297" s="116" t="str">
        <f>IF(基本情報入力シート!V340="","",基本情報入力シート!V340)</f>
        <v/>
      </c>
      <c r="F297" s="116" t="str">
        <f>IF(基本情報入力シート!W340="","",基本情報入力シート!W340)</f>
        <v>事業所番号及びサービス名を入力してください。</v>
      </c>
      <c r="G297" s="116" t="str">
        <f>IF(基本情報入力シート!Z340="","",基本情報入力シート!Z340)</f>
        <v/>
      </c>
      <c r="H297" s="224" t="str">
        <f>IF(基本情報入力シート!AD340="","",基本情報入力シート!AD340)</f>
        <v/>
      </c>
      <c r="I297" s="362" t="str">
        <f>IF(基本情報入力シート!AE340="","",基本情報入力シート!AE340)</f>
        <v/>
      </c>
      <c r="J297" s="487"/>
      <c r="K297" s="491"/>
      <c r="L297" s="490"/>
      <c r="M297" s="363" t="str">
        <f>IF(G297="", "", VLOOKUP(AO297,【参考】数式用!$AZ$3:$BA$6, 2, FALSE))</f>
        <v/>
      </c>
      <c r="N297" s="364" t="str">
        <f>IF(G297="","",VLOOKUP(G297,【参考】数式用!$A$4:$L$54,MATCH('別紙様式2-3（個表）'!M297,【参考】数式用!$J$3:$L$3,0)+9,FALSE))</f>
        <v/>
      </c>
      <c r="O297" s="497" t="s">
        <v>2396</v>
      </c>
      <c r="P297" s="365" t="str">
        <f t="shared" si="16"/>
        <v>未入力あり</v>
      </c>
      <c r="Q297" s="273" t="str">
        <f>IFERROR(IF(P297="未入力あり","",ROUNDDOWN(ROUNDDOWN($H297*$I297,0)*VLOOKUP($G297,【参考】数式用!$A$4:$E$54,3, FALSE),0)),"")</f>
        <v/>
      </c>
      <c r="R297" s="273" t="str">
        <f>IF(AM297="×", 0,IF(P297="未入力あり","",ROUNDDOWN(ROUNDDOWN($H297*$I297,0)*VLOOKUP($G297,【参考】数式用!$A$4:$E$54,4,FALSE),0)))</f>
        <v/>
      </c>
      <c r="S297" s="366" t="str">
        <f>IF(AN297="×", 0,IF(P297="未入力あり","",ROUNDDOWN(ROUNDDOWN($H297*$I297,0)*VLOOKUP($G297,【参考】数式用!$A$4:$E$54,5, FALSE),0)))</f>
        <v/>
      </c>
      <c r="T297" s="369" t="s">
        <v>3907</v>
      </c>
      <c r="U297" s="370"/>
      <c r="V297" s="33"/>
      <c r="W297" s="641"/>
      <c r="X297" s="641"/>
      <c r="Y297" s="641"/>
      <c r="Z297" s="641"/>
      <c r="AA297" s="641"/>
      <c r="AB297" s="641"/>
      <c r="AC297" s="641"/>
      <c r="AD297" s="641"/>
      <c r="AE297" s="641"/>
      <c r="AF297" s="641"/>
      <c r="AG297" s="641"/>
      <c r="AI297" s="373" t="str">
        <f t="shared" si="31"/>
        <v/>
      </c>
      <c r="AJ297" s="372" t="e">
        <f>VLOOKUP('別紙様式2-3（個表）'!$G297,【参考】数式用!$P$4:$Q$54,2, FALSE)</f>
        <v>#N/A</v>
      </c>
      <c r="AK297" s="372" t="e">
        <f>VLOOKUP('別紙様式2-3（個表）'!$G297,【参考】数式用!$P$4:$W$54,8, FALSE)</f>
        <v>#N/A</v>
      </c>
      <c r="AL297" s="372" t="e">
        <f>VLOOKUP('別紙様式2-3（個表）'!$G297,【参考】数式用!$P$4:$AD$54,15, FALSE)</f>
        <v>#N/A</v>
      </c>
      <c r="AM297" s="372" t="str">
        <f t="shared" si="32"/>
        <v/>
      </c>
      <c r="AN297" s="372" t="str">
        <f t="shared" si="33"/>
        <v/>
      </c>
      <c r="AO297" s="372" t="str">
        <f t="shared" si="34"/>
        <v/>
      </c>
      <c r="AP297" s="372" t="str">
        <f>IF(G297="", "", VLOOKUP(G297,【参考】数式用!$A$4:$M$54,13,FALSE))</f>
        <v/>
      </c>
      <c r="AQ297" s="46" t="str">
        <f t="shared" si="35"/>
        <v>―</v>
      </c>
    </row>
    <row r="298" spans="1:43" ht="45" customHeight="1">
      <c r="A298" s="114">
        <f t="shared" si="36"/>
        <v>284</v>
      </c>
      <c r="B298" s="115" t="str">
        <f>IF(基本情報入力シート!B341="","",基本情報入力シート!B341)</f>
        <v/>
      </c>
      <c r="C298" s="116" t="str">
        <f>IF(基本情報入力シート!L341="","",基本情報入力シート!L341)</f>
        <v/>
      </c>
      <c r="D298" s="116" t="str">
        <f>IF(基本情報入力シート!Q341="","",基本情報入力シート!Q341)</f>
        <v>愛知県</v>
      </c>
      <c r="E298" s="116" t="str">
        <f>IF(基本情報入力シート!V341="","",基本情報入力シート!V341)</f>
        <v/>
      </c>
      <c r="F298" s="116" t="str">
        <f>IF(基本情報入力シート!W341="","",基本情報入力シート!W341)</f>
        <v>事業所番号及びサービス名を入力してください。</v>
      </c>
      <c r="G298" s="116" t="str">
        <f>IF(基本情報入力シート!Z341="","",基本情報入力シート!Z341)</f>
        <v/>
      </c>
      <c r="H298" s="224" t="str">
        <f>IF(基本情報入力シート!AD341="","",基本情報入力シート!AD341)</f>
        <v/>
      </c>
      <c r="I298" s="362" t="str">
        <f>IF(基本情報入力シート!AE341="","",基本情報入力シート!AE341)</f>
        <v/>
      </c>
      <c r="J298" s="487"/>
      <c r="K298" s="491"/>
      <c r="L298" s="490"/>
      <c r="M298" s="363" t="str">
        <f>IF(G298="", "", VLOOKUP(AO298,【参考】数式用!$AZ$3:$BA$6, 2, FALSE))</f>
        <v/>
      </c>
      <c r="N298" s="364" t="str">
        <f>IF(G298="","",VLOOKUP(G298,【参考】数式用!$A$4:$L$54,MATCH('別紙様式2-3（個表）'!M298,【参考】数式用!$J$3:$L$3,0)+9,FALSE))</f>
        <v/>
      </c>
      <c r="O298" s="497" t="s">
        <v>2396</v>
      </c>
      <c r="P298" s="365" t="str">
        <f t="shared" si="16"/>
        <v>未入力あり</v>
      </c>
      <c r="Q298" s="273" t="str">
        <f>IFERROR(IF(P298="未入力あり","",ROUNDDOWN(ROUNDDOWN($H298*$I298,0)*VLOOKUP($G298,【参考】数式用!$A$4:$E$54,3, FALSE),0)),"")</f>
        <v/>
      </c>
      <c r="R298" s="273" t="str">
        <f>IF(AM298="×", 0,IF(P298="未入力あり","",ROUNDDOWN(ROUNDDOWN($H298*$I298,0)*VLOOKUP($G298,【参考】数式用!$A$4:$E$54,4,FALSE),0)))</f>
        <v/>
      </c>
      <c r="S298" s="366" t="str">
        <f>IF(AN298="×", 0,IF(P298="未入力あり","",ROUNDDOWN(ROUNDDOWN($H298*$I298,0)*VLOOKUP($G298,【参考】数式用!$A$4:$E$54,5, FALSE),0)))</f>
        <v/>
      </c>
      <c r="T298" s="369" t="s">
        <v>3907</v>
      </c>
      <c r="U298" s="370"/>
      <c r="V298" s="33"/>
      <c r="W298" s="641"/>
      <c r="X298" s="641"/>
      <c r="Y298" s="641"/>
      <c r="Z298" s="641"/>
      <c r="AA298" s="641"/>
      <c r="AB298" s="641"/>
      <c r="AC298" s="641"/>
      <c r="AD298" s="641"/>
      <c r="AE298" s="641"/>
      <c r="AF298" s="641"/>
      <c r="AG298" s="641"/>
      <c r="AI298" s="373" t="str">
        <f t="shared" si="31"/>
        <v/>
      </c>
      <c r="AJ298" s="372" t="e">
        <f>VLOOKUP('別紙様式2-3（個表）'!$G298,【参考】数式用!$P$4:$Q$54,2, FALSE)</f>
        <v>#N/A</v>
      </c>
      <c r="AK298" s="372" t="e">
        <f>VLOOKUP('別紙様式2-3（個表）'!$G298,【参考】数式用!$P$4:$W$54,8, FALSE)</f>
        <v>#N/A</v>
      </c>
      <c r="AL298" s="372" t="e">
        <f>VLOOKUP('別紙様式2-3（個表）'!$G298,【参考】数式用!$P$4:$AD$54,15, FALSE)</f>
        <v>#N/A</v>
      </c>
      <c r="AM298" s="372" t="str">
        <f t="shared" si="32"/>
        <v/>
      </c>
      <c r="AN298" s="372" t="str">
        <f t="shared" si="33"/>
        <v/>
      </c>
      <c r="AO298" s="372" t="str">
        <f t="shared" si="34"/>
        <v/>
      </c>
      <c r="AP298" s="372" t="str">
        <f>IF(G298="", "", VLOOKUP(G298,【参考】数式用!$A$4:$M$54,13,FALSE))</f>
        <v/>
      </c>
      <c r="AQ298" s="46" t="str">
        <f t="shared" si="35"/>
        <v>―</v>
      </c>
    </row>
    <row r="299" spans="1:43" ht="45" customHeight="1">
      <c r="A299" s="114">
        <f t="shared" si="36"/>
        <v>285</v>
      </c>
      <c r="B299" s="115" t="str">
        <f>IF(基本情報入力シート!B342="","",基本情報入力シート!B342)</f>
        <v/>
      </c>
      <c r="C299" s="116" t="str">
        <f>IF(基本情報入力シート!L342="","",基本情報入力シート!L342)</f>
        <v/>
      </c>
      <c r="D299" s="116" t="str">
        <f>IF(基本情報入力シート!Q342="","",基本情報入力シート!Q342)</f>
        <v>愛知県</v>
      </c>
      <c r="E299" s="116" t="str">
        <f>IF(基本情報入力シート!V342="","",基本情報入力シート!V342)</f>
        <v/>
      </c>
      <c r="F299" s="116" t="str">
        <f>IF(基本情報入力シート!W342="","",基本情報入力シート!W342)</f>
        <v>事業所番号及びサービス名を入力してください。</v>
      </c>
      <c r="G299" s="116" t="str">
        <f>IF(基本情報入力シート!Z342="","",基本情報入力シート!Z342)</f>
        <v/>
      </c>
      <c r="H299" s="224" t="str">
        <f>IF(基本情報入力シート!AD342="","",基本情報入力シート!AD342)</f>
        <v/>
      </c>
      <c r="I299" s="362" t="str">
        <f>IF(基本情報入力シート!AE342="","",基本情報入力シート!AE342)</f>
        <v/>
      </c>
      <c r="J299" s="487"/>
      <c r="K299" s="491"/>
      <c r="L299" s="490"/>
      <c r="M299" s="363" t="str">
        <f>IF(G299="", "", VLOOKUP(AO299,【参考】数式用!$AZ$3:$BA$6, 2, FALSE))</f>
        <v/>
      </c>
      <c r="N299" s="364" t="str">
        <f>IF(G299="","",VLOOKUP(G299,【参考】数式用!$A$4:$L$54,MATCH('別紙様式2-3（個表）'!M299,【参考】数式用!$J$3:$L$3,0)+9,FALSE))</f>
        <v/>
      </c>
      <c r="O299" s="497" t="s">
        <v>2396</v>
      </c>
      <c r="P299" s="365" t="str">
        <f t="shared" si="16"/>
        <v>未入力あり</v>
      </c>
      <c r="Q299" s="273" t="str">
        <f>IFERROR(IF(P299="未入力あり","",ROUNDDOWN(ROUNDDOWN($H299*$I299,0)*VLOOKUP($G299,【参考】数式用!$A$4:$E$54,3, FALSE),0)),"")</f>
        <v/>
      </c>
      <c r="R299" s="273" t="str">
        <f>IF(AM299="×", 0,IF(P299="未入力あり","",ROUNDDOWN(ROUNDDOWN($H299*$I299,0)*VLOOKUP($G299,【参考】数式用!$A$4:$E$54,4,FALSE),0)))</f>
        <v/>
      </c>
      <c r="S299" s="366" t="str">
        <f>IF(AN299="×", 0,IF(P299="未入力あり","",ROUNDDOWN(ROUNDDOWN($H299*$I299,0)*VLOOKUP($G299,【参考】数式用!$A$4:$E$54,5, FALSE),0)))</f>
        <v/>
      </c>
      <c r="T299" s="369" t="s">
        <v>3907</v>
      </c>
      <c r="U299" s="370"/>
      <c r="V299" s="33"/>
      <c r="W299" s="641"/>
      <c r="X299" s="641"/>
      <c r="Y299" s="641"/>
      <c r="Z299" s="641"/>
      <c r="AA299" s="641"/>
      <c r="AB299" s="641"/>
      <c r="AC299" s="641"/>
      <c r="AD299" s="641"/>
      <c r="AE299" s="641"/>
      <c r="AF299" s="641"/>
      <c r="AG299" s="641"/>
      <c r="AI299" s="373" t="str">
        <f t="shared" si="31"/>
        <v/>
      </c>
      <c r="AJ299" s="372" t="e">
        <f>VLOOKUP('別紙様式2-3（個表）'!$G299,【参考】数式用!$P$4:$Q$54,2, FALSE)</f>
        <v>#N/A</v>
      </c>
      <c r="AK299" s="372" t="e">
        <f>VLOOKUP('別紙様式2-3（個表）'!$G299,【参考】数式用!$P$4:$W$54,8, FALSE)</f>
        <v>#N/A</v>
      </c>
      <c r="AL299" s="372" t="e">
        <f>VLOOKUP('別紙様式2-3（個表）'!$G299,【参考】数式用!$P$4:$AD$54,15, FALSE)</f>
        <v>#N/A</v>
      </c>
      <c r="AM299" s="372" t="str">
        <f t="shared" si="32"/>
        <v/>
      </c>
      <c r="AN299" s="372" t="str">
        <f t="shared" si="33"/>
        <v/>
      </c>
      <c r="AO299" s="372" t="str">
        <f t="shared" si="34"/>
        <v/>
      </c>
      <c r="AP299" s="372" t="str">
        <f>IF(G299="", "", VLOOKUP(G299,【参考】数式用!$A$4:$M$54,13,FALSE))</f>
        <v/>
      </c>
      <c r="AQ299" s="46" t="str">
        <f t="shared" si="35"/>
        <v>―</v>
      </c>
    </row>
    <row r="300" spans="1:43" ht="45" customHeight="1">
      <c r="A300" s="114">
        <f t="shared" si="36"/>
        <v>286</v>
      </c>
      <c r="B300" s="115" t="str">
        <f>IF(基本情報入力シート!B343="","",基本情報入力シート!B343)</f>
        <v/>
      </c>
      <c r="C300" s="116" t="str">
        <f>IF(基本情報入力シート!L343="","",基本情報入力シート!L343)</f>
        <v/>
      </c>
      <c r="D300" s="116" t="str">
        <f>IF(基本情報入力シート!Q343="","",基本情報入力シート!Q343)</f>
        <v>愛知県</v>
      </c>
      <c r="E300" s="116" t="str">
        <f>IF(基本情報入力シート!V343="","",基本情報入力シート!V343)</f>
        <v/>
      </c>
      <c r="F300" s="116" t="str">
        <f>IF(基本情報入力シート!W343="","",基本情報入力シート!W343)</f>
        <v>事業所番号及びサービス名を入力してください。</v>
      </c>
      <c r="G300" s="116" t="str">
        <f>IF(基本情報入力シート!Z343="","",基本情報入力シート!Z343)</f>
        <v/>
      </c>
      <c r="H300" s="224" t="str">
        <f>IF(基本情報入力シート!AD343="","",基本情報入力シート!AD343)</f>
        <v/>
      </c>
      <c r="I300" s="362" t="str">
        <f>IF(基本情報入力シート!AE343="","",基本情報入力シート!AE343)</f>
        <v/>
      </c>
      <c r="J300" s="487"/>
      <c r="K300" s="491"/>
      <c r="L300" s="490"/>
      <c r="M300" s="363" t="str">
        <f>IF(G300="", "", VLOOKUP(AO300,【参考】数式用!$AZ$3:$BA$6, 2, FALSE))</f>
        <v/>
      </c>
      <c r="N300" s="364" t="str">
        <f>IF(G300="","",VLOOKUP(G300,【参考】数式用!$A$4:$L$54,MATCH('別紙様式2-3（個表）'!M300,【参考】数式用!$J$3:$L$3,0)+9,FALSE))</f>
        <v/>
      </c>
      <c r="O300" s="497" t="s">
        <v>2396</v>
      </c>
      <c r="P300" s="365" t="str">
        <f t="shared" si="16"/>
        <v>未入力あり</v>
      </c>
      <c r="Q300" s="273" t="str">
        <f>IFERROR(IF(P300="未入力あり","",ROUNDDOWN(ROUNDDOWN($H300*$I300,0)*VLOOKUP($G300,【参考】数式用!$A$4:$E$54,3, FALSE),0)),"")</f>
        <v/>
      </c>
      <c r="R300" s="273" t="str">
        <f>IF(AM300="×", 0,IF(P300="未入力あり","",ROUNDDOWN(ROUNDDOWN($H300*$I300,0)*VLOOKUP($G300,【参考】数式用!$A$4:$E$54,4,FALSE),0)))</f>
        <v/>
      </c>
      <c r="S300" s="366" t="str">
        <f>IF(AN300="×", 0,IF(P300="未入力あり","",ROUNDDOWN(ROUNDDOWN($H300*$I300,0)*VLOOKUP($G300,【参考】数式用!$A$4:$E$54,5, FALSE),0)))</f>
        <v/>
      </c>
      <c r="T300" s="369" t="s">
        <v>3907</v>
      </c>
      <c r="U300" s="370"/>
      <c r="V300" s="33"/>
      <c r="W300" s="641"/>
      <c r="X300" s="641"/>
      <c r="Y300" s="641"/>
      <c r="Z300" s="641"/>
      <c r="AA300" s="641"/>
      <c r="AB300" s="641"/>
      <c r="AC300" s="641"/>
      <c r="AD300" s="641"/>
      <c r="AE300" s="641"/>
      <c r="AF300" s="641"/>
      <c r="AG300" s="641"/>
      <c r="AI300" s="373" t="str">
        <f t="shared" si="31"/>
        <v/>
      </c>
      <c r="AJ300" s="372" t="e">
        <f>VLOOKUP('別紙様式2-3（個表）'!$G300,【参考】数式用!$P$4:$Q$54,2, FALSE)</f>
        <v>#N/A</v>
      </c>
      <c r="AK300" s="372" t="e">
        <f>VLOOKUP('別紙様式2-3（個表）'!$G300,【参考】数式用!$P$4:$W$54,8, FALSE)</f>
        <v>#N/A</v>
      </c>
      <c r="AL300" s="372" t="e">
        <f>VLOOKUP('別紙様式2-3（個表）'!$G300,【参考】数式用!$P$4:$AD$54,15, FALSE)</f>
        <v>#N/A</v>
      </c>
      <c r="AM300" s="372" t="str">
        <f t="shared" si="32"/>
        <v/>
      </c>
      <c r="AN300" s="372" t="str">
        <f t="shared" si="33"/>
        <v/>
      </c>
      <c r="AO300" s="372" t="str">
        <f t="shared" si="34"/>
        <v/>
      </c>
      <c r="AP300" s="372" t="str">
        <f>IF(G300="", "", VLOOKUP(G300,【参考】数式用!$A$4:$M$54,13,FALSE))</f>
        <v/>
      </c>
      <c r="AQ300" s="46" t="str">
        <f t="shared" si="35"/>
        <v>―</v>
      </c>
    </row>
    <row r="301" spans="1:43" ht="45" customHeight="1">
      <c r="A301" s="114">
        <f t="shared" si="36"/>
        <v>287</v>
      </c>
      <c r="B301" s="115" t="str">
        <f>IF(基本情報入力シート!B344="","",基本情報入力シート!B344)</f>
        <v/>
      </c>
      <c r="C301" s="116" t="str">
        <f>IF(基本情報入力シート!L344="","",基本情報入力シート!L344)</f>
        <v/>
      </c>
      <c r="D301" s="116" t="str">
        <f>IF(基本情報入力シート!Q344="","",基本情報入力シート!Q344)</f>
        <v>愛知県</v>
      </c>
      <c r="E301" s="116" t="str">
        <f>IF(基本情報入力シート!V344="","",基本情報入力シート!V344)</f>
        <v/>
      </c>
      <c r="F301" s="116" t="str">
        <f>IF(基本情報入力シート!W344="","",基本情報入力シート!W344)</f>
        <v>事業所番号及びサービス名を入力してください。</v>
      </c>
      <c r="G301" s="116" t="str">
        <f>IF(基本情報入力シート!Z344="","",基本情報入力シート!Z344)</f>
        <v/>
      </c>
      <c r="H301" s="224" t="str">
        <f>IF(基本情報入力シート!AD344="","",基本情報入力シート!AD344)</f>
        <v/>
      </c>
      <c r="I301" s="362" t="str">
        <f>IF(基本情報入力シート!AE344="","",基本情報入力シート!AE344)</f>
        <v/>
      </c>
      <c r="J301" s="487"/>
      <c r="K301" s="491"/>
      <c r="L301" s="490"/>
      <c r="M301" s="363" t="str">
        <f>IF(G301="", "", VLOOKUP(AO301,【参考】数式用!$AZ$3:$BA$6, 2, FALSE))</f>
        <v/>
      </c>
      <c r="N301" s="364" t="str">
        <f>IF(G301="","",VLOOKUP(G301,【参考】数式用!$A$4:$L$54,MATCH('別紙様式2-3（個表）'!M301,【参考】数式用!$J$3:$L$3,0)+9,FALSE))</f>
        <v/>
      </c>
      <c r="O301" s="497" t="s">
        <v>2396</v>
      </c>
      <c r="P301" s="365" t="str">
        <f t="shared" si="16"/>
        <v>未入力あり</v>
      </c>
      <c r="Q301" s="273" t="str">
        <f>IFERROR(IF(P301="未入力あり","",ROUNDDOWN(ROUNDDOWN($H301*$I301,0)*VLOOKUP($G301,【参考】数式用!$A$4:$E$54,3, FALSE),0)),"")</f>
        <v/>
      </c>
      <c r="R301" s="273" t="str">
        <f>IF(AM301="×", 0,IF(P301="未入力あり","",ROUNDDOWN(ROUNDDOWN($H301*$I301,0)*VLOOKUP($G301,【参考】数式用!$A$4:$E$54,4,FALSE),0)))</f>
        <v/>
      </c>
      <c r="S301" s="366" t="str">
        <f>IF(AN301="×", 0,IF(P301="未入力あり","",ROUNDDOWN(ROUNDDOWN($H301*$I301,0)*VLOOKUP($G301,【参考】数式用!$A$4:$E$54,5, FALSE),0)))</f>
        <v/>
      </c>
      <c r="T301" s="369" t="s">
        <v>3907</v>
      </c>
      <c r="U301" s="370"/>
      <c r="V301" s="33"/>
      <c r="W301" s="641"/>
      <c r="X301" s="641"/>
      <c r="Y301" s="641"/>
      <c r="Z301" s="641"/>
      <c r="AA301" s="641"/>
      <c r="AB301" s="641"/>
      <c r="AC301" s="641"/>
      <c r="AD301" s="641"/>
      <c r="AE301" s="641"/>
      <c r="AF301" s="641"/>
      <c r="AG301" s="641"/>
      <c r="AI301" s="373" t="str">
        <f t="shared" si="31"/>
        <v/>
      </c>
      <c r="AJ301" s="372" t="e">
        <f>VLOOKUP('別紙様式2-3（個表）'!$G301,【参考】数式用!$P$4:$Q$54,2, FALSE)</f>
        <v>#N/A</v>
      </c>
      <c r="AK301" s="372" t="e">
        <f>VLOOKUP('別紙様式2-3（個表）'!$G301,【参考】数式用!$P$4:$W$54,8, FALSE)</f>
        <v>#N/A</v>
      </c>
      <c r="AL301" s="372" t="e">
        <f>VLOOKUP('別紙様式2-3（個表）'!$G301,【参考】数式用!$P$4:$AD$54,15, FALSE)</f>
        <v>#N/A</v>
      </c>
      <c r="AM301" s="372" t="str">
        <f t="shared" si="32"/>
        <v/>
      </c>
      <c r="AN301" s="372" t="str">
        <f t="shared" si="33"/>
        <v/>
      </c>
      <c r="AO301" s="372" t="str">
        <f t="shared" si="34"/>
        <v/>
      </c>
      <c r="AP301" s="372" t="str">
        <f>IF(G301="", "", VLOOKUP(G301,【参考】数式用!$A$4:$M$54,13,FALSE))</f>
        <v/>
      </c>
      <c r="AQ301" s="46" t="str">
        <f t="shared" si="35"/>
        <v>―</v>
      </c>
    </row>
    <row r="302" spans="1:43" ht="45" customHeight="1">
      <c r="A302" s="114">
        <f t="shared" si="36"/>
        <v>288</v>
      </c>
      <c r="B302" s="115" t="str">
        <f>IF(基本情報入力シート!B345="","",基本情報入力シート!B345)</f>
        <v/>
      </c>
      <c r="C302" s="116" t="str">
        <f>IF(基本情報入力シート!L345="","",基本情報入力シート!L345)</f>
        <v/>
      </c>
      <c r="D302" s="116" t="str">
        <f>IF(基本情報入力シート!Q345="","",基本情報入力シート!Q345)</f>
        <v>愛知県</v>
      </c>
      <c r="E302" s="116" t="str">
        <f>IF(基本情報入力シート!V345="","",基本情報入力シート!V345)</f>
        <v/>
      </c>
      <c r="F302" s="116" t="str">
        <f>IF(基本情報入力シート!W345="","",基本情報入力シート!W345)</f>
        <v>事業所番号及びサービス名を入力してください。</v>
      </c>
      <c r="G302" s="116" t="str">
        <f>IF(基本情報入力シート!Z345="","",基本情報入力シート!Z345)</f>
        <v/>
      </c>
      <c r="H302" s="224" t="str">
        <f>IF(基本情報入力シート!AD345="","",基本情報入力シート!AD345)</f>
        <v/>
      </c>
      <c r="I302" s="362" t="str">
        <f>IF(基本情報入力シート!AE345="","",基本情報入力シート!AE345)</f>
        <v/>
      </c>
      <c r="J302" s="487"/>
      <c r="K302" s="491"/>
      <c r="L302" s="490"/>
      <c r="M302" s="363" t="str">
        <f>IF(G302="", "", VLOOKUP(AO302,【参考】数式用!$AZ$3:$BA$6, 2, FALSE))</f>
        <v/>
      </c>
      <c r="N302" s="364" t="str">
        <f>IF(G302="","",VLOOKUP(G302,【参考】数式用!$A$4:$L$54,MATCH('別紙様式2-3（個表）'!M302,【参考】数式用!$J$3:$L$3,0)+9,FALSE))</f>
        <v/>
      </c>
      <c r="O302" s="497" t="s">
        <v>2396</v>
      </c>
      <c r="P302" s="365" t="str">
        <f t="shared" si="16"/>
        <v>未入力あり</v>
      </c>
      <c r="Q302" s="273" t="str">
        <f>IFERROR(IF(P302="未入力あり","",ROUNDDOWN(ROUNDDOWN($H302*$I302,0)*VLOOKUP($G302,【参考】数式用!$A$4:$E$54,3, FALSE),0)),"")</f>
        <v/>
      </c>
      <c r="R302" s="273" t="str">
        <f>IF(AM302="×", 0,IF(P302="未入力あり","",ROUNDDOWN(ROUNDDOWN($H302*$I302,0)*VLOOKUP($G302,【参考】数式用!$A$4:$E$54,4,FALSE),0)))</f>
        <v/>
      </c>
      <c r="S302" s="366" t="str">
        <f>IF(AN302="×", 0,IF(P302="未入力あり","",ROUNDDOWN(ROUNDDOWN($H302*$I302,0)*VLOOKUP($G302,【参考】数式用!$A$4:$E$54,5, FALSE),0)))</f>
        <v/>
      </c>
      <c r="T302" s="369" t="s">
        <v>3907</v>
      </c>
      <c r="U302" s="370"/>
      <c r="V302" s="33"/>
      <c r="W302" s="641"/>
      <c r="X302" s="641"/>
      <c r="Y302" s="641"/>
      <c r="Z302" s="641"/>
      <c r="AA302" s="641"/>
      <c r="AB302" s="641"/>
      <c r="AC302" s="641"/>
      <c r="AD302" s="641"/>
      <c r="AE302" s="641"/>
      <c r="AF302" s="641"/>
      <c r="AG302" s="641"/>
      <c r="AI302" s="373" t="str">
        <f t="shared" si="31"/>
        <v/>
      </c>
      <c r="AJ302" s="372" t="e">
        <f>VLOOKUP('別紙様式2-3（個表）'!$G302,【参考】数式用!$P$4:$Q$54,2, FALSE)</f>
        <v>#N/A</v>
      </c>
      <c r="AK302" s="372" t="e">
        <f>VLOOKUP('別紙様式2-3（個表）'!$G302,【参考】数式用!$P$4:$W$54,8, FALSE)</f>
        <v>#N/A</v>
      </c>
      <c r="AL302" s="372" t="e">
        <f>VLOOKUP('別紙様式2-3（個表）'!$G302,【参考】数式用!$P$4:$AD$54,15, FALSE)</f>
        <v>#N/A</v>
      </c>
      <c r="AM302" s="372" t="str">
        <f t="shared" si="32"/>
        <v/>
      </c>
      <c r="AN302" s="372" t="str">
        <f t="shared" si="33"/>
        <v/>
      </c>
      <c r="AO302" s="372" t="str">
        <f t="shared" si="34"/>
        <v/>
      </c>
      <c r="AP302" s="372" t="str">
        <f>IF(G302="", "", VLOOKUP(G302,【参考】数式用!$A$4:$M$54,13,FALSE))</f>
        <v/>
      </c>
      <c r="AQ302" s="46" t="str">
        <f t="shared" si="35"/>
        <v>―</v>
      </c>
    </row>
    <row r="303" spans="1:43" ht="45" customHeight="1">
      <c r="A303" s="114">
        <f t="shared" si="36"/>
        <v>289</v>
      </c>
      <c r="B303" s="115" t="str">
        <f>IF(基本情報入力シート!B346="","",基本情報入力シート!B346)</f>
        <v/>
      </c>
      <c r="C303" s="116" t="str">
        <f>IF(基本情報入力シート!L346="","",基本情報入力シート!L346)</f>
        <v/>
      </c>
      <c r="D303" s="116" t="str">
        <f>IF(基本情報入力シート!Q346="","",基本情報入力シート!Q346)</f>
        <v>愛知県</v>
      </c>
      <c r="E303" s="116" t="str">
        <f>IF(基本情報入力シート!V346="","",基本情報入力シート!V346)</f>
        <v/>
      </c>
      <c r="F303" s="116" t="str">
        <f>IF(基本情報入力シート!W346="","",基本情報入力シート!W346)</f>
        <v>事業所番号及びサービス名を入力してください。</v>
      </c>
      <c r="G303" s="116" t="str">
        <f>IF(基本情報入力シート!Z346="","",基本情報入力シート!Z346)</f>
        <v/>
      </c>
      <c r="H303" s="224" t="str">
        <f>IF(基本情報入力シート!AD346="","",基本情報入力シート!AD346)</f>
        <v/>
      </c>
      <c r="I303" s="362" t="str">
        <f>IF(基本情報入力シート!AE346="","",基本情報入力シート!AE346)</f>
        <v/>
      </c>
      <c r="J303" s="487"/>
      <c r="K303" s="491"/>
      <c r="L303" s="490"/>
      <c r="M303" s="363" t="str">
        <f>IF(G303="", "", VLOOKUP(AO303,【参考】数式用!$AZ$3:$BA$6, 2, FALSE))</f>
        <v/>
      </c>
      <c r="N303" s="364" t="str">
        <f>IF(G303="","",VLOOKUP(G303,【参考】数式用!$A$4:$L$54,MATCH('別紙様式2-3（個表）'!M303,【参考】数式用!$J$3:$L$3,0)+9,FALSE))</f>
        <v/>
      </c>
      <c r="O303" s="497" t="s">
        <v>2396</v>
      </c>
      <c r="P303" s="365" t="str">
        <f t="shared" si="16"/>
        <v>未入力あり</v>
      </c>
      <c r="Q303" s="273" t="str">
        <f>IFERROR(IF(P303="未入力あり","",ROUNDDOWN(ROUNDDOWN($H303*$I303,0)*VLOOKUP($G303,【参考】数式用!$A$4:$E$54,3, FALSE),0)),"")</f>
        <v/>
      </c>
      <c r="R303" s="273" t="str">
        <f>IF(AM303="×", 0,IF(P303="未入力あり","",ROUNDDOWN(ROUNDDOWN($H303*$I303,0)*VLOOKUP($G303,【参考】数式用!$A$4:$E$54,4,FALSE),0)))</f>
        <v/>
      </c>
      <c r="S303" s="366" t="str">
        <f>IF(AN303="×", 0,IF(P303="未入力あり","",ROUNDDOWN(ROUNDDOWN($H303*$I303,0)*VLOOKUP($G303,【参考】数式用!$A$4:$E$54,5, FALSE),0)))</f>
        <v/>
      </c>
      <c r="T303" s="369" t="s">
        <v>3907</v>
      </c>
      <c r="U303" s="370"/>
      <c r="V303" s="33"/>
      <c r="W303" s="641"/>
      <c r="X303" s="641"/>
      <c r="Y303" s="641"/>
      <c r="Z303" s="641"/>
      <c r="AA303" s="641"/>
      <c r="AB303" s="641"/>
      <c r="AC303" s="641"/>
      <c r="AD303" s="641"/>
      <c r="AE303" s="641"/>
      <c r="AF303" s="641"/>
      <c r="AG303" s="641"/>
      <c r="AI303" s="373" t="str">
        <f t="shared" si="31"/>
        <v/>
      </c>
      <c r="AJ303" s="372" t="e">
        <f>VLOOKUP('別紙様式2-3（個表）'!$G303,【参考】数式用!$P$4:$Q$54,2, FALSE)</f>
        <v>#N/A</v>
      </c>
      <c r="AK303" s="372" t="e">
        <f>VLOOKUP('別紙様式2-3（個表）'!$G303,【参考】数式用!$P$4:$W$54,8, FALSE)</f>
        <v>#N/A</v>
      </c>
      <c r="AL303" s="372" t="e">
        <f>VLOOKUP('別紙様式2-3（個表）'!$G303,【参考】数式用!$P$4:$AD$54,15, FALSE)</f>
        <v>#N/A</v>
      </c>
      <c r="AM303" s="372" t="str">
        <f t="shared" si="32"/>
        <v/>
      </c>
      <c r="AN303" s="372" t="str">
        <f t="shared" si="33"/>
        <v/>
      </c>
      <c r="AO303" s="372" t="str">
        <f t="shared" si="34"/>
        <v/>
      </c>
      <c r="AP303" s="372" t="str">
        <f>IF(G303="", "", VLOOKUP(G303,【参考】数式用!$A$4:$M$54,13,FALSE))</f>
        <v/>
      </c>
      <c r="AQ303" s="46" t="str">
        <f t="shared" si="35"/>
        <v>―</v>
      </c>
    </row>
    <row r="304" spans="1:43" ht="45" customHeight="1">
      <c r="A304" s="114">
        <f t="shared" si="36"/>
        <v>290</v>
      </c>
      <c r="B304" s="115" t="str">
        <f>IF(基本情報入力シート!B347="","",基本情報入力シート!B347)</f>
        <v/>
      </c>
      <c r="C304" s="116" t="str">
        <f>IF(基本情報入力シート!L347="","",基本情報入力シート!L347)</f>
        <v/>
      </c>
      <c r="D304" s="116" t="str">
        <f>IF(基本情報入力シート!Q347="","",基本情報入力シート!Q347)</f>
        <v>愛知県</v>
      </c>
      <c r="E304" s="116" t="str">
        <f>IF(基本情報入力シート!V347="","",基本情報入力シート!V347)</f>
        <v/>
      </c>
      <c r="F304" s="116" t="str">
        <f>IF(基本情報入力シート!W347="","",基本情報入力シート!W347)</f>
        <v>事業所番号及びサービス名を入力してください。</v>
      </c>
      <c r="G304" s="116" t="str">
        <f>IF(基本情報入力シート!Z347="","",基本情報入力シート!Z347)</f>
        <v/>
      </c>
      <c r="H304" s="224" t="str">
        <f>IF(基本情報入力シート!AD347="","",基本情報入力シート!AD347)</f>
        <v/>
      </c>
      <c r="I304" s="362" t="str">
        <f>IF(基本情報入力シート!AE347="","",基本情報入力シート!AE347)</f>
        <v/>
      </c>
      <c r="J304" s="487"/>
      <c r="K304" s="491"/>
      <c r="L304" s="490"/>
      <c r="M304" s="363" t="str">
        <f>IF(G304="", "", VLOOKUP(AO304,【参考】数式用!$AZ$3:$BA$6, 2, FALSE))</f>
        <v/>
      </c>
      <c r="N304" s="364" t="str">
        <f>IF(G304="","",VLOOKUP(G304,【参考】数式用!$A$4:$L$54,MATCH('別紙様式2-3（個表）'!M304,【参考】数式用!$J$3:$L$3,0)+9,FALSE))</f>
        <v/>
      </c>
      <c r="O304" s="497" t="s">
        <v>2396</v>
      </c>
      <c r="P304" s="365" t="str">
        <f t="shared" si="16"/>
        <v>未入力あり</v>
      </c>
      <c r="Q304" s="273" t="str">
        <f>IFERROR(IF(P304="未入力あり","",ROUNDDOWN(ROUNDDOWN($H304*$I304,0)*VLOOKUP($G304,【参考】数式用!$A$4:$E$54,3, FALSE),0)),"")</f>
        <v/>
      </c>
      <c r="R304" s="273" t="str">
        <f>IF(AM304="×", 0,IF(P304="未入力あり","",ROUNDDOWN(ROUNDDOWN($H304*$I304,0)*VLOOKUP($G304,【参考】数式用!$A$4:$E$54,4,FALSE),0)))</f>
        <v/>
      </c>
      <c r="S304" s="366" t="str">
        <f>IF(AN304="×", 0,IF(P304="未入力あり","",ROUNDDOWN(ROUNDDOWN($H304*$I304,0)*VLOOKUP($G304,【参考】数式用!$A$4:$E$54,5, FALSE),0)))</f>
        <v/>
      </c>
      <c r="T304" s="369" t="s">
        <v>3907</v>
      </c>
      <c r="U304" s="370"/>
      <c r="V304" s="33"/>
      <c r="W304" s="641"/>
      <c r="X304" s="641"/>
      <c r="Y304" s="641"/>
      <c r="Z304" s="641"/>
      <c r="AA304" s="641"/>
      <c r="AB304" s="641"/>
      <c r="AC304" s="641"/>
      <c r="AD304" s="641"/>
      <c r="AE304" s="641"/>
      <c r="AF304" s="641"/>
      <c r="AG304" s="641"/>
      <c r="AI304" s="373" t="str">
        <f t="shared" si="31"/>
        <v/>
      </c>
      <c r="AJ304" s="372" t="e">
        <f>VLOOKUP('別紙様式2-3（個表）'!$G304,【参考】数式用!$P$4:$Q$54,2, FALSE)</f>
        <v>#N/A</v>
      </c>
      <c r="AK304" s="372" t="e">
        <f>VLOOKUP('別紙様式2-3（個表）'!$G304,【参考】数式用!$P$4:$W$54,8, FALSE)</f>
        <v>#N/A</v>
      </c>
      <c r="AL304" s="372" t="e">
        <f>VLOOKUP('別紙様式2-3（個表）'!$G304,【参考】数式用!$P$4:$AD$54,15, FALSE)</f>
        <v>#N/A</v>
      </c>
      <c r="AM304" s="372" t="str">
        <f t="shared" si="32"/>
        <v/>
      </c>
      <c r="AN304" s="372" t="str">
        <f t="shared" si="33"/>
        <v/>
      </c>
      <c r="AO304" s="372" t="str">
        <f t="shared" si="34"/>
        <v/>
      </c>
      <c r="AP304" s="372" t="str">
        <f>IF(G304="", "", VLOOKUP(G304,【参考】数式用!$A$4:$M$54,13,FALSE))</f>
        <v/>
      </c>
      <c r="AQ304" s="46" t="str">
        <f t="shared" si="35"/>
        <v>―</v>
      </c>
    </row>
    <row r="305" spans="1:43" ht="45" customHeight="1">
      <c r="A305" s="114">
        <f t="shared" si="36"/>
        <v>291</v>
      </c>
      <c r="B305" s="115" t="str">
        <f>IF(基本情報入力シート!B348="","",基本情報入力シート!B348)</f>
        <v/>
      </c>
      <c r="C305" s="116" t="str">
        <f>IF(基本情報入力シート!L348="","",基本情報入力シート!L348)</f>
        <v/>
      </c>
      <c r="D305" s="116" t="str">
        <f>IF(基本情報入力シート!Q348="","",基本情報入力シート!Q348)</f>
        <v>愛知県</v>
      </c>
      <c r="E305" s="116" t="str">
        <f>IF(基本情報入力シート!V348="","",基本情報入力シート!V348)</f>
        <v/>
      </c>
      <c r="F305" s="116" t="str">
        <f>IF(基本情報入力シート!W348="","",基本情報入力シート!W348)</f>
        <v>事業所番号及びサービス名を入力してください。</v>
      </c>
      <c r="G305" s="116" t="str">
        <f>IF(基本情報入力シート!Z348="","",基本情報入力シート!Z348)</f>
        <v/>
      </c>
      <c r="H305" s="224" t="str">
        <f>IF(基本情報入力シート!AD348="","",基本情報入力シート!AD348)</f>
        <v/>
      </c>
      <c r="I305" s="362" t="str">
        <f>IF(基本情報入力シート!AE348="","",基本情報入力シート!AE348)</f>
        <v/>
      </c>
      <c r="J305" s="487"/>
      <c r="K305" s="491"/>
      <c r="L305" s="490"/>
      <c r="M305" s="363" t="str">
        <f>IF(G305="", "", VLOOKUP(AO305,【参考】数式用!$AZ$3:$BA$6, 2, FALSE))</f>
        <v/>
      </c>
      <c r="N305" s="364" t="str">
        <f>IF(G305="","",VLOOKUP(G305,【参考】数式用!$A$4:$L$54,MATCH('別紙様式2-3（個表）'!M305,【参考】数式用!$J$3:$L$3,0)+9,FALSE))</f>
        <v/>
      </c>
      <c r="O305" s="497" t="s">
        <v>2396</v>
      </c>
      <c r="P305" s="365" t="str">
        <f t="shared" si="16"/>
        <v>未入力あり</v>
      </c>
      <c r="Q305" s="273" t="str">
        <f>IFERROR(IF(P305="未入力あり","",ROUNDDOWN(ROUNDDOWN($H305*$I305,0)*VLOOKUP($G305,【参考】数式用!$A$4:$E$54,3, FALSE),0)),"")</f>
        <v/>
      </c>
      <c r="R305" s="273" t="str">
        <f>IF(AM305="×", 0,IF(P305="未入力あり","",ROUNDDOWN(ROUNDDOWN($H305*$I305,0)*VLOOKUP($G305,【参考】数式用!$A$4:$E$54,4,FALSE),0)))</f>
        <v/>
      </c>
      <c r="S305" s="366" t="str">
        <f>IF(AN305="×", 0,IF(P305="未入力あり","",ROUNDDOWN(ROUNDDOWN($H305*$I305,0)*VLOOKUP($G305,【参考】数式用!$A$4:$E$54,5, FALSE),0)))</f>
        <v/>
      </c>
      <c r="T305" s="369" t="s">
        <v>3907</v>
      </c>
      <c r="U305" s="370"/>
      <c r="V305" s="33"/>
      <c r="W305" s="641"/>
      <c r="X305" s="641"/>
      <c r="Y305" s="641"/>
      <c r="Z305" s="641"/>
      <c r="AA305" s="641"/>
      <c r="AB305" s="641"/>
      <c r="AC305" s="641"/>
      <c r="AD305" s="641"/>
      <c r="AE305" s="641"/>
      <c r="AF305" s="641"/>
      <c r="AG305" s="641"/>
      <c r="AI305" s="373" t="str">
        <f t="shared" si="31"/>
        <v/>
      </c>
      <c r="AJ305" s="372" t="e">
        <f>VLOOKUP('別紙様式2-3（個表）'!$G305,【参考】数式用!$P$4:$Q$54,2, FALSE)</f>
        <v>#N/A</v>
      </c>
      <c r="AK305" s="372" t="e">
        <f>VLOOKUP('別紙様式2-3（個表）'!$G305,【参考】数式用!$P$4:$W$54,8, FALSE)</f>
        <v>#N/A</v>
      </c>
      <c r="AL305" s="372" t="e">
        <f>VLOOKUP('別紙様式2-3（個表）'!$G305,【参考】数式用!$P$4:$AD$54,15, FALSE)</f>
        <v>#N/A</v>
      </c>
      <c r="AM305" s="372" t="str">
        <f t="shared" si="32"/>
        <v/>
      </c>
      <c r="AN305" s="372" t="str">
        <f t="shared" si="33"/>
        <v/>
      </c>
      <c r="AO305" s="372" t="str">
        <f t="shared" si="34"/>
        <v/>
      </c>
      <c r="AP305" s="372" t="str">
        <f>IF(G305="", "", VLOOKUP(G305,【参考】数式用!$A$4:$M$54,13,FALSE))</f>
        <v/>
      </c>
      <c r="AQ305" s="46" t="str">
        <f t="shared" si="35"/>
        <v>―</v>
      </c>
    </row>
    <row r="306" spans="1:43" ht="45" customHeight="1">
      <c r="A306" s="114">
        <f t="shared" si="36"/>
        <v>292</v>
      </c>
      <c r="B306" s="115" t="str">
        <f>IF(基本情報入力シート!B349="","",基本情報入力シート!B349)</f>
        <v/>
      </c>
      <c r="C306" s="116" t="str">
        <f>IF(基本情報入力シート!L349="","",基本情報入力シート!L349)</f>
        <v/>
      </c>
      <c r="D306" s="116" t="str">
        <f>IF(基本情報入力シート!Q349="","",基本情報入力シート!Q349)</f>
        <v>愛知県</v>
      </c>
      <c r="E306" s="116" t="str">
        <f>IF(基本情報入力シート!V349="","",基本情報入力シート!V349)</f>
        <v/>
      </c>
      <c r="F306" s="116" t="str">
        <f>IF(基本情報入力シート!W349="","",基本情報入力シート!W349)</f>
        <v>事業所番号及びサービス名を入力してください。</v>
      </c>
      <c r="G306" s="116" t="str">
        <f>IF(基本情報入力シート!Z349="","",基本情報入力シート!Z349)</f>
        <v/>
      </c>
      <c r="H306" s="224" t="str">
        <f>IF(基本情報入力シート!AD349="","",基本情報入力シート!AD349)</f>
        <v/>
      </c>
      <c r="I306" s="362" t="str">
        <f>IF(基本情報入力シート!AE349="","",基本情報入力シート!AE349)</f>
        <v/>
      </c>
      <c r="J306" s="487"/>
      <c r="K306" s="491"/>
      <c r="L306" s="490"/>
      <c r="M306" s="363" t="str">
        <f>IF(G306="", "", VLOOKUP(AO306,【参考】数式用!$AZ$3:$BA$6, 2, FALSE))</f>
        <v/>
      </c>
      <c r="N306" s="364" t="str">
        <f>IF(G306="","",VLOOKUP(G306,【参考】数式用!$A$4:$L$54,MATCH('別紙様式2-3（個表）'!M306,【参考】数式用!$J$3:$L$3,0)+9,FALSE))</f>
        <v/>
      </c>
      <c r="O306" s="497" t="s">
        <v>2396</v>
      </c>
      <c r="P306" s="365" t="str">
        <f t="shared" si="16"/>
        <v>未入力あり</v>
      </c>
      <c r="Q306" s="273" t="str">
        <f>IFERROR(IF(P306="未入力あり","",ROUNDDOWN(ROUNDDOWN($H306*$I306,0)*VLOOKUP($G306,【参考】数式用!$A$4:$E$54,3, FALSE),0)),"")</f>
        <v/>
      </c>
      <c r="R306" s="273" t="str">
        <f>IF(AM306="×", 0,IF(P306="未入力あり","",ROUNDDOWN(ROUNDDOWN($H306*$I306,0)*VLOOKUP($G306,【参考】数式用!$A$4:$E$54,4,FALSE),0)))</f>
        <v/>
      </c>
      <c r="S306" s="366" t="str">
        <f>IF(AN306="×", 0,IF(P306="未入力あり","",ROUNDDOWN(ROUNDDOWN($H306*$I306,0)*VLOOKUP($G306,【参考】数式用!$A$4:$E$54,5, FALSE),0)))</f>
        <v/>
      </c>
      <c r="T306" s="369" t="s">
        <v>3907</v>
      </c>
      <c r="U306" s="370"/>
      <c r="V306" s="33"/>
      <c r="W306" s="641"/>
      <c r="X306" s="641"/>
      <c r="Y306" s="641"/>
      <c r="Z306" s="641"/>
      <c r="AA306" s="641"/>
      <c r="AB306" s="641"/>
      <c r="AC306" s="641"/>
      <c r="AD306" s="641"/>
      <c r="AE306" s="641"/>
      <c r="AF306" s="641"/>
      <c r="AG306" s="641"/>
      <c r="AI306" s="373" t="str">
        <f t="shared" ref="AI306:AI369" si="37">IF(T306="○", F306, "")</f>
        <v/>
      </c>
      <c r="AJ306" s="372" t="e">
        <f>VLOOKUP('別紙様式2-3（個表）'!$G306,【参考】数式用!$P$4:$Q$54,2, FALSE)</f>
        <v>#N/A</v>
      </c>
      <c r="AK306" s="372" t="e">
        <f>VLOOKUP('別紙様式2-3（個表）'!$G306,【参考】数式用!$P$4:$W$54,8, FALSE)</f>
        <v>#N/A</v>
      </c>
      <c r="AL306" s="372" t="e">
        <f>VLOOKUP('別紙様式2-3（個表）'!$G306,【参考】数式用!$P$4:$AD$54,15, FALSE)</f>
        <v>#N/A</v>
      </c>
      <c r="AM306" s="372" t="str">
        <f t="shared" ref="AM306:AM369" si="38">IF(K306="", "", IF(OR(K306="要件を満たさない",K306="―"), "×","○"))</f>
        <v/>
      </c>
      <c r="AN306" s="372" t="str">
        <f t="shared" ref="AN306:AN369" si="39">IF(L306="", "", IF(OR(L306="要件を満たさない",L306="―"), "×","○"))</f>
        <v/>
      </c>
      <c r="AO306" s="372" t="str">
        <f t="shared" ref="AO306:AO369" si="40">IF(G306="","", "○"&amp;AM306&amp;AN306)</f>
        <v/>
      </c>
      <c r="AP306" s="372" t="str">
        <f>IF(G306="", "", VLOOKUP(G306,【参考】数式用!$A$4:$M$54,13,FALSE))</f>
        <v/>
      </c>
      <c r="AQ306" s="46" t="str">
        <f t="shared" ref="AQ306:AQ369" si="41">IF(AND(AM306="×",L306="②の要件を満たしている"),"×","―")</f>
        <v>―</v>
      </c>
    </row>
    <row r="307" spans="1:43" ht="45" customHeight="1">
      <c r="A307" s="114">
        <f t="shared" si="36"/>
        <v>293</v>
      </c>
      <c r="B307" s="115" t="str">
        <f>IF(基本情報入力シート!B350="","",基本情報入力シート!B350)</f>
        <v/>
      </c>
      <c r="C307" s="116" t="str">
        <f>IF(基本情報入力シート!L350="","",基本情報入力シート!L350)</f>
        <v/>
      </c>
      <c r="D307" s="116" t="str">
        <f>IF(基本情報入力シート!Q350="","",基本情報入力シート!Q350)</f>
        <v>愛知県</v>
      </c>
      <c r="E307" s="116" t="str">
        <f>IF(基本情報入力シート!V350="","",基本情報入力シート!V350)</f>
        <v/>
      </c>
      <c r="F307" s="116" t="str">
        <f>IF(基本情報入力シート!W350="","",基本情報入力シート!W350)</f>
        <v>事業所番号及びサービス名を入力してください。</v>
      </c>
      <c r="G307" s="116" t="str">
        <f>IF(基本情報入力シート!Z350="","",基本情報入力シート!Z350)</f>
        <v/>
      </c>
      <c r="H307" s="224" t="str">
        <f>IF(基本情報入力シート!AD350="","",基本情報入力シート!AD350)</f>
        <v/>
      </c>
      <c r="I307" s="362" t="str">
        <f>IF(基本情報入力シート!AE350="","",基本情報入力シート!AE350)</f>
        <v/>
      </c>
      <c r="J307" s="487"/>
      <c r="K307" s="491"/>
      <c r="L307" s="490"/>
      <c r="M307" s="363" t="str">
        <f>IF(G307="", "", VLOOKUP(AO307,【参考】数式用!$AZ$3:$BA$6, 2, FALSE))</f>
        <v/>
      </c>
      <c r="N307" s="364" t="str">
        <f>IF(G307="","",VLOOKUP(G307,【参考】数式用!$A$4:$L$54,MATCH('別紙様式2-3（個表）'!M307,【参考】数式用!$J$3:$L$3,0)+9,FALSE))</f>
        <v/>
      </c>
      <c r="O307" s="497" t="s">
        <v>2396</v>
      </c>
      <c r="P307" s="365" t="str">
        <f t="shared" si="16"/>
        <v>未入力あり</v>
      </c>
      <c r="Q307" s="273" t="str">
        <f>IFERROR(IF(P307="未入力あり","",ROUNDDOWN(ROUNDDOWN($H307*$I307,0)*VLOOKUP($G307,【参考】数式用!$A$4:$E$54,3, FALSE),0)),"")</f>
        <v/>
      </c>
      <c r="R307" s="273" t="str">
        <f>IF(AM307="×", 0,IF(P307="未入力あり","",ROUNDDOWN(ROUNDDOWN($H307*$I307,0)*VLOOKUP($G307,【参考】数式用!$A$4:$E$54,4,FALSE),0)))</f>
        <v/>
      </c>
      <c r="S307" s="366" t="str">
        <f>IF(AN307="×", 0,IF(P307="未入力あり","",ROUNDDOWN(ROUNDDOWN($H307*$I307,0)*VLOOKUP($G307,【参考】数式用!$A$4:$E$54,5, FALSE),0)))</f>
        <v/>
      </c>
      <c r="T307" s="369" t="s">
        <v>3907</v>
      </c>
      <c r="U307" s="370"/>
      <c r="V307" s="33"/>
      <c r="W307" s="641"/>
      <c r="X307" s="641"/>
      <c r="Y307" s="641"/>
      <c r="Z307" s="641"/>
      <c r="AA307" s="641"/>
      <c r="AB307" s="641"/>
      <c r="AC307" s="641"/>
      <c r="AD307" s="641"/>
      <c r="AE307" s="641"/>
      <c r="AF307" s="641"/>
      <c r="AG307" s="641"/>
      <c r="AI307" s="373" t="str">
        <f t="shared" si="37"/>
        <v/>
      </c>
      <c r="AJ307" s="372" t="e">
        <f>VLOOKUP('別紙様式2-3（個表）'!$G307,【参考】数式用!$P$4:$Q$54,2, FALSE)</f>
        <v>#N/A</v>
      </c>
      <c r="AK307" s="372" t="e">
        <f>VLOOKUP('別紙様式2-3（個表）'!$G307,【参考】数式用!$P$4:$W$54,8, FALSE)</f>
        <v>#N/A</v>
      </c>
      <c r="AL307" s="372" t="e">
        <f>VLOOKUP('別紙様式2-3（個表）'!$G307,【参考】数式用!$P$4:$AD$54,15, FALSE)</f>
        <v>#N/A</v>
      </c>
      <c r="AM307" s="372" t="str">
        <f t="shared" si="38"/>
        <v/>
      </c>
      <c r="AN307" s="372" t="str">
        <f t="shared" si="39"/>
        <v/>
      </c>
      <c r="AO307" s="372" t="str">
        <f t="shared" si="40"/>
        <v/>
      </c>
      <c r="AP307" s="372" t="str">
        <f>IF(G307="", "", VLOOKUP(G307,【参考】数式用!$A$4:$M$54,13,FALSE))</f>
        <v/>
      </c>
      <c r="AQ307" s="46" t="str">
        <f t="shared" si="41"/>
        <v>―</v>
      </c>
    </row>
    <row r="308" spans="1:43" ht="45" customHeight="1">
      <c r="A308" s="114">
        <f t="shared" si="36"/>
        <v>294</v>
      </c>
      <c r="B308" s="115" t="str">
        <f>IF(基本情報入力シート!B351="","",基本情報入力シート!B351)</f>
        <v/>
      </c>
      <c r="C308" s="116" t="str">
        <f>IF(基本情報入力シート!L351="","",基本情報入力シート!L351)</f>
        <v/>
      </c>
      <c r="D308" s="116" t="str">
        <f>IF(基本情報入力シート!Q351="","",基本情報入力シート!Q351)</f>
        <v>愛知県</v>
      </c>
      <c r="E308" s="116" t="str">
        <f>IF(基本情報入力シート!V351="","",基本情報入力シート!V351)</f>
        <v/>
      </c>
      <c r="F308" s="116" t="str">
        <f>IF(基本情報入力シート!W351="","",基本情報入力シート!W351)</f>
        <v>事業所番号及びサービス名を入力してください。</v>
      </c>
      <c r="G308" s="116" t="str">
        <f>IF(基本情報入力シート!Z351="","",基本情報入力シート!Z351)</f>
        <v/>
      </c>
      <c r="H308" s="224" t="str">
        <f>IF(基本情報入力シート!AD351="","",基本情報入力シート!AD351)</f>
        <v/>
      </c>
      <c r="I308" s="362" t="str">
        <f>IF(基本情報入力シート!AE351="","",基本情報入力シート!AE351)</f>
        <v/>
      </c>
      <c r="J308" s="487"/>
      <c r="K308" s="491"/>
      <c r="L308" s="490"/>
      <c r="M308" s="363" t="str">
        <f>IF(G308="", "", VLOOKUP(AO308,【参考】数式用!$AZ$3:$BA$6, 2, FALSE))</f>
        <v/>
      </c>
      <c r="N308" s="364" t="str">
        <f>IF(G308="","",VLOOKUP(G308,【参考】数式用!$A$4:$L$54,MATCH('別紙様式2-3（個表）'!M308,【参考】数式用!$J$3:$L$3,0)+9,FALSE))</f>
        <v/>
      </c>
      <c r="O308" s="497" t="s">
        <v>2396</v>
      </c>
      <c r="P308" s="365" t="str">
        <f t="shared" si="16"/>
        <v>未入力あり</v>
      </c>
      <c r="Q308" s="273" t="str">
        <f>IFERROR(IF(P308="未入力あり","",ROUNDDOWN(ROUNDDOWN($H308*$I308,0)*VLOOKUP($G308,【参考】数式用!$A$4:$E$54,3, FALSE),0)),"")</f>
        <v/>
      </c>
      <c r="R308" s="273" t="str">
        <f>IF(AM308="×", 0,IF(P308="未入力あり","",ROUNDDOWN(ROUNDDOWN($H308*$I308,0)*VLOOKUP($G308,【参考】数式用!$A$4:$E$54,4,FALSE),0)))</f>
        <v/>
      </c>
      <c r="S308" s="366" t="str">
        <f>IF(AN308="×", 0,IF(P308="未入力あり","",ROUNDDOWN(ROUNDDOWN($H308*$I308,0)*VLOOKUP($G308,【参考】数式用!$A$4:$E$54,5, FALSE),0)))</f>
        <v/>
      </c>
      <c r="T308" s="369" t="s">
        <v>3907</v>
      </c>
      <c r="U308" s="370"/>
      <c r="V308" s="33"/>
      <c r="W308" s="641"/>
      <c r="X308" s="641"/>
      <c r="Y308" s="641"/>
      <c r="Z308" s="641"/>
      <c r="AA308" s="641"/>
      <c r="AB308" s="641"/>
      <c r="AC308" s="641"/>
      <c r="AD308" s="641"/>
      <c r="AE308" s="641"/>
      <c r="AF308" s="641"/>
      <c r="AG308" s="641"/>
      <c r="AI308" s="373" t="str">
        <f t="shared" si="37"/>
        <v/>
      </c>
      <c r="AJ308" s="372" t="e">
        <f>VLOOKUP('別紙様式2-3（個表）'!$G308,【参考】数式用!$P$4:$Q$54,2, FALSE)</f>
        <v>#N/A</v>
      </c>
      <c r="AK308" s="372" t="e">
        <f>VLOOKUP('別紙様式2-3（個表）'!$G308,【参考】数式用!$P$4:$W$54,8, FALSE)</f>
        <v>#N/A</v>
      </c>
      <c r="AL308" s="372" t="e">
        <f>VLOOKUP('別紙様式2-3（個表）'!$G308,【参考】数式用!$P$4:$AD$54,15, FALSE)</f>
        <v>#N/A</v>
      </c>
      <c r="AM308" s="372" t="str">
        <f t="shared" si="38"/>
        <v/>
      </c>
      <c r="AN308" s="372" t="str">
        <f t="shared" si="39"/>
        <v/>
      </c>
      <c r="AO308" s="372" t="str">
        <f t="shared" si="40"/>
        <v/>
      </c>
      <c r="AP308" s="372" t="str">
        <f>IF(G308="", "", VLOOKUP(G308,【参考】数式用!$A$4:$M$54,13,FALSE))</f>
        <v/>
      </c>
      <c r="AQ308" s="46" t="str">
        <f t="shared" si="41"/>
        <v>―</v>
      </c>
    </row>
    <row r="309" spans="1:43" ht="45" customHeight="1">
      <c r="A309" s="114">
        <f t="shared" si="36"/>
        <v>295</v>
      </c>
      <c r="B309" s="115" t="str">
        <f>IF(基本情報入力シート!B352="","",基本情報入力シート!B352)</f>
        <v/>
      </c>
      <c r="C309" s="116" t="str">
        <f>IF(基本情報入力シート!L352="","",基本情報入力シート!L352)</f>
        <v/>
      </c>
      <c r="D309" s="116" t="str">
        <f>IF(基本情報入力シート!Q352="","",基本情報入力シート!Q352)</f>
        <v>愛知県</v>
      </c>
      <c r="E309" s="116" t="str">
        <f>IF(基本情報入力シート!V352="","",基本情報入力シート!V352)</f>
        <v/>
      </c>
      <c r="F309" s="116" t="str">
        <f>IF(基本情報入力シート!W352="","",基本情報入力シート!W352)</f>
        <v>事業所番号及びサービス名を入力してください。</v>
      </c>
      <c r="G309" s="116" t="str">
        <f>IF(基本情報入力シート!Z352="","",基本情報入力シート!Z352)</f>
        <v/>
      </c>
      <c r="H309" s="224" t="str">
        <f>IF(基本情報入力シート!AD352="","",基本情報入力シート!AD352)</f>
        <v/>
      </c>
      <c r="I309" s="362" t="str">
        <f>IF(基本情報入力シート!AE352="","",基本情報入力シート!AE352)</f>
        <v/>
      </c>
      <c r="J309" s="487"/>
      <c r="K309" s="491"/>
      <c r="L309" s="490"/>
      <c r="M309" s="363" t="str">
        <f>IF(G309="", "", VLOOKUP(AO309,【参考】数式用!$AZ$3:$BA$6, 2, FALSE))</f>
        <v/>
      </c>
      <c r="N309" s="364" t="str">
        <f>IF(G309="","",VLOOKUP(G309,【参考】数式用!$A$4:$L$54,MATCH('別紙様式2-3（個表）'!M309,【参考】数式用!$J$3:$L$3,0)+9,FALSE))</f>
        <v/>
      </c>
      <c r="O309" s="497" t="s">
        <v>2396</v>
      </c>
      <c r="P309" s="365" t="str">
        <f t="shared" si="16"/>
        <v>未入力あり</v>
      </c>
      <c r="Q309" s="273" t="str">
        <f>IFERROR(IF(P309="未入力あり","",ROUNDDOWN(ROUNDDOWN($H309*$I309,0)*VLOOKUP($G309,【参考】数式用!$A$4:$E$54,3, FALSE),0)),"")</f>
        <v/>
      </c>
      <c r="R309" s="273" t="str">
        <f>IF(AM309="×", 0,IF(P309="未入力あり","",ROUNDDOWN(ROUNDDOWN($H309*$I309,0)*VLOOKUP($G309,【参考】数式用!$A$4:$E$54,4,FALSE),0)))</f>
        <v/>
      </c>
      <c r="S309" s="366" t="str">
        <f>IF(AN309="×", 0,IF(P309="未入力あり","",ROUNDDOWN(ROUNDDOWN($H309*$I309,0)*VLOOKUP($G309,【参考】数式用!$A$4:$E$54,5, FALSE),0)))</f>
        <v/>
      </c>
      <c r="T309" s="369" t="s">
        <v>3907</v>
      </c>
      <c r="U309" s="370"/>
      <c r="V309" s="33"/>
      <c r="W309" s="641"/>
      <c r="X309" s="641"/>
      <c r="Y309" s="641"/>
      <c r="Z309" s="641"/>
      <c r="AA309" s="641"/>
      <c r="AB309" s="641"/>
      <c r="AC309" s="641"/>
      <c r="AD309" s="641"/>
      <c r="AE309" s="641"/>
      <c r="AF309" s="641"/>
      <c r="AG309" s="641"/>
      <c r="AI309" s="373" t="str">
        <f t="shared" si="37"/>
        <v/>
      </c>
      <c r="AJ309" s="372" t="e">
        <f>VLOOKUP('別紙様式2-3（個表）'!$G309,【参考】数式用!$P$4:$Q$54,2, FALSE)</f>
        <v>#N/A</v>
      </c>
      <c r="AK309" s="372" t="e">
        <f>VLOOKUP('別紙様式2-3（個表）'!$G309,【参考】数式用!$P$4:$W$54,8, FALSE)</f>
        <v>#N/A</v>
      </c>
      <c r="AL309" s="372" t="e">
        <f>VLOOKUP('別紙様式2-3（個表）'!$G309,【参考】数式用!$P$4:$AD$54,15, FALSE)</f>
        <v>#N/A</v>
      </c>
      <c r="AM309" s="372" t="str">
        <f t="shared" si="38"/>
        <v/>
      </c>
      <c r="AN309" s="372" t="str">
        <f t="shared" si="39"/>
        <v/>
      </c>
      <c r="AO309" s="372" t="str">
        <f t="shared" si="40"/>
        <v/>
      </c>
      <c r="AP309" s="372" t="str">
        <f>IF(G309="", "", VLOOKUP(G309,【参考】数式用!$A$4:$M$54,13,FALSE))</f>
        <v/>
      </c>
      <c r="AQ309" s="46" t="str">
        <f t="shared" si="41"/>
        <v>―</v>
      </c>
    </row>
    <row r="310" spans="1:43" ht="45" customHeight="1">
      <c r="A310" s="114">
        <f t="shared" si="36"/>
        <v>296</v>
      </c>
      <c r="B310" s="115" t="str">
        <f>IF(基本情報入力シート!B353="","",基本情報入力シート!B353)</f>
        <v/>
      </c>
      <c r="C310" s="116" t="str">
        <f>IF(基本情報入力シート!L353="","",基本情報入力シート!L353)</f>
        <v/>
      </c>
      <c r="D310" s="116" t="str">
        <f>IF(基本情報入力シート!Q353="","",基本情報入力シート!Q353)</f>
        <v>愛知県</v>
      </c>
      <c r="E310" s="116" t="str">
        <f>IF(基本情報入力シート!V353="","",基本情報入力シート!V353)</f>
        <v/>
      </c>
      <c r="F310" s="116" t="str">
        <f>IF(基本情報入力シート!W353="","",基本情報入力シート!W353)</f>
        <v>事業所番号及びサービス名を入力してください。</v>
      </c>
      <c r="G310" s="116" t="str">
        <f>IF(基本情報入力シート!Z353="","",基本情報入力シート!Z353)</f>
        <v/>
      </c>
      <c r="H310" s="224" t="str">
        <f>IF(基本情報入力シート!AD353="","",基本情報入力シート!AD353)</f>
        <v/>
      </c>
      <c r="I310" s="362" t="str">
        <f>IF(基本情報入力シート!AE353="","",基本情報入力シート!AE353)</f>
        <v/>
      </c>
      <c r="J310" s="487"/>
      <c r="K310" s="491"/>
      <c r="L310" s="490"/>
      <c r="M310" s="363" t="str">
        <f>IF(G310="", "", VLOOKUP(AO310,【参考】数式用!$AZ$3:$BA$6, 2, FALSE))</f>
        <v/>
      </c>
      <c r="N310" s="364" t="str">
        <f>IF(G310="","",VLOOKUP(G310,【参考】数式用!$A$4:$L$54,MATCH('別紙様式2-3（個表）'!M310,【参考】数式用!$J$3:$L$3,0)+9,FALSE))</f>
        <v/>
      </c>
      <c r="O310" s="497" t="s">
        <v>2396</v>
      </c>
      <c r="P310" s="365" t="str">
        <f t="shared" si="16"/>
        <v>未入力あり</v>
      </c>
      <c r="Q310" s="273" t="str">
        <f>IFERROR(IF(P310="未入力あり","",ROUNDDOWN(ROUNDDOWN($H310*$I310,0)*VLOOKUP($G310,【参考】数式用!$A$4:$E$54,3, FALSE),0)),"")</f>
        <v/>
      </c>
      <c r="R310" s="273" t="str">
        <f>IF(AM310="×", 0,IF(P310="未入力あり","",ROUNDDOWN(ROUNDDOWN($H310*$I310,0)*VLOOKUP($G310,【参考】数式用!$A$4:$E$54,4,FALSE),0)))</f>
        <v/>
      </c>
      <c r="S310" s="366" t="str">
        <f>IF(AN310="×", 0,IF(P310="未入力あり","",ROUNDDOWN(ROUNDDOWN($H310*$I310,0)*VLOOKUP($G310,【参考】数式用!$A$4:$E$54,5, FALSE),0)))</f>
        <v/>
      </c>
      <c r="T310" s="369" t="s">
        <v>3907</v>
      </c>
      <c r="U310" s="370"/>
      <c r="V310" s="33"/>
      <c r="W310" s="641"/>
      <c r="X310" s="641"/>
      <c r="Y310" s="641"/>
      <c r="Z310" s="641"/>
      <c r="AA310" s="641"/>
      <c r="AB310" s="641"/>
      <c r="AC310" s="641"/>
      <c r="AD310" s="641"/>
      <c r="AE310" s="641"/>
      <c r="AF310" s="641"/>
      <c r="AG310" s="641"/>
      <c r="AI310" s="373" t="str">
        <f t="shared" si="37"/>
        <v/>
      </c>
      <c r="AJ310" s="372" t="e">
        <f>VLOOKUP('別紙様式2-3（個表）'!$G310,【参考】数式用!$P$4:$Q$54,2, FALSE)</f>
        <v>#N/A</v>
      </c>
      <c r="AK310" s="372" t="e">
        <f>VLOOKUP('別紙様式2-3（個表）'!$G310,【参考】数式用!$P$4:$W$54,8, FALSE)</f>
        <v>#N/A</v>
      </c>
      <c r="AL310" s="372" t="e">
        <f>VLOOKUP('別紙様式2-3（個表）'!$G310,【参考】数式用!$P$4:$AD$54,15, FALSE)</f>
        <v>#N/A</v>
      </c>
      <c r="AM310" s="372" t="str">
        <f t="shared" si="38"/>
        <v/>
      </c>
      <c r="AN310" s="372" t="str">
        <f t="shared" si="39"/>
        <v/>
      </c>
      <c r="AO310" s="372" t="str">
        <f t="shared" si="40"/>
        <v/>
      </c>
      <c r="AP310" s="372" t="str">
        <f>IF(G310="", "", VLOOKUP(G310,【参考】数式用!$A$4:$M$54,13,FALSE))</f>
        <v/>
      </c>
      <c r="AQ310" s="46" t="str">
        <f t="shared" si="41"/>
        <v>―</v>
      </c>
    </row>
    <row r="311" spans="1:43" ht="45" customHeight="1">
      <c r="A311" s="114">
        <f t="shared" si="36"/>
        <v>297</v>
      </c>
      <c r="B311" s="115" t="str">
        <f>IF(基本情報入力シート!B354="","",基本情報入力シート!B354)</f>
        <v/>
      </c>
      <c r="C311" s="116" t="str">
        <f>IF(基本情報入力シート!L354="","",基本情報入力シート!L354)</f>
        <v/>
      </c>
      <c r="D311" s="116" t="str">
        <f>IF(基本情報入力シート!Q354="","",基本情報入力シート!Q354)</f>
        <v>愛知県</v>
      </c>
      <c r="E311" s="116" t="str">
        <f>IF(基本情報入力シート!V354="","",基本情報入力シート!V354)</f>
        <v/>
      </c>
      <c r="F311" s="116" t="str">
        <f>IF(基本情報入力シート!W354="","",基本情報入力シート!W354)</f>
        <v>事業所番号及びサービス名を入力してください。</v>
      </c>
      <c r="G311" s="116" t="str">
        <f>IF(基本情報入力シート!Z354="","",基本情報入力シート!Z354)</f>
        <v/>
      </c>
      <c r="H311" s="224" t="str">
        <f>IF(基本情報入力シート!AD354="","",基本情報入力シート!AD354)</f>
        <v/>
      </c>
      <c r="I311" s="362" t="str">
        <f>IF(基本情報入力シート!AE354="","",基本情報入力シート!AE354)</f>
        <v/>
      </c>
      <c r="J311" s="487"/>
      <c r="K311" s="491"/>
      <c r="L311" s="490"/>
      <c r="M311" s="363" t="str">
        <f>IF(G311="", "", VLOOKUP(AO311,【参考】数式用!$AZ$3:$BA$6, 2, FALSE))</f>
        <v/>
      </c>
      <c r="N311" s="364" t="str">
        <f>IF(G311="","",VLOOKUP(G311,【参考】数式用!$A$4:$L$54,MATCH('別紙様式2-3（個表）'!M311,【参考】数式用!$J$3:$L$3,0)+9,FALSE))</f>
        <v/>
      </c>
      <c r="O311" s="497" t="s">
        <v>2396</v>
      </c>
      <c r="P311" s="365" t="str">
        <f t="shared" si="16"/>
        <v>未入力あり</v>
      </c>
      <c r="Q311" s="273" t="str">
        <f>IFERROR(IF(P311="未入力あり","",ROUNDDOWN(ROUNDDOWN($H311*$I311,0)*VLOOKUP($G311,【参考】数式用!$A$4:$E$54,3, FALSE),0)),"")</f>
        <v/>
      </c>
      <c r="R311" s="273" t="str">
        <f>IF(AM311="×", 0,IF(P311="未入力あり","",ROUNDDOWN(ROUNDDOWN($H311*$I311,0)*VLOOKUP($G311,【参考】数式用!$A$4:$E$54,4,FALSE),0)))</f>
        <v/>
      </c>
      <c r="S311" s="366" t="str">
        <f>IF(AN311="×", 0,IF(P311="未入力あり","",ROUNDDOWN(ROUNDDOWN($H311*$I311,0)*VLOOKUP($G311,【参考】数式用!$A$4:$E$54,5, FALSE),0)))</f>
        <v/>
      </c>
      <c r="T311" s="369" t="s">
        <v>3907</v>
      </c>
      <c r="U311" s="370"/>
      <c r="V311" s="33"/>
      <c r="W311" s="641"/>
      <c r="X311" s="641"/>
      <c r="Y311" s="641"/>
      <c r="Z311" s="641"/>
      <c r="AA311" s="641"/>
      <c r="AB311" s="641"/>
      <c r="AC311" s="641"/>
      <c r="AD311" s="641"/>
      <c r="AE311" s="641"/>
      <c r="AF311" s="641"/>
      <c r="AG311" s="641"/>
      <c r="AI311" s="373" t="str">
        <f t="shared" si="37"/>
        <v/>
      </c>
      <c r="AJ311" s="372" t="e">
        <f>VLOOKUP('別紙様式2-3（個表）'!$G311,【参考】数式用!$P$4:$Q$54,2, FALSE)</f>
        <v>#N/A</v>
      </c>
      <c r="AK311" s="372" t="e">
        <f>VLOOKUP('別紙様式2-3（個表）'!$G311,【参考】数式用!$P$4:$W$54,8, FALSE)</f>
        <v>#N/A</v>
      </c>
      <c r="AL311" s="372" t="e">
        <f>VLOOKUP('別紙様式2-3（個表）'!$G311,【参考】数式用!$P$4:$AD$54,15, FALSE)</f>
        <v>#N/A</v>
      </c>
      <c r="AM311" s="372" t="str">
        <f t="shared" si="38"/>
        <v/>
      </c>
      <c r="AN311" s="372" t="str">
        <f t="shared" si="39"/>
        <v/>
      </c>
      <c r="AO311" s="372" t="str">
        <f t="shared" si="40"/>
        <v/>
      </c>
      <c r="AP311" s="372" t="str">
        <f>IF(G311="", "", VLOOKUP(G311,【参考】数式用!$A$4:$M$54,13,FALSE))</f>
        <v/>
      </c>
      <c r="AQ311" s="46" t="str">
        <f t="shared" si="41"/>
        <v>―</v>
      </c>
    </row>
    <row r="312" spans="1:43" ht="45" customHeight="1">
      <c r="A312" s="114">
        <f t="shared" si="36"/>
        <v>298</v>
      </c>
      <c r="B312" s="115" t="str">
        <f>IF(基本情報入力シート!B355="","",基本情報入力シート!B355)</f>
        <v/>
      </c>
      <c r="C312" s="116" t="str">
        <f>IF(基本情報入力シート!L355="","",基本情報入力シート!L355)</f>
        <v/>
      </c>
      <c r="D312" s="116" t="str">
        <f>IF(基本情報入力シート!Q355="","",基本情報入力シート!Q355)</f>
        <v>愛知県</v>
      </c>
      <c r="E312" s="116" t="str">
        <f>IF(基本情報入力シート!V355="","",基本情報入力シート!V355)</f>
        <v/>
      </c>
      <c r="F312" s="116" t="str">
        <f>IF(基本情報入力シート!W355="","",基本情報入力シート!W355)</f>
        <v>事業所番号及びサービス名を入力してください。</v>
      </c>
      <c r="G312" s="116" t="str">
        <f>IF(基本情報入力シート!Z355="","",基本情報入力シート!Z355)</f>
        <v/>
      </c>
      <c r="H312" s="224" t="str">
        <f>IF(基本情報入力シート!AD355="","",基本情報入力シート!AD355)</f>
        <v/>
      </c>
      <c r="I312" s="362" t="str">
        <f>IF(基本情報入力シート!AE355="","",基本情報入力シート!AE355)</f>
        <v/>
      </c>
      <c r="J312" s="487"/>
      <c r="K312" s="491"/>
      <c r="L312" s="490"/>
      <c r="M312" s="363" t="str">
        <f>IF(G312="", "", VLOOKUP(AO312,【参考】数式用!$AZ$3:$BA$6, 2, FALSE))</f>
        <v/>
      </c>
      <c r="N312" s="364" t="str">
        <f>IF(G312="","",VLOOKUP(G312,【参考】数式用!$A$4:$L$54,MATCH('別紙様式2-3（個表）'!M312,【参考】数式用!$J$3:$L$3,0)+9,FALSE))</f>
        <v/>
      </c>
      <c r="O312" s="497" t="s">
        <v>2396</v>
      </c>
      <c r="P312" s="365" t="str">
        <f t="shared" si="16"/>
        <v>未入力あり</v>
      </c>
      <c r="Q312" s="273" t="str">
        <f>IFERROR(IF(P312="未入力あり","",ROUNDDOWN(ROUNDDOWN($H312*$I312,0)*VLOOKUP($G312,【参考】数式用!$A$4:$E$54,3, FALSE),0)),"")</f>
        <v/>
      </c>
      <c r="R312" s="273" t="str">
        <f>IF(AM312="×", 0,IF(P312="未入力あり","",ROUNDDOWN(ROUNDDOWN($H312*$I312,0)*VLOOKUP($G312,【参考】数式用!$A$4:$E$54,4,FALSE),0)))</f>
        <v/>
      </c>
      <c r="S312" s="366" t="str">
        <f>IF(AN312="×", 0,IF(P312="未入力あり","",ROUNDDOWN(ROUNDDOWN($H312*$I312,0)*VLOOKUP($G312,【参考】数式用!$A$4:$E$54,5, FALSE),0)))</f>
        <v/>
      </c>
      <c r="T312" s="369" t="s">
        <v>3907</v>
      </c>
      <c r="U312" s="370"/>
      <c r="V312" s="33"/>
      <c r="W312" s="641"/>
      <c r="X312" s="641"/>
      <c r="Y312" s="641"/>
      <c r="Z312" s="641"/>
      <c r="AA312" s="641"/>
      <c r="AB312" s="641"/>
      <c r="AC312" s="641"/>
      <c r="AD312" s="641"/>
      <c r="AE312" s="641"/>
      <c r="AF312" s="641"/>
      <c r="AG312" s="641"/>
      <c r="AI312" s="373" t="str">
        <f t="shared" si="37"/>
        <v/>
      </c>
      <c r="AJ312" s="372" t="e">
        <f>VLOOKUP('別紙様式2-3（個表）'!$G312,【参考】数式用!$P$4:$Q$54,2, FALSE)</f>
        <v>#N/A</v>
      </c>
      <c r="AK312" s="372" t="e">
        <f>VLOOKUP('別紙様式2-3（個表）'!$G312,【参考】数式用!$P$4:$W$54,8, FALSE)</f>
        <v>#N/A</v>
      </c>
      <c r="AL312" s="372" t="e">
        <f>VLOOKUP('別紙様式2-3（個表）'!$G312,【参考】数式用!$P$4:$AD$54,15, FALSE)</f>
        <v>#N/A</v>
      </c>
      <c r="AM312" s="372" t="str">
        <f t="shared" si="38"/>
        <v/>
      </c>
      <c r="AN312" s="372" t="str">
        <f t="shared" si="39"/>
        <v/>
      </c>
      <c r="AO312" s="372" t="str">
        <f t="shared" si="40"/>
        <v/>
      </c>
      <c r="AP312" s="372" t="str">
        <f>IF(G312="", "", VLOOKUP(G312,【参考】数式用!$A$4:$M$54,13,FALSE))</f>
        <v/>
      </c>
      <c r="AQ312" s="46" t="str">
        <f t="shared" si="41"/>
        <v>―</v>
      </c>
    </row>
    <row r="313" spans="1:43" ht="45" customHeight="1">
      <c r="A313" s="114">
        <f t="shared" si="36"/>
        <v>299</v>
      </c>
      <c r="B313" s="115" t="str">
        <f>IF(基本情報入力シート!B356="","",基本情報入力シート!B356)</f>
        <v/>
      </c>
      <c r="C313" s="116" t="str">
        <f>IF(基本情報入力シート!L356="","",基本情報入力シート!L356)</f>
        <v/>
      </c>
      <c r="D313" s="116" t="str">
        <f>IF(基本情報入力シート!Q356="","",基本情報入力シート!Q356)</f>
        <v>愛知県</v>
      </c>
      <c r="E313" s="116" t="str">
        <f>IF(基本情報入力シート!V356="","",基本情報入力シート!V356)</f>
        <v/>
      </c>
      <c r="F313" s="116" t="str">
        <f>IF(基本情報入力シート!W356="","",基本情報入力シート!W356)</f>
        <v>事業所番号及びサービス名を入力してください。</v>
      </c>
      <c r="G313" s="116" t="str">
        <f>IF(基本情報入力シート!Z356="","",基本情報入力シート!Z356)</f>
        <v/>
      </c>
      <c r="H313" s="224" t="str">
        <f>IF(基本情報入力シート!AD356="","",基本情報入力シート!AD356)</f>
        <v/>
      </c>
      <c r="I313" s="362" t="str">
        <f>IF(基本情報入力シート!AE356="","",基本情報入力シート!AE356)</f>
        <v/>
      </c>
      <c r="J313" s="487"/>
      <c r="K313" s="491"/>
      <c r="L313" s="490"/>
      <c r="M313" s="363" t="str">
        <f>IF(G313="", "", VLOOKUP(AO313,【参考】数式用!$AZ$3:$BA$6, 2, FALSE))</f>
        <v/>
      </c>
      <c r="N313" s="364" t="str">
        <f>IF(G313="","",VLOOKUP(G313,【参考】数式用!$A$4:$L$54,MATCH('別紙様式2-3（個表）'!M313,【参考】数式用!$J$3:$L$3,0)+9,FALSE))</f>
        <v/>
      </c>
      <c r="O313" s="497" t="s">
        <v>2396</v>
      </c>
      <c r="P313" s="365" t="str">
        <f t="shared" si="16"/>
        <v>未入力あり</v>
      </c>
      <c r="Q313" s="273" t="str">
        <f>IFERROR(IF(P313="未入力あり","",ROUNDDOWN(ROUNDDOWN($H313*$I313,0)*VLOOKUP($G313,【参考】数式用!$A$4:$E$54,3, FALSE),0)),"")</f>
        <v/>
      </c>
      <c r="R313" s="273" t="str">
        <f>IF(AM313="×", 0,IF(P313="未入力あり","",ROUNDDOWN(ROUNDDOWN($H313*$I313,0)*VLOOKUP($G313,【参考】数式用!$A$4:$E$54,4,FALSE),0)))</f>
        <v/>
      </c>
      <c r="S313" s="366" t="str">
        <f>IF(AN313="×", 0,IF(P313="未入力あり","",ROUNDDOWN(ROUNDDOWN($H313*$I313,0)*VLOOKUP($G313,【参考】数式用!$A$4:$E$54,5, FALSE),0)))</f>
        <v/>
      </c>
      <c r="T313" s="369" t="s">
        <v>3907</v>
      </c>
      <c r="U313" s="370"/>
      <c r="V313" s="33"/>
      <c r="W313" s="641"/>
      <c r="X313" s="641"/>
      <c r="Y313" s="641"/>
      <c r="Z313" s="641"/>
      <c r="AA313" s="641"/>
      <c r="AB313" s="641"/>
      <c r="AC313" s="641"/>
      <c r="AD313" s="641"/>
      <c r="AE313" s="641"/>
      <c r="AF313" s="641"/>
      <c r="AG313" s="641"/>
      <c r="AI313" s="373" t="str">
        <f t="shared" si="37"/>
        <v/>
      </c>
      <c r="AJ313" s="372" t="e">
        <f>VLOOKUP('別紙様式2-3（個表）'!$G313,【参考】数式用!$P$4:$Q$54,2, FALSE)</f>
        <v>#N/A</v>
      </c>
      <c r="AK313" s="372" t="e">
        <f>VLOOKUP('別紙様式2-3（個表）'!$G313,【参考】数式用!$P$4:$W$54,8, FALSE)</f>
        <v>#N/A</v>
      </c>
      <c r="AL313" s="372" t="e">
        <f>VLOOKUP('別紙様式2-3（個表）'!$G313,【参考】数式用!$P$4:$AD$54,15, FALSE)</f>
        <v>#N/A</v>
      </c>
      <c r="AM313" s="372" t="str">
        <f t="shared" si="38"/>
        <v/>
      </c>
      <c r="AN313" s="372" t="str">
        <f t="shared" si="39"/>
        <v/>
      </c>
      <c r="AO313" s="372" t="str">
        <f t="shared" si="40"/>
        <v/>
      </c>
      <c r="AP313" s="372" t="str">
        <f>IF(G313="", "", VLOOKUP(G313,【参考】数式用!$A$4:$M$54,13,FALSE))</f>
        <v/>
      </c>
      <c r="AQ313" s="46" t="str">
        <f t="shared" si="41"/>
        <v>―</v>
      </c>
    </row>
    <row r="314" spans="1:43" ht="45" customHeight="1">
      <c r="A314" s="114">
        <f t="shared" si="36"/>
        <v>300</v>
      </c>
      <c r="B314" s="115" t="str">
        <f>IF(基本情報入力シート!B357="","",基本情報入力シート!B357)</f>
        <v/>
      </c>
      <c r="C314" s="116" t="str">
        <f>IF(基本情報入力シート!L357="","",基本情報入力シート!L357)</f>
        <v/>
      </c>
      <c r="D314" s="116" t="str">
        <f>IF(基本情報入力シート!Q357="","",基本情報入力シート!Q357)</f>
        <v>愛知県</v>
      </c>
      <c r="E314" s="116" t="str">
        <f>IF(基本情報入力シート!V357="","",基本情報入力シート!V357)</f>
        <v/>
      </c>
      <c r="F314" s="116" t="str">
        <f>IF(基本情報入力シート!W357="","",基本情報入力シート!W357)</f>
        <v>事業所番号及びサービス名を入力してください。</v>
      </c>
      <c r="G314" s="116" t="str">
        <f>IF(基本情報入力シート!Z357="","",基本情報入力シート!Z357)</f>
        <v/>
      </c>
      <c r="H314" s="224" t="str">
        <f>IF(基本情報入力シート!AD357="","",基本情報入力シート!AD357)</f>
        <v/>
      </c>
      <c r="I314" s="362" t="str">
        <f>IF(基本情報入力シート!AE357="","",基本情報入力シート!AE357)</f>
        <v/>
      </c>
      <c r="J314" s="487"/>
      <c r="K314" s="491"/>
      <c r="L314" s="490"/>
      <c r="M314" s="363" t="str">
        <f>IF(G314="", "", VLOOKUP(AO314,【参考】数式用!$AZ$3:$BA$6, 2, FALSE))</f>
        <v/>
      </c>
      <c r="N314" s="364" t="str">
        <f>IF(G314="","",VLOOKUP(G314,【参考】数式用!$A$4:$L$54,MATCH('別紙様式2-3（個表）'!M314,【参考】数式用!$J$3:$L$3,0)+9,FALSE))</f>
        <v/>
      </c>
      <c r="O314" s="497" t="s">
        <v>2396</v>
      </c>
      <c r="P314" s="365" t="str">
        <f t="shared" si="16"/>
        <v>未入力あり</v>
      </c>
      <c r="Q314" s="273" t="str">
        <f>IFERROR(IF(P314="未入力あり","",ROUNDDOWN(ROUNDDOWN($H314*$I314,0)*VLOOKUP($G314,【参考】数式用!$A$4:$E$54,3, FALSE),0)),"")</f>
        <v/>
      </c>
      <c r="R314" s="273" t="str">
        <f>IF(AM314="×", 0,IF(P314="未入力あり","",ROUNDDOWN(ROUNDDOWN($H314*$I314,0)*VLOOKUP($G314,【参考】数式用!$A$4:$E$54,4,FALSE),0)))</f>
        <v/>
      </c>
      <c r="S314" s="366" t="str">
        <f>IF(AN314="×", 0,IF(P314="未入力あり","",ROUNDDOWN(ROUNDDOWN($H314*$I314,0)*VLOOKUP($G314,【参考】数式用!$A$4:$E$54,5, FALSE),0)))</f>
        <v/>
      </c>
      <c r="T314" s="369" t="s">
        <v>3907</v>
      </c>
      <c r="U314" s="370"/>
      <c r="V314" s="33"/>
      <c r="W314" s="641"/>
      <c r="X314" s="641"/>
      <c r="Y314" s="641"/>
      <c r="Z314" s="641"/>
      <c r="AA314" s="641"/>
      <c r="AB314" s="641"/>
      <c r="AC314" s="641"/>
      <c r="AD314" s="641"/>
      <c r="AE314" s="641"/>
      <c r="AF314" s="641"/>
      <c r="AG314" s="641"/>
      <c r="AI314" s="373" t="str">
        <f t="shared" si="37"/>
        <v/>
      </c>
      <c r="AJ314" s="372" t="e">
        <f>VLOOKUP('別紙様式2-3（個表）'!$G314,【参考】数式用!$P$4:$Q$54,2, FALSE)</f>
        <v>#N/A</v>
      </c>
      <c r="AK314" s="372" t="e">
        <f>VLOOKUP('別紙様式2-3（個表）'!$G314,【参考】数式用!$P$4:$W$54,8, FALSE)</f>
        <v>#N/A</v>
      </c>
      <c r="AL314" s="372" t="e">
        <f>VLOOKUP('別紙様式2-3（個表）'!$G314,【参考】数式用!$P$4:$AD$54,15, FALSE)</f>
        <v>#N/A</v>
      </c>
      <c r="AM314" s="372" t="str">
        <f t="shared" si="38"/>
        <v/>
      </c>
      <c r="AN314" s="372" t="str">
        <f t="shared" si="39"/>
        <v/>
      </c>
      <c r="AO314" s="372" t="str">
        <f t="shared" si="40"/>
        <v/>
      </c>
      <c r="AP314" s="372" t="str">
        <f>IF(G314="", "", VLOOKUP(G314,【参考】数式用!$A$4:$M$54,13,FALSE))</f>
        <v/>
      </c>
      <c r="AQ314" s="46" t="str">
        <f t="shared" si="41"/>
        <v>―</v>
      </c>
    </row>
    <row r="315" spans="1:43" ht="45" customHeight="1">
      <c r="A315" s="114">
        <f t="shared" si="36"/>
        <v>301</v>
      </c>
      <c r="B315" s="115" t="str">
        <f>IF(基本情報入力シート!B358="","",基本情報入力シート!B358)</f>
        <v/>
      </c>
      <c r="C315" s="116" t="str">
        <f>IF(基本情報入力シート!L358="","",基本情報入力シート!L358)</f>
        <v/>
      </c>
      <c r="D315" s="116" t="str">
        <f>IF(基本情報入力シート!Q358="","",基本情報入力シート!Q358)</f>
        <v>愛知県</v>
      </c>
      <c r="E315" s="116" t="str">
        <f>IF(基本情報入力シート!V358="","",基本情報入力シート!V358)</f>
        <v/>
      </c>
      <c r="F315" s="116" t="str">
        <f>IF(基本情報入力シート!W358="","",基本情報入力シート!W358)</f>
        <v>事業所番号及びサービス名を入力してください。</v>
      </c>
      <c r="G315" s="116" t="str">
        <f>IF(基本情報入力シート!Z358="","",基本情報入力シート!Z358)</f>
        <v/>
      </c>
      <c r="H315" s="224" t="str">
        <f>IF(基本情報入力シート!AD358="","",基本情報入力シート!AD358)</f>
        <v/>
      </c>
      <c r="I315" s="362" t="str">
        <f>IF(基本情報入力シート!AE358="","",基本情報入力シート!AE358)</f>
        <v/>
      </c>
      <c r="J315" s="487"/>
      <c r="K315" s="491"/>
      <c r="L315" s="490"/>
      <c r="M315" s="363" t="str">
        <f>IF(G315="", "", VLOOKUP(AO315,【参考】数式用!$AZ$3:$BA$6, 2, FALSE))</f>
        <v/>
      </c>
      <c r="N315" s="364" t="str">
        <f>IF(G315="","",VLOOKUP(G315,【参考】数式用!$A$4:$L$54,MATCH('別紙様式2-3（個表）'!M315,【参考】数式用!$J$3:$L$3,0)+9,FALSE))</f>
        <v/>
      </c>
      <c r="O315" s="497" t="s">
        <v>2396</v>
      </c>
      <c r="P315" s="365" t="str">
        <f t="shared" si="16"/>
        <v>未入力あり</v>
      </c>
      <c r="Q315" s="273" t="str">
        <f>IFERROR(IF(P315="未入力あり","",ROUNDDOWN(ROUNDDOWN($H315*$I315,0)*VLOOKUP($G315,【参考】数式用!$A$4:$E$54,3, FALSE),0)),"")</f>
        <v/>
      </c>
      <c r="R315" s="273" t="str">
        <f>IF(AM315="×", 0,IF(P315="未入力あり","",ROUNDDOWN(ROUNDDOWN($H315*$I315,0)*VLOOKUP($G315,【参考】数式用!$A$4:$E$54,4,FALSE),0)))</f>
        <v/>
      </c>
      <c r="S315" s="366" t="str">
        <f>IF(AN315="×", 0,IF(P315="未入力あり","",ROUNDDOWN(ROUNDDOWN($H315*$I315,0)*VLOOKUP($G315,【参考】数式用!$A$4:$E$54,5, FALSE),0)))</f>
        <v/>
      </c>
      <c r="T315" s="369" t="s">
        <v>3907</v>
      </c>
      <c r="U315" s="370"/>
      <c r="V315" s="33"/>
      <c r="W315" s="641"/>
      <c r="X315" s="641"/>
      <c r="Y315" s="641"/>
      <c r="Z315" s="641"/>
      <c r="AA315" s="641"/>
      <c r="AB315" s="641"/>
      <c r="AC315" s="641"/>
      <c r="AD315" s="641"/>
      <c r="AE315" s="641"/>
      <c r="AF315" s="641"/>
      <c r="AG315" s="641"/>
      <c r="AI315" s="373" t="str">
        <f t="shared" si="37"/>
        <v/>
      </c>
      <c r="AJ315" s="372" t="e">
        <f>VLOOKUP('別紙様式2-3（個表）'!$G315,【参考】数式用!$P$4:$Q$54,2, FALSE)</f>
        <v>#N/A</v>
      </c>
      <c r="AK315" s="372" t="e">
        <f>VLOOKUP('別紙様式2-3（個表）'!$G315,【参考】数式用!$P$4:$W$54,8, FALSE)</f>
        <v>#N/A</v>
      </c>
      <c r="AL315" s="372" t="e">
        <f>VLOOKUP('別紙様式2-3（個表）'!$G315,【参考】数式用!$P$4:$AD$54,15, FALSE)</f>
        <v>#N/A</v>
      </c>
      <c r="AM315" s="372" t="str">
        <f t="shared" si="38"/>
        <v/>
      </c>
      <c r="AN315" s="372" t="str">
        <f t="shared" si="39"/>
        <v/>
      </c>
      <c r="AO315" s="372" t="str">
        <f t="shared" si="40"/>
        <v/>
      </c>
      <c r="AP315" s="372" t="str">
        <f>IF(G315="", "", VLOOKUP(G315,【参考】数式用!$A$4:$M$54,13,FALSE))</f>
        <v/>
      </c>
      <c r="AQ315" s="46" t="str">
        <f t="shared" si="41"/>
        <v>―</v>
      </c>
    </row>
    <row r="316" spans="1:43" ht="45" customHeight="1">
      <c r="A316" s="114">
        <f t="shared" si="36"/>
        <v>302</v>
      </c>
      <c r="B316" s="115" t="str">
        <f>IF(基本情報入力シート!B359="","",基本情報入力シート!B359)</f>
        <v/>
      </c>
      <c r="C316" s="116" t="str">
        <f>IF(基本情報入力シート!L359="","",基本情報入力シート!L359)</f>
        <v/>
      </c>
      <c r="D316" s="116" t="str">
        <f>IF(基本情報入力シート!Q359="","",基本情報入力シート!Q359)</f>
        <v>愛知県</v>
      </c>
      <c r="E316" s="116" t="str">
        <f>IF(基本情報入力シート!V359="","",基本情報入力シート!V359)</f>
        <v/>
      </c>
      <c r="F316" s="116" t="str">
        <f>IF(基本情報入力シート!W359="","",基本情報入力シート!W359)</f>
        <v>事業所番号及びサービス名を入力してください。</v>
      </c>
      <c r="G316" s="116" t="str">
        <f>IF(基本情報入力シート!Z359="","",基本情報入力シート!Z359)</f>
        <v/>
      </c>
      <c r="H316" s="224" t="str">
        <f>IF(基本情報入力シート!AD359="","",基本情報入力シート!AD359)</f>
        <v/>
      </c>
      <c r="I316" s="362" t="str">
        <f>IF(基本情報入力シート!AE359="","",基本情報入力シート!AE359)</f>
        <v/>
      </c>
      <c r="J316" s="487"/>
      <c r="K316" s="491"/>
      <c r="L316" s="490"/>
      <c r="M316" s="363" t="str">
        <f>IF(G316="", "", VLOOKUP(AO316,【参考】数式用!$AZ$3:$BA$6, 2, FALSE))</f>
        <v/>
      </c>
      <c r="N316" s="364" t="str">
        <f>IF(G316="","",VLOOKUP(G316,【参考】数式用!$A$4:$L$54,MATCH('別紙様式2-3（個表）'!M316,【参考】数式用!$J$3:$L$3,0)+9,FALSE))</f>
        <v/>
      </c>
      <c r="O316" s="497" t="s">
        <v>2396</v>
      </c>
      <c r="P316" s="365" t="str">
        <f t="shared" si="16"/>
        <v>未入力あり</v>
      </c>
      <c r="Q316" s="273" t="str">
        <f>IFERROR(IF(P316="未入力あり","",ROUNDDOWN(ROUNDDOWN($H316*$I316,0)*VLOOKUP($G316,【参考】数式用!$A$4:$E$54,3, FALSE),0)),"")</f>
        <v/>
      </c>
      <c r="R316" s="273" t="str">
        <f>IF(AM316="×", 0,IF(P316="未入力あり","",ROUNDDOWN(ROUNDDOWN($H316*$I316,0)*VLOOKUP($G316,【参考】数式用!$A$4:$E$54,4,FALSE),0)))</f>
        <v/>
      </c>
      <c r="S316" s="366" t="str">
        <f>IF(AN316="×", 0,IF(P316="未入力あり","",ROUNDDOWN(ROUNDDOWN($H316*$I316,0)*VLOOKUP($G316,【参考】数式用!$A$4:$E$54,5, FALSE),0)))</f>
        <v/>
      </c>
      <c r="T316" s="369" t="s">
        <v>3907</v>
      </c>
      <c r="U316" s="370"/>
      <c r="V316" s="33"/>
      <c r="W316" s="641"/>
      <c r="X316" s="641"/>
      <c r="Y316" s="641"/>
      <c r="Z316" s="641"/>
      <c r="AA316" s="641"/>
      <c r="AB316" s="641"/>
      <c r="AC316" s="641"/>
      <c r="AD316" s="641"/>
      <c r="AE316" s="641"/>
      <c r="AF316" s="641"/>
      <c r="AG316" s="641"/>
      <c r="AI316" s="373" t="str">
        <f t="shared" si="37"/>
        <v/>
      </c>
      <c r="AJ316" s="372" t="e">
        <f>VLOOKUP('別紙様式2-3（個表）'!$G316,【参考】数式用!$P$4:$Q$54,2, FALSE)</f>
        <v>#N/A</v>
      </c>
      <c r="AK316" s="372" t="e">
        <f>VLOOKUP('別紙様式2-3（個表）'!$G316,【参考】数式用!$P$4:$W$54,8, FALSE)</f>
        <v>#N/A</v>
      </c>
      <c r="AL316" s="372" t="e">
        <f>VLOOKUP('別紙様式2-3（個表）'!$G316,【参考】数式用!$P$4:$AD$54,15, FALSE)</f>
        <v>#N/A</v>
      </c>
      <c r="AM316" s="372" t="str">
        <f t="shared" si="38"/>
        <v/>
      </c>
      <c r="AN316" s="372" t="str">
        <f t="shared" si="39"/>
        <v/>
      </c>
      <c r="AO316" s="372" t="str">
        <f t="shared" si="40"/>
        <v/>
      </c>
      <c r="AP316" s="372" t="str">
        <f>IF(G316="", "", VLOOKUP(G316,【参考】数式用!$A$4:$M$54,13,FALSE))</f>
        <v/>
      </c>
      <c r="AQ316" s="46" t="str">
        <f t="shared" si="41"/>
        <v>―</v>
      </c>
    </row>
    <row r="317" spans="1:43" ht="45" customHeight="1">
      <c r="A317" s="114">
        <f t="shared" si="36"/>
        <v>303</v>
      </c>
      <c r="B317" s="115" t="str">
        <f>IF(基本情報入力シート!B360="","",基本情報入力シート!B360)</f>
        <v/>
      </c>
      <c r="C317" s="116" t="str">
        <f>IF(基本情報入力シート!L360="","",基本情報入力シート!L360)</f>
        <v/>
      </c>
      <c r="D317" s="116" t="str">
        <f>IF(基本情報入力シート!Q360="","",基本情報入力シート!Q360)</f>
        <v>愛知県</v>
      </c>
      <c r="E317" s="116" t="str">
        <f>IF(基本情報入力シート!V360="","",基本情報入力シート!V360)</f>
        <v/>
      </c>
      <c r="F317" s="116" t="str">
        <f>IF(基本情報入力シート!W360="","",基本情報入力シート!W360)</f>
        <v>事業所番号及びサービス名を入力してください。</v>
      </c>
      <c r="G317" s="116" t="str">
        <f>IF(基本情報入力シート!Z360="","",基本情報入力シート!Z360)</f>
        <v/>
      </c>
      <c r="H317" s="224" t="str">
        <f>IF(基本情報入力シート!AD360="","",基本情報入力シート!AD360)</f>
        <v/>
      </c>
      <c r="I317" s="362" t="str">
        <f>IF(基本情報入力シート!AE360="","",基本情報入力シート!AE360)</f>
        <v/>
      </c>
      <c r="J317" s="487"/>
      <c r="K317" s="491"/>
      <c r="L317" s="490"/>
      <c r="M317" s="363" t="str">
        <f>IF(G317="", "", VLOOKUP(AO317,【参考】数式用!$AZ$3:$BA$6, 2, FALSE))</f>
        <v/>
      </c>
      <c r="N317" s="364" t="str">
        <f>IF(G317="","",VLOOKUP(G317,【参考】数式用!$A$4:$L$54,MATCH('別紙様式2-3（個表）'!M317,【参考】数式用!$J$3:$L$3,0)+9,FALSE))</f>
        <v/>
      </c>
      <c r="O317" s="497" t="s">
        <v>2396</v>
      </c>
      <c r="P317" s="365" t="str">
        <f t="shared" si="16"/>
        <v>未入力あり</v>
      </c>
      <c r="Q317" s="273" t="str">
        <f>IFERROR(IF(P317="未入力あり","",ROUNDDOWN(ROUNDDOWN($H317*$I317,0)*VLOOKUP($G317,【参考】数式用!$A$4:$E$54,3, FALSE),0)),"")</f>
        <v/>
      </c>
      <c r="R317" s="273" t="str">
        <f>IF(AM317="×", 0,IF(P317="未入力あり","",ROUNDDOWN(ROUNDDOWN($H317*$I317,0)*VLOOKUP($G317,【参考】数式用!$A$4:$E$54,4,FALSE),0)))</f>
        <v/>
      </c>
      <c r="S317" s="366" t="str">
        <f>IF(AN317="×", 0,IF(P317="未入力あり","",ROUNDDOWN(ROUNDDOWN($H317*$I317,0)*VLOOKUP($G317,【参考】数式用!$A$4:$E$54,5, FALSE),0)))</f>
        <v/>
      </c>
      <c r="T317" s="369" t="s">
        <v>3907</v>
      </c>
      <c r="U317" s="370"/>
      <c r="V317" s="33"/>
      <c r="W317" s="641"/>
      <c r="X317" s="641"/>
      <c r="Y317" s="641"/>
      <c r="Z317" s="641"/>
      <c r="AA317" s="641"/>
      <c r="AB317" s="641"/>
      <c r="AC317" s="641"/>
      <c r="AD317" s="641"/>
      <c r="AE317" s="641"/>
      <c r="AF317" s="641"/>
      <c r="AG317" s="641"/>
      <c r="AI317" s="373" t="str">
        <f t="shared" si="37"/>
        <v/>
      </c>
      <c r="AJ317" s="372" t="e">
        <f>VLOOKUP('別紙様式2-3（個表）'!$G317,【参考】数式用!$P$4:$Q$54,2, FALSE)</f>
        <v>#N/A</v>
      </c>
      <c r="AK317" s="372" t="e">
        <f>VLOOKUP('別紙様式2-3（個表）'!$G317,【参考】数式用!$P$4:$W$54,8, FALSE)</f>
        <v>#N/A</v>
      </c>
      <c r="AL317" s="372" t="e">
        <f>VLOOKUP('別紙様式2-3（個表）'!$G317,【参考】数式用!$P$4:$AD$54,15, FALSE)</f>
        <v>#N/A</v>
      </c>
      <c r="AM317" s="372" t="str">
        <f t="shared" si="38"/>
        <v/>
      </c>
      <c r="AN317" s="372" t="str">
        <f t="shared" si="39"/>
        <v/>
      </c>
      <c r="AO317" s="372" t="str">
        <f t="shared" si="40"/>
        <v/>
      </c>
      <c r="AP317" s="372" t="str">
        <f>IF(G317="", "", VLOOKUP(G317,【参考】数式用!$A$4:$M$54,13,FALSE))</f>
        <v/>
      </c>
      <c r="AQ317" s="46" t="str">
        <f t="shared" si="41"/>
        <v>―</v>
      </c>
    </row>
    <row r="318" spans="1:43" ht="45" customHeight="1">
      <c r="A318" s="114">
        <f t="shared" si="36"/>
        <v>304</v>
      </c>
      <c r="B318" s="115" t="str">
        <f>IF(基本情報入力シート!B361="","",基本情報入力シート!B361)</f>
        <v/>
      </c>
      <c r="C318" s="116" t="str">
        <f>IF(基本情報入力シート!L361="","",基本情報入力シート!L361)</f>
        <v/>
      </c>
      <c r="D318" s="116" t="str">
        <f>IF(基本情報入力シート!Q361="","",基本情報入力シート!Q361)</f>
        <v>愛知県</v>
      </c>
      <c r="E318" s="116" t="str">
        <f>IF(基本情報入力シート!V361="","",基本情報入力シート!V361)</f>
        <v/>
      </c>
      <c r="F318" s="116" t="str">
        <f>IF(基本情報入力シート!W361="","",基本情報入力シート!W361)</f>
        <v>事業所番号及びサービス名を入力してください。</v>
      </c>
      <c r="G318" s="116" t="str">
        <f>IF(基本情報入力シート!Z361="","",基本情報入力シート!Z361)</f>
        <v/>
      </c>
      <c r="H318" s="224" t="str">
        <f>IF(基本情報入力シート!AD361="","",基本情報入力シート!AD361)</f>
        <v/>
      </c>
      <c r="I318" s="362" t="str">
        <f>IF(基本情報入力シート!AE361="","",基本情報入力シート!AE361)</f>
        <v/>
      </c>
      <c r="J318" s="487"/>
      <c r="K318" s="491"/>
      <c r="L318" s="490"/>
      <c r="M318" s="363" t="str">
        <f>IF(G318="", "", VLOOKUP(AO318,【参考】数式用!$AZ$3:$BA$6, 2, FALSE))</f>
        <v/>
      </c>
      <c r="N318" s="364" t="str">
        <f>IF(G318="","",VLOOKUP(G318,【参考】数式用!$A$4:$L$54,MATCH('別紙様式2-3（個表）'!M318,【参考】数式用!$J$3:$L$3,0)+9,FALSE))</f>
        <v/>
      </c>
      <c r="O318" s="497" t="s">
        <v>2396</v>
      </c>
      <c r="P318" s="365" t="str">
        <f t="shared" si="16"/>
        <v>未入力あり</v>
      </c>
      <c r="Q318" s="273" t="str">
        <f>IFERROR(IF(P318="未入力あり","",ROUNDDOWN(ROUNDDOWN($H318*$I318,0)*VLOOKUP($G318,【参考】数式用!$A$4:$E$54,3, FALSE),0)),"")</f>
        <v/>
      </c>
      <c r="R318" s="273" t="str">
        <f>IF(AM318="×", 0,IF(P318="未入力あり","",ROUNDDOWN(ROUNDDOWN($H318*$I318,0)*VLOOKUP($G318,【参考】数式用!$A$4:$E$54,4,FALSE),0)))</f>
        <v/>
      </c>
      <c r="S318" s="366" t="str">
        <f>IF(AN318="×", 0,IF(P318="未入力あり","",ROUNDDOWN(ROUNDDOWN($H318*$I318,0)*VLOOKUP($G318,【参考】数式用!$A$4:$E$54,5, FALSE),0)))</f>
        <v/>
      </c>
      <c r="T318" s="369" t="s">
        <v>3907</v>
      </c>
      <c r="U318" s="370"/>
      <c r="V318" s="33"/>
      <c r="W318" s="641"/>
      <c r="X318" s="641"/>
      <c r="Y318" s="641"/>
      <c r="Z318" s="641"/>
      <c r="AA318" s="641"/>
      <c r="AB318" s="641"/>
      <c r="AC318" s="641"/>
      <c r="AD318" s="641"/>
      <c r="AE318" s="641"/>
      <c r="AF318" s="641"/>
      <c r="AG318" s="641"/>
      <c r="AI318" s="373" t="str">
        <f t="shared" si="37"/>
        <v/>
      </c>
      <c r="AJ318" s="372" t="e">
        <f>VLOOKUP('別紙様式2-3（個表）'!$G318,【参考】数式用!$P$4:$Q$54,2, FALSE)</f>
        <v>#N/A</v>
      </c>
      <c r="AK318" s="372" t="e">
        <f>VLOOKUP('別紙様式2-3（個表）'!$G318,【参考】数式用!$P$4:$W$54,8, FALSE)</f>
        <v>#N/A</v>
      </c>
      <c r="AL318" s="372" t="e">
        <f>VLOOKUP('別紙様式2-3（個表）'!$G318,【参考】数式用!$P$4:$AD$54,15, FALSE)</f>
        <v>#N/A</v>
      </c>
      <c r="AM318" s="372" t="str">
        <f t="shared" si="38"/>
        <v/>
      </c>
      <c r="AN318" s="372" t="str">
        <f t="shared" si="39"/>
        <v/>
      </c>
      <c r="AO318" s="372" t="str">
        <f t="shared" si="40"/>
        <v/>
      </c>
      <c r="AP318" s="372" t="str">
        <f>IF(G318="", "", VLOOKUP(G318,【参考】数式用!$A$4:$M$54,13,FALSE))</f>
        <v/>
      </c>
      <c r="AQ318" s="46" t="str">
        <f t="shared" si="41"/>
        <v>―</v>
      </c>
    </row>
    <row r="319" spans="1:43" ht="45" customHeight="1">
      <c r="A319" s="114">
        <f t="shared" si="36"/>
        <v>305</v>
      </c>
      <c r="B319" s="115" t="str">
        <f>IF(基本情報入力シート!B362="","",基本情報入力シート!B362)</f>
        <v/>
      </c>
      <c r="C319" s="116" t="str">
        <f>IF(基本情報入力シート!L362="","",基本情報入力シート!L362)</f>
        <v/>
      </c>
      <c r="D319" s="116" t="str">
        <f>IF(基本情報入力シート!Q362="","",基本情報入力シート!Q362)</f>
        <v>愛知県</v>
      </c>
      <c r="E319" s="116" t="str">
        <f>IF(基本情報入力シート!V362="","",基本情報入力シート!V362)</f>
        <v/>
      </c>
      <c r="F319" s="116" t="str">
        <f>IF(基本情報入力シート!W362="","",基本情報入力シート!W362)</f>
        <v>事業所番号及びサービス名を入力してください。</v>
      </c>
      <c r="G319" s="116" t="str">
        <f>IF(基本情報入力シート!Z362="","",基本情報入力シート!Z362)</f>
        <v/>
      </c>
      <c r="H319" s="224" t="str">
        <f>IF(基本情報入力シート!AD362="","",基本情報入力シート!AD362)</f>
        <v/>
      </c>
      <c r="I319" s="362" t="str">
        <f>IF(基本情報入力シート!AE362="","",基本情報入力シート!AE362)</f>
        <v/>
      </c>
      <c r="J319" s="487"/>
      <c r="K319" s="491"/>
      <c r="L319" s="490"/>
      <c r="M319" s="363" t="str">
        <f>IF(G319="", "", VLOOKUP(AO319,【参考】数式用!$AZ$3:$BA$6, 2, FALSE))</f>
        <v/>
      </c>
      <c r="N319" s="364" t="str">
        <f>IF(G319="","",VLOOKUP(G319,【参考】数式用!$A$4:$L$54,MATCH('別紙様式2-3（個表）'!M319,【参考】数式用!$J$3:$L$3,0)+9,FALSE))</f>
        <v/>
      </c>
      <c r="O319" s="497" t="s">
        <v>2396</v>
      </c>
      <c r="P319" s="365" t="str">
        <f t="shared" si="16"/>
        <v>未入力あり</v>
      </c>
      <c r="Q319" s="273" t="str">
        <f>IFERROR(IF(P319="未入力あり","",ROUNDDOWN(ROUNDDOWN($H319*$I319,0)*VLOOKUP($G319,【参考】数式用!$A$4:$E$54,3, FALSE),0)),"")</f>
        <v/>
      </c>
      <c r="R319" s="273" t="str">
        <f>IF(AM319="×", 0,IF(P319="未入力あり","",ROUNDDOWN(ROUNDDOWN($H319*$I319,0)*VLOOKUP($G319,【参考】数式用!$A$4:$E$54,4,FALSE),0)))</f>
        <v/>
      </c>
      <c r="S319" s="366" t="str">
        <f>IF(AN319="×", 0,IF(P319="未入力あり","",ROUNDDOWN(ROUNDDOWN($H319*$I319,0)*VLOOKUP($G319,【参考】数式用!$A$4:$E$54,5, FALSE),0)))</f>
        <v/>
      </c>
      <c r="T319" s="369" t="s">
        <v>3907</v>
      </c>
      <c r="U319" s="370"/>
      <c r="V319" s="33"/>
      <c r="W319" s="641"/>
      <c r="X319" s="641"/>
      <c r="Y319" s="641"/>
      <c r="Z319" s="641"/>
      <c r="AA319" s="641"/>
      <c r="AB319" s="641"/>
      <c r="AC319" s="641"/>
      <c r="AD319" s="641"/>
      <c r="AE319" s="641"/>
      <c r="AF319" s="641"/>
      <c r="AG319" s="641"/>
      <c r="AI319" s="373" t="str">
        <f t="shared" si="37"/>
        <v/>
      </c>
      <c r="AJ319" s="372" t="e">
        <f>VLOOKUP('別紙様式2-3（個表）'!$G319,【参考】数式用!$P$4:$Q$54,2, FALSE)</f>
        <v>#N/A</v>
      </c>
      <c r="AK319" s="372" t="e">
        <f>VLOOKUP('別紙様式2-3（個表）'!$G319,【参考】数式用!$P$4:$W$54,8, FALSE)</f>
        <v>#N/A</v>
      </c>
      <c r="AL319" s="372" t="e">
        <f>VLOOKUP('別紙様式2-3（個表）'!$G319,【参考】数式用!$P$4:$AD$54,15, FALSE)</f>
        <v>#N/A</v>
      </c>
      <c r="AM319" s="372" t="str">
        <f t="shared" si="38"/>
        <v/>
      </c>
      <c r="AN319" s="372" t="str">
        <f t="shared" si="39"/>
        <v/>
      </c>
      <c r="AO319" s="372" t="str">
        <f t="shared" si="40"/>
        <v/>
      </c>
      <c r="AP319" s="372" t="str">
        <f>IF(G319="", "", VLOOKUP(G319,【参考】数式用!$A$4:$M$54,13,FALSE))</f>
        <v/>
      </c>
      <c r="AQ319" s="46" t="str">
        <f t="shared" si="41"/>
        <v>―</v>
      </c>
    </row>
    <row r="320" spans="1:43" ht="45" customHeight="1">
      <c r="A320" s="114">
        <f t="shared" si="36"/>
        <v>306</v>
      </c>
      <c r="B320" s="115" t="str">
        <f>IF(基本情報入力シート!B363="","",基本情報入力シート!B363)</f>
        <v/>
      </c>
      <c r="C320" s="116" t="str">
        <f>IF(基本情報入力シート!L363="","",基本情報入力シート!L363)</f>
        <v/>
      </c>
      <c r="D320" s="116" t="str">
        <f>IF(基本情報入力シート!Q363="","",基本情報入力シート!Q363)</f>
        <v>愛知県</v>
      </c>
      <c r="E320" s="116" t="str">
        <f>IF(基本情報入力シート!V363="","",基本情報入力シート!V363)</f>
        <v/>
      </c>
      <c r="F320" s="116" t="str">
        <f>IF(基本情報入力シート!W363="","",基本情報入力シート!W363)</f>
        <v>事業所番号及びサービス名を入力してください。</v>
      </c>
      <c r="G320" s="116" t="str">
        <f>IF(基本情報入力シート!Z363="","",基本情報入力シート!Z363)</f>
        <v/>
      </c>
      <c r="H320" s="224" t="str">
        <f>IF(基本情報入力シート!AD363="","",基本情報入力シート!AD363)</f>
        <v/>
      </c>
      <c r="I320" s="362" t="str">
        <f>IF(基本情報入力シート!AE363="","",基本情報入力シート!AE363)</f>
        <v/>
      </c>
      <c r="J320" s="487"/>
      <c r="K320" s="491"/>
      <c r="L320" s="490"/>
      <c r="M320" s="363" t="str">
        <f>IF(G320="", "", VLOOKUP(AO320,【参考】数式用!$AZ$3:$BA$6, 2, FALSE))</f>
        <v/>
      </c>
      <c r="N320" s="364" t="str">
        <f>IF(G320="","",VLOOKUP(G320,【参考】数式用!$A$4:$L$54,MATCH('別紙様式2-3（個表）'!M320,【参考】数式用!$J$3:$L$3,0)+9,FALSE))</f>
        <v/>
      </c>
      <c r="O320" s="497" t="s">
        <v>2396</v>
      </c>
      <c r="P320" s="365" t="str">
        <f t="shared" si="16"/>
        <v>未入力あり</v>
      </c>
      <c r="Q320" s="273" t="str">
        <f>IFERROR(IF(P320="未入力あり","",ROUNDDOWN(ROUNDDOWN($H320*$I320,0)*VLOOKUP($G320,【参考】数式用!$A$4:$E$54,3, FALSE),0)),"")</f>
        <v/>
      </c>
      <c r="R320" s="273" t="str">
        <f>IF(AM320="×", 0,IF(P320="未入力あり","",ROUNDDOWN(ROUNDDOWN($H320*$I320,0)*VLOOKUP($G320,【参考】数式用!$A$4:$E$54,4,FALSE),0)))</f>
        <v/>
      </c>
      <c r="S320" s="366" t="str">
        <f>IF(AN320="×", 0,IF(P320="未入力あり","",ROUNDDOWN(ROUNDDOWN($H320*$I320,0)*VLOOKUP($G320,【参考】数式用!$A$4:$E$54,5, FALSE),0)))</f>
        <v/>
      </c>
      <c r="T320" s="369" t="s">
        <v>3907</v>
      </c>
      <c r="U320" s="370"/>
      <c r="V320" s="33"/>
      <c r="W320" s="641"/>
      <c r="X320" s="641"/>
      <c r="Y320" s="641"/>
      <c r="Z320" s="641"/>
      <c r="AA320" s="641"/>
      <c r="AB320" s="641"/>
      <c r="AC320" s="641"/>
      <c r="AD320" s="641"/>
      <c r="AE320" s="641"/>
      <c r="AF320" s="641"/>
      <c r="AG320" s="641"/>
      <c r="AI320" s="373" t="str">
        <f t="shared" si="37"/>
        <v/>
      </c>
      <c r="AJ320" s="372" t="e">
        <f>VLOOKUP('別紙様式2-3（個表）'!$G320,【参考】数式用!$P$4:$Q$54,2, FALSE)</f>
        <v>#N/A</v>
      </c>
      <c r="AK320" s="372" t="e">
        <f>VLOOKUP('別紙様式2-3（個表）'!$G320,【参考】数式用!$P$4:$W$54,8, FALSE)</f>
        <v>#N/A</v>
      </c>
      <c r="AL320" s="372" t="e">
        <f>VLOOKUP('別紙様式2-3（個表）'!$G320,【参考】数式用!$P$4:$AD$54,15, FALSE)</f>
        <v>#N/A</v>
      </c>
      <c r="AM320" s="372" t="str">
        <f t="shared" si="38"/>
        <v/>
      </c>
      <c r="AN320" s="372" t="str">
        <f t="shared" si="39"/>
        <v/>
      </c>
      <c r="AO320" s="372" t="str">
        <f t="shared" si="40"/>
        <v/>
      </c>
      <c r="AP320" s="372" t="str">
        <f>IF(G320="", "", VLOOKUP(G320,【参考】数式用!$A$4:$M$54,13,FALSE))</f>
        <v/>
      </c>
      <c r="AQ320" s="46" t="str">
        <f t="shared" si="41"/>
        <v>―</v>
      </c>
    </row>
    <row r="321" spans="1:43" ht="45" customHeight="1">
      <c r="A321" s="114">
        <f t="shared" si="36"/>
        <v>307</v>
      </c>
      <c r="B321" s="115" t="str">
        <f>IF(基本情報入力シート!B364="","",基本情報入力シート!B364)</f>
        <v/>
      </c>
      <c r="C321" s="116" t="str">
        <f>IF(基本情報入力シート!L364="","",基本情報入力シート!L364)</f>
        <v/>
      </c>
      <c r="D321" s="116" t="str">
        <f>IF(基本情報入力シート!Q364="","",基本情報入力シート!Q364)</f>
        <v>愛知県</v>
      </c>
      <c r="E321" s="116" t="str">
        <f>IF(基本情報入力シート!V364="","",基本情報入力シート!V364)</f>
        <v/>
      </c>
      <c r="F321" s="116" t="str">
        <f>IF(基本情報入力シート!W364="","",基本情報入力シート!W364)</f>
        <v>事業所番号及びサービス名を入力してください。</v>
      </c>
      <c r="G321" s="116" t="str">
        <f>IF(基本情報入力シート!Z364="","",基本情報入力シート!Z364)</f>
        <v/>
      </c>
      <c r="H321" s="224" t="str">
        <f>IF(基本情報入力シート!AD364="","",基本情報入力シート!AD364)</f>
        <v/>
      </c>
      <c r="I321" s="362" t="str">
        <f>IF(基本情報入力シート!AE364="","",基本情報入力シート!AE364)</f>
        <v/>
      </c>
      <c r="J321" s="487"/>
      <c r="K321" s="491"/>
      <c r="L321" s="490"/>
      <c r="M321" s="363" t="str">
        <f>IF(G321="", "", VLOOKUP(AO321,【参考】数式用!$AZ$3:$BA$6, 2, FALSE))</f>
        <v/>
      </c>
      <c r="N321" s="364" t="str">
        <f>IF(G321="","",VLOOKUP(G321,【参考】数式用!$A$4:$L$54,MATCH('別紙様式2-3（個表）'!M321,【参考】数式用!$J$3:$L$3,0)+9,FALSE))</f>
        <v/>
      </c>
      <c r="O321" s="497" t="s">
        <v>2396</v>
      </c>
      <c r="P321" s="365" t="str">
        <f t="shared" si="16"/>
        <v>未入力あり</v>
      </c>
      <c r="Q321" s="273" t="str">
        <f>IFERROR(IF(P321="未入力あり","",ROUNDDOWN(ROUNDDOWN($H321*$I321,0)*VLOOKUP($G321,【参考】数式用!$A$4:$E$54,3, FALSE),0)),"")</f>
        <v/>
      </c>
      <c r="R321" s="273" t="str">
        <f>IF(AM321="×", 0,IF(P321="未入力あり","",ROUNDDOWN(ROUNDDOWN($H321*$I321,0)*VLOOKUP($G321,【参考】数式用!$A$4:$E$54,4,FALSE),0)))</f>
        <v/>
      </c>
      <c r="S321" s="366" t="str">
        <f>IF(AN321="×", 0,IF(P321="未入力あり","",ROUNDDOWN(ROUNDDOWN($H321*$I321,0)*VLOOKUP($G321,【参考】数式用!$A$4:$E$54,5, FALSE),0)))</f>
        <v/>
      </c>
      <c r="T321" s="369" t="s">
        <v>3907</v>
      </c>
      <c r="U321" s="370"/>
      <c r="V321" s="33"/>
      <c r="W321" s="641"/>
      <c r="X321" s="641"/>
      <c r="Y321" s="641"/>
      <c r="Z321" s="641"/>
      <c r="AA321" s="641"/>
      <c r="AB321" s="641"/>
      <c r="AC321" s="641"/>
      <c r="AD321" s="641"/>
      <c r="AE321" s="641"/>
      <c r="AF321" s="641"/>
      <c r="AG321" s="641"/>
      <c r="AI321" s="373" t="str">
        <f t="shared" si="37"/>
        <v/>
      </c>
      <c r="AJ321" s="372" t="e">
        <f>VLOOKUP('別紙様式2-3（個表）'!$G321,【参考】数式用!$P$4:$Q$54,2, FALSE)</f>
        <v>#N/A</v>
      </c>
      <c r="AK321" s="372" t="e">
        <f>VLOOKUP('別紙様式2-3（個表）'!$G321,【参考】数式用!$P$4:$W$54,8, FALSE)</f>
        <v>#N/A</v>
      </c>
      <c r="AL321" s="372" t="e">
        <f>VLOOKUP('別紙様式2-3（個表）'!$G321,【参考】数式用!$P$4:$AD$54,15, FALSE)</f>
        <v>#N/A</v>
      </c>
      <c r="AM321" s="372" t="str">
        <f t="shared" si="38"/>
        <v/>
      </c>
      <c r="AN321" s="372" t="str">
        <f t="shared" si="39"/>
        <v/>
      </c>
      <c r="AO321" s="372" t="str">
        <f t="shared" si="40"/>
        <v/>
      </c>
      <c r="AP321" s="372" t="str">
        <f>IF(G321="", "", VLOOKUP(G321,【参考】数式用!$A$4:$M$54,13,FALSE))</f>
        <v/>
      </c>
      <c r="AQ321" s="46" t="str">
        <f t="shared" si="41"/>
        <v>―</v>
      </c>
    </row>
    <row r="322" spans="1:43" ht="45" customHeight="1">
      <c r="A322" s="114">
        <f t="shared" si="36"/>
        <v>308</v>
      </c>
      <c r="B322" s="115" t="str">
        <f>IF(基本情報入力シート!B365="","",基本情報入力シート!B365)</f>
        <v/>
      </c>
      <c r="C322" s="116" t="str">
        <f>IF(基本情報入力シート!L365="","",基本情報入力シート!L365)</f>
        <v/>
      </c>
      <c r="D322" s="116" t="str">
        <f>IF(基本情報入力シート!Q365="","",基本情報入力シート!Q365)</f>
        <v>愛知県</v>
      </c>
      <c r="E322" s="116" t="str">
        <f>IF(基本情報入力シート!V365="","",基本情報入力シート!V365)</f>
        <v/>
      </c>
      <c r="F322" s="116" t="str">
        <f>IF(基本情報入力シート!W365="","",基本情報入力シート!W365)</f>
        <v>事業所番号及びサービス名を入力してください。</v>
      </c>
      <c r="G322" s="116" t="str">
        <f>IF(基本情報入力シート!Z365="","",基本情報入力シート!Z365)</f>
        <v/>
      </c>
      <c r="H322" s="224" t="str">
        <f>IF(基本情報入力シート!AD365="","",基本情報入力シート!AD365)</f>
        <v/>
      </c>
      <c r="I322" s="362" t="str">
        <f>IF(基本情報入力シート!AE365="","",基本情報入力シート!AE365)</f>
        <v/>
      </c>
      <c r="J322" s="487"/>
      <c r="K322" s="491"/>
      <c r="L322" s="490"/>
      <c r="M322" s="363" t="str">
        <f>IF(G322="", "", VLOOKUP(AO322,【参考】数式用!$AZ$3:$BA$6, 2, FALSE))</f>
        <v/>
      </c>
      <c r="N322" s="364" t="str">
        <f>IF(G322="","",VLOOKUP(G322,【参考】数式用!$A$4:$L$54,MATCH('別紙様式2-3（個表）'!M322,【参考】数式用!$J$3:$L$3,0)+9,FALSE))</f>
        <v/>
      </c>
      <c r="O322" s="497" t="s">
        <v>2396</v>
      </c>
      <c r="P322" s="365" t="str">
        <f t="shared" si="16"/>
        <v>未入力あり</v>
      </c>
      <c r="Q322" s="273" t="str">
        <f>IFERROR(IF(P322="未入力あり","",ROUNDDOWN(ROUNDDOWN($H322*$I322,0)*VLOOKUP($G322,【参考】数式用!$A$4:$E$54,3, FALSE),0)),"")</f>
        <v/>
      </c>
      <c r="R322" s="273" t="str">
        <f>IF(AM322="×", 0,IF(P322="未入力あり","",ROUNDDOWN(ROUNDDOWN($H322*$I322,0)*VLOOKUP($G322,【参考】数式用!$A$4:$E$54,4,FALSE),0)))</f>
        <v/>
      </c>
      <c r="S322" s="366" t="str">
        <f>IF(AN322="×", 0,IF(P322="未入力あり","",ROUNDDOWN(ROUNDDOWN($H322*$I322,0)*VLOOKUP($G322,【参考】数式用!$A$4:$E$54,5, FALSE),0)))</f>
        <v/>
      </c>
      <c r="T322" s="369" t="s">
        <v>3907</v>
      </c>
      <c r="U322" s="370"/>
      <c r="V322" s="33"/>
      <c r="W322" s="641"/>
      <c r="X322" s="641"/>
      <c r="Y322" s="641"/>
      <c r="Z322" s="641"/>
      <c r="AA322" s="641"/>
      <c r="AB322" s="641"/>
      <c r="AC322" s="641"/>
      <c r="AD322" s="641"/>
      <c r="AE322" s="641"/>
      <c r="AF322" s="641"/>
      <c r="AG322" s="641"/>
      <c r="AI322" s="373" t="str">
        <f t="shared" si="37"/>
        <v/>
      </c>
      <c r="AJ322" s="372" t="e">
        <f>VLOOKUP('別紙様式2-3（個表）'!$G322,【参考】数式用!$P$4:$Q$54,2, FALSE)</f>
        <v>#N/A</v>
      </c>
      <c r="AK322" s="372" t="e">
        <f>VLOOKUP('別紙様式2-3（個表）'!$G322,【参考】数式用!$P$4:$W$54,8, FALSE)</f>
        <v>#N/A</v>
      </c>
      <c r="AL322" s="372" t="e">
        <f>VLOOKUP('別紙様式2-3（個表）'!$G322,【参考】数式用!$P$4:$AD$54,15, FALSE)</f>
        <v>#N/A</v>
      </c>
      <c r="AM322" s="372" t="str">
        <f t="shared" si="38"/>
        <v/>
      </c>
      <c r="AN322" s="372" t="str">
        <f t="shared" si="39"/>
        <v/>
      </c>
      <c r="AO322" s="372" t="str">
        <f t="shared" si="40"/>
        <v/>
      </c>
      <c r="AP322" s="372" t="str">
        <f>IF(G322="", "", VLOOKUP(G322,【参考】数式用!$A$4:$M$54,13,FALSE))</f>
        <v/>
      </c>
      <c r="AQ322" s="46" t="str">
        <f t="shared" si="41"/>
        <v>―</v>
      </c>
    </row>
    <row r="323" spans="1:43" ht="45" customHeight="1">
      <c r="A323" s="114">
        <f t="shared" si="36"/>
        <v>309</v>
      </c>
      <c r="B323" s="115" t="str">
        <f>IF(基本情報入力シート!B366="","",基本情報入力シート!B366)</f>
        <v/>
      </c>
      <c r="C323" s="116" t="str">
        <f>IF(基本情報入力シート!L366="","",基本情報入力シート!L366)</f>
        <v/>
      </c>
      <c r="D323" s="116" t="str">
        <f>IF(基本情報入力シート!Q366="","",基本情報入力シート!Q366)</f>
        <v>愛知県</v>
      </c>
      <c r="E323" s="116" t="str">
        <f>IF(基本情報入力シート!V366="","",基本情報入力シート!V366)</f>
        <v/>
      </c>
      <c r="F323" s="116" t="str">
        <f>IF(基本情報入力シート!W366="","",基本情報入力シート!W366)</f>
        <v>事業所番号及びサービス名を入力してください。</v>
      </c>
      <c r="G323" s="116" t="str">
        <f>IF(基本情報入力シート!Z366="","",基本情報入力シート!Z366)</f>
        <v/>
      </c>
      <c r="H323" s="224" t="str">
        <f>IF(基本情報入力シート!AD366="","",基本情報入力シート!AD366)</f>
        <v/>
      </c>
      <c r="I323" s="362" t="str">
        <f>IF(基本情報入力シート!AE366="","",基本情報入力シート!AE366)</f>
        <v/>
      </c>
      <c r="J323" s="487"/>
      <c r="K323" s="491"/>
      <c r="L323" s="490"/>
      <c r="M323" s="363" t="str">
        <f>IF(G323="", "", VLOOKUP(AO323,【参考】数式用!$AZ$3:$BA$6, 2, FALSE))</f>
        <v/>
      </c>
      <c r="N323" s="364" t="str">
        <f>IF(G323="","",VLOOKUP(G323,【参考】数式用!$A$4:$L$54,MATCH('別紙様式2-3（個表）'!M323,【参考】数式用!$J$3:$L$3,0)+9,FALSE))</f>
        <v/>
      </c>
      <c r="O323" s="497" t="s">
        <v>2396</v>
      </c>
      <c r="P323" s="365" t="str">
        <f t="shared" si="16"/>
        <v>未入力あり</v>
      </c>
      <c r="Q323" s="273" t="str">
        <f>IFERROR(IF(P323="未入力あり","",ROUNDDOWN(ROUNDDOWN($H323*$I323,0)*VLOOKUP($G323,【参考】数式用!$A$4:$E$54,3, FALSE),0)),"")</f>
        <v/>
      </c>
      <c r="R323" s="273" t="str">
        <f>IF(AM323="×", 0,IF(P323="未入力あり","",ROUNDDOWN(ROUNDDOWN($H323*$I323,0)*VLOOKUP($G323,【参考】数式用!$A$4:$E$54,4,FALSE),0)))</f>
        <v/>
      </c>
      <c r="S323" s="366" t="str">
        <f>IF(AN323="×", 0,IF(P323="未入力あり","",ROUNDDOWN(ROUNDDOWN($H323*$I323,0)*VLOOKUP($G323,【参考】数式用!$A$4:$E$54,5, FALSE),0)))</f>
        <v/>
      </c>
      <c r="T323" s="369" t="s">
        <v>3907</v>
      </c>
      <c r="U323" s="370"/>
      <c r="V323" s="33"/>
      <c r="W323" s="641"/>
      <c r="X323" s="641"/>
      <c r="Y323" s="641"/>
      <c r="Z323" s="641"/>
      <c r="AA323" s="641"/>
      <c r="AB323" s="641"/>
      <c r="AC323" s="641"/>
      <c r="AD323" s="641"/>
      <c r="AE323" s="641"/>
      <c r="AF323" s="641"/>
      <c r="AG323" s="641"/>
      <c r="AI323" s="373" t="str">
        <f t="shared" si="37"/>
        <v/>
      </c>
      <c r="AJ323" s="372" t="e">
        <f>VLOOKUP('別紙様式2-3（個表）'!$G323,【参考】数式用!$P$4:$Q$54,2, FALSE)</f>
        <v>#N/A</v>
      </c>
      <c r="AK323" s="372" t="e">
        <f>VLOOKUP('別紙様式2-3（個表）'!$G323,【参考】数式用!$P$4:$W$54,8, FALSE)</f>
        <v>#N/A</v>
      </c>
      <c r="AL323" s="372" t="e">
        <f>VLOOKUP('別紙様式2-3（個表）'!$G323,【参考】数式用!$P$4:$AD$54,15, FALSE)</f>
        <v>#N/A</v>
      </c>
      <c r="AM323" s="372" t="str">
        <f t="shared" si="38"/>
        <v/>
      </c>
      <c r="AN323" s="372" t="str">
        <f t="shared" si="39"/>
        <v/>
      </c>
      <c r="AO323" s="372" t="str">
        <f t="shared" si="40"/>
        <v/>
      </c>
      <c r="AP323" s="372" t="str">
        <f>IF(G323="", "", VLOOKUP(G323,【参考】数式用!$A$4:$M$54,13,FALSE))</f>
        <v/>
      </c>
      <c r="AQ323" s="46" t="str">
        <f t="shared" si="41"/>
        <v>―</v>
      </c>
    </row>
    <row r="324" spans="1:43" ht="45" customHeight="1">
      <c r="A324" s="114">
        <f t="shared" si="36"/>
        <v>310</v>
      </c>
      <c r="B324" s="115" t="str">
        <f>IF(基本情報入力シート!B367="","",基本情報入力シート!B367)</f>
        <v/>
      </c>
      <c r="C324" s="116" t="str">
        <f>IF(基本情報入力シート!L367="","",基本情報入力シート!L367)</f>
        <v/>
      </c>
      <c r="D324" s="116" t="str">
        <f>IF(基本情報入力シート!Q367="","",基本情報入力シート!Q367)</f>
        <v>愛知県</v>
      </c>
      <c r="E324" s="116" t="str">
        <f>IF(基本情報入力シート!V367="","",基本情報入力シート!V367)</f>
        <v/>
      </c>
      <c r="F324" s="116" t="str">
        <f>IF(基本情報入力シート!W367="","",基本情報入力シート!W367)</f>
        <v>事業所番号及びサービス名を入力してください。</v>
      </c>
      <c r="G324" s="116" t="str">
        <f>IF(基本情報入力シート!Z367="","",基本情報入力シート!Z367)</f>
        <v/>
      </c>
      <c r="H324" s="224" t="str">
        <f>IF(基本情報入力シート!AD367="","",基本情報入力シート!AD367)</f>
        <v/>
      </c>
      <c r="I324" s="362" t="str">
        <f>IF(基本情報入力シート!AE367="","",基本情報入力シート!AE367)</f>
        <v/>
      </c>
      <c r="J324" s="487"/>
      <c r="K324" s="491"/>
      <c r="L324" s="490"/>
      <c r="M324" s="363" t="str">
        <f>IF(G324="", "", VLOOKUP(AO324,【参考】数式用!$AZ$3:$BA$6, 2, FALSE))</f>
        <v/>
      </c>
      <c r="N324" s="364" t="str">
        <f>IF(G324="","",VLOOKUP(G324,【参考】数式用!$A$4:$L$54,MATCH('別紙様式2-3（個表）'!M324,【参考】数式用!$J$3:$L$3,0)+9,FALSE))</f>
        <v/>
      </c>
      <c r="O324" s="497" t="s">
        <v>2396</v>
      </c>
      <c r="P324" s="365" t="str">
        <f t="shared" si="16"/>
        <v>未入力あり</v>
      </c>
      <c r="Q324" s="273" t="str">
        <f>IFERROR(IF(P324="未入力あり","",ROUNDDOWN(ROUNDDOWN($H324*$I324,0)*VLOOKUP($G324,【参考】数式用!$A$4:$E$54,3, FALSE),0)),"")</f>
        <v/>
      </c>
      <c r="R324" s="273" t="str">
        <f>IF(AM324="×", 0,IF(P324="未入力あり","",ROUNDDOWN(ROUNDDOWN($H324*$I324,0)*VLOOKUP($G324,【参考】数式用!$A$4:$E$54,4,FALSE),0)))</f>
        <v/>
      </c>
      <c r="S324" s="366" t="str">
        <f>IF(AN324="×", 0,IF(P324="未入力あり","",ROUNDDOWN(ROUNDDOWN($H324*$I324,0)*VLOOKUP($G324,【参考】数式用!$A$4:$E$54,5, FALSE),0)))</f>
        <v/>
      </c>
      <c r="T324" s="369" t="s">
        <v>3907</v>
      </c>
      <c r="U324" s="370"/>
      <c r="V324" s="33"/>
      <c r="W324" s="641"/>
      <c r="X324" s="641"/>
      <c r="Y324" s="641"/>
      <c r="Z324" s="641"/>
      <c r="AA324" s="641"/>
      <c r="AB324" s="641"/>
      <c r="AC324" s="641"/>
      <c r="AD324" s="641"/>
      <c r="AE324" s="641"/>
      <c r="AF324" s="641"/>
      <c r="AG324" s="641"/>
      <c r="AI324" s="373" t="str">
        <f t="shared" si="37"/>
        <v/>
      </c>
      <c r="AJ324" s="372" t="e">
        <f>VLOOKUP('別紙様式2-3（個表）'!$G324,【参考】数式用!$P$4:$Q$54,2, FALSE)</f>
        <v>#N/A</v>
      </c>
      <c r="AK324" s="372" t="e">
        <f>VLOOKUP('別紙様式2-3（個表）'!$G324,【参考】数式用!$P$4:$W$54,8, FALSE)</f>
        <v>#N/A</v>
      </c>
      <c r="AL324" s="372" t="e">
        <f>VLOOKUP('別紙様式2-3（個表）'!$G324,【参考】数式用!$P$4:$AD$54,15, FALSE)</f>
        <v>#N/A</v>
      </c>
      <c r="AM324" s="372" t="str">
        <f t="shared" si="38"/>
        <v/>
      </c>
      <c r="AN324" s="372" t="str">
        <f t="shared" si="39"/>
        <v/>
      </c>
      <c r="AO324" s="372" t="str">
        <f t="shared" si="40"/>
        <v/>
      </c>
      <c r="AP324" s="372" t="str">
        <f>IF(G324="", "", VLOOKUP(G324,【参考】数式用!$A$4:$M$54,13,FALSE))</f>
        <v/>
      </c>
      <c r="AQ324" s="46" t="str">
        <f t="shared" si="41"/>
        <v>―</v>
      </c>
    </row>
    <row r="325" spans="1:43" ht="45" customHeight="1">
      <c r="A325" s="114">
        <f t="shared" si="36"/>
        <v>311</v>
      </c>
      <c r="B325" s="115" t="str">
        <f>IF(基本情報入力シート!B368="","",基本情報入力シート!B368)</f>
        <v/>
      </c>
      <c r="C325" s="116" t="str">
        <f>IF(基本情報入力シート!L368="","",基本情報入力シート!L368)</f>
        <v/>
      </c>
      <c r="D325" s="116" t="str">
        <f>IF(基本情報入力シート!Q368="","",基本情報入力シート!Q368)</f>
        <v>愛知県</v>
      </c>
      <c r="E325" s="116" t="str">
        <f>IF(基本情報入力シート!V368="","",基本情報入力シート!V368)</f>
        <v/>
      </c>
      <c r="F325" s="116" t="str">
        <f>IF(基本情報入力シート!W368="","",基本情報入力シート!W368)</f>
        <v>事業所番号及びサービス名を入力してください。</v>
      </c>
      <c r="G325" s="116" t="str">
        <f>IF(基本情報入力シート!Z368="","",基本情報入力シート!Z368)</f>
        <v/>
      </c>
      <c r="H325" s="224" t="str">
        <f>IF(基本情報入力シート!AD368="","",基本情報入力シート!AD368)</f>
        <v/>
      </c>
      <c r="I325" s="362" t="str">
        <f>IF(基本情報入力シート!AE368="","",基本情報入力シート!AE368)</f>
        <v/>
      </c>
      <c r="J325" s="487"/>
      <c r="K325" s="491"/>
      <c r="L325" s="490"/>
      <c r="M325" s="363" t="str">
        <f>IF(G325="", "", VLOOKUP(AO325,【参考】数式用!$AZ$3:$BA$6, 2, FALSE))</f>
        <v/>
      </c>
      <c r="N325" s="364" t="str">
        <f>IF(G325="","",VLOOKUP(G325,【参考】数式用!$A$4:$L$54,MATCH('別紙様式2-3（個表）'!M325,【参考】数式用!$J$3:$L$3,0)+9,FALSE))</f>
        <v/>
      </c>
      <c r="O325" s="497" t="s">
        <v>2396</v>
      </c>
      <c r="P325" s="365" t="str">
        <f t="shared" si="16"/>
        <v>未入力あり</v>
      </c>
      <c r="Q325" s="273" t="str">
        <f>IFERROR(IF(P325="未入力あり","",ROUNDDOWN(ROUNDDOWN($H325*$I325,0)*VLOOKUP($G325,【参考】数式用!$A$4:$E$54,3, FALSE),0)),"")</f>
        <v/>
      </c>
      <c r="R325" s="273" t="str">
        <f>IF(AM325="×", 0,IF(P325="未入力あり","",ROUNDDOWN(ROUNDDOWN($H325*$I325,0)*VLOOKUP($G325,【参考】数式用!$A$4:$E$54,4,FALSE),0)))</f>
        <v/>
      </c>
      <c r="S325" s="366" t="str">
        <f>IF(AN325="×", 0,IF(P325="未入力あり","",ROUNDDOWN(ROUNDDOWN($H325*$I325,0)*VLOOKUP($G325,【参考】数式用!$A$4:$E$54,5, FALSE),0)))</f>
        <v/>
      </c>
      <c r="T325" s="369" t="s">
        <v>3907</v>
      </c>
      <c r="U325" s="370"/>
      <c r="V325" s="33"/>
      <c r="W325" s="641"/>
      <c r="X325" s="641"/>
      <c r="Y325" s="641"/>
      <c r="Z325" s="641"/>
      <c r="AA325" s="641"/>
      <c r="AB325" s="641"/>
      <c r="AC325" s="641"/>
      <c r="AD325" s="641"/>
      <c r="AE325" s="641"/>
      <c r="AF325" s="641"/>
      <c r="AG325" s="641"/>
      <c r="AI325" s="373" t="str">
        <f t="shared" si="37"/>
        <v/>
      </c>
      <c r="AJ325" s="372" t="e">
        <f>VLOOKUP('別紙様式2-3（個表）'!$G325,【参考】数式用!$P$4:$Q$54,2, FALSE)</f>
        <v>#N/A</v>
      </c>
      <c r="AK325" s="372" t="e">
        <f>VLOOKUP('別紙様式2-3（個表）'!$G325,【参考】数式用!$P$4:$W$54,8, FALSE)</f>
        <v>#N/A</v>
      </c>
      <c r="AL325" s="372" t="e">
        <f>VLOOKUP('別紙様式2-3（個表）'!$G325,【参考】数式用!$P$4:$AD$54,15, FALSE)</f>
        <v>#N/A</v>
      </c>
      <c r="AM325" s="372" t="str">
        <f t="shared" si="38"/>
        <v/>
      </c>
      <c r="AN325" s="372" t="str">
        <f t="shared" si="39"/>
        <v/>
      </c>
      <c r="AO325" s="372" t="str">
        <f t="shared" si="40"/>
        <v/>
      </c>
      <c r="AP325" s="372" t="str">
        <f>IF(G325="", "", VLOOKUP(G325,【参考】数式用!$A$4:$M$54,13,FALSE))</f>
        <v/>
      </c>
      <c r="AQ325" s="46" t="str">
        <f t="shared" si="41"/>
        <v>―</v>
      </c>
    </row>
    <row r="326" spans="1:43" ht="45" customHeight="1">
      <c r="A326" s="114">
        <f t="shared" si="36"/>
        <v>312</v>
      </c>
      <c r="B326" s="115" t="str">
        <f>IF(基本情報入力シート!B369="","",基本情報入力シート!B369)</f>
        <v/>
      </c>
      <c r="C326" s="116" t="str">
        <f>IF(基本情報入力シート!L369="","",基本情報入力シート!L369)</f>
        <v/>
      </c>
      <c r="D326" s="116" t="str">
        <f>IF(基本情報入力シート!Q369="","",基本情報入力シート!Q369)</f>
        <v>愛知県</v>
      </c>
      <c r="E326" s="116" t="str">
        <f>IF(基本情報入力シート!V369="","",基本情報入力シート!V369)</f>
        <v/>
      </c>
      <c r="F326" s="116" t="str">
        <f>IF(基本情報入力シート!W369="","",基本情報入力シート!W369)</f>
        <v>事業所番号及びサービス名を入力してください。</v>
      </c>
      <c r="G326" s="116" t="str">
        <f>IF(基本情報入力シート!Z369="","",基本情報入力シート!Z369)</f>
        <v/>
      </c>
      <c r="H326" s="224" t="str">
        <f>IF(基本情報入力シート!AD369="","",基本情報入力シート!AD369)</f>
        <v/>
      </c>
      <c r="I326" s="362" t="str">
        <f>IF(基本情報入力シート!AE369="","",基本情報入力シート!AE369)</f>
        <v/>
      </c>
      <c r="J326" s="487"/>
      <c r="K326" s="491"/>
      <c r="L326" s="490"/>
      <c r="M326" s="363" t="str">
        <f>IF(G326="", "", VLOOKUP(AO326,【参考】数式用!$AZ$3:$BA$6, 2, FALSE))</f>
        <v/>
      </c>
      <c r="N326" s="364" t="str">
        <f>IF(G326="","",VLOOKUP(G326,【参考】数式用!$A$4:$L$54,MATCH('別紙様式2-3（個表）'!M326,【参考】数式用!$J$3:$L$3,0)+9,FALSE))</f>
        <v/>
      </c>
      <c r="O326" s="497" t="s">
        <v>2396</v>
      </c>
      <c r="P326" s="365" t="str">
        <f t="shared" si="16"/>
        <v>未入力あり</v>
      </c>
      <c r="Q326" s="273" t="str">
        <f>IFERROR(IF(P326="未入力あり","",ROUNDDOWN(ROUNDDOWN($H326*$I326,0)*VLOOKUP($G326,【参考】数式用!$A$4:$E$54,3, FALSE),0)),"")</f>
        <v/>
      </c>
      <c r="R326" s="273" t="str">
        <f>IF(AM326="×", 0,IF(P326="未入力あり","",ROUNDDOWN(ROUNDDOWN($H326*$I326,0)*VLOOKUP($G326,【参考】数式用!$A$4:$E$54,4,FALSE),0)))</f>
        <v/>
      </c>
      <c r="S326" s="366" t="str">
        <f>IF(AN326="×", 0,IF(P326="未入力あり","",ROUNDDOWN(ROUNDDOWN($H326*$I326,0)*VLOOKUP($G326,【参考】数式用!$A$4:$E$54,5, FALSE),0)))</f>
        <v/>
      </c>
      <c r="T326" s="369" t="s">
        <v>3907</v>
      </c>
      <c r="U326" s="370"/>
      <c r="V326" s="33"/>
      <c r="W326" s="641"/>
      <c r="X326" s="641"/>
      <c r="Y326" s="641"/>
      <c r="Z326" s="641"/>
      <c r="AA326" s="641"/>
      <c r="AB326" s="641"/>
      <c r="AC326" s="641"/>
      <c r="AD326" s="641"/>
      <c r="AE326" s="641"/>
      <c r="AF326" s="641"/>
      <c r="AG326" s="641"/>
      <c r="AI326" s="373" t="str">
        <f t="shared" si="37"/>
        <v/>
      </c>
      <c r="AJ326" s="372" t="e">
        <f>VLOOKUP('別紙様式2-3（個表）'!$G326,【参考】数式用!$P$4:$Q$54,2, FALSE)</f>
        <v>#N/A</v>
      </c>
      <c r="AK326" s="372" t="e">
        <f>VLOOKUP('別紙様式2-3（個表）'!$G326,【参考】数式用!$P$4:$W$54,8, FALSE)</f>
        <v>#N/A</v>
      </c>
      <c r="AL326" s="372" t="e">
        <f>VLOOKUP('別紙様式2-3（個表）'!$G326,【参考】数式用!$P$4:$AD$54,15, FALSE)</f>
        <v>#N/A</v>
      </c>
      <c r="AM326" s="372" t="str">
        <f t="shared" si="38"/>
        <v/>
      </c>
      <c r="AN326" s="372" t="str">
        <f t="shared" si="39"/>
        <v/>
      </c>
      <c r="AO326" s="372" t="str">
        <f t="shared" si="40"/>
        <v/>
      </c>
      <c r="AP326" s="372" t="str">
        <f>IF(G326="", "", VLOOKUP(G326,【参考】数式用!$A$4:$M$54,13,FALSE))</f>
        <v/>
      </c>
      <c r="AQ326" s="46" t="str">
        <f t="shared" si="41"/>
        <v>―</v>
      </c>
    </row>
    <row r="327" spans="1:43" ht="45" customHeight="1">
      <c r="A327" s="114">
        <f t="shared" si="36"/>
        <v>313</v>
      </c>
      <c r="B327" s="115" t="str">
        <f>IF(基本情報入力シート!B370="","",基本情報入力シート!B370)</f>
        <v/>
      </c>
      <c r="C327" s="116" t="str">
        <f>IF(基本情報入力シート!L370="","",基本情報入力シート!L370)</f>
        <v/>
      </c>
      <c r="D327" s="116" t="str">
        <f>IF(基本情報入力シート!Q370="","",基本情報入力シート!Q370)</f>
        <v>愛知県</v>
      </c>
      <c r="E327" s="116" t="str">
        <f>IF(基本情報入力シート!V370="","",基本情報入力シート!V370)</f>
        <v/>
      </c>
      <c r="F327" s="116" t="str">
        <f>IF(基本情報入力シート!W370="","",基本情報入力シート!W370)</f>
        <v>事業所番号及びサービス名を入力してください。</v>
      </c>
      <c r="G327" s="116" t="str">
        <f>IF(基本情報入力シート!Z370="","",基本情報入力シート!Z370)</f>
        <v/>
      </c>
      <c r="H327" s="224" t="str">
        <f>IF(基本情報入力シート!AD370="","",基本情報入力シート!AD370)</f>
        <v/>
      </c>
      <c r="I327" s="362" t="str">
        <f>IF(基本情報入力シート!AE370="","",基本情報入力シート!AE370)</f>
        <v/>
      </c>
      <c r="J327" s="487"/>
      <c r="K327" s="491"/>
      <c r="L327" s="490"/>
      <c r="M327" s="363" t="str">
        <f>IF(G327="", "", VLOOKUP(AO327,【参考】数式用!$AZ$3:$BA$6, 2, FALSE))</f>
        <v/>
      </c>
      <c r="N327" s="364" t="str">
        <f>IF(G327="","",VLOOKUP(G327,【参考】数式用!$A$4:$L$54,MATCH('別紙様式2-3（個表）'!M327,【参考】数式用!$J$3:$L$3,0)+9,FALSE))</f>
        <v/>
      </c>
      <c r="O327" s="497" t="s">
        <v>2396</v>
      </c>
      <c r="P327" s="365" t="str">
        <f t="shared" si="16"/>
        <v>未入力あり</v>
      </c>
      <c r="Q327" s="273" t="str">
        <f>IFERROR(IF(P327="未入力あり","",ROUNDDOWN(ROUNDDOWN($H327*$I327,0)*VLOOKUP($G327,【参考】数式用!$A$4:$E$54,3, FALSE),0)),"")</f>
        <v/>
      </c>
      <c r="R327" s="273" t="str">
        <f>IF(AM327="×", 0,IF(P327="未入力あり","",ROUNDDOWN(ROUNDDOWN($H327*$I327,0)*VLOOKUP($G327,【参考】数式用!$A$4:$E$54,4,FALSE),0)))</f>
        <v/>
      </c>
      <c r="S327" s="366" t="str">
        <f>IF(AN327="×", 0,IF(P327="未入力あり","",ROUNDDOWN(ROUNDDOWN($H327*$I327,0)*VLOOKUP($G327,【参考】数式用!$A$4:$E$54,5, FALSE),0)))</f>
        <v/>
      </c>
      <c r="T327" s="369" t="s">
        <v>3907</v>
      </c>
      <c r="U327" s="370"/>
      <c r="V327" s="33"/>
      <c r="W327" s="641"/>
      <c r="X327" s="641"/>
      <c r="Y327" s="641"/>
      <c r="Z327" s="641"/>
      <c r="AA327" s="641"/>
      <c r="AB327" s="641"/>
      <c r="AC327" s="641"/>
      <c r="AD327" s="641"/>
      <c r="AE327" s="641"/>
      <c r="AF327" s="641"/>
      <c r="AG327" s="641"/>
      <c r="AI327" s="373" t="str">
        <f t="shared" si="37"/>
        <v/>
      </c>
      <c r="AJ327" s="372" t="e">
        <f>VLOOKUP('別紙様式2-3（個表）'!$G327,【参考】数式用!$P$4:$Q$54,2, FALSE)</f>
        <v>#N/A</v>
      </c>
      <c r="AK327" s="372" t="e">
        <f>VLOOKUP('別紙様式2-3（個表）'!$G327,【参考】数式用!$P$4:$W$54,8, FALSE)</f>
        <v>#N/A</v>
      </c>
      <c r="AL327" s="372" t="e">
        <f>VLOOKUP('別紙様式2-3（個表）'!$G327,【参考】数式用!$P$4:$AD$54,15, FALSE)</f>
        <v>#N/A</v>
      </c>
      <c r="AM327" s="372" t="str">
        <f t="shared" si="38"/>
        <v/>
      </c>
      <c r="AN327" s="372" t="str">
        <f t="shared" si="39"/>
        <v/>
      </c>
      <c r="AO327" s="372" t="str">
        <f t="shared" si="40"/>
        <v/>
      </c>
      <c r="AP327" s="372" t="str">
        <f>IF(G327="", "", VLOOKUP(G327,【参考】数式用!$A$4:$M$54,13,FALSE))</f>
        <v/>
      </c>
      <c r="AQ327" s="46" t="str">
        <f t="shared" si="41"/>
        <v>―</v>
      </c>
    </row>
    <row r="328" spans="1:43" ht="45" customHeight="1">
      <c r="A328" s="114">
        <f t="shared" si="36"/>
        <v>314</v>
      </c>
      <c r="B328" s="115" t="str">
        <f>IF(基本情報入力シート!B371="","",基本情報入力シート!B371)</f>
        <v/>
      </c>
      <c r="C328" s="116" t="str">
        <f>IF(基本情報入力シート!L371="","",基本情報入力シート!L371)</f>
        <v/>
      </c>
      <c r="D328" s="116" t="str">
        <f>IF(基本情報入力シート!Q371="","",基本情報入力シート!Q371)</f>
        <v>愛知県</v>
      </c>
      <c r="E328" s="116" t="str">
        <f>IF(基本情報入力シート!V371="","",基本情報入力シート!V371)</f>
        <v/>
      </c>
      <c r="F328" s="116" t="str">
        <f>IF(基本情報入力シート!W371="","",基本情報入力シート!W371)</f>
        <v>事業所番号及びサービス名を入力してください。</v>
      </c>
      <c r="G328" s="116" t="str">
        <f>IF(基本情報入力シート!Z371="","",基本情報入力シート!Z371)</f>
        <v/>
      </c>
      <c r="H328" s="224" t="str">
        <f>IF(基本情報入力シート!AD371="","",基本情報入力シート!AD371)</f>
        <v/>
      </c>
      <c r="I328" s="362" t="str">
        <f>IF(基本情報入力シート!AE371="","",基本情報入力シート!AE371)</f>
        <v/>
      </c>
      <c r="J328" s="487"/>
      <c r="K328" s="491"/>
      <c r="L328" s="490"/>
      <c r="M328" s="363" t="str">
        <f>IF(G328="", "", VLOOKUP(AO328,【参考】数式用!$AZ$3:$BA$6, 2, FALSE))</f>
        <v/>
      </c>
      <c r="N328" s="364" t="str">
        <f>IF(G328="","",VLOOKUP(G328,【参考】数式用!$A$4:$L$54,MATCH('別紙様式2-3（個表）'!M328,【参考】数式用!$J$3:$L$3,0)+9,FALSE))</f>
        <v/>
      </c>
      <c r="O328" s="497" t="s">
        <v>2396</v>
      </c>
      <c r="P328" s="365" t="str">
        <f t="shared" si="16"/>
        <v>未入力あり</v>
      </c>
      <c r="Q328" s="273" t="str">
        <f>IFERROR(IF(P328="未入力あり","",ROUNDDOWN(ROUNDDOWN($H328*$I328,0)*VLOOKUP($G328,【参考】数式用!$A$4:$E$54,3, FALSE),0)),"")</f>
        <v/>
      </c>
      <c r="R328" s="273" t="str">
        <f>IF(AM328="×", 0,IF(P328="未入力あり","",ROUNDDOWN(ROUNDDOWN($H328*$I328,0)*VLOOKUP($G328,【参考】数式用!$A$4:$E$54,4,FALSE),0)))</f>
        <v/>
      </c>
      <c r="S328" s="366" t="str">
        <f>IF(AN328="×", 0,IF(P328="未入力あり","",ROUNDDOWN(ROUNDDOWN($H328*$I328,0)*VLOOKUP($G328,【参考】数式用!$A$4:$E$54,5, FALSE),0)))</f>
        <v/>
      </c>
      <c r="T328" s="369" t="s">
        <v>3907</v>
      </c>
      <c r="U328" s="370"/>
      <c r="V328" s="33"/>
      <c r="W328" s="641"/>
      <c r="X328" s="641"/>
      <c r="Y328" s="641"/>
      <c r="Z328" s="641"/>
      <c r="AA328" s="641"/>
      <c r="AB328" s="641"/>
      <c r="AC328" s="641"/>
      <c r="AD328" s="641"/>
      <c r="AE328" s="641"/>
      <c r="AF328" s="641"/>
      <c r="AG328" s="641"/>
      <c r="AI328" s="373" t="str">
        <f t="shared" si="37"/>
        <v/>
      </c>
      <c r="AJ328" s="372" t="e">
        <f>VLOOKUP('別紙様式2-3（個表）'!$G328,【参考】数式用!$P$4:$Q$54,2, FALSE)</f>
        <v>#N/A</v>
      </c>
      <c r="AK328" s="372" t="e">
        <f>VLOOKUP('別紙様式2-3（個表）'!$G328,【参考】数式用!$P$4:$W$54,8, FALSE)</f>
        <v>#N/A</v>
      </c>
      <c r="AL328" s="372" t="e">
        <f>VLOOKUP('別紙様式2-3（個表）'!$G328,【参考】数式用!$P$4:$AD$54,15, FALSE)</f>
        <v>#N/A</v>
      </c>
      <c r="AM328" s="372" t="str">
        <f t="shared" si="38"/>
        <v/>
      </c>
      <c r="AN328" s="372" t="str">
        <f t="shared" si="39"/>
        <v/>
      </c>
      <c r="AO328" s="372" t="str">
        <f t="shared" si="40"/>
        <v/>
      </c>
      <c r="AP328" s="372" t="str">
        <f>IF(G328="", "", VLOOKUP(G328,【参考】数式用!$A$4:$M$54,13,FALSE))</f>
        <v/>
      </c>
      <c r="AQ328" s="46" t="str">
        <f t="shared" si="41"/>
        <v>―</v>
      </c>
    </row>
    <row r="329" spans="1:43" ht="45" customHeight="1">
      <c r="A329" s="114">
        <f t="shared" si="36"/>
        <v>315</v>
      </c>
      <c r="B329" s="115" t="str">
        <f>IF(基本情報入力シート!B372="","",基本情報入力シート!B372)</f>
        <v/>
      </c>
      <c r="C329" s="116" t="str">
        <f>IF(基本情報入力シート!L372="","",基本情報入力シート!L372)</f>
        <v/>
      </c>
      <c r="D329" s="116" t="str">
        <f>IF(基本情報入力シート!Q372="","",基本情報入力シート!Q372)</f>
        <v>愛知県</v>
      </c>
      <c r="E329" s="116" t="str">
        <f>IF(基本情報入力シート!V372="","",基本情報入力シート!V372)</f>
        <v/>
      </c>
      <c r="F329" s="116" t="str">
        <f>IF(基本情報入力シート!W372="","",基本情報入力シート!W372)</f>
        <v>事業所番号及びサービス名を入力してください。</v>
      </c>
      <c r="G329" s="116" t="str">
        <f>IF(基本情報入力シート!Z372="","",基本情報入力シート!Z372)</f>
        <v/>
      </c>
      <c r="H329" s="224" t="str">
        <f>IF(基本情報入力シート!AD372="","",基本情報入力シート!AD372)</f>
        <v/>
      </c>
      <c r="I329" s="362" t="str">
        <f>IF(基本情報入力シート!AE372="","",基本情報入力シート!AE372)</f>
        <v/>
      </c>
      <c r="J329" s="487"/>
      <c r="K329" s="491"/>
      <c r="L329" s="490"/>
      <c r="M329" s="363" t="str">
        <f>IF(G329="", "", VLOOKUP(AO329,【参考】数式用!$AZ$3:$BA$6, 2, FALSE))</f>
        <v/>
      </c>
      <c r="N329" s="364" t="str">
        <f>IF(G329="","",VLOOKUP(G329,【参考】数式用!$A$4:$L$54,MATCH('別紙様式2-3（個表）'!M329,【参考】数式用!$J$3:$L$3,0)+9,FALSE))</f>
        <v/>
      </c>
      <c r="O329" s="497" t="s">
        <v>2396</v>
      </c>
      <c r="P329" s="365" t="str">
        <f t="shared" si="16"/>
        <v>未入力あり</v>
      </c>
      <c r="Q329" s="273" t="str">
        <f>IFERROR(IF(P329="未入力あり","",ROUNDDOWN(ROUNDDOWN($H329*$I329,0)*VLOOKUP($G329,【参考】数式用!$A$4:$E$54,3, FALSE),0)),"")</f>
        <v/>
      </c>
      <c r="R329" s="273" t="str">
        <f>IF(AM329="×", 0,IF(P329="未入力あり","",ROUNDDOWN(ROUNDDOWN($H329*$I329,0)*VLOOKUP($G329,【参考】数式用!$A$4:$E$54,4,FALSE),0)))</f>
        <v/>
      </c>
      <c r="S329" s="366" t="str">
        <f>IF(AN329="×", 0,IF(P329="未入力あり","",ROUNDDOWN(ROUNDDOWN($H329*$I329,0)*VLOOKUP($G329,【参考】数式用!$A$4:$E$54,5, FALSE),0)))</f>
        <v/>
      </c>
      <c r="T329" s="369" t="s">
        <v>3907</v>
      </c>
      <c r="U329" s="370"/>
      <c r="V329" s="33"/>
      <c r="W329" s="641"/>
      <c r="X329" s="641"/>
      <c r="Y329" s="641"/>
      <c r="Z329" s="641"/>
      <c r="AA329" s="641"/>
      <c r="AB329" s="641"/>
      <c r="AC329" s="641"/>
      <c r="AD329" s="641"/>
      <c r="AE329" s="641"/>
      <c r="AF329" s="641"/>
      <c r="AG329" s="641"/>
      <c r="AI329" s="373" t="str">
        <f t="shared" si="37"/>
        <v/>
      </c>
      <c r="AJ329" s="372" t="e">
        <f>VLOOKUP('別紙様式2-3（個表）'!$G329,【参考】数式用!$P$4:$Q$54,2, FALSE)</f>
        <v>#N/A</v>
      </c>
      <c r="AK329" s="372" t="e">
        <f>VLOOKUP('別紙様式2-3（個表）'!$G329,【参考】数式用!$P$4:$W$54,8, FALSE)</f>
        <v>#N/A</v>
      </c>
      <c r="AL329" s="372" t="e">
        <f>VLOOKUP('別紙様式2-3（個表）'!$G329,【参考】数式用!$P$4:$AD$54,15, FALSE)</f>
        <v>#N/A</v>
      </c>
      <c r="AM329" s="372" t="str">
        <f t="shared" si="38"/>
        <v/>
      </c>
      <c r="AN329" s="372" t="str">
        <f t="shared" si="39"/>
        <v/>
      </c>
      <c r="AO329" s="372" t="str">
        <f t="shared" si="40"/>
        <v/>
      </c>
      <c r="AP329" s="372" t="str">
        <f>IF(G329="", "", VLOOKUP(G329,【参考】数式用!$A$4:$M$54,13,FALSE))</f>
        <v/>
      </c>
      <c r="AQ329" s="46" t="str">
        <f t="shared" si="41"/>
        <v>―</v>
      </c>
    </row>
    <row r="330" spans="1:43" ht="45" customHeight="1">
      <c r="A330" s="114">
        <f t="shared" si="36"/>
        <v>316</v>
      </c>
      <c r="B330" s="115" t="str">
        <f>IF(基本情報入力シート!B373="","",基本情報入力シート!B373)</f>
        <v/>
      </c>
      <c r="C330" s="116" t="str">
        <f>IF(基本情報入力シート!L373="","",基本情報入力シート!L373)</f>
        <v/>
      </c>
      <c r="D330" s="116" t="str">
        <f>IF(基本情報入力シート!Q373="","",基本情報入力シート!Q373)</f>
        <v>愛知県</v>
      </c>
      <c r="E330" s="116" t="str">
        <f>IF(基本情報入力シート!V373="","",基本情報入力シート!V373)</f>
        <v/>
      </c>
      <c r="F330" s="116" t="str">
        <f>IF(基本情報入力シート!W373="","",基本情報入力シート!W373)</f>
        <v>事業所番号及びサービス名を入力してください。</v>
      </c>
      <c r="G330" s="116" t="str">
        <f>IF(基本情報入力シート!Z373="","",基本情報入力シート!Z373)</f>
        <v/>
      </c>
      <c r="H330" s="224" t="str">
        <f>IF(基本情報入力シート!AD373="","",基本情報入力シート!AD373)</f>
        <v/>
      </c>
      <c r="I330" s="362" t="str">
        <f>IF(基本情報入力シート!AE373="","",基本情報入力シート!AE373)</f>
        <v/>
      </c>
      <c r="J330" s="487"/>
      <c r="K330" s="491"/>
      <c r="L330" s="490"/>
      <c r="M330" s="363" t="str">
        <f>IF(G330="", "", VLOOKUP(AO330,【参考】数式用!$AZ$3:$BA$6, 2, FALSE))</f>
        <v/>
      </c>
      <c r="N330" s="364" t="str">
        <f>IF(G330="","",VLOOKUP(G330,【参考】数式用!$A$4:$L$54,MATCH('別紙様式2-3（個表）'!M330,【参考】数式用!$J$3:$L$3,0)+9,FALSE))</f>
        <v/>
      </c>
      <c r="O330" s="497" t="s">
        <v>2396</v>
      </c>
      <c r="P330" s="365" t="str">
        <f t="shared" si="16"/>
        <v>未入力あり</v>
      </c>
      <c r="Q330" s="273" t="str">
        <f>IFERROR(IF(P330="未入力あり","",ROUNDDOWN(ROUNDDOWN($H330*$I330,0)*VLOOKUP($G330,【参考】数式用!$A$4:$E$54,3, FALSE),0)),"")</f>
        <v/>
      </c>
      <c r="R330" s="273" t="str">
        <f>IF(AM330="×", 0,IF(P330="未入力あり","",ROUNDDOWN(ROUNDDOWN($H330*$I330,0)*VLOOKUP($G330,【参考】数式用!$A$4:$E$54,4,FALSE),0)))</f>
        <v/>
      </c>
      <c r="S330" s="366" t="str">
        <f>IF(AN330="×", 0,IF(P330="未入力あり","",ROUNDDOWN(ROUNDDOWN($H330*$I330,0)*VLOOKUP($G330,【参考】数式用!$A$4:$E$54,5, FALSE),0)))</f>
        <v/>
      </c>
      <c r="T330" s="369" t="s">
        <v>3907</v>
      </c>
      <c r="U330" s="370"/>
      <c r="V330" s="33"/>
      <c r="W330" s="641"/>
      <c r="X330" s="641"/>
      <c r="Y330" s="641"/>
      <c r="Z330" s="641"/>
      <c r="AA330" s="641"/>
      <c r="AB330" s="641"/>
      <c r="AC330" s="641"/>
      <c r="AD330" s="641"/>
      <c r="AE330" s="641"/>
      <c r="AF330" s="641"/>
      <c r="AG330" s="641"/>
      <c r="AI330" s="373" t="str">
        <f t="shared" si="37"/>
        <v/>
      </c>
      <c r="AJ330" s="372" t="e">
        <f>VLOOKUP('別紙様式2-3（個表）'!$G330,【参考】数式用!$P$4:$Q$54,2, FALSE)</f>
        <v>#N/A</v>
      </c>
      <c r="AK330" s="372" t="e">
        <f>VLOOKUP('別紙様式2-3（個表）'!$G330,【参考】数式用!$P$4:$W$54,8, FALSE)</f>
        <v>#N/A</v>
      </c>
      <c r="AL330" s="372" t="e">
        <f>VLOOKUP('別紙様式2-3（個表）'!$G330,【参考】数式用!$P$4:$AD$54,15, FALSE)</f>
        <v>#N/A</v>
      </c>
      <c r="AM330" s="372" t="str">
        <f t="shared" si="38"/>
        <v/>
      </c>
      <c r="AN330" s="372" t="str">
        <f t="shared" si="39"/>
        <v/>
      </c>
      <c r="AO330" s="372" t="str">
        <f t="shared" si="40"/>
        <v/>
      </c>
      <c r="AP330" s="372" t="str">
        <f>IF(G330="", "", VLOOKUP(G330,【参考】数式用!$A$4:$M$54,13,FALSE))</f>
        <v/>
      </c>
      <c r="AQ330" s="46" t="str">
        <f t="shared" si="41"/>
        <v>―</v>
      </c>
    </row>
    <row r="331" spans="1:43" ht="45" customHeight="1">
      <c r="A331" s="114">
        <f t="shared" si="36"/>
        <v>317</v>
      </c>
      <c r="B331" s="115" t="str">
        <f>IF(基本情報入力シート!B374="","",基本情報入力シート!B374)</f>
        <v/>
      </c>
      <c r="C331" s="116" t="str">
        <f>IF(基本情報入力シート!L374="","",基本情報入力シート!L374)</f>
        <v/>
      </c>
      <c r="D331" s="116" t="str">
        <f>IF(基本情報入力シート!Q374="","",基本情報入力シート!Q374)</f>
        <v>愛知県</v>
      </c>
      <c r="E331" s="116" t="str">
        <f>IF(基本情報入力シート!V374="","",基本情報入力シート!V374)</f>
        <v/>
      </c>
      <c r="F331" s="116" t="str">
        <f>IF(基本情報入力シート!W374="","",基本情報入力シート!W374)</f>
        <v>事業所番号及びサービス名を入力してください。</v>
      </c>
      <c r="G331" s="116" t="str">
        <f>IF(基本情報入力シート!Z374="","",基本情報入力シート!Z374)</f>
        <v/>
      </c>
      <c r="H331" s="224" t="str">
        <f>IF(基本情報入力シート!AD374="","",基本情報入力シート!AD374)</f>
        <v/>
      </c>
      <c r="I331" s="362" t="str">
        <f>IF(基本情報入力シート!AE374="","",基本情報入力シート!AE374)</f>
        <v/>
      </c>
      <c r="J331" s="487"/>
      <c r="K331" s="491"/>
      <c r="L331" s="490"/>
      <c r="M331" s="363" t="str">
        <f>IF(G331="", "", VLOOKUP(AO331,【参考】数式用!$AZ$3:$BA$6, 2, FALSE))</f>
        <v/>
      </c>
      <c r="N331" s="364" t="str">
        <f>IF(G331="","",VLOOKUP(G331,【参考】数式用!$A$4:$L$54,MATCH('別紙様式2-3（個表）'!M331,【参考】数式用!$J$3:$L$3,0)+9,FALSE))</f>
        <v/>
      </c>
      <c r="O331" s="497" t="s">
        <v>2396</v>
      </c>
      <c r="P331" s="365" t="str">
        <f t="shared" si="16"/>
        <v>未入力あり</v>
      </c>
      <c r="Q331" s="273" t="str">
        <f>IFERROR(IF(P331="未入力あり","",ROUNDDOWN(ROUNDDOWN($H331*$I331,0)*VLOOKUP($G331,【参考】数式用!$A$4:$E$54,3, FALSE),0)),"")</f>
        <v/>
      </c>
      <c r="R331" s="273" t="str">
        <f>IF(AM331="×", 0,IF(P331="未入力あり","",ROUNDDOWN(ROUNDDOWN($H331*$I331,0)*VLOOKUP($G331,【参考】数式用!$A$4:$E$54,4,FALSE),0)))</f>
        <v/>
      </c>
      <c r="S331" s="366" t="str">
        <f>IF(AN331="×", 0,IF(P331="未入力あり","",ROUNDDOWN(ROUNDDOWN($H331*$I331,0)*VLOOKUP($G331,【参考】数式用!$A$4:$E$54,5, FALSE),0)))</f>
        <v/>
      </c>
      <c r="T331" s="369" t="s">
        <v>3907</v>
      </c>
      <c r="U331" s="370"/>
      <c r="V331" s="33"/>
      <c r="W331" s="641"/>
      <c r="X331" s="641"/>
      <c r="Y331" s="641"/>
      <c r="Z331" s="641"/>
      <c r="AA331" s="641"/>
      <c r="AB331" s="641"/>
      <c r="AC331" s="641"/>
      <c r="AD331" s="641"/>
      <c r="AE331" s="641"/>
      <c r="AF331" s="641"/>
      <c r="AG331" s="641"/>
      <c r="AI331" s="373" t="str">
        <f t="shared" si="37"/>
        <v/>
      </c>
      <c r="AJ331" s="372" t="e">
        <f>VLOOKUP('別紙様式2-3（個表）'!$G331,【参考】数式用!$P$4:$Q$54,2, FALSE)</f>
        <v>#N/A</v>
      </c>
      <c r="AK331" s="372" t="e">
        <f>VLOOKUP('別紙様式2-3（個表）'!$G331,【参考】数式用!$P$4:$W$54,8, FALSE)</f>
        <v>#N/A</v>
      </c>
      <c r="AL331" s="372" t="e">
        <f>VLOOKUP('別紙様式2-3（個表）'!$G331,【参考】数式用!$P$4:$AD$54,15, FALSE)</f>
        <v>#N/A</v>
      </c>
      <c r="AM331" s="372" t="str">
        <f t="shared" si="38"/>
        <v/>
      </c>
      <c r="AN331" s="372" t="str">
        <f t="shared" si="39"/>
        <v/>
      </c>
      <c r="AO331" s="372" t="str">
        <f t="shared" si="40"/>
        <v/>
      </c>
      <c r="AP331" s="372" t="str">
        <f>IF(G331="", "", VLOOKUP(G331,【参考】数式用!$A$4:$M$54,13,FALSE))</f>
        <v/>
      </c>
      <c r="AQ331" s="46" t="str">
        <f t="shared" si="41"/>
        <v>―</v>
      </c>
    </row>
    <row r="332" spans="1:43" ht="45" customHeight="1">
      <c r="A332" s="114">
        <f t="shared" si="36"/>
        <v>318</v>
      </c>
      <c r="B332" s="115" t="str">
        <f>IF(基本情報入力シート!B375="","",基本情報入力シート!B375)</f>
        <v/>
      </c>
      <c r="C332" s="116" t="str">
        <f>IF(基本情報入力シート!L375="","",基本情報入力シート!L375)</f>
        <v/>
      </c>
      <c r="D332" s="116" t="str">
        <f>IF(基本情報入力シート!Q375="","",基本情報入力シート!Q375)</f>
        <v>愛知県</v>
      </c>
      <c r="E332" s="116" t="str">
        <f>IF(基本情報入力シート!V375="","",基本情報入力シート!V375)</f>
        <v/>
      </c>
      <c r="F332" s="116" t="str">
        <f>IF(基本情報入力シート!W375="","",基本情報入力シート!W375)</f>
        <v>事業所番号及びサービス名を入力してください。</v>
      </c>
      <c r="G332" s="116" t="str">
        <f>IF(基本情報入力シート!Z375="","",基本情報入力シート!Z375)</f>
        <v/>
      </c>
      <c r="H332" s="224" t="str">
        <f>IF(基本情報入力シート!AD375="","",基本情報入力シート!AD375)</f>
        <v/>
      </c>
      <c r="I332" s="362" t="str">
        <f>IF(基本情報入力シート!AE375="","",基本情報入力シート!AE375)</f>
        <v/>
      </c>
      <c r="J332" s="487"/>
      <c r="K332" s="491"/>
      <c r="L332" s="490"/>
      <c r="M332" s="363" t="str">
        <f>IF(G332="", "", VLOOKUP(AO332,【参考】数式用!$AZ$3:$BA$6, 2, FALSE))</f>
        <v/>
      </c>
      <c r="N332" s="364" t="str">
        <f>IF(G332="","",VLOOKUP(G332,【参考】数式用!$A$4:$L$54,MATCH('別紙様式2-3（個表）'!M332,【参考】数式用!$J$3:$L$3,0)+9,FALSE))</f>
        <v/>
      </c>
      <c r="O332" s="497" t="s">
        <v>2396</v>
      </c>
      <c r="P332" s="365" t="str">
        <f t="shared" si="16"/>
        <v>未入力あり</v>
      </c>
      <c r="Q332" s="273" t="str">
        <f>IFERROR(IF(P332="未入力あり","",ROUNDDOWN(ROUNDDOWN($H332*$I332,0)*VLOOKUP($G332,【参考】数式用!$A$4:$E$54,3, FALSE),0)),"")</f>
        <v/>
      </c>
      <c r="R332" s="273" t="str">
        <f>IF(AM332="×", 0,IF(P332="未入力あり","",ROUNDDOWN(ROUNDDOWN($H332*$I332,0)*VLOOKUP($G332,【参考】数式用!$A$4:$E$54,4,FALSE),0)))</f>
        <v/>
      </c>
      <c r="S332" s="366" t="str">
        <f>IF(AN332="×", 0,IF(P332="未入力あり","",ROUNDDOWN(ROUNDDOWN($H332*$I332,0)*VLOOKUP($G332,【参考】数式用!$A$4:$E$54,5, FALSE),0)))</f>
        <v/>
      </c>
      <c r="T332" s="369" t="s">
        <v>3907</v>
      </c>
      <c r="U332" s="370"/>
      <c r="V332" s="33"/>
      <c r="W332" s="641"/>
      <c r="X332" s="641"/>
      <c r="Y332" s="641"/>
      <c r="Z332" s="641"/>
      <c r="AA332" s="641"/>
      <c r="AB332" s="641"/>
      <c r="AC332" s="641"/>
      <c r="AD332" s="641"/>
      <c r="AE332" s="641"/>
      <c r="AF332" s="641"/>
      <c r="AG332" s="641"/>
      <c r="AI332" s="373" t="str">
        <f t="shared" si="37"/>
        <v/>
      </c>
      <c r="AJ332" s="372" t="e">
        <f>VLOOKUP('別紙様式2-3（個表）'!$G332,【参考】数式用!$P$4:$Q$54,2, FALSE)</f>
        <v>#N/A</v>
      </c>
      <c r="AK332" s="372" t="e">
        <f>VLOOKUP('別紙様式2-3（個表）'!$G332,【参考】数式用!$P$4:$W$54,8, FALSE)</f>
        <v>#N/A</v>
      </c>
      <c r="AL332" s="372" t="e">
        <f>VLOOKUP('別紙様式2-3（個表）'!$G332,【参考】数式用!$P$4:$AD$54,15, FALSE)</f>
        <v>#N/A</v>
      </c>
      <c r="AM332" s="372" t="str">
        <f t="shared" si="38"/>
        <v/>
      </c>
      <c r="AN332" s="372" t="str">
        <f t="shared" si="39"/>
        <v/>
      </c>
      <c r="AO332" s="372" t="str">
        <f t="shared" si="40"/>
        <v/>
      </c>
      <c r="AP332" s="372" t="str">
        <f>IF(G332="", "", VLOOKUP(G332,【参考】数式用!$A$4:$M$54,13,FALSE))</f>
        <v/>
      </c>
      <c r="AQ332" s="46" t="str">
        <f t="shared" si="41"/>
        <v>―</v>
      </c>
    </row>
    <row r="333" spans="1:43" ht="45" customHeight="1">
      <c r="A333" s="114">
        <f t="shared" si="36"/>
        <v>319</v>
      </c>
      <c r="B333" s="115" t="str">
        <f>IF(基本情報入力シート!B376="","",基本情報入力シート!B376)</f>
        <v/>
      </c>
      <c r="C333" s="116" t="str">
        <f>IF(基本情報入力シート!L376="","",基本情報入力シート!L376)</f>
        <v/>
      </c>
      <c r="D333" s="116" t="str">
        <f>IF(基本情報入力シート!Q376="","",基本情報入力シート!Q376)</f>
        <v>愛知県</v>
      </c>
      <c r="E333" s="116" t="str">
        <f>IF(基本情報入力シート!V376="","",基本情報入力シート!V376)</f>
        <v/>
      </c>
      <c r="F333" s="116" t="str">
        <f>IF(基本情報入力シート!W376="","",基本情報入力シート!W376)</f>
        <v>事業所番号及びサービス名を入力してください。</v>
      </c>
      <c r="G333" s="116" t="str">
        <f>IF(基本情報入力シート!Z376="","",基本情報入力シート!Z376)</f>
        <v/>
      </c>
      <c r="H333" s="224" t="str">
        <f>IF(基本情報入力シート!AD376="","",基本情報入力シート!AD376)</f>
        <v/>
      </c>
      <c r="I333" s="362" t="str">
        <f>IF(基本情報入力シート!AE376="","",基本情報入力シート!AE376)</f>
        <v/>
      </c>
      <c r="J333" s="487"/>
      <c r="K333" s="491"/>
      <c r="L333" s="490"/>
      <c r="M333" s="363" t="str">
        <f>IF(G333="", "", VLOOKUP(AO333,【参考】数式用!$AZ$3:$BA$6, 2, FALSE))</f>
        <v/>
      </c>
      <c r="N333" s="364" t="str">
        <f>IF(G333="","",VLOOKUP(G333,【参考】数式用!$A$4:$L$54,MATCH('別紙様式2-3（個表）'!M333,【参考】数式用!$J$3:$L$3,0)+9,FALSE))</f>
        <v/>
      </c>
      <c r="O333" s="497" t="s">
        <v>2396</v>
      </c>
      <c r="P333" s="365" t="str">
        <f t="shared" si="16"/>
        <v>未入力あり</v>
      </c>
      <c r="Q333" s="273" t="str">
        <f>IFERROR(IF(P333="未入力あり","",ROUNDDOWN(ROUNDDOWN($H333*$I333,0)*VLOOKUP($G333,【参考】数式用!$A$4:$E$54,3, FALSE),0)),"")</f>
        <v/>
      </c>
      <c r="R333" s="273" t="str">
        <f>IF(AM333="×", 0,IF(P333="未入力あり","",ROUNDDOWN(ROUNDDOWN($H333*$I333,0)*VLOOKUP($G333,【参考】数式用!$A$4:$E$54,4,FALSE),0)))</f>
        <v/>
      </c>
      <c r="S333" s="366" t="str">
        <f>IF(AN333="×", 0,IF(P333="未入力あり","",ROUNDDOWN(ROUNDDOWN($H333*$I333,0)*VLOOKUP($G333,【参考】数式用!$A$4:$E$54,5, FALSE),0)))</f>
        <v/>
      </c>
      <c r="T333" s="369" t="s">
        <v>3907</v>
      </c>
      <c r="U333" s="370"/>
      <c r="V333" s="33"/>
      <c r="W333" s="641"/>
      <c r="X333" s="641"/>
      <c r="Y333" s="641"/>
      <c r="Z333" s="641"/>
      <c r="AA333" s="641"/>
      <c r="AB333" s="641"/>
      <c r="AC333" s="641"/>
      <c r="AD333" s="641"/>
      <c r="AE333" s="641"/>
      <c r="AF333" s="641"/>
      <c r="AG333" s="641"/>
      <c r="AI333" s="373" t="str">
        <f t="shared" si="37"/>
        <v/>
      </c>
      <c r="AJ333" s="372" t="e">
        <f>VLOOKUP('別紙様式2-3（個表）'!$G333,【参考】数式用!$P$4:$Q$54,2, FALSE)</f>
        <v>#N/A</v>
      </c>
      <c r="AK333" s="372" t="e">
        <f>VLOOKUP('別紙様式2-3（個表）'!$G333,【参考】数式用!$P$4:$W$54,8, FALSE)</f>
        <v>#N/A</v>
      </c>
      <c r="AL333" s="372" t="e">
        <f>VLOOKUP('別紙様式2-3（個表）'!$G333,【参考】数式用!$P$4:$AD$54,15, FALSE)</f>
        <v>#N/A</v>
      </c>
      <c r="AM333" s="372" t="str">
        <f t="shared" si="38"/>
        <v/>
      </c>
      <c r="AN333" s="372" t="str">
        <f t="shared" si="39"/>
        <v/>
      </c>
      <c r="AO333" s="372" t="str">
        <f t="shared" si="40"/>
        <v/>
      </c>
      <c r="AP333" s="372" t="str">
        <f>IF(G333="", "", VLOOKUP(G333,【参考】数式用!$A$4:$M$54,13,FALSE))</f>
        <v/>
      </c>
      <c r="AQ333" s="46" t="str">
        <f t="shared" si="41"/>
        <v>―</v>
      </c>
    </row>
    <row r="334" spans="1:43" ht="45" customHeight="1">
      <c r="A334" s="114">
        <f t="shared" si="36"/>
        <v>320</v>
      </c>
      <c r="B334" s="115" t="str">
        <f>IF(基本情報入力シート!B377="","",基本情報入力シート!B377)</f>
        <v/>
      </c>
      <c r="C334" s="116" t="str">
        <f>IF(基本情報入力シート!L377="","",基本情報入力シート!L377)</f>
        <v/>
      </c>
      <c r="D334" s="116" t="str">
        <f>IF(基本情報入力シート!Q377="","",基本情報入力シート!Q377)</f>
        <v>愛知県</v>
      </c>
      <c r="E334" s="116" t="str">
        <f>IF(基本情報入力シート!V377="","",基本情報入力シート!V377)</f>
        <v/>
      </c>
      <c r="F334" s="116" t="str">
        <f>IF(基本情報入力シート!W377="","",基本情報入力シート!W377)</f>
        <v>事業所番号及びサービス名を入力してください。</v>
      </c>
      <c r="G334" s="116" t="str">
        <f>IF(基本情報入力シート!Z377="","",基本情報入力シート!Z377)</f>
        <v/>
      </c>
      <c r="H334" s="224" t="str">
        <f>IF(基本情報入力シート!AD377="","",基本情報入力シート!AD377)</f>
        <v/>
      </c>
      <c r="I334" s="362" t="str">
        <f>IF(基本情報入力シート!AE377="","",基本情報入力シート!AE377)</f>
        <v/>
      </c>
      <c r="J334" s="487"/>
      <c r="K334" s="491"/>
      <c r="L334" s="490"/>
      <c r="M334" s="363" t="str">
        <f>IF(G334="", "", VLOOKUP(AO334,【参考】数式用!$AZ$3:$BA$6, 2, FALSE))</f>
        <v/>
      </c>
      <c r="N334" s="364" t="str">
        <f>IF(G334="","",VLOOKUP(G334,【参考】数式用!$A$4:$L$54,MATCH('別紙様式2-3（個表）'!M334,【参考】数式用!$J$3:$L$3,0)+9,FALSE))</f>
        <v/>
      </c>
      <c r="O334" s="497" t="s">
        <v>2396</v>
      </c>
      <c r="P334" s="365" t="str">
        <f t="shared" ref="P334:P397" si="42">IFERROR(ROUNDDOWN(ROUNDDOWN($H334*$I334,0)*$N334,0),"未入力あり")</f>
        <v>未入力あり</v>
      </c>
      <c r="Q334" s="273" t="str">
        <f>IFERROR(IF(P334="未入力あり","",ROUNDDOWN(ROUNDDOWN($H334*$I334,0)*VLOOKUP($G334,【参考】数式用!$A$4:$E$54,3, FALSE),0)),"")</f>
        <v/>
      </c>
      <c r="R334" s="273" t="str">
        <f>IF(AM334="×", 0,IF(P334="未入力あり","",ROUNDDOWN(ROUNDDOWN($H334*$I334,0)*VLOOKUP($G334,【参考】数式用!$A$4:$E$54,4,FALSE),0)))</f>
        <v/>
      </c>
      <c r="S334" s="366" t="str">
        <f>IF(AN334="×", 0,IF(P334="未入力あり","",ROUNDDOWN(ROUNDDOWN($H334*$I334,0)*VLOOKUP($G334,【参考】数式用!$A$4:$E$54,5, FALSE),0)))</f>
        <v/>
      </c>
      <c r="T334" s="369" t="s">
        <v>3907</v>
      </c>
      <c r="U334" s="370"/>
      <c r="V334" s="33"/>
      <c r="W334" s="641"/>
      <c r="X334" s="641"/>
      <c r="Y334" s="641"/>
      <c r="Z334" s="641"/>
      <c r="AA334" s="641"/>
      <c r="AB334" s="641"/>
      <c r="AC334" s="641"/>
      <c r="AD334" s="641"/>
      <c r="AE334" s="641"/>
      <c r="AF334" s="641"/>
      <c r="AG334" s="641"/>
      <c r="AI334" s="373" t="str">
        <f t="shared" si="37"/>
        <v/>
      </c>
      <c r="AJ334" s="372" t="e">
        <f>VLOOKUP('別紙様式2-3（個表）'!$G334,【参考】数式用!$P$4:$Q$54,2, FALSE)</f>
        <v>#N/A</v>
      </c>
      <c r="AK334" s="372" t="e">
        <f>VLOOKUP('別紙様式2-3（個表）'!$G334,【参考】数式用!$P$4:$W$54,8, FALSE)</f>
        <v>#N/A</v>
      </c>
      <c r="AL334" s="372" t="e">
        <f>VLOOKUP('別紙様式2-3（個表）'!$G334,【参考】数式用!$P$4:$AD$54,15, FALSE)</f>
        <v>#N/A</v>
      </c>
      <c r="AM334" s="372" t="str">
        <f t="shared" si="38"/>
        <v/>
      </c>
      <c r="AN334" s="372" t="str">
        <f t="shared" si="39"/>
        <v/>
      </c>
      <c r="AO334" s="372" t="str">
        <f t="shared" si="40"/>
        <v/>
      </c>
      <c r="AP334" s="372" t="str">
        <f>IF(G334="", "", VLOOKUP(G334,【参考】数式用!$A$4:$M$54,13,FALSE))</f>
        <v/>
      </c>
      <c r="AQ334" s="46" t="str">
        <f t="shared" si="41"/>
        <v>―</v>
      </c>
    </row>
    <row r="335" spans="1:43" ht="45" customHeight="1">
      <c r="A335" s="114">
        <f t="shared" si="36"/>
        <v>321</v>
      </c>
      <c r="B335" s="115" t="str">
        <f>IF(基本情報入力シート!B378="","",基本情報入力シート!B378)</f>
        <v/>
      </c>
      <c r="C335" s="116" t="str">
        <f>IF(基本情報入力シート!L378="","",基本情報入力シート!L378)</f>
        <v/>
      </c>
      <c r="D335" s="116" t="str">
        <f>IF(基本情報入力シート!Q378="","",基本情報入力シート!Q378)</f>
        <v>愛知県</v>
      </c>
      <c r="E335" s="116" t="str">
        <f>IF(基本情報入力シート!V378="","",基本情報入力シート!V378)</f>
        <v/>
      </c>
      <c r="F335" s="116" t="str">
        <f>IF(基本情報入力シート!W378="","",基本情報入力シート!W378)</f>
        <v>事業所番号及びサービス名を入力してください。</v>
      </c>
      <c r="G335" s="116" t="str">
        <f>IF(基本情報入力シート!Z378="","",基本情報入力シート!Z378)</f>
        <v/>
      </c>
      <c r="H335" s="224" t="str">
        <f>IF(基本情報入力シート!AD378="","",基本情報入力シート!AD378)</f>
        <v/>
      </c>
      <c r="I335" s="362" t="str">
        <f>IF(基本情報入力シート!AE378="","",基本情報入力シート!AE378)</f>
        <v/>
      </c>
      <c r="J335" s="487"/>
      <c r="K335" s="491"/>
      <c r="L335" s="490"/>
      <c r="M335" s="363" t="str">
        <f>IF(G335="", "", VLOOKUP(AO335,【参考】数式用!$AZ$3:$BA$6, 2, FALSE))</f>
        <v/>
      </c>
      <c r="N335" s="364" t="str">
        <f>IF(G335="","",VLOOKUP(G335,【参考】数式用!$A$4:$L$54,MATCH('別紙様式2-3（個表）'!M335,【参考】数式用!$J$3:$L$3,0)+9,FALSE))</f>
        <v/>
      </c>
      <c r="O335" s="497" t="s">
        <v>2396</v>
      </c>
      <c r="P335" s="365" t="str">
        <f t="shared" si="42"/>
        <v>未入力あり</v>
      </c>
      <c r="Q335" s="273" t="str">
        <f>IFERROR(IF(P335="未入力あり","",ROUNDDOWN(ROUNDDOWN($H335*$I335,0)*VLOOKUP($G335,【参考】数式用!$A$4:$E$54,3, FALSE),0)),"")</f>
        <v/>
      </c>
      <c r="R335" s="273" t="str">
        <f>IF(AM335="×", 0,IF(P335="未入力あり","",ROUNDDOWN(ROUNDDOWN($H335*$I335,0)*VLOOKUP($G335,【参考】数式用!$A$4:$E$54,4,FALSE),0)))</f>
        <v/>
      </c>
      <c r="S335" s="366" t="str">
        <f>IF(AN335="×", 0,IF(P335="未入力あり","",ROUNDDOWN(ROUNDDOWN($H335*$I335,0)*VLOOKUP($G335,【参考】数式用!$A$4:$E$54,5, FALSE),0)))</f>
        <v/>
      </c>
      <c r="T335" s="369" t="s">
        <v>3907</v>
      </c>
      <c r="U335" s="370"/>
      <c r="V335" s="33"/>
      <c r="W335" s="641"/>
      <c r="X335" s="641"/>
      <c r="Y335" s="641"/>
      <c r="Z335" s="641"/>
      <c r="AA335" s="641"/>
      <c r="AB335" s="641"/>
      <c r="AC335" s="641"/>
      <c r="AD335" s="641"/>
      <c r="AE335" s="641"/>
      <c r="AF335" s="641"/>
      <c r="AG335" s="641"/>
      <c r="AI335" s="373" t="str">
        <f t="shared" si="37"/>
        <v/>
      </c>
      <c r="AJ335" s="372" t="e">
        <f>VLOOKUP('別紙様式2-3（個表）'!$G335,【参考】数式用!$P$4:$Q$54,2, FALSE)</f>
        <v>#N/A</v>
      </c>
      <c r="AK335" s="372" t="e">
        <f>VLOOKUP('別紙様式2-3（個表）'!$G335,【参考】数式用!$P$4:$W$54,8, FALSE)</f>
        <v>#N/A</v>
      </c>
      <c r="AL335" s="372" t="e">
        <f>VLOOKUP('別紙様式2-3（個表）'!$G335,【参考】数式用!$P$4:$AD$54,15, FALSE)</f>
        <v>#N/A</v>
      </c>
      <c r="AM335" s="372" t="str">
        <f t="shared" si="38"/>
        <v/>
      </c>
      <c r="AN335" s="372" t="str">
        <f t="shared" si="39"/>
        <v/>
      </c>
      <c r="AO335" s="372" t="str">
        <f t="shared" si="40"/>
        <v/>
      </c>
      <c r="AP335" s="372" t="str">
        <f>IF(G335="", "", VLOOKUP(G335,【参考】数式用!$A$4:$M$54,13,FALSE))</f>
        <v/>
      </c>
      <c r="AQ335" s="46" t="str">
        <f t="shared" si="41"/>
        <v>―</v>
      </c>
    </row>
    <row r="336" spans="1:43" ht="45" customHeight="1">
      <c r="A336" s="114">
        <f t="shared" si="36"/>
        <v>322</v>
      </c>
      <c r="B336" s="115" t="str">
        <f>IF(基本情報入力シート!B379="","",基本情報入力シート!B379)</f>
        <v/>
      </c>
      <c r="C336" s="116" t="str">
        <f>IF(基本情報入力シート!L379="","",基本情報入力シート!L379)</f>
        <v/>
      </c>
      <c r="D336" s="116" t="str">
        <f>IF(基本情報入力シート!Q379="","",基本情報入力シート!Q379)</f>
        <v>愛知県</v>
      </c>
      <c r="E336" s="116" t="str">
        <f>IF(基本情報入力シート!V379="","",基本情報入力シート!V379)</f>
        <v/>
      </c>
      <c r="F336" s="116" t="str">
        <f>IF(基本情報入力シート!W379="","",基本情報入力シート!W379)</f>
        <v>事業所番号及びサービス名を入力してください。</v>
      </c>
      <c r="G336" s="116" t="str">
        <f>IF(基本情報入力シート!Z379="","",基本情報入力シート!Z379)</f>
        <v/>
      </c>
      <c r="H336" s="224" t="str">
        <f>IF(基本情報入力シート!AD379="","",基本情報入力シート!AD379)</f>
        <v/>
      </c>
      <c r="I336" s="362" t="str">
        <f>IF(基本情報入力シート!AE379="","",基本情報入力シート!AE379)</f>
        <v/>
      </c>
      <c r="J336" s="487"/>
      <c r="K336" s="491"/>
      <c r="L336" s="490"/>
      <c r="M336" s="363" t="str">
        <f>IF(G336="", "", VLOOKUP(AO336,【参考】数式用!$AZ$3:$BA$6, 2, FALSE))</f>
        <v/>
      </c>
      <c r="N336" s="364" t="str">
        <f>IF(G336="","",VLOOKUP(G336,【参考】数式用!$A$4:$L$54,MATCH('別紙様式2-3（個表）'!M336,【参考】数式用!$J$3:$L$3,0)+9,FALSE))</f>
        <v/>
      </c>
      <c r="O336" s="497" t="s">
        <v>2396</v>
      </c>
      <c r="P336" s="365" t="str">
        <f t="shared" si="42"/>
        <v>未入力あり</v>
      </c>
      <c r="Q336" s="273" t="str">
        <f>IFERROR(IF(P336="未入力あり","",ROUNDDOWN(ROUNDDOWN($H336*$I336,0)*VLOOKUP($G336,【参考】数式用!$A$4:$E$54,3, FALSE),0)),"")</f>
        <v/>
      </c>
      <c r="R336" s="273" t="str">
        <f>IF(AM336="×", 0,IF(P336="未入力あり","",ROUNDDOWN(ROUNDDOWN($H336*$I336,0)*VLOOKUP($G336,【参考】数式用!$A$4:$E$54,4,FALSE),0)))</f>
        <v/>
      </c>
      <c r="S336" s="366" t="str">
        <f>IF(AN336="×", 0,IF(P336="未入力あり","",ROUNDDOWN(ROUNDDOWN($H336*$I336,0)*VLOOKUP($G336,【参考】数式用!$A$4:$E$54,5, FALSE),0)))</f>
        <v/>
      </c>
      <c r="T336" s="369" t="s">
        <v>3907</v>
      </c>
      <c r="U336" s="370"/>
      <c r="V336" s="33"/>
      <c r="W336" s="641"/>
      <c r="X336" s="641"/>
      <c r="Y336" s="641"/>
      <c r="Z336" s="641"/>
      <c r="AA336" s="641"/>
      <c r="AB336" s="641"/>
      <c r="AC336" s="641"/>
      <c r="AD336" s="641"/>
      <c r="AE336" s="641"/>
      <c r="AF336" s="641"/>
      <c r="AG336" s="641"/>
      <c r="AI336" s="373" t="str">
        <f t="shared" si="37"/>
        <v/>
      </c>
      <c r="AJ336" s="372" t="e">
        <f>VLOOKUP('別紙様式2-3（個表）'!$G336,【参考】数式用!$P$4:$Q$54,2, FALSE)</f>
        <v>#N/A</v>
      </c>
      <c r="AK336" s="372" t="e">
        <f>VLOOKUP('別紙様式2-3（個表）'!$G336,【参考】数式用!$P$4:$W$54,8, FALSE)</f>
        <v>#N/A</v>
      </c>
      <c r="AL336" s="372" t="e">
        <f>VLOOKUP('別紙様式2-3（個表）'!$G336,【参考】数式用!$P$4:$AD$54,15, FALSE)</f>
        <v>#N/A</v>
      </c>
      <c r="AM336" s="372" t="str">
        <f t="shared" si="38"/>
        <v/>
      </c>
      <c r="AN336" s="372" t="str">
        <f t="shared" si="39"/>
        <v/>
      </c>
      <c r="AO336" s="372" t="str">
        <f t="shared" si="40"/>
        <v/>
      </c>
      <c r="AP336" s="372" t="str">
        <f>IF(G336="", "", VLOOKUP(G336,【参考】数式用!$A$4:$M$54,13,FALSE))</f>
        <v/>
      </c>
      <c r="AQ336" s="46" t="str">
        <f t="shared" si="41"/>
        <v>―</v>
      </c>
    </row>
    <row r="337" spans="1:43" ht="45" customHeight="1">
      <c r="A337" s="114">
        <f t="shared" ref="A337:A400" si="43">A336+1</f>
        <v>323</v>
      </c>
      <c r="B337" s="115" t="str">
        <f>IF(基本情報入力シート!B380="","",基本情報入力シート!B380)</f>
        <v/>
      </c>
      <c r="C337" s="116" t="str">
        <f>IF(基本情報入力シート!L380="","",基本情報入力シート!L380)</f>
        <v/>
      </c>
      <c r="D337" s="116" t="str">
        <f>IF(基本情報入力シート!Q380="","",基本情報入力シート!Q380)</f>
        <v>愛知県</v>
      </c>
      <c r="E337" s="116" t="str">
        <f>IF(基本情報入力シート!V380="","",基本情報入力シート!V380)</f>
        <v/>
      </c>
      <c r="F337" s="116" t="str">
        <f>IF(基本情報入力シート!W380="","",基本情報入力シート!W380)</f>
        <v>事業所番号及びサービス名を入力してください。</v>
      </c>
      <c r="G337" s="116" t="str">
        <f>IF(基本情報入力シート!Z380="","",基本情報入力シート!Z380)</f>
        <v/>
      </c>
      <c r="H337" s="224" t="str">
        <f>IF(基本情報入力シート!AD380="","",基本情報入力シート!AD380)</f>
        <v/>
      </c>
      <c r="I337" s="362" t="str">
        <f>IF(基本情報入力シート!AE380="","",基本情報入力シート!AE380)</f>
        <v/>
      </c>
      <c r="J337" s="487"/>
      <c r="K337" s="491"/>
      <c r="L337" s="490"/>
      <c r="M337" s="363" t="str">
        <f>IF(G337="", "", VLOOKUP(AO337,【参考】数式用!$AZ$3:$BA$6, 2, FALSE))</f>
        <v/>
      </c>
      <c r="N337" s="364" t="str">
        <f>IF(G337="","",VLOOKUP(G337,【参考】数式用!$A$4:$L$54,MATCH('別紙様式2-3（個表）'!M337,【参考】数式用!$J$3:$L$3,0)+9,FALSE))</f>
        <v/>
      </c>
      <c r="O337" s="497" t="s">
        <v>2396</v>
      </c>
      <c r="P337" s="365" t="str">
        <f t="shared" si="42"/>
        <v>未入力あり</v>
      </c>
      <c r="Q337" s="273" t="str">
        <f>IFERROR(IF(P337="未入力あり","",ROUNDDOWN(ROUNDDOWN($H337*$I337,0)*VLOOKUP($G337,【参考】数式用!$A$4:$E$54,3, FALSE),0)),"")</f>
        <v/>
      </c>
      <c r="R337" s="273" t="str">
        <f>IF(AM337="×", 0,IF(P337="未入力あり","",ROUNDDOWN(ROUNDDOWN($H337*$I337,0)*VLOOKUP($G337,【参考】数式用!$A$4:$E$54,4,FALSE),0)))</f>
        <v/>
      </c>
      <c r="S337" s="366" t="str">
        <f>IF(AN337="×", 0,IF(P337="未入力あり","",ROUNDDOWN(ROUNDDOWN($H337*$I337,0)*VLOOKUP($G337,【参考】数式用!$A$4:$E$54,5, FALSE),0)))</f>
        <v/>
      </c>
      <c r="T337" s="369" t="s">
        <v>3907</v>
      </c>
      <c r="U337" s="370"/>
      <c r="V337" s="33"/>
      <c r="W337" s="641"/>
      <c r="X337" s="641"/>
      <c r="Y337" s="641"/>
      <c r="Z337" s="641"/>
      <c r="AA337" s="641"/>
      <c r="AB337" s="641"/>
      <c r="AC337" s="641"/>
      <c r="AD337" s="641"/>
      <c r="AE337" s="641"/>
      <c r="AF337" s="641"/>
      <c r="AG337" s="641"/>
      <c r="AI337" s="373" t="str">
        <f t="shared" si="37"/>
        <v/>
      </c>
      <c r="AJ337" s="372" t="e">
        <f>VLOOKUP('別紙様式2-3（個表）'!$G337,【参考】数式用!$P$4:$Q$54,2, FALSE)</f>
        <v>#N/A</v>
      </c>
      <c r="AK337" s="372" t="e">
        <f>VLOOKUP('別紙様式2-3（個表）'!$G337,【参考】数式用!$P$4:$W$54,8, FALSE)</f>
        <v>#N/A</v>
      </c>
      <c r="AL337" s="372" t="e">
        <f>VLOOKUP('別紙様式2-3（個表）'!$G337,【参考】数式用!$P$4:$AD$54,15, FALSE)</f>
        <v>#N/A</v>
      </c>
      <c r="AM337" s="372" t="str">
        <f t="shared" si="38"/>
        <v/>
      </c>
      <c r="AN337" s="372" t="str">
        <f t="shared" si="39"/>
        <v/>
      </c>
      <c r="AO337" s="372" t="str">
        <f t="shared" si="40"/>
        <v/>
      </c>
      <c r="AP337" s="372" t="str">
        <f>IF(G337="", "", VLOOKUP(G337,【参考】数式用!$A$4:$M$54,13,FALSE))</f>
        <v/>
      </c>
      <c r="AQ337" s="46" t="str">
        <f t="shared" si="41"/>
        <v>―</v>
      </c>
    </row>
    <row r="338" spans="1:43" ht="45" customHeight="1">
      <c r="A338" s="114">
        <f t="shared" si="43"/>
        <v>324</v>
      </c>
      <c r="B338" s="115" t="str">
        <f>IF(基本情報入力シート!B381="","",基本情報入力シート!B381)</f>
        <v/>
      </c>
      <c r="C338" s="116" t="str">
        <f>IF(基本情報入力シート!L381="","",基本情報入力シート!L381)</f>
        <v/>
      </c>
      <c r="D338" s="116" t="str">
        <f>IF(基本情報入力シート!Q381="","",基本情報入力シート!Q381)</f>
        <v>愛知県</v>
      </c>
      <c r="E338" s="116" t="str">
        <f>IF(基本情報入力シート!V381="","",基本情報入力シート!V381)</f>
        <v/>
      </c>
      <c r="F338" s="116" t="str">
        <f>IF(基本情報入力シート!W381="","",基本情報入力シート!W381)</f>
        <v>事業所番号及びサービス名を入力してください。</v>
      </c>
      <c r="G338" s="116" t="str">
        <f>IF(基本情報入力シート!Z381="","",基本情報入力シート!Z381)</f>
        <v/>
      </c>
      <c r="H338" s="224" t="str">
        <f>IF(基本情報入力シート!AD381="","",基本情報入力シート!AD381)</f>
        <v/>
      </c>
      <c r="I338" s="362" t="str">
        <f>IF(基本情報入力シート!AE381="","",基本情報入力シート!AE381)</f>
        <v/>
      </c>
      <c r="J338" s="487"/>
      <c r="K338" s="491"/>
      <c r="L338" s="490"/>
      <c r="M338" s="363" t="str">
        <f>IF(G338="", "", VLOOKUP(AO338,【参考】数式用!$AZ$3:$BA$6, 2, FALSE))</f>
        <v/>
      </c>
      <c r="N338" s="364" t="str">
        <f>IF(G338="","",VLOOKUP(G338,【参考】数式用!$A$4:$L$54,MATCH('別紙様式2-3（個表）'!M338,【参考】数式用!$J$3:$L$3,0)+9,FALSE))</f>
        <v/>
      </c>
      <c r="O338" s="497" t="s">
        <v>2396</v>
      </c>
      <c r="P338" s="365" t="str">
        <f t="shared" si="42"/>
        <v>未入力あり</v>
      </c>
      <c r="Q338" s="273" t="str">
        <f>IFERROR(IF(P338="未入力あり","",ROUNDDOWN(ROUNDDOWN($H338*$I338,0)*VLOOKUP($G338,【参考】数式用!$A$4:$E$54,3, FALSE),0)),"")</f>
        <v/>
      </c>
      <c r="R338" s="273" t="str">
        <f>IF(AM338="×", 0,IF(P338="未入力あり","",ROUNDDOWN(ROUNDDOWN($H338*$I338,0)*VLOOKUP($G338,【参考】数式用!$A$4:$E$54,4,FALSE),0)))</f>
        <v/>
      </c>
      <c r="S338" s="366" t="str">
        <f>IF(AN338="×", 0,IF(P338="未入力あり","",ROUNDDOWN(ROUNDDOWN($H338*$I338,0)*VLOOKUP($G338,【参考】数式用!$A$4:$E$54,5, FALSE),0)))</f>
        <v/>
      </c>
      <c r="T338" s="369" t="s">
        <v>3907</v>
      </c>
      <c r="U338" s="370"/>
      <c r="V338" s="33"/>
      <c r="W338" s="641"/>
      <c r="X338" s="641"/>
      <c r="Y338" s="641"/>
      <c r="Z338" s="641"/>
      <c r="AA338" s="641"/>
      <c r="AB338" s="641"/>
      <c r="AC338" s="641"/>
      <c r="AD338" s="641"/>
      <c r="AE338" s="641"/>
      <c r="AF338" s="641"/>
      <c r="AG338" s="641"/>
      <c r="AI338" s="373" t="str">
        <f t="shared" si="37"/>
        <v/>
      </c>
      <c r="AJ338" s="372" t="e">
        <f>VLOOKUP('別紙様式2-3（個表）'!$G338,【参考】数式用!$P$4:$Q$54,2, FALSE)</f>
        <v>#N/A</v>
      </c>
      <c r="AK338" s="372" t="e">
        <f>VLOOKUP('別紙様式2-3（個表）'!$G338,【参考】数式用!$P$4:$W$54,8, FALSE)</f>
        <v>#N/A</v>
      </c>
      <c r="AL338" s="372" t="e">
        <f>VLOOKUP('別紙様式2-3（個表）'!$G338,【参考】数式用!$P$4:$AD$54,15, FALSE)</f>
        <v>#N/A</v>
      </c>
      <c r="AM338" s="372" t="str">
        <f t="shared" si="38"/>
        <v/>
      </c>
      <c r="AN338" s="372" t="str">
        <f t="shared" si="39"/>
        <v/>
      </c>
      <c r="AO338" s="372" t="str">
        <f t="shared" si="40"/>
        <v/>
      </c>
      <c r="AP338" s="372" t="str">
        <f>IF(G338="", "", VLOOKUP(G338,【参考】数式用!$A$4:$M$54,13,FALSE))</f>
        <v/>
      </c>
      <c r="AQ338" s="46" t="str">
        <f t="shared" si="41"/>
        <v>―</v>
      </c>
    </row>
    <row r="339" spans="1:43" ht="45" customHeight="1">
      <c r="A339" s="114">
        <f t="shared" si="43"/>
        <v>325</v>
      </c>
      <c r="B339" s="115" t="str">
        <f>IF(基本情報入力シート!B382="","",基本情報入力シート!B382)</f>
        <v/>
      </c>
      <c r="C339" s="116" t="str">
        <f>IF(基本情報入力シート!L382="","",基本情報入力シート!L382)</f>
        <v/>
      </c>
      <c r="D339" s="116" t="str">
        <f>IF(基本情報入力シート!Q382="","",基本情報入力シート!Q382)</f>
        <v>愛知県</v>
      </c>
      <c r="E339" s="116" t="str">
        <f>IF(基本情報入力シート!V382="","",基本情報入力シート!V382)</f>
        <v/>
      </c>
      <c r="F339" s="116" t="str">
        <f>IF(基本情報入力シート!W382="","",基本情報入力シート!W382)</f>
        <v>事業所番号及びサービス名を入力してください。</v>
      </c>
      <c r="G339" s="116" t="str">
        <f>IF(基本情報入力シート!Z382="","",基本情報入力シート!Z382)</f>
        <v/>
      </c>
      <c r="H339" s="224" t="str">
        <f>IF(基本情報入力シート!AD382="","",基本情報入力シート!AD382)</f>
        <v/>
      </c>
      <c r="I339" s="362" t="str">
        <f>IF(基本情報入力シート!AE382="","",基本情報入力シート!AE382)</f>
        <v/>
      </c>
      <c r="J339" s="487"/>
      <c r="K339" s="491"/>
      <c r="L339" s="490"/>
      <c r="M339" s="363" t="str">
        <f>IF(G339="", "", VLOOKUP(AO339,【参考】数式用!$AZ$3:$BA$6, 2, FALSE))</f>
        <v/>
      </c>
      <c r="N339" s="364" t="str">
        <f>IF(G339="","",VLOOKUP(G339,【参考】数式用!$A$4:$L$54,MATCH('別紙様式2-3（個表）'!M339,【参考】数式用!$J$3:$L$3,0)+9,FALSE))</f>
        <v/>
      </c>
      <c r="O339" s="497" t="s">
        <v>2396</v>
      </c>
      <c r="P339" s="365" t="str">
        <f t="shared" si="42"/>
        <v>未入力あり</v>
      </c>
      <c r="Q339" s="273" t="str">
        <f>IFERROR(IF(P339="未入力あり","",ROUNDDOWN(ROUNDDOWN($H339*$I339,0)*VLOOKUP($G339,【参考】数式用!$A$4:$E$54,3, FALSE),0)),"")</f>
        <v/>
      </c>
      <c r="R339" s="273" t="str">
        <f>IF(AM339="×", 0,IF(P339="未入力あり","",ROUNDDOWN(ROUNDDOWN($H339*$I339,0)*VLOOKUP($G339,【参考】数式用!$A$4:$E$54,4,FALSE),0)))</f>
        <v/>
      </c>
      <c r="S339" s="366" t="str">
        <f>IF(AN339="×", 0,IF(P339="未入力あり","",ROUNDDOWN(ROUNDDOWN($H339*$I339,0)*VLOOKUP($G339,【参考】数式用!$A$4:$E$54,5, FALSE),0)))</f>
        <v/>
      </c>
      <c r="T339" s="369" t="s">
        <v>3907</v>
      </c>
      <c r="U339" s="370"/>
      <c r="V339" s="33"/>
      <c r="W339" s="641"/>
      <c r="X339" s="641"/>
      <c r="Y339" s="641"/>
      <c r="Z339" s="641"/>
      <c r="AA339" s="641"/>
      <c r="AB339" s="641"/>
      <c r="AC339" s="641"/>
      <c r="AD339" s="641"/>
      <c r="AE339" s="641"/>
      <c r="AF339" s="641"/>
      <c r="AG339" s="641"/>
      <c r="AI339" s="373" t="str">
        <f t="shared" si="37"/>
        <v/>
      </c>
      <c r="AJ339" s="372" t="e">
        <f>VLOOKUP('別紙様式2-3（個表）'!$G339,【参考】数式用!$P$4:$Q$54,2, FALSE)</f>
        <v>#N/A</v>
      </c>
      <c r="AK339" s="372" t="e">
        <f>VLOOKUP('別紙様式2-3（個表）'!$G339,【参考】数式用!$P$4:$W$54,8, FALSE)</f>
        <v>#N/A</v>
      </c>
      <c r="AL339" s="372" t="e">
        <f>VLOOKUP('別紙様式2-3（個表）'!$G339,【参考】数式用!$P$4:$AD$54,15, FALSE)</f>
        <v>#N/A</v>
      </c>
      <c r="AM339" s="372" t="str">
        <f t="shared" si="38"/>
        <v/>
      </c>
      <c r="AN339" s="372" t="str">
        <f t="shared" si="39"/>
        <v/>
      </c>
      <c r="AO339" s="372" t="str">
        <f t="shared" si="40"/>
        <v/>
      </c>
      <c r="AP339" s="372" t="str">
        <f>IF(G339="", "", VLOOKUP(G339,【参考】数式用!$A$4:$M$54,13,FALSE))</f>
        <v/>
      </c>
      <c r="AQ339" s="46" t="str">
        <f t="shared" si="41"/>
        <v>―</v>
      </c>
    </row>
    <row r="340" spans="1:43" ht="45" customHeight="1">
      <c r="A340" s="114">
        <f t="shared" si="43"/>
        <v>326</v>
      </c>
      <c r="B340" s="115" t="str">
        <f>IF(基本情報入力シート!B383="","",基本情報入力シート!B383)</f>
        <v/>
      </c>
      <c r="C340" s="116" t="str">
        <f>IF(基本情報入力シート!L383="","",基本情報入力シート!L383)</f>
        <v/>
      </c>
      <c r="D340" s="116" t="str">
        <f>IF(基本情報入力シート!Q383="","",基本情報入力シート!Q383)</f>
        <v>愛知県</v>
      </c>
      <c r="E340" s="116" t="str">
        <f>IF(基本情報入力シート!V383="","",基本情報入力シート!V383)</f>
        <v/>
      </c>
      <c r="F340" s="116" t="str">
        <f>IF(基本情報入力シート!W383="","",基本情報入力シート!W383)</f>
        <v>事業所番号及びサービス名を入力してください。</v>
      </c>
      <c r="G340" s="116" t="str">
        <f>IF(基本情報入力シート!Z383="","",基本情報入力シート!Z383)</f>
        <v/>
      </c>
      <c r="H340" s="224" t="str">
        <f>IF(基本情報入力シート!AD383="","",基本情報入力シート!AD383)</f>
        <v/>
      </c>
      <c r="I340" s="362" t="str">
        <f>IF(基本情報入力シート!AE383="","",基本情報入力シート!AE383)</f>
        <v/>
      </c>
      <c r="J340" s="487"/>
      <c r="K340" s="491"/>
      <c r="L340" s="490"/>
      <c r="M340" s="363" t="str">
        <f>IF(G340="", "", VLOOKUP(AO340,【参考】数式用!$AZ$3:$BA$6, 2, FALSE))</f>
        <v/>
      </c>
      <c r="N340" s="364" t="str">
        <f>IF(G340="","",VLOOKUP(G340,【参考】数式用!$A$4:$L$54,MATCH('別紙様式2-3（個表）'!M340,【参考】数式用!$J$3:$L$3,0)+9,FALSE))</f>
        <v/>
      </c>
      <c r="O340" s="497" t="s">
        <v>2396</v>
      </c>
      <c r="P340" s="365" t="str">
        <f t="shared" si="42"/>
        <v>未入力あり</v>
      </c>
      <c r="Q340" s="273" t="str">
        <f>IFERROR(IF(P340="未入力あり","",ROUNDDOWN(ROUNDDOWN($H340*$I340,0)*VLOOKUP($G340,【参考】数式用!$A$4:$E$54,3, FALSE),0)),"")</f>
        <v/>
      </c>
      <c r="R340" s="273" t="str">
        <f>IF(AM340="×", 0,IF(P340="未入力あり","",ROUNDDOWN(ROUNDDOWN($H340*$I340,0)*VLOOKUP($G340,【参考】数式用!$A$4:$E$54,4,FALSE),0)))</f>
        <v/>
      </c>
      <c r="S340" s="366" t="str">
        <f>IF(AN340="×", 0,IF(P340="未入力あり","",ROUNDDOWN(ROUNDDOWN($H340*$I340,0)*VLOOKUP($G340,【参考】数式用!$A$4:$E$54,5, FALSE),0)))</f>
        <v/>
      </c>
      <c r="T340" s="369" t="s">
        <v>3907</v>
      </c>
      <c r="U340" s="370"/>
      <c r="V340" s="33"/>
      <c r="W340" s="641"/>
      <c r="X340" s="641"/>
      <c r="Y340" s="641"/>
      <c r="Z340" s="641"/>
      <c r="AA340" s="641"/>
      <c r="AB340" s="641"/>
      <c r="AC340" s="641"/>
      <c r="AD340" s="641"/>
      <c r="AE340" s="641"/>
      <c r="AF340" s="641"/>
      <c r="AG340" s="641"/>
      <c r="AI340" s="373" t="str">
        <f t="shared" si="37"/>
        <v/>
      </c>
      <c r="AJ340" s="372" t="e">
        <f>VLOOKUP('別紙様式2-3（個表）'!$G340,【参考】数式用!$P$4:$Q$54,2, FALSE)</f>
        <v>#N/A</v>
      </c>
      <c r="AK340" s="372" t="e">
        <f>VLOOKUP('別紙様式2-3（個表）'!$G340,【参考】数式用!$P$4:$W$54,8, FALSE)</f>
        <v>#N/A</v>
      </c>
      <c r="AL340" s="372" t="e">
        <f>VLOOKUP('別紙様式2-3（個表）'!$G340,【参考】数式用!$P$4:$AD$54,15, FALSE)</f>
        <v>#N/A</v>
      </c>
      <c r="AM340" s="372" t="str">
        <f t="shared" si="38"/>
        <v/>
      </c>
      <c r="AN340" s="372" t="str">
        <f t="shared" si="39"/>
        <v/>
      </c>
      <c r="AO340" s="372" t="str">
        <f t="shared" si="40"/>
        <v/>
      </c>
      <c r="AP340" s="372" t="str">
        <f>IF(G340="", "", VLOOKUP(G340,【参考】数式用!$A$4:$M$54,13,FALSE))</f>
        <v/>
      </c>
      <c r="AQ340" s="46" t="str">
        <f t="shared" si="41"/>
        <v>―</v>
      </c>
    </row>
    <row r="341" spans="1:43" ht="45" customHeight="1">
      <c r="A341" s="114">
        <f t="shared" si="43"/>
        <v>327</v>
      </c>
      <c r="B341" s="115" t="str">
        <f>IF(基本情報入力シート!B384="","",基本情報入力シート!B384)</f>
        <v/>
      </c>
      <c r="C341" s="116" t="str">
        <f>IF(基本情報入力シート!L384="","",基本情報入力シート!L384)</f>
        <v/>
      </c>
      <c r="D341" s="116" t="str">
        <f>IF(基本情報入力シート!Q384="","",基本情報入力シート!Q384)</f>
        <v>愛知県</v>
      </c>
      <c r="E341" s="116" t="str">
        <f>IF(基本情報入力シート!V384="","",基本情報入力シート!V384)</f>
        <v/>
      </c>
      <c r="F341" s="116" t="str">
        <f>IF(基本情報入力シート!W384="","",基本情報入力シート!W384)</f>
        <v>事業所番号及びサービス名を入力してください。</v>
      </c>
      <c r="G341" s="116" t="str">
        <f>IF(基本情報入力シート!Z384="","",基本情報入力シート!Z384)</f>
        <v/>
      </c>
      <c r="H341" s="224" t="str">
        <f>IF(基本情報入力シート!AD384="","",基本情報入力シート!AD384)</f>
        <v/>
      </c>
      <c r="I341" s="362" t="str">
        <f>IF(基本情報入力シート!AE384="","",基本情報入力シート!AE384)</f>
        <v/>
      </c>
      <c r="J341" s="487"/>
      <c r="K341" s="491"/>
      <c r="L341" s="490"/>
      <c r="M341" s="363" t="str">
        <f>IF(G341="", "", VLOOKUP(AO341,【参考】数式用!$AZ$3:$BA$6, 2, FALSE))</f>
        <v/>
      </c>
      <c r="N341" s="364" t="str">
        <f>IF(G341="","",VLOOKUP(G341,【参考】数式用!$A$4:$L$54,MATCH('別紙様式2-3（個表）'!M341,【参考】数式用!$J$3:$L$3,0)+9,FALSE))</f>
        <v/>
      </c>
      <c r="O341" s="497" t="s">
        <v>2396</v>
      </c>
      <c r="P341" s="365" t="str">
        <f t="shared" si="42"/>
        <v>未入力あり</v>
      </c>
      <c r="Q341" s="273" t="str">
        <f>IFERROR(IF(P341="未入力あり","",ROUNDDOWN(ROUNDDOWN($H341*$I341,0)*VLOOKUP($G341,【参考】数式用!$A$4:$E$54,3, FALSE),0)),"")</f>
        <v/>
      </c>
      <c r="R341" s="273" t="str">
        <f>IF(AM341="×", 0,IF(P341="未入力あり","",ROUNDDOWN(ROUNDDOWN($H341*$I341,0)*VLOOKUP($G341,【参考】数式用!$A$4:$E$54,4,FALSE),0)))</f>
        <v/>
      </c>
      <c r="S341" s="366" t="str">
        <f>IF(AN341="×", 0,IF(P341="未入力あり","",ROUNDDOWN(ROUNDDOWN($H341*$I341,0)*VLOOKUP($G341,【参考】数式用!$A$4:$E$54,5, FALSE),0)))</f>
        <v/>
      </c>
      <c r="T341" s="369" t="s">
        <v>3907</v>
      </c>
      <c r="U341" s="370"/>
      <c r="V341" s="33"/>
      <c r="W341" s="641"/>
      <c r="X341" s="641"/>
      <c r="Y341" s="641"/>
      <c r="Z341" s="641"/>
      <c r="AA341" s="641"/>
      <c r="AB341" s="641"/>
      <c r="AC341" s="641"/>
      <c r="AD341" s="641"/>
      <c r="AE341" s="641"/>
      <c r="AF341" s="641"/>
      <c r="AG341" s="641"/>
      <c r="AI341" s="373" t="str">
        <f t="shared" si="37"/>
        <v/>
      </c>
      <c r="AJ341" s="372" t="e">
        <f>VLOOKUP('別紙様式2-3（個表）'!$G341,【参考】数式用!$P$4:$Q$54,2, FALSE)</f>
        <v>#N/A</v>
      </c>
      <c r="AK341" s="372" t="e">
        <f>VLOOKUP('別紙様式2-3（個表）'!$G341,【参考】数式用!$P$4:$W$54,8, FALSE)</f>
        <v>#N/A</v>
      </c>
      <c r="AL341" s="372" t="e">
        <f>VLOOKUP('別紙様式2-3（個表）'!$G341,【参考】数式用!$P$4:$AD$54,15, FALSE)</f>
        <v>#N/A</v>
      </c>
      <c r="AM341" s="372" t="str">
        <f t="shared" si="38"/>
        <v/>
      </c>
      <c r="AN341" s="372" t="str">
        <f t="shared" si="39"/>
        <v/>
      </c>
      <c r="AO341" s="372" t="str">
        <f t="shared" si="40"/>
        <v/>
      </c>
      <c r="AP341" s="372" t="str">
        <f>IF(G341="", "", VLOOKUP(G341,【参考】数式用!$A$4:$M$54,13,FALSE))</f>
        <v/>
      </c>
      <c r="AQ341" s="46" t="str">
        <f t="shared" si="41"/>
        <v>―</v>
      </c>
    </row>
    <row r="342" spans="1:43" ht="45" customHeight="1">
      <c r="A342" s="114">
        <f t="shared" si="43"/>
        <v>328</v>
      </c>
      <c r="B342" s="115" t="str">
        <f>IF(基本情報入力シート!B385="","",基本情報入力シート!B385)</f>
        <v/>
      </c>
      <c r="C342" s="116" t="str">
        <f>IF(基本情報入力シート!L385="","",基本情報入力シート!L385)</f>
        <v/>
      </c>
      <c r="D342" s="116" t="str">
        <f>IF(基本情報入力シート!Q385="","",基本情報入力シート!Q385)</f>
        <v>愛知県</v>
      </c>
      <c r="E342" s="116" t="str">
        <f>IF(基本情報入力シート!V385="","",基本情報入力シート!V385)</f>
        <v/>
      </c>
      <c r="F342" s="116" t="str">
        <f>IF(基本情報入力シート!W385="","",基本情報入力シート!W385)</f>
        <v>事業所番号及びサービス名を入力してください。</v>
      </c>
      <c r="G342" s="116" t="str">
        <f>IF(基本情報入力シート!Z385="","",基本情報入力シート!Z385)</f>
        <v/>
      </c>
      <c r="H342" s="224" t="str">
        <f>IF(基本情報入力シート!AD385="","",基本情報入力シート!AD385)</f>
        <v/>
      </c>
      <c r="I342" s="362" t="str">
        <f>IF(基本情報入力シート!AE385="","",基本情報入力シート!AE385)</f>
        <v/>
      </c>
      <c r="J342" s="487"/>
      <c r="K342" s="491"/>
      <c r="L342" s="490"/>
      <c r="M342" s="363" t="str">
        <f>IF(G342="", "", VLOOKUP(AO342,【参考】数式用!$AZ$3:$BA$6, 2, FALSE))</f>
        <v/>
      </c>
      <c r="N342" s="364" t="str">
        <f>IF(G342="","",VLOOKUP(G342,【参考】数式用!$A$4:$L$54,MATCH('別紙様式2-3（個表）'!M342,【参考】数式用!$J$3:$L$3,0)+9,FALSE))</f>
        <v/>
      </c>
      <c r="O342" s="497" t="s">
        <v>2396</v>
      </c>
      <c r="P342" s="365" t="str">
        <f t="shared" si="42"/>
        <v>未入力あり</v>
      </c>
      <c r="Q342" s="273" t="str">
        <f>IFERROR(IF(P342="未入力あり","",ROUNDDOWN(ROUNDDOWN($H342*$I342,0)*VLOOKUP($G342,【参考】数式用!$A$4:$E$54,3, FALSE),0)),"")</f>
        <v/>
      </c>
      <c r="R342" s="273" t="str">
        <f>IF(AM342="×", 0,IF(P342="未入力あり","",ROUNDDOWN(ROUNDDOWN($H342*$I342,0)*VLOOKUP($G342,【参考】数式用!$A$4:$E$54,4,FALSE),0)))</f>
        <v/>
      </c>
      <c r="S342" s="366" t="str">
        <f>IF(AN342="×", 0,IF(P342="未入力あり","",ROUNDDOWN(ROUNDDOWN($H342*$I342,0)*VLOOKUP($G342,【参考】数式用!$A$4:$E$54,5, FALSE),0)))</f>
        <v/>
      </c>
      <c r="T342" s="369" t="s">
        <v>3907</v>
      </c>
      <c r="U342" s="370"/>
      <c r="V342" s="33"/>
      <c r="W342" s="641"/>
      <c r="X342" s="641"/>
      <c r="Y342" s="641"/>
      <c r="Z342" s="641"/>
      <c r="AA342" s="641"/>
      <c r="AB342" s="641"/>
      <c r="AC342" s="641"/>
      <c r="AD342" s="641"/>
      <c r="AE342" s="641"/>
      <c r="AF342" s="641"/>
      <c r="AG342" s="641"/>
      <c r="AI342" s="373" t="str">
        <f t="shared" si="37"/>
        <v/>
      </c>
      <c r="AJ342" s="372" t="e">
        <f>VLOOKUP('別紙様式2-3（個表）'!$G342,【参考】数式用!$P$4:$Q$54,2, FALSE)</f>
        <v>#N/A</v>
      </c>
      <c r="AK342" s="372" t="e">
        <f>VLOOKUP('別紙様式2-3（個表）'!$G342,【参考】数式用!$P$4:$W$54,8, FALSE)</f>
        <v>#N/A</v>
      </c>
      <c r="AL342" s="372" t="e">
        <f>VLOOKUP('別紙様式2-3（個表）'!$G342,【参考】数式用!$P$4:$AD$54,15, FALSE)</f>
        <v>#N/A</v>
      </c>
      <c r="AM342" s="372" t="str">
        <f t="shared" si="38"/>
        <v/>
      </c>
      <c r="AN342" s="372" t="str">
        <f t="shared" si="39"/>
        <v/>
      </c>
      <c r="AO342" s="372" t="str">
        <f t="shared" si="40"/>
        <v/>
      </c>
      <c r="AP342" s="372" t="str">
        <f>IF(G342="", "", VLOOKUP(G342,【参考】数式用!$A$4:$M$54,13,FALSE))</f>
        <v/>
      </c>
      <c r="AQ342" s="46" t="str">
        <f t="shared" si="41"/>
        <v>―</v>
      </c>
    </row>
    <row r="343" spans="1:43" ht="45" customHeight="1">
      <c r="A343" s="114">
        <f t="shared" si="43"/>
        <v>329</v>
      </c>
      <c r="B343" s="115" t="str">
        <f>IF(基本情報入力シート!B386="","",基本情報入力シート!B386)</f>
        <v/>
      </c>
      <c r="C343" s="116" t="str">
        <f>IF(基本情報入力シート!L386="","",基本情報入力シート!L386)</f>
        <v/>
      </c>
      <c r="D343" s="116" t="str">
        <f>IF(基本情報入力シート!Q386="","",基本情報入力シート!Q386)</f>
        <v>愛知県</v>
      </c>
      <c r="E343" s="116" t="str">
        <f>IF(基本情報入力シート!V386="","",基本情報入力シート!V386)</f>
        <v/>
      </c>
      <c r="F343" s="116" t="str">
        <f>IF(基本情報入力シート!W386="","",基本情報入力シート!W386)</f>
        <v>事業所番号及びサービス名を入力してください。</v>
      </c>
      <c r="G343" s="116" t="str">
        <f>IF(基本情報入力シート!Z386="","",基本情報入力シート!Z386)</f>
        <v/>
      </c>
      <c r="H343" s="224" t="str">
        <f>IF(基本情報入力シート!AD386="","",基本情報入力シート!AD386)</f>
        <v/>
      </c>
      <c r="I343" s="362" t="str">
        <f>IF(基本情報入力シート!AE386="","",基本情報入力シート!AE386)</f>
        <v/>
      </c>
      <c r="J343" s="487"/>
      <c r="K343" s="491"/>
      <c r="L343" s="490"/>
      <c r="M343" s="363" t="str">
        <f>IF(G343="", "", VLOOKUP(AO343,【参考】数式用!$AZ$3:$BA$6, 2, FALSE))</f>
        <v/>
      </c>
      <c r="N343" s="364" t="str">
        <f>IF(G343="","",VLOOKUP(G343,【参考】数式用!$A$4:$L$54,MATCH('別紙様式2-3（個表）'!M343,【参考】数式用!$J$3:$L$3,0)+9,FALSE))</f>
        <v/>
      </c>
      <c r="O343" s="497" t="s">
        <v>2396</v>
      </c>
      <c r="P343" s="365" t="str">
        <f t="shared" si="42"/>
        <v>未入力あり</v>
      </c>
      <c r="Q343" s="273" t="str">
        <f>IFERROR(IF(P343="未入力あり","",ROUNDDOWN(ROUNDDOWN($H343*$I343,0)*VLOOKUP($G343,【参考】数式用!$A$4:$E$54,3, FALSE),0)),"")</f>
        <v/>
      </c>
      <c r="R343" s="273" t="str">
        <f>IF(AM343="×", 0,IF(P343="未入力あり","",ROUNDDOWN(ROUNDDOWN($H343*$I343,0)*VLOOKUP($G343,【参考】数式用!$A$4:$E$54,4,FALSE),0)))</f>
        <v/>
      </c>
      <c r="S343" s="366" t="str">
        <f>IF(AN343="×", 0,IF(P343="未入力あり","",ROUNDDOWN(ROUNDDOWN($H343*$I343,0)*VLOOKUP($G343,【参考】数式用!$A$4:$E$54,5, FALSE),0)))</f>
        <v/>
      </c>
      <c r="T343" s="369" t="s">
        <v>3907</v>
      </c>
      <c r="U343" s="370"/>
      <c r="V343" s="33"/>
      <c r="W343" s="641"/>
      <c r="X343" s="641"/>
      <c r="Y343" s="641"/>
      <c r="Z343" s="641"/>
      <c r="AA343" s="641"/>
      <c r="AB343" s="641"/>
      <c r="AC343" s="641"/>
      <c r="AD343" s="641"/>
      <c r="AE343" s="641"/>
      <c r="AF343" s="641"/>
      <c r="AG343" s="641"/>
      <c r="AI343" s="373" t="str">
        <f t="shared" si="37"/>
        <v/>
      </c>
      <c r="AJ343" s="372" t="e">
        <f>VLOOKUP('別紙様式2-3（個表）'!$G343,【参考】数式用!$P$4:$Q$54,2, FALSE)</f>
        <v>#N/A</v>
      </c>
      <c r="AK343" s="372" t="e">
        <f>VLOOKUP('別紙様式2-3（個表）'!$G343,【参考】数式用!$P$4:$W$54,8, FALSE)</f>
        <v>#N/A</v>
      </c>
      <c r="AL343" s="372" t="e">
        <f>VLOOKUP('別紙様式2-3（個表）'!$G343,【参考】数式用!$P$4:$AD$54,15, FALSE)</f>
        <v>#N/A</v>
      </c>
      <c r="AM343" s="372" t="str">
        <f t="shared" si="38"/>
        <v/>
      </c>
      <c r="AN343" s="372" t="str">
        <f t="shared" si="39"/>
        <v/>
      </c>
      <c r="AO343" s="372" t="str">
        <f t="shared" si="40"/>
        <v/>
      </c>
      <c r="AP343" s="372" t="str">
        <f>IF(G343="", "", VLOOKUP(G343,【参考】数式用!$A$4:$M$54,13,FALSE))</f>
        <v/>
      </c>
      <c r="AQ343" s="46" t="str">
        <f t="shared" si="41"/>
        <v>―</v>
      </c>
    </row>
    <row r="344" spans="1:43" ht="45" customHeight="1">
      <c r="A344" s="114">
        <f t="shared" si="43"/>
        <v>330</v>
      </c>
      <c r="B344" s="115" t="str">
        <f>IF(基本情報入力シート!B387="","",基本情報入力シート!B387)</f>
        <v/>
      </c>
      <c r="C344" s="116" t="str">
        <f>IF(基本情報入力シート!L387="","",基本情報入力シート!L387)</f>
        <v/>
      </c>
      <c r="D344" s="116" t="str">
        <f>IF(基本情報入力シート!Q387="","",基本情報入力シート!Q387)</f>
        <v>愛知県</v>
      </c>
      <c r="E344" s="116" t="str">
        <f>IF(基本情報入力シート!V387="","",基本情報入力シート!V387)</f>
        <v/>
      </c>
      <c r="F344" s="116" t="str">
        <f>IF(基本情報入力シート!W387="","",基本情報入力シート!W387)</f>
        <v>事業所番号及びサービス名を入力してください。</v>
      </c>
      <c r="G344" s="116" t="str">
        <f>IF(基本情報入力シート!Z387="","",基本情報入力シート!Z387)</f>
        <v/>
      </c>
      <c r="H344" s="224" t="str">
        <f>IF(基本情報入力シート!AD387="","",基本情報入力シート!AD387)</f>
        <v/>
      </c>
      <c r="I344" s="362" t="str">
        <f>IF(基本情報入力シート!AE387="","",基本情報入力シート!AE387)</f>
        <v/>
      </c>
      <c r="J344" s="487"/>
      <c r="K344" s="491"/>
      <c r="L344" s="490"/>
      <c r="M344" s="363" t="str">
        <f>IF(G344="", "", VLOOKUP(AO344,【参考】数式用!$AZ$3:$BA$6, 2, FALSE))</f>
        <v/>
      </c>
      <c r="N344" s="364" t="str">
        <f>IF(G344="","",VLOOKUP(G344,【参考】数式用!$A$4:$L$54,MATCH('別紙様式2-3（個表）'!M344,【参考】数式用!$J$3:$L$3,0)+9,FALSE))</f>
        <v/>
      </c>
      <c r="O344" s="497" t="s">
        <v>2396</v>
      </c>
      <c r="P344" s="365" t="str">
        <f t="shared" si="42"/>
        <v>未入力あり</v>
      </c>
      <c r="Q344" s="273" t="str">
        <f>IFERROR(IF(P344="未入力あり","",ROUNDDOWN(ROUNDDOWN($H344*$I344,0)*VLOOKUP($G344,【参考】数式用!$A$4:$E$54,3, FALSE),0)),"")</f>
        <v/>
      </c>
      <c r="R344" s="273" t="str">
        <f>IF(AM344="×", 0,IF(P344="未入力あり","",ROUNDDOWN(ROUNDDOWN($H344*$I344,0)*VLOOKUP($G344,【参考】数式用!$A$4:$E$54,4,FALSE),0)))</f>
        <v/>
      </c>
      <c r="S344" s="366" t="str">
        <f>IF(AN344="×", 0,IF(P344="未入力あり","",ROUNDDOWN(ROUNDDOWN($H344*$I344,0)*VLOOKUP($G344,【参考】数式用!$A$4:$E$54,5, FALSE),0)))</f>
        <v/>
      </c>
      <c r="T344" s="369" t="s">
        <v>3907</v>
      </c>
      <c r="U344" s="370"/>
      <c r="V344" s="33"/>
      <c r="W344" s="641"/>
      <c r="X344" s="641"/>
      <c r="Y344" s="641"/>
      <c r="Z344" s="641"/>
      <c r="AA344" s="641"/>
      <c r="AB344" s="641"/>
      <c r="AC344" s="641"/>
      <c r="AD344" s="641"/>
      <c r="AE344" s="641"/>
      <c r="AF344" s="641"/>
      <c r="AG344" s="641"/>
      <c r="AI344" s="373" t="str">
        <f t="shared" si="37"/>
        <v/>
      </c>
      <c r="AJ344" s="372" t="e">
        <f>VLOOKUP('別紙様式2-3（個表）'!$G344,【参考】数式用!$P$4:$Q$54,2, FALSE)</f>
        <v>#N/A</v>
      </c>
      <c r="AK344" s="372" t="e">
        <f>VLOOKUP('別紙様式2-3（個表）'!$G344,【参考】数式用!$P$4:$W$54,8, FALSE)</f>
        <v>#N/A</v>
      </c>
      <c r="AL344" s="372" t="e">
        <f>VLOOKUP('別紙様式2-3（個表）'!$G344,【参考】数式用!$P$4:$AD$54,15, FALSE)</f>
        <v>#N/A</v>
      </c>
      <c r="AM344" s="372" t="str">
        <f t="shared" si="38"/>
        <v/>
      </c>
      <c r="AN344" s="372" t="str">
        <f t="shared" si="39"/>
        <v/>
      </c>
      <c r="AO344" s="372" t="str">
        <f t="shared" si="40"/>
        <v/>
      </c>
      <c r="AP344" s="372" t="str">
        <f>IF(G344="", "", VLOOKUP(G344,【参考】数式用!$A$4:$M$54,13,FALSE))</f>
        <v/>
      </c>
      <c r="AQ344" s="46" t="str">
        <f t="shared" si="41"/>
        <v>―</v>
      </c>
    </row>
    <row r="345" spans="1:43" ht="45" customHeight="1">
      <c r="A345" s="114">
        <f t="shared" si="43"/>
        <v>331</v>
      </c>
      <c r="B345" s="115" t="str">
        <f>IF(基本情報入力シート!B388="","",基本情報入力シート!B388)</f>
        <v/>
      </c>
      <c r="C345" s="116" t="str">
        <f>IF(基本情報入力シート!L388="","",基本情報入力シート!L388)</f>
        <v/>
      </c>
      <c r="D345" s="116" t="str">
        <f>IF(基本情報入力シート!Q388="","",基本情報入力シート!Q388)</f>
        <v>愛知県</v>
      </c>
      <c r="E345" s="116" t="str">
        <f>IF(基本情報入力シート!V388="","",基本情報入力シート!V388)</f>
        <v/>
      </c>
      <c r="F345" s="116" t="str">
        <f>IF(基本情報入力シート!W388="","",基本情報入力シート!W388)</f>
        <v>事業所番号及びサービス名を入力してください。</v>
      </c>
      <c r="G345" s="116" t="str">
        <f>IF(基本情報入力シート!Z388="","",基本情報入力シート!Z388)</f>
        <v/>
      </c>
      <c r="H345" s="224" t="str">
        <f>IF(基本情報入力シート!AD388="","",基本情報入力シート!AD388)</f>
        <v/>
      </c>
      <c r="I345" s="362" t="str">
        <f>IF(基本情報入力シート!AE388="","",基本情報入力シート!AE388)</f>
        <v/>
      </c>
      <c r="J345" s="487"/>
      <c r="K345" s="491"/>
      <c r="L345" s="490"/>
      <c r="M345" s="363" t="str">
        <f>IF(G345="", "", VLOOKUP(AO345,【参考】数式用!$AZ$3:$BA$6, 2, FALSE))</f>
        <v/>
      </c>
      <c r="N345" s="364" t="str">
        <f>IF(G345="","",VLOOKUP(G345,【参考】数式用!$A$4:$L$54,MATCH('別紙様式2-3（個表）'!M345,【参考】数式用!$J$3:$L$3,0)+9,FALSE))</f>
        <v/>
      </c>
      <c r="O345" s="497" t="s">
        <v>2396</v>
      </c>
      <c r="P345" s="365" t="str">
        <f t="shared" si="42"/>
        <v>未入力あり</v>
      </c>
      <c r="Q345" s="273" t="str">
        <f>IFERROR(IF(P345="未入力あり","",ROUNDDOWN(ROUNDDOWN($H345*$I345,0)*VLOOKUP($G345,【参考】数式用!$A$4:$E$54,3, FALSE),0)),"")</f>
        <v/>
      </c>
      <c r="R345" s="273" t="str">
        <f>IF(AM345="×", 0,IF(P345="未入力あり","",ROUNDDOWN(ROUNDDOWN($H345*$I345,0)*VLOOKUP($G345,【参考】数式用!$A$4:$E$54,4,FALSE),0)))</f>
        <v/>
      </c>
      <c r="S345" s="366" t="str">
        <f>IF(AN345="×", 0,IF(P345="未入力あり","",ROUNDDOWN(ROUNDDOWN($H345*$I345,0)*VLOOKUP($G345,【参考】数式用!$A$4:$E$54,5, FALSE),0)))</f>
        <v/>
      </c>
      <c r="T345" s="369" t="s">
        <v>3907</v>
      </c>
      <c r="U345" s="370"/>
      <c r="V345" s="33"/>
      <c r="W345" s="641"/>
      <c r="X345" s="641"/>
      <c r="Y345" s="641"/>
      <c r="Z345" s="641"/>
      <c r="AA345" s="641"/>
      <c r="AB345" s="641"/>
      <c r="AC345" s="641"/>
      <c r="AD345" s="641"/>
      <c r="AE345" s="641"/>
      <c r="AF345" s="641"/>
      <c r="AG345" s="641"/>
      <c r="AI345" s="373" t="str">
        <f t="shared" si="37"/>
        <v/>
      </c>
      <c r="AJ345" s="372" t="e">
        <f>VLOOKUP('別紙様式2-3（個表）'!$G345,【参考】数式用!$P$4:$Q$54,2, FALSE)</f>
        <v>#N/A</v>
      </c>
      <c r="AK345" s="372" t="e">
        <f>VLOOKUP('別紙様式2-3（個表）'!$G345,【参考】数式用!$P$4:$W$54,8, FALSE)</f>
        <v>#N/A</v>
      </c>
      <c r="AL345" s="372" t="e">
        <f>VLOOKUP('別紙様式2-3（個表）'!$G345,【参考】数式用!$P$4:$AD$54,15, FALSE)</f>
        <v>#N/A</v>
      </c>
      <c r="AM345" s="372" t="str">
        <f t="shared" si="38"/>
        <v/>
      </c>
      <c r="AN345" s="372" t="str">
        <f t="shared" si="39"/>
        <v/>
      </c>
      <c r="AO345" s="372" t="str">
        <f t="shared" si="40"/>
        <v/>
      </c>
      <c r="AP345" s="372" t="str">
        <f>IF(G345="", "", VLOOKUP(G345,【参考】数式用!$A$4:$M$54,13,FALSE))</f>
        <v/>
      </c>
      <c r="AQ345" s="46" t="str">
        <f t="shared" si="41"/>
        <v>―</v>
      </c>
    </row>
    <row r="346" spans="1:43" ht="45" customHeight="1">
      <c r="A346" s="114">
        <f t="shared" si="43"/>
        <v>332</v>
      </c>
      <c r="B346" s="115" t="str">
        <f>IF(基本情報入力シート!B389="","",基本情報入力シート!B389)</f>
        <v/>
      </c>
      <c r="C346" s="116" t="str">
        <f>IF(基本情報入力シート!L389="","",基本情報入力シート!L389)</f>
        <v/>
      </c>
      <c r="D346" s="116" t="str">
        <f>IF(基本情報入力シート!Q389="","",基本情報入力シート!Q389)</f>
        <v>愛知県</v>
      </c>
      <c r="E346" s="116" t="str">
        <f>IF(基本情報入力シート!V389="","",基本情報入力シート!V389)</f>
        <v/>
      </c>
      <c r="F346" s="116" t="str">
        <f>IF(基本情報入力シート!W389="","",基本情報入力シート!W389)</f>
        <v>事業所番号及びサービス名を入力してください。</v>
      </c>
      <c r="G346" s="116" t="str">
        <f>IF(基本情報入力シート!Z389="","",基本情報入力シート!Z389)</f>
        <v/>
      </c>
      <c r="H346" s="224" t="str">
        <f>IF(基本情報入力シート!AD389="","",基本情報入力シート!AD389)</f>
        <v/>
      </c>
      <c r="I346" s="362" t="str">
        <f>IF(基本情報入力シート!AE389="","",基本情報入力シート!AE389)</f>
        <v/>
      </c>
      <c r="J346" s="487"/>
      <c r="K346" s="491"/>
      <c r="L346" s="490"/>
      <c r="M346" s="363" t="str">
        <f>IF(G346="", "", VLOOKUP(AO346,【参考】数式用!$AZ$3:$BA$6, 2, FALSE))</f>
        <v/>
      </c>
      <c r="N346" s="364" t="str">
        <f>IF(G346="","",VLOOKUP(G346,【参考】数式用!$A$4:$L$54,MATCH('別紙様式2-3（個表）'!M346,【参考】数式用!$J$3:$L$3,0)+9,FALSE))</f>
        <v/>
      </c>
      <c r="O346" s="497" t="s">
        <v>2396</v>
      </c>
      <c r="P346" s="365" t="str">
        <f t="shared" si="42"/>
        <v>未入力あり</v>
      </c>
      <c r="Q346" s="273" t="str">
        <f>IFERROR(IF(P346="未入力あり","",ROUNDDOWN(ROUNDDOWN($H346*$I346,0)*VLOOKUP($G346,【参考】数式用!$A$4:$E$54,3, FALSE),0)),"")</f>
        <v/>
      </c>
      <c r="R346" s="273" t="str">
        <f>IF(AM346="×", 0,IF(P346="未入力あり","",ROUNDDOWN(ROUNDDOWN($H346*$I346,0)*VLOOKUP($G346,【参考】数式用!$A$4:$E$54,4,FALSE),0)))</f>
        <v/>
      </c>
      <c r="S346" s="366" t="str">
        <f>IF(AN346="×", 0,IF(P346="未入力あり","",ROUNDDOWN(ROUNDDOWN($H346*$I346,0)*VLOOKUP($G346,【参考】数式用!$A$4:$E$54,5, FALSE),0)))</f>
        <v/>
      </c>
      <c r="T346" s="369" t="s">
        <v>3907</v>
      </c>
      <c r="U346" s="370"/>
      <c r="V346" s="33"/>
      <c r="W346" s="641"/>
      <c r="X346" s="641"/>
      <c r="Y346" s="641"/>
      <c r="Z346" s="641"/>
      <c r="AA346" s="641"/>
      <c r="AB346" s="641"/>
      <c r="AC346" s="641"/>
      <c r="AD346" s="641"/>
      <c r="AE346" s="641"/>
      <c r="AF346" s="641"/>
      <c r="AG346" s="641"/>
      <c r="AI346" s="373" t="str">
        <f t="shared" si="37"/>
        <v/>
      </c>
      <c r="AJ346" s="372" t="e">
        <f>VLOOKUP('別紙様式2-3（個表）'!$G346,【参考】数式用!$P$4:$Q$54,2, FALSE)</f>
        <v>#N/A</v>
      </c>
      <c r="AK346" s="372" t="e">
        <f>VLOOKUP('別紙様式2-3（個表）'!$G346,【参考】数式用!$P$4:$W$54,8, FALSE)</f>
        <v>#N/A</v>
      </c>
      <c r="AL346" s="372" t="e">
        <f>VLOOKUP('別紙様式2-3（個表）'!$G346,【参考】数式用!$P$4:$AD$54,15, FALSE)</f>
        <v>#N/A</v>
      </c>
      <c r="AM346" s="372" t="str">
        <f t="shared" si="38"/>
        <v/>
      </c>
      <c r="AN346" s="372" t="str">
        <f t="shared" si="39"/>
        <v/>
      </c>
      <c r="AO346" s="372" t="str">
        <f t="shared" si="40"/>
        <v/>
      </c>
      <c r="AP346" s="372" t="str">
        <f>IF(G346="", "", VLOOKUP(G346,【参考】数式用!$A$4:$M$54,13,FALSE))</f>
        <v/>
      </c>
      <c r="AQ346" s="46" t="str">
        <f t="shared" si="41"/>
        <v>―</v>
      </c>
    </row>
    <row r="347" spans="1:43" ht="45" customHeight="1">
      <c r="A347" s="114">
        <f t="shared" si="43"/>
        <v>333</v>
      </c>
      <c r="B347" s="115" t="str">
        <f>IF(基本情報入力シート!B390="","",基本情報入力シート!B390)</f>
        <v/>
      </c>
      <c r="C347" s="116" t="str">
        <f>IF(基本情報入力シート!L390="","",基本情報入力シート!L390)</f>
        <v/>
      </c>
      <c r="D347" s="116" t="str">
        <f>IF(基本情報入力シート!Q390="","",基本情報入力シート!Q390)</f>
        <v>愛知県</v>
      </c>
      <c r="E347" s="116" t="str">
        <f>IF(基本情報入力シート!V390="","",基本情報入力シート!V390)</f>
        <v/>
      </c>
      <c r="F347" s="116" t="str">
        <f>IF(基本情報入力シート!W390="","",基本情報入力シート!W390)</f>
        <v>事業所番号及びサービス名を入力してください。</v>
      </c>
      <c r="G347" s="116" t="str">
        <f>IF(基本情報入力シート!Z390="","",基本情報入力シート!Z390)</f>
        <v/>
      </c>
      <c r="H347" s="224" t="str">
        <f>IF(基本情報入力シート!AD390="","",基本情報入力シート!AD390)</f>
        <v/>
      </c>
      <c r="I347" s="362" t="str">
        <f>IF(基本情報入力シート!AE390="","",基本情報入力シート!AE390)</f>
        <v/>
      </c>
      <c r="J347" s="487"/>
      <c r="K347" s="491"/>
      <c r="L347" s="490"/>
      <c r="M347" s="363" t="str">
        <f>IF(G347="", "", VLOOKUP(AO347,【参考】数式用!$AZ$3:$BA$6, 2, FALSE))</f>
        <v/>
      </c>
      <c r="N347" s="364" t="str">
        <f>IF(G347="","",VLOOKUP(G347,【参考】数式用!$A$4:$L$54,MATCH('別紙様式2-3（個表）'!M347,【参考】数式用!$J$3:$L$3,0)+9,FALSE))</f>
        <v/>
      </c>
      <c r="O347" s="497" t="s">
        <v>2396</v>
      </c>
      <c r="P347" s="365" t="str">
        <f t="shared" si="42"/>
        <v>未入力あり</v>
      </c>
      <c r="Q347" s="273" t="str">
        <f>IFERROR(IF(P347="未入力あり","",ROUNDDOWN(ROUNDDOWN($H347*$I347,0)*VLOOKUP($G347,【参考】数式用!$A$4:$E$54,3, FALSE),0)),"")</f>
        <v/>
      </c>
      <c r="R347" s="273" t="str">
        <f>IF(AM347="×", 0,IF(P347="未入力あり","",ROUNDDOWN(ROUNDDOWN($H347*$I347,0)*VLOOKUP($G347,【参考】数式用!$A$4:$E$54,4,FALSE),0)))</f>
        <v/>
      </c>
      <c r="S347" s="366" t="str">
        <f>IF(AN347="×", 0,IF(P347="未入力あり","",ROUNDDOWN(ROUNDDOWN($H347*$I347,0)*VLOOKUP($G347,【参考】数式用!$A$4:$E$54,5, FALSE),0)))</f>
        <v/>
      </c>
      <c r="T347" s="369" t="s">
        <v>3907</v>
      </c>
      <c r="U347" s="370"/>
      <c r="V347" s="33"/>
      <c r="W347" s="641"/>
      <c r="X347" s="641"/>
      <c r="Y347" s="641"/>
      <c r="Z347" s="641"/>
      <c r="AA347" s="641"/>
      <c r="AB347" s="641"/>
      <c r="AC347" s="641"/>
      <c r="AD347" s="641"/>
      <c r="AE347" s="641"/>
      <c r="AF347" s="641"/>
      <c r="AG347" s="641"/>
      <c r="AI347" s="373" t="str">
        <f t="shared" si="37"/>
        <v/>
      </c>
      <c r="AJ347" s="372" t="e">
        <f>VLOOKUP('別紙様式2-3（個表）'!$G347,【参考】数式用!$P$4:$Q$54,2, FALSE)</f>
        <v>#N/A</v>
      </c>
      <c r="AK347" s="372" t="e">
        <f>VLOOKUP('別紙様式2-3（個表）'!$G347,【参考】数式用!$P$4:$W$54,8, FALSE)</f>
        <v>#N/A</v>
      </c>
      <c r="AL347" s="372" t="e">
        <f>VLOOKUP('別紙様式2-3（個表）'!$G347,【参考】数式用!$P$4:$AD$54,15, FALSE)</f>
        <v>#N/A</v>
      </c>
      <c r="AM347" s="372" t="str">
        <f t="shared" si="38"/>
        <v/>
      </c>
      <c r="AN347" s="372" t="str">
        <f t="shared" si="39"/>
        <v/>
      </c>
      <c r="AO347" s="372" t="str">
        <f t="shared" si="40"/>
        <v/>
      </c>
      <c r="AP347" s="372" t="str">
        <f>IF(G347="", "", VLOOKUP(G347,【参考】数式用!$A$4:$M$54,13,FALSE))</f>
        <v/>
      </c>
      <c r="AQ347" s="46" t="str">
        <f t="shared" si="41"/>
        <v>―</v>
      </c>
    </row>
    <row r="348" spans="1:43" ht="45" customHeight="1">
      <c r="A348" s="114">
        <f t="shared" si="43"/>
        <v>334</v>
      </c>
      <c r="B348" s="115" t="str">
        <f>IF(基本情報入力シート!B391="","",基本情報入力シート!B391)</f>
        <v/>
      </c>
      <c r="C348" s="116" t="str">
        <f>IF(基本情報入力シート!L391="","",基本情報入力シート!L391)</f>
        <v/>
      </c>
      <c r="D348" s="116" t="str">
        <f>IF(基本情報入力シート!Q391="","",基本情報入力シート!Q391)</f>
        <v>愛知県</v>
      </c>
      <c r="E348" s="116" t="str">
        <f>IF(基本情報入力シート!V391="","",基本情報入力シート!V391)</f>
        <v/>
      </c>
      <c r="F348" s="116" t="str">
        <f>IF(基本情報入力シート!W391="","",基本情報入力シート!W391)</f>
        <v>事業所番号及びサービス名を入力してください。</v>
      </c>
      <c r="G348" s="116" t="str">
        <f>IF(基本情報入力シート!Z391="","",基本情報入力シート!Z391)</f>
        <v/>
      </c>
      <c r="H348" s="224" t="str">
        <f>IF(基本情報入力シート!AD391="","",基本情報入力シート!AD391)</f>
        <v/>
      </c>
      <c r="I348" s="362" t="str">
        <f>IF(基本情報入力シート!AE391="","",基本情報入力シート!AE391)</f>
        <v/>
      </c>
      <c r="J348" s="487"/>
      <c r="K348" s="491"/>
      <c r="L348" s="490"/>
      <c r="M348" s="363" t="str">
        <f>IF(G348="", "", VLOOKUP(AO348,【参考】数式用!$AZ$3:$BA$6, 2, FALSE))</f>
        <v/>
      </c>
      <c r="N348" s="364" t="str">
        <f>IF(G348="","",VLOOKUP(G348,【参考】数式用!$A$4:$L$54,MATCH('別紙様式2-3（個表）'!M348,【参考】数式用!$J$3:$L$3,0)+9,FALSE))</f>
        <v/>
      </c>
      <c r="O348" s="497" t="s">
        <v>2396</v>
      </c>
      <c r="P348" s="365" t="str">
        <f t="shared" si="42"/>
        <v>未入力あり</v>
      </c>
      <c r="Q348" s="273" t="str">
        <f>IFERROR(IF(P348="未入力あり","",ROUNDDOWN(ROUNDDOWN($H348*$I348,0)*VLOOKUP($G348,【参考】数式用!$A$4:$E$54,3, FALSE),0)),"")</f>
        <v/>
      </c>
      <c r="R348" s="273" t="str">
        <f>IF(AM348="×", 0,IF(P348="未入力あり","",ROUNDDOWN(ROUNDDOWN($H348*$I348,0)*VLOOKUP($G348,【参考】数式用!$A$4:$E$54,4,FALSE),0)))</f>
        <v/>
      </c>
      <c r="S348" s="366" t="str">
        <f>IF(AN348="×", 0,IF(P348="未入力あり","",ROUNDDOWN(ROUNDDOWN($H348*$I348,0)*VLOOKUP($G348,【参考】数式用!$A$4:$E$54,5, FALSE),0)))</f>
        <v/>
      </c>
      <c r="T348" s="369" t="s">
        <v>3907</v>
      </c>
      <c r="U348" s="370"/>
      <c r="V348" s="33"/>
      <c r="W348" s="641"/>
      <c r="X348" s="641"/>
      <c r="Y348" s="641"/>
      <c r="Z348" s="641"/>
      <c r="AA348" s="641"/>
      <c r="AB348" s="641"/>
      <c r="AC348" s="641"/>
      <c r="AD348" s="641"/>
      <c r="AE348" s="641"/>
      <c r="AF348" s="641"/>
      <c r="AG348" s="641"/>
      <c r="AI348" s="373" t="str">
        <f t="shared" si="37"/>
        <v/>
      </c>
      <c r="AJ348" s="372" t="e">
        <f>VLOOKUP('別紙様式2-3（個表）'!$G348,【参考】数式用!$P$4:$Q$54,2, FALSE)</f>
        <v>#N/A</v>
      </c>
      <c r="AK348" s="372" t="e">
        <f>VLOOKUP('別紙様式2-3（個表）'!$G348,【参考】数式用!$P$4:$W$54,8, FALSE)</f>
        <v>#N/A</v>
      </c>
      <c r="AL348" s="372" t="e">
        <f>VLOOKUP('別紙様式2-3（個表）'!$G348,【参考】数式用!$P$4:$AD$54,15, FALSE)</f>
        <v>#N/A</v>
      </c>
      <c r="AM348" s="372" t="str">
        <f t="shared" si="38"/>
        <v/>
      </c>
      <c r="AN348" s="372" t="str">
        <f t="shared" si="39"/>
        <v/>
      </c>
      <c r="AO348" s="372" t="str">
        <f t="shared" si="40"/>
        <v/>
      </c>
      <c r="AP348" s="372" t="str">
        <f>IF(G348="", "", VLOOKUP(G348,【参考】数式用!$A$4:$M$54,13,FALSE))</f>
        <v/>
      </c>
      <c r="AQ348" s="46" t="str">
        <f t="shared" si="41"/>
        <v>―</v>
      </c>
    </row>
    <row r="349" spans="1:43" ht="45" customHeight="1">
      <c r="A349" s="114">
        <f t="shared" si="43"/>
        <v>335</v>
      </c>
      <c r="B349" s="115" t="str">
        <f>IF(基本情報入力シート!B392="","",基本情報入力シート!B392)</f>
        <v/>
      </c>
      <c r="C349" s="116" t="str">
        <f>IF(基本情報入力シート!L392="","",基本情報入力シート!L392)</f>
        <v/>
      </c>
      <c r="D349" s="116" t="str">
        <f>IF(基本情報入力シート!Q392="","",基本情報入力シート!Q392)</f>
        <v>愛知県</v>
      </c>
      <c r="E349" s="116" t="str">
        <f>IF(基本情報入力シート!V392="","",基本情報入力シート!V392)</f>
        <v/>
      </c>
      <c r="F349" s="116" t="str">
        <f>IF(基本情報入力シート!W392="","",基本情報入力シート!W392)</f>
        <v>事業所番号及びサービス名を入力してください。</v>
      </c>
      <c r="G349" s="116" t="str">
        <f>IF(基本情報入力シート!Z392="","",基本情報入力シート!Z392)</f>
        <v/>
      </c>
      <c r="H349" s="224" t="str">
        <f>IF(基本情報入力シート!AD392="","",基本情報入力シート!AD392)</f>
        <v/>
      </c>
      <c r="I349" s="362" t="str">
        <f>IF(基本情報入力シート!AE392="","",基本情報入力シート!AE392)</f>
        <v/>
      </c>
      <c r="J349" s="487"/>
      <c r="K349" s="491"/>
      <c r="L349" s="490"/>
      <c r="M349" s="363" t="str">
        <f>IF(G349="", "", VLOOKUP(AO349,【参考】数式用!$AZ$3:$BA$6, 2, FALSE))</f>
        <v/>
      </c>
      <c r="N349" s="364" t="str">
        <f>IF(G349="","",VLOOKUP(G349,【参考】数式用!$A$4:$L$54,MATCH('別紙様式2-3（個表）'!M349,【参考】数式用!$J$3:$L$3,0)+9,FALSE))</f>
        <v/>
      </c>
      <c r="O349" s="497" t="s">
        <v>2396</v>
      </c>
      <c r="P349" s="365" t="str">
        <f t="shared" si="42"/>
        <v>未入力あり</v>
      </c>
      <c r="Q349" s="273" t="str">
        <f>IFERROR(IF(P349="未入力あり","",ROUNDDOWN(ROUNDDOWN($H349*$I349,0)*VLOOKUP($G349,【参考】数式用!$A$4:$E$54,3, FALSE),0)),"")</f>
        <v/>
      </c>
      <c r="R349" s="273" t="str">
        <f>IF(AM349="×", 0,IF(P349="未入力あり","",ROUNDDOWN(ROUNDDOWN($H349*$I349,0)*VLOOKUP($G349,【参考】数式用!$A$4:$E$54,4,FALSE),0)))</f>
        <v/>
      </c>
      <c r="S349" s="366" t="str">
        <f>IF(AN349="×", 0,IF(P349="未入力あり","",ROUNDDOWN(ROUNDDOWN($H349*$I349,0)*VLOOKUP($G349,【参考】数式用!$A$4:$E$54,5, FALSE),0)))</f>
        <v/>
      </c>
      <c r="T349" s="369" t="s">
        <v>3907</v>
      </c>
      <c r="U349" s="370"/>
      <c r="V349" s="33"/>
      <c r="W349" s="641"/>
      <c r="X349" s="641"/>
      <c r="Y349" s="641"/>
      <c r="Z349" s="641"/>
      <c r="AA349" s="641"/>
      <c r="AB349" s="641"/>
      <c r="AC349" s="641"/>
      <c r="AD349" s="641"/>
      <c r="AE349" s="641"/>
      <c r="AF349" s="641"/>
      <c r="AG349" s="641"/>
      <c r="AI349" s="373" t="str">
        <f t="shared" si="37"/>
        <v/>
      </c>
      <c r="AJ349" s="372" t="e">
        <f>VLOOKUP('別紙様式2-3（個表）'!$G349,【参考】数式用!$P$4:$Q$54,2, FALSE)</f>
        <v>#N/A</v>
      </c>
      <c r="AK349" s="372" t="e">
        <f>VLOOKUP('別紙様式2-3（個表）'!$G349,【参考】数式用!$P$4:$W$54,8, FALSE)</f>
        <v>#N/A</v>
      </c>
      <c r="AL349" s="372" t="e">
        <f>VLOOKUP('別紙様式2-3（個表）'!$G349,【参考】数式用!$P$4:$AD$54,15, FALSE)</f>
        <v>#N/A</v>
      </c>
      <c r="AM349" s="372" t="str">
        <f t="shared" si="38"/>
        <v/>
      </c>
      <c r="AN349" s="372" t="str">
        <f t="shared" si="39"/>
        <v/>
      </c>
      <c r="AO349" s="372" t="str">
        <f t="shared" si="40"/>
        <v/>
      </c>
      <c r="AP349" s="372" t="str">
        <f>IF(G349="", "", VLOOKUP(G349,【参考】数式用!$A$4:$M$54,13,FALSE))</f>
        <v/>
      </c>
      <c r="AQ349" s="46" t="str">
        <f t="shared" si="41"/>
        <v>―</v>
      </c>
    </row>
    <row r="350" spans="1:43" ht="45" customHeight="1">
      <c r="A350" s="114">
        <f t="shared" si="43"/>
        <v>336</v>
      </c>
      <c r="B350" s="115" t="str">
        <f>IF(基本情報入力シート!B393="","",基本情報入力シート!B393)</f>
        <v/>
      </c>
      <c r="C350" s="116" t="str">
        <f>IF(基本情報入力シート!L393="","",基本情報入力シート!L393)</f>
        <v/>
      </c>
      <c r="D350" s="116" t="str">
        <f>IF(基本情報入力シート!Q393="","",基本情報入力シート!Q393)</f>
        <v>愛知県</v>
      </c>
      <c r="E350" s="116" t="str">
        <f>IF(基本情報入力シート!V393="","",基本情報入力シート!V393)</f>
        <v/>
      </c>
      <c r="F350" s="116" t="str">
        <f>IF(基本情報入力シート!W393="","",基本情報入力シート!W393)</f>
        <v>事業所番号及びサービス名を入力してください。</v>
      </c>
      <c r="G350" s="116" t="str">
        <f>IF(基本情報入力シート!Z393="","",基本情報入力シート!Z393)</f>
        <v/>
      </c>
      <c r="H350" s="224" t="str">
        <f>IF(基本情報入力シート!AD393="","",基本情報入力シート!AD393)</f>
        <v/>
      </c>
      <c r="I350" s="362" t="str">
        <f>IF(基本情報入力シート!AE393="","",基本情報入力シート!AE393)</f>
        <v/>
      </c>
      <c r="J350" s="487"/>
      <c r="K350" s="491"/>
      <c r="L350" s="490"/>
      <c r="M350" s="363" t="str">
        <f>IF(G350="", "", VLOOKUP(AO350,【参考】数式用!$AZ$3:$BA$6, 2, FALSE))</f>
        <v/>
      </c>
      <c r="N350" s="364" t="str">
        <f>IF(G350="","",VLOOKUP(G350,【参考】数式用!$A$4:$L$54,MATCH('別紙様式2-3（個表）'!M350,【参考】数式用!$J$3:$L$3,0)+9,FALSE))</f>
        <v/>
      </c>
      <c r="O350" s="497" t="s">
        <v>2396</v>
      </c>
      <c r="P350" s="365" t="str">
        <f t="shared" si="42"/>
        <v>未入力あり</v>
      </c>
      <c r="Q350" s="273" t="str">
        <f>IFERROR(IF(P350="未入力あり","",ROUNDDOWN(ROUNDDOWN($H350*$I350,0)*VLOOKUP($G350,【参考】数式用!$A$4:$E$54,3, FALSE),0)),"")</f>
        <v/>
      </c>
      <c r="R350" s="273" t="str">
        <f>IF(AM350="×", 0,IF(P350="未入力あり","",ROUNDDOWN(ROUNDDOWN($H350*$I350,0)*VLOOKUP($G350,【参考】数式用!$A$4:$E$54,4,FALSE),0)))</f>
        <v/>
      </c>
      <c r="S350" s="366" t="str">
        <f>IF(AN350="×", 0,IF(P350="未入力あり","",ROUNDDOWN(ROUNDDOWN($H350*$I350,0)*VLOOKUP($G350,【参考】数式用!$A$4:$E$54,5, FALSE),0)))</f>
        <v/>
      </c>
      <c r="T350" s="369" t="s">
        <v>3907</v>
      </c>
      <c r="U350" s="370"/>
      <c r="V350" s="33"/>
      <c r="W350" s="641"/>
      <c r="X350" s="641"/>
      <c r="Y350" s="641"/>
      <c r="Z350" s="641"/>
      <c r="AA350" s="641"/>
      <c r="AB350" s="641"/>
      <c r="AC350" s="641"/>
      <c r="AD350" s="641"/>
      <c r="AE350" s="641"/>
      <c r="AF350" s="641"/>
      <c r="AG350" s="641"/>
      <c r="AI350" s="373" t="str">
        <f t="shared" si="37"/>
        <v/>
      </c>
      <c r="AJ350" s="372" t="e">
        <f>VLOOKUP('別紙様式2-3（個表）'!$G350,【参考】数式用!$P$4:$Q$54,2, FALSE)</f>
        <v>#N/A</v>
      </c>
      <c r="AK350" s="372" t="e">
        <f>VLOOKUP('別紙様式2-3（個表）'!$G350,【参考】数式用!$P$4:$W$54,8, FALSE)</f>
        <v>#N/A</v>
      </c>
      <c r="AL350" s="372" t="e">
        <f>VLOOKUP('別紙様式2-3（個表）'!$G350,【参考】数式用!$P$4:$AD$54,15, FALSE)</f>
        <v>#N/A</v>
      </c>
      <c r="AM350" s="372" t="str">
        <f t="shared" si="38"/>
        <v/>
      </c>
      <c r="AN350" s="372" t="str">
        <f t="shared" si="39"/>
        <v/>
      </c>
      <c r="AO350" s="372" t="str">
        <f t="shared" si="40"/>
        <v/>
      </c>
      <c r="AP350" s="372" t="str">
        <f>IF(G350="", "", VLOOKUP(G350,【参考】数式用!$A$4:$M$54,13,FALSE))</f>
        <v/>
      </c>
      <c r="AQ350" s="46" t="str">
        <f t="shared" si="41"/>
        <v>―</v>
      </c>
    </row>
    <row r="351" spans="1:43" ht="45" customHeight="1">
      <c r="A351" s="114">
        <f t="shared" si="43"/>
        <v>337</v>
      </c>
      <c r="B351" s="115" t="str">
        <f>IF(基本情報入力シート!B394="","",基本情報入力シート!B394)</f>
        <v/>
      </c>
      <c r="C351" s="116" t="str">
        <f>IF(基本情報入力シート!L394="","",基本情報入力シート!L394)</f>
        <v/>
      </c>
      <c r="D351" s="116" t="str">
        <f>IF(基本情報入力シート!Q394="","",基本情報入力シート!Q394)</f>
        <v>愛知県</v>
      </c>
      <c r="E351" s="116" t="str">
        <f>IF(基本情報入力シート!V394="","",基本情報入力シート!V394)</f>
        <v/>
      </c>
      <c r="F351" s="116" t="str">
        <f>IF(基本情報入力シート!W394="","",基本情報入力シート!W394)</f>
        <v>事業所番号及びサービス名を入力してください。</v>
      </c>
      <c r="G351" s="116" t="str">
        <f>IF(基本情報入力シート!Z394="","",基本情報入力シート!Z394)</f>
        <v/>
      </c>
      <c r="H351" s="224" t="str">
        <f>IF(基本情報入力シート!AD394="","",基本情報入力シート!AD394)</f>
        <v/>
      </c>
      <c r="I351" s="362" t="str">
        <f>IF(基本情報入力シート!AE394="","",基本情報入力シート!AE394)</f>
        <v/>
      </c>
      <c r="J351" s="487"/>
      <c r="K351" s="491"/>
      <c r="L351" s="490"/>
      <c r="M351" s="363" t="str">
        <f>IF(G351="", "", VLOOKUP(AO351,【参考】数式用!$AZ$3:$BA$6, 2, FALSE))</f>
        <v/>
      </c>
      <c r="N351" s="364" t="str">
        <f>IF(G351="","",VLOOKUP(G351,【参考】数式用!$A$4:$L$54,MATCH('別紙様式2-3（個表）'!M351,【参考】数式用!$J$3:$L$3,0)+9,FALSE))</f>
        <v/>
      </c>
      <c r="O351" s="497" t="s">
        <v>2396</v>
      </c>
      <c r="P351" s="365" t="str">
        <f t="shared" si="42"/>
        <v>未入力あり</v>
      </c>
      <c r="Q351" s="273" t="str">
        <f>IFERROR(IF(P351="未入力あり","",ROUNDDOWN(ROUNDDOWN($H351*$I351,0)*VLOOKUP($G351,【参考】数式用!$A$4:$E$54,3, FALSE),0)),"")</f>
        <v/>
      </c>
      <c r="R351" s="273" t="str">
        <f>IF(AM351="×", 0,IF(P351="未入力あり","",ROUNDDOWN(ROUNDDOWN($H351*$I351,0)*VLOOKUP($G351,【参考】数式用!$A$4:$E$54,4,FALSE),0)))</f>
        <v/>
      </c>
      <c r="S351" s="366" t="str">
        <f>IF(AN351="×", 0,IF(P351="未入力あり","",ROUNDDOWN(ROUNDDOWN($H351*$I351,0)*VLOOKUP($G351,【参考】数式用!$A$4:$E$54,5, FALSE),0)))</f>
        <v/>
      </c>
      <c r="T351" s="369" t="s">
        <v>3907</v>
      </c>
      <c r="U351" s="370"/>
      <c r="V351" s="33"/>
      <c r="W351" s="641"/>
      <c r="X351" s="641"/>
      <c r="Y351" s="641"/>
      <c r="Z351" s="641"/>
      <c r="AA351" s="641"/>
      <c r="AB351" s="641"/>
      <c r="AC351" s="641"/>
      <c r="AD351" s="641"/>
      <c r="AE351" s="641"/>
      <c r="AF351" s="641"/>
      <c r="AG351" s="641"/>
      <c r="AI351" s="373" t="str">
        <f t="shared" si="37"/>
        <v/>
      </c>
      <c r="AJ351" s="372" t="e">
        <f>VLOOKUP('別紙様式2-3（個表）'!$G351,【参考】数式用!$P$4:$Q$54,2, FALSE)</f>
        <v>#N/A</v>
      </c>
      <c r="AK351" s="372" t="e">
        <f>VLOOKUP('別紙様式2-3（個表）'!$G351,【参考】数式用!$P$4:$W$54,8, FALSE)</f>
        <v>#N/A</v>
      </c>
      <c r="AL351" s="372" t="e">
        <f>VLOOKUP('別紙様式2-3（個表）'!$G351,【参考】数式用!$P$4:$AD$54,15, FALSE)</f>
        <v>#N/A</v>
      </c>
      <c r="AM351" s="372" t="str">
        <f t="shared" si="38"/>
        <v/>
      </c>
      <c r="AN351" s="372" t="str">
        <f t="shared" si="39"/>
        <v/>
      </c>
      <c r="AO351" s="372" t="str">
        <f t="shared" si="40"/>
        <v/>
      </c>
      <c r="AP351" s="372" t="str">
        <f>IF(G351="", "", VLOOKUP(G351,【参考】数式用!$A$4:$M$54,13,FALSE))</f>
        <v/>
      </c>
      <c r="AQ351" s="46" t="str">
        <f t="shared" si="41"/>
        <v>―</v>
      </c>
    </row>
    <row r="352" spans="1:43" ht="45" customHeight="1">
      <c r="A352" s="114">
        <f t="shared" si="43"/>
        <v>338</v>
      </c>
      <c r="B352" s="115" t="str">
        <f>IF(基本情報入力シート!B395="","",基本情報入力シート!B395)</f>
        <v/>
      </c>
      <c r="C352" s="116" t="str">
        <f>IF(基本情報入力シート!L395="","",基本情報入力シート!L395)</f>
        <v/>
      </c>
      <c r="D352" s="116" t="str">
        <f>IF(基本情報入力シート!Q395="","",基本情報入力シート!Q395)</f>
        <v>愛知県</v>
      </c>
      <c r="E352" s="116" t="str">
        <f>IF(基本情報入力シート!V395="","",基本情報入力シート!V395)</f>
        <v/>
      </c>
      <c r="F352" s="116" t="str">
        <f>IF(基本情報入力シート!W395="","",基本情報入力シート!W395)</f>
        <v>事業所番号及びサービス名を入力してください。</v>
      </c>
      <c r="G352" s="116" t="str">
        <f>IF(基本情報入力シート!Z395="","",基本情報入力シート!Z395)</f>
        <v/>
      </c>
      <c r="H352" s="224" t="str">
        <f>IF(基本情報入力シート!AD395="","",基本情報入力シート!AD395)</f>
        <v/>
      </c>
      <c r="I352" s="362" t="str">
        <f>IF(基本情報入力シート!AE395="","",基本情報入力シート!AE395)</f>
        <v/>
      </c>
      <c r="J352" s="487"/>
      <c r="K352" s="491"/>
      <c r="L352" s="490"/>
      <c r="M352" s="363" t="str">
        <f>IF(G352="", "", VLOOKUP(AO352,【参考】数式用!$AZ$3:$BA$6, 2, FALSE))</f>
        <v/>
      </c>
      <c r="N352" s="364" t="str">
        <f>IF(G352="","",VLOOKUP(G352,【参考】数式用!$A$4:$L$54,MATCH('別紙様式2-3（個表）'!M352,【参考】数式用!$J$3:$L$3,0)+9,FALSE))</f>
        <v/>
      </c>
      <c r="O352" s="497" t="s">
        <v>2396</v>
      </c>
      <c r="P352" s="365" t="str">
        <f t="shared" si="42"/>
        <v>未入力あり</v>
      </c>
      <c r="Q352" s="273" t="str">
        <f>IFERROR(IF(P352="未入力あり","",ROUNDDOWN(ROUNDDOWN($H352*$I352,0)*VLOOKUP($G352,【参考】数式用!$A$4:$E$54,3, FALSE),0)),"")</f>
        <v/>
      </c>
      <c r="R352" s="273" t="str">
        <f>IF(AM352="×", 0,IF(P352="未入力あり","",ROUNDDOWN(ROUNDDOWN($H352*$I352,0)*VLOOKUP($G352,【参考】数式用!$A$4:$E$54,4,FALSE),0)))</f>
        <v/>
      </c>
      <c r="S352" s="366" t="str">
        <f>IF(AN352="×", 0,IF(P352="未入力あり","",ROUNDDOWN(ROUNDDOWN($H352*$I352,0)*VLOOKUP($G352,【参考】数式用!$A$4:$E$54,5, FALSE),0)))</f>
        <v/>
      </c>
      <c r="T352" s="369" t="s">
        <v>3907</v>
      </c>
      <c r="U352" s="370"/>
      <c r="V352" s="33"/>
      <c r="W352" s="641"/>
      <c r="X352" s="641"/>
      <c r="Y352" s="641"/>
      <c r="Z352" s="641"/>
      <c r="AA352" s="641"/>
      <c r="AB352" s="641"/>
      <c r="AC352" s="641"/>
      <c r="AD352" s="641"/>
      <c r="AE352" s="641"/>
      <c r="AF352" s="641"/>
      <c r="AG352" s="641"/>
      <c r="AI352" s="373" t="str">
        <f t="shared" si="37"/>
        <v/>
      </c>
      <c r="AJ352" s="372" t="e">
        <f>VLOOKUP('別紙様式2-3（個表）'!$G352,【参考】数式用!$P$4:$Q$54,2, FALSE)</f>
        <v>#N/A</v>
      </c>
      <c r="AK352" s="372" t="e">
        <f>VLOOKUP('別紙様式2-3（個表）'!$G352,【参考】数式用!$P$4:$W$54,8, FALSE)</f>
        <v>#N/A</v>
      </c>
      <c r="AL352" s="372" t="e">
        <f>VLOOKUP('別紙様式2-3（個表）'!$G352,【参考】数式用!$P$4:$AD$54,15, FALSE)</f>
        <v>#N/A</v>
      </c>
      <c r="AM352" s="372" t="str">
        <f t="shared" si="38"/>
        <v/>
      </c>
      <c r="AN352" s="372" t="str">
        <f t="shared" si="39"/>
        <v/>
      </c>
      <c r="AO352" s="372" t="str">
        <f t="shared" si="40"/>
        <v/>
      </c>
      <c r="AP352" s="372" t="str">
        <f>IF(G352="", "", VLOOKUP(G352,【参考】数式用!$A$4:$M$54,13,FALSE))</f>
        <v/>
      </c>
      <c r="AQ352" s="46" t="str">
        <f t="shared" si="41"/>
        <v>―</v>
      </c>
    </row>
    <row r="353" spans="1:43" ht="45" customHeight="1">
      <c r="A353" s="114">
        <f t="shared" si="43"/>
        <v>339</v>
      </c>
      <c r="B353" s="115" t="str">
        <f>IF(基本情報入力シート!B396="","",基本情報入力シート!B396)</f>
        <v/>
      </c>
      <c r="C353" s="116" t="str">
        <f>IF(基本情報入力シート!L396="","",基本情報入力シート!L396)</f>
        <v/>
      </c>
      <c r="D353" s="116" t="str">
        <f>IF(基本情報入力シート!Q396="","",基本情報入力シート!Q396)</f>
        <v>愛知県</v>
      </c>
      <c r="E353" s="116" t="str">
        <f>IF(基本情報入力シート!V396="","",基本情報入力シート!V396)</f>
        <v/>
      </c>
      <c r="F353" s="116" t="str">
        <f>IF(基本情報入力シート!W396="","",基本情報入力シート!W396)</f>
        <v>事業所番号及びサービス名を入力してください。</v>
      </c>
      <c r="G353" s="116" t="str">
        <f>IF(基本情報入力シート!Z396="","",基本情報入力シート!Z396)</f>
        <v/>
      </c>
      <c r="H353" s="224" t="str">
        <f>IF(基本情報入力シート!AD396="","",基本情報入力シート!AD396)</f>
        <v/>
      </c>
      <c r="I353" s="362" t="str">
        <f>IF(基本情報入力シート!AE396="","",基本情報入力シート!AE396)</f>
        <v/>
      </c>
      <c r="J353" s="487"/>
      <c r="K353" s="491"/>
      <c r="L353" s="490"/>
      <c r="M353" s="363" t="str">
        <f>IF(G353="", "", VLOOKUP(AO353,【参考】数式用!$AZ$3:$BA$6, 2, FALSE))</f>
        <v/>
      </c>
      <c r="N353" s="364" t="str">
        <f>IF(G353="","",VLOOKUP(G353,【参考】数式用!$A$4:$L$54,MATCH('別紙様式2-3（個表）'!M353,【参考】数式用!$J$3:$L$3,0)+9,FALSE))</f>
        <v/>
      </c>
      <c r="O353" s="497" t="s">
        <v>2396</v>
      </c>
      <c r="P353" s="365" t="str">
        <f t="shared" si="42"/>
        <v>未入力あり</v>
      </c>
      <c r="Q353" s="273" t="str">
        <f>IFERROR(IF(P353="未入力あり","",ROUNDDOWN(ROUNDDOWN($H353*$I353,0)*VLOOKUP($G353,【参考】数式用!$A$4:$E$54,3, FALSE),0)),"")</f>
        <v/>
      </c>
      <c r="R353" s="273" t="str">
        <f>IF(AM353="×", 0,IF(P353="未入力あり","",ROUNDDOWN(ROUNDDOWN($H353*$I353,0)*VLOOKUP($G353,【参考】数式用!$A$4:$E$54,4,FALSE),0)))</f>
        <v/>
      </c>
      <c r="S353" s="366" t="str">
        <f>IF(AN353="×", 0,IF(P353="未入力あり","",ROUNDDOWN(ROUNDDOWN($H353*$I353,0)*VLOOKUP($G353,【参考】数式用!$A$4:$E$54,5, FALSE),0)))</f>
        <v/>
      </c>
      <c r="T353" s="369" t="s">
        <v>3907</v>
      </c>
      <c r="U353" s="370"/>
      <c r="V353" s="33"/>
      <c r="W353" s="641"/>
      <c r="X353" s="641"/>
      <c r="Y353" s="641"/>
      <c r="Z353" s="641"/>
      <c r="AA353" s="641"/>
      <c r="AB353" s="641"/>
      <c r="AC353" s="641"/>
      <c r="AD353" s="641"/>
      <c r="AE353" s="641"/>
      <c r="AF353" s="641"/>
      <c r="AG353" s="641"/>
      <c r="AI353" s="373" t="str">
        <f t="shared" si="37"/>
        <v/>
      </c>
      <c r="AJ353" s="372" t="e">
        <f>VLOOKUP('別紙様式2-3（個表）'!$G353,【参考】数式用!$P$4:$Q$54,2, FALSE)</f>
        <v>#N/A</v>
      </c>
      <c r="AK353" s="372" t="e">
        <f>VLOOKUP('別紙様式2-3（個表）'!$G353,【参考】数式用!$P$4:$W$54,8, FALSE)</f>
        <v>#N/A</v>
      </c>
      <c r="AL353" s="372" t="e">
        <f>VLOOKUP('別紙様式2-3（個表）'!$G353,【参考】数式用!$P$4:$AD$54,15, FALSE)</f>
        <v>#N/A</v>
      </c>
      <c r="AM353" s="372" t="str">
        <f t="shared" si="38"/>
        <v/>
      </c>
      <c r="AN353" s="372" t="str">
        <f t="shared" si="39"/>
        <v/>
      </c>
      <c r="AO353" s="372" t="str">
        <f t="shared" si="40"/>
        <v/>
      </c>
      <c r="AP353" s="372" t="str">
        <f>IF(G353="", "", VLOOKUP(G353,【参考】数式用!$A$4:$M$54,13,FALSE))</f>
        <v/>
      </c>
      <c r="AQ353" s="46" t="str">
        <f t="shared" si="41"/>
        <v>―</v>
      </c>
    </row>
    <row r="354" spans="1:43" ht="45" customHeight="1">
      <c r="A354" s="114">
        <f t="shared" si="43"/>
        <v>340</v>
      </c>
      <c r="B354" s="115" t="str">
        <f>IF(基本情報入力シート!B397="","",基本情報入力シート!B397)</f>
        <v/>
      </c>
      <c r="C354" s="116" t="str">
        <f>IF(基本情報入力シート!L397="","",基本情報入力シート!L397)</f>
        <v/>
      </c>
      <c r="D354" s="116" t="str">
        <f>IF(基本情報入力シート!Q397="","",基本情報入力シート!Q397)</f>
        <v>愛知県</v>
      </c>
      <c r="E354" s="116" t="str">
        <f>IF(基本情報入力シート!V397="","",基本情報入力シート!V397)</f>
        <v/>
      </c>
      <c r="F354" s="116" t="str">
        <f>IF(基本情報入力シート!W397="","",基本情報入力シート!W397)</f>
        <v>事業所番号及びサービス名を入力してください。</v>
      </c>
      <c r="G354" s="116" t="str">
        <f>IF(基本情報入力シート!Z397="","",基本情報入力シート!Z397)</f>
        <v/>
      </c>
      <c r="H354" s="224" t="str">
        <f>IF(基本情報入力シート!AD397="","",基本情報入力シート!AD397)</f>
        <v/>
      </c>
      <c r="I354" s="362" t="str">
        <f>IF(基本情報入力シート!AE397="","",基本情報入力シート!AE397)</f>
        <v/>
      </c>
      <c r="J354" s="487"/>
      <c r="K354" s="491"/>
      <c r="L354" s="490"/>
      <c r="M354" s="363" t="str">
        <f>IF(G354="", "", VLOOKUP(AO354,【参考】数式用!$AZ$3:$BA$6, 2, FALSE))</f>
        <v/>
      </c>
      <c r="N354" s="364" t="str">
        <f>IF(G354="","",VLOOKUP(G354,【参考】数式用!$A$4:$L$54,MATCH('別紙様式2-3（個表）'!M354,【参考】数式用!$J$3:$L$3,0)+9,FALSE))</f>
        <v/>
      </c>
      <c r="O354" s="497" t="s">
        <v>2396</v>
      </c>
      <c r="P354" s="365" t="str">
        <f t="shared" si="42"/>
        <v>未入力あり</v>
      </c>
      <c r="Q354" s="273" t="str">
        <f>IFERROR(IF(P354="未入力あり","",ROUNDDOWN(ROUNDDOWN($H354*$I354,0)*VLOOKUP($G354,【参考】数式用!$A$4:$E$54,3, FALSE),0)),"")</f>
        <v/>
      </c>
      <c r="R354" s="273" t="str">
        <f>IF(AM354="×", 0,IF(P354="未入力あり","",ROUNDDOWN(ROUNDDOWN($H354*$I354,0)*VLOOKUP($G354,【参考】数式用!$A$4:$E$54,4,FALSE),0)))</f>
        <v/>
      </c>
      <c r="S354" s="366" t="str">
        <f>IF(AN354="×", 0,IF(P354="未入力あり","",ROUNDDOWN(ROUNDDOWN($H354*$I354,0)*VLOOKUP($G354,【参考】数式用!$A$4:$E$54,5, FALSE),0)))</f>
        <v/>
      </c>
      <c r="T354" s="369" t="s">
        <v>3907</v>
      </c>
      <c r="U354" s="370"/>
      <c r="V354" s="33"/>
      <c r="W354" s="641"/>
      <c r="X354" s="641"/>
      <c r="Y354" s="641"/>
      <c r="Z354" s="641"/>
      <c r="AA354" s="641"/>
      <c r="AB354" s="641"/>
      <c r="AC354" s="641"/>
      <c r="AD354" s="641"/>
      <c r="AE354" s="641"/>
      <c r="AF354" s="641"/>
      <c r="AG354" s="641"/>
      <c r="AI354" s="373" t="str">
        <f t="shared" si="37"/>
        <v/>
      </c>
      <c r="AJ354" s="372" t="e">
        <f>VLOOKUP('別紙様式2-3（個表）'!$G354,【参考】数式用!$P$4:$Q$54,2, FALSE)</f>
        <v>#N/A</v>
      </c>
      <c r="AK354" s="372" t="e">
        <f>VLOOKUP('別紙様式2-3（個表）'!$G354,【参考】数式用!$P$4:$W$54,8, FALSE)</f>
        <v>#N/A</v>
      </c>
      <c r="AL354" s="372" t="e">
        <f>VLOOKUP('別紙様式2-3（個表）'!$G354,【参考】数式用!$P$4:$AD$54,15, FALSE)</f>
        <v>#N/A</v>
      </c>
      <c r="AM354" s="372" t="str">
        <f t="shared" si="38"/>
        <v/>
      </c>
      <c r="AN354" s="372" t="str">
        <f t="shared" si="39"/>
        <v/>
      </c>
      <c r="AO354" s="372" t="str">
        <f t="shared" si="40"/>
        <v/>
      </c>
      <c r="AP354" s="372" t="str">
        <f>IF(G354="", "", VLOOKUP(G354,【参考】数式用!$A$4:$M$54,13,FALSE))</f>
        <v/>
      </c>
      <c r="AQ354" s="46" t="str">
        <f t="shared" si="41"/>
        <v>―</v>
      </c>
    </row>
    <row r="355" spans="1:43" ht="45" customHeight="1">
      <c r="A355" s="114">
        <f t="shared" si="43"/>
        <v>341</v>
      </c>
      <c r="B355" s="115" t="str">
        <f>IF(基本情報入力シート!B398="","",基本情報入力シート!B398)</f>
        <v/>
      </c>
      <c r="C355" s="116" t="str">
        <f>IF(基本情報入力シート!L398="","",基本情報入力シート!L398)</f>
        <v/>
      </c>
      <c r="D355" s="116" t="str">
        <f>IF(基本情報入力シート!Q398="","",基本情報入力シート!Q398)</f>
        <v>愛知県</v>
      </c>
      <c r="E355" s="116" t="str">
        <f>IF(基本情報入力シート!V398="","",基本情報入力シート!V398)</f>
        <v/>
      </c>
      <c r="F355" s="116" t="str">
        <f>IF(基本情報入力シート!W398="","",基本情報入力シート!W398)</f>
        <v>事業所番号及びサービス名を入力してください。</v>
      </c>
      <c r="G355" s="116" t="str">
        <f>IF(基本情報入力シート!Z398="","",基本情報入力シート!Z398)</f>
        <v/>
      </c>
      <c r="H355" s="224" t="str">
        <f>IF(基本情報入力シート!AD398="","",基本情報入力シート!AD398)</f>
        <v/>
      </c>
      <c r="I355" s="362" t="str">
        <f>IF(基本情報入力シート!AE398="","",基本情報入力シート!AE398)</f>
        <v/>
      </c>
      <c r="J355" s="487"/>
      <c r="K355" s="491"/>
      <c r="L355" s="490"/>
      <c r="M355" s="363" t="str">
        <f>IF(G355="", "", VLOOKUP(AO355,【参考】数式用!$AZ$3:$BA$6, 2, FALSE))</f>
        <v/>
      </c>
      <c r="N355" s="364" t="str">
        <f>IF(G355="","",VLOOKUP(G355,【参考】数式用!$A$4:$L$54,MATCH('別紙様式2-3（個表）'!M355,【参考】数式用!$J$3:$L$3,0)+9,FALSE))</f>
        <v/>
      </c>
      <c r="O355" s="497" t="s">
        <v>2396</v>
      </c>
      <c r="P355" s="365" t="str">
        <f t="shared" si="42"/>
        <v>未入力あり</v>
      </c>
      <c r="Q355" s="273" t="str">
        <f>IFERROR(IF(P355="未入力あり","",ROUNDDOWN(ROUNDDOWN($H355*$I355,0)*VLOOKUP($G355,【参考】数式用!$A$4:$E$54,3, FALSE),0)),"")</f>
        <v/>
      </c>
      <c r="R355" s="273" t="str">
        <f>IF(AM355="×", 0,IF(P355="未入力あり","",ROUNDDOWN(ROUNDDOWN($H355*$I355,0)*VLOOKUP($G355,【参考】数式用!$A$4:$E$54,4,FALSE),0)))</f>
        <v/>
      </c>
      <c r="S355" s="366" t="str">
        <f>IF(AN355="×", 0,IF(P355="未入力あり","",ROUNDDOWN(ROUNDDOWN($H355*$I355,0)*VLOOKUP($G355,【参考】数式用!$A$4:$E$54,5, FALSE),0)))</f>
        <v/>
      </c>
      <c r="T355" s="369" t="s">
        <v>3907</v>
      </c>
      <c r="U355" s="370"/>
      <c r="V355" s="33"/>
      <c r="W355" s="641"/>
      <c r="X355" s="641"/>
      <c r="Y355" s="641"/>
      <c r="Z355" s="641"/>
      <c r="AA355" s="641"/>
      <c r="AB355" s="641"/>
      <c r="AC355" s="641"/>
      <c r="AD355" s="641"/>
      <c r="AE355" s="641"/>
      <c r="AF355" s="641"/>
      <c r="AG355" s="641"/>
      <c r="AI355" s="373" t="str">
        <f t="shared" si="37"/>
        <v/>
      </c>
      <c r="AJ355" s="372" t="e">
        <f>VLOOKUP('別紙様式2-3（個表）'!$G355,【参考】数式用!$P$4:$Q$54,2, FALSE)</f>
        <v>#N/A</v>
      </c>
      <c r="AK355" s="372" t="e">
        <f>VLOOKUP('別紙様式2-3（個表）'!$G355,【参考】数式用!$P$4:$W$54,8, FALSE)</f>
        <v>#N/A</v>
      </c>
      <c r="AL355" s="372" t="e">
        <f>VLOOKUP('別紙様式2-3（個表）'!$G355,【参考】数式用!$P$4:$AD$54,15, FALSE)</f>
        <v>#N/A</v>
      </c>
      <c r="AM355" s="372" t="str">
        <f t="shared" si="38"/>
        <v/>
      </c>
      <c r="AN355" s="372" t="str">
        <f t="shared" si="39"/>
        <v/>
      </c>
      <c r="AO355" s="372" t="str">
        <f t="shared" si="40"/>
        <v/>
      </c>
      <c r="AP355" s="372" t="str">
        <f>IF(G355="", "", VLOOKUP(G355,【参考】数式用!$A$4:$M$54,13,FALSE))</f>
        <v/>
      </c>
      <c r="AQ355" s="46" t="str">
        <f t="shared" si="41"/>
        <v>―</v>
      </c>
    </row>
    <row r="356" spans="1:43" ht="45" customHeight="1">
      <c r="A356" s="114">
        <f t="shared" si="43"/>
        <v>342</v>
      </c>
      <c r="B356" s="115" t="str">
        <f>IF(基本情報入力シート!B399="","",基本情報入力シート!B399)</f>
        <v/>
      </c>
      <c r="C356" s="116" t="str">
        <f>IF(基本情報入力シート!L399="","",基本情報入力シート!L399)</f>
        <v/>
      </c>
      <c r="D356" s="116" t="str">
        <f>IF(基本情報入力シート!Q399="","",基本情報入力シート!Q399)</f>
        <v>愛知県</v>
      </c>
      <c r="E356" s="116" t="str">
        <f>IF(基本情報入力シート!V399="","",基本情報入力シート!V399)</f>
        <v/>
      </c>
      <c r="F356" s="116" t="str">
        <f>IF(基本情報入力シート!W399="","",基本情報入力シート!W399)</f>
        <v>事業所番号及びサービス名を入力してください。</v>
      </c>
      <c r="G356" s="116" t="str">
        <f>IF(基本情報入力シート!Z399="","",基本情報入力シート!Z399)</f>
        <v/>
      </c>
      <c r="H356" s="224" t="str">
        <f>IF(基本情報入力シート!AD399="","",基本情報入力シート!AD399)</f>
        <v/>
      </c>
      <c r="I356" s="362" t="str">
        <f>IF(基本情報入力シート!AE399="","",基本情報入力シート!AE399)</f>
        <v/>
      </c>
      <c r="J356" s="487"/>
      <c r="K356" s="491"/>
      <c r="L356" s="490"/>
      <c r="M356" s="363" t="str">
        <f>IF(G356="", "", VLOOKUP(AO356,【参考】数式用!$AZ$3:$BA$6, 2, FALSE))</f>
        <v/>
      </c>
      <c r="N356" s="364" t="str">
        <f>IF(G356="","",VLOOKUP(G356,【参考】数式用!$A$4:$L$54,MATCH('別紙様式2-3（個表）'!M356,【参考】数式用!$J$3:$L$3,0)+9,FALSE))</f>
        <v/>
      </c>
      <c r="O356" s="497" t="s">
        <v>2396</v>
      </c>
      <c r="P356" s="365" t="str">
        <f t="shared" si="42"/>
        <v>未入力あり</v>
      </c>
      <c r="Q356" s="273" t="str">
        <f>IFERROR(IF(P356="未入力あり","",ROUNDDOWN(ROUNDDOWN($H356*$I356,0)*VLOOKUP($G356,【参考】数式用!$A$4:$E$54,3, FALSE),0)),"")</f>
        <v/>
      </c>
      <c r="R356" s="273" t="str">
        <f>IF(AM356="×", 0,IF(P356="未入力あり","",ROUNDDOWN(ROUNDDOWN($H356*$I356,0)*VLOOKUP($G356,【参考】数式用!$A$4:$E$54,4,FALSE),0)))</f>
        <v/>
      </c>
      <c r="S356" s="366" t="str">
        <f>IF(AN356="×", 0,IF(P356="未入力あり","",ROUNDDOWN(ROUNDDOWN($H356*$I356,0)*VLOOKUP($G356,【参考】数式用!$A$4:$E$54,5, FALSE),0)))</f>
        <v/>
      </c>
      <c r="T356" s="369" t="s">
        <v>3907</v>
      </c>
      <c r="U356" s="370"/>
      <c r="V356" s="33"/>
      <c r="W356" s="641"/>
      <c r="X356" s="641"/>
      <c r="Y356" s="641"/>
      <c r="Z356" s="641"/>
      <c r="AA356" s="641"/>
      <c r="AB356" s="641"/>
      <c r="AC356" s="641"/>
      <c r="AD356" s="641"/>
      <c r="AE356" s="641"/>
      <c r="AF356" s="641"/>
      <c r="AG356" s="641"/>
      <c r="AI356" s="373" t="str">
        <f t="shared" si="37"/>
        <v/>
      </c>
      <c r="AJ356" s="372" t="e">
        <f>VLOOKUP('別紙様式2-3（個表）'!$G356,【参考】数式用!$P$4:$Q$54,2, FALSE)</f>
        <v>#N/A</v>
      </c>
      <c r="AK356" s="372" t="e">
        <f>VLOOKUP('別紙様式2-3（個表）'!$G356,【参考】数式用!$P$4:$W$54,8, FALSE)</f>
        <v>#N/A</v>
      </c>
      <c r="AL356" s="372" t="e">
        <f>VLOOKUP('別紙様式2-3（個表）'!$G356,【参考】数式用!$P$4:$AD$54,15, FALSE)</f>
        <v>#N/A</v>
      </c>
      <c r="AM356" s="372" t="str">
        <f t="shared" si="38"/>
        <v/>
      </c>
      <c r="AN356" s="372" t="str">
        <f t="shared" si="39"/>
        <v/>
      </c>
      <c r="AO356" s="372" t="str">
        <f t="shared" si="40"/>
        <v/>
      </c>
      <c r="AP356" s="372" t="str">
        <f>IF(G356="", "", VLOOKUP(G356,【参考】数式用!$A$4:$M$54,13,FALSE))</f>
        <v/>
      </c>
      <c r="AQ356" s="46" t="str">
        <f t="shared" si="41"/>
        <v>―</v>
      </c>
    </row>
    <row r="357" spans="1:43" ht="45" customHeight="1">
      <c r="A357" s="114">
        <f t="shared" si="43"/>
        <v>343</v>
      </c>
      <c r="B357" s="115" t="str">
        <f>IF(基本情報入力シート!B400="","",基本情報入力シート!B400)</f>
        <v/>
      </c>
      <c r="C357" s="116" t="str">
        <f>IF(基本情報入力シート!L400="","",基本情報入力シート!L400)</f>
        <v/>
      </c>
      <c r="D357" s="116" t="str">
        <f>IF(基本情報入力シート!Q400="","",基本情報入力シート!Q400)</f>
        <v>愛知県</v>
      </c>
      <c r="E357" s="116" t="str">
        <f>IF(基本情報入力シート!V400="","",基本情報入力シート!V400)</f>
        <v/>
      </c>
      <c r="F357" s="116" t="str">
        <f>IF(基本情報入力シート!W400="","",基本情報入力シート!W400)</f>
        <v>事業所番号及びサービス名を入力してください。</v>
      </c>
      <c r="G357" s="116" t="str">
        <f>IF(基本情報入力シート!Z400="","",基本情報入力シート!Z400)</f>
        <v/>
      </c>
      <c r="H357" s="224" t="str">
        <f>IF(基本情報入力シート!AD400="","",基本情報入力シート!AD400)</f>
        <v/>
      </c>
      <c r="I357" s="362" t="str">
        <f>IF(基本情報入力シート!AE400="","",基本情報入力シート!AE400)</f>
        <v/>
      </c>
      <c r="J357" s="487"/>
      <c r="K357" s="491"/>
      <c r="L357" s="490"/>
      <c r="M357" s="363" t="str">
        <f>IF(G357="", "", VLOOKUP(AO357,【参考】数式用!$AZ$3:$BA$6, 2, FALSE))</f>
        <v/>
      </c>
      <c r="N357" s="364" t="str">
        <f>IF(G357="","",VLOOKUP(G357,【参考】数式用!$A$4:$L$54,MATCH('別紙様式2-3（個表）'!M357,【参考】数式用!$J$3:$L$3,0)+9,FALSE))</f>
        <v/>
      </c>
      <c r="O357" s="497" t="s">
        <v>2396</v>
      </c>
      <c r="P357" s="365" t="str">
        <f t="shared" si="42"/>
        <v>未入力あり</v>
      </c>
      <c r="Q357" s="273" t="str">
        <f>IFERROR(IF(P357="未入力あり","",ROUNDDOWN(ROUNDDOWN($H357*$I357,0)*VLOOKUP($G357,【参考】数式用!$A$4:$E$54,3, FALSE),0)),"")</f>
        <v/>
      </c>
      <c r="R357" s="273" t="str">
        <f>IF(AM357="×", 0,IF(P357="未入力あり","",ROUNDDOWN(ROUNDDOWN($H357*$I357,0)*VLOOKUP($G357,【参考】数式用!$A$4:$E$54,4,FALSE),0)))</f>
        <v/>
      </c>
      <c r="S357" s="366" t="str">
        <f>IF(AN357="×", 0,IF(P357="未入力あり","",ROUNDDOWN(ROUNDDOWN($H357*$I357,0)*VLOOKUP($G357,【参考】数式用!$A$4:$E$54,5, FALSE),0)))</f>
        <v/>
      </c>
      <c r="T357" s="369" t="s">
        <v>3907</v>
      </c>
      <c r="U357" s="370"/>
      <c r="V357" s="33"/>
      <c r="W357" s="641"/>
      <c r="X357" s="641"/>
      <c r="Y357" s="641"/>
      <c r="Z357" s="641"/>
      <c r="AA357" s="641"/>
      <c r="AB357" s="641"/>
      <c r="AC357" s="641"/>
      <c r="AD357" s="641"/>
      <c r="AE357" s="641"/>
      <c r="AF357" s="641"/>
      <c r="AG357" s="641"/>
      <c r="AI357" s="373" t="str">
        <f t="shared" si="37"/>
        <v/>
      </c>
      <c r="AJ357" s="372" t="e">
        <f>VLOOKUP('別紙様式2-3（個表）'!$G357,【参考】数式用!$P$4:$Q$54,2, FALSE)</f>
        <v>#N/A</v>
      </c>
      <c r="AK357" s="372" t="e">
        <f>VLOOKUP('別紙様式2-3（個表）'!$G357,【参考】数式用!$P$4:$W$54,8, FALSE)</f>
        <v>#N/A</v>
      </c>
      <c r="AL357" s="372" t="e">
        <f>VLOOKUP('別紙様式2-3（個表）'!$G357,【参考】数式用!$P$4:$AD$54,15, FALSE)</f>
        <v>#N/A</v>
      </c>
      <c r="AM357" s="372" t="str">
        <f t="shared" si="38"/>
        <v/>
      </c>
      <c r="AN357" s="372" t="str">
        <f t="shared" si="39"/>
        <v/>
      </c>
      <c r="AO357" s="372" t="str">
        <f t="shared" si="40"/>
        <v/>
      </c>
      <c r="AP357" s="372" t="str">
        <f>IF(G357="", "", VLOOKUP(G357,【参考】数式用!$A$4:$M$54,13,FALSE))</f>
        <v/>
      </c>
      <c r="AQ357" s="46" t="str">
        <f t="shared" si="41"/>
        <v>―</v>
      </c>
    </row>
    <row r="358" spans="1:43" ht="45" customHeight="1">
      <c r="A358" s="114">
        <f t="shared" si="43"/>
        <v>344</v>
      </c>
      <c r="B358" s="115" t="str">
        <f>IF(基本情報入力シート!B401="","",基本情報入力シート!B401)</f>
        <v/>
      </c>
      <c r="C358" s="116" t="str">
        <f>IF(基本情報入力シート!L401="","",基本情報入力シート!L401)</f>
        <v/>
      </c>
      <c r="D358" s="116" t="str">
        <f>IF(基本情報入力シート!Q401="","",基本情報入力シート!Q401)</f>
        <v>愛知県</v>
      </c>
      <c r="E358" s="116" t="str">
        <f>IF(基本情報入力シート!V401="","",基本情報入力シート!V401)</f>
        <v/>
      </c>
      <c r="F358" s="116" t="str">
        <f>IF(基本情報入力シート!W401="","",基本情報入力シート!W401)</f>
        <v>事業所番号及びサービス名を入力してください。</v>
      </c>
      <c r="G358" s="116" t="str">
        <f>IF(基本情報入力シート!Z401="","",基本情報入力シート!Z401)</f>
        <v/>
      </c>
      <c r="H358" s="224" t="str">
        <f>IF(基本情報入力シート!AD401="","",基本情報入力シート!AD401)</f>
        <v/>
      </c>
      <c r="I358" s="362" t="str">
        <f>IF(基本情報入力シート!AE401="","",基本情報入力シート!AE401)</f>
        <v/>
      </c>
      <c r="J358" s="487"/>
      <c r="K358" s="491"/>
      <c r="L358" s="490"/>
      <c r="M358" s="363" t="str">
        <f>IF(G358="", "", VLOOKUP(AO358,【参考】数式用!$AZ$3:$BA$6, 2, FALSE))</f>
        <v/>
      </c>
      <c r="N358" s="364" t="str">
        <f>IF(G358="","",VLOOKUP(G358,【参考】数式用!$A$4:$L$54,MATCH('別紙様式2-3（個表）'!M358,【参考】数式用!$J$3:$L$3,0)+9,FALSE))</f>
        <v/>
      </c>
      <c r="O358" s="497" t="s">
        <v>2396</v>
      </c>
      <c r="P358" s="365" t="str">
        <f t="shared" si="42"/>
        <v>未入力あり</v>
      </c>
      <c r="Q358" s="273" t="str">
        <f>IFERROR(IF(P358="未入力あり","",ROUNDDOWN(ROUNDDOWN($H358*$I358,0)*VLOOKUP($G358,【参考】数式用!$A$4:$E$54,3, FALSE),0)),"")</f>
        <v/>
      </c>
      <c r="R358" s="273" t="str">
        <f>IF(AM358="×", 0,IF(P358="未入力あり","",ROUNDDOWN(ROUNDDOWN($H358*$I358,0)*VLOOKUP($G358,【参考】数式用!$A$4:$E$54,4,FALSE),0)))</f>
        <v/>
      </c>
      <c r="S358" s="366" t="str">
        <f>IF(AN358="×", 0,IF(P358="未入力あり","",ROUNDDOWN(ROUNDDOWN($H358*$I358,0)*VLOOKUP($G358,【参考】数式用!$A$4:$E$54,5, FALSE),0)))</f>
        <v/>
      </c>
      <c r="T358" s="369" t="s">
        <v>3907</v>
      </c>
      <c r="U358" s="370"/>
      <c r="V358" s="33"/>
      <c r="W358" s="641"/>
      <c r="X358" s="641"/>
      <c r="Y358" s="641"/>
      <c r="Z358" s="641"/>
      <c r="AA358" s="641"/>
      <c r="AB358" s="641"/>
      <c r="AC358" s="641"/>
      <c r="AD358" s="641"/>
      <c r="AE358" s="641"/>
      <c r="AF358" s="641"/>
      <c r="AG358" s="641"/>
      <c r="AI358" s="373" t="str">
        <f t="shared" si="37"/>
        <v/>
      </c>
      <c r="AJ358" s="372" t="e">
        <f>VLOOKUP('別紙様式2-3（個表）'!$G358,【参考】数式用!$P$4:$Q$54,2, FALSE)</f>
        <v>#N/A</v>
      </c>
      <c r="AK358" s="372" t="e">
        <f>VLOOKUP('別紙様式2-3（個表）'!$G358,【参考】数式用!$P$4:$W$54,8, FALSE)</f>
        <v>#N/A</v>
      </c>
      <c r="AL358" s="372" t="e">
        <f>VLOOKUP('別紙様式2-3（個表）'!$G358,【参考】数式用!$P$4:$AD$54,15, FALSE)</f>
        <v>#N/A</v>
      </c>
      <c r="AM358" s="372" t="str">
        <f t="shared" si="38"/>
        <v/>
      </c>
      <c r="AN358" s="372" t="str">
        <f t="shared" si="39"/>
        <v/>
      </c>
      <c r="AO358" s="372" t="str">
        <f t="shared" si="40"/>
        <v/>
      </c>
      <c r="AP358" s="372" t="str">
        <f>IF(G358="", "", VLOOKUP(G358,【参考】数式用!$A$4:$M$54,13,FALSE))</f>
        <v/>
      </c>
      <c r="AQ358" s="46" t="str">
        <f t="shared" si="41"/>
        <v>―</v>
      </c>
    </row>
    <row r="359" spans="1:43" ht="45" customHeight="1">
      <c r="A359" s="114">
        <f t="shared" si="43"/>
        <v>345</v>
      </c>
      <c r="B359" s="115" t="str">
        <f>IF(基本情報入力シート!B402="","",基本情報入力シート!B402)</f>
        <v/>
      </c>
      <c r="C359" s="116" t="str">
        <f>IF(基本情報入力シート!L402="","",基本情報入力シート!L402)</f>
        <v/>
      </c>
      <c r="D359" s="116" t="str">
        <f>IF(基本情報入力シート!Q402="","",基本情報入力シート!Q402)</f>
        <v>愛知県</v>
      </c>
      <c r="E359" s="116" t="str">
        <f>IF(基本情報入力シート!V402="","",基本情報入力シート!V402)</f>
        <v/>
      </c>
      <c r="F359" s="116" t="str">
        <f>IF(基本情報入力シート!W402="","",基本情報入力シート!W402)</f>
        <v>事業所番号及びサービス名を入力してください。</v>
      </c>
      <c r="G359" s="116" t="str">
        <f>IF(基本情報入力シート!Z402="","",基本情報入力シート!Z402)</f>
        <v/>
      </c>
      <c r="H359" s="224" t="str">
        <f>IF(基本情報入力シート!AD402="","",基本情報入力シート!AD402)</f>
        <v/>
      </c>
      <c r="I359" s="362" t="str">
        <f>IF(基本情報入力シート!AE402="","",基本情報入力シート!AE402)</f>
        <v/>
      </c>
      <c r="J359" s="487"/>
      <c r="K359" s="491"/>
      <c r="L359" s="490"/>
      <c r="M359" s="363" t="str">
        <f>IF(G359="", "", VLOOKUP(AO359,【参考】数式用!$AZ$3:$BA$6, 2, FALSE))</f>
        <v/>
      </c>
      <c r="N359" s="364" t="str">
        <f>IF(G359="","",VLOOKUP(G359,【参考】数式用!$A$4:$L$54,MATCH('別紙様式2-3（個表）'!M359,【参考】数式用!$J$3:$L$3,0)+9,FALSE))</f>
        <v/>
      </c>
      <c r="O359" s="497" t="s">
        <v>2396</v>
      </c>
      <c r="P359" s="365" t="str">
        <f t="shared" si="42"/>
        <v>未入力あり</v>
      </c>
      <c r="Q359" s="273" t="str">
        <f>IFERROR(IF(P359="未入力あり","",ROUNDDOWN(ROUNDDOWN($H359*$I359,0)*VLOOKUP($G359,【参考】数式用!$A$4:$E$54,3, FALSE),0)),"")</f>
        <v/>
      </c>
      <c r="R359" s="273" t="str">
        <f>IF(AM359="×", 0,IF(P359="未入力あり","",ROUNDDOWN(ROUNDDOWN($H359*$I359,0)*VLOOKUP($G359,【参考】数式用!$A$4:$E$54,4,FALSE),0)))</f>
        <v/>
      </c>
      <c r="S359" s="366" t="str">
        <f>IF(AN359="×", 0,IF(P359="未入力あり","",ROUNDDOWN(ROUNDDOWN($H359*$I359,0)*VLOOKUP($G359,【参考】数式用!$A$4:$E$54,5, FALSE),0)))</f>
        <v/>
      </c>
      <c r="T359" s="369" t="s">
        <v>3907</v>
      </c>
      <c r="U359" s="370"/>
      <c r="V359" s="33"/>
      <c r="W359" s="641"/>
      <c r="X359" s="641"/>
      <c r="Y359" s="641"/>
      <c r="Z359" s="641"/>
      <c r="AA359" s="641"/>
      <c r="AB359" s="641"/>
      <c r="AC359" s="641"/>
      <c r="AD359" s="641"/>
      <c r="AE359" s="641"/>
      <c r="AF359" s="641"/>
      <c r="AG359" s="641"/>
      <c r="AI359" s="373" t="str">
        <f t="shared" si="37"/>
        <v/>
      </c>
      <c r="AJ359" s="372" t="e">
        <f>VLOOKUP('別紙様式2-3（個表）'!$G359,【参考】数式用!$P$4:$Q$54,2, FALSE)</f>
        <v>#N/A</v>
      </c>
      <c r="AK359" s="372" t="e">
        <f>VLOOKUP('別紙様式2-3（個表）'!$G359,【参考】数式用!$P$4:$W$54,8, FALSE)</f>
        <v>#N/A</v>
      </c>
      <c r="AL359" s="372" t="e">
        <f>VLOOKUP('別紙様式2-3（個表）'!$G359,【参考】数式用!$P$4:$AD$54,15, FALSE)</f>
        <v>#N/A</v>
      </c>
      <c r="AM359" s="372" t="str">
        <f t="shared" si="38"/>
        <v/>
      </c>
      <c r="AN359" s="372" t="str">
        <f t="shared" si="39"/>
        <v/>
      </c>
      <c r="AO359" s="372" t="str">
        <f t="shared" si="40"/>
        <v/>
      </c>
      <c r="AP359" s="372" t="str">
        <f>IF(G359="", "", VLOOKUP(G359,【参考】数式用!$A$4:$M$54,13,FALSE))</f>
        <v/>
      </c>
      <c r="AQ359" s="46" t="str">
        <f t="shared" si="41"/>
        <v>―</v>
      </c>
    </row>
    <row r="360" spans="1:43" ht="45" customHeight="1">
      <c r="A360" s="114">
        <f t="shared" si="43"/>
        <v>346</v>
      </c>
      <c r="B360" s="115" t="str">
        <f>IF(基本情報入力シート!B403="","",基本情報入力シート!B403)</f>
        <v/>
      </c>
      <c r="C360" s="116" t="str">
        <f>IF(基本情報入力シート!L403="","",基本情報入力シート!L403)</f>
        <v/>
      </c>
      <c r="D360" s="116" t="str">
        <f>IF(基本情報入力シート!Q403="","",基本情報入力シート!Q403)</f>
        <v>愛知県</v>
      </c>
      <c r="E360" s="116" t="str">
        <f>IF(基本情報入力シート!V403="","",基本情報入力シート!V403)</f>
        <v/>
      </c>
      <c r="F360" s="116" t="str">
        <f>IF(基本情報入力シート!W403="","",基本情報入力シート!W403)</f>
        <v>事業所番号及びサービス名を入力してください。</v>
      </c>
      <c r="G360" s="116" t="str">
        <f>IF(基本情報入力シート!Z403="","",基本情報入力シート!Z403)</f>
        <v/>
      </c>
      <c r="H360" s="224" t="str">
        <f>IF(基本情報入力シート!AD403="","",基本情報入力シート!AD403)</f>
        <v/>
      </c>
      <c r="I360" s="362" t="str">
        <f>IF(基本情報入力シート!AE403="","",基本情報入力シート!AE403)</f>
        <v/>
      </c>
      <c r="J360" s="487"/>
      <c r="K360" s="491"/>
      <c r="L360" s="490"/>
      <c r="M360" s="363" t="str">
        <f>IF(G360="", "", VLOOKUP(AO360,【参考】数式用!$AZ$3:$BA$6, 2, FALSE))</f>
        <v/>
      </c>
      <c r="N360" s="364" t="str">
        <f>IF(G360="","",VLOOKUP(G360,【参考】数式用!$A$4:$L$54,MATCH('別紙様式2-3（個表）'!M360,【参考】数式用!$J$3:$L$3,0)+9,FALSE))</f>
        <v/>
      </c>
      <c r="O360" s="497" t="s">
        <v>2396</v>
      </c>
      <c r="P360" s="365" t="str">
        <f t="shared" si="42"/>
        <v>未入力あり</v>
      </c>
      <c r="Q360" s="273" t="str">
        <f>IFERROR(IF(P360="未入力あり","",ROUNDDOWN(ROUNDDOWN($H360*$I360,0)*VLOOKUP($G360,【参考】数式用!$A$4:$E$54,3, FALSE),0)),"")</f>
        <v/>
      </c>
      <c r="R360" s="273" t="str">
        <f>IF(AM360="×", 0,IF(P360="未入力あり","",ROUNDDOWN(ROUNDDOWN($H360*$I360,0)*VLOOKUP($G360,【参考】数式用!$A$4:$E$54,4,FALSE),0)))</f>
        <v/>
      </c>
      <c r="S360" s="366" t="str">
        <f>IF(AN360="×", 0,IF(P360="未入力あり","",ROUNDDOWN(ROUNDDOWN($H360*$I360,0)*VLOOKUP($G360,【参考】数式用!$A$4:$E$54,5, FALSE),0)))</f>
        <v/>
      </c>
      <c r="T360" s="369" t="s">
        <v>3907</v>
      </c>
      <c r="U360" s="370"/>
      <c r="V360" s="33"/>
      <c r="W360" s="641"/>
      <c r="X360" s="641"/>
      <c r="Y360" s="641"/>
      <c r="Z360" s="641"/>
      <c r="AA360" s="641"/>
      <c r="AB360" s="641"/>
      <c r="AC360" s="641"/>
      <c r="AD360" s="641"/>
      <c r="AE360" s="641"/>
      <c r="AF360" s="641"/>
      <c r="AG360" s="641"/>
      <c r="AI360" s="373" t="str">
        <f t="shared" si="37"/>
        <v/>
      </c>
      <c r="AJ360" s="372" t="e">
        <f>VLOOKUP('別紙様式2-3（個表）'!$G360,【参考】数式用!$P$4:$Q$54,2, FALSE)</f>
        <v>#N/A</v>
      </c>
      <c r="AK360" s="372" t="e">
        <f>VLOOKUP('別紙様式2-3（個表）'!$G360,【参考】数式用!$P$4:$W$54,8, FALSE)</f>
        <v>#N/A</v>
      </c>
      <c r="AL360" s="372" t="e">
        <f>VLOOKUP('別紙様式2-3（個表）'!$G360,【参考】数式用!$P$4:$AD$54,15, FALSE)</f>
        <v>#N/A</v>
      </c>
      <c r="AM360" s="372" t="str">
        <f t="shared" si="38"/>
        <v/>
      </c>
      <c r="AN360" s="372" t="str">
        <f t="shared" si="39"/>
        <v/>
      </c>
      <c r="AO360" s="372" t="str">
        <f t="shared" si="40"/>
        <v/>
      </c>
      <c r="AP360" s="372" t="str">
        <f>IF(G360="", "", VLOOKUP(G360,【参考】数式用!$A$4:$M$54,13,FALSE))</f>
        <v/>
      </c>
      <c r="AQ360" s="46" t="str">
        <f t="shared" si="41"/>
        <v>―</v>
      </c>
    </row>
    <row r="361" spans="1:43" ht="45" customHeight="1">
      <c r="A361" s="114">
        <f t="shared" si="43"/>
        <v>347</v>
      </c>
      <c r="B361" s="115" t="str">
        <f>IF(基本情報入力シート!B404="","",基本情報入力シート!B404)</f>
        <v/>
      </c>
      <c r="C361" s="116" t="str">
        <f>IF(基本情報入力シート!L404="","",基本情報入力シート!L404)</f>
        <v/>
      </c>
      <c r="D361" s="116" t="str">
        <f>IF(基本情報入力シート!Q404="","",基本情報入力シート!Q404)</f>
        <v>愛知県</v>
      </c>
      <c r="E361" s="116" t="str">
        <f>IF(基本情報入力シート!V404="","",基本情報入力シート!V404)</f>
        <v/>
      </c>
      <c r="F361" s="116" t="str">
        <f>IF(基本情報入力シート!W404="","",基本情報入力シート!W404)</f>
        <v>事業所番号及びサービス名を入力してください。</v>
      </c>
      <c r="G361" s="116" t="str">
        <f>IF(基本情報入力シート!Z404="","",基本情報入力シート!Z404)</f>
        <v/>
      </c>
      <c r="H361" s="224" t="str">
        <f>IF(基本情報入力シート!AD404="","",基本情報入力シート!AD404)</f>
        <v/>
      </c>
      <c r="I361" s="362" t="str">
        <f>IF(基本情報入力シート!AE404="","",基本情報入力シート!AE404)</f>
        <v/>
      </c>
      <c r="J361" s="487"/>
      <c r="K361" s="491"/>
      <c r="L361" s="490"/>
      <c r="M361" s="363" t="str">
        <f>IF(G361="", "", VLOOKUP(AO361,【参考】数式用!$AZ$3:$BA$6, 2, FALSE))</f>
        <v/>
      </c>
      <c r="N361" s="364" t="str">
        <f>IF(G361="","",VLOOKUP(G361,【参考】数式用!$A$4:$L$54,MATCH('別紙様式2-3（個表）'!M361,【参考】数式用!$J$3:$L$3,0)+9,FALSE))</f>
        <v/>
      </c>
      <c r="O361" s="497" t="s">
        <v>2396</v>
      </c>
      <c r="P361" s="365" t="str">
        <f t="shared" si="42"/>
        <v>未入力あり</v>
      </c>
      <c r="Q361" s="273" t="str">
        <f>IFERROR(IF(P361="未入力あり","",ROUNDDOWN(ROUNDDOWN($H361*$I361,0)*VLOOKUP($G361,【参考】数式用!$A$4:$E$54,3, FALSE),0)),"")</f>
        <v/>
      </c>
      <c r="R361" s="273" t="str">
        <f>IF(AM361="×", 0,IF(P361="未入力あり","",ROUNDDOWN(ROUNDDOWN($H361*$I361,0)*VLOOKUP($G361,【参考】数式用!$A$4:$E$54,4,FALSE),0)))</f>
        <v/>
      </c>
      <c r="S361" s="366" t="str">
        <f>IF(AN361="×", 0,IF(P361="未入力あり","",ROUNDDOWN(ROUNDDOWN($H361*$I361,0)*VLOOKUP($G361,【参考】数式用!$A$4:$E$54,5, FALSE),0)))</f>
        <v/>
      </c>
      <c r="T361" s="369" t="s">
        <v>3907</v>
      </c>
      <c r="U361" s="370"/>
      <c r="V361" s="33"/>
      <c r="W361" s="641"/>
      <c r="X361" s="641"/>
      <c r="Y361" s="641"/>
      <c r="Z361" s="641"/>
      <c r="AA361" s="641"/>
      <c r="AB361" s="641"/>
      <c r="AC361" s="641"/>
      <c r="AD361" s="641"/>
      <c r="AE361" s="641"/>
      <c r="AF361" s="641"/>
      <c r="AG361" s="641"/>
      <c r="AI361" s="373" t="str">
        <f t="shared" si="37"/>
        <v/>
      </c>
      <c r="AJ361" s="372" t="e">
        <f>VLOOKUP('別紙様式2-3（個表）'!$G361,【参考】数式用!$P$4:$Q$54,2, FALSE)</f>
        <v>#N/A</v>
      </c>
      <c r="AK361" s="372" t="e">
        <f>VLOOKUP('別紙様式2-3（個表）'!$G361,【参考】数式用!$P$4:$W$54,8, FALSE)</f>
        <v>#N/A</v>
      </c>
      <c r="AL361" s="372" t="e">
        <f>VLOOKUP('別紙様式2-3（個表）'!$G361,【参考】数式用!$P$4:$AD$54,15, FALSE)</f>
        <v>#N/A</v>
      </c>
      <c r="AM361" s="372" t="str">
        <f t="shared" si="38"/>
        <v/>
      </c>
      <c r="AN361" s="372" t="str">
        <f t="shared" si="39"/>
        <v/>
      </c>
      <c r="AO361" s="372" t="str">
        <f t="shared" si="40"/>
        <v/>
      </c>
      <c r="AP361" s="372" t="str">
        <f>IF(G361="", "", VLOOKUP(G361,【参考】数式用!$A$4:$M$54,13,FALSE))</f>
        <v/>
      </c>
      <c r="AQ361" s="46" t="str">
        <f t="shared" si="41"/>
        <v>―</v>
      </c>
    </row>
    <row r="362" spans="1:43" ht="45" customHeight="1">
      <c r="A362" s="114">
        <f t="shared" si="43"/>
        <v>348</v>
      </c>
      <c r="B362" s="115" t="str">
        <f>IF(基本情報入力シート!B405="","",基本情報入力シート!B405)</f>
        <v/>
      </c>
      <c r="C362" s="116" t="str">
        <f>IF(基本情報入力シート!L405="","",基本情報入力シート!L405)</f>
        <v/>
      </c>
      <c r="D362" s="116" t="str">
        <f>IF(基本情報入力シート!Q405="","",基本情報入力シート!Q405)</f>
        <v>愛知県</v>
      </c>
      <c r="E362" s="116" t="str">
        <f>IF(基本情報入力シート!V405="","",基本情報入力シート!V405)</f>
        <v/>
      </c>
      <c r="F362" s="116" t="str">
        <f>IF(基本情報入力シート!W405="","",基本情報入力シート!W405)</f>
        <v>事業所番号及びサービス名を入力してください。</v>
      </c>
      <c r="G362" s="116" t="str">
        <f>IF(基本情報入力シート!Z405="","",基本情報入力シート!Z405)</f>
        <v/>
      </c>
      <c r="H362" s="224" t="str">
        <f>IF(基本情報入力シート!AD405="","",基本情報入力シート!AD405)</f>
        <v/>
      </c>
      <c r="I362" s="362" t="str">
        <f>IF(基本情報入力シート!AE405="","",基本情報入力シート!AE405)</f>
        <v/>
      </c>
      <c r="J362" s="487"/>
      <c r="K362" s="491"/>
      <c r="L362" s="490"/>
      <c r="M362" s="363" t="str">
        <f>IF(G362="", "", VLOOKUP(AO362,【参考】数式用!$AZ$3:$BA$6, 2, FALSE))</f>
        <v/>
      </c>
      <c r="N362" s="364" t="str">
        <f>IF(G362="","",VLOOKUP(G362,【参考】数式用!$A$4:$L$54,MATCH('別紙様式2-3（個表）'!M362,【参考】数式用!$J$3:$L$3,0)+9,FALSE))</f>
        <v/>
      </c>
      <c r="O362" s="497" t="s">
        <v>2396</v>
      </c>
      <c r="P362" s="365" t="str">
        <f t="shared" si="42"/>
        <v>未入力あり</v>
      </c>
      <c r="Q362" s="273" t="str">
        <f>IFERROR(IF(P362="未入力あり","",ROUNDDOWN(ROUNDDOWN($H362*$I362,0)*VLOOKUP($G362,【参考】数式用!$A$4:$E$54,3, FALSE),0)),"")</f>
        <v/>
      </c>
      <c r="R362" s="273" t="str">
        <f>IF(AM362="×", 0,IF(P362="未入力あり","",ROUNDDOWN(ROUNDDOWN($H362*$I362,0)*VLOOKUP($G362,【参考】数式用!$A$4:$E$54,4,FALSE),0)))</f>
        <v/>
      </c>
      <c r="S362" s="366" t="str">
        <f>IF(AN362="×", 0,IF(P362="未入力あり","",ROUNDDOWN(ROUNDDOWN($H362*$I362,0)*VLOOKUP($G362,【参考】数式用!$A$4:$E$54,5, FALSE),0)))</f>
        <v/>
      </c>
      <c r="T362" s="369" t="s">
        <v>3907</v>
      </c>
      <c r="U362" s="370"/>
      <c r="V362" s="33"/>
      <c r="W362" s="641"/>
      <c r="X362" s="641"/>
      <c r="Y362" s="641"/>
      <c r="Z362" s="641"/>
      <c r="AA362" s="641"/>
      <c r="AB362" s="641"/>
      <c r="AC362" s="641"/>
      <c r="AD362" s="641"/>
      <c r="AE362" s="641"/>
      <c r="AF362" s="641"/>
      <c r="AG362" s="641"/>
      <c r="AI362" s="373" t="str">
        <f t="shared" si="37"/>
        <v/>
      </c>
      <c r="AJ362" s="372" t="e">
        <f>VLOOKUP('別紙様式2-3（個表）'!$G362,【参考】数式用!$P$4:$Q$54,2, FALSE)</f>
        <v>#N/A</v>
      </c>
      <c r="AK362" s="372" t="e">
        <f>VLOOKUP('別紙様式2-3（個表）'!$G362,【参考】数式用!$P$4:$W$54,8, FALSE)</f>
        <v>#N/A</v>
      </c>
      <c r="AL362" s="372" t="e">
        <f>VLOOKUP('別紙様式2-3（個表）'!$G362,【参考】数式用!$P$4:$AD$54,15, FALSE)</f>
        <v>#N/A</v>
      </c>
      <c r="AM362" s="372" t="str">
        <f t="shared" si="38"/>
        <v/>
      </c>
      <c r="AN362" s="372" t="str">
        <f t="shared" si="39"/>
        <v/>
      </c>
      <c r="AO362" s="372" t="str">
        <f t="shared" si="40"/>
        <v/>
      </c>
      <c r="AP362" s="372" t="str">
        <f>IF(G362="", "", VLOOKUP(G362,【参考】数式用!$A$4:$M$54,13,FALSE))</f>
        <v/>
      </c>
      <c r="AQ362" s="46" t="str">
        <f t="shared" si="41"/>
        <v>―</v>
      </c>
    </row>
    <row r="363" spans="1:43" ht="45" customHeight="1">
      <c r="A363" s="114">
        <f t="shared" si="43"/>
        <v>349</v>
      </c>
      <c r="B363" s="115" t="str">
        <f>IF(基本情報入力シート!B406="","",基本情報入力シート!B406)</f>
        <v/>
      </c>
      <c r="C363" s="116" t="str">
        <f>IF(基本情報入力シート!L406="","",基本情報入力シート!L406)</f>
        <v/>
      </c>
      <c r="D363" s="116" t="str">
        <f>IF(基本情報入力シート!Q406="","",基本情報入力シート!Q406)</f>
        <v>愛知県</v>
      </c>
      <c r="E363" s="116" t="str">
        <f>IF(基本情報入力シート!V406="","",基本情報入力シート!V406)</f>
        <v/>
      </c>
      <c r="F363" s="116" t="str">
        <f>IF(基本情報入力シート!W406="","",基本情報入力シート!W406)</f>
        <v>事業所番号及びサービス名を入力してください。</v>
      </c>
      <c r="G363" s="116" t="str">
        <f>IF(基本情報入力シート!Z406="","",基本情報入力シート!Z406)</f>
        <v/>
      </c>
      <c r="H363" s="224" t="str">
        <f>IF(基本情報入力シート!AD406="","",基本情報入力シート!AD406)</f>
        <v/>
      </c>
      <c r="I363" s="362" t="str">
        <f>IF(基本情報入力シート!AE406="","",基本情報入力シート!AE406)</f>
        <v/>
      </c>
      <c r="J363" s="487"/>
      <c r="K363" s="491"/>
      <c r="L363" s="490"/>
      <c r="M363" s="363" t="str">
        <f>IF(G363="", "", VLOOKUP(AO363,【参考】数式用!$AZ$3:$BA$6, 2, FALSE))</f>
        <v/>
      </c>
      <c r="N363" s="364" t="str">
        <f>IF(G363="","",VLOOKUP(G363,【参考】数式用!$A$4:$L$54,MATCH('別紙様式2-3（個表）'!M363,【参考】数式用!$J$3:$L$3,0)+9,FALSE))</f>
        <v/>
      </c>
      <c r="O363" s="497" t="s">
        <v>2396</v>
      </c>
      <c r="P363" s="365" t="str">
        <f t="shared" si="42"/>
        <v>未入力あり</v>
      </c>
      <c r="Q363" s="273" t="str">
        <f>IFERROR(IF(P363="未入力あり","",ROUNDDOWN(ROUNDDOWN($H363*$I363,0)*VLOOKUP($G363,【参考】数式用!$A$4:$E$54,3, FALSE),0)),"")</f>
        <v/>
      </c>
      <c r="R363" s="273" t="str">
        <f>IF(AM363="×", 0,IF(P363="未入力あり","",ROUNDDOWN(ROUNDDOWN($H363*$I363,0)*VLOOKUP($G363,【参考】数式用!$A$4:$E$54,4,FALSE),0)))</f>
        <v/>
      </c>
      <c r="S363" s="366" t="str">
        <f>IF(AN363="×", 0,IF(P363="未入力あり","",ROUNDDOWN(ROUNDDOWN($H363*$I363,0)*VLOOKUP($G363,【参考】数式用!$A$4:$E$54,5, FALSE),0)))</f>
        <v/>
      </c>
      <c r="T363" s="369" t="s">
        <v>3907</v>
      </c>
      <c r="U363" s="370"/>
      <c r="V363" s="33"/>
      <c r="W363" s="641"/>
      <c r="X363" s="641"/>
      <c r="Y363" s="641"/>
      <c r="Z363" s="641"/>
      <c r="AA363" s="641"/>
      <c r="AB363" s="641"/>
      <c r="AC363" s="641"/>
      <c r="AD363" s="641"/>
      <c r="AE363" s="641"/>
      <c r="AF363" s="641"/>
      <c r="AG363" s="641"/>
      <c r="AI363" s="373" t="str">
        <f t="shared" si="37"/>
        <v/>
      </c>
      <c r="AJ363" s="372" t="e">
        <f>VLOOKUP('別紙様式2-3（個表）'!$G363,【参考】数式用!$P$4:$Q$54,2, FALSE)</f>
        <v>#N/A</v>
      </c>
      <c r="AK363" s="372" t="e">
        <f>VLOOKUP('別紙様式2-3（個表）'!$G363,【参考】数式用!$P$4:$W$54,8, FALSE)</f>
        <v>#N/A</v>
      </c>
      <c r="AL363" s="372" t="e">
        <f>VLOOKUP('別紙様式2-3（個表）'!$G363,【参考】数式用!$P$4:$AD$54,15, FALSE)</f>
        <v>#N/A</v>
      </c>
      <c r="AM363" s="372" t="str">
        <f t="shared" si="38"/>
        <v/>
      </c>
      <c r="AN363" s="372" t="str">
        <f t="shared" si="39"/>
        <v/>
      </c>
      <c r="AO363" s="372" t="str">
        <f t="shared" si="40"/>
        <v/>
      </c>
      <c r="AP363" s="372" t="str">
        <f>IF(G363="", "", VLOOKUP(G363,【参考】数式用!$A$4:$M$54,13,FALSE))</f>
        <v/>
      </c>
      <c r="AQ363" s="46" t="str">
        <f t="shared" si="41"/>
        <v>―</v>
      </c>
    </row>
    <row r="364" spans="1:43" ht="45" customHeight="1">
      <c r="A364" s="114">
        <f t="shared" si="43"/>
        <v>350</v>
      </c>
      <c r="B364" s="115" t="str">
        <f>IF(基本情報入力シート!B407="","",基本情報入力シート!B407)</f>
        <v/>
      </c>
      <c r="C364" s="116" t="str">
        <f>IF(基本情報入力シート!L407="","",基本情報入力シート!L407)</f>
        <v/>
      </c>
      <c r="D364" s="116" t="str">
        <f>IF(基本情報入力シート!Q407="","",基本情報入力シート!Q407)</f>
        <v>愛知県</v>
      </c>
      <c r="E364" s="116" t="str">
        <f>IF(基本情報入力シート!V407="","",基本情報入力シート!V407)</f>
        <v/>
      </c>
      <c r="F364" s="116" t="str">
        <f>IF(基本情報入力シート!W407="","",基本情報入力シート!W407)</f>
        <v>事業所番号及びサービス名を入力してください。</v>
      </c>
      <c r="G364" s="116" t="str">
        <f>IF(基本情報入力シート!Z407="","",基本情報入力シート!Z407)</f>
        <v/>
      </c>
      <c r="H364" s="224" t="str">
        <f>IF(基本情報入力シート!AD407="","",基本情報入力シート!AD407)</f>
        <v/>
      </c>
      <c r="I364" s="362" t="str">
        <f>IF(基本情報入力シート!AE407="","",基本情報入力シート!AE407)</f>
        <v/>
      </c>
      <c r="J364" s="487"/>
      <c r="K364" s="491"/>
      <c r="L364" s="490"/>
      <c r="M364" s="363" t="str">
        <f>IF(G364="", "", VLOOKUP(AO364,【参考】数式用!$AZ$3:$BA$6, 2, FALSE))</f>
        <v/>
      </c>
      <c r="N364" s="364" t="str">
        <f>IF(G364="","",VLOOKUP(G364,【参考】数式用!$A$4:$L$54,MATCH('別紙様式2-3（個表）'!M364,【参考】数式用!$J$3:$L$3,0)+9,FALSE))</f>
        <v/>
      </c>
      <c r="O364" s="497" t="s">
        <v>2396</v>
      </c>
      <c r="P364" s="365" t="str">
        <f t="shared" si="42"/>
        <v>未入力あり</v>
      </c>
      <c r="Q364" s="273" t="str">
        <f>IFERROR(IF(P364="未入力あり","",ROUNDDOWN(ROUNDDOWN($H364*$I364,0)*VLOOKUP($G364,【参考】数式用!$A$4:$E$54,3, FALSE),0)),"")</f>
        <v/>
      </c>
      <c r="R364" s="273" t="str">
        <f>IF(AM364="×", 0,IF(P364="未入力あり","",ROUNDDOWN(ROUNDDOWN($H364*$I364,0)*VLOOKUP($G364,【参考】数式用!$A$4:$E$54,4,FALSE),0)))</f>
        <v/>
      </c>
      <c r="S364" s="366" t="str">
        <f>IF(AN364="×", 0,IF(P364="未入力あり","",ROUNDDOWN(ROUNDDOWN($H364*$I364,0)*VLOOKUP($G364,【参考】数式用!$A$4:$E$54,5, FALSE),0)))</f>
        <v/>
      </c>
      <c r="T364" s="369" t="s">
        <v>3907</v>
      </c>
      <c r="U364" s="370"/>
      <c r="V364" s="33"/>
      <c r="W364" s="641"/>
      <c r="X364" s="641"/>
      <c r="Y364" s="641"/>
      <c r="Z364" s="641"/>
      <c r="AA364" s="641"/>
      <c r="AB364" s="641"/>
      <c r="AC364" s="641"/>
      <c r="AD364" s="641"/>
      <c r="AE364" s="641"/>
      <c r="AF364" s="641"/>
      <c r="AG364" s="641"/>
      <c r="AI364" s="373" t="str">
        <f t="shared" si="37"/>
        <v/>
      </c>
      <c r="AJ364" s="372" t="e">
        <f>VLOOKUP('別紙様式2-3（個表）'!$G364,【参考】数式用!$P$4:$Q$54,2, FALSE)</f>
        <v>#N/A</v>
      </c>
      <c r="AK364" s="372" t="e">
        <f>VLOOKUP('別紙様式2-3（個表）'!$G364,【参考】数式用!$P$4:$W$54,8, FALSE)</f>
        <v>#N/A</v>
      </c>
      <c r="AL364" s="372" t="e">
        <f>VLOOKUP('別紙様式2-3（個表）'!$G364,【参考】数式用!$P$4:$AD$54,15, FALSE)</f>
        <v>#N/A</v>
      </c>
      <c r="AM364" s="372" t="str">
        <f t="shared" si="38"/>
        <v/>
      </c>
      <c r="AN364" s="372" t="str">
        <f t="shared" si="39"/>
        <v/>
      </c>
      <c r="AO364" s="372" t="str">
        <f t="shared" si="40"/>
        <v/>
      </c>
      <c r="AP364" s="372" t="str">
        <f>IF(G364="", "", VLOOKUP(G364,【参考】数式用!$A$4:$M$54,13,FALSE))</f>
        <v/>
      </c>
      <c r="AQ364" s="46" t="str">
        <f t="shared" si="41"/>
        <v>―</v>
      </c>
    </row>
    <row r="365" spans="1:43" ht="45" customHeight="1">
      <c r="A365" s="114">
        <f t="shared" si="43"/>
        <v>351</v>
      </c>
      <c r="B365" s="115" t="str">
        <f>IF(基本情報入力シート!B408="","",基本情報入力シート!B408)</f>
        <v/>
      </c>
      <c r="C365" s="116" t="str">
        <f>IF(基本情報入力シート!L408="","",基本情報入力シート!L408)</f>
        <v/>
      </c>
      <c r="D365" s="116" t="str">
        <f>IF(基本情報入力シート!Q408="","",基本情報入力シート!Q408)</f>
        <v>愛知県</v>
      </c>
      <c r="E365" s="116" t="str">
        <f>IF(基本情報入力シート!V408="","",基本情報入力シート!V408)</f>
        <v/>
      </c>
      <c r="F365" s="116" t="str">
        <f>IF(基本情報入力シート!W408="","",基本情報入力シート!W408)</f>
        <v>事業所番号及びサービス名を入力してください。</v>
      </c>
      <c r="G365" s="116" t="str">
        <f>IF(基本情報入力シート!Z408="","",基本情報入力シート!Z408)</f>
        <v/>
      </c>
      <c r="H365" s="224" t="str">
        <f>IF(基本情報入力シート!AD408="","",基本情報入力シート!AD408)</f>
        <v/>
      </c>
      <c r="I365" s="362" t="str">
        <f>IF(基本情報入力シート!AE408="","",基本情報入力シート!AE408)</f>
        <v/>
      </c>
      <c r="J365" s="487"/>
      <c r="K365" s="491"/>
      <c r="L365" s="490"/>
      <c r="M365" s="363" t="str">
        <f>IF(G365="", "", VLOOKUP(AO365,【参考】数式用!$AZ$3:$BA$6, 2, FALSE))</f>
        <v/>
      </c>
      <c r="N365" s="364" t="str">
        <f>IF(G365="","",VLOOKUP(G365,【参考】数式用!$A$4:$L$54,MATCH('別紙様式2-3（個表）'!M365,【参考】数式用!$J$3:$L$3,0)+9,FALSE))</f>
        <v/>
      </c>
      <c r="O365" s="497" t="s">
        <v>2396</v>
      </c>
      <c r="P365" s="365" t="str">
        <f t="shared" si="42"/>
        <v>未入力あり</v>
      </c>
      <c r="Q365" s="273" t="str">
        <f>IFERROR(IF(P365="未入力あり","",ROUNDDOWN(ROUNDDOWN($H365*$I365,0)*VLOOKUP($G365,【参考】数式用!$A$4:$E$54,3, FALSE),0)),"")</f>
        <v/>
      </c>
      <c r="R365" s="273" t="str">
        <f>IF(AM365="×", 0,IF(P365="未入力あり","",ROUNDDOWN(ROUNDDOWN($H365*$I365,0)*VLOOKUP($G365,【参考】数式用!$A$4:$E$54,4,FALSE),0)))</f>
        <v/>
      </c>
      <c r="S365" s="366" t="str">
        <f>IF(AN365="×", 0,IF(P365="未入力あり","",ROUNDDOWN(ROUNDDOWN($H365*$I365,0)*VLOOKUP($G365,【参考】数式用!$A$4:$E$54,5, FALSE),0)))</f>
        <v/>
      </c>
      <c r="T365" s="369" t="s">
        <v>3907</v>
      </c>
      <c r="U365" s="370"/>
      <c r="V365" s="33"/>
      <c r="W365" s="641"/>
      <c r="X365" s="641"/>
      <c r="Y365" s="641"/>
      <c r="Z365" s="641"/>
      <c r="AA365" s="641"/>
      <c r="AB365" s="641"/>
      <c r="AC365" s="641"/>
      <c r="AD365" s="641"/>
      <c r="AE365" s="641"/>
      <c r="AF365" s="641"/>
      <c r="AG365" s="641"/>
      <c r="AI365" s="373" t="str">
        <f t="shared" si="37"/>
        <v/>
      </c>
      <c r="AJ365" s="372" t="e">
        <f>VLOOKUP('別紙様式2-3（個表）'!$G365,【参考】数式用!$P$4:$Q$54,2, FALSE)</f>
        <v>#N/A</v>
      </c>
      <c r="AK365" s="372" t="e">
        <f>VLOOKUP('別紙様式2-3（個表）'!$G365,【参考】数式用!$P$4:$W$54,8, FALSE)</f>
        <v>#N/A</v>
      </c>
      <c r="AL365" s="372" t="e">
        <f>VLOOKUP('別紙様式2-3（個表）'!$G365,【参考】数式用!$P$4:$AD$54,15, FALSE)</f>
        <v>#N/A</v>
      </c>
      <c r="AM365" s="372" t="str">
        <f t="shared" si="38"/>
        <v/>
      </c>
      <c r="AN365" s="372" t="str">
        <f t="shared" si="39"/>
        <v/>
      </c>
      <c r="AO365" s="372" t="str">
        <f t="shared" si="40"/>
        <v/>
      </c>
      <c r="AP365" s="372" t="str">
        <f>IF(G365="", "", VLOOKUP(G365,【参考】数式用!$A$4:$M$54,13,FALSE))</f>
        <v/>
      </c>
      <c r="AQ365" s="46" t="str">
        <f t="shared" si="41"/>
        <v>―</v>
      </c>
    </row>
    <row r="366" spans="1:43" ht="45" customHeight="1">
      <c r="A366" s="114">
        <f t="shared" si="43"/>
        <v>352</v>
      </c>
      <c r="B366" s="115" t="str">
        <f>IF(基本情報入力シート!B409="","",基本情報入力シート!B409)</f>
        <v/>
      </c>
      <c r="C366" s="116" t="str">
        <f>IF(基本情報入力シート!L409="","",基本情報入力シート!L409)</f>
        <v/>
      </c>
      <c r="D366" s="116" t="str">
        <f>IF(基本情報入力シート!Q409="","",基本情報入力シート!Q409)</f>
        <v>愛知県</v>
      </c>
      <c r="E366" s="116" t="str">
        <f>IF(基本情報入力シート!V409="","",基本情報入力シート!V409)</f>
        <v/>
      </c>
      <c r="F366" s="116" t="str">
        <f>IF(基本情報入力シート!W409="","",基本情報入力シート!W409)</f>
        <v>事業所番号及びサービス名を入力してください。</v>
      </c>
      <c r="G366" s="116" t="str">
        <f>IF(基本情報入力シート!Z409="","",基本情報入力シート!Z409)</f>
        <v/>
      </c>
      <c r="H366" s="224" t="str">
        <f>IF(基本情報入力シート!AD409="","",基本情報入力シート!AD409)</f>
        <v/>
      </c>
      <c r="I366" s="362" t="str">
        <f>IF(基本情報入力シート!AE409="","",基本情報入力シート!AE409)</f>
        <v/>
      </c>
      <c r="J366" s="487"/>
      <c r="K366" s="491"/>
      <c r="L366" s="490"/>
      <c r="M366" s="363" t="str">
        <f>IF(G366="", "", VLOOKUP(AO366,【参考】数式用!$AZ$3:$BA$6, 2, FALSE))</f>
        <v/>
      </c>
      <c r="N366" s="364" t="str">
        <f>IF(G366="","",VLOOKUP(G366,【参考】数式用!$A$4:$L$54,MATCH('別紙様式2-3（個表）'!M366,【参考】数式用!$J$3:$L$3,0)+9,FALSE))</f>
        <v/>
      </c>
      <c r="O366" s="497" t="s">
        <v>2396</v>
      </c>
      <c r="P366" s="365" t="str">
        <f t="shared" si="42"/>
        <v>未入力あり</v>
      </c>
      <c r="Q366" s="273" t="str">
        <f>IFERROR(IF(P366="未入力あり","",ROUNDDOWN(ROUNDDOWN($H366*$I366,0)*VLOOKUP($G366,【参考】数式用!$A$4:$E$54,3, FALSE),0)),"")</f>
        <v/>
      </c>
      <c r="R366" s="273" t="str">
        <f>IF(AM366="×", 0,IF(P366="未入力あり","",ROUNDDOWN(ROUNDDOWN($H366*$I366,0)*VLOOKUP($G366,【参考】数式用!$A$4:$E$54,4,FALSE),0)))</f>
        <v/>
      </c>
      <c r="S366" s="366" t="str">
        <f>IF(AN366="×", 0,IF(P366="未入力あり","",ROUNDDOWN(ROUNDDOWN($H366*$I366,0)*VLOOKUP($G366,【参考】数式用!$A$4:$E$54,5, FALSE),0)))</f>
        <v/>
      </c>
      <c r="T366" s="369" t="s">
        <v>3907</v>
      </c>
      <c r="U366" s="370"/>
      <c r="V366" s="33"/>
      <c r="W366" s="641"/>
      <c r="X366" s="641"/>
      <c r="Y366" s="641"/>
      <c r="Z366" s="641"/>
      <c r="AA366" s="641"/>
      <c r="AB366" s="641"/>
      <c r="AC366" s="641"/>
      <c r="AD366" s="641"/>
      <c r="AE366" s="641"/>
      <c r="AF366" s="641"/>
      <c r="AG366" s="641"/>
      <c r="AI366" s="373" t="str">
        <f t="shared" si="37"/>
        <v/>
      </c>
      <c r="AJ366" s="372" t="e">
        <f>VLOOKUP('別紙様式2-3（個表）'!$G366,【参考】数式用!$P$4:$Q$54,2, FALSE)</f>
        <v>#N/A</v>
      </c>
      <c r="AK366" s="372" t="e">
        <f>VLOOKUP('別紙様式2-3（個表）'!$G366,【参考】数式用!$P$4:$W$54,8, FALSE)</f>
        <v>#N/A</v>
      </c>
      <c r="AL366" s="372" t="e">
        <f>VLOOKUP('別紙様式2-3（個表）'!$G366,【参考】数式用!$P$4:$AD$54,15, FALSE)</f>
        <v>#N/A</v>
      </c>
      <c r="AM366" s="372" t="str">
        <f t="shared" si="38"/>
        <v/>
      </c>
      <c r="AN366" s="372" t="str">
        <f t="shared" si="39"/>
        <v/>
      </c>
      <c r="AO366" s="372" t="str">
        <f t="shared" si="40"/>
        <v/>
      </c>
      <c r="AP366" s="372" t="str">
        <f>IF(G366="", "", VLOOKUP(G366,【参考】数式用!$A$4:$M$54,13,FALSE))</f>
        <v/>
      </c>
      <c r="AQ366" s="46" t="str">
        <f t="shared" si="41"/>
        <v>―</v>
      </c>
    </row>
    <row r="367" spans="1:43" ht="45" customHeight="1">
      <c r="A367" s="114">
        <f t="shared" si="43"/>
        <v>353</v>
      </c>
      <c r="B367" s="115" t="str">
        <f>IF(基本情報入力シート!B410="","",基本情報入力シート!B410)</f>
        <v/>
      </c>
      <c r="C367" s="116" t="str">
        <f>IF(基本情報入力シート!L410="","",基本情報入力シート!L410)</f>
        <v/>
      </c>
      <c r="D367" s="116" t="str">
        <f>IF(基本情報入力シート!Q410="","",基本情報入力シート!Q410)</f>
        <v>愛知県</v>
      </c>
      <c r="E367" s="116" t="str">
        <f>IF(基本情報入力シート!V410="","",基本情報入力シート!V410)</f>
        <v/>
      </c>
      <c r="F367" s="116" t="str">
        <f>IF(基本情報入力シート!W410="","",基本情報入力シート!W410)</f>
        <v>事業所番号及びサービス名を入力してください。</v>
      </c>
      <c r="G367" s="116" t="str">
        <f>IF(基本情報入力シート!Z410="","",基本情報入力シート!Z410)</f>
        <v/>
      </c>
      <c r="H367" s="224" t="str">
        <f>IF(基本情報入力シート!AD410="","",基本情報入力シート!AD410)</f>
        <v/>
      </c>
      <c r="I367" s="362" t="str">
        <f>IF(基本情報入力シート!AE410="","",基本情報入力シート!AE410)</f>
        <v/>
      </c>
      <c r="J367" s="487"/>
      <c r="K367" s="491"/>
      <c r="L367" s="490"/>
      <c r="M367" s="363" t="str">
        <f>IF(G367="", "", VLOOKUP(AO367,【参考】数式用!$AZ$3:$BA$6, 2, FALSE))</f>
        <v/>
      </c>
      <c r="N367" s="364" t="str">
        <f>IF(G367="","",VLOOKUP(G367,【参考】数式用!$A$4:$L$54,MATCH('別紙様式2-3（個表）'!M367,【参考】数式用!$J$3:$L$3,0)+9,FALSE))</f>
        <v/>
      </c>
      <c r="O367" s="497" t="s">
        <v>2396</v>
      </c>
      <c r="P367" s="365" t="str">
        <f t="shared" si="42"/>
        <v>未入力あり</v>
      </c>
      <c r="Q367" s="273" t="str">
        <f>IFERROR(IF(P367="未入力あり","",ROUNDDOWN(ROUNDDOWN($H367*$I367,0)*VLOOKUP($G367,【参考】数式用!$A$4:$E$54,3, FALSE),0)),"")</f>
        <v/>
      </c>
      <c r="R367" s="273" t="str">
        <f>IF(AM367="×", 0,IF(P367="未入力あり","",ROUNDDOWN(ROUNDDOWN($H367*$I367,0)*VLOOKUP($G367,【参考】数式用!$A$4:$E$54,4,FALSE),0)))</f>
        <v/>
      </c>
      <c r="S367" s="366" t="str">
        <f>IF(AN367="×", 0,IF(P367="未入力あり","",ROUNDDOWN(ROUNDDOWN($H367*$I367,0)*VLOOKUP($G367,【参考】数式用!$A$4:$E$54,5, FALSE),0)))</f>
        <v/>
      </c>
      <c r="T367" s="369" t="s">
        <v>3907</v>
      </c>
      <c r="U367" s="370"/>
      <c r="V367" s="33"/>
      <c r="W367" s="641"/>
      <c r="X367" s="641"/>
      <c r="Y367" s="641"/>
      <c r="Z367" s="641"/>
      <c r="AA367" s="641"/>
      <c r="AB367" s="641"/>
      <c r="AC367" s="641"/>
      <c r="AD367" s="641"/>
      <c r="AE367" s="641"/>
      <c r="AF367" s="641"/>
      <c r="AG367" s="641"/>
      <c r="AI367" s="373" t="str">
        <f t="shared" si="37"/>
        <v/>
      </c>
      <c r="AJ367" s="372" t="e">
        <f>VLOOKUP('別紙様式2-3（個表）'!$G367,【参考】数式用!$P$4:$Q$54,2, FALSE)</f>
        <v>#N/A</v>
      </c>
      <c r="AK367" s="372" t="e">
        <f>VLOOKUP('別紙様式2-3（個表）'!$G367,【参考】数式用!$P$4:$W$54,8, FALSE)</f>
        <v>#N/A</v>
      </c>
      <c r="AL367" s="372" t="e">
        <f>VLOOKUP('別紙様式2-3（個表）'!$G367,【参考】数式用!$P$4:$AD$54,15, FALSE)</f>
        <v>#N/A</v>
      </c>
      <c r="AM367" s="372" t="str">
        <f t="shared" si="38"/>
        <v/>
      </c>
      <c r="AN367" s="372" t="str">
        <f t="shared" si="39"/>
        <v/>
      </c>
      <c r="AO367" s="372" t="str">
        <f t="shared" si="40"/>
        <v/>
      </c>
      <c r="AP367" s="372" t="str">
        <f>IF(G367="", "", VLOOKUP(G367,【参考】数式用!$A$4:$M$54,13,FALSE))</f>
        <v/>
      </c>
      <c r="AQ367" s="46" t="str">
        <f t="shared" si="41"/>
        <v>―</v>
      </c>
    </row>
    <row r="368" spans="1:43" ht="45" customHeight="1">
      <c r="A368" s="114">
        <f t="shared" si="43"/>
        <v>354</v>
      </c>
      <c r="B368" s="115" t="str">
        <f>IF(基本情報入力シート!B411="","",基本情報入力シート!B411)</f>
        <v/>
      </c>
      <c r="C368" s="116" t="str">
        <f>IF(基本情報入力シート!L411="","",基本情報入力シート!L411)</f>
        <v/>
      </c>
      <c r="D368" s="116" t="str">
        <f>IF(基本情報入力シート!Q411="","",基本情報入力シート!Q411)</f>
        <v>愛知県</v>
      </c>
      <c r="E368" s="116" t="str">
        <f>IF(基本情報入力シート!V411="","",基本情報入力シート!V411)</f>
        <v/>
      </c>
      <c r="F368" s="116" t="str">
        <f>IF(基本情報入力シート!W411="","",基本情報入力シート!W411)</f>
        <v>事業所番号及びサービス名を入力してください。</v>
      </c>
      <c r="G368" s="116" t="str">
        <f>IF(基本情報入力シート!Z411="","",基本情報入力シート!Z411)</f>
        <v/>
      </c>
      <c r="H368" s="224" t="str">
        <f>IF(基本情報入力シート!AD411="","",基本情報入力シート!AD411)</f>
        <v/>
      </c>
      <c r="I368" s="362" t="str">
        <f>IF(基本情報入力シート!AE411="","",基本情報入力シート!AE411)</f>
        <v/>
      </c>
      <c r="J368" s="487"/>
      <c r="K368" s="491"/>
      <c r="L368" s="490"/>
      <c r="M368" s="363" t="str">
        <f>IF(G368="", "", VLOOKUP(AO368,【参考】数式用!$AZ$3:$BA$6, 2, FALSE))</f>
        <v/>
      </c>
      <c r="N368" s="364" t="str">
        <f>IF(G368="","",VLOOKUP(G368,【参考】数式用!$A$4:$L$54,MATCH('別紙様式2-3（個表）'!M368,【参考】数式用!$J$3:$L$3,0)+9,FALSE))</f>
        <v/>
      </c>
      <c r="O368" s="497" t="s">
        <v>2396</v>
      </c>
      <c r="P368" s="365" t="str">
        <f t="shared" si="42"/>
        <v>未入力あり</v>
      </c>
      <c r="Q368" s="273" t="str">
        <f>IFERROR(IF(P368="未入力あり","",ROUNDDOWN(ROUNDDOWN($H368*$I368,0)*VLOOKUP($G368,【参考】数式用!$A$4:$E$54,3, FALSE),0)),"")</f>
        <v/>
      </c>
      <c r="R368" s="273" t="str">
        <f>IF(AM368="×", 0,IF(P368="未入力あり","",ROUNDDOWN(ROUNDDOWN($H368*$I368,0)*VLOOKUP($G368,【参考】数式用!$A$4:$E$54,4,FALSE),0)))</f>
        <v/>
      </c>
      <c r="S368" s="366" t="str">
        <f>IF(AN368="×", 0,IF(P368="未入力あり","",ROUNDDOWN(ROUNDDOWN($H368*$I368,0)*VLOOKUP($G368,【参考】数式用!$A$4:$E$54,5, FALSE),0)))</f>
        <v/>
      </c>
      <c r="T368" s="369" t="s">
        <v>3907</v>
      </c>
      <c r="U368" s="370"/>
      <c r="V368" s="33"/>
      <c r="W368" s="641"/>
      <c r="X368" s="641"/>
      <c r="Y368" s="641"/>
      <c r="Z368" s="641"/>
      <c r="AA368" s="641"/>
      <c r="AB368" s="641"/>
      <c r="AC368" s="641"/>
      <c r="AD368" s="641"/>
      <c r="AE368" s="641"/>
      <c r="AF368" s="641"/>
      <c r="AG368" s="641"/>
      <c r="AI368" s="373" t="str">
        <f t="shared" si="37"/>
        <v/>
      </c>
      <c r="AJ368" s="372" t="e">
        <f>VLOOKUP('別紙様式2-3（個表）'!$G368,【参考】数式用!$P$4:$Q$54,2, FALSE)</f>
        <v>#N/A</v>
      </c>
      <c r="AK368" s="372" t="e">
        <f>VLOOKUP('別紙様式2-3（個表）'!$G368,【参考】数式用!$P$4:$W$54,8, FALSE)</f>
        <v>#N/A</v>
      </c>
      <c r="AL368" s="372" t="e">
        <f>VLOOKUP('別紙様式2-3（個表）'!$G368,【参考】数式用!$P$4:$AD$54,15, FALSE)</f>
        <v>#N/A</v>
      </c>
      <c r="AM368" s="372" t="str">
        <f t="shared" si="38"/>
        <v/>
      </c>
      <c r="AN368" s="372" t="str">
        <f t="shared" si="39"/>
        <v/>
      </c>
      <c r="AO368" s="372" t="str">
        <f t="shared" si="40"/>
        <v/>
      </c>
      <c r="AP368" s="372" t="str">
        <f>IF(G368="", "", VLOOKUP(G368,【参考】数式用!$A$4:$M$54,13,FALSE))</f>
        <v/>
      </c>
      <c r="AQ368" s="46" t="str">
        <f t="shared" si="41"/>
        <v>―</v>
      </c>
    </row>
    <row r="369" spans="1:43" ht="45" customHeight="1">
      <c r="A369" s="114">
        <f t="shared" si="43"/>
        <v>355</v>
      </c>
      <c r="B369" s="115" t="str">
        <f>IF(基本情報入力シート!B412="","",基本情報入力シート!B412)</f>
        <v/>
      </c>
      <c r="C369" s="116" t="str">
        <f>IF(基本情報入力シート!L412="","",基本情報入力シート!L412)</f>
        <v/>
      </c>
      <c r="D369" s="116" t="str">
        <f>IF(基本情報入力シート!Q412="","",基本情報入力シート!Q412)</f>
        <v>愛知県</v>
      </c>
      <c r="E369" s="116" t="str">
        <f>IF(基本情報入力シート!V412="","",基本情報入力シート!V412)</f>
        <v/>
      </c>
      <c r="F369" s="116" t="str">
        <f>IF(基本情報入力シート!W412="","",基本情報入力シート!W412)</f>
        <v>事業所番号及びサービス名を入力してください。</v>
      </c>
      <c r="G369" s="116" t="str">
        <f>IF(基本情報入力シート!Z412="","",基本情報入力シート!Z412)</f>
        <v/>
      </c>
      <c r="H369" s="224" t="str">
        <f>IF(基本情報入力シート!AD412="","",基本情報入力シート!AD412)</f>
        <v/>
      </c>
      <c r="I369" s="362" t="str">
        <f>IF(基本情報入力シート!AE412="","",基本情報入力シート!AE412)</f>
        <v/>
      </c>
      <c r="J369" s="487"/>
      <c r="K369" s="491"/>
      <c r="L369" s="490"/>
      <c r="M369" s="363" t="str">
        <f>IF(G369="", "", VLOOKUP(AO369,【参考】数式用!$AZ$3:$BA$6, 2, FALSE))</f>
        <v/>
      </c>
      <c r="N369" s="364" t="str">
        <f>IF(G369="","",VLOOKUP(G369,【参考】数式用!$A$4:$L$54,MATCH('別紙様式2-3（個表）'!M369,【参考】数式用!$J$3:$L$3,0)+9,FALSE))</f>
        <v/>
      </c>
      <c r="O369" s="497" t="s">
        <v>2396</v>
      </c>
      <c r="P369" s="365" t="str">
        <f t="shared" si="42"/>
        <v>未入力あり</v>
      </c>
      <c r="Q369" s="273" t="str">
        <f>IFERROR(IF(P369="未入力あり","",ROUNDDOWN(ROUNDDOWN($H369*$I369,0)*VLOOKUP($G369,【参考】数式用!$A$4:$E$54,3, FALSE),0)),"")</f>
        <v/>
      </c>
      <c r="R369" s="273" t="str">
        <f>IF(AM369="×", 0,IF(P369="未入力あり","",ROUNDDOWN(ROUNDDOWN($H369*$I369,0)*VLOOKUP($G369,【参考】数式用!$A$4:$E$54,4,FALSE),0)))</f>
        <v/>
      </c>
      <c r="S369" s="366" t="str">
        <f>IF(AN369="×", 0,IF(P369="未入力あり","",ROUNDDOWN(ROUNDDOWN($H369*$I369,0)*VLOOKUP($G369,【参考】数式用!$A$4:$E$54,5, FALSE),0)))</f>
        <v/>
      </c>
      <c r="T369" s="369" t="s">
        <v>3907</v>
      </c>
      <c r="U369" s="370"/>
      <c r="V369" s="33"/>
      <c r="W369" s="641"/>
      <c r="X369" s="641"/>
      <c r="Y369" s="641"/>
      <c r="Z369" s="641"/>
      <c r="AA369" s="641"/>
      <c r="AB369" s="641"/>
      <c r="AC369" s="641"/>
      <c r="AD369" s="641"/>
      <c r="AE369" s="641"/>
      <c r="AF369" s="641"/>
      <c r="AG369" s="641"/>
      <c r="AI369" s="373" t="str">
        <f t="shared" si="37"/>
        <v/>
      </c>
      <c r="AJ369" s="372" t="e">
        <f>VLOOKUP('別紙様式2-3（個表）'!$G369,【参考】数式用!$P$4:$Q$54,2, FALSE)</f>
        <v>#N/A</v>
      </c>
      <c r="AK369" s="372" t="e">
        <f>VLOOKUP('別紙様式2-3（個表）'!$G369,【参考】数式用!$P$4:$W$54,8, FALSE)</f>
        <v>#N/A</v>
      </c>
      <c r="AL369" s="372" t="e">
        <f>VLOOKUP('別紙様式2-3（個表）'!$G369,【参考】数式用!$P$4:$AD$54,15, FALSE)</f>
        <v>#N/A</v>
      </c>
      <c r="AM369" s="372" t="str">
        <f t="shared" si="38"/>
        <v/>
      </c>
      <c r="AN369" s="372" t="str">
        <f t="shared" si="39"/>
        <v/>
      </c>
      <c r="AO369" s="372" t="str">
        <f t="shared" si="40"/>
        <v/>
      </c>
      <c r="AP369" s="372" t="str">
        <f>IF(G369="", "", VLOOKUP(G369,【参考】数式用!$A$4:$M$54,13,FALSE))</f>
        <v/>
      </c>
      <c r="AQ369" s="46" t="str">
        <f t="shared" si="41"/>
        <v>―</v>
      </c>
    </row>
    <row r="370" spans="1:43" ht="45" customHeight="1">
      <c r="A370" s="114">
        <f t="shared" si="43"/>
        <v>356</v>
      </c>
      <c r="B370" s="115" t="str">
        <f>IF(基本情報入力シート!B413="","",基本情報入力シート!B413)</f>
        <v/>
      </c>
      <c r="C370" s="116" t="str">
        <f>IF(基本情報入力シート!L413="","",基本情報入力シート!L413)</f>
        <v/>
      </c>
      <c r="D370" s="116" t="str">
        <f>IF(基本情報入力シート!Q413="","",基本情報入力シート!Q413)</f>
        <v>愛知県</v>
      </c>
      <c r="E370" s="116" t="str">
        <f>IF(基本情報入力シート!V413="","",基本情報入力シート!V413)</f>
        <v/>
      </c>
      <c r="F370" s="116" t="str">
        <f>IF(基本情報入力シート!W413="","",基本情報入力シート!W413)</f>
        <v>事業所番号及びサービス名を入力してください。</v>
      </c>
      <c r="G370" s="116" t="str">
        <f>IF(基本情報入力シート!Z413="","",基本情報入力シート!Z413)</f>
        <v/>
      </c>
      <c r="H370" s="224" t="str">
        <f>IF(基本情報入力シート!AD413="","",基本情報入力シート!AD413)</f>
        <v/>
      </c>
      <c r="I370" s="362" t="str">
        <f>IF(基本情報入力シート!AE413="","",基本情報入力シート!AE413)</f>
        <v/>
      </c>
      <c r="J370" s="487"/>
      <c r="K370" s="491"/>
      <c r="L370" s="490"/>
      <c r="M370" s="363" t="str">
        <f>IF(G370="", "", VLOOKUP(AO370,【参考】数式用!$AZ$3:$BA$6, 2, FALSE))</f>
        <v/>
      </c>
      <c r="N370" s="364" t="str">
        <f>IF(G370="","",VLOOKUP(G370,【参考】数式用!$A$4:$L$54,MATCH('別紙様式2-3（個表）'!M370,【参考】数式用!$J$3:$L$3,0)+9,FALSE))</f>
        <v/>
      </c>
      <c r="O370" s="497" t="s">
        <v>2396</v>
      </c>
      <c r="P370" s="365" t="str">
        <f t="shared" si="42"/>
        <v>未入力あり</v>
      </c>
      <c r="Q370" s="273" t="str">
        <f>IFERROR(IF(P370="未入力あり","",ROUNDDOWN(ROUNDDOWN($H370*$I370,0)*VLOOKUP($G370,【参考】数式用!$A$4:$E$54,3, FALSE),0)),"")</f>
        <v/>
      </c>
      <c r="R370" s="273" t="str">
        <f>IF(AM370="×", 0,IF(P370="未入力あり","",ROUNDDOWN(ROUNDDOWN($H370*$I370,0)*VLOOKUP($G370,【参考】数式用!$A$4:$E$54,4,FALSE),0)))</f>
        <v/>
      </c>
      <c r="S370" s="366" t="str">
        <f>IF(AN370="×", 0,IF(P370="未入力あり","",ROUNDDOWN(ROUNDDOWN($H370*$I370,0)*VLOOKUP($G370,【参考】数式用!$A$4:$E$54,5, FALSE),0)))</f>
        <v/>
      </c>
      <c r="T370" s="369" t="s">
        <v>3907</v>
      </c>
      <c r="U370" s="370"/>
      <c r="V370" s="33"/>
      <c r="W370" s="641"/>
      <c r="X370" s="641"/>
      <c r="Y370" s="641"/>
      <c r="Z370" s="641"/>
      <c r="AA370" s="641"/>
      <c r="AB370" s="641"/>
      <c r="AC370" s="641"/>
      <c r="AD370" s="641"/>
      <c r="AE370" s="641"/>
      <c r="AF370" s="641"/>
      <c r="AG370" s="641"/>
      <c r="AI370" s="373" t="str">
        <f t="shared" ref="AI370:AI433" si="44">IF(T370="○", F370, "")</f>
        <v/>
      </c>
      <c r="AJ370" s="372" t="e">
        <f>VLOOKUP('別紙様式2-3（個表）'!$G370,【参考】数式用!$P$4:$Q$54,2, FALSE)</f>
        <v>#N/A</v>
      </c>
      <c r="AK370" s="372" t="e">
        <f>VLOOKUP('別紙様式2-3（個表）'!$G370,【参考】数式用!$P$4:$W$54,8, FALSE)</f>
        <v>#N/A</v>
      </c>
      <c r="AL370" s="372" t="e">
        <f>VLOOKUP('別紙様式2-3（個表）'!$G370,【参考】数式用!$P$4:$AD$54,15, FALSE)</f>
        <v>#N/A</v>
      </c>
      <c r="AM370" s="372" t="str">
        <f t="shared" ref="AM370:AM433" si="45">IF(K370="", "", IF(OR(K370="要件を満たさない",K370="―"), "×","○"))</f>
        <v/>
      </c>
      <c r="AN370" s="372" t="str">
        <f t="shared" ref="AN370:AN433" si="46">IF(L370="", "", IF(OR(L370="要件を満たさない",L370="―"), "×","○"))</f>
        <v/>
      </c>
      <c r="AO370" s="372" t="str">
        <f t="shared" ref="AO370:AO433" si="47">IF(G370="","", "○"&amp;AM370&amp;AN370)</f>
        <v/>
      </c>
      <c r="AP370" s="372" t="str">
        <f>IF(G370="", "", VLOOKUP(G370,【参考】数式用!$A$4:$M$54,13,FALSE))</f>
        <v/>
      </c>
      <c r="AQ370" s="46" t="str">
        <f t="shared" ref="AQ370:AQ433" si="48">IF(AND(AM370="×",L370="②の要件を満たしている"),"×","―")</f>
        <v>―</v>
      </c>
    </row>
    <row r="371" spans="1:43" ht="45" customHeight="1">
      <c r="A371" s="114">
        <f t="shared" si="43"/>
        <v>357</v>
      </c>
      <c r="B371" s="115" t="str">
        <f>IF(基本情報入力シート!B414="","",基本情報入力シート!B414)</f>
        <v/>
      </c>
      <c r="C371" s="116" t="str">
        <f>IF(基本情報入力シート!L414="","",基本情報入力シート!L414)</f>
        <v/>
      </c>
      <c r="D371" s="116" t="str">
        <f>IF(基本情報入力シート!Q414="","",基本情報入力シート!Q414)</f>
        <v>愛知県</v>
      </c>
      <c r="E371" s="116" t="str">
        <f>IF(基本情報入力シート!V414="","",基本情報入力シート!V414)</f>
        <v/>
      </c>
      <c r="F371" s="116" t="str">
        <f>IF(基本情報入力シート!W414="","",基本情報入力シート!W414)</f>
        <v>事業所番号及びサービス名を入力してください。</v>
      </c>
      <c r="G371" s="116" t="str">
        <f>IF(基本情報入力シート!Z414="","",基本情報入力シート!Z414)</f>
        <v/>
      </c>
      <c r="H371" s="224" t="str">
        <f>IF(基本情報入力シート!AD414="","",基本情報入力シート!AD414)</f>
        <v/>
      </c>
      <c r="I371" s="362" t="str">
        <f>IF(基本情報入力シート!AE414="","",基本情報入力シート!AE414)</f>
        <v/>
      </c>
      <c r="J371" s="487"/>
      <c r="K371" s="491"/>
      <c r="L371" s="490"/>
      <c r="M371" s="363" t="str">
        <f>IF(G371="", "", VLOOKUP(AO371,【参考】数式用!$AZ$3:$BA$6, 2, FALSE))</f>
        <v/>
      </c>
      <c r="N371" s="364" t="str">
        <f>IF(G371="","",VLOOKUP(G371,【参考】数式用!$A$4:$L$54,MATCH('別紙様式2-3（個表）'!M371,【参考】数式用!$J$3:$L$3,0)+9,FALSE))</f>
        <v/>
      </c>
      <c r="O371" s="497" t="s">
        <v>2396</v>
      </c>
      <c r="P371" s="365" t="str">
        <f t="shared" si="42"/>
        <v>未入力あり</v>
      </c>
      <c r="Q371" s="273" t="str">
        <f>IFERROR(IF(P371="未入力あり","",ROUNDDOWN(ROUNDDOWN($H371*$I371,0)*VLOOKUP($G371,【参考】数式用!$A$4:$E$54,3, FALSE),0)),"")</f>
        <v/>
      </c>
      <c r="R371" s="273" t="str">
        <f>IF(AM371="×", 0,IF(P371="未入力あり","",ROUNDDOWN(ROUNDDOWN($H371*$I371,0)*VLOOKUP($G371,【参考】数式用!$A$4:$E$54,4,FALSE),0)))</f>
        <v/>
      </c>
      <c r="S371" s="366" t="str">
        <f>IF(AN371="×", 0,IF(P371="未入力あり","",ROUNDDOWN(ROUNDDOWN($H371*$I371,0)*VLOOKUP($G371,【参考】数式用!$A$4:$E$54,5, FALSE),0)))</f>
        <v/>
      </c>
      <c r="T371" s="369" t="s">
        <v>3907</v>
      </c>
      <c r="U371" s="370"/>
      <c r="V371" s="33"/>
      <c r="W371" s="641"/>
      <c r="X371" s="641"/>
      <c r="Y371" s="641"/>
      <c r="Z371" s="641"/>
      <c r="AA371" s="641"/>
      <c r="AB371" s="641"/>
      <c r="AC371" s="641"/>
      <c r="AD371" s="641"/>
      <c r="AE371" s="641"/>
      <c r="AF371" s="641"/>
      <c r="AG371" s="641"/>
      <c r="AI371" s="373" t="str">
        <f t="shared" si="44"/>
        <v/>
      </c>
      <c r="AJ371" s="372" t="e">
        <f>VLOOKUP('別紙様式2-3（個表）'!$G371,【参考】数式用!$P$4:$Q$54,2, FALSE)</f>
        <v>#N/A</v>
      </c>
      <c r="AK371" s="372" t="e">
        <f>VLOOKUP('別紙様式2-3（個表）'!$G371,【参考】数式用!$P$4:$W$54,8, FALSE)</f>
        <v>#N/A</v>
      </c>
      <c r="AL371" s="372" t="e">
        <f>VLOOKUP('別紙様式2-3（個表）'!$G371,【参考】数式用!$P$4:$AD$54,15, FALSE)</f>
        <v>#N/A</v>
      </c>
      <c r="AM371" s="372" t="str">
        <f t="shared" si="45"/>
        <v/>
      </c>
      <c r="AN371" s="372" t="str">
        <f t="shared" si="46"/>
        <v/>
      </c>
      <c r="AO371" s="372" t="str">
        <f t="shared" si="47"/>
        <v/>
      </c>
      <c r="AP371" s="372" t="str">
        <f>IF(G371="", "", VLOOKUP(G371,【参考】数式用!$A$4:$M$54,13,FALSE))</f>
        <v/>
      </c>
      <c r="AQ371" s="46" t="str">
        <f t="shared" si="48"/>
        <v>―</v>
      </c>
    </row>
    <row r="372" spans="1:43" ht="45" customHeight="1">
      <c r="A372" s="114">
        <f t="shared" si="43"/>
        <v>358</v>
      </c>
      <c r="B372" s="115" t="str">
        <f>IF(基本情報入力シート!B415="","",基本情報入力シート!B415)</f>
        <v/>
      </c>
      <c r="C372" s="116" t="str">
        <f>IF(基本情報入力シート!L415="","",基本情報入力シート!L415)</f>
        <v/>
      </c>
      <c r="D372" s="116" t="str">
        <f>IF(基本情報入力シート!Q415="","",基本情報入力シート!Q415)</f>
        <v>愛知県</v>
      </c>
      <c r="E372" s="116" t="str">
        <f>IF(基本情報入力シート!V415="","",基本情報入力シート!V415)</f>
        <v/>
      </c>
      <c r="F372" s="116" t="str">
        <f>IF(基本情報入力シート!W415="","",基本情報入力シート!W415)</f>
        <v>事業所番号及びサービス名を入力してください。</v>
      </c>
      <c r="G372" s="116" t="str">
        <f>IF(基本情報入力シート!Z415="","",基本情報入力シート!Z415)</f>
        <v/>
      </c>
      <c r="H372" s="224" t="str">
        <f>IF(基本情報入力シート!AD415="","",基本情報入力シート!AD415)</f>
        <v/>
      </c>
      <c r="I372" s="362" t="str">
        <f>IF(基本情報入力シート!AE415="","",基本情報入力シート!AE415)</f>
        <v/>
      </c>
      <c r="J372" s="487"/>
      <c r="K372" s="491"/>
      <c r="L372" s="490"/>
      <c r="M372" s="363" t="str">
        <f>IF(G372="", "", VLOOKUP(AO372,【参考】数式用!$AZ$3:$BA$6, 2, FALSE))</f>
        <v/>
      </c>
      <c r="N372" s="364" t="str">
        <f>IF(G372="","",VLOOKUP(G372,【参考】数式用!$A$4:$L$54,MATCH('別紙様式2-3（個表）'!M372,【参考】数式用!$J$3:$L$3,0)+9,FALSE))</f>
        <v/>
      </c>
      <c r="O372" s="497" t="s">
        <v>2396</v>
      </c>
      <c r="P372" s="365" t="str">
        <f t="shared" si="42"/>
        <v>未入力あり</v>
      </c>
      <c r="Q372" s="273" t="str">
        <f>IFERROR(IF(P372="未入力あり","",ROUNDDOWN(ROUNDDOWN($H372*$I372,0)*VLOOKUP($G372,【参考】数式用!$A$4:$E$54,3, FALSE),0)),"")</f>
        <v/>
      </c>
      <c r="R372" s="273" t="str">
        <f>IF(AM372="×", 0,IF(P372="未入力あり","",ROUNDDOWN(ROUNDDOWN($H372*$I372,0)*VLOOKUP($G372,【参考】数式用!$A$4:$E$54,4,FALSE),0)))</f>
        <v/>
      </c>
      <c r="S372" s="366" t="str">
        <f>IF(AN372="×", 0,IF(P372="未入力あり","",ROUNDDOWN(ROUNDDOWN($H372*$I372,0)*VLOOKUP($G372,【参考】数式用!$A$4:$E$54,5, FALSE),0)))</f>
        <v/>
      </c>
      <c r="T372" s="369" t="s">
        <v>3907</v>
      </c>
      <c r="U372" s="370"/>
      <c r="V372" s="33"/>
      <c r="W372" s="641"/>
      <c r="X372" s="641"/>
      <c r="Y372" s="641"/>
      <c r="Z372" s="641"/>
      <c r="AA372" s="641"/>
      <c r="AB372" s="641"/>
      <c r="AC372" s="641"/>
      <c r="AD372" s="641"/>
      <c r="AE372" s="641"/>
      <c r="AF372" s="641"/>
      <c r="AG372" s="641"/>
      <c r="AI372" s="373" t="str">
        <f t="shared" si="44"/>
        <v/>
      </c>
      <c r="AJ372" s="372" t="e">
        <f>VLOOKUP('別紙様式2-3（個表）'!$G372,【参考】数式用!$P$4:$Q$54,2, FALSE)</f>
        <v>#N/A</v>
      </c>
      <c r="AK372" s="372" t="e">
        <f>VLOOKUP('別紙様式2-3（個表）'!$G372,【参考】数式用!$P$4:$W$54,8, FALSE)</f>
        <v>#N/A</v>
      </c>
      <c r="AL372" s="372" t="e">
        <f>VLOOKUP('別紙様式2-3（個表）'!$G372,【参考】数式用!$P$4:$AD$54,15, FALSE)</f>
        <v>#N/A</v>
      </c>
      <c r="AM372" s="372" t="str">
        <f t="shared" si="45"/>
        <v/>
      </c>
      <c r="AN372" s="372" t="str">
        <f t="shared" si="46"/>
        <v/>
      </c>
      <c r="AO372" s="372" t="str">
        <f t="shared" si="47"/>
        <v/>
      </c>
      <c r="AP372" s="372" t="str">
        <f>IF(G372="", "", VLOOKUP(G372,【参考】数式用!$A$4:$M$54,13,FALSE))</f>
        <v/>
      </c>
      <c r="AQ372" s="46" t="str">
        <f t="shared" si="48"/>
        <v>―</v>
      </c>
    </row>
    <row r="373" spans="1:43" ht="45" customHeight="1">
      <c r="A373" s="114">
        <f t="shared" si="43"/>
        <v>359</v>
      </c>
      <c r="B373" s="115" t="str">
        <f>IF(基本情報入力シート!B416="","",基本情報入力シート!B416)</f>
        <v/>
      </c>
      <c r="C373" s="116" t="str">
        <f>IF(基本情報入力シート!L416="","",基本情報入力シート!L416)</f>
        <v/>
      </c>
      <c r="D373" s="116" t="str">
        <f>IF(基本情報入力シート!Q416="","",基本情報入力シート!Q416)</f>
        <v>愛知県</v>
      </c>
      <c r="E373" s="116" t="str">
        <f>IF(基本情報入力シート!V416="","",基本情報入力シート!V416)</f>
        <v/>
      </c>
      <c r="F373" s="116" t="str">
        <f>IF(基本情報入力シート!W416="","",基本情報入力シート!W416)</f>
        <v>事業所番号及びサービス名を入力してください。</v>
      </c>
      <c r="G373" s="116" t="str">
        <f>IF(基本情報入力シート!Z416="","",基本情報入力シート!Z416)</f>
        <v/>
      </c>
      <c r="H373" s="224" t="str">
        <f>IF(基本情報入力シート!AD416="","",基本情報入力シート!AD416)</f>
        <v/>
      </c>
      <c r="I373" s="362" t="str">
        <f>IF(基本情報入力シート!AE416="","",基本情報入力シート!AE416)</f>
        <v/>
      </c>
      <c r="J373" s="487"/>
      <c r="K373" s="491"/>
      <c r="L373" s="490"/>
      <c r="M373" s="363" t="str">
        <f>IF(G373="", "", VLOOKUP(AO373,【参考】数式用!$AZ$3:$BA$6, 2, FALSE))</f>
        <v/>
      </c>
      <c r="N373" s="364" t="str">
        <f>IF(G373="","",VLOOKUP(G373,【参考】数式用!$A$4:$L$54,MATCH('別紙様式2-3（個表）'!M373,【参考】数式用!$J$3:$L$3,0)+9,FALSE))</f>
        <v/>
      </c>
      <c r="O373" s="497" t="s">
        <v>2396</v>
      </c>
      <c r="P373" s="365" t="str">
        <f t="shared" si="42"/>
        <v>未入力あり</v>
      </c>
      <c r="Q373" s="273" t="str">
        <f>IFERROR(IF(P373="未入力あり","",ROUNDDOWN(ROUNDDOWN($H373*$I373,0)*VLOOKUP($G373,【参考】数式用!$A$4:$E$54,3, FALSE),0)),"")</f>
        <v/>
      </c>
      <c r="R373" s="273" t="str">
        <f>IF(AM373="×", 0,IF(P373="未入力あり","",ROUNDDOWN(ROUNDDOWN($H373*$I373,0)*VLOOKUP($G373,【参考】数式用!$A$4:$E$54,4,FALSE),0)))</f>
        <v/>
      </c>
      <c r="S373" s="366" t="str">
        <f>IF(AN373="×", 0,IF(P373="未入力あり","",ROUNDDOWN(ROUNDDOWN($H373*$I373,0)*VLOOKUP($G373,【参考】数式用!$A$4:$E$54,5, FALSE),0)))</f>
        <v/>
      </c>
      <c r="T373" s="369" t="s">
        <v>3907</v>
      </c>
      <c r="U373" s="370"/>
      <c r="V373" s="33"/>
      <c r="W373" s="641"/>
      <c r="X373" s="641"/>
      <c r="Y373" s="641"/>
      <c r="Z373" s="641"/>
      <c r="AA373" s="641"/>
      <c r="AB373" s="641"/>
      <c r="AC373" s="641"/>
      <c r="AD373" s="641"/>
      <c r="AE373" s="641"/>
      <c r="AF373" s="641"/>
      <c r="AG373" s="641"/>
      <c r="AI373" s="373" t="str">
        <f t="shared" si="44"/>
        <v/>
      </c>
      <c r="AJ373" s="372" t="e">
        <f>VLOOKUP('別紙様式2-3（個表）'!$G373,【参考】数式用!$P$4:$Q$54,2, FALSE)</f>
        <v>#N/A</v>
      </c>
      <c r="AK373" s="372" t="e">
        <f>VLOOKUP('別紙様式2-3（個表）'!$G373,【参考】数式用!$P$4:$W$54,8, FALSE)</f>
        <v>#N/A</v>
      </c>
      <c r="AL373" s="372" t="e">
        <f>VLOOKUP('別紙様式2-3（個表）'!$G373,【参考】数式用!$P$4:$AD$54,15, FALSE)</f>
        <v>#N/A</v>
      </c>
      <c r="AM373" s="372" t="str">
        <f t="shared" si="45"/>
        <v/>
      </c>
      <c r="AN373" s="372" t="str">
        <f t="shared" si="46"/>
        <v/>
      </c>
      <c r="AO373" s="372" t="str">
        <f t="shared" si="47"/>
        <v/>
      </c>
      <c r="AP373" s="372" t="str">
        <f>IF(G373="", "", VLOOKUP(G373,【参考】数式用!$A$4:$M$54,13,FALSE))</f>
        <v/>
      </c>
      <c r="AQ373" s="46" t="str">
        <f t="shared" si="48"/>
        <v>―</v>
      </c>
    </row>
    <row r="374" spans="1:43" ht="45" customHeight="1">
      <c r="A374" s="114">
        <f t="shared" si="43"/>
        <v>360</v>
      </c>
      <c r="B374" s="115" t="str">
        <f>IF(基本情報入力シート!B417="","",基本情報入力シート!B417)</f>
        <v/>
      </c>
      <c r="C374" s="116" t="str">
        <f>IF(基本情報入力シート!L417="","",基本情報入力シート!L417)</f>
        <v/>
      </c>
      <c r="D374" s="116" t="str">
        <f>IF(基本情報入力シート!Q417="","",基本情報入力シート!Q417)</f>
        <v>愛知県</v>
      </c>
      <c r="E374" s="116" t="str">
        <f>IF(基本情報入力シート!V417="","",基本情報入力シート!V417)</f>
        <v/>
      </c>
      <c r="F374" s="116" t="str">
        <f>IF(基本情報入力シート!W417="","",基本情報入力シート!W417)</f>
        <v>事業所番号及びサービス名を入力してください。</v>
      </c>
      <c r="G374" s="116" t="str">
        <f>IF(基本情報入力シート!Z417="","",基本情報入力シート!Z417)</f>
        <v/>
      </c>
      <c r="H374" s="224" t="str">
        <f>IF(基本情報入力シート!AD417="","",基本情報入力シート!AD417)</f>
        <v/>
      </c>
      <c r="I374" s="362" t="str">
        <f>IF(基本情報入力シート!AE417="","",基本情報入力シート!AE417)</f>
        <v/>
      </c>
      <c r="J374" s="487"/>
      <c r="K374" s="491"/>
      <c r="L374" s="490"/>
      <c r="M374" s="363" t="str">
        <f>IF(G374="", "", VLOOKUP(AO374,【参考】数式用!$AZ$3:$BA$6, 2, FALSE))</f>
        <v/>
      </c>
      <c r="N374" s="364" t="str">
        <f>IF(G374="","",VLOOKUP(G374,【参考】数式用!$A$4:$L$54,MATCH('別紙様式2-3（個表）'!M374,【参考】数式用!$J$3:$L$3,0)+9,FALSE))</f>
        <v/>
      </c>
      <c r="O374" s="497" t="s">
        <v>2396</v>
      </c>
      <c r="P374" s="365" t="str">
        <f t="shared" si="42"/>
        <v>未入力あり</v>
      </c>
      <c r="Q374" s="273" t="str">
        <f>IFERROR(IF(P374="未入力あり","",ROUNDDOWN(ROUNDDOWN($H374*$I374,0)*VLOOKUP($G374,【参考】数式用!$A$4:$E$54,3, FALSE),0)),"")</f>
        <v/>
      </c>
      <c r="R374" s="273" t="str">
        <f>IF(AM374="×", 0,IF(P374="未入力あり","",ROUNDDOWN(ROUNDDOWN($H374*$I374,0)*VLOOKUP($G374,【参考】数式用!$A$4:$E$54,4,FALSE),0)))</f>
        <v/>
      </c>
      <c r="S374" s="366" t="str">
        <f>IF(AN374="×", 0,IF(P374="未入力あり","",ROUNDDOWN(ROUNDDOWN($H374*$I374,0)*VLOOKUP($G374,【参考】数式用!$A$4:$E$54,5, FALSE),0)))</f>
        <v/>
      </c>
      <c r="T374" s="369" t="s">
        <v>3907</v>
      </c>
      <c r="U374" s="370"/>
      <c r="V374" s="33"/>
      <c r="W374" s="641"/>
      <c r="X374" s="641"/>
      <c r="Y374" s="641"/>
      <c r="Z374" s="641"/>
      <c r="AA374" s="641"/>
      <c r="AB374" s="641"/>
      <c r="AC374" s="641"/>
      <c r="AD374" s="641"/>
      <c r="AE374" s="641"/>
      <c r="AF374" s="641"/>
      <c r="AG374" s="641"/>
      <c r="AI374" s="373" t="str">
        <f t="shared" si="44"/>
        <v/>
      </c>
      <c r="AJ374" s="372" t="e">
        <f>VLOOKUP('別紙様式2-3（個表）'!$G374,【参考】数式用!$P$4:$Q$54,2, FALSE)</f>
        <v>#N/A</v>
      </c>
      <c r="AK374" s="372" t="e">
        <f>VLOOKUP('別紙様式2-3（個表）'!$G374,【参考】数式用!$P$4:$W$54,8, FALSE)</f>
        <v>#N/A</v>
      </c>
      <c r="AL374" s="372" t="e">
        <f>VLOOKUP('別紙様式2-3（個表）'!$G374,【参考】数式用!$P$4:$AD$54,15, FALSE)</f>
        <v>#N/A</v>
      </c>
      <c r="AM374" s="372" t="str">
        <f t="shared" si="45"/>
        <v/>
      </c>
      <c r="AN374" s="372" t="str">
        <f t="shared" si="46"/>
        <v/>
      </c>
      <c r="AO374" s="372" t="str">
        <f t="shared" si="47"/>
        <v/>
      </c>
      <c r="AP374" s="372" t="str">
        <f>IF(G374="", "", VLOOKUP(G374,【参考】数式用!$A$4:$M$54,13,FALSE))</f>
        <v/>
      </c>
      <c r="AQ374" s="46" t="str">
        <f t="shared" si="48"/>
        <v>―</v>
      </c>
    </row>
    <row r="375" spans="1:43" ht="45" customHeight="1">
      <c r="A375" s="114">
        <f t="shared" si="43"/>
        <v>361</v>
      </c>
      <c r="B375" s="115" t="str">
        <f>IF(基本情報入力シート!B418="","",基本情報入力シート!B418)</f>
        <v/>
      </c>
      <c r="C375" s="116" t="str">
        <f>IF(基本情報入力シート!L418="","",基本情報入力シート!L418)</f>
        <v/>
      </c>
      <c r="D375" s="116" t="str">
        <f>IF(基本情報入力シート!Q418="","",基本情報入力シート!Q418)</f>
        <v>愛知県</v>
      </c>
      <c r="E375" s="116" t="str">
        <f>IF(基本情報入力シート!V418="","",基本情報入力シート!V418)</f>
        <v/>
      </c>
      <c r="F375" s="116" t="str">
        <f>IF(基本情報入力シート!W418="","",基本情報入力シート!W418)</f>
        <v>事業所番号及びサービス名を入力してください。</v>
      </c>
      <c r="G375" s="116" t="str">
        <f>IF(基本情報入力シート!Z418="","",基本情報入力シート!Z418)</f>
        <v/>
      </c>
      <c r="H375" s="224" t="str">
        <f>IF(基本情報入力シート!AD418="","",基本情報入力シート!AD418)</f>
        <v/>
      </c>
      <c r="I375" s="362" t="str">
        <f>IF(基本情報入力シート!AE418="","",基本情報入力シート!AE418)</f>
        <v/>
      </c>
      <c r="J375" s="487"/>
      <c r="K375" s="491"/>
      <c r="L375" s="490"/>
      <c r="M375" s="363" t="str">
        <f>IF(G375="", "", VLOOKUP(AO375,【参考】数式用!$AZ$3:$BA$6, 2, FALSE))</f>
        <v/>
      </c>
      <c r="N375" s="364" t="str">
        <f>IF(G375="","",VLOOKUP(G375,【参考】数式用!$A$4:$L$54,MATCH('別紙様式2-3（個表）'!M375,【参考】数式用!$J$3:$L$3,0)+9,FALSE))</f>
        <v/>
      </c>
      <c r="O375" s="497" t="s">
        <v>2396</v>
      </c>
      <c r="P375" s="365" t="str">
        <f t="shared" si="42"/>
        <v>未入力あり</v>
      </c>
      <c r="Q375" s="273" t="str">
        <f>IFERROR(IF(P375="未入力あり","",ROUNDDOWN(ROUNDDOWN($H375*$I375,0)*VLOOKUP($G375,【参考】数式用!$A$4:$E$54,3, FALSE),0)),"")</f>
        <v/>
      </c>
      <c r="R375" s="273" t="str">
        <f>IF(AM375="×", 0,IF(P375="未入力あり","",ROUNDDOWN(ROUNDDOWN($H375*$I375,0)*VLOOKUP($G375,【参考】数式用!$A$4:$E$54,4,FALSE),0)))</f>
        <v/>
      </c>
      <c r="S375" s="366" t="str">
        <f>IF(AN375="×", 0,IF(P375="未入力あり","",ROUNDDOWN(ROUNDDOWN($H375*$I375,0)*VLOOKUP($G375,【参考】数式用!$A$4:$E$54,5, FALSE),0)))</f>
        <v/>
      </c>
      <c r="T375" s="369" t="s">
        <v>3907</v>
      </c>
      <c r="U375" s="370"/>
      <c r="V375" s="33"/>
      <c r="W375" s="641"/>
      <c r="X375" s="641"/>
      <c r="Y375" s="641"/>
      <c r="Z375" s="641"/>
      <c r="AA375" s="641"/>
      <c r="AB375" s="641"/>
      <c r="AC375" s="641"/>
      <c r="AD375" s="641"/>
      <c r="AE375" s="641"/>
      <c r="AF375" s="641"/>
      <c r="AG375" s="641"/>
      <c r="AI375" s="373" t="str">
        <f t="shared" si="44"/>
        <v/>
      </c>
      <c r="AJ375" s="372" t="e">
        <f>VLOOKUP('別紙様式2-3（個表）'!$G375,【参考】数式用!$P$4:$Q$54,2, FALSE)</f>
        <v>#N/A</v>
      </c>
      <c r="AK375" s="372" t="e">
        <f>VLOOKUP('別紙様式2-3（個表）'!$G375,【参考】数式用!$P$4:$W$54,8, FALSE)</f>
        <v>#N/A</v>
      </c>
      <c r="AL375" s="372" t="e">
        <f>VLOOKUP('別紙様式2-3（個表）'!$G375,【参考】数式用!$P$4:$AD$54,15, FALSE)</f>
        <v>#N/A</v>
      </c>
      <c r="AM375" s="372" t="str">
        <f t="shared" si="45"/>
        <v/>
      </c>
      <c r="AN375" s="372" t="str">
        <f t="shared" si="46"/>
        <v/>
      </c>
      <c r="AO375" s="372" t="str">
        <f t="shared" si="47"/>
        <v/>
      </c>
      <c r="AP375" s="372" t="str">
        <f>IF(G375="", "", VLOOKUP(G375,【参考】数式用!$A$4:$M$54,13,FALSE))</f>
        <v/>
      </c>
      <c r="AQ375" s="46" t="str">
        <f t="shared" si="48"/>
        <v>―</v>
      </c>
    </row>
    <row r="376" spans="1:43" ht="45" customHeight="1">
      <c r="A376" s="114">
        <f t="shared" si="43"/>
        <v>362</v>
      </c>
      <c r="B376" s="115" t="str">
        <f>IF(基本情報入力シート!B419="","",基本情報入力シート!B419)</f>
        <v/>
      </c>
      <c r="C376" s="116" t="str">
        <f>IF(基本情報入力シート!L419="","",基本情報入力シート!L419)</f>
        <v/>
      </c>
      <c r="D376" s="116" t="str">
        <f>IF(基本情報入力シート!Q419="","",基本情報入力シート!Q419)</f>
        <v>愛知県</v>
      </c>
      <c r="E376" s="116" t="str">
        <f>IF(基本情報入力シート!V419="","",基本情報入力シート!V419)</f>
        <v/>
      </c>
      <c r="F376" s="116" t="str">
        <f>IF(基本情報入力シート!W419="","",基本情報入力シート!W419)</f>
        <v>事業所番号及びサービス名を入力してください。</v>
      </c>
      <c r="G376" s="116" t="str">
        <f>IF(基本情報入力シート!Z419="","",基本情報入力シート!Z419)</f>
        <v/>
      </c>
      <c r="H376" s="224" t="str">
        <f>IF(基本情報入力シート!AD419="","",基本情報入力シート!AD419)</f>
        <v/>
      </c>
      <c r="I376" s="362" t="str">
        <f>IF(基本情報入力シート!AE419="","",基本情報入力シート!AE419)</f>
        <v/>
      </c>
      <c r="J376" s="487"/>
      <c r="K376" s="491"/>
      <c r="L376" s="490"/>
      <c r="M376" s="363" t="str">
        <f>IF(G376="", "", VLOOKUP(AO376,【参考】数式用!$AZ$3:$BA$6, 2, FALSE))</f>
        <v/>
      </c>
      <c r="N376" s="364" t="str">
        <f>IF(G376="","",VLOOKUP(G376,【参考】数式用!$A$4:$L$54,MATCH('別紙様式2-3（個表）'!M376,【参考】数式用!$J$3:$L$3,0)+9,FALSE))</f>
        <v/>
      </c>
      <c r="O376" s="497" t="s">
        <v>2396</v>
      </c>
      <c r="P376" s="365" t="str">
        <f t="shared" si="42"/>
        <v>未入力あり</v>
      </c>
      <c r="Q376" s="273" t="str">
        <f>IFERROR(IF(P376="未入力あり","",ROUNDDOWN(ROUNDDOWN($H376*$I376,0)*VLOOKUP($G376,【参考】数式用!$A$4:$E$54,3, FALSE),0)),"")</f>
        <v/>
      </c>
      <c r="R376" s="273" t="str">
        <f>IF(AM376="×", 0,IF(P376="未入力あり","",ROUNDDOWN(ROUNDDOWN($H376*$I376,0)*VLOOKUP($G376,【参考】数式用!$A$4:$E$54,4,FALSE),0)))</f>
        <v/>
      </c>
      <c r="S376" s="366" t="str">
        <f>IF(AN376="×", 0,IF(P376="未入力あり","",ROUNDDOWN(ROUNDDOWN($H376*$I376,0)*VLOOKUP($G376,【参考】数式用!$A$4:$E$54,5, FALSE),0)))</f>
        <v/>
      </c>
      <c r="T376" s="369" t="s">
        <v>3907</v>
      </c>
      <c r="U376" s="370"/>
      <c r="V376" s="33"/>
      <c r="W376" s="641"/>
      <c r="X376" s="641"/>
      <c r="Y376" s="641"/>
      <c r="Z376" s="641"/>
      <c r="AA376" s="641"/>
      <c r="AB376" s="641"/>
      <c r="AC376" s="641"/>
      <c r="AD376" s="641"/>
      <c r="AE376" s="641"/>
      <c r="AF376" s="641"/>
      <c r="AG376" s="641"/>
      <c r="AI376" s="373" t="str">
        <f t="shared" si="44"/>
        <v/>
      </c>
      <c r="AJ376" s="372" t="e">
        <f>VLOOKUP('別紙様式2-3（個表）'!$G376,【参考】数式用!$P$4:$Q$54,2, FALSE)</f>
        <v>#N/A</v>
      </c>
      <c r="AK376" s="372" t="e">
        <f>VLOOKUP('別紙様式2-3（個表）'!$G376,【参考】数式用!$P$4:$W$54,8, FALSE)</f>
        <v>#N/A</v>
      </c>
      <c r="AL376" s="372" t="e">
        <f>VLOOKUP('別紙様式2-3（個表）'!$G376,【参考】数式用!$P$4:$AD$54,15, FALSE)</f>
        <v>#N/A</v>
      </c>
      <c r="AM376" s="372" t="str">
        <f t="shared" si="45"/>
        <v/>
      </c>
      <c r="AN376" s="372" t="str">
        <f t="shared" si="46"/>
        <v/>
      </c>
      <c r="AO376" s="372" t="str">
        <f t="shared" si="47"/>
        <v/>
      </c>
      <c r="AP376" s="372" t="str">
        <f>IF(G376="", "", VLOOKUP(G376,【参考】数式用!$A$4:$M$54,13,FALSE))</f>
        <v/>
      </c>
      <c r="AQ376" s="46" t="str">
        <f t="shared" si="48"/>
        <v>―</v>
      </c>
    </row>
    <row r="377" spans="1:43" ht="45" customHeight="1">
      <c r="A377" s="114">
        <f t="shared" si="43"/>
        <v>363</v>
      </c>
      <c r="B377" s="115" t="str">
        <f>IF(基本情報入力シート!B420="","",基本情報入力シート!B420)</f>
        <v/>
      </c>
      <c r="C377" s="116" t="str">
        <f>IF(基本情報入力シート!L420="","",基本情報入力シート!L420)</f>
        <v/>
      </c>
      <c r="D377" s="116" t="str">
        <f>IF(基本情報入力シート!Q420="","",基本情報入力シート!Q420)</f>
        <v>愛知県</v>
      </c>
      <c r="E377" s="116" t="str">
        <f>IF(基本情報入力シート!V420="","",基本情報入力シート!V420)</f>
        <v/>
      </c>
      <c r="F377" s="116" t="str">
        <f>IF(基本情報入力シート!W420="","",基本情報入力シート!W420)</f>
        <v>事業所番号及びサービス名を入力してください。</v>
      </c>
      <c r="G377" s="116" t="str">
        <f>IF(基本情報入力シート!Z420="","",基本情報入力シート!Z420)</f>
        <v/>
      </c>
      <c r="H377" s="224" t="str">
        <f>IF(基本情報入力シート!AD420="","",基本情報入力シート!AD420)</f>
        <v/>
      </c>
      <c r="I377" s="362" t="str">
        <f>IF(基本情報入力シート!AE420="","",基本情報入力シート!AE420)</f>
        <v/>
      </c>
      <c r="J377" s="487"/>
      <c r="K377" s="491"/>
      <c r="L377" s="490"/>
      <c r="M377" s="363" t="str">
        <f>IF(G377="", "", VLOOKUP(AO377,【参考】数式用!$AZ$3:$BA$6, 2, FALSE))</f>
        <v/>
      </c>
      <c r="N377" s="364" t="str">
        <f>IF(G377="","",VLOOKUP(G377,【参考】数式用!$A$4:$L$54,MATCH('別紙様式2-3（個表）'!M377,【参考】数式用!$J$3:$L$3,0)+9,FALSE))</f>
        <v/>
      </c>
      <c r="O377" s="497" t="s">
        <v>2396</v>
      </c>
      <c r="P377" s="365" t="str">
        <f t="shared" si="42"/>
        <v>未入力あり</v>
      </c>
      <c r="Q377" s="273" t="str">
        <f>IFERROR(IF(P377="未入力あり","",ROUNDDOWN(ROUNDDOWN($H377*$I377,0)*VLOOKUP($G377,【参考】数式用!$A$4:$E$54,3, FALSE),0)),"")</f>
        <v/>
      </c>
      <c r="R377" s="273" t="str">
        <f>IF(AM377="×", 0,IF(P377="未入力あり","",ROUNDDOWN(ROUNDDOWN($H377*$I377,0)*VLOOKUP($G377,【参考】数式用!$A$4:$E$54,4,FALSE),0)))</f>
        <v/>
      </c>
      <c r="S377" s="366" t="str">
        <f>IF(AN377="×", 0,IF(P377="未入力あり","",ROUNDDOWN(ROUNDDOWN($H377*$I377,0)*VLOOKUP($G377,【参考】数式用!$A$4:$E$54,5, FALSE),0)))</f>
        <v/>
      </c>
      <c r="T377" s="369" t="s">
        <v>3907</v>
      </c>
      <c r="U377" s="370"/>
      <c r="V377" s="33"/>
      <c r="W377" s="641"/>
      <c r="X377" s="641"/>
      <c r="Y377" s="641"/>
      <c r="Z377" s="641"/>
      <c r="AA377" s="641"/>
      <c r="AB377" s="641"/>
      <c r="AC377" s="641"/>
      <c r="AD377" s="641"/>
      <c r="AE377" s="641"/>
      <c r="AF377" s="641"/>
      <c r="AG377" s="641"/>
      <c r="AI377" s="373" t="str">
        <f t="shared" si="44"/>
        <v/>
      </c>
      <c r="AJ377" s="372" t="e">
        <f>VLOOKUP('別紙様式2-3（個表）'!$G377,【参考】数式用!$P$4:$Q$54,2, FALSE)</f>
        <v>#N/A</v>
      </c>
      <c r="AK377" s="372" t="e">
        <f>VLOOKUP('別紙様式2-3（個表）'!$G377,【参考】数式用!$P$4:$W$54,8, FALSE)</f>
        <v>#N/A</v>
      </c>
      <c r="AL377" s="372" t="e">
        <f>VLOOKUP('別紙様式2-3（個表）'!$G377,【参考】数式用!$P$4:$AD$54,15, FALSE)</f>
        <v>#N/A</v>
      </c>
      <c r="AM377" s="372" t="str">
        <f t="shared" si="45"/>
        <v/>
      </c>
      <c r="AN377" s="372" t="str">
        <f t="shared" si="46"/>
        <v/>
      </c>
      <c r="AO377" s="372" t="str">
        <f t="shared" si="47"/>
        <v/>
      </c>
      <c r="AP377" s="372" t="str">
        <f>IF(G377="", "", VLOOKUP(G377,【参考】数式用!$A$4:$M$54,13,FALSE))</f>
        <v/>
      </c>
      <c r="AQ377" s="46" t="str">
        <f t="shared" si="48"/>
        <v>―</v>
      </c>
    </row>
    <row r="378" spans="1:43" ht="45" customHeight="1">
      <c r="A378" s="114">
        <f t="shared" si="43"/>
        <v>364</v>
      </c>
      <c r="B378" s="115" t="str">
        <f>IF(基本情報入力シート!B421="","",基本情報入力シート!B421)</f>
        <v/>
      </c>
      <c r="C378" s="116" t="str">
        <f>IF(基本情報入力シート!L421="","",基本情報入力シート!L421)</f>
        <v/>
      </c>
      <c r="D378" s="116" t="str">
        <f>IF(基本情報入力シート!Q421="","",基本情報入力シート!Q421)</f>
        <v>愛知県</v>
      </c>
      <c r="E378" s="116" t="str">
        <f>IF(基本情報入力シート!V421="","",基本情報入力シート!V421)</f>
        <v/>
      </c>
      <c r="F378" s="116" t="str">
        <f>IF(基本情報入力シート!W421="","",基本情報入力シート!W421)</f>
        <v>事業所番号及びサービス名を入力してください。</v>
      </c>
      <c r="G378" s="116" t="str">
        <f>IF(基本情報入力シート!Z421="","",基本情報入力シート!Z421)</f>
        <v/>
      </c>
      <c r="H378" s="224" t="str">
        <f>IF(基本情報入力シート!AD421="","",基本情報入力シート!AD421)</f>
        <v/>
      </c>
      <c r="I378" s="362" t="str">
        <f>IF(基本情報入力シート!AE421="","",基本情報入力シート!AE421)</f>
        <v/>
      </c>
      <c r="J378" s="487"/>
      <c r="K378" s="491"/>
      <c r="L378" s="490"/>
      <c r="M378" s="363" t="str">
        <f>IF(G378="", "", VLOOKUP(AO378,【参考】数式用!$AZ$3:$BA$6, 2, FALSE))</f>
        <v/>
      </c>
      <c r="N378" s="364" t="str">
        <f>IF(G378="","",VLOOKUP(G378,【参考】数式用!$A$4:$L$54,MATCH('別紙様式2-3（個表）'!M378,【参考】数式用!$J$3:$L$3,0)+9,FALSE))</f>
        <v/>
      </c>
      <c r="O378" s="497" t="s">
        <v>2396</v>
      </c>
      <c r="P378" s="365" t="str">
        <f t="shared" si="42"/>
        <v>未入力あり</v>
      </c>
      <c r="Q378" s="273" t="str">
        <f>IFERROR(IF(P378="未入力あり","",ROUNDDOWN(ROUNDDOWN($H378*$I378,0)*VLOOKUP($G378,【参考】数式用!$A$4:$E$54,3, FALSE),0)),"")</f>
        <v/>
      </c>
      <c r="R378" s="273" t="str">
        <f>IF(AM378="×", 0,IF(P378="未入力あり","",ROUNDDOWN(ROUNDDOWN($H378*$I378,0)*VLOOKUP($G378,【参考】数式用!$A$4:$E$54,4,FALSE),0)))</f>
        <v/>
      </c>
      <c r="S378" s="366" t="str">
        <f>IF(AN378="×", 0,IF(P378="未入力あり","",ROUNDDOWN(ROUNDDOWN($H378*$I378,0)*VLOOKUP($G378,【参考】数式用!$A$4:$E$54,5, FALSE),0)))</f>
        <v/>
      </c>
      <c r="T378" s="369" t="s">
        <v>3907</v>
      </c>
      <c r="U378" s="370"/>
      <c r="V378" s="33"/>
      <c r="W378" s="641"/>
      <c r="X378" s="641"/>
      <c r="Y378" s="641"/>
      <c r="Z378" s="641"/>
      <c r="AA378" s="641"/>
      <c r="AB378" s="641"/>
      <c r="AC378" s="641"/>
      <c r="AD378" s="641"/>
      <c r="AE378" s="641"/>
      <c r="AF378" s="641"/>
      <c r="AG378" s="641"/>
      <c r="AI378" s="373" t="str">
        <f t="shared" si="44"/>
        <v/>
      </c>
      <c r="AJ378" s="372" t="e">
        <f>VLOOKUP('別紙様式2-3（個表）'!$G378,【参考】数式用!$P$4:$Q$54,2, FALSE)</f>
        <v>#N/A</v>
      </c>
      <c r="AK378" s="372" t="e">
        <f>VLOOKUP('別紙様式2-3（個表）'!$G378,【参考】数式用!$P$4:$W$54,8, FALSE)</f>
        <v>#N/A</v>
      </c>
      <c r="AL378" s="372" t="e">
        <f>VLOOKUP('別紙様式2-3（個表）'!$G378,【参考】数式用!$P$4:$AD$54,15, FALSE)</f>
        <v>#N/A</v>
      </c>
      <c r="AM378" s="372" t="str">
        <f t="shared" si="45"/>
        <v/>
      </c>
      <c r="AN378" s="372" t="str">
        <f t="shared" si="46"/>
        <v/>
      </c>
      <c r="AO378" s="372" t="str">
        <f t="shared" si="47"/>
        <v/>
      </c>
      <c r="AP378" s="372" t="str">
        <f>IF(G378="", "", VLOOKUP(G378,【参考】数式用!$A$4:$M$54,13,FALSE))</f>
        <v/>
      </c>
      <c r="AQ378" s="46" t="str">
        <f t="shared" si="48"/>
        <v>―</v>
      </c>
    </row>
    <row r="379" spans="1:43" ht="45" customHeight="1">
      <c r="A379" s="114">
        <f t="shared" si="43"/>
        <v>365</v>
      </c>
      <c r="B379" s="115" t="str">
        <f>IF(基本情報入力シート!B422="","",基本情報入力シート!B422)</f>
        <v/>
      </c>
      <c r="C379" s="116" t="str">
        <f>IF(基本情報入力シート!L422="","",基本情報入力シート!L422)</f>
        <v/>
      </c>
      <c r="D379" s="116" t="str">
        <f>IF(基本情報入力シート!Q422="","",基本情報入力シート!Q422)</f>
        <v>愛知県</v>
      </c>
      <c r="E379" s="116" t="str">
        <f>IF(基本情報入力シート!V422="","",基本情報入力シート!V422)</f>
        <v/>
      </c>
      <c r="F379" s="116" t="str">
        <f>IF(基本情報入力シート!W422="","",基本情報入力シート!W422)</f>
        <v>事業所番号及びサービス名を入力してください。</v>
      </c>
      <c r="G379" s="116" t="str">
        <f>IF(基本情報入力シート!Z422="","",基本情報入力シート!Z422)</f>
        <v/>
      </c>
      <c r="H379" s="224" t="str">
        <f>IF(基本情報入力シート!AD422="","",基本情報入力シート!AD422)</f>
        <v/>
      </c>
      <c r="I379" s="362" t="str">
        <f>IF(基本情報入力シート!AE422="","",基本情報入力シート!AE422)</f>
        <v/>
      </c>
      <c r="J379" s="487"/>
      <c r="K379" s="491"/>
      <c r="L379" s="490"/>
      <c r="M379" s="363" t="str">
        <f>IF(G379="", "", VLOOKUP(AO379,【参考】数式用!$AZ$3:$BA$6, 2, FALSE))</f>
        <v/>
      </c>
      <c r="N379" s="364" t="str">
        <f>IF(G379="","",VLOOKUP(G379,【参考】数式用!$A$4:$L$54,MATCH('別紙様式2-3（個表）'!M379,【参考】数式用!$J$3:$L$3,0)+9,FALSE))</f>
        <v/>
      </c>
      <c r="O379" s="497" t="s">
        <v>2396</v>
      </c>
      <c r="P379" s="365" t="str">
        <f t="shared" si="42"/>
        <v>未入力あり</v>
      </c>
      <c r="Q379" s="273" t="str">
        <f>IFERROR(IF(P379="未入力あり","",ROUNDDOWN(ROUNDDOWN($H379*$I379,0)*VLOOKUP($G379,【参考】数式用!$A$4:$E$54,3, FALSE),0)),"")</f>
        <v/>
      </c>
      <c r="R379" s="273" t="str">
        <f>IF(AM379="×", 0,IF(P379="未入力あり","",ROUNDDOWN(ROUNDDOWN($H379*$I379,0)*VLOOKUP($G379,【参考】数式用!$A$4:$E$54,4,FALSE),0)))</f>
        <v/>
      </c>
      <c r="S379" s="366" t="str">
        <f>IF(AN379="×", 0,IF(P379="未入力あり","",ROUNDDOWN(ROUNDDOWN($H379*$I379,0)*VLOOKUP($G379,【参考】数式用!$A$4:$E$54,5, FALSE),0)))</f>
        <v/>
      </c>
      <c r="T379" s="369" t="s">
        <v>3907</v>
      </c>
      <c r="U379" s="370"/>
      <c r="V379" s="33"/>
      <c r="W379" s="641"/>
      <c r="X379" s="641"/>
      <c r="Y379" s="641"/>
      <c r="Z379" s="641"/>
      <c r="AA379" s="641"/>
      <c r="AB379" s="641"/>
      <c r="AC379" s="641"/>
      <c r="AD379" s="641"/>
      <c r="AE379" s="641"/>
      <c r="AF379" s="641"/>
      <c r="AG379" s="641"/>
      <c r="AI379" s="373" t="str">
        <f t="shared" si="44"/>
        <v/>
      </c>
      <c r="AJ379" s="372" t="e">
        <f>VLOOKUP('別紙様式2-3（個表）'!$G379,【参考】数式用!$P$4:$Q$54,2, FALSE)</f>
        <v>#N/A</v>
      </c>
      <c r="AK379" s="372" t="e">
        <f>VLOOKUP('別紙様式2-3（個表）'!$G379,【参考】数式用!$P$4:$W$54,8, FALSE)</f>
        <v>#N/A</v>
      </c>
      <c r="AL379" s="372" t="e">
        <f>VLOOKUP('別紙様式2-3（個表）'!$G379,【参考】数式用!$P$4:$AD$54,15, FALSE)</f>
        <v>#N/A</v>
      </c>
      <c r="AM379" s="372" t="str">
        <f t="shared" si="45"/>
        <v/>
      </c>
      <c r="AN379" s="372" t="str">
        <f t="shared" si="46"/>
        <v/>
      </c>
      <c r="AO379" s="372" t="str">
        <f t="shared" si="47"/>
        <v/>
      </c>
      <c r="AP379" s="372" t="str">
        <f>IF(G379="", "", VLOOKUP(G379,【参考】数式用!$A$4:$M$54,13,FALSE))</f>
        <v/>
      </c>
      <c r="AQ379" s="46" t="str">
        <f t="shared" si="48"/>
        <v>―</v>
      </c>
    </row>
    <row r="380" spans="1:43" ht="45" customHeight="1">
      <c r="A380" s="114">
        <f t="shared" si="43"/>
        <v>366</v>
      </c>
      <c r="B380" s="115" t="str">
        <f>IF(基本情報入力シート!B423="","",基本情報入力シート!B423)</f>
        <v/>
      </c>
      <c r="C380" s="116" t="str">
        <f>IF(基本情報入力シート!L423="","",基本情報入力シート!L423)</f>
        <v/>
      </c>
      <c r="D380" s="116" t="str">
        <f>IF(基本情報入力シート!Q423="","",基本情報入力シート!Q423)</f>
        <v>愛知県</v>
      </c>
      <c r="E380" s="116" t="str">
        <f>IF(基本情報入力シート!V423="","",基本情報入力シート!V423)</f>
        <v/>
      </c>
      <c r="F380" s="116" t="str">
        <f>IF(基本情報入力シート!W423="","",基本情報入力シート!W423)</f>
        <v>事業所番号及びサービス名を入力してください。</v>
      </c>
      <c r="G380" s="116" t="str">
        <f>IF(基本情報入力シート!Z423="","",基本情報入力シート!Z423)</f>
        <v/>
      </c>
      <c r="H380" s="224" t="str">
        <f>IF(基本情報入力シート!AD423="","",基本情報入力シート!AD423)</f>
        <v/>
      </c>
      <c r="I380" s="362" t="str">
        <f>IF(基本情報入力シート!AE423="","",基本情報入力シート!AE423)</f>
        <v/>
      </c>
      <c r="J380" s="487"/>
      <c r="K380" s="491"/>
      <c r="L380" s="490"/>
      <c r="M380" s="363" t="str">
        <f>IF(G380="", "", VLOOKUP(AO380,【参考】数式用!$AZ$3:$BA$6, 2, FALSE))</f>
        <v/>
      </c>
      <c r="N380" s="364" t="str">
        <f>IF(G380="","",VLOOKUP(G380,【参考】数式用!$A$4:$L$54,MATCH('別紙様式2-3（個表）'!M380,【参考】数式用!$J$3:$L$3,0)+9,FALSE))</f>
        <v/>
      </c>
      <c r="O380" s="497" t="s">
        <v>2396</v>
      </c>
      <c r="P380" s="365" t="str">
        <f t="shared" si="42"/>
        <v>未入力あり</v>
      </c>
      <c r="Q380" s="273" t="str">
        <f>IFERROR(IF(P380="未入力あり","",ROUNDDOWN(ROUNDDOWN($H380*$I380,0)*VLOOKUP($G380,【参考】数式用!$A$4:$E$54,3, FALSE),0)),"")</f>
        <v/>
      </c>
      <c r="R380" s="273" t="str">
        <f>IF(AM380="×", 0,IF(P380="未入力あり","",ROUNDDOWN(ROUNDDOWN($H380*$I380,0)*VLOOKUP($G380,【参考】数式用!$A$4:$E$54,4,FALSE),0)))</f>
        <v/>
      </c>
      <c r="S380" s="366" t="str">
        <f>IF(AN380="×", 0,IF(P380="未入力あり","",ROUNDDOWN(ROUNDDOWN($H380*$I380,0)*VLOOKUP($G380,【参考】数式用!$A$4:$E$54,5, FALSE),0)))</f>
        <v/>
      </c>
      <c r="T380" s="369" t="s">
        <v>3907</v>
      </c>
      <c r="U380" s="370"/>
      <c r="V380" s="33"/>
      <c r="W380" s="641"/>
      <c r="X380" s="641"/>
      <c r="Y380" s="641"/>
      <c r="Z380" s="641"/>
      <c r="AA380" s="641"/>
      <c r="AB380" s="641"/>
      <c r="AC380" s="641"/>
      <c r="AD380" s="641"/>
      <c r="AE380" s="641"/>
      <c r="AF380" s="641"/>
      <c r="AG380" s="641"/>
      <c r="AI380" s="373" t="str">
        <f t="shared" si="44"/>
        <v/>
      </c>
      <c r="AJ380" s="372" t="e">
        <f>VLOOKUP('別紙様式2-3（個表）'!$G380,【参考】数式用!$P$4:$Q$54,2, FALSE)</f>
        <v>#N/A</v>
      </c>
      <c r="AK380" s="372" t="e">
        <f>VLOOKUP('別紙様式2-3（個表）'!$G380,【参考】数式用!$P$4:$W$54,8, FALSE)</f>
        <v>#N/A</v>
      </c>
      <c r="AL380" s="372" t="e">
        <f>VLOOKUP('別紙様式2-3（個表）'!$G380,【参考】数式用!$P$4:$AD$54,15, FALSE)</f>
        <v>#N/A</v>
      </c>
      <c r="AM380" s="372" t="str">
        <f t="shared" si="45"/>
        <v/>
      </c>
      <c r="AN380" s="372" t="str">
        <f t="shared" si="46"/>
        <v/>
      </c>
      <c r="AO380" s="372" t="str">
        <f t="shared" si="47"/>
        <v/>
      </c>
      <c r="AP380" s="372" t="str">
        <f>IF(G380="", "", VLOOKUP(G380,【参考】数式用!$A$4:$M$54,13,FALSE))</f>
        <v/>
      </c>
      <c r="AQ380" s="46" t="str">
        <f t="shared" si="48"/>
        <v>―</v>
      </c>
    </row>
    <row r="381" spans="1:43" ht="45" customHeight="1">
      <c r="A381" s="114">
        <f t="shared" si="43"/>
        <v>367</v>
      </c>
      <c r="B381" s="115" t="str">
        <f>IF(基本情報入力シート!B424="","",基本情報入力シート!B424)</f>
        <v/>
      </c>
      <c r="C381" s="116" t="str">
        <f>IF(基本情報入力シート!L424="","",基本情報入力シート!L424)</f>
        <v/>
      </c>
      <c r="D381" s="116" t="str">
        <f>IF(基本情報入力シート!Q424="","",基本情報入力シート!Q424)</f>
        <v>愛知県</v>
      </c>
      <c r="E381" s="116" t="str">
        <f>IF(基本情報入力シート!V424="","",基本情報入力シート!V424)</f>
        <v/>
      </c>
      <c r="F381" s="116" t="str">
        <f>IF(基本情報入力シート!W424="","",基本情報入力シート!W424)</f>
        <v>事業所番号及びサービス名を入力してください。</v>
      </c>
      <c r="G381" s="116" t="str">
        <f>IF(基本情報入力シート!Z424="","",基本情報入力シート!Z424)</f>
        <v/>
      </c>
      <c r="H381" s="224" t="str">
        <f>IF(基本情報入力シート!AD424="","",基本情報入力シート!AD424)</f>
        <v/>
      </c>
      <c r="I381" s="362" t="str">
        <f>IF(基本情報入力シート!AE424="","",基本情報入力シート!AE424)</f>
        <v/>
      </c>
      <c r="J381" s="487"/>
      <c r="K381" s="491"/>
      <c r="L381" s="490"/>
      <c r="M381" s="363" t="str">
        <f>IF(G381="", "", VLOOKUP(AO381,【参考】数式用!$AZ$3:$BA$6, 2, FALSE))</f>
        <v/>
      </c>
      <c r="N381" s="364" t="str">
        <f>IF(G381="","",VLOOKUP(G381,【参考】数式用!$A$4:$L$54,MATCH('別紙様式2-3（個表）'!M381,【参考】数式用!$J$3:$L$3,0)+9,FALSE))</f>
        <v/>
      </c>
      <c r="O381" s="497" t="s">
        <v>2396</v>
      </c>
      <c r="P381" s="365" t="str">
        <f t="shared" si="42"/>
        <v>未入力あり</v>
      </c>
      <c r="Q381" s="273" t="str">
        <f>IFERROR(IF(P381="未入力あり","",ROUNDDOWN(ROUNDDOWN($H381*$I381,0)*VLOOKUP($G381,【参考】数式用!$A$4:$E$54,3, FALSE),0)),"")</f>
        <v/>
      </c>
      <c r="R381" s="273" t="str">
        <f>IF(AM381="×", 0,IF(P381="未入力あり","",ROUNDDOWN(ROUNDDOWN($H381*$I381,0)*VLOOKUP($G381,【参考】数式用!$A$4:$E$54,4,FALSE),0)))</f>
        <v/>
      </c>
      <c r="S381" s="366" t="str">
        <f>IF(AN381="×", 0,IF(P381="未入力あり","",ROUNDDOWN(ROUNDDOWN($H381*$I381,0)*VLOOKUP($G381,【参考】数式用!$A$4:$E$54,5, FALSE),0)))</f>
        <v/>
      </c>
      <c r="T381" s="369" t="s">
        <v>3907</v>
      </c>
      <c r="U381" s="370"/>
      <c r="V381" s="33"/>
      <c r="W381" s="641"/>
      <c r="X381" s="641"/>
      <c r="Y381" s="641"/>
      <c r="Z381" s="641"/>
      <c r="AA381" s="641"/>
      <c r="AB381" s="641"/>
      <c r="AC381" s="641"/>
      <c r="AD381" s="641"/>
      <c r="AE381" s="641"/>
      <c r="AF381" s="641"/>
      <c r="AG381" s="641"/>
      <c r="AI381" s="373" t="str">
        <f t="shared" si="44"/>
        <v/>
      </c>
      <c r="AJ381" s="372" t="e">
        <f>VLOOKUP('別紙様式2-3（個表）'!$G381,【参考】数式用!$P$4:$Q$54,2, FALSE)</f>
        <v>#N/A</v>
      </c>
      <c r="AK381" s="372" t="e">
        <f>VLOOKUP('別紙様式2-3（個表）'!$G381,【参考】数式用!$P$4:$W$54,8, FALSE)</f>
        <v>#N/A</v>
      </c>
      <c r="AL381" s="372" t="e">
        <f>VLOOKUP('別紙様式2-3（個表）'!$G381,【参考】数式用!$P$4:$AD$54,15, FALSE)</f>
        <v>#N/A</v>
      </c>
      <c r="AM381" s="372" t="str">
        <f t="shared" si="45"/>
        <v/>
      </c>
      <c r="AN381" s="372" t="str">
        <f t="shared" si="46"/>
        <v/>
      </c>
      <c r="AO381" s="372" t="str">
        <f t="shared" si="47"/>
        <v/>
      </c>
      <c r="AP381" s="372" t="str">
        <f>IF(G381="", "", VLOOKUP(G381,【参考】数式用!$A$4:$M$54,13,FALSE))</f>
        <v/>
      </c>
      <c r="AQ381" s="46" t="str">
        <f t="shared" si="48"/>
        <v>―</v>
      </c>
    </row>
    <row r="382" spans="1:43" ht="45" customHeight="1">
      <c r="A382" s="114">
        <f t="shared" si="43"/>
        <v>368</v>
      </c>
      <c r="B382" s="115" t="str">
        <f>IF(基本情報入力シート!B425="","",基本情報入力シート!B425)</f>
        <v/>
      </c>
      <c r="C382" s="116" t="str">
        <f>IF(基本情報入力シート!L425="","",基本情報入力シート!L425)</f>
        <v/>
      </c>
      <c r="D382" s="116" t="str">
        <f>IF(基本情報入力シート!Q425="","",基本情報入力シート!Q425)</f>
        <v>愛知県</v>
      </c>
      <c r="E382" s="116" t="str">
        <f>IF(基本情報入力シート!V425="","",基本情報入力シート!V425)</f>
        <v/>
      </c>
      <c r="F382" s="116" t="str">
        <f>IF(基本情報入力シート!W425="","",基本情報入力シート!W425)</f>
        <v>事業所番号及びサービス名を入力してください。</v>
      </c>
      <c r="G382" s="116" t="str">
        <f>IF(基本情報入力シート!Z425="","",基本情報入力シート!Z425)</f>
        <v/>
      </c>
      <c r="H382" s="224" t="str">
        <f>IF(基本情報入力シート!AD425="","",基本情報入力シート!AD425)</f>
        <v/>
      </c>
      <c r="I382" s="362" t="str">
        <f>IF(基本情報入力シート!AE425="","",基本情報入力シート!AE425)</f>
        <v/>
      </c>
      <c r="J382" s="487"/>
      <c r="K382" s="491"/>
      <c r="L382" s="490"/>
      <c r="M382" s="363" t="str">
        <f>IF(G382="", "", VLOOKUP(AO382,【参考】数式用!$AZ$3:$BA$6, 2, FALSE))</f>
        <v/>
      </c>
      <c r="N382" s="364" t="str">
        <f>IF(G382="","",VLOOKUP(G382,【参考】数式用!$A$4:$L$54,MATCH('別紙様式2-3（個表）'!M382,【参考】数式用!$J$3:$L$3,0)+9,FALSE))</f>
        <v/>
      </c>
      <c r="O382" s="497" t="s">
        <v>2396</v>
      </c>
      <c r="P382" s="365" t="str">
        <f t="shared" si="42"/>
        <v>未入力あり</v>
      </c>
      <c r="Q382" s="273" t="str">
        <f>IFERROR(IF(P382="未入力あり","",ROUNDDOWN(ROUNDDOWN($H382*$I382,0)*VLOOKUP($G382,【参考】数式用!$A$4:$E$54,3, FALSE),0)),"")</f>
        <v/>
      </c>
      <c r="R382" s="273" t="str">
        <f>IF(AM382="×", 0,IF(P382="未入力あり","",ROUNDDOWN(ROUNDDOWN($H382*$I382,0)*VLOOKUP($G382,【参考】数式用!$A$4:$E$54,4,FALSE),0)))</f>
        <v/>
      </c>
      <c r="S382" s="366" t="str">
        <f>IF(AN382="×", 0,IF(P382="未入力あり","",ROUNDDOWN(ROUNDDOWN($H382*$I382,0)*VLOOKUP($G382,【参考】数式用!$A$4:$E$54,5, FALSE),0)))</f>
        <v/>
      </c>
      <c r="T382" s="369" t="s">
        <v>3907</v>
      </c>
      <c r="U382" s="370"/>
      <c r="V382" s="33"/>
      <c r="W382" s="641"/>
      <c r="X382" s="641"/>
      <c r="Y382" s="641"/>
      <c r="Z382" s="641"/>
      <c r="AA382" s="641"/>
      <c r="AB382" s="641"/>
      <c r="AC382" s="641"/>
      <c r="AD382" s="641"/>
      <c r="AE382" s="641"/>
      <c r="AF382" s="641"/>
      <c r="AG382" s="641"/>
      <c r="AI382" s="373" t="str">
        <f t="shared" si="44"/>
        <v/>
      </c>
      <c r="AJ382" s="372" t="e">
        <f>VLOOKUP('別紙様式2-3（個表）'!$G382,【参考】数式用!$P$4:$Q$54,2, FALSE)</f>
        <v>#N/A</v>
      </c>
      <c r="AK382" s="372" t="e">
        <f>VLOOKUP('別紙様式2-3（個表）'!$G382,【参考】数式用!$P$4:$W$54,8, FALSE)</f>
        <v>#N/A</v>
      </c>
      <c r="AL382" s="372" t="e">
        <f>VLOOKUP('別紙様式2-3（個表）'!$G382,【参考】数式用!$P$4:$AD$54,15, FALSE)</f>
        <v>#N/A</v>
      </c>
      <c r="AM382" s="372" t="str">
        <f t="shared" si="45"/>
        <v/>
      </c>
      <c r="AN382" s="372" t="str">
        <f t="shared" si="46"/>
        <v/>
      </c>
      <c r="AO382" s="372" t="str">
        <f t="shared" si="47"/>
        <v/>
      </c>
      <c r="AP382" s="372" t="str">
        <f>IF(G382="", "", VLOOKUP(G382,【参考】数式用!$A$4:$M$54,13,FALSE))</f>
        <v/>
      </c>
      <c r="AQ382" s="46" t="str">
        <f t="shared" si="48"/>
        <v>―</v>
      </c>
    </row>
    <row r="383" spans="1:43" ht="45" customHeight="1">
      <c r="A383" s="114">
        <f t="shared" si="43"/>
        <v>369</v>
      </c>
      <c r="B383" s="115" t="str">
        <f>IF(基本情報入力シート!B426="","",基本情報入力シート!B426)</f>
        <v/>
      </c>
      <c r="C383" s="116" t="str">
        <f>IF(基本情報入力シート!L426="","",基本情報入力シート!L426)</f>
        <v/>
      </c>
      <c r="D383" s="116" t="str">
        <f>IF(基本情報入力シート!Q426="","",基本情報入力シート!Q426)</f>
        <v>愛知県</v>
      </c>
      <c r="E383" s="116" t="str">
        <f>IF(基本情報入力シート!V426="","",基本情報入力シート!V426)</f>
        <v/>
      </c>
      <c r="F383" s="116" t="str">
        <f>IF(基本情報入力シート!W426="","",基本情報入力シート!W426)</f>
        <v>事業所番号及びサービス名を入力してください。</v>
      </c>
      <c r="G383" s="116" t="str">
        <f>IF(基本情報入力シート!Z426="","",基本情報入力シート!Z426)</f>
        <v/>
      </c>
      <c r="H383" s="224" t="str">
        <f>IF(基本情報入力シート!AD426="","",基本情報入力シート!AD426)</f>
        <v/>
      </c>
      <c r="I383" s="362" t="str">
        <f>IF(基本情報入力シート!AE426="","",基本情報入力シート!AE426)</f>
        <v/>
      </c>
      <c r="J383" s="487"/>
      <c r="K383" s="491"/>
      <c r="L383" s="490"/>
      <c r="M383" s="363" t="str">
        <f>IF(G383="", "", VLOOKUP(AO383,【参考】数式用!$AZ$3:$BA$6, 2, FALSE))</f>
        <v/>
      </c>
      <c r="N383" s="364" t="str">
        <f>IF(G383="","",VLOOKUP(G383,【参考】数式用!$A$4:$L$54,MATCH('別紙様式2-3（個表）'!M383,【参考】数式用!$J$3:$L$3,0)+9,FALSE))</f>
        <v/>
      </c>
      <c r="O383" s="497" t="s">
        <v>2396</v>
      </c>
      <c r="P383" s="365" t="str">
        <f t="shared" si="42"/>
        <v>未入力あり</v>
      </c>
      <c r="Q383" s="273" t="str">
        <f>IFERROR(IF(P383="未入力あり","",ROUNDDOWN(ROUNDDOWN($H383*$I383,0)*VLOOKUP($G383,【参考】数式用!$A$4:$E$54,3, FALSE),0)),"")</f>
        <v/>
      </c>
      <c r="R383" s="273" t="str">
        <f>IF(AM383="×", 0,IF(P383="未入力あり","",ROUNDDOWN(ROUNDDOWN($H383*$I383,0)*VLOOKUP($G383,【参考】数式用!$A$4:$E$54,4,FALSE),0)))</f>
        <v/>
      </c>
      <c r="S383" s="366" t="str">
        <f>IF(AN383="×", 0,IF(P383="未入力あり","",ROUNDDOWN(ROUNDDOWN($H383*$I383,0)*VLOOKUP($G383,【参考】数式用!$A$4:$E$54,5, FALSE),0)))</f>
        <v/>
      </c>
      <c r="T383" s="369" t="s">
        <v>3907</v>
      </c>
      <c r="U383" s="370"/>
      <c r="V383" s="33"/>
      <c r="W383" s="641"/>
      <c r="X383" s="641"/>
      <c r="Y383" s="641"/>
      <c r="Z383" s="641"/>
      <c r="AA383" s="641"/>
      <c r="AB383" s="641"/>
      <c r="AC383" s="641"/>
      <c r="AD383" s="641"/>
      <c r="AE383" s="641"/>
      <c r="AF383" s="641"/>
      <c r="AG383" s="641"/>
      <c r="AI383" s="373" t="str">
        <f t="shared" si="44"/>
        <v/>
      </c>
      <c r="AJ383" s="372" t="e">
        <f>VLOOKUP('別紙様式2-3（個表）'!$G383,【参考】数式用!$P$4:$Q$54,2, FALSE)</f>
        <v>#N/A</v>
      </c>
      <c r="AK383" s="372" t="e">
        <f>VLOOKUP('別紙様式2-3（個表）'!$G383,【参考】数式用!$P$4:$W$54,8, FALSE)</f>
        <v>#N/A</v>
      </c>
      <c r="AL383" s="372" t="e">
        <f>VLOOKUP('別紙様式2-3（個表）'!$G383,【参考】数式用!$P$4:$AD$54,15, FALSE)</f>
        <v>#N/A</v>
      </c>
      <c r="AM383" s="372" t="str">
        <f t="shared" si="45"/>
        <v/>
      </c>
      <c r="AN383" s="372" t="str">
        <f t="shared" si="46"/>
        <v/>
      </c>
      <c r="AO383" s="372" t="str">
        <f t="shared" si="47"/>
        <v/>
      </c>
      <c r="AP383" s="372" t="str">
        <f>IF(G383="", "", VLOOKUP(G383,【参考】数式用!$A$4:$M$54,13,FALSE))</f>
        <v/>
      </c>
      <c r="AQ383" s="46" t="str">
        <f t="shared" si="48"/>
        <v>―</v>
      </c>
    </row>
    <row r="384" spans="1:43" ht="45" customHeight="1">
      <c r="A384" s="114">
        <f t="shared" si="43"/>
        <v>370</v>
      </c>
      <c r="B384" s="115" t="str">
        <f>IF(基本情報入力シート!B427="","",基本情報入力シート!B427)</f>
        <v/>
      </c>
      <c r="C384" s="116" t="str">
        <f>IF(基本情報入力シート!L427="","",基本情報入力シート!L427)</f>
        <v/>
      </c>
      <c r="D384" s="116" t="str">
        <f>IF(基本情報入力シート!Q427="","",基本情報入力シート!Q427)</f>
        <v>愛知県</v>
      </c>
      <c r="E384" s="116" t="str">
        <f>IF(基本情報入力シート!V427="","",基本情報入力シート!V427)</f>
        <v/>
      </c>
      <c r="F384" s="116" t="str">
        <f>IF(基本情報入力シート!W427="","",基本情報入力シート!W427)</f>
        <v>事業所番号及びサービス名を入力してください。</v>
      </c>
      <c r="G384" s="116" t="str">
        <f>IF(基本情報入力シート!Z427="","",基本情報入力シート!Z427)</f>
        <v/>
      </c>
      <c r="H384" s="224" t="str">
        <f>IF(基本情報入力シート!AD427="","",基本情報入力シート!AD427)</f>
        <v/>
      </c>
      <c r="I384" s="362" t="str">
        <f>IF(基本情報入力シート!AE427="","",基本情報入力シート!AE427)</f>
        <v/>
      </c>
      <c r="J384" s="487"/>
      <c r="K384" s="491"/>
      <c r="L384" s="490"/>
      <c r="M384" s="363" t="str">
        <f>IF(G384="", "", VLOOKUP(AO384,【参考】数式用!$AZ$3:$BA$6, 2, FALSE))</f>
        <v/>
      </c>
      <c r="N384" s="364" t="str">
        <f>IF(G384="","",VLOOKUP(G384,【参考】数式用!$A$4:$L$54,MATCH('別紙様式2-3（個表）'!M384,【参考】数式用!$J$3:$L$3,0)+9,FALSE))</f>
        <v/>
      </c>
      <c r="O384" s="497" t="s">
        <v>2396</v>
      </c>
      <c r="P384" s="365" t="str">
        <f t="shared" si="42"/>
        <v>未入力あり</v>
      </c>
      <c r="Q384" s="273" t="str">
        <f>IFERROR(IF(P384="未入力あり","",ROUNDDOWN(ROUNDDOWN($H384*$I384,0)*VLOOKUP($G384,【参考】数式用!$A$4:$E$54,3, FALSE),0)),"")</f>
        <v/>
      </c>
      <c r="R384" s="273" t="str">
        <f>IF(AM384="×", 0,IF(P384="未入力あり","",ROUNDDOWN(ROUNDDOWN($H384*$I384,0)*VLOOKUP($G384,【参考】数式用!$A$4:$E$54,4,FALSE),0)))</f>
        <v/>
      </c>
      <c r="S384" s="366" t="str">
        <f>IF(AN384="×", 0,IF(P384="未入力あり","",ROUNDDOWN(ROUNDDOWN($H384*$I384,0)*VLOOKUP($G384,【参考】数式用!$A$4:$E$54,5, FALSE),0)))</f>
        <v/>
      </c>
      <c r="T384" s="369" t="s">
        <v>3907</v>
      </c>
      <c r="U384" s="370"/>
      <c r="V384" s="33"/>
      <c r="W384" s="641"/>
      <c r="X384" s="641"/>
      <c r="Y384" s="641"/>
      <c r="Z384" s="641"/>
      <c r="AA384" s="641"/>
      <c r="AB384" s="641"/>
      <c r="AC384" s="641"/>
      <c r="AD384" s="641"/>
      <c r="AE384" s="641"/>
      <c r="AF384" s="641"/>
      <c r="AG384" s="641"/>
      <c r="AI384" s="373" t="str">
        <f t="shared" si="44"/>
        <v/>
      </c>
      <c r="AJ384" s="372" t="e">
        <f>VLOOKUP('別紙様式2-3（個表）'!$G384,【参考】数式用!$P$4:$Q$54,2, FALSE)</f>
        <v>#N/A</v>
      </c>
      <c r="AK384" s="372" t="e">
        <f>VLOOKUP('別紙様式2-3（個表）'!$G384,【参考】数式用!$P$4:$W$54,8, FALSE)</f>
        <v>#N/A</v>
      </c>
      <c r="AL384" s="372" t="e">
        <f>VLOOKUP('別紙様式2-3（個表）'!$G384,【参考】数式用!$P$4:$AD$54,15, FALSE)</f>
        <v>#N/A</v>
      </c>
      <c r="AM384" s="372" t="str">
        <f t="shared" si="45"/>
        <v/>
      </c>
      <c r="AN384" s="372" t="str">
        <f t="shared" si="46"/>
        <v/>
      </c>
      <c r="AO384" s="372" t="str">
        <f t="shared" si="47"/>
        <v/>
      </c>
      <c r="AP384" s="372" t="str">
        <f>IF(G384="", "", VLOOKUP(G384,【参考】数式用!$A$4:$M$54,13,FALSE))</f>
        <v/>
      </c>
      <c r="AQ384" s="46" t="str">
        <f t="shared" si="48"/>
        <v>―</v>
      </c>
    </row>
    <row r="385" spans="1:43" ht="45" customHeight="1">
      <c r="A385" s="114">
        <f t="shared" si="43"/>
        <v>371</v>
      </c>
      <c r="B385" s="115" t="str">
        <f>IF(基本情報入力シート!B428="","",基本情報入力シート!B428)</f>
        <v/>
      </c>
      <c r="C385" s="116" t="str">
        <f>IF(基本情報入力シート!L428="","",基本情報入力シート!L428)</f>
        <v/>
      </c>
      <c r="D385" s="116" t="str">
        <f>IF(基本情報入力シート!Q428="","",基本情報入力シート!Q428)</f>
        <v>愛知県</v>
      </c>
      <c r="E385" s="116" t="str">
        <f>IF(基本情報入力シート!V428="","",基本情報入力シート!V428)</f>
        <v/>
      </c>
      <c r="F385" s="116" t="str">
        <f>IF(基本情報入力シート!W428="","",基本情報入力シート!W428)</f>
        <v>事業所番号及びサービス名を入力してください。</v>
      </c>
      <c r="G385" s="116" t="str">
        <f>IF(基本情報入力シート!Z428="","",基本情報入力シート!Z428)</f>
        <v/>
      </c>
      <c r="H385" s="224" t="str">
        <f>IF(基本情報入力シート!AD428="","",基本情報入力シート!AD428)</f>
        <v/>
      </c>
      <c r="I385" s="362" t="str">
        <f>IF(基本情報入力シート!AE428="","",基本情報入力シート!AE428)</f>
        <v/>
      </c>
      <c r="J385" s="487"/>
      <c r="K385" s="491"/>
      <c r="L385" s="490"/>
      <c r="M385" s="363" t="str">
        <f>IF(G385="", "", VLOOKUP(AO385,【参考】数式用!$AZ$3:$BA$6, 2, FALSE))</f>
        <v/>
      </c>
      <c r="N385" s="364" t="str">
        <f>IF(G385="","",VLOOKUP(G385,【参考】数式用!$A$4:$L$54,MATCH('別紙様式2-3（個表）'!M385,【参考】数式用!$J$3:$L$3,0)+9,FALSE))</f>
        <v/>
      </c>
      <c r="O385" s="497" t="s">
        <v>2396</v>
      </c>
      <c r="P385" s="365" t="str">
        <f t="shared" si="42"/>
        <v>未入力あり</v>
      </c>
      <c r="Q385" s="273" t="str">
        <f>IFERROR(IF(P385="未入力あり","",ROUNDDOWN(ROUNDDOWN($H385*$I385,0)*VLOOKUP($G385,【参考】数式用!$A$4:$E$54,3, FALSE),0)),"")</f>
        <v/>
      </c>
      <c r="R385" s="273" t="str">
        <f>IF(AM385="×", 0,IF(P385="未入力あり","",ROUNDDOWN(ROUNDDOWN($H385*$I385,0)*VLOOKUP($G385,【参考】数式用!$A$4:$E$54,4,FALSE),0)))</f>
        <v/>
      </c>
      <c r="S385" s="366" t="str">
        <f>IF(AN385="×", 0,IF(P385="未入力あり","",ROUNDDOWN(ROUNDDOWN($H385*$I385,0)*VLOOKUP($G385,【参考】数式用!$A$4:$E$54,5, FALSE),0)))</f>
        <v/>
      </c>
      <c r="T385" s="369" t="s">
        <v>3907</v>
      </c>
      <c r="U385" s="370"/>
      <c r="V385" s="33"/>
      <c r="W385" s="641"/>
      <c r="X385" s="641"/>
      <c r="Y385" s="641"/>
      <c r="Z385" s="641"/>
      <c r="AA385" s="641"/>
      <c r="AB385" s="641"/>
      <c r="AC385" s="641"/>
      <c r="AD385" s="641"/>
      <c r="AE385" s="641"/>
      <c r="AF385" s="641"/>
      <c r="AG385" s="641"/>
      <c r="AI385" s="373" t="str">
        <f t="shared" si="44"/>
        <v/>
      </c>
      <c r="AJ385" s="372" t="e">
        <f>VLOOKUP('別紙様式2-3（個表）'!$G385,【参考】数式用!$P$4:$Q$54,2, FALSE)</f>
        <v>#N/A</v>
      </c>
      <c r="AK385" s="372" t="e">
        <f>VLOOKUP('別紙様式2-3（個表）'!$G385,【参考】数式用!$P$4:$W$54,8, FALSE)</f>
        <v>#N/A</v>
      </c>
      <c r="AL385" s="372" t="e">
        <f>VLOOKUP('別紙様式2-3（個表）'!$G385,【参考】数式用!$P$4:$AD$54,15, FALSE)</f>
        <v>#N/A</v>
      </c>
      <c r="AM385" s="372" t="str">
        <f t="shared" si="45"/>
        <v/>
      </c>
      <c r="AN385" s="372" t="str">
        <f t="shared" si="46"/>
        <v/>
      </c>
      <c r="AO385" s="372" t="str">
        <f t="shared" si="47"/>
        <v/>
      </c>
      <c r="AP385" s="372" t="str">
        <f>IF(G385="", "", VLOOKUP(G385,【参考】数式用!$A$4:$M$54,13,FALSE))</f>
        <v/>
      </c>
      <c r="AQ385" s="46" t="str">
        <f t="shared" si="48"/>
        <v>―</v>
      </c>
    </row>
    <row r="386" spans="1:43" ht="45" customHeight="1">
      <c r="A386" s="114">
        <f t="shared" si="43"/>
        <v>372</v>
      </c>
      <c r="B386" s="115" t="str">
        <f>IF(基本情報入力シート!B429="","",基本情報入力シート!B429)</f>
        <v/>
      </c>
      <c r="C386" s="116" t="str">
        <f>IF(基本情報入力シート!L429="","",基本情報入力シート!L429)</f>
        <v/>
      </c>
      <c r="D386" s="116" t="str">
        <f>IF(基本情報入力シート!Q429="","",基本情報入力シート!Q429)</f>
        <v>愛知県</v>
      </c>
      <c r="E386" s="116" t="str">
        <f>IF(基本情報入力シート!V429="","",基本情報入力シート!V429)</f>
        <v/>
      </c>
      <c r="F386" s="116" t="str">
        <f>IF(基本情報入力シート!W429="","",基本情報入力シート!W429)</f>
        <v>事業所番号及びサービス名を入力してください。</v>
      </c>
      <c r="G386" s="116" t="str">
        <f>IF(基本情報入力シート!Z429="","",基本情報入力シート!Z429)</f>
        <v/>
      </c>
      <c r="H386" s="224" t="str">
        <f>IF(基本情報入力シート!AD429="","",基本情報入力シート!AD429)</f>
        <v/>
      </c>
      <c r="I386" s="362" t="str">
        <f>IF(基本情報入力シート!AE429="","",基本情報入力シート!AE429)</f>
        <v/>
      </c>
      <c r="J386" s="487"/>
      <c r="K386" s="491"/>
      <c r="L386" s="490"/>
      <c r="M386" s="363" t="str">
        <f>IF(G386="", "", VLOOKUP(AO386,【参考】数式用!$AZ$3:$BA$6, 2, FALSE))</f>
        <v/>
      </c>
      <c r="N386" s="364" t="str">
        <f>IF(G386="","",VLOOKUP(G386,【参考】数式用!$A$4:$L$54,MATCH('別紙様式2-3（個表）'!M386,【参考】数式用!$J$3:$L$3,0)+9,FALSE))</f>
        <v/>
      </c>
      <c r="O386" s="497" t="s">
        <v>2396</v>
      </c>
      <c r="P386" s="365" t="str">
        <f t="shared" si="42"/>
        <v>未入力あり</v>
      </c>
      <c r="Q386" s="273" t="str">
        <f>IFERROR(IF(P386="未入力あり","",ROUNDDOWN(ROUNDDOWN($H386*$I386,0)*VLOOKUP($G386,【参考】数式用!$A$4:$E$54,3, FALSE),0)),"")</f>
        <v/>
      </c>
      <c r="R386" s="273" t="str">
        <f>IF(AM386="×", 0,IF(P386="未入力あり","",ROUNDDOWN(ROUNDDOWN($H386*$I386,0)*VLOOKUP($G386,【参考】数式用!$A$4:$E$54,4,FALSE),0)))</f>
        <v/>
      </c>
      <c r="S386" s="366" t="str">
        <f>IF(AN386="×", 0,IF(P386="未入力あり","",ROUNDDOWN(ROUNDDOWN($H386*$I386,0)*VLOOKUP($G386,【参考】数式用!$A$4:$E$54,5, FALSE),0)))</f>
        <v/>
      </c>
      <c r="T386" s="369" t="s">
        <v>3907</v>
      </c>
      <c r="U386" s="370"/>
      <c r="V386" s="33"/>
      <c r="W386" s="641"/>
      <c r="X386" s="641"/>
      <c r="Y386" s="641"/>
      <c r="Z386" s="641"/>
      <c r="AA386" s="641"/>
      <c r="AB386" s="641"/>
      <c r="AC386" s="641"/>
      <c r="AD386" s="641"/>
      <c r="AE386" s="641"/>
      <c r="AF386" s="641"/>
      <c r="AG386" s="641"/>
      <c r="AI386" s="373" t="str">
        <f t="shared" si="44"/>
        <v/>
      </c>
      <c r="AJ386" s="372" t="e">
        <f>VLOOKUP('別紙様式2-3（個表）'!$G386,【参考】数式用!$P$4:$Q$54,2, FALSE)</f>
        <v>#N/A</v>
      </c>
      <c r="AK386" s="372" t="e">
        <f>VLOOKUP('別紙様式2-3（個表）'!$G386,【参考】数式用!$P$4:$W$54,8, FALSE)</f>
        <v>#N/A</v>
      </c>
      <c r="AL386" s="372" t="e">
        <f>VLOOKUP('別紙様式2-3（個表）'!$G386,【参考】数式用!$P$4:$AD$54,15, FALSE)</f>
        <v>#N/A</v>
      </c>
      <c r="AM386" s="372" t="str">
        <f t="shared" si="45"/>
        <v/>
      </c>
      <c r="AN386" s="372" t="str">
        <f t="shared" si="46"/>
        <v/>
      </c>
      <c r="AO386" s="372" t="str">
        <f t="shared" si="47"/>
        <v/>
      </c>
      <c r="AP386" s="372" t="str">
        <f>IF(G386="", "", VLOOKUP(G386,【参考】数式用!$A$4:$M$54,13,FALSE))</f>
        <v/>
      </c>
      <c r="AQ386" s="46" t="str">
        <f t="shared" si="48"/>
        <v>―</v>
      </c>
    </row>
    <row r="387" spans="1:43" ht="45" customHeight="1">
      <c r="A387" s="114">
        <f t="shared" si="43"/>
        <v>373</v>
      </c>
      <c r="B387" s="115" t="str">
        <f>IF(基本情報入力シート!B430="","",基本情報入力シート!B430)</f>
        <v/>
      </c>
      <c r="C387" s="116" t="str">
        <f>IF(基本情報入力シート!L430="","",基本情報入力シート!L430)</f>
        <v/>
      </c>
      <c r="D387" s="116" t="str">
        <f>IF(基本情報入力シート!Q430="","",基本情報入力シート!Q430)</f>
        <v>愛知県</v>
      </c>
      <c r="E387" s="116" t="str">
        <f>IF(基本情報入力シート!V430="","",基本情報入力シート!V430)</f>
        <v/>
      </c>
      <c r="F387" s="116" t="str">
        <f>IF(基本情報入力シート!W430="","",基本情報入力シート!W430)</f>
        <v>事業所番号及びサービス名を入力してください。</v>
      </c>
      <c r="G387" s="116" t="str">
        <f>IF(基本情報入力シート!Z430="","",基本情報入力シート!Z430)</f>
        <v/>
      </c>
      <c r="H387" s="224" t="str">
        <f>IF(基本情報入力シート!AD430="","",基本情報入力シート!AD430)</f>
        <v/>
      </c>
      <c r="I387" s="362" t="str">
        <f>IF(基本情報入力シート!AE430="","",基本情報入力シート!AE430)</f>
        <v/>
      </c>
      <c r="J387" s="487"/>
      <c r="K387" s="491"/>
      <c r="L387" s="490"/>
      <c r="M387" s="363" t="str">
        <f>IF(G387="", "", VLOOKUP(AO387,【参考】数式用!$AZ$3:$BA$6, 2, FALSE))</f>
        <v/>
      </c>
      <c r="N387" s="364" t="str">
        <f>IF(G387="","",VLOOKUP(G387,【参考】数式用!$A$4:$L$54,MATCH('別紙様式2-3（個表）'!M387,【参考】数式用!$J$3:$L$3,0)+9,FALSE))</f>
        <v/>
      </c>
      <c r="O387" s="497" t="s">
        <v>2396</v>
      </c>
      <c r="P387" s="365" t="str">
        <f t="shared" si="42"/>
        <v>未入力あり</v>
      </c>
      <c r="Q387" s="273" t="str">
        <f>IFERROR(IF(P387="未入力あり","",ROUNDDOWN(ROUNDDOWN($H387*$I387,0)*VLOOKUP($G387,【参考】数式用!$A$4:$E$54,3, FALSE),0)),"")</f>
        <v/>
      </c>
      <c r="R387" s="273" t="str">
        <f>IF(AM387="×", 0,IF(P387="未入力あり","",ROUNDDOWN(ROUNDDOWN($H387*$I387,0)*VLOOKUP($G387,【参考】数式用!$A$4:$E$54,4,FALSE),0)))</f>
        <v/>
      </c>
      <c r="S387" s="366" t="str">
        <f>IF(AN387="×", 0,IF(P387="未入力あり","",ROUNDDOWN(ROUNDDOWN($H387*$I387,0)*VLOOKUP($G387,【参考】数式用!$A$4:$E$54,5, FALSE),0)))</f>
        <v/>
      </c>
      <c r="T387" s="369" t="s">
        <v>3907</v>
      </c>
      <c r="U387" s="370"/>
      <c r="V387" s="33"/>
      <c r="W387" s="641"/>
      <c r="X387" s="641"/>
      <c r="Y387" s="641"/>
      <c r="Z387" s="641"/>
      <c r="AA387" s="641"/>
      <c r="AB387" s="641"/>
      <c r="AC387" s="641"/>
      <c r="AD387" s="641"/>
      <c r="AE387" s="641"/>
      <c r="AF387" s="641"/>
      <c r="AG387" s="641"/>
      <c r="AI387" s="373" t="str">
        <f t="shared" si="44"/>
        <v/>
      </c>
      <c r="AJ387" s="372" t="e">
        <f>VLOOKUP('別紙様式2-3（個表）'!$G387,【参考】数式用!$P$4:$Q$54,2, FALSE)</f>
        <v>#N/A</v>
      </c>
      <c r="AK387" s="372" t="e">
        <f>VLOOKUP('別紙様式2-3（個表）'!$G387,【参考】数式用!$P$4:$W$54,8, FALSE)</f>
        <v>#N/A</v>
      </c>
      <c r="AL387" s="372" t="e">
        <f>VLOOKUP('別紙様式2-3（個表）'!$G387,【参考】数式用!$P$4:$AD$54,15, FALSE)</f>
        <v>#N/A</v>
      </c>
      <c r="AM387" s="372" t="str">
        <f t="shared" si="45"/>
        <v/>
      </c>
      <c r="AN387" s="372" t="str">
        <f t="shared" si="46"/>
        <v/>
      </c>
      <c r="AO387" s="372" t="str">
        <f t="shared" si="47"/>
        <v/>
      </c>
      <c r="AP387" s="372" t="str">
        <f>IF(G387="", "", VLOOKUP(G387,【参考】数式用!$A$4:$M$54,13,FALSE))</f>
        <v/>
      </c>
      <c r="AQ387" s="46" t="str">
        <f t="shared" si="48"/>
        <v>―</v>
      </c>
    </row>
    <row r="388" spans="1:43" ht="45" customHeight="1">
      <c r="A388" s="114">
        <f t="shared" si="43"/>
        <v>374</v>
      </c>
      <c r="B388" s="115" t="str">
        <f>IF(基本情報入力シート!B431="","",基本情報入力シート!B431)</f>
        <v/>
      </c>
      <c r="C388" s="116" t="str">
        <f>IF(基本情報入力シート!L431="","",基本情報入力シート!L431)</f>
        <v/>
      </c>
      <c r="D388" s="116" t="str">
        <f>IF(基本情報入力シート!Q431="","",基本情報入力シート!Q431)</f>
        <v>愛知県</v>
      </c>
      <c r="E388" s="116" t="str">
        <f>IF(基本情報入力シート!V431="","",基本情報入力シート!V431)</f>
        <v/>
      </c>
      <c r="F388" s="116" t="str">
        <f>IF(基本情報入力シート!W431="","",基本情報入力シート!W431)</f>
        <v>事業所番号及びサービス名を入力してください。</v>
      </c>
      <c r="G388" s="116" t="str">
        <f>IF(基本情報入力シート!Z431="","",基本情報入力シート!Z431)</f>
        <v/>
      </c>
      <c r="H388" s="224" t="str">
        <f>IF(基本情報入力シート!AD431="","",基本情報入力シート!AD431)</f>
        <v/>
      </c>
      <c r="I388" s="362" t="str">
        <f>IF(基本情報入力シート!AE431="","",基本情報入力シート!AE431)</f>
        <v/>
      </c>
      <c r="J388" s="487"/>
      <c r="K388" s="491"/>
      <c r="L388" s="490"/>
      <c r="M388" s="363" t="str">
        <f>IF(G388="", "", VLOOKUP(AO388,【参考】数式用!$AZ$3:$BA$6, 2, FALSE))</f>
        <v/>
      </c>
      <c r="N388" s="364" t="str">
        <f>IF(G388="","",VLOOKUP(G388,【参考】数式用!$A$4:$L$54,MATCH('別紙様式2-3（個表）'!M388,【参考】数式用!$J$3:$L$3,0)+9,FALSE))</f>
        <v/>
      </c>
      <c r="O388" s="497" t="s">
        <v>2396</v>
      </c>
      <c r="P388" s="365" t="str">
        <f t="shared" si="42"/>
        <v>未入力あり</v>
      </c>
      <c r="Q388" s="273" t="str">
        <f>IFERROR(IF(P388="未入力あり","",ROUNDDOWN(ROUNDDOWN($H388*$I388,0)*VLOOKUP($G388,【参考】数式用!$A$4:$E$54,3, FALSE),0)),"")</f>
        <v/>
      </c>
      <c r="R388" s="273" t="str">
        <f>IF(AM388="×", 0,IF(P388="未入力あり","",ROUNDDOWN(ROUNDDOWN($H388*$I388,0)*VLOOKUP($G388,【参考】数式用!$A$4:$E$54,4,FALSE),0)))</f>
        <v/>
      </c>
      <c r="S388" s="366" t="str">
        <f>IF(AN388="×", 0,IF(P388="未入力あり","",ROUNDDOWN(ROUNDDOWN($H388*$I388,0)*VLOOKUP($G388,【参考】数式用!$A$4:$E$54,5, FALSE),0)))</f>
        <v/>
      </c>
      <c r="T388" s="369" t="s">
        <v>3907</v>
      </c>
      <c r="U388" s="370"/>
      <c r="V388" s="33"/>
      <c r="W388" s="641"/>
      <c r="X388" s="641"/>
      <c r="Y388" s="641"/>
      <c r="Z388" s="641"/>
      <c r="AA388" s="641"/>
      <c r="AB388" s="641"/>
      <c r="AC388" s="641"/>
      <c r="AD388" s="641"/>
      <c r="AE388" s="641"/>
      <c r="AF388" s="641"/>
      <c r="AG388" s="641"/>
      <c r="AI388" s="373" t="str">
        <f t="shared" si="44"/>
        <v/>
      </c>
      <c r="AJ388" s="372" t="e">
        <f>VLOOKUP('別紙様式2-3（個表）'!$G388,【参考】数式用!$P$4:$Q$54,2, FALSE)</f>
        <v>#N/A</v>
      </c>
      <c r="AK388" s="372" t="e">
        <f>VLOOKUP('別紙様式2-3（個表）'!$G388,【参考】数式用!$P$4:$W$54,8, FALSE)</f>
        <v>#N/A</v>
      </c>
      <c r="AL388" s="372" t="e">
        <f>VLOOKUP('別紙様式2-3（個表）'!$G388,【参考】数式用!$P$4:$AD$54,15, FALSE)</f>
        <v>#N/A</v>
      </c>
      <c r="AM388" s="372" t="str">
        <f t="shared" si="45"/>
        <v/>
      </c>
      <c r="AN388" s="372" t="str">
        <f t="shared" si="46"/>
        <v/>
      </c>
      <c r="AO388" s="372" t="str">
        <f t="shared" si="47"/>
        <v/>
      </c>
      <c r="AP388" s="372" t="str">
        <f>IF(G388="", "", VLOOKUP(G388,【参考】数式用!$A$4:$M$54,13,FALSE))</f>
        <v/>
      </c>
      <c r="AQ388" s="46" t="str">
        <f t="shared" si="48"/>
        <v>―</v>
      </c>
    </row>
    <row r="389" spans="1:43" ht="45" customHeight="1">
      <c r="A389" s="114">
        <f t="shared" si="43"/>
        <v>375</v>
      </c>
      <c r="B389" s="115" t="str">
        <f>IF(基本情報入力シート!B432="","",基本情報入力シート!B432)</f>
        <v/>
      </c>
      <c r="C389" s="116" t="str">
        <f>IF(基本情報入力シート!L432="","",基本情報入力シート!L432)</f>
        <v/>
      </c>
      <c r="D389" s="116" t="str">
        <f>IF(基本情報入力シート!Q432="","",基本情報入力シート!Q432)</f>
        <v>愛知県</v>
      </c>
      <c r="E389" s="116" t="str">
        <f>IF(基本情報入力シート!V432="","",基本情報入力シート!V432)</f>
        <v/>
      </c>
      <c r="F389" s="116" t="str">
        <f>IF(基本情報入力シート!W432="","",基本情報入力シート!W432)</f>
        <v>事業所番号及びサービス名を入力してください。</v>
      </c>
      <c r="G389" s="116" t="str">
        <f>IF(基本情報入力シート!Z432="","",基本情報入力シート!Z432)</f>
        <v/>
      </c>
      <c r="H389" s="224" t="str">
        <f>IF(基本情報入力シート!AD432="","",基本情報入力シート!AD432)</f>
        <v/>
      </c>
      <c r="I389" s="362" t="str">
        <f>IF(基本情報入力シート!AE432="","",基本情報入力シート!AE432)</f>
        <v/>
      </c>
      <c r="J389" s="487"/>
      <c r="K389" s="491"/>
      <c r="L389" s="490"/>
      <c r="M389" s="363" t="str">
        <f>IF(G389="", "", VLOOKUP(AO389,【参考】数式用!$AZ$3:$BA$6, 2, FALSE))</f>
        <v/>
      </c>
      <c r="N389" s="364" t="str">
        <f>IF(G389="","",VLOOKUP(G389,【参考】数式用!$A$4:$L$54,MATCH('別紙様式2-3（個表）'!M389,【参考】数式用!$J$3:$L$3,0)+9,FALSE))</f>
        <v/>
      </c>
      <c r="O389" s="497" t="s">
        <v>2396</v>
      </c>
      <c r="P389" s="365" t="str">
        <f t="shared" si="42"/>
        <v>未入力あり</v>
      </c>
      <c r="Q389" s="273" t="str">
        <f>IFERROR(IF(P389="未入力あり","",ROUNDDOWN(ROUNDDOWN($H389*$I389,0)*VLOOKUP($G389,【参考】数式用!$A$4:$E$54,3, FALSE),0)),"")</f>
        <v/>
      </c>
      <c r="R389" s="273" t="str">
        <f>IF(AM389="×", 0,IF(P389="未入力あり","",ROUNDDOWN(ROUNDDOWN($H389*$I389,0)*VLOOKUP($G389,【参考】数式用!$A$4:$E$54,4,FALSE),0)))</f>
        <v/>
      </c>
      <c r="S389" s="366" t="str">
        <f>IF(AN389="×", 0,IF(P389="未入力あり","",ROUNDDOWN(ROUNDDOWN($H389*$I389,0)*VLOOKUP($G389,【参考】数式用!$A$4:$E$54,5, FALSE),0)))</f>
        <v/>
      </c>
      <c r="T389" s="369" t="s">
        <v>3907</v>
      </c>
      <c r="U389" s="370"/>
      <c r="V389" s="33"/>
      <c r="W389" s="641"/>
      <c r="X389" s="641"/>
      <c r="Y389" s="641"/>
      <c r="Z389" s="641"/>
      <c r="AA389" s="641"/>
      <c r="AB389" s="641"/>
      <c r="AC389" s="641"/>
      <c r="AD389" s="641"/>
      <c r="AE389" s="641"/>
      <c r="AF389" s="641"/>
      <c r="AG389" s="641"/>
      <c r="AI389" s="373" t="str">
        <f t="shared" si="44"/>
        <v/>
      </c>
      <c r="AJ389" s="372" t="e">
        <f>VLOOKUP('別紙様式2-3（個表）'!$G389,【参考】数式用!$P$4:$Q$54,2, FALSE)</f>
        <v>#N/A</v>
      </c>
      <c r="AK389" s="372" t="e">
        <f>VLOOKUP('別紙様式2-3（個表）'!$G389,【参考】数式用!$P$4:$W$54,8, FALSE)</f>
        <v>#N/A</v>
      </c>
      <c r="AL389" s="372" t="e">
        <f>VLOOKUP('別紙様式2-3（個表）'!$G389,【参考】数式用!$P$4:$AD$54,15, FALSE)</f>
        <v>#N/A</v>
      </c>
      <c r="AM389" s="372" t="str">
        <f t="shared" si="45"/>
        <v/>
      </c>
      <c r="AN389" s="372" t="str">
        <f t="shared" si="46"/>
        <v/>
      </c>
      <c r="AO389" s="372" t="str">
        <f t="shared" si="47"/>
        <v/>
      </c>
      <c r="AP389" s="372" t="str">
        <f>IF(G389="", "", VLOOKUP(G389,【参考】数式用!$A$4:$M$54,13,FALSE))</f>
        <v/>
      </c>
      <c r="AQ389" s="46" t="str">
        <f t="shared" si="48"/>
        <v>―</v>
      </c>
    </row>
    <row r="390" spans="1:43" ht="45" customHeight="1">
      <c r="A390" s="114">
        <f t="shared" si="43"/>
        <v>376</v>
      </c>
      <c r="B390" s="115" t="str">
        <f>IF(基本情報入力シート!B433="","",基本情報入力シート!B433)</f>
        <v/>
      </c>
      <c r="C390" s="116" t="str">
        <f>IF(基本情報入力シート!L433="","",基本情報入力シート!L433)</f>
        <v/>
      </c>
      <c r="D390" s="116" t="str">
        <f>IF(基本情報入力シート!Q433="","",基本情報入力シート!Q433)</f>
        <v>愛知県</v>
      </c>
      <c r="E390" s="116" t="str">
        <f>IF(基本情報入力シート!V433="","",基本情報入力シート!V433)</f>
        <v/>
      </c>
      <c r="F390" s="116" t="str">
        <f>IF(基本情報入力シート!W433="","",基本情報入力シート!W433)</f>
        <v>事業所番号及びサービス名を入力してください。</v>
      </c>
      <c r="G390" s="116" t="str">
        <f>IF(基本情報入力シート!Z433="","",基本情報入力シート!Z433)</f>
        <v/>
      </c>
      <c r="H390" s="224" t="str">
        <f>IF(基本情報入力シート!AD433="","",基本情報入力シート!AD433)</f>
        <v/>
      </c>
      <c r="I390" s="362" t="str">
        <f>IF(基本情報入力シート!AE433="","",基本情報入力シート!AE433)</f>
        <v/>
      </c>
      <c r="J390" s="487"/>
      <c r="K390" s="491"/>
      <c r="L390" s="490"/>
      <c r="M390" s="363" t="str">
        <f>IF(G390="", "", VLOOKUP(AO390,【参考】数式用!$AZ$3:$BA$6, 2, FALSE))</f>
        <v/>
      </c>
      <c r="N390" s="364" t="str">
        <f>IF(G390="","",VLOOKUP(G390,【参考】数式用!$A$4:$L$54,MATCH('別紙様式2-3（個表）'!M390,【参考】数式用!$J$3:$L$3,0)+9,FALSE))</f>
        <v/>
      </c>
      <c r="O390" s="497" t="s">
        <v>2396</v>
      </c>
      <c r="P390" s="365" t="str">
        <f t="shared" si="42"/>
        <v>未入力あり</v>
      </c>
      <c r="Q390" s="273" t="str">
        <f>IFERROR(IF(P390="未入力あり","",ROUNDDOWN(ROUNDDOWN($H390*$I390,0)*VLOOKUP($G390,【参考】数式用!$A$4:$E$54,3, FALSE),0)),"")</f>
        <v/>
      </c>
      <c r="R390" s="273" t="str">
        <f>IF(AM390="×", 0,IF(P390="未入力あり","",ROUNDDOWN(ROUNDDOWN($H390*$I390,0)*VLOOKUP($G390,【参考】数式用!$A$4:$E$54,4,FALSE),0)))</f>
        <v/>
      </c>
      <c r="S390" s="366" t="str">
        <f>IF(AN390="×", 0,IF(P390="未入力あり","",ROUNDDOWN(ROUNDDOWN($H390*$I390,0)*VLOOKUP($G390,【参考】数式用!$A$4:$E$54,5, FALSE),0)))</f>
        <v/>
      </c>
      <c r="T390" s="369" t="s">
        <v>3907</v>
      </c>
      <c r="U390" s="370"/>
      <c r="V390" s="33"/>
      <c r="W390" s="641"/>
      <c r="X390" s="641"/>
      <c r="Y390" s="641"/>
      <c r="Z390" s="641"/>
      <c r="AA390" s="641"/>
      <c r="AB390" s="641"/>
      <c r="AC390" s="641"/>
      <c r="AD390" s="641"/>
      <c r="AE390" s="641"/>
      <c r="AF390" s="641"/>
      <c r="AG390" s="641"/>
      <c r="AI390" s="373" t="str">
        <f t="shared" si="44"/>
        <v/>
      </c>
      <c r="AJ390" s="372" t="e">
        <f>VLOOKUP('別紙様式2-3（個表）'!$G390,【参考】数式用!$P$4:$Q$54,2, FALSE)</f>
        <v>#N/A</v>
      </c>
      <c r="AK390" s="372" t="e">
        <f>VLOOKUP('別紙様式2-3（個表）'!$G390,【参考】数式用!$P$4:$W$54,8, FALSE)</f>
        <v>#N/A</v>
      </c>
      <c r="AL390" s="372" t="e">
        <f>VLOOKUP('別紙様式2-3（個表）'!$G390,【参考】数式用!$P$4:$AD$54,15, FALSE)</f>
        <v>#N/A</v>
      </c>
      <c r="AM390" s="372" t="str">
        <f t="shared" si="45"/>
        <v/>
      </c>
      <c r="AN390" s="372" t="str">
        <f t="shared" si="46"/>
        <v/>
      </c>
      <c r="AO390" s="372" t="str">
        <f t="shared" si="47"/>
        <v/>
      </c>
      <c r="AP390" s="372" t="str">
        <f>IF(G390="", "", VLOOKUP(G390,【参考】数式用!$A$4:$M$54,13,FALSE))</f>
        <v/>
      </c>
      <c r="AQ390" s="46" t="str">
        <f t="shared" si="48"/>
        <v>―</v>
      </c>
    </row>
    <row r="391" spans="1:43" ht="45" customHeight="1">
      <c r="A391" s="114">
        <f t="shared" si="43"/>
        <v>377</v>
      </c>
      <c r="B391" s="115" t="str">
        <f>IF(基本情報入力シート!B434="","",基本情報入力シート!B434)</f>
        <v/>
      </c>
      <c r="C391" s="116" t="str">
        <f>IF(基本情報入力シート!L434="","",基本情報入力シート!L434)</f>
        <v/>
      </c>
      <c r="D391" s="116" t="str">
        <f>IF(基本情報入力シート!Q434="","",基本情報入力シート!Q434)</f>
        <v>愛知県</v>
      </c>
      <c r="E391" s="116" t="str">
        <f>IF(基本情報入力シート!V434="","",基本情報入力シート!V434)</f>
        <v/>
      </c>
      <c r="F391" s="116" t="str">
        <f>IF(基本情報入力シート!W434="","",基本情報入力シート!W434)</f>
        <v>事業所番号及びサービス名を入力してください。</v>
      </c>
      <c r="G391" s="116" t="str">
        <f>IF(基本情報入力シート!Z434="","",基本情報入力シート!Z434)</f>
        <v/>
      </c>
      <c r="H391" s="224" t="str">
        <f>IF(基本情報入力シート!AD434="","",基本情報入力シート!AD434)</f>
        <v/>
      </c>
      <c r="I391" s="362" t="str">
        <f>IF(基本情報入力シート!AE434="","",基本情報入力シート!AE434)</f>
        <v/>
      </c>
      <c r="J391" s="487"/>
      <c r="K391" s="491"/>
      <c r="L391" s="490"/>
      <c r="M391" s="363" t="str">
        <f>IF(G391="", "", VLOOKUP(AO391,【参考】数式用!$AZ$3:$BA$6, 2, FALSE))</f>
        <v/>
      </c>
      <c r="N391" s="364" t="str">
        <f>IF(G391="","",VLOOKUP(G391,【参考】数式用!$A$4:$L$54,MATCH('別紙様式2-3（個表）'!M391,【参考】数式用!$J$3:$L$3,0)+9,FALSE))</f>
        <v/>
      </c>
      <c r="O391" s="497" t="s">
        <v>2396</v>
      </c>
      <c r="P391" s="365" t="str">
        <f t="shared" si="42"/>
        <v>未入力あり</v>
      </c>
      <c r="Q391" s="273" t="str">
        <f>IFERROR(IF(P391="未入力あり","",ROUNDDOWN(ROUNDDOWN($H391*$I391,0)*VLOOKUP($G391,【参考】数式用!$A$4:$E$54,3, FALSE),0)),"")</f>
        <v/>
      </c>
      <c r="R391" s="273" t="str">
        <f>IF(AM391="×", 0,IF(P391="未入力あり","",ROUNDDOWN(ROUNDDOWN($H391*$I391,0)*VLOOKUP($G391,【参考】数式用!$A$4:$E$54,4,FALSE),0)))</f>
        <v/>
      </c>
      <c r="S391" s="366" t="str">
        <f>IF(AN391="×", 0,IF(P391="未入力あり","",ROUNDDOWN(ROUNDDOWN($H391*$I391,0)*VLOOKUP($G391,【参考】数式用!$A$4:$E$54,5, FALSE),0)))</f>
        <v/>
      </c>
      <c r="T391" s="369" t="s">
        <v>3907</v>
      </c>
      <c r="U391" s="370"/>
      <c r="V391" s="33"/>
      <c r="W391" s="641"/>
      <c r="X391" s="641"/>
      <c r="Y391" s="641"/>
      <c r="Z391" s="641"/>
      <c r="AA391" s="641"/>
      <c r="AB391" s="641"/>
      <c r="AC391" s="641"/>
      <c r="AD391" s="641"/>
      <c r="AE391" s="641"/>
      <c r="AF391" s="641"/>
      <c r="AG391" s="641"/>
      <c r="AI391" s="373" t="str">
        <f t="shared" si="44"/>
        <v/>
      </c>
      <c r="AJ391" s="372" t="e">
        <f>VLOOKUP('別紙様式2-3（個表）'!$G391,【参考】数式用!$P$4:$Q$54,2, FALSE)</f>
        <v>#N/A</v>
      </c>
      <c r="AK391" s="372" t="e">
        <f>VLOOKUP('別紙様式2-3（個表）'!$G391,【参考】数式用!$P$4:$W$54,8, FALSE)</f>
        <v>#N/A</v>
      </c>
      <c r="AL391" s="372" t="e">
        <f>VLOOKUP('別紙様式2-3（個表）'!$G391,【参考】数式用!$P$4:$AD$54,15, FALSE)</f>
        <v>#N/A</v>
      </c>
      <c r="AM391" s="372" t="str">
        <f t="shared" si="45"/>
        <v/>
      </c>
      <c r="AN391" s="372" t="str">
        <f t="shared" si="46"/>
        <v/>
      </c>
      <c r="AO391" s="372" t="str">
        <f t="shared" si="47"/>
        <v/>
      </c>
      <c r="AP391" s="372" t="str">
        <f>IF(G391="", "", VLOOKUP(G391,【参考】数式用!$A$4:$M$54,13,FALSE))</f>
        <v/>
      </c>
      <c r="AQ391" s="46" t="str">
        <f t="shared" si="48"/>
        <v>―</v>
      </c>
    </row>
    <row r="392" spans="1:43" ht="45" customHeight="1">
      <c r="A392" s="114">
        <f t="shared" si="43"/>
        <v>378</v>
      </c>
      <c r="B392" s="115" t="str">
        <f>IF(基本情報入力シート!B435="","",基本情報入力シート!B435)</f>
        <v/>
      </c>
      <c r="C392" s="116" t="str">
        <f>IF(基本情報入力シート!L435="","",基本情報入力シート!L435)</f>
        <v/>
      </c>
      <c r="D392" s="116" t="str">
        <f>IF(基本情報入力シート!Q435="","",基本情報入力シート!Q435)</f>
        <v>愛知県</v>
      </c>
      <c r="E392" s="116" t="str">
        <f>IF(基本情報入力シート!V435="","",基本情報入力シート!V435)</f>
        <v/>
      </c>
      <c r="F392" s="116" t="str">
        <f>IF(基本情報入力シート!W435="","",基本情報入力シート!W435)</f>
        <v>事業所番号及びサービス名を入力してください。</v>
      </c>
      <c r="G392" s="116" t="str">
        <f>IF(基本情報入力シート!Z435="","",基本情報入力シート!Z435)</f>
        <v/>
      </c>
      <c r="H392" s="224" t="str">
        <f>IF(基本情報入力シート!AD435="","",基本情報入力シート!AD435)</f>
        <v/>
      </c>
      <c r="I392" s="362" t="str">
        <f>IF(基本情報入力シート!AE435="","",基本情報入力シート!AE435)</f>
        <v/>
      </c>
      <c r="J392" s="487"/>
      <c r="K392" s="491"/>
      <c r="L392" s="490"/>
      <c r="M392" s="363" t="str">
        <f>IF(G392="", "", VLOOKUP(AO392,【参考】数式用!$AZ$3:$BA$6, 2, FALSE))</f>
        <v/>
      </c>
      <c r="N392" s="364" t="str">
        <f>IF(G392="","",VLOOKUP(G392,【参考】数式用!$A$4:$L$54,MATCH('別紙様式2-3（個表）'!M392,【参考】数式用!$J$3:$L$3,0)+9,FALSE))</f>
        <v/>
      </c>
      <c r="O392" s="497" t="s">
        <v>2396</v>
      </c>
      <c r="P392" s="365" t="str">
        <f t="shared" si="42"/>
        <v>未入力あり</v>
      </c>
      <c r="Q392" s="273" t="str">
        <f>IFERROR(IF(P392="未入力あり","",ROUNDDOWN(ROUNDDOWN($H392*$I392,0)*VLOOKUP($G392,【参考】数式用!$A$4:$E$54,3, FALSE),0)),"")</f>
        <v/>
      </c>
      <c r="R392" s="273" t="str">
        <f>IF(AM392="×", 0,IF(P392="未入力あり","",ROUNDDOWN(ROUNDDOWN($H392*$I392,0)*VLOOKUP($G392,【参考】数式用!$A$4:$E$54,4,FALSE),0)))</f>
        <v/>
      </c>
      <c r="S392" s="366" t="str">
        <f>IF(AN392="×", 0,IF(P392="未入力あり","",ROUNDDOWN(ROUNDDOWN($H392*$I392,0)*VLOOKUP($G392,【参考】数式用!$A$4:$E$54,5, FALSE),0)))</f>
        <v/>
      </c>
      <c r="T392" s="369" t="s">
        <v>3907</v>
      </c>
      <c r="U392" s="370"/>
      <c r="V392" s="33"/>
      <c r="W392" s="641"/>
      <c r="X392" s="641"/>
      <c r="Y392" s="641"/>
      <c r="Z392" s="641"/>
      <c r="AA392" s="641"/>
      <c r="AB392" s="641"/>
      <c r="AC392" s="641"/>
      <c r="AD392" s="641"/>
      <c r="AE392" s="641"/>
      <c r="AF392" s="641"/>
      <c r="AG392" s="641"/>
      <c r="AI392" s="373" t="str">
        <f t="shared" si="44"/>
        <v/>
      </c>
      <c r="AJ392" s="372" t="e">
        <f>VLOOKUP('別紙様式2-3（個表）'!$G392,【参考】数式用!$P$4:$Q$54,2, FALSE)</f>
        <v>#N/A</v>
      </c>
      <c r="AK392" s="372" t="e">
        <f>VLOOKUP('別紙様式2-3（個表）'!$G392,【参考】数式用!$P$4:$W$54,8, FALSE)</f>
        <v>#N/A</v>
      </c>
      <c r="AL392" s="372" t="e">
        <f>VLOOKUP('別紙様式2-3（個表）'!$G392,【参考】数式用!$P$4:$AD$54,15, FALSE)</f>
        <v>#N/A</v>
      </c>
      <c r="AM392" s="372" t="str">
        <f t="shared" si="45"/>
        <v/>
      </c>
      <c r="AN392" s="372" t="str">
        <f t="shared" si="46"/>
        <v/>
      </c>
      <c r="AO392" s="372" t="str">
        <f t="shared" si="47"/>
        <v/>
      </c>
      <c r="AP392" s="372" t="str">
        <f>IF(G392="", "", VLOOKUP(G392,【参考】数式用!$A$4:$M$54,13,FALSE))</f>
        <v/>
      </c>
      <c r="AQ392" s="46" t="str">
        <f t="shared" si="48"/>
        <v>―</v>
      </c>
    </row>
    <row r="393" spans="1:43" ht="45" customHeight="1">
      <c r="A393" s="114">
        <f t="shared" si="43"/>
        <v>379</v>
      </c>
      <c r="B393" s="115" t="str">
        <f>IF(基本情報入力シート!B436="","",基本情報入力シート!B436)</f>
        <v/>
      </c>
      <c r="C393" s="116" t="str">
        <f>IF(基本情報入力シート!L436="","",基本情報入力シート!L436)</f>
        <v/>
      </c>
      <c r="D393" s="116" t="str">
        <f>IF(基本情報入力シート!Q436="","",基本情報入力シート!Q436)</f>
        <v>愛知県</v>
      </c>
      <c r="E393" s="116" t="str">
        <f>IF(基本情報入力シート!V436="","",基本情報入力シート!V436)</f>
        <v/>
      </c>
      <c r="F393" s="116" t="str">
        <f>IF(基本情報入力シート!W436="","",基本情報入力シート!W436)</f>
        <v>事業所番号及びサービス名を入力してください。</v>
      </c>
      <c r="G393" s="116" t="str">
        <f>IF(基本情報入力シート!Z436="","",基本情報入力シート!Z436)</f>
        <v/>
      </c>
      <c r="H393" s="224" t="str">
        <f>IF(基本情報入力シート!AD436="","",基本情報入力シート!AD436)</f>
        <v/>
      </c>
      <c r="I393" s="362" t="str">
        <f>IF(基本情報入力シート!AE436="","",基本情報入力シート!AE436)</f>
        <v/>
      </c>
      <c r="J393" s="487"/>
      <c r="K393" s="491"/>
      <c r="L393" s="490"/>
      <c r="M393" s="363" t="str">
        <f>IF(G393="", "", VLOOKUP(AO393,【参考】数式用!$AZ$3:$BA$6, 2, FALSE))</f>
        <v/>
      </c>
      <c r="N393" s="364" t="str">
        <f>IF(G393="","",VLOOKUP(G393,【参考】数式用!$A$4:$L$54,MATCH('別紙様式2-3（個表）'!M393,【参考】数式用!$J$3:$L$3,0)+9,FALSE))</f>
        <v/>
      </c>
      <c r="O393" s="497" t="s">
        <v>2396</v>
      </c>
      <c r="P393" s="365" t="str">
        <f t="shared" si="42"/>
        <v>未入力あり</v>
      </c>
      <c r="Q393" s="273" t="str">
        <f>IFERROR(IF(P393="未入力あり","",ROUNDDOWN(ROUNDDOWN($H393*$I393,0)*VLOOKUP($G393,【参考】数式用!$A$4:$E$54,3, FALSE),0)),"")</f>
        <v/>
      </c>
      <c r="R393" s="273" t="str">
        <f>IF(AM393="×", 0,IF(P393="未入力あり","",ROUNDDOWN(ROUNDDOWN($H393*$I393,0)*VLOOKUP($G393,【参考】数式用!$A$4:$E$54,4,FALSE),0)))</f>
        <v/>
      </c>
      <c r="S393" s="366" t="str">
        <f>IF(AN393="×", 0,IF(P393="未入力あり","",ROUNDDOWN(ROUNDDOWN($H393*$I393,0)*VLOOKUP($G393,【参考】数式用!$A$4:$E$54,5, FALSE),0)))</f>
        <v/>
      </c>
      <c r="T393" s="369" t="s">
        <v>3907</v>
      </c>
      <c r="U393" s="370"/>
      <c r="V393" s="33"/>
      <c r="W393" s="641"/>
      <c r="X393" s="641"/>
      <c r="Y393" s="641"/>
      <c r="Z393" s="641"/>
      <c r="AA393" s="641"/>
      <c r="AB393" s="641"/>
      <c r="AC393" s="641"/>
      <c r="AD393" s="641"/>
      <c r="AE393" s="641"/>
      <c r="AF393" s="641"/>
      <c r="AG393" s="641"/>
      <c r="AI393" s="373" t="str">
        <f t="shared" si="44"/>
        <v/>
      </c>
      <c r="AJ393" s="372" t="e">
        <f>VLOOKUP('別紙様式2-3（個表）'!$G393,【参考】数式用!$P$4:$Q$54,2, FALSE)</f>
        <v>#N/A</v>
      </c>
      <c r="AK393" s="372" t="e">
        <f>VLOOKUP('別紙様式2-3（個表）'!$G393,【参考】数式用!$P$4:$W$54,8, FALSE)</f>
        <v>#N/A</v>
      </c>
      <c r="AL393" s="372" t="e">
        <f>VLOOKUP('別紙様式2-3（個表）'!$G393,【参考】数式用!$P$4:$AD$54,15, FALSE)</f>
        <v>#N/A</v>
      </c>
      <c r="AM393" s="372" t="str">
        <f t="shared" si="45"/>
        <v/>
      </c>
      <c r="AN393" s="372" t="str">
        <f t="shared" si="46"/>
        <v/>
      </c>
      <c r="AO393" s="372" t="str">
        <f t="shared" si="47"/>
        <v/>
      </c>
      <c r="AP393" s="372" t="str">
        <f>IF(G393="", "", VLOOKUP(G393,【参考】数式用!$A$4:$M$54,13,FALSE))</f>
        <v/>
      </c>
      <c r="AQ393" s="46" t="str">
        <f t="shared" si="48"/>
        <v>―</v>
      </c>
    </row>
    <row r="394" spans="1:43" ht="45" customHeight="1">
      <c r="A394" s="114">
        <f t="shared" si="43"/>
        <v>380</v>
      </c>
      <c r="B394" s="115" t="str">
        <f>IF(基本情報入力シート!B437="","",基本情報入力シート!B437)</f>
        <v/>
      </c>
      <c r="C394" s="116" t="str">
        <f>IF(基本情報入力シート!L437="","",基本情報入力シート!L437)</f>
        <v/>
      </c>
      <c r="D394" s="116" t="str">
        <f>IF(基本情報入力シート!Q437="","",基本情報入力シート!Q437)</f>
        <v>愛知県</v>
      </c>
      <c r="E394" s="116" t="str">
        <f>IF(基本情報入力シート!V437="","",基本情報入力シート!V437)</f>
        <v/>
      </c>
      <c r="F394" s="116" t="str">
        <f>IF(基本情報入力シート!W437="","",基本情報入力シート!W437)</f>
        <v>事業所番号及びサービス名を入力してください。</v>
      </c>
      <c r="G394" s="116" t="str">
        <f>IF(基本情報入力シート!Z437="","",基本情報入力シート!Z437)</f>
        <v/>
      </c>
      <c r="H394" s="224" t="str">
        <f>IF(基本情報入力シート!AD437="","",基本情報入力シート!AD437)</f>
        <v/>
      </c>
      <c r="I394" s="362" t="str">
        <f>IF(基本情報入力シート!AE437="","",基本情報入力シート!AE437)</f>
        <v/>
      </c>
      <c r="J394" s="487"/>
      <c r="K394" s="491"/>
      <c r="L394" s="490"/>
      <c r="M394" s="363" t="str">
        <f>IF(G394="", "", VLOOKUP(AO394,【参考】数式用!$AZ$3:$BA$6, 2, FALSE))</f>
        <v/>
      </c>
      <c r="N394" s="364" t="str">
        <f>IF(G394="","",VLOOKUP(G394,【参考】数式用!$A$4:$L$54,MATCH('別紙様式2-3（個表）'!M394,【参考】数式用!$J$3:$L$3,0)+9,FALSE))</f>
        <v/>
      </c>
      <c r="O394" s="497" t="s">
        <v>2396</v>
      </c>
      <c r="P394" s="365" t="str">
        <f t="shared" si="42"/>
        <v>未入力あり</v>
      </c>
      <c r="Q394" s="273" t="str">
        <f>IFERROR(IF(P394="未入力あり","",ROUNDDOWN(ROUNDDOWN($H394*$I394,0)*VLOOKUP($G394,【参考】数式用!$A$4:$E$54,3, FALSE),0)),"")</f>
        <v/>
      </c>
      <c r="R394" s="273" t="str">
        <f>IF(AM394="×", 0,IF(P394="未入力あり","",ROUNDDOWN(ROUNDDOWN($H394*$I394,0)*VLOOKUP($G394,【参考】数式用!$A$4:$E$54,4,FALSE),0)))</f>
        <v/>
      </c>
      <c r="S394" s="366" t="str">
        <f>IF(AN394="×", 0,IF(P394="未入力あり","",ROUNDDOWN(ROUNDDOWN($H394*$I394,0)*VLOOKUP($G394,【参考】数式用!$A$4:$E$54,5, FALSE),0)))</f>
        <v/>
      </c>
      <c r="T394" s="369" t="s">
        <v>3907</v>
      </c>
      <c r="U394" s="370"/>
      <c r="V394" s="33"/>
      <c r="W394" s="641"/>
      <c r="X394" s="641"/>
      <c r="Y394" s="641"/>
      <c r="Z394" s="641"/>
      <c r="AA394" s="641"/>
      <c r="AB394" s="641"/>
      <c r="AC394" s="641"/>
      <c r="AD394" s="641"/>
      <c r="AE394" s="641"/>
      <c r="AF394" s="641"/>
      <c r="AG394" s="641"/>
      <c r="AI394" s="373" t="str">
        <f t="shared" si="44"/>
        <v/>
      </c>
      <c r="AJ394" s="372" t="e">
        <f>VLOOKUP('別紙様式2-3（個表）'!$G394,【参考】数式用!$P$4:$Q$54,2, FALSE)</f>
        <v>#N/A</v>
      </c>
      <c r="AK394" s="372" t="e">
        <f>VLOOKUP('別紙様式2-3（個表）'!$G394,【参考】数式用!$P$4:$W$54,8, FALSE)</f>
        <v>#N/A</v>
      </c>
      <c r="AL394" s="372" t="e">
        <f>VLOOKUP('別紙様式2-3（個表）'!$G394,【参考】数式用!$P$4:$AD$54,15, FALSE)</f>
        <v>#N/A</v>
      </c>
      <c r="AM394" s="372" t="str">
        <f t="shared" si="45"/>
        <v/>
      </c>
      <c r="AN394" s="372" t="str">
        <f t="shared" si="46"/>
        <v/>
      </c>
      <c r="AO394" s="372" t="str">
        <f t="shared" si="47"/>
        <v/>
      </c>
      <c r="AP394" s="372" t="str">
        <f>IF(G394="", "", VLOOKUP(G394,【参考】数式用!$A$4:$M$54,13,FALSE))</f>
        <v/>
      </c>
      <c r="AQ394" s="46" t="str">
        <f t="shared" si="48"/>
        <v>―</v>
      </c>
    </row>
    <row r="395" spans="1:43" ht="45" customHeight="1">
      <c r="A395" s="114">
        <f t="shared" si="43"/>
        <v>381</v>
      </c>
      <c r="B395" s="115" t="str">
        <f>IF(基本情報入力シート!B438="","",基本情報入力シート!B438)</f>
        <v/>
      </c>
      <c r="C395" s="116" t="str">
        <f>IF(基本情報入力シート!L438="","",基本情報入力シート!L438)</f>
        <v/>
      </c>
      <c r="D395" s="116" t="str">
        <f>IF(基本情報入力シート!Q438="","",基本情報入力シート!Q438)</f>
        <v>愛知県</v>
      </c>
      <c r="E395" s="116" t="str">
        <f>IF(基本情報入力シート!V438="","",基本情報入力シート!V438)</f>
        <v/>
      </c>
      <c r="F395" s="116" t="str">
        <f>IF(基本情報入力シート!W438="","",基本情報入力シート!W438)</f>
        <v>事業所番号及びサービス名を入力してください。</v>
      </c>
      <c r="G395" s="116" t="str">
        <f>IF(基本情報入力シート!Z438="","",基本情報入力シート!Z438)</f>
        <v/>
      </c>
      <c r="H395" s="224" t="str">
        <f>IF(基本情報入力シート!AD438="","",基本情報入力シート!AD438)</f>
        <v/>
      </c>
      <c r="I395" s="362" t="str">
        <f>IF(基本情報入力シート!AE438="","",基本情報入力シート!AE438)</f>
        <v/>
      </c>
      <c r="J395" s="487"/>
      <c r="K395" s="491"/>
      <c r="L395" s="490"/>
      <c r="M395" s="363" t="str">
        <f>IF(G395="", "", VLOOKUP(AO395,【参考】数式用!$AZ$3:$BA$6, 2, FALSE))</f>
        <v/>
      </c>
      <c r="N395" s="364" t="str">
        <f>IF(G395="","",VLOOKUP(G395,【参考】数式用!$A$4:$L$54,MATCH('別紙様式2-3（個表）'!M395,【参考】数式用!$J$3:$L$3,0)+9,FALSE))</f>
        <v/>
      </c>
      <c r="O395" s="497" t="s">
        <v>2396</v>
      </c>
      <c r="P395" s="365" t="str">
        <f t="shared" si="42"/>
        <v>未入力あり</v>
      </c>
      <c r="Q395" s="273" t="str">
        <f>IFERROR(IF(P395="未入力あり","",ROUNDDOWN(ROUNDDOWN($H395*$I395,0)*VLOOKUP($G395,【参考】数式用!$A$4:$E$54,3, FALSE),0)),"")</f>
        <v/>
      </c>
      <c r="R395" s="273" t="str">
        <f>IF(AM395="×", 0,IF(P395="未入力あり","",ROUNDDOWN(ROUNDDOWN($H395*$I395,0)*VLOOKUP($G395,【参考】数式用!$A$4:$E$54,4,FALSE),0)))</f>
        <v/>
      </c>
      <c r="S395" s="366" t="str">
        <f>IF(AN395="×", 0,IF(P395="未入力あり","",ROUNDDOWN(ROUNDDOWN($H395*$I395,0)*VLOOKUP($G395,【参考】数式用!$A$4:$E$54,5, FALSE),0)))</f>
        <v/>
      </c>
      <c r="T395" s="369" t="s">
        <v>3907</v>
      </c>
      <c r="U395" s="370"/>
      <c r="V395" s="33"/>
      <c r="W395" s="641"/>
      <c r="X395" s="641"/>
      <c r="Y395" s="641"/>
      <c r="Z395" s="641"/>
      <c r="AA395" s="641"/>
      <c r="AB395" s="641"/>
      <c r="AC395" s="641"/>
      <c r="AD395" s="641"/>
      <c r="AE395" s="641"/>
      <c r="AF395" s="641"/>
      <c r="AG395" s="641"/>
      <c r="AI395" s="373" t="str">
        <f t="shared" si="44"/>
        <v/>
      </c>
      <c r="AJ395" s="372" t="e">
        <f>VLOOKUP('別紙様式2-3（個表）'!$G395,【参考】数式用!$P$4:$Q$54,2, FALSE)</f>
        <v>#N/A</v>
      </c>
      <c r="AK395" s="372" t="e">
        <f>VLOOKUP('別紙様式2-3（個表）'!$G395,【参考】数式用!$P$4:$W$54,8, FALSE)</f>
        <v>#N/A</v>
      </c>
      <c r="AL395" s="372" t="e">
        <f>VLOOKUP('別紙様式2-3（個表）'!$G395,【参考】数式用!$P$4:$AD$54,15, FALSE)</f>
        <v>#N/A</v>
      </c>
      <c r="AM395" s="372" t="str">
        <f t="shared" si="45"/>
        <v/>
      </c>
      <c r="AN395" s="372" t="str">
        <f t="shared" si="46"/>
        <v/>
      </c>
      <c r="AO395" s="372" t="str">
        <f t="shared" si="47"/>
        <v/>
      </c>
      <c r="AP395" s="372" t="str">
        <f>IF(G395="", "", VLOOKUP(G395,【参考】数式用!$A$4:$M$54,13,FALSE))</f>
        <v/>
      </c>
      <c r="AQ395" s="46" t="str">
        <f t="shared" si="48"/>
        <v>―</v>
      </c>
    </row>
    <row r="396" spans="1:43" ht="45" customHeight="1">
      <c r="A396" s="114">
        <f t="shared" si="43"/>
        <v>382</v>
      </c>
      <c r="B396" s="115" t="str">
        <f>IF(基本情報入力シート!B439="","",基本情報入力シート!B439)</f>
        <v/>
      </c>
      <c r="C396" s="116" t="str">
        <f>IF(基本情報入力シート!L439="","",基本情報入力シート!L439)</f>
        <v/>
      </c>
      <c r="D396" s="116" t="str">
        <f>IF(基本情報入力シート!Q439="","",基本情報入力シート!Q439)</f>
        <v>愛知県</v>
      </c>
      <c r="E396" s="116" t="str">
        <f>IF(基本情報入力シート!V439="","",基本情報入力シート!V439)</f>
        <v/>
      </c>
      <c r="F396" s="116" t="str">
        <f>IF(基本情報入力シート!W439="","",基本情報入力シート!W439)</f>
        <v>事業所番号及びサービス名を入力してください。</v>
      </c>
      <c r="G396" s="116" t="str">
        <f>IF(基本情報入力シート!Z439="","",基本情報入力シート!Z439)</f>
        <v/>
      </c>
      <c r="H396" s="224" t="str">
        <f>IF(基本情報入力シート!AD439="","",基本情報入力シート!AD439)</f>
        <v/>
      </c>
      <c r="I396" s="362" t="str">
        <f>IF(基本情報入力シート!AE439="","",基本情報入力シート!AE439)</f>
        <v/>
      </c>
      <c r="J396" s="487"/>
      <c r="K396" s="491"/>
      <c r="L396" s="490"/>
      <c r="M396" s="363" t="str">
        <f>IF(G396="", "", VLOOKUP(AO396,【参考】数式用!$AZ$3:$BA$6, 2, FALSE))</f>
        <v/>
      </c>
      <c r="N396" s="364" t="str">
        <f>IF(G396="","",VLOOKUP(G396,【参考】数式用!$A$4:$L$54,MATCH('別紙様式2-3（個表）'!M396,【参考】数式用!$J$3:$L$3,0)+9,FALSE))</f>
        <v/>
      </c>
      <c r="O396" s="497" t="s">
        <v>2396</v>
      </c>
      <c r="P396" s="365" t="str">
        <f t="shared" si="42"/>
        <v>未入力あり</v>
      </c>
      <c r="Q396" s="273" t="str">
        <f>IFERROR(IF(P396="未入力あり","",ROUNDDOWN(ROUNDDOWN($H396*$I396,0)*VLOOKUP($G396,【参考】数式用!$A$4:$E$54,3, FALSE),0)),"")</f>
        <v/>
      </c>
      <c r="R396" s="273" t="str">
        <f>IF(AM396="×", 0,IF(P396="未入力あり","",ROUNDDOWN(ROUNDDOWN($H396*$I396,0)*VLOOKUP($G396,【参考】数式用!$A$4:$E$54,4,FALSE),0)))</f>
        <v/>
      </c>
      <c r="S396" s="366" t="str">
        <f>IF(AN396="×", 0,IF(P396="未入力あり","",ROUNDDOWN(ROUNDDOWN($H396*$I396,0)*VLOOKUP($G396,【参考】数式用!$A$4:$E$54,5, FALSE),0)))</f>
        <v/>
      </c>
      <c r="T396" s="369" t="s">
        <v>3907</v>
      </c>
      <c r="U396" s="370"/>
      <c r="V396" s="33"/>
      <c r="W396" s="641"/>
      <c r="X396" s="641"/>
      <c r="Y396" s="641"/>
      <c r="Z396" s="641"/>
      <c r="AA396" s="641"/>
      <c r="AB396" s="641"/>
      <c r="AC396" s="641"/>
      <c r="AD396" s="641"/>
      <c r="AE396" s="641"/>
      <c r="AF396" s="641"/>
      <c r="AG396" s="641"/>
      <c r="AI396" s="373" t="str">
        <f t="shared" si="44"/>
        <v/>
      </c>
      <c r="AJ396" s="372" t="e">
        <f>VLOOKUP('別紙様式2-3（個表）'!$G396,【参考】数式用!$P$4:$Q$54,2, FALSE)</f>
        <v>#N/A</v>
      </c>
      <c r="AK396" s="372" t="e">
        <f>VLOOKUP('別紙様式2-3（個表）'!$G396,【参考】数式用!$P$4:$W$54,8, FALSE)</f>
        <v>#N/A</v>
      </c>
      <c r="AL396" s="372" t="e">
        <f>VLOOKUP('別紙様式2-3（個表）'!$G396,【参考】数式用!$P$4:$AD$54,15, FALSE)</f>
        <v>#N/A</v>
      </c>
      <c r="AM396" s="372" t="str">
        <f t="shared" si="45"/>
        <v/>
      </c>
      <c r="AN396" s="372" t="str">
        <f t="shared" si="46"/>
        <v/>
      </c>
      <c r="AO396" s="372" t="str">
        <f t="shared" si="47"/>
        <v/>
      </c>
      <c r="AP396" s="372" t="str">
        <f>IF(G396="", "", VLOOKUP(G396,【参考】数式用!$A$4:$M$54,13,FALSE))</f>
        <v/>
      </c>
      <c r="AQ396" s="46" t="str">
        <f t="shared" si="48"/>
        <v>―</v>
      </c>
    </row>
    <row r="397" spans="1:43" ht="45" customHeight="1">
      <c r="A397" s="114">
        <f t="shared" si="43"/>
        <v>383</v>
      </c>
      <c r="B397" s="115" t="str">
        <f>IF(基本情報入力シート!B440="","",基本情報入力シート!B440)</f>
        <v/>
      </c>
      <c r="C397" s="116" t="str">
        <f>IF(基本情報入力シート!L440="","",基本情報入力シート!L440)</f>
        <v/>
      </c>
      <c r="D397" s="116" t="str">
        <f>IF(基本情報入力シート!Q440="","",基本情報入力シート!Q440)</f>
        <v>愛知県</v>
      </c>
      <c r="E397" s="116" t="str">
        <f>IF(基本情報入力シート!V440="","",基本情報入力シート!V440)</f>
        <v/>
      </c>
      <c r="F397" s="116" t="str">
        <f>IF(基本情報入力シート!W440="","",基本情報入力シート!W440)</f>
        <v>事業所番号及びサービス名を入力してください。</v>
      </c>
      <c r="G397" s="116" t="str">
        <f>IF(基本情報入力シート!Z440="","",基本情報入力シート!Z440)</f>
        <v/>
      </c>
      <c r="H397" s="224" t="str">
        <f>IF(基本情報入力シート!AD440="","",基本情報入力シート!AD440)</f>
        <v/>
      </c>
      <c r="I397" s="362" t="str">
        <f>IF(基本情報入力シート!AE440="","",基本情報入力シート!AE440)</f>
        <v/>
      </c>
      <c r="J397" s="487"/>
      <c r="K397" s="491"/>
      <c r="L397" s="490"/>
      <c r="M397" s="363" t="str">
        <f>IF(G397="", "", VLOOKUP(AO397,【参考】数式用!$AZ$3:$BA$6, 2, FALSE))</f>
        <v/>
      </c>
      <c r="N397" s="364" t="str">
        <f>IF(G397="","",VLOOKUP(G397,【参考】数式用!$A$4:$L$54,MATCH('別紙様式2-3（個表）'!M397,【参考】数式用!$J$3:$L$3,0)+9,FALSE))</f>
        <v/>
      </c>
      <c r="O397" s="497" t="s">
        <v>2396</v>
      </c>
      <c r="P397" s="365" t="str">
        <f t="shared" si="42"/>
        <v>未入力あり</v>
      </c>
      <c r="Q397" s="273" t="str">
        <f>IFERROR(IF(P397="未入力あり","",ROUNDDOWN(ROUNDDOWN($H397*$I397,0)*VLOOKUP($G397,【参考】数式用!$A$4:$E$54,3, FALSE),0)),"")</f>
        <v/>
      </c>
      <c r="R397" s="273" t="str">
        <f>IF(AM397="×", 0,IF(P397="未入力あり","",ROUNDDOWN(ROUNDDOWN($H397*$I397,0)*VLOOKUP($G397,【参考】数式用!$A$4:$E$54,4,FALSE),0)))</f>
        <v/>
      </c>
      <c r="S397" s="366" t="str">
        <f>IF(AN397="×", 0,IF(P397="未入力あり","",ROUNDDOWN(ROUNDDOWN($H397*$I397,0)*VLOOKUP($G397,【参考】数式用!$A$4:$E$54,5, FALSE),0)))</f>
        <v/>
      </c>
      <c r="T397" s="369" t="s">
        <v>3907</v>
      </c>
      <c r="U397" s="370"/>
      <c r="V397" s="33"/>
      <c r="W397" s="641"/>
      <c r="X397" s="641"/>
      <c r="Y397" s="641"/>
      <c r="Z397" s="641"/>
      <c r="AA397" s="641"/>
      <c r="AB397" s="641"/>
      <c r="AC397" s="641"/>
      <c r="AD397" s="641"/>
      <c r="AE397" s="641"/>
      <c r="AF397" s="641"/>
      <c r="AG397" s="641"/>
      <c r="AI397" s="373" t="str">
        <f t="shared" si="44"/>
        <v/>
      </c>
      <c r="AJ397" s="372" t="e">
        <f>VLOOKUP('別紙様式2-3（個表）'!$G397,【参考】数式用!$P$4:$Q$54,2, FALSE)</f>
        <v>#N/A</v>
      </c>
      <c r="AK397" s="372" t="e">
        <f>VLOOKUP('別紙様式2-3（個表）'!$G397,【参考】数式用!$P$4:$W$54,8, FALSE)</f>
        <v>#N/A</v>
      </c>
      <c r="AL397" s="372" t="e">
        <f>VLOOKUP('別紙様式2-3（個表）'!$G397,【参考】数式用!$P$4:$AD$54,15, FALSE)</f>
        <v>#N/A</v>
      </c>
      <c r="AM397" s="372" t="str">
        <f t="shared" si="45"/>
        <v/>
      </c>
      <c r="AN397" s="372" t="str">
        <f t="shared" si="46"/>
        <v/>
      </c>
      <c r="AO397" s="372" t="str">
        <f t="shared" si="47"/>
        <v/>
      </c>
      <c r="AP397" s="372" t="str">
        <f>IF(G397="", "", VLOOKUP(G397,【参考】数式用!$A$4:$M$54,13,FALSE))</f>
        <v/>
      </c>
      <c r="AQ397" s="46" t="str">
        <f t="shared" si="48"/>
        <v>―</v>
      </c>
    </row>
    <row r="398" spans="1:43" ht="45" customHeight="1">
      <c r="A398" s="114">
        <f t="shared" si="43"/>
        <v>384</v>
      </c>
      <c r="B398" s="115" t="str">
        <f>IF(基本情報入力シート!B441="","",基本情報入力シート!B441)</f>
        <v/>
      </c>
      <c r="C398" s="116" t="str">
        <f>IF(基本情報入力シート!L441="","",基本情報入力シート!L441)</f>
        <v/>
      </c>
      <c r="D398" s="116" t="str">
        <f>IF(基本情報入力シート!Q441="","",基本情報入力シート!Q441)</f>
        <v>愛知県</v>
      </c>
      <c r="E398" s="116" t="str">
        <f>IF(基本情報入力シート!V441="","",基本情報入力シート!V441)</f>
        <v/>
      </c>
      <c r="F398" s="116" t="str">
        <f>IF(基本情報入力シート!W441="","",基本情報入力シート!W441)</f>
        <v>事業所番号及びサービス名を入力してください。</v>
      </c>
      <c r="G398" s="116" t="str">
        <f>IF(基本情報入力シート!Z441="","",基本情報入力シート!Z441)</f>
        <v/>
      </c>
      <c r="H398" s="224" t="str">
        <f>IF(基本情報入力シート!AD441="","",基本情報入力シート!AD441)</f>
        <v/>
      </c>
      <c r="I398" s="362" t="str">
        <f>IF(基本情報入力シート!AE441="","",基本情報入力シート!AE441)</f>
        <v/>
      </c>
      <c r="J398" s="487"/>
      <c r="K398" s="491"/>
      <c r="L398" s="490"/>
      <c r="M398" s="363" t="str">
        <f>IF(G398="", "", VLOOKUP(AO398,【参考】数式用!$AZ$3:$BA$6, 2, FALSE))</f>
        <v/>
      </c>
      <c r="N398" s="364" t="str">
        <f>IF(G398="","",VLOOKUP(G398,【参考】数式用!$A$4:$L$54,MATCH('別紙様式2-3（個表）'!M398,【参考】数式用!$J$3:$L$3,0)+9,FALSE))</f>
        <v/>
      </c>
      <c r="O398" s="497" t="s">
        <v>2396</v>
      </c>
      <c r="P398" s="365" t="str">
        <f t="shared" ref="P398:P461" si="49">IFERROR(ROUNDDOWN(ROUNDDOWN($H398*$I398,0)*$N398,0),"未入力あり")</f>
        <v>未入力あり</v>
      </c>
      <c r="Q398" s="273" t="str">
        <f>IFERROR(IF(P398="未入力あり","",ROUNDDOWN(ROUNDDOWN($H398*$I398,0)*VLOOKUP($G398,【参考】数式用!$A$4:$E$54,3, FALSE),0)),"")</f>
        <v/>
      </c>
      <c r="R398" s="273" t="str">
        <f>IF(AM398="×", 0,IF(P398="未入力あり","",ROUNDDOWN(ROUNDDOWN($H398*$I398,0)*VLOOKUP($G398,【参考】数式用!$A$4:$E$54,4,FALSE),0)))</f>
        <v/>
      </c>
      <c r="S398" s="366" t="str">
        <f>IF(AN398="×", 0,IF(P398="未入力あり","",ROUNDDOWN(ROUNDDOWN($H398*$I398,0)*VLOOKUP($G398,【参考】数式用!$A$4:$E$54,5, FALSE),0)))</f>
        <v/>
      </c>
      <c r="T398" s="369" t="s">
        <v>3907</v>
      </c>
      <c r="U398" s="370"/>
      <c r="V398" s="33"/>
      <c r="W398" s="641"/>
      <c r="X398" s="641"/>
      <c r="Y398" s="641"/>
      <c r="Z398" s="641"/>
      <c r="AA398" s="641"/>
      <c r="AB398" s="641"/>
      <c r="AC398" s="641"/>
      <c r="AD398" s="641"/>
      <c r="AE398" s="641"/>
      <c r="AF398" s="641"/>
      <c r="AG398" s="641"/>
      <c r="AI398" s="373" t="str">
        <f t="shared" si="44"/>
        <v/>
      </c>
      <c r="AJ398" s="372" t="e">
        <f>VLOOKUP('別紙様式2-3（個表）'!$G398,【参考】数式用!$P$4:$Q$54,2, FALSE)</f>
        <v>#N/A</v>
      </c>
      <c r="AK398" s="372" t="e">
        <f>VLOOKUP('別紙様式2-3（個表）'!$G398,【参考】数式用!$P$4:$W$54,8, FALSE)</f>
        <v>#N/A</v>
      </c>
      <c r="AL398" s="372" t="e">
        <f>VLOOKUP('別紙様式2-3（個表）'!$G398,【参考】数式用!$P$4:$AD$54,15, FALSE)</f>
        <v>#N/A</v>
      </c>
      <c r="AM398" s="372" t="str">
        <f t="shared" si="45"/>
        <v/>
      </c>
      <c r="AN398" s="372" t="str">
        <f t="shared" si="46"/>
        <v/>
      </c>
      <c r="AO398" s="372" t="str">
        <f t="shared" si="47"/>
        <v/>
      </c>
      <c r="AP398" s="372" t="str">
        <f>IF(G398="", "", VLOOKUP(G398,【参考】数式用!$A$4:$M$54,13,FALSE))</f>
        <v/>
      </c>
      <c r="AQ398" s="46" t="str">
        <f t="shared" si="48"/>
        <v>―</v>
      </c>
    </row>
    <row r="399" spans="1:43" ht="45" customHeight="1">
      <c r="A399" s="114">
        <f t="shared" si="43"/>
        <v>385</v>
      </c>
      <c r="B399" s="115" t="str">
        <f>IF(基本情報入力シート!B442="","",基本情報入力シート!B442)</f>
        <v/>
      </c>
      <c r="C399" s="116" t="str">
        <f>IF(基本情報入力シート!L442="","",基本情報入力シート!L442)</f>
        <v/>
      </c>
      <c r="D399" s="116" t="str">
        <f>IF(基本情報入力シート!Q442="","",基本情報入力シート!Q442)</f>
        <v>愛知県</v>
      </c>
      <c r="E399" s="116" t="str">
        <f>IF(基本情報入力シート!V442="","",基本情報入力シート!V442)</f>
        <v/>
      </c>
      <c r="F399" s="116" t="str">
        <f>IF(基本情報入力シート!W442="","",基本情報入力シート!W442)</f>
        <v>事業所番号及びサービス名を入力してください。</v>
      </c>
      <c r="G399" s="116" t="str">
        <f>IF(基本情報入力シート!Z442="","",基本情報入力シート!Z442)</f>
        <v/>
      </c>
      <c r="H399" s="224" t="str">
        <f>IF(基本情報入力シート!AD442="","",基本情報入力シート!AD442)</f>
        <v/>
      </c>
      <c r="I399" s="362" t="str">
        <f>IF(基本情報入力シート!AE442="","",基本情報入力シート!AE442)</f>
        <v/>
      </c>
      <c r="J399" s="487"/>
      <c r="K399" s="491"/>
      <c r="L399" s="490"/>
      <c r="M399" s="363" t="str">
        <f>IF(G399="", "", VLOOKUP(AO399,【参考】数式用!$AZ$3:$BA$6, 2, FALSE))</f>
        <v/>
      </c>
      <c r="N399" s="364" t="str">
        <f>IF(G399="","",VLOOKUP(G399,【参考】数式用!$A$4:$L$54,MATCH('別紙様式2-3（個表）'!M399,【参考】数式用!$J$3:$L$3,0)+9,FALSE))</f>
        <v/>
      </c>
      <c r="O399" s="497" t="s">
        <v>2396</v>
      </c>
      <c r="P399" s="365" t="str">
        <f t="shared" si="49"/>
        <v>未入力あり</v>
      </c>
      <c r="Q399" s="273" t="str">
        <f>IFERROR(IF(P399="未入力あり","",ROUNDDOWN(ROUNDDOWN($H399*$I399,0)*VLOOKUP($G399,【参考】数式用!$A$4:$E$54,3, FALSE),0)),"")</f>
        <v/>
      </c>
      <c r="R399" s="273" t="str">
        <f>IF(AM399="×", 0,IF(P399="未入力あり","",ROUNDDOWN(ROUNDDOWN($H399*$I399,0)*VLOOKUP($G399,【参考】数式用!$A$4:$E$54,4,FALSE),0)))</f>
        <v/>
      </c>
      <c r="S399" s="366" t="str">
        <f>IF(AN399="×", 0,IF(P399="未入力あり","",ROUNDDOWN(ROUNDDOWN($H399*$I399,0)*VLOOKUP($G399,【参考】数式用!$A$4:$E$54,5, FALSE),0)))</f>
        <v/>
      </c>
      <c r="T399" s="369" t="s">
        <v>3907</v>
      </c>
      <c r="U399" s="370"/>
      <c r="V399" s="33"/>
      <c r="W399" s="641"/>
      <c r="X399" s="641"/>
      <c r="Y399" s="641"/>
      <c r="Z399" s="641"/>
      <c r="AA399" s="641"/>
      <c r="AB399" s="641"/>
      <c r="AC399" s="641"/>
      <c r="AD399" s="641"/>
      <c r="AE399" s="641"/>
      <c r="AF399" s="641"/>
      <c r="AG399" s="641"/>
      <c r="AI399" s="373" t="str">
        <f t="shared" si="44"/>
        <v/>
      </c>
      <c r="AJ399" s="372" t="e">
        <f>VLOOKUP('別紙様式2-3（個表）'!$G399,【参考】数式用!$P$4:$Q$54,2, FALSE)</f>
        <v>#N/A</v>
      </c>
      <c r="AK399" s="372" t="e">
        <f>VLOOKUP('別紙様式2-3（個表）'!$G399,【参考】数式用!$P$4:$W$54,8, FALSE)</f>
        <v>#N/A</v>
      </c>
      <c r="AL399" s="372" t="e">
        <f>VLOOKUP('別紙様式2-3（個表）'!$G399,【参考】数式用!$P$4:$AD$54,15, FALSE)</f>
        <v>#N/A</v>
      </c>
      <c r="AM399" s="372" t="str">
        <f t="shared" si="45"/>
        <v/>
      </c>
      <c r="AN399" s="372" t="str">
        <f t="shared" si="46"/>
        <v/>
      </c>
      <c r="AO399" s="372" t="str">
        <f t="shared" si="47"/>
        <v/>
      </c>
      <c r="AP399" s="372" t="str">
        <f>IF(G399="", "", VLOOKUP(G399,【参考】数式用!$A$4:$M$54,13,FALSE))</f>
        <v/>
      </c>
      <c r="AQ399" s="46" t="str">
        <f t="shared" si="48"/>
        <v>―</v>
      </c>
    </row>
    <row r="400" spans="1:43" ht="45" customHeight="1">
      <c r="A400" s="114">
        <f t="shared" si="43"/>
        <v>386</v>
      </c>
      <c r="B400" s="115" t="str">
        <f>IF(基本情報入力シート!B443="","",基本情報入力シート!B443)</f>
        <v/>
      </c>
      <c r="C400" s="116" t="str">
        <f>IF(基本情報入力シート!L443="","",基本情報入力シート!L443)</f>
        <v/>
      </c>
      <c r="D400" s="116" t="str">
        <f>IF(基本情報入力シート!Q443="","",基本情報入力シート!Q443)</f>
        <v>愛知県</v>
      </c>
      <c r="E400" s="116" t="str">
        <f>IF(基本情報入力シート!V443="","",基本情報入力シート!V443)</f>
        <v/>
      </c>
      <c r="F400" s="116" t="str">
        <f>IF(基本情報入力シート!W443="","",基本情報入力シート!W443)</f>
        <v>事業所番号及びサービス名を入力してください。</v>
      </c>
      <c r="G400" s="116" t="str">
        <f>IF(基本情報入力シート!Z443="","",基本情報入力シート!Z443)</f>
        <v/>
      </c>
      <c r="H400" s="224" t="str">
        <f>IF(基本情報入力シート!AD443="","",基本情報入力シート!AD443)</f>
        <v/>
      </c>
      <c r="I400" s="362" t="str">
        <f>IF(基本情報入力シート!AE443="","",基本情報入力シート!AE443)</f>
        <v/>
      </c>
      <c r="J400" s="487"/>
      <c r="K400" s="491"/>
      <c r="L400" s="490"/>
      <c r="M400" s="363" t="str">
        <f>IF(G400="", "", VLOOKUP(AO400,【参考】数式用!$AZ$3:$BA$6, 2, FALSE))</f>
        <v/>
      </c>
      <c r="N400" s="364" t="str">
        <f>IF(G400="","",VLOOKUP(G400,【参考】数式用!$A$4:$L$54,MATCH('別紙様式2-3（個表）'!M400,【参考】数式用!$J$3:$L$3,0)+9,FALSE))</f>
        <v/>
      </c>
      <c r="O400" s="497" t="s">
        <v>2396</v>
      </c>
      <c r="P400" s="365" t="str">
        <f t="shared" si="49"/>
        <v>未入力あり</v>
      </c>
      <c r="Q400" s="273" t="str">
        <f>IFERROR(IF(P400="未入力あり","",ROUNDDOWN(ROUNDDOWN($H400*$I400,0)*VLOOKUP($G400,【参考】数式用!$A$4:$E$54,3, FALSE),0)),"")</f>
        <v/>
      </c>
      <c r="R400" s="273" t="str">
        <f>IF(AM400="×", 0,IF(P400="未入力あり","",ROUNDDOWN(ROUNDDOWN($H400*$I400,0)*VLOOKUP($G400,【参考】数式用!$A$4:$E$54,4,FALSE),0)))</f>
        <v/>
      </c>
      <c r="S400" s="366" t="str">
        <f>IF(AN400="×", 0,IF(P400="未入力あり","",ROUNDDOWN(ROUNDDOWN($H400*$I400,0)*VLOOKUP($G400,【参考】数式用!$A$4:$E$54,5, FALSE),0)))</f>
        <v/>
      </c>
      <c r="T400" s="369" t="s">
        <v>3907</v>
      </c>
      <c r="U400" s="370"/>
      <c r="V400" s="33"/>
      <c r="W400" s="641"/>
      <c r="X400" s="641"/>
      <c r="Y400" s="641"/>
      <c r="Z400" s="641"/>
      <c r="AA400" s="641"/>
      <c r="AB400" s="641"/>
      <c r="AC400" s="641"/>
      <c r="AD400" s="641"/>
      <c r="AE400" s="641"/>
      <c r="AF400" s="641"/>
      <c r="AG400" s="641"/>
      <c r="AI400" s="373" t="str">
        <f t="shared" si="44"/>
        <v/>
      </c>
      <c r="AJ400" s="372" t="e">
        <f>VLOOKUP('別紙様式2-3（個表）'!$G400,【参考】数式用!$P$4:$Q$54,2, FALSE)</f>
        <v>#N/A</v>
      </c>
      <c r="AK400" s="372" t="e">
        <f>VLOOKUP('別紙様式2-3（個表）'!$G400,【参考】数式用!$P$4:$W$54,8, FALSE)</f>
        <v>#N/A</v>
      </c>
      <c r="AL400" s="372" t="e">
        <f>VLOOKUP('別紙様式2-3（個表）'!$G400,【参考】数式用!$P$4:$AD$54,15, FALSE)</f>
        <v>#N/A</v>
      </c>
      <c r="AM400" s="372" t="str">
        <f t="shared" si="45"/>
        <v/>
      </c>
      <c r="AN400" s="372" t="str">
        <f t="shared" si="46"/>
        <v/>
      </c>
      <c r="AO400" s="372" t="str">
        <f t="shared" si="47"/>
        <v/>
      </c>
      <c r="AP400" s="372" t="str">
        <f>IF(G400="", "", VLOOKUP(G400,【参考】数式用!$A$4:$M$54,13,FALSE))</f>
        <v/>
      </c>
      <c r="AQ400" s="46" t="str">
        <f t="shared" si="48"/>
        <v>―</v>
      </c>
    </row>
    <row r="401" spans="1:43" ht="45" customHeight="1">
      <c r="A401" s="114">
        <f t="shared" ref="A401:A464" si="50">A400+1</f>
        <v>387</v>
      </c>
      <c r="B401" s="115" t="str">
        <f>IF(基本情報入力シート!B444="","",基本情報入力シート!B444)</f>
        <v/>
      </c>
      <c r="C401" s="116" t="str">
        <f>IF(基本情報入力シート!L444="","",基本情報入力シート!L444)</f>
        <v/>
      </c>
      <c r="D401" s="116" t="str">
        <f>IF(基本情報入力シート!Q444="","",基本情報入力シート!Q444)</f>
        <v>愛知県</v>
      </c>
      <c r="E401" s="116" t="str">
        <f>IF(基本情報入力シート!V444="","",基本情報入力シート!V444)</f>
        <v/>
      </c>
      <c r="F401" s="116" t="str">
        <f>IF(基本情報入力シート!W444="","",基本情報入力シート!W444)</f>
        <v>事業所番号及びサービス名を入力してください。</v>
      </c>
      <c r="G401" s="116" t="str">
        <f>IF(基本情報入力シート!Z444="","",基本情報入力シート!Z444)</f>
        <v/>
      </c>
      <c r="H401" s="224" t="str">
        <f>IF(基本情報入力シート!AD444="","",基本情報入力シート!AD444)</f>
        <v/>
      </c>
      <c r="I401" s="362" t="str">
        <f>IF(基本情報入力シート!AE444="","",基本情報入力シート!AE444)</f>
        <v/>
      </c>
      <c r="J401" s="487"/>
      <c r="K401" s="491"/>
      <c r="L401" s="490"/>
      <c r="M401" s="363" t="str">
        <f>IF(G401="", "", VLOOKUP(AO401,【参考】数式用!$AZ$3:$BA$6, 2, FALSE))</f>
        <v/>
      </c>
      <c r="N401" s="364" t="str">
        <f>IF(G401="","",VLOOKUP(G401,【参考】数式用!$A$4:$L$54,MATCH('別紙様式2-3（個表）'!M401,【参考】数式用!$J$3:$L$3,0)+9,FALSE))</f>
        <v/>
      </c>
      <c r="O401" s="497" t="s">
        <v>2396</v>
      </c>
      <c r="P401" s="365" t="str">
        <f t="shared" si="49"/>
        <v>未入力あり</v>
      </c>
      <c r="Q401" s="273" t="str">
        <f>IFERROR(IF(P401="未入力あり","",ROUNDDOWN(ROUNDDOWN($H401*$I401,0)*VLOOKUP($G401,【参考】数式用!$A$4:$E$54,3, FALSE),0)),"")</f>
        <v/>
      </c>
      <c r="R401" s="273" t="str">
        <f>IF(AM401="×", 0,IF(P401="未入力あり","",ROUNDDOWN(ROUNDDOWN($H401*$I401,0)*VLOOKUP($G401,【参考】数式用!$A$4:$E$54,4,FALSE),0)))</f>
        <v/>
      </c>
      <c r="S401" s="366" t="str">
        <f>IF(AN401="×", 0,IF(P401="未入力あり","",ROUNDDOWN(ROUNDDOWN($H401*$I401,0)*VLOOKUP($G401,【参考】数式用!$A$4:$E$54,5, FALSE),0)))</f>
        <v/>
      </c>
      <c r="T401" s="369" t="s">
        <v>3907</v>
      </c>
      <c r="U401" s="370"/>
      <c r="V401" s="33"/>
      <c r="W401" s="641"/>
      <c r="X401" s="641"/>
      <c r="Y401" s="641"/>
      <c r="Z401" s="641"/>
      <c r="AA401" s="641"/>
      <c r="AB401" s="641"/>
      <c r="AC401" s="641"/>
      <c r="AD401" s="641"/>
      <c r="AE401" s="641"/>
      <c r="AF401" s="641"/>
      <c r="AG401" s="641"/>
      <c r="AI401" s="373" t="str">
        <f t="shared" si="44"/>
        <v/>
      </c>
      <c r="AJ401" s="372" t="e">
        <f>VLOOKUP('別紙様式2-3（個表）'!$G401,【参考】数式用!$P$4:$Q$54,2, FALSE)</f>
        <v>#N/A</v>
      </c>
      <c r="AK401" s="372" t="e">
        <f>VLOOKUP('別紙様式2-3（個表）'!$G401,【参考】数式用!$P$4:$W$54,8, FALSE)</f>
        <v>#N/A</v>
      </c>
      <c r="AL401" s="372" t="e">
        <f>VLOOKUP('別紙様式2-3（個表）'!$G401,【参考】数式用!$P$4:$AD$54,15, FALSE)</f>
        <v>#N/A</v>
      </c>
      <c r="AM401" s="372" t="str">
        <f t="shared" si="45"/>
        <v/>
      </c>
      <c r="AN401" s="372" t="str">
        <f t="shared" si="46"/>
        <v/>
      </c>
      <c r="AO401" s="372" t="str">
        <f t="shared" si="47"/>
        <v/>
      </c>
      <c r="AP401" s="372" t="str">
        <f>IF(G401="", "", VLOOKUP(G401,【参考】数式用!$A$4:$M$54,13,FALSE))</f>
        <v/>
      </c>
      <c r="AQ401" s="46" t="str">
        <f t="shared" si="48"/>
        <v>―</v>
      </c>
    </row>
    <row r="402" spans="1:43" ht="45" customHeight="1">
      <c r="A402" s="114">
        <f t="shared" si="50"/>
        <v>388</v>
      </c>
      <c r="B402" s="115" t="str">
        <f>IF(基本情報入力シート!B445="","",基本情報入力シート!B445)</f>
        <v/>
      </c>
      <c r="C402" s="116" t="str">
        <f>IF(基本情報入力シート!L445="","",基本情報入力シート!L445)</f>
        <v/>
      </c>
      <c r="D402" s="116" t="str">
        <f>IF(基本情報入力シート!Q445="","",基本情報入力シート!Q445)</f>
        <v>愛知県</v>
      </c>
      <c r="E402" s="116" t="str">
        <f>IF(基本情報入力シート!V445="","",基本情報入力シート!V445)</f>
        <v/>
      </c>
      <c r="F402" s="116" t="str">
        <f>IF(基本情報入力シート!W445="","",基本情報入力シート!W445)</f>
        <v>事業所番号及びサービス名を入力してください。</v>
      </c>
      <c r="G402" s="116" t="str">
        <f>IF(基本情報入力シート!Z445="","",基本情報入力シート!Z445)</f>
        <v/>
      </c>
      <c r="H402" s="224" t="str">
        <f>IF(基本情報入力シート!AD445="","",基本情報入力シート!AD445)</f>
        <v/>
      </c>
      <c r="I402" s="362" t="str">
        <f>IF(基本情報入力シート!AE445="","",基本情報入力シート!AE445)</f>
        <v/>
      </c>
      <c r="J402" s="487"/>
      <c r="K402" s="491"/>
      <c r="L402" s="490"/>
      <c r="M402" s="363" t="str">
        <f>IF(G402="", "", VLOOKUP(AO402,【参考】数式用!$AZ$3:$BA$6, 2, FALSE))</f>
        <v/>
      </c>
      <c r="N402" s="364" t="str">
        <f>IF(G402="","",VLOOKUP(G402,【参考】数式用!$A$4:$L$54,MATCH('別紙様式2-3（個表）'!M402,【参考】数式用!$J$3:$L$3,0)+9,FALSE))</f>
        <v/>
      </c>
      <c r="O402" s="497" t="s">
        <v>2396</v>
      </c>
      <c r="P402" s="365" t="str">
        <f t="shared" si="49"/>
        <v>未入力あり</v>
      </c>
      <c r="Q402" s="273" t="str">
        <f>IFERROR(IF(P402="未入力あり","",ROUNDDOWN(ROUNDDOWN($H402*$I402,0)*VLOOKUP($G402,【参考】数式用!$A$4:$E$54,3, FALSE),0)),"")</f>
        <v/>
      </c>
      <c r="R402" s="273" t="str">
        <f>IF(AM402="×", 0,IF(P402="未入力あり","",ROUNDDOWN(ROUNDDOWN($H402*$I402,0)*VLOOKUP($G402,【参考】数式用!$A$4:$E$54,4,FALSE),0)))</f>
        <v/>
      </c>
      <c r="S402" s="366" t="str">
        <f>IF(AN402="×", 0,IF(P402="未入力あり","",ROUNDDOWN(ROUNDDOWN($H402*$I402,0)*VLOOKUP($G402,【参考】数式用!$A$4:$E$54,5, FALSE),0)))</f>
        <v/>
      </c>
      <c r="T402" s="369" t="s">
        <v>3907</v>
      </c>
      <c r="U402" s="370"/>
      <c r="V402" s="33"/>
      <c r="W402" s="641"/>
      <c r="X402" s="641"/>
      <c r="Y402" s="641"/>
      <c r="Z402" s="641"/>
      <c r="AA402" s="641"/>
      <c r="AB402" s="641"/>
      <c r="AC402" s="641"/>
      <c r="AD402" s="641"/>
      <c r="AE402" s="641"/>
      <c r="AF402" s="641"/>
      <c r="AG402" s="641"/>
      <c r="AI402" s="373" t="str">
        <f t="shared" si="44"/>
        <v/>
      </c>
      <c r="AJ402" s="372" t="e">
        <f>VLOOKUP('別紙様式2-3（個表）'!$G402,【参考】数式用!$P$4:$Q$54,2, FALSE)</f>
        <v>#N/A</v>
      </c>
      <c r="AK402" s="372" t="e">
        <f>VLOOKUP('別紙様式2-3（個表）'!$G402,【参考】数式用!$P$4:$W$54,8, FALSE)</f>
        <v>#N/A</v>
      </c>
      <c r="AL402" s="372" t="e">
        <f>VLOOKUP('別紙様式2-3（個表）'!$G402,【参考】数式用!$P$4:$AD$54,15, FALSE)</f>
        <v>#N/A</v>
      </c>
      <c r="AM402" s="372" t="str">
        <f t="shared" si="45"/>
        <v/>
      </c>
      <c r="AN402" s="372" t="str">
        <f t="shared" si="46"/>
        <v/>
      </c>
      <c r="AO402" s="372" t="str">
        <f t="shared" si="47"/>
        <v/>
      </c>
      <c r="AP402" s="372" t="str">
        <f>IF(G402="", "", VLOOKUP(G402,【参考】数式用!$A$4:$M$54,13,FALSE))</f>
        <v/>
      </c>
      <c r="AQ402" s="46" t="str">
        <f t="shared" si="48"/>
        <v>―</v>
      </c>
    </row>
    <row r="403" spans="1:43" ht="45" customHeight="1">
      <c r="A403" s="114">
        <f t="shared" si="50"/>
        <v>389</v>
      </c>
      <c r="B403" s="115" t="str">
        <f>IF(基本情報入力シート!B446="","",基本情報入力シート!B446)</f>
        <v/>
      </c>
      <c r="C403" s="116" t="str">
        <f>IF(基本情報入力シート!L446="","",基本情報入力シート!L446)</f>
        <v/>
      </c>
      <c r="D403" s="116" t="str">
        <f>IF(基本情報入力シート!Q446="","",基本情報入力シート!Q446)</f>
        <v>愛知県</v>
      </c>
      <c r="E403" s="116" t="str">
        <f>IF(基本情報入力シート!V446="","",基本情報入力シート!V446)</f>
        <v/>
      </c>
      <c r="F403" s="116" t="str">
        <f>IF(基本情報入力シート!W446="","",基本情報入力シート!W446)</f>
        <v>事業所番号及びサービス名を入力してください。</v>
      </c>
      <c r="G403" s="116" t="str">
        <f>IF(基本情報入力シート!Z446="","",基本情報入力シート!Z446)</f>
        <v/>
      </c>
      <c r="H403" s="224" t="str">
        <f>IF(基本情報入力シート!AD446="","",基本情報入力シート!AD446)</f>
        <v/>
      </c>
      <c r="I403" s="362" t="str">
        <f>IF(基本情報入力シート!AE446="","",基本情報入力シート!AE446)</f>
        <v/>
      </c>
      <c r="J403" s="487"/>
      <c r="K403" s="491"/>
      <c r="L403" s="490"/>
      <c r="M403" s="363" t="str">
        <f>IF(G403="", "", VLOOKUP(AO403,【参考】数式用!$AZ$3:$BA$6, 2, FALSE))</f>
        <v/>
      </c>
      <c r="N403" s="364" t="str">
        <f>IF(G403="","",VLOOKUP(G403,【参考】数式用!$A$4:$L$54,MATCH('別紙様式2-3（個表）'!M403,【参考】数式用!$J$3:$L$3,0)+9,FALSE))</f>
        <v/>
      </c>
      <c r="O403" s="497" t="s">
        <v>2396</v>
      </c>
      <c r="P403" s="365" t="str">
        <f t="shared" si="49"/>
        <v>未入力あり</v>
      </c>
      <c r="Q403" s="273" t="str">
        <f>IFERROR(IF(P403="未入力あり","",ROUNDDOWN(ROUNDDOWN($H403*$I403,0)*VLOOKUP($G403,【参考】数式用!$A$4:$E$54,3, FALSE),0)),"")</f>
        <v/>
      </c>
      <c r="R403" s="273" t="str">
        <f>IF(AM403="×", 0,IF(P403="未入力あり","",ROUNDDOWN(ROUNDDOWN($H403*$I403,0)*VLOOKUP($G403,【参考】数式用!$A$4:$E$54,4,FALSE),0)))</f>
        <v/>
      </c>
      <c r="S403" s="366" t="str">
        <f>IF(AN403="×", 0,IF(P403="未入力あり","",ROUNDDOWN(ROUNDDOWN($H403*$I403,0)*VLOOKUP($G403,【参考】数式用!$A$4:$E$54,5, FALSE),0)))</f>
        <v/>
      </c>
      <c r="T403" s="369" t="s">
        <v>3907</v>
      </c>
      <c r="U403" s="370"/>
      <c r="V403" s="33"/>
      <c r="W403" s="641"/>
      <c r="X403" s="641"/>
      <c r="Y403" s="641"/>
      <c r="Z403" s="641"/>
      <c r="AA403" s="641"/>
      <c r="AB403" s="641"/>
      <c r="AC403" s="641"/>
      <c r="AD403" s="641"/>
      <c r="AE403" s="641"/>
      <c r="AF403" s="641"/>
      <c r="AG403" s="641"/>
      <c r="AI403" s="373" t="str">
        <f t="shared" si="44"/>
        <v/>
      </c>
      <c r="AJ403" s="372" t="e">
        <f>VLOOKUP('別紙様式2-3（個表）'!$G403,【参考】数式用!$P$4:$Q$54,2, FALSE)</f>
        <v>#N/A</v>
      </c>
      <c r="AK403" s="372" t="e">
        <f>VLOOKUP('別紙様式2-3（個表）'!$G403,【参考】数式用!$P$4:$W$54,8, FALSE)</f>
        <v>#N/A</v>
      </c>
      <c r="AL403" s="372" t="e">
        <f>VLOOKUP('別紙様式2-3（個表）'!$G403,【参考】数式用!$P$4:$AD$54,15, FALSE)</f>
        <v>#N/A</v>
      </c>
      <c r="AM403" s="372" t="str">
        <f t="shared" si="45"/>
        <v/>
      </c>
      <c r="AN403" s="372" t="str">
        <f t="shared" si="46"/>
        <v/>
      </c>
      <c r="AO403" s="372" t="str">
        <f t="shared" si="47"/>
        <v/>
      </c>
      <c r="AP403" s="372" t="str">
        <f>IF(G403="", "", VLOOKUP(G403,【参考】数式用!$A$4:$M$54,13,FALSE))</f>
        <v/>
      </c>
      <c r="AQ403" s="46" t="str">
        <f t="shared" si="48"/>
        <v>―</v>
      </c>
    </row>
    <row r="404" spans="1:43" ht="45" customHeight="1">
      <c r="A404" s="114">
        <f t="shared" si="50"/>
        <v>390</v>
      </c>
      <c r="B404" s="115" t="str">
        <f>IF(基本情報入力シート!B447="","",基本情報入力シート!B447)</f>
        <v/>
      </c>
      <c r="C404" s="116" t="str">
        <f>IF(基本情報入力シート!L447="","",基本情報入力シート!L447)</f>
        <v/>
      </c>
      <c r="D404" s="116" t="str">
        <f>IF(基本情報入力シート!Q447="","",基本情報入力シート!Q447)</f>
        <v>愛知県</v>
      </c>
      <c r="E404" s="116" t="str">
        <f>IF(基本情報入力シート!V447="","",基本情報入力シート!V447)</f>
        <v/>
      </c>
      <c r="F404" s="116" t="str">
        <f>IF(基本情報入力シート!W447="","",基本情報入力シート!W447)</f>
        <v>事業所番号及びサービス名を入力してください。</v>
      </c>
      <c r="G404" s="116" t="str">
        <f>IF(基本情報入力シート!Z447="","",基本情報入力シート!Z447)</f>
        <v/>
      </c>
      <c r="H404" s="224" t="str">
        <f>IF(基本情報入力シート!AD447="","",基本情報入力シート!AD447)</f>
        <v/>
      </c>
      <c r="I404" s="362" t="str">
        <f>IF(基本情報入力シート!AE447="","",基本情報入力シート!AE447)</f>
        <v/>
      </c>
      <c r="J404" s="487"/>
      <c r="K404" s="491"/>
      <c r="L404" s="490"/>
      <c r="M404" s="363" t="str">
        <f>IF(G404="", "", VLOOKUP(AO404,【参考】数式用!$AZ$3:$BA$6, 2, FALSE))</f>
        <v/>
      </c>
      <c r="N404" s="364" t="str">
        <f>IF(G404="","",VLOOKUP(G404,【参考】数式用!$A$4:$L$54,MATCH('別紙様式2-3（個表）'!M404,【参考】数式用!$J$3:$L$3,0)+9,FALSE))</f>
        <v/>
      </c>
      <c r="O404" s="497" t="s">
        <v>2396</v>
      </c>
      <c r="P404" s="365" t="str">
        <f t="shared" si="49"/>
        <v>未入力あり</v>
      </c>
      <c r="Q404" s="273" t="str">
        <f>IFERROR(IF(P404="未入力あり","",ROUNDDOWN(ROUNDDOWN($H404*$I404,0)*VLOOKUP($G404,【参考】数式用!$A$4:$E$54,3, FALSE),0)),"")</f>
        <v/>
      </c>
      <c r="R404" s="273" t="str">
        <f>IF(AM404="×", 0,IF(P404="未入力あり","",ROUNDDOWN(ROUNDDOWN($H404*$I404,0)*VLOOKUP($G404,【参考】数式用!$A$4:$E$54,4,FALSE),0)))</f>
        <v/>
      </c>
      <c r="S404" s="366" t="str">
        <f>IF(AN404="×", 0,IF(P404="未入力あり","",ROUNDDOWN(ROUNDDOWN($H404*$I404,0)*VLOOKUP($G404,【参考】数式用!$A$4:$E$54,5, FALSE),0)))</f>
        <v/>
      </c>
      <c r="T404" s="369" t="s">
        <v>3907</v>
      </c>
      <c r="U404" s="370"/>
      <c r="V404" s="33"/>
      <c r="W404" s="641"/>
      <c r="X404" s="641"/>
      <c r="Y404" s="641"/>
      <c r="Z404" s="641"/>
      <c r="AA404" s="641"/>
      <c r="AB404" s="641"/>
      <c r="AC404" s="641"/>
      <c r="AD404" s="641"/>
      <c r="AE404" s="641"/>
      <c r="AF404" s="641"/>
      <c r="AG404" s="641"/>
      <c r="AI404" s="373" t="str">
        <f t="shared" si="44"/>
        <v/>
      </c>
      <c r="AJ404" s="372" t="e">
        <f>VLOOKUP('別紙様式2-3（個表）'!$G404,【参考】数式用!$P$4:$Q$54,2, FALSE)</f>
        <v>#N/A</v>
      </c>
      <c r="AK404" s="372" t="e">
        <f>VLOOKUP('別紙様式2-3（個表）'!$G404,【参考】数式用!$P$4:$W$54,8, FALSE)</f>
        <v>#N/A</v>
      </c>
      <c r="AL404" s="372" t="e">
        <f>VLOOKUP('別紙様式2-3（個表）'!$G404,【参考】数式用!$P$4:$AD$54,15, FALSE)</f>
        <v>#N/A</v>
      </c>
      <c r="AM404" s="372" t="str">
        <f t="shared" si="45"/>
        <v/>
      </c>
      <c r="AN404" s="372" t="str">
        <f t="shared" si="46"/>
        <v/>
      </c>
      <c r="AO404" s="372" t="str">
        <f t="shared" si="47"/>
        <v/>
      </c>
      <c r="AP404" s="372" t="str">
        <f>IF(G404="", "", VLOOKUP(G404,【参考】数式用!$A$4:$M$54,13,FALSE))</f>
        <v/>
      </c>
      <c r="AQ404" s="46" t="str">
        <f t="shared" si="48"/>
        <v>―</v>
      </c>
    </row>
    <row r="405" spans="1:43" ht="45" customHeight="1">
      <c r="A405" s="114">
        <f t="shared" si="50"/>
        <v>391</v>
      </c>
      <c r="B405" s="115" t="str">
        <f>IF(基本情報入力シート!B448="","",基本情報入力シート!B448)</f>
        <v/>
      </c>
      <c r="C405" s="116" t="str">
        <f>IF(基本情報入力シート!L448="","",基本情報入力シート!L448)</f>
        <v/>
      </c>
      <c r="D405" s="116" t="str">
        <f>IF(基本情報入力シート!Q448="","",基本情報入力シート!Q448)</f>
        <v>愛知県</v>
      </c>
      <c r="E405" s="116" t="str">
        <f>IF(基本情報入力シート!V448="","",基本情報入力シート!V448)</f>
        <v/>
      </c>
      <c r="F405" s="116" t="str">
        <f>IF(基本情報入力シート!W448="","",基本情報入力シート!W448)</f>
        <v>事業所番号及びサービス名を入力してください。</v>
      </c>
      <c r="G405" s="116" t="str">
        <f>IF(基本情報入力シート!Z448="","",基本情報入力シート!Z448)</f>
        <v/>
      </c>
      <c r="H405" s="224" t="str">
        <f>IF(基本情報入力シート!AD448="","",基本情報入力シート!AD448)</f>
        <v/>
      </c>
      <c r="I405" s="362" t="str">
        <f>IF(基本情報入力シート!AE448="","",基本情報入力シート!AE448)</f>
        <v/>
      </c>
      <c r="J405" s="487"/>
      <c r="K405" s="491"/>
      <c r="L405" s="490"/>
      <c r="M405" s="363" t="str">
        <f>IF(G405="", "", VLOOKUP(AO405,【参考】数式用!$AZ$3:$BA$6, 2, FALSE))</f>
        <v/>
      </c>
      <c r="N405" s="364" t="str">
        <f>IF(G405="","",VLOOKUP(G405,【参考】数式用!$A$4:$L$54,MATCH('別紙様式2-3（個表）'!M405,【参考】数式用!$J$3:$L$3,0)+9,FALSE))</f>
        <v/>
      </c>
      <c r="O405" s="497" t="s">
        <v>2396</v>
      </c>
      <c r="P405" s="365" t="str">
        <f t="shared" si="49"/>
        <v>未入力あり</v>
      </c>
      <c r="Q405" s="273" t="str">
        <f>IFERROR(IF(P405="未入力あり","",ROUNDDOWN(ROUNDDOWN($H405*$I405,0)*VLOOKUP($G405,【参考】数式用!$A$4:$E$54,3, FALSE),0)),"")</f>
        <v/>
      </c>
      <c r="R405" s="273" t="str">
        <f>IF(AM405="×", 0,IF(P405="未入力あり","",ROUNDDOWN(ROUNDDOWN($H405*$I405,0)*VLOOKUP($G405,【参考】数式用!$A$4:$E$54,4,FALSE),0)))</f>
        <v/>
      </c>
      <c r="S405" s="366" t="str">
        <f>IF(AN405="×", 0,IF(P405="未入力あり","",ROUNDDOWN(ROUNDDOWN($H405*$I405,0)*VLOOKUP($G405,【参考】数式用!$A$4:$E$54,5, FALSE),0)))</f>
        <v/>
      </c>
      <c r="T405" s="369" t="s">
        <v>3907</v>
      </c>
      <c r="U405" s="370"/>
      <c r="V405" s="33"/>
      <c r="W405" s="641"/>
      <c r="X405" s="641"/>
      <c r="Y405" s="641"/>
      <c r="Z405" s="641"/>
      <c r="AA405" s="641"/>
      <c r="AB405" s="641"/>
      <c r="AC405" s="641"/>
      <c r="AD405" s="641"/>
      <c r="AE405" s="641"/>
      <c r="AF405" s="641"/>
      <c r="AG405" s="641"/>
      <c r="AI405" s="373" t="str">
        <f t="shared" si="44"/>
        <v/>
      </c>
      <c r="AJ405" s="372" t="e">
        <f>VLOOKUP('別紙様式2-3（個表）'!$G405,【参考】数式用!$P$4:$Q$54,2, FALSE)</f>
        <v>#N/A</v>
      </c>
      <c r="AK405" s="372" t="e">
        <f>VLOOKUP('別紙様式2-3（個表）'!$G405,【参考】数式用!$P$4:$W$54,8, FALSE)</f>
        <v>#N/A</v>
      </c>
      <c r="AL405" s="372" t="e">
        <f>VLOOKUP('別紙様式2-3（個表）'!$G405,【参考】数式用!$P$4:$AD$54,15, FALSE)</f>
        <v>#N/A</v>
      </c>
      <c r="AM405" s="372" t="str">
        <f t="shared" si="45"/>
        <v/>
      </c>
      <c r="AN405" s="372" t="str">
        <f t="shared" si="46"/>
        <v/>
      </c>
      <c r="AO405" s="372" t="str">
        <f t="shared" si="47"/>
        <v/>
      </c>
      <c r="AP405" s="372" t="str">
        <f>IF(G405="", "", VLOOKUP(G405,【参考】数式用!$A$4:$M$54,13,FALSE))</f>
        <v/>
      </c>
      <c r="AQ405" s="46" t="str">
        <f t="shared" si="48"/>
        <v>―</v>
      </c>
    </row>
    <row r="406" spans="1:43" ht="45" customHeight="1">
      <c r="A406" s="114">
        <f t="shared" si="50"/>
        <v>392</v>
      </c>
      <c r="B406" s="115" t="str">
        <f>IF(基本情報入力シート!B449="","",基本情報入力シート!B449)</f>
        <v/>
      </c>
      <c r="C406" s="116" t="str">
        <f>IF(基本情報入力シート!L449="","",基本情報入力シート!L449)</f>
        <v/>
      </c>
      <c r="D406" s="116" t="str">
        <f>IF(基本情報入力シート!Q449="","",基本情報入力シート!Q449)</f>
        <v>愛知県</v>
      </c>
      <c r="E406" s="116" t="str">
        <f>IF(基本情報入力シート!V449="","",基本情報入力シート!V449)</f>
        <v/>
      </c>
      <c r="F406" s="116" t="str">
        <f>IF(基本情報入力シート!W449="","",基本情報入力シート!W449)</f>
        <v>事業所番号及びサービス名を入力してください。</v>
      </c>
      <c r="G406" s="116" t="str">
        <f>IF(基本情報入力シート!Z449="","",基本情報入力シート!Z449)</f>
        <v/>
      </c>
      <c r="H406" s="224" t="str">
        <f>IF(基本情報入力シート!AD449="","",基本情報入力シート!AD449)</f>
        <v/>
      </c>
      <c r="I406" s="362" t="str">
        <f>IF(基本情報入力シート!AE449="","",基本情報入力シート!AE449)</f>
        <v/>
      </c>
      <c r="J406" s="487"/>
      <c r="K406" s="491"/>
      <c r="L406" s="490"/>
      <c r="M406" s="363" t="str">
        <f>IF(G406="", "", VLOOKUP(AO406,【参考】数式用!$AZ$3:$BA$6, 2, FALSE))</f>
        <v/>
      </c>
      <c r="N406" s="364" t="str">
        <f>IF(G406="","",VLOOKUP(G406,【参考】数式用!$A$4:$L$54,MATCH('別紙様式2-3（個表）'!M406,【参考】数式用!$J$3:$L$3,0)+9,FALSE))</f>
        <v/>
      </c>
      <c r="O406" s="497" t="s">
        <v>2396</v>
      </c>
      <c r="P406" s="365" t="str">
        <f t="shared" si="49"/>
        <v>未入力あり</v>
      </c>
      <c r="Q406" s="273" t="str">
        <f>IFERROR(IF(P406="未入力あり","",ROUNDDOWN(ROUNDDOWN($H406*$I406,0)*VLOOKUP($G406,【参考】数式用!$A$4:$E$54,3, FALSE),0)),"")</f>
        <v/>
      </c>
      <c r="R406" s="273" t="str">
        <f>IF(AM406="×", 0,IF(P406="未入力あり","",ROUNDDOWN(ROUNDDOWN($H406*$I406,0)*VLOOKUP($G406,【参考】数式用!$A$4:$E$54,4,FALSE),0)))</f>
        <v/>
      </c>
      <c r="S406" s="366" t="str">
        <f>IF(AN406="×", 0,IF(P406="未入力あり","",ROUNDDOWN(ROUNDDOWN($H406*$I406,0)*VLOOKUP($G406,【参考】数式用!$A$4:$E$54,5, FALSE),0)))</f>
        <v/>
      </c>
      <c r="T406" s="369" t="s">
        <v>3907</v>
      </c>
      <c r="U406" s="370"/>
      <c r="V406" s="33"/>
      <c r="W406" s="641"/>
      <c r="X406" s="641"/>
      <c r="Y406" s="641"/>
      <c r="Z406" s="641"/>
      <c r="AA406" s="641"/>
      <c r="AB406" s="641"/>
      <c r="AC406" s="641"/>
      <c r="AD406" s="641"/>
      <c r="AE406" s="641"/>
      <c r="AF406" s="641"/>
      <c r="AG406" s="641"/>
      <c r="AI406" s="373" t="str">
        <f t="shared" si="44"/>
        <v/>
      </c>
      <c r="AJ406" s="372" t="e">
        <f>VLOOKUP('別紙様式2-3（個表）'!$G406,【参考】数式用!$P$4:$Q$54,2, FALSE)</f>
        <v>#N/A</v>
      </c>
      <c r="AK406" s="372" t="e">
        <f>VLOOKUP('別紙様式2-3（個表）'!$G406,【参考】数式用!$P$4:$W$54,8, FALSE)</f>
        <v>#N/A</v>
      </c>
      <c r="AL406" s="372" t="e">
        <f>VLOOKUP('別紙様式2-3（個表）'!$G406,【参考】数式用!$P$4:$AD$54,15, FALSE)</f>
        <v>#N/A</v>
      </c>
      <c r="AM406" s="372" t="str">
        <f t="shared" si="45"/>
        <v/>
      </c>
      <c r="AN406" s="372" t="str">
        <f t="shared" si="46"/>
        <v/>
      </c>
      <c r="AO406" s="372" t="str">
        <f t="shared" si="47"/>
        <v/>
      </c>
      <c r="AP406" s="372" t="str">
        <f>IF(G406="", "", VLOOKUP(G406,【参考】数式用!$A$4:$M$54,13,FALSE))</f>
        <v/>
      </c>
      <c r="AQ406" s="46" t="str">
        <f t="shared" si="48"/>
        <v>―</v>
      </c>
    </row>
    <row r="407" spans="1:43" ht="45" customHeight="1">
      <c r="A407" s="114">
        <f t="shared" si="50"/>
        <v>393</v>
      </c>
      <c r="B407" s="115" t="str">
        <f>IF(基本情報入力シート!B450="","",基本情報入力シート!B450)</f>
        <v/>
      </c>
      <c r="C407" s="116" t="str">
        <f>IF(基本情報入力シート!L450="","",基本情報入力シート!L450)</f>
        <v/>
      </c>
      <c r="D407" s="116" t="str">
        <f>IF(基本情報入力シート!Q450="","",基本情報入力シート!Q450)</f>
        <v>愛知県</v>
      </c>
      <c r="E407" s="116" t="str">
        <f>IF(基本情報入力シート!V450="","",基本情報入力シート!V450)</f>
        <v/>
      </c>
      <c r="F407" s="116" t="str">
        <f>IF(基本情報入力シート!W450="","",基本情報入力シート!W450)</f>
        <v>事業所番号及びサービス名を入力してください。</v>
      </c>
      <c r="G407" s="116" t="str">
        <f>IF(基本情報入力シート!Z450="","",基本情報入力シート!Z450)</f>
        <v/>
      </c>
      <c r="H407" s="224" t="str">
        <f>IF(基本情報入力シート!AD450="","",基本情報入力シート!AD450)</f>
        <v/>
      </c>
      <c r="I407" s="362" t="str">
        <f>IF(基本情報入力シート!AE450="","",基本情報入力シート!AE450)</f>
        <v/>
      </c>
      <c r="J407" s="487"/>
      <c r="K407" s="491"/>
      <c r="L407" s="490"/>
      <c r="M407" s="363" t="str">
        <f>IF(G407="", "", VLOOKUP(AO407,【参考】数式用!$AZ$3:$BA$6, 2, FALSE))</f>
        <v/>
      </c>
      <c r="N407" s="364" t="str">
        <f>IF(G407="","",VLOOKUP(G407,【参考】数式用!$A$4:$L$54,MATCH('別紙様式2-3（個表）'!M407,【参考】数式用!$J$3:$L$3,0)+9,FALSE))</f>
        <v/>
      </c>
      <c r="O407" s="497" t="s">
        <v>2396</v>
      </c>
      <c r="P407" s="365" t="str">
        <f t="shared" si="49"/>
        <v>未入力あり</v>
      </c>
      <c r="Q407" s="273" t="str">
        <f>IFERROR(IF(P407="未入力あり","",ROUNDDOWN(ROUNDDOWN($H407*$I407,0)*VLOOKUP($G407,【参考】数式用!$A$4:$E$54,3, FALSE),0)),"")</f>
        <v/>
      </c>
      <c r="R407" s="273" t="str">
        <f>IF(AM407="×", 0,IF(P407="未入力あり","",ROUNDDOWN(ROUNDDOWN($H407*$I407,0)*VLOOKUP($G407,【参考】数式用!$A$4:$E$54,4,FALSE),0)))</f>
        <v/>
      </c>
      <c r="S407" s="366" t="str">
        <f>IF(AN407="×", 0,IF(P407="未入力あり","",ROUNDDOWN(ROUNDDOWN($H407*$I407,0)*VLOOKUP($G407,【参考】数式用!$A$4:$E$54,5, FALSE),0)))</f>
        <v/>
      </c>
      <c r="T407" s="369" t="s">
        <v>3907</v>
      </c>
      <c r="U407" s="370"/>
      <c r="V407" s="33"/>
      <c r="W407" s="641"/>
      <c r="X407" s="641"/>
      <c r="Y407" s="641"/>
      <c r="Z407" s="641"/>
      <c r="AA407" s="641"/>
      <c r="AB407" s="641"/>
      <c r="AC407" s="641"/>
      <c r="AD407" s="641"/>
      <c r="AE407" s="641"/>
      <c r="AF407" s="641"/>
      <c r="AG407" s="641"/>
      <c r="AI407" s="373" t="str">
        <f t="shared" si="44"/>
        <v/>
      </c>
      <c r="AJ407" s="372" t="e">
        <f>VLOOKUP('別紙様式2-3（個表）'!$G407,【参考】数式用!$P$4:$Q$54,2, FALSE)</f>
        <v>#N/A</v>
      </c>
      <c r="AK407" s="372" t="e">
        <f>VLOOKUP('別紙様式2-3（個表）'!$G407,【参考】数式用!$P$4:$W$54,8, FALSE)</f>
        <v>#N/A</v>
      </c>
      <c r="AL407" s="372" t="e">
        <f>VLOOKUP('別紙様式2-3（個表）'!$G407,【参考】数式用!$P$4:$AD$54,15, FALSE)</f>
        <v>#N/A</v>
      </c>
      <c r="AM407" s="372" t="str">
        <f t="shared" si="45"/>
        <v/>
      </c>
      <c r="AN407" s="372" t="str">
        <f t="shared" si="46"/>
        <v/>
      </c>
      <c r="AO407" s="372" t="str">
        <f t="shared" si="47"/>
        <v/>
      </c>
      <c r="AP407" s="372" t="str">
        <f>IF(G407="", "", VLOOKUP(G407,【参考】数式用!$A$4:$M$54,13,FALSE))</f>
        <v/>
      </c>
      <c r="AQ407" s="46" t="str">
        <f t="shared" si="48"/>
        <v>―</v>
      </c>
    </row>
    <row r="408" spans="1:43" ht="45" customHeight="1">
      <c r="A408" s="114">
        <f t="shared" si="50"/>
        <v>394</v>
      </c>
      <c r="B408" s="115" t="str">
        <f>IF(基本情報入力シート!B451="","",基本情報入力シート!B451)</f>
        <v/>
      </c>
      <c r="C408" s="116" t="str">
        <f>IF(基本情報入力シート!L451="","",基本情報入力シート!L451)</f>
        <v/>
      </c>
      <c r="D408" s="116" t="str">
        <f>IF(基本情報入力シート!Q451="","",基本情報入力シート!Q451)</f>
        <v>愛知県</v>
      </c>
      <c r="E408" s="116" t="str">
        <f>IF(基本情報入力シート!V451="","",基本情報入力シート!V451)</f>
        <v/>
      </c>
      <c r="F408" s="116" t="str">
        <f>IF(基本情報入力シート!W451="","",基本情報入力シート!W451)</f>
        <v>事業所番号及びサービス名を入力してください。</v>
      </c>
      <c r="G408" s="116" t="str">
        <f>IF(基本情報入力シート!Z451="","",基本情報入力シート!Z451)</f>
        <v/>
      </c>
      <c r="H408" s="224" t="str">
        <f>IF(基本情報入力シート!AD451="","",基本情報入力シート!AD451)</f>
        <v/>
      </c>
      <c r="I408" s="362" t="str">
        <f>IF(基本情報入力シート!AE451="","",基本情報入力シート!AE451)</f>
        <v/>
      </c>
      <c r="J408" s="487"/>
      <c r="K408" s="491"/>
      <c r="L408" s="490"/>
      <c r="M408" s="363" t="str">
        <f>IF(G408="", "", VLOOKUP(AO408,【参考】数式用!$AZ$3:$BA$6, 2, FALSE))</f>
        <v/>
      </c>
      <c r="N408" s="364" t="str">
        <f>IF(G408="","",VLOOKUP(G408,【参考】数式用!$A$4:$L$54,MATCH('別紙様式2-3（個表）'!M408,【参考】数式用!$J$3:$L$3,0)+9,FALSE))</f>
        <v/>
      </c>
      <c r="O408" s="497" t="s">
        <v>2396</v>
      </c>
      <c r="P408" s="365" t="str">
        <f t="shared" si="49"/>
        <v>未入力あり</v>
      </c>
      <c r="Q408" s="273" t="str">
        <f>IFERROR(IF(P408="未入力あり","",ROUNDDOWN(ROUNDDOWN($H408*$I408,0)*VLOOKUP($G408,【参考】数式用!$A$4:$E$54,3, FALSE),0)),"")</f>
        <v/>
      </c>
      <c r="R408" s="273" t="str">
        <f>IF(AM408="×", 0,IF(P408="未入力あり","",ROUNDDOWN(ROUNDDOWN($H408*$I408,0)*VLOOKUP($G408,【参考】数式用!$A$4:$E$54,4,FALSE),0)))</f>
        <v/>
      </c>
      <c r="S408" s="366" t="str">
        <f>IF(AN408="×", 0,IF(P408="未入力あり","",ROUNDDOWN(ROUNDDOWN($H408*$I408,0)*VLOOKUP($G408,【参考】数式用!$A$4:$E$54,5, FALSE),0)))</f>
        <v/>
      </c>
      <c r="T408" s="369" t="s">
        <v>3907</v>
      </c>
      <c r="U408" s="370"/>
      <c r="V408" s="33"/>
      <c r="W408" s="641"/>
      <c r="X408" s="641"/>
      <c r="Y408" s="641"/>
      <c r="Z408" s="641"/>
      <c r="AA408" s="641"/>
      <c r="AB408" s="641"/>
      <c r="AC408" s="641"/>
      <c r="AD408" s="641"/>
      <c r="AE408" s="641"/>
      <c r="AF408" s="641"/>
      <c r="AG408" s="641"/>
      <c r="AI408" s="373" t="str">
        <f t="shared" si="44"/>
        <v/>
      </c>
      <c r="AJ408" s="372" t="e">
        <f>VLOOKUP('別紙様式2-3（個表）'!$G408,【参考】数式用!$P$4:$Q$54,2, FALSE)</f>
        <v>#N/A</v>
      </c>
      <c r="AK408" s="372" t="e">
        <f>VLOOKUP('別紙様式2-3（個表）'!$G408,【参考】数式用!$P$4:$W$54,8, FALSE)</f>
        <v>#N/A</v>
      </c>
      <c r="AL408" s="372" t="e">
        <f>VLOOKUP('別紙様式2-3（個表）'!$G408,【参考】数式用!$P$4:$AD$54,15, FALSE)</f>
        <v>#N/A</v>
      </c>
      <c r="AM408" s="372" t="str">
        <f t="shared" si="45"/>
        <v/>
      </c>
      <c r="AN408" s="372" t="str">
        <f t="shared" si="46"/>
        <v/>
      </c>
      <c r="AO408" s="372" t="str">
        <f t="shared" si="47"/>
        <v/>
      </c>
      <c r="AP408" s="372" t="str">
        <f>IF(G408="", "", VLOOKUP(G408,【参考】数式用!$A$4:$M$54,13,FALSE))</f>
        <v/>
      </c>
      <c r="AQ408" s="46" t="str">
        <f t="shared" si="48"/>
        <v>―</v>
      </c>
    </row>
    <row r="409" spans="1:43" ht="45" customHeight="1">
      <c r="A409" s="114">
        <f t="shared" si="50"/>
        <v>395</v>
      </c>
      <c r="B409" s="115" t="str">
        <f>IF(基本情報入力シート!B452="","",基本情報入力シート!B452)</f>
        <v/>
      </c>
      <c r="C409" s="116" t="str">
        <f>IF(基本情報入力シート!L452="","",基本情報入力シート!L452)</f>
        <v/>
      </c>
      <c r="D409" s="116" t="str">
        <f>IF(基本情報入力シート!Q452="","",基本情報入力シート!Q452)</f>
        <v>愛知県</v>
      </c>
      <c r="E409" s="116" t="str">
        <f>IF(基本情報入力シート!V452="","",基本情報入力シート!V452)</f>
        <v/>
      </c>
      <c r="F409" s="116" t="str">
        <f>IF(基本情報入力シート!W452="","",基本情報入力シート!W452)</f>
        <v>事業所番号及びサービス名を入力してください。</v>
      </c>
      <c r="G409" s="116" t="str">
        <f>IF(基本情報入力シート!Z452="","",基本情報入力シート!Z452)</f>
        <v/>
      </c>
      <c r="H409" s="224" t="str">
        <f>IF(基本情報入力シート!AD452="","",基本情報入力シート!AD452)</f>
        <v/>
      </c>
      <c r="I409" s="362" t="str">
        <f>IF(基本情報入力シート!AE452="","",基本情報入力シート!AE452)</f>
        <v/>
      </c>
      <c r="J409" s="487"/>
      <c r="K409" s="491"/>
      <c r="L409" s="490"/>
      <c r="M409" s="363" t="str">
        <f>IF(G409="", "", VLOOKUP(AO409,【参考】数式用!$AZ$3:$BA$6, 2, FALSE))</f>
        <v/>
      </c>
      <c r="N409" s="364" t="str">
        <f>IF(G409="","",VLOOKUP(G409,【参考】数式用!$A$4:$L$54,MATCH('別紙様式2-3（個表）'!M409,【参考】数式用!$J$3:$L$3,0)+9,FALSE))</f>
        <v/>
      </c>
      <c r="O409" s="497" t="s">
        <v>2396</v>
      </c>
      <c r="P409" s="365" t="str">
        <f t="shared" si="49"/>
        <v>未入力あり</v>
      </c>
      <c r="Q409" s="273" t="str">
        <f>IFERROR(IF(P409="未入力あり","",ROUNDDOWN(ROUNDDOWN($H409*$I409,0)*VLOOKUP($G409,【参考】数式用!$A$4:$E$54,3, FALSE),0)),"")</f>
        <v/>
      </c>
      <c r="R409" s="273" t="str">
        <f>IF(AM409="×", 0,IF(P409="未入力あり","",ROUNDDOWN(ROUNDDOWN($H409*$I409,0)*VLOOKUP($G409,【参考】数式用!$A$4:$E$54,4,FALSE),0)))</f>
        <v/>
      </c>
      <c r="S409" s="366" t="str">
        <f>IF(AN409="×", 0,IF(P409="未入力あり","",ROUNDDOWN(ROUNDDOWN($H409*$I409,0)*VLOOKUP($G409,【参考】数式用!$A$4:$E$54,5, FALSE),0)))</f>
        <v/>
      </c>
      <c r="T409" s="369" t="s">
        <v>3907</v>
      </c>
      <c r="U409" s="370"/>
      <c r="V409" s="33"/>
      <c r="W409" s="641"/>
      <c r="X409" s="641"/>
      <c r="Y409" s="641"/>
      <c r="Z409" s="641"/>
      <c r="AA409" s="641"/>
      <c r="AB409" s="641"/>
      <c r="AC409" s="641"/>
      <c r="AD409" s="641"/>
      <c r="AE409" s="641"/>
      <c r="AF409" s="641"/>
      <c r="AG409" s="641"/>
      <c r="AI409" s="373" t="str">
        <f t="shared" si="44"/>
        <v/>
      </c>
      <c r="AJ409" s="372" t="e">
        <f>VLOOKUP('別紙様式2-3（個表）'!$G409,【参考】数式用!$P$4:$Q$54,2, FALSE)</f>
        <v>#N/A</v>
      </c>
      <c r="AK409" s="372" t="e">
        <f>VLOOKUP('別紙様式2-3（個表）'!$G409,【参考】数式用!$P$4:$W$54,8, FALSE)</f>
        <v>#N/A</v>
      </c>
      <c r="AL409" s="372" t="e">
        <f>VLOOKUP('別紙様式2-3（個表）'!$G409,【参考】数式用!$P$4:$AD$54,15, FALSE)</f>
        <v>#N/A</v>
      </c>
      <c r="AM409" s="372" t="str">
        <f t="shared" si="45"/>
        <v/>
      </c>
      <c r="AN409" s="372" t="str">
        <f t="shared" si="46"/>
        <v/>
      </c>
      <c r="AO409" s="372" t="str">
        <f t="shared" si="47"/>
        <v/>
      </c>
      <c r="AP409" s="372" t="str">
        <f>IF(G409="", "", VLOOKUP(G409,【参考】数式用!$A$4:$M$54,13,FALSE))</f>
        <v/>
      </c>
      <c r="AQ409" s="46" t="str">
        <f t="shared" si="48"/>
        <v>―</v>
      </c>
    </row>
    <row r="410" spans="1:43" ht="45" customHeight="1">
      <c r="A410" s="114">
        <f t="shared" si="50"/>
        <v>396</v>
      </c>
      <c r="B410" s="115" t="str">
        <f>IF(基本情報入力シート!B453="","",基本情報入力シート!B453)</f>
        <v/>
      </c>
      <c r="C410" s="116" t="str">
        <f>IF(基本情報入力シート!L453="","",基本情報入力シート!L453)</f>
        <v/>
      </c>
      <c r="D410" s="116" t="str">
        <f>IF(基本情報入力シート!Q453="","",基本情報入力シート!Q453)</f>
        <v>愛知県</v>
      </c>
      <c r="E410" s="116" t="str">
        <f>IF(基本情報入力シート!V453="","",基本情報入力シート!V453)</f>
        <v/>
      </c>
      <c r="F410" s="116" t="str">
        <f>IF(基本情報入力シート!W453="","",基本情報入力シート!W453)</f>
        <v>事業所番号及びサービス名を入力してください。</v>
      </c>
      <c r="G410" s="116" t="str">
        <f>IF(基本情報入力シート!Z453="","",基本情報入力シート!Z453)</f>
        <v/>
      </c>
      <c r="H410" s="224" t="str">
        <f>IF(基本情報入力シート!AD453="","",基本情報入力シート!AD453)</f>
        <v/>
      </c>
      <c r="I410" s="362" t="str">
        <f>IF(基本情報入力シート!AE453="","",基本情報入力シート!AE453)</f>
        <v/>
      </c>
      <c r="J410" s="487"/>
      <c r="K410" s="491"/>
      <c r="L410" s="490"/>
      <c r="M410" s="363" t="str">
        <f>IF(G410="", "", VLOOKUP(AO410,【参考】数式用!$AZ$3:$BA$6, 2, FALSE))</f>
        <v/>
      </c>
      <c r="N410" s="364" t="str">
        <f>IF(G410="","",VLOOKUP(G410,【参考】数式用!$A$4:$L$54,MATCH('別紙様式2-3（個表）'!M410,【参考】数式用!$J$3:$L$3,0)+9,FALSE))</f>
        <v/>
      </c>
      <c r="O410" s="497" t="s">
        <v>2396</v>
      </c>
      <c r="P410" s="365" t="str">
        <f t="shared" si="49"/>
        <v>未入力あり</v>
      </c>
      <c r="Q410" s="273" t="str">
        <f>IFERROR(IF(P410="未入力あり","",ROUNDDOWN(ROUNDDOWN($H410*$I410,0)*VLOOKUP($G410,【参考】数式用!$A$4:$E$54,3, FALSE),0)),"")</f>
        <v/>
      </c>
      <c r="R410" s="273" t="str">
        <f>IF(AM410="×", 0,IF(P410="未入力あり","",ROUNDDOWN(ROUNDDOWN($H410*$I410,0)*VLOOKUP($G410,【参考】数式用!$A$4:$E$54,4,FALSE),0)))</f>
        <v/>
      </c>
      <c r="S410" s="366" t="str">
        <f>IF(AN410="×", 0,IF(P410="未入力あり","",ROUNDDOWN(ROUNDDOWN($H410*$I410,0)*VLOOKUP($G410,【参考】数式用!$A$4:$E$54,5, FALSE),0)))</f>
        <v/>
      </c>
      <c r="T410" s="369" t="s">
        <v>3907</v>
      </c>
      <c r="U410" s="370"/>
      <c r="V410" s="33"/>
      <c r="W410" s="641"/>
      <c r="X410" s="641"/>
      <c r="Y410" s="641"/>
      <c r="Z410" s="641"/>
      <c r="AA410" s="641"/>
      <c r="AB410" s="641"/>
      <c r="AC410" s="641"/>
      <c r="AD410" s="641"/>
      <c r="AE410" s="641"/>
      <c r="AF410" s="641"/>
      <c r="AG410" s="641"/>
      <c r="AI410" s="373" t="str">
        <f t="shared" si="44"/>
        <v/>
      </c>
      <c r="AJ410" s="372" t="e">
        <f>VLOOKUP('別紙様式2-3（個表）'!$G410,【参考】数式用!$P$4:$Q$54,2, FALSE)</f>
        <v>#N/A</v>
      </c>
      <c r="AK410" s="372" t="e">
        <f>VLOOKUP('別紙様式2-3（個表）'!$G410,【参考】数式用!$P$4:$W$54,8, FALSE)</f>
        <v>#N/A</v>
      </c>
      <c r="AL410" s="372" t="e">
        <f>VLOOKUP('別紙様式2-3（個表）'!$G410,【参考】数式用!$P$4:$AD$54,15, FALSE)</f>
        <v>#N/A</v>
      </c>
      <c r="AM410" s="372" t="str">
        <f t="shared" si="45"/>
        <v/>
      </c>
      <c r="AN410" s="372" t="str">
        <f t="shared" si="46"/>
        <v/>
      </c>
      <c r="AO410" s="372" t="str">
        <f t="shared" si="47"/>
        <v/>
      </c>
      <c r="AP410" s="372" t="str">
        <f>IF(G410="", "", VLOOKUP(G410,【参考】数式用!$A$4:$M$54,13,FALSE))</f>
        <v/>
      </c>
      <c r="AQ410" s="46" t="str">
        <f t="shared" si="48"/>
        <v>―</v>
      </c>
    </row>
    <row r="411" spans="1:43" ht="45" customHeight="1">
      <c r="A411" s="114">
        <f t="shared" si="50"/>
        <v>397</v>
      </c>
      <c r="B411" s="115" t="str">
        <f>IF(基本情報入力シート!B454="","",基本情報入力シート!B454)</f>
        <v/>
      </c>
      <c r="C411" s="116" t="str">
        <f>IF(基本情報入力シート!L454="","",基本情報入力シート!L454)</f>
        <v/>
      </c>
      <c r="D411" s="116" t="str">
        <f>IF(基本情報入力シート!Q454="","",基本情報入力シート!Q454)</f>
        <v>愛知県</v>
      </c>
      <c r="E411" s="116" t="str">
        <f>IF(基本情報入力シート!V454="","",基本情報入力シート!V454)</f>
        <v/>
      </c>
      <c r="F411" s="116" t="str">
        <f>IF(基本情報入力シート!W454="","",基本情報入力シート!W454)</f>
        <v>事業所番号及びサービス名を入力してください。</v>
      </c>
      <c r="G411" s="116" t="str">
        <f>IF(基本情報入力シート!Z454="","",基本情報入力シート!Z454)</f>
        <v/>
      </c>
      <c r="H411" s="224" t="str">
        <f>IF(基本情報入力シート!AD454="","",基本情報入力シート!AD454)</f>
        <v/>
      </c>
      <c r="I411" s="362" t="str">
        <f>IF(基本情報入力シート!AE454="","",基本情報入力シート!AE454)</f>
        <v/>
      </c>
      <c r="J411" s="487"/>
      <c r="K411" s="491"/>
      <c r="L411" s="490"/>
      <c r="M411" s="363" t="str">
        <f>IF(G411="", "", VLOOKUP(AO411,【参考】数式用!$AZ$3:$BA$6, 2, FALSE))</f>
        <v/>
      </c>
      <c r="N411" s="364" t="str">
        <f>IF(G411="","",VLOOKUP(G411,【参考】数式用!$A$4:$L$54,MATCH('別紙様式2-3（個表）'!M411,【参考】数式用!$J$3:$L$3,0)+9,FALSE))</f>
        <v/>
      </c>
      <c r="O411" s="497" t="s">
        <v>2396</v>
      </c>
      <c r="P411" s="365" t="str">
        <f t="shared" si="49"/>
        <v>未入力あり</v>
      </c>
      <c r="Q411" s="273" t="str">
        <f>IFERROR(IF(P411="未入力あり","",ROUNDDOWN(ROUNDDOWN($H411*$I411,0)*VLOOKUP($G411,【参考】数式用!$A$4:$E$54,3, FALSE),0)),"")</f>
        <v/>
      </c>
      <c r="R411" s="273" t="str">
        <f>IF(AM411="×", 0,IF(P411="未入力あり","",ROUNDDOWN(ROUNDDOWN($H411*$I411,0)*VLOOKUP($G411,【参考】数式用!$A$4:$E$54,4,FALSE),0)))</f>
        <v/>
      </c>
      <c r="S411" s="366" t="str">
        <f>IF(AN411="×", 0,IF(P411="未入力あり","",ROUNDDOWN(ROUNDDOWN($H411*$I411,0)*VLOOKUP($G411,【参考】数式用!$A$4:$E$54,5, FALSE),0)))</f>
        <v/>
      </c>
      <c r="T411" s="369" t="s">
        <v>3907</v>
      </c>
      <c r="U411" s="370"/>
      <c r="V411" s="33"/>
      <c r="W411" s="641"/>
      <c r="X411" s="641"/>
      <c r="Y411" s="641"/>
      <c r="Z411" s="641"/>
      <c r="AA411" s="641"/>
      <c r="AB411" s="641"/>
      <c r="AC411" s="641"/>
      <c r="AD411" s="641"/>
      <c r="AE411" s="641"/>
      <c r="AF411" s="641"/>
      <c r="AG411" s="641"/>
      <c r="AI411" s="373" t="str">
        <f t="shared" si="44"/>
        <v/>
      </c>
      <c r="AJ411" s="372" t="e">
        <f>VLOOKUP('別紙様式2-3（個表）'!$G411,【参考】数式用!$P$4:$Q$54,2, FALSE)</f>
        <v>#N/A</v>
      </c>
      <c r="AK411" s="372" t="e">
        <f>VLOOKUP('別紙様式2-3（個表）'!$G411,【参考】数式用!$P$4:$W$54,8, FALSE)</f>
        <v>#N/A</v>
      </c>
      <c r="AL411" s="372" t="e">
        <f>VLOOKUP('別紙様式2-3（個表）'!$G411,【参考】数式用!$P$4:$AD$54,15, FALSE)</f>
        <v>#N/A</v>
      </c>
      <c r="AM411" s="372" t="str">
        <f t="shared" si="45"/>
        <v/>
      </c>
      <c r="AN411" s="372" t="str">
        <f t="shared" si="46"/>
        <v/>
      </c>
      <c r="AO411" s="372" t="str">
        <f t="shared" si="47"/>
        <v/>
      </c>
      <c r="AP411" s="372" t="str">
        <f>IF(G411="", "", VLOOKUP(G411,【参考】数式用!$A$4:$M$54,13,FALSE))</f>
        <v/>
      </c>
      <c r="AQ411" s="46" t="str">
        <f t="shared" si="48"/>
        <v>―</v>
      </c>
    </row>
    <row r="412" spans="1:43" ht="45" customHeight="1">
      <c r="A412" s="114">
        <f t="shared" si="50"/>
        <v>398</v>
      </c>
      <c r="B412" s="115" t="str">
        <f>IF(基本情報入力シート!B455="","",基本情報入力シート!B455)</f>
        <v/>
      </c>
      <c r="C412" s="116" t="str">
        <f>IF(基本情報入力シート!L455="","",基本情報入力シート!L455)</f>
        <v/>
      </c>
      <c r="D412" s="116" t="str">
        <f>IF(基本情報入力シート!Q455="","",基本情報入力シート!Q455)</f>
        <v>愛知県</v>
      </c>
      <c r="E412" s="116" t="str">
        <f>IF(基本情報入力シート!V455="","",基本情報入力シート!V455)</f>
        <v/>
      </c>
      <c r="F412" s="116" t="str">
        <f>IF(基本情報入力シート!W455="","",基本情報入力シート!W455)</f>
        <v>事業所番号及びサービス名を入力してください。</v>
      </c>
      <c r="G412" s="116" t="str">
        <f>IF(基本情報入力シート!Z455="","",基本情報入力シート!Z455)</f>
        <v/>
      </c>
      <c r="H412" s="224" t="str">
        <f>IF(基本情報入力シート!AD455="","",基本情報入力シート!AD455)</f>
        <v/>
      </c>
      <c r="I412" s="362" t="str">
        <f>IF(基本情報入力シート!AE455="","",基本情報入力シート!AE455)</f>
        <v/>
      </c>
      <c r="J412" s="487"/>
      <c r="K412" s="491"/>
      <c r="L412" s="490"/>
      <c r="M412" s="363" t="str">
        <f>IF(G412="", "", VLOOKUP(AO412,【参考】数式用!$AZ$3:$BA$6, 2, FALSE))</f>
        <v/>
      </c>
      <c r="N412" s="364" t="str">
        <f>IF(G412="","",VLOOKUP(G412,【参考】数式用!$A$4:$L$54,MATCH('別紙様式2-3（個表）'!M412,【参考】数式用!$J$3:$L$3,0)+9,FALSE))</f>
        <v/>
      </c>
      <c r="O412" s="497" t="s">
        <v>2396</v>
      </c>
      <c r="P412" s="365" t="str">
        <f t="shared" si="49"/>
        <v>未入力あり</v>
      </c>
      <c r="Q412" s="273" t="str">
        <f>IFERROR(IF(P412="未入力あり","",ROUNDDOWN(ROUNDDOWN($H412*$I412,0)*VLOOKUP($G412,【参考】数式用!$A$4:$E$54,3, FALSE),0)),"")</f>
        <v/>
      </c>
      <c r="R412" s="273" t="str">
        <f>IF(AM412="×", 0,IF(P412="未入力あり","",ROUNDDOWN(ROUNDDOWN($H412*$I412,0)*VLOOKUP($G412,【参考】数式用!$A$4:$E$54,4,FALSE),0)))</f>
        <v/>
      </c>
      <c r="S412" s="366" t="str">
        <f>IF(AN412="×", 0,IF(P412="未入力あり","",ROUNDDOWN(ROUNDDOWN($H412*$I412,0)*VLOOKUP($G412,【参考】数式用!$A$4:$E$54,5, FALSE),0)))</f>
        <v/>
      </c>
      <c r="T412" s="369" t="s">
        <v>3907</v>
      </c>
      <c r="U412" s="370"/>
      <c r="V412" s="33"/>
      <c r="W412" s="641"/>
      <c r="X412" s="641"/>
      <c r="Y412" s="641"/>
      <c r="Z412" s="641"/>
      <c r="AA412" s="641"/>
      <c r="AB412" s="641"/>
      <c r="AC412" s="641"/>
      <c r="AD412" s="641"/>
      <c r="AE412" s="641"/>
      <c r="AF412" s="641"/>
      <c r="AG412" s="641"/>
      <c r="AI412" s="373" t="str">
        <f t="shared" si="44"/>
        <v/>
      </c>
      <c r="AJ412" s="372" t="e">
        <f>VLOOKUP('別紙様式2-3（個表）'!$G412,【参考】数式用!$P$4:$Q$54,2, FALSE)</f>
        <v>#N/A</v>
      </c>
      <c r="AK412" s="372" t="e">
        <f>VLOOKUP('別紙様式2-3（個表）'!$G412,【参考】数式用!$P$4:$W$54,8, FALSE)</f>
        <v>#N/A</v>
      </c>
      <c r="AL412" s="372" t="e">
        <f>VLOOKUP('別紙様式2-3（個表）'!$G412,【参考】数式用!$P$4:$AD$54,15, FALSE)</f>
        <v>#N/A</v>
      </c>
      <c r="AM412" s="372" t="str">
        <f t="shared" si="45"/>
        <v/>
      </c>
      <c r="AN412" s="372" t="str">
        <f t="shared" si="46"/>
        <v/>
      </c>
      <c r="AO412" s="372" t="str">
        <f t="shared" si="47"/>
        <v/>
      </c>
      <c r="AP412" s="372" t="str">
        <f>IF(G412="", "", VLOOKUP(G412,【参考】数式用!$A$4:$M$54,13,FALSE))</f>
        <v/>
      </c>
      <c r="AQ412" s="46" t="str">
        <f t="shared" si="48"/>
        <v>―</v>
      </c>
    </row>
    <row r="413" spans="1:43" ht="45" customHeight="1">
      <c r="A413" s="114">
        <f t="shared" si="50"/>
        <v>399</v>
      </c>
      <c r="B413" s="115" t="str">
        <f>IF(基本情報入力シート!B456="","",基本情報入力シート!B456)</f>
        <v/>
      </c>
      <c r="C413" s="116" t="str">
        <f>IF(基本情報入力シート!L456="","",基本情報入力シート!L456)</f>
        <v/>
      </c>
      <c r="D413" s="116" t="str">
        <f>IF(基本情報入力シート!Q456="","",基本情報入力シート!Q456)</f>
        <v>愛知県</v>
      </c>
      <c r="E413" s="116" t="str">
        <f>IF(基本情報入力シート!V456="","",基本情報入力シート!V456)</f>
        <v/>
      </c>
      <c r="F413" s="116" t="str">
        <f>IF(基本情報入力シート!W456="","",基本情報入力シート!W456)</f>
        <v>事業所番号及びサービス名を入力してください。</v>
      </c>
      <c r="G413" s="116" t="str">
        <f>IF(基本情報入力シート!Z456="","",基本情報入力シート!Z456)</f>
        <v/>
      </c>
      <c r="H413" s="224" t="str">
        <f>IF(基本情報入力シート!AD456="","",基本情報入力シート!AD456)</f>
        <v/>
      </c>
      <c r="I413" s="362" t="str">
        <f>IF(基本情報入力シート!AE456="","",基本情報入力シート!AE456)</f>
        <v/>
      </c>
      <c r="J413" s="487"/>
      <c r="K413" s="491"/>
      <c r="L413" s="490"/>
      <c r="M413" s="363" t="str">
        <f>IF(G413="", "", VLOOKUP(AO413,【参考】数式用!$AZ$3:$BA$6, 2, FALSE))</f>
        <v/>
      </c>
      <c r="N413" s="364" t="str">
        <f>IF(G413="","",VLOOKUP(G413,【参考】数式用!$A$4:$L$54,MATCH('別紙様式2-3（個表）'!M413,【参考】数式用!$J$3:$L$3,0)+9,FALSE))</f>
        <v/>
      </c>
      <c r="O413" s="497" t="s">
        <v>2396</v>
      </c>
      <c r="P413" s="365" t="str">
        <f t="shared" si="49"/>
        <v>未入力あり</v>
      </c>
      <c r="Q413" s="273" t="str">
        <f>IFERROR(IF(P413="未入力あり","",ROUNDDOWN(ROUNDDOWN($H413*$I413,0)*VLOOKUP($G413,【参考】数式用!$A$4:$E$54,3, FALSE),0)),"")</f>
        <v/>
      </c>
      <c r="R413" s="273" t="str">
        <f>IF(AM413="×", 0,IF(P413="未入力あり","",ROUNDDOWN(ROUNDDOWN($H413*$I413,0)*VLOOKUP($G413,【参考】数式用!$A$4:$E$54,4,FALSE),0)))</f>
        <v/>
      </c>
      <c r="S413" s="366" t="str">
        <f>IF(AN413="×", 0,IF(P413="未入力あり","",ROUNDDOWN(ROUNDDOWN($H413*$I413,0)*VLOOKUP($G413,【参考】数式用!$A$4:$E$54,5, FALSE),0)))</f>
        <v/>
      </c>
      <c r="T413" s="369" t="s">
        <v>3907</v>
      </c>
      <c r="U413" s="370"/>
      <c r="V413" s="33"/>
      <c r="W413" s="641"/>
      <c r="X413" s="641"/>
      <c r="Y413" s="641"/>
      <c r="Z413" s="641"/>
      <c r="AA413" s="641"/>
      <c r="AB413" s="641"/>
      <c r="AC413" s="641"/>
      <c r="AD413" s="641"/>
      <c r="AE413" s="641"/>
      <c r="AF413" s="641"/>
      <c r="AG413" s="641"/>
      <c r="AI413" s="373" t="str">
        <f t="shared" si="44"/>
        <v/>
      </c>
      <c r="AJ413" s="372" t="e">
        <f>VLOOKUP('別紙様式2-3（個表）'!$G413,【参考】数式用!$P$4:$Q$54,2, FALSE)</f>
        <v>#N/A</v>
      </c>
      <c r="AK413" s="372" t="e">
        <f>VLOOKUP('別紙様式2-3（個表）'!$G413,【参考】数式用!$P$4:$W$54,8, FALSE)</f>
        <v>#N/A</v>
      </c>
      <c r="AL413" s="372" t="e">
        <f>VLOOKUP('別紙様式2-3（個表）'!$G413,【参考】数式用!$P$4:$AD$54,15, FALSE)</f>
        <v>#N/A</v>
      </c>
      <c r="AM413" s="372" t="str">
        <f t="shared" si="45"/>
        <v/>
      </c>
      <c r="AN413" s="372" t="str">
        <f t="shared" si="46"/>
        <v/>
      </c>
      <c r="AO413" s="372" t="str">
        <f t="shared" si="47"/>
        <v/>
      </c>
      <c r="AP413" s="372" t="str">
        <f>IF(G413="", "", VLOOKUP(G413,【参考】数式用!$A$4:$M$54,13,FALSE))</f>
        <v/>
      </c>
      <c r="AQ413" s="46" t="str">
        <f t="shared" si="48"/>
        <v>―</v>
      </c>
    </row>
    <row r="414" spans="1:43" ht="45" customHeight="1">
      <c r="A414" s="114">
        <f t="shared" si="50"/>
        <v>400</v>
      </c>
      <c r="B414" s="115" t="str">
        <f>IF(基本情報入力シート!B457="","",基本情報入力シート!B457)</f>
        <v/>
      </c>
      <c r="C414" s="116" t="str">
        <f>IF(基本情報入力シート!L457="","",基本情報入力シート!L457)</f>
        <v/>
      </c>
      <c r="D414" s="116" t="str">
        <f>IF(基本情報入力シート!Q457="","",基本情報入力シート!Q457)</f>
        <v>愛知県</v>
      </c>
      <c r="E414" s="116" t="str">
        <f>IF(基本情報入力シート!V457="","",基本情報入力シート!V457)</f>
        <v/>
      </c>
      <c r="F414" s="116" t="str">
        <f>IF(基本情報入力シート!W457="","",基本情報入力シート!W457)</f>
        <v>事業所番号及びサービス名を入力してください。</v>
      </c>
      <c r="G414" s="116" t="str">
        <f>IF(基本情報入力シート!Z457="","",基本情報入力シート!Z457)</f>
        <v/>
      </c>
      <c r="H414" s="224" t="str">
        <f>IF(基本情報入力シート!AD457="","",基本情報入力シート!AD457)</f>
        <v/>
      </c>
      <c r="I414" s="362" t="str">
        <f>IF(基本情報入力シート!AE457="","",基本情報入力シート!AE457)</f>
        <v/>
      </c>
      <c r="J414" s="487"/>
      <c r="K414" s="491"/>
      <c r="L414" s="490"/>
      <c r="M414" s="363" t="str">
        <f>IF(G414="", "", VLOOKUP(AO414,【参考】数式用!$AZ$3:$BA$6, 2, FALSE))</f>
        <v/>
      </c>
      <c r="N414" s="364" t="str">
        <f>IF(G414="","",VLOOKUP(G414,【参考】数式用!$A$4:$L$54,MATCH('別紙様式2-3（個表）'!M414,【参考】数式用!$J$3:$L$3,0)+9,FALSE))</f>
        <v/>
      </c>
      <c r="O414" s="497" t="s">
        <v>2396</v>
      </c>
      <c r="P414" s="365" t="str">
        <f t="shared" si="49"/>
        <v>未入力あり</v>
      </c>
      <c r="Q414" s="273" t="str">
        <f>IFERROR(IF(P414="未入力あり","",ROUNDDOWN(ROUNDDOWN($H414*$I414,0)*VLOOKUP($G414,【参考】数式用!$A$4:$E$54,3, FALSE),0)),"")</f>
        <v/>
      </c>
      <c r="R414" s="273" t="str">
        <f>IF(AM414="×", 0,IF(P414="未入力あり","",ROUNDDOWN(ROUNDDOWN($H414*$I414,0)*VLOOKUP($G414,【参考】数式用!$A$4:$E$54,4,FALSE),0)))</f>
        <v/>
      </c>
      <c r="S414" s="366" t="str">
        <f>IF(AN414="×", 0,IF(P414="未入力あり","",ROUNDDOWN(ROUNDDOWN($H414*$I414,0)*VLOOKUP($G414,【参考】数式用!$A$4:$E$54,5, FALSE),0)))</f>
        <v/>
      </c>
      <c r="T414" s="369" t="s">
        <v>3907</v>
      </c>
      <c r="U414" s="370"/>
      <c r="V414" s="33"/>
      <c r="W414" s="641"/>
      <c r="X414" s="641"/>
      <c r="Y414" s="641"/>
      <c r="Z414" s="641"/>
      <c r="AA414" s="641"/>
      <c r="AB414" s="641"/>
      <c r="AC414" s="641"/>
      <c r="AD414" s="641"/>
      <c r="AE414" s="641"/>
      <c r="AF414" s="641"/>
      <c r="AG414" s="641"/>
      <c r="AI414" s="373" t="str">
        <f t="shared" si="44"/>
        <v/>
      </c>
      <c r="AJ414" s="372" t="e">
        <f>VLOOKUP('別紙様式2-3（個表）'!$G414,【参考】数式用!$P$4:$Q$54,2, FALSE)</f>
        <v>#N/A</v>
      </c>
      <c r="AK414" s="372" t="e">
        <f>VLOOKUP('別紙様式2-3（個表）'!$G414,【参考】数式用!$P$4:$W$54,8, FALSE)</f>
        <v>#N/A</v>
      </c>
      <c r="AL414" s="372" t="e">
        <f>VLOOKUP('別紙様式2-3（個表）'!$G414,【参考】数式用!$P$4:$AD$54,15, FALSE)</f>
        <v>#N/A</v>
      </c>
      <c r="AM414" s="372" t="str">
        <f t="shared" si="45"/>
        <v/>
      </c>
      <c r="AN414" s="372" t="str">
        <f t="shared" si="46"/>
        <v/>
      </c>
      <c r="AO414" s="372" t="str">
        <f t="shared" si="47"/>
        <v/>
      </c>
      <c r="AP414" s="372" t="str">
        <f>IF(G414="", "", VLOOKUP(G414,【参考】数式用!$A$4:$M$54,13,FALSE))</f>
        <v/>
      </c>
      <c r="AQ414" s="46" t="str">
        <f t="shared" si="48"/>
        <v>―</v>
      </c>
    </row>
    <row r="415" spans="1:43" ht="45" customHeight="1">
      <c r="A415" s="114">
        <f t="shared" si="50"/>
        <v>401</v>
      </c>
      <c r="B415" s="115" t="str">
        <f>IF(基本情報入力シート!B458="","",基本情報入力シート!B458)</f>
        <v/>
      </c>
      <c r="C415" s="116" t="str">
        <f>IF(基本情報入力シート!L458="","",基本情報入力シート!L458)</f>
        <v/>
      </c>
      <c r="D415" s="116" t="str">
        <f>IF(基本情報入力シート!Q458="","",基本情報入力シート!Q458)</f>
        <v>愛知県</v>
      </c>
      <c r="E415" s="116" t="str">
        <f>IF(基本情報入力シート!V458="","",基本情報入力シート!V458)</f>
        <v/>
      </c>
      <c r="F415" s="116" t="str">
        <f>IF(基本情報入力シート!W458="","",基本情報入力シート!W458)</f>
        <v>事業所番号及びサービス名を入力してください。</v>
      </c>
      <c r="G415" s="116" t="str">
        <f>IF(基本情報入力シート!Z458="","",基本情報入力シート!Z458)</f>
        <v/>
      </c>
      <c r="H415" s="224" t="str">
        <f>IF(基本情報入力シート!AD458="","",基本情報入力シート!AD458)</f>
        <v/>
      </c>
      <c r="I415" s="362" t="str">
        <f>IF(基本情報入力シート!AE458="","",基本情報入力シート!AE458)</f>
        <v/>
      </c>
      <c r="J415" s="487"/>
      <c r="K415" s="491"/>
      <c r="L415" s="490"/>
      <c r="M415" s="363" t="str">
        <f>IF(G415="", "", VLOOKUP(AO415,【参考】数式用!$AZ$3:$BA$6, 2, FALSE))</f>
        <v/>
      </c>
      <c r="N415" s="364" t="str">
        <f>IF(G415="","",VLOOKUP(G415,【参考】数式用!$A$4:$L$54,MATCH('別紙様式2-3（個表）'!M415,【参考】数式用!$J$3:$L$3,0)+9,FALSE))</f>
        <v/>
      </c>
      <c r="O415" s="497" t="s">
        <v>2396</v>
      </c>
      <c r="P415" s="365" t="str">
        <f t="shared" si="49"/>
        <v>未入力あり</v>
      </c>
      <c r="Q415" s="273" t="str">
        <f>IFERROR(IF(P415="未入力あり","",ROUNDDOWN(ROUNDDOWN($H415*$I415,0)*VLOOKUP($G415,【参考】数式用!$A$4:$E$54,3, FALSE),0)),"")</f>
        <v/>
      </c>
      <c r="R415" s="273" t="str">
        <f>IF(AM415="×", 0,IF(P415="未入力あり","",ROUNDDOWN(ROUNDDOWN($H415*$I415,0)*VLOOKUP($G415,【参考】数式用!$A$4:$E$54,4,FALSE),0)))</f>
        <v/>
      </c>
      <c r="S415" s="366" t="str">
        <f>IF(AN415="×", 0,IF(P415="未入力あり","",ROUNDDOWN(ROUNDDOWN($H415*$I415,0)*VLOOKUP($G415,【参考】数式用!$A$4:$E$54,5, FALSE),0)))</f>
        <v/>
      </c>
      <c r="T415" s="369" t="s">
        <v>3907</v>
      </c>
      <c r="U415" s="370"/>
      <c r="V415" s="33"/>
      <c r="W415" s="641"/>
      <c r="X415" s="641"/>
      <c r="Y415" s="641"/>
      <c r="Z415" s="641"/>
      <c r="AA415" s="641"/>
      <c r="AB415" s="641"/>
      <c r="AC415" s="641"/>
      <c r="AD415" s="641"/>
      <c r="AE415" s="641"/>
      <c r="AF415" s="641"/>
      <c r="AG415" s="641"/>
      <c r="AI415" s="373" t="str">
        <f t="shared" si="44"/>
        <v/>
      </c>
      <c r="AJ415" s="372" t="e">
        <f>VLOOKUP('別紙様式2-3（個表）'!$G415,【参考】数式用!$P$4:$Q$54,2, FALSE)</f>
        <v>#N/A</v>
      </c>
      <c r="AK415" s="372" t="e">
        <f>VLOOKUP('別紙様式2-3（個表）'!$G415,【参考】数式用!$P$4:$W$54,8, FALSE)</f>
        <v>#N/A</v>
      </c>
      <c r="AL415" s="372" t="e">
        <f>VLOOKUP('別紙様式2-3（個表）'!$G415,【参考】数式用!$P$4:$AD$54,15, FALSE)</f>
        <v>#N/A</v>
      </c>
      <c r="AM415" s="372" t="str">
        <f t="shared" si="45"/>
        <v/>
      </c>
      <c r="AN415" s="372" t="str">
        <f t="shared" si="46"/>
        <v/>
      </c>
      <c r="AO415" s="372" t="str">
        <f t="shared" si="47"/>
        <v/>
      </c>
      <c r="AP415" s="372" t="str">
        <f>IF(G415="", "", VLOOKUP(G415,【参考】数式用!$A$4:$M$54,13,FALSE))</f>
        <v/>
      </c>
      <c r="AQ415" s="46" t="str">
        <f t="shared" si="48"/>
        <v>―</v>
      </c>
    </row>
    <row r="416" spans="1:43" ht="45" customHeight="1">
      <c r="A416" s="114">
        <f t="shared" si="50"/>
        <v>402</v>
      </c>
      <c r="B416" s="115" t="str">
        <f>IF(基本情報入力シート!B459="","",基本情報入力シート!B459)</f>
        <v/>
      </c>
      <c r="C416" s="116" t="str">
        <f>IF(基本情報入力シート!L459="","",基本情報入力シート!L459)</f>
        <v/>
      </c>
      <c r="D416" s="116" t="str">
        <f>IF(基本情報入力シート!Q459="","",基本情報入力シート!Q459)</f>
        <v>愛知県</v>
      </c>
      <c r="E416" s="116" t="str">
        <f>IF(基本情報入力シート!V459="","",基本情報入力シート!V459)</f>
        <v/>
      </c>
      <c r="F416" s="116" t="str">
        <f>IF(基本情報入力シート!W459="","",基本情報入力シート!W459)</f>
        <v>事業所番号及びサービス名を入力してください。</v>
      </c>
      <c r="G416" s="116" t="str">
        <f>IF(基本情報入力シート!Z459="","",基本情報入力シート!Z459)</f>
        <v/>
      </c>
      <c r="H416" s="224" t="str">
        <f>IF(基本情報入力シート!AD459="","",基本情報入力シート!AD459)</f>
        <v/>
      </c>
      <c r="I416" s="362" t="str">
        <f>IF(基本情報入力シート!AE459="","",基本情報入力シート!AE459)</f>
        <v/>
      </c>
      <c r="J416" s="487"/>
      <c r="K416" s="491"/>
      <c r="L416" s="490"/>
      <c r="M416" s="363" t="str">
        <f>IF(G416="", "", VLOOKUP(AO416,【参考】数式用!$AZ$3:$BA$6, 2, FALSE))</f>
        <v/>
      </c>
      <c r="N416" s="364" t="str">
        <f>IF(G416="","",VLOOKUP(G416,【参考】数式用!$A$4:$L$54,MATCH('別紙様式2-3（個表）'!M416,【参考】数式用!$J$3:$L$3,0)+9,FALSE))</f>
        <v/>
      </c>
      <c r="O416" s="497" t="s">
        <v>2396</v>
      </c>
      <c r="P416" s="365" t="str">
        <f t="shared" si="49"/>
        <v>未入力あり</v>
      </c>
      <c r="Q416" s="273" t="str">
        <f>IFERROR(IF(P416="未入力あり","",ROUNDDOWN(ROUNDDOWN($H416*$I416,0)*VLOOKUP($G416,【参考】数式用!$A$4:$E$54,3, FALSE),0)),"")</f>
        <v/>
      </c>
      <c r="R416" s="273" t="str">
        <f>IF(AM416="×", 0,IF(P416="未入力あり","",ROUNDDOWN(ROUNDDOWN($H416*$I416,0)*VLOOKUP($G416,【参考】数式用!$A$4:$E$54,4,FALSE),0)))</f>
        <v/>
      </c>
      <c r="S416" s="366" t="str">
        <f>IF(AN416="×", 0,IF(P416="未入力あり","",ROUNDDOWN(ROUNDDOWN($H416*$I416,0)*VLOOKUP($G416,【参考】数式用!$A$4:$E$54,5, FALSE),0)))</f>
        <v/>
      </c>
      <c r="T416" s="369" t="s">
        <v>3907</v>
      </c>
      <c r="U416" s="370"/>
      <c r="V416" s="33"/>
      <c r="W416" s="641"/>
      <c r="X416" s="641"/>
      <c r="Y416" s="641"/>
      <c r="Z416" s="641"/>
      <c r="AA416" s="641"/>
      <c r="AB416" s="641"/>
      <c r="AC416" s="641"/>
      <c r="AD416" s="641"/>
      <c r="AE416" s="641"/>
      <c r="AF416" s="641"/>
      <c r="AG416" s="641"/>
      <c r="AI416" s="373" t="str">
        <f t="shared" si="44"/>
        <v/>
      </c>
      <c r="AJ416" s="372" t="e">
        <f>VLOOKUP('別紙様式2-3（個表）'!$G416,【参考】数式用!$P$4:$Q$54,2, FALSE)</f>
        <v>#N/A</v>
      </c>
      <c r="AK416" s="372" t="e">
        <f>VLOOKUP('別紙様式2-3（個表）'!$G416,【参考】数式用!$P$4:$W$54,8, FALSE)</f>
        <v>#N/A</v>
      </c>
      <c r="AL416" s="372" t="e">
        <f>VLOOKUP('別紙様式2-3（個表）'!$G416,【参考】数式用!$P$4:$AD$54,15, FALSE)</f>
        <v>#N/A</v>
      </c>
      <c r="AM416" s="372" t="str">
        <f t="shared" si="45"/>
        <v/>
      </c>
      <c r="AN416" s="372" t="str">
        <f t="shared" si="46"/>
        <v/>
      </c>
      <c r="AO416" s="372" t="str">
        <f t="shared" si="47"/>
        <v/>
      </c>
      <c r="AP416" s="372" t="str">
        <f>IF(G416="", "", VLOOKUP(G416,【参考】数式用!$A$4:$M$54,13,FALSE))</f>
        <v/>
      </c>
      <c r="AQ416" s="46" t="str">
        <f t="shared" si="48"/>
        <v>―</v>
      </c>
    </row>
    <row r="417" spans="1:43" ht="45" customHeight="1">
      <c r="A417" s="114">
        <f t="shared" si="50"/>
        <v>403</v>
      </c>
      <c r="B417" s="115" t="str">
        <f>IF(基本情報入力シート!B460="","",基本情報入力シート!B460)</f>
        <v/>
      </c>
      <c r="C417" s="116" t="str">
        <f>IF(基本情報入力シート!L460="","",基本情報入力シート!L460)</f>
        <v/>
      </c>
      <c r="D417" s="116" t="str">
        <f>IF(基本情報入力シート!Q460="","",基本情報入力シート!Q460)</f>
        <v>愛知県</v>
      </c>
      <c r="E417" s="116" t="str">
        <f>IF(基本情報入力シート!V460="","",基本情報入力シート!V460)</f>
        <v/>
      </c>
      <c r="F417" s="116" t="str">
        <f>IF(基本情報入力シート!W460="","",基本情報入力シート!W460)</f>
        <v>事業所番号及びサービス名を入力してください。</v>
      </c>
      <c r="G417" s="116" t="str">
        <f>IF(基本情報入力シート!Z460="","",基本情報入力シート!Z460)</f>
        <v/>
      </c>
      <c r="H417" s="224" t="str">
        <f>IF(基本情報入力シート!AD460="","",基本情報入力シート!AD460)</f>
        <v/>
      </c>
      <c r="I417" s="362" t="str">
        <f>IF(基本情報入力シート!AE460="","",基本情報入力シート!AE460)</f>
        <v/>
      </c>
      <c r="J417" s="487"/>
      <c r="K417" s="491"/>
      <c r="L417" s="490"/>
      <c r="M417" s="363" t="str">
        <f>IF(G417="", "", VLOOKUP(AO417,【参考】数式用!$AZ$3:$BA$6, 2, FALSE))</f>
        <v/>
      </c>
      <c r="N417" s="364" t="str">
        <f>IF(G417="","",VLOOKUP(G417,【参考】数式用!$A$4:$L$54,MATCH('別紙様式2-3（個表）'!M417,【参考】数式用!$J$3:$L$3,0)+9,FALSE))</f>
        <v/>
      </c>
      <c r="O417" s="497" t="s">
        <v>2396</v>
      </c>
      <c r="P417" s="365" t="str">
        <f t="shared" si="49"/>
        <v>未入力あり</v>
      </c>
      <c r="Q417" s="273" t="str">
        <f>IFERROR(IF(P417="未入力あり","",ROUNDDOWN(ROUNDDOWN($H417*$I417,0)*VLOOKUP($G417,【参考】数式用!$A$4:$E$54,3, FALSE),0)),"")</f>
        <v/>
      </c>
      <c r="R417" s="273" t="str">
        <f>IF(AM417="×", 0,IF(P417="未入力あり","",ROUNDDOWN(ROUNDDOWN($H417*$I417,0)*VLOOKUP($G417,【参考】数式用!$A$4:$E$54,4,FALSE),0)))</f>
        <v/>
      </c>
      <c r="S417" s="366" t="str">
        <f>IF(AN417="×", 0,IF(P417="未入力あり","",ROUNDDOWN(ROUNDDOWN($H417*$I417,0)*VLOOKUP($G417,【参考】数式用!$A$4:$E$54,5, FALSE),0)))</f>
        <v/>
      </c>
      <c r="T417" s="369" t="s">
        <v>3907</v>
      </c>
      <c r="U417" s="370"/>
      <c r="V417" s="33"/>
      <c r="W417" s="641"/>
      <c r="X417" s="641"/>
      <c r="Y417" s="641"/>
      <c r="Z417" s="641"/>
      <c r="AA417" s="641"/>
      <c r="AB417" s="641"/>
      <c r="AC417" s="641"/>
      <c r="AD417" s="641"/>
      <c r="AE417" s="641"/>
      <c r="AF417" s="641"/>
      <c r="AG417" s="641"/>
      <c r="AI417" s="373" t="str">
        <f t="shared" si="44"/>
        <v/>
      </c>
      <c r="AJ417" s="372" t="e">
        <f>VLOOKUP('別紙様式2-3（個表）'!$G417,【参考】数式用!$P$4:$Q$54,2, FALSE)</f>
        <v>#N/A</v>
      </c>
      <c r="AK417" s="372" t="e">
        <f>VLOOKUP('別紙様式2-3（個表）'!$G417,【参考】数式用!$P$4:$W$54,8, FALSE)</f>
        <v>#N/A</v>
      </c>
      <c r="AL417" s="372" t="e">
        <f>VLOOKUP('別紙様式2-3（個表）'!$G417,【参考】数式用!$P$4:$AD$54,15, FALSE)</f>
        <v>#N/A</v>
      </c>
      <c r="AM417" s="372" t="str">
        <f t="shared" si="45"/>
        <v/>
      </c>
      <c r="AN417" s="372" t="str">
        <f t="shared" si="46"/>
        <v/>
      </c>
      <c r="AO417" s="372" t="str">
        <f t="shared" si="47"/>
        <v/>
      </c>
      <c r="AP417" s="372" t="str">
        <f>IF(G417="", "", VLOOKUP(G417,【参考】数式用!$A$4:$M$54,13,FALSE))</f>
        <v/>
      </c>
      <c r="AQ417" s="46" t="str">
        <f t="shared" si="48"/>
        <v>―</v>
      </c>
    </row>
    <row r="418" spans="1:43" ht="45" customHeight="1">
      <c r="A418" s="114">
        <f t="shared" si="50"/>
        <v>404</v>
      </c>
      <c r="B418" s="115" t="str">
        <f>IF(基本情報入力シート!B461="","",基本情報入力シート!B461)</f>
        <v/>
      </c>
      <c r="C418" s="116" t="str">
        <f>IF(基本情報入力シート!L461="","",基本情報入力シート!L461)</f>
        <v/>
      </c>
      <c r="D418" s="116" t="str">
        <f>IF(基本情報入力シート!Q461="","",基本情報入力シート!Q461)</f>
        <v>愛知県</v>
      </c>
      <c r="E418" s="116" t="str">
        <f>IF(基本情報入力シート!V461="","",基本情報入力シート!V461)</f>
        <v/>
      </c>
      <c r="F418" s="116" t="str">
        <f>IF(基本情報入力シート!W461="","",基本情報入力シート!W461)</f>
        <v>事業所番号及びサービス名を入力してください。</v>
      </c>
      <c r="G418" s="116" t="str">
        <f>IF(基本情報入力シート!Z461="","",基本情報入力シート!Z461)</f>
        <v/>
      </c>
      <c r="H418" s="224" t="str">
        <f>IF(基本情報入力シート!AD461="","",基本情報入力シート!AD461)</f>
        <v/>
      </c>
      <c r="I418" s="362" t="str">
        <f>IF(基本情報入力シート!AE461="","",基本情報入力シート!AE461)</f>
        <v/>
      </c>
      <c r="J418" s="487"/>
      <c r="K418" s="491"/>
      <c r="L418" s="490"/>
      <c r="M418" s="363" t="str">
        <f>IF(G418="", "", VLOOKUP(AO418,【参考】数式用!$AZ$3:$BA$6, 2, FALSE))</f>
        <v/>
      </c>
      <c r="N418" s="364" t="str">
        <f>IF(G418="","",VLOOKUP(G418,【参考】数式用!$A$4:$L$54,MATCH('別紙様式2-3（個表）'!M418,【参考】数式用!$J$3:$L$3,0)+9,FALSE))</f>
        <v/>
      </c>
      <c r="O418" s="497" t="s">
        <v>2396</v>
      </c>
      <c r="P418" s="365" t="str">
        <f t="shared" si="49"/>
        <v>未入力あり</v>
      </c>
      <c r="Q418" s="273" t="str">
        <f>IFERROR(IF(P418="未入力あり","",ROUNDDOWN(ROUNDDOWN($H418*$I418,0)*VLOOKUP($G418,【参考】数式用!$A$4:$E$54,3, FALSE),0)),"")</f>
        <v/>
      </c>
      <c r="R418" s="273" t="str">
        <f>IF(AM418="×", 0,IF(P418="未入力あり","",ROUNDDOWN(ROUNDDOWN($H418*$I418,0)*VLOOKUP($G418,【参考】数式用!$A$4:$E$54,4,FALSE),0)))</f>
        <v/>
      </c>
      <c r="S418" s="366" t="str">
        <f>IF(AN418="×", 0,IF(P418="未入力あり","",ROUNDDOWN(ROUNDDOWN($H418*$I418,0)*VLOOKUP($G418,【参考】数式用!$A$4:$E$54,5, FALSE),0)))</f>
        <v/>
      </c>
      <c r="T418" s="369" t="s">
        <v>3907</v>
      </c>
      <c r="U418" s="370"/>
      <c r="V418" s="33"/>
      <c r="W418" s="641"/>
      <c r="X418" s="641"/>
      <c r="Y418" s="641"/>
      <c r="Z418" s="641"/>
      <c r="AA418" s="641"/>
      <c r="AB418" s="641"/>
      <c r="AC418" s="641"/>
      <c r="AD418" s="641"/>
      <c r="AE418" s="641"/>
      <c r="AF418" s="641"/>
      <c r="AG418" s="641"/>
      <c r="AI418" s="373" t="str">
        <f t="shared" si="44"/>
        <v/>
      </c>
      <c r="AJ418" s="372" t="e">
        <f>VLOOKUP('別紙様式2-3（個表）'!$G418,【参考】数式用!$P$4:$Q$54,2, FALSE)</f>
        <v>#N/A</v>
      </c>
      <c r="AK418" s="372" t="e">
        <f>VLOOKUP('別紙様式2-3（個表）'!$G418,【参考】数式用!$P$4:$W$54,8, FALSE)</f>
        <v>#N/A</v>
      </c>
      <c r="AL418" s="372" t="e">
        <f>VLOOKUP('別紙様式2-3（個表）'!$G418,【参考】数式用!$P$4:$AD$54,15, FALSE)</f>
        <v>#N/A</v>
      </c>
      <c r="AM418" s="372" t="str">
        <f t="shared" si="45"/>
        <v/>
      </c>
      <c r="AN418" s="372" t="str">
        <f t="shared" si="46"/>
        <v/>
      </c>
      <c r="AO418" s="372" t="str">
        <f t="shared" si="47"/>
        <v/>
      </c>
      <c r="AP418" s="372" t="str">
        <f>IF(G418="", "", VLOOKUP(G418,【参考】数式用!$A$4:$M$54,13,FALSE))</f>
        <v/>
      </c>
      <c r="AQ418" s="46" t="str">
        <f t="shared" si="48"/>
        <v>―</v>
      </c>
    </row>
    <row r="419" spans="1:43" ht="45" customHeight="1">
      <c r="A419" s="114">
        <f t="shared" si="50"/>
        <v>405</v>
      </c>
      <c r="B419" s="115" t="str">
        <f>IF(基本情報入力シート!B462="","",基本情報入力シート!B462)</f>
        <v/>
      </c>
      <c r="C419" s="116" t="str">
        <f>IF(基本情報入力シート!L462="","",基本情報入力シート!L462)</f>
        <v/>
      </c>
      <c r="D419" s="116" t="str">
        <f>IF(基本情報入力シート!Q462="","",基本情報入力シート!Q462)</f>
        <v>愛知県</v>
      </c>
      <c r="E419" s="116" t="str">
        <f>IF(基本情報入力シート!V462="","",基本情報入力シート!V462)</f>
        <v/>
      </c>
      <c r="F419" s="116" t="str">
        <f>IF(基本情報入力シート!W462="","",基本情報入力シート!W462)</f>
        <v>事業所番号及びサービス名を入力してください。</v>
      </c>
      <c r="G419" s="116" t="str">
        <f>IF(基本情報入力シート!Z462="","",基本情報入力シート!Z462)</f>
        <v/>
      </c>
      <c r="H419" s="224" t="str">
        <f>IF(基本情報入力シート!AD462="","",基本情報入力シート!AD462)</f>
        <v/>
      </c>
      <c r="I419" s="362" t="str">
        <f>IF(基本情報入力シート!AE462="","",基本情報入力シート!AE462)</f>
        <v/>
      </c>
      <c r="J419" s="487"/>
      <c r="K419" s="491"/>
      <c r="L419" s="490"/>
      <c r="M419" s="363" t="str">
        <f>IF(G419="", "", VLOOKUP(AO419,【参考】数式用!$AZ$3:$BA$6, 2, FALSE))</f>
        <v/>
      </c>
      <c r="N419" s="364" t="str">
        <f>IF(G419="","",VLOOKUP(G419,【参考】数式用!$A$4:$L$54,MATCH('別紙様式2-3（個表）'!M419,【参考】数式用!$J$3:$L$3,0)+9,FALSE))</f>
        <v/>
      </c>
      <c r="O419" s="497" t="s">
        <v>2396</v>
      </c>
      <c r="P419" s="365" t="str">
        <f t="shared" si="49"/>
        <v>未入力あり</v>
      </c>
      <c r="Q419" s="273" t="str">
        <f>IFERROR(IF(P419="未入力あり","",ROUNDDOWN(ROUNDDOWN($H419*$I419,0)*VLOOKUP($G419,【参考】数式用!$A$4:$E$54,3, FALSE),0)),"")</f>
        <v/>
      </c>
      <c r="R419" s="273" t="str">
        <f>IF(AM419="×", 0,IF(P419="未入力あり","",ROUNDDOWN(ROUNDDOWN($H419*$I419,0)*VLOOKUP($G419,【参考】数式用!$A$4:$E$54,4,FALSE),0)))</f>
        <v/>
      </c>
      <c r="S419" s="366" t="str">
        <f>IF(AN419="×", 0,IF(P419="未入力あり","",ROUNDDOWN(ROUNDDOWN($H419*$I419,0)*VLOOKUP($G419,【参考】数式用!$A$4:$E$54,5, FALSE),0)))</f>
        <v/>
      </c>
      <c r="T419" s="369" t="s">
        <v>3907</v>
      </c>
      <c r="U419" s="370"/>
      <c r="V419" s="33"/>
      <c r="W419" s="641"/>
      <c r="X419" s="641"/>
      <c r="Y419" s="641"/>
      <c r="Z419" s="641"/>
      <c r="AA419" s="641"/>
      <c r="AB419" s="641"/>
      <c r="AC419" s="641"/>
      <c r="AD419" s="641"/>
      <c r="AE419" s="641"/>
      <c r="AF419" s="641"/>
      <c r="AG419" s="641"/>
      <c r="AI419" s="373" t="str">
        <f t="shared" si="44"/>
        <v/>
      </c>
      <c r="AJ419" s="372" t="e">
        <f>VLOOKUP('別紙様式2-3（個表）'!$G419,【参考】数式用!$P$4:$Q$54,2, FALSE)</f>
        <v>#N/A</v>
      </c>
      <c r="AK419" s="372" t="e">
        <f>VLOOKUP('別紙様式2-3（個表）'!$G419,【参考】数式用!$P$4:$W$54,8, FALSE)</f>
        <v>#N/A</v>
      </c>
      <c r="AL419" s="372" t="e">
        <f>VLOOKUP('別紙様式2-3（個表）'!$G419,【参考】数式用!$P$4:$AD$54,15, FALSE)</f>
        <v>#N/A</v>
      </c>
      <c r="AM419" s="372" t="str">
        <f t="shared" si="45"/>
        <v/>
      </c>
      <c r="AN419" s="372" t="str">
        <f t="shared" si="46"/>
        <v/>
      </c>
      <c r="AO419" s="372" t="str">
        <f t="shared" si="47"/>
        <v/>
      </c>
      <c r="AP419" s="372" t="str">
        <f>IF(G419="", "", VLOOKUP(G419,【参考】数式用!$A$4:$M$54,13,FALSE))</f>
        <v/>
      </c>
      <c r="AQ419" s="46" t="str">
        <f t="shared" si="48"/>
        <v>―</v>
      </c>
    </row>
    <row r="420" spans="1:43" ht="45" customHeight="1">
      <c r="A420" s="114">
        <f t="shared" si="50"/>
        <v>406</v>
      </c>
      <c r="B420" s="115" t="str">
        <f>IF(基本情報入力シート!B463="","",基本情報入力シート!B463)</f>
        <v/>
      </c>
      <c r="C420" s="116" t="str">
        <f>IF(基本情報入力シート!L463="","",基本情報入力シート!L463)</f>
        <v/>
      </c>
      <c r="D420" s="116" t="str">
        <f>IF(基本情報入力シート!Q463="","",基本情報入力シート!Q463)</f>
        <v>愛知県</v>
      </c>
      <c r="E420" s="116" t="str">
        <f>IF(基本情報入力シート!V463="","",基本情報入力シート!V463)</f>
        <v/>
      </c>
      <c r="F420" s="116" t="str">
        <f>IF(基本情報入力シート!W463="","",基本情報入力シート!W463)</f>
        <v>事業所番号及びサービス名を入力してください。</v>
      </c>
      <c r="G420" s="116" t="str">
        <f>IF(基本情報入力シート!Z463="","",基本情報入力シート!Z463)</f>
        <v/>
      </c>
      <c r="H420" s="224" t="str">
        <f>IF(基本情報入力シート!AD463="","",基本情報入力シート!AD463)</f>
        <v/>
      </c>
      <c r="I420" s="362" t="str">
        <f>IF(基本情報入力シート!AE463="","",基本情報入力シート!AE463)</f>
        <v/>
      </c>
      <c r="J420" s="487"/>
      <c r="K420" s="491"/>
      <c r="L420" s="490"/>
      <c r="M420" s="363" t="str">
        <f>IF(G420="", "", VLOOKUP(AO420,【参考】数式用!$AZ$3:$BA$6, 2, FALSE))</f>
        <v/>
      </c>
      <c r="N420" s="364" t="str">
        <f>IF(G420="","",VLOOKUP(G420,【参考】数式用!$A$4:$L$54,MATCH('別紙様式2-3（個表）'!M420,【参考】数式用!$J$3:$L$3,0)+9,FALSE))</f>
        <v/>
      </c>
      <c r="O420" s="497" t="s">
        <v>2396</v>
      </c>
      <c r="P420" s="365" t="str">
        <f t="shared" si="49"/>
        <v>未入力あり</v>
      </c>
      <c r="Q420" s="273" t="str">
        <f>IFERROR(IF(P420="未入力あり","",ROUNDDOWN(ROUNDDOWN($H420*$I420,0)*VLOOKUP($G420,【参考】数式用!$A$4:$E$54,3, FALSE),0)),"")</f>
        <v/>
      </c>
      <c r="R420" s="273" t="str">
        <f>IF(AM420="×", 0,IF(P420="未入力あり","",ROUNDDOWN(ROUNDDOWN($H420*$I420,0)*VLOOKUP($G420,【参考】数式用!$A$4:$E$54,4,FALSE),0)))</f>
        <v/>
      </c>
      <c r="S420" s="366" t="str">
        <f>IF(AN420="×", 0,IF(P420="未入力あり","",ROUNDDOWN(ROUNDDOWN($H420*$I420,0)*VLOOKUP($G420,【参考】数式用!$A$4:$E$54,5, FALSE),0)))</f>
        <v/>
      </c>
      <c r="T420" s="369" t="s">
        <v>3907</v>
      </c>
      <c r="U420" s="370"/>
      <c r="V420" s="33"/>
      <c r="W420" s="641"/>
      <c r="X420" s="641"/>
      <c r="Y420" s="641"/>
      <c r="Z420" s="641"/>
      <c r="AA420" s="641"/>
      <c r="AB420" s="641"/>
      <c r="AC420" s="641"/>
      <c r="AD420" s="641"/>
      <c r="AE420" s="641"/>
      <c r="AF420" s="641"/>
      <c r="AG420" s="641"/>
      <c r="AI420" s="373" t="str">
        <f t="shared" si="44"/>
        <v/>
      </c>
      <c r="AJ420" s="372" t="e">
        <f>VLOOKUP('別紙様式2-3（個表）'!$G420,【参考】数式用!$P$4:$Q$54,2, FALSE)</f>
        <v>#N/A</v>
      </c>
      <c r="AK420" s="372" t="e">
        <f>VLOOKUP('別紙様式2-3（個表）'!$G420,【参考】数式用!$P$4:$W$54,8, FALSE)</f>
        <v>#N/A</v>
      </c>
      <c r="AL420" s="372" t="e">
        <f>VLOOKUP('別紙様式2-3（個表）'!$G420,【参考】数式用!$P$4:$AD$54,15, FALSE)</f>
        <v>#N/A</v>
      </c>
      <c r="AM420" s="372" t="str">
        <f t="shared" si="45"/>
        <v/>
      </c>
      <c r="AN420" s="372" t="str">
        <f t="shared" si="46"/>
        <v/>
      </c>
      <c r="AO420" s="372" t="str">
        <f t="shared" si="47"/>
        <v/>
      </c>
      <c r="AP420" s="372" t="str">
        <f>IF(G420="", "", VLOOKUP(G420,【参考】数式用!$A$4:$M$54,13,FALSE))</f>
        <v/>
      </c>
      <c r="AQ420" s="46" t="str">
        <f t="shared" si="48"/>
        <v>―</v>
      </c>
    </row>
    <row r="421" spans="1:43" ht="45" customHeight="1">
      <c r="A421" s="114">
        <f t="shared" si="50"/>
        <v>407</v>
      </c>
      <c r="B421" s="115" t="str">
        <f>IF(基本情報入力シート!B464="","",基本情報入力シート!B464)</f>
        <v/>
      </c>
      <c r="C421" s="116" t="str">
        <f>IF(基本情報入力シート!L464="","",基本情報入力シート!L464)</f>
        <v/>
      </c>
      <c r="D421" s="116" t="str">
        <f>IF(基本情報入力シート!Q464="","",基本情報入力シート!Q464)</f>
        <v>愛知県</v>
      </c>
      <c r="E421" s="116" t="str">
        <f>IF(基本情報入力シート!V464="","",基本情報入力シート!V464)</f>
        <v/>
      </c>
      <c r="F421" s="116" t="str">
        <f>IF(基本情報入力シート!W464="","",基本情報入力シート!W464)</f>
        <v>事業所番号及びサービス名を入力してください。</v>
      </c>
      <c r="G421" s="116" t="str">
        <f>IF(基本情報入力シート!Z464="","",基本情報入力シート!Z464)</f>
        <v/>
      </c>
      <c r="H421" s="224" t="str">
        <f>IF(基本情報入力シート!AD464="","",基本情報入力シート!AD464)</f>
        <v/>
      </c>
      <c r="I421" s="362" t="str">
        <f>IF(基本情報入力シート!AE464="","",基本情報入力シート!AE464)</f>
        <v/>
      </c>
      <c r="J421" s="487"/>
      <c r="K421" s="491"/>
      <c r="L421" s="490"/>
      <c r="M421" s="363" t="str">
        <f>IF(G421="", "", VLOOKUP(AO421,【参考】数式用!$AZ$3:$BA$6, 2, FALSE))</f>
        <v/>
      </c>
      <c r="N421" s="364" t="str">
        <f>IF(G421="","",VLOOKUP(G421,【参考】数式用!$A$4:$L$54,MATCH('別紙様式2-3（個表）'!M421,【参考】数式用!$J$3:$L$3,0)+9,FALSE))</f>
        <v/>
      </c>
      <c r="O421" s="497" t="s">
        <v>2396</v>
      </c>
      <c r="P421" s="365" t="str">
        <f t="shared" si="49"/>
        <v>未入力あり</v>
      </c>
      <c r="Q421" s="273" t="str">
        <f>IFERROR(IF(P421="未入力あり","",ROUNDDOWN(ROUNDDOWN($H421*$I421,0)*VLOOKUP($G421,【参考】数式用!$A$4:$E$54,3, FALSE),0)),"")</f>
        <v/>
      </c>
      <c r="R421" s="273" t="str">
        <f>IF(AM421="×", 0,IF(P421="未入力あり","",ROUNDDOWN(ROUNDDOWN($H421*$I421,0)*VLOOKUP($G421,【参考】数式用!$A$4:$E$54,4,FALSE),0)))</f>
        <v/>
      </c>
      <c r="S421" s="366" t="str">
        <f>IF(AN421="×", 0,IF(P421="未入力あり","",ROUNDDOWN(ROUNDDOWN($H421*$I421,0)*VLOOKUP($G421,【参考】数式用!$A$4:$E$54,5, FALSE),0)))</f>
        <v/>
      </c>
      <c r="T421" s="369" t="s">
        <v>3907</v>
      </c>
      <c r="U421" s="370"/>
      <c r="V421" s="33"/>
      <c r="W421" s="641"/>
      <c r="X421" s="641"/>
      <c r="Y421" s="641"/>
      <c r="Z421" s="641"/>
      <c r="AA421" s="641"/>
      <c r="AB421" s="641"/>
      <c r="AC421" s="641"/>
      <c r="AD421" s="641"/>
      <c r="AE421" s="641"/>
      <c r="AF421" s="641"/>
      <c r="AG421" s="641"/>
      <c r="AI421" s="373" t="str">
        <f t="shared" si="44"/>
        <v/>
      </c>
      <c r="AJ421" s="372" t="e">
        <f>VLOOKUP('別紙様式2-3（個表）'!$G421,【参考】数式用!$P$4:$Q$54,2, FALSE)</f>
        <v>#N/A</v>
      </c>
      <c r="AK421" s="372" t="e">
        <f>VLOOKUP('別紙様式2-3（個表）'!$G421,【参考】数式用!$P$4:$W$54,8, FALSE)</f>
        <v>#N/A</v>
      </c>
      <c r="AL421" s="372" t="e">
        <f>VLOOKUP('別紙様式2-3（個表）'!$G421,【参考】数式用!$P$4:$AD$54,15, FALSE)</f>
        <v>#N/A</v>
      </c>
      <c r="AM421" s="372" t="str">
        <f t="shared" si="45"/>
        <v/>
      </c>
      <c r="AN421" s="372" t="str">
        <f t="shared" si="46"/>
        <v/>
      </c>
      <c r="AO421" s="372" t="str">
        <f t="shared" si="47"/>
        <v/>
      </c>
      <c r="AP421" s="372" t="str">
        <f>IF(G421="", "", VLOOKUP(G421,【参考】数式用!$A$4:$M$54,13,FALSE))</f>
        <v/>
      </c>
      <c r="AQ421" s="46" t="str">
        <f t="shared" si="48"/>
        <v>―</v>
      </c>
    </row>
    <row r="422" spans="1:43" ht="45" customHeight="1">
      <c r="A422" s="114">
        <f t="shared" si="50"/>
        <v>408</v>
      </c>
      <c r="B422" s="115" t="str">
        <f>IF(基本情報入力シート!B465="","",基本情報入力シート!B465)</f>
        <v/>
      </c>
      <c r="C422" s="116" t="str">
        <f>IF(基本情報入力シート!L465="","",基本情報入力シート!L465)</f>
        <v/>
      </c>
      <c r="D422" s="116" t="str">
        <f>IF(基本情報入力シート!Q465="","",基本情報入力シート!Q465)</f>
        <v>愛知県</v>
      </c>
      <c r="E422" s="116" t="str">
        <f>IF(基本情報入力シート!V465="","",基本情報入力シート!V465)</f>
        <v/>
      </c>
      <c r="F422" s="116" t="str">
        <f>IF(基本情報入力シート!W465="","",基本情報入力シート!W465)</f>
        <v>事業所番号及びサービス名を入力してください。</v>
      </c>
      <c r="G422" s="116" t="str">
        <f>IF(基本情報入力シート!Z465="","",基本情報入力シート!Z465)</f>
        <v/>
      </c>
      <c r="H422" s="224" t="str">
        <f>IF(基本情報入力シート!AD465="","",基本情報入力シート!AD465)</f>
        <v/>
      </c>
      <c r="I422" s="362" t="str">
        <f>IF(基本情報入力シート!AE465="","",基本情報入力シート!AE465)</f>
        <v/>
      </c>
      <c r="J422" s="487"/>
      <c r="K422" s="491"/>
      <c r="L422" s="490"/>
      <c r="M422" s="363" t="str">
        <f>IF(G422="", "", VLOOKUP(AO422,【参考】数式用!$AZ$3:$BA$6, 2, FALSE))</f>
        <v/>
      </c>
      <c r="N422" s="364" t="str">
        <f>IF(G422="","",VLOOKUP(G422,【参考】数式用!$A$4:$L$54,MATCH('別紙様式2-3（個表）'!M422,【参考】数式用!$J$3:$L$3,0)+9,FALSE))</f>
        <v/>
      </c>
      <c r="O422" s="497" t="s">
        <v>2396</v>
      </c>
      <c r="P422" s="365" t="str">
        <f t="shared" si="49"/>
        <v>未入力あり</v>
      </c>
      <c r="Q422" s="273" t="str">
        <f>IFERROR(IF(P422="未入力あり","",ROUNDDOWN(ROUNDDOWN($H422*$I422,0)*VLOOKUP($G422,【参考】数式用!$A$4:$E$54,3, FALSE),0)),"")</f>
        <v/>
      </c>
      <c r="R422" s="273" t="str">
        <f>IF(AM422="×", 0,IF(P422="未入力あり","",ROUNDDOWN(ROUNDDOWN($H422*$I422,0)*VLOOKUP($G422,【参考】数式用!$A$4:$E$54,4,FALSE),0)))</f>
        <v/>
      </c>
      <c r="S422" s="366" t="str">
        <f>IF(AN422="×", 0,IF(P422="未入力あり","",ROUNDDOWN(ROUNDDOWN($H422*$I422,0)*VLOOKUP($G422,【参考】数式用!$A$4:$E$54,5, FALSE),0)))</f>
        <v/>
      </c>
      <c r="T422" s="369" t="s">
        <v>3907</v>
      </c>
      <c r="U422" s="370"/>
      <c r="V422" s="33"/>
      <c r="W422" s="641"/>
      <c r="X422" s="641"/>
      <c r="Y422" s="641"/>
      <c r="Z422" s="641"/>
      <c r="AA422" s="641"/>
      <c r="AB422" s="641"/>
      <c r="AC422" s="641"/>
      <c r="AD422" s="641"/>
      <c r="AE422" s="641"/>
      <c r="AF422" s="641"/>
      <c r="AG422" s="641"/>
      <c r="AI422" s="373" t="str">
        <f t="shared" si="44"/>
        <v/>
      </c>
      <c r="AJ422" s="372" t="e">
        <f>VLOOKUP('別紙様式2-3（個表）'!$G422,【参考】数式用!$P$4:$Q$54,2, FALSE)</f>
        <v>#N/A</v>
      </c>
      <c r="AK422" s="372" t="e">
        <f>VLOOKUP('別紙様式2-3（個表）'!$G422,【参考】数式用!$P$4:$W$54,8, FALSE)</f>
        <v>#N/A</v>
      </c>
      <c r="AL422" s="372" t="e">
        <f>VLOOKUP('別紙様式2-3（個表）'!$G422,【参考】数式用!$P$4:$AD$54,15, FALSE)</f>
        <v>#N/A</v>
      </c>
      <c r="AM422" s="372" t="str">
        <f t="shared" si="45"/>
        <v/>
      </c>
      <c r="AN422" s="372" t="str">
        <f t="shared" si="46"/>
        <v/>
      </c>
      <c r="AO422" s="372" t="str">
        <f t="shared" si="47"/>
        <v/>
      </c>
      <c r="AP422" s="372" t="str">
        <f>IF(G422="", "", VLOOKUP(G422,【参考】数式用!$A$4:$M$54,13,FALSE))</f>
        <v/>
      </c>
      <c r="AQ422" s="46" t="str">
        <f t="shared" si="48"/>
        <v>―</v>
      </c>
    </row>
    <row r="423" spans="1:43" ht="45" customHeight="1">
      <c r="A423" s="114">
        <f t="shared" si="50"/>
        <v>409</v>
      </c>
      <c r="B423" s="115" t="str">
        <f>IF(基本情報入力シート!B466="","",基本情報入力シート!B466)</f>
        <v/>
      </c>
      <c r="C423" s="116" t="str">
        <f>IF(基本情報入力シート!L466="","",基本情報入力シート!L466)</f>
        <v/>
      </c>
      <c r="D423" s="116" t="str">
        <f>IF(基本情報入力シート!Q466="","",基本情報入力シート!Q466)</f>
        <v>愛知県</v>
      </c>
      <c r="E423" s="116" t="str">
        <f>IF(基本情報入力シート!V466="","",基本情報入力シート!V466)</f>
        <v/>
      </c>
      <c r="F423" s="116" t="str">
        <f>IF(基本情報入力シート!W466="","",基本情報入力シート!W466)</f>
        <v>事業所番号及びサービス名を入力してください。</v>
      </c>
      <c r="G423" s="116" t="str">
        <f>IF(基本情報入力シート!Z466="","",基本情報入力シート!Z466)</f>
        <v/>
      </c>
      <c r="H423" s="224" t="str">
        <f>IF(基本情報入力シート!AD466="","",基本情報入力シート!AD466)</f>
        <v/>
      </c>
      <c r="I423" s="362" t="str">
        <f>IF(基本情報入力シート!AE466="","",基本情報入力シート!AE466)</f>
        <v/>
      </c>
      <c r="J423" s="487"/>
      <c r="K423" s="491"/>
      <c r="L423" s="490"/>
      <c r="M423" s="363" t="str">
        <f>IF(G423="", "", VLOOKUP(AO423,【参考】数式用!$AZ$3:$BA$6, 2, FALSE))</f>
        <v/>
      </c>
      <c r="N423" s="364" t="str">
        <f>IF(G423="","",VLOOKUP(G423,【参考】数式用!$A$4:$L$54,MATCH('別紙様式2-3（個表）'!M423,【参考】数式用!$J$3:$L$3,0)+9,FALSE))</f>
        <v/>
      </c>
      <c r="O423" s="497" t="s">
        <v>2396</v>
      </c>
      <c r="P423" s="365" t="str">
        <f t="shared" si="49"/>
        <v>未入力あり</v>
      </c>
      <c r="Q423" s="273" t="str">
        <f>IFERROR(IF(P423="未入力あり","",ROUNDDOWN(ROUNDDOWN($H423*$I423,0)*VLOOKUP($G423,【参考】数式用!$A$4:$E$54,3, FALSE),0)),"")</f>
        <v/>
      </c>
      <c r="R423" s="273" t="str">
        <f>IF(AM423="×", 0,IF(P423="未入力あり","",ROUNDDOWN(ROUNDDOWN($H423*$I423,0)*VLOOKUP($G423,【参考】数式用!$A$4:$E$54,4,FALSE),0)))</f>
        <v/>
      </c>
      <c r="S423" s="366" t="str">
        <f>IF(AN423="×", 0,IF(P423="未入力あり","",ROUNDDOWN(ROUNDDOWN($H423*$I423,0)*VLOOKUP($G423,【参考】数式用!$A$4:$E$54,5, FALSE),0)))</f>
        <v/>
      </c>
      <c r="T423" s="369" t="s">
        <v>3907</v>
      </c>
      <c r="U423" s="370"/>
      <c r="V423" s="33"/>
      <c r="W423" s="641"/>
      <c r="X423" s="641"/>
      <c r="Y423" s="641"/>
      <c r="Z423" s="641"/>
      <c r="AA423" s="641"/>
      <c r="AB423" s="641"/>
      <c r="AC423" s="641"/>
      <c r="AD423" s="641"/>
      <c r="AE423" s="641"/>
      <c r="AF423" s="641"/>
      <c r="AG423" s="641"/>
      <c r="AI423" s="373" t="str">
        <f t="shared" si="44"/>
        <v/>
      </c>
      <c r="AJ423" s="372" t="e">
        <f>VLOOKUP('別紙様式2-3（個表）'!$G423,【参考】数式用!$P$4:$Q$54,2, FALSE)</f>
        <v>#N/A</v>
      </c>
      <c r="AK423" s="372" t="e">
        <f>VLOOKUP('別紙様式2-3（個表）'!$G423,【参考】数式用!$P$4:$W$54,8, FALSE)</f>
        <v>#N/A</v>
      </c>
      <c r="AL423" s="372" t="e">
        <f>VLOOKUP('別紙様式2-3（個表）'!$G423,【参考】数式用!$P$4:$AD$54,15, FALSE)</f>
        <v>#N/A</v>
      </c>
      <c r="AM423" s="372" t="str">
        <f t="shared" si="45"/>
        <v/>
      </c>
      <c r="AN423" s="372" t="str">
        <f t="shared" si="46"/>
        <v/>
      </c>
      <c r="AO423" s="372" t="str">
        <f t="shared" si="47"/>
        <v/>
      </c>
      <c r="AP423" s="372" t="str">
        <f>IF(G423="", "", VLOOKUP(G423,【参考】数式用!$A$4:$M$54,13,FALSE))</f>
        <v/>
      </c>
      <c r="AQ423" s="46" t="str">
        <f t="shared" si="48"/>
        <v>―</v>
      </c>
    </row>
    <row r="424" spans="1:43" ht="45" customHeight="1">
      <c r="A424" s="114">
        <f t="shared" si="50"/>
        <v>410</v>
      </c>
      <c r="B424" s="115" t="str">
        <f>IF(基本情報入力シート!B467="","",基本情報入力シート!B467)</f>
        <v/>
      </c>
      <c r="C424" s="116" t="str">
        <f>IF(基本情報入力シート!L467="","",基本情報入力シート!L467)</f>
        <v/>
      </c>
      <c r="D424" s="116" t="str">
        <f>IF(基本情報入力シート!Q467="","",基本情報入力シート!Q467)</f>
        <v>愛知県</v>
      </c>
      <c r="E424" s="116" t="str">
        <f>IF(基本情報入力シート!V467="","",基本情報入力シート!V467)</f>
        <v/>
      </c>
      <c r="F424" s="116" t="str">
        <f>IF(基本情報入力シート!W467="","",基本情報入力シート!W467)</f>
        <v>事業所番号及びサービス名を入力してください。</v>
      </c>
      <c r="G424" s="116" t="str">
        <f>IF(基本情報入力シート!Z467="","",基本情報入力シート!Z467)</f>
        <v/>
      </c>
      <c r="H424" s="224" t="str">
        <f>IF(基本情報入力シート!AD467="","",基本情報入力シート!AD467)</f>
        <v/>
      </c>
      <c r="I424" s="362" t="str">
        <f>IF(基本情報入力シート!AE467="","",基本情報入力シート!AE467)</f>
        <v/>
      </c>
      <c r="J424" s="487"/>
      <c r="K424" s="491"/>
      <c r="L424" s="490"/>
      <c r="M424" s="363" t="str">
        <f>IF(G424="", "", VLOOKUP(AO424,【参考】数式用!$AZ$3:$BA$6, 2, FALSE))</f>
        <v/>
      </c>
      <c r="N424" s="364" t="str">
        <f>IF(G424="","",VLOOKUP(G424,【参考】数式用!$A$4:$L$54,MATCH('別紙様式2-3（個表）'!M424,【参考】数式用!$J$3:$L$3,0)+9,FALSE))</f>
        <v/>
      </c>
      <c r="O424" s="497" t="s">
        <v>2396</v>
      </c>
      <c r="P424" s="365" t="str">
        <f t="shared" si="49"/>
        <v>未入力あり</v>
      </c>
      <c r="Q424" s="273" t="str">
        <f>IFERROR(IF(P424="未入力あり","",ROUNDDOWN(ROUNDDOWN($H424*$I424,0)*VLOOKUP($G424,【参考】数式用!$A$4:$E$54,3, FALSE),0)),"")</f>
        <v/>
      </c>
      <c r="R424" s="273" t="str">
        <f>IF(AM424="×", 0,IF(P424="未入力あり","",ROUNDDOWN(ROUNDDOWN($H424*$I424,0)*VLOOKUP($G424,【参考】数式用!$A$4:$E$54,4,FALSE),0)))</f>
        <v/>
      </c>
      <c r="S424" s="366" t="str">
        <f>IF(AN424="×", 0,IF(P424="未入力あり","",ROUNDDOWN(ROUNDDOWN($H424*$I424,0)*VLOOKUP($G424,【参考】数式用!$A$4:$E$54,5, FALSE),0)))</f>
        <v/>
      </c>
      <c r="T424" s="369" t="s">
        <v>3907</v>
      </c>
      <c r="U424" s="370"/>
      <c r="V424" s="33"/>
      <c r="W424" s="641"/>
      <c r="X424" s="641"/>
      <c r="Y424" s="641"/>
      <c r="Z424" s="641"/>
      <c r="AA424" s="641"/>
      <c r="AB424" s="641"/>
      <c r="AC424" s="641"/>
      <c r="AD424" s="641"/>
      <c r="AE424" s="641"/>
      <c r="AF424" s="641"/>
      <c r="AG424" s="641"/>
      <c r="AI424" s="373" t="str">
        <f t="shared" si="44"/>
        <v/>
      </c>
      <c r="AJ424" s="372" t="e">
        <f>VLOOKUP('別紙様式2-3（個表）'!$G424,【参考】数式用!$P$4:$Q$54,2, FALSE)</f>
        <v>#N/A</v>
      </c>
      <c r="AK424" s="372" t="e">
        <f>VLOOKUP('別紙様式2-3（個表）'!$G424,【参考】数式用!$P$4:$W$54,8, FALSE)</f>
        <v>#N/A</v>
      </c>
      <c r="AL424" s="372" t="e">
        <f>VLOOKUP('別紙様式2-3（個表）'!$G424,【参考】数式用!$P$4:$AD$54,15, FALSE)</f>
        <v>#N/A</v>
      </c>
      <c r="AM424" s="372" t="str">
        <f t="shared" si="45"/>
        <v/>
      </c>
      <c r="AN424" s="372" t="str">
        <f t="shared" si="46"/>
        <v/>
      </c>
      <c r="AO424" s="372" t="str">
        <f t="shared" si="47"/>
        <v/>
      </c>
      <c r="AP424" s="372" t="str">
        <f>IF(G424="", "", VLOOKUP(G424,【参考】数式用!$A$4:$M$54,13,FALSE))</f>
        <v/>
      </c>
      <c r="AQ424" s="46" t="str">
        <f t="shared" si="48"/>
        <v>―</v>
      </c>
    </row>
    <row r="425" spans="1:43" ht="45" customHeight="1">
      <c r="A425" s="114">
        <f t="shared" si="50"/>
        <v>411</v>
      </c>
      <c r="B425" s="115" t="str">
        <f>IF(基本情報入力シート!B468="","",基本情報入力シート!B468)</f>
        <v/>
      </c>
      <c r="C425" s="116" t="str">
        <f>IF(基本情報入力シート!L468="","",基本情報入力シート!L468)</f>
        <v/>
      </c>
      <c r="D425" s="116" t="str">
        <f>IF(基本情報入力シート!Q468="","",基本情報入力シート!Q468)</f>
        <v>愛知県</v>
      </c>
      <c r="E425" s="116" t="str">
        <f>IF(基本情報入力シート!V468="","",基本情報入力シート!V468)</f>
        <v/>
      </c>
      <c r="F425" s="116" t="str">
        <f>IF(基本情報入力シート!W468="","",基本情報入力シート!W468)</f>
        <v>事業所番号及びサービス名を入力してください。</v>
      </c>
      <c r="G425" s="116" t="str">
        <f>IF(基本情報入力シート!Z468="","",基本情報入力シート!Z468)</f>
        <v/>
      </c>
      <c r="H425" s="224" t="str">
        <f>IF(基本情報入力シート!AD468="","",基本情報入力シート!AD468)</f>
        <v/>
      </c>
      <c r="I425" s="362" t="str">
        <f>IF(基本情報入力シート!AE468="","",基本情報入力シート!AE468)</f>
        <v/>
      </c>
      <c r="J425" s="487"/>
      <c r="K425" s="491"/>
      <c r="L425" s="490"/>
      <c r="M425" s="363" t="str">
        <f>IF(G425="", "", VLOOKUP(AO425,【参考】数式用!$AZ$3:$BA$6, 2, FALSE))</f>
        <v/>
      </c>
      <c r="N425" s="364" t="str">
        <f>IF(G425="","",VLOOKUP(G425,【参考】数式用!$A$4:$L$54,MATCH('別紙様式2-3（個表）'!M425,【参考】数式用!$J$3:$L$3,0)+9,FALSE))</f>
        <v/>
      </c>
      <c r="O425" s="497" t="s">
        <v>2396</v>
      </c>
      <c r="P425" s="365" t="str">
        <f t="shared" si="49"/>
        <v>未入力あり</v>
      </c>
      <c r="Q425" s="273" t="str">
        <f>IFERROR(IF(P425="未入力あり","",ROUNDDOWN(ROUNDDOWN($H425*$I425,0)*VLOOKUP($G425,【参考】数式用!$A$4:$E$54,3, FALSE),0)),"")</f>
        <v/>
      </c>
      <c r="R425" s="273" t="str">
        <f>IF(AM425="×", 0,IF(P425="未入力あり","",ROUNDDOWN(ROUNDDOWN($H425*$I425,0)*VLOOKUP($G425,【参考】数式用!$A$4:$E$54,4,FALSE),0)))</f>
        <v/>
      </c>
      <c r="S425" s="366" t="str">
        <f>IF(AN425="×", 0,IF(P425="未入力あり","",ROUNDDOWN(ROUNDDOWN($H425*$I425,0)*VLOOKUP($G425,【参考】数式用!$A$4:$E$54,5, FALSE),0)))</f>
        <v/>
      </c>
      <c r="T425" s="369" t="s">
        <v>3907</v>
      </c>
      <c r="U425" s="370"/>
      <c r="V425" s="33"/>
      <c r="W425" s="641"/>
      <c r="X425" s="641"/>
      <c r="Y425" s="641"/>
      <c r="Z425" s="641"/>
      <c r="AA425" s="641"/>
      <c r="AB425" s="641"/>
      <c r="AC425" s="641"/>
      <c r="AD425" s="641"/>
      <c r="AE425" s="641"/>
      <c r="AF425" s="641"/>
      <c r="AG425" s="641"/>
      <c r="AI425" s="373" t="str">
        <f t="shared" si="44"/>
        <v/>
      </c>
      <c r="AJ425" s="372" t="e">
        <f>VLOOKUP('別紙様式2-3（個表）'!$G425,【参考】数式用!$P$4:$Q$54,2, FALSE)</f>
        <v>#N/A</v>
      </c>
      <c r="AK425" s="372" t="e">
        <f>VLOOKUP('別紙様式2-3（個表）'!$G425,【参考】数式用!$P$4:$W$54,8, FALSE)</f>
        <v>#N/A</v>
      </c>
      <c r="AL425" s="372" t="e">
        <f>VLOOKUP('別紙様式2-3（個表）'!$G425,【参考】数式用!$P$4:$AD$54,15, FALSE)</f>
        <v>#N/A</v>
      </c>
      <c r="AM425" s="372" t="str">
        <f t="shared" si="45"/>
        <v/>
      </c>
      <c r="AN425" s="372" t="str">
        <f t="shared" si="46"/>
        <v/>
      </c>
      <c r="AO425" s="372" t="str">
        <f t="shared" si="47"/>
        <v/>
      </c>
      <c r="AP425" s="372" t="str">
        <f>IF(G425="", "", VLOOKUP(G425,【参考】数式用!$A$4:$M$54,13,FALSE))</f>
        <v/>
      </c>
      <c r="AQ425" s="46" t="str">
        <f t="shared" si="48"/>
        <v>―</v>
      </c>
    </row>
    <row r="426" spans="1:43" ht="45" customHeight="1">
      <c r="A426" s="114">
        <f t="shared" si="50"/>
        <v>412</v>
      </c>
      <c r="B426" s="115" t="str">
        <f>IF(基本情報入力シート!B469="","",基本情報入力シート!B469)</f>
        <v/>
      </c>
      <c r="C426" s="116" t="str">
        <f>IF(基本情報入力シート!L469="","",基本情報入力シート!L469)</f>
        <v/>
      </c>
      <c r="D426" s="116" t="str">
        <f>IF(基本情報入力シート!Q469="","",基本情報入力シート!Q469)</f>
        <v>愛知県</v>
      </c>
      <c r="E426" s="116" t="str">
        <f>IF(基本情報入力シート!V469="","",基本情報入力シート!V469)</f>
        <v/>
      </c>
      <c r="F426" s="116" t="str">
        <f>IF(基本情報入力シート!W469="","",基本情報入力シート!W469)</f>
        <v>事業所番号及びサービス名を入力してください。</v>
      </c>
      <c r="G426" s="116" t="str">
        <f>IF(基本情報入力シート!Z469="","",基本情報入力シート!Z469)</f>
        <v/>
      </c>
      <c r="H426" s="224" t="str">
        <f>IF(基本情報入力シート!AD469="","",基本情報入力シート!AD469)</f>
        <v/>
      </c>
      <c r="I426" s="362" t="str">
        <f>IF(基本情報入力シート!AE469="","",基本情報入力シート!AE469)</f>
        <v/>
      </c>
      <c r="J426" s="487"/>
      <c r="K426" s="491"/>
      <c r="L426" s="490"/>
      <c r="M426" s="363" t="str">
        <f>IF(G426="", "", VLOOKUP(AO426,【参考】数式用!$AZ$3:$BA$6, 2, FALSE))</f>
        <v/>
      </c>
      <c r="N426" s="364" t="str">
        <f>IF(G426="","",VLOOKUP(G426,【参考】数式用!$A$4:$L$54,MATCH('別紙様式2-3（個表）'!M426,【参考】数式用!$J$3:$L$3,0)+9,FALSE))</f>
        <v/>
      </c>
      <c r="O426" s="497" t="s">
        <v>2396</v>
      </c>
      <c r="P426" s="365" t="str">
        <f t="shared" si="49"/>
        <v>未入力あり</v>
      </c>
      <c r="Q426" s="273" t="str">
        <f>IFERROR(IF(P426="未入力あり","",ROUNDDOWN(ROUNDDOWN($H426*$I426,0)*VLOOKUP($G426,【参考】数式用!$A$4:$E$54,3, FALSE),0)),"")</f>
        <v/>
      </c>
      <c r="R426" s="273" t="str">
        <f>IF(AM426="×", 0,IF(P426="未入力あり","",ROUNDDOWN(ROUNDDOWN($H426*$I426,0)*VLOOKUP($G426,【参考】数式用!$A$4:$E$54,4,FALSE),0)))</f>
        <v/>
      </c>
      <c r="S426" s="366" t="str">
        <f>IF(AN426="×", 0,IF(P426="未入力あり","",ROUNDDOWN(ROUNDDOWN($H426*$I426,0)*VLOOKUP($G426,【参考】数式用!$A$4:$E$54,5, FALSE),0)))</f>
        <v/>
      </c>
      <c r="T426" s="369" t="s">
        <v>3907</v>
      </c>
      <c r="U426" s="370"/>
      <c r="V426" s="33"/>
      <c r="W426" s="641"/>
      <c r="X426" s="641"/>
      <c r="Y426" s="641"/>
      <c r="Z426" s="641"/>
      <c r="AA426" s="641"/>
      <c r="AB426" s="641"/>
      <c r="AC426" s="641"/>
      <c r="AD426" s="641"/>
      <c r="AE426" s="641"/>
      <c r="AF426" s="641"/>
      <c r="AG426" s="641"/>
      <c r="AI426" s="373" t="str">
        <f t="shared" si="44"/>
        <v/>
      </c>
      <c r="AJ426" s="372" t="e">
        <f>VLOOKUP('別紙様式2-3（個表）'!$G426,【参考】数式用!$P$4:$Q$54,2, FALSE)</f>
        <v>#N/A</v>
      </c>
      <c r="AK426" s="372" t="e">
        <f>VLOOKUP('別紙様式2-3（個表）'!$G426,【参考】数式用!$P$4:$W$54,8, FALSE)</f>
        <v>#N/A</v>
      </c>
      <c r="AL426" s="372" t="e">
        <f>VLOOKUP('別紙様式2-3（個表）'!$G426,【参考】数式用!$P$4:$AD$54,15, FALSE)</f>
        <v>#N/A</v>
      </c>
      <c r="AM426" s="372" t="str">
        <f t="shared" si="45"/>
        <v/>
      </c>
      <c r="AN426" s="372" t="str">
        <f t="shared" si="46"/>
        <v/>
      </c>
      <c r="AO426" s="372" t="str">
        <f t="shared" si="47"/>
        <v/>
      </c>
      <c r="AP426" s="372" t="str">
        <f>IF(G426="", "", VLOOKUP(G426,【参考】数式用!$A$4:$M$54,13,FALSE))</f>
        <v/>
      </c>
      <c r="AQ426" s="46" t="str">
        <f t="shared" si="48"/>
        <v>―</v>
      </c>
    </row>
    <row r="427" spans="1:43" ht="45" customHeight="1">
      <c r="A427" s="114">
        <f t="shared" si="50"/>
        <v>413</v>
      </c>
      <c r="B427" s="115" t="str">
        <f>IF(基本情報入力シート!B470="","",基本情報入力シート!B470)</f>
        <v/>
      </c>
      <c r="C427" s="116" t="str">
        <f>IF(基本情報入力シート!L470="","",基本情報入力シート!L470)</f>
        <v/>
      </c>
      <c r="D427" s="116" t="str">
        <f>IF(基本情報入力シート!Q470="","",基本情報入力シート!Q470)</f>
        <v>愛知県</v>
      </c>
      <c r="E427" s="116" t="str">
        <f>IF(基本情報入力シート!V470="","",基本情報入力シート!V470)</f>
        <v/>
      </c>
      <c r="F427" s="116" t="str">
        <f>IF(基本情報入力シート!W470="","",基本情報入力シート!W470)</f>
        <v>事業所番号及びサービス名を入力してください。</v>
      </c>
      <c r="G427" s="116" t="str">
        <f>IF(基本情報入力シート!Z470="","",基本情報入力シート!Z470)</f>
        <v/>
      </c>
      <c r="H427" s="224" t="str">
        <f>IF(基本情報入力シート!AD470="","",基本情報入力シート!AD470)</f>
        <v/>
      </c>
      <c r="I427" s="362" t="str">
        <f>IF(基本情報入力シート!AE470="","",基本情報入力シート!AE470)</f>
        <v/>
      </c>
      <c r="J427" s="487"/>
      <c r="K427" s="491"/>
      <c r="L427" s="490"/>
      <c r="M427" s="363" t="str">
        <f>IF(G427="", "", VLOOKUP(AO427,【参考】数式用!$AZ$3:$BA$6, 2, FALSE))</f>
        <v/>
      </c>
      <c r="N427" s="364" t="str">
        <f>IF(G427="","",VLOOKUP(G427,【参考】数式用!$A$4:$L$54,MATCH('別紙様式2-3（個表）'!M427,【参考】数式用!$J$3:$L$3,0)+9,FALSE))</f>
        <v/>
      </c>
      <c r="O427" s="497" t="s">
        <v>2396</v>
      </c>
      <c r="P427" s="365" t="str">
        <f t="shared" si="49"/>
        <v>未入力あり</v>
      </c>
      <c r="Q427" s="273" t="str">
        <f>IFERROR(IF(P427="未入力あり","",ROUNDDOWN(ROUNDDOWN($H427*$I427,0)*VLOOKUP($G427,【参考】数式用!$A$4:$E$54,3, FALSE),0)),"")</f>
        <v/>
      </c>
      <c r="R427" s="273" t="str">
        <f>IF(AM427="×", 0,IF(P427="未入力あり","",ROUNDDOWN(ROUNDDOWN($H427*$I427,0)*VLOOKUP($G427,【参考】数式用!$A$4:$E$54,4,FALSE),0)))</f>
        <v/>
      </c>
      <c r="S427" s="366" t="str">
        <f>IF(AN427="×", 0,IF(P427="未入力あり","",ROUNDDOWN(ROUNDDOWN($H427*$I427,0)*VLOOKUP($G427,【参考】数式用!$A$4:$E$54,5, FALSE),0)))</f>
        <v/>
      </c>
      <c r="T427" s="369" t="s">
        <v>3907</v>
      </c>
      <c r="U427" s="370"/>
      <c r="V427" s="33"/>
      <c r="W427" s="641"/>
      <c r="X427" s="641"/>
      <c r="Y427" s="641"/>
      <c r="Z427" s="641"/>
      <c r="AA427" s="641"/>
      <c r="AB427" s="641"/>
      <c r="AC427" s="641"/>
      <c r="AD427" s="641"/>
      <c r="AE427" s="641"/>
      <c r="AF427" s="641"/>
      <c r="AG427" s="641"/>
      <c r="AI427" s="373" t="str">
        <f t="shared" si="44"/>
        <v/>
      </c>
      <c r="AJ427" s="372" t="e">
        <f>VLOOKUP('別紙様式2-3（個表）'!$G427,【参考】数式用!$P$4:$Q$54,2, FALSE)</f>
        <v>#N/A</v>
      </c>
      <c r="AK427" s="372" t="e">
        <f>VLOOKUP('別紙様式2-3（個表）'!$G427,【参考】数式用!$P$4:$W$54,8, FALSE)</f>
        <v>#N/A</v>
      </c>
      <c r="AL427" s="372" t="e">
        <f>VLOOKUP('別紙様式2-3（個表）'!$G427,【参考】数式用!$P$4:$AD$54,15, FALSE)</f>
        <v>#N/A</v>
      </c>
      <c r="AM427" s="372" t="str">
        <f t="shared" si="45"/>
        <v/>
      </c>
      <c r="AN427" s="372" t="str">
        <f t="shared" si="46"/>
        <v/>
      </c>
      <c r="AO427" s="372" t="str">
        <f t="shared" si="47"/>
        <v/>
      </c>
      <c r="AP427" s="372" t="str">
        <f>IF(G427="", "", VLOOKUP(G427,【参考】数式用!$A$4:$M$54,13,FALSE))</f>
        <v/>
      </c>
      <c r="AQ427" s="46" t="str">
        <f t="shared" si="48"/>
        <v>―</v>
      </c>
    </row>
    <row r="428" spans="1:43" ht="45" customHeight="1">
      <c r="A428" s="114">
        <f t="shared" si="50"/>
        <v>414</v>
      </c>
      <c r="B428" s="115" t="str">
        <f>IF(基本情報入力シート!B471="","",基本情報入力シート!B471)</f>
        <v/>
      </c>
      <c r="C428" s="116" t="str">
        <f>IF(基本情報入力シート!L471="","",基本情報入力シート!L471)</f>
        <v/>
      </c>
      <c r="D428" s="116" t="str">
        <f>IF(基本情報入力シート!Q471="","",基本情報入力シート!Q471)</f>
        <v>愛知県</v>
      </c>
      <c r="E428" s="116" t="str">
        <f>IF(基本情報入力シート!V471="","",基本情報入力シート!V471)</f>
        <v/>
      </c>
      <c r="F428" s="116" t="str">
        <f>IF(基本情報入力シート!W471="","",基本情報入力シート!W471)</f>
        <v>事業所番号及びサービス名を入力してください。</v>
      </c>
      <c r="G428" s="116" t="str">
        <f>IF(基本情報入力シート!Z471="","",基本情報入力シート!Z471)</f>
        <v/>
      </c>
      <c r="H428" s="224" t="str">
        <f>IF(基本情報入力シート!AD471="","",基本情報入力シート!AD471)</f>
        <v/>
      </c>
      <c r="I428" s="362" t="str">
        <f>IF(基本情報入力シート!AE471="","",基本情報入力シート!AE471)</f>
        <v/>
      </c>
      <c r="J428" s="487"/>
      <c r="K428" s="491"/>
      <c r="L428" s="490"/>
      <c r="M428" s="363" t="str">
        <f>IF(G428="", "", VLOOKUP(AO428,【参考】数式用!$AZ$3:$BA$6, 2, FALSE))</f>
        <v/>
      </c>
      <c r="N428" s="364" t="str">
        <f>IF(G428="","",VLOOKUP(G428,【参考】数式用!$A$4:$L$54,MATCH('別紙様式2-3（個表）'!M428,【参考】数式用!$J$3:$L$3,0)+9,FALSE))</f>
        <v/>
      </c>
      <c r="O428" s="497" t="s">
        <v>2396</v>
      </c>
      <c r="P428" s="365" t="str">
        <f t="shared" si="49"/>
        <v>未入力あり</v>
      </c>
      <c r="Q428" s="273" t="str">
        <f>IFERROR(IF(P428="未入力あり","",ROUNDDOWN(ROUNDDOWN($H428*$I428,0)*VLOOKUP($G428,【参考】数式用!$A$4:$E$54,3, FALSE),0)),"")</f>
        <v/>
      </c>
      <c r="R428" s="273" t="str">
        <f>IF(AM428="×", 0,IF(P428="未入力あり","",ROUNDDOWN(ROUNDDOWN($H428*$I428,0)*VLOOKUP($G428,【参考】数式用!$A$4:$E$54,4,FALSE),0)))</f>
        <v/>
      </c>
      <c r="S428" s="366" t="str">
        <f>IF(AN428="×", 0,IF(P428="未入力あり","",ROUNDDOWN(ROUNDDOWN($H428*$I428,0)*VLOOKUP($G428,【参考】数式用!$A$4:$E$54,5, FALSE),0)))</f>
        <v/>
      </c>
      <c r="T428" s="369" t="s">
        <v>3907</v>
      </c>
      <c r="U428" s="370"/>
      <c r="V428" s="33"/>
      <c r="W428" s="641"/>
      <c r="X428" s="641"/>
      <c r="Y428" s="641"/>
      <c r="Z428" s="641"/>
      <c r="AA428" s="641"/>
      <c r="AB428" s="641"/>
      <c r="AC428" s="641"/>
      <c r="AD428" s="641"/>
      <c r="AE428" s="641"/>
      <c r="AF428" s="641"/>
      <c r="AG428" s="641"/>
      <c r="AI428" s="373" t="str">
        <f t="shared" si="44"/>
        <v/>
      </c>
      <c r="AJ428" s="372" t="e">
        <f>VLOOKUP('別紙様式2-3（個表）'!$G428,【参考】数式用!$P$4:$Q$54,2, FALSE)</f>
        <v>#N/A</v>
      </c>
      <c r="AK428" s="372" t="e">
        <f>VLOOKUP('別紙様式2-3（個表）'!$G428,【参考】数式用!$P$4:$W$54,8, FALSE)</f>
        <v>#N/A</v>
      </c>
      <c r="AL428" s="372" t="e">
        <f>VLOOKUP('別紙様式2-3（個表）'!$G428,【参考】数式用!$P$4:$AD$54,15, FALSE)</f>
        <v>#N/A</v>
      </c>
      <c r="AM428" s="372" t="str">
        <f t="shared" si="45"/>
        <v/>
      </c>
      <c r="AN428" s="372" t="str">
        <f t="shared" si="46"/>
        <v/>
      </c>
      <c r="AO428" s="372" t="str">
        <f t="shared" si="47"/>
        <v/>
      </c>
      <c r="AP428" s="372" t="str">
        <f>IF(G428="", "", VLOOKUP(G428,【参考】数式用!$A$4:$M$54,13,FALSE))</f>
        <v/>
      </c>
      <c r="AQ428" s="46" t="str">
        <f t="shared" si="48"/>
        <v>―</v>
      </c>
    </row>
    <row r="429" spans="1:43" ht="45" customHeight="1">
      <c r="A429" s="114">
        <f t="shared" si="50"/>
        <v>415</v>
      </c>
      <c r="B429" s="115" t="str">
        <f>IF(基本情報入力シート!B472="","",基本情報入力シート!B472)</f>
        <v/>
      </c>
      <c r="C429" s="116" t="str">
        <f>IF(基本情報入力シート!L472="","",基本情報入力シート!L472)</f>
        <v/>
      </c>
      <c r="D429" s="116" t="str">
        <f>IF(基本情報入力シート!Q472="","",基本情報入力シート!Q472)</f>
        <v>愛知県</v>
      </c>
      <c r="E429" s="116" t="str">
        <f>IF(基本情報入力シート!V472="","",基本情報入力シート!V472)</f>
        <v/>
      </c>
      <c r="F429" s="116" t="str">
        <f>IF(基本情報入力シート!W472="","",基本情報入力シート!W472)</f>
        <v>事業所番号及びサービス名を入力してください。</v>
      </c>
      <c r="G429" s="116" t="str">
        <f>IF(基本情報入力シート!Z472="","",基本情報入力シート!Z472)</f>
        <v/>
      </c>
      <c r="H429" s="224" t="str">
        <f>IF(基本情報入力シート!AD472="","",基本情報入力シート!AD472)</f>
        <v/>
      </c>
      <c r="I429" s="362" t="str">
        <f>IF(基本情報入力シート!AE472="","",基本情報入力シート!AE472)</f>
        <v/>
      </c>
      <c r="J429" s="487"/>
      <c r="K429" s="491"/>
      <c r="L429" s="490"/>
      <c r="M429" s="363" t="str">
        <f>IF(G429="", "", VLOOKUP(AO429,【参考】数式用!$AZ$3:$BA$6, 2, FALSE))</f>
        <v/>
      </c>
      <c r="N429" s="364" t="str">
        <f>IF(G429="","",VLOOKUP(G429,【参考】数式用!$A$4:$L$54,MATCH('別紙様式2-3（個表）'!M429,【参考】数式用!$J$3:$L$3,0)+9,FALSE))</f>
        <v/>
      </c>
      <c r="O429" s="497" t="s">
        <v>2396</v>
      </c>
      <c r="P429" s="365" t="str">
        <f t="shared" si="49"/>
        <v>未入力あり</v>
      </c>
      <c r="Q429" s="273" t="str">
        <f>IFERROR(IF(P429="未入力あり","",ROUNDDOWN(ROUNDDOWN($H429*$I429,0)*VLOOKUP($G429,【参考】数式用!$A$4:$E$54,3, FALSE),0)),"")</f>
        <v/>
      </c>
      <c r="R429" s="273" t="str">
        <f>IF(AM429="×", 0,IF(P429="未入力あり","",ROUNDDOWN(ROUNDDOWN($H429*$I429,0)*VLOOKUP($G429,【参考】数式用!$A$4:$E$54,4,FALSE),0)))</f>
        <v/>
      </c>
      <c r="S429" s="366" t="str">
        <f>IF(AN429="×", 0,IF(P429="未入力あり","",ROUNDDOWN(ROUNDDOWN($H429*$I429,0)*VLOOKUP($G429,【参考】数式用!$A$4:$E$54,5, FALSE),0)))</f>
        <v/>
      </c>
      <c r="T429" s="369" t="s">
        <v>3907</v>
      </c>
      <c r="U429" s="370"/>
      <c r="V429" s="33"/>
      <c r="W429" s="641"/>
      <c r="X429" s="641"/>
      <c r="Y429" s="641"/>
      <c r="Z429" s="641"/>
      <c r="AA429" s="641"/>
      <c r="AB429" s="641"/>
      <c r="AC429" s="641"/>
      <c r="AD429" s="641"/>
      <c r="AE429" s="641"/>
      <c r="AF429" s="641"/>
      <c r="AG429" s="641"/>
      <c r="AI429" s="373" t="str">
        <f t="shared" si="44"/>
        <v/>
      </c>
      <c r="AJ429" s="372" t="e">
        <f>VLOOKUP('別紙様式2-3（個表）'!$G429,【参考】数式用!$P$4:$Q$54,2, FALSE)</f>
        <v>#N/A</v>
      </c>
      <c r="AK429" s="372" t="e">
        <f>VLOOKUP('別紙様式2-3（個表）'!$G429,【参考】数式用!$P$4:$W$54,8, FALSE)</f>
        <v>#N/A</v>
      </c>
      <c r="AL429" s="372" t="e">
        <f>VLOOKUP('別紙様式2-3（個表）'!$G429,【参考】数式用!$P$4:$AD$54,15, FALSE)</f>
        <v>#N/A</v>
      </c>
      <c r="AM429" s="372" t="str">
        <f t="shared" si="45"/>
        <v/>
      </c>
      <c r="AN429" s="372" t="str">
        <f t="shared" si="46"/>
        <v/>
      </c>
      <c r="AO429" s="372" t="str">
        <f t="shared" si="47"/>
        <v/>
      </c>
      <c r="AP429" s="372" t="str">
        <f>IF(G429="", "", VLOOKUP(G429,【参考】数式用!$A$4:$M$54,13,FALSE))</f>
        <v/>
      </c>
      <c r="AQ429" s="46" t="str">
        <f t="shared" si="48"/>
        <v>―</v>
      </c>
    </row>
    <row r="430" spans="1:43" ht="45" customHeight="1">
      <c r="A430" s="114">
        <f t="shared" si="50"/>
        <v>416</v>
      </c>
      <c r="B430" s="115" t="str">
        <f>IF(基本情報入力シート!B473="","",基本情報入力シート!B473)</f>
        <v/>
      </c>
      <c r="C430" s="116" t="str">
        <f>IF(基本情報入力シート!L473="","",基本情報入力シート!L473)</f>
        <v/>
      </c>
      <c r="D430" s="116" t="str">
        <f>IF(基本情報入力シート!Q473="","",基本情報入力シート!Q473)</f>
        <v>愛知県</v>
      </c>
      <c r="E430" s="116" t="str">
        <f>IF(基本情報入力シート!V473="","",基本情報入力シート!V473)</f>
        <v/>
      </c>
      <c r="F430" s="116" t="str">
        <f>IF(基本情報入力シート!W473="","",基本情報入力シート!W473)</f>
        <v>事業所番号及びサービス名を入力してください。</v>
      </c>
      <c r="G430" s="116" t="str">
        <f>IF(基本情報入力シート!Z473="","",基本情報入力シート!Z473)</f>
        <v/>
      </c>
      <c r="H430" s="224" t="str">
        <f>IF(基本情報入力シート!AD473="","",基本情報入力シート!AD473)</f>
        <v/>
      </c>
      <c r="I430" s="362" t="str">
        <f>IF(基本情報入力シート!AE473="","",基本情報入力シート!AE473)</f>
        <v/>
      </c>
      <c r="J430" s="487"/>
      <c r="K430" s="491"/>
      <c r="L430" s="490"/>
      <c r="M430" s="363" t="str">
        <f>IF(G430="", "", VLOOKUP(AO430,【参考】数式用!$AZ$3:$BA$6, 2, FALSE))</f>
        <v/>
      </c>
      <c r="N430" s="364" t="str">
        <f>IF(G430="","",VLOOKUP(G430,【参考】数式用!$A$4:$L$54,MATCH('別紙様式2-3（個表）'!M430,【参考】数式用!$J$3:$L$3,0)+9,FALSE))</f>
        <v/>
      </c>
      <c r="O430" s="497" t="s">
        <v>2396</v>
      </c>
      <c r="P430" s="365" t="str">
        <f t="shared" si="49"/>
        <v>未入力あり</v>
      </c>
      <c r="Q430" s="273" t="str">
        <f>IFERROR(IF(P430="未入力あり","",ROUNDDOWN(ROUNDDOWN($H430*$I430,0)*VLOOKUP($G430,【参考】数式用!$A$4:$E$54,3, FALSE),0)),"")</f>
        <v/>
      </c>
      <c r="R430" s="273" t="str">
        <f>IF(AM430="×", 0,IF(P430="未入力あり","",ROUNDDOWN(ROUNDDOWN($H430*$I430,0)*VLOOKUP($G430,【参考】数式用!$A$4:$E$54,4,FALSE),0)))</f>
        <v/>
      </c>
      <c r="S430" s="366" t="str">
        <f>IF(AN430="×", 0,IF(P430="未入力あり","",ROUNDDOWN(ROUNDDOWN($H430*$I430,0)*VLOOKUP($G430,【参考】数式用!$A$4:$E$54,5, FALSE),0)))</f>
        <v/>
      </c>
      <c r="T430" s="369" t="s">
        <v>3907</v>
      </c>
      <c r="U430" s="370"/>
      <c r="V430" s="33"/>
      <c r="W430" s="641"/>
      <c r="X430" s="641"/>
      <c r="Y430" s="641"/>
      <c r="Z430" s="641"/>
      <c r="AA430" s="641"/>
      <c r="AB430" s="641"/>
      <c r="AC430" s="641"/>
      <c r="AD430" s="641"/>
      <c r="AE430" s="641"/>
      <c r="AF430" s="641"/>
      <c r="AG430" s="641"/>
      <c r="AI430" s="373" t="str">
        <f t="shared" si="44"/>
        <v/>
      </c>
      <c r="AJ430" s="372" t="e">
        <f>VLOOKUP('別紙様式2-3（個表）'!$G430,【参考】数式用!$P$4:$Q$54,2, FALSE)</f>
        <v>#N/A</v>
      </c>
      <c r="AK430" s="372" t="e">
        <f>VLOOKUP('別紙様式2-3（個表）'!$G430,【参考】数式用!$P$4:$W$54,8, FALSE)</f>
        <v>#N/A</v>
      </c>
      <c r="AL430" s="372" t="e">
        <f>VLOOKUP('別紙様式2-3（個表）'!$G430,【参考】数式用!$P$4:$AD$54,15, FALSE)</f>
        <v>#N/A</v>
      </c>
      <c r="AM430" s="372" t="str">
        <f t="shared" si="45"/>
        <v/>
      </c>
      <c r="AN430" s="372" t="str">
        <f t="shared" si="46"/>
        <v/>
      </c>
      <c r="AO430" s="372" t="str">
        <f t="shared" si="47"/>
        <v/>
      </c>
      <c r="AP430" s="372" t="str">
        <f>IF(G430="", "", VLOOKUP(G430,【参考】数式用!$A$4:$M$54,13,FALSE))</f>
        <v/>
      </c>
      <c r="AQ430" s="46" t="str">
        <f t="shared" si="48"/>
        <v>―</v>
      </c>
    </row>
    <row r="431" spans="1:43" ht="45" customHeight="1">
      <c r="A431" s="114">
        <f t="shared" si="50"/>
        <v>417</v>
      </c>
      <c r="B431" s="115" t="str">
        <f>IF(基本情報入力シート!B474="","",基本情報入力シート!B474)</f>
        <v/>
      </c>
      <c r="C431" s="116" t="str">
        <f>IF(基本情報入力シート!L474="","",基本情報入力シート!L474)</f>
        <v/>
      </c>
      <c r="D431" s="116" t="str">
        <f>IF(基本情報入力シート!Q474="","",基本情報入力シート!Q474)</f>
        <v>愛知県</v>
      </c>
      <c r="E431" s="116" t="str">
        <f>IF(基本情報入力シート!V474="","",基本情報入力シート!V474)</f>
        <v/>
      </c>
      <c r="F431" s="116" t="str">
        <f>IF(基本情報入力シート!W474="","",基本情報入力シート!W474)</f>
        <v>事業所番号及びサービス名を入力してください。</v>
      </c>
      <c r="G431" s="116" t="str">
        <f>IF(基本情報入力シート!Z474="","",基本情報入力シート!Z474)</f>
        <v/>
      </c>
      <c r="H431" s="224" t="str">
        <f>IF(基本情報入力シート!AD474="","",基本情報入力シート!AD474)</f>
        <v/>
      </c>
      <c r="I431" s="362" t="str">
        <f>IF(基本情報入力シート!AE474="","",基本情報入力シート!AE474)</f>
        <v/>
      </c>
      <c r="J431" s="487"/>
      <c r="K431" s="491"/>
      <c r="L431" s="490"/>
      <c r="M431" s="363" t="str">
        <f>IF(G431="", "", VLOOKUP(AO431,【参考】数式用!$AZ$3:$BA$6, 2, FALSE))</f>
        <v/>
      </c>
      <c r="N431" s="364" t="str">
        <f>IF(G431="","",VLOOKUP(G431,【参考】数式用!$A$4:$L$54,MATCH('別紙様式2-3（個表）'!M431,【参考】数式用!$J$3:$L$3,0)+9,FALSE))</f>
        <v/>
      </c>
      <c r="O431" s="497" t="s">
        <v>2396</v>
      </c>
      <c r="P431" s="365" t="str">
        <f t="shared" si="49"/>
        <v>未入力あり</v>
      </c>
      <c r="Q431" s="273" t="str">
        <f>IFERROR(IF(P431="未入力あり","",ROUNDDOWN(ROUNDDOWN($H431*$I431,0)*VLOOKUP($G431,【参考】数式用!$A$4:$E$54,3, FALSE),0)),"")</f>
        <v/>
      </c>
      <c r="R431" s="273" t="str">
        <f>IF(AM431="×", 0,IF(P431="未入力あり","",ROUNDDOWN(ROUNDDOWN($H431*$I431,0)*VLOOKUP($G431,【参考】数式用!$A$4:$E$54,4,FALSE),0)))</f>
        <v/>
      </c>
      <c r="S431" s="366" t="str">
        <f>IF(AN431="×", 0,IF(P431="未入力あり","",ROUNDDOWN(ROUNDDOWN($H431*$I431,0)*VLOOKUP($G431,【参考】数式用!$A$4:$E$54,5, FALSE),0)))</f>
        <v/>
      </c>
      <c r="T431" s="369" t="s">
        <v>3907</v>
      </c>
      <c r="U431" s="370"/>
      <c r="V431" s="33"/>
      <c r="W431" s="641"/>
      <c r="X431" s="641"/>
      <c r="Y431" s="641"/>
      <c r="Z431" s="641"/>
      <c r="AA431" s="641"/>
      <c r="AB431" s="641"/>
      <c r="AC431" s="641"/>
      <c r="AD431" s="641"/>
      <c r="AE431" s="641"/>
      <c r="AF431" s="641"/>
      <c r="AG431" s="641"/>
      <c r="AI431" s="373" t="str">
        <f t="shared" si="44"/>
        <v/>
      </c>
      <c r="AJ431" s="372" t="e">
        <f>VLOOKUP('別紙様式2-3（個表）'!$G431,【参考】数式用!$P$4:$Q$54,2, FALSE)</f>
        <v>#N/A</v>
      </c>
      <c r="AK431" s="372" t="e">
        <f>VLOOKUP('別紙様式2-3（個表）'!$G431,【参考】数式用!$P$4:$W$54,8, FALSE)</f>
        <v>#N/A</v>
      </c>
      <c r="AL431" s="372" t="e">
        <f>VLOOKUP('別紙様式2-3（個表）'!$G431,【参考】数式用!$P$4:$AD$54,15, FALSE)</f>
        <v>#N/A</v>
      </c>
      <c r="AM431" s="372" t="str">
        <f t="shared" si="45"/>
        <v/>
      </c>
      <c r="AN431" s="372" t="str">
        <f t="shared" si="46"/>
        <v/>
      </c>
      <c r="AO431" s="372" t="str">
        <f t="shared" si="47"/>
        <v/>
      </c>
      <c r="AP431" s="372" t="str">
        <f>IF(G431="", "", VLOOKUP(G431,【参考】数式用!$A$4:$M$54,13,FALSE))</f>
        <v/>
      </c>
      <c r="AQ431" s="46" t="str">
        <f t="shared" si="48"/>
        <v>―</v>
      </c>
    </row>
    <row r="432" spans="1:43" ht="45" customHeight="1">
      <c r="A432" s="114">
        <f t="shared" si="50"/>
        <v>418</v>
      </c>
      <c r="B432" s="115" t="str">
        <f>IF(基本情報入力シート!B475="","",基本情報入力シート!B475)</f>
        <v/>
      </c>
      <c r="C432" s="116" t="str">
        <f>IF(基本情報入力シート!L475="","",基本情報入力シート!L475)</f>
        <v/>
      </c>
      <c r="D432" s="116" t="str">
        <f>IF(基本情報入力シート!Q475="","",基本情報入力シート!Q475)</f>
        <v>愛知県</v>
      </c>
      <c r="E432" s="116" t="str">
        <f>IF(基本情報入力シート!V475="","",基本情報入力シート!V475)</f>
        <v/>
      </c>
      <c r="F432" s="116" t="str">
        <f>IF(基本情報入力シート!W475="","",基本情報入力シート!W475)</f>
        <v>事業所番号及びサービス名を入力してください。</v>
      </c>
      <c r="G432" s="116" t="str">
        <f>IF(基本情報入力シート!Z475="","",基本情報入力シート!Z475)</f>
        <v/>
      </c>
      <c r="H432" s="224" t="str">
        <f>IF(基本情報入力シート!AD475="","",基本情報入力シート!AD475)</f>
        <v/>
      </c>
      <c r="I432" s="362" t="str">
        <f>IF(基本情報入力シート!AE475="","",基本情報入力シート!AE475)</f>
        <v/>
      </c>
      <c r="J432" s="487"/>
      <c r="K432" s="491"/>
      <c r="L432" s="490"/>
      <c r="M432" s="363" t="str">
        <f>IF(G432="", "", VLOOKUP(AO432,【参考】数式用!$AZ$3:$BA$6, 2, FALSE))</f>
        <v/>
      </c>
      <c r="N432" s="364" t="str">
        <f>IF(G432="","",VLOOKUP(G432,【参考】数式用!$A$4:$L$54,MATCH('別紙様式2-3（個表）'!M432,【参考】数式用!$J$3:$L$3,0)+9,FALSE))</f>
        <v/>
      </c>
      <c r="O432" s="497" t="s">
        <v>2396</v>
      </c>
      <c r="P432" s="365" t="str">
        <f t="shared" si="49"/>
        <v>未入力あり</v>
      </c>
      <c r="Q432" s="273" t="str">
        <f>IFERROR(IF(P432="未入力あり","",ROUNDDOWN(ROUNDDOWN($H432*$I432,0)*VLOOKUP($G432,【参考】数式用!$A$4:$E$54,3, FALSE),0)),"")</f>
        <v/>
      </c>
      <c r="R432" s="273" t="str">
        <f>IF(AM432="×", 0,IF(P432="未入力あり","",ROUNDDOWN(ROUNDDOWN($H432*$I432,0)*VLOOKUP($G432,【参考】数式用!$A$4:$E$54,4,FALSE),0)))</f>
        <v/>
      </c>
      <c r="S432" s="366" t="str">
        <f>IF(AN432="×", 0,IF(P432="未入力あり","",ROUNDDOWN(ROUNDDOWN($H432*$I432,0)*VLOOKUP($G432,【参考】数式用!$A$4:$E$54,5, FALSE),0)))</f>
        <v/>
      </c>
      <c r="T432" s="369" t="s">
        <v>3907</v>
      </c>
      <c r="U432" s="370"/>
      <c r="V432" s="33"/>
      <c r="W432" s="641"/>
      <c r="X432" s="641"/>
      <c r="Y432" s="641"/>
      <c r="Z432" s="641"/>
      <c r="AA432" s="641"/>
      <c r="AB432" s="641"/>
      <c r="AC432" s="641"/>
      <c r="AD432" s="641"/>
      <c r="AE432" s="641"/>
      <c r="AF432" s="641"/>
      <c r="AG432" s="641"/>
      <c r="AI432" s="373" t="str">
        <f t="shared" si="44"/>
        <v/>
      </c>
      <c r="AJ432" s="372" t="e">
        <f>VLOOKUP('別紙様式2-3（個表）'!$G432,【参考】数式用!$P$4:$Q$54,2, FALSE)</f>
        <v>#N/A</v>
      </c>
      <c r="AK432" s="372" t="e">
        <f>VLOOKUP('別紙様式2-3（個表）'!$G432,【参考】数式用!$P$4:$W$54,8, FALSE)</f>
        <v>#N/A</v>
      </c>
      <c r="AL432" s="372" t="e">
        <f>VLOOKUP('別紙様式2-3（個表）'!$G432,【参考】数式用!$P$4:$AD$54,15, FALSE)</f>
        <v>#N/A</v>
      </c>
      <c r="AM432" s="372" t="str">
        <f t="shared" si="45"/>
        <v/>
      </c>
      <c r="AN432" s="372" t="str">
        <f t="shared" si="46"/>
        <v/>
      </c>
      <c r="AO432" s="372" t="str">
        <f t="shared" si="47"/>
        <v/>
      </c>
      <c r="AP432" s="372" t="str">
        <f>IF(G432="", "", VLOOKUP(G432,【参考】数式用!$A$4:$M$54,13,FALSE))</f>
        <v/>
      </c>
      <c r="AQ432" s="46" t="str">
        <f t="shared" si="48"/>
        <v>―</v>
      </c>
    </row>
    <row r="433" spans="1:43" ht="45" customHeight="1">
      <c r="A433" s="114">
        <f t="shared" si="50"/>
        <v>419</v>
      </c>
      <c r="B433" s="115" t="str">
        <f>IF(基本情報入力シート!B476="","",基本情報入力シート!B476)</f>
        <v/>
      </c>
      <c r="C433" s="116" t="str">
        <f>IF(基本情報入力シート!L476="","",基本情報入力シート!L476)</f>
        <v/>
      </c>
      <c r="D433" s="116" t="str">
        <f>IF(基本情報入力シート!Q476="","",基本情報入力シート!Q476)</f>
        <v>愛知県</v>
      </c>
      <c r="E433" s="116" t="str">
        <f>IF(基本情報入力シート!V476="","",基本情報入力シート!V476)</f>
        <v/>
      </c>
      <c r="F433" s="116" t="str">
        <f>IF(基本情報入力シート!W476="","",基本情報入力シート!W476)</f>
        <v>事業所番号及びサービス名を入力してください。</v>
      </c>
      <c r="G433" s="116" t="str">
        <f>IF(基本情報入力シート!Z476="","",基本情報入力シート!Z476)</f>
        <v/>
      </c>
      <c r="H433" s="224" t="str">
        <f>IF(基本情報入力シート!AD476="","",基本情報入力シート!AD476)</f>
        <v/>
      </c>
      <c r="I433" s="362" t="str">
        <f>IF(基本情報入力シート!AE476="","",基本情報入力シート!AE476)</f>
        <v/>
      </c>
      <c r="J433" s="487"/>
      <c r="K433" s="491"/>
      <c r="L433" s="490"/>
      <c r="M433" s="363" t="str">
        <f>IF(G433="", "", VLOOKUP(AO433,【参考】数式用!$AZ$3:$BA$6, 2, FALSE))</f>
        <v/>
      </c>
      <c r="N433" s="364" t="str">
        <f>IF(G433="","",VLOOKUP(G433,【参考】数式用!$A$4:$L$54,MATCH('別紙様式2-3（個表）'!M433,【参考】数式用!$J$3:$L$3,0)+9,FALSE))</f>
        <v/>
      </c>
      <c r="O433" s="497" t="s">
        <v>2396</v>
      </c>
      <c r="P433" s="365" t="str">
        <f t="shared" si="49"/>
        <v>未入力あり</v>
      </c>
      <c r="Q433" s="273" t="str">
        <f>IFERROR(IF(P433="未入力あり","",ROUNDDOWN(ROUNDDOWN($H433*$I433,0)*VLOOKUP($G433,【参考】数式用!$A$4:$E$54,3, FALSE),0)),"")</f>
        <v/>
      </c>
      <c r="R433" s="273" t="str">
        <f>IF(AM433="×", 0,IF(P433="未入力あり","",ROUNDDOWN(ROUNDDOWN($H433*$I433,0)*VLOOKUP($G433,【参考】数式用!$A$4:$E$54,4,FALSE),0)))</f>
        <v/>
      </c>
      <c r="S433" s="366" t="str">
        <f>IF(AN433="×", 0,IF(P433="未入力あり","",ROUNDDOWN(ROUNDDOWN($H433*$I433,0)*VLOOKUP($G433,【参考】数式用!$A$4:$E$54,5, FALSE),0)))</f>
        <v/>
      </c>
      <c r="T433" s="369" t="s">
        <v>3907</v>
      </c>
      <c r="U433" s="370"/>
      <c r="V433" s="33"/>
      <c r="W433" s="641"/>
      <c r="X433" s="641"/>
      <c r="Y433" s="641"/>
      <c r="Z433" s="641"/>
      <c r="AA433" s="641"/>
      <c r="AB433" s="641"/>
      <c r="AC433" s="641"/>
      <c r="AD433" s="641"/>
      <c r="AE433" s="641"/>
      <c r="AF433" s="641"/>
      <c r="AG433" s="641"/>
      <c r="AI433" s="373" t="str">
        <f t="shared" si="44"/>
        <v/>
      </c>
      <c r="AJ433" s="372" t="e">
        <f>VLOOKUP('別紙様式2-3（個表）'!$G433,【参考】数式用!$P$4:$Q$54,2, FALSE)</f>
        <v>#N/A</v>
      </c>
      <c r="AK433" s="372" t="e">
        <f>VLOOKUP('別紙様式2-3（個表）'!$G433,【参考】数式用!$P$4:$W$54,8, FALSE)</f>
        <v>#N/A</v>
      </c>
      <c r="AL433" s="372" t="e">
        <f>VLOOKUP('別紙様式2-3（個表）'!$G433,【参考】数式用!$P$4:$AD$54,15, FALSE)</f>
        <v>#N/A</v>
      </c>
      <c r="AM433" s="372" t="str">
        <f t="shared" si="45"/>
        <v/>
      </c>
      <c r="AN433" s="372" t="str">
        <f t="shared" si="46"/>
        <v/>
      </c>
      <c r="AO433" s="372" t="str">
        <f t="shared" si="47"/>
        <v/>
      </c>
      <c r="AP433" s="372" t="str">
        <f>IF(G433="", "", VLOOKUP(G433,【参考】数式用!$A$4:$M$54,13,FALSE))</f>
        <v/>
      </c>
      <c r="AQ433" s="46" t="str">
        <f t="shared" si="48"/>
        <v>―</v>
      </c>
    </row>
    <row r="434" spans="1:43" ht="45" customHeight="1">
      <c r="A434" s="114">
        <f t="shared" si="50"/>
        <v>420</v>
      </c>
      <c r="B434" s="115" t="str">
        <f>IF(基本情報入力シート!B477="","",基本情報入力シート!B477)</f>
        <v/>
      </c>
      <c r="C434" s="116" t="str">
        <f>IF(基本情報入力シート!L477="","",基本情報入力シート!L477)</f>
        <v/>
      </c>
      <c r="D434" s="116" t="str">
        <f>IF(基本情報入力シート!Q477="","",基本情報入力シート!Q477)</f>
        <v>愛知県</v>
      </c>
      <c r="E434" s="116" t="str">
        <f>IF(基本情報入力シート!V477="","",基本情報入力シート!V477)</f>
        <v/>
      </c>
      <c r="F434" s="116" t="str">
        <f>IF(基本情報入力シート!W477="","",基本情報入力シート!W477)</f>
        <v>事業所番号及びサービス名を入力してください。</v>
      </c>
      <c r="G434" s="116" t="str">
        <f>IF(基本情報入力シート!Z477="","",基本情報入力シート!Z477)</f>
        <v/>
      </c>
      <c r="H434" s="224" t="str">
        <f>IF(基本情報入力シート!AD477="","",基本情報入力シート!AD477)</f>
        <v/>
      </c>
      <c r="I434" s="362" t="str">
        <f>IF(基本情報入力シート!AE477="","",基本情報入力シート!AE477)</f>
        <v/>
      </c>
      <c r="J434" s="487"/>
      <c r="K434" s="491"/>
      <c r="L434" s="490"/>
      <c r="M434" s="363" t="str">
        <f>IF(G434="", "", VLOOKUP(AO434,【参考】数式用!$AZ$3:$BA$6, 2, FALSE))</f>
        <v/>
      </c>
      <c r="N434" s="364" t="str">
        <f>IF(G434="","",VLOOKUP(G434,【参考】数式用!$A$4:$L$54,MATCH('別紙様式2-3（個表）'!M434,【参考】数式用!$J$3:$L$3,0)+9,FALSE))</f>
        <v/>
      </c>
      <c r="O434" s="497" t="s">
        <v>2396</v>
      </c>
      <c r="P434" s="365" t="str">
        <f t="shared" si="49"/>
        <v>未入力あり</v>
      </c>
      <c r="Q434" s="273" t="str">
        <f>IFERROR(IF(P434="未入力あり","",ROUNDDOWN(ROUNDDOWN($H434*$I434,0)*VLOOKUP($G434,【参考】数式用!$A$4:$E$54,3, FALSE),0)),"")</f>
        <v/>
      </c>
      <c r="R434" s="273" t="str">
        <f>IF(AM434="×", 0,IF(P434="未入力あり","",ROUNDDOWN(ROUNDDOWN($H434*$I434,0)*VLOOKUP($G434,【参考】数式用!$A$4:$E$54,4,FALSE),0)))</f>
        <v/>
      </c>
      <c r="S434" s="366" t="str">
        <f>IF(AN434="×", 0,IF(P434="未入力あり","",ROUNDDOWN(ROUNDDOWN($H434*$I434,0)*VLOOKUP($G434,【参考】数式用!$A$4:$E$54,5, FALSE),0)))</f>
        <v/>
      </c>
      <c r="T434" s="369" t="s">
        <v>3907</v>
      </c>
      <c r="U434" s="370"/>
      <c r="V434" s="33"/>
      <c r="W434" s="641"/>
      <c r="X434" s="641"/>
      <c r="Y434" s="641"/>
      <c r="Z434" s="641"/>
      <c r="AA434" s="641"/>
      <c r="AB434" s="641"/>
      <c r="AC434" s="641"/>
      <c r="AD434" s="641"/>
      <c r="AE434" s="641"/>
      <c r="AF434" s="641"/>
      <c r="AG434" s="641"/>
      <c r="AI434" s="373" t="str">
        <f t="shared" ref="AI434:AI497" si="51">IF(T434="○", F434, "")</f>
        <v/>
      </c>
      <c r="AJ434" s="372" t="e">
        <f>VLOOKUP('別紙様式2-3（個表）'!$G434,【参考】数式用!$P$4:$Q$54,2, FALSE)</f>
        <v>#N/A</v>
      </c>
      <c r="AK434" s="372" t="e">
        <f>VLOOKUP('別紙様式2-3（個表）'!$G434,【参考】数式用!$P$4:$W$54,8, FALSE)</f>
        <v>#N/A</v>
      </c>
      <c r="AL434" s="372" t="e">
        <f>VLOOKUP('別紙様式2-3（個表）'!$G434,【参考】数式用!$P$4:$AD$54,15, FALSE)</f>
        <v>#N/A</v>
      </c>
      <c r="AM434" s="372" t="str">
        <f t="shared" ref="AM434:AM497" si="52">IF(K434="", "", IF(OR(K434="要件を満たさない",K434="―"), "×","○"))</f>
        <v/>
      </c>
      <c r="AN434" s="372" t="str">
        <f t="shared" ref="AN434:AN497" si="53">IF(L434="", "", IF(OR(L434="要件を満たさない",L434="―"), "×","○"))</f>
        <v/>
      </c>
      <c r="AO434" s="372" t="str">
        <f t="shared" ref="AO434:AO497" si="54">IF(G434="","", "○"&amp;AM434&amp;AN434)</f>
        <v/>
      </c>
      <c r="AP434" s="372" t="str">
        <f>IF(G434="", "", VLOOKUP(G434,【参考】数式用!$A$4:$M$54,13,FALSE))</f>
        <v/>
      </c>
      <c r="AQ434" s="46" t="str">
        <f t="shared" ref="AQ434:AQ497" si="55">IF(AND(AM434="×",L434="②の要件を満たしている"),"×","―")</f>
        <v>―</v>
      </c>
    </row>
    <row r="435" spans="1:43" ht="45" customHeight="1">
      <c r="A435" s="114">
        <f t="shared" si="50"/>
        <v>421</v>
      </c>
      <c r="B435" s="115" t="str">
        <f>IF(基本情報入力シート!B478="","",基本情報入力シート!B478)</f>
        <v/>
      </c>
      <c r="C435" s="116" t="str">
        <f>IF(基本情報入力シート!L478="","",基本情報入力シート!L478)</f>
        <v/>
      </c>
      <c r="D435" s="116" t="str">
        <f>IF(基本情報入力シート!Q478="","",基本情報入力シート!Q478)</f>
        <v>愛知県</v>
      </c>
      <c r="E435" s="116" t="str">
        <f>IF(基本情報入力シート!V478="","",基本情報入力シート!V478)</f>
        <v/>
      </c>
      <c r="F435" s="116" t="str">
        <f>IF(基本情報入力シート!W478="","",基本情報入力シート!W478)</f>
        <v>事業所番号及びサービス名を入力してください。</v>
      </c>
      <c r="G435" s="116" t="str">
        <f>IF(基本情報入力シート!Z478="","",基本情報入力シート!Z478)</f>
        <v/>
      </c>
      <c r="H435" s="224" t="str">
        <f>IF(基本情報入力シート!AD478="","",基本情報入力シート!AD478)</f>
        <v/>
      </c>
      <c r="I435" s="362" t="str">
        <f>IF(基本情報入力シート!AE478="","",基本情報入力シート!AE478)</f>
        <v/>
      </c>
      <c r="J435" s="487"/>
      <c r="K435" s="491"/>
      <c r="L435" s="490"/>
      <c r="M435" s="363" t="str">
        <f>IF(G435="", "", VLOOKUP(AO435,【参考】数式用!$AZ$3:$BA$6, 2, FALSE))</f>
        <v/>
      </c>
      <c r="N435" s="364" t="str">
        <f>IF(G435="","",VLOOKUP(G435,【参考】数式用!$A$4:$L$54,MATCH('別紙様式2-3（個表）'!M435,【参考】数式用!$J$3:$L$3,0)+9,FALSE))</f>
        <v/>
      </c>
      <c r="O435" s="497" t="s">
        <v>2396</v>
      </c>
      <c r="P435" s="365" t="str">
        <f t="shared" si="49"/>
        <v>未入力あり</v>
      </c>
      <c r="Q435" s="273" t="str">
        <f>IFERROR(IF(P435="未入力あり","",ROUNDDOWN(ROUNDDOWN($H435*$I435,0)*VLOOKUP($G435,【参考】数式用!$A$4:$E$54,3, FALSE),0)),"")</f>
        <v/>
      </c>
      <c r="R435" s="273" t="str">
        <f>IF(AM435="×", 0,IF(P435="未入力あり","",ROUNDDOWN(ROUNDDOWN($H435*$I435,0)*VLOOKUP($G435,【参考】数式用!$A$4:$E$54,4,FALSE),0)))</f>
        <v/>
      </c>
      <c r="S435" s="366" t="str">
        <f>IF(AN435="×", 0,IF(P435="未入力あり","",ROUNDDOWN(ROUNDDOWN($H435*$I435,0)*VLOOKUP($G435,【参考】数式用!$A$4:$E$54,5, FALSE),0)))</f>
        <v/>
      </c>
      <c r="T435" s="369" t="s">
        <v>3907</v>
      </c>
      <c r="U435" s="370"/>
      <c r="V435" s="33"/>
      <c r="W435" s="641"/>
      <c r="X435" s="641"/>
      <c r="Y435" s="641"/>
      <c r="Z435" s="641"/>
      <c r="AA435" s="641"/>
      <c r="AB435" s="641"/>
      <c r="AC435" s="641"/>
      <c r="AD435" s="641"/>
      <c r="AE435" s="641"/>
      <c r="AF435" s="641"/>
      <c r="AG435" s="641"/>
      <c r="AI435" s="373" t="str">
        <f t="shared" si="51"/>
        <v/>
      </c>
      <c r="AJ435" s="372" t="e">
        <f>VLOOKUP('別紙様式2-3（個表）'!$G435,【参考】数式用!$P$4:$Q$54,2, FALSE)</f>
        <v>#N/A</v>
      </c>
      <c r="AK435" s="372" t="e">
        <f>VLOOKUP('別紙様式2-3（個表）'!$G435,【参考】数式用!$P$4:$W$54,8, FALSE)</f>
        <v>#N/A</v>
      </c>
      <c r="AL435" s="372" t="e">
        <f>VLOOKUP('別紙様式2-3（個表）'!$G435,【参考】数式用!$P$4:$AD$54,15, FALSE)</f>
        <v>#N/A</v>
      </c>
      <c r="AM435" s="372" t="str">
        <f t="shared" si="52"/>
        <v/>
      </c>
      <c r="AN435" s="372" t="str">
        <f t="shared" si="53"/>
        <v/>
      </c>
      <c r="AO435" s="372" t="str">
        <f t="shared" si="54"/>
        <v/>
      </c>
      <c r="AP435" s="372" t="str">
        <f>IF(G435="", "", VLOOKUP(G435,【参考】数式用!$A$4:$M$54,13,FALSE))</f>
        <v/>
      </c>
      <c r="AQ435" s="46" t="str">
        <f t="shared" si="55"/>
        <v>―</v>
      </c>
    </row>
    <row r="436" spans="1:43" ht="45" customHeight="1">
      <c r="A436" s="114">
        <f t="shared" si="50"/>
        <v>422</v>
      </c>
      <c r="B436" s="115" t="str">
        <f>IF(基本情報入力シート!B479="","",基本情報入力シート!B479)</f>
        <v/>
      </c>
      <c r="C436" s="116" t="str">
        <f>IF(基本情報入力シート!L479="","",基本情報入力シート!L479)</f>
        <v/>
      </c>
      <c r="D436" s="116" t="str">
        <f>IF(基本情報入力シート!Q479="","",基本情報入力シート!Q479)</f>
        <v>愛知県</v>
      </c>
      <c r="E436" s="116" t="str">
        <f>IF(基本情報入力シート!V479="","",基本情報入力シート!V479)</f>
        <v/>
      </c>
      <c r="F436" s="116" t="str">
        <f>IF(基本情報入力シート!W479="","",基本情報入力シート!W479)</f>
        <v>事業所番号及びサービス名を入力してください。</v>
      </c>
      <c r="G436" s="116" t="str">
        <f>IF(基本情報入力シート!Z479="","",基本情報入力シート!Z479)</f>
        <v/>
      </c>
      <c r="H436" s="224" t="str">
        <f>IF(基本情報入力シート!AD479="","",基本情報入力シート!AD479)</f>
        <v/>
      </c>
      <c r="I436" s="362" t="str">
        <f>IF(基本情報入力シート!AE479="","",基本情報入力シート!AE479)</f>
        <v/>
      </c>
      <c r="J436" s="487"/>
      <c r="K436" s="491"/>
      <c r="L436" s="490"/>
      <c r="M436" s="363" t="str">
        <f>IF(G436="", "", VLOOKUP(AO436,【参考】数式用!$AZ$3:$BA$6, 2, FALSE))</f>
        <v/>
      </c>
      <c r="N436" s="364" t="str">
        <f>IF(G436="","",VLOOKUP(G436,【参考】数式用!$A$4:$L$54,MATCH('別紙様式2-3（個表）'!M436,【参考】数式用!$J$3:$L$3,0)+9,FALSE))</f>
        <v/>
      </c>
      <c r="O436" s="497" t="s">
        <v>2396</v>
      </c>
      <c r="P436" s="365" t="str">
        <f t="shared" si="49"/>
        <v>未入力あり</v>
      </c>
      <c r="Q436" s="273" t="str">
        <f>IFERROR(IF(P436="未入力あり","",ROUNDDOWN(ROUNDDOWN($H436*$I436,0)*VLOOKUP($G436,【参考】数式用!$A$4:$E$54,3, FALSE),0)),"")</f>
        <v/>
      </c>
      <c r="R436" s="273" t="str">
        <f>IF(AM436="×", 0,IF(P436="未入力あり","",ROUNDDOWN(ROUNDDOWN($H436*$I436,0)*VLOOKUP($G436,【参考】数式用!$A$4:$E$54,4,FALSE),0)))</f>
        <v/>
      </c>
      <c r="S436" s="366" t="str">
        <f>IF(AN436="×", 0,IF(P436="未入力あり","",ROUNDDOWN(ROUNDDOWN($H436*$I436,0)*VLOOKUP($G436,【参考】数式用!$A$4:$E$54,5, FALSE),0)))</f>
        <v/>
      </c>
      <c r="T436" s="369" t="s">
        <v>3907</v>
      </c>
      <c r="U436" s="370"/>
      <c r="V436" s="33"/>
      <c r="W436" s="641"/>
      <c r="X436" s="641"/>
      <c r="Y436" s="641"/>
      <c r="Z436" s="641"/>
      <c r="AA436" s="641"/>
      <c r="AB436" s="641"/>
      <c r="AC436" s="641"/>
      <c r="AD436" s="641"/>
      <c r="AE436" s="641"/>
      <c r="AF436" s="641"/>
      <c r="AG436" s="641"/>
      <c r="AI436" s="373" t="str">
        <f t="shared" si="51"/>
        <v/>
      </c>
      <c r="AJ436" s="372" t="e">
        <f>VLOOKUP('別紙様式2-3（個表）'!$G436,【参考】数式用!$P$4:$Q$54,2, FALSE)</f>
        <v>#N/A</v>
      </c>
      <c r="AK436" s="372" t="e">
        <f>VLOOKUP('別紙様式2-3（個表）'!$G436,【参考】数式用!$P$4:$W$54,8, FALSE)</f>
        <v>#N/A</v>
      </c>
      <c r="AL436" s="372" t="e">
        <f>VLOOKUP('別紙様式2-3（個表）'!$G436,【参考】数式用!$P$4:$AD$54,15, FALSE)</f>
        <v>#N/A</v>
      </c>
      <c r="AM436" s="372" t="str">
        <f t="shared" si="52"/>
        <v/>
      </c>
      <c r="AN436" s="372" t="str">
        <f t="shared" si="53"/>
        <v/>
      </c>
      <c r="AO436" s="372" t="str">
        <f t="shared" si="54"/>
        <v/>
      </c>
      <c r="AP436" s="372" t="str">
        <f>IF(G436="", "", VLOOKUP(G436,【参考】数式用!$A$4:$M$54,13,FALSE))</f>
        <v/>
      </c>
      <c r="AQ436" s="46" t="str">
        <f t="shared" si="55"/>
        <v>―</v>
      </c>
    </row>
    <row r="437" spans="1:43" ht="45" customHeight="1">
      <c r="A437" s="114">
        <f t="shared" si="50"/>
        <v>423</v>
      </c>
      <c r="B437" s="115" t="str">
        <f>IF(基本情報入力シート!B480="","",基本情報入力シート!B480)</f>
        <v/>
      </c>
      <c r="C437" s="116" t="str">
        <f>IF(基本情報入力シート!L480="","",基本情報入力シート!L480)</f>
        <v/>
      </c>
      <c r="D437" s="116" t="str">
        <f>IF(基本情報入力シート!Q480="","",基本情報入力シート!Q480)</f>
        <v>愛知県</v>
      </c>
      <c r="E437" s="116" t="str">
        <f>IF(基本情報入力シート!V480="","",基本情報入力シート!V480)</f>
        <v/>
      </c>
      <c r="F437" s="116" t="str">
        <f>IF(基本情報入力シート!W480="","",基本情報入力シート!W480)</f>
        <v>事業所番号及びサービス名を入力してください。</v>
      </c>
      <c r="G437" s="116" t="str">
        <f>IF(基本情報入力シート!Z480="","",基本情報入力シート!Z480)</f>
        <v/>
      </c>
      <c r="H437" s="224" t="str">
        <f>IF(基本情報入力シート!AD480="","",基本情報入力シート!AD480)</f>
        <v/>
      </c>
      <c r="I437" s="362" t="str">
        <f>IF(基本情報入力シート!AE480="","",基本情報入力シート!AE480)</f>
        <v/>
      </c>
      <c r="J437" s="487"/>
      <c r="K437" s="491"/>
      <c r="L437" s="490"/>
      <c r="M437" s="363" t="str">
        <f>IF(G437="", "", VLOOKUP(AO437,【参考】数式用!$AZ$3:$BA$6, 2, FALSE))</f>
        <v/>
      </c>
      <c r="N437" s="364" t="str">
        <f>IF(G437="","",VLOOKUP(G437,【参考】数式用!$A$4:$L$54,MATCH('別紙様式2-3（個表）'!M437,【参考】数式用!$J$3:$L$3,0)+9,FALSE))</f>
        <v/>
      </c>
      <c r="O437" s="497" t="s">
        <v>2396</v>
      </c>
      <c r="P437" s="365" t="str">
        <f t="shared" si="49"/>
        <v>未入力あり</v>
      </c>
      <c r="Q437" s="273" t="str">
        <f>IFERROR(IF(P437="未入力あり","",ROUNDDOWN(ROUNDDOWN($H437*$I437,0)*VLOOKUP($G437,【参考】数式用!$A$4:$E$54,3, FALSE),0)),"")</f>
        <v/>
      </c>
      <c r="R437" s="273" t="str">
        <f>IF(AM437="×", 0,IF(P437="未入力あり","",ROUNDDOWN(ROUNDDOWN($H437*$I437,0)*VLOOKUP($G437,【参考】数式用!$A$4:$E$54,4,FALSE),0)))</f>
        <v/>
      </c>
      <c r="S437" s="366" t="str">
        <f>IF(AN437="×", 0,IF(P437="未入力あり","",ROUNDDOWN(ROUNDDOWN($H437*$I437,0)*VLOOKUP($G437,【参考】数式用!$A$4:$E$54,5, FALSE),0)))</f>
        <v/>
      </c>
      <c r="T437" s="369" t="s">
        <v>3907</v>
      </c>
      <c r="U437" s="370"/>
      <c r="V437" s="33"/>
      <c r="W437" s="641"/>
      <c r="X437" s="641"/>
      <c r="Y437" s="641"/>
      <c r="Z437" s="641"/>
      <c r="AA437" s="641"/>
      <c r="AB437" s="641"/>
      <c r="AC437" s="641"/>
      <c r="AD437" s="641"/>
      <c r="AE437" s="641"/>
      <c r="AF437" s="641"/>
      <c r="AG437" s="641"/>
      <c r="AI437" s="373" t="str">
        <f t="shared" si="51"/>
        <v/>
      </c>
      <c r="AJ437" s="372" t="e">
        <f>VLOOKUP('別紙様式2-3（個表）'!$G437,【参考】数式用!$P$4:$Q$54,2, FALSE)</f>
        <v>#N/A</v>
      </c>
      <c r="AK437" s="372" t="e">
        <f>VLOOKUP('別紙様式2-3（個表）'!$G437,【参考】数式用!$P$4:$W$54,8, FALSE)</f>
        <v>#N/A</v>
      </c>
      <c r="AL437" s="372" t="e">
        <f>VLOOKUP('別紙様式2-3（個表）'!$G437,【参考】数式用!$P$4:$AD$54,15, FALSE)</f>
        <v>#N/A</v>
      </c>
      <c r="AM437" s="372" t="str">
        <f t="shared" si="52"/>
        <v/>
      </c>
      <c r="AN437" s="372" t="str">
        <f t="shared" si="53"/>
        <v/>
      </c>
      <c r="AO437" s="372" t="str">
        <f t="shared" si="54"/>
        <v/>
      </c>
      <c r="AP437" s="372" t="str">
        <f>IF(G437="", "", VLOOKUP(G437,【参考】数式用!$A$4:$M$54,13,FALSE))</f>
        <v/>
      </c>
      <c r="AQ437" s="46" t="str">
        <f t="shared" si="55"/>
        <v>―</v>
      </c>
    </row>
    <row r="438" spans="1:43" ht="45" customHeight="1">
      <c r="A438" s="114">
        <f t="shared" si="50"/>
        <v>424</v>
      </c>
      <c r="B438" s="115" t="str">
        <f>IF(基本情報入力シート!B481="","",基本情報入力シート!B481)</f>
        <v/>
      </c>
      <c r="C438" s="116" t="str">
        <f>IF(基本情報入力シート!L481="","",基本情報入力シート!L481)</f>
        <v/>
      </c>
      <c r="D438" s="116" t="str">
        <f>IF(基本情報入力シート!Q481="","",基本情報入力シート!Q481)</f>
        <v>愛知県</v>
      </c>
      <c r="E438" s="116" t="str">
        <f>IF(基本情報入力シート!V481="","",基本情報入力シート!V481)</f>
        <v/>
      </c>
      <c r="F438" s="116" t="str">
        <f>IF(基本情報入力シート!W481="","",基本情報入力シート!W481)</f>
        <v>事業所番号及びサービス名を入力してください。</v>
      </c>
      <c r="G438" s="116" t="str">
        <f>IF(基本情報入力シート!Z481="","",基本情報入力シート!Z481)</f>
        <v/>
      </c>
      <c r="H438" s="224" t="str">
        <f>IF(基本情報入力シート!AD481="","",基本情報入力シート!AD481)</f>
        <v/>
      </c>
      <c r="I438" s="362" t="str">
        <f>IF(基本情報入力シート!AE481="","",基本情報入力シート!AE481)</f>
        <v/>
      </c>
      <c r="J438" s="487"/>
      <c r="K438" s="491"/>
      <c r="L438" s="490"/>
      <c r="M438" s="363" t="str">
        <f>IF(G438="", "", VLOOKUP(AO438,【参考】数式用!$AZ$3:$BA$6, 2, FALSE))</f>
        <v/>
      </c>
      <c r="N438" s="364" t="str">
        <f>IF(G438="","",VLOOKUP(G438,【参考】数式用!$A$4:$L$54,MATCH('別紙様式2-3（個表）'!M438,【参考】数式用!$J$3:$L$3,0)+9,FALSE))</f>
        <v/>
      </c>
      <c r="O438" s="497" t="s">
        <v>2396</v>
      </c>
      <c r="P438" s="365" t="str">
        <f t="shared" si="49"/>
        <v>未入力あり</v>
      </c>
      <c r="Q438" s="273" t="str">
        <f>IFERROR(IF(P438="未入力あり","",ROUNDDOWN(ROUNDDOWN($H438*$I438,0)*VLOOKUP($G438,【参考】数式用!$A$4:$E$54,3, FALSE),0)),"")</f>
        <v/>
      </c>
      <c r="R438" s="273" t="str">
        <f>IF(AM438="×", 0,IF(P438="未入力あり","",ROUNDDOWN(ROUNDDOWN($H438*$I438,0)*VLOOKUP($G438,【参考】数式用!$A$4:$E$54,4,FALSE),0)))</f>
        <v/>
      </c>
      <c r="S438" s="366" t="str">
        <f>IF(AN438="×", 0,IF(P438="未入力あり","",ROUNDDOWN(ROUNDDOWN($H438*$I438,0)*VLOOKUP($G438,【参考】数式用!$A$4:$E$54,5, FALSE),0)))</f>
        <v/>
      </c>
      <c r="T438" s="369" t="s">
        <v>3907</v>
      </c>
      <c r="U438" s="370"/>
      <c r="V438" s="33"/>
      <c r="W438" s="641"/>
      <c r="X438" s="641"/>
      <c r="Y438" s="641"/>
      <c r="Z438" s="641"/>
      <c r="AA438" s="641"/>
      <c r="AB438" s="641"/>
      <c r="AC438" s="641"/>
      <c r="AD438" s="641"/>
      <c r="AE438" s="641"/>
      <c r="AF438" s="641"/>
      <c r="AG438" s="641"/>
      <c r="AI438" s="373" t="str">
        <f t="shared" si="51"/>
        <v/>
      </c>
      <c r="AJ438" s="372" t="e">
        <f>VLOOKUP('別紙様式2-3（個表）'!$G438,【参考】数式用!$P$4:$Q$54,2, FALSE)</f>
        <v>#N/A</v>
      </c>
      <c r="AK438" s="372" t="e">
        <f>VLOOKUP('別紙様式2-3（個表）'!$G438,【参考】数式用!$P$4:$W$54,8, FALSE)</f>
        <v>#N/A</v>
      </c>
      <c r="AL438" s="372" t="e">
        <f>VLOOKUP('別紙様式2-3（個表）'!$G438,【参考】数式用!$P$4:$AD$54,15, FALSE)</f>
        <v>#N/A</v>
      </c>
      <c r="AM438" s="372" t="str">
        <f t="shared" si="52"/>
        <v/>
      </c>
      <c r="AN438" s="372" t="str">
        <f t="shared" si="53"/>
        <v/>
      </c>
      <c r="AO438" s="372" t="str">
        <f t="shared" si="54"/>
        <v/>
      </c>
      <c r="AP438" s="372" t="str">
        <f>IF(G438="", "", VLOOKUP(G438,【参考】数式用!$A$4:$M$54,13,FALSE))</f>
        <v/>
      </c>
      <c r="AQ438" s="46" t="str">
        <f t="shared" si="55"/>
        <v>―</v>
      </c>
    </row>
    <row r="439" spans="1:43" ht="45" customHeight="1">
      <c r="A439" s="114">
        <f t="shared" si="50"/>
        <v>425</v>
      </c>
      <c r="B439" s="115" t="str">
        <f>IF(基本情報入力シート!B482="","",基本情報入力シート!B482)</f>
        <v/>
      </c>
      <c r="C439" s="116" t="str">
        <f>IF(基本情報入力シート!L482="","",基本情報入力シート!L482)</f>
        <v/>
      </c>
      <c r="D439" s="116" t="str">
        <f>IF(基本情報入力シート!Q482="","",基本情報入力シート!Q482)</f>
        <v>愛知県</v>
      </c>
      <c r="E439" s="116" t="str">
        <f>IF(基本情報入力シート!V482="","",基本情報入力シート!V482)</f>
        <v/>
      </c>
      <c r="F439" s="116" t="str">
        <f>IF(基本情報入力シート!W482="","",基本情報入力シート!W482)</f>
        <v>事業所番号及びサービス名を入力してください。</v>
      </c>
      <c r="G439" s="116" t="str">
        <f>IF(基本情報入力シート!Z482="","",基本情報入力シート!Z482)</f>
        <v/>
      </c>
      <c r="H439" s="224" t="str">
        <f>IF(基本情報入力シート!AD482="","",基本情報入力シート!AD482)</f>
        <v/>
      </c>
      <c r="I439" s="362" t="str">
        <f>IF(基本情報入力シート!AE482="","",基本情報入力シート!AE482)</f>
        <v/>
      </c>
      <c r="J439" s="487"/>
      <c r="K439" s="491"/>
      <c r="L439" s="490"/>
      <c r="M439" s="363" t="str">
        <f>IF(G439="", "", VLOOKUP(AO439,【参考】数式用!$AZ$3:$BA$6, 2, FALSE))</f>
        <v/>
      </c>
      <c r="N439" s="364" t="str">
        <f>IF(G439="","",VLOOKUP(G439,【参考】数式用!$A$4:$L$54,MATCH('別紙様式2-3（個表）'!M439,【参考】数式用!$J$3:$L$3,0)+9,FALSE))</f>
        <v/>
      </c>
      <c r="O439" s="497" t="s">
        <v>2396</v>
      </c>
      <c r="P439" s="365" t="str">
        <f t="shared" si="49"/>
        <v>未入力あり</v>
      </c>
      <c r="Q439" s="273" t="str">
        <f>IFERROR(IF(P439="未入力あり","",ROUNDDOWN(ROUNDDOWN($H439*$I439,0)*VLOOKUP($G439,【参考】数式用!$A$4:$E$54,3, FALSE),0)),"")</f>
        <v/>
      </c>
      <c r="R439" s="273" t="str">
        <f>IF(AM439="×", 0,IF(P439="未入力あり","",ROUNDDOWN(ROUNDDOWN($H439*$I439,0)*VLOOKUP($G439,【参考】数式用!$A$4:$E$54,4,FALSE),0)))</f>
        <v/>
      </c>
      <c r="S439" s="366" t="str">
        <f>IF(AN439="×", 0,IF(P439="未入力あり","",ROUNDDOWN(ROUNDDOWN($H439*$I439,0)*VLOOKUP($G439,【参考】数式用!$A$4:$E$54,5, FALSE),0)))</f>
        <v/>
      </c>
      <c r="T439" s="369" t="s">
        <v>3907</v>
      </c>
      <c r="U439" s="370"/>
      <c r="V439" s="33"/>
      <c r="W439" s="641"/>
      <c r="X439" s="641"/>
      <c r="Y439" s="641"/>
      <c r="Z439" s="641"/>
      <c r="AA439" s="641"/>
      <c r="AB439" s="641"/>
      <c r="AC439" s="641"/>
      <c r="AD439" s="641"/>
      <c r="AE439" s="641"/>
      <c r="AF439" s="641"/>
      <c r="AG439" s="641"/>
      <c r="AI439" s="373" t="str">
        <f t="shared" si="51"/>
        <v/>
      </c>
      <c r="AJ439" s="372" t="e">
        <f>VLOOKUP('別紙様式2-3（個表）'!$G439,【参考】数式用!$P$4:$Q$54,2, FALSE)</f>
        <v>#N/A</v>
      </c>
      <c r="AK439" s="372" t="e">
        <f>VLOOKUP('別紙様式2-3（個表）'!$G439,【参考】数式用!$P$4:$W$54,8, FALSE)</f>
        <v>#N/A</v>
      </c>
      <c r="AL439" s="372" t="e">
        <f>VLOOKUP('別紙様式2-3（個表）'!$G439,【参考】数式用!$P$4:$AD$54,15, FALSE)</f>
        <v>#N/A</v>
      </c>
      <c r="AM439" s="372" t="str">
        <f t="shared" si="52"/>
        <v/>
      </c>
      <c r="AN439" s="372" t="str">
        <f t="shared" si="53"/>
        <v/>
      </c>
      <c r="AO439" s="372" t="str">
        <f t="shared" si="54"/>
        <v/>
      </c>
      <c r="AP439" s="372" t="str">
        <f>IF(G439="", "", VLOOKUP(G439,【参考】数式用!$A$4:$M$54,13,FALSE))</f>
        <v/>
      </c>
      <c r="AQ439" s="46" t="str">
        <f t="shared" si="55"/>
        <v>―</v>
      </c>
    </row>
    <row r="440" spans="1:43" ht="45" customHeight="1">
      <c r="A440" s="114">
        <f t="shared" si="50"/>
        <v>426</v>
      </c>
      <c r="B440" s="115" t="str">
        <f>IF(基本情報入力シート!B483="","",基本情報入力シート!B483)</f>
        <v/>
      </c>
      <c r="C440" s="116" t="str">
        <f>IF(基本情報入力シート!L483="","",基本情報入力シート!L483)</f>
        <v/>
      </c>
      <c r="D440" s="116" t="str">
        <f>IF(基本情報入力シート!Q483="","",基本情報入力シート!Q483)</f>
        <v>愛知県</v>
      </c>
      <c r="E440" s="116" t="str">
        <f>IF(基本情報入力シート!V483="","",基本情報入力シート!V483)</f>
        <v/>
      </c>
      <c r="F440" s="116" t="str">
        <f>IF(基本情報入力シート!W483="","",基本情報入力シート!W483)</f>
        <v>事業所番号及びサービス名を入力してください。</v>
      </c>
      <c r="G440" s="116" t="str">
        <f>IF(基本情報入力シート!Z483="","",基本情報入力シート!Z483)</f>
        <v/>
      </c>
      <c r="H440" s="224" t="str">
        <f>IF(基本情報入力シート!AD483="","",基本情報入力シート!AD483)</f>
        <v/>
      </c>
      <c r="I440" s="362" t="str">
        <f>IF(基本情報入力シート!AE483="","",基本情報入力シート!AE483)</f>
        <v/>
      </c>
      <c r="J440" s="487"/>
      <c r="K440" s="491"/>
      <c r="L440" s="490"/>
      <c r="M440" s="363" t="str">
        <f>IF(G440="", "", VLOOKUP(AO440,【参考】数式用!$AZ$3:$BA$6, 2, FALSE))</f>
        <v/>
      </c>
      <c r="N440" s="364" t="str">
        <f>IF(G440="","",VLOOKUP(G440,【参考】数式用!$A$4:$L$54,MATCH('別紙様式2-3（個表）'!M440,【参考】数式用!$J$3:$L$3,0)+9,FALSE))</f>
        <v/>
      </c>
      <c r="O440" s="497" t="s">
        <v>2396</v>
      </c>
      <c r="P440" s="365" t="str">
        <f t="shared" si="49"/>
        <v>未入力あり</v>
      </c>
      <c r="Q440" s="273" t="str">
        <f>IFERROR(IF(P440="未入力あり","",ROUNDDOWN(ROUNDDOWN($H440*$I440,0)*VLOOKUP($G440,【参考】数式用!$A$4:$E$54,3, FALSE),0)),"")</f>
        <v/>
      </c>
      <c r="R440" s="273" t="str">
        <f>IF(AM440="×", 0,IF(P440="未入力あり","",ROUNDDOWN(ROUNDDOWN($H440*$I440,0)*VLOOKUP($G440,【参考】数式用!$A$4:$E$54,4,FALSE),0)))</f>
        <v/>
      </c>
      <c r="S440" s="366" t="str">
        <f>IF(AN440="×", 0,IF(P440="未入力あり","",ROUNDDOWN(ROUNDDOWN($H440*$I440,0)*VLOOKUP($G440,【参考】数式用!$A$4:$E$54,5, FALSE),0)))</f>
        <v/>
      </c>
      <c r="T440" s="369" t="s">
        <v>3907</v>
      </c>
      <c r="U440" s="370"/>
      <c r="V440" s="33"/>
      <c r="W440" s="641"/>
      <c r="X440" s="641"/>
      <c r="Y440" s="641"/>
      <c r="Z440" s="641"/>
      <c r="AA440" s="641"/>
      <c r="AB440" s="641"/>
      <c r="AC440" s="641"/>
      <c r="AD440" s="641"/>
      <c r="AE440" s="641"/>
      <c r="AF440" s="641"/>
      <c r="AG440" s="641"/>
      <c r="AI440" s="373" t="str">
        <f t="shared" si="51"/>
        <v/>
      </c>
      <c r="AJ440" s="372" t="e">
        <f>VLOOKUP('別紙様式2-3（個表）'!$G440,【参考】数式用!$P$4:$Q$54,2, FALSE)</f>
        <v>#N/A</v>
      </c>
      <c r="AK440" s="372" t="e">
        <f>VLOOKUP('別紙様式2-3（個表）'!$G440,【参考】数式用!$P$4:$W$54,8, FALSE)</f>
        <v>#N/A</v>
      </c>
      <c r="AL440" s="372" t="e">
        <f>VLOOKUP('別紙様式2-3（個表）'!$G440,【参考】数式用!$P$4:$AD$54,15, FALSE)</f>
        <v>#N/A</v>
      </c>
      <c r="AM440" s="372" t="str">
        <f t="shared" si="52"/>
        <v/>
      </c>
      <c r="AN440" s="372" t="str">
        <f t="shared" si="53"/>
        <v/>
      </c>
      <c r="AO440" s="372" t="str">
        <f t="shared" si="54"/>
        <v/>
      </c>
      <c r="AP440" s="372" t="str">
        <f>IF(G440="", "", VLOOKUP(G440,【参考】数式用!$A$4:$M$54,13,FALSE))</f>
        <v/>
      </c>
      <c r="AQ440" s="46" t="str">
        <f t="shared" si="55"/>
        <v>―</v>
      </c>
    </row>
    <row r="441" spans="1:43" ht="45" customHeight="1">
      <c r="A441" s="114">
        <f t="shared" si="50"/>
        <v>427</v>
      </c>
      <c r="B441" s="115" t="str">
        <f>IF(基本情報入力シート!B484="","",基本情報入力シート!B484)</f>
        <v/>
      </c>
      <c r="C441" s="116" t="str">
        <f>IF(基本情報入力シート!L484="","",基本情報入力シート!L484)</f>
        <v/>
      </c>
      <c r="D441" s="116" t="str">
        <f>IF(基本情報入力シート!Q484="","",基本情報入力シート!Q484)</f>
        <v>愛知県</v>
      </c>
      <c r="E441" s="116" t="str">
        <f>IF(基本情報入力シート!V484="","",基本情報入力シート!V484)</f>
        <v/>
      </c>
      <c r="F441" s="116" t="str">
        <f>IF(基本情報入力シート!W484="","",基本情報入力シート!W484)</f>
        <v>事業所番号及びサービス名を入力してください。</v>
      </c>
      <c r="G441" s="116" t="str">
        <f>IF(基本情報入力シート!Z484="","",基本情報入力シート!Z484)</f>
        <v/>
      </c>
      <c r="H441" s="224" t="str">
        <f>IF(基本情報入力シート!AD484="","",基本情報入力シート!AD484)</f>
        <v/>
      </c>
      <c r="I441" s="362" t="str">
        <f>IF(基本情報入力シート!AE484="","",基本情報入力シート!AE484)</f>
        <v/>
      </c>
      <c r="J441" s="487"/>
      <c r="K441" s="491"/>
      <c r="L441" s="490"/>
      <c r="M441" s="363" t="str">
        <f>IF(G441="", "", VLOOKUP(AO441,【参考】数式用!$AZ$3:$BA$6, 2, FALSE))</f>
        <v/>
      </c>
      <c r="N441" s="364" t="str">
        <f>IF(G441="","",VLOOKUP(G441,【参考】数式用!$A$4:$L$54,MATCH('別紙様式2-3（個表）'!M441,【参考】数式用!$J$3:$L$3,0)+9,FALSE))</f>
        <v/>
      </c>
      <c r="O441" s="497" t="s">
        <v>2396</v>
      </c>
      <c r="P441" s="365" t="str">
        <f t="shared" si="49"/>
        <v>未入力あり</v>
      </c>
      <c r="Q441" s="273" t="str">
        <f>IFERROR(IF(P441="未入力あり","",ROUNDDOWN(ROUNDDOWN($H441*$I441,0)*VLOOKUP($G441,【参考】数式用!$A$4:$E$54,3, FALSE),0)),"")</f>
        <v/>
      </c>
      <c r="R441" s="273" t="str">
        <f>IF(AM441="×", 0,IF(P441="未入力あり","",ROUNDDOWN(ROUNDDOWN($H441*$I441,0)*VLOOKUP($G441,【参考】数式用!$A$4:$E$54,4,FALSE),0)))</f>
        <v/>
      </c>
      <c r="S441" s="366" t="str">
        <f>IF(AN441="×", 0,IF(P441="未入力あり","",ROUNDDOWN(ROUNDDOWN($H441*$I441,0)*VLOOKUP($G441,【参考】数式用!$A$4:$E$54,5, FALSE),0)))</f>
        <v/>
      </c>
      <c r="T441" s="369" t="s">
        <v>3907</v>
      </c>
      <c r="U441" s="370"/>
      <c r="V441" s="33"/>
      <c r="W441" s="641"/>
      <c r="X441" s="641"/>
      <c r="Y441" s="641"/>
      <c r="Z441" s="641"/>
      <c r="AA441" s="641"/>
      <c r="AB441" s="641"/>
      <c r="AC441" s="641"/>
      <c r="AD441" s="641"/>
      <c r="AE441" s="641"/>
      <c r="AF441" s="641"/>
      <c r="AG441" s="641"/>
      <c r="AI441" s="373" t="str">
        <f t="shared" si="51"/>
        <v/>
      </c>
      <c r="AJ441" s="372" t="e">
        <f>VLOOKUP('別紙様式2-3（個表）'!$G441,【参考】数式用!$P$4:$Q$54,2, FALSE)</f>
        <v>#N/A</v>
      </c>
      <c r="AK441" s="372" t="e">
        <f>VLOOKUP('別紙様式2-3（個表）'!$G441,【参考】数式用!$P$4:$W$54,8, FALSE)</f>
        <v>#N/A</v>
      </c>
      <c r="AL441" s="372" t="e">
        <f>VLOOKUP('別紙様式2-3（個表）'!$G441,【参考】数式用!$P$4:$AD$54,15, FALSE)</f>
        <v>#N/A</v>
      </c>
      <c r="AM441" s="372" t="str">
        <f t="shared" si="52"/>
        <v/>
      </c>
      <c r="AN441" s="372" t="str">
        <f t="shared" si="53"/>
        <v/>
      </c>
      <c r="AO441" s="372" t="str">
        <f t="shared" si="54"/>
        <v/>
      </c>
      <c r="AP441" s="372" t="str">
        <f>IF(G441="", "", VLOOKUP(G441,【参考】数式用!$A$4:$M$54,13,FALSE))</f>
        <v/>
      </c>
      <c r="AQ441" s="46" t="str">
        <f t="shared" si="55"/>
        <v>―</v>
      </c>
    </row>
    <row r="442" spans="1:43" ht="45" customHeight="1">
      <c r="A442" s="114">
        <f t="shared" si="50"/>
        <v>428</v>
      </c>
      <c r="B442" s="115" t="str">
        <f>IF(基本情報入力シート!B485="","",基本情報入力シート!B485)</f>
        <v/>
      </c>
      <c r="C442" s="116" t="str">
        <f>IF(基本情報入力シート!L485="","",基本情報入力シート!L485)</f>
        <v/>
      </c>
      <c r="D442" s="116" t="str">
        <f>IF(基本情報入力シート!Q485="","",基本情報入力シート!Q485)</f>
        <v>愛知県</v>
      </c>
      <c r="E442" s="116" t="str">
        <f>IF(基本情報入力シート!V485="","",基本情報入力シート!V485)</f>
        <v/>
      </c>
      <c r="F442" s="116" t="str">
        <f>IF(基本情報入力シート!W485="","",基本情報入力シート!W485)</f>
        <v>事業所番号及びサービス名を入力してください。</v>
      </c>
      <c r="G442" s="116" t="str">
        <f>IF(基本情報入力シート!Z485="","",基本情報入力シート!Z485)</f>
        <v/>
      </c>
      <c r="H442" s="224" t="str">
        <f>IF(基本情報入力シート!AD485="","",基本情報入力シート!AD485)</f>
        <v/>
      </c>
      <c r="I442" s="362" t="str">
        <f>IF(基本情報入力シート!AE485="","",基本情報入力シート!AE485)</f>
        <v/>
      </c>
      <c r="J442" s="487"/>
      <c r="K442" s="491"/>
      <c r="L442" s="490"/>
      <c r="M442" s="363" t="str">
        <f>IF(G442="", "", VLOOKUP(AO442,【参考】数式用!$AZ$3:$BA$6, 2, FALSE))</f>
        <v/>
      </c>
      <c r="N442" s="364" t="str">
        <f>IF(G442="","",VLOOKUP(G442,【参考】数式用!$A$4:$L$54,MATCH('別紙様式2-3（個表）'!M442,【参考】数式用!$J$3:$L$3,0)+9,FALSE))</f>
        <v/>
      </c>
      <c r="O442" s="497" t="s">
        <v>2396</v>
      </c>
      <c r="P442" s="365" t="str">
        <f t="shared" si="49"/>
        <v>未入力あり</v>
      </c>
      <c r="Q442" s="273" t="str">
        <f>IFERROR(IF(P442="未入力あり","",ROUNDDOWN(ROUNDDOWN($H442*$I442,0)*VLOOKUP($G442,【参考】数式用!$A$4:$E$54,3, FALSE),0)),"")</f>
        <v/>
      </c>
      <c r="R442" s="273" t="str">
        <f>IF(AM442="×", 0,IF(P442="未入力あり","",ROUNDDOWN(ROUNDDOWN($H442*$I442,0)*VLOOKUP($G442,【参考】数式用!$A$4:$E$54,4,FALSE),0)))</f>
        <v/>
      </c>
      <c r="S442" s="366" t="str">
        <f>IF(AN442="×", 0,IF(P442="未入力あり","",ROUNDDOWN(ROUNDDOWN($H442*$I442,0)*VLOOKUP($G442,【参考】数式用!$A$4:$E$54,5, FALSE),0)))</f>
        <v/>
      </c>
      <c r="T442" s="369" t="s">
        <v>3907</v>
      </c>
      <c r="U442" s="370"/>
      <c r="V442" s="33"/>
      <c r="W442" s="641"/>
      <c r="X442" s="641"/>
      <c r="Y442" s="641"/>
      <c r="Z442" s="641"/>
      <c r="AA442" s="641"/>
      <c r="AB442" s="641"/>
      <c r="AC442" s="641"/>
      <c r="AD442" s="641"/>
      <c r="AE442" s="641"/>
      <c r="AF442" s="641"/>
      <c r="AG442" s="641"/>
      <c r="AI442" s="373" t="str">
        <f t="shared" si="51"/>
        <v/>
      </c>
      <c r="AJ442" s="372" t="e">
        <f>VLOOKUP('別紙様式2-3（個表）'!$G442,【参考】数式用!$P$4:$Q$54,2, FALSE)</f>
        <v>#N/A</v>
      </c>
      <c r="AK442" s="372" t="e">
        <f>VLOOKUP('別紙様式2-3（個表）'!$G442,【参考】数式用!$P$4:$W$54,8, FALSE)</f>
        <v>#N/A</v>
      </c>
      <c r="AL442" s="372" t="e">
        <f>VLOOKUP('別紙様式2-3（個表）'!$G442,【参考】数式用!$P$4:$AD$54,15, FALSE)</f>
        <v>#N/A</v>
      </c>
      <c r="AM442" s="372" t="str">
        <f t="shared" si="52"/>
        <v/>
      </c>
      <c r="AN442" s="372" t="str">
        <f t="shared" si="53"/>
        <v/>
      </c>
      <c r="AO442" s="372" t="str">
        <f t="shared" si="54"/>
        <v/>
      </c>
      <c r="AP442" s="372" t="str">
        <f>IF(G442="", "", VLOOKUP(G442,【参考】数式用!$A$4:$M$54,13,FALSE))</f>
        <v/>
      </c>
      <c r="AQ442" s="46" t="str">
        <f t="shared" si="55"/>
        <v>―</v>
      </c>
    </row>
    <row r="443" spans="1:43" ht="45" customHeight="1">
      <c r="A443" s="114">
        <f t="shared" si="50"/>
        <v>429</v>
      </c>
      <c r="B443" s="115" t="str">
        <f>IF(基本情報入力シート!B486="","",基本情報入力シート!B486)</f>
        <v/>
      </c>
      <c r="C443" s="116" t="str">
        <f>IF(基本情報入力シート!L486="","",基本情報入力シート!L486)</f>
        <v/>
      </c>
      <c r="D443" s="116" t="str">
        <f>IF(基本情報入力シート!Q486="","",基本情報入力シート!Q486)</f>
        <v>愛知県</v>
      </c>
      <c r="E443" s="116" t="str">
        <f>IF(基本情報入力シート!V486="","",基本情報入力シート!V486)</f>
        <v/>
      </c>
      <c r="F443" s="116" t="str">
        <f>IF(基本情報入力シート!W486="","",基本情報入力シート!W486)</f>
        <v>事業所番号及びサービス名を入力してください。</v>
      </c>
      <c r="G443" s="116" t="str">
        <f>IF(基本情報入力シート!Z486="","",基本情報入力シート!Z486)</f>
        <v/>
      </c>
      <c r="H443" s="224" t="str">
        <f>IF(基本情報入力シート!AD486="","",基本情報入力シート!AD486)</f>
        <v/>
      </c>
      <c r="I443" s="362" t="str">
        <f>IF(基本情報入力シート!AE486="","",基本情報入力シート!AE486)</f>
        <v/>
      </c>
      <c r="J443" s="487"/>
      <c r="K443" s="491"/>
      <c r="L443" s="490"/>
      <c r="M443" s="363" t="str">
        <f>IF(G443="", "", VLOOKUP(AO443,【参考】数式用!$AZ$3:$BA$6, 2, FALSE))</f>
        <v/>
      </c>
      <c r="N443" s="364" t="str">
        <f>IF(G443="","",VLOOKUP(G443,【参考】数式用!$A$4:$L$54,MATCH('別紙様式2-3（個表）'!M443,【参考】数式用!$J$3:$L$3,0)+9,FALSE))</f>
        <v/>
      </c>
      <c r="O443" s="497" t="s">
        <v>2396</v>
      </c>
      <c r="P443" s="365" t="str">
        <f t="shared" si="49"/>
        <v>未入力あり</v>
      </c>
      <c r="Q443" s="273" t="str">
        <f>IFERROR(IF(P443="未入力あり","",ROUNDDOWN(ROUNDDOWN($H443*$I443,0)*VLOOKUP($G443,【参考】数式用!$A$4:$E$54,3, FALSE),0)),"")</f>
        <v/>
      </c>
      <c r="R443" s="273" t="str">
        <f>IF(AM443="×", 0,IF(P443="未入力あり","",ROUNDDOWN(ROUNDDOWN($H443*$I443,0)*VLOOKUP($G443,【参考】数式用!$A$4:$E$54,4,FALSE),0)))</f>
        <v/>
      </c>
      <c r="S443" s="366" t="str">
        <f>IF(AN443="×", 0,IF(P443="未入力あり","",ROUNDDOWN(ROUNDDOWN($H443*$I443,0)*VLOOKUP($G443,【参考】数式用!$A$4:$E$54,5, FALSE),0)))</f>
        <v/>
      </c>
      <c r="T443" s="369" t="s">
        <v>3907</v>
      </c>
      <c r="U443" s="370"/>
      <c r="V443" s="33"/>
      <c r="W443" s="641"/>
      <c r="X443" s="641"/>
      <c r="Y443" s="641"/>
      <c r="Z443" s="641"/>
      <c r="AA443" s="641"/>
      <c r="AB443" s="641"/>
      <c r="AC443" s="641"/>
      <c r="AD443" s="641"/>
      <c r="AE443" s="641"/>
      <c r="AF443" s="641"/>
      <c r="AG443" s="641"/>
      <c r="AI443" s="373" t="str">
        <f t="shared" si="51"/>
        <v/>
      </c>
      <c r="AJ443" s="372" t="e">
        <f>VLOOKUP('別紙様式2-3（個表）'!$G443,【参考】数式用!$P$4:$Q$54,2, FALSE)</f>
        <v>#N/A</v>
      </c>
      <c r="AK443" s="372" t="e">
        <f>VLOOKUP('別紙様式2-3（個表）'!$G443,【参考】数式用!$P$4:$W$54,8, FALSE)</f>
        <v>#N/A</v>
      </c>
      <c r="AL443" s="372" t="e">
        <f>VLOOKUP('別紙様式2-3（個表）'!$G443,【参考】数式用!$P$4:$AD$54,15, FALSE)</f>
        <v>#N/A</v>
      </c>
      <c r="AM443" s="372" t="str">
        <f t="shared" si="52"/>
        <v/>
      </c>
      <c r="AN443" s="372" t="str">
        <f t="shared" si="53"/>
        <v/>
      </c>
      <c r="AO443" s="372" t="str">
        <f t="shared" si="54"/>
        <v/>
      </c>
      <c r="AP443" s="372" t="str">
        <f>IF(G443="", "", VLOOKUP(G443,【参考】数式用!$A$4:$M$54,13,FALSE))</f>
        <v/>
      </c>
      <c r="AQ443" s="46" t="str">
        <f t="shared" si="55"/>
        <v>―</v>
      </c>
    </row>
    <row r="444" spans="1:43" ht="45" customHeight="1">
      <c r="A444" s="114">
        <f t="shared" si="50"/>
        <v>430</v>
      </c>
      <c r="B444" s="115" t="str">
        <f>IF(基本情報入力シート!B487="","",基本情報入力シート!B487)</f>
        <v/>
      </c>
      <c r="C444" s="116" t="str">
        <f>IF(基本情報入力シート!L487="","",基本情報入力シート!L487)</f>
        <v/>
      </c>
      <c r="D444" s="116" t="str">
        <f>IF(基本情報入力シート!Q487="","",基本情報入力シート!Q487)</f>
        <v>愛知県</v>
      </c>
      <c r="E444" s="116" t="str">
        <f>IF(基本情報入力シート!V487="","",基本情報入力シート!V487)</f>
        <v/>
      </c>
      <c r="F444" s="116" t="str">
        <f>IF(基本情報入力シート!W487="","",基本情報入力シート!W487)</f>
        <v>事業所番号及びサービス名を入力してください。</v>
      </c>
      <c r="G444" s="116" t="str">
        <f>IF(基本情報入力シート!Z487="","",基本情報入力シート!Z487)</f>
        <v/>
      </c>
      <c r="H444" s="224" t="str">
        <f>IF(基本情報入力シート!AD487="","",基本情報入力シート!AD487)</f>
        <v/>
      </c>
      <c r="I444" s="362" t="str">
        <f>IF(基本情報入力シート!AE487="","",基本情報入力シート!AE487)</f>
        <v/>
      </c>
      <c r="J444" s="487"/>
      <c r="K444" s="491"/>
      <c r="L444" s="490"/>
      <c r="M444" s="363" t="str">
        <f>IF(G444="", "", VLOOKUP(AO444,【参考】数式用!$AZ$3:$BA$6, 2, FALSE))</f>
        <v/>
      </c>
      <c r="N444" s="364" t="str">
        <f>IF(G444="","",VLOOKUP(G444,【参考】数式用!$A$4:$L$54,MATCH('別紙様式2-3（個表）'!M444,【参考】数式用!$J$3:$L$3,0)+9,FALSE))</f>
        <v/>
      </c>
      <c r="O444" s="497" t="s">
        <v>2396</v>
      </c>
      <c r="P444" s="365" t="str">
        <f t="shared" si="49"/>
        <v>未入力あり</v>
      </c>
      <c r="Q444" s="273" t="str">
        <f>IFERROR(IF(P444="未入力あり","",ROUNDDOWN(ROUNDDOWN($H444*$I444,0)*VLOOKUP($G444,【参考】数式用!$A$4:$E$54,3, FALSE),0)),"")</f>
        <v/>
      </c>
      <c r="R444" s="273" t="str">
        <f>IF(AM444="×", 0,IF(P444="未入力あり","",ROUNDDOWN(ROUNDDOWN($H444*$I444,0)*VLOOKUP($G444,【参考】数式用!$A$4:$E$54,4,FALSE),0)))</f>
        <v/>
      </c>
      <c r="S444" s="366" t="str">
        <f>IF(AN444="×", 0,IF(P444="未入力あり","",ROUNDDOWN(ROUNDDOWN($H444*$I444,0)*VLOOKUP($G444,【参考】数式用!$A$4:$E$54,5, FALSE),0)))</f>
        <v/>
      </c>
      <c r="T444" s="369" t="s">
        <v>3907</v>
      </c>
      <c r="U444" s="370"/>
      <c r="V444" s="33"/>
      <c r="W444" s="641"/>
      <c r="X444" s="641"/>
      <c r="Y444" s="641"/>
      <c r="Z444" s="641"/>
      <c r="AA444" s="641"/>
      <c r="AB444" s="641"/>
      <c r="AC444" s="641"/>
      <c r="AD444" s="641"/>
      <c r="AE444" s="641"/>
      <c r="AF444" s="641"/>
      <c r="AG444" s="641"/>
      <c r="AI444" s="373" t="str">
        <f t="shared" si="51"/>
        <v/>
      </c>
      <c r="AJ444" s="372" t="e">
        <f>VLOOKUP('別紙様式2-3（個表）'!$G444,【参考】数式用!$P$4:$Q$54,2, FALSE)</f>
        <v>#N/A</v>
      </c>
      <c r="AK444" s="372" t="e">
        <f>VLOOKUP('別紙様式2-3（個表）'!$G444,【参考】数式用!$P$4:$W$54,8, FALSE)</f>
        <v>#N/A</v>
      </c>
      <c r="AL444" s="372" t="e">
        <f>VLOOKUP('別紙様式2-3（個表）'!$G444,【参考】数式用!$P$4:$AD$54,15, FALSE)</f>
        <v>#N/A</v>
      </c>
      <c r="AM444" s="372" t="str">
        <f t="shared" si="52"/>
        <v/>
      </c>
      <c r="AN444" s="372" t="str">
        <f t="shared" si="53"/>
        <v/>
      </c>
      <c r="AO444" s="372" t="str">
        <f t="shared" si="54"/>
        <v/>
      </c>
      <c r="AP444" s="372" t="str">
        <f>IF(G444="", "", VLOOKUP(G444,【参考】数式用!$A$4:$M$54,13,FALSE))</f>
        <v/>
      </c>
      <c r="AQ444" s="46" t="str">
        <f t="shared" si="55"/>
        <v>―</v>
      </c>
    </row>
    <row r="445" spans="1:43" ht="45" customHeight="1">
      <c r="A445" s="114">
        <f t="shared" si="50"/>
        <v>431</v>
      </c>
      <c r="B445" s="115" t="str">
        <f>IF(基本情報入力シート!B488="","",基本情報入力シート!B488)</f>
        <v/>
      </c>
      <c r="C445" s="116" t="str">
        <f>IF(基本情報入力シート!L488="","",基本情報入力シート!L488)</f>
        <v/>
      </c>
      <c r="D445" s="116" t="str">
        <f>IF(基本情報入力シート!Q488="","",基本情報入力シート!Q488)</f>
        <v>愛知県</v>
      </c>
      <c r="E445" s="116" t="str">
        <f>IF(基本情報入力シート!V488="","",基本情報入力シート!V488)</f>
        <v/>
      </c>
      <c r="F445" s="116" t="str">
        <f>IF(基本情報入力シート!W488="","",基本情報入力シート!W488)</f>
        <v>事業所番号及びサービス名を入力してください。</v>
      </c>
      <c r="G445" s="116" t="str">
        <f>IF(基本情報入力シート!Z488="","",基本情報入力シート!Z488)</f>
        <v/>
      </c>
      <c r="H445" s="224" t="str">
        <f>IF(基本情報入力シート!AD488="","",基本情報入力シート!AD488)</f>
        <v/>
      </c>
      <c r="I445" s="362" t="str">
        <f>IF(基本情報入力シート!AE488="","",基本情報入力シート!AE488)</f>
        <v/>
      </c>
      <c r="J445" s="487"/>
      <c r="K445" s="491"/>
      <c r="L445" s="490"/>
      <c r="M445" s="363" t="str">
        <f>IF(G445="", "", VLOOKUP(AO445,【参考】数式用!$AZ$3:$BA$6, 2, FALSE))</f>
        <v/>
      </c>
      <c r="N445" s="364" t="str">
        <f>IF(G445="","",VLOOKUP(G445,【参考】数式用!$A$4:$L$54,MATCH('別紙様式2-3（個表）'!M445,【参考】数式用!$J$3:$L$3,0)+9,FALSE))</f>
        <v/>
      </c>
      <c r="O445" s="497" t="s">
        <v>2396</v>
      </c>
      <c r="P445" s="365" t="str">
        <f t="shared" si="49"/>
        <v>未入力あり</v>
      </c>
      <c r="Q445" s="273" t="str">
        <f>IFERROR(IF(P445="未入力あり","",ROUNDDOWN(ROUNDDOWN($H445*$I445,0)*VLOOKUP($G445,【参考】数式用!$A$4:$E$54,3, FALSE),0)),"")</f>
        <v/>
      </c>
      <c r="R445" s="273" t="str">
        <f>IF(AM445="×", 0,IF(P445="未入力あり","",ROUNDDOWN(ROUNDDOWN($H445*$I445,0)*VLOOKUP($G445,【参考】数式用!$A$4:$E$54,4,FALSE),0)))</f>
        <v/>
      </c>
      <c r="S445" s="366" t="str">
        <f>IF(AN445="×", 0,IF(P445="未入力あり","",ROUNDDOWN(ROUNDDOWN($H445*$I445,0)*VLOOKUP($G445,【参考】数式用!$A$4:$E$54,5, FALSE),0)))</f>
        <v/>
      </c>
      <c r="T445" s="369" t="s">
        <v>3907</v>
      </c>
      <c r="U445" s="370"/>
      <c r="V445" s="33"/>
      <c r="W445" s="641"/>
      <c r="X445" s="641"/>
      <c r="Y445" s="641"/>
      <c r="Z445" s="641"/>
      <c r="AA445" s="641"/>
      <c r="AB445" s="641"/>
      <c r="AC445" s="641"/>
      <c r="AD445" s="641"/>
      <c r="AE445" s="641"/>
      <c r="AF445" s="641"/>
      <c r="AG445" s="641"/>
      <c r="AI445" s="373" t="str">
        <f t="shared" si="51"/>
        <v/>
      </c>
      <c r="AJ445" s="372" t="e">
        <f>VLOOKUP('別紙様式2-3（個表）'!$G445,【参考】数式用!$P$4:$Q$54,2, FALSE)</f>
        <v>#N/A</v>
      </c>
      <c r="AK445" s="372" t="e">
        <f>VLOOKUP('別紙様式2-3（個表）'!$G445,【参考】数式用!$P$4:$W$54,8, FALSE)</f>
        <v>#N/A</v>
      </c>
      <c r="AL445" s="372" t="e">
        <f>VLOOKUP('別紙様式2-3（個表）'!$G445,【参考】数式用!$P$4:$AD$54,15, FALSE)</f>
        <v>#N/A</v>
      </c>
      <c r="AM445" s="372" t="str">
        <f t="shared" si="52"/>
        <v/>
      </c>
      <c r="AN445" s="372" t="str">
        <f t="shared" si="53"/>
        <v/>
      </c>
      <c r="AO445" s="372" t="str">
        <f t="shared" si="54"/>
        <v/>
      </c>
      <c r="AP445" s="372" t="str">
        <f>IF(G445="", "", VLOOKUP(G445,【参考】数式用!$A$4:$M$54,13,FALSE))</f>
        <v/>
      </c>
      <c r="AQ445" s="46" t="str">
        <f t="shared" si="55"/>
        <v>―</v>
      </c>
    </row>
    <row r="446" spans="1:43" ht="45" customHeight="1">
      <c r="A446" s="114">
        <f t="shared" si="50"/>
        <v>432</v>
      </c>
      <c r="B446" s="115" t="str">
        <f>IF(基本情報入力シート!B489="","",基本情報入力シート!B489)</f>
        <v/>
      </c>
      <c r="C446" s="116" t="str">
        <f>IF(基本情報入力シート!L489="","",基本情報入力シート!L489)</f>
        <v/>
      </c>
      <c r="D446" s="116" t="str">
        <f>IF(基本情報入力シート!Q489="","",基本情報入力シート!Q489)</f>
        <v>愛知県</v>
      </c>
      <c r="E446" s="116" t="str">
        <f>IF(基本情報入力シート!V489="","",基本情報入力シート!V489)</f>
        <v/>
      </c>
      <c r="F446" s="116" t="str">
        <f>IF(基本情報入力シート!W489="","",基本情報入力シート!W489)</f>
        <v>事業所番号及びサービス名を入力してください。</v>
      </c>
      <c r="G446" s="116" t="str">
        <f>IF(基本情報入力シート!Z489="","",基本情報入力シート!Z489)</f>
        <v/>
      </c>
      <c r="H446" s="224" t="str">
        <f>IF(基本情報入力シート!AD489="","",基本情報入力シート!AD489)</f>
        <v/>
      </c>
      <c r="I446" s="362" t="str">
        <f>IF(基本情報入力シート!AE489="","",基本情報入力シート!AE489)</f>
        <v/>
      </c>
      <c r="J446" s="487"/>
      <c r="K446" s="491"/>
      <c r="L446" s="490"/>
      <c r="M446" s="363" t="str">
        <f>IF(G446="", "", VLOOKUP(AO446,【参考】数式用!$AZ$3:$BA$6, 2, FALSE))</f>
        <v/>
      </c>
      <c r="N446" s="364" t="str">
        <f>IF(G446="","",VLOOKUP(G446,【参考】数式用!$A$4:$L$54,MATCH('別紙様式2-3（個表）'!M446,【参考】数式用!$J$3:$L$3,0)+9,FALSE))</f>
        <v/>
      </c>
      <c r="O446" s="497" t="s">
        <v>2396</v>
      </c>
      <c r="P446" s="365" t="str">
        <f t="shared" si="49"/>
        <v>未入力あり</v>
      </c>
      <c r="Q446" s="273" t="str">
        <f>IFERROR(IF(P446="未入力あり","",ROUNDDOWN(ROUNDDOWN($H446*$I446,0)*VLOOKUP($G446,【参考】数式用!$A$4:$E$54,3, FALSE),0)),"")</f>
        <v/>
      </c>
      <c r="R446" s="273" t="str">
        <f>IF(AM446="×", 0,IF(P446="未入力あり","",ROUNDDOWN(ROUNDDOWN($H446*$I446,0)*VLOOKUP($G446,【参考】数式用!$A$4:$E$54,4,FALSE),0)))</f>
        <v/>
      </c>
      <c r="S446" s="366" t="str">
        <f>IF(AN446="×", 0,IF(P446="未入力あり","",ROUNDDOWN(ROUNDDOWN($H446*$I446,0)*VLOOKUP($G446,【参考】数式用!$A$4:$E$54,5, FALSE),0)))</f>
        <v/>
      </c>
      <c r="T446" s="369" t="s">
        <v>3907</v>
      </c>
      <c r="U446" s="370"/>
      <c r="V446" s="33"/>
      <c r="W446" s="641"/>
      <c r="X446" s="641"/>
      <c r="Y446" s="641"/>
      <c r="Z446" s="641"/>
      <c r="AA446" s="641"/>
      <c r="AB446" s="641"/>
      <c r="AC446" s="641"/>
      <c r="AD446" s="641"/>
      <c r="AE446" s="641"/>
      <c r="AF446" s="641"/>
      <c r="AG446" s="641"/>
      <c r="AI446" s="373" t="str">
        <f t="shared" si="51"/>
        <v/>
      </c>
      <c r="AJ446" s="372" t="e">
        <f>VLOOKUP('別紙様式2-3（個表）'!$G446,【参考】数式用!$P$4:$Q$54,2, FALSE)</f>
        <v>#N/A</v>
      </c>
      <c r="AK446" s="372" t="e">
        <f>VLOOKUP('別紙様式2-3（個表）'!$G446,【参考】数式用!$P$4:$W$54,8, FALSE)</f>
        <v>#N/A</v>
      </c>
      <c r="AL446" s="372" t="e">
        <f>VLOOKUP('別紙様式2-3（個表）'!$G446,【参考】数式用!$P$4:$AD$54,15, FALSE)</f>
        <v>#N/A</v>
      </c>
      <c r="AM446" s="372" t="str">
        <f t="shared" si="52"/>
        <v/>
      </c>
      <c r="AN446" s="372" t="str">
        <f t="shared" si="53"/>
        <v/>
      </c>
      <c r="AO446" s="372" t="str">
        <f t="shared" si="54"/>
        <v/>
      </c>
      <c r="AP446" s="372" t="str">
        <f>IF(G446="", "", VLOOKUP(G446,【参考】数式用!$A$4:$M$54,13,FALSE))</f>
        <v/>
      </c>
      <c r="AQ446" s="46" t="str">
        <f t="shared" si="55"/>
        <v>―</v>
      </c>
    </row>
    <row r="447" spans="1:43" ht="45" customHeight="1">
      <c r="A447" s="114">
        <f t="shared" si="50"/>
        <v>433</v>
      </c>
      <c r="B447" s="115" t="str">
        <f>IF(基本情報入力シート!B490="","",基本情報入力シート!B490)</f>
        <v/>
      </c>
      <c r="C447" s="116" t="str">
        <f>IF(基本情報入力シート!L490="","",基本情報入力シート!L490)</f>
        <v/>
      </c>
      <c r="D447" s="116" t="str">
        <f>IF(基本情報入力シート!Q490="","",基本情報入力シート!Q490)</f>
        <v>愛知県</v>
      </c>
      <c r="E447" s="116" t="str">
        <f>IF(基本情報入力シート!V490="","",基本情報入力シート!V490)</f>
        <v/>
      </c>
      <c r="F447" s="116" t="str">
        <f>IF(基本情報入力シート!W490="","",基本情報入力シート!W490)</f>
        <v>事業所番号及びサービス名を入力してください。</v>
      </c>
      <c r="G447" s="116" t="str">
        <f>IF(基本情報入力シート!Z490="","",基本情報入力シート!Z490)</f>
        <v/>
      </c>
      <c r="H447" s="224" t="str">
        <f>IF(基本情報入力シート!AD490="","",基本情報入力シート!AD490)</f>
        <v/>
      </c>
      <c r="I447" s="362" t="str">
        <f>IF(基本情報入力シート!AE490="","",基本情報入力シート!AE490)</f>
        <v/>
      </c>
      <c r="J447" s="487"/>
      <c r="K447" s="491"/>
      <c r="L447" s="490"/>
      <c r="M447" s="363" t="str">
        <f>IF(G447="", "", VLOOKUP(AO447,【参考】数式用!$AZ$3:$BA$6, 2, FALSE))</f>
        <v/>
      </c>
      <c r="N447" s="364" t="str">
        <f>IF(G447="","",VLOOKUP(G447,【参考】数式用!$A$4:$L$54,MATCH('別紙様式2-3（個表）'!M447,【参考】数式用!$J$3:$L$3,0)+9,FALSE))</f>
        <v/>
      </c>
      <c r="O447" s="497" t="s">
        <v>2396</v>
      </c>
      <c r="P447" s="365" t="str">
        <f t="shared" si="49"/>
        <v>未入力あり</v>
      </c>
      <c r="Q447" s="273" t="str">
        <f>IFERROR(IF(P447="未入力あり","",ROUNDDOWN(ROUNDDOWN($H447*$I447,0)*VLOOKUP($G447,【参考】数式用!$A$4:$E$54,3, FALSE),0)),"")</f>
        <v/>
      </c>
      <c r="R447" s="273" t="str">
        <f>IF(AM447="×", 0,IF(P447="未入力あり","",ROUNDDOWN(ROUNDDOWN($H447*$I447,0)*VLOOKUP($G447,【参考】数式用!$A$4:$E$54,4,FALSE),0)))</f>
        <v/>
      </c>
      <c r="S447" s="366" t="str">
        <f>IF(AN447="×", 0,IF(P447="未入力あり","",ROUNDDOWN(ROUNDDOWN($H447*$I447,0)*VLOOKUP($G447,【参考】数式用!$A$4:$E$54,5, FALSE),0)))</f>
        <v/>
      </c>
      <c r="T447" s="369" t="s">
        <v>3907</v>
      </c>
      <c r="U447" s="370"/>
      <c r="V447" s="33"/>
      <c r="W447" s="641"/>
      <c r="X447" s="641"/>
      <c r="Y447" s="641"/>
      <c r="Z447" s="641"/>
      <c r="AA447" s="641"/>
      <c r="AB447" s="641"/>
      <c r="AC447" s="641"/>
      <c r="AD447" s="641"/>
      <c r="AE447" s="641"/>
      <c r="AF447" s="641"/>
      <c r="AG447" s="641"/>
      <c r="AI447" s="373" t="str">
        <f t="shared" si="51"/>
        <v/>
      </c>
      <c r="AJ447" s="372" t="e">
        <f>VLOOKUP('別紙様式2-3（個表）'!$G447,【参考】数式用!$P$4:$Q$54,2, FALSE)</f>
        <v>#N/A</v>
      </c>
      <c r="AK447" s="372" t="e">
        <f>VLOOKUP('別紙様式2-3（個表）'!$G447,【参考】数式用!$P$4:$W$54,8, FALSE)</f>
        <v>#N/A</v>
      </c>
      <c r="AL447" s="372" t="e">
        <f>VLOOKUP('別紙様式2-3（個表）'!$G447,【参考】数式用!$P$4:$AD$54,15, FALSE)</f>
        <v>#N/A</v>
      </c>
      <c r="AM447" s="372" t="str">
        <f t="shared" si="52"/>
        <v/>
      </c>
      <c r="AN447" s="372" t="str">
        <f t="shared" si="53"/>
        <v/>
      </c>
      <c r="AO447" s="372" t="str">
        <f t="shared" si="54"/>
        <v/>
      </c>
      <c r="AP447" s="372" t="str">
        <f>IF(G447="", "", VLOOKUP(G447,【参考】数式用!$A$4:$M$54,13,FALSE))</f>
        <v/>
      </c>
      <c r="AQ447" s="46" t="str">
        <f t="shared" si="55"/>
        <v>―</v>
      </c>
    </row>
    <row r="448" spans="1:43" ht="45" customHeight="1">
      <c r="A448" s="114">
        <f t="shared" si="50"/>
        <v>434</v>
      </c>
      <c r="B448" s="115" t="str">
        <f>IF(基本情報入力シート!B491="","",基本情報入力シート!B491)</f>
        <v/>
      </c>
      <c r="C448" s="116" t="str">
        <f>IF(基本情報入力シート!L491="","",基本情報入力シート!L491)</f>
        <v/>
      </c>
      <c r="D448" s="116" t="str">
        <f>IF(基本情報入力シート!Q491="","",基本情報入力シート!Q491)</f>
        <v>愛知県</v>
      </c>
      <c r="E448" s="116" t="str">
        <f>IF(基本情報入力シート!V491="","",基本情報入力シート!V491)</f>
        <v/>
      </c>
      <c r="F448" s="116" t="str">
        <f>IF(基本情報入力シート!W491="","",基本情報入力シート!W491)</f>
        <v>事業所番号及びサービス名を入力してください。</v>
      </c>
      <c r="G448" s="116" t="str">
        <f>IF(基本情報入力シート!Z491="","",基本情報入力シート!Z491)</f>
        <v/>
      </c>
      <c r="H448" s="224" t="str">
        <f>IF(基本情報入力シート!AD491="","",基本情報入力シート!AD491)</f>
        <v/>
      </c>
      <c r="I448" s="362" t="str">
        <f>IF(基本情報入力シート!AE491="","",基本情報入力シート!AE491)</f>
        <v/>
      </c>
      <c r="J448" s="487"/>
      <c r="K448" s="491"/>
      <c r="L448" s="490"/>
      <c r="M448" s="363" t="str">
        <f>IF(G448="", "", VLOOKUP(AO448,【参考】数式用!$AZ$3:$BA$6, 2, FALSE))</f>
        <v/>
      </c>
      <c r="N448" s="364" t="str">
        <f>IF(G448="","",VLOOKUP(G448,【参考】数式用!$A$4:$L$54,MATCH('別紙様式2-3（個表）'!M448,【参考】数式用!$J$3:$L$3,0)+9,FALSE))</f>
        <v/>
      </c>
      <c r="O448" s="497" t="s">
        <v>2396</v>
      </c>
      <c r="P448" s="365" t="str">
        <f t="shared" si="49"/>
        <v>未入力あり</v>
      </c>
      <c r="Q448" s="273" t="str">
        <f>IFERROR(IF(P448="未入力あり","",ROUNDDOWN(ROUNDDOWN($H448*$I448,0)*VLOOKUP($G448,【参考】数式用!$A$4:$E$54,3, FALSE),0)),"")</f>
        <v/>
      </c>
      <c r="R448" s="273" t="str">
        <f>IF(AM448="×", 0,IF(P448="未入力あり","",ROUNDDOWN(ROUNDDOWN($H448*$I448,0)*VLOOKUP($G448,【参考】数式用!$A$4:$E$54,4,FALSE),0)))</f>
        <v/>
      </c>
      <c r="S448" s="366" t="str">
        <f>IF(AN448="×", 0,IF(P448="未入力あり","",ROUNDDOWN(ROUNDDOWN($H448*$I448,0)*VLOOKUP($G448,【参考】数式用!$A$4:$E$54,5, FALSE),0)))</f>
        <v/>
      </c>
      <c r="T448" s="369" t="s">
        <v>3907</v>
      </c>
      <c r="U448" s="370"/>
      <c r="V448" s="33"/>
      <c r="W448" s="641"/>
      <c r="X448" s="641"/>
      <c r="Y448" s="641"/>
      <c r="Z448" s="641"/>
      <c r="AA448" s="641"/>
      <c r="AB448" s="641"/>
      <c r="AC448" s="641"/>
      <c r="AD448" s="641"/>
      <c r="AE448" s="641"/>
      <c r="AF448" s="641"/>
      <c r="AG448" s="641"/>
      <c r="AI448" s="373" t="str">
        <f t="shared" si="51"/>
        <v/>
      </c>
      <c r="AJ448" s="372" t="e">
        <f>VLOOKUP('別紙様式2-3（個表）'!$G448,【参考】数式用!$P$4:$Q$54,2, FALSE)</f>
        <v>#N/A</v>
      </c>
      <c r="AK448" s="372" t="e">
        <f>VLOOKUP('別紙様式2-3（個表）'!$G448,【参考】数式用!$P$4:$W$54,8, FALSE)</f>
        <v>#N/A</v>
      </c>
      <c r="AL448" s="372" t="e">
        <f>VLOOKUP('別紙様式2-3（個表）'!$G448,【参考】数式用!$P$4:$AD$54,15, FALSE)</f>
        <v>#N/A</v>
      </c>
      <c r="AM448" s="372" t="str">
        <f t="shared" si="52"/>
        <v/>
      </c>
      <c r="AN448" s="372" t="str">
        <f t="shared" si="53"/>
        <v/>
      </c>
      <c r="AO448" s="372" t="str">
        <f t="shared" si="54"/>
        <v/>
      </c>
      <c r="AP448" s="372" t="str">
        <f>IF(G448="", "", VLOOKUP(G448,【参考】数式用!$A$4:$M$54,13,FALSE))</f>
        <v/>
      </c>
      <c r="AQ448" s="46" t="str">
        <f t="shared" si="55"/>
        <v>―</v>
      </c>
    </row>
    <row r="449" spans="1:43" ht="45" customHeight="1">
      <c r="A449" s="114">
        <f t="shared" si="50"/>
        <v>435</v>
      </c>
      <c r="B449" s="115" t="str">
        <f>IF(基本情報入力シート!B492="","",基本情報入力シート!B492)</f>
        <v/>
      </c>
      <c r="C449" s="116" t="str">
        <f>IF(基本情報入力シート!L492="","",基本情報入力シート!L492)</f>
        <v/>
      </c>
      <c r="D449" s="116" t="str">
        <f>IF(基本情報入力シート!Q492="","",基本情報入力シート!Q492)</f>
        <v>愛知県</v>
      </c>
      <c r="E449" s="116" t="str">
        <f>IF(基本情報入力シート!V492="","",基本情報入力シート!V492)</f>
        <v/>
      </c>
      <c r="F449" s="116" t="str">
        <f>IF(基本情報入力シート!W492="","",基本情報入力シート!W492)</f>
        <v>事業所番号及びサービス名を入力してください。</v>
      </c>
      <c r="G449" s="116" t="str">
        <f>IF(基本情報入力シート!Z492="","",基本情報入力シート!Z492)</f>
        <v/>
      </c>
      <c r="H449" s="224" t="str">
        <f>IF(基本情報入力シート!AD492="","",基本情報入力シート!AD492)</f>
        <v/>
      </c>
      <c r="I449" s="362" t="str">
        <f>IF(基本情報入力シート!AE492="","",基本情報入力シート!AE492)</f>
        <v/>
      </c>
      <c r="J449" s="487"/>
      <c r="K449" s="491"/>
      <c r="L449" s="490"/>
      <c r="M449" s="363" t="str">
        <f>IF(G449="", "", VLOOKUP(AO449,【参考】数式用!$AZ$3:$BA$6, 2, FALSE))</f>
        <v/>
      </c>
      <c r="N449" s="364" t="str">
        <f>IF(G449="","",VLOOKUP(G449,【参考】数式用!$A$4:$L$54,MATCH('別紙様式2-3（個表）'!M449,【参考】数式用!$J$3:$L$3,0)+9,FALSE))</f>
        <v/>
      </c>
      <c r="O449" s="497" t="s">
        <v>2396</v>
      </c>
      <c r="P449" s="365" t="str">
        <f t="shared" si="49"/>
        <v>未入力あり</v>
      </c>
      <c r="Q449" s="273" t="str">
        <f>IFERROR(IF(P449="未入力あり","",ROUNDDOWN(ROUNDDOWN($H449*$I449,0)*VLOOKUP($G449,【参考】数式用!$A$4:$E$54,3, FALSE),0)),"")</f>
        <v/>
      </c>
      <c r="R449" s="273" t="str">
        <f>IF(AM449="×", 0,IF(P449="未入力あり","",ROUNDDOWN(ROUNDDOWN($H449*$I449,0)*VLOOKUP($G449,【参考】数式用!$A$4:$E$54,4,FALSE),0)))</f>
        <v/>
      </c>
      <c r="S449" s="366" t="str">
        <f>IF(AN449="×", 0,IF(P449="未入力あり","",ROUNDDOWN(ROUNDDOWN($H449*$I449,0)*VLOOKUP($G449,【参考】数式用!$A$4:$E$54,5, FALSE),0)))</f>
        <v/>
      </c>
      <c r="T449" s="369" t="s">
        <v>3907</v>
      </c>
      <c r="U449" s="370"/>
      <c r="V449" s="33"/>
      <c r="W449" s="641"/>
      <c r="X449" s="641"/>
      <c r="Y449" s="641"/>
      <c r="Z449" s="641"/>
      <c r="AA449" s="641"/>
      <c r="AB449" s="641"/>
      <c r="AC449" s="641"/>
      <c r="AD449" s="641"/>
      <c r="AE449" s="641"/>
      <c r="AF449" s="641"/>
      <c r="AG449" s="641"/>
      <c r="AI449" s="373" t="str">
        <f t="shared" si="51"/>
        <v/>
      </c>
      <c r="AJ449" s="372" t="e">
        <f>VLOOKUP('別紙様式2-3（個表）'!$G449,【参考】数式用!$P$4:$Q$54,2, FALSE)</f>
        <v>#N/A</v>
      </c>
      <c r="AK449" s="372" t="e">
        <f>VLOOKUP('別紙様式2-3（個表）'!$G449,【参考】数式用!$P$4:$W$54,8, FALSE)</f>
        <v>#N/A</v>
      </c>
      <c r="AL449" s="372" t="e">
        <f>VLOOKUP('別紙様式2-3（個表）'!$G449,【参考】数式用!$P$4:$AD$54,15, FALSE)</f>
        <v>#N/A</v>
      </c>
      <c r="AM449" s="372" t="str">
        <f t="shared" si="52"/>
        <v/>
      </c>
      <c r="AN449" s="372" t="str">
        <f t="shared" si="53"/>
        <v/>
      </c>
      <c r="AO449" s="372" t="str">
        <f t="shared" si="54"/>
        <v/>
      </c>
      <c r="AP449" s="372" t="str">
        <f>IF(G449="", "", VLOOKUP(G449,【参考】数式用!$A$4:$M$54,13,FALSE))</f>
        <v/>
      </c>
      <c r="AQ449" s="46" t="str">
        <f t="shared" si="55"/>
        <v>―</v>
      </c>
    </row>
    <row r="450" spans="1:43" ht="45" customHeight="1">
      <c r="A450" s="114">
        <f t="shared" si="50"/>
        <v>436</v>
      </c>
      <c r="B450" s="115" t="str">
        <f>IF(基本情報入力シート!B493="","",基本情報入力シート!B493)</f>
        <v/>
      </c>
      <c r="C450" s="116" t="str">
        <f>IF(基本情報入力シート!L493="","",基本情報入力シート!L493)</f>
        <v/>
      </c>
      <c r="D450" s="116" t="str">
        <f>IF(基本情報入力シート!Q493="","",基本情報入力シート!Q493)</f>
        <v>愛知県</v>
      </c>
      <c r="E450" s="116" t="str">
        <f>IF(基本情報入力シート!V493="","",基本情報入力シート!V493)</f>
        <v/>
      </c>
      <c r="F450" s="116" t="str">
        <f>IF(基本情報入力シート!W493="","",基本情報入力シート!W493)</f>
        <v>事業所番号及びサービス名を入力してください。</v>
      </c>
      <c r="G450" s="116" t="str">
        <f>IF(基本情報入力シート!Z493="","",基本情報入力シート!Z493)</f>
        <v/>
      </c>
      <c r="H450" s="224" t="str">
        <f>IF(基本情報入力シート!AD493="","",基本情報入力シート!AD493)</f>
        <v/>
      </c>
      <c r="I450" s="362" t="str">
        <f>IF(基本情報入力シート!AE493="","",基本情報入力シート!AE493)</f>
        <v/>
      </c>
      <c r="J450" s="487"/>
      <c r="K450" s="491"/>
      <c r="L450" s="490"/>
      <c r="M450" s="363" t="str">
        <f>IF(G450="", "", VLOOKUP(AO450,【参考】数式用!$AZ$3:$BA$6, 2, FALSE))</f>
        <v/>
      </c>
      <c r="N450" s="364" t="str">
        <f>IF(G450="","",VLOOKUP(G450,【参考】数式用!$A$4:$L$54,MATCH('別紙様式2-3（個表）'!M450,【参考】数式用!$J$3:$L$3,0)+9,FALSE))</f>
        <v/>
      </c>
      <c r="O450" s="497" t="s">
        <v>2396</v>
      </c>
      <c r="P450" s="365" t="str">
        <f t="shared" si="49"/>
        <v>未入力あり</v>
      </c>
      <c r="Q450" s="273" t="str">
        <f>IFERROR(IF(P450="未入力あり","",ROUNDDOWN(ROUNDDOWN($H450*$I450,0)*VLOOKUP($G450,【参考】数式用!$A$4:$E$54,3, FALSE),0)),"")</f>
        <v/>
      </c>
      <c r="R450" s="273" t="str">
        <f>IF(AM450="×", 0,IF(P450="未入力あり","",ROUNDDOWN(ROUNDDOWN($H450*$I450,0)*VLOOKUP($G450,【参考】数式用!$A$4:$E$54,4,FALSE),0)))</f>
        <v/>
      </c>
      <c r="S450" s="366" t="str">
        <f>IF(AN450="×", 0,IF(P450="未入力あり","",ROUNDDOWN(ROUNDDOWN($H450*$I450,0)*VLOOKUP($G450,【参考】数式用!$A$4:$E$54,5, FALSE),0)))</f>
        <v/>
      </c>
      <c r="T450" s="369" t="s">
        <v>3907</v>
      </c>
      <c r="U450" s="370"/>
      <c r="V450" s="33"/>
      <c r="W450" s="641"/>
      <c r="X450" s="641"/>
      <c r="Y450" s="641"/>
      <c r="Z450" s="641"/>
      <c r="AA450" s="641"/>
      <c r="AB450" s="641"/>
      <c r="AC450" s="641"/>
      <c r="AD450" s="641"/>
      <c r="AE450" s="641"/>
      <c r="AF450" s="641"/>
      <c r="AG450" s="641"/>
      <c r="AI450" s="373" t="str">
        <f t="shared" si="51"/>
        <v/>
      </c>
      <c r="AJ450" s="372" t="e">
        <f>VLOOKUP('別紙様式2-3（個表）'!$G450,【参考】数式用!$P$4:$Q$54,2, FALSE)</f>
        <v>#N/A</v>
      </c>
      <c r="AK450" s="372" t="e">
        <f>VLOOKUP('別紙様式2-3（個表）'!$G450,【参考】数式用!$P$4:$W$54,8, FALSE)</f>
        <v>#N/A</v>
      </c>
      <c r="AL450" s="372" t="e">
        <f>VLOOKUP('別紙様式2-3（個表）'!$G450,【参考】数式用!$P$4:$AD$54,15, FALSE)</f>
        <v>#N/A</v>
      </c>
      <c r="AM450" s="372" t="str">
        <f t="shared" si="52"/>
        <v/>
      </c>
      <c r="AN450" s="372" t="str">
        <f t="shared" si="53"/>
        <v/>
      </c>
      <c r="AO450" s="372" t="str">
        <f t="shared" si="54"/>
        <v/>
      </c>
      <c r="AP450" s="372" t="str">
        <f>IF(G450="", "", VLOOKUP(G450,【参考】数式用!$A$4:$M$54,13,FALSE))</f>
        <v/>
      </c>
      <c r="AQ450" s="46" t="str">
        <f t="shared" si="55"/>
        <v>―</v>
      </c>
    </row>
    <row r="451" spans="1:43" ht="45" customHeight="1">
      <c r="A451" s="114">
        <f t="shared" si="50"/>
        <v>437</v>
      </c>
      <c r="B451" s="115" t="str">
        <f>IF(基本情報入力シート!B494="","",基本情報入力シート!B494)</f>
        <v/>
      </c>
      <c r="C451" s="116" t="str">
        <f>IF(基本情報入力シート!L494="","",基本情報入力シート!L494)</f>
        <v/>
      </c>
      <c r="D451" s="116" t="str">
        <f>IF(基本情報入力シート!Q494="","",基本情報入力シート!Q494)</f>
        <v>愛知県</v>
      </c>
      <c r="E451" s="116" t="str">
        <f>IF(基本情報入力シート!V494="","",基本情報入力シート!V494)</f>
        <v/>
      </c>
      <c r="F451" s="116" t="str">
        <f>IF(基本情報入力シート!W494="","",基本情報入力シート!W494)</f>
        <v>事業所番号及びサービス名を入力してください。</v>
      </c>
      <c r="G451" s="116" t="str">
        <f>IF(基本情報入力シート!Z494="","",基本情報入力シート!Z494)</f>
        <v/>
      </c>
      <c r="H451" s="224" t="str">
        <f>IF(基本情報入力シート!AD494="","",基本情報入力シート!AD494)</f>
        <v/>
      </c>
      <c r="I451" s="362" t="str">
        <f>IF(基本情報入力シート!AE494="","",基本情報入力シート!AE494)</f>
        <v/>
      </c>
      <c r="J451" s="487"/>
      <c r="K451" s="491"/>
      <c r="L451" s="490"/>
      <c r="M451" s="363" t="str">
        <f>IF(G451="", "", VLOOKUP(AO451,【参考】数式用!$AZ$3:$BA$6, 2, FALSE))</f>
        <v/>
      </c>
      <c r="N451" s="364" t="str">
        <f>IF(G451="","",VLOOKUP(G451,【参考】数式用!$A$4:$L$54,MATCH('別紙様式2-3（個表）'!M451,【参考】数式用!$J$3:$L$3,0)+9,FALSE))</f>
        <v/>
      </c>
      <c r="O451" s="497" t="s">
        <v>2396</v>
      </c>
      <c r="P451" s="365" t="str">
        <f t="shared" si="49"/>
        <v>未入力あり</v>
      </c>
      <c r="Q451" s="273" t="str">
        <f>IFERROR(IF(P451="未入力あり","",ROUNDDOWN(ROUNDDOWN($H451*$I451,0)*VLOOKUP($G451,【参考】数式用!$A$4:$E$54,3, FALSE),0)),"")</f>
        <v/>
      </c>
      <c r="R451" s="273" t="str">
        <f>IF(AM451="×", 0,IF(P451="未入力あり","",ROUNDDOWN(ROUNDDOWN($H451*$I451,0)*VLOOKUP($G451,【参考】数式用!$A$4:$E$54,4,FALSE),0)))</f>
        <v/>
      </c>
      <c r="S451" s="366" t="str">
        <f>IF(AN451="×", 0,IF(P451="未入力あり","",ROUNDDOWN(ROUNDDOWN($H451*$I451,0)*VLOOKUP($G451,【参考】数式用!$A$4:$E$54,5, FALSE),0)))</f>
        <v/>
      </c>
      <c r="T451" s="369" t="s">
        <v>3907</v>
      </c>
      <c r="U451" s="370"/>
      <c r="V451" s="33"/>
      <c r="W451" s="641"/>
      <c r="X451" s="641"/>
      <c r="Y451" s="641"/>
      <c r="Z451" s="641"/>
      <c r="AA451" s="641"/>
      <c r="AB451" s="641"/>
      <c r="AC451" s="641"/>
      <c r="AD451" s="641"/>
      <c r="AE451" s="641"/>
      <c r="AF451" s="641"/>
      <c r="AG451" s="641"/>
      <c r="AI451" s="373" t="str">
        <f t="shared" si="51"/>
        <v/>
      </c>
      <c r="AJ451" s="372" t="e">
        <f>VLOOKUP('別紙様式2-3（個表）'!$G451,【参考】数式用!$P$4:$Q$54,2, FALSE)</f>
        <v>#N/A</v>
      </c>
      <c r="AK451" s="372" t="e">
        <f>VLOOKUP('別紙様式2-3（個表）'!$G451,【参考】数式用!$P$4:$W$54,8, FALSE)</f>
        <v>#N/A</v>
      </c>
      <c r="AL451" s="372" t="e">
        <f>VLOOKUP('別紙様式2-3（個表）'!$G451,【参考】数式用!$P$4:$AD$54,15, FALSE)</f>
        <v>#N/A</v>
      </c>
      <c r="AM451" s="372" t="str">
        <f t="shared" si="52"/>
        <v/>
      </c>
      <c r="AN451" s="372" t="str">
        <f t="shared" si="53"/>
        <v/>
      </c>
      <c r="AO451" s="372" t="str">
        <f t="shared" si="54"/>
        <v/>
      </c>
      <c r="AP451" s="372" t="str">
        <f>IF(G451="", "", VLOOKUP(G451,【参考】数式用!$A$4:$M$54,13,FALSE))</f>
        <v/>
      </c>
      <c r="AQ451" s="46" t="str">
        <f t="shared" si="55"/>
        <v>―</v>
      </c>
    </row>
    <row r="452" spans="1:43" ht="45" customHeight="1">
      <c r="A452" s="114">
        <f t="shared" si="50"/>
        <v>438</v>
      </c>
      <c r="B452" s="115" t="str">
        <f>IF(基本情報入力シート!B495="","",基本情報入力シート!B495)</f>
        <v/>
      </c>
      <c r="C452" s="116" t="str">
        <f>IF(基本情報入力シート!L495="","",基本情報入力シート!L495)</f>
        <v/>
      </c>
      <c r="D452" s="116" t="str">
        <f>IF(基本情報入力シート!Q495="","",基本情報入力シート!Q495)</f>
        <v>愛知県</v>
      </c>
      <c r="E452" s="116" t="str">
        <f>IF(基本情報入力シート!V495="","",基本情報入力シート!V495)</f>
        <v/>
      </c>
      <c r="F452" s="116" t="str">
        <f>IF(基本情報入力シート!W495="","",基本情報入力シート!W495)</f>
        <v>事業所番号及びサービス名を入力してください。</v>
      </c>
      <c r="G452" s="116" t="str">
        <f>IF(基本情報入力シート!Z495="","",基本情報入力シート!Z495)</f>
        <v/>
      </c>
      <c r="H452" s="224" t="str">
        <f>IF(基本情報入力シート!AD495="","",基本情報入力シート!AD495)</f>
        <v/>
      </c>
      <c r="I452" s="362" t="str">
        <f>IF(基本情報入力シート!AE495="","",基本情報入力シート!AE495)</f>
        <v/>
      </c>
      <c r="J452" s="487"/>
      <c r="K452" s="491"/>
      <c r="L452" s="490"/>
      <c r="M452" s="363" t="str">
        <f>IF(G452="", "", VLOOKUP(AO452,【参考】数式用!$AZ$3:$BA$6, 2, FALSE))</f>
        <v/>
      </c>
      <c r="N452" s="364" t="str">
        <f>IF(G452="","",VLOOKUP(G452,【参考】数式用!$A$4:$L$54,MATCH('別紙様式2-3（個表）'!M452,【参考】数式用!$J$3:$L$3,0)+9,FALSE))</f>
        <v/>
      </c>
      <c r="O452" s="497" t="s">
        <v>2396</v>
      </c>
      <c r="P452" s="365" t="str">
        <f t="shared" si="49"/>
        <v>未入力あり</v>
      </c>
      <c r="Q452" s="273" t="str">
        <f>IFERROR(IF(P452="未入力あり","",ROUNDDOWN(ROUNDDOWN($H452*$I452,0)*VLOOKUP($G452,【参考】数式用!$A$4:$E$54,3, FALSE),0)),"")</f>
        <v/>
      </c>
      <c r="R452" s="273" t="str">
        <f>IF(AM452="×", 0,IF(P452="未入力あり","",ROUNDDOWN(ROUNDDOWN($H452*$I452,0)*VLOOKUP($G452,【参考】数式用!$A$4:$E$54,4,FALSE),0)))</f>
        <v/>
      </c>
      <c r="S452" s="366" t="str">
        <f>IF(AN452="×", 0,IF(P452="未入力あり","",ROUNDDOWN(ROUNDDOWN($H452*$I452,0)*VLOOKUP($G452,【参考】数式用!$A$4:$E$54,5, FALSE),0)))</f>
        <v/>
      </c>
      <c r="T452" s="369" t="s">
        <v>3907</v>
      </c>
      <c r="U452" s="370"/>
      <c r="V452" s="33"/>
      <c r="W452" s="641"/>
      <c r="X452" s="641"/>
      <c r="Y452" s="641"/>
      <c r="Z452" s="641"/>
      <c r="AA452" s="641"/>
      <c r="AB452" s="641"/>
      <c r="AC452" s="641"/>
      <c r="AD452" s="641"/>
      <c r="AE452" s="641"/>
      <c r="AF452" s="641"/>
      <c r="AG452" s="641"/>
      <c r="AI452" s="373" t="str">
        <f t="shared" si="51"/>
        <v/>
      </c>
      <c r="AJ452" s="372" t="e">
        <f>VLOOKUP('別紙様式2-3（個表）'!$G452,【参考】数式用!$P$4:$Q$54,2, FALSE)</f>
        <v>#N/A</v>
      </c>
      <c r="AK452" s="372" t="e">
        <f>VLOOKUP('別紙様式2-3（個表）'!$G452,【参考】数式用!$P$4:$W$54,8, FALSE)</f>
        <v>#N/A</v>
      </c>
      <c r="AL452" s="372" t="e">
        <f>VLOOKUP('別紙様式2-3（個表）'!$G452,【参考】数式用!$P$4:$AD$54,15, FALSE)</f>
        <v>#N/A</v>
      </c>
      <c r="AM452" s="372" t="str">
        <f t="shared" si="52"/>
        <v/>
      </c>
      <c r="AN452" s="372" t="str">
        <f t="shared" si="53"/>
        <v/>
      </c>
      <c r="AO452" s="372" t="str">
        <f t="shared" si="54"/>
        <v/>
      </c>
      <c r="AP452" s="372" t="str">
        <f>IF(G452="", "", VLOOKUP(G452,【参考】数式用!$A$4:$M$54,13,FALSE))</f>
        <v/>
      </c>
      <c r="AQ452" s="46" t="str">
        <f t="shared" si="55"/>
        <v>―</v>
      </c>
    </row>
    <row r="453" spans="1:43" ht="45" customHeight="1">
      <c r="A453" s="114">
        <f t="shared" si="50"/>
        <v>439</v>
      </c>
      <c r="B453" s="115" t="str">
        <f>IF(基本情報入力シート!B496="","",基本情報入力シート!B496)</f>
        <v/>
      </c>
      <c r="C453" s="116" t="str">
        <f>IF(基本情報入力シート!L496="","",基本情報入力シート!L496)</f>
        <v/>
      </c>
      <c r="D453" s="116" t="str">
        <f>IF(基本情報入力シート!Q496="","",基本情報入力シート!Q496)</f>
        <v>愛知県</v>
      </c>
      <c r="E453" s="116" t="str">
        <f>IF(基本情報入力シート!V496="","",基本情報入力シート!V496)</f>
        <v/>
      </c>
      <c r="F453" s="116" t="str">
        <f>IF(基本情報入力シート!W496="","",基本情報入力シート!W496)</f>
        <v>事業所番号及びサービス名を入力してください。</v>
      </c>
      <c r="G453" s="116" t="str">
        <f>IF(基本情報入力シート!Z496="","",基本情報入力シート!Z496)</f>
        <v/>
      </c>
      <c r="H453" s="224" t="str">
        <f>IF(基本情報入力シート!AD496="","",基本情報入力シート!AD496)</f>
        <v/>
      </c>
      <c r="I453" s="362" t="str">
        <f>IF(基本情報入力シート!AE496="","",基本情報入力シート!AE496)</f>
        <v/>
      </c>
      <c r="J453" s="487"/>
      <c r="K453" s="491"/>
      <c r="L453" s="490"/>
      <c r="M453" s="363" t="str">
        <f>IF(G453="", "", VLOOKUP(AO453,【参考】数式用!$AZ$3:$BA$6, 2, FALSE))</f>
        <v/>
      </c>
      <c r="N453" s="364" t="str">
        <f>IF(G453="","",VLOOKUP(G453,【参考】数式用!$A$4:$L$54,MATCH('別紙様式2-3（個表）'!M453,【参考】数式用!$J$3:$L$3,0)+9,FALSE))</f>
        <v/>
      </c>
      <c r="O453" s="497" t="s">
        <v>2396</v>
      </c>
      <c r="P453" s="365" t="str">
        <f t="shared" si="49"/>
        <v>未入力あり</v>
      </c>
      <c r="Q453" s="273" t="str">
        <f>IFERROR(IF(P453="未入力あり","",ROUNDDOWN(ROUNDDOWN($H453*$I453,0)*VLOOKUP($G453,【参考】数式用!$A$4:$E$54,3, FALSE),0)),"")</f>
        <v/>
      </c>
      <c r="R453" s="273" t="str">
        <f>IF(AM453="×", 0,IF(P453="未入力あり","",ROUNDDOWN(ROUNDDOWN($H453*$I453,0)*VLOOKUP($G453,【参考】数式用!$A$4:$E$54,4,FALSE),0)))</f>
        <v/>
      </c>
      <c r="S453" s="366" t="str">
        <f>IF(AN453="×", 0,IF(P453="未入力あり","",ROUNDDOWN(ROUNDDOWN($H453*$I453,0)*VLOOKUP($G453,【参考】数式用!$A$4:$E$54,5, FALSE),0)))</f>
        <v/>
      </c>
      <c r="T453" s="369" t="s">
        <v>3907</v>
      </c>
      <c r="U453" s="370"/>
      <c r="V453" s="33"/>
      <c r="W453" s="641"/>
      <c r="X453" s="641"/>
      <c r="Y453" s="641"/>
      <c r="Z453" s="641"/>
      <c r="AA453" s="641"/>
      <c r="AB453" s="641"/>
      <c r="AC453" s="641"/>
      <c r="AD453" s="641"/>
      <c r="AE453" s="641"/>
      <c r="AF453" s="641"/>
      <c r="AG453" s="641"/>
      <c r="AI453" s="373" t="str">
        <f t="shared" si="51"/>
        <v/>
      </c>
      <c r="AJ453" s="372" t="e">
        <f>VLOOKUP('別紙様式2-3（個表）'!$G453,【参考】数式用!$P$4:$Q$54,2, FALSE)</f>
        <v>#N/A</v>
      </c>
      <c r="AK453" s="372" t="e">
        <f>VLOOKUP('別紙様式2-3（個表）'!$G453,【参考】数式用!$P$4:$W$54,8, FALSE)</f>
        <v>#N/A</v>
      </c>
      <c r="AL453" s="372" t="e">
        <f>VLOOKUP('別紙様式2-3（個表）'!$G453,【参考】数式用!$P$4:$AD$54,15, FALSE)</f>
        <v>#N/A</v>
      </c>
      <c r="AM453" s="372" t="str">
        <f t="shared" si="52"/>
        <v/>
      </c>
      <c r="AN453" s="372" t="str">
        <f t="shared" si="53"/>
        <v/>
      </c>
      <c r="AO453" s="372" t="str">
        <f t="shared" si="54"/>
        <v/>
      </c>
      <c r="AP453" s="372" t="str">
        <f>IF(G453="", "", VLOOKUP(G453,【参考】数式用!$A$4:$M$54,13,FALSE))</f>
        <v/>
      </c>
      <c r="AQ453" s="46" t="str">
        <f t="shared" si="55"/>
        <v>―</v>
      </c>
    </row>
    <row r="454" spans="1:43" ht="45" customHeight="1">
      <c r="A454" s="114">
        <f t="shared" si="50"/>
        <v>440</v>
      </c>
      <c r="B454" s="115" t="str">
        <f>IF(基本情報入力シート!B497="","",基本情報入力シート!B497)</f>
        <v/>
      </c>
      <c r="C454" s="116" t="str">
        <f>IF(基本情報入力シート!L497="","",基本情報入力シート!L497)</f>
        <v/>
      </c>
      <c r="D454" s="116" t="str">
        <f>IF(基本情報入力シート!Q497="","",基本情報入力シート!Q497)</f>
        <v>愛知県</v>
      </c>
      <c r="E454" s="116" t="str">
        <f>IF(基本情報入力シート!V497="","",基本情報入力シート!V497)</f>
        <v/>
      </c>
      <c r="F454" s="116" t="str">
        <f>IF(基本情報入力シート!W497="","",基本情報入力シート!W497)</f>
        <v>事業所番号及びサービス名を入力してください。</v>
      </c>
      <c r="G454" s="116" t="str">
        <f>IF(基本情報入力シート!Z497="","",基本情報入力シート!Z497)</f>
        <v/>
      </c>
      <c r="H454" s="224" t="str">
        <f>IF(基本情報入力シート!AD497="","",基本情報入力シート!AD497)</f>
        <v/>
      </c>
      <c r="I454" s="362" t="str">
        <f>IF(基本情報入力シート!AE497="","",基本情報入力シート!AE497)</f>
        <v/>
      </c>
      <c r="J454" s="487"/>
      <c r="K454" s="491"/>
      <c r="L454" s="490"/>
      <c r="M454" s="363" t="str">
        <f>IF(G454="", "", VLOOKUP(AO454,【参考】数式用!$AZ$3:$BA$6, 2, FALSE))</f>
        <v/>
      </c>
      <c r="N454" s="364" t="str">
        <f>IF(G454="","",VLOOKUP(G454,【参考】数式用!$A$4:$L$54,MATCH('別紙様式2-3（個表）'!M454,【参考】数式用!$J$3:$L$3,0)+9,FALSE))</f>
        <v/>
      </c>
      <c r="O454" s="497" t="s">
        <v>2396</v>
      </c>
      <c r="P454" s="365" t="str">
        <f t="shared" si="49"/>
        <v>未入力あり</v>
      </c>
      <c r="Q454" s="273" t="str">
        <f>IFERROR(IF(P454="未入力あり","",ROUNDDOWN(ROUNDDOWN($H454*$I454,0)*VLOOKUP($G454,【参考】数式用!$A$4:$E$54,3, FALSE),0)),"")</f>
        <v/>
      </c>
      <c r="R454" s="273" t="str">
        <f>IF(AM454="×", 0,IF(P454="未入力あり","",ROUNDDOWN(ROUNDDOWN($H454*$I454,0)*VLOOKUP($G454,【参考】数式用!$A$4:$E$54,4,FALSE),0)))</f>
        <v/>
      </c>
      <c r="S454" s="366" t="str">
        <f>IF(AN454="×", 0,IF(P454="未入力あり","",ROUNDDOWN(ROUNDDOWN($H454*$I454,0)*VLOOKUP($G454,【参考】数式用!$A$4:$E$54,5, FALSE),0)))</f>
        <v/>
      </c>
      <c r="T454" s="369" t="s">
        <v>3907</v>
      </c>
      <c r="U454" s="370"/>
      <c r="V454" s="33"/>
      <c r="W454" s="641"/>
      <c r="X454" s="641"/>
      <c r="Y454" s="641"/>
      <c r="Z454" s="641"/>
      <c r="AA454" s="641"/>
      <c r="AB454" s="641"/>
      <c r="AC454" s="641"/>
      <c r="AD454" s="641"/>
      <c r="AE454" s="641"/>
      <c r="AF454" s="641"/>
      <c r="AG454" s="641"/>
      <c r="AI454" s="373" t="str">
        <f t="shared" si="51"/>
        <v/>
      </c>
      <c r="AJ454" s="372" t="e">
        <f>VLOOKUP('別紙様式2-3（個表）'!$G454,【参考】数式用!$P$4:$Q$54,2, FALSE)</f>
        <v>#N/A</v>
      </c>
      <c r="AK454" s="372" t="e">
        <f>VLOOKUP('別紙様式2-3（個表）'!$G454,【参考】数式用!$P$4:$W$54,8, FALSE)</f>
        <v>#N/A</v>
      </c>
      <c r="AL454" s="372" t="e">
        <f>VLOOKUP('別紙様式2-3（個表）'!$G454,【参考】数式用!$P$4:$AD$54,15, FALSE)</f>
        <v>#N/A</v>
      </c>
      <c r="AM454" s="372" t="str">
        <f t="shared" si="52"/>
        <v/>
      </c>
      <c r="AN454" s="372" t="str">
        <f t="shared" si="53"/>
        <v/>
      </c>
      <c r="AO454" s="372" t="str">
        <f t="shared" si="54"/>
        <v/>
      </c>
      <c r="AP454" s="372" t="str">
        <f>IF(G454="", "", VLOOKUP(G454,【参考】数式用!$A$4:$M$54,13,FALSE))</f>
        <v/>
      </c>
      <c r="AQ454" s="46" t="str">
        <f t="shared" si="55"/>
        <v>―</v>
      </c>
    </row>
    <row r="455" spans="1:43" ht="45" customHeight="1">
      <c r="A455" s="114">
        <f t="shared" si="50"/>
        <v>441</v>
      </c>
      <c r="B455" s="115" t="str">
        <f>IF(基本情報入力シート!B498="","",基本情報入力シート!B498)</f>
        <v/>
      </c>
      <c r="C455" s="116" t="str">
        <f>IF(基本情報入力シート!L498="","",基本情報入力シート!L498)</f>
        <v/>
      </c>
      <c r="D455" s="116" t="str">
        <f>IF(基本情報入力シート!Q498="","",基本情報入力シート!Q498)</f>
        <v>愛知県</v>
      </c>
      <c r="E455" s="116" t="str">
        <f>IF(基本情報入力シート!V498="","",基本情報入力シート!V498)</f>
        <v/>
      </c>
      <c r="F455" s="116" t="str">
        <f>IF(基本情報入力シート!W498="","",基本情報入力シート!W498)</f>
        <v>事業所番号及びサービス名を入力してください。</v>
      </c>
      <c r="G455" s="116" t="str">
        <f>IF(基本情報入力シート!Z498="","",基本情報入力シート!Z498)</f>
        <v/>
      </c>
      <c r="H455" s="224" t="str">
        <f>IF(基本情報入力シート!AD498="","",基本情報入力シート!AD498)</f>
        <v/>
      </c>
      <c r="I455" s="362" t="str">
        <f>IF(基本情報入力シート!AE498="","",基本情報入力シート!AE498)</f>
        <v/>
      </c>
      <c r="J455" s="487"/>
      <c r="K455" s="491"/>
      <c r="L455" s="490"/>
      <c r="M455" s="363" t="str">
        <f>IF(G455="", "", VLOOKUP(AO455,【参考】数式用!$AZ$3:$BA$6, 2, FALSE))</f>
        <v/>
      </c>
      <c r="N455" s="364" t="str">
        <f>IF(G455="","",VLOOKUP(G455,【参考】数式用!$A$4:$L$54,MATCH('別紙様式2-3（個表）'!M455,【参考】数式用!$J$3:$L$3,0)+9,FALSE))</f>
        <v/>
      </c>
      <c r="O455" s="497" t="s">
        <v>2396</v>
      </c>
      <c r="P455" s="365" t="str">
        <f t="shared" si="49"/>
        <v>未入力あり</v>
      </c>
      <c r="Q455" s="273" t="str">
        <f>IFERROR(IF(P455="未入力あり","",ROUNDDOWN(ROUNDDOWN($H455*$I455,0)*VLOOKUP($G455,【参考】数式用!$A$4:$E$54,3, FALSE),0)),"")</f>
        <v/>
      </c>
      <c r="R455" s="273" t="str">
        <f>IF(AM455="×", 0,IF(P455="未入力あり","",ROUNDDOWN(ROUNDDOWN($H455*$I455,0)*VLOOKUP($G455,【参考】数式用!$A$4:$E$54,4,FALSE),0)))</f>
        <v/>
      </c>
      <c r="S455" s="366" t="str">
        <f>IF(AN455="×", 0,IF(P455="未入力あり","",ROUNDDOWN(ROUNDDOWN($H455*$I455,0)*VLOOKUP($G455,【参考】数式用!$A$4:$E$54,5, FALSE),0)))</f>
        <v/>
      </c>
      <c r="T455" s="369" t="s">
        <v>3907</v>
      </c>
      <c r="U455" s="370"/>
      <c r="V455" s="33"/>
      <c r="W455" s="641"/>
      <c r="X455" s="641"/>
      <c r="Y455" s="641"/>
      <c r="Z455" s="641"/>
      <c r="AA455" s="641"/>
      <c r="AB455" s="641"/>
      <c r="AC455" s="641"/>
      <c r="AD455" s="641"/>
      <c r="AE455" s="641"/>
      <c r="AF455" s="641"/>
      <c r="AG455" s="641"/>
      <c r="AI455" s="373" t="str">
        <f t="shared" si="51"/>
        <v/>
      </c>
      <c r="AJ455" s="372" t="e">
        <f>VLOOKUP('別紙様式2-3（個表）'!$G455,【参考】数式用!$P$4:$Q$54,2, FALSE)</f>
        <v>#N/A</v>
      </c>
      <c r="AK455" s="372" t="e">
        <f>VLOOKUP('別紙様式2-3（個表）'!$G455,【参考】数式用!$P$4:$W$54,8, FALSE)</f>
        <v>#N/A</v>
      </c>
      <c r="AL455" s="372" t="e">
        <f>VLOOKUP('別紙様式2-3（個表）'!$G455,【参考】数式用!$P$4:$AD$54,15, FALSE)</f>
        <v>#N/A</v>
      </c>
      <c r="AM455" s="372" t="str">
        <f t="shared" si="52"/>
        <v/>
      </c>
      <c r="AN455" s="372" t="str">
        <f t="shared" si="53"/>
        <v/>
      </c>
      <c r="AO455" s="372" t="str">
        <f t="shared" si="54"/>
        <v/>
      </c>
      <c r="AP455" s="372" t="str">
        <f>IF(G455="", "", VLOOKUP(G455,【参考】数式用!$A$4:$M$54,13,FALSE))</f>
        <v/>
      </c>
      <c r="AQ455" s="46" t="str">
        <f t="shared" si="55"/>
        <v>―</v>
      </c>
    </row>
    <row r="456" spans="1:43" ht="45" customHeight="1">
      <c r="A456" s="114">
        <f t="shared" si="50"/>
        <v>442</v>
      </c>
      <c r="B456" s="115" t="str">
        <f>IF(基本情報入力シート!B499="","",基本情報入力シート!B499)</f>
        <v/>
      </c>
      <c r="C456" s="116" t="str">
        <f>IF(基本情報入力シート!L499="","",基本情報入力シート!L499)</f>
        <v/>
      </c>
      <c r="D456" s="116" t="str">
        <f>IF(基本情報入力シート!Q499="","",基本情報入力シート!Q499)</f>
        <v>愛知県</v>
      </c>
      <c r="E456" s="116" t="str">
        <f>IF(基本情報入力シート!V499="","",基本情報入力シート!V499)</f>
        <v/>
      </c>
      <c r="F456" s="116" t="str">
        <f>IF(基本情報入力シート!W499="","",基本情報入力シート!W499)</f>
        <v>事業所番号及びサービス名を入力してください。</v>
      </c>
      <c r="G456" s="116" t="str">
        <f>IF(基本情報入力シート!Z499="","",基本情報入力シート!Z499)</f>
        <v/>
      </c>
      <c r="H456" s="224" t="str">
        <f>IF(基本情報入力シート!AD499="","",基本情報入力シート!AD499)</f>
        <v/>
      </c>
      <c r="I456" s="362" t="str">
        <f>IF(基本情報入力シート!AE499="","",基本情報入力シート!AE499)</f>
        <v/>
      </c>
      <c r="J456" s="487"/>
      <c r="K456" s="491"/>
      <c r="L456" s="490"/>
      <c r="M456" s="363" t="str">
        <f>IF(G456="", "", VLOOKUP(AO456,【参考】数式用!$AZ$3:$BA$6, 2, FALSE))</f>
        <v/>
      </c>
      <c r="N456" s="364" t="str">
        <f>IF(G456="","",VLOOKUP(G456,【参考】数式用!$A$4:$L$54,MATCH('別紙様式2-3（個表）'!M456,【参考】数式用!$J$3:$L$3,0)+9,FALSE))</f>
        <v/>
      </c>
      <c r="O456" s="497" t="s">
        <v>2396</v>
      </c>
      <c r="P456" s="365" t="str">
        <f t="shared" si="49"/>
        <v>未入力あり</v>
      </c>
      <c r="Q456" s="273" t="str">
        <f>IFERROR(IF(P456="未入力あり","",ROUNDDOWN(ROUNDDOWN($H456*$I456,0)*VLOOKUP($G456,【参考】数式用!$A$4:$E$54,3, FALSE),0)),"")</f>
        <v/>
      </c>
      <c r="R456" s="273" t="str">
        <f>IF(AM456="×", 0,IF(P456="未入力あり","",ROUNDDOWN(ROUNDDOWN($H456*$I456,0)*VLOOKUP($G456,【参考】数式用!$A$4:$E$54,4,FALSE),0)))</f>
        <v/>
      </c>
      <c r="S456" s="366" t="str">
        <f>IF(AN456="×", 0,IF(P456="未入力あり","",ROUNDDOWN(ROUNDDOWN($H456*$I456,0)*VLOOKUP($G456,【参考】数式用!$A$4:$E$54,5, FALSE),0)))</f>
        <v/>
      </c>
      <c r="T456" s="369" t="s">
        <v>3907</v>
      </c>
      <c r="U456" s="370"/>
      <c r="V456" s="33"/>
      <c r="W456" s="641"/>
      <c r="X456" s="641"/>
      <c r="Y456" s="641"/>
      <c r="Z456" s="641"/>
      <c r="AA456" s="641"/>
      <c r="AB456" s="641"/>
      <c r="AC456" s="641"/>
      <c r="AD456" s="641"/>
      <c r="AE456" s="641"/>
      <c r="AF456" s="641"/>
      <c r="AG456" s="641"/>
      <c r="AI456" s="373" t="str">
        <f t="shared" si="51"/>
        <v/>
      </c>
      <c r="AJ456" s="372" t="e">
        <f>VLOOKUP('別紙様式2-3（個表）'!$G456,【参考】数式用!$P$4:$Q$54,2, FALSE)</f>
        <v>#N/A</v>
      </c>
      <c r="AK456" s="372" t="e">
        <f>VLOOKUP('別紙様式2-3（個表）'!$G456,【参考】数式用!$P$4:$W$54,8, FALSE)</f>
        <v>#N/A</v>
      </c>
      <c r="AL456" s="372" t="e">
        <f>VLOOKUP('別紙様式2-3（個表）'!$G456,【参考】数式用!$P$4:$AD$54,15, FALSE)</f>
        <v>#N/A</v>
      </c>
      <c r="AM456" s="372" t="str">
        <f t="shared" si="52"/>
        <v/>
      </c>
      <c r="AN456" s="372" t="str">
        <f t="shared" si="53"/>
        <v/>
      </c>
      <c r="AO456" s="372" t="str">
        <f t="shared" si="54"/>
        <v/>
      </c>
      <c r="AP456" s="372" t="str">
        <f>IF(G456="", "", VLOOKUP(G456,【参考】数式用!$A$4:$M$54,13,FALSE))</f>
        <v/>
      </c>
      <c r="AQ456" s="46" t="str">
        <f t="shared" si="55"/>
        <v>―</v>
      </c>
    </row>
    <row r="457" spans="1:43" ht="45" customHeight="1">
      <c r="A457" s="114">
        <f t="shared" si="50"/>
        <v>443</v>
      </c>
      <c r="B457" s="115" t="str">
        <f>IF(基本情報入力シート!B500="","",基本情報入力シート!B500)</f>
        <v/>
      </c>
      <c r="C457" s="116" t="str">
        <f>IF(基本情報入力シート!L500="","",基本情報入力シート!L500)</f>
        <v/>
      </c>
      <c r="D457" s="116" t="str">
        <f>IF(基本情報入力シート!Q500="","",基本情報入力シート!Q500)</f>
        <v>愛知県</v>
      </c>
      <c r="E457" s="116" t="str">
        <f>IF(基本情報入力シート!V500="","",基本情報入力シート!V500)</f>
        <v/>
      </c>
      <c r="F457" s="116" t="str">
        <f>IF(基本情報入力シート!W500="","",基本情報入力シート!W500)</f>
        <v>事業所番号及びサービス名を入力してください。</v>
      </c>
      <c r="G457" s="116" t="str">
        <f>IF(基本情報入力シート!Z500="","",基本情報入力シート!Z500)</f>
        <v/>
      </c>
      <c r="H457" s="224" t="str">
        <f>IF(基本情報入力シート!AD500="","",基本情報入力シート!AD500)</f>
        <v/>
      </c>
      <c r="I457" s="362" t="str">
        <f>IF(基本情報入力シート!AE500="","",基本情報入力シート!AE500)</f>
        <v/>
      </c>
      <c r="J457" s="487"/>
      <c r="K457" s="491"/>
      <c r="L457" s="490"/>
      <c r="M457" s="363" t="str">
        <f>IF(G457="", "", VLOOKUP(AO457,【参考】数式用!$AZ$3:$BA$6, 2, FALSE))</f>
        <v/>
      </c>
      <c r="N457" s="364" t="str">
        <f>IF(G457="","",VLOOKUP(G457,【参考】数式用!$A$4:$L$54,MATCH('別紙様式2-3（個表）'!M457,【参考】数式用!$J$3:$L$3,0)+9,FALSE))</f>
        <v/>
      </c>
      <c r="O457" s="497" t="s">
        <v>2396</v>
      </c>
      <c r="P457" s="365" t="str">
        <f t="shared" si="49"/>
        <v>未入力あり</v>
      </c>
      <c r="Q457" s="273" t="str">
        <f>IFERROR(IF(P457="未入力あり","",ROUNDDOWN(ROUNDDOWN($H457*$I457,0)*VLOOKUP($G457,【参考】数式用!$A$4:$E$54,3, FALSE),0)),"")</f>
        <v/>
      </c>
      <c r="R457" s="273" t="str">
        <f>IF(AM457="×", 0,IF(P457="未入力あり","",ROUNDDOWN(ROUNDDOWN($H457*$I457,0)*VLOOKUP($G457,【参考】数式用!$A$4:$E$54,4,FALSE),0)))</f>
        <v/>
      </c>
      <c r="S457" s="366" t="str">
        <f>IF(AN457="×", 0,IF(P457="未入力あり","",ROUNDDOWN(ROUNDDOWN($H457*$I457,0)*VLOOKUP($G457,【参考】数式用!$A$4:$E$54,5, FALSE),0)))</f>
        <v/>
      </c>
      <c r="T457" s="369" t="s">
        <v>3907</v>
      </c>
      <c r="U457" s="370"/>
      <c r="V457" s="33"/>
      <c r="W457" s="641"/>
      <c r="X457" s="641"/>
      <c r="Y457" s="641"/>
      <c r="Z457" s="641"/>
      <c r="AA457" s="641"/>
      <c r="AB457" s="641"/>
      <c r="AC457" s="641"/>
      <c r="AD457" s="641"/>
      <c r="AE457" s="641"/>
      <c r="AF457" s="641"/>
      <c r="AG457" s="641"/>
      <c r="AI457" s="373" t="str">
        <f t="shared" si="51"/>
        <v/>
      </c>
      <c r="AJ457" s="372" t="e">
        <f>VLOOKUP('別紙様式2-3（個表）'!$G457,【参考】数式用!$P$4:$Q$54,2, FALSE)</f>
        <v>#N/A</v>
      </c>
      <c r="AK457" s="372" t="e">
        <f>VLOOKUP('別紙様式2-3（個表）'!$G457,【参考】数式用!$P$4:$W$54,8, FALSE)</f>
        <v>#N/A</v>
      </c>
      <c r="AL457" s="372" t="e">
        <f>VLOOKUP('別紙様式2-3（個表）'!$G457,【参考】数式用!$P$4:$AD$54,15, FALSE)</f>
        <v>#N/A</v>
      </c>
      <c r="AM457" s="372" t="str">
        <f t="shared" si="52"/>
        <v/>
      </c>
      <c r="AN457" s="372" t="str">
        <f t="shared" si="53"/>
        <v/>
      </c>
      <c r="AO457" s="372" t="str">
        <f t="shared" si="54"/>
        <v/>
      </c>
      <c r="AP457" s="372" t="str">
        <f>IF(G457="", "", VLOOKUP(G457,【参考】数式用!$A$4:$M$54,13,FALSE))</f>
        <v/>
      </c>
      <c r="AQ457" s="46" t="str">
        <f t="shared" si="55"/>
        <v>―</v>
      </c>
    </row>
    <row r="458" spans="1:43" ht="45" customHeight="1">
      <c r="A458" s="114">
        <f t="shared" si="50"/>
        <v>444</v>
      </c>
      <c r="B458" s="115" t="str">
        <f>IF(基本情報入力シート!B501="","",基本情報入力シート!B501)</f>
        <v/>
      </c>
      <c r="C458" s="116" t="str">
        <f>IF(基本情報入力シート!L501="","",基本情報入力シート!L501)</f>
        <v/>
      </c>
      <c r="D458" s="116" t="str">
        <f>IF(基本情報入力シート!Q501="","",基本情報入力シート!Q501)</f>
        <v>愛知県</v>
      </c>
      <c r="E458" s="116" t="str">
        <f>IF(基本情報入力シート!V501="","",基本情報入力シート!V501)</f>
        <v/>
      </c>
      <c r="F458" s="116" t="str">
        <f>IF(基本情報入力シート!W501="","",基本情報入力シート!W501)</f>
        <v>事業所番号及びサービス名を入力してください。</v>
      </c>
      <c r="G458" s="116" t="str">
        <f>IF(基本情報入力シート!Z501="","",基本情報入力シート!Z501)</f>
        <v/>
      </c>
      <c r="H458" s="224" t="str">
        <f>IF(基本情報入力シート!AD501="","",基本情報入力シート!AD501)</f>
        <v/>
      </c>
      <c r="I458" s="362" t="str">
        <f>IF(基本情報入力シート!AE501="","",基本情報入力シート!AE501)</f>
        <v/>
      </c>
      <c r="J458" s="487"/>
      <c r="K458" s="491"/>
      <c r="L458" s="490"/>
      <c r="M458" s="363" t="str">
        <f>IF(G458="", "", VLOOKUP(AO458,【参考】数式用!$AZ$3:$BA$6, 2, FALSE))</f>
        <v/>
      </c>
      <c r="N458" s="364" t="str">
        <f>IF(G458="","",VLOOKUP(G458,【参考】数式用!$A$4:$L$54,MATCH('別紙様式2-3（個表）'!M458,【参考】数式用!$J$3:$L$3,0)+9,FALSE))</f>
        <v/>
      </c>
      <c r="O458" s="497" t="s">
        <v>2396</v>
      </c>
      <c r="P458" s="365" t="str">
        <f t="shared" si="49"/>
        <v>未入力あり</v>
      </c>
      <c r="Q458" s="273" t="str">
        <f>IFERROR(IF(P458="未入力あり","",ROUNDDOWN(ROUNDDOWN($H458*$I458,0)*VLOOKUP($G458,【参考】数式用!$A$4:$E$54,3, FALSE),0)),"")</f>
        <v/>
      </c>
      <c r="R458" s="273" t="str">
        <f>IF(AM458="×", 0,IF(P458="未入力あり","",ROUNDDOWN(ROUNDDOWN($H458*$I458,0)*VLOOKUP($G458,【参考】数式用!$A$4:$E$54,4,FALSE),0)))</f>
        <v/>
      </c>
      <c r="S458" s="366" t="str">
        <f>IF(AN458="×", 0,IF(P458="未入力あり","",ROUNDDOWN(ROUNDDOWN($H458*$I458,0)*VLOOKUP($G458,【参考】数式用!$A$4:$E$54,5, FALSE),0)))</f>
        <v/>
      </c>
      <c r="T458" s="369" t="s">
        <v>3907</v>
      </c>
      <c r="U458" s="370"/>
      <c r="V458" s="33"/>
      <c r="W458" s="641"/>
      <c r="X458" s="641"/>
      <c r="Y458" s="641"/>
      <c r="Z458" s="641"/>
      <c r="AA458" s="641"/>
      <c r="AB458" s="641"/>
      <c r="AC458" s="641"/>
      <c r="AD458" s="641"/>
      <c r="AE458" s="641"/>
      <c r="AF458" s="641"/>
      <c r="AG458" s="641"/>
      <c r="AI458" s="373" t="str">
        <f t="shared" si="51"/>
        <v/>
      </c>
      <c r="AJ458" s="372" t="e">
        <f>VLOOKUP('別紙様式2-3（個表）'!$G458,【参考】数式用!$P$4:$Q$54,2, FALSE)</f>
        <v>#N/A</v>
      </c>
      <c r="AK458" s="372" t="e">
        <f>VLOOKUP('別紙様式2-3（個表）'!$G458,【参考】数式用!$P$4:$W$54,8, FALSE)</f>
        <v>#N/A</v>
      </c>
      <c r="AL458" s="372" t="e">
        <f>VLOOKUP('別紙様式2-3（個表）'!$G458,【参考】数式用!$P$4:$AD$54,15, FALSE)</f>
        <v>#N/A</v>
      </c>
      <c r="AM458" s="372" t="str">
        <f t="shared" si="52"/>
        <v/>
      </c>
      <c r="AN458" s="372" t="str">
        <f t="shared" si="53"/>
        <v/>
      </c>
      <c r="AO458" s="372" t="str">
        <f t="shared" si="54"/>
        <v/>
      </c>
      <c r="AP458" s="372" t="str">
        <f>IF(G458="", "", VLOOKUP(G458,【参考】数式用!$A$4:$M$54,13,FALSE))</f>
        <v/>
      </c>
      <c r="AQ458" s="46" t="str">
        <f t="shared" si="55"/>
        <v>―</v>
      </c>
    </row>
    <row r="459" spans="1:43" ht="45" customHeight="1">
      <c r="A459" s="114">
        <f t="shared" si="50"/>
        <v>445</v>
      </c>
      <c r="B459" s="115" t="str">
        <f>IF(基本情報入力シート!B502="","",基本情報入力シート!B502)</f>
        <v/>
      </c>
      <c r="C459" s="116" t="str">
        <f>IF(基本情報入力シート!L502="","",基本情報入力シート!L502)</f>
        <v/>
      </c>
      <c r="D459" s="116" t="str">
        <f>IF(基本情報入力シート!Q502="","",基本情報入力シート!Q502)</f>
        <v>愛知県</v>
      </c>
      <c r="E459" s="116" t="str">
        <f>IF(基本情報入力シート!V502="","",基本情報入力シート!V502)</f>
        <v/>
      </c>
      <c r="F459" s="116" t="str">
        <f>IF(基本情報入力シート!W502="","",基本情報入力シート!W502)</f>
        <v>事業所番号及びサービス名を入力してください。</v>
      </c>
      <c r="G459" s="116" t="str">
        <f>IF(基本情報入力シート!Z502="","",基本情報入力シート!Z502)</f>
        <v/>
      </c>
      <c r="H459" s="224" t="str">
        <f>IF(基本情報入力シート!AD502="","",基本情報入力シート!AD502)</f>
        <v/>
      </c>
      <c r="I459" s="362" t="str">
        <f>IF(基本情報入力シート!AE502="","",基本情報入力シート!AE502)</f>
        <v/>
      </c>
      <c r="J459" s="487"/>
      <c r="K459" s="491"/>
      <c r="L459" s="490"/>
      <c r="M459" s="363" t="str">
        <f>IF(G459="", "", VLOOKUP(AO459,【参考】数式用!$AZ$3:$BA$6, 2, FALSE))</f>
        <v/>
      </c>
      <c r="N459" s="364" t="str">
        <f>IF(G459="","",VLOOKUP(G459,【参考】数式用!$A$4:$L$54,MATCH('別紙様式2-3（個表）'!M459,【参考】数式用!$J$3:$L$3,0)+9,FALSE))</f>
        <v/>
      </c>
      <c r="O459" s="497" t="s">
        <v>2396</v>
      </c>
      <c r="P459" s="365" t="str">
        <f t="shared" si="49"/>
        <v>未入力あり</v>
      </c>
      <c r="Q459" s="273" t="str">
        <f>IFERROR(IF(P459="未入力あり","",ROUNDDOWN(ROUNDDOWN($H459*$I459,0)*VLOOKUP($G459,【参考】数式用!$A$4:$E$54,3, FALSE),0)),"")</f>
        <v/>
      </c>
      <c r="R459" s="273" t="str">
        <f>IF(AM459="×", 0,IF(P459="未入力あり","",ROUNDDOWN(ROUNDDOWN($H459*$I459,0)*VLOOKUP($G459,【参考】数式用!$A$4:$E$54,4,FALSE),0)))</f>
        <v/>
      </c>
      <c r="S459" s="366" t="str">
        <f>IF(AN459="×", 0,IF(P459="未入力あり","",ROUNDDOWN(ROUNDDOWN($H459*$I459,0)*VLOOKUP($G459,【参考】数式用!$A$4:$E$54,5, FALSE),0)))</f>
        <v/>
      </c>
      <c r="T459" s="369" t="s">
        <v>3907</v>
      </c>
      <c r="U459" s="370"/>
      <c r="V459" s="33"/>
      <c r="W459" s="641"/>
      <c r="X459" s="641"/>
      <c r="Y459" s="641"/>
      <c r="Z459" s="641"/>
      <c r="AA459" s="641"/>
      <c r="AB459" s="641"/>
      <c r="AC459" s="641"/>
      <c r="AD459" s="641"/>
      <c r="AE459" s="641"/>
      <c r="AF459" s="641"/>
      <c r="AG459" s="641"/>
      <c r="AI459" s="373" t="str">
        <f t="shared" si="51"/>
        <v/>
      </c>
      <c r="AJ459" s="372" t="e">
        <f>VLOOKUP('別紙様式2-3（個表）'!$G459,【参考】数式用!$P$4:$Q$54,2, FALSE)</f>
        <v>#N/A</v>
      </c>
      <c r="AK459" s="372" t="e">
        <f>VLOOKUP('別紙様式2-3（個表）'!$G459,【参考】数式用!$P$4:$W$54,8, FALSE)</f>
        <v>#N/A</v>
      </c>
      <c r="AL459" s="372" t="e">
        <f>VLOOKUP('別紙様式2-3（個表）'!$G459,【参考】数式用!$P$4:$AD$54,15, FALSE)</f>
        <v>#N/A</v>
      </c>
      <c r="AM459" s="372" t="str">
        <f t="shared" si="52"/>
        <v/>
      </c>
      <c r="AN459" s="372" t="str">
        <f t="shared" si="53"/>
        <v/>
      </c>
      <c r="AO459" s="372" t="str">
        <f t="shared" si="54"/>
        <v/>
      </c>
      <c r="AP459" s="372" t="str">
        <f>IF(G459="", "", VLOOKUP(G459,【参考】数式用!$A$4:$M$54,13,FALSE))</f>
        <v/>
      </c>
      <c r="AQ459" s="46" t="str">
        <f t="shared" si="55"/>
        <v>―</v>
      </c>
    </row>
    <row r="460" spans="1:43" ht="45" customHeight="1">
      <c r="A460" s="114">
        <f t="shared" si="50"/>
        <v>446</v>
      </c>
      <c r="B460" s="115" t="str">
        <f>IF(基本情報入力シート!B503="","",基本情報入力シート!B503)</f>
        <v/>
      </c>
      <c r="C460" s="116" t="str">
        <f>IF(基本情報入力シート!L503="","",基本情報入力シート!L503)</f>
        <v/>
      </c>
      <c r="D460" s="116" t="str">
        <f>IF(基本情報入力シート!Q503="","",基本情報入力シート!Q503)</f>
        <v>愛知県</v>
      </c>
      <c r="E460" s="116" t="str">
        <f>IF(基本情報入力シート!V503="","",基本情報入力シート!V503)</f>
        <v/>
      </c>
      <c r="F460" s="116" t="str">
        <f>IF(基本情報入力シート!W503="","",基本情報入力シート!W503)</f>
        <v>事業所番号及びサービス名を入力してください。</v>
      </c>
      <c r="G460" s="116" t="str">
        <f>IF(基本情報入力シート!Z503="","",基本情報入力シート!Z503)</f>
        <v/>
      </c>
      <c r="H460" s="224" t="str">
        <f>IF(基本情報入力シート!AD503="","",基本情報入力シート!AD503)</f>
        <v/>
      </c>
      <c r="I460" s="362" t="str">
        <f>IF(基本情報入力シート!AE503="","",基本情報入力シート!AE503)</f>
        <v/>
      </c>
      <c r="J460" s="487"/>
      <c r="K460" s="491"/>
      <c r="L460" s="490"/>
      <c r="M460" s="363" t="str">
        <f>IF(G460="", "", VLOOKUP(AO460,【参考】数式用!$AZ$3:$BA$6, 2, FALSE))</f>
        <v/>
      </c>
      <c r="N460" s="364" t="str">
        <f>IF(G460="","",VLOOKUP(G460,【参考】数式用!$A$4:$L$54,MATCH('別紙様式2-3（個表）'!M460,【参考】数式用!$J$3:$L$3,0)+9,FALSE))</f>
        <v/>
      </c>
      <c r="O460" s="497" t="s">
        <v>2396</v>
      </c>
      <c r="P460" s="365" t="str">
        <f t="shared" si="49"/>
        <v>未入力あり</v>
      </c>
      <c r="Q460" s="273" t="str">
        <f>IFERROR(IF(P460="未入力あり","",ROUNDDOWN(ROUNDDOWN($H460*$I460,0)*VLOOKUP($G460,【参考】数式用!$A$4:$E$54,3, FALSE),0)),"")</f>
        <v/>
      </c>
      <c r="R460" s="273" t="str">
        <f>IF(AM460="×", 0,IF(P460="未入力あり","",ROUNDDOWN(ROUNDDOWN($H460*$I460,0)*VLOOKUP($G460,【参考】数式用!$A$4:$E$54,4,FALSE),0)))</f>
        <v/>
      </c>
      <c r="S460" s="366" t="str">
        <f>IF(AN460="×", 0,IF(P460="未入力あり","",ROUNDDOWN(ROUNDDOWN($H460*$I460,0)*VLOOKUP($G460,【参考】数式用!$A$4:$E$54,5, FALSE),0)))</f>
        <v/>
      </c>
      <c r="T460" s="369" t="s">
        <v>3907</v>
      </c>
      <c r="U460" s="370"/>
      <c r="V460" s="33"/>
      <c r="W460" s="641"/>
      <c r="X460" s="641"/>
      <c r="Y460" s="641"/>
      <c r="Z460" s="641"/>
      <c r="AA460" s="641"/>
      <c r="AB460" s="641"/>
      <c r="AC460" s="641"/>
      <c r="AD460" s="641"/>
      <c r="AE460" s="641"/>
      <c r="AF460" s="641"/>
      <c r="AG460" s="641"/>
      <c r="AI460" s="373" t="str">
        <f t="shared" si="51"/>
        <v/>
      </c>
      <c r="AJ460" s="372" t="e">
        <f>VLOOKUP('別紙様式2-3（個表）'!$G460,【参考】数式用!$P$4:$Q$54,2, FALSE)</f>
        <v>#N/A</v>
      </c>
      <c r="AK460" s="372" t="e">
        <f>VLOOKUP('別紙様式2-3（個表）'!$G460,【参考】数式用!$P$4:$W$54,8, FALSE)</f>
        <v>#N/A</v>
      </c>
      <c r="AL460" s="372" t="e">
        <f>VLOOKUP('別紙様式2-3（個表）'!$G460,【参考】数式用!$P$4:$AD$54,15, FALSE)</f>
        <v>#N/A</v>
      </c>
      <c r="AM460" s="372" t="str">
        <f t="shared" si="52"/>
        <v/>
      </c>
      <c r="AN460" s="372" t="str">
        <f t="shared" si="53"/>
        <v/>
      </c>
      <c r="AO460" s="372" t="str">
        <f t="shared" si="54"/>
        <v/>
      </c>
      <c r="AP460" s="372" t="str">
        <f>IF(G460="", "", VLOOKUP(G460,【参考】数式用!$A$4:$M$54,13,FALSE))</f>
        <v/>
      </c>
      <c r="AQ460" s="46" t="str">
        <f t="shared" si="55"/>
        <v>―</v>
      </c>
    </row>
    <row r="461" spans="1:43" ht="45" customHeight="1">
      <c r="A461" s="114">
        <f t="shared" si="50"/>
        <v>447</v>
      </c>
      <c r="B461" s="115" t="str">
        <f>IF(基本情報入力シート!B504="","",基本情報入力シート!B504)</f>
        <v/>
      </c>
      <c r="C461" s="116" t="str">
        <f>IF(基本情報入力シート!L504="","",基本情報入力シート!L504)</f>
        <v/>
      </c>
      <c r="D461" s="116" t="str">
        <f>IF(基本情報入力シート!Q504="","",基本情報入力シート!Q504)</f>
        <v>愛知県</v>
      </c>
      <c r="E461" s="116" t="str">
        <f>IF(基本情報入力シート!V504="","",基本情報入力シート!V504)</f>
        <v/>
      </c>
      <c r="F461" s="116" t="str">
        <f>IF(基本情報入力シート!W504="","",基本情報入力シート!W504)</f>
        <v>事業所番号及びサービス名を入力してください。</v>
      </c>
      <c r="G461" s="116" t="str">
        <f>IF(基本情報入力シート!Z504="","",基本情報入力シート!Z504)</f>
        <v/>
      </c>
      <c r="H461" s="224" t="str">
        <f>IF(基本情報入力シート!AD504="","",基本情報入力シート!AD504)</f>
        <v/>
      </c>
      <c r="I461" s="362" t="str">
        <f>IF(基本情報入力シート!AE504="","",基本情報入力シート!AE504)</f>
        <v/>
      </c>
      <c r="J461" s="487"/>
      <c r="K461" s="491"/>
      <c r="L461" s="490"/>
      <c r="M461" s="363" t="str">
        <f>IF(G461="", "", VLOOKUP(AO461,【参考】数式用!$AZ$3:$BA$6, 2, FALSE))</f>
        <v/>
      </c>
      <c r="N461" s="364" t="str">
        <f>IF(G461="","",VLOOKUP(G461,【参考】数式用!$A$4:$L$54,MATCH('別紙様式2-3（個表）'!M461,【参考】数式用!$J$3:$L$3,0)+9,FALSE))</f>
        <v/>
      </c>
      <c r="O461" s="497" t="s">
        <v>2396</v>
      </c>
      <c r="P461" s="365" t="str">
        <f t="shared" si="49"/>
        <v>未入力あり</v>
      </c>
      <c r="Q461" s="273" t="str">
        <f>IFERROR(IF(P461="未入力あり","",ROUNDDOWN(ROUNDDOWN($H461*$I461,0)*VLOOKUP($G461,【参考】数式用!$A$4:$E$54,3, FALSE),0)),"")</f>
        <v/>
      </c>
      <c r="R461" s="273" t="str">
        <f>IF(AM461="×", 0,IF(P461="未入力あり","",ROUNDDOWN(ROUNDDOWN($H461*$I461,0)*VLOOKUP($G461,【参考】数式用!$A$4:$E$54,4,FALSE),0)))</f>
        <v/>
      </c>
      <c r="S461" s="366" t="str">
        <f>IF(AN461="×", 0,IF(P461="未入力あり","",ROUNDDOWN(ROUNDDOWN($H461*$I461,0)*VLOOKUP($G461,【参考】数式用!$A$4:$E$54,5, FALSE),0)))</f>
        <v/>
      </c>
      <c r="T461" s="369" t="s">
        <v>3907</v>
      </c>
      <c r="U461" s="370"/>
      <c r="V461" s="33"/>
      <c r="W461" s="641"/>
      <c r="X461" s="641"/>
      <c r="Y461" s="641"/>
      <c r="Z461" s="641"/>
      <c r="AA461" s="641"/>
      <c r="AB461" s="641"/>
      <c r="AC461" s="641"/>
      <c r="AD461" s="641"/>
      <c r="AE461" s="641"/>
      <c r="AF461" s="641"/>
      <c r="AG461" s="641"/>
      <c r="AI461" s="373" t="str">
        <f t="shared" si="51"/>
        <v/>
      </c>
      <c r="AJ461" s="372" t="e">
        <f>VLOOKUP('別紙様式2-3（個表）'!$G461,【参考】数式用!$P$4:$Q$54,2, FALSE)</f>
        <v>#N/A</v>
      </c>
      <c r="AK461" s="372" t="e">
        <f>VLOOKUP('別紙様式2-3（個表）'!$G461,【参考】数式用!$P$4:$W$54,8, FALSE)</f>
        <v>#N/A</v>
      </c>
      <c r="AL461" s="372" t="e">
        <f>VLOOKUP('別紙様式2-3（個表）'!$G461,【参考】数式用!$P$4:$AD$54,15, FALSE)</f>
        <v>#N/A</v>
      </c>
      <c r="AM461" s="372" t="str">
        <f t="shared" si="52"/>
        <v/>
      </c>
      <c r="AN461" s="372" t="str">
        <f t="shared" si="53"/>
        <v/>
      </c>
      <c r="AO461" s="372" t="str">
        <f t="shared" si="54"/>
        <v/>
      </c>
      <c r="AP461" s="372" t="str">
        <f>IF(G461="", "", VLOOKUP(G461,【参考】数式用!$A$4:$M$54,13,FALSE))</f>
        <v/>
      </c>
      <c r="AQ461" s="46" t="str">
        <f t="shared" si="55"/>
        <v>―</v>
      </c>
    </row>
    <row r="462" spans="1:43" ht="45" customHeight="1">
      <c r="A462" s="114">
        <f t="shared" si="50"/>
        <v>448</v>
      </c>
      <c r="B462" s="115" t="str">
        <f>IF(基本情報入力シート!B505="","",基本情報入力シート!B505)</f>
        <v/>
      </c>
      <c r="C462" s="116" t="str">
        <f>IF(基本情報入力シート!L505="","",基本情報入力シート!L505)</f>
        <v/>
      </c>
      <c r="D462" s="116" t="str">
        <f>IF(基本情報入力シート!Q505="","",基本情報入力シート!Q505)</f>
        <v>愛知県</v>
      </c>
      <c r="E462" s="116" t="str">
        <f>IF(基本情報入力シート!V505="","",基本情報入力シート!V505)</f>
        <v/>
      </c>
      <c r="F462" s="116" t="str">
        <f>IF(基本情報入力シート!W505="","",基本情報入力シート!W505)</f>
        <v>事業所番号及びサービス名を入力してください。</v>
      </c>
      <c r="G462" s="116" t="str">
        <f>IF(基本情報入力シート!Z505="","",基本情報入力シート!Z505)</f>
        <v/>
      </c>
      <c r="H462" s="224" t="str">
        <f>IF(基本情報入力シート!AD505="","",基本情報入力シート!AD505)</f>
        <v/>
      </c>
      <c r="I462" s="362" t="str">
        <f>IF(基本情報入力シート!AE505="","",基本情報入力シート!AE505)</f>
        <v/>
      </c>
      <c r="J462" s="487"/>
      <c r="K462" s="491"/>
      <c r="L462" s="490"/>
      <c r="M462" s="363" t="str">
        <f>IF(G462="", "", VLOOKUP(AO462,【参考】数式用!$AZ$3:$BA$6, 2, FALSE))</f>
        <v/>
      </c>
      <c r="N462" s="364" t="str">
        <f>IF(G462="","",VLOOKUP(G462,【参考】数式用!$A$4:$L$54,MATCH('別紙様式2-3（個表）'!M462,【参考】数式用!$J$3:$L$3,0)+9,FALSE))</f>
        <v/>
      </c>
      <c r="O462" s="497" t="s">
        <v>2396</v>
      </c>
      <c r="P462" s="365" t="str">
        <f t="shared" ref="P462:P525" si="56">IFERROR(ROUNDDOWN(ROUNDDOWN($H462*$I462,0)*$N462,0),"未入力あり")</f>
        <v>未入力あり</v>
      </c>
      <c r="Q462" s="273" t="str">
        <f>IFERROR(IF(P462="未入力あり","",ROUNDDOWN(ROUNDDOWN($H462*$I462,0)*VLOOKUP($G462,【参考】数式用!$A$4:$E$54,3, FALSE),0)),"")</f>
        <v/>
      </c>
      <c r="R462" s="273" t="str">
        <f>IF(AM462="×", 0,IF(P462="未入力あり","",ROUNDDOWN(ROUNDDOWN($H462*$I462,0)*VLOOKUP($G462,【参考】数式用!$A$4:$E$54,4,FALSE),0)))</f>
        <v/>
      </c>
      <c r="S462" s="366" t="str">
        <f>IF(AN462="×", 0,IF(P462="未入力あり","",ROUNDDOWN(ROUNDDOWN($H462*$I462,0)*VLOOKUP($G462,【参考】数式用!$A$4:$E$54,5, FALSE),0)))</f>
        <v/>
      </c>
      <c r="T462" s="369" t="s">
        <v>3907</v>
      </c>
      <c r="U462" s="370"/>
      <c r="V462" s="33"/>
      <c r="W462" s="641"/>
      <c r="X462" s="641"/>
      <c r="Y462" s="641"/>
      <c r="Z462" s="641"/>
      <c r="AA462" s="641"/>
      <c r="AB462" s="641"/>
      <c r="AC462" s="641"/>
      <c r="AD462" s="641"/>
      <c r="AE462" s="641"/>
      <c r="AF462" s="641"/>
      <c r="AG462" s="641"/>
      <c r="AI462" s="373" t="str">
        <f t="shared" si="51"/>
        <v/>
      </c>
      <c r="AJ462" s="372" t="e">
        <f>VLOOKUP('別紙様式2-3（個表）'!$G462,【参考】数式用!$P$4:$Q$54,2, FALSE)</f>
        <v>#N/A</v>
      </c>
      <c r="AK462" s="372" t="e">
        <f>VLOOKUP('別紙様式2-3（個表）'!$G462,【参考】数式用!$P$4:$W$54,8, FALSE)</f>
        <v>#N/A</v>
      </c>
      <c r="AL462" s="372" t="e">
        <f>VLOOKUP('別紙様式2-3（個表）'!$G462,【参考】数式用!$P$4:$AD$54,15, FALSE)</f>
        <v>#N/A</v>
      </c>
      <c r="AM462" s="372" t="str">
        <f t="shared" si="52"/>
        <v/>
      </c>
      <c r="AN462" s="372" t="str">
        <f t="shared" si="53"/>
        <v/>
      </c>
      <c r="AO462" s="372" t="str">
        <f t="shared" si="54"/>
        <v/>
      </c>
      <c r="AP462" s="372" t="str">
        <f>IF(G462="", "", VLOOKUP(G462,【参考】数式用!$A$4:$M$54,13,FALSE))</f>
        <v/>
      </c>
      <c r="AQ462" s="46" t="str">
        <f t="shared" si="55"/>
        <v>―</v>
      </c>
    </row>
    <row r="463" spans="1:43" ht="45" customHeight="1">
      <c r="A463" s="114">
        <f t="shared" si="50"/>
        <v>449</v>
      </c>
      <c r="B463" s="115" t="str">
        <f>IF(基本情報入力シート!B506="","",基本情報入力シート!B506)</f>
        <v/>
      </c>
      <c r="C463" s="116" t="str">
        <f>IF(基本情報入力シート!L506="","",基本情報入力シート!L506)</f>
        <v/>
      </c>
      <c r="D463" s="116" t="str">
        <f>IF(基本情報入力シート!Q506="","",基本情報入力シート!Q506)</f>
        <v>愛知県</v>
      </c>
      <c r="E463" s="116" t="str">
        <f>IF(基本情報入力シート!V506="","",基本情報入力シート!V506)</f>
        <v/>
      </c>
      <c r="F463" s="116" t="str">
        <f>IF(基本情報入力シート!W506="","",基本情報入力シート!W506)</f>
        <v>事業所番号及びサービス名を入力してください。</v>
      </c>
      <c r="G463" s="116" t="str">
        <f>IF(基本情報入力シート!Z506="","",基本情報入力シート!Z506)</f>
        <v/>
      </c>
      <c r="H463" s="224" t="str">
        <f>IF(基本情報入力シート!AD506="","",基本情報入力シート!AD506)</f>
        <v/>
      </c>
      <c r="I463" s="362" t="str">
        <f>IF(基本情報入力シート!AE506="","",基本情報入力シート!AE506)</f>
        <v/>
      </c>
      <c r="J463" s="487"/>
      <c r="K463" s="491"/>
      <c r="L463" s="490"/>
      <c r="M463" s="363" t="str">
        <f>IF(G463="", "", VLOOKUP(AO463,【参考】数式用!$AZ$3:$BA$6, 2, FALSE))</f>
        <v/>
      </c>
      <c r="N463" s="364" t="str">
        <f>IF(G463="","",VLOOKUP(G463,【参考】数式用!$A$4:$L$54,MATCH('別紙様式2-3（個表）'!M463,【参考】数式用!$J$3:$L$3,0)+9,FALSE))</f>
        <v/>
      </c>
      <c r="O463" s="497" t="s">
        <v>2396</v>
      </c>
      <c r="P463" s="365" t="str">
        <f t="shared" si="56"/>
        <v>未入力あり</v>
      </c>
      <c r="Q463" s="273" t="str">
        <f>IFERROR(IF(P463="未入力あり","",ROUNDDOWN(ROUNDDOWN($H463*$I463,0)*VLOOKUP($G463,【参考】数式用!$A$4:$E$54,3, FALSE),0)),"")</f>
        <v/>
      </c>
      <c r="R463" s="273" t="str">
        <f>IF(AM463="×", 0,IF(P463="未入力あり","",ROUNDDOWN(ROUNDDOWN($H463*$I463,0)*VLOOKUP($G463,【参考】数式用!$A$4:$E$54,4,FALSE),0)))</f>
        <v/>
      </c>
      <c r="S463" s="366" t="str">
        <f>IF(AN463="×", 0,IF(P463="未入力あり","",ROUNDDOWN(ROUNDDOWN($H463*$I463,0)*VLOOKUP($G463,【参考】数式用!$A$4:$E$54,5, FALSE),0)))</f>
        <v/>
      </c>
      <c r="T463" s="369" t="s">
        <v>3907</v>
      </c>
      <c r="U463" s="370"/>
      <c r="V463" s="33"/>
      <c r="W463" s="641"/>
      <c r="X463" s="641"/>
      <c r="Y463" s="641"/>
      <c r="Z463" s="641"/>
      <c r="AA463" s="641"/>
      <c r="AB463" s="641"/>
      <c r="AC463" s="641"/>
      <c r="AD463" s="641"/>
      <c r="AE463" s="641"/>
      <c r="AF463" s="641"/>
      <c r="AG463" s="641"/>
      <c r="AI463" s="373" t="str">
        <f t="shared" si="51"/>
        <v/>
      </c>
      <c r="AJ463" s="372" t="e">
        <f>VLOOKUP('別紙様式2-3（個表）'!$G463,【参考】数式用!$P$4:$Q$54,2, FALSE)</f>
        <v>#N/A</v>
      </c>
      <c r="AK463" s="372" t="e">
        <f>VLOOKUP('別紙様式2-3（個表）'!$G463,【参考】数式用!$P$4:$W$54,8, FALSE)</f>
        <v>#N/A</v>
      </c>
      <c r="AL463" s="372" t="e">
        <f>VLOOKUP('別紙様式2-3（個表）'!$G463,【参考】数式用!$P$4:$AD$54,15, FALSE)</f>
        <v>#N/A</v>
      </c>
      <c r="AM463" s="372" t="str">
        <f t="shared" si="52"/>
        <v/>
      </c>
      <c r="AN463" s="372" t="str">
        <f t="shared" si="53"/>
        <v/>
      </c>
      <c r="AO463" s="372" t="str">
        <f t="shared" si="54"/>
        <v/>
      </c>
      <c r="AP463" s="372" t="str">
        <f>IF(G463="", "", VLOOKUP(G463,【参考】数式用!$A$4:$M$54,13,FALSE))</f>
        <v/>
      </c>
      <c r="AQ463" s="46" t="str">
        <f t="shared" si="55"/>
        <v>―</v>
      </c>
    </row>
    <row r="464" spans="1:43" ht="45" customHeight="1">
      <c r="A464" s="114">
        <f t="shared" si="50"/>
        <v>450</v>
      </c>
      <c r="B464" s="115" t="str">
        <f>IF(基本情報入力シート!B507="","",基本情報入力シート!B507)</f>
        <v/>
      </c>
      <c r="C464" s="116" t="str">
        <f>IF(基本情報入力シート!L507="","",基本情報入力シート!L507)</f>
        <v/>
      </c>
      <c r="D464" s="116" t="str">
        <f>IF(基本情報入力シート!Q507="","",基本情報入力シート!Q507)</f>
        <v>愛知県</v>
      </c>
      <c r="E464" s="116" t="str">
        <f>IF(基本情報入力シート!V507="","",基本情報入力シート!V507)</f>
        <v/>
      </c>
      <c r="F464" s="116" t="str">
        <f>IF(基本情報入力シート!W507="","",基本情報入力シート!W507)</f>
        <v>事業所番号及びサービス名を入力してください。</v>
      </c>
      <c r="G464" s="116" t="str">
        <f>IF(基本情報入力シート!Z507="","",基本情報入力シート!Z507)</f>
        <v/>
      </c>
      <c r="H464" s="224" t="str">
        <f>IF(基本情報入力シート!AD507="","",基本情報入力シート!AD507)</f>
        <v/>
      </c>
      <c r="I464" s="362" t="str">
        <f>IF(基本情報入力シート!AE507="","",基本情報入力シート!AE507)</f>
        <v/>
      </c>
      <c r="J464" s="487"/>
      <c r="K464" s="491"/>
      <c r="L464" s="490"/>
      <c r="M464" s="363" t="str">
        <f>IF(G464="", "", VLOOKUP(AO464,【参考】数式用!$AZ$3:$BA$6, 2, FALSE))</f>
        <v/>
      </c>
      <c r="N464" s="364" t="str">
        <f>IF(G464="","",VLOOKUP(G464,【参考】数式用!$A$4:$L$54,MATCH('別紙様式2-3（個表）'!M464,【参考】数式用!$J$3:$L$3,0)+9,FALSE))</f>
        <v/>
      </c>
      <c r="O464" s="497" t="s">
        <v>2396</v>
      </c>
      <c r="P464" s="365" t="str">
        <f t="shared" si="56"/>
        <v>未入力あり</v>
      </c>
      <c r="Q464" s="273" t="str">
        <f>IFERROR(IF(P464="未入力あり","",ROUNDDOWN(ROUNDDOWN($H464*$I464,0)*VLOOKUP($G464,【参考】数式用!$A$4:$E$54,3, FALSE),0)),"")</f>
        <v/>
      </c>
      <c r="R464" s="273" t="str">
        <f>IF(AM464="×", 0,IF(P464="未入力あり","",ROUNDDOWN(ROUNDDOWN($H464*$I464,0)*VLOOKUP($G464,【参考】数式用!$A$4:$E$54,4,FALSE),0)))</f>
        <v/>
      </c>
      <c r="S464" s="366" t="str">
        <f>IF(AN464="×", 0,IF(P464="未入力あり","",ROUNDDOWN(ROUNDDOWN($H464*$I464,0)*VLOOKUP($G464,【参考】数式用!$A$4:$E$54,5, FALSE),0)))</f>
        <v/>
      </c>
      <c r="T464" s="369" t="s">
        <v>3907</v>
      </c>
      <c r="U464" s="370"/>
      <c r="V464" s="33"/>
      <c r="W464" s="641"/>
      <c r="X464" s="641"/>
      <c r="Y464" s="641"/>
      <c r="Z464" s="641"/>
      <c r="AA464" s="641"/>
      <c r="AB464" s="641"/>
      <c r="AC464" s="641"/>
      <c r="AD464" s="641"/>
      <c r="AE464" s="641"/>
      <c r="AF464" s="641"/>
      <c r="AG464" s="641"/>
      <c r="AI464" s="373" t="str">
        <f t="shared" si="51"/>
        <v/>
      </c>
      <c r="AJ464" s="372" t="e">
        <f>VLOOKUP('別紙様式2-3（個表）'!$G464,【参考】数式用!$P$4:$Q$54,2, FALSE)</f>
        <v>#N/A</v>
      </c>
      <c r="AK464" s="372" t="e">
        <f>VLOOKUP('別紙様式2-3（個表）'!$G464,【参考】数式用!$P$4:$W$54,8, FALSE)</f>
        <v>#N/A</v>
      </c>
      <c r="AL464" s="372" t="e">
        <f>VLOOKUP('別紙様式2-3（個表）'!$G464,【参考】数式用!$P$4:$AD$54,15, FALSE)</f>
        <v>#N/A</v>
      </c>
      <c r="AM464" s="372" t="str">
        <f t="shared" si="52"/>
        <v/>
      </c>
      <c r="AN464" s="372" t="str">
        <f t="shared" si="53"/>
        <v/>
      </c>
      <c r="AO464" s="372" t="str">
        <f t="shared" si="54"/>
        <v/>
      </c>
      <c r="AP464" s="372" t="str">
        <f>IF(G464="", "", VLOOKUP(G464,【参考】数式用!$A$4:$M$54,13,FALSE))</f>
        <v/>
      </c>
      <c r="AQ464" s="46" t="str">
        <f t="shared" si="55"/>
        <v>―</v>
      </c>
    </row>
    <row r="465" spans="1:43" ht="45" customHeight="1">
      <c r="A465" s="114">
        <f t="shared" ref="A465:A528" si="57">A464+1</f>
        <v>451</v>
      </c>
      <c r="B465" s="115" t="str">
        <f>IF(基本情報入力シート!B508="","",基本情報入力シート!B508)</f>
        <v/>
      </c>
      <c r="C465" s="116" t="str">
        <f>IF(基本情報入力シート!L508="","",基本情報入力シート!L508)</f>
        <v/>
      </c>
      <c r="D465" s="116" t="str">
        <f>IF(基本情報入力シート!Q508="","",基本情報入力シート!Q508)</f>
        <v>愛知県</v>
      </c>
      <c r="E465" s="116" t="str">
        <f>IF(基本情報入力シート!V508="","",基本情報入力シート!V508)</f>
        <v/>
      </c>
      <c r="F465" s="116" t="str">
        <f>IF(基本情報入力シート!W508="","",基本情報入力シート!W508)</f>
        <v>事業所番号及びサービス名を入力してください。</v>
      </c>
      <c r="G465" s="116" t="str">
        <f>IF(基本情報入力シート!Z508="","",基本情報入力シート!Z508)</f>
        <v/>
      </c>
      <c r="H465" s="224" t="str">
        <f>IF(基本情報入力シート!AD508="","",基本情報入力シート!AD508)</f>
        <v/>
      </c>
      <c r="I465" s="362" t="str">
        <f>IF(基本情報入力シート!AE508="","",基本情報入力シート!AE508)</f>
        <v/>
      </c>
      <c r="J465" s="487"/>
      <c r="K465" s="491"/>
      <c r="L465" s="490"/>
      <c r="M465" s="363" t="str">
        <f>IF(G465="", "", VLOOKUP(AO465,【参考】数式用!$AZ$3:$BA$6, 2, FALSE))</f>
        <v/>
      </c>
      <c r="N465" s="364" t="str">
        <f>IF(G465="","",VLOOKUP(G465,【参考】数式用!$A$4:$L$54,MATCH('別紙様式2-3（個表）'!M465,【参考】数式用!$J$3:$L$3,0)+9,FALSE))</f>
        <v/>
      </c>
      <c r="O465" s="497" t="s">
        <v>2396</v>
      </c>
      <c r="P465" s="365" t="str">
        <f t="shared" si="56"/>
        <v>未入力あり</v>
      </c>
      <c r="Q465" s="273" t="str">
        <f>IFERROR(IF(P465="未入力あり","",ROUNDDOWN(ROUNDDOWN($H465*$I465,0)*VLOOKUP($G465,【参考】数式用!$A$4:$E$54,3, FALSE),0)),"")</f>
        <v/>
      </c>
      <c r="R465" s="273" t="str">
        <f>IF(AM465="×", 0,IF(P465="未入力あり","",ROUNDDOWN(ROUNDDOWN($H465*$I465,0)*VLOOKUP($G465,【参考】数式用!$A$4:$E$54,4,FALSE),0)))</f>
        <v/>
      </c>
      <c r="S465" s="366" t="str">
        <f>IF(AN465="×", 0,IF(P465="未入力あり","",ROUNDDOWN(ROUNDDOWN($H465*$I465,0)*VLOOKUP($G465,【参考】数式用!$A$4:$E$54,5, FALSE),0)))</f>
        <v/>
      </c>
      <c r="T465" s="369" t="s">
        <v>3907</v>
      </c>
      <c r="U465" s="370"/>
      <c r="V465" s="33"/>
      <c r="W465" s="641"/>
      <c r="X465" s="641"/>
      <c r="Y465" s="641"/>
      <c r="Z465" s="641"/>
      <c r="AA465" s="641"/>
      <c r="AB465" s="641"/>
      <c r="AC465" s="641"/>
      <c r="AD465" s="641"/>
      <c r="AE465" s="641"/>
      <c r="AF465" s="641"/>
      <c r="AG465" s="641"/>
      <c r="AI465" s="373" t="str">
        <f t="shared" si="51"/>
        <v/>
      </c>
      <c r="AJ465" s="372" t="e">
        <f>VLOOKUP('別紙様式2-3（個表）'!$G465,【参考】数式用!$P$4:$Q$54,2, FALSE)</f>
        <v>#N/A</v>
      </c>
      <c r="AK465" s="372" t="e">
        <f>VLOOKUP('別紙様式2-3（個表）'!$G465,【参考】数式用!$P$4:$W$54,8, FALSE)</f>
        <v>#N/A</v>
      </c>
      <c r="AL465" s="372" t="e">
        <f>VLOOKUP('別紙様式2-3（個表）'!$G465,【参考】数式用!$P$4:$AD$54,15, FALSE)</f>
        <v>#N/A</v>
      </c>
      <c r="AM465" s="372" t="str">
        <f t="shared" si="52"/>
        <v/>
      </c>
      <c r="AN465" s="372" t="str">
        <f t="shared" si="53"/>
        <v/>
      </c>
      <c r="AO465" s="372" t="str">
        <f t="shared" si="54"/>
        <v/>
      </c>
      <c r="AP465" s="372" t="str">
        <f>IF(G465="", "", VLOOKUP(G465,【参考】数式用!$A$4:$M$54,13,FALSE))</f>
        <v/>
      </c>
      <c r="AQ465" s="46" t="str">
        <f t="shared" si="55"/>
        <v>―</v>
      </c>
    </row>
    <row r="466" spans="1:43" ht="45" customHeight="1">
      <c r="A466" s="114">
        <f t="shared" si="57"/>
        <v>452</v>
      </c>
      <c r="B466" s="115" t="str">
        <f>IF(基本情報入力シート!B509="","",基本情報入力シート!B509)</f>
        <v/>
      </c>
      <c r="C466" s="116" t="str">
        <f>IF(基本情報入力シート!L509="","",基本情報入力シート!L509)</f>
        <v/>
      </c>
      <c r="D466" s="116" t="str">
        <f>IF(基本情報入力シート!Q509="","",基本情報入力シート!Q509)</f>
        <v>愛知県</v>
      </c>
      <c r="E466" s="116" t="str">
        <f>IF(基本情報入力シート!V509="","",基本情報入力シート!V509)</f>
        <v/>
      </c>
      <c r="F466" s="116" t="str">
        <f>IF(基本情報入力シート!W509="","",基本情報入力シート!W509)</f>
        <v>事業所番号及びサービス名を入力してください。</v>
      </c>
      <c r="G466" s="116" t="str">
        <f>IF(基本情報入力シート!Z509="","",基本情報入力シート!Z509)</f>
        <v/>
      </c>
      <c r="H466" s="224" t="str">
        <f>IF(基本情報入力シート!AD509="","",基本情報入力シート!AD509)</f>
        <v/>
      </c>
      <c r="I466" s="362" t="str">
        <f>IF(基本情報入力シート!AE509="","",基本情報入力シート!AE509)</f>
        <v/>
      </c>
      <c r="J466" s="487"/>
      <c r="K466" s="491"/>
      <c r="L466" s="490"/>
      <c r="M466" s="363" t="str">
        <f>IF(G466="", "", VLOOKUP(AO466,【参考】数式用!$AZ$3:$BA$6, 2, FALSE))</f>
        <v/>
      </c>
      <c r="N466" s="364" t="str">
        <f>IF(G466="","",VLOOKUP(G466,【参考】数式用!$A$4:$L$54,MATCH('別紙様式2-3（個表）'!M466,【参考】数式用!$J$3:$L$3,0)+9,FALSE))</f>
        <v/>
      </c>
      <c r="O466" s="497" t="s">
        <v>2396</v>
      </c>
      <c r="P466" s="365" t="str">
        <f t="shared" si="56"/>
        <v>未入力あり</v>
      </c>
      <c r="Q466" s="273" t="str">
        <f>IFERROR(IF(P466="未入力あり","",ROUNDDOWN(ROUNDDOWN($H466*$I466,0)*VLOOKUP($G466,【参考】数式用!$A$4:$E$54,3, FALSE),0)),"")</f>
        <v/>
      </c>
      <c r="R466" s="273" t="str">
        <f>IF(AM466="×", 0,IF(P466="未入力あり","",ROUNDDOWN(ROUNDDOWN($H466*$I466,0)*VLOOKUP($G466,【参考】数式用!$A$4:$E$54,4,FALSE),0)))</f>
        <v/>
      </c>
      <c r="S466" s="366" t="str">
        <f>IF(AN466="×", 0,IF(P466="未入力あり","",ROUNDDOWN(ROUNDDOWN($H466*$I466,0)*VLOOKUP($G466,【参考】数式用!$A$4:$E$54,5, FALSE),0)))</f>
        <v/>
      </c>
      <c r="T466" s="369" t="s">
        <v>3907</v>
      </c>
      <c r="U466" s="370"/>
      <c r="V466" s="33"/>
      <c r="W466" s="641"/>
      <c r="X466" s="641"/>
      <c r="Y466" s="641"/>
      <c r="Z466" s="641"/>
      <c r="AA466" s="641"/>
      <c r="AB466" s="641"/>
      <c r="AC466" s="641"/>
      <c r="AD466" s="641"/>
      <c r="AE466" s="641"/>
      <c r="AF466" s="641"/>
      <c r="AG466" s="641"/>
      <c r="AI466" s="373" t="str">
        <f t="shared" si="51"/>
        <v/>
      </c>
      <c r="AJ466" s="372" t="e">
        <f>VLOOKUP('別紙様式2-3（個表）'!$G466,【参考】数式用!$P$4:$Q$54,2, FALSE)</f>
        <v>#N/A</v>
      </c>
      <c r="AK466" s="372" t="e">
        <f>VLOOKUP('別紙様式2-3（個表）'!$G466,【参考】数式用!$P$4:$W$54,8, FALSE)</f>
        <v>#N/A</v>
      </c>
      <c r="AL466" s="372" t="e">
        <f>VLOOKUP('別紙様式2-3（個表）'!$G466,【参考】数式用!$P$4:$AD$54,15, FALSE)</f>
        <v>#N/A</v>
      </c>
      <c r="AM466" s="372" t="str">
        <f t="shared" si="52"/>
        <v/>
      </c>
      <c r="AN466" s="372" t="str">
        <f t="shared" si="53"/>
        <v/>
      </c>
      <c r="AO466" s="372" t="str">
        <f t="shared" si="54"/>
        <v/>
      </c>
      <c r="AP466" s="372" t="str">
        <f>IF(G466="", "", VLOOKUP(G466,【参考】数式用!$A$4:$M$54,13,FALSE))</f>
        <v/>
      </c>
      <c r="AQ466" s="46" t="str">
        <f t="shared" si="55"/>
        <v>―</v>
      </c>
    </row>
    <row r="467" spans="1:43" ht="45" customHeight="1">
      <c r="A467" s="114">
        <f t="shared" si="57"/>
        <v>453</v>
      </c>
      <c r="B467" s="115" t="str">
        <f>IF(基本情報入力シート!B510="","",基本情報入力シート!B510)</f>
        <v/>
      </c>
      <c r="C467" s="116" t="str">
        <f>IF(基本情報入力シート!L510="","",基本情報入力シート!L510)</f>
        <v/>
      </c>
      <c r="D467" s="116" t="str">
        <f>IF(基本情報入力シート!Q510="","",基本情報入力シート!Q510)</f>
        <v>愛知県</v>
      </c>
      <c r="E467" s="116" t="str">
        <f>IF(基本情報入力シート!V510="","",基本情報入力シート!V510)</f>
        <v/>
      </c>
      <c r="F467" s="116" t="str">
        <f>IF(基本情報入力シート!W510="","",基本情報入力シート!W510)</f>
        <v>事業所番号及びサービス名を入力してください。</v>
      </c>
      <c r="G467" s="116" t="str">
        <f>IF(基本情報入力シート!Z510="","",基本情報入力シート!Z510)</f>
        <v/>
      </c>
      <c r="H467" s="224" t="str">
        <f>IF(基本情報入力シート!AD510="","",基本情報入力シート!AD510)</f>
        <v/>
      </c>
      <c r="I467" s="362" t="str">
        <f>IF(基本情報入力シート!AE510="","",基本情報入力シート!AE510)</f>
        <v/>
      </c>
      <c r="J467" s="487"/>
      <c r="K467" s="491"/>
      <c r="L467" s="490"/>
      <c r="M467" s="363" t="str">
        <f>IF(G467="", "", VLOOKUP(AO467,【参考】数式用!$AZ$3:$BA$6, 2, FALSE))</f>
        <v/>
      </c>
      <c r="N467" s="364" t="str">
        <f>IF(G467="","",VLOOKUP(G467,【参考】数式用!$A$4:$L$54,MATCH('別紙様式2-3（個表）'!M467,【参考】数式用!$J$3:$L$3,0)+9,FALSE))</f>
        <v/>
      </c>
      <c r="O467" s="497" t="s">
        <v>2396</v>
      </c>
      <c r="P467" s="365" t="str">
        <f t="shared" si="56"/>
        <v>未入力あり</v>
      </c>
      <c r="Q467" s="273" t="str">
        <f>IFERROR(IF(P467="未入力あり","",ROUNDDOWN(ROUNDDOWN($H467*$I467,0)*VLOOKUP($G467,【参考】数式用!$A$4:$E$54,3, FALSE),0)),"")</f>
        <v/>
      </c>
      <c r="R467" s="273" t="str">
        <f>IF(AM467="×", 0,IF(P467="未入力あり","",ROUNDDOWN(ROUNDDOWN($H467*$I467,0)*VLOOKUP($G467,【参考】数式用!$A$4:$E$54,4,FALSE),0)))</f>
        <v/>
      </c>
      <c r="S467" s="366" t="str">
        <f>IF(AN467="×", 0,IF(P467="未入力あり","",ROUNDDOWN(ROUNDDOWN($H467*$I467,0)*VLOOKUP($G467,【参考】数式用!$A$4:$E$54,5, FALSE),0)))</f>
        <v/>
      </c>
      <c r="T467" s="369" t="s">
        <v>3907</v>
      </c>
      <c r="U467" s="370"/>
      <c r="V467" s="33"/>
      <c r="W467" s="641"/>
      <c r="X467" s="641"/>
      <c r="Y467" s="641"/>
      <c r="Z467" s="641"/>
      <c r="AA467" s="641"/>
      <c r="AB467" s="641"/>
      <c r="AC467" s="641"/>
      <c r="AD467" s="641"/>
      <c r="AE467" s="641"/>
      <c r="AF467" s="641"/>
      <c r="AG467" s="641"/>
      <c r="AI467" s="373" t="str">
        <f t="shared" si="51"/>
        <v/>
      </c>
      <c r="AJ467" s="372" t="e">
        <f>VLOOKUP('別紙様式2-3（個表）'!$G467,【参考】数式用!$P$4:$Q$54,2, FALSE)</f>
        <v>#N/A</v>
      </c>
      <c r="AK467" s="372" t="e">
        <f>VLOOKUP('別紙様式2-3（個表）'!$G467,【参考】数式用!$P$4:$W$54,8, FALSE)</f>
        <v>#N/A</v>
      </c>
      <c r="AL467" s="372" t="e">
        <f>VLOOKUP('別紙様式2-3（個表）'!$G467,【参考】数式用!$P$4:$AD$54,15, FALSE)</f>
        <v>#N/A</v>
      </c>
      <c r="AM467" s="372" t="str">
        <f t="shared" si="52"/>
        <v/>
      </c>
      <c r="AN467" s="372" t="str">
        <f t="shared" si="53"/>
        <v/>
      </c>
      <c r="AO467" s="372" t="str">
        <f t="shared" si="54"/>
        <v/>
      </c>
      <c r="AP467" s="372" t="str">
        <f>IF(G467="", "", VLOOKUP(G467,【参考】数式用!$A$4:$M$54,13,FALSE))</f>
        <v/>
      </c>
      <c r="AQ467" s="46" t="str">
        <f t="shared" si="55"/>
        <v>―</v>
      </c>
    </row>
    <row r="468" spans="1:43" ht="45" customHeight="1">
      <c r="A468" s="114">
        <f t="shared" si="57"/>
        <v>454</v>
      </c>
      <c r="B468" s="115" t="str">
        <f>IF(基本情報入力シート!B511="","",基本情報入力シート!B511)</f>
        <v/>
      </c>
      <c r="C468" s="116" t="str">
        <f>IF(基本情報入力シート!L511="","",基本情報入力シート!L511)</f>
        <v/>
      </c>
      <c r="D468" s="116" t="str">
        <f>IF(基本情報入力シート!Q511="","",基本情報入力シート!Q511)</f>
        <v>愛知県</v>
      </c>
      <c r="E468" s="116" t="str">
        <f>IF(基本情報入力シート!V511="","",基本情報入力シート!V511)</f>
        <v/>
      </c>
      <c r="F468" s="116" t="str">
        <f>IF(基本情報入力シート!W511="","",基本情報入力シート!W511)</f>
        <v>事業所番号及びサービス名を入力してください。</v>
      </c>
      <c r="G468" s="116" t="str">
        <f>IF(基本情報入力シート!Z511="","",基本情報入力シート!Z511)</f>
        <v/>
      </c>
      <c r="H468" s="224" t="str">
        <f>IF(基本情報入力シート!AD511="","",基本情報入力シート!AD511)</f>
        <v/>
      </c>
      <c r="I468" s="362" t="str">
        <f>IF(基本情報入力シート!AE511="","",基本情報入力シート!AE511)</f>
        <v/>
      </c>
      <c r="J468" s="487"/>
      <c r="K468" s="491"/>
      <c r="L468" s="490"/>
      <c r="M468" s="363" t="str">
        <f>IF(G468="", "", VLOOKUP(AO468,【参考】数式用!$AZ$3:$BA$6, 2, FALSE))</f>
        <v/>
      </c>
      <c r="N468" s="364" t="str">
        <f>IF(G468="","",VLOOKUP(G468,【参考】数式用!$A$4:$L$54,MATCH('別紙様式2-3（個表）'!M468,【参考】数式用!$J$3:$L$3,0)+9,FALSE))</f>
        <v/>
      </c>
      <c r="O468" s="497" t="s">
        <v>2396</v>
      </c>
      <c r="P468" s="365" t="str">
        <f t="shared" si="56"/>
        <v>未入力あり</v>
      </c>
      <c r="Q468" s="273" t="str">
        <f>IFERROR(IF(P468="未入力あり","",ROUNDDOWN(ROUNDDOWN($H468*$I468,0)*VLOOKUP($G468,【参考】数式用!$A$4:$E$54,3, FALSE),0)),"")</f>
        <v/>
      </c>
      <c r="R468" s="273" t="str">
        <f>IF(AM468="×", 0,IF(P468="未入力あり","",ROUNDDOWN(ROUNDDOWN($H468*$I468,0)*VLOOKUP($G468,【参考】数式用!$A$4:$E$54,4,FALSE),0)))</f>
        <v/>
      </c>
      <c r="S468" s="366" t="str">
        <f>IF(AN468="×", 0,IF(P468="未入力あり","",ROUNDDOWN(ROUNDDOWN($H468*$I468,0)*VLOOKUP($G468,【参考】数式用!$A$4:$E$54,5, FALSE),0)))</f>
        <v/>
      </c>
      <c r="T468" s="369" t="s">
        <v>3907</v>
      </c>
      <c r="U468" s="370"/>
      <c r="V468" s="33"/>
      <c r="W468" s="641"/>
      <c r="X468" s="641"/>
      <c r="Y468" s="641"/>
      <c r="Z468" s="641"/>
      <c r="AA468" s="641"/>
      <c r="AB468" s="641"/>
      <c r="AC468" s="641"/>
      <c r="AD468" s="641"/>
      <c r="AE468" s="641"/>
      <c r="AF468" s="641"/>
      <c r="AG468" s="641"/>
      <c r="AI468" s="373" t="str">
        <f t="shared" si="51"/>
        <v/>
      </c>
      <c r="AJ468" s="372" t="e">
        <f>VLOOKUP('別紙様式2-3（個表）'!$G468,【参考】数式用!$P$4:$Q$54,2, FALSE)</f>
        <v>#N/A</v>
      </c>
      <c r="AK468" s="372" t="e">
        <f>VLOOKUP('別紙様式2-3（個表）'!$G468,【参考】数式用!$P$4:$W$54,8, FALSE)</f>
        <v>#N/A</v>
      </c>
      <c r="AL468" s="372" t="e">
        <f>VLOOKUP('別紙様式2-3（個表）'!$G468,【参考】数式用!$P$4:$AD$54,15, FALSE)</f>
        <v>#N/A</v>
      </c>
      <c r="AM468" s="372" t="str">
        <f t="shared" si="52"/>
        <v/>
      </c>
      <c r="AN468" s="372" t="str">
        <f t="shared" si="53"/>
        <v/>
      </c>
      <c r="AO468" s="372" t="str">
        <f t="shared" si="54"/>
        <v/>
      </c>
      <c r="AP468" s="372" t="str">
        <f>IF(G468="", "", VLOOKUP(G468,【参考】数式用!$A$4:$M$54,13,FALSE))</f>
        <v/>
      </c>
      <c r="AQ468" s="46" t="str">
        <f t="shared" si="55"/>
        <v>―</v>
      </c>
    </row>
    <row r="469" spans="1:43" ht="45" customHeight="1">
      <c r="A469" s="114">
        <f t="shared" si="57"/>
        <v>455</v>
      </c>
      <c r="B469" s="115" t="str">
        <f>IF(基本情報入力シート!B512="","",基本情報入力シート!B512)</f>
        <v/>
      </c>
      <c r="C469" s="116" t="str">
        <f>IF(基本情報入力シート!L512="","",基本情報入力シート!L512)</f>
        <v/>
      </c>
      <c r="D469" s="116" t="str">
        <f>IF(基本情報入力シート!Q512="","",基本情報入力シート!Q512)</f>
        <v>愛知県</v>
      </c>
      <c r="E469" s="116" t="str">
        <f>IF(基本情報入力シート!V512="","",基本情報入力シート!V512)</f>
        <v/>
      </c>
      <c r="F469" s="116" t="str">
        <f>IF(基本情報入力シート!W512="","",基本情報入力シート!W512)</f>
        <v>事業所番号及びサービス名を入力してください。</v>
      </c>
      <c r="G469" s="116" t="str">
        <f>IF(基本情報入力シート!Z512="","",基本情報入力シート!Z512)</f>
        <v/>
      </c>
      <c r="H469" s="224" t="str">
        <f>IF(基本情報入力シート!AD512="","",基本情報入力シート!AD512)</f>
        <v/>
      </c>
      <c r="I469" s="362" t="str">
        <f>IF(基本情報入力シート!AE512="","",基本情報入力シート!AE512)</f>
        <v/>
      </c>
      <c r="J469" s="487"/>
      <c r="K469" s="491"/>
      <c r="L469" s="490"/>
      <c r="M469" s="363" t="str">
        <f>IF(G469="", "", VLOOKUP(AO469,【参考】数式用!$AZ$3:$BA$6, 2, FALSE))</f>
        <v/>
      </c>
      <c r="N469" s="364" t="str">
        <f>IF(G469="","",VLOOKUP(G469,【参考】数式用!$A$4:$L$54,MATCH('別紙様式2-3（個表）'!M469,【参考】数式用!$J$3:$L$3,0)+9,FALSE))</f>
        <v/>
      </c>
      <c r="O469" s="497" t="s">
        <v>2396</v>
      </c>
      <c r="P469" s="365" t="str">
        <f t="shared" si="56"/>
        <v>未入力あり</v>
      </c>
      <c r="Q469" s="273" t="str">
        <f>IFERROR(IF(P469="未入力あり","",ROUNDDOWN(ROUNDDOWN($H469*$I469,0)*VLOOKUP($G469,【参考】数式用!$A$4:$E$54,3, FALSE),0)),"")</f>
        <v/>
      </c>
      <c r="R469" s="273" t="str">
        <f>IF(AM469="×", 0,IF(P469="未入力あり","",ROUNDDOWN(ROUNDDOWN($H469*$I469,0)*VLOOKUP($G469,【参考】数式用!$A$4:$E$54,4,FALSE),0)))</f>
        <v/>
      </c>
      <c r="S469" s="366" t="str">
        <f>IF(AN469="×", 0,IF(P469="未入力あり","",ROUNDDOWN(ROUNDDOWN($H469*$I469,0)*VLOOKUP($G469,【参考】数式用!$A$4:$E$54,5, FALSE),0)))</f>
        <v/>
      </c>
      <c r="T469" s="369" t="s">
        <v>3907</v>
      </c>
      <c r="U469" s="370"/>
      <c r="V469" s="33"/>
      <c r="W469" s="641"/>
      <c r="X469" s="641"/>
      <c r="Y469" s="641"/>
      <c r="Z469" s="641"/>
      <c r="AA469" s="641"/>
      <c r="AB469" s="641"/>
      <c r="AC469" s="641"/>
      <c r="AD469" s="641"/>
      <c r="AE469" s="641"/>
      <c r="AF469" s="641"/>
      <c r="AG469" s="641"/>
      <c r="AI469" s="373" t="str">
        <f t="shared" si="51"/>
        <v/>
      </c>
      <c r="AJ469" s="372" t="e">
        <f>VLOOKUP('別紙様式2-3（個表）'!$G469,【参考】数式用!$P$4:$Q$54,2, FALSE)</f>
        <v>#N/A</v>
      </c>
      <c r="AK469" s="372" t="e">
        <f>VLOOKUP('別紙様式2-3（個表）'!$G469,【参考】数式用!$P$4:$W$54,8, FALSE)</f>
        <v>#N/A</v>
      </c>
      <c r="AL469" s="372" t="e">
        <f>VLOOKUP('別紙様式2-3（個表）'!$G469,【参考】数式用!$P$4:$AD$54,15, FALSE)</f>
        <v>#N/A</v>
      </c>
      <c r="AM469" s="372" t="str">
        <f t="shared" si="52"/>
        <v/>
      </c>
      <c r="AN469" s="372" t="str">
        <f t="shared" si="53"/>
        <v/>
      </c>
      <c r="AO469" s="372" t="str">
        <f t="shared" si="54"/>
        <v/>
      </c>
      <c r="AP469" s="372" t="str">
        <f>IF(G469="", "", VLOOKUP(G469,【参考】数式用!$A$4:$M$54,13,FALSE))</f>
        <v/>
      </c>
      <c r="AQ469" s="46" t="str">
        <f t="shared" si="55"/>
        <v>―</v>
      </c>
    </row>
    <row r="470" spans="1:43" ht="45" customHeight="1">
      <c r="A470" s="114">
        <f t="shared" si="57"/>
        <v>456</v>
      </c>
      <c r="B470" s="115" t="str">
        <f>IF(基本情報入力シート!B513="","",基本情報入力シート!B513)</f>
        <v/>
      </c>
      <c r="C470" s="116" t="str">
        <f>IF(基本情報入力シート!L513="","",基本情報入力シート!L513)</f>
        <v/>
      </c>
      <c r="D470" s="116" t="str">
        <f>IF(基本情報入力シート!Q513="","",基本情報入力シート!Q513)</f>
        <v>愛知県</v>
      </c>
      <c r="E470" s="116" t="str">
        <f>IF(基本情報入力シート!V513="","",基本情報入力シート!V513)</f>
        <v/>
      </c>
      <c r="F470" s="116" t="str">
        <f>IF(基本情報入力シート!W513="","",基本情報入力シート!W513)</f>
        <v>事業所番号及びサービス名を入力してください。</v>
      </c>
      <c r="G470" s="116" t="str">
        <f>IF(基本情報入力シート!Z513="","",基本情報入力シート!Z513)</f>
        <v/>
      </c>
      <c r="H470" s="224" t="str">
        <f>IF(基本情報入力シート!AD513="","",基本情報入力シート!AD513)</f>
        <v/>
      </c>
      <c r="I470" s="362" t="str">
        <f>IF(基本情報入力シート!AE513="","",基本情報入力シート!AE513)</f>
        <v/>
      </c>
      <c r="J470" s="487"/>
      <c r="K470" s="491"/>
      <c r="L470" s="490"/>
      <c r="M470" s="363" t="str">
        <f>IF(G470="", "", VLOOKUP(AO470,【参考】数式用!$AZ$3:$BA$6, 2, FALSE))</f>
        <v/>
      </c>
      <c r="N470" s="364" t="str">
        <f>IF(G470="","",VLOOKUP(G470,【参考】数式用!$A$4:$L$54,MATCH('別紙様式2-3（個表）'!M470,【参考】数式用!$J$3:$L$3,0)+9,FALSE))</f>
        <v/>
      </c>
      <c r="O470" s="497" t="s">
        <v>2396</v>
      </c>
      <c r="P470" s="365" t="str">
        <f t="shared" si="56"/>
        <v>未入力あり</v>
      </c>
      <c r="Q470" s="273" t="str">
        <f>IFERROR(IF(P470="未入力あり","",ROUNDDOWN(ROUNDDOWN($H470*$I470,0)*VLOOKUP($G470,【参考】数式用!$A$4:$E$54,3, FALSE),0)),"")</f>
        <v/>
      </c>
      <c r="R470" s="273" t="str">
        <f>IF(AM470="×", 0,IF(P470="未入力あり","",ROUNDDOWN(ROUNDDOWN($H470*$I470,0)*VLOOKUP($G470,【参考】数式用!$A$4:$E$54,4,FALSE),0)))</f>
        <v/>
      </c>
      <c r="S470" s="366" t="str">
        <f>IF(AN470="×", 0,IF(P470="未入力あり","",ROUNDDOWN(ROUNDDOWN($H470*$I470,0)*VLOOKUP($G470,【参考】数式用!$A$4:$E$54,5, FALSE),0)))</f>
        <v/>
      </c>
      <c r="T470" s="369" t="s">
        <v>3907</v>
      </c>
      <c r="U470" s="370"/>
      <c r="V470" s="33"/>
      <c r="W470" s="641"/>
      <c r="X470" s="641"/>
      <c r="Y470" s="641"/>
      <c r="Z470" s="641"/>
      <c r="AA470" s="641"/>
      <c r="AB470" s="641"/>
      <c r="AC470" s="641"/>
      <c r="AD470" s="641"/>
      <c r="AE470" s="641"/>
      <c r="AF470" s="641"/>
      <c r="AG470" s="641"/>
      <c r="AI470" s="373" t="str">
        <f t="shared" si="51"/>
        <v/>
      </c>
      <c r="AJ470" s="372" t="e">
        <f>VLOOKUP('別紙様式2-3（個表）'!$G470,【参考】数式用!$P$4:$Q$54,2, FALSE)</f>
        <v>#N/A</v>
      </c>
      <c r="AK470" s="372" t="e">
        <f>VLOOKUP('別紙様式2-3（個表）'!$G470,【参考】数式用!$P$4:$W$54,8, FALSE)</f>
        <v>#N/A</v>
      </c>
      <c r="AL470" s="372" t="e">
        <f>VLOOKUP('別紙様式2-3（個表）'!$G470,【参考】数式用!$P$4:$AD$54,15, FALSE)</f>
        <v>#N/A</v>
      </c>
      <c r="AM470" s="372" t="str">
        <f t="shared" si="52"/>
        <v/>
      </c>
      <c r="AN470" s="372" t="str">
        <f t="shared" si="53"/>
        <v/>
      </c>
      <c r="AO470" s="372" t="str">
        <f t="shared" si="54"/>
        <v/>
      </c>
      <c r="AP470" s="372" t="str">
        <f>IF(G470="", "", VLOOKUP(G470,【参考】数式用!$A$4:$M$54,13,FALSE))</f>
        <v/>
      </c>
      <c r="AQ470" s="46" t="str">
        <f t="shared" si="55"/>
        <v>―</v>
      </c>
    </row>
    <row r="471" spans="1:43" ht="45" customHeight="1">
      <c r="A471" s="114">
        <f t="shared" si="57"/>
        <v>457</v>
      </c>
      <c r="B471" s="115" t="str">
        <f>IF(基本情報入力シート!B514="","",基本情報入力シート!B514)</f>
        <v/>
      </c>
      <c r="C471" s="116" t="str">
        <f>IF(基本情報入力シート!L514="","",基本情報入力シート!L514)</f>
        <v/>
      </c>
      <c r="D471" s="116" t="str">
        <f>IF(基本情報入力シート!Q514="","",基本情報入力シート!Q514)</f>
        <v>愛知県</v>
      </c>
      <c r="E471" s="116" t="str">
        <f>IF(基本情報入力シート!V514="","",基本情報入力シート!V514)</f>
        <v/>
      </c>
      <c r="F471" s="116" t="str">
        <f>IF(基本情報入力シート!W514="","",基本情報入力シート!W514)</f>
        <v>事業所番号及びサービス名を入力してください。</v>
      </c>
      <c r="G471" s="116" t="str">
        <f>IF(基本情報入力シート!Z514="","",基本情報入力シート!Z514)</f>
        <v/>
      </c>
      <c r="H471" s="224" t="str">
        <f>IF(基本情報入力シート!AD514="","",基本情報入力シート!AD514)</f>
        <v/>
      </c>
      <c r="I471" s="362" t="str">
        <f>IF(基本情報入力シート!AE514="","",基本情報入力シート!AE514)</f>
        <v/>
      </c>
      <c r="J471" s="487"/>
      <c r="K471" s="491"/>
      <c r="L471" s="490"/>
      <c r="M471" s="363" t="str">
        <f>IF(G471="", "", VLOOKUP(AO471,【参考】数式用!$AZ$3:$BA$6, 2, FALSE))</f>
        <v/>
      </c>
      <c r="N471" s="364" t="str">
        <f>IF(G471="","",VLOOKUP(G471,【参考】数式用!$A$4:$L$54,MATCH('別紙様式2-3（個表）'!M471,【参考】数式用!$J$3:$L$3,0)+9,FALSE))</f>
        <v/>
      </c>
      <c r="O471" s="497" t="s">
        <v>2396</v>
      </c>
      <c r="P471" s="365" t="str">
        <f t="shared" si="56"/>
        <v>未入力あり</v>
      </c>
      <c r="Q471" s="273" t="str">
        <f>IFERROR(IF(P471="未入力あり","",ROUNDDOWN(ROUNDDOWN($H471*$I471,0)*VLOOKUP($G471,【参考】数式用!$A$4:$E$54,3, FALSE),0)),"")</f>
        <v/>
      </c>
      <c r="R471" s="273" t="str">
        <f>IF(AM471="×", 0,IF(P471="未入力あり","",ROUNDDOWN(ROUNDDOWN($H471*$I471,0)*VLOOKUP($G471,【参考】数式用!$A$4:$E$54,4,FALSE),0)))</f>
        <v/>
      </c>
      <c r="S471" s="366" t="str">
        <f>IF(AN471="×", 0,IF(P471="未入力あり","",ROUNDDOWN(ROUNDDOWN($H471*$I471,0)*VLOOKUP($G471,【参考】数式用!$A$4:$E$54,5, FALSE),0)))</f>
        <v/>
      </c>
      <c r="T471" s="369" t="s">
        <v>3907</v>
      </c>
      <c r="U471" s="370"/>
      <c r="V471" s="33"/>
      <c r="W471" s="641"/>
      <c r="X471" s="641"/>
      <c r="Y471" s="641"/>
      <c r="Z471" s="641"/>
      <c r="AA471" s="641"/>
      <c r="AB471" s="641"/>
      <c r="AC471" s="641"/>
      <c r="AD471" s="641"/>
      <c r="AE471" s="641"/>
      <c r="AF471" s="641"/>
      <c r="AG471" s="641"/>
      <c r="AI471" s="373" t="str">
        <f t="shared" si="51"/>
        <v/>
      </c>
      <c r="AJ471" s="372" t="e">
        <f>VLOOKUP('別紙様式2-3（個表）'!$G471,【参考】数式用!$P$4:$Q$54,2, FALSE)</f>
        <v>#N/A</v>
      </c>
      <c r="AK471" s="372" t="e">
        <f>VLOOKUP('別紙様式2-3（個表）'!$G471,【参考】数式用!$P$4:$W$54,8, FALSE)</f>
        <v>#N/A</v>
      </c>
      <c r="AL471" s="372" t="e">
        <f>VLOOKUP('別紙様式2-3（個表）'!$G471,【参考】数式用!$P$4:$AD$54,15, FALSE)</f>
        <v>#N/A</v>
      </c>
      <c r="AM471" s="372" t="str">
        <f t="shared" si="52"/>
        <v/>
      </c>
      <c r="AN471" s="372" t="str">
        <f t="shared" si="53"/>
        <v/>
      </c>
      <c r="AO471" s="372" t="str">
        <f t="shared" si="54"/>
        <v/>
      </c>
      <c r="AP471" s="372" t="str">
        <f>IF(G471="", "", VLOOKUP(G471,【参考】数式用!$A$4:$M$54,13,FALSE))</f>
        <v/>
      </c>
      <c r="AQ471" s="46" t="str">
        <f t="shared" si="55"/>
        <v>―</v>
      </c>
    </row>
    <row r="472" spans="1:43" ht="45" customHeight="1">
      <c r="A472" s="114">
        <f t="shared" si="57"/>
        <v>458</v>
      </c>
      <c r="B472" s="115" t="str">
        <f>IF(基本情報入力シート!B515="","",基本情報入力シート!B515)</f>
        <v/>
      </c>
      <c r="C472" s="116" t="str">
        <f>IF(基本情報入力シート!L515="","",基本情報入力シート!L515)</f>
        <v/>
      </c>
      <c r="D472" s="116" t="str">
        <f>IF(基本情報入力シート!Q515="","",基本情報入力シート!Q515)</f>
        <v>愛知県</v>
      </c>
      <c r="E472" s="116" t="str">
        <f>IF(基本情報入力シート!V515="","",基本情報入力シート!V515)</f>
        <v/>
      </c>
      <c r="F472" s="116" t="str">
        <f>IF(基本情報入力シート!W515="","",基本情報入力シート!W515)</f>
        <v>事業所番号及びサービス名を入力してください。</v>
      </c>
      <c r="G472" s="116" t="str">
        <f>IF(基本情報入力シート!Z515="","",基本情報入力シート!Z515)</f>
        <v/>
      </c>
      <c r="H472" s="224" t="str">
        <f>IF(基本情報入力シート!AD515="","",基本情報入力シート!AD515)</f>
        <v/>
      </c>
      <c r="I472" s="362" t="str">
        <f>IF(基本情報入力シート!AE515="","",基本情報入力シート!AE515)</f>
        <v/>
      </c>
      <c r="J472" s="487"/>
      <c r="K472" s="491"/>
      <c r="L472" s="490"/>
      <c r="M472" s="363" t="str">
        <f>IF(G472="", "", VLOOKUP(AO472,【参考】数式用!$AZ$3:$BA$6, 2, FALSE))</f>
        <v/>
      </c>
      <c r="N472" s="364" t="str">
        <f>IF(G472="","",VLOOKUP(G472,【参考】数式用!$A$4:$L$54,MATCH('別紙様式2-3（個表）'!M472,【参考】数式用!$J$3:$L$3,0)+9,FALSE))</f>
        <v/>
      </c>
      <c r="O472" s="497" t="s">
        <v>2396</v>
      </c>
      <c r="P472" s="365" t="str">
        <f t="shared" si="56"/>
        <v>未入力あり</v>
      </c>
      <c r="Q472" s="273" t="str">
        <f>IFERROR(IF(P472="未入力あり","",ROUNDDOWN(ROUNDDOWN($H472*$I472,0)*VLOOKUP($G472,【参考】数式用!$A$4:$E$54,3, FALSE),0)),"")</f>
        <v/>
      </c>
      <c r="R472" s="273" t="str">
        <f>IF(AM472="×", 0,IF(P472="未入力あり","",ROUNDDOWN(ROUNDDOWN($H472*$I472,0)*VLOOKUP($G472,【参考】数式用!$A$4:$E$54,4,FALSE),0)))</f>
        <v/>
      </c>
      <c r="S472" s="366" t="str">
        <f>IF(AN472="×", 0,IF(P472="未入力あり","",ROUNDDOWN(ROUNDDOWN($H472*$I472,0)*VLOOKUP($G472,【参考】数式用!$A$4:$E$54,5, FALSE),0)))</f>
        <v/>
      </c>
      <c r="T472" s="369" t="s">
        <v>3907</v>
      </c>
      <c r="U472" s="370"/>
      <c r="V472" s="33"/>
      <c r="W472" s="641"/>
      <c r="X472" s="641"/>
      <c r="Y472" s="641"/>
      <c r="Z472" s="641"/>
      <c r="AA472" s="641"/>
      <c r="AB472" s="641"/>
      <c r="AC472" s="641"/>
      <c r="AD472" s="641"/>
      <c r="AE472" s="641"/>
      <c r="AF472" s="641"/>
      <c r="AG472" s="641"/>
      <c r="AI472" s="373" t="str">
        <f t="shared" si="51"/>
        <v/>
      </c>
      <c r="AJ472" s="372" t="e">
        <f>VLOOKUP('別紙様式2-3（個表）'!$G472,【参考】数式用!$P$4:$Q$54,2, FALSE)</f>
        <v>#N/A</v>
      </c>
      <c r="AK472" s="372" t="e">
        <f>VLOOKUP('別紙様式2-3（個表）'!$G472,【参考】数式用!$P$4:$W$54,8, FALSE)</f>
        <v>#N/A</v>
      </c>
      <c r="AL472" s="372" t="e">
        <f>VLOOKUP('別紙様式2-3（個表）'!$G472,【参考】数式用!$P$4:$AD$54,15, FALSE)</f>
        <v>#N/A</v>
      </c>
      <c r="AM472" s="372" t="str">
        <f t="shared" si="52"/>
        <v/>
      </c>
      <c r="AN472" s="372" t="str">
        <f t="shared" si="53"/>
        <v/>
      </c>
      <c r="AO472" s="372" t="str">
        <f t="shared" si="54"/>
        <v/>
      </c>
      <c r="AP472" s="372" t="str">
        <f>IF(G472="", "", VLOOKUP(G472,【参考】数式用!$A$4:$M$54,13,FALSE))</f>
        <v/>
      </c>
      <c r="AQ472" s="46" t="str">
        <f t="shared" si="55"/>
        <v>―</v>
      </c>
    </row>
    <row r="473" spans="1:43" ht="45" customHeight="1">
      <c r="A473" s="114">
        <f t="shared" si="57"/>
        <v>459</v>
      </c>
      <c r="B473" s="115" t="str">
        <f>IF(基本情報入力シート!B516="","",基本情報入力シート!B516)</f>
        <v/>
      </c>
      <c r="C473" s="116" t="str">
        <f>IF(基本情報入力シート!L516="","",基本情報入力シート!L516)</f>
        <v/>
      </c>
      <c r="D473" s="116" t="str">
        <f>IF(基本情報入力シート!Q516="","",基本情報入力シート!Q516)</f>
        <v>愛知県</v>
      </c>
      <c r="E473" s="116" t="str">
        <f>IF(基本情報入力シート!V516="","",基本情報入力シート!V516)</f>
        <v/>
      </c>
      <c r="F473" s="116" t="str">
        <f>IF(基本情報入力シート!W516="","",基本情報入力シート!W516)</f>
        <v>事業所番号及びサービス名を入力してください。</v>
      </c>
      <c r="G473" s="116" t="str">
        <f>IF(基本情報入力シート!Z516="","",基本情報入力シート!Z516)</f>
        <v/>
      </c>
      <c r="H473" s="224" t="str">
        <f>IF(基本情報入力シート!AD516="","",基本情報入力シート!AD516)</f>
        <v/>
      </c>
      <c r="I473" s="362" t="str">
        <f>IF(基本情報入力シート!AE516="","",基本情報入力シート!AE516)</f>
        <v/>
      </c>
      <c r="J473" s="487"/>
      <c r="K473" s="491"/>
      <c r="L473" s="490"/>
      <c r="M473" s="363" t="str">
        <f>IF(G473="", "", VLOOKUP(AO473,【参考】数式用!$AZ$3:$BA$6, 2, FALSE))</f>
        <v/>
      </c>
      <c r="N473" s="364" t="str">
        <f>IF(G473="","",VLOOKUP(G473,【参考】数式用!$A$4:$L$54,MATCH('別紙様式2-3（個表）'!M473,【参考】数式用!$J$3:$L$3,0)+9,FALSE))</f>
        <v/>
      </c>
      <c r="O473" s="497" t="s">
        <v>2396</v>
      </c>
      <c r="P473" s="365" t="str">
        <f t="shared" si="56"/>
        <v>未入力あり</v>
      </c>
      <c r="Q473" s="273" t="str">
        <f>IFERROR(IF(P473="未入力あり","",ROUNDDOWN(ROUNDDOWN($H473*$I473,0)*VLOOKUP($G473,【参考】数式用!$A$4:$E$54,3, FALSE),0)),"")</f>
        <v/>
      </c>
      <c r="R473" s="273" t="str">
        <f>IF(AM473="×", 0,IF(P473="未入力あり","",ROUNDDOWN(ROUNDDOWN($H473*$I473,0)*VLOOKUP($G473,【参考】数式用!$A$4:$E$54,4,FALSE),0)))</f>
        <v/>
      </c>
      <c r="S473" s="366" t="str">
        <f>IF(AN473="×", 0,IF(P473="未入力あり","",ROUNDDOWN(ROUNDDOWN($H473*$I473,0)*VLOOKUP($G473,【参考】数式用!$A$4:$E$54,5, FALSE),0)))</f>
        <v/>
      </c>
      <c r="T473" s="369" t="s">
        <v>3907</v>
      </c>
      <c r="U473" s="370"/>
      <c r="V473" s="33"/>
      <c r="W473" s="641"/>
      <c r="X473" s="641"/>
      <c r="Y473" s="641"/>
      <c r="Z473" s="641"/>
      <c r="AA473" s="641"/>
      <c r="AB473" s="641"/>
      <c r="AC473" s="641"/>
      <c r="AD473" s="641"/>
      <c r="AE473" s="641"/>
      <c r="AF473" s="641"/>
      <c r="AG473" s="641"/>
      <c r="AI473" s="373" t="str">
        <f t="shared" si="51"/>
        <v/>
      </c>
      <c r="AJ473" s="372" t="e">
        <f>VLOOKUP('別紙様式2-3（個表）'!$G473,【参考】数式用!$P$4:$Q$54,2, FALSE)</f>
        <v>#N/A</v>
      </c>
      <c r="AK473" s="372" t="e">
        <f>VLOOKUP('別紙様式2-3（個表）'!$G473,【参考】数式用!$P$4:$W$54,8, FALSE)</f>
        <v>#N/A</v>
      </c>
      <c r="AL473" s="372" t="e">
        <f>VLOOKUP('別紙様式2-3（個表）'!$G473,【参考】数式用!$P$4:$AD$54,15, FALSE)</f>
        <v>#N/A</v>
      </c>
      <c r="AM473" s="372" t="str">
        <f t="shared" si="52"/>
        <v/>
      </c>
      <c r="AN473" s="372" t="str">
        <f t="shared" si="53"/>
        <v/>
      </c>
      <c r="AO473" s="372" t="str">
        <f t="shared" si="54"/>
        <v/>
      </c>
      <c r="AP473" s="372" t="str">
        <f>IF(G473="", "", VLOOKUP(G473,【参考】数式用!$A$4:$M$54,13,FALSE))</f>
        <v/>
      </c>
      <c r="AQ473" s="46" t="str">
        <f t="shared" si="55"/>
        <v>―</v>
      </c>
    </row>
    <row r="474" spans="1:43" ht="45" customHeight="1">
      <c r="A474" s="114">
        <f t="shared" si="57"/>
        <v>460</v>
      </c>
      <c r="B474" s="115" t="str">
        <f>IF(基本情報入力シート!B517="","",基本情報入力シート!B517)</f>
        <v/>
      </c>
      <c r="C474" s="116" t="str">
        <f>IF(基本情報入力シート!L517="","",基本情報入力シート!L517)</f>
        <v/>
      </c>
      <c r="D474" s="116" t="str">
        <f>IF(基本情報入力シート!Q517="","",基本情報入力シート!Q517)</f>
        <v>愛知県</v>
      </c>
      <c r="E474" s="116" t="str">
        <f>IF(基本情報入力シート!V517="","",基本情報入力シート!V517)</f>
        <v/>
      </c>
      <c r="F474" s="116" t="str">
        <f>IF(基本情報入力シート!W517="","",基本情報入力シート!W517)</f>
        <v>事業所番号及びサービス名を入力してください。</v>
      </c>
      <c r="G474" s="116" t="str">
        <f>IF(基本情報入力シート!Z517="","",基本情報入力シート!Z517)</f>
        <v/>
      </c>
      <c r="H474" s="224" t="str">
        <f>IF(基本情報入力シート!AD517="","",基本情報入力シート!AD517)</f>
        <v/>
      </c>
      <c r="I474" s="362" t="str">
        <f>IF(基本情報入力シート!AE517="","",基本情報入力シート!AE517)</f>
        <v/>
      </c>
      <c r="J474" s="487"/>
      <c r="K474" s="491"/>
      <c r="L474" s="490"/>
      <c r="M474" s="363" t="str">
        <f>IF(G474="", "", VLOOKUP(AO474,【参考】数式用!$AZ$3:$BA$6, 2, FALSE))</f>
        <v/>
      </c>
      <c r="N474" s="364" t="str">
        <f>IF(G474="","",VLOOKUP(G474,【参考】数式用!$A$4:$L$54,MATCH('別紙様式2-3（個表）'!M474,【参考】数式用!$J$3:$L$3,0)+9,FALSE))</f>
        <v/>
      </c>
      <c r="O474" s="497" t="s">
        <v>2396</v>
      </c>
      <c r="P474" s="365" t="str">
        <f t="shared" si="56"/>
        <v>未入力あり</v>
      </c>
      <c r="Q474" s="273" t="str">
        <f>IFERROR(IF(P474="未入力あり","",ROUNDDOWN(ROUNDDOWN($H474*$I474,0)*VLOOKUP($G474,【参考】数式用!$A$4:$E$54,3, FALSE),0)),"")</f>
        <v/>
      </c>
      <c r="R474" s="273" t="str">
        <f>IF(AM474="×", 0,IF(P474="未入力あり","",ROUNDDOWN(ROUNDDOWN($H474*$I474,0)*VLOOKUP($G474,【参考】数式用!$A$4:$E$54,4,FALSE),0)))</f>
        <v/>
      </c>
      <c r="S474" s="366" t="str">
        <f>IF(AN474="×", 0,IF(P474="未入力あり","",ROUNDDOWN(ROUNDDOWN($H474*$I474,0)*VLOOKUP($G474,【参考】数式用!$A$4:$E$54,5, FALSE),0)))</f>
        <v/>
      </c>
      <c r="T474" s="369" t="s">
        <v>3907</v>
      </c>
      <c r="U474" s="370"/>
      <c r="V474" s="33"/>
      <c r="W474" s="641"/>
      <c r="X474" s="641"/>
      <c r="Y474" s="641"/>
      <c r="Z474" s="641"/>
      <c r="AA474" s="641"/>
      <c r="AB474" s="641"/>
      <c r="AC474" s="641"/>
      <c r="AD474" s="641"/>
      <c r="AE474" s="641"/>
      <c r="AF474" s="641"/>
      <c r="AG474" s="641"/>
      <c r="AI474" s="373" t="str">
        <f t="shared" si="51"/>
        <v/>
      </c>
      <c r="AJ474" s="372" t="e">
        <f>VLOOKUP('別紙様式2-3（個表）'!$G474,【参考】数式用!$P$4:$Q$54,2, FALSE)</f>
        <v>#N/A</v>
      </c>
      <c r="AK474" s="372" t="e">
        <f>VLOOKUP('別紙様式2-3（個表）'!$G474,【参考】数式用!$P$4:$W$54,8, FALSE)</f>
        <v>#N/A</v>
      </c>
      <c r="AL474" s="372" t="e">
        <f>VLOOKUP('別紙様式2-3（個表）'!$G474,【参考】数式用!$P$4:$AD$54,15, FALSE)</f>
        <v>#N/A</v>
      </c>
      <c r="AM474" s="372" t="str">
        <f t="shared" si="52"/>
        <v/>
      </c>
      <c r="AN474" s="372" t="str">
        <f t="shared" si="53"/>
        <v/>
      </c>
      <c r="AO474" s="372" t="str">
        <f t="shared" si="54"/>
        <v/>
      </c>
      <c r="AP474" s="372" t="str">
        <f>IF(G474="", "", VLOOKUP(G474,【参考】数式用!$A$4:$M$54,13,FALSE))</f>
        <v/>
      </c>
      <c r="AQ474" s="46" t="str">
        <f t="shared" si="55"/>
        <v>―</v>
      </c>
    </row>
    <row r="475" spans="1:43" ht="45" customHeight="1">
      <c r="A475" s="114">
        <f t="shared" si="57"/>
        <v>461</v>
      </c>
      <c r="B475" s="115" t="str">
        <f>IF(基本情報入力シート!B518="","",基本情報入力シート!B518)</f>
        <v/>
      </c>
      <c r="C475" s="116" t="str">
        <f>IF(基本情報入力シート!L518="","",基本情報入力シート!L518)</f>
        <v/>
      </c>
      <c r="D475" s="116" t="str">
        <f>IF(基本情報入力シート!Q518="","",基本情報入力シート!Q518)</f>
        <v>愛知県</v>
      </c>
      <c r="E475" s="116" t="str">
        <f>IF(基本情報入力シート!V518="","",基本情報入力シート!V518)</f>
        <v/>
      </c>
      <c r="F475" s="116" t="str">
        <f>IF(基本情報入力シート!W518="","",基本情報入力シート!W518)</f>
        <v>事業所番号及びサービス名を入力してください。</v>
      </c>
      <c r="G475" s="116" t="str">
        <f>IF(基本情報入力シート!Z518="","",基本情報入力シート!Z518)</f>
        <v/>
      </c>
      <c r="H475" s="224" t="str">
        <f>IF(基本情報入力シート!AD518="","",基本情報入力シート!AD518)</f>
        <v/>
      </c>
      <c r="I475" s="362" t="str">
        <f>IF(基本情報入力シート!AE518="","",基本情報入力シート!AE518)</f>
        <v/>
      </c>
      <c r="J475" s="487"/>
      <c r="K475" s="491"/>
      <c r="L475" s="490"/>
      <c r="M475" s="363" t="str">
        <f>IF(G475="", "", VLOOKUP(AO475,【参考】数式用!$AZ$3:$BA$6, 2, FALSE))</f>
        <v/>
      </c>
      <c r="N475" s="364" t="str">
        <f>IF(G475="","",VLOOKUP(G475,【参考】数式用!$A$4:$L$54,MATCH('別紙様式2-3（個表）'!M475,【参考】数式用!$J$3:$L$3,0)+9,FALSE))</f>
        <v/>
      </c>
      <c r="O475" s="497" t="s">
        <v>2396</v>
      </c>
      <c r="P475" s="365" t="str">
        <f t="shared" si="56"/>
        <v>未入力あり</v>
      </c>
      <c r="Q475" s="273" t="str">
        <f>IFERROR(IF(P475="未入力あり","",ROUNDDOWN(ROUNDDOWN($H475*$I475,0)*VLOOKUP($G475,【参考】数式用!$A$4:$E$54,3, FALSE),0)),"")</f>
        <v/>
      </c>
      <c r="R475" s="273" t="str">
        <f>IF(AM475="×", 0,IF(P475="未入力あり","",ROUNDDOWN(ROUNDDOWN($H475*$I475,0)*VLOOKUP($G475,【参考】数式用!$A$4:$E$54,4,FALSE),0)))</f>
        <v/>
      </c>
      <c r="S475" s="366" t="str">
        <f>IF(AN475="×", 0,IF(P475="未入力あり","",ROUNDDOWN(ROUNDDOWN($H475*$I475,0)*VLOOKUP($G475,【参考】数式用!$A$4:$E$54,5, FALSE),0)))</f>
        <v/>
      </c>
      <c r="T475" s="369" t="s">
        <v>3907</v>
      </c>
      <c r="U475" s="370"/>
      <c r="V475" s="33"/>
      <c r="W475" s="641"/>
      <c r="X475" s="641"/>
      <c r="Y475" s="641"/>
      <c r="Z475" s="641"/>
      <c r="AA475" s="641"/>
      <c r="AB475" s="641"/>
      <c r="AC475" s="641"/>
      <c r="AD475" s="641"/>
      <c r="AE475" s="641"/>
      <c r="AF475" s="641"/>
      <c r="AG475" s="641"/>
      <c r="AI475" s="373" t="str">
        <f t="shared" si="51"/>
        <v/>
      </c>
      <c r="AJ475" s="372" t="e">
        <f>VLOOKUP('別紙様式2-3（個表）'!$G475,【参考】数式用!$P$4:$Q$54,2, FALSE)</f>
        <v>#N/A</v>
      </c>
      <c r="AK475" s="372" t="e">
        <f>VLOOKUP('別紙様式2-3（個表）'!$G475,【参考】数式用!$P$4:$W$54,8, FALSE)</f>
        <v>#N/A</v>
      </c>
      <c r="AL475" s="372" t="e">
        <f>VLOOKUP('別紙様式2-3（個表）'!$G475,【参考】数式用!$P$4:$AD$54,15, FALSE)</f>
        <v>#N/A</v>
      </c>
      <c r="AM475" s="372" t="str">
        <f t="shared" si="52"/>
        <v/>
      </c>
      <c r="AN475" s="372" t="str">
        <f t="shared" si="53"/>
        <v/>
      </c>
      <c r="AO475" s="372" t="str">
        <f t="shared" si="54"/>
        <v/>
      </c>
      <c r="AP475" s="372" t="str">
        <f>IF(G475="", "", VLOOKUP(G475,【参考】数式用!$A$4:$M$54,13,FALSE))</f>
        <v/>
      </c>
      <c r="AQ475" s="46" t="str">
        <f t="shared" si="55"/>
        <v>―</v>
      </c>
    </row>
    <row r="476" spans="1:43" ht="45" customHeight="1">
      <c r="A476" s="114">
        <f t="shared" si="57"/>
        <v>462</v>
      </c>
      <c r="B476" s="115" t="str">
        <f>IF(基本情報入力シート!B519="","",基本情報入力シート!B519)</f>
        <v/>
      </c>
      <c r="C476" s="116" t="str">
        <f>IF(基本情報入力シート!L519="","",基本情報入力シート!L519)</f>
        <v/>
      </c>
      <c r="D476" s="116" t="str">
        <f>IF(基本情報入力シート!Q519="","",基本情報入力シート!Q519)</f>
        <v>愛知県</v>
      </c>
      <c r="E476" s="116" t="str">
        <f>IF(基本情報入力シート!V519="","",基本情報入力シート!V519)</f>
        <v/>
      </c>
      <c r="F476" s="116" t="str">
        <f>IF(基本情報入力シート!W519="","",基本情報入力シート!W519)</f>
        <v>事業所番号及びサービス名を入力してください。</v>
      </c>
      <c r="G476" s="116" t="str">
        <f>IF(基本情報入力シート!Z519="","",基本情報入力シート!Z519)</f>
        <v/>
      </c>
      <c r="H476" s="224" t="str">
        <f>IF(基本情報入力シート!AD519="","",基本情報入力シート!AD519)</f>
        <v/>
      </c>
      <c r="I476" s="362" t="str">
        <f>IF(基本情報入力シート!AE519="","",基本情報入力シート!AE519)</f>
        <v/>
      </c>
      <c r="J476" s="487"/>
      <c r="K476" s="491"/>
      <c r="L476" s="490"/>
      <c r="M476" s="363" t="str">
        <f>IF(G476="", "", VLOOKUP(AO476,【参考】数式用!$AZ$3:$BA$6, 2, FALSE))</f>
        <v/>
      </c>
      <c r="N476" s="364" t="str">
        <f>IF(G476="","",VLOOKUP(G476,【参考】数式用!$A$4:$L$54,MATCH('別紙様式2-3（個表）'!M476,【参考】数式用!$J$3:$L$3,0)+9,FALSE))</f>
        <v/>
      </c>
      <c r="O476" s="497" t="s">
        <v>2396</v>
      </c>
      <c r="P476" s="365" t="str">
        <f t="shared" si="56"/>
        <v>未入力あり</v>
      </c>
      <c r="Q476" s="273" t="str">
        <f>IFERROR(IF(P476="未入力あり","",ROUNDDOWN(ROUNDDOWN($H476*$I476,0)*VLOOKUP($G476,【参考】数式用!$A$4:$E$54,3, FALSE),0)),"")</f>
        <v/>
      </c>
      <c r="R476" s="273" t="str">
        <f>IF(AM476="×", 0,IF(P476="未入力あり","",ROUNDDOWN(ROUNDDOWN($H476*$I476,0)*VLOOKUP($G476,【参考】数式用!$A$4:$E$54,4,FALSE),0)))</f>
        <v/>
      </c>
      <c r="S476" s="366" t="str">
        <f>IF(AN476="×", 0,IF(P476="未入力あり","",ROUNDDOWN(ROUNDDOWN($H476*$I476,0)*VLOOKUP($G476,【参考】数式用!$A$4:$E$54,5, FALSE),0)))</f>
        <v/>
      </c>
      <c r="T476" s="369" t="s">
        <v>3907</v>
      </c>
      <c r="U476" s="370"/>
      <c r="V476" s="33"/>
      <c r="W476" s="641"/>
      <c r="X476" s="641"/>
      <c r="Y476" s="641"/>
      <c r="Z476" s="641"/>
      <c r="AA476" s="641"/>
      <c r="AB476" s="641"/>
      <c r="AC476" s="641"/>
      <c r="AD476" s="641"/>
      <c r="AE476" s="641"/>
      <c r="AF476" s="641"/>
      <c r="AG476" s="641"/>
      <c r="AI476" s="373" t="str">
        <f t="shared" si="51"/>
        <v/>
      </c>
      <c r="AJ476" s="372" t="e">
        <f>VLOOKUP('別紙様式2-3（個表）'!$G476,【参考】数式用!$P$4:$Q$54,2, FALSE)</f>
        <v>#N/A</v>
      </c>
      <c r="AK476" s="372" t="e">
        <f>VLOOKUP('別紙様式2-3（個表）'!$G476,【参考】数式用!$P$4:$W$54,8, FALSE)</f>
        <v>#N/A</v>
      </c>
      <c r="AL476" s="372" t="e">
        <f>VLOOKUP('別紙様式2-3（個表）'!$G476,【参考】数式用!$P$4:$AD$54,15, FALSE)</f>
        <v>#N/A</v>
      </c>
      <c r="AM476" s="372" t="str">
        <f t="shared" si="52"/>
        <v/>
      </c>
      <c r="AN476" s="372" t="str">
        <f t="shared" si="53"/>
        <v/>
      </c>
      <c r="AO476" s="372" t="str">
        <f t="shared" si="54"/>
        <v/>
      </c>
      <c r="AP476" s="372" t="str">
        <f>IF(G476="", "", VLOOKUP(G476,【参考】数式用!$A$4:$M$54,13,FALSE))</f>
        <v/>
      </c>
      <c r="AQ476" s="46" t="str">
        <f t="shared" si="55"/>
        <v>―</v>
      </c>
    </row>
    <row r="477" spans="1:43" ht="45" customHeight="1">
      <c r="A477" s="114">
        <f t="shared" si="57"/>
        <v>463</v>
      </c>
      <c r="B477" s="115" t="str">
        <f>IF(基本情報入力シート!B520="","",基本情報入力シート!B520)</f>
        <v/>
      </c>
      <c r="C477" s="116" t="str">
        <f>IF(基本情報入力シート!L520="","",基本情報入力シート!L520)</f>
        <v/>
      </c>
      <c r="D477" s="116" t="str">
        <f>IF(基本情報入力シート!Q520="","",基本情報入力シート!Q520)</f>
        <v>愛知県</v>
      </c>
      <c r="E477" s="116" t="str">
        <f>IF(基本情報入力シート!V520="","",基本情報入力シート!V520)</f>
        <v/>
      </c>
      <c r="F477" s="116" t="str">
        <f>IF(基本情報入力シート!W520="","",基本情報入力シート!W520)</f>
        <v>事業所番号及びサービス名を入力してください。</v>
      </c>
      <c r="G477" s="116" t="str">
        <f>IF(基本情報入力シート!Z520="","",基本情報入力シート!Z520)</f>
        <v/>
      </c>
      <c r="H477" s="224" t="str">
        <f>IF(基本情報入力シート!AD520="","",基本情報入力シート!AD520)</f>
        <v/>
      </c>
      <c r="I477" s="362" t="str">
        <f>IF(基本情報入力シート!AE520="","",基本情報入力シート!AE520)</f>
        <v/>
      </c>
      <c r="J477" s="487"/>
      <c r="K477" s="491"/>
      <c r="L477" s="490"/>
      <c r="M477" s="363" t="str">
        <f>IF(G477="", "", VLOOKUP(AO477,【参考】数式用!$AZ$3:$BA$6, 2, FALSE))</f>
        <v/>
      </c>
      <c r="N477" s="364" t="str">
        <f>IF(G477="","",VLOOKUP(G477,【参考】数式用!$A$4:$L$54,MATCH('別紙様式2-3（個表）'!M477,【参考】数式用!$J$3:$L$3,0)+9,FALSE))</f>
        <v/>
      </c>
      <c r="O477" s="497" t="s">
        <v>2396</v>
      </c>
      <c r="P477" s="365" t="str">
        <f t="shared" si="56"/>
        <v>未入力あり</v>
      </c>
      <c r="Q477" s="273" t="str">
        <f>IFERROR(IF(P477="未入力あり","",ROUNDDOWN(ROUNDDOWN($H477*$I477,0)*VLOOKUP($G477,【参考】数式用!$A$4:$E$54,3, FALSE),0)),"")</f>
        <v/>
      </c>
      <c r="R477" s="273" t="str">
        <f>IF(AM477="×", 0,IF(P477="未入力あり","",ROUNDDOWN(ROUNDDOWN($H477*$I477,0)*VLOOKUP($G477,【参考】数式用!$A$4:$E$54,4,FALSE),0)))</f>
        <v/>
      </c>
      <c r="S477" s="366" t="str">
        <f>IF(AN477="×", 0,IF(P477="未入力あり","",ROUNDDOWN(ROUNDDOWN($H477*$I477,0)*VLOOKUP($G477,【参考】数式用!$A$4:$E$54,5, FALSE),0)))</f>
        <v/>
      </c>
      <c r="T477" s="369" t="s">
        <v>3907</v>
      </c>
      <c r="U477" s="370"/>
      <c r="V477" s="33"/>
      <c r="W477" s="641"/>
      <c r="X477" s="641"/>
      <c r="Y477" s="641"/>
      <c r="Z477" s="641"/>
      <c r="AA477" s="641"/>
      <c r="AB477" s="641"/>
      <c r="AC477" s="641"/>
      <c r="AD477" s="641"/>
      <c r="AE477" s="641"/>
      <c r="AF477" s="641"/>
      <c r="AG477" s="641"/>
      <c r="AI477" s="373" t="str">
        <f t="shared" si="51"/>
        <v/>
      </c>
      <c r="AJ477" s="372" t="e">
        <f>VLOOKUP('別紙様式2-3（個表）'!$G477,【参考】数式用!$P$4:$Q$54,2, FALSE)</f>
        <v>#N/A</v>
      </c>
      <c r="AK477" s="372" t="e">
        <f>VLOOKUP('別紙様式2-3（個表）'!$G477,【参考】数式用!$P$4:$W$54,8, FALSE)</f>
        <v>#N/A</v>
      </c>
      <c r="AL477" s="372" t="e">
        <f>VLOOKUP('別紙様式2-3（個表）'!$G477,【参考】数式用!$P$4:$AD$54,15, FALSE)</f>
        <v>#N/A</v>
      </c>
      <c r="AM477" s="372" t="str">
        <f t="shared" si="52"/>
        <v/>
      </c>
      <c r="AN477" s="372" t="str">
        <f t="shared" si="53"/>
        <v/>
      </c>
      <c r="AO477" s="372" t="str">
        <f t="shared" si="54"/>
        <v/>
      </c>
      <c r="AP477" s="372" t="str">
        <f>IF(G477="", "", VLOOKUP(G477,【参考】数式用!$A$4:$M$54,13,FALSE))</f>
        <v/>
      </c>
      <c r="AQ477" s="46" t="str">
        <f t="shared" si="55"/>
        <v>―</v>
      </c>
    </row>
    <row r="478" spans="1:43" ht="45" customHeight="1">
      <c r="A478" s="114">
        <f t="shared" si="57"/>
        <v>464</v>
      </c>
      <c r="B478" s="115" t="str">
        <f>IF(基本情報入力シート!B521="","",基本情報入力シート!B521)</f>
        <v/>
      </c>
      <c r="C478" s="116" t="str">
        <f>IF(基本情報入力シート!L521="","",基本情報入力シート!L521)</f>
        <v/>
      </c>
      <c r="D478" s="116" t="str">
        <f>IF(基本情報入力シート!Q521="","",基本情報入力シート!Q521)</f>
        <v>愛知県</v>
      </c>
      <c r="E478" s="116" t="str">
        <f>IF(基本情報入力シート!V521="","",基本情報入力シート!V521)</f>
        <v/>
      </c>
      <c r="F478" s="116" t="str">
        <f>IF(基本情報入力シート!W521="","",基本情報入力シート!W521)</f>
        <v>事業所番号及びサービス名を入力してください。</v>
      </c>
      <c r="G478" s="116" t="str">
        <f>IF(基本情報入力シート!Z521="","",基本情報入力シート!Z521)</f>
        <v/>
      </c>
      <c r="H478" s="224" t="str">
        <f>IF(基本情報入力シート!AD521="","",基本情報入力シート!AD521)</f>
        <v/>
      </c>
      <c r="I478" s="362" t="str">
        <f>IF(基本情報入力シート!AE521="","",基本情報入力シート!AE521)</f>
        <v/>
      </c>
      <c r="J478" s="487"/>
      <c r="K478" s="491"/>
      <c r="L478" s="490"/>
      <c r="M478" s="363" t="str">
        <f>IF(G478="", "", VLOOKUP(AO478,【参考】数式用!$AZ$3:$BA$6, 2, FALSE))</f>
        <v/>
      </c>
      <c r="N478" s="364" t="str">
        <f>IF(G478="","",VLOOKUP(G478,【参考】数式用!$A$4:$L$54,MATCH('別紙様式2-3（個表）'!M478,【参考】数式用!$J$3:$L$3,0)+9,FALSE))</f>
        <v/>
      </c>
      <c r="O478" s="497" t="s">
        <v>2396</v>
      </c>
      <c r="P478" s="365" t="str">
        <f t="shared" si="56"/>
        <v>未入力あり</v>
      </c>
      <c r="Q478" s="273" t="str">
        <f>IFERROR(IF(P478="未入力あり","",ROUNDDOWN(ROUNDDOWN($H478*$I478,0)*VLOOKUP($G478,【参考】数式用!$A$4:$E$54,3, FALSE),0)),"")</f>
        <v/>
      </c>
      <c r="R478" s="273" t="str">
        <f>IF(AM478="×", 0,IF(P478="未入力あり","",ROUNDDOWN(ROUNDDOWN($H478*$I478,0)*VLOOKUP($G478,【参考】数式用!$A$4:$E$54,4,FALSE),0)))</f>
        <v/>
      </c>
      <c r="S478" s="366" t="str">
        <f>IF(AN478="×", 0,IF(P478="未入力あり","",ROUNDDOWN(ROUNDDOWN($H478*$I478,0)*VLOOKUP($G478,【参考】数式用!$A$4:$E$54,5, FALSE),0)))</f>
        <v/>
      </c>
      <c r="T478" s="369" t="s">
        <v>3907</v>
      </c>
      <c r="U478" s="370"/>
      <c r="V478" s="33"/>
      <c r="W478" s="641"/>
      <c r="X478" s="641"/>
      <c r="Y478" s="641"/>
      <c r="Z478" s="641"/>
      <c r="AA478" s="641"/>
      <c r="AB478" s="641"/>
      <c r="AC478" s="641"/>
      <c r="AD478" s="641"/>
      <c r="AE478" s="641"/>
      <c r="AF478" s="641"/>
      <c r="AG478" s="641"/>
      <c r="AI478" s="373" t="str">
        <f t="shared" si="51"/>
        <v/>
      </c>
      <c r="AJ478" s="372" t="e">
        <f>VLOOKUP('別紙様式2-3（個表）'!$G478,【参考】数式用!$P$4:$Q$54,2, FALSE)</f>
        <v>#N/A</v>
      </c>
      <c r="AK478" s="372" t="e">
        <f>VLOOKUP('別紙様式2-3（個表）'!$G478,【参考】数式用!$P$4:$W$54,8, FALSE)</f>
        <v>#N/A</v>
      </c>
      <c r="AL478" s="372" t="e">
        <f>VLOOKUP('別紙様式2-3（個表）'!$G478,【参考】数式用!$P$4:$AD$54,15, FALSE)</f>
        <v>#N/A</v>
      </c>
      <c r="AM478" s="372" t="str">
        <f t="shared" si="52"/>
        <v/>
      </c>
      <c r="AN478" s="372" t="str">
        <f t="shared" si="53"/>
        <v/>
      </c>
      <c r="AO478" s="372" t="str">
        <f t="shared" si="54"/>
        <v/>
      </c>
      <c r="AP478" s="372" t="str">
        <f>IF(G478="", "", VLOOKUP(G478,【参考】数式用!$A$4:$M$54,13,FALSE))</f>
        <v/>
      </c>
      <c r="AQ478" s="46" t="str">
        <f t="shared" si="55"/>
        <v>―</v>
      </c>
    </row>
    <row r="479" spans="1:43" ht="45" customHeight="1">
      <c r="A479" s="114">
        <f t="shared" si="57"/>
        <v>465</v>
      </c>
      <c r="B479" s="115" t="str">
        <f>IF(基本情報入力シート!B522="","",基本情報入力シート!B522)</f>
        <v/>
      </c>
      <c r="C479" s="116" t="str">
        <f>IF(基本情報入力シート!L522="","",基本情報入力シート!L522)</f>
        <v/>
      </c>
      <c r="D479" s="116" t="str">
        <f>IF(基本情報入力シート!Q522="","",基本情報入力シート!Q522)</f>
        <v>愛知県</v>
      </c>
      <c r="E479" s="116" t="str">
        <f>IF(基本情報入力シート!V522="","",基本情報入力シート!V522)</f>
        <v/>
      </c>
      <c r="F479" s="116" t="str">
        <f>IF(基本情報入力シート!W522="","",基本情報入力シート!W522)</f>
        <v>事業所番号及びサービス名を入力してください。</v>
      </c>
      <c r="G479" s="116" t="str">
        <f>IF(基本情報入力シート!Z522="","",基本情報入力シート!Z522)</f>
        <v/>
      </c>
      <c r="H479" s="224" t="str">
        <f>IF(基本情報入力シート!AD522="","",基本情報入力シート!AD522)</f>
        <v/>
      </c>
      <c r="I479" s="362" t="str">
        <f>IF(基本情報入力シート!AE522="","",基本情報入力シート!AE522)</f>
        <v/>
      </c>
      <c r="J479" s="487"/>
      <c r="K479" s="491"/>
      <c r="L479" s="490"/>
      <c r="M479" s="363" t="str">
        <f>IF(G479="", "", VLOOKUP(AO479,【参考】数式用!$AZ$3:$BA$6, 2, FALSE))</f>
        <v/>
      </c>
      <c r="N479" s="364" t="str">
        <f>IF(G479="","",VLOOKUP(G479,【参考】数式用!$A$4:$L$54,MATCH('別紙様式2-3（個表）'!M479,【参考】数式用!$J$3:$L$3,0)+9,FALSE))</f>
        <v/>
      </c>
      <c r="O479" s="497" t="s">
        <v>2396</v>
      </c>
      <c r="P479" s="365" t="str">
        <f t="shared" si="56"/>
        <v>未入力あり</v>
      </c>
      <c r="Q479" s="273" t="str">
        <f>IFERROR(IF(P479="未入力あり","",ROUNDDOWN(ROUNDDOWN($H479*$I479,0)*VLOOKUP($G479,【参考】数式用!$A$4:$E$54,3, FALSE),0)),"")</f>
        <v/>
      </c>
      <c r="R479" s="273" t="str">
        <f>IF(AM479="×", 0,IF(P479="未入力あり","",ROUNDDOWN(ROUNDDOWN($H479*$I479,0)*VLOOKUP($G479,【参考】数式用!$A$4:$E$54,4,FALSE),0)))</f>
        <v/>
      </c>
      <c r="S479" s="366" t="str">
        <f>IF(AN479="×", 0,IF(P479="未入力あり","",ROUNDDOWN(ROUNDDOWN($H479*$I479,0)*VLOOKUP($G479,【参考】数式用!$A$4:$E$54,5, FALSE),0)))</f>
        <v/>
      </c>
      <c r="T479" s="369" t="s">
        <v>3907</v>
      </c>
      <c r="U479" s="370"/>
      <c r="V479" s="33"/>
      <c r="W479" s="641"/>
      <c r="X479" s="641"/>
      <c r="Y479" s="641"/>
      <c r="Z479" s="641"/>
      <c r="AA479" s="641"/>
      <c r="AB479" s="641"/>
      <c r="AC479" s="641"/>
      <c r="AD479" s="641"/>
      <c r="AE479" s="641"/>
      <c r="AF479" s="641"/>
      <c r="AG479" s="641"/>
      <c r="AI479" s="373" t="str">
        <f t="shared" si="51"/>
        <v/>
      </c>
      <c r="AJ479" s="372" t="e">
        <f>VLOOKUP('別紙様式2-3（個表）'!$G479,【参考】数式用!$P$4:$Q$54,2, FALSE)</f>
        <v>#N/A</v>
      </c>
      <c r="AK479" s="372" t="e">
        <f>VLOOKUP('別紙様式2-3（個表）'!$G479,【参考】数式用!$P$4:$W$54,8, FALSE)</f>
        <v>#N/A</v>
      </c>
      <c r="AL479" s="372" t="e">
        <f>VLOOKUP('別紙様式2-3（個表）'!$G479,【参考】数式用!$P$4:$AD$54,15, FALSE)</f>
        <v>#N/A</v>
      </c>
      <c r="AM479" s="372" t="str">
        <f t="shared" si="52"/>
        <v/>
      </c>
      <c r="AN479" s="372" t="str">
        <f t="shared" si="53"/>
        <v/>
      </c>
      <c r="AO479" s="372" t="str">
        <f t="shared" si="54"/>
        <v/>
      </c>
      <c r="AP479" s="372" t="str">
        <f>IF(G479="", "", VLOOKUP(G479,【参考】数式用!$A$4:$M$54,13,FALSE))</f>
        <v/>
      </c>
      <c r="AQ479" s="46" t="str">
        <f t="shared" si="55"/>
        <v>―</v>
      </c>
    </row>
    <row r="480" spans="1:43" ht="45" customHeight="1">
      <c r="A480" s="114">
        <f t="shared" si="57"/>
        <v>466</v>
      </c>
      <c r="B480" s="115" t="str">
        <f>IF(基本情報入力シート!B523="","",基本情報入力シート!B523)</f>
        <v/>
      </c>
      <c r="C480" s="116" t="str">
        <f>IF(基本情報入力シート!L523="","",基本情報入力シート!L523)</f>
        <v/>
      </c>
      <c r="D480" s="116" t="str">
        <f>IF(基本情報入力シート!Q523="","",基本情報入力シート!Q523)</f>
        <v>愛知県</v>
      </c>
      <c r="E480" s="116" t="str">
        <f>IF(基本情報入力シート!V523="","",基本情報入力シート!V523)</f>
        <v/>
      </c>
      <c r="F480" s="116" t="str">
        <f>IF(基本情報入力シート!W523="","",基本情報入力シート!W523)</f>
        <v>事業所番号及びサービス名を入力してください。</v>
      </c>
      <c r="G480" s="116" t="str">
        <f>IF(基本情報入力シート!Z523="","",基本情報入力シート!Z523)</f>
        <v/>
      </c>
      <c r="H480" s="224" t="str">
        <f>IF(基本情報入力シート!AD523="","",基本情報入力シート!AD523)</f>
        <v/>
      </c>
      <c r="I480" s="362" t="str">
        <f>IF(基本情報入力シート!AE523="","",基本情報入力シート!AE523)</f>
        <v/>
      </c>
      <c r="J480" s="487"/>
      <c r="K480" s="491"/>
      <c r="L480" s="490"/>
      <c r="M480" s="363" t="str">
        <f>IF(G480="", "", VLOOKUP(AO480,【参考】数式用!$AZ$3:$BA$6, 2, FALSE))</f>
        <v/>
      </c>
      <c r="N480" s="364" t="str">
        <f>IF(G480="","",VLOOKUP(G480,【参考】数式用!$A$4:$L$54,MATCH('別紙様式2-3（個表）'!M480,【参考】数式用!$J$3:$L$3,0)+9,FALSE))</f>
        <v/>
      </c>
      <c r="O480" s="497" t="s">
        <v>2396</v>
      </c>
      <c r="P480" s="365" t="str">
        <f t="shared" si="56"/>
        <v>未入力あり</v>
      </c>
      <c r="Q480" s="273" t="str">
        <f>IFERROR(IF(P480="未入力あり","",ROUNDDOWN(ROUNDDOWN($H480*$I480,0)*VLOOKUP($G480,【参考】数式用!$A$4:$E$54,3, FALSE),0)),"")</f>
        <v/>
      </c>
      <c r="R480" s="273" t="str">
        <f>IF(AM480="×", 0,IF(P480="未入力あり","",ROUNDDOWN(ROUNDDOWN($H480*$I480,0)*VLOOKUP($G480,【参考】数式用!$A$4:$E$54,4,FALSE),0)))</f>
        <v/>
      </c>
      <c r="S480" s="366" t="str">
        <f>IF(AN480="×", 0,IF(P480="未入力あり","",ROUNDDOWN(ROUNDDOWN($H480*$I480,0)*VLOOKUP($G480,【参考】数式用!$A$4:$E$54,5, FALSE),0)))</f>
        <v/>
      </c>
      <c r="T480" s="369" t="s">
        <v>3907</v>
      </c>
      <c r="U480" s="370"/>
      <c r="V480" s="33"/>
      <c r="W480" s="641"/>
      <c r="X480" s="641"/>
      <c r="Y480" s="641"/>
      <c r="Z480" s="641"/>
      <c r="AA480" s="641"/>
      <c r="AB480" s="641"/>
      <c r="AC480" s="641"/>
      <c r="AD480" s="641"/>
      <c r="AE480" s="641"/>
      <c r="AF480" s="641"/>
      <c r="AG480" s="641"/>
      <c r="AI480" s="373" t="str">
        <f t="shared" si="51"/>
        <v/>
      </c>
      <c r="AJ480" s="372" t="e">
        <f>VLOOKUP('別紙様式2-3（個表）'!$G480,【参考】数式用!$P$4:$Q$54,2, FALSE)</f>
        <v>#N/A</v>
      </c>
      <c r="AK480" s="372" t="e">
        <f>VLOOKUP('別紙様式2-3（個表）'!$G480,【参考】数式用!$P$4:$W$54,8, FALSE)</f>
        <v>#N/A</v>
      </c>
      <c r="AL480" s="372" t="e">
        <f>VLOOKUP('別紙様式2-3（個表）'!$G480,【参考】数式用!$P$4:$AD$54,15, FALSE)</f>
        <v>#N/A</v>
      </c>
      <c r="AM480" s="372" t="str">
        <f t="shared" si="52"/>
        <v/>
      </c>
      <c r="AN480" s="372" t="str">
        <f t="shared" si="53"/>
        <v/>
      </c>
      <c r="AO480" s="372" t="str">
        <f t="shared" si="54"/>
        <v/>
      </c>
      <c r="AP480" s="372" t="str">
        <f>IF(G480="", "", VLOOKUP(G480,【参考】数式用!$A$4:$M$54,13,FALSE))</f>
        <v/>
      </c>
      <c r="AQ480" s="46" t="str">
        <f t="shared" si="55"/>
        <v>―</v>
      </c>
    </row>
    <row r="481" spans="1:43" ht="45" customHeight="1">
      <c r="A481" s="114">
        <f t="shared" si="57"/>
        <v>467</v>
      </c>
      <c r="B481" s="115" t="str">
        <f>IF(基本情報入力シート!B524="","",基本情報入力シート!B524)</f>
        <v/>
      </c>
      <c r="C481" s="116" t="str">
        <f>IF(基本情報入力シート!L524="","",基本情報入力シート!L524)</f>
        <v/>
      </c>
      <c r="D481" s="116" t="str">
        <f>IF(基本情報入力シート!Q524="","",基本情報入力シート!Q524)</f>
        <v>愛知県</v>
      </c>
      <c r="E481" s="116" t="str">
        <f>IF(基本情報入力シート!V524="","",基本情報入力シート!V524)</f>
        <v/>
      </c>
      <c r="F481" s="116" t="str">
        <f>IF(基本情報入力シート!W524="","",基本情報入力シート!W524)</f>
        <v>事業所番号及びサービス名を入力してください。</v>
      </c>
      <c r="G481" s="116" t="str">
        <f>IF(基本情報入力シート!Z524="","",基本情報入力シート!Z524)</f>
        <v/>
      </c>
      <c r="H481" s="224" t="str">
        <f>IF(基本情報入力シート!AD524="","",基本情報入力シート!AD524)</f>
        <v/>
      </c>
      <c r="I481" s="362" t="str">
        <f>IF(基本情報入力シート!AE524="","",基本情報入力シート!AE524)</f>
        <v/>
      </c>
      <c r="J481" s="487"/>
      <c r="K481" s="491"/>
      <c r="L481" s="490"/>
      <c r="M481" s="363" t="str">
        <f>IF(G481="", "", VLOOKUP(AO481,【参考】数式用!$AZ$3:$BA$6, 2, FALSE))</f>
        <v/>
      </c>
      <c r="N481" s="364" t="str">
        <f>IF(G481="","",VLOOKUP(G481,【参考】数式用!$A$4:$L$54,MATCH('別紙様式2-3（個表）'!M481,【参考】数式用!$J$3:$L$3,0)+9,FALSE))</f>
        <v/>
      </c>
      <c r="O481" s="497" t="s">
        <v>2396</v>
      </c>
      <c r="P481" s="365" t="str">
        <f t="shared" si="56"/>
        <v>未入力あり</v>
      </c>
      <c r="Q481" s="273" t="str">
        <f>IFERROR(IF(P481="未入力あり","",ROUNDDOWN(ROUNDDOWN($H481*$I481,0)*VLOOKUP($G481,【参考】数式用!$A$4:$E$54,3, FALSE),0)),"")</f>
        <v/>
      </c>
      <c r="R481" s="273" t="str">
        <f>IF(AM481="×", 0,IF(P481="未入力あり","",ROUNDDOWN(ROUNDDOWN($H481*$I481,0)*VLOOKUP($G481,【参考】数式用!$A$4:$E$54,4,FALSE),0)))</f>
        <v/>
      </c>
      <c r="S481" s="366" t="str">
        <f>IF(AN481="×", 0,IF(P481="未入力あり","",ROUNDDOWN(ROUNDDOWN($H481*$I481,0)*VLOOKUP($G481,【参考】数式用!$A$4:$E$54,5, FALSE),0)))</f>
        <v/>
      </c>
      <c r="T481" s="369" t="s">
        <v>3907</v>
      </c>
      <c r="U481" s="370"/>
      <c r="V481" s="33"/>
      <c r="W481" s="641"/>
      <c r="X481" s="641"/>
      <c r="Y481" s="641"/>
      <c r="Z481" s="641"/>
      <c r="AA481" s="641"/>
      <c r="AB481" s="641"/>
      <c r="AC481" s="641"/>
      <c r="AD481" s="641"/>
      <c r="AE481" s="641"/>
      <c r="AF481" s="641"/>
      <c r="AG481" s="641"/>
      <c r="AI481" s="373" t="str">
        <f t="shared" si="51"/>
        <v/>
      </c>
      <c r="AJ481" s="372" t="e">
        <f>VLOOKUP('別紙様式2-3（個表）'!$G481,【参考】数式用!$P$4:$Q$54,2, FALSE)</f>
        <v>#N/A</v>
      </c>
      <c r="AK481" s="372" t="e">
        <f>VLOOKUP('別紙様式2-3（個表）'!$G481,【参考】数式用!$P$4:$W$54,8, FALSE)</f>
        <v>#N/A</v>
      </c>
      <c r="AL481" s="372" t="e">
        <f>VLOOKUP('別紙様式2-3（個表）'!$G481,【参考】数式用!$P$4:$AD$54,15, FALSE)</f>
        <v>#N/A</v>
      </c>
      <c r="AM481" s="372" t="str">
        <f t="shared" si="52"/>
        <v/>
      </c>
      <c r="AN481" s="372" t="str">
        <f t="shared" si="53"/>
        <v/>
      </c>
      <c r="AO481" s="372" t="str">
        <f t="shared" si="54"/>
        <v/>
      </c>
      <c r="AP481" s="372" t="str">
        <f>IF(G481="", "", VLOOKUP(G481,【参考】数式用!$A$4:$M$54,13,FALSE))</f>
        <v/>
      </c>
      <c r="AQ481" s="46" t="str">
        <f t="shared" si="55"/>
        <v>―</v>
      </c>
    </row>
    <row r="482" spans="1:43" ht="45" customHeight="1">
      <c r="A482" s="114">
        <f t="shared" si="57"/>
        <v>468</v>
      </c>
      <c r="B482" s="115" t="str">
        <f>IF(基本情報入力シート!B525="","",基本情報入力シート!B525)</f>
        <v/>
      </c>
      <c r="C482" s="116" t="str">
        <f>IF(基本情報入力シート!L525="","",基本情報入力シート!L525)</f>
        <v/>
      </c>
      <c r="D482" s="116" t="str">
        <f>IF(基本情報入力シート!Q525="","",基本情報入力シート!Q525)</f>
        <v>愛知県</v>
      </c>
      <c r="E482" s="116" t="str">
        <f>IF(基本情報入力シート!V525="","",基本情報入力シート!V525)</f>
        <v/>
      </c>
      <c r="F482" s="116" t="str">
        <f>IF(基本情報入力シート!W525="","",基本情報入力シート!W525)</f>
        <v>事業所番号及びサービス名を入力してください。</v>
      </c>
      <c r="G482" s="116" t="str">
        <f>IF(基本情報入力シート!Z525="","",基本情報入力シート!Z525)</f>
        <v/>
      </c>
      <c r="H482" s="224" t="str">
        <f>IF(基本情報入力シート!AD525="","",基本情報入力シート!AD525)</f>
        <v/>
      </c>
      <c r="I482" s="362" t="str">
        <f>IF(基本情報入力シート!AE525="","",基本情報入力シート!AE525)</f>
        <v/>
      </c>
      <c r="J482" s="487"/>
      <c r="K482" s="491"/>
      <c r="L482" s="490"/>
      <c r="M482" s="363" t="str">
        <f>IF(G482="", "", VLOOKUP(AO482,【参考】数式用!$AZ$3:$BA$6, 2, FALSE))</f>
        <v/>
      </c>
      <c r="N482" s="364" t="str">
        <f>IF(G482="","",VLOOKUP(G482,【参考】数式用!$A$4:$L$54,MATCH('別紙様式2-3（個表）'!M482,【参考】数式用!$J$3:$L$3,0)+9,FALSE))</f>
        <v/>
      </c>
      <c r="O482" s="497" t="s">
        <v>2396</v>
      </c>
      <c r="P482" s="365" t="str">
        <f t="shared" si="56"/>
        <v>未入力あり</v>
      </c>
      <c r="Q482" s="273" t="str">
        <f>IFERROR(IF(P482="未入力あり","",ROUNDDOWN(ROUNDDOWN($H482*$I482,0)*VLOOKUP($G482,【参考】数式用!$A$4:$E$54,3, FALSE),0)),"")</f>
        <v/>
      </c>
      <c r="R482" s="273" t="str">
        <f>IF(AM482="×", 0,IF(P482="未入力あり","",ROUNDDOWN(ROUNDDOWN($H482*$I482,0)*VLOOKUP($G482,【参考】数式用!$A$4:$E$54,4,FALSE),0)))</f>
        <v/>
      </c>
      <c r="S482" s="366" t="str">
        <f>IF(AN482="×", 0,IF(P482="未入力あり","",ROUNDDOWN(ROUNDDOWN($H482*$I482,0)*VLOOKUP($G482,【参考】数式用!$A$4:$E$54,5, FALSE),0)))</f>
        <v/>
      </c>
      <c r="T482" s="369" t="s">
        <v>3907</v>
      </c>
      <c r="U482" s="370"/>
      <c r="V482" s="33"/>
      <c r="W482" s="641"/>
      <c r="X482" s="641"/>
      <c r="Y482" s="641"/>
      <c r="Z482" s="641"/>
      <c r="AA482" s="641"/>
      <c r="AB482" s="641"/>
      <c r="AC482" s="641"/>
      <c r="AD482" s="641"/>
      <c r="AE482" s="641"/>
      <c r="AF482" s="641"/>
      <c r="AG482" s="641"/>
      <c r="AI482" s="373" t="str">
        <f t="shared" si="51"/>
        <v/>
      </c>
      <c r="AJ482" s="372" t="e">
        <f>VLOOKUP('別紙様式2-3（個表）'!$G482,【参考】数式用!$P$4:$Q$54,2, FALSE)</f>
        <v>#N/A</v>
      </c>
      <c r="AK482" s="372" t="e">
        <f>VLOOKUP('別紙様式2-3（個表）'!$G482,【参考】数式用!$P$4:$W$54,8, FALSE)</f>
        <v>#N/A</v>
      </c>
      <c r="AL482" s="372" t="e">
        <f>VLOOKUP('別紙様式2-3（個表）'!$G482,【参考】数式用!$P$4:$AD$54,15, FALSE)</f>
        <v>#N/A</v>
      </c>
      <c r="AM482" s="372" t="str">
        <f t="shared" si="52"/>
        <v/>
      </c>
      <c r="AN482" s="372" t="str">
        <f t="shared" si="53"/>
        <v/>
      </c>
      <c r="AO482" s="372" t="str">
        <f t="shared" si="54"/>
        <v/>
      </c>
      <c r="AP482" s="372" t="str">
        <f>IF(G482="", "", VLOOKUP(G482,【参考】数式用!$A$4:$M$54,13,FALSE))</f>
        <v/>
      </c>
      <c r="AQ482" s="46" t="str">
        <f t="shared" si="55"/>
        <v>―</v>
      </c>
    </row>
    <row r="483" spans="1:43" ht="45" customHeight="1">
      <c r="A483" s="114">
        <f t="shared" si="57"/>
        <v>469</v>
      </c>
      <c r="B483" s="115" t="str">
        <f>IF(基本情報入力シート!B526="","",基本情報入力シート!B526)</f>
        <v/>
      </c>
      <c r="C483" s="116" t="str">
        <f>IF(基本情報入力シート!L526="","",基本情報入力シート!L526)</f>
        <v/>
      </c>
      <c r="D483" s="116" t="str">
        <f>IF(基本情報入力シート!Q526="","",基本情報入力シート!Q526)</f>
        <v>愛知県</v>
      </c>
      <c r="E483" s="116" t="str">
        <f>IF(基本情報入力シート!V526="","",基本情報入力シート!V526)</f>
        <v/>
      </c>
      <c r="F483" s="116" t="str">
        <f>IF(基本情報入力シート!W526="","",基本情報入力シート!W526)</f>
        <v>事業所番号及びサービス名を入力してください。</v>
      </c>
      <c r="G483" s="116" t="str">
        <f>IF(基本情報入力シート!Z526="","",基本情報入力シート!Z526)</f>
        <v/>
      </c>
      <c r="H483" s="224" t="str">
        <f>IF(基本情報入力シート!AD526="","",基本情報入力シート!AD526)</f>
        <v/>
      </c>
      <c r="I483" s="362" t="str">
        <f>IF(基本情報入力シート!AE526="","",基本情報入力シート!AE526)</f>
        <v/>
      </c>
      <c r="J483" s="487"/>
      <c r="K483" s="491"/>
      <c r="L483" s="490"/>
      <c r="M483" s="363" t="str">
        <f>IF(G483="", "", VLOOKUP(AO483,【参考】数式用!$AZ$3:$BA$6, 2, FALSE))</f>
        <v/>
      </c>
      <c r="N483" s="364" t="str">
        <f>IF(G483="","",VLOOKUP(G483,【参考】数式用!$A$4:$L$54,MATCH('別紙様式2-3（個表）'!M483,【参考】数式用!$J$3:$L$3,0)+9,FALSE))</f>
        <v/>
      </c>
      <c r="O483" s="497" t="s">
        <v>2396</v>
      </c>
      <c r="P483" s="365" t="str">
        <f t="shared" si="56"/>
        <v>未入力あり</v>
      </c>
      <c r="Q483" s="273" t="str">
        <f>IFERROR(IF(P483="未入力あり","",ROUNDDOWN(ROUNDDOWN($H483*$I483,0)*VLOOKUP($G483,【参考】数式用!$A$4:$E$54,3, FALSE),0)),"")</f>
        <v/>
      </c>
      <c r="R483" s="273" t="str">
        <f>IF(AM483="×", 0,IF(P483="未入力あり","",ROUNDDOWN(ROUNDDOWN($H483*$I483,0)*VLOOKUP($G483,【参考】数式用!$A$4:$E$54,4,FALSE),0)))</f>
        <v/>
      </c>
      <c r="S483" s="366" t="str">
        <f>IF(AN483="×", 0,IF(P483="未入力あり","",ROUNDDOWN(ROUNDDOWN($H483*$I483,0)*VLOOKUP($G483,【参考】数式用!$A$4:$E$54,5, FALSE),0)))</f>
        <v/>
      </c>
      <c r="T483" s="369" t="s">
        <v>3907</v>
      </c>
      <c r="U483" s="370"/>
      <c r="V483" s="33"/>
      <c r="W483" s="641"/>
      <c r="X483" s="641"/>
      <c r="Y483" s="641"/>
      <c r="Z483" s="641"/>
      <c r="AA483" s="641"/>
      <c r="AB483" s="641"/>
      <c r="AC483" s="641"/>
      <c r="AD483" s="641"/>
      <c r="AE483" s="641"/>
      <c r="AF483" s="641"/>
      <c r="AG483" s="641"/>
      <c r="AI483" s="373" t="str">
        <f t="shared" si="51"/>
        <v/>
      </c>
      <c r="AJ483" s="372" t="e">
        <f>VLOOKUP('別紙様式2-3（個表）'!$G483,【参考】数式用!$P$4:$Q$54,2, FALSE)</f>
        <v>#N/A</v>
      </c>
      <c r="AK483" s="372" t="e">
        <f>VLOOKUP('別紙様式2-3（個表）'!$G483,【参考】数式用!$P$4:$W$54,8, FALSE)</f>
        <v>#N/A</v>
      </c>
      <c r="AL483" s="372" t="e">
        <f>VLOOKUP('別紙様式2-3（個表）'!$G483,【参考】数式用!$P$4:$AD$54,15, FALSE)</f>
        <v>#N/A</v>
      </c>
      <c r="AM483" s="372" t="str">
        <f t="shared" si="52"/>
        <v/>
      </c>
      <c r="AN483" s="372" t="str">
        <f t="shared" si="53"/>
        <v/>
      </c>
      <c r="AO483" s="372" t="str">
        <f t="shared" si="54"/>
        <v/>
      </c>
      <c r="AP483" s="372" t="str">
        <f>IF(G483="", "", VLOOKUP(G483,【参考】数式用!$A$4:$M$54,13,FALSE))</f>
        <v/>
      </c>
      <c r="AQ483" s="46" t="str">
        <f t="shared" si="55"/>
        <v>―</v>
      </c>
    </row>
    <row r="484" spans="1:43" ht="45" customHeight="1">
      <c r="A484" s="114">
        <f t="shared" si="57"/>
        <v>470</v>
      </c>
      <c r="B484" s="115" t="str">
        <f>IF(基本情報入力シート!B527="","",基本情報入力シート!B527)</f>
        <v/>
      </c>
      <c r="C484" s="116" t="str">
        <f>IF(基本情報入力シート!L527="","",基本情報入力シート!L527)</f>
        <v/>
      </c>
      <c r="D484" s="116" t="str">
        <f>IF(基本情報入力シート!Q527="","",基本情報入力シート!Q527)</f>
        <v>愛知県</v>
      </c>
      <c r="E484" s="116" t="str">
        <f>IF(基本情報入力シート!V527="","",基本情報入力シート!V527)</f>
        <v/>
      </c>
      <c r="F484" s="116" t="str">
        <f>IF(基本情報入力シート!W527="","",基本情報入力シート!W527)</f>
        <v>事業所番号及びサービス名を入力してください。</v>
      </c>
      <c r="G484" s="116" t="str">
        <f>IF(基本情報入力シート!Z527="","",基本情報入力シート!Z527)</f>
        <v/>
      </c>
      <c r="H484" s="224" t="str">
        <f>IF(基本情報入力シート!AD527="","",基本情報入力シート!AD527)</f>
        <v/>
      </c>
      <c r="I484" s="362" t="str">
        <f>IF(基本情報入力シート!AE527="","",基本情報入力シート!AE527)</f>
        <v/>
      </c>
      <c r="J484" s="487"/>
      <c r="K484" s="491"/>
      <c r="L484" s="490"/>
      <c r="M484" s="363" t="str">
        <f>IF(G484="", "", VLOOKUP(AO484,【参考】数式用!$AZ$3:$BA$6, 2, FALSE))</f>
        <v/>
      </c>
      <c r="N484" s="364" t="str">
        <f>IF(G484="","",VLOOKUP(G484,【参考】数式用!$A$4:$L$54,MATCH('別紙様式2-3（個表）'!M484,【参考】数式用!$J$3:$L$3,0)+9,FALSE))</f>
        <v/>
      </c>
      <c r="O484" s="497" t="s">
        <v>2396</v>
      </c>
      <c r="P484" s="365" t="str">
        <f t="shared" si="56"/>
        <v>未入力あり</v>
      </c>
      <c r="Q484" s="273" t="str">
        <f>IFERROR(IF(P484="未入力あり","",ROUNDDOWN(ROUNDDOWN($H484*$I484,0)*VLOOKUP($G484,【参考】数式用!$A$4:$E$54,3, FALSE),0)),"")</f>
        <v/>
      </c>
      <c r="R484" s="273" t="str">
        <f>IF(AM484="×", 0,IF(P484="未入力あり","",ROUNDDOWN(ROUNDDOWN($H484*$I484,0)*VLOOKUP($G484,【参考】数式用!$A$4:$E$54,4,FALSE),0)))</f>
        <v/>
      </c>
      <c r="S484" s="366" t="str">
        <f>IF(AN484="×", 0,IF(P484="未入力あり","",ROUNDDOWN(ROUNDDOWN($H484*$I484,0)*VLOOKUP($G484,【参考】数式用!$A$4:$E$54,5, FALSE),0)))</f>
        <v/>
      </c>
      <c r="T484" s="369" t="s">
        <v>3907</v>
      </c>
      <c r="U484" s="370"/>
      <c r="V484" s="33"/>
      <c r="W484" s="641"/>
      <c r="X484" s="641"/>
      <c r="Y484" s="641"/>
      <c r="Z484" s="641"/>
      <c r="AA484" s="641"/>
      <c r="AB484" s="641"/>
      <c r="AC484" s="641"/>
      <c r="AD484" s="641"/>
      <c r="AE484" s="641"/>
      <c r="AF484" s="641"/>
      <c r="AG484" s="641"/>
      <c r="AI484" s="373" t="str">
        <f t="shared" si="51"/>
        <v/>
      </c>
      <c r="AJ484" s="372" t="e">
        <f>VLOOKUP('別紙様式2-3（個表）'!$G484,【参考】数式用!$P$4:$Q$54,2, FALSE)</f>
        <v>#N/A</v>
      </c>
      <c r="AK484" s="372" t="e">
        <f>VLOOKUP('別紙様式2-3（個表）'!$G484,【参考】数式用!$P$4:$W$54,8, FALSE)</f>
        <v>#N/A</v>
      </c>
      <c r="AL484" s="372" t="e">
        <f>VLOOKUP('別紙様式2-3（個表）'!$G484,【参考】数式用!$P$4:$AD$54,15, FALSE)</f>
        <v>#N/A</v>
      </c>
      <c r="AM484" s="372" t="str">
        <f t="shared" si="52"/>
        <v/>
      </c>
      <c r="AN484" s="372" t="str">
        <f t="shared" si="53"/>
        <v/>
      </c>
      <c r="AO484" s="372" t="str">
        <f t="shared" si="54"/>
        <v/>
      </c>
      <c r="AP484" s="372" t="str">
        <f>IF(G484="", "", VLOOKUP(G484,【参考】数式用!$A$4:$M$54,13,FALSE))</f>
        <v/>
      </c>
      <c r="AQ484" s="46" t="str">
        <f t="shared" si="55"/>
        <v>―</v>
      </c>
    </row>
    <row r="485" spans="1:43" ht="45" customHeight="1">
      <c r="A485" s="114">
        <f t="shared" si="57"/>
        <v>471</v>
      </c>
      <c r="B485" s="115" t="str">
        <f>IF(基本情報入力シート!B528="","",基本情報入力シート!B528)</f>
        <v/>
      </c>
      <c r="C485" s="116" t="str">
        <f>IF(基本情報入力シート!L528="","",基本情報入力シート!L528)</f>
        <v/>
      </c>
      <c r="D485" s="116" t="str">
        <f>IF(基本情報入力シート!Q528="","",基本情報入力シート!Q528)</f>
        <v>愛知県</v>
      </c>
      <c r="E485" s="116" t="str">
        <f>IF(基本情報入力シート!V528="","",基本情報入力シート!V528)</f>
        <v/>
      </c>
      <c r="F485" s="116" t="str">
        <f>IF(基本情報入力シート!W528="","",基本情報入力シート!W528)</f>
        <v>事業所番号及びサービス名を入力してください。</v>
      </c>
      <c r="G485" s="116" t="str">
        <f>IF(基本情報入力シート!Z528="","",基本情報入力シート!Z528)</f>
        <v/>
      </c>
      <c r="H485" s="224" t="str">
        <f>IF(基本情報入力シート!AD528="","",基本情報入力シート!AD528)</f>
        <v/>
      </c>
      <c r="I485" s="362" t="str">
        <f>IF(基本情報入力シート!AE528="","",基本情報入力シート!AE528)</f>
        <v/>
      </c>
      <c r="J485" s="487"/>
      <c r="K485" s="491"/>
      <c r="L485" s="490"/>
      <c r="M485" s="363" t="str">
        <f>IF(G485="", "", VLOOKUP(AO485,【参考】数式用!$AZ$3:$BA$6, 2, FALSE))</f>
        <v/>
      </c>
      <c r="N485" s="364" t="str">
        <f>IF(G485="","",VLOOKUP(G485,【参考】数式用!$A$4:$L$54,MATCH('別紙様式2-3（個表）'!M485,【参考】数式用!$J$3:$L$3,0)+9,FALSE))</f>
        <v/>
      </c>
      <c r="O485" s="497" t="s">
        <v>2396</v>
      </c>
      <c r="P485" s="365" t="str">
        <f t="shared" si="56"/>
        <v>未入力あり</v>
      </c>
      <c r="Q485" s="273" t="str">
        <f>IFERROR(IF(P485="未入力あり","",ROUNDDOWN(ROUNDDOWN($H485*$I485,0)*VLOOKUP($G485,【参考】数式用!$A$4:$E$54,3, FALSE),0)),"")</f>
        <v/>
      </c>
      <c r="R485" s="273" t="str">
        <f>IF(AM485="×", 0,IF(P485="未入力あり","",ROUNDDOWN(ROUNDDOWN($H485*$I485,0)*VLOOKUP($G485,【参考】数式用!$A$4:$E$54,4,FALSE),0)))</f>
        <v/>
      </c>
      <c r="S485" s="366" t="str">
        <f>IF(AN485="×", 0,IF(P485="未入力あり","",ROUNDDOWN(ROUNDDOWN($H485*$I485,0)*VLOOKUP($G485,【参考】数式用!$A$4:$E$54,5, FALSE),0)))</f>
        <v/>
      </c>
      <c r="T485" s="369" t="s">
        <v>3907</v>
      </c>
      <c r="U485" s="370"/>
      <c r="V485" s="33"/>
      <c r="W485" s="641"/>
      <c r="X485" s="641"/>
      <c r="Y485" s="641"/>
      <c r="Z485" s="641"/>
      <c r="AA485" s="641"/>
      <c r="AB485" s="641"/>
      <c r="AC485" s="641"/>
      <c r="AD485" s="641"/>
      <c r="AE485" s="641"/>
      <c r="AF485" s="641"/>
      <c r="AG485" s="641"/>
      <c r="AI485" s="373" t="str">
        <f t="shared" si="51"/>
        <v/>
      </c>
      <c r="AJ485" s="372" t="e">
        <f>VLOOKUP('別紙様式2-3（個表）'!$G485,【参考】数式用!$P$4:$Q$54,2, FALSE)</f>
        <v>#N/A</v>
      </c>
      <c r="AK485" s="372" t="e">
        <f>VLOOKUP('別紙様式2-3（個表）'!$G485,【参考】数式用!$P$4:$W$54,8, FALSE)</f>
        <v>#N/A</v>
      </c>
      <c r="AL485" s="372" t="e">
        <f>VLOOKUP('別紙様式2-3（個表）'!$G485,【参考】数式用!$P$4:$AD$54,15, FALSE)</f>
        <v>#N/A</v>
      </c>
      <c r="AM485" s="372" t="str">
        <f t="shared" si="52"/>
        <v/>
      </c>
      <c r="AN485" s="372" t="str">
        <f t="shared" si="53"/>
        <v/>
      </c>
      <c r="AO485" s="372" t="str">
        <f t="shared" si="54"/>
        <v/>
      </c>
      <c r="AP485" s="372" t="str">
        <f>IF(G485="", "", VLOOKUP(G485,【参考】数式用!$A$4:$M$54,13,FALSE))</f>
        <v/>
      </c>
      <c r="AQ485" s="46" t="str">
        <f t="shared" si="55"/>
        <v>―</v>
      </c>
    </row>
    <row r="486" spans="1:43" ht="45" customHeight="1">
      <c r="A486" s="114">
        <f t="shared" si="57"/>
        <v>472</v>
      </c>
      <c r="B486" s="115" t="str">
        <f>IF(基本情報入力シート!B529="","",基本情報入力シート!B529)</f>
        <v/>
      </c>
      <c r="C486" s="116" t="str">
        <f>IF(基本情報入力シート!L529="","",基本情報入力シート!L529)</f>
        <v/>
      </c>
      <c r="D486" s="116" t="str">
        <f>IF(基本情報入力シート!Q529="","",基本情報入力シート!Q529)</f>
        <v>愛知県</v>
      </c>
      <c r="E486" s="116" t="str">
        <f>IF(基本情報入力シート!V529="","",基本情報入力シート!V529)</f>
        <v/>
      </c>
      <c r="F486" s="116" t="str">
        <f>IF(基本情報入力シート!W529="","",基本情報入力シート!W529)</f>
        <v>事業所番号及びサービス名を入力してください。</v>
      </c>
      <c r="G486" s="116" t="str">
        <f>IF(基本情報入力シート!Z529="","",基本情報入力シート!Z529)</f>
        <v/>
      </c>
      <c r="H486" s="224" t="str">
        <f>IF(基本情報入力シート!AD529="","",基本情報入力シート!AD529)</f>
        <v/>
      </c>
      <c r="I486" s="362" t="str">
        <f>IF(基本情報入力シート!AE529="","",基本情報入力シート!AE529)</f>
        <v/>
      </c>
      <c r="J486" s="487"/>
      <c r="K486" s="491"/>
      <c r="L486" s="490"/>
      <c r="M486" s="363" t="str">
        <f>IF(G486="", "", VLOOKUP(AO486,【参考】数式用!$AZ$3:$BA$6, 2, FALSE))</f>
        <v/>
      </c>
      <c r="N486" s="364" t="str">
        <f>IF(G486="","",VLOOKUP(G486,【参考】数式用!$A$4:$L$54,MATCH('別紙様式2-3（個表）'!M486,【参考】数式用!$J$3:$L$3,0)+9,FALSE))</f>
        <v/>
      </c>
      <c r="O486" s="497" t="s">
        <v>2396</v>
      </c>
      <c r="P486" s="365" t="str">
        <f t="shared" si="56"/>
        <v>未入力あり</v>
      </c>
      <c r="Q486" s="273" t="str">
        <f>IFERROR(IF(P486="未入力あり","",ROUNDDOWN(ROUNDDOWN($H486*$I486,0)*VLOOKUP($G486,【参考】数式用!$A$4:$E$54,3, FALSE),0)),"")</f>
        <v/>
      </c>
      <c r="R486" s="273" t="str">
        <f>IF(AM486="×", 0,IF(P486="未入力あり","",ROUNDDOWN(ROUNDDOWN($H486*$I486,0)*VLOOKUP($G486,【参考】数式用!$A$4:$E$54,4,FALSE),0)))</f>
        <v/>
      </c>
      <c r="S486" s="366" t="str">
        <f>IF(AN486="×", 0,IF(P486="未入力あり","",ROUNDDOWN(ROUNDDOWN($H486*$I486,0)*VLOOKUP($G486,【参考】数式用!$A$4:$E$54,5, FALSE),0)))</f>
        <v/>
      </c>
      <c r="T486" s="369" t="s">
        <v>3907</v>
      </c>
      <c r="U486" s="370"/>
      <c r="V486" s="33"/>
      <c r="W486" s="641"/>
      <c r="X486" s="641"/>
      <c r="Y486" s="641"/>
      <c r="Z486" s="641"/>
      <c r="AA486" s="641"/>
      <c r="AB486" s="641"/>
      <c r="AC486" s="641"/>
      <c r="AD486" s="641"/>
      <c r="AE486" s="641"/>
      <c r="AF486" s="641"/>
      <c r="AG486" s="641"/>
      <c r="AI486" s="373" t="str">
        <f t="shared" si="51"/>
        <v/>
      </c>
      <c r="AJ486" s="372" t="e">
        <f>VLOOKUP('別紙様式2-3（個表）'!$G486,【参考】数式用!$P$4:$Q$54,2, FALSE)</f>
        <v>#N/A</v>
      </c>
      <c r="AK486" s="372" t="e">
        <f>VLOOKUP('別紙様式2-3（個表）'!$G486,【参考】数式用!$P$4:$W$54,8, FALSE)</f>
        <v>#N/A</v>
      </c>
      <c r="AL486" s="372" t="e">
        <f>VLOOKUP('別紙様式2-3（個表）'!$G486,【参考】数式用!$P$4:$AD$54,15, FALSE)</f>
        <v>#N/A</v>
      </c>
      <c r="AM486" s="372" t="str">
        <f t="shared" si="52"/>
        <v/>
      </c>
      <c r="AN486" s="372" t="str">
        <f t="shared" si="53"/>
        <v/>
      </c>
      <c r="AO486" s="372" t="str">
        <f t="shared" si="54"/>
        <v/>
      </c>
      <c r="AP486" s="372" t="str">
        <f>IF(G486="", "", VLOOKUP(G486,【参考】数式用!$A$4:$M$54,13,FALSE))</f>
        <v/>
      </c>
      <c r="AQ486" s="46" t="str">
        <f t="shared" si="55"/>
        <v>―</v>
      </c>
    </row>
    <row r="487" spans="1:43" ht="45" customHeight="1">
      <c r="A487" s="114">
        <f t="shared" si="57"/>
        <v>473</v>
      </c>
      <c r="B487" s="115" t="str">
        <f>IF(基本情報入力シート!B530="","",基本情報入力シート!B530)</f>
        <v/>
      </c>
      <c r="C487" s="116" t="str">
        <f>IF(基本情報入力シート!L530="","",基本情報入力シート!L530)</f>
        <v/>
      </c>
      <c r="D487" s="116" t="str">
        <f>IF(基本情報入力シート!Q530="","",基本情報入力シート!Q530)</f>
        <v>愛知県</v>
      </c>
      <c r="E487" s="116" t="str">
        <f>IF(基本情報入力シート!V530="","",基本情報入力シート!V530)</f>
        <v/>
      </c>
      <c r="F487" s="116" t="str">
        <f>IF(基本情報入力シート!W530="","",基本情報入力シート!W530)</f>
        <v>事業所番号及びサービス名を入力してください。</v>
      </c>
      <c r="G487" s="116" t="str">
        <f>IF(基本情報入力シート!Z530="","",基本情報入力シート!Z530)</f>
        <v/>
      </c>
      <c r="H487" s="224" t="str">
        <f>IF(基本情報入力シート!AD530="","",基本情報入力シート!AD530)</f>
        <v/>
      </c>
      <c r="I487" s="362" t="str">
        <f>IF(基本情報入力シート!AE530="","",基本情報入力シート!AE530)</f>
        <v/>
      </c>
      <c r="J487" s="487"/>
      <c r="K487" s="491"/>
      <c r="L487" s="490"/>
      <c r="M487" s="363" t="str">
        <f>IF(G487="", "", VLOOKUP(AO487,【参考】数式用!$AZ$3:$BA$6, 2, FALSE))</f>
        <v/>
      </c>
      <c r="N487" s="364" t="str">
        <f>IF(G487="","",VLOOKUP(G487,【参考】数式用!$A$4:$L$54,MATCH('別紙様式2-3（個表）'!M487,【参考】数式用!$J$3:$L$3,0)+9,FALSE))</f>
        <v/>
      </c>
      <c r="O487" s="497" t="s">
        <v>2396</v>
      </c>
      <c r="P487" s="365" t="str">
        <f t="shared" si="56"/>
        <v>未入力あり</v>
      </c>
      <c r="Q487" s="273" t="str">
        <f>IFERROR(IF(P487="未入力あり","",ROUNDDOWN(ROUNDDOWN($H487*$I487,0)*VLOOKUP($G487,【参考】数式用!$A$4:$E$54,3, FALSE),0)),"")</f>
        <v/>
      </c>
      <c r="R487" s="273" t="str">
        <f>IF(AM487="×", 0,IF(P487="未入力あり","",ROUNDDOWN(ROUNDDOWN($H487*$I487,0)*VLOOKUP($G487,【参考】数式用!$A$4:$E$54,4,FALSE),0)))</f>
        <v/>
      </c>
      <c r="S487" s="366" t="str">
        <f>IF(AN487="×", 0,IF(P487="未入力あり","",ROUNDDOWN(ROUNDDOWN($H487*$I487,0)*VLOOKUP($G487,【参考】数式用!$A$4:$E$54,5, FALSE),0)))</f>
        <v/>
      </c>
      <c r="T487" s="369" t="s">
        <v>3907</v>
      </c>
      <c r="U487" s="370"/>
      <c r="V487" s="33"/>
      <c r="W487" s="641"/>
      <c r="X487" s="641"/>
      <c r="Y487" s="641"/>
      <c r="Z487" s="641"/>
      <c r="AA487" s="641"/>
      <c r="AB487" s="641"/>
      <c r="AC487" s="641"/>
      <c r="AD487" s="641"/>
      <c r="AE487" s="641"/>
      <c r="AF487" s="641"/>
      <c r="AG487" s="641"/>
      <c r="AI487" s="373" t="str">
        <f t="shared" si="51"/>
        <v/>
      </c>
      <c r="AJ487" s="372" t="e">
        <f>VLOOKUP('別紙様式2-3（個表）'!$G487,【参考】数式用!$P$4:$Q$54,2, FALSE)</f>
        <v>#N/A</v>
      </c>
      <c r="AK487" s="372" t="e">
        <f>VLOOKUP('別紙様式2-3（個表）'!$G487,【参考】数式用!$P$4:$W$54,8, FALSE)</f>
        <v>#N/A</v>
      </c>
      <c r="AL487" s="372" t="e">
        <f>VLOOKUP('別紙様式2-3（個表）'!$G487,【参考】数式用!$P$4:$AD$54,15, FALSE)</f>
        <v>#N/A</v>
      </c>
      <c r="AM487" s="372" t="str">
        <f t="shared" si="52"/>
        <v/>
      </c>
      <c r="AN487" s="372" t="str">
        <f t="shared" si="53"/>
        <v/>
      </c>
      <c r="AO487" s="372" t="str">
        <f t="shared" si="54"/>
        <v/>
      </c>
      <c r="AP487" s="372" t="str">
        <f>IF(G487="", "", VLOOKUP(G487,【参考】数式用!$A$4:$M$54,13,FALSE))</f>
        <v/>
      </c>
      <c r="AQ487" s="46" t="str">
        <f t="shared" si="55"/>
        <v>―</v>
      </c>
    </row>
    <row r="488" spans="1:43" ht="45" customHeight="1">
      <c r="A488" s="114">
        <f t="shared" si="57"/>
        <v>474</v>
      </c>
      <c r="B488" s="115" t="str">
        <f>IF(基本情報入力シート!B531="","",基本情報入力シート!B531)</f>
        <v/>
      </c>
      <c r="C488" s="116" t="str">
        <f>IF(基本情報入力シート!L531="","",基本情報入力シート!L531)</f>
        <v/>
      </c>
      <c r="D488" s="116" t="str">
        <f>IF(基本情報入力シート!Q531="","",基本情報入力シート!Q531)</f>
        <v>愛知県</v>
      </c>
      <c r="E488" s="116" t="str">
        <f>IF(基本情報入力シート!V531="","",基本情報入力シート!V531)</f>
        <v/>
      </c>
      <c r="F488" s="116" t="str">
        <f>IF(基本情報入力シート!W531="","",基本情報入力シート!W531)</f>
        <v>事業所番号及びサービス名を入力してください。</v>
      </c>
      <c r="G488" s="116" t="str">
        <f>IF(基本情報入力シート!Z531="","",基本情報入力シート!Z531)</f>
        <v/>
      </c>
      <c r="H488" s="224" t="str">
        <f>IF(基本情報入力シート!AD531="","",基本情報入力シート!AD531)</f>
        <v/>
      </c>
      <c r="I488" s="362" t="str">
        <f>IF(基本情報入力シート!AE531="","",基本情報入力シート!AE531)</f>
        <v/>
      </c>
      <c r="J488" s="487"/>
      <c r="K488" s="491"/>
      <c r="L488" s="490"/>
      <c r="M488" s="363" t="str">
        <f>IF(G488="", "", VLOOKUP(AO488,【参考】数式用!$AZ$3:$BA$6, 2, FALSE))</f>
        <v/>
      </c>
      <c r="N488" s="364" t="str">
        <f>IF(G488="","",VLOOKUP(G488,【参考】数式用!$A$4:$L$54,MATCH('別紙様式2-3（個表）'!M488,【参考】数式用!$J$3:$L$3,0)+9,FALSE))</f>
        <v/>
      </c>
      <c r="O488" s="497" t="s">
        <v>2396</v>
      </c>
      <c r="P488" s="365" t="str">
        <f t="shared" si="56"/>
        <v>未入力あり</v>
      </c>
      <c r="Q488" s="273" t="str">
        <f>IFERROR(IF(P488="未入力あり","",ROUNDDOWN(ROUNDDOWN($H488*$I488,0)*VLOOKUP($G488,【参考】数式用!$A$4:$E$54,3, FALSE),0)),"")</f>
        <v/>
      </c>
      <c r="R488" s="273" t="str">
        <f>IF(AM488="×", 0,IF(P488="未入力あり","",ROUNDDOWN(ROUNDDOWN($H488*$I488,0)*VLOOKUP($G488,【参考】数式用!$A$4:$E$54,4,FALSE),0)))</f>
        <v/>
      </c>
      <c r="S488" s="366" t="str">
        <f>IF(AN488="×", 0,IF(P488="未入力あり","",ROUNDDOWN(ROUNDDOWN($H488*$I488,0)*VLOOKUP($G488,【参考】数式用!$A$4:$E$54,5, FALSE),0)))</f>
        <v/>
      </c>
      <c r="T488" s="369" t="s">
        <v>3907</v>
      </c>
      <c r="U488" s="370"/>
      <c r="V488" s="33"/>
      <c r="W488" s="641"/>
      <c r="X488" s="641"/>
      <c r="Y488" s="641"/>
      <c r="Z488" s="641"/>
      <c r="AA488" s="641"/>
      <c r="AB488" s="641"/>
      <c r="AC488" s="641"/>
      <c r="AD488" s="641"/>
      <c r="AE488" s="641"/>
      <c r="AF488" s="641"/>
      <c r="AG488" s="641"/>
      <c r="AI488" s="373" t="str">
        <f t="shared" si="51"/>
        <v/>
      </c>
      <c r="AJ488" s="372" t="e">
        <f>VLOOKUP('別紙様式2-3（個表）'!$G488,【参考】数式用!$P$4:$Q$54,2, FALSE)</f>
        <v>#N/A</v>
      </c>
      <c r="AK488" s="372" t="e">
        <f>VLOOKUP('別紙様式2-3（個表）'!$G488,【参考】数式用!$P$4:$W$54,8, FALSE)</f>
        <v>#N/A</v>
      </c>
      <c r="AL488" s="372" t="e">
        <f>VLOOKUP('別紙様式2-3（個表）'!$G488,【参考】数式用!$P$4:$AD$54,15, FALSE)</f>
        <v>#N/A</v>
      </c>
      <c r="AM488" s="372" t="str">
        <f t="shared" si="52"/>
        <v/>
      </c>
      <c r="AN488" s="372" t="str">
        <f t="shared" si="53"/>
        <v/>
      </c>
      <c r="AO488" s="372" t="str">
        <f t="shared" si="54"/>
        <v/>
      </c>
      <c r="AP488" s="372" t="str">
        <f>IF(G488="", "", VLOOKUP(G488,【参考】数式用!$A$4:$M$54,13,FALSE))</f>
        <v/>
      </c>
      <c r="AQ488" s="46" t="str">
        <f t="shared" si="55"/>
        <v>―</v>
      </c>
    </row>
    <row r="489" spans="1:43" ht="45" customHeight="1">
      <c r="A489" s="114">
        <f t="shared" si="57"/>
        <v>475</v>
      </c>
      <c r="B489" s="115" t="str">
        <f>IF(基本情報入力シート!B532="","",基本情報入力シート!B532)</f>
        <v/>
      </c>
      <c r="C489" s="116" t="str">
        <f>IF(基本情報入力シート!L532="","",基本情報入力シート!L532)</f>
        <v/>
      </c>
      <c r="D489" s="116" t="str">
        <f>IF(基本情報入力シート!Q532="","",基本情報入力シート!Q532)</f>
        <v>愛知県</v>
      </c>
      <c r="E489" s="116" t="str">
        <f>IF(基本情報入力シート!V532="","",基本情報入力シート!V532)</f>
        <v/>
      </c>
      <c r="F489" s="116" t="str">
        <f>IF(基本情報入力シート!W532="","",基本情報入力シート!W532)</f>
        <v>事業所番号及びサービス名を入力してください。</v>
      </c>
      <c r="G489" s="116" t="str">
        <f>IF(基本情報入力シート!Z532="","",基本情報入力シート!Z532)</f>
        <v/>
      </c>
      <c r="H489" s="224" t="str">
        <f>IF(基本情報入力シート!AD532="","",基本情報入力シート!AD532)</f>
        <v/>
      </c>
      <c r="I489" s="362" t="str">
        <f>IF(基本情報入力シート!AE532="","",基本情報入力シート!AE532)</f>
        <v/>
      </c>
      <c r="J489" s="487"/>
      <c r="K489" s="491"/>
      <c r="L489" s="490"/>
      <c r="M489" s="363" t="str">
        <f>IF(G489="", "", VLOOKUP(AO489,【参考】数式用!$AZ$3:$BA$6, 2, FALSE))</f>
        <v/>
      </c>
      <c r="N489" s="364" t="str">
        <f>IF(G489="","",VLOOKUP(G489,【参考】数式用!$A$4:$L$54,MATCH('別紙様式2-3（個表）'!M489,【参考】数式用!$J$3:$L$3,0)+9,FALSE))</f>
        <v/>
      </c>
      <c r="O489" s="497" t="s">
        <v>2396</v>
      </c>
      <c r="P489" s="365" t="str">
        <f t="shared" si="56"/>
        <v>未入力あり</v>
      </c>
      <c r="Q489" s="273" t="str">
        <f>IFERROR(IF(P489="未入力あり","",ROUNDDOWN(ROUNDDOWN($H489*$I489,0)*VLOOKUP($G489,【参考】数式用!$A$4:$E$54,3, FALSE),0)),"")</f>
        <v/>
      </c>
      <c r="R489" s="273" t="str">
        <f>IF(AM489="×", 0,IF(P489="未入力あり","",ROUNDDOWN(ROUNDDOWN($H489*$I489,0)*VLOOKUP($G489,【参考】数式用!$A$4:$E$54,4,FALSE),0)))</f>
        <v/>
      </c>
      <c r="S489" s="366" t="str">
        <f>IF(AN489="×", 0,IF(P489="未入力あり","",ROUNDDOWN(ROUNDDOWN($H489*$I489,0)*VLOOKUP($G489,【参考】数式用!$A$4:$E$54,5, FALSE),0)))</f>
        <v/>
      </c>
      <c r="T489" s="369" t="s">
        <v>3907</v>
      </c>
      <c r="U489" s="370"/>
      <c r="V489" s="33"/>
      <c r="W489" s="641"/>
      <c r="X489" s="641"/>
      <c r="Y489" s="641"/>
      <c r="Z489" s="641"/>
      <c r="AA489" s="641"/>
      <c r="AB489" s="641"/>
      <c r="AC489" s="641"/>
      <c r="AD489" s="641"/>
      <c r="AE489" s="641"/>
      <c r="AF489" s="641"/>
      <c r="AG489" s="641"/>
      <c r="AI489" s="373" t="str">
        <f t="shared" si="51"/>
        <v/>
      </c>
      <c r="AJ489" s="372" t="e">
        <f>VLOOKUP('別紙様式2-3（個表）'!$G489,【参考】数式用!$P$4:$Q$54,2, FALSE)</f>
        <v>#N/A</v>
      </c>
      <c r="AK489" s="372" t="e">
        <f>VLOOKUP('別紙様式2-3（個表）'!$G489,【参考】数式用!$P$4:$W$54,8, FALSE)</f>
        <v>#N/A</v>
      </c>
      <c r="AL489" s="372" t="e">
        <f>VLOOKUP('別紙様式2-3（個表）'!$G489,【参考】数式用!$P$4:$AD$54,15, FALSE)</f>
        <v>#N/A</v>
      </c>
      <c r="AM489" s="372" t="str">
        <f t="shared" si="52"/>
        <v/>
      </c>
      <c r="AN489" s="372" t="str">
        <f t="shared" si="53"/>
        <v/>
      </c>
      <c r="AO489" s="372" t="str">
        <f t="shared" si="54"/>
        <v/>
      </c>
      <c r="AP489" s="372" t="str">
        <f>IF(G489="", "", VLOOKUP(G489,【参考】数式用!$A$4:$M$54,13,FALSE))</f>
        <v/>
      </c>
      <c r="AQ489" s="46" t="str">
        <f t="shared" si="55"/>
        <v>―</v>
      </c>
    </row>
    <row r="490" spans="1:43" ht="45" customHeight="1">
      <c r="A490" s="114">
        <f t="shared" si="57"/>
        <v>476</v>
      </c>
      <c r="B490" s="115" t="str">
        <f>IF(基本情報入力シート!B533="","",基本情報入力シート!B533)</f>
        <v/>
      </c>
      <c r="C490" s="116" t="str">
        <f>IF(基本情報入力シート!L533="","",基本情報入力シート!L533)</f>
        <v/>
      </c>
      <c r="D490" s="116" t="str">
        <f>IF(基本情報入力シート!Q533="","",基本情報入力シート!Q533)</f>
        <v>愛知県</v>
      </c>
      <c r="E490" s="116" t="str">
        <f>IF(基本情報入力シート!V533="","",基本情報入力シート!V533)</f>
        <v/>
      </c>
      <c r="F490" s="116" t="str">
        <f>IF(基本情報入力シート!W533="","",基本情報入力シート!W533)</f>
        <v>事業所番号及びサービス名を入力してください。</v>
      </c>
      <c r="G490" s="116" t="str">
        <f>IF(基本情報入力シート!Z533="","",基本情報入力シート!Z533)</f>
        <v/>
      </c>
      <c r="H490" s="224" t="str">
        <f>IF(基本情報入力シート!AD533="","",基本情報入力シート!AD533)</f>
        <v/>
      </c>
      <c r="I490" s="362" t="str">
        <f>IF(基本情報入力シート!AE533="","",基本情報入力シート!AE533)</f>
        <v/>
      </c>
      <c r="J490" s="487"/>
      <c r="K490" s="491"/>
      <c r="L490" s="490"/>
      <c r="M490" s="363" t="str">
        <f>IF(G490="", "", VLOOKUP(AO490,【参考】数式用!$AZ$3:$BA$6, 2, FALSE))</f>
        <v/>
      </c>
      <c r="N490" s="364" t="str">
        <f>IF(G490="","",VLOOKUP(G490,【参考】数式用!$A$4:$L$54,MATCH('別紙様式2-3（個表）'!M490,【参考】数式用!$J$3:$L$3,0)+9,FALSE))</f>
        <v/>
      </c>
      <c r="O490" s="497" t="s">
        <v>2396</v>
      </c>
      <c r="P490" s="365" t="str">
        <f t="shared" si="56"/>
        <v>未入力あり</v>
      </c>
      <c r="Q490" s="273" t="str">
        <f>IFERROR(IF(P490="未入力あり","",ROUNDDOWN(ROUNDDOWN($H490*$I490,0)*VLOOKUP($G490,【参考】数式用!$A$4:$E$54,3, FALSE),0)),"")</f>
        <v/>
      </c>
      <c r="R490" s="273" t="str">
        <f>IF(AM490="×", 0,IF(P490="未入力あり","",ROUNDDOWN(ROUNDDOWN($H490*$I490,0)*VLOOKUP($G490,【参考】数式用!$A$4:$E$54,4,FALSE),0)))</f>
        <v/>
      </c>
      <c r="S490" s="366" t="str">
        <f>IF(AN490="×", 0,IF(P490="未入力あり","",ROUNDDOWN(ROUNDDOWN($H490*$I490,0)*VLOOKUP($G490,【参考】数式用!$A$4:$E$54,5, FALSE),0)))</f>
        <v/>
      </c>
      <c r="T490" s="369" t="s">
        <v>3907</v>
      </c>
      <c r="U490" s="370"/>
      <c r="V490" s="33"/>
      <c r="W490" s="641"/>
      <c r="X490" s="641"/>
      <c r="Y490" s="641"/>
      <c r="Z490" s="641"/>
      <c r="AA490" s="641"/>
      <c r="AB490" s="641"/>
      <c r="AC490" s="641"/>
      <c r="AD490" s="641"/>
      <c r="AE490" s="641"/>
      <c r="AF490" s="641"/>
      <c r="AG490" s="641"/>
      <c r="AI490" s="373" t="str">
        <f t="shared" si="51"/>
        <v/>
      </c>
      <c r="AJ490" s="372" t="e">
        <f>VLOOKUP('別紙様式2-3（個表）'!$G490,【参考】数式用!$P$4:$Q$54,2, FALSE)</f>
        <v>#N/A</v>
      </c>
      <c r="AK490" s="372" t="e">
        <f>VLOOKUP('別紙様式2-3（個表）'!$G490,【参考】数式用!$P$4:$W$54,8, FALSE)</f>
        <v>#N/A</v>
      </c>
      <c r="AL490" s="372" t="e">
        <f>VLOOKUP('別紙様式2-3（個表）'!$G490,【参考】数式用!$P$4:$AD$54,15, FALSE)</f>
        <v>#N/A</v>
      </c>
      <c r="AM490" s="372" t="str">
        <f t="shared" si="52"/>
        <v/>
      </c>
      <c r="AN490" s="372" t="str">
        <f t="shared" si="53"/>
        <v/>
      </c>
      <c r="AO490" s="372" t="str">
        <f t="shared" si="54"/>
        <v/>
      </c>
      <c r="AP490" s="372" t="str">
        <f>IF(G490="", "", VLOOKUP(G490,【参考】数式用!$A$4:$M$54,13,FALSE))</f>
        <v/>
      </c>
      <c r="AQ490" s="46" t="str">
        <f t="shared" si="55"/>
        <v>―</v>
      </c>
    </row>
    <row r="491" spans="1:43" ht="45" customHeight="1">
      <c r="A491" s="114">
        <f t="shared" si="57"/>
        <v>477</v>
      </c>
      <c r="B491" s="115" t="str">
        <f>IF(基本情報入力シート!B534="","",基本情報入力シート!B534)</f>
        <v/>
      </c>
      <c r="C491" s="116" t="str">
        <f>IF(基本情報入力シート!L534="","",基本情報入力シート!L534)</f>
        <v/>
      </c>
      <c r="D491" s="116" t="str">
        <f>IF(基本情報入力シート!Q534="","",基本情報入力シート!Q534)</f>
        <v>愛知県</v>
      </c>
      <c r="E491" s="116" t="str">
        <f>IF(基本情報入力シート!V534="","",基本情報入力シート!V534)</f>
        <v/>
      </c>
      <c r="F491" s="116" t="str">
        <f>IF(基本情報入力シート!W534="","",基本情報入力シート!W534)</f>
        <v>事業所番号及びサービス名を入力してください。</v>
      </c>
      <c r="G491" s="116" t="str">
        <f>IF(基本情報入力シート!Z534="","",基本情報入力シート!Z534)</f>
        <v/>
      </c>
      <c r="H491" s="224" t="str">
        <f>IF(基本情報入力シート!AD534="","",基本情報入力シート!AD534)</f>
        <v/>
      </c>
      <c r="I491" s="362" t="str">
        <f>IF(基本情報入力シート!AE534="","",基本情報入力シート!AE534)</f>
        <v/>
      </c>
      <c r="J491" s="487"/>
      <c r="K491" s="491"/>
      <c r="L491" s="490"/>
      <c r="M491" s="363" t="str">
        <f>IF(G491="", "", VLOOKUP(AO491,【参考】数式用!$AZ$3:$BA$6, 2, FALSE))</f>
        <v/>
      </c>
      <c r="N491" s="364" t="str">
        <f>IF(G491="","",VLOOKUP(G491,【参考】数式用!$A$4:$L$54,MATCH('別紙様式2-3（個表）'!M491,【参考】数式用!$J$3:$L$3,0)+9,FALSE))</f>
        <v/>
      </c>
      <c r="O491" s="497" t="s">
        <v>2396</v>
      </c>
      <c r="P491" s="365" t="str">
        <f t="shared" si="56"/>
        <v>未入力あり</v>
      </c>
      <c r="Q491" s="273" t="str">
        <f>IFERROR(IF(P491="未入力あり","",ROUNDDOWN(ROUNDDOWN($H491*$I491,0)*VLOOKUP($G491,【参考】数式用!$A$4:$E$54,3, FALSE),0)),"")</f>
        <v/>
      </c>
      <c r="R491" s="273" t="str">
        <f>IF(AM491="×", 0,IF(P491="未入力あり","",ROUNDDOWN(ROUNDDOWN($H491*$I491,0)*VLOOKUP($G491,【参考】数式用!$A$4:$E$54,4,FALSE),0)))</f>
        <v/>
      </c>
      <c r="S491" s="366" t="str">
        <f>IF(AN491="×", 0,IF(P491="未入力あり","",ROUNDDOWN(ROUNDDOWN($H491*$I491,0)*VLOOKUP($G491,【参考】数式用!$A$4:$E$54,5, FALSE),0)))</f>
        <v/>
      </c>
      <c r="T491" s="369" t="s">
        <v>3907</v>
      </c>
      <c r="U491" s="370"/>
      <c r="V491" s="33"/>
      <c r="W491" s="641"/>
      <c r="X491" s="641"/>
      <c r="Y491" s="641"/>
      <c r="Z491" s="641"/>
      <c r="AA491" s="641"/>
      <c r="AB491" s="641"/>
      <c r="AC491" s="641"/>
      <c r="AD491" s="641"/>
      <c r="AE491" s="641"/>
      <c r="AF491" s="641"/>
      <c r="AG491" s="641"/>
      <c r="AI491" s="373" t="str">
        <f t="shared" si="51"/>
        <v/>
      </c>
      <c r="AJ491" s="372" t="e">
        <f>VLOOKUP('別紙様式2-3（個表）'!$G491,【参考】数式用!$P$4:$Q$54,2, FALSE)</f>
        <v>#N/A</v>
      </c>
      <c r="AK491" s="372" t="e">
        <f>VLOOKUP('別紙様式2-3（個表）'!$G491,【参考】数式用!$P$4:$W$54,8, FALSE)</f>
        <v>#N/A</v>
      </c>
      <c r="AL491" s="372" t="e">
        <f>VLOOKUP('別紙様式2-3（個表）'!$G491,【参考】数式用!$P$4:$AD$54,15, FALSE)</f>
        <v>#N/A</v>
      </c>
      <c r="AM491" s="372" t="str">
        <f t="shared" si="52"/>
        <v/>
      </c>
      <c r="AN491" s="372" t="str">
        <f t="shared" si="53"/>
        <v/>
      </c>
      <c r="AO491" s="372" t="str">
        <f t="shared" si="54"/>
        <v/>
      </c>
      <c r="AP491" s="372" t="str">
        <f>IF(G491="", "", VLOOKUP(G491,【参考】数式用!$A$4:$M$54,13,FALSE))</f>
        <v/>
      </c>
      <c r="AQ491" s="46" t="str">
        <f t="shared" si="55"/>
        <v>―</v>
      </c>
    </row>
    <row r="492" spans="1:43" ht="45" customHeight="1">
      <c r="A492" s="114">
        <f t="shared" si="57"/>
        <v>478</v>
      </c>
      <c r="B492" s="115" t="str">
        <f>IF(基本情報入力シート!B535="","",基本情報入力シート!B535)</f>
        <v/>
      </c>
      <c r="C492" s="116" t="str">
        <f>IF(基本情報入力シート!L535="","",基本情報入力シート!L535)</f>
        <v/>
      </c>
      <c r="D492" s="116" t="str">
        <f>IF(基本情報入力シート!Q535="","",基本情報入力シート!Q535)</f>
        <v>愛知県</v>
      </c>
      <c r="E492" s="116" t="str">
        <f>IF(基本情報入力シート!V535="","",基本情報入力シート!V535)</f>
        <v/>
      </c>
      <c r="F492" s="116" t="str">
        <f>IF(基本情報入力シート!W535="","",基本情報入力シート!W535)</f>
        <v>事業所番号及びサービス名を入力してください。</v>
      </c>
      <c r="G492" s="116" t="str">
        <f>IF(基本情報入力シート!Z535="","",基本情報入力シート!Z535)</f>
        <v/>
      </c>
      <c r="H492" s="224" t="str">
        <f>IF(基本情報入力シート!AD535="","",基本情報入力シート!AD535)</f>
        <v/>
      </c>
      <c r="I492" s="362" t="str">
        <f>IF(基本情報入力シート!AE535="","",基本情報入力シート!AE535)</f>
        <v/>
      </c>
      <c r="J492" s="487"/>
      <c r="K492" s="491"/>
      <c r="L492" s="490"/>
      <c r="M492" s="363" t="str">
        <f>IF(G492="", "", VLOOKUP(AO492,【参考】数式用!$AZ$3:$BA$6, 2, FALSE))</f>
        <v/>
      </c>
      <c r="N492" s="364" t="str">
        <f>IF(G492="","",VLOOKUP(G492,【参考】数式用!$A$4:$L$54,MATCH('別紙様式2-3（個表）'!M492,【参考】数式用!$J$3:$L$3,0)+9,FALSE))</f>
        <v/>
      </c>
      <c r="O492" s="497" t="s">
        <v>2396</v>
      </c>
      <c r="P492" s="365" t="str">
        <f t="shared" si="56"/>
        <v>未入力あり</v>
      </c>
      <c r="Q492" s="273" t="str">
        <f>IFERROR(IF(P492="未入力あり","",ROUNDDOWN(ROUNDDOWN($H492*$I492,0)*VLOOKUP($G492,【参考】数式用!$A$4:$E$54,3, FALSE),0)),"")</f>
        <v/>
      </c>
      <c r="R492" s="273" t="str">
        <f>IF(AM492="×", 0,IF(P492="未入力あり","",ROUNDDOWN(ROUNDDOWN($H492*$I492,0)*VLOOKUP($G492,【参考】数式用!$A$4:$E$54,4,FALSE),0)))</f>
        <v/>
      </c>
      <c r="S492" s="366" t="str">
        <f>IF(AN492="×", 0,IF(P492="未入力あり","",ROUNDDOWN(ROUNDDOWN($H492*$I492,0)*VLOOKUP($G492,【参考】数式用!$A$4:$E$54,5, FALSE),0)))</f>
        <v/>
      </c>
      <c r="T492" s="369" t="s">
        <v>3907</v>
      </c>
      <c r="U492" s="370"/>
      <c r="V492" s="33"/>
      <c r="W492" s="641"/>
      <c r="X492" s="641"/>
      <c r="Y492" s="641"/>
      <c r="Z492" s="641"/>
      <c r="AA492" s="641"/>
      <c r="AB492" s="641"/>
      <c r="AC492" s="641"/>
      <c r="AD492" s="641"/>
      <c r="AE492" s="641"/>
      <c r="AF492" s="641"/>
      <c r="AG492" s="641"/>
      <c r="AI492" s="373" t="str">
        <f t="shared" si="51"/>
        <v/>
      </c>
      <c r="AJ492" s="372" t="e">
        <f>VLOOKUP('別紙様式2-3（個表）'!$G492,【参考】数式用!$P$4:$Q$54,2, FALSE)</f>
        <v>#N/A</v>
      </c>
      <c r="AK492" s="372" t="e">
        <f>VLOOKUP('別紙様式2-3（個表）'!$G492,【参考】数式用!$P$4:$W$54,8, FALSE)</f>
        <v>#N/A</v>
      </c>
      <c r="AL492" s="372" t="e">
        <f>VLOOKUP('別紙様式2-3（個表）'!$G492,【参考】数式用!$P$4:$AD$54,15, FALSE)</f>
        <v>#N/A</v>
      </c>
      <c r="AM492" s="372" t="str">
        <f t="shared" si="52"/>
        <v/>
      </c>
      <c r="AN492" s="372" t="str">
        <f t="shared" si="53"/>
        <v/>
      </c>
      <c r="AO492" s="372" t="str">
        <f t="shared" si="54"/>
        <v/>
      </c>
      <c r="AP492" s="372" t="str">
        <f>IF(G492="", "", VLOOKUP(G492,【参考】数式用!$A$4:$M$54,13,FALSE))</f>
        <v/>
      </c>
      <c r="AQ492" s="46" t="str">
        <f t="shared" si="55"/>
        <v>―</v>
      </c>
    </row>
    <row r="493" spans="1:43" ht="45" customHeight="1">
      <c r="A493" s="114">
        <f t="shared" si="57"/>
        <v>479</v>
      </c>
      <c r="B493" s="115" t="str">
        <f>IF(基本情報入力シート!B536="","",基本情報入力シート!B536)</f>
        <v/>
      </c>
      <c r="C493" s="116" t="str">
        <f>IF(基本情報入力シート!L536="","",基本情報入力シート!L536)</f>
        <v/>
      </c>
      <c r="D493" s="116" t="str">
        <f>IF(基本情報入力シート!Q536="","",基本情報入力シート!Q536)</f>
        <v>愛知県</v>
      </c>
      <c r="E493" s="116" t="str">
        <f>IF(基本情報入力シート!V536="","",基本情報入力シート!V536)</f>
        <v/>
      </c>
      <c r="F493" s="116" t="str">
        <f>IF(基本情報入力シート!W536="","",基本情報入力シート!W536)</f>
        <v>事業所番号及びサービス名を入力してください。</v>
      </c>
      <c r="G493" s="116" t="str">
        <f>IF(基本情報入力シート!Z536="","",基本情報入力シート!Z536)</f>
        <v/>
      </c>
      <c r="H493" s="224" t="str">
        <f>IF(基本情報入力シート!AD536="","",基本情報入力シート!AD536)</f>
        <v/>
      </c>
      <c r="I493" s="362" t="str">
        <f>IF(基本情報入力シート!AE536="","",基本情報入力シート!AE536)</f>
        <v/>
      </c>
      <c r="J493" s="487"/>
      <c r="K493" s="491"/>
      <c r="L493" s="490"/>
      <c r="M493" s="363" t="str">
        <f>IF(G493="", "", VLOOKUP(AO493,【参考】数式用!$AZ$3:$BA$6, 2, FALSE))</f>
        <v/>
      </c>
      <c r="N493" s="364" t="str">
        <f>IF(G493="","",VLOOKUP(G493,【参考】数式用!$A$4:$L$54,MATCH('別紙様式2-3（個表）'!M493,【参考】数式用!$J$3:$L$3,0)+9,FALSE))</f>
        <v/>
      </c>
      <c r="O493" s="497" t="s">
        <v>2396</v>
      </c>
      <c r="P493" s="365" t="str">
        <f t="shared" si="56"/>
        <v>未入力あり</v>
      </c>
      <c r="Q493" s="273" t="str">
        <f>IFERROR(IF(P493="未入力あり","",ROUNDDOWN(ROUNDDOWN($H493*$I493,0)*VLOOKUP($G493,【参考】数式用!$A$4:$E$54,3, FALSE),0)),"")</f>
        <v/>
      </c>
      <c r="R493" s="273" t="str">
        <f>IF(AM493="×", 0,IF(P493="未入力あり","",ROUNDDOWN(ROUNDDOWN($H493*$I493,0)*VLOOKUP($G493,【参考】数式用!$A$4:$E$54,4,FALSE),0)))</f>
        <v/>
      </c>
      <c r="S493" s="366" t="str">
        <f>IF(AN493="×", 0,IF(P493="未入力あり","",ROUNDDOWN(ROUNDDOWN($H493*$I493,0)*VLOOKUP($G493,【参考】数式用!$A$4:$E$54,5, FALSE),0)))</f>
        <v/>
      </c>
      <c r="T493" s="369" t="s">
        <v>3907</v>
      </c>
      <c r="U493" s="370"/>
      <c r="V493" s="33"/>
      <c r="W493" s="641"/>
      <c r="X493" s="641"/>
      <c r="Y493" s="641"/>
      <c r="Z493" s="641"/>
      <c r="AA493" s="641"/>
      <c r="AB493" s="641"/>
      <c r="AC493" s="641"/>
      <c r="AD493" s="641"/>
      <c r="AE493" s="641"/>
      <c r="AF493" s="641"/>
      <c r="AG493" s="641"/>
      <c r="AI493" s="373" t="str">
        <f t="shared" si="51"/>
        <v/>
      </c>
      <c r="AJ493" s="372" t="e">
        <f>VLOOKUP('別紙様式2-3（個表）'!$G493,【参考】数式用!$P$4:$Q$54,2, FALSE)</f>
        <v>#N/A</v>
      </c>
      <c r="AK493" s="372" t="e">
        <f>VLOOKUP('別紙様式2-3（個表）'!$G493,【参考】数式用!$P$4:$W$54,8, FALSE)</f>
        <v>#N/A</v>
      </c>
      <c r="AL493" s="372" t="e">
        <f>VLOOKUP('別紙様式2-3（個表）'!$G493,【参考】数式用!$P$4:$AD$54,15, FALSE)</f>
        <v>#N/A</v>
      </c>
      <c r="AM493" s="372" t="str">
        <f t="shared" si="52"/>
        <v/>
      </c>
      <c r="AN493" s="372" t="str">
        <f t="shared" si="53"/>
        <v/>
      </c>
      <c r="AO493" s="372" t="str">
        <f t="shared" si="54"/>
        <v/>
      </c>
      <c r="AP493" s="372" t="str">
        <f>IF(G493="", "", VLOOKUP(G493,【参考】数式用!$A$4:$M$54,13,FALSE))</f>
        <v/>
      </c>
      <c r="AQ493" s="46" t="str">
        <f t="shared" si="55"/>
        <v>―</v>
      </c>
    </row>
    <row r="494" spans="1:43" ht="45" customHeight="1">
      <c r="A494" s="114">
        <f t="shared" si="57"/>
        <v>480</v>
      </c>
      <c r="B494" s="115" t="str">
        <f>IF(基本情報入力シート!B537="","",基本情報入力シート!B537)</f>
        <v/>
      </c>
      <c r="C494" s="116" t="str">
        <f>IF(基本情報入力シート!L537="","",基本情報入力シート!L537)</f>
        <v/>
      </c>
      <c r="D494" s="116" t="str">
        <f>IF(基本情報入力シート!Q537="","",基本情報入力シート!Q537)</f>
        <v>愛知県</v>
      </c>
      <c r="E494" s="116" t="str">
        <f>IF(基本情報入力シート!V537="","",基本情報入力シート!V537)</f>
        <v/>
      </c>
      <c r="F494" s="116" t="str">
        <f>IF(基本情報入力シート!W537="","",基本情報入力シート!W537)</f>
        <v>事業所番号及びサービス名を入力してください。</v>
      </c>
      <c r="G494" s="116" t="str">
        <f>IF(基本情報入力シート!Z537="","",基本情報入力シート!Z537)</f>
        <v/>
      </c>
      <c r="H494" s="224" t="str">
        <f>IF(基本情報入力シート!AD537="","",基本情報入力シート!AD537)</f>
        <v/>
      </c>
      <c r="I494" s="362" t="str">
        <f>IF(基本情報入力シート!AE537="","",基本情報入力シート!AE537)</f>
        <v/>
      </c>
      <c r="J494" s="487"/>
      <c r="K494" s="491"/>
      <c r="L494" s="490"/>
      <c r="M494" s="363" t="str">
        <f>IF(G494="", "", VLOOKUP(AO494,【参考】数式用!$AZ$3:$BA$6, 2, FALSE))</f>
        <v/>
      </c>
      <c r="N494" s="364" t="str">
        <f>IF(G494="","",VLOOKUP(G494,【参考】数式用!$A$4:$L$54,MATCH('別紙様式2-3（個表）'!M494,【参考】数式用!$J$3:$L$3,0)+9,FALSE))</f>
        <v/>
      </c>
      <c r="O494" s="497" t="s">
        <v>2396</v>
      </c>
      <c r="P494" s="365" t="str">
        <f t="shared" si="56"/>
        <v>未入力あり</v>
      </c>
      <c r="Q494" s="273" t="str">
        <f>IFERROR(IF(P494="未入力あり","",ROUNDDOWN(ROUNDDOWN($H494*$I494,0)*VLOOKUP($G494,【参考】数式用!$A$4:$E$54,3, FALSE),0)),"")</f>
        <v/>
      </c>
      <c r="R494" s="273" t="str">
        <f>IF(AM494="×", 0,IF(P494="未入力あり","",ROUNDDOWN(ROUNDDOWN($H494*$I494,0)*VLOOKUP($G494,【参考】数式用!$A$4:$E$54,4,FALSE),0)))</f>
        <v/>
      </c>
      <c r="S494" s="366" t="str">
        <f>IF(AN494="×", 0,IF(P494="未入力あり","",ROUNDDOWN(ROUNDDOWN($H494*$I494,0)*VLOOKUP($G494,【参考】数式用!$A$4:$E$54,5, FALSE),0)))</f>
        <v/>
      </c>
      <c r="T494" s="369" t="s">
        <v>3907</v>
      </c>
      <c r="U494" s="370"/>
      <c r="V494" s="33"/>
      <c r="W494" s="641"/>
      <c r="X494" s="641"/>
      <c r="Y494" s="641"/>
      <c r="Z494" s="641"/>
      <c r="AA494" s="641"/>
      <c r="AB494" s="641"/>
      <c r="AC494" s="641"/>
      <c r="AD494" s="641"/>
      <c r="AE494" s="641"/>
      <c r="AF494" s="641"/>
      <c r="AG494" s="641"/>
      <c r="AI494" s="373" t="str">
        <f t="shared" si="51"/>
        <v/>
      </c>
      <c r="AJ494" s="372" t="e">
        <f>VLOOKUP('別紙様式2-3（個表）'!$G494,【参考】数式用!$P$4:$Q$54,2, FALSE)</f>
        <v>#N/A</v>
      </c>
      <c r="AK494" s="372" t="e">
        <f>VLOOKUP('別紙様式2-3（個表）'!$G494,【参考】数式用!$P$4:$W$54,8, FALSE)</f>
        <v>#N/A</v>
      </c>
      <c r="AL494" s="372" t="e">
        <f>VLOOKUP('別紙様式2-3（個表）'!$G494,【参考】数式用!$P$4:$AD$54,15, FALSE)</f>
        <v>#N/A</v>
      </c>
      <c r="AM494" s="372" t="str">
        <f t="shared" si="52"/>
        <v/>
      </c>
      <c r="AN494" s="372" t="str">
        <f t="shared" si="53"/>
        <v/>
      </c>
      <c r="AO494" s="372" t="str">
        <f t="shared" si="54"/>
        <v/>
      </c>
      <c r="AP494" s="372" t="str">
        <f>IF(G494="", "", VLOOKUP(G494,【参考】数式用!$A$4:$M$54,13,FALSE))</f>
        <v/>
      </c>
      <c r="AQ494" s="46" t="str">
        <f t="shared" si="55"/>
        <v>―</v>
      </c>
    </row>
    <row r="495" spans="1:43" ht="45" customHeight="1">
      <c r="A495" s="114">
        <f t="shared" si="57"/>
        <v>481</v>
      </c>
      <c r="B495" s="115" t="str">
        <f>IF(基本情報入力シート!B538="","",基本情報入力シート!B538)</f>
        <v/>
      </c>
      <c r="C495" s="116" t="str">
        <f>IF(基本情報入力シート!L538="","",基本情報入力シート!L538)</f>
        <v/>
      </c>
      <c r="D495" s="116" t="str">
        <f>IF(基本情報入力シート!Q538="","",基本情報入力シート!Q538)</f>
        <v>愛知県</v>
      </c>
      <c r="E495" s="116" t="str">
        <f>IF(基本情報入力シート!V538="","",基本情報入力シート!V538)</f>
        <v/>
      </c>
      <c r="F495" s="116" t="str">
        <f>IF(基本情報入力シート!W538="","",基本情報入力シート!W538)</f>
        <v>事業所番号及びサービス名を入力してください。</v>
      </c>
      <c r="G495" s="116" t="str">
        <f>IF(基本情報入力シート!Z538="","",基本情報入力シート!Z538)</f>
        <v/>
      </c>
      <c r="H495" s="224" t="str">
        <f>IF(基本情報入力シート!AD538="","",基本情報入力シート!AD538)</f>
        <v/>
      </c>
      <c r="I495" s="362" t="str">
        <f>IF(基本情報入力シート!AE538="","",基本情報入力シート!AE538)</f>
        <v/>
      </c>
      <c r="J495" s="487"/>
      <c r="K495" s="491"/>
      <c r="L495" s="490"/>
      <c r="M495" s="363" t="str">
        <f>IF(G495="", "", VLOOKUP(AO495,【参考】数式用!$AZ$3:$BA$6, 2, FALSE))</f>
        <v/>
      </c>
      <c r="N495" s="364" t="str">
        <f>IF(G495="","",VLOOKUP(G495,【参考】数式用!$A$4:$L$54,MATCH('別紙様式2-3（個表）'!M495,【参考】数式用!$J$3:$L$3,0)+9,FALSE))</f>
        <v/>
      </c>
      <c r="O495" s="497" t="s">
        <v>2396</v>
      </c>
      <c r="P495" s="365" t="str">
        <f t="shared" si="56"/>
        <v>未入力あり</v>
      </c>
      <c r="Q495" s="273" t="str">
        <f>IFERROR(IF(P495="未入力あり","",ROUNDDOWN(ROUNDDOWN($H495*$I495,0)*VLOOKUP($G495,【参考】数式用!$A$4:$E$54,3, FALSE),0)),"")</f>
        <v/>
      </c>
      <c r="R495" s="273" t="str">
        <f>IF(AM495="×", 0,IF(P495="未入力あり","",ROUNDDOWN(ROUNDDOWN($H495*$I495,0)*VLOOKUP($G495,【参考】数式用!$A$4:$E$54,4,FALSE),0)))</f>
        <v/>
      </c>
      <c r="S495" s="366" t="str">
        <f>IF(AN495="×", 0,IF(P495="未入力あり","",ROUNDDOWN(ROUNDDOWN($H495*$I495,0)*VLOOKUP($G495,【参考】数式用!$A$4:$E$54,5, FALSE),0)))</f>
        <v/>
      </c>
      <c r="T495" s="369" t="s">
        <v>3907</v>
      </c>
      <c r="U495" s="370"/>
      <c r="V495" s="33"/>
      <c r="W495" s="641"/>
      <c r="X495" s="641"/>
      <c r="Y495" s="641"/>
      <c r="Z495" s="641"/>
      <c r="AA495" s="641"/>
      <c r="AB495" s="641"/>
      <c r="AC495" s="641"/>
      <c r="AD495" s="641"/>
      <c r="AE495" s="641"/>
      <c r="AF495" s="641"/>
      <c r="AG495" s="641"/>
      <c r="AI495" s="373" t="str">
        <f t="shared" si="51"/>
        <v/>
      </c>
      <c r="AJ495" s="372" t="e">
        <f>VLOOKUP('別紙様式2-3（個表）'!$G495,【参考】数式用!$P$4:$Q$54,2, FALSE)</f>
        <v>#N/A</v>
      </c>
      <c r="AK495" s="372" t="e">
        <f>VLOOKUP('別紙様式2-3（個表）'!$G495,【参考】数式用!$P$4:$W$54,8, FALSE)</f>
        <v>#N/A</v>
      </c>
      <c r="AL495" s="372" t="e">
        <f>VLOOKUP('別紙様式2-3（個表）'!$G495,【参考】数式用!$P$4:$AD$54,15, FALSE)</f>
        <v>#N/A</v>
      </c>
      <c r="AM495" s="372" t="str">
        <f t="shared" si="52"/>
        <v/>
      </c>
      <c r="AN495" s="372" t="str">
        <f t="shared" si="53"/>
        <v/>
      </c>
      <c r="AO495" s="372" t="str">
        <f t="shared" si="54"/>
        <v/>
      </c>
      <c r="AP495" s="372" t="str">
        <f>IF(G495="", "", VLOOKUP(G495,【参考】数式用!$A$4:$M$54,13,FALSE))</f>
        <v/>
      </c>
      <c r="AQ495" s="46" t="str">
        <f t="shared" si="55"/>
        <v>―</v>
      </c>
    </row>
    <row r="496" spans="1:43" ht="45" customHeight="1">
      <c r="A496" s="114">
        <f t="shared" si="57"/>
        <v>482</v>
      </c>
      <c r="B496" s="115" t="str">
        <f>IF(基本情報入力シート!B539="","",基本情報入力シート!B539)</f>
        <v/>
      </c>
      <c r="C496" s="116" t="str">
        <f>IF(基本情報入力シート!L539="","",基本情報入力シート!L539)</f>
        <v/>
      </c>
      <c r="D496" s="116" t="str">
        <f>IF(基本情報入力シート!Q539="","",基本情報入力シート!Q539)</f>
        <v>愛知県</v>
      </c>
      <c r="E496" s="116" t="str">
        <f>IF(基本情報入力シート!V539="","",基本情報入力シート!V539)</f>
        <v/>
      </c>
      <c r="F496" s="116" t="str">
        <f>IF(基本情報入力シート!W539="","",基本情報入力シート!W539)</f>
        <v>事業所番号及びサービス名を入力してください。</v>
      </c>
      <c r="G496" s="116" t="str">
        <f>IF(基本情報入力シート!Z539="","",基本情報入力シート!Z539)</f>
        <v/>
      </c>
      <c r="H496" s="224" t="str">
        <f>IF(基本情報入力シート!AD539="","",基本情報入力シート!AD539)</f>
        <v/>
      </c>
      <c r="I496" s="362" t="str">
        <f>IF(基本情報入力シート!AE539="","",基本情報入力シート!AE539)</f>
        <v/>
      </c>
      <c r="J496" s="487"/>
      <c r="K496" s="491"/>
      <c r="L496" s="490"/>
      <c r="M496" s="363" t="str">
        <f>IF(G496="", "", VLOOKUP(AO496,【参考】数式用!$AZ$3:$BA$6, 2, FALSE))</f>
        <v/>
      </c>
      <c r="N496" s="364" t="str">
        <f>IF(G496="","",VLOOKUP(G496,【参考】数式用!$A$4:$L$54,MATCH('別紙様式2-3（個表）'!M496,【参考】数式用!$J$3:$L$3,0)+9,FALSE))</f>
        <v/>
      </c>
      <c r="O496" s="497" t="s">
        <v>2396</v>
      </c>
      <c r="P496" s="365" t="str">
        <f t="shared" si="56"/>
        <v>未入力あり</v>
      </c>
      <c r="Q496" s="273" t="str">
        <f>IFERROR(IF(P496="未入力あり","",ROUNDDOWN(ROUNDDOWN($H496*$I496,0)*VLOOKUP($G496,【参考】数式用!$A$4:$E$54,3, FALSE),0)),"")</f>
        <v/>
      </c>
      <c r="R496" s="273" t="str">
        <f>IF(AM496="×", 0,IF(P496="未入力あり","",ROUNDDOWN(ROUNDDOWN($H496*$I496,0)*VLOOKUP($G496,【参考】数式用!$A$4:$E$54,4,FALSE),0)))</f>
        <v/>
      </c>
      <c r="S496" s="366" t="str">
        <f>IF(AN496="×", 0,IF(P496="未入力あり","",ROUNDDOWN(ROUNDDOWN($H496*$I496,0)*VLOOKUP($G496,【参考】数式用!$A$4:$E$54,5, FALSE),0)))</f>
        <v/>
      </c>
      <c r="T496" s="369" t="s">
        <v>3907</v>
      </c>
      <c r="U496" s="370"/>
      <c r="V496" s="33"/>
      <c r="W496" s="641"/>
      <c r="X496" s="641"/>
      <c r="Y496" s="641"/>
      <c r="Z496" s="641"/>
      <c r="AA496" s="641"/>
      <c r="AB496" s="641"/>
      <c r="AC496" s="641"/>
      <c r="AD496" s="641"/>
      <c r="AE496" s="641"/>
      <c r="AF496" s="641"/>
      <c r="AG496" s="641"/>
      <c r="AI496" s="373" t="str">
        <f t="shared" si="51"/>
        <v/>
      </c>
      <c r="AJ496" s="372" t="e">
        <f>VLOOKUP('別紙様式2-3（個表）'!$G496,【参考】数式用!$P$4:$Q$54,2, FALSE)</f>
        <v>#N/A</v>
      </c>
      <c r="AK496" s="372" t="e">
        <f>VLOOKUP('別紙様式2-3（個表）'!$G496,【参考】数式用!$P$4:$W$54,8, FALSE)</f>
        <v>#N/A</v>
      </c>
      <c r="AL496" s="372" t="e">
        <f>VLOOKUP('別紙様式2-3（個表）'!$G496,【参考】数式用!$P$4:$AD$54,15, FALSE)</f>
        <v>#N/A</v>
      </c>
      <c r="AM496" s="372" t="str">
        <f t="shared" si="52"/>
        <v/>
      </c>
      <c r="AN496" s="372" t="str">
        <f t="shared" si="53"/>
        <v/>
      </c>
      <c r="AO496" s="372" t="str">
        <f t="shared" si="54"/>
        <v/>
      </c>
      <c r="AP496" s="372" t="str">
        <f>IF(G496="", "", VLOOKUP(G496,【参考】数式用!$A$4:$M$54,13,FALSE))</f>
        <v/>
      </c>
      <c r="AQ496" s="46" t="str">
        <f t="shared" si="55"/>
        <v>―</v>
      </c>
    </row>
    <row r="497" spans="1:43" ht="45" customHeight="1">
      <c r="A497" s="114">
        <f t="shared" si="57"/>
        <v>483</v>
      </c>
      <c r="B497" s="115" t="str">
        <f>IF(基本情報入力シート!B540="","",基本情報入力シート!B540)</f>
        <v/>
      </c>
      <c r="C497" s="116" t="str">
        <f>IF(基本情報入力シート!L540="","",基本情報入力シート!L540)</f>
        <v/>
      </c>
      <c r="D497" s="116" t="str">
        <f>IF(基本情報入力シート!Q540="","",基本情報入力シート!Q540)</f>
        <v>愛知県</v>
      </c>
      <c r="E497" s="116" t="str">
        <f>IF(基本情報入力シート!V540="","",基本情報入力シート!V540)</f>
        <v/>
      </c>
      <c r="F497" s="116" t="str">
        <f>IF(基本情報入力シート!W540="","",基本情報入力シート!W540)</f>
        <v>事業所番号及びサービス名を入力してください。</v>
      </c>
      <c r="G497" s="116" t="str">
        <f>IF(基本情報入力シート!Z540="","",基本情報入力シート!Z540)</f>
        <v/>
      </c>
      <c r="H497" s="224" t="str">
        <f>IF(基本情報入力シート!AD540="","",基本情報入力シート!AD540)</f>
        <v/>
      </c>
      <c r="I497" s="362" t="str">
        <f>IF(基本情報入力シート!AE540="","",基本情報入力シート!AE540)</f>
        <v/>
      </c>
      <c r="J497" s="487"/>
      <c r="K497" s="491"/>
      <c r="L497" s="490"/>
      <c r="M497" s="363" t="str">
        <f>IF(G497="", "", VLOOKUP(AO497,【参考】数式用!$AZ$3:$BA$6, 2, FALSE))</f>
        <v/>
      </c>
      <c r="N497" s="364" t="str">
        <f>IF(G497="","",VLOOKUP(G497,【参考】数式用!$A$4:$L$54,MATCH('別紙様式2-3（個表）'!M497,【参考】数式用!$J$3:$L$3,0)+9,FALSE))</f>
        <v/>
      </c>
      <c r="O497" s="497" t="s">
        <v>2396</v>
      </c>
      <c r="P497" s="365" t="str">
        <f t="shared" si="56"/>
        <v>未入力あり</v>
      </c>
      <c r="Q497" s="273" t="str">
        <f>IFERROR(IF(P497="未入力あり","",ROUNDDOWN(ROUNDDOWN($H497*$I497,0)*VLOOKUP($G497,【参考】数式用!$A$4:$E$54,3, FALSE),0)),"")</f>
        <v/>
      </c>
      <c r="R497" s="273" t="str">
        <f>IF(AM497="×", 0,IF(P497="未入力あり","",ROUNDDOWN(ROUNDDOWN($H497*$I497,0)*VLOOKUP($G497,【参考】数式用!$A$4:$E$54,4,FALSE),0)))</f>
        <v/>
      </c>
      <c r="S497" s="366" t="str">
        <f>IF(AN497="×", 0,IF(P497="未入力あり","",ROUNDDOWN(ROUNDDOWN($H497*$I497,0)*VLOOKUP($G497,【参考】数式用!$A$4:$E$54,5, FALSE),0)))</f>
        <v/>
      </c>
      <c r="T497" s="369" t="s">
        <v>3907</v>
      </c>
      <c r="U497" s="370"/>
      <c r="V497" s="33"/>
      <c r="W497" s="641"/>
      <c r="X497" s="641"/>
      <c r="Y497" s="641"/>
      <c r="Z497" s="641"/>
      <c r="AA497" s="641"/>
      <c r="AB497" s="641"/>
      <c r="AC497" s="641"/>
      <c r="AD497" s="641"/>
      <c r="AE497" s="641"/>
      <c r="AF497" s="641"/>
      <c r="AG497" s="641"/>
      <c r="AI497" s="373" t="str">
        <f t="shared" si="51"/>
        <v/>
      </c>
      <c r="AJ497" s="372" t="e">
        <f>VLOOKUP('別紙様式2-3（個表）'!$G497,【参考】数式用!$P$4:$Q$54,2, FALSE)</f>
        <v>#N/A</v>
      </c>
      <c r="AK497" s="372" t="e">
        <f>VLOOKUP('別紙様式2-3（個表）'!$G497,【参考】数式用!$P$4:$W$54,8, FALSE)</f>
        <v>#N/A</v>
      </c>
      <c r="AL497" s="372" t="e">
        <f>VLOOKUP('別紙様式2-3（個表）'!$G497,【参考】数式用!$P$4:$AD$54,15, FALSE)</f>
        <v>#N/A</v>
      </c>
      <c r="AM497" s="372" t="str">
        <f t="shared" si="52"/>
        <v/>
      </c>
      <c r="AN497" s="372" t="str">
        <f t="shared" si="53"/>
        <v/>
      </c>
      <c r="AO497" s="372" t="str">
        <f t="shared" si="54"/>
        <v/>
      </c>
      <c r="AP497" s="372" t="str">
        <f>IF(G497="", "", VLOOKUP(G497,【参考】数式用!$A$4:$M$54,13,FALSE))</f>
        <v/>
      </c>
      <c r="AQ497" s="46" t="str">
        <f t="shared" si="55"/>
        <v>―</v>
      </c>
    </row>
    <row r="498" spans="1:43" ht="45" customHeight="1">
      <c r="A498" s="114">
        <f t="shared" si="57"/>
        <v>484</v>
      </c>
      <c r="B498" s="115" t="str">
        <f>IF(基本情報入力シート!B541="","",基本情報入力シート!B541)</f>
        <v/>
      </c>
      <c r="C498" s="116" t="str">
        <f>IF(基本情報入力シート!L541="","",基本情報入力シート!L541)</f>
        <v/>
      </c>
      <c r="D498" s="116" t="str">
        <f>IF(基本情報入力シート!Q541="","",基本情報入力シート!Q541)</f>
        <v>愛知県</v>
      </c>
      <c r="E498" s="116" t="str">
        <f>IF(基本情報入力シート!V541="","",基本情報入力シート!V541)</f>
        <v/>
      </c>
      <c r="F498" s="116" t="str">
        <f>IF(基本情報入力シート!W541="","",基本情報入力シート!W541)</f>
        <v>事業所番号及びサービス名を入力してください。</v>
      </c>
      <c r="G498" s="116" t="str">
        <f>IF(基本情報入力シート!Z541="","",基本情報入力シート!Z541)</f>
        <v/>
      </c>
      <c r="H498" s="224" t="str">
        <f>IF(基本情報入力シート!AD541="","",基本情報入力シート!AD541)</f>
        <v/>
      </c>
      <c r="I498" s="362" t="str">
        <f>IF(基本情報入力シート!AE541="","",基本情報入力シート!AE541)</f>
        <v/>
      </c>
      <c r="J498" s="487"/>
      <c r="K498" s="491"/>
      <c r="L498" s="490"/>
      <c r="M498" s="363" t="str">
        <f>IF(G498="", "", VLOOKUP(AO498,【参考】数式用!$AZ$3:$BA$6, 2, FALSE))</f>
        <v/>
      </c>
      <c r="N498" s="364" t="str">
        <f>IF(G498="","",VLOOKUP(G498,【参考】数式用!$A$4:$L$54,MATCH('別紙様式2-3（個表）'!M498,【参考】数式用!$J$3:$L$3,0)+9,FALSE))</f>
        <v/>
      </c>
      <c r="O498" s="497" t="s">
        <v>2396</v>
      </c>
      <c r="P498" s="365" t="str">
        <f t="shared" si="56"/>
        <v>未入力あり</v>
      </c>
      <c r="Q498" s="273" t="str">
        <f>IFERROR(IF(P498="未入力あり","",ROUNDDOWN(ROUNDDOWN($H498*$I498,0)*VLOOKUP($G498,【参考】数式用!$A$4:$E$54,3, FALSE),0)),"")</f>
        <v/>
      </c>
      <c r="R498" s="273" t="str">
        <f>IF(AM498="×", 0,IF(P498="未入力あり","",ROUNDDOWN(ROUNDDOWN($H498*$I498,0)*VLOOKUP($G498,【参考】数式用!$A$4:$E$54,4,FALSE),0)))</f>
        <v/>
      </c>
      <c r="S498" s="366" t="str">
        <f>IF(AN498="×", 0,IF(P498="未入力あり","",ROUNDDOWN(ROUNDDOWN($H498*$I498,0)*VLOOKUP($G498,【参考】数式用!$A$4:$E$54,5, FALSE),0)))</f>
        <v/>
      </c>
      <c r="T498" s="369" t="s">
        <v>3907</v>
      </c>
      <c r="U498" s="370"/>
      <c r="V498" s="33"/>
      <c r="W498" s="641"/>
      <c r="X498" s="641"/>
      <c r="Y498" s="641"/>
      <c r="Z498" s="641"/>
      <c r="AA498" s="641"/>
      <c r="AB498" s="641"/>
      <c r="AC498" s="641"/>
      <c r="AD498" s="641"/>
      <c r="AE498" s="641"/>
      <c r="AF498" s="641"/>
      <c r="AG498" s="641"/>
      <c r="AI498" s="373" t="str">
        <f t="shared" ref="AI498:AI561" si="58">IF(T498="○", F498, "")</f>
        <v/>
      </c>
      <c r="AJ498" s="372" t="e">
        <f>VLOOKUP('別紙様式2-3（個表）'!$G498,【参考】数式用!$P$4:$Q$54,2, FALSE)</f>
        <v>#N/A</v>
      </c>
      <c r="AK498" s="372" t="e">
        <f>VLOOKUP('別紙様式2-3（個表）'!$G498,【参考】数式用!$P$4:$W$54,8, FALSE)</f>
        <v>#N/A</v>
      </c>
      <c r="AL498" s="372" t="e">
        <f>VLOOKUP('別紙様式2-3（個表）'!$G498,【参考】数式用!$P$4:$AD$54,15, FALSE)</f>
        <v>#N/A</v>
      </c>
      <c r="AM498" s="372" t="str">
        <f t="shared" ref="AM498:AM561" si="59">IF(K498="", "", IF(OR(K498="要件を満たさない",K498="―"), "×","○"))</f>
        <v/>
      </c>
      <c r="AN498" s="372" t="str">
        <f t="shared" ref="AN498:AN561" si="60">IF(L498="", "", IF(OR(L498="要件を満たさない",L498="―"), "×","○"))</f>
        <v/>
      </c>
      <c r="AO498" s="372" t="str">
        <f t="shared" ref="AO498:AO561" si="61">IF(G498="","", "○"&amp;AM498&amp;AN498)</f>
        <v/>
      </c>
      <c r="AP498" s="372" t="str">
        <f>IF(G498="", "", VLOOKUP(G498,【参考】数式用!$A$4:$M$54,13,FALSE))</f>
        <v/>
      </c>
      <c r="AQ498" s="46" t="str">
        <f t="shared" ref="AQ498:AQ561" si="62">IF(AND(AM498="×",L498="②の要件を満たしている"),"×","―")</f>
        <v>―</v>
      </c>
    </row>
    <row r="499" spans="1:43" ht="45" customHeight="1">
      <c r="A499" s="114">
        <f t="shared" si="57"/>
        <v>485</v>
      </c>
      <c r="B499" s="115" t="str">
        <f>IF(基本情報入力シート!B542="","",基本情報入力シート!B542)</f>
        <v/>
      </c>
      <c r="C499" s="116" t="str">
        <f>IF(基本情報入力シート!L542="","",基本情報入力シート!L542)</f>
        <v/>
      </c>
      <c r="D499" s="116" t="str">
        <f>IF(基本情報入力シート!Q542="","",基本情報入力シート!Q542)</f>
        <v>愛知県</v>
      </c>
      <c r="E499" s="116" t="str">
        <f>IF(基本情報入力シート!V542="","",基本情報入力シート!V542)</f>
        <v/>
      </c>
      <c r="F499" s="116" t="str">
        <f>IF(基本情報入力シート!W542="","",基本情報入力シート!W542)</f>
        <v>事業所番号及びサービス名を入力してください。</v>
      </c>
      <c r="G499" s="116" t="str">
        <f>IF(基本情報入力シート!Z542="","",基本情報入力シート!Z542)</f>
        <v/>
      </c>
      <c r="H499" s="224" t="str">
        <f>IF(基本情報入力シート!AD542="","",基本情報入力シート!AD542)</f>
        <v/>
      </c>
      <c r="I499" s="362" t="str">
        <f>IF(基本情報入力シート!AE542="","",基本情報入力シート!AE542)</f>
        <v/>
      </c>
      <c r="J499" s="487"/>
      <c r="K499" s="491"/>
      <c r="L499" s="490"/>
      <c r="M499" s="363" t="str">
        <f>IF(G499="", "", VLOOKUP(AO499,【参考】数式用!$AZ$3:$BA$6, 2, FALSE))</f>
        <v/>
      </c>
      <c r="N499" s="364" t="str">
        <f>IF(G499="","",VLOOKUP(G499,【参考】数式用!$A$4:$L$54,MATCH('別紙様式2-3（個表）'!M499,【参考】数式用!$J$3:$L$3,0)+9,FALSE))</f>
        <v/>
      </c>
      <c r="O499" s="497" t="s">
        <v>2396</v>
      </c>
      <c r="P499" s="365" t="str">
        <f t="shared" si="56"/>
        <v>未入力あり</v>
      </c>
      <c r="Q499" s="273" t="str">
        <f>IFERROR(IF(P499="未入力あり","",ROUNDDOWN(ROUNDDOWN($H499*$I499,0)*VLOOKUP($G499,【参考】数式用!$A$4:$E$54,3, FALSE),0)),"")</f>
        <v/>
      </c>
      <c r="R499" s="273" t="str">
        <f>IF(AM499="×", 0,IF(P499="未入力あり","",ROUNDDOWN(ROUNDDOWN($H499*$I499,0)*VLOOKUP($G499,【参考】数式用!$A$4:$E$54,4,FALSE),0)))</f>
        <v/>
      </c>
      <c r="S499" s="366" t="str">
        <f>IF(AN499="×", 0,IF(P499="未入力あり","",ROUNDDOWN(ROUNDDOWN($H499*$I499,0)*VLOOKUP($G499,【参考】数式用!$A$4:$E$54,5, FALSE),0)))</f>
        <v/>
      </c>
      <c r="T499" s="369" t="s">
        <v>3907</v>
      </c>
      <c r="U499" s="370"/>
      <c r="V499" s="33"/>
      <c r="W499" s="641"/>
      <c r="X499" s="641"/>
      <c r="Y499" s="641"/>
      <c r="Z499" s="641"/>
      <c r="AA499" s="641"/>
      <c r="AB499" s="641"/>
      <c r="AC499" s="641"/>
      <c r="AD499" s="641"/>
      <c r="AE499" s="641"/>
      <c r="AF499" s="641"/>
      <c r="AG499" s="641"/>
      <c r="AI499" s="373" t="str">
        <f t="shared" si="58"/>
        <v/>
      </c>
      <c r="AJ499" s="372" t="e">
        <f>VLOOKUP('別紙様式2-3（個表）'!$G499,【参考】数式用!$P$4:$Q$54,2, FALSE)</f>
        <v>#N/A</v>
      </c>
      <c r="AK499" s="372" t="e">
        <f>VLOOKUP('別紙様式2-3（個表）'!$G499,【参考】数式用!$P$4:$W$54,8, FALSE)</f>
        <v>#N/A</v>
      </c>
      <c r="AL499" s="372" t="e">
        <f>VLOOKUP('別紙様式2-3（個表）'!$G499,【参考】数式用!$P$4:$AD$54,15, FALSE)</f>
        <v>#N/A</v>
      </c>
      <c r="AM499" s="372" t="str">
        <f t="shared" si="59"/>
        <v/>
      </c>
      <c r="AN499" s="372" t="str">
        <f t="shared" si="60"/>
        <v/>
      </c>
      <c r="AO499" s="372" t="str">
        <f t="shared" si="61"/>
        <v/>
      </c>
      <c r="AP499" s="372" t="str">
        <f>IF(G499="", "", VLOOKUP(G499,【参考】数式用!$A$4:$M$54,13,FALSE))</f>
        <v/>
      </c>
      <c r="AQ499" s="46" t="str">
        <f t="shared" si="62"/>
        <v>―</v>
      </c>
    </row>
    <row r="500" spans="1:43" ht="45" customHeight="1">
      <c r="A500" s="114">
        <f t="shared" si="57"/>
        <v>486</v>
      </c>
      <c r="B500" s="115" t="str">
        <f>IF(基本情報入力シート!B543="","",基本情報入力シート!B543)</f>
        <v/>
      </c>
      <c r="C500" s="116" t="str">
        <f>IF(基本情報入力シート!L543="","",基本情報入力シート!L543)</f>
        <v/>
      </c>
      <c r="D500" s="116" t="str">
        <f>IF(基本情報入力シート!Q543="","",基本情報入力シート!Q543)</f>
        <v>愛知県</v>
      </c>
      <c r="E500" s="116" t="str">
        <f>IF(基本情報入力シート!V543="","",基本情報入力シート!V543)</f>
        <v/>
      </c>
      <c r="F500" s="116" t="str">
        <f>IF(基本情報入力シート!W543="","",基本情報入力シート!W543)</f>
        <v>事業所番号及びサービス名を入力してください。</v>
      </c>
      <c r="G500" s="116" t="str">
        <f>IF(基本情報入力シート!Z543="","",基本情報入力シート!Z543)</f>
        <v/>
      </c>
      <c r="H500" s="224" t="str">
        <f>IF(基本情報入力シート!AD543="","",基本情報入力シート!AD543)</f>
        <v/>
      </c>
      <c r="I500" s="362" t="str">
        <f>IF(基本情報入力シート!AE543="","",基本情報入力シート!AE543)</f>
        <v/>
      </c>
      <c r="J500" s="487"/>
      <c r="K500" s="491"/>
      <c r="L500" s="490"/>
      <c r="M500" s="363" t="str">
        <f>IF(G500="", "", VLOOKUP(AO500,【参考】数式用!$AZ$3:$BA$6, 2, FALSE))</f>
        <v/>
      </c>
      <c r="N500" s="364" t="str">
        <f>IF(G500="","",VLOOKUP(G500,【参考】数式用!$A$4:$L$54,MATCH('別紙様式2-3（個表）'!M500,【参考】数式用!$J$3:$L$3,0)+9,FALSE))</f>
        <v/>
      </c>
      <c r="O500" s="497" t="s">
        <v>2396</v>
      </c>
      <c r="P500" s="365" t="str">
        <f t="shared" si="56"/>
        <v>未入力あり</v>
      </c>
      <c r="Q500" s="273" t="str">
        <f>IFERROR(IF(P500="未入力あり","",ROUNDDOWN(ROUNDDOWN($H500*$I500,0)*VLOOKUP($G500,【参考】数式用!$A$4:$E$54,3, FALSE),0)),"")</f>
        <v/>
      </c>
      <c r="R500" s="273" t="str">
        <f>IF(AM500="×", 0,IF(P500="未入力あり","",ROUNDDOWN(ROUNDDOWN($H500*$I500,0)*VLOOKUP($G500,【参考】数式用!$A$4:$E$54,4,FALSE),0)))</f>
        <v/>
      </c>
      <c r="S500" s="366" t="str">
        <f>IF(AN500="×", 0,IF(P500="未入力あり","",ROUNDDOWN(ROUNDDOWN($H500*$I500,0)*VLOOKUP($G500,【参考】数式用!$A$4:$E$54,5, FALSE),0)))</f>
        <v/>
      </c>
      <c r="T500" s="369" t="s">
        <v>3907</v>
      </c>
      <c r="U500" s="370"/>
      <c r="V500" s="33"/>
      <c r="W500" s="641"/>
      <c r="X500" s="641"/>
      <c r="Y500" s="641"/>
      <c r="Z500" s="641"/>
      <c r="AA500" s="641"/>
      <c r="AB500" s="641"/>
      <c r="AC500" s="641"/>
      <c r="AD500" s="641"/>
      <c r="AE500" s="641"/>
      <c r="AF500" s="641"/>
      <c r="AG500" s="641"/>
      <c r="AI500" s="373" t="str">
        <f t="shared" si="58"/>
        <v/>
      </c>
      <c r="AJ500" s="372" t="e">
        <f>VLOOKUP('別紙様式2-3（個表）'!$G500,【参考】数式用!$P$4:$Q$54,2, FALSE)</f>
        <v>#N/A</v>
      </c>
      <c r="AK500" s="372" t="e">
        <f>VLOOKUP('別紙様式2-3（個表）'!$G500,【参考】数式用!$P$4:$W$54,8, FALSE)</f>
        <v>#N/A</v>
      </c>
      <c r="AL500" s="372" t="e">
        <f>VLOOKUP('別紙様式2-3（個表）'!$G500,【参考】数式用!$P$4:$AD$54,15, FALSE)</f>
        <v>#N/A</v>
      </c>
      <c r="AM500" s="372" t="str">
        <f t="shared" si="59"/>
        <v/>
      </c>
      <c r="AN500" s="372" t="str">
        <f t="shared" si="60"/>
        <v/>
      </c>
      <c r="AO500" s="372" t="str">
        <f t="shared" si="61"/>
        <v/>
      </c>
      <c r="AP500" s="372" t="str">
        <f>IF(G500="", "", VLOOKUP(G500,【参考】数式用!$A$4:$M$54,13,FALSE))</f>
        <v/>
      </c>
      <c r="AQ500" s="46" t="str">
        <f t="shared" si="62"/>
        <v>―</v>
      </c>
    </row>
    <row r="501" spans="1:43" ht="45" customHeight="1">
      <c r="A501" s="114">
        <f t="shared" si="57"/>
        <v>487</v>
      </c>
      <c r="B501" s="115" t="str">
        <f>IF(基本情報入力シート!B544="","",基本情報入力シート!B544)</f>
        <v/>
      </c>
      <c r="C501" s="116" t="str">
        <f>IF(基本情報入力シート!L544="","",基本情報入力シート!L544)</f>
        <v/>
      </c>
      <c r="D501" s="116" t="str">
        <f>IF(基本情報入力シート!Q544="","",基本情報入力シート!Q544)</f>
        <v>愛知県</v>
      </c>
      <c r="E501" s="116" t="str">
        <f>IF(基本情報入力シート!V544="","",基本情報入力シート!V544)</f>
        <v/>
      </c>
      <c r="F501" s="116" t="str">
        <f>IF(基本情報入力シート!W544="","",基本情報入力シート!W544)</f>
        <v>事業所番号及びサービス名を入力してください。</v>
      </c>
      <c r="G501" s="116" t="str">
        <f>IF(基本情報入力シート!Z544="","",基本情報入力シート!Z544)</f>
        <v/>
      </c>
      <c r="H501" s="224" t="str">
        <f>IF(基本情報入力シート!AD544="","",基本情報入力シート!AD544)</f>
        <v/>
      </c>
      <c r="I501" s="362" t="str">
        <f>IF(基本情報入力シート!AE544="","",基本情報入力シート!AE544)</f>
        <v/>
      </c>
      <c r="J501" s="487"/>
      <c r="K501" s="491"/>
      <c r="L501" s="490"/>
      <c r="M501" s="363" t="str">
        <f>IF(G501="", "", VLOOKUP(AO501,【参考】数式用!$AZ$3:$BA$6, 2, FALSE))</f>
        <v/>
      </c>
      <c r="N501" s="364" t="str">
        <f>IF(G501="","",VLOOKUP(G501,【参考】数式用!$A$4:$L$54,MATCH('別紙様式2-3（個表）'!M501,【参考】数式用!$J$3:$L$3,0)+9,FALSE))</f>
        <v/>
      </c>
      <c r="O501" s="497" t="s">
        <v>2396</v>
      </c>
      <c r="P501" s="365" t="str">
        <f t="shared" si="56"/>
        <v>未入力あり</v>
      </c>
      <c r="Q501" s="273" t="str">
        <f>IFERROR(IF(P501="未入力あり","",ROUNDDOWN(ROUNDDOWN($H501*$I501,0)*VLOOKUP($G501,【参考】数式用!$A$4:$E$54,3, FALSE),0)),"")</f>
        <v/>
      </c>
      <c r="R501" s="273" t="str">
        <f>IF(AM501="×", 0,IF(P501="未入力あり","",ROUNDDOWN(ROUNDDOWN($H501*$I501,0)*VLOOKUP($G501,【参考】数式用!$A$4:$E$54,4,FALSE),0)))</f>
        <v/>
      </c>
      <c r="S501" s="366" t="str">
        <f>IF(AN501="×", 0,IF(P501="未入力あり","",ROUNDDOWN(ROUNDDOWN($H501*$I501,0)*VLOOKUP($G501,【参考】数式用!$A$4:$E$54,5, FALSE),0)))</f>
        <v/>
      </c>
      <c r="T501" s="369" t="s">
        <v>3907</v>
      </c>
      <c r="U501" s="370"/>
      <c r="V501" s="33"/>
      <c r="W501" s="641"/>
      <c r="X501" s="641"/>
      <c r="Y501" s="641"/>
      <c r="Z501" s="641"/>
      <c r="AA501" s="641"/>
      <c r="AB501" s="641"/>
      <c r="AC501" s="641"/>
      <c r="AD501" s="641"/>
      <c r="AE501" s="641"/>
      <c r="AF501" s="641"/>
      <c r="AG501" s="641"/>
      <c r="AI501" s="373" t="str">
        <f t="shared" si="58"/>
        <v/>
      </c>
      <c r="AJ501" s="372" t="e">
        <f>VLOOKUP('別紙様式2-3（個表）'!$G501,【参考】数式用!$P$4:$Q$54,2, FALSE)</f>
        <v>#N/A</v>
      </c>
      <c r="AK501" s="372" t="e">
        <f>VLOOKUP('別紙様式2-3（個表）'!$G501,【参考】数式用!$P$4:$W$54,8, FALSE)</f>
        <v>#N/A</v>
      </c>
      <c r="AL501" s="372" t="e">
        <f>VLOOKUP('別紙様式2-3（個表）'!$G501,【参考】数式用!$P$4:$AD$54,15, FALSE)</f>
        <v>#N/A</v>
      </c>
      <c r="AM501" s="372" t="str">
        <f t="shared" si="59"/>
        <v/>
      </c>
      <c r="AN501" s="372" t="str">
        <f t="shared" si="60"/>
        <v/>
      </c>
      <c r="AO501" s="372" t="str">
        <f t="shared" si="61"/>
        <v/>
      </c>
      <c r="AP501" s="372" t="str">
        <f>IF(G501="", "", VLOOKUP(G501,【参考】数式用!$A$4:$M$54,13,FALSE))</f>
        <v/>
      </c>
      <c r="AQ501" s="46" t="str">
        <f t="shared" si="62"/>
        <v>―</v>
      </c>
    </row>
    <row r="502" spans="1:43" ht="45" customHeight="1">
      <c r="A502" s="114">
        <f t="shared" si="57"/>
        <v>488</v>
      </c>
      <c r="B502" s="115" t="str">
        <f>IF(基本情報入力シート!B545="","",基本情報入力シート!B545)</f>
        <v/>
      </c>
      <c r="C502" s="116" t="str">
        <f>IF(基本情報入力シート!L545="","",基本情報入力シート!L545)</f>
        <v/>
      </c>
      <c r="D502" s="116" t="str">
        <f>IF(基本情報入力シート!Q545="","",基本情報入力シート!Q545)</f>
        <v>愛知県</v>
      </c>
      <c r="E502" s="116" t="str">
        <f>IF(基本情報入力シート!V545="","",基本情報入力シート!V545)</f>
        <v/>
      </c>
      <c r="F502" s="116" t="str">
        <f>IF(基本情報入力シート!W545="","",基本情報入力シート!W545)</f>
        <v>事業所番号及びサービス名を入力してください。</v>
      </c>
      <c r="G502" s="116" t="str">
        <f>IF(基本情報入力シート!Z545="","",基本情報入力シート!Z545)</f>
        <v/>
      </c>
      <c r="H502" s="224" t="str">
        <f>IF(基本情報入力シート!AD545="","",基本情報入力シート!AD545)</f>
        <v/>
      </c>
      <c r="I502" s="362" t="str">
        <f>IF(基本情報入力シート!AE545="","",基本情報入力シート!AE545)</f>
        <v/>
      </c>
      <c r="J502" s="487"/>
      <c r="K502" s="491"/>
      <c r="L502" s="490"/>
      <c r="M502" s="363" t="str">
        <f>IF(G502="", "", VLOOKUP(AO502,【参考】数式用!$AZ$3:$BA$6, 2, FALSE))</f>
        <v/>
      </c>
      <c r="N502" s="364" t="str">
        <f>IF(G502="","",VLOOKUP(G502,【参考】数式用!$A$4:$L$54,MATCH('別紙様式2-3（個表）'!M502,【参考】数式用!$J$3:$L$3,0)+9,FALSE))</f>
        <v/>
      </c>
      <c r="O502" s="497" t="s">
        <v>2396</v>
      </c>
      <c r="P502" s="365" t="str">
        <f t="shared" si="56"/>
        <v>未入力あり</v>
      </c>
      <c r="Q502" s="273" t="str">
        <f>IFERROR(IF(P502="未入力あり","",ROUNDDOWN(ROUNDDOWN($H502*$I502,0)*VLOOKUP($G502,【参考】数式用!$A$4:$E$54,3, FALSE),0)),"")</f>
        <v/>
      </c>
      <c r="R502" s="273" t="str">
        <f>IF(AM502="×", 0,IF(P502="未入力あり","",ROUNDDOWN(ROUNDDOWN($H502*$I502,0)*VLOOKUP($G502,【参考】数式用!$A$4:$E$54,4,FALSE),0)))</f>
        <v/>
      </c>
      <c r="S502" s="366" t="str">
        <f>IF(AN502="×", 0,IF(P502="未入力あり","",ROUNDDOWN(ROUNDDOWN($H502*$I502,0)*VLOOKUP($G502,【参考】数式用!$A$4:$E$54,5, FALSE),0)))</f>
        <v/>
      </c>
      <c r="T502" s="369" t="s">
        <v>3907</v>
      </c>
      <c r="U502" s="370"/>
      <c r="V502" s="33"/>
      <c r="W502" s="641"/>
      <c r="X502" s="641"/>
      <c r="Y502" s="641"/>
      <c r="Z502" s="641"/>
      <c r="AA502" s="641"/>
      <c r="AB502" s="641"/>
      <c r="AC502" s="641"/>
      <c r="AD502" s="641"/>
      <c r="AE502" s="641"/>
      <c r="AF502" s="641"/>
      <c r="AG502" s="641"/>
      <c r="AI502" s="373" t="str">
        <f t="shared" si="58"/>
        <v/>
      </c>
      <c r="AJ502" s="372" t="e">
        <f>VLOOKUP('別紙様式2-3（個表）'!$G502,【参考】数式用!$P$4:$Q$54,2, FALSE)</f>
        <v>#N/A</v>
      </c>
      <c r="AK502" s="372" t="e">
        <f>VLOOKUP('別紙様式2-3（個表）'!$G502,【参考】数式用!$P$4:$W$54,8, FALSE)</f>
        <v>#N/A</v>
      </c>
      <c r="AL502" s="372" t="e">
        <f>VLOOKUP('別紙様式2-3（個表）'!$G502,【参考】数式用!$P$4:$AD$54,15, FALSE)</f>
        <v>#N/A</v>
      </c>
      <c r="AM502" s="372" t="str">
        <f t="shared" si="59"/>
        <v/>
      </c>
      <c r="AN502" s="372" t="str">
        <f t="shared" si="60"/>
        <v/>
      </c>
      <c r="AO502" s="372" t="str">
        <f t="shared" si="61"/>
        <v/>
      </c>
      <c r="AP502" s="372" t="str">
        <f>IF(G502="", "", VLOOKUP(G502,【参考】数式用!$A$4:$M$54,13,FALSE))</f>
        <v/>
      </c>
      <c r="AQ502" s="46" t="str">
        <f t="shared" si="62"/>
        <v>―</v>
      </c>
    </row>
    <row r="503" spans="1:43" ht="45" customHeight="1">
      <c r="A503" s="114">
        <f t="shared" si="57"/>
        <v>489</v>
      </c>
      <c r="B503" s="115" t="str">
        <f>IF(基本情報入力シート!B546="","",基本情報入力シート!B546)</f>
        <v/>
      </c>
      <c r="C503" s="116" t="str">
        <f>IF(基本情報入力シート!L546="","",基本情報入力シート!L546)</f>
        <v/>
      </c>
      <c r="D503" s="116" t="str">
        <f>IF(基本情報入力シート!Q546="","",基本情報入力シート!Q546)</f>
        <v>愛知県</v>
      </c>
      <c r="E503" s="116" t="str">
        <f>IF(基本情報入力シート!V546="","",基本情報入力シート!V546)</f>
        <v/>
      </c>
      <c r="F503" s="116" t="str">
        <f>IF(基本情報入力シート!W546="","",基本情報入力シート!W546)</f>
        <v>事業所番号及びサービス名を入力してください。</v>
      </c>
      <c r="G503" s="116" t="str">
        <f>IF(基本情報入力シート!Z546="","",基本情報入力シート!Z546)</f>
        <v/>
      </c>
      <c r="H503" s="224" t="str">
        <f>IF(基本情報入力シート!AD546="","",基本情報入力シート!AD546)</f>
        <v/>
      </c>
      <c r="I503" s="362" t="str">
        <f>IF(基本情報入力シート!AE546="","",基本情報入力シート!AE546)</f>
        <v/>
      </c>
      <c r="J503" s="487"/>
      <c r="K503" s="491"/>
      <c r="L503" s="490"/>
      <c r="M503" s="363" t="str">
        <f>IF(G503="", "", VLOOKUP(AO503,【参考】数式用!$AZ$3:$BA$6, 2, FALSE))</f>
        <v/>
      </c>
      <c r="N503" s="364" t="str">
        <f>IF(G503="","",VLOOKUP(G503,【参考】数式用!$A$4:$L$54,MATCH('別紙様式2-3（個表）'!M503,【参考】数式用!$J$3:$L$3,0)+9,FALSE))</f>
        <v/>
      </c>
      <c r="O503" s="497" t="s">
        <v>2396</v>
      </c>
      <c r="P503" s="365" t="str">
        <f t="shared" si="56"/>
        <v>未入力あり</v>
      </c>
      <c r="Q503" s="273" t="str">
        <f>IFERROR(IF(P503="未入力あり","",ROUNDDOWN(ROUNDDOWN($H503*$I503,0)*VLOOKUP($G503,【参考】数式用!$A$4:$E$54,3, FALSE),0)),"")</f>
        <v/>
      </c>
      <c r="R503" s="273" t="str">
        <f>IF(AM503="×", 0,IF(P503="未入力あり","",ROUNDDOWN(ROUNDDOWN($H503*$I503,0)*VLOOKUP($G503,【参考】数式用!$A$4:$E$54,4,FALSE),0)))</f>
        <v/>
      </c>
      <c r="S503" s="366" t="str">
        <f>IF(AN503="×", 0,IF(P503="未入力あり","",ROUNDDOWN(ROUNDDOWN($H503*$I503,0)*VLOOKUP($G503,【参考】数式用!$A$4:$E$54,5, FALSE),0)))</f>
        <v/>
      </c>
      <c r="T503" s="369" t="s">
        <v>3907</v>
      </c>
      <c r="U503" s="370"/>
      <c r="V503" s="33"/>
      <c r="W503" s="641"/>
      <c r="X503" s="641"/>
      <c r="Y503" s="641"/>
      <c r="Z503" s="641"/>
      <c r="AA503" s="641"/>
      <c r="AB503" s="641"/>
      <c r="AC503" s="641"/>
      <c r="AD503" s="641"/>
      <c r="AE503" s="641"/>
      <c r="AF503" s="641"/>
      <c r="AG503" s="641"/>
      <c r="AI503" s="373" t="str">
        <f t="shared" si="58"/>
        <v/>
      </c>
      <c r="AJ503" s="372" t="e">
        <f>VLOOKUP('別紙様式2-3（個表）'!$G503,【参考】数式用!$P$4:$Q$54,2, FALSE)</f>
        <v>#N/A</v>
      </c>
      <c r="AK503" s="372" t="e">
        <f>VLOOKUP('別紙様式2-3（個表）'!$G503,【参考】数式用!$P$4:$W$54,8, FALSE)</f>
        <v>#N/A</v>
      </c>
      <c r="AL503" s="372" t="e">
        <f>VLOOKUP('別紙様式2-3（個表）'!$G503,【参考】数式用!$P$4:$AD$54,15, FALSE)</f>
        <v>#N/A</v>
      </c>
      <c r="AM503" s="372" t="str">
        <f t="shared" si="59"/>
        <v/>
      </c>
      <c r="AN503" s="372" t="str">
        <f t="shared" si="60"/>
        <v/>
      </c>
      <c r="AO503" s="372" t="str">
        <f t="shared" si="61"/>
        <v/>
      </c>
      <c r="AP503" s="372" t="str">
        <f>IF(G503="", "", VLOOKUP(G503,【参考】数式用!$A$4:$M$54,13,FALSE))</f>
        <v/>
      </c>
      <c r="AQ503" s="46" t="str">
        <f t="shared" si="62"/>
        <v>―</v>
      </c>
    </row>
    <row r="504" spans="1:43" ht="45" customHeight="1">
      <c r="A504" s="114">
        <f t="shared" si="57"/>
        <v>490</v>
      </c>
      <c r="B504" s="115" t="str">
        <f>IF(基本情報入力シート!B547="","",基本情報入力シート!B547)</f>
        <v/>
      </c>
      <c r="C504" s="116" t="str">
        <f>IF(基本情報入力シート!L547="","",基本情報入力シート!L547)</f>
        <v/>
      </c>
      <c r="D504" s="116" t="str">
        <f>IF(基本情報入力シート!Q547="","",基本情報入力シート!Q547)</f>
        <v>愛知県</v>
      </c>
      <c r="E504" s="116" t="str">
        <f>IF(基本情報入力シート!V547="","",基本情報入力シート!V547)</f>
        <v/>
      </c>
      <c r="F504" s="116" t="str">
        <f>IF(基本情報入力シート!W547="","",基本情報入力シート!W547)</f>
        <v>事業所番号及びサービス名を入力してください。</v>
      </c>
      <c r="G504" s="116" t="str">
        <f>IF(基本情報入力シート!Z547="","",基本情報入力シート!Z547)</f>
        <v/>
      </c>
      <c r="H504" s="224" t="str">
        <f>IF(基本情報入力シート!AD547="","",基本情報入力シート!AD547)</f>
        <v/>
      </c>
      <c r="I504" s="362" t="str">
        <f>IF(基本情報入力シート!AE547="","",基本情報入力シート!AE547)</f>
        <v/>
      </c>
      <c r="J504" s="487"/>
      <c r="K504" s="491"/>
      <c r="L504" s="490"/>
      <c r="M504" s="363" t="str">
        <f>IF(G504="", "", VLOOKUP(AO504,【参考】数式用!$AZ$3:$BA$6, 2, FALSE))</f>
        <v/>
      </c>
      <c r="N504" s="364" t="str">
        <f>IF(G504="","",VLOOKUP(G504,【参考】数式用!$A$4:$L$54,MATCH('別紙様式2-3（個表）'!M504,【参考】数式用!$J$3:$L$3,0)+9,FALSE))</f>
        <v/>
      </c>
      <c r="O504" s="497" t="s">
        <v>2396</v>
      </c>
      <c r="P504" s="365" t="str">
        <f t="shared" si="56"/>
        <v>未入力あり</v>
      </c>
      <c r="Q504" s="273" t="str">
        <f>IFERROR(IF(P504="未入力あり","",ROUNDDOWN(ROUNDDOWN($H504*$I504,0)*VLOOKUP($G504,【参考】数式用!$A$4:$E$54,3, FALSE),0)),"")</f>
        <v/>
      </c>
      <c r="R504" s="273" t="str">
        <f>IF(AM504="×", 0,IF(P504="未入力あり","",ROUNDDOWN(ROUNDDOWN($H504*$I504,0)*VLOOKUP($G504,【参考】数式用!$A$4:$E$54,4,FALSE),0)))</f>
        <v/>
      </c>
      <c r="S504" s="366" t="str">
        <f>IF(AN504="×", 0,IF(P504="未入力あり","",ROUNDDOWN(ROUNDDOWN($H504*$I504,0)*VLOOKUP($G504,【参考】数式用!$A$4:$E$54,5, FALSE),0)))</f>
        <v/>
      </c>
      <c r="T504" s="369" t="s">
        <v>3907</v>
      </c>
      <c r="U504" s="370"/>
      <c r="V504" s="33"/>
      <c r="W504" s="641"/>
      <c r="X504" s="641"/>
      <c r="Y504" s="641"/>
      <c r="Z504" s="641"/>
      <c r="AA504" s="641"/>
      <c r="AB504" s="641"/>
      <c r="AC504" s="641"/>
      <c r="AD504" s="641"/>
      <c r="AE504" s="641"/>
      <c r="AF504" s="641"/>
      <c r="AG504" s="641"/>
      <c r="AI504" s="373" t="str">
        <f t="shared" si="58"/>
        <v/>
      </c>
      <c r="AJ504" s="372" t="e">
        <f>VLOOKUP('別紙様式2-3（個表）'!$G504,【参考】数式用!$P$4:$Q$54,2, FALSE)</f>
        <v>#N/A</v>
      </c>
      <c r="AK504" s="372" t="e">
        <f>VLOOKUP('別紙様式2-3（個表）'!$G504,【参考】数式用!$P$4:$W$54,8, FALSE)</f>
        <v>#N/A</v>
      </c>
      <c r="AL504" s="372" t="e">
        <f>VLOOKUP('別紙様式2-3（個表）'!$G504,【参考】数式用!$P$4:$AD$54,15, FALSE)</f>
        <v>#N/A</v>
      </c>
      <c r="AM504" s="372" t="str">
        <f t="shared" si="59"/>
        <v/>
      </c>
      <c r="AN504" s="372" t="str">
        <f t="shared" si="60"/>
        <v/>
      </c>
      <c r="AO504" s="372" t="str">
        <f t="shared" si="61"/>
        <v/>
      </c>
      <c r="AP504" s="372" t="str">
        <f>IF(G504="", "", VLOOKUP(G504,【参考】数式用!$A$4:$M$54,13,FALSE))</f>
        <v/>
      </c>
      <c r="AQ504" s="46" t="str">
        <f t="shared" si="62"/>
        <v>―</v>
      </c>
    </row>
    <row r="505" spans="1:43" ht="45" customHeight="1">
      <c r="A505" s="114">
        <f t="shared" si="57"/>
        <v>491</v>
      </c>
      <c r="B505" s="115" t="str">
        <f>IF(基本情報入力シート!B548="","",基本情報入力シート!B548)</f>
        <v/>
      </c>
      <c r="C505" s="116" t="str">
        <f>IF(基本情報入力シート!L548="","",基本情報入力シート!L548)</f>
        <v/>
      </c>
      <c r="D505" s="116" t="str">
        <f>IF(基本情報入力シート!Q548="","",基本情報入力シート!Q548)</f>
        <v>愛知県</v>
      </c>
      <c r="E505" s="116" t="str">
        <f>IF(基本情報入力シート!V548="","",基本情報入力シート!V548)</f>
        <v/>
      </c>
      <c r="F505" s="116" t="str">
        <f>IF(基本情報入力シート!W548="","",基本情報入力シート!W548)</f>
        <v>事業所番号及びサービス名を入力してください。</v>
      </c>
      <c r="G505" s="116" t="str">
        <f>IF(基本情報入力シート!Z548="","",基本情報入力シート!Z548)</f>
        <v/>
      </c>
      <c r="H505" s="224" t="str">
        <f>IF(基本情報入力シート!AD548="","",基本情報入力シート!AD548)</f>
        <v/>
      </c>
      <c r="I505" s="362" t="str">
        <f>IF(基本情報入力シート!AE548="","",基本情報入力シート!AE548)</f>
        <v/>
      </c>
      <c r="J505" s="487"/>
      <c r="K505" s="491"/>
      <c r="L505" s="490"/>
      <c r="M505" s="363" t="str">
        <f>IF(G505="", "", VLOOKUP(AO505,【参考】数式用!$AZ$3:$BA$6, 2, FALSE))</f>
        <v/>
      </c>
      <c r="N505" s="364" t="str">
        <f>IF(G505="","",VLOOKUP(G505,【参考】数式用!$A$4:$L$54,MATCH('別紙様式2-3（個表）'!M505,【参考】数式用!$J$3:$L$3,0)+9,FALSE))</f>
        <v/>
      </c>
      <c r="O505" s="497" t="s">
        <v>2396</v>
      </c>
      <c r="P505" s="365" t="str">
        <f t="shared" si="56"/>
        <v>未入力あり</v>
      </c>
      <c r="Q505" s="273" t="str">
        <f>IFERROR(IF(P505="未入力あり","",ROUNDDOWN(ROUNDDOWN($H505*$I505,0)*VLOOKUP($G505,【参考】数式用!$A$4:$E$54,3, FALSE),0)),"")</f>
        <v/>
      </c>
      <c r="R505" s="273" t="str">
        <f>IF(AM505="×", 0,IF(P505="未入力あり","",ROUNDDOWN(ROUNDDOWN($H505*$I505,0)*VLOOKUP($G505,【参考】数式用!$A$4:$E$54,4,FALSE),0)))</f>
        <v/>
      </c>
      <c r="S505" s="366" t="str">
        <f>IF(AN505="×", 0,IF(P505="未入力あり","",ROUNDDOWN(ROUNDDOWN($H505*$I505,0)*VLOOKUP($G505,【参考】数式用!$A$4:$E$54,5, FALSE),0)))</f>
        <v/>
      </c>
      <c r="T505" s="369" t="s">
        <v>3907</v>
      </c>
      <c r="U505" s="370"/>
      <c r="V505" s="33"/>
      <c r="W505" s="641"/>
      <c r="X505" s="641"/>
      <c r="Y505" s="641"/>
      <c r="Z505" s="641"/>
      <c r="AA505" s="641"/>
      <c r="AB505" s="641"/>
      <c r="AC505" s="641"/>
      <c r="AD505" s="641"/>
      <c r="AE505" s="641"/>
      <c r="AF505" s="641"/>
      <c r="AG505" s="641"/>
      <c r="AI505" s="373" t="str">
        <f t="shared" si="58"/>
        <v/>
      </c>
      <c r="AJ505" s="372" t="e">
        <f>VLOOKUP('別紙様式2-3（個表）'!$G505,【参考】数式用!$P$4:$Q$54,2, FALSE)</f>
        <v>#N/A</v>
      </c>
      <c r="AK505" s="372" t="e">
        <f>VLOOKUP('別紙様式2-3（個表）'!$G505,【参考】数式用!$P$4:$W$54,8, FALSE)</f>
        <v>#N/A</v>
      </c>
      <c r="AL505" s="372" t="e">
        <f>VLOOKUP('別紙様式2-3（個表）'!$G505,【参考】数式用!$P$4:$AD$54,15, FALSE)</f>
        <v>#N/A</v>
      </c>
      <c r="AM505" s="372" t="str">
        <f t="shared" si="59"/>
        <v/>
      </c>
      <c r="AN505" s="372" t="str">
        <f t="shared" si="60"/>
        <v/>
      </c>
      <c r="AO505" s="372" t="str">
        <f t="shared" si="61"/>
        <v/>
      </c>
      <c r="AP505" s="372" t="str">
        <f>IF(G505="", "", VLOOKUP(G505,【参考】数式用!$A$4:$M$54,13,FALSE))</f>
        <v/>
      </c>
      <c r="AQ505" s="46" t="str">
        <f t="shared" si="62"/>
        <v>―</v>
      </c>
    </row>
    <row r="506" spans="1:43" ht="45" customHeight="1">
      <c r="A506" s="114">
        <f t="shared" si="57"/>
        <v>492</v>
      </c>
      <c r="B506" s="115" t="str">
        <f>IF(基本情報入力シート!B549="","",基本情報入力シート!B549)</f>
        <v/>
      </c>
      <c r="C506" s="116" t="str">
        <f>IF(基本情報入力シート!L549="","",基本情報入力シート!L549)</f>
        <v/>
      </c>
      <c r="D506" s="116" t="str">
        <f>IF(基本情報入力シート!Q549="","",基本情報入力シート!Q549)</f>
        <v>愛知県</v>
      </c>
      <c r="E506" s="116" t="str">
        <f>IF(基本情報入力シート!V549="","",基本情報入力シート!V549)</f>
        <v/>
      </c>
      <c r="F506" s="116" t="str">
        <f>IF(基本情報入力シート!W549="","",基本情報入力シート!W549)</f>
        <v>事業所番号及びサービス名を入力してください。</v>
      </c>
      <c r="G506" s="116" t="str">
        <f>IF(基本情報入力シート!Z549="","",基本情報入力シート!Z549)</f>
        <v/>
      </c>
      <c r="H506" s="224" t="str">
        <f>IF(基本情報入力シート!AD549="","",基本情報入力シート!AD549)</f>
        <v/>
      </c>
      <c r="I506" s="362" t="str">
        <f>IF(基本情報入力シート!AE549="","",基本情報入力シート!AE549)</f>
        <v/>
      </c>
      <c r="J506" s="487"/>
      <c r="K506" s="491"/>
      <c r="L506" s="490"/>
      <c r="M506" s="363" t="str">
        <f>IF(G506="", "", VLOOKUP(AO506,【参考】数式用!$AZ$3:$BA$6, 2, FALSE))</f>
        <v/>
      </c>
      <c r="N506" s="364" t="str">
        <f>IF(G506="","",VLOOKUP(G506,【参考】数式用!$A$4:$L$54,MATCH('別紙様式2-3（個表）'!M506,【参考】数式用!$J$3:$L$3,0)+9,FALSE))</f>
        <v/>
      </c>
      <c r="O506" s="497" t="s">
        <v>2396</v>
      </c>
      <c r="P506" s="365" t="str">
        <f t="shared" si="56"/>
        <v>未入力あり</v>
      </c>
      <c r="Q506" s="273" t="str">
        <f>IFERROR(IF(P506="未入力あり","",ROUNDDOWN(ROUNDDOWN($H506*$I506,0)*VLOOKUP($G506,【参考】数式用!$A$4:$E$54,3, FALSE),0)),"")</f>
        <v/>
      </c>
      <c r="R506" s="273" t="str">
        <f>IF(AM506="×", 0,IF(P506="未入力あり","",ROUNDDOWN(ROUNDDOWN($H506*$I506,0)*VLOOKUP($G506,【参考】数式用!$A$4:$E$54,4,FALSE),0)))</f>
        <v/>
      </c>
      <c r="S506" s="366" t="str">
        <f>IF(AN506="×", 0,IF(P506="未入力あり","",ROUNDDOWN(ROUNDDOWN($H506*$I506,0)*VLOOKUP($G506,【参考】数式用!$A$4:$E$54,5, FALSE),0)))</f>
        <v/>
      </c>
      <c r="T506" s="369" t="s">
        <v>3907</v>
      </c>
      <c r="U506" s="370"/>
      <c r="V506" s="33"/>
      <c r="W506" s="641"/>
      <c r="X506" s="641"/>
      <c r="Y506" s="641"/>
      <c r="Z506" s="641"/>
      <c r="AA506" s="641"/>
      <c r="AB506" s="641"/>
      <c r="AC506" s="641"/>
      <c r="AD506" s="641"/>
      <c r="AE506" s="641"/>
      <c r="AF506" s="641"/>
      <c r="AG506" s="641"/>
      <c r="AI506" s="373" t="str">
        <f t="shared" si="58"/>
        <v/>
      </c>
      <c r="AJ506" s="372" t="e">
        <f>VLOOKUP('別紙様式2-3（個表）'!$G506,【参考】数式用!$P$4:$Q$54,2, FALSE)</f>
        <v>#N/A</v>
      </c>
      <c r="AK506" s="372" t="e">
        <f>VLOOKUP('別紙様式2-3（個表）'!$G506,【参考】数式用!$P$4:$W$54,8, FALSE)</f>
        <v>#N/A</v>
      </c>
      <c r="AL506" s="372" t="e">
        <f>VLOOKUP('別紙様式2-3（個表）'!$G506,【参考】数式用!$P$4:$AD$54,15, FALSE)</f>
        <v>#N/A</v>
      </c>
      <c r="AM506" s="372" t="str">
        <f t="shared" si="59"/>
        <v/>
      </c>
      <c r="AN506" s="372" t="str">
        <f t="shared" si="60"/>
        <v/>
      </c>
      <c r="AO506" s="372" t="str">
        <f t="shared" si="61"/>
        <v/>
      </c>
      <c r="AP506" s="372" t="str">
        <f>IF(G506="", "", VLOOKUP(G506,【参考】数式用!$A$4:$M$54,13,FALSE))</f>
        <v/>
      </c>
      <c r="AQ506" s="46" t="str">
        <f t="shared" si="62"/>
        <v>―</v>
      </c>
    </row>
    <row r="507" spans="1:43" ht="45" customHeight="1">
      <c r="A507" s="114">
        <f t="shared" si="57"/>
        <v>493</v>
      </c>
      <c r="B507" s="115" t="str">
        <f>IF(基本情報入力シート!B550="","",基本情報入力シート!B550)</f>
        <v/>
      </c>
      <c r="C507" s="116" t="str">
        <f>IF(基本情報入力シート!L550="","",基本情報入力シート!L550)</f>
        <v/>
      </c>
      <c r="D507" s="116" t="str">
        <f>IF(基本情報入力シート!Q550="","",基本情報入力シート!Q550)</f>
        <v>愛知県</v>
      </c>
      <c r="E507" s="116" t="str">
        <f>IF(基本情報入力シート!V550="","",基本情報入力シート!V550)</f>
        <v/>
      </c>
      <c r="F507" s="116" t="str">
        <f>IF(基本情報入力シート!W550="","",基本情報入力シート!W550)</f>
        <v>事業所番号及びサービス名を入力してください。</v>
      </c>
      <c r="G507" s="116" t="str">
        <f>IF(基本情報入力シート!Z550="","",基本情報入力シート!Z550)</f>
        <v/>
      </c>
      <c r="H507" s="224" t="str">
        <f>IF(基本情報入力シート!AD550="","",基本情報入力シート!AD550)</f>
        <v/>
      </c>
      <c r="I507" s="362" t="str">
        <f>IF(基本情報入力シート!AE550="","",基本情報入力シート!AE550)</f>
        <v/>
      </c>
      <c r="J507" s="487"/>
      <c r="K507" s="491"/>
      <c r="L507" s="490"/>
      <c r="M507" s="363" t="str">
        <f>IF(G507="", "", VLOOKUP(AO507,【参考】数式用!$AZ$3:$BA$6, 2, FALSE))</f>
        <v/>
      </c>
      <c r="N507" s="364" t="str">
        <f>IF(G507="","",VLOOKUP(G507,【参考】数式用!$A$4:$L$54,MATCH('別紙様式2-3（個表）'!M507,【参考】数式用!$J$3:$L$3,0)+9,FALSE))</f>
        <v/>
      </c>
      <c r="O507" s="497" t="s">
        <v>2396</v>
      </c>
      <c r="P507" s="365" t="str">
        <f t="shared" si="56"/>
        <v>未入力あり</v>
      </c>
      <c r="Q507" s="273" t="str">
        <f>IFERROR(IF(P507="未入力あり","",ROUNDDOWN(ROUNDDOWN($H507*$I507,0)*VLOOKUP($G507,【参考】数式用!$A$4:$E$54,3, FALSE),0)),"")</f>
        <v/>
      </c>
      <c r="R507" s="273" t="str">
        <f>IF(AM507="×", 0,IF(P507="未入力あり","",ROUNDDOWN(ROUNDDOWN($H507*$I507,0)*VLOOKUP($G507,【参考】数式用!$A$4:$E$54,4,FALSE),0)))</f>
        <v/>
      </c>
      <c r="S507" s="366" t="str">
        <f>IF(AN507="×", 0,IF(P507="未入力あり","",ROUNDDOWN(ROUNDDOWN($H507*$I507,0)*VLOOKUP($G507,【参考】数式用!$A$4:$E$54,5, FALSE),0)))</f>
        <v/>
      </c>
      <c r="T507" s="369" t="s">
        <v>3907</v>
      </c>
      <c r="U507" s="370"/>
      <c r="V507" s="33"/>
      <c r="W507" s="641"/>
      <c r="X507" s="641"/>
      <c r="Y507" s="641"/>
      <c r="Z507" s="641"/>
      <c r="AA507" s="641"/>
      <c r="AB507" s="641"/>
      <c r="AC507" s="641"/>
      <c r="AD507" s="641"/>
      <c r="AE507" s="641"/>
      <c r="AF507" s="641"/>
      <c r="AG507" s="641"/>
      <c r="AI507" s="373" t="str">
        <f t="shared" si="58"/>
        <v/>
      </c>
      <c r="AJ507" s="372" t="e">
        <f>VLOOKUP('別紙様式2-3（個表）'!$G507,【参考】数式用!$P$4:$Q$54,2, FALSE)</f>
        <v>#N/A</v>
      </c>
      <c r="AK507" s="372" t="e">
        <f>VLOOKUP('別紙様式2-3（個表）'!$G507,【参考】数式用!$P$4:$W$54,8, FALSE)</f>
        <v>#N/A</v>
      </c>
      <c r="AL507" s="372" t="e">
        <f>VLOOKUP('別紙様式2-3（個表）'!$G507,【参考】数式用!$P$4:$AD$54,15, FALSE)</f>
        <v>#N/A</v>
      </c>
      <c r="AM507" s="372" t="str">
        <f t="shared" si="59"/>
        <v/>
      </c>
      <c r="AN507" s="372" t="str">
        <f t="shared" si="60"/>
        <v/>
      </c>
      <c r="AO507" s="372" t="str">
        <f t="shared" si="61"/>
        <v/>
      </c>
      <c r="AP507" s="372" t="str">
        <f>IF(G507="", "", VLOOKUP(G507,【参考】数式用!$A$4:$M$54,13,FALSE))</f>
        <v/>
      </c>
      <c r="AQ507" s="46" t="str">
        <f t="shared" si="62"/>
        <v>―</v>
      </c>
    </row>
    <row r="508" spans="1:43" ht="45" customHeight="1">
      <c r="A508" s="114">
        <f t="shared" si="57"/>
        <v>494</v>
      </c>
      <c r="B508" s="115" t="str">
        <f>IF(基本情報入力シート!B551="","",基本情報入力シート!B551)</f>
        <v/>
      </c>
      <c r="C508" s="116" t="str">
        <f>IF(基本情報入力シート!L551="","",基本情報入力シート!L551)</f>
        <v/>
      </c>
      <c r="D508" s="116" t="str">
        <f>IF(基本情報入力シート!Q551="","",基本情報入力シート!Q551)</f>
        <v>愛知県</v>
      </c>
      <c r="E508" s="116" t="str">
        <f>IF(基本情報入力シート!V551="","",基本情報入力シート!V551)</f>
        <v/>
      </c>
      <c r="F508" s="116" t="str">
        <f>IF(基本情報入力シート!W551="","",基本情報入力シート!W551)</f>
        <v>事業所番号及びサービス名を入力してください。</v>
      </c>
      <c r="G508" s="116" t="str">
        <f>IF(基本情報入力シート!Z551="","",基本情報入力シート!Z551)</f>
        <v/>
      </c>
      <c r="H508" s="224" t="str">
        <f>IF(基本情報入力シート!AD551="","",基本情報入力シート!AD551)</f>
        <v/>
      </c>
      <c r="I508" s="362" t="str">
        <f>IF(基本情報入力シート!AE551="","",基本情報入力シート!AE551)</f>
        <v/>
      </c>
      <c r="J508" s="487"/>
      <c r="K508" s="491"/>
      <c r="L508" s="490"/>
      <c r="M508" s="363" t="str">
        <f>IF(G508="", "", VLOOKUP(AO508,【参考】数式用!$AZ$3:$BA$6, 2, FALSE))</f>
        <v/>
      </c>
      <c r="N508" s="364" t="str">
        <f>IF(G508="","",VLOOKUP(G508,【参考】数式用!$A$4:$L$54,MATCH('別紙様式2-3（個表）'!M508,【参考】数式用!$J$3:$L$3,0)+9,FALSE))</f>
        <v/>
      </c>
      <c r="O508" s="497" t="s">
        <v>2396</v>
      </c>
      <c r="P508" s="365" t="str">
        <f t="shared" si="56"/>
        <v>未入力あり</v>
      </c>
      <c r="Q508" s="273" t="str">
        <f>IFERROR(IF(P508="未入力あり","",ROUNDDOWN(ROUNDDOWN($H508*$I508,0)*VLOOKUP($G508,【参考】数式用!$A$4:$E$54,3, FALSE),0)),"")</f>
        <v/>
      </c>
      <c r="R508" s="273" t="str">
        <f>IF(AM508="×", 0,IF(P508="未入力あり","",ROUNDDOWN(ROUNDDOWN($H508*$I508,0)*VLOOKUP($G508,【参考】数式用!$A$4:$E$54,4,FALSE),0)))</f>
        <v/>
      </c>
      <c r="S508" s="366" t="str">
        <f>IF(AN508="×", 0,IF(P508="未入力あり","",ROUNDDOWN(ROUNDDOWN($H508*$I508,0)*VLOOKUP($G508,【参考】数式用!$A$4:$E$54,5, FALSE),0)))</f>
        <v/>
      </c>
      <c r="T508" s="369" t="s">
        <v>3907</v>
      </c>
      <c r="U508" s="370"/>
      <c r="V508" s="33"/>
      <c r="W508" s="641"/>
      <c r="X508" s="641"/>
      <c r="Y508" s="641"/>
      <c r="Z508" s="641"/>
      <c r="AA508" s="641"/>
      <c r="AB508" s="641"/>
      <c r="AC508" s="641"/>
      <c r="AD508" s="641"/>
      <c r="AE508" s="641"/>
      <c r="AF508" s="641"/>
      <c r="AG508" s="641"/>
      <c r="AI508" s="373" t="str">
        <f t="shared" si="58"/>
        <v/>
      </c>
      <c r="AJ508" s="372" t="e">
        <f>VLOOKUP('別紙様式2-3（個表）'!$G508,【参考】数式用!$P$4:$Q$54,2, FALSE)</f>
        <v>#N/A</v>
      </c>
      <c r="AK508" s="372" t="e">
        <f>VLOOKUP('別紙様式2-3（個表）'!$G508,【参考】数式用!$P$4:$W$54,8, FALSE)</f>
        <v>#N/A</v>
      </c>
      <c r="AL508" s="372" t="e">
        <f>VLOOKUP('別紙様式2-3（個表）'!$G508,【参考】数式用!$P$4:$AD$54,15, FALSE)</f>
        <v>#N/A</v>
      </c>
      <c r="AM508" s="372" t="str">
        <f t="shared" si="59"/>
        <v/>
      </c>
      <c r="AN508" s="372" t="str">
        <f t="shared" si="60"/>
        <v/>
      </c>
      <c r="AO508" s="372" t="str">
        <f t="shared" si="61"/>
        <v/>
      </c>
      <c r="AP508" s="372" t="str">
        <f>IF(G508="", "", VLOOKUP(G508,【参考】数式用!$A$4:$M$54,13,FALSE))</f>
        <v/>
      </c>
      <c r="AQ508" s="46" t="str">
        <f t="shared" si="62"/>
        <v>―</v>
      </c>
    </row>
    <row r="509" spans="1:43" ht="45" customHeight="1">
      <c r="A509" s="114">
        <f t="shared" si="57"/>
        <v>495</v>
      </c>
      <c r="B509" s="115" t="str">
        <f>IF(基本情報入力シート!B552="","",基本情報入力シート!B552)</f>
        <v/>
      </c>
      <c r="C509" s="116" t="str">
        <f>IF(基本情報入力シート!L552="","",基本情報入力シート!L552)</f>
        <v/>
      </c>
      <c r="D509" s="116" t="str">
        <f>IF(基本情報入力シート!Q552="","",基本情報入力シート!Q552)</f>
        <v>愛知県</v>
      </c>
      <c r="E509" s="116" t="str">
        <f>IF(基本情報入力シート!V552="","",基本情報入力シート!V552)</f>
        <v/>
      </c>
      <c r="F509" s="116" t="str">
        <f>IF(基本情報入力シート!W552="","",基本情報入力シート!W552)</f>
        <v>事業所番号及びサービス名を入力してください。</v>
      </c>
      <c r="G509" s="116" t="str">
        <f>IF(基本情報入力シート!Z552="","",基本情報入力シート!Z552)</f>
        <v/>
      </c>
      <c r="H509" s="224" t="str">
        <f>IF(基本情報入力シート!AD552="","",基本情報入力シート!AD552)</f>
        <v/>
      </c>
      <c r="I509" s="362" t="str">
        <f>IF(基本情報入力シート!AE552="","",基本情報入力シート!AE552)</f>
        <v/>
      </c>
      <c r="J509" s="487"/>
      <c r="K509" s="491"/>
      <c r="L509" s="490"/>
      <c r="M509" s="363" t="str">
        <f>IF(G509="", "", VLOOKUP(AO509,【参考】数式用!$AZ$3:$BA$6, 2, FALSE))</f>
        <v/>
      </c>
      <c r="N509" s="364" t="str">
        <f>IF(G509="","",VLOOKUP(G509,【参考】数式用!$A$4:$L$54,MATCH('別紙様式2-3（個表）'!M509,【参考】数式用!$J$3:$L$3,0)+9,FALSE))</f>
        <v/>
      </c>
      <c r="O509" s="497" t="s">
        <v>2396</v>
      </c>
      <c r="P509" s="365" t="str">
        <f t="shared" si="56"/>
        <v>未入力あり</v>
      </c>
      <c r="Q509" s="273" t="str">
        <f>IFERROR(IF(P509="未入力あり","",ROUNDDOWN(ROUNDDOWN($H509*$I509,0)*VLOOKUP($G509,【参考】数式用!$A$4:$E$54,3, FALSE),0)),"")</f>
        <v/>
      </c>
      <c r="R509" s="273" t="str">
        <f>IF(AM509="×", 0,IF(P509="未入力あり","",ROUNDDOWN(ROUNDDOWN($H509*$I509,0)*VLOOKUP($G509,【参考】数式用!$A$4:$E$54,4,FALSE),0)))</f>
        <v/>
      </c>
      <c r="S509" s="366" t="str">
        <f>IF(AN509="×", 0,IF(P509="未入力あり","",ROUNDDOWN(ROUNDDOWN($H509*$I509,0)*VLOOKUP($G509,【参考】数式用!$A$4:$E$54,5, FALSE),0)))</f>
        <v/>
      </c>
      <c r="T509" s="369" t="s">
        <v>3907</v>
      </c>
      <c r="U509" s="370"/>
      <c r="V509" s="33"/>
      <c r="W509" s="641"/>
      <c r="X509" s="641"/>
      <c r="Y509" s="641"/>
      <c r="Z509" s="641"/>
      <c r="AA509" s="641"/>
      <c r="AB509" s="641"/>
      <c r="AC509" s="641"/>
      <c r="AD509" s="641"/>
      <c r="AE509" s="641"/>
      <c r="AF509" s="641"/>
      <c r="AG509" s="641"/>
      <c r="AI509" s="373" t="str">
        <f t="shared" si="58"/>
        <v/>
      </c>
      <c r="AJ509" s="372" t="e">
        <f>VLOOKUP('別紙様式2-3（個表）'!$G509,【参考】数式用!$P$4:$Q$54,2, FALSE)</f>
        <v>#N/A</v>
      </c>
      <c r="AK509" s="372" t="e">
        <f>VLOOKUP('別紙様式2-3（個表）'!$G509,【参考】数式用!$P$4:$W$54,8, FALSE)</f>
        <v>#N/A</v>
      </c>
      <c r="AL509" s="372" t="e">
        <f>VLOOKUP('別紙様式2-3（個表）'!$G509,【参考】数式用!$P$4:$AD$54,15, FALSE)</f>
        <v>#N/A</v>
      </c>
      <c r="AM509" s="372" t="str">
        <f t="shared" si="59"/>
        <v/>
      </c>
      <c r="AN509" s="372" t="str">
        <f t="shared" si="60"/>
        <v/>
      </c>
      <c r="AO509" s="372" t="str">
        <f t="shared" si="61"/>
        <v/>
      </c>
      <c r="AP509" s="372" t="str">
        <f>IF(G509="", "", VLOOKUP(G509,【参考】数式用!$A$4:$M$54,13,FALSE))</f>
        <v/>
      </c>
      <c r="AQ509" s="46" t="str">
        <f t="shared" si="62"/>
        <v>―</v>
      </c>
    </row>
    <row r="510" spans="1:43" ht="45" customHeight="1">
      <c r="A510" s="114">
        <f t="shared" si="57"/>
        <v>496</v>
      </c>
      <c r="B510" s="115" t="str">
        <f>IF(基本情報入力シート!B553="","",基本情報入力シート!B553)</f>
        <v/>
      </c>
      <c r="C510" s="116" t="str">
        <f>IF(基本情報入力シート!L553="","",基本情報入力シート!L553)</f>
        <v/>
      </c>
      <c r="D510" s="116" t="str">
        <f>IF(基本情報入力シート!Q553="","",基本情報入力シート!Q553)</f>
        <v>愛知県</v>
      </c>
      <c r="E510" s="116" t="str">
        <f>IF(基本情報入力シート!V553="","",基本情報入力シート!V553)</f>
        <v/>
      </c>
      <c r="F510" s="116" t="str">
        <f>IF(基本情報入力シート!W553="","",基本情報入力シート!W553)</f>
        <v>事業所番号及びサービス名を入力してください。</v>
      </c>
      <c r="G510" s="116" t="str">
        <f>IF(基本情報入力シート!Z553="","",基本情報入力シート!Z553)</f>
        <v/>
      </c>
      <c r="H510" s="224" t="str">
        <f>IF(基本情報入力シート!AD553="","",基本情報入力シート!AD553)</f>
        <v/>
      </c>
      <c r="I510" s="362" t="str">
        <f>IF(基本情報入力シート!AE553="","",基本情報入力シート!AE553)</f>
        <v/>
      </c>
      <c r="J510" s="487"/>
      <c r="K510" s="491"/>
      <c r="L510" s="490"/>
      <c r="M510" s="363" t="str">
        <f>IF(G510="", "", VLOOKUP(AO510,【参考】数式用!$AZ$3:$BA$6, 2, FALSE))</f>
        <v/>
      </c>
      <c r="N510" s="364" t="str">
        <f>IF(G510="","",VLOOKUP(G510,【参考】数式用!$A$4:$L$54,MATCH('別紙様式2-3（個表）'!M510,【参考】数式用!$J$3:$L$3,0)+9,FALSE))</f>
        <v/>
      </c>
      <c r="O510" s="497" t="s">
        <v>2396</v>
      </c>
      <c r="P510" s="365" t="str">
        <f t="shared" si="56"/>
        <v>未入力あり</v>
      </c>
      <c r="Q510" s="273" t="str">
        <f>IFERROR(IF(P510="未入力あり","",ROUNDDOWN(ROUNDDOWN($H510*$I510,0)*VLOOKUP($G510,【参考】数式用!$A$4:$E$54,3, FALSE),0)),"")</f>
        <v/>
      </c>
      <c r="R510" s="273" t="str">
        <f>IF(AM510="×", 0,IF(P510="未入力あり","",ROUNDDOWN(ROUNDDOWN($H510*$I510,0)*VLOOKUP($G510,【参考】数式用!$A$4:$E$54,4,FALSE),0)))</f>
        <v/>
      </c>
      <c r="S510" s="366" t="str">
        <f>IF(AN510="×", 0,IF(P510="未入力あり","",ROUNDDOWN(ROUNDDOWN($H510*$I510,0)*VLOOKUP($G510,【参考】数式用!$A$4:$E$54,5, FALSE),0)))</f>
        <v/>
      </c>
      <c r="T510" s="369" t="s">
        <v>3907</v>
      </c>
      <c r="U510" s="370"/>
      <c r="V510" s="33"/>
      <c r="W510" s="641"/>
      <c r="X510" s="641"/>
      <c r="Y510" s="641"/>
      <c r="Z510" s="641"/>
      <c r="AA510" s="641"/>
      <c r="AB510" s="641"/>
      <c r="AC510" s="641"/>
      <c r="AD510" s="641"/>
      <c r="AE510" s="641"/>
      <c r="AF510" s="641"/>
      <c r="AG510" s="641"/>
      <c r="AI510" s="373" t="str">
        <f t="shared" si="58"/>
        <v/>
      </c>
      <c r="AJ510" s="372" t="e">
        <f>VLOOKUP('別紙様式2-3（個表）'!$G510,【参考】数式用!$P$4:$Q$54,2, FALSE)</f>
        <v>#N/A</v>
      </c>
      <c r="AK510" s="372" t="e">
        <f>VLOOKUP('別紙様式2-3（個表）'!$G510,【参考】数式用!$P$4:$W$54,8, FALSE)</f>
        <v>#N/A</v>
      </c>
      <c r="AL510" s="372" t="e">
        <f>VLOOKUP('別紙様式2-3（個表）'!$G510,【参考】数式用!$P$4:$AD$54,15, FALSE)</f>
        <v>#N/A</v>
      </c>
      <c r="AM510" s="372" t="str">
        <f t="shared" si="59"/>
        <v/>
      </c>
      <c r="AN510" s="372" t="str">
        <f t="shared" si="60"/>
        <v/>
      </c>
      <c r="AO510" s="372" t="str">
        <f t="shared" si="61"/>
        <v/>
      </c>
      <c r="AP510" s="372" t="str">
        <f>IF(G510="", "", VLOOKUP(G510,【参考】数式用!$A$4:$M$54,13,FALSE))</f>
        <v/>
      </c>
      <c r="AQ510" s="46" t="str">
        <f t="shared" si="62"/>
        <v>―</v>
      </c>
    </row>
    <row r="511" spans="1:43" ht="45" customHeight="1">
      <c r="A511" s="114">
        <f t="shared" si="57"/>
        <v>497</v>
      </c>
      <c r="B511" s="115" t="str">
        <f>IF(基本情報入力シート!B554="","",基本情報入力シート!B554)</f>
        <v/>
      </c>
      <c r="C511" s="116" t="str">
        <f>IF(基本情報入力シート!L554="","",基本情報入力シート!L554)</f>
        <v/>
      </c>
      <c r="D511" s="116" t="str">
        <f>IF(基本情報入力シート!Q554="","",基本情報入力シート!Q554)</f>
        <v>愛知県</v>
      </c>
      <c r="E511" s="116" t="str">
        <f>IF(基本情報入力シート!V554="","",基本情報入力シート!V554)</f>
        <v/>
      </c>
      <c r="F511" s="116" t="str">
        <f>IF(基本情報入力シート!W554="","",基本情報入力シート!W554)</f>
        <v>事業所番号及びサービス名を入力してください。</v>
      </c>
      <c r="G511" s="116" t="str">
        <f>IF(基本情報入力シート!Z554="","",基本情報入力シート!Z554)</f>
        <v/>
      </c>
      <c r="H511" s="224" t="str">
        <f>IF(基本情報入力シート!AD554="","",基本情報入力シート!AD554)</f>
        <v/>
      </c>
      <c r="I511" s="362" t="str">
        <f>IF(基本情報入力シート!AE554="","",基本情報入力シート!AE554)</f>
        <v/>
      </c>
      <c r="J511" s="487"/>
      <c r="K511" s="491"/>
      <c r="L511" s="490"/>
      <c r="M511" s="363" t="str">
        <f>IF(G511="", "", VLOOKUP(AO511,【参考】数式用!$AZ$3:$BA$6, 2, FALSE))</f>
        <v/>
      </c>
      <c r="N511" s="364" t="str">
        <f>IF(G511="","",VLOOKUP(G511,【参考】数式用!$A$4:$L$54,MATCH('別紙様式2-3（個表）'!M511,【参考】数式用!$J$3:$L$3,0)+9,FALSE))</f>
        <v/>
      </c>
      <c r="O511" s="497" t="s">
        <v>2396</v>
      </c>
      <c r="P511" s="365" t="str">
        <f t="shared" si="56"/>
        <v>未入力あり</v>
      </c>
      <c r="Q511" s="273" t="str">
        <f>IFERROR(IF(P511="未入力あり","",ROUNDDOWN(ROUNDDOWN($H511*$I511,0)*VLOOKUP($G511,【参考】数式用!$A$4:$E$54,3, FALSE),0)),"")</f>
        <v/>
      </c>
      <c r="R511" s="273" t="str">
        <f>IF(AM511="×", 0,IF(P511="未入力あり","",ROUNDDOWN(ROUNDDOWN($H511*$I511,0)*VLOOKUP($G511,【参考】数式用!$A$4:$E$54,4,FALSE),0)))</f>
        <v/>
      </c>
      <c r="S511" s="366" t="str">
        <f>IF(AN511="×", 0,IF(P511="未入力あり","",ROUNDDOWN(ROUNDDOWN($H511*$I511,0)*VLOOKUP($G511,【参考】数式用!$A$4:$E$54,5, FALSE),0)))</f>
        <v/>
      </c>
      <c r="T511" s="369" t="s">
        <v>3907</v>
      </c>
      <c r="U511" s="370"/>
      <c r="V511" s="33"/>
      <c r="W511" s="641"/>
      <c r="X511" s="641"/>
      <c r="Y511" s="641"/>
      <c r="Z511" s="641"/>
      <c r="AA511" s="641"/>
      <c r="AB511" s="641"/>
      <c r="AC511" s="641"/>
      <c r="AD511" s="641"/>
      <c r="AE511" s="641"/>
      <c r="AF511" s="641"/>
      <c r="AG511" s="641"/>
      <c r="AI511" s="373" t="str">
        <f t="shared" si="58"/>
        <v/>
      </c>
      <c r="AJ511" s="372" t="e">
        <f>VLOOKUP('別紙様式2-3（個表）'!$G511,【参考】数式用!$P$4:$Q$54,2, FALSE)</f>
        <v>#N/A</v>
      </c>
      <c r="AK511" s="372" t="e">
        <f>VLOOKUP('別紙様式2-3（個表）'!$G511,【参考】数式用!$P$4:$W$54,8, FALSE)</f>
        <v>#N/A</v>
      </c>
      <c r="AL511" s="372" t="e">
        <f>VLOOKUP('別紙様式2-3（個表）'!$G511,【参考】数式用!$P$4:$AD$54,15, FALSE)</f>
        <v>#N/A</v>
      </c>
      <c r="AM511" s="372" t="str">
        <f t="shared" si="59"/>
        <v/>
      </c>
      <c r="AN511" s="372" t="str">
        <f t="shared" si="60"/>
        <v/>
      </c>
      <c r="AO511" s="372" t="str">
        <f t="shared" si="61"/>
        <v/>
      </c>
      <c r="AP511" s="372" t="str">
        <f>IF(G511="", "", VLOOKUP(G511,【参考】数式用!$A$4:$M$54,13,FALSE))</f>
        <v/>
      </c>
      <c r="AQ511" s="46" t="str">
        <f t="shared" si="62"/>
        <v>―</v>
      </c>
    </row>
    <row r="512" spans="1:43" ht="45" customHeight="1">
      <c r="A512" s="114">
        <f t="shared" si="57"/>
        <v>498</v>
      </c>
      <c r="B512" s="115" t="str">
        <f>IF(基本情報入力シート!B555="","",基本情報入力シート!B555)</f>
        <v/>
      </c>
      <c r="C512" s="116" t="str">
        <f>IF(基本情報入力シート!L555="","",基本情報入力シート!L555)</f>
        <v/>
      </c>
      <c r="D512" s="116" t="str">
        <f>IF(基本情報入力シート!Q555="","",基本情報入力シート!Q555)</f>
        <v>愛知県</v>
      </c>
      <c r="E512" s="116" t="str">
        <f>IF(基本情報入力シート!V555="","",基本情報入力シート!V555)</f>
        <v/>
      </c>
      <c r="F512" s="116" t="str">
        <f>IF(基本情報入力シート!W555="","",基本情報入力シート!W555)</f>
        <v>事業所番号及びサービス名を入力してください。</v>
      </c>
      <c r="G512" s="116" t="str">
        <f>IF(基本情報入力シート!Z555="","",基本情報入力シート!Z555)</f>
        <v/>
      </c>
      <c r="H512" s="224" t="str">
        <f>IF(基本情報入力シート!AD555="","",基本情報入力シート!AD555)</f>
        <v/>
      </c>
      <c r="I512" s="362" t="str">
        <f>IF(基本情報入力シート!AE555="","",基本情報入力シート!AE555)</f>
        <v/>
      </c>
      <c r="J512" s="487"/>
      <c r="K512" s="491"/>
      <c r="L512" s="490"/>
      <c r="M512" s="363" t="str">
        <f>IF(G512="", "", VLOOKUP(AO512,【参考】数式用!$AZ$3:$BA$6, 2, FALSE))</f>
        <v/>
      </c>
      <c r="N512" s="364" t="str">
        <f>IF(G512="","",VLOOKUP(G512,【参考】数式用!$A$4:$L$54,MATCH('別紙様式2-3（個表）'!M512,【参考】数式用!$J$3:$L$3,0)+9,FALSE))</f>
        <v/>
      </c>
      <c r="O512" s="497" t="s">
        <v>2396</v>
      </c>
      <c r="P512" s="365" t="str">
        <f t="shared" si="56"/>
        <v>未入力あり</v>
      </c>
      <c r="Q512" s="273" t="str">
        <f>IFERROR(IF(P512="未入力あり","",ROUNDDOWN(ROUNDDOWN($H512*$I512,0)*VLOOKUP($G512,【参考】数式用!$A$4:$E$54,3, FALSE),0)),"")</f>
        <v/>
      </c>
      <c r="R512" s="273" t="str">
        <f>IF(AM512="×", 0,IF(P512="未入力あり","",ROUNDDOWN(ROUNDDOWN($H512*$I512,0)*VLOOKUP($G512,【参考】数式用!$A$4:$E$54,4,FALSE),0)))</f>
        <v/>
      </c>
      <c r="S512" s="366" t="str">
        <f>IF(AN512="×", 0,IF(P512="未入力あり","",ROUNDDOWN(ROUNDDOWN($H512*$I512,0)*VLOOKUP($G512,【参考】数式用!$A$4:$E$54,5, FALSE),0)))</f>
        <v/>
      </c>
      <c r="T512" s="369" t="s">
        <v>3907</v>
      </c>
      <c r="U512" s="370"/>
      <c r="V512" s="33"/>
      <c r="W512" s="641"/>
      <c r="X512" s="641"/>
      <c r="Y512" s="641"/>
      <c r="Z512" s="641"/>
      <c r="AA512" s="641"/>
      <c r="AB512" s="641"/>
      <c r="AC512" s="641"/>
      <c r="AD512" s="641"/>
      <c r="AE512" s="641"/>
      <c r="AF512" s="641"/>
      <c r="AG512" s="641"/>
      <c r="AI512" s="373" t="str">
        <f t="shared" si="58"/>
        <v/>
      </c>
      <c r="AJ512" s="372" t="e">
        <f>VLOOKUP('別紙様式2-3（個表）'!$G512,【参考】数式用!$P$4:$Q$54,2, FALSE)</f>
        <v>#N/A</v>
      </c>
      <c r="AK512" s="372" t="e">
        <f>VLOOKUP('別紙様式2-3（個表）'!$G512,【参考】数式用!$P$4:$W$54,8, FALSE)</f>
        <v>#N/A</v>
      </c>
      <c r="AL512" s="372" t="e">
        <f>VLOOKUP('別紙様式2-3（個表）'!$G512,【参考】数式用!$P$4:$AD$54,15, FALSE)</f>
        <v>#N/A</v>
      </c>
      <c r="AM512" s="372" t="str">
        <f t="shared" si="59"/>
        <v/>
      </c>
      <c r="AN512" s="372" t="str">
        <f t="shared" si="60"/>
        <v/>
      </c>
      <c r="AO512" s="372" t="str">
        <f t="shared" si="61"/>
        <v/>
      </c>
      <c r="AP512" s="372" t="str">
        <f>IF(G512="", "", VLOOKUP(G512,【参考】数式用!$A$4:$M$54,13,FALSE))</f>
        <v/>
      </c>
      <c r="AQ512" s="46" t="str">
        <f t="shared" si="62"/>
        <v>―</v>
      </c>
    </row>
    <row r="513" spans="1:43" ht="45" customHeight="1">
      <c r="A513" s="114">
        <f t="shared" si="57"/>
        <v>499</v>
      </c>
      <c r="B513" s="115" t="str">
        <f>IF(基本情報入力シート!B556="","",基本情報入力シート!B556)</f>
        <v/>
      </c>
      <c r="C513" s="116" t="str">
        <f>IF(基本情報入力シート!L556="","",基本情報入力シート!L556)</f>
        <v/>
      </c>
      <c r="D513" s="116" t="str">
        <f>IF(基本情報入力シート!Q556="","",基本情報入力シート!Q556)</f>
        <v>愛知県</v>
      </c>
      <c r="E513" s="116" t="str">
        <f>IF(基本情報入力シート!V556="","",基本情報入力シート!V556)</f>
        <v/>
      </c>
      <c r="F513" s="116" t="str">
        <f>IF(基本情報入力シート!W556="","",基本情報入力シート!W556)</f>
        <v>事業所番号及びサービス名を入力してください。</v>
      </c>
      <c r="G513" s="116" t="str">
        <f>IF(基本情報入力シート!Z556="","",基本情報入力シート!Z556)</f>
        <v/>
      </c>
      <c r="H513" s="224" t="str">
        <f>IF(基本情報入力シート!AD556="","",基本情報入力シート!AD556)</f>
        <v/>
      </c>
      <c r="I513" s="362" t="str">
        <f>IF(基本情報入力シート!AE556="","",基本情報入力シート!AE556)</f>
        <v/>
      </c>
      <c r="J513" s="487"/>
      <c r="K513" s="491"/>
      <c r="L513" s="490"/>
      <c r="M513" s="363" t="str">
        <f>IF(G513="", "", VLOOKUP(AO513,【参考】数式用!$AZ$3:$BA$6, 2, FALSE))</f>
        <v/>
      </c>
      <c r="N513" s="364" t="str">
        <f>IF(G513="","",VLOOKUP(G513,【参考】数式用!$A$4:$L$54,MATCH('別紙様式2-3（個表）'!M513,【参考】数式用!$J$3:$L$3,0)+9,FALSE))</f>
        <v/>
      </c>
      <c r="O513" s="497" t="s">
        <v>2396</v>
      </c>
      <c r="P513" s="365" t="str">
        <f t="shared" si="56"/>
        <v>未入力あり</v>
      </c>
      <c r="Q513" s="273" t="str">
        <f>IFERROR(IF(P513="未入力あり","",ROUNDDOWN(ROUNDDOWN($H513*$I513,0)*VLOOKUP($G513,【参考】数式用!$A$4:$E$54,3, FALSE),0)),"")</f>
        <v/>
      </c>
      <c r="R513" s="273" t="str">
        <f>IF(AM513="×", 0,IF(P513="未入力あり","",ROUNDDOWN(ROUNDDOWN($H513*$I513,0)*VLOOKUP($G513,【参考】数式用!$A$4:$E$54,4,FALSE),0)))</f>
        <v/>
      </c>
      <c r="S513" s="366" t="str">
        <f>IF(AN513="×", 0,IF(P513="未入力あり","",ROUNDDOWN(ROUNDDOWN($H513*$I513,0)*VLOOKUP($G513,【参考】数式用!$A$4:$E$54,5, FALSE),0)))</f>
        <v/>
      </c>
      <c r="T513" s="369" t="s">
        <v>3907</v>
      </c>
      <c r="U513" s="370"/>
      <c r="V513" s="33"/>
      <c r="W513" s="641"/>
      <c r="X513" s="641"/>
      <c r="Y513" s="641"/>
      <c r="Z513" s="641"/>
      <c r="AA513" s="641"/>
      <c r="AB513" s="641"/>
      <c r="AC513" s="641"/>
      <c r="AD513" s="641"/>
      <c r="AE513" s="641"/>
      <c r="AF513" s="641"/>
      <c r="AG513" s="641"/>
      <c r="AI513" s="373" t="str">
        <f t="shared" si="58"/>
        <v/>
      </c>
      <c r="AJ513" s="372" t="e">
        <f>VLOOKUP('別紙様式2-3（個表）'!$G513,【参考】数式用!$P$4:$Q$54,2, FALSE)</f>
        <v>#N/A</v>
      </c>
      <c r="AK513" s="372" t="e">
        <f>VLOOKUP('別紙様式2-3（個表）'!$G513,【参考】数式用!$P$4:$W$54,8, FALSE)</f>
        <v>#N/A</v>
      </c>
      <c r="AL513" s="372" t="e">
        <f>VLOOKUP('別紙様式2-3（個表）'!$G513,【参考】数式用!$P$4:$AD$54,15, FALSE)</f>
        <v>#N/A</v>
      </c>
      <c r="AM513" s="372" t="str">
        <f t="shared" si="59"/>
        <v/>
      </c>
      <c r="AN513" s="372" t="str">
        <f t="shared" si="60"/>
        <v/>
      </c>
      <c r="AO513" s="372" t="str">
        <f t="shared" si="61"/>
        <v/>
      </c>
      <c r="AP513" s="372" t="str">
        <f>IF(G513="", "", VLOOKUP(G513,【参考】数式用!$A$4:$M$54,13,FALSE))</f>
        <v/>
      </c>
      <c r="AQ513" s="46" t="str">
        <f t="shared" si="62"/>
        <v>―</v>
      </c>
    </row>
    <row r="514" spans="1:43" ht="45" customHeight="1">
      <c r="A514" s="114">
        <f t="shared" si="57"/>
        <v>500</v>
      </c>
      <c r="B514" s="115" t="str">
        <f>IF(基本情報入力シート!B557="","",基本情報入力シート!B557)</f>
        <v/>
      </c>
      <c r="C514" s="116" t="str">
        <f>IF(基本情報入力シート!L557="","",基本情報入力シート!L557)</f>
        <v/>
      </c>
      <c r="D514" s="116" t="str">
        <f>IF(基本情報入力シート!Q557="","",基本情報入力シート!Q557)</f>
        <v>愛知県</v>
      </c>
      <c r="E514" s="116" t="str">
        <f>IF(基本情報入力シート!V557="","",基本情報入力シート!V557)</f>
        <v/>
      </c>
      <c r="F514" s="116" t="str">
        <f>IF(基本情報入力シート!W557="","",基本情報入力シート!W557)</f>
        <v>事業所番号及びサービス名を入力してください。</v>
      </c>
      <c r="G514" s="116" t="str">
        <f>IF(基本情報入力シート!Z557="","",基本情報入力シート!Z557)</f>
        <v/>
      </c>
      <c r="H514" s="224" t="str">
        <f>IF(基本情報入力シート!AD557="","",基本情報入力シート!AD557)</f>
        <v/>
      </c>
      <c r="I514" s="362" t="str">
        <f>IF(基本情報入力シート!AE557="","",基本情報入力シート!AE557)</f>
        <v/>
      </c>
      <c r="J514" s="487"/>
      <c r="K514" s="491"/>
      <c r="L514" s="490"/>
      <c r="M514" s="363" t="str">
        <f>IF(G514="", "", VLOOKUP(AO514,【参考】数式用!$AZ$3:$BA$6, 2, FALSE))</f>
        <v/>
      </c>
      <c r="N514" s="364" t="str">
        <f>IF(G514="","",VLOOKUP(G514,【参考】数式用!$A$4:$L$54,MATCH('別紙様式2-3（個表）'!M514,【参考】数式用!$J$3:$L$3,0)+9,FALSE))</f>
        <v/>
      </c>
      <c r="O514" s="497" t="s">
        <v>2396</v>
      </c>
      <c r="P514" s="365" t="str">
        <f t="shared" si="56"/>
        <v>未入力あり</v>
      </c>
      <c r="Q514" s="273" t="str">
        <f>IFERROR(IF(P514="未入力あり","",ROUNDDOWN(ROUNDDOWN($H514*$I514,0)*VLOOKUP($G514,【参考】数式用!$A$4:$E$54,3, FALSE),0)),"")</f>
        <v/>
      </c>
      <c r="R514" s="273" t="str">
        <f>IF(AM514="×", 0,IF(P514="未入力あり","",ROUNDDOWN(ROUNDDOWN($H514*$I514,0)*VLOOKUP($G514,【参考】数式用!$A$4:$E$54,4,FALSE),0)))</f>
        <v/>
      </c>
      <c r="S514" s="366" t="str">
        <f>IF(AN514="×", 0,IF(P514="未入力あり","",ROUNDDOWN(ROUNDDOWN($H514*$I514,0)*VLOOKUP($G514,【参考】数式用!$A$4:$E$54,5, FALSE),0)))</f>
        <v/>
      </c>
      <c r="T514" s="369" t="s">
        <v>3907</v>
      </c>
      <c r="U514" s="370"/>
      <c r="V514" s="33"/>
      <c r="W514" s="641"/>
      <c r="X514" s="641"/>
      <c r="Y514" s="641"/>
      <c r="Z514" s="641"/>
      <c r="AA514" s="641"/>
      <c r="AB514" s="641"/>
      <c r="AC514" s="641"/>
      <c r="AD514" s="641"/>
      <c r="AE514" s="641"/>
      <c r="AF514" s="641"/>
      <c r="AG514" s="641"/>
      <c r="AI514" s="373" t="str">
        <f t="shared" si="58"/>
        <v/>
      </c>
      <c r="AJ514" s="372" t="e">
        <f>VLOOKUP('別紙様式2-3（個表）'!$G514,【参考】数式用!$P$4:$Q$54,2, FALSE)</f>
        <v>#N/A</v>
      </c>
      <c r="AK514" s="372" t="e">
        <f>VLOOKUP('別紙様式2-3（個表）'!$G514,【参考】数式用!$P$4:$W$54,8, FALSE)</f>
        <v>#N/A</v>
      </c>
      <c r="AL514" s="372" t="e">
        <f>VLOOKUP('別紙様式2-3（個表）'!$G514,【参考】数式用!$P$4:$AD$54,15, FALSE)</f>
        <v>#N/A</v>
      </c>
      <c r="AM514" s="372" t="str">
        <f t="shared" si="59"/>
        <v/>
      </c>
      <c r="AN514" s="372" t="str">
        <f t="shared" si="60"/>
        <v/>
      </c>
      <c r="AO514" s="372" t="str">
        <f t="shared" si="61"/>
        <v/>
      </c>
      <c r="AP514" s="372" t="str">
        <f>IF(G514="", "", VLOOKUP(G514,【参考】数式用!$A$4:$M$54,13,FALSE))</f>
        <v/>
      </c>
      <c r="AQ514" s="46" t="str">
        <f t="shared" si="62"/>
        <v>―</v>
      </c>
    </row>
    <row r="515" spans="1:43" ht="45" customHeight="1">
      <c r="A515" s="114">
        <f t="shared" si="57"/>
        <v>501</v>
      </c>
      <c r="B515" s="115" t="str">
        <f>IF(基本情報入力シート!B558="","",基本情報入力シート!B558)</f>
        <v/>
      </c>
      <c r="C515" s="116" t="str">
        <f>IF(基本情報入力シート!L558="","",基本情報入力シート!L558)</f>
        <v/>
      </c>
      <c r="D515" s="116" t="str">
        <f>IF(基本情報入力シート!Q558="","",基本情報入力シート!Q558)</f>
        <v>愛知県</v>
      </c>
      <c r="E515" s="116" t="str">
        <f>IF(基本情報入力シート!V558="","",基本情報入力シート!V558)</f>
        <v/>
      </c>
      <c r="F515" s="116" t="str">
        <f>IF(基本情報入力シート!W558="","",基本情報入力シート!W558)</f>
        <v>事業所番号及びサービス名を入力してください。</v>
      </c>
      <c r="G515" s="116" t="str">
        <f>IF(基本情報入力シート!Z558="","",基本情報入力シート!Z558)</f>
        <v/>
      </c>
      <c r="H515" s="224" t="str">
        <f>IF(基本情報入力シート!AD558="","",基本情報入力シート!AD558)</f>
        <v/>
      </c>
      <c r="I515" s="362" t="str">
        <f>IF(基本情報入力シート!AE558="","",基本情報入力シート!AE558)</f>
        <v/>
      </c>
      <c r="J515" s="487"/>
      <c r="K515" s="491"/>
      <c r="L515" s="490"/>
      <c r="M515" s="363" t="str">
        <f>IF(G515="", "", VLOOKUP(AO515,【参考】数式用!$AZ$3:$BA$6, 2, FALSE))</f>
        <v/>
      </c>
      <c r="N515" s="364" t="str">
        <f>IF(G515="","",VLOOKUP(G515,【参考】数式用!$A$4:$L$54,MATCH('別紙様式2-3（個表）'!M515,【参考】数式用!$J$3:$L$3,0)+9,FALSE))</f>
        <v/>
      </c>
      <c r="O515" s="497" t="s">
        <v>2396</v>
      </c>
      <c r="P515" s="365" t="str">
        <f t="shared" si="56"/>
        <v>未入力あり</v>
      </c>
      <c r="Q515" s="273" t="str">
        <f>IFERROR(IF(P515="未入力あり","",ROUNDDOWN(ROUNDDOWN($H515*$I515,0)*VLOOKUP($G515,【参考】数式用!$A$4:$E$54,3, FALSE),0)),"")</f>
        <v/>
      </c>
      <c r="R515" s="273" t="str">
        <f>IF(AM515="×", 0,IF(P515="未入力あり","",ROUNDDOWN(ROUNDDOWN($H515*$I515,0)*VLOOKUP($G515,【参考】数式用!$A$4:$E$54,4,FALSE),0)))</f>
        <v/>
      </c>
      <c r="S515" s="366" t="str">
        <f>IF(AN515="×", 0,IF(P515="未入力あり","",ROUNDDOWN(ROUNDDOWN($H515*$I515,0)*VLOOKUP($G515,【参考】数式用!$A$4:$E$54,5, FALSE),0)))</f>
        <v/>
      </c>
      <c r="T515" s="369" t="s">
        <v>3907</v>
      </c>
      <c r="U515" s="370"/>
      <c r="V515" s="33"/>
      <c r="W515" s="641"/>
      <c r="X515" s="641"/>
      <c r="Y515" s="641"/>
      <c r="Z515" s="641"/>
      <c r="AA515" s="641"/>
      <c r="AB515" s="641"/>
      <c r="AC515" s="641"/>
      <c r="AD515" s="641"/>
      <c r="AE515" s="641"/>
      <c r="AF515" s="641"/>
      <c r="AG515" s="641"/>
      <c r="AI515" s="373" t="str">
        <f t="shared" si="58"/>
        <v/>
      </c>
      <c r="AJ515" s="372" t="e">
        <f>VLOOKUP('別紙様式2-3（個表）'!$G515,【参考】数式用!$P$4:$Q$54,2, FALSE)</f>
        <v>#N/A</v>
      </c>
      <c r="AK515" s="372" t="e">
        <f>VLOOKUP('別紙様式2-3（個表）'!$G515,【参考】数式用!$P$4:$W$54,8, FALSE)</f>
        <v>#N/A</v>
      </c>
      <c r="AL515" s="372" t="e">
        <f>VLOOKUP('別紙様式2-3（個表）'!$G515,【参考】数式用!$P$4:$AD$54,15, FALSE)</f>
        <v>#N/A</v>
      </c>
      <c r="AM515" s="372" t="str">
        <f t="shared" si="59"/>
        <v/>
      </c>
      <c r="AN515" s="372" t="str">
        <f t="shared" si="60"/>
        <v/>
      </c>
      <c r="AO515" s="372" t="str">
        <f t="shared" si="61"/>
        <v/>
      </c>
      <c r="AP515" s="372" t="str">
        <f>IF(G515="", "", VLOOKUP(G515,【参考】数式用!$A$4:$M$54,13,FALSE))</f>
        <v/>
      </c>
      <c r="AQ515" s="46" t="str">
        <f t="shared" si="62"/>
        <v>―</v>
      </c>
    </row>
    <row r="516" spans="1:43" ht="45" customHeight="1">
      <c r="A516" s="114">
        <f t="shared" si="57"/>
        <v>502</v>
      </c>
      <c r="B516" s="115" t="str">
        <f>IF(基本情報入力シート!B559="","",基本情報入力シート!B559)</f>
        <v/>
      </c>
      <c r="C516" s="116" t="str">
        <f>IF(基本情報入力シート!L559="","",基本情報入力シート!L559)</f>
        <v/>
      </c>
      <c r="D516" s="116" t="str">
        <f>IF(基本情報入力シート!Q559="","",基本情報入力シート!Q559)</f>
        <v>愛知県</v>
      </c>
      <c r="E516" s="116" t="str">
        <f>IF(基本情報入力シート!V559="","",基本情報入力シート!V559)</f>
        <v/>
      </c>
      <c r="F516" s="116" t="str">
        <f>IF(基本情報入力シート!W559="","",基本情報入力シート!W559)</f>
        <v>事業所番号及びサービス名を入力してください。</v>
      </c>
      <c r="G516" s="116" t="str">
        <f>IF(基本情報入力シート!Z559="","",基本情報入力シート!Z559)</f>
        <v/>
      </c>
      <c r="H516" s="224" t="str">
        <f>IF(基本情報入力シート!AD559="","",基本情報入力シート!AD559)</f>
        <v/>
      </c>
      <c r="I516" s="362" t="str">
        <f>IF(基本情報入力シート!AE559="","",基本情報入力シート!AE559)</f>
        <v/>
      </c>
      <c r="J516" s="487"/>
      <c r="K516" s="491"/>
      <c r="L516" s="490"/>
      <c r="M516" s="363" t="str">
        <f>IF(G516="", "", VLOOKUP(AO516,【参考】数式用!$AZ$3:$BA$6, 2, FALSE))</f>
        <v/>
      </c>
      <c r="N516" s="364" t="str">
        <f>IF(G516="","",VLOOKUP(G516,【参考】数式用!$A$4:$L$54,MATCH('別紙様式2-3（個表）'!M516,【参考】数式用!$J$3:$L$3,0)+9,FALSE))</f>
        <v/>
      </c>
      <c r="O516" s="497" t="s">
        <v>2396</v>
      </c>
      <c r="P516" s="365" t="str">
        <f t="shared" si="56"/>
        <v>未入力あり</v>
      </c>
      <c r="Q516" s="273" t="str">
        <f>IFERROR(IF(P516="未入力あり","",ROUNDDOWN(ROUNDDOWN($H516*$I516,0)*VLOOKUP($G516,【参考】数式用!$A$4:$E$54,3, FALSE),0)),"")</f>
        <v/>
      </c>
      <c r="R516" s="273" t="str">
        <f>IF(AM516="×", 0,IF(P516="未入力あり","",ROUNDDOWN(ROUNDDOWN($H516*$I516,0)*VLOOKUP($G516,【参考】数式用!$A$4:$E$54,4,FALSE),0)))</f>
        <v/>
      </c>
      <c r="S516" s="366" t="str">
        <f>IF(AN516="×", 0,IF(P516="未入力あり","",ROUNDDOWN(ROUNDDOWN($H516*$I516,0)*VLOOKUP($G516,【参考】数式用!$A$4:$E$54,5, FALSE),0)))</f>
        <v/>
      </c>
      <c r="T516" s="369" t="s">
        <v>3907</v>
      </c>
      <c r="U516" s="370"/>
      <c r="V516" s="33"/>
      <c r="W516" s="641"/>
      <c r="X516" s="641"/>
      <c r="Y516" s="641"/>
      <c r="Z516" s="641"/>
      <c r="AA516" s="641"/>
      <c r="AB516" s="641"/>
      <c r="AC516" s="641"/>
      <c r="AD516" s="641"/>
      <c r="AE516" s="641"/>
      <c r="AF516" s="641"/>
      <c r="AG516" s="641"/>
      <c r="AI516" s="373" t="str">
        <f t="shared" si="58"/>
        <v/>
      </c>
      <c r="AJ516" s="372" t="e">
        <f>VLOOKUP('別紙様式2-3（個表）'!$G516,【参考】数式用!$P$4:$Q$54,2, FALSE)</f>
        <v>#N/A</v>
      </c>
      <c r="AK516" s="372" t="e">
        <f>VLOOKUP('別紙様式2-3（個表）'!$G516,【参考】数式用!$P$4:$W$54,8, FALSE)</f>
        <v>#N/A</v>
      </c>
      <c r="AL516" s="372" t="e">
        <f>VLOOKUP('別紙様式2-3（個表）'!$G516,【参考】数式用!$P$4:$AD$54,15, FALSE)</f>
        <v>#N/A</v>
      </c>
      <c r="AM516" s="372" t="str">
        <f t="shared" si="59"/>
        <v/>
      </c>
      <c r="AN516" s="372" t="str">
        <f t="shared" si="60"/>
        <v/>
      </c>
      <c r="AO516" s="372" t="str">
        <f t="shared" si="61"/>
        <v/>
      </c>
      <c r="AP516" s="372" t="str">
        <f>IF(G516="", "", VLOOKUP(G516,【参考】数式用!$A$4:$M$54,13,FALSE))</f>
        <v/>
      </c>
      <c r="AQ516" s="46" t="str">
        <f t="shared" si="62"/>
        <v>―</v>
      </c>
    </row>
    <row r="517" spans="1:43" ht="45" customHeight="1">
      <c r="A517" s="114">
        <f t="shared" si="57"/>
        <v>503</v>
      </c>
      <c r="B517" s="115" t="str">
        <f>IF(基本情報入力シート!B560="","",基本情報入力シート!B560)</f>
        <v/>
      </c>
      <c r="C517" s="116" t="str">
        <f>IF(基本情報入力シート!L560="","",基本情報入力シート!L560)</f>
        <v/>
      </c>
      <c r="D517" s="116" t="str">
        <f>IF(基本情報入力シート!Q560="","",基本情報入力シート!Q560)</f>
        <v>愛知県</v>
      </c>
      <c r="E517" s="116" t="str">
        <f>IF(基本情報入力シート!V560="","",基本情報入力シート!V560)</f>
        <v/>
      </c>
      <c r="F517" s="116" t="str">
        <f>IF(基本情報入力シート!W560="","",基本情報入力シート!W560)</f>
        <v>事業所番号及びサービス名を入力してください。</v>
      </c>
      <c r="G517" s="116" t="str">
        <f>IF(基本情報入力シート!Z560="","",基本情報入力シート!Z560)</f>
        <v/>
      </c>
      <c r="H517" s="224" t="str">
        <f>IF(基本情報入力シート!AD560="","",基本情報入力シート!AD560)</f>
        <v/>
      </c>
      <c r="I517" s="362" t="str">
        <f>IF(基本情報入力シート!AE560="","",基本情報入力シート!AE560)</f>
        <v/>
      </c>
      <c r="J517" s="487"/>
      <c r="K517" s="491"/>
      <c r="L517" s="490"/>
      <c r="M517" s="363" t="str">
        <f>IF(G517="", "", VLOOKUP(AO517,【参考】数式用!$AZ$3:$BA$6, 2, FALSE))</f>
        <v/>
      </c>
      <c r="N517" s="364" t="str">
        <f>IF(G517="","",VLOOKUP(G517,【参考】数式用!$A$4:$L$54,MATCH('別紙様式2-3（個表）'!M517,【参考】数式用!$J$3:$L$3,0)+9,FALSE))</f>
        <v/>
      </c>
      <c r="O517" s="497" t="s">
        <v>2396</v>
      </c>
      <c r="P517" s="365" t="str">
        <f t="shared" si="56"/>
        <v>未入力あり</v>
      </c>
      <c r="Q517" s="273" t="str">
        <f>IFERROR(IF(P517="未入力あり","",ROUNDDOWN(ROUNDDOWN($H517*$I517,0)*VLOOKUP($G517,【参考】数式用!$A$4:$E$54,3, FALSE),0)),"")</f>
        <v/>
      </c>
      <c r="R517" s="273" t="str">
        <f>IF(AM517="×", 0,IF(P517="未入力あり","",ROUNDDOWN(ROUNDDOWN($H517*$I517,0)*VLOOKUP($G517,【参考】数式用!$A$4:$E$54,4,FALSE),0)))</f>
        <v/>
      </c>
      <c r="S517" s="366" t="str">
        <f>IF(AN517="×", 0,IF(P517="未入力あり","",ROUNDDOWN(ROUNDDOWN($H517*$I517,0)*VLOOKUP($G517,【参考】数式用!$A$4:$E$54,5, FALSE),0)))</f>
        <v/>
      </c>
      <c r="T517" s="369" t="s">
        <v>3907</v>
      </c>
      <c r="U517" s="370"/>
      <c r="V517" s="33"/>
      <c r="W517" s="641"/>
      <c r="X517" s="641"/>
      <c r="Y517" s="641"/>
      <c r="Z517" s="641"/>
      <c r="AA517" s="641"/>
      <c r="AB517" s="641"/>
      <c r="AC517" s="641"/>
      <c r="AD517" s="641"/>
      <c r="AE517" s="641"/>
      <c r="AF517" s="641"/>
      <c r="AG517" s="641"/>
      <c r="AI517" s="373" t="str">
        <f t="shared" si="58"/>
        <v/>
      </c>
      <c r="AJ517" s="372" t="e">
        <f>VLOOKUP('別紙様式2-3（個表）'!$G517,【参考】数式用!$P$4:$Q$54,2, FALSE)</f>
        <v>#N/A</v>
      </c>
      <c r="AK517" s="372" t="e">
        <f>VLOOKUP('別紙様式2-3（個表）'!$G517,【参考】数式用!$P$4:$W$54,8, FALSE)</f>
        <v>#N/A</v>
      </c>
      <c r="AL517" s="372" t="e">
        <f>VLOOKUP('別紙様式2-3（個表）'!$G517,【参考】数式用!$P$4:$AD$54,15, FALSE)</f>
        <v>#N/A</v>
      </c>
      <c r="AM517" s="372" t="str">
        <f t="shared" si="59"/>
        <v/>
      </c>
      <c r="AN517" s="372" t="str">
        <f t="shared" si="60"/>
        <v/>
      </c>
      <c r="AO517" s="372" t="str">
        <f t="shared" si="61"/>
        <v/>
      </c>
      <c r="AP517" s="372" t="str">
        <f>IF(G517="", "", VLOOKUP(G517,【参考】数式用!$A$4:$M$54,13,FALSE))</f>
        <v/>
      </c>
      <c r="AQ517" s="46" t="str">
        <f t="shared" si="62"/>
        <v>―</v>
      </c>
    </row>
    <row r="518" spans="1:43" ht="45" customHeight="1">
      <c r="A518" s="114">
        <f t="shared" si="57"/>
        <v>504</v>
      </c>
      <c r="B518" s="115" t="str">
        <f>IF(基本情報入力シート!B561="","",基本情報入力シート!B561)</f>
        <v/>
      </c>
      <c r="C518" s="116" t="str">
        <f>IF(基本情報入力シート!L561="","",基本情報入力シート!L561)</f>
        <v/>
      </c>
      <c r="D518" s="116" t="str">
        <f>IF(基本情報入力シート!Q561="","",基本情報入力シート!Q561)</f>
        <v>愛知県</v>
      </c>
      <c r="E518" s="116" t="str">
        <f>IF(基本情報入力シート!V561="","",基本情報入力シート!V561)</f>
        <v/>
      </c>
      <c r="F518" s="116" t="str">
        <f>IF(基本情報入力シート!W561="","",基本情報入力シート!W561)</f>
        <v>事業所番号及びサービス名を入力してください。</v>
      </c>
      <c r="G518" s="116" t="str">
        <f>IF(基本情報入力シート!Z561="","",基本情報入力シート!Z561)</f>
        <v/>
      </c>
      <c r="H518" s="224" t="str">
        <f>IF(基本情報入力シート!AD561="","",基本情報入力シート!AD561)</f>
        <v/>
      </c>
      <c r="I518" s="362" t="str">
        <f>IF(基本情報入力シート!AE561="","",基本情報入力シート!AE561)</f>
        <v/>
      </c>
      <c r="J518" s="487"/>
      <c r="K518" s="491"/>
      <c r="L518" s="490"/>
      <c r="M518" s="363" t="str">
        <f>IF(G518="", "", VLOOKUP(AO518,【参考】数式用!$AZ$3:$BA$6, 2, FALSE))</f>
        <v/>
      </c>
      <c r="N518" s="364" t="str">
        <f>IF(G518="","",VLOOKUP(G518,【参考】数式用!$A$4:$L$54,MATCH('別紙様式2-3（個表）'!M518,【参考】数式用!$J$3:$L$3,0)+9,FALSE))</f>
        <v/>
      </c>
      <c r="O518" s="497" t="s">
        <v>2396</v>
      </c>
      <c r="P518" s="365" t="str">
        <f t="shared" si="56"/>
        <v>未入力あり</v>
      </c>
      <c r="Q518" s="273" t="str">
        <f>IFERROR(IF(P518="未入力あり","",ROUNDDOWN(ROUNDDOWN($H518*$I518,0)*VLOOKUP($G518,【参考】数式用!$A$4:$E$54,3, FALSE),0)),"")</f>
        <v/>
      </c>
      <c r="R518" s="273" t="str">
        <f>IF(AM518="×", 0,IF(P518="未入力あり","",ROUNDDOWN(ROUNDDOWN($H518*$I518,0)*VLOOKUP($G518,【参考】数式用!$A$4:$E$54,4,FALSE),0)))</f>
        <v/>
      </c>
      <c r="S518" s="366" t="str">
        <f>IF(AN518="×", 0,IF(P518="未入力あり","",ROUNDDOWN(ROUNDDOWN($H518*$I518,0)*VLOOKUP($G518,【参考】数式用!$A$4:$E$54,5, FALSE),0)))</f>
        <v/>
      </c>
      <c r="T518" s="369" t="s">
        <v>3907</v>
      </c>
      <c r="U518" s="370"/>
      <c r="V518" s="33"/>
      <c r="W518" s="641"/>
      <c r="X518" s="641"/>
      <c r="Y518" s="641"/>
      <c r="Z518" s="641"/>
      <c r="AA518" s="641"/>
      <c r="AB518" s="641"/>
      <c r="AC518" s="641"/>
      <c r="AD518" s="641"/>
      <c r="AE518" s="641"/>
      <c r="AF518" s="641"/>
      <c r="AG518" s="641"/>
      <c r="AI518" s="373" t="str">
        <f t="shared" si="58"/>
        <v/>
      </c>
      <c r="AJ518" s="372" t="e">
        <f>VLOOKUP('別紙様式2-3（個表）'!$G518,【参考】数式用!$P$4:$Q$54,2, FALSE)</f>
        <v>#N/A</v>
      </c>
      <c r="AK518" s="372" t="e">
        <f>VLOOKUP('別紙様式2-3（個表）'!$G518,【参考】数式用!$P$4:$W$54,8, FALSE)</f>
        <v>#N/A</v>
      </c>
      <c r="AL518" s="372" t="e">
        <f>VLOOKUP('別紙様式2-3（個表）'!$G518,【参考】数式用!$P$4:$AD$54,15, FALSE)</f>
        <v>#N/A</v>
      </c>
      <c r="AM518" s="372" t="str">
        <f t="shared" si="59"/>
        <v/>
      </c>
      <c r="AN518" s="372" t="str">
        <f t="shared" si="60"/>
        <v/>
      </c>
      <c r="AO518" s="372" t="str">
        <f t="shared" si="61"/>
        <v/>
      </c>
      <c r="AP518" s="372" t="str">
        <f>IF(G518="", "", VLOOKUP(G518,【参考】数式用!$A$4:$M$54,13,FALSE))</f>
        <v/>
      </c>
      <c r="AQ518" s="46" t="str">
        <f t="shared" si="62"/>
        <v>―</v>
      </c>
    </row>
    <row r="519" spans="1:43" ht="45" customHeight="1">
      <c r="A519" s="114">
        <f t="shared" si="57"/>
        <v>505</v>
      </c>
      <c r="B519" s="115" t="str">
        <f>IF(基本情報入力シート!B562="","",基本情報入力シート!B562)</f>
        <v/>
      </c>
      <c r="C519" s="116" t="str">
        <f>IF(基本情報入力シート!L562="","",基本情報入力シート!L562)</f>
        <v/>
      </c>
      <c r="D519" s="116" t="str">
        <f>IF(基本情報入力シート!Q562="","",基本情報入力シート!Q562)</f>
        <v>愛知県</v>
      </c>
      <c r="E519" s="116" t="str">
        <f>IF(基本情報入力シート!V562="","",基本情報入力シート!V562)</f>
        <v/>
      </c>
      <c r="F519" s="116" t="str">
        <f>IF(基本情報入力シート!W562="","",基本情報入力シート!W562)</f>
        <v>事業所番号及びサービス名を入力してください。</v>
      </c>
      <c r="G519" s="116" t="str">
        <f>IF(基本情報入力シート!Z562="","",基本情報入力シート!Z562)</f>
        <v/>
      </c>
      <c r="H519" s="224" t="str">
        <f>IF(基本情報入力シート!AD562="","",基本情報入力シート!AD562)</f>
        <v/>
      </c>
      <c r="I519" s="362" t="str">
        <f>IF(基本情報入力シート!AE562="","",基本情報入力シート!AE562)</f>
        <v/>
      </c>
      <c r="J519" s="487"/>
      <c r="K519" s="491"/>
      <c r="L519" s="490"/>
      <c r="M519" s="363" t="str">
        <f>IF(G519="", "", VLOOKUP(AO519,【参考】数式用!$AZ$3:$BA$6, 2, FALSE))</f>
        <v/>
      </c>
      <c r="N519" s="364" t="str">
        <f>IF(G519="","",VLOOKUP(G519,【参考】数式用!$A$4:$L$54,MATCH('別紙様式2-3（個表）'!M519,【参考】数式用!$J$3:$L$3,0)+9,FALSE))</f>
        <v/>
      </c>
      <c r="O519" s="497" t="s">
        <v>2396</v>
      </c>
      <c r="P519" s="365" t="str">
        <f t="shared" si="56"/>
        <v>未入力あり</v>
      </c>
      <c r="Q519" s="273" t="str">
        <f>IFERROR(IF(P519="未入力あり","",ROUNDDOWN(ROUNDDOWN($H519*$I519,0)*VLOOKUP($G519,【参考】数式用!$A$4:$E$54,3, FALSE),0)),"")</f>
        <v/>
      </c>
      <c r="R519" s="273" t="str">
        <f>IF(AM519="×", 0,IF(P519="未入力あり","",ROUNDDOWN(ROUNDDOWN($H519*$I519,0)*VLOOKUP($G519,【参考】数式用!$A$4:$E$54,4,FALSE),0)))</f>
        <v/>
      </c>
      <c r="S519" s="366" t="str">
        <f>IF(AN519="×", 0,IF(P519="未入力あり","",ROUNDDOWN(ROUNDDOWN($H519*$I519,0)*VLOOKUP($G519,【参考】数式用!$A$4:$E$54,5, FALSE),0)))</f>
        <v/>
      </c>
      <c r="T519" s="369" t="s">
        <v>3907</v>
      </c>
      <c r="U519" s="370"/>
      <c r="V519" s="33"/>
      <c r="W519" s="641"/>
      <c r="X519" s="641"/>
      <c r="Y519" s="641"/>
      <c r="Z519" s="641"/>
      <c r="AA519" s="641"/>
      <c r="AB519" s="641"/>
      <c r="AC519" s="641"/>
      <c r="AD519" s="641"/>
      <c r="AE519" s="641"/>
      <c r="AF519" s="641"/>
      <c r="AG519" s="641"/>
      <c r="AI519" s="373" t="str">
        <f t="shared" si="58"/>
        <v/>
      </c>
      <c r="AJ519" s="372" t="e">
        <f>VLOOKUP('別紙様式2-3（個表）'!$G519,【参考】数式用!$P$4:$Q$54,2, FALSE)</f>
        <v>#N/A</v>
      </c>
      <c r="AK519" s="372" t="e">
        <f>VLOOKUP('別紙様式2-3（個表）'!$G519,【参考】数式用!$P$4:$W$54,8, FALSE)</f>
        <v>#N/A</v>
      </c>
      <c r="AL519" s="372" t="e">
        <f>VLOOKUP('別紙様式2-3（個表）'!$G519,【参考】数式用!$P$4:$AD$54,15, FALSE)</f>
        <v>#N/A</v>
      </c>
      <c r="AM519" s="372" t="str">
        <f t="shared" si="59"/>
        <v/>
      </c>
      <c r="AN519" s="372" t="str">
        <f t="shared" si="60"/>
        <v/>
      </c>
      <c r="AO519" s="372" t="str">
        <f t="shared" si="61"/>
        <v/>
      </c>
      <c r="AP519" s="372" t="str">
        <f>IF(G519="", "", VLOOKUP(G519,【参考】数式用!$A$4:$M$54,13,FALSE))</f>
        <v/>
      </c>
      <c r="AQ519" s="46" t="str">
        <f t="shared" si="62"/>
        <v>―</v>
      </c>
    </row>
    <row r="520" spans="1:43" ht="45" customHeight="1">
      <c r="A520" s="114">
        <f t="shared" si="57"/>
        <v>506</v>
      </c>
      <c r="B520" s="115" t="str">
        <f>IF(基本情報入力シート!B563="","",基本情報入力シート!B563)</f>
        <v/>
      </c>
      <c r="C520" s="116" t="str">
        <f>IF(基本情報入力シート!L563="","",基本情報入力シート!L563)</f>
        <v/>
      </c>
      <c r="D520" s="116" t="str">
        <f>IF(基本情報入力シート!Q563="","",基本情報入力シート!Q563)</f>
        <v>愛知県</v>
      </c>
      <c r="E520" s="116" t="str">
        <f>IF(基本情報入力シート!V563="","",基本情報入力シート!V563)</f>
        <v/>
      </c>
      <c r="F520" s="116" t="str">
        <f>IF(基本情報入力シート!W563="","",基本情報入力シート!W563)</f>
        <v>事業所番号及びサービス名を入力してください。</v>
      </c>
      <c r="G520" s="116" t="str">
        <f>IF(基本情報入力シート!Z563="","",基本情報入力シート!Z563)</f>
        <v/>
      </c>
      <c r="H520" s="224" t="str">
        <f>IF(基本情報入力シート!AD563="","",基本情報入力シート!AD563)</f>
        <v/>
      </c>
      <c r="I520" s="362" t="str">
        <f>IF(基本情報入力シート!AE563="","",基本情報入力シート!AE563)</f>
        <v/>
      </c>
      <c r="J520" s="487"/>
      <c r="K520" s="491"/>
      <c r="L520" s="490"/>
      <c r="M520" s="363" t="str">
        <f>IF(G520="", "", VLOOKUP(AO520,【参考】数式用!$AZ$3:$BA$6, 2, FALSE))</f>
        <v/>
      </c>
      <c r="N520" s="364" t="str">
        <f>IF(G520="","",VLOOKUP(G520,【参考】数式用!$A$4:$L$54,MATCH('別紙様式2-3（個表）'!M520,【参考】数式用!$J$3:$L$3,0)+9,FALSE))</f>
        <v/>
      </c>
      <c r="O520" s="497" t="s">
        <v>2396</v>
      </c>
      <c r="P520" s="365" t="str">
        <f t="shared" si="56"/>
        <v>未入力あり</v>
      </c>
      <c r="Q520" s="273" t="str">
        <f>IFERROR(IF(P520="未入力あり","",ROUNDDOWN(ROUNDDOWN($H520*$I520,0)*VLOOKUP($G520,【参考】数式用!$A$4:$E$54,3, FALSE),0)),"")</f>
        <v/>
      </c>
      <c r="R520" s="273" t="str">
        <f>IF(AM520="×", 0,IF(P520="未入力あり","",ROUNDDOWN(ROUNDDOWN($H520*$I520,0)*VLOOKUP($G520,【参考】数式用!$A$4:$E$54,4,FALSE),0)))</f>
        <v/>
      </c>
      <c r="S520" s="366" t="str">
        <f>IF(AN520="×", 0,IF(P520="未入力あり","",ROUNDDOWN(ROUNDDOWN($H520*$I520,0)*VLOOKUP($G520,【参考】数式用!$A$4:$E$54,5, FALSE),0)))</f>
        <v/>
      </c>
      <c r="T520" s="369" t="s">
        <v>3907</v>
      </c>
      <c r="U520" s="370"/>
      <c r="V520" s="33"/>
      <c r="W520" s="641"/>
      <c r="X520" s="641"/>
      <c r="Y520" s="641"/>
      <c r="Z520" s="641"/>
      <c r="AA520" s="641"/>
      <c r="AB520" s="641"/>
      <c r="AC520" s="641"/>
      <c r="AD520" s="641"/>
      <c r="AE520" s="641"/>
      <c r="AF520" s="641"/>
      <c r="AG520" s="641"/>
      <c r="AI520" s="373" t="str">
        <f t="shared" si="58"/>
        <v/>
      </c>
      <c r="AJ520" s="372" t="e">
        <f>VLOOKUP('別紙様式2-3（個表）'!$G520,【参考】数式用!$P$4:$Q$54,2, FALSE)</f>
        <v>#N/A</v>
      </c>
      <c r="AK520" s="372" t="e">
        <f>VLOOKUP('別紙様式2-3（個表）'!$G520,【参考】数式用!$P$4:$W$54,8, FALSE)</f>
        <v>#N/A</v>
      </c>
      <c r="AL520" s="372" t="e">
        <f>VLOOKUP('別紙様式2-3（個表）'!$G520,【参考】数式用!$P$4:$AD$54,15, FALSE)</f>
        <v>#N/A</v>
      </c>
      <c r="AM520" s="372" t="str">
        <f t="shared" si="59"/>
        <v/>
      </c>
      <c r="AN520" s="372" t="str">
        <f t="shared" si="60"/>
        <v/>
      </c>
      <c r="AO520" s="372" t="str">
        <f t="shared" si="61"/>
        <v/>
      </c>
      <c r="AP520" s="372" t="str">
        <f>IF(G520="", "", VLOOKUP(G520,【参考】数式用!$A$4:$M$54,13,FALSE))</f>
        <v/>
      </c>
      <c r="AQ520" s="46" t="str">
        <f t="shared" si="62"/>
        <v>―</v>
      </c>
    </row>
    <row r="521" spans="1:43" ht="45" customHeight="1">
      <c r="A521" s="114">
        <f t="shared" si="57"/>
        <v>507</v>
      </c>
      <c r="B521" s="115" t="str">
        <f>IF(基本情報入力シート!B564="","",基本情報入力シート!B564)</f>
        <v/>
      </c>
      <c r="C521" s="116" t="str">
        <f>IF(基本情報入力シート!L564="","",基本情報入力シート!L564)</f>
        <v/>
      </c>
      <c r="D521" s="116" t="str">
        <f>IF(基本情報入力シート!Q564="","",基本情報入力シート!Q564)</f>
        <v>愛知県</v>
      </c>
      <c r="E521" s="116" t="str">
        <f>IF(基本情報入力シート!V564="","",基本情報入力シート!V564)</f>
        <v/>
      </c>
      <c r="F521" s="116" t="str">
        <f>IF(基本情報入力シート!W564="","",基本情報入力シート!W564)</f>
        <v>事業所番号及びサービス名を入力してください。</v>
      </c>
      <c r="G521" s="116" t="str">
        <f>IF(基本情報入力シート!Z564="","",基本情報入力シート!Z564)</f>
        <v/>
      </c>
      <c r="H521" s="224" t="str">
        <f>IF(基本情報入力シート!AD564="","",基本情報入力シート!AD564)</f>
        <v/>
      </c>
      <c r="I521" s="362" t="str">
        <f>IF(基本情報入力シート!AE564="","",基本情報入力シート!AE564)</f>
        <v/>
      </c>
      <c r="J521" s="487"/>
      <c r="K521" s="491"/>
      <c r="L521" s="490"/>
      <c r="M521" s="363" t="str">
        <f>IF(G521="", "", VLOOKUP(AO521,【参考】数式用!$AZ$3:$BA$6, 2, FALSE))</f>
        <v/>
      </c>
      <c r="N521" s="364" t="str">
        <f>IF(G521="","",VLOOKUP(G521,【参考】数式用!$A$4:$L$54,MATCH('別紙様式2-3（個表）'!M521,【参考】数式用!$J$3:$L$3,0)+9,FALSE))</f>
        <v/>
      </c>
      <c r="O521" s="497" t="s">
        <v>2396</v>
      </c>
      <c r="P521" s="365" t="str">
        <f t="shared" si="56"/>
        <v>未入力あり</v>
      </c>
      <c r="Q521" s="273" t="str">
        <f>IFERROR(IF(P521="未入力あり","",ROUNDDOWN(ROUNDDOWN($H521*$I521,0)*VLOOKUP($G521,【参考】数式用!$A$4:$E$54,3, FALSE),0)),"")</f>
        <v/>
      </c>
      <c r="R521" s="273" t="str">
        <f>IF(AM521="×", 0,IF(P521="未入力あり","",ROUNDDOWN(ROUNDDOWN($H521*$I521,0)*VLOOKUP($G521,【参考】数式用!$A$4:$E$54,4,FALSE),0)))</f>
        <v/>
      </c>
      <c r="S521" s="366" t="str">
        <f>IF(AN521="×", 0,IF(P521="未入力あり","",ROUNDDOWN(ROUNDDOWN($H521*$I521,0)*VLOOKUP($G521,【参考】数式用!$A$4:$E$54,5, FALSE),0)))</f>
        <v/>
      </c>
      <c r="T521" s="369" t="s">
        <v>3907</v>
      </c>
      <c r="U521" s="370"/>
      <c r="V521" s="33"/>
      <c r="W521" s="641"/>
      <c r="X521" s="641"/>
      <c r="Y521" s="641"/>
      <c r="Z521" s="641"/>
      <c r="AA521" s="641"/>
      <c r="AB521" s="641"/>
      <c r="AC521" s="641"/>
      <c r="AD521" s="641"/>
      <c r="AE521" s="641"/>
      <c r="AF521" s="641"/>
      <c r="AG521" s="641"/>
      <c r="AI521" s="373" t="str">
        <f t="shared" si="58"/>
        <v/>
      </c>
      <c r="AJ521" s="372" t="e">
        <f>VLOOKUP('別紙様式2-3（個表）'!$G521,【参考】数式用!$P$4:$Q$54,2, FALSE)</f>
        <v>#N/A</v>
      </c>
      <c r="AK521" s="372" t="e">
        <f>VLOOKUP('別紙様式2-3（個表）'!$G521,【参考】数式用!$P$4:$W$54,8, FALSE)</f>
        <v>#N/A</v>
      </c>
      <c r="AL521" s="372" t="e">
        <f>VLOOKUP('別紙様式2-3（個表）'!$G521,【参考】数式用!$P$4:$AD$54,15, FALSE)</f>
        <v>#N/A</v>
      </c>
      <c r="AM521" s="372" t="str">
        <f t="shared" si="59"/>
        <v/>
      </c>
      <c r="AN521" s="372" t="str">
        <f t="shared" si="60"/>
        <v/>
      </c>
      <c r="AO521" s="372" t="str">
        <f t="shared" si="61"/>
        <v/>
      </c>
      <c r="AP521" s="372" t="str">
        <f>IF(G521="", "", VLOOKUP(G521,【参考】数式用!$A$4:$M$54,13,FALSE))</f>
        <v/>
      </c>
      <c r="AQ521" s="46" t="str">
        <f t="shared" si="62"/>
        <v>―</v>
      </c>
    </row>
    <row r="522" spans="1:43" ht="45" customHeight="1">
      <c r="A522" s="114">
        <f t="shared" si="57"/>
        <v>508</v>
      </c>
      <c r="B522" s="115" t="str">
        <f>IF(基本情報入力シート!B565="","",基本情報入力シート!B565)</f>
        <v/>
      </c>
      <c r="C522" s="116" t="str">
        <f>IF(基本情報入力シート!L565="","",基本情報入力シート!L565)</f>
        <v/>
      </c>
      <c r="D522" s="116" t="str">
        <f>IF(基本情報入力シート!Q565="","",基本情報入力シート!Q565)</f>
        <v>愛知県</v>
      </c>
      <c r="E522" s="116" t="str">
        <f>IF(基本情報入力シート!V565="","",基本情報入力シート!V565)</f>
        <v/>
      </c>
      <c r="F522" s="116" t="str">
        <f>IF(基本情報入力シート!W565="","",基本情報入力シート!W565)</f>
        <v>事業所番号及びサービス名を入力してください。</v>
      </c>
      <c r="G522" s="116" t="str">
        <f>IF(基本情報入力シート!Z565="","",基本情報入力シート!Z565)</f>
        <v/>
      </c>
      <c r="H522" s="224" t="str">
        <f>IF(基本情報入力シート!AD565="","",基本情報入力シート!AD565)</f>
        <v/>
      </c>
      <c r="I522" s="362" t="str">
        <f>IF(基本情報入力シート!AE565="","",基本情報入力シート!AE565)</f>
        <v/>
      </c>
      <c r="J522" s="487"/>
      <c r="K522" s="491"/>
      <c r="L522" s="490"/>
      <c r="M522" s="363" t="str">
        <f>IF(G522="", "", VLOOKUP(AO522,【参考】数式用!$AZ$3:$BA$6, 2, FALSE))</f>
        <v/>
      </c>
      <c r="N522" s="364" t="str">
        <f>IF(G522="","",VLOOKUP(G522,【参考】数式用!$A$4:$L$54,MATCH('別紙様式2-3（個表）'!M522,【参考】数式用!$J$3:$L$3,0)+9,FALSE))</f>
        <v/>
      </c>
      <c r="O522" s="497" t="s">
        <v>2396</v>
      </c>
      <c r="P522" s="365" t="str">
        <f t="shared" si="56"/>
        <v>未入力あり</v>
      </c>
      <c r="Q522" s="273" t="str">
        <f>IFERROR(IF(P522="未入力あり","",ROUNDDOWN(ROUNDDOWN($H522*$I522,0)*VLOOKUP($G522,【参考】数式用!$A$4:$E$54,3, FALSE),0)),"")</f>
        <v/>
      </c>
      <c r="R522" s="273" t="str">
        <f>IF(AM522="×", 0,IF(P522="未入力あり","",ROUNDDOWN(ROUNDDOWN($H522*$I522,0)*VLOOKUP($G522,【参考】数式用!$A$4:$E$54,4,FALSE),0)))</f>
        <v/>
      </c>
      <c r="S522" s="366" t="str">
        <f>IF(AN522="×", 0,IF(P522="未入力あり","",ROUNDDOWN(ROUNDDOWN($H522*$I522,0)*VLOOKUP($G522,【参考】数式用!$A$4:$E$54,5, FALSE),0)))</f>
        <v/>
      </c>
      <c r="T522" s="369" t="s">
        <v>3907</v>
      </c>
      <c r="U522" s="370"/>
      <c r="V522" s="33"/>
      <c r="W522" s="641"/>
      <c r="X522" s="641"/>
      <c r="Y522" s="641"/>
      <c r="Z522" s="641"/>
      <c r="AA522" s="641"/>
      <c r="AB522" s="641"/>
      <c r="AC522" s="641"/>
      <c r="AD522" s="641"/>
      <c r="AE522" s="641"/>
      <c r="AF522" s="641"/>
      <c r="AG522" s="641"/>
      <c r="AI522" s="373" t="str">
        <f t="shared" si="58"/>
        <v/>
      </c>
      <c r="AJ522" s="372" t="e">
        <f>VLOOKUP('別紙様式2-3（個表）'!$G522,【参考】数式用!$P$4:$Q$54,2, FALSE)</f>
        <v>#N/A</v>
      </c>
      <c r="AK522" s="372" t="e">
        <f>VLOOKUP('別紙様式2-3（個表）'!$G522,【参考】数式用!$P$4:$W$54,8, FALSE)</f>
        <v>#N/A</v>
      </c>
      <c r="AL522" s="372" t="e">
        <f>VLOOKUP('別紙様式2-3（個表）'!$G522,【参考】数式用!$P$4:$AD$54,15, FALSE)</f>
        <v>#N/A</v>
      </c>
      <c r="AM522" s="372" t="str">
        <f t="shared" si="59"/>
        <v/>
      </c>
      <c r="AN522" s="372" t="str">
        <f t="shared" si="60"/>
        <v/>
      </c>
      <c r="AO522" s="372" t="str">
        <f t="shared" si="61"/>
        <v/>
      </c>
      <c r="AP522" s="372" t="str">
        <f>IF(G522="", "", VLOOKUP(G522,【参考】数式用!$A$4:$M$54,13,FALSE))</f>
        <v/>
      </c>
      <c r="AQ522" s="46" t="str">
        <f t="shared" si="62"/>
        <v>―</v>
      </c>
    </row>
    <row r="523" spans="1:43" ht="45" customHeight="1">
      <c r="A523" s="114">
        <f t="shared" si="57"/>
        <v>509</v>
      </c>
      <c r="B523" s="115" t="str">
        <f>IF(基本情報入力シート!B566="","",基本情報入力シート!B566)</f>
        <v/>
      </c>
      <c r="C523" s="116" t="str">
        <f>IF(基本情報入力シート!L566="","",基本情報入力シート!L566)</f>
        <v/>
      </c>
      <c r="D523" s="116" t="str">
        <f>IF(基本情報入力シート!Q566="","",基本情報入力シート!Q566)</f>
        <v>愛知県</v>
      </c>
      <c r="E523" s="116" t="str">
        <f>IF(基本情報入力シート!V566="","",基本情報入力シート!V566)</f>
        <v/>
      </c>
      <c r="F523" s="116" t="str">
        <f>IF(基本情報入力シート!W566="","",基本情報入力シート!W566)</f>
        <v>事業所番号及びサービス名を入力してください。</v>
      </c>
      <c r="G523" s="116" t="str">
        <f>IF(基本情報入力シート!Z566="","",基本情報入力シート!Z566)</f>
        <v/>
      </c>
      <c r="H523" s="224" t="str">
        <f>IF(基本情報入力シート!AD566="","",基本情報入力シート!AD566)</f>
        <v/>
      </c>
      <c r="I523" s="362" t="str">
        <f>IF(基本情報入力シート!AE566="","",基本情報入力シート!AE566)</f>
        <v/>
      </c>
      <c r="J523" s="487"/>
      <c r="K523" s="491"/>
      <c r="L523" s="490"/>
      <c r="M523" s="363" t="str">
        <f>IF(G523="", "", VLOOKUP(AO523,【参考】数式用!$AZ$3:$BA$6, 2, FALSE))</f>
        <v/>
      </c>
      <c r="N523" s="364" t="str">
        <f>IF(G523="","",VLOOKUP(G523,【参考】数式用!$A$4:$L$54,MATCH('別紙様式2-3（個表）'!M523,【参考】数式用!$J$3:$L$3,0)+9,FALSE))</f>
        <v/>
      </c>
      <c r="O523" s="497" t="s">
        <v>2396</v>
      </c>
      <c r="P523" s="365" t="str">
        <f t="shared" si="56"/>
        <v>未入力あり</v>
      </c>
      <c r="Q523" s="273" t="str">
        <f>IFERROR(IF(P523="未入力あり","",ROUNDDOWN(ROUNDDOWN($H523*$I523,0)*VLOOKUP($G523,【参考】数式用!$A$4:$E$54,3, FALSE),0)),"")</f>
        <v/>
      </c>
      <c r="R523" s="273" t="str">
        <f>IF(AM523="×", 0,IF(P523="未入力あり","",ROUNDDOWN(ROUNDDOWN($H523*$I523,0)*VLOOKUP($G523,【参考】数式用!$A$4:$E$54,4,FALSE),0)))</f>
        <v/>
      </c>
      <c r="S523" s="366" t="str">
        <f>IF(AN523="×", 0,IF(P523="未入力あり","",ROUNDDOWN(ROUNDDOWN($H523*$I523,0)*VLOOKUP($G523,【参考】数式用!$A$4:$E$54,5, FALSE),0)))</f>
        <v/>
      </c>
      <c r="T523" s="369" t="s">
        <v>3907</v>
      </c>
      <c r="U523" s="370"/>
      <c r="V523" s="33"/>
      <c r="W523" s="641"/>
      <c r="X523" s="641"/>
      <c r="Y523" s="641"/>
      <c r="Z523" s="641"/>
      <c r="AA523" s="641"/>
      <c r="AB523" s="641"/>
      <c r="AC523" s="641"/>
      <c r="AD523" s="641"/>
      <c r="AE523" s="641"/>
      <c r="AF523" s="641"/>
      <c r="AG523" s="641"/>
      <c r="AI523" s="373" t="str">
        <f t="shared" si="58"/>
        <v/>
      </c>
      <c r="AJ523" s="372" t="e">
        <f>VLOOKUP('別紙様式2-3（個表）'!$G523,【参考】数式用!$P$4:$Q$54,2, FALSE)</f>
        <v>#N/A</v>
      </c>
      <c r="AK523" s="372" t="e">
        <f>VLOOKUP('別紙様式2-3（個表）'!$G523,【参考】数式用!$P$4:$W$54,8, FALSE)</f>
        <v>#N/A</v>
      </c>
      <c r="AL523" s="372" t="e">
        <f>VLOOKUP('別紙様式2-3（個表）'!$G523,【参考】数式用!$P$4:$AD$54,15, FALSE)</f>
        <v>#N/A</v>
      </c>
      <c r="AM523" s="372" t="str">
        <f t="shared" si="59"/>
        <v/>
      </c>
      <c r="AN523" s="372" t="str">
        <f t="shared" si="60"/>
        <v/>
      </c>
      <c r="AO523" s="372" t="str">
        <f t="shared" si="61"/>
        <v/>
      </c>
      <c r="AP523" s="372" t="str">
        <f>IF(G523="", "", VLOOKUP(G523,【参考】数式用!$A$4:$M$54,13,FALSE))</f>
        <v/>
      </c>
      <c r="AQ523" s="46" t="str">
        <f t="shared" si="62"/>
        <v>―</v>
      </c>
    </row>
    <row r="524" spans="1:43" ht="45" customHeight="1">
      <c r="A524" s="114">
        <f t="shared" si="57"/>
        <v>510</v>
      </c>
      <c r="B524" s="115" t="str">
        <f>IF(基本情報入力シート!B567="","",基本情報入力シート!B567)</f>
        <v/>
      </c>
      <c r="C524" s="116" t="str">
        <f>IF(基本情報入力シート!L567="","",基本情報入力シート!L567)</f>
        <v/>
      </c>
      <c r="D524" s="116" t="str">
        <f>IF(基本情報入力シート!Q567="","",基本情報入力シート!Q567)</f>
        <v>愛知県</v>
      </c>
      <c r="E524" s="116" t="str">
        <f>IF(基本情報入力シート!V567="","",基本情報入力シート!V567)</f>
        <v/>
      </c>
      <c r="F524" s="116" t="str">
        <f>IF(基本情報入力シート!W567="","",基本情報入力シート!W567)</f>
        <v>事業所番号及びサービス名を入力してください。</v>
      </c>
      <c r="G524" s="116" t="str">
        <f>IF(基本情報入力シート!Z567="","",基本情報入力シート!Z567)</f>
        <v/>
      </c>
      <c r="H524" s="224" t="str">
        <f>IF(基本情報入力シート!AD567="","",基本情報入力シート!AD567)</f>
        <v/>
      </c>
      <c r="I524" s="362" t="str">
        <f>IF(基本情報入力シート!AE567="","",基本情報入力シート!AE567)</f>
        <v/>
      </c>
      <c r="J524" s="487"/>
      <c r="K524" s="491"/>
      <c r="L524" s="490"/>
      <c r="M524" s="363" t="str">
        <f>IF(G524="", "", VLOOKUP(AO524,【参考】数式用!$AZ$3:$BA$6, 2, FALSE))</f>
        <v/>
      </c>
      <c r="N524" s="364" t="str">
        <f>IF(G524="","",VLOOKUP(G524,【参考】数式用!$A$4:$L$54,MATCH('別紙様式2-3（個表）'!M524,【参考】数式用!$J$3:$L$3,0)+9,FALSE))</f>
        <v/>
      </c>
      <c r="O524" s="497" t="s">
        <v>2396</v>
      </c>
      <c r="P524" s="365" t="str">
        <f t="shared" si="56"/>
        <v>未入力あり</v>
      </c>
      <c r="Q524" s="273" t="str">
        <f>IFERROR(IF(P524="未入力あり","",ROUNDDOWN(ROUNDDOWN($H524*$I524,0)*VLOOKUP($G524,【参考】数式用!$A$4:$E$54,3, FALSE),0)),"")</f>
        <v/>
      </c>
      <c r="R524" s="273" t="str">
        <f>IF(AM524="×", 0,IF(P524="未入力あり","",ROUNDDOWN(ROUNDDOWN($H524*$I524,0)*VLOOKUP($G524,【参考】数式用!$A$4:$E$54,4,FALSE),0)))</f>
        <v/>
      </c>
      <c r="S524" s="366" t="str">
        <f>IF(AN524="×", 0,IF(P524="未入力あり","",ROUNDDOWN(ROUNDDOWN($H524*$I524,0)*VLOOKUP($G524,【参考】数式用!$A$4:$E$54,5, FALSE),0)))</f>
        <v/>
      </c>
      <c r="T524" s="369" t="s">
        <v>3907</v>
      </c>
      <c r="U524" s="370"/>
      <c r="V524" s="33"/>
      <c r="W524" s="641"/>
      <c r="X524" s="641"/>
      <c r="Y524" s="641"/>
      <c r="Z524" s="641"/>
      <c r="AA524" s="641"/>
      <c r="AB524" s="641"/>
      <c r="AC524" s="641"/>
      <c r="AD524" s="641"/>
      <c r="AE524" s="641"/>
      <c r="AF524" s="641"/>
      <c r="AG524" s="641"/>
      <c r="AI524" s="373" t="str">
        <f t="shared" si="58"/>
        <v/>
      </c>
      <c r="AJ524" s="372" t="e">
        <f>VLOOKUP('別紙様式2-3（個表）'!$G524,【参考】数式用!$P$4:$Q$54,2, FALSE)</f>
        <v>#N/A</v>
      </c>
      <c r="AK524" s="372" t="e">
        <f>VLOOKUP('別紙様式2-3（個表）'!$G524,【参考】数式用!$P$4:$W$54,8, FALSE)</f>
        <v>#N/A</v>
      </c>
      <c r="AL524" s="372" t="e">
        <f>VLOOKUP('別紙様式2-3（個表）'!$G524,【参考】数式用!$P$4:$AD$54,15, FALSE)</f>
        <v>#N/A</v>
      </c>
      <c r="AM524" s="372" t="str">
        <f t="shared" si="59"/>
        <v/>
      </c>
      <c r="AN524" s="372" t="str">
        <f t="shared" si="60"/>
        <v/>
      </c>
      <c r="AO524" s="372" t="str">
        <f t="shared" si="61"/>
        <v/>
      </c>
      <c r="AP524" s="372" t="str">
        <f>IF(G524="", "", VLOOKUP(G524,【参考】数式用!$A$4:$M$54,13,FALSE))</f>
        <v/>
      </c>
      <c r="AQ524" s="46" t="str">
        <f t="shared" si="62"/>
        <v>―</v>
      </c>
    </row>
    <row r="525" spans="1:43" ht="45" customHeight="1">
      <c r="A525" s="114">
        <f t="shared" si="57"/>
        <v>511</v>
      </c>
      <c r="B525" s="115" t="str">
        <f>IF(基本情報入力シート!B568="","",基本情報入力シート!B568)</f>
        <v/>
      </c>
      <c r="C525" s="116" t="str">
        <f>IF(基本情報入力シート!L568="","",基本情報入力シート!L568)</f>
        <v/>
      </c>
      <c r="D525" s="116" t="str">
        <f>IF(基本情報入力シート!Q568="","",基本情報入力シート!Q568)</f>
        <v>愛知県</v>
      </c>
      <c r="E525" s="116" t="str">
        <f>IF(基本情報入力シート!V568="","",基本情報入力シート!V568)</f>
        <v/>
      </c>
      <c r="F525" s="116" t="str">
        <f>IF(基本情報入力シート!W568="","",基本情報入力シート!W568)</f>
        <v>事業所番号及びサービス名を入力してください。</v>
      </c>
      <c r="G525" s="116" t="str">
        <f>IF(基本情報入力シート!Z568="","",基本情報入力シート!Z568)</f>
        <v/>
      </c>
      <c r="H525" s="224" t="str">
        <f>IF(基本情報入力シート!AD568="","",基本情報入力シート!AD568)</f>
        <v/>
      </c>
      <c r="I525" s="362" t="str">
        <f>IF(基本情報入力シート!AE568="","",基本情報入力シート!AE568)</f>
        <v/>
      </c>
      <c r="J525" s="487"/>
      <c r="K525" s="491"/>
      <c r="L525" s="490"/>
      <c r="M525" s="363" t="str">
        <f>IF(G525="", "", VLOOKUP(AO525,【参考】数式用!$AZ$3:$BA$6, 2, FALSE))</f>
        <v/>
      </c>
      <c r="N525" s="364" t="str">
        <f>IF(G525="","",VLOOKUP(G525,【参考】数式用!$A$4:$L$54,MATCH('別紙様式2-3（個表）'!M525,【参考】数式用!$J$3:$L$3,0)+9,FALSE))</f>
        <v/>
      </c>
      <c r="O525" s="497" t="s">
        <v>2396</v>
      </c>
      <c r="P525" s="365" t="str">
        <f t="shared" si="56"/>
        <v>未入力あり</v>
      </c>
      <c r="Q525" s="273" t="str">
        <f>IFERROR(IF(P525="未入力あり","",ROUNDDOWN(ROUNDDOWN($H525*$I525,0)*VLOOKUP($G525,【参考】数式用!$A$4:$E$54,3, FALSE),0)),"")</f>
        <v/>
      </c>
      <c r="R525" s="273" t="str">
        <f>IF(AM525="×", 0,IF(P525="未入力あり","",ROUNDDOWN(ROUNDDOWN($H525*$I525,0)*VLOOKUP($G525,【参考】数式用!$A$4:$E$54,4,FALSE),0)))</f>
        <v/>
      </c>
      <c r="S525" s="366" t="str">
        <f>IF(AN525="×", 0,IF(P525="未入力あり","",ROUNDDOWN(ROUNDDOWN($H525*$I525,0)*VLOOKUP($G525,【参考】数式用!$A$4:$E$54,5, FALSE),0)))</f>
        <v/>
      </c>
      <c r="T525" s="369" t="s">
        <v>3907</v>
      </c>
      <c r="U525" s="370"/>
      <c r="V525" s="33"/>
      <c r="W525" s="641"/>
      <c r="X525" s="641"/>
      <c r="Y525" s="641"/>
      <c r="Z525" s="641"/>
      <c r="AA525" s="641"/>
      <c r="AB525" s="641"/>
      <c r="AC525" s="641"/>
      <c r="AD525" s="641"/>
      <c r="AE525" s="641"/>
      <c r="AF525" s="641"/>
      <c r="AG525" s="641"/>
      <c r="AI525" s="373" t="str">
        <f t="shared" si="58"/>
        <v/>
      </c>
      <c r="AJ525" s="372" t="e">
        <f>VLOOKUP('別紙様式2-3（個表）'!$G525,【参考】数式用!$P$4:$Q$54,2, FALSE)</f>
        <v>#N/A</v>
      </c>
      <c r="AK525" s="372" t="e">
        <f>VLOOKUP('別紙様式2-3（個表）'!$G525,【参考】数式用!$P$4:$W$54,8, FALSE)</f>
        <v>#N/A</v>
      </c>
      <c r="AL525" s="372" t="e">
        <f>VLOOKUP('別紙様式2-3（個表）'!$G525,【参考】数式用!$P$4:$AD$54,15, FALSE)</f>
        <v>#N/A</v>
      </c>
      <c r="AM525" s="372" t="str">
        <f t="shared" si="59"/>
        <v/>
      </c>
      <c r="AN525" s="372" t="str">
        <f t="shared" si="60"/>
        <v/>
      </c>
      <c r="AO525" s="372" t="str">
        <f t="shared" si="61"/>
        <v/>
      </c>
      <c r="AP525" s="372" t="str">
        <f>IF(G525="", "", VLOOKUP(G525,【参考】数式用!$A$4:$M$54,13,FALSE))</f>
        <v/>
      </c>
      <c r="AQ525" s="46" t="str">
        <f t="shared" si="62"/>
        <v>―</v>
      </c>
    </row>
    <row r="526" spans="1:43" ht="45" customHeight="1">
      <c r="A526" s="114">
        <f t="shared" si="57"/>
        <v>512</v>
      </c>
      <c r="B526" s="115" t="str">
        <f>IF(基本情報入力シート!B569="","",基本情報入力シート!B569)</f>
        <v/>
      </c>
      <c r="C526" s="116" t="str">
        <f>IF(基本情報入力シート!L569="","",基本情報入力シート!L569)</f>
        <v/>
      </c>
      <c r="D526" s="116" t="str">
        <f>IF(基本情報入力シート!Q569="","",基本情報入力シート!Q569)</f>
        <v>愛知県</v>
      </c>
      <c r="E526" s="116" t="str">
        <f>IF(基本情報入力シート!V569="","",基本情報入力シート!V569)</f>
        <v/>
      </c>
      <c r="F526" s="116" t="str">
        <f>IF(基本情報入力シート!W569="","",基本情報入力シート!W569)</f>
        <v>事業所番号及びサービス名を入力してください。</v>
      </c>
      <c r="G526" s="116" t="str">
        <f>IF(基本情報入力シート!Z569="","",基本情報入力シート!Z569)</f>
        <v/>
      </c>
      <c r="H526" s="224" t="str">
        <f>IF(基本情報入力シート!AD569="","",基本情報入力シート!AD569)</f>
        <v/>
      </c>
      <c r="I526" s="362" t="str">
        <f>IF(基本情報入力シート!AE569="","",基本情報入力シート!AE569)</f>
        <v/>
      </c>
      <c r="J526" s="487"/>
      <c r="K526" s="491"/>
      <c r="L526" s="490"/>
      <c r="M526" s="363" t="str">
        <f>IF(G526="", "", VLOOKUP(AO526,【参考】数式用!$AZ$3:$BA$6, 2, FALSE))</f>
        <v/>
      </c>
      <c r="N526" s="364" t="str">
        <f>IF(G526="","",VLOOKUP(G526,【参考】数式用!$A$4:$L$54,MATCH('別紙様式2-3（個表）'!M526,【参考】数式用!$J$3:$L$3,0)+9,FALSE))</f>
        <v/>
      </c>
      <c r="O526" s="497" t="s">
        <v>2396</v>
      </c>
      <c r="P526" s="365" t="str">
        <f t="shared" ref="P526:P589" si="63">IFERROR(ROUNDDOWN(ROUNDDOWN($H526*$I526,0)*$N526,0),"未入力あり")</f>
        <v>未入力あり</v>
      </c>
      <c r="Q526" s="273" t="str">
        <f>IFERROR(IF(P526="未入力あり","",ROUNDDOWN(ROUNDDOWN($H526*$I526,0)*VLOOKUP($G526,【参考】数式用!$A$4:$E$54,3, FALSE),0)),"")</f>
        <v/>
      </c>
      <c r="R526" s="273" t="str">
        <f>IF(AM526="×", 0,IF(P526="未入力あり","",ROUNDDOWN(ROUNDDOWN($H526*$I526,0)*VLOOKUP($G526,【参考】数式用!$A$4:$E$54,4,FALSE),0)))</f>
        <v/>
      </c>
      <c r="S526" s="366" t="str">
        <f>IF(AN526="×", 0,IF(P526="未入力あり","",ROUNDDOWN(ROUNDDOWN($H526*$I526,0)*VLOOKUP($G526,【参考】数式用!$A$4:$E$54,5, FALSE),0)))</f>
        <v/>
      </c>
      <c r="T526" s="369" t="s">
        <v>3907</v>
      </c>
      <c r="U526" s="370"/>
      <c r="V526" s="33"/>
      <c r="W526" s="641"/>
      <c r="X526" s="641"/>
      <c r="Y526" s="641"/>
      <c r="Z526" s="641"/>
      <c r="AA526" s="641"/>
      <c r="AB526" s="641"/>
      <c r="AC526" s="641"/>
      <c r="AD526" s="641"/>
      <c r="AE526" s="641"/>
      <c r="AF526" s="641"/>
      <c r="AG526" s="641"/>
      <c r="AI526" s="373" t="str">
        <f t="shared" si="58"/>
        <v/>
      </c>
      <c r="AJ526" s="372" t="e">
        <f>VLOOKUP('別紙様式2-3（個表）'!$G526,【参考】数式用!$P$4:$Q$54,2, FALSE)</f>
        <v>#N/A</v>
      </c>
      <c r="AK526" s="372" t="e">
        <f>VLOOKUP('別紙様式2-3（個表）'!$G526,【参考】数式用!$P$4:$W$54,8, FALSE)</f>
        <v>#N/A</v>
      </c>
      <c r="AL526" s="372" t="e">
        <f>VLOOKUP('別紙様式2-3（個表）'!$G526,【参考】数式用!$P$4:$AD$54,15, FALSE)</f>
        <v>#N/A</v>
      </c>
      <c r="AM526" s="372" t="str">
        <f t="shared" si="59"/>
        <v/>
      </c>
      <c r="AN526" s="372" t="str">
        <f t="shared" si="60"/>
        <v/>
      </c>
      <c r="AO526" s="372" t="str">
        <f t="shared" si="61"/>
        <v/>
      </c>
      <c r="AP526" s="372" t="str">
        <f>IF(G526="", "", VLOOKUP(G526,【参考】数式用!$A$4:$M$54,13,FALSE))</f>
        <v/>
      </c>
      <c r="AQ526" s="46" t="str">
        <f t="shared" si="62"/>
        <v>―</v>
      </c>
    </row>
    <row r="527" spans="1:43" ht="45" customHeight="1">
      <c r="A527" s="114">
        <f t="shared" si="57"/>
        <v>513</v>
      </c>
      <c r="B527" s="115" t="str">
        <f>IF(基本情報入力シート!B570="","",基本情報入力シート!B570)</f>
        <v/>
      </c>
      <c r="C527" s="116" t="str">
        <f>IF(基本情報入力シート!L570="","",基本情報入力シート!L570)</f>
        <v/>
      </c>
      <c r="D527" s="116" t="str">
        <f>IF(基本情報入力シート!Q570="","",基本情報入力シート!Q570)</f>
        <v>愛知県</v>
      </c>
      <c r="E527" s="116" t="str">
        <f>IF(基本情報入力シート!V570="","",基本情報入力シート!V570)</f>
        <v/>
      </c>
      <c r="F527" s="116" t="str">
        <f>IF(基本情報入力シート!W570="","",基本情報入力シート!W570)</f>
        <v>事業所番号及びサービス名を入力してください。</v>
      </c>
      <c r="G527" s="116" t="str">
        <f>IF(基本情報入力シート!Z570="","",基本情報入力シート!Z570)</f>
        <v/>
      </c>
      <c r="H527" s="224" t="str">
        <f>IF(基本情報入力シート!AD570="","",基本情報入力シート!AD570)</f>
        <v/>
      </c>
      <c r="I527" s="362" t="str">
        <f>IF(基本情報入力シート!AE570="","",基本情報入力シート!AE570)</f>
        <v/>
      </c>
      <c r="J527" s="487"/>
      <c r="K527" s="491"/>
      <c r="L527" s="490"/>
      <c r="M527" s="363" t="str">
        <f>IF(G527="", "", VLOOKUP(AO527,【参考】数式用!$AZ$3:$BA$6, 2, FALSE))</f>
        <v/>
      </c>
      <c r="N527" s="364" t="str">
        <f>IF(G527="","",VLOOKUP(G527,【参考】数式用!$A$4:$L$54,MATCH('別紙様式2-3（個表）'!M527,【参考】数式用!$J$3:$L$3,0)+9,FALSE))</f>
        <v/>
      </c>
      <c r="O527" s="497" t="s">
        <v>2396</v>
      </c>
      <c r="P527" s="365" t="str">
        <f t="shared" si="63"/>
        <v>未入力あり</v>
      </c>
      <c r="Q527" s="273" t="str">
        <f>IFERROR(IF(P527="未入力あり","",ROUNDDOWN(ROUNDDOWN($H527*$I527,0)*VLOOKUP($G527,【参考】数式用!$A$4:$E$54,3, FALSE),0)),"")</f>
        <v/>
      </c>
      <c r="R527" s="273" t="str">
        <f>IF(AM527="×", 0,IF(P527="未入力あり","",ROUNDDOWN(ROUNDDOWN($H527*$I527,0)*VLOOKUP($G527,【参考】数式用!$A$4:$E$54,4,FALSE),0)))</f>
        <v/>
      </c>
      <c r="S527" s="366" t="str">
        <f>IF(AN527="×", 0,IF(P527="未入力あり","",ROUNDDOWN(ROUNDDOWN($H527*$I527,0)*VLOOKUP($G527,【参考】数式用!$A$4:$E$54,5, FALSE),0)))</f>
        <v/>
      </c>
      <c r="T527" s="369" t="s">
        <v>3907</v>
      </c>
      <c r="U527" s="370"/>
      <c r="V527" s="33"/>
      <c r="W527" s="641"/>
      <c r="X527" s="641"/>
      <c r="Y527" s="641"/>
      <c r="Z527" s="641"/>
      <c r="AA527" s="641"/>
      <c r="AB527" s="641"/>
      <c r="AC527" s="641"/>
      <c r="AD527" s="641"/>
      <c r="AE527" s="641"/>
      <c r="AF527" s="641"/>
      <c r="AG527" s="641"/>
      <c r="AI527" s="373" t="str">
        <f t="shared" si="58"/>
        <v/>
      </c>
      <c r="AJ527" s="372" t="e">
        <f>VLOOKUP('別紙様式2-3（個表）'!$G527,【参考】数式用!$P$4:$Q$54,2, FALSE)</f>
        <v>#N/A</v>
      </c>
      <c r="AK527" s="372" t="e">
        <f>VLOOKUP('別紙様式2-3（個表）'!$G527,【参考】数式用!$P$4:$W$54,8, FALSE)</f>
        <v>#N/A</v>
      </c>
      <c r="AL527" s="372" t="e">
        <f>VLOOKUP('別紙様式2-3（個表）'!$G527,【参考】数式用!$P$4:$AD$54,15, FALSE)</f>
        <v>#N/A</v>
      </c>
      <c r="AM527" s="372" t="str">
        <f t="shared" si="59"/>
        <v/>
      </c>
      <c r="AN527" s="372" t="str">
        <f t="shared" si="60"/>
        <v/>
      </c>
      <c r="AO527" s="372" t="str">
        <f t="shared" si="61"/>
        <v/>
      </c>
      <c r="AP527" s="372" t="str">
        <f>IF(G527="", "", VLOOKUP(G527,【参考】数式用!$A$4:$M$54,13,FALSE))</f>
        <v/>
      </c>
      <c r="AQ527" s="46" t="str">
        <f t="shared" si="62"/>
        <v>―</v>
      </c>
    </row>
    <row r="528" spans="1:43" ht="45" customHeight="1">
      <c r="A528" s="114">
        <f t="shared" si="57"/>
        <v>514</v>
      </c>
      <c r="B528" s="115" t="str">
        <f>IF(基本情報入力シート!B571="","",基本情報入力シート!B571)</f>
        <v/>
      </c>
      <c r="C528" s="116" t="str">
        <f>IF(基本情報入力シート!L571="","",基本情報入力シート!L571)</f>
        <v/>
      </c>
      <c r="D528" s="116" t="str">
        <f>IF(基本情報入力シート!Q571="","",基本情報入力シート!Q571)</f>
        <v>愛知県</v>
      </c>
      <c r="E528" s="116" t="str">
        <f>IF(基本情報入力シート!V571="","",基本情報入力シート!V571)</f>
        <v/>
      </c>
      <c r="F528" s="116" t="str">
        <f>IF(基本情報入力シート!W571="","",基本情報入力シート!W571)</f>
        <v>事業所番号及びサービス名を入力してください。</v>
      </c>
      <c r="G528" s="116" t="str">
        <f>IF(基本情報入力シート!Z571="","",基本情報入力シート!Z571)</f>
        <v/>
      </c>
      <c r="H528" s="224" t="str">
        <f>IF(基本情報入力シート!AD571="","",基本情報入力シート!AD571)</f>
        <v/>
      </c>
      <c r="I528" s="362" t="str">
        <f>IF(基本情報入力シート!AE571="","",基本情報入力シート!AE571)</f>
        <v/>
      </c>
      <c r="J528" s="487"/>
      <c r="K528" s="491"/>
      <c r="L528" s="490"/>
      <c r="M528" s="363" t="str">
        <f>IF(G528="", "", VLOOKUP(AO528,【参考】数式用!$AZ$3:$BA$6, 2, FALSE))</f>
        <v/>
      </c>
      <c r="N528" s="364" t="str">
        <f>IF(G528="","",VLOOKUP(G528,【参考】数式用!$A$4:$L$54,MATCH('別紙様式2-3（個表）'!M528,【参考】数式用!$J$3:$L$3,0)+9,FALSE))</f>
        <v/>
      </c>
      <c r="O528" s="497" t="s">
        <v>2396</v>
      </c>
      <c r="P528" s="365" t="str">
        <f t="shared" si="63"/>
        <v>未入力あり</v>
      </c>
      <c r="Q528" s="273" t="str">
        <f>IFERROR(IF(P528="未入力あり","",ROUNDDOWN(ROUNDDOWN($H528*$I528,0)*VLOOKUP($G528,【参考】数式用!$A$4:$E$54,3, FALSE),0)),"")</f>
        <v/>
      </c>
      <c r="R528" s="273" t="str">
        <f>IF(AM528="×", 0,IF(P528="未入力あり","",ROUNDDOWN(ROUNDDOWN($H528*$I528,0)*VLOOKUP($G528,【参考】数式用!$A$4:$E$54,4,FALSE),0)))</f>
        <v/>
      </c>
      <c r="S528" s="366" t="str">
        <f>IF(AN528="×", 0,IF(P528="未入力あり","",ROUNDDOWN(ROUNDDOWN($H528*$I528,0)*VLOOKUP($G528,【参考】数式用!$A$4:$E$54,5, FALSE),0)))</f>
        <v/>
      </c>
      <c r="T528" s="369" t="s">
        <v>3907</v>
      </c>
      <c r="U528" s="370"/>
      <c r="V528" s="33"/>
      <c r="W528" s="641"/>
      <c r="X528" s="641"/>
      <c r="Y528" s="641"/>
      <c r="Z528" s="641"/>
      <c r="AA528" s="641"/>
      <c r="AB528" s="641"/>
      <c r="AC528" s="641"/>
      <c r="AD528" s="641"/>
      <c r="AE528" s="641"/>
      <c r="AF528" s="641"/>
      <c r="AG528" s="641"/>
      <c r="AI528" s="373" t="str">
        <f t="shared" si="58"/>
        <v/>
      </c>
      <c r="AJ528" s="372" t="e">
        <f>VLOOKUP('別紙様式2-3（個表）'!$G528,【参考】数式用!$P$4:$Q$54,2, FALSE)</f>
        <v>#N/A</v>
      </c>
      <c r="AK528" s="372" t="e">
        <f>VLOOKUP('別紙様式2-3（個表）'!$G528,【参考】数式用!$P$4:$W$54,8, FALSE)</f>
        <v>#N/A</v>
      </c>
      <c r="AL528" s="372" t="e">
        <f>VLOOKUP('別紙様式2-3（個表）'!$G528,【参考】数式用!$P$4:$AD$54,15, FALSE)</f>
        <v>#N/A</v>
      </c>
      <c r="AM528" s="372" t="str">
        <f t="shared" si="59"/>
        <v/>
      </c>
      <c r="AN528" s="372" t="str">
        <f t="shared" si="60"/>
        <v/>
      </c>
      <c r="AO528" s="372" t="str">
        <f t="shared" si="61"/>
        <v/>
      </c>
      <c r="AP528" s="372" t="str">
        <f>IF(G528="", "", VLOOKUP(G528,【参考】数式用!$A$4:$M$54,13,FALSE))</f>
        <v/>
      </c>
      <c r="AQ528" s="46" t="str">
        <f t="shared" si="62"/>
        <v>―</v>
      </c>
    </row>
    <row r="529" spans="1:43" ht="45" customHeight="1">
      <c r="A529" s="114">
        <f t="shared" ref="A529:A592" si="64">A528+1</f>
        <v>515</v>
      </c>
      <c r="B529" s="115" t="str">
        <f>IF(基本情報入力シート!B572="","",基本情報入力シート!B572)</f>
        <v/>
      </c>
      <c r="C529" s="116" t="str">
        <f>IF(基本情報入力シート!L572="","",基本情報入力シート!L572)</f>
        <v/>
      </c>
      <c r="D529" s="116" t="str">
        <f>IF(基本情報入力シート!Q572="","",基本情報入力シート!Q572)</f>
        <v>愛知県</v>
      </c>
      <c r="E529" s="116" t="str">
        <f>IF(基本情報入力シート!V572="","",基本情報入力シート!V572)</f>
        <v/>
      </c>
      <c r="F529" s="116" t="str">
        <f>IF(基本情報入力シート!W572="","",基本情報入力シート!W572)</f>
        <v>事業所番号及びサービス名を入力してください。</v>
      </c>
      <c r="G529" s="116" t="str">
        <f>IF(基本情報入力シート!Z572="","",基本情報入力シート!Z572)</f>
        <v/>
      </c>
      <c r="H529" s="224" t="str">
        <f>IF(基本情報入力シート!AD572="","",基本情報入力シート!AD572)</f>
        <v/>
      </c>
      <c r="I529" s="362" t="str">
        <f>IF(基本情報入力シート!AE572="","",基本情報入力シート!AE572)</f>
        <v/>
      </c>
      <c r="J529" s="487"/>
      <c r="K529" s="491"/>
      <c r="L529" s="490"/>
      <c r="M529" s="363" t="str">
        <f>IF(G529="", "", VLOOKUP(AO529,【参考】数式用!$AZ$3:$BA$6, 2, FALSE))</f>
        <v/>
      </c>
      <c r="N529" s="364" t="str">
        <f>IF(G529="","",VLOOKUP(G529,【参考】数式用!$A$4:$L$54,MATCH('別紙様式2-3（個表）'!M529,【参考】数式用!$J$3:$L$3,0)+9,FALSE))</f>
        <v/>
      </c>
      <c r="O529" s="497" t="s">
        <v>2396</v>
      </c>
      <c r="P529" s="365" t="str">
        <f t="shared" si="63"/>
        <v>未入力あり</v>
      </c>
      <c r="Q529" s="273" t="str">
        <f>IFERROR(IF(P529="未入力あり","",ROUNDDOWN(ROUNDDOWN($H529*$I529,0)*VLOOKUP($G529,【参考】数式用!$A$4:$E$54,3, FALSE),0)),"")</f>
        <v/>
      </c>
      <c r="R529" s="273" t="str">
        <f>IF(AM529="×", 0,IF(P529="未入力あり","",ROUNDDOWN(ROUNDDOWN($H529*$I529,0)*VLOOKUP($G529,【参考】数式用!$A$4:$E$54,4,FALSE),0)))</f>
        <v/>
      </c>
      <c r="S529" s="366" t="str">
        <f>IF(AN529="×", 0,IF(P529="未入力あり","",ROUNDDOWN(ROUNDDOWN($H529*$I529,0)*VLOOKUP($G529,【参考】数式用!$A$4:$E$54,5, FALSE),0)))</f>
        <v/>
      </c>
      <c r="T529" s="369" t="s">
        <v>3907</v>
      </c>
      <c r="U529" s="370"/>
      <c r="V529" s="33"/>
      <c r="W529" s="641"/>
      <c r="X529" s="641"/>
      <c r="Y529" s="641"/>
      <c r="Z529" s="641"/>
      <c r="AA529" s="641"/>
      <c r="AB529" s="641"/>
      <c r="AC529" s="641"/>
      <c r="AD529" s="641"/>
      <c r="AE529" s="641"/>
      <c r="AF529" s="641"/>
      <c r="AG529" s="641"/>
      <c r="AI529" s="373" t="str">
        <f t="shared" si="58"/>
        <v/>
      </c>
      <c r="AJ529" s="372" t="e">
        <f>VLOOKUP('別紙様式2-3（個表）'!$G529,【参考】数式用!$P$4:$Q$54,2, FALSE)</f>
        <v>#N/A</v>
      </c>
      <c r="AK529" s="372" t="e">
        <f>VLOOKUP('別紙様式2-3（個表）'!$G529,【参考】数式用!$P$4:$W$54,8, FALSE)</f>
        <v>#N/A</v>
      </c>
      <c r="AL529" s="372" t="e">
        <f>VLOOKUP('別紙様式2-3（個表）'!$G529,【参考】数式用!$P$4:$AD$54,15, FALSE)</f>
        <v>#N/A</v>
      </c>
      <c r="AM529" s="372" t="str">
        <f t="shared" si="59"/>
        <v/>
      </c>
      <c r="AN529" s="372" t="str">
        <f t="shared" si="60"/>
        <v/>
      </c>
      <c r="AO529" s="372" t="str">
        <f t="shared" si="61"/>
        <v/>
      </c>
      <c r="AP529" s="372" t="str">
        <f>IF(G529="", "", VLOOKUP(G529,【参考】数式用!$A$4:$M$54,13,FALSE))</f>
        <v/>
      </c>
      <c r="AQ529" s="46" t="str">
        <f t="shared" si="62"/>
        <v>―</v>
      </c>
    </row>
    <row r="530" spans="1:43" ht="45" customHeight="1">
      <c r="A530" s="114">
        <f t="shared" si="64"/>
        <v>516</v>
      </c>
      <c r="B530" s="115" t="str">
        <f>IF(基本情報入力シート!B573="","",基本情報入力シート!B573)</f>
        <v/>
      </c>
      <c r="C530" s="116" t="str">
        <f>IF(基本情報入力シート!L573="","",基本情報入力シート!L573)</f>
        <v/>
      </c>
      <c r="D530" s="116" t="str">
        <f>IF(基本情報入力シート!Q573="","",基本情報入力シート!Q573)</f>
        <v>愛知県</v>
      </c>
      <c r="E530" s="116" t="str">
        <f>IF(基本情報入力シート!V573="","",基本情報入力シート!V573)</f>
        <v/>
      </c>
      <c r="F530" s="116" t="str">
        <f>IF(基本情報入力シート!W573="","",基本情報入力シート!W573)</f>
        <v>事業所番号及びサービス名を入力してください。</v>
      </c>
      <c r="G530" s="116" t="str">
        <f>IF(基本情報入力シート!Z573="","",基本情報入力シート!Z573)</f>
        <v/>
      </c>
      <c r="H530" s="224" t="str">
        <f>IF(基本情報入力シート!AD573="","",基本情報入力シート!AD573)</f>
        <v/>
      </c>
      <c r="I530" s="362" t="str">
        <f>IF(基本情報入力シート!AE573="","",基本情報入力シート!AE573)</f>
        <v/>
      </c>
      <c r="J530" s="487"/>
      <c r="K530" s="491"/>
      <c r="L530" s="490"/>
      <c r="M530" s="363" t="str">
        <f>IF(G530="", "", VLOOKUP(AO530,【参考】数式用!$AZ$3:$BA$6, 2, FALSE))</f>
        <v/>
      </c>
      <c r="N530" s="364" t="str">
        <f>IF(G530="","",VLOOKUP(G530,【参考】数式用!$A$4:$L$54,MATCH('別紙様式2-3（個表）'!M530,【参考】数式用!$J$3:$L$3,0)+9,FALSE))</f>
        <v/>
      </c>
      <c r="O530" s="497" t="s">
        <v>2396</v>
      </c>
      <c r="P530" s="365" t="str">
        <f t="shared" si="63"/>
        <v>未入力あり</v>
      </c>
      <c r="Q530" s="273" t="str">
        <f>IFERROR(IF(P530="未入力あり","",ROUNDDOWN(ROUNDDOWN($H530*$I530,0)*VLOOKUP($G530,【参考】数式用!$A$4:$E$54,3, FALSE),0)),"")</f>
        <v/>
      </c>
      <c r="R530" s="273" t="str">
        <f>IF(AM530="×", 0,IF(P530="未入力あり","",ROUNDDOWN(ROUNDDOWN($H530*$I530,0)*VLOOKUP($G530,【参考】数式用!$A$4:$E$54,4,FALSE),0)))</f>
        <v/>
      </c>
      <c r="S530" s="366" t="str">
        <f>IF(AN530="×", 0,IF(P530="未入力あり","",ROUNDDOWN(ROUNDDOWN($H530*$I530,0)*VLOOKUP($G530,【参考】数式用!$A$4:$E$54,5, FALSE),0)))</f>
        <v/>
      </c>
      <c r="T530" s="369" t="s">
        <v>3907</v>
      </c>
      <c r="U530" s="370"/>
      <c r="V530" s="33"/>
      <c r="W530" s="641"/>
      <c r="X530" s="641"/>
      <c r="Y530" s="641"/>
      <c r="Z530" s="641"/>
      <c r="AA530" s="641"/>
      <c r="AB530" s="641"/>
      <c r="AC530" s="641"/>
      <c r="AD530" s="641"/>
      <c r="AE530" s="641"/>
      <c r="AF530" s="641"/>
      <c r="AG530" s="641"/>
      <c r="AI530" s="373" t="str">
        <f t="shared" si="58"/>
        <v/>
      </c>
      <c r="AJ530" s="372" t="e">
        <f>VLOOKUP('別紙様式2-3（個表）'!$G530,【参考】数式用!$P$4:$Q$54,2, FALSE)</f>
        <v>#N/A</v>
      </c>
      <c r="AK530" s="372" t="e">
        <f>VLOOKUP('別紙様式2-3（個表）'!$G530,【参考】数式用!$P$4:$W$54,8, FALSE)</f>
        <v>#N/A</v>
      </c>
      <c r="AL530" s="372" t="e">
        <f>VLOOKUP('別紙様式2-3（個表）'!$G530,【参考】数式用!$P$4:$AD$54,15, FALSE)</f>
        <v>#N/A</v>
      </c>
      <c r="AM530" s="372" t="str">
        <f t="shared" si="59"/>
        <v/>
      </c>
      <c r="AN530" s="372" t="str">
        <f t="shared" si="60"/>
        <v/>
      </c>
      <c r="AO530" s="372" t="str">
        <f t="shared" si="61"/>
        <v/>
      </c>
      <c r="AP530" s="372" t="str">
        <f>IF(G530="", "", VLOOKUP(G530,【参考】数式用!$A$4:$M$54,13,FALSE))</f>
        <v/>
      </c>
      <c r="AQ530" s="46" t="str">
        <f t="shared" si="62"/>
        <v>―</v>
      </c>
    </row>
    <row r="531" spans="1:43" ht="45" customHeight="1">
      <c r="A531" s="114">
        <f t="shared" si="64"/>
        <v>517</v>
      </c>
      <c r="B531" s="115" t="str">
        <f>IF(基本情報入力シート!B574="","",基本情報入力シート!B574)</f>
        <v/>
      </c>
      <c r="C531" s="116" t="str">
        <f>IF(基本情報入力シート!L574="","",基本情報入力シート!L574)</f>
        <v/>
      </c>
      <c r="D531" s="116" t="str">
        <f>IF(基本情報入力シート!Q574="","",基本情報入力シート!Q574)</f>
        <v>愛知県</v>
      </c>
      <c r="E531" s="116" t="str">
        <f>IF(基本情報入力シート!V574="","",基本情報入力シート!V574)</f>
        <v/>
      </c>
      <c r="F531" s="116" t="str">
        <f>IF(基本情報入力シート!W574="","",基本情報入力シート!W574)</f>
        <v>事業所番号及びサービス名を入力してください。</v>
      </c>
      <c r="G531" s="116" t="str">
        <f>IF(基本情報入力シート!Z574="","",基本情報入力シート!Z574)</f>
        <v/>
      </c>
      <c r="H531" s="224" t="str">
        <f>IF(基本情報入力シート!AD574="","",基本情報入力シート!AD574)</f>
        <v/>
      </c>
      <c r="I531" s="362" t="str">
        <f>IF(基本情報入力シート!AE574="","",基本情報入力シート!AE574)</f>
        <v/>
      </c>
      <c r="J531" s="487"/>
      <c r="K531" s="491"/>
      <c r="L531" s="490"/>
      <c r="M531" s="363" t="str">
        <f>IF(G531="", "", VLOOKUP(AO531,【参考】数式用!$AZ$3:$BA$6, 2, FALSE))</f>
        <v/>
      </c>
      <c r="N531" s="364" t="str">
        <f>IF(G531="","",VLOOKUP(G531,【参考】数式用!$A$4:$L$54,MATCH('別紙様式2-3（個表）'!M531,【参考】数式用!$J$3:$L$3,0)+9,FALSE))</f>
        <v/>
      </c>
      <c r="O531" s="497" t="s">
        <v>2396</v>
      </c>
      <c r="P531" s="365" t="str">
        <f t="shared" si="63"/>
        <v>未入力あり</v>
      </c>
      <c r="Q531" s="273" t="str">
        <f>IFERROR(IF(P531="未入力あり","",ROUNDDOWN(ROUNDDOWN($H531*$I531,0)*VLOOKUP($G531,【参考】数式用!$A$4:$E$54,3, FALSE),0)),"")</f>
        <v/>
      </c>
      <c r="R531" s="273" t="str">
        <f>IF(AM531="×", 0,IF(P531="未入力あり","",ROUNDDOWN(ROUNDDOWN($H531*$I531,0)*VLOOKUP($G531,【参考】数式用!$A$4:$E$54,4,FALSE),0)))</f>
        <v/>
      </c>
      <c r="S531" s="366" t="str">
        <f>IF(AN531="×", 0,IF(P531="未入力あり","",ROUNDDOWN(ROUNDDOWN($H531*$I531,0)*VLOOKUP($G531,【参考】数式用!$A$4:$E$54,5, FALSE),0)))</f>
        <v/>
      </c>
      <c r="T531" s="369" t="s">
        <v>3907</v>
      </c>
      <c r="U531" s="370"/>
      <c r="V531" s="33"/>
      <c r="W531" s="641"/>
      <c r="X531" s="641"/>
      <c r="Y531" s="641"/>
      <c r="Z531" s="641"/>
      <c r="AA531" s="641"/>
      <c r="AB531" s="641"/>
      <c r="AC531" s="641"/>
      <c r="AD531" s="641"/>
      <c r="AE531" s="641"/>
      <c r="AF531" s="641"/>
      <c r="AG531" s="641"/>
      <c r="AI531" s="373" t="str">
        <f t="shared" si="58"/>
        <v/>
      </c>
      <c r="AJ531" s="372" t="e">
        <f>VLOOKUP('別紙様式2-3（個表）'!$G531,【参考】数式用!$P$4:$Q$54,2, FALSE)</f>
        <v>#N/A</v>
      </c>
      <c r="AK531" s="372" t="e">
        <f>VLOOKUP('別紙様式2-3（個表）'!$G531,【参考】数式用!$P$4:$W$54,8, FALSE)</f>
        <v>#N/A</v>
      </c>
      <c r="AL531" s="372" t="e">
        <f>VLOOKUP('別紙様式2-3（個表）'!$G531,【参考】数式用!$P$4:$AD$54,15, FALSE)</f>
        <v>#N/A</v>
      </c>
      <c r="AM531" s="372" t="str">
        <f t="shared" si="59"/>
        <v/>
      </c>
      <c r="AN531" s="372" t="str">
        <f t="shared" si="60"/>
        <v/>
      </c>
      <c r="AO531" s="372" t="str">
        <f t="shared" si="61"/>
        <v/>
      </c>
      <c r="AP531" s="372" t="str">
        <f>IF(G531="", "", VLOOKUP(G531,【参考】数式用!$A$4:$M$54,13,FALSE))</f>
        <v/>
      </c>
      <c r="AQ531" s="46" t="str">
        <f t="shared" si="62"/>
        <v>―</v>
      </c>
    </row>
    <row r="532" spans="1:43" ht="45" customHeight="1">
      <c r="A532" s="114">
        <f t="shared" si="64"/>
        <v>518</v>
      </c>
      <c r="B532" s="115" t="str">
        <f>IF(基本情報入力シート!B575="","",基本情報入力シート!B575)</f>
        <v/>
      </c>
      <c r="C532" s="116" t="str">
        <f>IF(基本情報入力シート!L575="","",基本情報入力シート!L575)</f>
        <v/>
      </c>
      <c r="D532" s="116" t="str">
        <f>IF(基本情報入力シート!Q575="","",基本情報入力シート!Q575)</f>
        <v>愛知県</v>
      </c>
      <c r="E532" s="116" t="str">
        <f>IF(基本情報入力シート!V575="","",基本情報入力シート!V575)</f>
        <v/>
      </c>
      <c r="F532" s="116" t="str">
        <f>IF(基本情報入力シート!W575="","",基本情報入力シート!W575)</f>
        <v>事業所番号及びサービス名を入力してください。</v>
      </c>
      <c r="G532" s="116" t="str">
        <f>IF(基本情報入力シート!Z575="","",基本情報入力シート!Z575)</f>
        <v/>
      </c>
      <c r="H532" s="224" t="str">
        <f>IF(基本情報入力シート!AD575="","",基本情報入力シート!AD575)</f>
        <v/>
      </c>
      <c r="I532" s="362" t="str">
        <f>IF(基本情報入力シート!AE575="","",基本情報入力シート!AE575)</f>
        <v/>
      </c>
      <c r="J532" s="487"/>
      <c r="K532" s="491"/>
      <c r="L532" s="490"/>
      <c r="M532" s="363" t="str">
        <f>IF(G532="", "", VLOOKUP(AO532,【参考】数式用!$AZ$3:$BA$6, 2, FALSE))</f>
        <v/>
      </c>
      <c r="N532" s="364" t="str">
        <f>IF(G532="","",VLOOKUP(G532,【参考】数式用!$A$4:$L$54,MATCH('別紙様式2-3（個表）'!M532,【参考】数式用!$J$3:$L$3,0)+9,FALSE))</f>
        <v/>
      </c>
      <c r="O532" s="497" t="s">
        <v>2396</v>
      </c>
      <c r="P532" s="365" t="str">
        <f t="shared" si="63"/>
        <v>未入力あり</v>
      </c>
      <c r="Q532" s="273" t="str">
        <f>IFERROR(IF(P532="未入力あり","",ROUNDDOWN(ROUNDDOWN($H532*$I532,0)*VLOOKUP($G532,【参考】数式用!$A$4:$E$54,3, FALSE),0)),"")</f>
        <v/>
      </c>
      <c r="R532" s="273" t="str">
        <f>IF(AM532="×", 0,IF(P532="未入力あり","",ROUNDDOWN(ROUNDDOWN($H532*$I532,0)*VLOOKUP($G532,【参考】数式用!$A$4:$E$54,4,FALSE),0)))</f>
        <v/>
      </c>
      <c r="S532" s="366" t="str">
        <f>IF(AN532="×", 0,IF(P532="未入力あり","",ROUNDDOWN(ROUNDDOWN($H532*$I532,0)*VLOOKUP($G532,【参考】数式用!$A$4:$E$54,5, FALSE),0)))</f>
        <v/>
      </c>
      <c r="T532" s="369" t="s">
        <v>3907</v>
      </c>
      <c r="U532" s="370"/>
      <c r="V532" s="33"/>
      <c r="W532" s="641"/>
      <c r="X532" s="641"/>
      <c r="Y532" s="641"/>
      <c r="Z532" s="641"/>
      <c r="AA532" s="641"/>
      <c r="AB532" s="641"/>
      <c r="AC532" s="641"/>
      <c r="AD532" s="641"/>
      <c r="AE532" s="641"/>
      <c r="AF532" s="641"/>
      <c r="AG532" s="641"/>
      <c r="AI532" s="373" t="str">
        <f t="shared" si="58"/>
        <v/>
      </c>
      <c r="AJ532" s="372" t="e">
        <f>VLOOKUP('別紙様式2-3（個表）'!$G532,【参考】数式用!$P$4:$Q$54,2, FALSE)</f>
        <v>#N/A</v>
      </c>
      <c r="AK532" s="372" t="e">
        <f>VLOOKUP('別紙様式2-3（個表）'!$G532,【参考】数式用!$P$4:$W$54,8, FALSE)</f>
        <v>#N/A</v>
      </c>
      <c r="AL532" s="372" t="e">
        <f>VLOOKUP('別紙様式2-3（個表）'!$G532,【参考】数式用!$P$4:$AD$54,15, FALSE)</f>
        <v>#N/A</v>
      </c>
      <c r="AM532" s="372" t="str">
        <f t="shared" si="59"/>
        <v/>
      </c>
      <c r="AN532" s="372" t="str">
        <f t="shared" si="60"/>
        <v/>
      </c>
      <c r="AO532" s="372" t="str">
        <f t="shared" si="61"/>
        <v/>
      </c>
      <c r="AP532" s="372" t="str">
        <f>IF(G532="", "", VLOOKUP(G532,【参考】数式用!$A$4:$M$54,13,FALSE))</f>
        <v/>
      </c>
      <c r="AQ532" s="46" t="str">
        <f t="shared" si="62"/>
        <v>―</v>
      </c>
    </row>
    <row r="533" spans="1:43" ht="45" customHeight="1">
      <c r="A533" s="114">
        <f t="shared" si="64"/>
        <v>519</v>
      </c>
      <c r="B533" s="115" t="str">
        <f>IF(基本情報入力シート!B576="","",基本情報入力シート!B576)</f>
        <v/>
      </c>
      <c r="C533" s="116" t="str">
        <f>IF(基本情報入力シート!L576="","",基本情報入力シート!L576)</f>
        <v/>
      </c>
      <c r="D533" s="116" t="str">
        <f>IF(基本情報入力シート!Q576="","",基本情報入力シート!Q576)</f>
        <v>愛知県</v>
      </c>
      <c r="E533" s="116" t="str">
        <f>IF(基本情報入力シート!V576="","",基本情報入力シート!V576)</f>
        <v/>
      </c>
      <c r="F533" s="116" t="str">
        <f>IF(基本情報入力シート!W576="","",基本情報入力シート!W576)</f>
        <v>事業所番号及びサービス名を入力してください。</v>
      </c>
      <c r="G533" s="116" t="str">
        <f>IF(基本情報入力シート!Z576="","",基本情報入力シート!Z576)</f>
        <v/>
      </c>
      <c r="H533" s="224" t="str">
        <f>IF(基本情報入力シート!AD576="","",基本情報入力シート!AD576)</f>
        <v/>
      </c>
      <c r="I533" s="362" t="str">
        <f>IF(基本情報入力シート!AE576="","",基本情報入力シート!AE576)</f>
        <v/>
      </c>
      <c r="J533" s="487"/>
      <c r="K533" s="491"/>
      <c r="L533" s="490"/>
      <c r="M533" s="363" t="str">
        <f>IF(G533="", "", VLOOKUP(AO533,【参考】数式用!$AZ$3:$BA$6, 2, FALSE))</f>
        <v/>
      </c>
      <c r="N533" s="364" t="str">
        <f>IF(G533="","",VLOOKUP(G533,【参考】数式用!$A$4:$L$54,MATCH('別紙様式2-3（個表）'!M533,【参考】数式用!$J$3:$L$3,0)+9,FALSE))</f>
        <v/>
      </c>
      <c r="O533" s="497" t="s">
        <v>2396</v>
      </c>
      <c r="P533" s="365" t="str">
        <f t="shared" si="63"/>
        <v>未入力あり</v>
      </c>
      <c r="Q533" s="273" t="str">
        <f>IFERROR(IF(P533="未入力あり","",ROUNDDOWN(ROUNDDOWN($H533*$I533,0)*VLOOKUP($G533,【参考】数式用!$A$4:$E$54,3, FALSE),0)),"")</f>
        <v/>
      </c>
      <c r="R533" s="273" t="str">
        <f>IF(AM533="×", 0,IF(P533="未入力あり","",ROUNDDOWN(ROUNDDOWN($H533*$I533,0)*VLOOKUP($G533,【参考】数式用!$A$4:$E$54,4,FALSE),0)))</f>
        <v/>
      </c>
      <c r="S533" s="366" t="str">
        <f>IF(AN533="×", 0,IF(P533="未入力あり","",ROUNDDOWN(ROUNDDOWN($H533*$I533,0)*VLOOKUP($G533,【参考】数式用!$A$4:$E$54,5, FALSE),0)))</f>
        <v/>
      </c>
      <c r="T533" s="369" t="s">
        <v>3907</v>
      </c>
      <c r="U533" s="370"/>
      <c r="V533" s="33"/>
      <c r="W533" s="641"/>
      <c r="X533" s="641"/>
      <c r="Y533" s="641"/>
      <c r="Z533" s="641"/>
      <c r="AA533" s="641"/>
      <c r="AB533" s="641"/>
      <c r="AC533" s="641"/>
      <c r="AD533" s="641"/>
      <c r="AE533" s="641"/>
      <c r="AF533" s="641"/>
      <c r="AG533" s="641"/>
      <c r="AI533" s="373" t="str">
        <f t="shared" si="58"/>
        <v/>
      </c>
      <c r="AJ533" s="372" t="e">
        <f>VLOOKUP('別紙様式2-3（個表）'!$G533,【参考】数式用!$P$4:$Q$54,2, FALSE)</f>
        <v>#N/A</v>
      </c>
      <c r="AK533" s="372" t="e">
        <f>VLOOKUP('別紙様式2-3（個表）'!$G533,【参考】数式用!$P$4:$W$54,8, FALSE)</f>
        <v>#N/A</v>
      </c>
      <c r="AL533" s="372" t="e">
        <f>VLOOKUP('別紙様式2-3（個表）'!$G533,【参考】数式用!$P$4:$AD$54,15, FALSE)</f>
        <v>#N/A</v>
      </c>
      <c r="AM533" s="372" t="str">
        <f t="shared" si="59"/>
        <v/>
      </c>
      <c r="AN533" s="372" t="str">
        <f t="shared" si="60"/>
        <v/>
      </c>
      <c r="AO533" s="372" t="str">
        <f t="shared" si="61"/>
        <v/>
      </c>
      <c r="AP533" s="372" t="str">
        <f>IF(G533="", "", VLOOKUP(G533,【参考】数式用!$A$4:$M$54,13,FALSE))</f>
        <v/>
      </c>
      <c r="AQ533" s="46" t="str">
        <f t="shared" si="62"/>
        <v>―</v>
      </c>
    </row>
    <row r="534" spans="1:43" ht="45" customHeight="1">
      <c r="A534" s="114">
        <f t="shared" si="64"/>
        <v>520</v>
      </c>
      <c r="B534" s="115" t="str">
        <f>IF(基本情報入力シート!B577="","",基本情報入力シート!B577)</f>
        <v/>
      </c>
      <c r="C534" s="116" t="str">
        <f>IF(基本情報入力シート!L577="","",基本情報入力シート!L577)</f>
        <v/>
      </c>
      <c r="D534" s="116" t="str">
        <f>IF(基本情報入力シート!Q577="","",基本情報入力シート!Q577)</f>
        <v>愛知県</v>
      </c>
      <c r="E534" s="116" t="str">
        <f>IF(基本情報入力シート!V577="","",基本情報入力シート!V577)</f>
        <v/>
      </c>
      <c r="F534" s="116" t="str">
        <f>IF(基本情報入力シート!W577="","",基本情報入力シート!W577)</f>
        <v>事業所番号及びサービス名を入力してください。</v>
      </c>
      <c r="G534" s="116" t="str">
        <f>IF(基本情報入力シート!Z577="","",基本情報入力シート!Z577)</f>
        <v/>
      </c>
      <c r="H534" s="224" t="str">
        <f>IF(基本情報入力シート!AD577="","",基本情報入力シート!AD577)</f>
        <v/>
      </c>
      <c r="I534" s="362" t="str">
        <f>IF(基本情報入力シート!AE577="","",基本情報入力シート!AE577)</f>
        <v/>
      </c>
      <c r="J534" s="487"/>
      <c r="K534" s="491"/>
      <c r="L534" s="490"/>
      <c r="M534" s="363" t="str">
        <f>IF(G534="", "", VLOOKUP(AO534,【参考】数式用!$AZ$3:$BA$6, 2, FALSE))</f>
        <v/>
      </c>
      <c r="N534" s="364" t="str">
        <f>IF(G534="","",VLOOKUP(G534,【参考】数式用!$A$4:$L$54,MATCH('別紙様式2-3（個表）'!M534,【参考】数式用!$J$3:$L$3,0)+9,FALSE))</f>
        <v/>
      </c>
      <c r="O534" s="497" t="s">
        <v>2396</v>
      </c>
      <c r="P534" s="365" t="str">
        <f t="shared" si="63"/>
        <v>未入力あり</v>
      </c>
      <c r="Q534" s="273" t="str">
        <f>IFERROR(IF(P534="未入力あり","",ROUNDDOWN(ROUNDDOWN($H534*$I534,0)*VLOOKUP($G534,【参考】数式用!$A$4:$E$54,3, FALSE),0)),"")</f>
        <v/>
      </c>
      <c r="R534" s="273" t="str">
        <f>IF(AM534="×", 0,IF(P534="未入力あり","",ROUNDDOWN(ROUNDDOWN($H534*$I534,0)*VLOOKUP($G534,【参考】数式用!$A$4:$E$54,4,FALSE),0)))</f>
        <v/>
      </c>
      <c r="S534" s="366" t="str">
        <f>IF(AN534="×", 0,IF(P534="未入力あり","",ROUNDDOWN(ROUNDDOWN($H534*$I534,0)*VLOOKUP($G534,【参考】数式用!$A$4:$E$54,5, FALSE),0)))</f>
        <v/>
      </c>
      <c r="T534" s="369" t="s">
        <v>3907</v>
      </c>
      <c r="U534" s="370"/>
      <c r="V534" s="33"/>
      <c r="W534" s="641"/>
      <c r="X534" s="641"/>
      <c r="Y534" s="641"/>
      <c r="Z534" s="641"/>
      <c r="AA534" s="641"/>
      <c r="AB534" s="641"/>
      <c r="AC534" s="641"/>
      <c r="AD534" s="641"/>
      <c r="AE534" s="641"/>
      <c r="AF534" s="641"/>
      <c r="AG534" s="641"/>
      <c r="AI534" s="373" t="str">
        <f t="shared" si="58"/>
        <v/>
      </c>
      <c r="AJ534" s="372" t="e">
        <f>VLOOKUP('別紙様式2-3（個表）'!$G534,【参考】数式用!$P$4:$Q$54,2, FALSE)</f>
        <v>#N/A</v>
      </c>
      <c r="AK534" s="372" t="e">
        <f>VLOOKUP('別紙様式2-3（個表）'!$G534,【参考】数式用!$P$4:$W$54,8, FALSE)</f>
        <v>#N/A</v>
      </c>
      <c r="AL534" s="372" t="e">
        <f>VLOOKUP('別紙様式2-3（個表）'!$G534,【参考】数式用!$P$4:$AD$54,15, FALSE)</f>
        <v>#N/A</v>
      </c>
      <c r="AM534" s="372" t="str">
        <f t="shared" si="59"/>
        <v/>
      </c>
      <c r="AN534" s="372" t="str">
        <f t="shared" si="60"/>
        <v/>
      </c>
      <c r="AO534" s="372" t="str">
        <f t="shared" si="61"/>
        <v/>
      </c>
      <c r="AP534" s="372" t="str">
        <f>IF(G534="", "", VLOOKUP(G534,【参考】数式用!$A$4:$M$54,13,FALSE))</f>
        <v/>
      </c>
      <c r="AQ534" s="46" t="str">
        <f t="shared" si="62"/>
        <v>―</v>
      </c>
    </row>
    <row r="535" spans="1:43" ht="45" customHeight="1">
      <c r="A535" s="114">
        <f t="shared" si="64"/>
        <v>521</v>
      </c>
      <c r="B535" s="115" t="str">
        <f>IF(基本情報入力シート!B578="","",基本情報入力シート!B578)</f>
        <v/>
      </c>
      <c r="C535" s="116" t="str">
        <f>IF(基本情報入力シート!L578="","",基本情報入力シート!L578)</f>
        <v/>
      </c>
      <c r="D535" s="116" t="str">
        <f>IF(基本情報入力シート!Q578="","",基本情報入力シート!Q578)</f>
        <v>愛知県</v>
      </c>
      <c r="E535" s="116" t="str">
        <f>IF(基本情報入力シート!V578="","",基本情報入力シート!V578)</f>
        <v/>
      </c>
      <c r="F535" s="116" t="str">
        <f>IF(基本情報入力シート!W578="","",基本情報入力シート!W578)</f>
        <v>事業所番号及びサービス名を入力してください。</v>
      </c>
      <c r="G535" s="116" t="str">
        <f>IF(基本情報入力シート!Z578="","",基本情報入力シート!Z578)</f>
        <v/>
      </c>
      <c r="H535" s="224" t="str">
        <f>IF(基本情報入力シート!AD578="","",基本情報入力シート!AD578)</f>
        <v/>
      </c>
      <c r="I535" s="362" t="str">
        <f>IF(基本情報入力シート!AE578="","",基本情報入力シート!AE578)</f>
        <v/>
      </c>
      <c r="J535" s="487"/>
      <c r="K535" s="491"/>
      <c r="L535" s="490"/>
      <c r="M535" s="363" t="str">
        <f>IF(G535="", "", VLOOKUP(AO535,【参考】数式用!$AZ$3:$BA$6, 2, FALSE))</f>
        <v/>
      </c>
      <c r="N535" s="364" t="str">
        <f>IF(G535="","",VLOOKUP(G535,【参考】数式用!$A$4:$L$54,MATCH('別紙様式2-3（個表）'!M535,【参考】数式用!$J$3:$L$3,0)+9,FALSE))</f>
        <v/>
      </c>
      <c r="O535" s="497" t="s">
        <v>2396</v>
      </c>
      <c r="P535" s="365" t="str">
        <f t="shared" si="63"/>
        <v>未入力あり</v>
      </c>
      <c r="Q535" s="273" t="str">
        <f>IFERROR(IF(P535="未入力あり","",ROUNDDOWN(ROUNDDOWN($H535*$I535,0)*VLOOKUP($G535,【参考】数式用!$A$4:$E$54,3, FALSE),0)),"")</f>
        <v/>
      </c>
      <c r="R535" s="273" t="str">
        <f>IF(AM535="×", 0,IF(P535="未入力あり","",ROUNDDOWN(ROUNDDOWN($H535*$I535,0)*VLOOKUP($G535,【参考】数式用!$A$4:$E$54,4,FALSE),0)))</f>
        <v/>
      </c>
      <c r="S535" s="366" t="str">
        <f>IF(AN535="×", 0,IF(P535="未入力あり","",ROUNDDOWN(ROUNDDOWN($H535*$I535,0)*VLOOKUP($G535,【参考】数式用!$A$4:$E$54,5, FALSE),0)))</f>
        <v/>
      </c>
      <c r="T535" s="369" t="s">
        <v>3907</v>
      </c>
      <c r="U535" s="370"/>
      <c r="V535" s="33"/>
      <c r="W535" s="641"/>
      <c r="X535" s="641"/>
      <c r="Y535" s="641"/>
      <c r="Z535" s="641"/>
      <c r="AA535" s="641"/>
      <c r="AB535" s="641"/>
      <c r="AC535" s="641"/>
      <c r="AD535" s="641"/>
      <c r="AE535" s="641"/>
      <c r="AF535" s="641"/>
      <c r="AG535" s="641"/>
      <c r="AI535" s="373" t="str">
        <f t="shared" si="58"/>
        <v/>
      </c>
      <c r="AJ535" s="372" t="e">
        <f>VLOOKUP('別紙様式2-3（個表）'!$G535,【参考】数式用!$P$4:$Q$54,2, FALSE)</f>
        <v>#N/A</v>
      </c>
      <c r="AK535" s="372" t="e">
        <f>VLOOKUP('別紙様式2-3（個表）'!$G535,【参考】数式用!$P$4:$W$54,8, FALSE)</f>
        <v>#N/A</v>
      </c>
      <c r="AL535" s="372" t="e">
        <f>VLOOKUP('別紙様式2-3（個表）'!$G535,【参考】数式用!$P$4:$AD$54,15, FALSE)</f>
        <v>#N/A</v>
      </c>
      <c r="AM535" s="372" t="str">
        <f t="shared" si="59"/>
        <v/>
      </c>
      <c r="AN535" s="372" t="str">
        <f t="shared" si="60"/>
        <v/>
      </c>
      <c r="AO535" s="372" t="str">
        <f t="shared" si="61"/>
        <v/>
      </c>
      <c r="AP535" s="372" t="str">
        <f>IF(G535="", "", VLOOKUP(G535,【参考】数式用!$A$4:$M$54,13,FALSE))</f>
        <v/>
      </c>
      <c r="AQ535" s="46" t="str">
        <f t="shared" si="62"/>
        <v>―</v>
      </c>
    </row>
    <row r="536" spans="1:43" ht="45" customHeight="1">
      <c r="A536" s="114">
        <f t="shared" si="64"/>
        <v>522</v>
      </c>
      <c r="B536" s="115" t="str">
        <f>IF(基本情報入力シート!B579="","",基本情報入力シート!B579)</f>
        <v/>
      </c>
      <c r="C536" s="116" t="str">
        <f>IF(基本情報入力シート!L579="","",基本情報入力シート!L579)</f>
        <v/>
      </c>
      <c r="D536" s="116" t="str">
        <f>IF(基本情報入力シート!Q579="","",基本情報入力シート!Q579)</f>
        <v>愛知県</v>
      </c>
      <c r="E536" s="116" t="str">
        <f>IF(基本情報入力シート!V579="","",基本情報入力シート!V579)</f>
        <v/>
      </c>
      <c r="F536" s="116" t="str">
        <f>IF(基本情報入力シート!W579="","",基本情報入力シート!W579)</f>
        <v>事業所番号及びサービス名を入力してください。</v>
      </c>
      <c r="G536" s="116" t="str">
        <f>IF(基本情報入力シート!Z579="","",基本情報入力シート!Z579)</f>
        <v/>
      </c>
      <c r="H536" s="224" t="str">
        <f>IF(基本情報入力シート!AD579="","",基本情報入力シート!AD579)</f>
        <v/>
      </c>
      <c r="I536" s="362" t="str">
        <f>IF(基本情報入力シート!AE579="","",基本情報入力シート!AE579)</f>
        <v/>
      </c>
      <c r="J536" s="487"/>
      <c r="K536" s="491"/>
      <c r="L536" s="490"/>
      <c r="M536" s="363" t="str">
        <f>IF(G536="", "", VLOOKUP(AO536,【参考】数式用!$AZ$3:$BA$6, 2, FALSE))</f>
        <v/>
      </c>
      <c r="N536" s="364" t="str">
        <f>IF(G536="","",VLOOKUP(G536,【参考】数式用!$A$4:$L$54,MATCH('別紙様式2-3（個表）'!M536,【参考】数式用!$J$3:$L$3,0)+9,FALSE))</f>
        <v/>
      </c>
      <c r="O536" s="497" t="s">
        <v>2396</v>
      </c>
      <c r="P536" s="365" t="str">
        <f t="shared" si="63"/>
        <v>未入力あり</v>
      </c>
      <c r="Q536" s="273" t="str">
        <f>IFERROR(IF(P536="未入力あり","",ROUNDDOWN(ROUNDDOWN($H536*$I536,0)*VLOOKUP($G536,【参考】数式用!$A$4:$E$54,3, FALSE),0)),"")</f>
        <v/>
      </c>
      <c r="R536" s="273" t="str">
        <f>IF(AM536="×", 0,IF(P536="未入力あり","",ROUNDDOWN(ROUNDDOWN($H536*$I536,0)*VLOOKUP($G536,【参考】数式用!$A$4:$E$54,4,FALSE),0)))</f>
        <v/>
      </c>
      <c r="S536" s="366" t="str">
        <f>IF(AN536="×", 0,IF(P536="未入力あり","",ROUNDDOWN(ROUNDDOWN($H536*$I536,0)*VLOOKUP($G536,【参考】数式用!$A$4:$E$54,5, FALSE),0)))</f>
        <v/>
      </c>
      <c r="T536" s="369" t="s">
        <v>3907</v>
      </c>
      <c r="U536" s="370"/>
      <c r="V536" s="33"/>
      <c r="W536" s="641"/>
      <c r="X536" s="641"/>
      <c r="Y536" s="641"/>
      <c r="Z536" s="641"/>
      <c r="AA536" s="641"/>
      <c r="AB536" s="641"/>
      <c r="AC536" s="641"/>
      <c r="AD536" s="641"/>
      <c r="AE536" s="641"/>
      <c r="AF536" s="641"/>
      <c r="AG536" s="641"/>
      <c r="AI536" s="373" t="str">
        <f t="shared" si="58"/>
        <v/>
      </c>
      <c r="AJ536" s="372" t="e">
        <f>VLOOKUP('別紙様式2-3（個表）'!$G536,【参考】数式用!$P$4:$Q$54,2, FALSE)</f>
        <v>#N/A</v>
      </c>
      <c r="AK536" s="372" t="e">
        <f>VLOOKUP('別紙様式2-3（個表）'!$G536,【参考】数式用!$P$4:$W$54,8, FALSE)</f>
        <v>#N/A</v>
      </c>
      <c r="AL536" s="372" t="e">
        <f>VLOOKUP('別紙様式2-3（個表）'!$G536,【参考】数式用!$P$4:$AD$54,15, FALSE)</f>
        <v>#N/A</v>
      </c>
      <c r="AM536" s="372" t="str">
        <f t="shared" si="59"/>
        <v/>
      </c>
      <c r="AN536" s="372" t="str">
        <f t="shared" si="60"/>
        <v/>
      </c>
      <c r="AO536" s="372" t="str">
        <f t="shared" si="61"/>
        <v/>
      </c>
      <c r="AP536" s="372" t="str">
        <f>IF(G536="", "", VLOOKUP(G536,【参考】数式用!$A$4:$M$54,13,FALSE))</f>
        <v/>
      </c>
      <c r="AQ536" s="46" t="str">
        <f t="shared" si="62"/>
        <v>―</v>
      </c>
    </row>
    <row r="537" spans="1:43" ht="45" customHeight="1">
      <c r="A537" s="114">
        <f t="shared" si="64"/>
        <v>523</v>
      </c>
      <c r="B537" s="115" t="str">
        <f>IF(基本情報入力シート!B580="","",基本情報入力シート!B580)</f>
        <v/>
      </c>
      <c r="C537" s="116" t="str">
        <f>IF(基本情報入力シート!L580="","",基本情報入力シート!L580)</f>
        <v/>
      </c>
      <c r="D537" s="116" t="str">
        <f>IF(基本情報入力シート!Q580="","",基本情報入力シート!Q580)</f>
        <v>愛知県</v>
      </c>
      <c r="E537" s="116" t="str">
        <f>IF(基本情報入力シート!V580="","",基本情報入力シート!V580)</f>
        <v/>
      </c>
      <c r="F537" s="116" t="str">
        <f>IF(基本情報入力シート!W580="","",基本情報入力シート!W580)</f>
        <v>事業所番号及びサービス名を入力してください。</v>
      </c>
      <c r="G537" s="116" t="str">
        <f>IF(基本情報入力シート!Z580="","",基本情報入力シート!Z580)</f>
        <v/>
      </c>
      <c r="H537" s="224" t="str">
        <f>IF(基本情報入力シート!AD580="","",基本情報入力シート!AD580)</f>
        <v/>
      </c>
      <c r="I537" s="362" t="str">
        <f>IF(基本情報入力シート!AE580="","",基本情報入力シート!AE580)</f>
        <v/>
      </c>
      <c r="J537" s="487"/>
      <c r="K537" s="491"/>
      <c r="L537" s="490"/>
      <c r="M537" s="363" t="str">
        <f>IF(G537="", "", VLOOKUP(AO537,【参考】数式用!$AZ$3:$BA$6, 2, FALSE))</f>
        <v/>
      </c>
      <c r="N537" s="364" t="str">
        <f>IF(G537="","",VLOOKUP(G537,【参考】数式用!$A$4:$L$54,MATCH('別紙様式2-3（個表）'!M537,【参考】数式用!$J$3:$L$3,0)+9,FALSE))</f>
        <v/>
      </c>
      <c r="O537" s="497" t="s">
        <v>2396</v>
      </c>
      <c r="P537" s="365" t="str">
        <f t="shared" si="63"/>
        <v>未入力あり</v>
      </c>
      <c r="Q537" s="273" t="str">
        <f>IFERROR(IF(P537="未入力あり","",ROUNDDOWN(ROUNDDOWN($H537*$I537,0)*VLOOKUP($G537,【参考】数式用!$A$4:$E$54,3, FALSE),0)),"")</f>
        <v/>
      </c>
      <c r="R537" s="273" t="str">
        <f>IF(AM537="×", 0,IF(P537="未入力あり","",ROUNDDOWN(ROUNDDOWN($H537*$I537,0)*VLOOKUP($G537,【参考】数式用!$A$4:$E$54,4,FALSE),0)))</f>
        <v/>
      </c>
      <c r="S537" s="366" t="str">
        <f>IF(AN537="×", 0,IF(P537="未入力あり","",ROUNDDOWN(ROUNDDOWN($H537*$I537,0)*VLOOKUP($G537,【参考】数式用!$A$4:$E$54,5, FALSE),0)))</f>
        <v/>
      </c>
      <c r="T537" s="369" t="s">
        <v>3907</v>
      </c>
      <c r="U537" s="370"/>
      <c r="V537" s="33"/>
      <c r="W537" s="641"/>
      <c r="X537" s="641"/>
      <c r="Y537" s="641"/>
      <c r="Z537" s="641"/>
      <c r="AA537" s="641"/>
      <c r="AB537" s="641"/>
      <c r="AC537" s="641"/>
      <c r="AD537" s="641"/>
      <c r="AE537" s="641"/>
      <c r="AF537" s="641"/>
      <c r="AG537" s="641"/>
      <c r="AI537" s="373" t="str">
        <f t="shared" si="58"/>
        <v/>
      </c>
      <c r="AJ537" s="372" t="e">
        <f>VLOOKUP('別紙様式2-3（個表）'!$G537,【参考】数式用!$P$4:$Q$54,2, FALSE)</f>
        <v>#N/A</v>
      </c>
      <c r="AK537" s="372" t="e">
        <f>VLOOKUP('別紙様式2-3（個表）'!$G537,【参考】数式用!$P$4:$W$54,8, FALSE)</f>
        <v>#N/A</v>
      </c>
      <c r="AL537" s="372" t="e">
        <f>VLOOKUP('別紙様式2-3（個表）'!$G537,【参考】数式用!$P$4:$AD$54,15, FALSE)</f>
        <v>#N/A</v>
      </c>
      <c r="AM537" s="372" t="str">
        <f t="shared" si="59"/>
        <v/>
      </c>
      <c r="AN537" s="372" t="str">
        <f t="shared" si="60"/>
        <v/>
      </c>
      <c r="AO537" s="372" t="str">
        <f t="shared" si="61"/>
        <v/>
      </c>
      <c r="AP537" s="372" t="str">
        <f>IF(G537="", "", VLOOKUP(G537,【参考】数式用!$A$4:$M$54,13,FALSE))</f>
        <v/>
      </c>
      <c r="AQ537" s="46" t="str">
        <f t="shared" si="62"/>
        <v>―</v>
      </c>
    </row>
    <row r="538" spans="1:43" ht="45" customHeight="1">
      <c r="A538" s="114">
        <f t="shared" si="64"/>
        <v>524</v>
      </c>
      <c r="B538" s="115" t="str">
        <f>IF(基本情報入力シート!B581="","",基本情報入力シート!B581)</f>
        <v/>
      </c>
      <c r="C538" s="116" t="str">
        <f>IF(基本情報入力シート!L581="","",基本情報入力シート!L581)</f>
        <v/>
      </c>
      <c r="D538" s="116" t="str">
        <f>IF(基本情報入力シート!Q581="","",基本情報入力シート!Q581)</f>
        <v>愛知県</v>
      </c>
      <c r="E538" s="116" t="str">
        <f>IF(基本情報入力シート!V581="","",基本情報入力シート!V581)</f>
        <v/>
      </c>
      <c r="F538" s="116" t="str">
        <f>IF(基本情報入力シート!W581="","",基本情報入力シート!W581)</f>
        <v>事業所番号及びサービス名を入力してください。</v>
      </c>
      <c r="G538" s="116" t="str">
        <f>IF(基本情報入力シート!Z581="","",基本情報入力シート!Z581)</f>
        <v/>
      </c>
      <c r="H538" s="224" t="str">
        <f>IF(基本情報入力シート!AD581="","",基本情報入力シート!AD581)</f>
        <v/>
      </c>
      <c r="I538" s="362" t="str">
        <f>IF(基本情報入力シート!AE581="","",基本情報入力シート!AE581)</f>
        <v/>
      </c>
      <c r="J538" s="487"/>
      <c r="K538" s="491"/>
      <c r="L538" s="490"/>
      <c r="M538" s="363" t="str">
        <f>IF(G538="", "", VLOOKUP(AO538,【参考】数式用!$AZ$3:$BA$6, 2, FALSE))</f>
        <v/>
      </c>
      <c r="N538" s="364" t="str">
        <f>IF(G538="","",VLOOKUP(G538,【参考】数式用!$A$4:$L$54,MATCH('別紙様式2-3（個表）'!M538,【参考】数式用!$J$3:$L$3,0)+9,FALSE))</f>
        <v/>
      </c>
      <c r="O538" s="497" t="s">
        <v>2396</v>
      </c>
      <c r="P538" s="365" t="str">
        <f t="shared" si="63"/>
        <v>未入力あり</v>
      </c>
      <c r="Q538" s="273" t="str">
        <f>IFERROR(IF(P538="未入力あり","",ROUNDDOWN(ROUNDDOWN($H538*$I538,0)*VLOOKUP($G538,【参考】数式用!$A$4:$E$54,3, FALSE),0)),"")</f>
        <v/>
      </c>
      <c r="R538" s="273" t="str">
        <f>IF(AM538="×", 0,IF(P538="未入力あり","",ROUNDDOWN(ROUNDDOWN($H538*$I538,0)*VLOOKUP($G538,【参考】数式用!$A$4:$E$54,4,FALSE),0)))</f>
        <v/>
      </c>
      <c r="S538" s="366" t="str">
        <f>IF(AN538="×", 0,IF(P538="未入力あり","",ROUNDDOWN(ROUNDDOWN($H538*$I538,0)*VLOOKUP($G538,【参考】数式用!$A$4:$E$54,5, FALSE),0)))</f>
        <v/>
      </c>
      <c r="T538" s="369" t="s">
        <v>3907</v>
      </c>
      <c r="U538" s="370"/>
      <c r="V538" s="33"/>
      <c r="W538" s="641"/>
      <c r="X538" s="641"/>
      <c r="Y538" s="641"/>
      <c r="Z538" s="641"/>
      <c r="AA538" s="641"/>
      <c r="AB538" s="641"/>
      <c r="AC538" s="641"/>
      <c r="AD538" s="641"/>
      <c r="AE538" s="641"/>
      <c r="AF538" s="641"/>
      <c r="AG538" s="641"/>
      <c r="AI538" s="373" t="str">
        <f t="shared" si="58"/>
        <v/>
      </c>
      <c r="AJ538" s="372" t="e">
        <f>VLOOKUP('別紙様式2-3（個表）'!$G538,【参考】数式用!$P$4:$Q$54,2, FALSE)</f>
        <v>#N/A</v>
      </c>
      <c r="AK538" s="372" t="e">
        <f>VLOOKUP('別紙様式2-3（個表）'!$G538,【参考】数式用!$P$4:$W$54,8, FALSE)</f>
        <v>#N/A</v>
      </c>
      <c r="AL538" s="372" t="e">
        <f>VLOOKUP('別紙様式2-3（個表）'!$G538,【参考】数式用!$P$4:$AD$54,15, FALSE)</f>
        <v>#N/A</v>
      </c>
      <c r="AM538" s="372" t="str">
        <f t="shared" si="59"/>
        <v/>
      </c>
      <c r="AN538" s="372" t="str">
        <f t="shared" si="60"/>
        <v/>
      </c>
      <c r="AO538" s="372" t="str">
        <f t="shared" si="61"/>
        <v/>
      </c>
      <c r="AP538" s="372" t="str">
        <f>IF(G538="", "", VLOOKUP(G538,【参考】数式用!$A$4:$M$54,13,FALSE))</f>
        <v/>
      </c>
      <c r="AQ538" s="46" t="str">
        <f t="shared" si="62"/>
        <v>―</v>
      </c>
    </row>
    <row r="539" spans="1:43" ht="45" customHeight="1">
      <c r="A539" s="114">
        <f t="shared" si="64"/>
        <v>525</v>
      </c>
      <c r="B539" s="115" t="str">
        <f>IF(基本情報入力シート!B582="","",基本情報入力シート!B582)</f>
        <v/>
      </c>
      <c r="C539" s="116" t="str">
        <f>IF(基本情報入力シート!L582="","",基本情報入力シート!L582)</f>
        <v/>
      </c>
      <c r="D539" s="116" t="str">
        <f>IF(基本情報入力シート!Q582="","",基本情報入力シート!Q582)</f>
        <v>愛知県</v>
      </c>
      <c r="E539" s="116" t="str">
        <f>IF(基本情報入力シート!V582="","",基本情報入力シート!V582)</f>
        <v/>
      </c>
      <c r="F539" s="116" t="str">
        <f>IF(基本情報入力シート!W582="","",基本情報入力シート!W582)</f>
        <v>事業所番号及びサービス名を入力してください。</v>
      </c>
      <c r="G539" s="116" t="str">
        <f>IF(基本情報入力シート!Z582="","",基本情報入力シート!Z582)</f>
        <v/>
      </c>
      <c r="H539" s="224" t="str">
        <f>IF(基本情報入力シート!AD582="","",基本情報入力シート!AD582)</f>
        <v/>
      </c>
      <c r="I539" s="362" t="str">
        <f>IF(基本情報入力シート!AE582="","",基本情報入力シート!AE582)</f>
        <v/>
      </c>
      <c r="J539" s="487"/>
      <c r="K539" s="491"/>
      <c r="L539" s="490"/>
      <c r="M539" s="363" t="str">
        <f>IF(G539="", "", VLOOKUP(AO539,【参考】数式用!$AZ$3:$BA$6, 2, FALSE))</f>
        <v/>
      </c>
      <c r="N539" s="364" t="str">
        <f>IF(G539="","",VLOOKUP(G539,【参考】数式用!$A$4:$L$54,MATCH('別紙様式2-3（個表）'!M539,【参考】数式用!$J$3:$L$3,0)+9,FALSE))</f>
        <v/>
      </c>
      <c r="O539" s="497" t="s">
        <v>2396</v>
      </c>
      <c r="P539" s="365" t="str">
        <f t="shared" si="63"/>
        <v>未入力あり</v>
      </c>
      <c r="Q539" s="273" t="str">
        <f>IFERROR(IF(P539="未入力あり","",ROUNDDOWN(ROUNDDOWN($H539*$I539,0)*VLOOKUP($G539,【参考】数式用!$A$4:$E$54,3, FALSE),0)),"")</f>
        <v/>
      </c>
      <c r="R539" s="273" t="str">
        <f>IF(AM539="×", 0,IF(P539="未入力あり","",ROUNDDOWN(ROUNDDOWN($H539*$I539,0)*VLOOKUP($G539,【参考】数式用!$A$4:$E$54,4,FALSE),0)))</f>
        <v/>
      </c>
      <c r="S539" s="366" t="str">
        <f>IF(AN539="×", 0,IF(P539="未入力あり","",ROUNDDOWN(ROUNDDOWN($H539*$I539,0)*VLOOKUP($G539,【参考】数式用!$A$4:$E$54,5, FALSE),0)))</f>
        <v/>
      </c>
      <c r="T539" s="369" t="s">
        <v>3907</v>
      </c>
      <c r="U539" s="370"/>
      <c r="V539" s="33"/>
      <c r="W539" s="641"/>
      <c r="X539" s="641"/>
      <c r="Y539" s="641"/>
      <c r="Z539" s="641"/>
      <c r="AA539" s="641"/>
      <c r="AB539" s="641"/>
      <c r="AC539" s="641"/>
      <c r="AD539" s="641"/>
      <c r="AE539" s="641"/>
      <c r="AF539" s="641"/>
      <c r="AG539" s="641"/>
      <c r="AI539" s="373" t="str">
        <f t="shared" si="58"/>
        <v/>
      </c>
      <c r="AJ539" s="372" t="e">
        <f>VLOOKUP('別紙様式2-3（個表）'!$G539,【参考】数式用!$P$4:$Q$54,2, FALSE)</f>
        <v>#N/A</v>
      </c>
      <c r="AK539" s="372" t="e">
        <f>VLOOKUP('別紙様式2-3（個表）'!$G539,【参考】数式用!$P$4:$W$54,8, FALSE)</f>
        <v>#N/A</v>
      </c>
      <c r="AL539" s="372" t="e">
        <f>VLOOKUP('別紙様式2-3（個表）'!$G539,【参考】数式用!$P$4:$AD$54,15, FALSE)</f>
        <v>#N/A</v>
      </c>
      <c r="AM539" s="372" t="str">
        <f t="shared" si="59"/>
        <v/>
      </c>
      <c r="AN539" s="372" t="str">
        <f t="shared" si="60"/>
        <v/>
      </c>
      <c r="AO539" s="372" t="str">
        <f t="shared" si="61"/>
        <v/>
      </c>
      <c r="AP539" s="372" t="str">
        <f>IF(G539="", "", VLOOKUP(G539,【参考】数式用!$A$4:$M$54,13,FALSE))</f>
        <v/>
      </c>
      <c r="AQ539" s="46" t="str">
        <f t="shared" si="62"/>
        <v>―</v>
      </c>
    </row>
    <row r="540" spans="1:43" ht="45" customHeight="1">
      <c r="A540" s="114">
        <f t="shared" si="64"/>
        <v>526</v>
      </c>
      <c r="B540" s="115" t="str">
        <f>IF(基本情報入力シート!B583="","",基本情報入力シート!B583)</f>
        <v/>
      </c>
      <c r="C540" s="116" t="str">
        <f>IF(基本情報入力シート!L583="","",基本情報入力シート!L583)</f>
        <v/>
      </c>
      <c r="D540" s="116" t="str">
        <f>IF(基本情報入力シート!Q583="","",基本情報入力シート!Q583)</f>
        <v>愛知県</v>
      </c>
      <c r="E540" s="116" t="str">
        <f>IF(基本情報入力シート!V583="","",基本情報入力シート!V583)</f>
        <v/>
      </c>
      <c r="F540" s="116" t="str">
        <f>IF(基本情報入力シート!W583="","",基本情報入力シート!W583)</f>
        <v>事業所番号及びサービス名を入力してください。</v>
      </c>
      <c r="G540" s="116" t="str">
        <f>IF(基本情報入力シート!Z583="","",基本情報入力シート!Z583)</f>
        <v/>
      </c>
      <c r="H540" s="224" t="str">
        <f>IF(基本情報入力シート!AD583="","",基本情報入力シート!AD583)</f>
        <v/>
      </c>
      <c r="I540" s="362" t="str">
        <f>IF(基本情報入力シート!AE583="","",基本情報入力シート!AE583)</f>
        <v/>
      </c>
      <c r="J540" s="487"/>
      <c r="K540" s="491"/>
      <c r="L540" s="490"/>
      <c r="M540" s="363" t="str">
        <f>IF(G540="", "", VLOOKUP(AO540,【参考】数式用!$AZ$3:$BA$6, 2, FALSE))</f>
        <v/>
      </c>
      <c r="N540" s="364" t="str">
        <f>IF(G540="","",VLOOKUP(G540,【参考】数式用!$A$4:$L$54,MATCH('別紙様式2-3（個表）'!M540,【参考】数式用!$J$3:$L$3,0)+9,FALSE))</f>
        <v/>
      </c>
      <c r="O540" s="497" t="s">
        <v>2396</v>
      </c>
      <c r="P540" s="365" t="str">
        <f t="shared" si="63"/>
        <v>未入力あり</v>
      </c>
      <c r="Q540" s="273" t="str">
        <f>IFERROR(IF(P540="未入力あり","",ROUNDDOWN(ROUNDDOWN($H540*$I540,0)*VLOOKUP($G540,【参考】数式用!$A$4:$E$54,3, FALSE),0)),"")</f>
        <v/>
      </c>
      <c r="R540" s="273" t="str">
        <f>IF(AM540="×", 0,IF(P540="未入力あり","",ROUNDDOWN(ROUNDDOWN($H540*$I540,0)*VLOOKUP($G540,【参考】数式用!$A$4:$E$54,4,FALSE),0)))</f>
        <v/>
      </c>
      <c r="S540" s="366" t="str">
        <f>IF(AN540="×", 0,IF(P540="未入力あり","",ROUNDDOWN(ROUNDDOWN($H540*$I540,0)*VLOOKUP($G540,【参考】数式用!$A$4:$E$54,5, FALSE),0)))</f>
        <v/>
      </c>
      <c r="T540" s="369" t="s">
        <v>3907</v>
      </c>
      <c r="U540" s="370"/>
      <c r="V540" s="33"/>
      <c r="W540" s="641"/>
      <c r="X540" s="641"/>
      <c r="Y540" s="641"/>
      <c r="Z540" s="641"/>
      <c r="AA540" s="641"/>
      <c r="AB540" s="641"/>
      <c r="AC540" s="641"/>
      <c r="AD540" s="641"/>
      <c r="AE540" s="641"/>
      <c r="AF540" s="641"/>
      <c r="AG540" s="641"/>
      <c r="AI540" s="373" t="str">
        <f t="shared" si="58"/>
        <v/>
      </c>
      <c r="AJ540" s="372" t="e">
        <f>VLOOKUP('別紙様式2-3（個表）'!$G540,【参考】数式用!$P$4:$Q$54,2, FALSE)</f>
        <v>#N/A</v>
      </c>
      <c r="AK540" s="372" t="e">
        <f>VLOOKUP('別紙様式2-3（個表）'!$G540,【参考】数式用!$P$4:$W$54,8, FALSE)</f>
        <v>#N/A</v>
      </c>
      <c r="AL540" s="372" t="e">
        <f>VLOOKUP('別紙様式2-3（個表）'!$G540,【参考】数式用!$P$4:$AD$54,15, FALSE)</f>
        <v>#N/A</v>
      </c>
      <c r="AM540" s="372" t="str">
        <f t="shared" si="59"/>
        <v/>
      </c>
      <c r="AN540" s="372" t="str">
        <f t="shared" si="60"/>
        <v/>
      </c>
      <c r="AO540" s="372" t="str">
        <f t="shared" si="61"/>
        <v/>
      </c>
      <c r="AP540" s="372" t="str">
        <f>IF(G540="", "", VLOOKUP(G540,【参考】数式用!$A$4:$M$54,13,FALSE))</f>
        <v/>
      </c>
      <c r="AQ540" s="46" t="str">
        <f t="shared" si="62"/>
        <v>―</v>
      </c>
    </row>
    <row r="541" spans="1:43" ht="45" customHeight="1">
      <c r="A541" s="114">
        <f t="shared" si="64"/>
        <v>527</v>
      </c>
      <c r="B541" s="115" t="str">
        <f>IF(基本情報入力シート!B584="","",基本情報入力シート!B584)</f>
        <v/>
      </c>
      <c r="C541" s="116" t="str">
        <f>IF(基本情報入力シート!L584="","",基本情報入力シート!L584)</f>
        <v/>
      </c>
      <c r="D541" s="116" t="str">
        <f>IF(基本情報入力シート!Q584="","",基本情報入力シート!Q584)</f>
        <v>愛知県</v>
      </c>
      <c r="E541" s="116" t="str">
        <f>IF(基本情報入力シート!V584="","",基本情報入力シート!V584)</f>
        <v/>
      </c>
      <c r="F541" s="116" t="str">
        <f>IF(基本情報入力シート!W584="","",基本情報入力シート!W584)</f>
        <v>事業所番号及びサービス名を入力してください。</v>
      </c>
      <c r="G541" s="116" t="str">
        <f>IF(基本情報入力シート!Z584="","",基本情報入力シート!Z584)</f>
        <v/>
      </c>
      <c r="H541" s="224" t="str">
        <f>IF(基本情報入力シート!AD584="","",基本情報入力シート!AD584)</f>
        <v/>
      </c>
      <c r="I541" s="362" t="str">
        <f>IF(基本情報入力シート!AE584="","",基本情報入力シート!AE584)</f>
        <v/>
      </c>
      <c r="J541" s="487"/>
      <c r="K541" s="491"/>
      <c r="L541" s="490"/>
      <c r="M541" s="363" t="str">
        <f>IF(G541="", "", VLOOKUP(AO541,【参考】数式用!$AZ$3:$BA$6, 2, FALSE))</f>
        <v/>
      </c>
      <c r="N541" s="364" t="str">
        <f>IF(G541="","",VLOOKUP(G541,【参考】数式用!$A$4:$L$54,MATCH('別紙様式2-3（個表）'!M541,【参考】数式用!$J$3:$L$3,0)+9,FALSE))</f>
        <v/>
      </c>
      <c r="O541" s="497" t="s">
        <v>2396</v>
      </c>
      <c r="P541" s="365" t="str">
        <f t="shared" si="63"/>
        <v>未入力あり</v>
      </c>
      <c r="Q541" s="273" t="str">
        <f>IFERROR(IF(P541="未入力あり","",ROUNDDOWN(ROUNDDOWN($H541*$I541,0)*VLOOKUP($G541,【参考】数式用!$A$4:$E$54,3, FALSE),0)),"")</f>
        <v/>
      </c>
      <c r="R541" s="273" t="str">
        <f>IF(AM541="×", 0,IF(P541="未入力あり","",ROUNDDOWN(ROUNDDOWN($H541*$I541,0)*VLOOKUP($G541,【参考】数式用!$A$4:$E$54,4,FALSE),0)))</f>
        <v/>
      </c>
      <c r="S541" s="366" t="str">
        <f>IF(AN541="×", 0,IF(P541="未入力あり","",ROUNDDOWN(ROUNDDOWN($H541*$I541,0)*VLOOKUP($G541,【参考】数式用!$A$4:$E$54,5, FALSE),0)))</f>
        <v/>
      </c>
      <c r="T541" s="369" t="s">
        <v>3907</v>
      </c>
      <c r="U541" s="370"/>
      <c r="V541" s="33"/>
      <c r="W541" s="641"/>
      <c r="X541" s="641"/>
      <c r="Y541" s="641"/>
      <c r="Z541" s="641"/>
      <c r="AA541" s="641"/>
      <c r="AB541" s="641"/>
      <c r="AC541" s="641"/>
      <c r="AD541" s="641"/>
      <c r="AE541" s="641"/>
      <c r="AF541" s="641"/>
      <c r="AG541" s="641"/>
      <c r="AI541" s="373" t="str">
        <f t="shared" si="58"/>
        <v/>
      </c>
      <c r="AJ541" s="372" t="e">
        <f>VLOOKUP('別紙様式2-3（個表）'!$G541,【参考】数式用!$P$4:$Q$54,2, FALSE)</f>
        <v>#N/A</v>
      </c>
      <c r="AK541" s="372" t="e">
        <f>VLOOKUP('別紙様式2-3（個表）'!$G541,【参考】数式用!$P$4:$W$54,8, FALSE)</f>
        <v>#N/A</v>
      </c>
      <c r="AL541" s="372" t="e">
        <f>VLOOKUP('別紙様式2-3（個表）'!$G541,【参考】数式用!$P$4:$AD$54,15, FALSE)</f>
        <v>#N/A</v>
      </c>
      <c r="AM541" s="372" t="str">
        <f t="shared" si="59"/>
        <v/>
      </c>
      <c r="AN541" s="372" t="str">
        <f t="shared" si="60"/>
        <v/>
      </c>
      <c r="AO541" s="372" t="str">
        <f t="shared" si="61"/>
        <v/>
      </c>
      <c r="AP541" s="372" t="str">
        <f>IF(G541="", "", VLOOKUP(G541,【参考】数式用!$A$4:$M$54,13,FALSE))</f>
        <v/>
      </c>
      <c r="AQ541" s="46" t="str">
        <f t="shared" si="62"/>
        <v>―</v>
      </c>
    </row>
    <row r="542" spans="1:43" ht="45" customHeight="1">
      <c r="A542" s="114">
        <f t="shared" si="64"/>
        <v>528</v>
      </c>
      <c r="B542" s="115" t="str">
        <f>IF(基本情報入力シート!B585="","",基本情報入力シート!B585)</f>
        <v/>
      </c>
      <c r="C542" s="116" t="str">
        <f>IF(基本情報入力シート!L585="","",基本情報入力シート!L585)</f>
        <v/>
      </c>
      <c r="D542" s="116" t="str">
        <f>IF(基本情報入力シート!Q585="","",基本情報入力シート!Q585)</f>
        <v>愛知県</v>
      </c>
      <c r="E542" s="116" t="str">
        <f>IF(基本情報入力シート!V585="","",基本情報入力シート!V585)</f>
        <v/>
      </c>
      <c r="F542" s="116" t="str">
        <f>IF(基本情報入力シート!W585="","",基本情報入力シート!W585)</f>
        <v>事業所番号及びサービス名を入力してください。</v>
      </c>
      <c r="G542" s="116" t="str">
        <f>IF(基本情報入力シート!Z585="","",基本情報入力シート!Z585)</f>
        <v/>
      </c>
      <c r="H542" s="224" t="str">
        <f>IF(基本情報入力シート!AD585="","",基本情報入力シート!AD585)</f>
        <v/>
      </c>
      <c r="I542" s="362" t="str">
        <f>IF(基本情報入力シート!AE585="","",基本情報入力シート!AE585)</f>
        <v/>
      </c>
      <c r="J542" s="487"/>
      <c r="K542" s="491"/>
      <c r="L542" s="490"/>
      <c r="M542" s="363" t="str">
        <f>IF(G542="", "", VLOOKUP(AO542,【参考】数式用!$AZ$3:$BA$6, 2, FALSE))</f>
        <v/>
      </c>
      <c r="N542" s="364" t="str">
        <f>IF(G542="","",VLOOKUP(G542,【参考】数式用!$A$4:$L$54,MATCH('別紙様式2-3（個表）'!M542,【参考】数式用!$J$3:$L$3,0)+9,FALSE))</f>
        <v/>
      </c>
      <c r="O542" s="497" t="s">
        <v>2396</v>
      </c>
      <c r="P542" s="365" t="str">
        <f t="shared" si="63"/>
        <v>未入力あり</v>
      </c>
      <c r="Q542" s="273" t="str">
        <f>IFERROR(IF(P542="未入力あり","",ROUNDDOWN(ROUNDDOWN($H542*$I542,0)*VLOOKUP($G542,【参考】数式用!$A$4:$E$54,3, FALSE),0)),"")</f>
        <v/>
      </c>
      <c r="R542" s="273" t="str">
        <f>IF(AM542="×", 0,IF(P542="未入力あり","",ROUNDDOWN(ROUNDDOWN($H542*$I542,0)*VLOOKUP($G542,【参考】数式用!$A$4:$E$54,4,FALSE),0)))</f>
        <v/>
      </c>
      <c r="S542" s="366" t="str">
        <f>IF(AN542="×", 0,IF(P542="未入力あり","",ROUNDDOWN(ROUNDDOWN($H542*$I542,0)*VLOOKUP($G542,【参考】数式用!$A$4:$E$54,5, FALSE),0)))</f>
        <v/>
      </c>
      <c r="T542" s="369" t="s">
        <v>3907</v>
      </c>
      <c r="U542" s="370"/>
      <c r="V542" s="33"/>
      <c r="W542" s="641"/>
      <c r="X542" s="641"/>
      <c r="Y542" s="641"/>
      <c r="Z542" s="641"/>
      <c r="AA542" s="641"/>
      <c r="AB542" s="641"/>
      <c r="AC542" s="641"/>
      <c r="AD542" s="641"/>
      <c r="AE542" s="641"/>
      <c r="AF542" s="641"/>
      <c r="AG542" s="641"/>
      <c r="AI542" s="373" t="str">
        <f t="shared" si="58"/>
        <v/>
      </c>
      <c r="AJ542" s="372" t="e">
        <f>VLOOKUP('別紙様式2-3（個表）'!$G542,【参考】数式用!$P$4:$Q$54,2, FALSE)</f>
        <v>#N/A</v>
      </c>
      <c r="AK542" s="372" t="e">
        <f>VLOOKUP('別紙様式2-3（個表）'!$G542,【参考】数式用!$P$4:$W$54,8, FALSE)</f>
        <v>#N/A</v>
      </c>
      <c r="AL542" s="372" t="e">
        <f>VLOOKUP('別紙様式2-3（個表）'!$G542,【参考】数式用!$P$4:$AD$54,15, FALSE)</f>
        <v>#N/A</v>
      </c>
      <c r="AM542" s="372" t="str">
        <f t="shared" si="59"/>
        <v/>
      </c>
      <c r="AN542" s="372" t="str">
        <f t="shared" si="60"/>
        <v/>
      </c>
      <c r="AO542" s="372" t="str">
        <f t="shared" si="61"/>
        <v/>
      </c>
      <c r="AP542" s="372" t="str">
        <f>IF(G542="", "", VLOOKUP(G542,【参考】数式用!$A$4:$M$54,13,FALSE))</f>
        <v/>
      </c>
      <c r="AQ542" s="46" t="str">
        <f t="shared" si="62"/>
        <v>―</v>
      </c>
    </row>
    <row r="543" spans="1:43" ht="45" customHeight="1">
      <c r="A543" s="114">
        <f t="shared" si="64"/>
        <v>529</v>
      </c>
      <c r="B543" s="115" t="str">
        <f>IF(基本情報入力シート!B586="","",基本情報入力シート!B586)</f>
        <v/>
      </c>
      <c r="C543" s="116" t="str">
        <f>IF(基本情報入力シート!L586="","",基本情報入力シート!L586)</f>
        <v/>
      </c>
      <c r="D543" s="116" t="str">
        <f>IF(基本情報入力シート!Q586="","",基本情報入力シート!Q586)</f>
        <v>愛知県</v>
      </c>
      <c r="E543" s="116" t="str">
        <f>IF(基本情報入力シート!V586="","",基本情報入力シート!V586)</f>
        <v/>
      </c>
      <c r="F543" s="116" t="str">
        <f>IF(基本情報入力シート!W586="","",基本情報入力シート!W586)</f>
        <v>事業所番号及びサービス名を入力してください。</v>
      </c>
      <c r="G543" s="116" t="str">
        <f>IF(基本情報入力シート!Z586="","",基本情報入力シート!Z586)</f>
        <v/>
      </c>
      <c r="H543" s="224" t="str">
        <f>IF(基本情報入力シート!AD586="","",基本情報入力シート!AD586)</f>
        <v/>
      </c>
      <c r="I543" s="362" t="str">
        <f>IF(基本情報入力シート!AE586="","",基本情報入力シート!AE586)</f>
        <v/>
      </c>
      <c r="J543" s="487"/>
      <c r="K543" s="491"/>
      <c r="L543" s="490"/>
      <c r="M543" s="363" t="str">
        <f>IF(G543="", "", VLOOKUP(AO543,【参考】数式用!$AZ$3:$BA$6, 2, FALSE))</f>
        <v/>
      </c>
      <c r="N543" s="364" t="str">
        <f>IF(G543="","",VLOOKUP(G543,【参考】数式用!$A$4:$L$54,MATCH('別紙様式2-3（個表）'!M543,【参考】数式用!$J$3:$L$3,0)+9,FALSE))</f>
        <v/>
      </c>
      <c r="O543" s="497" t="s">
        <v>2396</v>
      </c>
      <c r="P543" s="365" t="str">
        <f t="shared" si="63"/>
        <v>未入力あり</v>
      </c>
      <c r="Q543" s="273" t="str">
        <f>IFERROR(IF(P543="未入力あり","",ROUNDDOWN(ROUNDDOWN($H543*$I543,0)*VLOOKUP($G543,【参考】数式用!$A$4:$E$54,3, FALSE),0)),"")</f>
        <v/>
      </c>
      <c r="R543" s="273" t="str">
        <f>IF(AM543="×", 0,IF(P543="未入力あり","",ROUNDDOWN(ROUNDDOWN($H543*$I543,0)*VLOOKUP($G543,【参考】数式用!$A$4:$E$54,4,FALSE),0)))</f>
        <v/>
      </c>
      <c r="S543" s="366" t="str">
        <f>IF(AN543="×", 0,IF(P543="未入力あり","",ROUNDDOWN(ROUNDDOWN($H543*$I543,0)*VLOOKUP($G543,【参考】数式用!$A$4:$E$54,5, FALSE),0)))</f>
        <v/>
      </c>
      <c r="T543" s="369" t="s">
        <v>3907</v>
      </c>
      <c r="U543" s="370"/>
      <c r="V543" s="33"/>
      <c r="W543" s="641"/>
      <c r="X543" s="641"/>
      <c r="Y543" s="641"/>
      <c r="Z543" s="641"/>
      <c r="AA543" s="641"/>
      <c r="AB543" s="641"/>
      <c r="AC543" s="641"/>
      <c r="AD543" s="641"/>
      <c r="AE543" s="641"/>
      <c r="AF543" s="641"/>
      <c r="AG543" s="641"/>
      <c r="AI543" s="373" t="str">
        <f t="shared" si="58"/>
        <v/>
      </c>
      <c r="AJ543" s="372" t="e">
        <f>VLOOKUP('別紙様式2-3（個表）'!$G543,【参考】数式用!$P$4:$Q$54,2, FALSE)</f>
        <v>#N/A</v>
      </c>
      <c r="AK543" s="372" t="e">
        <f>VLOOKUP('別紙様式2-3（個表）'!$G543,【参考】数式用!$P$4:$W$54,8, FALSE)</f>
        <v>#N/A</v>
      </c>
      <c r="AL543" s="372" t="e">
        <f>VLOOKUP('別紙様式2-3（個表）'!$G543,【参考】数式用!$P$4:$AD$54,15, FALSE)</f>
        <v>#N/A</v>
      </c>
      <c r="AM543" s="372" t="str">
        <f t="shared" si="59"/>
        <v/>
      </c>
      <c r="AN543" s="372" t="str">
        <f t="shared" si="60"/>
        <v/>
      </c>
      <c r="AO543" s="372" t="str">
        <f t="shared" si="61"/>
        <v/>
      </c>
      <c r="AP543" s="372" t="str">
        <f>IF(G543="", "", VLOOKUP(G543,【参考】数式用!$A$4:$M$54,13,FALSE))</f>
        <v/>
      </c>
      <c r="AQ543" s="46" t="str">
        <f t="shared" si="62"/>
        <v>―</v>
      </c>
    </row>
    <row r="544" spans="1:43" ht="45" customHeight="1">
      <c r="A544" s="114">
        <f t="shared" si="64"/>
        <v>530</v>
      </c>
      <c r="B544" s="115" t="str">
        <f>IF(基本情報入力シート!B587="","",基本情報入力シート!B587)</f>
        <v/>
      </c>
      <c r="C544" s="116" t="str">
        <f>IF(基本情報入力シート!L587="","",基本情報入力シート!L587)</f>
        <v/>
      </c>
      <c r="D544" s="116" t="str">
        <f>IF(基本情報入力シート!Q587="","",基本情報入力シート!Q587)</f>
        <v>愛知県</v>
      </c>
      <c r="E544" s="116" t="str">
        <f>IF(基本情報入力シート!V587="","",基本情報入力シート!V587)</f>
        <v/>
      </c>
      <c r="F544" s="116" t="str">
        <f>IF(基本情報入力シート!W587="","",基本情報入力シート!W587)</f>
        <v>事業所番号及びサービス名を入力してください。</v>
      </c>
      <c r="G544" s="116" t="str">
        <f>IF(基本情報入力シート!Z587="","",基本情報入力シート!Z587)</f>
        <v/>
      </c>
      <c r="H544" s="224" t="str">
        <f>IF(基本情報入力シート!AD587="","",基本情報入力シート!AD587)</f>
        <v/>
      </c>
      <c r="I544" s="362" t="str">
        <f>IF(基本情報入力シート!AE587="","",基本情報入力シート!AE587)</f>
        <v/>
      </c>
      <c r="J544" s="487"/>
      <c r="K544" s="491"/>
      <c r="L544" s="490"/>
      <c r="M544" s="363" t="str">
        <f>IF(G544="", "", VLOOKUP(AO544,【参考】数式用!$AZ$3:$BA$6, 2, FALSE))</f>
        <v/>
      </c>
      <c r="N544" s="364" t="str">
        <f>IF(G544="","",VLOOKUP(G544,【参考】数式用!$A$4:$L$54,MATCH('別紙様式2-3（個表）'!M544,【参考】数式用!$J$3:$L$3,0)+9,FALSE))</f>
        <v/>
      </c>
      <c r="O544" s="497" t="s">
        <v>2396</v>
      </c>
      <c r="P544" s="365" t="str">
        <f t="shared" si="63"/>
        <v>未入力あり</v>
      </c>
      <c r="Q544" s="273" t="str">
        <f>IFERROR(IF(P544="未入力あり","",ROUNDDOWN(ROUNDDOWN($H544*$I544,0)*VLOOKUP($G544,【参考】数式用!$A$4:$E$54,3, FALSE),0)),"")</f>
        <v/>
      </c>
      <c r="R544" s="273" t="str">
        <f>IF(AM544="×", 0,IF(P544="未入力あり","",ROUNDDOWN(ROUNDDOWN($H544*$I544,0)*VLOOKUP($G544,【参考】数式用!$A$4:$E$54,4,FALSE),0)))</f>
        <v/>
      </c>
      <c r="S544" s="366" t="str">
        <f>IF(AN544="×", 0,IF(P544="未入力あり","",ROUNDDOWN(ROUNDDOWN($H544*$I544,0)*VLOOKUP($G544,【参考】数式用!$A$4:$E$54,5, FALSE),0)))</f>
        <v/>
      </c>
      <c r="T544" s="369" t="s">
        <v>3907</v>
      </c>
      <c r="U544" s="370"/>
      <c r="V544" s="33"/>
      <c r="W544" s="641"/>
      <c r="X544" s="641"/>
      <c r="Y544" s="641"/>
      <c r="Z544" s="641"/>
      <c r="AA544" s="641"/>
      <c r="AB544" s="641"/>
      <c r="AC544" s="641"/>
      <c r="AD544" s="641"/>
      <c r="AE544" s="641"/>
      <c r="AF544" s="641"/>
      <c r="AG544" s="641"/>
      <c r="AI544" s="373" t="str">
        <f t="shared" si="58"/>
        <v/>
      </c>
      <c r="AJ544" s="372" t="e">
        <f>VLOOKUP('別紙様式2-3（個表）'!$G544,【参考】数式用!$P$4:$Q$54,2, FALSE)</f>
        <v>#N/A</v>
      </c>
      <c r="AK544" s="372" t="e">
        <f>VLOOKUP('別紙様式2-3（個表）'!$G544,【参考】数式用!$P$4:$W$54,8, FALSE)</f>
        <v>#N/A</v>
      </c>
      <c r="AL544" s="372" t="e">
        <f>VLOOKUP('別紙様式2-3（個表）'!$G544,【参考】数式用!$P$4:$AD$54,15, FALSE)</f>
        <v>#N/A</v>
      </c>
      <c r="AM544" s="372" t="str">
        <f t="shared" si="59"/>
        <v/>
      </c>
      <c r="AN544" s="372" t="str">
        <f t="shared" si="60"/>
        <v/>
      </c>
      <c r="AO544" s="372" t="str">
        <f t="shared" si="61"/>
        <v/>
      </c>
      <c r="AP544" s="372" t="str">
        <f>IF(G544="", "", VLOOKUP(G544,【参考】数式用!$A$4:$M$54,13,FALSE))</f>
        <v/>
      </c>
      <c r="AQ544" s="46" t="str">
        <f t="shared" si="62"/>
        <v>―</v>
      </c>
    </row>
    <row r="545" spans="1:43" ht="45" customHeight="1">
      <c r="A545" s="114">
        <f t="shared" si="64"/>
        <v>531</v>
      </c>
      <c r="B545" s="115" t="str">
        <f>IF(基本情報入力シート!B588="","",基本情報入力シート!B588)</f>
        <v/>
      </c>
      <c r="C545" s="116" t="str">
        <f>IF(基本情報入力シート!L588="","",基本情報入力シート!L588)</f>
        <v/>
      </c>
      <c r="D545" s="116" t="str">
        <f>IF(基本情報入力シート!Q588="","",基本情報入力シート!Q588)</f>
        <v>愛知県</v>
      </c>
      <c r="E545" s="116" t="str">
        <f>IF(基本情報入力シート!V588="","",基本情報入力シート!V588)</f>
        <v/>
      </c>
      <c r="F545" s="116" t="str">
        <f>IF(基本情報入力シート!W588="","",基本情報入力シート!W588)</f>
        <v>事業所番号及びサービス名を入力してください。</v>
      </c>
      <c r="G545" s="116" t="str">
        <f>IF(基本情報入力シート!Z588="","",基本情報入力シート!Z588)</f>
        <v/>
      </c>
      <c r="H545" s="224" t="str">
        <f>IF(基本情報入力シート!AD588="","",基本情報入力シート!AD588)</f>
        <v/>
      </c>
      <c r="I545" s="362" t="str">
        <f>IF(基本情報入力シート!AE588="","",基本情報入力シート!AE588)</f>
        <v/>
      </c>
      <c r="J545" s="487"/>
      <c r="K545" s="491"/>
      <c r="L545" s="490"/>
      <c r="M545" s="363" t="str">
        <f>IF(G545="", "", VLOOKUP(AO545,【参考】数式用!$AZ$3:$BA$6, 2, FALSE))</f>
        <v/>
      </c>
      <c r="N545" s="364" t="str">
        <f>IF(G545="","",VLOOKUP(G545,【参考】数式用!$A$4:$L$54,MATCH('別紙様式2-3（個表）'!M545,【参考】数式用!$J$3:$L$3,0)+9,FALSE))</f>
        <v/>
      </c>
      <c r="O545" s="497" t="s">
        <v>2396</v>
      </c>
      <c r="P545" s="365" t="str">
        <f t="shared" si="63"/>
        <v>未入力あり</v>
      </c>
      <c r="Q545" s="273" t="str">
        <f>IFERROR(IF(P545="未入力あり","",ROUNDDOWN(ROUNDDOWN($H545*$I545,0)*VLOOKUP($G545,【参考】数式用!$A$4:$E$54,3, FALSE),0)),"")</f>
        <v/>
      </c>
      <c r="R545" s="273" t="str">
        <f>IF(AM545="×", 0,IF(P545="未入力あり","",ROUNDDOWN(ROUNDDOWN($H545*$I545,0)*VLOOKUP($G545,【参考】数式用!$A$4:$E$54,4,FALSE),0)))</f>
        <v/>
      </c>
      <c r="S545" s="366" t="str">
        <f>IF(AN545="×", 0,IF(P545="未入力あり","",ROUNDDOWN(ROUNDDOWN($H545*$I545,0)*VLOOKUP($G545,【参考】数式用!$A$4:$E$54,5, FALSE),0)))</f>
        <v/>
      </c>
      <c r="T545" s="369" t="s">
        <v>3907</v>
      </c>
      <c r="U545" s="370"/>
      <c r="V545" s="33"/>
      <c r="W545" s="641"/>
      <c r="X545" s="641"/>
      <c r="Y545" s="641"/>
      <c r="Z545" s="641"/>
      <c r="AA545" s="641"/>
      <c r="AB545" s="641"/>
      <c r="AC545" s="641"/>
      <c r="AD545" s="641"/>
      <c r="AE545" s="641"/>
      <c r="AF545" s="641"/>
      <c r="AG545" s="641"/>
      <c r="AI545" s="373" t="str">
        <f t="shared" si="58"/>
        <v/>
      </c>
      <c r="AJ545" s="372" t="e">
        <f>VLOOKUP('別紙様式2-3（個表）'!$G545,【参考】数式用!$P$4:$Q$54,2, FALSE)</f>
        <v>#N/A</v>
      </c>
      <c r="AK545" s="372" t="e">
        <f>VLOOKUP('別紙様式2-3（個表）'!$G545,【参考】数式用!$P$4:$W$54,8, FALSE)</f>
        <v>#N/A</v>
      </c>
      <c r="AL545" s="372" t="e">
        <f>VLOOKUP('別紙様式2-3（個表）'!$G545,【参考】数式用!$P$4:$AD$54,15, FALSE)</f>
        <v>#N/A</v>
      </c>
      <c r="AM545" s="372" t="str">
        <f t="shared" si="59"/>
        <v/>
      </c>
      <c r="AN545" s="372" t="str">
        <f t="shared" si="60"/>
        <v/>
      </c>
      <c r="AO545" s="372" t="str">
        <f t="shared" si="61"/>
        <v/>
      </c>
      <c r="AP545" s="372" t="str">
        <f>IF(G545="", "", VLOOKUP(G545,【参考】数式用!$A$4:$M$54,13,FALSE))</f>
        <v/>
      </c>
      <c r="AQ545" s="46" t="str">
        <f t="shared" si="62"/>
        <v>―</v>
      </c>
    </row>
    <row r="546" spans="1:43" ht="45" customHeight="1">
      <c r="A546" s="114">
        <f t="shared" si="64"/>
        <v>532</v>
      </c>
      <c r="B546" s="115" t="str">
        <f>IF(基本情報入力シート!B589="","",基本情報入力シート!B589)</f>
        <v/>
      </c>
      <c r="C546" s="116" t="str">
        <f>IF(基本情報入力シート!L589="","",基本情報入力シート!L589)</f>
        <v/>
      </c>
      <c r="D546" s="116" t="str">
        <f>IF(基本情報入力シート!Q589="","",基本情報入力シート!Q589)</f>
        <v>愛知県</v>
      </c>
      <c r="E546" s="116" t="str">
        <f>IF(基本情報入力シート!V589="","",基本情報入力シート!V589)</f>
        <v/>
      </c>
      <c r="F546" s="116" t="str">
        <f>IF(基本情報入力シート!W589="","",基本情報入力シート!W589)</f>
        <v>事業所番号及びサービス名を入力してください。</v>
      </c>
      <c r="G546" s="116" t="str">
        <f>IF(基本情報入力シート!Z589="","",基本情報入力シート!Z589)</f>
        <v/>
      </c>
      <c r="H546" s="224" t="str">
        <f>IF(基本情報入力シート!AD589="","",基本情報入力シート!AD589)</f>
        <v/>
      </c>
      <c r="I546" s="362" t="str">
        <f>IF(基本情報入力シート!AE589="","",基本情報入力シート!AE589)</f>
        <v/>
      </c>
      <c r="J546" s="487"/>
      <c r="K546" s="491"/>
      <c r="L546" s="490"/>
      <c r="M546" s="363" t="str">
        <f>IF(G546="", "", VLOOKUP(AO546,【参考】数式用!$AZ$3:$BA$6, 2, FALSE))</f>
        <v/>
      </c>
      <c r="N546" s="364" t="str">
        <f>IF(G546="","",VLOOKUP(G546,【参考】数式用!$A$4:$L$54,MATCH('別紙様式2-3（個表）'!M546,【参考】数式用!$J$3:$L$3,0)+9,FALSE))</f>
        <v/>
      </c>
      <c r="O546" s="497" t="s">
        <v>2396</v>
      </c>
      <c r="P546" s="365" t="str">
        <f t="shared" si="63"/>
        <v>未入力あり</v>
      </c>
      <c r="Q546" s="273" t="str">
        <f>IFERROR(IF(P546="未入力あり","",ROUNDDOWN(ROUNDDOWN($H546*$I546,0)*VLOOKUP($G546,【参考】数式用!$A$4:$E$54,3, FALSE),0)),"")</f>
        <v/>
      </c>
      <c r="R546" s="273" t="str">
        <f>IF(AM546="×", 0,IF(P546="未入力あり","",ROUNDDOWN(ROUNDDOWN($H546*$I546,0)*VLOOKUP($G546,【参考】数式用!$A$4:$E$54,4,FALSE),0)))</f>
        <v/>
      </c>
      <c r="S546" s="366" t="str">
        <f>IF(AN546="×", 0,IF(P546="未入力あり","",ROUNDDOWN(ROUNDDOWN($H546*$I546,0)*VLOOKUP($G546,【参考】数式用!$A$4:$E$54,5, FALSE),0)))</f>
        <v/>
      </c>
      <c r="T546" s="369" t="s">
        <v>3907</v>
      </c>
      <c r="U546" s="370"/>
      <c r="V546" s="33"/>
      <c r="W546" s="641"/>
      <c r="X546" s="641"/>
      <c r="Y546" s="641"/>
      <c r="Z546" s="641"/>
      <c r="AA546" s="641"/>
      <c r="AB546" s="641"/>
      <c r="AC546" s="641"/>
      <c r="AD546" s="641"/>
      <c r="AE546" s="641"/>
      <c r="AF546" s="641"/>
      <c r="AG546" s="641"/>
      <c r="AI546" s="373" t="str">
        <f t="shared" si="58"/>
        <v/>
      </c>
      <c r="AJ546" s="372" t="e">
        <f>VLOOKUP('別紙様式2-3（個表）'!$G546,【参考】数式用!$P$4:$Q$54,2, FALSE)</f>
        <v>#N/A</v>
      </c>
      <c r="AK546" s="372" t="e">
        <f>VLOOKUP('別紙様式2-3（個表）'!$G546,【参考】数式用!$P$4:$W$54,8, FALSE)</f>
        <v>#N/A</v>
      </c>
      <c r="AL546" s="372" t="e">
        <f>VLOOKUP('別紙様式2-3（個表）'!$G546,【参考】数式用!$P$4:$AD$54,15, FALSE)</f>
        <v>#N/A</v>
      </c>
      <c r="AM546" s="372" t="str">
        <f t="shared" si="59"/>
        <v/>
      </c>
      <c r="AN546" s="372" t="str">
        <f t="shared" si="60"/>
        <v/>
      </c>
      <c r="AO546" s="372" t="str">
        <f t="shared" si="61"/>
        <v/>
      </c>
      <c r="AP546" s="372" t="str">
        <f>IF(G546="", "", VLOOKUP(G546,【参考】数式用!$A$4:$M$54,13,FALSE))</f>
        <v/>
      </c>
      <c r="AQ546" s="46" t="str">
        <f t="shared" si="62"/>
        <v>―</v>
      </c>
    </row>
    <row r="547" spans="1:43" ht="45" customHeight="1">
      <c r="A547" s="114">
        <f t="shared" si="64"/>
        <v>533</v>
      </c>
      <c r="B547" s="115" t="str">
        <f>IF(基本情報入力シート!B590="","",基本情報入力シート!B590)</f>
        <v/>
      </c>
      <c r="C547" s="116" t="str">
        <f>IF(基本情報入力シート!L590="","",基本情報入力シート!L590)</f>
        <v/>
      </c>
      <c r="D547" s="116" t="str">
        <f>IF(基本情報入力シート!Q590="","",基本情報入力シート!Q590)</f>
        <v>愛知県</v>
      </c>
      <c r="E547" s="116" t="str">
        <f>IF(基本情報入力シート!V590="","",基本情報入力シート!V590)</f>
        <v/>
      </c>
      <c r="F547" s="116" t="str">
        <f>IF(基本情報入力シート!W590="","",基本情報入力シート!W590)</f>
        <v>事業所番号及びサービス名を入力してください。</v>
      </c>
      <c r="G547" s="116" t="str">
        <f>IF(基本情報入力シート!Z590="","",基本情報入力シート!Z590)</f>
        <v/>
      </c>
      <c r="H547" s="224" t="str">
        <f>IF(基本情報入力シート!AD590="","",基本情報入力シート!AD590)</f>
        <v/>
      </c>
      <c r="I547" s="362" t="str">
        <f>IF(基本情報入力シート!AE590="","",基本情報入力シート!AE590)</f>
        <v/>
      </c>
      <c r="J547" s="487"/>
      <c r="K547" s="491"/>
      <c r="L547" s="490"/>
      <c r="M547" s="363" t="str">
        <f>IF(G547="", "", VLOOKUP(AO547,【参考】数式用!$AZ$3:$BA$6, 2, FALSE))</f>
        <v/>
      </c>
      <c r="N547" s="364" t="str">
        <f>IF(G547="","",VLOOKUP(G547,【参考】数式用!$A$4:$L$54,MATCH('別紙様式2-3（個表）'!M547,【参考】数式用!$J$3:$L$3,0)+9,FALSE))</f>
        <v/>
      </c>
      <c r="O547" s="497" t="s">
        <v>2396</v>
      </c>
      <c r="P547" s="365" t="str">
        <f t="shared" si="63"/>
        <v>未入力あり</v>
      </c>
      <c r="Q547" s="273" t="str">
        <f>IFERROR(IF(P547="未入力あり","",ROUNDDOWN(ROUNDDOWN($H547*$I547,0)*VLOOKUP($G547,【参考】数式用!$A$4:$E$54,3, FALSE),0)),"")</f>
        <v/>
      </c>
      <c r="R547" s="273" t="str">
        <f>IF(AM547="×", 0,IF(P547="未入力あり","",ROUNDDOWN(ROUNDDOWN($H547*$I547,0)*VLOOKUP($G547,【参考】数式用!$A$4:$E$54,4,FALSE),0)))</f>
        <v/>
      </c>
      <c r="S547" s="366" t="str">
        <f>IF(AN547="×", 0,IF(P547="未入力あり","",ROUNDDOWN(ROUNDDOWN($H547*$I547,0)*VLOOKUP($G547,【参考】数式用!$A$4:$E$54,5, FALSE),0)))</f>
        <v/>
      </c>
      <c r="T547" s="369" t="s">
        <v>3907</v>
      </c>
      <c r="U547" s="370"/>
      <c r="V547" s="33"/>
      <c r="W547" s="641"/>
      <c r="X547" s="641"/>
      <c r="Y547" s="641"/>
      <c r="Z547" s="641"/>
      <c r="AA547" s="641"/>
      <c r="AB547" s="641"/>
      <c r="AC547" s="641"/>
      <c r="AD547" s="641"/>
      <c r="AE547" s="641"/>
      <c r="AF547" s="641"/>
      <c r="AG547" s="641"/>
      <c r="AI547" s="373" t="str">
        <f t="shared" si="58"/>
        <v/>
      </c>
      <c r="AJ547" s="372" t="e">
        <f>VLOOKUP('別紙様式2-3（個表）'!$G547,【参考】数式用!$P$4:$Q$54,2, FALSE)</f>
        <v>#N/A</v>
      </c>
      <c r="AK547" s="372" t="e">
        <f>VLOOKUP('別紙様式2-3（個表）'!$G547,【参考】数式用!$P$4:$W$54,8, FALSE)</f>
        <v>#N/A</v>
      </c>
      <c r="AL547" s="372" t="e">
        <f>VLOOKUP('別紙様式2-3（個表）'!$G547,【参考】数式用!$P$4:$AD$54,15, FALSE)</f>
        <v>#N/A</v>
      </c>
      <c r="AM547" s="372" t="str">
        <f t="shared" si="59"/>
        <v/>
      </c>
      <c r="AN547" s="372" t="str">
        <f t="shared" si="60"/>
        <v/>
      </c>
      <c r="AO547" s="372" t="str">
        <f t="shared" si="61"/>
        <v/>
      </c>
      <c r="AP547" s="372" t="str">
        <f>IF(G547="", "", VLOOKUP(G547,【参考】数式用!$A$4:$M$54,13,FALSE))</f>
        <v/>
      </c>
      <c r="AQ547" s="46" t="str">
        <f t="shared" si="62"/>
        <v>―</v>
      </c>
    </row>
    <row r="548" spans="1:43" ht="45" customHeight="1">
      <c r="A548" s="114">
        <f t="shared" si="64"/>
        <v>534</v>
      </c>
      <c r="B548" s="115" t="str">
        <f>IF(基本情報入力シート!B591="","",基本情報入力シート!B591)</f>
        <v/>
      </c>
      <c r="C548" s="116" t="str">
        <f>IF(基本情報入力シート!L591="","",基本情報入力シート!L591)</f>
        <v/>
      </c>
      <c r="D548" s="116" t="str">
        <f>IF(基本情報入力シート!Q591="","",基本情報入力シート!Q591)</f>
        <v>愛知県</v>
      </c>
      <c r="E548" s="116" t="str">
        <f>IF(基本情報入力シート!V591="","",基本情報入力シート!V591)</f>
        <v/>
      </c>
      <c r="F548" s="116" t="str">
        <f>IF(基本情報入力シート!W591="","",基本情報入力シート!W591)</f>
        <v>事業所番号及びサービス名を入力してください。</v>
      </c>
      <c r="G548" s="116" t="str">
        <f>IF(基本情報入力シート!Z591="","",基本情報入力シート!Z591)</f>
        <v/>
      </c>
      <c r="H548" s="224" t="str">
        <f>IF(基本情報入力シート!AD591="","",基本情報入力シート!AD591)</f>
        <v/>
      </c>
      <c r="I548" s="362" t="str">
        <f>IF(基本情報入力シート!AE591="","",基本情報入力シート!AE591)</f>
        <v/>
      </c>
      <c r="J548" s="487"/>
      <c r="K548" s="491"/>
      <c r="L548" s="490"/>
      <c r="M548" s="363" t="str">
        <f>IF(G548="", "", VLOOKUP(AO548,【参考】数式用!$AZ$3:$BA$6, 2, FALSE))</f>
        <v/>
      </c>
      <c r="N548" s="364" t="str">
        <f>IF(G548="","",VLOOKUP(G548,【参考】数式用!$A$4:$L$54,MATCH('別紙様式2-3（個表）'!M548,【参考】数式用!$J$3:$L$3,0)+9,FALSE))</f>
        <v/>
      </c>
      <c r="O548" s="497" t="s">
        <v>2396</v>
      </c>
      <c r="P548" s="365" t="str">
        <f t="shared" si="63"/>
        <v>未入力あり</v>
      </c>
      <c r="Q548" s="273" t="str">
        <f>IFERROR(IF(P548="未入力あり","",ROUNDDOWN(ROUNDDOWN($H548*$I548,0)*VLOOKUP($G548,【参考】数式用!$A$4:$E$54,3, FALSE),0)),"")</f>
        <v/>
      </c>
      <c r="R548" s="273" t="str">
        <f>IF(AM548="×", 0,IF(P548="未入力あり","",ROUNDDOWN(ROUNDDOWN($H548*$I548,0)*VLOOKUP($G548,【参考】数式用!$A$4:$E$54,4,FALSE),0)))</f>
        <v/>
      </c>
      <c r="S548" s="366" t="str">
        <f>IF(AN548="×", 0,IF(P548="未入力あり","",ROUNDDOWN(ROUNDDOWN($H548*$I548,0)*VLOOKUP($G548,【参考】数式用!$A$4:$E$54,5, FALSE),0)))</f>
        <v/>
      </c>
      <c r="T548" s="369" t="s">
        <v>3907</v>
      </c>
      <c r="U548" s="370"/>
      <c r="V548" s="33"/>
      <c r="W548" s="641"/>
      <c r="X548" s="641"/>
      <c r="Y548" s="641"/>
      <c r="Z548" s="641"/>
      <c r="AA548" s="641"/>
      <c r="AB548" s="641"/>
      <c r="AC548" s="641"/>
      <c r="AD548" s="641"/>
      <c r="AE548" s="641"/>
      <c r="AF548" s="641"/>
      <c r="AG548" s="641"/>
      <c r="AI548" s="373" t="str">
        <f t="shared" si="58"/>
        <v/>
      </c>
      <c r="AJ548" s="372" t="e">
        <f>VLOOKUP('別紙様式2-3（個表）'!$G548,【参考】数式用!$P$4:$Q$54,2, FALSE)</f>
        <v>#N/A</v>
      </c>
      <c r="AK548" s="372" t="e">
        <f>VLOOKUP('別紙様式2-3（個表）'!$G548,【参考】数式用!$P$4:$W$54,8, FALSE)</f>
        <v>#N/A</v>
      </c>
      <c r="AL548" s="372" t="e">
        <f>VLOOKUP('別紙様式2-3（個表）'!$G548,【参考】数式用!$P$4:$AD$54,15, FALSE)</f>
        <v>#N/A</v>
      </c>
      <c r="AM548" s="372" t="str">
        <f t="shared" si="59"/>
        <v/>
      </c>
      <c r="AN548" s="372" t="str">
        <f t="shared" si="60"/>
        <v/>
      </c>
      <c r="AO548" s="372" t="str">
        <f t="shared" si="61"/>
        <v/>
      </c>
      <c r="AP548" s="372" t="str">
        <f>IF(G548="", "", VLOOKUP(G548,【参考】数式用!$A$4:$M$54,13,FALSE))</f>
        <v/>
      </c>
      <c r="AQ548" s="46" t="str">
        <f t="shared" si="62"/>
        <v>―</v>
      </c>
    </row>
    <row r="549" spans="1:43" ht="45" customHeight="1">
      <c r="A549" s="114">
        <f t="shared" si="64"/>
        <v>535</v>
      </c>
      <c r="B549" s="115" t="str">
        <f>IF(基本情報入力シート!B592="","",基本情報入力シート!B592)</f>
        <v/>
      </c>
      <c r="C549" s="116" t="str">
        <f>IF(基本情報入力シート!L592="","",基本情報入力シート!L592)</f>
        <v/>
      </c>
      <c r="D549" s="116" t="str">
        <f>IF(基本情報入力シート!Q592="","",基本情報入力シート!Q592)</f>
        <v>愛知県</v>
      </c>
      <c r="E549" s="116" t="str">
        <f>IF(基本情報入力シート!V592="","",基本情報入力シート!V592)</f>
        <v/>
      </c>
      <c r="F549" s="116" t="str">
        <f>IF(基本情報入力シート!W592="","",基本情報入力シート!W592)</f>
        <v>事業所番号及びサービス名を入力してください。</v>
      </c>
      <c r="G549" s="116" t="str">
        <f>IF(基本情報入力シート!Z592="","",基本情報入力シート!Z592)</f>
        <v/>
      </c>
      <c r="H549" s="224" t="str">
        <f>IF(基本情報入力シート!AD592="","",基本情報入力シート!AD592)</f>
        <v/>
      </c>
      <c r="I549" s="362" t="str">
        <f>IF(基本情報入力シート!AE592="","",基本情報入力シート!AE592)</f>
        <v/>
      </c>
      <c r="J549" s="487"/>
      <c r="K549" s="491"/>
      <c r="L549" s="490"/>
      <c r="M549" s="363" t="str">
        <f>IF(G549="", "", VLOOKUP(AO549,【参考】数式用!$AZ$3:$BA$6, 2, FALSE))</f>
        <v/>
      </c>
      <c r="N549" s="364" t="str">
        <f>IF(G549="","",VLOOKUP(G549,【参考】数式用!$A$4:$L$54,MATCH('別紙様式2-3（個表）'!M549,【参考】数式用!$J$3:$L$3,0)+9,FALSE))</f>
        <v/>
      </c>
      <c r="O549" s="497" t="s">
        <v>2396</v>
      </c>
      <c r="P549" s="365" t="str">
        <f t="shared" si="63"/>
        <v>未入力あり</v>
      </c>
      <c r="Q549" s="273" t="str">
        <f>IFERROR(IF(P549="未入力あり","",ROUNDDOWN(ROUNDDOWN($H549*$I549,0)*VLOOKUP($G549,【参考】数式用!$A$4:$E$54,3, FALSE),0)),"")</f>
        <v/>
      </c>
      <c r="R549" s="273" t="str">
        <f>IF(AM549="×", 0,IF(P549="未入力あり","",ROUNDDOWN(ROUNDDOWN($H549*$I549,0)*VLOOKUP($G549,【参考】数式用!$A$4:$E$54,4,FALSE),0)))</f>
        <v/>
      </c>
      <c r="S549" s="366" t="str">
        <f>IF(AN549="×", 0,IF(P549="未入力あり","",ROUNDDOWN(ROUNDDOWN($H549*$I549,0)*VLOOKUP($G549,【参考】数式用!$A$4:$E$54,5, FALSE),0)))</f>
        <v/>
      </c>
      <c r="T549" s="369" t="s">
        <v>3907</v>
      </c>
      <c r="U549" s="370"/>
      <c r="V549" s="33"/>
      <c r="W549" s="641"/>
      <c r="X549" s="641"/>
      <c r="Y549" s="641"/>
      <c r="Z549" s="641"/>
      <c r="AA549" s="641"/>
      <c r="AB549" s="641"/>
      <c r="AC549" s="641"/>
      <c r="AD549" s="641"/>
      <c r="AE549" s="641"/>
      <c r="AF549" s="641"/>
      <c r="AG549" s="641"/>
      <c r="AI549" s="373" t="str">
        <f t="shared" si="58"/>
        <v/>
      </c>
      <c r="AJ549" s="372" t="e">
        <f>VLOOKUP('別紙様式2-3（個表）'!$G549,【参考】数式用!$P$4:$Q$54,2, FALSE)</f>
        <v>#N/A</v>
      </c>
      <c r="AK549" s="372" t="e">
        <f>VLOOKUP('別紙様式2-3（個表）'!$G549,【参考】数式用!$P$4:$W$54,8, FALSE)</f>
        <v>#N/A</v>
      </c>
      <c r="AL549" s="372" t="e">
        <f>VLOOKUP('別紙様式2-3（個表）'!$G549,【参考】数式用!$P$4:$AD$54,15, FALSE)</f>
        <v>#N/A</v>
      </c>
      <c r="AM549" s="372" t="str">
        <f t="shared" si="59"/>
        <v/>
      </c>
      <c r="AN549" s="372" t="str">
        <f t="shared" si="60"/>
        <v/>
      </c>
      <c r="AO549" s="372" t="str">
        <f t="shared" si="61"/>
        <v/>
      </c>
      <c r="AP549" s="372" t="str">
        <f>IF(G549="", "", VLOOKUP(G549,【参考】数式用!$A$4:$M$54,13,FALSE))</f>
        <v/>
      </c>
      <c r="AQ549" s="46" t="str">
        <f t="shared" si="62"/>
        <v>―</v>
      </c>
    </row>
    <row r="550" spans="1:43" ht="45" customHeight="1">
      <c r="A550" s="114">
        <f t="shared" si="64"/>
        <v>536</v>
      </c>
      <c r="B550" s="115" t="str">
        <f>IF(基本情報入力シート!B593="","",基本情報入力シート!B593)</f>
        <v/>
      </c>
      <c r="C550" s="116" t="str">
        <f>IF(基本情報入力シート!L593="","",基本情報入力シート!L593)</f>
        <v/>
      </c>
      <c r="D550" s="116" t="str">
        <f>IF(基本情報入力シート!Q593="","",基本情報入力シート!Q593)</f>
        <v>愛知県</v>
      </c>
      <c r="E550" s="116" t="str">
        <f>IF(基本情報入力シート!V593="","",基本情報入力シート!V593)</f>
        <v/>
      </c>
      <c r="F550" s="116" t="str">
        <f>IF(基本情報入力シート!W593="","",基本情報入力シート!W593)</f>
        <v>事業所番号及びサービス名を入力してください。</v>
      </c>
      <c r="G550" s="116" t="str">
        <f>IF(基本情報入力シート!Z593="","",基本情報入力シート!Z593)</f>
        <v/>
      </c>
      <c r="H550" s="224" t="str">
        <f>IF(基本情報入力シート!AD593="","",基本情報入力シート!AD593)</f>
        <v/>
      </c>
      <c r="I550" s="362" t="str">
        <f>IF(基本情報入力シート!AE593="","",基本情報入力シート!AE593)</f>
        <v/>
      </c>
      <c r="J550" s="487"/>
      <c r="K550" s="491"/>
      <c r="L550" s="490"/>
      <c r="M550" s="363" t="str">
        <f>IF(G550="", "", VLOOKUP(AO550,【参考】数式用!$AZ$3:$BA$6, 2, FALSE))</f>
        <v/>
      </c>
      <c r="N550" s="364" t="str">
        <f>IF(G550="","",VLOOKUP(G550,【参考】数式用!$A$4:$L$54,MATCH('別紙様式2-3（個表）'!M550,【参考】数式用!$J$3:$L$3,0)+9,FALSE))</f>
        <v/>
      </c>
      <c r="O550" s="497" t="s">
        <v>2396</v>
      </c>
      <c r="P550" s="365" t="str">
        <f t="shared" si="63"/>
        <v>未入力あり</v>
      </c>
      <c r="Q550" s="273" t="str">
        <f>IFERROR(IF(P550="未入力あり","",ROUNDDOWN(ROUNDDOWN($H550*$I550,0)*VLOOKUP($G550,【参考】数式用!$A$4:$E$54,3, FALSE),0)),"")</f>
        <v/>
      </c>
      <c r="R550" s="273" t="str">
        <f>IF(AM550="×", 0,IF(P550="未入力あり","",ROUNDDOWN(ROUNDDOWN($H550*$I550,0)*VLOOKUP($G550,【参考】数式用!$A$4:$E$54,4,FALSE),0)))</f>
        <v/>
      </c>
      <c r="S550" s="366" t="str">
        <f>IF(AN550="×", 0,IF(P550="未入力あり","",ROUNDDOWN(ROUNDDOWN($H550*$I550,0)*VLOOKUP($G550,【参考】数式用!$A$4:$E$54,5, FALSE),0)))</f>
        <v/>
      </c>
      <c r="T550" s="369" t="s">
        <v>3907</v>
      </c>
      <c r="U550" s="370"/>
      <c r="V550" s="33"/>
      <c r="W550" s="641"/>
      <c r="X550" s="641"/>
      <c r="Y550" s="641"/>
      <c r="Z550" s="641"/>
      <c r="AA550" s="641"/>
      <c r="AB550" s="641"/>
      <c r="AC550" s="641"/>
      <c r="AD550" s="641"/>
      <c r="AE550" s="641"/>
      <c r="AF550" s="641"/>
      <c r="AG550" s="641"/>
      <c r="AI550" s="373" t="str">
        <f t="shared" si="58"/>
        <v/>
      </c>
      <c r="AJ550" s="372" t="e">
        <f>VLOOKUP('別紙様式2-3（個表）'!$G550,【参考】数式用!$P$4:$Q$54,2, FALSE)</f>
        <v>#N/A</v>
      </c>
      <c r="AK550" s="372" t="e">
        <f>VLOOKUP('別紙様式2-3（個表）'!$G550,【参考】数式用!$P$4:$W$54,8, FALSE)</f>
        <v>#N/A</v>
      </c>
      <c r="AL550" s="372" t="e">
        <f>VLOOKUP('別紙様式2-3（個表）'!$G550,【参考】数式用!$P$4:$AD$54,15, FALSE)</f>
        <v>#N/A</v>
      </c>
      <c r="AM550" s="372" t="str">
        <f t="shared" si="59"/>
        <v/>
      </c>
      <c r="AN550" s="372" t="str">
        <f t="shared" si="60"/>
        <v/>
      </c>
      <c r="AO550" s="372" t="str">
        <f t="shared" si="61"/>
        <v/>
      </c>
      <c r="AP550" s="372" t="str">
        <f>IF(G550="", "", VLOOKUP(G550,【参考】数式用!$A$4:$M$54,13,FALSE))</f>
        <v/>
      </c>
      <c r="AQ550" s="46" t="str">
        <f t="shared" si="62"/>
        <v>―</v>
      </c>
    </row>
    <row r="551" spans="1:43" ht="45" customHeight="1">
      <c r="A551" s="114">
        <f t="shared" si="64"/>
        <v>537</v>
      </c>
      <c r="B551" s="115" t="str">
        <f>IF(基本情報入力シート!B594="","",基本情報入力シート!B594)</f>
        <v/>
      </c>
      <c r="C551" s="116" t="str">
        <f>IF(基本情報入力シート!L594="","",基本情報入力シート!L594)</f>
        <v/>
      </c>
      <c r="D551" s="116" t="str">
        <f>IF(基本情報入力シート!Q594="","",基本情報入力シート!Q594)</f>
        <v>愛知県</v>
      </c>
      <c r="E551" s="116" t="str">
        <f>IF(基本情報入力シート!V594="","",基本情報入力シート!V594)</f>
        <v/>
      </c>
      <c r="F551" s="116" t="str">
        <f>IF(基本情報入力シート!W594="","",基本情報入力シート!W594)</f>
        <v>事業所番号及びサービス名を入力してください。</v>
      </c>
      <c r="G551" s="116" t="str">
        <f>IF(基本情報入力シート!Z594="","",基本情報入力シート!Z594)</f>
        <v/>
      </c>
      <c r="H551" s="224" t="str">
        <f>IF(基本情報入力シート!AD594="","",基本情報入力シート!AD594)</f>
        <v/>
      </c>
      <c r="I551" s="362" t="str">
        <f>IF(基本情報入力シート!AE594="","",基本情報入力シート!AE594)</f>
        <v/>
      </c>
      <c r="J551" s="487"/>
      <c r="K551" s="491"/>
      <c r="L551" s="490"/>
      <c r="M551" s="363" t="str">
        <f>IF(G551="", "", VLOOKUP(AO551,【参考】数式用!$AZ$3:$BA$6, 2, FALSE))</f>
        <v/>
      </c>
      <c r="N551" s="364" t="str">
        <f>IF(G551="","",VLOOKUP(G551,【参考】数式用!$A$4:$L$54,MATCH('別紙様式2-3（個表）'!M551,【参考】数式用!$J$3:$L$3,0)+9,FALSE))</f>
        <v/>
      </c>
      <c r="O551" s="497" t="s">
        <v>2396</v>
      </c>
      <c r="P551" s="365" t="str">
        <f t="shared" si="63"/>
        <v>未入力あり</v>
      </c>
      <c r="Q551" s="273" t="str">
        <f>IFERROR(IF(P551="未入力あり","",ROUNDDOWN(ROUNDDOWN($H551*$I551,0)*VLOOKUP($G551,【参考】数式用!$A$4:$E$54,3, FALSE),0)),"")</f>
        <v/>
      </c>
      <c r="R551" s="273" t="str">
        <f>IF(AM551="×", 0,IF(P551="未入力あり","",ROUNDDOWN(ROUNDDOWN($H551*$I551,0)*VLOOKUP($G551,【参考】数式用!$A$4:$E$54,4,FALSE),0)))</f>
        <v/>
      </c>
      <c r="S551" s="366" t="str">
        <f>IF(AN551="×", 0,IF(P551="未入力あり","",ROUNDDOWN(ROUNDDOWN($H551*$I551,0)*VLOOKUP($G551,【参考】数式用!$A$4:$E$54,5, FALSE),0)))</f>
        <v/>
      </c>
      <c r="T551" s="369" t="s">
        <v>3907</v>
      </c>
      <c r="U551" s="370"/>
      <c r="V551" s="33"/>
      <c r="W551" s="641"/>
      <c r="X551" s="641"/>
      <c r="Y551" s="641"/>
      <c r="Z551" s="641"/>
      <c r="AA551" s="641"/>
      <c r="AB551" s="641"/>
      <c r="AC551" s="641"/>
      <c r="AD551" s="641"/>
      <c r="AE551" s="641"/>
      <c r="AF551" s="641"/>
      <c r="AG551" s="641"/>
      <c r="AI551" s="373" t="str">
        <f t="shared" si="58"/>
        <v/>
      </c>
      <c r="AJ551" s="372" t="e">
        <f>VLOOKUP('別紙様式2-3（個表）'!$G551,【参考】数式用!$P$4:$Q$54,2, FALSE)</f>
        <v>#N/A</v>
      </c>
      <c r="AK551" s="372" t="e">
        <f>VLOOKUP('別紙様式2-3（個表）'!$G551,【参考】数式用!$P$4:$W$54,8, FALSE)</f>
        <v>#N/A</v>
      </c>
      <c r="AL551" s="372" t="e">
        <f>VLOOKUP('別紙様式2-3（個表）'!$G551,【参考】数式用!$P$4:$AD$54,15, FALSE)</f>
        <v>#N/A</v>
      </c>
      <c r="AM551" s="372" t="str">
        <f t="shared" si="59"/>
        <v/>
      </c>
      <c r="AN551" s="372" t="str">
        <f t="shared" si="60"/>
        <v/>
      </c>
      <c r="AO551" s="372" t="str">
        <f t="shared" si="61"/>
        <v/>
      </c>
      <c r="AP551" s="372" t="str">
        <f>IF(G551="", "", VLOOKUP(G551,【参考】数式用!$A$4:$M$54,13,FALSE))</f>
        <v/>
      </c>
      <c r="AQ551" s="46" t="str">
        <f t="shared" si="62"/>
        <v>―</v>
      </c>
    </row>
    <row r="552" spans="1:43" ht="45" customHeight="1">
      <c r="A552" s="114">
        <f t="shared" si="64"/>
        <v>538</v>
      </c>
      <c r="B552" s="115" t="str">
        <f>IF(基本情報入力シート!B595="","",基本情報入力シート!B595)</f>
        <v/>
      </c>
      <c r="C552" s="116" t="str">
        <f>IF(基本情報入力シート!L595="","",基本情報入力シート!L595)</f>
        <v/>
      </c>
      <c r="D552" s="116" t="str">
        <f>IF(基本情報入力シート!Q595="","",基本情報入力シート!Q595)</f>
        <v>愛知県</v>
      </c>
      <c r="E552" s="116" t="str">
        <f>IF(基本情報入力シート!V595="","",基本情報入力シート!V595)</f>
        <v/>
      </c>
      <c r="F552" s="116" t="str">
        <f>IF(基本情報入力シート!W595="","",基本情報入力シート!W595)</f>
        <v>事業所番号及びサービス名を入力してください。</v>
      </c>
      <c r="G552" s="116" t="str">
        <f>IF(基本情報入力シート!Z595="","",基本情報入力シート!Z595)</f>
        <v/>
      </c>
      <c r="H552" s="224" t="str">
        <f>IF(基本情報入力シート!AD595="","",基本情報入力シート!AD595)</f>
        <v/>
      </c>
      <c r="I552" s="362" t="str">
        <f>IF(基本情報入力シート!AE595="","",基本情報入力シート!AE595)</f>
        <v/>
      </c>
      <c r="J552" s="487"/>
      <c r="K552" s="491"/>
      <c r="L552" s="490"/>
      <c r="M552" s="363" t="str">
        <f>IF(G552="", "", VLOOKUP(AO552,【参考】数式用!$AZ$3:$BA$6, 2, FALSE))</f>
        <v/>
      </c>
      <c r="N552" s="364" t="str">
        <f>IF(G552="","",VLOOKUP(G552,【参考】数式用!$A$4:$L$54,MATCH('別紙様式2-3（個表）'!M552,【参考】数式用!$J$3:$L$3,0)+9,FALSE))</f>
        <v/>
      </c>
      <c r="O552" s="497" t="s">
        <v>2396</v>
      </c>
      <c r="P552" s="365" t="str">
        <f t="shared" si="63"/>
        <v>未入力あり</v>
      </c>
      <c r="Q552" s="273" t="str">
        <f>IFERROR(IF(P552="未入力あり","",ROUNDDOWN(ROUNDDOWN($H552*$I552,0)*VLOOKUP($G552,【参考】数式用!$A$4:$E$54,3, FALSE),0)),"")</f>
        <v/>
      </c>
      <c r="R552" s="273" t="str">
        <f>IF(AM552="×", 0,IF(P552="未入力あり","",ROUNDDOWN(ROUNDDOWN($H552*$I552,0)*VLOOKUP($G552,【参考】数式用!$A$4:$E$54,4,FALSE),0)))</f>
        <v/>
      </c>
      <c r="S552" s="366" t="str">
        <f>IF(AN552="×", 0,IF(P552="未入力あり","",ROUNDDOWN(ROUNDDOWN($H552*$I552,0)*VLOOKUP($G552,【参考】数式用!$A$4:$E$54,5, FALSE),0)))</f>
        <v/>
      </c>
      <c r="T552" s="369" t="s">
        <v>3907</v>
      </c>
      <c r="U552" s="370"/>
      <c r="V552" s="33"/>
      <c r="W552" s="641"/>
      <c r="X552" s="641"/>
      <c r="Y552" s="641"/>
      <c r="Z552" s="641"/>
      <c r="AA552" s="641"/>
      <c r="AB552" s="641"/>
      <c r="AC552" s="641"/>
      <c r="AD552" s="641"/>
      <c r="AE552" s="641"/>
      <c r="AF552" s="641"/>
      <c r="AG552" s="641"/>
      <c r="AI552" s="373" t="str">
        <f t="shared" si="58"/>
        <v/>
      </c>
      <c r="AJ552" s="372" t="e">
        <f>VLOOKUP('別紙様式2-3（個表）'!$G552,【参考】数式用!$P$4:$Q$54,2, FALSE)</f>
        <v>#N/A</v>
      </c>
      <c r="AK552" s="372" t="e">
        <f>VLOOKUP('別紙様式2-3（個表）'!$G552,【参考】数式用!$P$4:$W$54,8, FALSE)</f>
        <v>#N/A</v>
      </c>
      <c r="AL552" s="372" t="e">
        <f>VLOOKUP('別紙様式2-3（個表）'!$G552,【参考】数式用!$P$4:$AD$54,15, FALSE)</f>
        <v>#N/A</v>
      </c>
      <c r="AM552" s="372" t="str">
        <f t="shared" si="59"/>
        <v/>
      </c>
      <c r="AN552" s="372" t="str">
        <f t="shared" si="60"/>
        <v/>
      </c>
      <c r="AO552" s="372" t="str">
        <f t="shared" si="61"/>
        <v/>
      </c>
      <c r="AP552" s="372" t="str">
        <f>IF(G552="", "", VLOOKUP(G552,【参考】数式用!$A$4:$M$54,13,FALSE))</f>
        <v/>
      </c>
      <c r="AQ552" s="46" t="str">
        <f t="shared" si="62"/>
        <v>―</v>
      </c>
    </row>
    <row r="553" spans="1:43" ht="45" customHeight="1">
      <c r="A553" s="114">
        <f t="shared" si="64"/>
        <v>539</v>
      </c>
      <c r="B553" s="115" t="str">
        <f>IF(基本情報入力シート!B596="","",基本情報入力シート!B596)</f>
        <v/>
      </c>
      <c r="C553" s="116" t="str">
        <f>IF(基本情報入力シート!L596="","",基本情報入力シート!L596)</f>
        <v/>
      </c>
      <c r="D553" s="116" t="str">
        <f>IF(基本情報入力シート!Q596="","",基本情報入力シート!Q596)</f>
        <v>愛知県</v>
      </c>
      <c r="E553" s="116" t="str">
        <f>IF(基本情報入力シート!V596="","",基本情報入力シート!V596)</f>
        <v/>
      </c>
      <c r="F553" s="116" t="str">
        <f>IF(基本情報入力シート!W596="","",基本情報入力シート!W596)</f>
        <v>事業所番号及びサービス名を入力してください。</v>
      </c>
      <c r="G553" s="116" t="str">
        <f>IF(基本情報入力シート!Z596="","",基本情報入力シート!Z596)</f>
        <v/>
      </c>
      <c r="H553" s="224" t="str">
        <f>IF(基本情報入力シート!AD596="","",基本情報入力シート!AD596)</f>
        <v/>
      </c>
      <c r="I553" s="362" t="str">
        <f>IF(基本情報入力シート!AE596="","",基本情報入力シート!AE596)</f>
        <v/>
      </c>
      <c r="J553" s="487"/>
      <c r="K553" s="491"/>
      <c r="L553" s="490"/>
      <c r="M553" s="363" t="str">
        <f>IF(G553="", "", VLOOKUP(AO553,【参考】数式用!$AZ$3:$BA$6, 2, FALSE))</f>
        <v/>
      </c>
      <c r="N553" s="364" t="str">
        <f>IF(G553="","",VLOOKUP(G553,【参考】数式用!$A$4:$L$54,MATCH('別紙様式2-3（個表）'!M553,【参考】数式用!$J$3:$L$3,0)+9,FALSE))</f>
        <v/>
      </c>
      <c r="O553" s="497" t="s">
        <v>2396</v>
      </c>
      <c r="P553" s="365" t="str">
        <f t="shared" si="63"/>
        <v>未入力あり</v>
      </c>
      <c r="Q553" s="273" t="str">
        <f>IFERROR(IF(P553="未入力あり","",ROUNDDOWN(ROUNDDOWN($H553*$I553,0)*VLOOKUP($G553,【参考】数式用!$A$4:$E$54,3, FALSE),0)),"")</f>
        <v/>
      </c>
      <c r="R553" s="273" t="str">
        <f>IF(AM553="×", 0,IF(P553="未入力あり","",ROUNDDOWN(ROUNDDOWN($H553*$I553,0)*VLOOKUP($G553,【参考】数式用!$A$4:$E$54,4,FALSE),0)))</f>
        <v/>
      </c>
      <c r="S553" s="366" t="str">
        <f>IF(AN553="×", 0,IF(P553="未入力あり","",ROUNDDOWN(ROUNDDOWN($H553*$I553,0)*VLOOKUP($G553,【参考】数式用!$A$4:$E$54,5, FALSE),0)))</f>
        <v/>
      </c>
      <c r="T553" s="369" t="s">
        <v>3907</v>
      </c>
      <c r="U553" s="370"/>
      <c r="V553" s="33"/>
      <c r="W553" s="641"/>
      <c r="X553" s="641"/>
      <c r="Y553" s="641"/>
      <c r="Z553" s="641"/>
      <c r="AA553" s="641"/>
      <c r="AB553" s="641"/>
      <c r="AC553" s="641"/>
      <c r="AD553" s="641"/>
      <c r="AE553" s="641"/>
      <c r="AF553" s="641"/>
      <c r="AG553" s="641"/>
      <c r="AI553" s="373" t="str">
        <f t="shared" si="58"/>
        <v/>
      </c>
      <c r="AJ553" s="372" t="e">
        <f>VLOOKUP('別紙様式2-3（個表）'!$G553,【参考】数式用!$P$4:$Q$54,2, FALSE)</f>
        <v>#N/A</v>
      </c>
      <c r="AK553" s="372" t="e">
        <f>VLOOKUP('別紙様式2-3（個表）'!$G553,【参考】数式用!$P$4:$W$54,8, FALSE)</f>
        <v>#N/A</v>
      </c>
      <c r="AL553" s="372" t="e">
        <f>VLOOKUP('別紙様式2-3（個表）'!$G553,【参考】数式用!$P$4:$AD$54,15, FALSE)</f>
        <v>#N/A</v>
      </c>
      <c r="AM553" s="372" t="str">
        <f t="shared" si="59"/>
        <v/>
      </c>
      <c r="AN553" s="372" t="str">
        <f t="shared" si="60"/>
        <v/>
      </c>
      <c r="AO553" s="372" t="str">
        <f t="shared" si="61"/>
        <v/>
      </c>
      <c r="AP553" s="372" t="str">
        <f>IF(G553="", "", VLOOKUP(G553,【参考】数式用!$A$4:$M$54,13,FALSE))</f>
        <v/>
      </c>
      <c r="AQ553" s="46" t="str">
        <f t="shared" si="62"/>
        <v>―</v>
      </c>
    </row>
    <row r="554" spans="1:43" ht="45" customHeight="1">
      <c r="A554" s="114">
        <f t="shared" si="64"/>
        <v>540</v>
      </c>
      <c r="B554" s="115" t="str">
        <f>IF(基本情報入力シート!B597="","",基本情報入力シート!B597)</f>
        <v/>
      </c>
      <c r="C554" s="116" t="str">
        <f>IF(基本情報入力シート!L597="","",基本情報入力シート!L597)</f>
        <v/>
      </c>
      <c r="D554" s="116" t="str">
        <f>IF(基本情報入力シート!Q597="","",基本情報入力シート!Q597)</f>
        <v>愛知県</v>
      </c>
      <c r="E554" s="116" t="str">
        <f>IF(基本情報入力シート!V597="","",基本情報入力シート!V597)</f>
        <v/>
      </c>
      <c r="F554" s="116" t="str">
        <f>IF(基本情報入力シート!W597="","",基本情報入力シート!W597)</f>
        <v>事業所番号及びサービス名を入力してください。</v>
      </c>
      <c r="G554" s="116" t="str">
        <f>IF(基本情報入力シート!Z597="","",基本情報入力シート!Z597)</f>
        <v/>
      </c>
      <c r="H554" s="224" t="str">
        <f>IF(基本情報入力シート!AD597="","",基本情報入力シート!AD597)</f>
        <v/>
      </c>
      <c r="I554" s="362" t="str">
        <f>IF(基本情報入力シート!AE597="","",基本情報入力シート!AE597)</f>
        <v/>
      </c>
      <c r="J554" s="487"/>
      <c r="K554" s="491"/>
      <c r="L554" s="490"/>
      <c r="M554" s="363" t="str">
        <f>IF(G554="", "", VLOOKUP(AO554,【参考】数式用!$AZ$3:$BA$6, 2, FALSE))</f>
        <v/>
      </c>
      <c r="N554" s="364" t="str">
        <f>IF(G554="","",VLOOKUP(G554,【参考】数式用!$A$4:$L$54,MATCH('別紙様式2-3（個表）'!M554,【参考】数式用!$J$3:$L$3,0)+9,FALSE))</f>
        <v/>
      </c>
      <c r="O554" s="497" t="s">
        <v>2396</v>
      </c>
      <c r="P554" s="365" t="str">
        <f t="shared" si="63"/>
        <v>未入力あり</v>
      </c>
      <c r="Q554" s="273" t="str">
        <f>IFERROR(IF(P554="未入力あり","",ROUNDDOWN(ROUNDDOWN($H554*$I554,0)*VLOOKUP($G554,【参考】数式用!$A$4:$E$54,3, FALSE),0)),"")</f>
        <v/>
      </c>
      <c r="R554" s="273" t="str">
        <f>IF(AM554="×", 0,IF(P554="未入力あり","",ROUNDDOWN(ROUNDDOWN($H554*$I554,0)*VLOOKUP($G554,【参考】数式用!$A$4:$E$54,4,FALSE),0)))</f>
        <v/>
      </c>
      <c r="S554" s="366" t="str">
        <f>IF(AN554="×", 0,IF(P554="未入力あり","",ROUNDDOWN(ROUNDDOWN($H554*$I554,0)*VLOOKUP($G554,【参考】数式用!$A$4:$E$54,5, FALSE),0)))</f>
        <v/>
      </c>
      <c r="T554" s="369" t="s">
        <v>3907</v>
      </c>
      <c r="U554" s="370"/>
      <c r="V554" s="33"/>
      <c r="W554" s="641"/>
      <c r="X554" s="641"/>
      <c r="Y554" s="641"/>
      <c r="Z554" s="641"/>
      <c r="AA554" s="641"/>
      <c r="AB554" s="641"/>
      <c r="AC554" s="641"/>
      <c r="AD554" s="641"/>
      <c r="AE554" s="641"/>
      <c r="AF554" s="641"/>
      <c r="AG554" s="641"/>
      <c r="AI554" s="373" t="str">
        <f t="shared" si="58"/>
        <v/>
      </c>
      <c r="AJ554" s="372" t="e">
        <f>VLOOKUP('別紙様式2-3（個表）'!$G554,【参考】数式用!$P$4:$Q$54,2, FALSE)</f>
        <v>#N/A</v>
      </c>
      <c r="AK554" s="372" t="e">
        <f>VLOOKUP('別紙様式2-3（個表）'!$G554,【参考】数式用!$P$4:$W$54,8, FALSE)</f>
        <v>#N/A</v>
      </c>
      <c r="AL554" s="372" t="e">
        <f>VLOOKUP('別紙様式2-3（個表）'!$G554,【参考】数式用!$P$4:$AD$54,15, FALSE)</f>
        <v>#N/A</v>
      </c>
      <c r="AM554" s="372" t="str">
        <f t="shared" si="59"/>
        <v/>
      </c>
      <c r="AN554" s="372" t="str">
        <f t="shared" si="60"/>
        <v/>
      </c>
      <c r="AO554" s="372" t="str">
        <f t="shared" si="61"/>
        <v/>
      </c>
      <c r="AP554" s="372" t="str">
        <f>IF(G554="", "", VLOOKUP(G554,【参考】数式用!$A$4:$M$54,13,FALSE))</f>
        <v/>
      </c>
      <c r="AQ554" s="46" t="str">
        <f t="shared" si="62"/>
        <v>―</v>
      </c>
    </row>
    <row r="555" spans="1:43" ht="45" customHeight="1">
      <c r="A555" s="114">
        <f t="shared" si="64"/>
        <v>541</v>
      </c>
      <c r="B555" s="115" t="str">
        <f>IF(基本情報入力シート!B598="","",基本情報入力シート!B598)</f>
        <v/>
      </c>
      <c r="C555" s="116" t="str">
        <f>IF(基本情報入力シート!L598="","",基本情報入力シート!L598)</f>
        <v/>
      </c>
      <c r="D555" s="116" t="str">
        <f>IF(基本情報入力シート!Q598="","",基本情報入力シート!Q598)</f>
        <v>愛知県</v>
      </c>
      <c r="E555" s="116" t="str">
        <f>IF(基本情報入力シート!V598="","",基本情報入力シート!V598)</f>
        <v/>
      </c>
      <c r="F555" s="116" t="str">
        <f>IF(基本情報入力シート!W598="","",基本情報入力シート!W598)</f>
        <v>事業所番号及びサービス名を入力してください。</v>
      </c>
      <c r="G555" s="116" t="str">
        <f>IF(基本情報入力シート!Z598="","",基本情報入力シート!Z598)</f>
        <v/>
      </c>
      <c r="H555" s="224" t="str">
        <f>IF(基本情報入力シート!AD598="","",基本情報入力シート!AD598)</f>
        <v/>
      </c>
      <c r="I555" s="362" t="str">
        <f>IF(基本情報入力シート!AE598="","",基本情報入力シート!AE598)</f>
        <v/>
      </c>
      <c r="J555" s="487"/>
      <c r="K555" s="491"/>
      <c r="L555" s="490"/>
      <c r="M555" s="363" t="str">
        <f>IF(G555="", "", VLOOKUP(AO555,【参考】数式用!$AZ$3:$BA$6, 2, FALSE))</f>
        <v/>
      </c>
      <c r="N555" s="364" t="str">
        <f>IF(G555="","",VLOOKUP(G555,【参考】数式用!$A$4:$L$54,MATCH('別紙様式2-3（個表）'!M555,【参考】数式用!$J$3:$L$3,0)+9,FALSE))</f>
        <v/>
      </c>
      <c r="O555" s="497" t="s">
        <v>2396</v>
      </c>
      <c r="P555" s="365" t="str">
        <f t="shared" si="63"/>
        <v>未入力あり</v>
      </c>
      <c r="Q555" s="273" t="str">
        <f>IFERROR(IF(P555="未入力あり","",ROUNDDOWN(ROUNDDOWN($H555*$I555,0)*VLOOKUP($G555,【参考】数式用!$A$4:$E$54,3, FALSE),0)),"")</f>
        <v/>
      </c>
      <c r="R555" s="273" t="str">
        <f>IF(AM555="×", 0,IF(P555="未入力あり","",ROUNDDOWN(ROUNDDOWN($H555*$I555,0)*VLOOKUP($G555,【参考】数式用!$A$4:$E$54,4,FALSE),0)))</f>
        <v/>
      </c>
      <c r="S555" s="366" t="str">
        <f>IF(AN555="×", 0,IF(P555="未入力あり","",ROUNDDOWN(ROUNDDOWN($H555*$I555,0)*VLOOKUP($G555,【参考】数式用!$A$4:$E$54,5, FALSE),0)))</f>
        <v/>
      </c>
      <c r="T555" s="369" t="s">
        <v>3907</v>
      </c>
      <c r="U555" s="370"/>
      <c r="V555" s="33"/>
      <c r="W555" s="641"/>
      <c r="X555" s="641"/>
      <c r="Y555" s="641"/>
      <c r="Z555" s="641"/>
      <c r="AA555" s="641"/>
      <c r="AB555" s="641"/>
      <c r="AC555" s="641"/>
      <c r="AD555" s="641"/>
      <c r="AE555" s="641"/>
      <c r="AF555" s="641"/>
      <c r="AG555" s="641"/>
      <c r="AI555" s="373" t="str">
        <f t="shared" si="58"/>
        <v/>
      </c>
      <c r="AJ555" s="372" t="e">
        <f>VLOOKUP('別紙様式2-3（個表）'!$G555,【参考】数式用!$P$4:$Q$54,2, FALSE)</f>
        <v>#N/A</v>
      </c>
      <c r="AK555" s="372" t="e">
        <f>VLOOKUP('別紙様式2-3（個表）'!$G555,【参考】数式用!$P$4:$W$54,8, FALSE)</f>
        <v>#N/A</v>
      </c>
      <c r="AL555" s="372" t="e">
        <f>VLOOKUP('別紙様式2-3（個表）'!$G555,【参考】数式用!$P$4:$AD$54,15, FALSE)</f>
        <v>#N/A</v>
      </c>
      <c r="AM555" s="372" t="str">
        <f t="shared" si="59"/>
        <v/>
      </c>
      <c r="AN555" s="372" t="str">
        <f t="shared" si="60"/>
        <v/>
      </c>
      <c r="AO555" s="372" t="str">
        <f t="shared" si="61"/>
        <v/>
      </c>
      <c r="AP555" s="372" t="str">
        <f>IF(G555="", "", VLOOKUP(G555,【参考】数式用!$A$4:$M$54,13,FALSE))</f>
        <v/>
      </c>
      <c r="AQ555" s="46" t="str">
        <f t="shared" si="62"/>
        <v>―</v>
      </c>
    </row>
    <row r="556" spans="1:43" ht="45" customHeight="1">
      <c r="A556" s="114">
        <f t="shared" si="64"/>
        <v>542</v>
      </c>
      <c r="B556" s="115" t="str">
        <f>IF(基本情報入力シート!B599="","",基本情報入力シート!B599)</f>
        <v/>
      </c>
      <c r="C556" s="116" t="str">
        <f>IF(基本情報入力シート!L599="","",基本情報入力シート!L599)</f>
        <v/>
      </c>
      <c r="D556" s="116" t="str">
        <f>IF(基本情報入力シート!Q599="","",基本情報入力シート!Q599)</f>
        <v>愛知県</v>
      </c>
      <c r="E556" s="116" t="str">
        <f>IF(基本情報入力シート!V599="","",基本情報入力シート!V599)</f>
        <v/>
      </c>
      <c r="F556" s="116" t="str">
        <f>IF(基本情報入力シート!W599="","",基本情報入力シート!W599)</f>
        <v>事業所番号及びサービス名を入力してください。</v>
      </c>
      <c r="G556" s="116" t="str">
        <f>IF(基本情報入力シート!Z599="","",基本情報入力シート!Z599)</f>
        <v/>
      </c>
      <c r="H556" s="224" t="str">
        <f>IF(基本情報入力シート!AD599="","",基本情報入力シート!AD599)</f>
        <v/>
      </c>
      <c r="I556" s="362" t="str">
        <f>IF(基本情報入力シート!AE599="","",基本情報入力シート!AE599)</f>
        <v/>
      </c>
      <c r="J556" s="487"/>
      <c r="K556" s="491"/>
      <c r="L556" s="490"/>
      <c r="M556" s="363" t="str">
        <f>IF(G556="", "", VLOOKUP(AO556,【参考】数式用!$AZ$3:$BA$6, 2, FALSE))</f>
        <v/>
      </c>
      <c r="N556" s="364" t="str">
        <f>IF(G556="","",VLOOKUP(G556,【参考】数式用!$A$4:$L$54,MATCH('別紙様式2-3（個表）'!M556,【参考】数式用!$J$3:$L$3,0)+9,FALSE))</f>
        <v/>
      </c>
      <c r="O556" s="497" t="s">
        <v>2396</v>
      </c>
      <c r="P556" s="365" t="str">
        <f t="shared" si="63"/>
        <v>未入力あり</v>
      </c>
      <c r="Q556" s="273" t="str">
        <f>IFERROR(IF(P556="未入力あり","",ROUNDDOWN(ROUNDDOWN($H556*$I556,0)*VLOOKUP($G556,【参考】数式用!$A$4:$E$54,3, FALSE),0)),"")</f>
        <v/>
      </c>
      <c r="R556" s="273" t="str">
        <f>IF(AM556="×", 0,IF(P556="未入力あり","",ROUNDDOWN(ROUNDDOWN($H556*$I556,0)*VLOOKUP($G556,【参考】数式用!$A$4:$E$54,4,FALSE),0)))</f>
        <v/>
      </c>
      <c r="S556" s="366" t="str">
        <f>IF(AN556="×", 0,IF(P556="未入力あり","",ROUNDDOWN(ROUNDDOWN($H556*$I556,0)*VLOOKUP($G556,【参考】数式用!$A$4:$E$54,5, FALSE),0)))</f>
        <v/>
      </c>
      <c r="T556" s="369" t="s">
        <v>3907</v>
      </c>
      <c r="U556" s="370"/>
      <c r="V556" s="33"/>
      <c r="W556" s="641"/>
      <c r="X556" s="641"/>
      <c r="Y556" s="641"/>
      <c r="Z556" s="641"/>
      <c r="AA556" s="641"/>
      <c r="AB556" s="641"/>
      <c r="AC556" s="641"/>
      <c r="AD556" s="641"/>
      <c r="AE556" s="641"/>
      <c r="AF556" s="641"/>
      <c r="AG556" s="641"/>
      <c r="AI556" s="373" t="str">
        <f t="shared" si="58"/>
        <v/>
      </c>
      <c r="AJ556" s="372" t="e">
        <f>VLOOKUP('別紙様式2-3（個表）'!$G556,【参考】数式用!$P$4:$Q$54,2, FALSE)</f>
        <v>#N/A</v>
      </c>
      <c r="AK556" s="372" t="e">
        <f>VLOOKUP('別紙様式2-3（個表）'!$G556,【参考】数式用!$P$4:$W$54,8, FALSE)</f>
        <v>#N/A</v>
      </c>
      <c r="AL556" s="372" t="e">
        <f>VLOOKUP('別紙様式2-3（個表）'!$G556,【参考】数式用!$P$4:$AD$54,15, FALSE)</f>
        <v>#N/A</v>
      </c>
      <c r="AM556" s="372" t="str">
        <f t="shared" si="59"/>
        <v/>
      </c>
      <c r="AN556" s="372" t="str">
        <f t="shared" si="60"/>
        <v/>
      </c>
      <c r="AO556" s="372" t="str">
        <f t="shared" si="61"/>
        <v/>
      </c>
      <c r="AP556" s="372" t="str">
        <f>IF(G556="", "", VLOOKUP(G556,【参考】数式用!$A$4:$M$54,13,FALSE))</f>
        <v/>
      </c>
      <c r="AQ556" s="46" t="str">
        <f t="shared" si="62"/>
        <v>―</v>
      </c>
    </row>
    <row r="557" spans="1:43" ht="45" customHeight="1">
      <c r="A557" s="114">
        <f t="shared" si="64"/>
        <v>543</v>
      </c>
      <c r="B557" s="115" t="str">
        <f>IF(基本情報入力シート!B600="","",基本情報入力シート!B600)</f>
        <v/>
      </c>
      <c r="C557" s="116" t="str">
        <f>IF(基本情報入力シート!L600="","",基本情報入力シート!L600)</f>
        <v/>
      </c>
      <c r="D557" s="116" t="str">
        <f>IF(基本情報入力シート!Q600="","",基本情報入力シート!Q600)</f>
        <v>愛知県</v>
      </c>
      <c r="E557" s="116" t="str">
        <f>IF(基本情報入力シート!V600="","",基本情報入力シート!V600)</f>
        <v/>
      </c>
      <c r="F557" s="116" t="str">
        <f>IF(基本情報入力シート!W600="","",基本情報入力シート!W600)</f>
        <v>事業所番号及びサービス名を入力してください。</v>
      </c>
      <c r="G557" s="116" t="str">
        <f>IF(基本情報入力シート!Z600="","",基本情報入力シート!Z600)</f>
        <v/>
      </c>
      <c r="H557" s="224" t="str">
        <f>IF(基本情報入力シート!AD600="","",基本情報入力シート!AD600)</f>
        <v/>
      </c>
      <c r="I557" s="362" t="str">
        <f>IF(基本情報入力シート!AE600="","",基本情報入力シート!AE600)</f>
        <v/>
      </c>
      <c r="J557" s="487"/>
      <c r="K557" s="491"/>
      <c r="L557" s="490"/>
      <c r="M557" s="363" t="str">
        <f>IF(G557="", "", VLOOKUP(AO557,【参考】数式用!$AZ$3:$BA$6, 2, FALSE))</f>
        <v/>
      </c>
      <c r="N557" s="364" t="str">
        <f>IF(G557="","",VLOOKUP(G557,【参考】数式用!$A$4:$L$54,MATCH('別紙様式2-3（個表）'!M557,【参考】数式用!$J$3:$L$3,0)+9,FALSE))</f>
        <v/>
      </c>
      <c r="O557" s="497" t="s">
        <v>2396</v>
      </c>
      <c r="P557" s="365" t="str">
        <f t="shared" si="63"/>
        <v>未入力あり</v>
      </c>
      <c r="Q557" s="273" t="str">
        <f>IFERROR(IF(P557="未入力あり","",ROUNDDOWN(ROUNDDOWN($H557*$I557,0)*VLOOKUP($G557,【参考】数式用!$A$4:$E$54,3, FALSE),0)),"")</f>
        <v/>
      </c>
      <c r="R557" s="273" t="str">
        <f>IF(AM557="×", 0,IF(P557="未入力あり","",ROUNDDOWN(ROUNDDOWN($H557*$I557,0)*VLOOKUP($G557,【参考】数式用!$A$4:$E$54,4,FALSE),0)))</f>
        <v/>
      </c>
      <c r="S557" s="366" t="str">
        <f>IF(AN557="×", 0,IF(P557="未入力あり","",ROUNDDOWN(ROUNDDOWN($H557*$I557,0)*VLOOKUP($G557,【参考】数式用!$A$4:$E$54,5, FALSE),0)))</f>
        <v/>
      </c>
      <c r="T557" s="369" t="s">
        <v>3907</v>
      </c>
      <c r="U557" s="370"/>
      <c r="V557" s="33"/>
      <c r="W557" s="641"/>
      <c r="X557" s="641"/>
      <c r="Y557" s="641"/>
      <c r="Z557" s="641"/>
      <c r="AA557" s="641"/>
      <c r="AB557" s="641"/>
      <c r="AC557" s="641"/>
      <c r="AD557" s="641"/>
      <c r="AE557" s="641"/>
      <c r="AF557" s="641"/>
      <c r="AG557" s="641"/>
      <c r="AI557" s="373" t="str">
        <f t="shared" si="58"/>
        <v/>
      </c>
      <c r="AJ557" s="372" t="e">
        <f>VLOOKUP('別紙様式2-3（個表）'!$G557,【参考】数式用!$P$4:$Q$54,2, FALSE)</f>
        <v>#N/A</v>
      </c>
      <c r="AK557" s="372" t="e">
        <f>VLOOKUP('別紙様式2-3（個表）'!$G557,【参考】数式用!$P$4:$W$54,8, FALSE)</f>
        <v>#N/A</v>
      </c>
      <c r="AL557" s="372" t="e">
        <f>VLOOKUP('別紙様式2-3（個表）'!$G557,【参考】数式用!$P$4:$AD$54,15, FALSE)</f>
        <v>#N/A</v>
      </c>
      <c r="AM557" s="372" t="str">
        <f t="shared" si="59"/>
        <v/>
      </c>
      <c r="AN557" s="372" t="str">
        <f t="shared" si="60"/>
        <v/>
      </c>
      <c r="AO557" s="372" t="str">
        <f t="shared" si="61"/>
        <v/>
      </c>
      <c r="AP557" s="372" t="str">
        <f>IF(G557="", "", VLOOKUP(G557,【参考】数式用!$A$4:$M$54,13,FALSE))</f>
        <v/>
      </c>
      <c r="AQ557" s="46" t="str">
        <f t="shared" si="62"/>
        <v>―</v>
      </c>
    </row>
    <row r="558" spans="1:43" ht="45" customHeight="1">
      <c r="A558" s="114">
        <f t="shared" si="64"/>
        <v>544</v>
      </c>
      <c r="B558" s="115" t="str">
        <f>IF(基本情報入力シート!B601="","",基本情報入力シート!B601)</f>
        <v/>
      </c>
      <c r="C558" s="116" t="str">
        <f>IF(基本情報入力シート!L601="","",基本情報入力シート!L601)</f>
        <v/>
      </c>
      <c r="D558" s="116" t="str">
        <f>IF(基本情報入力シート!Q601="","",基本情報入力シート!Q601)</f>
        <v>愛知県</v>
      </c>
      <c r="E558" s="116" t="str">
        <f>IF(基本情報入力シート!V601="","",基本情報入力シート!V601)</f>
        <v/>
      </c>
      <c r="F558" s="116" t="str">
        <f>IF(基本情報入力シート!W601="","",基本情報入力シート!W601)</f>
        <v>事業所番号及びサービス名を入力してください。</v>
      </c>
      <c r="G558" s="116" t="str">
        <f>IF(基本情報入力シート!Z601="","",基本情報入力シート!Z601)</f>
        <v/>
      </c>
      <c r="H558" s="224" t="str">
        <f>IF(基本情報入力シート!AD601="","",基本情報入力シート!AD601)</f>
        <v/>
      </c>
      <c r="I558" s="362" t="str">
        <f>IF(基本情報入力シート!AE601="","",基本情報入力シート!AE601)</f>
        <v/>
      </c>
      <c r="J558" s="487"/>
      <c r="K558" s="491"/>
      <c r="L558" s="490"/>
      <c r="M558" s="363" t="str">
        <f>IF(G558="", "", VLOOKUP(AO558,【参考】数式用!$AZ$3:$BA$6, 2, FALSE))</f>
        <v/>
      </c>
      <c r="N558" s="364" t="str">
        <f>IF(G558="","",VLOOKUP(G558,【参考】数式用!$A$4:$L$54,MATCH('別紙様式2-3（個表）'!M558,【参考】数式用!$J$3:$L$3,0)+9,FALSE))</f>
        <v/>
      </c>
      <c r="O558" s="497" t="s">
        <v>2396</v>
      </c>
      <c r="P558" s="365" t="str">
        <f t="shared" si="63"/>
        <v>未入力あり</v>
      </c>
      <c r="Q558" s="273" t="str">
        <f>IFERROR(IF(P558="未入力あり","",ROUNDDOWN(ROUNDDOWN($H558*$I558,0)*VLOOKUP($G558,【参考】数式用!$A$4:$E$54,3, FALSE),0)),"")</f>
        <v/>
      </c>
      <c r="R558" s="273" t="str">
        <f>IF(AM558="×", 0,IF(P558="未入力あり","",ROUNDDOWN(ROUNDDOWN($H558*$I558,0)*VLOOKUP($G558,【参考】数式用!$A$4:$E$54,4,FALSE),0)))</f>
        <v/>
      </c>
      <c r="S558" s="366" t="str">
        <f>IF(AN558="×", 0,IF(P558="未入力あり","",ROUNDDOWN(ROUNDDOWN($H558*$I558,0)*VLOOKUP($G558,【参考】数式用!$A$4:$E$54,5, FALSE),0)))</f>
        <v/>
      </c>
      <c r="T558" s="369" t="s">
        <v>3907</v>
      </c>
      <c r="U558" s="370"/>
      <c r="V558" s="33"/>
      <c r="W558" s="641"/>
      <c r="X558" s="641"/>
      <c r="Y558" s="641"/>
      <c r="Z558" s="641"/>
      <c r="AA558" s="641"/>
      <c r="AB558" s="641"/>
      <c r="AC558" s="641"/>
      <c r="AD558" s="641"/>
      <c r="AE558" s="641"/>
      <c r="AF558" s="641"/>
      <c r="AG558" s="641"/>
      <c r="AI558" s="373" t="str">
        <f t="shared" si="58"/>
        <v/>
      </c>
      <c r="AJ558" s="372" t="e">
        <f>VLOOKUP('別紙様式2-3（個表）'!$G558,【参考】数式用!$P$4:$Q$54,2, FALSE)</f>
        <v>#N/A</v>
      </c>
      <c r="AK558" s="372" t="e">
        <f>VLOOKUP('別紙様式2-3（個表）'!$G558,【参考】数式用!$P$4:$W$54,8, FALSE)</f>
        <v>#N/A</v>
      </c>
      <c r="AL558" s="372" t="e">
        <f>VLOOKUP('別紙様式2-3（個表）'!$G558,【参考】数式用!$P$4:$AD$54,15, FALSE)</f>
        <v>#N/A</v>
      </c>
      <c r="AM558" s="372" t="str">
        <f t="shared" si="59"/>
        <v/>
      </c>
      <c r="AN558" s="372" t="str">
        <f t="shared" si="60"/>
        <v/>
      </c>
      <c r="AO558" s="372" t="str">
        <f t="shared" si="61"/>
        <v/>
      </c>
      <c r="AP558" s="372" t="str">
        <f>IF(G558="", "", VLOOKUP(G558,【参考】数式用!$A$4:$M$54,13,FALSE))</f>
        <v/>
      </c>
      <c r="AQ558" s="46" t="str">
        <f t="shared" si="62"/>
        <v>―</v>
      </c>
    </row>
    <row r="559" spans="1:43" ht="45" customHeight="1">
      <c r="A559" s="114">
        <f t="shared" si="64"/>
        <v>545</v>
      </c>
      <c r="B559" s="115" t="str">
        <f>IF(基本情報入力シート!B602="","",基本情報入力シート!B602)</f>
        <v/>
      </c>
      <c r="C559" s="116" t="str">
        <f>IF(基本情報入力シート!L602="","",基本情報入力シート!L602)</f>
        <v/>
      </c>
      <c r="D559" s="116" t="str">
        <f>IF(基本情報入力シート!Q602="","",基本情報入力シート!Q602)</f>
        <v>愛知県</v>
      </c>
      <c r="E559" s="116" t="str">
        <f>IF(基本情報入力シート!V602="","",基本情報入力シート!V602)</f>
        <v/>
      </c>
      <c r="F559" s="116" t="str">
        <f>IF(基本情報入力シート!W602="","",基本情報入力シート!W602)</f>
        <v>事業所番号及びサービス名を入力してください。</v>
      </c>
      <c r="G559" s="116" t="str">
        <f>IF(基本情報入力シート!Z602="","",基本情報入力シート!Z602)</f>
        <v/>
      </c>
      <c r="H559" s="224" t="str">
        <f>IF(基本情報入力シート!AD602="","",基本情報入力シート!AD602)</f>
        <v/>
      </c>
      <c r="I559" s="362" t="str">
        <f>IF(基本情報入力シート!AE602="","",基本情報入力シート!AE602)</f>
        <v/>
      </c>
      <c r="J559" s="487"/>
      <c r="K559" s="491"/>
      <c r="L559" s="490"/>
      <c r="M559" s="363" t="str">
        <f>IF(G559="", "", VLOOKUP(AO559,【参考】数式用!$AZ$3:$BA$6, 2, FALSE))</f>
        <v/>
      </c>
      <c r="N559" s="364" t="str">
        <f>IF(G559="","",VLOOKUP(G559,【参考】数式用!$A$4:$L$54,MATCH('別紙様式2-3（個表）'!M559,【参考】数式用!$J$3:$L$3,0)+9,FALSE))</f>
        <v/>
      </c>
      <c r="O559" s="497" t="s">
        <v>2396</v>
      </c>
      <c r="P559" s="365" t="str">
        <f t="shared" si="63"/>
        <v>未入力あり</v>
      </c>
      <c r="Q559" s="273" t="str">
        <f>IFERROR(IF(P559="未入力あり","",ROUNDDOWN(ROUNDDOWN($H559*$I559,0)*VLOOKUP($G559,【参考】数式用!$A$4:$E$54,3, FALSE),0)),"")</f>
        <v/>
      </c>
      <c r="R559" s="273" t="str">
        <f>IF(AM559="×", 0,IF(P559="未入力あり","",ROUNDDOWN(ROUNDDOWN($H559*$I559,0)*VLOOKUP($G559,【参考】数式用!$A$4:$E$54,4,FALSE),0)))</f>
        <v/>
      </c>
      <c r="S559" s="366" t="str">
        <f>IF(AN559="×", 0,IF(P559="未入力あり","",ROUNDDOWN(ROUNDDOWN($H559*$I559,0)*VLOOKUP($G559,【参考】数式用!$A$4:$E$54,5, FALSE),0)))</f>
        <v/>
      </c>
      <c r="T559" s="369" t="s">
        <v>3907</v>
      </c>
      <c r="U559" s="370"/>
      <c r="V559" s="33"/>
      <c r="W559" s="641"/>
      <c r="X559" s="641"/>
      <c r="Y559" s="641"/>
      <c r="Z559" s="641"/>
      <c r="AA559" s="641"/>
      <c r="AB559" s="641"/>
      <c r="AC559" s="641"/>
      <c r="AD559" s="641"/>
      <c r="AE559" s="641"/>
      <c r="AF559" s="641"/>
      <c r="AG559" s="641"/>
      <c r="AI559" s="373" t="str">
        <f t="shared" si="58"/>
        <v/>
      </c>
      <c r="AJ559" s="372" t="e">
        <f>VLOOKUP('別紙様式2-3（個表）'!$G559,【参考】数式用!$P$4:$Q$54,2, FALSE)</f>
        <v>#N/A</v>
      </c>
      <c r="AK559" s="372" t="e">
        <f>VLOOKUP('別紙様式2-3（個表）'!$G559,【参考】数式用!$P$4:$W$54,8, FALSE)</f>
        <v>#N/A</v>
      </c>
      <c r="AL559" s="372" t="e">
        <f>VLOOKUP('別紙様式2-3（個表）'!$G559,【参考】数式用!$P$4:$AD$54,15, FALSE)</f>
        <v>#N/A</v>
      </c>
      <c r="AM559" s="372" t="str">
        <f t="shared" si="59"/>
        <v/>
      </c>
      <c r="AN559" s="372" t="str">
        <f t="shared" si="60"/>
        <v/>
      </c>
      <c r="AO559" s="372" t="str">
        <f t="shared" si="61"/>
        <v/>
      </c>
      <c r="AP559" s="372" t="str">
        <f>IF(G559="", "", VLOOKUP(G559,【参考】数式用!$A$4:$M$54,13,FALSE))</f>
        <v/>
      </c>
      <c r="AQ559" s="46" t="str">
        <f t="shared" si="62"/>
        <v>―</v>
      </c>
    </row>
    <row r="560" spans="1:43" ht="45" customHeight="1">
      <c r="A560" s="114">
        <f t="shared" si="64"/>
        <v>546</v>
      </c>
      <c r="B560" s="115" t="str">
        <f>IF(基本情報入力シート!B603="","",基本情報入力シート!B603)</f>
        <v/>
      </c>
      <c r="C560" s="116" t="str">
        <f>IF(基本情報入力シート!L603="","",基本情報入力シート!L603)</f>
        <v/>
      </c>
      <c r="D560" s="116" t="str">
        <f>IF(基本情報入力シート!Q603="","",基本情報入力シート!Q603)</f>
        <v>愛知県</v>
      </c>
      <c r="E560" s="116" t="str">
        <f>IF(基本情報入力シート!V603="","",基本情報入力シート!V603)</f>
        <v/>
      </c>
      <c r="F560" s="116" t="str">
        <f>IF(基本情報入力シート!W603="","",基本情報入力シート!W603)</f>
        <v>事業所番号及びサービス名を入力してください。</v>
      </c>
      <c r="G560" s="116" t="str">
        <f>IF(基本情報入力シート!Z603="","",基本情報入力シート!Z603)</f>
        <v/>
      </c>
      <c r="H560" s="224" t="str">
        <f>IF(基本情報入力シート!AD603="","",基本情報入力シート!AD603)</f>
        <v/>
      </c>
      <c r="I560" s="362" t="str">
        <f>IF(基本情報入力シート!AE603="","",基本情報入力シート!AE603)</f>
        <v/>
      </c>
      <c r="J560" s="487"/>
      <c r="K560" s="491"/>
      <c r="L560" s="490"/>
      <c r="M560" s="363" t="str">
        <f>IF(G560="", "", VLOOKUP(AO560,【参考】数式用!$AZ$3:$BA$6, 2, FALSE))</f>
        <v/>
      </c>
      <c r="N560" s="364" t="str">
        <f>IF(G560="","",VLOOKUP(G560,【参考】数式用!$A$4:$L$54,MATCH('別紙様式2-3（個表）'!M560,【参考】数式用!$J$3:$L$3,0)+9,FALSE))</f>
        <v/>
      </c>
      <c r="O560" s="497" t="s">
        <v>2396</v>
      </c>
      <c r="P560" s="365" t="str">
        <f t="shared" si="63"/>
        <v>未入力あり</v>
      </c>
      <c r="Q560" s="273" t="str">
        <f>IFERROR(IF(P560="未入力あり","",ROUNDDOWN(ROUNDDOWN($H560*$I560,0)*VLOOKUP($G560,【参考】数式用!$A$4:$E$54,3, FALSE),0)),"")</f>
        <v/>
      </c>
      <c r="R560" s="273" t="str">
        <f>IF(AM560="×", 0,IF(P560="未入力あり","",ROUNDDOWN(ROUNDDOWN($H560*$I560,0)*VLOOKUP($G560,【参考】数式用!$A$4:$E$54,4,FALSE),0)))</f>
        <v/>
      </c>
      <c r="S560" s="366" t="str">
        <f>IF(AN560="×", 0,IF(P560="未入力あり","",ROUNDDOWN(ROUNDDOWN($H560*$I560,0)*VLOOKUP($G560,【参考】数式用!$A$4:$E$54,5, FALSE),0)))</f>
        <v/>
      </c>
      <c r="T560" s="369" t="s">
        <v>3907</v>
      </c>
      <c r="U560" s="370"/>
      <c r="V560" s="33"/>
      <c r="W560" s="641"/>
      <c r="X560" s="641"/>
      <c r="Y560" s="641"/>
      <c r="Z560" s="641"/>
      <c r="AA560" s="641"/>
      <c r="AB560" s="641"/>
      <c r="AC560" s="641"/>
      <c r="AD560" s="641"/>
      <c r="AE560" s="641"/>
      <c r="AF560" s="641"/>
      <c r="AG560" s="641"/>
      <c r="AI560" s="373" t="str">
        <f t="shared" si="58"/>
        <v/>
      </c>
      <c r="AJ560" s="372" t="e">
        <f>VLOOKUP('別紙様式2-3（個表）'!$G560,【参考】数式用!$P$4:$Q$54,2, FALSE)</f>
        <v>#N/A</v>
      </c>
      <c r="AK560" s="372" t="e">
        <f>VLOOKUP('別紙様式2-3（個表）'!$G560,【参考】数式用!$P$4:$W$54,8, FALSE)</f>
        <v>#N/A</v>
      </c>
      <c r="AL560" s="372" t="e">
        <f>VLOOKUP('別紙様式2-3（個表）'!$G560,【参考】数式用!$P$4:$AD$54,15, FALSE)</f>
        <v>#N/A</v>
      </c>
      <c r="AM560" s="372" t="str">
        <f t="shared" si="59"/>
        <v/>
      </c>
      <c r="AN560" s="372" t="str">
        <f t="shared" si="60"/>
        <v/>
      </c>
      <c r="AO560" s="372" t="str">
        <f t="shared" si="61"/>
        <v/>
      </c>
      <c r="AP560" s="372" t="str">
        <f>IF(G560="", "", VLOOKUP(G560,【参考】数式用!$A$4:$M$54,13,FALSE))</f>
        <v/>
      </c>
      <c r="AQ560" s="46" t="str">
        <f t="shared" si="62"/>
        <v>―</v>
      </c>
    </row>
    <row r="561" spans="1:43" ht="45" customHeight="1">
      <c r="A561" s="114">
        <f t="shared" si="64"/>
        <v>547</v>
      </c>
      <c r="B561" s="115" t="str">
        <f>IF(基本情報入力シート!B604="","",基本情報入力シート!B604)</f>
        <v/>
      </c>
      <c r="C561" s="116" t="str">
        <f>IF(基本情報入力シート!L604="","",基本情報入力シート!L604)</f>
        <v/>
      </c>
      <c r="D561" s="116" t="str">
        <f>IF(基本情報入力シート!Q604="","",基本情報入力シート!Q604)</f>
        <v>愛知県</v>
      </c>
      <c r="E561" s="116" t="str">
        <f>IF(基本情報入力シート!V604="","",基本情報入力シート!V604)</f>
        <v/>
      </c>
      <c r="F561" s="116" t="str">
        <f>IF(基本情報入力シート!W604="","",基本情報入力シート!W604)</f>
        <v>事業所番号及びサービス名を入力してください。</v>
      </c>
      <c r="G561" s="116" t="str">
        <f>IF(基本情報入力シート!Z604="","",基本情報入力シート!Z604)</f>
        <v/>
      </c>
      <c r="H561" s="224" t="str">
        <f>IF(基本情報入力シート!AD604="","",基本情報入力シート!AD604)</f>
        <v/>
      </c>
      <c r="I561" s="362" t="str">
        <f>IF(基本情報入力シート!AE604="","",基本情報入力シート!AE604)</f>
        <v/>
      </c>
      <c r="J561" s="487"/>
      <c r="K561" s="491"/>
      <c r="L561" s="490"/>
      <c r="M561" s="363" t="str">
        <f>IF(G561="", "", VLOOKUP(AO561,【参考】数式用!$AZ$3:$BA$6, 2, FALSE))</f>
        <v/>
      </c>
      <c r="N561" s="364" t="str">
        <f>IF(G561="","",VLOOKUP(G561,【参考】数式用!$A$4:$L$54,MATCH('別紙様式2-3（個表）'!M561,【参考】数式用!$J$3:$L$3,0)+9,FALSE))</f>
        <v/>
      </c>
      <c r="O561" s="497" t="s">
        <v>2396</v>
      </c>
      <c r="P561" s="365" t="str">
        <f t="shared" si="63"/>
        <v>未入力あり</v>
      </c>
      <c r="Q561" s="273" t="str">
        <f>IFERROR(IF(P561="未入力あり","",ROUNDDOWN(ROUNDDOWN($H561*$I561,0)*VLOOKUP($G561,【参考】数式用!$A$4:$E$54,3, FALSE),0)),"")</f>
        <v/>
      </c>
      <c r="R561" s="273" t="str">
        <f>IF(AM561="×", 0,IF(P561="未入力あり","",ROUNDDOWN(ROUNDDOWN($H561*$I561,0)*VLOOKUP($G561,【参考】数式用!$A$4:$E$54,4,FALSE),0)))</f>
        <v/>
      </c>
      <c r="S561" s="366" t="str">
        <f>IF(AN561="×", 0,IF(P561="未入力あり","",ROUNDDOWN(ROUNDDOWN($H561*$I561,0)*VLOOKUP($G561,【参考】数式用!$A$4:$E$54,5, FALSE),0)))</f>
        <v/>
      </c>
      <c r="T561" s="369" t="s">
        <v>3907</v>
      </c>
      <c r="U561" s="370"/>
      <c r="V561" s="33"/>
      <c r="W561" s="641"/>
      <c r="X561" s="641"/>
      <c r="Y561" s="641"/>
      <c r="Z561" s="641"/>
      <c r="AA561" s="641"/>
      <c r="AB561" s="641"/>
      <c r="AC561" s="641"/>
      <c r="AD561" s="641"/>
      <c r="AE561" s="641"/>
      <c r="AF561" s="641"/>
      <c r="AG561" s="641"/>
      <c r="AI561" s="373" t="str">
        <f t="shared" si="58"/>
        <v/>
      </c>
      <c r="AJ561" s="372" t="e">
        <f>VLOOKUP('別紙様式2-3（個表）'!$G561,【参考】数式用!$P$4:$Q$54,2, FALSE)</f>
        <v>#N/A</v>
      </c>
      <c r="AK561" s="372" t="e">
        <f>VLOOKUP('別紙様式2-3（個表）'!$G561,【参考】数式用!$P$4:$W$54,8, FALSE)</f>
        <v>#N/A</v>
      </c>
      <c r="AL561" s="372" t="e">
        <f>VLOOKUP('別紙様式2-3（個表）'!$G561,【参考】数式用!$P$4:$AD$54,15, FALSE)</f>
        <v>#N/A</v>
      </c>
      <c r="AM561" s="372" t="str">
        <f t="shared" si="59"/>
        <v/>
      </c>
      <c r="AN561" s="372" t="str">
        <f t="shared" si="60"/>
        <v/>
      </c>
      <c r="AO561" s="372" t="str">
        <f t="shared" si="61"/>
        <v/>
      </c>
      <c r="AP561" s="372" t="str">
        <f>IF(G561="", "", VLOOKUP(G561,【参考】数式用!$A$4:$M$54,13,FALSE))</f>
        <v/>
      </c>
      <c r="AQ561" s="46" t="str">
        <f t="shared" si="62"/>
        <v>―</v>
      </c>
    </row>
    <row r="562" spans="1:43" ht="45" customHeight="1">
      <c r="A562" s="114">
        <f t="shared" si="64"/>
        <v>548</v>
      </c>
      <c r="B562" s="115" t="str">
        <f>IF(基本情報入力シート!B605="","",基本情報入力シート!B605)</f>
        <v/>
      </c>
      <c r="C562" s="116" t="str">
        <f>IF(基本情報入力シート!L605="","",基本情報入力シート!L605)</f>
        <v/>
      </c>
      <c r="D562" s="116" t="str">
        <f>IF(基本情報入力シート!Q605="","",基本情報入力シート!Q605)</f>
        <v>愛知県</v>
      </c>
      <c r="E562" s="116" t="str">
        <f>IF(基本情報入力シート!V605="","",基本情報入力シート!V605)</f>
        <v/>
      </c>
      <c r="F562" s="116" t="str">
        <f>IF(基本情報入力シート!W605="","",基本情報入力シート!W605)</f>
        <v>事業所番号及びサービス名を入力してください。</v>
      </c>
      <c r="G562" s="116" t="str">
        <f>IF(基本情報入力シート!Z605="","",基本情報入力シート!Z605)</f>
        <v/>
      </c>
      <c r="H562" s="224" t="str">
        <f>IF(基本情報入力シート!AD605="","",基本情報入力シート!AD605)</f>
        <v/>
      </c>
      <c r="I562" s="362" t="str">
        <f>IF(基本情報入力シート!AE605="","",基本情報入力シート!AE605)</f>
        <v/>
      </c>
      <c r="J562" s="487"/>
      <c r="K562" s="491"/>
      <c r="L562" s="490"/>
      <c r="M562" s="363" t="str">
        <f>IF(G562="", "", VLOOKUP(AO562,【参考】数式用!$AZ$3:$BA$6, 2, FALSE))</f>
        <v/>
      </c>
      <c r="N562" s="364" t="str">
        <f>IF(G562="","",VLOOKUP(G562,【参考】数式用!$A$4:$L$54,MATCH('別紙様式2-3（個表）'!M562,【参考】数式用!$J$3:$L$3,0)+9,FALSE))</f>
        <v/>
      </c>
      <c r="O562" s="497" t="s">
        <v>2396</v>
      </c>
      <c r="P562" s="365" t="str">
        <f t="shared" si="63"/>
        <v>未入力あり</v>
      </c>
      <c r="Q562" s="273" t="str">
        <f>IFERROR(IF(P562="未入力あり","",ROUNDDOWN(ROUNDDOWN($H562*$I562,0)*VLOOKUP($G562,【参考】数式用!$A$4:$E$54,3, FALSE),0)),"")</f>
        <v/>
      </c>
      <c r="R562" s="273" t="str">
        <f>IF(AM562="×", 0,IF(P562="未入力あり","",ROUNDDOWN(ROUNDDOWN($H562*$I562,0)*VLOOKUP($G562,【参考】数式用!$A$4:$E$54,4,FALSE),0)))</f>
        <v/>
      </c>
      <c r="S562" s="366" t="str">
        <f>IF(AN562="×", 0,IF(P562="未入力あり","",ROUNDDOWN(ROUNDDOWN($H562*$I562,0)*VLOOKUP($G562,【参考】数式用!$A$4:$E$54,5, FALSE),0)))</f>
        <v/>
      </c>
      <c r="T562" s="369" t="s">
        <v>3907</v>
      </c>
      <c r="U562" s="370"/>
      <c r="V562" s="33"/>
      <c r="W562" s="641"/>
      <c r="X562" s="641"/>
      <c r="Y562" s="641"/>
      <c r="Z562" s="641"/>
      <c r="AA562" s="641"/>
      <c r="AB562" s="641"/>
      <c r="AC562" s="641"/>
      <c r="AD562" s="641"/>
      <c r="AE562" s="641"/>
      <c r="AF562" s="641"/>
      <c r="AG562" s="641"/>
      <c r="AI562" s="373" t="str">
        <f t="shared" ref="AI562:AI625" si="65">IF(T562="○", F562, "")</f>
        <v/>
      </c>
      <c r="AJ562" s="372" t="e">
        <f>VLOOKUP('別紙様式2-3（個表）'!$G562,【参考】数式用!$P$4:$Q$54,2, FALSE)</f>
        <v>#N/A</v>
      </c>
      <c r="AK562" s="372" t="e">
        <f>VLOOKUP('別紙様式2-3（個表）'!$G562,【参考】数式用!$P$4:$W$54,8, FALSE)</f>
        <v>#N/A</v>
      </c>
      <c r="AL562" s="372" t="e">
        <f>VLOOKUP('別紙様式2-3（個表）'!$G562,【参考】数式用!$P$4:$AD$54,15, FALSE)</f>
        <v>#N/A</v>
      </c>
      <c r="AM562" s="372" t="str">
        <f t="shared" ref="AM562:AM625" si="66">IF(K562="", "", IF(OR(K562="要件を満たさない",K562="―"), "×","○"))</f>
        <v/>
      </c>
      <c r="AN562" s="372" t="str">
        <f t="shared" ref="AN562:AN625" si="67">IF(L562="", "", IF(OR(L562="要件を満たさない",L562="―"), "×","○"))</f>
        <v/>
      </c>
      <c r="AO562" s="372" t="str">
        <f t="shared" ref="AO562:AO625" si="68">IF(G562="","", "○"&amp;AM562&amp;AN562)</f>
        <v/>
      </c>
      <c r="AP562" s="372" t="str">
        <f>IF(G562="", "", VLOOKUP(G562,【参考】数式用!$A$4:$M$54,13,FALSE))</f>
        <v/>
      </c>
      <c r="AQ562" s="46" t="str">
        <f t="shared" ref="AQ562:AQ625" si="69">IF(AND(AM562="×",L562="②の要件を満たしている"),"×","―")</f>
        <v>―</v>
      </c>
    </row>
    <row r="563" spans="1:43" ht="45" customHeight="1">
      <c r="A563" s="114">
        <f t="shared" si="64"/>
        <v>549</v>
      </c>
      <c r="B563" s="115" t="str">
        <f>IF(基本情報入力シート!B606="","",基本情報入力シート!B606)</f>
        <v/>
      </c>
      <c r="C563" s="116" t="str">
        <f>IF(基本情報入力シート!L606="","",基本情報入力シート!L606)</f>
        <v/>
      </c>
      <c r="D563" s="116" t="str">
        <f>IF(基本情報入力シート!Q606="","",基本情報入力シート!Q606)</f>
        <v>愛知県</v>
      </c>
      <c r="E563" s="116" t="str">
        <f>IF(基本情報入力シート!V606="","",基本情報入力シート!V606)</f>
        <v/>
      </c>
      <c r="F563" s="116" t="str">
        <f>IF(基本情報入力シート!W606="","",基本情報入力シート!W606)</f>
        <v>事業所番号及びサービス名を入力してください。</v>
      </c>
      <c r="G563" s="116" t="str">
        <f>IF(基本情報入力シート!Z606="","",基本情報入力シート!Z606)</f>
        <v/>
      </c>
      <c r="H563" s="224" t="str">
        <f>IF(基本情報入力シート!AD606="","",基本情報入力シート!AD606)</f>
        <v/>
      </c>
      <c r="I563" s="362" t="str">
        <f>IF(基本情報入力シート!AE606="","",基本情報入力シート!AE606)</f>
        <v/>
      </c>
      <c r="J563" s="487"/>
      <c r="K563" s="491"/>
      <c r="L563" s="490"/>
      <c r="M563" s="363" t="str">
        <f>IF(G563="", "", VLOOKUP(AO563,【参考】数式用!$AZ$3:$BA$6, 2, FALSE))</f>
        <v/>
      </c>
      <c r="N563" s="364" t="str">
        <f>IF(G563="","",VLOOKUP(G563,【参考】数式用!$A$4:$L$54,MATCH('別紙様式2-3（個表）'!M563,【参考】数式用!$J$3:$L$3,0)+9,FALSE))</f>
        <v/>
      </c>
      <c r="O563" s="497" t="s">
        <v>2396</v>
      </c>
      <c r="P563" s="365" t="str">
        <f t="shared" si="63"/>
        <v>未入力あり</v>
      </c>
      <c r="Q563" s="273" t="str">
        <f>IFERROR(IF(P563="未入力あり","",ROUNDDOWN(ROUNDDOWN($H563*$I563,0)*VLOOKUP($G563,【参考】数式用!$A$4:$E$54,3, FALSE),0)),"")</f>
        <v/>
      </c>
      <c r="R563" s="273" t="str">
        <f>IF(AM563="×", 0,IF(P563="未入力あり","",ROUNDDOWN(ROUNDDOWN($H563*$I563,0)*VLOOKUP($G563,【参考】数式用!$A$4:$E$54,4,FALSE),0)))</f>
        <v/>
      </c>
      <c r="S563" s="366" t="str">
        <f>IF(AN563="×", 0,IF(P563="未入力あり","",ROUNDDOWN(ROUNDDOWN($H563*$I563,0)*VLOOKUP($G563,【参考】数式用!$A$4:$E$54,5, FALSE),0)))</f>
        <v/>
      </c>
      <c r="T563" s="369" t="s">
        <v>3907</v>
      </c>
      <c r="U563" s="370"/>
      <c r="V563" s="33"/>
      <c r="W563" s="641"/>
      <c r="X563" s="641"/>
      <c r="Y563" s="641"/>
      <c r="Z563" s="641"/>
      <c r="AA563" s="641"/>
      <c r="AB563" s="641"/>
      <c r="AC563" s="641"/>
      <c r="AD563" s="641"/>
      <c r="AE563" s="641"/>
      <c r="AF563" s="641"/>
      <c r="AG563" s="641"/>
      <c r="AI563" s="373" t="str">
        <f t="shared" si="65"/>
        <v/>
      </c>
      <c r="AJ563" s="372" t="e">
        <f>VLOOKUP('別紙様式2-3（個表）'!$G563,【参考】数式用!$P$4:$Q$54,2, FALSE)</f>
        <v>#N/A</v>
      </c>
      <c r="AK563" s="372" t="e">
        <f>VLOOKUP('別紙様式2-3（個表）'!$G563,【参考】数式用!$P$4:$W$54,8, FALSE)</f>
        <v>#N/A</v>
      </c>
      <c r="AL563" s="372" t="e">
        <f>VLOOKUP('別紙様式2-3（個表）'!$G563,【参考】数式用!$P$4:$AD$54,15, FALSE)</f>
        <v>#N/A</v>
      </c>
      <c r="AM563" s="372" t="str">
        <f t="shared" si="66"/>
        <v/>
      </c>
      <c r="AN563" s="372" t="str">
        <f t="shared" si="67"/>
        <v/>
      </c>
      <c r="AO563" s="372" t="str">
        <f t="shared" si="68"/>
        <v/>
      </c>
      <c r="AP563" s="372" t="str">
        <f>IF(G563="", "", VLOOKUP(G563,【参考】数式用!$A$4:$M$54,13,FALSE))</f>
        <v/>
      </c>
      <c r="AQ563" s="46" t="str">
        <f t="shared" si="69"/>
        <v>―</v>
      </c>
    </row>
    <row r="564" spans="1:43" ht="45" customHeight="1">
      <c r="A564" s="114">
        <f t="shared" si="64"/>
        <v>550</v>
      </c>
      <c r="B564" s="115" t="str">
        <f>IF(基本情報入力シート!B607="","",基本情報入力シート!B607)</f>
        <v/>
      </c>
      <c r="C564" s="116" t="str">
        <f>IF(基本情報入力シート!L607="","",基本情報入力シート!L607)</f>
        <v/>
      </c>
      <c r="D564" s="116" t="str">
        <f>IF(基本情報入力シート!Q607="","",基本情報入力シート!Q607)</f>
        <v>愛知県</v>
      </c>
      <c r="E564" s="116" t="str">
        <f>IF(基本情報入力シート!V607="","",基本情報入力シート!V607)</f>
        <v/>
      </c>
      <c r="F564" s="116" t="str">
        <f>IF(基本情報入力シート!W607="","",基本情報入力シート!W607)</f>
        <v>事業所番号及びサービス名を入力してください。</v>
      </c>
      <c r="G564" s="116" t="str">
        <f>IF(基本情報入力シート!Z607="","",基本情報入力シート!Z607)</f>
        <v/>
      </c>
      <c r="H564" s="224" t="str">
        <f>IF(基本情報入力シート!AD607="","",基本情報入力シート!AD607)</f>
        <v/>
      </c>
      <c r="I564" s="362" t="str">
        <f>IF(基本情報入力シート!AE607="","",基本情報入力シート!AE607)</f>
        <v/>
      </c>
      <c r="J564" s="487"/>
      <c r="K564" s="491"/>
      <c r="L564" s="490"/>
      <c r="M564" s="363" t="str">
        <f>IF(G564="", "", VLOOKUP(AO564,【参考】数式用!$AZ$3:$BA$6, 2, FALSE))</f>
        <v/>
      </c>
      <c r="N564" s="364" t="str">
        <f>IF(G564="","",VLOOKUP(G564,【参考】数式用!$A$4:$L$54,MATCH('別紙様式2-3（個表）'!M564,【参考】数式用!$J$3:$L$3,0)+9,FALSE))</f>
        <v/>
      </c>
      <c r="O564" s="497" t="s">
        <v>2396</v>
      </c>
      <c r="P564" s="365" t="str">
        <f t="shared" si="63"/>
        <v>未入力あり</v>
      </c>
      <c r="Q564" s="273" t="str">
        <f>IFERROR(IF(P564="未入力あり","",ROUNDDOWN(ROUNDDOWN($H564*$I564,0)*VLOOKUP($G564,【参考】数式用!$A$4:$E$54,3, FALSE),0)),"")</f>
        <v/>
      </c>
      <c r="R564" s="273" t="str">
        <f>IF(AM564="×", 0,IF(P564="未入力あり","",ROUNDDOWN(ROUNDDOWN($H564*$I564,0)*VLOOKUP($G564,【参考】数式用!$A$4:$E$54,4,FALSE),0)))</f>
        <v/>
      </c>
      <c r="S564" s="366" t="str">
        <f>IF(AN564="×", 0,IF(P564="未入力あり","",ROUNDDOWN(ROUNDDOWN($H564*$I564,0)*VLOOKUP($G564,【参考】数式用!$A$4:$E$54,5, FALSE),0)))</f>
        <v/>
      </c>
      <c r="T564" s="369" t="s">
        <v>3907</v>
      </c>
      <c r="U564" s="370"/>
      <c r="V564" s="33"/>
      <c r="W564" s="641"/>
      <c r="X564" s="641"/>
      <c r="Y564" s="641"/>
      <c r="Z564" s="641"/>
      <c r="AA564" s="641"/>
      <c r="AB564" s="641"/>
      <c r="AC564" s="641"/>
      <c r="AD564" s="641"/>
      <c r="AE564" s="641"/>
      <c r="AF564" s="641"/>
      <c r="AG564" s="641"/>
      <c r="AI564" s="373" t="str">
        <f t="shared" si="65"/>
        <v/>
      </c>
      <c r="AJ564" s="372" t="e">
        <f>VLOOKUP('別紙様式2-3（個表）'!$G564,【参考】数式用!$P$4:$Q$54,2, FALSE)</f>
        <v>#N/A</v>
      </c>
      <c r="AK564" s="372" t="e">
        <f>VLOOKUP('別紙様式2-3（個表）'!$G564,【参考】数式用!$P$4:$W$54,8, FALSE)</f>
        <v>#N/A</v>
      </c>
      <c r="AL564" s="372" t="e">
        <f>VLOOKUP('別紙様式2-3（個表）'!$G564,【参考】数式用!$P$4:$AD$54,15, FALSE)</f>
        <v>#N/A</v>
      </c>
      <c r="AM564" s="372" t="str">
        <f t="shared" si="66"/>
        <v/>
      </c>
      <c r="AN564" s="372" t="str">
        <f t="shared" si="67"/>
        <v/>
      </c>
      <c r="AO564" s="372" t="str">
        <f t="shared" si="68"/>
        <v/>
      </c>
      <c r="AP564" s="372" t="str">
        <f>IF(G564="", "", VLOOKUP(G564,【参考】数式用!$A$4:$M$54,13,FALSE))</f>
        <v/>
      </c>
      <c r="AQ564" s="46" t="str">
        <f t="shared" si="69"/>
        <v>―</v>
      </c>
    </row>
    <row r="565" spans="1:43" ht="45" customHeight="1">
      <c r="A565" s="114">
        <f t="shared" si="64"/>
        <v>551</v>
      </c>
      <c r="B565" s="115" t="str">
        <f>IF(基本情報入力シート!B608="","",基本情報入力シート!B608)</f>
        <v/>
      </c>
      <c r="C565" s="116" t="str">
        <f>IF(基本情報入力シート!L608="","",基本情報入力シート!L608)</f>
        <v/>
      </c>
      <c r="D565" s="116" t="str">
        <f>IF(基本情報入力シート!Q608="","",基本情報入力シート!Q608)</f>
        <v>愛知県</v>
      </c>
      <c r="E565" s="116" t="str">
        <f>IF(基本情報入力シート!V608="","",基本情報入力シート!V608)</f>
        <v/>
      </c>
      <c r="F565" s="116" t="str">
        <f>IF(基本情報入力シート!W608="","",基本情報入力シート!W608)</f>
        <v>事業所番号及びサービス名を入力してください。</v>
      </c>
      <c r="G565" s="116" t="str">
        <f>IF(基本情報入力シート!Z608="","",基本情報入力シート!Z608)</f>
        <v/>
      </c>
      <c r="H565" s="224" t="str">
        <f>IF(基本情報入力シート!AD608="","",基本情報入力シート!AD608)</f>
        <v/>
      </c>
      <c r="I565" s="362" t="str">
        <f>IF(基本情報入力シート!AE608="","",基本情報入力シート!AE608)</f>
        <v/>
      </c>
      <c r="J565" s="487"/>
      <c r="K565" s="491"/>
      <c r="L565" s="490"/>
      <c r="M565" s="363" t="str">
        <f>IF(G565="", "", VLOOKUP(AO565,【参考】数式用!$AZ$3:$BA$6, 2, FALSE))</f>
        <v/>
      </c>
      <c r="N565" s="364" t="str">
        <f>IF(G565="","",VLOOKUP(G565,【参考】数式用!$A$4:$L$54,MATCH('別紙様式2-3（個表）'!M565,【参考】数式用!$J$3:$L$3,0)+9,FALSE))</f>
        <v/>
      </c>
      <c r="O565" s="497" t="s">
        <v>2396</v>
      </c>
      <c r="P565" s="365" t="str">
        <f t="shared" si="63"/>
        <v>未入力あり</v>
      </c>
      <c r="Q565" s="273" t="str">
        <f>IFERROR(IF(P565="未入力あり","",ROUNDDOWN(ROUNDDOWN($H565*$I565,0)*VLOOKUP($G565,【参考】数式用!$A$4:$E$54,3, FALSE),0)),"")</f>
        <v/>
      </c>
      <c r="R565" s="273" t="str">
        <f>IF(AM565="×", 0,IF(P565="未入力あり","",ROUNDDOWN(ROUNDDOWN($H565*$I565,0)*VLOOKUP($G565,【参考】数式用!$A$4:$E$54,4,FALSE),0)))</f>
        <v/>
      </c>
      <c r="S565" s="366" t="str">
        <f>IF(AN565="×", 0,IF(P565="未入力あり","",ROUNDDOWN(ROUNDDOWN($H565*$I565,0)*VLOOKUP($G565,【参考】数式用!$A$4:$E$54,5, FALSE),0)))</f>
        <v/>
      </c>
      <c r="T565" s="369" t="s">
        <v>3907</v>
      </c>
      <c r="U565" s="370"/>
      <c r="V565" s="33"/>
      <c r="W565" s="641"/>
      <c r="X565" s="641"/>
      <c r="Y565" s="641"/>
      <c r="Z565" s="641"/>
      <c r="AA565" s="641"/>
      <c r="AB565" s="641"/>
      <c r="AC565" s="641"/>
      <c r="AD565" s="641"/>
      <c r="AE565" s="641"/>
      <c r="AF565" s="641"/>
      <c r="AG565" s="641"/>
      <c r="AI565" s="373" t="str">
        <f t="shared" si="65"/>
        <v/>
      </c>
      <c r="AJ565" s="372" t="e">
        <f>VLOOKUP('別紙様式2-3（個表）'!$G565,【参考】数式用!$P$4:$Q$54,2, FALSE)</f>
        <v>#N/A</v>
      </c>
      <c r="AK565" s="372" t="e">
        <f>VLOOKUP('別紙様式2-3（個表）'!$G565,【参考】数式用!$P$4:$W$54,8, FALSE)</f>
        <v>#N/A</v>
      </c>
      <c r="AL565" s="372" t="e">
        <f>VLOOKUP('別紙様式2-3（個表）'!$G565,【参考】数式用!$P$4:$AD$54,15, FALSE)</f>
        <v>#N/A</v>
      </c>
      <c r="AM565" s="372" t="str">
        <f t="shared" si="66"/>
        <v/>
      </c>
      <c r="AN565" s="372" t="str">
        <f t="shared" si="67"/>
        <v/>
      </c>
      <c r="AO565" s="372" t="str">
        <f t="shared" si="68"/>
        <v/>
      </c>
      <c r="AP565" s="372" t="str">
        <f>IF(G565="", "", VLOOKUP(G565,【参考】数式用!$A$4:$M$54,13,FALSE))</f>
        <v/>
      </c>
      <c r="AQ565" s="46" t="str">
        <f t="shared" si="69"/>
        <v>―</v>
      </c>
    </row>
    <row r="566" spans="1:43" ht="45" customHeight="1">
      <c r="A566" s="114">
        <f t="shared" si="64"/>
        <v>552</v>
      </c>
      <c r="B566" s="115" t="str">
        <f>IF(基本情報入力シート!B609="","",基本情報入力シート!B609)</f>
        <v/>
      </c>
      <c r="C566" s="116" t="str">
        <f>IF(基本情報入力シート!L609="","",基本情報入力シート!L609)</f>
        <v/>
      </c>
      <c r="D566" s="116" t="str">
        <f>IF(基本情報入力シート!Q609="","",基本情報入力シート!Q609)</f>
        <v>愛知県</v>
      </c>
      <c r="E566" s="116" t="str">
        <f>IF(基本情報入力シート!V609="","",基本情報入力シート!V609)</f>
        <v/>
      </c>
      <c r="F566" s="116" t="str">
        <f>IF(基本情報入力シート!W609="","",基本情報入力シート!W609)</f>
        <v>事業所番号及びサービス名を入力してください。</v>
      </c>
      <c r="G566" s="116" t="str">
        <f>IF(基本情報入力シート!Z609="","",基本情報入力シート!Z609)</f>
        <v/>
      </c>
      <c r="H566" s="224" t="str">
        <f>IF(基本情報入力シート!AD609="","",基本情報入力シート!AD609)</f>
        <v/>
      </c>
      <c r="I566" s="362" t="str">
        <f>IF(基本情報入力シート!AE609="","",基本情報入力シート!AE609)</f>
        <v/>
      </c>
      <c r="J566" s="487"/>
      <c r="K566" s="491"/>
      <c r="L566" s="490"/>
      <c r="M566" s="363" t="str">
        <f>IF(G566="", "", VLOOKUP(AO566,【参考】数式用!$AZ$3:$BA$6, 2, FALSE))</f>
        <v/>
      </c>
      <c r="N566" s="364" t="str">
        <f>IF(G566="","",VLOOKUP(G566,【参考】数式用!$A$4:$L$54,MATCH('別紙様式2-3（個表）'!M566,【参考】数式用!$J$3:$L$3,0)+9,FALSE))</f>
        <v/>
      </c>
      <c r="O566" s="497" t="s">
        <v>2396</v>
      </c>
      <c r="P566" s="365" t="str">
        <f t="shared" si="63"/>
        <v>未入力あり</v>
      </c>
      <c r="Q566" s="273" t="str">
        <f>IFERROR(IF(P566="未入力あり","",ROUNDDOWN(ROUNDDOWN($H566*$I566,0)*VLOOKUP($G566,【参考】数式用!$A$4:$E$54,3, FALSE),0)),"")</f>
        <v/>
      </c>
      <c r="R566" s="273" t="str">
        <f>IF(AM566="×", 0,IF(P566="未入力あり","",ROUNDDOWN(ROUNDDOWN($H566*$I566,0)*VLOOKUP($G566,【参考】数式用!$A$4:$E$54,4,FALSE),0)))</f>
        <v/>
      </c>
      <c r="S566" s="366" t="str">
        <f>IF(AN566="×", 0,IF(P566="未入力あり","",ROUNDDOWN(ROUNDDOWN($H566*$I566,0)*VLOOKUP($G566,【参考】数式用!$A$4:$E$54,5, FALSE),0)))</f>
        <v/>
      </c>
      <c r="T566" s="369" t="s">
        <v>3907</v>
      </c>
      <c r="U566" s="370"/>
      <c r="V566" s="33"/>
      <c r="W566" s="641"/>
      <c r="X566" s="641"/>
      <c r="Y566" s="641"/>
      <c r="Z566" s="641"/>
      <c r="AA566" s="641"/>
      <c r="AB566" s="641"/>
      <c r="AC566" s="641"/>
      <c r="AD566" s="641"/>
      <c r="AE566" s="641"/>
      <c r="AF566" s="641"/>
      <c r="AG566" s="641"/>
      <c r="AI566" s="373" t="str">
        <f t="shared" si="65"/>
        <v/>
      </c>
      <c r="AJ566" s="372" t="e">
        <f>VLOOKUP('別紙様式2-3（個表）'!$G566,【参考】数式用!$P$4:$Q$54,2, FALSE)</f>
        <v>#N/A</v>
      </c>
      <c r="AK566" s="372" t="e">
        <f>VLOOKUP('別紙様式2-3（個表）'!$G566,【参考】数式用!$P$4:$W$54,8, FALSE)</f>
        <v>#N/A</v>
      </c>
      <c r="AL566" s="372" t="e">
        <f>VLOOKUP('別紙様式2-3（個表）'!$G566,【参考】数式用!$P$4:$AD$54,15, FALSE)</f>
        <v>#N/A</v>
      </c>
      <c r="AM566" s="372" t="str">
        <f t="shared" si="66"/>
        <v/>
      </c>
      <c r="AN566" s="372" t="str">
        <f t="shared" si="67"/>
        <v/>
      </c>
      <c r="AO566" s="372" t="str">
        <f t="shared" si="68"/>
        <v/>
      </c>
      <c r="AP566" s="372" t="str">
        <f>IF(G566="", "", VLOOKUP(G566,【参考】数式用!$A$4:$M$54,13,FALSE))</f>
        <v/>
      </c>
      <c r="AQ566" s="46" t="str">
        <f t="shared" si="69"/>
        <v>―</v>
      </c>
    </row>
    <row r="567" spans="1:43" ht="45" customHeight="1">
      <c r="A567" s="114">
        <f t="shared" si="64"/>
        <v>553</v>
      </c>
      <c r="B567" s="115" t="str">
        <f>IF(基本情報入力シート!B610="","",基本情報入力シート!B610)</f>
        <v/>
      </c>
      <c r="C567" s="116" t="str">
        <f>IF(基本情報入力シート!L610="","",基本情報入力シート!L610)</f>
        <v/>
      </c>
      <c r="D567" s="116" t="str">
        <f>IF(基本情報入力シート!Q610="","",基本情報入力シート!Q610)</f>
        <v>愛知県</v>
      </c>
      <c r="E567" s="116" t="str">
        <f>IF(基本情報入力シート!V610="","",基本情報入力シート!V610)</f>
        <v/>
      </c>
      <c r="F567" s="116" t="str">
        <f>IF(基本情報入力シート!W610="","",基本情報入力シート!W610)</f>
        <v>事業所番号及びサービス名を入力してください。</v>
      </c>
      <c r="G567" s="116" t="str">
        <f>IF(基本情報入力シート!Z610="","",基本情報入力シート!Z610)</f>
        <v/>
      </c>
      <c r="H567" s="224" t="str">
        <f>IF(基本情報入力シート!AD610="","",基本情報入力シート!AD610)</f>
        <v/>
      </c>
      <c r="I567" s="362" t="str">
        <f>IF(基本情報入力シート!AE610="","",基本情報入力シート!AE610)</f>
        <v/>
      </c>
      <c r="J567" s="487"/>
      <c r="K567" s="491"/>
      <c r="L567" s="490"/>
      <c r="M567" s="363" t="str">
        <f>IF(G567="", "", VLOOKUP(AO567,【参考】数式用!$AZ$3:$BA$6, 2, FALSE))</f>
        <v/>
      </c>
      <c r="N567" s="364" t="str">
        <f>IF(G567="","",VLOOKUP(G567,【参考】数式用!$A$4:$L$54,MATCH('別紙様式2-3（個表）'!M567,【参考】数式用!$J$3:$L$3,0)+9,FALSE))</f>
        <v/>
      </c>
      <c r="O567" s="497" t="s">
        <v>2396</v>
      </c>
      <c r="P567" s="365" t="str">
        <f t="shared" si="63"/>
        <v>未入力あり</v>
      </c>
      <c r="Q567" s="273" t="str">
        <f>IFERROR(IF(P567="未入力あり","",ROUNDDOWN(ROUNDDOWN($H567*$I567,0)*VLOOKUP($G567,【参考】数式用!$A$4:$E$54,3, FALSE),0)),"")</f>
        <v/>
      </c>
      <c r="R567" s="273" t="str">
        <f>IF(AM567="×", 0,IF(P567="未入力あり","",ROUNDDOWN(ROUNDDOWN($H567*$I567,0)*VLOOKUP($G567,【参考】数式用!$A$4:$E$54,4,FALSE),0)))</f>
        <v/>
      </c>
      <c r="S567" s="366" t="str">
        <f>IF(AN567="×", 0,IF(P567="未入力あり","",ROUNDDOWN(ROUNDDOWN($H567*$I567,0)*VLOOKUP($G567,【参考】数式用!$A$4:$E$54,5, FALSE),0)))</f>
        <v/>
      </c>
      <c r="T567" s="369" t="s">
        <v>3907</v>
      </c>
      <c r="U567" s="370"/>
      <c r="V567" s="33"/>
      <c r="W567" s="641"/>
      <c r="X567" s="641"/>
      <c r="Y567" s="641"/>
      <c r="Z567" s="641"/>
      <c r="AA567" s="641"/>
      <c r="AB567" s="641"/>
      <c r="AC567" s="641"/>
      <c r="AD567" s="641"/>
      <c r="AE567" s="641"/>
      <c r="AF567" s="641"/>
      <c r="AG567" s="641"/>
      <c r="AI567" s="373" t="str">
        <f t="shared" si="65"/>
        <v/>
      </c>
      <c r="AJ567" s="372" t="e">
        <f>VLOOKUP('別紙様式2-3（個表）'!$G567,【参考】数式用!$P$4:$Q$54,2, FALSE)</f>
        <v>#N/A</v>
      </c>
      <c r="AK567" s="372" t="e">
        <f>VLOOKUP('別紙様式2-3（個表）'!$G567,【参考】数式用!$P$4:$W$54,8, FALSE)</f>
        <v>#N/A</v>
      </c>
      <c r="AL567" s="372" t="e">
        <f>VLOOKUP('別紙様式2-3（個表）'!$G567,【参考】数式用!$P$4:$AD$54,15, FALSE)</f>
        <v>#N/A</v>
      </c>
      <c r="AM567" s="372" t="str">
        <f t="shared" si="66"/>
        <v/>
      </c>
      <c r="AN567" s="372" t="str">
        <f t="shared" si="67"/>
        <v/>
      </c>
      <c r="AO567" s="372" t="str">
        <f t="shared" si="68"/>
        <v/>
      </c>
      <c r="AP567" s="372" t="str">
        <f>IF(G567="", "", VLOOKUP(G567,【参考】数式用!$A$4:$M$54,13,FALSE))</f>
        <v/>
      </c>
      <c r="AQ567" s="46" t="str">
        <f t="shared" si="69"/>
        <v>―</v>
      </c>
    </row>
    <row r="568" spans="1:43" ht="45" customHeight="1">
      <c r="A568" s="114">
        <f t="shared" si="64"/>
        <v>554</v>
      </c>
      <c r="B568" s="115" t="str">
        <f>IF(基本情報入力シート!B611="","",基本情報入力シート!B611)</f>
        <v/>
      </c>
      <c r="C568" s="116" t="str">
        <f>IF(基本情報入力シート!L611="","",基本情報入力シート!L611)</f>
        <v/>
      </c>
      <c r="D568" s="116" t="str">
        <f>IF(基本情報入力シート!Q611="","",基本情報入力シート!Q611)</f>
        <v>愛知県</v>
      </c>
      <c r="E568" s="116" t="str">
        <f>IF(基本情報入力シート!V611="","",基本情報入力シート!V611)</f>
        <v/>
      </c>
      <c r="F568" s="116" t="str">
        <f>IF(基本情報入力シート!W611="","",基本情報入力シート!W611)</f>
        <v>事業所番号及びサービス名を入力してください。</v>
      </c>
      <c r="G568" s="116" t="str">
        <f>IF(基本情報入力シート!Z611="","",基本情報入力シート!Z611)</f>
        <v/>
      </c>
      <c r="H568" s="224" t="str">
        <f>IF(基本情報入力シート!AD611="","",基本情報入力シート!AD611)</f>
        <v/>
      </c>
      <c r="I568" s="362" t="str">
        <f>IF(基本情報入力シート!AE611="","",基本情報入力シート!AE611)</f>
        <v/>
      </c>
      <c r="J568" s="487"/>
      <c r="K568" s="491"/>
      <c r="L568" s="490"/>
      <c r="M568" s="363" t="str">
        <f>IF(G568="", "", VLOOKUP(AO568,【参考】数式用!$AZ$3:$BA$6, 2, FALSE))</f>
        <v/>
      </c>
      <c r="N568" s="364" t="str">
        <f>IF(G568="","",VLOOKUP(G568,【参考】数式用!$A$4:$L$54,MATCH('別紙様式2-3（個表）'!M568,【参考】数式用!$J$3:$L$3,0)+9,FALSE))</f>
        <v/>
      </c>
      <c r="O568" s="497" t="s">
        <v>2396</v>
      </c>
      <c r="P568" s="365" t="str">
        <f t="shared" si="63"/>
        <v>未入力あり</v>
      </c>
      <c r="Q568" s="273" t="str">
        <f>IFERROR(IF(P568="未入力あり","",ROUNDDOWN(ROUNDDOWN($H568*$I568,0)*VLOOKUP($G568,【参考】数式用!$A$4:$E$54,3, FALSE),0)),"")</f>
        <v/>
      </c>
      <c r="R568" s="273" t="str">
        <f>IF(AM568="×", 0,IF(P568="未入力あり","",ROUNDDOWN(ROUNDDOWN($H568*$I568,0)*VLOOKUP($G568,【参考】数式用!$A$4:$E$54,4,FALSE),0)))</f>
        <v/>
      </c>
      <c r="S568" s="366" t="str">
        <f>IF(AN568="×", 0,IF(P568="未入力あり","",ROUNDDOWN(ROUNDDOWN($H568*$I568,0)*VLOOKUP($G568,【参考】数式用!$A$4:$E$54,5, FALSE),0)))</f>
        <v/>
      </c>
      <c r="T568" s="369" t="s">
        <v>3907</v>
      </c>
      <c r="U568" s="370"/>
      <c r="V568" s="33"/>
      <c r="W568" s="641"/>
      <c r="X568" s="641"/>
      <c r="Y568" s="641"/>
      <c r="Z568" s="641"/>
      <c r="AA568" s="641"/>
      <c r="AB568" s="641"/>
      <c r="AC568" s="641"/>
      <c r="AD568" s="641"/>
      <c r="AE568" s="641"/>
      <c r="AF568" s="641"/>
      <c r="AG568" s="641"/>
      <c r="AI568" s="373" t="str">
        <f t="shared" si="65"/>
        <v/>
      </c>
      <c r="AJ568" s="372" t="e">
        <f>VLOOKUP('別紙様式2-3（個表）'!$G568,【参考】数式用!$P$4:$Q$54,2, FALSE)</f>
        <v>#N/A</v>
      </c>
      <c r="AK568" s="372" t="e">
        <f>VLOOKUP('別紙様式2-3（個表）'!$G568,【参考】数式用!$P$4:$W$54,8, FALSE)</f>
        <v>#N/A</v>
      </c>
      <c r="AL568" s="372" t="e">
        <f>VLOOKUP('別紙様式2-3（個表）'!$G568,【参考】数式用!$P$4:$AD$54,15, FALSE)</f>
        <v>#N/A</v>
      </c>
      <c r="AM568" s="372" t="str">
        <f t="shared" si="66"/>
        <v/>
      </c>
      <c r="AN568" s="372" t="str">
        <f t="shared" si="67"/>
        <v/>
      </c>
      <c r="AO568" s="372" t="str">
        <f t="shared" si="68"/>
        <v/>
      </c>
      <c r="AP568" s="372" t="str">
        <f>IF(G568="", "", VLOOKUP(G568,【参考】数式用!$A$4:$M$54,13,FALSE))</f>
        <v/>
      </c>
      <c r="AQ568" s="46" t="str">
        <f t="shared" si="69"/>
        <v>―</v>
      </c>
    </row>
    <row r="569" spans="1:43" ht="45" customHeight="1">
      <c r="A569" s="114">
        <f t="shared" si="64"/>
        <v>555</v>
      </c>
      <c r="B569" s="115" t="str">
        <f>IF(基本情報入力シート!B612="","",基本情報入力シート!B612)</f>
        <v/>
      </c>
      <c r="C569" s="116" t="str">
        <f>IF(基本情報入力シート!L612="","",基本情報入力シート!L612)</f>
        <v/>
      </c>
      <c r="D569" s="116" t="str">
        <f>IF(基本情報入力シート!Q612="","",基本情報入力シート!Q612)</f>
        <v>愛知県</v>
      </c>
      <c r="E569" s="116" t="str">
        <f>IF(基本情報入力シート!V612="","",基本情報入力シート!V612)</f>
        <v/>
      </c>
      <c r="F569" s="116" t="str">
        <f>IF(基本情報入力シート!W612="","",基本情報入力シート!W612)</f>
        <v>事業所番号及びサービス名を入力してください。</v>
      </c>
      <c r="G569" s="116" t="str">
        <f>IF(基本情報入力シート!Z612="","",基本情報入力シート!Z612)</f>
        <v/>
      </c>
      <c r="H569" s="224" t="str">
        <f>IF(基本情報入力シート!AD612="","",基本情報入力シート!AD612)</f>
        <v/>
      </c>
      <c r="I569" s="362" t="str">
        <f>IF(基本情報入力シート!AE612="","",基本情報入力シート!AE612)</f>
        <v/>
      </c>
      <c r="J569" s="487"/>
      <c r="K569" s="491"/>
      <c r="L569" s="490"/>
      <c r="M569" s="363" t="str">
        <f>IF(G569="", "", VLOOKUP(AO569,【参考】数式用!$AZ$3:$BA$6, 2, FALSE))</f>
        <v/>
      </c>
      <c r="N569" s="364" t="str">
        <f>IF(G569="","",VLOOKUP(G569,【参考】数式用!$A$4:$L$54,MATCH('別紙様式2-3（個表）'!M569,【参考】数式用!$J$3:$L$3,0)+9,FALSE))</f>
        <v/>
      </c>
      <c r="O569" s="497" t="s">
        <v>2396</v>
      </c>
      <c r="P569" s="365" t="str">
        <f t="shared" si="63"/>
        <v>未入力あり</v>
      </c>
      <c r="Q569" s="273" t="str">
        <f>IFERROR(IF(P569="未入力あり","",ROUNDDOWN(ROUNDDOWN($H569*$I569,0)*VLOOKUP($G569,【参考】数式用!$A$4:$E$54,3, FALSE),0)),"")</f>
        <v/>
      </c>
      <c r="R569" s="273" t="str">
        <f>IF(AM569="×", 0,IF(P569="未入力あり","",ROUNDDOWN(ROUNDDOWN($H569*$I569,0)*VLOOKUP($G569,【参考】数式用!$A$4:$E$54,4,FALSE),0)))</f>
        <v/>
      </c>
      <c r="S569" s="366" t="str">
        <f>IF(AN569="×", 0,IF(P569="未入力あり","",ROUNDDOWN(ROUNDDOWN($H569*$I569,0)*VLOOKUP($G569,【参考】数式用!$A$4:$E$54,5, FALSE),0)))</f>
        <v/>
      </c>
      <c r="T569" s="369" t="s">
        <v>3907</v>
      </c>
      <c r="U569" s="370"/>
      <c r="V569" s="33"/>
      <c r="W569" s="641"/>
      <c r="X569" s="641"/>
      <c r="Y569" s="641"/>
      <c r="Z569" s="641"/>
      <c r="AA569" s="641"/>
      <c r="AB569" s="641"/>
      <c r="AC569" s="641"/>
      <c r="AD569" s="641"/>
      <c r="AE569" s="641"/>
      <c r="AF569" s="641"/>
      <c r="AG569" s="641"/>
      <c r="AI569" s="373" t="str">
        <f t="shared" si="65"/>
        <v/>
      </c>
      <c r="AJ569" s="372" t="e">
        <f>VLOOKUP('別紙様式2-3（個表）'!$G569,【参考】数式用!$P$4:$Q$54,2, FALSE)</f>
        <v>#N/A</v>
      </c>
      <c r="AK569" s="372" t="e">
        <f>VLOOKUP('別紙様式2-3（個表）'!$G569,【参考】数式用!$P$4:$W$54,8, FALSE)</f>
        <v>#N/A</v>
      </c>
      <c r="AL569" s="372" t="e">
        <f>VLOOKUP('別紙様式2-3（個表）'!$G569,【参考】数式用!$P$4:$AD$54,15, FALSE)</f>
        <v>#N/A</v>
      </c>
      <c r="AM569" s="372" t="str">
        <f t="shared" si="66"/>
        <v/>
      </c>
      <c r="AN569" s="372" t="str">
        <f t="shared" si="67"/>
        <v/>
      </c>
      <c r="AO569" s="372" t="str">
        <f t="shared" si="68"/>
        <v/>
      </c>
      <c r="AP569" s="372" t="str">
        <f>IF(G569="", "", VLOOKUP(G569,【参考】数式用!$A$4:$M$54,13,FALSE))</f>
        <v/>
      </c>
      <c r="AQ569" s="46" t="str">
        <f t="shared" si="69"/>
        <v>―</v>
      </c>
    </row>
    <row r="570" spans="1:43" ht="45" customHeight="1">
      <c r="A570" s="114">
        <f t="shared" si="64"/>
        <v>556</v>
      </c>
      <c r="B570" s="115" t="str">
        <f>IF(基本情報入力シート!B613="","",基本情報入力シート!B613)</f>
        <v/>
      </c>
      <c r="C570" s="116" t="str">
        <f>IF(基本情報入力シート!L613="","",基本情報入力シート!L613)</f>
        <v/>
      </c>
      <c r="D570" s="116" t="str">
        <f>IF(基本情報入力シート!Q613="","",基本情報入力シート!Q613)</f>
        <v>愛知県</v>
      </c>
      <c r="E570" s="116" t="str">
        <f>IF(基本情報入力シート!V613="","",基本情報入力シート!V613)</f>
        <v/>
      </c>
      <c r="F570" s="116" t="str">
        <f>IF(基本情報入力シート!W613="","",基本情報入力シート!W613)</f>
        <v>事業所番号及びサービス名を入力してください。</v>
      </c>
      <c r="G570" s="116" t="str">
        <f>IF(基本情報入力シート!Z613="","",基本情報入力シート!Z613)</f>
        <v/>
      </c>
      <c r="H570" s="224" t="str">
        <f>IF(基本情報入力シート!AD613="","",基本情報入力シート!AD613)</f>
        <v/>
      </c>
      <c r="I570" s="362" t="str">
        <f>IF(基本情報入力シート!AE613="","",基本情報入力シート!AE613)</f>
        <v/>
      </c>
      <c r="J570" s="487"/>
      <c r="K570" s="491"/>
      <c r="L570" s="490"/>
      <c r="M570" s="363" t="str">
        <f>IF(G570="", "", VLOOKUP(AO570,【参考】数式用!$AZ$3:$BA$6, 2, FALSE))</f>
        <v/>
      </c>
      <c r="N570" s="364" t="str">
        <f>IF(G570="","",VLOOKUP(G570,【参考】数式用!$A$4:$L$54,MATCH('別紙様式2-3（個表）'!M570,【参考】数式用!$J$3:$L$3,0)+9,FALSE))</f>
        <v/>
      </c>
      <c r="O570" s="497" t="s">
        <v>2396</v>
      </c>
      <c r="P570" s="365" t="str">
        <f t="shared" si="63"/>
        <v>未入力あり</v>
      </c>
      <c r="Q570" s="273" t="str">
        <f>IFERROR(IF(P570="未入力あり","",ROUNDDOWN(ROUNDDOWN($H570*$I570,0)*VLOOKUP($G570,【参考】数式用!$A$4:$E$54,3, FALSE),0)),"")</f>
        <v/>
      </c>
      <c r="R570" s="273" t="str">
        <f>IF(AM570="×", 0,IF(P570="未入力あり","",ROUNDDOWN(ROUNDDOWN($H570*$I570,0)*VLOOKUP($G570,【参考】数式用!$A$4:$E$54,4,FALSE),0)))</f>
        <v/>
      </c>
      <c r="S570" s="366" t="str">
        <f>IF(AN570="×", 0,IF(P570="未入力あり","",ROUNDDOWN(ROUNDDOWN($H570*$I570,0)*VLOOKUP($G570,【参考】数式用!$A$4:$E$54,5, FALSE),0)))</f>
        <v/>
      </c>
      <c r="T570" s="369" t="s">
        <v>3907</v>
      </c>
      <c r="U570" s="370"/>
      <c r="V570" s="33"/>
      <c r="W570" s="641"/>
      <c r="X570" s="641"/>
      <c r="Y570" s="641"/>
      <c r="Z570" s="641"/>
      <c r="AA570" s="641"/>
      <c r="AB570" s="641"/>
      <c r="AC570" s="641"/>
      <c r="AD570" s="641"/>
      <c r="AE570" s="641"/>
      <c r="AF570" s="641"/>
      <c r="AG570" s="641"/>
      <c r="AI570" s="373" t="str">
        <f t="shared" si="65"/>
        <v/>
      </c>
      <c r="AJ570" s="372" t="e">
        <f>VLOOKUP('別紙様式2-3（個表）'!$G570,【参考】数式用!$P$4:$Q$54,2, FALSE)</f>
        <v>#N/A</v>
      </c>
      <c r="AK570" s="372" t="e">
        <f>VLOOKUP('別紙様式2-3（個表）'!$G570,【参考】数式用!$P$4:$W$54,8, FALSE)</f>
        <v>#N/A</v>
      </c>
      <c r="AL570" s="372" t="e">
        <f>VLOOKUP('別紙様式2-3（個表）'!$G570,【参考】数式用!$P$4:$AD$54,15, FALSE)</f>
        <v>#N/A</v>
      </c>
      <c r="AM570" s="372" t="str">
        <f t="shared" si="66"/>
        <v/>
      </c>
      <c r="AN570" s="372" t="str">
        <f t="shared" si="67"/>
        <v/>
      </c>
      <c r="AO570" s="372" t="str">
        <f t="shared" si="68"/>
        <v/>
      </c>
      <c r="AP570" s="372" t="str">
        <f>IF(G570="", "", VLOOKUP(G570,【参考】数式用!$A$4:$M$54,13,FALSE))</f>
        <v/>
      </c>
      <c r="AQ570" s="46" t="str">
        <f t="shared" si="69"/>
        <v>―</v>
      </c>
    </row>
    <row r="571" spans="1:43" ht="45" customHeight="1">
      <c r="A571" s="114">
        <f t="shared" si="64"/>
        <v>557</v>
      </c>
      <c r="B571" s="115" t="str">
        <f>IF(基本情報入力シート!B614="","",基本情報入力シート!B614)</f>
        <v/>
      </c>
      <c r="C571" s="116" t="str">
        <f>IF(基本情報入力シート!L614="","",基本情報入力シート!L614)</f>
        <v/>
      </c>
      <c r="D571" s="116" t="str">
        <f>IF(基本情報入力シート!Q614="","",基本情報入力シート!Q614)</f>
        <v>愛知県</v>
      </c>
      <c r="E571" s="116" t="str">
        <f>IF(基本情報入力シート!V614="","",基本情報入力シート!V614)</f>
        <v/>
      </c>
      <c r="F571" s="116" t="str">
        <f>IF(基本情報入力シート!W614="","",基本情報入力シート!W614)</f>
        <v>事業所番号及びサービス名を入力してください。</v>
      </c>
      <c r="G571" s="116" t="str">
        <f>IF(基本情報入力シート!Z614="","",基本情報入力シート!Z614)</f>
        <v/>
      </c>
      <c r="H571" s="224" t="str">
        <f>IF(基本情報入力シート!AD614="","",基本情報入力シート!AD614)</f>
        <v/>
      </c>
      <c r="I571" s="362" t="str">
        <f>IF(基本情報入力シート!AE614="","",基本情報入力シート!AE614)</f>
        <v/>
      </c>
      <c r="J571" s="487"/>
      <c r="K571" s="491"/>
      <c r="L571" s="490"/>
      <c r="M571" s="363" t="str">
        <f>IF(G571="", "", VLOOKUP(AO571,【参考】数式用!$AZ$3:$BA$6, 2, FALSE))</f>
        <v/>
      </c>
      <c r="N571" s="364" t="str">
        <f>IF(G571="","",VLOOKUP(G571,【参考】数式用!$A$4:$L$54,MATCH('別紙様式2-3（個表）'!M571,【参考】数式用!$J$3:$L$3,0)+9,FALSE))</f>
        <v/>
      </c>
      <c r="O571" s="497" t="s">
        <v>2396</v>
      </c>
      <c r="P571" s="365" t="str">
        <f t="shared" si="63"/>
        <v>未入力あり</v>
      </c>
      <c r="Q571" s="273" t="str">
        <f>IFERROR(IF(P571="未入力あり","",ROUNDDOWN(ROUNDDOWN($H571*$I571,0)*VLOOKUP($G571,【参考】数式用!$A$4:$E$54,3, FALSE),0)),"")</f>
        <v/>
      </c>
      <c r="R571" s="273" t="str">
        <f>IF(AM571="×", 0,IF(P571="未入力あり","",ROUNDDOWN(ROUNDDOWN($H571*$I571,0)*VLOOKUP($G571,【参考】数式用!$A$4:$E$54,4,FALSE),0)))</f>
        <v/>
      </c>
      <c r="S571" s="366" t="str">
        <f>IF(AN571="×", 0,IF(P571="未入力あり","",ROUNDDOWN(ROUNDDOWN($H571*$I571,0)*VLOOKUP($G571,【参考】数式用!$A$4:$E$54,5, FALSE),0)))</f>
        <v/>
      </c>
      <c r="T571" s="369" t="s">
        <v>3907</v>
      </c>
      <c r="U571" s="370"/>
      <c r="V571" s="33"/>
      <c r="W571" s="641"/>
      <c r="X571" s="641"/>
      <c r="Y571" s="641"/>
      <c r="Z571" s="641"/>
      <c r="AA571" s="641"/>
      <c r="AB571" s="641"/>
      <c r="AC571" s="641"/>
      <c r="AD571" s="641"/>
      <c r="AE571" s="641"/>
      <c r="AF571" s="641"/>
      <c r="AG571" s="641"/>
      <c r="AI571" s="373" t="str">
        <f t="shared" si="65"/>
        <v/>
      </c>
      <c r="AJ571" s="372" t="e">
        <f>VLOOKUP('別紙様式2-3（個表）'!$G571,【参考】数式用!$P$4:$Q$54,2, FALSE)</f>
        <v>#N/A</v>
      </c>
      <c r="AK571" s="372" t="e">
        <f>VLOOKUP('別紙様式2-3（個表）'!$G571,【参考】数式用!$P$4:$W$54,8, FALSE)</f>
        <v>#N/A</v>
      </c>
      <c r="AL571" s="372" t="e">
        <f>VLOOKUP('別紙様式2-3（個表）'!$G571,【参考】数式用!$P$4:$AD$54,15, FALSE)</f>
        <v>#N/A</v>
      </c>
      <c r="AM571" s="372" t="str">
        <f t="shared" si="66"/>
        <v/>
      </c>
      <c r="AN571" s="372" t="str">
        <f t="shared" si="67"/>
        <v/>
      </c>
      <c r="AO571" s="372" t="str">
        <f t="shared" si="68"/>
        <v/>
      </c>
      <c r="AP571" s="372" t="str">
        <f>IF(G571="", "", VLOOKUP(G571,【参考】数式用!$A$4:$M$54,13,FALSE))</f>
        <v/>
      </c>
      <c r="AQ571" s="46" t="str">
        <f t="shared" si="69"/>
        <v>―</v>
      </c>
    </row>
    <row r="572" spans="1:43" ht="45" customHeight="1">
      <c r="A572" s="114">
        <f t="shared" si="64"/>
        <v>558</v>
      </c>
      <c r="B572" s="115" t="str">
        <f>IF(基本情報入力シート!B615="","",基本情報入力シート!B615)</f>
        <v/>
      </c>
      <c r="C572" s="116" t="str">
        <f>IF(基本情報入力シート!L615="","",基本情報入力シート!L615)</f>
        <v/>
      </c>
      <c r="D572" s="116" t="str">
        <f>IF(基本情報入力シート!Q615="","",基本情報入力シート!Q615)</f>
        <v>愛知県</v>
      </c>
      <c r="E572" s="116" t="str">
        <f>IF(基本情報入力シート!V615="","",基本情報入力シート!V615)</f>
        <v/>
      </c>
      <c r="F572" s="116" t="str">
        <f>IF(基本情報入力シート!W615="","",基本情報入力シート!W615)</f>
        <v>事業所番号及びサービス名を入力してください。</v>
      </c>
      <c r="G572" s="116" t="str">
        <f>IF(基本情報入力シート!Z615="","",基本情報入力シート!Z615)</f>
        <v/>
      </c>
      <c r="H572" s="224" t="str">
        <f>IF(基本情報入力シート!AD615="","",基本情報入力シート!AD615)</f>
        <v/>
      </c>
      <c r="I572" s="362" t="str">
        <f>IF(基本情報入力シート!AE615="","",基本情報入力シート!AE615)</f>
        <v/>
      </c>
      <c r="J572" s="487"/>
      <c r="K572" s="491"/>
      <c r="L572" s="490"/>
      <c r="M572" s="363" t="str">
        <f>IF(G572="", "", VLOOKUP(AO572,【参考】数式用!$AZ$3:$BA$6, 2, FALSE))</f>
        <v/>
      </c>
      <c r="N572" s="364" t="str">
        <f>IF(G572="","",VLOOKUP(G572,【参考】数式用!$A$4:$L$54,MATCH('別紙様式2-3（個表）'!M572,【参考】数式用!$J$3:$L$3,0)+9,FALSE))</f>
        <v/>
      </c>
      <c r="O572" s="497" t="s">
        <v>2396</v>
      </c>
      <c r="P572" s="365" t="str">
        <f t="shared" si="63"/>
        <v>未入力あり</v>
      </c>
      <c r="Q572" s="273" t="str">
        <f>IFERROR(IF(P572="未入力あり","",ROUNDDOWN(ROUNDDOWN($H572*$I572,0)*VLOOKUP($G572,【参考】数式用!$A$4:$E$54,3, FALSE),0)),"")</f>
        <v/>
      </c>
      <c r="R572" s="273" t="str">
        <f>IF(AM572="×", 0,IF(P572="未入力あり","",ROUNDDOWN(ROUNDDOWN($H572*$I572,0)*VLOOKUP($G572,【参考】数式用!$A$4:$E$54,4,FALSE),0)))</f>
        <v/>
      </c>
      <c r="S572" s="366" t="str">
        <f>IF(AN572="×", 0,IF(P572="未入力あり","",ROUNDDOWN(ROUNDDOWN($H572*$I572,0)*VLOOKUP($G572,【参考】数式用!$A$4:$E$54,5, FALSE),0)))</f>
        <v/>
      </c>
      <c r="T572" s="369" t="s">
        <v>3907</v>
      </c>
      <c r="U572" s="370"/>
      <c r="V572" s="33"/>
      <c r="W572" s="641"/>
      <c r="X572" s="641"/>
      <c r="Y572" s="641"/>
      <c r="Z572" s="641"/>
      <c r="AA572" s="641"/>
      <c r="AB572" s="641"/>
      <c r="AC572" s="641"/>
      <c r="AD572" s="641"/>
      <c r="AE572" s="641"/>
      <c r="AF572" s="641"/>
      <c r="AG572" s="641"/>
      <c r="AI572" s="373" t="str">
        <f t="shared" si="65"/>
        <v/>
      </c>
      <c r="AJ572" s="372" t="e">
        <f>VLOOKUP('別紙様式2-3（個表）'!$G572,【参考】数式用!$P$4:$Q$54,2, FALSE)</f>
        <v>#N/A</v>
      </c>
      <c r="AK572" s="372" t="e">
        <f>VLOOKUP('別紙様式2-3（個表）'!$G572,【参考】数式用!$P$4:$W$54,8, FALSE)</f>
        <v>#N/A</v>
      </c>
      <c r="AL572" s="372" t="e">
        <f>VLOOKUP('別紙様式2-3（個表）'!$G572,【参考】数式用!$P$4:$AD$54,15, FALSE)</f>
        <v>#N/A</v>
      </c>
      <c r="AM572" s="372" t="str">
        <f t="shared" si="66"/>
        <v/>
      </c>
      <c r="AN572" s="372" t="str">
        <f t="shared" si="67"/>
        <v/>
      </c>
      <c r="AO572" s="372" t="str">
        <f t="shared" si="68"/>
        <v/>
      </c>
      <c r="AP572" s="372" t="str">
        <f>IF(G572="", "", VLOOKUP(G572,【参考】数式用!$A$4:$M$54,13,FALSE))</f>
        <v/>
      </c>
      <c r="AQ572" s="46" t="str">
        <f t="shared" si="69"/>
        <v>―</v>
      </c>
    </row>
    <row r="573" spans="1:43" ht="45" customHeight="1">
      <c r="A573" s="114">
        <f t="shared" si="64"/>
        <v>559</v>
      </c>
      <c r="B573" s="115" t="str">
        <f>IF(基本情報入力シート!B616="","",基本情報入力シート!B616)</f>
        <v/>
      </c>
      <c r="C573" s="116" t="str">
        <f>IF(基本情報入力シート!L616="","",基本情報入力シート!L616)</f>
        <v/>
      </c>
      <c r="D573" s="116" t="str">
        <f>IF(基本情報入力シート!Q616="","",基本情報入力シート!Q616)</f>
        <v>愛知県</v>
      </c>
      <c r="E573" s="116" t="str">
        <f>IF(基本情報入力シート!V616="","",基本情報入力シート!V616)</f>
        <v/>
      </c>
      <c r="F573" s="116" t="str">
        <f>IF(基本情報入力シート!W616="","",基本情報入力シート!W616)</f>
        <v>事業所番号及びサービス名を入力してください。</v>
      </c>
      <c r="G573" s="116" t="str">
        <f>IF(基本情報入力シート!Z616="","",基本情報入力シート!Z616)</f>
        <v/>
      </c>
      <c r="H573" s="224" t="str">
        <f>IF(基本情報入力シート!AD616="","",基本情報入力シート!AD616)</f>
        <v/>
      </c>
      <c r="I573" s="362" t="str">
        <f>IF(基本情報入力シート!AE616="","",基本情報入力シート!AE616)</f>
        <v/>
      </c>
      <c r="J573" s="487"/>
      <c r="K573" s="491"/>
      <c r="L573" s="490"/>
      <c r="M573" s="363" t="str">
        <f>IF(G573="", "", VLOOKUP(AO573,【参考】数式用!$AZ$3:$BA$6, 2, FALSE))</f>
        <v/>
      </c>
      <c r="N573" s="364" t="str">
        <f>IF(G573="","",VLOOKUP(G573,【参考】数式用!$A$4:$L$54,MATCH('別紙様式2-3（個表）'!M573,【参考】数式用!$J$3:$L$3,0)+9,FALSE))</f>
        <v/>
      </c>
      <c r="O573" s="497" t="s">
        <v>2396</v>
      </c>
      <c r="P573" s="365" t="str">
        <f t="shared" si="63"/>
        <v>未入力あり</v>
      </c>
      <c r="Q573" s="273" t="str">
        <f>IFERROR(IF(P573="未入力あり","",ROUNDDOWN(ROUNDDOWN($H573*$I573,0)*VLOOKUP($G573,【参考】数式用!$A$4:$E$54,3, FALSE),0)),"")</f>
        <v/>
      </c>
      <c r="R573" s="273" t="str">
        <f>IF(AM573="×", 0,IF(P573="未入力あり","",ROUNDDOWN(ROUNDDOWN($H573*$I573,0)*VLOOKUP($G573,【参考】数式用!$A$4:$E$54,4,FALSE),0)))</f>
        <v/>
      </c>
      <c r="S573" s="366" t="str">
        <f>IF(AN573="×", 0,IF(P573="未入力あり","",ROUNDDOWN(ROUNDDOWN($H573*$I573,0)*VLOOKUP($G573,【参考】数式用!$A$4:$E$54,5, FALSE),0)))</f>
        <v/>
      </c>
      <c r="T573" s="369" t="s">
        <v>3907</v>
      </c>
      <c r="U573" s="370"/>
      <c r="V573" s="33"/>
      <c r="W573" s="641"/>
      <c r="X573" s="641"/>
      <c r="Y573" s="641"/>
      <c r="Z573" s="641"/>
      <c r="AA573" s="641"/>
      <c r="AB573" s="641"/>
      <c r="AC573" s="641"/>
      <c r="AD573" s="641"/>
      <c r="AE573" s="641"/>
      <c r="AF573" s="641"/>
      <c r="AG573" s="641"/>
      <c r="AI573" s="373" t="str">
        <f t="shared" si="65"/>
        <v/>
      </c>
      <c r="AJ573" s="372" t="e">
        <f>VLOOKUP('別紙様式2-3（個表）'!$G573,【参考】数式用!$P$4:$Q$54,2, FALSE)</f>
        <v>#N/A</v>
      </c>
      <c r="AK573" s="372" t="e">
        <f>VLOOKUP('別紙様式2-3（個表）'!$G573,【参考】数式用!$P$4:$W$54,8, FALSE)</f>
        <v>#N/A</v>
      </c>
      <c r="AL573" s="372" t="e">
        <f>VLOOKUP('別紙様式2-3（個表）'!$G573,【参考】数式用!$P$4:$AD$54,15, FALSE)</f>
        <v>#N/A</v>
      </c>
      <c r="AM573" s="372" t="str">
        <f t="shared" si="66"/>
        <v/>
      </c>
      <c r="AN573" s="372" t="str">
        <f t="shared" si="67"/>
        <v/>
      </c>
      <c r="AO573" s="372" t="str">
        <f t="shared" si="68"/>
        <v/>
      </c>
      <c r="AP573" s="372" t="str">
        <f>IF(G573="", "", VLOOKUP(G573,【参考】数式用!$A$4:$M$54,13,FALSE))</f>
        <v/>
      </c>
      <c r="AQ573" s="46" t="str">
        <f t="shared" si="69"/>
        <v>―</v>
      </c>
    </row>
    <row r="574" spans="1:43" ht="45" customHeight="1">
      <c r="A574" s="114">
        <f t="shared" si="64"/>
        <v>560</v>
      </c>
      <c r="B574" s="115" t="str">
        <f>IF(基本情報入力シート!B617="","",基本情報入力シート!B617)</f>
        <v/>
      </c>
      <c r="C574" s="116" t="str">
        <f>IF(基本情報入力シート!L617="","",基本情報入力シート!L617)</f>
        <v/>
      </c>
      <c r="D574" s="116" t="str">
        <f>IF(基本情報入力シート!Q617="","",基本情報入力シート!Q617)</f>
        <v>愛知県</v>
      </c>
      <c r="E574" s="116" t="str">
        <f>IF(基本情報入力シート!V617="","",基本情報入力シート!V617)</f>
        <v/>
      </c>
      <c r="F574" s="116" t="str">
        <f>IF(基本情報入力シート!W617="","",基本情報入力シート!W617)</f>
        <v>事業所番号及びサービス名を入力してください。</v>
      </c>
      <c r="G574" s="116" t="str">
        <f>IF(基本情報入力シート!Z617="","",基本情報入力シート!Z617)</f>
        <v/>
      </c>
      <c r="H574" s="224" t="str">
        <f>IF(基本情報入力シート!AD617="","",基本情報入力シート!AD617)</f>
        <v/>
      </c>
      <c r="I574" s="362" t="str">
        <f>IF(基本情報入力シート!AE617="","",基本情報入力シート!AE617)</f>
        <v/>
      </c>
      <c r="J574" s="487"/>
      <c r="K574" s="491"/>
      <c r="L574" s="490"/>
      <c r="M574" s="363" t="str">
        <f>IF(G574="", "", VLOOKUP(AO574,【参考】数式用!$AZ$3:$BA$6, 2, FALSE))</f>
        <v/>
      </c>
      <c r="N574" s="364" t="str">
        <f>IF(G574="","",VLOOKUP(G574,【参考】数式用!$A$4:$L$54,MATCH('別紙様式2-3（個表）'!M574,【参考】数式用!$J$3:$L$3,0)+9,FALSE))</f>
        <v/>
      </c>
      <c r="O574" s="497" t="s">
        <v>2396</v>
      </c>
      <c r="P574" s="365" t="str">
        <f t="shared" si="63"/>
        <v>未入力あり</v>
      </c>
      <c r="Q574" s="273" t="str">
        <f>IFERROR(IF(P574="未入力あり","",ROUNDDOWN(ROUNDDOWN($H574*$I574,0)*VLOOKUP($G574,【参考】数式用!$A$4:$E$54,3, FALSE),0)),"")</f>
        <v/>
      </c>
      <c r="R574" s="273" t="str">
        <f>IF(AM574="×", 0,IF(P574="未入力あり","",ROUNDDOWN(ROUNDDOWN($H574*$I574,0)*VLOOKUP($G574,【参考】数式用!$A$4:$E$54,4,FALSE),0)))</f>
        <v/>
      </c>
      <c r="S574" s="366" t="str">
        <f>IF(AN574="×", 0,IF(P574="未入力あり","",ROUNDDOWN(ROUNDDOWN($H574*$I574,0)*VLOOKUP($G574,【参考】数式用!$A$4:$E$54,5, FALSE),0)))</f>
        <v/>
      </c>
      <c r="T574" s="369" t="s">
        <v>3907</v>
      </c>
      <c r="U574" s="370"/>
      <c r="V574" s="33"/>
      <c r="W574" s="641"/>
      <c r="X574" s="641"/>
      <c r="Y574" s="641"/>
      <c r="Z574" s="641"/>
      <c r="AA574" s="641"/>
      <c r="AB574" s="641"/>
      <c r="AC574" s="641"/>
      <c r="AD574" s="641"/>
      <c r="AE574" s="641"/>
      <c r="AF574" s="641"/>
      <c r="AG574" s="641"/>
      <c r="AI574" s="373" t="str">
        <f t="shared" si="65"/>
        <v/>
      </c>
      <c r="AJ574" s="372" t="e">
        <f>VLOOKUP('別紙様式2-3（個表）'!$G574,【参考】数式用!$P$4:$Q$54,2, FALSE)</f>
        <v>#N/A</v>
      </c>
      <c r="AK574" s="372" t="e">
        <f>VLOOKUP('別紙様式2-3（個表）'!$G574,【参考】数式用!$P$4:$W$54,8, FALSE)</f>
        <v>#N/A</v>
      </c>
      <c r="AL574" s="372" t="e">
        <f>VLOOKUP('別紙様式2-3（個表）'!$G574,【参考】数式用!$P$4:$AD$54,15, FALSE)</f>
        <v>#N/A</v>
      </c>
      <c r="AM574" s="372" t="str">
        <f t="shared" si="66"/>
        <v/>
      </c>
      <c r="AN574" s="372" t="str">
        <f t="shared" si="67"/>
        <v/>
      </c>
      <c r="AO574" s="372" t="str">
        <f t="shared" si="68"/>
        <v/>
      </c>
      <c r="AP574" s="372" t="str">
        <f>IF(G574="", "", VLOOKUP(G574,【参考】数式用!$A$4:$M$54,13,FALSE))</f>
        <v/>
      </c>
      <c r="AQ574" s="46" t="str">
        <f t="shared" si="69"/>
        <v>―</v>
      </c>
    </row>
    <row r="575" spans="1:43" ht="45" customHeight="1">
      <c r="A575" s="114">
        <f t="shared" si="64"/>
        <v>561</v>
      </c>
      <c r="B575" s="115" t="str">
        <f>IF(基本情報入力シート!B618="","",基本情報入力シート!B618)</f>
        <v/>
      </c>
      <c r="C575" s="116" t="str">
        <f>IF(基本情報入力シート!L618="","",基本情報入力シート!L618)</f>
        <v/>
      </c>
      <c r="D575" s="116" t="str">
        <f>IF(基本情報入力シート!Q618="","",基本情報入力シート!Q618)</f>
        <v>愛知県</v>
      </c>
      <c r="E575" s="116" t="str">
        <f>IF(基本情報入力シート!V618="","",基本情報入力シート!V618)</f>
        <v/>
      </c>
      <c r="F575" s="116" t="str">
        <f>IF(基本情報入力シート!W618="","",基本情報入力シート!W618)</f>
        <v>事業所番号及びサービス名を入力してください。</v>
      </c>
      <c r="G575" s="116" t="str">
        <f>IF(基本情報入力シート!Z618="","",基本情報入力シート!Z618)</f>
        <v/>
      </c>
      <c r="H575" s="224" t="str">
        <f>IF(基本情報入力シート!AD618="","",基本情報入力シート!AD618)</f>
        <v/>
      </c>
      <c r="I575" s="362" t="str">
        <f>IF(基本情報入力シート!AE618="","",基本情報入力シート!AE618)</f>
        <v/>
      </c>
      <c r="J575" s="487"/>
      <c r="K575" s="491"/>
      <c r="L575" s="490"/>
      <c r="M575" s="363" t="str">
        <f>IF(G575="", "", VLOOKUP(AO575,【参考】数式用!$AZ$3:$BA$6, 2, FALSE))</f>
        <v/>
      </c>
      <c r="N575" s="364" t="str">
        <f>IF(G575="","",VLOOKUP(G575,【参考】数式用!$A$4:$L$54,MATCH('別紙様式2-3（個表）'!M575,【参考】数式用!$J$3:$L$3,0)+9,FALSE))</f>
        <v/>
      </c>
      <c r="O575" s="497" t="s">
        <v>2396</v>
      </c>
      <c r="P575" s="365" t="str">
        <f t="shared" si="63"/>
        <v>未入力あり</v>
      </c>
      <c r="Q575" s="273" t="str">
        <f>IFERROR(IF(P575="未入力あり","",ROUNDDOWN(ROUNDDOWN($H575*$I575,0)*VLOOKUP($G575,【参考】数式用!$A$4:$E$54,3, FALSE),0)),"")</f>
        <v/>
      </c>
      <c r="R575" s="273" t="str">
        <f>IF(AM575="×", 0,IF(P575="未入力あり","",ROUNDDOWN(ROUNDDOWN($H575*$I575,0)*VLOOKUP($G575,【参考】数式用!$A$4:$E$54,4,FALSE),0)))</f>
        <v/>
      </c>
      <c r="S575" s="366" t="str">
        <f>IF(AN575="×", 0,IF(P575="未入力あり","",ROUNDDOWN(ROUNDDOWN($H575*$I575,0)*VLOOKUP($G575,【参考】数式用!$A$4:$E$54,5, FALSE),0)))</f>
        <v/>
      </c>
      <c r="T575" s="369" t="s">
        <v>3907</v>
      </c>
      <c r="U575" s="370"/>
      <c r="V575" s="33"/>
      <c r="W575" s="641"/>
      <c r="X575" s="641"/>
      <c r="Y575" s="641"/>
      <c r="Z575" s="641"/>
      <c r="AA575" s="641"/>
      <c r="AB575" s="641"/>
      <c r="AC575" s="641"/>
      <c r="AD575" s="641"/>
      <c r="AE575" s="641"/>
      <c r="AF575" s="641"/>
      <c r="AG575" s="641"/>
      <c r="AI575" s="373" t="str">
        <f t="shared" si="65"/>
        <v/>
      </c>
      <c r="AJ575" s="372" t="e">
        <f>VLOOKUP('別紙様式2-3（個表）'!$G575,【参考】数式用!$P$4:$Q$54,2, FALSE)</f>
        <v>#N/A</v>
      </c>
      <c r="AK575" s="372" t="e">
        <f>VLOOKUP('別紙様式2-3（個表）'!$G575,【参考】数式用!$P$4:$W$54,8, FALSE)</f>
        <v>#N/A</v>
      </c>
      <c r="AL575" s="372" t="e">
        <f>VLOOKUP('別紙様式2-3（個表）'!$G575,【参考】数式用!$P$4:$AD$54,15, FALSE)</f>
        <v>#N/A</v>
      </c>
      <c r="AM575" s="372" t="str">
        <f t="shared" si="66"/>
        <v/>
      </c>
      <c r="AN575" s="372" t="str">
        <f t="shared" si="67"/>
        <v/>
      </c>
      <c r="AO575" s="372" t="str">
        <f t="shared" si="68"/>
        <v/>
      </c>
      <c r="AP575" s="372" t="str">
        <f>IF(G575="", "", VLOOKUP(G575,【参考】数式用!$A$4:$M$54,13,FALSE))</f>
        <v/>
      </c>
      <c r="AQ575" s="46" t="str">
        <f t="shared" si="69"/>
        <v>―</v>
      </c>
    </row>
    <row r="576" spans="1:43" ht="45" customHeight="1">
      <c r="A576" s="114">
        <f t="shared" si="64"/>
        <v>562</v>
      </c>
      <c r="B576" s="115" t="str">
        <f>IF(基本情報入力シート!B619="","",基本情報入力シート!B619)</f>
        <v/>
      </c>
      <c r="C576" s="116" t="str">
        <f>IF(基本情報入力シート!L619="","",基本情報入力シート!L619)</f>
        <v/>
      </c>
      <c r="D576" s="116" t="str">
        <f>IF(基本情報入力シート!Q619="","",基本情報入力シート!Q619)</f>
        <v>愛知県</v>
      </c>
      <c r="E576" s="116" t="str">
        <f>IF(基本情報入力シート!V619="","",基本情報入力シート!V619)</f>
        <v/>
      </c>
      <c r="F576" s="116" t="str">
        <f>IF(基本情報入力シート!W619="","",基本情報入力シート!W619)</f>
        <v>事業所番号及びサービス名を入力してください。</v>
      </c>
      <c r="G576" s="116" t="str">
        <f>IF(基本情報入力シート!Z619="","",基本情報入力シート!Z619)</f>
        <v/>
      </c>
      <c r="H576" s="224" t="str">
        <f>IF(基本情報入力シート!AD619="","",基本情報入力シート!AD619)</f>
        <v/>
      </c>
      <c r="I576" s="362" t="str">
        <f>IF(基本情報入力シート!AE619="","",基本情報入力シート!AE619)</f>
        <v/>
      </c>
      <c r="J576" s="487"/>
      <c r="K576" s="491"/>
      <c r="L576" s="490"/>
      <c r="M576" s="363" t="str">
        <f>IF(G576="", "", VLOOKUP(AO576,【参考】数式用!$AZ$3:$BA$6, 2, FALSE))</f>
        <v/>
      </c>
      <c r="N576" s="364" t="str">
        <f>IF(G576="","",VLOOKUP(G576,【参考】数式用!$A$4:$L$54,MATCH('別紙様式2-3（個表）'!M576,【参考】数式用!$J$3:$L$3,0)+9,FALSE))</f>
        <v/>
      </c>
      <c r="O576" s="497" t="s">
        <v>2396</v>
      </c>
      <c r="P576" s="365" t="str">
        <f t="shared" si="63"/>
        <v>未入力あり</v>
      </c>
      <c r="Q576" s="273" t="str">
        <f>IFERROR(IF(P576="未入力あり","",ROUNDDOWN(ROUNDDOWN($H576*$I576,0)*VLOOKUP($G576,【参考】数式用!$A$4:$E$54,3, FALSE),0)),"")</f>
        <v/>
      </c>
      <c r="R576" s="273" t="str">
        <f>IF(AM576="×", 0,IF(P576="未入力あり","",ROUNDDOWN(ROUNDDOWN($H576*$I576,0)*VLOOKUP($G576,【参考】数式用!$A$4:$E$54,4,FALSE),0)))</f>
        <v/>
      </c>
      <c r="S576" s="366" t="str">
        <f>IF(AN576="×", 0,IF(P576="未入力あり","",ROUNDDOWN(ROUNDDOWN($H576*$I576,0)*VLOOKUP($G576,【参考】数式用!$A$4:$E$54,5, FALSE),0)))</f>
        <v/>
      </c>
      <c r="T576" s="369" t="s">
        <v>3907</v>
      </c>
      <c r="U576" s="370"/>
      <c r="V576" s="33"/>
      <c r="W576" s="641"/>
      <c r="X576" s="641"/>
      <c r="Y576" s="641"/>
      <c r="Z576" s="641"/>
      <c r="AA576" s="641"/>
      <c r="AB576" s="641"/>
      <c r="AC576" s="641"/>
      <c r="AD576" s="641"/>
      <c r="AE576" s="641"/>
      <c r="AF576" s="641"/>
      <c r="AG576" s="641"/>
      <c r="AI576" s="373" t="str">
        <f t="shared" si="65"/>
        <v/>
      </c>
      <c r="AJ576" s="372" t="e">
        <f>VLOOKUP('別紙様式2-3（個表）'!$G576,【参考】数式用!$P$4:$Q$54,2, FALSE)</f>
        <v>#N/A</v>
      </c>
      <c r="AK576" s="372" t="e">
        <f>VLOOKUP('別紙様式2-3（個表）'!$G576,【参考】数式用!$P$4:$W$54,8, FALSE)</f>
        <v>#N/A</v>
      </c>
      <c r="AL576" s="372" t="e">
        <f>VLOOKUP('別紙様式2-3（個表）'!$G576,【参考】数式用!$P$4:$AD$54,15, FALSE)</f>
        <v>#N/A</v>
      </c>
      <c r="AM576" s="372" t="str">
        <f t="shared" si="66"/>
        <v/>
      </c>
      <c r="AN576" s="372" t="str">
        <f t="shared" si="67"/>
        <v/>
      </c>
      <c r="AO576" s="372" t="str">
        <f t="shared" si="68"/>
        <v/>
      </c>
      <c r="AP576" s="372" t="str">
        <f>IF(G576="", "", VLOOKUP(G576,【参考】数式用!$A$4:$M$54,13,FALSE))</f>
        <v/>
      </c>
      <c r="AQ576" s="46" t="str">
        <f t="shared" si="69"/>
        <v>―</v>
      </c>
    </row>
    <row r="577" spans="1:43" ht="45" customHeight="1">
      <c r="A577" s="114">
        <f t="shared" si="64"/>
        <v>563</v>
      </c>
      <c r="B577" s="115" t="str">
        <f>IF(基本情報入力シート!B620="","",基本情報入力シート!B620)</f>
        <v/>
      </c>
      <c r="C577" s="116" t="str">
        <f>IF(基本情報入力シート!L620="","",基本情報入力シート!L620)</f>
        <v/>
      </c>
      <c r="D577" s="116" t="str">
        <f>IF(基本情報入力シート!Q620="","",基本情報入力シート!Q620)</f>
        <v>愛知県</v>
      </c>
      <c r="E577" s="116" t="str">
        <f>IF(基本情報入力シート!V620="","",基本情報入力シート!V620)</f>
        <v/>
      </c>
      <c r="F577" s="116" t="str">
        <f>IF(基本情報入力シート!W620="","",基本情報入力シート!W620)</f>
        <v>事業所番号及びサービス名を入力してください。</v>
      </c>
      <c r="G577" s="116" t="str">
        <f>IF(基本情報入力シート!Z620="","",基本情報入力シート!Z620)</f>
        <v/>
      </c>
      <c r="H577" s="224" t="str">
        <f>IF(基本情報入力シート!AD620="","",基本情報入力シート!AD620)</f>
        <v/>
      </c>
      <c r="I577" s="362" t="str">
        <f>IF(基本情報入力シート!AE620="","",基本情報入力シート!AE620)</f>
        <v/>
      </c>
      <c r="J577" s="487"/>
      <c r="K577" s="491"/>
      <c r="L577" s="490"/>
      <c r="M577" s="363" t="str">
        <f>IF(G577="", "", VLOOKUP(AO577,【参考】数式用!$AZ$3:$BA$6, 2, FALSE))</f>
        <v/>
      </c>
      <c r="N577" s="364" t="str">
        <f>IF(G577="","",VLOOKUP(G577,【参考】数式用!$A$4:$L$54,MATCH('別紙様式2-3（個表）'!M577,【参考】数式用!$J$3:$L$3,0)+9,FALSE))</f>
        <v/>
      </c>
      <c r="O577" s="497" t="s">
        <v>2396</v>
      </c>
      <c r="P577" s="365" t="str">
        <f t="shared" si="63"/>
        <v>未入力あり</v>
      </c>
      <c r="Q577" s="273" t="str">
        <f>IFERROR(IF(P577="未入力あり","",ROUNDDOWN(ROUNDDOWN($H577*$I577,0)*VLOOKUP($G577,【参考】数式用!$A$4:$E$54,3, FALSE),0)),"")</f>
        <v/>
      </c>
      <c r="R577" s="273" t="str">
        <f>IF(AM577="×", 0,IF(P577="未入力あり","",ROUNDDOWN(ROUNDDOWN($H577*$I577,0)*VLOOKUP($G577,【参考】数式用!$A$4:$E$54,4,FALSE),0)))</f>
        <v/>
      </c>
      <c r="S577" s="366" t="str">
        <f>IF(AN577="×", 0,IF(P577="未入力あり","",ROUNDDOWN(ROUNDDOWN($H577*$I577,0)*VLOOKUP($G577,【参考】数式用!$A$4:$E$54,5, FALSE),0)))</f>
        <v/>
      </c>
      <c r="T577" s="369" t="s">
        <v>3907</v>
      </c>
      <c r="U577" s="370"/>
      <c r="V577" s="33"/>
      <c r="W577" s="641"/>
      <c r="X577" s="641"/>
      <c r="Y577" s="641"/>
      <c r="Z577" s="641"/>
      <c r="AA577" s="641"/>
      <c r="AB577" s="641"/>
      <c r="AC577" s="641"/>
      <c r="AD577" s="641"/>
      <c r="AE577" s="641"/>
      <c r="AF577" s="641"/>
      <c r="AG577" s="641"/>
      <c r="AI577" s="373" t="str">
        <f t="shared" si="65"/>
        <v/>
      </c>
      <c r="AJ577" s="372" t="e">
        <f>VLOOKUP('別紙様式2-3（個表）'!$G577,【参考】数式用!$P$4:$Q$54,2, FALSE)</f>
        <v>#N/A</v>
      </c>
      <c r="AK577" s="372" t="e">
        <f>VLOOKUP('別紙様式2-3（個表）'!$G577,【参考】数式用!$P$4:$W$54,8, FALSE)</f>
        <v>#N/A</v>
      </c>
      <c r="AL577" s="372" t="e">
        <f>VLOOKUP('別紙様式2-3（個表）'!$G577,【参考】数式用!$P$4:$AD$54,15, FALSE)</f>
        <v>#N/A</v>
      </c>
      <c r="AM577" s="372" t="str">
        <f t="shared" si="66"/>
        <v/>
      </c>
      <c r="AN577" s="372" t="str">
        <f t="shared" si="67"/>
        <v/>
      </c>
      <c r="AO577" s="372" t="str">
        <f t="shared" si="68"/>
        <v/>
      </c>
      <c r="AP577" s="372" t="str">
        <f>IF(G577="", "", VLOOKUP(G577,【参考】数式用!$A$4:$M$54,13,FALSE))</f>
        <v/>
      </c>
      <c r="AQ577" s="46" t="str">
        <f t="shared" si="69"/>
        <v>―</v>
      </c>
    </row>
    <row r="578" spans="1:43" ht="45" customHeight="1">
      <c r="A578" s="114">
        <f t="shared" si="64"/>
        <v>564</v>
      </c>
      <c r="B578" s="115" t="str">
        <f>IF(基本情報入力シート!B621="","",基本情報入力シート!B621)</f>
        <v/>
      </c>
      <c r="C578" s="116" t="str">
        <f>IF(基本情報入力シート!L621="","",基本情報入力シート!L621)</f>
        <v/>
      </c>
      <c r="D578" s="116" t="str">
        <f>IF(基本情報入力シート!Q621="","",基本情報入力シート!Q621)</f>
        <v>愛知県</v>
      </c>
      <c r="E578" s="116" t="str">
        <f>IF(基本情報入力シート!V621="","",基本情報入力シート!V621)</f>
        <v/>
      </c>
      <c r="F578" s="116" t="str">
        <f>IF(基本情報入力シート!W621="","",基本情報入力シート!W621)</f>
        <v>事業所番号及びサービス名を入力してください。</v>
      </c>
      <c r="G578" s="116" t="str">
        <f>IF(基本情報入力シート!Z621="","",基本情報入力シート!Z621)</f>
        <v/>
      </c>
      <c r="H578" s="224" t="str">
        <f>IF(基本情報入力シート!AD621="","",基本情報入力シート!AD621)</f>
        <v/>
      </c>
      <c r="I578" s="362" t="str">
        <f>IF(基本情報入力シート!AE621="","",基本情報入力シート!AE621)</f>
        <v/>
      </c>
      <c r="J578" s="487"/>
      <c r="K578" s="491"/>
      <c r="L578" s="490"/>
      <c r="M578" s="363" t="str">
        <f>IF(G578="", "", VLOOKUP(AO578,【参考】数式用!$AZ$3:$BA$6, 2, FALSE))</f>
        <v/>
      </c>
      <c r="N578" s="364" t="str">
        <f>IF(G578="","",VLOOKUP(G578,【参考】数式用!$A$4:$L$54,MATCH('別紙様式2-3（個表）'!M578,【参考】数式用!$J$3:$L$3,0)+9,FALSE))</f>
        <v/>
      </c>
      <c r="O578" s="497" t="s">
        <v>2396</v>
      </c>
      <c r="P578" s="365" t="str">
        <f t="shared" si="63"/>
        <v>未入力あり</v>
      </c>
      <c r="Q578" s="273" t="str">
        <f>IFERROR(IF(P578="未入力あり","",ROUNDDOWN(ROUNDDOWN($H578*$I578,0)*VLOOKUP($G578,【参考】数式用!$A$4:$E$54,3, FALSE),0)),"")</f>
        <v/>
      </c>
      <c r="R578" s="273" t="str">
        <f>IF(AM578="×", 0,IF(P578="未入力あり","",ROUNDDOWN(ROUNDDOWN($H578*$I578,0)*VLOOKUP($G578,【参考】数式用!$A$4:$E$54,4,FALSE),0)))</f>
        <v/>
      </c>
      <c r="S578" s="366" t="str">
        <f>IF(AN578="×", 0,IF(P578="未入力あり","",ROUNDDOWN(ROUNDDOWN($H578*$I578,0)*VLOOKUP($G578,【参考】数式用!$A$4:$E$54,5, FALSE),0)))</f>
        <v/>
      </c>
      <c r="T578" s="369" t="s">
        <v>3907</v>
      </c>
      <c r="U578" s="370"/>
      <c r="V578" s="33"/>
      <c r="W578" s="641"/>
      <c r="X578" s="641"/>
      <c r="Y578" s="641"/>
      <c r="Z578" s="641"/>
      <c r="AA578" s="641"/>
      <c r="AB578" s="641"/>
      <c r="AC578" s="641"/>
      <c r="AD578" s="641"/>
      <c r="AE578" s="641"/>
      <c r="AF578" s="641"/>
      <c r="AG578" s="641"/>
      <c r="AI578" s="373" t="str">
        <f t="shared" si="65"/>
        <v/>
      </c>
      <c r="AJ578" s="372" t="e">
        <f>VLOOKUP('別紙様式2-3（個表）'!$G578,【参考】数式用!$P$4:$Q$54,2, FALSE)</f>
        <v>#N/A</v>
      </c>
      <c r="AK578" s="372" t="e">
        <f>VLOOKUP('別紙様式2-3（個表）'!$G578,【参考】数式用!$P$4:$W$54,8, FALSE)</f>
        <v>#N/A</v>
      </c>
      <c r="AL578" s="372" t="e">
        <f>VLOOKUP('別紙様式2-3（個表）'!$G578,【参考】数式用!$P$4:$AD$54,15, FALSE)</f>
        <v>#N/A</v>
      </c>
      <c r="AM578" s="372" t="str">
        <f t="shared" si="66"/>
        <v/>
      </c>
      <c r="AN578" s="372" t="str">
        <f t="shared" si="67"/>
        <v/>
      </c>
      <c r="AO578" s="372" t="str">
        <f t="shared" si="68"/>
        <v/>
      </c>
      <c r="AP578" s="372" t="str">
        <f>IF(G578="", "", VLOOKUP(G578,【参考】数式用!$A$4:$M$54,13,FALSE))</f>
        <v/>
      </c>
      <c r="AQ578" s="46" t="str">
        <f t="shared" si="69"/>
        <v>―</v>
      </c>
    </row>
    <row r="579" spans="1:43" ht="45" customHeight="1">
      <c r="A579" s="114">
        <f t="shared" si="64"/>
        <v>565</v>
      </c>
      <c r="B579" s="115" t="str">
        <f>IF(基本情報入力シート!B622="","",基本情報入力シート!B622)</f>
        <v/>
      </c>
      <c r="C579" s="116" t="str">
        <f>IF(基本情報入力シート!L622="","",基本情報入力シート!L622)</f>
        <v/>
      </c>
      <c r="D579" s="116" t="str">
        <f>IF(基本情報入力シート!Q622="","",基本情報入力シート!Q622)</f>
        <v>愛知県</v>
      </c>
      <c r="E579" s="116" t="str">
        <f>IF(基本情報入力シート!V622="","",基本情報入力シート!V622)</f>
        <v/>
      </c>
      <c r="F579" s="116" t="str">
        <f>IF(基本情報入力シート!W622="","",基本情報入力シート!W622)</f>
        <v>事業所番号及びサービス名を入力してください。</v>
      </c>
      <c r="G579" s="116" t="str">
        <f>IF(基本情報入力シート!Z622="","",基本情報入力シート!Z622)</f>
        <v/>
      </c>
      <c r="H579" s="224" t="str">
        <f>IF(基本情報入力シート!AD622="","",基本情報入力シート!AD622)</f>
        <v/>
      </c>
      <c r="I579" s="362" t="str">
        <f>IF(基本情報入力シート!AE622="","",基本情報入力シート!AE622)</f>
        <v/>
      </c>
      <c r="J579" s="487"/>
      <c r="K579" s="491"/>
      <c r="L579" s="490"/>
      <c r="M579" s="363" t="str">
        <f>IF(G579="", "", VLOOKUP(AO579,【参考】数式用!$AZ$3:$BA$6, 2, FALSE))</f>
        <v/>
      </c>
      <c r="N579" s="364" t="str">
        <f>IF(G579="","",VLOOKUP(G579,【参考】数式用!$A$4:$L$54,MATCH('別紙様式2-3（個表）'!M579,【参考】数式用!$J$3:$L$3,0)+9,FALSE))</f>
        <v/>
      </c>
      <c r="O579" s="497" t="s">
        <v>2396</v>
      </c>
      <c r="P579" s="365" t="str">
        <f t="shared" si="63"/>
        <v>未入力あり</v>
      </c>
      <c r="Q579" s="273" t="str">
        <f>IFERROR(IF(P579="未入力あり","",ROUNDDOWN(ROUNDDOWN($H579*$I579,0)*VLOOKUP($G579,【参考】数式用!$A$4:$E$54,3, FALSE),0)),"")</f>
        <v/>
      </c>
      <c r="R579" s="273" t="str">
        <f>IF(AM579="×", 0,IF(P579="未入力あり","",ROUNDDOWN(ROUNDDOWN($H579*$I579,0)*VLOOKUP($G579,【参考】数式用!$A$4:$E$54,4,FALSE),0)))</f>
        <v/>
      </c>
      <c r="S579" s="366" t="str">
        <f>IF(AN579="×", 0,IF(P579="未入力あり","",ROUNDDOWN(ROUNDDOWN($H579*$I579,0)*VLOOKUP($G579,【参考】数式用!$A$4:$E$54,5, FALSE),0)))</f>
        <v/>
      </c>
      <c r="T579" s="369" t="s">
        <v>3907</v>
      </c>
      <c r="U579" s="370"/>
      <c r="V579" s="33"/>
      <c r="W579" s="641"/>
      <c r="X579" s="641"/>
      <c r="Y579" s="641"/>
      <c r="Z579" s="641"/>
      <c r="AA579" s="641"/>
      <c r="AB579" s="641"/>
      <c r="AC579" s="641"/>
      <c r="AD579" s="641"/>
      <c r="AE579" s="641"/>
      <c r="AF579" s="641"/>
      <c r="AG579" s="641"/>
      <c r="AI579" s="373" t="str">
        <f t="shared" si="65"/>
        <v/>
      </c>
      <c r="AJ579" s="372" t="e">
        <f>VLOOKUP('別紙様式2-3（個表）'!$G579,【参考】数式用!$P$4:$Q$54,2, FALSE)</f>
        <v>#N/A</v>
      </c>
      <c r="AK579" s="372" t="e">
        <f>VLOOKUP('別紙様式2-3（個表）'!$G579,【参考】数式用!$P$4:$W$54,8, FALSE)</f>
        <v>#N/A</v>
      </c>
      <c r="AL579" s="372" t="e">
        <f>VLOOKUP('別紙様式2-3（個表）'!$G579,【参考】数式用!$P$4:$AD$54,15, FALSE)</f>
        <v>#N/A</v>
      </c>
      <c r="AM579" s="372" t="str">
        <f t="shared" si="66"/>
        <v/>
      </c>
      <c r="AN579" s="372" t="str">
        <f t="shared" si="67"/>
        <v/>
      </c>
      <c r="AO579" s="372" t="str">
        <f t="shared" si="68"/>
        <v/>
      </c>
      <c r="AP579" s="372" t="str">
        <f>IF(G579="", "", VLOOKUP(G579,【参考】数式用!$A$4:$M$54,13,FALSE))</f>
        <v/>
      </c>
      <c r="AQ579" s="46" t="str">
        <f t="shared" si="69"/>
        <v>―</v>
      </c>
    </row>
    <row r="580" spans="1:43" ht="45" customHeight="1">
      <c r="A580" s="114">
        <f t="shared" si="64"/>
        <v>566</v>
      </c>
      <c r="B580" s="115" t="str">
        <f>IF(基本情報入力シート!B623="","",基本情報入力シート!B623)</f>
        <v/>
      </c>
      <c r="C580" s="116" t="str">
        <f>IF(基本情報入力シート!L623="","",基本情報入力シート!L623)</f>
        <v/>
      </c>
      <c r="D580" s="116" t="str">
        <f>IF(基本情報入力シート!Q623="","",基本情報入力シート!Q623)</f>
        <v>愛知県</v>
      </c>
      <c r="E580" s="116" t="str">
        <f>IF(基本情報入力シート!V623="","",基本情報入力シート!V623)</f>
        <v/>
      </c>
      <c r="F580" s="116" t="str">
        <f>IF(基本情報入力シート!W623="","",基本情報入力シート!W623)</f>
        <v>事業所番号及びサービス名を入力してください。</v>
      </c>
      <c r="G580" s="116" t="str">
        <f>IF(基本情報入力シート!Z623="","",基本情報入力シート!Z623)</f>
        <v/>
      </c>
      <c r="H580" s="224" t="str">
        <f>IF(基本情報入力シート!AD623="","",基本情報入力シート!AD623)</f>
        <v/>
      </c>
      <c r="I580" s="362" t="str">
        <f>IF(基本情報入力シート!AE623="","",基本情報入力シート!AE623)</f>
        <v/>
      </c>
      <c r="J580" s="487"/>
      <c r="K580" s="491"/>
      <c r="L580" s="490"/>
      <c r="M580" s="363" t="str">
        <f>IF(G580="", "", VLOOKUP(AO580,【参考】数式用!$AZ$3:$BA$6, 2, FALSE))</f>
        <v/>
      </c>
      <c r="N580" s="364" t="str">
        <f>IF(G580="","",VLOOKUP(G580,【参考】数式用!$A$4:$L$54,MATCH('別紙様式2-3（個表）'!M580,【参考】数式用!$J$3:$L$3,0)+9,FALSE))</f>
        <v/>
      </c>
      <c r="O580" s="497" t="s">
        <v>2396</v>
      </c>
      <c r="P580" s="365" t="str">
        <f t="shared" si="63"/>
        <v>未入力あり</v>
      </c>
      <c r="Q580" s="273" t="str">
        <f>IFERROR(IF(P580="未入力あり","",ROUNDDOWN(ROUNDDOWN($H580*$I580,0)*VLOOKUP($G580,【参考】数式用!$A$4:$E$54,3, FALSE),0)),"")</f>
        <v/>
      </c>
      <c r="R580" s="273" t="str">
        <f>IF(AM580="×", 0,IF(P580="未入力あり","",ROUNDDOWN(ROUNDDOWN($H580*$I580,0)*VLOOKUP($G580,【参考】数式用!$A$4:$E$54,4,FALSE),0)))</f>
        <v/>
      </c>
      <c r="S580" s="366" t="str">
        <f>IF(AN580="×", 0,IF(P580="未入力あり","",ROUNDDOWN(ROUNDDOWN($H580*$I580,0)*VLOOKUP($G580,【参考】数式用!$A$4:$E$54,5, FALSE),0)))</f>
        <v/>
      </c>
      <c r="T580" s="369" t="s">
        <v>3907</v>
      </c>
      <c r="U580" s="370"/>
      <c r="V580" s="33"/>
      <c r="W580" s="641"/>
      <c r="X580" s="641"/>
      <c r="Y580" s="641"/>
      <c r="Z580" s="641"/>
      <c r="AA580" s="641"/>
      <c r="AB580" s="641"/>
      <c r="AC580" s="641"/>
      <c r="AD580" s="641"/>
      <c r="AE580" s="641"/>
      <c r="AF580" s="641"/>
      <c r="AG580" s="641"/>
      <c r="AI580" s="373" t="str">
        <f t="shared" si="65"/>
        <v/>
      </c>
      <c r="AJ580" s="372" t="e">
        <f>VLOOKUP('別紙様式2-3（個表）'!$G580,【参考】数式用!$P$4:$Q$54,2, FALSE)</f>
        <v>#N/A</v>
      </c>
      <c r="AK580" s="372" t="e">
        <f>VLOOKUP('別紙様式2-3（個表）'!$G580,【参考】数式用!$P$4:$W$54,8, FALSE)</f>
        <v>#N/A</v>
      </c>
      <c r="AL580" s="372" t="e">
        <f>VLOOKUP('別紙様式2-3（個表）'!$G580,【参考】数式用!$P$4:$AD$54,15, FALSE)</f>
        <v>#N/A</v>
      </c>
      <c r="AM580" s="372" t="str">
        <f t="shared" si="66"/>
        <v/>
      </c>
      <c r="AN580" s="372" t="str">
        <f t="shared" si="67"/>
        <v/>
      </c>
      <c r="AO580" s="372" t="str">
        <f t="shared" si="68"/>
        <v/>
      </c>
      <c r="AP580" s="372" t="str">
        <f>IF(G580="", "", VLOOKUP(G580,【参考】数式用!$A$4:$M$54,13,FALSE))</f>
        <v/>
      </c>
      <c r="AQ580" s="46" t="str">
        <f t="shared" si="69"/>
        <v>―</v>
      </c>
    </row>
    <row r="581" spans="1:43" ht="45" customHeight="1">
      <c r="A581" s="114">
        <f t="shared" si="64"/>
        <v>567</v>
      </c>
      <c r="B581" s="115" t="str">
        <f>IF(基本情報入力シート!B624="","",基本情報入力シート!B624)</f>
        <v/>
      </c>
      <c r="C581" s="116" t="str">
        <f>IF(基本情報入力シート!L624="","",基本情報入力シート!L624)</f>
        <v/>
      </c>
      <c r="D581" s="116" t="str">
        <f>IF(基本情報入力シート!Q624="","",基本情報入力シート!Q624)</f>
        <v>愛知県</v>
      </c>
      <c r="E581" s="116" t="str">
        <f>IF(基本情報入力シート!V624="","",基本情報入力シート!V624)</f>
        <v/>
      </c>
      <c r="F581" s="116" t="str">
        <f>IF(基本情報入力シート!W624="","",基本情報入力シート!W624)</f>
        <v>事業所番号及びサービス名を入力してください。</v>
      </c>
      <c r="G581" s="116" t="str">
        <f>IF(基本情報入力シート!Z624="","",基本情報入力シート!Z624)</f>
        <v/>
      </c>
      <c r="H581" s="224" t="str">
        <f>IF(基本情報入力シート!AD624="","",基本情報入力シート!AD624)</f>
        <v/>
      </c>
      <c r="I581" s="362" t="str">
        <f>IF(基本情報入力シート!AE624="","",基本情報入力シート!AE624)</f>
        <v/>
      </c>
      <c r="J581" s="487"/>
      <c r="K581" s="491"/>
      <c r="L581" s="490"/>
      <c r="M581" s="363" t="str">
        <f>IF(G581="", "", VLOOKUP(AO581,【参考】数式用!$AZ$3:$BA$6, 2, FALSE))</f>
        <v/>
      </c>
      <c r="N581" s="364" t="str">
        <f>IF(G581="","",VLOOKUP(G581,【参考】数式用!$A$4:$L$54,MATCH('別紙様式2-3（個表）'!M581,【参考】数式用!$J$3:$L$3,0)+9,FALSE))</f>
        <v/>
      </c>
      <c r="O581" s="497" t="s">
        <v>2396</v>
      </c>
      <c r="P581" s="365" t="str">
        <f t="shared" si="63"/>
        <v>未入力あり</v>
      </c>
      <c r="Q581" s="273" t="str">
        <f>IFERROR(IF(P581="未入力あり","",ROUNDDOWN(ROUNDDOWN($H581*$I581,0)*VLOOKUP($G581,【参考】数式用!$A$4:$E$54,3, FALSE),0)),"")</f>
        <v/>
      </c>
      <c r="R581" s="273" t="str">
        <f>IF(AM581="×", 0,IF(P581="未入力あり","",ROUNDDOWN(ROUNDDOWN($H581*$I581,0)*VLOOKUP($G581,【参考】数式用!$A$4:$E$54,4,FALSE),0)))</f>
        <v/>
      </c>
      <c r="S581" s="366" t="str">
        <f>IF(AN581="×", 0,IF(P581="未入力あり","",ROUNDDOWN(ROUNDDOWN($H581*$I581,0)*VLOOKUP($G581,【参考】数式用!$A$4:$E$54,5, FALSE),0)))</f>
        <v/>
      </c>
      <c r="T581" s="369" t="s">
        <v>3907</v>
      </c>
      <c r="U581" s="370"/>
      <c r="V581" s="33"/>
      <c r="W581" s="641"/>
      <c r="X581" s="641"/>
      <c r="Y581" s="641"/>
      <c r="Z581" s="641"/>
      <c r="AA581" s="641"/>
      <c r="AB581" s="641"/>
      <c r="AC581" s="641"/>
      <c r="AD581" s="641"/>
      <c r="AE581" s="641"/>
      <c r="AF581" s="641"/>
      <c r="AG581" s="641"/>
      <c r="AI581" s="373" t="str">
        <f t="shared" si="65"/>
        <v/>
      </c>
      <c r="AJ581" s="372" t="e">
        <f>VLOOKUP('別紙様式2-3（個表）'!$G581,【参考】数式用!$P$4:$Q$54,2, FALSE)</f>
        <v>#N/A</v>
      </c>
      <c r="AK581" s="372" t="e">
        <f>VLOOKUP('別紙様式2-3（個表）'!$G581,【参考】数式用!$P$4:$W$54,8, FALSE)</f>
        <v>#N/A</v>
      </c>
      <c r="AL581" s="372" t="e">
        <f>VLOOKUP('別紙様式2-3（個表）'!$G581,【参考】数式用!$P$4:$AD$54,15, FALSE)</f>
        <v>#N/A</v>
      </c>
      <c r="AM581" s="372" t="str">
        <f t="shared" si="66"/>
        <v/>
      </c>
      <c r="AN581" s="372" t="str">
        <f t="shared" si="67"/>
        <v/>
      </c>
      <c r="AO581" s="372" t="str">
        <f t="shared" si="68"/>
        <v/>
      </c>
      <c r="AP581" s="372" t="str">
        <f>IF(G581="", "", VLOOKUP(G581,【参考】数式用!$A$4:$M$54,13,FALSE))</f>
        <v/>
      </c>
      <c r="AQ581" s="46" t="str">
        <f t="shared" si="69"/>
        <v>―</v>
      </c>
    </row>
    <row r="582" spans="1:43" ht="45" customHeight="1">
      <c r="A582" s="114">
        <f t="shared" si="64"/>
        <v>568</v>
      </c>
      <c r="B582" s="115" t="str">
        <f>IF(基本情報入力シート!B625="","",基本情報入力シート!B625)</f>
        <v/>
      </c>
      <c r="C582" s="116" t="str">
        <f>IF(基本情報入力シート!L625="","",基本情報入力シート!L625)</f>
        <v/>
      </c>
      <c r="D582" s="116" t="str">
        <f>IF(基本情報入力シート!Q625="","",基本情報入力シート!Q625)</f>
        <v>愛知県</v>
      </c>
      <c r="E582" s="116" t="str">
        <f>IF(基本情報入力シート!V625="","",基本情報入力シート!V625)</f>
        <v/>
      </c>
      <c r="F582" s="116" t="str">
        <f>IF(基本情報入力シート!W625="","",基本情報入力シート!W625)</f>
        <v>事業所番号及びサービス名を入力してください。</v>
      </c>
      <c r="G582" s="116" t="str">
        <f>IF(基本情報入力シート!Z625="","",基本情報入力シート!Z625)</f>
        <v/>
      </c>
      <c r="H582" s="224" t="str">
        <f>IF(基本情報入力シート!AD625="","",基本情報入力シート!AD625)</f>
        <v/>
      </c>
      <c r="I582" s="362" t="str">
        <f>IF(基本情報入力シート!AE625="","",基本情報入力シート!AE625)</f>
        <v/>
      </c>
      <c r="J582" s="487"/>
      <c r="K582" s="491"/>
      <c r="L582" s="490"/>
      <c r="M582" s="363" t="str">
        <f>IF(G582="", "", VLOOKUP(AO582,【参考】数式用!$AZ$3:$BA$6, 2, FALSE))</f>
        <v/>
      </c>
      <c r="N582" s="364" t="str">
        <f>IF(G582="","",VLOOKUP(G582,【参考】数式用!$A$4:$L$54,MATCH('別紙様式2-3（個表）'!M582,【参考】数式用!$J$3:$L$3,0)+9,FALSE))</f>
        <v/>
      </c>
      <c r="O582" s="497" t="s">
        <v>2396</v>
      </c>
      <c r="P582" s="365" t="str">
        <f t="shared" si="63"/>
        <v>未入力あり</v>
      </c>
      <c r="Q582" s="273" t="str">
        <f>IFERROR(IF(P582="未入力あり","",ROUNDDOWN(ROUNDDOWN($H582*$I582,0)*VLOOKUP($G582,【参考】数式用!$A$4:$E$54,3, FALSE),0)),"")</f>
        <v/>
      </c>
      <c r="R582" s="273" t="str">
        <f>IF(AM582="×", 0,IF(P582="未入力あり","",ROUNDDOWN(ROUNDDOWN($H582*$I582,0)*VLOOKUP($G582,【参考】数式用!$A$4:$E$54,4,FALSE),0)))</f>
        <v/>
      </c>
      <c r="S582" s="366" t="str">
        <f>IF(AN582="×", 0,IF(P582="未入力あり","",ROUNDDOWN(ROUNDDOWN($H582*$I582,0)*VLOOKUP($G582,【参考】数式用!$A$4:$E$54,5, FALSE),0)))</f>
        <v/>
      </c>
      <c r="T582" s="369" t="s">
        <v>3907</v>
      </c>
      <c r="U582" s="370"/>
      <c r="V582" s="33"/>
      <c r="W582" s="641"/>
      <c r="X582" s="641"/>
      <c r="Y582" s="641"/>
      <c r="Z582" s="641"/>
      <c r="AA582" s="641"/>
      <c r="AB582" s="641"/>
      <c r="AC582" s="641"/>
      <c r="AD582" s="641"/>
      <c r="AE582" s="641"/>
      <c r="AF582" s="641"/>
      <c r="AG582" s="641"/>
      <c r="AI582" s="373" t="str">
        <f t="shared" si="65"/>
        <v/>
      </c>
      <c r="AJ582" s="372" t="e">
        <f>VLOOKUP('別紙様式2-3（個表）'!$G582,【参考】数式用!$P$4:$Q$54,2, FALSE)</f>
        <v>#N/A</v>
      </c>
      <c r="AK582" s="372" t="e">
        <f>VLOOKUP('別紙様式2-3（個表）'!$G582,【参考】数式用!$P$4:$W$54,8, FALSE)</f>
        <v>#N/A</v>
      </c>
      <c r="AL582" s="372" t="e">
        <f>VLOOKUP('別紙様式2-3（個表）'!$G582,【参考】数式用!$P$4:$AD$54,15, FALSE)</f>
        <v>#N/A</v>
      </c>
      <c r="AM582" s="372" t="str">
        <f t="shared" si="66"/>
        <v/>
      </c>
      <c r="AN582" s="372" t="str">
        <f t="shared" si="67"/>
        <v/>
      </c>
      <c r="AO582" s="372" t="str">
        <f t="shared" si="68"/>
        <v/>
      </c>
      <c r="AP582" s="372" t="str">
        <f>IF(G582="", "", VLOOKUP(G582,【参考】数式用!$A$4:$M$54,13,FALSE))</f>
        <v/>
      </c>
      <c r="AQ582" s="46" t="str">
        <f t="shared" si="69"/>
        <v>―</v>
      </c>
    </row>
    <row r="583" spans="1:43" ht="45" customHeight="1">
      <c r="A583" s="114">
        <f t="shared" si="64"/>
        <v>569</v>
      </c>
      <c r="B583" s="115" t="str">
        <f>IF(基本情報入力シート!B626="","",基本情報入力シート!B626)</f>
        <v/>
      </c>
      <c r="C583" s="116" t="str">
        <f>IF(基本情報入力シート!L626="","",基本情報入力シート!L626)</f>
        <v/>
      </c>
      <c r="D583" s="116" t="str">
        <f>IF(基本情報入力シート!Q626="","",基本情報入力シート!Q626)</f>
        <v>愛知県</v>
      </c>
      <c r="E583" s="116" t="str">
        <f>IF(基本情報入力シート!V626="","",基本情報入力シート!V626)</f>
        <v/>
      </c>
      <c r="F583" s="116" t="str">
        <f>IF(基本情報入力シート!W626="","",基本情報入力シート!W626)</f>
        <v>事業所番号及びサービス名を入力してください。</v>
      </c>
      <c r="G583" s="116" t="str">
        <f>IF(基本情報入力シート!Z626="","",基本情報入力シート!Z626)</f>
        <v/>
      </c>
      <c r="H583" s="224" t="str">
        <f>IF(基本情報入力シート!AD626="","",基本情報入力シート!AD626)</f>
        <v/>
      </c>
      <c r="I583" s="362" t="str">
        <f>IF(基本情報入力シート!AE626="","",基本情報入力シート!AE626)</f>
        <v/>
      </c>
      <c r="J583" s="487"/>
      <c r="K583" s="491"/>
      <c r="L583" s="490"/>
      <c r="M583" s="363" t="str">
        <f>IF(G583="", "", VLOOKUP(AO583,【参考】数式用!$AZ$3:$BA$6, 2, FALSE))</f>
        <v/>
      </c>
      <c r="N583" s="364" t="str">
        <f>IF(G583="","",VLOOKUP(G583,【参考】数式用!$A$4:$L$54,MATCH('別紙様式2-3（個表）'!M583,【参考】数式用!$J$3:$L$3,0)+9,FALSE))</f>
        <v/>
      </c>
      <c r="O583" s="497" t="s">
        <v>2396</v>
      </c>
      <c r="P583" s="365" t="str">
        <f t="shared" si="63"/>
        <v>未入力あり</v>
      </c>
      <c r="Q583" s="273" t="str">
        <f>IFERROR(IF(P583="未入力あり","",ROUNDDOWN(ROUNDDOWN($H583*$I583,0)*VLOOKUP($G583,【参考】数式用!$A$4:$E$54,3, FALSE),0)),"")</f>
        <v/>
      </c>
      <c r="R583" s="273" t="str">
        <f>IF(AM583="×", 0,IF(P583="未入力あり","",ROUNDDOWN(ROUNDDOWN($H583*$I583,0)*VLOOKUP($G583,【参考】数式用!$A$4:$E$54,4,FALSE),0)))</f>
        <v/>
      </c>
      <c r="S583" s="366" t="str">
        <f>IF(AN583="×", 0,IF(P583="未入力あり","",ROUNDDOWN(ROUNDDOWN($H583*$I583,0)*VLOOKUP($G583,【参考】数式用!$A$4:$E$54,5, FALSE),0)))</f>
        <v/>
      </c>
      <c r="T583" s="369" t="s">
        <v>3907</v>
      </c>
      <c r="U583" s="370"/>
      <c r="V583" s="33"/>
      <c r="W583" s="641"/>
      <c r="X583" s="641"/>
      <c r="Y583" s="641"/>
      <c r="Z583" s="641"/>
      <c r="AA583" s="641"/>
      <c r="AB583" s="641"/>
      <c r="AC583" s="641"/>
      <c r="AD583" s="641"/>
      <c r="AE583" s="641"/>
      <c r="AF583" s="641"/>
      <c r="AG583" s="641"/>
      <c r="AI583" s="373" t="str">
        <f t="shared" si="65"/>
        <v/>
      </c>
      <c r="AJ583" s="372" t="e">
        <f>VLOOKUP('別紙様式2-3（個表）'!$G583,【参考】数式用!$P$4:$Q$54,2, FALSE)</f>
        <v>#N/A</v>
      </c>
      <c r="AK583" s="372" t="e">
        <f>VLOOKUP('別紙様式2-3（個表）'!$G583,【参考】数式用!$P$4:$W$54,8, FALSE)</f>
        <v>#N/A</v>
      </c>
      <c r="AL583" s="372" t="e">
        <f>VLOOKUP('別紙様式2-3（個表）'!$G583,【参考】数式用!$P$4:$AD$54,15, FALSE)</f>
        <v>#N/A</v>
      </c>
      <c r="AM583" s="372" t="str">
        <f t="shared" si="66"/>
        <v/>
      </c>
      <c r="AN583" s="372" t="str">
        <f t="shared" si="67"/>
        <v/>
      </c>
      <c r="AO583" s="372" t="str">
        <f t="shared" si="68"/>
        <v/>
      </c>
      <c r="AP583" s="372" t="str">
        <f>IF(G583="", "", VLOOKUP(G583,【参考】数式用!$A$4:$M$54,13,FALSE))</f>
        <v/>
      </c>
      <c r="AQ583" s="46" t="str">
        <f t="shared" si="69"/>
        <v>―</v>
      </c>
    </row>
    <row r="584" spans="1:43" ht="45" customHeight="1">
      <c r="A584" s="114">
        <f t="shared" si="64"/>
        <v>570</v>
      </c>
      <c r="B584" s="115" t="str">
        <f>IF(基本情報入力シート!B627="","",基本情報入力シート!B627)</f>
        <v/>
      </c>
      <c r="C584" s="116" t="str">
        <f>IF(基本情報入力シート!L627="","",基本情報入力シート!L627)</f>
        <v/>
      </c>
      <c r="D584" s="116" t="str">
        <f>IF(基本情報入力シート!Q627="","",基本情報入力シート!Q627)</f>
        <v>愛知県</v>
      </c>
      <c r="E584" s="116" t="str">
        <f>IF(基本情報入力シート!V627="","",基本情報入力シート!V627)</f>
        <v/>
      </c>
      <c r="F584" s="116" t="str">
        <f>IF(基本情報入力シート!W627="","",基本情報入力シート!W627)</f>
        <v>事業所番号及びサービス名を入力してください。</v>
      </c>
      <c r="G584" s="116" t="str">
        <f>IF(基本情報入力シート!Z627="","",基本情報入力シート!Z627)</f>
        <v/>
      </c>
      <c r="H584" s="224" t="str">
        <f>IF(基本情報入力シート!AD627="","",基本情報入力シート!AD627)</f>
        <v/>
      </c>
      <c r="I584" s="362" t="str">
        <f>IF(基本情報入力シート!AE627="","",基本情報入力シート!AE627)</f>
        <v/>
      </c>
      <c r="J584" s="487"/>
      <c r="K584" s="491"/>
      <c r="L584" s="490"/>
      <c r="M584" s="363" t="str">
        <f>IF(G584="", "", VLOOKUP(AO584,【参考】数式用!$AZ$3:$BA$6, 2, FALSE))</f>
        <v/>
      </c>
      <c r="N584" s="364" t="str">
        <f>IF(G584="","",VLOOKUP(G584,【参考】数式用!$A$4:$L$54,MATCH('別紙様式2-3（個表）'!M584,【参考】数式用!$J$3:$L$3,0)+9,FALSE))</f>
        <v/>
      </c>
      <c r="O584" s="497" t="s">
        <v>2396</v>
      </c>
      <c r="P584" s="365" t="str">
        <f t="shared" si="63"/>
        <v>未入力あり</v>
      </c>
      <c r="Q584" s="273" t="str">
        <f>IFERROR(IF(P584="未入力あり","",ROUNDDOWN(ROUNDDOWN($H584*$I584,0)*VLOOKUP($G584,【参考】数式用!$A$4:$E$54,3, FALSE),0)),"")</f>
        <v/>
      </c>
      <c r="R584" s="273" t="str">
        <f>IF(AM584="×", 0,IF(P584="未入力あり","",ROUNDDOWN(ROUNDDOWN($H584*$I584,0)*VLOOKUP($G584,【参考】数式用!$A$4:$E$54,4,FALSE),0)))</f>
        <v/>
      </c>
      <c r="S584" s="366" t="str">
        <f>IF(AN584="×", 0,IF(P584="未入力あり","",ROUNDDOWN(ROUNDDOWN($H584*$I584,0)*VLOOKUP($G584,【参考】数式用!$A$4:$E$54,5, FALSE),0)))</f>
        <v/>
      </c>
      <c r="T584" s="369" t="s">
        <v>3907</v>
      </c>
      <c r="U584" s="370"/>
      <c r="V584" s="33"/>
      <c r="W584" s="641"/>
      <c r="X584" s="641"/>
      <c r="Y584" s="641"/>
      <c r="Z584" s="641"/>
      <c r="AA584" s="641"/>
      <c r="AB584" s="641"/>
      <c r="AC584" s="641"/>
      <c r="AD584" s="641"/>
      <c r="AE584" s="641"/>
      <c r="AF584" s="641"/>
      <c r="AG584" s="641"/>
      <c r="AI584" s="373" t="str">
        <f t="shared" si="65"/>
        <v/>
      </c>
      <c r="AJ584" s="372" t="e">
        <f>VLOOKUP('別紙様式2-3（個表）'!$G584,【参考】数式用!$P$4:$Q$54,2, FALSE)</f>
        <v>#N/A</v>
      </c>
      <c r="AK584" s="372" t="e">
        <f>VLOOKUP('別紙様式2-3（個表）'!$G584,【参考】数式用!$P$4:$W$54,8, FALSE)</f>
        <v>#N/A</v>
      </c>
      <c r="AL584" s="372" t="e">
        <f>VLOOKUP('別紙様式2-3（個表）'!$G584,【参考】数式用!$P$4:$AD$54,15, FALSE)</f>
        <v>#N/A</v>
      </c>
      <c r="AM584" s="372" t="str">
        <f t="shared" si="66"/>
        <v/>
      </c>
      <c r="AN584" s="372" t="str">
        <f t="shared" si="67"/>
        <v/>
      </c>
      <c r="AO584" s="372" t="str">
        <f t="shared" si="68"/>
        <v/>
      </c>
      <c r="AP584" s="372" t="str">
        <f>IF(G584="", "", VLOOKUP(G584,【参考】数式用!$A$4:$M$54,13,FALSE))</f>
        <v/>
      </c>
      <c r="AQ584" s="46" t="str">
        <f t="shared" si="69"/>
        <v>―</v>
      </c>
    </row>
    <row r="585" spans="1:43" ht="45" customHeight="1">
      <c r="A585" s="114">
        <f t="shared" si="64"/>
        <v>571</v>
      </c>
      <c r="B585" s="115" t="str">
        <f>IF(基本情報入力シート!B628="","",基本情報入力シート!B628)</f>
        <v/>
      </c>
      <c r="C585" s="116" t="str">
        <f>IF(基本情報入力シート!L628="","",基本情報入力シート!L628)</f>
        <v/>
      </c>
      <c r="D585" s="116" t="str">
        <f>IF(基本情報入力シート!Q628="","",基本情報入力シート!Q628)</f>
        <v>愛知県</v>
      </c>
      <c r="E585" s="116" t="str">
        <f>IF(基本情報入力シート!V628="","",基本情報入力シート!V628)</f>
        <v/>
      </c>
      <c r="F585" s="116" t="str">
        <f>IF(基本情報入力シート!W628="","",基本情報入力シート!W628)</f>
        <v>事業所番号及びサービス名を入力してください。</v>
      </c>
      <c r="G585" s="116" t="str">
        <f>IF(基本情報入力シート!Z628="","",基本情報入力シート!Z628)</f>
        <v/>
      </c>
      <c r="H585" s="224" t="str">
        <f>IF(基本情報入力シート!AD628="","",基本情報入力シート!AD628)</f>
        <v/>
      </c>
      <c r="I585" s="362" t="str">
        <f>IF(基本情報入力シート!AE628="","",基本情報入力シート!AE628)</f>
        <v/>
      </c>
      <c r="J585" s="487"/>
      <c r="K585" s="491"/>
      <c r="L585" s="490"/>
      <c r="M585" s="363" t="str">
        <f>IF(G585="", "", VLOOKUP(AO585,【参考】数式用!$AZ$3:$BA$6, 2, FALSE))</f>
        <v/>
      </c>
      <c r="N585" s="364" t="str">
        <f>IF(G585="","",VLOOKUP(G585,【参考】数式用!$A$4:$L$54,MATCH('別紙様式2-3（個表）'!M585,【参考】数式用!$J$3:$L$3,0)+9,FALSE))</f>
        <v/>
      </c>
      <c r="O585" s="497" t="s">
        <v>2396</v>
      </c>
      <c r="P585" s="365" t="str">
        <f t="shared" si="63"/>
        <v>未入力あり</v>
      </c>
      <c r="Q585" s="273" t="str">
        <f>IFERROR(IF(P585="未入力あり","",ROUNDDOWN(ROUNDDOWN($H585*$I585,0)*VLOOKUP($G585,【参考】数式用!$A$4:$E$54,3, FALSE),0)),"")</f>
        <v/>
      </c>
      <c r="R585" s="273" t="str">
        <f>IF(AM585="×", 0,IF(P585="未入力あり","",ROUNDDOWN(ROUNDDOWN($H585*$I585,0)*VLOOKUP($G585,【参考】数式用!$A$4:$E$54,4,FALSE),0)))</f>
        <v/>
      </c>
      <c r="S585" s="366" t="str">
        <f>IF(AN585="×", 0,IF(P585="未入力あり","",ROUNDDOWN(ROUNDDOWN($H585*$I585,0)*VLOOKUP($G585,【参考】数式用!$A$4:$E$54,5, FALSE),0)))</f>
        <v/>
      </c>
      <c r="T585" s="369" t="s">
        <v>3907</v>
      </c>
      <c r="U585" s="370"/>
      <c r="V585" s="33"/>
      <c r="W585" s="641"/>
      <c r="X585" s="641"/>
      <c r="Y585" s="641"/>
      <c r="Z585" s="641"/>
      <c r="AA585" s="641"/>
      <c r="AB585" s="641"/>
      <c r="AC585" s="641"/>
      <c r="AD585" s="641"/>
      <c r="AE585" s="641"/>
      <c r="AF585" s="641"/>
      <c r="AG585" s="641"/>
      <c r="AI585" s="373" t="str">
        <f t="shared" si="65"/>
        <v/>
      </c>
      <c r="AJ585" s="372" t="e">
        <f>VLOOKUP('別紙様式2-3（個表）'!$G585,【参考】数式用!$P$4:$Q$54,2, FALSE)</f>
        <v>#N/A</v>
      </c>
      <c r="AK585" s="372" t="e">
        <f>VLOOKUP('別紙様式2-3（個表）'!$G585,【参考】数式用!$P$4:$W$54,8, FALSE)</f>
        <v>#N/A</v>
      </c>
      <c r="AL585" s="372" t="e">
        <f>VLOOKUP('別紙様式2-3（個表）'!$G585,【参考】数式用!$P$4:$AD$54,15, FALSE)</f>
        <v>#N/A</v>
      </c>
      <c r="AM585" s="372" t="str">
        <f t="shared" si="66"/>
        <v/>
      </c>
      <c r="AN585" s="372" t="str">
        <f t="shared" si="67"/>
        <v/>
      </c>
      <c r="AO585" s="372" t="str">
        <f t="shared" si="68"/>
        <v/>
      </c>
      <c r="AP585" s="372" t="str">
        <f>IF(G585="", "", VLOOKUP(G585,【参考】数式用!$A$4:$M$54,13,FALSE))</f>
        <v/>
      </c>
      <c r="AQ585" s="46" t="str">
        <f t="shared" si="69"/>
        <v>―</v>
      </c>
    </row>
    <row r="586" spans="1:43" ht="45" customHeight="1">
      <c r="A586" s="114">
        <f t="shared" si="64"/>
        <v>572</v>
      </c>
      <c r="B586" s="115" t="str">
        <f>IF(基本情報入力シート!B629="","",基本情報入力シート!B629)</f>
        <v/>
      </c>
      <c r="C586" s="116" t="str">
        <f>IF(基本情報入力シート!L629="","",基本情報入力シート!L629)</f>
        <v/>
      </c>
      <c r="D586" s="116" t="str">
        <f>IF(基本情報入力シート!Q629="","",基本情報入力シート!Q629)</f>
        <v>愛知県</v>
      </c>
      <c r="E586" s="116" t="str">
        <f>IF(基本情報入力シート!V629="","",基本情報入力シート!V629)</f>
        <v/>
      </c>
      <c r="F586" s="116" t="str">
        <f>IF(基本情報入力シート!W629="","",基本情報入力シート!W629)</f>
        <v>事業所番号及びサービス名を入力してください。</v>
      </c>
      <c r="G586" s="116" t="str">
        <f>IF(基本情報入力シート!Z629="","",基本情報入力シート!Z629)</f>
        <v/>
      </c>
      <c r="H586" s="224" t="str">
        <f>IF(基本情報入力シート!AD629="","",基本情報入力シート!AD629)</f>
        <v/>
      </c>
      <c r="I586" s="362" t="str">
        <f>IF(基本情報入力シート!AE629="","",基本情報入力シート!AE629)</f>
        <v/>
      </c>
      <c r="J586" s="487"/>
      <c r="K586" s="491"/>
      <c r="L586" s="490"/>
      <c r="M586" s="363" t="str">
        <f>IF(G586="", "", VLOOKUP(AO586,【参考】数式用!$AZ$3:$BA$6, 2, FALSE))</f>
        <v/>
      </c>
      <c r="N586" s="364" t="str">
        <f>IF(G586="","",VLOOKUP(G586,【参考】数式用!$A$4:$L$54,MATCH('別紙様式2-3（個表）'!M586,【参考】数式用!$J$3:$L$3,0)+9,FALSE))</f>
        <v/>
      </c>
      <c r="O586" s="497" t="s">
        <v>2396</v>
      </c>
      <c r="P586" s="365" t="str">
        <f t="shared" si="63"/>
        <v>未入力あり</v>
      </c>
      <c r="Q586" s="273" t="str">
        <f>IFERROR(IF(P586="未入力あり","",ROUNDDOWN(ROUNDDOWN($H586*$I586,0)*VLOOKUP($G586,【参考】数式用!$A$4:$E$54,3, FALSE),0)),"")</f>
        <v/>
      </c>
      <c r="R586" s="273" t="str">
        <f>IF(AM586="×", 0,IF(P586="未入力あり","",ROUNDDOWN(ROUNDDOWN($H586*$I586,0)*VLOOKUP($G586,【参考】数式用!$A$4:$E$54,4,FALSE),0)))</f>
        <v/>
      </c>
      <c r="S586" s="366" t="str">
        <f>IF(AN586="×", 0,IF(P586="未入力あり","",ROUNDDOWN(ROUNDDOWN($H586*$I586,0)*VLOOKUP($G586,【参考】数式用!$A$4:$E$54,5, FALSE),0)))</f>
        <v/>
      </c>
      <c r="T586" s="369" t="s">
        <v>3907</v>
      </c>
      <c r="U586" s="370"/>
      <c r="V586" s="33"/>
      <c r="W586" s="641"/>
      <c r="X586" s="641"/>
      <c r="Y586" s="641"/>
      <c r="Z586" s="641"/>
      <c r="AA586" s="641"/>
      <c r="AB586" s="641"/>
      <c r="AC586" s="641"/>
      <c r="AD586" s="641"/>
      <c r="AE586" s="641"/>
      <c r="AF586" s="641"/>
      <c r="AG586" s="641"/>
      <c r="AI586" s="373" t="str">
        <f t="shared" si="65"/>
        <v/>
      </c>
      <c r="AJ586" s="372" t="e">
        <f>VLOOKUP('別紙様式2-3（個表）'!$G586,【参考】数式用!$P$4:$Q$54,2, FALSE)</f>
        <v>#N/A</v>
      </c>
      <c r="AK586" s="372" t="e">
        <f>VLOOKUP('別紙様式2-3（個表）'!$G586,【参考】数式用!$P$4:$W$54,8, FALSE)</f>
        <v>#N/A</v>
      </c>
      <c r="AL586" s="372" t="e">
        <f>VLOOKUP('別紙様式2-3（個表）'!$G586,【参考】数式用!$P$4:$AD$54,15, FALSE)</f>
        <v>#N/A</v>
      </c>
      <c r="AM586" s="372" t="str">
        <f t="shared" si="66"/>
        <v/>
      </c>
      <c r="AN586" s="372" t="str">
        <f t="shared" si="67"/>
        <v/>
      </c>
      <c r="AO586" s="372" t="str">
        <f t="shared" si="68"/>
        <v/>
      </c>
      <c r="AP586" s="372" t="str">
        <f>IF(G586="", "", VLOOKUP(G586,【参考】数式用!$A$4:$M$54,13,FALSE))</f>
        <v/>
      </c>
      <c r="AQ586" s="46" t="str">
        <f t="shared" si="69"/>
        <v>―</v>
      </c>
    </row>
    <row r="587" spans="1:43" ht="45" customHeight="1">
      <c r="A587" s="114">
        <f t="shared" si="64"/>
        <v>573</v>
      </c>
      <c r="B587" s="115" t="str">
        <f>IF(基本情報入力シート!B630="","",基本情報入力シート!B630)</f>
        <v/>
      </c>
      <c r="C587" s="116" t="str">
        <f>IF(基本情報入力シート!L630="","",基本情報入力シート!L630)</f>
        <v/>
      </c>
      <c r="D587" s="116" t="str">
        <f>IF(基本情報入力シート!Q630="","",基本情報入力シート!Q630)</f>
        <v>愛知県</v>
      </c>
      <c r="E587" s="116" t="str">
        <f>IF(基本情報入力シート!V630="","",基本情報入力シート!V630)</f>
        <v/>
      </c>
      <c r="F587" s="116" t="str">
        <f>IF(基本情報入力シート!W630="","",基本情報入力シート!W630)</f>
        <v>事業所番号及びサービス名を入力してください。</v>
      </c>
      <c r="G587" s="116" t="str">
        <f>IF(基本情報入力シート!Z630="","",基本情報入力シート!Z630)</f>
        <v/>
      </c>
      <c r="H587" s="224" t="str">
        <f>IF(基本情報入力シート!AD630="","",基本情報入力シート!AD630)</f>
        <v/>
      </c>
      <c r="I587" s="362" t="str">
        <f>IF(基本情報入力シート!AE630="","",基本情報入力シート!AE630)</f>
        <v/>
      </c>
      <c r="J587" s="487"/>
      <c r="K587" s="491"/>
      <c r="L587" s="490"/>
      <c r="M587" s="363" t="str">
        <f>IF(G587="", "", VLOOKUP(AO587,【参考】数式用!$AZ$3:$BA$6, 2, FALSE))</f>
        <v/>
      </c>
      <c r="N587" s="364" t="str">
        <f>IF(G587="","",VLOOKUP(G587,【参考】数式用!$A$4:$L$54,MATCH('別紙様式2-3（個表）'!M587,【参考】数式用!$J$3:$L$3,0)+9,FALSE))</f>
        <v/>
      </c>
      <c r="O587" s="497" t="s">
        <v>2396</v>
      </c>
      <c r="P587" s="365" t="str">
        <f t="shared" si="63"/>
        <v>未入力あり</v>
      </c>
      <c r="Q587" s="273" t="str">
        <f>IFERROR(IF(P587="未入力あり","",ROUNDDOWN(ROUNDDOWN($H587*$I587,0)*VLOOKUP($G587,【参考】数式用!$A$4:$E$54,3, FALSE),0)),"")</f>
        <v/>
      </c>
      <c r="R587" s="273" t="str">
        <f>IF(AM587="×", 0,IF(P587="未入力あり","",ROUNDDOWN(ROUNDDOWN($H587*$I587,0)*VLOOKUP($G587,【参考】数式用!$A$4:$E$54,4,FALSE),0)))</f>
        <v/>
      </c>
      <c r="S587" s="366" t="str">
        <f>IF(AN587="×", 0,IF(P587="未入力あり","",ROUNDDOWN(ROUNDDOWN($H587*$I587,0)*VLOOKUP($G587,【参考】数式用!$A$4:$E$54,5, FALSE),0)))</f>
        <v/>
      </c>
      <c r="T587" s="369" t="s">
        <v>3907</v>
      </c>
      <c r="U587" s="370"/>
      <c r="V587" s="33"/>
      <c r="W587" s="641"/>
      <c r="X587" s="641"/>
      <c r="Y587" s="641"/>
      <c r="Z587" s="641"/>
      <c r="AA587" s="641"/>
      <c r="AB587" s="641"/>
      <c r="AC587" s="641"/>
      <c r="AD587" s="641"/>
      <c r="AE587" s="641"/>
      <c r="AF587" s="641"/>
      <c r="AG587" s="641"/>
      <c r="AI587" s="373" t="str">
        <f t="shared" si="65"/>
        <v/>
      </c>
      <c r="AJ587" s="372" t="e">
        <f>VLOOKUP('別紙様式2-3（個表）'!$G587,【参考】数式用!$P$4:$Q$54,2, FALSE)</f>
        <v>#N/A</v>
      </c>
      <c r="AK587" s="372" t="e">
        <f>VLOOKUP('別紙様式2-3（個表）'!$G587,【参考】数式用!$P$4:$W$54,8, FALSE)</f>
        <v>#N/A</v>
      </c>
      <c r="AL587" s="372" t="e">
        <f>VLOOKUP('別紙様式2-3（個表）'!$G587,【参考】数式用!$P$4:$AD$54,15, FALSE)</f>
        <v>#N/A</v>
      </c>
      <c r="AM587" s="372" t="str">
        <f t="shared" si="66"/>
        <v/>
      </c>
      <c r="AN587" s="372" t="str">
        <f t="shared" si="67"/>
        <v/>
      </c>
      <c r="AO587" s="372" t="str">
        <f t="shared" si="68"/>
        <v/>
      </c>
      <c r="AP587" s="372" t="str">
        <f>IF(G587="", "", VLOOKUP(G587,【参考】数式用!$A$4:$M$54,13,FALSE))</f>
        <v/>
      </c>
      <c r="AQ587" s="46" t="str">
        <f t="shared" si="69"/>
        <v>―</v>
      </c>
    </row>
    <row r="588" spans="1:43" ht="45" customHeight="1">
      <c r="A588" s="114">
        <f t="shared" si="64"/>
        <v>574</v>
      </c>
      <c r="B588" s="115" t="str">
        <f>IF(基本情報入力シート!B631="","",基本情報入力シート!B631)</f>
        <v/>
      </c>
      <c r="C588" s="116" t="str">
        <f>IF(基本情報入力シート!L631="","",基本情報入力シート!L631)</f>
        <v/>
      </c>
      <c r="D588" s="116" t="str">
        <f>IF(基本情報入力シート!Q631="","",基本情報入力シート!Q631)</f>
        <v>愛知県</v>
      </c>
      <c r="E588" s="116" t="str">
        <f>IF(基本情報入力シート!V631="","",基本情報入力シート!V631)</f>
        <v/>
      </c>
      <c r="F588" s="116" t="str">
        <f>IF(基本情報入力シート!W631="","",基本情報入力シート!W631)</f>
        <v>事業所番号及びサービス名を入力してください。</v>
      </c>
      <c r="G588" s="116" t="str">
        <f>IF(基本情報入力シート!Z631="","",基本情報入力シート!Z631)</f>
        <v/>
      </c>
      <c r="H588" s="224" t="str">
        <f>IF(基本情報入力シート!AD631="","",基本情報入力シート!AD631)</f>
        <v/>
      </c>
      <c r="I588" s="362" t="str">
        <f>IF(基本情報入力シート!AE631="","",基本情報入力シート!AE631)</f>
        <v/>
      </c>
      <c r="J588" s="487"/>
      <c r="K588" s="491"/>
      <c r="L588" s="490"/>
      <c r="M588" s="363" t="str">
        <f>IF(G588="", "", VLOOKUP(AO588,【参考】数式用!$AZ$3:$BA$6, 2, FALSE))</f>
        <v/>
      </c>
      <c r="N588" s="364" t="str">
        <f>IF(G588="","",VLOOKUP(G588,【参考】数式用!$A$4:$L$54,MATCH('別紙様式2-3（個表）'!M588,【参考】数式用!$J$3:$L$3,0)+9,FALSE))</f>
        <v/>
      </c>
      <c r="O588" s="497" t="s">
        <v>2396</v>
      </c>
      <c r="P588" s="365" t="str">
        <f t="shared" si="63"/>
        <v>未入力あり</v>
      </c>
      <c r="Q588" s="273" t="str">
        <f>IFERROR(IF(P588="未入力あり","",ROUNDDOWN(ROUNDDOWN($H588*$I588,0)*VLOOKUP($G588,【参考】数式用!$A$4:$E$54,3, FALSE),0)),"")</f>
        <v/>
      </c>
      <c r="R588" s="273" t="str">
        <f>IF(AM588="×", 0,IF(P588="未入力あり","",ROUNDDOWN(ROUNDDOWN($H588*$I588,0)*VLOOKUP($G588,【参考】数式用!$A$4:$E$54,4,FALSE),0)))</f>
        <v/>
      </c>
      <c r="S588" s="366" t="str">
        <f>IF(AN588="×", 0,IF(P588="未入力あり","",ROUNDDOWN(ROUNDDOWN($H588*$I588,0)*VLOOKUP($G588,【参考】数式用!$A$4:$E$54,5, FALSE),0)))</f>
        <v/>
      </c>
      <c r="T588" s="369" t="s">
        <v>3907</v>
      </c>
      <c r="U588" s="370"/>
      <c r="V588" s="33"/>
      <c r="W588" s="641"/>
      <c r="X588" s="641"/>
      <c r="Y588" s="641"/>
      <c r="Z588" s="641"/>
      <c r="AA588" s="641"/>
      <c r="AB588" s="641"/>
      <c r="AC588" s="641"/>
      <c r="AD588" s="641"/>
      <c r="AE588" s="641"/>
      <c r="AF588" s="641"/>
      <c r="AG588" s="641"/>
      <c r="AI588" s="373" t="str">
        <f t="shared" si="65"/>
        <v/>
      </c>
      <c r="AJ588" s="372" t="e">
        <f>VLOOKUP('別紙様式2-3（個表）'!$G588,【参考】数式用!$P$4:$Q$54,2, FALSE)</f>
        <v>#N/A</v>
      </c>
      <c r="AK588" s="372" t="e">
        <f>VLOOKUP('別紙様式2-3（個表）'!$G588,【参考】数式用!$P$4:$W$54,8, FALSE)</f>
        <v>#N/A</v>
      </c>
      <c r="AL588" s="372" t="e">
        <f>VLOOKUP('別紙様式2-3（個表）'!$G588,【参考】数式用!$P$4:$AD$54,15, FALSE)</f>
        <v>#N/A</v>
      </c>
      <c r="AM588" s="372" t="str">
        <f t="shared" si="66"/>
        <v/>
      </c>
      <c r="AN588" s="372" t="str">
        <f t="shared" si="67"/>
        <v/>
      </c>
      <c r="AO588" s="372" t="str">
        <f t="shared" si="68"/>
        <v/>
      </c>
      <c r="AP588" s="372" t="str">
        <f>IF(G588="", "", VLOOKUP(G588,【参考】数式用!$A$4:$M$54,13,FALSE))</f>
        <v/>
      </c>
      <c r="AQ588" s="46" t="str">
        <f t="shared" si="69"/>
        <v>―</v>
      </c>
    </row>
    <row r="589" spans="1:43" ht="45" customHeight="1">
      <c r="A589" s="114">
        <f t="shared" si="64"/>
        <v>575</v>
      </c>
      <c r="B589" s="115" t="str">
        <f>IF(基本情報入力シート!B632="","",基本情報入力シート!B632)</f>
        <v/>
      </c>
      <c r="C589" s="116" t="str">
        <f>IF(基本情報入力シート!L632="","",基本情報入力シート!L632)</f>
        <v/>
      </c>
      <c r="D589" s="116" t="str">
        <f>IF(基本情報入力シート!Q632="","",基本情報入力シート!Q632)</f>
        <v>愛知県</v>
      </c>
      <c r="E589" s="116" t="str">
        <f>IF(基本情報入力シート!V632="","",基本情報入力シート!V632)</f>
        <v/>
      </c>
      <c r="F589" s="116" t="str">
        <f>IF(基本情報入力シート!W632="","",基本情報入力シート!W632)</f>
        <v>事業所番号及びサービス名を入力してください。</v>
      </c>
      <c r="G589" s="116" t="str">
        <f>IF(基本情報入力シート!Z632="","",基本情報入力シート!Z632)</f>
        <v/>
      </c>
      <c r="H589" s="224" t="str">
        <f>IF(基本情報入力シート!AD632="","",基本情報入力シート!AD632)</f>
        <v/>
      </c>
      <c r="I589" s="362" t="str">
        <f>IF(基本情報入力シート!AE632="","",基本情報入力シート!AE632)</f>
        <v/>
      </c>
      <c r="J589" s="487"/>
      <c r="K589" s="491"/>
      <c r="L589" s="490"/>
      <c r="M589" s="363" t="str">
        <f>IF(G589="", "", VLOOKUP(AO589,【参考】数式用!$AZ$3:$BA$6, 2, FALSE))</f>
        <v/>
      </c>
      <c r="N589" s="364" t="str">
        <f>IF(G589="","",VLOOKUP(G589,【参考】数式用!$A$4:$L$54,MATCH('別紙様式2-3（個表）'!M589,【参考】数式用!$J$3:$L$3,0)+9,FALSE))</f>
        <v/>
      </c>
      <c r="O589" s="497" t="s">
        <v>2396</v>
      </c>
      <c r="P589" s="365" t="str">
        <f t="shared" si="63"/>
        <v>未入力あり</v>
      </c>
      <c r="Q589" s="273" t="str">
        <f>IFERROR(IF(P589="未入力あり","",ROUNDDOWN(ROUNDDOWN($H589*$I589,0)*VLOOKUP($G589,【参考】数式用!$A$4:$E$54,3, FALSE),0)),"")</f>
        <v/>
      </c>
      <c r="R589" s="273" t="str">
        <f>IF(AM589="×", 0,IF(P589="未入力あり","",ROUNDDOWN(ROUNDDOWN($H589*$I589,0)*VLOOKUP($G589,【参考】数式用!$A$4:$E$54,4,FALSE),0)))</f>
        <v/>
      </c>
      <c r="S589" s="366" t="str">
        <f>IF(AN589="×", 0,IF(P589="未入力あり","",ROUNDDOWN(ROUNDDOWN($H589*$I589,0)*VLOOKUP($G589,【参考】数式用!$A$4:$E$54,5, FALSE),0)))</f>
        <v/>
      </c>
      <c r="T589" s="369" t="s">
        <v>3907</v>
      </c>
      <c r="U589" s="370"/>
      <c r="V589" s="33"/>
      <c r="W589" s="641"/>
      <c r="X589" s="641"/>
      <c r="Y589" s="641"/>
      <c r="Z589" s="641"/>
      <c r="AA589" s="641"/>
      <c r="AB589" s="641"/>
      <c r="AC589" s="641"/>
      <c r="AD589" s="641"/>
      <c r="AE589" s="641"/>
      <c r="AF589" s="641"/>
      <c r="AG589" s="641"/>
      <c r="AI589" s="373" t="str">
        <f t="shared" si="65"/>
        <v/>
      </c>
      <c r="AJ589" s="372" t="e">
        <f>VLOOKUP('別紙様式2-3（個表）'!$G589,【参考】数式用!$P$4:$Q$54,2, FALSE)</f>
        <v>#N/A</v>
      </c>
      <c r="AK589" s="372" t="e">
        <f>VLOOKUP('別紙様式2-3（個表）'!$G589,【参考】数式用!$P$4:$W$54,8, FALSE)</f>
        <v>#N/A</v>
      </c>
      <c r="AL589" s="372" t="e">
        <f>VLOOKUP('別紙様式2-3（個表）'!$G589,【参考】数式用!$P$4:$AD$54,15, FALSE)</f>
        <v>#N/A</v>
      </c>
      <c r="AM589" s="372" t="str">
        <f t="shared" si="66"/>
        <v/>
      </c>
      <c r="AN589" s="372" t="str">
        <f t="shared" si="67"/>
        <v/>
      </c>
      <c r="AO589" s="372" t="str">
        <f t="shared" si="68"/>
        <v/>
      </c>
      <c r="AP589" s="372" t="str">
        <f>IF(G589="", "", VLOOKUP(G589,【参考】数式用!$A$4:$M$54,13,FALSE))</f>
        <v/>
      </c>
      <c r="AQ589" s="46" t="str">
        <f t="shared" si="69"/>
        <v>―</v>
      </c>
    </row>
    <row r="590" spans="1:43" ht="45" customHeight="1">
      <c r="A590" s="114">
        <f t="shared" si="64"/>
        <v>576</v>
      </c>
      <c r="B590" s="115" t="str">
        <f>IF(基本情報入力シート!B633="","",基本情報入力シート!B633)</f>
        <v/>
      </c>
      <c r="C590" s="116" t="str">
        <f>IF(基本情報入力シート!L633="","",基本情報入力シート!L633)</f>
        <v/>
      </c>
      <c r="D590" s="116" t="str">
        <f>IF(基本情報入力シート!Q633="","",基本情報入力シート!Q633)</f>
        <v>愛知県</v>
      </c>
      <c r="E590" s="116" t="str">
        <f>IF(基本情報入力シート!V633="","",基本情報入力シート!V633)</f>
        <v/>
      </c>
      <c r="F590" s="116" t="str">
        <f>IF(基本情報入力シート!W633="","",基本情報入力シート!W633)</f>
        <v>事業所番号及びサービス名を入力してください。</v>
      </c>
      <c r="G590" s="116" t="str">
        <f>IF(基本情報入力シート!Z633="","",基本情報入力シート!Z633)</f>
        <v/>
      </c>
      <c r="H590" s="224" t="str">
        <f>IF(基本情報入力シート!AD633="","",基本情報入力シート!AD633)</f>
        <v/>
      </c>
      <c r="I590" s="362" t="str">
        <f>IF(基本情報入力シート!AE633="","",基本情報入力シート!AE633)</f>
        <v/>
      </c>
      <c r="J590" s="487"/>
      <c r="K590" s="491"/>
      <c r="L590" s="490"/>
      <c r="M590" s="363" t="str">
        <f>IF(G590="", "", VLOOKUP(AO590,【参考】数式用!$AZ$3:$BA$6, 2, FALSE))</f>
        <v/>
      </c>
      <c r="N590" s="364" t="str">
        <f>IF(G590="","",VLOOKUP(G590,【参考】数式用!$A$4:$L$54,MATCH('別紙様式2-3（個表）'!M590,【参考】数式用!$J$3:$L$3,0)+9,FALSE))</f>
        <v/>
      </c>
      <c r="O590" s="497" t="s">
        <v>2396</v>
      </c>
      <c r="P590" s="365" t="str">
        <f t="shared" ref="P590:P653" si="70">IFERROR(ROUNDDOWN(ROUNDDOWN($H590*$I590,0)*$N590,0),"未入力あり")</f>
        <v>未入力あり</v>
      </c>
      <c r="Q590" s="273" t="str">
        <f>IFERROR(IF(P590="未入力あり","",ROUNDDOWN(ROUNDDOWN($H590*$I590,0)*VLOOKUP($G590,【参考】数式用!$A$4:$E$54,3, FALSE),0)),"")</f>
        <v/>
      </c>
      <c r="R590" s="273" t="str">
        <f>IF(AM590="×", 0,IF(P590="未入力あり","",ROUNDDOWN(ROUNDDOWN($H590*$I590,0)*VLOOKUP($G590,【参考】数式用!$A$4:$E$54,4,FALSE),0)))</f>
        <v/>
      </c>
      <c r="S590" s="366" t="str">
        <f>IF(AN590="×", 0,IF(P590="未入力あり","",ROUNDDOWN(ROUNDDOWN($H590*$I590,0)*VLOOKUP($G590,【参考】数式用!$A$4:$E$54,5, FALSE),0)))</f>
        <v/>
      </c>
      <c r="T590" s="369" t="s">
        <v>3907</v>
      </c>
      <c r="U590" s="370"/>
      <c r="V590" s="33"/>
      <c r="W590" s="641"/>
      <c r="X590" s="641"/>
      <c r="Y590" s="641"/>
      <c r="Z590" s="641"/>
      <c r="AA590" s="641"/>
      <c r="AB590" s="641"/>
      <c r="AC590" s="641"/>
      <c r="AD590" s="641"/>
      <c r="AE590" s="641"/>
      <c r="AF590" s="641"/>
      <c r="AG590" s="641"/>
      <c r="AI590" s="373" t="str">
        <f t="shared" si="65"/>
        <v/>
      </c>
      <c r="AJ590" s="372" t="e">
        <f>VLOOKUP('別紙様式2-3（個表）'!$G590,【参考】数式用!$P$4:$Q$54,2, FALSE)</f>
        <v>#N/A</v>
      </c>
      <c r="AK590" s="372" t="e">
        <f>VLOOKUP('別紙様式2-3（個表）'!$G590,【参考】数式用!$P$4:$W$54,8, FALSE)</f>
        <v>#N/A</v>
      </c>
      <c r="AL590" s="372" t="e">
        <f>VLOOKUP('別紙様式2-3（個表）'!$G590,【参考】数式用!$P$4:$AD$54,15, FALSE)</f>
        <v>#N/A</v>
      </c>
      <c r="AM590" s="372" t="str">
        <f t="shared" si="66"/>
        <v/>
      </c>
      <c r="AN590" s="372" t="str">
        <f t="shared" si="67"/>
        <v/>
      </c>
      <c r="AO590" s="372" t="str">
        <f t="shared" si="68"/>
        <v/>
      </c>
      <c r="AP590" s="372" t="str">
        <f>IF(G590="", "", VLOOKUP(G590,【参考】数式用!$A$4:$M$54,13,FALSE))</f>
        <v/>
      </c>
      <c r="AQ590" s="46" t="str">
        <f t="shared" si="69"/>
        <v>―</v>
      </c>
    </row>
    <row r="591" spans="1:43" ht="45" customHeight="1">
      <c r="A591" s="114">
        <f t="shared" si="64"/>
        <v>577</v>
      </c>
      <c r="B591" s="115" t="str">
        <f>IF(基本情報入力シート!B634="","",基本情報入力シート!B634)</f>
        <v/>
      </c>
      <c r="C591" s="116" t="str">
        <f>IF(基本情報入力シート!L634="","",基本情報入力シート!L634)</f>
        <v/>
      </c>
      <c r="D591" s="116" t="str">
        <f>IF(基本情報入力シート!Q634="","",基本情報入力シート!Q634)</f>
        <v>愛知県</v>
      </c>
      <c r="E591" s="116" t="str">
        <f>IF(基本情報入力シート!V634="","",基本情報入力シート!V634)</f>
        <v/>
      </c>
      <c r="F591" s="116" t="str">
        <f>IF(基本情報入力シート!W634="","",基本情報入力シート!W634)</f>
        <v>事業所番号及びサービス名を入力してください。</v>
      </c>
      <c r="G591" s="116" t="str">
        <f>IF(基本情報入力シート!Z634="","",基本情報入力シート!Z634)</f>
        <v/>
      </c>
      <c r="H591" s="224" t="str">
        <f>IF(基本情報入力シート!AD634="","",基本情報入力シート!AD634)</f>
        <v/>
      </c>
      <c r="I591" s="362" t="str">
        <f>IF(基本情報入力シート!AE634="","",基本情報入力シート!AE634)</f>
        <v/>
      </c>
      <c r="J591" s="487"/>
      <c r="K591" s="491"/>
      <c r="L591" s="490"/>
      <c r="M591" s="363" t="str">
        <f>IF(G591="", "", VLOOKUP(AO591,【参考】数式用!$AZ$3:$BA$6, 2, FALSE))</f>
        <v/>
      </c>
      <c r="N591" s="364" t="str">
        <f>IF(G591="","",VLOOKUP(G591,【参考】数式用!$A$4:$L$54,MATCH('別紙様式2-3（個表）'!M591,【参考】数式用!$J$3:$L$3,0)+9,FALSE))</f>
        <v/>
      </c>
      <c r="O591" s="497" t="s">
        <v>2396</v>
      </c>
      <c r="P591" s="365" t="str">
        <f t="shared" si="70"/>
        <v>未入力あり</v>
      </c>
      <c r="Q591" s="273" t="str">
        <f>IFERROR(IF(P591="未入力あり","",ROUNDDOWN(ROUNDDOWN($H591*$I591,0)*VLOOKUP($G591,【参考】数式用!$A$4:$E$54,3, FALSE),0)),"")</f>
        <v/>
      </c>
      <c r="R591" s="273" t="str">
        <f>IF(AM591="×", 0,IF(P591="未入力あり","",ROUNDDOWN(ROUNDDOWN($H591*$I591,0)*VLOOKUP($G591,【参考】数式用!$A$4:$E$54,4,FALSE),0)))</f>
        <v/>
      </c>
      <c r="S591" s="366" t="str">
        <f>IF(AN591="×", 0,IF(P591="未入力あり","",ROUNDDOWN(ROUNDDOWN($H591*$I591,0)*VLOOKUP($G591,【参考】数式用!$A$4:$E$54,5, FALSE),0)))</f>
        <v/>
      </c>
      <c r="T591" s="369" t="s">
        <v>3907</v>
      </c>
      <c r="U591" s="370"/>
      <c r="V591" s="33"/>
      <c r="W591" s="641"/>
      <c r="X591" s="641"/>
      <c r="Y591" s="641"/>
      <c r="Z591" s="641"/>
      <c r="AA591" s="641"/>
      <c r="AB591" s="641"/>
      <c r="AC591" s="641"/>
      <c r="AD591" s="641"/>
      <c r="AE591" s="641"/>
      <c r="AF591" s="641"/>
      <c r="AG591" s="641"/>
      <c r="AI591" s="373" t="str">
        <f t="shared" si="65"/>
        <v/>
      </c>
      <c r="AJ591" s="372" t="e">
        <f>VLOOKUP('別紙様式2-3（個表）'!$G591,【参考】数式用!$P$4:$Q$54,2, FALSE)</f>
        <v>#N/A</v>
      </c>
      <c r="AK591" s="372" t="e">
        <f>VLOOKUP('別紙様式2-3（個表）'!$G591,【参考】数式用!$P$4:$W$54,8, FALSE)</f>
        <v>#N/A</v>
      </c>
      <c r="AL591" s="372" t="e">
        <f>VLOOKUP('別紙様式2-3（個表）'!$G591,【参考】数式用!$P$4:$AD$54,15, FALSE)</f>
        <v>#N/A</v>
      </c>
      <c r="AM591" s="372" t="str">
        <f t="shared" si="66"/>
        <v/>
      </c>
      <c r="AN591" s="372" t="str">
        <f t="shared" si="67"/>
        <v/>
      </c>
      <c r="AO591" s="372" t="str">
        <f t="shared" si="68"/>
        <v/>
      </c>
      <c r="AP591" s="372" t="str">
        <f>IF(G591="", "", VLOOKUP(G591,【参考】数式用!$A$4:$M$54,13,FALSE))</f>
        <v/>
      </c>
      <c r="AQ591" s="46" t="str">
        <f t="shared" si="69"/>
        <v>―</v>
      </c>
    </row>
    <row r="592" spans="1:43" ht="45" customHeight="1">
      <c r="A592" s="114">
        <f t="shared" si="64"/>
        <v>578</v>
      </c>
      <c r="B592" s="115" t="str">
        <f>IF(基本情報入力シート!B635="","",基本情報入力シート!B635)</f>
        <v/>
      </c>
      <c r="C592" s="116" t="str">
        <f>IF(基本情報入力シート!L635="","",基本情報入力シート!L635)</f>
        <v/>
      </c>
      <c r="D592" s="116" t="str">
        <f>IF(基本情報入力シート!Q635="","",基本情報入力シート!Q635)</f>
        <v>愛知県</v>
      </c>
      <c r="E592" s="116" t="str">
        <f>IF(基本情報入力シート!V635="","",基本情報入力シート!V635)</f>
        <v/>
      </c>
      <c r="F592" s="116" t="str">
        <f>IF(基本情報入力シート!W635="","",基本情報入力シート!W635)</f>
        <v>事業所番号及びサービス名を入力してください。</v>
      </c>
      <c r="G592" s="116" t="str">
        <f>IF(基本情報入力シート!Z635="","",基本情報入力シート!Z635)</f>
        <v/>
      </c>
      <c r="H592" s="224" t="str">
        <f>IF(基本情報入力シート!AD635="","",基本情報入力シート!AD635)</f>
        <v/>
      </c>
      <c r="I592" s="362" t="str">
        <f>IF(基本情報入力シート!AE635="","",基本情報入力シート!AE635)</f>
        <v/>
      </c>
      <c r="J592" s="487"/>
      <c r="K592" s="491"/>
      <c r="L592" s="490"/>
      <c r="M592" s="363" t="str">
        <f>IF(G592="", "", VLOOKUP(AO592,【参考】数式用!$AZ$3:$BA$6, 2, FALSE))</f>
        <v/>
      </c>
      <c r="N592" s="364" t="str">
        <f>IF(G592="","",VLOOKUP(G592,【参考】数式用!$A$4:$L$54,MATCH('別紙様式2-3（個表）'!M592,【参考】数式用!$J$3:$L$3,0)+9,FALSE))</f>
        <v/>
      </c>
      <c r="O592" s="497" t="s">
        <v>2396</v>
      </c>
      <c r="P592" s="365" t="str">
        <f t="shared" si="70"/>
        <v>未入力あり</v>
      </c>
      <c r="Q592" s="273" t="str">
        <f>IFERROR(IF(P592="未入力あり","",ROUNDDOWN(ROUNDDOWN($H592*$I592,0)*VLOOKUP($G592,【参考】数式用!$A$4:$E$54,3, FALSE),0)),"")</f>
        <v/>
      </c>
      <c r="R592" s="273" t="str">
        <f>IF(AM592="×", 0,IF(P592="未入力あり","",ROUNDDOWN(ROUNDDOWN($H592*$I592,0)*VLOOKUP($G592,【参考】数式用!$A$4:$E$54,4,FALSE),0)))</f>
        <v/>
      </c>
      <c r="S592" s="366" t="str">
        <f>IF(AN592="×", 0,IF(P592="未入力あり","",ROUNDDOWN(ROUNDDOWN($H592*$I592,0)*VLOOKUP($G592,【参考】数式用!$A$4:$E$54,5, FALSE),0)))</f>
        <v/>
      </c>
      <c r="T592" s="369" t="s">
        <v>3907</v>
      </c>
      <c r="U592" s="370"/>
      <c r="V592" s="33"/>
      <c r="W592" s="641"/>
      <c r="X592" s="641"/>
      <c r="Y592" s="641"/>
      <c r="Z592" s="641"/>
      <c r="AA592" s="641"/>
      <c r="AB592" s="641"/>
      <c r="AC592" s="641"/>
      <c r="AD592" s="641"/>
      <c r="AE592" s="641"/>
      <c r="AF592" s="641"/>
      <c r="AG592" s="641"/>
      <c r="AI592" s="373" t="str">
        <f t="shared" si="65"/>
        <v/>
      </c>
      <c r="AJ592" s="372" t="e">
        <f>VLOOKUP('別紙様式2-3（個表）'!$G592,【参考】数式用!$P$4:$Q$54,2, FALSE)</f>
        <v>#N/A</v>
      </c>
      <c r="AK592" s="372" t="e">
        <f>VLOOKUP('別紙様式2-3（個表）'!$G592,【参考】数式用!$P$4:$W$54,8, FALSE)</f>
        <v>#N/A</v>
      </c>
      <c r="AL592" s="372" t="e">
        <f>VLOOKUP('別紙様式2-3（個表）'!$G592,【参考】数式用!$P$4:$AD$54,15, FALSE)</f>
        <v>#N/A</v>
      </c>
      <c r="AM592" s="372" t="str">
        <f t="shared" si="66"/>
        <v/>
      </c>
      <c r="AN592" s="372" t="str">
        <f t="shared" si="67"/>
        <v/>
      </c>
      <c r="AO592" s="372" t="str">
        <f t="shared" si="68"/>
        <v/>
      </c>
      <c r="AP592" s="372" t="str">
        <f>IF(G592="", "", VLOOKUP(G592,【参考】数式用!$A$4:$M$54,13,FALSE))</f>
        <v/>
      </c>
      <c r="AQ592" s="46" t="str">
        <f t="shared" si="69"/>
        <v>―</v>
      </c>
    </row>
    <row r="593" spans="1:43" ht="45" customHeight="1">
      <c r="A593" s="114">
        <f t="shared" ref="A593:A656" si="71">A592+1</f>
        <v>579</v>
      </c>
      <c r="B593" s="115" t="str">
        <f>IF(基本情報入力シート!B636="","",基本情報入力シート!B636)</f>
        <v/>
      </c>
      <c r="C593" s="116" t="str">
        <f>IF(基本情報入力シート!L636="","",基本情報入力シート!L636)</f>
        <v/>
      </c>
      <c r="D593" s="116" t="str">
        <f>IF(基本情報入力シート!Q636="","",基本情報入力シート!Q636)</f>
        <v>愛知県</v>
      </c>
      <c r="E593" s="116" t="str">
        <f>IF(基本情報入力シート!V636="","",基本情報入力シート!V636)</f>
        <v/>
      </c>
      <c r="F593" s="116" t="str">
        <f>IF(基本情報入力シート!W636="","",基本情報入力シート!W636)</f>
        <v>事業所番号及びサービス名を入力してください。</v>
      </c>
      <c r="G593" s="116" t="str">
        <f>IF(基本情報入力シート!Z636="","",基本情報入力シート!Z636)</f>
        <v/>
      </c>
      <c r="H593" s="224" t="str">
        <f>IF(基本情報入力シート!AD636="","",基本情報入力シート!AD636)</f>
        <v/>
      </c>
      <c r="I593" s="362" t="str">
        <f>IF(基本情報入力シート!AE636="","",基本情報入力シート!AE636)</f>
        <v/>
      </c>
      <c r="J593" s="487"/>
      <c r="K593" s="491"/>
      <c r="L593" s="490"/>
      <c r="M593" s="363" t="str">
        <f>IF(G593="", "", VLOOKUP(AO593,【参考】数式用!$AZ$3:$BA$6, 2, FALSE))</f>
        <v/>
      </c>
      <c r="N593" s="364" t="str">
        <f>IF(G593="","",VLOOKUP(G593,【参考】数式用!$A$4:$L$54,MATCH('別紙様式2-3（個表）'!M593,【参考】数式用!$J$3:$L$3,0)+9,FALSE))</f>
        <v/>
      </c>
      <c r="O593" s="497" t="s">
        <v>2396</v>
      </c>
      <c r="P593" s="365" t="str">
        <f t="shared" si="70"/>
        <v>未入力あり</v>
      </c>
      <c r="Q593" s="273" t="str">
        <f>IFERROR(IF(P593="未入力あり","",ROUNDDOWN(ROUNDDOWN($H593*$I593,0)*VLOOKUP($G593,【参考】数式用!$A$4:$E$54,3, FALSE),0)),"")</f>
        <v/>
      </c>
      <c r="R593" s="273" t="str">
        <f>IF(AM593="×", 0,IF(P593="未入力あり","",ROUNDDOWN(ROUNDDOWN($H593*$I593,0)*VLOOKUP($G593,【参考】数式用!$A$4:$E$54,4,FALSE),0)))</f>
        <v/>
      </c>
      <c r="S593" s="366" t="str">
        <f>IF(AN593="×", 0,IF(P593="未入力あり","",ROUNDDOWN(ROUNDDOWN($H593*$I593,0)*VLOOKUP($G593,【参考】数式用!$A$4:$E$54,5, FALSE),0)))</f>
        <v/>
      </c>
      <c r="T593" s="369" t="s">
        <v>3907</v>
      </c>
      <c r="U593" s="370"/>
      <c r="V593" s="33"/>
      <c r="W593" s="641"/>
      <c r="X593" s="641"/>
      <c r="Y593" s="641"/>
      <c r="Z593" s="641"/>
      <c r="AA593" s="641"/>
      <c r="AB593" s="641"/>
      <c r="AC593" s="641"/>
      <c r="AD593" s="641"/>
      <c r="AE593" s="641"/>
      <c r="AF593" s="641"/>
      <c r="AG593" s="641"/>
      <c r="AI593" s="373" t="str">
        <f t="shared" si="65"/>
        <v/>
      </c>
      <c r="AJ593" s="372" t="e">
        <f>VLOOKUP('別紙様式2-3（個表）'!$G593,【参考】数式用!$P$4:$Q$54,2, FALSE)</f>
        <v>#N/A</v>
      </c>
      <c r="AK593" s="372" t="e">
        <f>VLOOKUP('別紙様式2-3（個表）'!$G593,【参考】数式用!$P$4:$W$54,8, FALSE)</f>
        <v>#N/A</v>
      </c>
      <c r="AL593" s="372" t="e">
        <f>VLOOKUP('別紙様式2-3（個表）'!$G593,【参考】数式用!$P$4:$AD$54,15, FALSE)</f>
        <v>#N/A</v>
      </c>
      <c r="AM593" s="372" t="str">
        <f t="shared" si="66"/>
        <v/>
      </c>
      <c r="AN593" s="372" t="str">
        <f t="shared" si="67"/>
        <v/>
      </c>
      <c r="AO593" s="372" t="str">
        <f t="shared" si="68"/>
        <v/>
      </c>
      <c r="AP593" s="372" t="str">
        <f>IF(G593="", "", VLOOKUP(G593,【参考】数式用!$A$4:$M$54,13,FALSE))</f>
        <v/>
      </c>
      <c r="AQ593" s="46" t="str">
        <f t="shared" si="69"/>
        <v>―</v>
      </c>
    </row>
    <row r="594" spans="1:43" ht="45" customHeight="1">
      <c r="A594" s="114">
        <f t="shared" si="71"/>
        <v>580</v>
      </c>
      <c r="B594" s="115" t="str">
        <f>IF(基本情報入力シート!B637="","",基本情報入力シート!B637)</f>
        <v/>
      </c>
      <c r="C594" s="116" t="str">
        <f>IF(基本情報入力シート!L637="","",基本情報入力シート!L637)</f>
        <v/>
      </c>
      <c r="D594" s="116" t="str">
        <f>IF(基本情報入力シート!Q637="","",基本情報入力シート!Q637)</f>
        <v>愛知県</v>
      </c>
      <c r="E594" s="116" t="str">
        <f>IF(基本情報入力シート!V637="","",基本情報入力シート!V637)</f>
        <v/>
      </c>
      <c r="F594" s="116" t="str">
        <f>IF(基本情報入力シート!W637="","",基本情報入力シート!W637)</f>
        <v>事業所番号及びサービス名を入力してください。</v>
      </c>
      <c r="G594" s="116" t="str">
        <f>IF(基本情報入力シート!Z637="","",基本情報入力シート!Z637)</f>
        <v/>
      </c>
      <c r="H594" s="224" t="str">
        <f>IF(基本情報入力シート!AD637="","",基本情報入力シート!AD637)</f>
        <v/>
      </c>
      <c r="I594" s="362" t="str">
        <f>IF(基本情報入力シート!AE637="","",基本情報入力シート!AE637)</f>
        <v/>
      </c>
      <c r="J594" s="487"/>
      <c r="K594" s="491"/>
      <c r="L594" s="490"/>
      <c r="M594" s="363" t="str">
        <f>IF(G594="", "", VLOOKUP(AO594,【参考】数式用!$AZ$3:$BA$6, 2, FALSE))</f>
        <v/>
      </c>
      <c r="N594" s="364" t="str">
        <f>IF(G594="","",VLOOKUP(G594,【参考】数式用!$A$4:$L$54,MATCH('別紙様式2-3（個表）'!M594,【参考】数式用!$J$3:$L$3,0)+9,FALSE))</f>
        <v/>
      </c>
      <c r="O594" s="497" t="s">
        <v>2396</v>
      </c>
      <c r="P594" s="365" t="str">
        <f t="shared" si="70"/>
        <v>未入力あり</v>
      </c>
      <c r="Q594" s="273" t="str">
        <f>IFERROR(IF(P594="未入力あり","",ROUNDDOWN(ROUNDDOWN($H594*$I594,0)*VLOOKUP($G594,【参考】数式用!$A$4:$E$54,3, FALSE),0)),"")</f>
        <v/>
      </c>
      <c r="R594" s="273" t="str">
        <f>IF(AM594="×", 0,IF(P594="未入力あり","",ROUNDDOWN(ROUNDDOWN($H594*$I594,0)*VLOOKUP($G594,【参考】数式用!$A$4:$E$54,4,FALSE),0)))</f>
        <v/>
      </c>
      <c r="S594" s="366" t="str">
        <f>IF(AN594="×", 0,IF(P594="未入力あり","",ROUNDDOWN(ROUNDDOWN($H594*$I594,0)*VLOOKUP($G594,【参考】数式用!$A$4:$E$54,5, FALSE),0)))</f>
        <v/>
      </c>
      <c r="T594" s="369" t="s">
        <v>3907</v>
      </c>
      <c r="U594" s="370"/>
      <c r="V594" s="33"/>
      <c r="W594" s="641"/>
      <c r="X594" s="641"/>
      <c r="Y594" s="641"/>
      <c r="Z594" s="641"/>
      <c r="AA594" s="641"/>
      <c r="AB594" s="641"/>
      <c r="AC594" s="641"/>
      <c r="AD594" s="641"/>
      <c r="AE594" s="641"/>
      <c r="AF594" s="641"/>
      <c r="AG594" s="641"/>
      <c r="AI594" s="373" t="str">
        <f t="shared" si="65"/>
        <v/>
      </c>
      <c r="AJ594" s="372" t="e">
        <f>VLOOKUP('別紙様式2-3（個表）'!$G594,【参考】数式用!$P$4:$Q$54,2, FALSE)</f>
        <v>#N/A</v>
      </c>
      <c r="AK594" s="372" t="e">
        <f>VLOOKUP('別紙様式2-3（個表）'!$G594,【参考】数式用!$P$4:$W$54,8, FALSE)</f>
        <v>#N/A</v>
      </c>
      <c r="AL594" s="372" t="e">
        <f>VLOOKUP('別紙様式2-3（個表）'!$G594,【参考】数式用!$P$4:$AD$54,15, FALSE)</f>
        <v>#N/A</v>
      </c>
      <c r="AM594" s="372" t="str">
        <f t="shared" si="66"/>
        <v/>
      </c>
      <c r="AN594" s="372" t="str">
        <f t="shared" si="67"/>
        <v/>
      </c>
      <c r="AO594" s="372" t="str">
        <f t="shared" si="68"/>
        <v/>
      </c>
      <c r="AP594" s="372" t="str">
        <f>IF(G594="", "", VLOOKUP(G594,【参考】数式用!$A$4:$M$54,13,FALSE))</f>
        <v/>
      </c>
      <c r="AQ594" s="46" t="str">
        <f t="shared" si="69"/>
        <v>―</v>
      </c>
    </row>
    <row r="595" spans="1:43" ht="45" customHeight="1">
      <c r="A595" s="114">
        <f t="shared" si="71"/>
        <v>581</v>
      </c>
      <c r="B595" s="115" t="str">
        <f>IF(基本情報入力シート!B638="","",基本情報入力シート!B638)</f>
        <v/>
      </c>
      <c r="C595" s="116" t="str">
        <f>IF(基本情報入力シート!L638="","",基本情報入力シート!L638)</f>
        <v/>
      </c>
      <c r="D595" s="116" t="str">
        <f>IF(基本情報入力シート!Q638="","",基本情報入力シート!Q638)</f>
        <v>愛知県</v>
      </c>
      <c r="E595" s="116" t="str">
        <f>IF(基本情報入力シート!V638="","",基本情報入力シート!V638)</f>
        <v/>
      </c>
      <c r="F595" s="116" t="str">
        <f>IF(基本情報入力シート!W638="","",基本情報入力シート!W638)</f>
        <v>事業所番号及びサービス名を入力してください。</v>
      </c>
      <c r="G595" s="116" t="str">
        <f>IF(基本情報入力シート!Z638="","",基本情報入力シート!Z638)</f>
        <v/>
      </c>
      <c r="H595" s="224" t="str">
        <f>IF(基本情報入力シート!AD638="","",基本情報入力シート!AD638)</f>
        <v/>
      </c>
      <c r="I595" s="362" t="str">
        <f>IF(基本情報入力シート!AE638="","",基本情報入力シート!AE638)</f>
        <v/>
      </c>
      <c r="J595" s="487"/>
      <c r="K595" s="491"/>
      <c r="L595" s="490"/>
      <c r="M595" s="363" t="str">
        <f>IF(G595="", "", VLOOKUP(AO595,【参考】数式用!$AZ$3:$BA$6, 2, FALSE))</f>
        <v/>
      </c>
      <c r="N595" s="364" t="str">
        <f>IF(G595="","",VLOOKUP(G595,【参考】数式用!$A$4:$L$54,MATCH('別紙様式2-3（個表）'!M595,【参考】数式用!$J$3:$L$3,0)+9,FALSE))</f>
        <v/>
      </c>
      <c r="O595" s="497" t="s">
        <v>2396</v>
      </c>
      <c r="P595" s="365" t="str">
        <f t="shared" si="70"/>
        <v>未入力あり</v>
      </c>
      <c r="Q595" s="273" t="str">
        <f>IFERROR(IF(P595="未入力あり","",ROUNDDOWN(ROUNDDOWN($H595*$I595,0)*VLOOKUP($G595,【参考】数式用!$A$4:$E$54,3, FALSE),0)),"")</f>
        <v/>
      </c>
      <c r="R595" s="273" t="str">
        <f>IF(AM595="×", 0,IF(P595="未入力あり","",ROUNDDOWN(ROUNDDOWN($H595*$I595,0)*VLOOKUP($G595,【参考】数式用!$A$4:$E$54,4,FALSE),0)))</f>
        <v/>
      </c>
      <c r="S595" s="366" t="str">
        <f>IF(AN595="×", 0,IF(P595="未入力あり","",ROUNDDOWN(ROUNDDOWN($H595*$I595,0)*VLOOKUP($G595,【参考】数式用!$A$4:$E$54,5, FALSE),0)))</f>
        <v/>
      </c>
      <c r="T595" s="369" t="s">
        <v>3907</v>
      </c>
      <c r="U595" s="370"/>
      <c r="V595" s="33"/>
      <c r="W595" s="641"/>
      <c r="X595" s="641"/>
      <c r="Y595" s="641"/>
      <c r="Z595" s="641"/>
      <c r="AA595" s="641"/>
      <c r="AB595" s="641"/>
      <c r="AC595" s="641"/>
      <c r="AD595" s="641"/>
      <c r="AE595" s="641"/>
      <c r="AF595" s="641"/>
      <c r="AG595" s="641"/>
      <c r="AI595" s="373" t="str">
        <f t="shared" si="65"/>
        <v/>
      </c>
      <c r="AJ595" s="372" t="e">
        <f>VLOOKUP('別紙様式2-3（個表）'!$G595,【参考】数式用!$P$4:$Q$54,2, FALSE)</f>
        <v>#N/A</v>
      </c>
      <c r="AK595" s="372" t="e">
        <f>VLOOKUP('別紙様式2-3（個表）'!$G595,【参考】数式用!$P$4:$W$54,8, FALSE)</f>
        <v>#N/A</v>
      </c>
      <c r="AL595" s="372" t="e">
        <f>VLOOKUP('別紙様式2-3（個表）'!$G595,【参考】数式用!$P$4:$AD$54,15, FALSE)</f>
        <v>#N/A</v>
      </c>
      <c r="AM595" s="372" t="str">
        <f t="shared" si="66"/>
        <v/>
      </c>
      <c r="AN595" s="372" t="str">
        <f t="shared" si="67"/>
        <v/>
      </c>
      <c r="AO595" s="372" t="str">
        <f t="shared" si="68"/>
        <v/>
      </c>
      <c r="AP595" s="372" t="str">
        <f>IF(G595="", "", VLOOKUP(G595,【参考】数式用!$A$4:$M$54,13,FALSE))</f>
        <v/>
      </c>
      <c r="AQ595" s="46" t="str">
        <f t="shared" si="69"/>
        <v>―</v>
      </c>
    </row>
    <row r="596" spans="1:43" ht="45" customHeight="1">
      <c r="A596" s="114">
        <f t="shared" si="71"/>
        <v>582</v>
      </c>
      <c r="B596" s="115" t="str">
        <f>IF(基本情報入力シート!B639="","",基本情報入力シート!B639)</f>
        <v/>
      </c>
      <c r="C596" s="116" t="str">
        <f>IF(基本情報入力シート!L639="","",基本情報入力シート!L639)</f>
        <v/>
      </c>
      <c r="D596" s="116" t="str">
        <f>IF(基本情報入力シート!Q639="","",基本情報入力シート!Q639)</f>
        <v>愛知県</v>
      </c>
      <c r="E596" s="116" t="str">
        <f>IF(基本情報入力シート!V639="","",基本情報入力シート!V639)</f>
        <v/>
      </c>
      <c r="F596" s="116" t="str">
        <f>IF(基本情報入力シート!W639="","",基本情報入力シート!W639)</f>
        <v>事業所番号及びサービス名を入力してください。</v>
      </c>
      <c r="G596" s="116" t="str">
        <f>IF(基本情報入力シート!Z639="","",基本情報入力シート!Z639)</f>
        <v/>
      </c>
      <c r="H596" s="224" t="str">
        <f>IF(基本情報入力シート!AD639="","",基本情報入力シート!AD639)</f>
        <v/>
      </c>
      <c r="I596" s="362" t="str">
        <f>IF(基本情報入力シート!AE639="","",基本情報入力シート!AE639)</f>
        <v/>
      </c>
      <c r="J596" s="487"/>
      <c r="K596" s="491"/>
      <c r="L596" s="490"/>
      <c r="M596" s="363" t="str">
        <f>IF(G596="", "", VLOOKUP(AO596,【参考】数式用!$AZ$3:$BA$6, 2, FALSE))</f>
        <v/>
      </c>
      <c r="N596" s="364" t="str">
        <f>IF(G596="","",VLOOKUP(G596,【参考】数式用!$A$4:$L$54,MATCH('別紙様式2-3（個表）'!M596,【参考】数式用!$J$3:$L$3,0)+9,FALSE))</f>
        <v/>
      </c>
      <c r="O596" s="497" t="s">
        <v>2396</v>
      </c>
      <c r="P596" s="365" t="str">
        <f t="shared" si="70"/>
        <v>未入力あり</v>
      </c>
      <c r="Q596" s="273" t="str">
        <f>IFERROR(IF(P596="未入力あり","",ROUNDDOWN(ROUNDDOWN($H596*$I596,0)*VLOOKUP($G596,【参考】数式用!$A$4:$E$54,3, FALSE),0)),"")</f>
        <v/>
      </c>
      <c r="R596" s="273" t="str">
        <f>IF(AM596="×", 0,IF(P596="未入力あり","",ROUNDDOWN(ROUNDDOWN($H596*$I596,0)*VLOOKUP($G596,【参考】数式用!$A$4:$E$54,4,FALSE),0)))</f>
        <v/>
      </c>
      <c r="S596" s="366" t="str">
        <f>IF(AN596="×", 0,IF(P596="未入力あり","",ROUNDDOWN(ROUNDDOWN($H596*$I596,0)*VLOOKUP($G596,【参考】数式用!$A$4:$E$54,5, FALSE),0)))</f>
        <v/>
      </c>
      <c r="T596" s="369" t="s">
        <v>3907</v>
      </c>
      <c r="U596" s="370"/>
      <c r="V596" s="33"/>
      <c r="W596" s="641"/>
      <c r="X596" s="641"/>
      <c r="Y596" s="641"/>
      <c r="Z596" s="641"/>
      <c r="AA596" s="641"/>
      <c r="AB596" s="641"/>
      <c r="AC596" s="641"/>
      <c r="AD596" s="641"/>
      <c r="AE596" s="641"/>
      <c r="AF596" s="641"/>
      <c r="AG596" s="641"/>
      <c r="AI596" s="373" t="str">
        <f t="shared" si="65"/>
        <v/>
      </c>
      <c r="AJ596" s="372" t="e">
        <f>VLOOKUP('別紙様式2-3（個表）'!$G596,【参考】数式用!$P$4:$Q$54,2, FALSE)</f>
        <v>#N/A</v>
      </c>
      <c r="AK596" s="372" t="e">
        <f>VLOOKUP('別紙様式2-3（個表）'!$G596,【参考】数式用!$P$4:$W$54,8, FALSE)</f>
        <v>#N/A</v>
      </c>
      <c r="AL596" s="372" t="e">
        <f>VLOOKUP('別紙様式2-3（個表）'!$G596,【参考】数式用!$P$4:$AD$54,15, FALSE)</f>
        <v>#N/A</v>
      </c>
      <c r="AM596" s="372" t="str">
        <f t="shared" si="66"/>
        <v/>
      </c>
      <c r="AN596" s="372" t="str">
        <f t="shared" si="67"/>
        <v/>
      </c>
      <c r="AO596" s="372" t="str">
        <f t="shared" si="68"/>
        <v/>
      </c>
      <c r="AP596" s="372" t="str">
        <f>IF(G596="", "", VLOOKUP(G596,【参考】数式用!$A$4:$M$54,13,FALSE))</f>
        <v/>
      </c>
      <c r="AQ596" s="46" t="str">
        <f t="shared" si="69"/>
        <v>―</v>
      </c>
    </row>
    <row r="597" spans="1:43" ht="45" customHeight="1">
      <c r="A597" s="114">
        <f t="shared" si="71"/>
        <v>583</v>
      </c>
      <c r="B597" s="115" t="str">
        <f>IF(基本情報入力シート!B640="","",基本情報入力シート!B640)</f>
        <v/>
      </c>
      <c r="C597" s="116" t="str">
        <f>IF(基本情報入力シート!L640="","",基本情報入力シート!L640)</f>
        <v/>
      </c>
      <c r="D597" s="116" t="str">
        <f>IF(基本情報入力シート!Q640="","",基本情報入力シート!Q640)</f>
        <v>愛知県</v>
      </c>
      <c r="E597" s="116" t="str">
        <f>IF(基本情報入力シート!V640="","",基本情報入力シート!V640)</f>
        <v/>
      </c>
      <c r="F597" s="116" t="str">
        <f>IF(基本情報入力シート!W640="","",基本情報入力シート!W640)</f>
        <v>事業所番号及びサービス名を入力してください。</v>
      </c>
      <c r="G597" s="116" t="str">
        <f>IF(基本情報入力シート!Z640="","",基本情報入力シート!Z640)</f>
        <v/>
      </c>
      <c r="H597" s="224" t="str">
        <f>IF(基本情報入力シート!AD640="","",基本情報入力シート!AD640)</f>
        <v/>
      </c>
      <c r="I597" s="362" t="str">
        <f>IF(基本情報入力シート!AE640="","",基本情報入力シート!AE640)</f>
        <v/>
      </c>
      <c r="J597" s="487"/>
      <c r="K597" s="491"/>
      <c r="L597" s="490"/>
      <c r="M597" s="363" t="str">
        <f>IF(G597="", "", VLOOKUP(AO597,【参考】数式用!$AZ$3:$BA$6, 2, FALSE))</f>
        <v/>
      </c>
      <c r="N597" s="364" t="str">
        <f>IF(G597="","",VLOOKUP(G597,【参考】数式用!$A$4:$L$54,MATCH('別紙様式2-3（個表）'!M597,【参考】数式用!$J$3:$L$3,0)+9,FALSE))</f>
        <v/>
      </c>
      <c r="O597" s="497" t="s">
        <v>2396</v>
      </c>
      <c r="P597" s="365" t="str">
        <f t="shared" si="70"/>
        <v>未入力あり</v>
      </c>
      <c r="Q597" s="273" t="str">
        <f>IFERROR(IF(P597="未入力あり","",ROUNDDOWN(ROUNDDOWN($H597*$I597,0)*VLOOKUP($G597,【参考】数式用!$A$4:$E$54,3, FALSE),0)),"")</f>
        <v/>
      </c>
      <c r="R597" s="273" t="str">
        <f>IF(AM597="×", 0,IF(P597="未入力あり","",ROUNDDOWN(ROUNDDOWN($H597*$I597,0)*VLOOKUP($G597,【参考】数式用!$A$4:$E$54,4,FALSE),0)))</f>
        <v/>
      </c>
      <c r="S597" s="366" t="str">
        <f>IF(AN597="×", 0,IF(P597="未入力あり","",ROUNDDOWN(ROUNDDOWN($H597*$I597,0)*VLOOKUP($G597,【参考】数式用!$A$4:$E$54,5, FALSE),0)))</f>
        <v/>
      </c>
      <c r="T597" s="369" t="s">
        <v>3907</v>
      </c>
      <c r="U597" s="370"/>
      <c r="V597" s="33"/>
      <c r="W597" s="641"/>
      <c r="X597" s="641"/>
      <c r="Y597" s="641"/>
      <c r="Z597" s="641"/>
      <c r="AA597" s="641"/>
      <c r="AB597" s="641"/>
      <c r="AC597" s="641"/>
      <c r="AD597" s="641"/>
      <c r="AE597" s="641"/>
      <c r="AF597" s="641"/>
      <c r="AG597" s="641"/>
      <c r="AI597" s="373" t="str">
        <f t="shared" si="65"/>
        <v/>
      </c>
      <c r="AJ597" s="372" t="e">
        <f>VLOOKUP('別紙様式2-3（個表）'!$G597,【参考】数式用!$P$4:$Q$54,2, FALSE)</f>
        <v>#N/A</v>
      </c>
      <c r="AK597" s="372" t="e">
        <f>VLOOKUP('別紙様式2-3（個表）'!$G597,【参考】数式用!$P$4:$W$54,8, FALSE)</f>
        <v>#N/A</v>
      </c>
      <c r="AL597" s="372" t="e">
        <f>VLOOKUP('別紙様式2-3（個表）'!$G597,【参考】数式用!$P$4:$AD$54,15, FALSE)</f>
        <v>#N/A</v>
      </c>
      <c r="AM597" s="372" t="str">
        <f t="shared" si="66"/>
        <v/>
      </c>
      <c r="AN597" s="372" t="str">
        <f t="shared" si="67"/>
        <v/>
      </c>
      <c r="AO597" s="372" t="str">
        <f t="shared" si="68"/>
        <v/>
      </c>
      <c r="AP597" s="372" t="str">
        <f>IF(G597="", "", VLOOKUP(G597,【参考】数式用!$A$4:$M$54,13,FALSE))</f>
        <v/>
      </c>
      <c r="AQ597" s="46" t="str">
        <f t="shared" si="69"/>
        <v>―</v>
      </c>
    </row>
    <row r="598" spans="1:43" ht="45" customHeight="1">
      <c r="A598" s="114">
        <f t="shared" si="71"/>
        <v>584</v>
      </c>
      <c r="B598" s="115" t="str">
        <f>IF(基本情報入力シート!B641="","",基本情報入力シート!B641)</f>
        <v/>
      </c>
      <c r="C598" s="116" t="str">
        <f>IF(基本情報入力シート!L641="","",基本情報入力シート!L641)</f>
        <v/>
      </c>
      <c r="D598" s="116" t="str">
        <f>IF(基本情報入力シート!Q641="","",基本情報入力シート!Q641)</f>
        <v>愛知県</v>
      </c>
      <c r="E598" s="116" t="str">
        <f>IF(基本情報入力シート!V641="","",基本情報入力シート!V641)</f>
        <v/>
      </c>
      <c r="F598" s="116" t="str">
        <f>IF(基本情報入力シート!W641="","",基本情報入力シート!W641)</f>
        <v>事業所番号及びサービス名を入力してください。</v>
      </c>
      <c r="G598" s="116" t="str">
        <f>IF(基本情報入力シート!Z641="","",基本情報入力シート!Z641)</f>
        <v/>
      </c>
      <c r="H598" s="224" t="str">
        <f>IF(基本情報入力シート!AD641="","",基本情報入力シート!AD641)</f>
        <v/>
      </c>
      <c r="I598" s="362" t="str">
        <f>IF(基本情報入力シート!AE641="","",基本情報入力シート!AE641)</f>
        <v/>
      </c>
      <c r="J598" s="487"/>
      <c r="K598" s="491"/>
      <c r="L598" s="490"/>
      <c r="M598" s="363" t="str">
        <f>IF(G598="", "", VLOOKUP(AO598,【参考】数式用!$AZ$3:$BA$6, 2, FALSE))</f>
        <v/>
      </c>
      <c r="N598" s="364" t="str">
        <f>IF(G598="","",VLOOKUP(G598,【参考】数式用!$A$4:$L$54,MATCH('別紙様式2-3（個表）'!M598,【参考】数式用!$J$3:$L$3,0)+9,FALSE))</f>
        <v/>
      </c>
      <c r="O598" s="497" t="s">
        <v>2396</v>
      </c>
      <c r="P598" s="365" t="str">
        <f t="shared" si="70"/>
        <v>未入力あり</v>
      </c>
      <c r="Q598" s="273" t="str">
        <f>IFERROR(IF(P598="未入力あり","",ROUNDDOWN(ROUNDDOWN($H598*$I598,0)*VLOOKUP($G598,【参考】数式用!$A$4:$E$54,3, FALSE),0)),"")</f>
        <v/>
      </c>
      <c r="R598" s="273" t="str">
        <f>IF(AM598="×", 0,IF(P598="未入力あり","",ROUNDDOWN(ROUNDDOWN($H598*$I598,0)*VLOOKUP($G598,【参考】数式用!$A$4:$E$54,4,FALSE),0)))</f>
        <v/>
      </c>
      <c r="S598" s="366" t="str">
        <f>IF(AN598="×", 0,IF(P598="未入力あり","",ROUNDDOWN(ROUNDDOWN($H598*$I598,0)*VLOOKUP($G598,【参考】数式用!$A$4:$E$54,5, FALSE),0)))</f>
        <v/>
      </c>
      <c r="T598" s="369" t="s">
        <v>3907</v>
      </c>
      <c r="U598" s="370"/>
      <c r="V598" s="33"/>
      <c r="W598" s="641"/>
      <c r="X598" s="641"/>
      <c r="Y598" s="641"/>
      <c r="Z598" s="641"/>
      <c r="AA598" s="641"/>
      <c r="AB598" s="641"/>
      <c r="AC598" s="641"/>
      <c r="AD598" s="641"/>
      <c r="AE598" s="641"/>
      <c r="AF598" s="641"/>
      <c r="AG598" s="641"/>
      <c r="AI598" s="373" t="str">
        <f t="shared" si="65"/>
        <v/>
      </c>
      <c r="AJ598" s="372" t="e">
        <f>VLOOKUP('別紙様式2-3（個表）'!$G598,【参考】数式用!$P$4:$Q$54,2, FALSE)</f>
        <v>#N/A</v>
      </c>
      <c r="AK598" s="372" t="e">
        <f>VLOOKUP('別紙様式2-3（個表）'!$G598,【参考】数式用!$P$4:$W$54,8, FALSE)</f>
        <v>#N/A</v>
      </c>
      <c r="AL598" s="372" t="e">
        <f>VLOOKUP('別紙様式2-3（個表）'!$G598,【参考】数式用!$P$4:$AD$54,15, FALSE)</f>
        <v>#N/A</v>
      </c>
      <c r="AM598" s="372" t="str">
        <f t="shared" si="66"/>
        <v/>
      </c>
      <c r="AN598" s="372" t="str">
        <f t="shared" si="67"/>
        <v/>
      </c>
      <c r="AO598" s="372" t="str">
        <f t="shared" si="68"/>
        <v/>
      </c>
      <c r="AP598" s="372" t="str">
        <f>IF(G598="", "", VLOOKUP(G598,【参考】数式用!$A$4:$M$54,13,FALSE))</f>
        <v/>
      </c>
      <c r="AQ598" s="46" t="str">
        <f t="shared" si="69"/>
        <v>―</v>
      </c>
    </row>
    <row r="599" spans="1:43" ht="45" customHeight="1">
      <c r="A599" s="114">
        <f t="shared" si="71"/>
        <v>585</v>
      </c>
      <c r="B599" s="115" t="str">
        <f>IF(基本情報入力シート!B642="","",基本情報入力シート!B642)</f>
        <v/>
      </c>
      <c r="C599" s="116" t="str">
        <f>IF(基本情報入力シート!L642="","",基本情報入力シート!L642)</f>
        <v/>
      </c>
      <c r="D599" s="116" t="str">
        <f>IF(基本情報入力シート!Q642="","",基本情報入力シート!Q642)</f>
        <v>愛知県</v>
      </c>
      <c r="E599" s="116" t="str">
        <f>IF(基本情報入力シート!V642="","",基本情報入力シート!V642)</f>
        <v/>
      </c>
      <c r="F599" s="116" t="str">
        <f>IF(基本情報入力シート!W642="","",基本情報入力シート!W642)</f>
        <v>事業所番号及びサービス名を入力してください。</v>
      </c>
      <c r="G599" s="116" t="str">
        <f>IF(基本情報入力シート!Z642="","",基本情報入力シート!Z642)</f>
        <v/>
      </c>
      <c r="H599" s="224" t="str">
        <f>IF(基本情報入力シート!AD642="","",基本情報入力シート!AD642)</f>
        <v/>
      </c>
      <c r="I599" s="362" t="str">
        <f>IF(基本情報入力シート!AE642="","",基本情報入力シート!AE642)</f>
        <v/>
      </c>
      <c r="J599" s="487"/>
      <c r="K599" s="491"/>
      <c r="L599" s="490"/>
      <c r="M599" s="363" t="str">
        <f>IF(G599="", "", VLOOKUP(AO599,【参考】数式用!$AZ$3:$BA$6, 2, FALSE))</f>
        <v/>
      </c>
      <c r="N599" s="364" t="str">
        <f>IF(G599="","",VLOOKUP(G599,【参考】数式用!$A$4:$L$54,MATCH('別紙様式2-3（個表）'!M599,【参考】数式用!$J$3:$L$3,0)+9,FALSE))</f>
        <v/>
      </c>
      <c r="O599" s="497" t="s">
        <v>2396</v>
      </c>
      <c r="P599" s="365" t="str">
        <f t="shared" si="70"/>
        <v>未入力あり</v>
      </c>
      <c r="Q599" s="273" t="str">
        <f>IFERROR(IF(P599="未入力あり","",ROUNDDOWN(ROUNDDOWN($H599*$I599,0)*VLOOKUP($G599,【参考】数式用!$A$4:$E$54,3, FALSE),0)),"")</f>
        <v/>
      </c>
      <c r="R599" s="273" t="str">
        <f>IF(AM599="×", 0,IF(P599="未入力あり","",ROUNDDOWN(ROUNDDOWN($H599*$I599,0)*VLOOKUP($G599,【参考】数式用!$A$4:$E$54,4,FALSE),0)))</f>
        <v/>
      </c>
      <c r="S599" s="366" t="str">
        <f>IF(AN599="×", 0,IF(P599="未入力あり","",ROUNDDOWN(ROUNDDOWN($H599*$I599,0)*VLOOKUP($G599,【参考】数式用!$A$4:$E$54,5, FALSE),0)))</f>
        <v/>
      </c>
      <c r="T599" s="369" t="s">
        <v>3907</v>
      </c>
      <c r="U599" s="370"/>
      <c r="V599" s="33"/>
      <c r="W599" s="641"/>
      <c r="X599" s="641"/>
      <c r="Y599" s="641"/>
      <c r="Z599" s="641"/>
      <c r="AA599" s="641"/>
      <c r="AB599" s="641"/>
      <c r="AC599" s="641"/>
      <c r="AD599" s="641"/>
      <c r="AE599" s="641"/>
      <c r="AF599" s="641"/>
      <c r="AG599" s="641"/>
      <c r="AI599" s="373" t="str">
        <f t="shared" si="65"/>
        <v/>
      </c>
      <c r="AJ599" s="372" t="e">
        <f>VLOOKUP('別紙様式2-3（個表）'!$G599,【参考】数式用!$P$4:$Q$54,2, FALSE)</f>
        <v>#N/A</v>
      </c>
      <c r="AK599" s="372" t="e">
        <f>VLOOKUP('別紙様式2-3（個表）'!$G599,【参考】数式用!$P$4:$W$54,8, FALSE)</f>
        <v>#N/A</v>
      </c>
      <c r="AL599" s="372" t="e">
        <f>VLOOKUP('別紙様式2-3（個表）'!$G599,【参考】数式用!$P$4:$AD$54,15, FALSE)</f>
        <v>#N/A</v>
      </c>
      <c r="AM599" s="372" t="str">
        <f t="shared" si="66"/>
        <v/>
      </c>
      <c r="AN599" s="372" t="str">
        <f t="shared" si="67"/>
        <v/>
      </c>
      <c r="AO599" s="372" t="str">
        <f t="shared" si="68"/>
        <v/>
      </c>
      <c r="AP599" s="372" t="str">
        <f>IF(G599="", "", VLOOKUP(G599,【参考】数式用!$A$4:$M$54,13,FALSE))</f>
        <v/>
      </c>
      <c r="AQ599" s="46" t="str">
        <f t="shared" si="69"/>
        <v>―</v>
      </c>
    </row>
    <row r="600" spans="1:43" ht="45" customHeight="1">
      <c r="A600" s="114">
        <f t="shared" si="71"/>
        <v>586</v>
      </c>
      <c r="B600" s="115" t="str">
        <f>IF(基本情報入力シート!B643="","",基本情報入力シート!B643)</f>
        <v/>
      </c>
      <c r="C600" s="116" t="str">
        <f>IF(基本情報入力シート!L643="","",基本情報入力シート!L643)</f>
        <v/>
      </c>
      <c r="D600" s="116" t="str">
        <f>IF(基本情報入力シート!Q643="","",基本情報入力シート!Q643)</f>
        <v>愛知県</v>
      </c>
      <c r="E600" s="116" t="str">
        <f>IF(基本情報入力シート!V643="","",基本情報入力シート!V643)</f>
        <v/>
      </c>
      <c r="F600" s="116" t="str">
        <f>IF(基本情報入力シート!W643="","",基本情報入力シート!W643)</f>
        <v>事業所番号及びサービス名を入力してください。</v>
      </c>
      <c r="G600" s="116" t="str">
        <f>IF(基本情報入力シート!Z643="","",基本情報入力シート!Z643)</f>
        <v/>
      </c>
      <c r="H600" s="224" t="str">
        <f>IF(基本情報入力シート!AD643="","",基本情報入力シート!AD643)</f>
        <v/>
      </c>
      <c r="I600" s="362" t="str">
        <f>IF(基本情報入力シート!AE643="","",基本情報入力シート!AE643)</f>
        <v/>
      </c>
      <c r="J600" s="487"/>
      <c r="K600" s="491"/>
      <c r="L600" s="490"/>
      <c r="M600" s="363" t="str">
        <f>IF(G600="", "", VLOOKUP(AO600,【参考】数式用!$AZ$3:$BA$6, 2, FALSE))</f>
        <v/>
      </c>
      <c r="N600" s="364" t="str">
        <f>IF(G600="","",VLOOKUP(G600,【参考】数式用!$A$4:$L$54,MATCH('別紙様式2-3（個表）'!M600,【参考】数式用!$J$3:$L$3,0)+9,FALSE))</f>
        <v/>
      </c>
      <c r="O600" s="497" t="s">
        <v>2396</v>
      </c>
      <c r="P600" s="365" t="str">
        <f t="shared" si="70"/>
        <v>未入力あり</v>
      </c>
      <c r="Q600" s="273" t="str">
        <f>IFERROR(IF(P600="未入力あり","",ROUNDDOWN(ROUNDDOWN($H600*$I600,0)*VLOOKUP($G600,【参考】数式用!$A$4:$E$54,3, FALSE),0)),"")</f>
        <v/>
      </c>
      <c r="R600" s="273" t="str">
        <f>IF(AM600="×", 0,IF(P600="未入力あり","",ROUNDDOWN(ROUNDDOWN($H600*$I600,0)*VLOOKUP($G600,【参考】数式用!$A$4:$E$54,4,FALSE),0)))</f>
        <v/>
      </c>
      <c r="S600" s="366" t="str">
        <f>IF(AN600="×", 0,IF(P600="未入力あり","",ROUNDDOWN(ROUNDDOWN($H600*$I600,0)*VLOOKUP($G600,【参考】数式用!$A$4:$E$54,5, FALSE),0)))</f>
        <v/>
      </c>
      <c r="T600" s="369" t="s">
        <v>3907</v>
      </c>
      <c r="U600" s="370"/>
      <c r="V600" s="33"/>
      <c r="W600" s="641"/>
      <c r="X600" s="641"/>
      <c r="Y600" s="641"/>
      <c r="Z600" s="641"/>
      <c r="AA600" s="641"/>
      <c r="AB600" s="641"/>
      <c r="AC600" s="641"/>
      <c r="AD600" s="641"/>
      <c r="AE600" s="641"/>
      <c r="AF600" s="641"/>
      <c r="AG600" s="641"/>
      <c r="AI600" s="373" t="str">
        <f t="shared" si="65"/>
        <v/>
      </c>
      <c r="AJ600" s="372" t="e">
        <f>VLOOKUP('別紙様式2-3（個表）'!$G600,【参考】数式用!$P$4:$Q$54,2, FALSE)</f>
        <v>#N/A</v>
      </c>
      <c r="AK600" s="372" t="e">
        <f>VLOOKUP('別紙様式2-3（個表）'!$G600,【参考】数式用!$P$4:$W$54,8, FALSE)</f>
        <v>#N/A</v>
      </c>
      <c r="AL600" s="372" t="e">
        <f>VLOOKUP('別紙様式2-3（個表）'!$G600,【参考】数式用!$P$4:$AD$54,15, FALSE)</f>
        <v>#N/A</v>
      </c>
      <c r="AM600" s="372" t="str">
        <f t="shared" si="66"/>
        <v/>
      </c>
      <c r="AN600" s="372" t="str">
        <f t="shared" si="67"/>
        <v/>
      </c>
      <c r="AO600" s="372" t="str">
        <f t="shared" si="68"/>
        <v/>
      </c>
      <c r="AP600" s="372" t="str">
        <f>IF(G600="", "", VLOOKUP(G600,【参考】数式用!$A$4:$M$54,13,FALSE))</f>
        <v/>
      </c>
      <c r="AQ600" s="46" t="str">
        <f t="shared" si="69"/>
        <v>―</v>
      </c>
    </row>
    <row r="601" spans="1:43" ht="45" customHeight="1">
      <c r="A601" s="114">
        <f t="shared" si="71"/>
        <v>587</v>
      </c>
      <c r="B601" s="115" t="str">
        <f>IF(基本情報入力シート!B644="","",基本情報入力シート!B644)</f>
        <v/>
      </c>
      <c r="C601" s="116" t="str">
        <f>IF(基本情報入力シート!L644="","",基本情報入力シート!L644)</f>
        <v/>
      </c>
      <c r="D601" s="116" t="str">
        <f>IF(基本情報入力シート!Q644="","",基本情報入力シート!Q644)</f>
        <v>愛知県</v>
      </c>
      <c r="E601" s="116" t="str">
        <f>IF(基本情報入力シート!V644="","",基本情報入力シート!V644)</f>
        <v/>
      </c>
      <c r="F601" s="116" t="str">
        <f>IF(基本情報入力シート!W644="","",基本情報入力シート!W644)</f>
        <v>事業所番号及びサービス名を入力してください。</v>
      </c>
      <c r="G601" s="116" t="str">
        <f>IF(基本情報入力シート!Z644="","",基本情報入力シート!Z644)</f>
        <v/>
      </c>
      <c r="H601" s="224" t="str">
        <f>IF(基本情報入力シート!AD644="","",基本情報入力シート!AD644)</f>
        <v/>
      </c>
      <c r="I601" s="362" t="str">
        <f>IF(基本情報入力シート!AE644="","",基本情報入力シート!AE644)</f>
        <v/>
      </c>
      <c r="J601" s="487"/>
      <c r="K601" s="491"/>
      <c r="L601" s="490"/>
      <c r="M601" s="363" t="str">
        <f>IF(G601="", "", VLOOKUP(AO601,【参考】数式用!$AZ$3:$BA$6, 2, FALSE))</f>
        <v/>
      </c>
      <c r="N601" s="364" t="str">
        <f>IF(G601="","",VLOOKUP(G601,【参考】数式用!$A$4:$L$54,MATCH('別紙様式2-3（個表）'!M601,【参考】数式用!$J$3:$L$3,0)+9,FALSE))</f>
        <v/>
      </c>
      <c r="O601" s="497" t="s">
        <v>2396</v>
      </c>
      <c r="P601" s="365" t="str">
        <f t="shared" si="70"/>
        <v>未入力あり</v>
      </c>
      <c r="Q601" s="273" t="str">
        <f>IFERROR(IF(P601="未入力あり","",ROUNDDOWN(ROUNDDOWN($H601*$I601,0)*VLOOKUP($G601,【参考】数式用!$A$4:$E$54,3, FALSE),0)),"")</f>
        <v/>
      </c>
      <c r="R601" s="273" t="str">
        <f>IF(AM601="×", 0,IF(P601="未入力あり","",ROUNDDOWN(ROUNDDOWN($H601*$I601,0)*VLOOKUP($G601,【参考】数式用!$A$4:$E$54,4,FALSE),0)))</f>
        <v/>
      </c>
      <c r="S601" s="366" t="str">
        <f>IF(AN601="×", 0,IF(P601="未入力あり","",ROUNDDOWN(ROUNDDOWN($H601*$I601,0)*VLOOKUP($G601,【参考】数式用!$A$4:$E$54,5, FALSE),0)))</f>
        <v/>
      </c>
      <c r="T601" s="369" t="s">
        <v>3907</v>
      </c>
      <c r="U601" s="370"/>
      <c r="V601" s="33"/>
      <c r="W601" s="641"/>
      <c r="X601" s="641"/>
      <c r="Y601" s="641"/>
      <c r="Z601" s="641"/>
      <c r="AA601" s="641"/>
      <c r="AB601" s="641"/>
      <c r="AC601" s="641"/>
      <c r="AD601" s="641"/>
      <c r="AE601" s="641"/>
      <c r="AF601" s="641"/>
      <c r="AG601" s="641"/>
      <c r="AI601" s="373" t="str">
        <f t="shared" si="65"/>
        <v/>
      </c>
      <c r="AJ601" s="372" t="e">
        <f>VLOOKUP('別紙様式2-3（個表）'!$G601,【参考】数式用!$P$4:$Q$54,2, FALSE)</f>
        <v>#N/A</v>
      </c>
      <c r="AK601" s="372" t="e">
        <f>VLOOKUP('別紙様式2-3（個表）'!$G601,【参考】数式用!$P$4:$W$54,8, FALSE)</f>
        <v>#N/A</v>
      </c>
      <c r="AL601" s="372" t="e">
        <f>VLOOKUP('別紙様式2-3（個表）'!$G601,【参考】数式用!$P$4:$AD$54,15, FALSE)</f>
        <v>#N/A</v>
      </c>
      <c r="AM601" s="372" t="str">
        <f t="shared" si="66"/>
        <v/>
      </c>
      <c r="AN601" s="372" t="str">
        <f t="shared" si="67"/>
        <v/>
      </c>
      <c r="AO601" s="372" t="str">
        <f t="shared" si="68"/>
        <v/>
      </c>
      <c r="AP601" s="372" t="str">
        <f>IF(G601="", "", VLOOKUP(G601,【参考】数式用!$A$4:$M$54,13,FALSE))</f>
        <v/>
      </c>
      <c r="AQ601" s="46" t="str">
        <f t="shared" si="69"/>
        <v>―</v>
      </c>
    </row>
    <row r="602" spans="1:43" ht="45" customHeight="1">
      <c r="A602" s="114">
        <f t="shared" si="71"/>
        <v>588</v>
      </c>
      <c r="B602" s="115" t="str">
        <f>IF(基本情報入力シート!B645="","",基本情報入力シート!B645)</f>
        <v/>
      </c>
      <c r="C602" s="116" t="str">
        <f>IF(基本情報入力シート!L645="","",基本情報入力シート!L645)</f>
        <v/>
      </c>
      <c r="D602" s="116" t="str">
        <f>IF(基本情報入力シート!Q645="","",基本情報入力シート!Q645)</f>
        <v>愛知県</v>
      </c>
      <c r="E602" s="116" t="str">
        <f>IF(基本情報入力シート!V645="","",基本情報入力シート!V645)</f>
        <v/>
      </c>
      <c r="F602" s="116" t="str">
        <f>IF(基本情報入力シート!W645="","",基本情報入力シート!W645)</f>
        <v>事業所番号及びサービス名を入力してください。</v>
      </c>
      <c r="G602" s="116" t="str">
        <f>IF(基本情報入力シート!Z645="","",基本情報入力シート!Z645)</f>
        <v/>
      </c>
      <c r="H602" s="224" t="str">
        <f>IF(基本情報入力シート!AD645="","",基本情報入力シート!AD645)</f>
        <v/>
      </c>
      <c r="I602" s="362" t="str">
        <f>IF(基本情報入力シート!AE645="","",基本情報入力シート!AE645)</f>
        <v/>
      </c>
      <c r="J602" s="487"/>
      <c r="K602" s="491"/>
      <c r="L602" s="490"/>
      <c r="M602" s="363" t="str">
        <f>IF(G602="", "", VLOOKUP(AO602,【参考】数式用!$AZ$3:$BA$6, 2, FALSE))</f>
        <v/>
      </c>
      <c r="N602" s="364" t="str">
        <f>IF(G602="","",VLOOKUP(G602,【参考】数式用!$A$4:$L$54,MATCH('別紙様式2-3（個表）'!M602,【参考】数式用!$J$3:$L$3,0)+9,FALSE))</f>
        <v/>
      </c>
      <c r="O602" s="497" t="s">
        <v>2396</v>
      </c>
      <c r="P602" s="365" t="str">
        <f t="shared" si="70"/>
        <v>未入力あり</v>
      </c>
      <c r="Q602" s="273" t="str">
        <f>IFERROR(IF(P602="未入力あり","",ROUNDDOWN(ROUNDDOWN($H602*$I602,0)*VLOOKUP($G602,【参考】数式用!$A$4:$E$54,3, FALSE),0)),"")</f>
        <v/>
      </c>
      <c r="R602" s="273" t="str">
        <f>IF(AM602="×", 0,IF(P602="未入力あり","",ROUNDDOWN(ROUNDDOWN($H602*$I602,0)*VLOOKUP($G602,【参考】数式用!$A$4:$E$54,4,FALSE),0)))</f>
        <v/>
      </c>
      <c r="S602" s="366" t="str">
        <f>IF(AN602="×", 0,IF(P602="未入力あり","",ROUNDDOWN(ROUNDDOWN($H602*$I602,0)*VLOOKUP($G602,【参考】数式用!$A$4:$E$54,5, FALSE),0)))</f>
        <v/>
      </c>
      <c r="T602" s="369" t="s">
        <v>3907</v>
      </c>
      <c r="U602" s="370"/>
      <c r="V602" s="33"/>
      <c r="W602" s="641"/>
      <c r="X602" s="641"/>
      <c r="Y602" s="641"/>
      <c r="Z602" s="641"/>
      <c r="AA602" s="641"/>
      <c r="AB602" s="641"/>
      <c r="AC602" s="641"/>
      <c r="AD602" s="641"/>
      <c r="AE602" s="641"/>
      <c r="AF602" s="641"/>
      <c r="AG602" s="641"/>
      <c r="AI602" s="373" t="str">
        <f t="shared" si="65"/>
        <v/>
      </c>
      <c r="AJ602" s="372" t="e">
        <f>VLOOKUP('別紙様式2-3（個表）'!$G602,【参考】数式用!$P$4:$Q$54,2, FALSE)</f>
        <v>#N/A</v>
      </c>
      <c r="AK602" s="372" t="e">
        <f>VLOOKUP('別紙様式2-3（個表）'!$G602,【参考】数式用!$P$4:$W$54,8, FALSE)</f>
        <v>#N/A</v>
      </c>
      <c r="AL602" s="372" t="e">
        <f>VLOOKUP('別紙様式2-3（個表）'!$G602,【参考】数式用!$P$4:$AD$54,15, FALSE)</f>
        <v>#N/A</v>
      </c>
      <c r="AM602" s="372" t="str">
        <f t="shared" si="66"/>
        <v/>
      </c>
      <c r="AN602" s="372" t="str">
        <f t="shared" si="67"/>
        <v/>
      </c>
      <c r="AO602" s="372" t="str">
        <f t="shared" si="68"/>
        <v/>
      </c>
      <c r="AP602" s="372" t="str">
        <f>IF(G602="", "", VLOOKUP(G602,【参考】数式用!$A$4:$M$54,13,FALSE))</f>
        <v/>
      </c>
      <c r="AQ602" s="46" t="str">
        <f t="shared" si="69"/>
        <v>―</v>
      </c>
    </row>
    <row r="603" spans="1:43" ht="45" customHeight="1">
      <c r="A603" s="114">
        <f t="shared" si="71"/>
        <v>589</v>
      </c>
      <c r="B603" s="115" t="str">
        <f>IF(基本情報入力シート!B646="","",基本情報入力シート!B646)</f>
        <v/>
      </c>
      <c r="C603" s="116" t="str">
        <f>IF(基本情報入力シート!L646="","",基本情報入力シート!L646)</f>
        <v/>
      </c>
      <c r="D603" s="116" t="str">
        <f>IF(基本情報入力シート!Q646="","",基本情報入力シート!Q646)</f>
        <v>愛知県</v>
      </c>
      <c r="E603" s="116" t="str">
        <f>IF(基本情報入力シート!V646="","",基本情報入力シート!V646)</f>
        <v/>
      </c>
      <c r="F603" s="116" t="str">
        <f>IF(基本情報入力シート!W646="","",基本情報入力シート!W646)</f>
        <v>事業所番号及びサービス名を入力してください。</v>
      </c>
      <c r="G603" s="116" t="str">
        <f>IF(基本情報入力シート!Z646="","",基本情報入力シート!Z646)</f>
        <v/>
      </c>
      <c r="H603" s="224" t="str">
        <f>IF(基本情報入力シート!AD646="","",基本情報入力シート!AD646)</f>
        <v/>
      </c>
      <c r="I603" s="362" t="str">
        <f>IF(基本情報入力シート!AE646="","",基本情報入力シート!AE646)</f>
        <v/>
      </c>
      <c r="J603" s="487"/>
      <c r="K603" s="491"/>
      <c r="L603" s="490"/>
      <c r="M603" s="363" t="str">
        <f>IF(G603="", "", VLOOKUP(AO603,【参考】数式用!$AZ$3:$BA$6, 2, FALSE))</f>
        <v/>
      </c>
      <c r="N603" s="364" t="str">
        <f>IF(G603="","",VLOOKUP(G603,【参考】数式用!$A$4:$L$54,MATCH('別紙様式2-3（個表）'!M603,【参考】数式用!$J$3:$L$3,0)+9,FALSE))</f>
        <v/>
      </c>
      <c r="O603" s="497" t="s">
        <v>2396</v>
      </c>
      <c r="P603" s="365" t="str">
        <f t="shared" si="70"/>
        <v>未入力あり</v>
      </c>
      <c r="Q603" s="273" t="str">
        <f>IFERROR(IF(P603="未入力あり","",ROUNDDOWN(ROUNDDOWN($H603*$I603,0)*VLOOKUP($G603,【参考】数式用!$A$4:$E$54,3, FALSE),0)),"")</f>
        <v/>
      </c>
      <c r="R603" s="273" t="str">
        <f>IF(AM603="×", 0,IF(P603="未入力あり","",ROUNDDOWN(ROUNDDOWN($H603*$I603,0)*VLOOKUP($G603,【参考】数式用!$A$4:$E$54,4,FALSE),0)))</f>
        <v/>
      </c>
      <c r="S603" s="366" t="str">
        <f>IF(AN603="×", 0,IF(P603="未入力あり","",ROUNDDOWN(ROUNDDOWN($H603*$I603,0)*VLOOKUP($G603,【参考】数式用!$A$4:$E$54,5, FALSE),0)))</f>
        <v/>
      </c>
      <c r="T603" s="369" t="s">
        <v>3907</v>
      </c>
      <c r="U603" s="370"/>
      <c r="V603" s="33"/>
      <c r="W603" s="641"/>
      <c r="X603" s="641"/>
      <c r="Y603" s="641"/>
      <c r="Z603" s="641"/>
      <c r="AA603" s="641"/>
      <c r="AB603" s="641"/>
      <c r="AC603" s="641"/>
      <c r="AD603" s="641"/>
      <c r="AE603" s="641"/>
      <c r="AF603" s="641"/>
      <c r="AG603" s="641"/>
      <c r="AI603" s="373" t="str">
        <f t="shared" si="65"/>
        <v/>
      </c>
      <c r="AJ603" s="372" t="e">
        <f>VLOOKUP('別紙様式2-3（個表）'!$G603,【参考】数式用!$P$4:$Q$54,2, FALSE)</f>
        <v>#N/A</v>
      </c>
      <c r="AK603" s="372" t="e">
        <f>VLOOKUP('別紙様式2-3（個表）'!$G603,【参考】数式用!$P$4:$W$54,8, FALSE)</f>
        <v>#N/A</v>
      </c>
      <c r="AL603" s="372" t="e">
        <f>VLOOKUP('別紙様式2-3（個表）'!$G603,【参考】数式用!$P$4:$AD$54,15, FALSE)</f>
        <v>#N/A</v>
      </c>
      <c r="AM603" s="372" t="str">
        <f t="shared" si="66"/>
        <v/>
      </c>
      <c r="AN603" s="372" t="str">
        <f t="shared" si="67"/>
        <v/>
      </c>
      <c r="AO603" s="372" t="str">
        <f t="shared" si="68"/>
        <v/>
      </c>
      <c r="AP603" s="372" t="str">
        <f>IF(G603="", "", VLOOKUP(G603,【参考】数式用!$A$4:$M$54,13,FALSE))</f>
        <v/>
      </c>
      <c r="AQ603" s="46" t="str">
        <f t="shared" si="69"/>
        <v>―</v>
      </c>
    </row>
    <row r="604" spans="1:43" ht="45" customHeight="1">
      <c r="A604" s="114">
        <f t="shared" si="71"/>
        <v>590</v>
      </c>
      <c r="B604" s="115" t="str">
        <f>IF(基本情報入力シート!B647="","",基本情報入力シート!B647)</f>
        <v/>
      </c>
      <c r="C604" s="116" t="str">
        <f>IF(基本情報入力シート!L647="","",基本情報入力シート!L647)</f>
        <v/>
      </c>
      <c r="D604" s="116" t="str">
        <f>IF(基本情報入力シート!Q647="","",基本情報入力シート!Q647)</f>
        <v>愛知県</v>
      </c>
      <c r="E604" s="116" t="str">
        <f>IF(基本情報入力シート!V647="","",基本情報入力シート!V647)</f>
        <v/>
      </c>
      <c r="F604" s="116" t="str">
        <f>IF(基本情報入力シート!W647="","",基本情報入力シート!W647)</f>
        <v>事業所番号及びサービス名を入力してください。</v>
      </c>
      <c r="G604" s="116" t="str">
        <f>IF(基本情報入力シート!Z647="","",基本情報入力シート!Z647)</f>
        <v/>
      </c>
      <c r="H604" s="224" t="str">
        <f>IF(基本情報入力シート!AD647="","",基本情報入力シート!AD647)</f>
        <v/>
      </c>
      <c r="I604" s="362" t="str">
        <f>IF(基本情報入力シート!AE647="","",基本情報入力シート!AE647)</f>
        <v/>
      </c>
      <c r="J604" s="487"/>
      <c r="K604" s="491"/>
      <c r="L604" s="490"/>
      <c r="M604" s="363" t="str">
        <f>IF(G604="", "", VLOOKUP(AO604,【参考】数式用!$AZ$3:$BA$6, 2, FALSE))</f>
        <v/>
      </c>
      <c r="N604" s="364" t="str">
        <f>IF(G604="","",VLOOKUP(G604,【参考】数式用!$A$4:$L$54,MATCH('別紙様式2-3（個表）'!M604,【参考】数式用!$J$3:$L$3,0)+9,FALSE))</f>
        <v/>
      </c>
      <c r="O604" s="497" t="s">
        <v>2396</v>
      </c>
      <c r="P604" s="365" t="str">
        <f t="shared" si="70"/>
        <v>未入力あり</v>
      </c>
      <c r="Q604" s="273" t="str">
        <f>IFERROR(IF(P604="未入力あり","",ROUNDDOWN(ROUNDDOWN($H604*$I604,0)*VLOOKUP($G604,【参考】数式用!$A$4:$E$54,3, FALSE),0)),"")</f>
        <v/>
      </c>
      <c r="R604" s="273" t="str">
        <f>IF(AM604="×", 0,IF(P604="未入力あり","",ROUNDDOWN(ROUNDDOWN($H604*$I604,0)*VLOOKUP($G604,【参考】数式用!$A$4:$E$54,4,FALSE),0)))</f>
        <v/>
      </c>
      <c r="S604" s="366" t="str">
        <f>IF(AN604="×", 0,IF(P604="未入力あり","",ROUNDDOWN(ROUNDDOWN($H604*$I604,0)*VLOOKUP($G604,【参考】数式用!$A$4:$E$54,5, FALSE),0)))</f>
        <v/>
      </c>
      <c r="T604" s="369" t="s">
        <v>3907</v>
      </c>
      <c r="U604" s="370"/>
      <c r="V604" s="33"/>
      <c r="W604" s="641"/>
      <c r="X604" s="641"/>
      <c r="Y604" s="641"/>
      <c r="Z604" s="641"/>
      <c r="AA604" s="641"/>
      <c r="AB604" s="641"/>
      <c r="AC604" s="641"/>
      <c r="AD604" s="641"/>
      <c r="AE604" s="641"/>
      <c r="AF604" s="641"/>
      <c r="AG604" s="641"/>
      <c r="AI604" s="373" t="str">
        <f t="shared" si="65"/>
        <v/>
      </c>
      <c r="AJ604" s="372" t="e">
        <f>VLOOKUP('別紙様式2-3（個表）'!$G604,【参考】数式用!$P$4:$Q$54,2, FALSE)</f>
        <v>#N/A</v>
      </c>
      <c r="AK604" s="372" t="e">
        <f>VLOOKUP('別紙様式2-3（個表）'!$G604,【参考】数式用!$P$4:$W$54,8, FALSE)</f>
        <v>#N/A</v>
      </c>
      <c r="AL604" s="372" t="e">
        <f>VLOOKUP('別紙様式2-3（個表）'!$G604,【参考】数式用!$P$4:$AD$54,15, FALSE)</f>
        <v>#N/A</v>
      </c>
      <c r="AM604" s="372" t="str">
        <f t="shared" si="66"/>
        <v/>
      </c>
      <c r="AN604" s="372" t="str">
        <f t="shared" si="67"/>
        <v/>
      </c>
      <c r="AO604" s="372" t="str">
        <f t="shared" si="68"/>
        <v/>
      </c>
      <c r="AP604" s="372" t="str">
        <f>IF(G604="", "", VLOOKUP(G604,【参考】数式用!$A$4:$M$54,13,FALSE))</f>
        <v/>
      </c>
      <c r="AQ604" s="46" t="str">
        <f t="shared" si="69"/>
        <v>―</v>
      </c>
    </row>
    <row r="605" spans="1:43" ht="45" customHeight="1">
      <c r="A605" s="114">
        <f t="shared" si="71"/>
        <v>591</v>
      </c>
      <c r="B605" s="115" t="str">
        <f>IF(基本情報入力シート!B648="","",基本情報入力シート!B648)</f>
        <v/>
      </c>
      <c r="C605" s="116" t="str">
        <f>IF(基本情報入力シート!L648="","",基本情報入力シート!L648)</f>
        <v/>
      </c>
      <c r="D605" s="116" t="str">
        <f>IF(基本情報入力シート!Q648="","",基本情報入力シート!Q648)</f>
        <v>愛知県</v>
      </c>
      <c r="E605" s="116" t="str">
        <f>IF(基本情報入力シート!V648="","",基本情報入力シート!V648)</f>
        <v/>
      </c>
      <c r="F605" s="116" t="str">
        <f>IF(基本情報入力シート!W648="","",基本情報入力シート!W648)</f>
        <v>事業所番号及びサービス名を入力してください。</v>
      </c>
      <c r="G605" s="116" t="str">
        <f>IF(基本情報入力シート!Z648="","",基本情報入力シート!Z648)</f>
        <v/>
      </c>
      <c r="H605" s="224" t="str">
        <f>IF(基本情報入力シート!AD648="","",基本情報入力シート!AD648)</f>
        <v/>
      </c>
      <c r="I605" s="362" t="str">
        <f>IF(基本情報入力シート!AE648="","",基本情報入力シート!AE648)</f>
        <v/>
      </c>
      <c r="J605" s="487"/>
      <c r="K605" s="491"/>
      <c r="L605" s="490"/>
      <c r="M605" s="363" t="str">
        <f>IF(G605="", "", VLOOKUP(AO605,【参考】数式用!$AZ$3:$BA$6, 2, FALSE))</f>
        <v/>
      </c>
      <c r="N605" s="364" t="str">
        <f>IF(G605="","",VLOOKUP(G605,【参考】数式用!$A$4:$L$54,MATCH('別紙様式2-3（個表）'!M605,【参考】数式用!$J$3:$L$3,0)+9,FALSE))</f>
        <v/>
      </c>
      <c r="O605" s="497" t="s">
        <v>2396</v>
      </c>
      <c r="P605" s="365" t="str">
        <f t="shared" si="70"/>
        <v>未入力あり</v>
      </c>
      <c r="Q605" s="273" t="str">
        <f>IFERROR(IF(P605="未入力あり","",ROUNDDOWN(ROUNDDOWN($H605*$I605,0)*VLOOKUP($G605,【参考】数式用!$A$4:$E$54,3, FALSE),0)),"")</f>
        <v/>
      </c>
      <c r="R605" s="273" t="str">
        <f>IF(AM605="×", 0,IF(P605="未入力あり","",ROUNDDOWN(ROUNDDOWN($H605*$I605,0)*VLOOKUP($G605,【参考】数式用!$A$4:$E$54,4,FALSE),0)))</f>
        <v/>
      </c>
      <c r="S605" s="366" t="str">
        <f>IF(AN605="×", 0,IF(P605="未入力あり","",ROUNDDOWN(ROUNDDOWN($H605*$I605,0)*VLOOKUP($G605,【参考】数式用!$A$4:$E$54,5, FALSE),0)))</f>
        <v/>
      </c>
      <c r="T605" s="369" t="s">
        <v>3907</v>
      </c>
      <c r="U605" s="370"/>
      <c r="V605" s="33"/>
      <c r="W605" s="641"/>
      <c r="X605" s="641"/>
      <c r="Y605" s="641"/>
      <c r="Z605" s="641"/>
      <c r="AA605" s="641"/>
      <c r="AB605" s="641"/>
      <c r="AC605" s="641"/>
      <c r="AD605" s="641"/>
      <c r="AE605" s="641"/>
      <c r="AF605" s="641"/>
      <c r="AG605" s="641"/>
      <c r="AI605" s="373" t="str">
        <f t="shared" si="65"/>
        <v/>
      </c>
      <c r="AJ605" s="372" t="e">
        <f>VLOOKUP('別紙様式2-3（個表）'!$G605,【参考】数式用!$P$4:$Q$54,2, FALSE)</f>
        <v>#N/A</v>
      </c>
      <c r="AK605" s="372" t="e">
        <f>VLOOKUP('別紙様式2-3（個表）'!$G605,【参考】数式用!$P$4:$W$54,8, FALSE)</f>
        <v>#N/A</v>
      </c>
      <c r="AL605" s="372" t="e">
        <f>VLOOKUP('別紙様式2-3（個表）'!$G605,【参考】数式用!$P$4:$AD$54,15, FALSE)</f>
        <v>#N/A</v>
      </c>
      <c r="AM605" s="372" t="str">
        <f t="shared" si="66"/>
        <v/>
      </c>
      <c r="AN605" s="372" t="str">
        <f t="shared" si="67"/>
        <v/>
      </c>
      <c r="AO605" s="372" t="str">
        <f t="shared" si="68"/>
        <v/>
      </c>
      <c r="AP605" s="372" t="str">
        <f>IF(G605="", "", VLOOKUP(G605,【参考】数式用!$A$4:$M$54,13,FALSE))</f>
        <v/>
      </c>
      <c r="AQ605" s="46" t="str">
        <f t="shared" si="69"/>
        <v>―</v>
      </c>
    </row>
    <row r="606" spans="1:43" ht="45" customHeight="1">
      <c r="A606" s="114">
        <f t="shared" si="71"/>
        <v>592</v>
      </c>
      <c r="B606" s="115" t="str">
        <f>IF(基本情報入力シート!B649="","",基本情報入力シート!B649)</f>
        <v/>
      </c>
      <c r="C606" s="116" t="str">
        <f>IF(基本情報入力シート!L649="","",基本情報入力シート!L649)</f>
        <v/>
      </c>
      <c r="D606" s="116" t="str">
        <f>IF(基本情報入力シート!Q649="","",基本情報入力シート!Q649)</f>
        <v>愛知県</v>
      </c>
      <c r="E606" s="116" t="str">
        <f>IF(基本情報入力シート!V649="","",基本情報入力シート!V649)</f>
        <v/>
      </c>
      <c r="F606" s="116" t="str">
        <f>IF(基本情報入力シート!W649="","",基本情報入力シート!W649)</f>
        <v>事業所番号及びサービス名を入力してください。</v>
      </c>
      <c r="G606" s="116" t="str">
        <f>IF(基本情報入力シート!Z649="","",基本情報入力シート!Z649)</f>
        <v/>
      </c>
      <c r="H606" s="224" t="str">
        <f>IF(基本情報入力シート!AD649="","",基本情報入力シート!AD649)</f>
        <v/>
      </c>
      <c r="I606" s="362" t="str">
        <f>IF(基本情報入力シート!AE649="","",基本情報入力シート!AE649)</f>
        <v/>
      </c>
      <c r="J606" s="487"/>
      <c r="K606" s="491"/>
      <c r="L606" s="490"/>
      <c r="M606" s="363" t="str">
        <f>IF(G606="", "", VLOOKUP(AO606,【参考】数式用!$AZ$3:$BA$6, 2, FALSE))</f>
        <v/>
      </c>
      <c r="N606" s="364" t="str">
        <f>IF(G606="","",VLOOKUP(G606,【参考】数式用!$A$4:$L$54,MATCH('別紙様式2-3（個表）'!M606,【参考】数式用!$J$3:$L$3,0)+9,FALSE))</f>
        <v/>
      </c>
      <c r="O606" s="497" t="s">
        <v>2396</v>
      </c>
      <c r="P606" s="365" t="str">
        <f t="shared" si="70"/>
        <v>未入力あり</v>
      </c>
      <c r="Q606" s="273" t="str">
        <f>IFERROR(IF(P606="未入力あり","",ROUNDDOWN(ROUNDDOWN($H606*$I606,0)*VLOOKUP($G606,【参考】数式用!$A$4:$E$54,3, FALSE),0)),"")</f>
        <v/>
      </c>
      <c r="R606" s="273" t="str">
        <f>IF(AM606="×", 0,IF(P606="未入力あり","",ROUNDDOWN(ROUNDDOWN($H606*$I606,0)*VLOOKUP($G606,【参考】数式用!$A$4:$E$54,4,FALSE),0)))</f>
        <v/>
      </c>
      <c r="S606" s="366" t="str">
        <f>IF(AN606="×", 0,IF(P606="未入力あり","",ROUNDDOWN(ROUNDDOWN($H606*$I606,0)*VLOOKUP($G606,【参考】数式用!$A$4:$E$54,5, FALSE),0)))</f>
        <v/>
      </c>
      <c r="T606" s="369" t="s">
        <v>3907</v>
      </c>
      <c r="U606" s="370"/>
      <c r="V606" s="33"/>
      <c r="W606" s="641"/>
      <c r="X606" s="641"/>
      <c r="Y606" s="641"/>
      <c r="Z606" s="641"/>
      <c r="AA606" s="641"/>
      <c r="AB606" s="641"/>
      <c r="AC606" s="641"/>
      <c r="AD606" s="641"/>
      <c r="AE606" s="641"/>
      <c r="AF606" s="641"/>
      <c r="AG606" s="641"/>
      <c r="AI606" s="373" t="str">
        <f t="shared" si="65"/>
        <v/>
      </c>
      <c r="AJ606" s="372" t="e">
        <f>VLOOKUP('別紙様式2-3（個表）'!$G606,【参考】数式用!$P$4:$Q$54,2, FALSE)</f>
        <v>#N/A</v>
      </c>
      <c r="AK606" s="372" t="e">
        <f>VLOOKUP('別紙様式2-3（個表）'!$G606,【参考】数式用!$P$4:$W$54,8, FALSE)</f>
        <v>#N/A</v>
      </c>
      <c r="AL606" s="372" t="e">
        <f>VLOOKUP('別紙様式2-3（個表）'!$G606,【参考】数式用!$P$4:$AD$54,15, FALSE)</f>
        <v>#N/A</v>
      </c>
      <c r="AM606" s="372" t="str">
        <f t="shared" si="66"/>
        <v/>
      </c>
      <c r="AN606" s="372" t="str">
        <f t="shared" si="67"/>
        <v/>
      </c>
      <c r="AO606" s="372" t="str">
        <f t="shared" si="68"/>
        <v/>
      </c>
      <c r="AP606" s="372" t="str">
        <f>IF(G606="", "", VLOOKUP(G606,【参考】数式用!$A$4:$M$54,13,FALSE))</f>
        <v/>
      </c>
      <c r="AQ606" s="46" t="str">
        <f t="shared" si="69"/>
        <v>―</v>
      </c>
    </row>
    <row r="607" spans="1:43" ht="45" customHeight="1">
      <c r="A607" s="114">
        <f t="shared" si="71"/>
        <v>593</v>
      </c>
      <c r="B607" s="115" t="str">
        <f>IF(基本情報入力シート!B650="","",基本情報入力シート!B650)</f>
        <v/>
      </c>
      <c r="C607" s="116" t="str">
        <f>IF(基本情報入力シート!L650="","",基本情報入力シート!L650)</f>
        <v/>
      </c>
      <c r="D607" s="116" t="str">
        <f>IF(基本情報入力シート!Q650="","",基本情報入力シート!Q650)</f>
        <v>愛知県</v>
      </c>
      <c r="E607" s="116" t="str">
        <f>IF(基本情報入力シート!V650="","",基本情報入力シート!V650)</f>
        <v/>
      </c>
      <c r="F607" s="116" t="str">
        <f>IF(基本情報入力シート!W650="","",基本情報入力シート!W650)</f>
        <v>事業所番号及びサービス名を入力してください。</v>
      </c>
      <c r="G607" s="116" t="str">
        <f>IF(基本情報入力シート!Z650="","",基本情報入力シート!Z650)</f>
        <v/>
      </c>
      <c r="H607" s="224" t="str">
        <f>IF(基本情報入力シート!AD650="","",基本情報入力シート!AD650)</f>
        <v/>
      </c>
      <c r="I607" s="362" t="str">
        <f>IF(基本情報入力シート!AE650="","",基本情報入力シート!AE650)</f>
        <v/>
      </c>
      <c r="J607" s="487"/>
      <c r="K607" s="491"/>
      <c r="L607" s="490"/>
      <c r="M607" s="363" t="str">
        <f>IF(G607="", "", VLOOKUP(AO607,【参考】数式用!$AZ$3:$BA$6, 2, FALSE))</f>
        <v/>
      </c>
      <c r="N607" s="364" t="str">
        <f>IF(G607="","",VLOOKUP(G607,【参考】数式用!$A$4:$L$54,MATCH('別紙様式2-3（個表）'!M607,【参考】数式用!$J$3:$L$3,0)+9,FALSE))</f>
        <v/>
      </c>
      <c r="O607" s="497" t="s">
        <v>2396</v>
      </c>
      <c r="P607" s="365" t="str">
        <f t="shared" si="70"/>
        <v>未入力あり</v>
      </c>
      <c r="Q607" s="273" t="str">
        <f>IFERROR(IF(P607="未入力あり","",ROUNDDOWN(ROUNDDOWN($H607*$I607,0)*VLOOKUP($G607,【参考】数式用!$A$4:$E$54,3, FALSE),0)),"")</f>
        <v/>
      </c>
      <c r="R607" s="273" t="str">
        <f>IF(AM607="×", 0,IF(P607="未入力あり","",ROUNDDOWN(ROUNDDOWN($H607*$I607,0)*VLOOKUP($G607,【参考】数式用!$A$4:$E$54,4,FALSE),0)))</f>
        <v/>
      </c>
      <c r="S607" s="366" t="str">
        <f>IF(AN607="×", 0,IF(P607="未入力あり","",ROUNDDOWN(ROUNDDOWN($H607*$I607,0)*VLOOKUP($G607,【参考】数式用!$A$4:$E$54,5, FALSE),0)))</f>
        <v/>
      </c>
      <c r="T607" s="369" t="s">
        <v>3907</v>
      </c>
      <c r="U607" s="370"/>
      <c r="V607" s="33"/>
      <c r="W607" s="641"/>
      <c r="X607" s="641"/>
      <c r="Y607" s="641"/>
      <c r="Z607" s="641"/>
      <c r="AA607" s="641"/>
      <c r="AB607" s="641"/>
      <c r="AC607" s="641"/>
      <c r="AD607" s="641"/>
      <c r="AE607" s="641"/>
      <c r="AF607" s="641"/>
      <c r="AG607" s="641"/>
      <c r="AI607" s="373" t="str">
        <f t="shared" si="65"/>
        <v/>
      </c>
      <c r="AJ607" s="372" t="e">
        <f>VLOOKUP('別紙様式2-3（個表）'!$G607,【参考】数式用!$P$4:$Q$54,2, FALSE)</f>
        <v>#N/A</v>
      </c>
      <c r="AK607" s="372" t="e">
        <f>VLOOKUP('別紙様式2-3（個表）'!$G607,【参考】数式用!$P$4:$W$54,8, FALSE)</f>
        <v>#N/A</v>
      </c>
      <c r="AL607" s="372" t="e">
        <f>VLOOKUP('別紙様式2-3（個表）'!$G607,【参考】数式用!$P$4:$AD$54,15, FALSE)</f>
        <v>#N/A</v>
      </c>
      <c r="AM607" s="372" t="str">
        <f t="shared" si="66"/>
        <v/>
      </c>
      <c r="AN607" s="372" t="str">
        <f t="shared" si="67"/>
        <v/>
      </c>
      <c r="AO607" s="372" t="str">
        <f t="shared" si="68"/>
        <v/>
      </c>
      <c r="AP607" s="372" t="str">
        <f>IF(G607="", "", VLOOKUP(G607,【参考】数式用!$A$4:$M$54,13,FALSE))</f>
        <v/>
      </c>
      <c r="AQ607" s="46" t="str">
        <f t="shared" si="69"/>
        <v>―</v>
      </c>
    </row>
    <row r="608" spans="1:43" ht="45" customHeight="1">
      <c r="A608" s="114">
        <f t="shared" si="71"/>
        <v>594</v>
      </c>
      <c r="B608" s="115" t="str">
        <f>IF(基本情報入力シート!B651="","",基本情報入力シート!B651)</f>
        <v/>
      </c>
      <c r="C608" s="116" t="str">
        <f>IF(基本情報入力シート!L651="","",基本情報入力シート!L651)</f>
        <v/>
      </c>
      <c r="D608" s="116" t="str">
        <f>IF(基本情報入力シート!Q651="","",基本情報入力シート!Q651)</f>
        <v>愛知県</v>
      </c>
      <c r="E608" s="116" t="str">
        <f>IF(基本情報入力シート!V651="","",基本情報入力シート!V651)</f>
        <v/>
      </c>
      <c r="F608" s="116" t="str">
        <f>IF(基本情報入力シート!W651="","",基本情報入力シート!W651)</f>
        <v>事業所番号及びサービス名を入力してください。</v>
      </c>
      <c r="G608" s="116" t="str">
        <f>IF(基本情報入力シート!Z651="","",基本情報入力シート!Z651)</f>
        <v/>
      </c>
      <c r="H608" s="224" t="str">
        <f>IF(基本情報入力シート!AD651="","",基本情報入力シート!AD651)</f>
        <v/>
      </c>
      <c r="I608" s="362" t="str">
        <f>IF(基本情報入力シート!AE651="","",基本情報入力シート!AE651)</f>
        <v/>
      </c>
      <c r="J608" s="487"/>
      <c r="K608" s="491"/>
      <c r="L608" s="490"/>
      <c r="M608" s="363" t="str">
        <f>IF(G608="", "", VLOOKUP(AO608,【参考】数式用!$AZ$3:$BA$6, 2, FALSE))</f>
        <v/>
      </c>
      <c r="N608" s="364" t="str">
        <f>IF(G608="","",VLOOKUP(G608,【参考】数式用!$A$4:$L$54,MATCH('別紙様式2-3（個表）'!M608,【参考】数式用!$J$3:$L$3,0)+9,FALSE))</f>
        <v/>
      </c>
      <c r="O608" s="497" t="s">
        <v>2396</v>
      </c>
      <c r="P608" s="365" t="str">
        <f t="shared" si="70"/>
        <v>未入力あり</v>
      </c>
      <c r="Q608" s="273" t="str">
        <f>IFERROR(IF(P608="未入力あり","",ROUNDDOWN(ROUNDDOWN($H608*$I608,0)*VLOOKUP($G608,【参考】数式用!$A$4:$E$54,3, FALSE),0)),"")</f>
        <v/>
      </c>
      <c r="R608" s="273" t="str">
        <f>IF(AM608="×", 0,IF(P608="未入力あり","",ROUNDDOWN(ROUNDDOWN($H608*$I608,0)*VLOOKUP($G608,【参考】数式用!$A$4:$E$54,4,FALSE),0)))</f>
        <v/>
      </c>
      <c r="S608" s="366" t="str">
        <f>IF(AN608="×", 0,IF(P608="未入力あり","",ROUNDDOWN(ROUNDDOWN($H608*$I608,0)*VLOOKUP($G608,【参考】数式用!$A$4:$E$54,5, FALSE),0)))</f>
        <v/>
      </c>
      <c r="T608" s="369" t="s">
        <v>3907</v>
      </c>
      <c r="U608" s="370"/>
      <c r="V608" s="33"/>
      <c r="W608" s="641"/>
      <c r="X608" s="641"/>
      <c r="Y608" s="641"/>
      <c r="Z608" s="641"/>
      <c r="AA608" s="641"/>
      <c r="AB608" s="641"/>
      <c r="AC608" s="641"/>
      <c r="AD608" s="641"/>
      <c r="AE608" s="641"/>
      <c r="AF608" s="641"/>
      <c r="AG608" s="641"/>
      <c r="AI608" s="373" t="str">
        <f t="shared" si="65"/>
        <v/>
      </c>
      <c r="AJ608" s="372" t="e">
        <f>VLOOKUP('別紙様式2-3（個表）'!$G608,【参考】数式用!$P$4:$Q$54,2, FALSE)</f>
        <v>#N/A</v>
      </c>
      <c r="AK608" s="372" t="e">
        <f>VLOOKUP('別紙様式2-3（個表）'!$G608,【参考】数式用!$P$4:$W$54,8, FALSE)</f>
        <v>#N/A</v>
      </c>
      <c r="AL608" s="372" t="e">
        <f>VLOOKUP('別紙様式2-3（個表）'!$G608,【参考】数式用!$P$4:$AD$54,15, FALSE)</f>
        <v>#N/A</v>
      </c>
      <c r="AM608" s="372" t="str">
        <f t="shared" si="66"/>
        <v/>
      </c>
      <c r="AN608" s="372" t="str">
        <f t="shared" si="67"/>
        <v/>
      </c>
      <c r="AO608" s="372" t="str">
        <f t="shared" si="68"/>
        <v/>
      </c>
      <c r="AP608" s="372" t="str">
        <f>IF(G608="", "", VLOOKUP(G608,【参考】数式用!$A$4:$M$54,13,FALSE))</f>
        <v/>
      </c>
      <c r="AQ608" s="46" t="str">
        <f t="shared" si="69"/>
        <v>―</v>
      </c>
    </row>
    <row r="609" spans="1:43" ht="45" customHeight="1">
      <c r="A609" s="114">
        <f t="shared" si="71"/>
        <v>595</v>
      </c>
      <c r="B609" s="115" t="str">
        <f>IF(基本情報入力シート!B652="","",基本情報入力シート!B652)</f>
        <v/>
      </c>
      <c r="C609" s="116" t="str">
        <f>IF(基本情報入力シート!L652="","",基本情報入力シート!L652)</f>
        <v/>
      </c>
      <c r="D609" s="116" t="str">
        <f>IF(基本情報入力シート!Q652="","",基本情報入力シート!Q652)</f>
        <v>愛知県</v>
      </c>
      <c r="E609" s="116" t="str">
        <f>IF(基本情報入力シート!V652="","",基本情報入力シート!V652)</f>
        <v/>
      </c>
      <c r="F609" s="116" t="str">
        <f>IF(基本情報入力シート!W652="","",基本情報入力シート!W652)</f>
        <v>事業所番号及びサービス名を入力してください。</v>
      </c>
      <c r="G609" s="116" t="str">
        <f>IF(基本情報入力シート!Z652="","",基本情報入力シート!Z652)</f>
        <v/>
      </c>
      <c r="H609" s="224" t="str">
        <f>IF(基本情報入力シート!AD652="","",基本情報入力シート!AD652)</f>
        <v/>
      </c>
      <c r="I609" s="362" t="str">
        <f>IF(基本情報入力シート!AE652="","",基本情報入力シート!AE652)</f>
        <v/>
      </c>
      <c r="J609" s="487"/>
      <c r="K609" s="491"/>
      <c r="L609" s="490"/>
      <c r="M609" s="363" t="str">
        <f>IF(G609="", "", VLOOKUP(AO609,【参考】数式用!$AZ$3:$BA$6, 2, FALSE))</f>
        <v/>
      </c>
      <c r="N609" s="364" t="str">
        <f>IF(G609="","",VLOOKUP(G609,【参考】数式用!$A$4:$L$54,MATCH('別紙様式2-3（個表）'!M609,【参考】数式用!$J$3:$L$3,0)+9,FALSE))</f>
        <v/>
      </c>
      <c r="O609" s="497" t="s">
        <v>2396</v>
      </c>
      <c r="P609" s="365" t="str">
        <f t="shared" si="70"/>
        <v>未入力あり</v>
      </c>
      <c r="Q609" s="273" t="str">
        <f>IFERROR(IF(P609="未入力あり","",ROUNDDOWN(ROUNDDOWN($H609*$I609,0)*VLOOKUP($G609,【参考】数式用!$A$4:$E$54,3, FALSE),0)),"")</f>
        <v/>
      </c>
      <c r="R609" s="273" t="str">
        <f>IF(AM609="×", 0,IF(P609="未入力あり","",ROUNDDOWN(ROUNDDOWN($H609*$I609,0)*VLOOKUP($G609,【参考】数式用!$A$4:$E$54,4,FALSE),0)))</f>
        <v/>
      </c>
      <c r="S609" s="366" t="str">
        <f>IF(AN609="×", 0,IF(P609="未入力あり","",ROUNDDOWN(ROUNDDOWN($H609*$I609,0)*VLOOKUP($G609,【参考】数式用!$A$4:$E$54,5, FALSE),0)))</f>
        <v/>
      </c>
      <c r="T609" s="369" t="s">
        <v>3907</v>
      </c>
      <c r="U609" s="370"/>
      <c r="V609" s="33"/>
      <c r="W609" s="641"/>
      <c r="X609" s="641"/>
      <c r="Y609" s="641"/>
      <c r="Z609" s="641"/>
      <c r="AA609" s="641"/>
      <c r="AB609" s="641"/>
      <c r="AC609" s="641"/>
      <c r="AD609" s="641"/>
      <c r="AE609" s="641"/>
      <c r="AF609" s="641"/>
      <c r="AG609" s="641"/>
      <c r="AI609" s="373" t="str">
        <f t="shared" si="65"/>
        <v/>
      </c>
      <c r="AJ609" s="372" t="e">
        <f>VLOOKUP('別紙様式2-3（個表）'!$G609,【参考】数式用!$P$4:$Q$54,2, FALSE)</f>
        <v>#N/A</v>
      </c>
      <c r="AK609" s="372" t="e">
        <f>VLOOKUP('別紙様式2-3（個表）'!$G609,【参考】数式用!$P$4:$W$54,8, FALSE)</f>
        <v>#N/A</v>
      </c>
      <c r="AL609" s="372" t="e">
        <f>VLOOKUP('別紙様式2-3（個表）'!$G609,【参考】数式用!$P$4:$AD$54,15, FALSE)</f>
        <v>#N/A</v>
      </c>
      <c r="AM609" s="372" t="str">
        <f t="shared" si="66"/>
        <v/>
      </c>
      <c r="AN609" s="372" t="str">
        <f t="shared" si="67"/>
        <v/>
      </c>
      <c r="AO609" s="372" t="str">
        <f t="shared" si="68"/>
        <v/>
      </c>
      <c r="AP609" s="372" t="str">
        <f>IF(G609="", "", VLOOKUP(G609,【参考】数式用!$A$4:$M$54,13,FALSE))</f>
        <v/>
      </c>
      <c r="AQ609" s="46" t="str">
        <f t="shared" si="69"/>
        <v>―</v>
      </c>
    </row>
    <row r="610" spans="1:43" ht="45" customHeight="1">
      <c r="A610" s="114">
        <f t="shared" si="71"/>
        <v>596</v>
      </c>
      <c r="B610" s="115" t="str">
        <f>IF(基本情報入力シート!B653="","",基本情報入力シート!B653)</f>
        <v/>
      </c>
      <c r="C610" s="116" t="str">
        <f>IF(基本情報入力シート!L653="","",基本情報入力シート!L653)</f>
        <v/>
      </c>
      <c r="D610" s="116" t="str">
        <f>IF(基本情報入力シート!Q653="","",基本情報入力シート!Q653)</f>
        <v>愛知県</v>
      </c>
      <c r="E610" s="116" t="str">
        <f>IF(基本情報入力シート!V653="","",基本情報入力シート!V653)</f>
        <v/>
      </c>
      <c r="F610" s="116" t="str">
        <f>IF(基本情報入力シート!W653="","",基本情報入力シート!W653)</f>
        <v>事業所番号及びサービス名を入力してください。</v>
      </c>
      <c r="G610" s="116" t="str">
        <f>IF(基本情報入力シート!Z653="","",基本情報入力シート!Z653)</f>
        <v/>
      </c>
      <c r="H610" s="224" t="str">
        <f>IF(基本情報入力シート!AD653="","",基本情報入力シート!AD653)</f>
        <v/>
      </c>
      <c r="I610" s="362" t="str">
        <f>IF(基本情報入力シート!AE653="","",基本情報入力シート!AE653)</f>
        <v/>
      </c>
      <c r="J610" s="487"/>
      <c r="K610" s="491"/>
      <c r="L610" s="490"/>
      <c r="M610" s="363" t="str">
        <f>IF(G610="", "", VLOOKUP(AO610,【参考】数式用!$AZ$3:$BA$6, 2, FALSE))</f>
        <v/>
      </c>
      <c r="N610" s="364" t="str">
        <f>IF(G610="","",VLOOKUP(G610,【参考】数式用!$A$4:$L$54,MATCH('別紙様式2-3（個表）'!M610,【参考】数式用!$J$3:$L$3,0)+9,FALSE))</f>
        <v/>
      </c>
      <c r="O610" s="497" t="s">
        <v>2396</v>
      </c>
      <c r="P610" s="365" t="str">
        <f t="shared" si="70"/>
        <v>未入力あり</v>
      </c>
      <c r="Q610" s="273" t="str">
        <f>IFERROR(IF(P610="未入力あり","",ROUNDDOWN(ROUNDDOWN($H610*$I610,0)*VLOOKUP($G610,【参考】数式用!$A$4:$E$54,3, FALSE),0)),"")</f>
        <v/>
      </c>
      <c r="R610" s="273" t="str">
        <f>IF(AM610="×", 0,IF(P610="未入力あり","",ROUNDDOWN(ROUNDDOWN($H610*$I610,0)*VLOOKUP($G610,【参考】数式用!$A$4:$E$54,4,FALSE),0)))</f>
        <v/>
      </c>
      <c r="S610" s="366" t="str">
        <f>IF(AN610="×", 0,IF(P610="未入力あり","",ROUNDDOWN(ROUNDDOWN($H610*$I610,0)*VLOOKUP($G610,【参考】数式用!$A$4:$E$54,5, FALSE),0)))</f>
        <v/>
      </c>
      <c r="T610" s="369" t="s">
        <v>3907</v>
      </c>
      <c r="U610" s="370"/>
      <c r="V610" s="33"/>
      <c r="W610" s="641"/>
      <c r="X610" s="641"/>
      <c r="Y610" s="641"/>
      <c r="Z610" s="641"/>
      <c r="AA610" s="641"/>
      <c r="AB610" s="641"/>
      <c r="AC610" s="641"/>
      <c r="AD610" s="641"/>
      <c r="AE610" s="641"/>
      <c r="AF610" s="641"/>
      <c r="AG610" s="641"/>
      <c r="AI610" s="373" t="str">
        <f t="shared" si="65"/>
        <v/>
      </c>
      <c r="AJ610" s="372" t="e">
        <f>VLOOKUP('別紙様式2-3（個表）'!$G610,【参考】数式用!$P$4:$Q$54,2, FALSE)</f>
        <v>#N/A</v>
      </c>
      <c r="AK610" s="372" t="e">
        <f>VLOOKUP('別紙様式2-3（個表）'!$G610,【参考】数式用!$P$4:$W$54,8, FALSE)</f>
        <v>#N/A</v>
      </c>
      <c r="AL610" s="372" t="e">
        <f>VLOOKUP('別紙様式2-3（個表）'!$G610,【参考】数式用!$P$4:$AD$54,15, FALSE)</f>
        <v>#N/A</v>
      </c>
      <c r="AM610" s="372" t="str">
        <f t="shared" si="66"/>
        <v/>
      </c>
      <c r="AN610" s="372" t="str">
        <f t="shared" si="67"/>
        <v/>
      </c>
      <c r="AO610" s="372" t="str">
        <f t="shared" si="68"/>
        <v/>
      </c>
      <c r="AP610" s="372" t="str">
        <f>IF(G610="", "", VLOOKUP(G610,【参考】数式用!$A$4:$M$54,13,FALSE))</f>
        <v/>
      </c>
      <c r="AQ610" s="46" t="str">
        <f t="shared" si="69"/>
        <v>―</v>
      </c>
    </row>
    <row r="611" spans="1:43" ht="45" customHeight="1">
      <c r="A611" s="114">
        <f t="shared" si="71"/>
        <v>597</v>
      </c>
      <c r="B611" s="115" t="str">
        <f>IF(基本情報入力シート!B654="","",基本情報入力シート!B654)</f>
        <v/>
      </c>
      <c r="C611" s="116" t="str">
        <f>IF(基本情報入力シート!L654="","",基本情報入力シート!L654)</f>
        <v/>
      </c>
      <c r="D611" s="116" t="str">
        <f>IF(基本情報入力シート!Q654="","",基本情報入力シート!Q654)</f>
        <v>愛知県</v>
      </c>
      <c r="E611" s="116" t="str">
        <f>IF(基本情報入力シート!V654="","",基本情報入力シート!V654)</f>
        <v/>
      </c>
      <c r="F611" s="116" t="str">
        <f>IF(基本情報入力シート!W654="","",基本情報入力シート!W654)</f>
        <v>事業所番号及びサービス名を入力してください。</v>
      </c>
      <c r="G611" s="116" t="str">
        <f>IF(基本情報入力シート!Z654="","",基本情報入力シート!Z654)</f>
        <v/>
      </c>
      <c r="H611" s="224" t="str">
        <f>IF(基本情報入力シート!AD654="","",基本情報入力シート!AD654)</f>
        <v/>
      </c>
      <c r="I611" s="362" t="str">
        <f>IF(基本情報入力シート!AE654="","",基本情報入力シート!AE654)</f>
        <v/>
      </c>
      <c r="J611" s="487"/>
      <c r="K611" s="491"/>
      <c r="L611" s="490"/>
      <c r="M611" s="363" t="str">
        <f>IF(G611="", "", VLOOKUP(AO611,【参考】数式用!$AZ$3:$BA$6, 2, FALSE))</f>
        <v/>
      </c>
      <c r="N611" s="364" t="str">
        <f>IF(G611="","",VLOOKUP(G611,【参考】数式用!$A$4:$L$54,MATCH('別紙様式2-3（個表）'!M611,【参考】数式用!$J$3:$L$3,0)+9,FALSE))</f>
        <v/>
      </c>
      <c r="O611" s="497" t="s">
        <v>2396</v>
      </c>
      <c r="P611" s="365" t="str">
        <f t="shared" si="70"/>
        <v>未入力あり</v>
      </c>
      <c r="Q611" s="273" t="str">
        <f>IFERROR(IF(P611="未入力あり","",ROUNDDOWN(ROUNDDOWN($H611*$I611,0)*VLOOKUP($G611,【参考】数式用!$A$4:$E$54,3, FALSE),0)),"")</f>
        <v/>
      </c>
      <c r="R611" s="273" t="str">
        <f>IF(AM611="×", 0,IF(P611="未入力あり","",ROUNDDOWN(ROUNDDOWN($H611*$I611,0)*VLOOKUP($G611,【参考】数式用!$A$4:$E$54,4,FALSE),0)))</f>
        <v/>
      </c>
      <c r="S611" s="366" t="str">
        <f>IF(AN611="×", 0,IF(P611="未入力あり","",ROUNDDOWN(ROUNDDOWN($H611*$I611,0)*VLOOKUP($G611,【参考】数式用!$A$4:$E$54,5, FALSE),0)))</f>
        <v/>
      </c>
      <c r="T611" s="369" t="s">
        <v>3907</v>
      </c>
      <c r="U611" s="370"/>
      <c r="V611" s="33"/>
      <c r="W611" s="641"/>
      <c r="X611" s="641"/>
      <c r="Y611" s="641"/>
      <c r="Z611" s="641"/>
      <c r="AA611" s="641"/>
      <c r="AB611" s="641"/>
      <c r="AC611" s="641"/>
      <c r="AD611" s="641"/>
      <c r="AE611" s="641"/>
      <c r="AF611" s="641"/>
      <c r="AG611" s="641"/>
      <c r="AI611" s="373" t="str">
        <f t="shared" si="65"/>
        <v/>
      </c>
      <c r="AJ611" s="372" t="e">
        <f>VLOOKUP('別紙様式2-3（個表）'!$G611,【参考】数式用!$P$4:$Q$54,2, FALSE)</f>
        <v>#N/A</v>
      </c>
      <c r="AK611" s="372" t="e">
        <f>VLOOKUP('別紙様式2-3（個表）'!$G611,【参考】数式用!$P$4:$W$54,8, FALSE)</f>
        <v>#N/A</v>
      </c>
      <c r="AL611" s="372" t="e">
        <f>VLOOKUP('別紙様式2-3（個表）'!$G611,【参考】数式用!$P$4:$AD$54,15, FALSE)</f>
        <v>#N/A</v>
      </c>
      <c r="AM611" s="372" t="str">
        <f t="shared" si="66"/>
        <v/>
      </c>
      <c r="AN611" s="372" t="str">
        <f t="shared" si="67"/>
        <v/>
      </c>
      <c r="AO611" s="372" t="str">
        <f t="shared" si="68"/>
        <v/>
      </c>
      <c r="AP611" s="372" t="str">
        <f>IF(G611="", "", VLOOKUP(G611,【参考】数式用!$A$4:$M$54,13,FALSE))</f>
        <v/>
      </c>
      <c r="AQ611" s="46" t="str">
        <f t="shared" si="69"/>
        <v>―</v>
      </c>
    </row>
    <row r="612" spans="1:43" ht="45" customHeight="1">
      <c r="A612" s="114">
        <f t="shared" si="71"/>
        <v>598</v>
      </c>
      <c r="B612" s="115" t="str">
        <f>IF(基本情報入力シート!B655="","",基本情報入力シート!B655)</f>
        <v/>
      </c>
      <c r="C612" s="116" t="str">
        <f>IF(基本情報入力シート!L655="","",基本情報入力シート!L655)</f>
        <v/>
      </c>
      <c r="D612" s="116" t="str">
        <f>IF(基本情報入力シート!Q655="","",基本情報入力シート!Q655)</f>
        <v>愛知県</v>
      </c>
      <c r="E612" s="116" t="str">
        <f>IF(基本情報入力シート!V655="","",基本情報入力シート!V655)</f>
        <v/>
      </c>
      <c r="F612" s="116" t="str">
        <f>IF(基本情報入力シート!W655="","",基本情報入力シート!W655)</f>
        <v>事業所番号及びサービス名を入力してください。</v>
      </c>
      <c r="G612" s="116" t="str">
        <f>IF(基本情報入力シート!Z655="","",基本情報入力シート!Z655)</f>
        <v/>
      </c>
      <c r="H612" s="224" t="str">
        <f>IF(基本情報入力シート!AD655="","",基本情報入力シート!AD655)</f>
        <v/>
      </c>
      <c r="I612" s="362" t="str">
        <f>IF(基本情報入力シート!AE655="","",基本情報入力シート!AE655)</f>
        <v/>
      </c>
      <c r="J612" s="487"/>
      <c r="K612" s="491"/>
      <c r="L612" s="490"/>
      <c r="M612" s="363" t="str">
        <f>IF(G612="", "", VLOOKUP(AO612,【参考】数式用!$AZ$3:$BA$6, 2, FALSE))</f>
        <v/>
      </c>
      <c r="N612" s="364" t="str">
        <f>IF(G612="","",VLOOKUP(G612,【参考】数式用!$A$4:$L$54,MATCH('別紙様式2-3（個表）'!M612,【参考】数式用!$J$3:$L$3,0)+9,FALSE))</f>
        <v/>
      </c>
      <c r="O612" s="497" t="s">
        <v>2396</v>
      </c>
      <c r="P612" s="365" t="str">
        <f t="shared" si="70"/>
        <v>未入力あり</v>
      </c>
      <c r="Q612" s="273" t="str">
        <f>IFERROR(IF(P612="未入力あり","",ROUNDDOWN(ROUNDDOWN($H612*$I612,0)*VLOOKUP($G612,【参考】数式用!$A$4:$E$54,3, FALSE),0)),"")</f>
        <v/>
      </c>
      <c r="R612" s="273" t="str">
        <f>IF(AM612="×", 0,IF(P612="未入力あり","",ROUNDDOWN(ROUNDDOWN($H612*$I612,0)*VLOOKUP($G612,【参考】数式用!$A$4:$E$54,4,FALSE),0)))</f>
        <v/>
      </c>
      <c r="S612" s="366" t="str">
        <f>IF(AN612="×", 0,IF(P612="未入力あり","",ROUNDDOWN(ROUNDDOWN($H612*$I612,0)*VLOOKUP($G612,【参考】数式用!$A$4:$E$54,5, FALSE),0)))</f>
        <v/>
      </c>
      <c r="T612" s="369" t="s">
        <v>3907</v>
      </c>
      <c r="U612" s="370"/>
      <c r="V612" s="33"/>
      <c r="W612" s="641"/>
      <c r="X612" s="641"/>
      <c r="Y612" s="641"/>
      <c r="Z612" s="641"/>
      <c r="AA612" s="641"/>
      <c r="AB612" s="641"/>
      <c r="AC612" s="641"/>
      <c r="AD612" s="641"/>
      <c r="AE612" s="641"/>
      <c r="AF612" s="641"/>
      <c r="AG612" s="641"/>
      <c r="AI612" s="373" t="str">
        <f t="shared" si="65"/>
        <v/>
      </c>
      <c r="AJ612" s="372" t="e">
        <f>VLOOKUP('別紙様式2-3（個表）'!$G612,【参考】数式用!$P$4:$Q$54,2, FALSE)</f>
        <v>#N/A</v>
      </c>
      <c r="AK612" s="372" t="e">
        <f>VLOOKUP('別紙様式2-3（個表）'!$G612,【参考】数式用!$P$4:$W$54,8, FALSE)</f>
        <v>#N/A</v>
      </c>
      <c r="AL612" s="372" t="e">
        <f>VLOOKUP('別紙様式2-3（個表）'!$G612,【参考】数式用!$P$4:$AD$54,15, FALSE)</f>
        <v>#N/A</v>
      </c>
      <c r="AM612" s="372" t="str">
        <f t="shared" si="66"/>
        <v/>
      </c>
      <c r="AN612" s="372" t="str">
        <f t="shared" si="67"/>
        <v/>
      </c>
      <c r="AO612" s="372" t="str">
        <f t="shared" si="68"/>
        <v/>
      </c>
      <c r="AP612" s="372" t="str">
        <f>IF(G612="", "", VLOOKUP(G612,【参考】数式用!$A$4:$M$54,13,FALSE))</f>
        <v/>
      </c>
      <c r="AQ612" s="46" t="str">
        <f t="shared" si="69"/>
        <v>―</v>
      </c>
    </row>
    <row r="613" spans="1:43" ht="45" customHeight="1">
      <c r="A613" s="114">
        <f t="shared" si="71"/>
        <v>599</v>
      </c>
      <c r="B613" s="115" t="str">
        <f>IF(基本情報入力シート!B656="","",基本情報入力シート!B656)</f>
        <v/>
      </c>
      <c r="C613" s="116" t="str">
        <f>IF(基本情報入力シート!L656="","",基本情報入力シート!L656)</f>
        <v/>
      </c>
      <c r="D613" s="116" t="str">
        <f>IF(基本情報入力シート!Q656="","",基本情報入力シート!Q656)</f>
        <v>愛知県</v>
      </c>
      <c r="E613" s="116" t="str">
        <f>IF(基本情報入力シート!V656="","",基本情報入力シート!V656)</f>
        <v/>
      </c>
      <c r="F613" s="116" t="str">
        <f>IF(基本情報入力シート!W656="","",基本情報入力シート!W656)</f>
        <v>事業所番号及びサービス名を入力してください。</v>
      </c>
      <c r="G613" s="116" t="str">
        <f>IF(基本情報入力シート!Z656="","",基本情報入力シート!Z656)</f>
        <v/>
      </c>
      <c r="H613" s="224" t="str">
        <f>IF(基本情報入力シート!AD656="","",基本情報入力シート!AD656)</f>
        <v/>
      </c>
      <c r="I613" s="362" t="str">
        <f>IF(基本情報入力シート!AE656="","",基本情報入力シート!AE656)</f>
        <v/>
      </c>
      <c r="J613" s="487"/>
      <c r="K613" s="491"/>
      <c r="L613" s="490"/>
      <c r="M613" s="363" t="str">
        <f>IF(G613="", "", VLOOKUP(AO613,【参考】数式用!$AZ$3:$BA$6, 2, FALSE))</f>
        <v/>
      </c>
      <c r="N613" s="364" t="str">
        <f>IF(G613="","",VLOOKUP(G613,【参考】数式用!$A$4:$L$54,MATCH('別紙様式2-3（個表）'!M613,【参考】数式用!$J$3:$L$3,0)+9,FALSE))</f>
        <v/>
      </c>
      <c r="O613" s="497" t="s">
        <v>2396</v>
      </c>
      <c r="P613" s="365" t="str">
        <f t="shared" si="70"/>
        <v>未入力あり</v>
      </c>
      <c r="Q613" s="273" t="str">
        <f>IFERROR(IF(P613="未入力あり","",ROUNDDOWN(ROUNDDOWN($H613*$I613,0)*VLOOKUP($G613,【参考】数式用!$A$4:$E$54,3, FALSE),0)),"")</f>
        <v/>
      </c>
      <c r="R613" s="273" t="str">
        <f>IF(AM613="×", 0,IF(P613="未入力あり","",ROUNDDOWN(ROUNDDOWN($H613*$I613,0)*VLOOKUP($G613,【参考】数式用!$A$4:$E$54,4,FALSE),0)))</f>
        <v/>
      </c>
      <c r="S613" s="366" t="str">
        <f>IF(AN613="×", 0,IF(P613="未入力あり","",ROUNDDOWN(ROUNDDOWN($H613*$I613,0)*VLOOKUP($G613,【参考】数式用!$A$4:$E$54,5, FALSE),0)))</f>
        <v/>
      </c>
      <c r="T613" s="369" t="s">
        <v>3907</v>
      </c>
      <c r="U613" s="370"/>
      <c r="V613" s="33"/>
      <c r="W613" s="641"/>
      <c r="X613" s="641"/>
      <c r="Y613" s="641"/>
      <c r="Z613" s="641"/>
      <c r="AA613" s="641"/>
      <c r="AB613" s="641"/>
      <c r="AC613" s="641"/>
      <c r="AD613" s="641"/>
      <c r="AE613" s="641"/>
      <c r="AF613" s="641"/>
      <c r="AG613" s="641"/>
      <c r="AI613" s="373" t="str">
        <f t="shared" si="65"/>
        <v/>
      </c>
      <c r="AJ613" s="372" t="e">
        <f>VLOOKUP('別紙様式2-3（個表）'!$G613,【参考】数式用!$P$4:$Q$54,2, FALSE)</f>
        <v>#N/A</v>
      </c>
      <c r="AK613" s="372" t="e">
        <f>VLOOKUP('別紙様式2-3（個表）'!$G613,【参考】数式用!$P$4:$W$54,8, FALSE)</f>
        <v>#N/A</v>
      </c>
      <c r="AL613" s="372" t="e">
        <f>VLOOKUP('別紙様式2-3（個表）'!$G613,【参考】数式用!$P$4:$AD$54,15, FALSE)</f>
        <v>#N/A</v>
      </c>
      <c r="AM613" s="372" t="str">
        <f t="shared" si="66"/>
        <v/>
      </c>
      <c r="AN613" s="372" t="str">
        <f t="shared" si="67"/>
        <v/>
      </c>
      <c r="AO613" s="372" t="str">
        <f t="shared" si="68"/>
        <v/>
      </c>
      <c r="AP613" s="372" t="str">
        <f>IF(G613="", "", VLOOKUP(G613,【参考】数式用!$A$4:$M$54,13,FALSE))</f>
        <v/>
      </c>
      <c r="AQ613" s="46" t="str">
        <f t="shared" si="69"/>
        <v>―</v>
      </c>
    </row>
    <row r="614" spans="1:43" ht="45" customHeight="1">
      <c r="A614" s="114">
        <f t="shared" si="71"/>
        <v>600</v>
      </c>
      <c r="B614" s="115" t="str">
        <f>IF(基本情報入力シート!B657="","",基本情報入力シート!B657)</f>
        <v/>
      </c>
      <c r="C614" s="116" t="str">
        <f>IF(基本情報入力シート!L657="","",基本情報入力シート!L657)</f>
        <v/>
      </c>
      <c r="D614" s="116" t="str">
        <f>IF(基本情報入力シート!Q657="","",基本情報入力シート!Q657)</f>
        <v>愛知県</v>
      </c>
      <c r="E614" s="116" t="str">
        <f>IF(基本情報入力シート!V657="","",基本情報入力シート!V657)</f>
        <v/>
      </c>
      <c r="F614" s="116" t="str">
        <f>IF(基本情報入力シート!W657="","",基本情報入力シート!W657)</f>
        <v>事業所番号及びサービス名を入力してください。</v>
      </c>
      <c r="G614" s="116" t="str">
        <f>IF(基本情報入力シート!Z657="","",基本情報入力シート!Z657)</f>
        <v/>
      </c>
      <c r="H614" s="224" t="str">
        <f>IF(基本情報入力シート!AD657="","",基本情報入力シート!AD657)</f>
        <v/>
      </c>
      <c r="I614" s="362" t="str">
        <f>IF(基本情報入力シート!AE657="","",基本情報入力シート!AE657)</f>
        <v/>
      </c>
      <c r="J614" s="487"/>
      <c r="K614" s="491"/>
      <c r="L614" s="490"/>
      <c r="M614" s="363" t="str">
        <f>IF(G614="", "", VLOOKUP(AO614,【参考】数式用!$AZ$3:$BA$6, 2, FALSE))</f>
        <v/>
      </c>
      <c r="N614" s="364" t="str">
        <f>IF(G614="","",VLOOKUP(G614,【参考】数式用!$A$4:$L$54,MATCH('別紙様式2-3（個表）'!M614,【参考】数式用!$J$3:$L$3,0)+9,FALSE))</f>
        <v/>
      </c>
      <c r="O614" s="497" t="s">
        <v>2396</v>
      </c>
      <c r="P614" s="365" t="str">
        <f t="shared" si="70"/>
        <v>未入力あり</v>
      </c>
      <c r="Q614" s="273" t="str">
        <f>IFERROR(IF(P614="未入力あり","",ROUNDDOWN(ROUNDDOWN($H614*$I614,0)*VLOOKUP($G614,【参考】数式用!$A$4:$E$54,3, FALSE),0)),"")</f>
        <v/>
      </c>
      <c r="R614" s="273" t="str">
        <f>IF(AM614="×", 0,IF(P614="未入力あり","",ROUNDDOWN(ROUNDDOWN($H614*$I614,0)*VLOOKUP($G614,【参考】数式用!$A$4:$E$54,4,FALSE),0)))</f>
        <v/>
      </c>
      <c r="S614" s="366" t="str">
        <f>IF(AN614="×", 0,IF(P614="未入力あり","",ROUNDDOWN(ROUNDDOWN($H614*$I614,0)*VLOOKUP($G614,【参考】数式用!$A$4:$E$54,5, FALSE),0)))</f>
        <v/>
      </c>
      <c r="T614" s="369" t="s">
        <v>3907</v>
      </c>
      <c r="U614" s="370"/>
      <c r="V614" s="33"/>
      <c r="W614" s="641"/>
      <c r="X614" s="641"/>
      <c r="Y614" s="641"/>
      <c r="Z614" s="641"/>
      <c r="AA614" s="641"/>
      <c r="AB614" s="641"/>
      <c r="AC614" s="641"/>
      <c r="AD614" s="641"/>
      <c r="AE614" s="641"/>
      <c r="AF614" s="641"/>
      <c r="AG614" s="641"/>
      <c r="AI614" s="373" t="str">
        <f t="shared" si="65"/>
        <v/>
      </c>
      <c r="AJ614" s="372" t="e">
        <f>VLOOKUP('別紙様式2-3（個表）'!$G614,【参考】数式用!$P$4:$Q$54,2, FALSE)</f>
        <v>#N/A</v>
      </c>
      <c r="AK614" s="372" t="e">
        <f>VLOOKUP('別紙様式2-3（個表）'!$G614,【参考】数式用!$P$4:$W$54,8, FALSE)</f>
        <v>#N/A</v>
      </c>
      <c r="AL614" s="372" t="e">
        <f>VLOOKUP('別紙様式2-3（個表）'!$G614,【参考】数式用!$P$4:$AD$54,15, FALSE)</f>
        <v>#N/A</v>
      </c>
      <c r="AM614" s="372" t="str">
        <f t="shared" si="66"/>
        <v/>
      </c>
      <c r="AN614" s="372" t="str">
        <f t="shared" si="67"/>
        <v/>
      </c>
      <c r="AO614" s="372" t="str">
        <f t="shared" si="68"/>
        <v/>
      </c>
      <c r="AP614" s="372" t="str">
        <f>IF(G614="", "", VLOOKUP(G614,【参考】数式用!$A$4:$M$54,13,FALSE))</f>
        <v/>
      </c>
      <c r="AQ614" s="46" t="str">
        <f t="shared" si="69"/>
        <v>―</v>
      </c>
    </row>
    <row r="615" spans="1:43" ht="45" customHeight="1">
      <c r="A615" s="114">
        <f t="shared" si="71"/>
        <v>601</v>
      </c>
      <c r="B615" s="115" t="str">
        <f>IF(基本情報入力シート!B658="","",基本情報入力シート!B658)</f>
        <v/>
      </c>
      <c r="C615" s="116" t="str">
        <f>IF(基本情報入力シート!L658="","",基本情報入力シート!L658)</f>
        <v/>
      </c>
      <c r="D615" s="116" t="str">
        <f>IF(基本情報入力シート!Q658="","",基本情報入力シート!Q658)</f>
        <v>愛知県</v>
      </c>
      <c r="E615" s="116" t="str">
        <f>IF(基本情報入力シート!V658="","",基本情報入力シート!V658)</f>
        <v/>
      </c>
      <c r="F615" s="116" t="str">
        <f>IF(基本情報入力シート!W658="","",基本情報入力シート!W658)</f>
        <v>事業所番号及びサービス名を入力してください。</v>
      </c>
      <c r="G615" s="116" t="str">
        <f>IF(基本情報入力シート!Z658="","",基本情報入力シート!Z658)</f>
        <v/>
      </c>
      <c r="H615" s="224" t="str">
        <f>IF(基本情報入力シート!AD658="","",基本情報入力シート!AD658)</f>
        <v/>
      </c>
      <c r="I615" s="362" t="str">
        <f>IF(基本情報入力シート!AE658="","",基本情報入力シート!AE658)</f>
        <v/>
      </c>
      <c r="J615" s="487"/>
      <c r="K615" s="491"/>
      <c r="L615" s="490"/>
      <c r="M615" s="363" t="str">
        <f>IF(G615="", "", VLOOKUP(AO615,【参考】数式用!$AZ$3:$BA$6, 2, FALSE))</f>
        <v/>
      </c>
      <c r="N615" s="364" t="str">
        <f>IF(G615="","",VLOOKUP(G615,【参考】数式用!$A$4:$L$54,MATCH('別紙様式2-3（個表）'!M615,【参考】数式用!$J$3:$L$3,0)+9,FALSE))</f>
        <v/>
      </c>
      <c r="O615" s="497" t="s">
        <v>2396</v>
      </c>
      <c r="P615" s="365" t="str">
        <f t="shared" si="70"/>
        <v>未入力あり</v>
      </c>
      <c r="Q615" s="273" t="str">
        <f>IFERROR(IF(P615="未入力あり","",ROUNDDOWN(ROUNDDOWN($H615*$I615,0)*VLOOKUP($G615,【参考】数式用!$A$4:$E$54,3, FALSE),0)),"")</f>
        <v/>
      </c>
      <c r="R615" s="273" t="str">
        <f>IF(AM615="×", 0,IF(P615="未入力あり","",ROUNDDOWN(ROUNDDOWN($H615*$I615,0)*VLOOKUP($G615,【参考】数式用!$A$4:$E$54,4,FALSE),0)))</f>
        <v/>
      </c>
      <c r="S615" s="366" t="str">
        <f>IF(AN615="×", 0,IF(P615="未入力あり","",ROUNDDOWN(ROUNDDOWN($H615*$I615,0)*VLOOKUP($G615,【参考】数式用!$A$4:$E$54,5, FALSE),0)))</f>
        <v/>
      </c>
      <c r="T615" s="369" t="s">
        <v>3907</v>
      </c>
      <c r="U615" s="370"/>
      <c r="V615" s="33"/>
      <c r="W615" s="641"/>
      <c r="X615" s="641"/>
      <c r="Y615" s="641"/>
      <c r="Z615" s="641"/>
      <c r="AA615" s="641"/>
      <c r="AB615" s="641"/>
      <c r="AC615" s="641"/>
      <c r="AD615" s="641"/>
      <c r="AE615" s="641"/>
      <c r="AF615" s="641"/>
      <c r="AG615" s="641"/>
      <c r="AI615" s="373" t="str">
        <f t="shared" si="65"/>
        <v/>
      </c>
      <c r="AJ615" s="372" t="e">
        <f>VLOOKUP('別紙様式2-3（個表）'!$G615,【参考】数式用!$P$4:$Q$54,2, FALSE)</f>
        <v>#N/A</v>
      </c>
      <c r="AK615" s="372" t="e">
        <f>VLOOKUP('別紙様式2-3（個表）'!$G615,【参考】数式用!$P$4:$W$54,8, FALSE)</f>
        <v>#N/A</v>
      </c>
      <c r="AL615" s="372" t="e">
        <f>VLOOKUP('別紙様式2-3（個表）'!$G615,【参考】数式用!$P$4:$AD$54,15, FALSE)</f>
        <v>#N/A</v>
      </c>
      <c r="AM615" s="372" t="str">
        <f t="shared" si="66"/>
        <v/>
      </c>
      <c r="AN615" s="372" t="str">
        <f t="shared" si="67"/>
        <v/>
      </c>
      <c r="AO615" s="372" t="str">
        <f t="shared" si="68"/>
        <v/>
      </c>
      <c r="AP615" s="372" t="str">
        <f>IF(G615="", "", VLOOKUP(G615,【参考】数式用!$A$4:$M$54,13,FALSE))</f>
        <v/>
      </c>
      <c r="AQ615" s="46" t="str">
        <f t="shared" si="69"/>
        <v>―</v>
      </c>
    </row>
    <row r="616" spans="1:43" ht="45" customHeight="1">
      <c r="A616" s="114">
        <f t="shared" si="71"/>
        <v>602</v>
      </c>
      <c r="B616" s="115" t="str">
        <f>IF(基本情報入力シート!B659="","",基本情報入力シート!B659)</f>
        <v/>
      </c>
      <c r="C616" s="116" t="str">
        <f>IF(基本情報入力シート!L659="","",基本情報入力シート!L659)</f>
        <v/>
      </c>
      <c r="D616" s="116" t="str">
        <f>IF(基本情報入力シート!Q659="","",基本情報入力シート!Q659)</f>
        <v>愛知県</v>
      </c>
      <c r="E616" s="116" t="str">
        <f>IF(基本情報入力シート!V659="","",基本情報入力シート!V659)</f>
        <v/>
      </c>
      <c r="F616" s="116" t="str">
        <f>IF(基本情報入力シート!W659="","",基本情報入力シート!W659)</f>
        <v>事業所番号及びサービス名を入力してください。</v>
      </c>
      <c r="G616" s="116" t="str">
        <f>IF(基本情報入力シート!Z659="","",基本情報入力シート!Z659)</f>
        <v/>
      </c>
      <c r="H616" s="224" t="str">
        <f>IF(基本情報入力シート!AD659="","",基本情報入力シート!AD659)</f>
        <v/>
      </c>
      <c r="I616" s="362" t="str">
        <f>IF(基本情報入力シート!AE659="","",基本情報入力シート!AE659)</f>
        <v/>
      </c>
      <c r="J616" s="487"/>
      <c r="K616" s="491"/>
      <c r="L616" s="490"/>
      <c r="M616" s="363" t="str">
        <f>IF(G616="", "", VLOOKUP(AO616,【参考】数式用!$AZ$3:$BA$6, 2, FALSE))</f>
        <v/>
      </c>
      <c r="N616" s="364" t="str">
        <f>IF(G616="","",VLOOKUP(G616,【参考】数式用!$A$4:$L$54,MATCH('別紙様式2-3（個表）'!M616,【参考】数式用!$J$3:$L$3,0)+9,FALSE))</f>
        <v/>
      </c>
      <c r="O616" s="497" t="s">
        <v>2396</v>
      </c>
      <c r="P616" s="365" t="str">
        <f t="shared" si="70"/>
        <v>未入力あり</v>
      </c>
      <c r="Q616" s="273" t="str">
        <f>IFERROR(IF(P616="未入力あり","",ROUNDDOWN(ROUNDDOWN($H616*$I616,0)*VLOOKUP($G616,【参考】数式用!$A$4:$E$54,3, FALSE),0)),"")</f>
        <v/>
      </c>
      <c r="R616" s="273" t="str">
        <f>IF(AM616="×", 0,IF(P616="未入力あり","",ROUNDDOWN(ROUNDDOWN($H616*$I616,0)*VLOOKUP($G616,【参考】数式用!$A$4:$E$54,4,FALSE),0)))</f>
        <v/>
      </c>
      <c r="S616" s="366" t="str">
        <f>IF(AN616="×", 0,IF(P616="未入力あり","",ROUNDDOWN(ROUNDDOWN($H616*$I616,0)*VLOOKUP($G616,【参考】数式用!$A$4:$E$54,5, FALSE),0)))</f>
        <v/>
      </c>
      <c r="T616" s="369" t="s">
        <v>3907</v>
      </c>
      <c r="U616" s="370"/>
      <c r="V616" s="33"/>
      <c r="W616" s="641"/>
      <c r="X616" s="641"/>
      <c r="Y616" s="641"/>
      <c r="Z616" s="641"/>
      <c r="AA616" s="641"/>
      <c r="AB616" s="641"/>
      <c r="AC616" s="641"/>
      <c r="AD616" s="641"/>
      <c r="AE616" s="641"/>
      <c r="AF616" s="641"/>
      <c r="AG616" s="641"/>
      <c r="AI616" s="373" t="str">
        <f t="shared" si="65"/>
        <v/>
      </c>
      <c r="AJ616" s="372" t="e">
        <f>VLOOKUP('別紙様式2-3（個表）'!$G616,【参考】数式用!$P$4:$Q$54,2, FALSE)</f>
        <v>#N/A</v>
      </c>
      <c r="AK616" s="372" t="e">
        <f>VLOOKUP('別紙様式2-3（個表）'!$G616,【参考】数式用!$P$4:$W$54,8, FALSE)</f>
        <v>#N/A</v>
      </c>
      <c r="AL616" s="372" t="e">
        <f>VLOOKUP('別紙様式2-3（個表）'!$G616,【参考】数式用!$P$4:$AD$54,15, FALSE)</f>
        <v>#N/A</v>
      </c>
      <c r="AM616" s="372" t="str">
        <f t="shared" si="66"/>
        <v/>
      </c>
      <c r="AN616" s="372" t="str">
        <f t="shared" si="67"/>
        <v/>
      </c>
      <c r="AO616" s="372" t="str">
        <f t="shared" si="68"/>
        <v/>
      </c>
      <c r="AP616" s="372" t="str">
        <f>IF(G616="", "", VLOOKUP(G616,【参考】数式用!$A$4:$M$54,13,FALSE))</f>
        <v/>
      </c>
      <c r="AQ616" s="46" t="str">
        <f t="shared" si="69"/>
        <v>―</v>
      </c>
    </row>
    <row r="617" spans="1:43" ht="45" customHeight="1">
      <c r="A617" s="114">
        <f t="shared" si="71"/>
        <v>603</v>
      </c>
      <c r="B617" s="115" t="str">
        <f>IF(基本情報入力シート!B660="","",基本情報入力シート!B660)</f>
        <v/>
      </c>
      <c r="C617" s="116" t="str">
        <f>IF(基本情報入力シート!L660="","",基本情報入力シート!L660)</f>
        <v/>
      </c>
      <c r="D617" s="116" t="str">
        <f>IF(基本情報入力シート!Q660="","",基本情報入力シート!Q660)</f>
        <v>愛知県</v>
      </c>
      <c r="E617" s="116" t="str">
        <f>IF(基本情報入力シート!V660="","",基本情報入力シート!V660)</f>
        <v/>
      </c>
      <c r="F617" s="116" t="str">
        <f>IF(基本情報入力シート!W660="","",基本情報入力シート!W660)</f>
        <v>事業所番号及びサービス名を入力してください。</v>
      </c>
      <c r="G617" s="116" t="str">
        <f>IF(基本情報入力シート!Z660="","",基本情報入力シート!Z660)</f>
        <v/>
      </c>
      <c r="H617" s="224" t="str">
        <f>IF(基本情報入力シート!AD660="","",基本情報入力シート!AD660)</f>
        <v/>
      </c>
      <c r="I617" s="362" t="str">
        <f>IF(基本情報入力シート!AE660="","",基本情報入力シート!AE660)</f>
        <v/>
      </c>
      <c r="J617" s="487"/>
      <c r="K617" s="491"/>
      <c r="L617" s="490"/>
      <c r="M617" s="363" t="str">
        <f>IF(G617="", "", VLOOKUP(AO617,【参考】数式用!$AZ$3:$BA$6, 2, FALSE))</f>
        <v/>
      </c>
      <c r="N617" s="364" t="str">
        <f>IF(G617="","",VLOOKUP(G617,【参考】数式用!$A$4:$L$54,MATCH('別紙様式2-3（個表）'!M617,【参考】数式用!$J$3:$L$3,0)+9,FALSE))</f>
        <v/>
      </c>
      <c r="O617" s="497" t="s">
        <v>2396</v>
      </c>
      <c r="P617" s="365" t="str">
        <f t="shared" si="70"/>
        <v>未入力あり</v>
      </c>
      <c r="Q617" s="273" t="str">
        <f>IFERROR(IF(P617="未入力あり","",ROUNDDOWN(ROUNDDOWN($H617*$I617,0)*VLOOKUP($G617,【参考】数式用!$A$4:$E$54,3, FALSE),0)),"")</f>
        <v/>
      </c>
      <c r="R617" s="273" t="str">
        <f>IF(AM617="×", 0,IF(P617="未入力あり","",ROUNDDOWN(ROUNDDOWN($H617*$I617,0)*VLOOKUP($G617,【参考】数式用!$A$4:$E$54,4,FALSE),0)))</f>
        <v/>
      </c>
      <c r="S617" s="366" t="str">
        <f>IF(AN617="×", 0,IF(P617="未入力あり","",ROUNDDOWN(ROUNDDOWN($H617*$I617,0)*VLOOKUP($G617,【参考】数式用!$A$4:$E$54,5, FALSE),0)))</f>
        <v/>
      </c>
      <c r="T617" s="369" t="s">
        <v>3907</v>
      </c>
      <c r="U617" s="370"/>
      <c r="V617" s="33"/>
      <c r="W617" s="641"/>
      <c r="X617" s="641"/>
      <c r="Y617" s="641"/>
      <c r="Z617" s="641"/>
      <c r="AA617" s="641"/>
      <c r="AB617" s="641"/>
      <c r="AC617" s="641"/>
      <c r="AD617" s="641"/>
      <c r="AE617" s="641"/>
      <c r="AF617" s="641"/>
      <c r="AG617" s="641"/>
      <c r="AI617" s="373" t="str">
        <f t="shared" si="65"/>
        <v/>
      </c>
      <c r="AJ617" s="372" t="e">
        <f>VLOOKUP('別紙様式2-3（個表）'!$G617,【参考】数式用!$P$4:$Q$54,2, FALSE)</f>
        <v>#N/A</v>
      </c>
      <c r="AK617" s="372" t="e">
        <f>VLOOKUP('別紙様式2-3（個表）'!$G617,【参考】数式用!$P$4:$W$54,8, FALSE)</f>
        <v>#N/A</v>
      </c>
      <c r="AL617" s="372" t="e">
        <f>VLOOKUP('別紙様式2-3（個表）'!$G617,【参考】数式用!$P$4:$AD$54,15, FALSE)</f>
        <v>#N/A</v>
      </c>
      <c r="AM617" s="372" t="str">
        <f t="shared" si="66"/>
        <v/>
      </c>
      <c r="AN617" s="372" t="str">
        <f t="shared" si="67"/>
        <v/>
      </c>
      <c r="AO617" s="372" t="str">
        <f t="shared" si="68"/>
        <v/>
      </c>
      <c r="AP617" s="372" t="str">
        <f>IF(G617="", "", VLOOKUP(G617,【参考】数式用!$A$4:$M$54,13,FALSE))</f>
        <v/>
      </c>
      <c r="AQ617" s="46" t="str">
        <f t="shared" si="69"/>
        <v>―</v>
      </c>
    </row>
    <row r="618" spans="1:43" ht="45" customHeight="1">
      <c r="A618" s="114">
        <f t="shared" si="71"/>
        <v>604</v>
      </c>
      <c r="B618" s="115" t="str">
        <f>IF(基本情報入力シート!B661="","",基本情報入力シート!B661)</f>
        <v/>
      </c>
      <c r="C618" s="116" t="str">
        <f>IF(基本情報入力シート!L661="","",基本情報入力シート!L661)</f>
        <v/>
      </c>
      <c r="D618" s="116" t="str">
        <f>IF(基本情報入力シート!Q661="","",基本情報入力シート!Q661)</f>
        <v>愛知県</v>
      </c>
      <c r="E618" s="116" t="str">
        <f>IF(基本情報入力シート!V661="","",基本情報入力シート!V661)</f>
        <v/>
      </c>
      <c r="F618" s="116" t="str">
        <f>IF(基本情報入力シート!W661="","",基本情報入力シート!W661)</f>
        <v>事業所番号及びサービス名を入力してください。</v>
      </c>
      <c r="G618" s="116" t="str">
        <f>IF(基本情報入力シート!Z661="","",基本情報入力シート!Z661)</f>
        <v/>
      </c>
      <c r="H618" s="224" t="str">
        <f>IF(基本情報入力シート!AD661="","",基本情報入力シート!AD661)</f>
        <v/>
      </c>
      <c r="I618" s="362" t="str">
        <f>IF(基本情報入力シート!AE661="","",基本情報入力シート!AE661)</f>
        <v/>
      </c>
      <c r="J618" s="487"/>
      <c r="K618" s="491"/>
      <c r="L618" s="490"/>
      <c r="M618" s="363" t="str">
        <f>IF(G618="", "", VLOOKUP(AO618,【参考】数式用!$AZ$3:$BA$6, 2, FALSE))</f>
        <v/>
      </c>
      <c r="N618" s="364" t="str">
        <f>IF(G618="","",VLOOKUP(G618,【参考】数式用!$A$4:$L$54,MATCH('別紙様式2-3（個表）'!M618,【参考】数式用!$J$3:$L$3,0)+9,FALSE))</f>
        <v/>
      </c>
      <c r="O618" s="497" t="s">
        <v>2396</v>
      </c>
      <c r="P618" s="365" t="str">
        <f t="shared" si="70"/>
        <v>未入力あり</v>
      </c>
      <c r="Q618" s="273" t="str">
        <f>IFERROR(IF(P618="未入力あり","",ROUNDDOWN(ROUNDDOWN($H618*$I618,0)*VLOOKUP($G618,【参考】数式用!$A$4:$E$54,3, FALSE),0)),"")</f>
        <v/>
      </c>
      <c r="R618" s="273" t="str">
        <f>IF(AM618="×", 0,IF(P618="未入力あり","",ROUNDDOWN(ROUNDDOWN($H618*$I618,0)*VLOOKUP($G618,【参考】数式用!$A$4:$E$54,4,FALSE),0)))</f>
        <v/>
      </c>
      <c r="S618" s="366" t="str">
        <f>IF(AN618="×", 0,IF(P618="未入力あり","",ROUNDDOWN(ROUNDDOWN($H618*$I618,0)*VLOOKUP($G618,【参考】数式用!$A$4:$E$54,5, FALSE),0)))</f>
        <v/>
      </c>
      <c r="T618" s="369" t="s">
        <v>3907</v>
      </c>
      <c r="U618" s="370"/>
      <c r="V618" s="33"/>
      <c r="W618" s="641"/>
      <c r="X618" s="641"/>
      <c r="Y618" s="641"/>
      <c r="Z618" s="641"/>
      <c r="AA618" s="641"/>
      <c r="AB618" s="641"/>
      <c r="AC618" s="641"/>
      <c r="AD618" s="641"/>
      <c r="AE618" s="641"/>
      <c r="AF618" s="641"/>
      <c r="AG618" s="641"/>
      <c r="AI618" s="373" t="str">
        <f t="shared" si="65"/>
        <v/>
      </c>
      <c r="AJ618" s="372" t="e">
        <f>VLOOKUP('別紙様式2-3（個表）'!$G618,【参考】数式用!$P$4:$Q$54,2, FALSE)</f>
        <v>#N/A</v>
      </c>
      <c r="AK618" s="372" t="e">
        <f>VLOOKUP('別紙様式2-3（個表）'!$G618,【参考】数式用!$P$4:$W$54,8, FALSE)</f>
        <v>#N/A</v>
      </c>
      <c r="AL618" s="372" t="e">
        <f>VLOOKUP('別紙様式2-3（個表）'!$G618,【参考】数式用!$P$4:$AD$54,15, FALSE)</f>
        <v>#N/A</v>
      </c>
      <c r="AM618" s="372" t="str">
        <f t="shared" si="66"/>
        <v/>
      </c>
      <c r="AN618" s="372" t="str">
        <f t="shared" si="67"/>
        <v/>
      </c>
      <c r="AO618" s="372" t="str">
        <f t="shared" si="68"/>
        <v/>
      </c>
      <c r="AP618" s="372" t="str">
        <f>IF(G618="", "", VLOOKUP(G618,【参考】数式用!$A$4:$M$54,13,FALSE))</f>
        <v/>
      </c>
      <c r="AQ618" s="46" t="str">
        <f t="shared" si="69"/>
        <v>―</v>
      </c>
    </row>
    <row r="619" spans="1:43" ht="45" customHeight="1">
      <c r="A619" s="114">
        <f t="shared" si="71"/>
        <v>605</v>
      </c>
      <c r="B619" s="115" t="str">
        <f>IF(基本情報入力シート!B662="","",基本情報入力シート!B662)</f>
        <v/>
      </c>
      <c r="C619" s="116" t="str">
        <f>IF(基本情報入力シート!L662="","",基本情報入力シート!L662)</f>
        <v/>
      </c>
      <c r="D619" s="116" t="str">
        <f>IF(基本情報入力シート!Q662="","",基本情報入力シート!Q662)</f>
        <v>愛知県</v>
      </c>
      <c r="E619" s="116" t="str">
        <f>IF(基本情報入力シート!V662="","",基本情報入力シート!V662)</f>
        <v/>
      </c>
      <c r="F619" s="116" t="str">
        <f>IF(基本情報入力シート!W662="","",基本情報入力シート!W662)</f>
        <v>事業所番号及びサービス名を入力してください。</v>
      </c>
      <c r="G619" s="116" t="str">
        <f>IF(基本情報入力シート!Z662="","",基本情報入力シート!Z662)</f>
        <v/>
      </c>
      <c r="H619" s="224" t="str">
        <f>IF(基本情報入力シート!AD662="","",基本情報入力シート!AD662)</f>
        <v/>
      </c>
      <c r="I619" s="362" t="str">
        <f>IF(基本情報入力シート!AE662="","",基本情報入力シート!AE662)</f>
        <v/>
      </c>
      <c r="J619" s="487"/>
      <c r="K619" s="491"/>
      <c r="L619" s="490"/>
      <c r="M619" s="363" t="str">
        <f>IF(G619="", "", VLOOKUP(AO619,【参考】数式用!$AZ$3:$BA$6, 2, FALSE))</f>
        <v/>
      </c>
      <c r="N619" s="364" t="str">
        <f>IF(G619="","",VLOOKUP(G619,【参考】数式用!$A$4:$L$54,MATCH('別紙様式2-3（個表）'!M619,【参考】数式用!$J$3:$L$3,0)+9,FALSE))</f>
        <v/>
      </c>
      <c r="O619" s="497" t="s">
        <v>2396</v>
      </c>
      <c r="P619" s="365" t="str">
        <f t="shared" si="70"/>
        <v>未入力あり</v>
      </c>
      <c r="Q619" s="273" t="str">
        <f>IFERROR(IF(P619="未入力あり","",ROUNDDOWN(ROUNDDOWN($H619*$I619,0)*VLOOKUP($G619,【参考】数式用!$A$4:$E$54,3, FALSE),0)),"")</f>
        <v/>
      </c>
      <c r="R619" s="273" t="str">
        <f>IF(AM619="×", 0,IF(P619="未入力あり","",ROUNDDOWN(ROUNDDOWN($H619*$I619,0)*VLOOKUP($G619,【参考】数式用!$A$4:$E$54,4,FALSE),0)))</f>
        <v/>
      </c>
      <c r="S619" s="366" t="str">
        <f>IF(AN619="×", 0,IF(P619="未入力あり","",ROUNDDOWN(ROUNDDOWN($H619*$I619,0)*VLOOKUP($G619,【参考】数式用!$A$4:$E$54,5, FALSE),0)))</f>
        <v/>
      </c>
      <c r="T619" s="369" t="s">
        <v>3907</v>
      </c>
      <c r="U619" s="370"/>
      <c r="V619" s="33"/>
      <c r="W619" s="641"/>
      <c r="X619" s="641"/>
      <c r="Y619" s="641"/>
      <c r="Z619" s="641"/>
      <c r="AA619" s="641"/>
      <c r="AB619" s="641"/>
      <c r="AC619" s="641"/>
      <c r="AD619" s="641"/>
      <c r="AE619" s="641"/>
      <c r="AF619" s="641"/>
      <c r="AG619" s="641"/>
      <c r="AI619" s="373" t="str">
        <f t="shared" si="65"/>
        <v/>
      </c>
      <c r="AJ619" s="372" t="e">
        <f>VLOOKUP('別紙様式2-3（個表）'!$G619,【参考】数式用!$P$4:$Q$54,2, FALSE)</f>
        <v>#N/A</v>
      </c>
      <c r="AK619" s="372" t="e">
        <f>VLOOKUP('別紙様式2-3（個表）'!$G619,【参考】数式用!$P$4:$W$54,8, FALSE)</f>
        <v>#N/A</v>
      </c>
      <c r="AL619" s="372" t="e">
        <f>VLOOKUP('別紙様式2-3（個表）'!$G619,【参考】数式用!$P$4:$AD$54,15, FALSE)</f>
        <v>#N/A</v>
      </c>
      <c r="AM619" s="372" t="str">
        <f t="shared" si="66"/>
        <v/>
      </c>
      <c r="AN619" s="372" t="str">
        <f t="shared" si="67"/>
        <v/>
      </c>
      <c r="AO619" s="372" t="str">
        <f t="shared" si="68"/>
        <v/>
      </c>
      <c r="AP619" s="372" t="str">
        <f>IF(G619="", "", VLOOKUP(G619,【参考】数式用!$A$4:$M$54,13,FALSE))</f>
        <v/>
      </c>
      <c r="AQ619" s="46" t="str">
        <f t="shared" si="69"/>
        <v>―</v>
      </c>
    </row>
    <row r="620" spans="1:43" ht="45" customHeight="1">
      <c r="A620" s="114">
        <f t="shared" si="71"/>
        <v>606</v>
      </c>
      <c r="B620" s="115" t="str">
        <f>IF(基本情報入力シート!B663="","",基本情報入力シート!B663)</f>
        <v/>
      </c>
      <c r="C620" s="116" t="str">
        <f>IF(基本情報入力シート!L663="","",基本情報入力シート!L663)</f>
        <v/>
      </c>
      <c r="D620" s="116" t="str">
        <f>IF(基本情報入力シート!Q663="","",基本情報入力シート!Q663)</f>
        <v>愛知県</v>
      </c>
      <c r="E620" s="116" t="str">
        <f>IF(基本情報入力シート!V663="","",基本情報入力シート!V663)</f>
        <v/>
      </c>
      <c r="F620" s="116" t="str">
        <f>IF(基本情報入力シート!W663="","",基本情報入力シート!W663)</f>
        <v>事業所番号及びサービス名を入力してください。</v>
      </c>
      <c r="G620" s="116" t="str">
        <f>IF(基本情報入力シート!Z663="","",基本情報入力シート!Z663)</f>
        <v/>
      </c>
      <c r="H620" s="224" t="str">
        <f>IF(基本情報入力シート!AD663="","",基本情報入力シート!AD663)</f>
        <v/>
      </c>
      <c r="I620" s="362" t="str">
        <f>IF(基本情報入力シート!AE663="","",基本情報入力シート!AE663)</f>
        <v/>
      </c>
      <c r="J620" s="487"/>
      <c r="K620" s="491"/>
      <c r="L620" s="490"/>
      <c r="M620" s="363" t="str">
        <f>IF(G620="", "", VLOOKUP(AO620,【参考】数式用!$AZ$3:$BA$6, 2, FALSE))</f>
        <v/>
      </c>
      <c r="N620" s="364" t="str">
        <f>IF(G620="","",VLOOKUP(G620,【参考】数式用!$A$4:$L$54,MATCH('別紙様式2-3（個表）'!M620,【参考】数式用!$J$3:$L$3,0)+9,FALSE))</f>
        <v/>
      </c>
      <c r="O620" s="497" t="s">
        <v>2396</v>
      </c>
      <c r="P620" s="365" t="str">
        <f t="shared" si="70"/>
        <v>未入力あり</v>
      </c>
      <c r="Q620" s="273" t="str">
        <f>IFERROR(IF(P620="未入力あり","",ROUNDDOWN(ROUNDDOWN($H620*$I620,0)*VLOOKUP($G620,【参考】数式用!$A$4:$E$54,3, FALSE),0)),"")</f>
        <v/>
      </c>
      <c r="R620" s="273" t="str">
        <f>IF(AM620="×", 0,IF(P620="未入力あり","",ROUNDDOWN(ROUNDDOWN($H620*$I620,0)*VLOOKUP($G620,【参考】数式用!$A$4:$E$54,4,FALSE),0)))</f>
        <v/>
      </c>
      <c r="S620" s="366" t="str">
        <f>IF(AN620="×", 0,IF(P620="未入力あり","",ROUNDDOWN(ROUNDDOWN($H620*$I620,0)*VLOOKUP($G620,【参考】数式用!$A$4:$E$54,5, FALSE),0)))</f>
        <v/>
      </c>
      <c r="T620" s="369" t="s">
        <v>3907</v>
      </c>
      <c r="U620" s="370"/>
      <c r="V620" s="33"/>
      <c r="W620" s="641"/>
      <c r="X620" s="641"/>
      <c r="Y620" s="641"/>
      <c r="Z620" s="641"/>
      <c r="AA620" s="641"/>
      <c r="AB620" s="641"/>
      <c r="AC620" s="641"/>
      <c r="AD620" s="641"/>
      <c r="AE620" s="641"/>
      <c r="AF620" s="641"/>
      <c r="AG620" s="641"/>
      <c r="AI620" s="373" t="str">
        <f t="shared" si="65"/>
        <v/>
      </c>
      <c r="AJ620" s="372" t="e">
        <f>VLOOKUP('別紙様式2-3（個表）'!$G620,【参考】数式用!$P$4:$Q$54,2, FALSE)</f>
        <v>#N/A</v>
      </c>
      <c r="AK620" s="372" t="e">
        <f>VLOOKUP('別紙様式2-3（個表）'!$G620,【参考】数式用!$P$4:$W$54,8, FALSE)</f>
        <v>#N/A</v>
      </c>
      <c r="AL620" s="372" t="e">
        <f>VLOOKUP('別紙様式2-3（個表）'!$G620,【参考】数式用!$P$4:$AD$54,15, FALSE)</f>
        <v>#N/A</v>
      </c>
      <c r="AM620" s="372" t="str">
        <f t="shared" si="66"/>
        <v/>
      </c>
      <c r="AN620" s="372" t="str">
        <f t="shared" si="67"/>
        <v/>
      </c>
      <c r="AO620" s="372" t="str">
        <f t="shared" si="68"/>
        <v/>
      </c>
      <c r="AP620" s="372" t="str">
        <f>IF(G620="", "", VLOOKUP(G620,【参考】数式用!$A$4:$M$54,13,FALSE))</f>
        <v/>
      </c>
      <c r="AQ620" s="46" t="str">
        <f t="shared" si="69"/>
        <v>―</v>
      </c>
    </row>
    <row r="621" spans="1:43" ht="45" customHeight="1">
      <c r="A621" s="114">
        <f t="shared" si="71"/>
        <v>607</v>
      </c>
      <c r="B621" s="115" t="str">
        <f>IF(基本情報入力シート!B664="","",基本情報入力シート!B664)</f>
        <v/>
      </c>
      <c r="C621" s="116" t="str">
        <f>IF(基本情報入力シート!L664="","",基本情報入力シート!L664)</f>
        <v/>
      </c>
      <c r="D621" s="116" t="str">
        <f>IF(基本情報入力シート!Q664="","",基本情報入力シート!Q664)</f>
        <v>愛知県</v>
      </c>
      <c r="E621" s="116" t="str">
        <f>IF(基本情報入力シート!V664="","",基本情報入力シート!V664)</f>
        <v/>
      </c>
      <c r="F621" s="116" t="str">
        <f>IF(基本情報入力シート!W664="","",基本情報入力シート!W664)</f>
        <v>事業所番号及びサービス名を入力してください。</v>
      </c>
      <c r="G621" s="116" t="str">
        <f>IF(基本情報入力シート!Z664="","",基本情報入力シート!Z664)</f>
        <v/>
      </c>
      <c r="H621" s="224" t="str">
        <f>IF(基本情報入力シート!AD664="","",基本情報入力シート!AD664)</f>
        <v/>
      </c>
      <c r="I621" s="362" t="str">
        <f>IF(基本情報入力シート!AE664="","",基本情報入力シート!AE664)</f>
        <v/>
      </c>
      <c r="J621" s="487"/>
      <c r="K621" s="491"/>
      <c r="L621" s="490"/>
      <c r="M621" s="363" t="str">
        <f>IF(G621="", "", VLOOKUP(AO621,【参考】数式用!$AZ$3:$BA$6, 2, FALSE))</f>
        <v/>
      </c>
      <c r="N621" s="364" t="str">
        <f>IF(G621="","",VLOOKUP(G621,【参考】数式用!$A$4:$L$54,MATCH('別紙様式2-3（個表）'!M621,【参考】数式用!$J$3:$L$3,0)+9,FALSE))</f>
        <v/>
      </c>
      <c r="O621" s="497" t="s">
        <v>2396</v>
      </c>
      <c r="P621" s="365" t="str">
        <f t="shared" si="70"/>
        <v>未入力あり</v>
      </c>
      <c r="Q621" s="273" t="str">
        <f>IFERROR(IF(P621="未入力あり","",ROUNDDOWN(ROUNDDOWN($H621*$I621,0)*VLOOKUP($G621,【参考】数式用!$A$4:$E$54,3, FALSE),0)),"")</f>
        <v/>
      </c>
      <c r="R621" s="273" t="str">
        <f>IF(AM621="×", 0,IF(P621="未入力あり","",ROUNDDOWN(ROUNDDOWN($H621*$I621,0)*VLOOKUP($G621,【参考】数式用!$A$4:$E$54,4,FALSE),0)))</f>
        <v/>
      </c>
      <c r="S621" s="366" t="str">
        <f>IF(AN621="×", 0,IF(P621="未入力あり","",ROUNDDOWN(ROUNDDOWN($H621*$I621,0)*VLOOKUP($G621,【参考】数式用!$A$4:$E$54,5, FALSE),0)))</f>
        <v/>
      </c>
      <c r="T621" s="369" t="s">
        <v>3907</v>
      </c>
      <c r="U621" s="370"/>
      <c r="V621" s="33"/>
      <c r="W621" s="641"/>
      <c r="X621" s="641"/>
      <c r="Y621" s="641"/>
      <c r="Z621" s="641"/>
      <c r="AA621" s="641"/>
      <c r="AB621" s="641"/>
      <c r="AC621" s="641"/>
      <c r="AD621" s="641"/>
      <c r="AE621" s="641"/>
      <c r="AF621" s="641"/>
      <c r="AG621" s="641"/>
      <c r="AI621" s="373" t="str">
        <f t="shared" si="65"/>
        <v/>
      </c>
      <c r="AJ621" s="372" t="e">
        <f>VLOOKUP('別紙様式2-3（個表）'!$G621,【参考】数式用!$P$4:$Q$54,2, FALSE)</f>
        <v>#N/A</v>
      </c>
      <c r="AK621" s="372" t="e">
        <f>VLOOKUP('別紙様式2-3（個表）'!$G621,【参考】数式用!$P$4:$W$54,8, FALSE)</f>
        <v>#N/A</v>
      </c>
      <c r="AL621" s="372" t="e">
        <f>VLOOKUP('別紙様式2-3（個表）'!$G621,【参考】数式用!$P$4:$AD$54,15, FALSE)</f>
        <v>#N/A</v>
      </c>
      <c r="AM621" s="372" t="str">
        <f t="shared" si="66"/>
        <v/>
      </c>
      <c r="AN621" s="372" t="str">
        <f t="shared" si="67"/>
        <v/>
      </c>
      <c r="AO621" s="372" t="str">
        <f t="shared" si="68"/>
        <v/>
      </c>
      <c r="AP621" s="372" t="str">
        <f>IF(G621="", "", VLOOKUP(G621,【参考】数式用!$A$4:$M$54,13,FALSE))</f>
        <v/>
      </c>
      <c r="AQ621" s="46" t="str">
        <f t="shared" si="69"/>
        <v>―</v>
      </c>
    </row>
    <row r="622" spans="1:43" ht="45" customHeight="1">
      <c r="A622" s="114">
        <f t="shared" si="71"/>
        <v>608</v>
      </c>
      <c r="B622" s="115" t="str">
        <f>IF(基本情報入力シート!B665="","",基本情報入力シート!B665)</f>
        <v/>
      </c>
      <c r="C622" s="116" t="str">
        <f>IF(基本情報入力シート!L665="","",基本情報入力シート!L665)</f>
        <v/>
      </c>
      <c r="D622" s="116" t="str">
        <f>IF(基本情報入力シート!Q665="","",基本情報入力シート!Q665)</f>
        <v>愛知県</v>
      </c>
      <c r="E622" s="116" t="str">
        <f>IF(基本情報入力シート!V665="","",基本情報入力シート!V665)</f>
        <v/>
      </c>
      <c r="F622" s="116" t="str">
        <f>IF(基本情報入力シート!W665="","",基本情報入力シート!W665)</f>
        <v>事業所番号及びサービス名を入力してください。</v>
      </c>
      <c r="G622" s="116" t="str">
        <f>IF(基本情報入力シート!Z665="","",基本情報入力シート!Z665)</f>
        <v/>
      </c>
      <c r="H622" s="224" t="str">
        <f>IF(基本情報入力シート!AD665="","",基本情報入力シート!AD665)</f>
        <v/>
      </c>
      <c r="I622" s="362" t="str">
        <f>IF(基本情報入力シート!AE665="","",基本情報入力シート!AE665)</f>
        <v/>
      </c>
      <c r="J622" s="487"/>
      <c r="K622" s="491"/>
      <c r="L622" s="490"/>
      <c r="M622" s="363" t="str">
        <f>IF(G622="", "", VLOOKUP(AO622,【参考】数式用!$AZ$3:$BA$6, 2, FALSE))</f>
        <v/>
      </c>
      <c r="N622" s="364" t="str">
        <f>IF(G622="","",VLOOKUP(G622,【参考】数式用!$A$4:$L$54,MATCH('別紙様式2-3（個表）'!M622,【参考】数式用!$J$3:$L$3,0)+9,FALSE))</f>
        <v/>
      </c>
      <c r="O622" s="497" t="s">
        <v>2396</v>
      </c>
      <c r="P622" s="365" t="str">
        <f t="shared" si="70"/>
        <v>未入力あり</v>
      </c>
      <c r="Q622" s="273" t="str">
        <f>IFERROR(IF(P622="未入力あり","",ROUNDDOWN(ROUNDDOWN($H622*$I622,0)*VLOOKUP($G622,【参考】数式用!$A$4:$E$54,3, FALSE),0)),"")</f>
        <v/>
      </c>
      <c r="R622" s="273" t="str">
        <f>IF(AM622="×", 0,IF(P622="未入力あり","",ROUNDDOWN(ROUNDDOWN($H622*$I622,0)*VLOOKUP($G622,【参考】数式用!$A$4:$E$54,4,FALSE),0)))</f>
        <v/>
      </c>
      <c r="S622" s="366" t="str">
        <f>IF(AN622="×", 0,IF(P622="未入力あり","",ROUNDDOWN(ROUNDDOWN($H622*$I622,0)*VLOOKUP($G622,【参考】数式用!$A$4:$E$54,5, FALSE),0)))</f>
        <v/>
      </c>
      <c r="T622" s="369" t="s">
        <v>3907</v>
      </c>
      <c r="U622" s="370"/>
      <c r="V622" s="33"/>
      <c r="W622" s="641"/>
      <c r="X622" s="641"/>
      <c r="Y622" s="641"/>
      <c r="Z622" s="641"/>
      <c r="AA622" s="641"/>
      <c r="AB622" s="641"/>
      <c r="AC622" s="641"/>
      <c r="AD622" s="641"/>
      <c r="AE622" s="641"/>
      <c r="AF622" s="641"/>
      <c r="AG622" s="641"/>
      <c r="AI622" s="373" t="str">
        <f t="shared" si="65"/>
        <v/>
      </c>
      <c r="AJ622" s="372" t="e">
        <f>VLOOKUP('別紙様式2-3（個表）'!$G622,【参考】数式用!$P$4:$Q$54,2, FALSE)</f>
        <v>#N/A</v>
      </c>
      <c r="AK622" s="372" t="e">
        <f>VLOOKUP('別紙様式2-3（個表）'!$G622,【参考】数式用!$P$4:$W$54,8, FALSE)</f>
        <v>#N/A</v>
      </c>
      <c r="AL622" s="372" t="e">
        <f>VLOOKUP('別紙様式2-3（個表）'!$G622,【参考】数式用!$P$4:$AD$54,15, FALSE)</f>
        <v>#N/A</v>
      </c>
      <c r="AM622" s="372" t="str">
        <f t="shared" si="66"/>
        <v/>
      </c>
      <c r="AN622" s="372" t="str">
        <f t="shared" si="67"/>
        <v/>
      </c>
      <c r="AO622" s="372" t="str">
        <f t="shared" si="68"/>
        <v/>
      </c>
      <c r="AP622" s="372" t="str">
        <f>IF(G622="", "", VLOOKUP(G622,【参考】数式用!$A$4:$M$54,13,FALSE))</f>
        <v/>
      </c>
      <c r="AQ622" s="46" t="str">
        <f t="shared" si="69"/>
        <v>―</v>
      </c>
    </row>
    <row r="623" spans="1:43" ht="45" customHeight="1">
      <c r="A623" s="114">
        <f t="shared" si="71"/>
        <v>609</v>
      </c>
      <c r="B623" s="115" t="str">
        <f>IF(基本情報入力シート!B666="","",基本情報入力シート!B666)</f>
        <v/>
      </c>
      <c r="C623" s="116" t="str">
        <f>IF(基本情報入力シート!L666="","",基本情報入力シート!L666)</f>
        <v/>
      </c>
      <c r="D623" s="116" t="str">
        <f>IF(基本情報入力シート!Q666="","",基本情報入力シート!Q666)</f>
        <v>愛知県</v>
      </c>
      <c r="E623" s="116" t="str">
        <f>IF(基本情報入力シート!V666="","",基本情報入力シート!V666)</f>
        <v/>
      </c>
      <c r="F623" s="116" t="str">
        <f>IF(基本情報入力シート!W666="","",基本情報入力シート!W666)</f>
        <v>事業所番号及びサービス名を入力してください。</v>
      </c>
      <c r="G623" s="116" t="str">
        <f>IF(基本情報入力シート!Z666="","",基本情報入力シート!Z666)</f>
        <v/>
      </c>
      <c r="H623" s="224" t="str">
        <f>IF(基本情報入力シート!AD666="","",基本情報入力シート!AD666)</f>
        <v/>
      </c>
      <c r="I623" s="362" t="str">
        <f>IF(基本情報入力シート!AE666="","",基本情報入力シート!AE666)</f>
        <v/>
      </c>
      <c r="J623" s="487"/>
      <c r="K623" s="491"/>
      <c r="L623" s="490"/>
      <c r="M623" s="363" t="str">
        <f>IF(G623="", "", VLOOKUP(AO623,【参考】数式用!$AZ$3:$BA$6, 2, FALSE))</f>
        <v/>
      </c>
      <c r="N623" s="364" t="str">
        <f>IF(G623="","",VLOOKUP(G623,【参考】数式用!$A$4:$L$54,MATCH('別紙様式2-3（個表）'!M623,【参考】数式用!$J$3:$L$3,0)+9,FALSE))</f>
        <v/>
      </c>
      <c r="O623" s="497" t="s">
        <v>2396</v>
      </c>
      <c r="P623" s="365" t="str">
        <f t="shared" si="70"/>
        <v>未入力あり</v>
      </c>
      <c r="Q623" s="273" t="str">
        <f>IFERROR(IF(P623="未入力あり","",ROUNDDOWN(ROUNDDOWN($H623*$I623,0)*VLOOKUP($G623,【参考】数式用!$A$4:$E$54,3, FALSE),0)),"")</f>
        <v/>
      </c>
      <c r="R623" s="273" t="str">
        <f>IF(AM623="×", 0,IF(P623="未入力あり","",ROUNDDOWN(ROUNDDOWN($H623*$I623,0)*VLOOKUP($G623,【参考】数式用!$A$4:$E$54,4,FALSE),0)))</f>
        <v/>
      </c>
      <c r="S623" s="366" t="str">
        <f>IF(AN623="×", 0,IF(P623="未入力あり","",ROUNDDOWN(ROUNDDOWN($H623*$I623,0)*VLOOKUP($G623,【参考】数式用!$A$4:$E$54,5, FALSE),0)))</f>
        <v/>
      </c>
      <c r="T623" s="369" t="s">
        <v>3907</v>
      </c>
      <c r="U623" s="370"/>
      <c r="V623" s="33"/>
      <c r="W623" s="641"/>
      <c r="X623" s="641"/>
      <c r="Y623" s="641"/>
      <c r="Z623" s="641"/>
      <c r="AA623" s="641"/>
      <c r="AB623" s="641"/>
      <c r="AC623" s="641"/>
      <c r="AD623" s="641"/>
      <c r="AE623" s="641"/>
      <c r="AF623" s="641"/>
      <c r="AG623" s="641"/>
      <c r="AI623" s="373" t="str">
        <f t="shared" si="65"/>
        <v/>
      </c>
      <c r="AJ623" s="372" t="e">
        <f>VLOOKUP('別紙様式2-3（個表）'!$G623,【参考】数式用!$P$4:$Q$54,2, FALSE)</f>
        <v>#N/A</v>
      </c>
      <c r="AK623" s="372" t="e">
        <f>VLOOKUP('別紙様式2-3（個表）'!$G623,【参考】数式用!$P$4:$W$54,8, FALSE)</f>
        <v>#N/A</v>
      </c>
      <c r="AL623" s="372" t="e">
        <f>VLOOKUP('別紙様式2-3（個表）'!$G623,【参考】数式用!$P$4:$AD$54,15, FALSE)</f>
        <v>#N/A</v>
      </c>
      <c r="AM623" s="372" t="str">
        <f t="shared" si="66"/>
        <v/>
      </c>
      <c r="AN623" s="372" t="str">
        <f t="shared" si="67"/>
        <v/>
      </c>
      <c r="AO623" s="372" t="str">
        <f t="shared" si="68"/>
        <v/>
      </c>
      <c r="AP623" s="372" t="str">
        <f>IF(G623="", "", VLOOKUP(G623,【参考】数式用!$A$4:$M$54,13,FALSE))</f>
        <v/>
      </c>
      <c r="AQ623" s="46" t="str">
        <f t="shared" si="69"/>
        <v>―</v>
      </c>
    </row>
    <row r="624" spans="1:43" ht="45" customHeight="1">
      <c r="A624" s="114">
        <f t="shared" si="71"/>
        <v>610</v>
      </c>
      <c r="B624" s="115" t="str">
        <f>IF(基本情報入力シート!B667="","",基本情報入力シート!B667)</f>
        <v/>
      </c>
      <c r="C624" s="116" t="str">
        <f>IF(基本情報入力シート!L667="","",基本情報入力シート!L667)</f>
        <v/>
      </c>
      <c r="D624" s="116" t="str">
        <f>IF(基本情報入力シート!Q667="","",基本情報入力シート!Q667)</f>
        <v>愛知県</v>
      </c>
      <c r="E624" s="116" t="str">
        <f>IF(基本情報入力シート!V667="","",基本情報入力シート!V667)</f>
        <v/>
      </c>
      <c r="F624" s="116" t="str">
        <f>IF(基本情報入力シート!W667="","",基本情報入力シート!W667)</f>
        <v>事業所番号及びサービス名を入力してください。</v>
      </c>
      <c r="G624" s="116" t="str">
        <f>IF(基本情報入力シート!Z667="","",基本情報入力シート!Z667)</f>
        <v/>
      </c>
      <c r="H624" s="224" t="str">
        <f>IF(基本情報入力シート!AD667="","",基本情報入力シート!AD667)</f>
        <v/>
      </c>
      <c r="I624" s="362" t="str">
        <f>IF(基本情報入力シート!AE667="","",基本情報入力シート!AE667)</f>
        <v/>
      </c>
      <c r="J624" s="487"/>
      <c r="K624" s="491"/>
      <c r="L624" s="490"/>
      <c r="M624" s="363" t="str">
        <f>IF(G624="", "", VLOOKUP(AO624,【参考】数式用!$AZ$3:$BA$6, 2, FALSE))</f>
        <v/>
      </c>
      <c r="N624" s="364" t="str">
        <f>IF(G624="","",VLOOKUP(G624,【参考】数式用!$A$4:$L$54,MATCH('別紙様式2-3（個表）'!M624,【参考】数式用!$J$3:$L$3,0)+9,FALSE))</f>
        <v/>
      </c>
      <c r="O624" s="497" t="s">
        <v>2396</v>
      </c>
      <c r="P624" s="365" t="str">
        <f t="shared" si="70"/>
        <v>未入力あり</v>
      </c>
      <c r="Q624" s="273" t="str">
        <f>IFERROR(IF(P624="未入力あり","",ROUNDDOWN(ROUNDDOWN($H624*$I624,0)*VLOOKUP($G624,【参考】数式用!$A$4:$E$54,3, FALSE),0)),"")</f>
        <v/>
      </c>
      <c r="R624" s="273" t="str">
        <f>IF(AM624="×", 0,IF(P624="未入力あり","",ROUNDDOWN(ROUNDDOWN($H624*$I624,0)*VLOOKUP($G624,【参考】数式用!$A$4:$E$54,4,FALSE),0)))</f>
        <v/>
      </c>
      <c r="S624" s="366" t="str">
        <f>IF(AN624="×", 0,IF(P624="未入力あり","",ROUNDDOWN(ROUNDDOWN($H624*$I624,0)*VLOOKUP($G624,【参考】数式用!$A$4:$E$54,5, FALSE),0)))</f>
        <v/>
      </c>
      <c r="T624" s="369" t="s">
        <v>3907</v>
      </c>
      <c r="U624" s="370"/>
      <c r="V624" s="33"/>
      <c r="W624" s="641"/>
      <c r="X624" s="641"/>
      <c r="Y624" s="641"/>
      <c r="Z624" s="641"/>
      <c r="AA624" s="641"/>
      <c r="AB624" s="641"/>
      <c r="AC624" s="641"/>
      <c r="AD624" s="641"/>
      <c r="AE624" s="641"/>
      <c r="AF624" s="641"/>
      <c r="AG624" s="641"/>
      <c r="AI624" s="373" t="str">
        <f t="shared" si="65"/>
        <v/>
      </c>
      <c r="AJ624" s="372" t="e">
        <f>VLOOKUP('別紙様式2-3（個表）'!$G624,【参考】数式用!$P$4:$Q$54,2, FALSE)</f>
        <v>#N/A</v>
      </c>
      <c r="AK624" s="372" t="e">
        <f>VLOOKUP('別紙様式2-3（個表）'!$G624,【参考】数式用!$P$4:$W$54,8, FALSE)</f>
        <v>#N/A</v>
      </c>
      <c r="AL624" s="372" t="e">
        <f>VLOOKUP('別紙様式2-3（個表）'!$G624,【参考】数式用!$P$4:$AD$54,15, FALSE)</f>
        <v>#N/A</v>
      </c>
      <c r="AM624" s="372" t="str">
        <f t="shared" si="66"/>
        <v/>
      </c>
      <c r="AN624" s="372" t="str">
        <f t="shared" si="67"/>
        <v/>
      </c>
      <c r="AO624" s="372" t="str">
        <f t="shared" si="68"/>
        <v/>
      </c>
      <c r="AP624" s="372" t="str">
        <f>IF(G624="", "", VLOOKUP(G624,【参考】数式用!$A$4:$M$54,13,FALSE))</f>
        <v/>
      </c>
      <c r="AQ624" s="46" t="str">
        <f t="shared" si="69"/>
        <v>―</v>
      </c>
    </row>
    <row r="625" spans="1:43" ht="45" customHeight="1">
      <c r="A625" s="114">
        <f t="shared" si="71"/>
        <v>611</v>
      </c>
      <c r="B625" s="115" t="str">
        <f>IF(基本情報入力シート!B668="","",基本情報入力シート!B668)</f>
        <v/>
      </c>
      <c r="C625" s="116" t="str">
        <f>IF(基本情報入力シート!L668="","",基本情報入力シート!L668)</f>
        <v/>
      </c>
      <c r="D625" s="116" t="str">
        <f>IF(基本情報入力シート!Q668="","",基本情報入力シート!Q668)</f>
        <v>愛知県</v>
      </c>
      <c r="E625" s="116" t="str">
        <f>IF(基本情報入力シート!V668="","",基本情報入力シート!V668)</f>
        <v/>
      </c>
      <c r="F625" s="116" t="str">
        <f>IF(基本情報入力シート!W668="","",基本情報入力シート!W668)</f>
        <v>事業所番号及びサービス名を入力してください。</v>
      </c>
      <c r="G625" s="116" t="str">
        <f>IF(基本情報入力シート!Z668="","",基本情報入力シート!Z668)</f>
        <v/>
      </c>
      <c r="H625" s="224" t="str">
        <f>IF(基本情報入力シート!AD668="","",基本情報入力シート!AD668)</f>
        <v/>
      </c>
      <c r="I625" s="362" t="str">
        <f>IF(基本情報入力シート!AE668="","",基本情報入力シート!AE668)</f>
        <v/>
      </c>
      <c r="J625" s="487"/>
      <c r="K625" s="491"/>
      <c r="L625" s="490"/>
      <c r="M625" s="363" t="str">
        <f>IF(G625="", "", VLOOKUP(AO625,【参考】数式用!$AZ$3:$BA$6, 2, FALSE))</f>
        <v/>
      </c>
      <c r="N625" s="364" t="str">
        <f>IF(G625="","",VLOOKUP(G625,【参考】数式用!$A$4:$L$54,MATCH('別紙様式2-3（個表）'!M625,【参考】数式用!$J$3:$L$3,0)+9,FALSE))</f>
        <v/>
      </c>
      <c r="O625" s="497" t="s">
        <v>2396</v>
      </c>
      <c r="P625" s="365" t="str">
        <f t="shared" si="70"/>
        <v>未入力あり</v>
      </c>
      <c r="Q625" s="273" t="str">
        <f>IFERROR(IF(P625="未入力あり","",ROUNDDOWN(ROUNDDOWN($H625*$I625,0)*VLOOKUP($G625,【参考】数式用!$A$4:$E$54,3, FALSE),0)),"")</f>
        <v/>
      </c>
      <c r="R625" s="273" t="str">
        <f>IF(AM625="×", 0,IF(P625="未入力あり","",ROUNDDOWN(ROUNDDOWN($H625*$I625,0)*VLOOKUP($G625,【参考】数式用!$A$4:$E$54,4,FALSE),0)))</f>
        <v/>
      </c>
      <c r="S625" s="366" t="str">
        <f>IF(AN625="×", 0,IF(P625="未入力あり","",ROUNDDOWN(ROUNDDOWN($H625*$I625,0)*VLOOKUP($G625,【参考】数式用!$A$4:$E$54,5, FALSE),0)))</f>
        <v/>
      </c>
      <c r="T625" s="369" t="s">
        <v>3907</v>
      </c>
      <c r="U625" s="370"/>
      <c r="V625" s="33"/>
      <c r="W625" s="641"/>
      <c r="X625" s="641"/>
      <c r="Y625" s="641"/>
      <c r="Z625" s="641"/>
      <c r="AA625" s="641"/>
      <c r="AB625" s="641"/>
      <c r="AC625" s="641"/>
      <c r="AD625" s="641"/>
      <c r="AE625" s="641"/>
      <c r="AF625" s="641"/>
      <c r="AG625" s="641"/>
      <c r="AI625" s="373" t="str">
        <f t="shared" si="65"/>
        <v/>
      </c>
      <c r="AJ625" s="372" t="e">
        <f>VLOOKUP('別紙様式2-3（個表）'!$G625,【参考】数式用!$P$4:$Q$54,2, FALSE)</f>
        <v>#N/A</v>
      </c>
      <c r="AK625" s="372" t="e">
        <f>VLOOKUP('別紙様式2-3（個表）'!$G625,【参考】数式用!$P$4:$W$54,8, FALSE)</f>
        <v>#N/A</v>
      </c>
      <c r="AL625" s="372" t="e">
        <f>VLOOKUP('別紙様式2-3（個表）'!$G625,【参考】数式用!$P$4:$AD$54,15, FALSE)</f>
        <v>#N/A</v>
      </c>
      <c r="AM625" s="372" t="str">
        <f t="shared" si="66"/>
        <v/>
      </c>
      <c r="AN625" s="372" t="str">
        <f t="shared" si="67"/>
        <v/>
      </c>
      <c r="AO625" s="372" t="str">
        <f t="shared" si="68"/>
        <v/>
      </c>
      <c r="AP625" s="372" t="str">
        <f>IF(G625="", "", VLOOKUP(G625,【参考】数式用!$A$4:$M$54,13,FALSE))</f>
        <v/>
      </c>
      <c r="AQ625" s="46" t="str">
        <f t="shared" si="69"/>
        <v>―</v>
      </c>
    </row>
    <row r="626" spans="1:43" ht="45" customHeight="1">
      <c r="A626" s="114">
        <f t="shared" si="71"/>
        <v>612</v>
      </c>
      <c r="B626" s="115" t="str">
        <f>IF(基本情報入力シート!B669="","",基本情報入力シート!B669)</f>
        <v/>
      </c>
      <c r="C626" s="116" t="str">
        <f>IF(基本情報入力シート!L669="","",基本情報入力シート!L669)</f>
        <v/>
      </c>
      <c r="D626" s="116" t="str">
        <f>IF(基本情報入力シート!Q669="","",基本情報入力シート!Q669)</f>
        <v>愛知県</v>
      </c>
      <c r="E626" s="116" t="str">
        <f>IF(基本情報入力シート!V669="","",基本情報入力シート!V669)</f>
        <v/>
      </c>
      <c r="F626" s="116" t="str">
        <f>IF(基本情報入力シート!W669="","",基本情報入力シート!W669)</f>
        <v>事業所番号及びサービス名を入力してください。</v>
      </c>
      <c r="G626" s="116" t="str">
        <f>IF(基本情報入力シート!Z669="","",基本情報入力シート!Z669)</f>
        <v/>
      </c>
      <c r="H626" s="224" t="str">
        <f>IF(基本情報入力シート!AD669="","",基本情報入力シート!AD669)</f>
        <v/>
      </c>
      <c r="I626" s="362" t="str">
        <f>IF(基本情報入力シート!AE669="","",基本情報入力シート!AE669)</f>
        <v/>
      </c>
      <c r="J626" s="487"/>
      <c r="K626" s="491"/>
      <c r="L626" s="490"/>
      <c r="M626" s="363" t="str">
        <f>IF(G626="", "", VLOOKUP(AO626,【参考】数式用!$AZ$3:$BA$6, 2, FALSE))</f>
        <v/>
      </c>
      <c r="N626" s="364" t="str">
        <f>IF(G626="","",VLOOKUP(G626,【参考】数式用!$A$4:$L$54,MATCH('別紙様式2-3（個表）'!M626,【参考】数式用!$J$3:$L$3,0)+9,FALSE))</f>
        <v/>
      </c>
      <c r="O626" s="497" t="s">
        <v>2396</v>
      </c>
      <c r="P626" s="365" t="str">
        <f t="shared" si="70"/>
        <v>未入力あり</v>
      </c>
      <c r="Q626" s="273" t="str">
        <f>IFERROR(IF(P626="未入力あり","",ROUNDDOWN(ROUNDDOWN($H626*$I626,0)*VLOOKUP($G626,【参考】数式用!$A$4:$E$54,3, FALSE),0)),"")</f>
        <v/>
      </c>
      <c r="R626" s="273" t="str">
        <f>IF(AM626="×", 0,IF(P626="未入力あり","",ROUNDDOWN(ROUNDDOWN($H626*$I626,0)*VLOOKUP($G626,【参考】数式用!$A$4:$E$54,4,FALSE),0)))</f>
        <v/>
      </c>
      <c r="S626" s="366" t="str">
        <f>IF(AN626="×", 0,IF(P626="未入力あり","",ROUNDDOWN(ROUNDDOWN($H626*$I626,0)*VLOOKUP($G626,【参考】数式用!$A$4:$E$54,5, FALSE),0)))</f>
        <v/>
      </c>
      <c r="T626" s="369" t="s">
        <v>3907</v>
      </c>
      <c r="U626" s="370"/>
      <c r="V626" s="33"/>
      <c r="W626" s="641"/>
      <c r="X626" s="641"/>
      <c r="Y626" s="641"/>
      <c r="Z626" s="641"/>
      <c r="AA626" s="641"/>
      <c r="AB626" s="641"/>
      <c r="AC626" s="641"/>
      <c r="AD626" s="641"/>
      <c r="AE626" s="641"/>
      <c r="AF626" s="641"/>
      <c r="AG626" s="641"/>
      <c r="AI626" s="373" t="str">
        <f t="shared" ref="AI626:AI689" si="72">IF(T626="○", F626, "")</f>
        <v/>
      </c>
      <c r="AJ626" s="372" t="e">
        <f>VLOOKUP('別紙様式2-3（個表）'!$G626,【参考】数式用!$P$4:$Q$54,2, FALSE)</f>
        <v>#N/A</v>
      </c>
      <c r="AK626" s="372" t="e">
        <f>VLOOKUP('別紙様式2-3（個表）'!$G626,【参考】数式用!$P$4:$W$54,8, FALSE)</f>
        <v>#N/A</v>
      </c>
      <c r="AL626" s="372" t="e">
        <f>VLOOKUP('別紙様式2-3（個表）'!$G626,【参考】数式用!$P$4:$AD$54,15, FALSE)</f>
        <v>#N/A</v>
      </c>
      <c r="AM626" s="372" t="str">
        <f t="shared" ref="AM626:AM689" si="73">IF(K626="", "", IF(OR(K626="要件を満たさない",K626="―"), "×","○"))</f>
        <v/>
      </c>
      <c r="AN626" s="372" t="str">
        <f t="shared" ref="AN626:AN689" si="74">IF(L626="", "", IF(OR(L626="要件を満たさない",L626="―"), "×","○"))</f>
        <v/>
      </c>
      <c r="AO626" s="372" t="str">
        <f t="shared" ref="AO626:AO689" si="75">IF(G626="","", "○"&amp;AM626&amp;AN626)</f>
        <v/>
      </c>
      <c r="AP626" s="372" t="str">
        <f>IF(G626="", "", VLOOKUP(G626,【参考】数式用!$A$4:$M$54,13,FALSE))</f>
        <v/>
      </c>
      <c r="AQ626" s="46" t="str">
        <f t="shared" ref="AQ626:AQ689" si="76">IF(AND(AM626="×",L626="②の要件を満たしている"),"×","―")</f>
        <v>―</v>
      </c>
    </row>
    <row r="627" spans="1:43" ht="45" customHeight="1">
      <c r="A627" s="114">
        <f t="shared" si="71"/>
        <v>613</v>
      </c>
      <c r="B627" s="115" t="str">
        <f>IF(基本情報入力シート!B670="","",基本情報入力シート!B670)</f>
        <v/>
      </c>
      <c r="C627" s="116" t="str">
        <f>IF(基本情報入力シート!L670="","",基本情報入力シート!L670)</f>
        <v/>
      </c>
      <c r="D627" s="116" t="str">
        <f>IF(基本情報入力シート!Q670="","",基本情報入力シート!Q670)</f>
        <v>愛知県</v>
      </c>
      <c r="E627" s="116" t="str">
        <f>IF(基本情報入力シート!V670="","",基本情報入力シート!V670)</f>
        <v/>
      </c>
      <c r="F627" s="116" t="str">
        <f>IF(基本情報入力シート!W670="","",基本情報入力シート!W670)</f>
        <v>事業所番号及びサービス名を入力してください。</v>
      </c>
      <c r="G627" s="116" t="str">
        <f>IF(基本情報入力シート!Z670="","",基本情報入力シート!Z670)</f>
        <v/>
      </c>
      <c r="H627" s="224" t="str">
        <f>IF(基本情報入力シート!AD670="","",基本情報入力シート!AD670)</f>
        <v/>
      </c>
      <c r="I627" s="362" t="str">
        <f>IF(基本情報入力シート!AE670="","",基本情報入力シート!AE670)</f>
        <v/>
      </c>
      <c r="J627" s="487"/>
      <c r="K627" s="491"/>
      <c r="L627" s="490"/>
      <c r="M627" s="363" t="str">
        <f>IF(G627="", "", VLOOKUP(AO627,【参考】数式用!$AZ$3:$BA$6, 2, FALSE))</f>
        <v/>
      </c>
      <c r="N627" s="364" t="str">
        <f>IF(G627="","",VLOOKUP(G627,【参考】数式用!$A$4:$L$54,MATCH('別紙様式2-3（個表）'!M627,【参考】数式用!$J$3:$L$3,0)+9,FALSE))</f>
        <v/>
      </c>
      <c r="O627" s="497" t="s">
        <v>2396</v>
      </c>
      <c r="P627" s="365" t="str">
        <f t="shared" si="70"/>
        <v>未入力あり</v>
      </c>
      <c r="Q627" s="273" t="str">
        <f>IFERROR(IF(P627="未入力あり","",ROUNDDOWN(ROUNDDOWN($H627*$I627,0)*VLOOKUP($G627,【参考】数式用!$A$4:$E$54,3, FALSE),0)),"")</f>
        <v/>
      </c>
      <c r="R627" s="273" t="str">
        <f>IF(AM627="×", 0,IF(P627="未入力あり","",ROUNDDOWN(ROUNDDOWN($H627*$I627,0)*VLOOKUP($G627,【参考】数式用!$A$4:$E$54,4,FALSE),0)))</f>
        <v/>
      </c>
      <c r="S627" s="366" t="str">
        <f>IF(AN627="×", 0,IF(P627="未入力あり","",ROUNDDOWN(ROUNDDOWN($H627*$I627,0)*VLOOKUP($G627,【参考】数式用!$A$4:$E$54,5, FALSE),0)))</f>
        <v/>
      </c>
      <c r="T627" s="369" t="s">
        <v>3907</v>
      </c>
      <c r="U627" s="370"/>
      <c r="V627" s="33"/>
      <c r="W627" s="641"/>
      <c r="X627" s="641"/>
      <c r="Y627" s="641"/>
      <c r="Z627" s="641"/>
      <c r="AA627" s="641"/>
      <c r="AB627" s="641"/>
      <c r="AC627" s="641"/>
      <c r="AD627" s="641"/>
      <c r="AE627" s="641"/>
      <c r="AF627" s="641"/>
      <c r="AG627" s="641"/>
      <c r="AI627" s="373" t="str">
        <f t="shared" si="72"/>
        <v/>
      </c>
      <c r="AJ627" s="372" t="e">
        <f>VLOOKUP('別紙様式2-3（個表）'!$G627,【参考】数式用!$P$4:$Q$54,2, FALSE)</f>
        <v>#N/A</v>
      </c>
      <c r="AK627" s="372" t="e">
        <f>VLOOKUP('別紙様式2-3（個表）'!$G627,【参考】数式用!$P$4:$W$54,8, FALSE)</f>
        <v>#N/A</v>
      </c>
      <c r="AL627" s="372" t="e">
        <f>VLOOKUP('別紙様式2-3（個表）'!$G627,【参考】数式用!$P$4:$AD$54,15, FALSE)</f>
        <v>#N/A</v>
      </c>
      <c r="AM627" s="372" t="str">
        <f t="shared" si="73"/>
        <v/>
      </c>
      <c r="AN627" s="372" t="str">
        <f t="shared" si="74"/>
        <v/>
      </c>
      <c r="AO627" s="372" t="str">
        <f t="shared" si="75"/>
        <v/>
      </c>
      <c r="AP627" s="372" t="str">
        <f>IF(G627="", "", VLOOKUP(G627,【参考】数式用!$A$4:$M$54,13,FALSE))</f>
        <v/>
      </c>
      <c r="AQ627" s="46" t="str">
        <f t="shared" si="76"/>
        <v>―</v>
      </c>
    </row>
    <row r="628" spans="1:43" ht="45" customHeight="1">
      <c r="A628" s="114">
        <f t="shared" si="71"/>
        <v>614</v>
      </c>
      <c r="B628" s="115" t="str">
        <f>IF(基本情報入力シート!B671="","",基本情報入力シート!B671)</f>
        <v/>
      </c>
      <c r="C628" s="116" t="str">
        <f>IF(基本情報入力シート!L671="","",基本情報入力シート!L671)</f>
        <v/>
      </c>
      <c r="D628" s="116" t="str">
        <f>IF(基本情報入力シート!Q671="","",基本情報入力シート!Q671)</f>
        <v>愛知県</v>
      </c>
      <c r="E628" s="116" t="str">
        <f>IF(基本情報入力シート!V671="","",基本情報入力シート!V671)</f>
        <v/>
      </c>
      <c r="F628" s="116" t="str">
        <f>IF(基本情報入力シート!W671="","",基本情報入力シート!W671)</f>
        <v>事業所番号及びサービス名を入力してください。</v>
      </c>
      <c r="G628" s="116" t="str">
        <f>IF(基本情報入力シート!Z671="","",基本情報入力シート!Z671)</f>
        <v/>
      </c>
      <c r="H628" s="224" t="str">
        <f>IF(基本情報入力シート!AD671="","",基本情報入力シート!AD671)</f>
        <v/>
      </c>
      <c r="I628" s="362" t="str">
        <f>IF(基本情報入力シート!AE671="","",基本情報入力シート!AE671)</f>
        <v/>
      </c>
      <c r="J628" s="487"/>
      <c r="K628" s="491"/>
      <c r="L628" s="490"/>
      <c r="M628" s="363" t="str">
        <f>IF(G628="", "", VLOOKUP(AO628,【参考】数式用!$AZ$3:$BA$6, 2, FALSE))</f>
        <v/>
      </c>
      <c r="N628" s="364" t="str">
        <f>IF(G628="","",VLOOKUP(G628,【参考】数式用!$A$4:$L$54,MATCH('別紙様式2-3（個表）'!M628,【参考】数式用!$J$3:$L$3,0)+9,FALSE))</f>
        <v/>
      </c>
      <c r="O628" s="497" t="s">
        <v>2396</v>
      </c>
      <c r="P628" s="365" t="str">
        <f t="shared" si="70"/>
        <v>未入力あり</v>
      </c>
      <c r="Q628" s="273" t="str">
        <f>IFERROR(IF(P628="未入力あり","",ROUNDDOWN(ROUNDDOWN($H628*$I628,0)*VLOOKUP($G628,【参考】数式用!$A$4:$E$54,3, FALSE),0)),"")</f>
        <v/>
      </c>
      <c r="R628" s="273" t="str">
        <f>IF(AM628="×", 0,IF(P628="未入力あり","",ROUNDDOWN(ROUNDDOWN($H628*$I628,0)*VLOOKUP($G628,【参考】数式用!$A$4:$E$54,4,FALSE),0)))</f>
        <v/>
      </c>
      <c r="S628" s="366" t="str">
        <f>IF(AN628="×", 0,IF(P628="未入力あり","",ROUNDDOWN(ROUNDDOWN($H628*$I628,0)*VLOOKUP($G628,【参考】数式用!$A$4:$E$54,5, FALSE),0)))</f>
        <v/>
      </c>
      <c r="T628" s="369" t="s">
        <v>3907</v>
      </c>
      <c r="U628" s="370"/>
      <c r="V628" s="33"/>
      <c r="W628" s="641"/>
      <c r="X628" s="641"/>
      <c r="Y628" s="641"/>
      <c r="Z628" s="641"/>
      <c r="AA628" s="641"/>
      <c r="AB628" s="641"/>
      <c r="AC628" s="641"/>
      <c r="AD628" s="641"/>
      <c r="AE628" s="641"/>
      <c r="AF628" s="641"/>
      <c r="AG628" s="641"/>
      <c r="AI628" s="373" t="str">
        <f t="shared" si="72"/>
        <v/>
      </c>
      <c r="AJ628" s="372" t="e">
        <f>VLOOKUP('別紙様式2-3（個表）'!$G628,【参考】数式用!$P$4:$Q$54,2, FALSE)</f>
        <v>#N/A</v>
      </c>
      <c r="AK628" s="372" t="e">
        <f>VLOOKUP('別紙様式2-3（個表）'!$G628,【参考】数式用!$P$4:$W$54,8, FALSE)</f>
        <v>#N/A</v>
      </c>
      <c r="AL628" s="372" t="e">
        <f>VLOOKUP('別紙様式2-3（個表）'!$G628,【参考】数式用!$P$4:$AD$54,15, FALSE)</f>
        <v>#N/A</v>
      </c>
      <c r="AM628" s="372" t="str">
        <f t="shared" si="73"/>
        <v/>
      </c>
      <c r="AN628" s="372" t="str">
        <f t="shared" si="74"/>
        <v/>
      </c>
      <c r="AO628" s="372" t="str">
        <f t="shared" si="75"/>
        <v/>
      </c>
      <c r="AP628" s="372" t="str">
        <f>IF(G628="", "", VLOOKUP(G628,【参考】数式用!$A$4:$M$54,13,FALSE))</f>
        <v/>
      </c>
      <c r="AQ628" s="46" t="str">
        <f t="shared" si="76"/>
        <v>―</v>
      </c>
    </row>
    <row r="629" spans="1:43" ht="45" customHeight="1">
      <c r="A629" s="114">
        <f t="shared" si="71"/>
        <v>615</v>
      </c>
      <c r="B629" s="115" t="str">
        <f>IF(基本情報入力シート!B672="","",基本情報入力シート!B672)</f>
        <v/>
      </c>
      <c r="C629" s="116" t="str">
        <f>IF(基本情報入力シート!L672="","",基本情報入力シート!L672)</f>
        <v/>
      </c>
      <c r="D629" s="116" t="str">
        <f>IF(基本情報入力シート!Q672="","",基本情報入力シート!Q672)</f>
        <v>愛知県</v>
      </c>
      <c r="E629" s="116" t="str">
        <f>IF(基本情報入力シート!V672="","",基本情報入力シート!V672)</f>
        <v/>
      </c>
      <c r="F629" s="116" t="str">
        <f>IF(基本情報入力シート!W672="","",基本情報入力シート!W672)</f>
        <v>事業所番号及びサービス名を入力してください。</v>
      </c>
      <c r="G629" s="116" t="str">
        <f>IF(基本情報入力シート!Z672="","",基本情報入力シート!Z672)</f>
        <v/>
      </c>
      <c r="H629" s="224" t="str">
        <f>IF(基本情報入力シート!AD672="","",基本情報入力シート!AD672)</f>
        <v/>
      </c>
      <c r="I629" s="362" t="str">
        <f>IF(基本情報入力シート!AE672="","",基本情報入力シート!AE672)</f>
        <v/>
      </c>
      <c r="J629" s="487"/>
      <c r="K629" s="491"/>
      <c r="L629" s="490"/>
      <c r="M629" s="363" t="str">
        <f>IF(G629="", "", VLOOKUP(AO629,【参考】数式用!$AZ$3:$BA$6, 2, FALSE))</f>
        <v/>
      </c>
      <c r="N629" s="364" t="str">
        <f>IF(G629="","",VLOOKUP(G629,【参考】数式用!$A$4:$L$54,MATCH('別紙様式2-3（個表）'!M629,【参考】数式用!$J$3:$L$3,0)+9,FALSE))</f>
        <v/>
      </c>
      <c r="O629" s="497" t="s">
        <v>2396</v>
      </c>
      <c r="P629" s="365" t="str">
        <f t="shared" si="70"/>
        <v>未入力あり</v>
      </c>
      <c r="Q629" s="273" t="str">
        <f>IFERROR(IF(P629="未入力あり","",ROUNDDOWN(ROUNDDOWN($H629*$I629,0)*VLOOKUP($G629,【参考】数式用!$A$4:$E$54,3, FALSE),0)),"")</f>
        <v/>
      </c>
      <c r="R629" s="273" t="str">
        <f>IF(AM629="×", 0,IF(P629="未入力あり","",ROUNDDOWN(ROUNDDOWN($H629*$I629,0)*VLOOKUP($G629,【参考】数式用!$A$4:$E$54,4,FALSE),0)))</f>
        <v/>
      </c>
      <c r="S629" s="366" t="str">
        <f>IF(AN629="×", 0,IF(P629="未入力あり","",ROUNDDOWN(ROUNDDOWN($H629*$I629,0)*VLOOKUP($G629,【参考】数式用!$A$4:$E$54,5, FALSE),0)))</f>
        <v/>
      </c>
      <c r="T629" s="369" t="s">
        <v>3907</v>
      </c>
      <c r="U629" s="370"/>
      <c r="V629" s="33"/>
      <c r="W629" s="641"/>
      <c r="X629" s="641"/>
      <c r="Y629" s="641"/>
      <c r="Z629" s="641"/>
      <c r="AA629" s="641"/>
      <c r="AB629" s="641"/>
      <c r="AC629" s="641"/>
      <c r="AD629" s="641"/>
      <c r="AE629" s="641"/>
      <c r="AF629" s="641"/>
      <c r="AG629" s="641"/>
      <c r="AI629" s="373" t="str">
        <f t="shared" si="72"/>
        <v/>
      </c>
      <c r="AJ629" s="372" t="e">
        <f>VLOOKUP('別紙様式2-3（個表）'!$G629,【参考】数式用!$P$4:$Q$54,2, FALSE)</f>
        <v>#N/A</v>
      </c>
      <c r="AK629" s="372" t="e">
        <f>VLOOKUP('別紙様式2-3（個表）'!$G629,【参考】数式用!$P$4:$W$54,8, FALSE)</f>
        <v>#N/A</v>
      </c>
      <c r="AL629" s="372" t="e">
        <f>VLOOKUP('別紙様式2-3（個表）'!$G629,【参考】数式用!$P$4:$AD$54,15, FALSE)</f>
        <v>#N/A</v>
      </c>
      <c r="AM629" s="372" t="str">
        <f t="shared" si="73"/>
        <v/>
      </c>
      <c r="AN629" s="372" t="str">
        <f t="shared" si="74"/>
        <v/>
      </c>
      <c r="AO629" s="372" t="str">
        <f t="shared" si="75"/>
        <v/>
      </c>
      <c r="AP629" s="372" t="str">
        <f>IF(G629="", "", VLOOKUP(G629,【参考】数式用!$A$4:$M$54,13,FALSE))</f>
        <v/>
      </c>
      <c r="AQ629" s="46" t="str">
        <f t="shared" si="76"/>
        <v>―</v>
      </c>
    </row>
    <row r="630" spans="1:43" ht="45" customHeight="1">
      <c r="A630" s="114">
        <f t="shared" si="71"/>
        <v>616</v>
      </c>
      <c r="B630" s="115" t="str">
        <f>IF(基本情報入力シート!B673="","",基本情報入力シート!B673)</f>
        <v/>
      </c>
      <c r="C630" s="116" t="str">
        <f>IF(基本情報入力シート!L673="","",基本情報入力シート!L673)</f>
        <v/>
      </c>
      <c r="D630" s="116" t="str">
        <f>IF(基本情報入力シート!Q673="","",基本情報入力シート!Q673)</f>
        <v>愛知県</v>
      </c>
      <c r="E630" s="116" t="str">
        <f>IF(基本情報入力シート!V673="","",基本情報入力シート!V673)</f>
        <v/>
      </c>
      <c r="F630" s="116" t="str">
        <f>IF(基本情報入力シート!W673="","",基本情報入力シート!W673)</f>
        <v>事業所番号及びサービス名を入力してください。</v>
      </c>
      <c r="G630" s="116" t="str">
        <f>IF(基本情報入力シート!Z673="","",基本情報入力シート!Z673)</f>
        <v/>
      </c>
      <c r="H630" s="224" t="str">
        <f>IF(基本情報入力シート!AD673="","",基本情報入力シート!AD673)</f>
        <v/>
      </c>
      <c r="I630" s="362" t="str">
        <f>IF(基本情報入力シート!AE673="","",基本情報入力シート!AE673)</f>
        <v/>
      </c>
      <c r="J630" s="487"/>
      <c r="K630" s="491"/>
      <c r="L630" s="490"/>
      <c r="M630" s="363" t="str">
        <f>IF(G630="", "", VLOOKUP(AO630,【参考】数式用!$AZ$3:$BA$6, 2, FALSE))</f>
        <v/>
      </c>
      <c r="N630" s="364" t="str">
        <f>IF(G630="","",VLOOKUP(G630,【参考】数式用!$A$4:$L$54,MATCH('別紙様式2-3（個表）'!M630,【参考】数式用!$J$3:$L$3,0)+9,FALSE))</f>
        <v/>
      </c>
      <c r="O630" s="497" t="s">
        <v>2396</v>
      </c>
      <c r="P630" s="365" t="str">
        <f t="shared" si="70"/>
        <v>未入力あり</v>
      </c>
      <c r="Q630" s="273" t="str">
        <f>IFERROR(IF(P630="未入力あり","",ROUNDDOWN(ROUNDDOWN($H630*$I630,0)*VLOOKUP($G630,【参考】数式用!$A$4:$E$54,3, FALSE),0)),"")</f>
        <v/>
      </c>
      <c r="R630" s="273" t="str">
        <f>IF(AM630="×", 0,IF(P630="未入力あり","",ROUNDDOWN(ROUNDDOWN($H630*$I630,0)*VLOOKUP($G630,【参考】数式用!$A$4:$E$54,4,FALSE),0)))</f>
        <v/>
      </c>
      <c r="S630" s="366" t="str">
        <f>IF(AN630="×", 0,IF(P630="未入力あり","",ROUNDDOWN(ROUNDDOWN($H630*$I630,0)*VLOOKUP($G630,【参考】数式用!$A$4:$E$54,5, FALSE),0)))</f>
        <v/>
      </c>
      <c r="T630" s="369" t="s">
        <v>3907</v>
      </c>
      <c r="U630" s="370"/>
      <c r="V630" s="33"/>
      <c r="W630" s="641"/>
      <c r="X630" s="641"/>
      <c r="Y630" s="641"/>
      <c r="Z630" s="641"/>
      <c r="AA630" s="641"/>
      <c r="AB630" s="641"/>
      <c r="AC630" s="641"/>
      <c r="AD630" s="641"/>
      <c r="AE630" s="641"/>
      <c r="AF630" s="641"/>
      <c r="AG630" s="641"/>
      <c r="AI630" s="373" t="str">
        <f t="shared" si="72"/>
        <v/>
      </c>
      <c r="AJ630" s="372" t="e">
        <f>VLOOKUP('別紙様式2-3（個表）'!$G630,【参考】数式用!$P$4:$Q$54,2, FALSE)</f>
        <v>#N/A</v>
      </c>
      <c r="AK630" s="372" t="e">
        <f>VLOOKUP('別紙様式2-3（個表）'!$G630,【参考】数式用!$P$4:$W$54,8, FALSE)</f>
        <v>#N/A</v>
      </c>
      <c r="AL630" s="372" t="e">
        <f>VLOOKUP('別紙様式2-3（個表）'!$G630,【参考】数式用!$P$4:$AD$54,15, FALSE)</f>
        <v>#N/A</v>
      </c>
      <c r="AM630" s="372" t="str">
        <f t="shared" si="73"/>
        <v/>
      </c>
      <c r="AN630" s="372" t="str">
        <f t="shared" si="74"/>
        <v/>
      </c>
      <c r="AO630" s="372" t="str">
        <f t="shared" si="75"/>
        <v/>
      </c>
      <c r="AP630" s="372" t="str">
        <f>IF(G630="", "", VLOOKUP(G630,【参考】数式用!$A$4:$M$54,13,FALSE))</f>
        <v/>
      </c>
      <c r="AQ630" s="46" t="str">
        <f t="shared" si="76"/>
        <v>―</v>
      </c>
    </row>
    <row r="631" spans="1:43" ht="45" customHeight="1">
      <c r="A631" s="114">
        <f t="shared" si="71"/>
        <v>617</v>
      </c>
      <c r="B631" s="115" t="str">
        <f>IF(基本情報入力シート!B674="","",基本情報入力シート!B674)</f>
        <v/>
      </c>
      <c r="C631" s="116" t="str">
        <f>IF(基本情報入力シート!L674="","",基本情報入力シート!L674)</f>
        <v/>
      </c>
      <c r="D631" s="116" t="str">
        <f>IF(基本情報入力シート!Q674="","",基本情報入力シート!Q674)</f>
        <v>愛知県</v>
      </c>
      <c r="E631" s="116" t="str">
        <f>IF(基本情報入力シート!V674="","",基本情報入力シート!V674)</f>
        <v/>
      </c>
      <c r="F631" s="116" t="str">
        <f>IF(基本情報入力シート!W674="","",基本情報入力シート!W674)</f>
        <v>事業所番号及びサービス名を入力してください。</v>
      </c>
      <c r="G631" s="116" t="str">
        <f>IF(基本情報入力シート!Z674="","",基本情報入力シート!Z674)</f>
        <v/>
      </c>
      <c r="H631" s="224" t="str">
        <f>IF(基本情報入力シート!AD674="","",基本情報入力シート!AD674)</f>
        <v/>
      </c>
      <c r="I631" s="362" t="str">
        <f>IF(基本情報入力シート!AE674="","",基本情報入力シート!AE674)</f>
        <v/>
      </c>
      <c r="J631" s="487"/>
      <c r="K631" s="491"/>
      <c r="L631" s="490"/>
      <c r="M631" s="363" t="str">
        <f>IF(G631="", "", VLOOKUP(AO631,【参考】数式用!$AZ$3:$BA$6, 2, FALSE))</f>
        <v/>
      </c>
      <c r="N631" s="364" t="str">
        <f>IF(G631="","",VLOOKUP(G631,【参考】数式用!$A$4:$L$54,MATCH('別紙様式2-3（個表）'!M631,【参考】数式用!$J$3:$L$3,0)+9,FALSE))</f>
        <v/>
      </c>
      <c r="O631" s="497" t="s">
        <v>2396</v>
      </c>
      <c r="P631" s="365" t="str">
        <f t="shared" si="70"/>
        <v>未入力あり</v>
      </c>
      <c r="Q631" s="273" t="str">
        <f>IFERROR(IF(P631="未入力あり","",ROUNDDOWN(ROUNDDOWN($H631*$I631,0)*VLOOKUP($G631,【参考】数式用!$A$4:$E$54,3, FALSE),0)),"")</f>
        <v/>
      </c>
      <c r="R631" s="273" t="str">
        <f>IF(AM631="×", 0,IF(P631="未入力あり","",ROUNDDOWN(ROUNDDOWN($H631*$I631,0)*VLOOKUP($G631,【参考】数式用!$A$4:$E$54,4,FALSE),0)))</f>
        <v/>
      </c>
      <c r="S631" s="366" t="str">
        <f>IF(AN631="×", 0,IF(P631="未入力あり","",ROUNDDOWN(ROUNDDOWN($H631*$I631,0)*VLOOKUP($G631,【参考】数式用!$A$4:$E$54,5, FALSE),0)))</f>
        <v/>
      </c>
      <c r="T631" s="369" t="s">
        <v>3907</v>
      </c>
      <c r="U631" s="370"/>
      <c r="V631" s="33"/>
      <c r="W631" s="641"/>
      <c r="X631" s="641"/>
      <c r="Y631" s="641"/>
      <c r="Z631" s="641"/>
      <c r="AA631" s="641"/>
      <c r="AB631" s="641"/>
      <c r="AC631" s="641"/>
      <c r="AD631" s="641"/>
      <c r="AE631" s="641"/>
      <c r="AF631" s="641"/>
      <c r="AG631" s="641"/>
      <c r="AI631" s="373" t="str">
        <f t="shared" si="72"/>
        <v/>
      </c>
      <c r="AJ631" s="372" t="e">
        <f>VLOOKUP('別紙様式2-3（個表）'!$G631,【参考】数式用!$P$4:$Q$54,2, FALSE)</f>
        <v>#N/A</v>
      </c>
      <c r="AK631" s="372" t="e">
        <f>VLOOKUP('別紙様式2-3（個表）'!$G631,【参考】数式用!$P$4:$W$54,8, FALSE)</f>
        <v>#N/A</v>
      </c>
      <c r="AL631" s="372" t="e">
        <f>VLOOKUP('別紙様式2-3（個表）'!$G631,【参考】数式用!$P$4:$AD$54,15, FALSE)</f>
        <v>#N/A</v>
      </c>
      <c r="AM631" s="372" t="str">
        <f t="shared" si="73"/>
        <v/>
      </c>
      <c r="AN631" s="372" t="str">
        <f t="shared" si="74"/>
        <v/>
      </c>
      <c r="AO631" s="372" t="str">
        <f t="shared" si="75"/>
        <v/>
      </c>
      <c r="AP631" s="372" t="str">
        <f>IF(G631="", "", VLOOKUP(G631,【参考】数式用!$A$4:$M$54,13,FALSE))</f>
        <v/>
      </c>
      <c r="AQ631" s="46" t="str">
        <f t="shared" si="76"/>
        <v>―</v>
      </c>
    </row>
    <row r="632" spans="1:43" ht="45" customHeight="1">
      <c r="A632" s="114">
        <f t="shared" si="71"/>
        <v>618</v>
      </c>
      <c r="B632" s="115" t="str">
        <f>IF(基本情報入力シート!B675="","",基本情報入力シート!B675)</f>
        <v/>
      </c>
      <c r="C632" s="116" t="str">
        <f>IF(基本情報入力シート!L675="","",基本情報入力シート!L675)</f>
        <v/>
      </c>
      <c r="D632" s="116" t="str">
        <f>IF(基本情報入力シート!Q675="","",基本情報入力シート!Q675)</f>
        <v>愛知県</v>
      </c>
      <c r="E632" s="116" t="str">
        <f>IF(基本情報入力シート!V675="","",基本情報入力シート!V675)</f>
        <v/>
      </c>
      <c r="F632" s="116" t="str">
        <f>IF(基本情報入力シート!W675="","",基本情報入力シート!W675)</f>
        <v>事業所番号及びサービス名を入力してください。</v>
      </c>
      <c r="G632" s="116" t="str">
        <f>IF(基本情報入力シート!Z675="","",基本情報入力シート!Z675)</f>
        <v/>
      </c>
      <c r="H632" s="224" t="str">
        <f>IF(基本情報入力シート!AD675="","",基本情報入力シート!AD675)</f>
        <v/>
      </c>
      <c r="I632" s="362" t="str">
        <f>IF(基本情報入力シート!AE675="","",基本情報入力シート!AE675)</f>
        <v/>
      </c>
      <c r="J632" s="487"/>
      <c r="K632" s="491"/>
      <c r="L632" s="490"/>
      <c r="M632" s="363" t="str">
        <f>IF(G632="", "", VLOOKUP(AO632,【参考】数式用!$AZ$3:$BA$6, 2, FALSE))</f>
        <v/>
      </c>
      <c r="N632" s="364" t="str">
        <f>IF(G632="","",VLOOKUP(G632,【参考】数式用!$A$4:$L$54,MATCH('別紙様式2-3（個表）'!M632,【参考】数式用!$J$3:$L$3,0)+9,FALSE))</f>
        <v/>
      </c>
      <c r="O632" s="497" t="s">
        <v>2396</v>
      </c>
      <c r="P632" s="365" t="str">
        <f t="shared" si="70"/>
        <v>未入力あり</v>
      </c>
      <c r="Q632" s="273" t="str">
        <f>IFERROR(IF(P632="未入力あり","",ROUNDDOWN(ROUNDDOWN($H632*$I632,0)*VLOOKUP($G632,【参考】数式用!$A$4:$E$54,3, FALSE),0)),"")</f>
        <v/>
      </c>
      <c r="R632" s="273" t="str">
        <f>IF(AM632="×", 0,IF(P632="未入力あり","",ROUNDDOWN(ROUNDDOWN($H632*$I632,0)*VLOOKUP($G632,【参考】数式用!$A$4:$E$54,4,FALSE),0)))</f>
        <v/>
      </c>
      <c r="S632" s="366" t="str">
        <f>IF(AN632="×", 0,IF(P632="未入力あり","",ROUNDDOWN(ROUNDDOWN($H632*$I632,0)*VLOOKUP($G632,【参考】数式用!$A$4:$E$54,5, FALSE),0)))</f>
        <v/>
      </c>
      <c r="T632" s="369" t="s">
        <v>3907</v>
      </c>
      <c r="U632" s="370"/>
      <c r="V632" s="33"/>
      <c r="W632" s="641"/>
      <c r="X632" s="641"/>
      <c r="Y632" s="641"/>
      <c r="Z632" s="641"/>
      <c r="AA632" s="641"/>
      <c r="AB632" s="641"/>
      <c r="AC632" s="641"/>
      <c r="AD632" s="641"/>
      <c r="AE632" s="641"/>
      <c r="AF632" s="641"/>
      <c r="AG632" s="641"/>
      <c r="AI632" s="373" t="str">
        <f t="shared" si="72"/>
        <v/>
      </c>
      <c r="AJ632" s="372" t="e">
        <f>VLOOKUP('別紙様式2-3（個表）'!$G632,【参考】数式用!$P$4:$Q$54,2, FALSE)</f>
        <v>#N/A</v>
      </c>
      <c r="AK632" s="372" t="e">
        <f>VLOOKUP('別紙様式2-3（個表）'!$G632,【参考】数式用!$P$4:$W$54,8, FALSE)</f>
        <v>#N/A</v>
      </c>
      <c r="AL632" s="372" t="e">
        <f>VLOOKUP('別紙様式2-3（個表）'!$G632,【参考】数式用!$P$4:$AD$54,15, FALSE)</f>
        <v>#N/A</v>
      </c>
      <c r="AM632" s="372" t="str">
        <f t="shared" si="73"/>
        <v/>
      </c>
      <c r="AN632" s="372" t="str">
        <f t="shared" si="74"/>
        <v/>
      </c>
      <c r="AO632" s="372" t="str">
        <f t="shared" si="75"/>
        <v/>
      </c>
      <c r="AP632" s="372" t="str">
        <f>IF(G632="", "", VLOOKUP(G632,【参考】数式用!$A$4:$M$54,13,FALSE))</f>
        <v/>
      </c>
      <c r="AQ632" s="46" t="str">
        <f t="shared" si="76"/>
        <v>―</v>
      </c>
    </row>
    <row r="633" spans="1:43" ht="45" customHeight="1">
      <c r="A633" s="114">
        <f t="shared" si="71"/>
        <v>619</v>
      </c>
      <c r="B633" s="115" t="str">
        <f>IF(基本情報入力シート!B676="","",基本情報入力シート!B676)</f>
        <v/>
      </c>
      <c r="C633" s="116" t="str">
        <f>IF(基本情報入力シート!L676="","",基本情報入力シート!L676)</f>
        <v/>
      </c>
      <c r="D633" s="116" t="str">
        <f>IF(基本情報入力シート!Q676="","",基本情報入力シート!Q676)</f>
        <v>愛知県</v>
      </c>
      <c r="E633" s="116" t="str">
        <f>IF(基本情報入力シート!V676="","",基本情報入力シート!V676)</f>
        <v/>
      </c>
      <c r="F633" s="116" t="str">
        <f>IF(基本情報入力シート!W676="","",基本情報入力シート!W676)</f>
        <v>事業所番号及びサービス名を入力してください。</v>
      </c>
      <c r="G633" s="116" t="str">
        <f>IF(基本情報入力シート!Z676="","",基本情報入力シート!Z676)</f>
        <v/>
      </c>
      <c r="H633" s="224" t="str">
        <f>IF(基本情報入力シート!AD676="","",基本情報入力シート!AD676)</f>
        <v/>
      </c>
      <c r="I633" s="362" t="str">
        <f>IF(基本情報入力シート!AE676="","",基本情報入力シート!AE676)</f>
        <v/>
      </c>
      <c r="J633" s="487"/>
      <c r="K633" s="491"/>
      <c r="L633" s="490"/>
      <c r="M633" s="363" t="str">
        <f>IF(G633="", "", VLOOKUP(AO633,【参考】数式用!$AZ$3:$BA$6, 2, FALSE))</f>
        <v/>
      </c>
      <c r="N633" s="364" t="str">
        <f>IF(G633="","",VLOOKUP(G633,【参考】数式用!$A$4:$L$54,MATCH('別紙様式2-3（個表）'!M633,【参考】数式用!$J$3:$L$3,0)+9,FALSE))</f>
        <v/>
      </c>
      <c r="O633" s="497" t="s">
        <v>2396</v>
      </c>
      <c r="P633" s="365" t="str">
        <f t="shared" si="70"/>
        <v>未入力あり</v>
      </c>
      <c r="Q633" s="273" t="str">
        <f>IFERROR(IF(P633="未入力あり","",ROUNDDOWN(ROUNDDOWN($H633*$I633,0)*VLOOKUP($G633,【参考】数式用!$A$4:$E$54,3, FALSE),0)),"")</f>
        <v/>
      </c>
      <c r="R633" s="273" t="str">
        <f>IF(AM633="×", 0,IF(P633="未入力あり","",ROUNDDOWN(ROUNDDOWN($H633*$I633,0)*VLOOKUP($G633,【参考】数式用!$A$4:$E$54,4,FALSE),0)))</f>
        <v/>
      </c>
      <c r="S633" s="366" t="str">
        <f>IF(AN633="×", 0,IF(P633="未入力あり","",ROUNDDOWN(ROUNDDOWN($H633*$I633,0)*VLOOKUP($G633,【参考】数式用!$A$4:$E$54,5, FALSE),0)))</f>
        <v/>
      </c>
      <c r="T633" s="369" t="s">
        <v>3907</v>
      </c>
      <c r="U633" s="370"/>
      <c r="V633" s="33"/>
      <c r="W633" s="641"/>
      <c r="X633" s="641"/>
      <c r="Y633" s="641"/>
      <c r="Z633" s="641"/>
      <c r="AA633" s="641"/>
      <c r="AB633" s="641"/>
      <c r="AC633" s="641"/>
      <c r="AD633" s="641"/>
      <c r="AE633" s="641"/>
      <c r="AF633" s="641"/>
      <c r="AG633" s="641"/>
      <c r="AI633" s="373" t="str">
        <f t="shared" si="72"/>
        <v/>
      </c>
      <c r="AJ633" s="372" t="e">
        <f>VLOOKUP('別紙様式2-3（個表）'!$G633,【参考】数式用!$P$4:$Q$54,2, FALSE)</f>
        <v>#N/A</v>
      </c>
      <c r="AK633" s="372" t="e">
        <f>VLOOKUP('別紙様式2-3（個表）'!$G633,【参考】数式用!$P$4:$W$54,8, FALSE)</f>
        <v>#N/A</v>
      </c>
      <c r="AL633" s="372" t="e">
        <f>VLOOKUP('別紙様式2-3（個表）'!$G633,【参考】数式用!$P$4:$AD$54,15, FALSE)</f>
        <v>#N/A</v>
      </c>
      <c r="AM633" s="372" t="str">
        <f t="shared" si="73"/>
        <v/>
      </c>
      <c r="AN633" s="372" t="str">
        <f t="shared" si="74"/>
        <v/>
      </c>
      <c r="AO633" s="372" t="str">
        <f t="shared" si="75"/>
        <v/>
      </c>
      <c r="AP633" s="372" t="str">
        <f>IF(G633="", "", VLOOKUP(G633,【参考】数式用!$A$4:$M$54,13,FALSE))</f>
        <v/>
      </c>
      <c r="AQ633" s="46" t="str">
        <f t="shared" si="76"/>
        <v>―</v>
      </c>
    </row>
    <row r="634" spans="1:43" ht="45" customHeight="1">
      <c r="A634" s="114">
        <f t="shared" si="71"/>
        <v>620</v>
      </c>
      <c r="B634" s="115" t="str">
        <f>IF(基本情報入力シート!B677="","",基本情報入力シート!B677)</f>
        <v/>
      </c>
      <c r="C634" s="116" t="str">
        <f>IF(基本情報入力シート!L677="","",基本情報入力シート!L677)</f>
        <v/>
      </c>
      <c r="D634" s="116" t="str">
        <f>IF(基本情報入力シート!Q677="","",基本情報入力シート!Q677)</f>
        <v>愛知県</v>
      </c>
      <c r="E634" s="116" t="str">
        <f>IF(基本情報入力シート!V677="","",基本情報入力シート!V677)</f>
        <v/>
      </c>
      <c r="F634" s="116" t="str">
        <f>IF(基本情報入力シート!W677="","",基本情報入力シート!W677)</f>
        <v>事業所番号及びサービス名を入力してください。</v>
      </c>
      <c r="G634" s="116" t="str">
        <f>IF(基本情報入力シート!Z677="","",基本情報入力シート!Z677)</f>
        <v/>
      </c>
      <c r="H634" s="224" t="str">
        <f>IF(基本情報入力シート!AD677="","",基本情報入力シート!AD677)</f>
        <v/>
      </c>
      <c r="I634" s="362" t="str">
        <f>IF(基本情報入力シート!AE677="","",基本情報入力シート!AE677)</f>
        <v/>
      </c>
      <c r="J634" s="487"/>
      <c r="K634" s="491"/>
      <c r="L634" s="490"/>
      <c r="M634" s="363" t="str">
        <f>IF(G634="", "", VLOOKUP(AO634,【参考】数式用!$AZ$3:$BA$6, 2, FALSE))</f>
        <v/>
      </c>
      <c r="N634" s="364" t="str">
        <f>IF(G634="","",VLOOKUP(G634,【参考】数式用!$A$4:$L$54,MATCH('別紙様式2-3（個表）'!M634,【参考】数式用!$J$3:$L$3,0)+9,FALSE))</f>
        <v/>
      </c>
      <c r="O634" s="497" t="s">
        <v>2396</v>
      </c>
      <c r="P634" s="365" t="str">
        <f t="shared" si="70"/>
        <v>未入力あり</v>
      </c>
      <c r="Q634" s="273" t="str">
        <f>IFERROR(IF(P634="未入力あり","",ROUNDDOWN(ROUNDDOWN($H634*$I634,0)*VLOOKUP($G634,【参考】数式用!$A$4:$E$54,3, FALSE),0)),"")</f>
        <v/>
      </c>
      <c r="R634" s="273" t="str">
        <f>IF(AM634="×", 0,IF(P634="未入力あり","",ROUNDDOWN(ROUNDDOWN($H634*$I634,0)*VLOOKUP($G634,【参考】数式用!$A$4:$E$54,4,FALSE),0)))</f>
        <v/>
      </c>
      <c r="S634" s="366" t="str">
        <f>IF(AN634="×", 0,IF(P634="未入力あり","",ROUNDDOWN(ROUNDDOWN($H634*$I634,0)*VLOOKUP($G634,【参考】数式用!$A$4:$E$54,5, FALSE),0)))</f>
        <v/>
      </c>
      <c r="T634" s="369" t="s">
        <v>3907</v>
      </c>
      <c r="U634" s="370"/>
      <c r="V634" s="33"/>
      <c r="W634" s="641"/>
      <c r="X634" s="641"/>
      <c r="Y634" s="641"/>
      <c r="Z634" s="641"/>
      <c r="AA634" s="641"/>
      <c r="AB634" s="641"/>
      <c r="AC634" s="641"/>
      <c r="AD634" s="641"/>
      <c r="AE634" s="641"/>
      <c r="AF634" s="641"/>
      <c r="AG634" s="641"/>
      <c r="AI634" s="373" t="str">
        <f t="shared" si="72"/>
        <v/>
      </c>
      <c r="AJ634" s="372" t="e">
        <f>VLOOKUP('別紙様式2-3（個表）'!$G634,【参考】数式用!$P$4:$Q$54,2, FALSE)</f>
        <v>#N/A</v>
      </c>
      <c r="AK634" s="372" t="e">
        <f>VLOOKUP('別紙様式2-3（個表）'!$G634,【参考】数式用!$P$4:$W$54,8, FALSE)</f>
        <v>#N/A</v>
      </c>
      <c r="AL634" s="372" t="e">
        <f>VLOOKUP('別紙様式2-3（個表）'!$G634,【参考】数式用!$P$4:$AD$54,15, FALSE)</f>
        <v>#N/A</v>
      </c>
      <c r="AM634" s="372" t="str">
        <f t="shared" si="73"/>
        <v/>
      </c>
      <c r="AN634" s="372" t="str">
        <f t="shared" si="74"/>
        <v/>
      </c>
      <c r="AO634" s="372" t="str">
        <f t="shared" si="75"/>
        <v/>
      </c>
      <c r="AP634" s="372" t="str">
        <f>IF(G634="", "", VLOOKUP(G634,【参考】数式用!$A$4:$M$54,13,FALSE))</f>
        <v/>
      </c>
      <c r="AQ634" s="46" t="str">
        <f t="shared" si="76"/>
        <v>―</v>
      </c>
    </row>
    <row r="635" spans="1:43" ht="45" customHeight="1">
      <c r="A635" s="114">
        <f t="shared" si="71"/>
        <v>621</v>
      </c>
      <c r="B635" s="115" t="str">
        <f>IF(基本情報入力シート!B678="","",基本情報入力シート!B678)</f>
        <v/>
      </c>
      <c r="C635" s="116" t="str">
        <f>IF(基本情報入力シート!L678="","",基本情報入力シート!L678)</f>
        <v/>
      </c>
      <c r="D635" s="116" t="str">
        <f>IF(基本情報入力シート!Q678="","",基本情報入力シート!Q678)</f>
        <v>愛知県</v>
      </c>
      <c r="E635" s="116" t="str">
        <f>IF(基本情報入力シート!V678="","",基本情報入力シート!V678)</f>
        <v/>
      </c>
      <c r="F635" s="116" t="str">
        <f>IF(基本情報入力シート!W678="","",基本情報入力シート!W678)</f>
        <v>事業所番号及びサービス名を入力してください。</v>
      </c>
      <c r="G635" s="116" t="str">
        <f>IF(基本情報入力シート!Z678="","",基本情報入力シート!Z678)</f>
        <v/>
      </c>
      <c r="H635" s="224" t="str">
        <f>IF(基本情報入力シート!AD678="","",基本情報入力シート!AD678)</f>
        <v/>
      </c>
      <c r="I635" s="362" t="str">
        <f>IF(基本情報入力シート!AE678="","",基本情報入力シート!AE678)</f>
        <v/>
      </c>
      <c r="J635" s="487"/>
      <c r="K635" s="491"/>
      <c r="L635" s="490"/>
      <c r="M635" s="363" t="str">
        <f>IF(G635="", "", VLOOKUP(AO635,【参考】数式用!$AZ$3:$BA$6, 2, FALSE))</f>
        <v/>
      </c>
      <c r="N635" s="364" t="str">
        <f>IF(G635="","",VLOOKUP(G635,【参考】数式用!$A$4:$L$54,MATCH('別紙様式2-3（個表）'!M635,【参考】数式用!$J$3:$L$3,0)+9,FALSE))</f>
        <v/>
      </c>
      <c r="O635" s="497" t="s">
        <v>2396</v>
      </c>
      <c r="P635" s="365" t="str">
        <f t="shared" si="70"/>
        <v>未入力あり</v>
      </c>
      <c r="Q635" s="273" t="str">
        <f>IFERROR(IF(P635="未入力あり","",ROUNDDOWN(ROUNDDOWN($H635*$I635,0)*VLOOKUP($G635,【参考】数式用!$A$4:$E$54,3, FALSE),0)),"")</f>
        <v/>
      </c>
      <c r="R635" s="273" t="str">
        <f>IF(AM635="×", 0,IF(P635="未入力あり","",ROUNDDOWN(ROUNDDOWN($H635*$I635,0)*VLOOKUP($G635,【参考】数式用!$A$4:$E$54,4,FALSE),0)))</f>
        <v/>
      </c>
      <c r="S635" s="366" t="str">
        <f>IF(AN635="×", 0,IF(P635="未入力あり","",ROUNDDOWN(ROUNDDOWN($H635*$I635,0)*VLOOKUP($G635,【参考】数式用!$A$4:$E$54,5, FALSE),0)))</f>
        <v/>
      </c>
      <c r="T635" s="369" t="s">
        <v>3907</v>
      </c>
      <c r="U635" s="370"/>
      <c r="V635" s="33"/>
      <c r="W635" s="641"/>
      <c r="X635" s="641"/>
      <c r="Y635" s="641"/>
      <c r="Z635" s="641"/>
      <c r="AA635" s="641"/>
      <c r="AB635" s="641"/>
      <c r="AC635" s="641"/>
      <c r="AD635" s="641"/>
      <c r="AE635" s="641"/>
      <c r="AF635" s="641"/>
      <c r="AG635" s="641"/>
      <c r="AI635" s="373" t="str">
        <f t="shared" si="72"/>
        <v/>
      </c>
      <c r="AJ635" s="372" t="e">
        <f>VLOOKUP('別紙様式2-3（個表）'!$G635,【参考】数式用!$P$4:$Q$54,2, FALSE)</f>
        <v>#N/A</v>
      </c>
      <c r="AK635" s="372" t="e">
        <f>VLOOKUP('別紙様式2-3（個表）'!$G635,【参考】数式用!$P$4:$W$54,8, FALSE)</f>
        <v>#N/A</v>
      </c>
      <c r="AL635" s="372" t="e">
        <f>VLOOKUP('別紙様式2-3（個表）'!$G635,【参考】数式用!$P$4:$AD$54,15, FALSE)</f>
        <v>#N/A</v>
      </c>
      <c r="AM635" s="372" t="str">
        <f t="shared" si="73"/>
        <v/>
      </c>
      <c r="AN635" s="372" t="str">
        <f t="shared" si="74"/>
        <v/>
      </c>
      <c r="AO635" s="372" t="str">
        <f t="shared" si="75"/>
        <v/>
      </c>
      <c r="AP635" s="372" t="str">
        <f>IF(G635="", "", VLOOKUP(G635,【参考】数式用!$A$4:$M$54,13,FALSE))</f>
        <v/>
      </c>
      <c r="AQ635" s="46" t="str">
        <f t="shared" si="76"/>
        <v>―</v>
      </c>
    </row>
    <row r="636" spans="1:43" ht="45" customHeight="1">
      <c r="A636" s="114">
        <f t="shared" si="71"/>
        <v>622</v>
      </c>
      <c r="B636" s="115" t="str">
        <f>IF(基本情報入力シート!B679="","",基本情報入力シート!B679)</f>
        <v/>
      </c>
      <c r="C636" s="116" t="str">
        <f>IF(基本情報入力シート!L679="","",基本情報入力シート!L679)</f>
        <v/>
      </c>
      <c r="D636" s="116" t="str">
        <f>IF(基本情報入力シート!Q679="","",基本情報入力シート!Q679)</f>
        <v>愛知県</v>
      </c>
      <c r="E636" s="116" t="str">
        <f>IF(基本情報入力シート!V679="","",基本情報入力シート!V679)</f>
        <v/>
      </c>
      <c r="F636" s="116" t="str">
        <f>IF(基本情報入力シート!W679="","",基本情報入力シート!W679)</f>
        <v>事業所番号及びサービス名を入力してください。</v>
      </c>
      <c r="G636" s="116" t="str">
        <f>IF(基本情報入力シート!Z679="","",基本情報入力シート!Z679)</f>
        <v/>
      </c>
      <c r="H636" s="224" t="str">
        <f>IF(基本情報入力シート!AD679="","",基本情報入力シート!AD679)</f>
        <v/>
      </c>
      <c r="I636" s="362" t="str">
        <f>IF(基本情報入力シート!AE679="","",基本情報入力シート!AE679)</f>
        <v/>
      </c>
      <c r="J636" s="487"/>
      <c r="K636" s="491"/>
      <c r="L636" s="490"/>
      <c r="M636" s="363" t="str">
        <f>IF(G636="", "", VLOOKUP(AO636,【参考】数式用!$AZ$3:$BA$6, 2, FALSE))</f>
        <v/>
      </c>
      <c r="N636" s="364" t="str">
        <f>IF(G636="","",VLOOKUP(G636,【参考】数式用!$A$4:$L$54,MATCH('別紙様式2-3（個表）'!M636,【参考】数式用!$J$3:$L$3,0)+9,FALSE))</f>
        <v/>
      </c>
      <c r="O636" s="497" t="s">
        <v>2396</v>
      </c>
      <c r="P636" s="365" t="str">
        <f t="shared" si="70"/>
        <v>未入力あり</v>
      </c>
      <c r="Q636" s="273" t="str">
        <f>IFERROR(IF(P636="未入力あり","",ROUNDDOWN(ROUNDDOWN($H636*$I636,0)*VLOOKUP($G636,【参考】数式用!$A$4:$E$54,3, FALSE),0)),"")</f>
        <v/>
      </c>
      <c r="R636" s="273" t="str">
        <f>IF(AM636="×", 0,IF(P636="未入力あり","",ROUNDDOWN(ROUNDDOWN($H636*$I636,0)*VLOOKUP($G636,【参考】数式用!$A$4:$E$54,4,FALSE),0)))</f>
        <v/>
      </c>
      <c r="S636" s="366" t="str">
        <f>IF(AN636="×", 0,IF(P636="未入力あり","",ROUNDDOWN(ROUNDDOWN($H636*$I636,0)*VLOOKUP($G636,【参考】数式用!$A$4:$E$54,5, FALSE),0)))</f>
        <v/>
      </c>
      <c r="T636" s="369" t="s">
        <v>3907</v>
      </c>
      <c r="U636" s="370"/>
      <c r="V636" s="33"/>
      <c r="W636" s="641"/>
      <c r="X636" s="641"/>
      <c r="Y636" s="641"/>
      <c r="Z636" s="641"/>
      <c r="AA636" s="641"/>
      <c r="AB636" s="641"/>
      <c r="AC636" s="641"/>
      <c r="AD636" s="641"/>
      <c r="AE636" s="641"/>
      <c r="AF636" s="641"/>
      <c r="AG636" s="641"/>
      <c r="AI636" s="373" t="str">
        <f t="shared" si="72"/>
        <v/>
      </c>
      <c r="AJ636" s="372" t="e">
        <f>VLOOKUP('別紙様式2-3（個表）'!$G636,【参考】数式用!$P$4:$Q$54,2, FALSE)</f>
        <v>#N/A</v>
      </c>
      <c r="AK636" s="372" t="e">
        <f>VLOOKUP('別紙様式2-3（個表）'!$G636,【参考】数式用!$P$4:$W$54,8, FALSE)</f>
        <v>#N/A</v>
      </c>
      <c r="AL636" s="372" t="e">
        <f>VLOOKUP('別紙様式2-3（個表）'!$G636,【参考】数式用!$P$4:$AD$54,15, FALSE)</f>
        <v>#N/A</v>
      </c>
      <c r="AM636" s="372" t="str">
        <f t="shared" si="73"/>
        <v/>
      </c>
      <c r="AN636" s="372" t="str">
        <f t="shared" si="74"/>
        <v/>
      </c>
      <c r="AO636" s="372" t="str">
        <f t="shared" si="75"/>
        <v/>
      </c>
      <c r="AP636" s="372" t="str">
        <f>IF(G636="", "", VLOOKUP(G636,【参考】数式用!$A$4:$M$54,13,FALSE))</f>
        <v/>
      </c>
      <c r="AQ636" s="46" t="str">
        <f t="shared" si="76"/>
        <v>―</v>
      </c>
    </row>
    <row r="637" spans="1:43" ht="45" customHeight="1">
      <c r="A637" s="114">
        <f t="shared" si="71"/>
        <v>623</v>
      </c>
      <c r="B637" s="115" t="str">
        <f>IF(基本情報入力シート!B680="","",基本情報入力シート!B680)</f>
        <v/>
      </c>
      <c r="C637" s="116" t="str">
        <f>IF(基本情報入力シート!L680="","",基本情報入力シート!L680)</f>
        <v/>
      </c>
      <c r="D637" s="116" t="str">
        <f>IF(基本情報入力シート!Q680="","",基本情報入力シート!Q680)</f>
        <v>愛知県</v>
      </c>
      <c r="E637" s="116" t="str">
        <f>IF(基本情報入力シート!V680="","",基本情報入力シート!V680)</f>
        <v/>
      </c>
      <c r="F637" s="116" t="str">
        <f>IF(基本情報入力シート!W680="","",基本情報入力シート!W680)</f>
        <v>事業所番号及びサービス名を入力してください。</v>
      </c>
      <c r="G637" s="116" t="str">
        <f>IF(基本情報入力シート!Z680="","",基本情報入力シート!Z680)</f>
        <v/>
      </c>
      <c r="H637" s="224" t="str">
        <f>IF(基本情報入力シート!AD680="","",基本情報入力シート!AD680)</f>
        <v/>
      </c>
      <c r="I637" s="362" t="str">
        <f>IF(基本情報入力シート!AE680="","",基本情報入力シート!AE680)</f>
        <v/>
      </c>
      <c r="J637" s="487"/>
      <c r="K637" s="491"/>
      <c r="L637" s="490"/>
      <c r="M637" s="363" t="str">
        <f>IF(G637="", "", VLOOKUP(AO637,【参考】数式用!$AZ$3:$BA$6, 2, FALSE))</f>
        <v/>
      </c>
      <c r="N637" s="364" t="str">
        <f>IF(G637="","",VLOOKUP(G637,【参考】数式用!$A$4:$L$54,MATCH('別紙様式2-3（個表）'!M637,【参考】数式用!$J$3:$L$3,0)+9,FALSE))</f>
        <v/>
      </c>
      <c r="O637" s="497" t="s">
        <v>2396</v>
      </c>
      <c r="P637" s="365" t="str">
        <f t="shared" si="70"/>
        <v>未入力あり</v>
      </c>
      <c r="Q637" s="273" t="str">
        <f>IFERROR(IF(P637="未入力あり","",ROUNDDOWN(ROUNDDOWN($H637*$I637,0)*VLOOKUP($G637,【参考】数式用!$A$4:$E$54,3, FALSE),0)),"")</f>
        <v/>
      </c>
      <c r="R637" s="273" t="str">
        <f>IF(AM637="×", 0,IF(P637="未入力あり","",ROUNDDOWN(ROUNDDOWN($H637*$I637,0)*VLOOKUP($G637,【参考】数式用!$A$4:$E$54,4,FALSE),0)))</f>
        <v/>
      </c>
      <c r="S637" s="366" t="str">
        <f>IF(AN637="×", 0,IF(P637="未入力あり","",ROUNDDOWN(ROUNDDOWN($H637*$I637,0)*VLOOKUP($G637,【参考】数式用!$A$4:$E$54,5, FALSE),0)))</f>
        <v/>
      </c>
      <c r="T637" s="369" t="s">
        <v>3907</v>
      </c>
      <c r="U637" s="370"/>
      <c r="V637" s="33"/>
      <c r="W637" s="641"/>
      <c r="X637" s="641"/>
      <c r="Y637" s="641"/>
      <c r="Z637" s="641"/>
      <c r="AA637" s="641"/>
      <c r="AB637" s="641"/>
      <c r="AC637" s="641"/>
      <c r="AD637" s="641"/>
      <c r="AE637" s="641"/>
      <c r="AF637" s="641"/>
      <c r="AG637" s="641"/>
      <c r="AI637" s="373" t="str">
        <f t="shared" si="72"/>
        <v/>
      </c>
      <c r="AJ637" s="372" t="e">
        <f>VLOOKUP('別紙様式2-3（個表）'!$G637,【参考】数式用!$P$4:$Q$54,2, FALSE)</f>
        <v>#N/A</v>
      </c>
      <c r="AK637" s="372" t="e">
        <f>VLOOKUP('別紙様式2-3（個表）'!$G637,【参考】数式用!$P$4:$W$54,8, FALSE)</f>
        <v>#N/A</v>
      </c>
      <c r="AL637" s="372" t="e">
        <f>VLOOKUP('別紙様式2-3（個表）'!$G637,【参考】数式用!$P$4:$AD$54,15, FALSE)</f>
        <v>#N/A</v>
      </c>
      <c r="AM637" s="372" t="str">
        <f t="shared" si="73"/>
        <v/>
      </c>
      <c r="AN637" s="372" t="str">
        <f t="shared" si="74"/>
        <v/>
      </c>
      <c r="AO637" s="372" t="str">
        <f t="shared" si="75"/>
        <v/>
      </c>
      <c r="AP637" s="372" t="str">
        <f>IF(G637="", "", VLOOKUP(G637,【参考】数式用!$A$4:$M$54,13,FALSE))</f>
        <v/>
      </c>
      <c r="AQ637" s="46" t="str">
        <f t="shared" si="76"/>
        <v>―</v>
      </c>
    </row>
    <row r="638" spans="1:43" ht="45" customHeight="1">
      <c r="A638" s="114">
        <f t="shared" si="71"/>
        <v>624</v>
      </c>
      <c r="B638" s="115" t="str">
        <f>IF(基本情報入力シート!B681="","",基本情報入力シート!B681)</f>
        <v/>
      </c>
      <c r="C638" s="116" t="str">
        <f>IF(基本情報入力シート!L681="","",基本情報入力シート!L681)</f>
        <v/>
      </c>
      <c r="D638" s="116" t="str">
        <f>IF(基本情報入力シート!Q681="","",基本情報入力シート!Q681)</f>
        <v>愛知県</v>
      </c>
      <c r="E638" s="116" t="str">
        <f>IF(基本情報入力シート!V681="","",基本情報入力シート!V681)</f>
        <v/>
      </c>
      <c r="F638" s="116" t="str">
        <f>IF(基本情報入力シート!W681="","",基本情報入力シート!W681)</f>
        <v>事業所番号及びサービス名を入力してください。</v>
      </c>
      <c r="G638" s="116" t="str">
        <f>IF(基本情報入力シート!Z681="","",基本情報入力シート!Z681)</f>
        <v/>
      </c>
      <c r="H638" s="224" t="str">
        <f>IF(基本情報入力シート!AD681="","",基本情報入力シート!AD681)</f>
        <v/>
      </c>
      <c r="I638" s="362" t="str">
        <f>IF(基本情報入力シート!AE681="","",基本情報入力シート!AE681)</f>
        <v/>
      </c>
      <c r="J638" s="487"/>
      <c r="K638" s="491"/>
      <c r="L638" s="490"/>
      <c r="M638" s="363" t="str">
        <f>IF(G638="", "", VLOOKUP(AO638,【参考】数式用!$AZ$3:$BA$6, 2, FALSE))</f>
        <v/>
      </c>
      <c r="N638" s="364" t="str">
        <f>IF(G638="","",VLOOKUP(G638,【参考】数式用!$A$4:$L$54,MATCH('別紙様式2-3（個表）'!M638,【参考】数式用!$J$3:$L$3,0)+9,FALSE))</f>
        <v/>
      </c>
      <c r="O638" s="497" t="s">
        <v>2396</v>
      </c>
      <c r="P638" s="365" t="str">
        <f t="shared" si="70"/>
        <v>未入力あり</v>
      </c>
      <c r="Q638" s="273" t="str">
        <f>IFERROR(IF(P638="未入力あり","",ROUNDDOWN(ROUNDDOWN($H638*$I638,0)*VLOOKUP($G638,【参考】数式用!$A$4:$E$54,3, FALSE),0)),"")</f>
        <v/>
      </c>
      <c r="R638" s="273" t="str">
        <f>IF(AM638="×", 0,IF(P638="未入力あり","",ROUNDDOWN(ROUNDDOWN($H638*$I638,0)*VLOOKUP($G638,【参考】数式用!$A$4:$E$54,4,FALSE),0)))</f>
        <v/>
      </c>
      <c r="S638" s="366" t="str">
        <f>IF(AN638="×", 0,IF(P638="未入力あり","",ROUNDDOWN(ROUNDDOWN($H638*$I638,0)*VLOOKUP($G638,【参考】数式用!$A$4:$E$54,5, FALSE),0)))</f>
        <v/>
      </c>
      <c r="T638" s="369" t="s">
        <v>3907</v>
      </c>
      <c r="U638" s="370"/>
      <c r="V638" s="33"/>
      <c r="W638" s="641"/>
      <c r="X638" s="641"/>
      <c r="Y638" s="641"/>
      <c r="Z638" s="641"/>
      <c r="AA638" s="641"/>
      <c r="AB638" s="641"/>
      <c r="AC638" s="641"/>
      <c r="AD638" s="641"/>
      <c r="AE638" s="641"/>
      <c r="AF638" s="641"/>
      <c r="AG638" s="641"/>
      <c r="AI638" s="373" t="str">
        <f t="shared" si="72"/>
        <v/>
      </c>
      <c r="AJ638" s="372" t="e">
        <f>VLOOKUP('別紙様式2-3（個表）'!$G638,【参考】数式用!$P$4:$Q$54,2, FALSE)</f>
        <v>#N/A</v>
      </c>
      <c r="AK638" s="372" t="e">
        <f>VLOOKUP('別紙様式2-3（個表）'!$G638,【参考】数式用!$P$4:$W$54,8, FALSE)</f>
        <v>#N/A</v>
      </c>
      <c r="AL638" s="372" t="e">
        <f>VLOOKUP('別紙様式2-3（個表）'!$G638,【参考】数式用!$P$4:$AD$54,15, FALSE)</f>
        <v>#N/A</v>
      </c>
      <c r="AM638" s="372" t="str">
        <f t="shared" si="73"/>
        <v/>
      </c>
      <c r="AN638" s="372" t="str">
        <f t="shared" si="74"/>
        <v/>
      </c>
      <c r="AO638" s="372" t="str">
        <f t="shared" si="75"/>
        <v/>
      </c>
      <c r="AP638" s="372" t="str">
        <f>IF(G638="", "", VLOOKUP(G638,【参考】数式用!$A$4:$M$54,13,FALSE))</f>
        <v/>
      </c>
      <c r="AQ638" s="46" t="str">
        <f t="shared" si="76"/>
        <v>―</v>
      </c>
    </row>
    <row r="639" spans="1:43" ht="45" customHeight="1">
      <c r="A639" s="114">
        <f t="shared" si="71"/>
        <v>625</v>
      </c>
      <c r="B639" s="115" t="str">
        <f>IF(基本情報入力シート!B682="","",基本情報入力シート!B682)</f>
        <v/>
      </c>
      <c r="C639" s="116" t="str">
        <f>IF(基本情報入力シート!L682="","",基本情報入力シート!L682)</f>
        <v/>
      </c>
      <c r="D639" s="116" t="str">
        <f>IF(基本情報入力シート!Q682="","",基本情報入力シート!Q682)</f>
        <v>愛知県</v>
      </c>
      <c r="E639" s="116" t="str">
        <f>IF(基本情報入力シート!V682="","",基本情報入力シート!V682)</f>
        <v/>
      </c>
      <c r="F639" s="116" t="str">
        <f>IF(基本情報入力シート!W682="","",基本情報入力シート!W682)</f>
        <v>事業所番号及びサービス名を入力してください。</v>
      </c>
      <c r="G639" s="116" t="str">
        <f>IF(基本情報入力シート!Z682="","",基本情報入力シート!Z682)</f>
        <v/>
      </c>
      <c r="H639" s="224" t="str">
        <f>IF(基本情報入力シート!AD682="","",基本情報入力シート!AD682)</f>
        <v/>
      </c>
      <c r="I639" s="362" t="str">
        <f>IF(基本情報入力シート!AE682="","",基本情報入力シート!AE682)</f>
        <v/>
      </c>
      <c r="J639" s="487"/>
      <c r="K639" s="491"/>
      <c r="L639" s="490"/>
      <c r="M639" s="363" t="str">
        <f>IF(G639="", "", VLOOKUP(AO639,【参考】数式用!$AZ$3:$BA$6, 2, FALSE))</f>
        <v/>
      </c>
      <c r="N639" s="364" t="str">
        <f>IF(G639="","",VLOOKUP(G639,【参考】数式用!$A$4:$L$54,MATCH('別紙様式2-3（個表）'!M639,【参考】数式用!$J$3:$L$3,0)+9,FALSE))</f>
        <v/>
      </c>
      <c r="O639" s="497" t="s">
        <v>2396</v>
      </c>
      <c r="P639" s="365" t="str">
        <f t="shared" si="70"/>
        <v>未入力あり</v>
      </c>
      <c r="Q639" s="273" t="str">
        <f>IFERROR(IF(P639="未入力あり","",ROUNDDOWN(ROUNDDOWN($H639*$I639,0)*VLOOKUP($G639,【参考】数式用!$A$4:$E$54,3, FALSE),0)),"")</f>
        <v/>
      </c>
      <c r="R639" s="273" t="str">
        <f>IF(AM639="×", 0,IF(P639="未入力あり","",ROUNDDOWN(ROUNDDOWN($H639*$I639,0)*VLOOKUP($G639,【参考】数式用!$A$4:$E$54,4,FALSE),0)))</f>
        <v/>
      </c>
      <c r="S639" s="366" t="str">
        <f>IF(AN639="×", 0,IF(P639="未入力あり","",ROUNDDOWN(ROUNDDOWN($H639*$I639,0)*VLOOKUP($G639,【参考】数式用!$A$4:$E$54,5, FALSE),0)))</f>
        <v/>
      </c>
      <c r="T639" s="369" t="s">
        <v>3907</v>
      </c>
      <c r="U639" s="370"/>
      <c r="V639" s="33"/>
      <c r="W639" s="641"/>
      <c r="X639" s="641"/>
      <c r="Y639" s="641"/>
      <c r="Z639" s="641"/>
      <c r="AA639" s="641"/>
      <c r="AB639" s="641"/>
      <c r="AC639" s="641"/>
      <c r="AD639" s="641"/>
      <c r="AE639" s="641"/>
      <c r="AF639" s="641"/>
      <c r="AG639" s="641"/>
      <c r="AI639" s="373" t="str">
        <f t="shared" si="72"/>
        <v/>
      </c>
      <c r="AJ639" s="372" t="e">
        <f>VLOOKUP('別紙様式2-3（個表）'!$G639,【参考】数式用!$P$4:$Q$54,2, FALSE)</f>
        <v>#N/A</v>
      </c>
      <c r="AK639" s="372" t="e">
        <f>VLOOKUP('別紙様式2-3（個表）'!$G639,【参考】数式用!$P$4:$W$54,8, FALSE)</f>
        <v>#N/A</v>
      </c>
      <c r="AL639" s="372" t="e">
        <f>VLOOKUP('別紙様式2-3（個表）'!$G639,【参考】数式用!$P$4:$AD$54,15, FALSE)</f>
        <v>#N/A</v>
      </c>
      <c r="AM639" s="372" t="str">
        <f t="shared" si="73"/>
        <v/>
      </c>
      <c r="AN639" s="372" t="str">
        <f t="shared" si="74"/>
        <v/>
      </c>
      <c r="AO639" s="372" t="str">
        <f t="shared" si="75"/>
        <v/>
      </c>
      <c r="AP639" s="372" t="str">
        <f>IF(G639="", "", VLOOKUP(G639,【参考】数式用!$A$4:$M$54,13,FALSE))</f>
        <v/>
      </c>
      <c r="AQ639" s="46" t="str">
        <f t="shared" si="76"/>
        <v>―</v>
      </c>
    </row>
    <row r="640" spans="1:43" ht="45" customHeight="1">
      <c r="A640" s="114">
        <f t="shared" si="71"/>
        <v>626</v>
      </c>
      <c r="B640" s="115" t="str">
        <f>IF(基本情報入力シート!B683="","",基本情報入力シート!B683)</f>
        <v/>
      </c>
      <c r="C640" s="116" t="str">
        <f>IF(基本情報入力シート!L683="","",基本情報入力シート!L683)</f>
        <v/>
      </c>
      <c r="D640" s="116" t="str">
        <f>IF(基本情報入力シート!Q683="","",基本情報入力シート!Q683)</f>
        <v>愛知県</v>
      </c>
      <c r="E640" s="116" t="str">
        <f>IF(基本情報入力シート!V683="","",基本情報入力シート!V683)</f>
        <v/>
      </c>
      <c r="F640" s="116" t="str">
        <f>IF(基本情報入力シート!W683="","",基本情報入力シート!W683)</f>
        <v>事業所番号及びサービス名を入力してください。</v>
      </c>
      <c r="G640" s="116" t="str">
        <f>IF(基本情報入力シート!Z683="","",基本情報入力シート!Z683)</f>
        <v/>
      </c>
      <c r="H640" s="224" t="str">
        <f>IF(基本情報入力シート!AD683="","",基本情報入力シート!AD683)</f>
        <v/>
      </c>
      <c r="I640" s="362" t="str">
        <f>IF(基本情報入力シート!AE683="","",基本情報入力シート!AE683)</f>
        <v/>
      </c>
      <c r="J640" s="487"/>
      <c r="K640" s="491"/>
      <c r="L640" s="490"/>
      <c r="M640" s="363" t="str">
        <f>IF(G640="", "", VLOOKUP(AO640,【参考】数式用!$AZ$3:$BA$6, 2, FALSE))</f>
        <v/>
      </c>
      <c r="N640" s="364" t="str">
        <f>IF(G640="","",VLOOKUP(G640,【参考】数式用!$A$4:$L$54,MATCH('別紙様式2-3（個表）'!M640,【参考】数式用!$J$3:$L$3,0)+9,FALSE))</f>
        <v/>
      </c>
      <c r="O640" s="497" t="s">
        <v>2396</v>
      </c>
      <c r="P640" s="365" t="str">
        <f t="shared" si="70"/>
        <v>未入力あり</v>
      </c>
      <c r="Q640" s="273" t="str">
        <f>IFERROR(IF(P640="未入力あり","",ROUNDDOWN(ROUNDDOWN($H640*$I640,0)*VLOOKUP($G640,【参考】数式用!$A$4:$E$54,3, FALSE),0)),"")</f>
        <v/>
      </c>
      <c r="R640" s="273" t="str">
        <f>IF(AM640="×", 0,IF(P640="未入力あり","",ROUNDDOWN(ROUNDDOWN($H640*$I640,0)*VLOOKUP($G640,【参考】数式用!$A$4:$E$54,4,FALSE),0)))</f>
        <v/>
      </c>
      <c r="S640" s="366" t="str">
        <f>IF(AN640="×", 0,IF(P640="未入力あり","",ROUNDDOWN(ROUNDDOWN($H640*$I640,0)*VLOOKUP($G640,【参考】数式用!$A$4:$E$54,5, FALSE),0)))</f>
        <v/>
      </c>
      <c r="T640" s="369" t="s">
        <v>3907</v>
      </c>
      <c r="U640" s="370"/>
      <c r="V640" s="33"/>
      <c r="W640" s="641"/>
      <c r="X640" s="641"/>
      <c r="Y640" s="641"/>
      <c r="Z640" s="641"/>
      <c r="AA640" s="641"/>
      <c r="AB640" s="641"/>
      <c r="AC640" s="641"/>
      <c r="AD640" s="641"/>
      <c r="AE640" s="641"/>
      <c r="AF640" s="641"/>
      <c r="AG640" s="641"/>
      <c r="AI640" s="373" t="str">
        <f t="shared" si="72"/>
        <v/>
      </c>
      <c r="AJ640" s="372" t="e">
        <f>VLOOKUP('別紙様式2-3（個表）'!$G640,【参考】数式用!$P$4:$Q$54,2, FALSE)</f>
        <v>#N/A</v>
      </c>
      <c r="AK640" s="372" t="e">
        <f>VLOOKUP('別紙様式2-3（個表）'!$G640,【参考】数式用!$P$4:$W$54,8, FALSE)</f>
        <v>#N/A</v>
      </c>
      <c r="AL640" s="372" t="e">
        <f>VLOOKUP('別紙様式2-3（個表）'!$G640,【参考】数式用!$P$4:$AD$54,15, FALSE)</f>
        <v>#N/A</v>
      </c>
      <c r="AM640" s="372" t="str">
        <f t="shared" si="73"/>
        <v/>
      </c>
      <c r="AN640" s="372" t="str">
        <f t="shared" si="74"/>
        <v/>
      </c>
      <c r="AO640" s="372" t="str">
        <f t="shared" si="75"/>
        <v/>
      </c>
      <c r="AP640" s="372" t="str">
        <f>IF(G640="", "", VLOOKUP(G640,【参考】数式用!$A$4:$M$54,13,FALSE))</f>
        <v/>
      </c>
      <c r="AQ640" s="46" t="str">
        <f t="shared" si="76"/>
        <v>―</v>
      </c>
    </row>
    <row r="641" spans="1:43" ht="45" customHeight="1">
      <c r="A641" s="114">
        <f t="shared" si="71"/>
        <v>627</v>
      </c>
      <c r="B641" s="115" t="str">
        <f>IF(基本情報入力シート!B684="","",基本情報入力シート!B684)</f>
        <v/>
      </c>
      <c r="C641" s="116" t="str">
        <f>IF(基本情報入力シート!L684="","",基本情報入力シート!L684)</f>
        <v/>
      </c>
      <c r="D641" s="116" t="str">
        <f>IF(基本情報入力シート!Q684="","",基本情報入力シート!Q684)</f>
        <v>愛知県</v>
      </c>
      <c r="E641" s="116" t="str">
        <f>IF(基本情報入力シート!V684="","",基本情報入力シート!V684)</f>
        <v/>
      </c>
      <c r="F641" s="116" t="str">
        <f>IF(基本情報入力シート!W684="","",基本情報入力シート!W684)</f>
        <v>事業所番号及びサービス名を入力してください。</v>
      </c>
      <c r="G641" s="116" t="str">
        <f>IF(基本情報入力シート!Z684="","",基本情報入力シート!Z684)</f>
        <v/>
      </c>
      <c r="H641" s="224" t="str">
        <f>IF(基本情報入力シート!AD684="","",基本情報入力シート!AD684)</f>
        <v/>
      </c>
      <c r="I641" s="362" t="str">
        <f>IF(基本情報入力シート!AE684="","",基本情報入力シート!AE684)</f>
        <v/>
      </c>
      <c r="J641" s="487"/>
      <c r="K641" s="491"/>
      <c r="L641" s="490"/>
      <c r="M641" s="363" t="str">
        <f>IF(G641="", "", VLOOKUP(AO641,【参考】数式用!$AZ$3:$BA$6, 2, FALSE))</f>
        <v/>
      </c>
      <c r="N641" s="364" t="str">
        <f>IF(G641="","",VLOOKUP(G641,【参考】数式用!$A$4:$L$54,MATCH('別紙様式2-3（個表）'!M641,【参考】数式用!$J$3:$L$3,0)+9,FALSE))</f>
        <v/>
      </c>
      <c r="O641" s="497" t="s">
        <v>2396</v>
      </c>
      <c r="P641" s="365" t="str">
        <f t="shared" si="70"/>
        <v>未入力あり</v>
      </c>
      <c r="Q641" s="273" t="str">
        <f>IFERROR(IF(P641="未入力あり","",ROUNDDOWN(ROUNDDOWN($H641*$I641,0)*VLOOKUP($G641,【参考】数式用!$A$4:$E$54,3, FALSE),0)),"")</f>
        <v/>
      </c>
      <c r="R641" s="273" t="str">
        <f>IF(AM641="×", 0,IF(P641="未入力あり","",ROUNDDOWN(ROUNDDOWN($H641*$I641,0)*VLOOKUP($G641,【参考】数式用!$A$4:$E$54,4,FALSE),0)))</f>
        <v/>
      </c>
      <c r="S641" s="366" t="str">
        <f>IF(AN641="×", 0,IF(P641="未入力あり","",ROUNDDOWN(ROUNDDOWN($H641*$I641,0)*VLOOKUP($G641,【参考】数式用!$A$4:$E$54,5, FALSE),0)))</f>
        <v/>
      </c>
      <c r="T641" s="369" t="s">
        <v>3907</v>
      </c>
      <c r="U641" s="370"/>
      <c r="V641" s="33"/>
      <c r="W641" s="641"/>
      <c r="X641" s="641"/>
      <c r="Y641" s="641"/>
      <c r="Z641" s="641"/>
      <c r="AA641" s="641"/>
      <c r="AB641" s="641"/>
      <c r="AC641" s="641"/>
      <c r="AD641" s="641"/>
      <c r="AE641" s="641"/>
      <c r="AF641" s="641"/>
      <c r="AG641" s="641"/>
      <c r="AI641" s="373" t="str">
        <f t="shared" si="72"/>
        <v/>
      </c>
      <c r="AJ641" s="372" t="e">
        <f>VLOOKUP('別紙様式2-3（個表）'!$G641,【参考】数式用!$P$4:$Q$54,2, FALSE)</f>
        <v>#N/A</v>
      </c>
      <c r="AK641" s="372" t="e">
        <f>VLOOKUP('別紙様式2-3（個表）'!$G641,【参考】数式用!$P$4:$W$54,8, FALSE)</f>
        <v>#N/A</v>
      </c>
      <c r="AL641" s="372" t="e">
        <f>VLOOKUP('別紙様式2-3（個表）'!$G641,【参考】数式用!$P$4:$AD$54,15, FALSE)</f>
        <v>#N/A</v>
      </c>
      <c r="AM641" s="372" t="str">
        <f t="shared" si="73"/>
        <v/>
      </c>
      <c r="AN641" s="372" t="str">
        <f t="shared" si="74"/>
        <v/>
      </c>
      <c r="AO641" s="372" t="str">
        <f t="shared" si="75"/>
        <v/>
      </c>
      <c r="AP641" s="372" t="str">
        <f>IF(G641="", "", VLOOKUP(G641,【参考】数式用!$A$4:$M$54,13,FALSE))</f>
        <v/>
      </c>
      <c r="AQ641" s="46" t="str">
        <f t="shared" si="76"/>
        <v>―</v>
      </c>
    </row>
    <row r="642" spans="1:43" ht="45" customHeight="1">
      <c r="A642" s="114">
        <f t="shared" si="71"/>
        <v>628</v>
      </c>
      <c r="B642" s="115" t="str">
        <f>IF(基本情報入力シート!B685="","",基本情報入力シート!B685)</f>
        <v/>
      </c>
      <c r="C642" s="116" t="str">
        <f>IF(基本情報入力シート!L685="","",基本情報入力シート!L685)</f>
        <v/>
      </c>
      <c r="D642" s="116" t="str">
        <f>IF(基本情報入力シート!Q685="","",基本情報入力シート!Q685)</f>
        <v>愛知県</v>
      </c>
      <c r="E642" s="116" t="str">
        <f>IF(基本情報入力シート!V685="","",基本情報入力シート!V685)</f>
        <v/>
      </c>
      <c r="F642" s="116" t="str">
        <f>IF(基本情報入力シート!W685="","",基本情報入力シート!W685)</f>
        <v>事業所番号及びサービス名を入力してください。</v>
      </c>
      <c r="G642" s="116" t="str">
        <f>IF(基本情報入力シート!Z685="","",基本情報入力シート!Z685)</f>
        <v/>
      </c>
      <c r="H642" s="224" t="str">
        <f>IF(基本情報入力シート!AD685="","",基本情報入力シート!AD685)</f>
        <v/>
      </c>
      <c r="I642" s="362" t="str">
        <f>IF(基本情報入力シート!AE685="","",基本情報入力シート!AE685)</f>
        <v/>
      </c>
      <c r="J642" s="487"/>
      <c r="K642" s="491"/>
      <c r="L642" s="490"/>
      <c r="M642" s="363" t="str">
        <f>IF(G642="", "", VLOOKUP(AO642,【参考】数式用!$AZ$3:$BA$6, 2, FALSE))</f>
        <v/>
      </c>
      <c r="N642" s="364" t="str">
        <f>IF(G642="","",VLOOKUP(G642,【参考】数式用!$A$4:$L$54,MATCH('別紙様式2-3（個表）'!M642,【参考】数式用!$J$3:$L$3,0)+9,FALSE))</f>
        <v/>
      </c>
      <c r="O642" s="497" t="s">
        <v>2396</v>
      </c>
      <c r="P642" s="365" t="str">
        <f t="shared" si="70"/>
        <v>未入力あり</v>
      </c>
      <c r="Q642" s="273" t="str">
        <f>IFERROR(IF(P642="未入力あり","",ROUNDDOWN(ROUNDDOWN($H642*$I642,0)*VLOOKUP($G642,【参考】数式用!$A$4:$E$54,3, FALSE),0)),"")</f>
        <v/>
      </c>
      <c r="R642" s="273" t="str">
        <f>IF(AM642="×", 0,IF(P642="未入力あり","",ROUNDDOWN(ROUNDDOWN($H642*$I642,0)*VLOOKUP($G642,【参考】数式用!$A$4:$E$54,4,FALSE),0)))</f>
        <v/>
      </c>
      <c r="S642" s="366" t="str">
        <f>IF(AN642="×", 0,IF(P642="未入力あり","",ROUNDDOWN(ROUNDDOWN($H642*$I642,0)*VLOOKUP($G642,【参考】数式用!$A$4:$E$54,5, FALSE),0)))</f>
        <v/>
      </c>
      <c r="T642" s="369" t="s">
        <v>3907</v>
      </c>
      <c r="U642" s="370"/>
      <c r="V642" s="33"/>
      <c r="W642" s="641"/>
      <c r="X642" s="641"/>
      <c r="Y642" s="641"/>
      <c r="Z642" s="641"/>
      <c r="AA642" s="641"/>
      <c r="AB642" s="641"/>
      <c r="AC642" s="641"/>
      <c r="AD642" s="641"/>
      <c r="AE642" s="641"/>
      <c r="AF642" s="641"/>
      <c r="AG642" s="641"/>
      <c r="AI642" s="373" t="str">
        <f t="shared" si="72"/>
        <v/>
      </c>
      <c r="AJ642" s="372" t="e">
        <f>VLOOKUP('別紙様式2-3（個表）'!$G642,【参考】数式用!$P$4:$Q$54,2, FALSE)</f>
        <v>#N/A</v>
      </c>
      <c r="AK642" s="372" t="e">
        <f>VLOOKUP('別紙様式2-3（個表）'!$G642,【参考】数式用!$P$4:$W$54,8, FALSE)</f>
        <v>#N/A</v>
      </c>
      <c r="AL642" s="372" t="e">
        <f>VLOOKUP('別紙様式2-3（個表）'!$G642,【参考】数式用!$P$4:$AD$54,15, FALSE)</f>
        <v>#N/A</v>
      </c>
      <c r="AM642" s="372" t="str">
        <f t="shared" si="73"/>
        <v/>
      </c>
      <c r="AN642" s="372" t="str">
        <f t="shared" si="74"/>
        <v/>
      </c>
      <c r="AO642" s="372" t="str">
        <f t="shared" si="75"/>
        <v/>
      </c>
      <c r="AP642" s="372" t="str">
        <f>IF(G642="", "", VLOOKUP(G642,【参考】数式用!$A$4:$M$54,13,FALSE))</f>
        <v/>
      </c>
      <c r="AQ642" s="46" t="str">
        <f t="shared" si="76"/>
        <v>―</v>
      </c>
    </row>
    <row r="643" spans="1:43" ht="45" customHeight="1">
      <c r="A643" s="114">
        <f t="shared" si="71"/>
        <v>629</v>
      </c>
      <c r="B643" s="115" t="str">
        <f>IF(基本情報入力シート!B686="","",基本情報入力シート!B686)</f>
        <v/>
      </c>
      <c r="C643" s="116" t="str">
        <f>IF(基本情報入力シート!L686="","",基本情報入力シート!L686)</f>
        <v/>
      </c>
      <c r="D643" s="116" t="str">
        <f>IF(基本情報入力シート!Q686="","",基本情報入力シート!Q686)</f>
        <v>愛知県</v>
      </c>
      <c r="E643" s="116" t="str">
        <f>IF(基本情報入力シート!V686="","",基本情報入力シート!V686)</f>
        <v/>
      </c>
      <c r="F643" s="116" t="str">
        <f>IF(基本情報入力シート!W686="","",基本情報入力シート!W686)</f>
        <v>事業所番号及びサービス名を入力してください。</v>
      </c>
      <c r="G643" s="116" t="str">
        <f>IF(基本情報入力シート!Z686="","",基本情報入力シート!Z686)</f>
        <v/>
      </c>
      <c r="H643" s="224" t="str">
        <f>IF(基本情報入力シート!AD686="","",基本情報入力シート!AD686)</f>
        <v/>
      </c>
      <c r="I643" s="362" t="str">
        <f>IF(基本情報入力シート!AE686="","",基本情報入力シート!AE686)</f>
        <v/>
      </c>
      <c r="J643" s="487"/>
      <c r="K643" s="491"/>
      <c r="L643" s="490"/>
      <c r="M643" s="363" t="str">
        <f>IF(G643="", "", VLOOKUP(AO643,【参考】数式用!$AZ$3:$BA$6, 2, FALSE))</f>
        <v/>
      </c>
      <c r="N643" s="364" t="str">
        <f>IF(G643="","",VLOOKUP(G643,【参考】数式用!$A$4:$L$54,MATCH('別紙様式2-3（個表）'!M643,【参考】数式用!$J$3:$L$3,0)+9,FALSE))</f>
        <v/>
      </c>
      <c r="O643" s="497" t="s">
        <v>2396</v>
      </c>
      <c r="P643" s="365" t="str">
        <f t="shared" si="70"/>
        <v>未入力あり</v>
      </c>
      <c r="Q643" s="273" t="str">
        <f>IFERROR(IF(P643="未入力あり","",ROUNDDOWN(ROUNDDOWN($H643*$I643,0)*VLOOKUP($G643,【参考】数式用!$A$4:$E$54,3, FALSE),0)),"")</f>
        <v/>
      </c>
      <c r="R643" s="273" t="str">
        <f>IF(AM643="×", 0,IF(P643="未入力あり","",ROUNDDOWN(ROUNDDOWN($H643*$I643,0)*VLOOKUP($G643,【参考】数式用!$A$4:$E$54,4,FALSE),0)))</f>
        <v/>
      </c>
      <c r="S643" s="366" t="str">
        <f>IF(AN643="×", 0,IF(P643="未入力あり","",ROUNDDOWN(ROUNDDOWN($H643*$I643,0)*VLOOKUP($G643,【参考】数式用!$A$4:$E$54,5, FALSE),0)))</f>
        <v/>
      </c>
      <c r="T643" s="369" t="s">
        <v>3907</v>
      </c>
      <c r="U643" s="370"/>
      <c r="V643" s="33"/>
      <c r="W643" s="641"/>
      <c r="X643" s="641"/>
      <c r="Y643" s="641"/>
      <c r="Z643" s="641"/>
      <c r="AA643" s="641"/>
      <c r="AB643" s="641"/>
      <c r="AC643" s="641"/>
      <c r="AD643" s="641"/>
      <c r="AE643" s="641"/>
      <c r="AF643" s="641"/>
      <c r="AG643" s="641"/>
      <c r="AI643" s="373" t="str">
        <f t="shared" si="72"/>
        <v/>
      </c>
      <c r="AJ643" s="372" t="e">
        <f>VLOOKUP('別紙様式2-3（個表）'!$G643,【参考】数式用!$P$4:$Q$54,2, FALSE)</f>
        <v>#N/A</v>
      </c>
      <c r="AK643" s="372" t="e">
        <f>VLOOKUP('別紙様式2-3（個表）'!$G643,【参考】数式用!$P$4:$W$54,8, FALSE)</f>
        <v>#N/A</v>
      </c>
      <c r="AL643" s="372" t="e">
        <f>VLOOKUP('別紙様式2-3（個表）'!$G643,【参考】数式用!$P$4:$AD$54,15, FALSE)</f>
        <v>#N/A</v>
      </c>
      <c r="AM643" s="372" t="str">
        <f t="shared" si="73"/>
        <v/>
      </c>
      <c r="AN643" s="372" t="str">
        <f t="shared" si="74"/>
        <v/>
      </c>
      <c r="AO643" s="372" t="str">
        <f t="shared" si="75"/>
        <v/>
      </c>
      <c r="AP643" s="372" t="str">
        <f>IF(G643="", "", VLOOKUP(G643,【参考】数式用!$A$4:$M$54,13,FALSE))</f>
        <v/>
      </c>
      <c r="AQ643" s="46" t="str">
        <f t="shared" si="76"/>
        <v>―</v>
      </c>
    </row>
    <row r="644" spans="1:43" ht="45" customHeight="1">
      <c r="A644" s="114">
        <f t="shared" si="71"/>
        <v>630</v>
      </c>
      <c r="B644" s="115" t="str">
        <f>IF(基本情報入力シート!B687="","",基本情報入力シート!B687)</f>
        <v/>
      </c>
      <c r="C644" s="116" t="str">
        <f>IF(基本情報入力シート!L687="","",基本情報入力シート!L687)</f>
        <v/>
      </c>
      <c r="D644" s="116" t="str">
        <f>IF(基本情報入力シート!Q687="","",基本情報入力シート!Q687)</f>
        <v>愛知県</v>
      </c>
      <c r="E644" s="116" t="str">
        <f>IF(基本情報入力シート!V687="","",基本情報入力シート!V687)</f>
        <v/>
      </c>
      <c r="F644" s="116" t="str">
        <f>IF(基本情報入力シート!W687="","",基本情報入力シート!W687)</f>
        <v>事業所番号及びサービス名を入力してください。</v>
      </c>
      <c r="G644" s="116" t="str">
        <f>IF(基本情報入力シート!Z687="","",基本情報入力シート!Z687)</f>
        <v/>
      </c>
      <c r="H644" s="224" t="str">
        <f>IF(基本情報入力シート!AD687="","",基本情報入力シート!AD687)</f>
        <v/>
      </c>
      <c r="I644" s="362" t="str">
        <f>IF(基本情報入力シート!AE687="","",基本情報入力シート!AE687)</f>
        <v/>
      </c>
      <c r="J644" s="487"/>
      <c r="K644" s="491"/>
      <c r="L644" s="490"/>
      <c r="M644" s="363" t="str">
        <f>IF(G644="", "", VLOOKUP(AO644,【参考】数式用!$AZ$3:$BA$6, 2, FALSE))</f>
        <v/>
      </c>
      <c r="N644" s="364" t="str">
        <f>IF(G644="","",VLOOKUP(G644,【参考】数式用!$A$4:$L$54,MATCH('別紙様式2-3（個表）'!M644,【参考】数式用!$J$3:$L$3,0)+9,FALSE))</f>
        <v/>
      </c>
      <c r="O644" s="497" t="s">
        <v>2396</v>
      </c>
      <c r="P644" s="365" t="str">
        <f t="shared" si="70"/>
        <v>未入力あり</v>
      </c>
      <c r="Q644" s="273" t="str">
        <f>IFERROR(IF(P644="未入力あり","",ROUNDDOWN(ROUNDDOWN($H644*$I644,0)*VLOOKUP($G644,【参考】数式用!$A$4:$E$54,3, FALSE),0)),"")</f>
        <v/>
      </c>
      <c r="R644" s="273" t="str">
        <f>IF(AM644="×", 0,IF(P644="未入力あり","",ROUNDDOWN(ROUNDDOWN($H644*$I644,0)*VLOOKUP($G644,【参考】数式用!$A$4:$E$54,4,FALSE),0)))</f>
        <v/>
      </c>
      <c r="S644" s="366" t="str">
        <f>IF(AN644="×", 0,IF(P644="未入力あり","",ROUNDDOWN(ROUNDDOWN($H644*$I644,0)*VLOOKUP($G644,【参考】数式用!$A$4:$E$54,5, FALSE),0)))</f>
        <v/>
      </c>
      <c r="T644" s="369" t="s">
        <v>3907</v>
      </c>
      <c r="U644" s="370"/>
      <c r="V644" s="33"/>
      <c r="W644" s="641"/>
      <c r="X644" s="641"/>
      <c r="Y644" s="641"/>
      <c r="Z644" s="641"/>
      <c r="AA644" s="641"/>
      <c r="AB644" s="641"/>
      <c r="AC644" s="641"/>
      <c r="AD644" s="641"/>
      <c r="AE644" s="641"/>
      <c r="AF644" s="641"/>
      <c r="AG644" s="641"/>
      <c r="AI644" s="373" t="str">
        <f t="shared" si="72"/>
        <v/>
      </c>
      <c r="AJ644" s="372" t="e">
        <f>VLOOKUP('別紙様式2-3（個表）'!$G644,【参考】数式用!$P$4:$Q$54,2, FALSE)</f>
        <v>#N/A</v>
      </c>
      <c r="AK644" s="372" t="e">
        <f>VLOOKUP('別紙様式2-3（個表）'!$G644,【参考】数式用!$P$4:$W$54,8, FALSE)</f>
        <v>#N/A</v>
      </c>
      <c r="AL644" s="372" t="e">
        <f>VLOOKUP('別紙様式2-3（個表）'!$G644,【参考】数式用!$P$4:$AD$54,15, FALSE)</f>
        <v>#N/A</v>
      </c>
      <c r="AM644" s="372" t="str">
        <f t="shared" si="73"/>
        <v/>
      </c>
      <c r="AN644" s="372" t="str">
        <f t="shared" si="74"/>
        <v/>
      </c>
      <c r="AO644" s="372" t="str">
        <f t="shared" si="75"/>
        <v/>
      </c>
      <c r="AP644" s="372" t="str">
        <f>IF(G644="", "", VLOOKUP(G644,【参考】数式用!$A$4:$M$54,13,FALSE))</f>
        <v/>
      </c>
      <c r="AQ644" s="46" t="str">
        <f t="shared" si="76"/>
        <v>―</v>
      </c>
    </row>
    <row r="645" spans="1:43" ht="45" customHeight="1">
      <c r="A645" s="114">
        <f t="shared" si="71"/>
        <v>631</v>
      </c>
      <c r="B645" s="115" t="str">
        <f>IF(基本情報入力シート!B688="","",基本情報入力シート!B688)</f>
        <v/>
      </c>
      <c r="C645" s="116" t="str">
        <f>IF(基本情報入力シート!L688="","",基本情報入力シート!L688)</f>
        <v/>
      </c>
      <c r="D645" s="116" t="str">
        <f>IF(基本情報入力シート!Q688="","",基本情報入力シート!Q688)</f>
        <v>愛知県</v>
      </c>
      <c r="E645" s="116" t="str">
        <f>IF(基本情報入力シート!V688="","",基本情報入力シート!V688)</f>
        <v/>
      </c>
      <c r="F645" s="116" t="str">
        <f>IF(基本情報入力シート!W688="","",基本情報入力シート!W688)</f>
        <v>事業所番号及びサービス名を入力してください。</v>
      </c>
      <c r="G645" s="116" t="str">
        <f>IF(基本情報入力シート!Z688="","",基本情報入力シート!Z688)</f>
        <v/>
      </c>
      <c r="H645" s="224" t="str">
        <f>IF(基本情報入力シート!AD688="","",基本情報入力シート!AD688)</f>
        <v/>
      </c>
      <c r="I645" s="362" t="str">
        <f>IF(基本情報入力シート!AE688="","",基本情報入力シート!AE688)</f>
        <v/>
      </c>
      <c r="J645" s="487"/>
      <c r="K645" s="491"/>
      <c r="L645" s="490"/>
      <c r="M645" s="363" t="str">
        <f>IF(G645="", "", VLOOKUP(AO645,【参考】数式用!$AZ$3:$BA$6, 2, FALSE))</f>
        <v/>
      </c>
      <c r="N645" s="364" t="str">
        <f>IF(G645="","",VLOOKUP(G645,【参考】数式用!$A$4:$L$54,MATCH('別紙様式2-3（個表）'!M645,【参考】数式用!$J$3:$L$3,0)+9,FALSE))</f>
        <v/>
      </c>
      <c r="O645" s="497" t="s">
        <v>2396</v>
      </c>
      <c r="P645" s="365" t="str">
        <f t="shared" si="70"/>
        <v>未入力あり</v>
      </c>
      <c r="Q645" s="273" t="str">
        <f>IFERROR(IF(P645="未入力あり","",ROUNDDOWN(ROUNDDOWN($H645*$I645,0)*VLOOKUP($G645,【参考】数式用!$A$4:$E$54,3, FALSE),0)),"")</f>
        <v/>
      </c>
      <c r="R645" s="273" t="str">
        <f>IF(AM645="×", 0,IF(P645="未入力あり","",ROUNDDOWN(ROUNDDOWN($H645*$I645,0)*VLOOKUP($G645,【参考】数式用!$A$4:$E$54,4,FALSE),0)))</f>
        <v/>
      </c>
      <c r="S645" s="366" t="str">
        <f>IF(AN645="×", 0,IF(P645="未入力あり","",ROUNDDOWN(ROUNDDOWN($H645*$I645,0)*VLOOKUP($G645,【参考】数式用!$A$4:$E$54,5, FALSE),0)))</f>
        <v/>
      </c>
      <c r="T645" s="369" t="s">
        <v>3907</v>
      </c>
      <c r="U645" s="370"/>
      <c r="V645" s="33"/>
      <c r="W645" s="641"/>
      <c r="X645" s="641"/>
      <c r="Y645" s="641"/>
      <c r="Z645" s="641"/>
      <c r="AA645" s="641"/>
      <c r="AB645" s="641"/>
      <c r="AC645" s="641"/>
      <c r="AD645" s="641"/>
      <c r="AE645" s="641"/>
      <c r="AF645" s="641"/>
      <c r="AG645" s="641"/>
      <c r="AI645" s="373" t="str">
        <f t="shared" si="72"/>
        <v/>
      </c>
      <c r="AJ645" s="372" t="e">
        <f>VLOOKUP('別紙様式2-3（個表）'!$G645,【参考】数式用!$P$4:$Q$54,2, FALSE)</f>
        <v>#N/A</v>
      </c>
      <c r="AK645" s="372" t="e">
        <f>VLOOKUP('別紙様式2-3（個表）'!$G645,【参考】数式用!$P$4:$W$54,8, FALSE)</f>
        <v>#N/A</v>
      </c>
      <c r="AL645" s="372" t="e">
        <f>VLOOKUP('別紙様式2-3（個表）'!$G645,【参考】数式用!$P$4:$AD$54,15, FALSE)</f>
        <v>#N/A</v>
      </c>
      <c r="AM645" s="372" t="str">
        <f t="shared" si="73"/>
        <v/>
      </c>
      <c r="AN645" s="372" t="str">
        <f t="shared" si="74"/>
        <v/>
      </c>
      <c r="AO645" s="372" t="str">
        <f t="shared" si="75"/>
        <v/>
      </c>
      <c r="AP645" s="372" t="str">
        <f>IF(G645="", "", VLOOKUP(G645,【参考】数式用!$A$4:$M$54,13,FALSE))</f>
        <v/>
      </c>
      <c r="AQ645" s="46" t="str">
        <f t="shared" si="76"/>
        <v>―</v>
      </c>
    </row>
    <row r="646" spans="1:43" ht="45" customHeight="1">
      <c r="A646" s="114">
        <f t="shared" si="71"/>
        <v>632</v>
      </c>
      <c r="B646" s="115" t="str">
        <f>IF(基本情報入力シート!B689="","",基本情報入力シート!B689)</f>
        <v/>
      </c>
      <c r="C646" s="116" t="str">
        <f>IF(基本情報入力シート!L689="","",基本情報入力シート!L689)</f>
        <v/>
      </c>
      <c r="D646" s="116" t="str">
        <f>IF(基本情報入力シート!Q689="","",基本情報入力シート!Q689)</f>
        <v>愛知県</v>
      </c>
      <c r="E646" s="116" t="str">
        <f>IF(基本情報入力シート!V689="","",基本情報入力シート!V689)</f>
        <v/>
      </c>
      <c r="F646" s="116" t="str">
        <f>IF(基本情報入力シート!W689="","",基本情報入力シート!W689)</f>
        <v>事業所番号及びサービス名を入力してください。</v>
      </c>
      <c r="G646" s="116" t="str">
        <f>IF(基本情報入力シート!Z689="","",基本情報入力シート!Z689)</f>
        <v/>
      </c>
      <c r="H646" s="224" t="str">
        <f>IF(基本情報入力シート!AD689="","",基本情報入力シート!AD689)</f>
        <v/>
      </c>
      <c r="I646" s="362" t="str">
        <f>IF(基本情報入力シート!AE689="","",基本情報入力シート!AE689)</f>
        <v/>
      </c>
      <c r="J646" s="487"/>
      <c r="K646" s="491"/>
      <c r="L646" s="490"/>
      <c r="M646" s="363" t="str">
        <f>IF(G646="", "", VLOOKUP(AO646,【参考】数式用!$AZ$3:$BA$6, 2, FALSE))</f>
        <v/>
      </c>
      <c r="N646" s="364" t="str">
        <f>IF(G646="","",VLOOKUP(G646,【参考】数式用!$A$4:$L$54,MATCH('別紙様式2-3（個表）'!M646,【参考】数式用!$J$3:$L$3,0)+9,FALSE))</f>
        <v/>
      </c>
      <c r="O646" s="497" t="s">
        <v>2396</v>
      </c>
      <c r="P646" s="365" t="str">
        <f t="shared" si="70"/>
        <v>未入力あり</v>
      </c>
      <c r="Q646" s="273" t="str">
        <f>IFERROR(IF(P646="未入力あり","",ROUNDDOWN(ROUNDDOWN($H646*$I646,0)*VLOOKUP($G646,【参考】数式用!$A$4:$E$54,3, FALSE),0)),"")</f>
        <v/>
      </c>
      <c r="R646" s="273" t="str">
        <f>IF(AM646="×", 0,IF(P646="未入力あり","",ROUNDDOWN(ROUNDDOWN($H646*$I646,0)*VLOOKUP($G646,【参考】数式用!$A$4:$E$54,4,FALSE),0)))</f>
        <v/>
      </c>
      <c r="S646" s="366" t="str">
        <f>IF(AN646="×", 0,IF(P646="未入力あり","",ROUNDDOWN(ROUNDDOWN($H646*$I646,0)*VLOOKUP($G646,【参考】数式用!$A$4:$E$54,5, FALSE),0)))</f>
        <v/>
      </c>
      <c r="T646" s="369" t="s">
        <v>3907</v>
      </c>
      <c r="U646" s="370"/>
      <c r="V646" s="33"/>
      <c r="W646" s="641"/>
      <c r="X646" s="641"/>
      <c r="Y646" s="641"/>
      <c r="Z646" s="641"/>
      <c r="AA646" s="641"/>
      <c r="AB646" s="641"/>
      <c r="AC646" s="641"/>
      <c r="AD646" s="641"/>
      <c r="AE646" s="641"/>
      <c r="AF646" s="641"/>
      <c r="AG646" s="641"/>
      <c r="AI646" s="373" t="str">
        <f t="shared" si="72"/>
        <v/>
      </c>
      <c r="AJ646" s="372" t="e">
        <f>VLOOKUP('別紙様式2-3（個表）'!$G646,【参考】数式用!$P$4:$Q$54,2, FALSE)</f>
        <v>#N/A</v>
      </c>
      <c r="AK646" s="372" t="e">
        <f>VLOOKUP('別紙様式2-3（個表）'!$G646,【参考】数式用!$P$4:$W$54,8, FALSE)</f>
        <v>#N/A</v>
      </c>
      <c r="AL646" s="372" t="e">
        <f>VLOOKUP('別紙様式2-3（個表）'!$G646,【参考】数式用!$P$4:$AD$54,15, FALSE)</f>
        <v>#N/A</v>
      </c>
      <c r="AM646" s="372" t="str">
        <f t="shared" si="73"/>
        <v/>
      </c>
      <c r="AN646" s="372" t="str">
        <f t="shared" si="74"/>
        <v/>
      </c>
      <c r="AO646" s="372" t="str">
        <f t="shared" si="75"/>
        <v/>
      </c>
      <c r="AP646" s="372" t="str">
        <f>IF(G646="", "", VLOOKUP(G646,【参考】数式用!$A$4:$M$54,13,FALSE))</f>
        <v/>
      </c>
      <c r="AQ646" s="46" t="str">
        <f t="shared" si="76"/>
        <v>―</v>
      </c>
    </row>
    <row r="647" spans="1:43" ht="45" customHeight="1">
      <c r="A647" s="114">
        <f t="shared" si="71"/>
        <v>633</v>
      </c>
      <c r="B647" s="115" t="str">
        <f>IF(基本情報入力シート!B690="","",基本情報入力シート!B690)</f>
        <v/>
      </c>
      <c r="C647" s="116" t="str">
        <f>IF(基本情報入力シート!L690="","",基本情報入力シート!L690)</f>
        <v/>
      </c>
      <c r="D647" s="116" t="str">
        <f>IF(基本情報入力シート!Q690="","",基本情報入力シート!Q690)</f>
        <v>愛知県</v>
      </c>
      <c r="E647" s="116" t="str">
        <f>IF(基本情報入力シート!V690="","",基本情報入力シート!V690)</f>
        <v/>
      </c>
      <c r="F647" s="116" t="str">
        <f>IF(基本情報入力シート!W690="","",基本情報入力シート!W690)</f>
        <v>事業所番号及びサービス名を入力してください。</v>
      </c>
      <c r="G647" s="116" t="str">
        <f>IF(基本情報入力シート!Z690="","",基本情報入力シート!Z690)</f>
        <v/>
      </c>
      <c r="H647" s="224" t="str">
        <f>IF(基本情報入力シート!AD690="","",基本情報入力シート!AD690)</f>
        <v/>
      </c>
      <c r="I647" s="362" t="str">
        <f>IF(基本情報入力シート!AE690="","",基本情報入力シート!AE690)</f>
        <v/>
      </c>
      <c r="J647" s="487"/>
      <c r="K647" s="491"/>
      <c r="L647" s="490"/>
      <c r="M647" s="363" t="str">
        <f>IF(G647="", "", VLOOKUP(AO647,【参考】数式用!$AZ$3:$BA$6, 2, FALSE))</f>
        <v/>
      </c>
      <c r="N647" s="364" t="str">
        <f>IF(G647="","",VLOOKUP(G647,【参考】数式用!$A$4:$L$54,MATCH('別紙様式2-3（個表）'!M647,【参考】数式用!$J$3:$L$3,0)+9,FALSE))</f>
        <v/>
      </c>
      <c r="O647" s="497" t="s">
        <v>2396</v>
      </c>
      <c r="P647" s="365" t="str">
        <f t="shared" si="70"/>
        <v>未入力あり</v>
      </c>
      <c r="Q647" s="273" t="str">
        <f>IFERROR(IF(P647="未入力あり","",ROUNDDOWN(ROUNDDOWN($H647*$I647,0)*VLOOKUP($G647,【参考】数式用!$A$4:$E$54,3, FALSE),0)),"")</f>
        <v/>
      </c>
      <c r="R647" s="273" t="str">
        <f>IF(AM647="×", 0,IF(P647="未入力あり","",ROUNDDOWN(ROUNDDOWN($H647*$I647,0)*VLOOKUP($G647,【参考】数式用!$A$4:$E$54,4,FALSE),0)))</f>
        <v/>
      </c>
      <c r="S647" s="366" t="str">
        <f>IF(AN647="×", 0,IF(P647="未入力あり","",ROUNDDOWN(ROUNDDOWN($H647*$I647,0)*VLOOKUP($G647,【参考】数式用!$A$4:$E$54,5, FALSE),0)))</f>
        <v/>
      </c>
      <c r="T647" s="369" t="s">
        <v>3907</v>
      </c>
      <c r="U647" s="370"/>
      <c r="V647" s="33"/>
      <c r="W647" s="641"/>
      <c r="X647" s="641"/>
      <c r="Y647" s="641"/>
      <c r="Z647" s="641"/>
      <c r="AA647" s="641"/>
      <c r="AB647" s="641"/>
      <c r="AC647" s="641"/>
      <c r="AD647" s="641"/>
      <c r="AE647" s="641"/>
      <c r="AF647" s="641"/>
      <c r="AG647" s="641"/>
      <c r="AI647" s="373" t="str">
        <f t="shared" si="72"/>
        <v/>
      </c>
      <c r="AJ647" s="372" t="e">
        <f>VLOOKUP('別紙様式2-3（個表）'!$G647,【参考】数式用!$P$4:$Q$54,2, FALSE)</f>
        <v>#N/A</v>
      </c>
      <c r="AK647" s="372" t="e">
        <f>VLOOKUP('別紙様式2-3（個表）'!$G647,【参考】数式用!$P$4:$W$54,8, FALSE)</f>
        <v>#N/A</v>
      </c>
      <c r="AL647" s="372" t="e">
        <f>VLOOKUP('別紙様式2-3（個表）'!$G647,【参考】数式用!$P$4:$AD$54,15, FALSE)</f>
        <v>#N/A</v>
      </c>
      <c r="AM647" s="372" t="str">
        <f t="shared" si="73"/>
        <v/>
      </c>
      <c r="AN647" s="372" t="str">
        <f t="shared" si="74"/>
        <v/>
      </c>
      <c r="AO647" s="372" t="str">
        <f t="shared" si="75"/>
        <v/>
      </c>
      <c r="AP647" s="372" t="str">
        <f>IF(G647="", "", VLOOKUP(G647,【参考】数式用!$A$4:$M$54,13,FALSE))</f>
        <v/>
      </c>
      <c r="AQ647" s="46" t="str">
        <f t="shared" si="76"/>
        <v>―</v>
      </c>
    </row>
    <row r="648" spans="1:43" ht="45" customHeight="1">
      <c r="A648" s="114">
        <f t="shared" si="71"/>
        <v>634</v>
      </c>
      <c r="B648" s="115" t="str">
        <f>IF(基本情報入力シート!B691="","",基本情報入力シート!B691)</f>
        <v/>
      </c>
      <c r="C648" s="116" t="str">
        <f>IF(基本情報入力シート!L691="","",基本情報入力シート!L691)</f>
        <v/>
      </c>
      <c r="D648" s="116" t="str">
        <f>IF(基本情報入力シート!Q691="","",基本情報入力シート!Q691)</f>
        <v>愛知県</v>
      </c>
      <c r="E648" s="116" t="str">
        <f>IF(基本情報入力シート!V691="","",基本情報入力シート!V691)</f>
        <v/>
      </c>
      <c r="F648" s="116" t="str">
        <f>IF(基本情報入力シート!W691="","",基本情報入力シート!W691)</f>
        <v>事業所番号及びサービス名を入力してください。</v>
      </c>
      <c r="G648" s="116" t="str">
        <f>IF(基本情報入力シート!Z691="","",基本情報入力シート!Z691)</f>
        <v/>
      </c>
      <c r="H648" s="224" t="str">
        <f>IF(基本情報入力シート!AD691="","",基本情報入力シート!AD691)</f>
        <v/>
      </c>
      <c r="I648" s="362" t="str">
        <f>IF(基本情報入力シート!AE691="","",基本情報入力シート!AE691)</f>
        <v/>
      </c>
      <c r="J648" s="487"/>
      <c r="K648" s="491"/>
      <c r="L648" s="490"/>
      <c r="M648" s="363" t="str">
        <f>IF(G648="", "", VLOOKUP(AO648,【参考】数式用!$AZ$3:$BA$6, 2, FALSE))</f>
        <v/>
      </c>
      <c r="N648" s="364" t="str">
        <f>IF(G648="","",VLOOKUP(G648,【参考】数式用!$A$4:$L$54,MATCH('別紙様式2-3（個表）'!M648,【参考】数式用!$J$3:$L$3,0)+9,FALSE))</f>
        <v/>
      </c>
      <c r="O648" s="497" t="s">
        <v>2396</v>
      </c>
      <c r="P648" s="365" t="str">
        <f t="shared" si="70"/>
        <v>未入力あり</v>
      </c>
      <c r="Q648" s="273" t="str">
        <f>IFERROR(IF(P648="未入力あり","",ROUNDDOWN(ROUNDDOWN($H648*$I648,0)*VLOOKUP($G648,【参考】数式用!$A$4:$E$54,3, FALSE),0)),"")</f>
        <v/>
      </c>
      <c r="R648" s="273" t="str">
        <f>IF(AM648="×", 0,IF(P648="未入力あり","",ROUNDDOWN(ROUNDDOWN($H648*$I648,0)*VLOOKUP($G648,【参考】数式用!$A$4:$E$54,4,FALSE),0)))</f>
        <v/>
      </c>
      <c r="S648" s="366" t="str">
        <f>IF(AN648="×", 0,IF(P648="未入力あり","",ROUNDDOWN(ROUNDDOWN($H648*$I648,0)*VLOOKUP($G648,【参考】数式用!$A$4:$E$54,5, FALSE),0)))</f>
        <v/>
      </c>
      <c r="T648" s="369" t="s">
        <v>3907</v>
      </c>
      <c r="U648" s="370"/>
      <c r="V648" s="33"/>
      <c r="W648" s="641"/>
      <c r="X648" s="641"/>
      <c r="Y648" s="641"/>
      <c r="Z648" s="641"/>
      <c r="AA648" s="641"/>
      <c r="AB648" s="641"/>
      <c r="AC648" s="641"/>
      <c r="AD648" s="641"/>
      <c r="AE648" s="641"/>
      <c r="AF648" s="641"/>
      <c r="AG648" s="641"/>
      <c r="AI648" s="373" t="str">
        <f t="shared" si="72"/>
        <v/>
      </c>
      <c r="AJ648" s="372" t="e">
        <f>VLOOKUP('別紙様式2-3（個表）'!$G648,【参考】数式用!$P$4:$Q$54,2, FALSE)</f>
        <v>#N/A</v>
      </c>
      <c r="AK648" s="372" t="e">
        <f>VLOOKUP('別紙様式2-3（個表）'!$G648,【参考】数式用!$P$4:$W$54,8, FALSE)</f>
        <v>#N/A</v>
      </c>
      <c r="AL648" s="372" t="e">
        <f>VLOOKUP('別紙様式2-3（個表）'!$G648,【参考】数式用!$P$4:$AD$54,15, FALSE)</f>
        <v>#N/A</v>
      </c>
      <c r="AM648" s="372" t="str">
        <f t="shared" si="73"/>
        <v/>
      </c>
      <c r="AN648" s="372" t="str">
        <f t="shared" si="74"/>
        <v/>
      </c>
      <c r="AO648" s="372" t="str">
        <f t="shared" si="75"/>
        <v/>
      </c>
      <c r="AP648" s="372" t="str">
        <f>IF(G648="", "", VLOOKUP(G648,【参考】数式用!$A$4:$M$54,13,FALSE))</f>
        <v/>
      </c>
      <c r="AQ648" s="46" t="str">
        <f t="shared" si="76"/>
        <v>―</v>
      </c>
    </row>
    <row r="649" spans="1:43" ht="45" customHeight="1">
      <c r="A649" s="114">
        <f t="shared" si="71"/>
        <v>635</v>
      </c>
      <c r="B649" s="115" t="str">
        <f>IF(基本情報入力シート!B692="","",基本情報入力シート!B692)</f>
        <v/>
      </c>
      <c r="C649" s="116" t="str">
        <f>IF(基本情報入力シート!L692="","",基本情報入力シート!L692)</f>
        <v/>
      </c>
      <c r="D649" s="116" t="str">
        <f>IF(基本情報入力シート!Q692="","",基本情報入力シート!Q692)</f>
        <v>愛知県</v>
      </c>
      <c r="E649" s="116" t="str">
        <f>IF(基本情報入力シート!V692="","",基本情報入力シート!V692)</f>
        <v/>
      </c>
      <c r="F649" s="116" t="str">
        <f>IF(基本情報入力シート!W692="","",基本情報入力シート!W692)</f>
        <v>事業所番号及びサービス名を入力してください。</v>
      </c>
      <c r="G649" s="116" t="str">
        <f>IF(基本情報入力シート!Z692="","",基本情報入力シート!Z692)</f>
        <v/>
      </c>
      <c r="H649" s="224" t="str">
        <f>IF(基本情報入力シート!AD692="","",基本情報入力シート!AD692)</f>
        <v/>
      </c>
      <c r="I649" s="362" t="str">
        <f>IF(基本情報入力シート!AE692="","",基本情報入力シート!AE692)</f>
        <v/>
      </c>
      <c r="J649" s="487"/>
      <c r="K649" s="491"/>
      <c r="L649" s="490"/>
      <c r="M649" s="363" t="str">
        <f>IF(G649="", "", VLOOKUP(AO649,【参考】数式用!$AZ$3:$BA$6, 2, FALSE))</f>
        <v/>
      </c>
      <c r="N649" s="364" t="str">
        <f>IF(G649="","",VLOOKUP(G649,【参考】数式用!$A$4:$L$54,MATCH('別紙様式2-3（個表）'!M649,【参考】数式用!$J$3:$L$3,0)+9,FALSE))</f>
        <v/>
      </c>
      <c r="O649" s="497" t="s">
        <v>2396</v>
      </c>
      <c r="P649" s="365" t="str">
        <f t="shared" si="70"/>
        <v>未入力あり</v>
      </c>
      <c r="Q649" s="273" t="str">
        <f>IFERROR(IF(P649="未入力あり","",ROUNDDOWN(ROUNDDOWN($H649*$I649,0)*VLOOKUP($G649,【参考】数式用!$A$4:$E$54,3, FALSE),0)),"")</f>
        <v/>
      </c>
      <c r="R649" s="273" t="str">
        <f>IF(AM649="×", 0,IF(P649="未入力あり","",ROUNDDOWN(ROUNDDOWN($H649*$I649,0)*VLOOKUP($G649,【参考】数式用!$A$4:$E$54,4,FALSE),0)))</f>
        <v/>
      </c>
      <c r="S649" s="366" t="str">
        <f>IF(AN649="×", 0,IF(P649="未入力あり","",ROUNDDOWN(ROUNDDOWN($H649*$I649,0)*VLOOKUP($G649,【参考】数式用!$A$4:$E$54,5, FALSE),0)))</f>
        <v/>
      </c>
      <c r="T649" s="369" t="s">
        <v>3907</v>
      </c>
      <c r="U649" s="370"/>
      <c r="V649" s="33"/>
      <c r="W649" s="641"/>
      <c r="X649" s="641"/>
      <c r="Y649" s="641"/>
      <c r="Z649" s="641"/>
      <c r="AA649" s="641"/>
      <c r="AB649" s="641"/>
      <c r="AC649" s="641"/>
      <c r="AD649" s="641"/>
      <c r="AE649" s="641"/>
      <c r="AF649" s="641"/>
      <c r="AG649" s="641"/>
      <c r="AI649" s="373" t="str">
        <f t="shared" si="72"/>
        <v/>
      </c>
      <c r="AJ649" s="372" t="e">
        <f>VLOOKUP('別紙様式2-3（個表）'!$G649,【参考】数式用!$P$4:$Q$54,2, FALSE)</f>
        <v>#N/A</v>
      </c>
      <c r="AK649" s="372" t="e">
        <f>VLOOKUP('別紙様式2-3（個表）'!$G649,【参考】数式用!$P$4:$W$54,8, FALSE)</f>
        <v>#N/A</v>
      </c>
      <c r="AL649" s="372" t="e">
        <f>VLOOKUP('別紙様式2-3（個表）'!$G649,【参考】数式用!$P$4:$AD$54,15, FALSE)</f>
        <v>#N/A</v>
      </c>
      <c r="AM649" s="372" t="str">
        <f t="shared" si="73"/>
        <v/>
      </c>
      <c r="AN649" s="372" t="str">
        <f t="shared" si="74"/>
        <v/>
      </c>
      <c r="AO649" s="372" t="str">
        <f t="shared" si="75"/>
        <v/>
      </c>
      <c r="AP649" s="372" t="str">
        <f>IF(G649="", "", VLOOKUP(G649,【参考】数式用!$A$4:$M$54,13,FALSE))</f>
        <v/>
      </c>
      <c r="AQ649" s="46" t="str">
        <f t="shared" si="76"/>
        <v>―</v>
      </c>
    </row>
    <row r="650" spans="1:43" ht="45" customHeight="1">
      <c r="A650" s="114">
        <f t="shared" si="71"/>
        <v>636</v>
      </c>
      <c r="B650" s="115" t="str">
        <f>IF(基本情報入力シート!B693="","",基本情報入力シート!B693)</f>
        <v/>
      </c>
      <c r="C650" s="116" t="str">
        <f>IF(基本情報入力シート!L693="","",基本情報入力シート!L693)</f>
        <v/>
      </c>
      <c r="D650" s="116" t="str">
        <f>IF(基本情報入力シート!Q693="","",基本情報入力シート!Q693)</f>
        <v>愛知県</v>
      </c>
      <c r="E650" s="116" t="str">
        <f>IF(基本情報入力シート!V693="","",基本情報入力シート!V693)</f>
        <v/>
      </c>
      <c r="F650" s="116" t="str">
        <f>IF(基本情報入力シート!W693="","",基本情報入力シート!W693)</f>
        <v>事業所番号及びサービス名を入力してください。</v>
      </c>
      <c r="G650" s="116" t="str">
        <f>IF(基本情報入力シート!Z693="","",基本情報入力シート!Z693)</f>
        <v/>
      </c>
      <c r="H650" s="224" t="str">
        <f>IF(基本情報入力シート!AD693="","",基本情報入力シート!AD693)</f>
        <v/>
      </c>
      <c r="I650" s="362" t="str">
        <f>IF(基本情報入力シート!AE693="","",基本情報入力シート!AE693)</f>
        <v/>
      </c>
      <c r="J650" s="487"/>
      <c r="K650" s="491"/>
      <c r="L650" s="490"/>
      <c r="M650" s="363" t="str">
        <f>IF(G650="", "", VLOOKUP(AO650,【参考】数式用!$AZ$3:$BA$6, 2, FALSE))</f>
        <v/>
      </c>
      <c r="N650" s="364" t="str">
        <f>IF(G650="","",VLOOKUP(G650,【参考】数式用!$A$4:$L$54,MATCH('別紙様式2-3（個表）'!M650,【参考】数式用!$J$3:$L$3,0)+9,FALSE))</f>
        <v/>
      </c>
      <c r="O650" s="497" t="s">
        <v>2396</v>
      </c>
      <c r="P650" s="365" t="str">
        <f t="shared" si="70"/>
        <v>未入力あり</v>
      </c>
      <c r="Q650" s="273" t="str">
        <f>IFERROR(IF(P650="未入力あり","",ROUNDDOWN(ROUNDDOWN($H650*$I650,0)*VLOOKUP($G650,【参考】数式用!$A$4:$E$54,3, FALSE),0)),"")</f>
        <v/>
      </c>
      <c r="R650" s="273" t="str">
        <f>IF(AM650="×", 0,IF(P650="未入力あり","",ROUNDDOWN(ROUNDDOWN($H650*$I650,0)*VLOOKUP($G650,【参考】数式用!$A$4:$E$54,4,FALSE),0)))</f>
        <v/>
      </c>
      <c r="S650" s="366" t="str">
        <f>IF(AN650="×", 0,IF(P650="未入力あり","",ROUNDDOWN(ROUNDDOWN($H650*$I650,0)*VLOOKUP($G650,【参考】数式用!$A$4:$E$54,5, FALSE),0)))</f>
        <v/>
      </c>
      <c r="T650" s="369" t="s">
        <v>3907</v>
      </c>
      <c r="U650" s="370"/>
      <c r="V650" s="33"/>
      <c r="W650" s="641"/>
      <c r="X650" s="641"/>
      <c r="Y650" s="641"/>
      <c r="Z650" s="641"/>
      <c r="AA650" s="641"/>
      <c r="AB650" s="641"/>
      <c r="AC650" s="641"/>
      <c r="AD650" s="641"/>
      <c r="AE650" s="641"/>
      <c r="AF650" s="641"/>
      <c r="AG650" s="641"/>
      <c r="AI650" s="373" t="str">
        <f t="shared" si="72"/>
        <v/>
      </c>
      <c r="AJ650" s="372" t="e">
        <f>VLOOKUP('別紙様式2-3（個表）'!$G650,【参考】数式用!$P$4:$Q$54,2, FALSE)</f>
        <v>#N/A</v>
      </c>
      <c r="AK650" s="372" t="e">
        <f>VLOOKUP('別紙様式2-3（個表）'!$G650,【参考】数式用!$P$4:$W$54,8, FALSE)</f>
        <v>#N/A</v>
      </c>
      <c r="AL650" s="372" t="e">
        <f>VLOOKUP('別紙様式2-3（個表）'!$G650,【参考】数式用!$P$4:$AD$54,15, FALSE)</f>
        <v>#N/A</v>
      </c>
      <c r="AM650" s="372" t="str">
        <f t="shared" si="73"/>
        <v/>
      </c>
      <c r="AN650" s="372" t="str">
        <f t="shared" si="74"/>
        <v/>
      </c>
      <c r="AO650" s="372" t="str">
        <f t="shared" si="75"/>
        <v/>
      </c>
      <c r="AP650" s="372" t="str">
        <f>IF(G650="", "", VLOOKUP(G650,【参考】数式用!$A$4:$M$54,13,FALSE))</f>
        <v/>
      </c>
      <c r="AQ650" s="46" t="str">
        <f t="shared" si="76"/>
        <v>―</v>
      </c>
    </row>
    <row r="651" spans="1:43" ht="45" customHeight="1">
      <c r="A651" s="114">
        <f t="shared" si="71"/>
        <v>637</v>
      </c>
      <c r="B651" s="115" t="str">
        <f>IF(基本情報入力シート!B694="","",基本情報入力シート!B694)</f>
        <v/>
      </c>
      <c r="C651" s="116" t="str">
        <f>IF(基本情報入力シート!L694="","",基本情報入力シート!L694)</f>
        <v/>
      </c>
      <c r="D651" s="116" t="str">
        <f>IF(基本情報入力シート!Q694="","",基本情報入力シート!Q694)</f>
        <v>愛知県</v>
      </c>
      <c r="E651" s="116" t="str">
        <f>IF(基本情報入力シート!V694="","",基本情報入力シート!V694)</f>
        <v/>
      </c>
      <c r="F651" s="116" t="str">
        <f>IF(基本情報入力シート!W694="","",基本情報入力シート!W694)</f>
        <v>事業所番号及びサービス名を入力してください。</v>
      </c>
      <c r="G651" s="116" t="str">
        <f>IF(基本情報入力シート!Z694="","",基本情報入力シート!Z694)</f>
        <v/>
      </c>
      <c r="H651" s="224" t="str">
        <f>IF(基本情報入力シート!AD694="","",基本情報入力シート!AD694)</f>
        <v/>
      </c>
      <c r="I651" s="362" t="str">
        <f>IF(基本情報入力シート!AE694="","",基本情報入力シート!AE694)</f>
        <v/>
      </c>
      <c r="J651" s="487"/>
      <c r="K651" s="491"/>
      <c r="L651" s="490"/>
      <c r="M651" s="363" t="str">
        <f>IF(G651="", "", VLOOKUP(AO651,【参考】数式用!$AZ$3:$BA$6, 2, FALSE))</f>
        <v/>
      </c>
      <c r="N651" s="364" t="str">
        <f>IF(G651="","",VLOOKUP(G651,【参考】数式用!$A$4:$L$54,MATCH('別紙様式2-3（個表）'!M651,【参考】数式用!$J$3:$L$3,0)+9,FALSE))</f>
        <v/>
      </c>
      <c r="O651" s="497" t="s">
        <v>2396</v>
      </c>
      <c r="P651" s="365" t="str">
        <f t="shared" si="70"/>
        <v>未入力あり</v>
      </c>
      <c r="Q651" s="273" t="str">
        <f>IFERROR(IF(P651="未入力あり","",ROUNDDOWN(ROUNDDOWN($H651*$I651,0)*VLOOKUP($G651,【参考】数式用!$A$4:$E$54,3, FALSE),0)),"")</f>
        <v/>
      </c>
      <c r="R651" s="273" t="str">
        <f>IF(AM651="×", 0,IF(P651="未入力あり","",ROUNDDOWN(ROUNDDOWN($H651*$I651,0)*VLOOKUP($G651,【参考】数式用!$A$4:$E$54,4,FALSE),0)))</f>
        <v/>
      </c>
      <c r="S651" s="366" t="str">
        <f>IF(AN651="×", 0,IF(P651="未入力あり","",ROUNDDOWN(ROUNDDOWN($H651*$I651,0)*VLOOKUP($G651,【参考】数式用!$A$4:$E$54,5, FALSE),0)))</f>
        <v/>
      </c>
      <c r="T651" s="369" t="s">
        <v>3907</v>
      </c>
      <c r="U651" s="370"/>
      <c r="V651" s="33"/>
      <c r="W651" s="641"/>
      <c r="X651" s="641"/>
      <c r="Y651" s="641"/>
      <c r="Z651" s="641"/>
      <c r="AA651" s="641"/>
      <c r="AB651" s="641"/>
      <c r="AC651" s="641"/>
      <c r="AD651" s="641"/>
      <c r="AE651" s="641"/>
      <c r="AF651" s="641"/>
      <c r="AG651" s="641"/>
      <c r="AI651" s="373" t="str">
        <f t="shared" si="72"/>
        <v/>
      </c>
      <c r="AJ651" s="372" t="e">
        <f>VLOOKUP('別紙様式2-3（個表）'!$G651,【参考】数式用!$P$4:$Q$54,2, FALSE)</f>
        <v>#N/A</v>
      </c>
      <c r="AK651" s="372" t="e">
        <f>VLOOKUP('別紙様式2-3（個表）'!$G651,【参考】数式用!$P$4:$W$54,8, FALSE)</f>
        <v>#N/A</v>
      </c>
      <c r="AL651" s="372" t="e">
        <f>VLOOKUP('別紙様式2-3（個表）'!$G651,【参考】数式用!$P$4:$AD$54,15, FALSE)</f>
        <v>#N/A</v>
      </c>
      <c r="AM651" s="372" t="str">
        <f t="shared" si="73"/>
        <v/>
      </c>
      <c r="AN651" s="372" t="str">
        <f t="shared" si="74"/>
        <v/>
      </c>
      <c r="AO651" s="372" t="str">
        <f t="shared" si="75"/>
        <v/>
      </c>
      <c r="AP651" s="372" t="str">
        <f>IF(G651="", "", VLOOKUP(G651,【参考】数式用!$A$4:$M$54,13,FALSE))</f>
        <v/>
      </c>
      <c r="AQ651" s="46" t="str">
        <f t="shared" si="76"/>
        <v>―</v>
      </c>
    </row>
    <row r="652" spans="1:43" ht="45" customHeight="1">
      <c r="A652" s="114">
        <f t="shared" si="71"/>
        <v>638</v>
      </c>
      <c r="B652" s="115" t="str">
        <f>IF(基本情報入力シート!B695="","",基本情報入力シート!B695)</f>
        <v/>
      </c>
      <c r="C652" s="116" t="str">
        <f>IF(基本情報入力シート!L695="","",基本情報入力シート!L695)</f>
        <v/>
      </c>
      <c r="D652" s="116" t="str">
        <f>IF(基本情報入力シート!Q695="","",基本情報入力シート!Q695)</f>
        <v>愛知県</v>
      </c>
      <c r="E652" s="116" t="str">
        <f>IF(基本情報入力シート!V695="","",基本情報入力シート!V695)</f>
        <v/>
      </c>
      <c r="F652" s="116" t="str">
        <f>IF(基本情報入力シート!W695="","",基本情報入力シート!W695)</f>
        <v>事業所番号及びサービス名を入力してください。</v>
      </c>
      <c r="G652" s="116" t="str">
        <f>IF(基本情報入力シート!Z695="","",基本情報入力シート!Z695)</f>
        <v/>
      </c>
      <c r="H652" s="224" t="str">
        <f>IF(基本情報入力シート!AD695="","",基本情報入力シート!AD695)</f>
        <v/>
      </c>
      <c r="I652" s="362" t="str">
        <f>IF(基本情報入力シート!AE695="","",基本情報入力シート!AE695)</f>
        <v/>
      </c>
      <c r="J652" s="487"/>
      <c r="K652" s="491"/>
      <c r="L652" s="490"/>
      <c r="M652" s="363" t="str">
        <f>IF(G652="", "", VLOOKUP(AO652,【参考】数式用!$AZ$3:$BA$6, 2, FALSE))</f>
        <v/>
      </c>
      <c r="N652" s="364" t="str">
        <f>IF(G652="","",VLOOKUP(G652,【参考】数式用!$A$4:$L$54,MATCH('別紙様式2-3（個表）'!M652,【参考】数式用!$J$3:$L$3,0)+9,FALSE))</f>
        <v/>
      </c>
      <c r="O652" s="497" t="s">
        <v>2396</v>
      </c>
      <c r="P652" s="365" t="str">
        <f t="shared" si="70"/>
        <v>未入力あり</v>
      </c>
      <c r="Q652" s="273" t="str">
        <f>IFERROR(IF(P652="未入力あり","",ROUNDDOWN(ROUNDDOWN($H652*$I652,0)*VLOOKUP($G652,【参考】数式用!$A$4:$E$54,3, FALSE),0)),"")</f>
        <v/>
      </c>
      <c r="R652" s="273" t="str">
        <f>IF(AM652="×", 0,IF(P652="未入力あり","",ROUNDDOWN(ROUNDDOWN($H652*$I652,0)*VLOOKUP($G652,【参考】数式用!$A$4:$E$54,4,FALSE),0)))</f>
        <v/>
      </c>
      <c r="S652" s="366" t="str">
        <f>IF(AN652="×", 0,IF(P652="未入力あり","",ROUNDDOWN(ROUNDDOWN($H652*$I652,0)*VLOOKUP($G652,【参考】数式用!$A$4:$E$54,5, FALSE),0)))</f>
        <v/>
      </c>
      <c r="T652" s="369" t="s">
        <v>3907</v>
      </c>
      <c r="U652" s="370"/>
      <c r="V652" s="33"/>
      <c r="W652" s="641"/>
      <c r="X652" s="641"/>
      <c r="Y652" s="641"/>
      <c r="Z652" s="641"/>
      <c r="AA652" s="641"/>
      <c r="AB652" s="641"/>
      <c r="AC652" s="641"/>
      <c r="AD652" s="641"/>
      <c r="AE652" s="641"/>
      <c r="AF652" s="641"/>
      <c r="AG652" s="641"/>
      <c r="AI652" s="373" t="str">
        <f t="shared" si="72"/>
        <v/>
      </c>
      <c r="AJ652" s="372" t="e">
        <f>VLOOKUP('別紙様式2-3（個表）'!$G652,【参考】数式用!$P$4:$Q$54,2, FALSE)</f>
        <v>#N/A</v>
      </c>
      <c r="AK652" s="372" t="e">
        <f>VLOOKUP('別紙様式2-3（個表）'!$G652,【参考】数式用!$P$4:$W$54,8, FALSE)</f>
        <v>#N/A</v>
      </c>
      <c r="AL652" s="372" t="e">
        <f>VLOOKUP('別紙様式2-3（個表）'!$G652,【参考】数式用!$P$4:$AD$54,15, FALSE)</f>
        <v>#N/A</v>
      </c>
      <c r="AM652" s="372" t="str">
        <f t="shared" si="73"/>
        <v/>
      </c>
      <c r="AN652" s="372" t="str">
        <f t="shared" si="74"/>
        <v/>
      </c>
      <c r="AO652" s="372" t="str">
        <f t="shared" si="75"/>
        <v/>
      </c>
      <c r="AP652" s="372" t="str">
        <f>IF(G652="", "", VLOOKUP(G652,【参考】数式用!$A$4:$M$54,13,FALSE))</f>
        <v/>
      </c>
      <c r="AQ652" s="46" t="str">
        <f t="shared" si="76"/>
        <v>―</v>
      </c>
    </row>
    <row r="653" spans="1:43" ht="45" customHeight="1">
      <c r="A653" s="114">
        <f t="shared" si="71"/>
        <v>639</v>
      </c>
      <c r="B653" s="115" t="str">
        <f>IF(基本情報入力シート!B696="","",基本情報入力シート!B696)</f>
        <v/>
      </c>
      <c r="C653" s="116" t="str">
        <f>IF(基本情報入力シート!L696="","",基本情報入力シート!L696)</f>
        <v/>
      </c>
      <c r="D653" s="116" t="str">
        <f>IF(基本情報入力シート!Q696="","",基本情報入力シート!Q696)</f>
        <v>愛知県</v>
      </c>
      <c r="E653" s="116" t="str">
        <f>IF(基本情報入力シート!V696="","",基本情報入力シート!V696)</f>
        <v/>
      </c>
      <c r="F653" s="116" t="str">
        <f>IF(基本情報入力シート!W696="","",基本情報入力シート!W696)</f>
        <v>事業所番号及びサービス名を入力してください。</v>
      </c>
      <c r="G653" s="116" t="str">
        <f>IF(基本情報入力シート!Z696="","",基本情報入力シート!Z696)</f>
        <v/>
      </c>
      <c r="H653" s="224" t="str">
        <f>IF(基本情報入力シート!AD696="","",基本情報入力シート!AD696)</f>
        <v/>
      </c>
      <c r="I653" s="362" t="str">
        <f>IF(基本情報入力シート!AE696="","",基本情報入力シート!AE696)</f>
        <v/>
      </c>
      <c r="J653" s="487"/>
      <c r="K653" s="491"/>
      <c r="L653" s="490"/>
      <c r="M653" s="363" t="str">
        <f>IF(G653="", "", VLOOKUP(AO653,【参考】数式用!$AZ$3:$BA$6, 2, FALSE))</f>
        <v/>
      </c>
      <c r="N653" s="364" t="str">
        <f>IF(G653="","",VLOOKUP(G653,【参考】数式用!$A$4:$L$54,MATCH('別紙様式2-3（個表）'!M653,【参考】数式用!$J$3:$L$3,0)+9,FALSE))</f>
        <v/>
      </c>
      <c r="O653" s="497" t="s">
        <v>2396</v>
      </c>
      <c r="P653" s="365" t="str">
        <f t="shared" si="70"/>
        <v>未入力あり</v>
      </c>
      <c r="Q653" s="273" t="str">
        <f>IFERROR(IF(P653="未入力あり","",ROUNDDOWN(ROUNDDOWN($H653*$I653,0)*VLOOKUP($G653,【参考】数式用!$A$4:$E$54,3, FALSE),0)),"")</f>
        <v/>
      </c>
      <c r="R653" s="273" t="str">
        <f>IF(AM653="×", 0,IF(P653="未入力あり","",ROUNDDOWN(ROUNDDOWN($H653*$I653,0)*VLOOKUP($G653,【参考】数式用!$A$4:$E$54,4,FALSE),0)))</f>
        <v/>
      </c>
      <c r="S653" s="366" t="str">
        <f>IF(AN653="×", 0,IF(P653="未入力あり","",ROUNDDOWN(ROUNDDOWN($H653*$I653,0)*VLOOKUP($G653,【参考】数式用!$A$4:$E$54,5, FALSE),0)))</f>
        <v/>
      </c>
      <c r="T653" s="369" t="s">
        <v>3907</v>
      </c>
      <c r="U653" s="370"/>
      <c r="V653" s="33"/>
      <c r="W653" s="641"/>
      <c r="X653" s="641"/>
      <c r="Y653" s="641"/>
      <c r="Z653" s="641"/>
      <c r="AA653" s="641"/>
      <c r="AB653" s="641"/>
      <c r="AC653" s="641"/>
      <c r="AD653" s="641"/>
      <c r="AE653" s="641"/>
      <c r="AF653" s="641"/>
      <c r="AG653" s="641"/>
      <c r="AI653" s="373" t="str">
        <f t="shared" si="72"/>
        <v/>
      </c>
      <c r="AJ653" s="372" t="e">
        <f>VLOOKUP('別紙様式2-3（個表）'!$G653,【参考】数式用!$P$4:$Q$54,2, FALSE)</f>
        <v>#N/A</v>
      </c>
      <c r="AK653" s="372" t="e">
        <f>VLOOKUP('別紙様式2-3（個表）'!$G653,【参考】数式用!$P$4:$W$54,8, FALSE)</f>
        <v>#N/A</v>
      </c>
      <c r="AL653" s="372" t="e">
        <f>VLOOKUP('別紙様式2-3（個表）'!$G653,【参考】数式用!$P$4:$AD$54,15, FALSE)</f>
        <v>#N/A</v>
      </c>
      <c r="AM653" s="372" t="str">
        <f t="shared" si="73"/>
        <v/>
      </c>
      <c r="AN653" s="372" t="str">
        <f t="shared" si="74"/>
        <v/>
      </c>
      <c r="AO653" s="372" t="str">
        <f t="shared" si="75"/>
        <v/>
      </c>
      <c r="AP653" s="372" t="str">
        <f>IF(G653="", "", VLOOKUP(G653,【参考】数式用!$A$4:$M$54,13,FALSE))</f>
        <v/>
      </c>
      <c r="AQ653" s="46" t="str">
        <f t="shared" si="76"/>
        <v>―</v>
      </c>
    </row>
    <row r="654" spans="1:43" ht="45" customHeight="1">
      <c r="A654" s="114">
        <f t="shared" si="71"/>
        <v>640</v>
      </c>
      <c r="B654" s="115" t="str">
        <f>IF(基本情報入力シート!B697="","",基本情報入力シート!B697)</f>
        <v/>
      </c>
      <c r="C654" s="116" t="str">
        <f>IF(基本情報入力シート!L697="","",基本情報入力シート!L697)</f>
        <v/>
      </c>
      <c r="D654" s="116" t="str">
        <f>IF(基本情報入力シート!Q697="","",基本情報入力シート!Q697)</f>
        <v>愛知県</v>
      </c>
      <c r="E654" s="116" t="str">
        <f>IF(基本情報入力シート!V697="","",基本情報入力シート!V697)</f>
        <v/>
      </c>
      <c r="F654" s="116" t="str">
        <f>IF(基本情報入力シート!W697="","",基本情報入力シート!W697)</f>
        <v>事業所番号及びサービス名を入力してください。</v>
      </c>
      <c r="G654" s="116" t="str">
        <f>IF(基本情報入力シート!Z697="","",基本情報入力シート!Z697)</f>
        <v/>
      </c>
      <c r="H654" s="224" t="str">
        <f>IF(基本情報入力シート!AD697="","",基本情報入力シート!AD697)</f>
        <v/>
      </c>
      <c r="I654" s="362" t="str">
        <f>IF(基本情報入力シート!AE697="","",基本情報入力シート!AE697)</f>
        <v/>
      </c>
      <c r="J654" s="487"/>
      <c r="K654" s="491"/>
      <c r="L654" s="490"/>
      <c r="M654" s="363" t="str">
        <f>IF(G654="", "", VLOOKUP(AO654,【参考】数式用!$AZ$3:$BA$6, 2, FALSE))</f>
        <v/>
      </c>
      <c r="N654" s="364" t="str">
        <f>IF(G654="","",VLOOKUP(G654,【参考】数式用!$A$4:$L$54,MATCH('別紙様式2-3（個表）'!M654,【参考】数式用!$J$3:$L$3,0)+9,FALSE))</f>
        <v/>
      </c>
      <c r="O654" s="497" t="s">
        <v>2396</v>
      </c>
      <c r="P654" s="365" t="str">
        <f t="shared" ref="P654:P717" si="77">IFERROR(ROUNDDOWN(ROUNDDOWN($H654*$I654,0)*$N654,0),"未入力あり")</f>
        <v>未入力あり</v>
      </c>
      <c r="Q654" s="273" t="str">
        <f>IFERROR(IF(P654="未入力あり","",ROUNDDOWN(ROUNDDOWN($H654*$I654,0)*VLOOKUP($G654,【参考】数式用!$A$4:$E$54,3, FALSE),0)),"")</f>
        <v/>
      </c>
      <c r="R654" s="273" t="str">
        <f>IF(AM654="×", 0,IF(P654="未入力あり","",ROUNDDOWN(ROUNDDOWN($H654*$I654,0)*VLOOKUP($G654,【参考】数式用!$A$4:$E$54,4,FALSE),0)))</f>
        <v/>
      </c>
      <c r="S654" s="366" t="str">
        <f>IF(AN654="×", 0,IF(P654="未入力あり","",ROUNDDOWN(ROUNDDOWN($H654*$I654,0)*VLOOKUP($G654,【参考】数式用!$A$4:$E$54,5, FALSE),0)))</f>
        <v/>
      </c>
      <c r="T654" s="369" t="s">
        <v>3907</v>
      </c>
      <c r="U654" s="370"/>
      <c r="V654" s="33"/>
      <c r="W654" s="641"/>
      <c r="X654" s="641"/>
      <c r="Y654" s="641"/>
      <c r="Z654" s="641"/>
      <c r="AA654" s="641"/>
      <c r="AB654" s="641"/>
      <c r="AC654" s="641"/>
      <c r="AD654" s="641"/>
      <c r="AE654" s="641"/>
      <c r="AF654" s="641"/>
      <c r="AG654" s="641"/>
      <c r="AI654" s="373" t="str">
        <f t="shared" si="72"/>
        <v/>
      </c>
      <c r="AJ654" s="372" t="e">
        <f>VLOOKUP('別紙様式2-3（個表）'!$G654,【参考】数式用!$P$4:$Q$54,2, FALSE)</f>
        <v>#N/A</v>
      </c>
      <c r="AK654" s="372" t="e">
        <f>VLOOKUP('別紙様式2-3（個表）'!$G654,【参考】数式用!$P$4:$W$54,8, FALSE)</f>
        <v>#N/A</v>
      </c>
      <c r="AL654" s="372" t="e">
        <f>VLOOKUP('別紙様式2-3（個表）'!$G654,【参考】数式用!$P$4:$AD$54,15, FALSE)</f>
        <v>#N/A</v>
      </c>
      <c r="AM654" s="372" t="str">
        <f t="shared" si="73"/>
        <v/>
      </c>
      <c r="AN654" s="372" t="str">
        <f t="shared" si="74"/>
        <v/>
      </c>
      <c r="AO654" s="372" t="str">
        <f t="shared" si="75"/>
        <v/>
      </c>
      <c r="AP654" s="372" t="str">
        <f>IF(G654="", "", VLOOKUP(G654,【参考】数式用!$A$4:$M$54,13,FALSE))</f>
        <v/>
      </c>
      <c r="AQ654" s="46" t="str">
        <f t="shared" si="76"/>
        <v>―</v>
      </c>
    </row>
    <row r="655" spans="1:43" ht="45" customHeight="1">
      <c r="A655" s="114">
        <f t="shared" si="71"/>
        <v>641</v>
      </c>
      <c r="B655" s="115" t="str">
        <f>IF(基本情報入力シート!B698="","",基本情報入力シート!B698)</f>
        <v/>
      </c>
      <c r="C655" s="116" t="str">
        <f>IF(基本情報入力シート!L698="","",基本情報入力シート!L698)</f>
        <v/>
      </c>
      <c r="D655" s="116" t="str">
        <f>IF(基本情報入力シート!Q698="","",基本情報入力シート!Q698)</f>
        <v>愛知県</v>
      </c>
      <c r="E655" s="116" t="str">
        <f>IF(基本情報入力シート!V698="","",基本情報入力シート!V698)</f>
        <v/>
      </c>
      <c r="F655" s="116" t="str">
        <f>IF(基本情報入力シート!W698="","",基本情報入力シート!W698)</f>
        <v>事業所番号及びサービス名を入力してください。</v>
      </c>
      <c r="G655" s="116" t="str">
        <f>IF(基本情報入力シート!Z698="","",基本情報入力シート!Z698)</f>
        <v/>
      </c>
      <c r="H655" s="224" t="str">
        <f>IF(基本情報入力シート!AD698="","",基本情報入力シート!AD698)</f>
        <v/>
      </c>
      <c r="I655" s="362" t="str">
        <f>IF(基本情報入力シート!AE698="","",基本情報入力シート!AE698)</f>
        <v/>
      </c>
      <c r="J655" s="487"/>
      <c r="K655" s="491"/>
      <c r="L655" s="490"/>
      <c r="M655" s="363" t="str">
        <f>IF(G655="", "", VLOOKUP(AO655,【参考】数式用!$AZ$3:$BA$6, 2, FALSE))</f>
        <v/>
      </c>
      <c r="N655" s="364" t="str">
        <f>IF(G655="","",VLOOKUP(G655,【参考】数式用!$A$4:$L$54,MATCH('別紙様式2-3（個表）'!M655,【参考】数式用!$J$3:$L$3,0)+9,FALSE))</f>
        <v/>
      </c>
      <c r="O655" s="497" t="s">
        <v>2396</v>
      </c>
      <c r="P655" s="365" t="str">
        <f t="shared" si="77"/>
        <v>未入力あり</v>
      </c>
      <c r="Q655" s="273" t="str">
        <f>IFERROR(IF(P655="未入力あり","",ROUNDDOWN(ROUNDDOWN($H655*$I655,0)*VLOOKUP($G655,【参考】数式用!$A$4:$E$54,3, FALSE),0)),"")</f>
        <v/>
      </c>
      <c r="R655" s="273" t="str">
        <f>IF(AM655="×", 0,IF(P655="未入力あり","",ROUNDDOWN(ROUNDDOWN($H655*$I655,0)*VLOOKUP($G655,【参考】数式用!$A$4:$E$54,4,FALSE),0)))</f>
        <v/>
      </c>
      <c r="S655" s="366" t="str">
        <f>IF(AN655="×", 0,IF(P655="未入力あり","",ROUNDDOWN(ROUNDDOWN($H655*$I655,0)*VLOOKUP($G655,【参考】数式用!$A$4:$E$54,5, FALSE),0)))</f>
        <v/>
      </c>
      <c r="T655" s="369" t="s">
        <v>3907</v>
      </c>
      <c r="U655" s="370"/>
      <c r="V655" s="33"/>
      <c r="W655" s="641"/>
      <c r="X655" s="641"/>
      <c r="Y655" s="641"/>
      <c r="Z655" s="641"/>
      <c r="AA655" s="641"/>
      <c r="AB655" s="641"/>
      <c r="AC655" s="641"/>
      <c r="AD655" s="641"/>
      <c r="AE655" s="641"/>
      <c r="AF655" s="641"/>
      <c r="AG655" s="641"/>
      <c r="AI655" s="373" t="str">
        <f t="shared" si="72"/>
        <v/>
      </c>
      <c r="AJ655" s="372" t="e">
        <f>VLOOKUP('別紙様式2-3（個表）'!$G655,【参考】数式用!$P$4:$Q$54,2, FALSE)</f>
        <v>#N/A</v>
      </c>
      <c r="AK655" s="372" t="e">
        <f>VLOOKUP('別紙様式2-3（個表）'!$G655,【参考】数式用!$P$4:$W$54,8, FALSE)</f>
        <v>#N/A</v>
      </c>
      <c r="AL655" s="372" t="e">
        <f>VLOOKUP('別紙様式2-3（個表）'!$G655,【参考】数式用!$P$4:$AD$54,15, FALSE)</f>
        <v>#N/A</v>
      </c>
      <c r="AM655" s="372" t="str">
        <f t="shared" si="73"/>
        <v/>
      </c>
      <c r="AN655" s="372" t="str">
        <f t="shared" si="74"/>
        <v/>
      </c>
      <c r="AO655" s="372" t="str">
        <f t="shared" si="75"/>
        <v/>
      </c>
      <c r="AP655" s="372" t="str">
        <f>IF(G655="", "", VLOOKUP(G655,【参考】数式用!$A$4:$M$54,13,FALSE))</f>
        <v/>
      </c>
      <c r="AQ655" s="46" t="str">
        <f t="shared" si="76"/>
        <v>―</v>
      </c>
    </row>
    <row r="656" spans="1:43" ht="45" customHeight="1">
      <c r="A656" s="114">
        <f t="shared" si="71"/>
        <v>642</v>
      </c>
      <c r="B656" s="115" t="str">
        <f>IF(基本情報入力シート!B699="","",基本情報入力シート!B699)</f>
        <v/>
      </c>
      <c r="C656" s="116" t="str">
        <f>IF(基本情報入力シート!L699="","",基本情報入力シート!L699)</f>
        <v/>
      </c>
      <c r="D656" s="116" t="str">
        <f>IF(基本情報入力シート!Q699="","",基本情報入力シート!Q699)</f>
        <v>愛知県</v>
      </c>
      <c r="E656" s="116" t="str">
        <f>IF(基本情報入力シート!V699="","",基本情報入力シート!V699)</f>
        <v/>
      </c>
      <c r="F656" s="116" t="str">
        <f>IF(基本情報入力シート!W699="","",基本情報入力シート!W699)</f>
        <v>事業所番号及びサービス名を入力してください。</v>
      </c>
      <c r="G656" s="116" t="str">
        <f>IF(基本情報入力シート!Z699="","",基本情報入力シート!Z699)</f>
        <v/>
      </c>
      <c r="H656" s="224" t="str">
        <f>IF(基本情報入力シート!AD699="","",基本情報入力シート!AD699)</f>
        <v/>
      </c>
      <c r="I656" s="362" t="str">
        <f>IF(基本情報入力シート!AE699="","",基本情報入力シート!AE699)</f>
        <v/>
      </c>
      <c r="J656" s="487"/>
      <c r="K656" s="491"/>
      <c r="L656" s="490"/>
      <c r="M656" s="363" t="str">
        <f>IF(G656="", "", VLOOKUP(AO656,【参考】数式用!$AZ$3:$BA$6, 2, FALSE))</f>
        <v/>
      </c>
      <c r="N656" s="364" t="str">
        <f>IF(G656="","",VLOOKUP(G656,【参考】数式用!$A$4:$L$54,MATCH('別紙様式2-3（個表）'!M656,【参考】数式用!$J$3:$L$3,0)+9,FALSE))</f>
        <v/>
      </c>
      <c r="O656" s="497" t="s">
        <v>2396</v>
      </c>
      <c r="P656" s="365" t="str">
        <f t="shared" si="77"/>
        <v>未入力あり</v>
      </c>
      <c r="Q656" s="273" t="str">
        <f>IFERROR(IF(P656="未入力あり","",ROUNDDOWN(ROUNDDOWN($H656*$I656,0)*VLOOKUP($G656,【参考】数式用!$A$4:$E$54,3, FALSE),0)),"")</f>
        <v/>
      </c>
      <c r="R656" s="273" t="str">
        <f>IF(AM656="×", 0,IF(P656="未入力あり","",ROUNDDOWN(ROUNDDOWN($H656*$I656,0)*VLOOKUP($G656,【参考】数式用!$A$4:$E$54,4,FALSE),0)))</f>
        <v/>
      </c>
      <c r="S656" s="366" t="str">
        <f>IF(AN656="×", 0,IF(P656="未入力あり","",ROUNDDOWN(ROUNDDOWN($H656*$I656,0)*VLOOKUP($G656,【参考】数式用!$A$4:$E$54,5, FALSE),0)))</f>
        <v/>
      </c>
      <c r="T656" s="369" t="s">
        <v>3907</v>
      </c>
      <c r="U656" s="370"/>
      <c r="V656" s="33"/>
      <c r="W656" s="641"/>
      <c r="X656" s="641"/>
      <c r="Y656" s="641"/>
      <c r="Z656" s="641"/>
      <c r="AA656" s="641"/>
      <c r="AB656" s="641"/>
      <c r="AC656" s="641"/>
      <c r="AD656" s="641"/>
      <c r="AE656" s="641"/>
      <c r="AF656" s="641"/>
      <c r="AG656" s="641"/>
      <c r="AI656" s="373" t="str">
        <f t="shared" si="72"/>
        <v/>
      </c>
      <c r="AJ656" s="372" t="e">
        <f>VLOOKUP('別紙様式2-3（個表）'!$G656,【参考】数式用!$P$4:$Q$54,2, FALSE)</f>
        <v>#N/A</v>
      </c>
      <c r="AK656" s="372" t="e">
        <f>VLOOKUP('別紙様式2-3（個表）'!$G656,【参考】数式用!$P$4:$W$54,8, FALSE)</f>
        <v>#N/A</v>
      </c>
      <c r="AL656" s="372" t="e">
        <f>VLOOKUP('別紙様式2-3（個表）'!$G656,【参考】数式用!$P$4:$AD$54,15, FALSE)</f>
        <v>#N/A</v>
      </c>
      <c r="AM656" s="372" t="str">
        <f t="shared" si="73"/>
        <v/>
      </c>
      <c r="AN656" s="372" t="str">
        <f t="shared" si="74"/>
        <v/>
      </c>
      <c r="AO656" s="372" t="str">
        <f t="shared" si="75"/>
        <v/>
      </c>
      <c r="AP656" s="372" t="str">
        <f>IF(G656="", "", VLOOKUP(G656,【参考】数式用!$A$4:$M$54,13,FALSE))</f>
        <v/>
      </c>
      <c r="AQ656" s="46" t="str">
        <f t="shared" si="76"/>
        <v>―</v>
      </c>
    </row>
    <row r="657" spans="1:43" ht="45" customHeight="1">
      <c r="A657" s="114">
        <f t="shared" ref="A657:A720" si="78">A656+1</f>
        <v>643</v>
      </c>
      <c r="B657" s="115" t="str">
        <f>IF(基本情報入力シート!B700="","",基本情報入力シート!B700)</f>
        <v/>
      </c>
      <c r="C657" s="116" t="str">
        <f>IF(基本情報入力シート!L700="","",基本情報入力シート!L700)</f>
        <v/>
      </c>
      <c r="D657" s="116" t="str">
        <f>IF(基本情報入力シート!Q700="","",基本情報入力シート!Q700)</f>
        <v>愛知県</v>
      </c>
      <c r="E657" s="116" t="str">
        <f>IF(基本情報入力シート!V700="","",基本情報入力シート!V700)</f>
        <v/>
      </c>
      <c r="F657" s="116" t="str">
        <f>IF(基本情報入力シート!W700="","",基本情報入力シート!W700)</f>
        <v>事業所番号及びサービス名を入力してください。</v>
      </c>
      <c r="G657" s="116" t="str">
        <f>IF(基本情報入力シート!Z700="","",基本情報入力シート!Z700)</f>
        <v/>
      </c>
      <c r="H657" s="224" t="str">
        <f>IF(基本情報入力シート!AD700="","",基本情報入力シート!AD700)</f>
        <v/>
      </c>
      <c r="I657" s="362" t="str">
        <f>IF(基本情報入力シート!AE700="","",基本情報入力シート!AE700)</f>
        <v/>
      </c>
      <c r="J657" s="487"/>
      <c r="K657" s="491"/>
      <c r="L657" s="490"/>
      <c r="M657" s="363" t="str">
        <f>IF(G657="", "", VLOOKUP(AO657,【参考】数式用!$AZ$3:$BA$6, 2, FALSE))</f>
        <v/>
      </c>
      <c r="N657" s="364" t="str">
        <f>IF(G657="","",VLOOKUP(G657,【参考】数式用!$A$4:$L$54,MATCH('別紙様式2-3（個表）'!M657,【参考】数式用!$J$3:$L$3,0)+9,FALSE))</f>
        <v/>
      </c>
      <c r="O657" s="497" t="s">
        <v>2396</v>
      </c>
      <c r="P657" s="365" t="str">
        <f t="shared" si="77"/>
        <v>未入力あり</v>
      </c>
      <c r="Q657" s="273" t="str">
        <f>IFERROR(IF(P657="未入力あり","",ROUNDDOWN(ROUNDDOWN($H657*$I657,0)*VLOOKUP($G657,【参考】数式用!$A$4:$E$54,3, FALSE),0)),"")</f>
        <v/>
      </c>
      <c r="R657" s="273" t="str">
        <f>IF(AM657="×", 0,IF(P657="未入力あり","",ROUNDDOWN(ROUNDDOWN($H657*$I657,0)*VLOOKUP($G657,【参考】数式用!$A$4:$E$54,4,FALSE),0)))</f>
        <v/>
      </c>
      <c r="S657" s="366" t="str">
        <f>IF(AN657="×", 0,IF(P657="未入力あり","",ROUNDDOWN(ROUNDDOWN($H657*$I657,0)*VLOOKUP($G657,【参考】数式用!$A$4:$E$54,5, FALSE),0)))</f>
        <v/>
      </c>
      <c r="T657" s="369" t="s">
        <v>3907</v>
      </c>
      <c r="U657" s="370"/>
      <c r="V657" s="33"/>
      <c r="W657" s="641"/>
      <c r="X657" s="641"/>
      <c r="Y657" s="641"/>
      <c r="Z657" s="641"/>
      <c r="AA657" s="641"/>
      <c r="AB657" s="641"/>
      <c r="AC657" s="641"/>
      <c r="AD657" s="641"/>
      <c r="AE657" s="641"/>
      <c r="AF657" s="641"/>
      <c r="AG657" s="641"/>
      <c r="AI657" s="373" t="str">
        <f t="shared" si="72"/>
        <v/>
      </c>
      <c r="AJ657" s="372" t="e">
        <f>VLOOKUP('別紙様式2-3（個表）'!$G657,【参考】数式用!$P$4:$Q$54,2, FALSE)</f>
        <v>#N/A</v>
      </c>
      <c r="AK657" s="372" t="e">
        <f>VLOOKUP('別紙様式2-3（個表）'!$G657,【参考】数式用!$P$4:$W$54,8, FALSE)</f>
        <v>#N/A</v>
      </c>
      <c r="AL657" s="372" t="e">
        <f>VLOOKUP('別紙様式2-3（個表）'!$G657,【参考】数式用!$P$4:$AD$54,15, FALSE)</f>
        <v>#N/A</v>
      </c>
      <c r="AM657" s="372" t="str">
        <f t="shared" si="73"/>
        <v/>
      </c>
      <c r="AN657" s="372" t="str">
        <f t="shared" si="74"/>
        <v/>
      </c>
      <c r="AO657" s="372" t="str">
        <f t="shared" si="75"/>
        <v/>
      </c>
      <c r="AP657" s="372" t="str">
        <f>IF(G657="", "", VLOOKUP(G657,【参考】数式用!$A$4:$M$54,13,FALSE))</f>
        <v/>
      </c>
      <c r="AQ657" s="46" t="str">
        <f t="shared" si="76"/>
        <v>―</v>
      </c>
    </row>
    <row r="658" spans="1:43" ht="45" customHeight="1">
      <c r="A658" s="114">
        <f t="shared" si="78"/>
        <v>644</v>
      </c>
      <c r="B658" s="115" t="str">
        <f>IF(基本情報入力シート!B701="","",基本情報入力シート!B701)</f>
        <v/>
      </c>
      <c r="C658" s="116" t="str">
        <f>IF(基本情報入力シート!L701="","",基本情報入力シート!L701)</f>
        <v/>
      </c>
      <c r="D658" s="116" t="str">
        <f>IF(基本情報入力シート!Q701="","",基本情報入力シート!Q701)</f>
        <v>愛知県</v>
      </c>
      <c r="E658" s="116" t="str">
        <f>IF(基本情報入力シート!V701="","",基本情報入力シート!V701)</f>
        <v/>
      </c>
      <c r="F658" s="116" t="str">
        <f>IF(基本情報入力シート!W701="","",基本情報入力シート!W701)</f>
        <v>事業所番号及びサービス名を入力してください。</v>
      </c>
      <c r="G658" s="116" t="str">
        <f>IF(基本情報入力シート!Z701="","",基本情報入力シート!Z701)</f>
        <v/>
      </c>
      <c r="H658" s="224" t="str">
        <f>IF(基本情報入力シート!AD701="","",基本情報入力シート!AD701)</f>
        <v/>
      </c>
      <c r="I658" s="362" t="str">
        <f>IF(基本情報入力シート!AE701="","",基本情報入力シート!AE701)</f>
        <v/>
      </c>
      <c r="J658" s="487"/>
      <c r="K658" s="491"/>
      <c r="L658" s="490"/>
      <c r="M658" s="363" t="str">
        <f>IF(G658="", "", VLOOKUP(AO658,【参考】数式用!$AZ$3:$BA$6, 2, FALSE))</f>
        <v/>
      </c>
      <c r="N658" s="364" t="str">
        <f>IF(G658="","",VLOOKUP(G658,【参考】数式用!$A$4:$L$54,MATCH('別紙様式2-3（個表）'!M658,【参考】数式用!$J$3:$L$3,0)+9,FALSE))</f>
        <v/>
      </c>
      <c r="O658" s="497" t="s">
        <v>2396</v>
      </c>
      <c r="P658" s="365" t="str">
        <f t="shared" si="77"/>
        <v>未入力あり</v>
      </c>
      <c r="Q658" s="273" t="str">
        <f>IFERROR(IF(P658="未入力あり","",ROUNDDOWN(ROUNDDOWN($H658*$I658,0)*VLOOKUP($G658,【参考】数式用!$A$4:$E$54,3, FALSE),0)),"")</f>
        <v/>
      </c>
      <c r="R658" s="273" t="str">
        <f>IF(AM658="×", 0,IF(P658="未入力あり","",ROUNDDOWN(ROUNDDOWN($H658*$I658,0)*VLOOKUP($G658,【参考】数式用!$A$4:$E$54,4,FALSE),0)))</f>
        <v/>
      </c>
      <c r="S658" s="366" t="str">
        <f>IF(AN658="×", 0,IF(P658="未入力あり","",ROUNDDOWN(ROUNDDOWN($H658*$I658,0)*VLOOKUP($G658,【参考】数式用!$A$4:$E$54,5, FALSE),0)))</f>
        <v/>
      </c>
      <c r="T658" s="369" t="s">
        <v>3907</v>
      </c>
      <c r="U658" s="370"/>
      <c r="V658" s="33"/>
      <c r="W658" s="641"/>
      <c r="X658" s="641"/>
      <c r="Y658" s="641"/>
      <c r="Z658" s="641"/>
      <c r="AA658" s="641"/>
      <c r="AB658" s="641"/>
      <c r="AC658" s="641"/>
      <c r="AD658" s="641"/>
      <c r="AE658" s="641"/>
      <c r="AF658" s="641"/>
      <c r="AG658" s="641"/>
      <c r="AI658" s="373" t="str">
        <f t="shared" si="72"/>
        <v/>
      </c>
      <c r="AJ658" s="372" t="e">
        <f>VLOOKUP('別紙様式2-3（個表）'!$G658,【参考】数式用!$P$4:$Q$54,2, FALSE)</f>
        <v>#N/A</v>
      </c>
      <c r="AK658" s="372" t="e">
        <f>VLOOKUP('別紙様式2-3（個表）'!$G658,【参考】数式用!$P$4:$W$54,8, FALSE)</f>
        <v>#N/A</v>
      </c>
      <c r="AL658" s="372" t="e">
        <f>VLOOKUP('別紙様式2-3（個表）'!$G658,【参考】数式用!$P$4:$AD$54,15, FALSE)</f>
        <v>#N/A</v>
      </c>
      <c r="AM658" s="372" t="str">
        <f t="shared" si="73"/>
        <v/>
      </c>
      <c r="AN658" s="372" t="str">
        <f t="shared" si="74"/>
        <v/>
      </c>
      <c r="AO658" s="372" t="str">
        <f t="shared" si="75"/>
        <v/>
      </c>
      <c r="AP658" s="372" t="str">
        <f>IF(G658="", "", VLOOKUP(G658,【参考】数式用!$A$4:$M$54,13,FALSE))</f>
        <v/>
      </c>
      <c r="AQ658" s="46" t="str">
        <f t="shared" si="76"/>
        <v>―</v>
      </c>
    </row>
    <row r="659" spans="1:43" ht="45" customHeight="1">
      <c r="A659" s="114">
        <f t="shared" si="78"/>
        <v>645</v>
      </c>
      <c r="B659" s="115" t="str">
        <f>IF(基本情報入力シート!B702="","",基本情報入力シート!B702)</f>
        <v/>
      </c>
      <c r="C659" s="116" t="str">
        <f>IF(基本情報入力シート!L702="","",基本情報入力シート!L702)</f>
        <v/>
      </c>
      <c r="D659" s="116" t="str">
        <f>IF(基本情報入力シート!Q702="","",基本情報入力シート!Q702)</f>
        <v>愛知県</v>
      </c>
      <c r="E659" s="116" t="str">
        <f>IF(基本情報入力シート!V702="","",基本情報入力シート!V702)</f>
        <v/>
      </c>
      <c r="F659" s="116" t="str">
        <f>IF(基本情報入力シート!W702="","",基本情報入力シート!W702)</f>
        <v>事業所番号及びサービス名を入力してください。</v>
      </c>
      <c r="G659" s="116" t="str">
        <f>IF(基本情報入力シート!Z702="","",基本情報入力シート!Z702)</f>
        <v/>
      </c>
      <c r="H659" s="224" t="str">
        <f>IF(基本情報入力シート!AD702="","",基本情報入力シート!AD702)</f>
        <v/>
      </c>
      <c r="I659" s="362" t="str">
        <f>IF(基本情報入力シート!AE702="","",基本情報入力シート!AE702)</f>
        <v/>
      </c>
      <c r="J659" s="487"/>
      <c r="K659" s="491"/>
      <c r="L659" s="490"/>
      <c r="M659" s="363" t="str">
        <f>IF(G659="", "", VLOOKUP(AO659,【参考】数式用!$AZ$3:$BA$6, 2, FALSE))</f>
        <v/>
      </c>
      <c r="N659" s="364" t="str">
        <f>IF(G659="","",VLOOKUP(G659,【参考】数式用!$A$4:$L$54,MATCH('別紙様式2-3（個表）'!M659,【参考】数式用!$J$3:$L$3,0)+9,FALSE))</f>
        <v/>
      </c>
      <c r="O659" s="497" t="s">
        <v>2396</v>
      </c>
      <c r="P659" s="365" t="str">
        <f t="shared" si="77"/>
        <v>未入力あり</v>
      </c>
      <c r="Q659" s="273" t="str">
        <f>IFERROR(IF(P659="未入力あり","",ROUNDDOWN(ROUNDDOWN($H659*$I659,0)*VLOOKUP($G659,【参考】数式用!$A$4:$E$54,3, FALSE),0)),"")</f>
        <v/>
      </c>
      <c r="R659" s="273" t="str">
        <f>IF(AM659="×", 0,IF(P659="未入力あり","",ROUNDDOWN(ROUNDDOWN($H659*$I659,0)*VLOOKUP($G659,【参考】数式用!$A$4:$E$54,4,FALSE),0)))</f>
        <v/>
      </c>
      <c r="S659" s="366" t="str">
        <f>IF(AN659="×", 0,IF(P659="未入力あり","",ROUNDDOWN(ROUNDDOWN($H659*$I659,0)*VLOOKUP($G659,【参考】数式用!$A$4:$E$54,5, FALSE),0)))</f>
        <v/>
      </c>
      <c r="T659" s="369" t="s">
        <v>3907</v>
      </c>
      <c r="U659" s="370"/>
      <c r="V659" s="33"/>
      <c r="W659" s="641"/>
      <c r="X659" s="641"/>
      <c r="Y659" s="641"/>
      <c r="Z659" s="641"/>
      <c r="AA659" s="641"/>
      <c r="AB659" s="641"/>
      <c r="AC659" s="641"/>
      <c r="AD659" s="641"/>
      <c r="AE659" s="641"/>
      <c r="AF659" s="641"/>
      <c r="AG659" s="641"/>
      <c r="AI659" s="373" t="str">
        <f t="shared" si="72"/>
        <v/>
      </c>
      <c r="AJ659" s="372" t="e">
        <f>VLOOKUP('別紙様式2-3（個表）'!$G659,【参考】数式用!$P$4:$Q$54,2, FALSE)</f>
        <v>#N/A</v>
      </c>
      <c r="AK659" s="372" t="e">
        <f>VLOOKUP('別紙様式2-3（個表）'!$G659,【参考】数式用!$P$4:$W$54,8, FALSE)</f>
        <v>#N/A</v>
      </c>
      <c r="AL659" s="372" t="e">
        <f>VLOOKUP('別紙様式2-3（個表）'!$G659,【参考】数式用!$P$4:$AD$54,15, FALSE)</f>
        <v>#N/A</v>
      </c>
      <c r="AM659" s="372" t="str">
        <f t="shared" si="73"/>
        <v/>
      </c>
      <c r="AN659" s="372" t="str">
        <f t="shared" si="74"/>
        <v/>
      </c>
      <c r="AO659" s="372" t="str">
        <f t="shared" si="75"/>
        <v/>
      </c>
      <c r="AP659" s="372" t="str">
        <f>IF(G659="", "", VLOOKUP(G659,【参考】数式用!$A$4:$M$54,13,FALSE))</f>
        <v/>
      </c>
      <c r="AQ659" s="46" t="str">
        <f t="shared" si="76"/>
        <v>―</v>
      </c>
    </row>
    <row r="660" spans="1:43" ht="45" customHeight="1">
      <c r="A660" s="114">
        <f t="shared" si="78"/>
        <v>646</v>
      </c>
      <c r="B660" s="115" t="str">
        <f>IF(基本情報入力シート!B703="","",基本情報入力シート!B703)</f>
        <v/>
      </c>
      <c r="C660" s="116" t="str">
        <f>IF(基本情報入力シート!L703="","",基本情報入力シート!L703)</f>
        <v/>
      </c>
      <c r="D660" s="116" t="str">
        <f>IF(基本情報入力シート!Q703="","",基本情報入力シート!Q703)</f>
        <v>愛知県</v>
      </c>
      <c r="E660" s="116" t="str">
        <f>IF(基本情報入力シート!V703="","",基本情報入力シート!V703)</f>
        <v/>
      </c>
      <c r="F660" s="116" t="str">
        <f>IF(基本情報入力シート!W703="","",基本情報入力シート!W703)</f>
        <v>事業所番号及びサービス名を入力してください。</v>
      </c>
      <c r="G660" s="116" t="str">
        <f>IF(基本情報入力シート!Z703="","",基本情報入力シート!Z703)</f>
        <v/>
      </c>
      <c r="H660" s="224" t="str">
        <f>IF(基本情報入力シート!AD703="","",基本情報入力シート!AD703)</f>
        <v/>
      </c>
      <c r="I660" s="362" t="str">
        <f>IF(基本情報入力シート!AE703="","",基本情報入力シート!AE703)</f>
        <v/>
      </c>
      <c r="J660" s="487"/>
      <c r="K660" s="491"/>
      <c r="L660" s="490"/>
      <c r="M660" s="363" t="str">
        <f>IF(G660="", "", VLOOKUP(AO660,【参考】数式用!$AZ$3:$BA$6, 2, FALSE))</f>
        <v/>
      </c>
      <c r="N660" s="364" t="str">
        <f>IF(G660="","",VLOOKUP(G660,【参考】数式用!$A$4:$L$54,MATCH('別紙様式2-3（個表）'!M660,【参考】数式用!$J$3:$L$3,0)+9,FALSE))</f>
        <v/>
      </c>
      <c r="O660" s="497" t="s">
        <v>2396</v>
      </c>
      <c r="P660" s="365" t="str">
        <f t="shared" si="77"/>
        <v>未入力あり</v>
      </c>
      <c r="Q660" s="273" t="str">
        <f>IFERROR(IF(P660="未入力あり","",ROUNDDOWN(ROUNDDOWN($H660*$I660,0)*VLOOKUP($G660,【参考】数式用!$A$4:$E$54,3, FALSE),0)),"")</f>
        <v/>
      </c>
      <c r="R660" s="273" t="str">
        <f>IF(AM660="×", 0,IF(P660="未入力あり","",ROUNDDOWN(ROUNDDOWN($H660*$I660,0)*VLOOKUP($G660,【参考】数式用!$A$4:$E$54,4,FALSE),0)))</f>
        <v/>
      </c>
      <c r="S660" s="366" t="str">
        <f>IF(AN660="×", 0,IF(P660="未入力あり","",ROUNDDOWN(ROUNDDOWN($H660*$I660,0)*VLOOKUP($G660,【参考】数式用!$A$4:$E$54,5, FALSE),0)))</f>
        <v/>
      </c>
      <c r="T660" s="369" t="s">
        <v>3907</v>
      </c>
      <c r="U660" s="370"/>
      <c r="V660" s="33"/>
      <c r="W660" s="641"/>
      <c r="X660" s="641"/>
      <c r="Y660" s="641"/>
      <c r="Z660" s="641"/>
      <c r="AA660" s="641"/>
      <c r="AB660" s="641"/>
      <c r="AC660" s="641"/>
      <c r="AD660" s="641"/>
      <c r="AE660" s="641"/>
      <c r="AF660" s="641"/>
      <c r="AG660" s="641"/>
      <c r="AI660" s="373" t="str">
        <f t="shared" si="72"/>
        <v/>
      </c>
      <c r="AJ660" s="372" t="e">
        <f>VLOOKUP('別紙様式2-3（個表）'!$G660,【参考】数式用!$P$4:$Q$54,2, FALSE)</f>
        <v>#N/A</v>
      </c>
      <c r="AK660" s="372" t="e">
        <f>VLOOKUP('別紙様式2-3（個表）'!$G660,【参考】数式用!$P$4:$W$54,8, FALSE)</f>
        <v>#N/A</v>
      </c>
      <c r="AL660" s="372" t="e">
        <f>VLOOKUP('別紙様式2-3（個表）'!$G660,【参考】数式用!$P$4:$AD$54,15, FALSE)</f>
        <v>#N/A</v>
      </c>
      <c r="AM660" s="372" t="str">
        <f t="shared" si="73"/>
        <v/>
      </c>
      <c r="AN660" s="372" t="str">
        <f t="shared" si="74"/>
        <v/>
      </c>
      <c r="AO660" s="372" t="str">
        <f t="shared" si="75"/>
        <v/>
      </c>
      <c r="AP660" s="372" t="str">
        <f>IF(G660="", "", VLOOKUP(G660,【参考】数式用!$A$4:$M$54,13,FALSE))</f>
        <v/>
      </c>
      <c r="AQ660" s="46" t="str">
        <f t="shared" si="76"/>
        <v>―</v>
      </c>
    </row>
    <row r="661" spans="1:43" ht="45" customHeight="1">
      <c r="A661" s="114">
        <f t="shared" si="78"/>
        <v>647</v>
      </c>
      <c r="B661" s="115" t="str">
        <f>IF(基本情報入力シート!B704="","",基本情報入力シート!B704)</f>
        <v/>
      </c>
      <c r="C661" s="116" t="str">
        <f>IF(基本情報入力シート!L704="","",基本情報入力シート!L704)</f>
        <v/>
      </c>
      <c r="D661" s="116" t="str">
        <f>IF(基本情報入力シート!Q704="","",基本情報入力シート!Q704)</f>
        <v>愛知県</v>
      </c>
      <c r="E661" s="116" t="str">
        <f>IF(基本情報入力シート!V704="","",基本情報入力シート!V704)</f>
        <v/>
      </c>
      <c r="F661" s="116" t="str">
        <f>IF(基本情報入力シート!W704="","",基本情報入力シート!W704)</f>
        <v>事業所番号及びサービス名を入力してください。</v>
      </c>
      <c r="G661" s="116" t="str">
        <f>IF(基本情報入力シート!Z704="","",基本情報入力シート!Z704)</f>
        <v/>
      </c>
      <c r="H661" s="224" t="str">
        <f>IF(基本情報入力シート!AD704="","",基本情報入力シート!AD704)</f>
        <v/>
      </c>
      <c r="I661" s="362" t="str">
        <f>IF(基本情報入力シート!AE704="","",基本情報入力シート!AE704)</f>
        <v/>
      </c>
      <c r="J661" s="487"/>
      <c r="K661" s="491"/>
      <c r="L661" s="490"/>
      <c r="M661" s="363" t="str">
        <f>IF(G661="", "", VLOOKUP(AO661,【参考】数式用!$AZ$3:$BA$6, 2, FALSE))</f>
        <v/>
      </c>
      <c r="N661" s="364" t="str">
        <f>IF(G661="","",VLOOKUP(G661,【参考】数式用!$A$4:$L$54,MATCH('別紙様式2-3（個表）'!M661,【参考】数式用!$J$3:$L$3,0)+9,FALSE))</f>
        <v/>
      </c>
      <c r="O661" s="497" t="s">
        <v>2396</v>
      </c>
      <c r="P661" s="365" t="str">
        <f t="shared" si="77"/>
        <v>未入力あり</v>
      </c>
      <c r="Q661" s="273" t="str">
        <f>IFERROR(IF(P661="未入力あり","",ROUNDDOWN(ROUNDDOWN($H661*$I661,0)*VLOOKUP($G661,【参考】数式用!$A$4:$E$54,3, FALSE),0)),"")</f>
        <v/>
      </c>
      <c r="R661" s="273" t="str">
        <f>IF(AM661="×", 0,IF(P661="未入力あり","",ROUNDDOWN(ROUNDDOWN($H661*$I661,0)*VLOOKUP($G661,【参考】数式用!$A$4:$E$54,4,FALSE),0)))</f>
        <v/>
      </c>
      <c r="S661" s="366" t="str">
        <f>IF(AN661="×", 0,IF(P661="未入力あり","",ROUNDDOWN(ROUNDDOWN($H661*$I661,0)*VLOOKUP($G661,【参考】数式用!$A$4:$E$54,5, FALSE),0)))</f>
        <v/>
      </c>
      <c r="T661" s="369" t="s">
        <v>3907</v>
      </c>
      <c r="U661" s="370"/>
      <c r="V661" s="33"/>
      <c r="W661" s="641"/>
      <c r="X661" s="641"/>
      <c r="Y661" s="641"/>
      <c r="Z661" s="641"/>
      <c r="AA661" s="641"/>
      <c r="AB661" s="641"/>
      <c r="AC661" s="641"/>
      <c r="AD661" s="641"/>
      <c r="AE661" s="641"/>
      <c r="AF661" s="641"/>
      <c r="AG661" s="641"/>
      <c r="AI661" s="373" t="str">
        <f t="shared" si="72"/>
        <v/>
      </c>
      <c r="AJ661" s="372" t="e">
        <f>VLOOKUP('別紙様式2-3（個表）'!$G661,【参考】数式用!$P$4:$Q$54,2, FALSE)</f>
        <v>#N/A</v>
      </c>
      <c r="AK661" s="372" t="e">
        <f>VLOOKUP('別紙様式2-3（個表）'!$G661,【参考】数式用!$P$4:$W$54,8, FALSE)</f>
        <v>#N/A</v>
      </c>
      <c r="AL661" s="372" t="e">
        <f>VLOOKUP('別紙様式2-3（個表）'!$G661,【参考】数式用!$P$4:$AD$54,15, FALSE)</f>
        <v>#N/A</v>
      </c>
      <c r="AM661" s="372" t="str">
        <f t="shared" si="73"/>
        <v/>
      </c>
      <c r="AN661" s="372" t="str">
        <f t="shared" si="74"/>
        <v/>
      </c>
      <c r="AO661" s="372" t="str">
        <f t="shared" si="75"/>
        <v/>
      </c>
      <c r="AP661" s="372" t="str">
        <f>IF(G661="", "", VLOOKUP(G661,【参考】数式用!$A$4:$M$54,13,FALSE))</f>
        <v/>
      </c>
      <c r="AQ661" s="46" t="str">
        <f t="shared" si="76"/>
        <v>―</v>
      </c>
    </row>
    <row r="662" spans="1:43" ht="45" customHeight="1">
      <c r="A662" s="114">
        <f t="shared" si="78"/>
        <v>648</v>
      </c>
      <c r="B662" s="115" t="str">
        <f>IF(基本情報入力シート!B705="","",基本情報入力シート!B705)</f>
        <v/>
      </c>
      <c r="C662" s="116" t="str">
        <f>IF(基本情報入力シート!L705="","",基本情報入力シート!L705)</f>
        <v/>
      </c>
      <c r="D662" s="116" t="str">
        <f>IF(基本情報入力シート!Q705="","",基本情報入力シート!Q705)</f>
        <v>愛知県</v>
      </c>
      <c r="E662" s="116" t="str">
        <f>IF(基本情報入力シート!V705="","",基本情報入力シート!V705)</f>
        <v/>
      </c>
      <c r="F662" s="116" t="str">
        <f>IF(基本情報入力シート!W705="","",基本情報入力シート!W705)</f>
        <v>事業所番号及びサービス名を入力してください。</v>
      </c>
      <c r="G662" s="116" t="str">
        <f>IF(基本情報入力シート!Z705="","",基本情報入力シート!Z705)</f>
        <v/>
      </c>
      <c r="H662" s="224" t="str">
        <f>IF(基本情報入力シート!AD705="","",基本情報入力シート!AD705)</f>
        <v/>
      </c>
      <c r="I662" s="362" t="str">
        <f>IF(基本情報入力シート!AE705="","",基本情報入力シート!AE705)</f>
        <v/>
      </c>
      <c r="J662" s="487"/>
      <c r="K662" s="491"/>
      <c r="L662" s="490"/>
      <c r="M662" s="363" t="str">
        <f>IF(G662="", "", VLOOKUP(AO662,【参考】数式用!$AZ$3:$BA$6, 2, FALSE))</f>
        <v/>
      </c>
      <c r="N662" s="364" t="str">
        <f>IF(G662="","",VLOOKUP(G662,【参考】数式用!$A$4:$L$54,MATCH('別紙様式2-3（個表）'!M662,【参考】数式用!$J$3:$L$3,0)+9,FALSE))</f>
        <v/>
      </c>
      <c r="O662" s="497" t="s">
        <v>2396</v>
      </c>
      <c r="P662" s="365" t="str">
        <f t="shared" si="77"/>
        <v>未入力あり</v>
      </c>
      <c r="Q662" s="273" t="str">
        <f>IFERROR(IF(P662="未入力あり","",ROUNDDOWN(ROUNDDOWN($H662*$I662,0)*VLOOKUP($G662,【参考】数式用!$A$4:$E$54,3, FALSE),0)),"")</f>
        <v/>
      </c>
      <c r="R662" s="273" t="str">
        <f>IF(AM662="×", 0,IF(P662="未入力あり","",ROUNDDOWN(ROUNDDOWN($H662*$I662,0)*VLOOKUP($G662,【参考】数式用!$A$4:$E$54,4,FALSE),0)))</f>
        <v/>
      </c>
      <c r="S662" s="366" t="str">
        <f>IF(AN662="×", 0,IF(P662="未入力あり","",ROUNDDOWN(ROUNDDOWN($H662*$I662,0)*VLOOKUP($G662,【参考】数式用!$A$4:$E$54,5, FALSE),0)))</f>
        <v/>
      </c>
      <c r="T662" s="369" t="s">
        <v>3907</v>
      </c>
      <c r="U662" s="370"/>
      <c r="V662" s="33"/>
      <c r="W662" s="641"/>
      <c r="X662" s="641"/>
      <c r="Y662" s="641"/>
      <c r="Z662" s="641"/>
      <c r="AA662" s="641"/>
      <c r="AB662" s="641"/>
      <c r="AC662" s="641"/>
      <c r="AD662" s="641"/>
      <c r="AE662" s="641"/>
      <c r="AF662" s="641"/>
      <c r="AG662" s="641"/>
      <c r="AI662" s="373" t="str">
        <f t="shared" si="72"/>
        <v/>
      </c>
      <c r="AJ662" s="372" t="e">
        <f>VLOOKUP('別紙様式2-3（個表）'!$G662,【参考】数式用!$P$4:$Q$54,2, FALSE)</f>
        <v>#N/A</v>
      </c>
      <c r="AK662" s="372" t="e">
        <f>VLOOKUP('別紙様式2-3（個表）'!$G662,【参考】数式用!$P$4:$W$54,8, FALSE)</f>
        <v>#N/A</v>
      </c>
      <c r="AL662" s="372" t="e">
        <f>VLOOKUP('別紙様式2-3（個表）'!$G662,【参考】数式用!$P$4:$AD$54,15, FALSE)</f>
        <v>#N/A</v>
      </c>
      <c r="AM662" s="372" t="str">
        <f t="shared" si="73"/>
        <v/>
      </c>
      <c r="AN662" s="372" t="str">
        <f t="shared" si="74"/>
        <v/>
      </c>
      <c r="AO662" s="372" t="str">
        <f t="shared" si="75"/>
        <v/>
      </c>
      <c r="AP662" s="372" t="str">
        <f>IF(G662="", "", VLOOKUP(G662,【参考】数式用!$A$4:$M$54,13,FALSE))</f>
        <v/>
      </c>
      <c r="AQ662" s="46" t="str">
        <f t="shared" si="76"/>
        <v>―</v>
      </c>
    </row>
    <row r="663" spans="1:43" ht="45" customHeight="1">
      <c r="A663" s="114">
        <f t="shared" si="78"/>
        <v>649</v>
      </c>
      <c r="B663" s="115" t="str">
        <f>IF(基本情報入力シート!B706="","",基本情報入力シート!B706)</f>
        <v/>
      </c>
      <c r="C663" s="116" t="str">
        <f>IF(基本情報入力シート!L706="","",基本情報入力シート!L706)</f>
        <v/>
      </c>
      <c r="D663" s="116" t="str">
        <f>IF(基本情報入力シート!Q706="","",基本情報入力シート!Q706)</f>
        <v>愛知県</v>
      </c>
      <c r="E663" s="116" t="str">
        <f>IF(基本情報入力シート!V706="","",基本情報入力シート!V706)</f>
        <v/>
      </c>
      <c r="F663" s="116" t="str">
        <f>IF(基本情報入力シート!W706="","",基本情報入力シート!W706)</f>
        <v>事業所番号及びサービス名を入力してください。</v>
      </c>
      <c r="G663" s="116" t="str">
        <f>IF(基本情報入力シート!Z706="","",基本情報入力シート!Z706)</f>
        <v/>
      </c>
      <c r="H663" s="224" t="str">
        <f>IF(基本情報入力シート!AD706="","",基本情報入力シート!AD706)</f>
        <v/>
      </c>
      <c r="I663" s="362" t="str">
        <f>IF(基本情報入力シート!AE706="","",基本情報入力シート!AE706)</f>
        <v/>
      </c>
      <c r="J663" s="487"/>
      <c r="K663" s="491"/>
      <c r="L663" s="490"/>
      <c r="M663" s="363" t="str">
        <f>IF(G663="", "", VLOOKUP(AO663,【参考】数式用!$AZ$3:$BA$6, 2, FALSE))</f>
        <v/>
      </c>
      <c r="N663" s="364" t="str">
        <f>IF(G663="","",VLOOKUP(G663,【参考】数式用!$A$4:$L$54,MATCH('別紙様式2-3（個表）'!M663,【参考】数式用!$J$3:$L$3,0)+9,FALSE))</f>
        <v/>
      </c>
      <c r="O663" s="497" t="s">
        <v>2396</v>
      </c>
      <c r="P663" s="365" t="str">
        <f t="shared" si="77"/>
        <v>未入力あり</v>
      </c>
      <c r="Q663" s="273" t="str">
        <f>IFERROR(IF(P663="未入力あり","",ROUNDDOWN(ROUNDDOWN($H663*$I663,0)*VLOOKUP($G663,【参考】数式用!$A$4:$E$54,3, FALSE),0)),"")</f>
        <v/>
      </c>
      <c r="R663" s="273" t="str">
        <f>IF(AM663="×", 0,IF(P663="未入力あり","",ROUNDDOWN(ROUNDDOWN($H663*$I663,0)*VLOOKUP($G663,【参考】数式用!$A$4:$E$54,4,FALSE),0)))</f>
        <v/>
      </c>
      <c r="S663" s="366" t="str">
        <f>IF(AN663="×", 0,IF(P663="未入力あり","",ROUNDDOWN(ROUNDDOWN($H663*$I663,0)*VLOOKUP($G663,【参考】数式用!$A$4:$E$54,5, FALSE),0)))</f>
        <v/>
      </c>
      <c r="T663" s="369" t="s">
        <v>3907</v>
      </c>
      <c r="U663" s="370"/>
      <c r="V663" s="33"/>
      <c r="W663" s="641"/>
      <c r="X663" s="641"/>
      <c r="Y663" s="641"/>
      <c r="Z663" s="641"/>
      <c r="AA663" s="641"/>
      <c r="AB663" s="641"/>
      <c r="AC663" s="641"/>
      <c r="AD663" s="641"/>
      <c r="AE663" s="641"/>
      <c r="AF663" s="641"/>
      <c r="AG663" s="641"/>
      <c r="AI663" s="373" t="str">
        <f t="shared" si="72"/>
        <v/>
      </c>
      <c r="AJ663" s="372" t="e">
        <f>VLOOKUP('別紙様式2-3（個表）'!$G663,【参考】数式用!$P$4:$Q$54,2, FALSE)</f>
        <v>#N/A</v>
      </c>
      <c r="AK663" s="372" t="e">
        <f>VLOOKUP('別紙様式2-3（個表）'!$G663,【参考】数式用!$P$4:$W$54,8, FALSE)</f>
        <v>#N/A</v>
      </c>
      <c r="AL663" s="372" t="e">
        <f>VLOOKUP('別紙様式2-3（個表）'!$G663,【参考】数式用!$P$4:$AD$54,15, FALSE)</f>
        <v>#N/A</v>
      </c>
      <c r="AM663" s="372" t="str">
        <f t="shared" si="73"/>
        <v/>
      </c>
      <c r="AN663" s="372" t="str">
        <f t="shared" si="74"/>
        <v/>
      </c>
      <c r="AO663" s="372" t="str">
        <f t="shared" si="75"/>
        <v/>
      </c>
      <c r="AP663" s="372" t="str">
        <f>IF(G663="", "", VLOOKUP(G663,【参考】数式用!$A$4:$M$54,13,FALSE))</f>
        <v/>
      </c>
      <c r="AQ663" s="46" t="str">
        <f t="shared" si="76"/>
        <v>―</v>
      </c>
    </row>
    <row r="664" spans="1:43" ht="45" customHeight="1">
      <c r="A664" s="114">
        <f t="shared" si="78"/>
        <v>650</v>
      </c>
      <c r="B664" s="115" t="str">
        <f>IF(基本情報入力シート!B707="","",基本情報入力シート!B707)</f>
        <v/>
      </c>
      <c r="C664" s="116" t="str">
        <f>IF(基本情報入力シート!L707="","",基本情報入力シート!L707)</f>
        <v/>
      </c>
      <c r="D664" s="116" t="str">
        <f>IF(基本情報入力シート!Q707="","",基本情報入力シート!Q707)</f>
        <v>愛知県</v>
      </c>
      <c r="E664" s="116" t="str">
        <f>IF(基本情報入力シート!V707="","",基本情報入力シート!V707)</f>
        <v/>
      </c>
      <c r="F664" s="116" t="str">
        <f>IF(基本情報入力シート!W707="","",基本情報入力シート!W707)</f>
        <v>事業所番号及びサービス名を入力してください。</v>
      </c>
      <c r="G664" s="116" t="str">
        <f>IF(基本情報入力シート!Z707="","",基本情報入力シート!Z707)</f>
        <v/>
      </c>
      <c r="H664" s="224" t="str">
        <f>IF(基本情報入力シート!AD707="","",基本情報入力シート!AD707)</f>
        <v/>
      </c>
      <c r="I664" s="362" t="str">
        <f>IF(基本情報入力シート!AE707="","",基本情報入力シート!AE707)</f>
        <v/>
      </c>
      <c r="J664" s="487"/>
      <c r="K664" s="491"/>
      <c r="L664" s="490"/>
      <c r="M664" s="363" t="str">
        <f>IF(G664="", "", VLOOKUP(AO664,【参考】数式用!$AZ$3:$BA$6, 2, FALSE))</f>
        <v/>
      </c>
      <c r="N664" s="364" t="str">
        <f>IF(G664="","",VLOOKUP(G664,【参考】数式用!$A$4:$L$54,MATCH('別紙様式2-3（個表）'!M664,【参考】数式用!$J$3:$L$3,0)+9,FALSE))</f>
        <v/>
      </c>
      <c r="O664" s="497" t="s">
        <v>2396</v>
      </c>
      <c r="P664" s="365" t="str">
        <f t="shared" si="77"/>
        <v>未入力あり</v>
      </c>
      <c r="Q664" s="273" t="str">
        <f>IFERROR(IF(P664="未入力あり","",ROUNDDOWN(ROUNDDOWN($H664*$I664,0)*VLOOKUP($G664,【参考】数式用!$A$4:$E$54,3, FALSE),0)),"")</f>
        <v/>
      </c>
      <c r="R664" s="273" t="str">
        <f>IF(AM664="×", 0,IF(P664="未入力あり","",ROUNDDOWN(ROUNDDOWN($H664*$I664,0)*VLOOKUP($G664,【参考】数式用!$A$4:$E$54,4,FALSE),0)))</f>
        <v/>
      </c>
      <c r="S664" s="366" t="str">
        <f>IF(AN664="×", 0,IF(P664="未入力あり","",ROUNDDOWN(ROUNDDOWN($H664*$I664,0)*VLOOKUP($G664,【参考】数式用!$A$4:$E$54,5, FALSE),0)))</f>
        <v/>
      </c>
      <c r="T664" s="369" t="s">
        <v>3907</v>
      </c>
      <c r="U664" s="370"/>
      <c r="V664" s="33"/>
      <c r="W664" s="641"/>
      <c r="X664" s="641"/>
      <c r="Y664" s="641"/>
      <c r="Z664" s="641"/>
      <c r="AA664" s="641"/>
      <c r="AB664" s="641"/>
      <c r="AC664" s="641"/>
      <c r="AD664" s="641"/>
      <c r="AE664" s="641"/>
      <c r="AF664" s="641"/>
      <c r="AG664" s="641"/>
      <c r="AI664" s="373" t="str">
        <f t="shared" si="72"/>
        <v/>
      </c>
      <c r="AJ664" s="372" t="e">
        <f>VLOOKUP('別紙様式2-3（個表）'!$G664,【参考】数式用!$P$4:$Q$54,2, FALSE)</f>
        <v>#N/A</v>
      </c>
      <c r="AK664" s="372" t="e">
        <f>VLOOKUP('別紙様式2-3（個表）'!$G664,【参考】数式用!$P$4:$W$54,8, FALSE)</f>
        <v>#N/A</v>
      </c>
      <c r="AL664" s="372" t="e">
        <f>VLOOKUP('別紙様式2-3（個表）'!$G664,【参考】数式用!$P$4:$AD$54,15, FALSE)</f>
        <v>#N/A</v>
      </c>
      <c r="AM664" s="372" t="str">
        <f t="shared" si="73"/>
        <v/>
      </c>
      <c r="AN664" s="372" t="str">
        <f t="shared" si="74"/>
        <v/>
      </c>
      <c r="AO664" s="372" t="str">
        <f t="shared" si="75"/>
        <v/>
      </c>
      <c r="AP664" s="372" t="str">
        <f>IF(G664="", "", VLOOKUP(G664,【参考】数式用!$A$4:$M$54,13,FALSE))</f>
        <v/>
      </c>
      <c r="AQ664" s="46" t="str">
        <f t="shared" si="76"/>
        <v>―</v>
      </c>
    </row>
    <row r="665" spans="1:43" ht="45" customHeight="1">
      <c r="A665" s="114">
        <f t="shared" si="78"/>
        <v>651</v>
      </c>
      <c r="B665" s="115" t="str">
        <f>IF(基本情報入力シート!B708="","",基本情報入力シート!B708)</f>
        <v/>
      </c>
      <c r="C665" s="116" t="str">
        <f>IF(基本情報入力シート!L708="","",基本情報入力シート!L708)</f>
        <v/>
      </c>
      <c r="D665" s="116" t="str">
        <f>IF(基本情報入力シート!Q708="","",基本情報入力シート!Q708)</f>
        <v>愛知県</v>
      </c>
      <c r="E665" s="116" t="str">
        <f>IF(基本情報入力シート!V708="","",基本情報入力シート!V708)</f>
        <v/>
      </c>
      <c r="F665" s="116" t="str">
        <f>IF(基本情報入力シート!W708="","",基本情報入力シート!W708)</f>
        <v>事業所番号及びサービス名を入力してください。</v>
      </c>
      <c r="G665" s="116" t="str">
        <f>IF(基本情報入力シート!Z708="","",基本情報入力シート!Z708)</f>
        <v/>
      </c>
      <c r="H665" s="224" t="str">
        <f>IF(基本情報入力シート!AD708="","",基本情報入力シート!AD708)</f>
        <v/>
      </c>
      <c r="I665" s="362" t="str">
        <f>IF(基本情報入力シート!AE708="","",基本情報入力シート!AE708)</f>
        <v/>
      </c>
      <c r="J665" s="487"/>
      <c r="K665" s="491"/>
      <c r="L665" s="490"/>
      <c r="M665" s="363" t="str">
        <f>IF(G665="", "", VLOOKUP(AO665,【参考】数式用!$AZ$3:$BA$6, 2, FALSE))</f>
        <v/>
      </c>
      <c r="N665" s="364" t="str">
        <f>IF(G665="","",VLOOKUP(G665,【参考】数式用!$A$4:$L$54,MATCH('別紙様式2-3（個表）'!M665,【参考】数式用!$J$3:$L$3,0)+9,FALSE))</f>
        <v/>
      </c>
      <c r="O665" s="497" t="s">
        <v>2396</v>
      </c>
      <c r="P665" s="365" t="str">
        <f t="shared" si="77"/>
        <v>未入力あり</v>
      </c>
      <c r="Q665" s="273" t="str">
        <f>IFERROR(IF(P665="未入力あり","",ROUNDDOWN(ROUNDDOWN($H665*$I665,0)*VLOOKUP($G665,【参考】数式用!$A$4:$E$54,3, FALSE),0)),"")</f>
        <v/>
      </c>
      <c r="R665" s="273" t="str">
        <f>IF(AM665="×", 0,IF(P665="未入力あり","",ROUNDDOWN(ROUNDDOWN($H665*$I665,0)*VLOOKUP($G665,【参考】数式用!$A$4:$E$54,4,FALSE),0)))</f>
        <v/>
      </c>
      <c r="S665" s="366" t="str">
        <f>IF(AN665="×", 0,IF(P665="未入力あり","",ROUNDDOWN(ROUNDDOWN($H665*$I665,0)*VLOOKUP($G665,【参考】数式用!$A$4:$E$54,5, FALSE),0)))</f>
        <v/>
      </c>
      <c r="T665" s="369" t="s">
        <v>3907</v>
      </c>
      <c r="U665" s="370"/>
      <c r="V665" s="33"/>
      <c r="W665" s="641"/>
      <c r="X665" s="641"/>
      <c r="Y665" s="641"/>
      <c r="Z665" s="641"/>
      <c r="AA665" s="641"/>
      <c r="AB665" s="641"/>
      <c r="AC665" s="641"/>
      <c r="AD665" s="641"/>
      <c r="AE665" s="641"/>
      <c r="AF665" s="641"/>
      <c r="AG665" s="641"/>
      <c r="AI665" s="373" t="str">
        <f t="shared" si="72"/>
        <v/>
      </c>
      <c r="AJ665" s="372" t="e">
        <f>VLOOKUP('別紙様式2-3（個表）'!$G665,【参考】数式用!$P$4:$Q$54,2, FALSE)</f>
        <v>#N/A</v>
      </c>
      <c r="AK665" s="372" t="e">
        <f>VLOOKUP('別紙様式2-3（個表）'!$G665,【参考】数式用!$P$4:$W$54,8, FALSE)</f>
        <v>#N/A</v>
      </c>
      <c r="AL665" s="372" t="e">
        <f>VLOOKUP('別紙様式2-3（個表）'!$G665,【参考】数式用!$P$4:$AD$54,15, FALSE)</f>
        <v>#N/A</v>
      </c>
      <c r="AM665" s="372" t="str">
        <f t="shared" si="73"/>
        <v/>
      </c>
      <c r="AN665" s="372" t="str">
        <f t="shared" si="74"/>
        <v/>
      </c>
      <c r="AO665" s="372" t="str">
        <f t="shared" si="75"/>
        <v/>
      </c>
      <c r="AP665" s="372" t="str">
        <f>IF(G665="", "", VLOOKUP(G665,【参考】数式用!$A$4:$M$54,13,FALSE))</f>
        <v/>
      </c>
      <c r="AQ665" s="46" t="str">
        <f t="shared" si="76"/>
        <v>―</v>
      </c>
    </row>
    <row r="666" spans="1:43" ht="45" customHeight="1">
      <c r="A666" s="114">
        <f t="shared" si="78"/>
        <v>652</v>
      </c>
      <c r="B666" s="115" t="str">
        <f>IF(基本情報入力シート!B709="","",基本情報入力シート!B709)</f>
        <v/>
      </c>
      <c r="C666" s="116" t="str">
        <f>IF(基本情報入力シート!L709="","",基本情報入力シート!L709)</f>
        <v/>
      </c>
      <c r="D666" s="116" t="str">
        <f>IF(基本情報入力シート!Q709="","",基本情報入力シート!Q709)</f>
        <v>愛知県</v>
      </c>
      <c r="E666" s="116" t="str">
        <f>IF(基本情報入力シート!V709="","",基本情報入力シート!V709)</f>
        <v/>
      </c>
      <c r="F666" s="116" t="str">
        <f>IF(基本情報入力シート!W709="","",基本情報入力シート!W709)</f>
        <v>事業所番号及びサービス名を入力してください。</v>
      </c>
      <c r="G666" s="116" t="str">
        <f>IF(基本情報入力シート!Z709="","",基本情報入力シート!Z709)</f>
        <v/>
      </c>
      <c r="H666" s="224" t="str">
        <f>IF(基本情報入力シート!AD709="","",基本情報入力シート!AD709)</f>
        <v/>
      </c>
      <c r="I666" s="362" t="str">
        <f>IF(基本情報入力シート!AE709="","",基本情報入力シート!AE709)</f>
        <v/>
      </c>
      <c r="J666" s="487"/>
      <c r="K666" s="491"/>
      <c r="L666" s="490"/>
      <c r="M666" s="363" t="str">
        <f>IF(G666="", "", VLOOKUP(AO666,【参考】数式用!$AZ$3:$BA$6, 2, FALSE))</f>
        <v/>
      </c>
      <c r="N666" s="364" t="str">
        <f>IF(G666="","",VLOOKUP(G666,【参考】数式用!$A$4:$L$54,MATCH('別紙様式2-3（個表）'!M666,【参考】数式用!$J$3:$L$3,0)+9,FALSE))</f>
        <v/>
      </c>
      <c r="O666" s="497" t="s">
        <v>2396</v>
      </c>
      <c r="P666" s="365" t="str">
        <f t="shared" si="77"/>
        <v>未入力あり</v>
      </c>
      <c r="Q666" s="273" t="str">
        <f>IFERROR(IF(P666="未入力あり","",ROUNDDOWN(ROUNDDOWN($H666*$I666,0)*VLOOKUP($G666,【参考】数式用!$A$4:$E$54,3, FALSE),0)),"")</f>
        <v/>
      </c>
      <c r="R666" s="273" t="str">
        <f>IF(AM666="×", 0,IF(P666="未入力あり","",ROUNDDOWN(ROUNDDOWN($H666*$I666,0)*VLOOKUP($G666,【参考】数式用!$A$4:$E$54,4,FALSE),0)))</f>
        <v/>
      </c>
      <c r="S666" s="366" t="str">
        <f>IF(AN666="×", 0,IF(P666="未入力あり","",ROUNDDOWN(ROUNDDOWN($H666*$I666,0)*VLOOKUP($G666,【参考】数式用!$A$4:$E$54,5, FALSE),0)))</f>
        <v/>
      </c>
      <c r="T666" s="369" t="s">
        <v>3907</v>
      </c>
      <c r="U666" s="370"/>
      <c r="V666" s="33"/>
      <c r="W666" s="641"/>
      <c r="X666" s="641"/>
      <c r="Y666" s="641"/>
      <c r="Z666" s="641"/>
      <c r="AA666" s="641"/>
      <c r="AB666" s="641"/>
      <c r="AC666" s="641"/>
      <c r="AD666" s="641"/>
      <c r="AE666" s="641"/>
      <c r="AF666" s="641"/>
      <c r="AG666" s="641"/>
      <c r="AI666" s="373" t="str">
        <f t="shared" si="72"/>
        <v/>
      </c>
      <c r="AJ666" s="372" t="e">
        <f>VLOOKUP('別紙様式2-3（個表）'!$G666,【参考】数式用!$P$4:$Q$54,2, FALSE)</f>
        <v>#N/A</v>
      </c>
      <c r="AK666" s="372" t="e">
        <f>VLOOKUP('別紙様式2-3（個表）'!$G666,【参考】数式用!$P$4:$W$54,8, FALSE)</f>
        <v>#N/A</v>
      </c>
      <c r="AL666" s="372" t="e">
        <f>VLOOKUP('別紙様式2-3（個表）'!$G666,【参考】数式用!$P$4:$AD$54,15, FALSE)</f>
        <v>#N/A</v>
      </c>
      <c r="AM666" s="372" t="str">
        <f t="shared" si="73"/>
        <v/>
      </c>
      <c r="AN666" s="372" t="str">
        <f t="shared" si="74"/>
        <v/>
      </c>
      <c r="AO666" s="372" t="str">
        <f t="shared" si="75"/>
        <v/>
      </c>
      <c r="AP666" s="372" t="str">
        <f>IF(G666="", "", VLOOKUP(G666,【参考】数式用!$A$4:$M$54,13,FALSE))</f>
        <v/>
      </c>
      <c r="AQ666" s="46" t="str">
        <f t="shared" si="76"/>
        <v>―</v>
      </c>
    </row>
    <row r="667" spans="1:43" ht="45" customHeight="1">
      <c r="A667" s="114">
        <f t="shared" si="78"/>
        <v>653</v>
      </c>
      <c r="B667" s="115" t="str">
        <f>IF(基本情報入力シート!B710="","",基本情報入力シート!B710)</f>
        <v/>
      </c>
      <c r="C667" s="116" t="str">
        <f>IF(基本情報入力シート!L710="","",基本情報入力シート!L710)</f>
        <v/>
      </c>
      <c r="D667" s="116" t="str">
        <f>IF(基本情報入力シート!Q710="","",基本情報入力シート!Q710)</f>
        <v>愛知県</v>
      </c>
      <c r="E667" s="116" t="str">
        <f>IF(基本情報入力シート!V710="","",基本情報入力シート!V710)</f>
        <v/>
      </c>
      <c r="F667" s="116" t="str">
        <f>IF(基本情報入力シート!W710="","",基本情報入力シート!W710)</f>
        <v>事業所番号及びサービス名を入力してください。</v>
      </c>
      <c r="G667" s="116" t="str">
        <f>IF(基本情報入力シート!Z710="","",基本情報入力シート!Z710)</f>
        <v/>
      </c>
      <c r="H667" s="224" t="str">
        <f>IF(基本情報入力シート!AD710="","",基本情報入力シート!AD710)</f>
        <v/>
      </c>
      <c r="I667" s="362" t="str">
        <f>IF(基本情報入力シート!AE710="","",基本情報入力シート!AE710)</f>
        <v/>
      </c>
      <c r="J667" s="487"/>
      <c r="K667" s="491"/>
      <c r="L667" s="490"/>
      <c r="M667" s="363" t="str">
        <f>IF(G667="", "", VLOOKUP(AO667,【参考】数式用!$AZ$3:$BA$6, 2, FALSE))</f>
        <v/>
      </c>
      <c r="N667" s="364" t="str">
        <f>IF(G667="","",VLOOKUP(G667,【参考】数式用!$A$4:$L$54,MATCH('別紙様式2-3（個表）'!M667,【参考】数式用!$J$3:$L$3,0)+9,FALSE))</f>
        <v/>
      </c>
      <c r="O667" s="497" t="s">
        <v>2396</v>
      </c>
      <c r="P667" s="365" t="str">
        <f t="shared" si="77"/>
        <v>未入力あり</v>
      </c>
      <c r="Q667" s="273" t="str">
        <f>IFERROR(IF(P667="未入力あり","",ROUNDDOWN(ROUNDDOWN($H667*$I667,0)*VLOOKUP($G667,【参考】数式用!$A$4:$E$54,3, FALSE),0)),"")</f>
        <v/>
      </c>
      <c r="R667" s="273" t="str">
        <f>IF(AM667="×", 0,IF(P667="未入力あり","",ROUNDDOWN(ROUNDDOWN($H667*$I667,0)*VLOOKUP($G667,【参考】数式用!$A$4:$E$54,4,FALSE),0)))</f>
        <v/>
      </c>
      <c r="S667" s="366" t="str">
        <f>IF(AN667="×", 0,IF(P667="未入力あり","",ROUNDDOWN(ROUNDDOWN($H667*$I667,0)*VLOOKUP($G667,【参考】数式用!$A$4:$E$54,5, FALSE),0)))</f>
        <v/>
      </c>
      <c r="T667" s="369" t="s">
        <v>3907</v>
      </c>
      <c r="U667" s="370"/>
      <c r="V667" s="33"/>
      <c r="W667" s="641"/>
      <c r="X667" s="641"/>
      <c r="Y667" s="641"/>
      <c r="Z667" s="641"/>
      <c r="AA667" s="641"/>
      <c r="AB667" s="641"/>
      <c r="AC667" s="641"/>
      <c r="AD667" s="641"/>
      <c r="AE667" s="641"/>
      <c r="AF667" s="641"/>
      <c r="AG667" s="641"/>
      <c r="AI667" s="373" t="str">
        <f t="shared" si="72"/>
        <v/>
      </c>
      <c r="AJ667" s="372" t="e">
        <f>VLOOKUP('別紙様式2-3（個表）'!$G667,【参考】数式用!$P$4:$Q$54,2, FALSE)</f>
        <v>#N/A</v>
      </c>
      <c r="AK667" s="372" t="e">
        <f>VLOOKUP('別紙様式2-3（個表）'!$G667,【参考】数式用!$P$4:$W$54,8, FALSE)</f>
        <v>#N/A</v>
      </c>
      <c r="AL667" s="372" t="e">
        <f>VLOOKUP('別紙様式2-3（個表）'!$G667,【参考】数式用!$P$4:$AD$54,15, FALSE)</f>
        <v>#N/A</v>
      </c>
      <c r="AM667" s="372" t="str">
        <f t="shared" si="73"/>
        <v/>
      </c>
      <c r="AN667" s="372" t="str">
        <f t="shared" si="74"/>
        <v/>
      </c>
      <c r="AO667" s="372" t="str">
        <f t="shared" si="75"/>
        <v/>
      </c>
      <c r="AP667" s="372" t="str">
        <f>IF(G667="", "", VLOOKUP(G667,【参考】数式用!$A$4:$M$54,13,FALSE))</f>
        <v/>
      </c>
      <c r="AQ667" s="46" t="str">
        <f t="shared" si="76"/>
        <v>―</v>
      </c>
    </row>
    <row r="668" spans="1:43" ht="45" customHeight="1">
      <c r="A668" s="114">
        <f t="shared" si="78"/>
        <v>654</v>
      </c>
      <c r="B668" s="115" t="str">
        <f>IF(基本情報入力シート!B711="","",基本情報入力シート!B711)</f>
        <v/>
      </c>
      <c r="C668" s="116" t="str">
        <f>IF(基本情報入力シート!L711="","",基本情報入力シート!L711)</f>
        <v/>
      </c>
      <c r="D668" s="116" t="str">
        <f>IF(基本情報入力シート!Q711="","",基本情報入力シート!Q711)</f>
        <v>愛知県</v>
      </c>
      <c r="E668" s="116" t="str">
        <f>IF(基本情報入力シート!V711="","",基本情報入力シート!V711)</f>
        <v/>
      </c>
      <c r="F668" s="116" t="str">
        <f>IF(基本情報入力シート!W711="","",基本情報入力シート!W711)</f>
        <v>事業所番号及びサービス名を入力してください。</v>
      </c>
      <c r="G668" s="116" t="str">
        <f>IF(基本情報入力シート!Z711="","",基本情報入力シート!Z711)</f>
        <v/>
      </c>
      <c r="H668" s="224" t="str">
        <f>IF(基本情報入力シート!AD711="","",基本情報入力シート!AD711)</f>
        <v/>
      </c>
      <c r="I668" s="362" t="str">
        <f>IF(基本情報入力シート!AE711="","",基本情報入力シート!AE711)</f>
        <v/>
      </c>
      <c r="J668" s="487"/>
      <c r="K668" s="491"/>
      <c r="L668" s="490"/>
      <c r="M668" s="363" t="str">
        <f>IF(G668="", "", VLOOKUP(AO668,【参考】数式用!$AZ$3:$BA$6, 2, FALSE))</f>
        <v/>
      </c>
      <c r="N668" s="364" t="str">
        <f>IF(G668="","",VLOOKUP(G668,【参考】数式用!$A$4:$L$54,MATCH('別紙様式2-3（個表）'!M668,【参考】数式用!$J$3:$L$3,0)+9,FALSE))</f>
        <v/>
      </c>
      <c r="O668" s="497" t="s">
        <v>2396</v>
      </c>
      <c r="P668" s="365" t="str">
        <f t="shared" si="77"/>
        <v>未入力あり</v>
      </c>
      <c r="Q668" s="273" t="str">
        <f>IFERROR(IF(P668="未入力あり","",ROUNDDOWN(ROUNDDOWN($H668*$I668,0)*VLOOKUP($G668,【参考】数式用!$A$4:$E$54,3, FALSE),0)),"")</f>
        <v/>
      </c>
      <c r="R668" s="273" t="str">
        <f>IF(AM668="×", 0,IF(P668="未入力あり","",ROUNDDOWN(ROUNDDOWN($H668*$I668,0)*VLOOKUP($G668,【参考】数式用!$A$4:$E$54,4,FALSE),0)))</f>
        <v/>
      </c>
      <c r="S668" s="366" t="str">
        <f>IF(AN668="×", 0,IF(P668="未入力あり","",ROUNDDOWN(ROUNDDOWN($H668*$I668,0)*VLOOKUP($G668,【参考】数式用!$A$4:$E$54,5, FALSE),0)))</f>
        <v/>
      </c>
      <c r="T668" s="369" t="s">
        <v>3907</v>
      </c>
      <c r="U668" s="370"/>
      <c r="V668" s="33"/>
      <c r="W668" s="641"/>
      <c r="X668" s="641"/>
      <c r="Y668" s="641"/>
      <c r="Z668" s="641"/>
      <c r="AA668" s="641"/>
      <c r="AB668" s="641"/>
      <c r="AC668" s="641"/>
      <c r="AD668" s="641"/>
      <c r="AE668" s="641"/>
      <c r="AF668" s="641"/>
      <c r="AG668" s="641"/>
      <c r="AI668" s="373" t="str">
        <f t="shared" si="72"/>
        <v/>
      </c>
      <c r="AJ668" s="372" t="e">
        <f>VLOOKUP('別紙様式2-3（個表）'!$G668,【参考】数式用!$P$4:$Q$54,2, FALSE)</f>
        <v>#N/A</v>
      </c>
      <c r="AK668" s="372" t="e">
        <f>VLOOKUP('別紙様式2-3（個表）'!$G668,【参考】数式用!$P$4:$W$54,8, FALSE)</f>
        <v>#N/A</v>
      </c>
      <c r="AL668" s="372" t="e">
        <f>VLOOKUP('別紙様式2-3（個表）'!$G668,【参考】数式用!$P$4:$AD$54,15, FALSE)</f>
        <v>#N/A</v>
      </c>
      <c r="AM668" s="372" t="str">
        <f t="shared" si="73"/>
        <v/>
      </c>
      <c r="AN668" s="372" t="str">
        <f t="shared" si="74"/>
        <v/>
      </c>
      <c r="AO668" s="372" t="str">
        <f t="shared" si="75"/>
        <v/>
      </c>
      <c r="AP668" s="372" t="str">
        <f>IF(G668="", "", VLOOKUP(G668,【参考】数式用!$A$4:$M$54,13,FALSE))</f>
        <v/>
      </c>
      <c r="AQ668" s="46" t="str">
        <f t="shared" si="76"/>
        <v>―</v>
      </c>
    </row>
    <row r="669" spans="1:43" ht="45" customHeight="1">
      <c r="A669" s="114">
        <f t="shared" si="78"/>
        <v>655</v>
      </c>
      <c r="B669" s="115" t="str">
        <f>IF(基本情報入力シート!B712="","",基本情報入力シート!B712)</f>
        <v/>
      </c>
      <c r="C669" s="116" t="str">
        <f>IF(基本情報入力シート!L712="","",基本情報入力シート!L712)</f>
        <v/>
      </c>
      <c r="D669" s="116" t="str">
        <f>IF(基本情報入力シート!Q712="","",基本情報入力シート!Q712)</f>
        <v>愛知県</v>
      </c>
      <c r="E669" s="116" t="str">
        <f>IF(基本情報入力シート!V712="","",基本情報入力シート!V712)</f>
        <v/>
      </c>
      <c r="F669" s="116" t="str">
        <f>IF(基本情報入力シート!W712="","",基本情報入力シート!W712)</f>
        <v>事業所番号及びサービス名を入力してください。</v>
      </c>
      <c r="G669" s="116" t="str">
        <f>IF(基本情報入力シート!Z712="","",基本情報入力シート!Z712)</f>
        <v/>
      </c>
      <c r="H669" s="224" t="str">
        <f>IF(基本情報入力シート!AD712="","",基本情報入力シート!AD712)</f>
        <v/>
      </c>
      <c r="I669" s="362" t="str">
        <f>IF(基本情報入力シート!AE712="","",基本情報入力シート!AE712)</f>
        <v/>
      </c>
      <c r="J669" s="487"/>
      <c r="K669" s="491"/>
      <c r="L669" s="490"/>
      <c r="M669" s="363" t="str">
        <f>IF(G669="", "", VLOOKUP(AO669,【参考】数式用!$AZ$3:$BA$6, 2, FALSE))</f>
        <v/>
      </c>
      <c r="N669" s="364" t="str">
        <f>IF(G669="","",VLOOKUP(G669,【参考】数式用!$A$4:$L$54,MATCH('別紙様式2-3（個表）'!M669,【参考】数式用!$J$3:$L$3,0)+9,FALSE))</f>
        <v/>
      </c>
      <c r="O669" s="497" t="s">
        <v>2396</v>
      </c>
      <c r="P669" s="365" t="str">
        <f t="shared" si="77"/>
        <v>未入力あり</v>
      </c>
      <c r="Q669" s="273" t="str">
        <f>IFERROR(IF(P669="未入力あり","",ROUNDDOWN(ROUNDDOWN($H669*$I669,0)*VLOOKUP($G669,【参考】数式用!$A$4:$E$54,3, FALSE),0)),"")</f>
        <v/>
      </c>
      <c r="R669" s="273" t="str">
        <f>IF(AM669="×", 0,IF(P669="未入力あり","",ROUNDDOWN(ROUNDDOWN($H669*$I669,0)*VLOOKUP($G669,【参考】数式用!$A$4:$E$54,4,FALSE),0)))</f>
        <v/>
      </c>
      <c r="S669" s="366" t="str">
        <f>IF(AN669="×", 0,IF(P669="未入力あり","",ROUNDDOWN(ROUNDDOWN($H669*$I669,0)*VLOOKUP($G669,【参考】数式用!$A$4:$E$54,5, FALSE),0)))</f>
        <v/>
      </c>
      <c r="T669" s="369" t="s">
        <v>3907</v>
      </c>
      <c r="U669" s="370"/>
      <c r="V669" s="33"/>
      <c r="W669" s="641"/>
      <c r="X669" s="641"/>
      <c r="Y669" s="641"/>
      <c r="Z669" s="641"/>
      <c r="AA669" s="641"/>
      <c r="AB669" s="641"/>
      <c r="AC669" s="641"/>
      <c r="AD669" s="641"/>
      <c r="AE669" s="641"/>
      <c r="AF669" s="641"/>
      <c r="AG669" s="641"/>
      <c r="AI669" s="373" t="str">
        <f t="shared" si="72"/>
        <v/>
      </c>
      <c r="AJ669" s="372" t="e">
        <f>VLOOKUP('別紙様式2-3（個表）'!$G669,【参考】数式用!$P$4:$Q$54,2, FALSE)</f>
        <v>#N/A</v>
      </c>
      <c r="AK669" s="372" t="e">
        <f>VLOOKUP('別紙様式2-3（個表）'!$G669,【参考】数式用!$P$4:$W$54,8, FALSE)</f>
        <v>#N/A</v>
      </c>
      <c r="AL669" s="372" t="e">
        <f>VLOOKUP('別紙様式2-3（個表）'!$G669,【参考】数式用!$P$4:$AD$54,15, FALSE)</f>
        <v>#N/A</v>
      </c>
      <c r="AM669" s="372" t="str">
        <f t="shared" si="73"/>
        <v/>
      </c>
      <c r="AN669" s="372" t="str">
        <f t="shared" si="74"/>
        <v/>
      </c>
      <c r="AO669" s="372" t="str">
        <f t="shared" si="75"/>
        <v/>
      </c>
      <c r="AP669" s="372" t="str">
        <f>IF(G669="", "", VLOOKUP(G669,【参考】数式用!$A$4:$M$54,13,FALSE))</f>
        <v/>
      </c>
      <c r="AQ669" s="46" t="str">
        <f t="shared" si="76"/>
        <v>―</v>
      </c>
    </row>
    <row r="670" spans="1:43" ht="45" customHeight="1">
      <c r="A670" s="114">
        <f t="shared" si="78"/>
        <v>656</v>
      </c>
      <c r="B670" s="115" t="str">
        <f>IF(基本情報入力シート!B713="","",基本情報入力シート!B713)</f>
        <v/>
      </c>
      <c r="C670" s="116" t="str">
        <f>IF(基本情報入力シート!L713="","",基本情報入力シート!L713)</f>
        <v/>
      </c>
      <c r="D670" s="116" t="str">
        <f>IF(基本情報入力シート!Q713="","",基本情報入力シート!Q713)</f>
        <v>愛知県</v>
      </c>
      <c r="E670" s="116" t="str">
        <f>IF(基本情報入力シート!V713="","",基本情報入力シート!V713)</f>
        <v/>
      </c>
      <c r="F670" s="116" t="str">
        <f>IF(基本情報入力シート!W713="","",基本情報入力シート!W713)</f>
        <v>事業所番号及びサービス名を入力してください。</v>
      </c>
      <c r="G670" s="116" t="str">
        <f>IF(基本情報入力シート!Z713="","",基本情報入力シート!Z713)</f>
        <v/>
      </c>
      <c r="H670" s="224" t="str">
        <f>IF(基本情報入力シート!AD713="","",基本情報入力シート!AD713)</f>
        <v/>
      </c>
      <c r="I670" s="362" t="str">
        <f>IF(基本情報入力シート!AE713="","",基本情報入力シート!AE713)</f>
        <v/>
      </c>
      <c r="J670" s="487"/>
      <c r="K670" s="491"/>
      <c r="L670" s="490"/>
      <c r="M670" s="363" t="str">
        <f>IF(G670="", "", VLOOKUP(AO670,【参考】数式用!$AZ$3:$BA$6, 2, FALSE))</f>
        <v/>
      </c>
      <c r="N670" s="364" t="str">
        <f>IF(G670="","",VLOOKUP(G670,【参考】数式用!$A$4:$L$54,MATCH('別紙様式2-3（個表）'!M670,【参考】数式用!$J$3:$L$3,0)+9,FALSE))</f>
        <v/>
      </c>
      <c r="O670" s="497" t="s">
        <v>2396</v>
      </c>
      <c r="P670" s="365" t="str">
        <f t="shared" si="77"/>
        <v>未入力あり</v>
      </c>
      <c r="Q670" s="273" t="str">
        <f>IFERROR(IF(P670="未入力あり","",ROUNDDOWN(ROUNDDOWN($H670*$I670,0)*VLOOKUP($G670,【参考】数式用!$A$4:$E$54,3, FALSE),0)),"")</f>
        <v/>
      </c>
      <c r="R670" s="273" t="str">
        <f>IF(AM670="×", 0,IF(P670="未入力あり","",ROUNDDOWN(ROUNDDOWN($H670*$I670,0)*VLOOKUP($G670,【参考】数式用!$A$4:$E$54,4,FALSE),0)))</f>
        <v/>
      </c>
      <c r="S670" s="366" t="str">
        <f>IF(AN670="×", 0,IF(P670="未入力あり","",ROUNDDOWN(ROUNDDOWN($H670*$I670,0)*VLOOKUP($G670,【参考】数式用!$A$4:$E$54,5, FALSE),0)))</f>
        <v/>
      </c>
      <c r="T670" s="369" t="s">
        <v>3907</v>
      </c>
      <c r="U670" s="370"/>
      <c r="V670" s="33"/>
      <c r="W670" s="641"/>
      <c r="X670" s="641"/>
      <c r="Y670" s="641"/>
      <c r="Z670" s="641"/>
      <c r="AA670" s="641"/>
      <c r="AB670" s="641"/>
      <c r="AC670" s="641"/>
      <c r="AD670" s="641"/>
      <c r="AE670" s="641"/>
      <c r="AF670" s="641"/>
      <c r="AG670" s="641"/>
      <c r="AI670" s="373" t="str">
        <f t="shared" si="72"/>
        <v/>
      </c>
      <c r="AJ670" s="372" t="e">
        <f>VLOOKUP('別紙様式2-3（個表）'!$G670,【参考】数式用!$P$4:$Q$54,2, FALSE)</f>
        <v>#N/A</v>
      </c>
      <c r="AK670" s="372" t="e">
        <f>VLOOKUP('別紙様式2-3（個表）'!$G670,【参考】数式用!$P$4:$W$54,8, FALSE)</f>
        <v>#N/A</v>
      </c>
      <c r="AL670" s="372" t="e">
        <f>VLOOKUP('別紙様式2-3（個表）'!$G670,【参考】数式用!$P$4:$AD$54,15, FALSE)</f>
        <v>#N/A</v>
      </c>
      <c r="AM670" s="372" t="str">
        <f t="shared" si="73"/>
        <v/>
      </c>
      <c r="AN670" s="372" t="str">
        <f t="shared" si="74"/>
        <v/>
      </c>
      <c r="AO670" s="372" t="str">
        <f t="shared" si="75"/>
        <v/>
      </c>
      <c r="AP670" s="372" t="str">
        <f>IF(G670="", "", VLOOKUP(G670,【参考】数式用!$A$4:$M$54,13,FALSE))</f>
        <v/>
      </c>
      <c r="AQ670" s="46" t="str">
        <f t="shared" si="76"/>
        <v>―</v>
      </c>
    </row>
    <row r="671" spans="1:43" ht="45" customHeight="1">
      <c r="A671" s="114">
        <f t="shared" si="78"/>
        <v>657</v>
      </c>
      <c r="B671" s="115" t="str">
        <f>IF(基本情報入力シート!B714="","",基本情報入力シート!B714)</f>
        <v/>
      </c>
      <c r="C671" s="116" t="str">
        <f>IF(基本情報入力シート!L714="","",基本情報入力シート!L714)</f>
        <v/>
      </c>
      <c r="D671" s="116" t="str">
        <f>IF(基本情報入力シート!Q714="","",基本情報入力シート!Q714)</f>
        <v>愛知県</v>
      </c>
      <c r="E671" s="116" t="str">
        <f>IF(基本情報入力シート!V714="","",基本情報入力シート!V714)</f>
        <v/>
      </c>
      <c r="F671" s="116" t="str">
        <f>IF(基本情報入力シート!W714="","",基本情報入力シート!W714)</f>
        <v>事業所番号及びサービス名を入力してください。</v>
      </c>
      <c r="G671" s="116" t="str">
        <f>IF(基本情報入力シート!Z714="","",基本情報入力シート!Z714)</f>
        <v/>
      </c>
      <c r="H671" s="224" t="str">
        <f>IF(基本情報入力シート!AD714="","",基本情報入力シート!AD714)</f>
        <v/>
      </c>
      <c r="I671" s="362" t="str">
        <f>IF(基本情報入力シート!AE714="","",基本情報入力シート!AE714)</f>
        <v/>
      </c>
      <c r="J671" s="487"/>
      <c r="K671" s="491"/>
      <c r="L671" s="490"/>
      <c r="M671" s="363" t="str">
        <f>IF(G671="", "", VLOOKUP(AO671,【参考】数式用!$AZ$3:$BA$6, 2, FALSE))</f>
        <v/>
      </c>
      <c r="N671" s="364" t="str">
        <f>IF(G671="","",VLOOKUP(G671,【参考】数式用!$A$4:$L$54,MATCH('別紙様式2-3（個表）'!M671,【参考】数式用!$J$3:$L$3,0)+9,FALSE))</f>
        <v/>
      </c>
      <c r="O671" s="497" t="s">
        <v>2396</v>
      </c>
      <c r="P671" s="365" t="str">
        <f t="shared" si="77"/>
        <v>未入力あり</v>
      </c>
      <c r="Q671" s="273" t="str">
        <f>IFERROR(IF(P671="未入力あり","",ROUNDDOWN(ROUNDDOWN($H671*$I671,0)*VLOOKUP($G671,【参考】数式用!$A$4:$E$54,3, FALSE),0)),"")</f>
        <v/>
      </c>
      <c r="R671" s="273" t="str">
        <f>IF(AM671="×", 0,IF(P671="未入力あり","",ROUNDDOWN(ROUNDDOWN($H671*$I671,0)*VLOOKUP($G671,【参考】数式用!$A$4:$E$54,4,FALSE),0)))</f>
        <v/>
      </c>
      <c r="S671" s="366" t="str">
        <f>IF(AN671="×", 0,IF(P671="未入力あり","",ROUNDDOWN(ROUNDDOWN($H671*$I671,0)*VLOOKUP($G671,【参考】数式用!$A$4:$E$54,5, FALSE),0)))</f>
        <v/>
      </c>
      <c r="T671" s="369" t="s">
        <v>3907</v>
      </c>
      <c r="U671" s="370"/>
      <c r="V671" s="33"/>
      <c r="W671" s="641"/>
      <c r="X671" s="641"/>
      <c r="Y671" s="641"/>
      <c r="Z671" s="641"/>
      <c r="AA671" s="641"/>
      <c r="AB671" s="641"/>
      <c r="AC671" s="641"/>
      <c r="AD671" s="641"/>
      <c r="AE671" s="641"/>
      <c r="AF671" s="641"/>
      <c r="AG671" s="641"/>
      <c r="AI671" s="373" t="str">
        <f t="shared" si="72"/>
        <v/>
      </c>
      <c r="AJ671" s="372" t="e">
        <f>VLOOKUP('別紙様式2-3（個表）'!$G671,【参考】数式用!$P$4:$Q$54,2, FALSE)</f>
        <v>#N/A</v>
      </c>
      <c r="AK671" s="372" t="e">
        <f>VLOOKUP('別紙様式2-3（個表）'!$G671,【参考】数式用!$P$4:$W$54,8, FALSE)</f>
        <v>#N/A</v>
      </c>
      <c r="AL671" s="372" t="e">
        <f>VLOOKUP('別紙様式2-3（個表）'!$G671,【参考】数式用!$P$4:$AD$54,15, FALSE)</f>
        <v>#N/A</v>
      </c>
      <c r="AM671" s="372" t="str">
        <f t="shared" si="73"/>
        <v/>
      </c>
      <c r="AN671" s="372" t="str">
        <f t="shared" si="74"/>
        <v/>
      </c>
      <c r="AO671" s="372" t="str">
        <f t="shared" si="75"/>
        <v/>
      </c>
      <c r="AP671" s="372" t="str">
        <f>IF(G671="", "", VLOOKUP(G671,【参考】数式用!$A$4:$M$54,13,FALSE))</f>
        <v/>
      </c>
      <c r="AQ671" s="46" t="str">
        <f t="shared" si="76"/>
        <v>―</v>
      </c>
    </row>
    <row r="672" spans="1:43" ht="45" customHeight="1">
      <c r="A672" s="114">
        <f t="shared" si="78"/>
        <v>658</v>
      </c>
      <c r="B672" s="115" t="str">
        <f>IF(基本情報入力シート!B715="","",基本情報入力シート!B715)</f>
        <v/>
      </c>
      <c r="C672" s="116" t="str">
        <f>IF(基本情報入力シート!L715="","",基本情報入力シート!L715)</f>
        <v/>
      </c>
      <c r="D672" s="116" t="str">
        <f>IF(基本情報入力シート!Q715="","",基本情報入力シート!Q715)</f>
        <v>愛知県</v>
      </c>
      <c r="E672" s="116" t="str">
        <f>IF(基本情報入力シート!V715="","",基本情報入力シート!V715)</f>
        <v/>
      </c>
      <c r="F672" s="116" t="str">
        <f>IF(基本情報入力シート!W715="","",基本情報入力シート!W715)</f>
        <v>事業所番号及びサービス名を入力してください。</v>
      </c>
      <c r="G672" s="116" t="str">
        <f>IF(基本情報入力シート!Z715="","",基本情報入力シート!Z715)</f>
        <v/>
      </c>
      <c r="H672" s="224" t="str">
        <f>IF(基本情報入力シート!AD715="","",基本情報入力シート!AD715)</f>
        <v/>
      </c>
      <c r="I672" s="362" t="str">
        <f>IF(基本情報入力シート!AE715="","",基本情報入力シート!AE715)</f>
        <v/>
      </c>
      <c r="J672" s="487"/>
      <c r="K672" s="491"/>
      <c r="L672" s="490"/>
      <c r="M672" s="363" t="str">
        <f>IF(G672="", "", VLOOKUP(AO672,【参考】数式用!$AZ$3:$BA$6, 2, FALSE))</f>
        <v/>
      </c>
      <c r="N672" s="364" t="str">
        <f>IF(G672="","",VLOOKUP(G672,【参考】数式用!$A$4:$L$54,MATCH('別紙様式2-3（個表）'!M672,【参考】数式用!$J$3:$L$3,0)+9,FALSE))</f>
        <v/>
      </c>
      <c r="O672" s="497" t="s">
        <v>2396</v>
      </c>
      <c r="P672" s="365" t="str">
        <f t="shared" si="77"/>
        <v>未入力あり</v>
      </c>
      <c r="Q672" s="273" t="str">
        <f>IFERROR(IF(P672="未入力あり","",ROUNDDOWN(ROUNDDOWN($H672*$I672,0)*VLOOKUP($G672,【参考】数式用!$A$4:$E$54,3, FALSE),0)),"")</f>
        <v/>
      </c>
      <c r="R672" s="273" t="str">
        <f>IF(AM672="×", 0,IF(P672="未入力あり","",ROUNDDOWN(ROUNDDOWN($H672*$I672,0)*VLOOKUP($G672,【参考】数式用!$A$4:$E$54,4,FALSE),0)))</f>
        <v/>
      </c>
      <c r="S672" s="366" t="str">
        <f>IF(AN672="×", 0,IF(P672="未入力あり","",ROUNDDOWN(ROUNDDOWN($H672*$I672,0)*VLOOKUP($G672,【参考】数式用!$A$4:$E$54,5, FALSE),0)))</f>
        <v/>
      </c>
      <c r="T672" s="369" t="s">
        <v>3907</v>
      </c>
      <c r="U672" s="370"/>
      <c r="V672" s="33"/>
      <c r="W672" s="641"/>
      <c r="X672" s="641"/>
      <c r="Y672" s="641"/>
      <c r="Z672" s="641"/>
      <c r="AA672" s="641"/>
      <c r="AB672" s="641"/>
      <c r="AC672" s="641"/>
      <c r="AD672" s="641"/>
      <c r="AE672" s="641"/>
      <c r="AF672" s="641"/>
      <c r="AG672" s="641"/>
      <c r="AI672" s="373" t="str">
        <f t="shared" si="72"/>
        <v/>
      </c>
      <c r="AJ672" s="372" t="e">
        <f>VLOOKUP('別紙様式2-3（個表）'!$G672,【参考】数式用!$P$4:$Q$54,2, FALSE)</f>
        <v>#N/A</v>
      </c>
      <c r="AK672" s="372" t="e">
        <f>VLOOKUP('別紙様式2-3（個表）'!$G672,【参考】数式用!$P$4:$W$54,8, FALSE)</f>
        <v>#N/A</v>
      </c>
      <c r="AL672" s="372" t="e">
        <f>VLOOKUP('別紙様式2-3（個表）'!$G672,【参考】数式用!$P$4:$AD$54,15, FALSE)</f>
        <v>#N/A</v>
      </c>
      <c r="AM672" s="372" t="str">
        <f t="shared" si="73"/>
        <v/>
      </c>
      <c r="AN672" s="372" t="str">
        <f t="shared" si="74"/>
        <v/>
      </c>
      <c r="AO672" s="372" t="str">
        <f t="shared" si="75"/>
        <v/>
      </c>
      <c r="AP672" s="372" t="str">
        <f>IF(G672="", "", VLOOKUP(G672,【参考】数式用!$A$4:$M$54,13,FALSE))</f>
        <v/>
      </c>
      <c r="AQ672" s="46" t="str">
        <f t="shared" si="76"/>
        <v>―</v>
      </c>
    </row>
    <row r="673" spans="1:43" ht="45" customHeight="1">
      <c r="A673" s="114">
        <f t="shared" si="78"/>
        <v>659</v>
      </c>
      <c r="B673" s="115" t="str">
        <f>IF(基本情報入力シート!B716="","",基本情報入力シート!B716)</f>
        <v/>
      </c>
      <c r="C673" s="116" t="str">
        <f>IF(基本情報入力シート!L716="","",基本情報入力シート!L716)</f>
        <v/>
      </c>
      <c r="D673" s="116" t="str">
        <f>IF(基本情報入力シート!Q716="","",基本情報入力シート!Q716)</f>
        <v>愛知県</v>
      </c>
      <c r="E673" s="116" t="str">
        <f>IF(基本情報入力シート!V716="","",基本情報入力シート!V716)</f>
        <v/>
      </c>
      <c r="F673" s="116" t="str">
        <f>IF(基本情報入力シート!W716="","",基本情報入力シート!W716)</f>
        <v>事業所番号及びサービス名を入力してください。</v>
      </c>
      <c r="G673" s="116" t="str">
        <f>IF(基本情報入力シート!Z716="","",基本情報入力シート!Z716)</f>
        <v/>
      </c>
      <c r="H673" s="224" t="str">
        <f>IF(基本情報入力シート!AD716="","",基本情報入力シート!AD716)</f>
        <v/>
      </c>
      <c r="I673" s="362" t="str">
        <f>IF(基本情報入力シート!AE716="","",基本情報入力シート!AE716)</f>
        <v/>
      </c>
      <c r="J673" s="487"/>
      <c r="K673" s="491"/>
      <c r="L673" s="490"/>
      <c r="M673" s="363" t="str">
        <f>IF(G673="", "", VLOOKUP(AO673,【参考】数式用!$AZ$3:$BA$6, 2, FALSE))</f>
        <v/>
      </c>
      <c r="N673" s="364" t="str">
        <f>IF(G673="","",VLOOKUP(G673,【参考】数式用!$A$4:$L$54,MATCH('別紙様式2-3（個表）'!M673,【参考】数式用!$J$3:$L$3,0)+9,FALSE))</f>
        <v/>
      </c>
      <c r="O673" s="497" t="s">
        <v>2396</v>
      </c>
      <c r="P673" s="365" t="str">
        <f t="shared" si="77"/>
        <v>未入力あり</v>
      </c>
      <c r="Q673" s="273" t="str">
        <f>IFERROR(IF(P673="未入力あり","",ROUNDDOWN(ROUNDDOWN($H673*$I673,0)*VLOOKUP($G673,【参考】数式用!$A$4:$E$54,3, FALSE),0)),"")</f>
        <v/>
      </c>
      <c r="R673" s="273" t="str">
        <f>IF(AM673="×", 0,IF(P673="未入力あり","",ROUNDDOWN(ROUNDDOWN($H673*$I673,0)*VLOOKUP($G673,【参考】数式用!$A$4:$E$54,4,FALSE),0)))</f>
        <v/>
      </c>
      <c r="S673" s="366" t="str">
        <f>IF(AN673="×", 0,IF(P673="未入力あり","",ROUNDDOWN(ROUNDDOWN($H673*$I673,0)*VLOOKUP($G673,【参考】数式用!$A$4:$E$54,5, FALSE),0)))</f>
        <v/>
      </c>
      <c r="T673" s="369" t="s">
        <v>3907</v>
      </c>
      <c r="U673" s="370"/>
      <c r="V673" s="33"/>
      <c r="W673" s="641"/>
      <c r="X673" s="641"/>
      <c r="Y673" s="641"/>
      <c r="Z673" s="641"/>
      <c r="AA673" s="641"/>
      <c r="AB673" s="641"/>
      <c r="AC673" s="641"/>
      <c r="AD673" s="641"/>
      <c r="AE673" s="641"/>
      <c r="AF673" s="641"/>
      <c r="AG673" s="641"/>
      <c r="AI673" s="373" t="str">
        <f t="shared" si="72"/>
        <v/>
      </c>
      <c r="AJ673" s="372" t="e">
        <f>VLOOKUP('別紙様式2-3（個表）'!$G673,【参考】数式用!$P$4:$Q$54,2, FALSE)</f>
        <v>#N/A</v>
      </c>
      <c r="AK673" s="372" t="e">
        <f>VLOOKUP('別紙様式2-3（個表）'!$G673,【参考】数式用!$P$4:$W$54,8, FALSE)</f>
        <v>#N/A</v>
      </c>
      <c r="AL673" s="372" t="e">
        <f>VLOOKUP('別紙様式2-3（個表）'!$G673,【参考】数式用!$P$4:$AD$54,15, FALSE)</f>
        <v>#N/A</v>
      </c>
      <c r="AM673" s="372" t="str">
        <f t="shared" si="73"/>
        <v/>
      </c>
      <c r="AN673" s="372" t="str">
        <f t="shared" si="74"/>
        <v/>
      </c>
      <c r="AO673" s="372" t="str">
        <f t="shared" si="75"/>
        <v/>
      </c>
      <c r="AP673" s="372" t="str">
        <f>IF(G673="", "", VLOOKUP(G673,【参考】数式用!$A$4:$M$54,13,FALSE))</f>
        <v/>
      </c>
      <c r="AQ673" s="46" t="str">
        <f t="shared" si="76"/>
        <v>―</v>
      </c>
    </row>
    <row r="674" spans="1:43" ht="45" customHeight="1">
      <c r="A674" s="114">
        <f t="shared" si="78"/>
        <v>660</v>
      </c>
      <c r="B674" s="115" t="str">
        <f>IF(基本情報入力シート!B717="","",基本情報入力シート!B717)</f>
        <v/>
      </c>
      <c r="C674" s="116" t="str">
        <f>IF(基本情報入力シート!L717="","",基本情報入力シート!L717)</f>
        <v/>
      </c>
      <c r="D674" s="116" t="str">
        <f>IF(基本情報入力シート!Q717="","",基本情報入力シート!Q717)</f>
        <v>愛知県</v>
      </c>
      <c r="E674" s="116" t="str">
        <f>IF(基本情報入力シート!V717="","",基本情報入力シート!V717)</f>
        <v/>
      </c>
      <c r="F674" s="116" t="str">
        <f>IF(基本情報入力シート!W717="","",基本情報入力シート!W717)</f>
        <v>事業所番号及びサービス名を入力してください。</v>
      </c>
      <c r="G674" s="116" t="str">
        <f>IF(基本情報入力シート!Z717="","",基本情報入力シート!Z717)</f>
        <v/>
      </c>
      <c r="H674" s="224" t="str">
        <f>IF(基本情報入力シート!AD717="","",基本情報入力シート!AD717)</f>
        <v/>
      </c>
      <c r="I674" s="362" t="str">
        <f>IF(基本情報入力シート!AE717="","",基本情報入力シート!AE717)</f>
        <v/>
      </c>
      <c r="J674" s="487"/>
      <c r="K674" s="491"/>
      <c r="L674" s="490"/>
      <c r="M674" s="363" t="str">
        <f>IF(G674="", "", VLOOKUP(AO674,【参考】数式用!$AZ$3:$BA$6, 2, FALSE))</f>
        <v/>
      </c>
      <c r="N674" s="364" t="str">
        <f>IF(G674="","",VLOOKUP(G674,【参考】数式用!$A$4:$L$54,MATCH('別紙様式2-3（個表）'!M674,【参考】数式用!$J$3:$L$3,0)+9,FALSE))</f>
        <v/>
      </c>
      <c r="O674" s="497" t="s">
        <v>2396</v>
      </c>
      <c r="P674" s="365" t="str">
        <f t="shared" si="77"/>
        <v>未入力あり</v>
      </c>
      <c r="Q674" s="273" t="str">
        <f>IFERROR(IF(P674="未入力あり","",ROUNDDOWN(ROUNDDOWN($H674*$I674,0)*VLOOKUP($G674,【参考】数式用!$A$4:$E$54,3, FALSE),0)),"")</f>
        <v/>
      </c>
      <c r="R674" s="273" t="str">
        <f>IF(AM674="×", 0,IF(P674="未入力あり","",ROUNDDOWN(ROUNDDOWN($H674*$I674,0)*VLOOKUP($G674,【参考】数式用!$A$4:$E$54,4,FALSE),0)))</f>
        <v/>
      </c>
      <c r="S674" s="366" t="str">
        <f>IF(AN674="×", 0,IF(P674="未入力あり","",ROUNDDOWN(ROUNDDOWN($H674*$I674,0)*VLOOKUP($G674,【参考】数式用!$A$4:$E$54,5, FALSE),0)))</f>
        <v/>
      </c>
      <c r="T674" s="369" t="s">
        <v>3907</v>
      </c>
      <c r="U674" s="370"/>
      <c r="V674" s="33"/>
      <c r="W674" s="641"/>
      <c r="X674" s="641"/>
      <c r="Y674" s="641"/>
      <c r="Z674" s="641"/>
      <c r="AA674" s="641"/>
      <c r="AB674" s="641"/>
      <c r="AC674" s="641"/>
      <c r="AD674" s="641"/>
      <c r="AE674" s="641"/>
      <c r="AF674" s="641"/>
      <c r="AG674" s="641"/>
      <c r="AI674" s="373" t="str">
        <f t="shared" si="72"/>
        <v/>
      </c>
      <c r="AJ674" s="372" t="e">
        <f>VLOOKUP('別紙様式2-3（個表）'!$G674,【参考】数式用!$P$4:$Q$54,2, FALSE)</f>
        <v>#N/A</v>
      </c>
      <c r="AK674" s="372" t="e">
        <f>VLOOKUP('別紙様式2-3（個表）'!$G674,【参考】数式用!$P$4:$W$54,8, FALSE)</f>
        <v>#N/A</v>
      </c>
      <c r="AL674" s="372" t="e">
        <f>VLOOKUP('別紙様式2-3（個表）'!$G674,【参考】数式用!$P$4:$AD$54,15, FALSE)</f>
        <v>#N/A</v>
      </c>
      <c r="AM674" s="372" t="str">
        <f t="shared" si="73"/>
        <v/>
      </c>
      <c r="AN674" s="372" t="str">
        <f t="shared" si="74"/>
        <v/>
      </c>
      <c r="AO674" s="372" t="str">
        <f t="shared" si="75"/>
        <v/>
      </c>
      <c r="AP674" s="372" t="str">
        <f>IF(G674="", "", VLOOKUP(G674,【参考】数式用!$A$4:$M$54,13,FALSE))</f>
        <v/>
      </c>
      <c r="AQ674" s="46" t="str">
        <f t="shared" si="76"/>
        <v>―</v>
      </c>
    </row>
    <row r="675" spans="1:43" ht="45" customHeight="1">
      <c r="A675" s="114">
        <f t="shared" si="78"/>
        <v>661</v>
      </c>
      <c r="B675" s="115" t="str">
        <f>IF(基本情報入力シート!B718="","",基本情報入力シート!B718)</f>
        <v/>
      </c>
      <c r="C675" s="116" t="str">
        <f>IF(基本情報入力シート!L718="","",基本情報入力シート!L718)</f>
        <v/>
      </c>
      <c r="D675" s="116" t="str">
        <f>IF(基本情報入力シート!Q718="","",基本情報入力シート!Q718)</f>
        <v>愛知県</v>
      </c>
      <c r="E675" s="116" t="str">
        <f>IF(基本情報入力シート!V718="","",基本情報入力シート!V718)</f>
        <v/>
      </c>
      <c r="F675" s="116" t="str">
        <f>IF(基本情報入力シート!W718="","",基本情報入力シート!W718)</f>
        <v>事業所番号及びサービス名を入力してください。</v>
      </c>
      <c r="G675" s="116" t="str">
        <f>IF(基本情報入力シート!Z718="","",基本情報入力シート!Z718)</f>
        <v/>
      </c>
      <c r="H675" s="224" t="str">
        <f>IF(基本情報入力シート!AD718="","",基本情報入力シート!AD718)</f>
        <v/>
      </c>
      <c r="I675" s="362" t="str">
        <f>IF(基本情報入力シート!AE718="","",基本情報入力シート!AE718)</f>
        <v/>
      </c>
      <c r="J675" s="487"/>
      <c r="K675" s="491"/>
      <c r="L675" s="490"/>
      <c r="M675" s="363" t="str">
        <f>IF(G675="", "", VLOOKUP(AO675,【参考】数式用!$AZ$3:$BA$6, 2, FALSE))</f>
        <v/>
      </c>
      <c r="N675" s="364" t="str">
        <f>IF(G675="","",VLOOKUP(G675,【参考】数式用!$A$4:$L$54,MATCH('別紙様式2-3（個表）'!M675,【参考】数式用!$J$3:$L$3,0)+9,FALSE))</f>
        <v/>
      </c>
      <c r="O675" s="497" t="s">
        <v>2396</v>
      </c>
      <c r="P675" s="365" t="str">
        <f t="shared" si="77"/>
        <v>未入力あり</v>
      </c>
      <c r="Q675" s="273" t="str">
        <f>IFERROR(IF(P675="未入力あり","",ROUNDDOWN(ROUNDDOWN($H675*$I675,0)*VLOOKUP($G675,【参考】数式用!$A$4:$E$54,3, FALSE),0)),"")</f>
        <v/>
      </c>
      <c r="R675" s="273" t="str">
        <f>IF(AM675="×", 0,IF(P675="未入力あり","",ROUNDDOWN(ROUNDDOWN($H675*$I675,0)*VLOOKUP($G675,【参考】数式用!$A$4:$E$54,4,FALSE),0)))</f>
        <v/>
      </c>
      <c r="S675" s="366" t="str">
        <f>IF(AN675="×", 0,IF(P675="未入力あり","",ROUNDDOWN(ROUNDDOWN($H675*$I675,0)*VLOOKUP($G675,【参考】数式用!$A$4:$E$54,5, FALSE),0)))</f>
        <v/>
      </c>
      <c r="T675" s="369" t="s">
        <v>3907</v>
      </c>
      <c r="U675" s="370"/>
      <c r="V675" s="33"/>
      <c r="W675" s="641"/>
      <c r="X675" s="641"/>
      <c r="Y675" s="641"/>
      <c r="Z675" s="641"/>
      <c r="AA675" s="641"/>
      <c r="AB675" s="641"/>
      <c r="AC675" s="641"/>
      <c r="AD675" s="641"/>
      <c r="AE675" s="641"/>
      <c r="AF675" s="641"/>
      <c r="AG675" s="641"/>
      <c r="AI675" s="373" t="str">
        <f t="shared" si="72"/>
        <v/>
      </c>
      <c r="AJ675" s="372" t="e">
        <f>VLOOKUP('別紙様式2-3（個表）'!$G675,【参考】数式用!$P$4:$Q$54,2, FALSE)</f>
        <v>#N/A</v>
      </c>
      <c r="AK675" s="372" t="e">
        <f>VLOOKUP('別紙様式2-3（個表）'!$G675,【参考】数式用!$P$4:$W$54,8, FALSE)</f>
        <v>#N/A</v>
      </c>
      <c r="AL675" s="372" t="e">
        <f>VLOOKUP('別紙様式2-3（個表）'!$G675,【参考】数式用!$P$4:$AD$54,15, FALSE)</f>
        <v>#N/A</v>
      </c>
      <c r="AM675" s="372" t="str">
        <f t="shared" si="73"/>
        <v/>
      </c>
      <c r="AN675" s="372" t="str">
        <f t="shared" si="74"/>
        <v/>
      </c>
      <c r="AO675" s="372" t="str">
        <f t="shared" si="75"/>
        <v/>
      </c>
      <c r="AP675" s="372" t="str">
        <f>IF(G675="", "", VLOOKUP(G675,【参考】数式用!$A$4:$M$54,13,FALSE))</f>
        <v/>
      </c>
      <c r="AQ675" s="46" t="str">
        <f t="shared" si="76"/>
        <v>―</v>
      </c>
    </row>
    <row r="676" spans="1:43" ht="45" customHeight="1">
      <c r="A676" s="114">
        <f t="shared" si="78"/>
        <v>662</v>
      </c>
      <c r="B676" s="115" t="str">
        <f>IF(基本情報入力シート!B719="","",基本情報入力シート!B719)</f>
        <v/>
      </c>
      <c r="C676" s="116" t="str">
        <f>IF(基本情報入力シート!L719="","",基本情報入力シート!L719)</f>
        <v/>
      </c>
      <c r="D676" s="116" t="str">
        <f>IF(基本情報入力シート!Q719="","",基本情報入力シート!Q719)</f>
        <v>愛知県</v>
      </c>
      <c r="E676" s="116" t="str">
        <f>IF(基本情報入力シート!V719="","",基本情報入力シート!V719)</f>
        <v/>
      </c>
      <c r="F676" s="116" t="str">
        <f>IF(基本情報入力シート!W719="","",基本情報入力シート!W719)</f>
        <v>事業所番号及びサービス名を入力してください。</v>
      </c>
      <c r="G676" s="116" t="str">
        <f>IF(基本情報入力シート!Z719="","",基本情報入力シート!Z719)</f>
        <v/>
      </c>
      <c r="H676" s="224" t="str">
        <f>IF(基本情報入力シート!AD719="","",基本情報入力シート!AD719)</f>
        <v/>
      </c>
      <c r="I676" s="362" t="str">
        <f>IF(基本情報入力シート!AE719="","",基本情報入力シート!AE719)</f>
        <v/>
      </c>
      <c r="J676" s="487"/>
      <c r="K676" s="491"/>
      <c r="L676" s="490"/>
      <c r="M676" s="363" t="str">
        <f>IF(G676="", "", VLOOKUP(AO676,【参考】数式用!$AZ$3:$BA$6, 2, FALSE))</f>
        <v/>
      </c>
      <c r="N676" s="364" t="str">
        <f>IF(G676="","",VLOOKUP(G676,【参考】数式用!$A$4:$L$54,MATCH('別紙様式2-3（個表）'!M676,【参考】数式用!$J$3:$L$3,0)+9,FALSE))</f>
        <v/>
      </c>
      <c r="O676" s="497" t="s">
        <v>2396</v>
      </c>
      <c r="P676" s="365" t="str">
        <f t="shared" si="77"/>
        <v>未入力あり</v>
      </c>
      <c r="Q676" s="273" t="str">
        <f>IFERROR(IF(P676="未入力あり","",ROUNDDOWN(ROUNDDOWN($H676*$I676,0)*VLOOKUP($G676,【参考】数式用!$A$4:$E$54,3, FALSE),0)),"")</f>
        <v/>
      </c>
      <c r="R676" s="273" t="str">
        <f>IF(AM676="×", 0,IF(P676="未入力あり","",ROUNDDOWN(ROUNDDOWN($H676*$I676,0)*VLOOKUP($G676,【参考】数式用!$A$4:$E$54,4,FALSE),0)))</f>
        <v/>
      </c>
      <c r="S676" s="366" t="str">
        <f>IF(AN676="×", 0,IF(P676="未入力あり","",ROUNDDOWN(ROUNDDOWN($H676*$I676,0)*VLOOKUP($G676,【参考】数式用!$A$4:$E$54,5, FALSE),0)))</f>
        <v/>
      </c>
      <c r="T676" s="369" t="s">
        <v>3907</v>
      </c>
      <c r="U676" s="370"/>
      <c r="V676" s="33"/>
      <c r="W676" s="641"/>
      <c r="X676" s="641"/>
      <c r="Y676" s="641"/>
      <c r="Z676" s="641"/>
      <c r="AA676" s="641"/>
      <c r="AB676" s="641"/>
      <c r="AC676" s="641"/>
      <c r="AD676" s="641"/>
      <c r="AE676" s="641"/>
      <c r="AF676" s="641"/>
      <c r="AG676" s="641"/>
      <c r="AI676" s="373" t="str">
        <f t="shared" si="72"/>
        <v/>
      </c>
      <c r="AJ676" s="372" t="e">
        <f>VLOOKUP('別紙様式2-3（個表）'!$G676,【参考】数式用!$P$4:$Q$54,2, FALSE)</f>
        <v>#N/A</v>
      </c>
      <c r="AK676" s="372" t="e">
        <f>VLOOKUP('別紙様式2-3（個表）'!$G676,【参考】数式用!$P$4:$W$54,8, FALSE)</f>
        <v>#N/A</v>
      </c>
      <c r="AL676" s="372" t="e">
        <f>VLOOKUP('別紙様式2-3（個表）'!$G676,【参考】数式用!$P$4:$AD$54,15, FALSE)</f>
        <v>#N/A</v>
      </c>
      <c r="AM676" s="372" t="str">
        <f t="shared" si="73"/>
        <v/>
      </c>
      <c r="AN676" s="372" t="str">
        <f t="shared" si="74"/>
        <v/>
      </c>
      <c r="AO676" s="372" t="str">
        <f t="shared" si="75"/>
        <v/>
      </c>
      <c r="AP676" s="372" t="str">
        <f>IF(G676="", "", VLOOKUP(G676,【参考】数式用!$A$4:$M$54,13,FALSE))</f>
        <v/>
      </c>
      <c r="AQ676" s="46" t="str">
        <f t="shared" si="76"/>
        <v>―</v>
      </c>
    </row>
    <row r="677" spans="1:43" ht="45" customHeight="1">
      <c r="A677" s="114">
        <f t="shared" si="78"/>
        <v>663</v>
      </c>
      <c r="B677" s="115" t="str">
        <f>IF(基本情報入力シート!B720="","",基本情報入力シート!B720)</f>
        <v/>
      </c>
      <c r="C677" s="116" t="str">
        <f>IF(基本情報入力シート!L720="","",基本情報入力シート!L720)</f>
        <v/>
      </c>
      <c r="D677" s="116" t="str">
        <f>IF(基本情報入力シート!Q720="","",基本情報入力シート!Q720)</f>
        <v>愛知県</v>
      </c>
      <c r="E677" s="116" t="str">
        <f>IF(基本情報入力シート!V720="","",基本情報入力シート!V720)</f>
        <v/>
      </c>
      <c r="F677" s="116" t="str">
        <f>IF(基本情報入力シート!W720="","",基本情報入力シート!W720)</f>
        <v>事業所番号及びサービス名を入力してください。</v>
      </c>
      <c r="G677" s="116" t="str">
        <f>IF(基本情報入力シート!Z720="","",基本情報入力シート!Z720)</f>
        <v/>
      </c>
      <c r="H677" s="224" t="str">
        <f>IF(基本情報入力シート!AD720="","",基本情報入力シート!AD720)</f>
        <v/>
      </c>
      <c r="I677" s="362" t="str">
        <f>IF(基本情報入力シート!AE720="","",基本情報入力シート!AE720)</f>
        <v/>
      </c>
      <c r="J677" s="487"/>
      <c r="K677" s="491"/>
      <c r="L677" s="490"/>
      <c r="M677" s="363" t="str">
        <f>IF(G677="", "", VLOOKUP(AO677,【参考】数式用!$AZ$3:$BA$6, 2, FALSE))</f>
        <v/>
      </c>
      <c r="N677" s="364" t="str">
        <f>IF(G677="","",VLOOKUP(G677,【参考】数式用!$A$4:$L$54,MATCH('別紙様式2-3（個表）'!M677,【参考】数式用!$J$3:$L$3,0)+9,FALSE))</f>
        <v/>
      </c>
      <c r="O677" s="497" t="s">
        <v>2396</v>
      </c>
      <c r="P677" s="365" t="str">
        <f t="shared" si="77"/>
        <v>未入力あり</v>
      </c>
      <c r="Q677" s="273" t="str">
        <f>IFERROR(IF(P677="未入力あり","",ROUNDDOWN(ROUNDDOWN($H677*$I677,0)*VLOOKUP($G677,【参考】数式用!$A$4:$E$54,3, FALSE),0)),"")</f>
        <v/>
      </c>
      <c r="R677" s="273" t="str">
        <f>IF(AM677="×", 0,IF(P677="未入力あり","",ROUNDDOWN(ROUNDDOWN($H677*$I677,0)*VLOOKUP($G677,【参考】数式用!$A$4:$E$54,4,FALSE),0)))</f>
        <v/>
      </c>
      <c r="S677" s="366" t="str">
        <f>IF(AN677="×", 0,IF(P677="未入力あり","",ROUNDDOWN(ROUNDDOWN($H677*$I677,0)*VLOOKUP($G677,【参考】数式用!$A$4:$E$54,5, FALSE),0)))</f>
        <v/>
      </c>
      <c r="T677" s="369" t="s">
        <v>3907</v>
      </c>
      <c r="U677" s="370"/>
      <c r="V677" s="33"/>
      <c r="W677" s="641"/>
      <c r="X677" s="641"/>
      <c r="Y677" s="641"/>
      <c r="Z677" s="641"/>
      <c r="AA677" s="641"/>
      <c r="AB677" s="641"/>
      <c r="AC677" s="641"/>
      <c r="AD677" s="641"/>
      <c r="AE677" s="641"/>
      <c r="AF677" s="641"/>
      <c r="AG677" s="641"/>
      <c r="AI677" s="373" t="str">
        <f t="shared" si="72"/>
        <v/>
      </c>
      <c r="AJ677" s="372" t="e">
        <f>VLOOKUP('別紙様式2-3（個表）'!$G677,【参考】数式用!$P$4:$Q$54,2, FALSE)</f>
        <v>#N/A</v>
      </c>
      <c r="AK677" s="372" t="e">
        <f>VLOOKUP('別紙様式2-3（個表）'!$G677,【参考】数式用!$P$4:$W$54,8, FALSE)</f>
        <v>#N/A</v>
      </c>
      <c r="AL677" s="372" t="e">
        <f>VLOOKUP('別紙様式2-3（個表）'!$G677,【参考】数式用!$P$4:$AD$54,15, FALSE)</f>
        <v>#N/A</v>
      </c>
      <c r="AM677" s="372" t="str">
        <f t="shared" si="73"/>
        <v/>
      </c>
      <c r="AN677" s="372" t="str">
        <f t="shared" si="74"/>
        <v/>
      </c>
      <c r="AO677" s="372" t="str">
        <f t="shared" si="75"/>
        <v/>
      </c>
      <c r="AP677" s="372" t="str">
        <f>IF(G677="", "", VLOOKUP(G677,【参考】数式用!$A$4:$M$54,13,FALSE))</f>
        <v/>
      </c>
      <c r="AQ677" s="46" t="str">
        <f t="shared" si="76"/>
        <v>―</v>
      </c>
    </row>
    <row r="678" spans="1:43" ht="45" customHeight="1">
      <c r="A678" s="114">
        <f t="shared" si="78"/>
        <v>664</v>
      </c>
      <c r="B678" s="115" t="str">
        <f>IF(基本情報入力シート!B721="","",基本情報入力シート!B721)</f>
        <v/>
      </c>
      <c r="C678" s="116" t="str">
        <f>IF(基本情報入力シート!L721="","",基本情報入力シート!L721)</f>
        <v/>
      </c>
      <c r="D678" s="116" t="str">
        <f>IF(基本情報入力シート!Q721="","",基本情報入力シート!Q721)</f>
        <v>愛知県</v>
      </c>
      <c r="E678" s="116" t="str">
        <f>IF(基本情報入力シート!V721="","",基本情報入力シート!V721)</f>
        <v/>
      </c>
      <c r="F678" s="116" t="str">
        <f>IF(基本情報入力シート!W721="","",基本情報入力シート!W721)</f>
        <v>事業所番号及びサービス名を入力してください。</v>
      </c>
      <c r="G678" s="116" t="str">
        <f>IF(基本情報入力シート!Z721="","",基本情報入力シート!Z721)</f>
        <v/>
      </c>
      <c r="H678" s="224" t="str">
        <f>IF(基本情報入力シート!AD721="","",基本情報入力シート!AD721)</f>
        <v/>
      </c>
      <c r="I678" s="362" t="str">
        <f>IF(基本情報入力シート!AE721="","",基本情報入力シート!AE721)</f>
        <v/>
      </c>
      <c r="J678" s="487"/>
      <c r="K678" s="491"/>
      <c r="L678" s="490"/>
      <c r="M678" s="363" t="str">
        <f>IF(G678="", "", VLOOKUP(AO678,【参考】数式用!$AZ$3:$BA$6, 2, FALSE))</f>
        <v/>
      </c>
      <c r="N678" s="364" t="str">
        <f>IF(G678="","",VLOOKUP(G678,【参考】数式用!$A$4:$L$54,MATCH('別紙様式2-3（個表）'!M678,【参考】数式用!$J$3:$L$3,0)+9,FALSE))</f>
        <v/>
      </c>
      <c r="O678" s="497" t="s">
        <v>2396</v>
      </c>
      <c r="P678" s="365" t="str">
        <f t="shared" si="77"/>
        <v>未入力あり</v>
      </c>
      <c r="Q678" s="273" t="str">
        <f>IFERROR(IF(P678="未入力あり","",ROUNDDOWN(ROUNDDOWN($H678*$I678,0)*VLOOKUP($G678,【参考】数式用!$A$4:$E$54,3, FALSE),0)),"")</f>
        <v/>
      </c>
      <c r="R678" s="273" t="str">
        <f>IF(AM678="×", 0,IF(P678="未入力あり","",ROUNDDOWN(ROUNDDOWN($H678*$I678,0)*VLOOKUP($G678,【参考】数式用!$A$4:$E$54,4,FALSE),0)))</f>
        <v/>
      </c>
      <c r="S678" s="366" t="str">
        <f>IF(AN678="×", 0,IF(P678="未入力あり","",ROUNDDOWN(ROUNDDOWN($H678*$I678,0)*VLOOKUP($G678,【参考】数式用!$A$4:$E$54,5, FALSE),0)))</f>
        <v/>
      </c>
      <c r="T678" s="369" t="s">
        <v>3907</v>
      </c>
      <c r="U678" s="370"/>
      <c r="V678" s="33"/>
      <c r="W678" s="641"/>
      <c r="X678" s="641"/>
      <c r="Y678" s="641"/>
      <c r="Z678" s="641"/>
      <c r="AA678" s="641"/>
      <c r="AB678" s="641"/>
      <c r="AC678" s="641"/>
      <c r="AD678" s="641"/>
      <c r="AE678" s="641"/>
      <c r="AF678" s="641"/>
      <c r="AG678" s="641"/>
      <c r="AI678" s="373" t="str">
        <f t="shared" si="72"/>
        <v/>
      </c>
      <c r="AJ678" s="372" t="e">
        <f>VLOOKUP('別紙様式2-3（個表）'!$G678,【参考】数式用!$P$4:$Q$54,2, FALSE)</f>
        <v>#N/A</v>
      </c>
      <c r="AK678" s="372" t="e">
        <f>VLOOKUP('別紙様式2-3（個表）'!$G678,【参考】数式用!$P$4:$W$54,8, FALSE)</f>
        <v>#N/A</v>
      </c>
      <c r="AL678" s="372" t="e">
        <f>VLOOKUP('別紙様式2-3（個表）'!$G678,【参考】数式用!$P$4:$AD$54,15, FALSE)</f>
        <v>#N/A</v>
      </c>
      <c r="AM678" s="372" t="str">
        <f t="shared" si="73"/>
        <v/>
      </c>
      <c r="AN678" s="372" t="str">
        <f t="shared" si="74"/>
        <v/>
      </c>
      <c r="AO678" s="372" t="str">
        <f t="shared" si="75"/>
        <v/>
      </c>
      <c r="AP678" s="372" t="str">
        <f>IF(G678="", "", VLOOKUP(G678,【参考】数式用!$A$4:$M$54,13,FALSE))</f>
        <v/>
      </c>
      <c r="AQ678" s="46" t="str">
        <f t="shared" si="76"/>
        <v>―</v>
      </c>
    </row>
    <row r="679" spans="1:43" ht="45" customHeight="1">
      <c r="A679" s="114">
        <f t="shared" si="78"/>
        <v>665</v>
      </c>
      <c r="B679" s="115" t="str">
        <f>IF(基本情報入力シート!B722="","",基本情報入力シート!B722)</f>
        <v/>
      </c>
      <c r="C679" s="116" t="str">
        <f>IF(基本情報入力シート!L722="","",基本情報入力シート!L722)</f>
        <v/>
      </c>
      <c r="D679" s="116" t="str">
        <f>IF(基本情報入力シート!Q722="","",基本情報入力シート!Q722)</f>
        <v>愛知県</v>
      </c>
      <c r="E679" s="116" t="str">
        <f>IF(基本情報入力シート!V722="","",基本情報入力シート!V722)</f>
        <v/>
      </c>
      <c r="F679" s="116" t="str">
        <f>IF(基本情報入力シート!W722="","",基本情報入力シート!W722)</f>
        <v>事業所番号及びサービス名を入力してください。</v>
      </c>
      <c r="G679" s="116" t="str">
        <f>IF(基本情報入力シート!Z722="","",基本情報入力シート!Z722)</f>
        <v/>
      </c>
      <c r="H679" s="224" t="str">
        <f>IF(基本情報入力シート!AD722="","",基本情報入力シート!AD722)</f>
        <v/>
      </c>
      <c r="I679" s="362" t="str">
        <f>IF(基本情報入力シート!AE722="","",基本情報入力シート!AE722)</f>
        <v/>
      </c>
      <c r="J679" s="487"/>
      <c r="K679" s="491"/>
      <c r="L679" s="490"/>
      <c r="M679" s="363" t="str">
        <f>IF(G679="", "", VLOOKUP(AO679,【参考】数式用!$AZ$3:$BA$6, 2, FALSE))</f>
        <v/>
      </c>
      <c r="N679" s="364" t="str">
        <f>IF(G679="","",VLOOKUP(G679,【参考】数式用!$A$4:$L$54,MATCH('別紙様式2-3（個表）'!M679,【参考】数式用!$J$3:$L$3,0)+9,FALSE))</f>
        <v/>
      </c>
      <c r="O679" s="497" t="s">
        <v>2396</v>
      </c>
      <c r="P679" s="365" t="str">
        <f t="shared" si="77"/>
        <v>未入力あり</v>
      </c>
      <c r="Q679" s="273" t="str">
        <f>IFERROR(IF(P679="未入力あり","",ROUNDDOWN(ROUNDDOWN($H679*$I679,0)*VLOOKUP($G679,【参考】数式用!$A$4:$E$54,3, FALSE),0)),"")</f>
        <v/>
      </c>
      <c r="R679" s="273" t="str">
        <f>IF(AM679="×", 0,IF(P679="未入力あり","",ROUNDDOWN(ROUNDDOWN($H679*$I679,0)*VLOOKUP($G679,【参考】数式用!$A$4:$E$54,4,FALSE),0)))</f>
        <v/>
      </c>
      <c r="S679" s="366" t="str">
        <f>IF(AN679="×", 0,IF(P679="未入力あり","",ROUNDDOWN(ROUNDDOWN($H679*$I679,0)*VLOOKUP($G679,【参考】数式用!$A$4:$E$54,5, FALSE),0)))</f>
        <v/>
      </c>
      <c r="T679" s="369" t="s">
        <v>3907</v>
      </c>
      <c r="U679" s="370"/>
      <c r="V679" s="33"/>
      <c r="W679" s="641"/>
      <c r="X679" s="641"/>
      <c r="Y679" s="641"/>
      <c r="Z679" s="641"/>
      <c r="AA679" s="641"/>
      <c r="AB679" s="641"/>
      <c r="AC679" s="641"/>
      <c r="AD679" s="641"/>
      <c r="AE679" s="641"/>
      <c r="AF679" s="641"/>
      <c r="AG679" s="641"/>
      <c r="AI679" s="373" t="str">
        <f t="shared" si="72"/>
        <v/>
      </c>
      <c r="AJ679" s="372" t="e">
        <f>VLOOKUP('別紙様式2-3（個表）'!$G679,【参考】数式用!$P$4:$Q$54,2, FALSE)</f>
        <v>#N/A</v>
      </c>
      <c r="AK679" s="372" t="e">
        <f>VLOOKUP('別紙様式2-3（個表）'!$G679,【参考】数式用!$P$4:$W$54,8, FALSE)</f>
        <v>#N/A</v>
      </c>
      <c r="AL679" s="372" t="e">
        <f>VLOOKUP('別紙様式2-3（個表）'!$G679,【参考】数式用!$P$4:$AD$54,15, FALSE)</f>
        <v>#N/A</v>
      </c>
      <c r="AM679" s="372" t="str">
        <f t="shared" si="73"/>
        <v/>
      </c>
      <c r="AN679" s="372" t="str">
        <f t="shared" si="74"/>
        <v/>
      </c>
      <c r="AO679" s="372" t="str">
        <f t="shared" si="75"/>
        <v/>
      </c>
      <c r="AP679" s="372" t="str">
        <f>IF(G679="", "", VLOOKUP(G679,【参考】数式用!$A$4:$M$54,13,FALSE))</f>
        <v/>
      </c>
      <c r="AQ679" s="46" t="str">
        <f t="shared" si="76"/>
        <v>―</v>
      </c>
    </row>
    <row r="680" spans="1:43" ht="45" customHeight="1">
      <c r="A680" s="114">
        <f t="shared" si="78"/>
        <v>666</v>
      </c>
      <c r="B680" s="115" t="str">
        <f>IF(基本情報入力シート!B723="","",基本情報入力シート!B723)</f>
        <v/>
      </c>
      <c r="C680" s="116" t="str">
        <f>IF(基本情報入力シート!L723="","",基本情報入力シート!L723)</f>
        <v/>
      </c>
      <c r="D680" s="116" t="str">
        <f>IF(基本情報入力シート!Q723="","",基本情報入力シート!Q723)</f>
        <v>愛知県</v>
      </c>
      <c r="E680" s="116" t="str">
        <f>IF(基本情報入力シート!V723="","",基本情報入力シート!V723)</f>
        <v/>
      </c>
      <c r="F680" s="116" t="str">
        <f>IF(基本情報入力シート!W723="","",基本情報入力シート!W723)</f>
        <v>事業所番号及びサービス名を入力してください。</v>
      </c>
      <c r="G680" s="116" t="str">
        <f>IF(基本情報入力シート!Z723="","",基本情報入力シート!Z723)</f>
        <v/>
      </c>
      <c r="H680" s="224" t="str">
        <f>IF(基本情報入力シート!AD723="","",基本情報入力シート!AD723)</f>
        <v/>
      </c>
      <c r="I680" s="362" t="str">
        <f>IF(基本情報入力シート!AE723="","",基本情報入力シート!AE723)</f>
        <v/>
      </c>
      <c r="J680" s="487"/>
      <c r="K680" s="491"/>
      <c r="L680" s="490"/>
      <c r="M680" s="363" t="str">
        <f>IF(G680="", "", VLOOKUP(AO680,【参考】数式用!$AZ$3:$BA$6, 2, FALSE))</f>
        <v/>
      </c>
      <c r="N680" s="364" t="str">
        <f>IF(G680="","",VLOOKUP(G680,【参考】数式用!$A$4:$L$54,MATCH('別紙様式2-3（個表）'!M680,【参考】数式用!$J$3:$L$3,0)+9,FALSE))</f>
        <v/>
      </c>
      <c r="O680" s="497" t="s">
        <v>2396</v>
      </c>
      <c r="P680" s="365" t="str">
        <f t="shared" si="77"/>
        <v>未入力あり</v>
      </c>
      <c r="Q680" s="273" t="str">
        <f>IFERROR(IF(P680="未入力あり","",ROUNDDOWN(ROUNDDOWN($H680*$I680,0)*VLOOKUP($G680,【参考】数式用!$A$4:$E$54,3, FALSE),0)),"")</f>
        <v/>
      </c>
      <c r="R680" s="273" t="str">
        <f>IF(AM680="×", 0,IF(P680="未入力あり","",ROUNDDOWN(ROUNDDOWN($H680*$I680,0)*VLOOKUP($G680,【参考】数式用!$A$4:$E$54,4,FALSE),0)))</f>
        <v/>
      </c>
      <c r="S680" s="366" t="str">
        <f>IF(AN680="×", 0,IF(P680="未入力あり","",ROUNDDOWN(ROUNDDOWN($H680*$I680,0)*VLOOKUP($G680,【参考】数式用!$A$4:$E$54,5, FALSE),0)))</f>
        <v/>
      </c>
      <c r="T680" s="369" t="s">
        <v>3907</v>
      </c>
      <c r="U680" s="370"/>
      <c r="V680" s="33"/>
      <c r="W680" s="641"/>
      <c r="X680" s="641"/>
      <c r="Y680" s="641"/>
      <c r="Z680" s="641"/>
      <c r="AA680" s="641"/>
      <c r="AB680" s="641"/>
      <c r="AC680" s="641"/>
      <c r="AD680" s="641"/>
      <c r="AE680" s="641"/>
      <c r="AF680" s="641"/>
      <c r="AG680" s="641"/>
      <c r="AI680" s="373" t="str">
        <f t="shared" si="72"/>
        <v/>
      </c>
      <c r="AJ680" s="372" t="e">
        <f>VLOOKUP('別紙様式2-3（個表）'!$G680,【参考】数式用!$P$4:$Q$54,2, FALSE)</f>
        <v>#N/A</v>
      </c>
      <c r="AK680" s="372" t="e">
        <f>VLOOKUP('別紙様式2-3（個表）'!$G680,【参考】数式用!$P$4:$W$54,8, FALSE)</f>
        <v>#N/A</v>
      </c>
      <c r="AL680" s="372" t="e">
        <f>VLOOKUP('別紙様式2-3（個表）'!$G680,【参考】数式用!$P$4:$AD$54,15, FALSE)</f>
        <v>#N/A</v>
      </c>
      <c r="AM680" s="372" t="str">
        <f t="shared" si="73"/>
        <v/>
      </c>
      <c r="AN680" s="372" t="str">
        <f t="shared" si="74"/>
        <v/>
      </c>
      <c r="AO680" s="372" t="str">
        <f t="shared" si="75"/>
        <v/>
      </c>
      <c r="AP680" s="372" t="str">
        <f>IF(G680="", "", VLOOKUP(G680,【参考】数式用!$A$4:$M$54,13,FALSE))</f>
        <v/>
      </c>
      <c r="AQ680" s="46" t="str">
        <f t="shared" si="76"/>
        <v>―</v>
      </c>
    </row>
    <row r="681" spans="1:43" ht="45" customHeight="1">
      <c r="A681" s="114">
        <f t="shared" si="78"/>
        <v>667</v>
      </c>
      <c r="B681" s="115" t="str">
        <f>IF(基本情報入力シート!B724="","",基本情報入力シート!B724)</f>
        <v/>
      </c>
      <c r="C681" s="116" t="str">
        <f>IF(基本情報入力シート!L724="","",基本情報入力シート!L724)</f>
        <v/>
      </c>
      <c r="D681" s="116" t="str">
        <f>IF(基本情報入力シート!Q724="","",基本情報入力シート!Q724)</f>
        <v>愛知県</v>
      </c>
      <c r="E681" s="116" t="str">
        <f>IF(基本情報入力シート!V724="","",基本情報入力シート!V724)</f>
        <v/>
      </c>
      <c r="F681" s="116" t="str">
        <f>IF(基本情報入力シート!W724="","",基本情報入力シート!W724)</f>
        <v>事業所番号及びサービス名を入力してください。</v>
      </c>
      <c r="G681" s="116" t="str">
        <f>IF(基本情報入力シート!Z724="","",基本情報入力シート!Z724)</f>
        <v/>
      </c>
      <c r="H681" s="224" t="str">
        <f>IF(基本情報入力シート!AD724="","",基本情報入力シート!AD724)</f>
        <v/>
      </c>
      <c r="I681" s="362" t="str">
        <f>IF(基本情報入力シート!AE724="","",基本情報入力シート!AE724)</f>
        <v/>
      </c>
      <c r="J681" s="487"/>
      <c r="K681" s="491"/>
      <c r="L681" s="490"/>
      <c r="M681" s="363" t="str">
        <f>IF(G681="", "", VLOOKUP(AO681,【参考】数式用!$AZ$3:$BA$6, 2, FALSE))</f>
        <v/>
      </c>
      <c r="N681" s="364" t="str">
        <f>IF(G681="","",VLOOKUP(G681,【参考】数式用!$A$4:$L$54,MATCH('別紙様式2-3（個表）'!M681,【参考】数式用!$J$3:$L$3,0)+9,FALSE))</f>
        <v/>
      </c>
      <c r="O681" s="497" t="s">
        <v>2396</v>
      </c>
      <c r="P681" s="365" t="str">
        <f t="shared" si="77"/>
        <v>未入力あり</v>
      </c>
      <c r="Q681" s="273" t="str">
        <f>IFERROR(IF(P681="未入力あり","",ROUNDDOWN(ROUNDDOWN($H681*$I681,0)*VLOOKUP($G681,【参考】数式用!$A$4:$E$54,3, FALSE),0)),"")</f>
        <v/>
      </c>
      <c r="R681" s="273" t="str">
        <f>IF(AM681="×", 0,IF(P681="未入力あり","",ROUNDDOWN(ROUNDDOWN($H681*$I681,0)*VLOOKUP($G681,【参考】数式用!$A$4:$E$54,4,FALSE),0)))</f>
        <v/>
      </c>
      <c r="S681" s="366" t="str">
        <f>IF(AN681="×", 0,IF(P681="未入力あり","",ROUNDDOWN(ROUNDDOWN($H681*$I681,0)*VLOOKUP($G681,【参考】数式用!$A$4:$E$54,5, FALSE),0)))</f>
        <v/>
      </c>
      <c r="T681" s="369" t="s">
        <v>3907</v>
      </c>
      <c r="U681" s="370"/>
      <c r="V681" s="33"/>
      <c r="W681" s="641"/>
      <c r="X681" s="641"/>
      <c r="Y681" s="641"/>
      <c r="Z681" s="641"/>
      <c r="AA681" s="641"/>
      <c r="AB681" s="641"/>
      <c r="AC681" s="641"/>
      <c r="AD681" s="641"/>
      <c r="AE681" s="641"/>
      <c r="AF681" s="641"/>
      <c r="AG681" s="641"/>
      <c r="AI681" s="373" t="str">
        <f t="shared" si="72"/>
        <v/>
      </c>
      <c r="AJ681" s="372" t="e">
        <f>VLOOKUP('別紙様式2-3（個表）'!$G681,【参考】数式用!$P$4:$Q$54,2, FALSE)</f>
        <v>#N/A</v>
      </c>
      <c r="AK681" s="372" t="e">
        <f>VLOOKUP('別紙様式2-3（個表）'!$G681,【参考】数式用!$P$4:$W$54,8, FALSE)</f>
        <v>#N/A</v>
      </c>
      <c r="AL681" s="372" t="e">
        <f>VLOOKUP('別紙様式2-3（個表）'!$G681,【参考】数式用!$P$4:$AD$54,15, FALSE)</f>
        <v>#N/A</v>
      </c>
      <c r="AM681" s="372" t="str">
        <f t="shared" si="73"/>
        <v/>
      </c>
      <c r="AN681" s="372" t="str">
        <f t="shared" si="74"/>
        <v/>
      </c>
      <c r="AO681" s="372" t="str">
        <f t="shared" si="75"/>
        <v/>
      </c>
      <c r="AP681" s="372" t="str">
        <f>IF(G681="", "", VLOOKUP(G681,【参考】数式用!$A$4:$M$54,13,FALSE))</f>
        <v/>
      </c>
      <c r="AQ681" s="46" t="str">
        <f t="shared" si="76"/>
        <v>―</v>
      </c>
    </row>
    <row r="682" spans="1:43" ht="45" customHeight="1">
      <c r="A682" s="114">
        <f t="shared" si="78"/>
        <v>668</v>
      </c>
      <c r="B682" s="115" t="str">
        <f>IF(基本情報入力シート!B725="","",基本情報入力シート!B725)</f>
        <v/>
      </c>
      <c r="C682" s="116" t="str">
        <f>IF(基本情報入力シート!L725="","",基本情報入力シート!L725)</f>
        <v/>
      </c>
      <c r="D682" s="116" t="str">
        <f>IF(基本情報入力シート!Q725="","",基本情報入力シート!Q725)</f>
        <v>愛知県</v>
      </c>
      <c r="E682" s="116" t="str">
        <f>IF(基本情報入力シート!V725="","",基本情報入力シート!V725)</f>
        <v/>
      </c>
      <c r="F682" s="116" t="str">
        <f>IF(基本情報入力シート!W725="","",基本情報入力シート!W725)</f>
        <v>事業所番号及びサービス名を入力してください。</v>
      </c>
      <c r="G682" s="116" t="str">
        <f>IF(基本情報入力シート!Z725="","",基本情報入力シート!Z725)</f>
        <v/>
      </c>
      <c r="H682" s="224" t="str">
        <f>IF(基本情報入力シート!AD725="","",基本情報入力シート!AD725)</f>
        <v/>
      </c>
      <c r="I682" s="362" t="str">
        <f>IF(基本情報入力シート!AE725="","",基本情報入力シート!AE725)</f>
        <v/>
      </c>
      <c r="J682" s="487"/>
      <c r="K682" s="491"/>
      <c r="L682" s="490"/>
      <c r="M682" s="363" t="str">
        <f>IF(G682="", "", VLOOKUP(AO682,【参考】数式用!$AZ$3:$BA$6, 2, FALSE))</f>
        <v/>
      </c>
      <c r="N682" s="364" t="str">
        <f>IF(G682="","",VLOOKUP(G682,【参考】数式用!$A$4:$L$54,MATCH('別紙様式2-3（個表）'!M682,【参考】数式用!$J$3:$L$3,0)+9,FALSE))</f>
        <v/>
      </c>
      <c r="O682" s="497" t="s">
        <v>2396</v>
      </c>
      <c r="P682" s="365" t="str">
        <f t="shared" si="77"/>
        <v>未入力あり</v>
      </c>
      <c r="Q682" s="273" t="str">
        <f>IFERROR(IF(P682="未入力あり","",ROUNDDOWN(ROUNDDOWN($H682*$I682,0)*VLOOKUP($G682,【参考】数式用!$A$4:$E$54,3, FALSE),0)),"")</f>
        <v/>
      </c>
      <c r="R682" s="273" t="str">
        <f>IF(AM682="×", 0,IF(P682="未入力あり","",ROUNDDOWN(ROUNDDOWN($H682*$I682,0)*VLOOKUP($G682,【参考】数式用!$A$4:$E$54,4,FALSE),0)))</f>
        <v/>
      </c>
      <c r="S682" s="366" t="str">
        <f>IF(AN682="×", 0,IF(P682="未入力あり","",ROUNDDOWN(ROUNDDOWN($H682*$I682,0)*VLOOKUP($G682,【参考】数式用!$A$4:$E$54,5, FALSE),0)))</f>
        <v/>
      </c>
      <c r="T682" s="369" t="s">
        <v>3907</v>
      </c>
      <c r="U682" s="370"/>
      <c r="V682" s="33"/>
      <c r="W682" s="641"/>
      <c r="X682" s="641"/>
      <c r="Y682" s="641"/>
      <c r="Z682" s="641"/>
      <c r="AA682" s="641"/>
      <c r="AB682" s="641"/>
      <c r="AC682" s="641"/>
      <c r="AD682" s="641"/>
      <c r="AE682" s="641"/>
      <c r="AF682" s="641"/>
      <c r="AG682" s="641"/>
      <c r="AI682" s="373" t="str">
        <f t="shared" si="72"/>
        <v/>
      </c>
      <c r="AJ682" s="372" t="e">
        <f>VLOOKUP('別紙様式2-3（個表）'!$G682,【参考】数式用!$P$4:$Q$54,2, FALSE)</f>
        <v>#N/A</v>
      </c>
      <c r="AK682" s="372" t="e">
        <f>VLOOKUP('別紙様式2-3（個表）'!$G682,【参考】数式用!$P$4:$W$54,8, FALSE)</f>
        <v>#N/A</v>
      </c>
      <c r="AL682" s="372" t="e">
        <f>VLOOKUP('別紙様式2-3（個表）'!$G682,【参考】数式用!$P$4:$AD$54,15, FALSE)</f>
        <v>#N/A</v>
      </c>
      <c r="AM682" s="372" t="str">
        <f t="shared" si="73"/>
        <v/>
      </c>
      <c r="AN682" s="372" t="str">
        <f t="shared" si="74"/>
        <v/>
      </c>
      <c r="AO682" s="372" t="str">
        <f t="shared" si="75"/>
        <v/>
      </c>
      <c r="AP682" s="372" t="str">
        <f>IF(G682="", "", VLOOKUP(G682,【参考】数式用!$A$4:$M$54,13,FALSE))</f>
        <v/>
      </c>
      <c r="AQ682" s="46" t="str">
        <f t="shared" si="76"/>
        <v>―</v>
      </c>
    </row>
    <row r="683" spans="1:43" ht="45" customHeight="1">
      <c r="A683" s="114">
        <f t="shared" si="78"/>
        <v>669</v>
      </c>
      <c r="B683" s="115" t="str">
        <f>IF(基本情報入力シート!B726="","",基本情報入力シート!B726)</f>
        <v/>
      </c>
      <c r="C683" s="116" t="str">
        <f>IF(基本情報入力シート!L726="","",基本情報入力シート!L726)</f>
        <v/>
      </c>
      <c r="D683" s="116" t="str">
        <f>IF(基本情報入力シート!Q726="","",基本情報入力シート!Q726)</f>
        <v>愛知県</v>
      </c>
      <c r="E683" s="116" t="str">
        <f>IF(基本情報入力シート!V726="","",基本情報入力シート!V726)</f>
        <v/>
      </c>
      <c r="F683" s="116" t="str">
        <f>IF(基本情報入力シート!W726="","",基本情報入力シート!W726)</f>
        <v>事業所番号及びサービス名を入力してください。</v>
      </c>
      <c r="G683" s="116" t="str">
        <f>IF(基本情報入力シート!Z726="","",基本情報入力シート!Z726)</f>
        <v/>
      </c>
      <c r="H683" s="224" t="str">
        <f>IF(基本情報入力シート!AD726="","",基本情報入力シート!AD726)</f>
        <v/>
      </c>
      <c r="I683" s="362" t="str">
        <f>IF(基本情報入力シート!AE726="","",基本情報入力シート!AE726)</f>
        <v/>
      </c>
      <c r="J683" s="487"/>
      <c r="K683" s="491"/>
      <c r="L683" s="490"/>
      <c r="M683" s="363" t="str">
        <f>IF(G683="", "", VLOOKUP(AO683,【参考】数式用!$AZ$3:$BA$6, 2, FALSE))</f>
        <v/>
      </c>
      <c r="N683" s="364" t="str">
        <f>IF(G683="","",VLOOKUP(G683,【参考】数式用!$A$4:$L$54,MATCH('別紙様式2-3（個表）'!M683,【参考】数式用!$J$3:$L$3,0)+9,FALSE))</f>
        <v/>
      </c>
      <c r="O683" s="497" t="s">
        <v>2396</v>
      </c>
      <c r="P683" s="365" t="str">
        <f t="shared" si="77"/>
        <v>未入力あり</v>
      </c>
      <c r="Q683" s="273" t="str">
        <f>IFERROR(IF(P683="未入力あり","",ROUNDDOWN(ROUNDDOWN($H683*$I683,0)*VLOOKUP($G683,【参考】数式用!$A$4:$E$54,3, FALSE),0)),"")</f>
        <v/>
      </c>
      <c r="R683" s="273" t="str">
        <f>IF(AM683="×", 0,IF(P683="未入力あり","",ROUNDDOWN(ROUNDDOWN($H683*$I683,0)*VLOOKUP($G683,【参考】数式用!$A$4:$E$54,4,FALSE),0)))</f>
        <v/>
      </c>
      <c r="S683" s="366" t="str">
        <f>IF(AN683="×", 0,IF(P683="未入力あり","",ROUNDDOWN(ROUNDDOWN($H683*$I683,0)*VLOOKUP($G683,【参考】数式用!$A$4:$E$54,5, FALSE),0)))</f>
        <v/>
      </c>
      <c r="T683" s="369" t="s">
        <v>3907</v>
      </c>
      <c r="U683" s="370"/>
      <c r="V683" s="33"/>
      <c r="W683" s="641"/>
      <c r="X683" s="641"/>
      <c r="Y683" s="641"/>
      <c r="Z683" s="641"/>
      <c r="AA683" s="641"/>
      <c r="AB683" s="641"/>
      <c r="AC683" s="641"/>
      <c r="AD683" s="641"/>
      <c r="AE683" s="641"/>
      <c r="AF683" s="641"/>
      <c r="AG683" s="641"/>
      <c r="AI683" s="373" t="str">
        <f t="shared" si="72"/>
        <v/>
      </c>
      <c r="AJ683" s="372" t="e">
        <f>VLOOKUP('別紙様式2-3（個表）'!$G683,【参考】数式用!$P$4:$Q$54,2, FALSE)</f>
        <v>#N/A</v>
      </c>
      <c r="AK683" s="372" t="e">
        <f>VLOOKUP('別紙様式2-3（個表）'!$G683,【参考】数式用!$P$4:$W$54,8, FALSE)</f>
        <v>#N/A</v>
      </c>
      <c r="AL683" s="372" t="e">
        <f>VLOOKUP('別紙様式2-3（個表）'!$G683,【参考】数式用!$P$4:$AD$54,15, FALSE)</f>
        <v>#N/A</v>
      </c>
      <c r="AM683" s="372" t="str">
        <f t="shared" si="73"/>
        <v/>
      </c>
      <c r="AN683" s="372" t="str">
        <f t="shared" si="74"/>
        <v/>
      </c>
      <c r="AO683" s="372" t="str">
        <f t="shared" si="75"/>
        <v/>
      </c>
      <c r="AP683" s="372" t="str">
        <f>IF(G683="", "", VLOOKUP(G683,【参考】数式用!$A$4:$M$54,13,FALSE))</f>
        <v/>
      </c>
      <c r="AQ683" s="46" t="str">
        <f t="shared" si="76"/>
        <v>―</v>
      </c>
    </row>
    <row r="684" spans="1:43" ht="45" customHeight="1">
      <c r="A684" s="114">
        <f t="shared" si="78"/>
        <v>670</v>
      </c>
      <c r="B684" s="115" t="str">
        <f>IF(基本情報入力シート!B727="","",基本情報入力シート!B727)</f>
        <v/>
      </c>
      <c r="C684" s="116" t="str">
        <f>IF(基本情報入力シート!L727="","",基本情報入力シート!L727)</f>
        <v/>
      </c>
      <c r="D684" s="116" t="str">
        <f>IF(基本情報入力シート!Q727="","",基本情報入力シート!Q727)</f>
        <v>愛知県</v>
      </c>
      <c r="E684" s="116" t="str">
        <f>IF(基本情報入力シート!V727="","",基本情報入力シート!V727)</f>
        <v/>
      </c>
      <c r="F684" s="116" t="str">
        <f>IF(基本情報入力シート!W727="","",基本情報入力シート!W727)</f>
        <v>事業所番号及びサービス名を入力してください。</v>
      </c>
      <c r="G684" s="116" t="str">
        <f>IF(基本情報入力シート!Z727="","",基本情報入力シート!Z727)</f>
        <v/>
      </c>
      <c r="H684" s="224" t="str">
        <f>IF(基本情報入力シート!AD727="","",基本情報入力シート!AD727)</f>
        <v/>
      </c>
      <c r="I684" s="362" t="str">
        <f>IF(基本情報入力シート!AE727="","",基本情報入力シート!AE727)</f>
        <v/>
      </c>
      <c r="J684" s="487"/>
      <c r="K684" s="491"/>
      <c r="L684" s="490"/>
      <c r="M684" s="363" t="str">
        <f>IF(G684="", "", VLOOKUP(AO684,【参考】数式用!$AZ$3:$BA$6, 2, FALSE))</f>
        <v/>
      </c>
      <c r="N684" s="364" t="str">
        <f>IF(G684="","",VLOOKUP(G684,【参考】数式用!$A$4:$L$54,MATCH('別紙様式2-3（個表）'!M684,【参考】数式用!$J$3:$L$3,0)+9,FALSE))</f>
        <v/>
      </c>
      <c r="O684" s="497" t="s">
        <v>2396</v>
      </c>
      <c r="P684" s="365" t="str">
        <f t="shared" si="77"/>
        <v>未入力あり</v>
      </c>
      <c r="Q684" s="273" t="str">
        <f>IFERROR(IF(P684="未入力あり","",ROUNDDOWN(ROUNDDOWN($H684*$I684,0)*VLOOKUP($G684,【参考】数式用!$A$4:$E$54,3, FALSE),0)),"")</f>
        <v/>
      </c>
      <c r="R684" s="273" t="str">
        <f>IF(AM684="×", 0,IF(P684="未入力あり","",ROUNDDOWN(ROUNDDOWN($H684*$I684,0)*VLOOKUP($G684,【参考】数式用!$A$4:$E$54,4,FALSE),0)))</f>
        <v/>
      </c>
      <c r="S684" s="366" t="str">
        <f>IF(AN684="×", 0,IF(P684="未入力あり","",ROUNDDOWN(ROUNDDOWN($H684*$I684,0)*VLOOKUP($G684,【参考】数式用!$A$4:$E$54,5, FALSE),0)))</f>
        <v/>
      </c>
      <c r="T684" s="369" t="s">
        <v>3907</v>
      </c>
      <c r="U684" s="370"/>
      <c r="V684" s="33"/>
      <c r="W684" s="641"/>
      <c r="X684" s="641"/>
      <c r="Y684" s="641"/>
      <c r="Z684" s="641"/>
      <c r="AA684" s="641"/>
      <c r="AB684" s="641"/>
      <c r="AC684" s="641"/>
      <c r="AD684" s="641"/>
      <c r="AE684" s="641"/>
      <c r="AF684" s="641"/>
      <c r="AG684" s="641"/>
      <c r="AI684" s="373" t="str">
        <f t="shared" si="72"/>
        <v/>
      </c>
      <c r="AJ684" s="372" t="e">
        <f>VLOOKUP('別紙様式2-3（個表）'!$G684,【参考】数式用!$P$4:$Q$54,2, FALSE)</f>
        <v>#N/A</v>
      </c>
      <c r="AK684" s="372" t="e">
        <f>VLOOKUP('別紙様式2-3（個表）'!$G684,【参考】数式用!$P$4:$W$54,8, FALSE)</f>
        <v>#N/A</v>
      </c>
      <c r="AL684" s="372" t="e">
        <f>VLOOKUP('別紙様式2-3（個表）'!$G684,【参考】数式用!$P$4:$AD$54,15, FALSE)</f>
        <v>#N/A</v>
      </c>
      <c r="AM684" s="372" t="str">
        <f t="shared" si="73"/>
        <v/>
      </c>
      <c r="AN684" s="372" t="str">
        <f t="shared" si="74"/>
        <v/>
      </c>
      <c r="AO684" s="372" t="str">
        <f t="shared" si="75"/>
        <v/>
      </c>
      <c r="AP684" s="372" t="str">
        <f>IF(G684="", "", VLOOKUP(G684,【参考】数式用!$A$4:$M$54,13,FALSE))</f>
        <v/>
      </c>
      <c r="AQ684" s="46" t="str">
        <f t="shared" si="76"/>
        <v>―</v>
      </c>
    </row>
    <row r="685" spans="1:43" ht="45" customHeight="1">
      <c r="A685" s="114">
        <f t="shared" si="78"/>
        <v>671</v>
      </c>
      <c r="B685" s="115" t="str">
        <f>IF(基本情報入力シート!B728="","",基本情報入力シート!B728)</f>
        <v/>
      </c>
      <c r="C685" s="116" t="str">
        <f>IF(基本情報入力シート!L728="","",基本情報入力シート!L728)</f>
        <v/>
      </c>
      <c r="D685" s="116" t="str">
        <f>IF(基本情報入力シート!Q728="","",基本情報入力シート!Q728)</f>
        <v>愛知県</v>
      </c>
      <c r="E685" s="116" t="str">
        <f>IF(基本情報入力シート!V728="","",基本情報入力シート!V728)</f>
        <v/>
      </c>
      <c r="F685" s="116" t="str">
        <f>IF(基本情報入力シート!W728="","",基本情報入力シート!W728)</f>
        <v>事業所番号及びサービス名を入力してください。</v>
      </c>
      <c r="G685" s="116" t="str">
        <f>IF(基本情報入力シート!Z728="","",基本情報入力シート!Z728)</f>
        <v/>
      </c>
      <c r="H685" s="224" t="str">
        <f>IF(基本情報入力シート!AD728="","",基本情報入力シート!AD728)</f>
        <v/>
      </c>
      <c r="I685" s="362" t="str">
        <f>IF(基本情報入力シート!AE728="","",基本情報入力シート!AE728)</f>
        <v/>
      </c>
      <c r="J685" s="487"/>
      <c r="K685" s="491"/>
      <c r="L685" s="490"/>
      <c r="M685" s="363" t="str">
        <f>IF(G685="", "", VLOOKUP(AO685,【参考】数式用!$AZ$3:$BA$6, 2, FALSE))</f>
        <v/>
      </c>
      <c r="N685" s="364" t="str">
        <f>IF(G685="","",VLOOKUP(G685,【参考】数式用!$A$4:$L$54,MATCH('別紙様式2-3（個表）'!M685,【参考】数式用!$J$3:$L$3,0)+9,FALSE))</f>
        <v/>
      </c>
      <c r="O685" s="497" t="s">
        <v>2396</v>
      </c>
      <c r="P685" s="365" t="str">
        <f t="shared" si="77"/>
        <v>未入力あり</v>
      </c>
      <c r="Q685" s="273" t="str">
        <f>IFERROR(IF(P685="未入力あり","",ROUNDDOWN(ROUNDDOWN($H685*$I685,0)*VLOOKUP($G685,【参考】数式用!$A$4:$E$54,3, FALSE),0)),"")</f>
        <v/>
      </c>
      <c r="R685" s="273" t="str">
        <f>IF(AM685="×", 0,IF(P685="未入力あり","",ROUNDDOWN(ROUNDDOWN($H685*$I685,0)*VLOOKUP($G685,【参考】数式用!$A$4:$E$54,4,FALSE),0)))</f>
        <v/>
      </c>
      <c r="S685" s="366" t="str">
        <f>IF(AN685="×", 0,IF(P685="未入力あり","",ROUNDDOWN(ROUNDDOWN($H685*$I685,0)*VLOOKUP($G685,【参考】数式用!$A$4:$E$54,5, FALSE),0)))</f>
        <v/>
      </c>
      <c r="T685" s="369" t="s">
        <v>3907</v>
      </c>
      <c r="U685" s="370"/>
      <c r="V685" s="33"/>
      <c r="W685" s="641"/>
      <c r="X685" s="641"/>
      <c r="Y685" s="641"/>
      <c r="Z685" s="641"/>
      <c r="AA685" s="641"/>
      <c r="AB685" s="641"/>
      <c r="AC685" s="641"/>
      <c r="AD685" s="641"/>
      <c r="AE685" s="641"/>
      <c r="AF685" s="641"/>
      <c r="AG685" s="641"/>
      <c r="AI685" s="373" t="str">
        <f t="shared" si="72"/>
        <v/>
      </c>
      <c r="AJ685" s="372" t="e">
        <f>VLOOKUP('別紙様式2-3（個表）'!$G685,【参考】数式用!$P$4:$Q$54,2, FALSE)</f>
        <v>#N/A</v>
      </c>
      <c r="AK685" s="372" t="e">
        <f>VLOOKUP('別紙様式2-3（個表）'!$G685,【参考】数式用!$P$4:$W$54,8, FALSE)</f>
        <v>#N/A</v>
      </c>
      <c r="AL685" s="372" t="e">
        <f>VLOOKUP('別紙様式2-3（個表）'!$G685,【参考】数式用!$P$4:$AD$54,15, FALSE)</f>
        <v>#N/A</v>
      </c>
      <c r="AM685" s="372" t="str">
        <f t="shared" si="73"/>
        <v/>
      </c>
      <c r="AN685" s="372" t="str">
        <f t="shared" si="74"/>
        <v/>
      </c>
      <c r="AO685" s="372" t="str">
        <f t="shared" si="75"/>
        <v/>
      </c>
      <c r="AP685" s="372" t="str">
        <f>IF(G685="", "", VLOOKUP(G685,【参考】数式用!$A$4:$M$54,13,FALSE))</f>
        <v/>
      </c>
      <c r="AQ685" s="46" t="str">
        <f t="shared" si="76"/>
        <v>―</v>
      </c>
    </row>
    <row r="686" spans="1:43" ht="45" customHeight="1">
      <c r="A686" s="114">
        <f t="shared" si="78"/>
        <v>672</v>
      </c>
      <c r="B686" s="115" t="str">
        <f>IF(基本情報入力シート!B729="","",基本情報入力シート!B729)</f>
        <v/>
      </c>
      <c r="C686" s="116" t="str">
        <f>IF(基本情報入力シート!L729="","",基本情報入力シート!L729)</f>
        <v/>
      </c>
      <c r="D686" s="116" t="str">
        <f>IF(基本情報入力シート!Q729="","",基本情報入力シート!Q729)</f>
        <v>愛知県</v>
      </c>
      <c r="E686" s="116" t="str">
        <f>IF(基本情報入力シート!V729="","",基本情報入力シート!V729)</f>
        <v/>
      </c>
      <c r="F686" s="116" t="str">
        <f>IF(基本情報入力シート!W729="","",基本情報入力シート!W729)</f>
        <v>事業所番号及びサービス名を入力してください。</v>
      </c>
      <c r="G686" s="116" t="str">
        <f>IF(基本情報入力シート!Z729="","",基本情報入力シート!Z729)</f>
        <v/>
      </c>
      <c r="H686" s="224" t="str">
        <f>IF(基本情報入力シート!AD729="","",基本情報入力シート!AD729)</f>
        <v/>
      </c>
      <c r="I686" s="362" t="str">
        <f>IF(基本情報入力シート!AE729="","",基本情報入力シート!AE729)</f>
        <v/>
      </c>
      <c r="J686" s="487"/>
      <c r="K686" s="491"/>
      <c r="L686" s="490"/>
      <c r="M686" s="363" t="str">
        <f>IF(G686="", "", VLOOKUP(AO686,【参考】数式用!$AZ$3:$BA$6, 2, FALSE))</f>
        <v/>
      </c>
      <c r="N686" s="364" t="str">
        <f>IF(G686="","",VLOOKUP(G686,【参考】数式用!$A$4:$L$54,MATCH('別紙様式2-3（個表）'!M686,【参考】数式用!$J$3:$L$3,0)+9,FALSE))</f>
        <v/>
      </c>
      <c r="O686" s="497" t="s">
        <v>2396</v>
      </c>
      <c r="P686" s="365" t="str">
        <f t="shared" si="77"/>
        <v>未入力あり</v>
      </c>
      <c r="Q686" s="273" t="str">
        <f>IFERROR(IF(P686="未入力あり","",ROUNDDOWN(ROUNDDOWN($H686*$I686,0)*VLOOKUP($G686,【参考】数式用!$A$4:$E$54,3, FALSE),0)),"")</f>
        <v/>
      </c>
      <c r="R686" s="273" t="str">
        <f>IF(AM686="×", 0,IF(P686="未入力あり","",ROUNDDOWN(ROUNDDOWN($H686*$I686,0)*VLOOKUP($G686,【参考】数式用!$A$4:$E$54,4,FALSE),0)))</f>
        <v/>
      </c>
      <c r="S686" s="366" t="str">
        <f>IF(AN686="×", 0,IF(P686="未入力あり","",ROUNDDOWN(ROUNDDOWN($H686*$I686,0)*VLOOKUP($G686,【参考】数式用!$A$4:$E$54,5, FALSE),0)))</f>
        <v/>
      </c>
      <c r="T686" s="369" t="s">
        <v>3907</v>
      </c>
      <c r="U686" s="370"/>
      <c r="V686" s="33"/>
      <c r="W686" s="641"/>
      <c r="X686" s="641"/>
      <c r="Y686" s="641"/>
      <c r="Z686" s="641"/>
      <c r="AA686" s="641"/>
      <c r="AB686" s="641"/>
      <c r="AC686" s="641"/>
      <c r="AD686" s="641"/>
      <c r="AE686" s="641"/>
      <c r="AF686" s="641"/>
      <c r="AG686" s="641"/>
      <c r="AI686" s="373" t="str">
        <f t="shared" si="72"/>
        <v/>
      </c>
      <c r="AJ686" s="372" t="e">
        <f>VLOOKUP('別紙様式2-3（個表）'!$G686,【参考】数式用!$P$4:$Q$54,2, FALSE)</f>
        <v>#N/A</v>
      </c>
      <c r="AK686" s="372" t="e">
        <f>VLOOKUP('別紙様式2-3（個表）'!$G686,【参考】数式用!$P$4:$W$54,8, FALSE)</f>
        <v>#N/A</v>
      </c>
      <c r="AL686" s="372" t="e">
        <f>VLOOKUP('別紙様式2-3（個表）'!$G686,【参考】数式用!$P$4:$AD$54,15, FALSE)</f>
        <v>#N/A</v>
      </c>
      <c r="AM686" s="372" t="str">
        <f t="shared" si="73"/>
        <v/>
      </c>
      <c r="AN686" s="372" t="str">
        <f t="shared" si="74"/>
        <v/>
      </c>
      <c r="AO686" s="372" t="str">
        <f t="shared" si="75"/>
        <v/>
      </c>
      <c r="AP686" s="372" t="str">
        <f>IF(G686="", "", VLOOKUP(G686,【参考】数式用!$A$4:$M$54,13,FALSE))</f>
        <v/>
      </c>
      <c r="AQ686" s="46" t="str">
        <f t="shared" si="76"/>
        <v>―</v>
      </c>
    </row>
    <row r="687" spans="1:43" ht="45" customHeight="1">
      <c r="A687" s="114">
        <f t="shared" si="78"/>
        <v>673</v>
      </c>
      <c r="B687" s="115" t="str">
        <f>IF(基本情報入力シート!B730="","",基本情報入力シート!B730)</f>
        <v/>
      </c>
      <c r="C687" s="116" t="str">
        <f>IF(基本情報入力シート!L730="","",基本情報入力シート!L730)</f>
        <v/>
      </c>
      <c r="D687" s="116" t="str">
        <f>IF(基本情報入力シート!Q730="","",基本情報入力シート!Q730)</f>
        <v>愛知県</v>
      </c>
      <c r="E687" s="116" t="str">
        <f>IF(基本情報入力シート!V730="","",基本情報入力シート!V730)</f>
        <v/>
      </c>
      <c r="F687" s="116" t="str">
        <f>IF(基本情報入力シート!W730="","",基本情報入力シート!W730)</f>
        <v>事業所番号及びサービス名を入力してください。</v>
      </c>
      <c r="G687" s="116" t="str">
        <f>IF(基本情報入力シート!Z730="","",基本情報入力シート!Z730)</f>
        <v/>
      </c>
      <c r="H687" s="224" t="str">
        <f>IF(基本情報入力シート!AD730="","",基本情報入力シート!AD730)</f>
        <v/>
      </c>
      <c r="I687" s="362" t="str">
        <f>IF(基本情報入力シート!AE730="","",基本情報入力シート!AE730)</f>
        <v/>
      </c>
      <c r="J687" s="487"/>
      <c r="K687" s="491"/>
      <c r="L687" s="490"/>
      <c r="M687" s="363" t="str">
        <f>IF(G687="", "", VLOOKUP(AO687,【参考】数式用!$AZ$3:$BA$6, 2, FALSE))</f>
        <v/>
      </c>
      <c r="N687" s="364" t="str">
        <f>IF(G687="","",VLOOKUP(G687,【参考】数式用!$A$4:$L$54,MATCH('別紙様式2-3（個表）'!M687,【参考】数式用!$J$3:$L$3,0)+9,FALSE))</f>
        <v/>
      </c>
      <c r="O687" s="497" t="s">
        <v>2396</v>
      </c>
      <c r="P687" s="365" t="str">
        <f t="shared" si="77"/>
        <v>未入力あり</v>
      </c>
      <c r="Q687" s="273" t="str">
        <f>IFERROR(IF(P687="未入力あり","",ROUNDDOWN(ROUNDDOWN($H687*$I687,0)*VLOOKUP($G687,【参考】数式用!$A$4:$E$54,3, FALSE),0)),"")</f>
        <v/>
      </c>
      <c r="R687" s="273" t="str">
        <f>IF(AM687="×", 0,IF(P687="未入力あり","",ROUNDDOWN(ROUNDDOWN($H687*$I687,0)*VLOOKUP($G687,【参考】数式用!$A$4:$E$54,4,FALSE),0)))</f>
        <v/>
      </c>
      <c r="S687" s="366" t="str">
        <f>IF(AN687="×", 0,IF(P687="未入力あり","",ROUNDDOWN(ROUNDDOWN($H687*$I687,0)*VLOOKUP($G687,【参考】数式用!$A$4:$E$54,5, FALSE),0)))</f>
        <v/>
      </c>
      <c r="T687" s="369" t="s">
        <v>3907</v>
      </c>
      <c r="U687" s="370"/>
      <c r="V687" s="33"/>
      <c r="W687" s="641"/>
      <c r="X687" s="641"/>
      <c r="Y687" s="641"/>
      <c r="Z687" s="641"/>
      <c r="AA687" s="641"/>
      <c r="AB687" s="641"/>
      <c r="AC687" s="641"/>
      <c r="AD687" s="641"/>
      <c r="AE687" s="641"/>
      <c r="AF687" s="641"/>
      <c r="AG687" s="641"/>
      <c r="AI687" s="373" t="str">
        <f t="shared" si="72"/>
        <v/>
      </c>
      <c r="AJ687" s="372" t="e">
        <f>VLOOKUP('別紙様式2-3（個表）'!$G687,【参考】数式用!$P$4:$Q$54,2, FALSE)</f>
        <v>#N/A</v>
      </c>
      <c r="AK687" s="372" t="e">
        <f>VLOOKUP('別紙様式2-3（個表）'!$G687,【参考】数式用!$P$4:$W$54,8, FALSE)</f>
        <v>#N/A</v>
      </c>
      <c r="AL687" s="372" t="e">
        <f>VLOOKUP('別紙様式2-3（個表）'!$G687,【参考】数式用!$P$4:$AD$54,15, FALSE)</f>
        <v>#N/A</v>
      </c>
      <c r="AM687" s="372" t="str">
        <f t="shared" si="73"/>
        <v/>
      </c>
      <c r="AN687" s="372" t="str">
        <f t="shared" si="74"/>
        <v/>
      </c>
      <c r="AO687" s="372" t="str">
        <f t="shared" si="75"/>
        <v/>
      </c>
      <c r="AP687" s="372" t="str">
        <f>IF(G687="", "", VLOOKUP(G687,【参考】数式用!$A$4:$M$54,13,FALSE))</f>
        <v/>
      </c>
      <c r="AQ687" s="46" t="str">
        <f t="shared" si="76"/>
        <v>―</v>
      </c>
    </row>
    <row r="688" spans="1:43" ht="45" customHeight="1">
      <c r="A688" s="114">
        <f t="shared" si="78"/>
        <v>674</v>
      </c>
      <c r="B688" s="115" t="str">
        <f>IF(基本情報入力シート!B731="","",基本情報入力シート!B731)</f>
        <v/>
      </c>
      <c r="C688" s="116" t="str">
        <f>IF(基本情報入力シート!L731="","",基本情報入力シート!L731)</f>
        <v/>
      </c>
      <c r="D688" s="116" t="str">
        <f>IF(基本情報入力シート!Q731="","",基本情報入力シート!Q731)</f>
        <v>愛知県</v>
      </c>
      <c r="E688" s="116" t="str">
        <f>IF(基本情報入力シート!V731="","",基本情報入力シート!V731)</f>
        <v/>
      </c>
      <c r="F688" s="116" t="str">
        <f>IF(基本情報入力シート!W731="","",基本情報入力シート!W731)</f>
        <v>事業所番号及びサービス名を入力してください。</v>
      </c>
      <c r="G688" s="116" t="str">
        <f>IF(基本情報入力シート!Z731="","",基本情報入力シート!Z731)</f>
        <v/>
      </c>
      <c r="H688" s="224" t="str">
        <f>IF(基本情報入力シート!AD731="","",基本情報入力シート!AD731)</f>
        <v/>
      </c>
      <c r="I688" s="362" t="str">
        <f>IF(基本情報入力シート!AE731="","",基本情報入力シート!AE731)</f>
        <v/>
      </c>
      <c r="J688" s="487"/>
      <c r="K688" s="491"/>
      <c r="L688" s="490"/>
      <c r="M688" s="363" t="str">
        <f>IF(G688="", "", VLOOKUP(AO688,【参考】数式用!$AZ$3:$BA$6, 2, FALSE))</f>
        <v/>
      </c>
      <c r="N688" s="364" t="str">
        <f>IF(G688="","",VLOOKUP(G688,【参考】数式用!$A$4:$L$54,MATCH('別紙様式2-3（個表）'!M688,【参考】数式用!$J$3:$L$3,0)+9,FALSE))</f>
        <v/>
      </c>
      <c r="O688" s="497" t="s">
        <v>2396</v>
      </c>
      <c r="P688" s="365" t="str">
        <f t="shared" si="77"/>
        <v>未入力あり</v>
      </c>
      <c r="Q688" s="273" t="str">
        <f>IFERROR(IF(P688="未入力あり","",ROUNDDOWN(ROUNDDOWN($H688*$I688,0)*VLOOKUP($G688,【参考】数式用!$A$4:$E$54,3, FALSE),0)),"")</f>
        <v/>
      </c>
      <c r="R688" s="273" t="str">
        <f>IF(AM688="×", 0,IF(P688="未入力あり","",ROUNDDOWN(ROUNDDOWN($H688*$I688,0)*VLOOKUP($G688,【参考】数式用!$A$4:$E$54,4,FALSE),0)))</f>
        <v/>
      </c>
      <c r="S688" s="366" t="str">
        <f>IF(AN688="×", 0,IF(P688="未入力あり","",ROUNDDOWN(ROUNDDOWN($H688*$I688,0)*VLOOKUP($G688,【参考】数式用!$A$4:$E$54,5, FALSE),0)))</f>
        <v/>
      </c>
      <c r="T688" s="369" t="s">
        <v>3907</v>
      </c>
      <c r="U688" s="370"/>
      <c r="V688" s="33"/>
      <c r="W688" s="641"/>
      <c r="X688" s="641"/>
      <c r="Y688" s="641"/>
      <c r="Z688" s="641"/>
      <c r="AA688" s="641"/>
      <c r="AB688" s="641"/>
      <c r="AC688" s="641"/>
      <c r="AD688" s="641"/>
      <c r="AE688" s="641"/>
      <c r="AF688" s="641"/>
      <c r="AG688" s="641"/>
      <c r="AI688" s="373" t="str">
        <f t="shared" si="72"/>
        <v/>
      </c>
      <c r="AJ688" s="372" t="e">
        <f>VLOOKUP('別紙様式2-3（個表）'!$G688,【参考】数式用!$P$4:$Q$54,2, FALSE)</f>
        <v>#N/A</v>
      </c>
      <c r="AK688" s="372" t="e">
        <f>VLOOKUP('別紙様式2-3（個表）'!$G688,【参考】数式用!$P$4:$W$54,8, FALSE)</f>
        <v>#N/A</v>
      </c>
      <c r="AL688" s="372" t="e">
        <f>VLOOKUP('別紙様式2-3（個表）'!$G688,【参考】数式用!$P$4:$AD$54,15, FALSE)</f>
        <v>#N/A</v>
      </c>
      <c r="AM688" s="372" t="str">
        <f t="shared" si="73"/>
        <v/>
      </c>
      <c r="AN688" s="372" t="str">
        <f t="shared" si="74"/>
        <v/>
      </c>
      <c r="AO688" s="372" t="str">
        <f t="shared" si="75"/>
        <v/>
      </c>
      <c r="AP688" s="372" t="str">
        <f>IF(G688="", "", VLOOKUP(G688,【参考】数式用!$A$4:$M$54,13,FALSE))</f>
        <v/>
      </c>
      <c r="AQ688" s="46" t="str">
        <f t="shared" si="76"/>
        <v>―</v>
      </c>
    </row>
    <row r="689" spans="1:43" ht="45" customHeight="1">
      <c r="A689" s="114">
        <f t="shared" si="78"/>
        <v>675</v>
      </c>
      <c r="B689" s="115" t="str">
        <f>IF(基本情報入力シート!B732="","",基本情報入力シート!B732)</f>
        <v/>
      </c>
      <c r="C689" s="116" t="str">
        <f>IF(基本情報入力シート!L732="","",基本情報入力シート!L732)</f>
        <v/>
      </c>
      <c r="D689" s="116" t="str">
        <f>IF(基本情報入力シート!Q732="","",基本情報入力シート!Q732)</f>
        <v>愛知県</v>
      </c>
      <c r="E689" s="116" t="str">
        <f>IF(基本情報入力シート!V732="","",基本情報入力シート!V732)</f>
        <v/>
      </c>
      <c r="F689" s="116" t="str">
        <f>IF(基本情報入力シート!W732="","",基本情報入力シート!W732)</f>
        <v>事業所番号及びサービス名を入力してください。</v>
      </c>
      <c r="G689" s="116" t="str">
        <f>IF(基本情報入力シート!Z732="","",基本情報入力シート!Z732)</f>
        <v/>
      </c>
      <c r="H689" s="224" t="str">
        <f>IF(基本情報入力シート!AD732="","",基本情報入力シート!AD732)</f>
        <v/>
      </c>
      <c r="I689" s="362" t="str">
        <f>IF(基本情報入力シート!AE732="","",基本情報入力シート!AE732)</f>
        <v/>
      </c>
      <c r="J689" s="487"/>
      <c r="K689" s="491"/>
      <c r="L689" s="490"/>
      <c r="M689" s="363" t="str">
        <f>IF(G689="", "", VLOOKUP(AO689,【参考】数式用!$AZ$3:$BA$6, 2, FALSE))</f>
        <v/>
      </c>
      <c r="N689" s="364" t="str">
        <f>IF(G689="","",VLOOKUP(G689,【参考】数式用!$A$4:$L$54,MATCH('別紙様式2-3（個表）'!M689,【参考】数式用!$J$3:$L$3,0)+9,FALSE))</f>
        <v/>
      </c>
      <c r="O689" s="497" t="s">
        <v>2396</v>
      </c>
      <c r="P689" s="365" t="str">
        <f t="shared" si="77"/>
        <v>未入力あり</v>
      </c>
      <c r="Q689" s="273" t="str">
        <f>IFERROR(IF(P689="未入力あり","",ROUNDDOWN(ROUNDDOWN($H689*$I689,0)*VLOOKUP($G689,【参考】数式用!$A$4:$E$54,3, FALSE),0)),"")</f>
        <v/>
      </c>
      <c r="R689" s="273" t="str">
        <f>IF(AM689="×", 0,IF(P689="未入力あり","",ROUNDDOWN(ROUNDDOWN($H689*$I689,0)*VLOOKUP($G689,【参考】数式用!$A$4:$E$54,4,FALSE),0)))</f>
        <v/>
      </c>
      <c r="S689" s="366" t="str">
        <f>IF(AN689="×", 0,IF(P689="未入力あり","",ROUNDDOWN(ROUNDDOWN($H689*$I689,0)*VLOOKUP($G689,【参考】数式用!$A$4:$E$54,5, FALSE),0)))</f>
        <v/>
      </c>
      <c r="T689" s="369" t="s">
        <v>3907</v>
      </c>
      <c r="U689" s="370"/>
      <c r="V689" s="33"/>
      <c r="W689" s="641"/>
      <c r="X689" s="641"/>
      <c r="Y689" s="641"/>
      <c r="Z689" s="641"/>
      <c r="AA689" s="641"/>
      <c r="AB689" s="641"/>
      <c r="AC689" s="641"/>
      <c r="AD689" s="641"/>
      <c r="AE689" s="641"/>
      <c r="AF689" s="641"/>
      <c r="AG689" s="641"/>
      <c r="AI689" s="373" t="str">
        <f t="shared" si="72"/>
        <v/>
      </c>
      <c r="AJ689" s="372" t="e">
        <f>VLOOKUP('別紙様式2-3（個表）'!$G689,【参考】数式用!$P$4:$Q$54,2, FALSE)</f>
        <v>#N/A</v>
      </c>
      <c r="AK689" s="372" t="e">
        <f>VLOOKUP('別紙様式2-3（個表）'!$G689,【参考】数式用!$P$4:$W$54,8, FALSE)</f>
        <v>#N/A</v>
      </c>
      <c r="AL689" s="372" t="e">
        <f>VLOOKUP('別紙様式2-3（個表）'!$G689,【参考】数式用!$P$4:$AD$54,15, FALSE)</f>
        <v>#N/A</v>
      </c>
      <c r="AM689" s="372" t="str">
        <f t="shared" si="73"/>
        <v/>
      </c>
      <c r="AN689" s="372" t="str">
        <f t="shared" si="74"/>
        <v/>
      </c>
      <c r="AO689" s="372" t="str">
        <f t="shared" si="75"/>
        <v/>
      </c>
      <c r="AP689" s="372" t="str">
        <f>IF(G689="", "", VLOOKUP(G689,【参考】数式用!$A$4:$M$54,13,FALSE))</f>
        <v/>
      </c>
      <c r="AQ689" s="46" t="str">
        <f t="shared" si="76"/>
        <v>―</v>
      </c>
    </row>
    <row r="690" spans="1:43" ht="45" customHeight="1">
      <c r="A690" s="114">
        <f t="shared" si="78"/>
        <v>676</v>
      </c>
      <c r="B690" s="115" t="str">
        <f>IF(基本情報入力シート!B733="","",基本情報入力シート!B733)</f>
        <v/>
      </c>
      <c r="C690" s="116" t="str">
        <f>IF(基本情報入力シート!L733="","",基本情報入力シート!L733)</f>
        <v/>
      </c>
      <c r="D690" s="116" t="str">
        <f>IF(基本情報入力シート!Q733="","",基本情報入力シート!Q733)</f>
        <v>愛知県</v>
      </c>
      <c r="E690" s="116" t="str">
        <f>IF(基本情報入力シート!V733="","",基本情報入力シート!V733)</f>
        <v/>
      </c>
      <c r="F690" s="116" t="str">
        <f>IF(基本情報入力シート!W733="","",基本情報入力シート!W733)</f>
        <v>事業所番号及びサービス名を入力してください。</v>
      </c>
      <c r="G690" s="116" t="str">
        <f>IF(基本情報入力シート!Z733="","",基本情報入力シート!Z733)</f>
        <v/>
      </c>
      <c r="H690" s="224" t="str">
        <f>IF(基本情報入力シート!AD733="","",基本情報入力シート!AD733)</f>
        <v/>
      </c>
      <c r="I690" s="362" t="str">
        <f>IF(基本情報入力シート!AE733="","",基本情報入力シート!AE733)</f>
        <v/>
      </c>
      <c r="J690" s="487"/>
      <c r="K690" s="491"/>
      <c r="L690" s="490"/>
      <c r="M690" s="363" t="str">
        <f>IF(G690="", "", VLOOKUP(AO690,【参考】数式用!$AZ$3:$BA$6, 2, FALSE))</f>
        <v/>
      </c>
      <c r="N690" s="364" t="str">
        <f>IF(G690="","",VLOOKUP(G690,【参考】数式用!$A$4:$L$54,MATCH('別紙様式2-3（個表）'!M690,【参考】数式用!$J$3:$L$3,0)+9,FALSE))</f>
        <v/>
      </c>
      <c r="O690" s="497" t="s">
        <v>2396</v>
      </c>
      <c r="P690" s="365" t="str">
        <f t="shared" si="77"/>
        <v>未入力あり</v>
      </c>
      <c r="Q690" s="273" t="str">
        <f>IFERROR(IF(P690="未入力あり","",ROUNDDOWN(ROUNDDOWN($H690*$I690,0)*VLOOKUP($G690,【参考】数式用!$A$4:$E$54,3, FALSE),0)),"")</f>
        <v/>
      </c>
      <c r="R690" s="273" t="str">
        <f>IF(AM690="×", 0,IF(P690="未入力あり","",ROUNDDOWN(ROUNDDOWN($H690*$I690,0)*VLOOKUP($G690,【参考】数式用!$A$4:$E$54,4,FALSE),0)))</f>
        <v/>
      </c>
      <c r="S690" s="366" t="str">
        <f>IF(AN690="×", 0,IF(P690="未入力あり","",ROUNDDOWN(ROUNDDOWN($H690*$I690,0)*VLOOKUP($G690,【参考】数式用!$A$4:$E$54,5, FALSE),0)))</f>
        <v/>
      </c>
      <c r="T690" s="369" t="s">
        <v>3907</v>
      </c>
      <c r="U690" s="370"/>
      <c r="V690" s="33"/>
      <c r="W690" s="641"/>
      <c r="X690" s="641"/>
      <c r="Y690" s="641"/>
      <c r="Z690" s="641"/>
      <c r="AA690" s="641"/>
      <c r="AB690" s="641"/>
      <c r="AC690" s="641"/>
      <c r="AD690" s="641"/>
      <c r="AE690" s="641"/>
      <c r="AF690" s="641"/>
      <c r="AG690" s="641"/>
      <c r="AI690" s="373" t="str">
        <f t="shared" ref="AI690:AI753" si="79">IF(T690="○", F690, "")</f>
        <v/>
      </c>
      <c r="AJ690" s="372" t="e">
        <f>VLOOKUP('別紙様式2-3（個表）'!$G690,【参考】数式用!$P$4:$Q$54,2, FALSE)</f>
        <v>#N/A</v>
      </c>
      <c r="AK690" s="372" t="e">
        <f>VLOOKUP('別紙様式2-3（個表）'!$G690,【参考】数式用!$P$4:$W$54,8, FALSE)</f>
        <v>#N/A</v>
      </c>
      <c r="AL690" s="372" t="e">
        <f>VLOOKUP('別紙様式2-3（個表）'!$G690,【参考】数式用!$P$4:$AD$54,15, FALSE)</f>
        <v>#N/A</v>
      </c>
      <c r="AM690" s="372" t="str">
        <f t="shared" ref="AM690:AM753" si="80">IF(K690="", "", IF(OR(K690="要件を満たさない",K690="―"), "×","○"))</f>
        <v/>
      </c>
      <c r="AN690" s="372" t="str">
        <f t="shared" ref="AN690:AN753" si="81">IF(L690="", "", IF(OR(L690="要件を満たさない",L690="―"), "×","○"))</f>
        <v/>
      </c>
      <c r="AO690" s="372" t="str">
        <f t="shared" ref="AO690:AO753" si="82">IF(G690="","", "○"&amp;AM690&amp;AN690)</f>
        <v/>
      </c>
      <c r="AP690" s="372" t="str">
        <f>IF(G690="", "", VLOOKUP(G690,【参考】数式用!$A$4:$M$54,13,FALSE))</f>
        <v/>
      </c>
      <c r="AQ690" s="46" t="str">
        <f t="shared" ref="AQ690:AQ753" si="83">IF(AND(AM690="×",L690="②の要件を満たしている"),"×","―")</f>
        <v>―</v>
      </c>
    </row>
    <row r="691" spans="1:43" ht="45" customHeight="1">
      <c r="A691" s="114">
        <f t="shared" si="78"/>
        <v>677</v>
      </c>
      <c r="B691" s="115" t="str">
        <f>IF(基本情報入力シート!B734="","",基本情報入力シート!B734)</f>
        <v/>
      </c>
      <c r="C691" s="116" t="str">
        <f>IF(基本情報入力シート!L734="","",基本情報入力シート!L734)</f>
        <v/>
      </c>
      <c r="D691" s="116" t="str">
        <f>IF(基本情報入力シート!Q734="","",基本情報入力シート!Q734)</f>
        <v>愛知県</v>
      </c>
      <c r="E691" s="116" t="str">
        <f>IF(基本情報入力シート!V734="","",基本情報入力シート!V734)</f>
        <v/>
      </c>
      <c r="F691" s="116" t="str">
        <f>IF(基本情報入力シート!W734="","",基本情報入力シート!W734)</f>
        <v>事業所番号及びサービス名を入力してください。</v>
      </c>
      <c r="G691" s="116" t="str">
        <f>IF(基本情報入力シート!Z734="","",基本情報入力シート!Z734)</f>
        <v/>
      </c>
      <c r="H691" s="224" t="str">
        <f>IF(基本情報入力シート!AD734="","",基本情報入力シート!AD734)</f>
        <v/>
      </c>
      <c r="I691" s="362" t="str">
        <f>IF(基本情報入力シート!AE734="","",基本情報入力シート!AE734)</f>
        <v/>
      </c>
      <c r="J691" s="487"/>
      <c r="K691" s="491"/>
      <c r="L691" s="490"/>
      <c r="M691" s="363" t="str">
        <f>IF(G691="", "", VLOOKUP(AO691,【参考】数式用!$AZ$3:$BA$6, 2, FALSE))</f>
        <v/>
      </c>
      <c r="N691" s="364" t="str">
        <f>IF(G691="","",VLOOKUP(G691,【参考】数式用!$A$4:$L$54,MATCH('別紙様式2-3（個表）'!M691,【参考】数式用!$J$3:$L$3,0)+9,FALSE))</f>
        <v/>
      </c>
      <c r="O691" s="497" t="s">
        <v>2396</v>
      </c>
      <c r="P691" s="365" t="str">
        <f t="shared" si="77"/>
        <v>未入力あり</v>
      </c>
      <c r="Q691" s="273" t="str">
        <f>IFERROR(IF(P691="未入力あり","",ROUNDDOWN(ROUNDDOWN($H691*$I691,0)*VLOOKUP($G691,【参考】数式用!$A$4:$E$54,3, FALSE),0)),"")</f>
        <v/>
      </c>
      <c r="R691" s="273" t="str">
        <f>IF(AM691="×", 0,IF(P691="未入力あり","",ROUNDDOWN(ROUNDDOWN($H691*$I691,0)*VLOOKUP($G691,【参考】数式用!$A$4:$E$54,4,FALSE),0)))</f>
        <v/>
      </c>
      <c r="S691" s="366" t="str">
        <f>IF(AN691="×", 0,IF(P691="未入力あり","",ROUNDDOWN(ROUNDDOWN($H691*$I691,0)*VLOOKUP($G691,【参考】数式用!$A$4:$E$54,5, FALSE),0)))</f>
        <v/>
      </c>
      <c r="T691" s="369" t="s">
        <v>3907</v>
      </c>
      <c r="U691" s="370"/>
      <c r="V691" s="33"/>
      <c r="W691" s="641"/>
      <c r="X691" s="641"/>
      <c r="Y691" s="641"/>
      <c r="Z691" s="641"/>
      <c r="AA691" s="641"/>
      <c r="AB691" s="641"/>
      <c r="AC691" s="641"/>
      <c r="AD691" s="641"/>
      <c r="AE691" s="641"/>
      <c r="AF691" s="641"/>
      <c r="AG691" s="641"/>
      <c r="AI691" s="373" t="str">
        <f t="shared" si="79"/>
        <v/>
      </c>
      <c r="AJ691" s="372" t="e">
        <f>VLOOKUP('別紙様式2-3（個表）'!$G691,【参考】数式用!$P$4:$Q$54,2, FALSE)</f>
        <v>#N/A</v>
      </c>
      <c r="AK691" s="372" t="e">
        <f>VLOOKUP('別紙様式2-3（個表）'!$G691,【参考】数式用!$P$4:$W$54,8, FALSE)</f>
        <v>#N/A</v>
      </c>
      <c r="AL691" s="372" t="e">
        <f>VLOOKUP('別紙様式2-3（個表）'!$G691,【参考】数式用!$P$4:$AD$54,15, FALSE)</f>
        <v>#N/A</v>
      </c>
      <c r="AM691" s="372" t="str">
        <f t="shared" si="80"/>
        <v/>
      </c>
      <c r="AN691" s="372" t="str">
        <f t="shared" si="81"/>
        <v/>
      </c>
      <c r="AO691" s="372" t="str">
        <f t="shared" si="82"/>
        <v/>
      </c>
      <c r="AP691" s="372" t="str">
        <f>IF(G691="", "", VLOOKUP(G691,【参考】数式用!$A$4:$M$54,13,FALSE))</f>
        <v/>
      </c>
      <c r="AQ691" s="46" t="str">
        <f t="shared" si="83"/>
        <v>―</v>
      </c>
    </row>
    <row r="692" spans="1:43" ht="45" customHeight="1">
      <c r="A692" s="114">
        <f t="shared" si="78"/>
        <v>678</v>
      </c>
      <c r="B692" s="115" t="str">
        <f>IF(基本情報入力シート!B735="","",基本情報入力シート!B735)</f>
        <v/>
      </c>
      <c r="C692" s="116" t="str">
        <f>IF(基本情報入力シート!L735="","",基本情報入力シート!L735)</f>
        <v/>
      </c>
      <c r="D692" s="116" t="str">
        <f>IF(基本情報入力シート!Q735="","",基本情報入力シート!Q735)</f>
        <v>愛知県</v>
      </c>
      <c r="E692" s="116" t="str">
        <f>IF(基本情報入力シート!V735="","",基本情報入力シート!V735)</f>
        <v/>
      </c>
      <c r="F692" s="116" t="str">
        <f>IF(基本情報入力シート!W735="","",基本情報入力シート!W735)</f>
        <v>事業所番号及びサービス名を入力してください。</v>
      </c>
      <c r="G692" s="116" t="str">
        <f>IF(基本情報入力シート!Z735="","",基本情報入力シート!Z735)</f>
        <v/>
      </c>
      <c r="H692" s="224" t="str">
        <f>IF(基本情報入力シート!AD735="","",基本情報入力シート!AD735)</f>
        <v/>
      </c>
      <c r="I692" s="362" t="str">
        <f>IF(基本情報入力シート!AE735="","",基本情報入力シート!AE735)</f>
        <v/>
      </c>
      <c r="J692" s="487"/>
      <c r="K692" s="491"/>
      <c r="L692" s="490"/>
      <c r="M692" s="363" t="str">
        <f>IF(G692="", "", VLOOKUP(AO692,【参考】数式用!$AZ$3:$BA$6, 2, FALSE))</f>
        <v/>
      </c>
      <c r="N692" s="364" t="str">
        <f>IF(G692="","",VLOOKUP(G692,【参考】数式用!$A$4:$L$54,MATCH('別紙様式2-3（個表）'!M692,【参考】数式用!$J$3:$L$3,0)+9,FALSE))</f>
        <v/>
      </c>
      <c r="O692" s="497" t="s">
        <v>2396</v>
      </c>
      <c r="P692" s="365" t="str">
        <f t="shared" si="77"/>
        <v>未入力あり</v>
      </c>
      <c r="Q692" s="273" t="str">
        <f>IFERROR(IF(P692="未入力あり","",ROUNDDOWN(ROUNDDOWN($H692*$I692,0)*VLOOKUP($G692,【参考】数式用!$A$4:$E$54,3, FALSE),0)),"")</f>
        <v/>
      </c>
      <c r="R692" s="273" t="str">
        <f>IF(AM692="×", 0,IF(P692="未入力あり","",ROUNDDOWN(ROUNDDOWN($H692*$I692,0)*VLOOKUP($G692,【参考】数式用!$A$4:$E$54,4,FALSE),0)))</f>
        <v/>
      </c>
      <c r="S692" s="366" t="str">
        <f>IF(AN692="×", 0,IF(P692="未入力あり","",ROUNDDOWN(ROUNDDOWN($H692*$I692,0)*VLOOKUP($G692,【参考】数式用!$A$4:$E$54,5, FALSE),0)))</f>
        <v/>
      </c>
      <c r="T692" s="369" t="s">
        <v>3907</v>
      </c>
      <c r="U692" s="370"/>
      <c r="V692" s="33"/>
      <c r="W692" s="641"/>
      <c r="X692" s="641"/>
      <c r="Y692" s="641"/>
      <c r="Z692" s="641"/>
      <c r="AA692" s="641"/>
      <c r="AB692" s="641"/>
      <c r="AC692" s="641"/>
      <c r="AD692" s="641"/>
      <c r="AE692" s="641"/>
      <c r="AF692" s="641"/>
      <c r="AG692" s="641"/>
      <c r="AI692" s="373" t="str">
        <f t="shared" si="79"/>
        <v/>
      </c>
      <c r="AJ692" s="372" t="e">
        <f>VLOOKUP('別紙様式2-3（個表）'!$G692,【参考】数式用!$P$4:$Q$54,2, FALSE)</f>
        <v>#N/A</v>
      </c>
      <c r="AK692" s="372" t="e">
        <f>VLOOKUP('別紙様式2-3（個表）'!$G692,【参考】数式用!$P$4:$W$54,8, FALSE)</f>
        <v>#N/A</v>
      </c>
      <c r="AL692" s="372" t="e">
        <f>VLOOKUP('別紙様式2-3（個表）'!$G692,【参考】数式用!$P$4:$AD$54,15, FALSE)</f>
        <v>#N/A</v>
      </c>
      <c r="AM692" s="372" t="str">
        <f t="shared" si="80"/>
        <v/>
      </c>
      <c r="AN692" s="372" t="str">
        <f t="shared" si="81"/>
        <v/>
      </c>
      <c r="AO692" s="372" t="str">
        <f t="shared" si="82"/>
        <v/>
      </c>
      <c r="AP692" s="372" t="str">
        <f>IF(G692="", "", VLOOKUP(G692,【参考】数式用!$A$4:$M$54,13,FALSE))</f>
        <v/>
      </c>
      <c r="AQ692" s="46" t="str">
        <f t="shared" si="83"/>
        <v>―</v>
      </c>
    </row>
    <row r="693" spans="1:43" ht="45" customHeight="1">
      <c r="A693" s="114">
        <f t="shared" si="78"/>
        <v>679</v>
      </c>
      <c r="B693" s="115" t="str">
        <f>IF(基本情報入力シート!B736="","",基本情報入力シート!B736)</f>
        <v/>
      </c>
      <c r="C693" s="116" t="str">
        <f>IF(基本情報入力シート!L736="","",基本情報入力シート!L736)</f>
        <v/>
      </c>
      <c r="D693" s="116" t="str">
        <f>IF(基本情報入力シート!Q736="","",基本情報入力シート!Q736)</f>
        <v>愛知県</v>
      </c>
      <c r="E693" s="116" t="str">
        <f>IF(基本情報入力シート!V736="","",基本情報入力シート!V736)</f>
        <v/>
      </c>
      <c r="F693" s="116" t="str">
        <f>IF(基本情報入力シート!W736="","",基本情報入力シート!W736)</f>
        <v>事業所番号及びサービス名を入力してください。</v>
      </c>
      <c r="G693" s="116" t="str">
        <f>IF(基本情報入力シート!Z736="","",基本情報入力シート!Z736)</f>
        <v/>
      </c>
      <c r="H693" s="224" t="str">
        <f>IF(基本情報入力シート!AD736="","",基本情報入力シート!AD736)</f>
        <v/>
      </c>
      <c r="I693" s="362" t="str">
        <f>IF(基本情報入力シート!AE736="","",基本情報入力シート!AE736)</f>
        <v/>
      </c>
      <c r="J693" s="487"/>
      <c r="K693" s="491"/>
      <c r="L693" s="490"/>
      <c r="M693" s="363" t="str">
        <f>IF(G693="", "", VLOOKUP(AO693,【参考】数式用!$AZ$3:$BA$6, 2, FALSE))</f>
        <v/>
      </c>
      <c r="N693" s="364" t="str">
        <f>IF(G693="","",VLOOKUP(G693,【参考】数式用!$A$4:$L$54,MATCH('別紙様式2-3（個表）'!M693,【参考】数式用!$J$3:$L$3,0)+9,FALSE))</f>
        <v/>
      </c>
      <c r="O693" s="497" t="s">
        <v>2396</v>
      </c>
      <c r="P693" s="365" t="str">
        <f t="shared" si="77"/>
        <v>未入力あり</v>
      </c>
      <c r="Q693" s="273" t="str">
        <f>IFERROR(IF(P693="未入力あり","",ROUNDDOWN(ROUNDDOWN($H693*$I693,0)*VLOOKUP($G693,【参考】数式用!$A$4:$E$54,3, FALSE),0)),"")</f>
        <v/>
      </c>
      <c r="R693" s="273" t="str">
        <f>IF(AM693="×", 0,IF(P693="未入力あり","",ROUNDDOWN(ROUNDDOWN($H693*$I693,0)*VLOOKUP($G693,【参考】数式用!$A$4:$E$54,4,FALSE),0)))</f>
        <v/>
      </c>
      <c r="S693" s="366" t="str">
        <f>IF(AN693="×", 0,IF(P693="未入力あり","",ROUNDDOWN(ROUNDDOWN($H693*$I693,0)*VLOOKUP($G693,【参考】数式用!$A$4:$E$54,5, FALSE),0)))</f>
        <v/>
      </c>
      <c r="T693" s="369" t="s">
        <v>3907</v>
      </c>
      <c r="U693" s="370"/>
      <c r="V693" s="33"/>
      <c r="W693" s="641"/>
      <c r="X693" s="641"/>
      <c r="Y693" s="641"/>
      <c r="Z693" s="641"/>
      <c r="AA693" s="641"/>
      <c r="AB693" s="641"/>
      <c r="AC693" s="641"/>
      <c r="AD693" s="641"/>
      <c r="AE693" s="641"/>
      <c r="AF693" s="641"/>
      <c r="AG693" s="641"/>
      <c r="AI693" s="373" t="str">
        <f t="shared" si="79"/>
        <v/>
      </c>
      <c r="AJ693" s="372" t="e">
        <f>VLOOKUP('別紙様式2-3（個表）'!$G693,【参考】数式用!$P$4:$Q$54,2, FALSE)</f>
        <v>#N/A</v>
      </c>
      <c r="AK693" s="372" t="e">
        <f>VLOOKUP('別紙様式2-3（個表）'!$G693,【参考】数式用!$P$4:$W$54,8, FALSE)</f>
        <v>#N/A</v>
      </c>
      <c r="AL693" s="372" t="e">
        <f>VLOOKUP('別紙様式2-3（個表）'!$G693,【参考】数式用!$P$4:$AD$54,15, FALSE)</f>
        <v>#N/A</v>
      </c>
      <c r="AM693" s="372" t="str">
        <f t="shared" si="80"/>
        <v/>
      </c>
      <c r="AN693" s="372" t="str">
        <f t="shared" si="81"/>
        <v/>
      </c>
      <c r="AO693" s="372" t="str">
        <f t="shared" si="82"/>
        <v/>
      </c>
      <c r="AP693" s="372" t="str">
        <f>IF(G693="", "", VLOOKUP(G693,【参考】数式用!$A$4:$M$54,13,FALSE))</f>
        <v/>
      </c>
      <c r="AQ693" s="46" t="str">
        <f t="shared" si="83"/>
        <v>―</v>
      </c>
    </row>
    <row r="694" spans="1:43" ht="45" customHeight="1">
      <c r="A694" s="114">
        <f t="shared" si="78"/>
        <v>680</v>
      </c>
      <c r="B694" s="115" t="str">
        <f>IF(基本情報入力シート!B737="","",基本情報入力シート!B737)</f>
        <v/>
      </c>
      <c r="C694" s="116" t="str">
        <f>IF(基本情報入力シート!L737="","",基本情報入力シート!L737)</f>
        <v/>
      </c>
      <c r="D694" s="116" t="str">
        <f>IF(基本情報入力シート!Q737="","",基本情報入力シート!Q737)</f>
        <v>愛知県</v>
      </c>
      <c r="E694" s="116" t="str">
        <f>IF(基本情報入力シート!V737="","",基本情報入力シート!V737)</f>
        <v/>
      </c>
      <c r="F694" s="116" t="str">
        <f>IF(基本情報入力シート!W737="","",基本情報入力シート!W737)</f>
        <v>事業所番号及びサービス名を入力してください。</v>
      </c>
      <c r="G694" s="116" t="str">
        <f>IF(基本情報入力シート!Z737="","",基本情報入力シート!Z737)</f>
        <v/>
      </c>
      <c r="H694" s="224" t="str">
        <f>IF(基本情報入力シート!AD737="","",基本情報入力シート!AD737)</f>
        <v/>
      </c>
      <c r="I694" s="362" t="str">
        <f>IF(基本情報入力シート!AE737="","",基本情報入力シート!AE737)</f>
        <v/>
      </c>
      <c r="J694" s="487"/>
      <c r="K694" s="491"/>
      <c r="L694" s="490"/>
      <c r="M694" s="363" t="str">
        <f>IF(G694="", "", VLOOKUP(AO694,【参考】数式用!$AZ$3:$BA$6, 2, FALSE))</f>
        <v/>
      </c>
      <c r="N694" s="364" t="str">
        <f>IF(G694="","",VLOOKUP(G694,【参考】数式用!$A$4:$L$54,MATCH('別紙様式2-3（個表）'!M694,【参考】数式用!$J$3:$L$3,0)+9,FALSE))</f>
        <v/>
      </c>
      <c r="O694" s="497" t="s">
        <v>2396</v>
      </c>
      <c r="P694" s="365" t="str">
        <f t="shared" si="77"/>
        <v>未入力あり</v>
      </c>
      <c r="Q694" s="273" t="str">
        <f>IFERROR(IF(P694="未入力あり","",ROUNDDOWN(ROUNDDOWN($H694*$I694,0)*VLOOKUP($G694,【参考】数式用!$A$4:$E$54,3, FALSE),0)),"")</f>
        <v/>
      </c>
      <c r="R694" s="273" t="str">
        <f>IF(AM694="×", 0,IF(P694="未入力あり","",ROUNDDOWN(ROUNDDOWN($H694*$I694,0)*VLOOKUP($G694,【参考】数式用!$A$4:$E$54,4,FALSE),0)))</f>
        <v/>
      </c>
      <c r="S694" s="366" t="str">
        <f>IF(AN694="×", 0,IF(P694="未入力あり","",ROUNDDOWN(ROUNDDOWN($H694*$I694,0)*VLOOKUP($G694,【参考】数式用!$A$4:$E$54,5, FALSE),0)))</f>
        <v/>
      </c>
      <c r="T694" s="369" t="s">
        <v>3907</v>
      </c>
      <c r="U694" s="370"/>
      <c r="V694" s="33"/>
      <c r="W694" s="641"/>
      <c r="X694" s="641"/>
      <c r="Y694" s="641"/>
      <c r="Z694" s="641"/>
      <c r="AA694" s="641"/>
      <c r="AB694" s="641"/>
      <c r="AC694" s="641"/>
      <c r="AD694" s="641"/>
      <c r="AE694" s="641"/>
      <c r="AF694" s="641"/>
      <c r="AG694" s="641"/>
      <c r="AI694" s="373" t="str">
        <f t="shared" si="79"/>
        <v/>
      </c>
      <c r="AJ694" s="372" t="e">
        <f>VLOOKUP('別紙様式2-3（個表）'!$G694,【参考】数式用!$P$4:$Q$54,2, FALSE)</f>
        <v>#N/A</v>
      </c>
      <c r="AK694" s="372" t="e">
        <f>VLOOKUP('別紙様式2-3（個表）'!$G694,【参考】数式用!$P$4:$W$54,8, FALSE)</f>
        <v>#N/A</v>
      </c>
      <c r="AL694" s="372" t="e">
        <f>VLOOKUP('別紙様式2-3（個表）'!$G694,【参考】数式用!$P$4:$AD$54,15, FALSE)</f>
        <v>#N/A</v>
      </c>
      <c r="AM694" s="372" t="str">
        <f t="shared" si="80"/>
        <v/>
      </c>
      <c r="AN694" s="372" t="str">
        <f t="shared" si="81"/>
        <v/>
      </c>
      <c r="AO694" s="372" t="str">
        <f t="shared" si="82"/>
        <v/>
      </c>
      <c r="AP694" s="372" t="str">
        <f>IF(G694="", "", VLOOKUP(G694,【参考】数式用!$A$4:$M$54,13,FALSE))</f>
        <v/>
      </c>
      <c r="AQ694" s="46" t="str">
        <f t="shared" si="83"/>
        <v>―</v>
      </c>
    </row>
    <row r="695" spans="1:43" ht="45" customHeight="1">
      <c r="A695" s="114">
        <f t="shared" si="78"/>
        <v>681</v>
      </c>
      <c r="B695" s="115" t="str">
        <f>IF(基本情報入力シート!B738="","",基本情報入力シート!B738)</f>
        <v/>
      </c>
      <c r="C695" s="116" t="str">
        <f>IF(基本情報入力シート!L738="","",基本情報入力シート!L738)</f>
        <v/>
      </c>
      <c r="D695" s="116" t="str">
        <f>IF(基本情報入力シート!Q738="","",基本情報入力シート!Q738)</f>
        <v>愛知県</v>
      </c>
      <c r="E695" s="116" t="str">
        <f>IF(基本情報入力シート!V738="","",基本情報入力シート!V738)</f>
        <v/>
      </c>
      <c r="F695" s="116" t="str">
        <f>IF(基本情報入力シート!W738="","",基本情報入力シート!W738)</f>
        <v>事業所番号及びサービス名を入力してください。</v>
      </c>
      <c r="G695" s="116" t="str">
        <f>IF(基本情報入力シート!Z738="","",基本情報入力シート!Z738)</f>
        <v/>
      </c>
      <c r="H695" s="224" t="str">
        <f>IF(基本情報入力シート!AD738="","",基本情報入力シート!AD738)</f>
        <v/>
      </c>
      <c r="I695" s="362" t="str">
        <f>IF(基本情報入力シート!AE738="","",基本情報入力シート!AE738)</f>
        <v/>
      </c>
      <c r="J695" s="487"/>
      <c r="K695" s="491"/>
      <c r="L695" s="490"/>
      <c r="M695" s="363" t="str">
        <f>IF(G695="", "", VLOOKUP(AO695,【参考】数式用!$AZ$3:$BA$6, 2, FALSE))</f>
        <v/>
      </c>
      <c r="N695" s="364" t="str">
        <f>IF(G695="","",VLOOKUP(G695,【参考】数式用!$A$4:$L$54,MATCH('別紙様式2-3（個表）'!M695,【参考】数式用!$J$3:$L$3,0)+9,FALSE))</f>
        <v/>
      </c>
      <c r="O695" s="497" t="s">
        <v>2396</v>
      </c>
      <c r="P695" s="365" t="str">
        <f t="shared" si="77"/>
        <v>未入力あり</v>
      </c>
      <c r="Q695" s="273" t="str">
        <f>IFERROR(IF(P695="未入力あり","",ROUNDDOWN(ROUNDDOWN($H695*$I695,0)*VLOOKUP($G695,【参考】数式用!$A$4:$E$54,3, FALSE),0)),"")</f>
        <v/>
      </c>
      <c r="R695" s="273" t="str">
        <f>IF(AM695="×", 0,IF(P695="未入力あり","",ROUNDDOWN(ROUNDDOWN($H695*$I695,0)*VLOOKUP($G695,【参考】数式用!$A$4:$E$54,4,FALSE),0)))</f>
        <v/>
      </c>
      <c r="S695" s="366" t="str">
        <f>IF(AN695="×", 0,IF(P695="未入力あり","",ROUNDDOWN(ROUNDDOWN($H695*$I695,0)*VLOOKUP($G695,【参考】数式用!$A$4:$E$54,5, FALSE),0)))</f>
        <v/>
      </c>
      <c r="T695" s="369" t="s">
        <v>3907</v>
      </c>
      <c r="U695" s="370"/>
      <c r="V695" s="33"/>
      <c r="W695" s="641"/>
      <c r="X695" s="641"/>
      <c r="Y695" s="641"/>
      <c r="Z695" s="641"/>
      <c r="AA695" s="641"/>
      <c r="AB695" s="641"/>
      <c r="AC695" s="641"/>
      <c r="AD695" s="641"/>
      <c r="AE695" s="641"/>
      <c r="AF695" s="641"/>
      <c r="AG695" s="641"/>
      <c r="AI695" s="373" t="str">
        <f t="shared" si="79"/>
        <v/>
      </c>
      <c r="AJ695" s="372" t="e">
        <f>VLOOKUP('別紙様式2-3（個表）'!$G695,【参考】数式用!$P$4:$Q$54,2, FALSE)</f>
        <v>#N/A</v>
      </c>
      <c r="AK695" s="372" t="e">
        <f>VLOOKUP('別紙様式2-3（個表）'!$G695,【参考】数式用!$P$4:$W$54,8, FALSE)</f>
        <v>#N/A</v>
      </c>
      <c r="AL695" s="372" t="e">
        <f>VLOOKUP('別紙様式2-3（個表）'!$G695,【参考】数式用!$P$4:$AD$54,15, FALSE)</f>
        <v>#N/A</v>
      </c>
      <c r="AM695" s="372" t="str">
        <f t="shared" si="80"/>
        <v/>
      </c>
      <c r="AN695" s="372" t="str">
        <f t="shared" si="81"/>
        <v/>
      </c>
      <c r="AO695" s="372" t="str">
        <f t="shared" si="82"/>
        <v/>
      </c>
      <c r="AP695" s="372" t="str">
        <f>IF(G695="", "", VLOOKUP(G695,【参考】数式用!$A$4:$M$54,13,FALSE))</f>
        <v/>
      </c>
      <c r="AQ695" s="46" t="str">
        <f t="shared" si="83"/>
        <v>―</v>
      </c>
    </row>
    <row r="696" spans="1:43" ht="45" customHeight="1">
      <c r="A696" s="114">
        <f t="shared" si="78"/>
        <v>682</v>
      </c>
      <c r="B696" s="115" t="str">
        <f>IF(基本情報入力シート!B739="","",基本情報入力シート!B739)</f>
        <v/>
      </c>
      <c r="C696" s="116" t="str">
        <f>IF(基本情報入力シート!L739="","",基本情報入力シート!L739)</f>
        <v/>
      </c>
      <c r="D696" s="116" t="str">
        <f>IF(基本情報入力シート!Q739="","",基本情報入力シート!Q739)</f>
        <v>愛知県</v>
      </c>
      <c r="E696" s="116" t="str">
        <f>IF(基本情報入力シート!V739="","",基本情報入力シート!V739)</f>
        <v/>
      </c>
      <c r="F696" s="116" t="str">
        <f>IF(基本情報入力シート!W739="","",基本情報入力シート!W739)</f>
        <v>事業所番号及びサービス名を入力してください。</v>
      </c>
      <c r="G696" s="116" t="str">
        <f>IF(基本情報入力シート!Z739="","",基本情報入力シート!Z739)</f>
        <v/>
      </c>
      <c r="H696" s="224" t="str">
        <f>IF(基本情報入力シート!AD739="","",基本情報入力シート!AD739)</f>
        <v/>
      </c>
      <c r="I696" s="362" t="str">
        <f>IF(基本情報入力シート!AE739="","",基本情報入力シート!AE739)</f>
        <v/>
      </c>
      <c r="J696" s="487"/>
      <c r="K696" s="491"/>
      <c r="L696" s="490"/>
      <c r="M696" s="363" t="str">
        <f>IF(G696="", "", VLOOKUP(AO696,【参考】数式用!$AZ$3:$BA$6, 2, FALSE))</f>
        <v/>
      </c>
      <c r="N696" s="364" t="str">
        <f>IF(G696="","",VLOOKUP(G696,【参考】数式用!$A$4:$L$54,MATCH('別紙様式2-3（個表）'!M696,【参考】数式用!$J$3:$L$3,0)+9,FALSE))</f>
        <v/>
      </c>
      <c r="O696" s="497" t="s">
        <v>2396</v>
      </c>
      <c r="P696" s="365" t="str">
        <f t="shared" si="77"/>
        <v>未入力あり</v>
      </c>
      <c r="Q696" s="273" t="str">
        <f>IFERROR(IF(P696="未入力あり","",ROUNDDOWN(ROUNDDOWN($H696*$I696,0)*VLOOKUP($G696,【参考】数式用!$A$4:$E$54,3, FALSE),0)),"")</f>
        <v/>
      </c>
      <c r="R696" s="273" t="str">
        <f>IF(AM696="×", 0,IF(P696="未入力あり","",ROUNDDOWN(ROUNDDOWN($H696*$I696,0)*VLOOKUP($G696,【参考】数式用!$A$4:$E$54,4,FALSE),0)))</f>
        <v/>
      </c>
      <c r="S696" s="366" t="str">
        <f>IF(AN696="×", 0,IF(P696="未入力あり","",ROUNDDOWN(ROUNDDOWN($H696*$I696,0)*VLOOKUP($G696,【参考】数式用!$A$4:$E$54,5, FALSE),0)))</f>
        <v/>
      </c>
      <c r="T696" s="369" t="s">
        <v>3907</v>
      </c>
      <c r="U696" s="370"/>
      <c r="V696" s="33"/>
      <c r="W696" s="641"/>
      <c r="X696" s="641"/>
      <c r="Y696" s="641"/>
      <c r="Z696" s="641"/>
      <c r="AA696" s="641"/>
      <c r="AB696" s="641"/>
      <c r="AC696" s="641"/>
      <c r="AD696" s="641"/>
      <c r="AE696" s="641"/>
      <c r="AF696" s="641"/>
      <c r="AG696" s="641"/>
      <c r="AI696" s="373" t="str">
        <f t="shared" si="79"/>
        <v/>
      </c>
      <c r="AJ696" s="372" t="e">
        <f>VLOOKUP('別紙様式2-3（個表）'!$G696,【参考】数式用!$P$4:$Q$54,2, FALSE)</f>
        <v>#N/A</v>
      </c>
      <c r="AK696" s="372" t="e">
        <f>VLOOKUP('別紙様式2-3（個表）'!$G696,【参考】数式用!$P$4:$W$54,8, FALSE)</f>
        <v>#N/A</v>
      </c>
      <c r="AL696" s="372" t="e">
        <f>VLOOKUP('別紙様式2-3（個表）'!$G696,【参考】数式用!$P$4:$AD$54,15, FALSE)</f>
        <v>#N/A</v>
      </c>
      <c r="AM696" s="372" t="str">
        <f t="shared" si="80"/>
        <v/>
      </c>
      <c r="AN696" s="372" t="str">
        <f t="shared" si="81"/>
        <v/>
      </c>
      <c r="AO696" s="372" t="str">
        <f t="shared" si="82"/>
        <v/>
      </c>
      <c r="AP696" s="372" t="str">
        <f>IF(G696="", "", VLOOKUP(G696,【参考】数式用!$A$4:$M$54,13,FALSE))</f>
        <v/>
      </c>
      <c r="AQ696" s="46" t="str">
        <f t="shared" si="83"/>
        <v>―</v>
      </c>
    </row>
    <row r="697" spans="1:43" ht="45" customHeight="1">
      <c r="A697" s="114">
        <f t="shared" si="78"/>
        <v>683</v>
      </c>
      <c r="B697" s="115" t="str">
        <f>IF(基本情報入力シート!B740="","",基本情報入力シート!B740)</f>
        <v/>
      </c>
      <c r="C697" s="116" t="str">
        <f>IF(基本情報入力シート!L740="","",基本情報入力シート!L740)</f>
        <v/>
      </c>
      <c r="D697" s="116" t="str">
        <f>IF(基本情報入力シート!Q740="","",基本情報入力シート!Q740)</f>
        <v>愛知県</v>
      </c>
      <c r="E697" s="116" t="str">
        <f>IF(基本情報入力シート!V740="","",基本情報入力シート!V740)</f>
        <v/>
      </c>
      <c r="F697" s="116" t="str">
        <f>IF(基本情報入力シート!W740="","",基本情報入力シート!W740)</f>
        <v>事業所番号及びサービス名を入力してください。</v>
      </c>
      <c r="G697" s="116" t="str">
        <f>IF(基本情報入力シート!Z740="","",基本情報入力シート!Z740)</f>
        <v/>
      </c>
      <c r="H697" s="224" t="str">
        <f>IF(基本情報入力シート!AD740="","",基本情報入力シート!AD740)</f>
        <v/>
      </c>
      <c r="I697" s="362" t="str">
        <f>IF(基本情報入力シート!AE740="","",基本情報入力シート!AE740)</f>
        <v/>
      </c>
      <c r="J697" s="487"/>
      <c r="K697" s="491"/>
      <c r="L697" s="490"/>
      <c r="M697" s="363" t="str">
        <f>IF(G697="", "", VLOOKUP(AO697,【参考】数式用!$AZ$3:$BA$6, 2, FALSE))</f>
        <v/>
      </c>
      <c r="N697" s="364" t="str">
        <f>IF(G697="","",VLOOKUP(G697,【参考】数式用!$A$4:$L$54,MATCH('別紙様式2-3（個表）'!M697,【参考】数式用!$J$3:$L$3,0)+9,FALSE))</f>
        <v/>
      </c>
      <c r="O697" s="497" t="s">
        <v>2396</v>
      </c>
      <c r="P697" s="365" t="str">
        <f t="shared" si="77"/>
        <v>未入力あり</v>
      </c>
      <c r="Q697" s="273" t="str">
        <f>IFERROR(IF(P697="未入力あり","",ROUNDDOWN(ROUNDDOWN($H697*$I697,0)*VLOOKUP($G697,【参考】数式用!$A$4:$E$54,3, FALSE),0)),"")</f>
        <v/>
      </c>
      <c r="R697" s="273" t="str">
        <f>IF(AM697="×", 0,IF(P697="未入力あり","",ROUNDDOWN(ROUNDDOWN($H697*$I697,0)*VLOOKUP($G697,【参考】数式用!$A$4:$E$54,4,FALSE),0)))</f>
        <v/>
      </c>
      <c r="S697" s="366" t="str">
        <f>IF(AN697="×", 0,IF(P697="未入力あり","",ROUNDDOWN(ROUNDDOWN($H697*$I697,0)*VLOOKUP($G697,【参考】数式用!$A$4:$E$54,5, FALSE),0)))</f>
        <v/>
      </c>
      <c r="T697" s="369" t="s">
        <v>3907</v>
      </c>
      <c r="U697" s="370"/>
      <c r="V697" s="33"/>
      <c r="W697" s="641"/>
      <c r="X697" s="641"/>
      <c r="Y697" s="641"/>
      <c r="Z697" s="641"/>
      <c r="AA697" s="641"/>
      <c r="AB697" s="641"/>
      <c r="AC697" s="641"/>
      <c r="AD697" s="641"/>
      <c r="AE697" s="641"/>
      <c r="AF697" s="641"/>
      <c r="AG697" s="641"/>
      <c r="AI697" s="373" t="str">
        <f t="shared" si="79"/>
        <v/>
      </c>
      <c r="AJ697" s="372" t="e">
        <f>VLOOKUP('別紙様式2-3（個表）'!$G697,【参考】数式用!$P$4:$Q$54,2, FALSE)</f>
        <v>#N/A</v>
      </c>
      <c r="AK697" s="372" t="e">
        <f>VLOOKUP('別紙様式2-3（個表）'!$G697,【参考】数式用!$P$4:$W$54,8, FALSE)</f>
        <v>#N/A</v>
      </c>
      <c r="AL697" s="372" t="e">
        <f>VLOOKUP('別紙様式2-3（個表）'!$G697,【参考】数式用!$P$4:$AD$54,15, FALSE)</f>
        <v>#N/A</v>
      </c>
      <c r="AM697" s="372" t="str">
        <f t="shared" si="80"/>
        <v/>
      </c>
      <c r="AN697" s="372" t="str">
        <f t="shared" si="81"/>
        <v/>
      </c>
      <c r="AO697" s="372" t="str">
        <f t="shared" si="82"/>
        <v/>
      </c>
      <c r="AP697" s="372" t="str">
        <f>IF(G697="", "", VLOOKUP(G697,【参考】数式用!$A$4:$M$54,13,FALSE))</f>
        <v/>
      </c>
      <c r="AQ697" s="46" t="str">
        <f t="shared" si="83"/>
        <v>―</v>
      </c>
    </row>
    <row r="698" spans="1:43" ht="45" customHeight="1">
      <c r="A698" s="114">
        <f t="shared" si="78"/>
        <v>684</v>
      </c>
      <c r="B698" s="115" t="str">
        <f>IF(基本情報入力シート!B741="","",基本情報入力シート!B741)</f>
        <v/>
      </c>
      <c r="C698" s="116" t="str">
        <f>IF(基本情報入力シート!L741="","",基本情報入力シート!L741)</f>
        <v/>
      </c>
      <c r="D698" s="116" t="str">
        <f>IF(基本情報入力シート!Q741="","",基本情報入力シート!Q741)</f>
        <v>愛知県</v>
      </c>
      <c r="E698" s="116" t="str">
        <f>IF(基本情報入力シート!V741="","",基本情報入力シート!V741)</f>
        <v/>
      </c>
      <c r="F698" s="116" t="str">
        <f>IF(基本情報入力シート!W741="","",基本情報入力シート!W741)</f>
        <v>事業所番号及びサービス名を入力してください。</v>
      </c>
      <c r="G698" s="116" t="str">
        <f>IF(基本情報入力シート!Z741="","",基本情報入力シート!Z741)</f>
        <v/>
      </c>
      <c r="H698" s="224" t="str">
        <f>IF(基本情報入力シート!AD741="","",基本情報入力シート!AD741)</f>
        <v/>
      </c>
      <c r="I698" s="362" t="str">
        <f>IF(基本情報入力シート!AE741="","",基本情報入力シート!AE741)</f>
        <v/>
      </c>
      <c r="J698" s="487"/>
      <c r="K698" s="491"/>
      <c r="L698" s="490"/>
      <c r="M698" s="363" t="str">
        <f>IF(G698="", "", VLOOKUP(AO698,【参考】数式用!$AZ$3:$BA$6, 2, FALSE))</f>
        <v/>
      </c>
      <c r="N698" s="364" t="str">
        <f>IF(G698="","",VLOOKUP(G698,【参考】数式用!$A$4:$L$54,MATCH('別紙様式2-3（個表）'!M698,【参考】数式用!$J$3:$L$3,0)+9,FALSE))</f>
        <v/>
      </c>
      <c r="O698" s="497" t="s">
        <v>2396</v>
      </c>
      <c r="P698" s="365" t="str">
        <f t="shared" si="77"/>
        <v>未入力あり</v>
      </c>
      <c r="Q698" s="273" t="str">
        <f>IFERROR(IF(P698="未入力あり","",ROUNDDOWN(ROUNDDOWN($H698*$I698,0)*VLOOKUP($G698,【参考】数式用!$A$4:$E$54,3, FALSE),0)),"")</f>
        <v/>
      </c>
      <c r="R698" s="273" t="str">
        <f>IF(AM698="×", 0,IF(P698="未入力あり","",ROUNDDOWN(ROUNDDOWN($H698*$I698,0)*VLOOKUP($G698,【参考】数式用!$A$4:$E$54,4,FALSE),0)))</f>
        <v/>
      </c>
      <c r="S698" s="366" t="str">
        <f>IF(AN698="×", 0,IF(P698="未入力あり","",ROUNDDOWN(ROUNDDOWN($H698*$I698,0)*VLOOKUP($G698,【参考】数式用!$A$4:$E$54,5, FALSE),0)))</f>
        <v/>
      </c>
      <c r="T698" s="369" t="s">
        <v>3907</v>
      </c>
      <c r="U698" s="370"/>
      <c r="V698" s="33"/>
      <c r="W698" s="641"/>
      <c r="X698" s="641"/>
      <c r="Y698" s="641"/>
      <c r="Z698" s="641"/>
      <c r="AA698" s="641"/>
      <c r="AB698" s="641"/>
      <c r="AC698" s="641"/>
      <c r="AD698" s="641"/>
      <c r="AE698" s="641"/>
      <c r="AF698" s="641"/>
      <c r="AG698" s="641"/>
      <c r="AI698" s="373" t="str">
        <f t="shared" si="79"/>
        <v/>
      </c>
      <c r="AJ698" s="372" t="e">
        <f>VLOOKUP('別紙様式2-3（個表）'!$G698,【参考】数式用!$P$4:$Q$54,2, FALSE)</f>
        <v>#N/A</v>
      </c>
      <c r="AK698" s="372" t="e">
        <f>VLOOKUP('別紙様式2-3（個表）'!$G698,【参考】数式用!$P$4:$W$54,8, FALSE)</f>
        <v>#N/A</v>
      </c>
      <c r="AL698" s="372" t="e">
        <f>VLOOKUP('別紙様式2-3（個表）'!$G698,【参考】数式用!$P$4:$AD$54,15, FALSE)</f>
        <v>#N/A</v>
      </c>
      <c r="AM698" s="372" t="str">
        <f t="shared" si="80"/>
        <v/>
      </c>
      <c r="AN698" s="372" t="str">
        <f t="shared" si="81"/>
        <v/>
      </c>
      <c r="AO698" s="372" t="str">
        <f t="shared" si="82"/>
        <v/>
      </c>
      <c r="AP698" s="372" t="str">
        <f>IF(G698="", "", VLOOKUP(G698,【参考】数式用!$A$4:$M$54,13,FALSE))</f>
        <v/>
      </c>
      <c r="AQ698" s="46" t="str">
        <f t="shared" si="83"/>
        <v>―</v>
      </c>
    </row>
    <row r="699" spans="1:43" ht="45" customHeight="1">
      <c r="A699" s="114">
        <f t="shared" si="78"/>
        <v>685</v>
      </c>
      <c r="B699" s="115" t="str">
        <f>IF(基本情報入力シート!B742="","",基本情報入力シート!B742)</f>
        <v/>
      </c>
      <c r="C699" s="116" t="str">
        <f>IF(基本情報入力シート!L742="","",基本情報入力シート!L742)</f>
        <v/>
      </c>
      <c r="D699" s="116" t="str">
        <f>IF(基本情報入力シート!Q742="","",基本情報入力シート!Q742)</f>
        <v>愛知県</v>
      </c>
      <c r="E699" s="116" t="str">
        <f>IF(基本情報入力シート!V742="","",基本情報入力シート!V742)</f>
        <v/>
      </c>
      <c r="F699" s="116" t="str">
        <f>IF(基本情報入力シート!W742="","",基本情報入力シート!W742)</f>
        <v>事業所番号及びサービス名を入力してください。</v>
      </c>
      <c r="G699" s="116" t="str">
        <f>IF(基本情報入力シート!Z742="","",基本情報入力シート!Z742)</f>
        <v/>
      </c>
      <c r="H699" s="224" t="str">
        <f>IF(基本情報入力シート!AD742="","",基本情報入力シート!AD742)</f>
        <v/>
      </c>
      <c r="I699" s="362" t="str">
        <f>IF(基本情報入力シート!AE742="","",基本情報入力シート!AE742)</f>
        <v/>
      </c>
      <c r="J699" s="487"/>
      <c r="K699" s="491"/>
      <c r="L699" s="490"/>
      <c r="M699" s="363" t="str">
        <f>IF(G699="", "", VLOOKUP(AO699,【参考】数式用!$AZ$3:$BA$6, 2, FALSE))</f>
        <v/>
      </c>
      <c r="N699" s="364" t="str">
        <f>IF(G699="","",VLOOKUP(G699,【参考】数式用!$A$4:$L$54,MATCH('別紙様式2-3（個表）'!M699,【参考】数式用!$J$3:$L$3,0)+9,FALSE))</f>
        <v/>
      </c>
      <c r="O699" s="497" t="s">
        <v>2396</v>
      </c>
      <c r="P699" s="365" t="str">
        <f t="shared" si="77"/>
        <v>未入力あり</v>
      </c>
      <c r="Q699" s="273" t="str">
        <f>IFERROR(IF(P699="未入力あり","",ROUNDDOWN(ROUNDDOWN($H699*$I699,0)*VLOOKUP($G699,【参考】数式用!$A$4:$E$54,3, FALSE),0)),"")</f>
        <v/>
      </c>
      <c r="R699" s="273" t="str">
        <f>IF(AM699="×", 0,IF(P699="未入力あり","",ROUNDDOWN(ROUNDDOWN($H699*$I699,0)*VLOOKUP($G699,【参考】数式用!$A$4:$E$54,4,FALSE),0)))</f>
        <v/>
      </c>
      <c r="S699" s="366" t="str">
        <f>IF(AN699="×", 0,IF(P699="未入力あり","",ROUNDDOWN(ROUNDDOWN($H699*$I699,0)*VLOOKUP($G699,【参考】数式用!$A$4:$E$54,5, FALSE),0)))</f>
        <v/>
      </c>
      <c r="T699" s="369" t="s">
        <v>3907</v>
      </c>
      <c r="U699" s="370"/>
      <c r="V699" s="33"/>
      <c r="W699" s="641"/>
      <c r="X699" s="641"/>
      <c r="Y699" s="641"/>
      <c r="Z699" s="641"/>
      <c r="AA699" s="641"/>
      <c r="AB699" s="641"/>
      <c r="AC699" s="641"/>
      <c r="AD699" s="641"/>
      <c r="AE699" s="641"/>
      <c r="AF699" s="641"/>
      <c r="AG699" s="641"/>
      <c r="AI699" s="373" t="str">
        <f t="shared" si="79"/>
        <v/>
      </c>
      <c r="AJ699" s="372" t="e">
        <f>VLOOKUP('別紙様式2-3（個表）'!$G699,【参考】数式用!$P$4:$Q$54,2, FALSE)</f>
        <v>#N/A</v>
      </c>
      <c r="AK699" s="372" t="e">
        <f>VLOOKUP('別紙様式2-3（個表）'!$G699,【参考】数式用!$P$4:$W$54,8, FALSE)</f>
        <v>#N/A</v>
      </c>
      <c r="AL699" s="372" t="e">
        <f>VLOOKUP('別紙様式2-3（個表）'!$G699,【参考】数式用!$P$4:$AD$54,15, FALSE)</f>
        <v>#N/A</v>
      </c>
      <c r="AM699" s="372" t="str">
        <f t="shared" si="80"/>
        <v/>
      </c>
      <c r="AN699" s="372" t="str">
        <f t="shared" si="81"/>
        <v/>
      </c>
      <c r="AO699" s="372" t="str">
        <f t="shared" si="82"/>
        <v/>
      </c>
      <c r="AP699" s="372" t="str">
        <f>IF(G699="", "", VLOOKUP(G699,【参考】数式用!$A$4:$M$54,13,FALSE))</f>
        <v/>
      </c>
      <c r="AQ699" s="46" t="str">
        <f t="shared" si="83"/>
        <v>―</v>
      </c>
    </row>
    <row r="700" spans="1:43" ht="45" customHeight="1">
      <c r="A700" s="114">
        <f t="shared" si="78"/>
        <v>686</v>
      </c>
      <c r="B700" s="115" t="str">
        <f>IF(基本情報入力シート!B743="","",基本情報入力シート!B743)</f>
        <v/>
      </c>
      <c r="C700" s="116" t="str">
        <f>IF(基本情報入力シート!L743="","",基本情報入力シート!L743)</f>
        <v/>
      </c>
      <c r="D700" s="116" t="str">
        <f>IF(基本情報入力シート!Q743="","",基本情報入力シート!Q743)</f>
        <v>愛知県</v>
      </c>
      <c r="E700" s="116" t="str">
        <f>IF(基本情報入力シート!V743="","",基本情報入力シート!V743)</f>
        <v/>
      </c>
      <c r="F700" s="116" t="str">
        <f>IF(基本情報入力シート!W743="","",基本情報入力シート!W743)</f>
        <v>事業所番号及びサービス名を入力してください。</v>
      </c>
      <c r="G700" s="116" t="str">
        <f>IF(基本情報入力シート!Z743="","",基本情報入力シート!Z743)</f>
        <v/>
      </c>
      <c r="H700" s="224" t="str">
        <f>IF(基本情報入力シート!AD743="","",基本情報入力シート!AD743)</f>
        <v/>
      </c>
      <c r="I700" s="362" t="str">
        <f>IF(基本情報入力シート!AE743="","",基本情報入力シート!AE743)</f>
        <v/>
      </c>
      <c r="J700" s="487"/>
      <c r="K700" s="491"/>
      <c r="L700" s="490"/>
      <c r="M700" s="363" t="str">
        <f>IF(G700="", "", VLOOKUP(AO700,【参考】数式用!$AZ$3:$BA$6, 2, FALSE))</f>
        <v/>
      </c>
      <c r="N700" s="364" t="str">
        <f>IF(G700="","",VLOOKUP(G700,【参考】数式用!$A$4:$L$54,MATCH('別紙様式2-3（個表）'!M700,【参考】数式用!$J$3:$L$3,0)+9,FALSE))</f>
        <v/>
      </c>
      <c r="O700" s="497" t="s">
        <v>2396</v>
      </c>
      <c r="P700" s="365" t="str">
        <f t="shared" si="77"/>
        <v>未入力あり</v>
      </c>
      <c r="Q700" s="273" t="str">
        <f>IFERROR(IF(P700="未入力あり","",ROUNDDOWN(ROUNDDOWN($H700*$I700,0)*VLOOKUP($G700,【参考】数式用!$A$4:$E$54,3, FALSE),0)),"")</f>
        <v/>
      </c>
      <c r="R700" s="273" t="str">
        <f>IF(AM700="×", 0,IF(P700="未入力あり","",ROUNDDOWN(ROUNDDOWN($H700*$I700,0)*VLOOKUP($G700,【参考】数式用!$A$4:$E$54,4,FALSE),0)))</f>
        <v/>
      </c>
      <c r="S700" s="366" t="str">
        <f>IF(AN700="×", 0,IF(P700="未入力あり","",ROUNDDOWN(ROUNDDOWN($H700*$I700,0)*VLOOKUP($G700,【参考】数式用!$A$4:$E$54,5, FALSE),0)))</f>
        <v/>
      </c>
      <c r="T700" s="369" t="s">
        <v>3907</v>
      </c>
      <c r="U700" s="370"/>
      <c r="V700" s="33"/>
      <c r="W700" s="641"/>
      <c r="X700" s="641"/>
      <c r="Y700" s="641"/>
      <c r="Z700" s="641"/>
      <c r="AA700" s="641"/>
      <c r="AB700" s="641"/>
      <c r="AC700" s="641"/>
      <c r="AD700" s="641"/>
      <c r="AE700" s="641"/>
      <c r="AF700" s="641"/>
      <c r="AG700" s="641"/>
      <c r="AI700" s="373" t="str">
        <f t="shared" si="79"/>
        <v/>
      </c>
      <c r="AJ700" s="372" t="e">
        <f>VLOOKUP('別紙様式2-3（個表）'!$G700,【参考】数式用!$P$4:$Q$54,2, FALSE)</f>
        <v>#N/A</v>
      </c>
      <c r="AK700" s="372" t="e">
        <f>VLOOKUP('別紙様式2-3（個表）'!$G700,【参考】数式用!$P$4:$W$54,8, FALSE)</f>
        <v>#N/A</v>
      </c>
      <c r="AL700" s="372" t="e">
        <f>VLOOKUP('別紙様式2-3（個表）'!$G700,【参考】数式用!$P$4:$AD$54,15, FALSE)</f>
        <v>#N/A</v>
      </c>
      <c r="AM700" s="372" t="str">
        <f t="shared" si="80"/>
        <v/>
      </c>
      <c r="AN700" s="372" t="str">
        <f t="shared" si="81"/>
        <v/>
      </c>
      <c r="AO700" s="372" t="str">
        <f t="shared" si="82"/>
        <v/>
      </c>
      <c r="AP700" s="372" t="str">
        <f>IF(G700="", "", VLOOKUP(G700,【参考】数式用!$A$4:$M$54,13,FALSE))</f>
        <v/>
      </c>
      <c r="AQ700" s="46" t="str">
        <f t="shared" si="83"/>
        <v>―</v>
      </c>
    </row>
    <row r="701" spans="1:43" ht="45" customHeight="1">
      <c r="A701" s="114">
        <f t="shared" si="78"/>
        <v>687</v>
      </c>
      <c r="B701" s="115" t="str">
        <f>IF(基本情報入力シート!B744="","",基本情報入力シート!B744)</f>
        <v/>
      </c>
      <c r="C701" s="116" t="str">
        <f>IF(基本情報入力シート!L744="","",基本情報入力シート!L744)</f>
        <v/>
      </c>
      <c r="D701" s="116" t="str">
        <f>IF(基本情報入力シート!Q744="","",基本情報入力シート!Q744)</f>
        <v>愛知県</v>
      </c>
      <c r="E701" s="116" t="str">
        <f>IF(基本情報入力シート!V744="","",基本情報入力シート!V744)</f>
        <v/>
      </c>
      <c r="F701" s="116" t="str">
        <f>IF(基本情報入力シート!W744="","",基本情報入力シート!W744)</f>
        <v>事業所番号及びサービス名を入力してください。</v>
      </c>
      <c r="G701" s="116" t="str">
        <f>IF(基本情報入力シート!Z744="","",基本情報入力シート!Z744)</f>
        <v/>
      </c>
      <c r="H701" s="224" t="str">
        <f>IF(基本情報入力シート!AD744="","",基本情報入力シート!AD744)</f>
        <v/>
      </c>
      <c r="I701" s="362" t="str">
        <f>IF(基本情報入力シート!AE744="","",基本情報入力シート!AE744)</f>
        <v/>
      </c>
      <c r="J701" s="487"/>
      <c r="K701" s="491"/>
      <c r="L701" s="490"/>
      <c r="M701" s="363" t="str">
        <f>IF(G701="", "", VLOOKUP(AO701,【参考】数式用!$AZ$3:$BA$6, 2, FALSE))</f>
        <v/>
      </c>
      <c r="N701" s="364" t="str">
        <f>IF(G701="","",VLOOKUP(G701,【参考】数式用!$A$4:$L$54,MATCH('別紙様式2-3（個表）'!M701,【参考】数式用!$J$3:$L$3,0)+9,FALSE))</f>
        <v/>
      </c>
      <c r="O701" s="497" t="s">
        <v>2396</v>
      </c>
      <c r="P701" s="365" t="str">
        <f t="shared" si="77"/>
        <v>未入力あり</v>
      </c>
      <c r="Q701" s="273" t="str">
        <f>IFERROR(IF(P701="未入力あり","",ROUNDDOWN(ROUNDDOWN($H701*$I701,0)*VLOOKUP($G701,【参考】数式用!$A$4:$E$54,3, FALSE),0)),"")</f>
        <v/>
      </c>
      <c r="R701" s="273" t="str">
        <f>IF(AM701="×", 0,IF(P701="未入力あり","",ROUNDDOWN(ROUNDDOWN($H701*$I701,0)*VLOOKUP($G701,【参考】数式用!$A$4:$E$54,4,FALSE),0)))</f>
        <v/>
      </c>
      <c r="S701" s="366" t="str">
        <f>IF(AN701="×", 0,IF(P701="未入力あり","",ROUNDDOWN(ROUNDDOWN($H701*$I701,0)*VLOOKUP($G701,【参考】数式用!$A$4:$E$54,5, FALSE),0)))</f>
        <v/>
      </c>
      <c r="T701" s="369" t="s">
        <v>3907</v>
      </c>
      <c r="U701" s="370"/>
      <c r="V701" s="33"/>
      <c r="W701" s="641"/>
      <c r="X701" s="641"/>
      <c r="Y701" s="641"/>
      <c r="Z701" s="641"/>
      <c r="AA701" s="641"/>
      <c r="AB701" s="641"/>
      <c r="AC701" s="641"/>
      <c r="AD701" s="641"/>
      <c r="AE701" s="641"/>
      <c r="AF701" s="641"/>
      <c r="AG701" s="641"/>
      <c r="AI701" s="373" t="str">
        <f t="shared" si="79"/>
        <v/>
      </c>
      <c r="AJ701" s="372" t="e">
        <f>VLOOKUP('別紙様式2-3（個表）'!$G701,【参考】数式用!$P$4:$Q$54,2, FALSE)</f>
        <v>#N/A</v>
      </c>
      <c r="AK701" s="372" t="e">
        <f>VLOOKUP('別紙様式2-3（個表）'!$G701,【参考】数式用!$P$4:$W$54,8, FALSE)</f>
        <v>#N/A</v>
      </c>
      <c r="AL701" s="372" t="e">
        <f>VLOOKUP('別紙様式2-3（個表）'!$G701,【参考】数式用!$P$4:$AD$54,15, FALSE)</f>
        <v>#N/A</v>
      </c>
      <c r="AM701" s="372" t="str">
        <f t="shared" si="80"/>
        <v/>
      </c>
      <c r="AN701" s="372" t="str">
        <f t="shared" si="81"/>
        <v/>
      </c>
      <c r="AO701" s="372" t="str">
        <f t="shared" si="82"/>
        <v/>
      </c>
      <c r="AP701" s="372" t="str">
        <f>IF(G701="", "", VLOOKUP(G701,【参考】数式用!$A$4:$M$54,13,FALSE))</f>
        <v/>
      </c>
      <c r="AQ701" s="46" t="str">
        <f t="shared" si="83"/>
        <v>―</v>
      </c>
    </row>
    <row r="702" spans="1:43" ht="45" customHeight="1">
      <c r="A702" s="114">
        <f t="shared" si="78"/>
        <v>688</v>
      </c>
      <c r="B702" s="115" t="str">
        <f>IF(基本情報入力シート!B745="","",基本情報入力シート!B745)</f>
        <v/>
      </c>
      <c r="C702" s="116" t="str">
        <f>IF(基本情報入力シート!L745="","",基本情報入力シート!L745)</f>
        <v/>
      </c>
      <c r="D702" s="116" t="str">
        <f>IF(基本情報入力シート!Q745="","",基本情報入力シート!Q745)</f>
        <v>愛知県</v>
      </c>
      <c r="E702" s="116" t="str">
        <f>IF(基本情報入力シート!V745="","",基本情報入力シート!V745)</f>
        <v/>
      </c>
      <c r="F702" s="116" t="str">
        <f>IF(基本情報入力シート!W745="","",基本情報入力シート!W745)</f>
        <v>事業所番号及びサービス名を入力してください。</v>
      </c>
      <c r="G702" s="116" t="str">
        <f>IF(基本情報入力シート!Z745="","",基本情報入力シート!Z745)</f>
        <v/>
      </c>
      <c r="H702" s="224" t="str">
        <f>IF(基本情報入力シート!AD745="","",基本情報入力シート!AD745)</f>
        <v/>
      </c>
      <c r="I702" s="362" t="str">
        <f>IF(基本情報入力シート!AE745="","",基本情報入力シート!AE745)</f>
        <v/>
      </c>
      <c r="J702" s="487"/>
      <c r="K702" s="491"/>
      <c r="L702" s="490"/>
      <c r="M702" s="363" t="str">
        <f>IF(G702="", "", VLOOKUP(AO702,【参考】数式用!$AZ$3:$BA$6, 2, FALSE))</f>
        <v/>
      </c>
      <c r="N702" s="364" t="str">
        <f>IF(G702="","",VLOOKUP(G702,【参考】数式用!$A$4:$L$54,MATCH('別紙様式2-3（個表）'!M702,【参考】数式用!$J$3:$L$3,0)+9,FALSE))</f>
        <v/>
      </c>
      <c r="O702" s="497" t="s">
        <v>2396</v>
      </c>
      <c r="P702" s="365" t="str">
        <f t="shared" si="77"/>
        <v>未入力あり</v>
      </c>
      <c r="Q702" s="273" t="str">
        <f>IFERROR(IF(P702="未入力あり","",ROUNDDOWN(ROUNDDOWN($H702*$I702,0)*VLOOKUP($G702,【参考】数式用!$A$4:$E$54,3, FALSE),0)),"")</f>
        <v/>
      </c>
      <c r="R702" s="273" t="str">
        <f>IF(AM702="×", 0,IF(P702="未入力あり","",ROUNDDOWN(ROUNDDOWN($H702*$I702,0)*VLOOKUP($G702,【参考】数式用!$A$4:$E$54,4,FALSE),0)))</f>
        <v/>
      </c>
      <c r="S702" s="366" t="str">
        <f>IF(AN702="×", 0,IF(P702="未入力あり","",ROUNDDOWN(ROUNDDOWN($H702*$I702,0)*VLOOKUP($G702,【参考】数式用!$A$4:$E$54,5, FALSE),0)))</f>
        <v/>
      </c>
      <c r="T702" s="369" t="s">
        <v>3907</v>
      </c>
      <c r="U702" s="370"/>
      <c r="V702" s="33"/>
      <c r="W702" s="641"/>
      <c r="X702" s="641"/>
      <c r="Y702" s="641"/>
      <c r="Z702" s="641"/>
      <c r="AA702" s="641"/>
      <c r="AB702" s="641"/>
      <c r="AC702" s="641"/>
      <c r="AD702" s="641"/>
      <c r="AE702" s="641"/>
      <c r="AF702" s="641"/>
      <c r="AG702" s="641"/>
      <c r="AI702" s="373" t="str">
        <f t="shared" si="79"/>
        <v/>
      </c>
      <c r="AJ702" s="372" t="e">
        <f>VLOOKUP('別紙様式2-3（個表）'!$G702,【参考】数式用!$P$4:$Q$54,2, FALSE)</f>
        <v>#N/A</v>
      </c>
      <c r="AK702" s="372" t="e">
        <f>VLOOKUP('別紙様式2-3（個表）'!$G702,【参考】数式用!$P$4:$W$54,8, FALSE)</f>
        <v>#N/A</v>
      </c>
      <c r="AL702" s="372" t="e">
        <f>VLOOKUP('別紙様式2-3（個表）'!$G702,【参考】数式用!$P$4:$AD$54,15, FALSE)</f>
        <v>#N/A</v>
      </c>
      <c r="AM702" s="372" t="str">
        <f t="shared" si="80"/>
        <v/>
      </c>
      <c r="AN702" s="372" t="str">
        <f t="shared" si="81"/>
        <v/>
      </c>
      <c r="AO702" s="372" t="str">
        <f t="shared" si="82"/>
        <v/>
      </c>
      <c r="AP702" s="372" t="str">
        <f>IF(G702="", "", VLOOKUP(G702,【参考】数式用!$A$4:$M$54,13,FALSE))</f>
        <v/>
      </c>
      <c r="AQ702" s="46" t="str">
        <f t="shared" si="83"/>
        <v>―</v>
      </c>
    </row>
    <row r="703" spans="1:43" ht="45" customHeight="1">
      <c r="A703" s="114">
        <f t="shared" si="78"/>
        <v>689</v>
      </c>
      <c r="B703" s="115" t="str">
        <f>IF(基本情報入力シート!B746="","",基本情報入力シート!B746)</f>
        <v/>
      </c>
      <c r="C703" s="116" t="str">
        <f>IF(基本情報入力シート!L746="","",基本情報入力シート!L746)</f>
        <v/>
      </c>
      <c r="D703" s="116" t="str">
        <f>IF(基本情報入力シート!Q746="","",基本情報入力シート!Q746)</f>
        <v>愛知県</v>
      </c>
      <c r="E703" s="116" t="str">
        <f>IF(基本情報入力シート!V746="","",基本情報入力シート!V746)</f>
        <v/>
      </c>
      <c r="F703" s="116" t="str">
        <f>IF(基本情報入力シート!W746="","",基本情報入力シート!W746)</f>
        <v>事業所番号及びサービス名を入力してください。</v>
      </c>
      <c r="G703" s="116" t="str">
        <f>IF(基本情報入力シート!Z746="","",基本情報入力シート!Z746)</f>
        <v/>
      </c>
      <c r="H703" s="224" t="str">
        <f>IF(基本情報入力シート!AD746="","",基本情報入力シート!AD746)</f>
        <v/>
      </c>
      <c r="I703" s="362" t="str">
        <f>IF(基本情報入力シート!AE746="","",基本情報入力シート!AE746)</f>
        <v/>
      </c>
      <c r="J703" s="487"/>
      <c r="K703" s="491"/>
      <c r="L703" s="490"/>
      <c r="M703" s="363" t="str">
        <f>IF(G703="", "", VLOOKUP(AO703,【参考】数式用!$AZ$3:$BA$6, 2, FALSE))</f>
        <v/>
      </c>
      <c r="N703" s="364" t="str">
        <f>IF(G703="","",VLOOKUP(G703,【参考】数式用!$A$4:$L$54,MATCH('別紙様式2-3（個表）'!M703,【参考】数式用!$J$3:$L$3,0)+9,FALSE))</f>
        <v/>
      </c>
      <c r="O703" s="497" t="s">
        <v>2396</v>
      </c>
      <c r="P703" s="365" t="str">
        <f t="shared" si="77"/>
        <v>未入力あり</v>
      </c>
      <c r="Q703" s="273" t="str">
        <f>IFERROR(IF(P703="未入力あり","",ROUNDDOWN(ROUNDDOWN($H703*$I703,0)*VLOOKUP($G703,【参考】数式用!$A$4:$E$54,3, FALSE),0)),"")</f>
        <v/>
      </c>
      <c r="R703" s="273" t="str">
        <f>IF(AM703="×", 0,IF(P703="未入力あり","",ROUNDDOWN(ROUNDDOWN($H703*$I703,0)*VLOOKUP($G703,【参考】数式用!$A$4:$E$54,4,FALSE),0)))</f>
        <v/>
      </c>
      <c r="S703" s="366" t="str">
        <f>IF(AN703="×", 0,IF(P703="未入力あり","",ROUNDDOWN(ROUNDDOWN($H703*$I703,0)*VLOOKUP($G703,【参考】数式用!$A$4:$E$54,5, FALSE),0)))</f>
        <v/>
      </c>
      <c r="T703" s="369" t="s">
        <v>3907</v>
      </c>
      <c r="U703" s="370"/>
      <c r="V703" s="33"/>
      <c r="W703" s="641"/>
      <c r="X703" s="641"/>
      <c r="Y703" s="641"/>
      <c r="Z703" s="641"/>
      <c r="AA703" s="641"/>
      <c r="AB703" s="641"/>
      <c r="AC703" s="641"/>
      <c r="AD703" s="641"/>
      <c r="AE703" s="641"/>
      <c r="AF703" s="641"/>
      <c r="AG703" s="641"/>
      <c r="AI703" s="373" t="str">
        <f t="shared" si="79"/>
        <v/>
      </c>
      <c r="AJ703" s="372" t="e">
        <f>VLOOKUP('別紙様式2-3（個表）'!$G703,【参考】数式用!$P$4:$Q$54,2, FALSE)</f>
        <v>#N/A</v>
      </c>
      <c r="AK703" s="372" t="e">
        <f>VLOOKUP('別紙様式2-3（個表）'!$G703,【参考】数式用!$P$4:$W$54,8, FALSE)</f>
        <v>#N/A</v>
      </c>
      <c r="AL703" s="372" t="e">
        <f>VLOOKUP('別紙様式2-3（個表）'!$G703,【参考】数式用!$P$4:$AD$54,15, FALSE)</f>
        <v>#N/A</v>
      </c>
      <c r="AM703" s="372" t="str">
        <f t="shared" si="80"/>
        <v/>
      </c>
      <c r="AN703" s="372" t="str">
        <f t="shared" si="81"/>
        <v/>
      </c>
      <c r="AO703" s="372" t="str">
        <f t="shared" si="82"/>
        <v/>
      </c>
      <c r="AP703" s="372" t="str">
        <f>IF(G703="", "", VLOOKUP(G703,【参考】数式用!$A$4:$M$54,13,FALSE))</f>
        <v/>
      </c>
      <c r="AQ703" s="46" t="str">
        <f t="shared" si="83"/>
        <v>―</v>
      </c>
    </row>
    <row r="704" spans="1:43" ht="45" customHeight="1">
      <c r="A704" s="114">
        <f t="shared" si="78"/>
        <v>690</v>
      </c>
      <c r="B704" s="115" t="str">
        <f>IF(基本情報入力シート!B747="","",基本情報入力シート!B747)</f>
        <v/>
      </c>
      <c r="C704" s="116" t="str">
        <f>IF(基本情報入力シート!L747="","",基本情報入力シート!L747)</f>
        <v/>
      </c>
      <c r="D704" s="116" t="str">
        <f>IF(基本情報入力シート!Q747="","",基本情報入力シート!Q747)</f>
        <v>愛知県</v>
      </c>
      <c r="E704" s="116" t="str">
        <f>IF(基本情報入力シート!V747="","",基本情報入力シート!V747)</f>
        <v/>
      </c>
      <c r="F704" s="116" t="str">
        <f>IF(基本情報入力シート!W747="","",基本情報入力シート!W747)</f>
        <v>事業所番号及びサービス名を入力してください。</v>
      </c>
      <c r="G704" s="116" t="str">
        <f>IF(基本情報入力シート!Z747="","",基本情報入力シート!Z747)</f>
        <v/>
      </c>
      <c r="H704" s="224" t="str">
        <f>IF(基本情報入力シート!AD747="","",基本情報入力シート!AD747)</f>
        <v/>
      </c>
      <c r="I704" s="362" t="str">
        <f>IF(基本情報入力シート!AE747="","",基本情報入力シート!AE747)</f>
        <v/>
      </c>
      <c r="J704" s="487"/>
      <c r="K704" s="491"/>
      <c r="L704" s="490"/>
      <c r="M704" s="363" t="str">
        <f>IF(G704="", "", VLOOKUP(AO704,【参考】数式用!$AZ$3:$BA$6, 2, FALSE))</f>
        <v/>
      </c>
      <c r="N704" s="364" t="str">
        <f>IF(G704="","",VLOOKUP(G704,【参考】数式用!$A$4:$L$54,MATCH('別紙様式2-3（個表）'!M704,【参考】数式用!$J$3:$L$3,0)+9,FALSE))</f>
        <v/>
      </c>
      <c r="O704" s="497" t="s">
        <v>2396</v>
      </c>
      <c r="P704" s="365" t="str">
        <f t="shared" si="77"/>
        <v>未入力あり</v>
      </c>
      <c r="Q704" s="273" t="str">
        <f>IFERROR(IF(P704="未入力あり","",ROUNDDOWN(ROUNDDOWN($H704*$I704,0)*VLOOKUP($G704,【参考】数式用!$A$4:$E$54,3, FALSE),0)),"")</f>
        <v/>
      </c>
      <c r="R704" s="273" t="str">
        <f>IF(AM704="×", 0,IF(P704="未入力あり","",ROUNDDOWN(ROUNDDOWN($H704*$I704,0)*VLOOKUP($G704,【参考】数式用!$A$4:$E$54,4,FALSE),0)))</f>
        <v/>
      </c>
      <c r="S704" s="366" t="str">
        <f>IF(AN704="×", 0,IF(P704="未入力あり","",ROUNDDOWN(ROUNDDOWN($H704*$I704,0)*VLOOKUP($G704,【参考】数式用!$A$4:$E$54,5, FALSE),0)))</f>
        <v/>
      </c>
      <c r="T704" s="369" t="s">
        <v>3907</v>
      </c>
      <c r="U704" s="370"/>
      <c r="V704" s="33"/>
      <c r="W704" s="641"/>
      <c r="X704" s="641"/>
      <c r="Y704" s="641"/>
      <c r="Z704" s="641"/>
      <c r="AA704" s="641"/>
      <c r="AB704" s="641"/>
      <c r="AC704" s="641"/>
      <c r="AD704" s="641"/>
      <c r="AE704" s="641"/>
      <c r="AF704" s="641"/>
      <c r="AG704" s="641"/>
      <c r="AI704" s="373" t="str">
        <f t="shared" si="79"/>
        <v/>
      </c>
      <c r="AJ704" s="372" t="e">
        <f>VLOOKUP('別紙様式2-3（個表）'!$G704,【参考】数式用!$P$4:$Q$54,2, FALSE)</f>
        <v>#N/A</v>
      </c>
      <c r="AK704" s="372" t="e">
        <f>VLOOKUP('別紙様式2-3（個表）'!$G704,【参考】数式用!$P$4:$W$54,8, FALSE)</f>
        <v>#N/A</v>
      </c>
      <c r="AL704" s="372" t="e">
        <f>VLOOKUP('別紙様式2-3（個表）'!$G704,【参考】数式用!$P$4:$AD$54,15, FALSE)</f>
        <v>#N/A</v>
      </c>
      <c r="AM704" s="372" t="str">
        <f t="shared" si="80"/>
        <v/>
      </c>
      <c r="AN704" s="372" t="str">
        <f t="shared" si="81"/>
        <v/>
      </c>
      <c r="AO704" s="372" t="str">
        <f t="shared" si="82"/>
        <v/>
      </c>
      <c r="AP704" s="372" t="str">
        <f>IF(G704="", "", VLOOKUP(G704,【参考】数式用!$A$4:$M$54,13,FALSE))</f>
        <v/>
      </c>
      <c r="AQ704" s="46" t="str">
        <f t="shared" si="83"/>
        <v>―</v>
      </c>
    </row>
    <row r="705" spans="1:43" ht="45" customHeight="1">
      <c r="A705" s="114">
        <f t="shared" si="78"/>
        <v>691</v>
      </c>
      <c r="B705" s="115" t="str">
        <f>IF(基本情報入力シート!B748="","",基本情報入力シート!B748)</f>
        <v/>
      </c>
      <c r="C705" s="116" t="str">
        <f>IF(基本情報入力シート!L748="","",基本情報入力シート!L748)</f>
        <v/>
      </c>
      <c r="D705" s="116" t="str">
        <f>IF(基本情報入力シート!Q748="","",基本情報入力シート!Q748)</f>
        <v>愛知県</v>
      </c>
      <c r="E705" s="116" t="str">
        <f>IF(基本情報入力シート!V748="","",基本情報入力シート!V748)</f>
        <v/>
      </c>
      <c r="F705" s="116" t="str">
        <f>IF(基本情報入力シート!W748="","",基本情報入力シート!W748)</f>
        <v>事業所番号及びサービス名を入力してください。</v>
      </c>
      <c r="G705" s="116" t="str">
        <f>IF(基本情報入力シート!Z748="","",基本情報入力シート!Z748)</f>
        <v/>
      </c>
      <c r="H705" s="224" t="str">
        <f>IF(基本情報入力シート!AD748="","",基本情報入力シート!AD748)</f>
        <v/>
      </c>
      <c r="I705" s="362" t="str">
        <f>IF(基本情報入力シート!AE748="","",基本情報入力シート!AE748)</f>
        <v/>
      </c>
      <c r="J705" s="487"/>
      <c r="K705" s="491"/>
      <c r="L705" s="490"/>
      <c r="M705" s="363" t="str">
        <f>IF(G705="", "", VLOOKUP(AO705,【参考】数式用!$AZ$3:$BA$6, 2, FALSE))</f>
        <v/>
      </c>
      <c r="N705" s="364" t="str">
        <f>IF(G705="","",VLOOKUP(G705,【参考】数式用!$A$4:$L$54,MATCH('別紙様式2-3（個表）'!M705,【参考】数式用!$J$3:$L$3,0)+9,FALSE))</f>
        <v/>
      </c>
      <c r="O705" s="497" t="s">
        <v>2396</v>
      </c>
      <c r="P705" s="365" t="str">
        <f t="shared" si="77"/>
        <v>未入力あり</v>
      </c>
      <c r="Q705" s="273" t="str">
        <f>IFERROR(IF(P705="未入力あり","",ROUNDDOWN(ROUNDDOWN($H705*$I705,0)*VLOOKUP($G705,【参考】数式用!$A$4:$E$54,3, FALSE),0)),"")</f>
        <v/>
      </c>
      <c r="R705" s="273" t="str">
        <f>IF(AM705="×", 0,IF(P705="未入力あり","",ROUNDDOWN(ROUNDDOWN($H705*$I705,0)*VLOOKUP($G705,【参考】数式用!$A$4:$E$54,4,FALSE),0)))</f>
        <v/>
      </c>
      <c r="S705" s="366" t="str">
        <f>IF(AN705="×", 0,IF(P705="未入力あり","",ROUNDDOWN(ROUNDDOWN($H705*$I705,0)*VLOOKUP($G705,【参考】数式用!$A$4:$E$54,5, FALSE),0)))</f>
        <v/>
      </c>
      <c r="T705" s="369" t="s">
        <v>3907</v>
      </c>
      <c r="U705" s="370"/>
      <c r="V705" s="33"/>
      <c r="W705" s="641"/>
      <c r="X705" s="641"/>
      <c r="Y705" s="641"/>
      <c r="Z705" s="641"/>
      <c r="AA705" s="641"/>
      <c r="AB705" s="641"/>
      <c r="AC705" s="641"/>
      <c r="AD705" s="641"/>
      <c r="AE705" s="641"/>
      <c r="AF705" s="641"/>
      <c r="AG705" s="641"/>
      <c r="AI705" s="373" t="str">
        <f t="shared" si="79"/>
        <v/>
      </c>
      <c r="AJ705" s="372" t="e">
        <f>VLOOKUP('別紙様式2-3（個表）'!$G705,【参考】数式用!$P$4:$Q$54,2, FALSE)</f>
        <v>#N/A</v>
      </c>
      <c r="AK705" s="372" t="e">
        <f>VLOOKUP('別紙様式2-3（個表）'!$G705,【参考】数式用!$P$4:$W$54,8, FALSE)</f>
        <v>#N/A</v>
      </c>
      <c r="AL705" s="372" t="e">
        <f>VLOOKUP('別紙様式2-3（個表）'!$G705,【参考】数式用!$P$4:$AD$54,15, FALSE)</f>
        <v>#N/A</v>
      </c>
      <c r="AM705" s="372" t="str">
        <f t="shared" si="80"/>
        <v/>
      </c>
      <c r="AN705" s="372" t="str">
        <f t="shared" si="81"/>
        <v/>
      </c>
      <c r="AO705" s="372" t="str">
        <f t="shared" si="82"/>
        <v/>
      </c>
      <c r="AP705" s="372" t="str">
        <f>IF(G705="", "", VLOOKUP(G705,【参考】数式用!$A$4:$M$54,13,FALSE))</f>
        <v/>
      </c>
      <c r="AQ705" s="46" t="str">
        <f t="shared" si="83"/>
        <v>―</v>
      </c>
    </row>
    <row r="706" spans="1:43" ht="45" customHeight="1">
      <c r="A706" s="114">
        <f t="shared" si="78"/>
        <v>692</v>
      </c>
      <c r="B706" s="115" t="str">
        <f>IF(基本情報入力シート!B749="","",基本情報入力シート!B749)</f>
        <v/>
      </c>
      <c r="C706" s="116" t="str">
        <f>IF(基本情報入力シート!L749="","",基本情報入力シート!L749)</f>
        <v/>
      </c>
      <c r="D706" s="116" t="str">
        <f>IF(基本情報入力シート!Q749="","",基本情報入力シート!Q749)</f>
        <v>愛知県</v>
      </c>
      <c r="E706" s="116" t="str">
        <f>IF(基本情報入力シート!V749="","",基本情報入力シート!V749)</f>
        <v/>
      </c>
      <c r="F706" s="116" t="str">
        <f>IF(基本情報入力シート!W749="","",基本情報入力シート!W749)</f>
        <v>事業所番号及びサービス名を入力してください。</v>
      </c>
      <c r="G706" s="116" t="str">
        <f>IF(基本情報入力シート!Z749="","",基本情報入力シート!Z749)</f>
        <v/>
      </c>
      <c r="H706" s="224" t="str">
        <f>IF(基本情報入力シート!AD749="","",基本情報入力シート!AD749)</f>
        <v/>
      </c>
      <c r="I706" s="362" t="str">
        <f>IF(基本情報入力シート!AE749="","",基本情報入力シート!AE749)</f>
        <v/>
      </c>
      <c r="J706" s="487"/>
      <c r="K706" s="491"/>
      <c r="L706" s="490"/>
      <c r="M706" s="363" t="str">
        <f>IF(G706="", "", VLOOKUP(AO706,【参考】数式用!$AZ$3:$BA$6, 2, FALSE))</f>
        <v/>
      </c>
      <c r="N706" s="364" t="str">
        <f>IF(G706="","",VLOOKUP(G706,【参考】数式用!$A$4:$L$54,MATCH('別紙様式2-3（個表）'!M706,【参考】数式用!$J$3:$L$3,0)+9,FALSE))</f>
        <v/>
      </c>
      <c r="O706" s="497" t="s">
        <v>2396</v>
      </c>
      <c r="P706" s="365" t="str">
        <f t="shared" si="77"/>
        <v>未入力あり</v>
      </c>
      <c r="Q706" s="273" t="str">
        <f>IFERROR(IF(P706="未入力あり","",ROUNDDOWN(ROUNDDOWN($H706*$I706,0)*VLOOKUP($G706,【参考】数式用!$A$4:$E$54,3, FALSE),0)),"")</f>
        <v/>
      </c>
      <c r="R706" s="273" t="str">
        <f>IF(AM706="×", 0,IF(P706="未入力あり","",ROUNDDOWN(ROUNDDOWN($H706*$I706,0)*VLOOKUP($G706,【参考】数式用!$A$4:$E$54,4,FALSE),0)))</f>
        <v/>
      </c>
      <c r="S706" s="366" t="str">
        <f>IF(AN706="×", 0,IF(P706="未入力あり","",ROUNDDOWN(ROUNDDOWN($H706*$I706,0)*VLOOKUP($G706,【参考】数式用!$A$4:$E$54,5, FALSE),0)))</f>
        <v/>
      </c>
      <c r="T706" s="369" t="s">
        <v>3907</v>
      </c>
      <c r="U706" s="370"/>
      <c r="V706" s="33"/>
      <c r="W706" s="641"/>
      <c r="X706" s="641"/>
      <c r="Y706" s="641"/>
      <c r="Z706" s="641"/>
      <c r="AA706" s="641"/>
      <c r="AB706" s="641"/>
      <c r="AC706" s="641"/>
      <c r="AD706" s="641"/>
      <c r="AE706" s="641"/>
      <c r="AF706" s="641"/>
      <c r="AG706" s="641"/>
      <c r="AI706" s="373" t="str">
        <f t="shared" si="79"/>
        <v/>
      </c>
      <c r="AJ706" s="372" t="e">
        <f>VLOOKUP('別紙様式2-3（個表）'!$G706,【参考】数式用!$P$4:$Q$54,2, FALSE)</f>
        <v>#N/A</v>
      </c>
      <c r="AK706" s="372" t="e">
        <f>VLOOKUP('別紙様式2-3（個表）'!$G706,【参考】数式用!$P$4:$W$54,8, FALSE)</f>
        <v>#N/A</v>
      </c>
      <c r="AL706" s="372" t="e">
        <f>VLOOKUP('別紙様式2-3（個表）'!$G706,【参考】数式用!$P$4:$AD$54,15, FALSE)</f>
        <v>#N/A</v>
      </c>
      <c r="AM706" s="372" t="str">
        <f t="shared" si="80"/>
        <v/>
      </c>
      <c r="AN706" s="372" t="str">
        <f t="shared" si="81"/>
        <v/>
      </c>
      <c r="AO706" s="372" t="str">
        <f t="shared" si="82"/>
        <v/>
      </c>
      <c r="AP706" s="372" t="str">
        <f>IF(G706="", "", VLOOKUP(G706,【参考】数式用!$A$4:$M$54,13,FALSE))</f>
        <v/>
      </c>
      <c r="AQ706" s="46" t="str">
        <f t="shared" si="83"/>
        <v>―</v>
      </c>
    </row>
    <row r="707" spans="1:43" ht="45" customHeight="1">
      <c r="A707" s="114">
        <f t="shared" si="78"/>
        <v>693</v>
      </c>
      <c r="B707" s="115" t="str">
        <f>IF(基本情報入力シート!B750="","",基本情報入力シート!B750)</f>
        <v/>
      </c>
      <c r="C707" s="116" t="str">
        <f>IF(基本情報入力シート!L750="","",基本情報入力シート!L750)</f>
        <v/>
      </c>
      <c r="D707" s="116" t="str">
        <f>IF(基本情報入力シート!Q750="","",基本情報入力シート!Q750)</f>
        <v>愛知県</v>
      </c>
      <c r="E707" s="116" t="str">
        <f>IF(基本情報入力シート!V750="","",基本情報入力シート!V750)</f>
        <v/>
      </c>
      <c r="F707" s="116" t="str">
        <f>IF(基本情報入力シート!W750="","",基本情報入力シート!W750)</f>
        <v>事業所番号及びサービス名を入力してください。</v>
      </c>
      <c r="G707" s="116" t="str">
        <f>IF(基本情報入力シート!Z750="","",基本情報入力シート!Z750)</f>
        <v/>
      </c>
      <c r="H707" s="224" t="str">
        <f>IF(基本情報入力シート!AD750="","",基本情報入力シート!AD750)</f>
        <v/>
      </c>
      <c r="I707" s="362" t="str">
        <f>IF(基本情報入力シート!AE750="","",基本情報入力シート!AE750)</f>
        <v/>
      </c>
      <c r="J707" s="487"/>
      <c r="K707" s="491"/>
      <c r="L707" s="490"/>
      <c r="M707" s="363" t="str">
        <f>IF(G707="", "", VLOOKUP(AO707,【参考】数式用!$AZ$3:$BA$6, 2, FALSE))</f>
        <v/>
      </c>
      <c r="N707" s="364" t="str">
        <f>IF(G707="","",VLOOKUP(G707,【参考】数式用!$A$4:$L$54,MATCH('別紙様式2-3（個表）'!M707,【参考】数式用!$J$3:$L$3,0)+9,FALSE))</f>
        <v/>
      </c>
      <c r="O707" s="497" t="s">
        <v>2396</v>
      </c>
      <c r="P707" s="365" t="str">
        <f t="shared" si="77"/>
        <v>未入力あり</v>
      </c>
      <c r="Q707" s="273" t="str">
        <f>IFERROR(IF(P707="未入力あり","",ROUNDDOWN(ROUNDDOWN($H707*$I707,0)*VLOOKUP($G707,【参考】数式用!$A$4:$E$54,3, FALSE),0)),"")</f>
        <v/>
      </c>
      <c r="R707" s="273" t="str">
        <f>IF(AM707="×", 0,IF(P707="未入力あり","",ROUNDDOWN(ROUNDDOWN($H707*$I707,0)*VLOOKUP($G707,【参考】数式用!$A$4:$E$54,4,FALSE),0)))</f>
        <v/>
      </c>
      <c r="S707" s="366" t="str">
        <f>IF(AN707="×", 0,IF(P707="未入力あり","",ROUNDDOWN(ROUNDDOWN($H707*$I707,0)*VLOOKUP($G707,【参考】数式用!$A$4:$E$54,5, FALSE),0)))</f>
        <v/>
      </c>
      <c r="T707" s="369" t="s">
        <v>3907</v>
      </c>
      <c r="U707" s="370"/>
      <c r="V707" s="33"/>
      <c r="W707" s="641"/>
      <c r="X707" s="641"/>
      <c r="Y707" s="641"/>
      <c r="Z707" s="641"/>
      <c r="AA707" s="641"/>
      <c r="AB707" s="641"/>
      <c r="AC707" s="641"/>
      <c r="AD707" s="641"/>
      <c r="AE707" s="641"/>
      <c r="AF707" s="641"/>
      <c r="AG707" s="641"/>
      <c r="AI707" s="373" t="str">
        <f t="shared" si="79"/>
        <v/>
      </c>
      <c r="AJ707" s="372" t="e">
        <f>VLOOKUP('別紙様式2-3（個表）'!$G707,【参考】数式用!$P$4:$Q$54,2, FALSE)</f>
        <v>#N/A</v>
      </c>
      <c r="AK707" s="372" t="e">
        <f>VLOOKUP('別紙様式2-3（個表）'!$G707,【参考】数式用!$P$4:$W$54,8, FALSE)</f>
        <v>#N/A</v>
      </c>
      <c r="AL707" s="372" t="e">
        <f>VLOOKUP('別紙様式2-3（個表）'!$G707,【参考】数式用!$P$4:$AD$54,15, FALSE)</f>
        <v>#N/A</v>
      </c>
      <c r="AM707" s="372" t="str">
        <f t="shared" si="80"/>
        <v/>
      </c>
      <c r="AN707" s="372" t="str">
        <f t="shared" si="81"/>
        <v/>
      </c>
      <c r="AO707" s="372" t="str">
        <f t="shared" si="82"/>
        <v/>
      </c>
      <c r="AP707" s="372" t="str">
        <f>IF(G707="", "", VLOOKUP(G707,【参考】数式用!$A$4:$M$54,13,FALSE))</f>
        <v/>
      </c>
      <c r="AQ707" s="46" t="str">
        <f t="shared" si="83"/>
        <v>―</v>
      </c>
    </row>
    <row r="708" spans="1:43" ht="45" customHeight="1">
      <c r="A708" s="114">
        <f t="shared" si="78"/>
        <v>694</v>
      </c>
      <c r="B708" s="115" t="str">
        <f>IF(基本情報入力シート!B751="","",基本情報入力シート!B751)</f>
        <v/>
      </c>
      <c r="C708" s="116" t="str">
        <f>IF(基本情報入力シート!L751="","",基本情報入力シート!L751)</f>
        <v/>
      </c>
      <c r="D708" s="116" t="str">
        <f>IF(基本情報入力シート!Q751="","",基本情報入力シート!Q751)</f>
        <v>愛知県</v>
      </c>
      <c r="E708" s="116" t="str">
        <f>IF(基本情報入力シート!V751="","",基本情報入力シート!V751)</f>
        <v/>
      </c>
      <c r="F708" s="116" t="str">
        <f>IF(基本情報入力シート!W751="","",基本情報入力シート!W751)</f>
        <v>事業所番号及びサービス名を入力してください。</v>
      </c>
      <c r="G708" s="116" t="str">
        <f>IF(基本情報入力シート!Z751="","",基本情報入力シート!Z751)</f>
        <v/>
      </c>
      <c r="H708" s="224" t="str">
        <f>IF(基本情報入力シート!AD751="","",基本情報入力シート!AD751)</f>
        <v/>
      </c>
      <c r="I708" s="362" t="str">
        <f>IF(基本情報入力シート!AE751="","",基本情報入力シート!AE751)</f>
        <v/>
      </c>
      <c r="J708" s="487"/>
      <c r="K708" s="491"/>
      <c r="L708" s="490"/>
      <c r="M708" s="363" t="str">
        <f>IF(G708="", "", VLOOKUP(AO708,【参考】数式用!$AZ$3:$BA$6, 2, FALSE))</f>
        <v/>
      </c>
      <c r="N708" s="364" t="str">
        <f>IF(G708="","",VLOOKUP(G708,【参考】数式用!$A$4:$L$54,MATCH('別紙様式2-3（個表）'!M708,【参考】数式用!$J$3:$L$3,0)+9,FALSE))</f>
        <v/>
      </c>
      <c r="O708" s="497" t="s">
        <v>2396</v>
      </c>
      <c r="P708" s="365" t="str">
        <f t="shared" si="77"/>
        <v>未入力あり</v>
      </c>
      <c r="Q708" s="273" t="str">
        <f>IFERROR(IF(P708="未入力あり","",ROUNDDOWN(ROUNDDOWN($H708*$I708,0)*VLOOKUP($G708,【参考】数式用!$A$4:$E$54,3, FALSE),0)),"")</f>
        <v/>
      </c>
      <c r="R708" s="273" t="str">
        <f>IF(AM708="×", 0,IF(P708="未入力あり","",ROUNDDOWN(ROUNDDOWN($H708*$I708,0)*VLOOKUP($G708,【参考】数式用!$A$4:$E$54,4,FALSE),0)))</f>
        <v/>
      </c>
      <c r="S708" s="366" t="str">
        <f>IF(AN708="×", 0,IF(P708="未入力あり","",ROUNDDOWN(ROUNDDOWN($H708*$I708,0)*VLOOKUP($G708,【参考】数式用!$A$4:$E$54,5, FALSE),0)))</f>
        <v/>
      </c>
      <c r="T708" s="369" t="s">
        <v>3907</v>
      </c>
      <c r="U708" s="370"/>
      <c r="V708" s="33"/>
      <c r="W708" s="641"/>
      <c r="X708" s="641"/>
      <c r="Y708" s="641"/>
      <c r="Z708" s="641"/>
      <c r="AA708" s="641"/>
      <c r="AB708" s="641"/>
      <c r="AC708" s="641"/>
      <c r="AD708" s="641"/>
      <c r="AE708" s="641"/>
      <c r="AF708" s="641"/>
      <c r="AG708" s="641"/>
      <c r="AI708" s="373" t="str">
        <f t="shared" si="79"/>
        <v/>
      </c>
      <c r="AJ708" s="372" t="e">
        <f>VLOOKUP('別紙様式2-3（個表）'!$G708,【参考】数式用!$P$4:$Q$54,2, FALSE)</f>
        <v>#N/A</v>
      </c>
      <c r="AK708" s="372" t="e">
        <f>VLOOKUP('別紙様式2-3（個表）'!$G708,【参考】数式用!$P$4:$W$54,8, FALSE)</f>
        <v>#N/A</v>
      </c>
      <c r="AL708" s="372" t="e">
        <f>VLOOKUP('別紙様式2-3（個表）'!$G708,【参考】数式用!$P$4:$AD$54,15, FALSE)</f>
        <v>#N/A</v>
      </c>
      <c r="AM708" s="372" t="str">
        <f t="shared" si="80"/>
        <v/>
      </c>
      <c r="AN708" s="372" t="str">
        <f t="shared" si="81"/>
        <v/>
      </c>
      <c r="AO708" s="372" t="str">
        <f t="shared" si="82"/>
        <v/>
      </c>
      <c r="AP708" s="372" t="str">
        <f>IF(G708="", "", VLOOKUP(G708,【参考】数式用!$A$4:$M$54,13,FALSE))</f>
        <v/>
      </c>
      <c r="AQ708" s="46" t="str">
        <f t="shared" si="83"/>
        <v>―</v>
      </c>
    </row>
    <row r="709" spans="1:43" ht="45" customHeight="1">
      <c r="A709" s="114">
        <f t="shared" si="78"/>
        <v>695</v>
      </c>
      <c r="B709" s="115" t="str">
        <f>IF(基本情報入力シート!B752="","",基本情報入力シート!B752)</f>
        <v/>
      </c>
      <c r="C709" s="116" t="str">
        <f>IF(基本情報入力シート!L752="","",基本情報入力シート!L752)</f>
        <v/>
      </c>
      <c r="D709" s="116" t="str">
        <f>IF(基本情報入力シート!Q752="","",基本情報入力シート!Q752)</f>
        <v>愛知県</v>
      </c>
      <c r="E709" s="116" t="str">
        <f>IF(基本情報入力シート!V752="","",基本情報入力シート!V752)</f>
        <v/>
      </c>
      <c r="F709" s="116" t="str">
        <f>IF(基本情報入力シート!W752="","",基本情報入力シート!W752)</f>
        <v>事業所番号及びサービス名を入力してください。</v>
      </c>
      <c r="G709" s="116" t="str">
        <f>IF(基本情報入力シート!Z752="","",基本情報入力シート!Z752)</f>
        <v/>
      </c>
      <c r="H709" s="224" t="str">
        <f>IF(基本情報入力シート!AD752="","",基本情報入力シート!AD752)</f>
        <v/>
      </c>
      <c r="I709" s="362" t="str">
        <f>IF(基本情報入力シート!AE752="","",基本情報入力シート!AE752)</f>
        <v/>
      </c>
      <c r="J709" s="487"/>
      <c r="K709" s="491"/>
      <c r="L709" s="490"/>
      <c r="M709" s="363" t="str">
        <f>IF(G709="", "", VLOOKUP(AO709,【参考】数式用!$AZ$3:$BA$6, 2, FALSE))</f>
        <v/>
      </c>
      <c r="N709" s="364" t="str">
        <f>IF(G709="","",VLOOKUP(G709,【参考】数式用!$A$4:$L$54,MATCH('別紙様式2-3（個表）'!M709,【参考】数式用!$J$3:$L$3,0)+9,FALSE))</f>
        <v/>
      </c>
      <c r="O709" s="497" t="s">
        <v>2396</v>
      </c>
      <c r="P709" s="365" t="str">
        <f t="shared" si="77"/>
        <v>未入力あり</v>
      </c>
      <c r="Q709" s="273" t="str">
        <f>IFERROR(IF(P709="未入力あり","",ROUNDDOWN(ROUNDDOWN($H709*$I709,0)*VLOOKUP($G709,【参考】数式用!$A$4:$E$54,3, FALSE),0)),"")</f>
        <v/>
      </c>
      <c r="R709" s="273" t="str">
        <f>IF(AM709="×", 0,IF(P709="未入力あり","",ROUNDDOWN(ROUNDDOWN($H709*$I709,0)*VLOOKUP($G709,【参考】数式用!$A$4:$E$54,4,FALSE),0)))</f>
        <v/>
      </c>
      <c r="S709" s="366" t="str">
        <f>IF(AN709="×", 0,IF(P709="未入力あり","",ROUNDDOWN(ROUNDDOWN($H709*$I709,0)*VLOOKUP($G709,【参考】数式用!$A$4:$E$54,5, FALSE),0)))</f>
        <v/>
      </c>
      <c r="T709" s="369" t="s">
        <v>3907</v>
      </c>
      <c r="U709" s="370"/>
      <c r="V709" s="33"/>
      <c r="W709" s="641"/>
      <c r="X709" s="641"/>
      <c r="Y709" s="641"/>
      <c r="Z709" s="641"/>
      <c r="AA709" s="641"/>
      <c r="AB709" s="641"/>
      <c r="AC709" s="641"/>
      <c r="AD709" s="641"/>
      <c r="AE709" s="641"/>
      <c r="AF709" s="641"/>
      <c r="AG709" s="641"/>
      <c r="AI709" s="373" t="str">
        <f t="shared" si="79"/>
        <v/>
      </c>
      <c r="AJ709" s="372" t="e">
        <f>VLOOKUP('別紙様式2-3（個表）'!$G709,【参考】数式用!$P$4:$Q$54,2, FALSE)</f>
        <v>#N/A</v>
      </c>
      <c r="AK709" s="372" t="e">
        <f>VLOOKUP('別紙様式2-3（個表）'!$G709,【参考】数式用!$P$4:$W$54,8, FALSE)</f>
        <v>#N/A</v>
      </c>
      <c r="AL709" s="372" t="e">
        <f>VLOOKUP('別紙様式2-3（個表）'!$G709,【参考】数式用!$P$4:$AD$54,15, FALSE)</f>
        <v>#N/A</v>
      </c>
      <c r="AM709" s="372" t="str">
        <f t="shared" si="80"/>
        <v/>
      </c>
      <c r="AN709" s="372" t="str">
        <f t="shared" si="81"/>
        <v/>
      </c>
      <c r="AO709" s="372" t="str">
        <f t="shared" si="82"/>
        <v/>
      </c>
      <c r="AP709" s="372" t="str">
        <f>IF(G709="", "", VLOOKUP(G709,【参考】数式用!$A$4:$M$54,13,FALSE))</f>
        <v/>
      </c>
      <c r="AQ709" s="46" t="str">
        <f t="shared" si="83"/>
        <v>―</v>
      </c>
    </row>
    <row r="710" spans="1:43" ht="45" customHeight="1">
      <c r="A710" s="114">
        <f t="shared" si="78"/>
        <v>696</v>
      </c>
      <c r="B710" s="115" t="str">
        <f>IF(基本情報入力シート!B753="","",基本情報入力シート!B753)</f>
        <v/>
      </c>
      <c r="C710" s="116" t="str">
        <f>IF(基本情報入力シート!L753="","",基本情報入力シート!L753)</f>
        <v/>
      </c>
      <c r="D710" s="116" t="str">
        <f>IF(基本情報入力シート!Q753="","",基本情報入力シート!Q753)</f>
        <v>愛知県</v>
      </c>
      <c r="E710" s="116" t="str">
        <f>IF(基本情報入力シート!V753="","",基本情報入力シート!V753)</f>
        <v/>
      </c>
      <c r="F710" s="116" t="str">
        <f>IF(基本情報入力シート!W753="","",基本情報入力シート!W753)</f>
        <v>事業所番号及びサービス名を入力してください。</v>
      </c>
      <c r="G710" s="116" t="str">
        <f>IF(基本情報入力シート!Z753="","",基本情報入力シート!Z753)</f>
        <v/>
      </c>
      <c r="H710" s="224" t="str">
        <f>IF(基本情報入力シート!AD753="","",基本情報入力シート!AD753)</f>
        <v/>
      </c>
      <c r="I710" s="362" t="str">
        <f>IF(基本情報入力シート!AE753="","",基本情報入力シート!AE753)</f>
        <v/>
      </c>
      <c r="J710" s="487"/>
      <c r="K710" s="491"/>
      <c r="L710" s="490"/>
      <c r="M710" s="363" t="str">
        <f>IF(G710="", "", VLOOKUP(AO710,【参考】数式用!$AZ$3:$BA$6, 2, FALSE))</f>
        <v/>
      </c>
      <c r="N710" s="364" t="str">
        <f>IF(G710="","",VLOOKUP(G710,【参考】数式用!$A$4:$L$54,MATCH('別紙様式2-3（個表）'!M710,【参考】数式用!$J$3:$L$3,0)+9,FALSE))</f>
        <v/>
      </c>
      <c r="O710" s="497" t="s">
        <v>2396</v>
      </c>
      <c r="P710" s="365" t="str">
        <f t="shared" si="77"/>
        <v>未入力あり</v>
      </c>
      <c r="Q710" s="273" t="str">
        <f>IFERROR(IF(P710="未入力あり","",ROUNDDOWN(ROUNDDOWN($H710*$I710,0)*VLOOKUP($G710,【参考】数式用!$A$4:$E$54,3, FALSE),0)),"")</f>
        <v/>
      </c>
      <c r="R710" s="273" t="str">
        <f>IF(AM710="×", 0,IF(P710="未入力あり","",ROUNDDOWN(ROUNDDOWN($H710*$I710,0)*VLOOKUP($G710,【参考】数式用!$A$4:$E$54,4,FALSE),0)))</f>
        <v/>
      </c>
      <c r="S710" s="366" t="str">
        <f>IF(AN710="×", 0,IF(P710="未入力あり","",ROUNDDOWN(ROUNDDOWN($H710*$I710,0)*VLOOKUP($G710,【参考】数式用!$A$4:$E$54,5, FALSE),0)))</f>
        <v/>
      </c>
      <c r="T710" s="369" t="s">
        <v>3907</v>
      </c>
      <c r="U710" s="370"/>
      <c r="V710" s="33"/>
      <c r="W710" s="641"/>
      <c r="X710" s="641"/>
      <c r="Y710" s="641"/>
      <c r="Z710" s="641"/>
      <c r="AA710" s="641"/>
      <c r="AB710" s="641"/>
      <c r="AC710" s="641"/>
      <c r="AD710" s="641"/>
      <c r="AE710" s="641"/>
      <c r="AF710" s="641"/>
      <c r="AG710" s="641"/>
      <c r="AI710" s="373" t="str">
        <f t="shared" si="79"/>
        <v/>
      </c>
      <c r="AJ710" s="372" t="e">
        <f>VLOOKUP('別紙様式2-3（個表）'!$G710,【参考】数式用!$P$4:$Q$54,2, FALSE)</f>
        <v>#N/A</v>
      </c>
      <c r="AK710" s="372" t="e">
        <f>VLOOKUP('別紙様式2-3（個表）'!$G710,【参考】数式用!$P$4:$W$54,8, FALSE)</f>
        <v>#N/A</v>
      </c>
      <c r="AL710" s="372" t="e">
        <f>VLOOKUP('別紙様式2-3（個表）'!$G710,【参考】数式用!$P$4:$AD$54,15, FALSE)</f>
        <v>#N/A</v>
      </c>
      <c r="AM710" s="372" t="str">
        <f t="shared" si="80"/>
        <v/>
      </c>
      <c r="AN710" s="372" t="str">
        <f t="shared" si="81"/>
        <v/>
      </c>
      <c r="AO710" s="372" t="str">
        <f t="shared" si="82"/>
        <v/>
      </c>
      <c r="AP710" s="372" t="str">
        <f>IF(G710="", "", VLOOKUP(G710,【参考】数式用!$A$4:$M$54,13,FALSE))</f>
        <v/>
      </c>
      <c r="AQ710" s="46" t="str">
        <f t="shared" si="83"/>
        <v>―</v>
      </c>
    </row>
    <row r="711" spans="1:43" ht="45" customHeight="1">
      <c r="A711" s="114">
        <f t="shared" si="78"/>
        <v>697</v>
      </c>
      <c r="B711" s="115" t="str">
        <f>IF(基本情報入力シート!B754="","",基本情報入力シート!B754)</f>
        <v/>
      </c>
      <c r="C711" s="116" t="str">
        <f>IF(基本情報入力シート!L754="","",基本情報入力シート!L754)</f>
        <v/>
      </c>
      <c r="D711" s="116" t="str">
        <f>IF(基本情報入力シート!Q754="","",基本情報入力シート!Q754)</f>
        <v>愛知県</v>
      </c>
      <c r="E711" s="116" t="str">
        <f>IF(基本情報入力シート!V754="","",基本情報入力シート!V754)</f>
        <v/>
      </c>
      <c r="F711" s="116" t="str">
        <f>IF(基本情報入力シート!W754="","",基本情報入力シート!W754)</f>
        <v>事業所番号及びサービス名を入力してください。</v>
      </c>
      <c r="G711" s="116" t="str">
        <f>IF(基本情報入力シート!Z754="","",基本情報入力シート!Z754)</f>
        <v/>
      </c>
      <c r="H711" s="224" t="str">
        <f>IF(基本情報入力シート!AD754="","",基本情報入力シート!AD754)</f>
        <v/>
      </c>
      <c r="I711" s="362" t="str">
        <f>IF(基本情報入力シート!AE754="","",基本情報入力シート!AE754)</f>
        <v/>
      </c>
      <c r="J711" s="487"/>
      <c r="K711" s="491"/>
      <c r="L711" s="490"/>
      <c r="M711" s="363" t="str">
        <f>IF(G711="", "", VLOOKUP(AO711,【参考】数式用!$AZ$3:$BA$6, 2, FALSE))</f>
        <v/>
      </c>
      <c r="N711" s="364" t="str">
        <f>IF(G711="","",VLOOKUP(G711,【参考】数式用!$A$4:$L$54,MATCH('別紙様式2-3（個表）'!M711,【参考】数式用!$J$3:$L$3,0)+9,FALSE))</f>
        <v/>
      </c>
      <c r="O711" s="497" t="s">
        <v>2396</v>
      </c>
      <c r="P711" s="365" t="str">
        <f t="shared" si="77"/>
        <v>未入力あり</v>
      </c>
      <c r="Q711" s="273" t="str">
        <f>IFERROR(IF(P711="未入力あり","",ROUNDDOWN(ROUNDDOWN($H711*$I711,0)*VLOOKUP($G711,【参考】数式用!$A$4:$E$54,3, FALSE),0)),"")</f>
        <v/>
      </c>
      <c r="R711" s="273" t="str">
        <f>IF(AM711="×", 0,IF(P711="未入力あり","",ROUNDDOWN(ROUNDDOWN($H711*$I711,0)*VLOOKUP($G711,【参考】数式用!$A$4:$E$54,4,FALSE),0)))</f>
        <v/>
      </c>
      <c r="S711" s="366" t="str">
        <f>IF(AN711="×", 0,IF(P711="未入力あり","",ROUNDDOWN(ROUNDDOWN($H711*$I711,0)*VLOOKUP($G711,【参考】数式用!$A$4:$E$54,5, FALSE),0)))</f>
        <v/>
      </c>
      <c r="T711" s="369" t="s">
        <v>3907</v>
      </c>
      <c r="U711" s="370"/>
      <c r="V711" s="33"/>
      <c r="W711" s="641"/>
      <c r="X711" s="641"/>
      <c r="Y711" s="641"/>
      <c r="Z711" s="641"/>
      <c r="AA711" s="641"/>
      <c r="AB711" s="641"/>
      <c r="AC711" s="641"/>
      <c r="AD711" s="641"/>
      <c r="AE711" s="641"/>
      <c r="AF711" s="641"/>
      <c r="AG711" s="641"/>
      <c r="AI711" s="373" t="str">
        <f t="shared" si="79"/>
        <v/>
      </c>
      <c r="AJ711" s="372" t="e">
        <f>VLOOKUP('別紙様式2-3（個表）'!$G711,【参考】数式用!$P$4:$Q$54,2, FALSE)</f>
        <v>#N/A</v>
      </c>
      <c r="AK711" s="372" t="e">
        <f>VLOOKUP('別紙様式2-3（個表）'!$G711,【参考】数式用!$P$4:$W$54,8, FALSE)</f>
        <v>#N/A</v>
      </c>
      <c r="AL711" s="372" t="e">
        <f>VLOOKUP('別紙様式2-3（個表）'!$G711,【参考】数式用!$P$4:$AD$54,15, FALSE)</f>
        <v>#N/A</v>
      </c>
      <c r="AM711" s="372" t="str">
        <f t="shared" si="80"/>
        <v/>
      </c>
      <c r="AN711" s="372" t="str">
        <f t="shared" si="81"/>
        <v/>
      </c>
      <c r="AO711" s="372" t="str">
        <f t="shared" si="82"/>
        <v/>
      </c>
      <c r="AP711" s="372" t="str">
        <f>IF(G711="", "", VLOOKUP(G711,【参考】数式用!$A$4:$M$54,13,FALSE))</f>
        <v/>
      </c>
      <c r="AQ711" s="46" t="str">
        <f t="shared" si="83"/>
        <v>―</v>
      </c>
    </row>
    <row r="712" spans="1:43" ht="45" customHeight="1">
      <c r="A712" s="114">
        <f t="shared" si="78"/>
        <v>698</v>
      </c>
      <c r="B712" s="115" t="str">
        <f>IF(基本情報入力シート!B755="","",基本情報入力シート!B755)</f>
        <v/>
      </c>
      <c r="C712" s="116" t="str">
        <f>IF(基本情報入力シート!L755="","",基本情報入力シート!L755)</f>
        <v/>
      </c>
      <c r="D712" s="116" t="str">
        <f>IF(基本情報入力シート!Q755="","",基本情報入力シート!Q755)</f>
        <v>愛知県</v>
      </c>
      <c r="E712" s="116" t="str">
        <f>IF(基本情報入力シート!V755="","",基本情報入力シート!V755)</f>
        <v/>
      </c>
      <c r="F712" s="116" t="str">
        <f>IF(基本情報入力シート!W755="","",基本情報入力シート!W755)</f>
        <v>事業所番号及びサービス名を入力してください。</v>
      </c>
      <c r="G712" s="116" t="str">
        <f>IF(基本情報入力シート!Z755="","",基本情報入力シート!Z755)</f>
        <v/>
      </c>
      <c r="H712" s="224" t="str">
        <f>IF(基本情報入力シート!AD755="","",基本情報入力シート!AD755)</f>
        <v/>
      </c>
      <c r="I712" s="362" t="str">
        <f>IF(基本情報入力シート!AE755="","",基本情報入力シート!AE755)</f>
        <v/>
      </c>
      <c r="J712" s="487"/>
      <c r="K712" s="491"/>
      <c r="L712" s="490"/>
      <c r="M712" s="363" t="str">
        <f>IF(G712="", "", VLOOKUP(AO712,【参考】数式用!$AZ$3:$BA$6, 2, FALSE))</f>
        <v/>
      </c>
      <c r="N712" s="364" t="str">
        <f>IF(G712="","",VLOOKUP(G712,【参考】数式用!$A$4:$L$54,MATCH('別紙様式2-3（個表）'!M712,【参考】数式用!$J$3:$L$3,0)+9,FALSE))</f>
        <v/>
      </c>
      <c r="O712" s="497" t="s">
        <v>2396</v>
      </c>
      <c r="P712" s="365" t="str">
        <f t="shared" si="77"/>
        <v>未入力あり</v>
      </c>
      <c r="Q712" s="273" t="str">
        <f>IFERROR(IF(P712="未入力あり","",ROUNDDOWN(ROUNDDOWN($H712*$I712,0)*VLOOKUP($G712,【参考】数式用!$A$4:$E$54,3, FALSE),0)),"")</f>
        <v/>
      </c>
      <c r="R712" s="273" t="str">
        <f>IF(AM712="×", 0,IF(P712="未入力あり","",ROUNDDOWN(ROUNDDOWN($H712*$I712,0)*VLOOKUP($G712,【参考】数式用!$A$4:$E$54,4,FALSE),0)))</f>
        <v/>
      </c>
      <c r="S712" s="366" t="str">
        <f>IF(AN712="×", 0,IF(P712="未入力あり","",ROUNDDOWN(ROUNDDOWN($H712*$I712,0)*VLOOKUP($G712,【参考】数式用!$A$4:$E$54,5, FALSE),0)))</f>
        <v/>
      </c>
      <c r="T712" s="369" t="s">
        <v>3907</v>
      </c>
      <c r="U712" s="370"/>
      <c r="V712" s="33"/>
      <c r="W712" s="641"/>
      <c r="X712" s="641"/>
      <c r="Y712" s="641"/>
      <c r="Z712" s="641"/>
      <c r="AA712" s="641"/>
      <c r="AB712" s="641"/>
      <c r="AC712" s="641"/>
      <c r="AD712" s="641"/>
      <c r="AE712" s="641"/>
      <c r="AF712" s="641"/>
      <c r="AG712" s="641"/>
      <c r="AI712" s="373" t="str">
        <f t="shared" si="79"/>
        <v/>
      </c>
      <c r="AJ712" s="372" t="e">
        <f>VLOOKUP('別紙様式2-3（個表）'!$G712,【参考】数式用!$P$4:$Q$54,2, FALSE)</f>
        <v>#N/A</v>
      </c>
      <c r="AK712" s="372" t="e">
        <f>VLOOKUP('別紙様式2-3（個表）'!$G712,【参考】数式用!$P$4:$W$54,8, FALSE)</f>
        <v>#N/A</v>
      </c>
      <c r="AL712" s="372" t="e">
        <f>VLOOKUP('別紙様式2-3（個表）'!$G712,【参考】数式用!$P$4:$AD$54,15, FALSE)</f>
        <v>#N/A</v>
      </c>
      <c r="AM712" s="372" t="str">
        <f t="shared" si="80"/>
        <v/>
      </c>
      <c r="AN712" s="372" t="str">
        <f t="shared" si="81"/>
        <v/>
      </c>
      <c r="AO712" s="372" t="str">
        <f t="shared" si="82"/>
        <v/>
      </c>
      <c r="AP712" s="372" t="str">
        <f>IF(G712="", "", VLOOKUP(G712,【参考】数式用!$A$4:$M$54,13,FALSE))</f>
        <v/>
      </c>
      <c r="AQ712" s="46" t="str">
        <f t="shared" si="83"/>
        <v>―</v>
      </c>
    </row>
    <row r="713" spans="1:43" ht="45" customHeight="1">
      <c r="A713" s="114">
        <f t="shared" si="78"/>
        <v>699</v>
      </c>
      <c r="B713" s="115" t="str">
        <f>IF(基本情報入力シート!B756="","",基本情報入力シート!B756)</f>
        <v/>
      </c>
      <c r="C713" s="116" t="str">
        <f>IF(基本情報入力シート!L756="","",基本情報入力シート!L756)</f>
        <v/>
      </c>
      <c r="D713" s="116" t="str">
        <f>IF(基本情報入力シート!Q756="","",基本情報入力シート!Q756)</f>
        <v>愛知県</v>
      </c>
      <c r="E713" s="116" t="str">
        <f>IF(基本情報入力シート!V756="","",基本情報入力シート!V756)</f>
        <v/>
      </c>
      <c r="F713" s="116" t="str">
        <f>IF(基本情報入力シート!W756="","",基本情報入力シート!W756)</f>
        <v>事業所番号及びサービス名を入力してください。</v>
      </c>
      <c r="G713" s="116" t="str">
        <f>IF(基本情報入力シート!Z756="","",基本情報入力シート!Z756)</f>
        <v/>
      </c>
      <c r="H713" s="224" t="str">
        <f>IF(基本情報入力シート!AD756="","",基本情報入力シート!AD756)</f>
        <v/>
      </c>
      <c r="I713" s="362" t="str">
        <f>IF(基本情報入力シート!AE756="","",基本情報入力シート!AE756)</f>
        <v/>
      </c>
      <c r="J713" s="487"/>
      <c r="K713" s="491"/>
      <c r="L713" s="490"/>
      <c r="M713" s="363" t="str">
        <f>IF(G713="", "", VLOOKUP(AO713,【参考】数式用!$AZ$3:$BA$6, 2, FALSE))</f>
        <v/>
      </c>
      <c r="N713" s="364" t="str">
        <f>IF(G713="","",VLOOKUP(G713,【参考】数式用!$A$4:$L$54,MATCH('別紙様式2-3（個表）'!M713,【参考】数式用!$J$3:$L$3,0)+9,FALSE))</f>
        <v/>
      </c>
      <c r="O713" s="497" t="s">
        <v>2396</v>
      </c>
      <c r="P713" s="365" t="str">
        <f t="shared" si="77"/>
        <v>未入力あり</v>
      </c>
      <c r="Q713" s="273" t="str">
        <f>IFERROR(IF(P713="未入力あり","",ROUNDDOWN(ROUNDDOWN($H713*$I713,0)*VLOOKUP($G713,【参考】数式用!$A$4:$E$54,3, FALSE),0)),"")</f>
        <v/>
      </c>
      <c r="R713" s="273" t="str">
        <f>IF(AM713="×", 0,IF(P713="未入力あり","",ROUNDDOWN(ROUNDDOWN($H713*$I713,0)*VLOOKUP($G713,【参考】数式用!$A$4:$E$54,4,FALSE),0)))</f>
        <v/>
      </c>
      <c r="S713" s="366" t="str">
        <f>IF(AN713="×", 0,IF(P713="未入力あり","",ROUNDDOWN(ROUNDDOWN($H713*$I713,0)*VLOOKUP($G713,【参考】数式用!$A$4:$E$54,5, FALSE),0)))</f>
        <v/>
      </c>
      <c r="T713" s="369" t="s">
        <v>3907</v>
      </c>
      <c r="U713" s="370"/>
      <c r="V713" s="33"/>
      <c r="W713" s="641"/>
      <c r="X713" s="641"/>
      <c r="Y713" s="641"/>
      <c r="Z713" s="641"/>
      <c r="AA713" s="641"/>
      <c r="AB713" s="641"/>
      <c r="AC713" s="641"/>
      <c r="AD713" s="641"/>
      <c r="AE713" s="641"/>
      <c r="AF713" s="641"/>
      <c r="AG713" s="641"/>
      <c r="AI713" s="373" t="str">
        <f t="shared" si="79"/>
        <v/>
      </c>
      <c r="AJ713" s="372" t="e">
        <f>VLOOKUP('別紙様式2-3（個表）'!$G713,【参考】数式用!$P$4:$Q$54,2, FALSE)</f>
        <v>#N/A</v>
      </c>
      <c r="AK713" s="372" t="e">
        <f>VLOOKUP('別紙様式2-3（個表）'!$G713,【参考】数式用!$P$4:$W$54,8, FALSE)</f>
        <v>#N/A</v>
      </c>
      <c r="AL713" s="372" t="e">
        <f>VLOOKUP('別紙様式2-3（個表）'!$G713,【参考】数式用!$P$4:$AD$54,15, FALSE)</f>
        <v>#N/A</v>
      </c>
      <c r="AM713" s="372" t="str">
        <f t="shared" si="80"/>
        <v/>
      </c>
      <c r="AN713" s="372" t="str">
        <f t="shared" si="81"/>
        <v/>
      </c>
      <c r="AO713" s="372" t="str">
        <f t="shared" si="82"/>
        <v/>
      </c>
      <c r="AP713" s="372" t="str">
        <f>IF(G713="", "", VLOOKUP(G713,【参考】数式用!$A$4:$M$54,13,FALSE))</f>
        <v/>
      </c>
      <c r="AQ713" s="46" t="str">
        <f t="shared" si="83"/>
        <v>―</v>
      </c>
    </row>
    <row r="714" spans="1:43" ht="45" customHeight="1">
      <c r="A714" s="114">
        <f t="shared" si="78"/>
        <v>700</v>
      </c>
      <c r="B714" s="115" t="str">
        <f>IF(基本情報入力シート!B757="","",基本情報入力シート!B757)</f>
        <v/>
      </c>
      <c r="C714" s="116" t="str">
        <f>IF(基本情報入力シート!L757="","",基本情報入力シート!L757)</f>
        <v/>
      </c>
      <c r="D714" s="116" t="str">
        <f>IF(基本情報入力シート!Q757="","",基本情報入力シート!Q757)</f>
        <v>愛知県</v>
      </c>
      <c r="E714" s="116" t="str">
        <f>IF(基本情報入力シート!V757="","",基本情報入力シート!V757)</f>
        <v/>
      </c>
      <c r="F714" s="116" t="str">
        <f>IF(基本情報入力シート!W757="","",基本情報入力シート!W757)</f>
        <v>事業所番号及びサービス名を入力してください。</v>
      </c>
      <c r="G714" s="116" t="str">
        <f>IF(基本情報入力シート!Z757="","",基本情報入力シート!Z757)</f>
        <v/>
      </c>
      <c r="H714" s="224" t="str">
        <f>IF(基本情報入力シート!AD757="","",基本情報入力シート!AD757)</f>
        <v/>
      </c>
      <c r="I714" s="362" t="str">
        <f>IF(基本情報入力シート!AE757="","",基本情報入力シート!AE757)</f>
        <v/>
      </c>
      <c r="J714" s="487"/>
      <c r="K714" s="491"/>
      <c r="L714" s="490"/>
      <c r="M714" s="363" t="str">
        <f>IF(G714="", "", VLOOKUP(AO714,【参考】数式用!$AZ$3:$BA$6, 2, FALSE))</f>
        <v/>
      </c>
      <c r="N714" s="364" t="str">
        <f>IF(G714="","",VLOOKUP(G714,【参考】数式用!$A$4:$L$54,MATCH('別紙様式2-3（個表）'!M714,【参考】数式用!$J$3:$L$3,0)+9,FALSE))</f>
        <v/>
      </c>
      <c r="O714" s="497" t="s">
        <v>2396</v>
      </c>
      <c r="P714" s="365" t="str">
        <f t="shared" si="77"/>
        <v>未入力あり</v>
      </c>
      <c r="Q714" s="273" t="str">
        <f>IFERROR(IF(P714="未入力あり","",ROUNDDOWN(ROUNDDOWN($H714*$I714,0)*VLOOKUP($G714,【参考】数式用!$A$4:$E$54,3, FALSE),0)),"")</f>
        <v/>
      </c>
      <c r="R714" s="273" t="str">
        <f>IF(AM714="×", 0,IF(P714="未入力あり","",ROUNDDOWN(ROUNDDOWN($H714*$I714,0)*VLOOKUP($G714,【参考】数式用!$A$4:$E$54,4,FALSE),0)))</f>
        <v/>
      </c>
      <c r="S714" s="366" t="str">
        <f>IF(AN714="×", 0,IF(P714="未入力あり","",ROUNDDOWN(ROUNDDOWN($H714*$I714,0)*VLOOKUP($G714,【参考】数式用!$A$4:$E$54,5, FALSE),0)))</f>
        <v/>
      </c>
      <c r="T714" s="369" t="s">
        <v>3907</v>
      </c>
      <c r="U714" s="370"/>
      <c r="V714" s="33"/>
      <c r="W714" s="641"/>
      <c r="X714" s="641"/>
      <c r="Y714" s="641"/>
      <c r="Z714" s="641"/>
      <c r="AA714" s="641"/>
      <c r="AB714" s="641"/>
      <c r="AC714" s="641"/>
      <c r="AD714" s="641"/>
      <c r="AE714" s="641"/>
      <c r="AF714" s="641"/>
      <c r="AG714" s="641"/>
      <c r="AI714" s="373" t="str">
        <f t="shared" si="79"/>
        <v/>
      </c>
      <c r="AJ714" s="372" t="e">
        <f>VLOOKUP('別紙様式2-3（個表）'!$G714,【参考】数式用!$P$4:$Q$54,2, FALSE)</f>
        <v>#N/A</v>
      </c>
      <c r="AK714" s="372" t="e">
        <f>VLOOKUP('別紙様式2-3（個表）'!$G714,【参考】数式用!$P$4:$W$54,8, FALSE)</f>
        <v>#N/A</v>
      </c>
      <c r="AL714" s="372" t="e">
        <f>VLOOKUP('別紙様式2-3（個表）'!$G714,【参考】数式用!$P$4:$AD$54,15, FALSE)</f>
        <v>#N/A</v>
      </c>
      <c r="AM714" s="372" t="str">
        <f t="shared" si="80"/>
        <v/>
      </c>
      <c r="AN714" s="372" t="str">
        <f t="shared" si="81"/>
        <v/>
      </c>
      <c r="AO714" s="372" t="str">
        <f t="shared" si="82"/>
        <v/>
      </c>
      <c r="AP714" s="372" t="str">
        <f>IF(G714="", "", VLOOKUP(G714,【参考】数式用!$A$4:$M$54,13,FALSE))</f>
        <v/>
      </c>
      <c r="AQ714" s="46" t="str">
        <f t="shared" si="83"/>
        <v>―</v>
      </c>
    </row>
    <row r="715" spans="1:43" ht="45" customHeight="1">
      <c r="A715" s="114">
        <f t="shared" si="78"/>
        <v>701</v>
      </c>
      <c r="B715" s="115" t="str">
        <f>IF(基本情報入力シート!B758="","",基本情報入力シート!B758)</f>
        <v/>
      </c>
      <c r="C715" s="116" t="str">
        <f>IF(基本情報入力シート!L758="","",基本情報入力シート!L758)</f>
        <v/>
      </c>
      <c r="D715" s="116" t="str">
        <f>IF(基本情報入力シート!Q758="","",基本情報入力シート!Q758)</f>
        <v>愛知県</v>
      </c>
      <c r="E715" s="116" t="str">
        <f>IF(基本情報入力シート!V758="","",基本情報入力シート!V758)</f>
        <v/>
      </c>
      <c r="F715" s="116" t="str">
        <f>IF(基本情報入力シート!W758="","",基本情報入力シート!W758)</f>
        <v>事業所番号及びサービス名を入力してください。</v>
      </c>
      <c r="G715" s="116" t="str">
        <f>IF(基本情報入力シート!Z758="","",基本情報入力シート!Z758)</f>
        <v/>
      </c>
      <c r="H715" s="224" t="str">
        <f>IF(基本情報入力シート!AD758="","",基本情報入力シート!AD758)</f>
        <v/>
      </c>
      <c r="I715" s="362" t="str">
        <f>IF(基本情報入力シート!AE758="","",基本情報入力シート!AE758)</f>
        <v/>
      </c>
      <c r="J715" s="487"/>
      <c r="K715" s="491"/>
      <c r="L715" s="490"/>
      <c r="M715" s="363" t="str">
        <f>IF(G715="", "", VLOOKUP(AO715,【参考】数式用!$AZ$3:$BA$6, 2, FALSE))</f>
        <v/>
      </c>
      <c r="N715" s="364" t="str">
        <f>IF(G715="","",VLOOKUP(G715,【参考】数式用!$A$4:$L$54,MATCH('別紙様式2-3（個表）'!M715,【参考】数式用!$J$3:$L$3,0)+9,FALSE))</f>
        <v/>
      </c>
      <c r="O715" s="497" t="s">
        <v>2396</v>
      </c>
      <c r="P715" s="365" t="str">
        <f t="shared" si="77"/>
        <v>未入力あり</v>
      </c>
      <c r="Q715" s="273" t="str">
        <f>IFERROR(IF(P715="未入力あり","",ROUNDDOWN(ROUNDDOWN($H715*$I715,0)*VLOOKUP($G715,【参考】数式用!$A$4:$E$54,3, FALSE),0)),"")</f>
        <v/>
      </c>
      <c r="R715" s="273" t="str">
        <f>IF(AM715="×", 0,IF(P715="未入力あり","",ROUNDDOWN(ROUNDDOWN($H715*$I715,0)*VLOOKUP($G715,【参考】数式用!$A$4:$E$54,4,FALSE),0)))</f>
        <v/>
      </c>
      <c r="S715" s="366" t="str">
        <f>IF(AN715="×", 0,IF(P715="未入力あり","",ROUNDDOWN(ROUNDDOWN($H715*$I715,0)*VLOOKUP($G715,【参考】数式用!$A$4:$E$54,5, FALSE),0)))</f>
        <v/>
      </c>
      <c r="T715" s="369" t="s">
        <v>3907</v>
      </c>
      <c r="U715" s="370"/>
      <c r="V715" s="33"/>
      <c r="W715" s="641"/>
      <c r="X715" s="641"/>
      <c r="Y715" s="641"/>
      <c r="Z715" s="641"/>
      <c r="AA715" s="641"/>
      <c r="AB715" s="641"/>
      <c r="AC715" s="641"/>
      <c r="AD715" s="641"/>
      <c r="AE715" s="641"/>
      <c r="AF715" s="641"/>
      <c r="AG715" s="641"/>
      <c r="AI715" s="373" t="str">
        <f t="shared" si="79"/>
        <v/>
      </c>
      <c r="AJ715" s="372" t="e">
        <f>VLOOKUP('別紙様式2-3（個表）'!$G715,【参考】数式用!$P$4:$Q$54,2, FALSE)</f>
        <v>#N/A</v>
      </c>
      <c r="AK715" s="372" t="e">
        <f>VLOOKUP('別紙様式2-3（個表）'!$G715,【参考】数式用!$P$4:$W$54,8, FALSE)</f>
        <v>#N/A</v>
      </c>
      <c r="AL715" s="372" t="e">
        <f>VLOOKUP('別紙様式2-3（個表）'!$G715,【参考】数式用!$P$4:$AD$54,15, FALSE)</f>
        <v>#N/A</v>
      </c>
      <c r="AM715" s="372" t="str">
        <f t="shared" si="80"/>
        <v/>
      </c>
      <c r="AN715" s="372" t="str">
        <f t="shared" si="81"/>
        <v/>
      </c>
      <c r="AO715" s="372" t="str">
        <f t="shared" si="82"/>
        <v/>
      </c>
      <c r="AP715" s="372" t="str">
        <f>IF(G715="", "", VLOOKUP(G715,【参考】数式用!$A$4:$M$54,13,FALSE))</f>
        <v/>
      </c>
      <c r="AQ715" s="46" t="str">
        <f t="shared" si="83"/>
        <v>―</v>
      </c>
    </row>
    <row r="716" spans="1:43" ht="45" customHeight="1">
      <c r="A716" s="114">
        <f t="shared" si="78"/>
        <v>702</v>
      </c>
      <c r="B716" s="115" t="str">
        <f>IF(基本情報入力シート!B759="","",基本情報入力シート!B759)</f>
        <v/>
      </c>
      <c r="C716" s="116" t="str">
        <f>IF(基本情報入力シート!L759="","",基本情報入力シート!L759)</f>
        <v/>
      </c>
      <c r="D716" s="116" t="str">
        <f>IF(基本情報入力シート!Q759="","",基本情報入力シート!Q759)</f>
        <v>愛知県</v>
      </c>
      <c r="E716" s="116" t="str">
        <f>IF(基本情報入力シート!V759="","",基本情報入力シート!V759)</f>
        <v/>
      </c>
      <c r="F716" s="116" t="str">
        <f>IF(基本情報入力シート!W759="","",基本情報入力シート!W759)</f>
        <v>事業所番号及びサービス名を入力してください。</v>
      </c>
      <c r="G716" s="116" t="str">
        <f>IF(基本情報入力シート!Z759="","",基本情報入力シート!Z759)</f>
        <v/>
      </c>
      <c r="H716" s="224" t="str">
        <f>IF(基本情報入力シート!AD759="","",基本情報入力シート!AD759)</f>
        <v/>
      </c>
      <c r="I716" s="362" t="str">
        <f>IF(基本情報入力シート!AE759="","",基本情報入力シート!AE759)</f>
        <v/>
      </c>
      <c r="J716" s="487"/>
      <c r="K716" s="491"/>
      <c r="L716" s="490"/>
      <c r="M716" s="363" t="str">
        <f>IF(G716="", "", VLOOKUP(AO716,【参考】数式用!$AZ$3:$BA$6, 2, FALSE))</f>
        <v/>
      </c>
      <c r="N716" s="364" t="str">
        <f>IF(G716="","",VLOOKUP(G716,【参考】数式用!$A$4:$L$54,MATCH('別紙様式2-3（個表）'!M716,【参考】数式用!$J$3:$L$3,0)+9,FALSE))</f>
        <v/>
      </c>
      <c r="O716" s="497" t="s">
        <v>2396</v>
      </c>
      <c r="P716" s="365" t="str">
        <f t="shared" si="77"/>
        <v>未入力あり</v>
      </c>
      <c r="Q716" s="273" t="str">
        <f>IFERROR(IF(P716="未入力あり","",ROUNDDOWN(ROUNDDOWN($H716*$I716,0)*VLOOKUP($G716,【参考】数式用!$A$4:$E$54,3, FALSE),0)),"")</f>
        <v/>
      </c>
      <c r="R716" s="273" t="str">
        <f>IF(AM716="×", 0,IF(P716="未入力あり","",ROUNDDOWN(ROUNDDOWN($H716*$I716,0)*VLOOKUP($G716,【参考】数式用!$A$4:$E$54,4,FALSE),0)))</f>
        <v/>
      </c>
      <c r="S716" s="366" t="str">
        <f>IF(AN716="×", 0,IF(P716="未入力あり","",ROUNDDOWN(ROUNDDOWN($H716*$I716,0)*VLOOKUP($G716,【参考】数式用!$A$4:$E$54,5, FALSE),0)))</f>
        <v/>
      </c>
      <c r="T716" s="369" t="s">
        <v>3907</v>
      </c>
      <c r="U716" s="370"/>
      <c r="V716" s="33"/>
      <c r="W716" s="641"/>
      <c r="X716" s="641"/>
      <c r="Y716" s="641"/>
      <c r="Z716" s="641"/>
      <c r="AA716" s="641"/>
      <c r="AB716" s="641"/>
      <c r="AC716" s="641"/>
      <c r="AD716" s="641"/>
      <c r="AE716" s="641"/>
      <c r="AF716" s="641"/>
      <c r="AG716" s="641"/>
      <c r="AI716" s="373" t="str">
        <f t="shared" si="79"/>
        <v/>
      </c>
      <c r="AJ716" s="372" t="e">
        <f>VLOOKUP('別紙様式2-3（個表）'!$G716,【参考】数式用!$P$4:$Q$54,2, FALSE)</f>
        <v>#N/A</v>
      </c>
      <c r="AK716" s="372" t="e">
        <f>VLOOKUP('別紙様式2-3（個表）'!$G716,【参考】数式用!$P$4:$W$54,8, FALSE)</f>
        <v>#N/A</v>
      </c>
      <c r="AL716" s="372" t="e">
        <f>VLOOKUP('別紙様式2-3（個表）'!$G716,【参考】数式用!$P$4:$AD$54,15, FALSE)</f>
        <v>#N/A</v>
      </c>
      <c r="AM716" s="372" t="str">
        <f t="shared" si="80"/>
        <v/>
      </c>
      <c r="AN716" s="372" t="str">
        <f t="shared" si="81"/>
        <v/>
      </c>
      <c r="AO716" s="372" t="str">
        <f t="shared" si="82"/>
        <v/>
      </c>
      <c r="AP716" s="372" t="str">
        <f>IF(G716="", "", VLOOKUP(G716,【参考】数式用!$A$4:$M$54,13,FALSE))</f>
        <v/>
      </c>
      <c r="AQ716" s="46" t="str">
        <f t="shared" si="83"/>
        <v>―</v>
      </c>
    </row>
    <row r="717" spans="1:43" ht="45" customHeight="1">
      <c r="A717" s="114">
        <f t="shared" si="78"/>
        <v>703</v>
      </c>
      <c r="B717" s="115" t="str">
        <f>IF(基本情報入力シート!B760="","",基本情報入力シート!B760)</f>
        <v/>
      </c>
      <c r="C717" s="116" t="str">
        <f>IF(基本情報入力シート!L760="","",基本情報入力シート!L760)</f>
        <v/>
      </c>
      <c r="D717" s="116" t="str">
        <f>IF(基本情報入力シート!Q760="","",基本情報入力シート!Q760)</f>
        <v>愛知県</v>
      </c>
      <c r="E717" s="116" t="str">
        <f>IF(基本情報入力シート!V760="","",基本情報入力シート!V760)</f>
        <v/>
      </c>
      <c r="F717" s="116" t="str">
        <f>IF(基本情報入力シート!W760="","",基本情報入力シート!W760)</f>
        <v>事業所番号及びサービス名を入力してください。</v>
      </c>
      <c r="G717" s="116" t="str">
        <f>IF(基本情報入力シート!Z760="","",基本情報入力シート!Z760)</f>
        <v/>
      </c>
      <c r="H717" s="224" t="str">
        <f>IF(基本情報入力シート!AD760="","",基本情報入力シート!AD760)</f>
        <v/>
      </c>
      <c r="I717" s="362" t="str">
        <f>IF(基本情報入力シート!AE760="","",基本情報入力シート!AE760)</f>
        <v/>
      </c>
      <c r="J717" s="487"/>
      <c r="K717" s="491"/>
      <c r="L717" s="490"/>
      <c r="M717" s="363" t="str">
        <f>IF(G717="", "", VLOOKUP(AO717,【参考】数式用!$AZ$3:$BA$6, 2, FALSE))</f>
        <v/>
      </c>
      <c r="N717" s="364" t="str">
        <f>IF(G717="","",VLOOKUP(G717,【参考】数式用!$A$4:$L$54,MATCH('別紙様式2-3（個表）'!M717,【参考】数式用!$J$3:$L$3,0)+9,FALSE))</f>
        <v/>
      </c>
      <c r="O717" s="497" t="s">
        <v>2396</v>
      </c>
      <c r="P717" s="365" t="str">
        <f t="shared" si="77"/>
        <v>未入力あり</v>
      </c>
      <c r="Q717" s="273" t="str">
        <f>IFERROR(IF(P717="未入力あり","",ROUNDDOWN(ROUNDDOWN($H717*$I717,0)*VLOOKUP($G717,【参考】数式用!$A$4:$E$54,3, FALSE),0)),"")</f>
        <v/>
      </c>
      <c r="R717" s="273" t="str">
        <f>IF(AM717="×", 0,IF(P717="未入力あり","",ROUNDDOWN(ROUNDDOWN($H717*$I717,0)*VLOOKUP($G717,【参考】数式用!$A$4:$E$54,4,FALSE),0)))</f>
        <v/>
      </c>
      <c r="S717" s="366" t="str">
        <f>IF(AN717="×", 0,IF(P717="未入力あり","",ROUNDDOWN(ROUNDDOWN($H717*$I717,0)*VLOOKUP($G717,【参考】数式用!$A$4:$E$54,5, FALSE),0)))</f>
        <v/>
      </c>
      <c r="T717" s="369" t="s">
        <v>3907</v>
      </c>
      <c r="U717" s="370"/>
      <c r="V717" s="33"/>
      <c r="W717" s="641"/>
      <c r="X717" s="641"/>
      <c r="Y717" s="641"/>
      <c r="Z717" s="641"/>
      <c r="AA717" s="641"/>
      <c r="AB717" s="641"/>
      <c r="AC717" s="641"/>
      <c r="AD717" s="641"/>
      <c r="AE717" s="641"/>
      <c r="AF717" s="641"/>
      <c r="AG717" s="641"/>
      <c r="AI717" s="373" t="str">
        <f t="shared" si="79"/>
        <v/>
      </c>
      <c r="AJ717" s="372" t="e">
        <f>VLOOKUP('別紙様式2-3（個表）'!$G717,【参考】数式用!$P$4:$Q$54,2, FALSE)</f>
        <v>#N/A</v>
      </c>
      <c r="AK717" s="372" t="e">
        <f>VLOOKUP('別紙様式2-3（個表）'!$G717,【参考】数式用!$P$4:$W$54,8, FALSE)</f>
        <v>#N/A</v>
      </c>
      <c r="AL717" s="372" t="e">
        <f>VLOOKUP('別紙様式2-3（個表）'!$G717,【参考】数式用!$P$4:$AD$54,15, FALSE)</f>
        <v>#N/A</v>
      </c>
      <c r="AM717" s="372" t="str">
        <f t="shared" si="80"/>
        <v/>
      </c>
      <c r="AN717" s="372" t="str">
        <f t="shared" si="81"/>
        <v/>
      </c>
      <c r="AO717" s="372" t="str">
        <f t="shared" si="82"/>
        <v/>
      </c>
      <c r="AP717" s="372" t="str">
        <f>IF(G717="", "", VLOOKUP(G717,【参考】数式用!$A$4:$M$54,13,FALSE))</f>
        <v/>
      </c>
      <c r="AQ717" s="46" t="str">
        <f t="shared" si="83"/>
        <v>―</v>
      </c>
    </row>
    <row r="718" spans="1:43" ht="45" customHeight="1">
      <c r="A718" s="114">
        <f t="shared" si="78"/>
        <v>704</v>
      </c>
      <c r="B718" s="115" t="str">
        <f>IF(基本情報入力シート!B761="","",基本情報入力シート!B761)</f>
        <v/>
      </c>
      <c r="C718" s="116" t="str">
        <f>IF(基本情報入力シート!L761="","",基本情報入力シート!L761)</f>
        <v/>
      </c>
      <c r="D718" s="116" t="str">
        <f>IF(基本情報入力シート!Q761="","",基本情報入力シート!Q761)</f>
        <v>愛知県</v>
      </c>
      <c r="E718" s="116" t="str">
        <f>IF(基本情報入力シート!V761="","",基本情報入力シート!V761)</f>
        <v/>
      </c>
      <c r="F718" s="116" t="str">
        <f>IF(基本情報入力シート!W761="","",基本情報入力シート!W761)</f>
        <v>事業所番号及びサービス名を入力してください。</v>
      </c>
      <c r="G718" s="116" t="str">
        <f>IF(基本情報入力シート!Z761="","",基本情報入力シート!Z761)</f>
        <v/>
      </c>
      <c r="H718" s="224" t="str">
        <f>IF(基本情報入力シート!AD761="","",基本情報入力シート!AD761)</f>
        <v/>
      </c>
      <c r="I718" s="362" t="str">
        <f>IF(基本情報入力シート!AE761="","",基本情報入力シート!AE761)</f>
        <v/>
      </c>
      <c r="J718" s="487"/>
      <c r="K718" s="491"/>
      <c r="L718" s="490"/>
      <c r="M718" s="363" t="str">
        <f>IF(G718="", "", VLOOKUP(AO718,【参考】数式用!$AZ$3:$BA$6, 2, FALSE))</f>
        <v/>
      </c>
      <c r="N718" s="364" t="str">
        <f>IF(G718="","",VLOOKUP(G718,【参考】数式用!$A$4:$L$54,MATCH('別紙様式2-3（個表）'!M718,【参考】数式用!$J$3:$L$3,0)+9,FALSE))</f>
        <v/>
      </c>
      <c r="O718" s="497" t="s">
        <v>2396</v>
      </c>
      <c r="P718" s="365" t="str">
        <f t="shared" ref="P718:P781" si="84">IFERROR(ROUNDDOWN(ROUNDDOWN($H718*$I718,0)*$N718,0),"未入力あり")</f>
        <v>未入力あり</v>
      </c>
      <c r="Q718" s="273" t="str">
        <f>IFERROR(IF(P718="未入力あり","",ROUNDDOWN(ROUNDDOWN($H718*$I718,0)*VLOOKUP($G718,【参考】数式用!$A$4:$E$54,3, FALSE),0)),"")</f>
        <v/>
      </c>
      <c r="R718" s="273" t="str">
        <f>IF(AM718="×", 0,IF(P718="未入力あり","",ROUNDDOWN(ROUNDDOWN($H718*$I718,0)*VLOOKUP($G718,【参考】数式用!$A$4:$E$54,4,FALSE),0)))</f>
        <v/>
      </c>
      <c r="S718" s="366" t="str">
        <f>IF(AN718="×", 0,IF(P718="未入力あり","",ROUNDDOWN(ROUNDDOWN($H718*$I718,0)*VLOOKUP($G718,【参考】数式用!$A$4:$E$54,5, FALSE),0)))</f>
        <v/>
      </c>
      <c r="T718" s="369" t="s">
        <v>3907</v>
      </c>
      <c r="U718" s="370"/>
      <c r="V718" s="33"/>
      <c r="W718" s="641"/>
      <c r="X718" s="641"/>
      <c r="Y718" s="641"/>
      <c r="Z718" s="641"/>
      <c r="AA718" s="641"/>
      <c r="AB718" s="641"/>
      <c r="AC718" s="641"/>
      <c r="AD718" s="641"/>
      <c r="AE718" s="641"/>
      <c r="AF718" s="641"/>
      <c r="AG718" s="641"/>
      <c r="AI718" s="373" t="str">
        <f t="shared" si="79"/>
        <v/>
      </c>
      <c r="AJ718" s="372" t="e">
        <f>VLOOKUP('別紙様式2-3（個表）'!$G718,【参考】数式用!$P$4:$Q$54,2, FALSE)</f>
        <v>#N/A</v>
      </c>
      <c r="AK718" s="372" t="e">
        <f>VLOOKUP('別紙様式2-3（個表）'!$G718,【参考】数式用!$P$4:$W$54,8, FALSE)</f>
        <v>#N/A</v>
      </c>
      <c r="AL718" s="372" t="e">
        <f>VLOOKUP('別紙様式2-3（個表）'!$G718,【参考】数式用!$P$4:$AD$54,15, FALSE)</f>
        <v>#N/A</v>
      </c>
      <c r="AM718" s="372" t="str">
        <f t="shared" si="80"/>
        <v/>
      </c>
      <c r="AN718" s="372" t="str">
        <f t="shared" si="81"/>
        <v/>
      </c>
      <c r="AO718" s="372" t="str">
        <f t="shared" si="82"/>
        <v/>
      </c>
      <c r="AP718" s="372" t="str">
        <f>IF(G718="", "", VLOOKUP(G718,【参考】数式用!$A$4:$M$54,13,FALSE))</f>
        <v/>
      </c>
      <c r="AQ718" s="46" t="str">
        <f t="shared" si="83"/>
        <v>―</v>
      </c>
    </row>
    <row r="719" spans="1:43" ht="45" customHeight="1">
      <c r="A719" s="114">
        <f t="shared" si="78"/>
        <v>705</v>
      </c>
      <c r="B719" s="115" t="str">
        <f>IF(基本情報入力シート!B762="","",基本情報入力シート!B762)</f>
        <v/>
      </c>
      <c r="C719" s="116" t="str">
        <f>IF(基本情報入力シート!L762="","",基本情報入力シート!L762)</f>
        <v/>
      </c>
      <c r="D719" s="116" t="str">
        <f>IF(基本情報入力シート!Q762="","",基本情報入力シート!Q762)</f>
        <v>愛知県</v>
      </c>
      <c r="E719" s="116" t="str">
        <f>IF(基本情報入力シート!V762="","",基本情報入力シート!V762)</f>
        <v/>
      </c>
      <c r="F719" s="116" t="str">
        <f>IF(基本情報入力シート!W762="","",基本情報入力シート!W762)</f>
        <v>事業所番号及びサービス名を入力してください。</v>
      </c>
      <c r="G719" s="116" t="str">
        <f>IF(基本情報入力シート!Z762="","",基本情報入力シート!Z762)</f>
        <v/>
      </c>
      <c r="H719" s="224" t="str">
        <f>IF(基本情報入力シート!AD762="","",基本情報入力シート!AD762)</f>
        <v/>
      </c>
      <c r="I719" s="362" t="str">
        <f>IF(基本情報入力シート!AE762="","",基本情報入力シート!AE762)</f>
        <v/>
      </c>
      <c r="J719" s="487"/>
      <c r="K719" s="491"/>
      <c r="L719" s="490"/>
      <c r="M719" s="363" t="str">
        <f>IF(G719="", "", VLOOKUP(AO719,【参考】数式用!$AZ$3:$BA$6, 2, FALSE))</f>
        <v/>
      </c>
      <c r="N719" s="364" t="str">
        <f>IF(G719="","",VLOOKUP(G719,【参考】数式用!$A$4:$L$54,MATCH('別紙様式2-3（個表）'!M719,【参考】数式用!$J$3:$L$3,0)+9,FALSE))</f>
        <v/>
      </c>
      <c r="O719" s="497" t="s">
        <v>2396</v>
      </c>
      <c r="P719" s="365" t="str">
        <f t="shared" si="84"/>
        <v>未入力あり</v>
      </c>
      <c r="Q719" s="273" t="str">
        <f>IFERROR(IF(P719="未入力あり","",ROUNDDOWN(ROUNDDOWN($H719*$I719,0)*VLOOKUP($G719,【参考】数式用!$A$4:$E$54,3, FALSE),0)),"")</f>
        <v/>
      </c>
      <c r="R719" s="273" t="str">
        <f>IF(AM719="×", 0,IF(P719="未入力あり","",ROUNDDOWN(ROUNDDOWN($H719*$I719,0)*VLOOKUP($G719,【参考】数式用!$A$4:$E$54,4,FALSE),0)))</f>
        <v/>
      </c>
      <c r="S719" s="366" t="str">
        <f>IF(AN719="×", 0,IF(P719="未入力あり","",ROUNDDOWN(ROUNDDOWN($H719*$I719,0)*VLOOKUP($G719,【参考】数式用!$A$4:$E$54,5, FALSE),0)))</f>
        <v/>
      </c>
      <c r="T719" s="369" t="s">
        <v>3907</v>
      </c>
      <c r="U719" s="370"/>
      <c r="V719" s="33"/>
      <c r="W719" s="641"/>
      <c r="X719" s="641"/>
      <c r="Y719" s="641"/>
      <c r="Z719" s="641"/>
      <c r="AA719" s="641"/>
      <c r="AB719" s="641"/>
      <c r="AC719" s="641"/>
      <c r="AD719" s="641"/>
      <c r="AE719" s="641"/>
      <c r="AF719" s="641"/>
      <c r="AG719" s="641"/>
      <c r="AI719" s="373" t="str">
        <f t="shared" si="79"/>
        <v/>
      </c>
      <c r="AJ719" s="372" t="e">
        <f>VLOOKUP('別紙様式2-3（個表）'!$G719,【参考】数式用!$P$4:$Q$54,2, FALSE)</f>
        <v>#N/A</v>
      </c>
      <c r="AK719" s="372" t="e">
        <f>VLOOKUP('別紙様式2-3（個表）'!$G719,【参考】数式用!$P$4:$W$54,8, FALSE)</f>
        <v>#N/A</v>
      </c>
      <c r="AL719" s="372" t="e">
        <f>VLOOKUP('別紙様式2-3（個表）'!$G719,【参考】数式用!$P$4:$AD$54,15, FALSE)</f>
        <v>#N/A</v>
      </c>
      <c r="AM719" s="372" t="str">
        <f t="shared" si="80"/>
        <v/>
      </c>
      <c r="AN719" s="372" t="str">
        <f t="shared" si="81"/>
        <v/>
      </c>
      <c r="AO719" s="372" t="str">
        <f t="shared" si="82"/>
        <v/>
      </c>
      <c r="AP719" s="372" t="str">
        <f>IF(G719="", "", VLOOKUP(G719,【参考】数式用!$A$4:$M$54,13,FALSE))</f>
        <v/>
      </c>
      <c r="AQ719" s="46" t="str">
        <f t="shared" si="83"/>
        <v>―</v>
      </c>
    </row>
    <row r="720" spans="1:43" ht="45" customHeight="1">
      <c r="A720" s="114">
        <f t="shared" si="78"/>
        <v>706</v>
      </c>
      <c r="B720" s="115" t="str">
        <f>IF(基本情報入力シート!B763="","",基本情報入力シート!B763)</f>
        <v/>
      </c>
      <c r="C720" s="116" t="str">
        <f>IF(基本情報入力シート!L763="","",基本情報入力シート!L763)</f>
        <v/>
      </c>
      <c r="D720" s="116" t="str">
        <f>IF(基本情報入力シート!Q763="","",基本情報入力シート!Q763)</f>
        <v>愛知県</v>
      </c>
      <c r="E720" s="116" t="str">
        <f>IF(基本情報入力シート!V763="","",基本情報入力シート!V763)</f>
        <v/>
      </c>
      <c r="F720" s="116" t="str">
        <f>IF(基本情報入力シート!W763="","",基本情報入力シート!W763)</f>
        <v>事業所番号及びサービス名を入力してください。</v>
      </c>
      <c r="G720" s="116" t="str">
        <f>IF(基本情報入力シート!Z763="","",基本情報入力シート!Z763)</f>
        <v/>
      </c>
      <c r="H720" s="224" t="str">
        <f>IF(基本情報入力シート!AD763="","",基本情報入力シート!AD763)</f>
        <v/>
      </c>
      <c r="I720" s="362" t="str">
        <f>IF(基本情報入力シート!AE763="","",基本情報入力シート!AE763)</f>
        <v/>
      </c>
      <c r="J720" s="487"/>
      <c r="K720" s="491"/>
      <c r="L720" s="490"/>
      <c r="M720" s="363" t="str">
        <f>IF(G720="", "", VLOOKUP(AO720,【参考】数式用!$AZ$3:$BA$6, 2, FALSE))</f>
        <v/>
      </c>
      <c r="N720" s="364" t="str">
        <f>IF(G720="","",VLOOKUP(G720,【参考】数式用!$A$4:$L$54,MATCH('別紙様式2-3（個表）'!M720,【参考】数式用!$J$3:$L$3,0)+9,FALSE))</f>
        <v/>
      </c>
      <c r="O720" s="497" t="s">
        <v>2396</v>
      </c>
      <c r="P720" s="365" t="str">
        <f t="shared" si="84"/>
        <v>未入力あり</v>
      </c>
      <c r="Q720" s="273" t="str">
        <f>IFERROR(IF(P720="未入力あり","",ROUNDDOWN(ROUNDDOWN($H720*$I720,0)*VLOOKUP($G720,【参考】数式用!$A$4:$E$54,3, FALSE),0)),"")</f>
        <v/>
      </c>
      <c r="R720" s="273" t="str">
        <f>IF(AM720="×", 0,IF(P720="未入力あり","",ROUNDDOWN(ROUNDDOWN($H720*$I720,0)*VLOOKUP($G720,【参考】数式用!$A$4:$E$54,4,FALSE),0)))</f>
        <v/>
      </c>
      <c r="S720" s="366" t="str">
        <f>IF(AN720="×", 0,IF(P720="未入力あり","",ROUNDDOWN(ROUNDDOWN($H720*$I720,0)*VLOOKUP($G720,【参考】数式用!$A$4:$E$54,5, FALSE),0)))</f>
        <v/>
      </c>
      <c r="T720" s="369" t="s">
        <v>3907</v>
      </c>
      <c r="U720" s="370"/>
      <c r="V720" s="33"/>
      <c r="W720" s="641"/>
      <c r="X720" s="641"/>
      <c r="Y720" s="641"/>
      <c r="Z720" s="641"/>
      <c r="AA720" s="641"/>
      <c r="AB720" s="641"/>
      <c r="AC720" s="641"/>
      <c r="AD720" s="641"/>
      <c r="AE720" s="641"/>
      <c r="AF720" s="641"/>
      <c r="AG720" s="641"/>
      <c r="AI720" s="373" t="str">
        <f t="shared" si="79"/>
        <v/>
      </c>
      <c r="AJ720" s="372" t="e">
        <f>VLOOKUP('別紙様式2-3（個表）'!$G720,【参考】数式用!$P$4:$Q$54,2, FALSE)</f>
        <v>#N/A</v>
      </c>
      <c r="AK720" s="372" t="e">
        <f>VLOOKUP('別紙様式2-3（個表）'!$G720,【参考】数式用!$P$4:$W$54,8, FALSE)</f>
        <v>#N/A</v>
      </c>
      <c r="AL720" s="372" t="e">
        <f>VLOOKUP('別紙様式2-3（個表）'!$G720,【参考】数式用!$P$4:$AD$54,15, FALSE)</f>
        <v>#N/A</v>
      </c>
      <c r="AM720" s="372" t="str">
        <f t="shared" si="80"/>
        <v/>
      </c>
      <c r="AN720" s="372" t="str">
        <f t="shared" si="81"/>
        <v/>
      </c>
      <c r="AO720" s="372" t="str">
        <f t="shared" si="82"/>
        <v/>
      </c>
      <c r="AP720" s="372" t="str">
        <f>IF(G720="", "", VLOOKUP(G720,【参考】数式用!$A$4:$M$54,13,FALSE))</f>
        <v/>
      </c>
      <c r="AQ720" s="46" t="str">
        <f t="shared" si="83"/>
        <v>―</v>
      </c>
    </row>
    <row r="721" spans="1:43" ht="45" customHeight="1">
      <c r="A721" s="114">
        <f t="shared" ref="A721:A784" si="85">A720+1</f>
        <v>707</v>
      </c>
      <c r="B721" s="115" t="str">
        <f>IF(基本情報入力シート!B764="","",基本情報入力シート!B764)</f>
        <v/>
      </c>
      <c r="C721" s="116" t="str">
        <f>IF(基本情報入力シート!L764="","",基本情報入力シート!L764)</f>
        <v/>
      </c>
      <c r="D721" s="116" t="str">
        <f>IF(基本情報入力シート!Q764="","",基本情報入力シート!Q764)</f>
        <v>愛知県</v>
      </c>
      <c r="E721" s="116" t="str">
        <f>IF(基本情報入力シート!V764="","",基本情報入力シート!V764)</f>
        <v/>
      </c>
      <c r="F721" s="116" t="str">
        <f>IF(基本情報入力シート!W764="","",基本情報入力シート!W764)</f>
        <v>事業所番号及びサービス名を入力してください。</v>
      </c>
      <c r="G721" s="116" t="str">
        <f>IF(基本情報入力シート!Z764="","",基本情報入力シート!Z764)</f>
        <v/>
      </c>
      <c r="H721" s="224" t="str">
        <f>IF(基本情報入力シート!AD764="","",基本情報入力シート!AD764)</f>
        <v/>
      </c>
      <c r="I721" s="362" t="str">
        <f>IF(基本情報入力シート!AE764="","",基本情報入力シート!AE764)</f>
        <v/>
      </c>
      <c r="J721" s="487"/>
      <c r="K721" s="491"/>
      <c r="L721" s="490"/>
      <c r="M721" s="363" t="str">
        <f>IF(G721="", "", VLOOKUP(AO721,【参考】数式用!$AZ$3:$BA$6, 2, FALSE))</f>
        <v/>
      </c>
      <c r="N721" s="364" t="str">
        <f>IF(G721="","",VLOOKUP(G721,【参考】数式用!$A$4:$L$54,MATCH('別紙様式2-3（個表）'!M721,【参考】数式用!$J$3:$L$3,0)+9,FALSE))</f>
        <v/>
      </c>
      <c r="O721" s="497" t="s">
        <v>2396</v>
      </c>
      <c r="P721" s="365" t="str">
        <f t="shared" si="84"/>
        <v>未入力あり</v>
      </c>
      <c r="Q721" s="273" t="str">
        <f>IFERROR(IF(P721="未入力あり","",ROUNDDOWN(ROUNDDOWN($H721*$I721,0)*VLOOKUP($G721,【参考】数式用!$A$4:$E$54,3, FALSE),0)),"")</f>
        <v/>
      </c>
      <c r="R721" s="273" t="str">
        <f>IF(AM721="×", 0,IF(P721="未入力あり","",ROUNDDOWN(ROUNDDOWN($H721*$I721,0)*VLOOKUP($G721,【参考】数式用!$A$4:$E$54,4,FALSE),0)))</f>
        <v/>
      </c>
      <c r="S721" s="366" t="str">
        <f>IF(AN721="×", 0,IF(P721="未入力あり","",ROUNDDOWN(ROUNDDOWN($H721*$I721,0)*VLOOKUP($G721,【参考】数式用!$A$4:$E$54,5, FALSE),0)))</f>
        <v/>
      </c>
      <c r="T721" s="369" t="s">
        <v>3907</v>
      </c>
      <c r="U721" s="370"/>
      <c r="V721" s="33"/>
      <c r="W721" s="641"/>
      <c r="X721" s="641"/>
      <c r="Y721" s="641"/>
      <c r="Z721" s="641"/>
      <c r="AA721" s="641"/>
      <c r="AB721" s="641"/>
      <c r="AC721" s="641"/>
      <c r="AD721" s="641"/>
      <c r="AE721" s="641"/>
      <c r="AF721" s="641"/>
      <c r="AG721" s="641"/>
      <c r="AI721" s="373" t="str">
        <f t="shared" si="79"/>
        <v/>
      </c>
      <c r="AJ721" s="372" t="e">
        <f>VLOOKUP('別紙様式2-3（個表）'!$G721,【参考】数式用!$P$4:$Q$54,2, FALSE)</f>
        <v>#N/A</v>
      </c>
      <c r="AK721" s="372" t="e">
        <f>VLOOKUP('別紙様式2-3（個表）'!$G721,【参考】数式用!$P$4:$W$54,8, FALSE)</f>
        <v>#N/A</v>
      </c>
      <c r="AL721" s="372" t="e">
        <f>VLOOKUP('別紙様式2-3（個表）'!$G721,【参考】数式用!$P$4:$AD$54,15, FALSE)</f>
        <v>#N/A</v>
      </c>
      <c r="AM721" s="372" t="str">
        <f t="shared" si="80"/>
        <v/>
      </c>
      <c r="AN721" s="372" t="str">
        <f t="shared" si="81"/>
        <v/>
      </c>
      <c r="AO721" s="372" t="str">
        <f t="shared" si="82"/>
        <v/>
      </c>
      <c r="AP721" s="372" t="str">
        <f>IF(G721="", "", VLOOKUP(G721,【参考】数式用!$A$4:$M$54,13,FALSE))</f>
        <v/>
      </c>
      <c r="AQ721" s="46" t="str">
        <f t="shared" si="83"/>
        <v>―</v>
      </c>
    </row>
    <row r="722" spans="1:43" ht="45" customHeight="1">
      <c r="A722" s="114">
        <f t="shared" si="85"/>
        <v>708</v>
      </c>
      <c r="B722" s="115" t="str">
        <f>IF(基本情報入力シート!B765="","",基本情報入力シート!B765)</f>
        <v/>
      </c>
      <c r="C722" s="116" t="str">
        <f>IF(基本情報入力シート!L765="","",基本情報入力シート!L765)</f>
        <v/>
      </c>
      <c r="D722" s="116" t="str">
        <f>IF(基本情報入力シート!Q765="","",基本情報入力シート!Q765)</f>
        <v>愛知県</v>
      </c>
      <c r="E722" s="116" t="str">
        <f>IF(基本情報入力シート!V765="","",基本情報入力シート!V765)</f>
        <v/>
      </c>
      <c r="F722" s="116" t="str">
        <f>IF(基本情報入力シート!W765="","",基本情報入力シート!W765)</f>
        <v>事業所番号及びサービス名を入力してください。</v>
      </c>
      <c r="G722" s="116" t="str">
        <f>IF(基本情報入力シート!Z765="","",基本情報入力シート!Z765)</f>
        <v/>
      </c>
      <c r="H722" s="224" t="str">
        <f>IF(基本情報入力シート!AD765="","",基本情報入力シート!AD765)</f>
        <v/>
      </c>
      <c r="I722" s="362" t="str">
        <f>IF(基本情報入力シート!AE765="","",基本情報入力シート!AE765)</f>
        <v/>
      </c>
      <c r="J722" s="487"/>
      <c r="K722" s="491"/>
      <c r="L722" s="490"/>
      <c r="M722" s="363" t="str">
        <f>IF(G722="", "", VLOOKUP(AO722,【参考】数式用!$AZ$3:$BA$6, 2, FALSE))</f>
        <v/>
      </c>
      <c r="N722" s="364" t="str">
        <f>IF(G722="","",VLOOKUP(G722,【参考】数式用!$A$4:$L$54,MATCH('別紙様式2-3（個表）'!M722,【参考】数式用!$J$3:$L$3,0)+9,FALSE))</f>
        <v/>
      </c>
      <c r="O722" s="497" t="s">
        <v>2396</v>
      </c>
      <c r="P722" s="365" t="str">
        <f t="shared" si="84"/>
        <v>未入力あり</v>
      </c>
      <c r="Q722" s="273" t="str">
        <f>IFERROR(IF(P722="未入力あり","",ROUNDDOWN(ROUNDDOWN($H722*$I722,0)*VLOOKUP($G722,【参考】数式用!$A$4:$E$54,3, FALSE),0)),"")</f>
        <v/>
      </c>
      <c r="R722" s="273" t="str">
        <f>IF(AM722="×", 0,IF(P722="未入力あり","",ROUNDDOWN(ROUNDDOWN($H722*$I722,0)*VLOOKUP($G722,【参考】数式用!$A$4:$E$54,4,FALSE),0)))</f>
        <v/>
      </c>
      <c r="S722" s="366" t="str">
        <f>IF(AN722="×", 0,IF(P722="未入力あり","",ROUNDDOWN(ROUNDDOWN($H722*$I722,0)*VLOOKUP($G722,【参考】数式用!$A$4:$E$54,5, FALSE),0)))</f>
        <v/>
      </c>
      <c r="T722" s="369" t="s">
        <v>3907</v>
      </c>
      <c r="U722" s="370"/>
      <c r="V722" s="33"/>
      <c r="W722" s="641"/>
      <c r="X722" s="641"/>
      <c r="Y722" s="641"/>
      <c r="Z722" s="641"/>
      <c r="AA722" s="641"/>
      <c r="AB722" s="641"/>
      <c r="AC722" s="641"/>
      <c r="AD722" s="641"/>
      <c r="AE722" s="641"/>
      <c r="AF722" s="641"/>
      <c r="AG722" s="641"/>
      <c r="AI722" s="373" t="str">
        <f t="shared" si="79"/>
        <v/>
      </c>
      <c r="AJ722" s="372" t="e">
        <f>VLOOKUP('別紙様式2-3（個表）'!$G722,【参考】数式用!$P$4:$Q$54,2, FALSE)</f>
        <v>#N/A</v>
      </c>
      <c r="AK722" s="372" t="e">
        <f>VLOOKUP('別紙様式2-3（個表）'!$G722,【参考】数式用!$P$4:$W$54,8, FALSE)</f>
        <v>#N/A</v>
      </c>
      <c r="AL722" s="372" t="e">
        <f>VLOOKUP('別紙様式2-3（個表）'!$G722,【参考】数式用!$P$4:$AD$54,15, FALSE)</f>
        <v>#N/A</v>
      </c>
      <c r="AM722" s="372" t="str">
        <f t="shared" si="80"/>
        <v/>
      </c>
      <c r="AN722" s="372" t="str">
        <f t="shared" si="81"/>
        <v/>
      </c>
      <c r="AO722" s="372" t="str">
        <f t="shared" si="82"/>
        <v/>
      </c>
      <c r="AP722" s="372" t="str">
        <f>IF(G722="", "", VLOOKUP(G722,【参考】数式用!$A$4:$M$54,13,FALSE))</f>
        <v/>
      </c>
      <c r="AQ722" s="46" t="str">
        <f t="shared" si="83"/>
        <v>―</v>
      </c>
    </row>
    <row r="723" spans="1:43" ht="45" customHeight="1">
      <c r="A723" s="114">
        <f t="shared" si="85"/>
        <v>709</v>
      </c>
      <c r="B723" s="115" t="str">
        <f>IF(基本情報入力シート!B766="","",基本情報入力シート!B766)</f>
        <v/>
      </c>
      <c r="C723" s="116" t="str">
        <f>IF(基本情報入力シート!L766="","",基本情報入力シート!L766)</f>
        <v/>
      </c>
      <c r="D723" s="116" t="str">
        <f>IF(基本情報入力シート!Q766="","",基本情報入力シート!Q766)</f>
        <v>愛知県</v>
      </c>
      <c r="E723" s="116" t="str">
        <f>IF(基本情報入力シート!V766="","",基本情報入力シート!V766)</f>
        <v/>
      </c>
      <c r="F723" s="116" t="str">
        <f>IF(基本情報入力シート!W766="","",基本情報入力シート!W766)</f>
        <v>事業所番号及びサービス名を入力してください。</v>
      </c>
      <c r="G723" s="116" t="str">
        <f>IF(基本情報入力シート!Z766="","",基本情報入力シート!Z766)</f>
        <v/>
      </c>
      <c r="H723" s="224" t="str">
        <f>IF(基本情報入力シート!AD766="","",基本情報入力シート!AD766)</f>
        <v/>
      </c>
      <c r="I723" s="362" t="str">
        <f>IF(基本情報入力シート!AE766="","",基本情報入力シート!AE766)</f>
        <v/>
      </c>
      <c r="J723" s="487"/>
      <c r="K723" s="491"/>
      <c r="L723" s="490"/>
      <c r="M723" s="363" t="str">
        <f>IF(G723="", "", VLOOKUP(AO723,【参考】数式用!$AZ$3:$BA$6, 2, FALSE))</f>
        <v/>
      </c>
      <c r="N723" s="364" t="str">
        <f>IF(G723="","",VLOOKUP(G723,【参考】数式用!$A$4:$L$54,MATCH('別紙様式2-3（個表）'!M723,【参考】数式用!$J$3:$L$3,0)+9,FALSE))</f>
        <v/>
      </c>
      <c r="O723" s="497" t="s">
        <v>2396</v>
      </c>
      <c r="P723" s="365" t="str">
        <f t="shared" si="84"/>
        <v>未入力あり</v>
      </c>
      <c r="Q723" s="273" t="str">
        <f>IFERROR(IF(P723="未入力あり","",ROUNDDOWN(ROUNDDOWN($H723*$I723,0)*VLOOKUP($G723,【参考】数式用!$A$4:$E$54,3, FALSE),0)),"")</f>
        <v/>
      </c>
      <c r="R723" s="273" t="str">
        <f>IF(AM723="×", 0,IF(P723="未入力あり","",ROUNDDOWN(ROUNDDOWN($H723*$I723,0)*VLOOKUP($G723,【参考】数式用!$A$4:$E$54,4,FALSE),0)))</f>
        <v/>
      </c>
      <c r="S723" s="366" t="str">
        <f>IF(AN723="×", 0,IF(P723="未入力あり","",ROUNDDOWN(ROUNDDOWN($H723*$I723,0)*VLOOKUP($G723,【参考】数式用!$A$4:$E$54,5, FALSE),0)))</f>
        <v/>
      </c>
      <c r="T723" s="369" t="s">
        <v>3907</v>
      </c>
      <c r="U723" s="370"/>
      <c r="V723" s="33"/>
      <c r="W723" s="641"/>
      <c r="X723" s="641"/>
      <c r="Y723" s="641"/>
      <c r="Z723" s="641"/>
      <c r="AA723" s="641"/>
      <c r="AB723" s="641"/>
      <c r="AC723" s="641"/>
      <c r="AD723" s="641"/>
      <c r="AE723" s="641"/>
      <c r="AF723" s="641"/>
      <c r="AG723" s="641"/>
      <c r="AI723" s="373" t="str">
        <f t="shared" si="79"/>
        <v/>
      </c>
      <c r="AJ723" s="372" t="e">
        <f>VLOOKUP('別紙様式2-3（個表）'!$G723,【参考】数式用!$P$4:$Q$54,2, FALSE)</f>
        <v>#N/A</v>
      </c>
      <c r="AK723" s="372" t="e">
        <f>VLOOKUP('別紙様式2-3（個表）'!$G723,【参考】数式用!$P$4:$W$54,8, FALSE)</f>
        <v>#N/A</v>
      </c>
      <c r="AL723" s="372" t="e">
        <f>VLOOKUP('別紙様式2-3（個表）'!$G723,【参考】数式用!$P$4:$AD$54,15, FALSE)</f>
        <v>#N/A</v>
      </c>
      <c r="AM723" s="372" t="str">
        <f t="shared" si="80"/>
        <v/>
      </c>
      <c r="AN723" s="372" t="str">
        <f t="shared" si="81"/>
        <v/>
      </c>
      <c r="AO723" s="372" t="str">
        <f t="shared" si="82"/>
        <v/>
      </c>
      <c r="AP723" s="372" t="str">
        <f>IF(G723="", "", VLOOKUP(G723,【参考】数式用!$A$4:$M$54,13,FALSE))</f>
        <v/>
      </c>
      <c r="AQ723" s="46" t="str">
        <f t="shared" si="83"/>
        <v>―</v>
      </c>
    </row>
    <row r="724" spans="1:43" ht="45" customHeight="1">
      <c r="A724" s="114">
        <f t="shared" si="85"/>
        <v>710</v>
      </c>
      <c r="B724" s="115" t="str">
        <f>IF(基本情報入力シート!B767="","",基本情報入力シート!B767)</f>
        <v/>
      </c>
      <c r="C724" s="116" t="str">
        <f>IF(基本情報入力シート!L767="","",基本情報入力シート!L767)</f>
        <v/>
      </c>
      <c r="D724" s="116" t="str">
        <f>IF(基本情報入力シート!Q767="","",基本情報入力シート!Q767)</f>
        <v>愛知県</v>
      </c>
      <c r="E724" s="116" t="str">
        <f>IF(基本情報入力シート!V767="","",基本情報入力シート!V767)</f>
        <v/>
      </c>
      <c r="F724" s="116" t="str">
        <f>IF(基本情報入力シート!W767="","",基本情報入力シート!W767)</f>
        <v>事業所番号及びサービス名を入力してください。</v>
      </c>
      <c r="G724" s="116" t="str">
        <f>IF(基本情報入力シート!Z767="","",基本情報入力シート!Z767)</f>
        <v/>
      </c>
      <c r="H724" s="224" t="str">
        <f>IF(基本情報入力シート!AD767="","",基本情報入力シート!AD767)</f>
        <v/>
      </c>
      <c r="I724" s="362" t="str">
        <f>IF(基本情報入力シート!AE767="","",基本情報入力シート!AE767)</f>
        <v/>
      </c>
      <c r="J724" s="487"/>
      <c r="K724" s="491"/>
      <c r="L724" s="490"/>
      <c r="M724" s="363" t="str">
        <f>IF(G724="", "", VLOOKUP(AO724,【参考】数式用!$AZ$3:$BA$6, 2, FALSE))</f>
        <v/>
      </c>
      <c r="N724" s="364" t="str">
        <f>IF(G724="","",VLOOKUP(G724,【参考】数式用!$A$4:$L$54,MATCH('別紙様式2-3（個表）'!M724,【参考】数式用!$J$3:$L$3,0)+9,FALSE))</f>
        <v/>
      </c>
      <c r="O724" s="497" t="s">
        <v>2396</v>
      </c>
      <c r="P724" s="365" t="str">
        <f t="shared" si="84"/>
        <v>未入力あり</v>
      </c>
      <c r="Q724" s="273" t="str">
        <f>IFERROR(IF(P724="未入力あり","",ROUNDDOWN(ROUNDDOWN($H724*$I724,0)*VLOOKUP($G724,【参考】数式用!$A$4:$E$54,3, FALSE),0)),"")</f>
        <v/>
      </c>
      <c r="R724" s="273" t="str">
        <f>IF(AM724="×", 0,IF(P724="未入力あり","",ROUNDDOWN(ROUNDDOWN($H724*$I724,0)*VLOOKUP($G724,【参考】数式用!$A$4:$E$54,4,FALSE),0)))</f>
        <v/>
      </c>
      <c r="S724" s="366" t="str">
        <f>IF(AN724="×", 0,IF(P724="未入力あり","",ROUNDDOWN(ROUNDDOWN($H724*$I724,0)*VLOOKUP($G724,【参考】数式用!$A$4:$E$54,5, FALSE),0)))</f>
        <v/>
      </c>
      <c r="T724" s="369" t="s">
        <v>3907</v>
      </c>
      <c r="U724" s="370"/>
      <c r="V724" s="33"/>
      <c r="W724" s="641"/>
      <c r="X724" s="641"/>
      <c r="Y724" s="641"/>
      <c r="Z724" s="641"/>
      <c r="AA724" s="641"/>
      <c r="AB724" s="641"/>
      <c r="AC724" s="641"/>
      <c r="AD724" s="641"/>
      <c r="AE724" s="641"/>
      <c r="AF724" s="641"/>
      <c r="AG724" s="641"/>
      <c r="AI724" s="373" t="str">
        <f t="shared" si="79"/>
        <v/>
      </c>
      <c r="AJ724" s="372" t="e">
        <f>VLOOKUP('別紙様式2-3（個表）'!$G724,【参考】数式用!$P$4:$Q$54,2, FALSE)</f>
        <v>#N/A</v>
      </c>
      <c r="AK724" s="372" t="e">
        <f>VLOOKUP('別紙様式2-3（個表）'!$G724,【参考】数式用!$P$4:$W$54,8, FALSE)</f>
        <v>#N/A</v>
      </c>
      <c r="AL724" s="372" t="e">
        <f>VLOOKUP('別紙様式2-3（個表）'!$G724,【参考】数式用!$P$4:$AD$54,15, FALSE)</f>
        <v>#N/A</v>
      </c>
      <c r="AM724" s="372" t="str">
        <f t="shared" si="80"/>
        <v/>
      </c>
      <c r="AN724" s="372" t="str">
        <f t="shared" si="81"/>
        <v/>
      </c>
      <c r="AO724" s="372" t="str">
        <f t="shared" si="82"/>
        <v/>
      </c>
      <c r="AP724" s="372" t="str">
        <f>IF(G724="", "", VLOOKUP(G724,【参考】数式用!$A$4:$M$54,13,FALSE))</f>
        <v/>
      </c>
      <c r="AQ724" s="46" t="str">
        <f t="shared" si="83"/>
        <v>―</v>
      </c>
    </row>
    <row r="725" spans="1:43" ht="45" customHeight="1">
      <c r="A725" s="114">
        <f t="shared" si="85"/>
        <v>711</v>
      </c>
      <c r="B725" s="115" t="str">
        <f>IF(基本情報入力シート!B768="","",基本情報入力シート!B768)</f>
        <v/>
      </c>
      <c r="C725" s="116" t="str">
        <f>IF(基本情報入力シート!L768="","",基本情報入力シート!L768)</f>
        <v/>
      </c>
      <c r="D725" s="116" t="str">
        <f>IF(基本情報入力シート!Q768="","",基本情報入力シート!Q768)</f>
        <v>愛知県</v>
      </c>
      <c r="E725" s="116" t="str">
        <f>IF(基本情報入力シート!V768="","",基本情報入力シート!V768)</f>
        <v/>
      </c>
      <c r="F725" s="116" t="str">
        <f>IF(基本情報入力シート!W768="","",基本情報入力シート!W768)</f>
        <v>事業所番号及びサービス名を入力してください。</v>
      </c>
      <c r="G725" s="116" t="str">
        <f>IF(基本情報入力シート!Z768="","",基本情報入力シート!Z768)</f>
        <v/>
      </c>
      <c r="H725" s="224" t="str">
        <f>IF(基本情報入力シート!AD768="","",基本情報入力シート!AD768)</f>
        <v/>
      </c>
      <c r="I725" s="362" t="str">
        <f>IF(基本情報入力シート!AE768="","",基本情報入力シート!AE768)</f>
        <v/>
      </c>
      <c r="J725" s="487"/>
      <c r="K725" s="491"/>
      <c r="L725" s="490"/>
      <c r="M725" s="363" t="str">
        <f>IF(G725="", "", VLOOKUP(AO725,【参考】数式用!$AZ$3:$BA$6, 2, FALSE))</f>
        <v/>
      </c>
      <c r="N725" s="364" t="str">
        <f>IF(G725="","",VLOOKUP(G725,【参考】数式用!$A$4:$L$54,MATCH('別紙様式2-3（個表）'!M725,【参考】数式用!$J$3:$L$3,0)+9,FALSE))</f>
        <v/>
      </c>
      <c r="O725" s="497" t="s">
        <v>2396</v>
      </c>
      <c r="P725" s="365" t="str">
        <f t="shared" si="84"/>
        <v>未入力あり</v>
      </c>
      <c r="Q725" s="273" t="str">
        <f>IFERROR(IF(P725="未入力あり","",ROUNDDOWN(ROUNDDOWN($H725*$I725,0)*VLOOKUP($G725,【参考】数式用!$A$4:$E$54,3, FALSE),0)),"")</f>
        <v/>
      </c>
      <c r="R725" s="273" t="str">
        <f>IF(AM725="×", 0,IF(P725="未入力あり","",ROUNDDOWN(ROUNDDOWN($H725*$I725,0)*VLOOKUP($G725,【参考】数式用!$A$4:$E$54,4,FALSE),0)))</f>
        <v/>
      </c>
      <c r="S725" s="366" t="str">
        <f>IF(AN725="×", 0,IF(P725="未入力あり","",ROUNDDOWN(ROUNDDOWN($H725*$I725,0)*VLOOKUP($G725,【参考】数式用!$A$4:$E$54,5, FALSE),0)))</f>
        <v/>
      </c>
      <c r="T725" s="369" t="s">
        <v>3907</v>
      </c>
      <c r="U725" s="370"/>
      <c r="V725" s="33"/>
      <c r="W725" s="641"/>
      <c r="X725" s="641"/>
      <c r="Y725" s="641"/>
      <c r="Z725" s="641"/>
      <c r="AA725" s="641"/>
      <c r="AB725" s="641"/>
      <c r="AC725" s="641"/>
      <c r="AD725" s="641"/>
      <c r="AE725" s="641"/>
      <c r="AF725" s="641"/>
      <c r="AG725" s="641"/>
      <c r="AI725" s="373" t="str">
        <f t="shared" si="79"/>
        <v/>
      </c>
      <c r="AJ725" s="372" t="e">
        <f>VLOOKUP('別紙様式2-3（個表）'!$G725,【参考】数式用!$P$4:$Q$54,2, FALSE)</f>
        <v>#N/A</v>
      </c>
      <c r="AK725" s="372" t="e">
        <f>VLOOKUP('別紙様式2-3（個表）'!$G725,【参考】数式用!$P$4:$W$54,8, FALSE)</f>
        <v>#N/A</v>
      </c>
      <c r="AL725" s="372" t="e">
        <f>VLOOKUP('別紙様式2-3（個表）'!$G725,【参考】数式用!$P$4:$AD$54,15, FALSE)</f>
        <v>#N/A</v>
      </c>
      <c r="AM725" s="372" t="str">
        <f t="shared" si="80"/>
        <v/>
      </c>
      <c r="AN725" s="372" t="str">
        <f t="shared" si="81"/>
        <v/>
      </c>
      <c r="AO725" s="372" t="str">
        <f t="shared" si="82"/>
        <v/>
      </c>
      <c r="AP725" s="372" t="str">
        <f>IF(G725="", "", VLOOKUP(G725,【参考】数式用!$A$4:$M$54,13,FALSE))</f>
        <v/>
      </c>
      <c r="AQ725" s="46" t="str">
        <f t="shared" si="83"/>
        <v>―</v>
      </c>
    </row>
    <row r="726" spans="1:43" ht="45" customHeight="1">
      <c r="A726" s="114">
        <f t="shared" si="85"/>
        <v>712</v>
      </c>
      <c r="B726" s="115" t="str">
        <f>IF(基本情報入力シート!B769="","",基本情報入力シート!B769)</f>
        <v/>
      </c>
      <c r="C726" s="116" t="str">
        <f>IF(基本情報入力シート!L769="","",基本情報入力シート!L769)</f>
        <v/>
      </c>
      <c r="D726" s="116" t="str">
        <f>IF(基本情報入力シート!Q769="","",基本情報入力シート!Q769)</f>
        <v>愛知県</v>
      </c>
      <c r="E726" s="116" t="str">
        <f>IF(基本情報入力シート!V769="","",基本情報入力シート!V769)</f>
        <v/>
      </c>
      <c r="F726" s="116" t="str">
        <f>IF(基本情報入力シート!W769="","",基本情報入力シート!W769)</f>
        <v>事業所番号及びサービス名を入力してください。</v>
      </c>
      <c r="G726" s="116" t="str">
        <f>IF(基本情報入力シート!Z769="","",基本情報入力シート!Z769)</f>
        <v/>
      </c>
      <c r="H726" s="224" t="str">
        <f>IF(基本情報入力シート!AD769="","",基本情報入力シート!AD769)</f>
        <v/>
      </c>
      <c r="I726" s="362" t="str">
        <f>IF(基本情報入力シート!AE769="","",基本情報入力シート!AE769)</f>
        <v/>
      </c>
      <c r="J726" s="487"/>
      <c r="K726" s="491"/>
      <c r="L726" s="490"/>
      <c r="M726" s="363" t="str">
        <f>IF(G726="", "", VLOOKUP(AO726,【参考】数式用!$AZ$3:$BA$6, 2, FALSE))</f>
        <v/>
      </c>
      <c r="N726" s="364" t="str">
        <f>IF(G726="","",VLOOKUP(G726,【参考】数式用!$A$4:$L$54,MATCH('別紙様式2-3（個表）'!M726,【参考】数式用!$J$3:$L$3,0)+9,FALSE))</f>
        <v/>
      </c>
      <c r="O726" s="497" t="s">
        <v>2396</v>
      </c>
      <c r="P726" s="365" t="str">
        <f t="shared" si="84"/>
        <v>未入力あり</v>
      </c>
      <c r="Q726" s="273" t="str">
        <f>IFERROR(IF(P726="未入力あり","",ROUNDDOWN(ROUNDDOWN($H726*$I726,0)*VLOOKUP($G726,【参考】数式用!$A$4:$E$54,3, FALSE),0)),"")</f>
        <v/>
      </c>
      <c r="R726" s="273" t="str">
        <f>IF(AM726="×", 0,IF(P726="未入力あり","",ROUNDDOWN(ROUNDDOWN($H726*$I726,0)*VLOOKUP($G726,【参考】数式用!$A$4:$E$54,4,FALSE),0)))</f>
        <v/>
      </c>
      <c r="S726" s="366" t="str">
        <f>IF(AN726="×", 0,IF(P726="未入力あり","",ROUNDDOWN(ROUNDDOWN($H726*$I726,0)*VLOOKUP($G726,【参考】数式用!$A$4:$E$54,5, FALSE),0)))</f>
        <v/>
      </c>
      <c r="T726" s="369" t="s">
        <v>3907</v>
      </c>
      <c r="U726" s="370"/>
      <c r="V726" s="33"/>
      <c r="W726" s="641"/>
      <c r="X726" s="641"/>
      <c r="Y726" s="641"/>
      <c r="Z726" s="641"/>
      <c r="AA726" s="641"/>
      <c r="AB726" s="641"/>
      <c r="AC726" s="641"/>
      <c r="AD726" s="641"/>
      <c r="AE726" s="641"/>
      <c r="AF726" s="641"/>
      <c r="AG726" s="641"/>
      <c r="AI726" s="373" t="str">
        <f t="shared" si="79"/>
        <v/>
      </c>
      <c r="AJ726" s="372" t="e">
        <f>VLOOKUP('別紙様式2-3（個表）'!$G726,【参考】数式用!$P$4:$Q$54,2, FALSE)</f>
        <v>#N/A</v>
      </c>
      <c r="AK726" s="372" t="e">
        <f>VLOOKUP('別紙様式2-3（個表）'!$G726,【参考】数式用!$P$4:$W$54,8, FALSE)</f>
        <v>#N/A</v>
      </c>
      <c r="AL726" s="372" t="e">
        <f>VLOOKUP('別紙様式2-3（個表）'!$G726,【参考】数式用!$P$4:$AD$54,15, FALSE)</f>
        <v>#N/A</v>
      </c>
      <c r="AM726" s="372" t="str">
        <f t="shared" si="80"/>
        <v/>
      </c>
      <c r="AN726" s="372" t="str">
        <f t="shared" si="81"/>
        <v/>
      </c>
      <c r="AO726" s="372" t="str">
        <f t="shared" si="82"/>
        <v/>
      </c>
      <c r="AP726" s="372" t="str">
        <f>IF(G726="", "", VLOOKUP(G726,【参考】数式用!$A$4:$M$54,13,FALSE))</f>
        <v/>
      </c>
      <c r="AQ726" s="46" t="str">
        <f t="shared" si="83"/>
        <v>―</v>
      </c>
    </row>
    <row r="727" spans="1:43" ht="45" customHeight="1">
      <c r="A727" s="114">
        <f t="shared" si="85"/>
        <v>713</v>
      </c>
      <c r="B727" s="115" t="str">
        <f>IF(基本情報入力シート!B770="","",基本情報入力シート!B770)</f>
        <v/>
      </c>
      <c r="C727" s="116" t="str">
        <f>IF(基本情報入力シート!L770="","",基本情報入力シート!L770)</f>
        <v/>
      </c>
      <c r="D727" s="116" t="str">
        <f>IF(基本情報入力シート!Q770="","",基本情報入力シート!Q770)</f>
        <v>愛知県</v>
      </c>
      <c r="E727" s="116" t="str">
        <f>IF(基本情報入力シート!V770="","",基本情報入力シート!V770)</f>
        <v/>
      </c>
      <c r="F727" s="116" t="str">
        <f>IF(基本情報入力シート!W770="","",基本情報入力シート!W770)</f>
        <v>事業所番号及びサービス名を入力してください。</v>
      </c>
      <c r="G727" s="116" t="str">
        <f>IF(基本情報入力シート!Z770="","",基本情報入力シート!Z770)</f>
        <v/>
      </c>
      <c r="H727" s="224" t="str">
        <f>IF(基本情報入力シート!AD770="","",基本情報入力シート!AD770)</f>
        <v/>
      </c>
      <c r="I727" s="362" t="str">
        <f>IF(基本情報入力シート!AE770="","",基本情報入力シート!AE770)</f>
        <v/>
      </c>
      <c r="J727" s="487"/>
      <c r="K727" s="491"/>
      <c r="L727" s="490"/>
      <c r="M727" s="363" t="str">
        <f>IF(G727="", "", VLOOKUP(AO727,【参考】数式用!$AZ$3:$BA$6, 2, FALSE))</f>
        <v/>
      </c>
      <c r="N727" s="364" t="str">
        <f>IF(G727="","",VLOOKUP(G727,【参考】数式用!$A$4:$L$54,MATCH('別紙様式2-3（個表）'!M727,【参考】数式用!$J$3:$L$3,0)+9,FALSE))</f>
        <v/>
      </c>
      <c r="O727" s="497" t="s">
        <v>2396</v>
      </c>
      <c r="P727" s="365" t="str">
        <f t="shared" si="84"/>
        <v>未入力あり</v>
      </c>
      <c r="Q727" s="273" t="str">
        <f>IFERROR(IF(P727="未入力あり","",ROUNDDOWN(ROUNDDOWN($H727*$I727,0)*VLOOKUP($G727,【参考】数式用!$A$4:$E$54,3, FALSE),0)),"")</f>
        <v/>
      </c>
      <c r="R727" s="273" t="str">
        <f>IF(AM727="×", 0,IF(P727="未入力あり","",ROUNDDOWN(ROUNDDOWN($H727*$I727,0)*VLOOKUP($G727,【参考】数式用!$A$4:$E$54,4,FALSE),0)))</f>
        <v/>
      </c>
      <c r="S727" s="366" t="str">
        <f>IF(AN727="×", 0,IF(P727="未入力あり","",ROUNDDOWN(ROUNDDOWN($H727*$I727,0)*VLOOKUP($G727,【参考】数式用!$A$4:$E$54,5, FALSE),0)))</f>
        <v/>
      </c>
      <c r="T727" s="369" t="s">
        <v>3907</v>
      </c>
      <c r="U727" s="370"/>
      <c r="V727" s="33"/>
      <c r="W727" s="641"/>
      <c r="X727" s="641"/>
      <c r="Y727" s="641"/>
      <c r="Z727" s="641"/>
      <c r="AA727" s="641"/>
      <c r="AB727" s="641"/>
      <c r="AC727" s="641"/>
      <c r="AD727" s="641"/>
      <c r="AE727" s="641"/>
      <c r="AF727" s="641"/>
      <c r="AG727" s="641"/>
      <c r="AI727" s="373" t="str">
        <f t="shared" si="79"/>
        <v/>
      </c>
      <c r="AJ727" s="372" t="e">
        <f>VLOOKUP('別紙様式2-3（個表）'!$G727,【参考】数式用!$P$4:$Q$54,2, FALSE)</f>
        <v>#N/A</v>
      </c>
      <c r="AK727" s="372" t="e">
        <f>VLOOKUP('別紙様式2-3（個表）'!$G727,【参考】数式用!$P$4:$W$54,8, FALSE)</f>
        <v>#N/A</v>
      </c>
      <c r="AL727" s="372" t="e">
        <f>VLOOKUP('別紙様式2-3（個表）'!$G727,【参考】数式用!$P$4:$AD$54,15, FALSE)</f>
        <v>#N/A</v>
      </c>
      <c r="AM727" s="372" t="str">
        <f t="shared" si="80"/>
        <v/>
      </c>
      <c r="AN727" s="372" t="str">
        <f t="shared" si="81"/>
        <v/>
      </c>
      <c r="AO727" s="372" t="str">
        <f t="shared" si="82"/>
        <v/>
      </c>
      <c r="AP727" s="372" t="str">
        <f>IF(G727="", "", VLOOKUP(G727,【参考】数式用!$A$4:$M$54,13,FALSE))</f>
        <v/>
      </c>
      <c r="AQ727" s="46" t="str">
        <f t="shared" si="83"/>
        <v>―</v>
      </c>
    </row>
    <row r="728" spans="1:43" ht="45" customHeight="1">
      <c r="A728" s="114">
        <f t="shared" si="85"/>
        <v>714</v>
      </c>
      <c r="B728" s="115" t="str">
        <f>IF(基本情報入力シート!B771="","",基本情報入力シート!B771)</f>
        <v/>
      </c>
      <c r="C728" s="116" t="str">
        <f>IF(基本情報入力シート!L771="","",基本情報入力シート!L771)</f>
        <v/>
      </c>
      <c r="D728" s="116" t="str">
        <f>IF(基本情報入力シート!Q771="","",基本情報入力シート!Q771)</f>
        <v>愛知県</v>
      </c>
      <c r="E728" s="116" t="str">
        <f>IF(基本情報入力シート!V771="","",基本情報入力シート!V771)</f>
        <v/>
      </c>
      <c r="F728" s="116" t="str">
        <f>IF(基本情報入力シート!W771="","",基本情報入力シート!W771)</f>
        <v>事業所番号及びサービス名を入力してください。</v>
      </c>
      <c r="G728" s="116" t="str">
        <f>IF(基本情報入力シート!Z771="","",基本情報入力シート!Z771)</f>
        <v/>
      </c>
      <c r="H728" s="224" t="str">
        <f>IF(基本情報入力シート!AD771="","",基本情報入力シート!AD771)</f>
        <v/>
      </c>
      <c r="I728" s="362" t="str">
        <f>IF(基本情報入力シート!AE771="","",基本情報入力シート!AE771)</f>
        <v/>
      </c>
      <c r="J728" s="487"/>
      <c r="K728" s="491"/>
      <c r="L728" s="490"/>
      <c r="M728" s="363" t="str">
        <f>IF(G728="", "", VLOOKUP(AO728,【参考】数式用!$AZ$3:$BA$6, 2, FALSE))</f>
        <v/>
      </c>
      <c r="N728" s="364" t="str">
        <f>IF(G728="","",VLOOKUP(G728,【参考】数式用!$A$4:$L$54,MATCH('別紙様式2-3（個表）'!M728,【参考】数式用!$J$3:$L$3,0)+9,FALSE))</f>
        <v/>
      </c>
      <c r="O728" s="497" t="s">
        <v>2396</v>
      </c>
      <c r="P728" s="365" t="str">
        <f t="shared" si="84"/>
        <v>未入力あり</v>
      </c>
      <c r="Q728" s="273" t="str">
        <f>IFERROR(IF(P728="未入力あり","",ROUNDDOWN(ROUNDDOWN($H728*$I728,0)*VLOOKUP($G728,【参考】数式用!$A$4:$E$54,3, FALSE),0)),"")</f>
        <v/>
      </c>
      <c r="R728" s="273" t="str">
        <f>IF(AM728="×", 0,IF(P728="未入力あり","",ROUNDDOWN(ROUNDDOWN($H728*$I728,0)*VLOOKUP($G728,【参考】数式用!$A$4:$E$54,4,FALSE),0)))</f>
        <v/>
      </c>
      <c r="S728" s="366" t="str">
        <f>IF(AN728="×", 0,IF(P728="未入力あり","",ROUNDDOWN(ROUNDDOWN($H728*$I728,0)*VLOOKUP($G728,【参考】数式用!$A$4:$E$54,5, FALSE),0)))</f>
        <v/>
      </c>
      <c r="T728" s="369" t="s">
        <v>3907</v>
      </c>
      <c r="U728" s="370"/>
      <c r="V728" s="33"/>
      <c r="W728" s="641"/>
      <c r="X728" s="641"/>
      <c r="Y728" s="641"/>
      <c r="Z728" s="641"/>
      <c r="AA728" s="641"/>
      <c r="AB728" s="641"/>
      <c r="AC728" s="641"/>
      <c r="AD728" s="641"/>
      <c r="AE728" s="641"/>
      <c r="AF728" s="641"/>
      <c r="AG728" s="641"/>
      <c r="AI728" s="373" t="str">
        <f t="shared" si="79"/>
        <v/>
      </c>
      <c r="AJ728" s="372" t="e">
        <f>VLOOKUP('別紙様式2-3（個表）'!$G728,【参考】数式用!$P$4:$Q$54,2, FALSE)</f>
        <v>#N/A</v>
      </c>
      <c r="AK728" s="372" t="e">
        <f>VLOOKUP('別紙様式2-3（個表）'!$G728,【参考】数式用!$P$4:$W$54,8, FALSE)</f>
        <v>#N/A</v>
      </c>
      <c r="AL728" s="372" t="e">
        <f>VLOOKUP('別紙様式2-3（個表）'!$G728,【参考】数式用!$P$4:$AD$54,15, FALSE)</f>
        <v>#N/A</v>
      </c>
      <c r="AM728" s="372" t="str">
        <f t="shared" si="80"/>
        <v/>
      </c>
      <c r="AN728" s="372" t="str">
        <f t="shared" si="81"/>
        <v/>
      </c>
      <c r="AO728" s="372" t="str">
        <f t="shared" si="82"/>
        <v/>
      </c>
      <c r="AP728" s="372" t="str">
        <f>IF(G728="", "", VLOOKUP(G728,【参考】数式用!$A$4:$M$54,13,FALSE))</f>
        <v/>
      </c>
      <c r="AQ728" s="46" t="str">
        <f t="shared" si="83"/>
        <v>―</v>
      </c>
    </row>
    <row r="729" spans="1:43" ht="45" customHeight="1">
      <c r="A729" s="114">
        <f t="shared" si="85"/>
        <v>715</v>
      </c>
      <c r="B729" s="115" t="str">
        <f>IF(基本情報入力シート!B772="","",基本情報入力シート!B772)</f>
        <v/>
      </c>
      <c r="C729" s="116" t="str">
        <f>IF(基本情報入力シート!L772="","",基本情報入力シート!L772)</f>
        <v/>
      </c>
      <c r="D729" s="116" t="str">
        <f>IF(基本情報入力シート!Q772="","",基本情報入力シート!Q772)</f>
        <v>愛知県</v>
      </c>
      <c r="E729" s="116" t="str">
        <f>IF(基本情報入力シート!V772="","",基本情報入力シート!V772)</f>
        <v/>
      </c>
      <c r="F729" s="116" t="str">
        <f>IF(基本情報入力シート!W772="","",基本情報入力シート!W772)</f>
        <v>事業所番号及びサービス名を入力してください。</v>
      </c>
      <c r="G729" s="116" t="str">
        <f>IF(基本情報入力シート!Z772="","",基本情報入力シート!Z772)</f>
        <v/>
      </c>
      <c r="H729" s="224" t="str">
        <f>IF(基本情報入力シート!AD772="","",基本情報入力シート!AD772)</f>
        <v/>
      </c>
      <c r="I729" s="362" t="str">
        <f>IF(基本情報入力シート!AE772="","",基本情報入力シート!AE772)</f>
        <v/>
      </c>
      <c r="J729" s="487"/>
      <c r="K729" s="491"/>
      <c r="L729" s="490"/>
      <c r="M729" s="363" t="str">
        <f>IF(G729="", "", VLOOKUP(AO729,【参考】数式用!$AZ$3:$BA$6, 2, FALSE))</f>
        <v/>
      </c>
      <c r="N729" s="364" t="str">
        <f>IF(G729="","",VLOOKUP(G729,【参考】数式用!$A$4:$L$54,MATCH('別紙様式2-3（個表）'!M729,【参考】数式用!$J$3:$L$3,0)+9,FALSE))</f>
        <v/>
      </c>
      <c r="O729" s="497" t="s">
        <v>2396</v>
      </c>
      <c r="P729" s="365" t="str">
        <f t="shared" si="84"/>
        <v>未入力あり</v>
      </c>
      <c r="Q729" s="273" t="str">
        <f>IFERROR(IF(P729="未入力あり","",ROUNDDOWN(ROUNDDOWN($H729*$I729,0)*VLOOKUP($G729,【参考】数式用!$A$4:$E$54,3, FALSE),0)),"")</f>
        <v/>
      </c>
      <c r="R729" s="273" t="str">
        <f>IF(AM729="×", 0,IF(P729="未入力あり","",ROUNDDOWN(ROUNDDOWN($H729*$I729,0)*VLOOKUP($G729,【参考】数式用!$A$4:$E$54,4,FALSE),0)))</f>
        <v/>
      </c>
      <c r="S729" s="366" t="str">
        <f>IF(AN729="×", 0,IF(P729="未入力あり","",ROUNDDOWN(ROUNDDOWN($H729*$I729,0)*VLOOKUP($G729,【参考】数式用!$A$4:$E$54,5, FALSE),0)))</f>
        <v/>
      </c>
      <c r="T729" s="369" t="s">
        <v>3907</v>
      </c>
      <c r="U729" s="370"/>
      <c r="V729" s="33"/>
      <c r="W729" s="641"/>
      <c r="X729" s="641"/>
      <c r="Y729" s="641"/>
      <c r="Z729" s="641"/>
      <c r="AA729" s="641"/>
      <c r="AB729" s="641"/>
      <c r="AC729" s="641"/>
      <c r="AD729" s="641"/>
      <c r="AE729" s="641"/>
      <c r="AF729" s="641"/>
      <c r="AG729" s="641"/>
      <c r="AI729" s="373" t="str">
        <f t="shared" si="79"/>
        <v/>
      </c>
      <c r="AJ729" s="372" t="e">
        <f>VLOOKUP('別紙様式2-3（個表）'!$G729,【参考】数式用!$P$4:$Q$54,2, FALSE)</f>
        <v>#N/A</v>
      </c>
      <c r="AK729" s="372" t="e">
        <f>VLOOKUP('別紙様式2-3（個表）'!$G729,【参考】数式用!$P$4:$W$54,8, FALSE)</f>
        <v>#N/A</v>
      </c>
      <c r="AL729" s="372" t="e">
        <f>VLOOKUP('別紙様式2-3（個表）'!$G729,【参考】数式用!$P$4:$AD$54,15, FALSE)</f>
        <v>#N/A</v>
      </c>
      <c r="AM729" s="372" t="str">
        <f t="shared" si="80"/>
        <v/>
      </c>
      <c r="AN729" s="372" t="str">
        <f t="shared" si="81"/>
        <v/>
      </c>
      <c r="AO729" s="372" t="str">
        <f t="shared" si="82"/>
        <v/>
      </c>
      <c r="AP729" s="372" t="str">
        <f>IF(G729="", "", VLOOKUP(G729,【参考】数式用!$A$4:$M$54,13,FALSE))</f>
        <v/>
      </c>
      <c r="AQ729" s="46" t="str">
        <f t="shared" si="83"/>
        <v>―</v>
      </c>
    </row>
    <row r="730" spans="1:43" ht="45" customHeight="1">
      <c r="A730" s="114">
        <f t="shared" si="85"/>
        <v>716</v>
      </c>
      <c r="B730" s="115" t="str">
        <f>IF(基本情報入力シート!B773="","",基本情報入力シート!B773)</f>
        <v/>
      </c>
      <c r="C730" s="116" t="str">
        <f>IF(基本情報入力シート!L773="","",基本情報入力シート!L773)</f>
        <v/>
      </c>
      <c r="D730" s="116" t="str">
        <f>IF(基本情報入力シート!Q773="","",基本情報入力シート!Q773)</f>
        <v>愛知県</v>
      </c>
      <c r="E730" s="116" t="str">
        <f>IF(基本情報入力シート!V773="","",基本情報入力シート!V773)</f>
        <v/>
      </c>
      <c r="F730" s="116" t="str">
        <f>IF(基本情報入力シート!W773="","",基本情報入力シート!W773)</f>
        <v>事業所番号及びサービス名を入力してください。</v>
      </c>
      <c r="G730" s="116" t="str">
        <f>IF(基本情報入力シート!Z773="","",基本情報入力シート!Z773)</f>
        <v/>
      </c>
      <c r="H730" s="224" t="str">
        <f>IF(基本情報入力シート!AD773="","",基本情報入力シート!AD773)</f>
        <v/>
      </c>
      <c r="I730" s="362" t="str">
        <f>IF(基本情報入力シート!AE773="","",基本情報入力シート!AE773)</f>
        <v/>
      </c>
      <c r="J730" s="487"/>
      <c r="K730" s="491"/>
      <c r="L730" s="490"/>
      <c r="M730" s="363" t="str">
        <f>IF(G730="", "", VLOOKUP(AO730,【参考】数式用!$AZ$3:$BA$6, 2, FALSE))</f>
        <v/>
      </c>
      <c r="N730" s="364" t="str">
        <f>IF(G730="","",VLOOKUP(G730,【参考】数式用!$A$4:$L$54,MATCH('別紙様式2-3（個表）'!M730,【参考】数式用!$J$3:$L$3,0)+9,FALSE))</f>
        <v/>
      </c>
      <c r="O730" s="497" t="s">
        <v>2396</v>
      </c>
      <c r="P730" s="365" t="str">
        <f t="shared" si="84"/>
        <v>未入力あり</v>
      </c>
      <c r="Q730" s="273" t="str">
        <f>IFERROR(IF(P730="未入力あり","",ROUNDDOWN(ROUNDDOWN($H730*$I730,0)*VLOOKUP($G730,【参考】数式用!$A$4:$E$54,3, FALSE),0)),"")</f>
        <v/>
      </c>
      <c r="R730" s="273" t="str">
        <f>IF(AM730="×", 0,IF(P730="未入力あり","",ROUNDDOWN(ROUNDDOWN($H730*$I730,0)*VLOOKUP($G730,【参考】数式用!$A$4:$E$54,4,FALSE),0)))</f>
        <v/>
      </c>
      <c r="S730" s="366" t="str">
        <f>IF(AN730="×", 0,IF(P730="未入力あり","",ROUNDDOWN(ROUNDDOWN($H730*$I730,0)*VLOOKUP($G730,【参考】数式用!$A$4:$E$54,5, FALSE),0)))</f>
        <v/>
      </c>
      <c r="T730" s="369" t="s">
        <v>3907</v>
      </c>
      <c r="U730" s="370"/>
      <c r="V730" s="33"/>
      <c r="W730" s="641"/>
      <c r="X730" s="641"/>
      <c r="Y730" s="641"/>
      <c r="Z730" s="641"/>
      <c r="AA730" s="641"/>
      <c r="AB730" s="641"/>
      <c r="AC730" s="641"/>
      <c r="AD730" s="641"/>
      <c r="AE730" s="641"/>
      <c r="AF730" s="641"/>
      <c r="AG730" s="641"/>
      <c r="AI730" s="373" t="str">
        <f t="shared" si="79"/>
        <v/>
      </c>
      <c r="AJ730" s="372" t="e">
        <f>VLOOKUP('別紙様式2-3（個表）'!$G730,【参考】数式用!$P$4:$Q$54,2, FALSE)</f>
        <v>#N/A</v>
      </c>
      <c r="AK730" s="372" t="e">
        <f>VLOOKUP('別紙様式2-3（個表）'!$G730,【参考】数式用!$P$4:$W$54,8, FALSE)</f>
        <v>#N/A</v>
      </c>
      <c r="AL730" s="372" t="e">
        <f>VLOOKUP('別紙様式2-3（個表）'!$G730,【参考】数式用!$P$4:$AD$54,15, FALSE)</f>
        <v>#N/A</v>
      </c>
      <c r="AM730" s="372" t="str">
        <f t="shared" si="80"/>
        <v/>
      </c>
      <c r="AN730" s="372" t="str">
        <f t="shared" si="81"/>
        <v/>
      </c>
      <c r="AO730" s="372" t="str">
        <f t="shared" si="82"/>
        <v/>
      </c>
      <c r="AP730" s="372" t="str">
        <f>IF(G730="", "", VLOOKUP(G730,【参考】数式用!$A$4:$M$54,13,FALSE))</f>
        <v/>
      </c>
      <c r="AQ730" s="46" t="str">
        <f t="shared" si="83"/>
        <v>―</v>
      </c>
    </row>
    <row r="731" spans="1:43" ht="45" customHeight="1">
      <c r="A731" s="114">
        <f t="shared" si="85"/>
        <v>717</v>
      </c>
      <c r="B731" s="115" t="str">
        <f>IF(基本情報入力シート!B774="","",基本情報入力シート!B774)</f>
        <v/>
      </c>
      <c r="C731" s="116" t="str">
        <f>IF(基本情報入力シート!L774="","",基本情報入力シート!L774)</f>
        <v/>
      </c>
      <c r="D731" s="116" t="str">
        <f>IF(基本情報入力シート!Q774="","",基本情報入力シート!Q774)</f>
        <v>愛知県</v>
      </c>
      <c r="E731" s="116" t="str">
        <f>IF(基本情報入力シート!V774="","",基本情報入力シート!V774)</f>
        <v/>
      </c>
      <c r="F731" s="116" t="str">
        <f>IF(基本情報入力シート!W774="","",基本情報入力シート!W774)</f>
        <v>事業所番号及びサービス名を入力してください。</v>
      </c>
      <c r="G731" s="116" t="str">
        <f>IF(基本情報入力シート!Z774="","",基本情報入力シート!Z774)</f>
        <v/>
      </c>
      <c r="H731" s="224" t="str">
        <f>IF(基本情報入力シート!AD774="","",基本情報入力シート!AD774)</f>
        <v/>
      </c>
      <c r="I731" s="362" t="str">
        <f>IF(基本情報入力シート!AE774="","",基本情報入力シート!AE774)</f>
        <v/>
      </c>
      <c r="J731" s="487"/>
      <c r="K731" s="491"/>
      <c r="L731" s="490"/>
      <c r="M731" s="363" t="str">
        <f>IF(G731="", "", VLOOKUP(AO731,【参考】数式用!$AZ$3:$BA$6, 2, FALSE))</f>
        <v/>
      </c>
      <c r="N731" s="364" t="str">
        <f>IF(G731="","",VLOOKUP(G731,【参考】数式用!$A$4:$L$54,MATCH('別紙様式2-3（個表）'!M731,【参考】数式用!$J$3:$L$3,0)+9,FALSE))</f>
        <v/>
      </c>
      <c r="O731" s="497" t="s">
        <v>2396</v>
      </c>
      <c r="P731" s="365" t="str">
        <f t="shared" si="84"/>
        <v>未入力あり</v>
      </c>
      <c r="Q731" s="273" t="str">
        <f>IFERROR(IF(P731="未入力あり","",ROUNDDOWN(ROUNDDOWN($H731*$I731,0)*VLOOKUP($G731,【参考】数式用!$A$4:$E$54,3, FALSE),0)),"")</f>
        <v/>
      </c>
      <c r="R731" s="273" t="str">
        <f>IF(AM731="×", 0,IF(P731="未入力あり","",ROUNDDOWN(ROUNDDOWN($H731*$I731,0)*VLOOKUP($G731,【参考】数式用!$A$4:$E$54,4,FALSE),0)))</f>
        <v/>
      </c>
      <c r="S731" s="366" t="str">
        <f>IF(AN731="×", 0,IF(P731="未入力あり","",ROUNDDOWN(ROUNDDOWN($H731*$I731,0)*VLOOKUP($G731,【参考】数式用!$A$4:$E$54,5, FALSE),0)))</f>
        <v/>
      </c>
      <c r="T731" s="369" t="s">
        <v>3907</v>
      </c>
      <c r="U731" s="370"/>
      <c r="V731" s="33"/>
      <c r="W731" s="641"/>
      <c r="X731" s="641"/>
      <c r="Y731" s="641"/>
      <c r="Z731" s="641"/>
      <c r="AA731" s="641"/>
      <c r="AB731" s="641"/>
      <c r="AC731" s="641"/>
      <c r="AD731" s="641"/>
      <c r="AE731" s="641"/>
      <c r="AF731" s="641"/>
      <c r="AG731" s="641"/>
      <c r="AI731" s="373" t="str">
        <f t="shared" si="79"/>
        <v/>
      </c>
      <c r="AJ731" s="372" t="e">
        <f>VLOOKUP('別紙様式2-3（個表）'!$G731,【参考】数式用!$P$4:$Q$54,2, FALSE)</f>
        <v>#N/A</v>
      </c>
      <c r="AK731" s="372" t="e">
        <f>VLOOKUP('別紙様式2-3（個表）'!$G731,【参考】数式用!$P$4:$W$54,8, FALSE)</f>
        <v>#N/A</v>
      </c>
      <c r="AL731" s="372" t="e">
        <f>VLOOKUP('別紙様式2-3（個表）'!$G731,【参考】数式用!$P$4:$AD$54,15, FALSE)</f>
        <v>#N/A</v>
      </c>
      <c r="AM731" s="372" t="str">
        <f t="shared" si="80"/>
        <v/>
      </c>
      <c r="AN731" s="372" t="str">
        <f t="shared" si="81"/>
        <v/>
      </c>
      <c r="AO731" s="372" t="str">
        <f t="shared" si="82"/>
        <v/>
      </c>
      <c r="AP731" s="372" t="str">
        <f>IF(G731="", "", VLOOKUP(G731,【参考】数式用!$A$4:$M$54,13,FALSE))</f>
        <v/>
      </c>
      <c r="AQ731" s="46" t="str">
        <f t="shared" si="83"/>
        <v>―</v>
      </c>
    </row>
    <row r="732" spans="1:43" ht="45" customHeight="1">
      <c r="A732" s="114">
        <f t="shared" si="85"/>
        <v>718</v>
      </c>
      <c r="B732" s="115" t="str">
        <f>IF(基本情報入力シート!B775="","",基本情報入力シート!B775)</f>
        <v/>
      </c>
      <c r="C732" s="116" t="str">
        <f>IF(基本情報入力シート!L775="","",基本情報入力シート!L775)</f>
        <v/>
      </c>
      <c r="D732" s="116" t="str">
        <f>IF(基本情報入力シート!Q775="","",基本情報入力シート!Q775)</f>
        <v>愛知県</v>
      </c>
      <c r="E732" s="116" t="str">
        <f>IF(基本情報入力シート!V775="","",基本情報入力シート!V775)</f>
        <v/>
      </c>
      <c r="F732" s="116" t="str">
        <f>IF(基本情報入力シート!W775="","",基本情報入力シート!W775)</f>
        <v>事業所番号及びサービス名を入力してください。</v>
      </c>
      <c r="G732" s="116" t="str">
        <f>IF(基本情報入力シート!Z775="","",基本情報入力シート!Z775)</f>
        <v/>
      </c>
      <c r="H732" s="224" t="str">
        <f>IF(基本情報入力シート!AD775="","",基本情報入力シート!AD775)</f>
        <v/>
      </c>
      <c r="I732" s="362" t="str">
        <f>IF(基本情報入力シート!AE775="","",基本情報入力シート!AE775)</f>
        <v/>
      </c>
      <c r="J732" s="487"/>
      <c r="K732" s="491"/>
      <c r="L732" s="490"/>
      <c r="M732" s="363" t="str">
        <f>IF(G732="", "", VLOOKUP(AO732,【参考】数式用!$AZ$3:$BA$6, 2, FALSE))</f>
        <v/>
      </c>
      <c r="N732" s="364" t="str">
        <f>IF(G732="","",VLOOKUP(G732,【参考】数式用!$A$4:$L$54,MATCH('別紙様式2-3（個表）'!M732,【参考】数式用!$J$3:$L$3,0)+9,FALSE))</f>
        <v/>
      </c>
      <c r="O732" s="497" t="s">
        <v>2396</v>
      </c>
      <c r="P732" s="365" t="str">
        <f t="shared" si="84"/>
        <v>未入力あり</v>
      </c>
      <c r="Q732" s="273" t="str">
        <f>IFERROR(IF(P732="未入力あり","",ROUNDDOWN(ROUNDDOWN($H732*$I732,0)*VLOOKUP($G732,【参考】数式用!$A$4:$E$54,3, FALSE),0)),"")</f>
        <v/>
      </c>
      <c r="R732" s="273" t="str">
        <f>IF(AM732="×", 0,IF(P732="未入力あり","",ROUNDDOWN(ROUNDDOWN($H732*$I732,0)*VLOOKUP($G732,【参考】数式用!$A$4:$E$54,4,FALSE),0)))</f>
        <v/>
      </c>
      <c r="S732" s="366" t="str">
        <f>IF(AN732="×", 0,IF(P732="未入力あり","",ROUNDDOWN(ROUNDDOWN($H732*$I732,0)*VLOOKUP($G732,【参考】数式用!$A$4:$E$54,5, FALSE),0)))</f>
        <v/>
      </c>
      <c r="T732" s="369" t="s">
        <v>3907</v>
      </c>
      <c r="U732" s="370"/>
      <c r="V732" s="33"/>
      <c r="W732" s="641"/>
      <c r="X732" s="641"/>
      <c r="Y732" s="641"/>
      <c r="Z732" s="641"/>
      <c r="AA732" s="641"/>
      <c r="AB732" s="641"/>
      <c r="AC732" s="641"/>
      <c r="AD732" s="641"/>
      <c r="AE732" s="641"/>
      <c r="AF732" s="641"/>
      <c r="AG732" s="641"/>
      <c r="AI732" s="373" t="str">
        <f t="shared" si="79"/>
        <v/>
      </c>
      <c r="AJ732" s="372" t="e">
        <f>VLOOKUP('別紙様式2-3（個表）'!$G732,【参考】数式用!$P$4:$Q$54,2, FALSE)</f>
        <v>#N/A</v>
      </c>
      <c r="AK732" s="372" t="e">
        <f>VLOOKUP('別紙様式2-3（個表）'!$G732,【参考】数式用!$P$4:$W$54,8, FALSE)</f>
        <v>#N/A</v>
      </c>
      <c r="AL732" s="372" t="e">
        <f>VLOOKUP('別紙様式2-3（個表）'!$G732,【参考】数式用!$P$4:$AD$54,15, FALSE)</f>
        <v>#N/A</v>
      </c>
      <c r="AM732" s="372" t="str">
        <f t="shared" si="80"/>
        <v/>
      </c>
      <c r="AN732" s="372" t="str">
        <f t="shared" si="81"/>
        <v/>
      </c>
      <c r="AO732" s="372" t="str">
        <f t="shared" si="82"/>
        <v/>
      </c>
      <c r="AP732" s="372" t="str">
        <f>IF(G732="", "", VLOOKUP(G732,【参考】数式用!$A$4:$M$54,13,FALSE))</f>
        <v/>
      </c>
      <c r="AQ732" s="46" t="str">
        <f t="shared" si="83"/>
        <v>―</v>
      </c>
    </row>
    <row r="733" spans="1:43" ht="45" customHeight="1">
      <c r="A733" s="114">
        <f t="shared" si="85"/>
        <v>719</v>
      </c>
      <c r="B733" s="115" t="str">
        <f>IF(基本情報入力シート!B776="","",基本情報入力シート!B776)</f>
        <v/>
      </c>
      <c r="C733" s="116" t="str">
        <f>IF(基本情報入力シート!L776="","",基本情報入力シート!L776)</f>
        <v/>
      </c>
      <c r="D733" s="116" t="str">
        <f>IF(基本情報入力シート!Q776="","",基本情報入力シート!Q776)</f>
        <v>愛知県</v>
      </c>
      <c r="E733" s="116" t="str">
        <f>IF(基本情報入力シート!V776="","",基本情報入力シート!V776)</f>
        <v/>
      </c>
      <c r="F733" s="116" t="str">
        <f>IF(基本情報入力シート!W776="","",基本情報入力シート!W776)</f>
        <v>事業所番号及びサービス名を入力してください。</v>
      </c>
      <c r="G733" s="116" t="str">
        <f>IF(基本情報入力シート!Z776="","",基本情報入力シート!Z776)</f>
        <v/>
      </c>
      <c r="H733" s="224" t="str">
        <f>IF(基本情報入力シート!AD776="","",基本情報入力シート!AD776)</f>
        <v/>
      </c>
      <c r="I733" s="362" t="str">
        <f>IF(基本情報入力シート!AE776="","",基本情報入力シート!AE776)</f>
        <v/>
      </c>
      <c r="J733" s="487"/>
      <c r="K733" s="491"/>
      <c r="L733" s="490"/>
      <c r="M733" s="363" t="str">
        <f>IF(G733="", "", VLOOKUP(AO733,【参考】数式用!$AZ$3:$BA$6, 2, FALSE))</f>
        <v/>
      </c>
      <c r="N733" s="364" t="str">
        <f>IF(G733="","",VLOOKUP(G733,【参考】数式用!$A$4:$L$54,MATCH('別紙様式2-3（個表）'!M733,【参考】数式用!$J$3:$L$3,0)+9,FALSE))</f>
        <v/>
      </c>
      <c r="O733" s="497" t="s">
        <v>2396</v>
      </c>
      <c r="P733" s="365" t="str">
        <f t="shared" si="84"/>
        <v>未入力あり</v>
      </c>
      <c r="Q733" s="273" t="str">
        <f>IFERROR(IF(P733="未入力あり","",ROUNDDOWN(ROUNDDOWN($H733*$I733,0)*VLOOKUP($G733,【参考】数式用!$A$4:$E$54,3, FALSE),0)),"")</f>
        <v/>
      </c>
      <c r="R733" s="273" t="str">
        <f>IF(AM733="×", 0,IF(P733="未入力あり","",ROUNDDOWN(ROUNDDOWN($H733*$I733,0)*VLOOKUP($G733,【参考】数式用!$A$4:$E$54,4,FALSE),0)))</f>
        <v/>
      </c>
      <c r="S733" s="366" t="str">
        <f>IF(AN733="×", 0,IF(P733="未入力あり","",ROUNDDOWN(ROUNDDOWN($H733*$I733,0)*VLOOKUP($G733,【参考】数式用!$A$4:$E$54,5, FALSE),0)))</f>
        <v/>
      </c>
      <c r="T733" s="369" t="s">
        <v>3907</v>
      </c>
      <c r="U733" s="370"/>
      <c r="V733" s="33"/>
      <c r="W733" s="641"/>
      <c r="X733" s="641"/>
      <c r="Y733" s="641"/>
      <c r="Z733" s="641"/>
      <c r="AA733" s="641"/>
      <c r="AB733" s="641"/>
      <c r="AC733" s="641"/>
      <c r="AD733" s="641"/>
      <c r="AE733" s="641"/>
      <c r="AF733" s="641"/>
      <c r="AG733" s="641"/>
      <c r="AI733" s="373" t="str">
        <f t="shared" si="79"/>
        <v/>
      </c>
      <c r="AJ733" s="372" t="e">
        <f>VLOOKUP('別紙様式2-3（個表）'!$G733,【参考】数式用!$P$4:$Q$54,2, FALSE)</f>
        <v>#N/A</v>
      </c>
      <c r="AK733" s="372" t="e">
        <f>VLOOKUP('別紙様式2-3（個表）'!$G733,【参考】数式用!$P$4:$W$54,8, FALSE)</f>
        <v>#N/A</v>
      </c>
      <c r="AL733" s="372" t="e">
        <f>VLOOKUP('別紙様式2-3（個表）'!$G733,【参考】数式用!$P$4:$AD$54,15, FALSE)</f>
        <v>#N/A</v>
      </c>
      <c r="AM733" s="372" t="str">
        <f t="shared" si="80"/>
        <v/>
      </c>
      <c r="AN733" s="372" t="str">
        <f t="shared" si="81"/>
        <v/>
      </c>
      <c r="AO733" s="372" t="str">
        <f t="shared" si="82"/>
        <v/>
      </c>
      <c r="AP733" s="372" t="str">
        <f>IF(G733="", "", VLOOKUP(G733,【参考】数式用!$A$4:$M$54,13,FALSE))</f>
        <v/>
      </c>
      <c r="AQ733" s="46" t="str">
        <f t="shared" si="83"/>
        <v>―</v>
      </c>
    </row>
    <row r="734" spans="1:43" ht="45" customHeight="1">
      <c r="A734" s="114">
        <f t="shared" si="85"/>
        <v>720</v>
      </c>
      <c r="B734" s="115" t="str">
        <f>IF(基本情報入力シート!B777="","",基本情報入力シート!B777)</f>
        <v/>
      </c>
      <c r="C734" s="116" t="str">
        <f>IF(基本情報入力シート!L777="","",基本情報入力シート!L777)</f>
        <v/>
      </c>
      <c r="D734" s="116" t="str">
        <f>IF(基本情報入力シート!Q777="","",基本情報入力シート!Q777)</f>
        <v>愛知県</v>
      </c>
      <c r="E734" s="116" t="str">
        <f>IF(基本情報入力シート!V777="","",基本情報入力シート!V777)</f>
        <v/>
      </c>
      <c r="F734" s="116" t="str">
        <f>IF(基本情報入力シート!W777="","",基本情報入力シート!W777)</f>
        <v>事業所番号及びサービス名を入力してください。</v>
      </c>
      <c r="G734" s="116" t="str">
        <f>IF(基本情報入力シート!Z777="","",基本情報入力シート!Z777)</f>
        <v/>
      </c>
      <c r="H734" s="224" t="str">
        <f>IF(基本情報入力シート!AD777="","",基本情報入力シート!AD777)</f>
        <v/>
      </c>
      <c r="I734" s="362" t="str">
        <f>IF(基本情報入力シート!AE777="","",基本情報入力シート!AE777)</f>
        <v/>
      </c>
      <c r="J734" s="487"/>
      <c r="K734" s="491"/>
      <c r="L734" s="490"/>
      <c r="M734" s="363" t="str">
        <f>IF(G734="", "", VLOOKUP(AO734,【参考】数式用!$AZ$3:$BA$6, 2, FALSE))</f>
        <v/>
      </c>
      <c r="N734" s="364" t="str">
        <f>IF(G734="","",VLOOKUP(G734,【参考】数式用!$A$4:$L$54,MATCH('別紙様式2-3（個表）'!M734,【参考】数式用!$J$3:$L$3,0)+9,FALSE))</f>
        <v/>
      </c>
      <c r="O734" s="497" t="s">
        <v>2396</v>
      </c>
      <c r="P734" s="365" t="str">
        <f t="shared" si="84"/>
        <v>未入力あり</v>
      </c>
      <c r="Q734" s="273" t="str">
        <f>IFERROR(IF(P734="未入力あり","",ROUNDDOWN(ROUNDDOWN($H734*$I734,0)*VLOOKUP($G734,【参考】数式用!$A$4:$E$54,3, FALSE),0)),"")</f>
        <v/>
      </c>
      <c r="R734" s="273" t="str">
        <f>IF(AM734="×", 0,IF(P734="未入力あり","",ROUNDDOWN(ROUNDDOWN($H734*$I734,0)*VLOOKUP($G734,【参考】数式用!$A$4:$E$54,4,FALSE),0)))</f>
        <v/>
      </c>
      <c r="S734" s="366" t="str">
        <f>IF(AN734="×", 0,IF(P734="未入力あり","",ROUNDDOWN(ROUNDDOWN($H734*$I734,0)*VLOOKUP($G734,【参考】数式用!$A$4:$E$54,5, FALSE),0)))</f>
        <v/>
      </c>
      <c r="T734" s="369" t="s">
        <v>3907</v>
      </c>
      <c r="U734" s="370"/>
      <c r="V734" s="33"/>
      <c r="W734" s="641"/>
      <c r="X734" s="641"/>
      <c r="Y734" s="641"/>
      <c r="Z734" s="641"/>
      <c r="AA734" s="641"/>
      <c r="AB734" s="641"/>
      <c r="AC734" s="641"/>
      <c r="AD734" s="641"/>
      <c r="AE734" s="641"/>
      <c r="AF734" s="641"/>
      <c r="AG734" s="641"/>
      <c r="AI734" s="373" t="str">
        <f t="shared" si="79"/>
        <v/>
      </c>
      <c r="AJ734" s="372" t="e">
        <f>VLOOKUP('別紙様式2-3（個表）'!$G734,【参考】数式用!$P$4:$Q$54,2, FALSE)</f>
        <v>#N/A</v>
      </c>
      <c r="AK734" s="372" t="e">
        <f>VLOOKUP('別紙様式2-3（個表）'!$G734,【参考】数式用!$P$4:$W$54,8, FALSE)</f>
        <v>#N/A</v>
      </c>
      <c r="AL734" s="372" t="e">
        <f>VLOOKUP('別紙様式2-3（個表）'!$G734,【参考】数式用!$P$4:$AD$54,15, FALSE)</f>
        <v>#N/A</v>
      </c>
      <c r="AM734" s="372" t="str">
        <f t="shared" si="80"/>
        <v/>
      </c>
      <c r="AN734" s="372" t="str">
        <f t="shared" si="81"/>
        <v/>
      </c>
      <c r="AO734" s="372" t="str">
        <f t="shared" si="82"/>
        <v/>
      </c>
      <c r="AP734" s="372" t="str">
        <f>IF(G734="", "", VLOOKUP(G734,【参考】数式用!$A$4:$M$54,13,FALSE))</f>
        <v/>
      </c>
      <c r="AQ734" s="46" t="str">
        <f t="shared" si="83"/>
        <v>―</v>
      </c>
    </row>
    <row r="735" spans="1:43" ht="45" customHeight="1">
      <c r="A735" s="114">
        <f t="shared" si="85"/>
        <v>721</v>
      </c>
      <c r="B735" s="115" t="str">
        <f>IF(基本情報入力シート!B778="","",基本情報入力シート!B778)</f>
        <v/>
      </c>
      <c r="C735" s="116" t="str">
        <f>IF(基本情報入力シート!L778="","",基本情報入力シート!L778)</f>
        <v/>
      </c>
      <c r="D735" s="116" t="str">
        <f>IF(基本情報入力シート!Q778="","",基本情報入力シート!Q778)</f>
        <v>愛知県</v>
      </c>
      <c r="E735" s="116" t="str">
        <f>IF(基本情報入力シート!V778="","",基本情報入力シート!V778)</f>
        <v/>
      </c>
      <c r="F735" s="116" t="str">
        <f>IF(基本情報入力シート!W778="","",基本情報入力シート!W778)</f>
        <v>事業所番号及びサービス名を入力してください。</v>
      </c>
      <c r="G735" s="116" t="str">
        <f>IF(基本情報入力シート!Z778="","",基本情報入力シート!Z778)</f>
        <v/>
      </c>
      <c r="H735" s="224" t="str">
        <f>IF(基本情報入力シート!AD778="","",基本情報入力シート!AD778)</f>
        <v/>
      </c>
      <c r="I735" s="362" t="str">
        <f>IF(基本情報入力シート!AE778="","",基本情報入力シート!AE778)</f>
        <v/>
      </c>
      <c r="J735" s="487"/>
      <c r="K735" s="491"/>
      <c r="L735" s="490"/>
      <c r="M735" s="363" t="str">
        <f>IF(G735="", "", VLOOKUP(AO735,【参考】数式用!$AZ$3:$BA$6, 2, FALSE))</f>
        <v/>
      </c>
      <c r="N735" s="364" t="str">
        <f>IF(G735="","",VLOOKUP(G735,【参考】数式用!$A$4:$L$54,MATCH('別紙様式2-3（個表）'!M735,【参考】数式用!$J$3:$L$3,0)+9,FALSE))</f>
        <v/>
      </c>
      <c r="O735" s="497" t="s">
        <v>2396</v>
      </c>
      <c r="P735" s="365" t="str">
        <f t="shared" si="84"/>
        <v>未入力あり</v>
      </c>
      <c r="Q735" s="273" t="str">
        <f>IFERROR(IF(P735="未入力あり","",ROUNDDOWN(ROUNDDOWN($H735*$I735,0)*VLOOKUP($G735,【参考】数式用!$A$4:$E$54,3, FALSE),0)),"")</f>
        <v/>
      </c>
      <c r="R735" s="273" t="str">
        <f>IF(AM735="×", 0,IF(P735="未入力あり","",ROUNDDOWN(ROUNDDOWN($H735*$I735,0)*VLOOKUP($G735,【参考】数式用!$A$4:$E$54,4,FALSE),0)))</f>
        <v/>
      </c>
      <c r="S735" s="366" t="str">
        <f>IF(AN735="×", 0,IF(P735="未入力あり","",ROUNDDOWN(ROUNDDOWN($H735*$I735,0)*VLOOKUP($G735,【参考】数式用!$A$4:$E$54,5, FALSE),0)))</f>
        <v/>
      </c>
      <c r="T735" s="369" t="s">
        <v>3907</v>
      </c>
      <c r="U735" s="370"/>
      <c r="V735" s="33"/>
      <c r="W735" s="641"/>
      <c r="X735" s="641"/>
      <c r="Y735" s="641"/>
      <c r="Z735" s="641"/>
      <c r="AA735" s="641"/>
      <c r="AB735" s="641"/>
      <c r="AC735" s="641"/>
      <c r="AD735" s="641"/>
      <c r="AE735" s="641"/>
      <c r="AF735" s="641"/>
      <c r="AG735" s="641"/>
      <c r="AI735" s="373" t="str">
        <f t="shared" si="79"/>
        <v/>
      </c>
      <c r="AJ735" s="372" t="e">
        <f>VLOOKUP('別紙様式2-3（個表）'!$G735,【参考】数式用!$P$4:$Q$54,2, FALSE)</f>
        <v>#N/A</v>
      </c>
      <c r="AK735" s="372" t="e">
        <f>VLOOKUP('別紙様式2-3（個表）'!$G735,【参考】数式用!$P$4:$W$54,8, FALSE)</f>
        <v>#N/A</v>
      </c>
      <c r="AL735" s="372" t="e">
        <f>VLOOKUP('別紙様式2-3（個表）'!$G735,【参考】数式用!$P$4:$AD$54,15, FALSE)</f>
        <v>#N/A</v>
      </c>
      <c r="AM735" s="372" t="str">
        <f t="shared" si="80"/>
        <v/>
      </c>
      <c r="AN735" s="372" t="str">
        <f t="shared" si="81"/>
        <v/>
      </c>
      <c r="AO735" s="372" t="str">
        <f t="shared" si="82"/>
        <v/>
      </c>
      <c r="AP735" s="372" t="str">
        <f>IF(G735="", "", VLOOKUP(G735,【参考】数式用!$A$4:$M$54,13,FALSE))</f>
        <v/>
      </c>
      <c r="AQ735" s="46" t="str">
        <f t="shared" si="83"/>
        <v>―</v>
      </c>
    </row>
    <row r="736" spans="1:43" ht="45" customHeight="1">
      <c r="A736" s="114">
        <f t="shared" si="85"/>
        <v>722</v>
      </c>
      <c r="B736" s="115" t="str">
        <f>IF(基本情報入力シート!B779="","",基本情報入力シート!B779)</f>
        <v/>
      </c>
      <c r="C736" s="116" t="str">
        <f>IF(基本情報入力シート!L779="","",基本情報入力シート!L779)</f>
        <v/>
      </c>
      <c r="D736" s="116" t="str">
        <f>IF(基本情報入力シート!Q779="","",基本情報入力シート!Q779)</f>
        <v>愛知県</v>
      </c>
      <c r="E736" s="116" t="str">
        <f>IF(基本情報入力シート!V779="","",基本情報入力シート!V779)</f>
        <v/>
      </c>
      <c r="F736" s="116" t="str">
        <f>IF(基本情報入力シート!W779="","",基本情報入力シート!W779)</f>
        <v>事業所番号及びサービス名を入力してください。</v>
      </c>
      <c r="G736" s="116" t="str">
        <f>IF(基本情報入力シート!Z779="","",基本情報入力シート!Z779)</f>
        <v/>
      </c>
      <c r="H736" s="224" t="str">
        <f>IF(基本情報入力シート!AD779="","",基本情報入力シート!AD779)</f>
        <v/>
      </c>
      <c r="I736" s="362" t="str">
        <f>IF(基本情報入力シート!AE779="","",基本情報入力シート!AE779)</f>
        <v/>
      </c>
      <c r="J736" s="487"/>
      <c r="K736" s="491"/>
      <c r="L736" s="490"/>
      <c r="M736" s="363" t="str">
        <f>IF(G736="", "", VLOOKUP(AO736,【参考】数式用!$AZ$3:$BA$6, 2, FALSE))</f>
        <v/>
      </c>
      <c r="N736" s="364" t="str">
        <f>IF(G736="","",VLOOKUP(G736,【参考】数式用!$A$4:$L$54,MATCH('別紙様式2-3（個表）'!M736,【参考】数式用!$J$3:$L$3,0)+9,FALSE))</f>
        <v/>
      </c>
      <c r="O736" s="497" t="s">
        <v>2396</v>
      </c>
      <c r="P736" s="365" t="str">
        <f t="shared" si="84"/>
        <v>未入力あり</v>
      </c>
      <c r="Q736" s="273" t="str">
        <f>IFERROR(IF(P736="未入力あり","",ROUNDDOWN(ROUNDDOWN($H736*$I736,0)*VLOOKUP($G736,【参考】数式用!$A$4:$E$54,3, FALSE),0)),"")</f>
        <v/>
      </c>
      <c r="R736" s="273" t="str">
        <f>IF(AM736="×", 0,IF(P736="未入力あり","",ROUNDDOWN(ROUNDDOWN($H736*$I736,0)*VLOOKUP($G736,【参考】数式用!$A$4:$E$54,4,FALSE),0)))</f>
        <v/>
      </c>
      <c r="S736" s="366" t="str">
        <f>IF(AN736="×", 0,IF(P736="未入力あり","",ROUNDDOWN(ROUNDDOWN($H736*$I736,0)*VLOOKUP($G736,【参考】数式用!$A$4:$E$54,5, FALSE),0)))</f>
        <v/>
      </c>
      <c r="T736" s="369" t="s">
        <v>3907</v>
      </c>
      <c r="U736" s="370"/>
      <c r="V736" s="33"/>
      <c r="W736" s="641"/>
      <c r="X736" s="641"/>
      <c r="Y736" s="641"/>
      <c r="Z736" s="641"/>
      <c r="AA736" s="641"/>
      <c r="AB736" s="641"/>
      <c r="AC736" s="641"/>
      <c r="AD736" s="641"/>
      <c r="AE736" s="641"/>
      <c r="AF736" s="641"/>
      <c r="AG736" s="641"/>
      <c r="AI736" s="373" t="str">
        <f t="shared" si="79"/>
        <v/>
      </c>
      <c r="AJ736" s="372" t="e">
        <f>VLOOKUP('別紙様式2-3（個表）'!$G736,【参考】数式用!$P$4:$Q$54,2, FALSE)</f>
        <v>#N/A</v>
      </c>
      <c r="AK736" s="372" t="e">
        <f>VLOOKUP('別紙様式2-3（個表）'!$G736,【参考】数式用!$P$4:$W$54,8, FALSE)</f>
        <v>#N/A</v>
      </c>
      <c r="AL736" s="372" t="e">
        <f>VLOOKUP('別紙様式2-3（個表）'!$G736,【参考】数式用!$P$4:$AD$54,15, FALSE)</f>
        <v>#N/A</v>
      </c>
      <c r="AM736" s="372" t="str">
        <f t="shared" si="80"/>
        <v/>
      </c>
      <c r="AN736" s="372" t="str">
        <f t="shared" si="81"/>
        <v/>
      </c>
      <c r="AO736" s="372" t="str">
        <f t="shared" si="82"/>
        <v/>
      </c>
      <c r="AP736" s="372" t="str">
        <f>IF(G736="", "", VLOOKUP(G736,【参考】数式用!$A$4:$M$54,13,FALSE))</f>
        <v/>
      </c>
      <c r="AQ736" s="46" t="str">
        <f t="shared" si="83"/>
        <v>―</v>
      </c>
    </row>
    <row r="737" spans="1:43" ht="45" customHeight="1">
      <c r="A737" s="114">
        <f t="shared" si="85"/>
        <v>723</v>
      </c>
      <c r="B737" s="115" t="str">
        <f>IF(基本情報入力シート!B780="","",基本情報入力シート!B780)</f>
        <v/>
      </c>
      <c r="C737" s="116" t="str">
        <f>IF(基本情報入力シート!L780="","",基本情報入力シート!L780)</f>
        <v/>
      </c>
      <c r="D737" s="116" t="str">
        <f>IF(基本情報入力シート!Q780="","",基本情報入力シート!Q780)</f>
        <v>愛知県</v>
      </c>
      <c r="E737" s="116" t="str">
        <f>IF(基本情報入力シート!V780="","",基本情報入力シート!V780)</f>
        <v/>
      </c>
      <c r="F737" s="116" t="str">
        <f>IF(基本情報入力シート!W780="","",基本情報入力シート!W780)</f>
        <v>事業所番号及びサービス名を入力してください。</v>
      </c>
      <c r="G737" s="116" t="str">
        <f>IF(基本情報入力シート!Z780="","",基本情報入力シート!Z780)</f>
        <v/>
      </c>
      <c r="H737" s="224" t="str">
        <f>IF(基本情報入力シート!AD780="","",基本情報入力シート!AD780)</f>
        <v/>
      </c>
      <c r="I737" s="362" t="str">
        <f>IF(基本情報入力シート!AE780="","",基本情報入力シート!AE780)</f>
        <v/>
      </c>
      <c r="J737" s="487"/>
      <c r="K737" s="491"/>
      <c r="L737" s="490"/>
      <c r="M737" s="363" t="str">
        <f>IF(G737="", "", VLOOKUP(AO737,【参考】数式用!$AZ$3:$BA$6, 2, FALSE))</f>
        <v/>
      </c>
      <c r="N737" s="364" t="str">
        <f>IF(G737="","",VLOOKUP(G737,【参考】数式用!$A$4:$L$54,MATCH('別紙様式2-3（個表）'!M737,【参考】数式用!$J$3:$L$3,0)+9,FALSE))</f>
        <v/>
      </c>
      <c r="O737" s="497" t="s">
        <v>2396</v>
      </c>
      <c r="P737" s="365" t="str">
        <f t="shared" si="84"/>
        <v>未入力あり</v>
      </c>
      <c r="Q737" s="273" t="str">
        <f>IFERROR(IF(P737="未入力あり","",ROUNDDOWN(ROUNDDOWN($H737*$I737,0)*VLOOKUP($G737,【参考】数式用!$A$4:$E$54,3, FALSE),0)),"")</f>
        <v/>
      </c>
      <c r="R737" s="273" t="str">
        <f>IF(AM737="×", 0,IF(P737="未入力あり","",ROUNDDOWN(ROUNDDOWN($H737*$I737,0)*VLOOKUP($G737,【参考】数式用!$A$4:$E$54,4,FALSE),0)))</f>
        <v/>
      </c>
      <c r="S737" s="366" t="str">
        <f>IF(AN737="×", 0,IF(P737="未入力あり","",ROUNDDOWN(ROUNDDOWN($H737*$I737,0)*VLOOKUP($G737,【参考】数式用!$A$4:$E$54,5, FALSE),0)))</f>
        <v/>
      </c>
      <c r="T737" s="369" t="s">
        <v>3907</v>
      </c>
      <c r="U737" s="370"/>
      <c r="V737" s="33"/>
      <c r="W737" s="641"/>
      <c r="X737" s="641"/>
      <c r="Y737" s="641"/>
      <c r="Z737" s="641"/>
      <c r="AA737" s="641"/>
      <c r="AB737" s="641"/>
      <c r="AC737" s="641"/>
      <c r="AD737" s="641"/>
      <c r="AE737" s="641"/>
      <c r="AF737" s="641"/>
      <c r="AG737" s="641"/>
      <c r="AI737" s="373" t="str">
        <f t="shared" si="79"/>
        <v/>
      </c>
      <c r="AJ737" s="372" t="e">
        <f>VLOOKUP('別紙様式2-3（個表）'!$G737,【参考】数式用!$P$4:$Q$54,2, FALSE)</f>
        <v>#N/A</v>
      </c>
      <c r="AK737" s="372" t="e">
        <f>VLOOKUP('別紙様式2-3（個表）'!$G737,【参考】数式用!$P$4:$W$54,8, FALSE)</f>
        <v>#N/A</v>
      </c>
      <c r="AL737" s="372" t="e">
        <f>VLOOKUP('別紙様式2-3（個表）'!$G737,【参考】数式用!$P$4:$AD$54,15, FALSE)</f>
        <v>#N/A</v>
      </c>
      <c r="AM737" s="372" t="str">
        <f t="shared" si="80"/>
        <v/>
      </c>
      <c r="AN737" s="372" t="str">
        <f t="shared" si="81"/>
        <v/>
      </c>
      <c r="AO737" s="372" t="str">
        <f t="shared" si="82"/>
        <v/>
      </c>
      <c r="AP737" s="372" t="str">
        <f>IF(G737="", "", VLOOKUP(G737,【参考】数式用!$A$4:$M$54,13,FALSE))</f>
        <v/>
      </c>
      <c r="AQ737" s="46" t="str">
        <f t="shared" si="83"/>
        <v>―</v>
      </c>
    </row>
    <row r="738" spans="1:43" ht="45" customHeight="1">
      <c r="A738" s="114">
        <f t="shared" si="85"/>
        <v>724</v>
      </c>
      <c r="B738" s="115" t="str">
        <f>IF(基本情報入力シート!B781="","",基本情報入力シート!B781)</f>
        <v/>
      </c>
      <c r="C738" s="116" t="str">
        <f>IF(基本情報入力シート!L781="","",基本情報入力シート!L781)</f>
        <v/>
      </c>
      <c r="D738" s="116" t="str">
        <f>IF(基本情報入力シート!Q781="","",基本情報入力シート!Q781)</f>
        <v>愛知県</v>
      </c>
      <c r="E738" s="116" t="str">
        <f>IF(基本情報入力シート!V781="","",基本情報入力シート!V781)</f>
        <v/>
      </c>
      <c r="F738" s="116" t="str">
        <f>IF(基本情報入力シート!W781="","",基本情報入力シート!W781)</f>
        <v>事業所番号及びサービス名を入力してください。</v>
      </c>
      <c r="G738" s="116" t="str">
        <f>IF(基本情報入力シート!Z781="","",基本情報入力シート!Z781)</f>
        <v/>
      </c>
      <c r="H738" s="224" t="str">
        <f>IF(基本情報入力シート!AD781="","",基本情報入力シート!AD781)</f>
        <v/>
      </c>
      <c r="I738" s="362" t="str">
        <f>IF(基本情報入力シート!AE781="","",基本情報入力シート!AE781)</f>
        <v/>
      </c>
      <c r="J738" s="487"/>
      <c r="K738" s="491"/>
      <c r="L738" s="490"/>
      <c r="M738" s="363" t="str">
        <f>IF(G738="", "", VLOOKUP(AO738,【参考】数式用!$AZ$3:$BA$6, 2, FALSE))</f>
        <v/>
      </c>
      <c r="N738" s="364" t="str">
        <f>IF(G738="","",VLOOKUP(G738,【参考】数式用!$A$4:$L$54,MATCH('別紙様式2-3（個表）'!M738,【参考】数式用!$J$3:$L$3,0)+9,FALSE))</f>
        <v/>
      </c>
      <c r="O738" s="497" t="s">
        <v>2396</v>
      </c>
      <c r="P738" s="365" t="str">
        <f t="shared" si="84"/>
        <v>未入力あり</v>
      </c>
      <c r="Q738" s="273" t="str">
        <f>IFERROR(IF(P738="未入力あり","",ROUNDDOWN(ROUNDDOWN($H738*$I738,0)*VLOOKUP($G738,【参考】数式用!$A$4:$E$54,3, FALSE),0)),"")</f>
        <v/>
      </c>
      <c r="R738" s="273" t="str">
        <f>IF(AM738="×", 0,IF(P738="未入力あり","",ROUNDDOWN(ROUNDDOWN($H738*$I738,0)*VLOOKUP($G738,【参考】数式用!$A$4:$E$54,4,FALSE),0)))</f>
        <v/>
      </c>
      <c r="S738" s="366" t="str">
        <f>IF(AN738="×", 0,IF(P738="未入力あり","",ROUNDDOWN(ROUNDDOWN($H738*$I738,0)*VLOOKUP($G738,【参考】数式用!$A$4:$E$54,5, FALSE),0)))</f>
        <v/>
      </c>
      <c r="T738" s="369" t="s">
        <v>3907</v>
      </c>
      <c r="U738" s="370"/>
      <c r="V738" s="33"/>
      <c r="W738" s="641"/>
      <c r="X738" s="641"/>
      <c r="Y738" s="641"/>
      <c r="Z738" s="641"/>
      <c r="AA738" s="641"/>
      <c r="AB738" s="641"/>
      <c r="AC738" s="641"/>
      <c r="AD738" s="641"/>
      <c r="AE738" s="641"/>
      <c r="AF738" s="641"/>
      <c r="AG738" s="641"/>
      <c r="AI738" s="373" t="str">
        <f t="shared" si="79"/>
        <v/>
      </c>
      <c r="AJ738" s="372" t="e">
        <f>VLOOKUP('別紙様式2-3（個表）'!$G738,【参考】数式用!$P$4:$Q$54,2, FALSE)</f>
        <v>#N/A</v>
      </c>
      <c r="AK738" s="372" t="e">
        <f>VLOOKUP('別紙様式2-3（個表）'!$G738,【参考】数式用!$P$4:$W$54,8, FALSE)</f>
        <v>#N/A</v>
      </c>
      <c r="AL738" s="372" t="e">
        <f>VLOOKUP('別紙様式2-3（個表）'!$G738,【参考】数式用!$P$4:$AD$54,15, FALSE)</f>
        <v>#N/A</v>
      </c>
      <c r="AM738" s="372" t="str">
        <f t="shared" si="80"/>
        <v/>
      </c>
      <c r="AN738" s="372" t="str">
        <f t="shared" si="81"/>
        <v/>
      </c>
      <c r="AO738" s="372" t="str">
        <f t="shared" si="82"/>
        <v/>
      </c>
      <c r="AP738" s="372" t="str">
        <f>IF(G738="", "", VLOOKUP(G738,【参考】数式用!$A$4:$M$54,13,FALSE))</f>
        <v/>
      </c>
      <c r="AQ738" s="46" t="str">
        <f t="shared" si="83"/>
        <v>―</v>
      </c>
    </row>
    <row r="739" spans="1:43" ht="45" customHeight="1">
      <c r="A739" s="114">
        <f t="shared" si="85"/>
        <v>725</v>
      </c>
      <c r="B739" s="115" t="str">
        <f>IF(基本情報入力シート!B782="","",基本情報入力シート!B782)</f>
        <v/>
      </c>
      <c r="C739" s="116" t="str">
        <f>IF(基本情報入力シート!L782="","",基本情報入力シート!L782)</f>
        <v/>
      </c>
      <c r="D739" s="116" t="str">
        <f>IF(基本情報入力シート!Q782="","",基本情報入力シート!Q782)</f>
        <v>愛知県</v>
      </c>
      <c r="E739" s="116" t="str">
        <f>IF(基本情報入力シート!V782="","",基本情報入力シート!V782)</f>
        <v/>
      </c>
      <c r="F739" s="116" t="str">
        <f>IF(基本情報入力シート!W782="","",基本情報入力シート!W782)</f>
        <v>事業所番号及びサービス名を入力してください。</v>
      </c>
      <c r="G739" s="116" t="str">
        <f>IF(基本情報入力シート!Z782="","",基本情報入力シート!Z782)</f>
        <v/>
      </c>
      <c r="H739" s="224" t="str">
        <f>IF(基本情報入力シート!AD782="","",基本情報入力シート!AD782)</f>
        <v/>
      </c>
      <c r="I739" s="362" t="str">
        <f>IF(基本情報入力シート!AE782="","",基本情報入力シート!AE782)</f>
        <v/>
      </c>
      <c r="J739" s="487"/>
      <c r="K739" s="491"/>
      <c r="L739" s="490"/>
      <c r="M739" s="363" t="str">
        <f>IF(G739="", "", VLOOKUP(AO739,【参考】数式用!$AZ$3:$BA$6, 2, FALSE))</f>
        <v/>
      </c>
      <c r="N739" s="364" t="str">
        <f>IF(G739="","",VLOOKUP(G739,【参考】数式用!$A$4:$L$54,MATCH('別紙様式2-3（個表）'!M739,【参考】数式用!$J$3:$L$3,0)+9,FALSE))</f>
        <v/>
      </c>
      <c r="O739" s="497" t="s">
        <v>2396</v>
      </c>
      <c r="P739" s="365" t="str">
        <f t="shared" si="84"/>
        <v>未入力あり</v>
      </c>
      <c r="Q739" s="273" t="str">
        <f>IFERROR(IF(P739="未入力あり","",ROUNDDOWN(ROUNDDOWN($H739*$I739,0)*VLOOKUP($G739,【参考】数式用!$A$4:$E$54,3, FALSE),0)),"")</f>
        <v/>
      </c>
      <c r="R739" s="273" t="str">
        <f>IF(AM739="×", 0,IF(P739="未入力あり","",ROUNDDOWN(ROUNDDOWN($H739*$I739,0)*VLOOKUP($G739,【参考】数式用!$A$4:$E$54,4,FALSE),0)))</f>
        <v/>
      </c>
      <c r="S739" s="366" t="str">
        <f>IF(AN739="×", 0,IF(P739="未入力あり","",ROUNDDOWN(ROUNDDOWN($H739*$I739,0)*VLOOKUP($G739,【参考】数式用!$A$4:$E$54,5, FALSE),0)))</f>
        <v/>
      </c>
      <c r="T739" s="369" t="s">
        <v>3907</v>
      </c>
      <c r="U739" s="370"/>
      <c r="V739" s="33"/>
      <c r="W739" s="641"/>
      <c r="X739" s="641"/>
      <c r="Y739" s="641"/>
      <c r="Z739" s="641"/>
      <c r="AA739" s="641"/>
      <c r="AB739" s="641"/>
      <c r="AC739" s="641"/>
      <c r="AD739" s="641"/>
      <c r="AE739" s="641"/>
      <c r="AF739" s="641"/>
      <c r="AG739" s="641"/>
      <c r="AI739" s="373" t="str">
        <f t="shared" si="79"/>
        <v/>
      </c>
      <c r="AJ739" s="372" t="e">
        <f>VLOOKUP('別紙様式2-3（個表）'!$G739,【参考】数式用!$P$4:$Q$54,2, FALSE)</f>
        <v>#N/A</v>
      </c>
      <c r="AK739" s="372" t="e">
        <f>VLOOKUP('別紙様式2-3（個表）'!$G739,【参考】数式用!$P$4:$W$54,8, FALSE)</f>
        <v>#N/A</v>
      </c>
      <c r="AL739" s="372" t="e">
        <f>VLOOKUP('別紙様式2-3（個表）'!$G739,【参考】数式用!$P$4:$AD$54,15, FALSE)</f>
        <v>#N/A</v>
      </c>
      <c r="AM739" s="372" t="str">
        <f t="shared" si="80"/>
        <v/>
      </c>
      <c r="AN739" s="372" t="str">
        <f t="shared" si="81"/>
        <v/>
      </c>
      <c r="AO739" s="372" t="str">
        <f t="shared" si="82"/>
        <v/>
      </c>
      <c r="AP739" s="372" t="str">
        <f>IF(G739="", "", VLOOKUP(G739,【参考】数式用!$A$4:$M$54,13,FALSE))</f>
        <v/>
      </c>
      <c r="AQ739" s="46" t="str">
        <f t="shared" si="83"/>
        <v>―</v>
      </c>
    </row>
    <row r="740" spans="1:43" ht="45" customHeight="1">
      <c r="A740" s="114">
        <f t="shared" si="85"/>
        <v>726</v>
      </c>
      <c r="B740" s="115" t="str">
        <f>IF(基本情報入力シート!B783="","",基本情報入力シート!B783)</f>
        <v/>
      </c>
      <c r="C740" s="116" t="str">
        <f>IF(基本情報入力シート!L783="","",基本情報入力シート!L783)</f>
        <v/>
      </c>
      <c r="D740" s="116" t="str">
        <f>IF(基本情報入力シート!Q783="","",基本情報入力シート!Q783)</f>
        <v>愛知県</v>
      </c>
      <c r="E740" s="116" t="str">
        <f>IF(基本情報入力シート!V783="","",基本情報入力シート!V783)</f>
        <v/>
      </c>
      <c r="F740" s="116" t="str">
        <f>IF(基本情報入力シート!W783="","",基本情報入力シート!W783)</f>
        <v>事業所番号及びサービス名を入力してください。</v>
      </c>
      <c r="G740" s="116" t="str">
        <f>IF(基本情報入力シート!Z783="","",基本情報入力シート!Z783)</f>
        <v/>
      </c>
      <c r="H740" s="224" t="str">
        <f>IF(基本情報入力シート!AD783="","",基本情報入力シート!AD783)</f>
        <v/>
      </c>
      <c r="I740" s="362" t="str">
        <f>IF(基本情報入力シート!AE783="","",基本情報入力シート!AE783)</f>
        <v/>
      </c>
      <c r="J740" s="487"/>
      <c r="K740" s="491"/>
      <c r="L740" s="490"/>
      <c r="M740" s="363" t="str">
        <f>IF(G740="", "", VLOOKUP(AO740,【参考】数式用!$AZ$3:$BA$6, 2, FALSE))</f>
        <v/>
      </c>
      <c r="N740" s="364" t="str">
        <f>IF(G740="","",VLOOKUP(G740,【参考】数式用!$A$4:$L$54,MATCH('別紙様式2-3（個表）'!M740,【参考】数式用!$J$3:$L$3,0)+9,FALSE))</f>
        <v/>
      </c>
      <c r="O740" s="497" t="s">
        <v>2396</v>
      </c>
      <c r="P740" s="365" t="str">
        <f t="shared" si="84"/>
        <v>未入力あり</v>
      </c>
      <c r="Q740" s="273" t="str">
        <f>IFERROR(IF(P740="未入力あり","",ROUNDDOWN(ROUNDDOWN($H740*$I740,0)*VLOOKUP($G740,【参考】数式用!$A$4:$E$54,3, FALSE),0)),"")</f>
        <v/>
      </c>
      <c r="R740" s="273" t="str">
        <f>IF(AM740="×", 0,IF(P740="未入力あり","",ROUNDDOWN(ROUNDDOWN($H740*$I740,0)*VLOOKUP($G740,【参考】数式用!$A$4:$E$54,4,FALSE),0)))</f>
        <v/>
      </c>
      <c r="S740" s="366" t="str">
        <f>IF(AN740="×", 0,IF(P740="未入力あり","",ROUNDDOWN(ROUNDDOWN($H740*$I740,0)*VLOOKUP($G740,【参考】数式用!$A$4:$E$54,5, FALSE),0)))</f>
        <v/>
      </c>
      <c r="T740" s="369" t="s">
        <v>3907</v>
      </c>
      <c r="U740" s="370"/>
      <c r="V740" s="33"/>
      <c r="W740" s="641"/>
      <c r="X740" s="641"/>
      <c r="Y740" s="641"/>
      <c r="Z740" s="641"/>
      <c r="AA740" s="641"/>
      <c r="AB740" s="641"/>
      <c r="AC740" s="641"/>
      <c r="AD740" s="641"/>
      <c r="AE740" s="641"/>
      <c r="AF740" s="641"/>
      <c r="AG740" s="641"/>
      <c r="AI740" s="373" t="str">
        <f t="shared" si="79"/>
        <v/>
      </c>
      <c r="AJ740" s="372" t="e">
        <f>VLOOKUP('別紙様式2-3（個表）'!$G740,【参考】数式用!$P$4:$Q$54,2, FALSE)</f>
        <v>#N/A</v>
      </c>
      <c r="AK740" s="372" t="e">
        <f>VLOOKUP('別紙様式2-3（個表）'!$G740,【参考】数式用!$P$4:$W$54,8, FALSE)</f>
        <v>#N/A</v>
      </c>
      <c r="AL740" s="372" t="e">
        <f>VLOOKUP('別紙様式2-3（個表）'!$G740,【参考】数式用!$P$4:$AD$54,15, FALSE)</f>
        <v>#N/A</v>
      </c>
      <c r="AM740" s="372" t="str">
        <f t="shared" si="80"/>
        <v/>
      </c>
      <c r="AN740" s="372" t="str">
        <f t="shared" si="81"/>
        <v/>
      </c>
      <c r="AO740" s="372" t="str">
        <f t="shared" si="82"/>
        <v/>
      </c>
      <c r="AP740" s="372" t="str">
        <f>IF(G740="", "", VLOOKUP(G740,【参考】数式用!$A$4:$M$54,13,FALSE))</f>
        <v/>
      </c>
      <c r="AQ740" s="46" t="str">
        <f t="shared" si="83"/>
        <v>―</v>
      </c>
    </row>
    <row r="741" spans="1:43" ht="45" customHeight="1">
      <c r="A741" s="114">
        <f t="shared" si="85"/>
        <v>727</v>
      </c>
      <c r="B741" s="115" t="str">
        <f>IF(基本情報入力シート!B784="","",基本情報入力シート!B784)</f>
        <v/>
      </c>
      <c r="C741" s="116" t="str">
        <f>IF(基本情報入力シート!L784="","",基本情報入力シート!L784)</f>
        <v/>
      </c>
      <c r="D741" s="116" t="str">
        <f>IF(基本情報入力シート!Q784="","",基本情報入力シート!Q784)</f>
        <v>愛知県</v>
      </c>
      <c r="E741" s="116" t="str">
        <f>IF(基本情報入力シート!V784="","",基本情報入力シート!V784)</f>
        <v/>
      </c>
      <c r="F741" s="116" t="str">
        <f>IF(基本情報入力シート!W784="","",基本情報入力シート!W784)</f>
        <v>事業所番号及びサービス名を入力してください。</v>
      </c>
      <c r="G741" s="116" t="str">
        <f>IF(基本情報入力シート!Z784="","",基本情報入力シート!Z784)</f>
        <v/>
      </c>
      <c r="H741" s="224" t="str">
        <f>IF(基本情報入力シート!AD784="","",基本情報入力シート!AD784)</f>
        <v/>
      </c>
      <c r="I741" s="362" t="str">
        <f>IF(基本情報入力シート!AE784="","",基本情報入力シート!AE784)</f>
        <v/>
      </c>
      <c r="J741" s="487"/>
      <c r="K741" s="491"/>
      <c r="L741" s="490"/>
      <c r="M741" s="363" t="str">
        <f>IF(G741="", "", VLOOKUP(AO741,【参考】数式用!$AZ$3:$BA$6, 2, FALSE))</f>
        <v/>
      </c>
      <c r="N741" s="364" t="str">
        <f>IF(G741="","",VLOOKUP(G741,【参考】数式用!$A$4:$L$54,MATCH('別紙様式2-3（個表）'!M741,【参考】数式用!$J$3:$L$3,0)+9,FALSE))</f>
        <v/>
      </c>
      <c r="O741" s="497" t="s">
        <v>2396</v>
      </c>
      <c r="P741" s="365" t="str">
        <f t="shared" si="84"/>
        <v>未入力あり</v>
      </c>
      <c r="Q741" s="273" t="str">
        <f>IFERROR(IF(P741="未入力あり","",ROUNDDOWN(ROUNDDOWN($H741*$I741,0)*VLOOKUP($G741,【参考】数式用!$A$4:$E$54,3, FALSE),0)),"")</f>
        <v/>
      </c>
      <c r="R741" s="273" t="str">
        <f>IF(AM741="×", 0,IF(P741="未入力あり","",ROUNDDOWN(ROUNDDOWN($H741*$I741,0)*VLOOKUP($G741,【参考】数式用!$A$4:$E$54,4,FALSE),0)))</f>
        <v/>
      </c>
      <c r="S741" s="366" t="str">
        <f>IF(AN741="×", 0,IF(P741="未入力あり","",ROUNDDOWN(ROUNDDOWN($H741*$I741,0)*VLOOKUP($G741,【参考】数式用!$A$4:$E$54,5, FALSE),0)))</f>
        <v/>
      </c>
      <c r="T741" s="369" t="s">
        <v>3907</v>
      </c>
      <c r="U741" s="370"/>
      <c r="V741" s="33"/>
      <c r="W741" s="641"/>
      <c r="X741" s="641"/>
      <c r="Y741" s="641"/>
      <c r="Z741" s="641"/>
      <c r="AA741" s="641"/>
      <c r="AB741" s="641"/>
      <c r="AC741" s="641"/>
      <c r="AD741" s="641"/>
      <c r="AE741" s="641"/>
      <c r="AF741" s="641"/>
      <c r="AG741" s="641"/>
      <c r="AI741" s="373" t="str">
        <f t="shared" si="79"/>
        <v/>
      </c>
      <c r="AJ741" s="372" t="e">
        <f>VLOOKUP('別紙様式2-3（個表）'!$G741,【参考】数式用!$P$4:$Q$54,2, FALSE)</f>
        <v>#N/A</v>
      </c>
      <c r="AK741" s="372" t="e">
        <f>VLOOKUP('別紙様式2-3（個表）'!$G741,【参考】数式用!$P$4:$W$54,8, FALSE)</f>
        <v>#N/A</v>
      </c>
      <c r="AL741" s="372" t="e">
        <f>VLOOKUP('別紙様式2-3（個表）'!$G741,【参考】数式用!$P$4:$AD$54,15, FALSE)</f>
        <v>#N/A</v>
      </c>
      <c r="AM741" s="372" t="str">
        <f t="shared" si="80"/>
        <v/>
      </c>
      <c r="AN741" s="372" t="str">
        <f t="shared" si="81"/>
        <v/>
      </c>
      <c r="AO741" s="372" t="str">
        <f t="shared" si="82"/>
        <v/>
      </c>
      <c r="AP741" s="372" t="str">
        <f>IF(G741="", "", VLOOKUP(G741,【参考】数式用!$A$4:$M$54,13,FALSE))</f>
        <v/>
      </c>
      <c r="AQ741" s="46" t="str">
        <f t="shared" si="83"/>
        <v>―</v>
      </c>
    </row>
    <row r="742" spans="1:43" ht="45" customHeight="1">
      <c r="A742" s="114">
        <f t="shared" si="85"/>
        <v>728</v>
      </c>
      <c r="B742" s="115" t="str">
        <f>IF(基本情報入力シート!B785="","",基本情報入力シート!B785)</f>
        <v/>
      </c>
      <c r="C742" s="116" t="str">
        <f>IF(基本情報入力シート!L785="","",基本情報入力シート!L785)</f>
        <v/>
      </c>
      <c r="D742" s="116" t="str">
        <f>IF(基本情報入力シート!Q785="","",基本情報入力シート!Q785)</f>
        <v>愛知県</v>
      </c>
      <c r="E742" s="116" t="str">
        <f>IF(基本情報入力シート!V785="","",基本情報入力シート!V785)</f>
        <v/>
      </c>
      <c r="F742" s="116" t="str">
        <f>IF(基本情報入力シート!W785="","",基本情報入力シート!W785)</f>
        <v>事業所番号及びサービス名を入力してください。</v>
      </c>
      <c r="G742" s="116" t="str">
        <f>IF(基本情報入力シート!Z785="","",基本情報入力シート!Z785)</f>
        <v/>
      </c>
      <c r="H742" s="224" t="str">
        <f>IF(基本情報入力シート!AD785="","",基本情報入力シート!AD785)</f>
        <v/>
      </c>
      <c r="I742" s="362" t="str">
        <f>IF(基本情報入力シート!AE785="","",基本情報入力シート!AE785)</f>
        <v/>
      </c>
      <c r="J742" s="487"/>
      <c r="K742" s="491"/>
      <c r="L742" s="490"/>
      <c r="M742" s="363" t="str">
        <f>IF(G742="", "", VLOOKUP(AO742,【参考】数式用!$AZ$3:$BA$6, 2, FALSE))</f>
        <v/>
      </c>
      <c r="N742" s="364" t="str">
        <f>IF(G742="","",VLOOKUP(G742,【参考】数式用!$A$4:$L$54,MATCH('別紙様式2-3（個表）'!M742,【参考】数式用!$J$3:$L$3,0)+9,FALSE))</f>
        <v/>
      </c>
      <c r="O742" s="497" t="s">
        <v>2396</v>
      </c>
      <c r="P742" s="365" t="str">
        <f t="shared" si="84"/>
        <v>未入力あり</v>
      </c>
      <c r="Q742" s="273" t="str">
        <f>IFERROR(IF(P742="未入力あり","",ROUNDDOWN(ROUNDDOWN($H742*$I742,0)*VLOOKUP($G742,【参考】数式用!$A$4:$E$54,3, FALSE),0)),"")</f>
        <v/>
      </c>
      <c r="R742" s="273" t="str">
        <f>IF(AM742="×", 0,IF(P742="未入力あり","",ROUNDDOWN(ROUNDDOWN($H742*$I742,0)*VLOOKUP($G742,【参考】数式用!$A$4:$E$54,4,FALSE),0)))</f>
        <v/>
      </c>
      <c r="S742" s="366" t="str">
        <f>IF(AN742="×", 0,IF(P742="未入力あり","",ROUNDDOWN(ROUNDDOWN($H742*$I742,0)*VLOOKUP($G742,【参考】数式用!$A$4:$E$54,5, FALSE),0)))</f>
        <v/>
      </c>
      <c r="T742" s="369" t="s">
        <v>3907</v>
      </c>
      <c r="U742" s="370"/>
      <c r="V742" s="33"/>
      <c r="W742" s="641"/>
      <c r="X742" s="641"/>
      <c r="Y742" s="641"/>
      <c r="Z742" s="641"/>
      <c r="AA742" s="641"/>
      <c r="AB742" s="641"/>
      <c r="AC742" s="641"/>
      <c r="AD742" s="641"/>
      <c r="AE742" s="641"/>
      <c r="AF742" s="641"/>
      <c r="AG742" s="641"/>
      <c r="AI742" s="373" t="str">
        <f t="shared" si="79"/>
        <v/>
      </c>
      <c r="AJ742" s="372" t="e">
        <f>VLOOKUP('別紙様式2-3（個表）'!$G742,【参考】数式用!$P$4:$Q$54,2, FALSE)</f>
        <v>#N/A</v>
      </c>
      <c r="AK742" s="372" t="e">
        <f>VLOOKUP('別紙様式2-3（個表）'!$G742,【参考】数式用!$P$4:$W$54,8, FALSE)</f>
        <v>#N/A</v>
      </c>
      <c r="AL742" s="372" t="e">
        <f>VLOOKUP('別紙様式2-3（個表）'!$G742,【参考】数式用!$P$4:$AD$54,15, FALSE)</f>
        <v>#N/A</v>
      </c>
      <c r="AM742" s="372" t="str">
        <f t="shared" si="80"/>
        <v/>
      </c>
      <c r="AN742" s="372" t="str">
        <f t="shared" si="81"/>
        <v/>
      </c>
      <c r="AO742" s="372" t="str">
        <f t="shared" si="82"/>
        <v/>
      </c>
      <c r="AP742" s="372" t="str">
        <f>IF(G742="", "", VLOOKUP(G742,【参考】数式用!$A$4:$M$54,13,FALSE))</f>
        <v/>
      </c>
      <c r="AQ742" s="46" t="str">
        <f t="shared" si="83"/>
        <v>―</v>
      </c>
    </row>
    <row r="743" spans="1:43" ht="45" customHeight="1">
      <c r="A743" s="114">
        <f t="shared" si="85"/>
        <v>729</v>
      </c>
      <c r="B743" s="115" t="str">
        <f>IF(基本情報入力シート!B786="","",基本情報入力シート!B786)</f>
        <v/>
      </c>
      <c r="C743" s="116" t="str">
        <f>IF(基本情報入力シート!L786="","",基本情報入力シート!L786)</f>
        <v/>
      </c>
      <c r="D743" s="116" t="str">
        <f>IF(基本情報入力シート!Q786="","",基本情報入力シート!Q786)</f>
        <v>愛知県</v>
      </c>
      <c r="E743" s="116" t="str">
        <f>IF(基本情報入力シート!V786="","",基本情報入力シート!V786)</f>
        <v/>
      </c>
      <c r="F743" s="116" t="str">
        <f>IF(基本情報入力シート!W786="","",基本情報入力シート!W786)</f>
        <v>事業所番号及びサービス名を入力してください。</v>
      </c>
      <c r="G743" s="116" t="str">
        <f>IF(基本情報入力シート!Z786="","",基本情報入力シート!Z786)</f>
        <v/>
      </c>
      <c r="H743" s="224" t="str">
        <f>IF(基本情報入力シート!AD786="","",基本情報入力シート!AD786)</f>
        <v/>
      </c>
      <c r="I743" s="362" t="str">
        <f>IF(基本情報入力シート!AE786="","",基本情報入力シート!AE786)</f>
        <v/>
      </c>
      <c r="J743" s="487"/>
      <c r="K743" s="491"/>
      <c r="L743" s="490"/>
      <c r="M743" s="363" t="str">
        <f>IF(G743="", "", VLOOKUP(AO743,【参考】数式用!$AZ$3:$BA$6, 2, FALSE))</f>
        <v/>
      </c>
      <c r="N743" s="364" t="str">
        <f>IF(G743="","",VLOOKUP(G743,【参考】数式用!$A$4:$L$54,MATCH('別紙様式2-3（個表）'!M743,【参考】数式用!$J$3:$L$3,0)+9,FALSE))</f>
        <v/>
      </c>
      <c r="O743" s="497" t="s">
        <v>2396</v>
      </c>
      <c r="P743" s="365" t="str">
        <f t="shared" si="84"/>
        <v>未入力あり</v>
      </c>
      <c r="Q743" s="273" t="str">
        <f>IFERROR(IF(P743="未入力あり","",ROUNDDOWN(ROUNDDOWN($H743*$I743,0)*VLOOKUP($G743,【参考】数式用!$A$4:$E$54,3, FALSE),0)),"")</f>
        <v/>
      </c>
      <c r="R743" s="273" t="str">
        <f>IF(AM743="×", 0,IF(P743="未入力あり","",ROUNDDOWN(ROUNDDOWN($H743*$I743,0)*VLOOKUP($G743,【参考】数式用!$A$4:$E$54,4,FALSE),0)))</f>
        <v/>
      </c>
      <c r="S743" s="366" t="str">
        <f>IF(AN743="×", 0,IF(P743="未入力あり","",ROUNDDOWN(ROUNDDOWN($H743*$I743,0)*VLOOKUP($G743,【参考】数式用!$A$4:$E$54,5, FALSE),0)))</f>
        <v/>
      </c>
      <c r="T743" s="369" t="s">
        <v>3907</v>
      </c>
      <c r="U743" s="370"/>
      <c r="V743" s="33"/>
      <c r="W743" s="641"/>
      <c r="X743" s="641"/>
      <c r="Y743" s="641"/>
      <c r="Z743" s="641"/>
      <c r="AA743" s="641"/>
      <c r="AB743" s="641"/>
      <c r="AC743" s="641"/>
      <c r="AD743" s="641"/>
      <c r="AE743" s="641"/>
      <c r="AF743" s="641"/>
      <c r="AG743" s="641"/>
      <c r="AI743" s="373" t="str">
        <f t="shared" si="79"/>
        <v/>
      </c>
      <c r="AJ743" s="372" t="e">
        <f>VLOOKUP('別紙様式2-3（個表）'!$G743,【参考】数式用!$P$4:$Q$54,2, FALSE)</f>
        <v>#N/A</v>
      </c>
      <c r="AK743" s="372" t="e">
        <f>VLOOKUP('別紙様式2-3（個表）'!$G743,【参考】数式用!$P$4:$W$54,8, FALSE)</f>
        <v>#N/A</v>
      </c>
      <c r="AL743" s="372" t="e">
        <f>VLOOKUP('別紙様式2-3（個表）'!$G743,【参考】数式用!$P$4:$AD$54,15, FALSE)</f>
        <v>#N/A</v>
      </c>
      <c r="AM743" s="372" t="str">
        <f t="shared" si="80"/>
        <v/>
      </c>
      <c r="AN743" s="372" t="str">
        <f t="shared" si="81"/>
        <v/>
      </c>
      <c r="AO743" s="372" t="str">
        <f t="shared" si="82"/>
        <v/>
      </c>
      <c r="AP743" s="372" t="str">
        <f>IF(G743="", "", VLOOKUP(G743,【参考】数式用!$A$4:$M$54,13,FALSE))</f>
        <v/>
      </c>
      <c r="AQ743" s="46" t="str">
        <f t="shared" si="83"/>
        <v>―</v>
      </c>
    </row>
    <row r="744" spans="1:43" ht="45" customHeight="1">
      <c r="A744" s="114">
        <f t="shared" si="85"/>
        <v>730</v>
      </c>
      <c r="B744" s="115" t="str">
        <f>IF(基本情報入力シート!B787="","",基本情報入力シート!B787)</f>
        <v/>
      </c>
      <c r="C744" s="116" t="str">
        <f>IF(基本情報入力シート!L787="","",基本情報入力シート!L787)</f>
        <v/>
      </c>
      <c r="D744" s="116" t="str">
        <f>IF(基本情報入力シート!Q787="","",基本情報入力シート!Q787)</f>
        <v>愛知県</v>
      </c>
      <c r="E744" s="116" t="str">
        <f>IF(基本情報入力シート!V787="","",基本情報入力シート!V787)</f>
        <v/>
      </c>
      <c r="F744" s="116" t="str">
        <f>IF(基本情報入力シート!W787="","",基本情報入力シート!W787)</f>
        <v>事業所番号及びサービス名を入力してください。</v>
      </c>
      <c r="G744" s="116" t="str">
        <f>IF(基本情報入力シート!Z787="","",基本情報入力シート!Z787)</f>
        <v/>
      </c>
      <c r="H744" s="224" t="str">
        <f>IF(基本情報入力シート!AD787="","",基本情報入力シート!AD787)</f>
        <v/>
      </c>
      <c r="I744" s="362" t="str">
        <f>IF(基本情報入力シート!AE787="","",基本情報入力シート!AE787)</f>
        <v/>
      </c>
      <c r="J744" s="487"/>
      <c r="K744" s="491"/>
      <c r="L744" s="490"/>
      <c r="M744" s="363" t="str">
        <f>IF(G744="", "", VLOOKUP(AO744,【参考】数式用!$AZ$3:$BA$6, 2, FALSE))</f>
        <v/>
      </c>
      <c r="N744" s="364" t="str">
        <f>IF(G744="","",VLOOKUP(G744,【参考】数式用!$A$4:$L$54,MATCH('別紙様式2-3（個表）'!M744,【参考】数式用!$J$3:$L$3,0)+9,FALSE))</f>
        <v/>
      </c>
      <c r="O744" s="497" t="s">
        <v>2396</v>
      </c>
      <c r="P744" s="365" t="str">
        <f t="shared" si="84"/>
        <v>未入力あり</v>
      </c>
      <c r="Q744" s="273" t="str">
        <f>IFERROR(IF(P744="未入力あり","",ROUNDDOWN(ROUNDDOWN($H744*$I744,0)*VLOOKUP($G744,【参考】数式用!$A$4:$E$54,3, FALSE),0)),"")</f>
        <v/>
      </c>
      <c r="R744" s="273" t="str">
        <f>IF(AM744="×", 0,IF(P744="未入力あり","",ROUNDDOWN(ROUNDDOWN($H744*$I744,0)*VLOOKUP($G744,【参考】数式用!$A$4:$E$54,4,FALSE),0)))</f>
        <v/>
      </c>
      <c r="S744" s="366" t="str">
        <f>IF(AN744="×", 0,IF(P744="未入力あり","",ROUNDDOWN(ROUNDDOWN($H744*$I744,0)*VLOOKUP($G744,【参考】数式用!$A$4:$E$54,5, FALSE),0)))</f>
        <v/>
      </c>
      <c r="T744" s="369" t="s">
        <v>3907</v>
      </c>
      <c r="U744" s="370"/>
      <c r="V744" s="33"/>
      <c r="W744" s="641"/>
      <c r="X744" s="641"/>
      <c r="Y744" s="641"/>
      <c r="Z744" s="641"/>
      <c r="AA744" s="641"/>
      <c r="AB744" s="641"/>
      <c r="AC744" s="641"/>
      <c r="AD744" s="641"/>
      <c r="AE744" s="641"/>
      <c r="AF744" s="641"/>
      <c r="AG744" s="641"/>
      <c r="AI744" s="373" t="str">
        <f t="shared" si="79"/>
        <v/>
      </c>
      <c r="AJ744" s="372" t="e">
        <f>VLOOKUP('別紙様式2-3（個表）'!$G744,【参考】数式用!$P$4:$Q$54,2, FALSE)</f>
        <v>#N/A</v>
      </c>
      <c r="AK744" s="372" t="e">
        <f>VLOOKUP('別紙様式2-3（個表）'!$G744,【参考】数式用!$P$4:$W$54,8, FALSE)</f>
        <v>#N/A</v>
      </c>
      <c r="AL744" s="372" t="e">
        <f>VLOOKUP('別紙様式2-3（個表）'!$G744,【参考】数式用!$P$4:$AD$54,15, FALSE)</f>
        <v>#N/A</v>
      </c>
      <c r="AM744" s="372" t="str">
        <f t="shared" si="80"/>
        <v/>
      </c>
      <c r="AN744" s="372" t="str">
        <f t="shared" si="81"/>
        <v/>
      </c>
      <c r="AO744" s="372" t="str">
        <f t="shared" si="82"/>
        <v/>
      </c>
      <c r="AP744" s="372" t="str">
        <f>IF(G744="", "", VLOOKUP(G744,【参考】数式用!$A$4:$M$54,13,FALSE))</f>
        <v/>
      </c>
      <c r="AQ744" s="46" t="str">
        <f t="shared" si="83"/>
        <v>―</v>
      </c>
    </row>
    <row r="745" spans="1:43" ht="45" customHeight="1">
      <c r="A745" s="114">
        <f t="shared" si="85"/>
        <v>731</v>
      </c>
      <c r="B745" s="115" t="str">
        <f>IF(基本情報入力シート!B788="","",基本情報入力シート!B788)</f>
        <v/>
      </c>
      <c r="C745" s="116" t="str">
        <f>IF(基本情報入力シート!L788="","",基本情報入力シート!L788)</f>
        <v/>
      </c>
      <c r="D745" s="116" t="str">
        <f>IF(基本情報入力シート!Q788="","",基本情報入力シート!Q788)</f>
        <v>愛知県</v>
      </c>
      <c r="E745" s="116" t="str">
        <f>IF(基本情報入力シート!V788="","",基本情報入力シート!V788)</f>
        <v/>
      </c>
      <c r="F745" s="116" t="str">
        <f>IF(基本情報入力シート!W788="","",基本情報入力シート!W788)</f>
        <v>事業所番号及びサービス名を入力してください。</v>
      </c>
      <c r="G745" s="116" t="str">
        <f>IF(基本情報入力シート!Z788="","",基本情報入力シート!Z788)</f>
        <v/>
      </c>
      <c r="H745" s="224" t="str">
        <f>IF(基本情報入力シート!AD788="","",基本情報入力シート!AD788)</f>
        <v/>
      </c>
      <c r="I745" s="362" t="str">
        <f>IF(基本情報入力シート!AE788="","",基本情報入力シート!AE788)</f>
        <v/>
      </c>
      <c r="J745" s="487"/>
      <c r="K745" s="491"/>
      <c r="L745" s="490"/>
      <c r="M745" s="363" t="str">
        <f>IF(G745="", "", VLOOKUP(AO745,【参考】数式用!$AZ$3:$BA$6, 2, FALSE))</f>
        <v/>
      </c>
      <c r="N745" s="364" t="str">
        <f>IF(G745="","",VLOOKUP(G745,【参考】数式用!$A$4:$L$54,MATCH('別紙様式2-3（個表）'!M745,【参考】数式用!$J$3:$L$3,0)+9,FALSE))</f>
        <v/>
      </c>
      <c r="O745" s="497" t="s">
        <v>2396</v>
      </c>
      <c r="P745" s="365" t="str">
        <f t="shared" si="84"/>
        <v>未入力あり</v>
      </c>
      <c r="Q745" s="273" t="str">
        <f>IFERROR(IF(P745="未入力あり","",ROUNDDOWN(ROUNDDOWN($H745*$I745,0)*VLOOKUP($G745,【参考】数式用!$A$4:$E$54,3, FALSE),0)),"")</f>
        <v/>
      </c>
      <c r="R745" s="273" t="str">
        <f>IF(AM745="×", 0,IF(P745="未入力あり","",ROUNDDOWN(ROUNDDOWN($H745*$I745,0)*VLOOKUP($G745,【参考】数式用!$A$4:$E$54,4,FALSE),0)))</f>
        <v/>
      </c>
      <c r="S745" s="366" t="str">
        <f>IF(AN745="×", 0,IF(P745="未入力あり","",ROUNDDOWN(ROUNDDOWN($H745*$I745,0)*VLOOKUP($G745,【参考】数式用!$A$4:$E$54,5, FALSE),0)))</f>
        <v/>
      </c>
      <c r="T745" s="369" t="s">
        <v>3907</v>
      </c>
      <c r="U745" s="370"/>
      <c r="V745" s="33"/>
      <c r="W745" s="641"/>
      <c r="X745" s="641"/>
      <c r="Y745" s="641"/>
      <c r="Z745" s="641"/>
      <c r="AA745" s="641"/>
      <c r="AB745" s="641"/>
      <c r="AC745" s="641"/>
      <c r="AD745" s="641"/>
      <c r="AE745" s="641"/>
      <c r="AF745" s="641"/>
      <c r="AG745" s="641"/>
      <c r="AI745" s="373" t="str">
        <f t="shared" si="79"/>
        <v/>
      </c>
      <c r="AJ745" s="372" t="e">
        <f>VLOOKUP('別紙様式2-3（個表）'!$G745,【参考】数式用!$P$4:$Q$54,2, FALSE)</f>
        <v>#N/A</v>
      </c>
      <c r="AK745" s="372" t="e">
        <f>VLOOKUP('別紙様式2-3（個表）'!$G745,【参考】数式用!$P$4:$W$54,8, FALSE)</f>
        <v>#N/A</v>
      </c>
      <c r="AL745" s="372" t="e">
        <f>VLOOKUP('別紙様式2-3（個表）'!$G745,【参考】数式用!$P$4:$AD$54,15, FALSE)</f>
        <v>#N/A</v>
      </c>
      <c r="AM745" s="372" t="str">
        <f t="shared" si="80"/>
        <v/>
      </c>
      <c r="AN745" s="372" t="str">
        <f t="shared" si="81"/>
        <v/>
      </c>
      <c r="AO745" s="372" t="str">
        <f t="shared" si="82"/>
        <v/>
      </c>
      <c r="AP745" s="372" t="str">
        <f>IF(G745="", "", VLOOKUP(G745,【参考】数式用!$A$4:$M$54,13,FALSE))</f>
        <v/>
      </c>
      <c r="AQ745" s="46" t="str">
        <f t="shared" si="83"/>
        <v>―</v>
      </c>
    </row>
    <row r="746" spans="1:43" ht="45" customHeight="1">
      <c r="A746" s="114">
        <f t="shared" si="85"/>
        <v>732</v>
      </c>
      <c r="B746" s="115" t="str">
        <f>IF(基本情報入力シート!B789="","",基本情報入力シート!B789)</f>
        <v/>
      </c>
      <c r="C746" s="116" t="str">
        <f>IF(基本情報入力シート!L789="","",基本情報入力シート!L789)</f>
        <v/>
      </c>
      <c r="D746" s="116" t="str">
        <f>IF(基本情報入力シート!Q789="","",基本情報入力シート!Q789)</f>
        <v>愛知県</v>
      </c>
      <c r="E746" s="116" t="str">
        <f>IF(基本情報入力シート!V789="","",基本情報入力シート!V789)</f>
        <v/>
      </c>
      <c r="F746" s="116" t="str">
        <f>IF(基本情報入力シート!W789="","",基本情報入力シート!W789)</f>
        <v>事業所番号及びサービス名を入力してください。</v>
      </c>
      <c r="G746" s="116" t="str">
        <f>IF(基本情報入力シート!Z789="","",基本情報入力シート!Z789)</f>
        <v/>
      </c>
      <c r="H746" s="224" t="str">
        <f>IF(基本情報入力シート!AD789="","",基本情報入力シート!AD789)</f>
        <v/>
      </c>
      <c r="I746" s="362" t="str">
        <f>IF(基本情報入力シート!AE789="","",基本情報入力シート!AE789)</f>
        <v/>
      </c>
      <c r="J746" s="487"/>
      <c r="K746" s="491"/>
      <c r="L746" s="490"/>
      <c r="M746" s="363" t="str">
        <f>IF(G746="", "", VLOOKUP(AO746,【参考】数式用!$AZ$3:$BA$6, 2, FALSE))</f>
        <v/>
      </c>
      <c r="N746" s="364" t="str">
        <f>IF(G746="","",VLOOKUP(G746,【参考】数式用!$A$4:$L$54,MATCH('別紙様式2-3（個表）'!M746,【参考】数式用!$J$3:$L$3,0)+9,FALSE))</f>
        <v/>
      </c>
      <c r="O746" s="497" t="s">
        <v>2396</v>
      </c>
      <c r="P746" s="365" t="str">
        <f t="shared" si="84"/>
        <v>未入力あり</v>
      </c>
      <c r="Q746" s="273" t="str">
        <f>IFERROR(IF(P746="未入力あり","",ROUNDDOWN(ROUNDDOWN($H746*$I746,0)*VLOOKUP($G746,【参考】数式用!$A$4:$E$54,3, FALSE),0)),"")</f>
        <v/>
      </c>
      <c r="R746" s="273" t="str">
        <f>IF(AM746="×", 0,IF(P746="未入力あり","",ROUNDDOWN(ROUNDDOWN($H746*$I746,0)*VLOOKUP($G746,【参考】数式用!$A$4:$E$54,4,FALSE),0)))</f>
        <v/>
      </c>
      <c r="S746" s="366" t="str">
        <f>IF(AN746="×", 0,IF(P746="未入力あり","",ROUNDDOWN(ROUNDDOWN($H746*$I746,0)*VLOOKUP($G746,【参考】数式用!$A$4:$E$54,5, FALSE),0)))</f>
        <v/>
      </c>
      <c r="T746" s="369" t="s">
        <v>3907</v>
      </c>
      <c r="U746" s="370"/>
      <c r="V746" s="33"/>
      <c r="W746" s="641"/>
      <c r="X746" s="641"/>
      <c r="Y746" s="641"/>
      <c r="Z746" s="641"/>
      <c r="AA746" s="641"/>
      <c r="AB746" s="641"/>
      <c r="AC746" s="641"/>
      <c r="AD746" s="641"/>
      <c r="AE746" s="641"/>
      <c r="AF746" s="641"/>
      <c r="AG746" s="641"/>
      <c r="AI746" s="373" t="str">
        <f t="shared" si="79"/>
        <v/>
      </c>
      <c r="AJ746" s="372" t="e">
        <f>VLOOKUP('別紙様式2-3（個表）'!$G746,【参考】数式用!$P$4:$Q$54,2, FALSE)</f>
        <v>#N/A</v>
      </c>
      <c r="AK746" s="372" t="e">
        <f>VLOOKUP('別紙様式2-3（個表）'!$G746,【参考】数式用!$P$4:$W$54,8, FALSE)</f>
        <v>#N/A</v>
      </c>
      <c r="AL746" s="372" t="e">
        <f>VLOOKUP('別紙様式2-3（個表）'!$G746,【参考】数式用!$P$4:$AD$54,15, FALSE)</f>
        <v>#N/A</v>
      </c>
      <c r="AM746" s="372" t="str">
        <f t="shared" si="80"/>
        <v/>
      </c>
      <c r="AN746" s="372" t="str">
        <f t="shared" si="81"/>
        <v/>
      </c>
      <c r="AO746" s="372" t="str">
        <f t="shared" si="82"/>
        <v/>
      </c>
      <c r="AP746" s="372" t="str">
        <f>IF(G746="", "", VLOOKUP(G746,【参考】数式用!$A$4:$M$54,13,FALSE))</f>
        <v/>
      </c>
      <c r="AQ746" s="46" t="str">
        <f t="shared" si="83"/>
        <v>―</v>
      </c>
    </row>
    <row r="747" spans="1:43" ht="45" customHeight="1">
      <c r="A747" s="114">
        <f t="shared" si="85"/>
        <v>733</v>
      </c>
      <c r="B747" s="115" t="str">
        <f>IF(基本情報入力シート!B790="","",基本情報入力シート!B790)</f>
        <v/>
      </c>
      <c r="C747" s="116" t="str">
        <f>IF(基本情報入力シート!L790="","",基本情報入力シート!L790)</f>
        <v/>
      </c>
      <c r="D747" s="116" t="str">
        <f>IF(基本情報入力シート!Q790="","",基本情報入力シート!Q790)</f>
        <v>愛知県</v>
      </c>
      <c r="E747" s="116" t="str">
        <f>IF(基本情報入力シート!V790="","",基本情報入力シート!V790)</f>
        <v/>
      </c>
      <c r="F747" s="116" t="str">
        <f>IF(基本情報入力シート!W790="","",基本情報入力シート!W790)</f>
        <v>事業所番号及びサービス名を入力してください。</v>
      </c>
      <c r="G747" s="116" t="str">
        <f>IF(基本情報入力シート!Z790="","",基本情報入力シート!Z790)</f>
        <v/>
      </c>
      <c r="H747" s="224" t="str">
        <f>IF(基本情報入力シート!AD790="","",基本情報入力シート!AD790)</f>
        <v/>
      </c>
      <c r="I747" s="362" t="str">
        <f>IF(基本情報入力シート!AE790="","",基本情報入力シート!AE790)</f>
        <v/>
      </c>
      <c r="J747" s="487"/>
      <c r="K747" s="491"/>
      <c r="L747" s="490"/>
      <c r="M747" s="363" t="str">
        <f>IF(G747="", "", VLOOKUP(AO747,【参考】数式用!$AZ$3:$BA$6, 2, FALSE))</f>
        <v/>
      </c>
      <c r="N747" s="364" t="str">
        <f>IF(G747="","",VLOOKUP(G747,【参考】数式用!$A$4:$L$54,MATCH('別紙様式2-3（個表）'!M747,【参考】数式用!$J$3:$L$3,0)+9,FALSE))</f>
        <v/>
      </c>
      <c r="O747" s="497" t="s">
        <v>2396</v>
      </c>
      <c r="P747" s="365" t="str">
        <f t="shared" si="84"/>
        <v>未入力あり</v>
      </c>
      <c r="Q747" s="273" t="str">
        <f>IFERROR(IF(P747="未入力あり","",ROUNDDOWN(ROUNDDOWN($H747*$I747,0)*VLOOKUP($G747,【参考】数式用!$A$4:$E$54,3, FALSE),0)),"")</f>
        <v/>
      </c>
      <c r="R747" s="273" t="str">
        <f>IF(AM747="×", 0,IF(P747="未入力あり","",ROUNDDOWN(ROUNDDOWN($H747*$I747,0)*VLOOKUP($G747,【参考】数式用!$A$4:$E$54,4,FALSE),0)))</f>
        <v/>
      </c>
      <c r="S747" s="366" t="str">
        <f>IF(AN747="×", 0,IF(P747="未入力あり","",ROUNDDOWN(ROUNDDOWN($H747*$I747,0)*VLOOKUP($G747,【参考】数式用!$A$4:$E$54,5, FALSE),0)))</f>
        <v/>
      </c>
      <c r="T747" s="369" t="s">
        <v>3907</v>
      </c>
      <c r="U747" s="370"/>
      <c r="V747" s="33"/>
      <c r="W747" s="641"/>
      <c r="X747" s="641"/>
      <c r="Y747" s="641"/>
      <c r="Z747" s="641"/>
      <c r="AA747" s="641"/>
      <c r="AB747" s="641"/>
      <c r="AC747" s="641"/>
      <c r="AD747" s="641"/>
      <c r="AE747" s="641"/>
      <c r="AF747" s="641"/>
      <c r="AG747" s="641"/>
      <c r="AI747" s="373" t="str">
        <f t="shared" si="79"/>
        <v/>
      </c>
      <c r="AJ747" s="372" t="e">
        <f>VLOOKUP('別紙様式2-3（個表）'!$G747,【参考】数式用!$P$4:$Q$54,2, FALSE)</f>
        <v>#N/A</v>
      </c>
      <c r="AK747" s="372" t="e">
        <f>VLOOKUP('別紙様式2-3（個表）'!$G747,【参考】数式用!$P$4:$W$54,8, FALSE)</f>
        <v>#N/A</v>
      </c>
      <c r="AL747" s="372" t="e">
        <f>VLOOKUP('別紙様式2-3（個表）'!$G747,【参考】数式用!$P$4:$AD$54,15, FALSE)</f>
        <v>#N/A</v>
      </c>
      <c r="AM747" s="372" t="str">
        <f t="shared" si="80"/>
        <v/>
      </c>
      <c r="AN747" s="372" t="str">
        <f t="shared" si="81"/>
        <v/>
      </c>
      <c r="AO747" s="372" t="str">
        <f t="shared" si="82"/>
        <v/>
      </c>
      <c r="AP747" s="372" t="str">
        <f>IF(G747="", "", VLOOKUP(G747,【参考】数式用!$A$4:$M$54,13,FALSE))</f>
        <v/>
      </c>
      <c r="AQ747" s="46" t="str">
        <f t="shared" si="83"/>
        <v>―</v>
      </c>
    </row>
    <row r="748" spans="1:43" ht="45" customHeight="1">
      <c r="A748" s="114">
        <f t="shared" si="85"/>
        <v>734</v>
      </c>
      <c r="B748" s="115" t="str">
        <f>IF(基本情報入力シート!B791="","",基本情報入力シート!B791)</f>
        <v/>
      </c>
      <c r="C748" s="116" t="str">
        <f>IF(基本情報入力シート!L791="","",基本情報入力シート!L791)</f>
        <v/>
      </c>
      <c r="D748" s="116" t="str">
        <f>IF(基本情報入力シート!Q791="","",基本情報入力シート!Q791)</f>
        <v>愛知県</v>
      </c>
      <c r="E748" s="116" t="str">
        <f>IF(基本情報入力シート!V791="","",基本情報入力シート!V791)</f>
        <v/>
      </c>
      <c r="F748" s="116" t="str">
        <f>IF(基本情報入力シート!W791="","",基本情報入力シート!W791)</f>
        <v>事業所番号及びサービス名を入力してください。</v>
      </c>
      <c r="G748" s="116" t="str">
        <f>IF(基本情報入力シート!Z791="","",基本情報入力シート!Z791)</f>
        <v/>
      </c>
      <c r="H748" s="224" t="str">
        <f>IF(基本情報入力シート!AD791="","",基本情報入力シート!AD791)</f>
        <v/>
      </c>
      <c r="I748" s="362" t="str">
        <f>IF(基本情報入力シート!AE791="","",基本情報入力シート!AE791)</f>
        <v/>
      </c>
      <c r="J748" s="487"/>
      <c r="K748" s="491"/>
      <c r="L748" s="490"/>
      <c r="M748" s="363" t="str">
        <f>IF(G748="", "", VLOOKUP(AO748,【参考】数式用!$AZ$3:$BA$6, 2, FALSE))</f>
        <v/>
      </c>
      <c r="N748" s="364" t="str">
        <f>IF(G748="","",VLOOKUP(G748,【参考】数式用!$A$4:$L$54,MATCH('別紙様式2-3（個表）'!M748,【参考】数式用!$J$3:$L$3,0)+9,FALSE))</f>
        <v/>
      </c>
      <c r="O748" s="497" t="s">
        <v>2396</v>
      </c>
      <c r="P748" s="365" t="str">
        <f t="shared" si="84"/>
        <v>未入力あり</v>
      </c>
      <c r="Q748" s="273" t="str">
        <f>IFERROR(IF(P748="未入力あり","",ROUNDDOWN(ROUNDDOWN($H748*$I748,0)*VLOOKUP($G748,【参考】数式用!$A$4:$E$54,3, FALSE),0)),"")</f>
        <v/>
      </c>
      <c r="R748" s="273" t="str">
        <f>IF(AM748="×", 0,IF(P748="未入力あり","",ROUNDDOWN(ROUNDDOWN($H748*$I748,0)*VLOOKUP($G748,【参考】数式用!$A$4:$E$54,4,FALSE),0)))</f>
        <v/>
      </c>
      <c r="S748" s="366" t="str">
        <f>IF(AN748="×", 0,IF(P748="未入力あり","",ROUNDDOWN(ROUNDDOWN($H748*$I748,0)*VLOOKUP($G748,【参考】数式用!$A$4:$E$54,5, FALSE),0)))</f>
        <v/>
      </c>
      <c r="T748" s="369" t="s">
        <v>3907</v>
      </c>
      <c r="U748" s="370"/>
      <c r="V748" s="33"/>
      <c r="W748" s="641"/>
      <c r="X748" s="641"/>
      <c r="Y748" s="641"/>
      <c r="Z748" s="641"/>
      <c r="AA748" s="641"/>
      <c r="AB748" s="641"/>
      <c r="AC748" s="641"/>
      <c r="AD748" s="641"/>
      <c r="AE748" s="641"/>
      <c r="AF748" s="641"/>
      <c r="AG748" s="641"/>
      <c r="AI748" s="373" t="str">
        <f t="shared" si="79"/>
        <v/>
      </c>
      <c r="AJ748" s="372" t="e">
        <f>VLOOKUP('別紙様式2-3（個表）'!$G748,【参考】数式用!$P$4:$Q$54,2, FALSE)</f>
        <v>#N/A</v>
      </c>
      <c r="AK748" s="372" t="e">
        <f>VLOOKUP('別紙様式2-3（個表）'!$G748,【参考】数式用!$P$4:$W$54,8, FALSE)</f>
        <v>#N/A</v>
      </c>
      <c r="AL748" s="372" t="e">
        <f>VLOOKUP('別紙様式2-3（個表）'!$G748,【参考】数式用!$P$4:$AD$54,15, FALSE)</f>
        <v>#N/A</v>
      </c>
      <c r="AM748" s="372" t="str">
        <f t="shared" si="80"/>
        <v/>
      </c>
      <c r="AN748" s="372" t="str">
        <f t="shared" si="81"/>
        <v/>
      </c>
      <c r="AO748" s="372" t="str">
        <f t="shared" si="82"/>
        <v/>
      </c>
      <c r="AP748" s="372" t="str">
        <f>IF(G748="", "", VLOOKUP(G748,【参考】数式用!$A$4:$M$54,13,FALSE))</f>
        <v/>
      </c>
      <c r="AQ748" s="46" t="str">
        <f t="shared" si="83"/>
        <v>―</v>
      </c>
    </row>
    <row r="749" spans="1:43" ht="45" customHeight="1">
      <c r="A749" s="114">
        <f t="shared" si="85"/>
        <v>735</v>
      </c>
      <c r="B749" s="115" t="str">
        <f>IF(基本情報入力シート!B792="","",基本情報入力シート!B792)</f>
        <v/>
      </c>
      <c r="C749" s="116" t="str">
        <f>IF(基本情報入力シート!L792="","",基本情報入力シート!L792)</f>
        <v/>
      </c>
      <c r="D749" s="116" t="str">
        <f>IF(基本情報入力シート!Q792="","",基本情報入力シート!Q792)</f>
        <v>愛知県</v>
      </c>
      <c r="E749" s="116" t="str">
        <f>IF(基本情報入力シート!V792="","",基本情報入力シート!V792)</f>
        <v/>
      </c>
      <c r="F749" s="116" t="str">
        <f>IF(基本情報入力シート!W792="","",基本情報入力シート!W792)</f>
        <v>事業所番号及びサービス名を入力してください。</v>
      </c>
      <c r="G749" s="116" t="str">
        <f>IF(基本情報入力シート!Z792="","",基本情報入力シート!Z792)</f>
        <v/>
      </c>
      <c r="H749" s="224" t="str">
        <f>IF(基本情報入力シート!AD792="","",基本情報入力シート!AD792)</f>
        <v/>
      </c>
      <c r="I749" s="362" t="str">
        <f>IF(基本情報入力シート!AE792="","",基本情報入力シート!AE792)</f>
        <v/>
      </c>
      <c r="J749" s="487"/>
      <c r="K749" s="491"/>
      <c r="L749" s="490"/>
      <c r="M749" s="363" t="str">
        <f>IF(G749="", "", VLOOKUP(AO749,【参考】数式用!$AZ$3:$BA$6, 2, FALSE))</f>
        <v/>
      </c>
      <c r="N749" s="364" t="str">
        <f>IF(G749="","",VLOOKUP(G749,【参考】数式用!$A$4:$L$54,MATCH('別紙様式2-3（個表）'!M749,【参考】数式用!$J$3:$L$3,0)+9,FALSE))</f>
        <v/>
      </c>
      <c r="O749" s="497" t="s">
        <v>2396</v>
      </c>
      <c r="P749" s="365" t="str">
        <f t="shared" si="84"/>
        <v>未入力あり</v>
      </c>
      <c r="Q749" s="273" t="str">
        <f>IFERROR(IF(P749="未入力あり","",ROUNDDOWN(ROUNDDOWN($H749*$I749,0)*VLOOKUP($G749,【参考】数式用!$A$4:$E$54,3, FALSE),0)),"")</f>
        <v/>
      </c>
      <c r="R749" s="273" t="str">
        <f>IF(AM749="×", 0,IF(P749="未入力あり","",ROUNDDOWN(ROUNDDOWN($H749*$I749,0)*VLOOKUP($G749,【参考】数式用!$A$4:$E$54,4,FALSE),0)))</f>
        <v/>
      </c>
      <c r="S749" s="366" t="str">
        <f>IF(AN749="×", 0,IF(P749="未入力あり","",ROUNDDOWN(ROUNDDOWN($H749*$I749,0)*VLOOKUP($G749,【参考】数式用!$A$4:$E$54,5, FALSE),0)))</f>
        <v/>
      </c>
      <c r="T749" s="369" t="s">
        <v>3907</v>
      </c>
      <c r="U749" s="370"/>
      <c r="V749" s="33"/>
      <c r="W749" s="641"/>
      <c r="X749" s="641"/>
      <c r="Y749" s="641"/>
      <c r="Z749" s="641"/>
      <c r="AA749" s="641"/>
      <c r="AB749" s="641"/>
      <c r="AC749" s="641"/>
      <c r="AD749" s="641"/>
      <c r="AE749" s="641"/>
      <c r="AF749" s="641"/>
      <c r="AG749" s="641"/>
      <c r="AI749" s="373" t="str">
        <f t="shared" si="79"/>
        <v/>
      </c>
      <c r="AJ749" s="372" t="e">
        <f>VLOOKUP('別紙様式2-3（個表）'!$G749,【参考】数式用!$P$4:$Q$54,2, FALSE)</f>
        <v>#N/A</v>
      </c>
      <c r="AK749" s="372" t="e">
        <f>VLOOKUP('別紙様式2-3（個表）'!$G749,【参考】数式用!$P$4:$W$54,8, FALSE)</f>
        <v>#N/A</v>
      </c>
      <c r="AL749" s="372" t="e">
        <f>VLOOKUP('別紙様式2-3（個表）'!$G749,【参考】数式用!$P$4:$AD$54,15, FALSE)</f>
        <v>#N/A</v>
      </c>
      <c r="AM749" s="372" t="str">
        <f t="shared" si="80"/>
        <v/>
      </c>
      <c r="AN749" s="372" t="str">
        <f t="shared" si="81"/>
        <v/>
      </c>
      <c r="AO749" s="372" t="str">
        <f t="shared" si="82"/>
        <v/>
      </c>
      <c r="AP749" s="372" t="str">
        <f>IF(G749="", "", VLOOKUP(G749,【参考】数式用!$A$4:$M$54,13,FALSE))</f>
        <v/>
      </c>
      <c r="AQ749" s="46" t="str">
        <f t="shared" si="83"/>
        <v>―</v>
      </c>
    </row>
    <row r="750" spans="1:43" ht="45" customHeight="1">
      <c r="A750" s="114">
        <f t="shared" si="85"/>
        <v>736</v>
      </c>
      <c r="B750" s="115" t="str">
        <f>IF(基本情報入力シート!B793="","",基本情報入力シート!B793)</f>
        <v/>
      </c>
      <c r="C750" s="116" t="str">
        <f>IF(基本情報入力シート!L793="","",基本情報入力シート!L793)</f>
        <v/>
      </c>
      <c r="D750" s="116" t="str">
        <f>IF(基本情報入力シート!Q793="","",基本情報入力シート!Q793)</f>
        <v>愛知県</v>
      </c>
      <c r="E750" s="116" t="str">
        <f>IF(基本情報入力シート!V793="","",基本情報入力シート!V793)</f>
        <v/>
      </c>
      <c r="F750" s="116" t="str">
        <f>IF(基本情報入力シート!W793="","",基本情報入力シート!W793)</f>
        <v>事業所番号及びサービス名を入力してください。</v>
      </c>
      <c r="G750" s="116" t="str">
        <f>IF(基本情報入力シート!Z793="","",基本情報入力シート!Z793)</f>
        <v/>
      </c>
      <c r="H750" s="224" t="str">
        <f>IF(基本情報入力シート!AD793="","",基本情報入力シート!AD793)</f>
        <v/>
      </c>
      <c r="I750" s="362" t="str">
        <f>IF(基本情報入力シート!AE793="","",基本情報入力シート!AE793)</f>
        <v/>
      </c>
      <c r="J750" s="487"/>
      <c r="K750" s="491"/>
      <c r="L750" s="490"/>
      <c r="M750" s="363" t="str">
        <f>IF(G750="", "", VLOOKUP(AO750,【参考】数式用!$AZ$3:$BA$6, 2, FALSE))</f>
        <v/>
      </c>
      <c r="N750" s="364" t="str">
        <f>IF(G750="","",VLOOKUP(G750,【参考】数式用!$A$4:$L$54,MATCH('別紙様式2-3（個表）'!M750,【参考】数式用!$J$3:$L$3,0)+9,FALSE))</f>
        <v/>
      </c>
      <c r="O750" s="497" t="s">
        <v>2396</v>
      </c>
      <c r="P750" s="365" t="str">
        <f t="shared" si="84"/>
        <v>未入力あり</v>
      </c>
      <c r="Q750" s="273" t="str">
        <f>IFERROR(IF(P750="未入力あり","",ROUNDDOWN(ROUNDDOWN($H750*$I750,0)*VLOOKUP($G750,【参考】数式用!$A$4:$E$54,3, FALSE),0)),"")</f>
        <v/>
      </c>
      <c r="R750" s="273" t="str">
        <f>IF(AM750="×", 0,IF(P750="未入力あり","",ROUNDDOWN(ROUNDDOWN($H750*$I750,0)*VLOOKUP($G750,【参考】数式用!$A$4:$E$54,4,FALSE),0)))</f>
        <v/>
      </c>
      <c r="S750" s="366" t="str">
        <f>IF(AN750="×", 0,IF(P750="未入力あり","",ROUNDDOWN(ROUNDDOWN($H750*$I750,0)*VLOOKUP($G750,【参考】数式用!$A$4:$E$54,5, FALSE),0)))</f>
        <v/>
      </c>
      <c r="T750" s="369" t="s">
        <v>3907</v>
      </c>
      <c r="U750" s="370"/>
      <c r="V750" s="33"/>
      <c r="W750" s="641"/>
      <c r="X750" s="641"/>
      <c r="Y750" s="641"/>
      <c r="Z750" s="641"/>
      <c r="AA750" s="641"/>
      <c r="AB750" s="641"/>
      <c r="AC750" s="641"/>
      <c r="AD750" s="641"/>
      <c r="AE750" s="641"/>
      <c r="AF750" s="641"/>
      <c r="AG750" s="641"/>
      <c r="AI750" s="373" t="str">
        <f t="shared" si="79"/>
        <v/>
      </c>
      <c r="AJ750" s="372" t="e">
        <f>VLOOKUP('別紙様式2-3（個表）'!$G750,【参考】数式用!$P$4:$Q$54,2, FALSE)</f>
        <v>#N/A</v>
      </c>
      <c r="AK750" s="372" t="e">
        <f>VLOOKUP('別紙様式2-3（個表）'!$G750,【参考】数式用!$P$4:$W$54,8, FALSE)</f>
        <v>#N/A</v>
      </c>
      <c r="AL750" s="372" t="e">
        <f>VLOOKUP('別紙様式2-3（個表）'!$G750,【参考】数式用!$P$4:$AD$54,15, FALSE)</f>
        <v>#N/A</v>
      </c>
      <c r="AM750" s="372" t="str">
        <f t="shared" si="80"/>
        <v/>
      </c>
      <c r="AN750" s="372" t="str">
        <f t="shared" si="81"/>
        <v/>
      </c>
      <c r="AO750" s="372" t="str">
        <f t="shared" si="82"/>
        <v/>
      </c>
      <c r="AP750" s="372" t="str">
        <f>IF(G750="", "", VLOOKUP(G750,【参考】数式用!$A$4:$M$54,13,FALSE))</f>
        <v/>
      </c>
      <c r="AQ750" s="46" t="str">
        <f t="shared" si="83"/>
        <v>―</v>
      </c>
    </row>
    <row r="751" spans="1:43" ht="45" customHeight="1">
      <c r="A751" s="114">
        <f t="shared" si="85"/>
        <v>737</v>
      </c>
      <c r="B751" s="115" t="str">
        <f>IF(基本情報入力シート!B794="","",基本情報入力シート!B794)</f>
        <v/>
      </c>
      <c r="C751" s="116" t="str">
        <f>IF(基本情報入力シート!L794="","",基本情報入力シート!L794)</f>
        <v/>
      </c>
      <c r="D751" s="116" t="str">
        <f>IF(基本情報入力シート!Q794="","",基本情報入力シート!Q794)</f>
        <v>愛知県</v>
      </c>
      <c r="E751" s="116" t="str">
        <f>IF(基本情報入力シート!V794="","",基本情報入力シート!V794)</f>
        <v/>
      </c>
      <c r="F751" s="116" t="str">
        <f>IF(基本情報入力シート!W794="","",基本情報入力シート!W794)</f>
        <v>事業所番号及びサービス名を入力してください。</v>
      </c>
      <c r="G751" s="116" t="str">
        <f>IF(基本情報入力シート!Z794="","",基本情報入力シート!Z794)</f>
        <v/>
      </c>
      <c r="H751" s="224" t="str">
        <f>IF(基本情報入力シート!AD794="","",基本情報入力シート!AD794)</f>
        <v/>
      </c>
      <c r="I751" s="362" t="str">
        <f>IF(基本情報入力シート!AE794="","",基本情報入力シート!AE794)</f>
        <v/>
      </c>
      <c r="J751" s="487"/>
      <c r="K751" s="491"/>
      <c r="L751" s="490"/>
      <c r="M751" s="363" t="str">
        <f>IF(G751="", "", VLOOKUP(AO751,【参考】数式用!$AZ$3:$BA$6, 2, FALSE))</f>
        <v/>
      </c>
      <c r="N751" s="364" t="str">
        <f>IF(G751="","",VLOOKUP(G751,【参考】数式用!$A$4:$L$54,MATCH('別紙様式2-3（個表）'!M751,【参考】数式用!$J$3:$L$3,0)+9,FALSE))</f>
        <v/>
      </c>
      <c r="O751" s="497" t="s">
        <v>2396</v>
      </c>
      <c r="P751" s="365" t="str">
        <f t="shared" si="84"/>
        <v>未入力あり</v>
      </c>
      <c r="Q751" s="273" t="str">
        <f>IFERROR(IF(P751="未入力あり","",ROUNDDOWN(ROUNDDOWN($H751*$I751,0)*VLOOKUP($G751,【参考】数式用!$A$4:$E$54,3, FALSE),0)),"")</f>
        <v/>
      </c>
      <c r="R751" s="273" t="str">
        <f>IF(AM751="×", 0,IF(P751="未入力あり","",ROUNDDOWN(ROUNDDOWN($H751*$I751,0)*VLOOKUP($G751,【参考】数式用!$A$4:$E$54,4,FALSE),0)))</f>
        <v/>
      </c>
      <c r="S751" s="366" t="str">
        <f>IF(AN751="×", 0,IF(P751="未入力あり","",ROUNDDOWN(ROUNDDOWN($H751*$I751,0)*VLOOKUP($G751,【参考】数式用!$A$4:$E$54,5, FALSE),0)))</f>
        <v/>
      </c>
      <c r="T751" s="369" t="s">
        <v>3907</v>
      </c>
      <c r="U751" s="370"/>
      <c r="V751" s="33"/>
      <c r="W751" s="641"/>
      <c r="X751" s="641"/>
      <c r="Y751" s="641"/>
      <c r="Z751" s="641"/>
      <c r="AA751" s="641"/>
      <c r="AB751" s="641"/>
      <c r="AC751" s="641"/>
      <c r="AD751" s="641"/>
      <c r="AE751" s="641"/>
      <c r="AF751" s="641"/>
      <c r="AG751" s="641"/>
      <c r="AI751" s="373" t="str">
        <f t="shared" si="79"/>
        <v/>
      </c>
      <c r="AJ751" s="372" t="e">
        <f>VLOOKUP('別紙様式2-3（個表）'!$G751,【参考】数式用!$P$4:$Q$54,2, FALSE)</f>
        <v>#N/A</v>
      </c>
      <c r="AK751" s="372" t="e">
        <f>VLOOKUP('別紙様式2-3（個表）'!$G751,【参考】数式用!$P$4:$W$54,8, FALSE)</f>
        <v>#N/A</v>
      </c>
      <c r="AL751" s="372" t="e">
        <f>VLOOKUP('別紙様式2-3（個表）'!$G751,【参考】数式用!$P$4:$AD$54,15, FALSE)</f>
        <v>#N/A</v>
      </c>
      <c r="AM751" s="372" t="str">
        <f t="shared" si="80"/>
        <v/>
      </c>
      <c r="AN751" s="372" t="str">
        <f t="shared" si="81"/>
        <v/>
      </c>
      <c r="AO751" s="372" t="str">
        <f t="shared" si="82"/>
        <v/>
      </c>
      <c r="AP751" s="372" t="str">
        <f>IF(G751="", "", VLOOKUP(G751,【参考】数式用!$A$4:$M$54,13,FALSE))</f>
        <v/>
      </c>
      <c r="AQ751" s="46" t="str">
        <f t="shared" si="83"/>
        <v>―</v>
      </c>
    </row>
    <row r="752" spans="1:43" ht="45" customHeight="1">
      <c r="A752" s="114">
        <f t="shared" si="85"/>
        <v>738</v>
      </c>
      <c r="B752" s="115" t="str">
        <f>IF(基本情報入力シート!B795="","",基本情報入力シート!B795)</f>
        <v/>
      </c>
      <c r="C752" s="116" t="str">
        <f>IF(基本情報入力シート!L795="","",基本情報入力シート!L795)</f>
        <v/>
      </c>
      <c r="D752" s="116" t="str">
        <f>IF(基本情報入力シート!Q795="","",基本情報入力シート!Q795)</f>
        <v>愛知県</v>
      </c>
      <c r="E752" s="116" t="str">
        <f>IF(基本情報入力シート!V795="","",基本情報入力シート!V795)</f>
        <v/>
      </c>
      <c r="F752" s="116" t="str">
        <f>IF(基本情報入力シート!W795="","",基本情報入力シート!W795)</f>
        <v>事業所番号及びサービス名を入力してください。</v>
      </c>
      <c r="G752" s="116" t="str">
        <f>IF(基本情報入力シート!Z795="","",基本情報入力シート!Z795)</f>
        <v/>
      </c>
      <c r="H752" s="224" t="str">
        <f>IF(基本情報入力シート!AD795="","",基本情報入力シート!AD795)</f>
        <v/>
      </c>
      <c r="I752" s="362" t="str">
        <f>IF(基本情報入力シート!AE795="","",基本情報入力シート!AE795)</f>
        <v/>
      </c>
      <c r="J752" s="487"/>
      <c r="K752" s="491"/>
      <c r="L752" s="490"/>
      <c r="M752" s="363" t="str">
        <f>IF(G752="", "", VLOOKUP(AO752,【参考】数式用!$AZ$3:$BA$6, 2, FALSE))</f>
        <v/>
      </c>
      <c r="N752" s="364" t="str">
        <f>IF(G752="","",VLOOKUP(G752,【参考】数式用!$A$4:$L$54,MATCH('別紙様式2-3（個表）'!M752,【参考】数式用!$J$3:$L$3,0)+9,FALSE))</f>
        <v/>
      </c>
      <c r="O752" s="497" t="s">
        <v>2396</v>
      </c>
      <c r="P752" s="365" t="str">
        <f t="shared" si="84"/>
        <v>未入力あり</v>
      </c>
      <c r="Q752" s="273" t="str">
        <f>IFERROR(IF(P752="未入力あり","",ROUNDDOWN(ROUNDDOWN($H752*$I752,0)*VLOOKUP($G752,【参考】数式用!$A$4:$E$54,3, FALSE),0)),"")</f>
        <v/>
      </c>
      <c r="R752" s="273" t="str">
        <f>IF(AM752="×", 0,IF(P752="未入力あり","",ROUNDDOWN(ROUNDDOWN($H752*$I752,0)*VLOOKUP($G752,【参考】数式用!$A$4:$E$54,4,FALSE),0)))</f>
        <v/>
      </c>
      <c r="S752" s="366" t="str">
        <f>IF(AN752="×", 0,IF(P752="未入力あり","",ROUNDDOWN(ROUNDDOWN($H752*$I752,0)*VLOOKUP($G752,【参考】数式用!$A$4:$E$54,5, FALSE),0)))</f>
        <v/>
      </c>
      <c r="T752" s="369" t="s">
        <v>3907</v>
      </c>
      <c r="U752" s="370"/>
      <c r="V752" s="33"/>
      <c r="W752" s="641"/>
      <c r="X752" s="641"/>
      <c r="Y752" s="641"/>
      <c r="Z752" s="641"/>
      <c r="AA752" s="641"/>
      <c r="AB752" s="641"/>
      <c r="AC752" s="641"/>
      <c r="AD752" s="641"/>
      <c r="AE752" s="641"/>
      <c r="AF752" s="641"/>
      <c r="AG752" s="641"/>
      <c r="AI752" s="373" t="str">
        <f t="shared" si="79"/>
        <v/>
      </c>
      <c r="AJ752" s="372" t="e">
        <f>VLOOKUP('別紙様式2-3（個表）'!$G752,【参考】数式用!$P$4:$Q$54,2, FALSE)</f>
        <v>#N/A</v>
      </c>
      <c r="AK752" s="372" t="e">
        <f>VLOOKUP('別紙様式2-3（個表）'!$G752,【参考】数式用!$P$4:$W$54,8, FALSE)</f>
        <v>#N/A</v>
      </c>
      <c r="AL752" s="372" t="e">
        <f>VLOOKUP('別紙様式2-3（個表）'!$G752,【参考】数式用!$P$4:$AD$54,15, FALSE)</f>
        <v>#N/A</v>
      </c>
      <c r="AM752" s="372" t="str">
        <f t="shared" si="80"/>
        <v/>
      </c>
      <c r="AN752" s="372" t="str">
        <f t="shared" si="81"/>
        <v/>
      </c>
      <c r="AO752" s="372" t="str">
        <f t="shared" si="82"/>
        <v/>
      </c>
      <c r="AP752" s="372" t="str">
        <f>IF(G752="", "", VLOOKUP(G752,【参考】数式用!$A$4:$M$54,13,FALSE))</f>
        <v/>
      </c>
      <c r="AQ752" s="46" t="str">
        <f t="shared" si="83"/>
        <v>―</v>
      </c>
    </row>
    <row r="753" spans="1:43" ht="45" customHeight="1">
      <c r="A753" s="114">
        <f t="shared" si="85"/>
        <v>739</v>
      </c>
      <c r="B753" s="115" t="str">
        <f>IF(基本情報入力シート!B796="","",基本情報入力シート!B796)</f>
        <v/>
      </c>
      <c r="C753" s="116" t="str">
        <f>IF(基本情報入力シート!L796="","",基本情報入力シート!L796)</f>
        <v/>
      </c>
      <c r="D753" s="116" t="str">
        <f>IF(基本情報入力シート!Q796="","",基本情報入力シート!Q796)</f>
        <v>愛知県</v>
      </c>
      <c r="E753" s="116" t="str">
        <f>IF(基本情報入力シート!V796="","",基本情報入力シート!V796)</f>
        <v/>
      </c>
      <c r="F753" s="116" t="str">
        <f>IF(基本情報入力シート!W796="","",基本情報入力シート!W796)</f>
        <v>事業所番号及びサービス名を入力してください。</v>
      </c>
      <c r="G753" s="116" t="str">
        <f>IF(基本情報入力シート!Z796="","",基本情報入力シート!Z796)</f>
        <v/>
      </c>
      <c r="H753" s="224" t="str">
        <f>IF(基本情報入力シート!AD796="","",基本情報入力シート!AD796)</f>
        <v/>
      </c>
      <c r="I753" s="362" t="str">
        <f>IF(基本情報入力シート!AE796="","",基本情報入力シート!AE796)</f>
        <v/>
      </c>
      <c r="J753" s="487"/>
      <c r="K753" s="491"/>
      <c r="L753" s="490"/>
      <c r="M753" s="363" t="str">
        <f>IF(G753="", "", VLOOKUP(AO753,【参考】数式用!$AZ$3:$BA$6, 2, FALSE))</f>
        <v/>
      </c>
      <c r="N753" s="364" t="str">
        <f>IF(G753="","",VLOOKUP(G753,【参考】数式用!$A$4:$L$54,MATCH('別紙様式2-3（個表）'!M753,【参考】数式用!$J$3:$L$3,0)+9,FALSE))</f>
        <v/>
      </c>
      <c r="O753" s="497" t="s">
        <v>2396</v>
      </c>
      <c r="P753" s="365" t="str">
        <f t="shared" si="84"/>
        <v>未入力あり</v>
      </c>
      <c r="Q753" s="273" t="str">
        <f>IFERROR(IF(P753="未入力あり","",ROUNDDOWN(ROUNDDOWN($H753*$I753,0)*VLOOKUP($G753,【参考】数式用!$A$4:$E$54,3, FALSE),0)),"")</f>
        <v/>
      </c>
      <c r="R753" s="273" t="str">
        <f>IF(AM753="×", 0,IF(P753="未入力あり","",ROUNDDOWN(ROUNDDOWN($H753*$I753,0)*VLOOKUP($G753,【参考】数式用!$A$4:$E$54,4,FALSE),0)))</f>
        <v/>
      </c>
      <c r="S753" s="366" t="str">
        <f>IF(AN753="×", 0,IF(P753="未入力あり","",ROUNDDOWN(ROUNDDOWN($H753*$I753,0)*VLOOKUP($G753,【参考】数式用!$A$4:$E$54,5, FALSE),0)))</f>
        <v/>
      </c>
      <c r="T753" s="369" t="s">
        <v>3907</v>
      </c>
      <c r="U753" s="370"/>
      <c r="V753" s="33"/>
      <c r="W753" s="641"/>
      <c r="X753" s="641"/>
      <c r="Y753" s="641"/>
      <c r="Z753" s="641"/>
      <c r="AA753" s="641"/>
      <c r="AB753" s="641"/>
      <c r="AC753" s="641"/>
      <c r="AD753" s="641"/>
      <c r="AE753" s="641"/>
      <c r="AF753" s="641"/>
      <c r="AG753" s="641"/>
      <c r="AI753" s="373" t="str">
        <f t="shared" si="79"/>
        <v/>
      </c>
      <c r="AJ753" s="372" t="e">
        <f>VLOOKUP('別紙様式2-3（個表）'!$G753,【参考】数式用!$P$4:$Q$54,2, FALSE)</f>
        <v>#N/A</v>
      </c>
      <c r="AK753" s="372" t="e">
        <f>VLOOKUP('別紙様式2-3（個表）'!$G753,【参考】数式用!$P$4:$W$54,8, FALSE)</f>
        <v>#N/A</v>
      </c>
      <c r="AL753" s="372" t="e">
        <f>VLOOKUP('別紙様式2-3（個表）'!$G753,【参考】数式用!$P$4:$AD$54,15, FALSE)</f>
        <v>#N/A</v>
      </c>
      <c r="AM753" s="372" t="str">
        <f t="shared" si="80"/>
        <v/>
      </c>
      <c r="AN753" s="372" t="str">
        <f t="shared" si="81"/>
        <v/>
      </c>
      <c r="AO753" s="372" t="str">
        <f t="shared" si="82"/>
        <v/>
      </c>
      <c r="AP753" s="372" t="str">
        <f>IF(G753="", "", VLOOKUP(G753,【参考】数式用!$A$4:$M$54,13,FALSE))</f>
        <v/>
      </c>
      <c r="AQ753" s="46" t="str">
        <f t="shared" si="83"/>
        <v>―</v>
      </c>
    </row>
    <row r="754" spans="1:43" ht="45" customHeight="1">
      <c r="A754" s="114">
        <f t="shared" si="85"/>
        <v>740</v>
      </c>
      <c r="B754" s="115" t="str">
        <f>IF(基本情報入力シート!B797="","",基本情報入力シート!B797)</f>
        <v/>
      </c>
      <c r="C754" s="116" t="str">
        <f>IF(基本情報入力シート!L797="","",基本情報入力シート!L797)</f>
        <v/>
      </c>
      <c r="D754" s="116" t="str">
        <f>IF(基本情報入力シート!Q797="","",基本情報入力シート!Q797)</f>
        <v>愛知県</v>
      </c>
      <c r="E754" s="116" t="str">
        <f>IF(基本情報入力シート!V797="","",基本情報入力シート!V797)</f>
        <v/>
      </c>
      <c r="F754" s="116" t="str">
        <f>IF(基本情報入力シート!W797="","",基本情報入力シート!W797)</f>
        <v>事業所番号及びサービス名を入力してください。</v>
      </c>
      <c r="G754" s="116" t="str">
        <f>IF(基本情報入力シート!Z797="","",基本情報入力シート!Z797)</f>
        <v/>
      </c>
      <c r="H754" s="224" t="str">
        <f>IF(基本情報入力シート!AD797="","",基本情報入力シート!AD797)</f>
        <v/>
      </c>
      <c r="I754" s="362" t="str">
        <f>IF(基本情報入力シート!AE797="","",基本情報入力シート!AE797)</f>
        <v/>
      </c>
      <c r="J754" s="487"/>
      <c r="K754" s="491"/>
      <c r="L754" s="490"/>
      <c r="M754" s="363" t="str">
        <f>IF(G754="", "", VLOOKUP(AO754,【参考】数式用!$AZ$3:$BA$6, 2, FALSE))</f>
        <v/>
      </c>
      <c r="N754" s="364" t="str">
        <f>IF(G754="","",VLOOKUP(G754,【参考】数式用!$A$4:$L$54,MATCH('別紙様式2-3（個表）'!M754,【参考】数式用!$J$3:$L$3,0)+9,FALSE))</f>
        <v/>
      </c>
      <c r="O754" s="497" t="s">
        <v>2396</v>
      </c>
      <c r="P754" s="365" t="str">
        <f t="shared" si="84"/>
        <v>未入力あり</v>
      </c>
      <c r="Q754" s="273" t="str">
        <f>IFERROR(IF(P754="未入力あり","",ROUNDDOWN(ROUNDDOWN($H754*$I754,0)*VLOOKUP($G754,【参考】数式用!$A$4:$E$54,3, FALSE),0)),"")</f>
        <v/>
      </c>
      <c r="R754" s="273" t="str">
        <f>IF(AM754="×", 0,IF(P754="未入力あり","",ROUNDDOWN(ROUNDDOWN($H754*$I754,0)*VLOOKUP($G754,【参考】数式用!$A$4:$E$54,4,FALSE),0)))</f>
        <v/>
      </c>
      <c r="S754" s="366" t="str">
        <f>IF(AN754="×", 0,IF(P754="未入力あり","",ROUNDDOWN(ROUNDDOWN($H754*$I754,0)*VLOOKUP($G754,【参考】数式用!$A$4:$E$54,5, FALSE),0)))</f>
        <v/>
      </c>
      <c r="T754" s="369" t="s">
        <v>3907</v>
      </c>
      <c r="U754" s="370"/>
      <c r="V754" s="33"/>
      <c r="W754" s="641"/>
      <c r="X754" s="641"/>
      <c r="Y754" s="641"/>
      <c r="Z754" s="641"/>
      <c r="AA754" s="641"/>
      <c r="AB754" s="641"/>
      <c r="AC754" s="641"/>
      <c r="AD754" s="641"/>
      <c r="AE754" s="641"/>
      <c r="AF754" s="641"/>
      <c r="AG754" s="641"/>
      <c r="AI754" s="373" t="str">
        <f t="shared" ref="AI754:AI817" si="86">IF(T754="○", F754, "")</f>
        <v/>
      </c>
      <c r="AJ754" s="372" t="e">
        <f>VLOOKUP('別紙様式2-3（個表）'!$G754,【参考】数式用!$P$4:$Q$54,2, FALSE)</f>
        <v>#N/A</v>
      </c>
      <c r="AK754" s="372" t="e">
        <f>VLOOKUP('別紙様式2-3（個表）'!$G754,【参考】数式用!$P$4:$W$54,8, FALSE)</f>
        <v>#N/A</v>
      </c>
      <c r="AL754" s="372" t="e">
        <f>VLOOKUP('別紙様式2-3（個表）'!$G754,【参考】数式用!$P$4:$AD$54,15, FALSE)</f>
        <v>#N/A</v>
      </c>
      <c r="AM754" s="372" t="str">
        <f t="shared" ref="AM754:AM817" si="87">IF(K754="", "", IF(OR(K754="要件を満たさない",K754="―"), "×","○"))</f>
        <v/>
      </c>
      <c r="AN754" s="372" t="str">
        <f t="shared" ref="AN754:AN817" si="88">IF(L754="", "", IF(OR(L754="要件を満たさない",L754="―"), "×","○"))</f>
        <v/>
      </c>
      <c r="AO754" s="372" t="str">
        <f t="shared" ref="AO754:AO817" si="89">IF(G754="","", "○"&amp;AM754&amp;AN754)</f>
        <v/>
      </c>
      <c r="AP754" s="372" t="str">
        <f>IF(G754="", "", VLOOKUP(G754,【参考】数式用!$A$4:$M$54,13,FALSE))</f>
        <v/>
      </c>
      <c r="AQ754" s="46" t="str">
        <f t="shared" ref="AQ754:AQ817" si="90">IF(AND(AM754="×",L754="②の要件を満たしている"),"×","―")</f>
        <v>―</v>
      </c>
    </row>
    <row r="755" spans="1:43" ht="45" customHeight="1">
      <c r="A755" s="114">
        <f t="shared" si="85"/>
        <v>741</v>
      </c>
      <c r="B755" s="115" t="str">
        <f>IF(基本情報入力シート!B798="","",基本情報入力シート!B798)</f>
        <v/>
      </c>
      <c r="C755" s="116" t="str">
        <f>IF(基本情報入力シート!L798="","",基本情報入力シート!L798)</f>
        <v/>
      </c>
      <c r="D755" s="116" t="str">
        <f>IF(基本情報入力シート!Q798="","",基本情報入力シート!Q798)</f>
        <v>愛知県</v>
      </c>
      <c r="E755" s="116" t="str">
        <f>IF(基本情報入力シート!V798="","",基本情報入力シート!V798)</f>
        <v/>
      </c>
      <c r="F755" s="116" t="str">
        <f>IF(基本情報入力シート!W798="","",基本情報入力シート!W798)</f>
        <v>事業所番号及びサービス名を入力してください。</v>
      </c>
      <c r="G755" s="116" t="str">
        <f>IF(基本情報入力シート!Z798="","",基本情報入力シート!Z798)</f>
        <v/>
      </c>
      <c r="H755" s="224" t="str">
        <f>IF(基本情報入力シート!AD798="","",基本情報入力シート!AD798)</f>
        <v/>
      </c>
      <c r="I755" s="362" t="str">
        <f>IF(基本情報入力シート!AE798="","",基本情報入力シート!AE798)</f>
        <v/>
      </c>
      <c r="J755" s="487"/>
      <c r="K755" s="491"/>
      <c r="L755" s="490"/>
      <c r="M755" s="363" t="str">
        <f>IF(G755="", "", VLOOKUP(AO755,【参考】数式用!$AZ$3:$BA$6, 2, FALSE))</f>
        <v/>
      </c>
      <c r="N755" s="364" t="str">
        <f>IF(G755="","",VLOOKUP(G755,【参考】数式用!$A$4:$L$54,MATCH('別紙様式2-3（個表）'!M755,【参考】数式用!$J$3:$L$3,0)+9,FALSE))</f>
        <v/>
      </c>
      <c r="O755" s="497" t="s">
        <v>2396</v>
      </c>
      <c r="P755" s="365" t="str">
        <f t="shared" si="84"/>
        <v>未入力あり</v>
      </c>
      <c r="Q755" s="273" t="str">
        <f>IFERROR(IF(P755="未入力あり","",ROUNDDOWN(ROUNDDOWN($H755*$I755,0)*VLOOKUP($G755,【参考】数式用!$A$4:$E$54,3, FALSE),0)),"")</f>
        <v/>
      </c>
      <c r="R755" s="273" t="str">
        <f>IF(AM755="×", 0,IF(P755="未入力あり","",ROUNDDOWN(ROUNDDOWN($H755*$I755,0)*VLOOKUP($G755,【参考】数式用!$A$4:$E$54,4,FALSE),0)))</f>
        <v/>
      </c>
      <c r="S755" s="366" t="str">
        <f>IF(AN755="×", 0,IF(P755="未入力あり","",ROUNDDOWN(ROUNDDOWN($H755*$I755,0)*VLOOKUP($G755,【参考】数式用!$A$4:$E$54,5, FALSE),0)))</f>
        <v/>
      </c>
      <c r="T755" s="369" t="s">
        <v>3907</v>
      </c>
      <c r="U755" s="370"/>
      <c r="V755" s="33"/>
      <c r="W755" s="641"/>
      <c r="X755" s="641"/>
      <c r="Y755" s="641"/>
      <c r="Z755" s="641"/>
      <c r="AA755" s="641"/>
      <c r="AB755" s="641"/>
      <c r="AC755" s="641"/>
      <c r="AD755" s="641"/>
      <c r="AE755" s="641"/>
      <c r="AF755" s="641"/>
      <c r="AG755" s="641"/>
      <c r="AI755" s="373" t="str">
        <f t="shared" si="86"/>
        <v/>
      </c>
      <c r="AJ755" s="372" t="e">
        <f>VLOOKUP('別紙様式2-3（個表）'!$G755,【参考】数式用!$P$4:$Q$54,2, FALSE)</f>
        <v>#N/A</v>
      </c>
      <c r="AK755" s="372" t="e">
        <f>VLOOKUP('別紙様式2-3（個表）'!$G755,【参考】数式用!$P$4:$W$54,8, FALSE)</f>
        <v>#N/A</v>
      </c>
      <c r="AL755" s="372" t="e">
        <f>VLOOKUP('別紙様式2-3（個表）'!$G755,【参考】数式用!$P$4:$AD$54,15, FALSE)</f>
        <v>#N/A</v>
      </c>
      <c r="AM755" s="372" t="str">
        <f t="shared" si="87"/>
        <v/>
      </c>
      <c r="AN755" s="372" t="str">
        <f t="shared" si="88"/>
        <v/>
      </c>
      <c r="AO755" s="372" t="str">
        <f t="shared" si="89"/>
        <v/>
      </c>
      <c r="AP755" s="372" t="str">
        <f>IF(G755="", "", VLOOKUP(G755,【参考】数式用!$A$4:$M$54,13,FALSE))</f>
        <v/>
      </c>
      <c r="AQ755" s="46" t="str">
        <f t="shared" si="90"/>
        <v>―</v>
      </c>
    </row>
    <row r="756" spans="1:43" ht="45" customHeight="1">
      <c r="A756" s="114">
        <f t="shared" si="85"/>
        <v>742</v>
      </c>
      <c r="B756" s="115" t="str">
        <f>IF(基本情報入力シート!B799="","",基本情報入力シート!B799)</f>
        <v/>
      </c>
      <c r="C756" s="116" t="str">
        <f>IF(基本情報入力シート!L799="","",基本情報入力シート!L799)</f>
        <v/>
      </c>
      <c r="D756" s="116" t="str">
        <f>IF(基本情報入力シート!Q799="","",基本情報入力シート!Q799)</f>
        <v>愛知県</v>
      </c>
      <c r="E756" s="116" t="str">
        <f>IF(基本情報入力シート!V799="","",基本情報入力シート!V799)</f>
        <v/>
      </c>
      <c r="F756" s="116" t="str">
        <f>IF(基本情報入力シート!W799="","",基本情報入力シート!W799)</f>
        <v>事業所番号及びサービス名を入力してください。</v>
      </c>
      <c r="G756" s="116" t="str">
        <f>IF(基本情報入力シート!Z799="","",基本情報入力シート!Z799)</f>
        <v/>
      </c>
      <c r="H756" s="224" t="str">
        <f>IF(基本情報入力シート!AD799="","",基本情報入力シート!AD799)</f>
        <v/>
      </c>
      <c r="I756" s="362" t="str">
        <f>IF(基本情報入力シート!AE799="","",基本情報入力シート!AE799)</f>
        <v/>
      </c>
      <c r="J756" s="487"/>
      <c r="K756" s="491"/>
      <c r="L756" s="490"/>
      <c r="M756" s="363" t="str">
        <f>IF(G756="", "", VLOOKUP(AO756,【参考】数式用!$AZ$3:$BA$6, 2, FALSE))</f>
        <v/>
      </c>
      <c r="N756" s="364" t="str">
        <f>IF(G756="","",VLOOKUP(G756,【参考】数式用!$A$4:$L$54,MATCH('別紙様式2-3（個表）'!M756,【参考】数式用!$J$3:$L$3,0)+9,FALSE))</f>
        <v/>
      </c>
      <c r="O756" s="497" t="s">
        <v>2396</v>
      </c>
      <c r="P756" s="365" t="str">
        <f t="shared" si="84"/>
        <v>未入力あり</v>
      </c>
      <c r="Q756" s="273" t="str">
        <f>IFERROR(IF(P756="未入力あり","",ROUNDDOWN(ROUNDDOWN($H756*$I756,0)*VLOOKUP($G756,【参考】数式用!$A$4:$E$54,3, FALSE),0)),"")</f>
        <v/>
      </c>
      <c r="R756" s="273" t="str">
        <f>IF(AM756="×", 0,IF(P756="未入力あり","",ROUNDDOWN(ROUNDDOWN($H756*$I756,0)*VLOOKUP($G756,【参考】数式用!$A$4:$E$54,4,FALSE),0)))</f>
        <v/>
      </c>
      <c r="S756" s="366" t="str">
        <f>IF(AN756="×", 0,IF(P756="未入力あり","",ROUNDDOWN(ROUNDDOWN($H756*$I756,0)*VLOOKUP($G756,【参考】数式用!$A$4:$E$54,5, FALSE),0)))</f>
        <v/>
      </c>
      <c r="T756" s="369" t="s">
        <v>3907</v>
      </c>
      <c r="U756" s="370"/>
      <c r="V756" s="33"/>
      <c r="W756" s="641"/>
      <c r="X756" s="641"/>
      <c r="Y756" s="641"/>
      <c r="Z756" s="641"/>
      <c r="AA756" s="641"/>
      <c r="AB756" s="641"/>
      <c r="AC756" s="641"/>
      <c r="AD756" s="641"/>
      <c r="AE756" s="641"/>
      <c r="AF756" s="641"/>
      <c r="AG756" s="641"/>
      <c r="AI756" s="373" t="str">
        <f t="shared" si="86"/>
        <v/>
      </c>
      <c r="AJ756" s="372" t="e">
        <f>VLOOKUP('別紙様式2-3（個表）'!$G756,【参考】数式用!$P$4:$Q$54,2, FALSE)</f>
        <v>#N/A</v>
      </c>
      <c r="AK756" s="372" t="e">
        <f>VLOOKUP('別紙様式2-3（個表）'!$G756,【参考】数式用!$P$4:$W$54,8, FALSE)</f>
        <v>#N/A</v>
      </c>
      <c r="AL756" s="372" t="e">
        <f>VLOOKUP('別紙様式2-3（個表）'!$G756,【参考】数式用!$P$4:$AD$54,15, FALSE)</f>
        <v>#N/A</v>
      </c>
      <c r="AM756" s="372" t="str">
        <f t="shared" si="87"/>
        <v/>
      </c>
      <c r="AN756" s="372" t="str">
        <f t="shared" si="88"/>
        <v/>
      </c>
      <c r="AO756" s="372" t="str">
        <f t="shared" si="89"/>
        <v/>
      </c>
      <c r="AP756" s="372" t="str">
        <f>IF(G756="", "", VLOOKUP(G756,【参考】数式用!$A$4:$M$54,13,FALSE))</f>
        <v/>
      </c>
      <c r="AQ756" s="46" t="str">
        <f t="shared" si="90"/>
        <v>―</v>
      </c>
    </row>
    <row r="757" spans="1:43" ht="45" customHeight="1">
      <c r="A757" s="114">
        <f t="shared" si="85"/>
        <v>743</v>
      </c>
      <c r="B757" s="115" t="str">
        <f>IF(基本情報入力シート!B800="","",基本情報入力シート!B800)</f>
        <v/>
      </c>
      <c r="C757" s="116" t="str">
        <f>IF(基本情報入力シート!L800="","",基本情報入力シート!L800)</f>
        <v/>
      </c>
      <c r="D757" s="116" t="str">
        <f>IF(基本情報入力シート!Q800="","",基本情報入力シート!Q800)</f>
        <v>愛知県</v>
      </c>
      <c r="E757" s="116" t="str">
        <f>IF(基本情報入力シート!V800="","",基本情報入力シート!V800)</f>
        <v/>
      </c>
      <c r="F757" s="116" t="str">
        <f>IF(基本情報入力シート!W800="","",基本情報入力シート!W800)</f>
        <v>事業所番号及びサービス名を入力してください。</v>
      </c>
      <c r="G757" s="116" t="str">
        <f>IF(基本情報入力シート!Z800="","",基本情報入力シート!Z800)</f>
        <v/>
      </c>
      <c r="H757" s="224" t="str">
        <f>IF(基本情報入力シート!AD800="","",基本情報入力シート!AD800)</f>
        <v/>
      </c>
      <c r="I757" s="362" t="str">
        <f>IF(基本情報入力シート!AE800="","",基本情報入力シート!AE800)</f>
        <v/>
      </c>
      <c r="J757" s="487"/>
      <c r="K757" s="491"/>
      <c r="L757" s="490"/>
      <c r="M757" s="363" t="str">
        <f>IF(G757="", "", VLOOKUP(AO757,【参考】数式用!$AZ$3:$BA$6, 2, FALSE))</f>
        <v/>
      </c>
      <c r="N757" s="364" t="str">
        <f>IF(G757="","",VLOOKUP(G757,【参考】数式用!$A$4:$L$54,MATCH('別紙様式2-3（個表）'!M757,【参考】数式用!$J$3:$L$3,0)+9,FALSE))</f>
        <v/>
      </c>
      <c r="O757" s="497" t="s">
        <v>2396</v>
      </c>
      <c r="P757" s="365" t="str">
        <f t="shared" si="84"/>
        <v>未入力あり</v>
      </c>
      <c r="Q757" s="273" t="str">
        <f>IFERROR(IF(P757="未入力あり","",ROUNDDOWN(ROUNDDOWN($H757*$I757,0)*VLOOKUP($G757,【参考】数式用!$A$4:$E$54,3, FALSE),0)),"")</f>
        <v/>
      </c>
      <c r="R757" s="273" t="str">
        <f>IF(AM757="×", 0,IF(P757="未入力あり","",ROUNDDOWN(ROUNDDOWN($H757*$I757,0)*VLOOKUP($G757,【参考】数式用!$A$4:$E$54,4,FALSE),0)))</f>
        <v/>
      </c>
      <c r="S757" s="366" t="str">
        <f>IF(AN757="×", 0,IF(P757="未入力あり","",ROUNDDOWN(ROUNDDOWN($H757*$I757,0)*VLOOKUP($G757,【参考】数式用!$A$4:$E$54,5, FALSE),0)))</f>
        <v/>
      </c>
      <c r="T757" s="369" t="s">
        <v>3907</v>
      </c>
      <c r="U757" s="370"/>
      <c r="V757" s="33"/>
      <c r="W757" s="641"/>
      <c r="X757" s="641"/>
      <c r="Y757" s="641"/>
      <c r="Z757" s="641"/>
      <c r="AA757" s="641"/>
      <c r="AB757" s="641"/>
      <c r="AC757" s="641"/>
      <c r="AD757" s="641"/>
      <c r="AE757" s="641"/>
      <c r="AF757" s="641"/>
      <c r="AG757" s="641"/>
      <c r="AI757" s="373" t="str">
        <f t="shared" si="86"/>
        <v/>
      </c>
      <c r="AJ757" s="372" t="e">
        <f>VLOOKUP('別紙様式2-3（個表）'!$G757,【参考】数式用!$P$4:$Q$54,2, FALSE)</f>
        <v>#N/A</v>
      </c>
      <c r="AK757" s="372" t="e">
        <f>VLOOKUP('別紙様式2-3（個表）'!$G757,【参考】数式用!$P$4:$W$54,8, FALSE)</f>
        <v>#N/A</v>
      </c>
      <c r="AL757" s="372" t="e">
        <f>VLOOKUP('別紙様式2-3（個表）'!$G757,【参考】数式用!$P$4:$AD$54,15, FALSE)</f>
        <v>#N/A</v>
      </c>
      <c r="AM757" s="372" t="str">
        <f t="shared" si="87"/>
        <v/>
      </c>
      <c r="AN757" s="372" t="str">
        <f t="shared" si="88"/>
        <v/>
      </c>
      <c r="AO757" s="372" t="str">
        <f t="shared" si="89"/>
        <v/>
      </c>
      <c r="AP757" s="372" t="str">
        <f>IF(G757="", "", VLOOKUP(G757,【参考】数式用!$A$4:$M$54,13,FALSE))</f>
        <v/>
      </c>
      <c r="AQ757" s="46" t="str">
        <f t="shared" si="90"/>
        <v>―</v>
      </c>
    </row>
    <row r="758" spans="1:43" ht="45" customHeight="1">
      <c r="A758" s="114">
        <f t="shared" si="85"/>
        <v>744</v>
      </c>
      <c r="B758" s="115" t="str">
        <f>IF(基本情報入力シート!B801="","",基本情報入力シート!B801)</f>
        <v/>
      </c>
      <c r="C758" s="116" t="str">
        <f>IF(基本情報入力シート!L801="","",基本情報入力シート!L801)</f>
        <v/>
      </c>
      <c r="D758" s="116" t="str">
        <f>IF(基本情報入力シート!Q801="","",基本情報入力シート!Q801)</f>
        <v>愛知県</v>
      </c>
      <c r="E758" s="116" t="str">
        <f>IF(基本情報入力シート!V801="","",基本情報入力シート!V801)</f>
        <v/>
      </c>
      <c r="F758" s="116" t="str">
        <f>IF(基本情報入力シート!W801="","",基本情報入力シート!W801)</f>
        <v>事業所番号及びサービス名を入力してください。</v>
      </c>
      <c r="G758" s="116" t="str">
        <f>IF(基本情報入力シート!Z801="","",基本情報入力シート!Z801)</f>
        <v/>
      </c>
      <c r="H758" s="224" t="str">
        <f>IF(基本情報入力シート!AD801="","",基本情報入力シート!AD801)</f>
        <v/>
      </c>
      <c r="I758" s="362" t="str">
        <f>IF(基本情報入力シート!AE801="","",基本情報入力シート!AE801)</f>
        <v/>
      </c>
      <c r="J758" s="487"/>
      <c r="K758" s="491"/>
      <c r="L758" s="490"/>
      <c r="M758" s="363" t="str">
        <f>IF(G758="", "", VLOOKUP(AO758,【参考】数式用!$AZ$3:$BA$6, 2, FALSE))</f>
        <v/>
      </c>
      <c r="N758" s="364" t="str">
        <f>IF(G758="","",VLOOKUP(G758,【参考】数式用!$A$4:$L$54,MATCH('別紙様式2-3（個表）'!M758,【参考】数式用!$J$3:$L$3,0)+9,FALSE))</f>
        <v/>
      </c>
      <c r="O758" s="497" t="s">
        <v>2396</v>
      </c>
      <c r="P758" s="365" t="str">
        <f t="shared" si="84"/>
        <v>未入力あり</v>
      </c>
      <c r="Q758" s="273" t="str">
        <f>IFERROR(IF(P758="未入力あり","",ROUNDDOWN(ROUNDDOWN($H758*$I758,0)*VLOOKUP($G758,【参考】数式用!$A$4:$E$54,3, FALSE),0)),"")</f>
        <v/>
      </c>
      <c r="R758" s="273" t="str">
        <f>IF(AM758="×", 0,IF(P758="未入力あり","",ROUNDDOWN(ROUNDDOWN($H758*$I758,0)*VLOOKUP($G758,【参考】数式用!$A$4:$E$54,4,FALSE),0)))</f>
        <v/>
      </c>
      <c r="S758" s="366" t="str">
        <f>IF(AN758="×", 0,IF(P758="未入力あり","",ROUNDDOWN(ROUNDDOWN($H758*$I758,0)*VLOOKUP($G758,【参考】数式用!$A$4:$E$54,5, FALSE),0)))</f>
        <v/>
      </c>
      <c r="T758" s="369" t="s">
        <v>3907</v>
      </c>
      <c r="U758" s="370"/>
      <c r="V758" s="33"/>
      <c r="W758" s="641"/>
      <c r="X758" s="641"/>
      <c r="Y758" s="641"/>
      <c r="Z758" s="641"/>
      <c r="AA758" s="641"/>
      <c r="AB758" s="641"/>
      <c r="AC758" s="641"/>
      <c r="AD758" s="641"/>
      <c r="AE758" s="641"/>
      <c r="AF758" s="641"/>
      <c r="AG758" s="641"/>
      <c r="AI758" s="373" t="str">
        <f t="shared" si="86"/>
        <v/>
      </c>
      <c r="AJ758" s="372" t="e">
        <f>VLOOKUP('別紙様式2-3（個表）'!$G758,【参考】数式用!$P$4:$Q$54,2, FALSE)</f>
        <v>#N/A</v>
      </c>
      <c r="AK758" s="372" t="e">
        <f>VLOOKUP('別紙様式2-3（個表）'!$G758,【参考】数式用!$P$4:$W$54,8, FALSE)</f>
        <v>#N/A</v>
      </c>
      <c r="AL758" s="372" t="e">
        <f>VLOOKUP('別紙様式2-3（個表）'!$G758,【参考】数式用!$P$4:$AD$54,15, FALSE)</f>
        <v>#N/A</v>
      </c>
      <c r="AM758" s="372" t="str">
        <f t="shared" si="87"/>
        <v/>
      </c>
      <c r="AN758" s="372" t="str">
        <f t="shared" si="88"/>
        <v/>
      </c>
      <c r="AO758" s="372" t="str">
        <f t="shared" si="89"/>
        <v/>
      </c>
      <c r="AP758" s="372" t="str">
        <f>IF(G758="", "", VLOOKUP(G758,【参考】数式用!$A$4:$M$54,13,FALSE))</f>
        <v/>
      </c>
      <c r="AQ758" s="46" t="str">
        <f t="shared" si="90"/>
        <v>―</v>
      </c>
    </row>
    <row r="759" spans="1:43" ht="45" customHeight="1">
      <c r="A759" s="114">
        <f t="shared" si="85"/>
        <v>745</v>
      </c>
      <c r="B759" s="115" t="str">
        <f>IF(基本情報入力シート!B802="","",基本情報入力シート!B802)</f>
        <v/>
      </c>
      <c r="C759" s="116" t="str">
        <f>IF(基本情報入力シート!L802="","",基本情報入力シート!L802)</f>
        <v/>
      </c>
      <c r="D759" s="116" t="str">
        <f>IF(基本情報入力シート!Q802="","",基本情報入力シート!Q802)</f>
        <v>愛知県</v>
      </c>
      <c r="E759" s="116" t="str">
        <f>IF(基本情報入力シート!V802="","",基本情報入力シート!V802)</f>
        <v/>
      </c>
      <c r="F759" s="116" t="str">
        <f>IF(基本情報入力シート!W802="","",基本情報入力シート!W802)</f>
        <v>事業所番号及びサービス名を入力してください。</v>
      </c>
      <c r="G759" s="116" t="str">
        <f>IF(基本情報入力シート!Z802="","",基本情報入力シート!Z802)</f>
        <v/>
      </c>
      <c r="H759" s="224" t="str">
        <f>IF(基本情報入力シート!AD802="","",基本情報入力シート!AD802)</f>
        <v/>
      </c>
      <c r="I759" s="362" t="str">
        <f>IF(基本情報入力シート!AE802="","",基本情報入力シート!AE802)</f>
        <v/>
      </c>
      <c r="J759" s="487"/>
      <c r="K759" s="491"/>
      <c r="L759" s="490"/>
      <c r="M759" s="363" t="str">
        <f>IF(G759="", "", VLOOKUP(AO759,【参考】数式用!$AZ$3:$BA$6, 2, FALSE))</f>
        <v/>
      </c>
      <c r="N759" s="364" t="str">
        <f>IF(G759="","",VLOOKUP(G759,【参考】数式用!$A$4:$L$54,MATCH('別紙様式2-3（個表）'!M759,【参考】数式用!$J$3:$L$3,0)+9,FALSE))</f>
        <v/>
      </c>
      <c r="O759" s="497" t="s">
        <v>2396</v>
      </c>
      <c r="P759" s="365" t="str">
        <f t="shared" si="84"/>
        <v>未入力あり</v>
      </c>
      <c r="Q759" s="273" t="str">
        <f>IFERROR(IF(P759="未入力あり","",ROUNDDOWN(ROUNDDOWN($H759*$I759,0)*VLOOKUP($G759,【参考】数式用!$A$4:$E$54,3, FALSE),0)),"")</f>
        <v/>
      </c>
      <c r="R759" s="273" t="str">
        <f>IF(AM759="×", 0,IF(P759="未入力あり","",ROUNDDOWN(ROUNDDOWN($H759*$I759,0)*VLOOKUP($G759,【参考】数式用!$A$4:$E$54,4,FALSE),0)))</f>
        <v/>
      </c>
      <c r="S759" s="366" t="str">
        <f>IF(AN759="×", 0,IF(P759="未入力あり","",ROUNDDOWN(ROUNDDOWN($H759*$I759,0)*VLOOKUP($G759,【参考】数式用!$A$4:$E$54,5, FALSE),0)))</f>
        <v/>
      </c>
      <c r="T759" s="369" t="s">
        <v>3907</v>
      </c>
      <c r="U759" s="370"/>
      <c r="V759" s="33"/>
      <c r="W759" s="641"/>
      <c r="X759" s="641"/>
      <c r="Y759" s="641"/>
      <c r="Z759" s="641"/>
      <c r="AA759" s="641"/>
      <c r="AB759" s="641"/>
      <c r="AC759" s="641"/>
      <c r="AD759" s="641"/>
      <c r="AE759" s="641"/>
      <c r="AF759" s="641"/>
      <c r="AG759" s="641"/>
      <c r="AI759" s="373" t="str">
        <f t="shared" si="86"/>
        <v/>
      </c>
      <c r="AJ759" s="372" t="e">
        <f>VLOOKUP('別紙様式2-3（個表）'!$G759,【参考】数式用!$P$4:$Q$54,2, FALSE)</f>
        <v>#N/A</v>
      </c>
      <c r="AK759" s="372" t="e">
        <f>VLOOKUP('別紙様式2-3（個表）'!$G759,【参考】数式用!$P$4:$W$54,8, FALSE)</f>
        <v>#N/A</v>
      </c>
      <c r="AL759" s="372" t="e">
        <f>VLOOKUP('別紙様式2-3（個表）'!$G759,【参考】数式用!$P$4:$AD$54,15, FALSE)</f>
        <v>#N/A</v>
      </c>
      <c r="AM759" s="372" t="str">
        <f t="shared" si="87"/>
        <v/>
      </c>
      <c r="AN759" s="372" t="str">
        <f t="shared" si="88"/>
        <v/>
      </c>
      <c r="AO759" s="372" t="str">
        <f t="shared" si="89"/>
        <v/>
      </c>
      <c r="AP759" s="372" t="str">
        <f>IF(G759="", "", VLOOKUP(G759,【参考】数式用!$A$4:$M$54,13,FALSE))</f>
        <v/>
      </c>
      <c r="AQ759" s="46" t="str">
        <f t="shared" si="90"/>
        <v>―</v>
      </c>
    </row>
    <row r="760" spans="1:43" ht="45" customHeight="1">
      <c r="A760" s="114">
        <f t="shared" si="85"/>
        <v>746</v>
      </c>
      <c r="B760" s="115" t="str">
        <f>IF(基本情報入力シート!B803="","",基本情報入力シート!B803)</f>
        <v/>
      </c>
      <c r="C760" s="116" t="str">
        <f>IF(基本情報入力シート!L803="","",基本情報入力シート!L803)</f>
        <v/>
      </c>
      <c r="D760" s="116" t="str">
        <f>IF(基本情報入力シート!Q803="","",基本情報入力シート!Q803)</f>
        <v>愛知県</v>
      </c>
      <c r="E760" s="116" t="str">
        <f>IF(基本情報入力シート!V803="","",基本情報入力シート!V803)</f>
        <v/>
      </c>
      <c r="F760" s="116" t="str">
        <f>IF(基本情報入力シート!W803="","",基本情報入力シート!W803)</f>
        <v>事業所番号及びサービス名を入力してください。</v>
      </c>
      <c r="G760" s="116" t="str">
        <f>IF(基本情報入力シート!Z803="","",基本情報入力シート!Z803)</f>
        <v/>
      </c>
      <c r="H760" s="224" t="str">
        <f>IF(基本情報入力シート!AD803="","",基本情報入力シート!AD803)</f>
        <v/>
      </c>
      <c r="I760" s="362" t="str">
        <f>IF(基本情報入力シート!AE803="","",基本情報入力シート!AE803)</f>
        <v/>
      </c>
      <c r="J760" s="487"/>
      <c r="K760" s="491"/>
      <c r="L760" s="490"/>
      <c r="M760" s="363" t="str">
        <f>IF(G760="", "", VLOOKUP(AO760,【参考】数式用!$AZ$3:$BA$6, 2, FALSE))</f>
        <v/>
      </c>
      <c r="N760" s="364" t="str">
        <f>IF(G760="","",VLOOKUP(G760,【参考】数式用!$A$4:$L$54,MATCH('別紙様式2-3（個表）'!M760,【参考】数式用!$J$3:$L$3,0)+9,FALSE))</f>
        <v/>
      </c>
      <c r="O760" s="497" t="s">
        <v>2396</v>
      </c>
      <c r="P760" s="365" t="str">
        <f t="shared" si="84"/>
        <v>未入力あり</v>
      </c>
      <c r="Q760" s="273" t="str">
        <f>IFERROR(IF(P760="未入力あり","",ROUNDDOWN(ROUNDDOWN($H760*$I760,0)*VLOOKUP($G760,【参考】数式用!$A$4:$E$54,3, FALSE),0)),"")</f>
        <v/>
      </c>
      <c r="R760" s="273" t="str">
        <f>IF(AM760="×", 0,IF(P760="未入力あり","",ROUNDDOWN(ROUNDDOWN($H760*$I760,0)*VLOOKUP($G760,【参考】数式用!$A$4:$E$54,4,FALSE),0)))</f>
        <v/>
      </c>
      <c r="S760" s="366" t="str">
        <f>IF(AN760="×", 0,IF(P760="未入力あり","",ROUNDDOWN(ROUNDDOWN($H760*$I760,0)*VLOOKUP($G760,【参考】数式用!$A$4:$E$54,5, FALSE),0)))</f>
        <v/>
      </c>
      <c r="T760" s="369" t="s">
        <v>3907</v>
      </c>
      <c r="U760" s="370"/>
      <c r="V760" s="33"/>
      <c r="W760" s="641"/>
      <c r="X760" s="641"/>
      <c r="Y760" s="641"/>
      <c r="Z760" s="641"/>
      <c r="AA760" s="641"/>
      <c r="AB760" s="641"/>
      <c r="AC760" s="641"/>
      <c r="AD760" s="641"/>
      <c r="AE760" s="641"/>
      <c r="AF760" s="641"/>
      <c r="AG760" s="641"/>
      <c r="AI760" s="373" t="str">
        <f t="shared" si="86"/>
        <v/>
      </c>
      <c r="AJ760" s="372" t="e">
        <f>VLOOKUP('別紙様式2-3（個表）'!$G760,【参考】数式用!$P$4:$Q$54,2, FALSE)</f>
        <v>#N/A</v>
      </c>
      <c r="AK760" s="372" t="e">
        <f>VLOOKUP('別紙様式2-3（個表）'!$G760,【参考】数式用!$P$4:$W$54,8, FALSE)</f>
        <v>#N/A</v>
      </c>
      <c r="AL760" s="372" t="e">
        <f>VLOOKUP('別紙様式2-3（個表）'!$G760,【参考】数式用!$P$4:$AD$54,15, FALSE)</f>
        <v>#N/A</v>
      </c>
      <c r="AM760" s="372" t="str">
        <f t="shared" si="87"/>
        <v/>
      </c>
      <c r="AN760" s="372" t="str">
        <f t="shared" si="88"/>
        <v/>
      </c>
      <c r="AO760" s="372" t="str">
        <f t="shared" si="89"/>
        <v/>
      </c>
      <c r="AP760" s="372" t="str">
        <f>IF(G760="", "", VLOOKUP(G760,【参考】数式用!$A$4:$M$54,13,FALSE))</f>
        <v/>
      </c>
      <c r="AQ760" s="46" t="str">
        <f t="shared" si="90"/>
        <v>―</v>
      </c>
    </row>
    <row r="761" spans="1:43" ht="45" customHeight="1">
      <c r="A761" s="114">
        <f t="shared" si="85"/>
        <v>747</v>
      </c>
      <c r="B761" s="115" t="str">
        <f>IF(基本情報入力シート!B804="","",基本情報入力シート!B804)</f>
        <v/>
      </c>
      <c r="C761" s="116" t="str">
        <f>IF(基本情報入力シート!L804="","",基本情報入力シート!L804)</f>
        <v/>
      </c>
      <c r="D761" s="116" t="str">
        <f>IF(基本情報入力シート!Q804="","",基本情報入力シート!Q804)</f>
        <v>愛知県</v>
      </c>
      <c r="E761" s="116" t="str">
        <f>IF(基本情報入力シート!V804="","",基本情報入力シート!V804)</f>
        <v/>
      </c>
      <c r="F761" s="116" t="str">
        <f>IF(基本情報入力シート!W804="","",基本情報入力シート!W804)</f>
        <v>事業所番号及びサービス名を入力してください。</v>
      </c>
      <c r="G761" s="116" t="str">
        <f>IF(基本情報入力シート!Z804="","",基本情報入力シート!Z804)</f>
        <v/>
      </c>
      <c r="H761" s="224" t="str">
        <f>IF(基本情報入力シート!AD804="","",基本情報入力シート!AD804)</f>
        <v/>
      </c>
      <c r="I761" s="362" t="str">
        <f>IF(基本情報入力シート!AE804="","",基本情報入力シート!AE804)</f>
        <v/>
      </c>
      <c r="J761" s="487"/>
      <c r="K761" s="491"/>
      <c r="L761" s="490"/>
      <c r="M761" s="363" t="str">
        <f>IF(G761="", "", VLOOKUP(AO761,【参考】数式用!$AZ$3:$BA$6, 2, FALSE))</f>
        <v/>
      </c>
      <c r="N761" s="364" t="str">
        <f>IF(G761="","",VLOOKUP(G761,【参考】数式用!$A$4:$L$54,MATCH('別紙様式2-3（個表）'!M761,【参考】数式用!$J$3:$L$3,0)+9,FALSE))</f>
        <v/>
      </c>
      <c r="O761" s="497" t="s">
        <v>2396</v>
      </c>
      <c r="P761" s="365" t="str">
        <f t="shared" si="84"/>
        <v>未入力あり</v>
      </c>
      <c r="Q761" s="273" t="str">
        <f>IFERROR(IF(P761="未入力あり","",ROUNDDOWN(ROUNDDOWN($H761*$I761,0)*VLOOKUP($G761,【参考】数式用!$A$4:$E$54,3, FALSE),0)),"")</f>
        <v/>
      </c>
      <c r="R761" s="273" t="str">
        <f>IF(AM761="×", 0,IF(P761="未入力あり","",ROUNDDOWN(ROUNDDOWN($H761*$I761,0)*VLOOKUP($G761,【参考】数式用!$A$4:$E$54,4,FALSE),0)))</f>
        <v/>
      </c>
      <c r="S761" s="366" t="str">
        <f>IF(AN761="×", 0,IF(P761="未入力あり","",ROUNDDOWN(ROUNDDOWN($H761*$I761,0)*VLOOKUP($G761,【参考】数式用!$A$4:$E$54,5, FALSE),0)))</f>
        <v/>
      </c>
      <c r="T761" s="369" t="s">
        <v>3907</v>
      </c>
      <c r="U761" s="370"/>
      <c r="V761" s="33"/>
      <c r="W761" s="641"/>
      <c r="X761" s="641"/>
      <c r="Y761" s="641"/>
      <c r="Z761" s="641"/>
      <c r="AA761" s="641"/>
      <c r="AB761" s="641"/>
      <c r="AC761" s="641"/>
      <c r="AD761" s="641"/>
      <c r="AE761" s="641"/>
      <c r="AF761" s="641"/>
      <c r="AG761" s="641"/>
      <c r="AI761" s="373" t="str">
        <f t="shared" si="86"/>
        <v/>
      </c>
      <c r="AJ761" s="372" t="e">
        <f>VLOOKUP('別紙様式2-3（個表）'!$G761,【参考】数式用!$P$4:$Q$54,2, FALSE)</f>
        <v>#N/A</v>
      </c>
      <c r="AK761" s="372" t="e">
        <f>VLOOKUP('別紙様式2-3（個表）'!$G761,【参考】数式用!$P$4:$W$54,8, FALSE)</f>
        <v>#N/A</v>
      </c>
      <c r="AL761" s="372" t="e">
        <f>VLOOKUP('別紙様式2-3（個表）'!$G761,【参考】数式用!$P$4:$AD$54,15, FALSE)</f>
        <v>#N/A</v>
      </c>
      <c r="AM761" s="372" t="str">
        <f t="shared" si="87"/>
        <v/>
      </c>
      <c r="AN761" s="372" t="str">
        <f t="shared" si="88"/>
        <v/>
      </c>
      <c r="AO761" s="372" t="str">
        <f t="shared" si="89"/>
        <v/>
      </c>
      <c r="AP761" s="372" t="str">
        <f>IF(G761="", "", VLOOKUP(G761,【参考】数式用!$A$4:$M$54,13,FALSE))</f>
        <v/>
      </c>
      <c r="AQ761" s="46" t="str">
        <f t="shared" si="90"/>
        <v>―</v>
      </c>
    </row>
    <row r="762" spans="1:43" ht="45" customHeight="1">
      <c r="A762" s="114">
        <f t="shared" si="85"/>
        <v>748</v>
      </c>
      <c r="B762" s="115" t="str">
        <f>IF(基本情報入力シート!B805="","",基本情報入力シート!B805)</f>
        <v/>
      </c>
      <c r="C762" s="116" t="str">
        <f>IF(基本情報入力シート!L805="","",基本情報入力シート!L805)</f>
        <v/>
      </c>
      <c r="D762" s="116" t="str">
        <f>IF(基本情報入力シート!Q805="","",基本情報入力シート!Q805)</f>
        <v>愛知県</v>
      </c>
      <c r="E762" s="116" t="str">
        <f>IF(基本情報入力シート!V805="","",基本情報入力シート!V805)</f>
        <v/>
      </c>
      <c r="F762" s="116" t="str">
        <f>IF(基本情報入力シート!W805="","",基本情報入力シート!W805)</f>
        <v>事業所番号及びサービス名を入力してください。</v>
      </c>
      <c r="G762" s="116" t="str">
        <f>IF(基本情報入力シート!Z805="","",基本情報入力シート!Z805)</f>
        <v/>
      </c>
      <c r="H762" s="224" t="str">
        <f>IF(基本情報入力シート!AD805="","",基本情報入力シート!AD805)</f>
        <v/>
      </c>
      <c r="I762" s="362" t="str">
        <f>IF(基本情報入力シート!AE805="","",基本情報入力シート!AE805)</f>
        <v/>
      </c>
      <c r="J762" s="487"/>
      <c r="K762" s="491"/>
      <c r="L762" s="490"/>
      <c r="M762" s="363" t="str">
        <f>IF(G762="", "", VLOOKUP(AO762,【参考】数式用!$AZ$3:$BA$6, 2, FALSE))</f>
        <v/>
      </c>
      <c r="N762" s="364" t="str">
        <f>IF(G762="","",VLOOKUP(G762,【参考】数式用!$A$4:$L$54,MATCH('別紙様式2-3（個表）'!M762,【参考】数式用!$J$3:$L$3,0)+9,FALSE))</f>
        <v/>
      </c>
      <c r="O762" s="497" t="s">
        <v>2396</v>
      </c>
      <c r="P762" s="365" t="str">
        <f t="shared" si="84"/>
        <v>未入力あり</v>
      </c>
      <c r="Q762" s="273" t="str">
        <f>IFERROR(IF(P762="未入力あり","",ROUNDDOWN(ROUNDDOWN($H762*$I762,0)*VLOOKUP($G762,【参考】数式用!$A$4:$E$54,3, FALSE),0)),"")</f>
        <v/>
      </c>
      <c r="R762" s="273" t="str">
        <f>IF(AM762="×", 0,IF(P762="未入力あり","",ROUNDDOWN(ROUNDDOWN($H762*$I762,0)*VLOOKUP($G762,【参考】数式用!$A$4:$E$54,4,FALSE),0)))</f>
        <v/>
      </c>
      <c r="S762" s="366" t="str">
        <f>IF(AN762="×", 0,IF(P762="未入力あり","",ROUNDDOWN(ROUNDDOWN($H762*$I762,0)*VLOOKUP($G762,【参考】数式用!$A$4:$E$54,5, FALSE),0)))</f>
        <v/>
      </c>
      <c r="T762" s="369" t="s">
        <v>3907</v>
      </c>
      <c r="U762" s="370"/>
      <c r="V762" s="33"/>
      <c r="W762" s="641"/>
      <c r="X762" s="641"/>
      <c r="Y762" s="641"/>
      <c r="Z762" s="641"/>
      <c r="AA762" s="641"/>
      <c r="AB762" s="641"/>
      <c r="AC762" s="641"/>
      <c r="AD762" s="641"/>
      <c r="AE762" s="641"/>
      <c r="AF762" s="641"/>
      <c r="AG762" s="641"/>
      <c r="AI762" s="373" t="str">
        <f t="shared" si="86"/>
        <v/>
      </c>
      <c r="AJ762" s="372" t="e">
        <f>VLOOKUP('別紙様式2-3（個表）'!$G762,【参考】数式用!$P$4:$Q$54,2, FALSE)</f>
        <v>#N/A</v>
      </c>
      <c r="AK762" s="372" t="e">
        <f>VLOOKUP('別紙様式2-3（個表）'!$G762,【参考】数式用!$P$4:$W$54,8, FALSE)</f>
        <v>#N/A</v>
      </c>
      <c r="AL762" s="372" t="e">
        <f>VLOOKUP('別紙様式2-3（個表）'!$G762,【参考】数式用!$P$4:$AD$54,15, FALSE)</f>
        <v>#N/A</v>
      </c>
      <c r="AM762" s="372" t="str">
        <f t="shared" si="87"/>
        <v/>
      </c>
      <c r="AN762" s="372" t="str">
        <f t="shared" si="88"/>
        <v/>
      </c>
      <c r="AO762" s="372" t="str">
        <f t="shared" si="89"/>
        <v/>
      </c>
      <c r="AP762" s="372" t="str">
        <f>IF(G762="", "", VLOOKUP(G762,【参考】数式用!$A$4:$M$54,13,FALSE))</f>
        <v/>
      </c>
      <c r="AQ762" s="46" t="str">
        <f t="shared" si="90"/>
        <v>―</v>
      </c>
    </row>
    <row r="763" spans="1:43" ht="45" customHeight="1">
      <c r="A763" s="114">
        <f t="shared" si="85"/>
        <v>749</v>
      </c>
      <c r="B763" s="115" t="str">
        <f>IF(基本情報入力シート!B806="","",基本情報入力シート!B806)</f>
        <v/>
      </c>
      <c r="C763" s="116" t="str">
        <f>IF(基本情報入力シート!L806="","",基本情報入力シート!L806)</f>
        <v/>
      </c>
      <c r="D763" s="116" t="str">
        <f>IF(基本情報入力シート!Q806="","",基本情報入力シート!Q806)</f>
        <v>愛知県</v>
      </c>
      <c r="E763" s="116" t="str">
        <f>IF(基本情報入力シート!V806="","",基本情報入力シート!V806)</f>
        <v/>
      </c>
      <c r="F763" s="116" t="str">
        <f>IF(基本情報入力シート!W806="","",基本情報入力シート!W806)</f>
        <v>事業所番号及びサービス名を入力してください。</v>
      </c>
      <c r="G763" s="116" t="str">
        <f>IF(基本情報入力シート!Z806="","",基本情報入力シート!Z806)</f>
        <v/>
      </c>
      <c r="H763" s="224" t="str">
        <f>IF(基本情報入力シート!AD806="","",基本情報入力シート!AD806)</f>
        <v/>
      </c>
      <c r="I763" s="362" t="str">
        <f>IF(基本情報入力シート!AE806="","",基本情報入力シート!AE806)</f>
        <v/>
      </c>
      <c r="J763" s="487"/>
      <c r="K763" s="491"/>
      <c r="L763" s="490"/>
      <c r="M763" s="363" t="str">
        <f>IF(G763="", "", VLOOKUP(AO763,【参考】数式用!$AZ$3:$BA$6, 2, FALSE))</f>
        <v/>
      </c>
      <c r="N763" s="364" t="str">
        <f>IF(G763="","",VLOOKUP(G763,【参考】数式用!$A$4:$L$54,MATCH('別紙様式2-3（個表）'!M763,【参考】数式用!$J$3:$L$3,0)+9,FALSE))</f>
        <v/>
      </c>
      <c r="O763" s="497" t="s">
        <v>2396</v>
      </c>
      <c r="P763" s="365" t="str">
        <f t="shared" si="84"/>
        <v>未入力あり</v>
      </c>
      <c r="Q763" s="273" t="str">
        <f>IFERROR(IF(P763="未入力あり","",ROUNDDOWN(ROUNDDOWN($H763*$I763,0)*VLOOKUP($G763,【参考】数式用!$A$4:$E$54,3, FALSE),0)),"")</f>
        <v/>
      </c>
      <c r="R763" s="273" t="str">
        <f>IF(AM763="×", 0,IF(P763="未入力あり","",ROUNDDOWN(ROUNDDOWN($H763*$I763,0)*VLOOKUP($G763,【参考】数式用!$A$4:$E$54,4,FALSE),0)))</f>
        <v/>
      </c>
      <c r="S763" s="366" t="str">
        <f>IF(AN763="×", 0,IF(P763="未入力あり","",ROUNDDOWN(ROUNDDOWN($H763*$I763,0)*VLOOKUP($G763,【参考】数式用!$A$4:$E$54,5, FALSE),0)))</f>
        <v/>
      </c>
      <c r="T763" s="369" t="s">
        <v>3907</v>
      </c>
      <c r="U763" s="370"/>
      <c r="V763" s="33"/>
      <c r="W763" s="641"/>
      <c r="X763" s="641"/>
      <c r="Y763" s="641"/>
      <c r="Z763" s="641"/>
      <c r="AA763" s="641"/>
      <c r="AB763" s="641"/>
      <c r="AC763" s="641"/>
      <c r="AD763" s="641"/>
      <c r="AE763" s="641"/>
      <c r="AF763" s="641"/>
      <c r="AG763" s="641"/>
      <c r="AI763" s="373" t="str">
        <f t="shared" si="86"/>
        <v/>
      </c>
      <c r="AJ763" s="372" t="e">
        <f>VLOOKUP('別紙様式2-3（個表）'!$G763,【参考】数式用!$P$4:$Q$54,2, FALSE)</f>
        <v>#N/A</v>
      </c>
      <c r="AK763" s="372" t="e">
        <f>VLOOKUP('別紙様式2-3（個表）'!$G763,【参考】数式用!$P$4:$W$54,8, FALSE)</f>
        <v>#N/A</v>
      </c>
      <c r="AL763" s="372" t="e">
        <f>VLOOKUP('別紙様式2-3（個表）'!$G763,【参考】数式用!$P$4:$AD$54,15, FALSE)</f>
        <v>#N/A</v>
      </c>
      <c r="AM763" s="372" t="str">
        <f t="shared" si="87"/>
        <v/>
      </c>
      <c r="AN763" s="372" t="str">
        <f t="shared" si="88"/>
        <v/>
      </c>
      <c r="AO763" s="372" t="str">
        <f t="shared" si="89"/>
        <v/>
      </c>
      <c r="AP763" s="372" t="str">
        <f>IF(G763="", "", VLOOKUP(G763,【参考】数式用!$A$4:$M$54,13,FALSE))</f>
        <v/>
      </c>
      <c r="AQ763" s="46" t="str">
        <f t="shared" si="90"/>
        <v>―</v>
      </c>
    </row>
    <row r="764" spans="1:43" ht="45" customHeight="1">
      <c r="A764" s="114">
        <f t="shared" si="85"/>
        <v>750</v>
      </c>
      <c r="B764" s="115" t="str">
        <f>IF(基本情報入力シート!B807="","",基本情報入力シート!B807)</f>
        <v/>
      </c>
      <c r="C764" s="116" t="str">
        <f>IF(基本情報入力シート!L807="","",基本情報入力シート!L807)</f>
        <v/>
      </c>
      <c r="D764" s="116" t="str">
        <f>IF(基本情報入力シート!Q807="","",基本情報入力シート!Q807)</f>
        <v>愛知県</v>
      </c>
      <c r="E764" s="116" t="str">
        <f>IF(基本情報入力シート!V807="","",基本情報入力シート!V807)</f>
        <v/>
      </c>
      <c r="F764" s="116" t="str">
        <f>IF(基本情報入力シート!W807="","",基本情報入力シート!W807)</f>
        <v>事業所番号及びサービス名を入力してください。</v>
      </c>
      <c r="G764" s="116" t="str">
        <f>IF(基本情報入力シート!Z807="","",基本情報入力シート!Z807)</f>
        <v/>
      </c>
      <c r="H764" s="224" t="str">
        <f>IF(基本情報入力シート!AD807="","",基本情報入力シート!AD807)</f>
        <v/>
      </c>
      <c r="I764" s="362" t="str">
        <f>IF(基本情報入力シート!AE807="","",基本情報入力シート!AE807)</f>
        <v/>
      </c>
      <c r="J764" s="487"/>
      <c r="K764" s="491"/>
      <c r="L764" s="490"/>
      <c r="M764" s="363" t="str">
        <f>IF(G764="", "", VLOOKUP(AO764,【参考】数式用!$AZ$3:$BA$6, 2, FALSE))</f>
        <v/>
      </c>
      <c r="N764" s="364" t="str">
        <f>IF(G764="","",VLOOKUP(G764,【参考】数式用!$A$4:$L$54,MATCH('別紙様式2-3（個表）'!M764,【参考】数式用!$J$3:$L$3,0)+9,FALSE))</f>
        <v/>
      </c>
      <c r="O764" s="497" t="s">
        <v>2396</v>
      </c>
      <c r="P764" s="365" t="str">
        <f t="shared" si="84"/>
        <v>未入力あり</v>
      </c>
      <c r="Q764" s="273" t="str">
        <f>IFERROR(IF(P764="未入力あり","",ROUNDDOWN(ROUNDDOWN($H764*$I764,0)*VLOOKUP($G764,【参考】数式用!$A$4:$E$54,3, FALSE),0)),"")</f>
        <v/>
      </c>
      <c r="R764" s="273" t="str">
        <f>IF(AM764="×", 0,IF(P764="未入力あり","",ROUNDDOWN(ROUNDDOWN($H764*$I764,0)*VLOOKUP($G764,【参考】数式用!$A$4:$E$54,4,FALSE),0)))</f>
        <v/>
      </c>
      <c r="S764" s="366" t="str">
        <f>IF(AN764="×", 0,IF(P764="未入力あり","",ROUNDDOWN(ROUNDDOWN($H764*$I764,0)*VLOOKUP($G764,【参考】数式用!$A$4:$E$54,5, FALSE),0)))</f>
        <v/>
      </c>
      <c r="T764" s="369" t="s">
        <v>3907</v>
      </c>
      <c r="U764" s="370"/>
      <c r="V764" s="33"/>
      <c r="W764" s="641"/>
      <c r="X764" s="641"/>
      <c r="Y764" s="641"/>
      <c r="Z764" s="641"/>
      <c r="AA764" s="641"/>
      <c r="AB764" s="641"/>
      <c r="AC764" s="641"/>
      <c r="AD764" s="641"/>
      <c r="AE764" s="641"/>
      <c r="AF764" s="641"/>
      <c r="AG764" s="641"/>
      <c r="AI764" s="373" t="str">
        <f t="shared" si="86"/>
        <v/>
      </c>
      <c r="AJ764" s="372" t="e">
        <f>VLOOKUP('別紙様式2-3（個表）'!$G764,【参考】数式用!$P$4:$Q$54,2, FALSE)</f>
        <v>#N/A</v>
      </c>
      <c r="AK764" s="372" t="e">
        <f>VLOOKUP('別紙様式2-3（個表）'!$G764,【参考】数式用!$P$4:$W$54,8, FALSE)</f>
        <v>#N/A</v>
      </c>
      <c r="AL764" s="372" t="e">
        <f>VLOOKUP('別紙様式2-3（個表）'!$G764,【参考】数式用!$P$4:$AD$54,15, FALSE)</f>
        <v>#N/A</v>
      </c>
      <c r="AM764" s="372" t="str">
        <f t="shared" si="87"/>
        <v/>
      </c>
      <c r="AN764" s="372" t="str">
        <f t="shared" si="88"/>
        <v/>
      </c>
      <c r="AO764" s="372" t="str">
        <f t="shared" si="89"/>
        <v/>
      </c>
      <c r="AP764" s="372" t="str">
        <f>IF(G764="", "", VLOOKUP(G764,【参考】数式用!$A$4:$M$54,13,FALSE))</f>
        <v/>
      </c>
      <c r="AQ764" s="46" t="str">
        <f t="shared" si="90"/>
        <v>―</v>
      </c>
    </row>
    <row r="765" spans="1:43" ht="45" customHeight="1">
      <c r="A765" s="114">
        <f t="shared" si="85"/>
        <v>751</v>
      </c>
      <c r="B765" s="115" t="str">
        <f>IF(基本情報入力シート!B808="","",基本情報入力シート!B808)</f>
        <v/>
      </c>
      <c r="C765" s="116" t="str">
        <f>IF(基本情報入力シート!L808="","",基本情報入力シート!L808)</f>
        <v/>
      </c>
      <c r="D765" s="116" t="str">
        <f>IF(基本情報入力シート!Q808="","",基本情報入力シート!Q808)</f>
        <v>愛知県</v>
      </c>
      <c r="E765" s="116" t="str">
        <f>IF(基本情報入力シート!V808="","",基本情報入力シート!V808)</f>
        <v/>
      </c>
      <c r="F765" s="116" t="str">
        <f>IF(基本情報入力シート!W808="","",基本情報入力シート!W808)</f>
        <v>事業所番号及びサービス名を入力してください。</v>
      </c>
      <c r="G765" s="116" t="str">
        <f>IF(基本情報入力シート!Z808="","",基本情報入力シート!Z808)</f>
        <v/>
      </c>
      <c r="H765" s="224" t="str">
        <f>IF(基本情報入力シート!AD808="","",基本情報入力シート!AD808)</f>
        <v/>
      </c>
      <c r="I765" s="362" t="str">
        <f>IF(基本情報入力シート!AE808="","",基本情報入力シート!AE808)</f>
        <v/>
      </c>
      <c r="J765" s="487"/>
      <c r="K765" s="491"/>
      <c r="L765" s="490"/>
      <c r="M765" s="363" t="str">
        <f>IF(G765="", "", VLOOKUP(AO765,【参考】数式用!$AZ$3:$BA$6, 2, FALSE))</f>
        <v/>
      </c>
      <c r="N765" s="364" t="str">
        <f>IF(G765="","",VLOOKUP(G765,【参考】数式用!$A$4:$L$54,MATCH('別紙様式2-3（個表）'!M765,【参考】数式用!$J$3:$L$3,0)+9,FALSE))</f>
        <v/>
      </c>
      <c r="O765" s="497" t="s">
        <v>2396</v>
      </c>
      <c r="P765" s="365" t="str">
        <f t="shared" si="84"/>
        <v>未入力あり</v>
      </c>
      <c r="Q765" s="273" t="str">
        <f>IFERROR(IF(P765="未入力あり","",ROUNDDOWN(ROUNDDOWN($H765*$I765,0)*VLOOKUP($G765,【参考】数式用!$A$4:$E$54,3, FALSE),0)),"")</f>
        <v/>
      </c>
      <c r="R765" s="273" t="str">
        <f>IF(AM765="×", 0,IF(P765="未入力あり","",ROUNDDOWN(ROUNDDOWN($H765*$I765,0)*VLOOKUP($G765,【参考】数式用!$A$4:$E$54,4,FALSE),0)))</f>
        <v/>
      </c>
      <c r="S765" s="366" t="str">
        <f>IF(AN765="×", 0,IF(P765="未入力あり","",ROUNDDOWN(ROUNDDOWN($H765*$I765,0)*VLOOKUP($G765,【参考】数式用!$A$4:$E$54,5, FALSE),0)))</f>
        <v/>
      </c>
      <c r="T765" s="369" t="s">
        <v>3907</v>
      </c>
      <c r="U765" s="370"/>
      <c r="V765" s="33"/>
      <c r="W765" s="641"/>
      <c r="X765" s="641"/>
      <c r="Y765" s="641"/>
      <c r="Z765" s="641"/>
      <c r="AA765" s="641"/>
      <c r="AB765" s="641"/>
      <c r="AC765" s="641"/>
      <c r="AD765" s="641"/>
      <c r="AE765" s="641"/>
      <c r="AF765" s="641"/>
      <c r="AG765" s="641"/>
      <c r="AI765" s="373" t="str">
        <f t="shared" si="86"/>
        <v/>
      </c>
      <c r="AJ765" s="372" t="e">
        <f>VLOOKUP('別紙様式2-3（個表）'!$G765,【参考】数式用!$P$4:$Q$54,2, FALSE)</f>
        <v>#N/A</v>
      </c>
      <c r="AK765" s="372" t="e">
        <f>VLOOKUP('別紙様式2-3（個表）'!$G765,【参考】数式用!$P$4:$W$54,8, FALSE)</f>
        <v>#N/A</v>
      </c>
      <c r="AL765" s="372" t="e">
        <f>VLOOKUP('別紙様式2-3（個表）'!$G765,【参考】数式用!$P$4:$AD$54,15, FALSE)</f>
        <v>#N/A</v>
      </c>
      <c r="AM765" s="372" t="str">
        <f t="shared" si="87"/>
        <v/>
      </c>
      <c r="AN765" s="372" t="str">
        <f t="shared" si="88"/>
        <v/>
      </c>
      <c r="AO765" s="372" t="str">
        <f t="shared" si="89"/>
        <v/>
      </c>
      <c r="AP765" s="372" t="str">
        <f>IF(G765="", "", VLOOKUP(G765,【参考】数式用!$A$4:$M$54,13,FALSE))</f>
        <v/>
      </c>
      <c r="AQ765" s="46" t="str">
        <f t="shared" si="90"/>
        <v>―</v>
      </c>
    </row>
    <row r="766" spans="1:43" ht="45" customHeight="1">
      <c r="A766" s="114">
        <f t="shared" si="85"/>
        <v>752</v>
      </c>
      <c r="B766" s="115" t="str">
        <f>IF(基本情報入力シート!B809="","",基本情報入力シート!B809)</f>
        <v/>
      </c>
      <c r="C766" s="116" t="str">
        <f>IF(基本情報入力シート!L809="","",基本情報入力シート!L809)</f>
        <v/>
      </c>
      <c r="D766" s="116" t="str">
        <f>IF(基本情報入力シート!Q809="","",基本情報入力シート!Q809)</f>
        <v>愛知県</v>
      </c>
      <c r="E766" s="116" t="str">
        <f>IF(基本情報入力シート!V809="","",基本情報入力シート!V809)</f>
        <v/>
      </c>
      <c r="F766" s="116" t="str">
        <f>IF(基本情報入力シート!W809="","",基本情報入力シート!W809)</f>
        <v>事業所番号及びサービス名を入力してください。</v>
      </c>
      <c r="G766" s="116" t="str">
        <f>IF(基本情報入力シート!Z809="","",基本情報入力シート!Z809)</f>
        <v/>
      </c>
      <c r="H766" s="224" t="str">
        <f>IF(基本情報入力シート!AD809="","",基本情報入力シート!AD809)</f>
        <v/>
      </c>
      <c r="I766" s="362" t="str">
        <f>IF(基本情報入力シート!AE809="","",基本情報入力シート!AE809)</f>
        <v/>
      </c>
      <c r="J766" s="487"/>
      <c r="K766" s="491"/>
      <c r="L766" s="490"/>
      <c r="M766" s="363" t="str">
        <f>IF(G766="", "", VLOOKUP(AO766,【参考】数式用!$AZ$3:$BA$6, 2, FALSE))</f>
        <v/>
      </c>
      <c r="N766" s="364" t="str">
        <f>IF(G766="","",VLOOKUP(G766,【参考】数式用!$A$4:$L$54,MATCH('別紙様式2-3（個表）'!M766,【参考】数式用!$J$3:$L$3,0)+9,FALSE))</f>
        <v/>
      </c>
      <c r="O766" s="497" t="s">
        <v>2396</v>
      </c>
      <c r="P766" s="365" t="str">
        <f t="shared" si="84"/>
        <v>未入力あり</v>
      </c>
      <c r="Q766" s="273" t="str">
        <f>IFERROR(IF(P766="未入力あり","",ROUNDDOWN(ROUNDDOWN($H766*$I766,0)*VLOOKUP($G766,【参考】数式用!$A$4:$E$54,3, FALSE),0)),"")</f>
        <v/>
      </c>
      <c r="R766" s="273" t="str">
        <f>IF(AM766="×", 0,IF(P766="未入力あり","",ROUNDDOWN(ROUNDDOWN($H766*$I766,0)*VLOOKUP($G766,【参考】数式用!$A$4:$E$54,4,FALSE),0)))</f>
        <v/>
      </c>
      <c r="S766" s="366" t="str">
        <f>IF(AN766="×", 0,IF(P766="未入力あり","",ROUNDDOWN(ROUNDDOWN($H766*$I766,0)*VLOOKUP($G766,【参考】数式用!$A$4:$E$54,5, FALSE),0)))</f>
        <v/>
      </c>
      <c r="T766" s="369" t="s">
        <v>3907</v>
      </c>
      <c r="U766" s="370"/>
      <c r="V766" s="33"/>
      <c r="W766" s="641"/>
      <c r="X766" s="641"/>
      <c r="Y766" s="641"/>
      <c r="Z766" s="641"/>
      <c r="AA766" s="641"/>
      <c r="AB766" s="641"/>
      <c r="AC766" s="641"/>
      <c r="AD766" s="641"/>
      <c r="AE766" s="641"/>
      <c r="AF766" s="641"/>
      <c r="AG766" s="641"/>
      <c r="AI766" s="373" t="str">
        <f t="shared" si="86"/>
        <v/>
      </c>
      <c r="AJ766" s="372" t="e">
        <f>VLOOKUP('別紙様式2-3（個表）'!$G766,【参考】数式用!$P$4:$Q$54,2, FALSE)</f>
        <v>#N/A</v>
      </c>
      <c r="AK766" s="372" t="e">
        <f>VLOOKUP('別紙様式2-3（個表）'!$G766,【参考】数式用!$P$4:$W$54,8, FALSE)</f>
        <v>#N/A</v>
      </c>
      <c r="AL766" s="372" t="e">
        <f>VLOOKUP('別紙様式2-3（個表）'!$G766,【参考】数式用!$P$4:$AD$54,15, FALSE)</f>
        <v>#N/A</v>
      </c>
      <c r="AM766" s="372" t="str">
        <f t="shared" si="87"/>
        <v/>
      </c>
      <c r="AN766" s="372" t="str">
        <f t="shared" si="88"/>
        <v/>
      </c>
      <c r="AO766" s="372" t="str">
        <f t="shared" si="89"/>
        <v/>
      </c>
      <c r="AP766" s="372" t="str">
        <f>IF(G766="", "", VLOOKUP(G766,【参考】数式用!$A$4:$M$54,13,FALSE))</f>
        <v/>
      </c>
      <c r="AQ766" s="46" t="str">
        <f t="shared" si="90"/>
        <v>―</v>
      </c>
    </row>
    <row r="767" spans="1:43" ht="45" customHeight="1">
      <c r="A767" s="114">
        <f t="shared" si="85"/>
        <v>753</v>
      </c>
      <c r="B767" s="115" t="str">
        <f>IF(基本情報入力シート!B810="","",基本情報入力シート!B810)</f>
        <v/>
      </c>
      <c r="C767" s="116" t="str">
        <f>IF(基本情報入力シート!L810="","",基本情報入力シート!L810)</f>
        <v/>
      </c>
      <c r="D767" s="116" t="str">
        <f>IF(基本情報入力シート!Q810="","",基本情報入力シート!Q810)</f>
        <v>愛知県</v>
      </c>
      <c r="E767" s="116" t="str">
        <f>IF(基本情報入力シート!V810="","",基本情報入力シート!V810)</f>
        <v/>
      </c>
      <c r="F767" s="116" t="str">
        <f>IF(基本情報入力シート!W810="","",基本情報入力シート!W810)</f>
        <v>事業所番号及びサービス名を入力してください。</v>
      </c>
      <c r="G767" s="116" t="str">
        <f>IF(基本情報入力シート!Z810="","",基本情報入力シート!Z810)</f>
        <v/>
      </c>
      <c r="H767" s="224" t="str">
        <f>IF(基本情報入力シート!AD810="","",基本情報入力シート!AD810)</f>
        <v/>
      </c>
      <c r="I767" s="362" t="str">
        <f>IF(基本情報入力シート!AE810="","",基本情報入力シート!AE810)</f>
        <v/>
      </c>
      <c r="J767" s="487"/>
      <c r="K767" s="491"/>
      <c r="L767" s="490"/>
      <c r="M767" s="363" t="str">
        <f>IF(G767="", "", VLOOKUP(AO767,【参考】数式用!$AZ$3:$BA$6, 2, FALSE))</f>
        <v/>
      </c>
      <c r="N767" s="364" t="str">
        <f>IF(G767="","",VLOOKUP(G767,【参考】数式用!$A$4:$L$54,MATCH('別紙様式2-3（個表）'!M767,【参考】数式用!$J$3:$L$3,0)+9,FALSE))</f>
        <v/>
      </c>
      <c r="O767" s="497" t="s">
        <v>2396</v>
      </c>
      <c r="P767" s="365" t="str">
        <f t="shared" si="84"/>
        <v>未入力あり</v>
      </c>
      <c r="Q767" s="273" t="str">
        <f>IFERROR(IF(P767="未入力あり","",ROUNDDOWN(ROUNDDOWN($H767*$I767,0)*VLOOKUP($G767,【参考】数式用!$A$4:$E$54,3, FALSE),0)),"")</f>
        <v/>
      </c>
      <c r="R767" s="273" t="str">
        <f>IF(AM767="×", 0,IF(P767="未入力あり","",ROUNDDOWN(ROUNDDOWN($H767*$I767,0)*VLOOKUP($G767,【参考】数式用!$A$4:$E$54,4,FALSE),0)))</f>
        <v/>
      </c>
      <c r="S767" s="366" t="str">
        <f>IF(AN767="×", 0,IF(P767="未入力あり","",ROUNDDOWN(ROUNDDOWN($H767*$I767,0)*VLOOKUP($G767,【参考】数式用!$A$4:$E$54,5, FALSE),0)))</f>
        <v/>
      </c>
      <c r="T767" s="369" t="s">
        <v>3907</v>
      </c>
      <c r="U767" s="370"/>
      <c r="V767" s="33"/>
      <c r="W767" s="641"/>
      <c r="X767" s="641"/>
      <c r="Y767" s="641"/>
      <c r="Z767" s="641"/>
      <c r="AA767" s="641"/>
      <c r="AB767" s="641"/>
      <c r="AC767" s="641"/>
      <c r="AD767" s="641"/>
      <c r="AE767" s="641"/>
      <c r="AF767" s="641"/>
      <c r="AG767" s="641"/>
      <c r="AI767" s="373" t="str">
        <f t="shared" si="86"/>
        <v/>
      </c>
      <c r="AJ767" s="372" t="e">
        <f>VLOOKUP('別紙様式2-3（個表）'!$G767,【参考】数式用!$P$4:$Q$54,2, FALSE)</f>
        <v>#N/A</v>
      </c>
      <c r="AK767" s="372" t="e">
        <f>VLOOKUP('別紙様式2-3（個表）'!$G767,【参考】数式用!$P$4:$W$54,8, FALSE)</f>
        <v>#N/A</v>
      </c>
      <c r="AL767" s="372" t="e">
        <f>VLOOKUP('別紙様式2-3（個表）'!$G767,【参考】数式用!$P$4:$AD$54,15, FALSE)</f>
        <v>#N/A</v>
      </c>
      <c r="AM767" s="372" t="str">
        <f t="shared" si="87"/>
        <v/>
      </c>
      <c r="AN767" s="372" t="str">
        <f t="shared" si="88"/>
        <v/>
      </c>
      <c r="AO767" s="372" t="str">
        <f t="shared" si="89"/>
        <v/>
      </c>
      <c r="AP767" s="372" t="str">
        <f>IF(G767="", "", VLOOKUP(G767,【参考】数式用!$A$4:$M$54,13,FALSE))</f>
        <v/>
      </c>
      <c r="AQ767" s="46" t="str">
        <f t="shared" si="90"/>
        <v>―</v>
      </c>
    </row>
    <row r="768" spans="1:43" ht="45" customHeight="1">
      <c r="A768" s="114">
        <f t="shared" si="85"/>
        <v>754</v>
      </c>
      <c r="B768" s="115" t="str">
        <f>IF(基本情報入力シート!B811="","",基本情報入力シート!B811)</f>
        <v/>
      </c>
      <c r="C768" s="116" t="str">
        <f>IF(基本情報入力シート!L811="","",基本情報入力シート!L811)</f>
        <v/>
      </c>
      <c r="D768" s="116" t="str">
        <f>IF(基本情報入力シート!Q811="","",基本情報入力シート!Q811)</f>
        <v>愛知県</v>
      </c>
      <c r="E768" s="116" t="str">
        <f>IF(基本情報入力シート!V811="","",基本情報入力シート!V811)</f>
        <v/>
      </c>
      <c r="F768" s="116" t="str">
        <f>IF(基本情報入力シート!W811="","",基本情報入力シート!W811)</f>
        <v>事業所番号及びサービス名を入力してください。</v>
      </c>
      <c r="G768" s="116" t="str">
        <f>IF(基本情報入力シート!Z811="","",基本情報入力シート!Z811)</f>
        <v/>
      </c>
      <c r="H768" s="224" t="str">
        <f>IF(基本情報入力シート!AD811="","",基本情報入力シート!AD811)</f>
        <v/>
      </c>
      <c r="I768" s="362" t="str">
        <f>IF(基本情報入力シート!AE811="","",基本情報入力シート!AE811)</f>
        <v/>
      </c>
      <c r="J768" s="487"/>
      <c r="K768" s="491"/>
      <c r="L768" s="490"/>
      <c r="M768" s="363" t="str">
        <f>IF(G768="", "", VLOOKUP(AO768,【参考】数式用!$AZ$3:$BA$6, 2, FALSE))</f>
        <v/>
      </c>
      <c r="N768" s="364" t="str">
        <f>IF(G768="","",VLOOKUP(G768,【参考】数式用!$A$4:$L$54,MATCH('別紙様式2-3（個表）'!M768,【参考】数式用!$J$3:$L$3,0)+9,FALSE))</f>
        <v/>
      </c>
      <c r="O768" s="497" t="s">
        <v>2396</v>
      </c>
      <c r="P768" s="365" t="str">
        <f t="shared" si="84"/>
        <v>未入力あり</v>
      </c>
      <c r="Q768" s="273" t="str">
        <f>IFERROR(IF(P768="未入力あり","",ROUNDDOWN(ROUNDDOWN($H768*$I768,0)*VLOOKUP($G768,【参考】数式用!$A$4:$E$54,3, FALSE),0)),"")</f>
        <v/>
      </c>
      <c r="R768" s="273" t="str">
        <f>IF(AM768="×", 0,IF(P768="未入力あり","",ROUNDDOWN(ROUNDDOWN($H768*$I768,0)*VLOOKUP($G768,【参考】数式用!$A$4:$E$54,4,FALSE),0)))</f>
        <v/>
      </c>
      <c r="S768" s="366" t="str">
        <f>IF(AN768="×", 0,IF(P768="未入力あり","",ROUNDDOWN(ROUNDDOWN($H768*$I768,0)*VLOOKUP($G768,【参考】数式用!$A$4:$E$54,5, FALSE),0)))</f>
        <v/>
      </c>
      <c r="T768" s="369" t="s">
        <v>3907</v>
      </c>
      <c r="U768" s="370"/>
      <c r="V768" s="33"/>
      <c r="W768" s="641"/>
      <c r="X768" s="641"/>
      <c r="Y768" s="641"/>
      <c r="Z768" s="641"/>
      <c r="AA768" s="641"/>
      <c r="AB768" s="641"/>
      <c r="AC768" s="641"/>
      <c r="AD768" s="641"/>
      <c r="AE768" s="641"/>
      <c r="AF768" s="641"/>
      <c r="AG768" s="641"/>
      <c r="AI768" s="373" t="str">
        <f t="shared" si="86"/>
        <v/>
      </c>
      <c r="AJ768" s="372" t="e">
        <f>VLOOKUP('別紙様式2-3（個表）'!$G768,【参考】数式用!$P$4:$Q$54,2, FALSE)</f>
        <v>#N/A</v>
      </c>
      <c r="AK768" s="372" t="e">
        <f>VLOOKUP('別紙様式2-3（個表）'!$G768,【参考】数式用!$P$4:$W$54,8, FALSE)</f>
        <v>#N/A</v>
      </c>
      <c r="AL768" s="372" t="e">
        <f>VLOOKUP('別紙様式2-3（個表）'!$G768,【参考】数式用!$P$4:$AD$54,15, FALSE)</f>
        <v>#N/A</v>
      </c>
      <c r="AM768" s="372" t="str">
        <f t="shared" si="87"/>
        <v/>
      </c>
      <c r="AN768" s="372" t="str">
        <f t="shared" si="88"/>
        <v/>
      </c>
      <c r="AO768" s="372" t="str">
        <f t="shared" si="89"/>
        <v/>
      </c>
      <c r="AP768" s="372" t="str">
        <f>IF(G768="", "", VLOOKUP(G768,【参考】数式用!$A$4:$M$54,13,FALSE))</f>
        <v/>
      </c>
      <c r="AQ768" s="46" t="str">
        <f t="shared" si="90"/>
        <v>―</v>
      </c>
    </row>
    <row r="769" spans="1:43" ht="45" customHeight="1">
      <c r="A769" s="114">
        <f t="shared" si="85"/>
        <v>755</v>
      </c>
      <c r="B769" s="115" t="str">
        <f>IF(基本情報入力シート!B812="","",基本情報入力シート!B812)</f>
        <v/>
      </c>
      <c r="C769" s="116" t="str">
        <f>IF(基本情報入力シート!L812="","",基本情報入力シート!L812)</f>
        <v/>
      </c>
      <c r="D769" s="116" t="str">
        <f>IF(基本情報入力シート!Q812="","",基本情報入力シート!Q812)</f>
        <v>愛知県</v>
      </c>
      <c r="E769" s="116" t="str">
        <f>IF(基本情報入力シート!V812="","",基本情報入力シート!V812)</f>
        <v/>
      </c>
      <c r="F769" s="116" t="str">
        <f>IF(基本情報入力シート!W812="","",基本情報入力シート!W812)</f>
        <v>事業所番号及びサービス名を入力してください。</v>
      </c>
      <c r="G769" s="116" t="str">
        <f>IF(基本情報入力シート!Z812="","",基本情報入力シート!Z812)</f>
        <v/>
      </c>
      <c r="H769" s="224" t="str">
        <f>IF(基本情報入力シート!AD812="","",基本情報入力シート!AD812)</f>
        <v/>
      </c>
      <c r="I769" s="362" t="str">
        <f>IF(基本情報入力シート!AE812="","",基本情報入力シート!AE812)</f>
        <v/>
      </c>
      <c r="J769" s="487"/>
      <c r="K769" s="491"/>
      <c r="L769" s="490"/>
      <c r="M769" s="363" t="str">
        <f>IF(G769="", "", VLOOKUP(AO769,【参考】数式用!$AZ$3:$BA$6, 2, FALSE))</f>
        <v/>
      </c>
      <c r="N769" s="364" t="str">
        <f>IF(G769="","",VLOOKUP(G769,【参考】数式用!$A$4:$L$54,MATCH('別紙様式2-3（個表）'!M769,【参考】数式用!$J$3:$L$3,0)+9,FALSE))</f>
        <v/>
      </c>
      <c r="O769" s="497" t="s">
        <v>2396</v>
      </c>
      <c r="P769" s="365" t="str">
        <f t="shared" si="84"/>
        <v>未入力あり</v>
      </c>
      <c r="Q769" s="273" t="str">
        <f>IFERROR(IF(P769="未入力あり","",ROUNDDOWN(ROUNDDOWN($H769*$I769,0)*VLOOKUP($G769,【参考】数式用!$A$4:$E$54,3, FALSE),0)),"")</f>
        <v/>
      </c>
      <c r="R769" s="273" t="str">
        <f>IF(AM769="×", 0,IF(P769="未入力あり","",ROUNDDOWN(ROUNDDOWN($H769*$I769,0)*VLOOKUP($G769,【参考】数式用!$A$4:$E$54,4,FALSE),0)))</f>
        <v/>
      </c>
      <c r="S769" s="366" t="str">
        <f>IF(AN769="×", 0,IF(P769="未入力あり","",ROUNDDOWN(ROUNDDOWN($H769*$I769,0)*VLOOKUP($G769,【参考】数式用!$A$4:$E$54,5, FALSE),0)))</f>
        <v/>
      </c>
      <c r="T769" s="369" t="s">
        <v>3907</v>
      </c>
      <c r="U769" s="370"/>
      <c r="V769" s="33"/>
      <c r="W769" s="641"/>
      <c r="X769" s="641"/>
      <c r="Y769" s="641"/>
      <c r="Z769" s="641"/>
      <c r="AA769" s="641"/>
      <c r="AB769" s="641"/>
      <c r="AC769" s="641"/>
      <c r="AD769" s="641"/>
      <c r="AE769" s="641"/>
      <c r="AF769" s="641"/>
      <c r="AG769" s="641"/>
      <c r="AI769" s="373" t="str">
        <f t="shared" si="86"/>
        <v/>
      </c>
      <c r="AJ769" s="372" t="e">
        <f>VLOOKUP('別紙様式2-3（個表）'!$G769,【参考】数式用!$P$4:$Q$54,2, FALSE)</f>
        <v>#N/A</v>
      </c>
      <c r="AK769" s="372" t="e">
        <f>VLOOKUP('別紙様式2-3（個表）'!$G769,【参考】数式用!$P$4:$W$54,8, FALSE)</f>
        <v>#N/A</v>
      </c>
      <c r="AL769" s="372" t="e">
        <f>VLOOKUP('別紙様式2-3（個表）'!$G769,【参考】数式用!$P$4:$AD$54,15, FALSE)</f>
        <v>#N/A</v>
      </c>
      <c r="AM769" s="372" t="str">
        <f t="shared" si="87"/>
        <v/>
      </c>
      <c r="AN769" s="372" t="str">
        <f t="shared" si="88"/>
        <v/>
      </c>
      <c r="AO769" s="372" t="str">
        <f t="shared" si="89"/>
        <v/>
      </c>
      <c r="AP769" s="372" t="str">
        <f>IF(G769="", "", VLOOKUP(G769,【参考】数式用!$A$4:$M$54,13,FALSE))</f>
        <v/>
      </c>
      <c r="AQ769" s="46" t="str">
        <f t="shared" si="90"/>
        <v>―</v>
      </c>
    </row>
    <row r="770" spans="1:43" ht="45" customHeight="1">
      <c r="A770" s="114">
        <f t="shared" si="85"/>
        <v>756</v>
      </c>
      <c r="B770" s="115" t="str">
        <f>IF(基本情報入力シート!B813="","",基本情報入力シート!B813)</f>
        <v/>
      </c>
      <c r="C770" s="116" t="str">
        <f>IF(基本情報入力シート!L813="","",基本情報入力シート!L813)</f>
        <v/>
      </c>
      <c r="D770" s="116" t="str">
        <f>IF(基本情報入力シート!Q813="","",基本情報入力シート!Q813)</f>
        <v>愛知県</v>
      </c>
      <c r="E770" s="116" t="str">
        <f>IF(基本情報入力シート!V813="","",基本情報入力シート!V813)</f>
        <v/>
      </c>
      <c r="F770" s="116" t="str">
        <f>IF(基本情報入力シート!W813="","",基本情報入力シート!W813)</f>
        <v>事業所番号及びサービス名を入力してください。</v>
      </c>
      <c r="G770" s="116" t="str">
        <f>IF(基本情報入力シート!Z813="","",基本情報入力シート!Z813)</f>
        <v/>
      </c>
      <c r="H770" s="224" t="str">
        <f>IF(基本情報入力シート!AD813="","",基本情報入力シート!AD813)</f>
        <v/>
      </c>
      <c r="I770" s="362" t="str">
        <f>IF(基本情報入力シート!AE813="","",基本情報入力シート!AE813)</f>
        <v/>
      </c>
      <c r="J770" s="487"/>
      <c r="K770" s="491"/>
      <c r="L770" s="490"/>
      <c r="M770" s="363" t="str">
        <f>IF(G770="", "", VLOOKUP(AO770,【参考】数式用!$AZ$3:$BA$6, 2, FALSE))</f>
        <v/>
      </c>
      <c r="N770" s="364" t="str">
        <f>IF(G770="","",VLOOKUP(G770,【参考】数式用!$A$4:$L$54,MATCH('別紙様式2-3（個表）'!M770,【参考】数式用!$J$3:$L$3,0)+9,FALSE))</f>
        <v/>
      </c>
      <c r="O770" s="497" t="s">
        <v>2396</v>
      </c>
      <c r="P770" s="365" t="str">
        <f t="shared" si="84"/>
        <v>未入力あり</v>
      </c>
      <c r="Q770" s="273" t="str">
        <f>IFERROR(IF(P770="未入力あり","",ROUNDDOWN(ROUNDDOWN($H770*$I770,0)*VLOOKUP($G770,【参考】数式用!$A$4:$E$54,3, FALSE),0)),"")</f>
        <v/>
      </c>
      <c r="R770" s="273" t="str">
        <f>IF(AM770="×", 0,IF(P770="未入力あり","",ROUNDDOWN(ROUNDDOWN($H770*$I770,0)*VLOOKUP($G770,【参考】数式用!$A$4:$E$54,4,FALSE),0)))</f>
        <v/>
      </c>
      <c r="S770" s="366" t="str">
        <f>IF(AN770="×", 0,IF(P770="未入力あり","",ROUNDDOWN(ROUNDDOWN($H770*$I770,0)*VLOOKUP($G770,【参考】数式用!$A$4:$E$54,5, FALSE),0)))</f>
        <v/>
      </c>
      <c r="T770" s="369" t="s">
        <v>3907</v>
      </c>
      <c r="U770" s="370"/>
      <c r="V770" s="33"/>
      <c r="W770" s="641"/>
      <c r="X770" s="641"/>
      <c r="Y770" s="641"/>
      <c r="Z770" s="641"/>
      <c r="AA770" s="641"/>
      <c r="AB770" s="641"/>
      <c r="AC770" s="641"/>
      <c r="AD770" s="641"/>
      <c r="AE770" s="641"/>
      <c r="AF770" s="641"/>
      <c r="AG770" s="641"/>
      <c r="AI770" s="373" t="str">
        <f t="shared" si="86"/>
        <v/>
      </c>
      <c r="AJ770" s="372" t="e">
        <f>VLOOKUP('別紙様式2-3（個表）'!$G770,【参考】数式用!$P$4:$Q$54,2, FALSE)</f>
        <v>#N/A</v>
      </c>
      <c r="AK770" s="372" t="e">
        <f>VLOOKUP('別紙様式2-3（個表）'!$G770,【参考】数式用!$P$4:$W$54,8, FALSE)</f>
        <v>#N/A</v>
      </c>
      <c r="AL770" s="372" t="e">
        <f>VLOOKUP('別紙様式2-3（個表）'!$G770,【参考】数式用!$P$4:$AD$54,15, FALSE)</f>
        <v>#N/A</v>
      </c>
      <c r="AM770" s="372" t="str">
        <f t="shared" si="87"/>
        <v/>
      </c>
      <c r="AN770" s="372" t="str">
        <f t="shared" si="88"/>
        <v/>
      </c>
      <c r="AO770" s="372" t="str">
        <f t="shared" si="89"/>
        <v/>
      </c>
      <c r="AP770" s="372" t="str">
        <f>IF(G770="", "", VLOOKUP(G770,【参考】数式用!$A$4:$M$54,13,FALSE))</f>
        <v/>
      </c>
      <c r="AQ770" s="46" t="str">
        <f t="shared" si="90"/>
        <v>―</v>
      </c>
    </row>
    <row r="771" spans="1:43" ht="45" customHeight="1">
      <c r="A771" s="114">
        <f t="shared" si="85"/>
        <v>757</v>
      </c>
      <c r="B771" s="115" t="str">
        <f>IF(基本情報入力シート!B814="","",基本情報入力シート!B814)</f>
        <v/>
      </c>
      <c r="C771" s="116" t="str">
        <f>IF(基本情報入力シート!L814="","",基本情報入力シート!L814)</f>
        <v/>
      </c>
      <c r="D771" s="116" t="str">
        <f>IF(基本情報入力シート!Q814="","",基本情報入力シート!Q814)</f>
        <v>愛知県</v>
      </c>
      <c r="E771" s="116" t="str">
        <f>IF(基本情報入力シート!V814="","",基本情報入力シート!V814)</f>
        <v/>
      </c>
      <c r="F771" s="116" t="str">
        <f>IF(基本情報入力シート!W814="","",基本情報入力シート!W814)</f>
        <v>事業所番号及びサービス名を入力してください。</v>
      </c>
      <c r="G771" s="116" t="str">
        <f>IF(基本情報入力シート!Z814="","",基本情報入力シート!Z814)</f>
        <v/>
      </c>
      <c r="H771" s="224" t="str">
        <f>IF(基本情報入力シート!AD814="","",基本情報入力シート!AD814)</f>
        <v/>
      </c>
      <c r="I771" s="362" t="str">
        <f>IF(基本情報入力シート!AE814="","",基本情報入力シート!AE814)</f>
        <v/>
      </c>
      <c r="J771" s="487"/>
      <c r="K771" s="491"/>
      <c r="L771" s="490"/>
      <c r="M771" s="363" t="str">
        <f>IF(G771="", "", VLOOKUP(AO771,【参考】数式用!$AZ$3:$BA$6, 2, FALSE))</f>
        <v/>
      </c>
      <c r="N771" s="364" t="str">
        <f>IF(G771="","",VLOOKUP(G771,【参考】数式用!$A$4:$L$54,MATCH('別紙様式2-3（個表）'!M771,【参考】数式用!$J$3:$L$3,0)+9,FALSE))</f>
        <v/>
      </c>
      <c r="O771" s="497" t="s">
        <v>2396</v>
      </c>
      <c r="P771" s="365" t="str">
        <f t="shared" si="84"/>
        <v>未入力あり</v>
      </c>
      <c r="Q771" s="273" t="str">
        <f>IFERROR(IF(P771="未入力あり","",ROUNDDOWN(ROUNDDOWN($H771*$I771,0)*VLOOKUP($G771,【参考】数式用!$A$4:$E$54,3, FALSE),0)),"")</f>
        <v/>
      </c>
      <c r="R771" s="273" t="str">
        <f>IF(AM771="×", 0,IF(P771="未入力あり","",ROUNDDOWN(ROUNDDOWN($H771*$I771,0)*VLOOKUP($G771,【参考】数式用!$A$4:$E$54,4,FALSE),0)))</f>
        <v/>
      </c>
      <c r="S771" s="366" t="str">
        <f>IF(AN771="×", 0,IF(P771="未入力あり","",ROUNDDOWN(ROUNDDOWN($H771*$I771,0)*VLOOKUP($G771,【参考】数式用!$A$4:$E$54,5, FALSE),0)))</f>
        <v/>
      </c>
      <c r="T771" s="369" t="s">
        <v>3907</v>
      </c>
      <c r="U771" s="370"/>
      <c r="V771" s="33"/>
      <c r="W771" s="641"/>
      <c r="X771" s="641"/>
      <c r="Y771" s="641"/>
      <c r="Z771" s="641"/>
      <c r="AA771" s="641"/>
      <c r="AB771" s="641"/>
      <c r="AC771" s="641"/>
      <c r="AD771" s="641"/>
      <c r="AE771" s="641"/>
      <c r="AF771" s="641"/>
      <c r="AG771" s="641"/>
      <c r="AI771" s="373" t="str">
        <f t="shared" si="86"/>
        <v/>
      </c>
      <c r="AJ771" s="372" t="e">
        <f>VLOOKUP('別紙様式2-3（個表）'!$G771,【参考】数式用!$P$4:$Q$54,2, FALSE)</f>
        <v>#N/A</v>
      </c>
      <c r="AK771" s="372" t="e">
        <f>VLOOKUP('別紙様式2-3（個表）'!$G771,【参考】数式用!$P$4:$W$54,8, FALSE)</f>
        <v>#N/A</v>
      </c>
      <c r="AL771" s="372" t="e">
        <f>VLOOKUP('別紙様式2-3（個表）'!$G771,【参考】数式用!$P$4:$AD$54,15, FALSE)</f>
        <v>#N/A</v>
      </c>
      <c r="AM771" s="372" t="str">
        <f t="shared" si="87"/>
        <v/>
      </c>
      <c r="AN771" s="372" t="str">
        <f t="shared" si="88"/>
        <v/>
      </c>
      <c r="AO771" s="372" t="str">
        <f t="shared" si="89"/>
        <v/>
      </c>
      <c r="AP771" s="372" t="str">
        <f>IF(G771="", "", VLOOKUP(G771,【参考】数式用!$A$4:$M$54,13,FALSE))</f>
        <v/>
      </c>
      <c r="AQ771" s="46" t="str">
        <f t="shared" si="90"/>
        <v>―</v>
      </c>
    </row>
    <row r="772" spans="1:43" ht="45" customHeight="1">
      <c r="A772" s="114">
        <f t="shared" si="85"/>
        <v>758</v>
      </c>
      <c r="B772" s="115" t="str">
        <f>IF(基本情報入力シート!B815="","",基本情報入力シート!B815)</f>
        <v/>
      </c>
      <c r="C772" s="116" t="str">
        <f>IF(基本情報入力シート!L815="","",基本情報入力シート!L815)</f>
        <v/>
      </c>
      <c r="D772" s="116" t="str">
        <f>IF(基本情報入力シート!Q815="","",基本情報入力シート!Q815)</f>
        <v>愛知県</v>
      </c>
      <c r="E772" s="116" t="str">
        <f>IF(基本情報入力シート!V815="","",基本情報入力シート!V815)</f>
        <v/>
      </c>
      <c r="F772" s="116" t="str">
        <f>IF(基本情報入力シート!W815="","",基本情報入力シート!W815)</f>
        <v>事業所番号及びサービス名を入力してください。</v>
      </c>
      <c r="G772" s="116" t="str">
        <f>IF(基本情報入力シート!Z815="","",基本情報入力シート!Z815)</f>
        <v/>
      </c>
      <c r="H772" s="224" t="str">
        <f>IF(基本情報入力シート!AD815="","",基本情報入力シート!AD815)</f>
        <v/>
      </c>
      <c r="I772" s="362" t="str">
        <f>IF(基本情報入力シート!AE815="","",基本情報入力シート!AE815)</f>
        <v/>
      </c>
      <c r="J772" s="487"/>
      <c r="K772" s="491"/>
      <c r="L772" s="490"/>
      <c r="M772" s="363" t="str">
        <f>IF(G772="", "", VLOOKUP(AO772,【参考】数式用!$AZ$3:$BA$6, 2, FALSE))</f>
        <v/>
      </c>
      <c r="N772" s="364" t="str">
        <f>IF(G772="","",VLOOKUP(G772,【参考】数式用!$A$4:$L$54,MATCH('別紙様式2-3（個表）'!M772,【参考】数式用!$J$3:$L$3,0)+9,FALSE))</f>
        <v/>
      </c>
      <c r="O772" s="497" t="s">
        <v>2396</v>
      </c>
      <c r="P772" s="365" t="str">
        <f t="shared" si="84"/>
        <v>未入力あり</v>
      </c>
      <c r="Q772" s="273" t="str">
        <f>IFERROR(IF(P772="未入力あり","",ROUNDDOWN(ROUNDDOWN($H772*$I772,0)*VLOOKUP($G772,【参考】数式用!$A$4:$E$54,3, FALSE),0)),"")</f>
        <v/>
      </c>
      <c r="R772" s="273" t="str">
        <f>IF(AM772="×", 0,IF(P772="未入力あり","",ROUNDDOWN(ROUNDDOWN($H772*$I772,0)*VLOOKUP($G772,【参考】数式用!$A$4:$E$54,4,FALSE),0)))</f>
        <v/>
      </c>
      <c r="S772" s="366" t="str">
        <f>IF(AN772="×", 0,IF(P772="未入力あり","",ROUNDDOWN(ROUNDDOWN($H772*$I772,0)*VLOOKUP($G772,【参考】数式用!$A$4:$E$54,5, FALSE),0)))</f>
        <v/>
      </c>
      <c r="T772" s="369" t="s">
        <v>3907</v>
      </c>
      <c r="U772" s="370"/>
      <c r="V772" s="33"/>
      <c r="W772" s="641"/>
      <c r="X772" s="641"/>
      <c r="Y772" s="641"/>
      <c r="Z772" s="641"/>
      <c r="AA772" s="641"/>
      <c r="AB772" s="641"/>
      <c r="AC772" s="641"/>
      <c r="AD772" s="641"/>
      <c r="AE772" s="641"/>
      <c r="AF772" s="641"/>
      <c r="AG772" s="641"/>
      <c r="AI772" s="373" t="str">
        <f t="shared" si="86"/>
        <v/>
      </c>
      <c r="AJ772" s="372" t="e">
        <f>VLOOKUP('別紙様式2-3（個表）'!$G772,【参考】数式用!$P$4:$Q$54,2, FALSE)</f>
        <v>#N/A</v>
      </c>
      <c r="AK772" s="372" t="e">
        <f>VLOOKUP('別紙様式2-3（個表）'!$G772,【参考】数式用!$P$4:$W$54,8, FALSE)</f>
        <v>#N/A</v>
      </c>
      <c r="AL772" s="372" t="e">
        <f>VLOOKUP('別紙様式2-3（個表）'!$G772,【参考】数式用!$P$4:$AD$54,15, FALSE)</f>
        <v>#N/A</v>
      </c>
      <c r="AM772" s="372" t="str">
        <f t="shared" si="87"/>
        <v/>
      </c>
      <c r="AN772" s="372" t="str">
        <f t="shared" si="88"/>
        <v/>
      </c>
      <c r="AO772" s="372" t="str">
        <f t="shared" si="89"/>
        <v/>
      </c>
      <c r="AP772" s="372" t="str">
        <f>IF(G772="", "", VLOOKUP(G772,【参考】数式用!$A$4:$M$54,13,FALSE))</f>
        <v/>
      </c>
      <c r="AQ772" s="46" t="str">
        <f t="shared" si="90"/>
        <v>―</v>
      </c>
    </row>
    <row r="773" spans="1:43" ht="45" customHeight="1">
      <c r="A773" s="114">
        <f t="shared" si="85"/>
        <v>759</v>
      </c>
      <c r="B773" s="115" t="str">
        <f>IF(基本情報入力シート!B816="","",基本情報入力シート!B816)</f>
        <v/>
      </c>
      <c r="C773" s="116" t="str">
        <f>IF(基本情報入力シート!L816="","",基本情報入力シート!L816)</f>
        <v/>
      </c>
      <c r="D773" s="116" t="str">
        <f>IF(基本情報入力シート!Q816="","",基本情報入力シート!Q816)</f>
        <v>愛知県</v>
      </c>
      <c r="E773" s="116" t="str">
        <f>IF(基本情報入力シート!V816="","",基本情報入力シート!V816)</f>
        <v/>
      </c>
      <c r="F773" s="116" t="str">
        <f>IF(基本情報入力シート!W816="","",基本情報入力シート!W816)</f>
        <v>事業所番号及びサービス名を入力してください。</v>
      </c>
      <c r="G773" s="116" t="str">
        <f>IF(基本情報入力シート!Z816="","",基本情報入力シート!Z816)</f>
        <v/>
      </c>
      <c r="H773" s="224" t="str">
        <f>IF(基本情報入力シート!AD816="","",基本情報入力シート!AD816)</f>
        <v/>
      </c>
      <c r="I773" s="362" t="str">
        <f>IF(基本情報入力シート!AE816="","",基本情報入力シート!AE816)</f>
        <v/>
      </c>
      <c r="J773" s="487"/>
      <c r="K773" s="491"/>
      <c r="L773" s="490"/>
      <c r="M773" s="363" t="str">
        <f>IF(G773="", "", VLOOKUP(AO773,【参考】数式用!$AZ$3:$BA$6, 2, FALSE))</f>
        <v/>
      </c>
      <c r="N773" s="364" t="str">
        <f>IF(G773="","",VLOOKUP(G773,【参考】数式用!$A$4:$L$54,MATCH('別紙様式2-3（個表）'!M773,【参考】数式用!$J$3:$L$3,0)+9,FALSE))</f>
        <v/>
      </c>
      <c r="O773" s="497" t="s">
        <v>2396</v>
      </c>
      <c r="P773" s="365" t="str">
        <f t="shared" si="84"/>
        <v>未入力あり</v>
      </c>
      <c r="Q773" s="273" t="str">
        <f>IFERROR(IF(P773="未入力あり","",ROUNDDOWN(ROUNDDOWN($H773*$I773,0)*VLOOKUP($G773,【参考】数式用!$A$4:$E$54,3, FALSE),0)),"")</f>
        <v/>
      </c>
      <c r="R773" s="273" t="str">
        <f>IF(AM773="×", 0,IF(P773="未入力あり","",ROUNDDOWN(ROUNDDOWN($H773*$I773,0)*VLOOKUP($G773,【参考】数式用!$A$4:$E$54,4,FALSE),0)))</f>
        <v/>
      </c>
      <c r="S773" s="366" t="str">
        <f>IF(AN773="×", 0,IF(P773="未入力あり","",ROUNDDOWN(ROUNDDOWN($H773*$I773,0)*VLOOKUP($G773,【参考】数式用!$A$4:$E$54,5, FALSE),0)))</f>
        <v/>
      </c>
      <c r="T773" s="369" t="s">
        <v>3907</v>
      </c>
      <c r="U773" s="370"/>
      <c r="V773" s="33"/>
      <c r="W773" s="641"/>
      <c r="X773" s="641"/>
      <c r="Y773" s="641"/>
      <c r="Z773" s="641"/>
      <c r="AA773" s="641"/>
      <c r="AB773" s="641"/>
      <c r="AC773" s="641"/>
      <c r="AD773" s="641"/>
      <c r="AE773" s="641"/>
      <c r="AF773" s="641"/>
      <c r="AG773" s="641"/>
      <c r="AI773" s="373" t="str">
        <f t="shared" si="86"/>
        <v/>
      </c>
      <c r="AJ773" s="372" t="e">
        <f>VLOOKUP('別紙様式2-3（個表）'!$G773,【参考】数式用!$P$4:$Q$54,2, FALSE)</f>
        <v>#N/A</v>
      </c>
      <c r="AK773" s="372" t="e">
        <f>VLOOKUP('別紙様式2-3（個表）'!$G773,【参考】数式用!$P$4:$W$54,8, FALSE)</f>
        <v>#N/A</v>
      </c>
      <c r="AL773" s="372" t="e">
        <f>VLOOKUP('別紙様式2-3（個表）'!$G773,【参考】数式用!$P$4:$AD$54,15, FALSE)</f>
        <v>#N/A</v>
      </c>
      <c r="AM773" s="372" t="str">
        <f t="shared" si="87"/>
        <v/>
      </c>
      <c r="AN773" s="372" t="str">
        <f t="shared" si="88"/>
        <v/>
      </c>
      <c r="AO773" s="372" t="str">
        <f t="shared" si="89"/>
        <v/>
      </c>
      <c r="AP773" s="372" t="str">
        <f>IF(G773="", "", VLOOKUP(G773,【参考】数式用!$A$4:$M$54,13,FALSE))</f>
        <v/>
      </c>
      <c r="AQ773" s="46" t="str">
        <f t="shared" si="90"/>
        <v>―</v>
      </c>
    </row>
    <row r="774" spans="1:43" ht="45" customHeight="1">
      <c r="A774" s="114">
        <f t="shared" si="85"/>
        <v>760</v>
      </c>
      <c r="B774" s="115" t="str">
        <f>IF(基本情報入力シート!B817="","",基本情報入力シート!B817)</f>
        <v/>
      </c>
      <c r="C774" s="116" t="str">
        <f>IF(基本情報入力シート!L817="","",基本情報入力シート!L817)</f>
        <v/>
      </c>
      <c r="D774" s="116" t="str">
        <f>IF(基本情報入力シート!Q817="","",基本情報入力シート!Q817)</f>
        <v>愛知県</v>
      </c>
      <c r="E774" s="116" t="str">
        <f>IF(基本情報入力シート!V817="","",基本情報入力シート!V817)</f>
        <v/>
      </c>
      <c r="F774" s="116" t="str">
        <f>IF(基本情報入力シート!W817="","",基本情報入力シート!W817)</f>
        <v>事業所番号及びサービス名を入力してください。</v>
      </c>
      <c r="G774" s="116" t="str">
        <f>IF(基本情報入力シート!Z817="","",基本情報入力シート!Z817)</f>
        <v/>
      </c>
      <c r="H774" s="224" t="str">
        <f>IF(基本情報入力シート!AD817="","",基本情報入力シート!AD817)</f>
        <v/>
      </c>
      <c r="I774" s="362" t="str">
        <f>IF(基本情報入力シート!AE817="","",基本情報入力シート!AE817)</f>
        <v/>
      </c>
      <c r="J774" s="487"/>
      <c r="K774" s="491"/>
      <c r="L774" s="490"/>
      <c r="M774" s="363" t="str">
        <f>IF(G774="", "", VLOOKUP(AO774,【参考】数式用!$AZ$3:$BA$6, 2, FALSE))</f>
        <v/>
      </c>
      <c r="N774" s="364" t="str">
        <f>IF(G774="","",VLOOKUP(G774,【参考】数式用!$A$4:$L$54,MATCH('別紙様式2-3（個表）'!M774,【参考】数式用!$J$3:$L$3,0)+9,FALSE))</f>
        <v/>
      </c>
      <c r="O774" s="497" t="s">
        <v>2396</v>
      </c>
      <c r="P774" s="365" t="str">
        <f t="shared" si="84"/>
        <v>未入力あり</v>
      </c>
      <c r="Q774" s="273" t="str">
        <f>IFERROR(IF(P774="未入力あり","",ROUNDDOWN(ROUNDDOWN($H774*$I774,0)*VLOOKUP($G774,【参考】数式用!$A$4:$E$54,3, FALSE),0)),"")</f>
        <v/>
      </c>
      <c r="R774" s="273" t="str">
        <f>IF(AM774="×", 0,IF(P774="未入力あり","",ROUNDDOWN(ROUNDDOWN($H774*$I774,0)*VLOOKUP($G774,【参考】数式用!$A$4:$E$54,4,FALSE),0)))</f>
        <v/>
      </c>
      <c r="S774" s="366" t="str">
        <f>IF(AN774="×", 0,IF(P774="未入力あり","",ROUNDDOWN(ROUNDDOWN($H774*$I774,0)*VLOOKUP($G774,【参考】数式用!$A$4:$E$54,5, FALSE),0)))</f>
        <v/>
      </c>
      <c r="T774" s="369" t="s">
        <v>3907</v>
      </c>
      <c r="U774" s="370"/>
      <c r="V774" s="33"/>
      <c r="W774" s="641"/>
      <c r="X774" s="641"/>
      <c r="Y774" s="641"/>
      <c r="Z774" s="641"/>
      <c r="AA774" s="641"/>
      <c r="AB774" s="641"/>
      <c r="AC774" s="641"/>
      <c r="AD774" s="641"/>
      <c r="AE774" s="641"/>
      <c r="AF774" s="641"/>
      <c r="AG774" s="641"/>
      <c r="AI774" s="373" t="str">
        <f t="shared" si="86"/>
        <v/>
      </c>
      <c r="AJ774" s="372" t="e">
        <f>VLOOKUP('別紙様式2-3（個表）'!$G774,【参考】数式用!$P$4:$Q$54,2, FALSE)</f>
        <v>#N/A</v>
      </c>
      <c r="AK774" s="372" t="e">
        <f>VLOOKUP('別紙様式2-3（個表）'!$G774,【参考】数式用!$P$4:$W$54,8, FALSE)</f>
        <v>#N/A</v>
      </c>
      <c r="AL774" s="372" t="e">
        <f>VLOOKUP('別紙様式2-3（個表）'!$G774,【参考】数式用!$P$4:$AD$54,15, FALSE)</f>
        <v>#N/A</v>
      </c>
      <c r="AM774" s="372" t="str">
        <f t="shared" si="87"/>
        <v/>
      </c>
      <c r="AN774" s="372" t="str">
        <f t="shared" si="88"/>
        <v/>
      </c>
      <c r="AO774" s="372" t="str">
        <f t="shared" si="89"/>
        <v/>
      </c>
      <c r="AP774" s="372" t="str">
        <f>IF(G774="", "", VLOOKUP(G774,【参考】数式用!$A$4:$M$54,13,FALSE))</f>
        <v/>
      </c>
      <c r="AQ774" s="46" t="str">
        <f t="shared" si="90"/>
        <v>―</v>
      </c>
    </row>
    <row r="775" spans="1:43" ht="45" customHeight="1">
      <c r="A775" s="114">
        <f t="shared" si="85"/>
        <v>761</v>
      </c>
      <c r="B775" s="115" t="str">
        <f>IF(基本情報入力シート!B818="","",基本情報入力シート!B818)</f>
        <v/>
      </c>
      <c r="C775" s="116" t="str">
        <f>IF(基本情報入力シート!L818="","",基本情報入力シート!L818)</f>
        <v/>
      </c>
      <c r="D775" s="116" t="str">
        <f>IF(基本情報入力シート!Q818="","",基本情報入力シート!Q818)</f>
        <v>愛知県</v>
      </c>
      <c r="E775" s="116" t="str">
        <f>IF(基本情報入力シート!V818="","",基本情報入力シート!V818)</f>
        <v/>
      </c>
      <c r="F775" s="116" t="str">
        <f>IF(基本情報入力シート!W818="","",基本情報入力シート!W818)</f>
        <v>事業所番号及びサービス名を入力してください。</v>
      </c>
      <c r="G775" s="116" t="str">
        <f>IF(基本情報入力シート!Z818="","",基本情報入力シート!Z818)</f>
        <v/>
      </c>
      <c r="H775" s="224" t="str">
        <f>IF(基本情報入力シート!AD818="","",基本情報入力シート!AD818)</f>
        <v/>
      </c>
      <c r="I775" s="362" t="str">
        <f>IF(基本情報入力シート!AE818="","",基本情報入力シート!AE818)</f>
        <v/>
      </c>
      <c r="J775" s="487"/>
      <c r="K775" s="491"/>
      <c r="L775" s="490"/>
      <c r="M775" s="363" t="str">
        <f>IF(G775="", "", VLOOKUP(AO775,【参考】数式用!$AZ$3:$BA$6, 2, FALSE))</f>
        <v/>
      </c>
      <c r="N775" s="364" t="str">
        <f>IF(G775="","",VLOOKUP(G775,【参考】数式用!$A$4:$L$54,MATCH('別紙様式2-3（個表）'!M775,【参考】数式用!$J$3:$L$3,0)+9,FALSE))</f>
        <v/>
      </c>
      <c r="O775" s="497" t="s">
        <v>2396</v>
      </c>
      <c r="P775" s="365" t="str">
        <f t="shared" si="84"/>
        <v>未入力あり</v>
      </c>
      <c r="Q775" s="273" t="str">
        <f>IFERROR(IF(P775="未入力あり","",ROUNDDOWN(ROUNDDOWN($H775*$I775,0)*VLOOKUP($G775,【参考】数式用!$A$4:$E$54,3, FALSE),0)),"")</f>
        <v/>
      </c>
      <c r="R775" s="273" t="str">
        <f>IF(AM775="×", 0,IF(P775="未入力あり","",ROUNDDOWN(ROUNDDOWN($H775*$I775,0)*VLOOKUP($G775,【参考】数式用!$A$4:$E$54,4,FALSE),0)))</f>
        <v/>
      </c>
      <c r="S775" s="366" t="str">
        <f>IF(AN775="×", 0,IF(P775="未入力あり","",ROUNDDOWN(ROUNDDOWN($H775*$I775,0)*VLOOKUP($G775,【参考】数式用!$A$4:$E$54,5, FALSE),0)))</f>
        <v/>
      </c>
      <c r="T775" s="369" t="s">
        <v>3907</v>
      </c>
      <c r="U775" s="370"/>
      <c r="V775" s="33"/>
      <c r="W775" s="641"/>
      <c r="X775" s="641"/>
      <c r="Y775" s="641"/>
      <c r="Z775" s="641"/>
      <c r="AA775" s="641"/>
      <c r="AB775" s="641"/>
      <c r="AC775" s="641"/>
      <c r="AD775" s="641"/>
      <c r="AE775" s="641"/>
      <c r="AF775" s="641"/>
      <c r="AG775" s="641"/>
      <c r="AI775" s="373" t="str">
        <f t="shared" si="86"/>
        <v/>
      </c>
      <c r="AJ775" s="372" t="e">
        <f>VLOOKUP('別紙様式2-3（個表）'!$G775,【参考】数式用!$P$4:$Q$54,2, FALSE)</f>
        <v>#N/A</v>
      </c>
      <c r="AK775" s="372" t="e">
        <f>VLOOKUP('別紙様式2-3（個表）'!$G775,【参考】数式用!$P$4:$W$54,8, FALSE)</f>
        <v>#N/A</v>
      </c>
      <c r="AL775" s="372" t="e">
        <f>VLOOKUP('別紙様式2-3（個表）'!$G775,【参考】数式用!$P$4:$AD$54,15, FALSE)</f>
        <v>#N/A</v>
      </c>
      <c r="AM775" s="372" t="str">
        <f t="shared" si="87"/>
        <v/>
      </c>
      <c r="AN775" s="372" t="str">
        <f t="shared" si="88"/>
        <v/>
      </c>
      <c r="AO775" s="372" t="str">
        <f t="shared" si="89"/>
        <v/>
      </c>
      <c r="AP775" s="372" t="str">
        <f>IF(G775="", "", VLOOKUP(G775,【参考】数式用!$A$4:$M$54,13,FALSE))</f>
        <v/>
      </c>
      <c r="AQ775" s="46" t="str">
        <f t="shared" si="90"/>
        <v>―</v>
      </c>
    </row>
    <row r="776" spans="1:43" ht="45" customHeight="1">
      <c r="A776" s="114">
        <f t="shared" si="85"/>
        <v>762</v>
      </c>
      <c r="B776" s="115" t="str">
        <f>IF(基本情報入力シート!B819="","",基本情報入力シート!B819)</f>
        <v/>
      </c>
      <c r="C776" s="116" t="str">
        <f>IF(基本情報入力シート!L819="","",基本情報入力シート!L819)</f>
        <v/>
      </c>
      <c r="D776" s="116" t="str">
        <f>IF(基本情報入力シート!Q819="","",基本情報入力シート!Q819)</f>
        <v>愛知県</v>
      </c>
      <c r="E776" s="116" t="str">
        <f>IF(基本情報入力シート!V819="","",基本情報入力シート!V819)</f>
        <v/>
      </c>
      <c r="F776" s="116" t="str">
        <f>IF(基本情報入力シート!W819="","",基本情報入力シート!W819)</f>
        <v>事業所番号及びサービス名を入力してください。</v>
      </c>
      <c r="G776" s="116" t="str">
        <f>IF(基本情報入力シート!Z819="","",基本情報入力シート!Z819)</f>
        <v/>
      </c>
      <c r="H776" s="224" t="str">
        <f>IF(基本情報入力シート!AD819="","",基本情報入力シート!AD819)</f>
        <v/>
      </c>
      <c r="I776" s="362" t="str">
        <f>IF(基本情報入力シート!AE819="","",基本情報入力シート!AE819)</f>
        <v/>
      </c>
      <c r="J776" s="487"/>
      <c r="K776" s="491"/>
      <c r="L776" s="490"/>
      <c r="M776" s="363" t="str">
        <f>IF(G776="", "", VLOOKUP(AO776,【参考】数式用!$AZ$3:$BA$6, 2, FALSE))</f>
        <v/>
      </c>
      <c r="N776" s="364" t="str">
        <f>IF(G776="","",VLOOKUP(G776,【参考】数式用!$A$4:$L$54,MATCH('別紙様式2-3（個表）'!M776,【参考】数式用!$J$3:$L$3,0)+9,FALSE))</f>
        <v/>
      </c>
      <c r="O776" s="497" t="s">
        <v>2396</v>
      </c>
      <c r="P776" s="365" t="str">
        <f t="shared" si="84"/>
        <v>未入力あり</v>
      </c>
      <c r="Q776" s="273" t="str">
        <f>IFERROR(IF(P776="未入力あり","",ROUNDDOWN(ROUNDDOWN($H776*$I776,0)*VLOOKUP($G776,【参考】数式用!$A$4:$E$54,3, FALSE),0)),"")</f>
        <v/>
      </c>
      <c r="R776" s="273" t="str">
        <f>IF(AM776="×", 0,IF(P776="未入力あり","",ROUNDDOWN(ROUNDDOWN($H776*$I776,0)*VLOOKUP($G776,【参考】数式用!$A$4:$E$54,4,FALSE),0)))</f>
        <v/>
      </c>
      <c r="S776" s="366" t="str">
        <f>IF(AN776="×", 0,IF(P776="未入力あり","",ROUNDDOWN(ROUNDDOWN($H776*$I776,0)*VLOOKUP($G776,【参考】数式用!$A$4:$E$54,5, FALSE),0)))</f>
        <v/>
      </c>
      <c r="T776" s="369" t="s">
        <v>3907</v>
      </c>
      <c r="U776" s="370"/>
      <c r="V776" s="33"/>
      <c r="W776" s="641"/>
      <c r="X776" s="641"/>
      <c r="Y776" s="641"/>
      <c r="Z776" s="641"/>
      <c r="AA776" s="641"/>
      <c r="AB776" s="641"/>
      <c r="AC776" s="641"/>
      <c r="AD776" s="641"/>
      <c r="AE776" s="641"/>
      <c r="AF776" s="641"/>
      <c r="AG776" s="641"/>
      <c r="AI776" s="373" t="str">
        <f t="shared" si="86"/>
        <v/>
      </c>
      <c r="AJ776" s="372" t="e">
        <f>VLOOKUP('別紙様式2-3（個表）'!$G776,【参考】数式用!$P$4:$Q$54,2, FALSE)</f>
        <v>#N/A</v>
      </c>
      <c r="AK776" s="372" t="e">
        <f>VLOOKUP('別紙様式2-3（個表）'!$G776,【参考】数式用!$P$4:$W$54,8, FALSE)</f>
        <v>#N/A</v>
      </c>
      <c r="AL776" s="372" t="e">
        <f>VLOOKUP('別紙様式2-3（個表）'!$G776,【参考】数式用!$P$4:$AD$54,15, FALSE)</f>
        <v>#N/A</v>
      </c>
      <c r="AM776" s="372" t="str">
        <f t="shared" si="87"/>
        <v/>
      </c>
      <c r="AN776" s="372" t="str">
        <f t="shared" si="88"/>
        <v/>
      </c>
      <c r="AO776" s="372" t="str">
        <f t="shared" si="89"/>
        <v/>
      </c>
      <c r="AP776" s="372" t="str">
        <f>IF(G776="", "", VLOOKUP(G776,【参考】数式用!$A$4:$M$54,13,FALSE))</f>
        <v/>
      </c>
      <c r="AQ776" s="46" t="str">
        <f t="shared" si="90"/>
        <v>―</v>
      </c>
    </row>
    <row r="777" spans="1:43" ht="45" customHeight="1">
      <c r="A777" s="114">
        <f t="shared" si="85"/>
        <v>763</v>
      </c>
      <c r="B777" s="115" t="str">
        <f>IF(基本情報入力シート!B820="","",基本情報入力シート!B820)</f>
        <v/>
      </c>
      <c r="C777" s="116" t="str">
        <f>IF(基本情報入力シート!L820="","",基本情報入力シート!L820)</f>
        <v/>
      </c>
      <c r="D777" s="116" t="str">
        <f>IF(基本情報入力シート!Q820="","",基本情報入力シート!Q820)</f>
        <v>愛知県</v>
      </c>
      <c r="E777" s="116" t="str">
        <f>IF(基本情報入力シート!V820="","",基本情報入力シート!V820)</f>
        <v/>
      </c>
      <c r="F777" s="116" t="str">
        <f>IF(基本情報入力シート!W820="","",基本情報入力シート!W820)</f>
        <v>事業所番号及びサービス名を入力してください。</v>
      </c>
      <c r="G777" s="116" t="str">
        <f>IF(基本情報入力シート!Z820="","",基本情報入力シート!Z820)</f>
        <v/>
      </c>
      <c r="H777" s="224" t="str">
        <f>IF(基本情報入力シート!AD820="","",基本情報入力シート!AD820)</f>
        <v/>
      </c>
      <c r="I777" s="362" t="str">
        <f>IF(基本情報入力シート!AE820="","",基本情報入力シート!AE820)</f>
        <v/>
      </c>
      <c r="J777" s="487"/>
      <c r="K777" s="491"/>
      <c r="L777" s="490"/>
      <c r="M777" s="363" t="str">
        <f>IF(G777="", "", VLOOKUP(AO777,【参考】数式用!$AZ$3:$BA$6, 2, FALSE))</f>
        <v/>
      </c>
      <c r="N777" s="364" t="str">
        <f>IF(G777="","",VLOOKUP(G777,【参考】数式用!$A$4:$L$54,MATCH('別紙様式2-3（個表）'!M777,【参考】数式用!$J$3:$L$3,0)+9,FALSE))</f>
        <v/>
      </c>
      <c r="O777" s="497" t="s">
        <v>2396</v>
      </c>
      <c r="P777" s="365" t="str">
        <f t="shared" si="84"/>
        <v>未入力あり</v>
      </c>
      <c r="Q777" s="273" t="str">
        <f>IFERROR(IF(P777="未入力あり","",ROUNDDOWN(ROUNDDOWN($H777*$I777,0)*VLOOKUP($G777,【参考】数式用!$A$4:$E$54,3, FALSE),0)),"")</f>
        <v/>
      </c>
      <c r="R777" s="273" t="str">
        <f>IF(AM777="×", 0,IF(P777="未入力あり","",ROUNDDOWN(ROUNDDOWN($H777*$I777,0)*VLOOKUP($G777,【参考】数式用!$A$4:$E$54,4,FALSE),0)))</f>
        <v/>
      </c>
      <c r="S777" s="366" t="str">
        <f>IF(AN777="×", 0,IF(P777="未入力あり","",ROUNDDOWN(ROUNDDOWN($H777*$I777,0)*VLOOKUP($G777,【参考】数式用!$A$4:$E$54,5, FALSE),0)))</f>
        <v/>
      </c>
      <c r="T777" s="369" t="s">
        <v>3907</v>
      </c>
      <c r="U777" s="370"/>
      <c r="V777" s="33"/>
      <c r="W777" s="641"/>
      <c r="X777" s="641"/>
      <c r="Y777" s="641"/>
      <c r="Z777" s="641"/>
      <c r="AA777" s="641"/>
      <c r="AB777" s="641"/>
      <c r="AC777" s="641"/>
      <c r="AD777" s="641"/>
      <c r="AE777" s="641"/>
      <c r="AF777" s="641"/>
      <c r="AG777" s="641"/>
      <c r="AI777" s="373" t="str">
        <f t="shared" si="86"/>
        <v/>
      </c>
      <c r="AJ777" s="372" t="e">
        <f>VLOOKUP('別紙様式2-3（個表）'!$G777,【参考】数式用!$P$4:$Q$54,2, FALSE)</f>
        <v>#N/A</v>
      </c>
      <c r="AK777" s="372" t="e">
        <f>VLOOKUP('別紙様式2-3（個表）'!$G777,【参考】数式用!$P$4:$W$54,8, FALSE)</f>
        <v>#N/A</v>
      </c>
      <c r="AL777" s="372" t="e">
        <f>VLOOKUP('別紙様式2-3（個表）'!$G777,【参考】数式用!$P$4:$AD$54,15, FALSE)</f>
        <v>#N/A</v>
      </c>
      <c r="AM777" s="372" t="str">
        <f t="shared" si="87"/>
        <v/>
      </c>
      <c r="AN777" s="372" t="str">
        <f t="shared" si="88"/>
        <v/>
      </c>
      <c r="AO777" s="372" t="str">
        <f t="shared" si="89"/>
        <v/>
      </c>
      <c r="AP777" s="372" t="str">
        <f>IF(G777="", "", VLOOKUP(G777,【参考】数式用!$A$4:$M$54,13,FALSE))</f>
        <v/>
      </c>
      <c r="AQ777" s="46" t="str">
        <f t="shared" si="90"/>
        <v>―</v>
      </c>
    </row>
    <row r="778" spans="1:43" ht="45" customHeight="1">
      <c r="A778" s="114">
        <f t="shared" si="85"/>
        <v>764</v>
      </c>
      <c r="B778" s="115" t="str">
        <f>IF(基本情報入力シート!B821="","",基本情報入力シート!B821)</f>
        <v/>
      </c>
      <c r="C778" s="116" t="str">
        <f>IF(基本情報入力シート!L821="","",基本情報入力シート!L821)</f>
        <v/>
      </c>
      <c r="D778" s="116" t="str">
        <f>IF(基本情報入力シート!Q821="","",基本情報入力シート!Q821)</f>
        <v>愛知県</v>
      </c>
      <c r="E778" s="116" t="str">
        <f>IF(基本情報入力シート!V821="","",基本情報入力シート!V821)</f>
        <v/>
      </c>
      <c r="F778" s="116" t="str">
        <f>IF(基本情報入力シート!W821="","",基本情報入力シート!W821)</f>
        <v>事業所番号及びサービス名を入力してください。</v>
      </c>
      <c r="G778" s="116" t="str">
        <f>IF(基本情報入力シート!Z821="","",基本情報入力シート!Z821)</f>
        <v/>
      </c>
      <c r="H778" s="224" t="str">
        <f>IF(基本情報入力シート!AD821="","",基本情報入力シート!AD821)</f>
        <v/>
      </c>
      <c r="I778" s="362" t="str">
        <f>IF(基本情報入力シート!AE821="","",基本情報入力シート!AE821)</f>
        <v/>
      </c>
      <c r="J778" s="487"/>
      <c r="K778" s="491"/>
      <c r="L778" s="490"/>
      <c r="M778" s="363" t="str">
        <f>IF(G778="", "", VLOOKUP(AO778,【参考】数式用!$AZ$3:$BA$6, 2, FALSE))</f>
        <v/>
      </c>
      <c r="N778" s="364" t="str">
        <f>IF(G778="","",VLOOKUP(G778,【参考】数式用!$A$4:$L$54,MATCH('別紙様式2-3（個表）'!M778,【参考】数式用!$J$3:$L$3,0)+9,FALSE))</f>
        <v/>
      </c>
      <c r="O778" s="497" t="s">
        <v>2396</v>
      </c>
      <c r="P778" s="365" t="str">
        <f t="shared" si="84"/>
        <v>未入力あり</v>
      </c>
      <c r="Q778" s="273" t="str">
        <f>IFERROR(IF(P778="未入力あり","",ROUNDDOWN(ROUNDDOWN($H778*$I778,0)*VLOOKUP($G778,【参考】数式用!$A$4:$E$54,3, FALSE),0)),"")</f>
        <v/>
      </c>
      <c r="R778" s="273" t="str">
        <f>IF(AM778="×", 0,IF(P778="未入力あり","",ROUNDDOWN(ROUNDDOWN($H778*$I778,0)*VLOOKUP($G778,【参考】数式用!$A$4:$E$54,4,FALSE),0)))</f>
        <v/>
      </c>
      <c r="S778" s="366" t="str">
        <f>IF(AN778="×", 0,IF(P778="未入力あり","",ROUNDDOWN(ROUNDDOWN($H778*$I778,0)*VLOOKUP($G778,【参考】数式用!$A$4:$E$54,5, FALSE),0)))</f>
        <v/>
      </c>
      <c r="T778" s="369" t="s">
        <v>3907</v>
      </c>
      <c r="U778" s="370"/>
      <c r="V778" s="33"/>
      <c r="W778" s="641"/>
      <c r="X778" s="641"/>
      <c r="Y778" s="641"/>
      <c r="Z778" s="641"/>
      <c r="AA778" s="641"/>
      <c r="AB778" s="641"/>
      <c r="AC778" s="641"/>
      <c r="AD778" s="641"/>
      <c r="AE778" s="641"/>
      <c r="AF778" s="641"/>
      <c r="AG778" s="641"/>
      <c r="AI778" s="373" t="str">
        <f t="shared" si="86"/>
        <v/>
      </c>
      <c r="AJ778" s="372" t="e">
        <f>VLOOKUP('別紙様式2-3（個表）'!$G778,【参考】数式用!$P$4:$Q$54,2, FALSE)</f>
        <v>#N/A</v>
      </c>
      <c r="AK778" s="372" t="e">
        <f>VLOOKUP('別紙様式2-3（個表）'!$G778,【参考】数式用!$P$4:$W$54,8, FALSE)</f>
        <v>#N/A</v>
      </c>
      <c r="AL778" s="372" t="e">
        <f>VLOOKUP('別紙様式2-3（個表）'!$G778,【参考】数式用!$P$4:$AD$54,15, FALSE)</f>
        <v>#N/A</v>
      </c>
      <c r="AM778" s="372" t="str">
        <f t="shared" si="87"/>
        <v/>
      </c>
      <c r="AN778" s="372" t="str">
        <f t="shared" si="88"/>
        <v/>
      </c>
      <c r="AO778" s="372" t="str">
        <f t="shared" si="89"/>
        <v/>
      </c>
      <c r="AP778" s="372" t="str">
        <f>IF(G778="", "", VLOOKUP(G778,【参考】数式用!$A$4:$M$54,13,FALSE))</f>
        <v/>
      </c>
      <c r="AQ778" s="46" t="str">
        <f t="shared" si="90"/>
        <v>―</v>
      </c>
    </row>
    <row r="779" spans="1:43" ht="45" customHeight="1">
      <c r="A779" s="114">
        <f t="shared" si="85"/>
        <v>765</v>
      </c>
      <c r="B779" s="115" t="str">
        <f>IF(基本情報入力シート!B822="","",基本情報入力シート!B822)</f>
        <v/>
      </c>
      <c r="C779" s="116" t="str">
        <f>IF(基本情報入力シート!L822="","",基本情報入力シート!L822)</f>
        <v/>
      </c>
      <c r="D779" s="116" t="str">
        <f>IF(基本情報入力シート!Q822="","",基本情報入力シート!Q822)</f>
        <v>愛知県</v>
      </c>
      <c r="E779" s="116" t="str">
        <f>IF(基本情報入力シート!V822="","",基本情報入力シート!V822)</f>
        <v/>
      </c>
      <c r="F779" s="116" t="str">
        <f>IF(基本情報入力シート!W822="","",基本情報入力シート!W822)</f>
        <v>事業所番号及びサービス名を入力してください。</v>
      </c>
      <c r="G779" s="116" t="str">
        <f>IF(基本情報入力シート!Z822="","",基本情報入力シート!Z822)</f>
        <v/>
      </c>
      <c r="H779" s="224" t="str">
        <f>IF(基本情報入力シート!AD822="","",基本情報入力シート!AD822)</f>
        <v/>
      </c>
      <c r="I779" s="362" t="str">
        <f>IF(基本情報入力シート!AE822="","",基本情報入力シート!AE822)</f>
        <v/>
      </c>
      <c r="J779" s="487"/>
      <c r="K779" s="491"/>
      <c r="L779" s="490"/>
      <c r="M779" s="363" t="str">
        <f>IF(G779="", "", VLOOKUP(AO779,【参考】数式用!$AZ$3:$BA$6, 2, FALSE))</f>
        <v/>
      </c>
      <c r="N779" s="364" t="str">
        <f>IF(G779="","",VLOOKUP(G779,【参考】数式用!$A$4:$L$54,MATCH('別紙様式2-3（個表）'!M779,【参考】数式用!$J$3:$L$3,0)+9,FALSE))</f>
        <v/>
      </c>
      <c r="O779" s="497" t="s">
        <v>2396</v>
      </c>
      <c r="P779" s="365" t="str">
        <f t="shared" si="84"/>
        <v>未入力あり</v>
      </c>
      <c r="Q779" s="273" t="str">
        <f>IFERROR(IF(P779="未入力あり","",ROUNDDOWN(ROUNDDOWN($H779*$I779,0)*VLOOKUP($G779,【参考】数式用!$A$4:$E$54,3, FALSE),0)),"")</f>
        <v/>
      </c>
      <c r="R779" s="273" t="str">
        <f>IF(AM779="×", 0,IF(P779="未入力あり","",ROUNDDOWN(ROUNDDOWN($H779*$I779,0)*VLOOKUP($G779,【参考】数式用!$A$4:$E$54,4,FALSE),0)))</f>
        <v/>
      </c>
      <c r="S779" s="366" t="str">
        <f>IF(AN779="×", 0,IF(P779="未入力あり","",ROUNDDOWN(ROUNDDOWN($H779*$I779,0)*VLOOKUP($G779,【参考】数式用!$A$4:$E$54,5, FALSE),0)))</f>
        <v/>
      </c>
      <c r="T779" s="369" t="s">
        <v>3907</v>
      </c>
      <c r="U779" s="370"/>
      <c r="V779" s="33"/>
      <c r="W779" s="641"/>
      <c r="X779" s="641"/>
      <c r="Y779" s="641"/>
      <c r="Z779" s="641"/>
      <c r="AA779" s="641"/>
      <c r="AB779" s="641"/>
      <c r="AC779" s="641"/>
      <c r="AD779" s="641"/>
      <c r="AE779" s="641"/>
      <c r="AF779" s="641"/>
      <c r="AG779" s="641"/>
      <c r="AI779" s="373" t="str">
        <f t="shared" si="86"/>
        <v/>
      </c>
      <c r="AJ779" s="372" t="e">
        <f>VLOOKUP('別紙様式2-3（個表）'!$G779,【参考】数式用!$P$4:$Q$54,2, FALSE)</f>
        <v>#N/A</v>
      </c>
      <c r="AK779" s="372" t="e">
        <f>VLOOKUP('別紙様式2-3（個表）'!$G779,【参考】数式用!$P$4:$W$54,8, FALSE)</f>
        <v>#N/A</v>
      </c>
      <c r="AL779" s="372" t="e">
        <f>VLOOKUP('別紙様式2-3（個表）'!$G779,【参考】数式用!$P$4:$AD$54,15, FALSE)</f>
        <v>#N/A</v>
      </c>
      <c r="AM779" s="372" t="str">
        <f t="shared" si="87"/>
        <v/>
      </c>
      <c r="AN779" s="372" t="str">
        <f t="shared" si="88"/>
        <v/>
      </c>
      <c r="AO779" s="372" t="str">
        <f t="shared" si="89"/>
        <v/>
      </c>
      <c r="AP779" s="372" t="str">
        <f>IF(G779="", "", VLOOKUP(G779,【参考】数式用!$A$4:$M$54,13,FALSE))</f>
        <v/>
      </c>
      <c r="AQ779" s="46" t="str">
        <f t="shared" si="90"/>
        <v>―</v>
      </c>
    </row>
    <row r="780" spans="1:43" ht="45" customHeight="1">
      <c r="A780" s="114">
        <f t="shared" si="85"/>
        <v>766</v>
      </c>
      <c r="B780" s="115" t="str">
        <f>IF(基本情報入力シート!B823="","",基本情報入力シート!B823)</f>
        <v/>
      </c>
      <c r="C780" s="116" t="str">
        <f>IF(基本情報入力シート!L823="","",基本情報入力シート!L823)</f>
        <v/>
      </c>
      <c r="D780" s="116" t="str">
        <f>IF(基本情報入力シート!Q823="","",基本情報入力シート!Q823)</f>
        <v>愛知県</v>
      </c>
      <c r="E780" s="116" t="str">
        <f>IF(基本情報入力シート!V823="","",基本情報入力シート!V823)</f>
        <v/>
      </c>
      <c r="F780" s="116" t="str">
        <f>IF(基本情報入力シート!W823="","",基本情報入力シート!W823)</f>
        <v>事業所番号及びサービス名を入力してください。</v>
      </c>
      <c r="G780" s="116" t="str">
        <f>IF(基本情報入力シート!Z823="","",基本情報入力シート!Z823)</f>
        <v/>
      </c>
      <c r="H780" s="224" t="str">
        <f>IF(基本情報入力シート!AD823="","",基本情報入力シート!AD823)</f>
        <v/>
      </c>
      <c r="I780" s="362" t="str">
        <f>IF(基本情報入力シート!AE823="","",基本情報入力シート!AE823)</f>
        <v/>
      </c>
      <c r="J780" s="487"/>
      <c r="K780" s="491"/>
      <c r="L780" s="490"/>
      <c r="M780" s="363" t="str">
        <f>IF(G780="", "", VLOOKUP(AO780,【参考】数式用!$AZ$3:$BA$6, 2, FALSE))</f>
        <v/>
      </c>
      <c r="N780" s="364" t="str">
        <f>IF(G780="","",VLOOKUP(G780,【参考】数式用!$A$4:$L$54,MATCH('別紙様式2-3（個表）'!M780,【参考】数式用!$J$3:$L$3,0)+9,FALSE))</f>
        <v/>
      </c>
      <c r="O780" s="497" t="s">
        <v>2396</v>
      </c>
      <c r="P780" s="365" t="str">
        <f t="shared" si="84"/>
        <v>未入力あり</v>
      </c>
      <c r="Q780" s="273" t="str">
        <f>IFERROR(IF(P780="未入力あり","",ROUNDDOWN(ROUNDDOWN($H780*$I780,0)*VLOOKUP($G780,【参考】数式用!$A$4:$E$54,3, FALSE),0)),"")</f>
        <v/>
      </c>
      <c r="R780" s="273" t="str">
        <f>IF(AM780="×", 0,IF(P780="未入力あり","",ROUNDDOWN(ROUNDDOWN($H780*$I780,0)*VLOOKUP($G780,【参考】数式用!$A$4:$E$54,4,FALSE),0)))</f>
        <v/>
      </c>
      <c r="S780" s="366" t="str">
        <f>IF(AN780="×", 0,IF(P780="未入力あり","",ROUNDDOWN(ROUNDDOWN($H780*$I780,0)*VLOOKUP($G780,【参考】数式用!$A$4:$E$54,5, FALSE),0)))</f>
        <v/>
      </c>
      <c r="T780" s="369" t="s">
        <v>3907</v>
      </c>
      <c r="U780" s="370"/>
      <c r="V780" s="33"/>
      <c r="W780" s="641"/>
      <c r="X780" s="641"/>
      <c r="Y780" s="641"/>
      <c r="Z780" s="641"/>
      <c r="AA780" s="641"/>
      <c r="AB780" s="641"/>
      <c r="AC780" s="641"/>
      <c r="AD780" s="641"/>
      <c r="AE780" s="641"/>
      <c r="AF780" s="641"/>
      <c r="AG780" s="641"/>
      <c r="AI780" s="373" t="str">
        <f t="shared" si="86"/>
        <v/>
      </c>
      <c r="AJ780" s="372" t="e">
        <f>VLOOKUP('別紙様式2-3（個表）'!$G780,【参考】数式用!$P$4:$Q$54,2, FALSE)</f>
        <v>#N/A</v>
      </c>
      <c r="AK780" s="372" t="e">
        <f>VLOOKUP('別紙様式2-3（個表）'!$G780,【参考】数式用!$P$4:$W$54,8, FALSE)</f>
        <v>#N/A</v>
      </c>
      <c r="AL780" s="372" t="e">
        <f>VLOOKUP('別紙様式2-3（個表）'!$G780,【参考】数式用!$P$4:$AD$54,15, FALSE)</f>
        <v>#N/A</v>
      </c>
      <c r="AM780" s="372" t="str">
        <f t="shared" si="87"/>
        <v/>
      </c>
      <c r="AN780" s="372" t="str">
        <f t="shared" si="88"/>
        <v/>
      </c>
      <c r="AO780" s="372" t="str">
        <f t="shared" si="89"/>
        <v/>
      </c>
      <c r="AP780" s="372" t="str">
        <f>IF(G780="", "", VLOOKUP(G780,【参考】数式用!$A$4:$M$54,13,FALSE))</f>
        <v/>
      </c>
      <c r="AQ780" s="46" t="str">
        <f t="shared" si="90"/>
        <v>―</v>
      </c>
    </row>
    <row r="781" spans="1:43" ht="45" customHeight="1">
      <c r="A781" s="114">
        <f t="shared" si="85"/>
        <v>767</v>
      </c>
      <c r="B781" s="115" t="str">
        <f>IF(基本情報入力シート!B824="","",基本情報入力シート!B824)</f>
        <v/>
      </c>
      <c r="C781" s="116" t="str">
        <f>IF(基本情報入力シート!L824="","",基本情報入力シート!L824)</f>
        <v/>
      </c>
      <c r="D781" s="116" t="str">
        <f>IF(基本情報入力シート!Q824="","",基本情報入力シート!Q824)</f>
        <v>愛知県</v>
      </c>
      <c r="E781" s="116" t="str">
        <f>IF(基本情報入力シート!V824="","",基本情報入力シート!V824)</f>
        <v/>
      </c>
      <c r="F781" s="116" t="str">
        <f>IF(基本情報入力シート!W824="","",基本情報入力シート!W824)</f>
        <v>事業所番号及びサービス名を入力してください。</v>
      </c>
      <c r="G781" s="116" t="str">
        <f>IF(基本情報入力シート!Z824="","",基本情報入力シート!Z824)</f>
        <v/>
      </c>
      <c r="H781" s="224" t="str">
        <f>IF(基本情報入力シート!AD824="","",基本情報入力シート!AD824)</f>
        <v/>
      </c>
      <c r="I781" s="362" t="str">
        <f>IF(基本情報入力シート!AE824="","",基本情報入力シート!AE824)</f>
        <v/>
      </c>
      <c r="J781" s="487"/>
      <c r="K781" s="491"/>
      <c r="L781" s="490"/>
      <c r="M781" s="363" t="str">
        <f>IF(G781="", "", VLOOKUP(AO781,【参考】数式用!$AZ$3:$BA$6, 2, FALSE))</f>
        <v/>
      </c>
      <c r="N781" s="364" t="str">
        <f>IF(G781="","",VLOOKUP(G781,【参考】数式用!$A$4:$L$54,MATCH('別紙様式2-3（個表）'!M781,【参考】数式用!$J$3:$L$3,0)+9,FALSE))</f>
        <v/>
      </c>
      <c r="O781" s="497" t="s">
        <v>2396</v>
      </c>
      <c r="P781" s="365" t="str">
        <f t="shared" si="84"/>
        <v>未入力あり</v>
      </c>
      <c r="Q781" s="273" t="str">
        <f>IFERROR(IF(P781="未入力あり","",ROUNDDOWN(ROUNDDOWN($H781*$I781,0)*VLOOKUP($G781,【参考】数式用!$A$4:$E$54,3, FALSE),0)),"")</f>
        <v/>
      </c>
      <c r="R781" s="273" t="str">
        <f>IF(AM781="×", 0,IF(P781="未入力あり","",ROUNDDOWN(ROUNDDOWN($H781*$I781,0)*VLOOKUP($G781,【参考】数式用!$A$4:$E$54,4,FALSE),0)))</f>
        <v/>
      </c>
      <c r="S781" s="366" t="str">
        <f>IF(AN781="×", 0,IF(P781="未入力あり","",ROUNDDOWN(ROUNDDOWN($H781*$I781,0)*VLOOKUP($G781,【参考】数式用!$A$4:$E$54,5, FALSE),0)))</f>
        <v/>
      </c>
      <c r="T781" s="369" t="s">
        <v>3907</v>
      </c>
      <c r="U781" s="370"/>
      <c r="V781" s="33"/>
      <c r="W781" s="641"/>
      <c r="X781" s="641"/>
      <c r="Y781" s="641"/>
      <c r="Z781" s="641"/>
      <c r="AA781" s="641"/>
      <c r="AB781" s="641"/>
      <c r="AC781" s="641"/>
      <c r="AD781" s="641"/>
      <c r="AE781" s="641"/>
      <c r="AF781" s="641"/>
      <c r="AG781" s="641"/>
      <c r="AI781" s="373" t="str">
        <f t="shared" si="86"/>
        <v/>
      </c>
      <c r="AJ781" s="372" t="e">
        <f>VLOOKUP('別紙様式2-3（個表）'!$G781,【参考】数式用!$P$4:$Q$54,2, FALSE)</f>
        <v>#N/A</v>
      </c>
      <c r="AK781" s="372" t="e">
        <f>VLOOKUP('別紙様式2-3（個表）'!$G781,【参考】数式用!$P$4:$W$54,8, FALSE)</f>
        <v>#N/A</v>
      </c>
      <c r="AL781" s="372" t="e">
        <f>VLOOKUP('別紙様式2-3（個表）'!$G781,【参考】数式用!$P$4:$AD$54,15, FALSE)</f>
        <v>#N/A</v>
      </c>
      <c r="AM781" s="372" t="str">
        <f t="shared" si="87"/>
        <v/>
      </c>
      <c r="AN781" s="372" t="str">
        <f t="shared" si="88"/>
        <v/>
      </c>
      <c r="AO781" s="372" t="str">
        <f t="shared" si="89"/>
        <v/>
      </c>
      <c r="AP781" s="372" t="str">
        <f>IF(G781="", "", VLOOKUP(G781,【参考】数式用!$A$4:$M$54,13,FALSE))</f>
        <v/>
      </c>
      <c r="AQ781" s="46" t="str">
        <f t="shared" si="90"/>
        <v>―</v>
      </c>
    </row>
    <row r="782" spans="1:43" ht="45" customHeight="1">
      <c r="A782" s="114">
        <f t="shared" si="85"/>
        <v>768</v>
      </c>
      <c r="B782" s="115" t="str">
        <f>IF(基本情報入力シート!B825="","",基本情報入力シート!B825)</f>
        <v/>
      </c>
      <c r="C782" s="116" t="str">
        <f>IF(基本情報入力シート!L825="","",基本情報入力シート!L825)</f>
        <v/>
      </c>
      <c r="D782" s="116" t="str">
        <f>IF(基本情報入力シート!Q825="","",基本情報入力シート!Q825)</f>
        <v>愛知県</v>
      </c>
      <c r="E782" s="116" t="str">
        <f>IF(基本情報入力シート!V825="","",基本情報入力シート!V825)</f>
        <v/>
      </c>
      <c r="F782" s="116" t="str">
        <f>IF(基本情報入力シート!W825="","",基本情報入力シート!W825)</f>
        <v>事業所番号及びサービス名を入力してください。</v>
      </c>
      <c r="G782" s="116" t="str">
        <f>IF(基本情報入力シート!Z825="","",基本情報入力シート!Z825)</f>
        <v/>
      </c>
      <c r="H782" s="224" t="str">
        <f>IF(基本情報入力シート!AD825="","",基本情報入力シート!AD825)</f>
        <v/>
      </c>
      <c r="I782" s="362" t="str">
        <f>IF(基本情報入力シート!AE825="","",基本情報入力シート!AE825)</f>
        <v/>
      </c>
      <c r="J782" s="487"/>
      <c r="K782" s="491"/>
      <c r="L782" s="490"/>
      <c r="M782" s="363" t="str">
        <f>IF(G782="", "", VLOOKUP(AO782,【参考】数式用!$AZ$3:$BA$6, 2, FALSE))</f>
        <v/>
      </c>
      <c r="N782" s="364" t="str">
        <f>IF(G782="","",VLOOKUP(G782,【参考】数式用!$A$4:$L$54,MATCH('別紙様式2-3（個表）'!M782,【参考】数式用!$J$3:$L$3,0)+9,FALSE))</f>
        <v/>
      </c>
      <c r="O782" s="497" t="s">
        <v>2396</v>
      </c>
      <c r="P782" s="365" t="str">
        <f t="shared" ref="P782:P845" si="91">IFERROR(ROUNDDOWN(ROUNDDOWN($H782*$I782,0)*$N782,0),"未入力あり")</f>
        <v>未入力あり</v>
      </c>
      <c r="Q782" s="273" t="str">
        <f>IFERROR(IF(P782="未入力あり","",ROUNDDOWN(ROUNDDOWN($H782*$I782,0)*VLOOKUP($G782,【参考】数式用!$A$4:$E$54,3, FALSE),0)),"")</f>
        <v/>
      </c>
      <c r="R782" s="273" t="str">
        <f>IF(AM782="×", 0,IF(P782="未入力あり","",ROUNDDOWN(ROUNDDOWN($H782*$I782,0)*VLOOKUP($G782,【参考】数式用!$A$4:$E$54,4,FALSE),0)))</f>
        <v/>
      </c>
      <c r="S782" s="366" t="str">
        <f>IF(AN782="×", 0,IF(P782="未入力あり","",ROUNDDOWN(ROUNDDOWN($H782*$I782,0)*VLOOKUP($G782,【参考】数式用!$A$4:$E$54,5, FALSE),0)))</f>
        <v/>
      </c>
      <c r="T782" s="369" t="s">
        <v>3907</v>
      </c>
      <c r="U782" s="370"/>
      <c r="V782" s="33"/>
      <c r="W782" s="641"/>
      <c r="X782" s="641"/>
      <c r="Y782" s="641"/>
      <c r="Z782" s="641"/>
      <c r="AA782" s="641"/>
      <c r="AB782" s="641"/>
      <c r="AC782" s="641"/>
      <c r="AD782" s="641"/>
      <c r="AE782" s="641"/>
      <c r="AF782" s="641"/>
      <c r="AG782" s="641"/>
      <c r="AI782" s="373" t="str">
        <f t="shared" si="86"/>
        <v/>
      </c>
      <c r="AJ782" s="372" t="e">
        <f>VLOOKUP('別紙様式2-3（個表）'!$G782,【参考】数式用!$P$4:$Q$54,2, FALSE)</f>
        <v>#N/A</v>
      </c>
      <c r="AK782" s="372" t="e">
        <f>VLOOKUP('別紙様式2-3（個表）'!$G782,【参考】数式用!$P$4:$W$54,8, FALSE)</f>
        <v>#N/A</v>
      </c>
      <c r="AL782" s="372" t="e">
        <f>VLOOKUP('別紙様式2-3（個表）'!$G782,【参考】数式用!$P$4:$AD$54,15, FALSE)</f>
        <v>#N/A</v>
      </c>
      <c r="AM782" s="372" t="str">
        <f t="shared" si="87"/>
        <v/>
      </c>
      <c r="AN782" s="372" t="str">
        <f t="shared" si="88"/>
        <v/>
      </c>
      <c r="AO782" s="372" t="str">
        <f t="shared" si="89"/>
        <v/>
      </c>
      <c r="AP782" s="372" t="str">
        <f>IF(G782="", "", VLOOKUP(G782,【参考】数式用!$A$4:$M$54,13,FALSE))</f>
        <v/>
      </c>
      <c r="AQ782" s="46" t="str">
        <f t="shared" si="90"/>
        <v>―</v>
      </c>
    </row>
    <row r="783" spans="1:43" ht="45" customHeight="1">
      <c r="A783" s="114">
        <f t="shared" si="85"/>
        <v>769</v>
      </c>
      <c r="B783" s="115" t="str">
        <f>IF(基本情報入力シート!B826="","",基本情報入力シート!B826)</f>
        <v/>
      </c>
      <c r="C783" s="116" t="str">
        <f>IF(基本情報入力シート!L826="","",基本情報入力シート!L826)</f>
        <v/>
      </c>
      <c r="D783" s="116" t="str">
        <f>IF(基本情報入力シート!Q826="","",基本情報入力シート!Q826)</f>
        <v>愛知県</v>
      </c>
      <c r="E783" s="116" t="str">
        <f>IF(基本情報入力シート!V826="","",基本情報入力シート!V826)</f>
        <v/>
      </c>
      <c r="F783" s="116" t="str">
        <f>IF(基本情報入力シート!W826="","",基本情報入力シート!W826)</f>
        <v>事業所番号及びサービス名を入力してください。</v>
      </c>
      <c r="G783" s="116" t="str">
        <f>IF(基本情報入力シート!Z826="","",基本情報入力シート!Z826)</f>
        <v/>
      </c>
      <c r="H783" s="224" t="str">
        <f>IF(基本情報入力シート!AD826="","",基本情報入力シート!AD826)</f>
        <v/>
      </c>
      <c r="I783" s="362" t="str">
        <f>IF(基本情報入力シート!AE826="","",基本情報入力シート!AE826)</f>
        <v/>
      </c>
      <c r="J783" s="487"/>
      <c r="K783" s="491"/>
      <c r="L783" s="490"/>
      <c r="M783" s="363" t="str">
        <f>IF(G783="", "", VLOOKUP(AO783,【参考】数式用!$AZ$3:$BA$6, 2, FALSE))</f>
        <v/>
      </c>
      <c r="N783" s="364" t="str">
        <f>IF(G783="","",VLOOKUP(G783,【参考】数式用!$A$4:$L$54,MATCH('別紙様式2-3（個表）'!M783,【参考】数式用!$J$3:$L$3,0)+9,FALSE))</f>
        <v/>
      </c>
      <c r="O783" s="497" t="s">
        <v>2396</v>
      </c>
      <c r="P783" s="365" t="str">
        <f t="shared" si="91"/>
        <v>未入力あり</v>
      </c>
      <c r="Q783" s="273" t="str">
        <f>IFERROR(IF(P783="未入力あり","",ROUNDDOWN(ROUNDDOWN($H783*$I783,0)*VLOOKUP($G783,【参考】数式用!$A$4:$E$54,3, FALSE),0)),"")</f>
        <v/>
      </c>
      <c r="R783" s="273" t="str">
        <f>IF(AM783="×", 0,IF(P783="未入力あり","",ROUNDDOWN(ROUNDDOWN($H783*$I783,0)*VLOOKUP($G783,【参考】数式用!$A$4:$E$54,4,FALSE),0)))</f>
        <v/>
      </c>
      <c r="S783" s="366" t="str">
        <f>IF(AN783="×", 0,IF(P783="未入力あり","",ROUNDDOWN(ROUNDDOWN($H783*$I783,0)*VLOOKUP($G783,【参考】数式用!$A$4:$E$54,5, FALSE),0)))</f>
        <v/>
      </c>
      <c r="T783" s="369" t="s">
        <v>3907</v>
      </c>
      <c r="U783" s="370"/>
      <c r="V783" s="33"/>
      <c r="W783" s="641"/>
      <c r="X783" s="641"/>
      <c r="Y783" s="641"/>
      <c r="Z783" s="641"/>
      <c r="AA783" s="641"/>
      <c r="AB783" s="641"/>
      <c r="AC783" s="641"/>
      <c r="AD783" s="641"/>
      <c r="AE783" s="641"/>
      <c r="AF783" s="641"/>
      <c r="AG783" s="641"/>
      <c r="AI783" s="373" t="str">
        <f t="shared" si="86"/>
        <v/>
      </c>
      <c r="AJ783" s="372" t="e">
        <f>VLOOKUP('別紙様式2-3（個表）'!$G783,【参考】数式用!$P$4:$Q$54,2, FALSE)</f>
        <v>#N/A</v>
      </c>
      <c r="AK783" s="372" t="e">
        <f>VLOOKUP('別紙様式2-3（個表）'!$G783,【参考】数式用!$P$4:$W$54,8, FALSE)</f>
        <v>#N/A</v>
      </c>
      <c r="AL783" s="372" t="e">
        <f>VLOOKUP('別紙様式2-3（個表）'!$G783,【参考】数式用!$P$4:$AD$54,15, FALSE)</f>
        <v>#N/A</v>
      </c>
      <c r="AM783" s="372" t="str">
        <f t="shared" si="87"/>
        <v/>
      </c>
      <c r="AN783" s="372" t="str">
        <f t="shared" si="88"/>
        <v/>
      </c>
      <c r="AO783" s="372" t="str">
        <f t="shared" si="89"/>
        <v/>
      </c>
      <c r="AP783" s="372" t="str">
        <f>IF(G783="", "", VLOOKUP(G783,【参考】数式用!$A$4:$M$54,13,FALSE))</f>
        <v/>
      </c>
      <c r="AQ783" s="46" t="str">
        <f t="shared" si="90"/>
        <v>―</v>
      </c>
    </row>
    <row r="784" spans="1:43" ht="45" customHeight="1">
      <c r="A784" s="114">
        <f t="shared" si="85"/>
        <v>770</v>
      </c>
      <c r="B784" s="115" t="str">
        <f>IF(基本情報入力シート!B827="","",基本情報入力シート!B827)</f>
        <v/>
      </c>
      <c r="C784" s="116" t="str">
        <f>IF(基本情報入力シート!L827="","",基本情報入力シート!L827)</f>
        <v/>
      </c>
      <c r="D784" s="116" t="str">
        <f>IF(基本情報入力シート!Q827="","",基本情報入力シート!Q827)</f>
        <v>愛知県</v>
      </c>
      <c r="E784" s="116" t="str">
        <f>IF(基本情報入力シート!V827="","",基本情報入力シート!V827)</f>
        <v/>
      </c>
      <c r="F784" s="116" t="str">
        <f>IF(基本情報入力シート!W827="","",基本情報入力シート!W827)</f>
        <v>事業所番号及びサービス名を入力してください。</v>
      </c>
      <c r="G784" s="116" t="str">
        <f>IF(基本情報入力シート!Z827="","",基本情報入力シート!Z827)</f>
        <v/>
      </c>
      <c r="H784" s="224" t="str">
        <f>IF(基本情報入力シート!AD827="","",基本情報入力シート!AD827)</f>
        <v/>
      </c>
      <c r="I784" s="362" t="str">
        <f>IF(基本情報入力シート!AE827="","",基本情報入力シート!AE827)</f>
        <v/>
      </c>
      <c r="J784" s="487"/>
      <c r="K784" s="491"/>
      <c r="L784" s="490"/>
      <c r="M784" s="363" t="str">
        <f>IF(G784="", "", VLOOKUP(AO784,【参考】数式用!$AZ$3:$BA$6, 2, FALSE))</f>
        <v/>
      </c>
      <c r="N784" s="364" t="str">
        <f>IF(G784="","",VLOOKUP(G784,【参考】数式用!$A$4:$L$54,MATCH('別紙様式2-3（個表）'!M784,【参考】数式用!$J$3:$L$3,0)+9,FALSE))</f>
        <v/>
      </c>
      <c r="O784" s="497" t="s">
        <v>2396</v>
      </c>
      <c r="P784" s="365" t="str">
        <f t="shared" si="91"/>
        <v>未入力あり</v>
      </c>
      <c r="Q784" s="273" t="str">
        <f>IFERROR(IF(P784="未入力あり","",ROUNDDOWN(ROUNDDOWN($H784*$I784,0)*VLOOKUP($G784,【参考】数式用!$A$4:$E$54,3, FALSE),0)),"")</f>
        <v/>
      </c>
      <c r="R784" s="273" t="str">
        <f>IF(AM784="×", 0,IF(P784="未入力あり","",ROUNDDOWN(ROUNDDOWN($H784*$I784,0)*VLOOKUP($G784,【参考】数式用!$A$4:$E$54,4,FALSE),0)))</f>
        <v/>
      </c>
      <c r="S784" s="366" t="str">
        <f>IF(AN784="×", 0,IF(P784="未入力あり","",ROUNDDOWN(ROUNDDOWN($H784*$I784,0)*VLOOKUP($G784,【参考】数式用!$A$4:$E$54,5, FALSE),0)))</f>
        <v/>
      </c>
      <c r="T784" s="369" t="s">
        <v>3907</v>
      </c>
      <c r="U784" s="370"/>
      <c r="V784" s="33"/>
      <c r="W784" s="641"/>
      <c r="X784" s="641"/>
      <c r="Y784" s="641"/>
      <c r="Z784" s="641"/>
      <c r="AA784" s="641"/>
      <c r="AB784" s="641"/>
      <c r="AC784" s="641"/>
      <c r="AD784" s="641"/>
      <c r="AE784" s="641"/>
      <c r="AF784" s="641"/>
      <c r="AG784" s="641"/>
      <c r="AI784" s="373" t="str">
        <f t="shared" si="86"/>
        <v/>
      </c>
      <c r="AJ784" s="372" t="e">
        <f>VLOOKUP('別紙様式2-3（個表）'!$G784,【参考】数式用!$P$4:$Q$54,2, FALSE)</f>
        <v>#N/A</v>
      </c>
      <c r="AK784" s="372" t="e">
        <f>VLOOKUP('別紙様式2-3（個表）'!$G784,【参考】数式用!$P$4:$W$54,8, FALSE)</f>
        <v>#N/A</v>
      </c>
      <c r="AL784" s="372" t="e">
        <f>VLOOKUP('別紙様式2-3（個表）'!$G784,【参考】数式用!$P$4:$AD$54,15, FALSE)</f>
        <v>#N/A</v>
      </c>
      <c r="AM784" s="372" t="str">
        <f t="shared" si="87"/>
        <v/>
      </c>
      <c r="AN784" s="372" t="str">
        <f t="shared" si="88"/>
        <v/>
      </c>
      <c r="AO784" s="372" t="str">
        <f t="shared" si="89"/>
        <v/>
      </c>
      <c r="AP784" s="372" t="str">
        <f>IF(G784="", "", VLOOKUP(G784,【参考】数式用!$A$4:$M$54,13,FALSE))</f>
        <v/>
      </c>
      <c r="AQ784" s="46" t="str">
        <f t="shared" si="90"/>
        <v>―</v>
      </c>
    </row>
    <row r="785" spans="1:43" ht="45" customHeight="1">
      <c r="A785" s="114">
        <f t="shared" ref="A785:A848" si="92">A784+1</f>
        <v>771</v>
      </c>
      <c r="B785" s="115" t="str">
        <f>IF(基本情報入力シート!B828="","",基本情報入力シート!B828)</f>
        <v/>
      </c>
      <c r="C785" s="116" t="str">
        <f>IF(基本情報入力シート!L828="","",基本情報入力シート!L828)</f>
        <v/>
      </c>
      <c r="D785" s="116" t="str">
        <f>IF(基本情報入力シート!Q828="","",基本情報入力シート!Q828)</f>
        <v>愛知県</v>
      </c>
      <c r="E785" s="116" t="str">
        <f>IF(基本情報入力シート!V828="","",基本情報入力シート!V828)</f>
        <v/>
      </c>
      <c r="F785" s="116" t="str">
        <f>IF(基本情報入力シート!W828="","",基本情報入力シート!W828)</f>
        <v>事業所番号及びサービス名を入力してください。</v>
      </c>
      <c r="G785" s="116" t="str">
        <f>IF(基本情報入力シート!Z828="","",基本情報入力シート!Z828)</f>
        <v/>
      </c>
      <c r="H785" s="224" t="str">
        <f>IF(基本情報入力シート!AD828="","",基本情報入力シート!AD828)</f>
        <v/>
      </c>
      <c r="I785" s="362" t="str">
        <f>IF(基本情報入力シート!AE828="","",基本情報入力シート!AE828)</f>
        <v/>
      </c>
      <c r="J785" s="487"/>
      <c r="K785" s="491"/>
      <c r="L785" s="490"/>
      <c r="M785" s="363" t="str">
        <f>IF(G785="", "", VLOOKUP(AO785,【参考】数式用!$AZ$3:$BA$6, 2, FALSE))</f>
        <v/>
      </c>
      <c r="N785" s="364" t="str">
        <f>IF(G785="","",VLOOKUP(G785,【参考】数式用!$A$4:$L$54,MATCH('別紙様式2-3（個表）'!M785,【参考】数式用!$J$3:$L$3,0)+9,FALSE))</f>
        <v/>
      </c>
      <c r="O785" s="497" t="s">
        <v>2396</v>
      </c>
      <c r="P785" s="365" t="str">
        <f t="shared" si="91"/>
        <v>未入力あり</v>
      </c>
      <c r="Q785" s="273" t="str">
        <f>IFERROR(IF(P785="未入力あり","",ROUNDDOWN(ROUNDDOWN($H785*$I785,0)*VLOOKUP($G785,【参考】数式用!$A$4:$E$54,3, FALSE),0)),"")</f>
        <v/>
      </c>
      <c r="R785" s="273" t="str">
        <f>IF(AM785="×", 0,IF(P785="未入力あり","",ROUNDDOWN(ROUNDDOWN($H785*$I785,0)*VLOOKUP($G785,【参考】数式用!$A$4:$E$54,4,FALSE),0)))</f>
        <v/>
      </c>
      <c r="S785" s="366" t="str">
        <f>IF(AN785="×", 0,IF(P785="未入力あり","",ROUNDDOWN(ROUNDDOWN($H785*$I785,0)*VLOOKUP($G785,【参考】数式用!$A$4:$E$54,5, FALSE),0)))</f>
        <v/>
      </c>
      <c r="T785" s="369" t="s">
        <v>3907</v>
      </c>
      <c r="U785" s="370"/>
      <c r="V785" s="33"/>
      <c r="W785" s="641"/>
      <c r="X785" s="641"/>
      <c r="Y785" s="641"/>
      <c r="Z785" s="641"/>
      <c r="AA785" s="641"/>
      <c r="AB785" s="641"/>
      <c r="AC785" s="641"/>
      <c r="AD785" s="641"/>
      <c r="AE785" s="641"/>
      <c r="AF785" s="641"/>
      <c r="AG785" s="641"/>
      <c r="AI785" s="373" t="str">
        <f t="shared" si="86"/>
        <v/>
      </c>
      <c r="AJ785" s="372" t="e">
        <f>VLOOKUP('別紙様式2-3（個表）'!$G785,【参考】数式用!$P$4:$Q$54,2, FALSE)</f>
        <v>#N/A</v>
      </c>
      <c r="AK785" s="372" t="e">
        <f>VLOOKUP('別紙様式2-3（個表）'!$G785,【参考】数式用!$P$4:$W$54,8, FALSE)</f>
        <v>#N/A</v>
      </c>
      <c r="AL785" s="372" t="e">
        <f>VLOOKUP('別紙様式2-3（個表）'!$G785,【参考】数式用!$P$4:$AD$54,15, FALSE)</f>
        <v>#N/A</v>
      </c>
      <c r="AM785" s="372" t="str">
        <f t="shared" si="87"/>
        <v/>
      </c>
      <c r="AN785" s="372" t="str">
        <f t="shared" si="88"/>
        <v/>
      </c>
      <c r="AO785" s="372" t="str">
        <f t="shared" si="89"/>
        <v/>
      </c>
      <c r="AP785" s="372" t="str">
        <f>IF(G785="", "", VLOOKUP(G785,【参考】数式用!$A$4:$M$54,13,FALSE))</f>
        <v/>
      </c>
      <c r="AQ785" s="46" t="str">
        <f t="shared" si="90"/>
        <v>―</v>
      </c>
    </row>
    <row r="786" spans="1:43" ht="45" customHeight="1">
      <c r="A786" s="114">
        <f t="shared" si="92"/>
        <v>772</v>
      </c>
      <c r="B786" s="115" t="str">
        <f>IF(基本情報入力シート!B829="","",基本情報入力シート!B829)</f>
        <v/>
      </c>
      <c r="C786" s="116" t="str">
        <f>IF(基本情報入力シート!L829="","",基本情報入力シート!L829)</f>
        <v/>
      </c>
      <c r="D786" s="116" t="str">
        <f>IF(基本情報入力シート!Q829="","",基本情報入力シート!Q829)</f>
        <v>愛知県</v>
      </c>
      <c r="E786" s="116" t="str">
        <f>IF(基本情報入力シート!V829="","",基本情報入力シート!V829)</f>
        <v/>
      </c>
      <c r="F786" s="116" t="str">
        <f>IF(基本情報入力シート!W829="","",基本情報入力シート!W829)</f>
        <v>事業所番号及びサービス名を入力してください。</v>
      </c>
      <c r="G786" s="116" t="str">
        <f>IF(基本情報入力シート!Z829="","",基本情報入力シート!Z829)</f>
        <v/>
      </c>
      <c r="H786" s="224" t="str">
        <f>IF(基本情報入力シート!AD829="","",基本情報入力シート!AD829)</f>
        <v/>
      </c>
      <c r="I786" s="362" t="str">
        <f>IF(基本情報入力シート!AE829="","",基本情報入力シート!AE829)</f>
        <v/>
      </c>
      <c r="J786" s="487"/>
      <c r="K786" s="491"/>
      <c r="L786" s="490"/>
      <c r="M786" s="363" t="str">
        <f>IF(G786="", "", VLOOKUP(AO786,【参考】数式用!$AZ$3:$BA$6, 2, FALSE))</f>
        <v/>
      </c>
      <c r="N786" s="364" t="str">
        <f>IF(G786="","",VLOOKUP(G786,【参考】数式用!$A$4:$L$54,MATCH('別紙様式2-3（個表）'!M786,【参考】数式用!$J$3:$L$3,0)+9,FALSE))</f>
        <v/>
      </c>
      <c r="O786" s="497" t="s">
        <v>2396</v>
      </c>
      <c r="P786" s="365" t="str">
        <f t="shared" si="91"/>
        <v>未入力あり</v>
      </c>
      <c r="Q786" s="273" t="str">
        <f>IFERROR(IF(P786="未入力あり","",ROUNDDOWN(ROUNDDOWN($H786*$I786,0)*VLOOKUP($G786,【参考】数式用!$A$4:$E$54,3, FALSE),0)),"")</f>
        <v/>
      </c>
      <c r="R786" s="273" t="str">
        <f>IF(AM786="×", 0,IF(P786="未入力あり","",ROUNDDOWN(ROUNDDOWN($H786*$I786,0)*VLOOKUP($G786,【参考】数式用!$A$4:$E$54,4,FALSE),0)))</f>
        <v/>
      </c>
      <c r="S786" s="366" t="str">
        <f>IF(AN786="×", 0,IF(P786="未入力あり","",ROUNDDOWN(ROUNDDOWN($H786*$I786,0)*VLOOKUP($G786,【参考】数式用!$A$4:$E$54,5, FALSE),0)))</f>
        <v/>
      </c>
      <c r="T786" s="369" t="s">
        <v>3907</v>
      </c>
      <c r="U786" s="370"/>
      <c r="V786" s="33"/>
      <c r="W786" s="641"/>
      <c r="X786" s="641"/>
      <c r="Y786" s="641"/>
      <c r="Z786" s="641"/>
      <c r="AA786" s="641"/>
      <c r="AB786" s="641"/>
      <c r="AC786" s="641"/>
      <c r="AD786" s="641"/>
      <c r="AE786" s="641"/>
      <c r="AF786" s="641"/>
      <c r="AG786" s="641"/>
      <c r="AI786" s="373" t="str">
        <f t="shared" si="86"/>
        <v/>
      </c>
      <c r="AJ786" s="372" t="e">
        <f>VLOOKUP('別紙様式2-3（個表）'!$G786,【参考】数式用!$P$4:$Q$54,2, FALSE)</f>
        <v>#N/A</v>
      </c>
      <c r="AK786" s="372" t="e">
        <f>VLOOKUP('別紙様式2-3（個表）'!$G786,【参考】数式用!$P$4:$W$54,8, FALSE)</f>
        <v>#N/A</v>
      </c>
      <c r="AL786" s="372" t="e">
        <f>VLOOKUP('別紙様式2-3（個表）'!$G786,【参考】数式用!$P$4:$AD$54,15, FALSE)</f>
        <v>#N/A</v>
      </c>
      <c r="AM786" s="372" t="str">
        <f t="shared" si="87"/>
        <v/>
      </c>
      <c r="AN786" s="372" t="str">
        <f t="shared" si="88"/>
        <v/>
      </c>
      <c r="AO786" s="372" t="str">
        <f t="shared" si="89"/>
        <v/>
      </c>
      <c r="AP786" s="372" t="str">
        <f>IF(G786="", "", VLOOKUP(G786,【参考】数式用!$A$4:$M$54,13,FALSE))</f>
        <v/>
      </c>
      <c r="AQ786" s="46" t="str">
        <f t="shared" si="90"/>
        <v>―</v>
      </c>
    </row>
    <row r="787" spans="1:43" ht="45" customHeight="1">
      <c r="A787" s="114">
        <f t="shared" si="92"/>
        <v>773</v>
      </c>
      <c r="B787" s="115" t="str">
        <f>IF(基本情報入力シート!B830="","",基本情報入力シート!B830)</f>
        <v/>
      </c>
      <c r="C787" s="116" t="str">
        <f>IF(基本情報入力シート!L830="","",基本情報入力シート!L830)</f>
        <v/>
      </c>
      <c r="D787" s="116" t="str">
        <f>IF(基本情報入力シート!Q830="","",基本情報入力シート!Q830)</f>
        <v>愛知県</v>
      </c>
      <c r="E787" s="116" t="str">
        <f>IF(基本情報入力シート!V830="","",基本情報入力シート!V830)</f>
        <v/>
      </c>
      <c r="F787" s="116" t="str">
        <f>IF(基本情報入力シート!W830="","",基本情報入力シート!W830)</f>
        <v>事業所番号及びサービス名を入力してください。</v>
      </c>
      <c r="G787" s="116" t="str">
        <f>IF(基本情報入力シート!Z830="","",基本情報入力シート!Z830)</f>
        <v/>
      </c>
      <c r="H787" s="224" t="str">
        <f>IF(基本情報入力シート!AD830="","",基本情報入力シート!AD830)</f>
        <v/>
      </c>
      <c r="I787" s="362" t="str">
        <f>IF(基本情報入力シート!AE830="","",基本情報入力シート!AE830)</f>
        <v/>
      </c>
      <c r="J787" s="487"/>
      <c r="K787" s="491"/>
      <c r="L787" s="490"/>
      <c r="M787" s="363" t="str">
        <f>IF(G787="", "", VLOOKUP(AO787,【参考】数式用!$AZ$3:$BA$6, 2, FALSE))</f>
        <v/>
      </c>
      <c r="N787" s="364" t="str">
        <f>IF(G787="","",VLOOKUP(G787,【参考】数式用!$A$4:$L$54,MATCH('別紙様式2-3（個表）'!M787,【参考】数式用!$J$3:$L$3,0)+9,FALSE))</f>
        <v/>
      </c>
      <c r="O787" s="497" t="s">
        <v>2396</v>
      </c>
      <c r="P787" s="365" t="str">
        <f t="shared" si="91"/>
        <v>未入力あり</v>
      </c>
      <c r="Q787" s="273" t="str">
        <f>IFERROR(IF(P787="未入力あり","",ROUNDDOWN(ROUNDDOWN($H787*$I787,0)*VLOOKUP($G787,【参考】数式用!$A$4:$E$54,3, FALSE),0)),"")</f>
        <v/>
      </c>
      <c r="R787" s="273" t="str">
        <f>IF(AM787="×", 0,IF(P787="未入力あり","",ROUNDDOWN(ROUNDDOWN($H787*$I787,0)*VLOOKUP($G787,【参考】数式用!$A$4:$E$54,4,FALSE),0)))</f>
        <v/>
      </c>
      <c r="S787" s="366" t="str">
        <f>IF(AN787="×", 0,IF(P787="未入力あり","",ROUNDDOWN(ROUNDDOWN($H787*$I787,0)*VLOOKUP($G787,【参考】数式用!$A$4:$E$54,5, FALSE),0)))</f>
        <v/>
      </c>
      <c r="T787" s="369" t="s">
        <v>3907</v>
      </c>
      <c r="U787" s="370"/>
      <c r="V787" s="33"/>
      <c r="W787" s="641"/>
      <c r="X787" s="641"/>
      <c r="Y787" s="641"/>
      <c r="Z787" s="641"/>
      <c r="AA787" s="641"/>
      <c r="AB787" s="641"/>
      <c r="AC787" s="641"/>
      <c r="AD787" s="641"/>
      <c r="AE787" s="641"/>
      <c r="AF787" s="641"/>
      <c r="AG787" s="641"/>
      <c r="AI787" s="373" t="str">
        <f t="shared" si="86"/>
        <v/>
      </c>
      <c r="AJ787" s="372" t="e">
        <f>VLOOKUP('別紙様式2-3（個表）'!$G787,【参考】数式用!$P$4:$Q$54,2, FALSE)</f>
        <v>#N/A</v>
      </c>
      <c r="AK787" s="372" t="e">
        <f>VLOOKUP('別紙様式2-3（個表）'!$G787,【参考】数式用!$P$4:$W$54,8, FALSE)</f>
        <v>#N/A</v>
      </c>
      <c r="AL787" s="372" t="e">
        <f>VLOOKUP('別紙様式2-3（個表）'!$G787,【参考】数式用!$P$4:$AD$54,15, FALSE)</f>
        <v>#N/A</v>
      </c>
      <c r="AM787" s="372" t="str">
        <f t="shared" si="87"/>
        <v/>
      </c>
      <c r="AN787" s="372" t="str">
        <f t="shared" si="88"/>
        <v/>
      </c>
      <c r="AO787" s="372" t="str">
        <f t="shared" si="89"/>
        <v/>
      </c>
      <c r="AP787" s="372" t="str">
        <f>IF(G787="", "", VLOOKUP(G787,【参考】数式用!$A$4:$M$54,13,FALSE))</f>
        <v/>
      </c>
      <c r="AQ787" s="46" t="str">
        <f t="shared" si="90"/>
        <v>―</v>
      </c>
    </row>
    <row r="788" spans="1:43" ht="45" customHeight="1">
      <c r="A788" s="114">
        <f t="shared" si="92"/>
        <v>774</v>
      </c>
      <c r="B788" s="115" t="str">
        <f>IF(基本情報入力シート!B831="","",基本情報入力シート!B831)</f>
        <v/>
      </c>
      <c r="C788" s="116" t="str">
        <f>IF(基本情報入力シート!L831="","",基本情報入力シート!L831)</f>
        <v/>
      </c>
      <c r="D788" s="116" t="str">
        <f>IF(基本情報入力シート!Q831="","",基本情報入力シート!Q831)</f>
        <v>愛知県</v>
      </c>
      <c r="E788" s="116" t="str">
        <f>IF(基本情報入力シート!V831="","",基本情報入力シート!V831)</f>
        <v/>
      </c>
      <c r="F788" s="116" t="str">
        <f>IF(基本情報入力シート!W831="","",基本情報入力シート!W831)</f>
        <v>事業所番号及びサービス名を入力してください。</v>
      </c>
      <c r="G788" s="116" t="str">
        <f>IF(基本情報入力シート!Z831="","",基本情報入力シート!Z831)</f>
        <v/>
      </c>
      <c r="H788" s="224" t="str">
        <f>IF(基本情報入力シート!AD831="","",基本情報入力シート!AD831)</f>
        <v/>
      </c>
      <c r="I788" s="362" t="str">
        <f>IF(基本情報入力シート!AE831="","",基本情報入力シート!AE831)</f>
        <v/>
      </c>
      <c r="J788" s="487"/>
      <c r="K788" s="491"/>
      <c r="L788" s="490"/>
      <c r="M788" s="363" t="str">
        <f>IF(G788="", "", VLOOKUP(AO788,【参考】数式用!$AZ$3:$BA$6, 2, FALSE))</f>
        <v/>
      </c>
      <c r="N788" s="364" t="str">
        <f>IF(G788="","",VLOOKUP(G788,【参考】数式用!$A$4:$L$54,MATCH('別紙様式2-3（個表）'!M788,【参考】数式用!$J$3:$L$3,0)+9,FALSE))</f>
        <v/>
      </c>
      <c r="O788" s="497" t="s">
        <v>2396</v>
      </c>
      <c r="P788" s="365" t="str">
        <f t="shared" si="91"/>
        <v>未入力あり</v>
      </c>
      <c r="Q788" s="273" t="str">
        <f>IFERROR(IF(P788="未入力あり","",ROUNDDOWN(ROUNDDOWN($H788*$I788,0)*VLOOKUP($G788,【参考】数式用!$A$4:$E$54,3, FALSE),0)),"")</f>
        <v/>
      </c>
      <c r="R788" s="273" t="str">
        <f>IF(AM788="×", 0,IF(P788="未入力あり","",ROUNDDOWN(ROUNDDOWN($H788*$I788,0)*VLOOKUP($G788,【参考】数式用!$A$4:$E$54,4,FALSE),0)))</f>
        <v/>
      </c>
      <c r="S788" s="366" t="str">
        <f>IF(AN788="×", 0,IF(P788="未入力あり","",ROUNDDOWN(ROUNDDOWN($H788*$I788,0)*VLOOKUP($G788,【参考】数式用!$A$4:$E$54,5, FALSE),0)))</f>
        <v/>
      </c>
      <c r="T788" s="369" t="s">
        <v>3907</v>
      </c>
      <c r="U788" s="370"/>
      <c r="V788" s="33"/>
      <c r="W788" s="641"/>
      <c r="X788" s="641"/>
      <c r="Y788" s="641"/>
      <c r="Z788" s="641"/>
      <c r="AA788" s="641"/>
      <c r="AB788" s="641"/>
      <c r="AC788" s="641"/>
      <c r="AD788" s="641"/>
      <c r="AE788" s="641"/>
      <c r="AF788" s="641"/>
      <c r="AG788" s="641"/>
      <c r="AI788" s="373" t="str">
        <f t="shared" si="86"/>
        <v/>
      </c>
      <c r="AJ788" s="372" t="e">
        <f>VLOOKUP('別紙様式2-3（個表）'!$G788,【参考】数式用!$P$4:$Q$54,2, FALSE)</f>
        <v>#N/A</v>
      </c>
      <c r="AK788" s="372" t="e">
        <f>VLOOKUP('別紙様式2-3（個表）'!$G788,【参考】数式用!$P$4:$W$54,8, FALSE)</f>
        <v>#N/A</v>
      </c>
      <c r="AL788" s="372" t="e">
        <f>VLOOKUP('別紙様式2-3（個表）'!$G788,【参考】数式用!$P$4:$AD$54,15, FALSE)</f>
        <v>#N/A</v>
      </c>
      <c r="AM788" s="372" t="str">
        <f t="shared" si="87"/>
        <v/>
      </c>
      <c r="AN788" s="372" t="str">
        <f t="shared" si="88"/>
        <v/>
      </c>
      <c r="AO788" s="372" t="str">
        <f t="shared" si="89"/>
        <v/>
      </c>
      <c r="AP788" s="372" t="str">
        <f>IF(G788="", "", VLOOKUP(G788,【参考】数式用!$A$4:$M$54,13,FALSE))</f>
        <v/>
      </c>
      <c r="AQ788" s="46" t="str">
        <f t="shared" si="90"/>
        <v>―</v>
      </c>
    </row>
    <row r="789" spans="1:43" ht="45" customHeight="1">
      <c r="A789" s="114">
        <f t="shared" si="92"/>
        <v>775</v>
      </c>
      <c r="B789" s="115" t="str">
        <f>IF(基本情報入力シート!B832="","",基本情報入力シート!B832)</f>
        <v/>
      </c>
      <c r="C789" s="116" t="str">
        <f>IF(基本情報入力シート!L832="","",基本情報入力シート!L832)</f>
        <v/>
      </c>
      <c r="D789" s="116" t="str">
        <f>IF(基本情報入力シート!Q832="","",基本情報入力シート!Q832)</f>
        <v>愛知県</v>
      </c>
      <c r="E789" s="116" t="str">
        <f>IF(基本情報入力シート!V832="","",基本情報入力シート!V832)</f>
        <v/>
      </c>
      <c r="F789" s="116" t="str">
        <f>IF(基本情報入力シート!W832="","",基本情報入力シート!W832)</f>
        <v>事業所番号及びサービス名を入力してください。</v>
      </c>
      <c r="G789" s="116" t="str">
        <f>IF(基本情報入力シート!Z832="","",基本情報入力シート!Z832)</f>
        <v/>
      </c>
      <c r="H789" s="224" t="str">
        <f>IF(基本情報入力シート!AD832="","",基本情報入力シート!AD832)</f>
        <v/>
      </c>
      <c r="I789" s="362" t="str">
        <f>IF(基本情報入力シート!AE832="","",基本情報入力シート!AE832)</f>
        <v/>
      </c>
      <c r="J789" s="487"/>
      <c r="K789" s="491"/>
      <c r="L789" s="490"/>
      <c r="M789" s="363" t="str">
        <f>IF(G789="", "", VLOOKUP(AO789,【参考】数式用!$AZ$3:$BA$6, 2, FALSE))</f>
        <v/>
      </c>
      <c r="N789" s="364" t="str">
        <f>IF(G789="","",VLOOKUP(G789,【参考】数式用!$A$4:$L$54,MATCH('別紙様式2-3（個表）'!M789,【参考】数式用!$J$3:$L$3,0)+9,FALSE))</f>
        <v/>
      </c>
      <c r="O789" s="497" t="s">
        <v>2396</v>
      </c>
      <c r="P789" s="365" t="str">
        <f t="shared" si="91"/>
        <v>未入力あり</v>
      </c>
      <c r="Q789" s="273" t="str">
        <f>IFERROR(IF(P789="未入力あり","",ROUNDDOWN(ROUNDDOWN($H789*$I789,0)*VLOOKUP($G789,【参考】数式用!$A$4:$E$54,3, FALSE),0)),"")</f>
        <v/>
      </c>
      <c r="R789" s="273" t="str">
        <f>IF(AM789="×", 0,IF(P789="未入力あり","",ROUNDDOWN(ROUNDDOWN($H789*$I789,0)*VLOOKUP($G789,【参考】数式用!$A$4:$E$54,4,FALSE),0)))</f>
        <v/>
      </c>
      <c r="S789" s="366" t="str">
        <f>IF(AN789="×", 0,IF(P789="未入力あり","",ROUNDDOWN(ROUNDDOWN($H789*$I789,0)*VLOOKUP($G789,【参考】数式用!$A$4:$E$54,5, FALSE),0)))</f>
        <v/>
      </c>
      <c r="T789" s="369" t="s">
        <v>3907</v>
      </c>
      <c r="U789" s="370"/>
      <c r="V789" s="33"/>
      <c r="W789" s="641"/>
      <c r="X789" s="641"/>
      <c r="Y789" s="641"/>
      <c r="Z789" s="641"/>
      <c r="AA789" s="641"/>
      <c r="AB789" s="641"/>
      <c r="AC789" s="641"/>
      <c r="AD789" s="641"/>
      <c r="AE789" s="641"/>
      <c r="AF789" s="641"/>
      <c r="AG789" s="641"/>
      <c r="AI789" s="373" t="str">
        <f t="shared" si="86"/>
        <v/>
      </c>
      <c r="AJ789" s="372" t="e">
        <f>VLOOKUP('別紙様式2-3（個表）'!$G789,【参考】数式用!$P$4:$Q$54,2, FALSE)</f>
        <v>#N/A</v>
      </c>
      <c r="AK789" s="372" t="e">
        <f>VLOOKUP('別紙様式2-3（個表）'!$G789,【参考】数式用!$P$4:$W$54,8, FALSE)</f>
        <v>#N/A</v>
      </c>
      <c r="AL789" s="372" t="e">
        <f>VLOOKUP('別紙様式2-3（個表）'!$G789,【参考】数式用!$P$4:$AD$54,15, FALSE)</f>
        <v>#N/A</v>
      </c>
      <c r="AM789" s="372" t="str">
        <f t="shared" si="87"/>
        <v/>
      </c>
      <c r="AN789" s="372" t="str">
        <f t="shared" si="88"/>
        <v/>
      </c>
      <c r="AO789" s="372" t="str">
        <f t="shared" si="89"/>
        <v/>
      </c>
      <c r="AP789" s="372" t="str">
        <f>IF(G789="", "", VLOOKUP(G789,【参考】数式用!$A$4:$M$54,13,FALSE))</f>
        <v/>
      </c>
      <c r="AQ789" s="46" t="str">
        <f t="shared" si="90"/>
        <v>―</v>
      </c>
    </row>
    <row r="790" spans="1:43" ht="45" customHeight="1">
      <c r="A790" s="114">
        <f t="shared" si="92"/>
        <v>776</v>
      </c>
      <c r="B790" s="115" t="str">
        <f>IF(基本情報入力シート!B833="","",基本情報入力シート!B833)</f>
        <v/>
      </c>
      <c r="C790" s="116" t="str">
        <f>IF(基本情報入力シート!L833="","",基本情報入力シート!L833)</f>
        <v/>
      </c>
      <c r="D790" s="116" t="str">
        <f>IF(基本情報入力シート!Q833="","",基本情報入力シート!Q833)</f>
        <v>愛知県</v>
      </c>
      <c r="E790" s="116" t="str">
        <f>IF(基本情報入力シート!V833="","",基本情報入力シート!V833)</f>
        <v/>
      </c>
      <c r="F790" s="116" t="str">
        <f>IF(基本情報入力シート!W833="","",基本情報入力シート!W833)</f>
        <v>事業所番号及びサービス名を入力してください。</v>
      </c>
      <c r="G790" s="116" t="str">
        <f>IF(基本情報入力シート!Z833="","",基本情報入力シート!Z833)</f>
        <v/>
      </c>
      <c r="H790" s="224" t="str">
        <f>IF(基本情報入力シート!AD833="","",基本情報入力シート!AD833)</f>
        <v/>
      </c>
      <c r="I790" s="362" t="str">
        <f>IF(基本情報入力シート!AE833="","",基本情報入力シート!AE833)</f>
        <v/>
      </c>
      <c r="J790" s="487"/>
      <c r="K790" s="491"/>
      <c r="L790" s="490"/>
      <c r="M790" s="363" t="str">
        <f>IF(G790="", "", VLOOKUP(AO790,【参考】数式用!$AZ$3:$BA$6, 2, FALSE))</f>
        <v/>
      </c>
      <c r="N790" s="364" t="str">
        <f>IF(G790="","",VLOOKUP(G790,【参考】数式用!$A$4:$L$54,MATCH('別紙様式2-3（個表）'!M790,【参考】数式用!$J$3:$L$3,0)+9,FALSE))</f>
        <v/>
      </c>
      <c r="O790" s="497" t="s">
        <v>2396</v>
      </c>
      <c r="P790" s="365" t="str">
        <f t="shared" si="91"/>
        <v>未入力あり</v>
      </c>
      <c r="Q790" s="273" t="str">
        <f>IFERROR(IF(P790="未入力あり","",ROUNDDOWN(ROUNDDOWN($H790*$I790,0)*VLOOKUP($G790,【参考】数式用!$A$4:$E$54,3, FALSE),0)),"")</f>
        <v/>
      </c>
      <c r="R790" s="273" t="str">
        <f>IF(AM790="×", 0,IF(P790="未入力あり","",ROUNDDOWN(ROUNDDOWN($H790*$I790,0)*VLOOKUP($G790,【参考】数式用!$A$4:$E$54,4,FALSE),0)))</f>
        <v/>
      </c>
      <c r="S790" s="366" t="str">
        <f>IF(AN790="×", 0,IF(P790="未入力あり","",ROUNDDOWN(ROUNDDOWN($H790*$I790,0)*VLOOKUP($G790,【参考】数式用!$A$4:$E$54,5, FALSE),0)))</f>
        <v/>
      </c>
      <c r="T790" s="369" t="s">
        <v>3907</v>
      </c>
      <c r="U790" s="370"/>
      <c r="V790" s="33"/>
      <c r="W790" s="641"/>
      <c r="X790" s="641"/>
      <c r="Y790" s="641"/>
      <c r="Z790" s="641"/>
      <c r="AA790" s="641"/>
      <c r="AB790" s="641"/>
      <c r="AC790" s="641"/>
      <c r="AD790" s="641"/>
      <c r="AE790" s="641"/>
      <c r="AF790" s="641"/>
      <c r="AG790" s="641"/>
      <c r="AI790" s="373" t="str">
        <f t="shared" si="86"/>
        <v/>
      </c>
      <c r="AJ790" s="372" t="e">
        <f>VLOOKUP('別紙様式2-3（個表）'!$G790,【参考】数式用!$P$4:$Q$54,2, FALSE)</f>
        <v>#N/A</v>
      </c>
      <c r="AK790" s="372" t="e">
        <f>VLOOKUP('別紙様式2-3（個表）'!$G790,【参考】数式用!$P$4:$W$54,8, FALSE)</f>
        <v>#N/A</v>
      </c>
      <c r="AL790" s="372" t="e">
        <f>VLOOKUP('別紙様式2-3（個表）'!$G790,【参考】数式用!$P$4:$AD$54,15, FALSE)</f>
        <v>#N/A</v>
      </c>
      <c r="AM790" s="372" t="str">
        <f t="shared" si="87"/>
        <v/>
      </c>
      <c r="AN790" s="372" t="str">
        <f t="shared" si="88"/>
        <v/>
      </c>
      <c r="AO790" s="372" t="str">
        <f t="shared" si="89"/>
        <v/>
      </c>
      <c r="AP790" s="372" t="str">
        <f>IF(G790="", "", VLOOKUP(G790,【参考】数式用!$A$4:$M$54,13,FALSE))</f>
        <v/>
      </c>
      <c r="AQ790" s="46" t="str">
        <f t="shared" si="90"/>
        <v>―</v>
      </c>
    </row>
    <row r="791" spans="1:43" ht="45" customHeight="1">
      <c r="A791" s="114">
        <f t="shared" si="92"/>
        <v>777</v>
      </c>
      <c r="B791" s="115" t="str">
        <f>IF(基本情報入力シート!B834="","",基本情報入力シート!B834)</f>
        <v/>
      </c>
      <c r="C791" s="116" t="str">
        <f>IF(基本情報入力シート!L834="","",基本情報入力シート!L834)</f>
        <v/>
      </c>
      <c r="D791" s="116" t="str">
        <f>IF(基本情報入力シート!Q834="","",基本情報入力シート!Q834)</f>
        <v>愛知県</v>
      </c>
      <c r="E791" s="116" t="str">
        <f>IF(基本情報入力シート!V834="","",基本情報入力シート!V834)</f>
        <v/>
      </c>
      <c r="F791" s="116" t="str">
        <f>IF(基本情報入力シート!W834="","",基本情報入力シート!W834)</f>
        <v>事業所番号及びサービス名を入力してください。</v>
      </c>
      <c r="G791" s="116" t="str">
        <f>IF(基本情報入力シート!Z834="","",基本情報入力シート!Z834)</f>
        <v/>
      </c>
      <c r="H791" s="224" t="str">
        <f>IF(基本情報入力シート!AD834="","",基本情報入力シート!AD834)</f>
        <v/>
      </c>
      <c r="I791" s="362" t="str">
        <f>IF(基本情報入力シート!AE834="","",基本情報入力シート!AE834)</f>
        <v/>
      </c>
      <c r="J791" s="487"/>
      <c r="K791" s="491"/>
      <c r="L791" s="490"/>
      <c r="M791" s="363" t="str">
        <f>IF(G791="", "", VLOOKUP(AO791,【参考】数式用!$AZ$3:$BA$6, 2, FALSE))</f>
        <v/>
      </c>
      <c r="N791" s="364" t="str">
        <f>IF(G791="","",VLOOKUP(G791,【参考】数式用!$A$4:$L$54,MATCH('別紙様式2-3（個表）'!M791,【参考】数式用!$J$3:$L$3,0)+9,FALSE))</f>
        <v/>
      </c>
      <c r="O791" s="497" t="s">
        <v>2396</v>
      </c>
      <c r="P791" s="365" t="str">
        <f t="shared" si="91"/>
        <v>未入力あり</v>
      </c>
      <c r="Q791" s="273" t="str">
        <f>IFERROR(IF(P791="未入力あり","",ROUNDDOWN(ROUNDDOWN($H791*$I791,0)*VLOOKUP($G791,【参考】数式用!$A$4:$E$54,3, FALSE),0)),"")</f>
        <v/>
      </c>
      <c r="R791" s="273" t="str">
        <f>IF(AM791="×", 0,IF(P791="未入力あり","",ROUNDDOWN(ROUNDDOWN($H791*$I791,0)*VLOOKUP($G791,【参考】数式用!$A$4:$E$54,4,FALSE),0)))</f>
        <v/>
      </c>
      <c r="S791" s="366" t="str">
        <f>IF(AN791="×", 0,IF(P791="未入力あり","",ROUNDDOWN(ROUNDDOWN($H791*$I791,0)*VLOOKUP($G791,【参考】数式用!$A$4:$E$54,5, FALSE),0)))</f>
        <v/>
      </c>
      <c r="T791" s="369" t="s">
        <v>3907</v>
      </c>
      <c r="U791" s="370"/>
      <c r="V791" s="33"/>
      <c r="W791" s="641"/>
      <c r="X791" s="641"/>
      <c r="Y791" s="641"/>
      <c r="Z791" s="641"/>
      <c r="AA791" s="641"/>
      <c r="AB791" s="641"/>
      <c r="AC791" s="641"/>
      <c r="AD791" s="641"/>
      <c r="AE791" s="641"/>
      <c r="AF791" s="641"/>
      <c r="AG791" s="641"/>
      <c r="AI791" s="373" t="str">
        <f t="shared" si="86"/>
        <v/>
      </c>
      <c r="AJ791" s="372" t="e">
        <f>VLOOKUP('別紙様式2-3（個表）'!$G791,【参考】数式用!$P$4:$Q$54,2, FALSE)</f>
        <v>#N/A</v>
      </c>
      <c r="AK791" s="372" t="e">
        <f>VLOOKUP('別紙様式2-3（個表）'!$G791,【参考】数式用!$P$4:$W$54,8, FALSE)</f>
        <v>#N/A</v>
      </c>
      <c r="AL791" s="372" t="e">
        <f>VLOOKUP('別紙様式2-3（個表）'!$G791,【参考】数式用!$P$4:$AD$54,15, FALSE)</f>
        <v>#N/A</v>
      </c>
      <c r="AM791" s="372" t="str">
        <f t="shared" si="87"/>
        <v/>
      </c>
      <c r="AN791" s="372" t="str">
        <f t="shared" si="88"/>
        <v/>
      </c>
      <c r="AO791" s="372" t="str">
        <f t="shared" si="89"/>
        <v/>
      </c>
      <c r="AP791" s="372" t="str">
        <f>IF(G791="", "", VLOOKUP(G791,【参考】数式用!$A$4:$M$54,13,FALSE))</f>
        <v/>
      </c>
      <c r="AQ791" s="46" t="str">
        <f t="shared" si="90"/>
        <v>―</v>
      </c>
    </row>
    <row r="792" spans="1:43" ht="45" customHeight="1">
      <c r="A792" s="114">
        <f t="shared" si="92"/>
        <v>778</v>
      </c>
      <c r="B792" s="115" t="str">
        <f>IF(基本情報入力シート!B835="","",基本情報入力シート!B835)</f>
        <v/>
      </c>
      <c r="C792" s="116" t="str">
        <f>IF(基本情報入力シート!L835="","",基本情報入力シート!L835)</f>
        <v/>
      </c>
      <c r="D792" s="116" t="str">
        <f>IF(基本情報入力シート!Q835="","",基本情報入力シート!Q835)</f>
        <v>愛知県</v>
      </c>
      <c r="E792" s="116" t="str">
        <f>IF(基本情報入力シート!V835="","",基本情報入力シート!V835)</f>
        <v/>
      </c>
      <c r="F792" s="116" t="str">
        <f>IF(基本情報入力シート!W835="","",基本情報入力シート!W835)</f>
        <v>事業所番号及びサービス名を入力してください。</v>
      </c>
      <c r="G792" s="116" t="str">
        <f>IF(基本情報入力シート!Z835="","",基本情報入力シート!Z835)</f>
        <v/>
      </c>
      <c r="H792" s="224" t="str">
        <f>IF(基本情報入力シート!AD835="","",基本情報入力シート!AD835)</f>
        <v/>
      </c>
      <c r="I792" s="362" t="str">
        <f>IF(基本情報入力シート!AE835="","",基本情報入力シート!AE835)</f>
        <v/>
      </c>
      <c r="J792" s="487"/>
      <c r="K792" s="491"/>
      <c r="L792" s="490"/>
      <c r="M792" s="363" t="str">
        <f>IF(G792="", "", VLOOKUP(AO792,【参考】数式用!$AZ$3:$BA$6, 2, FALSE))</f>
        <v/>
      </c>
      <c r="N792" s="364" t="str">
        <f>IF(G792="","",VLOOKUP(G792,【参考】数式用!$A$4:$L$54,MATCH('別紙様式2-3（個表）'!M792,【参考】数式用!$J$3:$L$3,0)+9,FALSE))</f>
        <v/>
      </c>
      <c r="O792" s="497" t="s">
        <v>2396</v>
      </c>
      <c r="P792" s="365" t="str">
        <f t="shared" si="91"/>
        <v>未入力あり</v>
      </c>
      <c r="Q792" s="273" t="str">
        <f>IFERROR(IF(P792="未入力あり","",ROUNDDOWN(ROUNDDOWN($H792*$I792,0)*VLOOKUP($G792,【参考】数式用!$A$4:$E$54,3, FALSE),0)),"")</f>
        <v/>
      </c>
      <c r="R792" s="273" t="str">
        <f>IF(AM792="×", 0,IF(P792="未入力あり","",ROUNDDOWN(ROUNDDOWN($H792*$I792,0)*VLOOKUP($G792,【参考】数式用!$A$4:$E$54,4,FALSE),0)))</f>
        <v/>
      </c>
      <c r="S792" s="366" t="str">
        <f>IF(AN792="×", 0,IF(P792="未入力あり","",ROUNDDOWN(ROUNDDOWN($H792*$I792,0)*VLOOKUP($G792,【参考】数式用!$A$4:$E$54,5, FALSE),0)))</f>
        <v/>
      </c>
      <c r="T792" s="369" t="s">
        <v>3907</v>
      </c>
      <c r="U792" s="370"/>
      <c r="V792" s="33"/>
      <c r="W792" s="641"/>
      <c r="X792" s="641"/>
      <c r="Y792" s="641"/>
      <c r="Z792" s="641"/>
      <c r="AA792" s="641"/>
      <c r="AB792" s="641"/>
      <c r="AC792" s="641"/>
      <c r="AD792" s="641"/>
      <c r="AE792" s="641"/>
      <c r="AF792" s="641"/>
      <c r="AG792" s="641"/>
      <c r="AI792" s="373" t="str">
        <f t="shared" si="86"/>
        <v/>
      </c>
      <c r="AJ792" s="372" t="e">
        <f>VLOOKUP('別紙様式2-3（個表）'!$G792,【参考】数式用!$P$4:$Q$54,2, FALSE)</f>
        <v>#N/A</v>
      </c>
      <c r="AK792" s="372" t="e">
        <f>VLOOKUP('別紙様式2-3（個表）'!$G792,【参考】数式用!$P$4:$W$54,8, FALSE)</f>
        <v>#N/A</v>
      </c>
      <c r="AL792" s="372" t="e">
        <f>VLOOKUP('別紙様式2-3（個表）'!$G792,【参考】数式用!$P$4:$AD$54,15, FALSE)</f>
        <v>#N/A</v>
      </c>
      <c r="AM792" s="372" t="str">
        <f t="shared" si="87"/>
        <v/>
      </c>
      <c r="AN792" s="372" t="str">
        <f t="shared" si="88"/>
        <v/>
      </c>
      <c r="AO792" s="372" t="str">
        <f t="shared" si="89"/>
        <v/>
      </c>
      <c r="AP792" s="372" t="str">
        <f>IF(G792="", "", VLOOKUP(G792,【参考】数式用!$A$4:$M$54,13,FALSE))</f>
        <v/>
      </c>
      <c r="AQ792" s="46" t="str">
        <f t="shared" si="90"/>
        <v>―</v>
      </c>
    </row>
    <row r="793" spans="1:43" ht="45" customHeight="1">
      <c r="A793" s="114">
        <f t="shared" si="92"/>
        <v>779</v>
      </c>
      <c r="B793" s="115" t="str">
        <f>IF(基本情報入力シート!B836="","",基本情報入力シート!B836)</f>
        <v/>
      </c>
      <c r="C793" s="116" t="str">
        <f>IF(基本情報入力シート!L836="","",基本情報入力シート!L836)</f>
        <v/>
      </c>
      <c r="D793" s="116" t="str">
        <f>IF(基本情報入力シート!Q836="","",基本情報入力シート!Q836)</f>
        <v>愛知県</v>
      </c>
      <c r="E793" s="116" t="str">
        <f>IF(基本情報入力シート!V836="","",基本情報入力シート!V836)</f>
        <v/>
      </c>
      <c r="F793" s="116" t="str">
        <f>IF(基本情報入力シート!W836="","",基本情報入力シート!W836)</f>
        <v>事業所番号及びサービス名を入力してください。</v>
      </c>
      <c r="G793" s="116" t="str">
        <f>IF(基本情報入力シート!Z836="","",基本情報入力シート!Z836)</f>
        <v/>
      </c>
      <c r="H793" s="224" t="str">
        <f>IF(基本情報入力シート!AD836="","",基本情報入力シート!AD836)</f>
        <v/>
      </c>
      <c r="I793" s="362" t="str">
        <f>IF(基本情報入力シート!AE836="","",基本情報入力シート!AE836)</f>
        <v/>
      </c>
      <c r="J793" s="487"/>
      <c r="K793" s="491"/>
      <c r="L793" s="490"/>
      <c r="M793" s="363" t="str">
        <f>IF(G793="", "", VLOOKUP(AO793,【参考】数式用!$AZ$3:$BA$6, 2, FALSE))</f>
        <v/>
      </c>
      <c r="N793" s="364" t="str">
        <f>IF(G793="","",VLOOKUP(G793,【参考】数式用!$A$4:$L$54,MATCH('別紙様式2-3（個表）'!M793,【参考】数式用!$J$3:$L$3,0)+9,FALSE))</f>
        <v/>
      </c>
      <c r="O793" s="497" t="s">
        <v>2396</v>
      </c>
      <c r="P793" s="365" t="str">
        <f t="shared" si="91"/>
        <v>未入力あり</v>
      </c>
      <c r="Q793" s="273" t="str">
        <f>IFERROR(IF(P793="未入力あり","",ROUNDDOWN(ROUNDDOWN($H793*$I793,0)*VLOOKUP($G793,【参考】数式用!$A$4:$E$54,3, FALSE),0)),"")</f>
        <v/>
      </c>
      <c r="R793" s="273" t="str">
        <f>IF(AM793="×", 0,IF(P793="未入力あり","",ROUNDDOWN(ROUNDDOWN($H793*$I793,0)*VLOOKUP($G793,【参考】数式用!$A$4:$E$54,4,FALSE),0)))</f>
        <v/>
      </c>
      <c r="S793" s="366" t="str">
        <f>IF(AN793="×", 0,IF(P793="未入力あり","",ROUNDDOWN(ROUNDDOWN($H793*$I793,0)*VLOOKUP($G793,【参考】数式用!$A$4:$E$54,5, FALSE),0)))</f>
        <v/>
      </c>
      <c r="T793" s="369" t="s">
        <v>3907</v>
      </c>
      <c r="U793" s="370"/>
      <c r="V793" s="33"/>
      <c r="W793" s="641"/>
      <c r="X793" s="641"/>
      <c r="Y793" s="641"/>
      <c r="Z793" s="641"/>
      <c r="AA793" s="641"/>
      <c r="AB793" s="641"/>
      <c r="AC793" s="641"/>
      <c r="AD793" s="641"/>
      <c r="AE793" s="641"/>
      <c r="AF793" s="641"/>
      <c r="AG793" s="641"/>
      <c r="AI793" s="373" t="str">
        <f t="shared" si="86"/>
        <v/>
      </c>
      <c r="AJ793" s="372" t="e">
        <f>VLOOKUP('別紙様式2-3（個表）'!$G793,【参考】数式用!$P$4:$Q$54,2, FALSE)</f>
        <v>#N/A</v>
      </c>
      <c r="AK793" s="372" t="e">
        <f>VLOOKUP('別紙様式2-3（個表）'!$G793,【参考】数式用!$P$4:$W$54,8, FALSE)</f>
        <v>#N/A</v>
      </c>
      <c r="AL793" s="372" t="e">
        <f>VLOOKUP('別紙様式2-3（個表）'!$G793,【参考】数式用!$P$4:$AD$54,15, FALSE)</f>
        <v>#N/A</v>
      </c>
      <c r="AM793" s="372" t="str">
        <f t="shared" si="87"/>
        <v/>
      </c>
      <c r="AN793" s="372" t="str">
        <f t="shared" si="88"/>
        <v/>
      </c>
      <c r="AO793" s="372" t="str">
        <f t="shared" si="89"/>
        <v/>
      </c>
      <c r="AP793" s="372" t="str">
        <f>IF(G793="", "", VLOOKUP(G793,【参考】数式用!$A$4:$M$54,13,FALSE))</f>
        <v/>
      </c>
      <c r="AQ793" s="46" t="str">
        <f t="shared" si="90"/>
        <v>―</v>
      </c>
    </row>
    <row r="794" spans="1:43" ht="45" customHeight="1">
      <c r="A794" s="114">
        <f t="shared" si="92"/>
        <v>780</v>
      </c>
      <c r="B794" s="115" t="str">
        <f>IF(基本情報入力シート!B837="","",基本情報入力シート!B837)</f>
        <v/>
      </c>
      <c r="C794" s="116" t="str">
        <f>IF(基本情報入力シート!L837="","",基本情報入力シート!L837)</f>
        <v/>
      </c>
      <c r="D794" s="116" t="str">
        <f>IF(基本情報入力シート!Q837="","",基本情報入力シート!Q837)</f>
        <v>愛知県</v>
      </c>
      <c r="E794" s="116" t="str">
        <f>IF(基本情報入力シート!V837="","",基本情報入力シート!V837)</f>
        <v/>
      </c>
      <c r="F794" s="116" t="str">
        <f>IF(基本情報入力シート!W837="","",基本情報入力シート!W837)</f>
        <v>事業所番号及びサービス名を入力してください。</v>
      </c>
      <c r="G794" s="116" t="str">
        <f>IF(基本情報入力シート!Z837="","",基本情報入力シート!Z837)</f>
        <v/>
      </c>
      <c r="H794" s="224" t="str">
        <f>IF(基本情報入力シート!AD837="","",基本情報入力シート!AD837)</f>
        <v/>
      </c>
      <c r="I794" s="362" t="str">
        <f>IF(基本情報入力シート!AE837="","",基本情報入力シート!AE837)</f>
        <v/>
      </c>
      <c r="J794" s="487"/>
      <c r="K794" s="491"/>
      <c r="L794" s="490"/>
      <c r="M794" s="363" t="str">
        <f>IF(G794="", "", VLOOKUP(AO794,【参考】数式用!$AZ$3:$BA$6, 2, FALSE))</f>
        <v/>
      </c>
      <c r="N794" s="364" t="str">
        <f>IF(G794="","",VLOOKUP(G794,【参考】数式用!$A$4:$L$54,MATCH('別紙様式2-3（個表）'!M794,【参考】数式用!$J$3:$L$3,0)+9,FALSE))</f>
        <v/>
      </c>
      <c r="O794" s="497" t="s">
        <v>2396</v>
      </c>
      <c r="P794" s="365" t="str">
        <f t="shared" si="91"/>
        <v>未入力あり</v>
      </c>
      <c r="Q794" s="273" t="str">
        <f>IFERROR(IF(P794="未入力あり","",ROUNDDOWN(ROUNDDOWN($H794*$I794,0)*VLOOKUP($G794,【参考】数式用!$A$4:$E$54,3, FALSE),0)),"")</f>
        <v/>
      </c>
      <c r="R794" s="273" t="str">
        <f>IF(AM794="×", 0,IF(P794="未入力あり","",ROUNDDOWN(ROUNDDOWN($H794*$I794,0)*VLOOKUP($G794,【参考】数式用!$A$4:$E$54,4,FALSE),0)))</f>
        <v/>
      </c>
      <c r="S794" s="366" t="str">
        <f>IF(AN794="×", 0,IF(P794="未入力あり","",ROUNDDOWN(ROUNDDOWN($H794*$I794,0)*VLOOKUP($G794,【参考】数式用!$A$4:$E$54,5, FALSE),0)))</f>
        <v/>
      </c>
      <c r="T794" s="369" t="s">
        <v>3907</v>
      </c>
      <c r="U794" s="370"/>
      <c r="V794" s="33"/>
      <c r="W794" s="641"/>
      <c r="X794" s="641"/>
      <c r="Y794" s="641"/>
      <c r="Z794" s="641"/>
      <c r="AA794" s="641"/>
      <c r="AB794" s="641"/>
      <c r="AC794" s="641"/>
      <c r="AD794" s="641"/>
      <c r="AE794" s="641"/>
      <c r="AF794" s="641"/>
      <c r="AG794" s="641"/>
      <c r="AI794" s="373" t="str">
        <f t="shared" si="86"/>
        <v/>
      </c>
      <c r="AJ794" s="372" t="e">
        <f>VLOOKUP('別紙様式2-3（個表）'!$G794,【参考】数式用!$P$4:$Q$54,2, FALSE)</f>
        <v>#N/A</v>
      </c>
      <c r="AK794" s="372" t="e">
        <f>VLOOKUP('別紙様式2-3（個表）'!$G794,【参考】数式用!$P$4:$W$54,8, FALSE)</f>
        <v>#N/A</v>
      </c>
      <c r="AL794" s="372" t="e">
        <f>VLOOKUP('別紙様式2-3（個表）'!$G794,【参考】数式用!$P$4:$AD$54,15, FALSE)</f>
        <v>#N/A</v>
      </c>
      <c r="AM794" s="372" t="str">
        <f t="shared" si="87"/>
        <v/>
      </c>
      <c r="AN794" s="372" t="str">
        <f t="shared" si="88"/>
        <v/>
      </c>
      <c r="AO794" s="372" t="str">
        <f t="shared" si="89"/>
        <v/>
      </c>
      <c r="AP794" s="372" t="str">
        <f>IF(G794="", "", VLOOKUP(G794,【参考】数式用!$A$4:$M$54,13,FALSE))</f>
        <v/>
      </c>
      <c r="AQ794" s="46" t="str">
        <f t="shared" si="90"/>
        <v>―</v>
      </c>
    </row>
    <row r="795" spans="1:43" ht="45" customHeight="1">
      <c r="A795" s="114">
        <f t="shared" si="92"/>
        <v>781</v>
      </c>
      <c r="B795" s="115" t="str">
        <f>IF(基本情報入力シート!B838="","",基本情報入力シート!B838)</f>
        <v/>
      </c>
      <c r="C795" s="116" t="str">
        <f>IF(基本情報入力シート!L838="","",基本情報入力シート!L838)</f>
        <v/>
      </c>
      <c r="D795" s="116" t="str">
        <f>IF(基本情報入力シート!Q838="","",基本情報入力シート!Q838)</f>
        <v>愛知県</v>
      </c>
      <c r="E795" s="116" t="str">
        <f>IF(基本情報入力シート!V838="","",基本情報入力シート!V838)</f>
        <v/>
      </c>
      <c r="F795" s="116" t="str">
        <f>IF(基本情報入力シート!W838="","",基本情報入力シート!W838)</f>
        <v>事業所番号及びサービス名を入力してください。</v>
      </c>
      <c r="G795" s="116" t="str">
        <f>IF(基本情報入力シート!Z838="","",基本情報入力シート!Z838)</f>
        <v/>
      </c>
      <c r="H795" s="224" t="str">
        <f>IF(基本情報入力シート!AD838="","",基本情報入力シート!AD838)</f>
        <v/>
      </c>
      <c r="I795" s="362" t="str">
        <f>IF(基本情報入力シート!AE838="","",基本情報入力シート!AE838)</f>
        <v/>
      </c>
      <c r="J795" s="487"/>
      <c r="K795" s="491"/>
      <c r="L795" s="490"/>
      <c r="M795" s="363" t="str">
        <f>IF(G795="", "", VLOOKUP(AO795,【参考】数式用!$AZ$3:$BA$6, 2, FALSE))</f>
        <v/>
      </c>
      <c r="N795" s="364" t="str">
        <f>IF(G795="","",VLOOKUP(G795,【参考】数式用!$A$4:$L$54,MATCH('別紙様式2-3（個表）'!M795,【参考】数式用!$J$3:$L$3,0)+9,FALSE))</f>
        <v/>
      </c>
      <c r="O795" s="497" t="s">
        <v>2396</v>
      </c>
      <c r="P795" s="365" t="str">
        <f t="shared" si="91"/>
        <v>未入力あり</v>
      </c>
      <c r="Q795" s="273" t="str">
        <f>IFERROR(IF(P795="未入力あり","",ROUNDDOWN(ROUNDDOWN($H795*$I795,0)*VLOOKUP($G795,【参考】数式用!$A$4:$E$54,3, FALSE),0)),"")</f>
        <v/>
      </c>
      <c r="R795" s="273" t="str">
        <f>IF(AM795="×", 0,IF(P795="未入力あり","",ROUNDDOWN(ROUNDDOWN($H795*$I795,0)*VLOOKUP($G795,【参考】数式用!$A$4:$E$54,4,FALSE),0)))</f>
        <v/>
      </c>
      <c r="S795" s="366" t="str">
        <f>IF(AN795="×", 0,IF(P795="未入力あり","",ROUNDDOWN(ROUNDDOWN($H795*$I795,0)*VLOOKUP($G795,【参考】数式用!$A$4:$E$54,5, FALSE),0)))</f>
        <v/>
      </c>
      <c r="T795" s="369" t="s">
        <v>3907</v>
      </c>
      <c r="U795" s="370"/>
      <c r="V795" s="33"/>
      <c r="W795" s="641"/>
      <c r="X795" s="641"/>
      <c r="Y795" s="641"/>
      <c r="Z795" s="641"/>
      <c r="AA795" s="641"/>
      <c r="AB795" s="641"/>
      <c r="AC795" s="641"/>
      <c r="AD795" s="641"/>
      <c r="AE795" s="641"/>
      <c r="AF795" s="641"/>
      <c r="AG795" s="641"/>
      <c r="AI795" s="373" t="str">
        <f t="shared" si="86"/>
        <v/>
      </c>
      <c r="AJ795" s="372" t="e">
        <f>VLOOKUP('別紙様式2-3（個表）'!$G795,【参考】数式用!$P$4:$Q$54,2, FALSE)</f>
        <v>#N/A</v>
      </c>
      <c r="AK795" s="372" t="e">
        <f>VLOOKUP('別紙様式2-3（個表）'!$G795,【参考】数式用!$P$4:$W$54,8, FALSE)</f>
        <v>#N/A</v>
      </c>
      <c r="AL795" s="372" t="e">
        <f>VLOOKUP('別紙様式2-3（個表）'!$G795,【参考】数式用!$P$4:$AD$54,15, FALSE)</f>
        <v>#N/A</v>
      </c>
      <c r="AM795" s="372" t="str">
        <f t="shared" si="87"/>
        <v/>
      </c>
      <c r="AN795" s="372" t="str">
        <f t="shared" si="88"/>
        <v/>
      </c>
      <c r="AO795" s="372" t="str">
        <f t="shared" si="89"/>
        <v/>
      </c>
      <c r="AP795" s="372" t="str">
        <f>IF(G795="", "", VLOOKUP(G795,【参考】数式用!$A$4:$M$54,13,FALSE))</f>
        <v/>
      </c>
      <c r="AQ795" s="46" t="str">
        <f t="shared" si="90"/>
        <v>―</v>
      </c>
    </row>
    <row r="796" spans="1:43" ht="45" customHeight="1">
      <c r="A796" s="114">
        <f t="shared" si="92"/>
        <v>782</v>
      </c>
      <c r="B796" s="115" t="str">
        <f>IF(基本情報入力シート!B839="","",基本情報入力シート!B839)</f>
        <v/>
      </c>
      <c r="C796" s="116" t="str">
        <f>IF(基本情報入力シート!L839="","",基本情報入力シート!L839)</f>
        <v/>
      </c>
      <c r="D796" s="116" t="str">
        <f>IF(基本情報入力シート!Q839="","",基本情報入力シート!Q839)</f>
        <v>愛知県</v>
      </c>
      <c r="E796" s="116" t="str">
        <f>IF(基本情報入力シート!V839="","",基本情報入力シート!V839)</f>
        <v/>
      </c>
      <c r="F796" s="116" t="str">
        <f>IF(基本情報入力シート!W839="","",基本情報入力シート!W839)</f>
        <v>事業所番号及びサービス名を入力してください。</v>
      </c>
      <c r="G796" s="116" t="str">
        <f>IF(基本情報入力シート!Z839="","",基本情報入力シート!Z839)</f>
        <v/>
      </c>
      <c r="H796" s="224" t="str">
        <f>IF(基本情報入力シート!AD839="","",基本情報入力シート!AD839)</f>
        <v/>
      </c>
      <c r="I796" s="362" t="str">
        <f>IF(基本情報入力シート!AE839="","",基本情報入力シート!AE839)</f>
        <v/>
      </c>
      <c r="J796" s="487"/>
      <c r="K796" s="491"/>
      <c r="L796" s="490"/>
      <c r="M796" s="363" t="str">
        <f>IF(G796="", "", VLOOKUP(AO796,【参考】数式用!$AZ$3:$BA$6, 2, FALSE))</f>
        <v/>
      </c>
      <c r="N796" s="364" t="str">
        <f>IF(G796="","",VLOOKUP(G796,【参考】数式用!$A$4:$L$54,MATCH('別紙様式2-3（個表）'!M796,【参考】数式用!$J$3:$L$3,0)+9,FALSE))</f>
        <v/>
      </c>
      <c r="O796" s="497" t="s">
        <v>2396</v>
      </c>
      <c r="P796" s="365" t="str">
        <f t="shared" si="91"/>
        <v>未入力あり</v>
      </c>
      <c r="Q796" s="273" t="str">
        <f>IFERROR(IF(P796="未入力あり","",ROUNDDOWN(ROUNDDOWN($H796*$I796,0)*VLOOKUP($G796,【参考】数式用!$A$4:$E$54,3, FALSE),0)),"")</f>
        <v/>
      </c>
      <c r="R796" s="273" t="str">
        <f>IF(AM796="×", 0,IF(P796="未入力あり","",ROUNDDOWN(ROUNDDOWN($H796*$I796,0)*VLOOKUP($G796,【参考】数式用!$A$4:$E$54,4,FALSE),0)))</f>
        <v/>
      </c>
      <c r="S796" s="366" t="str">
        <f>IF(AN796="×", 0,IF(P796="未入力あり","",ROUNDDOWN(ROUNDDOWN($H796*$I796,0)*VLOOKUP($G796,【参考】数式用!$A$4:$E$54,5, FALSE),0)))</f>
        <v/>
      </c>
      <c r="T796" s="369" t="s">
        <v>3907</v>
      </c>
      <c r="U796" s="370"/>
      <c r="V796" s="33"/>
      <c r="W796" s="641"/>
      <c r="X796" s="641"/>
      <c r="Y796" s="641"/>
      <c r="Z796" s="641"/>
      <c r="AA796" s="641"/>
      <c r="AB796" s="641"/>
      <c r="AC796" s="641"/>
      <c r="AD796" s="641"/>
      <c r="AE796" s="641"/>
      <c r="AF796" s="641"/>
      <c r="AG796" s="641"/>
      <c r="AI796" s="373" t="str">
        <f t="shared" si="86"/>
        <v/>
      </c>
      <c r="AJ796" s="372" t="e">
        <f>VLOOKUP('別紙様式2-3（個表）'!$G796,【参考】数式用!$P$4:$Q$54,2, FALSE)</f>
        <v>#N/A</v>
      </c>
      <c r="AK796" s="372" t="e">
        <f>VLOOKUP('別紙様式2-3（個表）'!$G796,【参考】数式用!$P$4:$W$54,8, FALSE)</f>
        <v>#N/A</v>
      </c>
      <c r="AL796" s="372" t="e">
        <f>VLOOKUP('別紙様式2-3（個表）'!$G796,【参考】数式用!$P$4:$AD$54,15, FALSE)</f>
        <v>#N/A</v>
      </c>
      <c r="AM796" s="372" t="str">
        <f t="shared" si="87"/>
        <v/>
      </c>
      <c r="AN796" s="372" t="str">
        <f t="shared" si="88"/>
        <v/>
      </c>
      <c r="AO796" s="372" t="str">
        <f t="shared" si="89"/>
        <v/>
      </c>
      <c r="AP796" s="372" t="str">
        <f>IF(G796="", "", VLOOKUP(G796,【参考】数式用!$A$4:$M$54,13,FALSE))</f>
        <v/>
      </c>
      <c r="AQ796" s="46" t="str">
        <f t="shared" si="90"/>
        <v>―</v>
      </c>
    </row>
    <row r="797" spans="1:43" ht="45" customHeight="1">
      <c r="A797" s="114">
        <f t="shared" si="92"/>
        <v>783</v>
      </c>
      <c r="B797" s="115" t="str">
        <f>IF(基本情報入力シート!B840="","",基本情報入力シート!B840)</f>
        <v/>
      </c>
      <c r="C797" s="116" t="str">
        <f>IF(基本情報入力シート!L840="","",基本情報入力シート!L840)</f>
        <v/>
      </c>
      <c r="D797" s="116" t="str">
        <f>IF(基本情報入力シート!Q840="","",基本情報入力シート!Q840)</f>
        <v>愛知県</v>
      </c>
      <c r="E797" s="116" t="str">
        <f>IF(基本情報入力シート!V840="","",基本情報入力シート!V840)</f>
        <v/>
      </c>
      <c r="F797" s="116" t="str">
        <f>IF(基本情報入力シート!W840="","",基本情報入力シート!W840)</f>
        <v>事業所番号及びサービス名を入力してください。</v>
      </c>
      <c r="G797" s="116" t="str">
        <f>IF(基本情報入力シート!Z840="","",基本情報入力シート!Z840)</f>
        <v/>
      </c>
      <c r="H797" s="224" t="str">
        <f>IF(基本情報入力シート!AD840="","",基本情報入力シート!AD840)</f>
        <v/>
      </c>
      <c r="I797" s="362" t="str">
        <f>IF(基本情報入力シート!AE840="","",基本情報入力シート!AE840)</f>
        <v/>
      </c>
      <c r="J797" s="487"/>
      <c r="K797" s="491"/>
      <c r="L797" s="490"/>
      <c r="M797" s="363" t="str">
        <f>IF(G797="", "", VLOOKUP(AO797,【参考】数式用!$AZ$3:$BA$6, 2, FALSE))</f>
        <v/>
      </c>
      <c r="N797" s="364" t="str">
        <f>IF(G797="","",VLOOKUP(G797,【参考】数式用!$A$4:$L$54,MATCH('別紙様式2-3（個表）'!M797,【参考】数式用!$J$3:$L$3,0)+9,FALSE))</f>
        <v/>
      </c>
      <c r="O797" s="497" t="s">
        <v>2396</v>
      </c>
      <c r="P797" s="365" t="str">
        <f t="shared" si="91"/>
        <v>未入力あり</v>
      </c>
      <c r="Q797" s="273" t="str">
        <f>IFERROR(IF(P797="未入力あり","",ROUNDDOWN(ROUNDDOWN($H797*$I797,0)*VLOOKUP($G797,【参考】数式用!$A$4:$E$54,3, FALSE),0)),"")</f>
        <v/>
      </c>
      <c r="R797" s="273" t="str">
        <f>IF(AM797="×", 0,IF(P797="未入力あり","",ROUNDDOWN(ROUNDDOWN($H797*$I797,0)*VLOOKUP($G797,【参考】数式用!$A$4:$E$54,4,FALSE),0)))</f>
        <v/>
      </c>
      <c r="S797" s="366" t="str">
        <f>IF(AN797="×", 0,IF(P797="未入力あり","",ROUNDDOWN(ROUNDDOWN($H797*$I797,0)*VLOOKUP($G797,【参考】数式用!$A$4:$E$54,5, FALSE),0)))</f>
        <v/>
      </c>
      <c r="T797" s="369" t="s">
        <v>3907</v>
      </c>
      <c r="U797" s="370"/>
      <c r="V797" s="33"/>
      <c r="W797" s="641"/>
      <c r="X797" s="641"/>
      <c r="Y797" s="641"/>
      <c r="Z797" s="641"/>
      <c r="AA797" s="641"/>
      <c r="AB797" s="641"/>
      <c r="AC797" s="641"/>
      <c r="AD797" s="641"/>
      <c r="AE797" s="641"/>
      <c r="AF797" s="641"/>
      <c r="AG797" s="641"/>
      <c r="AI797" s="373" t="str">
        <f t="shared" si="86"/>
        <v/>
      </c>
      <c r="AJ797" s="372" t="e">
        <f>VLOOKUP('別紙様式2-3（個表）'!$G797,【参考】数式用!$P$4:$Q$54,2, FALSE)</f>
        <v>#N/A</v>
      </c>
      <c r="AK797" s="372" t="e">
        <f>VLOOKUP('別紙様式2-3（個表）'!$G797,【参考】数式用!$P$4:$W$54,8, FALSE)</f>
        <v>#N/A</v>
      </c>
      <c r="AL797" s="372" t="e">
        <f>VLOOKUP('別紙様式2-3（個表）'!$G797,【参考】数式用!$P$4:$AD$54,15, FALSE)</f>
        <v>#N/A</v>
      </c>
      <c r="AM797" s="372" t="str">
        <f t="shared" si="87"/>
        <v/>
      </c>
      <c r="AN797" s="372" t="str">
        <f t="shared" si="88"/>
        <v/>
      </c>
      <c r="AO797" s="372" t="str">
        <f t="shared" si="89"/>
        <v/>
      </c>
      <c r="AP797" s="372" t="str">
        <f>IF(G797="", "", VLOOKUP(G797,【参考】数式用!$A$4:$M$54,13,FALSE))</f>
        <v/>
      </c>
      <c r="AQ797" s="46" t="str">
        <f t="shared" si="90"/>
        <v>―</v>
      </c>
    </row>
    <row r="798" spans="1:43" ht="45" customHeight="1">
      <c r="A798" s="114">
        <f t="shared" si="92"/>
        <v>784</v>
      </c>
      <c r="B798" s="115" t="str">
        <f>IF(基本情報入力シート!B841="","",基本情報入力シート!B841)</f>
        <v/>
      </c>
      <c r="C798" s="116" t="str">
        <f>IF(基本情報入力シート!L841="","",基本情報入力シート!L841)</f>
        <v/>
      </c>
      <c r="D798" s="116" t="str">
        <f>IF(基本情報入力シート!Q841="","",基本情報入力シート!Q841)</f>
        <v>愛知県</v>
      </c>
      <c r="E798" s="116" t="str">
        <f>IF(基本情報入力シート!V841="","",基本情報入力シート!V841)</f>
        <v/>
      </c>
      <c r="F798" s="116" t="str">
        <f>IF(基本情報入力シート!W841="","",基本情報入力シート!W841)</f>
        <v>事業所番号及びサービス名を入力してください。</v>
      </c>
      <c r="G798" s="116" t="str">
        <f>IF(基本情報入力シート!Z841="","",基本情報入力シート!Z841)</f>
        <v/>
      </c>
      <c r="H798" s="224" t="str">
        <f>IF(基本情報入力シート!AD841="","",基本情報入力シート!AD841)</f>
        <v/>
      </c>
      <c r="I798" s="362" t="str">
        <f>IF(基本情報入力シート!AE841="","",基本情報入力シート!AE841)</f>
        <v/>
      </c>
      <c r="J798" s="487"/>
      <c r="K798" s="491"/>
      <c r="L798" s="490"/>
      <c r="M798" s="363" t="str">
        <f>IF(G798="", "", VLOOKUP(AO798,【参考】数式用!$AZ$3:$BA$6, 2, FALSE))</f>
        <v/>
      </c>
      <c r="N798" s="364" t="str">
        <f>IF(G798="","",VLOOKUP(G798,【参考】数式用!$A$4:$L$54,MATCH('別紙様式2-3（個表）'!M798,【参考】数式用!$J$3:$L$3,0)+9,FALSE))</f>
        <v/>
      </c>
      <c r="O798" s="497" t="s">
        <v>2396</v>
      </c>
      <c r="P798" s="365" t="str">
        <f t="shared" si="91"/>
        <v>未入力あり</v>
      </c>
      <c r="Q798" s="273" t="str">
        <f>IFERROR(IF(P798="未入力あり","",ROUNDDOWN(ROUNDDOWN($H798*$I798,0)*VLOOKUP($G798,【参考】数式用!$A$4:$E$54,3, FALSE),0)),"")</f>
        <v/>
      </c>
      <c r="R798" s="273" t="str">
        <f>IF(AM798="×", 0,IF(P798="未入力あり","",ROUNDDOWN(ROUNDDOWN($H798*$I798,0)*VLOOKUP($G798,【参考】数式用!$A$4:$E$54,4,FALSE),0)))</f>
        <v/>
      </c>
      <c r="S798" s="366" t="str">
        <f>IF(AN798="×", 0,IF(P798="未入力あり","",ROUNDDOWN(ROUNDDOWN($H798*$I798,0)*VLOOKUP($G798,【参考】数式用!$A$4:$E$54,5, FALSE),0)))</f>
        <v/>
      </c>
      <c r="T798" s="369" t="s">
        <v>3907</v>
      </c>
      <c r="U798" s="370"/>
      <c r="V798" s="33"/>
      <c r="W798" s="641"/>
      <c r="X798" s="641"/>
      <c r="Y798" s="641"/>
      <c r="Z798" s="641"/>
      <c r="AA798" s="641"/>
      <c r="AB798" s="641"/>
      <c r="AC798" s="641"/>
      <c r="AD798" s="641"/>
      <c r="AE798" s="641"/>
      <c r="AF798" s="641"/>
      <c r="AG798" s="641"/>
      <c r="AI798" s="373" t="str">
        <f t="shared" si="86"/>
        <v/>
      </c>
      <c r="AJ798" s="372" t="e">
        <f>VLOOKUP('別紙様式2-3（個表）'!$G798,【参考】数式用!$P$4:$Q$54,2, FALSE)</f>
        <v>#N/A</v>
      </c>
      <c r="AK798" s="372" t="e">
        <f>VLOOKUP('別紙様式2-3（個表）'!$G798,【参考】数式用!$P$4:$W$54,8, FALSE)</f>
        <v>#N/A</v>
      </c>
      <c r="AL798" s="372" t="e">
        <f>VLOOKUP('別紙様式2-3（個表）'!$G798,【参考】数式用!$P$4:$AD$54,15, FALSE)</f>
        <v>#N/A</v>
      </c>
      <c r="AM798" s="372" t="str">
        <f t="shared" si="87"/>
        <v/>
      </c>
      <c r="AN798" s="372" t="str">
        <f t="shared" si="88"/>
        <v/>
      </c>
      <c r="AO798" s="372" t="str">
        <f t="shared" si="89"/>
        <v/>
      </c>
      <c r="AP798" s="372" t="str">
        <f>IF(G798="", "", VLOOKUP(G798,【参考】数式用!$A$4:$M$54,13,FALSE))</f>
        <v/>
      </c>
      <c r="AQ798" s="46" t="str">
        <f t="shared" si="90"/>
        <v>―</v>
      </c>
    </row>
    <row r="799" spans="1:43" ht="45" customHeight="1">
      <c r="A799" s="114">
        <f t="shared" si="92"/>
        <v>785</v>
      </c>
      <c r="B799" s="115" t="str">
        <f>IF(基本情報入力シート!B842="","",基本情報入力シート!B842)</f>
        <v/>
      </c>
      <c r="C799" s="116" t="str">
        <f>IF(基本情報入力シート!L842="","",基本情報入力シート!L842)</f>
        <v/>
      </c>
      <c r="D799" s="116" t="str">
        <f>IF(基本情報入力シート!Q842="","",基本情報入力シート!Q842)</f>
        <v>愛知県</v>
      </c>
      <c r="E799" s="116" t="str">
        <f>IF(基本情報入力シート!V842="","",基本情報入力シート!V842)</f>
        <v/>
      </c>
      <c r="F799" s="116" t="str">
        <f>IF(基本情報入力シート!W842="","",基本情報入力シート!W842)</f>
        <v>事業所番号及びサービス名を入力してください。</v>
      </c>
      <c r="G799" s="116" t="str">
        <f>IF(基本情報入力シート!Z842="","",基本情報入力シート!Z842)</f>
        <v/>
      </c>
      <c r="H799" s="224" t="str">
        <f>IF(基本情報入力シート!AD842="","",基本情報入力シート!AD842)</f>
        <v/>
      </c>
      <c r="I799" s="362" t="str">
        <f>IF(基本情報入力シート!AE842="","",基本情報入力シート!AE842)</f>
        <v/>
      </c>
      <c r="J799" s="487"/>
      <c r="K799" s="491"/>
      <c r="L799" s="490"/>
      <c r="M799" s="363" t="str">
        <f>IF(G799="", "", VLOOKUP(AO799,【参考】数式用!$AZ$3:$BA$6, 2, FALSE))</f>
        <v/>
      </c>
      <c r="N799" s="364" t="str">
        <f>IF(G799="","",VLOOKUP(G799,【参考】数式用!$A$4:$L$54,MATCH('別紙様式2-3（個表）'!M799,【参考】数式用!$J$3:$L$3,0)+9,FALSE))</f>
        <v/>
      </c>
      <c r="O799" s="497" t="s">
        <v>2396</v>
      </c>
      <c r="P799" s="365" t="str">
        <f t="shared" si="91"/>
        <v>未入力あり</v>
      </c>
      <c r="Q799" s="273" t="str">
        <f>IFERROR(IF(P799="未入力あり","",ROUNDDOWN(ROUNDDOWN($H799*$I799,0)*VLOOKUP($G799,【参考】数式用!$A$4:$E$54,3, FALSE),0)),"")</f>
        <v/>
      </c>
      <c r="R799" s="273" t="str">
        <f>IF(AM799="×", 0,IF(P799="未入力あり","",ROUNDDOWN(ROUNDDOWN($H799*$I799,0)*VLOOKUP($G799,【参考】数式用!$A$4:$E$54,4,FALSE),0)))</f>
        <v/>
      </c>
      <c r="S799" s="366" t="str">
        <f>IF(AN799="×", 0,IF(P799="未入力あり","",ROUNDDOWN(ROUNDDOWN($H799*$I799,0)*VLOOKUP($G799,【参考】数式用!$A$4:$E$54,5, FALSE),0)))</f>
        <v/>
      </c>
      <c r="T799" s="369" t="s">
        <v>3907</v>
      </c>
      <c r="U799" s="370"/>
      <c r="V799" s="33"/>
      <c r="W799" s="641"/>
      <c r="X799" s="641"/>
      <c r="Y799" s="641"/>
      <c r="Z799" s="641"/>
      <c r="AA799" s="641"/>
      <c r="AB799" s="641"/>
      <c r="AC799" s="641"/>
      <c r="AD799" s="641"/>
      <c r="AE799" s="641"/>
      <c r="AF799" s="641"/>
      <c r="AG799" s="641"/>
      <c r="AI799" s="373" t="str">
        <f t="shared" si="86"/>
        <v/>
      </c>
      <c r="AJ799" s="372" t="e">
        <f>VLOOKUP('別紙様式2-3（個表）'!$G799,【参考】数式用!$P$4:$Q$54,2, FALSE)</f>
        <v>#N/A</v>
      </c>
      <c r="AK799" s="372" t="e">
        <f>VLOOKUP('別紙様式2-3（個表）'!$G799,【参考】数式用!$P$4:$W$54,8, FALSE)</f>
        <v>#N/A</v>
      </c>
      <c r="AL799" s="372" t="e">
        <f>VLOOKUP('別紙様式2-3（個表）'!$G799,【参考】数式用!$P$4:$AD$54,15, FALSE)</f>
        <v>#N/A</v>
      </c>
      <c r="AM799" s="372" t="str">
        <f t="shared" si="87"/>
        <v/>
      </c>
      <c r="AN799" s="372" t="str">
        <f t="shared" si="88"/>
        <v/>
      </c>
      <c r="AO799" s="372" t="str">
        <f t="shared" si="89"/>
        <v/>
      </c>
      <c r="AP799" s="372" t="str">
        <f>IF(G799="", "", VLOOKUP(G799,【参考】数式用!$A$4:$M$54,13,FALSE))</f>
        <v/>
      </c>
      <c r="AQ799" s="46" t="str">
        <f t="shared" si="90"/>
        <v>―</v>
      </c>
    </row>
    <row r="800" spans="1:43" ht="45" customHeight="1">
      <c r="A800" s="114">
        <f t="shared" si="92"/>
        <v>786</v>
      </c>
      <c r="B800" s="115" t="str">
        <f>IF(基本情報入力シート!B843="","",基本情報入力シート!B843)</f>
        <v/>
      </c>
      <c r="C800" s="116" t="str">
        <f>IF(基本情報入力シート!L843="","",基本情報入力シート!L843)</f>
        <v/>
      </c>
      <c r="D800" s="116" t="str">
        <f>IF(基本情報入力シート!Q843="","",基本情報入力シート!Q843)</f>
        <v>愛知県</v>
      </c>
      <c r="E800" s="116" t="str">
        <f>IF(基本情報入力シート!V843="","",基本情報入力シート!V843)</f>
        <v/>
      </c>
      <c r="F800" s="116" t="str">
        <f>IF(基本情報入力シート!W843="","",基本情報入力シート!W843)</f>
        <v>事業所番号及びサービス名を入力してください。</v>
      </c>
      <c r="G800" s="116" t="str">
        <f>IF(基本情報入力シート!Z843="","",基本情報入力シート!Z843)</f>
        <v/>
      </c>
      <c r="H800" s="224" t="str">
        <f>IF(基本情報入力シート!AD843="","",基本情報入力シート!AD843)</f>
        <v/>
      </c>
      <c r="I800" s="362" t="str">
        <f>IF(基本情報入力シート!AE843="","",基本情報入力シート!AE843)</f>
        <v/>
      </c>
      <c r="J800" s="487"/>
      <c r="K800" s="491"/>
      <c r="L800" s="490"/>
      <c r="M800" s="363" t="str">
        <f>IF(G800="", "", VLOOKUP(AO800,【参考】数式用!$AZ$3:$BA$6, 2, FALSE))</f>
        <v/>
      </c>
      <c r="N800" s="364" t="str">
        <f>IF(G800="","",VLOOKUP(G800,【参考】数式用!$A$4:$L$54,MATCH('別紙様式2-3（個表）'!M800,【参考】数式用!$J$3:$L$3,0)+9,FALSE))</f>
        <v/>
      </c>
      <c r="O800" s="497" t="s">
        <v>2396</v>
      </c>
      <c r="P800" s="365" t="str">
        <f t="shared" si="91"/>
        <v>未入力あり</v>
      </c>
      <c r="Q800" s="273" t="str">
        <f>IFERROR(IF(P800="未入力あり","",ROUNDDOWN(ROUNDDOWN($H800*$I800,0)*VLOOKUP($G800,【参考】数式用!$A$4:$E$54,3, FALSE),0)),"")</f>
        <v/>
      </c>
      <c r="R800" s="273" t="str">
        <f>IF(AM800="×", 0,IF(P800="未入力あり","",ROUNDDOWN(ROUNDDOWN($H800*$I800,0)*VLOOKUP($G800,【参考】数式用!$A$4:$E$54,4,FALSE),0)))</f>
        <v/>
      </c>
      <c r="S800" s="366" t="str">
        <f>IF(AN800="×", 0,IF(P800="未入力あり","",ROUNDDOWN(ROUNDDOWN($H800*$I800,0)*VLOOKUP($G800,【参考】数式用!$A$4:$E$54,5, FALSE),0)))</f>
        <v/>
      </c>
      <c r="T800" s="369" t="s">
        <v>3907</v>
      </c>
      <c r="U800" s="370"/>
      <c r="V800" s="33"/>
      <c r="W800" s="641"/>
      <c r="X800" s="641"/>
      <c r="Y800" s="641"/>
      <c r="Z800" s="641"/>
      <c r="AA800" s="641"/>
      <c r="AB800" s="641"/>
      <c r="AC800" s="641"/>
      <c r="AD800" s="641"/>
      <c r="AE800" s="641"/>
      <c r="AF800" s="641"/>
      <c r="AG800" s="641"/>
      <c r="AI800" s="373" t="str">
        <f t="shared" si="86"/>
        <v/>
      </c>
      <c r="AJ800" s="372" t="e">
        <f>VLOOKUP('別紙様式2-3（個表）'!$G800,【参考】数式用!$P$4:$Q$54,2, FALSE)</f>
        <v>#N/A</v>
      </c>
      <c r="AK800" s="372" t="e">
        <f>VLOOKUP('別紙様式2-3（個表）'!$G800,【参考】数式用!$P$4:$W$54,8, FALSE)</f>
        <v>#N/A</v>
      </c>
      <c r="AL800" s="372" t="e">
        <f>VLOOKUP('別紙様式2-3（個表）'!$G800,【参考】数式用!$P$4:$AD$54,15, FALSE)</f>
        <v>#N/A</v>
      </c>
      <c r="AM800" s="372" t="str">
        <f t="shared" si="87"/>
        <v/>
      </c>
      <c r="AN800" s="372" t="str">
        <f t="shared" si="88"/>
        <v/>
      </c>
      <c r="AO800" s="372" t="str">
        <f t="shared" si="89"/>
        <v/>
      </c>
      <c r="AP800" s="372" t="str">
        <f>IF(G800="", "", VLOOKUP(G800,【参考】数式用!$A$4:$M$54,13,FALSE))</f>
        <v/>
      </c>
      <c r="AQ800" s="46" t="str">
        <f t="shared" si="90"/>
        <v>―</v>
      </c>
    </row>
    <row r="801" spans="1:43" ht="45" customHeight="1">
      <c r="A801" s="114">
        <f t="shared" si="92"/>
        <v>787</v>
      </c>
      <c r="B801" s="115" t="str">
        <f>IF(基本情報入力シート!B844="","",基本情報入力シート!B844)</f>
        <v/>
      </c>
      <c r="C801" s="116" t="str">
        <f>IF(基本情報入力シート!L844="","",基本情報入力シート!L844)</f>
        <v/>
      </c>
      <c r="D801" s="116" t="str">
        <f>IF(基本情報入力シート!Q844="","",基本情報入力シート!Q844)</f>
        <v>愛知県</v>
      </c>
      <c r="E801" s="116" t="str">
        <f>IF(基本情報入力シート!V844="","",基本情報入力シート!V844)</f>
        <v/>
      </c>
      <c r="F801" s="116" t="str">
        <f>IF(基本情報入力シート!W844="","",基本情報入力シート!W844)</f>
        <v>事業所番号及びサービス名を入力してください。</v>
      </c>
      <c r="G801" s="116" t="str">
        <f>IF(基本情報入力シート!Z844="","",基本情報入力シート!Z844)</f>
        <v/>
      </c>
      <c r="H801" s="224" t="str">
        <f>IF(基本情報入力シート!AD844="","",基本情報入力シート!AD844)</f>
        <v/>
      </c>
      <c r="I801" s="362" t="str">
        <f>IF(基本情報入力シート!AE844="","",基本情報入力シート!AE844)</f>
        <v/>
      </c>
      <c r="J801" s="487"/>
      <c r="K801" s="491"/>
      <c r="L801" s="490"/>
      <c r="M801" s="363" t="str">
        <f>IF(G801="", "", VLOOKUP(AO801,【参考】数式用!$AZ$3:$BA$6, 2, FALSE))</f>
        <v/>
      </c>
      <c r="N801" s="364" t="str">
        <f>IF(G801="","",VLOOKUP(G801,【参考】数式用!$A$4:$L$54,MATCH('別紙様式2-3（個表）'!M801,【参考】数式用!$J$3:$L$3,0)+9,FALSE))</f>
        <v/>
      </c>
      <c r="O801" s="497" t="s">
        <v>2396</v>
      </c>
      <c r="P801" s="365" t="str">
        <f t="shared" si="91"/>
        <v>未入力あり</v>
      </c>
      <c r="Q801" s="273" t="str">
        <f>IFERROR(IF(P801="未入力あり","",ROUNDDOWN(ROUNDDOWN($H801*$I801,0)*VLOOKUP($G801,【参考】数式用!$A$4:$E$54,3, FALSE),0)),"")</f>
        <v/>
      </c>
      <c r="R801" s="273" t="str">
        <f>IF(AM801="×", 0,IF(P801="未入力あり","",ROUNDDOWN(ROUNDDOWN($H801*$I801,0)*VLOOKUP($G801,【参考】数式用!$A$4:$E$54,4,FALSE),0)))</f>
        <v/>
      </c>
      <c r="S801" s="366" t="str">
        <f>IF(AN801="×", 0,IF(P801="未入力あり","",ROUNDDOWN(ROUNDDOWN($H801*$I801,0)*VLOOKUP($G801,【参考】数式用!$A$4:$E$54,5, FALSE),0)))</f>
        <v/>
      </c>
      <c r="T801" s="369" t="s">
        <v>3907</v>
      </c>
      <c r="U801" s="370"/>
      <c r="V801" s="33"/>
      <c r="W801" s="641"/>
      <c r="X801" s="641"/>
      <c r="Y801" s="641"/>
      <c r="Z801" s="641"/>
      <c r="AA801" s="641"/>
      <c r="AB801" s="641"/>
      <c r="AC801" s="641"/>
      <c r="AD801" s="641"/>
      <c r="AE801" s="641"/>
      <c r="AF801" s="641"/>
      <c r="AG801" s="641"/>
      <c r="AI801" s="373" t="str">
        <f t="shared" si="86"/>
        <v/>
      </c>
      <c r="AJ801" s="372" t="e">
        <f>VLOOKUP('別紙様式2-3（個表）'!$G801,【参考】数式用!$P$4:$Q$54,2, FALSE)</f>
        <v>#N/A</v>
      </c>
      <c r="AK801" s="372" t="e">
        <f>VLOOKUP('別紙様式2-3（個表）'!$G801,【参考】数式用!$P$4:$W$54,8, FALSE)</f>
        <v>#N/A</v>
      </c>
      <c r="AL801" s="372" t="e">
        <f>VLOOKUP('別紙様式2-3（個表）'!$G801,【参考】数式用!$P$4:$AD$54,15, FALSE)</f>
        <v>#N/A</v>
      </c>
      <c r="AM801" s="372" t="str">
        <f t="shared" si="87"/>
        <v/>
      </c>
      <c r="AN801" s="372" t="str">
        <f t="shared" si="88"/>
        <v/>
      </c>
      <c r="AO801" s="372" t="str">
        <f t="shared" si="89"/>
        <v/>
      </c>
      <c r="AP801" s="372" t="str">
        <f>IF(G801="", "", VLOOKUP(G801,【参考】数式用!$A$4:$M$54,13,FALSE))</f>
        <v/>
      </c>
      <c r="AQ801" s="46" t="str">
        <f t="shared" si="90"/>
        <v>―</v>
      </c>
    </row>
    <row r="802" spans="1:43" ht="45" customHeight="1">
      <c r="A802" s="114">
        <f t="shared" si="92"/>
        <v>788</v>
      </c>
      <c r="B802" s="115" t="str">
        <f>IF(基本情報入力シート!B845="","",基本情報入力シート!B845)</f>
        <v/>
      </c>
      <c r="C802" s="116" t="str">
        <f>IF(基本情報入力シート!L845="","",基本情報入力シート!L845)</f>
        <v/>
      </c>
      <c r="D802" s="116" t="str">
        <f>IF(基本情報入力シート!Q845="","",基本情報入力シート!Q845)</f>
        <v>愛知県</v>
      </c>
      <c r="E802" s="116" t="str">
        <f>IF(基本情報入力シート!V845="","",基本情報入力シート!V845)</f>
        <v/>
      </c>
      <c r="F802" s="116" t="str">
        <f>IF(基本情報入力シート!W845="","",基本情報入力シート!W845)</f>
        <v>事業所番号及びサービス名を入力してください。</v>
      </c>
      <c r="G802" s="116" t="str">
        <f>IF(基本情報入力シート!Z845="","",基本情報入力シート!Z845)</f>
        <v/>
      </c>
      <c r="H802" s="224" t="str">
        <f>IF(基本情報入力シート!AD845="","",基本情報入力シート!AD845)</f>
        <v/>
      </c>
      <c r="I802" s="362" t="str">
        <f>IF(基本情報入力シート!AE845="","",基本情報入力シート!AE845)</f>
        <v/>
      </c>
      <c r="J802" s="487"/>
      <c r="K802" s="491"/>
      <c r="L802" s="490"/>
      <c r="M802" s="363" t="str">
        <f>IF(G802="", "", VLOOKUP(AO802,【参考】数式用!$AZ$3:$BA$6, 2, FALSE))</f>
        <v/>
      </c>
      <c r="N802" s="364" t="str">
        <f>IF(G802="","",VLOOKUP(G802,【参考】数式用!$A$4:$L$54,MATCH('別紙様式2-3（個表）'!M802,【参考】数式用!$J$3:$L$3,0)+9,FALSE))</f>
        <v/>
      </c>
      <c r="O802" s="497" t="s">
        <v>2396</v>
      </c>
      <c r="P802" s="365" t="str">
        <f t="shared" si="91"/>
        <v>未入力あり</v>
      </c>
      <c r="Q802" s="273" t="str">
        <f>IFERROR(IF(P802="未入力あり","",ROUNDDOWN(ROUNDDOWN($H802*$I802,0)*VLOOKUP($G802,【参考】数式用!$A$4:$E$54,3, FALSE),0)),"")</f>
        <v/>
      </c>
      <c r="R802" s="273" t="str">
        <f>IF(AM802="×", 0,IF(P802="未入力あり","",ROUNDDOWN(ROUNDDOWN($H802*$I802,0)*VLOOKUP($G802,【参考】数式用!$A$4:$E$54,4,FALSE),0)))</f>
        <v/>
      </c>
      <c r="S802" s="366" t="str">
        <f>IF(AN802="×", 0,IF(P802="未入力あり","",ROUNDDOWN(ROUNDDOWN($H802*$I802,0)*VLOOKUP($G802,【参考】数式用!$A$4:$E$54,5, FALSE),0)))</f>
        <v/>
      </c>
      <c r="T802" s="369" t="s">
        <v>3907</v>
      </c>
      <c r="U802" s="370"/>
      <c r="V802" s="33"/>
      <c r="W802" s="641"/>
      <c r="X802" s="641"/>
      <c r="Y802" s="641"/>
      <c r="Z802" s="641"/>
      <c r="AA802" s="641"/>
      <c r="AB802" s="641"/>
      <c r="AC802" s="641"/>
      <c r="AD802" s="641"/>
      <c r="AE802" s="641"/>
      <c r="AF802" s="641"/>
      <c r="AG802" s="641"/>
      <c r="AI802" s="373" t="str">
        <f t="shared" si="86"/>
        <v/>
      </c>
      <c r="AJ802" s="372" t="e">
        <f>VLOOKUP('別紙様式2-3（個表）'!$G802,【参考】数式用!$P$4:$Q$54,2, FALSE)</f>
        <v>#N/A</v>
      </c>
      <c r="AK802" s="372" t="e">
        <f>VLOOKUP('別紙様式2-3（個表）'!$G802,【参考】数式用!$P$4:$W$54,8, FALSE)</f>
        <v>#N/A</v>
      </c>
      <c r="AL802" s="372" t="e">
        <f>VLOOKUP('別紙様式2-3（個表）'!$G802,【参考】数式用!$P$4:$AD$54,15, FALSE)</f>
        <v>#N/A</v>
      </c>
      <c r="AM802" s="372" t="str">
        <f t="shared" si="87"/>
        <v/>
      </c>
      <c r="AN802" s="372" t="str">
        <f t="shared" si="88"/>
        <v/>
      </c>
      <c r="AO802" s="372" t="str">
        <f t="shared" si="89"/>
        <v/>
      </c>
      <c r="AP802" s="372" t="str">
        <f>IF(G802="", "", VLOOKUP(G802,【参考】数式用!$A$4:$M$54,13,FALSE))</f>
        <v/>
      </c>
      <c r="AQ802" s="46" t="str">
        <f t="shared" si="90"/>
        <v>―</v>
      </c>
    </row>
    <row r="803" spans="1:43" ht="45" customHeight="1">
      <c r="A803" s="114">
        <f t="shared" si="92"/>
        <v>789</v>
      </c>
      <c r="B803" s="115" t="str">
        <f>IF(基本情報入力シート!B846="","",基本情報入力シート!B846)</f>
        <v/>
      </c>
      <c r="C803" s="116" t="str">
        <f>IF(基本情報入力シート!L846="","",基本情報入力シート!L846)</f>
        <v/>
      </c>
      <c r="D803" s="116" t="str">
        <f>IF(基本情報入力シート!Q846="","",基本情報入力シート!Q846)</f>
        <v>愛知県</v>
      </c>
      <c r="E803" s="116" t="str">
        <f>IF(基本情報入力シート!V846="","",基本情報入力シート!V846)</f>
        <v/>
      </c>
      <c r="F803" s="116" t="str">
        <f>IF(基本情報入力シート!W846="","",基本情報入力シート!W846)</f>
        <v>事業所番号及びサービス名を入力してください。</v>
      </c>
      <c r="G803" s="116" t="str">
        <f>IF(基本情報入力シート!Z846="","",基本情報入力シート!Z846)</f>
        <v/>
      </c>
      <c r="H803" s="224" t="str">
        <f>IF(基本情報入力シート!AD846="","",基本情報入力シート!AD846)</f>
        <v/>
      </c>
      <c r="I803" s="362" t="str">
        <f>IF(基本情報入力シート!AE846="","",基本情報入力シート!AE846)</f>
        <v/>
      </c>
      <c r="J803" s="487"/>
      <c r="K803" s="491"/>
      <c r="L803" s="490"/>
      <c r="M803" s="363" t="str">
        <f>IF(G803="", "", VLOOKUP(AO803,【参考】数式用!$AZ$3:$BA$6, 2, FALSE))</f>
        <v/>
      </c>
      <c r="N803" s="364" t="str">
        <f>IF(G803="","",VLOOKUP(G803,【参考】数式用!$A$4:$L$54,MATCH('別紙様式2-3（個表）'!M803,【参考】数式用!$J$3:$L$3,0)+9,FALSE))</f>
        <v/>
      </c>
      <c r="O803" s="497" t="s">
        <v>2396</v>
      </c>
      <c r="P803" s="365" t="str">
        <f t="shared" si="91"/>
        <v>未入力あり</v>
      </c>
      <c r="Q803" s="273" t="str">
        <f>IFERROR(IF(P803="未入力あり","",ROUNDDOWN(ROUNDDOWN($H803*$I803,0)*VLOOKUP($G803,【参考】数式用!$A$4:$E$54,3, FALSE),0)),"")</f>
        <v/>
      </c>
      <c r="R803" s="273" t="str">
        <f>IF(AM803="×", 0,IF(P803="未入力あり","",ROUNDDOWN(ROUNDDOWN($H803*$I803,0)*VLOOKUP($G803,【参考】数式用!$A$4:$E$54,4,FALSE),0)))</f>
        <v/>
      </c>
      <c r="S803" s="366" t="str">
        <f>IF(AN803="×", 0,IF(P803="未入力あり","",ROUNDDOWN(ROUNDDOWN($H803*$I803,0)*VLOOKUP($G803,【参考】数式用!$A$4:$E$54,5, FALSE),0)))</f>
        <v/>
      </c>
      <c r="T803" s="369" t="s">
        <v>3907</v>
      </c>
      <c r="U803" s="370"/>
      <c r="V803" s="33"/>
      <c r="W803" s="641"/>
      <c r="X803" s="641"/>
      <c r="Y803" s="641"/>
      <c r="Z803" s="641"/>
      <c r="AA803" s="641"/>
      <c r="AB803" s="641"/>
      <c r="AC803" s="641"/>
      <c r="AD803" s="641"/>
      <c r="AE803" s="641"/>
      <c r="AF803" s="641"/>
      <c r="AG803" s="641"/>
      <c r="AI803" s="373" t="str">
        <f t="shared" si="86"/>
        <v/>
      </c>
      <c r="AJ803" s="372" t="e">
        <f>VLOOKUP('別紙様式2-3（個表）'!$G803,【参考】数式用!$P$4:$Q$54,2, FALSE)</f>
        <v>#N/A</v>
      </c>
      <c r="AK803" s="372" t="e">
        <f>VLOOKUP('別紙様式2-3（個表）'!$G803,【参考】数式用!$P$4:$W$54,8, FALSE)</f>
        <v>#N/A</v>
      </c>
      <c r="AL803" s="372" t="e">
        <f>VLOOKUP('別紙様式2-3（個表）'!$G803,【参考】数式用!$P$4:$AD$54,15, FALSE)</f>
        <v>#N/A</v>
      </c>
      <c r="AM803" s="372" t="str">
        <f t="shared" si="87"/>
        <v/>
      </c>
      <c r="AN803" s="372" t="str">
        <f t="shared" si="88"/>
        <v/>
      </c>
      <c r="AO803" s="372" t="str">
        <f t="shared" si="89"/>
        <v/>
      </c>
      <c r="AP803" s="372" t="str">
        <f>IF(G803="", "", VLOOKUP(G803,【参考】数式用!$A$4:$M$54,13,FALSE))</f>
        <v/>
      </c>
      <c r="AQ803" s="46" t="str">
        <f t="shared" si="90"/>
        <v>―</v>
      </c>
    </row>
    <row r="804" spans="1:43" ht="45" customHeight="1">
      <c r="A804" s="114">
        <f t="shared" si="92"/>
        <v>790</v>
      </c>
      <c r="B804" s="115" t="str">
        <f>IF(基本情報入力シート!B847="","",基本情報入力シート!B847)</f>
        <v/>
      </c>
      <c r="C804" s="116" t="str">
        <f>IF(基本情報入力シート!L847="","",基本情報入力シート!L847)</f>
        <v/>
      </c>
      <c r="D804" s="116" t="str">
        <f>IF(基本情報入力シート!Q847="","",基本情報入力シート!Q847)</f>
        <v>愛知県</v>
      </c>
      <c r="E804" s="116" t="str">
        <f>IF(基本情報入力シート!V847="","",基本情報入力シート!V847)</f>
        <v/>
      </c>
      <c r="F804" s="116" t="str">
        <f>IF(基本情報入力シート!W847="","",基本情報入力シート!W847)</f>
        <v>事業所番号及びサービス名を入力してください。</v>
      </c>
      <c r="G804" s="116" t="str">
        <f>IF(基本情報入力シート!Z847="","",基本情報入力シート!Z847)</f>
        <v/>
      </c>
      <c r="H804" s="224" t="str">
        <f>IF(基本情報入力シート!AD847="","",基本情報入力シート!AD847)</f>
        <v/>
      </c>
      <c r="I804" s="362" t="str">
        <f>IF(基本情報入力シート!AE847="","",基本情報入力シート!AE847)</f>
        <v/>
      </c>
      <c r="J804" s="487"/>
      <c r="K804" s="491"/>
      <c r="L804" s="490"/>
      <c r="M804" s="363" t="str">
        <f>IF(G804="", "", VLOOKUP(AO804,【参考】数式用!$AZ$3:$BA$6, 2, FALSE))</f>
        <v/>
      </c>
      <c r="N804" s="364" t="str">
        <f>IF(G804="","",VLOOKUP(G804,【参考】数式用!$A$4:$L$54,MATCH('別紙様式2-3（個表）'!M804,【参考】数式用!$J$3:$L$3,0)+9,FALSE))</f>
        <v/>
      </c>
      <c r="O804" s="497" t="s">
        <v>2396</v>
      </c>
      <c r="P804" s="365" t="str">
        <f t="shared" si="91"/>
        <v>未入力あり</v>
      </c>
      <c r="Q804" s="273" t="str">
        <f>IFERROR(IF(P804="未入力あり","",ROUNDDOWN(ROUNDDOWN($H804*$I804,0)*VLOOKUP($G804,【参考】数式用!$A$4:$E$54,3, FALSE),0)),"")</f>
        <v/>
      </c>
      <c r="R804" s="273" t="str">
        <f>IF(AM804="×", 0,IF(P804="未入力あり","",ROUNDDOWN(ROUNDDOWN($H804*$I804,0)*VLOOKUP($G804,【参考】数式用!$A$4:$E$54,4,FALSE),0)))</f>
        <v/>
      </c>
      <c r="S804" s="366" t="str">
        <f>IF(AN804="×", 0,IF(P804="未入力あり","",ROUNDDOWN(ROUNDDOWN($H804*$I804,0)*VLOOKUP($G804,【参考】数式用!$A$4:$E$54,5, FALSE),0)))</f>
        <v/>
      </c>
      <c r="T804" s="369" t="s">
        <v>3907</v>
      </c>
      <c r="U804" s="370"/>
      <c r="V804" s="33"/>
      <c r="W804" s="641"/>
      <c r="X804" s="641"/>
      <c r="Y804" s="641"/>
      <c r="Z804" s="641"/>
      <c r="AA804" s="641"/>
      <c r="AB804" s="641"/>
      <c r="AC804" s="641"/>
      <c r="AD804" s="641"/>
      <c r="AE804" s="641"/>
      <c r="AF804" s="641"/>
      <c r="AG804" s="641"/>
      <c r="AI804" s="373" t="str">
        <f t="shared" si="86"/>
        <v/>
      </c>
      <c r="AJ804" s="372" t="e">
        <f>VLOOKUP('別紙様式2-3（個表）'!$G804,【参考】数式用!$P$4:$Q$54,2, FALSE)</f>
        <v>#N/A</v>
      </c>
      <c r="AK804" s="372" t="e">
        <f>VLOOKUP('別紙様式2-3（個表）'!$G804,【参考】数式用!$P$4:$W$54,8, FALSE)</f>
        <v>#N/A</v>
      </c>
      <c r="AL804" s="372" t="e">
        <f>VLOOKUP('別紙様式2-3（個表）'!$G804,【参考】数式用!$P$4:$AD$54,15, FALSE)</f>
        <v>#N/A</v>
      </c>
      <c r="AM804" s="372" t="str">
        <f t="shared" si="87"/>
        <v/>
      </c>
      <c r="AN804" s="372" t="str">
        <f t="shared" si="88"/>
        <v/>
      </c>
      <c r="AO804" s="372" t="str">
        <f t="shared" si="89"/>
        <v/>
      </c>
      <c r="AP804" s="372" t="str">
        <f>IF(G804="", "", VLOOKUP(G804,【参考】数式用!$A$4:$M$54,13,FALSE))</f>
        <v/>
      </c>
      <c r="AQ804" s="46" t="str">
        <f t="shared" si="90"/>
        <v>―</v>
      </c>
    </row>
    <row r="805" spans="1:43" ht="45" customHeight="1">
      <c r="A805" s="114">
        <f t="shared" si="92"/>
        <v>791</v>
      </c>
      <c r="B805" s="115" t="str">
        <f>IF(基本情報入力シート!B848="","",基本情報入力シート!B848)</f>
        <v/>
      </c>
      <c r="C805" s="116" t="str">
        <f>IF(基本情報入力シート!L848="","",基本情報入力シート!L848)</f>
        <v/>
      </c>
      <c r="D805" s="116" t="str">
        <f>IF(基本情報入力シート!Q848="","",基本情報入力シート!Q848)</f>
        <v>愛知県</v>
      </c>
      <c r="E805" s="116" t="str">
        <f>IF(基本情報入力シート!V848="","",基本情報入力シート!V848)</f>
        <v/>
      </c>
      <c r="F805" s="116" t="str">
        <f>IF(基本情報入力シート!W848="","",基本情報入力シート!W848)</f>
        <v>事業所番号及びサービス名を入力してください。</v>
      </c>
      <c r="G805" s="116" t="str">
        <f>IF(基本情報入力シート!Z848="","",基本情報入力シート!Z848)</f>
        <v/>
      </c>
      <c r="H805" s="224" t="str">
        <f>IF(基本情報入力シート!AD848="","",基本情報入力シート!AD848)</f>
        <v/>
      </c>
      <c r="I805" s="362" t="str">
        <f>IF(基本情報入力シート!AE848="","",基本情報入力シート!AE848)</f>
        <v/>
      </c>
      <c r="J805" s="487"/>
      <c r="K805" s="491"/>
      <c r="L805" s="490"/>
      <c r="M805" s="363" t="str">
        <f>IF(G805="", "", VLOOKUP(AO805,【参考】数式用!$AZ$3:$BA$6, 2, FALSE))</f>
        <v/>
      </c>
      <c r="N805" s="364" t="str">
        <f>IF(G805="","",VLOOKUP(G805,【参考】数式用!$A$4:$L$54,MATCH('別紙様式2-3（個表）'!M805,【参考】数式用!$J$3:$L$3,0)+9,FALSE))</f>
        <v/>
      </c>
      <c r="O805" s="497" t="s">
        <v>2396</v>
      </c>
      <c r="P805" s="365" t="str">
        <f t="shared" si="91"/>
        <v>未入力あり</v>
      </c>
      <c r="Q805" s="273" t="str">
        <f>IFERROR(IF(P805="未入力あり","",ROUNDDOWN(ROUNDDOWN($H805*$I805,0)*VLOOKUP($G805,【参考】数式用!$A$4:$E$54,3, FALSE),0)),"")</f>
        <v/>
      </c>
      <c r="R805" s="273" t="str">
        <f>IF(AM805="×", 0,IF(P805="未入力あり","",ROUNDDOWN(ROUNDDOWN($H805*$I805,0)*VLOOKUP($G805,【参考】数式用!$A$4:$E$54,4,FALSE),0)))</f>
        <v/>
      </c>
      <c r="S805" s="366" t="str">
        <f>IF(AN805="×", 0,IF(P805="未入力あり","",ROUNDDOWN(ROUNDDOWN($H805*$I805,0)*VLOOKUP($G805,【参考】数式用!$A$4:$E$54,5, FALSE),0)))</f>
        <v/>
      </c>
      <c r="T805" s="369" t="s">
        <v>3907</v>
      </c>
      <c r="U805" s="370"/>
      <c r="V805" s="33"/>
      <c r="W805" s="641"/>
      <c r="X805" s="641"/>
      <c r="Y805" s="641"/>
      <c r="Z805" s="641"/>
      <c r="AA805" s="641"/>
      <c r="AB805" s="641"/>
      <c r="AC805" s="641"/>
      <c r="AD805" s="641"/>
      <c r="AE805" s="641"/>
      <c r="AF805" s="641"/>
      <c r="AG805" s="641"/>
      <c r="AI805" s="373" t="str">
        <f t="shared" si="86"/>
        <v/>
      </c>
      <c r="AJ805" s="372" t="e">
        <f>VLOOKUP('別紙様式2-3（個表）'!$G805,【参考】数式用!$P$4:$Q$54,2, FALSE)</f>
        <v>#N/A</v>
      </c>
      <c r="AK805" s="372" t="e">
        <f>VLOOKUP('別紙様式2-3（個表）'!$G805,【参考】数式用!$P$4:$W$54,8, FALSE)</f>
        <v>#N/A</v>
      </c>
      <c r="AL805" s="372" t="e">
        <f>VLOOKUP('別紙様式2-3（個表）'!$G805,【参考】数式用!$P$4:$AD$54,15, FALSE)</f>
        <v>#N/A</v>
      </c>
      <c r="AM805" s="372" t="str">
        <f t="shared" si="87"/>
        <v/>
      </c>
      <c r="AN805" s="372" t="str">
        <f t="shared" si="88"/>
        <v/>
      </c>
      <c r="AO805" s="372" t="str">
        <f t="shared" si="89"/>
        <v/>
      </c>
      <c r="AP805" s="372" t="str">
        <f>IF(G805="", "", VLOOKUP(G805,【参考】数式用!$A$4:$M$54,13,FALSE))</f>
        <v/>
      </c>
      <c r="AQ805" s="46" t="str">
        <f t="shared" si="90"/>
        <v>―</v>
      </c>
    </row>
    <row r="806" spans="1:43" ht="45" customHeight="1">
      <c r="A806" s="114">
        <f t="shared" si="92"/>
        <v>792</v>
      </c>
      <c r="B806" s="115" t="str">
        <f>IF(基本情報入力シート!B849="","",基本情報入力シート!B849)</f>
        <v/>
      </c>
      <c r="C806" s="116" t="str">
        <f>IF(基本情報入力シート!L849="","",基本情報入力シート!L849)</f>
        <v/>
      </c>
      <c r="D806" s="116" t="str">
        <f>IF(基本情報入力シート!Q849="","",基本情報入力シート!Q849)</f>
        <v>愛知県</v>
      </c>
      <c r="E806" s="116" t="str">
        <f>IF(基本情報入力シート!V849="","",基本情報入力シート!V849)</f>
        <v/>
      </c>
      <c r="F806" s="116" t="str">
        <f>IF(基本情報入力シート!W849="","",基本情報入力シート!W849)</f>
        <v>事業所番号及びサービス名を入力してください。</v>
      </c>
      <c r="G806" s="116" t="str">
        <f>IF(基本情報入力シート!Z849="","",基本情報入力シート!Z849)</f>
        <v/>
      </c>
      <c r="H806" s="224" t="str">
        <f>IF(基本情報入力シート!AD849="","",基本情報入力シート!AD849)</f>
        <v/>
      </c>
      <c r="I806" s="362" t="str">
        <f>IF(基本情報入力シート!AE849="","",基本情報入力シート!AE849)</f>
        <v/>
      </c>
      <c r="J806" s="487"/>
      <c r="K806" s="491"/>
      <c r="L806" s="490"/>
      <c r="M806" s="363" t="str">
        <f>IF(G806="", "", VLOOKUP(AO806,【参考】数式用!$AZ$3:$BA$6, 2, FALSE))</f>
        <v/>
      </c>
      <c r="N806" s="364" t="str">
        <f>IF(G806="","",VLOOKUP(G806,【参考】数式用!$A$4:$L$54,MATCH('別紙様式2-3（個表）'!M806,【参考】数式用!$J$3:$L$3,0)+9,FALSE))</f>
        <v/>
      </c>
      <c r="O806" s="497" t="s">
        <v>2396</v>
      </c>
      <c r="P806" s="365" t="str">
        <f t="shared" si="91"/>
        <v>未入力あり</v>
      </c>
      <c r="Q806" s="273" t="str">
        <f>IFERROR(IF(P806="未入力あり","",ROUNDDOWN(ROUNDDOWN($H806*$I806,0)*VLOOKUP($G806,【参考】数式用!$A$4:$E$54,3, FALSE),0)),"")</f>
        <v/>
      </c>
      <c r="R806" s="273" t="str">
        <f>IF(AM806="×", 0,IF(P806="未入力あり","",ROUNDDOWN(ROUNDDOWN($H806*$I806,0)*VLOOKUP($G806,【参考】数式用!$A$4:$E$54,4,FALSE),0)))</f>
        <v/>
      </c>
      <c r="S806" s="366" t="str">
        <f>IF(AN806="×", 0,IF(P806="未入力あり","",ROUNDDOWN(ROUNDDOWN($H806*$I806,0)*VLOOKUP($G806,【参考】数式用!$A$4:$E$54,5, FALSE),0)))</f>
        <v/>
      </c>
      <c r="T806" s="369" t="s">
        <v>3907</v>
      </c>
      <c r="U806" s="370"/>
      <c r="V806" s="33"/>
      <c r="W806" s="641"/>
      <c r="X806" s="641"/>
      <c r="Y806" s="641"/>
      <c r="Z806" s="641"/>
      <c r="AA806" s="641"/>
      <c r="AB806" s="641"/>
      <c r="AC806" s="641"/>
      <c r="AD806" s="641"/>
      <c r="AE806" s="641"/>
      <c r="AF806" s="641"/>
      <c r="AG806" s="641"/>
      <c r="AI806" s="373" t="str">
        <f t="shared" si="86"/>
        <v/>
      </c>
      <c r="AJ806" s="372" t="e">
        <f>VLOOKUP('別紙様式2-3（個表）'!$G806,【参考】数式用!$P$4:$Q$54,2, FALSE)</f>
        <v>#N/A</v>
      </c>
      <c r="AK806" s="372" t="e">
        <f>VLOOKUP('別紙様式2-3（個表）'!$G806,【参考】数式用!$P$4:$W$54,8, FALSE)</f>
        <v>#N/A</v>
      </c>
      <c r="AL806" s="372" t="e">
        <f>VLOOKUP('別紙様式2-3（個表）'!$G806,【参考】数式用!$P$4:$AD$54,15, FALSE)</f>
        <v>#N/A</v>
      </c>
      <c r="AM806" s="372" t="str">
        <f t="shared" si="87"/>
        <v/>
      </c>
      <c r="AN806" s="372" t="str">
        <f t="shared" si="88"/>
        <v/>
      </c>
      <c r="AO806" s="372" t="str">
        <f t="shared" si="89"/>
        <v/>
      </c>
      <c r="AP806" s="372" t="str">
        <f>IF(G806="", "", VLOOKUP(G806,【参考】数式用!$A$4:$M$54,13,FALSE))</f>
        <v/>
      </c>
      <c r="AQ806" s="46" t="str">
        <f t="shared" si="90"/>
        <v>―</v>
      </c>
    </row>
    <row r="807" spans="1:43" ht="45" customHeight="1">
      <c r="A807" s="114">
        <f t="shared" si="92"/>
        <v>793</v>
      </c>
      <c r="B807" s="115" t="str">
        <f>IF(基本情報入力シート!B850="","",基本情報入力シート!B850)</f>
        <v/>
      </c>
      <c r="C807" s="116" t="str">
        <f>IF(基本情報入力シート!L850="","",基本情報入力シート!L850)</f>
        <v/>
      </c>
      <c r="D807" s="116" t="str">
        <f>IF(基本情報入力シート!Q850="","",基本情報入力シート!Q850)</f>
        <v>愛知県</v>
      </c>
      <c r="E807" s="116" t="str">
        <f>IF(基本情報入力シート!V850="","",基本情報入力シート!V850)</f>
        <v/>
      </c>
      <c r="F807" s="116" t="str">
        <f>IF(基本情報入力シート!W850="","",基本情報入力シート!W850)</f>
        <v>事業所番号及びサービス名を入力してください。</v>
      </c>
      <c r="G807" s="116" t="str">
        <f>IF(基本情報入力シート!Z850="","",基本情報入力シート!Z850)</f>
        <v/>
      </c>
      <c r="H807" s="224" t="str">
        <f>IF(基本情報入力シート!AD850="","",基本情報入力シート!AD850)</f>
        <v/>
      </c>
      <c r="I807" s="362" t="str">
        <f>IF(基本情報入力シート!AE850="","",基本情報入力シート!AE850)</f>
        <v/>
      </c>
      <c r="J807" s="487"/>
      <c r="K807" s="491"/>
      <c r="L807" s="490"/>
      <c r="M807" s="363" t="str">
        <f>IF(G807="", "", VLOOKUP(AO807,【参考】数式用!$AZ$3:$BA$6, 2, FALSE))</f>
        <v/>
      </c>
      <c r="N807" s="364" t="str">
        <f>IF(G807="","",VLOOKUP(G807,【参考】数式用!$A$4:$L$54,MATCH('別紙様式2-3（個表）'!M807,【参考】数式用!$J$3:$L$3,0)+9,FALSE))</f>
        <v/>
      </c>
      <c r="O807" s="497" t="s">
        <v>2396</v>
      </c>
      <c r="P807" s="365" t="str">
        <f t="shared" si="91"/>
        <v>未入力あり</v>
      </c>
      <c r="Q807" s="273" t="str">
        <f>IFERROR(IF(P807="未入力あり","",ROUNDDOWN(ROUNDDOWN($H807*$I807,0)*VLOOKUP($G807,【参考】数式用!$A$4:$E$54,3, FALSE),0)),"")</f>
        <v/>
      </c>
      <c r="R807" s="273" t="str">
        <f>IF(AM807="×", 0,IF(P807="未入力あり","",ROUNDDOWN(ROUNDDOWN($H807*$I807,0)*VLOOKUP($G807,【参考】数式用!$A$4:$E$54,4,FALSE),0)))</f>
        <v/>
      </c>
      <c r="S807" s="366" t="str">
        <f>IF(AN807="×", 0,IF(P807="未入力あり","",ROUNDDOWN(ROUNDDOWN($H807*$I807,0)*VLOOKUP($G807,【参考】数式用!$A$4:$E$54,5, FALSE),0)))</f>
        <v/>
      </c>
      <c r="T807" s="369" t="s">
        <v>3907</v>
      </c>
      <c r="U807" s="370"/>
      <c r="V807" s="33"/>
      <c r="W807" s="641"/>
      <c r="X807" s="641"/>
      <c r="Y807" s="641"/>
      <c r="Z807" s="641"/>
      <c r="AA807" s="641"/>
      <c r="AB807" s="641"/>
      <c r="AC807" s="641"/>
      <c r="AD807" s="641"/>
      <c r="AE807" s="641"/>
      <c r="AF807" s="641"/>
      <c r="AG807" s="641"/>
      <c r="AI807" s="373" t="str">
        <f t="shared" si="86"/>
        <v/>
      </c>
      <c r="AJ807" s="372" t="e">
        <f>VLOOKUP('別紙様式2-3（個表）'!$G807,【参考】数式用!$P$4:$Q$54,2, FALSE)</f>
        <v>#N/A</v>
      </c>
      <c r="AK807" s="372" t="e">
        <f>VLOOKUP('別紙様式2-3（個表）'!$G807,【参考】数式用!$P$4:$W$54,8, FALSE)</f>
        <v>#N/A</v>
      </c>
      <c r="AL807" s="372" t="e">
        <f>VLOOKUP('別紙様式2-3（個表）'!$G807,【参考】数式用!$P$4:$AD$54,15, FALSE)</f>
        <v>#N/A</v>
      </c>
      <c r="AM807" s="372" t="str">
        <f t="shared" si="87"/>
        <v/>
      </c>
      <c r="AN807" s="372" t="str">
        <f t="shared" si="88"/>
        <v/>
      </c>
      <c r="AO807" s="372" t="str">
        <f t="shared" si="89"/>
        <v/>
      </c>
      <c r="AP807" s="372" t="str">
        <f>IF(G807="", "", VLOOKUP(G807,【参考】数式用!$A$4:$M$54,13,FALSE))</f>
        <v/>
      </c>
      <c r="AQ807" s="46" t="str">
        <f t="shared" si="90"/>
        <v>―</v>
      </c>
    </row>
    <row r="808" spans="1:43" ht="45" customHeight="1">
      <c r="A808" s="114">
        <f t="shared" si="92"/>
        <v>794</v>
      </c>
      <c r="B808" s="115" t="str">
        <f>IF(基本情報入力シート!B851="","",基本情報入力シート!B851)</f>
        <v/>
      </c>
      <c r="C808" s="116" t="str">
        <f>IF(基本情報入力シート!L851="","",基本情報入力シート!L851)</f>
        <v/>
      </c>
      <c r="D808" s="116" t="str">
        <f>IF(基本情報入力シート!Q851="","",基本情報入力シート!Q851)</f>
        <v>愛知県</v>
      </c>
      <c r="E808" s="116" t="str">
        <f>IF(基本情報入力シート!V851="","",基本情報入力シート!V851)</f>
        <v/>
      </c>
      <c r="F808" s="116" t="str">
        <f>IF(基本情報入力シート!W851="","",基本情報入力シート!W851)</f>
        <v>事業所番号及びサービス名を入力してください。</v>
      </c>
      <c r="G808" s="116" t="str">
        <f>IF(基本情報入力シート!Z851="","",基本情報入力シート!Z851)</f>
        <v/>
      </c>
      <c r="H808" s="224" t="str">
        <f>IF(基本情報入力シート!AD851="","",基本情報入力シート!AD851)</f>
        <v/>
      </c>
      <c r="I808" s="362" t="str">
        <f>IF(基本情報入力シート!AE851="","",基本情報入力シート!AE851)</f>
        <v/>
      </c>
      <c r="J808" s="487"/>
      <c r="K808" s="491"/>
      <c r="L808" s="490"/>
      <c r="M808" s="363" t="str">
        <f>IF(G808="", "", VLOOKUP(AO808,【参考】数式用!$AZ$3:$BA$6, 2, FALSE))</f>
        <v/>
      </c>
      <c r="N808" s="364" t="str">
        <f>IF(G808="","",VLOOKUP(G808,【参考】数式用!$A$4:$L$54,MATCH('別紙様式2-3（個表）'!M808,【参考】数式用!$J$3:$L$3,0)+9,FALSE))</f>
        <v/>
      </c>
      <c r="O808" s="497" t="s">
        <v>2396</v>
      </c>
      <c r="P808" s="365" t="str">
        <f t="shared" si="91"/>
        <v>未入力あり</v>
      </c>
      <c r="Q808" s="273" t="str">
        <f>IFERROR(IF(P808="未入力あり","",ROUNDDOWN(ROUNDDOWN($H808*$I808,0)*VLOOKUP($G808,【参考】数式用!$A$4:$E$54,3, FALSE),0)),"")</f>
        <v/>
      </c>
      <c r="R808" s="273" t="str">
        <f>IF(AM808="×", 0,IF(P808="未入力あり","",ROUNDDOWN(ROUNDDOWN($H808*$I808,0)*VLOOKUP($G808,【参考】数式用!$A$4:$E$54,4,FALSE),0)))</f>
        <v/>
      </c>
      <c r="S808" s="366" t="str">
        <f>IF(AN808="×", 0,IF(P808="未入力あり","",ROUNDDOWN(ROUNDDOWN($H808*$I808,0)*VLOOKUP($G808,【参考】数式用!$A$4:$E$54,5, FALSE),0)))</f>
        <v/>
      </c>
      <c r="T808" s="369" t="s">
        <v>3907</v>
      </c>
      <c r="U808" s="370"/>
      <c r="V808" s="33"/>
      <c r="W808" s="641"/>
      <c r="X808" s="641"/>
      <c r="Y808" s="641"/>
      <c r="Z808" s="641"/>
      <c r="AA808" s="641"/>
      <c r="AB808" s="641"/>
      <c r="AC808" s="641"/>
      <c r="AD808" s="641"/>
      <c r="AE808" s="641"/>
      <c r="AF808" s="641"/>
      <c r="AG808" s="641"/>
      <c r="AI808" s="373" t="str">
        <f t="shared" si="86"/>
        <v/>
      </c>
      <c r="AJ808" s="372" t="e">
        <f>VLOOKUP('別紙様式2-3（個表）'!$G808,【参考】数式用!$P$4:$Q$54,2, FALSE)</f>
        <v>#N/A</v>
      </c>
      <c r="AK808" s="372" t="e">
        <f>VLOOKUP('別紙様式2-3（個表）'!$G808,【参考】数式用!$P$4:$W$54,8, FALSE)</f>
        <v>#N/A</v>
      </c>
      <c r="AL808" s="372" t="e">
        <f>VLOOKUP('別紙様式2-3（個表）'!$G808,【参考】数式用!$P$4:$AD$54,15, FALSE)</f>
        <v>#N/A</v>
      </c>
      <c r="AM808" s="372" t="str">
        <f t="shared" si="87"/>
        <v/>
      </c>
      <c r="AN808" s="372" t="str">
        <f t="shared" si="88"/>
        <v/>
      </c>
      <c r="AO808" s="372" t="str">
        <f t="shared" si="89"/>
        <v/>
      </c>
      <c r="AP808" s="372" t="str">
        <f>IF(G808="", "", VLOOKUP(G808,【参考】数式用!$A$4:$M$54,13,FALSE))</f>
        <v/>
      </c>
      <c r="AQ808" s="46" t="str">
        <f t="shared" si="90"/>
        <v>―</v>
      </c>
    </row>
    <row r="809" spans="1:43" ht="45" customHeight="1">
      <c r="A809" s="114">
        <f t="shared" si="92"/>
        <v>795</v>
      </c>
      <c r="B809" s="115" t="str">
        <f>IF(基本情報入力シート!B852="","",基本情報入力シート!B852)</f>
        <v/>
      </c>
      <c r="C809" s="116" t="str">
        <f>IF(基本情報入力シート!L852="","",基本情報入力シート!L852)</f>
        <v/>
      </c>
      <c r="D809" s="116" t="str">
        <f>IF(基本情報入力シート!Q852="","",基本情報入力シート!Q852)</f>
        <v>愛知県</v>
      </c>
      <c r="E809" s="116" t="str">
        <f>IF(基本情報入力シート!V852="","",基本情報入力シート!V852)</f>
        <v/>
      </c>
      <c r="F809" s="116" t="str">
        <f>IF(基本情報入力シート!W852="","",基本情報入力シート!W852)</f>
        <v>事業所番号及びサービス名を入力してください。</v>
      </c>
      <c r="G809" s="116" t="str">
        <f>IF(基本情報入力シート!Z852="","",基本情報入力シート!Z852)</f>
        <v/>
      </c>
      <c r="H809" s="224" t="str">
        <f>IF(基本情報入力シート!AD852="","",基本情報入力シート!AD852)</f>
        <v/>
      </c>
      <c r="I809" s="362" t="str">
        <f>IF(基本情報入力シート!AE852="","",基本情報入力シート!AE852)</f>
        <v/>
      </c>
      <c r="J809" s="487"/>
      <c r="K809" s="491"/>
      <c r="L809" s="490"/>
      <c r="M809" s="363" t="str">
        <f>IF(G809="", "", VLOOKUP(AO809,【参考】数式用!$AZ$3:$BA$6, 2, FALSE))</f>
        <v/>
      </c>
      <c r="N809" s="364" t="str">
        <f>IF(G809="","",VLOOKUP(G809,【参考】数式用!$A$4:$L$54,MATCH('別紙様式2-3（個表）'!M809,【参考】数式用!$J$3:$L$3,0)+9,FALSE))</f>
        <v/>
      </c>
      <c r="O809" s="497" t="s">
        <v>2396</v>
      </c>
      <c r="P809" s="365" t="str">
        <f t="shared" si="91"/>
        <v>未入力あり</v>
      </c>
      <c r="Q809" s="273" t="str">
        <f>IFERROR(IF(P809="未入力あり","",ROUNDDOWN(ROUNDDOWN($H809*$I809,0)*VLOOKUP($G809,【参考】数式用!$A$4:$E$54,3, FALSE),0)),"")</f>
        <v/>
      </c>
      <c r="R809" s="273" t="str">
        <f>IF(AM809="×", 0,IF(P809="未入力あり","",ROUNDDOWN(ROUNDDOWN($H809*$I809,0)*VLOOKUP($G809,【参考】数式用!$A$4:$E$54,4,FALSE),0)))</f>
        <v/>
      </c>
      <c r="S809" s="366" t="str">
        <f>IF(AN809="×", 0,IF(P809="未入力あり","",ROUNDDOWN(ROUNDDOWN($H809*$I809,0)*VLOOKUP($G809,【参考】数式用!$A$4:$E$54,5, FALSE),0)))</f>
        <v/>
      </c>
      <c r="T809" s="369" t="s">
        <v>3907</v>
      </c>
      <c r="U809" s="370"/>
      <c r="V809" s="33"/>
      <c r="W809" s="641"/>
      <c r="X809" s="641"/>
      <c r="Y809" s="641"/>
      <c r="Z809" s="641"/>
      <c r="AA809" s="641"/>
      <c r="AB809" s="641"/>
      <c r="AC809" s="641"/>
      <c r="AD809" s="641"/>
      <c r="AE809" s="641"/>
      <c r="AF809" s="641"/>
      <c r="AG809" s="641"/>
      <c r="AI809" s="373" t="str">
        <f t="shared" si="86"/>
        <v/>
      </c>
      <c r="AJ809" s="372" t="e">
        <f>VLOOKUP('別紙様式2-3（個表）'!$G809,【参考】数式用!$P$4:$Q$54,2, FALSE)</f>
        <v>#N/A</v>
      </c>
      <c r="AK809" s="372" t="e">
        <f>VLOOKUP('別紙様式2-3（個表）'!$G809,【参考】数式用!$P$4:$W$54,8, FALSE)</f>
        <v>#N/A</v>
      </c>
      <c r="AL809" s="372" t="e">
        <f>VLOOKUP('別紙様式2-3（個表）'!$G809,【参考】数式用!$P$4:$AD$54,15, FALSE)</f>
        <v>#N/A</v>
      </c>
      <c r="AM809" s="372" t="str">
        <f t="shared" si="87"/>
        <v/>
      </c>
      <c r="AN809" s="372" t="str">
        <f t="shared" si="88"/>
        <v/>
      </c>
      <c r="AO809" s="372" t="str">
        <f t="shared" si="89"/>
        <v/>
      </c>
      <c r="AP809" s="372" t="str">
        <f>IF(G809="", "", VLOOKUP(G809,【参考】数式用!$A$4:$M$54,13,FALSE))</f>
        <v/>
      </c>
      <c r="AQ809" s="46" t="str">
        <f t="shared" si="90"/>
        <v>―</v>
      </c>
    </row>
    <row r="810" spans="1:43" ht="45" customHeight="1">
      <c r="A810" s="114">
        <f t="shared" si="92"/>
        <v>796</v>
      </c>
      <c r="B810" s="115" t="str">
        <f>IF(基本情報入力シート!B853="","",基本情報入力シート!B853)</f>
        <v/>
      </c>
      <c r="C810" s="116" t="str">
        <f>IF(基本情報入力シート!L853="","",基本情報入力シート!L853)</f>
        <v/>
      </c>
      <c r="D810" s="116" t="str">
        <f>IF(基本情報入力シート!Q853="","",基本情報入力シート!Q853)</f>
        <v>愛知県</v>
      </c>
      <c r="E810" s="116" t="str">
        <f>IF(基本情報入力シート!V853="","",基本情報入力シート!V853)</f>
        <v/>
      </c>
      <c r="F810" s="116" t="str">
        <f>IF(基本情報入力シート!W853="","",基本情報入力シート!W853)</f>
        <v>事業所番号及びサービス名を入力してください。</v>
      </c>
      <c r="G810" s="116" t="str">
        <f>IF(基本情報入力シート!Z853="","",基本情報入力シート!Z853)</f>
        <v/>
      </c>
      <c r="H810" s="224" t="str">
        <f>IF(基本情報入力シート!AD853="","",基本情報入力シート!AD853)</f>
        <v/>
      </c>
      <c r="I810" s="362" t="str">
        <f>IF(基本情報入力シート!AE853="","",基本情報入力シート!AE853)</f>
        <v/>
      </c>
      <c r="J810" s="487"/>
      <c r="K810" s="491"/>
      <c r="L810" s="490"/>
      <c r="M810" s="363" t="str">
        <f>IF(G810="", "", VLOOKUP(AO810,【参考】数式用!$AZ$3:$BA$6, 2, FALSE))</f>
        <v/>
      </c>
      <c r="N810" s="364" t="str">
        <f>IF(G810="","",VLOOKUP(G810,【参考】数式用!$A$4:$L$54,MATCH('別紙様式2-3（個表）'!M810,【参考】数式用!$J$3:$L$3,0)+9,FALSE))</f>
        <v/>
      </c>
      <c r="O810" s="497" t="s">
        <v>2396</v>
      </c>
      <c r="P810" s="365" t="str">
        <f t="shared" si="91"/>
        <v>未入力あり</v>
      </c>
      <c r="Q810" s="273" t="str">
        <f>IFERROR(IF(P810="未入力あり","",ROUNDDOWN(ROUNDDOWN($H810*$I810,0)*VLOOKUP($G810,【参考】数式用!$A$4:$E$54,3, FALSE),0)),"")</f>
        <v/>
      </c>
      <c r="R810" s="273" t="str">
        <f>IF(AM810="×", 0,IF(P810="未入力あり","",ROUNDDOWN(ROUNDDOWN($H810*$I810,0)*VLOOKUP($G810,【参考】数式用!$A$4:$E$54,4,FALSE),0)))</f>
        <v/>
      </c>
      <c r="S810" s="366" t="str">
        <f>IF(AN810="×", 0,IF(P810="未入力あり","",ROUNDDOWN(ROUNDDOWN($H810*$I810,0)*VLOOKUP($G810,【参考】数式用!$A$4:$E$54,5, FALSE),0)))</f>
        <v/>
      </c>
      <c r="T810" s="369" t="s">
        <v>3907</v>
      </c>
      <c r="U810" s="370"/>
      <c r="V810" s="33"/>
      <c r="W810" s="641"/>
      <c r="X810" s="641"/>
      <c r="Y810" s="641"/>
      <c r="Z810" s="641"/>
      <c r="AA810" s="641"/>
      <c r="AB810" s="641"/>
      <c r="AC810" s="641"/>
      <c r="AD810" s="641"/>
      <c r="AE810" s="641"/>
      <c r="AF810" s="641"/>
      <c r="AG810" s="641"/>
      <c r="AI810" s="373" t="str">
        <f t="shared" si="86"/>
        <v/>
      </c>
      <c r="AJ810" s="372" t="e">
        <f>VLOOKUP('別紙様式2-3（個表）'!$G810,【参考】数式用!$P$4:$Q$54,2, FALSE)</f>
        <v>#N/A</v>
      </c>
      <c r="AK810" s="372" t="e">
        <f>VLOOKUP('別紙様式2-3（個表）'!$G810,【参考】数式用!$P$4:$W$54,8, FALSE)</f>
        <v>#N/A</v>
      </c>
      <c r="AL810" s="372" t="e">
        <f>VLOOKUP('別紙様式2-3（個表）'!$G810,【参考】数式用!$P$4:$AD$54,15, FALSE)</f>
        <v>#N/A</v>
      </c>
      <c r="AM810" s="372" t="str">
        <f t="shared" si="87"/>
        <v/>
      </c>
      <c r="AN810" s="372" t="str">
        <f t="shared" si="88"/>
        <v/>
      </c>
      <c r="AO810" s="372" t="str">
        <f t="shared" si="89"/>
        <v/>
      </c>
      <c r="AP810" s="372" t="str">
        <f>IF(G810="", "", VLOOKUP(G810,【参考】数式用!$A$4:$M$54,13,FALSE))</f>
        <v/>
      </c>
      <c r="AQ810" s="46" t="str">
        <f t="shared" si="90"/>
        <v>―</v>
      </c>
    </row>
    <row r="811" spans="1:43" ht="45" customHeight="1">
      <c r="A811" s="114">
        <f t="shared" si="92"/>
        <v>797</v>
      </c>
      <c r="B811" s="115" t="str">
        <f>IF(基本情報入力シート!B854="","",基本情報入力シート!B854)</f>
        <v/>
      </c>
      <c r="C811" s="116" t="str">
        <f>IF(基本情報入力シート!L854="","",基本情報入力シート!L854)</f>
        <v/>
      </c>
      <c r="D811" s="116" t="str">
        <f>IF(基本情報入力シート!Q854="","",基本情報入力シート!Q854)</f>
        <v>愛知県</v>
      </c>
      <c r="E811" s="116" t="str">
        <f>IF(基本情報入力シート!V854="","",基本情報入力シート!V854)</f>
        <v/>
      </c>
      <c r="F811" s="116" t="str">
        <f>IF(基本情報入力シート!W854="","",基本情報入力シート!W854)</f>
        <v>事業所番号及びサービス名を入力してください。</v>
      </c>
      <c r="G811" s="116" t="str">
        <f>IF(基本情報入力シート!Z854="","",基本情報入力シート!Z854)</f>
        <v/>
      </c>
      <c r="H811" s="224" t="str">
        <f>IF(基本情報入力シート!AD854="","",基本情報入力シート!AD854)</f>
        <v/>
      </c>
      <c r="I811" s="362" t="str">
        <f>IF(基本情報入力シート!AE854="","",基本情報入力シート!AE854)</f>
        <v/>
      </c>
      <c r="J811" s="487"/>
      <c r="K811" s="491"/>
      <c r="L811" s="490"/>
      <c r="M811" s="363" t="str">
        <f>IF(G811="", "", VLOOKUP(AO811,【参考】数式用!$AZ$3:$BA$6, 2, FALSE))</f>
        <v/>
      </c>
      <c r="N811" s="364" t="str">
        <f>IF(G811="","",VLOOKUP(G811,【参考】数式用!$A$4:$L$54,MATCH('別紙様式2-3（個表）'!M811,【参考】数式用!$J$3:$L$3,0)+9,FALSE))</f>
        <v/>
      </c>
      <c r="O811" s="497" t="s">
        <v>2396</v>
      </c>
      <c r="P811" s="365" t="str">
        <f t="shared" si="91"/>
        <v>未入力あり</v>
      </c>
      <c r="Q811" s="273" t="str">
        <f>IFERROR(IF(P811="未入力あり","",ROUNDDOWN(ROUNDDOWN($H811*$I811,0)*VLOOKUP($G811,【参考】数式用!$A$4:$E$54,3, FALSE),0)),"")</f>
        <v/>
      </c>
      <c r="R811" s="273" t="str">
        <f>IF(AM811="×", 0,IF(P811="未入力あり","",ROUNDDOWN(ROUNDDOWN($H811*$I811,0)*VLOOKUP($G811,【参考】数式用!$A$4:$E$54,4,FALSE),0)))</f>
        <v/>
      </c>
      <c r="S811" s="366" t="str">
        <f>IF(AN811="×", 0,IF(P811="未入力あり","",ROUNDDOWN(ROUNDDOWN($H811*$I811,0)*VLOOKUP($G811,【参考】数式用!$A$4:$E$54,5, FALSE),0)))</f>
        <v/>
      </c>
      <c r="T811" s="369" t="s">
        <v>3907</v>
      </c>
      <c r="U811" s="370"/>
      <c r="V811" s="33"/>
      <c r="W811" s="641"/>
      <c r="X811" s="641"/>
      <c r="Y811" s="641"/>
      <c r="Z811" s="641"/>
      <c r="AA811" s="641"/>
      <c r="AB811" s="641"/>
      <c r="AC811" s="641"/>
      <c r="AD811" s="641"/>
      <c r="AE811" s="641"/>
      <c r="AF811" s="641"/>
      <c r="AG811" s="641"/>
      <c r="AI811" s="373" t="str">
        <f t="shared" si="86"/>
        <v/>
      </c>
      <c r="AJ811" s="372" t="e">
        <f>VLOOKUP('別紙様式2-3（個表）'!$G811,【参考】数式用!$P$4:$Q$54,2, FALSE)</f>
        <v>#N/A</v>
      </c>
      <c r="AK811" s="372" t="e">
        <f>VLOOKUP('別紙様式2-3（個表）'!$G811,【参考】数式用!$P$4:$W$54,8, FALSE)</f>
        <v>#N/A</v>
      </c>
      <c r="AL811" s="372" t="e">
        <f>VLOOKUP('別紙様式2-3（個表）'!$G811,【参考】数式用!$P$4:$AD$54,15, FALSE)</f>
        <v>#N/A</v>
      </c>
      <c r="AM811" s="372" t="str">
        <f t="shared" si="87"/>
        <v/>
      </c>
      <c r="AN811" s="372" t="str">
        <f t="shared" si="88"/>
        <v/>
      </c>
      <c r="AO811" s="372" t="str">
        <f t="shared" si="89"/>
        <v/>
      </c>
      <c r="AP811" s="372" t="str">
        <f>IF(G811="", "", VLOOKUP(G811,【参考】数式用!$A$4:$M$54,13,FALSE))</f>
        <v/>
      </c>
      <c r="AQ811" s="46" t="str">
        <f t="shared" si="90"/>
        <v>―</v>
      </c>
    </row>
    <row r="812" spans="1:43" ht="45" customHeight="1">
      <c r="A812" s="114">
        <f t="shared" si="92"/>
        <v>798</v>
      </c>
      <c r="B812" s="115" t="str">
        <f>IF(基本情報入力シート!B855="","",基本情報入力シート!B855)</f>
        <v/>
      </c>
      <c r="C812" s="116" t="str">
        <f>IF(基本情報入力シート!L855="","",基本情報入力シート!L855)</f>
        <v/>
      </c>
      <c r="D812" s="116" t="str">
        <f>IF(基本情報入力シート!Q855="","",基本情報入力シート!Q855)</f>
        <v>愛知県</v>
      </c>
      <c r="E812" s="116" t="str">
        <f>IF(基本情報入力シート!V855="","",基本情報入力シート!V855)</f>
        <v/>
      </c>
      <c r="F812" s="116" t="str">
        <f>IF(基本情報入力シート!W855="","",基本情報入力シート!W855)</f>
        <v>事業所番号及びサービス名を入力してください。</v>
      </c>
      <c r="G812" s="116" t="str">
        <f>IF(基本情報入力シート!Z855="","",基本情報入力シート!Z855)</f>
        <v/>
      </c>
      <c r="H812" s="224" t="str">
        <f>IF(基本情報入力シート!AD855="","",基本情報入力シート!AD855)</f>
        <v/>
      </c>
      <c r="I812" s="362" t="str">
        <f>IF(基本情報入力シート!AE855="","",基本情報入力シート!AE855)</f>
        <v/>
      </c>
      <c r="J812" s="487"/>
      <c r="K812" s="491"/>
      <c r="L812" s="490"/>
      <c r="M812" s="363" t="str">
        <f>IF(G812="", "", VLOOKUP(AO812,【参考】数式用!$AZ$3:$BA$6, 2, FALSE))</f>
        <v/>
      </c>
      <c r="N812" s="364" t="str">
        <f>IF(G812="","",VLOOKUP(G812,【参考】数式用!$A$4:$L$54,MATCH('別紙様式2-3（個表）'!M812,【参考】数式用!$J$3:$L$3,0)+9,FALSE))</f>
        <v/>
      </c>
      <c r="O812" s="497" t="s">
        <v>2396</v>
      </c>
      <c r="P812" s="365" t="str">
        <f t="shared" si="91"/>
        <v>未入力あり</v>
      </c>
      <c r="Q812" s="273" t="str">
        <f>IFERROR(IF(P812="未入力あり","",ROUNDDOWN(ROUNDDOWN($H812*$I812,0)*VLOOKUP($G812,【参考】数式用!$A$4:$E$54,3, FALSE),0)),"")</f>
        <v/>
      </c>
      <c r="R812" s="273" t="str">
        <f>IF(AM812="×", 0,IF(P812="未入力あり","",ROUNDDOWN(ROUNDDOWN($H812*$I812,0)*VLOOKUP($G812,【参考】数式用!$A$4:$E$54,4,FALSE),0)))</f>
        <v/>
      </c>
      <c r="S812" s="366" t="str">
        <f>IF(AN812="×", 0,IF(P812="未入力あり","",ROUNDDOWN(ROUNDDOWN($H812*$I812,0)*VLOOKUP($G812,【参考】数式用!$A$4:$E$54,5, FALSE),0)))</f>
        <v/>
      </c>
      <c r="T812" s="369" t="s">
        <v>3907</v>
      </c>
      <c r="U812" s="370"/>
      <c r="V812" s="33"/>
      <c r="W812" s="641"/>
      <c r="X812" s="641"/>
      <c r="Y812" s="641"/>
      <c r="Z812" s="641"/>
      <c r="AA812" s="641"/>
      <c r="AB812" s="641"/>
      <c r="AC812" s="641"/>
      <c r="AD812" s="641"/>
      <c r="AE812" s="641"/>
      <c r="AF812" s="641"/>
      <c r="AG812" s="641"/>
      <c r="AI812" s="373" t="str">
        <f t="shared" si="86"/>
        <v/>
      </c>
      <c r="AJ812" s="372" t="e">
        <f>VLOOKUP('別紙様式2-3（個表）'!$G812,【参考】数式用!$P$4:$Q$54,2, FALSE)</f>
        <v>#N/A</v>
      </c>
      <c r="AK812" s="372" t="e">
        <f>VLOOKUP('別紙様式2-3（個表）'!$G812,【参考】数式用!$P$4:$W$54,8, FALSE)</f>
        <v>#N/A</v>
      </c>
      <c r="AL812" s="372" t="e">
        <f>VLOOKUP('別紙様式2-3（個表）'!$G812,【参考】数式用!$P$4:$AD$54,15, FALSE)</f>
        <v>#N/A</v>
      </c>
      <c r="AM812" s="372" t="str">
        <f t="shared" si="87"/>
        <v/>
      </c>
      <c r="AN812" s="372" t="str">
        <f t="shared" si="88"/>
        <v/>
      </c>
      <c r="AO812" s="372" t="str">
        <f t="shared" si="89"/>
        <v/>
      </c>
      <c r="AP812" s="372" t="str">
        <f>IF(G812="", "", VLOOKUP(G812,【参考】数式用!$A$4:$M$54,13,FALSE))</f>
        <v/>
      </c>
      <c r="AQ812" s="46" t="str">
        <f t="shared" si="90"/>
        <v>―</v>
      </c>
    </row>
    <row r="813" spans="1:43" ht="45" customHeight="1">
      <c r="A813" s="114">
        <f t="shared" si="92"/>
        <v>799</v>
      </c>
      <c r="B813" s="115" t="str">
        <f>IF(基本情報入力シート!B856="","",基本情報入力シート!B856)</f>
        <v/>
      </c>
      <c r="C813" s="116" t="str">
        <f>IF(基本情報入力シート!L856="","",基本情報入力シート!L856)</f>
        <v/>
      </c>
      <c r="D813" s="116" t="str">
        <f>IF(基本情報入力シート!Q856="","",基本情報入力シート!Q856)</f>
        <v>愛知県</v>
      </c>
      <c r="E813" s="116" t="str">
        <f>IF(基本情報入力シート!V856="","",基本情報入力シート!V856)</f>
        <v/>
      </c>
      <c r="F813" s="116" t="str">
        <f>IF(基本情報入力シート!W856="","",基本情報入力シート!W856)</f>
        <v>事業所番号及びサービス名を入力してください。</v>
      </c>
      <c r="G813" s="116" t="str">
        <f>IF(基本情報入力シート!Z856="","",基本情報入力シート!Z856)</f>
        <v/>
      </c>
      <c r="H813" s="224" t="str">
        <f>IF(基本情報入力シート!AD856="","",基本情報入力シート!AD856)</f>
        <v/>
      </c>
      <c r="I813" s="362" t="str">
        <f>IF(基本情報入力シート!AE856="","",基本情報入力シート!AE856)</f>
        <v/>
      </c>
      <c r="J813" s="487"/>
      <c r="K813" s="491"/>
      <c r="L813" s="490"/>
      <c r="M813" s="363" t="str">
        <f>IF(G813="", "", VLOOKUP(AO813,【参考】数式用!$AZ$3:$BA$6, 2, FALSE))</f>
        <v/>
      </c>
      <c r="N813" s="364" t="str">
        <f>IF(G813="","",VLOOKUP(G813,【参考】数式用!$A$4:$L$54,MATCH('別紙様式2-3（個表）'!M813,【参考】数式用!$J$3:$L$3,0)+9,FALSE))</f>
        <v/>
      </c>
      <c r="O813" s="497" t="s">
        <v>2396</v>
      </c>
      <c r="P813" s="365" t="str">
        <f t="shared" si="91"/>
        <v>未入力あり</v>
      </c>
      <c r="Q813" s="273" t="str">
        <f>IFERROR(IF(P813="未入力あり","",ROUNDDOWN(ROUNDDOWN($H813*$I813,0)*VLOOKUP($G813,【参考】数式用!$A$4:$E$54,3, FALSE),0)),"")</f>
        <v/>
      </c>
      <c r="R813" s="273" t="str">
        <f>IF(AM813="×", 0,IF(P813="未入力あり","",ROUNDDOWN(ROUNDDOWN($H813*$I813,0)*VLOOKUP($G813,【参考】数式用!$A$4:$E$54,4,FALSE),0)))</f>
        <v/>
      </c>
      <c r="S813" s="366" t="str">
        <f>IF(AN813="×", 0,IF(P813="未入力あり","",ROUNDDOWN(ROUNDDOWN($H813*$I813,0)*VLOOKUP($G813,【参考】数式用!$A$4:$E$54,5, FALSE),0)))</f>
        <v/>
      </c>
      <c r="T813" s="369" t="s">
        <v>3907</v>
      </c>
      <c r="U813" s="370"/>
      <c r="V813" s="33"/>
      <c r="W813" s="641"/>
      <c r="X813" s="641"/>
      <c r="Y813" s="641"/>
      <c r="Z813" s="641"/>
      <c r="AA813" s="641"/>
      <c r="AB813" s="641"/>
      <c r="AC813" s="641"/>
      <c r="AD813" s="641"/>
      <c r="AE813" s="641"/>
      <c r="AF813" s="641"/>
      <c r="AG813" s="641"/>
      <c r="AI813" s="373" t="str">
        <f t="shared" si="86"/>
        <v/>
      </c>
      <c r="AJ813" s="372" t="e">
        <f>VLOOKUP('別紙様式2-3（個表）'!$G813,【参考】数式用!$P$4:$Q$54,2, FALSE)</f>
        <v>#N/A</v>
      </c>
      <c r="AK813" s="372" t="e">
        <f>VLOOKUP('別紙様式2-3（個表）'!$G813,【参考】数式用!$P$4:$W$54,8, FALSE)</f>
        <v>#N/A</v>
      </c>
      <c r="AL813" s="372" t="e">
        <f>VLOOKUP('別紙様式2-3（個表）'!$G813,【参考】数式用!$P$4:$AD$54,15, FALSE)</f>
        <v>#N/A</v>
      </c>
      <c r="AM813" s="372" t="str">
        <f t="shared" si="87"/>
        <v/>
      </c>
      <c r="AN813" s="372" t="str">
        <f t="shared" si="88"/>
        <v/>
      </c>
      <c r="AO813" s="372" t="str">
        <f t="shared" si="89"/>
        <v/>
      </c>
      <c r="AP813" s="372" t="str">
        <f>IF(G813="", "", VLOOKUP(G813,【参考】数式用!$A$4:$M$54,13,FALSE))</f>
        <v/>
      </c>
      <c r="AQ813" s="46" t="str">
        <f t="shared" si="90"/>
        <v>―</v>
      </c>
    </row>
    <row r="814" spans="1:43" ht="45" customHeight="1">
      <c r="A814" s="114">
        <f t="shared" si="92"/>
        <v>800</v>
      </c>
      <c r="B814" s="115" t="str">
        <f>IF(基本情報入力シート!B857="","",基本情報入力シート!B857)</f>
        <v/>
      </c>
      <c r="C814" s="116" t="str">
        <f>IF(基本情報入力シート!L857="","",基本情報入力シート!L857)</f>
        <v/>
      </c>
      <c r="D814" s="116" t="str">
        <f>IF(基本情報入力シート!Q857="","",基本情報入力シート!Q857)</f>
        <v>愛知県</v>
      </c>
      <c r="E814" s="116" t="str">
        <f>IF(基本情報入力シート!V857="","",基本情報入力シート!V857)</f>
        <v/>
      </c>
      <c r="F814" s="116" t="str">
        <f>IF(基本情報入力シート!W857="","",基本情報入力シート!W857)</f>
        <v>事業所番号及びサービス名を入力してください。</v>
      </c>
      <c r="G814" s="116" t="str">
        <f>IF(基本情報入力シート!Z857="","",基本情報入力シート!Z857)</f>
        <v/>
      </c>
      <c r="H814" s="224" t="str">
        <f>IF(基本情報入力シート!AD857="","",基本情報入力シート!AD857)</f>
        <v/>
      </c>
      <c r="I814" s="362" t="str">
        <f>IF(基本情報入力シート!AE857="","",基本情報入力シート!AE857)</f>
        <v/>
      </c>
      <c r="J814" s="487"/>
      <c r="K814" s="491"/>
      <c r="L814" s="490"/>
      <c r="M814" s="363" t="str">
        <f>IF(G814="", "", VLOOKUP(AO814,【参考】数式用!$AZ$3:$BA$6, 2, FALSE))</f>
        <v/>
      </c>
      <c r="N814" s="364" t="str">
        <f>IF(G814="","",VLOOKUP(G814,【参考】数式用!$A$4:$L$54,MATCH('別紙様式2-3（個表）'!M814,【参考】数式用!$J$3:$L$3,0)+9,FALSE))</f>
        <v/>
      </c>
      <c r="O814" s="497" t="s">
        <v>2396</v>
      </c>
      <c r="P814" s="365" t="str">
        <f t="shared" si="91"/>
        <v>未入力あり</v>
      </c>
      <c r="Q814" s="273" t="str">
        <f>IFERROR(IF(P814="未入力あり","",ROUNDDOWN(ROUNDDOWN($H814*$I814,0)*VLOOKUP($G814,【参考】数式用!$A$4:$E$54,3, FALSE),0)),"")</f>
        <v/>
      </c>
      <c r="R814" s="273" t="str">
        <f>IF(AM814="×", 0,IF(P814="未入力あり","",ROUNDDOWN(ROUNDDOWN($H814*$I814,0)*VLOOKUP($G814,【参考】数式用!$A$4:$E$54,4,FALSE),0)))</f>
        <v/>
      </c>
      <c r="S814" s="366" t="str">
        <f>IF(AN814="×", 0,IF(P814="未入力あり","",ROUNDDOWN(ROUNDDOWN($H814*$I814,0)*VLOOKUP($G814,【参考】数式用!$A$4:$E$54,5, FALSE),0)))</f>
        <v/>
      </c>
      <c r="T814" s="369" t="s">
        <v>3907</v>
      </c>
      <c r="U814" s="370"/>
      <c r="V814" s="33"/>
      <c r="W814" s="641"/>
      <c r="X814" s="641"/>
      <c r="Y814" s="641"/>
      <c r="Z814" s="641"/>
      <c r="AA814" s="641"/>
      <c r="AB814" s="641"/>
      <c r="AC814" s="641"/>
      <c r="AD814" s="641"/>
      <c r="AE814" s="641"/>
      <c r="AF814" s="641"/>
      <c r="AG814" s="641"/>
      <c r="AI814" s="373" t="str">
        <f t="shared" si="86"/>
        <v/>
      </c>
      <c r="AJ814" s="372" t="e">
        <f>VLOOKUP('別紙様式2-3（個表）'!$G814,【参考】数式用!$P$4:$Q$54,2, FALSE)</f>
        <v>#N/A</v>
      </c>
      <c r="AK814" s="372" t="e">
        <f>VLOOKUP('別紙様式2-3（個表）'!$G814,【参考】数式用!$P$4:$W$54,8, FALSE)</f>
        <v>#N/A</v>
      </c>
      <c r="AL814" s="372" t="e">
        <f>VLOOKUP('別紙様式2-3（個表）'!$G814,【参考】数式用!$P$4:$AD$54,15, FALSE)</f>
        <v>#N/A</v>
      </c>
      <c r="AM814" s="372" t="str">
        <f t="shared" si="87"/>
        <v/>
      </c>
      <c r="AN814" s="372" t="str">
        <f t="shared" si="88"/>
        <v/>
      </c>
      <c r="AO814" s="372" t="str">
        <f t="shared" si="89"/>
        <v/>
      </c>
      <c r="AP814" s="372" t="str">
        <f>IF(G814="", "", VLOOKUP(G814,【参考】数式用!$A$4:$M$54,13,FALSE))</f>
        <v/>
      </c>
      <c r="AQ814" s="46" t="str">
        <f t="shared" si="90"/>
        <v>―</v>
      </c>
    </row>
    <row r="815" spans="1:43" ht="45" customHeight="1">
      <c r="A815" s="114">
        <f t="shared" si="92"/>
        <v>801</v>
      </c>
      <c r="B815" s="115" t="str">
        <f>IF(基本情報入力シート!B858="","",基本情報入力シート!B858)</f>
        <v/>
      </c>
      <c r="C815" s="116" t="str">
        <f>IF(基本情報入力シート!L858="","",基本情報入力シート!L858)</f>
        <v/>
      </c>
      <c r="D815" s="116" t="str">
        <f>IF(基本情報入力シート!Q858="","",基本情報入力シート!Q858)</f>
        <v>愛知県</v>
      </c>
      <c r="E815" s="116" t="str">
        <f>IF(基本情報入力シート!V858="","",基本情報入力シート!V858)</f>
        <v/>
      </c>
      <c r="F815" s="116" t="str">
        <f>IF(基本情報入力シート!W858="","",基本情報入力シート!W858)</f>
        <v>事業所番号及びサービス名を入力してください。</v>
      </c>
      <c r="G815" s="116" t="str">
        <f>IF(基本情報入力シート!Z858="","",基本情報入力シート!Z858)</f>
        <v/>
      </c>
      <c r="H815" s="224" t="str">
        <f>IF(基本情報入力シート!AD858="","",基本情報入力シート!AD858)</f>
        <v/>
      </c>
      <c r="I815" s="362" t="str">
        <f>IF(基本情報入力シート!AE858="","",基本情報入力シート!AE858)</f>
        <v/>
      </c>
      <c r="J815" s="487"/>
      <c r="K815" s="491"/>
      <c r="L815" s="490"/>
      <c r="M815" s="363" t="str">
        <f>IF(G815="", "", VLOOKUP(AO815,【参考】数式用!$AZ$3:$BA$6, 2, FALSE))</f>
        <v/>
      </c>
      <c r="N815" s="364" t="str">
        <f>IF(G815="","",VLOOKUP(G815,【参考】数式用!$A$4:$L$54,MATCH('別紙様式2-3（個表）'!M815,【参考】数式用!$J$3:$L$3,0)+9,FALSE))</f>
        <v/>
      </c>
      <c r="O815" s="497" t="s">
        <v>2396</v>
      </c>
      <c r="P815" s="365" t="str">
        <f t="shared" si="91"/>
        <v>未入力あり</v>
      </c>
      <c r="Q815" s="273" t="str">
        <f>IFERROR(IF(P815="未入力あり","",ROUNDDOWN(ROUNDDOWN($H815*$I815,0)*VLOOKUP($G815,【参考】数式用!$A$4:$E$54,3, FALSE),0)),"")</f>
        <v/>
      </c>
      <c r="R815" s="273" t="str">
        <f>IF(AM815="×", 0,IF(P815="未入力あり","",ROUNDDOWN(ROUNDDOWN($H815*$I815,0)*VLOOKUP($G815,【参考】数式用!$A$4:$E$54,4,FALSE),0)))</f>
        <v/>
      </c>
      <c r="S815" s="366" t="str">
        <f>IF(AN815="×", 0,IF(P815="未入力あり","",ROUNDDOWN(ROUNDDOWN($H815*$I815,0)*VLOOKUP($G815,【参考】数式用!$A$4:$E$54,5, FALSE),0)))</f>
        <v/>
      </c>
      <c r="T815" s="369" t="s">
        <v>3907</v>
      </c>
      <c r="U815" s="370"/>
      <c r="V815" s="33"/>
      <c r="W815" s="641"/>
      <c r="X815" s="641"/>
      <c r="Y815" s="641"/>
      <c r="Z815" s="641"/>
      <c r="AA815" s="641"/>
      <c r="AB815" s="641"/>
      <c r="AC815" s="641"/>
      <c r="AD815" s="641"/>
      <c r="AE815" s="641"/>
      <c r="AF815" s="641"/>
      <c r="AG815" s="641"/>
      <c r="AI815" s="373" t="str">
        <f t="shared" si="86"/>
        <v/>
      </c>
      <c r="AJ815" s="372" t="e">
        <f>VLOOKUP('別紙様式2-3（個表）'!$G815,【参考】数式用!$P$4:$Q$54,2, FALSE)</f>
        <v>#N/A</v>
      </c>
      <c r="AK815" s="372" t="e">
        <f>VLOOKUP('別紙様式2-3（個表）'!$G815,【参考】数式用!$P$4:$W$54,8, FALSE)</f>
        <v>#N/A</v>
      </c>
      <c r="AL815" s="372" t="e">
        <f>VLOOKUP('別紙様式2-3（個表）'!$G815,【参考】数式用!$P$4:$AD$54,15, FALSE)</f>
        <v>#N/A</v>
      </c>
      <c r="AM815" s="372" t="str">
        <f t="shared" si="87"/>
        <v/>
      </c>
      <c r="AN815" s="372" t="str">
        <f t="shared" si="88"/>
        <v/>
      </c>
      <c r="AO815" s="372" t="str">
        <f t="shared" si="89"/>
        <v/>
      </c>
      <c r="AP815" s="372" t="str">
        <f>IF(G815="", "", VLOOKUP(G815,【参考】数式用!$A$4:$M$54,13,FALSE))</f>
        <v/>
      </c>
      <c r="AQ815" s="46" t="str">
        <f t="shared" si="90"/>
        <v>―</v>
      </c>
    </row>
    <row r="816" spans="1:43" ht="45" customHeight="1">
      <c r="A816" s="114">
        <f t="shared" si="92"/>
        <v>802</v>
      </c>
      <c r="B816" s="115" t="str">
        <f>IF(基本情報入力シート!B859="","",基本情報入力シート!B859)</f>
        <v/>
      </c>
      <c r="C816" s="116" t="str">
        <f>IF(基本情報入力シート!L859="","",基本情報入力シート!L859)</f>
        <v/>
      </c>
      <c r="D816" s="116" t="str">
        <f>IF(基本情報入力シート!Q859="","",基本情報入力シート!Q859)</f>
        <v>愛知県</v>
      </c>
      <c r="E816" s="116" t="str">
        <f>IF(基本情報入力シート!V859="","",基本情報入力シート!V859)</f>
        <v/>
      </c>
      <c r="F816" s="116" t="str">
        <f>IF(基本情報入力シート!W859="","",基本情報入力シート!W859)</f>
        <v>事業所番号及びサービス名を入力してください。</v>
      </c>
      <c r="G816" s="116" t="str">
        <f>IF(基本情報入力シート!Z859="","",基本情報入力シート!Z859)</f>
        <v/>
      </c>
      <c r="H816" s="224" t="str">
        <f>IF(基本情報入力シート!AD859="","",基本情報入力シート!AD859)</f>
        <v/>
      </c>
      <c r="I816" s="362" t="str">
        <f>IF(基本情報入力シート!AE859="","",基本情報入力シート!AE859)</f>
        <v/>
      </c>
      <c r="J816" s="487"/>
      <c r="K816" s="491"/>
      <c r="L816" s="490"/>
      <c r="M816" s="363" t="str">
        <f>IF(G816="", "", VLOOKUP(AO816,【参考】数式用!$AZ$3:$BA$6, 2, FALSE))</f>
        <v/>
      </c>
      <c r="N816" s="364" t="str">
        <f>IF(G816="","",VLOOKUP(G816,【参考】数式用!$A$4:$L$54,MATCH('別紙様式2-3（個表）'!M816,【参考】数式用!$J$3:$L$3,0)+9,FALSE))</f>
        <v/>
      </c>
      <c r="O816" s="497" t="s">
        <v>2396</v>
      </c>
      <c r="P816" s="365" t="str">
        <f t="shared" si="91"/>
        <v>未入力あり</v>
      </c>
      <c r="Q816" s="273" t="str">
        <f>IFERROR(IF(P816="未入力あり","",ROUNDDOWN(ROUNDDOWN($H816*$I816,0)*VLOOKUP($G816,【参考】数式用!$A$4:$E$54,3, FALSE),0)),"")</f>
        <v/>
      </c>
      <c r="R816" s="273" t="str">
        <f>IF(AM816="×", 0,IF(P816="未入力あり","",ROUNDDOWN(ROUNDDOWN($H816*$I816,0)*VLOOKUP($G816,【参考】数式用!$A$4:$E$54,4,FALSE),0)))</f>
        <v/>
      </c>
      <c r="S816" s="366" t="str">
        <f>IF(AN816="×", 0,IF(P816="未入力あり","",ROUNDDOWN(ROUNDDOWN($H816*$I816,0)*VLOOKUP($G816,【参考】数式用!$A$4:$E$54,5, FALSE),0)))</f>
        <v/>
      </c>
      <c r="T816" s="369" t="s">
        <v>3907</v>
      </c>
      <c r="U816" s="370"/>
      <c r="V816" s="33"/>
      <c r="W816" s="641"/>
      <c r="X816" s="641"/>
      <c r="Y816" s="641"/>
      <c r="Z816" s="641"/>
      <c r="AA816" s="641"/>
      <c r="AB816" s="641"/>
      <c r="AC816" s="641"/>
      <c r="AD816" s="641"/>
      <c r="AE816" s="641"/>
      <c r="AF816" s="641"/>
      <c r="AG816" s="641"/>
      <c r="AI816" s="373" t="str">
        <f t="shared" si="86"/>
        <v/>
      </c>
      <c r="AJ816" s="372" t="e">
        <f>VLOOKUP('別紙様式2-3（個表）'!$G816,【参考】数式用!$P$4:$Q$54,2, FALSE)</f>
        <v>#N/A</v>
      </c>
      <c r="AK816" s="372" t="e">
        <f>VLOOKUP('別紙様式2-3（個表）'!$G816,【参考】数式用!$P$4:$W$54,8, FALSE)</f>
        <v>#N/A</v>
      </c>
      <c r="AL816" s="372" t="e">
        <f>VLOOKUP('別紙様式2-3（個表）'!$G816,【参考】数式用!$P$4:$AD$54,15, FALSE)</f>
        <v>#N/A</v>
      </c>
      <c r="AM816" s="372" t="str">
        <f t="shared" si="87"/>
        <v/>
      </c>
      <c r="AN816" s="372" t="str">
        <f t="shared" si="88"/>
        <v/>
      </c>
      <c r="AO816" s="372" t="str">
        <f t="shared" si="89"/>
        <v/>
      </c>
      <c r="AP816" s="372" t="str">
        <f>IF(G816="", "", VLOOKUP(G816,【参考】数式用!$A$4:$M$54,13,FALSE))</f>
        <v/>
      </c>
      <c r="AQ816" s="46" t="str">
        <f t="shared" si="90"/>
        <v>―</v>
      </c>
    </row>
    <row r="817" spans="1:43" ht="45" customHeight="1">
      <c r="A817" s="114">
        <f t="shared" si="92"/>
        <v>803</v>
      </c>
      <c r="B817" s="115" t="str">
        <f>IF(基本情報入力シート!B860="","",基本情報入力シート!B860)</f>
        <v/>
      </c>
      <c r="C817" s="116" t="str">
        <f>IF(基本情報入力シート!L860="","",基本情報入力シート!L860)</f>
        <v/>
      </c>
      <c r="D817" s="116" t="str">
        <f>IF(基本情報入力シート!Q860="","",基本情報入力シート!Q860)</f>
        <v>愛知県</v>
      </c>
      <c r="E817" s="116" t="str">
        <f>IF(基本情報入力シート!V860="","",基本情報入力シート!V860)</f>
        <v/>
      </c>
      <c r="F817" s="116" t="str">
        <f>IF(基本情報入力シート!W860="","",基本情報入力シート!W860)</f>
        <v>事業所番号及びサービス名を入力してください。</v>
      </c>
      <c r="G817" s="116" t="str">
        <f>IF(基本情報入力シート!Z860="","",基本情報入力シート!Z860)</f>
        <v/>
      </c>
      <c r="H817" s="224" t="str">
        <f>IF(基本情報入力シート!AD860="","",基本情報入力シート!AD860)</f>
        <v/>
      </c>
      <c r="I817" s="362" t="str">
        <f>IF(基本情報入力シート!AE860="","",基本情報入力シート!AE860)</f>
        <v/>
      </c>
      <c r="J817" s="487"/>
      <c r="K817" s="491"/>
      <c r="L817" s="490"/>
      <c r="M817" s="363" t="str">
        <f>IF(G817="", "", VLOOKUP(AO817,【参考】数式用!$AZ$3:$BA$6, 2, FALSE))</f>
        <v/>
      </c>
      <c r="N817" s="364" t="str">
        <f>IF(G817="","",VLOOKUP(G817,【参考】数式用!$A$4:$L$54,MATCH('別紙様式2-3（個表）'!M817,【参考】数式用!$J$3:$L$3,0)+9,FALSE))</f>
        <v/>
      </c>
      <c r="O817" s="497" t="s">
        <v>2396</v>
      </c>
      <c r="P817" s="365" t="str">
        <f t="shared" si="91"/>
        <v>未入力あり</v>
      </c>
      <c r="Q817" s="273" t="str">
        <f>IFERROR(IF(P817="未入力あり","",ROUNDDOWN(ROUNDDOWN($H817*$I817,0)*VLOOKUP($G817,【参考】数式用!$A$4:$E$54,3, FALSE),0)),"")</f>
        <v/>
      </c>
      <c r="R817" s="273" t="str">
        <f>IF(AM817="×", 0,IF(P817="未入力あり","",ROUNDDOWN(ROUNDDOWN($H817*$I817,0)*VLOOKUP($G817,【参考】数式用!$A$4:$E$54,4,FALSE),0)))</f>
        <v/>
      </c>
      <c r="S817" s="366" t="str">
        <f>IF(AN817="×", 0,IF(P817="未入力あり","",ROUNDDOWN(ROUNDDOWN($H817*$I817,0)*VLOOKUP($G817,【参考】数式用!$A$4:$E$54,5, FALSE),0)))</f>
        <v/>
      </c>
      <c r="T817" s="369" t="s">
        <v>3907</v>
      </c>
      <c r="U817" s="370"/>
      <c r="V817" s="33"/>
      <c r="W817" s="641"/>
      <c r="X817" s="641"/>
      <c r="Y817" s="641"/>
      <c r="Z817" s="641"/>
      <c r="AA817" s="641"/>
      <c r="AB817" s="641"/>
      <c r="AC817" s="641"/>
      <c r="AD817" s="641"/>
      <c r="AE817" s="641"/>
      <c r="AF817" s="641"/>
      <c r="AG817" s="641"/>
      <c r="AI817" s="373" t="str">
        <f t="shared" si="86"/>
        <v/>
      </c>
      <c r="AJ817" s="372" t="e">
        <f>VLOOKUP('別紙様式2-3（個表）'!$G817,【参考】数式用!$P$4:$Q$54,2, FALSE)</f>
        <v>#N/A</v>
      </c>
      <c r="AK817" s="372" t="e">
        <f>VLOOKUP('別紙様式2-3（個表）'!$G817,【参考】数式用!$P$4:$W$54,8, FALSE)</f>
        <v>#N/A</v>
      </c>
      <c r="AL817" s="372" t="e">
        <f>VLOOKUP('別紙様式2-3（個表）'!$G817,【参考】数式用!$P$4:$AD$54,15, FALSE)</f>
        <v>#N/A</v>
      </c>
      <c r="AM817" s="372" t="str">
        <f t="shared" si="87"/>
        <v/>
      </c>
      <c r="AN817" s="372" t="str">
        <f t="shared" si="88"/>
        <v/>
      </c>
      <c r="AO817" s="372" t="str">
        <f t="shared" si="89"/>
        <v/>
      </c>
      <c r="AP817" s="372" t="str">
        <f>IF(G817="", "", VLOOKUP(G817,【参考】数式用!$A$4:$M$54,13,FALSE))</f>
        <v/>
      </c>
      <c r="AQ817" s="46" t="str">
        <f t="shared" si="90"/>
        <v>―</v>
      </c>
    </row>
    <row r="818" spans="1:43" ht="45" customHeight="1">
      <c r="A818" s="114">
        <f t="shared" si="92"/>
        <v>804</v>
      </c>
      <c r="B818" s="115" t="str">
        <f>IF(基本情報入力シート!B861="","",基本情報入力シート!B861)</f>
        <v/>
      </c>
      <c r="C818" s="116" t="str">
        <f>IF(基本情報入力シート!L861="","",基本情報入力シート!L861)</f>
        <v/>
      </c>
      <c r="D818" s="116" t="str">
        <f>IF(基本情報入力シート!Q861="","",基本情報入力シート!Q861)</f>
        <v>愛知県</v>
      </c>
      <c r="E818" s="116" t="str">
        <f>IF(基本情報入力シート!V861="","",基本情報入力シート!V861)</f>
        <v/>
      </c>
      <c r="F818" s="116" t="str">
        <f>IF(基本情報入力シート!W861="","",基本情報入力シート!W861)</f>
        <v>事業所番号及びサービス名を入力してください。</v>
      </c>
      <c r="G818" s="116" t="str">
        <f>IF(基本情報入力シート!Z861="","",基本情報入力シート!Z861)</f>
        <v/>
      </c>
      <c r="H818" s="224" t="str">
        <f>IF(基本情報入力シート!AD861="","",基本情報入力シート!AD861)</f>
        <v/>
      </c>
      <c r="I818" s="362" t="str">
        <f>IF(基本情報入力シート!AE861="","",基本情報入力シート!AE861)</f>
        <v/>
      </c>
      <c r="J818" s="487"/>
      <c r="K818" s="491"/>
      <c r="L818" s="490"/>
      <c r="M818" s="363" t="str">
        <f>IF(G818="", "", VLOOKUP(AO818,【参考】数式用!$AZ$3:$BA$6, 2, FALSE))</f>
        <v/>
      </c>
      <c r="N818" s="364" t="str">
        <f>IF(G818="","",VLOOKUP(G818,【参考】数式用!$A$4:$L$54,MATCH('別紙様式2-3（個表）'!M818,【参考】数式用!$J$3:$L$3,0)+9,FALSE))</f>
        <v/>
      </c>
      <c r="O818" s="497" t="s">
        <v>2396</v>
      </c>
      <c r="P818" s="365" t="str">
        <f t="shared" si="91"/>
        <v>未入力あり</v>
      </c>
      <c r="Q818" s="273" t="str">
        <f>IFERROR(IF(P818="未入力あり","",ROUNDDOWN(ROUNDDOWN($H818*$I818,0)*VLOOKUP($G818,【参考】数式用!$A$4:$E$54,3, FALSE),0)),"")</f>
        <v/>
      </c>
      <c r="R818" s="273" t="str">
        <f>IF(AM818="×", 0,IF(P818="未入力あり","",ROUNDDOWN(ROUNDDOWN($H818*$I818,0)*VLOOKUP($G818,【参考】数式用!$A$4:$E$54,4,FALSE),0)))</f>
        <v/>
      </c>
      <c r="S818" s="366" t="str">
        <f>IF(AN818="×", 0,IF(P818="未入力あり","",ROUNDDOWN(ROUNDDOWN($H818*$I818,0)*VLOOKUP($G818,【参考】数式用!$A$4:$E$54,5, FALSE),0)))</f>
        <v/>
      </c>
      <c r="T818" s="369" t="s">
        <v>3907</v>
      </c>
      <c r="U818" s="370"/>
      <c r="V818" s="33"/>
      <c r="W818" s="641"/>
      <c r="X818" s="641"/>
      <c r="Y818" s="641"/>
      <c r="Z818" s="641"/>
      <c r="AA818" s="641"/>
      <c r="AB818" s="641"/>
      <c r="AC818" s="641"/>
      <c r="AD818" s="641"/>
      <c r="AE818" s="641"/>
      <c r="AF818" s="641"/>
      <c r="AG818" s="641"/>
      <c r="AI818" s="373" t="str">
        <f t="shared" ref="AI818:AI881" si="93">IF(T818="○", F818, "")</f>
        <v/>
      </c>
      <c r="AJ818" s="372" t="e">
        <f>VLOOKUP('別紙様式2-3（個表）'!$G818,【参考】数式用!$P$4:$Q$54,2, FALSE)</f>
        <v>#N/A</v>
      </c>
      <c r="AK818" s="372" t="e">
        <f>VLOOKUP('別紙様式2-3（個表）'!$G818,【参考】数式用!$P$4:$W$54,8, FALSE)</f>
        <v>#N/A</v>
      </c>
      <c r="AL818" s="372" t="e">
        <f>VLOOKUP('別紙様式2-3（個表）'!$G818,【参考】数式用!$P$4:$AD$54,15, FALSE)</f>
        <v>#N/A</v>
      </c>
      <c r="AM818" s="372" t="str">
        <f t="shared" ref="AM818:AM881" si="94">IF(K818="", "", IF(OR(K818="要件を満たさない",K818="―"), "×","○"))</f>
        <v/>
      </c>
      <c r="AN818" s="372" t="str">
        <f t="shared" ref="AN818:AN881" si="95">IF(L818="", "", IF(OR(L818="要件を満たさない",L818="―"), "×","○"))</f>
        <v/>
      </c>
      <c r="AO818" s="372" t="str">
        <f t="shared" ref="AO818:AO881" si="96">IF(G818="","", "○"&amp;AM818&amp;AN818)</f>
        <v/>
      </c>
      <c r="AP818" s="372" t="str">
        <f>IF(G818="", "", VLOOKUP(G818,【参考】数式用!$A$4:$M$54,13,FALSE))</f>
        <v/>
      </c>
      <c r="AQ818" s="46" t="str">
        <f t="shared" ref="AQ818:AQ881" si="97">IF(AND(AM818="×",L818="②の要件を満たしている"),"×","―")</f>
        <v>―</v>
      </c>
    </row>
    <row r="819" spans="1:43" ht="45" customHeight="1">
      <c r="A819" s="114">
        <f t="shared" si="92"/>
        <v>805</v>
      </c>
      <c r="B819" s="115" t="str">
        <f>IF(基本情報入力シート!B862="","",基本情報入力シート!B862)</f>
        <v/>
      </c>
      <c r="C819" s="116" t="str">
        <f>IF(基本情報入力シート!L862="","",基本情報入力シート!L862)</f>
        <v/>
      </c>
      <c r="D819" s="116" t="str">
        <f>IF(基本情報入力シート!Q862="","",基本情報入力シート!Q862)</f>
        <v>愛知県</v>
      </c>
      <c r="E819" s="116" t="str">
        <f>IF(基本情報入力シート!V862="","",基本情報入力シート!V862)</f>
        <v/>
      </c>
      <c r="F819" s="116" t="str">
        <f>IF(基本情報入力シート!W862="","",基本情報入力シート!W862)</f>
        <v>事業所番号及びサービス名を入力してください。</v>
      </c>
      <c r="G819" s="116" t="str">
        <f>IF(基本情報入力シート!Z862="","",基本情報入力シート!Z862)</f>
        <v/>
      </c>
      <c r="H819" s="224" t="str">
        <f>IF(基本情報入力シート!AD862="","",基本情報入力シート!AD862)</f>
        <v/>
      </c>
      <c r="I819" s="362" t="str">
        <f>IF(基本情報入力シート!AE862="","",基本情報入力シート!AE862)</f>
        <v/>
      </c>
      <c r="J819" s="487"/>
      <c r="K819" s="491"/>
      <c r="L819" s="490"/>
      <c r="M819" s="363" t="str">
        <f>IF(G819="", "", VLOOKUP(AO819,【参考】数式用!$AZ$3:$BA$6, 2, FALSE))</f>
        <v/>
      </c>
      <c r="N819" s="364" t="str">
        <f>IF(G819="","",VLOOKUP(G819,【参考】数式用!$A$4:$L$54,MATCH('別紙様式2-3（個表）'!M819,【参考】数式用!$J$3:$L$3,0)+9,FALSE))</f>
        <v/>
      </c>
      <c r="O819" s="497" t="s">
        <v>2396</v>
      </c>
      <c r="P819" s="365" t="str">
        <f t="shared" si="91"/>
        <v>未入力あり</v>
      </c>
      <c r="Q819" s="273" t="str">
        <f>IFERROR(IF(P819="未入力あり","",ROUNDDOWN(ROUNDDOWN($H819*$I819,0)*VLOOKUP($G819,【参考】数式用!$A$4:$E$54,3, FALSE),0)),"")</f>
        <v/>
      </c>
      <c r="R819" s="273" t="str">
        <f>IF(AM819="×", 0,IF(P819="未入力あり","",ROUNDDOWN(ROUNDDOWN($H819*$I819,0)*VLOOKUP($G819,【参考】数式用!$A$4:$E$54,4,FALSE),0)))</f>
        <v/>
      </c>
      <c r="S819" s="366" t="str">
        <f>IF(AN819="×", 0,IF(P819="未入力あり","",ROUNDDOWN(ROUNDDOWN($H819*$I819,0)*VLOOKUP($G819,【参考】数式用!$A$4:$E$54,5, FALSE),0)))</f>
        <v/>
      </c>
      <c r="T819" s="369" t="s">
        <v>3907</v>
      </c>
      <c r="U819" s="370"/>
      <c r="V819" s="33"/>
      <c r="W819" s="641"/>
      <c r="X819" s="641"/>
      <c r="Y819" s="641"/>
      <c r="Z819" s="641"/>
      <c r="AA819" s="641"/>
      <c r="AB819" s="641"/>
      <c r="AC819" s="641"/>
      <c r="AD819" s="641"/>
      <c r="AE819" s="641"/>
      <c r="AF819" s="641"/>
      <c r="AG819" s="641"/>
      <c r="AI819" s="373" t="str">
        <f t="shared" si="93"/>
        <v/>
      </c>
      <c r="AJ819" s="372" t="e">
        <f>VLOOKUP('別紙様式2-3（個表）'!$G819,【参考】数式用!$P$4:$Q$54,2, FALSE)</f>
        <v>#N/A</v>
      </c>
      <c r="AK819" s="372" t="e">
        <f>VLOOKUP('別紙様式2-3（個表）'!$G819,【参考】数式用!$P$4:$W$54,8, FALSE)</f>
        <v>#N/A</v>
      </c>
      <c r="AL819" s="372" t="e">
        <f>VLOOKUP('別紙様式2-3（個表）'!$G819,【参考】数式用!$P$4:$AD$54,15, FALSE)</f>
        <v>#N/A</v>
      </c>
      <c r="AM819" s="372" t="str">
        <f t="shared" si="94"/>
        <v/>
      </c>
      <c r="AN819" s="372" t="str">
        <f t="shared" si="95"/>
        <v/>
      </c>
      <c r="AO819" s="372" t="str">
        <f t="shared" si="96"/>
        <v/>
      </c>
      <c r="AP819" s="372" t="str">
        <f>IF(G819="", "", VLOOKUP(G819,【参考】数式用!$A$4:$M$54,13,FALSE))</f>
        <v/>
      </c>
      <c r="AQ819" s="46" t="str">
        <f t="shared" si="97"/>
        <v>―</v>
      </c>
    </row>
    <row r="820" spans="1:43" ht="45" customHeight="1">
      <c r="A820" s="114">
        <f t="shared" si="92"/>
        <v>806</v>
      </c>
      <c r="B820" s="115" t="str">
        <f>IF(基本情報入力シート!B863="","",基本情報入力シート!B863)</f>
        <v/>
      </c>
      <c r="C820" s="116" t="str">
        <f>IF(基本情報入力シート!L863="","",基本情報入力シート!L863)</f>
        <v/>
      </c>
      <c r="D820" s="116" t="str">
        <f>IF(基本情報入力シート!Q863="","",基本情報入力シート!Q863)</f>
        <v>愛知県</v>
      </c>
      <c r="E820" s="116" t="str">
        <f>IF(基本情報入力シート!V863="","",基本情報入力シート!V863)</f>
        <v/>
      </c>
      <c r="F820" s="116" t="str">
        <f>IF(基本情報入力シート!W863="","",基本情報入力シート!W863)</f>
        <v>事業所番号及びサービス名を入力してください。</v>
      </c>
      <c r="G820" s="116" t="str">
        <f>IF(基本情報入力シート!Z863="","",基本情報入力シート!Z863)</f>
        <v/>
      </c>
      <c r="H820" s="224" t="str">
        <f>IF(基本情報入力シート!AD863="","",基本情報入力シート!AD863)</f>
        <v/>
      </c>
      <c r="I820" s="362" t="str">
        <f>IF(基本情報入力シート!AE863="","",基本情報入力シート!AE863)</f>
        <v/>
      </c>
      <c r="J820" s="487"/>
      <c r="K820" s="491"/>
      <c r="L820" s="490"/>
      <c r="M820" s="363" t="str">
        <f>IF(G820="", "", VLOOKUP(AO820,【参考】数式用!$AZ$3:$BA$6, 2, FALSE))</f>
        <v/>
      </c>
      <c r="N820" s="364" t="str">
        <f>IF(G820="","",VLOOKUP(G820,【参考】数式用!$A$4:$L$54,MATCH('別紙様式2-3（個表）'!M820,【参考】数式用!$J$3:$L$3,0)+9,FALSE))</f>
        <v/>
      </c>
      <c r="O820" s="497" t="s">
        <v>2396</v>
      </c>
      <c r="P820" s="365" t="str">
        <f t="shared" si="91"/>
        <v>未入力あり</v>
      </c>
      <c r="Q820" s="273" t="str">
        <f>IFERROR(IF(P820="未入力あり","",ROUNDDOWN(ROUNDDOWN($H820*$I820,0)*VLOOKUP($G820,【参考】数式用!$A$4:$E$54,3, FALSE),0)),"")</f>
        <v/>
      </c>
      <c r="R820" s="273" t="str">
        <f>IF(AM820="×", 0,IF(P820="未入力あり","",ROUNDDOWN(ROUNDDOWN($H820*$I820,0)*VLOOKUP($G820,【参考】数式用!$A$4:$E$54,4,FALSE),0)))</f>
        <v/>
      </c>
      <c r="S820" s="366" t="str">
        <f>IF(AN820="×", 0,IF(P820="未入力あり","",ROUNDDOWN(ROUNDDOWN($H820*$I820,0)*VLOOKUP($G820,【参考】数式用!$A$4:$E$54,5, FALSE),0)))</f>
        <v/>
      </c>
      <c r="T820" s="369" t="s">
        <v>3907</v>
      </c>
      <c r="U820" s="370"/>
      <c r="V820" s="33"/>
      <c r="W820" s="641"/>
      <c r="X820" s="641"/>
      <c r="Y820" s="641"/>
      <c r="Z820" s="641"/>
      <c r="AA820" s="641"/>
      <c r="AB820" s="641"/>
      <c r="AC820" s="641"/>
      <c r="AD820" s="641"/>
      <c r="AE820" s="641"/>
      <c r="AF820" s="641"/>
      <c r="AG820" s="641"/>
      <c r="AI820" s="373" t="str">
        <f t="shared" si="93"/>
        <v/>
      </c>
      <c r="AJ820" s="372" t="e">
        <f>VLOOKUP('別紙様式2-3（個表）'!$G820,【参考】数式用!$P$4:$Q$54,2, FALSE)</f>
        <v>#N/A</v>
      </c>
      <c r="AK820" s="372" t="e">
        <f>VLOOKUP('別紙様式2-3（個表）'!$G820,【参考】数式用!$P$4:$W$54,8, FALSE)</f>
        <v>#N/A</v>
      </c>
      <c r="AL820" s="372" t="e">
        <f>VLOOKUP('別紙様式2-3（個表）'!$G820,【参考】数式用!$P$4:$AD$54,15, FALSE)</f>
        <v>#N/A</v>
      </c>
      <c r="AM820" s="372" t="str">
        <f t="shared" si="94"/>
        <v/>
      </c>
      <c r="AN820" s="372" t="str">
        <f t="shared" si="95"/>
        <v/>
      </c>
      <c r="AO820" s="372" t="str">
        <f t="shared" si="96"/>
        <v/>
      </c>
      <c r="AP820" s="372" t="str">
        <f>IF(G820="", "", VLOOKUP(G820,【参考】数式用!$A$4:$M$54,13,FALSE))</f>
        <v/>
      </c>
      <c r="AQ820" s="46" t="str">
        <f t="shared" si="97"/>
        <v>―</v>
      </c>
    </row>
    <row r="821" spans="1:43" ht="45" customHeight="1">
      <c r="A821" s="114">
        <f t="shared" si="92"/>
        <v>807</v>
      </c>
      <c r="B821" s="115" t="str">
        <f>IF(基本情報入力シート!B864="","",基本情報入力シート!B864)</f>
        <v/>
      </c>
      <c r="C821" s="116" t="str">
        <f>IF(基本情報入力シート!L864="","",基本情報入力シート!L864)</f>
        <v/>
      </c>
      <c r="D821" s="116" t="str">
        <f>IF(基本情報入力シート!Q864="","",基本情報入力シート!Q864)</f>
        <v>愛知県</v>
      </c>
      <c r="E821" s="116" t="str">
        <f>IF(基本情報入力シート!V864="","",基本情報入力シート!V864)</f>
        <v/>
      </c>
      <c r="F821" s="116" t="str">
        <f>IF(基本情報入力シート!W864="","",基本情報入力シート!W864)</f>
        <v>事業所番号及びサービス名を入力してください。</v>
      </c>
      <c r="G821" s="116" t="str">
        <f>IF(基本情報入力シート!Z864="","",基本情報入力シート!Z864)</f>
        <v/>
      </c>
      <c r="H821" s="224" t="str">
        <f>IF(基本情報入力シート!AD864="","",基本情報入力シート!AD864)</f>
        <v/>
      </c>
      <c r="I821" s="362" t="str">
        <f>IF(基本情報入力シート!AE864="","",基本情報入力シート!AE864)</f>
        <v/>
      </c>
      <c r="J821" s="487"/>
      <c r="K821" s="491"/>
      <c r="L821" s="490"/>
      <c r="M821" s="363" t="str">
        <f>IF(G821="", "", VLOOKUP(AO821,【参考】数式用!$AZ$3:$BA$6, 2, FALSE))</f>
        <v/>
      </c>
      <c r="N821" s="364" t="str">
        <f>IF(G821="","",VLOOKUP(G821,【参考】数式用!$A$4:$L$54,MATCH('別紙様式2-3（個表）'!M821,【参考】数式用!$J$3:$L$3,0)+9,FALSE))</f>
        <v/>
      </c>
      <c r="O821" s="497" t="s">
        <v>2396</v>
      </c>
      <c r="P821" s="365" t="str">
        <f t="shared" si="91"/>
        <v>未入力あり</v>
      </c>
      <c r="Q821" s="273" t="str">
        <f>IFERROR(IF(P821="未入力あり","",ROUNDDOWN(ROUNDDOWN($H821*$I821,0)*VLOOKUP($G821,【参考】数式用!$A$4:$E$54,3, FALSE),0)),"")</f>
        <v/>
      </c>
      <c r="R821" s="273" t="str">
        <f>IF(AM821="×", 0,IF(P821="未入力あり","",ROUNDDOWN(ROUNDDOWN($H821*$I821,0)*VLOOKUP($G821,【参考】数式用!$A$4:$E$54,4,FALSE),0)))</f>
        <v/>
      </c>
      <c r="S821" s="366" t="str">
        <f>IF(AN821="×", 0,IF(P821="未入力あり","",ROUNDDOWN(ROUNDDOWN($H821*$I821,0)*VLOOKUP($G821,【参考】数式用!$A$4:$E$54,5, FALSE),0)))</f>
        <v/>
      </c>
      <c r="T821" s="369" t="s">
        <v>3907</v>
      </c>
      <c r="U821" s="370"/>
      <c r="V821" s="33"/>
      <c r="W821" s="641"/>
      <c r="X821" s="641"/>
      <c r="Y821" s="641"/>
      <c r="Z821" s="641"/>
      <c r="AA821" s="641"/>
      <c r="AB821" s="641"/>
      <c r="AC821" s="641"/>
      <c r="AD821" s="641"/>
      <c r="AE821" s="641"/>
      <c r="AF821" s="641"/>
      <c r="AG821" s="641"/>
      <c r="AI821" s="373" t="str">
        <f t="shared" si="93"/>
        <v/>
      </c>
      <c r="AJ821" s="372" t="e">
        <f>VLOOKUP('別紙様式2-3（個表）'!$G821,【参考】数式用!$P$4:$Q$54,2, FALSE)</f>
        <v>#N/A</v>
      </c>
      <c r="AK821" s="372" t="e">
        <f>VLOOKUP('別紙様式2-3（個表）'!$G821,【参考】数式用!$P$4:$W$54,8, FALSE)</f>
        <v>#N/A</v>
      </c>
      <c r="AL821" s="372" t="e">
        <f>VLOOKUP('別紙様式2-3（個表）'!$G821,【参考】数式用!$P$4:$AD$54,15, FALSE)</f>
        <v>#N/A</v>
      </c>
      <c r="AM821" s="372" t="str">
        <f t="shared" si="94"/>
        <v/>
      </c>
      <c r="AN821" s="372" t="str">
        <f t="shared" si="95"/>
        <v/>
      </c>
      <c r="AO821" s="372" t="str">
        <f t="shared" si="96"/>
        <v/>
      </c>
      <c r="AP821" s="372" t="str">
        <f>IF(G821="", "", VLOOKUP(G821,【参考】数式用!$A$4:$M$54,13,FALSE))</f>
        <v/>
      </c>
      <c r="AQ821" s="46" t="str">
        <f t="shared" si="97"/>
        <v>―</v>
      </c>
    </row>
    <row r="822" spans="1:43" ht="45" customHeight="1">
      <c r="A822" s="114">
        <f t="shared" si="92"/>
        <v>808</v>
      </c>
      <c r="B822" s="115" t="str">
        <f>IF(基本情報入力シート!B865="","",基本情報入力シート!B865)</f>
        <v/>
      </c>
      <c r="C822" s="116" t="str">
        <f>IF(基本情報入力シート!L865="","",基本情報入力シート!L865)</f>
        <v/>
      </c>
      <c r="D822" s="116" t="str">
        <f>IF(基本情報入力シート!Q865="","",基本情報入力シート!Q865)</f>
        <v>愛知県</v>
      </c>
      <c r="E822" s="116" t="str">
        <f>IF(基本情報入力シート!V865="","",基本情報入力シート!V865)</f>
        <v/>
      </c>
      <c r="F822" s="116" t="str">
        <f>IF(基本情報入力シート!W865="","",基本情報入力シート!W865)</f>
        <v>事業所番号及びサービス名を入力してください。</v>
      </c>
      <c r="G822" s="116" t="str">
        <f>IF(基本情報入力シート!Z865="","",基本情報入力シート!Z865)</f>
        <v/>
      </c>
      <c r="H822" s="224" t="str">
        <f>IF(基本情報入力シート!AD865="","",基本情報入力シート!AD865)</f>
        <v/>
      </c>
      <c r="I822" s="362" t="str">
        <f>IF(基本情報入力シート!AE865="","",基本情報入力シート!AE865)</f>
        <v/>
      </c>
      <c r="J822" s="487"/>
      <c r="K822" s="491"/>
      <c r="L822" s="490"/>
      <c r="M822" s="363" t="str">
        <f>IF(G822="", "", VLOOKUP(AO822,【参考】数式用!$AZ$3:$BA$6, 2, FALSE))</f>
        <v/>
      </c>
      <c r="N822" s="364" t="str">
        <f>IF(G822="","",VLOOKUP(G822,【参考】数式用!$A$4:$L$54,MATCH('別紙様式2-3（個表）'!M822,【参考】数式用!$J$3:$L$3,0)+9,FALSE))</f>
        <v/>
      </c>
      <c r="O822" s="497" t="s">
        <v>2396</v>
      </c>
      <c r="P822" s="365" t="str">
        <f t="shared" si="91"/>
        <v>未入力あり</v>
      </c>
      <c r="Q822" s="273" t="str">
        <f>IFERROR(IF(P822="未入力あり","",ROUNDDOWN(ROUNDDOWN($H822*$I822,0)*VLOOKUP($G822,【参考】数式用!$A$4:$E$54,3, FALSE),0)),"")</f>
        <v/>
      </c>
      <c r="R822" s="273" t="str">
        <f>IF(AM822="×", 0,IF(P822="未入力あり","",ROUNDDOWN(ROUNDDOWN($H822*$I822,0)*VLOOKUP($G822,【参考】数式用!$A$4:$E$54,4,FALSE),0)))</f>
        <v/>
      </c>
      <c r="S822" s="366" t="str">
        <f>IF(AN822="×", 0,IF(P822="未入力あり","",ROUNDDOWN(ROUNDDOWN($H822*$I822,0)*VLOOKUP($G822,【参考】数式用!$A$4:$E$54,5, FALSE),0)))</f>
        <v/>
      </c>
      <c r="T822" s="369" t="s">
        <v>3907</v>
      </c>
      <c r="U822" s="370"/>
      <c r="V822" s="33"/>
      <c r="W822" s="641"/>
      <c r="X822" s="641"/>
      <c r="Y822" s="641"/>
      <c r="Z822" s="641"/>
      <c r="AA822" s="641"/>
      <c r="AB822" s="641"/>
      <c r="AC822" s="641"/>
      <c r="AD822" s="641"/>
      <c r="AE822" s="641"/>
      <c r="AF822" s="641"/>
      <c r="AG822" s="641"/>
      <c r="AI822" s="373" t="str">
        <f t="shared" si="93"/>
        <v/>
      </c>
      <c r="AJ822" s="372" t="e">
        <f>VLOOKUP('別紙様式2-3（個表）'!$G822,【参考】数式用!$P$4:$Q$54,2, FALSE)</f>
        <v>#N/A</v>
      </c>
      <c r="AK822" s="372" t="e">
        <f>VLOOKUP('別紙様式2-3（個表）'!$G822,【参考】数式用!$P$4:$W$54,8, FALSE)</f>
        <v>#N/A</v>
      </c>
      <c r="AL822" s="372" t="e">
        <f>VLOOKUP('別紙様式2-3（個表）'!$G822,【参考】数式用!$P$4:$AD$54,15, FALSE)</f>
        <v>#N/A</v>
      </c>
      <c r="AM822" s="372" t="str">
        <f t="shared" si="94"/>
        <v/>
      </c>
      <c r="AN822" s="372" t="str">
        <f t="shared" si="95"/>
        <v/>
      </c>
      <c r="AO822" s="372" t="str">
        <f t="shared" si="96"/>
        <v/>
      </c>
      <c r="AP822" s="372" t="str">
        <f>IF(G822="", "", VLOOKUP(G822,【参考】数式用!$A$4:$M$54,13,FALSE))</f>
        <v/>
      </c>
      <c r="AQ822" s="46" t="str">
        <f t="shared" si="97"/>
        <v>―</v>
      </c>
    </row>
    <row r="823" spans="1:43" ht="45" customHeight="1">
      <c r="A823" s="114">
        <f t="shared" si="92"/>
        <v>809</v>
      </c>
      <c r="B823" s="115" t="str">
        <f>IF(基本情報入力シート!B866="","",基本情報入力シート!B866)</f>
        <v/>
      </c>
      <c r="C823" s="116" t="str">
        <f>IF(基本情報入力シート!L866="","",基本情報入力シート!L866)</f>
        <v/>
      </c>
      <c r="D823" s="116" t="str">
        <f>IF(基本情報入力シート!Q866="","",基本情報入力シート!Q866)</f>
        <v>愛知県</v>
      </c>
      <c r="E823" s="116" t="str">
        <f>IF(基本情報入力シート!V866="","",基本情報入力シート!V866)</f>
        <v/>
      </c>
      <c r="F823" s="116" t="str">
        <f>IF(基本情報入力シート!W866="","",基本情報入力シート!W866)</f>
        <v>事業所番号及びサービス名を入力してください。</v>
      </c>
      <c r="G823" s="116" t="str">
        <f>IF(基本情報入力シート!Z866="","",基本情報入力シート!Z866)</f>
        <v/>
      </c>
      <c r="H823" s="224" t="str">
        <f>IF(基本情報入力シート!AD866="","",基本情報入力シート!AD866)</f>
        <v/>
      </c>
      <c r="I823" s="362" t="str">
        <f>IF(基本情報入力シート!AE866="","",基本情報入力シート!AE866)</f>
        <v/>
      </c>
      <c r="J823" s="487"/>
      <c r="K823" s="491"/>
      <c r="L823" s="490"/>
      <c r="M823" s="363" t="str">
        <f>IF(G823="", "", VLOOKUP(AO823,【参考】数式用!$AZ$3:$BA$6, 2, FALSE))</f>
        <v/>
      </c>
      <c r="N823" s="364" t="str">
        <f>IF(G823="","",VLOOKUP(G823,【参考】数式用!$A$4:$L$54,MATCH('別紙様式2-3（個表）'!M823,【参考】数式用!$J$3:$L$3,0)+9,FALSE))</f>
        <v/>
      </c>
      <c r="O823" s="497" t="s">
        <v>2396</v>
      </c>
      <c r="P823" s="365" t="str">
        <f t="shared" si="91"/>
        <v>未入力あり</v>
      </c>
      <c r="Q823" s="273" t="str">
        <f>IFERROR(IF(P823="未入力あり","",ROUNDDOWN(ROUNDDOWN($H823*$I823,0)*VLOOKUP($G823,【参考】数式用!$A$4:$E$54,3, FALSE),0)),"")</f>
        <v/>
      </c>
      <c r="R823" s="273" t="str">
        <f>IF(AM823="×", 0,IF(P823="未入力あり","",ROUNDDOWN(ROUNDDOWN($H823*$I823,0)*VLOOKUP($G823,【参考】数式用!$A$4:$E$54,4,FALSE),0)))</f>
        <v/>
      </c>
      <c r="S823" s="366" t="str">
        <f>IF(AN823="×", 0,IF(P823="未入力あり","",ROUNDDOWN(ROUNDDOWN($H823*$I823,0)*VLOOKUP($G823,【参考】数式用!$A$4:$E$54,5, FALSE),0)))</f>
        <v/>
      </c>
      <c r="T823" s="369" t="s">
        <v>3907</v>
      </c>
      <c r="U823" s="370"/>
      <c r="V823" s="33"/>
      <c r="W823" s="641"/>
      <c r="X823" s="641"/>
      <c r="Y823" s="641"/>
      <c r="Z823" s="641"/>
      <c r="AA823" s="641"/>
      <c r="AB823" s="641"/>
      <c r="AC823" s="641"/>
      <c r="AD823" s="641"/>
      <c r="AE823" s="641"/>
      <c r="AF823" s="641"/>
      <c r="AG823" s="641"/>
      <c r="AI823" s="373" t="str">
        <f t="shared" si="93"/>
        <v/>
      </c>
      <c r="AJ823" s="372" t="e">
        <f>VLOOKUP('別紙様式2-3（個表）'!$G823,【参考】数式用!$P$4:$Q$54,2, FALSE)</f>
        <v>#N/A</v>
      </c>
      <c r="AK823" s="372" t="e">
        <f>VLOOKUP('別紙様式2-3（個表）'!$G823,【参考】数式用!$P$4:$W$54,8, FALSE)</f>
        <v>#N/A</v>
      </c>
      <c r="AL823" s="372" t="e">
        <f>VLOOKUP('別紙様式2-3（個表）'!$G823,【参考】数式用!$P$4:$AD$54,15, FALSE)</f>
        <v>#N/A</v>
      </c>
      <c r="AM823" s="372" t="str">
        <f t="shared" si="94"/>
        <v/>
      </c>
      <c r="AN823" s="372" t="str">
        <f t="shared" si="95"/>
        <v/>
      </c>
      <c r="AO823" s="372" t="str">
        <f t="shared" si="96"/>
        <v/>
      </c>
      <c r="AP823" s="372" t="str">
        <f>IF(G823="", "", VLOOKUP(G823,【参考】数式用!$A$4:$M$54,13,FALSE))</f>
        <v/>
      </c>
      <c r="AQ823" s="46" t="str">
        <f t="shared" si="97"/>
        <v>―</v>
      </c>
    </row>
    <row r="824" spans="1:43" ht="45" customHeight="1">
      <c r="A824" s="114">
        <f t="shared" si="92"/>
        <v>810</v>
      </c>
      <c r="B824" s="115" t="str">
        <f>IF(基本情報入力シート!B867="","",基本情報入力シート!B867)</f>
        <v/>
      </c>
      <c r="C824" s="116" t="str">
        <f>IF(基本情報入力シート!L867="","",基本情報入力シート!L867)</f>
        <v/>
      </c>
      <c r="D824" s="116" t="str">
        <f>IF(基本情報入力シート!Q867="","",基本情報入力シート!Q867)</f>
        <v>愛知県</v>
      </c>
      <c r="E824" s="116" t="str">
        <f>IF(基本情報入力シート!V867="","",基本情報入力シート!V867)</f>
        <v/>
      </c>
      <c r="F824" s="116" t="str">
        <f>IF(基本情報入力シート!W867="","",基本情報入力シート!W867)</f>
        <v>事業所番号及びサービス名を入力してください。</v>
      </c>
      <c r="G824" s="116" t="str">
        <f>IF(基本情報入力シート!Z867="","",基本情報入力シート!Z867)</f>
        <v/>
      </c>
      <c r="H824" s="224" t="str">
        <f>IF(基本情報入力シート!AD867="","",基本情報入力シート!AD867)</f>
        <v/>
      </c>
      <c r="I824" s="362" t="str">
        <f>IF(基本情報入力シート!AE867="","",基本情報入力シート!AE867)</f>
        <v/>
      </c>
      <c r="J824" s="487"/>
      <c r="K824" s="491"/>
      <c r="L824" s="490"/>
      <c r="M824" s="363" t="str">
        <f>IF(G824="", "", VLOOKUP(AO824,【参考】数式用!$AZ$3:$BA$6, 2, FALSE))</f>
        <v/>
      </c>
      <c r="N824" s="364" t="str">
        <f>IF(G824="","",VLOOKUP(G824,【参考】数式用!$A$4:$L$54,MATCH('別紙様式2-3（個表）'!M824,【参考】数式用!$J$3:$L$3,0)+9,FALSE))</f>
        <v/>
      </c>
      <c r="O824" s="497" t="s">
        <v>2396</v>
      </c>
      <c r="P824" s="365" t="str">
        <f t="shared" si="91"/>
        <v>未入力あり</v>
      </c>
      <c r="Q824" s="273" t="str">
        <f>IFERROR(IF(P824="未入力あり","",ROUNDDOWN(ROUNDDOWN($H824*$I824,0)*VLOOKUP($G824,【参考】数式用!$A$4:$E$54,3, FALSE),0)),"")</f>
        <v/>
      </c>
      <c r="R824" s="273" t="str">
        <f>IF(AM824="×", 0,IF(P824="未入力あり","",ROUNDDOWN(ROUNDDOWN($H824*$I824,0)*VLOOKUP($G824,【参考】数式用!$A$4:$E$54,4,FALSE),0)))</f>
        <v/>
      </c>
      <c r="S824" s="366" t="str">
        <f>IF(AN824="×", 0,IF(P824="未入力あり","",ROUNDDOWN(ROUNDDOWN($H824*$I824,0)*VLOOKUP($G824,【参考】数式用!$A$4:$E$54,5, FALSE),0)))</f>
        <v/>
      </c>
      <c r="T824" s="369" t="s">
        <v>3907</v>
      </c>
      <c r="U824" s="370"/>
      <c r="V824" s="33"/>
      <c r="W824" s="641"/>
      <c r="X824" s="641"/>
      <c r="Y824" s="641"/>
      <c r="Z824" s="641"/>
      <c r="AA824" s="641"/>
      <c r="AB824" s="641"/>
      <c r="AC824" s="641"/>
      <c r="AD824" s="641"/>
      <c r="AE824" s="641"/>
      <c r="AF824" s="641"/>
      <c r="AG824" s="641"/>
      <c r="AI824" s="373" t="str">
        <f t="shared" si="93"/>
        <v/>
      </c>
      <c r="AJ824" s="372" t="e">
        <f>VLOOKUP('別紙様式2-3（個表）'!$G824,【参考】数式用!$P$4:$Q$54,2, FALSE)</f>
        <v>#N/A</v>
      </c>
      <c r="AK824" s="372" t="e">
        <f>VLOOKUP('別紙様式2-3（個表）'!$G824,【参考】数式用!$P$4:$W$54,8, FALSE)</f>
        <v>#N/A</v>
      </c>
      <c r="AL824" s="372" t="e">
        <f>VLOOKUP('別紙様式2-3（個表）'!$G824,【参考】数式用!$P$4:$AD$54,15, FALSE)</f>
        <v>#N/A</v>
      </c>
      <c r="AM824" s="372" t="str">
        <f t="shared" si="94"/>
        <v/>
      </c>
      <c r="AN824" s="372" t="str">
        <f t="shared" si="95"/>
        <v/>
      </c>
      <c r="AO824" s="372" t="str">
        <f t="shared" si="96"/>
        <v/>
      </c>
      <c r="AP824" s="372" t="str">
        <f>IF(G824="", "", VLOOKUP(G824,【参考】数式用!$A$4:$M$54,13,FALSE))</f>
        <v/>
      </c>
      <c r="AQ824" s="46" t="str">
        <f t="shared" si="97"/>
        <v>―</v>
      </c>
    </row>
    <row r="825" spans="1:43" ht="45" customHeight="1">
      <c r="A825" s="114">
        <f t="shared" si="92"/>
        <v>811</v>
      </c>
      <c r="B825" s="115" t="str">
        <f>IF(基本情報入力シート!B868="","",基本情報入力シート!B868)</f>
        <v/>
      </c>
      <c r="C825" s="116" t="str">
        <f>IF(基本情報入力シート!L868="","",基本情報入力シート!L868)</f>
        <v/>
      </c>
      <c r="D825" s="116" t="str">
        <f>IF(基本情報入力シート!Q868="","",基本情報入力シート!Q868)</f>
        <v>愛知県</v>
      </c>
      <c r="E825" s="116" t="str">
        <f>IF(基本情報入力シート!V868="","",基本情報入力シート!V868)</f>
        <v/>
      </c>
      <c r="F825" s="116" t="str">
        <f>IF(基本情報入力シート!W868="","",基本情報入力シート!W868)</f>
        <v>事業所番号及びサービス名を入力してください。</v>
      </c>
      <c r="G825" s="116" t="str">
        <f>IF(基本情報入力シート!Z868="","",基本情報入力シート!Z868)</f>
        <v/>
      </c>
      <c r="H825" s="224" t="str">
        <f>IF(基本情報入力シート!AD868="","",基本情報入力シート!AD868)</f>
        <v/>
      </c>
      <c r="I825" s="362" t="str">
        <f>IF(基本情報入力シート!AE868="","",基本情報入力シート!AE868)</f>
        <v/>
      </c>
      <c r="J825" s="487"/>
      <c r="K825" s="491"/>
      <c r="L825" s="490"/>
      <c r="M825" s="363" t="str">
        <f>IF(G825="", "", VLOOKUP(AO825,【参考】数式用!$AZ$3:$BA$6, 2, FALSE))</f>
        <v/>
      </c>
      <c r="N825" s="364" t="str">
        <f>IF(G825="","",VLOOKUP(G825,【参考】数式用!$A$4:$L$54,MATCH('別紙様式2-3（個表）'!M825,【参考】数式用!$J$3:$L$3,0)+9,FALSE))</f>
        <v/>
      </c>
      <c r="O825" s="497" t="s">
        <v>2396</v>
      </c>
      <c r="P825" s="365" t="str">
        <f t="shared" si="91"/>
        <v>未入力あり</v>
      </c>
      <c r="Q825" s="273" t="str">
        <f>IFERROR(IF(P825="未入力あり","",ROUNDDOWN(ROUNDDOWN($H825*$I825,0)*VLOOKUP($G825,【参考】数式用!$A$4:$E$54,3, FALSE),0)),"")</f>
        <v/>
      </c>
      <c r="R825" s="273" t="str">
        <f>IF(AM825="×", 0,IF(P825="未入力あり","",ROUNDDOWN(ROUNDDOWN($H825*$I825,0)*VLOOKUP($G825,【参考】数式用!$A$4:$E$54,4,FALSE),0)))</f>
        <v/>
      </c>
      <c r="S825" s="366" t="str">
        <f>IF(AN825="×", 0,IF(P825="未入力あり","",ROUNDDOWN(ROUNDDOWN($H825*$I825,0)*VLOOKUP($G825,【参考】数式用!$A$4:$E$54,5, FALSE),0)))</f>
        <v/>
      </c>
      <c r="T825" s="369" t="s">
        <v>3907</v>
      </c>
      <c r="U825" s="370"/>
      <c r="V825" s="33"/>
      <c r="W825" s="641"/>
      <c r="X825" s="641"/>
      <c r="Y825" s="641"/>
      <c r="Z825" s="641"/>
      <c r="AA825" s="641"/>
      <c r="AB825" s="641"/>
      <c r="AC825" s="641"/>
      <c r="AD825" s="641"/>
      <c r="AE825" s="641"/>
      <c r="AF825" s="641"/>
      <c r="AG825" s="641"/>
      <c r="AI825" s="373" t="str">
        <f t="shared" si="93"/>
        <v/>
      </c>
      <c r="AJ825" s="372" t="e">
        <f>VLOOKUP('別紙様式2-3（個表）'!$G825,【参考】数式用!$P$4:$Q$54,2, FALSE)</f>
        <v>#N/A</v>
      </c>
      <c r="AK825" s="372" t="e">
        <f>VLOOKUP('別紙様式2-3（個表）'!$G825,【参考】数式用!$P$4:$W$54,8, FALSE)</f>
        <v>#N/A</v>
      </c>
      <c r="AL825" s="372" t="e">
        <f>VLOOKUP('別紙様式2-3（個表）'!$G825,【参考】数式用!$P$4:$AD$54,15, FALSE)</f>
        <v>#N/A</v>
      </c>
      <c r="AM825" s="372" t="str">
        <f t="shared" si="94"/>
        <v/>
      </c>
      <c r="AN825" s="372" t="str">
        <f t="shared" si="95"/>
        <v/>
      </c>
      <c r="AO825" s="372" t="str">
        <f t="shared" si="96"/>
        <v/>
      </c>
      <c r="AP825" s="372" t="str">
        <f>IF(G825="", "", VLOOKUP(G825,【参考】数式用!$A$4:$M$54,13,FALSE))</f>
        <v/>
      </c>
      <c r="AQ825" s="46" t="str">
        <f t="shared" si="97"/>
        <v>―</v>
      </c>
    </row>
    <row r="826" spans="1:43" ht="45" customHeight="1">
      <c r="A826" s="114">
        <f t="shared" si="92"/>
        <v>812</v>
      </c>
      <c r="B826" s="115" t="str">
        <f>IF(基本情報入力シート!B869="","",基本情報入力シート!B869)</f>
        <v/>
      </c>
      <c r="C826" s="116" t="str">
        <f>IF(基本情報入力シート!L869="","",基本情報入力シート!L869)</f>
        <v/>
      </c>
      <c r="D826" s="116" t="str">
        <f>IF(基本情報入力シート!Q869="","",基本情報入力シート!Q869)</f>
        <v>愛知県</v>
      </c>
      <c r="E826" s="116" t="str">
        <f>IF(基本情報入力シート!V869="","",基本情報入力シート!V869)</f>
        <v/>
      </c>
      <c r="F826" s="116" t="str">
        <f>IF(基本情報入力シート!W869="","",基本情報入力シート!W869)</f>
        <v>事業所番号及びサービス名を入力してください。</v>
      </c>
      <c r="G826" s="116" t="str">
        <f>IF(基本情報入力シート!Z869="","",基本情報入力シート!Z869)</f>
        <v/>
      </c>
      <c r="H826" s="224" t="str">
        <f>IF(基本情報入力シート!AD869="","",基本情報入力シート!AD869)</f>
        <v/>
      </c>
      <c r="I826" s="362" t="str">
        <f>IF(基本情報入力シート!AE869="","",基本情報入力シート!AE869)</f>
        <v/>
      </c>
      <c r="J826" s="487"/>
      <c r="K826" s="491"/>
      <c r="L826" s="490"/>
      <c r="M826" s="363" t="str">
        <f>IF(G826="", "", VLOOKUP(AO826,【参考】数式用!$AZ$3:$BA$6, 2, FALSE))</f>
        <v/>
      </c>
      <c r="N826" s="364" t="str">
        <f>IF(G826="","",VLOOKUP(G826,【参考】数式用!$A$4:$L$54,MATCH('別紙様式2-3（個表）'!M826,【参考】数式用!$J$3:$L$3,0)+9,FALSE))</f>
        <v/>
      </c>
      <c r="O826" s="497" t="s">
        <v>2396</v>
      </c>
      <c r="P826" s="365" t="str">
        <f t="shared" si="91"/>
        <v>未入力あり</v>
      </c>
      <c r="Q826" s="273" t="str">
        <f>IFERROR(IF(P826="未入力あり","",ROUNDDOWN(ROUNDDOWN($H826*$I826,0)*VLOOKUP($G826,【参考】数式用!$A$4:$E$54,3, FALSE),0)),"")</f>
        <v/>
      </c>
      <c r="R826" s="273" t="str">
        <f>IF(AM826="×", 0,IF(P826="未入力あり","",ROUNDDOWN(ROUNDDOWN($H826*$I826,0)*VLOOKUP($G826,【参考】数式用!$A$4:$E$54,4,FALSE),0)))</f>
        <v/>
      </c>
      <c r="S826" s="366" t="str">
        <f>IF(AN826="×", 0,IF(P826="未入力あり","",ROUNDDOWN(ROUNDDOWN($H826*$I826,0)*VLOOKUP($G826,【参考】数式用!$A$4:$E$54,5, FALSE),0)))</f>
        <v/>
      </c>
      <c r="T826" s="369" t="s">
        <v>3907</v>
      </c>
      <c r="U826" s="370"/>
      <c r="V826" s="33"/>
      <c r="W826" s="641"/>
      <c r="X826" s="641"/>
      <c r="Y826" s="641"/>
      <c r="Z826" s="641"/>
      <c r="AA826" s="641"/>
      <c r="AB826" s="641"/>
      <c r="AC826" s="641"/>
      <c r="AD826" s="641"/>
      <c r="AE826" s="641"/>
      <c r="AF826" s="641"/>
      <c r="AG826" s="641"/>
      <c r="AI826" s="373" t="str">
        <f t="shared" si="93"/>
        <v/>
      </c>
      <c r="AJ826" s="372" t="e">
        <f>VLOOKUP('別紙様式2-3（個表）'!$G826,【参考】数式用!$P$4:$Q$54,2, FALSE)</f>
        <v>#N/A</v>
      </c>
      <c r="AK826" s="372" t="e">
        <f>VLOOKUP('別紙様式2-3（個表）'!$G826,【参考】数式用!$P$4:$W$54,8, FALSE)</f>
        <v>#N/A</v>
      </c>
      <c r="AL826" s="372" t="e">
        <f>VLOOKUP('別紙様式2-3（個表）'!$G826,【参考】数式用!$P$4:$AD$54,15, FALSE)</f>
        <v>#N/A</v>
      </c>
      <c r="AM826" s="372" t="str">
        <f t="shared" si="94"/>
        <v/>
      </c>
      <c r="AN826" s="372" t="str">
        <f t="shared" si="95"/>
        <v/>
      </c>
      <c r="AO826" s="372" t="str">
        <f t="shared" si="96"/>
        <v/>
      </c>
      <c r="AP826" s="372" t="str">
        <f>IF(G826="", "", VLOOKUP(G826,【参考】数式用!$A$4:$M$54,13,FALSE))</f>
        <v/>
      </c>
      <c r="AQ826" s="46" t="str">
        <f t="shared" si="97"/>
        <v>―</v>
      </c>
    </row>
    <row r="827" spans="1:43" ht="45" customHeight="1">
      <c r="A827" s="114">
        <f t="shared" si="92"/>
        <v>813</v>
      </c>
      <c r="B827" s="115" t="str">
        <f>IF(基本情報入力シート!B870="","",基本情報入力シート!B870)</f>
        <v/>
      </c>
      <c r="C827" s="116" t="str">
        <f>IF(基本情報入力シート!L870="","",基本情報入力シート!L870)</f>
        <v/>
      </c>
      <c r="D827" s="116" t="str">
        <f>IF(基本情報入力シート!Q870="","",基本情報入力シート!Q870)</f>
        <v>愛知県</v>
      </c>
      <c r="E827" s="116" t="str">
        <f>IF(基本情報入力シート!V870="","",基本情報入力シート!V870)</f>
        <v/>
      </c>
      <c r="F827" s="116" t="str">
        <f>IF(基本情報入力シート!W870="","",基本情報入力シート!W870)</f>
        <v>事業所番号及びサービス名を入力してください。</v>
      </c>
      <c r="G827" s="116" t="str">
        <f>IF(基本情報入力シート!Z870="","",基本情報入力シート!Z870)</f>
        <v/>
      </c>
      <c r="H827" s="224" t="str">
        <f>IF(基本情報入力シート!AD870="","",基本情報入力シート!AD870)</f>
        <v/>
      </c>
      <c r="I827" s="362" t="str">
        <f>IF(基本情報入力シート!AE870="","",基本情報入力シート!AE870)</f>
        <v/>
      </c>
      <c r="J827" s="487"/>
      <c r="K827" s="491"/>
      <c r="L827" s="490"/>
      <c r="M827" s="363" t="str">
        <f>IF(G827="", "", VLOOKUP(AO827,【参考】数式用!$AZ$3:$BA$6, 2, FALSE))</f>
        <v/>
      </c>
      <c r="N827" s="364" t="str">
        <f>IF(G827="","",VLOOKUP(G827,【参考】数式用!$A$4:$L$54,MATCH('別紙様式2-3（個表）'!M827,【参考】数式用!$J$3:$L$3,0)+9,FALSE))</f>
        <v/>
      </c>
      <c r="O827" s="497" t="s">
        <v>2396</v>
      </c>
      <c r="P827" s="365" t="str">
        <f t="shared" si="91"/>
        <v>未入力あり</v>
      </c>
      <c r="Q827" s="273" t="str">
        <f>IFERROR(IF(P827="未入力あり","",ROUNDDOWN(ROUNDDOWN($H827*$I827,0)*VLOOKUP($G827,【参考】数式用!$A$4:$E$54,3, FALSE),0)),"")</f>
        <v/>
      </c>
      <c r="R827" s="273" t="str">
        <f>IF(AM827="×", 0,IF(P827="未入力あり","",ROUNDDOWN(ROUNDDOWN($H827*$I827,0)*VLOOKUP($G827,【参考】数式用!$A$4:$E$54,4,FALSE),0)))</f>
        <v/>
      </c>
      <c r="S827" s="366" t="str">
        <f>IF(AN827="×", 0,IF(P827="未入力あり","",ROUNDDOWN(ROUNDDOWN($H827*$I827,0)*VLOOKUP($G827,【参考】数式用!$A$4:$E$54,5, FALSE),0)))</f>
        <v/>
      </c>
      <c r="T827" s="369" t="s">
        <v>3907</v>
      </c>
      <c r="U827" s="370"/>
      <c r="V827" s="33"/>
      <c r="W827" s="641"/>
      <c r="X827" s="641"/>
      <c r="Y827" s="641"/>
      <c r="Z827" s="641"/>
      <c r="AA827" s="641"/>
      <c r="AB827" s="641"/>
      <c r="AC827" s="641"/>
      <c r="AD827" s="641"/>
      <c r="AE827" s="641"/>
      <c r="AF827" s="641"/>
      <c r="AG827" s="641"/>
      <c r="AI827" s="373" t="str">
        <f t="shared" si="93"/>
        <v/>
      </c>
      <c r="AJ827" s="372" t="e">
        <f>VLOOKUP('別紙様式2-3（個表）'!$G827,【参考】数式用!$P$4:$Q$54,2, FALSE)</f>
        <v>#N/A</v>
      </c>
      <c r="AK827" s="372" t="e">
        <f>VLOOKUP('別紙様式2-3（個表）'!$G827,【参考】数式用!$P$4:$W$54,8, FALSE)</f>
        <v>#N/A</v>
      </c>
      <c r="AL827" s="372" t="e">
        <f>VLOOKUP('別紙様式2-3（個表）'!$G827,【参考】数式用!$P$4:$AD$54,15, FALSE)</f>
        <v>#N/A</v>
      </c>
      <c r="AM827" s="372" t="str">
        <f t="shared" si="94"/>
        <v/>
      </c>
      <c r="AN827" s="372" t="str">
        <f t="shared" si="95"/>
        <v/>
      </c>
      <c r="AO827" s="372" t="str">
        <f t="shared" si="96"/>
        <v/>
      </c>
      <c r="AP827" s="372" t="str">
        <f>IF(G827="", "", VLOOKUP(G827,【参考】数式用!$A$4:$M$54,13,FALSE))</f>
        <v/>
      </c>
      <c r="AQ827" s="46" t="str">
        <f t="shared" si="97"/>
        <v>―</v>
      </c>
    </row>
    <row r="828" spans="1:43" ht="45" customHeight="1">
      <c r="A828" s="114">
        <f t="shared" si="92"/>
        <v>814</v>
      </c>
      <c r="B828" s="115" t="str">
        <f>IF(基本情報入力シート!B871="","",基本情報入力シート!B871)</f>
        <v/>
      </c>
      <c r="C828" s="116" t="str">
        <f>IF(基本情報入力シート!L871="","",基本情報入力シート!L871)</f>
        <v/>
      </c>
      <c r="D828" s="116" t="str">
        <f>IF(基本情報入力シート!Q871="","",基本情報入力シート!Q871)</f>
        <v>愛知県</v>
      </c>
      <c r="E828" s="116" t="str">
        <f>IF(基本情報入力シート!V871="","",基本情報入力シート!V871)</f>
        <v/>
      </c>
      <c r="F828" s="116" t="str">
        <f>IF(基本情報入力シート!W871="","",基本情報入力シート!W871)</f>
        <v>事業所番号及びサービス名を入力してください。</v>
      </c>
      <c r="G828" s="116" t="str">
        <f>IF(基本情報入力シート!Z871="","",基本情報入力シート!Z871)</f>
        <v/>
      </c>
      <c r="H828" s="224" t="str">
        <f>IF(基本情報入力シート!AD871="","",基本情報入力シート!AD871)</f>
        <v/>
      </c>
      <c r="I828" s="362" t="str">
        <f>IF(基本情報入力シート!AE871="","",基本情報入力シート!AE871)</f>
        <v/>
      </c>
      <c r="J828" s="487"/>
      <c r="K828" s="491"/>
      <c r="L828" s="490"/>
      <c r="M828" s="363" t="str">
        <f>IF(G828="", "", VLOOKUP(AO828,【参考】数式用!$AZ$3:$BA$6, 2, FALSE))</f>
        <v/>
      </c>
      <c r="N828" s="364" t="str">
        <f>IF(G828="","",VLOOKUP(G828,【参考】数式用!$A$4:$L$54,MATCH('別紙様式2-3（個表）'!M828,【参考】数式用!$J$3:$L$3,0)+9,FALSE))</f>
        <v/>
      </c>
      <c r="O828" s="497" t="s">
        <v>2396</v>
      </c>
      <c r="P828" s="365" t="str">
        <f t="shared" si="91"/>
        <v>未入力あり</v>
      </c>
      <c r="Q828" s="273" t="str">
        <f>IFERROR(IF(P828="未入力あり","",ROUNDDOWN(ROUNDDOWN($H828*$I828,0)*VLOOKUP($G828,【参考】数式用!$A$4:$E$54,3, FALSE),0)),"")</f>
        <v/>
      </c>
      <c r="R828" s="273" t="str">
        <f>IF(AM828="×", 0,IF(P828="未入力あり","",ROUNDDOWN(ROUNDDOWN($H828*$I828,0)*VLOOKUP($G828,【参考】数式用!$A$4:$E$54,4,FALSE),0)))</f>
        <v/>
      </c>
      <c r="S828" s="366" t="str">
        <f>IF(AN828="×", 0,IF(P828="未入力あり","",ROUNDDOWN(ROUNDDOWN($H828*$I828,0)*VLOOKUP($G828,【参考】数式用!$A$4:$E$54,5, FALSE),0)))</f>
        <v/>
      </c>
      <c r="T828" s="369" t="s">
        <v>3907</v>
      </c>
      <c r="U828" s="370"/>
      <c r="V828" s="33"/>
      <c r="W828" s="641"/>
      <c r="X828" s="641"/>
      <c r="Y828" s="641"/>
      <c r="Z828" s="641"/>
      <c r="AA828" s="641"/>
      <c r="AB828" s="641"/>
      <c r="AC828" s="641"/>
      <c r="AD828" s="641"/>
      <c r="AE828" s="641"/>
      <c r="AF828" s="641"/>
      <c r="AG828" s="641"/>
      <c r="AI828" s="373" t="str">
        <f t="shared" si="93"/>
        <v/>
      </c>
      <c r="AJ828" s="372" t="e">
        <f>VLOOKUP('別紙様式2-3（個表）'!$G828,【参考】数式用!$P$4:$Q$54,2, FALSE)</f>
        <v>#N/A</v>
      </c>
      <c r="AK828" s="372" t="e">
        <f>VLOOKUP('別紙様式2-3（個表）'!$G828,【参考】数式用!$P$4:$W$54,8, FALSE)</f>
        <v>#N/A</v>
      </c>
      <c r="AL828" s="372" t="e">
        <f>VLOOKUP('別紙様式2-3（個表）'!$G828,【参考】数式用!$P$4:$AD$54,15, FALSE)</f>
        <v>#N/A</v>
      </c>
      <c r="AM828" s="372" t="str">
        <f t="shared" si="94"/>
        <v/>
      </c>
      <c r="AN828" s="372" t="str">
        <f t="shared" si="95"/>
        <v/>
      </c>
      <c r="AO828" s="372" t="str">
        <f t="shared" si="96"/>
        <v/>
      </c>
      <c r="AP828" s="372" t="str">
        <f>IF(G828="", "", VLOOKUP(G828,【参考】数式用!$A$4:$M$54,13,FALSE))</f>
        <v/>
      </c>
      <c r="AQ828" s="46" t="str">
        <f t="shared" si="97"/>
        <v>―</v>
      </c>
    </row>
    <row r="829" spans="1:43" ht="45" customHeight="1">
      <c r="A829" s="114">
        <f t="shared" si="92"/>
        <v>815</v>
      </c>
      <c r="B829" s="115" t="str">
        <f>IF(基本情報入力シート!B872="","",基本情報入力シート!B872)</f>
        <v/>
      </c>
      <c r="C829" s="116" t="str">
        <f>IF(基本情報入力シート!L872="","",基本情報入力シート!L872)</f>
        <v/>
      </c>
      <c r="D829" s="116" t="str">
        <f>IF(基本情報入力シート!Q872="","",基本情報入力シート!Q872)</f>
        <v>愛知県</v>
      </c>
      <c r="E829" s="116" t="str">
        <f>IF(基本情報入力シート!V872="","",基本情報入力シート!V872)</f>
        <v/>
      </c>
      <c r="F829" s="116" t="str">
        <f>IF(基本情報入力シート!W872="","",基本情報入力シート!W872)</f>
        <v>事業所番号及びサービス名を入力してください。</v>
      </c>
      <c r="G829" s="116" t="str">
        <f>IF(基本情報入力シート!Z872="","",基本情報入力シート!Z872)</f>
        <v/>
      </c>
      <c r="H829" s="224" t="str">
        <f>IF(基本情報入力シート!AD872="","",基本情報入力シート!AD872)</f>
        <v/>
      </c>
      <c r="I829" s="362" t="str">
        <f>IF(基本情報入力シート!AE872="","",基本情報入力シート!AE872)</f>
        <v/>
      </c>
      <c r="J829" s="487"/>
      <c r="K829" s="491"/>
      <c r="L829" s="490"/>
      <c r="M829" s="363" t="str">
        <f>IF(G829="", "", VLOOKUP(AO829,【参考】数式用!$AZ$3:$BA$6, 2, FALSE))</f>
        <v/>
      </c>
      <c r="N829" s="364" t="str">
        <f>IF(G829="","",VLOOKUP(G829,【参考】数式用!$A$4:$L$54,MATCH('別紙様式2-3（個表）'!M829,【参考】数式用!$J$3:$L$3,0)+9,FALSE))</f>
        <v/>
      </c>
      <c r="O829" s="497" t="s">
        <v>2396</v>
      </c>
      <c r="P829" s="365" t="str">
        <f t="shared" si="91"/>
        <v>未入力あり</v>
      </c>
      <c r="Q829" s="273" t="str">
        <f>IFERROR(IF(P829="未入力あり","",ROUNDDOWN(ROUNDDOWN($H829*$I829,0)*VLOOKUP($G829,【参考】数式用!$A$4:$E$54,3, FALSE),0)),"")</f>
        <v/>
      </c>
      <c r="R829" s="273" t="str">
        <f>IF(AM829="×", 0,IF(P829="未入力あり","",ROUNDDOWN(ROUNDDOWN($H829*$I829,0)*VLOOKUP($G829,【参考】数式用!$A$4:$E$54,4,FALSE),0)))</f>
        <v/>
      </c>
      <c r="S829" s="366" t="str">
        <f>IF(AN829="×", 0,IF(P829="未入力あり","",ROUNDDOWN(ROUNDDOWN($H829*$I829,0)*VLOOKUP($G829,【参考】数式用!$A$4:$E$54,5, FALSE),0)))</f>
        <v/>
      </c>
      <c r="T829" s="369" t="s">
        <v>3907</v>
      </c>
      <c r="U829" s="370"/>
      <c r="V829" s="33"/>
      <c r="W829" s="641"/>
      <c r="X829" s="641"/>
      <c r="Y829" s="641"/>
      <c r="Z829" s="641"/>
      <c r="AA829" s="641"/>
      <c r="AB829" s="641"/>
      <c r="AC829" s="641"/>
      <c r="AD829" s="641"/>
      <c r="AE829" s="641"/>
      <c r="AF829" s="641"/>
      <c r="AG829" s="641"/>
      <c r="AI829" s="373" t="str">
        <f t="shared" si="93"/>
        <v/>
      </c>
      <c r="AJ829" s="372" t="e">
        <f>VLOOKUP('別紙様式2-3（個表）'!$G829,【参考】数式用!$P$4:$Q$54,2, FALSE)</f>
        <v>#N/A</v>
      </c>
      <c r="AK829" s="372" t="e">
        <f>VLOOKUP('別紙様式2-3（個表）'!$G829,【参考】数式用!$P$4:$W$54,8, FALSE)</f>
        <v>#N/A</v>
      </c>
      <c r="AL829" s="372" t="e">
        <f>VLOOKUP('別紙様式2-3（個表）'!$G829,【参考】数式用!$P$4:$AD$54,15, FALSE)</f>
        <v>#N/A</v>
      </c>
      <c r="AM829" s="372" t="str">
        <f t="shared" si="94"/>
        <v/>
      </c>
      <c r="AN829" s="372" t="str">
        <f t="shared" si="95"/>
        <v/>
      </c>
      <c r="AO829" s="372" t="str">
        <f t="shared" si="96"/>
        <v/>
      </c>
      <c r="AP829" s="372" t="str">
        <f>IF(G829="", "", VLOOKUP(G829,【参考】数式用!$A$4:$M$54,13,FALSE))</f>
        <v/>
      </c>
      <c r="AQ829" s="46" t="str">
        <f t="shared" si="97"/>
        <v>―</v>
      </c>
    </row>
    <row r="830" spans="1:43" ht="45" customHeight="1">
      <c r="A830" s="114">
        <f t="shared" si="92"/>
        <v>816</v>
      </c>
      <c r="B830" s="115" t="str">
        <f>IF(基本情報入力シート!B873="","",基本情報入力シート!B873)</f>
        <v/>
      </c>
      <c r="C830" s="116" t="str">
        <f>IF(基本情報入力シート!L873="","",基本情報入力シート!L873)</f>
        <v/>
      </c>
      <c r="D830" s="116" t="str">
        <f>IF(基本情報入力シート!Q873="","",基本情報入力シート!Q873)</f>
        <v>愛知県</v>
      </c>
      <c r="E830" s="116" t="str">
        <f>IF(基本情報入力シート!V873="","",基本情報入力シート!V873)</f>
        <v/>
      </c>
      <c r="F830" s="116" t="str">
        <f>IF(基本情報入力シート!W873="","",基本情報入力シート!W873)</f>
        <v>事業所番号及びサービス名を入力してください。</v>
      </c>
      <c r="G830" s="116" t="str">
        <f>IF(基本情報入力シート!Z873="","",基本情報入力シート!Z873)</f>
        <v/>
      </c>
      <c r="H830" s="224" t="str">
        <f>IF(基本情報入力シート!AD873="","",基本情報入力シート!AD873)</f>
        <v/>
      </c>
      <c r="I830" s="362" t="str">
        <f>IF(基本情報入力シート!AE873="","",基本情報入力シート!AE873)</f>
        <v/>
      </c>
      <c r="J830" s="487"/>
      <c r="K830" s="491"/>
      <c r="L830" s="490"/>
      <c r="M830" s="363" t="str">
        <f>IF(G830="", "", VLOOKUP(AO830,【参考】数式用!$AZ$3:$BA$6, 2, FALSE))</f>
        <v/>
      </c>
      <c r="N830" s="364" t="str">
        <f>IF(G830="","",VLOOKUP(G830,【参考】数式用!$A$4:$L$54,MATCH('別紙様式2-3（個表）'!M830,【参考】数式用!$J$3:$L$3,0)+9,FALSE))</f>
        <v/>
      </c>
      <c r="O830" s="497" t="s">
        <v>2396</v>
      </c>
      <c r="P830" s="365" t="str">
        <f t="shared" si="91"/>
        <v>未入力あり</v>
      </c>
      <c r="Q830" s="273" t="str">
        <f>IFERROR(IF(P830="未入力あり","",ROUNDDOWN(ROUNDDOWN($H830*$I830,0)*VLOOKUP($G830,【参考】数式用!$A$4:$E$54,3, FALSE),0)),"")</f>
        <v/>
      </c>
      <c r="R830" s="273" t="str">
        <f>IF(AM830="×", 0,IF(P830="未入力あり","",ROUNDDOWN(ROUNDDOWN($H830*$I830,0)*VLOOKUP($G830,【参考】数式用!$A$4:$E$54,4,FALSE),0)))</f>
        <v/>
      </c>
      <c r="S830" s="366" t="str">
        <f>IF(AN830="×", 0,IF(P830="未入力あり","",ROUNDDOWN(ROUNDDOWN($H830*$I830,0)*VLOOKUP($G830,【参考】数式用!$A$4:$E$54,5, FALSE),0)))</f>
        <v/>
      </c>
      <c r="T830" s="369" t="s">
        <v>3907</v>
      </c>
      <c r="U830" s="370"/>
      <c r="V830" s="33"/>
      <c r="W830" s="641"/>
      <c r="X830" s="641"/>
      <c r="Y830" s="641"/>
      <c r="Z830" s="641"/>
      <c r="AA830" s="641"/>
      <c r="AB830" s="641"/>
      <c r="AC830" s="641"/>
      <c r="AD830" s="641"/>
      <c r="AE830" s="641"/>
      <c r="AF830" s="641"/>
      <c r="AG830" s="641"/>
      <c r="AI830" s="373" t="str">
        <f t="shared" si="93"/>
        <v/>
      </c>
      <c r="AJ830" s="372" t="e">
        <f>VLOOKUP('別紙様式2-3（個表）'!$G830,【参考】数式用!$P$4:$Q$54,2, FALSE)</f>
        <v>#N/A</v>
      </c>
      <c r="AK830" s="372" t="e">
        <f>VLOOKUP('別紙様式2-3（個表）'!$G830,【参考】数式用!$P$4:$W$54,8, FALSE)</f>
        <v>#N/A</v>
      </c>
      <c r="AL830" s="372" t="e">
        <f>VLOOKUP('別紙様式2-3（個表）'!$G830,【参考】数式用!$P$4:$AD$54,15, FALSE)</f>
        <v>#N/A</v>
      </c>
      <c r="AM830" s="372" t="str">
        <f t="shared" si="94"/>
        <v/>
      </c>
      <c r="AN830" s="372" t="str">
        <f t="shared" si="95"/>
        <v/>
      </c>
      <c r="AO830" s="372" t="str">
        <f t="shared" si="96"/>
        <v/>
      </c>
      <c r="AP830" s="372" t="str">
        <f>IF(G830="", "", VLOOKUP(G830,【参考】数式用!$A$4:$M$54,13,FALSE))</f>
        <v/>
      </c>
      <c r="AQ830" s="46" t="str">
        <f t="shared" si="97"/>
        <v>―</v>
      </c>
    </row>
    <row r="831" spans="1:43" ht="45" customHeight="1">
      <c r="A831" s="114">
        <f t="shared" si="92"/>
        <v>817</v>
      </c>
      <c r="B831" s="115" t="str">
        <f>IF(基本情報入力シート!B874="","",基本情報入力シート!B874)</f>
        <v/>
      </c>
      <c r="C831" s="116" t="str">
        <f>IF(基本情報入力シート!L874="","",基本情報入力シート!L874)</f>
        <v/>
      </c>
      <c r="D831" s="116" t="str">
        <f>IF(基本情報入力シート!Q874="","",基本情報入力シート!Q874)</f>
        <v>愛知県</v>
      </c>
      <c r="E831" s="116" t="str">
        <f>IF(基本情報入力シート!V874="","",基本情報入力シート!V874)</f>
        <v/>
      </c>
      <c r="F831" s="116" t="str">
        <f>IF(基本情報入力シート!W874="","",基本情報入力シート!W874)</f>
        <v>事業所番号及びサービス名を入力してください。</v>
      </c>
      <c r="G831" s="116" t="str">
        <f>IF(基本情報入力シート!Z874="","",基本情報入力シート!Z874)</f>
        <v/>
      </c>
      <c r="H831" s="224" t="str">
        <f>IF(基本情報入力シート!AD874="","",基本情報入力シート!AD874)</f>
        <v/>
      </c>
      <c r="I831" s="362" t="str">
        <f>IF(基本情報入力シート!AE874="","",基本情報入力シート!AE874)</f>
        <v/>
      </c>
      <c r="J831" s="487"/>
      <c r="K831" s="491"/>
      <c r="L831" s="490"/>
      <c r="M831" s="363" t="str">
        <f>IF(G831="", "", VLOOKUP(AO831,【参考】数式用!$AZ$3:$BA$6, 2, FALSE))</f>
        <v/>
      </c>
      <c r="N831" s="364" t="str">
        <f>IF(G831="","",VLOOKUP(G831,【参考】数式用!$A$4:$L$54,MATCH('別紙様式2-3（個表）'!M831,【参考】数式用!$J$3:$L$3,0)+9,FALSE))</f>
        <v/>
      </c>
      <c r="O831" s="497" t="s">
        <v>2396</v>
      </c>
      <c r="P831" s="365" t="str">
        <f t="shared" si="91"/>
        <v>未入力あり</v>
      </c>
      <c r="Q831" s="273" t="str">
        <f>IFERROR(IF(P831="未入力あり","",ROUNDDOWN(ROUNDDOWN($H831*$I831,0)*VLOOKUP($G831,【参考】数式用!$A$4:$E$54,3, FALSE),0)),"")</f>
        <v/>
      </c>
      <c r="R831" s="273" t="str">
        <f>IF(AM831="×", 0,IF(P831="未入力あり","",ROUNDDOWN(ROUNDDOWN($H831*$I831,0)*VLOOKUP($G831,【参考】数式用!$A$4:$E$54,4,FALSE),0)))</f>
        <v/>
      </c>
      <c r="S831" s="366" t="str">
        <f>IF(AN831="×", 0,IF(P831="未入力あり","",ROUNDDOWN(ROUNDDOWN($H831*$I831,0)*VLOOKUP($G831,【参考】数式用!$A$4:$E$54,5, FALSE),0)))</f>
        <v/>
      </c>
      <c r="T831" s="369" t="s">
        <v>3907</v>
      </c>
      <c r="U831" s="370"/>
      <c r="V831" s="33"/>
      <c r="W831" s="641"/>
      <c r="X831" s="641"/>
      <c r="Y831" s="641"/>
      <c r="Z831" s="641"/>
      <c r="AA831" s="641"/>
      <c r="AB831" s="641"/>
      <c r="AC831" s="641"/>
      <c r="AD831" s="641"/>
      <c r="AE831" s="641"/>
      <c r="AF831" s="641"/>
      <c r="AG831" s="641"/>
      <c r="AI831" s="373" t="str">
        <f t="shared" si="93"/>
        <v/>
      </c>
      <c r="AJ831" s="372" t="e">
        <f>VLOOKUP('別紙様式2-3（個表）'!$G831,【参考】数式用!$P$4:$Q$54,2, FALSE)</f>
        <v>#N/A</v>
      </c>
      <c r="AK831" s="372" t="e">
        <f>VLOOKUP('別紙様式2-3（個表）'!$G831,【参考】数式用!$P$4:$W$54,8, FALSE)</f>
        <v>#N/A</v>
      </c>
      <c r="AL831" s="372" t="e">
        <f>VLOOKUP('別紙様式2-3（個表）'!$G831,【参考】数式用!$P$4:$AD$54,15, FALSE)</f>
        <v>#N/A</v>
      </c>
      <c r="AM831" s="372" t="str">
        <f t="shared" si="94"/>
        <v/>
      </c>
      <c r="AN831" s="372" t="str">
        <f t="shared" si="95"/>
        <v/>
      </c>
      <c r="AO831" s="372" t="str">
        <f t="shared" si="96"/>
        <v/>
      </c>
      <c r="AP831" s="372" t="str">
        <f>IF(G831="", "", VLOOKUP(G831,【参考】数式用!$A$4:$M$54,13,FALSE))</f>
        <v/>
      </c>
      <c r="AQ831" s="46" t="str">
        <f t="shared" si="97"/>
        <v>―</v>
      </c>
    </row>
    <row r="832" spans="1:43" ht="45" customHeight="1">
      <c r="A832" s="114">
        <f t="shared" si="92"/>
        <v>818</v>
      </c>
      <c r="B832" s="115" t="str">
        <f>IF(基本情報入力シート!B875="","",基本情報入力シート!B875)</f>
        <v/>
      </c>
      <c r="C832" s="116" t="str">
        <f>IF(基本情報入力シート!L875="","",基本情報入力シート!L875)</f>
        <v/>
      </c>
      <c r="D832" s="116" t="str">
        <f>IF(基本情報入力シート!Q875="","",基本情報入力シート!Q875)</f>
        <v>愛知県</v>
      </c>
      <c r="E832" s="116" t="str">
        <f>IF(基本情報入力シート!V875="","",基本情報入力シート!V875)</f>
        <v/>
      </c>
      <c r="F832" s="116" t="str">
        <f>IF(基本情報入力シート!W875="","",基本情報入力シート!W875)</f>
        <v>事業所番号及びサービス名を入力してください。</v>
      </c>
      <c r="G832" s="116" t="str">
        <f>IF(基本情報入力シート!Z875="","",基本情報入力シート!Z875)</f>
        <v/>
      </c>
      <c r="H832" s="224" t="str">
        <f>IF(基本情報入力シート!AD875="","",基本情報入力シート!AD875)</f>
        <v/>
      </c>
      <c r="I832" s="362" t="str">
        <f>IF(基本情報入力シート!AE875="","",基本情報入力シート!AE875)</f>
        <v/>
      </c>
      <c r="J832" s="487"/>
      <c r="K832" s="491"/>
      <c r="L832" s="490"/>
      <c r="M832" s="363" t="str">
        <f>IF(G832="", "", VLOOKUP(AO832,【参考】数式用!$AZ$3:$BA$6, 2, FALSE))</f>
        <v/>
      </c>
      <c r="N832" s="364" t="str">
        <f>IF(G832="","",VLOOKUP(G832,【参考】数式用!$A$4:$L$54,MATCH('別紙様式2-3（個表）'!M832,【参考】数式用!$J$3:$L$3,0)+9,FALSE))</f>
        <v/>
      </c>
      <c r="O832" s="497" t="s">
        <v>2396</v>
      </c>
      <c r="P832" s="365" t="str">
        <f t="shared" si="91"/>
        <v>未入力あり</v>
      </c>
      <c r="Q832" s="273" t="str">
        <f>IFERROR(IF(P832="未入力あり","",ROUNDDOWN(ROUNDDOWN($H832*$I832,0)*VLOOKUP($G832,【参考】数式用!$A$4:$E$54,3, FALSE),0)),"")</f>
        <v/>
      </c>
      <c r="R832" s="273" t="str">
        <f>IF(AM832="×", 0,IF(P832="未入力あり","",ROUNDDOWN(ROUNDDOWN($H832*$I832,0)*VLOOKUP($G832,【参考】数式用!$A$4:$E$54,4,FALSE),0)))</f>
        <v/>
      </c>
      <c r="S832" s="366" t="str">
        <f>IF(AN832="×", 0,IF(P832="未入力あり","",ROUNDDOWN(ROUNDDOWN($H832*$I832,0)*VLOOKUP($G832,【参考】数式用!$A$4:$E$54,5, FALSE),0)))</f>
        <v/>
      </c>
      <c r="T832" s="369" t="s">
        <v>3907</v>
      </c>
      <c r="U832" s="370"/>
      <c r="V832" s="33"/>
      <c r="W832" s="641"/>
      <c r="X832" s="641"/>
      <c r="Y832" s="641"/>
      <c r="Z832" s="641"/>
      <c r="AA832" s="641"/>
      <c r="AB832" s="641"/>
      <c r="AC832" s="641"/>
      <c r="AD832" s="641"/>
      <c r="AE832" s="641"/>
      <c r="AF832" s="641"/>
      <c r="AG832" s="641"/>
      <c r="AI832" s="373" t="str">
        <f t="shared" si="93"/>
        <v/>
      </c>
      <c r="AJ832" s="372" t="e">
        <f>VLOOKUP('別紙様式2-3（個表）'!$G832,【参考】数式用!$P$4:$Q$54,2, FALSE)</f>
        <v>#N/A</v>
      </c>
      <c r="AK832" s="372" t="e">
        <f>VLOOKUP('別紙様式2-3（個表）'!$G832,【参考】数式用!$P$4:$W$54,8, FALSE)</f>
        <v>#N/A</v>
      </c>
      <c r="AL832" s="372" t="e">
        <f>VLOOKUP('別紙様式2-3（個表）'!$G832,【参考】数式用!$P$4:$AD$54,15, FALSE)</f>
        <v>#N/A</v>
      </c>
      <c r="AM832" s="372" t="str">
        <f t="shared" si="94"/>
        <v/>
      </c>
      <c r="AN832" s="372" t="str">
        <f t="shared" si="95"/>
        <v/>
      </c>
      <c r="AO832" s="372" t="str">
        <f t="shared" si="96"/>
        <v/>
      </c>
      <c r="AP832" s="372" t="str">
        <f>IF(G832="", "", VLOOKUP(G832,【参考】数式用!$A$4:$M$54,13,FALSE))</f>
        <v/>
      </c>
      <c r="AQ832" s="46" t="str">
        <f t="shared" si="97"/>
        <v>―</v>
      </c>
    </row>
    <row r="833" spans="1:43" ht="45" customHeight="1">
      <c r="A833" s="114">
        <f t="shared" si="92"/>
        <v>819</v>
      </c>
      <c r="B833" s="115" t="str">
        <f>IF(基本情報入力シート!B876="","",基本情報入力シート!B876)</f>
        <v/>
      </c>
      <c r="C833" s="116" t="str">
        <f>IF(基本情報入力シート!L876="","",基本情報入力シート!L876)</f>
        <v/>
      </c>
      <c r="D833" s="116" t="str">
        <f>IF(基本情報入力シート!Q876="","",基本情報入力シート!Q876)</f>
        <v>愛知県</v>
      </c>
      <c r="E833" s="116" t="str">
        <f>IF(基本情報入力シート!V876="","",基本情報入力シート!V876)</f>
        <v/>
      </c>
      <c r="F833" s="116" t="str">
        <f>IF(基本情報入力シート!W876="","",基本情報入力シート!W876)</f>
        <v>事業所番号及びサービス名を入力してください。</v>
      </c>
      <c r="G833" s="116" t="str">
        <f>IF(基本情報入力シート!Z876="","",基本情報入力シート!Z876)</f>
        <v/>
      </c>
      <c r="H833" s="224" t="str">
        <f>IF(基本情報入力シート!AD876="","",基本情報入力シート!AD876)</f>
        <v/>
      </c>
      <c r="I833" s="362" t="str">
        <f>IF(基本情報入力シート!AE876="","",基本情報入力シート!AE876)</f>
        <v/>
      </c>
      <c r="J833" s="487"/>
      <c r="K833" s="491"/>
      <c r="L833" s="490"/>
      <c r="M833" s="363" t="str">
        <f>IF(G833="", "", VLOOKUP(AO833,【参考】数式用!$AZ$3:$BA$6, 2, FALSE))</f>
        <v/>
      </c>
      <c r="N833" s="364" t="str">
        <f>IF(G833="","",VLOOKUP(G833,【参考】数式用!$A$4:$L$54,MATCH('別紙様式2-3（個表）'!M833,【参考】数式用!$J$3:$L$3,0)+9,FALSE))</f>
        <v/>
      </c>
      <c r="O833" s="497" t="s">
        <v>2396</v>
      </c>
      <c r="P833" s="365" t="str">
        <f t="shared" si="91"/>
        <v>未入力あり</v>
      </c>
      <c r="Q833" s="273" t="str">
        <f>IFERROR(IF(P833="未入力あり","",ROUNDDOWN(ROUNDDOWN($H833*$I833,0)*VLOOKUP($G833,【参考】数式用!$A$4:$E$54,3, FALSE),0)),"")</f>
        <v/>
      </c>
      <c r="R833" s="273" t="str">
        <f>IF(AM833="×", 0,IF(P833="未入力あり","",ROUNDDOWN(ROUNDDOWN($H833*$I833,0)*VLOOKUP($G833,【参考】数式用!$A$4:$E$54,4,FALSE),0)))</f>
        <v/>
      </c>
      <c r="S833" s="366" t="str">
        <f>IF(AN833="×", 0,IF(P833="未入力あり","",ROUNDDOWN(ROUNDDOWN($H833*$I833,0)*VLOOKUP($G833,【参考】数式用!$A$4:$E$54,5, FALSE),0)))</f>
        <v/>
      </c>
      <c r="T833" s="369" t="s">
        <v>3907</v>
      </c>
      <c r="U833" s="370"/>
      <c r="V833" s="33"/>
      <c r="W833" s="641"/>
      <c r="X833" s="641"/>
      <c r="Y833" s="641"/>
      <c r="Z833" s="641"/>
      <c r="AA833" s="641"/>
      <c r="AB833" s="641"/>
      <c r="AC833" s="641"/>
      <c r="AD833" s="641"/>
      <c r="AE833" s="641"/>
      <c r="AF833" s="641"/>
      <c r="AG833" s="641"/>
      <c r="AI833" s="373" t="str">
        <f t="shared" si="93"/>
        <v/>
      </c>
      <c r="AJ833" s="372" t="e">
        <f>VLOOKUP('別紙様式2-3（個表）'!$G833,【参考】数式用!$P$4:$Q$54,2, FALSE)</f>
        <v>#N/A</v>
      </c>
      <c r="AK833" s="372" t="e">
        <f>VLOOKUP('別紙様式2-3（個表）'!$G833,【参考】数式用!$P$4:$W$54,8, FALSE)</f>
        <v>#N/A</v>
      </c>
      <c r="AL833" s="372" t="e">
        <f>VLOOKUP('別紙様式2-3（個表）'!$G833,【参考】数式用!$P$4:$AD$54,15, FALSE)</f>
        <v>#N/A</v>
      </c>
      <c r="AM833" s="372" t="str">
        <f t="shared" si="94"/>
        <v/>
      </c>
      <c r="AN833" s="372" t="str">
        <f t="shared" si="95"/>
        <v/>
      </c>
      <c r="AO833" s="372" t="str">
        <f t="shared" si="96"/>
        <v/>
      </c>
      <c r="AP833" s="372" t="str">
        <f>IF(G833="", "", VLOOKUP(G833,【参考】数式用!$A$4:$M$54,13,FALSE))</f>
        <v/>
      </c>
      <c r="AQ833" s="46" t="str">
        <f t="shared" si="97"/>
        <v>―</v>
      </c>
    </row>
    <row r="834" spans="1:43" ht="45" customHeight="1">
      <c r="A834" s="114">
        <f t="shared" si="92"/>
        <v>820</v>
      </c>
      <c r="B834" s="115" t="str">
        <f>IF(基本情報入力シート!B877="","",基本情報入力シート!B877)</f>
        <v/>
      </c>
      <c r="C834" s="116" t="str">
        <f>IF(基本情報入力シート!L877="","",基本情報入力シート!L877)</f>
        <v/>
      </c>
      <c r="D834" s="116" t="str">
        <f>IF(基本情報入力シート!Q877="","",基本情報入力シート!Q877)</f>
        <v>愛知県</v>
      </c>
      <c r="E834" s="116" t="str">
        <f>IF(基本情報入力シート!V877="","",基本情報入力シート!V877)</f>
        <v/>
      </c>
      <c r="F834" s="116" t="str">
        <f>IF(基本情報入力シート!W877="","",基本情報入力シート!W877)</f>
        <v>事業所番号及びサービス名を入力してください。</v>
      </c>
      <c r="G834" s="116" t="str">
        <f>IF(基本情報入力シート!Z877="","",基本情報入力シート!Z877)</f>
        <v/>
      </c>
      <c r="H834" s="224" t="str">
        <f>IF(基本情報入力シート!AD877="","",基本情報入力シート!AD877)</f>
        <v/>
      </c>
      <c r="I834" s="362" t="str">
        <f>IF(基本情報入力シート!AE877="","",基本情報入力シート!AE877)</f>
        <v/>
      </c>
      <c r="J834" s="487"/>
      <c r="K834" s="491"/>
      <c r="L834" s="490"/>
      <c r="M834" s="363" t="str">
        <f>IF(G834="", "", VLOOKUP(AO834,【参考】数式用!$AZ$3:$BA$6, 2, FALSE))</f>
        <v/>
      </c>
      <c r="N834" s="364" t="str">
        <f>IF(G834="","",VLOOKUP(G834,【参考】数式用!$A$4:$L$54,MATCH('別紙様式2-3（個表）'!M834,【参考】数式用!$J$3:$L$3,0)+9,FALSE))</f>
        <v/>
      </c>
      <c r="O834" s="497" t="s">
        <v>2396</v>
      </c>
      <c r="P834" s="365" t="str">
        <f t="shared" si="91"/>
        <v>未入力あり</v>
      </c>
      <c r="Q834" s="273" t="str">
        <f>IFERROR(IF(P834="未入力あり","",ROUNDDOWN(ROUNDDOWN($H834*$I834,0)*VLOOKUP($G834,【参考】数式用!$A$4:$E$54,3, FALSE),0)),"")</f>
        <v/>
      </c>
      <c r="R834" s="273" t="str">
        <f>IF(AM834="×", 0,IF(P834="未入力あり","",ROUNDDOWN(ROUNDDOWN($H834*$I834,0)*VLOOKUP($G834,【参考】数式用!$A$4:$E$54,4,FALSE),0)))</f>
        <v/>
      </c>
      <c r="S834" s="366" t="str">
        <f>IF(AN834="×", 0,IF(P834="未入力あり","",ROUNDDOWN(ROUNDDOWN($H834*$I834,0)*VLOOKUP($G834,【参考】数式用!$A$4:$E$54,5, FALSE),0)))</f>
        <v/>
      </c>
      <c r="T834" s="369" t="s">
        <v>3907</v>
      </c>
      <c r="U834" s="370"/>
      <c r="V834" s="33"/>
      <c r="W834" s="641"/>
      <c r="X834" s="641"/>
      <c r="Y834" s="641"/>
      <c r="Z834" s="641"/>
      <c r="AA834" s="641"/>
      <c r="AB834" s="641"/>
      <c r="AC834" s="641"/>
      <c r="AD834" s="641"/>
      <c r="AE834" s="641"/>
      <c r="AF834" s="641"/>
      <c r="AG834" s="641"/>
      <c r="AI834" s="373" t="str">
        <f t="shared" si="93"/>
        <v/>
      </c>
      <c r="AJ834" s="372" t="e">
        <f>VLOOKUP('別紙様式2-3（個表）'!$G834,【参考】数式用!$P$4:$Q$54,2, FALSE)</f>
        <v>#N/A</v>
      </c>
      <c r="AK834" s="372" t="e">
        <f>VLOOKUP('別紙様式2-3（個表）'!$G834,【参考】数式用!$P$4:$W$54,8, FALSE)</f>
        <v>#N/A</v>
      </c>
      <c r="AL834" s="372" t="e">
        <f>VLOOKUP('別紙様式2-3（個表）'!$G834,【参考】数式用!$P$4:$AD$54,15, FALSE)</f>
        <v>#N/A</v>
      </c>
      <c r="AM834" s="372" t="str">
        <f t="shared" si="94"/>
        <v/>
      </c>
      <c r="AN834" s="372" t="str">
        <f t="shared" si="95"/>
        <v/>
      </c>
      <c r="AO834" s="372" t="str">
        <f t="shared" si="96"/>
        <v/>
      </c>
      <c r="AP834" s="372" t="str">
        <f>IF(G834="", "", VLOOKUP(G834,【参考】数式用!$A$4:$M$54,13,FALSE))</f>
        <v/>
      </c>
      <c r="AQ834" s="46" t="str">
        <f t="shared" si="97"/>
        <v>―</v>
      </c>
    </row>
    <row r="835" spans="1:43" ht="45" customHeight="1">
      <c r="A835" s="114">
        <f t="shared" si="92"/>
        <v>821</v>
      </c>
      <c r="B835" s="115" t="str">
        <f>IF(基本情報入力シート!B878="","",基本情報入力シート!B878)</f>
        <v/>
      </c>
      <c r="C835" s="116" t="str">
        <f>IF(基本情報入力シート!L878="","",基本情報入力シート!L878)</f>
        <v/>
      </c>
      <c r="D835" s="116" t="str">
        <f>IF(基本情報入力シート!Q878="","",基本情報入力シート!Q878)</f>
        <v>愛知県</v>
      </c>
      <c r="E835" s="116" t="str">
        <f>IF(基本情報入力シート!V878="","",基本情報入力シート!V878)</f>
        <v/>
      </c>
      <c r="F835" s="116" t="str">
        <f>IF(基本情報入力シート!W878="","",基本情報入力シート!W878)</f>
        <v>事業所番号及びサービス名を入力してください。</v>
      </c>
      <c r="G835" s="116" t="str">
        <f>IF(基本情報入力シート!Z878="","",基本情報入力シート!Z878)</f>
        <v/>
      </c>
      <c r="H835" s="224" t="str">
        <f>IF(基本情報入力シート!AD878="","",基本情報入力シート!AD878)</f>
        <v/>
      </c>
      <c r="I835" s="362" t="str">
        <f>IF(基本情報入力シート!AE878="","",基本情報入力シート!AE878)</f>
        <v/>
      </c>
      <c r="J835" s="487"/>
      <c r="K835" s="491"/>
      <c r="L835" s="490"/>
      <c r="M835" s="363" t="str">
        <f>IF(G835="", "", VLOOKUP(AO835,【参考】数式用!$AZ$3:$BA$6, 2, FALSE))</f>
        <v/>
      </c>
      <c r="N835" s="364" t="str">
        <f>IF(G835="","",VLOOKUP(G835,【参考】数式用!$A$4:$L$54,MATCH('別紙様式2-3（個表）'!M835,【参考】数式用!$J$3:$L$3,0)+9,FALSE))</f>
        <v/>
      </c>
      <c r="O835" s="497" t="s">
        <v>2396</v>
      </c>
      <c r="P835" s="365" t="str">
        <f t="shared" si="91"/>
        <v>未入力あり</v>
      </c>
      <c r="Q835" s="273" t="str">
        <f>IFERROR(IF(P835="未入力あり","",ROUNDDOWN(ROUNDDOWN($H835*$I835,0)*VLOOKUP($G835,【参考】数式用!$A$4:$E$54,3, FALSE),0)),"")</f>
        <v/>
      </c>
      <c r="R835" s="273" t="str">
        <f>IF(AM835="×", 0,IF(P835="未入力あり","",ROUNDDOWN(ROUNDDOWN($H835*$I835,0)*VLOOKUP($G835,【参考】数式用!$A$4:$E$54,4,FALSE),0)))</f>
        <v/>
      </c>
      <c r="S835" s="366" t="str">
        <f>IF(AN835="×", 0,IF(P835="未入力あり","",ROUNDDOWN(ROUNDDOWN($H835*$I835,0)*VLOOKUP($G835,【参考】数式用!$A$4:$E$54,5, FALSE),0)))</f>
        <v/>
      </c>
      <c r="T835" s="369" t="s">
        <v>3907</v>
      </c>
      <c r="U835" s="370"/>
      <c r="V835" s="33"/>
      <c r="W835" s="641"/>
      <c r="X835" s="641"/>
      <c r="Y835" s="641"/>
      <c r="Z835" s="641"/>
      <c r="AA835" s="641"/>
      <c r="AB835" s="641"/>
      <c r="AC835" s="641"/>
      <c r="AD835" s="641"/>
      <c r="AE835" s="641"/>
      <c r="AF835" s="641"/>
      <c r="AG835" s="641"/>
      <c r="AI835" s="373" t="str">
        <f t="shared" si="93"/>
        <v/>
      </c>
      <c r="AJ835" s="372" t="e">
        <f>VLOOKUP('別紙様式2-3（個表）'!$G835,【参考】数式用!$P$4:$Q$54,2, FALSE)</f>
        <v>#N/A</v>
      </c>
      <c r="AK835" s="372" t="e">
        <f>VLOOKUP('別紙様式2-3（個表）'!$G835,【参考】数式用!$P$4:$W$54,8, FALSE)</f>
        <v>#N/A</v>
      </c>
      <c r="AL835" s="372" t="e">
        <f>VLOOKUP('別紙様式2-3（個表）'!$G835,【参考】数式用!$P$4:$AD$54,15, FALSE)</f>
        <v>#N/A</v>
      </c>
      <c r="AM835" s="372" t="str">
        <f t="shared" si="94"/>
        <v/>
      </c>
      <c r="AN835" s="372" t="str">
        <f t="shared" si="95"/>
        <v/>
      </c>
      <c r="AO835" s="372" t="str">
        <f t="shared" si="96"/>
        <v/>
      </c>
      <c r="AP835" s="372" t="str">
        <f>IF(G835="", "", VLOOKUP(G835,【参考】数式用!$A$4:$M$54,13,FALSE))</f>
        <v/>
      </c>
      <c r="AQ835" s="46" t="str">
        <f t="shared" si="97"/>
        <v>―</v>
      </c>
    </row>
    <row r="836" spans="1:43" ht="45" customHeight="1">
      <c r="A836" s="114">
        <f t="shared" si="92"/>
        <v>822</v>
      </c>
      <c r="B836" s="115" t="str">
        <f>IF(基本情報入力シート!B879="","",基本情報入力シート!B879)</f>
        <v/>
      </c>
      <c r="C836" s="116" t="str">
        <f>IF(基本情報入力シート!L879="","",基本情報入力シート!L879)</f>
        <v/>
      </c>
      <c r="D836" s="116" t="str">
        <f>IF(基本情報入力シート!Q879="","",基本情報入力シート!Q879)</f>
        <v>愛知県</v>
      </c>
      <c r="E836" s="116" t="str">
        <f>IF(基本情報入力シート!V879="","",基本情報入力シート!V879)</f>
        <v/>
      </c>
      <c r="F836" s="116" t="str">
        <f>IF(基本情報入力シート!W879="","",基本情報入力シート!W879)</f>
        <v>事業所番号及びサービス名を入力してください。</v>
      </c>
      <c r="G836" s="116" t="str">
        <f>IF(基本情報入力シート!Z879="","",基本情報入力シート!Z879)</f>
        <v/>
      </c>
      <c r="H836" s="224" t="str">
        <f>IF(基本情報入力シート!AD879="","",基本情報入力シート!AD879)</f>
        <v/>
      </c>
      <c r="I836" s="362" t="str">
        <f>IF(基本情報入力シート!AE879="","",基本情報入力シート!AE879)</f>
        <v/>
      </c>
      <c r="J836" s="487"/>
      <c r="K836" s="491"/>
      <c r="L836" s="490"/>
      <c r="M836" s="363" t="str">
        <f>IF(G836="", "", VLOOKUP(AO836,【参考】数式用!$AZ$3:$BA$6, 2, FALSE))</f>
        <v/>
      </c>
      <c r="N836" s="364" t="str">
        <f>IF(G836="","",VLOOKUP(G836,【参考】数式用!$A$4:$L$54,MATCH('別紙様式2-3（個表）'!M836,【参考】数式用!$J$3:$L$3,0)+9,FALSE))</f>
        <v/>
      </c>
      <c r="O836" s="497" t="s">
        <v>2396</v>
      </c>
      <c r="P836" s="365" t="str">
        <f t="shared" si="91"/>
        <v>未入力あり</v>
      </c>
      <c r="Q836" s="273" t="str">
        <f>IFERROR(IF(P836="未入力あり","",ROUNDDOWN(ROUNDDOWN($H836*$I836,0)*VLOOKUP($G836,【参考】数式用!$A$4:$E$54,3, FALSE),0)),"")</f>
        <v/>
      </c>
      <c r="R836" s="273" t="str">
        <f>IF(AM836="×", 0,IF(P836="未入力あり","",ROUNDDOWN(ROUNDDOWN($H836*$I836,0)*VLOOKUP($G836,【参考】数式用!$A$4:$E$54,4,FALSE),0)))</f>
        <v/>
      </c>
      <c r="S836" s="366" t="str">
        <f>IF(AN836="×", 0,IF(P836="未入力あり","",ROUNDDOWN(ROUNDDOWN($H836*$I836,0)*VLOOKUP($G836,【参考】数式用!$A$4:$E$54,5, FALSE),0)))</f>
        <v/>
      </c>
      <c r="T836" s="369" t="s">
        <v>3907</v>
      </c>
      <c r="U836" s="370"/>
      <c r="V836" s="33"/>
      <c r="W836" s="641"/>
      <c r="X836" s="641"/>
      <c r="Y836" s="641"/>
      <c r="Z836" s="641"/>
      <c r="AA836" s="641"/>
      <c r="AB836" s="641"/>
      <c r="AC836" s="641"/>
      <c r="AD836" s="641"/>
      <c r="AE836" s="641"/>
      <c r="AF836" s="641"/>
      <c r="AG836" s="641"/>
      <c r="AI836" s="373" t="str">
        <f t="shared" si="93"/>
        <v/>
      </c>
      <c r="AJ836" s="372" t="e">
        <f>VLOOKUP('別紙様式2-3（個表）'!$G836,【参考】数式用!$P$4:$Q$54,2, FALSE)</f>
        <v>#N/A</v>
      </c>
      <c r="AK836" s="372" t="e">
        <f>VLOOKUP('別紙様式2-3（個表）'!$G836,【参考】数式用!$P$4:$W$54,8, FALSE)</f>
        <v>#N/A</v>
      </c>
      <c r="AL836" s="372" t="e">
        <f>VLOOKUP('別紙様式2-3（個表）'!$G836,【参考】数式用!$P$4:$AD$54,15, FALSE)</f>
        <v>#N/A</v>
      </c>
      <c r="AM836" s="372" t="str">
        <f t="shared" si="94"/>
        <v/>
      </c>
      <c r="AN836" s="372" t="str">
        <f t="shared" si="95"/>
        <v/>
      </c>
      <c r="AO836" s="372" t="str">
        <f t="shared" si="96"/>
        <v/>
      </c>
      <c r="AP836" s="372" t="str">
        <f>IF(G836="", "", VLOOKUP(G836,【参考】数式用!$A$4:$M$54,13,FALSE))</f>
        <v/>
      </c>
      <c r="AQ836" s="46" t="str">
        <f t="shared" si="97"/>
        <v>―</v>
      </c>
    </row>
    <row r="837" spans="1:43" ht="45" customHeight="1">
      <c r="A837" s="114">
        <f t="shared" si="92"/>
        <v>823</v>
      </c>
      <c r="B837" s="115" t="str">
        <f>IF(基本情報入力シート!B880="","",基本情報入力シート!B880)</f>
        <v/>
      </c>
      <c r="C837" s="116" t="str">
        <f>IF(基本情報入力シート!L880="","",基本情報入力シート!L880)</f>
        <v/>
      </c>
      <c r="D837" s="116" t="str">
        <f>IF(基本情報入力シート!Q880="","",基本情報入力シート!Q880)</f>
        <v>愛知県</v>
      </c>
      <c r="E837" s="116" t="str">
        <f>IF(基本情報入力シート!V880="","",基本情報入力シート!V880)</f>
        <v/>
      </c>
      <c r="F837" s="116" t="str">
        <f>IF(基本情報入力シート!W880="","",基本情報入力シート!W880)</f>
        <v>事業所番号及びサービス名を入力してください。</v>
      </c>
      <c r="G837" s="116" t="str">
        <f>IF(基本情報入力シート!Z880="","",基本情報入力シート!Z880)</f>
        <v/>
      </c>
      <c r="H837" s="224" t="str">
        <f>IF(基本情報入力シート!AD880="","",基本情報入力シート!AD880)</f>
        <v/>
      </c>
      <c r="I837" s="362" t="str">
        <f>IF(基本情報入力シート!AE880="","",基本情報入力シート!AE880)</f>
        <v/>
      </c>
      <c r="J837" s="487"/>
      <c r="K837" s="491"/>
      <c r="L837" s="490"/>
      <c r="M837" s="363" t="str">
        <f>IF(G837="", "", VLOOKUP(AO837,【参考】数式用!$AZ$3:$BA$6, 2, FALSE))</f>
        <v/>
      </c>
      <c r="N837" s="364" t="str">
        <f>IF(G837="","",VLOOKUP(G837,【参考】数式用!$A$4:$L$54,MATCH('別紙様式2-3（個表）'!M837,【参考】数式用!$J$3:$L$3,0)+9,FALSE))</f>
        <v/>
      </c>
      <c r="O837" s="497" t="s">
        <v>2396</v>
      </c>
      <c r="P837" s="365" t="str">
        <f t="shared" si="91"/>
        <v>未入力あり</v>
      </c>
      <c r="Q837" s="273" t="str">
        <f>IFERROR(IF(P837="未入力あり","",ROUNDDOWN(ROUNDDOWN($H837*$I837,0)*VLOOKUP($G837,【参考】数式用!$A$4:$E$54,3, FALSE),0)),"")</f>
        <v/>
      </c>
      <c r="R837" s="273" t="str">
        <f>IF(AM837="×", 0,IF(P837="未入力あり","",ROUNDDOWN(ROUNDDOWN($H837*$I837,0)*VLOOKUP($G837,【参考】数式用!$A$4:$E$54,4,FALSE),0)))</f>
        <v/>
      </c>
      <c r="S837" s="366" t="str">
        <f>IF(AN837="×", 0,IF(P837="未入力あり","",ROUNDDOWN(ROUNDDOWN($H837*$I837,0)*VLOOKUP($G837,【参考】数式用!$A$4:$E$54,5, FALSE),0)))</f>
        <v/>
      </c>
      <c r="T837" s="369" t="s">
        <v>3907</v>
      </c>
      <c r="U837" s="370"/>
      <c r="V837" s="33"/>
      <c r="W837" s="641"/>
      <c r="X837" s="641"/>
      <c r="Y837" s="641"/>
      <c r="Z837" s="641"/>
      <c r="AA837" s="641"/>
      <c r="AB837" s="641"/>
      <c r="AC837" s="641"/>
      <c r="AD837" s="641"/>
      <c r="AE837" s="641"/>
      <c r="AF837" s="641"/>
      <c r="AG837" s="641"/>
      <c r="AI837" s="373" t="str">
        <f t="shared" si="93"/>
        <v/>
      </c>
      <c r="AJ837" s="372" t="e">
        <f>VLOOKUP('別紙様式2-3（個表）'!$G837,【参考】数式用!$P$4:$Q$54,2, FALSE)</f>
        <v>#N/A</v>
      </c>
      <c r="AK837" s="372" t="e">
        <f>VLOOKUP('別紙様式2-3（個表）'!$G837,【参考】数式用!$P$4:$W$54,8, FALSE)</f>
        <v>#N/A</v>
      </c>
      <c r="AL837" s="372" t="e">
        <f>VLOOKUP('別紙様式2-3（個表）'!$G837,【参考】数式用!$P$4:$AD$54,15, FALSE)</f>
        <v>#N/A</v>
      </c>
      <c r="AM837" s="372" t="str">
        <f t="shared" si="94"/>
        <v/>
      </c>
      <c r="AN837" s="372" t="str">
        <f t="shared" si="95"/>
        <v/>
      </c>
      <c r="AO837" s="372" t="str">
        <f t="shared" si="96"/>
        <v/>
      </c>
      <c r="AP837" s="372" t="str">
        <f>IF(G837="", "", VLOOKUP(G837,【参考】数式用!$A$4:$M$54,13,FALSE))</f>
        <v/>
      </c>
      <c r="AQ837" s="46" t="str">
        <f t="shared" si="97"/>
        <v>―</v>
      </c>
    </row>
    <row r="838" spans="1:43" ht="45" customHeight="1">
      <c r="A838" s="114">
        <f t="shared" si="92"/>
        <v>824</v>
      </c>
      <c r="B838" s="115" t="str">
        <f>IF(基本情報入力シート!B881="","",基本情報入力シート!B881)</f>
        <v/>
      </c>
      <c r="C838" s="116" t="str">
        <f>IF(基本情報入力シート!L881="","",基本情報入力シート!L881)</f>
        <v/>
      </c>
      <c r="D838" s="116" t="str">
        <f>IF(基本情報入力シート!Q881="","",基本情報入力シート!Q881)</f>
        <v>愛知県</v>
      </c>
      <c r="E838" s="116" t="str">
        <f>IF(基本情報入力シート!V881="","",基本情報入力シート!V881)</f>
        <v/>
      </c>
      <c r="F838" s="116" t="str">
        <f>IF(基本情報入力シート!W881="","",基本情報入力シート!W881)</f>
        <v>事業所番号及びサービス名を入力してください。</v>
      </c>
      <c r="G838" s="116" t="str">
        <f>IF(基本情報入力シート!Z881="","",基本情報入力シート!Z881)</f>
        <v/>
      </c>
      <c r="H838" s="224" t="str">
        <f>IF(基本情報入力シート!AD881="","",基本情報入力シート!AD881)</f>
        <v/>
      </c>
      <c r="I838" s="362" t="str">
        <f>IF(基本情報入力シート!AE881="","",基本情報入力シート!AE881)</f>
        <v/>
      </c>
      <c r="J838" s="487"/>
      <c r="K838" s="491"/>
      <c r="L838" s="490"/>
      <c r="M838" s="363" t="str">
        <f>IF(G838="", "", VLOOKUP(AO838,【参考】数式用!$AZ$3:$BA$6, 2, FALSE))</f>
        <v/>
      </c>
      <c r="N838" s="364" t="str">
        <f>IF(G838="","",VLOOKUP(G838,【参考】数式用!$A$4:$L$54,MATCH('別紙様式2-3（個表）'!M838,【参考】数式用!$J$3:$L$3,0)+9,FALSE))</f>
        <v/>
      </c>
      <c r="O838" s="497" t="s">
        <v>2396</v>
      </c>
      <c r="P838" s="365" t="str">
        <f t="shared" si="91"/>
        <v>未入力あり</v>
      </c>
      <c r="Q838" s="273" t="str">
        <f>IFERROR(IF(P838="未入力あり","",ROUNDDOWN(ROUNDDOWN($H838*$I838,0)*VLOOKUP($G838,【参考】数式用!$A$4:$E$54,3, FALSE),0)),"")</f>
        <v/>
      </c>
      <c r="R838" s="273" t="str">
        <f>IF(AM838="×", 0,IF(P838="未入力あり","",ROUNDDOWN(ROUNDDOWN($H838*$I838,0)*VLOOKUP($G838,【参考】数式用!$A$4:$E$54,4,FALSE),0)))</f>
        <v/>
      </c>
      <c r="S838" s="366" t="str">
        <f>IF(AN838="×", 0,IF(P838="未入力あり","",ROUNDDOWN(ROUNDDOWN($H838*$I838,0)*VLOOKUP($G838,【参考】数式用!$A$4:$E$54,5, FALSE),0)))</f>
        <v/>
      </c>
      <c r="T838" s="369" t="s">
        <v>3907</v>
      </c>
      <c r="U838" s="370"/>
      <c r="V838" s="33"/>
      <c r="W838" s="641"/>
      <c r="X838" s="641"/>
      <c r="Y838" s="641"/>
      <c r="Z838" s="641"/>
      <c r="AA838" s="641"/>
      <c r="AB838" s="641"/>
      <c r="AC838" s="641"/>
      <c r="AD838" s="641"/>
      <c r="AE838" s="641"/>
      <c r="AF838" s="641"/>
      <c r="AG838" s="641"/>
      <c r="AI838" s="373" t="str">
        <f t="shared" si="93"/>
        <v/>
      </c>
      <c r="AJ838" s="372" t="e">
        <f>VLOOKUP('別紙様式2-3（個表）'!$G838,【参考】数式用!$P$4:$Q$54,2, FALSE)</f>
        <v>#N/A</v>
      </c>
      <c r="AK838" s="372" t="e">
        <f>VLOOKUP('別紙様式2-3（個表）'!$G838,【参考】数式用!$P$4:$W$54,8, FALSE)</f>
        <v>#N/A</v>
      </c>
      <c r="AL838" s="372" t="e">
        <f>VLOOKUP('別紙様式2-3（個表）'!$G838,【参考】数式用!$P$4:$AD$54,15, FALSE)</f>
        <v>#N/A</v>
      </c>
      <c r="AM838" s="372" t="str">
        <f t="shared" si="94"/>
        <v/>
      </c>
      <c r="AN838" s="372" t="str">
        <f t="shared" si="95"/>
        <v/>
      </c>
      <c r="AO838" s="372" t="str">
        <f t="shared" si="96"/>
        <v/>
      </c>
      <c r="AP838" s="372" t="str">
        <f>IF(G838="", "", VLOOKUP(G838,【参考】数式用!$A$4:$M$54,13,FALSE))</f>
        <v/>
      </c>
      <c r="AQ838" s="46" t="str">
        <f t="shared" si="97"/>
        <v>―</v>
      </c>
    </row>
    <row r="839" spans="1:43" ht="45" customHeight="1">
      <c r="A839" s="114">
        <f t="shared" si="92"/>
        <v>825</v>
      </c>
      <c r="B839" s="115" t="str">
        <f>IF(基本情報入力シート!B882="","",基本情報入力シート!B882)</f>
        <v/>
      </c>
      <c r="C839" s="116" t="str">
        <f>IF(基本情報入力シート!L882="","",基本情報入力シート!L882)</f>
        <v/>
      </c>
      <c r="D839" s="116" t="str">
        <f>IF(基本情報入力シート!Q882="","",基本情報入力シート!Q882)</f>
        <v>愛知県</v>
      </c>
      <c r="E839" s="116" t="str">
        <f>IF(基本情報入力シート!V882="","",基本情報入力シート!V882)</f>
        <v/>
      </c>
      <c r="F839" s="116" t="str">
        <f>IF(基本情報入力シート!W882="","",基本情報入力シート!W882)</f>
        <v>事業所番号及びサービス名を入力してください。</v>
      </c>
      <c r="G839" s="116" t="str">
        <f>IF(基本情報入力シート!Z882="","",基本情報入力シート!Z882)</f>
        <v/>
      </c>
      <c r="H839" s="224" t="str">
        <f>IF(基本情報入力シート!AD882="","",基本情報入力シート!AD882)</f>
        <v/>
      </c>
      <c r="I839" s="362" t="str">
        <f>IF(基本情報入力シート!AE882="","",基本情報入力シート!AE882)</f>
        <v/>
      </c>
      <c r="J839" s="487"/>
      <c r="K839" s="491"/>
      <c r="L839" s="490"/>
      <c r="M839" s="363" t="str">
        <f>IF(G839="", "", VLOOKUP(AO839,【参考】数式用!$AZ$3:$BA$6, 2, FALSE))</f>
        <v/>
      </c>
      <c r="N839" s="364" t="str">
        <f>IF(G839="","",VLOOKUP(G839,【参考】数式用!$A$4:$L$54,MATCH('別紙様式2-3（個表）'!M839,【参考】数式用!$J$3:$L$3,0)+9,FALSE))</f>
        <v/>
      </c>
      <c r="O839" s="497" t="s">
        <v>2396</v>
      </c>
      <c r="P839" s="365" t="str">
        <f t="shared" si="91"/>
        <v>未入力あり</v>
      </c>
      <c r="Q839" s="273" t="str">
        <f>IFERROR(IF(P839="未入力あり","",ROUNDDOWN(ROUNDDOWN($H839*$I839,0)*VLOOKUP($G839,【参考】数式用!$A$4:$E$54,3, FALSE),0)),"")</f>
        <v/>
      </c>
      <c r="R839" s="273" t="str">
        <f>IF(AM839="×", 0,IF(P839="未入力あり","",ROUNDDOWN(ROUNDDOWN($H839*$I839,0)*VLOOKUP($G839,【参考】数式用!$A$4:$E$54,4,FALSE),0)))</f>
        <v/>
      </c>
      <c r="S839" s="366" t="str">
        <f>IF(AN839="×", 0,IF(P839="未入力あり","",ROUNDDOWN(ROUNDDOWN($H839*$I839,0)*VLOOKUP($G839,【参考】数式用!$A$4:$E$54,5, FALSE),0)))</f>
        <v/>
      </c>
      <c r="T839" s="369" t="s">
        <v>3907</v>
      </c>
      <c r="U839" s="370"/>
      <c r="V839" s="33"/>
      <c r="W839" s="641"/>
      <c r="X839" s="641"/>
      <c r="Y839" s="641"/>
      <c r="Z839" s="641"/>
      <c r="AA839" s="641"/>
      <c r="AB839" s="641"/>
      <c r="AC839" s="641"/>
      <c r="AD839" s="641"/>
      <c r="AE839" s="641"/>
      <c r="AF839" s="641"/>
      <c r="AG839" s="641"/>
      <c r="AI839" s="373" t="str">
        <f t="shared" si="93"/>
        <v/>
      </c>
      <c r="AJ839" s="372" t="e">
        <f>VLOOKUP('別紙様式2-3（個表）'!$G839,【参考】数式用!$P$4:$Q$54,2, FALSE)</f>
        <v>#N/A</v>
      </c>
      <c r="AK839" s="372" t="e">
        <f>VLOOKUP('別紙様式2-3（個表）'!$G839,【参考】数式用!$P$4:$W$54,8, FALSE)</f>
        <v>#N/A</v>
      </c>
      <c r="AL839" s="372" t="e">
        <f>VLOOKUP('別紙様式2-3（個表）'!$G839,【参考】数式用!$P$4:$AD$54,15, FALSE)</f>
        <v>#N/A</v>
      </c>
      <c r="AM839" s="372" t="str">
        <f t="shared" si="94"/>
        <v/>
      </c>
      <c r="AN839" s="372" t="str">
        <f t="shared" si="95"/>
        <v/>
      </c>
      <c r="AO839" s="372" t="str">
        <f t="shared" si="96"/>
        <v/>
      </c>
      <c r="AP839" s="372" t="str">
        <f>IF(G839="", "", VLOOKUP(G839,【参考】数式用!$A$4:$M$54,13,FALSE))</f>
        <v/>
      </c>
      <c r="AQ839" s="46" t="str">
        <f t="shared" si="97"/>
        <v>―</v>
      </c>
    </row>
    <row r="840" spans="1:43" ht="45" customHeight="1">
      <c r="A840" s="114">
        <f t="shared" si="92"/>
        <v>826</v>
      </c>
      <c r="B840" s="115" t="str">
        <f>IF(基本情報入力シート!B883="","",基本情報入力シート!B883)</f>
        <v/>
      </c>
      <c r="C840" s="116" t="str">
        <f>IF(基本情報入力シート!L883="","",基本情報入力シート!L883)</f>
        <v/>
      </c>
      <c r="D840" s="116" t="str">
        <f>IF(基本情報入力シート!Q883="","",基本情報入力シート!Q883)</f>
        <v>愛知県</v>
      </c>
      <c r="E840" s="116" t="str">
        <f>IF(基本情報入力シート!V883="","",基本情報入力シート!V883)</f>
        <v/>
      </c>
      <c r="F840" s="116" t="str">
        <f>IF(基本情報入力シート!W883="","",基本情報入力シート!W883)</f>
        <v>事業所番号及びサービス名を入力してください。</v>
      </c>
      <c r="G840" s="116" t="str">
        <f>IF(基本情報入力シート!Z883="","",基本情報入力シート!Z883)</f>
        <v/>
      </c>
      <c r="H840" s="224" t="str">
        <f>IF(基本情報入力シート!AD883="","",基本情報入力シート!AD883)</f>
        <v/>
      </c>
      <c r="I840" s="362" t="str">
        <f>IF(基本情報入力シート!AE883="","",基本情報入力シート!AE883)</f>
        <v/>
      </c>
      <c r="J840" s="487"/>
      <c r="K840" s="491"/>
      <c r="L840" s="490"/>
      <c r="M840" s="363" t="str">
        <f>IF(G840="", "", VLOOKUP(AO840,【参考】数式用!$AZ$3:$BA$6, 2, FALSE))</f>
        <v/>
      </c>
      <c r="N840" s="364" t="str">
        <f>IF(G840="","",VLOOKUP(G840,【参考】数式用!$A$4:$L$54,MATCH('別紙様式2-3（個表）'!M840,【参考】数式用!$J$3:$L$3,0)+9,FALSE))</f>
        <v/>
      </c>
      <c r="O840" s="497" t="s">
        <v>2396</v>
      </c>
      <c r="P840" s="365" t="str">
        <f t="shared" si="91"/>
        <v>未入力あり</v>
      </c>
      <c r="Q840" s="273" t="str">
        <f>IFERROR(IF(P840="未入力あり","",ROUNDDOWN(ROUNDDOWN($H840*$I840,0)*VLOOKUP($G840,【参考】数式用!$A$4:$E$54,3, FALSE),0)),"")</f>
        <v/>
      </c>
      <c r="R840" s="273" t="str">
        <f>IF(AM840="×", 0,IF(P840="未入力あり","",ROUNDDOWN(ROUNDDOWN($H840*$I840,0)*VLOOKUP($G840,【参考】数式用!$A$4:$E$54,4,FALSE),0)))</f>
        <v/>
      </c>
      <c r="S840" s="366" t="str">
        <f>IF(AN840="×", 0,IF(P840="未入力あり","",ROUNDDOWN(ROUNDDOWN($H840*$I840,0)*VLOOKUP($G840,【参考】数式用!$A$4:$E$54,5, FALSE),0)))</f>
        <v/>
      </c>
      <c r="T840" s="369" t="s">
        <v>3907</v>
      </c>
      <c r="U840" s="370"/>
      <c r="V840" s="33"/>
      <c r="W840" s="641"/>
      <c r="X840" s="641"/>
      <c r="Y840" s="641"/>
      <c r="Z840" s="641"/>
      <c r="AA840" s="641"/>
      <c r="AB840" s="641"/>
      <c r="AC840" s="641"/>
      <c r="AD840" s="641"/>
      <c r="AE840" s="641"/>
      <c r="AF840" s="641"/>
      <c r="AG840" s="641"/>
      <c r="AI840" s="373" t="str">
        <f t="shared" si="93"/>
        <v/>
      </c>
      <c r="AJ840" s="372" t="e">
        <f>VLOOKUP('別紙様式2-3（個表）'!$G840,【参考】数式用!$P$4:$Q$54,2, FALSE)</f>
        <v>#N/A</v>
      </c>
      <c r="AK840" s="372" t="e">
        <f>VLOOKUP('別紙様式2-3（個表）'!$G840,【参考】数式用!$P$4:$W$54,8, FALSE)</f>
        <v>#N/A</v>
      </c>
      <c r="AL840" s="372" t="e">
        <f>VLOOKUP('別紙様式2-3（個表）'!$G840,【参考】数式用!$P$4:$AD$54,15, FALSE)</f>
        <v>#N/A</v>
      </c>
      <c r="AM840" s="372" t="str">
        <f t="shared" si="94"/>
        <v/>
      </c>
      <c r="AN840" s="372" t="str">
        <f t="shared" si="95"/>
        <v/>
      </c>
      <c r="AO840" s="372" t="str">
        <f t="shared" si="96"/>
        <v/>
      </c>
      <c r="AP840" s="372" t="str">
        <f>IF(G840="", "", VLOOKUP(G840,【参考】数式用!$A$4:$M$54,13,FALSE))</f>
        <v/>
      </c>
      <c r="AQ840" s="46" t="str">
        <f t="shared" si="97"/>
        <v>―</v>
      </c>
    </row>
    <row r="841" spans="1:43" ht="45" customHeight="1">
      <c r="A841" s="114">
        <f t="shared" si="92"/>
        <v>827</v>
      </c>
      <c r="B841" s="115" t="str">
        <f>IF(基本情報入力シート!B884="","",基本情報入力シート!B884)</f>
        <v/>
      </c>
      <c r="C841" s="116" t="str">
        <f>IF(基本情報入力シート!L884="","",基本情報入力シート!L884)</f>
        <v/>
      </c>
      <c r="D841" s="116" t="str">
        <f>IF(基本情報入力シート!Q884="","",基本情報入力シート!Q884)</f>
        <v>愛知県</v>
      </c>
      <c r="E841" s="116" t="str">
        <f>IF(基本情報入力シート!V884="","",基本情報入力シート!V884)</f>
        <v/>
      </c>
      <c r="F841" s="116" t="str">
        <f>IF(基本情報入力シート!W884="","",基本情報入力シート!W884)</f>
        <v>事業所番号及びサービス名を入力してください。</v>
      </c>
      <c r="G841" s="116" t="str">
        <f>IF(基本情報入力シート!Z884="","",基本情報入力シート!Z884)</f>
        <v/>
      </c>
      <c r="H841" s="224" t="str">
        <f>IF(基本情報入力シート!AD884="","",基本情報入力シート!AD884)</f>
        <v/>
      </c>
      <c r="I841" s="362" t="str">
        <f>IF(基本情報入力シート!AE884="","",基本情報入力シート!AE884)</f>
        <v/>
      </c>
      <c r="J841" s="487"/>
      <c r="K841" s="491"/>
      <c r="L841" s="490"/>
      <c r="M841" s="363" t="str">
        <f>IF(G841="", "", VLOOKUP(AO841,【参考】数式用!$AZ$3:$BA$6, 2, FALSE))</f>
        <v/>
      </c>
      <c r="N841" s="364" t="str">
        <f>IF(G841="","",VLOOKUP(G841,【参考】数式用!$A$4:$L$54,MATCH('別紙様式2-3（個表）'!M841,【参考】数式用!$J$3:$L$3,0)+9,FALSE))</f>
        <v/>
      </c>
      <c r="O841" s="497" t="s">
        <v>2396</v>
      </c>
      <c r="P841" s="365" t="str">
        <f t="shared" si="91"/>
        <v>未入力あり</v>
      </c>
      <c r="Q841" s="273" t="str">
        <f>IFERROR(IF(P841="未入力あり","",ROUNDDOWN(ROUNDDOWN($H841*$I841,0)*VLOOKUP($G841,【参考】数式用!$A$4:$E$54,3, FALSE),0)),"")</f>
        <v/>
      </c>
      <c r="R841" s="273" t="str">
        <f>IF(AM841="×", 0,IF(P841="未入力あり","",ROUNDDOWN(ROUNDDOWN($H841*$I841,0)*VLOOKUP($G841,【参考】数式用!$A$4:$E$54,4,FALSE),0)))</f>
        <v/>
      </c>
      <c r="S841" s="366" t="str">
        <f>IF(AN841="×", 0,IF(P841="未入力あり","",ROUNDDOWN(ROUNDDOWN($H841*$I841,0)*VLOOKUP($G841,【参考】数式用!$A$4:$E$54,5, FALSE),0)))</f>
        <v/>
      </c>
      <c r="T841" s="369" t="s">
        <v>3907</v>
      </c>
      <c r="U841" s="370"/>
      <c r="V841" s="33"/>
      <c r="W841" s="641"/>
      <c r="X841" s="641"/>
      <c r="Y841" s="641"/>
      <c r="Z841" s="641"/>
      <c r="AA841" s="641"/>
      <c r="AB841" s="641"/>
      <c r="AC841" s="641"/>
      <c r="AD841" s="641"/>
      <c r="AE841" s="641"/>
      <c r="AF841" s="641"/>
      <c r="AG841" s="641"/>
      <c r="AI841" s="373" t="str">
        <f t="shared" si="93"/>
        <v/>
      </c>
      <c r="AJ841" s="372" t="e">
        <f>VLOOKUP('別紙様式2-3（個表）'!$G841,【参考】数式用!$P$4:$Q$54,2, FALSE)</f>
        <v>#N/A</v>
      </c>
      <c r="AK841" s="372" t="e">
        <f>VLOOKUP('別紙様式2-3（個表）'!$G841,【参考】数式用!$P$4:$W$54,8, FALSE)</f>
        <v>#N/A</v>
      </c>
      <c r="AL841" s="372" t="e">
        <f>VLOOKUP('別紙様式2-3（個表）'!$G841,【参考】数式用!$P$4:$AD$54,15, FALSE)</f>
        <v>#N/A</v>
      </c>
      <c r="AM841" s="372" t="str">
        <f t="shared" si="94"/>
        <v/>
      </c>
      <c r="AN841" s="372" t="str">
        <f t="shared" si="95"/>
        <v/>
      </c>
      <c r="AO841" s="372" t="str">
        <f t="shared" si="96"/>
        <v/>
      </c>
      <c r="AP841" s="372" t="str">
        <f>IF(G841="", "", VLOOKUP(G841,【参考】数式用!$A$4:$M$54,13,FALSE))</f>
        <v/>
      </c>
      <c r="AQ841" s="46" t="str">
        <f t="shared" si="97"/>
        <v>―</v>
      </c>
    </row>
    <row r="842" spans="1:43" ht="45" customHeight="1">
      <c r="A842" s="114">
        <f t="shared" si="92"/>
        <v>828</v>
      </c>
      <c r="B842" s="115" t="str">
        <f>IF(基本情報入力シート!B885="","",基本情報入力シート!B885)</f>
        <v/>
      </c>
      <c r="C842" s="116" t="str">
        <f>IF(基本情報入力シート!L885="","",基本情報入力シート!L885)</f>
        <v/>
      </c>
      <c r="D842" s="116" t="str">
        <f>IF(基本情報入力シート!Q885="","",基本情報入力シート!Q885)</f>
        <v>愛知県</v>
      </c>
      <c r="E842" s="116" t="str">
        <f>IF(基本情報入力シート!V885="","",基本情報入力シート!V885)</f>
        <v/>
      </c>
      <c r="F842" s="116" t="str">
        <f>IF(基本情報入力シート!W885="","",基本情報入力シート!W885)</f>
        <v>事業所番号及びサービス名を入力してください。</v>
      </c>
      <c r="G842" s="116" t="str">
        <f>IF(基本情報入力シート!Z885="","",基本情報入力シート!Z885)</f>
        <v/>
      </c>
      <c r="H842" s="224" t="str">
        <f>IF(基本情報入力シート!AD885="","",基本情報入力シート!AD885)</f>
        <v/>
      </c>
      <c r="I842" s="362" t="str">
        <f>IF(基本情報入力シート!AE885="","",基本情報入力シート!AE885)</f>
        <v/>
      </c>
      <c r="J842" s="487"/>
      <c r="K842" s="491"/>
      <c r="L842" s="490"/>
      <c r="M842" s="363" t="str">
        <f>IF(G842="", "", VLOOKUP(AO842,【参考】数式用!$AZ$3:$BA$6, 2, FALSE))</f>
        <v/>
      </c>
      <c r="N842" s="364" t="str">
        <f>IF(G842="","",VLOOKUP(G842,【参考】数式用!$A$4:$L$54,MATCH('別紙様式2-3（個表）'!M842,【参考】数式用!$J$3:$L$3,0)+9,FALSE))</f>
        <v/>
      </c>
      <c r="O842" s="497" t="s">
        <v>2396</v>
      </c>
      <c r="P842" s="365" t="str">
        <f t="shared" si="91"/>
        <v>未入力あり</v>
      </c>
      <c r="Q842" s="273" t="str">
        <f>IFERROR(IF(P842="未入力あり","",ROUNDDOWN(ROUNDDOWN($H842*$I842,0)*VLOOKUP($G842,【参考】数式用!$A$4:$E$54,3, FALSE),0)),"")</f>
        <v/>
      </c>
      <c r="R842" s="273" t="str">
        <f>IF(AM842="×", 0,IF(P842="未入力あり","",ROUNDDOWN(ROUNDDOWN($H842*$I842,0)*VLOOKUP($G842,【参考】数式用!$A$4:$E$54,4,FALSE),0)))</f>
        <v/>
      </c>
      <c r="S842" s="366" t="str">
        <f>IF(AN842="×", 0,IF(P842="未入力あり","",ROUNDDOWN(ROUNDDOWN($H842*$I842,0)*VLOOKUP($G842,【参考】数式用!$A$4:$E$54,5, FALSE),0)))</f>
        <v/>
      </c>
      <c r="T842" s="369" t="s">
        <v>3907</v>
      </c>
      <c r="U842" s="370"/>
      <c r="V842" s="33"/>
      <c r="W842" s="641"/>
      <c r="X842" s="641"/>
      <c r="Y842" s="641"/>
      <c r="Z842" s="641"/>
      <c r="AA842" s="641"/>
      <c r="AB842" s="641"/>
      <c r="AC842" s="641"/>
      <c r="AD842" s="641"/>
      <c r="AE842" s="641"/>
      <c r="AF842" s="641"/>
      <c r="AG842" s="641"/>
      <c r="AI842" s="373" t="str">
        <f t="shared" si="93"/>
        <v/>
      </c>
      <c r="AJ842" s="372" t="e">
        <f>VLOOKUP('別紙様式2-3（個表）'!$G842,【参考】数式用!$P$4:$Q$54,2, FALSE)</f>
        <v>#N/A</v>
      </c>
      <c r="AK842" s="372" t="e">
        <f>VLOOKUP('別紙様式2-3（個表）'!$G842,【参考】数式用!$P$4:$W$54,8, FALSE)</f>
        <v>#N/A</v>
      </c>
      <c r="AL842" s="372" t="e">
        <f>VLOOKUP('別紙様式2-3（個表）'!$G842,【参考】数式用!$P$4:$AD$54,15, FALSE)</f>
        <v>#N/A</v>
      </c>
      <c r="AM842" s="372" t="str">
        <f t="shared" si="94"/>
        <v/>
      </c>
      <c r="AN842" s="372" t="str">
        <f t="shared" si="95"/>
        <v/>
      </c>
      <c r="AO842" s="372" t="str">
        <f t="shared" si="96"/>
        <v/>
      </c>
      <c r="AP842" s="372" t="str">
        <f>IF(G842="", "", VLOOKUP(G842,【参考】数式用!$A$4:$M$54,13,FALSE))</f>
        <v/>
      </c>
      <c r="AQ842" s="46" t="str">
        <f t="shared" si="97"/>
        <v>―</v>
      </c>
    </row>
    <row r="843" spans="1:43" ht="45" customHeight="1">
      <c r="A843" s="114">
        <f t="shared" si="92"/>
        <v>829</v>
      </c>
      <c r="B843" s="115" t="str">
        <f>IF(基本情報入力シート!B886="","",基本情報入力シート!B886)</f>
        <v/>
      </c>
      <c r="C843" s="116" t="str">
        <f>IF(基本情報入力シート!L886="","",基本情報入力シート!L886)</f>
        <v/>
      </c>
      <c r="D843" s="116" t="str">
        <f>IF(基本情報入力シート!Q886="","",基本情報入力シート!Q886)</f>
        <v>愛知県</v>
      </c>
      <c r="E843" s="116" t="str">
        <f>IF(基本情報入力シート!V886="","",基本情報入力シート!V886)</f>
        <v/>
      </c>
      <c r="F843" s="116" t="str">
        <f>IF(基本情報入力シート!W886="","",基本情報入力シート!W886)</f>
        <v>事業所番号及びサービス名を入力してください。</v>
      </c>
      <c r="G843" s="116" t="str">
        <f>IF(基本情報入力シート!Z886="","",基本情報入力シート!Z886)</f>
        <v/>
      </c>
      <c r="H843" s="224" t="str">
        <f>IF(基本情報入力シート!AD886="","",基本情報入力シート!AD886)</f>
        <v/>
      </c>
      <c r="I843" s="362" t="str">
        <f>IF(基本情報入力シート!AE886="","",基本情報入力シート!AE886)</f>
        <v/>
      </c>
      <c r="J843" s="487"/>
      <c r="K843" s="491"/>
      <c r="L843" s="490"/>
      <c r="M843" s="363" t="str">
        <f>IF(G843="", "", VLOOKUP(AO843,【参考】数式用!$AZ$3:$BA$6, 2, FALSE))</f>
        <v/>
      </c>
      <c r="N843" s="364" t="str">
        <f>IF(G843="","",VLOOKUP(G843,【参考】数式用!$A$4:$L$54,MATCH('別紙様式2-3（個表）'!M843,【参考】数式用!$J$3:$L$3,0)+9,FALSE))</f>
        <v/>
      </c>
      <c r="O843" s="497" t="s">
        <v>2396</v>
      </c>
      <c r="P843" s="365" t="str">
        <f t="shared" si="91"/>
        <v>未入力あり</v>
      </c>
      <c r="Q843" s="273" t="str">
        <f>IFERROR(IF(P843="未入力あり","",ROUNDDOWN(ROUNDDOWN($H843*$I843,0)*VLOOKUP($G843,【参考】数式用!$A$4:$E$54,3, FALSE),0)),"")</f>
        <v/>
      </c>
      <c r="R843" s="273" t="str">
        <f>IF(AM843="×", 0,IF(P843="未入力あり","",ROUNDDOWN(ROUNDDOWN($H843*$I843,0)*VLOOKUP($G843,【参考】数式用!$A$4:$E$54,4,FALSE),0)))</f>
        <v/>
      </c>
      <c r="S843" s="366" t="str">
        <f>IF(AN843="×", 0,IF(P843="未入力あり","",ROUNDDOWN(ROUNDDOWN($H843*$I843,0)*VLOOKUP($G843,【参考】数式用!$A$4:$E$54,5, FALSE),0)))</f>
        <v/>
      </c>
      <c r="T843" s="369" t="s">
        <v>3907</v>
      </c>
      <c r="U843" s="370"/>
      <c r="V843" s="33"/>
      <c r="W843" s="641"/>
      <c r="X843" s="641"/>
      <c r="Y843" s="641"/>
      <c r="Z843" s="641"/>
      <c r="AA843" s="641"/>
      <c r="AB843" s="641"/>
      <c r="AC843" s="641"/>
      <c r="AD843" s="641"/>
      <c r="AE843" s="641"/>
      <c r="AF843" s="641"/>
      <c r="AG843" s="641"/>
      <c r="AI843" s="373" t="str">
        <f t="shared" si="93"/>
        <v/>
      </c>
      <c r="AJ843" s="372" t="e">
        <f>VLOOKUP('別紙様式2-3（個表）'!$G843,【参考】数式用!$P$4:$Q$54,2, FALSE)</f>
        <v>#N/A</v>
      </c>
      <c r="AK843" s="372" t="e">
        <f>VLOOKUP('別紙様式2-3（個表）'!$G843,【参考】数式用!$P$4:$W$54,8, FALSE)</f>
        <v>#N/A</v>
      </c>
      <c r="AL843" s="372" t="e">
        <f>VLOOKUP('別紙様式2-3（個表）'!$G843,【参考】数式用!$P$4:$AD$54,15, FALSE)</f>
        <v>#N/A</v>
      </c>
      <c r="AM843" s="372" t="str">
        <f t="shared" si="94"/>
        <v/>
      </c>
      <c r="AN843" s="372" t="str">
        <f t="shared" si="95"/>
        <v/>
      </c>
      <c r="AO843" s="372" t="str">
        <f t="shared" si="96"/>
        <v/>
      </c>
      <c r="AP843" s="372" t="str">
        <f>IF(G843="", "", VLOOKUP(G843,【参考】数式用!$A$4:$M$54,13,FALSE))</f>
        <v/>
      </c>
      <c r="AQ843" s="46" t="str">
        <f t="shared" si="97"/>
        <v>―</v>
      </c>
    </row>
    <row r="844" spans="1:43" ht="45" customHeight="1">
      <c r="A844" s="114">
        <f t="shared" si="92"/>
        <v>830</v>
      </c>
      <c r="B844" s="115" t="str">
        <f>IF(基本情報入力シート!B887="","",基本情報入力シート!B887)</f>
        <v/>
      </c>
      <c r="C844" s="116" t="str">
        <f>IF(基本情報入力シート!L887="","",基本情報入力シート!L887)</f>
        <v/>
      </c>
      <c r="D844" s="116" t="str">
        <f>IF(基本情報入力シート!Q887="","",基本情報入力シート!Q887)</f>
        <v>愛知県</v>
      </c>
      <c r="E844" s="116" t="str">
        <f>IF(基本情報入力シート!V887="","",基本情報入力シート!V887)</f>
        <v/>
      </c>
      <c r="F844" s="116" t="str">
        <f>IF(基本情報入力シート!W887="","",基本情報入力シート!W887)</f>
        <v>事業所番号及びサービス名を入力してください。</v>
      </c>
      <c r="G844" s="116" t="str">
        <f>IF(基本情報入力シート!Z887="","",基本情報入力シート!Z887)</f>
        <v/>
      </c>
      <c r="H844" s="224" t="str">
        <f>IF(基本情報入力シート!AD887="","",基本情報入力シート!AD887)</f>
        <v/>
      </c>
      <c r="I844" s="362" t="str">
        <f>IF(基本情報入力シート!AE887="","",基本情報入力シート!AE887)</f>
        <v/>
      </c>
      <c r="J844" s="487"/>
      <c r="K844" s="491"/>
      <c r="L844" s="490"/>
      <c r="M844" s="363" t="str">
        <f>IF(G844="", "", VLOOKUP(AO844,【参考】数式用!$AZ$3:$BA$6, 2, FALSE))</f>
        <v/>
      </c>
      <c r="N844" s="364" t="str">
        <f>IF(G844="","",VLOOKUP(G844,【参考】数式用!$A$4:$L$54,MATCH('別紙様式2-3（個表）'!M844,【参考】数式用!$J$3:$L$3,0)+9,FALSE))</f>
        <v/>
      </c>
      <c r="O844" s="497" t="s">
        <v>2396</v>
      </c>
      <c r="P844" s="365" t="str">
        <f t="shared" si="91"/>
        <v>未入力あり</v>
      </c>
      <c r="Q844" s="273" t="str">
        <f>IFERROR(IF(P844="未入力あり","",ROUNDDOWN(ROUNDDOWN($H844*$I844,0)*VLOOKUP($G844,【参考】数式用!$A$4:$E$54,3, FALSE),0)),"")</f>
        <v/>
      </c>
      <c r="R844" s="273" t="str">
        <f>IF(AM844="×", 0,IF(P844="未入力あり","",ROUNDDOWN(ROUNDDOWN($H844*$I844,0)*VLOOKUP($G844,【参考】数式用!$A$4:$E$54,4,FALSE),0)))</f>
        <v/>
      </c>
      <c r="S844" s="366" t="str">
        <f>IF(AN844="×", 0,IF(P844="未入力あり","",ROUNDDOWN(ROUNDDOWN($H844*$I844,0)*VLOOKUP($G844,【参考】数式用!$A$4:$E$54,5, FALSE),0)))</f>
        <v/>
      </c>
      <c r="T844" s="369" t="s">
        <v>3907</v>
      </c>
      <c r="U844" s="370"/>
      <c r="V844" s="33"/>
      <c r="W844" s="641"/>
      <c r="X844" s="641"/>
      <c r="Y844" s="641"/>
      <c r="Z844" s="641"/>
      <c r="AA844" s="641"/>
      <c r="AB844" s="641"/>
      <c r="AC844" s="641"/>
      <c r="AD844" s="641"/>
      <c r="AE844" s="641"/>
      <c r="AF844" s="641"/>
      <c r="AG844" s="641"/>
      <c r="AI844" s="373" t="str">
        <f t="shared" si="93"/>
        <v/>
      </c>
      <c r="AJ844" s="372" t="e">
        <f>VLOOKUP('別紙様式2-3（個表）'!$G844,【参考】数式用!$P$4:$Q$54,2, FALSE)</f>
        <v>#N/A</v>
      </c>
      <c r="AK844" s="372" t="e">
        <f>VLOOKUP('別紙様式2-3（個表）'!$G844,【参考】数式用!$P$4:$W$54,8, FALSE)</f>
        <v>#N/A</v>
      </c>
      <c r="AL844" s="372" t="e">
        <f>VLOOKUP('別紙様式2-3（個表）'!$G844,【参考】数式用!$P$4:$AD$54,15, FALSE)</f>
        <v>#N/A</v>
      </c>
      <c r="AM844" s="372" t="str">
        <f t="shared" si="94"/>
        <v/>
      </c>
      <c r="AN844" s="372" t="str">
        <f t="shared" si="95"/>
        <v/>
      </c>
      <c r="AO844" s="372" t="str">
        <f t="shared" si="96"/>
        <v/>
      </c>
      <c r="AP844" s="372" t="str">
        <f>IF(G844="", "", VLOOKUP(G844,【参考】数式用!$A$4:$M$54,13,FALSE))</f>
        <v/>
      </c>
      <c r="AQ844" s="46" t="str">
        <f t="shared" si="97"/>
        <v>―</v>
      </c>
    </row>
    <row r="845" spans="1:43" ht="45" customHeight="1">
      <c r="A845" s="114">
        <f t="shared" si="92"/>
        <v>831</v>
      </c>
      <c r="B845" s="115" t="str">
        <f>IF(基本情報入力シート!B888="","",基本情報入力シート!B888)</f>
        <v/>
      </c>
      <c r="C845" s="116" t="str">
        <f>IF(基本情報入力シート!L888="","",基本情報入力シート!L888)</f>
        <v/>
      </c>
      <c r="D845" s="116" t="str">
        <f>IF(基本情報入力シート!Q888="","",基本情報入力シート!Q888)</f>
        <v>愛知県</v>
      </c>
      <c r="E845" s="116" t="str">
        <f>IF(基本情報入力シート!V888="","",基本情報入力シート!V888)</f>
        <v/>
      </c>
      <c r="F845" s="116" t="str">
        <f>IF(基本情報入力シート!W888="","",基本情報入力シート!W888)</f>
        <v>事業所番号及びサービス名を入力してください。</v>
      </c>
      <c r="G845" s="116" t="str">
        <f>IF(基本情報入力シート!Z888="","",基本情報入力シート!Z888)</f>
        <v/>
      </c>
      <c r="H845" s="224" t="str">
        <f>IF(基本情報入力シート!AD888="","",基本情報入力シート!AD888)</f>
        <v/>
      </c>
      <c r="I845" s="362" t="str">
        <f>IF(基本情報入力シート!AE888="","",基本情報入力シート!AE888)</f>
        <v/>
      </c>
      <c r="J845" s="487"/>
      <c r="K845" s="491"/>
      <c r="L845" s="490"/>
      <c r="M845" s="363" t="str">
        <f>IF(G845="", "", VLOOKUP(AO845,【参考】数式用!$AZ$3:$BA$6, 2, FALSE))</f>
        <v/>
      </c>
      <c r="N845" s="364" t="str">
        <f>IF(G845="","",VLOOKUP(G845,【参考】数式用!$A$4:$L$54,MATCH('別紙様式2-3（個表）'!M845,【参考】数式用!$J$3:$L$3,0)+9,FALSE))</f>
        <v/>
      </c>
      <c r="O845" s="497" t="s">
        <v>2396</v>
      </c>
      <c r="P845" s="365" t="str">
        <f t="shared" si="91"/>
        <v>未入力あり</v>
      </c>
      <c r="Q845" s="273" t="str">
        <f>IFERROR(IF(P845="未入力あり","",ROUNDDOWN(ROUNDDOWN($H845*$I845,0)*VLOOKUP($G845,【参考】数式用!$A$4:$E$54,3, FALSE),0)),"")</f>
        <v/>
      </c>
      <c r="R845" s="273" t="str">
        <f>IF(AM845="×", 0,IF(P845="未入力あり","",ROUNDDOWN(ROUNDDOWN($H845*$I845,0)*VLOOKUP($G845,【参考】数式用!$A$4:$E$54,4,FALSE),0)))</f>
        <v/>
      </c>
      <c r="S845" s="366" t="str">
        <f>IF(AN845="×", 0,IF(P845="未入力あり","",ROUNDDOWN(ROUNDDOWN($H845*$I845,0)*VLOOKUP($G845,【参考】数式用!$A$4:$E$54,5, FALSE),0)))</f>
        <v/>
      </c>
      <c r="T845" s="369" t="s">
        <v>3907</v>
      </c>
      <c r="U845" s="370"/>
      <c r="V845" s="33"/>
      <c r="W845" s="641"/>
      <c r="X845" s="641"/>
      <c r="Y845" s="641"/>
      <c r="Z845" s="641"/>
      <c r="AA845" s="641"/>
      <c r="AB845" s="641"/>
      <c r="AC845" s="641"/>
      <c r="AD845" s="641"/>
      <c r="AE845" s="641"/>
      <c r="AF845" s="641"/>
      <c r="AG845" s="641"/>
      <c r="AI845" s="373" t="str">
        <f t="shared" si="93"/>
        <v/>
      </c>
      <c r="AJ845" s="372" t="e">
        <f>VLOOKUP('別紙様式2-3（個表）'!$G845,【参考】数式用!$P$4:$Q$54,2, FALSE)</f>
        <v>#N/A</v>
      </c>
      <c r="AK845" s="372" t="e">
        <f>VLOOKUP('別紙様式2-3（個表）'!$G845,【参考】数式用!$P$4:$W$54,8, FALSE)</f>
        <v>#N/A</v>
      </c>
      <c r="AL845" s="372" t="e">
        <f>VLOOKUP('別紙様式2-3（個表）'!$G845,【参考】数式用!$P$4:$AD$54,15, FALSE)</f>
        <v>#N/A</v>
      </c>
      <c r="AM845" s="372" t="str">
        <f t="shared" si="94"/>
        <v/>
      </c>
      <c r="AN845" s="372" t="str">
        <f t="shared" si="95"/>
        <v/>
      </c>
      <c r="AO845" s="372" t="str">
        <f t="shared" si="96"/>
        <v/>
      </c>
      <c r="AP845" s="372" t="str">
        <f>IF(G845="", "", VLOOKUP(G845,【参考】数式用!$A$4:$M$54,13,FALSE))</f>
        <v/>
      </c>
      <c r="AQ845" s="46" t="str">
        <f t="shared" si="97"/>
        <v>―</v>
      </c>
    </row>
    <row r="846" spans="1:43" ht="45" customHeight="1">
      <c r="A846" s="114">
        <f t="shared" si="92"/>
        <v>832</v>
      </c>
      <c r="B846" s="115" t="str">
        <f>IF(基本情報入力シート!B889="","",基本情報入力シート!B889)</f>
        <v/>
      </c>
      <c r="C846" s="116" t="str">
        <f>IF(基本情報入力シート!L889="","",基本情報入力シート!L889)</f>
        <v/>
      </c>
      <c r="D846" s="116" t="str">
        <f>IF(基本情報入力シート!Q889="","",基本情報入力シート!Q889)</f>
        <v>愛知県</v>
      </c>
      <c r="E846" s="116" t="str">
        <f>IF(基本情報入力シート!V889="","",基本情報入力シート!V889)</f>
        <v/>
      </c>
      <c r="F846" s="116" t="str">
        <f>IF(基本情報入力シート!W889="","",基本情報入力シート!W889)</f>
        <v>事業所番号及びサービス名を入力してください。</v>
      </c>
      <c r="G846" s="116" t="str">
        <f>IF(基本情報入力シート!Z889="","",基本情報入力シート!Z889)</f>
        <v/>
      </c>
      <c r="H846" s="224" t="str">
        <f>IF(基本情報入力シート!AD889="","",基本情報入力シート!AD889)</f>
        <v/>
      </c>
      <c r="I846" s="362" t="str">
        <f>IF(基本情報入力シート!AE889="","",基本情報入力シート!AE889)</f>
        <v/>
      </c>
      <c r="J846" s="487"/>
      <c r="K846" s="491"/>
      <c r="L846" s="490"/>
      <c r="M846" s="363" t="str">
        <f>IF(G846="", "", VLOOKUP(AO846,【参考】数式用!$AZ$3:$BA$6, 2, FALSE))</f>
        <v/>
      </c>
      <c r="N846" s="364" t="str">
        <f>IF(G846="","",VLOOKUP(G846,【参考】数式用!$A$4:$L$54,MATCH('別紙様式2-3（個表）'!M846,【参考】数式用!$J$3:$L$3,0)+9,FALSE))</f>
        <v/>
      </c>
      <c r="O846" s="497" t="s">
        <v>2396</v>
      </c>
      <c r="P846" s="365" t="str">
        <f t="shared" ref="P846:P909" si="98">IFERROR(ROUNDDOWN(ROUNDDOWN($H846*$I846,0)*$N846,0),"未入力あり")</f>
        <v>未入力あり</v>
      </c>
      <c r="Q846" s="273" t="str">
        <f>IFERROR(IF(P846="未入力あり","",ROUNDDOWN(ROUNDDOWN($H846*$I846,0)*VLOOKUP($G846,【参考】数式用!$A$4:$E$54,3, FALSE),0)),"")</f>
        <v/>
      </c>
      <c r="R846" s="273" t="str">
        <f>IF(AM846="×", 0,IF(P846="未入力あり","",ROUNDDOWN(ROUNDDOWN($H846*$I846,0)*VLOOKUP($G846,【参考】数式用!$A$4:$E$54,4,FALSE),0)))</f>
        <v/>
      </c>
      <c r="S846" s="366" t="str">
        <f>IF(AN846="×", 0,IF(P846="未入力あり","",ROUNDDOWN(ROUNDDOWN($H846*$I846,0)*VLOOKUP($G846,【参考】数式用!$A$4:$E$54,5, FALSE),0)))</f>
        <v/>
      </c>
      <c r="T846" s="369" t="s">
        <v>3907</v>
      </c>
      <c r="U846" s="370"/>
      <c r="V846" s="33"/>
      <c r="W846" s="641"/>
      <c r="X846" s="641"/>
      <c r="Y846" s="641"/>
      <c r="Z846" s="641"/>
      <c r="AA846" s="641"/>
      <c r="AB846" s="641"/>
      <c r="AC846" s="641"/>
      <c r="AD846" s="641"/>
      <c r="AE846" s="641"/>
      <c r="AF846" s="641"/>
      <c r="AG846" s="641"/>
      <c r="AI846" s="373" t="str">
        <f t="shared" si="93"/>
        <v/>
      </c>
      <c r="AJ846" s="372" t="e">
        <f>VLOOKUP('別紙様式2-3（個表）'!$G846,【参考】数式用!$P$4:$Q$54,2, FALSE)</f>
        <v>#N/A</v>
      </c>
      <c r="AK846" s="372" t="e">
        <f>VLOOKUP('別紙様式2-3（個表）'!$G846,【参考】数式用!$P$4:$W$54,8, FALSE)</f>
        <v>#N/A</v>
      </c>
      <c r="AL846" s="372" t="e">
        <f>VLOOKUP('別紙様式2-3（個表）'!$G846,【参考】数式用!$P$4:$AD$54,15, FALSE)</f>
        <v>#N/A</v>
      </c>
      <c r="AM846" s="372" t="str">
        <f t="shared" si="94"/>
        <v/>
      </c>
      <c r="AN846" s="372" t="str">
        <f t="shared" si="95"/>
        <v/>
      </c>
      <c r="AO846" s="372" t="str">
        <f t="shared" si="96"/>
        <v/>
      </c>
      <c r="AP846" s="372" t="str">
        <f>IF(G846="", "", VLOOKUP(G846,【参考】数式用!$A$4:$M$54,13,FALSE))</f>
        <v/>
      </c>
      <c r="AQ846" s="46" t="str">
        <f t="shared" si="97"/>
        <v>―</v>
      </c>
    </row>
    <row r="847" spans="1:43" ht="45" customHeight="1">
      <c r="A847" s="114">
        <f t="shared" si="92"/>
        <v>833</v>
      </c>
      <c r="B847" s="115" t="str">
        <f>IF(基本情報入力シート!B890="","",基本情報入力シート!B890)</f>
        <v/>
      </c>
      <c r="C847" s="116" t="str">
        <f>IF(基本情報入力シート!L890="","",基本情報入力シート!L890)</f>
        <v/>
      </c>
      <c r="D847" s="116" t="str">
        <f>IF(基本情報入力シート!Q890="","",基本情報入力シート!Q890)</f>
        <v>愛知県</v>
      </c>
      <c r="E847" s="116" t="str">
        <f>IF(基本情報入力シート!V890="","",基本情報入力シート!V890)</f>
        <v/>
      </c>
      <c r="F847" s="116" t="str">
        <f>IF(基本情報入力シート!W890="","",基本情報入力シート!W890)</f>
        <v>事業所番号及びサービス名を入力してください。</v>
      </c>
      <c r="G847" s="116" t="str">
        <f>IF(基本情報入力シート!Z890="","",基本情報入力シート!Z890)</f>
        <v/>
      </c>
      <c r="H847" s="224" t="str">
        <f>IF(基本情報入力シート!AD890="","",基本情報入力シート!AD890)</f>
        <v/>
      </c>
      <c r="I847" s="362" t="str">
        <f>IF(基本情報入力シート!AE890="","",基本情報入力シート!AE890)</f>
        <v/>
      </c>
      <c r="J847" s="487"/>
      <c r="K847" s="491"/>
      <c r="L847" s="490"/>
      <c r="M847" s="363" t="str">
        <f>IF(G847="", "", VLOOKUP(AO847,【参考】数式用!$AZ$3:$BA$6, 2, FALSE))</f>
        <v/>
      </c>
      <c r="N847" s="364" t="str">
        <f>IF(G847="","",VLOOKUP(G847,【参考】数式用!$A$4:$L$54,MATCH('別紙様式2-3（個表）'!M847,【参考】数式用!$J$3:$L$3,0)+9,FALSE))</f>
        <v/>
      </c>
      <c r="O847" s="497" t="s">
        <v>2396</v>
      </c>
      <c r="P847" s="365" t="str">
        <f t="shared" si="98"/>
        <v>未入力あり</v>
      </c>
      <c r="Q847" s="273" t="str">
        <f>IFERROR(IF(P847="未入力あり","",ROUNDDOWN(ROUNDDOWN($H847*$I847,0)*VLOOKUP($G847,【参考】数式用!$A$4:$E$54,3, FALSE),0)),"")</f>
        <v/>
      </c>
      <c r="R847" s="273" t="str">
        <f>IF(AM847="×", 0,IF(P847="未入力あり","",ROUNDDOWN(ROUNDDOWN($H847*$I847,0)*VLOOKUP($G847,【参考】数式用!$A$4:$E$54,4,FALSE),0)))</f>
        <v/>
      </c>
      <c r="S847" s="366" t="str">
        <f>IF(AN847="×", 0,IF(P847="未入力あり","",ROUNDDOWN(ROUNDDOWN($H847*$I847,0)*VLOOKUP($G847,【参考】数式用!$A$4:$E$54,5, FALSE),0)))</f>
        <v/>
      </c>
      <c r="T847" s="369" t="s">
        <v>3907</v>
      </c>
      <c r="U847" s="370"/>
      <c r="V847" s="33"/>
      <c r="W847" s="641"/>
      <c r="X847" s="641"/>
      <c r="Y847" s="641"/>
      <c r="Z847" s="641"/>
      <c r="AA847" s="641"/>
      <c r="AB847" s="641"/>
      <c r="AC847" s="641"/>
      <c r="AD847" s="641"/>
      <c r="AE847" s="641"/>
      <c r="AF847" s="641"/>
      <c r="AG847" s="641"/>
      <c r="AI847" s="373" t="str">
        <f t="shared" si="93"/>
        <v/>
      </c>
      <c r="AJ847" s="372" t="e">
        <f>VLOOKUP('別紙様式2-3（個表）'!$G847,【参考】数式用!$P$4:$Q$54,2, FALSE)</f>
        <v>#N/A</v>
      </c>
      <c r="AK847" s="372" t="e">
        <f>VLOOKUP('別紙様式2-3（個表）'!$G847,【参考】数式用!$P$4:$W$54,8, FALSE)</f>
        <v>#N/A</v>
      </c>
      <c r="AL847" s="372" t="e">
        <f>VLOOKUP('別紙様式2-3（個表）'!$G847,【参考】数式用!$P$4:$AD$54,15, FALSE)</f>
        <v>#N/A</v>
      </c>
      <c r="AM847" s="372" t="str">
        <f t="shared" si="94"/>
        <v/>
      </c>
      <c r="AN847" s="372" t="str">
        <f t="shared" si="95"/>
        <v/>
      </c>
      <c r="AO847" s="372" t="str">
        <f t="shared" si="96"/>
        <v/>
      </c>
      <c r="AP847" s="372" t="str">
        <f>IF(G847="", "", VLOOKUP(G847,【参考】数式用!$A$4:$M$54,13,FALSE))</f>
        <v/>
      </c>
      <c r="AQ847" s="46" t="str">
        <f t="shared" si="97"/>
        <v>―</v>
      </c>
    </row>
    <row r="848" spans="1:43" ht="45" customHeight="1">
      <c r="A848" s="114">
        <f t="shared" si="92"/>
        <v>834</v>
      </c>
      <c r="B848" s="115" t="str">
        <f>IF(基本情報入力シート!B891="","",基本情報入力シート!B891)</f>
        <v/>
      </c>
      <c r="C848" s="116" t="str">
        <f>IF(基本情報入力シート!L891="","",基本情報入力シート!L891)</f>
        <v/>
      </c>
      <c r="D848" s="116" t="str">
        <f>IF(基本情報入力シート!Q891="","",基本情報入力シート!Q891)</f>
        <v>愛知県</v>
      </c>
      <c r="E848" s="116" t="str">
        <f>IF(基本情報入力シート!V891="","",基本情報入力シート!V891)</f>
        <v/>
      </c>
      <c r="F848" s="116" t="str">
        <f>IF(基本情報入力シート!W891="","",基本情報入力シート!W891)</f>
        <v>事業所番号及びサービス名を入力してください。</v>
      </c>
      <c r="G848" s="116" t="str">
        <f>IF(基本情報入力シート!Z891="","",基本情報入力シート!Z891)</f>
        <v/>
      </c>
      <c r="H848" s="224" t="str">
        <f>IF(基本情報入力シート!AD891="","",基本情報入力シート!AD891)</f>
        <v/>
      </c>
      <c r="I848" s="362" t="str">
        <f>IF(基本情報入力シート!AE891="","",基本情報入力シート!AE891)</f>
        <v/>
      </c>
      <c r="J848" s="487"/>
      <c r="K848" s="491"/>
      <c r="L848" s="490"/>
      <c r="M848" s="363" t="str">
        <f>IF(G848="", "", VLOOKUP(AO848,【参考】数式用!$AZ$3:$BA$6, 2, FALSE))</f>
        <v/>
      </c>
      <c r="N848" s="364" t="str">
        <f>IF(G848="","",VLOOKUP(G848,【参考】数式用!$A$4:$L$54,MATCH('別紙様式2-3（個表）'!M848,【参考】数式用!$J$3:$L$3,0)+9,FALSE))</f>
        <v/>
      </c>
      <c r="O848" s="497" t="s">
        <v>2396</v>
      </c>
      <c r="P848" s="365" t="str">
        <f t="shared" si="98"/>
        <v>未入力あり</v>
      </c>
      <c r="Q848" s="273" t="str">
        <f>IFERROR(IF(P848="未入力あり","",ROUNDDOWN(ROUNDDOWN($H848*$I848,0)*VLOOKUP($G848,【参考】数式用!$A$4:$E$54,3, FALSE),0)),"")</f>
        <v/>
      </c>
      <c r="R848" s="273" t="str">
        <f>IF(AM848="×", 0,IF(P848="未入力あり","",ROUNDDOWN(ROUNDDOWN($H848*$I848,0)*VLOOKUP($G848,【参考】数式用!$A$4:$E$54,4,FALSE),0)))</f>
        <v/>
      </c>
      <c r="S848" s="366" t="str">
        <f>IF(AN848="×", 0,IF(P848="未入力あり","",ROUNDDOWN(ROUNDDOWN($H848*$I848,0)*VLOOKUP($G848,【参考】数式用!$A$4:$E$54,5, FALSE),0)))</f>
        <v/>
      </c>
      <c r="T848" s="369" t="s">
        <v>3907</v>
      </c>
      <c r="U848" s="370"/>
      <c r="V848" s="33"/>
      <c r="W848" s="641"/>
      <c r="X848" s="641"/>
      <c r="Y848" s="641"/>
      <c r="Z848" s="641"/>
      <c r="AA848" s="641"/>
      <c r="AB848" s="641"/>
      <c r="AC848" s="641"/>
      <c r="AD848" s="641"/>
      <c r="AE848" s="641"/>
      <c r="AF848" s="641"/>
      <c r="AG848" s="641"/>
      <c r="AI848" s="373" t="str">
        <f t="shared" si="93"/>
        <v/>
      </c>
      <c r="AJ848" s="372" t="e">
        <f>VLOOKUP('別紙様式2-3（個表）'!$G848,【参考】数式用!$P$4:$Q$54,2, FALSE)</f>
        <v>#N/A</v>
      </c>
      <c r="AK848" s="372" t="e">
        <f>VLOOKUP('別紙様式2-3（個表）'!$G848,【参考】数式用!$P$4:$W$54,8, FALSE)</f>
        <v>#N/A</v>
      </c>
      <c r="AL848" s="372" t="e">
        <f>VLOOKUP('別紙様式2-3（個表）'!$G848,【参考】数式用!$P$4:$AD$54,15, FALSE)</f>
        <v>#N/A</v>
      </c>
      <c r="AM848" s="372" t="str">
        <f t="shared" si="94"/>
        <v/>
      </c>
      <c r="AN848" s="372" t="str">
        <f t="shared" si="95"/>
        <v/>
      </c>
      <c r="AO848" s="372" t="str">
        <f t="shared" si="96"/>
        <v/>
      </c>
      <c r="AP848" s="372" t="str">
        <f>IF(G848="", "", VLOOKUP(G848,【参考】数式用!$A$4:$M$54,13,FALSE))</f>
        <v/>
      </c>
      <c r="AQ848" s="46" t="str">
        <f t="shared" si="97"/>
        <v>―</v>
      </c>
    </row>
    <row r="849" spans="1:43" ht="45" customHeight="1">
      <c r="A849" s="114">
        <f t="shared" ref="A849:A912" si="99">A848+1</f>
        <v>835</v>
      </c>
      <c r="B849" s="115" t="str">
        <f>IF(基本情報入力シート!B892="","",基本情報入力シート!B892)</f>
        <v/>
      </c>
      <c r="C849" s="116" t="str">
        <f>IF(基本情報入力シート!L892="","",基本情報入力シート!L892)</f>
        <v/>
      </c>
      <c r="D849" s="116" t="str">
        <f>IF(基本情報入力シート!Q892="","",基本情報入力シート!Q892)</f>
        <v>愛知県</v>
      </c>
      <c r="E849" s="116" t="str">
        <f>IF(基本情報入力シート!V892="","",基本情報入力シート!V892)</f>
        <v/>
      </c>
      <c r="F849" s="116" t="str">
        <f>IF(基本情報入力シート!W892="","",基本情報入力シート!W892)</f>
        <v>事業所番号及びサービス名を入力してください。</v>
      </c>
      <c r="G849" s="116" t="str">
        <f>IF(基本情報入力シート!Z892="","",基本情報入力シート!Z892)</f>
        <v/>
      </c>
      <c r="H849" s="224" t="str">
        <f>IF(基本情報入力シート!AD892="","",基本情報入力シート!AD892)</f>
        <v/>
      </c>
      <c r="I849" s="362" t="str">
        <f>IF(基本情報入力シート!AE892="","",基本情報入力シート!AE892)</f>
        <v/>
      </c>
      <c r="J849" s="487"/>
      <c r="K849" s="491"/>
      <c r="L849" s="490"/>
      <c r="M849" s="363" t="str">
        <f>IF(G849="", "", VLOOKUP(AO849,【参考】数式用!$AZ$3:$BA$6, 2, FALSE))</f>
        <v/>
      </c>
      <c r="N849" s="364" t="str">
        <f>IF(G849="","",VLOOKUP(G849,【参考】数式用!$A$4:$L$54,MATCH('別紙様式2-3（個表）'!M849,【参考】数式用!$J$3:$L$3,0)+9,FALSE))</f>
        <v/>
      </c>
      <c r="O849" s="497" t="s">
        <v>2396</v>
      </c>
      <c r="P849" s="365" t="str">
        <f t="shared" si="98"/>
        <v>未入力あり</v>
      </c>
      <c r="Q849" s="273" t="str">
        <f>IFERROR(IF(P849="未入力あり","",ROUNDDOWN(ROUNDDOWN($H849*$I849,0)*VLOOKUP($G849,【参考】数式用!$A$4:$E$54,3, FALSE),0)),"")</f>
        <v/>
      </c>
      <c r="R849" s="273" t="str">
        <f>IF(AM849="×", 0,IF(P849="未入力あり","",ROUNDDOWN(ROUNDDOWN($H849*$I849,0)*VLOOKUP($G849,【参考】数式用!$A$4:$E$54,4,FALSE),0)))</f>
        <v/>
      </c>
      <c r="S849" s="366" t="str">
        <f>IF(AN849="×", 0,IF(P849="未入力あり","",ROUNDDOWN(ROUNDDOWN($H849*$I849,0)*VLOOKUP($G849,【参考】数式用!$A$4:$E$54,5, FALSE),0)))</f>
        <v/>
      </c>
      <c r="T849" s="369" t="s">
        <v>3907</v>
      </c>
      <c r="U849" s="370"/>
      <c r="V849" s="33"/>
      <c r="W849" s="641"/>
      <c r="X849" s="641"/>
      <c r="Y849" s="641"/>
      <c r="Z849" s="641"/>
      <c r="AA849" s="641"/>
      <c r="AB849" s="641"/>
      <c r="AC849" s="641"/>
      <c r="AD849" s="641"/>
      <c r="AE849" s="641"/>
      <c r="AF849" s="641"/>
      <c r="AG849" s="641"/>
      <c r="AI849" s="373" t="str">
        <f t="shared" si="93"/>
        <v/>
      </c>
      <c r="AJ849" s="372" t="e">
        <f>VLOOKUP('別紙様式2-3（個表）'!$G849,【参考】数式用!$P$4:$Q$54,2, FALSE)</f>
        <v>#N/A</v>
      </c>
      <c r="AK849" s="372" t="e">
        <f>VLOOKUP('別紙様式2-3（個表）'!$G849,【参考】数式用!$P$4:$W$54,8, FALSE)</f>
        <v>#N/A</v>
      </c>
      <c r="AL849" s="372" t="e">
        <f>VLOOKUP('別紙様式2-3（個表）'!$G849,【参考】数式用!$P$4:$AD$54,15, FALSE)</f>
        <v>#N/A</v>
      </c>
      <c r="AM849" s="372" t="str">
        <f t="shared" si="94"/>
        <v/>
      </c>
      <c r="AN849" s="372" t="str">
        <f t="shared" si="95"/>
        <v/>
      </c>
      <c r="AO849" s="372" t="str">
        <f t="shared" si="96"/>
        <v/>
      </c>
      <c r="AP849" s="372" t="str">
        <f>IF(G849="", "", VLOOKUP(G849,【参考】数式用!$A$4:$M$54,13,FALSE))</f>
        <v/>
      </c>
      <c r="AQ849" s="46" t="str">
        <f t="shared" si="97"/>
        <v>―</v>
      </c>
    </row>
    <row r="850" spans="1:43" ht="45" customHeight="1">
      <c r="A850" s="114">
        <f t="shared" si="99"/>
        <v>836</v>
      </c>
      <c r="B850" s="115" t="str">
        <f>IF(基本情報入力シート!B893="","",基本情報入力シート!B893)</f>
        <v/>
      </c>
      <c r="C850" s="116" t="str">
        <f>IF(基本情報入力シート!L893="","",基本情報入力シート!L893)</f>
        <v/>
      </c>
      <c r="D850" s="116" t="str">
        <f>IF(基本情報入力シート!Q893="","",基本情報入力シート!Q893)</f>
        <v>愛知県</v>
      </c>
      <c r="E850" s="116" t="str">
        <f>IF(基本情報入力シート!V893="","",基本情報入力シート!V893)</f>
        <v/>
      </c>
      <c r="F850" s="116" t="str">
        <f>IF(基本情報入力シート!W893="","",基本情報入力シート!W893)</f>
        <v>事業所番号及びサービス名を入力してください。</v>
      </c>
      <c r="G850" s="116" t="str">
        <f>IF(基本情報入力シート!Z893="","",基本情報入力シート!Z893)</f>
        <v/>
      </c>
      <c r="H850" s="224" t="str">
        <f>IF(基本情報入力シート!AD893="","",基本情報入力シート!AD893)</f>
        <v/>
      </c>
      <c r="I850" s="362" t="str">
        <f>IF(基本情報入力シート!AE893="","",基本情報入力シート!AE893)</f>
        <v/>
      </c>
      <c r="J850" s="487"/>
      <c r="K850" s="491"/>
      <c r="L850" s="490"/>
      <c r="M850" s="363" t="str">
        <f>IF(G850="", "", VLOOKUP(AO850,【参考】数式用!$AZ$3:$BA$6, 2, FALSE))</f>
        <v/>
      </c>
      <c r="N850" s="364" t="str">
        <f>IF(G850="","",VLOOKUP(G850,【参考】数式用!$A$4:$L$54,MATCH('別紙様式2-3（個表）'!M850,【参考】数式用!$J$3:$L$3,0)+9,FALSE))</f>
        <v/>
      </c>
      <c r="O850" s="497" t="s">
        <v>2396</v>
      </c>
      <c r="P850" s="365" t="str">
        <f t="shared" si="98"/>
        <v>未入力あり</v>
      </c>
      <c r="Q850" s="273" t="str">
        <f>IFERROR(IF(P850="未入力あり","",ROUNDDOWN(ROUNDDOWN($H850*$I850,0)*VLOOKUP($G850,【参考】数式用!$A$4:$E$54,3, FALSE),0)),"")</f>
        <v/>
      </c>
      <c r="R850" s="273" t="str">
        <f>IF(AM850="×", 0,IF(P850="未入力あり","",ROUNDDOWN(ROUNDDOWN($H850*$I850,0)*VLOOKUP($G850,【参考】数式用!$A$4:$E$54,4,FALSE),0)))</f>
        <v/>
      </c>
      <c r="S850" s="366" t="str">
        <f>IF(AN850="×", 0,IF(P850="未入力あり","",ROUNDDOWN(ROUNDDOWN($H850*$I850,0)*VLOOKUP($G850,【参考】数式用!$A$4:$E$54,5, FALSE),0)))</f>
        <v/>
      </c>
      <c r="T850" s="369" t="s">
        <v>3907</v>
      </c>
      <c r="U850" s="370"/>
      <c r="V850" s="33"/>
      <c r="W850" s="641"/>
      <c r="X850" s="641"/>
      <c r="Y850" s="641"/>
      <c r="Z850" s="641"/>
      <c r="AA850" s="641"/>
      <c r="AB850" s="641"/>
      <c r="AC850" s="641"/>
      <c r="AD850" s="641"/>
      <c r="AE850" s="641"/>
      <c r="AF850" s="641"/>
      <c r="AG850" s="641"/>
      <c r="AI850" s="373" t="str">
        <f t="shared" si="93"/>
        <v/>
      </c>
      <c r="AJ850" s="372" t="e">
        <f>VLOOKUP('別紙様式2-3（個表）'!$G850,【参考】数式用!$P$4:$Q$54,2, FALSE)</f>
        <v>#N/A</v>
      </c>
      <c r="AK850" s="372" t="e">
        <f>VLOOKUP('別紙様式2-3（個表）'!$G850,【参考】数式用!$P$4:$W$54,8, FALSE)</f>
        <v>#N/A</v>
      </c>
      <c r="AL850" s="372" t="e">
        <f>VLOOKUP('別紙様式2-3（個表）'!$G850,【参考】数式用!$P$4:$AD$54,15, FALSE)</f>
        <v>#N/A</v>
      </c>
      <c r="AM850" s="372" t="str">
        <f t="shared" si="94"/>
        <v/>
      </c>
      <c r="AN850" s="372" t="str">
        <f t="shared" si="95"/>
        <v/>
      </c>
      <c r="AO850" s="372" t="str">
        <f t="shared" si="96"/>
        <v/>
      </c>
      <c r="AP850" s="372" t="str">
        <f>IF(G850="", "", VLOOKUP(G850,【参考】数式用!$A$4:$M$54,13,FALSE))</f>
        <v/>
      </c>
      <c r="AQ850" s="46" t="str">
        <f t="shared" si="97"/>
        <v>―</v>
      </c>
    </row>
    <row r="851" spans="1:43" ht="45" customHeight="1">
      <c r="A851" s="114">
        <f t="shared" si="99"/>
        <v>837</v>
      </c>
      <c r="B851" s="115" t="str">
        <f>IF(基本情報入力シート!B894="","",基本情報入力シート!B894)</f>
        <v/>
      </c>
      <c r="C851" s="116" t="str">
        <f>IF(基本情報入力シート!L894="","",基本情報入力シート!L894)</f>
        <v/>
      </c>
      <c r="D851" s="116" t="str">
        <f>IF(基本情報入力シート!Q894="","",基本情報入力シート!Q894)</f>
        <v>愛知県</v>
      </c>
      <c r="E851" s="116" t="str">
        <f>IF(基本情報入力シート!V894="","",基本情報入力シート!V894)</f>
        <v/>
      </c>
      <c r="F851" s="116" t="str">
        <f>IF(基本情報入力シート!W894="","",基本情報入力シート!W894)</f>
        <v>事業所番号及びサービス名を入力してください。</v>
      </c>
      <c r="G851" s="116" t="str">
        <f>IF(基本情報入力シート!Z894="","",基本情報入力シート!Z894)</f>
        <v/>
      </c>
      <c r="H851" s="224" t="str">
        <f>IF(基本情報入力シート!AD894="","",基本情報入力シート!AD894)</f>
        <v/>
      </c>
      <c r="I851" s="362" t="str">
        <f>IF(基本情報入力シート!AE894="","",基本情報入力シート!AE894)</f>
        <v/>
      </c>
      <c r="J851" s="487"/>
      <c r="K851" s="491"/>
      <c r="L851" s="490"/>
      <c r="M851" s="363" t="str">
        <f>IF(G851="", "", VLOOKUP(AO851,【参考】数式用!$AZ$3:$BA$6, 2, FALSE))</f>
        <v/>
      </c>
      <c r="N851" s="364" t="str">
        <f>IF(G851="","",VLOOKUP(G851,【参考】数式用!$A$4:$L$54,MATCH('別紙様式2-3（個表）'!M851,【参考】数式用!$J$3:$L$3,0)+9,FALSE))</f>
        <v/>
      </c>
      <c r="O851" s="497" t="s">
        <v>2396</v>
      </c>
      <c r="P851" s="365" t="str">
        <f t="shared" si="98"/>
        <v>未入力あり</v>
      </c>
      <c r="Q851" s="273" t="str">
        <f>IFERROR(IF(P851="未入力あり","",ROUNDDOWN(ROUNDDOWN($H851*$I851,0)*VLOOKUP($G851,【参考】数式用!$A$4:$E$54,3, FALSE),0)),"")</f>
        <v/>
      </c>
      <c r="R851" s="273" t="str">
        <f>IF(AM851="×", 0,IF(P851="未入力あり","",ROUNDDOWN(ROUNDDOWN($H851*$I851,0)*VLOOKUP($G851,【参考】数式用!$A$4:$E$54,4,FALSE),0)))</f>
        <v/>
      </c>
      <c r="S851" s="366" t="str">
        <f>IF(AN851="×", 0,IF(P851="未入力あり","",ROUNDDOWN(ROUNDDOWN($H851*$I851,0)*VLOOKUP($G851,【参考】数式用!$A$4:$E$54,5, FALSE),0)))</f>
        <v/>
      </c>
      <c r="T851" s="369" t="s">
        <v>3907</v>
      </c>
      <c r="U851" s="370"/>
      <c r="V851" s="33"/>
      <c r="W851" s="641"/>
      <c r="X851" s="641"/>
      <c r="Y851" s="641"/>
      <c r="Z851" s="641"/>
      <c r="AA851" s="641"/>
      <c r="AB851" s="641"/>
      <c r="AC851" s="641"/>
      <c r="AD851" s="641"/>
      <c r="AE851" s="641"/>
      <c r="AF851" s="641"/>
      <c r="AG851" s="641"/>
      <c r="AI851" s="373" t="str">
        <f t="shared" si="93"/>
        <v/>
      </c>
      <c r="AJ851" s="372" t="e">
        <f>VLOOKUP('別紙様式2-3（個表）'!$G851,【参考】数式用!$P$4:$Q$54,2, FALSE)</f>
        <v>#N/A</v>
      </c>
      <c r="AK851" s="372" t="e">
        <f>VLOOKUP('別紙様式2-3（個表）'!$G851,【参考】数式用!$P$4:$W$54,8, FALSE)</f>
        <v>#N/A</v>
      </c>
      <c r="AL851" s="372" t="e">
        <f>VLOOKUP('別紙様式2-3（個表）'!$G851,【参考】数式用!$P$4:$AD$54,15, FALSE)</f>
        <v>#N/A</v>
      </c>
      <c r="AM851" s="372" t="str">
        <f t="shared" si="94"/>
        <v/>
      </c>
      <c r="AN851" s="372" t="str">
        <f t="shared" si="95"/>
        <v/>
      </c>
      <c r="AO851" s="372" t="str">
        <f t="shared" si="96"/>
        <v/>
      </c>
      <c r="AP851" s="372" t="str">
        <f>IF(G851="", "", VLOOKUP(G851,【参考】数式用!$A$4:$M$54,13,FALSE))</f>
        <v/>
      </c>
      <c r="AQ851" s="46" t="str">
        <f t="shared" si="97"/>
        <v>―</v>
      </c>
    </row>
    <row r="852" spans="1:43" ht="45" customHeight="1">
      <c r="A852" s="114">
        <f t="shared" si="99"/>
        <v>838</v>
      </c>
      <c r="B852" s="115" t="str">
        <f>IF(基本情報入力シート!B895="","",基本情報入力シート!B895)</f>
        <v/>
      </c>
      <c r="C852" s="116" t="str">
        <f>IF(基本情報入力シート!L895="","",基本情報入力シート!L895)</f>
        <v/>
      </c>
      <c r="D852" s="116" t="str">
        <f>IF(基本情報入力シート!Q895="","",基本情報入力シート!Q895)</f>
        <v>愛知県</v>
      </c>
      <c r="E852" s="116" t="str">
        <f>IF(基本情報入力シート!V895="","",基本情報入力シート!V895)</f>
        <v/>
      </c>
      <c r="F852" s="116" t="str">
        <f>IF(基本情報入力シート!W895="","",基本情報入力シート!W895)</f>
        <v>事業所番号及びサービス名を入力してください。</v>
      </c>
      <c r="G852" s="116" t="str">
        <f>IF(基本情報入力シート!Z895="","",基本情報入力シート!Z895)</f>
        <v/>
      </c>
      <c r="H852" s="224" t="str">
        <f>IF(基本情報入力シート!AD895="","",基本情報入力シート!AD895)</f>
        <v/>
      </c>
      <c r="I852" s="362" t="str">
        <f>IF(基本情報入力シート!AE895="","",基本情報入力シート!AE895)</f>
        <v/>
      </c>
      <c r="J852" s="487"/>
      <c r="K852" s="491"/>
      <c r="L852" s="490"/>
      <c r="M852" s="363" t="str">
        <f>IF(G852="", "", VLOOKUP(AO852,【参考】数式用!$AZ$3:$BA$6, 2, FALSE))</f>
        <v/>
      </c>
      <c r="N852" s="364" t="str">
        <f>IF(G852="","",VLOOKUP(G852,【参考】数式用!$A$4:$L$54,MATCH('別紙様式2-3（個表）'!M852,【参考】数式用!$J$3:$L$3,0)+9,FALSE))</f>
        <v/>
      </c>
      <c r="O852" s="497" t="s">
        <v>2396</v>
      </c>
      <c r="P852" s="365" t="str">
        <f t="shared" si="98"/>
        <v>未入力あり</v>
      </c>
      <c r="Q852" s="273" t="str">
        <f>IFERROR(IF(P852="未入力あり","",ROUNDDOWN(ROUNDDOWN($H852*$I852,0)*VLOOKUP($G852,【参考】数式用!$A$4:$E$54,3, FALSE),0)),"")</f>
        <v/>
      </c>
      <c r="R852" s="273" t="str">
        <f>IF(AM852="×", 0,IF(P852="未入力あり","",ROUNDDOWN(ROUNDDOWN($H852*$I852,0)*VLOOKUP($G852,【参考】数式用!$A$4:$E$54,4,FALSE),0)))</f>
        <v/>
      </c>
      <c r="S852" s="366" t="str">
        <f>IF(AN852="×", 0,IF(P852="未入力あり","",ROUNDDOWN(ROUNDDOWN($H852*$I852,0)*VLOOKUP($G852,【参考】数式用!$A$4:$E$54,5, FALSE),0)))</f>
        <v/>
      </c>
      <c r="T852" s="369" t="s">
        <v>3907</v>
      </c>
      <c r="U852" s="370"/>
      <c r="V852" s="33"/>
      <c r="W852" s="641"/>
      <c r="X852" s="641"/>
      <c r="Y852" s="641"/>
      <c r="Z852" s="641"/>
      <c r="AA852" s="641"/>
      <c r="AB852" s="641"/>
      <c r="AC852" s="641"/>
      <c r="AD852" s="641"/>
      <c r="AE852" s="641"/>
      <c r="AF852" s="641"/>
      <c r="AG852" s="641"/>
      <c r="AI852" s="373" t="str">
        <f t="shared" si="93"/>
        <v/>
      </c>
      <c r="AJ852" s="372" t="e">
        <f>VLOOKUP('別紙様式2-3（個表）'!$G852,【参考】数式用!$P$4:$Q$54,2, FALSE)</f>
        <v>#N/A</v>
      </c>
      <c r="AK852" s="372" t="e">
        <f>VLOOKUP('別紙様式2-3（個表）'!$G852,【参考】数式用!$P$4:$W$54,8, FALSE)</f>
        <v>#N/A</v>
      </c>
      <c r="AL852" s="372" t="e">
        <f>VLOOKUP('別紙様式2-3（個表）'!$G852,【参考】数式用!$P$4:$AD$54,15, FALSE)</f>
        <v>#N/A</v>
      </c>
      <c r="AM852" s="372" t="str">
        <f t="shared" si="94"/>
        <v/>
      </c>
      <c r="AN852" s="372" t="str">
        <f t="shared" si="95"/>
        <v/>
      </c>
      <c r="AO852" s="372" t="str">
        <f t="shared" si="96"/>
        <v/>
      </c>
      <c r="AP852" s="372" t="str">
        <f>IF(G852="", "", VLOOKUP(G852,【参考】数式用!$A$4:$M$54,13,FALSE))</f>
        <v/>
      </c>
      <c r="AQ852" s="46" t="str">
        <f t="shared" si="97"/>
        <v>―</v>
      </c>
    </row>
    <row r="853" spans="1:43" ht="45" customHeight="1">
      <c r="A853" s="114">
        <f t="shared" si="99"/>
        <v>839</v>
      </c>
      <c r="B853" s="115" t="str">
        <f>IF(基本情報入力シート!B896="","",基本情報入力シート!B896)</f>
        <v/>
      </c>
      <c r="C853" s="116" t="str">
        <f>IF(基本情報入力シート!L896="","",基本情報入力シート!L896)</f>
        <v/>
      </c>
      <c r="D853" s="116" t="str">
        <f>IF(基本情報入力シート!Q896="","",基本情報入力シート!Q896)</f>
        <v>愛知県</v>
      </c>
      <c r="E853" s="116" t="str">
        <f>IF(基本情報入力シート!V896="","",基本情報入力シート!V896)</f>
        <v/>
      </c>
      <c r="F853" s="116" t="str">
        <f>IF(基本情報入力シート!W896="","",基本情報入力シート!W896)</f>
        <v>事業所番号及びサービス名を入力してください。</v>
      </c>
      <c r="G853" s="116" t="str">
        <f>IF(基本情報入力シート!Z896="","",基本情報入力シート!Z896)</f>
        <v/>
      </c>
      <c r="H853" s="224" t="str">
        <f>IF(基本情報入力シート!AD896="","",基本情報入力シート!AD896)</f>
        <v/>
      </c>
      <c r="I853" s="362" t="str">
        <f>IF(基本情報入力シート!AE896="","",基本情報入力シート!AE896)</f>
        <v/>
      </c>
      <c r="J853" s="487"/>
      <c r="K853" s="491"/>
      <c r="L853" s="490"/>
      <c r="M853" s="363" t="str">
        <f>IF(G853="", "", VLOOKUP(AO853,【参考】数式用!$AZ$3:$BA$6, 2, FALSE))</f>
        <v/>
      </c>
      <c r="N853" s="364" t="str">
        <f>IF(G853="","",VLOOKUP(G853,【参考】数式用!$A$4:$L$54,MATCH('別紙様式2-3（個表）'!M853,【参考】数式用!$J$3:$L$3,0)+9,FALSE))</f>
        <v/>
      </c>
      <c r="O853" s="497" t="s">
        <v>2396</v>
      </c>
      <c r="P853" s="365" t="str">
        <f t="shared" si="98"/>
        <v>未入力あり</v>
      </c>
      <c r="Q853" s="273" t="str">
        <f>IFERROR(IF(P853="未入力あり","",ROUNDDOWN(ROUNDDOWN($H853*$I853,0)*VLOOKUP($G853,【参考】数式用!$A$4:$E$54,3, FALSE),0)),"")</f>
        <v/>
      </c>
      <c r="R853" s="273" t="str">
        <f>IF(AM853="×", 0,IF(P853="未入力あり","",ROUNDDOWN(ROUNDDOWN($H853*$I853,0)*VLOOKUP($G853,【参考】数式用!$A$4:$E$54,4,FALSE),0)))</f>
        <v/>
      </c>
      <c r="S853" s="366" t="str">
        <f>IF(AN853="×", 0,IF(P853="未入力あり","",ROUNDDOWN(ROUNDDOWN($H853*$I853,0)*VLOOKUP($G853,【参考】数式用!$A$4:$E$54,5, FALSE),0)))</f>
        <v/>
      </c>
      <c r="T853" s="369" t="s">
        <v>3907</v>
      </c>
      <c r="U853" s="370"/>
      <c r="V853" s="33"/>
      <c r="W853" s="641"/>
      <c r="X853" s="641"/>
      <c r="Y853" s="641"/>
      <c r="Z853" s="641"/>
      <c r="AA853" s="641"/>
      <c r="AB853" s="641"/>
      <c r="AC853" s="641"/>
      <c r="AD853" s="641"/>
      <c r="AE853" s="641"/>
      <c r="AF853" s="641"/>
      <c r="AG853" s="641"/>
      <c r="AI853" s="373" t="str">
        <f t="shared" si="93"/>
        <v/>
      </c>
      <c r="AJ853" s="372" t="e">
        <f>VLOOKUP('別紙様式2-3（個表）'!$G853,【参考】数式用!$P$4:$Q$54,2, FALSE)</f>
        <v>#N/A</v>
      </c>
      <c r="AK853" s="372" t="e">
        <f>VLOOKUP('別紙様式2-3（個表）'!$G853,【参考】数式用!$P$4:$W$54,8, FALSE)</f>
        <v>#N/A</v>
      </c>
      <c r="AL853" s="372" t="e">
        <f>VLOOKUP('別紙様式2-3（個表）'!$G853,【参考】数式用!$P$4:$AD$54,15, FALSE)</f>
        <v>#N/A</v>
      </c>
      <c r="AM853" s="372" t="str">
        <f t="shared" si="94"/>
        <v/>
      </c>
      <c r="AN853" s="372" t="str">
        <f t="shared" si="95"/>
        <v/>
      </c>
      <c r="AO853" s="372" t="str">
        <f t="shared" si="96"/>
        <v/>
      </c>
      <c r="AP853" s="372" t="str">
        <f>IF(G853="", "", VLOOKUP(G853,【参考】数式用!$A$4:$M$54,13,FALSE))</f>
        <v/>
      </c>
      <c r="AQ853" s="46" t="str">
        <f t="shared" si="97"/>
        <v>―</v>
      </c>
    </row>
    <row r="854" spans="1:43" ht="45" customHeight="1">
      <c r="A854" s="114">
        <f t="shared" si="99"/>
        <v>840</v>
      </c>
      <c r="B854" s="115" t="str">
        <f>IF(基本情報入力シート!B897="","",基本情報入力シート!B897)</f>
        <v/>
      </c>
      <c r="C854" s="116" t="str">
        <f>IF(基本情報入力シート!L897="","",基本情報入力シート!L897)</f>
        <v/>
      </c>
      <c r="D854" s="116" t="str">
        <f>IF(基本情報入力シート!Q897="","",基本情報入力シート!Q897)</f>
        <v>愛知県</v>
      </c>
      <c r="E854" s="116" t="str">
        <f>IF(基本情報入力シート!V897="","",基本情報入力シート!V897)</f>
        <v/>
      </c>
      <c r="F854" s="116" t="str">
        <f>IF(基本情報入力シート!W897="","",基本情報入力シート!W897)</f>
        <v>事業所番号及びサービス名を入力してください。</v>
      </c>
      <c r="G854" s="116" t="str">
        <f>IF(基本情報入力シート!Z897="","",基本情報入力シート!Z897)</f>
        <v/>
      </c>
      <c r="H854" s="224" t="str">
        <f>IF(基本情報入力シート!AD897="","",基本情報入力シート!AD897)</f>
        <v/>
      </c>
      <c r="I854" s="362" t="str">
        <f>IF(基本情報入力シート!AE897="","",基本情報入力シート!AE897)</f>
        <v/>
      </c>
      <c r="J854" s="487"/>
      <c r="K854" s="491"/>
      <c r="L854" s="490"/>
      <c r="M854" s="363" t="str">
        <f>IF(G854="", "", VLOOKUP(AO854,【参考】数式用!$AZ$3:$BA$6, 2, FALSE))</f>
        <v/>
      </c>
      <c r="N854" s="364" t="str">
        <f>IF(G854="","",VLOOKUP(G854,【参考】数式用!$A$4:$L$54,MATCH('別紙様式2-3（個表）'!M854,【参考】数式用!$J$3:$L$3,0)+9,FALSE))</f>
        <v/>
      </c>
      <c r="O854" s="497" t="s">
        <v>2396</v>
      </c>
      <c r="P854" s="365" t="str">
        <f t="shared" si="98"/>
        <v>未入力あり</v>
      </c>
      <c r="Q854" s="273" t="str">
        <f>IFERROR(IF(P854="未入力あり","",ROUNDDOWN(ROUNDDOWN($H854*$I854,0)*VLOOKUP($G854,【参考】数式用!$A$4:$E$54,3, FALSE),0)),"")</f>
        <v/>
      </c>
      <c r="R854" s="273" t="str">
        <f>IF(AM854="×", 0,IF(P854="未入力あり","",ROUNDDOWN(ROUNDDOWN($H854*$I854,0)*VLOOKUP($G854,【参考】数式用!$A$4:$E$54,4,FALSE),0)))</f>
        <v/>
      </c>
      <c r="S854" s="366" t="str">
        <f>IF(AN854="×", 0,IF(P854="未入力あり","",ROUNDDOWN(ROUNDDOWN($H854*$I854,0)*VLOOKUP($G854,【参考】数式用!$A$4:$E$54,5, FALSE),0)))</f>
        <v/>
      </c>
      <c r="T854" s="369" t="s">
        <v>3907</v>
      </c>
      <c r="U854" s="370"/>
      <c r="V854" s="33"/>
      <c r="W854" s="641"/>
      <c r="X854" s="641"/>
      <c r="Y854" s="641"/>
      <c r="Z854" s="641"/>
      <c r="AA854" s="641"/>
      <c r="AB854" s="641"/>
      <c r="AC854" s="641"/>
      <c r="AD854" s="641"/>
      <c r="AE854" s="641"/>
      <c r="AF854" s="641"/>
      <c r="AG854" s="641"/>
      <c r="AI854" s="373" t="str">
        <f t="shared" si="93"/>
        <v/>
      </c>
      <c r="AJ854" s="372" t="e">
        <f>VLOOKUP('別紙様式2-3（個表）'!$G854,【参考】数式用!$P$4:$Q$54,2, FALSE)</f>
        <v>#N/A</v>
      </c>
      <c r="AK854" s="372" t="e">
        <f>VLOOKUP('別紙様式2-3（個表）'!$G854,【参考】数式用!$P$4:$W$54,8, FALSE)</f>
        <v>#N/A</v>
      </c>
      <c r="AL854" s="372" t="e">
        <f>VLOOKUP('別紙様式2-3（個表）'!$G854,【参考】数式用!$P$4:$AD$54,15, FALSE)</f>
        <v>#N/A</v>
      </c>
      <c r="AM854" s="372" t="str">
        <f t="shared" si="94"/>
        <v/>
      </c>
      <c r="AN854" s="372" t="str">
        <f t="shared" si="95"/>
        <v/>
      </c>
      <c r="AO854" s="372" t="str">
        <f t="shared" si="96"/>
        <v/>
      </c>
      <c r="AP854" s="372" t="str">
        <f>IF(G854="", "", VLOOKUP(G854,【参考】数式用!$A$4:$M$54,13,FALSE))</f>
        <v/>
      </c>
      <c r="AQ854" s="46" t="str">
        <f t="shared" si="97"/>
        <v>―</v>
      </c>
    </row>
    <row r="855" spans="1:43" ht="45" customHeight="1">
      <c r="A855" s="114">
        <f t="shared" si="99"/>
        <v>841</v>
      </c>
      <c r="B855" s="115" t="str">
        <f>IF(基本情報入力シート!B898="","",基本情報入力シート!B898)</f>
        <v/>
      </c>
      <c r="C855" s="116" t="str">
        <f>IF(基本情報入力シート!L898="","",基本情報入力シート!L898)</f>
        <v/>
      </c>
      <c r="D855" s="116" t="str">
        <f>IF(基本情報入力シート!Q898="","",基本情報入力シート!Q898)</f>
        <v>愛知県</v>
      </c>
      <c r="E855" s="116" t="str">
        <f>IF(基本情報入力シート!V898="","",基本情報入力シート!V898)</f>
        <v/>
      </c>
      <c r="F855" s="116" t="str">
        <f>IF(基本情報入力シート!W898="","",基本情報入力シート!W898)</f>
        <v>事業所番号及びサービス名を入力してください。</v>
      </c>
      <c r="G855" s="116" t="str">
        <f>IF(基本情報入力シート!Z898="","",基本情報入力シート!Z898)</f>
        <v/>
      </c>
      <c r="H855" s="224" t="str">
        <f>IF(基本情報入力シート!AD898="","",基本情報入力シート!AD898)</f>
        <v/>
      </c>
      <c r="I855" s="362" t="str">
        <f>IF(基本情報入力シート!AE898="","",基本情報入力シート!AE898)</f>
        <v/>
      </c>
      <c r="J855" s="487"/>
      <c r="K855" s="491"/>
      <c r="L855" s="490"/>
      <c r="M855" s="363" t="str">
        <f>IF(G855="", "", VLOOKUP(AO855,【参考】数式用!$AZ$3:$BA$6, 2, FALSE))</f>
        <v/>
      </c>
      <c r="N855" s="364" t="str">
        <f>IF(G855="","",VLOOKUP(G855,【参考】数式用!$A$4:$L$54,MATCH('別紙様式2-3（個表）'!M855,【参考】数式用!$J$3:$L$3,0)+9,FALSE))</f>
        <v/>
      </c>
      <c r="O855" s="497" t="s">
        <v>2396</v>
      </c>
      <c r="P855" s="365" t="str">
        <f t="shared" si="98"/>
        <v>未入力あり</v>
      </c>
      <c r="Q855" s="273" t="str">
        <f>IFERROR(IF(P855="未入力あり","",ROUNDDOWN(ROUNDDOWN($H855*$I855,0)*VLOOKUP($G855,【参考】数式用!$A$4:$E$54,3, FALSE),0)),"")</f>
        <v/>
      </c>
      <c r="R855" s="273" t="str">
        <f>IF(AM855="×", 0,IF(P855="未入力あり","",ROUNDDOWN(ROUNDDOWN($H855*$I855,0)*VLOOKUP($G855,【参考】数式用!$A$4:$E$54,4,FALSE),0)))</f>
        <v/>
      </c>
      <c r="S855" s="366" t="str">
        <f>IF(AN855="×", 0,IF(P855="未入力あり","",ROUNDDOWN(ROUNDDOWN($H855*$I855,0)*VLOOKUP($G855,【参考】数式用!$A$4:$E$54,5, FALSE),0)))</f>
        <v/>
      </c>
      <c r="T855" s="369" t="s">
        <v>3907</v>
      </c>
      <c r="U855" s="370"/>
      <c r="V855" s="33"/>
      <c r="W855" s="641"/>
      <c r="X855" s="641"/>
      <c r="Y855" s="641"/>
      <c r="Z855" s="641"/>
      <c r="AA855" s="641"/>
      <c r="AB855" s="641"/>
      <c r="AC855" s="641"/>
      <c r="AD855" s="641"/>
      <c r="AE855" s="641"/>
      <c r="AF855" s="641"/>
      <c r="AG855" s="641"/>
      <c r="AI855" s="373" t="str">
        <f t="shared" si="93"/>
        <v/>
      </c>
      <c r="AJ855" s="372" t="e">
        <f>VLOOKUP('別紙様式2-3（個表）'!$G855,【参考】数式用!$P$4:$Q$54,2, FALSE)</f>
        <v>#N/A</v>
      </c>
      <c r="AK855" s="372" t="e">
        <f>VLOOKUP('別紙様式2-3（個表）'!$G855,【参考】数式用!$P$4:$W$54,8, FALSE)</f>
        <v>#N/A</v>
      </c>
      <c r="AL855" s="372" t="e">
        <f>VLOOKUP('別紙様式2-3（個表）'!$G855,【参考】数式用!$P$4:$AD$54,15, FALSE)</f>
        <v>#N/A</v>
      </c>
      <c r="AM855" s="372" t="str">
        <f t="shared" si="94"/>
        <v/>
      </c>
      <c r="AN855" s="372" t="str">
        <f t="shared" si="95"/>
        <v/>
      </c>
      <c r="AO855" s="372" t="str">
        <f t="shared" si="96"/>
        <v/>
      </c>
      <c r="AP855" s="372" t="str">
        <f>IF(G855="", "", VLOOKUP(G855,【参考】数式用!$A$4:$M$54,13,FALSE))</f>
        <v/>
      </c>
      <c r="AQ855" s="46" t="str">
        <f t="shared" si="97"/>
        <v>―</v>
      </c>
    </row>
    <row r="856" spans="1:43" ht="45" customHeight="1">
      <c r="A856" s="114">
        <f t="shared" si="99"/>
        <v>842</v>
      </c>
      <c r="B856" s="115" t="str">
        <f>IF(基本情報入力シート!B899="","",基本情報入力シート!B899)</f>
        <v/>
      </c>
      <c r="C856" s="116" t="str">
        <f>IF(基本情報入力シート!L899="","",基本情報入力シート!L899)</f>
        <v/>
      </c>
      <c r="D856" s="116" t="str">
        <f>IF(基本情報入力シート!Q899="","",基本情報入力シート!Q899)</f>
        <v>愛知県</v>
      </c>
      <c r="E856" s="116" t="str">
        <f>IF(基本情報入力シート!V899="","",基本情報入力シート!V899)</f>
        <v/>
      </c>
      <c r="F856" s="116" t="str">
        <f>IF(基本情報入力シート!W899="","",基本情報入力シート!W899)</f>
        <v>事業所番号及びサービス名を入力してください。</v>
      </c>
      <c r="G856" s="116" t="str">
        <f>IF(基本情報入力シート!Z899="","",基本情報入力シート!Z899)</f>
        <v/>
      </c>
      <c r="H856" s="224" t="str">
        <f>IF(基本情報入力シート!AD899="","",基本情報入力シート!AD899)</f>
        <v/>
      </c>
      <c r="I856" s="362" t="str">
        <f>IF(基本情報入力シート!AE899="","",基本情報入力シート!AE899)</f>
        <v/>
      </c>
      <c r="J856" s="487"/>
      <c r="K856" s="491"/>
      <c r="L856" s="490"/>
      <c r="M856" s="363" t="str">
        <f>IF(G856="", "", VLOOKUP(AO856,【参考】数式用!$AZ$3:$BA$6, 2, FALSE))</f>
        <v/>
      </c>
      <c r="N856" s="364" t="str">
        <f>IF(G856="","",VLOOKUP(G856,【参考】数式用!$A$4:$L$54,MATCH('別紙様式2-3（個表）'!M856,【参考】数式用!$J$3:$L$3,0)+9,FALSE))</f>
        <v/>
      </c>
      <c r="O856" s="497" t="s">
        <v>2396</v>
      </c>
      <c r="P856" s="365" t="str">
        <f t="shared" si="98"/>
        <v>未入力あり</v>
      </c>
      <c r="Q856" s="273" t="str">
        <f>IFERROR(IF(P856="未入力あり","",ROUNDDOWN(ROUNDDOWN($H856*$I856,0)*VLOOKUP($G856,【参考】数式用!$A$4:$E$54,3, FALSE),0)),"")</f>
        <v/>
      </c>
      <c r="R856" s="273" t="str">
        <f>IF(AM856="×", 0,IF(P856="未入力あり","",ROUNDDOWN(ROUNDDOWN($H856*$I856,0)*VLOOKUP($G856,【参考】数式用!$A$4:$E$54,4,FALSE),0)))</f>
        <v/>
      </c>
      <c r="S856" s="366" t="str">
        <f>IF(AN856="×", 0,IF(P856="未入力あり","",ROUNDDOWN(ROUNDDOWN($H856*$I856,0)*VLOOKUP($G856,【参考】数式用!$A$4:$E$54,5, FALSE),0)))</f>
        <v/>
      </c>
      <c r="T856" s="369" t="s">
        <v>3907</v>
      </c>
      <c r="U856" s="370"/>
      <c r="V856" s="33"/>
      <c r="W856" s="641"/>
      <c r="X856" s="641"/>
      <c r="Y856" s="641"/>
      <c r="Z856" s="641"/>
      <c r="AA856" s="641"/>
      <c r="AB856" s="641"/>
      <c r="AC856" s="641"/>
      <c r="AD856" s="641"/>
      <c r="AE856" s="641"/>
      <c r="AF856" s="641"/>
      <c r="AG856" s="641"/>
      <c r="AI856" s="373" t="str">
        <f t="shared" si="93"/>
        <v/>
      </c>
      <c r="AJ856" s="372" t="e">
        <f>VLOOKUP('別紙様式2-3（個表）'!$G856,【参考】数式用!$P$4:$Q$54,2, FALSE)</f>
        <v>#N/A</v>
      </c>
      <c r="AK856" s="372" t="e">
        <f>VLOOKUP('別紙様式2-3（個表）'!$G856,【参考】数式用!$P$4:$W$54,8, FALSE)</f>
        <v>#N/A</v>
      </c>
      <c r="AL856" s="372" t="e">
        <f>VLOOKUP('別紙様式2-3（個表）'!$G856,【参考】数式用!$P$4:$AD$54,15, FALSE)</f>
        <v>#N/A</v>
      </c>
      <c r="AM856" s="372" t="str">
        <f t="shared" si="94"/>
        <v/>
      </c>
      <c r="AN856" s="372" t="str">
        <f t="shared" si="95"/>
        <v/>
      </c>
      <c r="AO856" s="372" t="str">
        <f t="shared" si="96"/>
        <v/>
      </c>
      <c r="AP856" s="372" t="str">
        <f>IF(G856="", "", VLOOKUP(G856,【参考】数式用!$A$4:$M$54,13,FALSE))</f>
        <v/>
      </c>
      <c r="AQ856" s="46" t="str">
        <f t="shared" si="97"/>
        <v>―</v>
      </c>
    </row>
    <row r="857" spans="1:43" ht="45" customHeight="1">
      <c r="A857" s="114">
        <f t="shared" si="99"/>
        <v>843</v>
      </c>
      <c r="B857" s="115" t="str">
        <f>IF(基本情報入力シート!B900="","",基本情報入力シート!B900)</f>
        <v/>
      </c>
      <c r="C857" s="116" t="str">
        <f>IF(基本情報入力シート!L900="","",基本情報入力シート!L900)</f>
        <v/>
      </c>
      <c r="D857" s="116" t="str">
        <f>IF(基本情報入力シート!Q900="","",基本情報入力シート!Q900)</f>
        <v>愛知県</v>
      </c>
      <c r="E857" s="116" t="str">
        <f>IF(基本情報入力シート!V900="","",基本情報入力シート!V900)</f>
        <v/>
      </c>
      <c r="F857" s="116" t="str">
        <f>IF(基本情報入力シート!W900="","",基本情報入力シート!W900)</f>
        <v>事業所番号及びサービス名を入力してください。</v>
      </c>
      <c r="G857" s="116" t="str">
        <f>IF(基本情報入力シート!Z900="","",基本情報入力シート!Z900)</f>
        <v/>
      </c>
      <c r="H857" s="224" t="str">
        <f>IF(基本情報入力シート!AD900="","",基本情報入力シート!AD900)</f>
        <v/>
      </c>
      <c r="I857" s="362" t="str">
        <f>IF(基本情報入力シート!AE900="","",基本情報入力シート!AE900)</f>
        <v/>
      </c>
      <c r="J857" s="487"/>
      <c r="K857" s="491"/>
      <c r="L857" s="490"/>
      <c r="M857" s="363" t="str">
        <f>IF(G857="", "", VLOOKUP(AO857,【参考】数式用!$AZ$3:$BA$6, 2, FALSE))</f>
        <v/>
      </c>
      <c r="N857" s="364" t="str">
        <f>IF(G857="","",VLOOKUP(G857,【参考】数式用!$A$4:$L$54,MATCH('別紙様式2-3（個表）'!M857,【参考】数式用!$J$3:$L$3,0)+9,FALSE))</f>
        <v/>
      </c>
      <c r="O857" s="497" t="s">
        <v>2396</v>
      </c>
      <c r="P857" s="365" t="str">
        <f t="shared" si="98"/>
        <v>未入力あり</v>
      </c>
      <c r="Q857" s="273" t="str">
        <f>IFERROR(IF(P857="未入力あり","",ROUNDDOWN(ROUNDDOWN($H857*$I857,0)*VLOOKUP($G857,【参考】数式用!$A$4:$E$54,3, FALSE),0)),"")</f>
        <v/>
      </c>
      <c r="R857" s="273" t="str">
        <f>IF(AM857="×", 0,IF(P857="未入力あり","",ROUNDDOWN(ROUNDDOWN($H857*$I857,0)*VLOOKUP($G857,【参考】数式用!$A$4:$E$54,4,FALSE),0)))</f>
        <v/>
      </c>
      <c r="S857" s="366" t="str">
        <f>IF(AN857="×", 0,IF(P857="未入力あり","",ROUNDDOWN(ROUNDDOWN($H857*$I857,0)*VLOOKUP($G857,【参考】数式用!$A$4:$E$54,5, FALSE),0)))</f>
        <v/>
      </c>
      <c r="T857" s="369" t="s">
        <v>3907</v>
      </c>
      <c r="U857" s="370"/>
      <c r="V857" s="33"/>
      <c r="W857" s="641"/>
      <c r="X857" s="641"/>
      <c r="Y857" s="641"/>
      <c r="Z857" s="641"/>
      <c r="AA857" s="641"/>
      <c r="AB857" s="641"/>
      <c r="AC857" s="641"/>
      <c r="AD857" s="641"/>
      <c r="AE857" s="641"/>
      <c r="AF857" s="641"/>
      <c r="AG857" s="641"/>
      <c r="AI857" s="373" t="str">
        <f t="shared" si="93"/>
        <v/>
      </c>
      <c r="AJ857" s="372" t="e">
        <f>VLOOKUP('別紙様式2-3（個表）'!$G857,【参考】数式用!$P$4:$Q$54,2, FALSE)</f>
        <v>#N/A</v>
      </c>
      <c r="AK857" s="372" t="e">
        <f>VLOOKUP('別紙様式2-3（個表）'!$G857,【参考】数式用!$P$4:$W$54,8, FALSE)</f>
        <v>#N/A</v>
      </c>
      <c r="AL857" s="372" t="e">
        <f>VLOOKUP('別紙様式2-3（個表）'!$G857,【参考】数式用!$P$4:$AD$54,15, FALSE)</f>
        <v>#N/A</v>
      </c>
      <c r="AM857" s="372" t="str">
        <f t="shared" si="94"/>
        <v/>
      </c>
      <c r="AN857" s="372" t="str">
        <f t="shared" si="95"/>
        <v/>
      </c>
      <c r="AO857" s="372" t="str">
        <f t="shared" si="96"/>
        <v/>
      </c>
      <c r="AP857" s="372" t="str">
        <f>IF(G857="", "", VLOOKUP(G857,【参考】数式用!$A$4:$M$54,13,FALSE))</f>
        <v/>
      </c>
      <c r="AQ857" s="46" t="str">
        <f t="shared" si="97"/>
        <v>―</v>
      </c>
    </row>
    <row r="858" spans="1:43" ht="45" customHeight="1">
      <c r="A858" s="114">
        <f t="shared" si="99"/>
        <v>844</v>
      </c>
      <c r="B858" s="115" t="str">
        <f>IF(基本情報入力シート!B901="","",基本情報入力シート!B901)</f>
        <v/>
      </c>
      <c r="C858" s="116" t="str">
        <f>IF(基本情報入力シート!L901="","",基本情報入力シート!L901)</f>
        <v/>
      </c>
      <c r="D858" s="116" t="str">
        <f>IF(基本情報入力シート!Q901="","",基本情報入力シート!Q901)</f>
        <v>愛知県</v>
      </c>
      <c r="E858" s="116" t="str">
        <f>IF(基本情報入力シート!V901="","",基本情報入力シート!V901)</f>
        <v/>
      </c>
      <c r="F858" s="116" t="str">
        <f>IF(基本情報入力シート!W901="","",基本情報入力シート!W901)</f>
        <v>事業所番号及びサービス名を入力してください。</v>
      </c>
      <c r="G858" s="116" t="str">
        <f>IF(基本情報入力シート!Z901="","",基本情報入力シート!Z901)</f>
        <v/>
      </c>
      <c r="H858" s="224" t="str">
        <f>IF(基本情報入力シート!AD901="","",基本情報入力シート!AD901)</f>
        <v/>
      </c>
      <c r="I858" s="362" t="str">
        <f>IF(基本情報入力シート!AE901="","",基本情報入力シート!AE901)</f>
        <v/>
      </c>
      <c r="J858" s="487"/>
      <c r="K858" s="491"/>
      <c r="L858" s="490"/>
      <c r="M858" s="363" t="str">
        <f>IF(G858="", "", VLOOKUP(AO858,【参考】数式用!$AZ$3:$BA$6, 2, FALSE))</f>
        <v/>
      </c>
      <c r="N858" s="364" t="str">
        <f>IF(G858="","",VLOOKUP(G858,【参考】数式用!$A$4:$L$54,MATCH('別紙様式2-3（個表）'!M858,【参考】数式用!$J$3:$L$3,0)+9,FALSE))</f>
        <v/>
      </c>
      <c r="O858" s="497" t="s">
        <v>2396</v>
      </c>
      <c r="P858" s="365" t="str">
        <f t="shared" si="98"/>
        <v>未入力あり</v>
      </c>
      <c r="Q858" s="273" t="str">
        <f>IFERROR(IF(P858="未入力あり","",ROUNDDOWN(ROUNDDOWN($H858*$I858,0)*VLOOKUP($G858,【参考】数式用!$A$4:$E$54,3, FALSE),0)),"")</f>
        <v/>
      </c>
      <c r="R858" s="273" t="str">
        <f>IF(AM858="×", 0,IF(P858="未入力あり","",ROUNDDOWN(ROUNDDOWN($H858*$I858,0)*VLOOKUP($G858,【参考】数式用!$A$4:$E$54,4,FALSE),0)))</f>
        <v/>
      </c>
      <c r="S858" s="366" t="str">
        <f>IF(AN858="×", 0,IF(P858="未入力あり","",ROUNDDOWN(ROUNDDOWN($H858*$I858,0)*VLOOKUP($G858,【参考】数式用!$A$4:$E$54,5, FALSE),0)))</f>
        <v/>
      </c>
      <c r="T858" s="369" t="s">
        <v>3907</v>
      </c>
      <c r="U858" s="370"/>
      <c r="V858" s="33"/>
      <c r="W858" s="641"/>
      <c r="X858" s="641"/>
      <c r="Y858" s="641"/>
      <c r="Z858" s="641"/>
      <c r="AA858" s="641"/>
      <c r="AB858" s="641"/>
      <c r="AC858" s="641"/>
      <c r="AD858" s="641"/>
      <c r="AE858" s="641"/>
      <c r="AF858" s="641"/>
      <c r="AG858" s="641"/>
      <c r="AI858" s="373" t="str">
        <f t="shared" si="93"/>
        <v/>
      </c>
      <c r="AJ858" s="372" t="e">
        <f>VLOOKUP('別紙様式2-3（個表）'!$G858,【参考】数式用!$P$4:$Q$54,2, FALSE)</f>
        <v>#N/A</v>
      </c>
      <c r="AK858" s="372" t="e">
        <f>VLOOKUP('別紙様式2-3（個表）'!$G858,【参考】数式用!$P$4:$W$54,8, FALSE)</f>
        <v>#N/A</v>
      </c>
      <c r="AL858" s="372" t="e">
        <f>VLOOKUP('別紙様式2-3（個表）'!$G858,【参考】数式用!$P$4:$AD$54,15, FALSE)</f>
        <v>#N/A</v>
      </c>
      <c r="AM858" s="372" t="str">
        <f t="shared" si="94"/>
        <v/>
      </c>
      <c r="AN858" s="372" t="str">
        <f t="shared" si="95"/>
        <v/>
      </c>
      <c r="AO858" s="372" t="str">
        <f t="shared" si="96"/>
        <v/>
      </c>
      <c r="AP858" s="372" t="str">
        <f>IF(G858="", "", VLOOKUP(G858,【参考】数式用!$A$4:$M$54,13,FALSE))</f>
        <v/>
      </c>
      <c r="AQ858" s="46" t="str">
        <f t="shared" si="97"/>
        <v>―</v>
      </c>
    </row>
    <row r="859" spans="1:43" ht="45" customHeight="1">
      <c r="A859" s="114">
        <f t="shared" si="99"/>
        <v>845</v>
      </c>
      <c r="B859" s="115" t="str">
        <f>IF(基本情報入力シート!B902="","",基本情報入力シート!B902)</f>
        <v/>
      </c>
      <c r="C859" s="116" t="str">
        <f>IF(基本情報入力シート!L902="","",基本情報入力シート!L902)</f>
        <v/>
      </c>
      <c r="D859" s="116" t="str">
        <f>IF(基本情報入力シート!Q902="","",基本情報入力シート!Q902)</f>
        <v>愛知県</v>
      </c>
      <c r="E859" s="116" t="str">
        <f>IF(基本情報入力シート!V902="","",基本情報入力シート!V902)</f>
        <v/>
      </c>
      <c r="F859" s="116" t="str">
        <f>IF(基本情報入力シート!W902="","",基本情報入力シート!W902)</f>
        <v>事業所番号及びサービス名を入力してください。</v>
      </c>
      <c r="G859" s="116" t="str">
        <f>IF(基本情報入力シート!Z902="","",基本情報入力シート!Z902)</f>
        <v/>
      </c>
      <c r="H859" s="224" t="str">
        <f>IF(基本情報入力シート!AD902="","",基本情報入力シート!AD902)</f>
        <v/>
      </c>
      <c r="I859" s="362" t="str">
        <f>IF(基本情報入力シート!AE902="","",基本情報入力シート!AE902)</f>
        <v/>
      </c>
      <c r="J859" s="487"/>
      <c r="K859" s="491"/>
      <c r="L859" s="490"/>
      <c r="M859" s="363" t="str">
        <f>IF(G859="", "", VLOOKUP(AO859,【参考】数式用!$AZ$3:$BA$6, 2, FALSE))</f>
        <v/>
      </c>
      <c r="N859" s="364" t="str">
        <f>IF(G859="","",VLOOKUP(G859,【参考】数式用!$A$4:$L$54,MATCH('別紙様式2-3（個表）'!M859,【参考】数式用!$J$3:$L$3,0)+9,FALSE))</f>
        <v/>
      </c>
      <c r="O859" s="497" t="s">
        <v>2396</v>
      </c>
      <c r="P859" s="365" t="str">
        <f t="shared" si="98"/>
        <v>未入力あり</v>
      </c>
      <c r="Q859" s="273" t="str">
        <f>IFERROR(IF(P859="未入力あり","",ROUNDDOWN(ROUNDDOWN($H859*$I859,0)*VLOOKUP($G859,【参考】数式用!$A$4:$E$54,3, FALSE),0)),"")</f>
        <v/>
      </c>
      <c r="R859" s="273" t="str">
        <f>IF(AM859="×", 0,IF(P859="未入力あり","",ROUNDDOWN(ROUNDDOWN($H859*$I859,0)*VLOOKUP($G859,【参考】数式用!$A$4:$E$54,4,FALSE),0)))</f>
        <v/>
      </c>
      <c r="S859" s="366" t="str">
        <f>IF(AN859="×", 0,IF(P859="未入力あり","",ROUNDDOWN(ROUNDDOWN($H859*$I859,0)*VLOOKUP($G859,【参考】数式用!$A$4:$E$54,5, FALSE),0)))</f>
        <v/>
      </c>
      <c r="T859" s="369" t="s">
        <v>3907</v>
      </c>
      <c r="U859" s="370"/>
      <c r="V859" s="33"/>
      <c r="W859" s="641"/>
      <c r="X859" s="641"/>
      <c r="Y859" s="641"/>
      <c r="Z859" s="641"/>
      <c r="AA859" s="641"/>
      <c r="AB859" s="641"/>
      <c r="AC859" s="641"/>
      <c r="AD859" s="641"/>
      <c r="AE859" s="641"/>
      <c r="AF859" s="641"/>
      <c r="AG859" s="641"/>
      <c r="AI859" s="373" t="str">
        <f t="shared" si="93"/>
        <v/>
      </c>
      <c r="AJ859" s="372" t="e">
        <f>VLOOKUP('別紙様式2-3（個表）'!$G859,【参考】数式用!$P$4:$Q$54,2, FALSE)</f>
        <v>#N/A</v>
      </c>
      <c r="AK859" s="372" t="e">
        <f>VLOOKUP('別紙様式2-3（個表）'!$G859,【参考】数式用!$P$4:$W$54,8, FALSE)</f>
        <v>#N/A</v>
      </c>
      <c r="AL859" s="372" t="e">
        <f>VLOOKUP('別紙様式2-3（個表）'!$G859,【参考】数式用!$P$4:$AD$54,15, FALSE)</f>
        <v>#N/A</v>
      </c>
      <c r="AM859" s="372" t="str">
        <f t="shared" si="94"/>
        <v/>
      </c>
      <c r="AN859" s="372" t="str">
        <f t="shared" si="95"/>
        <v/>
      </c>
      <c r="AO859" s="372" t="str">
        <f t="shared" si="96"/>
        <v/>
      </c>
      <c r="AP859" s="372" t="str">
        <f>IF(G859="", "", VLOOKUP(G859,【参考】数式用!$A$4:$M$54,13,FALSE))</f>
        <v/>
      </c>
      <c r="AQ859" s="46" t="str">
        <f t="shared" si="97"/>
        <v>―</v>
      </c>
    </row>
    <row r="860" spans="1:43" ht="45" customHeight="1">
      <c r="A860" s="114">
        <f t="shared" si="99"/>
        <v>846</v>
      </c>
      <c r="B860" s="115" t="str">
        <f>IF(基本情報入力シート!B903="","",基本情報入力シート!B903)</f>
        <v/>
      </c>
      <c r="C860" s="116" t="str">
        <f>IF(基本情報入力シート!L903="","",基本情報入力シート!L903)</f>
        <v/>
      </c>
      <c r="D860" s="116" t="str">
        <f>IF(基本情報入力シート!Q903="","",基本情報入力シート!Q903)</f>
        <v>愛知県</v>
      </c>
      <c r="E860" s="116" t="str">
        <f>IF(基本情報入力シート!V903="","",基本情報入力シート!V903)</f>
        <v/>
      </c>
      <c r="F860" s="116" t="str">
        <f>IF(基本情報入力シート!W903="","",基本情報入力シート!W903)</f>
        <v>事業所番号及びサービス名を入力してください。</v>
      </c>
      <c r="G860" s="116" t="str">
        <f>IF(基本情報入力シート!Z903="","",基本情報入力シート!Z903)</f>
        <v/>
      </c>
      <c r="H860" s="224" t="str">
        <f>IF(基本情報入力シート!AD903="","",基本情報入力シート!AD903)</f>
        <v/>
      </c>
      <c r="I860" s="362" t="str">
        <f>IF(基本情報入力シート!AE903="","",基本情報入力シート!AE903)</f>
        <v/>
      </c>
      <c r="J860" s="487"/>
      <c r="K860" s="491"/>
      <c r="L860" s="490"/>
      <c r="M860" s="363" t="str">
        <f>IF(G860="", "", VLOOKUP(AO860,【参考】数式用!$AZ$3:$BA$6, 2, FALSE))</f>
        <v/>
      </c>
      <c r="N860" s="364" t="str">
        <f>IF(G860="","",VLOOKUP(G860,【参考】数式用!$A$4:$L$54,MATCH('別紙様式2-3（個表）'!M860,【参考】数式用!$J$3:$L$3,0)+9,FALSE))</f>
        <v/>
      </c>
      <c r="O860" s="497" t="s">
        <v>2396</v>
      </c>
      <c r="P860" s="365" t="str">
        <f t="shared" si="98"/>
        <v>未入力あり</v>
      </c>
      <c r="Q860" s="273" t="str">
        <f>IFERROR(IF(P860="未入力あり","",ROUNDDOWN(ROUNDDOWN($H860*$I860,0)*VLOOKUP($G860,【参考】数式用!$A$4:$E$54,3, FALSE),0)),"")</f>
        <v/>
      </c>
      <c r="R860" s="273" t="str">
        <f>IF(AM860="×", 0,IF(P860="未入力あり","",ROUNDDOWN(ROUNDDOWN($H860*$I860,0)*VLOOKUP($G860,【参考】数式用!$A$4:$E$54,4,FALSE),0)))</f>
        <v/>
      </c>
      <c r="S860" s="366" t="str">
        <f>IF(AN860="×", 0,IF(P860="未入力あり","",ROUNDDOWN(ROUNDDOWN($H860*$I860,0)*VLOOKUP($G860,【参考】数式用!$A$4:$E$54,5, FALSE),0)))</f>
        <v/>
      </c>
      <c r="T860" s="369" t="s">
        <v>3907</v>
      </c>
      <c r="U860" s="370"/>
      <c r="V860" s="33"/>
      <c r="W860" s="641"/>
      <c r="X860" s="641"/>
      <c r="Y860" s="641"/>
      <c r="Z860" s="641"/>
      <c r="AA860" s="641"/>
      <c r="AB860" s="641"/>
      <c r="AC860" s="641"/>
      <c r="AD860" s="641"/>
      <c r="AE860" s="641"/>
      <c r="AF860" s="641"/>
      <c r="AG860" s="641"/>
      <c r="AI860" s="373" t="str">
        <f t="shared" si="93"/>
        <v/>
      </c>
      <c r="AJ860" s="372" t="e">
        <f>VLOOKUP('別紙様式2-3（個表）'!$G860,【参考】数式用!$P$4:$Q$54,2, FALSE)</f>
        <v>#N/A</v>
      </c>
      <c r="AK860" s="372" t="e">
        <f>VLOOKUP('別紙様式2-3（個表）'!$G860,【参考】数式用!$P$4:$W$54,8, FALSE)</f>
        <v>#N/A</v>
      </c>
      <c r="AL860" s="372" t="e">
        <f>VLOOKUP('別紙様式2-3（個表）'!$G860,【参考】数式用!$P$4:$AD$54,15, FALSE)</f>
        <v>#N/A</v>
      </c>
      <c r="AM860" s="372" t="str">
        <f t="shared" si="94"/>
        <v/>
      </c>
      <c r="AN860" s="372" t="str">
        <f t="shared" si="95"/>
        <v/>
      </c>
      <c r="AO860" s="372" t="str">
        <f t="shared" si="96"/>
        <v/>
      </c>
      <c r="AP860" s="372" t="str">
        <f>IF(G860="", "", VLOOKUP(G860,【参考】数式用!$A$4:$M$54,13,FALSE))</f>
        <v/>
      </c>
      <c r="AQ860" s="46" t="str">
        <f t="shared" si="97"/>
        <v>―</v>
      </c>
    </row>
    <row r="861" spans="1:43" ht="45" customHeight="1">
      <c r="A861" s="114">
        <f t="shared" si="99"/>
        <v>847</v>
      </c>
      <c r="B861" s="115" t="str">
        <f>IF(基本情報入力シート!B904="","",基本情報入力シート!B904)</f>
        <v/>
      </c>
      <c r="C861" s="116" t="str">
        <f>IF(基本情報入力シート!L904="","",基本情報入力シート!L904)</f>
        <v/>
      </c>
      <c r="D861" s="116" t="str">
        <f>IF(基本情報入力シート!Q904="","",基本情報入力シート!Q904)</f>
        <v>愛知県</v>
      </c>
      <c r="E861" s="116" t="str">
        <f>IF(基本情報入力シート!V904="","",基本情報入力シート!V904)</f>
        <v/>
      </c>
      <c r="F861" s="116" t="str">
        <f>IF(基本情報入力シート!W904="","",基本情報入力シート!W904)</f>
        <v>事業所番号及びサービス名を入力してください。</v>
      </c>
      <c r="G861" s="116" t="str">
        <f>IF(基本情報入力シート!Z904="","",基本情報入力シート!Z904)</f>
        <v/>
      </c>
      <c r="H861" s="224" t="str">
        <f>IF(基本情報入力シート!AD904="","",基本情報入力シート!AD904)</f>
        <v/>
      </c>
      <c r="I861" s="362" t="str">
        <f>IF(基本情報入力シート!AE904="","",基本情報入力シート!AE904)</f>
        <v/>
      </c>
      <c r="J861" s="487"/>
      <c r="K861" s="491"/>
      <c r="L861" s="490"/>
      <c r="M861" s="363" t="str">
        <f>IF(G861="", "", VLOOKUP(AO861,【参考】数式用!$AZ$3:$BA$6, 2, FALSE))</f>
        <v/>
      </c>
      <c r="N861" s="364" t="str">
        <f>IF(G861="","",VLOOKUP(G861,【参考】数式用!$A$4:$L$54,MATCH('別紙様式2-3（個表）'!M861,【参考】数式用!$J$3:$L$3,0)+9,FALSE))</f>
        <v/>
      </c>
      <c r="O861" s="497" t="s">
        <v>2396</v>
      </c>
      <c r="P861" s="365" t="str">
        <f t="shared" si="98"/>
        <v>未入力あり</v>
      </c>
      <c r="Q861" s="273" t="str">
        <f>IFERROR(IF(P861="未入力あり","",ROUNDDOWN(ROUNDDOWN($H861*$I861,0)*VLOOKUP($G861,【参考】数式用!$A$4:$E$54,3, FALSE),0)),"")</f>
        <v/>
      </c>
      <c r="R861" s="273" t="str">
        <f>IF(AM861="×", 0,IF(P861="未入力あり","",ROUNDDOWN(ROUNDDOWN($H861*$I861,0)*VLOOKUP($G861,【参考】数式用!$A$4:$E$54,4,FALSE),0)))</f>
        <v/>
      </c>
      <c r="S861" s="366" t="str">
        <f>IF(AN861="×", 0,IF(P861="未入力あり","",ROUNDDOWN(ROUNDDOWN($H861*$I861,0)*VLOOKUP($G861,【参考】数式用!$A$4:$E$54,5, FALSE),0)))</f>
        <v/>
      </c>
      <c r="T861" s="369" t="s">
        <v>3907</v>
      </c>
      <c r="U861" s="370"/>
      <c r="V861" s="33"/>
      <c r="W861" s="641"/>
      <c r="X861" s="641"/>
      <c r="Y861" s="641"/>
      <c r="Z861" s="641"/>
      <c r="AA861" s="641"/>
      <c r="AB861" s="641"/>
      <c r="AC861" s="641"/>
      <c r="AD861" s="641"/>
      <c r="AE861" s="641"/>
      <c r="AF861" s="641"/>
      <c r="AG861" s="641"/>
      <c r="AI861" s="373" t="str">
        <f t="shared" si="93"/>
        <v/>
      </c>
      <c r="AJ861" s="372" t="e">
        <f>VLOOKUP('別紙様式2-3（個表）'!$G861,【参考】数式用!$P$4:$Q$54,2, FALSE)</f>
        <v>#N/A</v>
      </c>
      <c r="AK861" s="372" t="e">
        <f>VLOOKUP('別紙様式2-3（個表）'!$G861,【参考】数式用!$P$4:$W$54,8, FALSE)</f>
        <v>#N/A</v>
      </c>
      <c r="AL861" s="372" t="e">
        <f>VLOOKUP('別紙様式2-3（個表）'!$G861,【参考】数式用!$P$4:$AD$54,15, FALSE)</f>
        <v>#N/A</v>
      </c>
      <c r="AM861" s="372" t="str">
        <f t="shared" si="94"/>
        <v/>
      </c>
      <c r="AN861" s="372" t="str">
        <f t="shared" si="95"/>
        <v/>
      </c>
      <c r="AO861" s="372" t="str">
        <f t="shared" si="96"/>
        <v/>
      </c>
      <c r="AP861" s="372" t="str">
        <f>IF(G861="", "", VLOOKUP(G861,【参考】数式用!$A$4:$M$54,13,FALSE))</f>
        <v/>
      </c>
      <c r="AQ861" s="46" t="str">
        <f t="shared" si="97"/>
        <v>―</v>
      </c>
    </row>
    <row r="862" spans="1:43" ht="45" customHeight="1">
      <c r="A862" s="114">
        <f t="shared" si="99"/>
        <v>848</v>
      </c>
      <c r="B862" s="115" t="str">
        <f>IF(基本情報入力シート!B905="","",基本情報入力シート!B905)</f>
        <v/>
      </c>
      <c r="C862" s="116" t="str">
        <f>IF(基本情報入力シート!L905="","",基本情報入力シート!L905)</f>
        <v/>
      </c>
      <c r="D862" s="116" t="str">
        <f>IF(基本情報入力シート!Q905="","",基本情報入力シート!Q905)</f>
        <v>愛知県</v>
      </c>
      <c r="E862" s="116" t="str">
        <f>IF(基本情報入力シート!V905="","",基本情報入力シート!V905)</f>
        <v/>
      </c>
      <c r="F862" s="116" t="str">
        <f>IF(基本情報入力シート!W905="","",基本情報入力シート!W905)</f>
        <v>事業所番号及びサービス名を入力してください。</v>
      </c>
      <c r="G862" s="116" t="str">
        <f>IF(基本情報入力シート!Z905="","",基本情報入力シート!Z905)</f>
        <v/>
      </c>
      <c r="H862" s="224" t="str">
        <f>IF(基本情報入力シート!AD905="","",基本情報入力シート!AD905)</f>
        <v/>
      </c>
      <c r="I862" s="362" t="str">
        <f>IF(基本情報入力シート!AE905="","",基本情報入力シート!AE905)</f>
        <v/>
      </c>
      <c r="J862" s="487"/>
      <c r="K862" s="491"/>
      <c r="L862" s="490"/>
      <c r="M862" s="363" t="str">
        <f>IF(G862="", "", VLOOKUP(AO862,【参考】数式用!$AZ$3:$BA$6, 2, FALSE))</f>
        <v/>
      </c>
      <c r="N862" s="364" t="str">
        <f>IF(G862="","",VLOOKUP(G862,【参考】数式用!$A$4:$L$54,MATCH('別紙様式2-3（個表）'!M862,【参考】数式用!$J$3:$L$3,0)+9,FALSE))</f>
        <v/>
      </c>
      <c r="O862" s="497" t="s">
        <v>2396</v>
      </c>
      <c r="P862" s="365" t="str">
        <f t="shared" si="98"/>
        <v>未入力あり</v>
      </c>
      <c r="Q862" s="273" t="str">
        <f>IFERROR(IF(P862="未入力あり","",ROUNDDOWN(ROUNDDOWN($H862*$I862,0)*VLOOKUP($G862,【参考】数式用!$A$4:$E$54,3, FALSE),0)),"")</f>
        <v/>
      </c>
      <c r="R862" s="273" t="str">
        <f>IF(AM862="×", 0,IF(P862="未入力あり","",ROUNDDOWN(ROUNDDOWN($H862*$I862,0)*VLOOKUP($G862,【参考】数式用!$A$4:$E$54,4,FALSE),0)))</f>
        <v/>
      </c>
      <c r="S862" s="366" t="str">
        <f>IF(AN862="×", 0,IF(P862="未入力あり","",ROUNDDOWN(ROUNDDOWN($H862*$I862,0)*VLOOKUP($G862,【参考】数式用!$A$4:$E$54,5, FALSE),0)))</f>
        <v/>
      </c>
      <c r="T862" s="369" t="s">
        <v>3907</v>
      </c>
      <c r="U862" s="370"/>
      <c r="V862" s="33"/>
      <c r="W862" s="641"/>
      <c r="X862" s="641"/>
      <c r="Y862" s="641"/>
      <c r="Z862" s="641"/>
      <c r="AA862" s="641"/>
      <c r="AB862" s="641"/>
      <c r="AC862" s="641"/>
      <c r="AD862" s="641"/>
      <c r="AE862" s="641"/>
      <c r="AF862" s="641"/>
      <c r="AG862" s="641"/>
      <c r="AI862" s="373" t="str">
        <f t="shared" si="93"/>
        <v/>
      </c>
      <c r="AJ862" s="372" t="e">
        <f>VLOOKUP('別紙様式2-3（個表）'!$G862,【参考】数式用!$P$4:$Q$54,2, FALSE)</f>
        <v>#N/A</v>
      </c>
      <c r="AK862" s="372" t="e">
        <f>VLOOKUP('別紙様式2-3（個表）'!$G862,【参考】数式用!$P$4:$W$54,8, FALSE)</f>
        <v>#N/A</v>
      </c>
      <c r="AL862" s="372" t="e">
        <f>VLOOKUP('別紙様式2-3（個表）'!$G862,【参考】数式用!$P$4:$AD$54,15, FALSE)</f>
        <v>#N/A</v>
      </c>
      <c r="AM862" s="372" t="str">
        <f t="shared" si="94"/>
        <v/>
      </c>
      <c r="AN862" s="372" t="str">
        <f t="shared" si="95"/>
        <v/>
      </c>
      <c r="AO862" s="372" t="str">
        <f t="shared" si="96"/>
        <v/>
      </c>
      <c r="AP862" s="372" t="str">
        <f>IF(G862="", "", VLOOKUP(G862,【参考】数式用!$A$4:$M$54,13,FALSE))</f>
        <v/>
      </c>
      <c r="AQ862" s="46" t="str">
        <f t="shared" si="97"/>
        <v>―</v>
      </c>
    </row>
    <row r="863" spans="1:43" ht="45" customHeight="1">
      <c r="A863" s="114">
        <f t="shared" si="99"/>
        <v>849</v>
      </c>
      <c r="B863" s="115" t="str">
        <f>IF(基本情報入力シート!B906="","",基本情報入力シート!B906)</f>
        <v/>
      </c>
      <c r="C863" s="116" t="str">
        <f>IF(基本情報入力シート!L906="","",基本情報入力シート!L906)</f>
        <v/>
      </c>
      <c r="D863" s="116" t="str">
        <f>IF(基本情報入力シート!Q906="","",基本情報入力シート!Q906)</f>
        <v>愛知県</v>
      </c>
      <c r="E863" s="116" t="str">
        <f>IF(基本情報入力シート!V906="","",基本情報入力シート!V906)</f>
        <v/>
      </c>
      <c r="F863" s="116" t="str">
        <f>IF(基本情報入力シート!W906="","",基本情報入力シート!W906)</f>
        <v>事業所番号及びサービス名を入力してください。</v>
      </c>
      <c r="G863" s="116" t="str">
        <f>IF(基本情報入力シート!Z906="","",基本情報入力シート!Z906)</f>
        <v/>
      </c>
      <c r="H863" s="224" t="str">
        <f>IF(基本情報入力シート!AD906="","",基本情報入力シート!AD906)</f>
        <v/>
      </c>
      <c r="I863" s="362" t="str">
        <f>IF(基本情報入力シート!AE906="","",基本情報入力シート!AE906)</f>
        <v/>
      </c>
      <c r="J863" s="487"/>
      <c r="K863" s="491"/>
      <c r="L863" s="490"/>
      <c r="M863" s="363" t="str">
        <f>IF(G863="", "", VLOOKUP(AO863,【参考】数式用!$AZ$3:$BA$6, 2, FALSE))</f>
        <v/>
      </c>
      <c r="N863" s="364" t="str">
        <f>IF(G863="","",VLOOKUP(G863,【参考】数式用!$A$4:$L$54,MATCH('別紙様式2-3（個表）'!M863,【参考】数式用!$J$3:$L$3,0)+9,FALSE))</f>
        <v/>
      </c>
      <c r="O863" s="497" t="s">
        <v>2396</v>
      </c>
      <c r="P863" s="365" t="str">
        <f t="shared" si="98"/>
        <v>未入力あり</v>
      </c>
      <c r="Q863" s="273" t="str">
        <f>IFERROR(IF(P863="未入力あり","",ROUNDDOWN(ROUNDDOWN($H863*$I863,0)*VLOOKUP($G863,【参考】数式用!$A$4:$E$54,3, FALSE),0)),"")</f>
        <v/>
      </c>
      <c r="R863" s="273" t="str">
        <f>IF(AM863="×", 0,IF(P863="未入力あり","",ROUNDDOWN(ROUNDDOWN($H863*$I863,0)*VLOOKUP($G863,【参考】数式用!$A$4:$E$54,4,FALSE),0)))</f>
        <v/>
      </c>
      <c r="S863" s="366" t="str">
        <f>IF(AN863="×", 0,IF(P863="未入力あり","",ROUNDDOWN(ROUNDDOWN($H863*$I863,0)*VLOOKUP($G863,【参考】数式用!$A$4:$E$54,5, FALSE),0)))</f>
        <v/>
      </c>
      <c r="T863" s="369" t="s">
        <v>3907</v>
      </c>
      <c r="U863" s="370"/>
      <c r="V863" s="33"/>
      <c r="W863" s="641"/>
      <c r="X863" s="641"/>
      <c r="Y863" s="641"/>
      <c r="Z863" s="641"/>
      <c r="AA863" s="641"/>
      <c r="AB863" s="641"/>
      <c r="AC863" s="641"/>
      <c r="AD863" s="641"/>
      <c r="AE863" s="641"/>
      <c r="AF863" s="641"/>
      <c r="AG863" s="641"/>
      <c r="AI863" s="373" t="str">
        <f t="shared" si="93"/>
        <v/>
      </c>
      <c r="AJ863" s="372" t="e">
        <f>VLOOKUP('別紙様式2-3（個表）'!$G863,【参考】数式用!$P$4:$Q$54,2, FALSE)</f>
        <v>#N/A</v>
      </c>
      <c r="AK863" s="372" t="e">
        <f>VLOOKUP('別紙様式2-3（個表）'!$G863,【参考】数式用!$P$4:$W$54,8, FALSE)</f>
        <v>#N/A</v>
      </c>
      <c r="AL863" s="372" t="e">
        <f>VLOOKUP('別紙様式2-3（個表）'!$G863,【参考】数式用!$P$4:$AD$54,15, FALSE)</f>
        <v>#N/A</v>
      </c>
      <c r="AM863" s="372" t="str">
        <f t="shared" si="94"/>
        <v/>
      </c>
      <c r="AN863" s="372" t="str">
        <f t="shared" si="95"/>
        <v/>
      </c>
      <c r="AO863" s="372" t="str">
        <f t="shared" si="96"/>
        <v/>
      </c>
      <c r="AP863" s="372" t="str">
        <f>IF(G863="", "", VLOOKUP(G863,【参考】数式用!$A$4:$M$54,13,FALSE))</f>
        <v/>
      </c>
      <c r="AQ863" s="46" t="str">
        <f t="shared" si="97"/>
        <v>―</v>
      </c>
    </row>
    <row r="864" spans="1:43" ht="45" customHeight="1">
      <c r="A864" s="114">
        <f t="shared" si="99"/>
        <v>850</v>
      </c>
      <c r="B864" s="115" t="str">
        <f>IF(基本情報入力シート!B907="","",基本情報入力シート!B907)</f>
        <v/>
      </c>
      <c r="C864" s="116" t="str">
        <f>IF(基本情報入力シート!L907="","",基本情報入力シート!L907)</f>
        <v/>
      </c>
      <c r="D864" s="116" t="str">
        <f>IF(基本情報入力シート!Q907="","",基本情報入力シート!Q907)</f>
        <v>愛知県</v>
      </c>
      <c r="E864" s="116" t="str">
        <f>IF(基本情報入力シート!V907="","",基本情報入力シート!V907)</f>
        <v/>
      </c>
      <c r="F864" s="116" t="str">
        <f>IF(基本情報入力シート!W907="","",基本情報入力シート!W907)</f>
        <v>事業所番号及びサービス名を入力してください。</v>
      </c>
      <c r="G864" s="116" t="str">
        <f>IF(基本情報入力シート!Z907="","",基本情報入力シート!Z907)</f>
        <v/>
      </c>
      <c r="H864" s="224" t="str">
        <f>IF(基本情報入力シート!AD907="","",基本情報入力シート!AD907)</f>
        <v/>
      </c>
      <c r="I864" s="362" t="str">
        <f>IF(基本情報入力シート!AE907="","",基本情報入力シート!AE907)</f>
        <v/>
      </c>
      <c r="J864" s="487"/>
      <c r="K864" s="491"/>
      <c r="L864" s="490"/>
      <c r="M864" s="363" t="str">
        <f>IF(G864="", "", VLOOKUP(AO864,【参考】数式用!$AZ$3:$BA$6, 2, FALSE))</f>
        <v/>
      </c>
      <c r="N864" s="364" t="str">
        <f>IF(G864="","",VLOOKUP(G864,【参考】数式用!$A$4:$L$54,MATCH('別紙様式2-3（個表）'!M864,【参考】数式用!$J$3:$L$3,0)+9,FALSE))</f>
        <v/>
      </c>
      <c r="O864" s="497" t="s">
        <v>2396</v>
      </c>
      <c r="P864" s="365" t="str">
        <f t="shared" si="98"/>
        <v>未入力あり</v>
      </c>
      <c r="Q864" s="273" t="str">
        <f>IFERROR(IF(P864="未入力あり","",ROUNDDOWN(ROUNDDOWN($H864*$I864,0)*VLOOKUP($G864,【参考】数式用!$A$4:$E$54,3, FALSE),0)),"")</f>
        <v/>
      </c>
      <c r="R864" s="273" t="str">
        <f>IF(AM864="×", 0,IF(P864="未入力あり","",ROUNDDOWN(ROUNDDOWN($H864*$I864,0)*VLOOKUP($G864,【参考】数式用!$A$4:$E$54,4,FALSE),0)))</f>
        <v/>
      </c>
      <c r="S864" s="366" t="str">
        <f>IF(AN864="×", 0,IF(P864="未入力あり","",ROUNDDOWN(ROUNDDOWN($H864*$I864,0)*VLOOKUP($G864,【参考】数式用!$A$4:$E$54,5, FALSE),0)))</f>
        <v/>
      </c>
      <c r="T864" s="369" t="s">
        <v>3907</v>
      </c>
      <c r="U864" s="370"/>
      <c r="V864" s="33"/>
      <c r="W864" s="641"/>
      <c r="X864" s="641"/>
      <c r="Y864" s="641"/>
      <c r="Z864" s="641"/>
      <c r="AA864" s="641"/>
      <c r="AB864" s="641"/>
      <c r="AC864" s="641"/>
      <c r="AD864" s="641"/>
      <c r="AE864" s="641"/>
      <c r="AF864" s="641"/>
      <c r="AG864" s="641"/>
      <c r="AI864" s="373" t="str">
        <f t="shared" si="93"/>
        <v/>
      </c>
      <c r="AJ864" s="372" t="e">
        <f>VLOOKUP('別紙様式2-3（個表）'!$G864,【参考】数式用!$P$4:$Q$54,2, FALSE)</f>
        <v>#N/A</v>
      </c>
      <c r="AK864" s="372" t="e">
        <f>VLOOKUP('別紙様式2-3（個表）'!$G864,【参考】数式用!$P$4:$W$54,8, FALSE)</f>
        <v>#N/A</v>
      </c>
      <c r="AL864" s="372" t="e">
        <f>VLOOKUP('別紙様式2-3（個表）'!$G864,【参考】数式用!$P$4:$AD$54,15, FALSE)</f>
        <v>#N/A</v>
      </c>
      <c r="AM864" s="372" t="str">
        <f t="shared" si="94"/>
        <v/>
      </c>
      <c r="AN864" s="372" t="str">
        <f t="shared" si="95"/>
        <v/>
      </c>
      <c r="AO864" s="372" t="str">
        <f t="shared" si="96"/>
        <v/>
      </c>
      <c r="AP864" s="372" t="str">
        <f>IF(G864="", "", VLOOKUP(G864,【参考】数式用!$A$4:$M$54,13,FALSE))</f>
        <v/>
      </c>
      <c r="AQ864" s="46" t="str">
        <f t="shared" si="97"/>
        <v>―</v>
      </c>
    </row>
    <row r="865" spans="1:43" ht="45" customHeight="1">
      <c r="A865" s="114">
        <f t="shared" si="99"/>
        <v>851</v>
      </c>
      <c r="B865" s="115" t="str">
        <f>IF(基本情報入力シート!B908="","",基本情報入力シート!B908)</f>
        <v/>
      </c>
      <c r="C865" s="116" t="str">
        <f>IF(基本情報入力シート!L908="","",基本情報入力シート!L908)</f>
        <v/>
      </c>
      <c r="D865" s="116" t="str">
        <f>IF(基本情報入力シート!Q908="","",基本情報入力シート!Q908)</f>
        <v>愛知県</v>
      </c>
      <c r="E865" s="116" t="str">
        <f>IF(基本情報入力シート!V908="","",基本情報入力シート!V908)</f>
        <v/>
      </c>
      <c r="F865" s="116" t="str">
        <f>IF(基本情報入力シート!W908="","",基本情報入力シート!W908)</f>
        <v>事業所番号及びサービス名を入力してください。</v>
      </c>
      <c r="G865" s="116" t="str">
        <f>IF(基本情報入力シート!Z908="","",基本情報入力シート!Z908)</f>
        <v/>
      </c>
      <c r="H865" s="224" t="str">
        <f>IF(基本情報入力シート!AD908="","",基本情報入力シート!AD908)</f>
        <v/>
      </c>
      <c r="I865" s="362" t="str">
        <f>IF(基本情報入力シート!AE908="","",基本情報入力シート!AE908)</f>
        <v/>
      </c>
      <c r="J865" s="487"/>
      <c r="K865" s="491"/>
      <c r="L865" s="490"/>
      <c r="M865" s="363" t="str">
        <f>IF(G865="", "", VLOOKUP(AO865,【参考】数式用!$AZ$3:$BA$6, 2, FALSE))</f>
        <v/>
      </c>
      <c r="N865" s="364" t="str">
        <f>IF(G865="","",VLOOKUP(G865,【参考】数式用!$A$4:$L$54,MATCH('別紙様式2-3（個表）'!M865,【参考】数式用!$J$3:$L$3,0)+9,FALSE))</f>
        <v/>
      </c>
      <c r="O865" s="497" t="s">
        <v>2396</v>
      </c>
      <c r="P865" s="365" t="str">
        <f t="shared" si="98"/>
        <v>未入力あり</v>
      </c>
      <c r="Q865" s="273" t="str">
        <f>IFERROR(IF(P865="未入力あり","",ROUNDDOWN(ROUNDDOWN($H865*$I865,0)*VLOOKUP($G865,【参考】数式用!$A$4:$E$54,3, FALSE),0)),"")</f>
        <v/>
      </c>
      <c r="R865" s="273" t="str">
        <f>IF(AM865="×", 0,IF(P865="未入力あり","",ROUNDDOWN(ROUNDDOWN($H865*$I865,0)*VLOOKUP($G865,【参考】数式用!$A$4:$E$54,4,FALSE),0)))</f>
        <v/>
      </c>
      <c r="S865" s="366" t="str">
        <f>IF(AN865="×", 0,IF(P865="未入力あり","",ROUNDDOWN(ROUNDDOWN($H865*$I865,0)*VLOOKUP($G865,【参考】数式用!$A$4:$E$54,5, FALSE),0)))</f>
        <v/>
      </c>
      <c r="T865" s="369" t="s">
        <v>3907</v>
      </c>
      <c r="U865" s="370"/>
      <c r="V865" s="33"/>
      <c r="W865" s="641"/>
      <c r="X865" s="641"/>
      <c r="Y865" s="641"/>
      <c r="Z865" s="641"/>
      <c r="AA865" s="641"/>
      <c r="AB865" s="641"/>
      <c r="AC865" s="641"/>
      <c r="AD865" s="641"/>
      <c r="AE865" s="641"/>
      <c r="AF865" s="641"/>
      <c r="AG865" s="641"/>
      <c r="AI865" s="373" t="str">
        <f t="shared" si="93"/>
        <v/>
      </c>
      <c r="AJ865" s="372" t="e">
        <f>VLOOKUP('別紙様式2-3（個表）'!$G865,【参考】数式用!$P$4:$Q$54,2, FALSE)</f>
        <v>#N/A</v>
      </c>
      <c r="AK865" s="372" t="e">
        <f>VLOOKUP('別紙様式2-3（個表）'!$G865,【参考】数式用!$P$4:$W$54,8, FALSE)</f>
        <v>#N/A</v>
      </c>
      <c r="AL865" s="372" t="e">
        <f>VLOOKUP('別紙様式2-3（個表）'!$G865,【参考】数式用!$P$4:$AD$54,15, FALSE)</f>
        <v>#N/A</v>
      </c>
      <c r="AM865" s="372" t="str">
        <f t="shared" si="94"/>
        <v/>
      </c>
      <c r="AN865" s="372" t="str">
        <f t="shared" si="95"/>
        <v/>
      </c>
      <c r="AO865" s="372" t="str">
        <f t="shared" si="96"/>
        <v/>
      </c>
      <c r="AP865" s="372" t="str">
        <f>IF(G865="", "", VLOOKUP(G865,【参考】数式用!$A$4:$M$54,13,FALSE))</f>
        <v/>
      </c>
      <c r="AQ865" s="46" t="str">
        <f t="shared" si="97"/>
        <v>―</v>
      </c>
    </row>
    <row r="866" spans="1:43" ht="45" customHeight="1">
      <c r="A866" s="114">
        <f t="shared" si="99"/>
        <v>852</v>
      </c>
      <c r="B866" s="115" t="str">
        <f>IF(基本情報入力シート!B909="","",基本情報入力シート!B909)</f>
        <v/>
      </c>
      <c r="C866" s="116" t="str">
        <f>IF(基本情報入力シート!L909="","",基本情報入力シート!L909)</f>
        <v/>
      </c>
      <c r="D866" s="116" t="str">
        <f>IF(基本情報入力シート!Q909="","",基本情報入力シート!Q909)</f>
        <v>愛知県</v>
      </c>
      <c r="E866" s="116" t="str">
        <f>IF(基本情報入力シート!V909="","",基本情報入力シート!V909)</f>
        <v/>
      </c>
      <c r="F866" s="116" t="str">
        <f>IF(基本情報入力シート!W909="","",基本情報入力シート!W909)</f>
        <v>事業所番号及びサービス名を入力してください。</v>
      </c>
      <c r="G866" s="116" t="str">
        <f>IF(基本情報入力シート!Z909="","",基本情報入力シート!Z909)</f>
        <v/>
      </c>
      <c r="H866" s="224" t="str">
        <f>IF(基本情報入力シート!AD909="","",基本情報入力シート!AD909)</f>
        <v/>
      </c>
      <c r="I866" s="362" t="str">
        <f>IF(基本情報入力シート!AE909="","",基本情報入力シート!AE909)</f>
        <v/>
      </c>
      <c r="J866" s="487"/>
      <c r="K866" s="491"/>
      <c r="L866" s="490"/>
      <c r="M866" s="363" t="str">
        <f>IF(G866="", "", VLOOKUP(AO866,【参考】数式用!$AZ$3:$BA$6, 2, FALSE))</f>
        <v/>
      </c>
      <c r="N866" s="364" t="str">
        <f>IF(G866="","",VLOOKUP(G866,【参考】数式用!$A$4:$L$54,MATCH('別紙様式2-3（個表）'!M866,【参考】数式用!$J$3:$L$3,0)+9,FALSE))</f>
        <v/>
      </c>
      <c r="O866" s="497" t="s">
        <v>2396</v>
      </c>
      <c r="P866" s="365" t="str">
        <f t="shared" si="98"/>
        <v>未入力あり</v>
      </c>
      <c r="Q866" s="273" t="str">
        <f>IFERROR(IF(P866="未入力あり","",ROUNDDOWN(ROUNDDOWN($H866*$I866,0)*VLOOKUP($G866,【参考】数式用!$A$4:$E$54,3, FALSE),0)),"")</f>
        <v/>
      </c>
      <c r="R866" s="273" t="str">
        <f>IF(AM866="×", 0,IF(P866="未入力あり","",ROUNDDOWN(ROUNDDOWN($H866*$I866,0)*VLOOKUP($G866,【参考】数式用!$A$4:$E$54,4,FALSE),0)))</f>
        <v/>
      </c>
      <c r="S866" s="366" t="str">
        <f>IF(AN866="×", 0,IF(P866="未入力あり","",ROUNDDOWN(ROUNDDOWN($H866*$I866,0)*VLOOKUP($G866,【参考】数式用!$A$4:$E$54,5, FALSE),0)))</f>
        <v/>
      </c>
      <c r="T866" s="369" t="s">
        <v>3907</v>
      </c>
      <c r="U866" s="370"/>
      <c r="V866" s="33"/>
      <c r="W866" s="641"/>
      <c r="X866" s="641"/>
      <c r="Y866" s="641"/>
      <c r="Z866" s="641"/>
      <c r="AA866" s="641"/>
      <c r="AB866" s="641"/>
      <c r="AC866" s="641"/>
      <c r="AD866" s="641"/>
      <c r="AE866" s="641"/>
      <c r="AF866" s="641"/>
      <c r="AG866" s="641"/>
      <c r="AI866" s="373" t="str">
        <f t="shared" si="93"/>
        <v/>
      </c>
      <c r="AJ866" s="372" t="e">
        <f>VLOOKUP('別紙様式2-3（個表）'!$G866,【参考】数式用!$P$4:$Q$54,2, FALSE)</f>
        <v>#N/A</v>
      </c>
      <c r="AK866" s="372" t="e">
        <f>VLOOKUP('別紙様式2-3（個表）'!$G866,【参考】数式用!$P$4:$W$54,8, FALSE)</f>
        <v>#N/A</v>
      </c>
      <c r="AL866" s="372" t="e">
        <f>VLOOKUP('別紙様式2-3（個表）'!$G866,【参考】数式用!$P$4:$AD$54,15, FALSE)</f>
        <v>#N/A</v>
      </c>
      <c r="AM866" s="372" t="str">
        <f t="shared" si="94"/>
        <v/>
      </c>
      <c r="AN866" s="372" t="str">
        <f t="shared" si="95"/>
        <v/>
      </c>
      <c r="AO866" s="372" t="str">
        <f t="shared" si="96"/>
        <v/>
      </c>
      <c r="AP866" s="372" t="str">
        <f>IF(G866="", "", VLOOKUP(G866,【参考】数式用!$A$4:$M$54,13,FALSE))</f>
        <v/>
      </c>
      <c r="AQ866" s="46" t="str">
        <f t="shared" si="97"/>
        <v>―</v>
      </c>
    </row>
    <row r="867" spans="1:43" ht="45" customHeight="1">
      <c r="A867" s="114">
        <f t="shared" si="99"/>
        <v>853</v>
      </c>
      <c r="B867" s="115" t="str">
        <f>IF(基本情報入力シート!B910="","",基本情報入力シート!B910)</f>
        <v/>
      </c>
      <c r="C867" s="116" t="str">
        <f>IF(基本情報入力シート!L910="","",基本情報入力シート!L910)</f>
        <v/>
      </c>
      <c r="D867" s="116" t="str">
        <f>IF(基本情報入力シート!Q910="","",基本情報入力シート!Q910)</f>
        <v>愛知県</v>
      </c>
      <c r="E867" s="116" t="str">
        <f>IF(基本情報入力シート!V910="","",基本情報入力シート!V910)</f>
        <v/>
      </c>
      <c r="F867" s="116" t="str">
        <f>IF(基本情報入力シート!W910="","",基本情報入力シート!W910)</f>
        <v>事業所番号及びサービス名を入力してください。</v>
      </c>
      <c r="G867" s="116" t="str">
        <f>IF(基本情報入力シート!Z910="","",基本情報入力シート!Z910)</f>
        <v/>
      </c>
      <c r="H867" s="224" t="str">
        <f>IF(基本情報入力シート!AD910="","",基本情報入力シート!AD910)</f>
        <v/>
      </c>
      <c r="I867" s="362" t="str">
        <f>IF(基本情報入力シート!AE910="","",基本情報入力シート!AE910)</f>
        <v/>
      </c>
      <c r="J867" s="487"/>
      <c r="K867" s="491"/>
      <c r="L867" s="490"/>
      <c r="M867" s="363" t="str">
        <f>IF(G867="", "", VLOOKUP(AO867,【参考】数式用!$AZ$3:$BA$6, 2, FALSE))</f>
        <v/>
      </c>
      <c r="N867" s="364" t="str">
        <f>IF(G867="","",VLOOKUP(G867,【参考】数式用!$A$4:$L$54,MATCH('別紙様式2-3（個表）'!M867,【参考】数式用!$J$3:$L$3,0)+9,FALSE))</f>
        <v/>
      </c>
      <c r="O867" s="497" t="s">
        <v>2396</v>
      </c>
      <c r="P867" s="365" t="str">
        <f t="shared" si="98"/>
        <v>未入力あり</v>
      </c>
      <c r="Q867" s="273" t="str">
        <f>IFERROR(IF(P867="未入力あり","",ROUNDDOWN(ROUNDDOWN($H867*$I867,0)*VLOOKUP($G867,【参考】数式用!$A$4:$E$54,3, FALSE),0)),"")</f>
        <v/>
      </c>
      <c r="R867" s="273" t="str">
        <f>IF(AM867="×", 0,IF(P867="未入力あり","",ROUNDDOWN(ROUNDDOWN($H867*$I867,0)*VLOOKUP($G867,【参考】数式用!$A$4:$E$54,4,FALSE),0)))</f>
        <v/>
      </c>
      <c r="S867" s="366" t="str">
        <f>IF(AN867="×", 0,IF(P867="未入力あり","",ROUNDDOWN(ROUNDDOWN($H867*$I867,0)*VLOOKUP($G867,【参考】数式用!$A$4:$E$54,5, FALSE),0)))</f>
        <v/>
      </c>
      <c r="T867" s="369" t="s">
        <v>3907</v>
      </c>
      <c r="U867" s="370"/>
      <c r="V867" s="33"/>
      <c r="W867" s="641"/>
      <c r="X867" s="641"/>
      <c r="Y867" s="641"/>
      <c r="Z867" s="641"/>
      <c r="AA867" s="641"/>
      <c r="AB867" s="641"/>
      <c r="AC867" s="641"/>
      <c r="AD867" s="641"/>
      <c r="AE867" s="641"/>
      <c r="AF867" s="641"/>
      <c r="AG867" s="641"/>
      <c r="AI867" s="373" t="str">
        <f t="shared" si="93"/>
        <v/>
      </c>
      <c r="AJ867" s="372" t="e">
        <f>VLOOKUP('別紙様式2-3（個表）'!$G867,【参考】数式用!$P$4:$Q$54,2, FALSE)</f>
        <v>#N/A</v>
      </c>
      <c r="AK867" s="372" t="e">
        <f>VLOOKUP('別紙様式2-3（個表）'!$G867,【参考】数式用!$P$4:$W$54,8, FALSE)</f>
        <v>#N/A</v>
      </c>
      <c r="AL867" s="372" t="e">
        <f>VLOOKUP('別紙様式2-3（個表）'!$G867,【参考】数式用!$P$4:$AD$54,15, FALSE)</f>
        <v>#N/A</v>
      </c>
      <c r="AM867" s="372" t="str">
        <f t="shared" si="94"/>
        <v/>
      </c>
      <c r="AN867" s="372" t="str">
        <f t="shared" si="95"/>
        <v/>
      </c>
      <c r="AO867" s="372" t="str">
        <f t="shared" si="96"/>
        <v/>
      </c>
      <c r="AP867" s="372" t="str">
        <f>IF(G867="", "", VLOOKUP(G867,【参考】数式用!$A$4:$M$54,13,FALSE))</f>
        <v/>
      </c>
      <c r="AQ867" s="46" t="str">
        <f t="shared" si="97"/>
        <v>―</v>
      </c>
    </row>
    <row r="868" spans="1:43" ht="45" customHeight="1">
      <c r="A868" s="114">
        <f t="shared" si="99"/>
        <v>854</v>
      </c>
      <c r="B868" s="115" t="str">
        <f>IF(基本情報入力シート!B911="","",基本情報入力シート!B911)</f>
        <v/>
      </c>
      <c r="C868" s="116" t="str">
        <f>IF(基本情報入力シート!L911="","",基本情報入力シート!L911)</f>
        <v/>
      </c>
      <c r="D868" s="116" t="str">
        <f>IF(基本情報入力シート!Q911="","",基本情報入力シート!Q911)</f>
        <v>愛知県</v>
      </c>
      <c r="E868" s="116" t="str">
        <f>IF(基本情報入力シート!V911="","",基本情報入力シート!V911)</f>
        <v/>
      </c>
      <c r="F868" s="116" t="str">
        <f>IF(基本情報入力シート!W911="","",基本情報入力シート!W911)</f>
        <v>事業所番号及びサービス名を入力してください。</v>
      </c>
      <c r="G868" s="116" t="str">
        <f>IF(基本情報入力シート!Z911="","",基本情報入力シート!Z911)</f>
        <v/>
      </c>
      <c r="H868" s="224" t="str">
        <f>IF(基本情報入力シート!AD911="","",基本情報入力シート!AD911)</f>
        <v/>
      </c>
      <c r="I868" s="362" t="str">
        <f>IF(基本情報入力シート!AE911="","",基本情報入力シート!AE911)</f>
        <v/>
      </c>
      <c r="J868" s="487"/>
      <c r="K868" s="491"/>
      <c r="L868" s="490"/>
      <c r="M868" s="363" t="str">
        <f>IF(G868="", "", VLOOKUP(AO868,【参考】数式用!$AZ$3:$BA$6, 2, FALSE))</f>
        <v/>
      </c>
      <c r="N868" s="364" t="str">
        <f>IF(G868="","",VLOOKUP(G868,【参考】数式用!$A$4:$L$54,MATCH('別紙様式2-3（個表）'!M868,【参考】数式用!$J$3:$L$3,0)+9,FALSE))</f>
        <v/>
      </c>
      <c r="O868" s="497" t="s">
        <v>2396</v>
      </c>
      <c r="P868" s="365" t="str">
        <f t="shared" si="98"/>
        <v>未入力あり</v>
      </c>
      <c r="Q868" s="273" t="str">
        <f>IFERROR(IF(P868="未入力あり","",ROUNDDOWN(ROUNDDOWN($H868*$I868,0)*VLOOKUP($G868,【参考】数式用!$A$4:$E$54,3, FALSE),0)),"")</f>
        <v/>
      </c>
      <c r="R868" s="273" t="str">
        <f>IF(AM868="×", 0,IF(P868="未入力あり","",ROUNDDOWN(ROUNDDOWN($H868*$I868,0)*VLOOKUP($G868,【参考】数式用!$A$4:$E$54,4,FALSE),0)))</f>
        <v/>
      </c>
      <c r="S868" s="366" t="str">
        <f>IF(AN868="×", 0,IF(P868="未入力あり","",ROUNDDOWN(ROUNDDOWN($H868*$I868,0)*VLOOKUP($G868,【参考】数式用!$A$4:$E$54,5, FALSE),0)))</f>
        <v/>
      </c>
      <c r="T868" s="369" t="s">
        <v>3907</v>
      </c>
      <c r="U868" s="370"/>
      <c r="V868" s="33"/>
      <c r="W868" s="641"/>
      <c r="X868" s="641"/>
      <c r="Y868" s="641"/>
      <c r="Z868" s="641"/>
      <c r="AA868" s="641"/>
      <c r="AB868" s="641"/>
      <c r="AC868" s="641"/>
      <c r="AD868" s="641"/>
      <c r="AE868" s="641"/>
      <c r="AF868" s="641"/>
      <c r="AG868" s="641"/>
      <c r="AI868" s="373" t="str">
        <f t="shared" si="93"/>
        <v/>
      </c>
      <c r="AJ868" s="372" t="e">
        <f>VLOOKUP('別紙様式2-3（個表）'!$G868,【参考】数式用!$P$4:$Q$54,2, FALSE)</f>
        <v>#N/A</v>
      </c>
      <c r="AK868" s="372" t="e">
        <f>VLOOKUP('別紙様式2-3（個表）'!$G868,【参考】数式用!$P$4:$W$54,8, FALSE)</f>
        <v>#N/A</v>
      </c>
      <c r="AL868" s="372" t="e">
        <f>VLOOKUP('別紙様式2-3（個表）'!$G868,【参考】数式用!$P$4:$AD$54,15, FALSE)</f>
        <v>#N/A</v>
      </c>
      <c r="AM868" s="372" t="str">
        <f t="shared" si="94"/>
        <v/>
      </c>
      <c r="AN868" s="372" t="str">
        <f t="shared" si="95"/>
        <v/>
      </c>
      <c r="AO868" s="372" t="str">
        <f t="shared" si="96"/>
        <v/>
      </c>
      <c r="AP868" s="372" t="str">
        <f>IF(G868="", "", VLOOKUP(G868,【参考】数式用!$A$4:$M$54,13,FALSE))</f>
        <v/>
      </c>
      <c r="AQ868" s="46" t="str">
        <f t="shared" si="97"/>
        <v>―</v>
      </c>
    </row>
    <row r="869" spans="1:43" ht="45" customHeight="1">
      <c r="A869" s="114">
        <f t="shared" si="99"/>
        <v>855</v>
      </c>
      <c r="B869" s="115" t="str">
        <f>IF(基本情報入力シート!B912="","",基本情報入力シート!B912)</f>
        <v/>
      </c>
      <c r="C869" s="116" t="str">
        <f>IF(基本情報入力シート!L912="","",基本情報入力シート!L912)</f>
        <v/>
      </c>
      <c r="D869" s="116" t="str">
        <f>IF(基本情報入力シート!Q912="","",基本情報入力シート!Q912)</f>
        <v>愛知県</v>
      </c>
      <c r="E869" s="116" t="str">
        <f>IF(基本情報入力シート!V912="","",基本情報入力シート!V912)</f>
        <v/>
      </c>
      <c r="F869" s="116" t="str">
        <f>IF(基本情報入力シート!W912="","",基本情報入力シート!W912)</f>
        <v>事業所番号及びサービス名を入力してください。</v>
      </c>
      <c r="G869" s="116" t="str">
        <f>IF(基本情報入力シート!Z912="","",基本情報入力シート!Z912)</f>
        <v/>
      </c>
      <c r="H869" s="224" t="str">
        <f>IF(基本情報入力シート!AD912="","",基本情報入力シート!AD912)</f>
        <v/>
      </c>
      <c r="I869" s="362" t="str">
        <f>IF(基本情報入力シート!AE912="","",基本情報入力シート!AE912)</f>
        <v/>
      </c>
      <c r="J869" s="487"/>
      <c r="K869" s="491"/>
      <c r="L869" s="490"/>
      <c r="M869" s="363" t="str">
        <f>IF(G869="", "", VLOOKUP(AO869,【参考】数式用!$AZ$3:$BA$6, 2, FALSE))</f>
        <v/>
      </c>
      <c r="N869" s="364" t="str">
        <f>IF(G869="","",VLOOKUP(G869,【参考】数式用!$A$4:$L$54,MATCH('別紙様式2-3（個表）'!M869,【参考】数式用!$J$3:$L$3,0)+9,FALSE))</f>
        <v/>
      </c>
      <c r="O869" s="497" t="s">
        <v>2396</v>
      </c>
      <c r="P869" s="365" t="str">
        <f t="shared" si="98"/>
        <v>未入力あり</v>
      </c>
      <c r="Q869" s="273" t="str">
        <f>IFERROR(IF(P869="未入力あり","",ROUNDDOWN(ROUNDDOWN($H869*$I869,0)*VLOOKUP($G869,【参考】数式用!$A$4:$E$54,3, FALSE),0)),"")</f>
        <v/>
      </c>
      <c r="R869" s="273" t="str">
        <f>IF(AM869="×", 0,IF(P869="未入力あり","",ROUNDDOWN(ROUNDDOWN($H869*$I869,0)*VLOOKUP($G869,【参考】数式用!$A$4:$E$54,4,FALSE),0)))</f>
        <v/>
      </c>
      <c r="S869" s="366" t="str">
        <f>IF(AN869="×", 0,IF(P869="未入力あり","",ROUNDDOWN(ROUNDDOWN($H869*$I869,0)*VLOOKUP($G869,【参考】数式用!$A$4:$E$54,5, FALSE),0)))</f>
        <v/>
      </c>
      <c r="T869" s="369" t="s">
        <v>3907</v>
      </c>
      <c r="U869" s="370"/>
      <c r="V869" s="33"/>
      <c r="W869" s="641"/>
      <c r="X869" s="641"/>
      <c r="Y869" s="641"/>
      <c r="Z869" s="641"/>
      <c r="AA869" s="641"/>
      <c r="AB869" s="641"/>
      <c r="AC869" s="641"/>
      <c r="AD869" s="641"/>
      <c r="AE869" s="641"/>
      <c r="AF869" s="641"/>
      <c r="AG869" s="641"/>
      <c r="AI869" s="373" t="str">
        <f t="shared" si="93"/>
        <v/>
      </c>
      <c r="AJ869" s="372" t="e">
        <f>VLOOKUP('別紙様式2-3（個表）'!$G869,【参考】数式用!$P$4:$Q$54,2, FALSE)</f>
        <v>#N/A</v>
      </c>
      <c r="AK869" s="372" t="e">
        <f>VLOOKUP('別紙様式2-3（個表）'!$G869,【参考】数式用!$P$4:$W$54,8, FALSE)</f>
        <v>#N/A</v>
      </c>
      <c r="AL869" s="372" t="e">
        <f>VLOOKUP('別紙様式2-3（個表）'!$G869,【参考】数式用!$P$4:$AD$54,15, FALSE)</f>
        <v>#N/A</v>
      </c>
      <c r="AM869" s="372" t="str">
        <f t="shared" si="94"/>
        <v/>
      </c>
      <c r="AN869" s="372" t="str">
        <f t="shared" si="95"/>
        <v/>
      </c>
      <c r="AO869" s="372" t="str">
        <f t="shared" si="96"/>
        <v/>
      </c>
      <c r="AP869" s="372" t="str">
        <f>IF(G869="", "", VLOOKUP(G869,【参考】数式用!$A$4:$M$54,13,FALSE))</f>
        <v/>
      </c>
      <c r="AQ869" s="46" t="str">
        <f t="shared" si="97"/>
        <v>―</v>
      </c>
    </row>
    <row r="870" spans="1:43" ht="45" customHeight="1">
      <c r="A870" s="114">
        <f t="shared" si="99"/>
        <v>856</v>
      </c>
      <c r="B870" s="115" t="str">
        <f>IF(基本情報入力シート!B913="","",基本情報入力シート!B913)</f>
        <v/>
      </c>
      <c r="C870" s="116" t="str">
        <f>IF(基本情報入力シート!L913="","",基本情報入力シート!L913)</f>
        <v/>
      </c>
      <c r="D870" s="116" t="str">
        <f>IF(基本情報入力シート!Q913="","",基本情報入力シート!Q913)</f>
        <v>愛知県</v>
      </c>
      <c r="E870" s="116" t="str">
        <f>IF(基本情報入力シート!V913="","",基本情報入力シート!V913)</f>
        <v/>
      </c>
      <c r="F870" s="116" t="str">
        <f>IF(基本情報入力シート!W913="","",基本情報入力シート!W913)</f>
        <v>事業所番号及びサービス名を入力してください。</v>
      </c>
      <c r="G870" s="116" t="str">
        <f>IF(基本情報入力シート!Z913="","",基本情報入力シート!Z913)</f>
        <v/>
      </c>
      <c r="H870" s="224" t="str">
        <f>IF(基本情報入力シート!AD913="","",基本情報入力シート!AD913)</f>
        <v/>
      </c>
      <c r="I870" s="362" t="str">
        <f>IF(基本情報入力シート!AE913="","",基本情報入力シート!AE913)</f>
        <v/>
      </c>
      <c r="J870" s="487"/>
      <c r="K870" s="491"/>
      <c r="L870" s="490"/>
      <c r="M870" s="363" t="str">
        <f>IF(G870="", "", VLOOKUP(AO870,【参考】数式用!$AZ$3:$BA$6, 2, FALSE))</f>
        <v/>
      </c>
      <c r="N870" s="364" t="str">
        <f>IF(G870="","",VLOOKUP(G870,【参考】数式用!$A$4:$L$54,MATCH('別紙様式2-3（個表）'!M870,【参考】数式用!$J$3:$L$3,0)+9,FALSE))</f>
        <v/>
      </c>
      <c r="O870" s="497" t="s">
        <v>2396</v>
      </c>
      <c r="P870" s="365" t="str">
        <f t="shared" si="98"/>
        <v>未入力あり</v>
      </c>
      <c r="Q870" s="273" t="str">
        <f>IFERROR(IF(P870="未入力あり","",ROUNDDOWN(ROUNDDOWN($H870*$I870,0)*VLOOKUP($G870,【参考】数式用!$A$4:$E$54,3, FALSE),0)),"")</f>
        <v/>
      </c>
      <c r="R870" s="273" t="str">
        <f>IF(AM870="×", 0,IF(P870="未入力あり","",ROUNDDOWN(ROUNDDOWN($H870*$I870,0)*VLOOKUP($G870,【参考】数式用!$A$4:$E$54,4,FALSE),0)))</f>
        <v/>
      </c>
      <c r="S870" s="366" t="str">
        <f>IF(AN870="×", 0,IF(P870="未入力あり","",ROUNDDOWN(ROUNDDOWN($H870*$I870,0)*VLOOKUP($G870,【参考】数式用!$A$4:$E$54,5, FALSE),0)))</f>
        <v/>
      </c>
      <c r="T870" s="369" t="s">
        <v>3907</v>
      </c>
      <c r="U870" s="370"/>
      <c r="V870" s="33"/>
      <c r="W870" s="641"/>
      <c r="X870" s="641"/>
      <c r="Y870" s="641"/>
      <c r="Z870" s="641"/>
      <c r="AA870" s="641"/>
      <c r="AB870" s="641"/>
      <c r="AC870" s="641"/>
      <c r="AD870" s="641"/>
      <c r="AE870" s="641"/>
      <c r="AF870" s="641"/>
      <c r="AG870" s="641"/>
      <c r="AI870" s="373" t="str">
        <f t="shared" si="93"/>
        <v/>
      </c>
      <c r="AJ870" s="372" t="e">
        <f>VLOOKUP('別紙様式2-3（個表）'!$G870,【参考】数式用!$P$4:$Q$54,2, FALSE)</f>
        <v>#N/A</v>
      </c>
      <c r="AK870" s="372" t="e">
        <f>VLOOKUP('別紙様式2-3（個表）'!$G870,【参考】数式用!$P$4:$W$54,8, FALSE)</f>
        <v>#N/A</v>
      </c>
      <c r="AL870" s="372" t="e">
        <f>VLOOKUP('別紙様式2-3（個表）'!$G870,【参考】数式用!$P$4:$AD$54,15, FALSE)</f>
        <v>#N/A</v>
      </c>
      <c r="AM870" s="372" t="str">
        <f t="shared" si="94"/>
        <v/>
      </c>
      <c r="AN870" s="372" t="str">
        <f t="shared" si="95"/>
        <v/>
      </c>
      <c r="AO870" s="372" t="str">
        <f t="shared" si="96"/>
        <v/>
      </c>
      <c r="AP870" s="372" t="str">
        <f>IF(G870="", "", VLOOKUP(G870,【参考】数式用!$A$4:$M$54,13,FALSE))</f>
        <v/>
      </c>
      <c r="AQ870" s="46" t="str">
        <f t="shared" si="97"/>
        <v>―</v>
      </c>
    </row>
    <row r="871" spans="1:43" ht="45" customHeight="1">
      <c r="A871" s="114">
        <f t="shared" si="99"/>
        <v>857</v>
      </c>
      <c r="B871" s="115" t="str">
        <f>IF(基本情報入力シート!B914="","",基本情報入力シート!B914)</f>
        <v/>
      </c>
      <c r="C871" s="116" t="str">
        <f>IF(基本情報入力シート!L914="","",基本情報入力シート!L914)</f>
        <v/>
      </c>
      <c r="D871" s="116" t="str">
        <f>IF(基本情報入力シート!Q914="","",基本情報入力シート!Q914)</f>
        <v>愛知県</v>
      </c>
      <c r="E871" s="116" t="str">
        <f>IF(基本情報入力シート!V914="","",基本情報入力シート!V914)</f>
        <v/>
      </c>
      <c r="F871" s="116" t="str">
        <f>IF(基本情報入力シート!W914="","",基本情報入力シート!W914)</f>
        <v>事業所番号及びサービス名を入力してください。</v>
      </c>
      <c r="G871" s="116" t="str">
        <f>IF(基本情報入力シート!Z914="","",基本情報入力シート!Z914)</f>
        <v/>
      </c>
      <c r="H871" s="224" t="str">
        <f>IF(基本情報入力シート!AD914="","",基本情報入力シート!AD914)</f>
        <v/>
      </c>
      <c r="I871" s="362" t="str">
        <f>IF(基本情報入力シート!AE914="","",基本情報入力シート!AE914)</f>
        <v/>
      </c>
      <c r="J871" s="487"/>
      <c r="K871" s="491"/>
      <c r="L871" s="490"/>
      <c r="M871" s="363" t="str">
        <f>IF(G871="", "", VLOOKUP(AO871,【参考】数式用!$AZ$3:$BA$6, 2, FALSE))</f>
        <v/>
      </c>
      <c r="N871" s="364" t="str">
        <f>IF(G871="","",VLOOKUP(G871,【参考】数式用!$A$4:$L$54,MATCH('別紙様式2-3（個表）'!M871,【参考】数式用!$J$3:$L$3,0)+9,FALSE))</f>
        <v/>
      </c>
      <c r="O871" s="497" t="s">
        <v>2396</v>
      </c>
      <c r="P871" s="365" t="str">
        <f t="shared" si="98"/>
        <v>未入力あり</v>
      </c>
      <c r="Q871" s="273" t="str">
        <f>IFERROR(IF(P871="未入力あり","",ROUNDDOWN(ROUNDDOWN($H871*$I871,0)*VLOOKUP($G871,【参考】数式用!$A$4:$E$54,3, FALSE),0)),"")</f>
        <v/>
      </c>
      <c r="R871" s="273" t="str">
        <f>IF(AM871="×", 0,IF(P871="未入力あり","",ROUNDDOWN(ROUNDDOWN($H871*$I871,0)*VLOOKUP($G871,【参考】数式用!$A$4:$E$54,4,FALSE),0)))</f>
        <v/>
      </c>
      <c r="S871" s="366" t="str">
        <f>IF(AN871="×", 0,IF(P871="未入力あり","",ROUNDDOWN(ROUNDDOWN($H871*$I871,0)*VLOOKUP($G871,【参考】数式用!$A$4:$E$54,5, FALSE),0)))</f>
        <v/>
      </c>
      <c r="T871" s="369" t="s">
        <v>3907</v>
      </c>
      <c r="U871" s="370"/>
      <c r="V871" s="33"/>
      <c r="W871" s="641"/>
      <c r="X871" s="641"/>
      <c r="Y871" s="641"/>
      <c r="Z871" s="641"/>
      <c r="AA871" s="641"/>
      <c r="AB871" s="641"/>
      <c r="AC871" s="641"/>
      <c r="AD871" s="641"/>
      <c r="AE871" s="641"/>
      <c r="AF871" s="641"/>
      <c r="AG871" s="641"/>
      <c r="AI871" s="373" t="str">
        <f t="shared" si="93"/>
        <v/>
      </c>
      <c r="AJ871" s="372" t="e">
        <f>VLOOKUP('別紙様式2-3（個表）'!$G871,【参考】数式用!$P$4:$Q$54,2, FALSE)</f>
        <v>#N/A</v>
      </c>
      <c r="AK871" s="372" t="e">
        <f>VLOOKUP('別紙様式2-3（個表）'!$G871,【参考】数式用!$P$4:$W$54,8, FALSE)</f>
        <v>#N/A</v>
      </c>
      <c r="AL871" s="372" t="e">
        <f>VLOOKUP('別紙様式2-3（個表）'!$G871,【参考】数式用!$P$4:$AD$54,15, FALSE)</f>
        <v>#N/A</v>
      </c>
      <c r="AM871" s="372" t="str">
        <f t="shared" si="94"/>
        <v/>
      </c>
      <c r="AN871" s="372" t="str">
        <f t="shared" si="95"/>
        <v/>
      </c>
      <c r="AO871" s="372" t="str">
        <f t="shared" si="96"/>
        <v/>
      </c>
      <c r="AP871" s="372" t="str">
        <f>IF(G871="", "", VLOOKUP(G871,【参考】数式用!$A$4:$M$54,13,FALSE))</f>
        <v/>
      </c>
      <c r="AQ871" s="46" t="str">
        <f t="shared" si="97"/>
        <v>―</v>
      </c>
    </row>
    <row r="872" spans="1:43" ht="45" customHeight="1">
      <c r="A872" s="114">
        <f t="shared" si="99"/>
        <v>858</v>
      </c>
      <c r="B872" s="115" t="str">
        <f>IF(基本情報入力シート!B915="","",基本情報入力シート!B915)</f>
        <v/>
      </c>
      <c r="C872" s="116" t="str">
        <f>IF(基本情報入力シート!L915="","",基本情報入力シート!L915)</f>
        <v/>
      </c>
      <c r="D872" s="116" t="str">
        <f>IF(基本情報入力シート!Q915="","",基本情報入力シート!Q915)</f>
        <v>愛知県</v>
      </c>
      <c r="E872" s="116" t="str">
        <f>IF(基本情報入力シート!V915="","",基本情報入力シート!V915)</f>
        <v/>
      </c>
      <c r="F872" s="116" t="str">
        <f>IF(基本情報入力シート!W915="","",基本情報入力シート!W915)</f>
        <v>事業所番号及びサービス名を入力してください。</v>
      </c>
      <c r="G872" s="116" t="str">
        <f>IF(基本情報入力シート!Z915="","",基本情報入力シート!Z915)</f>
        <v/>
      </c>
      <c r="H872" s="224" t="str">
        <f>IF(基本情報入力シート!AD915="","",基本情報入力シート!AD915)</f>
        <v/>
      </c>
      <c r="I872" s="362" t="str">
        <f>IF(基本情報入力シート!AE915="","",基本情報入力シート!AE915)</f>
        <v/>
      </c>
      <c r="J872" s="487"/>
      <c r="K872" s="491"/>
      <c r="L872" s="490"/>
      <c r="M872" s="363" t="str">
        <f>IF(G872="", "", VLOOKUP(AO872,【参考】数式用!$AZ$3:$BA$6, 2, FALSE))</f>
        <v/>
      </c>
      <c r="N872" s="364" t="str">
        <f>IF(G872="","",VLOOKUP(G872,【参考】数式用!$A$4:$L$54,MATCH('別紙様式2-3（個表）'!M872,【参考】数式用!$J$3:$L$3,0)+9,FALSE))</f>
        <v/>
      </c>
      <c r="O872" s="497" t="s">
        <v>2396</v>
      </c>
      <c r="P872" s="365" t="str">
        <f t="shared" si="98"/>
        <v>未入力あり</v>
      </c>
      <c r="Q872" s="273" t="str">
        <f>IFERROR(IF(P872="未入力あり","",ROUNDDOWN(ROUNDDOWN($H872*$I872,0)*VLOOKUP($G872,【参考】数式用!$A$4:$E$54,3, FALSE),0)),"")</f>
        <v/>
      </c>
      <c r="R872" s="273" t="str">
        <f>IF(AM872="×", 0,IF(P872="未入力あり","",ROUNDDOWN(ROUNDDOWN($H872*$I872,0)*VLOOKUP($G872,【参考】数式用!$A$4:$E$54,4,FALSE),0)))</f>
        <v/>
      </c>
      <c r="S872" s="366" t="str">
        <f>IF(AN872="×", 0,IF(P872="未入力あり","",ROUNDDOWN(ROUNDDOWN($H872*$I872,0)*VLOOKUP($G872,【参考】数式用!$A$4:$E$54,5, FALSE),0)))</f>
        <v/>
      </c>
      <c r="T872" s="369" t="s">
        <v>3907</v>
      </c>
      <c r="U872" s="370"/>
      <c r="V872" s="33"/>
      <c r="W872" s="641"/>
      <c r="X872" s="641"/>
      <c r="Y872" s="641"/>
      <c r="Z872" s="641"/>
      <c r="AA872" s="641"/>
      <c r="AB872" s="641"/>
      <c r="AC872" s="641"/>
      <c r="AD872" s="641"/>
      <c r="AE872" s="641"/>
      <c r="AF872" s="641"/>
      <c r="AG872" s="641"/>
      <c r="AI872" s="373" t="str">
        <f t="shared" si="93"/>
        <v/>
      </c>
      <c r="AJ872" s="372" t="e">
        <f>VLOOKUP('別紙様式2-3（個表）'!$G872,【参考】数式用!$P$4:$Q$54,2, FALSE)</f>
        <v>#N/A</v>
      </c>
      <c r="AK872" s="372" t="e">
        <f>VLOOKUP('別紙様式2-3（個表）'!$G872,【参考】数式用!$P$4:$W$54,8, FALSE)</f>
        <v>#N/A</v>
      </c>
      <c r="AL872" s="372" t="e">
        <f>VLOOKUP('別紙様式2-3（個表）'!$G872,【参考】数式用!$P$4:$AD$54,15, FALSE)</f>
        <v>#N/A</v>
      </c>
      <c r="AM872" s="372" t="str">
        <f t="shared" si="94"/>
        <v/>
      </c>
      <c r="AN872" s="372" t="str">
        <f t="shared" si="95"/>
        <v/>
      </c>
      <c r="AO872" s="372" t="str">
        <f t="shared" si="96"/>
        <v/>
      </c>
      <c r="AP872" s="372" t="str">
        <f>IF(G872="", "", VLOOKUP(G872,【参考】数式用!$A$4:$M$54,13,FALSE))</f>
        <v/>
      </c>
      <c r="AQ872" s="46" t="str">
        <f t="shared" si="97"/>
        <v>―</v>
      </c>
    </row>
    <row r="873" spans="1:43" ht="45" customHeight="1">
      <c r="A873" s="114">
        <f t="shared" si="99"/>
        <v>859</v>
      </c>
      <c r="B873" s="115" t="str">
        <f>IF(基本情報入力シート!B916="","",基本情報入力シート!B916)</f>
        <v/>
      </c>
      <c r="C873" s="116" t="str">
        <f>IF(基本情報入力シート!L916="","",基本情報入力シート!L916)</f>
        <v/>
      </c>
      <c r="D873" s="116" t="str">
        <f>IF(基本情報入力シート!Q916="","",基本情報入力シート!Q916)</f>
        <v>愛知県</v>
      </c>
      <c r="E873" s="116" t="str">
        <f>IF(基本情報入力シート!V916="","",基本情報入力シート!V916)</f>
        <v/>
      </c>
      <c r="F873" s="116" t="str">
        <f>IF(基本情報入力シート!W916="","",基本情報入力シート!W916)</f>
        <v>事業所番号及びサービス名を入力してください。</v>
      </c>
      <c r="G873" s="116" t="str">
        <f>IF(基本情報入力シート!Z916="","",基本情報入力シート!Z916)</f>
        <v/>
      </c>
      <c r="H873" s="224" t="str">
        <f>IF(基本情報入力シート!AD916="","",基本情報入力シート!AD916)</f>
        <v/>
      </c>
      <c r="I873" s="362" t="str">
        <f>IF(基本情報入力シート!AE916="","",基本情報入力シート!AE916)</f>
        <v/>
      </c>
      <c r="J873" s="487"/>
      <c r="K873" s="491"/>
      <c r="L873" s="490"/>
      <c r="M873" s="363" t="str">
        <f>IF(G873="", "", VLOOKUP(AO873,【参考】数式用!$AZ$3:$BA$6, 2, FALSE))</f>
        <v/>
      </c>
      <c r="N873" s="364" t="str">
        <f>IF(G873="","",VLOOKUP(G873,【参考】数式用!$A$4:$L$54,MATCH('別紙様式2-3（個表）'!M873,【参考】数式用!$J$3:$L$3,0)+9,FALSE))</f>
        <v/>
      </c>
      <c r="O873" s="497" t="s">
        <v>2396</v>
      </c>
      <c r="P873" s="365" t="str">
        <f t="shared" si="98"/>
        <v>未入力あり</v>
      </c>
      <c r="Q873" s="273" t="str">
        <f>IFERROR(IF(P873="未入力あり","",ROUNDDOWN(ROUNDDOWN($H873*$I873,0)*VLOOKUP($G873,【参考】数式用!$A$4:$E$54,3, FALSE),0)),"")</f>
        <v/>
      </c>
      <c r="R873" s="273" t="str">
        <f>IF(AM873="×", 0,IF(P873="未入力あり","",ROUNDDOWN(ROUNDDOWN($H873*$I873,0)*VLOOKUP($G873,【参考】数式用!$A$4:$E$54,4,FALSE),0)))</f>
        <v/>
      </c>
      <c r="S873" s="366" t="str">
        <f>IF(AN873="×", 0,IF(P873="未入力あり","",ROUNDDOWN(ROUNDDOWN($H873*$I873,0)*VLOOKUP($G873,【参考】数式用!$A$4:$E$54,5, FALSE),0)))</f>
        <v/>
      </c>
      <c r="T873" s="369" t="s">
        <v>3907</v>
      </c>
      <c r="U873" s="370"/>
      <c r="V873" s="33"/>
      <c r="W873" s="641"/>
      <c r="X873" s="641"/>
      <c r="Y873" s="641"/>
      <c r="Z873" s="641"/>
      <c r="AA873" s="641"/>
      <c r="AB873" s="641"/>
      <c r="AC873" s="641"/>
      <c r="AD873" s="641"/>
      <c r="AE873" s="641"/>
      <c r="AF873" s="641"/>
      <c r="AG873" s="641"/>
      <c r="AI873" s="373" t="str">
        <f t="shared" si="93"/>
        <v/>
      </c>
      <c r="AJ873" s="372" t="e">
        <f>VLOOKUP('別紙様式2-3（個表）'!$G873,【参考】数式用!$P$4:$Q$54,2, FALSE)</f>
        <v>#N/A</v>
      </c>
      <c r="AK873" s="372" t="e">
        <f>VLOOKUP('別紙様式2-3（個表）'!$G873,【参考】数式用!$P$4:$W$54,8, FALSE)</f>
        <v>#N/A</v>
      </c>
      <c r="AL873" s="372" t="e">
        <f>VLOOKUP('別紙様式2-3（個表）'!$G873,【参考】数式用!$P$4:$AD$54,15, FALSE)</f>
        <v>#N/A</v>
      </c>
      <c r="AM873" s="372" t="str">
        <f t="shared" si="94"/>
        <v/>
      </c>
      <c r="AN873" s="372" t="str">
        <f t="shared" si="95"/>
        <v/>
      </c>
      <c r="AO873" s="372" t="str">
        <f t="shared" si="96"/>
        <v/>
      </c>
      <c r="AP873" s="372" t="str">
        <f>IF(G873="", "", VLOOKUP(G873,【参考】数式用!$A$4:$M$54,13,FALSE))</f>
        <v/>
      </c>
      <c r="AQ873" s="46" t="str">
        <f t="shared" si="97"/>
        <v>―</v>
      </c>
    </row>
    <row r="874" spans="1:43" ht="45" customHeight="1">
      <c r="A874" s="114">
        <f t="shared" si="99"/>
        <v>860</v>
      </c>
      <c r="B874" s="115" t="str">
        <f>IF(基本情報入力シート!B917="","",基本情報入力シート!B917)</f>
        <v/>
      </c>
      <c r="C874" s="116" t="str">
        <f>IF(基本情報入力シート!L917="","",基本情報入力シート!L917)</f>
        <v/>
      </c>
      <c r="D874" s="116" t="str">
        <f>IF(基本情報入力シート!Q917="","",基本情報入力シート!Q917)</f>
        <v>愛知県</v>
      </c>
      <c r="E874" s="116" t="str">
        <f>IF(基本情報入力シート!V917="","",基本情報入力シート!V917)</f>
        <v/>
      </c>
      <c r="F874" s="116" t="str">
        <f>IF(基本情報入力シート!W917="","",基本情報入力シート!W917)</f>
        <v>事業所番号及びサービス名を入力してください。</v>
      </c>
      <c r="G874" s="116" t="str">
        <f>IF(基本情報入力シート!Z917="","",基本情報入力シート!Z917)</f>
        <v/>
      </c>
      <c r="H874" s="224" t="str">
        <f>IF(基本情報入力シート!AD917="","",基本情報入力シート!AD917)</f>
        <v/>
      </c>
      <c r="I874" s="362" t="str">
        <f>IF(基本情報入力シート!AE917="","",基本情報入力シート!AE917)</f>
        <v/>
      </c>
      <c r="J874" s="487"/>
      <c r="K874" s="491"/>
      <c r="L874" s="490"/>
      <c r="M874" s="363" t="str">
        <f>IF(G874="", "", VLOOKUP(AO874,【参考】数式用!$AZ$3:$BA$6, 2, FALSE))</f>
        <v/>
      </c>
      <c r="N874" s="364" t="str">
        <f>IF(G874="","",VLOOKUP(G874,【参考】数式用!$A$4:$L$54,MATCH('別紙様式2-3（個表）'!M874,【参考】数式用!$J$3:$L$3,0)+9,FALSE))</f>
        <v/>
      </c>
      <c r="O874" s="497" t="s">
        <v>2396</v>
      </c>
      <c r="P874" s="365" t="str">
        <f t="shared" si="98"/>
        <v>未入力あり</v>
      </c>
      <c r="Q874" s="273" t="str">
        <f>IFERROR(IF(P874="未入力あり","",ROUNDDOWN(ROUNDDOWN($H874*$I874,0)*VLOOKUP($G874,【参考】数式用!$A$4:$E$54,3, FALSE),0)),"")</f>
        <v/>
      </c>
      <c r="R874" s="273" t="str">
        <f>IF(AM874="×", 0,IF(P874="未入力あり","",ROUNDDOWN(ROUNDDOWN($H874*$I874,0)*VLOOKUP($G874,【参考】数式用!$A$4:$E$54,4,FALSE),0)))</f>
        <v/>
      </c>
      <c r="S874" s="366" t="str">
        <f>IF(AN874="×", 0,IF(P874="未入力あり","",ROUNDDOWN(ROUNDDOWN($H874*$I874,0)*VLOOKUP($G874,【参考】数式用!$A$4:$E$54,5, FALSE),0)))</f>
        <v/>
      </c>
      <c r="T874" s="369" t="s">
        <v>3907</v>
      </c>
      <c r="U874" s="370"/>
      <c r="V874" s="33"/>
      <c r="W874" s="641"/>
      <c r="X874" s="641"/>
      <c r="Y874" s="641"/>
      <c r="Z874" s="641"/>
      <c r="AA874" s="641"/>
      <c r="AB874" s="641"/>
      <c r="AC874" s="641"/>
      <c r="AD874" s="641"/>
      <c r="AE874" s="641"/>
      <c r="AF874" s="641"/>
      <c r="AG874" s="641"/>
      <c r="AI874" s="373" t="str">
        <f t="shared" si="93"/>
        <v/>
      </c>
      <c r="AJ874" s="372" t="e">
        <f>VLOOKUP('別紙様式2-3（個表）'!$G874,【参考】数式用!$P$4:$Q$54,2, FALSE)</f>
        <v>#N/A</v>
      </c>
      <c r="AK874" s="372" t="e">
        <f>VLOOKUP('別紙様式2-3（個表）'!$G874,【参考】数式用!$P$4:$W$54,8, FALSE)</f>
        <v>#N/A</v>
      </c>
      <c r="AL874" s="372" t="e">
        <f>VLOOKUP('別紙様式2-3（個表）'!$G874,【参考】数式用!$P$4:$AD$54,15, FALSE)</f>
        <v>#N/A</v>
      </c>
      <c r="AM874" s="372" t="str">
        <f t="shared" si="94"/>
        <v/>
      </c>
      <c r="AN874" s="372" t="str">
        <f t="shared" si="95"/>
        <v/>
      </c>
      <c r="AO874" s="372" t="str">
        <f t="shared" si="96"/>
        <v/>
      </c>
      <c r="AP874" s="372" t="str">
        <f>IF(G874="", "", VLOOKUP(G874,【参考】数式用!$A$4:$M$54,13,FALSE))</f>
        <v/>
      </c>
      <c r="AQ874" s="46" t="str">
        <f t="shared" si="97"/>
        <v>―</v>
      </c>
    </row>
    <row r="875" spans="1:43" ht="45" customHeight="1">
      <c r="A875" s="114">
        <f t="shared" si="99"/>
        <v>861</v>
      </c>
      <c r="B875" s="115" t="str">
        <f>IF(基本情報入力シート!B918="","",基本情報入力シート!B918)</f>
        <v/>
      </c>
      <c r="C875" s="116" t="str">
        <f>IF(基本情報入力シート!L918="","",基本情報入力シート!L918)</f>
        <v/>
      </c>
      <c r="D875" s="116" t="str">
        <f>IF(基本情報入力シート!Q918="","",基本情報入力シート!Q918)</f>
        <v>愛知県</v>
      </c>
      <c r="E875" s="116" t="str">
        <f>IF(基本情報入力シート!V918="","",基本情報入力シート!V918)</f>
        <v/>
      </c>
      <c r="F875" s="116" t="str">
        <f>IF(基本情報入力シート!W918="","",基本情報入力シート!W918)</f>
        <v>事業所番号及びサービス名を入力してください。</v>
      </c>
      <c r="G875" s="116" t="str">
        <f>IF(基本情報入力シート!Z918="","",基本情報入力シート!Z918)</f>
        <v/>
      </c>
      <c r="H875" s="224" t="str">
        <f>IF(基本情報入力シート!AD918="","",基本情報入力シート!AD918)</f>
        <v/>
      </c>
      <c r="I875" s="362" t="str">
        <f>IF(基本情報入力シート!AE918="","",基本情報入力シート!AE918)</f>
        <v/>
      </c>
      <c r="J875" s="487"/>
      <c r="K875" s="491"/>
      <c r="L875" s="490"/>
      <c r="M875" s="363" t="str">
        <f>IF(G875="", "", VLOOKUP(AO875,【参考】数式用!$AZ$3:$BA$6, 2, FALSE))</f>
        <v/>
      </c>
      <c r="N875" s="364" t="str">
        <f>IF(G875="","",VLOOKUP(G875,【参考】数式用!$A$4:$L$54,MATCH('別紙様式2-3（個表）'!M875,【参考】数式用!$J$3:$L$3,0)+9,FALSE))</f>
        <v/>
      </c>
      <c r="O875" s="497" t="s">
        <v>2396</v>
      </c>
      <c r="P875" s="365" t="str">
        <f t="shared" si="98"/>
        <v>未入力あり</v>
      </c>
      <c r="Q875" s="273" t="str">
        <f>IFERROR(IF(P875="未入力あり","",ROUNDDOWN(ROUNDDOWN($H875*$I875,0)*VLOOKUP($G875,【参考】数式用!$A$4:$E$54,3, FALSE),0)),"")</f>
        <v/>
      </c>
      <c r="R875" s="273" t="str">
        <f>IF(AM875="×", 0,IF(P875="未入力あり","",ROUNDDOWN(ROUNDDOWN($H875*$I875,0)*VLOOKUP($G875,【参考】数式用!$A$4:$E$54,4,FALSE),0)))</f>
        <v/>
      </c>
      <c r="S875" s="366" t="str">
        <f>IF(AN875="×", 0,IF(P875="未入力あり","",ROUNDDOWN(ROUNDDOWN($H875*$I875,0)*VLOOKUP($G875,【参考】数式用!$A$4:$E$54,5, FALSE),0)))</f>
        <v/>
      </c>
      <c r="T875" s="369" t="s">
        <v>3907</v>
      </c>
      <c r="U875" s="370"/>
      <c r="V875" s="33"/>
      <c r="W875" s="641"/>
      <c r="X875" s="641"/>
      <c r="Y875" s="641"/>
      <c r="Z875" s="641"/>
      <c r="AA875" s="641"/>
      <c r="AB875" s="641"/>
      <c r="AC875" s="641"/>
      <c r="AD875" s="641"/>
      <c r="AE875" s="641"/>
      <c r="AF875" s="641"/>
      <c r="AG875" s="641"/>
      <c r="AI875" s="373" t="str">
        <f t="shared" si="93"/>
        <v/>
      </c>
      <c r="AJ875" s="372" t="e">
        <f>VLOOKUP('別紙様式2-3（個表）'!$G875,【参考】数式用!$P$4:$Q$54,2, FALSE)</f>
        <v>#N/A</v>
      </c>
      <c r="AK875" s="372" t="e">
        <f>VLOOKUP('別紙様式2-3（個表）'!$G875,【参考】数式用!$P$4:$W$54,8, FALSE)</f>
        <v>#N/A</v>
      </c>
      <c r="AL875" s="372" t="e">
        <f>VLOOKUP('別紙様式2-3（個表）'!$G875,【参考】数式用!$P$4:$AD$54,15, FALSE)</f>
        <v>#N/A</v>
      </c>
      <c r="AM875" s="372" t="str">
        <f t="shared" si="94"/>
        <v/>
      </c>
      <c r="AN875" s="372" t="str">
        <f t="shared" si="95"/>
        <v/>
      </c>
      <c r="AO875" s="372" t="str">
        <f t="shared" si="96"/>
        <v/>
      </c>
      <c r="AP875" s="372" t="str">
        <f>IF(G875="", "", VLOOKUP(G875,【参考】数式用!$A$4:$M$54,13,FALSE))</f>
        <v/>
      </c>
      <c r="AQ875" s="46" t="str">
        <f t="shared" si="97"/>
        <v>―</v>
      </c>
    </row>
    <row r="876" spans="1:43" ht="45" customHeight="1">
      <c r="A876" s="114">
        <f t="shared" si="99"/>
        <v>862</v>
      </c>
      <c r="B876" s="115" t="str">
        <f>IF(基本情報入力シート!B919="","",基本情報入力シート!B919)</f>
        <v/>
      </c>
      <c r="C876" s="116" t="str">
        <f>IF(基本情報入力シート!L919="","",基本情報入力シート!L919)</f>
        <v/>
      </c>
      <c r="D876" s="116" t="str">
        <f>IF(基本情報入力シート!Q919="","",基本情報入力シート!Q919)</f>
        <v>愛知県</v>
      </c>
      <c r="E876" s="116" t="str">
        <f>IF(基本情報入力シート!V919="","",基本情報入力シート!V919)</f>
        <v/>
      </c>
      <c r="F876" s="116" t="str">
        <f>IF(基本情報入力シート!W919="","",基本情報入力シート!W919)</f>
        <v>事業所番号及びサービス名を入力してください。</v>
      </c>
      <c r="G876" s="116" t="str">
        <f>IF(基本情報入力シート!Z919="","",基本情報入力シート!Z919)</f>
        <v/>
      </c>
      <c r="H876" s="224" t="str">
        <f>IF(基本情報入力シート!AD919="","",基本情報入力シート!AD919)</f>
        <v/>
      </c>
      <c r="I876" s="362" t="str">
        <f>IF(基本情報入力シート!AE919="","",基本情報入力シート!AE919)</f>
        <v/>
      </c>
      <c r="J876" s="487"/>
      <c r="K876" s="491"/>
      <c r="L876" s="490"/>
      <c r="M876" s="363" t="str">
        <f>IF(G876="", "", VLOOKUP(AO876,【参考】数式用!$AZ$3:$BA$6, 2, FALSE))</f>
        <v/>
      </c>
      <c r="N876" s="364" t="str">
        <f>IF(G876="","",VLOOKUP(G876,【参考】数式用!$A$4:$L$54,MATCH('別紙様式2-3（個表）'!M876,【参考】数式用!$J$3:$L$3,0)+9,FALSE))</f>
        <v/>
      </c>
      <c r="O876" s="497" t="s">
        <v>2396</v>
      </c>
      <c r="P876" s="365" t="str">
        <f t="shared" si="98"/>
        <v>未入力あり</v>
      </c>
      <c r="Q876" s="273" t="str">
        <f>IFERROR(IF(P876="未入力あり","",ROUNDDOWN(ROUNDDOWN($H876*$I876,0)*VLOOKUP($G876,【参考】数式用!$A$4:$E$54,3, FALSE),0)),"")</f>
        <v/>
      </c>
      <c r="R876" s="273" t="str">
        <f>IF(AM876="×", 0,IF(P876="未入力あり","",ROUNDDOWN(ROUNDDOWN($H876*$I876,0)*VLOOKUP($G876,【参考】数式用!$A$4:$E$54,4,FALSE),0)))</f>
        <v/>
      </c>
      <c r="S876" s="366" t="str">
        <f>IF(AN876="×", 0,IF(P876="未入力あり","",ROUNDDOWN(ROUNDDOWN($H876*$I876,0)*VLOOKUP($G876,【参考】数式用!$A$4:$E$54,5, FALSE),0)))</f>
        <v/>
      </c>
      <c r="T876" s="369" t="s">
        <v>3907</v>
      </c>
      <c r="U876" s="370"/>
      <c r="V876" s="33"/>
      <c r="W876" s="641"/>
      <c r="X876" s="641"/>
      <c r="Y876" s="641"/>
      <c r="Z876" s="641"/>
      <c r="AA876" s="641"/>
      <c r="AB876" s="641"/>
      <c r="AC876" s="641"/>
      <c r="AD876" s="641"/>
      <c r="AE876" s="641"/>
      <c r="AF876" s="641"/>
      <c r="AG876" s="641"/>
      <c r="AI876" s="373" t="str">
        <f t="shared" si="93"/>
        <v/>
      </c>
      <c r="AJ876" s="372" t="e">
        <f>VLOOKUP('別紙様式2-3（個表）'!$G876,【参考】数式用!$P$4:$Q$54,2, FALSE)</f>
        <v>#N/A</v>
      </c>
      <c r="AK876" s="372" t="e">
        <f>VLOOKUP('別紙様式2-3（個表）'!$G876,【参考】数式用!$P$4:$W$54,8, FALSE)</f>
        <v>#N/A</v>
      </c>
      <c r="AL876" s="372" t="e">
        <f>VLOOKUP('別紙様式2-3（個表）'!$G876,【参考】数式用!$P$4:$AD$54,15, FALSE)</f>
        <v>#N/A</v>
      </c>
      <c r="AM876" s="372" t="str">
        <f t="shared" si="94"/>
        <v/>
      </c>
      <c r="AN876" s="372" t="str">
        <f t="shared" si="95"/>
        <v/>
      </c>
      <c r="AO876" s="372" t="str">
        <f t="shared" si="96"/>
        <v/>
      </c>
      <c r="AP876" s="372" t="str">
        <f>IF(G876="", "", VLOOKUP(G876,【参考】数式用!$A$4:$M$54,13,FALSE))</f>
        <v/>
      </c>
      <c r="AQ876" s="46" t="str">
        <f t="shared" si="97"/>
        <v>―</v>
      </c>
    </row>
    <row r="877" spans="1:43" ht="45" customHeight="1">
      <c r="A877" s="114">
        <f t="shared" si="99"/>
        <v>863</v>
      </c>
      <c r="B877" s="115" t="str">
        <f>IF(基本情報入力シート!B920="","",基本情報入力シート!B920)</f>
        <v/>
      </c>
      <c r="C877" s="116" t="str">
        <f>IF(基本情報入力シート!L920="","",基本情報入力シート!L920)</f>
        <v/>
      </c>
      <c r="D877" s="116" t="str">
        <f>IF(基本情報入力シート!Q920="","",基本情報入力シート!Q920)</f>
        <v>愛知県</v>
      </c>
      <c r="E877" s="116" t="str">
        <f>IF(基本情報入力シート!V920="","",基本情報入力シート!V920)</f>
        <v/>
      </c>
      <c r="F877" s="116" t="str">
        <f>IF(基本情報入力シート!W920="","",基本情報入力シート!W920)</f>
        <v>事業所番号及びサービス名を入力してください。</v>
      </c>
      <c r="G877" s="116" t="str">
        <f>IF(基本情報入力シート!Z920="","",基本情報入力シート!Z920)</f>
        <v/>
      </c>
      <c r="H877" s="224" t="str">
        <f>IF(基本情報入力シート!AD920="","",基本情報入力シート!AD920)</f>
        <v/>
      </c>
      <c r="I877" s="362" t="str">
        <f>IF(基本情報入力シート!AE920="","",基本情報入力シート!AE920)</f>
        <v/>
      </c>
      <c r="J877" s="487"/>
      <c r="K877" s="491"/>
      <c r="L877" s="490"/>
      <c r="M877" s="363" t="str">
        <f>IF(G877="", "", VLOOKUP(AO877,【参考】数式用!$AZ$3:$BA$6, 2, FALSE))</f>
        <v/>
      </c>
      <c r="N877" s="364" t="str">
        <f>IF(G877="","",VLOOKUP(G877,【参考】数式用!$A$4:$L$54,MATCH('別紙様式2-3（個表）'!M877,【参考】数式用!$J$3:$L$3,0)+9,FALSE))</f>
        <v/>
      </c>
      <c r="O877" s="497" t="s">
        <v>2396</v>
      </c>
      <c r="P877" s="365" t="str">
        <f t="shared" si="98"/>
        <v>未入力あり</v>
      </c>
      <c r="Q877" s="273" t="str">
        <f>IFERROR(IF(P877="未入力あり","",ROUNDDOWN(ROUNDDOWN($H877*$I877,0)*VLOOKUP($G877,【参考】数式用!$A$4:$E$54,3, FALSE),0)),"")</f>
        <v/>
      </c>
      <c r="R877" s="273" t="str">
        <f>IF(AM877="×", 0,IF(P877="未入力あり","",ROUNDDOWN(ROUNDDOWN($H877*$I877,0)*VLOOKUP($G877,【参考】数式用!$A$4:$E$54,4,FALSE),0)))</f>
        <v/>
      </c>
      <c r="S877" s="366" t="str">
        <f>IF(AN877="×", 0,IF(P877="未入力あり","",ROUNDDOWN(ROUNDDOWN($H877*$I877,0)*VLOOKUP($G877,【参考】数式用!$A$4:$E$54,5, FALSE),0)))</f>
        <v/>
      </c>
      <c r="T877" s="369" t="s">
        <v>3907</v>
      </c>
      <c r="U877" s="370"/>
      <c r="V877" s="33"/>
      <c r="W877" s="641"/>
      <c r="X877" s="641"/>
      <c r="Y877" s="641"/>
      <c r="Z877" s="641"/>
      <c r="AA877" s="641"/>
      <c r="AB877" s="641"/>
      <c r="AC877" s="641"/>
      <c r="AD877" s="641"/>
      <c r="AE877" s="641"/>
      <c r="AF877" s="641"/>
      <c r="AG877" s="641"/>
      <c r="AI877" s="373" t="str">
        <f t="shared" si="93"/>
        <v/>
      </c>
      <c r="AJ877" s="372" t="e">
        <f>VLOOKUP('別紙様式2-3（個表）'!$G877,【参考】数式用!$P$4:$Q$54,2, FALSE)</f>
        <v>#N/A</v>
      </c>
      <c r="AK877" s="372" t="e">
        <f>VLOOKUP('別紙様式2-3（個表）'!$G877,【参考】数式用!$P$4:$W$54,8, FALSE)</f>
        <v>#N/A</v>
      </c>
      <c r="AL877" s="372" t="e">
        <f>VLOOKUP('別紙様式2-3（個表）'!$G877,【参考】数式用!$P$4:$AD$54,15, FALSE)</f>
        <v>#N/A</v>
      </c>
      <c r="AM877" s="372" t="str">
        <f t="shared" si="94"/>
        <v/>
      </c>
      <c r="AN877" s="372" t="str">
        <f t="shared" si="95"/>
        <v/>
      </c>
      <c r="AO877" s="372" t="str">
        <f t="shared" si="96"/>
        <v/>
      </c>
      <c r="AP877" s="372" t="str">
        <f>IF(G877="", "", VLOOKUP(G877,【参考】数式用!$A$4:$M$54,13,FALSE))</f>
        <v/>
      </c>
      <c r="AQ877" s="46" t="str">
        <f t="shared" si="97"/>
        <v>―</v>
      </c>
    </row>
    <row r="878" spans="1:43" ht="45" customHeight="1">
      <c r="A878" s="114">
        <f t="shared" si="99"/>
        <v>864</v>
      </c>
      <c r="B878" s="115" t="str">
        <f>IF(基本情報入力シート!B921="","",基本情報入力シート!B921)</f>
        <v/>
      </c>
      <c r="C878" s="116" t="str">
        <f>IF(基本情報入力シート!L921="","",基本情報入力シート!L921)</f>
        <v/>
      </c>
      <c r="D878" s="116" t="str">
        <f>IF(基本情報入力シート!Q921="","",基本情報入力シート!Q921)</f>
        <v>愛知県</v>
      </c>
      <c r="E878" s="116" t="str">
        <f>IF(基本情報入力シート!V921="","",基本情報入力シート!V921)</f>
        <v/>
      </c>
      <c r="F878" s="116" t="str">
        <f>IF(基本情報入力シート!W921="","",基本情報入力シート!W921)</f>
        <v>事業所番号及びサービス名を入力してください。</v>
      </c>
      <c r="G878" s="116" t="str">
        <f>IF(基本情報入力シート!Z921="","",基本情報入力シート!Z921)</f>
        <v/>
      </c>
      <c r="H878" s="224" t="str">
        <f>IF(基本情報入力シート!AD921="","",基本情報入力シート!AD921)</f>
        <v/>
      </c>
      <c r="I878" s="362" t="str">
        <f>IF(基本情報入力シート!AE921="","",基本情報入力シート!AE921)</f>
        <v/>
      </c>
      <c r="J878" s="487"/>
      <c r="K878" s="491"/>
      <c r="L878" s="490"/>
      <c r="M878" s="363" t="str">
        <f>IF(G878="", "", VLOOKUP(AO878,【参考】数式用!$AZ$3:$BA$6, 2, FALSE))</f>
        <v/>
      </c>
      <c r="N878" s="364" t="str">
        <f>IF(G878="","",VLOOKUP(G878,【参考】数式用!$A$4:$L$54,MATCH('別紙様式2-3（個表）'!M878,【参考】数式用!$J$3:$L$3,0)+9,FALSE))</f>
        <v/>
      </c>
      <c r="O878" s="497" t="s">
        <v>2396</v>
      </c>
      <c r="P878" s="365" t="str">
        <f t="shared" si="98"/>
        <v>未入力あり</v>
      </c>
      <c r="Q878" s="273" t="str">
        <f>IFERROR(IF(P878="未入力あり","",ROUNDDOWN(ROUNDDOWN($H878*$I878,0)*VLOOKUP($G878,【参考】数式用!$A$4:$E$54,3, FALSE),0)),"")</f>
        <v/>
      </c>
      <c r="R878" s="273" t="str">
        <f>IF(AM878="×", 0,IF(P878="未入力あり","",ROUNDDOWN(ROUNDDOWN($H878*$I878,0)*VLOOKUP($G878,【参考】数式用!$A$4:$E$54,4,FALSE),0)))</f>
        <v/>
      </c>
      <c r="S878" s="366" t="str">
        <f>IF(AN878="×", 0,IF(P878="未入力あり","",ROUNDDOWN(ROUNDDOWN($H878*$I878,0)*VLOOKUP($G878,【参考】数式用!$A$4:$E$54,5, FALSE),0)))</f>
        <v/>
      </c>
      <c r="T878" s="369" t="s">
        <v>3907</v>
      </c>
      <c r="U878" s="370"/>
      <c r="V878" s="33"/>
      <c r="W878" s="641"/>
      <c r="X878" s="641"/>
      <c r="Y878" s="641"/>
      <c r="Z878" s="641"/>
      <c r="AA878" s="641"/>
      <c r="AB878" s="641"/>
      <c r="AC878" s="641"/>
      <c r="AD878" s="641"/>
      <c r="AE878" s="641"/>
      <c r="AF878" s="641"/>
      <c r="AG878" s="641"/>
      <c r="AI878" s="373" t="str">
        <f t="shared" si="93"/>
        <v/>
      </c>
      <c r="AJ878" s="372" t="e">
        <f>VLOOKUP('別紙様式2-3（個表）'!$G878,【参考】数式用!$P$4:$Q$54,2, FALSE)</f>
        <v>#N/A</v>
      </c>
      <c r="AK878" s="372" t="e">
        <f>VLOOKUP('別紙様式2-3（個表）'!$G878,【参考】数式用!$P$4:$W$54,8, FALSE)</f>
        <v>#N/A</v>
      </c>
      <c r="AL878" s="372" t="e">
        <f>VLOOKUP('別紙様式2-3（個表）'!$G878,【参考】数式用!$P$4:$AD$54,15, FALSE)</f>
        <v>#N/A</v>
      </c>
      <c r="AM878" s="372" t="str">
        <f t="shared" si="94"/>
        <v/>
      </c>
      <c r="AN878" s="372" t="str">
        <f t="shared" si="95"/>
        <v/>
      </c>
      <c r="AO878" s="372" t="str">
        <f t="shared" si="96"/>
        <v/>
      </c>
      <c r="AP878" s="372" t="str">
        <f>IF(G878="", "", VLOOKUP(G878,【参考】数式用!$A$4:$M$54,13,FALSE))</f>
        <v/>
      </c>
      <c r="AQ878" s="46" t="str">
        <f t="shared" si="97"/>
        <v>―</v>
      </c>
    </row>
    <row r="879" spans="1:43" ht="45" customHeight="1">
      <c r="A879" s="114">
        <f t="shared" si="99"/>
        <v>865</v>
      </c>
      <c r="B879" s="115" t="str">
        <f>IF(基本情報入力シート!B922="","",基本情報入力シート!B922)</f>
        <v/>
      </c>
      <c r="C879" s="116" t="str">
        <f>IF(基本情報入力シート!L922="","",基本情報入力シート!L922)</f>
        <v/>
      </c>
      <c r="D879" s="116" t="str">
        <f>IF(基本情報入力シート!Q922="","",基本情報入力シート!Q922)</f>
        <v>愛知県</v>
      </c>
      <c r="E879" s="116" t="str">
        <f>IF(基本情報入力シート!V922="","",基本情報入力シート!V922)</f>
        <v/>
      </c>
      <c r="F879" s="116" t="str">
        <f>IF(基本情報入力シート!W922="","",基本情報入力シート!W922)</f>
        <v>事業所番号及びサービス名を入力してください。</v>
      </c>
      <c r="G879" s="116" t="str">
        <f>IF(基本情報入力シート!Z922="","",基本情報入力シート!Z922)</f>
        <v/>
      </c>
      <c r="H879" s="224" t="str">
        <f>IF(基本情報入力シート!AD922="","",基本情報入力シート!AD922)</f>
        <v/>
      </c>
      <c r="I879" s="362" t="str">
        <f>IF(基本情報入力シート!AE922="","",基本情報入力シート!AE922)</f>
        <v/>
      </c>
      <c r="J879" s="487"/>
      <c r="K879" s="491"/>
      <c r="L879" s="490"/>
      <c r="M879" s="363" t="str">
        <f>IF(G879="", "", VLOOKUP(AO879,【参考】数式用!$AZ$3:$BA$6, 2, FALSE))</f>
        <v/>
      </c>
      <c r="N879" s="364" t="str">
        <f>IF(G879="","",VLOOKUP(G879,【参考】数式用!$A$4:$L$54,MATCH('別紙様式2-3（個表）'!M879,【参考】数式用!$J$3:$L$3,0)+9,FALSE))</f>
        <v/>
      </c>
      <c r="O879" s="497" t="s">
        <v>2396</v>
      </c>
      <c r="P879" s="365" t="str">
        <f t="shared" si="98"/>
        <v>未入力あり</v>
      </c>
      <c r="Q879" s="273" t="str">
        <f>IFERROR(IF(P879="未入力あり","",ROUNDDOWN(ROUNDDOWN($H879*$I879,0)*VLOOKUP($G879,【参考】数式用!$A$4:$E$54,3, FALSE),0)),"")</f>
        <v/>
      </c>
      <c r="R879" s="273" t="str">
        <f>IF(AM879="×", 0,IF(P879="未入力あり","",ROUNDDOWN(ROUNDDOWN($H879*$I879,0)*VLOOKUP($G879,【参考】数式用!$A$4:$E$54,4,FALSE),0)))</f>
        <v/>
      </c>
      <c r="S879" s="366" t="str">
        <f>IF(AN879="×", 0,IF(P879="未入力あり","",ROUNDDOWN(ROUNDDOWN($H879*$I879,0)*VLOOKUP($G879,【参考】数式用!$A$4:$E$54,5, FALSE),0)))</f>
        <v/>
      </c>
      <c r="T879" s="369" t="s">
        <v>3907</v>
      </c>
      <c r="U879" s="370"/>
      <c r="V879" s="33"/>
      <c r="W879" s="641"/>
      <c r="X879" s="641"/>
      <c r="Y879" s="641"/>
      <c r="Z879" s="641"/>
      <c r="AA879" s="641"/>
      <c r="AB879" s="641"/>
      <c r="AC879" s="641"/>
      <c r="AD879" s="641"/>
      <c r="AE879" s="641"/>
      <c r="AF879" s="641"/>
      <c r="AG879" s="641"/>
      <c r="AI879" s="373" t="str">
        <f t="shared" si="93"/>
        <v/>
      </c>
      <c r="AJ879" s="372" t="e">
        <f>VLOOKUP('別紙様式2-3（個表）'!$G879,【参考】数式用!$P$4:$Q$54,2, FALSE)</f>
        <v>#N/A</v>
      </c>
      <c r="AK879" s="372" t="e">
        <f>VLOOKUP('別紙様式2-3（個表）'!$G879,【参考】数式用!$P$4:$W$54,8, FALSE)</f>
        <v>#N/A</v>
      </c>
      <c r="AL879" s="372" t="e">
        <f>VLOOKUP('別紙様式2-3（個表）'!$G879,【参考】数式用!$P$4:$AD$54,15, FALSE)</f>
        <v>#N/A</v>
      </c>
      <c r="AM879" s="372" t="str">
        <f t="shared" si="94"/>
        <v/>
      </c>
      <c r="AN879" s="372" t="str">
        <f t="shared" si="95"/>
        <v/>
      </c>
      <c r="AO879" s="372" t="str">
        <f t="shared" si="96"/>
        <v/>
      </c>
      <c r="AP879" s="372" t="str">
        <f>IF(G879="", "", VLOOKUP(G879,【参考】数式用!$A$4:$M$54,13,FALSE))</f>
        <v/>
      </c>
      <c r="AQ879" s="46" t="str">
        <f t="shared" si="97"/>
        <v>―</v>
      </c>
    </row>
    <row r="880" spans="1:43" ht="45" customHeight="1">
      <c r="A880" s="114">
        <f t="shared" si="99"/>
        <v>866</v>
      </c>
      <c r="B880" s="115" t="str">
        <f>IF(基本情報入力シート!B923="","",基本情報入力シート!B923)</f>
        <v/>
      </c>
      <c r="C880" s="116" t="str">
        <f>IF(基本情報入力シート!L923="","",基本情報入力シート!L923)</f>
        <v/>
      </c>
      <c r="D880" s="116" t="str">
        <f>IF(基本情報入力シート!Q923="","",基本情報入力シート!Q923)</f>
        <v>愛知県</v>
      </c>
      <c r="E880" s="116" t="str">
        <f>IF(基本情報入力シート!V923="","",基本情報入力シート!V923)</f>
        <v/>
      </c>
      <c r="F880" s="116" t="str">
        <f>IF(基本情報入力シート!W923="","",基本情報入力シート!W923)</f>
        <v>事業所番号及びサービス名を入力してください。</v>
      </c>
      <c r="G880" s="116" t="str">
        <f>IF(基本情報入力シート!Z923="","",基本情報入力シート!Z923)</f>
        <v/>
      </c>
      <c r="H880" s="224" t="str">
        <f>IF(基本情報入力シート!AD923="","",基本情報入力シート!AD923)</f>
        <v/>
      </c>
      <c r="I880" s="362" t="str">
        <f>IF(基本情報入力シート!AE923="","",基本情報入力シート!AE923)</f>
        <v/>
      </c>
      <c r="J880" s="487"/>
      <c r="K880" s="491"/>
      <c r="L880" s="490"/>
      <c r="M880" s="363" t="str">
        <f>IF(G880="", "", VLOOKUP(AO880,【参考】数式用!$AZ$3:$BA$6, 2, FALSE))</f>
        <v/>
      </c>
      <c r="N880" s="364" t="str">
        <f>IF(G880="","",VLOOKUP(G880,【参考】数式用!$A$4:$L$54,MATCH('別紙様式2-3（個表）'!M880,【参考】数式用!$J$3:$L$3,0)+9,FALSE))</f>
        <v/>
      </c>
      <c r="O880" s="497" t="s">
        <v>2396</v>
      </c>
      <c r="P880" s="365" t="str">
        <f t="shared" si="98"/>
        <v>未入力あり</v>
      </c>
      <c r="Q880" s="273" t="str">
        <f>IFERROR(IF(P880="未入力あり","",ROUNDDOWN(ROUNDDOWN($H880*$I880,0)*VLOOKUP($G880,【参考】数式用!$A$4:$E$54,3, FALSE),0)),"")</f>
        <v/>
      </c>
      <c r="R880" s="273" t="str">
        <f>IF(AM880="×", 0,IF(P880="未入力あり","",ROUNDDOWN(ROUNDDOWN($H880*$I880,0)*VLOOKUP($G880,【参考】数式用!$A$4:$E$54,4,FALSE),0)))</f>
        <v/>
      </c>
      <c r="S880" s="366" t="str">
        <f>IF(AN880="×", 0,IF(P880="未入力あり","",ROUNDDOWN(ROUNDDOWN($H880*$I880,0)*VLOOKUP($G880,【参考】数式用!$A$4:$E$54,5, FALSE),0)))</f>
        <v/>
      </c>
      <c r="T880" s="369" t="s">
        <v>3907</v>
      </c>
      <c r="U880" s="370"/>
      <c r="V880" s="33"/>
      <c r="W880" s="641"/>
      <c r="X880" s="641"/>
      <c r="Y880" s="641"/>
      <c r="Z880" s="641"/>
      <c r="AA880" s="641"/>
      <c r="AB880" s="641"/>
      <c r="AC880" s="641"/>
      <c r="AD880" s="641"/>
      <c r="AE880" s="641"/>
      <c r="AF880" s="641"/>
      <c r="AG880" s="641"/>
      <c r="AI880" s="373" t="str">
        <f t="shared" si="93"/>
        <v/>
      </c>
      <c r="AJ880" s="372" t="e">
        <f>VLOOKUP('別紙様式2-3（個表）'!$G880,【参考】数式用!$P$4:$Q$54,2, FALSE)</f>
        <v>#N/A</v>
      </c>
      <c r="AK880" s="372" t="e">
        <f>VLOOKUP('別紙様式2-3（個表）'!$G880,【参考】数式用!$P$4:$W$54,8, FALSE)</f>
        <v>#N/A</v>
      </c>
      <c r="AL880" s="372" t="e">
        <f>VLOOKUP('別紙様式2-3（個表）'!$G880,【参考】数式用!$P$4:$AD$54,15, FALSE)</f>
        <v>#N/A</v>
      </c>
      <c r="AM880" s="372" t="str">
        <f t="shared" si="94"/>
        <v/>
      </c>
      <c r="AN880" s="372" t="str">
        <f t="shared" si="95"/>
        <v/>
      </c>
      <c r="AO880" s="372" t="str">
        <f t="shared" si="96"/>
        <v/>
      </c>
      <c r="AP880" s="372" t="str">
        <f>IF(G880="", "", VLOOKUP(G880,【参考】数式用!$A$4:$M$54,13,FALSE))</f>
        <v/>
      </c>
      <c r="AQ880" s="46" t="str">
        <f t="shared" si="97"/>
        <v>―</v>
      </c>
    </row>
    <row r="881" spans="1:43" ht="45" customHeight="1">
      <c r="A881" s="114">
        <f t="shared" si="99"/>
        <v>867</v>
      </c>
      <c r="B881" s="115" t="str">
        <f>IF(基本情報入力シート!B924="","",基本情報入力シート!B924)</f>
        <v/>
      </c>
      <c r="C881" s="116" t="str">
        <f>IF(基本情報入力シート!L924="","",基本情報入力シート!L924)</f>
        <v/>
      </c>
      <c r="D881" s="116" t="str">
        <f>IF(基本情報入力シート!Q924="","",基本情報入力シート!Q924)</f>
        <v>愛知県</v>
      </c>
      <c r="E881" s="116" t="str">
        <f>IF(基本情報入力シート!V924="","",基本情報入力シート!V924)</f>
        <v/>
      </c>
      <c r="F881" s="116" t="str">
        <f>IF(基本情報入力シート!W924="","",基本情報入力シート!W924)</f>
        <v>事業所番号及びサービス名を入力してください。</v>
      </c>
      <c r="G881" s="116" t="str">
        <f>IF(基本情報入力シート!Z924="","",基本情報入力シート!Z924)</f>
        <v/>
      </c>
      <c r="H881" s="224" t="str">
        <f>IF(基本情報入力シート!AD924="","",基本情報入力シート!AD924)</f>
        <v/>
      </c>
      <c r="I881" s="362" t="str">
        <f>IF(基本情報入力シート!AE924="","",基本情報入力シート!AE924)</f>
        <v/>
      </c>
      <c r="J881" s="487"/>
      <c r="K881" s="491"/>
      <c r="L881" s="490"/>
      <c r="M881" s="363" t="str">
        <f>IF(G881="", "", VLOOKUP(AO881,【参考】数式用!$AZ$3:$BA$6, 2, FALSE))</f>
        <v/>
      </c>
      <c r="N881" s="364" t="str">
        <f>IF(G881="","",VLOOKUP(G881,【参考】数式用!$A$4:$L$54,MATCH('別紙様式2-3（個表）'!M881,【参考】数式用!$J$3:$L$3,0)+9,FALSE))</f>
        <v/>
      </c>
      <c r="O881" s="497" t="s">
        <v>2396</v>
      </c>
      <c r="P881" s="365" t="str">
        <f t="shared" si="98"/>
        <v>未入力あり</v>
      </c>
      <c r="Q881" s="273" t="str">
        <f>IFERROR(IF(P881="未入力あり","",ROUNDDOWN(ROUNDDOWN($H881*$I881,0)*VLOOKUP($G881,【参考】数式用!$A$4:$E$54,3, FALSE),0)),"")</f>
        <v/>
      </c>
      <c r="R881" s="273" t="str">
        <f>IF(AM881="×", 0,IF(P881="未入力あり","",ROUNDDOWN(ROUNDDOWN($H881*$I881,0)*VLOOKUP($G881,【参考】数式用!$A$4:$E$54,4,FALSE),0)))</f>
        <v/>
      </c>
      <c r="S881" s="366" t="str">
        <f>IF(AN881="×", 0,IF(P881="未入力あり","",ROUNDDOWN(ROUNDDOWN($H881*$I881,0)*VLOOKUP($G881,【参考】数式用!$A$4:$E$54,5, FALSE),0)))</f>
        <v/>
      </c>
      <c r="T881" s="369" t="s">
        <v>3907</v>
      </c>
      <c r="U881" s="370"/>
      <c r="V881" s="33"/>
      <c r="W881" s="641"/>
      <c r="X881" s="641"/>
      <c r="Y881" s="641"/>
      <c r="Z881" s="641"/>
      <c r="AA881" s="641"/>
      <c r="AB881" s="641"/>
      <c r="AC881" s="641"/>
      <c r="AD881" s="641"/>
      <c r="AE881" s="641"/>
      <c r="AF881" s="641"/>
      <c r="AG881" s="641"/>
      <c r="AI881" s="373" t="str">
        <f t="shared" si="93"/>
        <v/>
      </c>
      <c r="AJ881" s="372" t="e">
        <f>VLOOKUP('別紙様式2-3（個表）'!$G881,【参考】数式用!$P$4:$Q$54,2, FALSE)</f>
        <v>#N/A</v>
      </c>
      <c r="AK881" s="372" t="e">
        <f>VLOOKUP('別紙様式2-3（個表）'!$G881,【参考】数式用!$P$4:$W$54,8, FALSE)</f>
        <v>#N/A</v>
      </c>
      <c r="AL881" s="372" t="e">
        <f>VLOOKUP('別紙様式2-3（個表）'!$G881,【参考】数式用!$P$4:$AD$54,15, FALSE)</f>
        <v>#N/A</v>
      </c>
      <c r="AM881" s="372" t="str">
        <f t="shared" si="94"/>
        <v/>
      </c>
      <c r="AN881" s="372" t="str">
        <f t="shared" si="95"/>
        <v/>
      </c>
      <c r="AO881" s="372" t="str">
        <f t="shared" si="96"/>
        <v/>
      </c>
      <c r="AP881" s="372" t="str">
        <f>IF(G881="", "", VLOOKUP(G881,【参考】数式用!$A$4:$M$54,13,FALSE))</f>
        <v/>
      </c>
      <c r="AQ881" s="46" t="str">
        <f t="shared" si="97"/>
        <v>―</v>
      </c>
    </row>
    <row r="882" spans="1:43" ht="45" customHeight="1">
      <c r="A882" s="114">
        <f t="shared" si="99"/>
        <v>868</v>
      </c>
      <c r="B882" s="115" t="str">
        <f>IF(基本情報入力シート!B925="","",基本情報入力シート!B925)</f>
        <v/>
      </c>
      <c r="C882" s="116" t="str">
        <f>IF(基本情報入力シート!L925="","",基本情報入力シート!L925)</f>
        <v/>
      </c>
      <c r="D882" s="116" t="str">
        <f>IF(基本情報入力シート!Q925="","",基本情報入力シート!Q925)</f>
        <v>愛知県</v>
      </c>
      <c r="E882" s="116" t="str">
        <f>IF(基本情報入力シート!V925="","",基本情報入力シート!V925)</f>
        <v/>
      </c>
      <c r="F882" s="116" t="str">
        <f>IF(基本情報入力シート!W925="","",基本情報入力シート!W925)</f>
        <v>事業所番号及びサービス名を入力してください。</v>
      </c>
      <c r="G882" s="116" t="str">
        <f>IF(基本情報入力シート!Z925="","",基本情報入力シート!Z925)</f>
        <v/>
      </c>
      <c r="H882" s="224" t="str">
        <f>IF(基本情報入力シート!AD925="","",基本情報入力シート!AD925)</f>
        <v/>
      </c>
      <c r="I882" s="362" t="str">
        <f>IF(基本情報入力シート!AE925="","",基本情報入力シート!AE925)</f>
        <v/>
      </c>
      <c r="J882" s="487"/>
      <c r="K882" s="491"/>
      <c r="L882" s="490"/>
      <c r="M882" s="363" t="str">
        <f>IF(G882="", "", VLOOKUP(AO882,【参考】数式用!$AZ$3:$BA$6, 2, FALSE))</f>
        <v/>
      </c>
      <c r="N882" s="364" t="str">
        <f>IF(G882="","",VLOOKUP(G882,【参考】数式用!$A$4:$L$54,MATCH('別紙様式2-3（個表）'!M882,【参考】数式用!$J$3:$L$3,0)+9,FALSE))</f>
        <v/>
      </c>
      <c r="O882" s="497" t="s">
        <v>2396</v>
      </c>
      <c r="P882" s="365" t="str">
        <f t="shared" si="98"/>
        <v>未入力あり</v>
      </c>
      <c r="Q882" s="273" t="str">
        <f>IFERROR(IF(P882="未入力あり","",ROUNDDOWN(ROUNDDOWN($H882*$I882,0)*VLOOKUP($G882,【参考】数式用!$A$4:$E$54,3, FALSE),0)),"")</f>
        <v/>
      </c>
      <c r="R882" s="273" t="str">
        <f>IF(AM882="×", 0,IF(P882="未入力あり","",ROUNDDOWN(ROUNDDOWN($H882*$I882,0)*VLOOKUP($G882,【参考】数式用!$A$4:$E$54,4,FALSE),0)))</f>
        <v/>
      </c>
      <c r="S882" s="366" t="str">
        <f>IF(AN882="×", 0,IF(P882="未入力あり","",ROUNDDOWN(ROUNDDOWN($H882*$I882,0)*VLOOKUP($G882,【参考】数式用!$A$4:$E$54,5, FALSE),0)))</f>
        <v/>
      </c>
      <c r="T882" s="369" t="s">
        <v>3907</v>
      </c>
      <c r="U882" s="370"/>
      <c r="V882" s="33"/>
      <c r="W882" s="641"/>
      <c r="X882" s="641"/>
      <c r="Y882" s="641"/>
      <c r="Z882" s="641"/>
      <c r="AA882" s="641"/>
      <c r="AB882" s="641"/>
      <c r="AC882" s="641"/>
      <c r="AD882" s="641"/>
      <c r="AE882" s="641"/>
      <c r="AF882" s="641"/>
      <c r="AG882" s="641"/>
      <c r="AI882" s="373" t="str">
        <f t="shared" ref="AI882:AI945" si="100">IF(T882="○", F882, "")</f>
        <v/>
      </c>
      <c r="AJ882" s="372" t="e">
        <f>VLOOKUP('別紙様式2-3（個表）'!$G882,【参考】数式用!$P$4:$Q$54,2, FALSE)</f>
        <v>#N/A</v>
      </c>
      <c r="AK882" s="372" t="e">
        <f>VLOOKUP('別紙様式2-3（個表）'!$G882,【参考】数式用!$P$4:$W$54,8, FALSE)</f>
        <v>#N/A</v>
      </c>
      <c r="AL882" s="372" t="e">
        <f>VLOOKUP('別紙様式2-3（個表）'!$G882,【参考】数式用!$P$4:$AD$54,15, FALSE)</f>
        <v>#N/A</v>
      </c>
      <c r="AM882" s="372" t="str">
        <f t="shared" ref="AM882:AM945" si="101">IF(K882="", "", IF(OR(K882="要件を満たさない",K882="―"), "×","○"))</f>
        <v/>
      </c>
      <c r="AN882" s="372" t="str">
        <f t="shared" ref="AN882:AN945" si="102">IF(L882="", "", IF(OR(L882="要件を満たさない",L882="―"), "×","○"))</f>
        <v/>
      </c>
      <c r="AO882" s="372" t="str">
        <f t="shared" ref="AO882:AO945" si="103">IF(G882="","", "○"&amp;AM882&amp;AN882)</f>
        <v/>
      </c>
      <c r="AP882" s="372" t="str">
        <f>IF(G882="", "", VLOOKUP(G882,【参考】数式用!$A$4:$M$54,13,FALSE))</f>
        <v/>
      </c>
      <c r="AQ882" s="46" t="str">
        <f t="shared" ref="AQ882:AQ945" si="104">IF(AND(AM882="×",L882="②の要件を満たしている"),"×","―")</f>
        <v>―</v>
      </c>
    </row>
    <row r="883" spans="1:43" ht="45" customHeight="1">
      <c r="A883" s="114">
        <f t="shared" si="99"/>
        <v>869</v>
      </c>
      <c r="B883" s="115" t="str">
        <f>IF(基本情報入力シート!B926="","",基本情報入力シート!B926)</f>
        <v/>
      </c>
      <c r="C883" s="116" t="str">
        <f>IF(基本情報入力シート!L926="","",基本情報入力シート!L926)</f>
        <v/>
      </c>
      <c r="D883" s="116" t="str">
        <f>IF(基本情報入力シート!Q926="","",基本情報入力シート!Q926)</f>
        <v>愛知県</v>
      </c>
      <c r="E883" s="116" t="str">
        <f>IF(基本情報入力シート!V926="","",基本情報入力シート!V926)</f>
        <v/>
      </c>
      <c r="F883" s="116" t="str">
        <f>IF(基本情報入力シート!W926="","",基本情報入力シート!W926)</f>
        <v>事業所番号及びサービス名を入力してください。</v>
      </c>
      <c r="G883" s="116" t="str">
        <f>IF(基本情報入力シート!Z926="","",基本情報入力シート!Z926)</f>
        <v/>
      </c>
      <c r="H883" s="224" t="str">
        <f>IF(基本情報入力シート!AD926="","",基本情報入力シート!AD926)</f>
        <v/>
      </c>
      <c r="I883" s="362" t="str">
        <f>IF(基本情報入力シート!AE926="","",基本情報入力シート!AE926)</f>
        <v/>
      </c>
      <c r="J883" s="487"/>
      <c r="K883" s="491"/>
      <c r="L883" s="490"/>
      <c r="M883" s="363" t="str">
        <f>IF(G883="", "", VLOOKUP(AO883,【参考】数式用!$AZ$3:$BA$6, 2, FALSE))</f>
        <v/>
      </c>
      <c r="N883" s="364" t="str">
        <f>IF(G883="","",VLOOKUP(G883,【参考】数式用!$A$4:$L$54,MATCH('別紙様式2-3（個表）'!M883,【参考】数式用!$J$3:$L$3,0)+9,FALSE))</f>
        <v/>
      </c>
      <c r="O883" s="497" t="s">
        <v>2396</v>
      </c>
      <c r="P883" s="365" t="str">
        <f t="shared" si="98"/>
        <v>未入力あり</v>
      </c>
      <c r="Q883" s="273" t="str">
        <f>IFERROR(IF(P883="未入力あり","",ROUNDDOWN(ROUNDDOWN($H883*$I883,0)*VLOOKUP($G883,【参考】数式用!$A$4:$E$54,3, FALSE),0)),"")</f>
        <v/>
      </c>
      <c r="R883" s="273" t="str">
        <f>IF(AM883="×", 0,IF(P883="未入力あり","",ROUNDDOWN(ROUNDDOWN($H883*$I883,0)*VLOOKUP($G883,【参考】数式用!$A$4:$E$54,4,FALSE),0)))</f>
        <v/>
      </c>
      <c r="S883" s="366" t="str">
        <f>IF(AN883="×", 0,IF(P883="未入力あり","",ROUNDDOWN(ROUNDDOWN($H883*$I883,0)*VLOOKUP($G883,【参考】数式用!$A$4:$E$54,5, FALSE),0)))</f>
        <v/>
      </c>
      <c r="T883" s="369" t="s">
        <v>3907</v>
      </c>
      <c r="U883" s="370"/>
      <c r="V883" s="33"/>
      <c r="W883" s="641"/>
      <c r="X883" s="641"/>
      <c r="Y883" s="641"/>
      <c r="Z883" s="641"/>
      <c r="AA883" s="641"/>
      <c r="AB883" s="641"/>
      <c r="AC883" s="641"/>
      <c r="AD883" s="641"/>
      <c r="AE883" s="641"/>
      <c r="AF883" s="641"/>
      <c r="AG883" s="641"/>
      <c r="AI883" s="373" t="str">
        <f t="shared" si="100"/>
        <v/>
      </c>
      <c r="AJ883" s="372" t="e">
        <f>VLOOKUP('別紙様式2-3（個表）'!$G883,【参考】数式用!$P$4:$Q$54,2, FALSE)</f>
        <v>#N/A</v>
      </c>
      <c r="AK883" s="372" t="e">
        <f>VLOOKUP('別紙様式2-3（個表）'!$G883,【参考】数式用!$P$4:$W$54,8, FALSE)</f>
        <v>#N/A</v>
      </c>
      <c r="AL883" s="372" t="e">
        <f>VLOOKUP('別紙様式2-3（個表）'!$G883,【参考】数式用!$P$4:$AD$54,15, FALSE)</f>
        <v>#N/A</v>
      </c>
      <c r="AM883" s="372" t="str">
        <f t="shared" si="101"/>
        <v/>
      </c>
      <c r="AN883" s="372" t="str">
        <f t="shared" si="102"/>
        <v/>
      </c>
      <c r="AO883" s="372" t="str">
        <f t="shared" si="103"/>
        <v/>
      </c>
      <c r="AP883" s="372" t="str">
        <f>IF(G883="", "", VLOOKUP(G883,【参考】数式用!$A$4:$M$54,13,FALSE))</f>
        <v/>
      </c>
      <c r="AQ883" s="46" t="str">
        <f t="shared" si="104"/>
        <v>―</v>
      </c>
    </row>
    <row r="884" spans="1:43" ht="45" customHeight="1">
      <c r="A884" s="114">
        <f t="shared" si="99"/>
        <v>870</v>
      </c>
      <c r="B884" s="115" t="str">
        <f>IF(基本情報入力シート!B927="","",基本情報入力シート!B927)</f>
        <v/>
      </c>
      <c r="C884" s="116" t="str">
        <f>IF(基本情報入力シート!L927="","",基本情報入力シート!L927)</f>
        <v/>
      </c>
      <c r="D884" s="116" t="str">
        <f>IF(基本情報入力シート!Q927="","",基本情報入力シート!Q927)</f>
        <v>愛知県</v>
      </c>
      <c r="E884" s="116" t="str">
        <f>IF(基本情報入力シート!V927="","",基本情報入力シート!V927)</f>
        <v/>
      </c>
      <c r="F884" s="116" t="str">
        <f>IF(基本情報入力シート!W927="","",基本情報入力シート!W927)</f>
        <v>事業所番号及びサービス名を入力してください。</v>
      </c>
      <c r="G884" s="116" t="str">
        <f>IF(基本情報入力シート!Z927="","",基本情報入力シート!Z927)</f>
        <v/>
      </c>
      <c r="H884" s="224" t="str">
        <f>IF(基本情報入力シート!AD927="","",基本情報入力シート!AD927)</f>
        <v/>
      </c>
      <c r="I884" s="362" t="str">
        <f>IF(基本情報入力シート!AE927="","",基本情報入力シート!AE927)</f>
        <v/>
      </c>
      <c r="J884" s="487"/>
      <c r="K884" s="491"/>
      <c r="L884" s="490"/>
      <c r="M884" s="363" t="str">
        <f>IF(G884="", "", VLOOKUP(AO884,【参考】数式用!$AZ$3:$BA$6, 2, FALSE))</f>
        <v/>
      </c>
      <c r="N884" s="364" t="str">
        <f>IF(G884="","",VLOOKUP(G884,【参考】数式用!$A$4:$L$54,MATCH('別紙様式2-3（個表）'!M884,【参考】数式用!$J$3:$L$3,0)+9,FALSE))</f>
        <v/>
      </c>
      <c r="O884" s="497" t="s">
        <v>2396</v>
      </c>
      <c r="P884" s="365" t="str">
        <f t="shared" si="98"/>
        <v>未入力あり</v>
      </c>
      <c r="Q884" s="273" t="str">
        <f>IFERROR(IF(P884="未入力あり","",ROUNDDOWN(ROUNDDOWN($H884*$I884,0)*VLOOKUP($G884,【参考】数式用!$A$4:$E$54,3, FALSE),0)),"")</f>
        <v/>
      </c>
      <c r="R884" s="273" t="str">
        <f>IF(AM884="×", 0,IF(P884="未入力あり","",ROUNDDOWN(ROUNDDOWN($H884*$I884,0)*VLOOKUP($G884,【参考】数式用!$A$4:$E$54,4,FALSE),0)))</f>
        <v/>
      </c>
      <c r="S884" s="366" t="str">
        <f>IF(AN884="×", 0,IF(P884="未入力あり","",ROUNDDOWN(ROUNDDOWN($H884*$I884,0)*VLOOKUP($G884,【参考】数式用!$A$4:$E$54,5, FALSE),0)))</f>
        <v/>
      </c>
      <c r="T884" s="369" t="s">
        <v>3907</v>
      </c>
      <c r="U884" s="370"/>
      <c r="V884" s="33"/>
      <c r="W884" s="641"/>
      <c r="X884" s="641"/>
      <c r="Y884" s="641"/>
      <c r="Z884" s="641"/>
      <c r="AA884" s="641"/>
      <c r="AB884" s="641"/>
      <c r="AC884" s="641"/>
      <c r="AD884" s="641"/>
      <c r="AE884" s="641"/>
      <c r="AF884" s="641"/>
      <c r="AG884" s="641"/>
      <c r="AI884" s="373" t="str">
        <f t="shared" si="100"/>
        <v/>
      </c>
      <c r="AJ884" s="372" t="e">
        <f>VLOOKUP('別紙様式2-3（個表）'!$G884,【参考】数式用!$P$4:$Q$54,2, FALSE)</f>
        <v>#N/A</v>
      </c>
      <c r="AK884" s="372" t="e">
        <f>VLOOKUP('別紙様式2-3（個表）'!$G884,【参考】数式用!$P$4:$W$54,8, FALSE)</f>
        <v>#N/A</v>
      </c>
      <c r="AL884" s="372" t="e">
        <f>VLOOKUP('別紙様式2-3（個表）'!$G884,【参考】数式用!$P$4:$AD$54,15, FALSE)</f>
        <v>#N/A</v>
      </c>
      <c r="AM884" s="372" t="str">
        <f t="shared" si="101"/>
        <v/>
      </c>
      <c r="AN884" s="372" t="str">
        <f t="shared" si="102"/>
        <v/>
      </c>
      <c r="AO884" s="372" t="str">
        <f t="shared" si="103"/>
        <v/>
      </c>
      <c r="AP884" s="372" t="str">
        <f>IF(G884="", "", VLOOKUP(G884,【参考】数式用!$A$4:$M$54,13,FALSE))</f>
        <v/>
      </c>
      <c r="AQ884" s="46" t="str">
        <f t="shared" si="104"/>
        <v>―</v>
      </c>
    </row>
    <row r="885" spans="1:43" ht="45" customHeight="1">
      <c r="A885" s="114">
        <f t="shared" si="99"/>
        <v>871</v>
      </c>
      <c r="B885" s="115" t="str">
        <f>IF(基本情報入力シート!B928="","",基本情報入力シート!B928)</f>
        <v/>
      </c>
      <c r="C885" s="116" t="str">
        <f>IF(基本情報入力シート!L928="","",基本情報入力シート!L928)</f>
        <v/>
      </c>
      <c r="D885" s="116" t="str">
        <f>IF(基本情報入力シート!Q928="","",基本情報入力シート!Q928)</f>
        <v>愛知県</v>
      </c>
      <c r="E885" s="116" t="str">
        <f>IF(基本情報入力シート!V928="","",基本情報入力シート!V928)</f>
        <v/>
      </c>
      <c r="F885" s="116" t="str">
        <f>IF(基本情報入力シート!W928="","",基本情報入力シート!W928)</f>
        <v>事業所番号及びサービス名を入力してください。</v>
      </c>
      <c r="G885" s="116" t="str">
        <f>IF(基本情報入力シート!Z928="","",基本情報入力シート!Z928)</f>
        <v/>
      </c>
      <c r="H885" s="224" t="str">
        <f>IF(基本情報入力シート!AD928="","",基本情報入力シート!AD928)</f>
        <v/>
      </c>
      <c r="I885" s="362" t="str">
        <f>IF(基本情報入力シート!AE928="","",基本情報入力シート!AE928)</f>
        <v/>
      </c>
      <c r="J885" s="487"/>
      <c r="K885" s="491"/>
      <c r="L885" s="490"/>
      <c r="M885" s="363" t="str">
        <f>IF(G885="", "", VLOOKUP(AO885,【参考】数式用!$AZ$3:$BA$6, 2, FALSE))</f>
        <v/>
      </c>
      <c r="N885" s="364" t="str">
        <f>IF(G885="","",VLOOKUP(G885,【参考】数式用!$A$4:$L$54,MATCH('別紙様式2-3（個表）'!M885,【参考】数式用!$J$3:$L$3,0)+9,FALSE))</f>
        <v/>
      </c>
      <c r="O885" s="497" t="s">
        <v>2396</v>
      </c>
      <c r="P885" s="365" t="str">
        <f t="shared" si="98"/>
        <v>未入力あり</v>
      </c>
      <c r="Q885" s="273" t="str">
        <f>IFERROR(IF(P885="未入力あり","",ROUNDDOWN(ROUNDDOWN($H885*$I885,0)*VLOOKUP($G885,【参考】数式用!$A$4:$E$54,3, FALSE),0)),"")</f>
        <v/>
      </c>
      <c r="R885" s="273" t="str">
        <f>IF(AM885="×", 0,IF(P885="未入力あり","",ROUNDDOWN(ROUNDDOWN($H885*$I885,0)*VLOOKUP($G885,【参考】数式用!$A$4:$E$54,4,FALSE),0)))</f>
        <v/>
      </c>
      <c r="S885" s="366" t="str">
        <f>IF(AN885="×", 0,IF(P885="未入力あり","",ROUNDDOWN(ROUNDDOWN($H885*$I885,0)*VLOOKUP($G885,【参考】数式用!$A$4:$E$54,5, FALSE),0)))</f>
        <v/>
      </c>
      <c r="T885" s="369" t="s">
        <v>3907</v>
      </c>
      <c r="U885" s="370"/>
      <c r="V885" s="33"/>
      <c r="W885" s="641"/>
      <c r="X885" s="641"/>
      <c r="Y885" s="641"/>
      <c r="Z885" s="641"/>
      <c r="AA885" s="641"/>
      <c r="AB885" s="641"/>
      <c r="AC885" s="641"/>
      <c r="AD885" s="641"/>
      <c r="AE885" s="641"/>
      <c r="AF885" s="641"/>
      <c r="AG885" s="641"/>
      <c r="AI885" s="373" t="str">
        <f t="shared" si="100"/>
        <v/>
      </c>
      <c r="AJ885" s="372" t="e">
        <f>VLOOKUP('別紙様式2-3（個表）'!$G885,【参考】数式用!$P$4:$Q$54,2, FALSE)</f>
        <v>#N/A</v>
      </c>
      <c r="AK885" s="372" t="e">
        <f>VLOOKUP('別紙様式2-3（個表）'!$G885,【参考】数式用!$P$4:$W$54,8, FALSE)</f>
        <v>#N/A</v>
      </c>
      <c r="AL885" s="372" t="e">
        <f>VLOOKUP('別紙様式2-3（個表）'!$G885,【参考】数式用!$P$4:$AD$54,15, FALSE)</f>
        <v>#N/A</v>
      </c>
      <c r="AM885" s="372" t="str">
        <f t="shared" si="101"/>
        <v/>
      </c>
      <c r="AN885" s="372" t="str">
        <f t="shared" si="102"/>
        <v/>
      </c>
      <c r="AO885" s="372" t="str">
        <f t="shared" si="103"/>
        <v/>
      </c>
      <c r="AP885" s="372" t="str">
        <f>IF(G885="", "", VLOOKUP(G885,【参考】数式用!$A$4:$M$54,13,FALSE))</f>
        <v/>
      </c>
      <c r="AQ885" s="46" t="str">
        <f t="shared" si="104"/>
        <v>―</v>
      </c>
    </row>
    <row r="886" spans="1:43" ht="45" customHeight="1">
      <c r="A886" s="114">
        <f t="shared" si="99"/>
        <v>872</v>
      </c>
      <c r="B886" s="115" t="str">
        <f>IF(基本情報入力シート!B929="","",基本情報入力シート!B929)</f>
        <v/>
      </c>
      <c r="C886" s="116" t="str">
        <f>IF(基本情報入力シート!L929="","",基本情報入力シート!L929)</f>
        <v/>
      </c>
      <c r="D886" s="116" t="str">
        <f>IF(基本情報入力シート!Q929="","",基本情報入力シート!Q929)</f>
        <v>愛知県</v>
      </c>
      <c r="E886" s="116" t="str">
        <f>IF(基本情報入力シート!V929="","",基本情報入力シート!V929)</f>
        <v/>
      </c>
      <c r="F886" s="116" t="str">
        <f>IF(基本情報入力シート!W929="","",基本情報入力シート!W929)</f>
        <v>事業所番号及びサービス名を入力してください。</v>
      </c>
      <c r="G886" s="116" t="str">
        <f>IF(基本情報入力シート!Z929="","",基本情報入力シート!Z929)</f>
        <v/>
      </c>
      <c r="H886" s="224" t="str">
        <f>IF(基本情報入力シート!AD929="","",基本情報入力シート!AD929)</f>
        <v/>
      </c>
      <c r="I886" s="362" t="str">
        <f>IF(基本情報入力シート!AE929="","",基本情報入力シート!AE929)</f>
        <v/>
      </c>
      <c r="J886" s="487"/>
      <c r="K886" s="491"/>
      <c r="L886" s="490"/>
      <c r="M886" s="363" t="str">
        <f>IF(G886="", "", VLOOKUP(AO886,【参考】数式用!$AZ$3:$BA$6, 2, FALSE))</f>
        <v/>
      </c>
      <c r="N886" s="364" t="str">
        <f>IF(G886="","",VLOOKUP(G886,【参考】数式用!$A$4:$L$54,MATCH('別紙様式2-3（個表）'!M886,【参考】数式用!$J$3:$L$3,0)+9,FALSE))</f>
        <v/>
      </c>
      <c r="O886" s="497" t="s">
        <v>2396</v>
      </c>
      <c r="P886" s="365" t="str">
        <f t="shared" si="98"/>
        <v>未入力あり</v>
      </c>
      <c r="Q886" s="273" t="str">
        <f>IFERROR(IF(P886="未入力あり","",ROUNDDOWN(ROUNDDOWN($H886*$I886,0)*VLOOKUP($G886,【参考】数式用!$A$4:$E$54,3, FALSE),0)),"")</f>
        <v/>
      </c>
      <c r="R886" s="273" t="str">
        <f>IF(AM886="×", 0,IF(P886="未入力あり","",ROUNDDOWN(ROUNDDOWN($H886*$I886,0)*VLOOKUP($G886,【参考】数式用!$A$4:$E$54,4,FALSE),0)))</f>
        <v/>
      </c>
      <c r="S886" s="366" t="str">
        <f>IF(AN886="×", 0,IF(P886="未入力あり","",ROUNDDOWN(ROUNDDOWN($H886*$I886,0)*VLOOKUP($G886,【参考】数式用!$A$4:$E$54,5, FALSE),0)))</f>
        <v/>
      </c>
      <c r="T886" s="369" t="s">
        <v>3907</v>
      </c>
      <c r="U886" s="370"/>
      <c r="V886" s="33"/>
      <c r="W886" s="641"/>
      <c r="X886" s="641"/>
      <c r="Y886" s="641"/>
      <c r="Z886" s="641"/>
      <c r="AA886" s="641"/>
      <c r="AB886" s="641"/>
      <c r="AC886" s="641"/>
      <c r="AD886" s="641"/>
      <c r="AE886" s="641"/>
      <c r="AF886" s="641"/>
      <c r="AG886" s="641"/>
      <c r="AI886" s="373" t="str">
        <f t="shared" si="100"/>
        <v/>
      </c>
      <c r="AJ886" s="372" t="e">
        <f>VLOOKUP('別紙様式2-3（個表）'!$G886,【参考】数式用!$P$4:$Q$54,2, FALSE)</f>
        <v>#N/A</v>
      </c>
      <c r="AK886" s="372" t="e">
        <f>VLOOKUP('別紙様式2-3（個表）'!$G886,【参考】数式用!$P$4:$W$54,8, FALSE)</f>
        <v>#N/A</v>
      </c>
      <c r="AL886" s="372" t="e">
        <f>VLOOKUP('別紙様式2-3（個表）'!$G886,【参考】数式用!$P$4:$AD$54,15, FALSE)</f>
        <v>#N/A</v>
      </c>
      <c r="AM886" s="372" t="str">
        <f t="shared" si="101"/>
        <v/>
      </c>
      <c r="AN886" s="372" t="str">
        <f t="shared" si="102"/>
        <v/>
      </c>
      <c r="AO886" s="372" t="str">
        <f t="shared" si="103"/>
        <v/>
      </c>
      <c r="AP886" s="372" t="str">
        <f>IF(G886="", "", VLOOKUP(G886,【参考】数式用!$A$4:$M$54,13,FALSE))</f>
        <v/>
      </c>
      <c r="AQ886" s="46" t="str">
        <f t="shared" si="104"/>
        <v>―</v>
      </c>
    </row>
    <row r="887" spans="1:43" ht="45" customHeight="1">
      <c r="A887" s="114">
        <f t="shared" si="99"/>
        <v>873</v>
      </c>
      <c r="B887" s="115" t="str">
        <f>IF(基本情報入力シート!B930="","",基本情報入力シート!B930)</f>
        <v/>
      </c>
      <c r="C887" s="116" t="str">
        <f>IF(基本情報入力シート!L930="","",基本情報入力シート!L930)</f>
        <v/>
      </c>
      <c r="D887" s="116" t="str">
        <f>IF(基本情報入力シート!Q930="","",基本情報入力シート!Q930)</f>
        <v>愛知県</v>
      </c>
      <c r="E887" s="116" t="str">
        <f>IF(基本情報入力シート!V930="","",基本情報入力シート!V930)</f>
        <v/>
      </c>
      <c r="F887" s="116" t="str">
        <f>IF(基本情報入力シート!W930="","",基本情報入力シート!W930)</f>
        <v>事業所番号及びサービス名を入力してください。</v>
      </c>
      <c r="G887" s="116" t="str">
        <f>IF(基本情報入力シート!Z930="","",基本情報入力シート!Z930)</f>
        <v/>
      </c>
      <c r="H887" s="224" t="str">
        <f>IF(基本情報入力シート!AD930="","",基本情報入力シート!AD930)</f>
        <v/>
      </c>
      <c r="I887" s="362" t="str">
        <f>IF(基本情報入力シート!AE930="","",基本情報入力シート!AE930)</f>
        <v/>
      </c>
      <c r="J887" s="487"/>
      <c r="K887" s="491"/>
      <c r="L887" s="490"/>
      <c r="M887" s="363" t="str">
        <f>IF(G887="", "", VLOOKUP(AO887,【参考】数式用!$AZ$3:$BA$6, 2, FALSE))</f>
        <v/>
      </c>
      <c r="N887" s="364" t="str">
        <f>IF(G887="","",VLOOKUP(G887,【参考】数式用!$A$4:$L$54,MATCH('別紙様式2-3（個表）'!M887,【参考】数式用!$J$3:$L$3,0)+9,FALSE))</f>
        <v/>
      </c>
      <c r="O887" s="497" t="s">
        <v>2396</v>
      </c>
      <c r="P887" s="365" t="str">
        <f t="shared" si="98"/>
        <v>未入力あり</v>
      </c>
      <c r="Q887" s="273" t="str">
        <f>IFERROR(IF(P887="未入力あり","",ROUNDDOWN(ROUNDDOWN($H887*$I887,0)*VLOOKUP($G887,【参考】数式用!$A$4:$E$54,3, FALSE),0)),"")</f>
        <v/>
      </c>
      <c r="R887" s="273" t="str">
        <f>IF(AM887="×", 0,IF(P887="未入力あり","",ROUNDDOWN(ROUNDDOWN($H887*$I887,0)*VLOOKUP($G887,【参考】数式用!$A$4:$E$54,4,FALSE),0)))</f>
        <v/>
      </c>
      <c r="S887" s="366" t="str">
        <f>IF(AN887="×", 0,IF(P887="未入力あり","",ROUNDDOWN(ROUNDDOWN($H887*$I887,0)*VLOOKUP($G887,【参考】数式用!$A$4:$E$54,5, FALSE),0)))</f>
        <v/>
      </c>
      <c r="T887" s="369" t="s">
        <v>3907</v>
      </c>
      <c r="U887" s="370"/>
      <c r="V887" s="33"/>
      <c r="W887" s="641"/>
      <c r="X887" s="641"/>
      <c r="Y887" s="641"/>
      <c r="Z887" s="641"/>
      <c r="AA887" s="641"/>
      <c r="AB887" s="641"/>
      <c r="AC887" s="641"/>
      <c r="AD887" s="641"/>
      <c r="AE887" s="641"/>
      <c r="AF887" s="641"/>
      <c r="AG887" s="641"/>
      <c r="AI887" s="373" t="str">
        <f t="shared" si="100"/>
        <v/>
      </c>
      <c r="AJ887" s="372" t="e">
        <f>VLOOKUP('別紙様式2-3（個表）'!$G887,【参考】数式用!$P$4:$Q$54,2, FALSE)</f>
        <v>#N/A</v>
      </c>
      <c r="AK887" s="372" t="e">
        <f>VLOOKUP('別紙様式2-3（個表）'!$G887,【参考】数式用!$P$4:$W$54,8, FALSE)</f>
        <v>#N/A</v>
      </c>
      <c r="AL887" s="372" t="e">
        <f>VLOOKUP('別紙様式2-3（個表）'!$G887,【参考】数式用!$P$4:$AD$54,15, FALSE)</f>
        <v>#N/A</v>
      </c>
      <c r="AM887" s="372" t="str">
        <f t="shared" si="101"/>
        <v/>
      </c>
      <c r="AN887" s="372" t="str">
        <f t="shared" si="102"/>
        <v/>
      </c>
      <c r="AO887" s="372" t="str">
        <f t="shared" si="103"/>
        <v/>
      </c>
      <c r="AP887" s="372" t="str">
        <f>IF(G887="", "", VLOOKUP(G887,【参考】数式用!$A$4:$M$54,13,FALSE))</f>
        <v/>
      </c>
      <c r="AQ887" s="46" t="str">
        <f t="shared" si="104"/>
        <v>―</v>
      </c>
    </row>
    <row r="888" spans="1:43" ht="45" customHeight="1">
      <c r="A888" s="114">
        <f t="shared" si="99"/>
        <v>874</v>
      </c>
      <c r="B888" s="115" t="str">
        <f>IF(基本情報入力シート!B931="","",基本情報入力シート!B931)</f>
        <v/>
      </c>
      <c r="C888" s="116" t="str">
        <f>IF(基本情報入力シート!L931="","",基本情報入力シート!L931)</f>
        <v/>
      </c>
      <c r="D888" s="116" t="str">
        <f>IF(基本情報入力シート!Q931="","",基本情報入力シート!Q931)</f>
        <v>愛知県</v>
      </c>
      <c r="E888" s="116" t="str">
        <f>IF(基本情報入力シート!V931="","",基本情報入力シート!V931)</f>
        <v/>
      </c>
      <c r="F888" s="116" t="str">
        <f>IF(基本情報入力シート!W931="","",基本情報入力シート!W931)</f>
        <v>事業所番号及びサービス名を入力してください。</v>
      </c>
      <c r="G888" s="116" t="str">
        <f>IF(基本情報入力シート!Z931="","",基本情報入力シート!Z931)</f>
        <v/>
      </c>
      <c r="H888" s="224" t="str">
        <f>IF(基本情報入力シート!AD931="","",基本情報入力シート!AD931)</f>
        <v/>
      </c>
      <c r="I888" s="362" t="str">
        <f>IF(基本情報入力シート!AE931="","",基本情報入力シート!AE931)</f>
        <v/>
      </c>
      <c r="J888" s="487"/>
      <c r="K888" s="491"/>
      <c r="L888" s="490"/>
      <c r="M888" s="363" t="str">
        <f>IF(G888="", "", VLOOKUP(AO888,【参考】数式用!$AZ$3:$BA$6, 2, FALSE))</f>
        <v/>
      </c>
      <c r="N888" s="364" t="str">
        <f>IF(G888="","",VLOOKUP(G888,【参考】数式用!$A$4:$L$54,MATCH('別紙様式2-3（個表）'!M888,【参考】数式用!$J$3:$L$3,0)+9,FALSE))</f>
        <v/>
      </c>
      <c r="O888" s="497" t="s">
        <v>2396</v>
      </c>
      <c r="P888" s="365" t="str">
        <f t="shared" si="98"/>
        <v>未入力あり</v>
      </c>
      <c r="Q888" s="273" t="str">
        <f>IFERROR(IF(P888="未入力あり","",ROUNDDOWN(ROUNDDOWN($H888*$I888,0)*VLOOKUP($G888,【参考】数式用!$A$4:$E$54,3, FALSE),0)),"")</f>
        <v/>
      </c>
      <c r="R888" s="273" t="str">
        <f>IF(AM888="×", 0,IF(P888="未入力あり","",ROUNDDOWN(ROUNDDOWN($H888*$I888,0)*VLOOKUP($G888,【参考】数式用!$A$4:$E$54,4,FALSE),0)))</f>
        <v/>
      </c>
      <c r="S888" s="366" t="str">
        <f>IF(AN888="×", 0,IF(P888="未入力あり","",ROUNDDOWN(ROUNDDOWN($H888*$I888,0)*VLOOKUP($G888,【参考】数式用!$A$4:$E$54,5, FALSE),0)))</f>
        <v/>
      </c>
      <c r="T888" s="369" t="s">
        <v>3907</v>
      </c>
      <c r="U888" s="370"/>
      <c r="V888" s="33"/>
      <c r="W888" s="641"/>
      <c r="X888" s="641"/>
      <c r="Y888" s="641"/>
      <c r="Z888" s="641"/>
      <c r="AA888" s="641"/>
      <c r="AB888" s="641"/>
      <c r="AC888" s="641"/>
      <c r="AD888" s="641"/>
      <c r="AE888" s="641"/>
      <c r="AF888" s="641"/>
      <c r="AG888" s="641"/>
      <c r="AI888" s="373" t="str">
        <f t="shared" si="100"/>
        <v/>
      </c>
      <c r="AJ888" s="372" t="e">
        <f>VLOOKUP('別紙様式2-3（個表）'!$G888,【参考】数式用!$P$4:$Q$54,2, FALSE)</f>
        <v>#N/A</v>
      </c>
      <c r="AK888" s="372" t="e">
        <f>VLOOKUP('別紙様式2-3（個表）'!$G888,【参考】数式用!$P$4:$W$54,8, FALSE)</f>
        <v>#N/A</v>
      </c>
      <c r="AL888" s="372" t="e">
        <f>VLOOKUP('別紙様式2-3（個表）'!$G888,【参考】数式用!$P$4:$AD$54,15, FALSE)</f>
        <v>#N/A</v>
      </c>
      <c r="AM888" s="372" t="str">
        <f t="shared" si="101"/>
        <v/>
      </c>
      <c r="AN888" s="372" t="str">
        <f t="shared" si="102"/>
        <v/>
      </c>
      <c r="AO888" s="372" t="str">
        <f t="shared" si="103"/>
        <v/>
      </c>
      <c r="AP888" s="372" t="str">
        <f>IF(G888="", "", VLOOKUP(G888,【参考】数式用!$A$4:$M$54,13,FALSE))</f>
        <v/>
      </c>
      <c r="AQ888" s="46" t="str">
        <f t="shared" si="104"/>
        <v>―</v>
      </c>
    </row>
    <row r="889" spans="1:43" ht="45" customHeight="1">
      <c r="A889" s="114">
        <f t="shared" si="99"/>
        <v>875</v>
      </c>
      <c r="B889" s="115" t="str">
        <f>IF(基本情報入力シート!B932="","",基本情報入力シート!B932)</f>
        <v/>
      </c>
      <c r="C889" s="116" t="str">
        <f>IF(基本情報入力シート!L932="","",基本情報入力シート!L932)</f>
        <v/>
      </c>
      <c r="D889" s="116" t="str">
        <f>IF(基本情報入力シート!Q932="","",基本情報入力シート!Q932)</f>
        <v>愛知県</v>
      </c>
      <c r="E889" s="116" t="str">
        <f>IF(基本情報入力シート!V932="","",基本情報入力シート!V932)</f>
        <v/>
      </c>
      <c r="F889" s="116" t="str">
        <f>IF(基本情報入力シート!W932="","",基本情報入力シート!W932)</f>
        <v>事業所番号及びサービス名を入力してください。</v>
      </c>
      <c r="G889" s="116" t="str">
        <f>IF(基本情報入力シート!Z932="","",基本情報入力シート!Z932)</f>
        <v/>
      </c>
      <c r="H889" s="224" t="str">
        <f>IF(基本情報入力シート!AD932="","",基本情報入力シート!AD932)</f>
        <v/>
      </c>
      <c r="I889" s="362" t="str">
        <f>IF(基本情報入力シート!AE932="","",基本情報入力シート!AE932)</f>
        <v/>
      </c>
      <c r="J889" s="487"/>
      <c r="K889" s="491"/>
      <c r="L889" s="490"/>
      <c r="M889" s="363" t="str">
        <f>IF(G889="", "", VLOOKUP(AO889,【参考】数式用!$AZ$3:$BA$6, 2, FALSE))</f>
        <v/>
      </c>
      <c r="N889" s="364" t="str">
        <f>IF(G889="","",VLOOKUP(G889,【参考】数式用!$A$4:$L$54,MATCH('別紙様式2-3（個表）'!M889,【参考】数式用!$J$3:$L$3,0)+9,FALSE))</f>
        <v/>
      </c>
      <c r="O889" s="497" t="s">
        <v>2396</v>
      </c>
      <c r="P889" s="365" t="str">
        <f t="shared" si="98"/>
        <v>未入力あり</v>
      </c>
      <c r="Q889" s="273" t="str">
        <f>IFERROR(IF(P889="未入力あり","",ROUNDDOWN(ROUNDDOWN($H889*$I889,0)*VLOOKUP($G889,【参考】数式用!$A$4:$E$54,3, FALSE),0)),"")</f>
        <v/>
      </c>
      <c r="R889" s="273" t="str">
        <f>IF(AM889="×", 0,IF(P889="未入力あり","",ROUNDDOWN(ROUNDDOWN($H889*$I889,0)*VLOOKUP($G889,【参考】数式用!$A$4:$E$54,4,FALSE),0)))</f>
        <v/>
      </c>
      <c r="S889" s="366" t="str">
        <f>IF(AN889="×", 0,IF(P889="未入力あり","",ROUNDDOWN(ROUNDDOWN($H889*$I889,0)*VLOOKUP($G889,【参考】数式用!$A$4:$E$54,5, FALSE),0)))</f>
        <v/>
      </c>
      <c r="T889" s="369" t="s">
        <v>3907</v>
      </c>
      <c r="U889" s="370"/>
      <c r="V889" s="33"/>
      <c r="W889" s="641"/>
      <c r="X889" s="641"/>
      <c r="Y889" s="641"/>
      <c r="Z889" s="641"/>
      <c r="AA889" s="641"/>
      <c r="AB889" s="641"/>
      <c r="AC889" s="641"/>
      <c r="AD889" s="641"/>
      <c r="AE889" s="641"/>
      <c r="AF889" s="641"/>
      <c r="AG889" s="641"/>
      <c r="AI889" s="373" t="str">
        <f t="shared" si="100"/>
        <v/>
      </c>
      <c r="AJ889" s="372" t="e">
        <f>VLOOKUP('別紙様式2-3（個表）'!$G889,【参考】数式用!$P$4:$Q$54,2, FALSE)</f>
        <v>#N/A</v>
      </c>
      <c r="AK889" s="372" t="e">
        <f>VLOOKUP('別紙様式2-3（個表）'!$G889,【参考】数式用!$P$4:$W$54,8, FALSE)</f>
        <v>#N/A</v>
      </c>
      <c r="AL889" s="372" t="e">
        <f>VLOOKUP('別紙様式2-3（個表）'!$G889,【参考】数式用!$P$4:$AD$54,15, FALSE)</f>
        <v>#N/A</v>
      </c>
      <c r="AM889" s="372" t="str">
        <f t="shared" si="101"/>
        <v/>
      </c>
      <c r="AN889" s="372" t="str">
        <f t="shared" si="102"/>
        <v/>
      </c>
      <c r="AO889" s="372" t="str">
        <f t="shared" si="103"/>
        <v/>
      </c>
      <c r="AP889" s="372" t="str">
        <f>IF(G889="", "", VLOOKUP(G889,【参考】数式用!$A$4:$M$54,13,FALSE))</f>
        <v/>
      </c>
      <c r="AQ889" s="46" t="str">
        <f t="shared" si="104"/>
        <v>―</v>
      </c>
    </row>
    <row r="890" spans="1:43" ht="45" customHeight="1">
      <c r="A890" s="114">
        <f t="shared" si="99"/>
        <v>876</v>
      </c>
      <c r="B890" s="115" t="str">
        <f>IF(基本情報入力シート!B933="","",基本情報入力シート!B933)</f>
        <v/>
      </c>
      <c r="C890" s="116" t="str">
        <f>IF(基本情報入力シート!L933="","",基本情報入力シート!L933)</f>
        <v/>
      </c>
      <c r="D890" s="116" t="str">
        <f>IF(基本情報入力シート!Q933="","",基本情報入力シート!Q933)</f>
        <v>愛知県</v>
      </c>
      <c r="E890" s="116" t="str">
        <f>IF(基本情報入力シート!V933="","",基本情報入力シート!V933)</f>
        <v/>
      </c>
      <c r="F890" s="116" t="str">
        <f>IF(基本情報入力シート!W933="","",基本情報入力シート!W933)</f>
        <v>事業所番号及びサービス名を入力してください。</v>
      </c>
      <c r="G890" s="116" t="str">
        <f>IF(基本情報入力シート!Z933="","",基本情報入力シート!Z933)</f>
        <v/>
      </c>
      <c r="H890" s="224" t="str">
        <f>IF(基本情報入力シート!AD933="","",基本情報入力シート!AD933)</f>
        <v/>
      </c>
      <c r="I890" s="362" t="str">
        <f>IF(基本情報入力シート!AE933="","",基本情報入力シート!AE933)</f>
        <v/>
      </c>
      <c r="J890" s="487"/>
      <c r="K890" s="491"/>
      <c r="L890" s="490"/>
      <c r="M890" s="363" t="str">
        <f>IF(G890="", "", VLOOKUP(AO890,【参考】数式用!$AZ$3:$BA$6, 2, FALSE))</f>
        <v/>
      </c>
      <c r="N890" s="364" t="str">
        <f>IF(G890="","",VLOOKUP(G890,【参考】数式用!$A$4:$L$54,MATCH('別紙様式2-3（個表）'!M890,【参考】数式用!$J$3:$L$3,0)+9,FALSE))</f>
        <v/>
      </c>
      <c r="O890" s="497" t="s">
        <v>2396</v>
      </c>
      <c r="P890" s="365" t="str">
        <f t="shared" si="98"/>
        <v>未入力あり</v>
      </c>
      <c r="Q890" s="273" t="str">
        <f>IFERROR(IF(P890="未入力あり","",ROUNDDOWN(ROUNDDOWN($H890*$I890,0)*VLOOKUP($G890,【参考】数式用!$A$4:$E$54,3, FALSE),0)),"")</f>
        <v/>
      </c>
      <c r="R890" s="273" t="str">
        <f>IF(AM890="×", 0,IF(P890="未入力あり","",ROUNDDOWN(ROUNDDOWN($H890*$I890,0)*VLOOKUP($G890,【参考】数式用!$A$4:$E$54,4,FALSE),0)))</f>
        <v/>
      </c>
      <c r="S890" s="366" t="str">
        <f>IF(AN890="×", 0,IF(P890="未入力あり","",ROUNDDOWN(ROUNDDOWN($H890*$I890,0)*VLOOKUP($G890,【参考】数式用!$A$4:$E$54,5, FALSE),0)))</f>
        <v/>
      </c>
      <c r="T890" s="369" t="s">
        <v>3907</v>
      </c>
      <c r="U890" s="370"/>
      <c r="V890" s="33"/>
      <c r="W890" s="641"/>
      <c r="X890" s="641"/>
      <c r="Y890" s="641"/>
      <c r="Z890" s="641"/>
      <c r="AA890" s="641"/>
      <c r="AB890" s="641"/>
      <c r="AC890" s="641"/>
      <c r="AD890" s="641"/>
      <c r="AE890" s="641"/>
      <c r="AF890" s="641"/>
      <c r="AG890" s="641"/>
      <c r="AI890" s="373" t="str">
        <f t="shared" si="100"/>
        <v/>
      </c>
      <c r="AJ890" s="372" t="e">
        <f>VLOOKUP('別紙様式2-3（個表）'!$G890,【参考】数式用!$P$4:$Q$54,2, FALSE)</f>
        <v>#N/A</v>
      </c>
      <c r="AK890" s="372" t="e">
        <f>VLOOKUP('別紙様式2-3（個表）'!$G890,【参考】数式用!$P$4:$W$54,8, FALSE)</f>
        <v>#N/A</v>
      </c>
      <c r="AL890" s="372" t="e">
        <f>VLOOKUP('別紙様式2-3（個表）'!$G890,【参考】数式用!$P$4:$AD$54,15, FALSE)</f>
        <v>#N/A</v>
      </c>
      <c r="AM890" s="372" t="str">
        <f t="shared" si="101"/>
        <v/>
      </c>
      <c r="AN890" s="372" t="str">
        <f t="shared" si="102"/>
        <v/>
      </c>
      <c r="AO890" s="372" t="str">
        <f t="shared" si="103"/>
        <v/>
      </c>
      <c r="AP890" s="372" t="str">
        <f>IF(G890="", "", VLOOKUP(G890,【参考】数式用!$A$4:$M$54,13,FALSE))</f>
        <v/>
      </c>
      <c r="AQ890" s="46" t="str">
        <f t="shared" si="104"/>
        <v>―</v>
      </c>
    </row>
    <row r="891" spans="1:43" ht="45" customHeight="1">
      <c r="A891" s="114">
        <f t="shared" si="99"/>
        <v>877</v>
      </c>
      <c r="B891" s="115" t="str">
        <f>IF(基本情報入力シート!B934="","",基本情報入力シート!B934)</f>
        <v/>
      </c>
      <c r="C891" s="116" t="str">
        <f>IF(基本情報入力シート!L934="","",基本情報入力シート!L934)</f>
        <v/>
      </c>
      <c r="D891" s="116" t="str">
        <f>IF(基本情報入力シート!Q934="","",基本情報入力シート!Q934)</f>
        <v>愛知県</v>
      </c>
      <c r="E891" s="116" t="str">
        <f>IF(基本情報入力シート!V934="","",基本情報入力シート!V934)</f>
        <v/>
      </c>
      <c r="F891" s="116" t="str">
        <f>IF(基本情報入力シート!W934="","",基本情報入力シート!W934)</f>
        <v>事業所番号及びサービス名を入力してください。</v>
      </c>
      <c r="G891" s="116" t="str">
        <f>IF(基本情報入力シート!Z934="","",基本情報入力シート!Z934)</f>
        <v/>
      </c>
      <c r="H891" s="224" t="str">
        <f>IF(基本情報入力シート!AD934="","",基本情報入力シート!AD934)</f>
        <v/>
      </c>
      <c r="I891" s="362" t="str">
        <f>IF(基本情報入力シート!AE934="","",基本情報入力シート!AE934)</f>
        <v/>
      </c>
      <c r="J891" s="487"/>
      <c r="K891" s="491"/>
      <c r="L891" s="490"/>
      <c r="M891" s="363" t="str">
        <f>IF(G891="", "", VLOOKUP(AO891,【参考】数式用!$AZ$3:$BA$6, 2, FALSE))</f>
        <v/>
      </c>
      <c r="N891" s="364" t="str">
        <f>IF(G891="","",VLOOKUP(G891,【参考】数式用!$A$4:$L$54,MATCH('別紙様式2-3（個表）'!M891,【参考】数式用!$J$3:$L$3,0)+9,FALSE))</f>
        <v/>
      </c>
      <c r="O891" s="497" t="s">
        <v>2396</v>
      </c>
      <c r="P891" s="365" t="str">
        <f t="shared" si="98"/>
        <v>未入力あり</v>
      </c>
      <c r="Q891" s="273" t="str">
        <f>IFERROR(IF(P891="未入力あり","",ROUNDDOWN(ROUNDDOWN($H891*$I891,0)*VLOOKUP($G891,【参考】数式用!$A$4:$E$54,3, FALSE),0)),"")</f>
        <v/>
      </c>
      <c r="R891" s="273" t="str">
        <f>IF(AM891="×", 0,IF(P891="未入力あり","",ROUNDDOWN(ROUNDDOWN($H891*$I891,0)*VLOOKUP($G891,【参考】数式用!$A$4:$E$54,4,FALSE),0)))</f>
        <v/>
      </c>
      <c r="S891" s="366" t="str">
        <f>IF(AN891="×", 0,IF(P891="未入力あり","",ROUNDDOWN(ROUNDDOWN($H891*$I891,0)*VLOOKUP($G891,【参考】数式用!$A$4:$E$54,5, FALSE),0)))</f>
        <v/>
      </c>
      <c r="T891" s="369" t="s">
        <v>3907</v>
      </c>
      <c r="U891" s="370"/>
      <c r="V891" s="33"/>
      <c r="W891" s="641"/>
      <c r="X891" s="641"/>
      <c r="Y891" s="641"/>
      <c r="Z891" s="641"/>
      <c r="AA891" s="641"/>
      <c r="AB891" s="641"/>
      <c r="AC891" s="641"/>
      <c r="AD891" s="641"/>
      <c r="AE891" s="641"/>
      <c r="AF891" s="641"/>
      <c r="AG891" s="641"/>
      <c r="AI891" s="373" t="str">
        <f t="shared" si="100"/>
        <v/>
      </c>
      <c r="AJ891" s="372" t="e">
        <f>VLOOKUP('別紙様式2-3（個表）'!$G891,【参考】数式用!$P$4:$Q$54,2, FALSE)</f>
        <v>#N/A</v>
      </c>
      <c r="AK891" s="372" t="e">
        <f>VLOOKUP('別紙様式2-3（個表）'!$G891,【参考】数式用!$P$4:$W$54,8, FALSE)</f>
        <v>#N/A</v>
      </c>
      <c r="AL891" s="372" t="e">
        <f>VLOOKUP('別紙様式2-3（個表）'!$G891,【参考】数式用!$P$4:$AD$54,15, FALSE)</f>
        <v>#N/A</v>
      </c>
      <c r="AM891" s="372" t="str">
        <f t="shared" si="101"/>
        <v/>
      </c>
      <c r="AN891" s="372" t="str">
        <f t="shared" si="102"/>
        <v/>
      </c>
      <c r="AO891" s="372" t="str">
        <f t="shared" si="103"/>
        <v/>
      </c>
      <c r="AP891" s="372" t="str">
        <f>IF(G891="", "", VLOOKUP(G891,【参考】数式用!$A$4:$M$54,13,FALSE))</f>
        <v/>
      </c>
      <c r="AQ891" s="46" t="str">
        <f t="shared" si="104"/>
        <v>―</v>
      </c>
    </row>
    <row r="892" spans="1:43" ht="45" customHeight="1">
      <c r="A892" s="114">
        <f t="shared" si="99"/>
        <v>878</v>
      </c>
      <c r="B892" s="115" t="str">
        <f>IF(基本情報入力シート!B935="","",基本情報入力シート!B935)</f>
        <v/>
      </c>
      <c r="C892" s="116" t="str">
        <f>IF(基本情報入力シート!L935="","",基本情報入力シート!L935)</f>
        <v/>
      </c>
      <c r="D892" s="116" t="str">
        <f>IF(基本情報入力シート!Q935="","",基本情報入力シート!Q935)</f>
        <v>愛知県</v>
      </c>
      <c r="E892" s="116" t="str">
        <f>IF(基本情報入力シート!V935="","",基本情報入力シート!V935)</f>
        <v/>
      </c>
      <c r="F892" s="116" t="str">
        <f>IF(基本情報入力シート!W935="","",基本情報入力シート!W935)</f>
        <v>事業所番号及びサービス名を入力してください。</v>
      </c>
      <c r="G892" s="116" t="str">
        <f>IF(基本情報入力シート!Z935="","",基本情報入力シート!Z935)</f>
        <v/>
      </c>
      <c r="H892" s="224" t="str">
        <f>IF(基本情報入力シート!AD935="","",基本情報入力シート!AD935)</f>
        <v/>
      </c>
      <c r="I892" s="362" t="str">
        <f>IF(基本情報入力シート!AE935="","",基本情報入力シート!AE935)</f>
        <v/>
      </c>
      <c r="J892" s="487"/>
      <c r="K892" s="491"/>
      <c r="L892" s="490"/>
      <c r="M892" s="363" t="str">
        <f>IF(G892="", "", VLOOKUP(AO892,【参考】数式用!$AZ$3:$BA$6, 2, FALSE))</f>
        <v/>
      </c>
      <c r="N892" s="364" t="str">
        <f>IF(G892="","",VLOOKUP(G892,【参考】数式用!$A$4:$L$54,MATCH('別紙様式2-3（個表）'!M892,【参考】数式用!$J$3:$L$3,0)+9,FALSE))</f>
        <v/>
      </c>
      <c r="O892" s="497" t="s">
        <v>2396</v>
      </c>
      <c r="P892" s="365" t="str">
        <f t="shared" si="98"/>
        <v>未入力あり</v>
      </c>
      <c r="Q892" s="273" t="str">
        <f>IFERROR(IF(P892="未入力あり","",ROUNDDOWN(ROUNDDOWN($H892*$I892,0)*VLOOKUP($G892,【参考】数式用!$A$4:$E$54,3, FALSE),0)),"")</f>
        <v/>
      </c>
      <c r="R892" s="273" t="str">
        <f>IF(AM892="×", 0,IF(P892="未入力あり","",ROUNDDOWN(ROUNDDOWN($H892*$I892,0)*VLOOKUP($G892,【参考】数式用!$A$4:$E$54,4,FALSE),0)))</f>
        <v/>
      </c>
      <c r="S892" s="366" t="str">
        <f>IF(AN892="×", 0,IF(P892="未入力あり","",ROUNDDOWN(ROUNDDOWN($H892*$I892,0)*VLOOKUP($G892,【参考】数式用!$A$4:$E$54,5, FALSE),0)))</f>
        <v/>
      </c>
      <c r="T892" s="369" t="s">
        <v>3907</v>
      </c>
      <c r="U892" s="370"/>
      <c r="V892" s="33"/>
      <c r="W892" s="641"/>
      <c r="X892" s="641"/>
      <c r="Y892" s="641"/>
      <c r="Z892" s="641"/>
      <c r="AA892" s="641"/>
      <c r="AB892" s="641"/>
      <c r="AC892" s="641"/>
      <c r="AD892" s="641"/>
      <c r="AE892" s="641"/>
      <c r="AF892" s="641"/>
      <c r="AG892" s="641"/>
      <c r="AI892" s="373" t="str">
        <f t="shared" si="100"/>
        <v/>
      </c>
      <c r="AJ892" s="372" t="e">
        <f>VLOOKUP('別紙様式2-3（個表）'!$G892,【参考】数式用!$P$4:$Q$54,2, FALSE)</f>
        <v>#N/A</v>
      </c>
      <c r="AK892" s="372" t="e">
        <f>VLOOKUP('別紙様式2-3（個表）'!$G892,【参考】数式用!$P$4:$W$54,8, FALSE)</f>
        <v>#N/A</v>
      </c>
      <c r="AL892" s="372" t="e">
        <f>VLOOKUP('別紙様式2-3（個表）'!$G892,【参考】数式用!$P$4:$AD$54,15, FALSE)</f>
        <v>#N/A</v>
      </c>
      <c r="AM892" s="372" t="str">
        <f t="shared" si="101"/>
        <v/>
      </c>
      <c r="AN892" s="372" t="str">
        <f t="shared" si="102"/>
        <v/>
      </c>
      <c r="AO892" s="372" t="str">
        <f t="shared" si="103"/>
        <v/>
      </c>
      <c r="AP892" s="372" t="str">
        <f>IF(G892="", "", VLOOKUP(G892,【参考】数式用!$A$4:$M$54,13,FALSE))</f>
        <v/>
      </c>
      <c r="AQ892" s="46" t="str">
        <f t="shared" si="104"/>
        <v>―</v>
      </c>
    </row>
    <row r="893" spans="1:43" ht="45" customHeight="1">
      <c r="A893" s="114">
        <f t="shared" si="99"/>
        <v>879</v>
      </c>
      <c r="B893" s="115" t="str">
        <f>IF(基本情報入力シート!B936="","",基本情報入力シート!B936)</f>
        <v/>
      </c>
      <c r="C893" s="116" t="str">
        <f>IF(基本情報入力シート!L936="","",基本情報入力シート!L936)</f>
        <v/>
      </c>
      <c r="D893" s="116" t="str">
        <f>IF(基本情報入力シート!Q936="","",基本情報入力シート!Q936)</f>
        <v>愛知県</v>
      </c>
      <c r="E893" s="116" t="str">
        <f>IF(基本情報入力シート!V936="","",基本情報入力シート!V936)</f>
        <v/>
      </c>
      <c r="F893" s="116" t="str">
        <f>IF(基本情報入力シート!W936="","",基本情報入力シート!W936)</f>
        <v>事業所番号及びサービス名を入力してください。</v>
      </c>
      <c r="G893" s="116" t="str">
        <f>IF(基本情報入力シート!Z936="","",基本情報入力シート!Z936)</f>
        <v/>
      </c>
      <c r="H893" s="224" t="str">
        <f>IF(基本情報入力シート!AD936="","",基本情報入力シート!AD936)</f>
        <v/>
      </c>
      <c r="I893" s="362" t="str">
        <f>IF(基本情報入力シート!AE936="","",基本情報入力シート!AE936)</f>
        <v/>
      </c>
      <c r="J893" s="487"/>
      <c r="K893" s="491"/>
      <c r="L893" s="490"/>
      <c r="M893" s="363" t="str">
        <f>IF(G893="", "", VLOOKUP(AO893,【参考】数式用!$AZ$3:$BA$6, 2, FALSE))</f>
        <v/>
      </c>
      <c r="N893" s="364" t="str">
        <f>IF(G893="","",VLOOKUP(G893,【参考】数式用!$A$4:$L$54,MATCH('別紙様式2-3（個表）'!M893,【参考】数式用!$J$3:$L$3,0)+9,FALSE))</f>
        <v/>
      </c>
      <c r="O893" s="497" t="s">
        <v>2396</v>
      </c>
      <c r="P893" s="365" t="str">
        <f t="shared" si="98"/>
        <v>未入力あり</v>
      </c>
      <c r="Q893" s="273" t="str">
        <f>IFERROR(IF(P893="未入力あり","",ROUNDDOWN(ROUNDDOWN($H893*$I893,0)*VLOOKUP($G893,【参考】数式用!$A$4:$E$54,3, FALSE),0)),"")</f>
        <v/>
      </c>
      <c r="R893" s="273" t="str">
        <f>IF(AM893="×", 0,IF(P893="未入力あり","",ROUNDDOWN(ROUNDDOWN($H893*$I893,0)*VLOOKUP($G893,【参考】数式用!$A$4:$E$54,4,FALSE),0)))</f>
        <v/>
      </c>
      <c r="S893" s="366" t="str">
        <f>IF(AN893="×", 0,IF(P893="未入力あり","",ROUNDDOWN(ROUNDDOWN($H893*$I893,0)*VLOOKUP($G893,【参考】数式用!$A$4:$E$54,5, FALSE),0)))</f>
        <v/>
      </c>
      <c r="T893" s="369" t="s">
        <v>3907</v>
      </c>
      <c r="U893" s="370"/>
      <c r="V893" s="33"/>
      <c r="W893" s="641"/>
      <c r="X893" s="641"/>
      <c r="Y893" s="641"/>
      <c r="Z893" s="641"/>
      <c r="AA893" s="641"/>
      <c r="AB893" s="641"/>
      <c r="AC893" s="641"/>
      <c r="AD893" s="641"/>
      <c r="AE893" s="641"/>
      <c r="AF893" s="641"/>
      <c r="AG893" s="641"/>
      <c r="AI893" s="373" t="str">
        <f t="shared" si="100"/>
        <v/>
      </c>
      <c r="AJ893" s="372" t="e">
        <f>VLOOKUP('別紙様式2-3（個表）'!$G893,【参考】数式用!$P$4:$Q$54,2, FALSE)</f>
        <v>#N/A</v>
      </c>
      <c r="AK893" s="372" t="e">
        <f>VLOOKUP('別紙様式2-3（個表）'!$G893,【参考】数式用!$P$4:$W$54,8, FALSE)</f>
        <v>#N/A</v>
      </c>
      <c r="AL893" s="372" t="e">
        <f>VLOOKUP('別紙様式2-3（個表）'!$G893,【参考】数式用!$P$4:$AD$54,15, FALSE)</f>
        <v>#N/A</v>
      </c>
      <c r="AM893" s="372" t="str">
        <f t="shared" si="101"/>
        <v/>
      </c>
      <c r="AN893" s="372" t="str">
        <f t="shared" si="102"/>
        <v/>
      </c>
      <c r="AO893" s="372" t="str">
        <f t="shared" si="103"/>
        <v/>
      </c>
      <c r="AP893" s="372" t="str">
        <f>IF(G893="", "", VLOOKUP(G893,【参考】数式用!$A$4:$M$54,13,FALSE))</f>
        <v/>
      </c>
      <c r="AQ893" s="46" t="str">
        <f t="shared" si="104"/>
        <v>―</v>
      </c>
    </row>
    <row r="894" spans="1:43" ht="45" customHeight="1">
      <c r="A894" s="114">
        <f t="shared" si="99"/>
        <v>880</v>
      </c>
      <c r="B894" s="115" t="str">
        <f>IF(基本情報入力シート!B937="","",基本情報入力シート!B937)</f>
        <v/>
      </c>
      <c r="C894" s="116" t="str">
        <f>IF(基本情報入力シート!L937="","",基本情報入力シート!L937)</f>
        <v/>
      </c>
      <c r="D894" s="116" t="str">
        <f>IF(基本情報入力シート!Q937="","",基本情報入力シート!Q937)</f>
        <v>愛知県</v>
      </c>
      <c r="E894" s="116" t="str">
        <f>IF(基本情報入力シート!V937="","",基本情報入力シート!V937)</f>
        <v/>
      </c>
      <c r="F894" s="116" t="str">
        <f>IF(基本情報入力シート!W937="","",基本情報入力シート!W937)</f>
        <v>事業所番号及びサービス名を入力してください。</v>
      </c>
      <c r="G894" s="116" t="str">
        <f>IF(基本情報入力シート!Z937="","",基本情報入力シート!Z937)</f>
        <v/>
      </c>
      <c r="H894" s="224" t="str">
        <f>IF(基本情報入力シート!AD937="","",基本情報入力シート!AD937)</f>
        <v/>
      </c>
      <c r="I894" s="362" t="str">
        <f>IF(基本情報入力シート!AE937="","",基本情報入力シート!AE937)</f>
        <v/>
      </c>
      <c r="J894" s="487"/>
      <c r="K894" s="491"/>
      <c r="L894" s="490"/>
      <c r="M894" s="363" t="str">
        <f>IF(G894="", "", VLOOKUP(AO894,【参考】数式用!$AZ$3:$BA$6, 2, FALSE))</f>
        <v/>
      </c>
      <c r="N894" s="364" t="str">
        <f>IF(G894="","",VLOOKUP(G894,【参考】数式用!$A$4:$L$54,MATCH('別紙様式2-3（個表）'!M894,【参考】数式用!$J$3:$L$3,0)+9,FALSE))</f>
        <v/>
      </c>
      <c r="O894" s="497" t="s">
        <v>2396</v>
      </c>
      <c r="P894" s="365" t="str">
        <f t="shared" si="98"/>
        <v>未入力あり</v>
      </c>
      <c r="Q894" s="273" t="str">
        <f>IFERROR(IF(P894="未入力あり","",ROUNDDOWN(ROUNDDOWN($H894*$I894,0)*VLOOKUP($G894,【参考】数式用!$A$4:$E$54,3, FALSE),0)),"")</f>
        <v/>
      </c>
      <c r="R894" s="273" t="str">
        <f>IF(AM894="×", 0,IF(P894="未入力あり","",ROUNDDOWN(ROUNDDOWN($H894*$I894,0)*VLOOKUP($G894,【参考】数式用!$A$4:$E$54,4,FALSE),0)))</f>
        <v/>
      </c>
      <c r="S894" s="366" t="str">
        <f>IF(AN894="×", 0,IF(P894="未入力あり","",ROUNDDOWN(ROUNDDOWN($H894*$I894,0)*VLOOKUP($G894,【参考】数式用!$A$4:$E$54,5, FALSE),0)))</f>
        <v/>
      </c>
      <c r="T894" s="369" t="s">
        <v>3907</v>
      </c>
      <c r="U894" s="370"/>
      <c r="V894" s="33"/>
      <c r="W894" s="641"/>
      <c r="X894" s="641"/>
      <c r="Y894" s="641"/>
      <c r="Z894" s="641"/>
      <c r="AA894" s="641"/>
      <c r="AB894" s="641"/>
      <c r="AC894" s="641"/>
      <c r="AD894" s="641"/>
      <c r="AE894" s="641"/>
      <c r="AF894" s="641"/>
      <c r="AG894" s="641"/>
      <c r="AI894" s="373" t="str">
        <f t="shared" si="100"/>
        <v/>
      </c>
      <c r="AJ894" s="372" t="e">
        <f>VLOOKUP('別紙様式2-3（個表）'!$G894,【参考】数式用!$P$4:$Q$54,2, FALSE)</f>
        <v>#N/A</v>
      </c>
      <c r="AK894" s="372" t="e">
        <f>VLOOKUP('別紙様式2-3（個表）'!$G894,【参考】数式用!$P$4:$W$54,8, FALSE)</f>
        <v>#N/A</v>
      </c>
      <c r="AL894" s="372" t="e">
        <f>VLOOKUP('別紙様式2-3（個表）'!$G894,【参考】数式用!$P$4:$AD$54,15, FALSE)</f>
        <v>#N/A</v>
      </c>
      <c r="AM894" s="372" t="str">
        <f t="shared" si="101"/>
        <v/>
      </c>
      <c r="AN894" s="372" t="str">
        <f t="shared" si="102"/>
        <v/>
      </c>
      <c r="AO894" s="372" t="str">
        <f t="shared" si="103"/>
        <v/>
      </c>
      <c r="AP894" s="372" t="str">
        <f>IF(G894="", "", VLOOKUP(G894,【参考】数式用!$A$4:$M$54,13,FALSE))</f>
        <v/>
      </c>
      <c r="AQ894" s="46" t="str">
        <f t="shared" si="104"/>
        <v>―</v>
      </c>
    </row>
    <row r="895" spans="1:43" ht="45" customHeight="1">
      <c r="A895" s="114">
        <f t="shared" si="99"/>
        <v>881</v>
      </c>
      <c r="B895" s="115" t="str">
        <f>IF(基本情報入力シート!B938="","",基本情報入力シート!B938)</f>
        <v/>
      </c>
      <c r="C895" s="116" t="str">
        <f>IF(基本情報入力シート!L938="","",基本情報入力シート!L938)</f>
        <v/>
      </c>
      <c r="D895" s="116" t="str">
        <f>IF(基本情報入力シート!Q938="","",基本情報入力シート!Q938)</f>
        <v>愛知県</v>
      </c>
      <c r="E895" s="116" t="str">
        <f>IF(基本情報入力シート!V938="","",基本情報入力シート!V938)</f>
        <v/>
      </c>
      <c r="F895" s="116" t="str">
        <f>IF(基本情報入力シート!W938="","",基本情報入力シート!W938)</f>
        <v>事業所番号及びサービス名を入力してください。</v>
      </c>
      <c r="G895" s="116" t="str">
        <f>IF(基本情報入力シート!Z938="","",基本情報入力シート!Z938)</f>
        <v/>
      </c>
      <c r="H895" s="224" t="str">
        <f>IF(基本情報入力シート!AD938="","",基本情報入力シート!AD938)</f>
        <v/>
      </c>
      <c r="I895" s="362" t="str">
        <f>IF(基本情報入力シート!AE938="","",基本情報入力シート!AE938)</f>
        <v/>
      </c>
      <c r="J895" s="487"/>
      <c r="K895" s="491"/>
      <c r="L895" s="490"/>
      <c r="M895" s="363" t="str">
        <f>IF(G895="", "", VLOOKUP(AO895,【参考】数式用!$AZ$3:$BA$6, 2, FALSE))</f>
        <v/>
      </c>
      <c r="N895" s="364" t="str">
        <f>IF(G895="","",VLOOKUP(G895,【参考】数式用!$A$4:$L$54,MATCH('別紙様式2-3（個表）'!M895,【参考】数式用!$J$3:$L$3,0)+9,FALSE))</f>
        <v/>
      </c>
      <c r="O895" s="497" t="s">
        <v>2396</v>
      </c>
      <c r="P895" s="365" t="str">
        <f t="shared" si="98"/>
        <v>未入力あり</v>
      </c>
      <c r="Q895" s="273" t="str">
        <f>IFERROR(IF(P895="未入力あり","",ROUNDDOWN(ROUNDDOWN($H895*$I895,0)*VLOOKUP($G895,【参考】数式用!$A$4:$E$54,3, FALSE),0)),"")</f>
        <v/>
      </c>
      <c r="R895" s="273" t="str">
        <f>IF(AM895="×", 0,IF(P895="未入力あり","",ROUNDDOWN(ROUNDDOWN($H895*$I895,0)*VLOOKUP($G895,【参考】数式用!$A$4:$E$54,4,FALSE),0)))</f>
        <v/>
      </c>
      <c r="S895" s="366" t="str">
        <f>IF(AN895="×", 0,IF(P895="未入力あり","",ROUNDDOWN(ROUNDDOWN($H895*$I895,0)*VLOOKUP($G895,【参考】数式用!$A$4:$E$54,5, FALSE),0)))</f>
        <v/>
      </c>
      <c r="T895" s="369" t="s">
        <v>3907</v>
      </c>
      <c r="U895" s="370"/>
      <c r="V895" s="33"/>
      <c r="W895" s="641"/>
      <c r="X895" s="641"/>
      <c r="Y895" s="641"/>
      <c r="Z895" s="641"/>
      <c r="AA895" s="641"/>
      <c r="AB895" s="641"/>
      <c r="AC895" s="641"/>
      <c r="AD895" s="641"/>
      <c r="AE895" s="641"/>
      <c r="AF895" s="641"/>
      <c r="AG895" s="641"/>
      <c r="AI895" s="373" t="str">
        <f t="shared" si="100"/>
        <v/>
      </c>
      <c r="AJ895" s="372" t="e">
        <f>VLOOKUP('別紙様式2-3（個表）'!$G895,【参考】数式用!$P$4:$Q$54,2, FALSE)</f>
        <v>#N/A</v>
      </c>
      <c r="AK895" s="372" t="e">
        <f>VLOOKUP('別紙様式2-3（個表）'!$G895,【参考】数式用!$P$4:$W$54,8, FALSE)</f>
        <v>#N/A</v>
      </c>
      <c r="AL895" s="372" t="e">
        <f>VLOOKUP('別紙様式2-3（個表）'!$G895,【参考】数式用!$P$4:$AD$54,15, FALSE)</f>
        <v>#N/A</v>
      </c>
      <c r="AM895" s="372" t="str">
        <f t="shared" si="101"/>
        <v/>
      </c>
      <c r="AN895" s="372" t="str">
        <f t="shared" si="102"/>
        <v/>
      </c>
      <c r="AO895" s="372" t="str">
        <f t="shared" si="103"/>
        <v/>
      </c>
      <c r="AP895" s="372" t="str">
        <f>IF(G895="", "", VLOOKUP(G895,【参考】数式用!$A$4:$M$54,13,FALSE))</f>
        <v/>
      </c>
      <c r="AQ895" s="46" t="str">
        <f t="shared" si="104"/>
        <v>―</v>
      </c>
    </row>
    <row r="896" spans="1:43" ht="45" customHeight="1">
      <c r="A896" s="114">
        <f t="shared" si="99"/>
        <v>882</v>
      </c>
      <c r="B896" s="115" t="str">
        <f>IF(基本情報入力シート!B939="","",基本情報入力シート!B939)</f>
        <v/>
      </c>
      <c r="C896" s="116" t="str">
        <f>IF(基本情報入力シート!L939="","",基本情報入力シート!L939)</f>
        <v/>
      </c>
      <c r="D896" s="116" t="str">
        <f>IF(基本情報入力シート!Q939="","",基本情報入力シート!Q939)</f>
        <v>愛知県</v>
      </c>
      <c r="E896" s="116" t="str">
        <f>IF(基本情報入力シート!V939="","",基本情報入力シート!V939)</f>
        <v/>
      </c>
      <c r="F896" s="116" t="str">
        <f>IF(基本情報入力シート!W939="","",基本情報入力シート!W939)</f>
        <v>事業所番号及びサービス名を入力してください。</v>
      </c>
      <c r="G896" s="116" t="str">
        <f>IF(基本情報入力シート!Z939="","",基本情報入力シート!Z939)</f>
        <v/>
      </c>
      <c r="H896" s="224" t="str">
        <f>IF(基本情報入力シート!AD939="","",基本情報入力シート!AD939)</f>
        <v/>
      </c>
      <c r="I896" s="362" t="str">
        <f>IF(基本情報入力シート!AE939="","",基本情報入力シート!AE939)</f>
        <v/>
      </c>
      <c r="J896" s="487"/>
      <c r="K896" s="491"/>
      <c r="L896" s="490"/>
      <c r="M896" s="363" t="str">
        <f>IF(G896="", "", VLOOKUP(AO896,【参考】数式用!$AZ$3:$BA$6, 2, FALSE))</f>
        <v/>
      </c>
      <c r="N896" s="364" t="str">
        <f>IF(G896="","",VLOOKUP(G896,【参考】数式用!$A$4:$L$54,MATCH('別紙様式2-3（個表）'!M896,【参考】数式用!$J$3:$L$3,0)+9,FALSE))</f>
        <v/>
      </c>
      <c r="O896" s="497" t="s">
        <v>2396</v>
      </c>
      <c r="P896" s="365" t="str">
        <f t="shared" si="98"/>
        <v>未入力あり</v>
      </c>
      <c r="Q896" s="273" t="str">
        <f>IFERROR(IF(P896="未入力あり","",ROUNDDOWN(ROUNDDOWN($H896*$I896,0)*VLOOKUP($G896,【参考】数式用!$A$4:$E$54,3, FALSE),0)),"")</f>
        <v/>
      </c>
      <c r="R896" s="273" t="str">
        <f>IF(AM896="×", 0,IF(P896="未入力あり","",ROUNDDOWN(ROUNDDOWN($H896*$I896,0)*VLOOKUP($G896,【参考】数式用!$A$4:$E$54,4,FALSE),0)))</f>
        <v/>
      </c>
      <c r="S896" s="366" t="str">
        <f>IF(AN896="×", 0,IF(P896="未入力あり","",ROUNDDOWN(ROUNDDOWN($H896*$I896,0)*VLOOKUP($G896,【参考】数式用!$A$4:$E$54,5, FALSE),0)))</f>
        <v/>
      </c>
      <c r="T896" s="369" t="s">
        <v>3907</v>
      </c>
      <c r="U896" s="370"/>
      <c r="V896" s="33"/>
      <c r="W896" s="641"/>
      <c r="X896" s="641"/>
      <c r="Y896" s="641"/>
      <c r="Z896" s="641"/>
      <c r="AA896" s="641"/>
      <c r="AB896" s="641"/>
      <c r="AC896" s="641"/>
      <c r="AD896" s="641"/>
      <c r="AE896" s="641"/>
      <c r="AF896" s="641"/>
      <c r="AG896" s="641"/>
      <c r="AI896" s="373" t="str">
        <f t="shared" si="100"/>
        <v/>
      </c>
      <c r="AJ896" s="372" t="e">
        <f>VLOOKUP('別紙様式2-3（個表）'!$G896,【参考】数式用!$P$4:$Q$54,2, FALSE)</f>
        <v>#N/A</v>
      </c>
      <c r="AK896" s="372" t="e">
        <f>VLOOKUP('別紙様式2-3（個表）'!$G896,【参考】数式用!$P$4:$W$54,8, FALSE)</f>
        <v>#N/A</v>
      </c>
      <c r="AL896" s="372" t="e">
        <f>VLOOKUP('別紙様式2-3（個表）'!$G896,【参考】数式用!$P$4:$AD$54,15, FALSE)</f>
        <v>#N/A</v>
      </c>
      <c r="AM896" s="372" t="str">
        <f t="shared" si="101"/>
        <v/>
      </c>
      <c r="AN896" s="372" t="str">
        <f t="shared" si="102"/>
        <v/>
      </c>
      <c r="AO896" s="372" t="str">
        <f t="shared" si="103"/>
        <v/>
      </c>
      <c r="AP896" s="372" t="str">
        <f>IF(G896="", "", VLOOKUP(G896,【参考】数式用!$A$4:$M$54,13,FALSE))</f>
        <v/>
      </c>
      <c r="AQ896" s="46" t="str">
        <f t="shared" si="104"/>
        <v>―</v>
      </c>
    </row>
    <row r="897" spans="1:43" ht="45" customHeight="1">
      <c r="A897" s="114">
        <f t="shared" si="99"/>
        <v>883</v>
      </c>
      <c r="B897" s="115" t="str">
        <f>IF(基本情報入力シート!B940="","",基本情報入力シート!B940)</f>
        <v/>
      </c>
      <c r="C897" s="116" t="str">
        <f>IF(基本情報入力シート!L940="","",基本情報入力シート!L940)</f>
        <v/>
      </c>
      <c r="D897" s="116" t="str">
        <f>IF(基本情報入力シート!Q940="","",基本情報入力シート!Q940)</f>
        <v>愛知県</v>
      </c>
      <c r="E897" s="116" t="str">
        <f>IF(基本情報入力シート!V940="","",基本情報入力シート!V940)</f>
        <v/>
      </c>
      <c r="F897" s="116" t="str">
        <f>IF(基本情報入力シート!W940="","",基本情報入力シート!W940)</f>
        <v>事業所番号及びサービス名を入力してください。</v>
      </c>
      <c r="G897" s="116" t="str">
        <f>IF(基本情報入力シート!Z940="","",基本情報入力シート!Z940)</f>
        <v/>
      </c>
      <c r="H897" s="224" t="str">
        <f>IF(基本情報入力シート!AD940="","",基本情報入力シート!AD940)</f>
        <v/>
      </c>
      <c r="I897" s="362" t="str">
        <f>IF(基本情報入力シート!AE940="","",基本情報入力シート!AE940)</f>
        <v/>
      </c>
      <c r="J897" s="487"/>
      <c r="K897" s="491"/>
      <c r="L897" s="490"/>
      <c r="M897" s="363" t="str">
        <f>IF(G897="", "", VLOOKUP(AO897,【参考】数式用!$AZ$3:$BA$6, 2, FALSE))</f>
        <v/>
      </c>
      <c r="N897" s="364" t="str">
        <f>IF(G897="","",VLOOKUP(G897,【参考】数式用!$A$4:$L$54,MATCH('別紙様式2-3（個表）'!M897,【参考】数式用!$J$3:$L$3,0)+9,FALSE))</f>
        <v/>
      </c>
      <c r="O897" s="497" t="s">
        <v>2396</v>
      </c>
      <c r="P897" s="365" t="str">
        <f t="shared" si="98"/>
        <v>未入力あり</v>
      </c>
      <c r="Q897" s="273" t="str">
        <f>IFERROR(IF(P897="未入力あり","",ROUNDDOWN(ROUNDDOWN($H897*$I897,0)*VLOOKUP($G897,【参考】数式用!$A$4:$E$54,3, FALSE),0)),"")</f>
        <v/>
      </c>
      <c r="R897" s="273" t="str">
        <f>IF(AM897="×", 0,IF(P897="未入力あり","",ROUNDDOWN(ROUNDDOWN($H897*$I897,0)*VLOOKUP($G897,【参考】数式用!$A$4:$E$54,4,FALSE),0)))</f>
        <v/>
      </c>
      <c r="S897" s="366" t="str">
        <f>IF(AN897="×", 0,IF(P897="未入力あり","",ROUNDDOWN(ROUNDDOWN($H897*$I897,0)*VLOOKUP($G897,【参考】数式用!$A$4:$E$54,5, FALSE),0)))</f>
        <v/>
      </c>
      <c r="T897" s="369" t="s">
        <v>3907</v>
      </c>
      <c r="U897" s="370"/>
      <c r="V897" s="33"/>
      <c r="W897" s="641"/>
      <c r="X897" s="641"/>
      <c r="Y897" s="641"/>
      <c r="Z897" s="641"/>
      <c r="AA897" s="641"/>
      <c r="AB897" s="641"/>
      <c r="AC897" s="641"/>
      <c r="AD897" s="641"/>
      <c r="AE897" s="641"/>
      <c r="AF897" s="641"/>
      <c r="AG897" s="641"/>
      <c r="AI897" s="373" t="str">
        <f t="shared" si="100"/>
        <v/>
      </c>
      <c r="AJ897" s="372" t="e">
        <f>VLOOKUP('別紙様式2-3（個表）'!$G897,【参考】数式用!$P$4:$Q$54,2, FALSE)</f>
        <v>#N/A</v>
      </c>
      <c r="AK897" s="372" t="e">
        <f>VLOOKUP('別紙様式2-3（個表）'!$G897,【参考】数式用!$P$4:$W$54,8, FALSE)</f>
        <v>#N/A</v>
      </c>
      <c r="AL897" s="372" t="e">
        <f>VLOOKUP('別紙様式2-3（個表）'!$G897,【参考】数式用!$P$4:$AD$54,15, FALSE)</f>
        <v>#N/A</v>
      </c>
      <c r="AM897" s="372" t="str">
        <f t="shared" si="101"/>
        <v/>
      </c>
      <c r="AN897" s="372" t="str">
        <f t="shared" si="102"/>
        <v/>
      </c>
      <c r="AO897" s="372" t="str">
        <f t="shared" si="103"/>
        <v/>
      </c>
      <c r="AP897" s="372" t="str">
        <f>IF(G897="", "", VLOOKUP(G897,【参考】数式用!$A$4:$M$54,13,FALSE))</f>
        <v/>
      </c>
      <c r="AQ897" s="46" t="str">
        <f t="shared" si="104"/>
        <v>―</v>
      </c>
    </row>
    <row r="898" spans="1:43" ht="45" customHeight="1">
      <c r="A898" s="114">
        <f t="shared" si="99"/>
        <v>884</v>
      </c>
      <c r="B898" s="115" t="str">
        <f>IF(基本情報入力シート!B941="","",基本情報入力シート!B941)</f>
        <v/>
      </c>
      <c r="C898" s="116" t="str">
        <f>IF(基本情報入力シート!L941="","",基本情報入力シート!L941)</f>
        <v/>
      </c>
      <c r="D898" s="116" t="str">
        <f>IF(基本情報入力シート!Q941="","",基本情報入力シート!Q941)</f>
        <v>愛知県</v>
      </c>
      <c r="E898" s="116" t="str">
        <f>IF(基本情報入力シート!V941="","",基本情報入力シート!V941)</f>
        <v/>
      </c>
      <c r="F898" s="116" t="str">
        <f>IF(基本情報入力シート!W941="","",基本情報入力シート!W941)</f>
        <v>事業所番号及びサービス名を入力してください。</v>
      </c>
      <c r="G898" s="116" t="str">
        <f>IF(基本情報入力シート!Z941="","",基本情報入力シート!Z941)</f>
        <v/>
      </c>
      <c r="H898" s="224" t="str">
        <f>IF(基本情報入力シート!AD941="","",基本情報入力シート!AD941)</f>
        <v/>
      </c>
      <c r="I898" s="362" t="str">
        <f>IF(基本情報入力シート!AE941="","",基本情報入力シート!AE941)</f>
        <v/>
      </c>
      <c r="J898" s="487"/>
      <c r="K898" s="491"/>
      <c r="L898" s="490"/>
      <c r="M898" s="363" t="str">
        <f>IF(G898="", "", VLOOKUP(AO898,【参考】数式用!$AZ$3:$BA$6, 2, FALSE))</f>
        <v/>
      </c>
      <c r="N898" s="364" t="str">
        <f>IF(G898="","",VLOOKUP(G898,【参考】数式用!$A$4:$L$54,MATCH('別紙様式2-3（個表）'!M898,【参考】数式用!$J$3:$L$3,0)+9,FALSE))</f>
        <v/>
      </c>
      <c r="O898" s="497" t="s">
        <v>2396</v>
      </c>
      <c r="P898" s="365" t="str">
        <f t="shared" si="98"/>
        <v>未入力あり</v>
      </c>
      <c r="Q898" s="273" t="str">
        <f>IFERROR(IF(P898="未入力あり","",ROUNDDOWN(ROUNDDOWN($H898*$I898,0)*VLOOKUP($G898,【参考】数式用!$A$4:$E$54,3, FALSE),0)),"")</f>
        <v/>
      </c>
      <c r="R898" s="273" t="str">
        <f>IF(AM898="×", 0,IF(P898="未入力あり","",ROUNDDOWN(ROUNDDOWN($H898*$I898,0)*VLOOKUP($G898,【参考】数式用!$A$4:$E$54,4,FALSE),0)))</f>
        <v/>
      </c>
      <c r="S898" s="366" t="str">
        <f>IF(AN898="×", 0,IF(P898="未入力あり","",ROUNDDOWN(ROUNDDOWN($H898*$I898,0)*VLOOKUP($G898,【参考】数式用!$A$4:$E$54,5, FALSE),0)))</f>
        <v/>
      </c>
      <c r="T898" s="369" t="s">
        <v>3907</v>
      </c>
      <c r="U898" s="370"/>
      <c r="V898" s="33"/>
      <c r="W898" s="641"/>
      <c r="X898" s="641"/>
      <c r="Y898" s="641"/>
      <c r="Z898" s="641"/>
      <c r="AA898" s="641"/>
      <c r="AB898" s="641"/>
      <c r="AC898" s="641"/>
      <c r="AD898" s="641"/>
      <c r="AE898" s="641"/>
      <c r="AF898" s="641"/>
      <c r="AG898" s="641"/>
      <c r="AI898" s="373" t="str">
        <f t="shared" si="100"/>
        <v/>
      </c>
      <c r="AJ898" s="372" t="e">
        <f>VLOOKUP('別紙様式2-3（個表）'!$G898,【参考】数式用!$P$4:$Q$54,2, FALSE)</f>
        <v>#N/A</v>
      </c>
      <c r="AK898" s="372" t="e">
        <f>VLOOKUP('別紙様式2-3（個表）'!$G898,【参考】数式用!$P$4:$W$54,8, FALSE)</f>
        <v>#N/A</v>
      </c>
      <c r="AL898" s="372" t="e">
        <f>VLOOKUP('別紙様式2-3（個表）'!$G898,【参考】数式用!$P$4:$AD$54,15, FALSE)</f>
        <v>#N/A</v>
      </c>
      <c r="AM898" s="372" t="str">
        <f t="shared" si="101"/>
        <v/>
      </c>
      <c r="AN898" s="372" t="str">
        <f t="shared" si="102"/>
        <v/>
      </c>
      <c r="AO898" s="372" t="str">
        <f t="shared" si="103"/>
        <v/>
      </c>
      <c r="AP898" s="372" t="str">
        <f>IF(G898="", "", VLOOKUP(G898,【参考】数式用!$A$4:$M$54,13,FALSE))</f>
        <v/>
      </c>
      <c r="AQ898" s="46" t="str">
        <f t="shared" si="104"/>
        <v>―</v>
      </c>
    </row>
    <row r="899" spans="1:43" ht="45" customHeight="1">
      <c r="A899" s="114">
        <f t="shared" si="99"/>
        <v>885</v>
      </c>
      <c r="B899" s="115" t="str">
        <f>IF(基本情報入力シート!B942="","",基本情報入力シート!B942)</f>
        <v/>
      </c>
      <c r="C899" s="116" t="str">
        <f>IF(基本情報入力シート!L942="","",基本情報入力シート!L942)</f>
        <v/>
      </c>
      <c r="D899" s="116" t="str">
        <f>IF(基本情報入力シート!Q942="","",基本情報入力シート!Q942)</f>
        <v>愛知県</v>
      </c>
      <c r="E899" s="116" t="str">
        <f>IF(基本情報入力シート!V942="","",基本情報入力シート!V942)</f>
        <v/>
      </c>
      <c r="F899" s="116" t="str">
        <f>IF(基本情報入力シート!W942="","",基本情報入力シート!W942)</f>
        <v>事業所番号及びサービス名を入力してください。</v>
      </c>
      <c r="G899" s="116" t="str">
        <f>IF(基本情報入力シート!Z942="","",基本情報入力シート!Z942)</f>
        <v/>
      </c>
      <c r="H899" s="224" t="str">
        <f>IF(基本情報入力シート!AD942="","",基本情報入力シート!AD942)</f>
        <v/>
      </c>
      <c r="I899" s="362" t="str">
        <f>IF(基本情報入力シート!AE942="","",基本情報入力シート!AE942)</f>
        <v/>
      </c>
      <c r="J899" s="487"/>
      <c r="K899" s="491"/>
      <c r="L899" s="490"/>
      <c r="M899" s="363" t="str">
        <f>IF(G899="", "", VLOOKUP(AO899,【参考】数式用!$AZ$3:$BA$6, 2, FALSE))</f>
        <v/>
      </c>
      <c r="N899" s="364" t="str">
        <f>IF(G899="","",VLOOKUP(G899,【参考】数式用!$A$4:$L$54,MATCH('別紙様式2-3（個表）'!M899,【参考】数式用!$J$3:$L$3,0)+9,FALSE))</f>
        <v/>
      </c>
      <c r="O899" s="497" t="s">
        <v>2396</v>
      </c>
      <c r="P899" s="365" t="str">
        <f t="shared" si="98"/>
        <v>未入力あり</v>
      </c>
      <c r="Q899" s="273" t="str">
        <f>IFERROR(IF(P899="未入力あり","",ROUNDDOWN(ROUNDDOWN($H899*$I899,0)*VLOOKUP($G899,【参考】数式用!$A$4:$E$54,3, FALSE),0)),"")</f>
        <v/>
      </c>
      <c r="R899" s="273" t="str">
        <f>IF(AM899="×", 0,IF(P899="未入力あり","",ROUNDDOWN(ROUNDDOWN($H899*$I899,0)*VLOOKUP($G899,【参考】数式用!$A$4:$E$54,4,FALSE),0)))</f>
        <v/>
      </c>
      <c r="S899" s="366" t="str">
        <f>IF(AN899="×", 0,IF(P899="未入力あり","",ROUNDDOWN(ROUNDDOWN($H899*$I899,0)*VLOOKUP($G899,【参考】数式用!$A$4:$E$54,5, FALSE),0)))</f>
        <v/>
      </c>
      <c r="T899" s="369" t="s">
        <v>3907</v>
      </c>
      <c r="U899" s="370"/>
      <c r="V899" s="33"/>
      <c r="W899" s="641"/>
      <c r="X899" s="641"/>
      <c r="Y899" s="641"/>
      <c r="Z899" s="641"/>
      <c r="AA899" s="641"/>
      <c r="AB899" s="641"/>
      <c r="AC899" s="641"/>
      <c r="AD899" s="641"/>
      <c r="AE899" s="641"/>
      <c r="AF899" s="641"/>
      <c r="AG899" s="641"/>
      <c r="AI899" s="373" t="str">
        <f t="shared" si="100"/>
        <v/>
      </c>
      <c r="AJ899" s="372" t="e">
        <f>VLOOKUP('別紙様式2-3（個表）'!$G899,【参考】数式用!$P$4:$Q$54,2, FALSE)</f>
        <v>#N/A</v>
      </c>
      <c r="AK899" s="372" t="e">
        <f>VLOOKUP('別紙様式2-3（個表）'!$G899,【参考】数式用!$P$4:$W$54,8, FALSE)</f>
        <v>#N/A</v>
      </c>
      <c r="AL899" s="372" t="e">
        <f>VLOOKUP('別紙様式2-3（個表）'!$G899,【参考】数式用!$P$4:$AD$54,15, FALSE)</f>
        <v>#N/A</v>
      </c>
      <c r="AM899" s="372" t="str">
        <f t="shared" si="101"/>
        <v/>
      </c>
      <c r="AN899" s="372" t="str">
        <f t="shared" si="102"/>
        <v/>
      </c>
      <c r="AO899" s="372" t="str">
        <f t="shared" si="103"/>
        <v/>
      </c>
      <c r="AP899" s="372" t="str">
        <f>IF(G899="", "", VLOOKUP(G899,【参考】数式用!$A$4:$M$54,13,FALSE))</f>
        <v/>
      </c>
      <c r="AQ899" s="46" t="str">
        <f t="shared" si="104"/>
        <v>―</v>
      </c>
    </row>
    <row r="900" spans="1:43" ht="45" customHeight="1">
      <c r="A900" s="114">
        <f t="shared" si="99"/>
        <v>886</v>
      </c>
      <c r="B900" s="115" t="str">
        <f>IF(基本情報入力シート!B943="","",基本情報入力シート!B943)</f>
        <v/>
      </c>
      <c r="C900" s="116" t="str">
        <f>IF(基本情報入力シート!L943="","",基本情報入力シート!L943)</f>
        <v/>
      </c>
      <c r="D900" s="116" t="str">
        <f>IF(基本情報入力シート!Q943="","",基本情報入力シート!Q943)</f>
        <v>愛知県</v>
      </c>
      <c r="E900" s="116" t="str">
        <f>IF(基本情報入力シート!V943="","",基本情報入力シート!V943)</f>
        <v/>
      </c>
      <c r="F900" s="116" t="str">
        <f>IF(基本情報入力シート!W943="","",基本情報入力シート!W943)</f>
        <v>事業所番号及びサービス名を入力してください。</v>
      </c>
      <c r="G900" s="116" t="str">
        <f>IF(基本情報入力シート!Z943="","",基本情報入力シート!Z943)</f>
        <v/>
      </c>
      <c r="H900" s="224" t="str">
        <f>IF(基本情報入力シート!AD943="","",基本情報入力シート!AD943)</f>
        <v/>
      </c>
      <c r="I900" s="362" t="str">
        <f>IF(基本情報入力シート!AE943="","",基本情報入力シート!AE943)</f>
        <v/>
      </c>
      <c r="J900" s="487"/>
      <c r="K900" s="491"/>
      <c r="L900" s="490"/>
      <c r="M900" s="363" t="str">
        <f>IF(G900="", "", VLOOKUP(AO900,【参考】数式用!$AZ$3:$BA$6, 2, FALSE))</f>
        <v/>
      </c>
      <c r="N900" s="364" t="str">
        <f>IF(G900="","",VLOOKUP(G900,【参考】数式用!$A$4:$L$54,MATCH('別紙様式2-3（個表）'!M900,【参考】数式用!$J$3:$L$3,0)+9,FALSE))</f>
        <v/>
      </c>
      <c r="O900" s="497" t="s">
        <v>2396</v>
      </c>
      <c r="P900" s="365" t="str">
        <f t="shared" si="98"/>
        <v>未入力あり</v>
      </c>
      <c r="Q900" s="273" t="str">
        <f>IFERROR(IF(P900="未入力あり","",ROUNDDOWN(ROUNDDOWN($H900*$I900,0)*VLOOKUP($G900,【参考】数式用!$A$4:$E$54,3, FALSE),0)),"")</f>
        <v/>
      </c>
      <c r="R900" s="273" t="str">
        <f>IF(AM900="×", 0,IF(P900="未入力あり","",ROUNDDOWN(ROUNDDOWN($H900*$I900,0)*VLOOKUP($G900,【参考】数式用!$A$4:$E$54,4,FALSE),0)))</f>
        <v/>
      </c>
      <c r="S900" s="366" t="str">
        <f>IF(AN900="×", 0,IF(P900="未入力あり","",ROUNDDOWN(ROUNDDOWN($H900*$I900,0)*VLOOKUP($G900,【参考】数式用!$A$4:$E$54,5, FALSE),0)))</f>
        <v/>
      </c>
      <c r="T900" s="369" t="s">
        <v>3907</v>
      </c>
      <c r="U900" s="370"/>
      <c r="V900" s="33"/>
      <c r="W900" s="641"/>
      <c r="X900" s="641"/>
      <c r="Y900" s="641"/>
      <c r="Z900" s="641"/>
      <c r="AA900" s="641"/>
      <c r="AB900" s="641"/>
      <c r="AC900" s="641"/>
      <c r="AD900" s="641"/>
      <c r="AE900" s="641"/>
      <c r="AF900" s="641"/>
      <c r="AG900" s="641"/>
      <c r="AI900" s="373" t="str">
        <f t="shared" si="100"/>
        <v/>
      </c>
      <c r="AJ900" s="372" t="e">
        <f>VLOOKUP('別紙様式2-3（個表）'!$G900,【参考】数式用!$P$4:$Q$54,2, FALSE)</f>
        <v>#N/A</v>
      </c>
      <c r="AK900" s="372" t="e">
        <f>VLOOKUP('別紙様式2-3（個表）'!$G900,【参考】数式用!$P$4:$W$54,8, FALSE)</f>
        <v>#N/A</v>
      </c>
      <c r="AL900" s="372" t="e">
        <f>VLOOKUP('別紙様式2-3（個表）'!$G900,【参考】数式用!$P$4:$AD$54,15, FALSE)</f>
        <v>#N/A</v>
      </c>
      <c r="AM900" s="372" t="str">
        <f t="shared" si="101"/>
        <v/>
      </c>
      <c r="AN900" s="372" t="str">
        <f t="shared" si="102"/>
        <v/>
      </c>
      <c r="AO900" s="372" t="str">
        <f t="shared" si="103"/>
        <v/>
      </c>
      <c r="AP900" s="372" t="str">
        <f>IF(G900="", "", VLOOKUP(G900,【参考】数式用!$A$4:$M$54,13,FALSE))</f>
        <v/>
      </c>
      <c r="AQ900" s="46" t="str">
        <f t="shared" si="104"/>
        <v>―</v>
      </c>
    </row>
    <row r="901" spans="1:43" ht="45" customHeight="1">
      <c r="A901" s="114">
        <f t="shared" si="99"/>
        <v>887</v>
      </c>
      <c r="B901" s="115" t="str">
        <f>IF(基本情報入力シート!B944="","",基本情報入力シート!B944)</f>
        <v/>
      </c>
      <c r="C901" s="116" t="str">
        <f>IF(基本情報入力シート!L944="","",基本情報入力シート!L944)</f>
        <v/>
      </c>
      <c r="D901" s="116" t="str">
        <f>IF(基本情報入力シート!Q944="","",基本情報入力シート!Q944)</f>
        <v>愛知県</v>
      </c>
      <c r="E901" s="116" t="str">
        <f>IF(基本情報入力シート!V944="","",基本情報入力シート!V944)</f>
        <v/>
      </c>
      <c r="F901" s="116" t="str">
        <f>IF(基本情報入力シート!W944="","",基本情報入力シート!W944)</f>
        <v>事業所番号及びサービス名を入力してください。</v>
      </c>
      <c r="G901" s="116" t="str">
        <f>IF(基本情報入力シート!Z944="","",基本情報入力シート!Z944)</f>
        <v/>
      </c>
      <c r="H901" s="224" t="str">
        <f>IF(基本情報入力シート!AD944="","",基本情報入力シート!AD944)</f>
        <v/>
      </c>
      <c r="I901" s="362" t="str">
        <f>IF(基本情報入力シート!AE944="","",基本情報入力シート!AE944)</f>
        <v/>
      </c>
      <c r="J901" s="487"/>
      <c r="K901" s="491"/>
      <c r="L901" s="490"/>
      <c r="M901" s="363" t="str">
        <f>IF(G901="", "", VLOOKUP(AO901,【参考】数式用!$AZ$3:$BA$6, 2, FALSE))</f>
        <v/>
      </c>
      <c r="N901" s="364" t="str">
        <f>IF(G901="","",VLOOKUP(G901,【参考】数式用!$A$4:$L$54,MATCH('別紙様式2-3（個表）'!M901,【参考】数式用!$J$3:$L$3,0)+9,FALSE))</f>
        <v/>
      </c>
      <c r="O901" s="497" t="s">
        <v>2396</v>
      </c>
      <c r="P901" s="365" t="str">
        <f t="shared" si="98"/>
        <v>未入力あり</v>
      </c>
      <c r="Q901" s="273" t="str">
        <f>IFERROR(IF(P901="未入力あり","",ROUNDDOWN(ROUNDDOWN($H901*$I901,0)*VLOOKUP($G901,【参考】数式用!$A$4:$E$54,3, FALSE),0)),"")</f>
        <v/>
      </c>
      <c r="R901" s="273" t="str">
        <f>IF(AM901="×", 0,IF(P901="未入力あり","",ROUNDDOWN(ROUNDDOWN($H901*$I901,0)*VLOOKUP($G901,【参考】数式用!$A$4:$E$54,4,FALSE),0)))</f>
        <v/>
      </c>
      <c r="S901" s="366" t="str">
        <f>IF(AN901="×", 0,IF(P901="未入力あり","",ROUNDDOWN(ROUNDDOWN($H901*$I901,0)*VLOOKUP($G901,【参考】数式用!$A$4:$E$54,5, FALSE),0)))</f>
        <v/>
      </c>
      <c r="T901" s="369" t="s">
        <v>3907</v>
      </c>
      <c r="U901" s="370"/>
      <c r="V901" s="33"/>
      <c r="W901" s="641"/>
      <c r="X901" s="641"/>
      <c r="Y901" s="641"/>
      <c r="Z901" s="641"/>
      <c r="AA901" s="641"/>
      <c r="AB901" s="641"/>
      <c r="AC901" s="641"/>
      <c r="AD901" s="641"/>
      <c r="AE901" s="641"/>
      <c r="AF901" s="641"/>
      <c r="AG901" s="641"/>
      <c r="AI901" s="373" t="str">
        <f t="shared" si="100"/>
        <v/>
      </c>
      <c r="AJ901" s="372" t="e">
        <f>VLOOKUP('別紙様式2-3（個表）'!$G901,【参考】数式用!$P$4:$Q$54,2, FALSE)</f>
        <v>#N/A</v>
      </c>
      <c r="AK901" s="372" t="e">
        <f>VLOOKUP('別紙様式2-3（個表）'!$G901,【参考】数式用!$P$4:$W$54,8, FALSE)</f>
        <v>#N/A</v>
      </c>
      <c r="AL901" s="372" t="e">
        <f>VLOOKUP('別紙様式2-3（個表）'!$G901,【参考】数式用!$P$4:$AD$54,15, FALSE)</f>
        <v>#N/A</v>
      </c>
      <c r="AM901" s="372" t="str">
        <f t="shared" si="101"/>
        <v/>
      </c>
      <c r="AN901" s="372" t="str">
        <f t="shared" si="102"/>
        <v/>
      </c>
      <c r="AO901" s="372" t="str">
        <f t="shared" si="103"/>
        <v/>
      </c>
      <c r="AP901" s="372" t="str">
        <f>IF(G901="", "", VLOOKUP(G901,【参考】数式用!$A$4:$M$54,13,FALSE))</f>
        <v/>
      </c>
      <c r="AQ901" s="46" t="str">
        <f t="shared" si="104"/>
        <v>―</v>
      </c>
    </row>
    <row r="902" spans="1:43" ht="45" customHeight="1">
      <c r="A902" s="114">
        <f t="shared" si="99"/>
        <v>888</v>
      </c>
      <c r="B902" s="115" t="str">
        <f>IF(基本情報入力シート!B945="","",基本情報入力シート!B945)</f>
        <v/>
      </c>
      <c r="C902" s="116" t="str">
        <f>IF(基本情報入力シート!L945="","",基本情報入力シート!L945)</f>
        <v/>
      </c>
      <c r="D902" s="116" t="str">
        <f>IF(基本情報入力シート!Q945="","",基本情報入力シート!Q945)</f>
        <v>愛知県</v>
      </c>
      <c r="E902" s="116" t="str">
        <f>IF(基本情報入力シート!V945="","",基本情報入力シート!V945)</f>
        <v/>
      </c>
      <c r="F902" s="116" t="str">
        <f>IF(基本情報入力シート!W945="","",基本情報入力シート!W945)</f>
        <v>事業所番号及びサービス名を入力してください。</v>
      </c>
      <c r="G902" s="116" t="str">
        <f>IF(基本情報入力シート!Z945="","",基本情報入力シート!Z945)</f>
        <v/>
      </c>
      <c r="H902" s="224" t="str">
        <f>IF(基本情報入力シート!AD945="","",基本情報入力シート!AD945)</f>
        <v/>
      </c>
      <c r="I902" s="362" t="str">
        <f>IF(基本情報入力シート!AE945="","",基本情報入力シート!AE945)</f>
        <v/>
      </c>
      <c r="J902" s="487"/>
      <c r="K902" s="491"/>
      <c r="L902" s="490"/>
      <c r="M902" s="363" t="str">
        <f>IF(G902="", "", VLOOKUP(AO902,【参考】数式用!$AZ$3:$BA$6, 2, FALSE))</f>
        <v/>
      </c>
      <c r="N902" s="364" t="str">
        <f>IF(G902="","",VLOOKUP(G902,【参考】数式用!$A$4:$L$54,MATCH('別紙様式2-3（個表）'!M902,【参考】数式用!$J$3:$L$3,0)+9,FALSE))</f>
        <v/>
      </c>
      <c r="O902" s="497" t="s">
        <v>2396</v>
      </c>
      <c r="P902" s="365" t="str">
        <f t="shared" si="98"/>
        <v>未入力あり</v>
      </c>
      <c r="Q902" s="273" t="str">
        <f>IFERROR(IF(P902="未入力あり","",ROUNDDOWN(ROUNDDOWN($H902*$I902,0)*VLOOKUP($G902,【参考】数式用!$A$4:$E$54,3, FALSE),0)),"")</f>
        <v/>
      </c>
      <c r="R902" s="273" t="str">
        <f>IF(AM902="×", 0,IF(P902="未入力あり","",ROUNDDOWN(ROUNDDOWN($H902*$I902,0)*VLOOKUP($G902,【参考】数式用!$A$4:$E$54,4,FALSE),0)))</f>
        <v/>
      </c>
      <c r="S902" s="366" t="str">
        <f>IF(AN902="×", 0,IF(P902="未入力あり","",ROUNDDOWN(ROUNDDOWN($H902*$I902,0)*VLOOKUP($G902,【参考】数式用!$A$4:$E$54,5, FALSE),0)))</f>
        <v/>
      </c>
      <c r="T902" s="369" t="s">
        <v>3907</v>
      </c>
      <c r="U902" s="370"/>
      <c r="V902" s="33"/>
      <c r="W902" s="641"/>
      <c r="X902" s="641"/>
      <c r="Y902" s="641"/>
      <c r="Z902" s="641"/>
      <c r="AA902" s="641"/>
      <c r="AB902" s="641"/>
      <c r="AC902" s="641"/>
      <c r="AD902" s="641"/>
      <c r="AE902" s="641"/>
      <c r="AF902" s="641"/>
      <c r="AG902" s="641"/>
      <c r="AI902" s="373" t="str">
        <f t="shared" si="100"/>
        <v/>
      </c>
      <c r="AJ902" s="372" t="e">
        <f>VLOOKUP('別紙様式2-3（個表）'!$G902,【参考】数式用!$P$4:$Q$54,2, FALSE)</f>
        <v>#N/A</v>
      </c>
      <c r="AK902" s="372" t="e">
        <f>VLOOKUP('別紙様式2-3（個表）'!$G902,【参考】数式用!$P$4:$W$54,8, FALSE)</f>
        <v>#N/A</v>
      </c>
      <c r="AL902" s="372" t="e">
        <f>VLOOKUP('別紙様式2-3（個表）'!$G902,【参考】数式用!$P$4:$AD$54,15, FALSE)</f>
        <v>#N/A</v>
      </c>
      <c r="AM902" s="372" t="str">
        <f t="shared" si="101"/>
        <v/>
      </c>
      <c r="AN902" s="372" t="str">
        <f t="shared" si="102"/>
        <v/>
      </c>
      <c r="AO902" s="372" t="str">
        <f t="shared" si="103"/>
        <v/>
      </c>
      <c r="AP902" s="372" t="str">
        <f>IF(G902="", "", VLOOKUP(G902,【参考】数式用!$A$4:$M$54,13,FALSE))</f>
        <v/>
      </c>
      <c r="AQ902" s="46" t="str">
        <f t="shared" si="104"/>
        <v>―</v>
      </c>
    </row>
    <row r="903" spans="1:43" ht="45" customHeight="1">
      <c r="A903" s="114">
        <f t="shared" si="99"/>
        <v>889</v>
      </c>
      <c r="B903" s="115" t="str">
        <f>IF(基本情報入力シート!B946="","",基本情報入力シート!B946)</f>
        <v/>
      </c>
      <c r="C903" s="116" t="str">
        <f>IF(基本情報入力シート!L946="","",基本情報入力シート!L946)</f>
        <v/>
      </c>
      <c r="D903" s="116" t="str">
        <f>IF(基本情報入力シート!Q946="","",基本情報入力シート!Q946)</f>
        <v>愛知県</v>
      </c>
      <c r="E903" s="116" t="str">
        <f>IF(基本情報入力シート!V946="","",基本情報入力シート!V946)</f>
        <v/>
      </c>
      <c r="F903" s="116" t="str">
        <f>IF(基本情報入力シート!W946="","",基本情報入力シート!W946)</f>
        <v>事業所番号及びサービス名を入力してください。</v>
      </c>
      <c r="G903" s="116" t="str">
        <f>IF(基本情報入力シート!Z946="","",基本情報入力シート!Z946)</f>
        <v/>
      </c>
      <c r="H903" s="224" t="str">
        <f>IF(基本情報入力シート!AD946="","",基本情報入力シート!AD946)</f>
        <v/>
      </c>
      <c r="I903" s="362" t="str">
        <f>IF(基本情報入力シート!AE946="","",基本情報入力シート!AE946)</f>
        <v/>
      </c>
      <c r="J903" s="487"/>
      <c r="K903" s="491"/>
      <c r="L903" s="490"/>
      <c r="M903" s="363" t="str">
        <f>IF(G903="", "", VLOOKUP(AO903,【参考】数式用!$AZ$3:$BA$6, 2, FALSE))</f>
        <v/>
      </c>
      <c r="N903" s="364" t="str">
        <f>IF(G903="","",VLOOKUP(G903,【参考】数式用!$A$4:$L$54,MATCH('別紙様式2-3（個表）'!M903,【参考】数式用!$J$3:$L$3,0)+9,FALSE))</f>
        <v/>
      </c>
      <c r="O903" s="497" t="s">
        <v>2396</v>
      </c>
      <c r="P903" s="365" t="str">
        <f t="shared" si="98"/>
        <v>未入力あり</v>
      </c>
      <c r="Q903" s="273" t="str">
        <f>IFERROR(IF(P903="未入力あり","",ROUNDDOWN(ROUNDDOWN($H903*$I903,0)*VLOOKUP($G903,【参考】数式用!$A$4:$E$54,3, FALSE),0)),"")</f>
        <v/>
      </c>
      <c r="R903" s="273" t="str">
        <f>IF(AM903="×", 0,IF(P903="未入力あり","",ROUNDDOWN(ROUNDDOWN($H903*$I903,0)*VLOOKUP($G903,【参考】数式用!$A$4:$E$54,4,FALSE),0)))</f>
        <v/>
      </c>
      <c r="S903" s="366" t="str">
        <f>IF(AN903="×", 0,IF(P903="未入力あり","",ROUNDDOWN(ROUNDDOWN($H903*$I903,0)*VLOOKUP($G903,【参考】数式用!$A$4:$E$54,5, FALSE),0)))</f>
        <v/>
      </c>
      <c r="T903" s="369" t="s">
        <v>3907</v>
      </c>
      <c r="U903" s="370"/>
      <c r="V903" s="33"/>
      <c r="W903" s="641"/>
      <c r="X903" s="641"/>
      <c r="Y903" s="641"/>
      <c r="Z903" s="641"/>
      <c r="AA903" s="641"/>
      <c r="AB903" s="641"/>
      <c r="AC903" s="641"/>
      <c r="AD903" s="641"/>
      <c r="AE903" s="641"/>
      <c r="AF903" s="641"/>
      <c r="AG903" s="641"/>
      <c r="AI903" s="373" t="str">
        <f t="shared" si="100"/>
        <v/>
      </c>
      <c r="AJ903" s="372" t="e">
        <f>VLOOKUP('別紙様式2-3（個表）'!$G903,【参考】数式用!$P$4:$Q$54,2, FALSE)</f>
        <v>#N/A</v>
      </c>
      <c r="AK903" s="372" t="e">
        <f>VLOOKUP('別紙様式2-3（個表）'!$G903,【参考】数式用!$P$4:$W$54,8, FALSE)</f>
        <v>#N/A</v>
      </c>
      <c r="AL903" s="372" t="e">
        <f>VLOOKUP('別紙様式2-3（個表）'!$G903,【参考】数式用!$P$4:$AD$54,15, FALSE)</f>
        <v>#N/A</v>
      </c>
      <c r="AM903" s="372" t="str">
        <f t="shared" si="101"/>
        <v/>
      </c>
      <c r="AN903" s="372" t="str">
        <f t="shared" si="102"/>
        <v/>
      </c>
      <c r="AO903" s="372" t="str">
        <f t="shared" si="103"/>
        <v/>
      </c>
      <c r="AP903" s="372" t="str">
        <f>IF(G903="", "", VLOOKUP(G903,【参考】数式用!$A$4:$M$54,13,FALSE))</f>
        <v/>
      </c>
      <c r="AQ903" s="46" t="str">
        <f t="shared" si="104"/>
        <v>―</v>
      </c>
    </row>
    <row r="904" spans="1:43" ht="45" customHeight="1">
      <c r="A904" s="114">
        <f t="shared" si="99"/>
        <v>890</v>
      </c>
      <c r="B904" s="115" t="str">
        <f>IF(基本情報入力シート!B947="","",基本情報入力シート!B947)</f>
        <v/>
      </c>
      <c r="C904" s="116" t="str">
        <f>IF(基本情報入力シート!L947="","",基本情報入力シート!L947)</f>
        <v/>
      </c>
      <c r="D904" s="116" t="str">
        <f>IF(基本情報入力シート!Q947="","",基本情報入力シート!Q947)</f>
        <v>愛知県</v>
      </c>
      <c r="E904" s="116" t="str">
        <f>IF(基本情報入力シート!V947="","",基本情報入力シート!V947)</f>
        <v/>
      </c>
      <c r="F904" s="116" t="str">
        <f>IF(基本情報入力シート!W947="","",基本情報入力シート!W947)</f>
        <v>事業所番号及びサービス名を入力してください。</v>
      </c>
      <c r="G904" s="116" t="str">
        <f>IF(基本情報入力シート!Z947="","",基本情報入力シート!Z947)</f>
        <v/>
      </c>
      <c r="H904" s="224" t="str">
        <f>IF(基本情報入力シート!AD947="","",基本情報入力シート!AD947)</f>
        <v/>
      </c>
      <c r="I904" s="362" t="str">
        <f>IF(基本情報入力シート!AE947="","",基本情報入力シート!AE947)</f>
        <v/>
      </c>
      <c r="J904" s="487"/>
      <c r="K904" s="491"/>
      <c r="L904" s="490"/>
      <c r="M904" s="363" t="str">
        <f>IF(G904="", "", VLOOKUP(AO904,【参考】数式用!$AZ$3:$BA$6, 2, FALSE))</f>
        <v/>
      </c>
      <c r="N904" s="364" t="str">
        <f>IF(G904="","",VLOOKUP(G904,【参考】数式用!$A$4:$L$54,MATCH('別紙様式2-3（個表）'!M904,【参考】数式用!$J$3:$L$3,0)+9,FALSE))</f>
        <v/>
      </c>
      <c r="O904" s="497" t="s">
        <v>2396</v>
      </c>
      <c r="P904" s="365" t="str">
        <f t="shared" si="98"/>
        <v>未入力あり</v>
      </c>
      <c r="Q904" s="273" t="str">
        <f>IFERROR(IF(P904="未入力あり","",ROUNDDOWN(ROUNDDOWN($H904*$I904,0)*VLOOKUP($G904,【参考】数式用!$A$4:$E$54,3, FALSE),0)),"")</f>
        <v/>
      </c>
      <c r="R904" s="273" t="str">
        <f>IF(AM904="×", 0,IF(P904="未入力あり","",ROUNDDOWN(ROUNDDOWN($H904*$I904,0)*VLOOKUP($G904,【参考】数式用!$A$4:$E$54,4,FALSE),0)))</f>
        <v/>
      </c>
      <c r="S904" s="366" t="str">
        <f>IF(AN904="×", 0,IF(P904="未入力あり","",ROUNDDOWN(ROUNDDOWN($H904*$I904,0)*VLOOKUP($G904,【参考】数式用!$A$4:$E$54,5, FALSE),0)))</f>
        <v/>
      </c>
      <c r="T904" s="369" t="s">
        <v>3907</v>
      </c>
      <c r="U904" s="370"/>
      <c r="V904" s="33"/>
      <c r="W904" s="641"/>
      <c r="X904" s="641"/>
      <c r="Y904" s="641"/>
      <c r="Z904" s="641"/>
      <c r="AA904" s="641"/>
      <c r="AB904" s="641"/>
      <c r="AC904" s="641"/>
      <c r="AD904" s="641"/>
      <c r="AE904" s="641"/>
      <c r="AF904" s="641"/>
      <c r="AG904" s="641"/>
      <c r="AI904" s="373" t="str">
        <f t="shared" si="100"/>
        <v/>
      </c>
      <c r="AJ904" s="372" t="e">
        <f>VLOOKUP('別紙様式2-3（個表）'!$G904,【参考】数式用!$P$4:$Q$54,2, FALSE)</f>
        <v>#N/A</v>
      </c>
      <c r="AK904" s="372" t="e">
        <f>VLOOKUP('別紙様式2-3（個表）'!$G904,【参考】数式用!$P$4:$W$54,8, FALSE)</f>
        <v>#N/A</v>
      </c>
      <c r="AL904" s="372" t="e">
        <f>VLOOKUP('別紙様式2-3（個表）'!$G904,【参考】数式用!$P$4:$AD$54,15, FALSE)</f>
        <v>#N/A</v>
      </c>
      <c r="AM904" s="372" t="str">
        <f t="shared" si="101"/>
        <v/>
      </c>
      <c r="AN904" s="372" t="str">
        <f t="shared" si="102"/>
        <v/>
      </c>
      <c r="AO904" s="372" t="str">
        <f t="shared" si="103"/>
        <v/>
      </c>
      <c r="AP904" s="372" t="str">
        <f>IF(G904="", "", VLOOKUP(G904,【参考】数式用!$A$4:$M$54,13,FALSE))</f>
        <v/>
      </c>
      <c r="AQ904" s="46" t="str">
        <f t="shared" si="104"/>
        <v>―</v>
      </c>
    </row>
    <row r="905" spans="1:43" ht="45" customHeight="1">
      <c r="A905" s="114">
        <f t="shared" si="99"/>
        <v>891</v>
      </c>
      <c r="B905" s="115" t="str">
        <f>IF(基本情報入力シート!B948="","",基本情報入力シート!B948)</f>
        <v/>
      </c>
      <c r="C905" s="116" t="str">
        <f>IF(基本情報入力シート!L948="","",基本情報入力シート!L948)</f>
        <v/>
      </c>
      <c r="D905" s="116" t="str">
        <f>IF(基本情報入力シート!Q948="","",基本情報入力シート!Q948)</f>
        <v>愛知県</v>
      </c>
      <c r="E905" s="116" t="str">
        <f>IF(基本情報入力シート!V948="","",基本情報入力シート!V948)</f>
        <v/>
      </c>
      <c r="F905" s="116" t="str">
        <f>IF(基本情報入力シート!W948="","",基本情報入力シート!W948)</f>
        <v>事業所番号及びサービス名を入力してください。</v>
      </c>
      <c r="G905" s="116" t="str">
        <f>IF(基本情報入力シート!Z948="","",基本情報入力シート!Z948)</f>
        <v/>
      </c>
      <c r="H905" s="224" t="str">
        <f>IF(基本情報入力シート!AD948="","",基本情報入力シート!AD948)</f>
        <v/>
      </c>
      <c r="I905" s="362" t="str">
        <f>IF(基本情報入力シート!AE948="","",基本情報入力シート!AE948)</f>
        <v/>
      </c>
      <c r="J905" s="487"/>
      <c r="K905" s="491"/>
      <c r="L905" s="490"/>
      <c r="M905" s="363" t="str">
        <f>IF(G905="", "", VLOOKUP(AO905,【参考】数式用!$AZ$3:$BA$6, 2, FALSE))</f>
        <v/>
      </c>
      <c r="N905" s="364" t="str">
        <f>IF(G905="","",VLOOKUP(G905,【参考】数式用!$A$4:$L$54,MATCH('別紙様式2-3（個表）'!M905,【参考】数式用!$J$3:$L$3,0)+9,FALSE))</f>
        <v/>
      </c>
      <c r="O905" s="497" t="s">
        <v>2396</v>
      </c>
      <c r="P905" s="365" t="str">
        <f t="shared" si="98"/>
        <v>未入力あり</v>
      </c>
      <c r="Q905" s="273" t="str">
        <f>IFERROR(IF(P905="未入力あり","",ROUNDDOWN(ROUNDDOWN($H905*$I905,0)*VLOOKUP($G905,【参考】数式用!$A$4:$E$54,3, FALSE),0)),"")</f>
        <v/>
      </c>
      <c r="R905" s="273" t="str">
        <f>IF(AM905="×", 0,IF(P905="未入力あり","",ROUNDDOWN(ROUNDDOWN($H905*$I905,0)*VLOOKUP($G905,【参考】数式用!$A$4:$E$54,4,FALSE),0)))</f>
        <v/>
      </c>
      <c r="S905" s="366" t="str">
        <f>IF(AN905="×", 0,IF(P905="未入力あり","",ROUNDDOWN(ROUNDDOWN($H905*$I905,0)*VLOOKUP($G905,【参考】数式用!$A$4:$E$54,5, FALSE),0)))</f>
        <v/>
      </c>
      <c r="T905" s="369" t="s">
        <v>3907</v>
      </c>
      <c r="U905" s="370"/>
      <c r="V905" s="33"/>
      <c r="W905" s="641"/>
      <c r="X905" s="641"/>
      <c r="Y905" s="641"/>
      <c r="Z905" s="641"/>
      <c r="AA905" s="641"/>
      <c r="AB905" s="641"/>
      <c r="AC905" s="641"/>
      <c r="AD905" s="641"/>
      <c r="AE905" s="641"/>
      <c r="AF905" s="641"/>
      <c r="AG905" s="641"/>
      <c r="AI905" s="373" t="str">
        <f t="shared" si="100"/>
        <v/>
      </c>
      <c r="AJ905" s="372" t="e">
        <f>VLOOKUP('別紙様式2-3（個表）'!$G905,【参考】数式用!$P$4:$Q$54,2, FALSE)</f>
        <v>#N/A</v>
      </c>
      <c r="AK905" s="372" t="e">
        <f>VLOOKUP('別紙様式2-3（個表）'!$G905,【参考】数式用!$P$4:$W$54,8, FALSE)</f>
        <v>#N/A</v>
      </c>
      <c r="AL905" s="372" t="e">
        <f>VLOOKUP('別紙様式2-3（個表）'!$G905,【参考】数式用!$P$4:$AD$54,15, FALSE)</f>
        <v>#N/A</v>
      </c>
      <c r="AM905" s="372" t="str">
        <f t="shared" si="101"/>
        <v/>
      </c>
      <c r="AN905" s="372" t="str">
        <f t="shared" si="102"/>
        <v/>
      </c>
      <c r="AO905" s="372" t="str">
        <f t="shared" si="103"/>
        <v/>
      </c>
      <c r="AP905" s="372" t="str">
        <f>IF(G905="", "", VLOOKUP(G905,【参考】数式用!$A$4:$M$54,13,FALSE))</f>
        <v/>
      </c>
      <c r="AQ905" s="46" t="str">
        <f t="shared" si="104"/>
        <v>―</v>
      </c>
    </row>
    <row r="906" spans="1:43" ht="45" customHeight="1">
      <c r="A906" s="114">
        <f t="shared" si="99"/>
        <v>892</v>
      </c>
      <c r="B906" s="115" t="str">
        <f>IF(基本情報入力シート!B949="","",基本情報入力シート!B949)</f>
        <v/>
      </c>
      <c r="C906" s="116" t="str">
        <f>IF(基本情報入力シート!L949="","",基本情報入力シート!L949)</f>
        <v/>
      </c>
      <c r="D906" s="116" t="str">
        <f>IF(基本情報入力シート!Q949="","",基本情報入力シート!Q949)</f>
        <v>愛知県</v>
      </c>
      <c r="E906" s="116" t="str">
        <f>IF(基本情報入力シート!V949="","",基本情報入力シート!V949)</f>
        <v/>
      </c>
      <c r="F906" s="116" t="str">
        <f>IF(基本情報入力シート!W949="","",基本情報入力シート!W949)</f>
        <v>事業所番号及びサービス名を入力してください。</v>
      </c>
      <c r="G906" s="116" t="str">
        <f>IF(基本情報入力シート!Z949="","",基本情報入力シート!Z949)</f>
        <v/>
      </c>
      <c r="H906" s="224" t="str">
        <f>IF(基本情報入力シート!AD949="","",基本情報入力シート!AD949)</f>
        <v/>
      </c>
      <c r="I906" s="362" t="str">
        <f>IF(基本情報入力シート!AE949="","",基本情報入力シート!AE949)</f>
        <v/>
      </c>
      <c r="J906" s="487"/>
      <c r="K906" s="491"/>
      <c r="L906" s="490"/>
      <c r="M906" s="363" t="str">
        <f>IF(G906="", "", VLOOKUP(AO906,【参考】数式用!$AZ$3:$BA$6, 2, FALSE))</f>
        <v/>
      </c>
      <c r="N906" s="364" t="str">
        <f>IF(G906="","",VLOOKUP(G906,【参考】数式用!$A$4:$L$54,MATCH('別紙様式2-3（個表）'!M906,【参考】数式用!$J$3:$L$3,0)+9,FALSE))</f>
        <v/>
      </c>
      <c r="O906" s="497" t="s">
        <v>2396</v>
      </c>
      <c r="P906" s="365" t="str">
        <f t="shared" si="98"/>
        <v>未入力あり</v>
      </c>
      <c r="Q906" s="273" t="str">
        <f>IFERROR(IF(P906="未入力あり","",ROUNDDOWN(ROUNDDOWN($H906*$I906,0)*VLOOKUP($G906,【参考】数式用!$A$4:$E$54,3, FALSE),0)),"")</f>
        <v/>
      </c>
      <c r="R906" s="273" t="str">
        <f>IF(AM906="×", 0,IF(P906="未入力あり","",ROUNDDOWN(ROUNDDOWN($H906*$I906,0)*VLOOKUP($G906,【参考】数式用!$A$4:$E$54,4,FALSE),0)))</f>
        <v/>
      </c>
      <c r="S906" s="366" t="str">
        <f>IF(AN906="×", 0,IF(P906="未入力あり","",ROUNDDOWN(ROUNDDOWN($H906*$I906,0)*VLOOKUP($G906,【参考】数式用!$A$4:$E$54,5, FALSE),0)))</f>
        <v/>
      </c>
      <c r="T906" s="369" t="s">
        <v>3907</v>
      </c>
      <c r="U906" s="370"/>
      <c r="V906" s="33"/>
      <c r="W906" s="641"/>
      <c r="X906" s="641"/>
      <c r="Y906" s="641"/>
      <c r="Z906" s="641"/>
      <c r="AA906" s="641"/>
      <c r="AB906" s="641"/>
      <c r="AC906" s="641"/>
      <c r="AD906" s="641"/>
      <c r="AE906" s="641"/>
      <c r="AF906" s="641"/>
      <c r="AG906" s="641"/>
      <c r="AI906" s="373" t="str">
        <f t="shared" si="100"/>
        <v/>
      </c>
      <c r="AJ906" s="372" t="e">
        <f>VLOOKUP('別紙様式2-3（個表）'!$G906,【参考】数式用!$P$4:$Q$54,2, FALSE)</f>
        <v>#N/A</v>
      </c>
      <c r="AK906" s="372" t="e">
        <f>VLOOKUP('別紙様式2-3（個表）'!$G906,【参考】数式用!$P$4:$W$54,8, FALSE)</f>
        <v>#N/A</v>
      </c>
      <c r="AL906" s="372" t="e">
        <f>VLOOKUP('別紙様式2-3（個表）'!$G906,【参考】数式用!$P$4:$AD$54,15, FALSE)</f>
        <v>#N/A</v>
      </c>
      <c r="AM906" s="372" t="str">
        <f t="shared" si="101"/>
        <v/>
      </c>
      <c r="AN906" s="372" t="str">
        <f t="shared" si="102"/>
        <v/>
      </c>
      <c r="AO906" s="372" t="str">
        <f t="shared" si="103"/>
        <v/>
      </c>
      <c r="AP906" s="372" t="str">
        <f>IF(G906="", "", VLOOKUP(G906,【参考】数式用!$A$4:$M$54,13,FALSE))</f>
        <v/>
      </c>
      <c r="AQ906" s="46" t="str">
        <f t="shared" si="104"/>
        <v>―</v>
      </c>
    </row>
    <row r="907" spans="1:43" ht="45" customHeight="1">
      <c r="A907" s="114">
        <f t="shared" si="99"/>
        <v>893</v>
      </c>
      <c r="B907" s="115" t="str">
        <f>IF(基本情報入力シート!B950="","",基本情報入力シート!B950)</f>
        <v/>
      </c>
      <c r="C907" s="116" t="str">
        <f>IF(基本情報入力シート!L950="","",基本情報入力シート!L950)</f>
        <v/>
      </c>
      <c r="D907" s="116" t="str">
        <f>IF(基本情報入力シート!Q950="","",基本情報入力シート!Q950)</f>
        <v>愛知県</v>
      </c>
      <c r="E907" s="116" t="str">
        <f>IF(基本情報入力シート!V950="","",基本情報入力シート!V950)</f>
        <v/>
      </c>
      <c r="F907" s="116" t="str">
        <f>IF(基本情報入力シート!W950="","",基本情報入力シート!W950)</f>
        <v>事業所番号及びサービス名を入力してください。</v>
      </c>
      <c r="G907" s="116" t="str">
        <f>IF(基本情報入力シート!Z950="","",基本情報入力シート!Z950)</f>
        <v/>
      </c>
      <c r="H907" s="224" t="str">
        <f>IF(基本情報入力シート!AD950="","",基本情報入力シート!AD950)</f>
        <v/>
      </c>
      <c r="I907" s="362" t="str">
        <f>IF(基本情報入力シート!AE950="","",基本情報入力シート!AE950)</f>
        <v/>
      </c>
      <c r="J907" s="487"/>
      <c r="K907" s="491"/>
      <c r="L907" s="490"/>
      <c r="M907" s="363" t="str">
        <f>IF(G907="", "", VLOOKUP(AO907,【参考】数式用!$AZ$3:$BA$6, 2, FALSE))</f>
        <v/>
      </c>
      <c r="N907" s="364" t="str">
        <f>IF(G907="","",VLOOKUP(G907,【参考】数式用!$A$4:$L$54,MATCH('別紙様式2-3（個表）'!M907,【参考】数式用!$J$3:$L$3,0)+9,FALSE))</f>
        <v/>
      </c>
      <c r="O907" s="497" t="s">
        <v>2396</v>
      </c>
      <c r="P907" s="365" t="str">
        <f t="shared" si="98"/>
        <v>未入力あり</v>
      </c>
      <c r="Q907" s="273" t="str">
        <f>IFERROR(IF(P907="未入力あり","",ROUNDDOWN(ROUNDDOWN($H907*$I907,0)*VLOOKUP($G907,【参考】数式用!$A$4:$E$54,3, FALSE),0)),"")</f>
        <v/>
      </c>
      <c r="R907" s="273" t="str">
        <f>IF(AM907="×", 0,IF(P907="未入力あり","",ROUNDDOWN(ROUNDDOWN($H907*$I907,0)*VLOOKUP($G907,【参考】数式用!$A$4:$E$54,4,FALSE),0)))</f>
        <v/>
      </c>
      <c r="S907" s="366" t="str">
        <f>IF(AN907="×", 0,IF(P907="未入力あり","",ROUNDDOWN(ROUNDDOWN($H907*$I907,0)*VLOOKUP($G907,【参考】数式用!$A$4:$E$54,5, FALSE),0)))</f>
        <v/>
      </c>
      <c r="T907" s="369" t="s">
        <v>3907</v>
      </c>
      <c r="U907" s="370"/>
      <c r="V907" s="33"/>
      <c r="W907" s="641"/>
      <c r="X907" s="641"/>
      <c r="Y907" s="641"/>
      <c r="Z907" s="641"/>
      <c r="AA907" s="641"/>
      <c r="AB907" s="641"/>
      <c r="AC907" s="641"/>
      <c r="AD907" s="641"/>
      <c r="AE907" s="641"/>
      <c r="AF907" s="641"/>
      <c r="AG907" s="641"/>
      <c r="AI907" s="373" t="str">
        <f t="shared" si="100"/>
        <v/>
      </c>
      <c r="AJ907" s="372" t="e">
        <f>VLOOKUP('別紙様式2-3（個表）'!$G907,【参考】数式用!$P$4:$Q$54,2, FALSE)</f>
        <v>#N/A</v>
      </c>
      <c r="AK907" s="372" t="e">
        <f>VLOOKUP('別紙様式2-3（個表）'!$G907,【参考】数式用!$P$4:$W$54,8, FALSE)</f>
        <v>#N/A</v>
      </c>
      <c r="AL907" s="372" t="e">
        <f>VLOOKUP('別紙様式2-3（個表）'!$G907,【参考】数式用!$P$4:$AD$54,15, FALSE)</f>
        <v>#N/A</v>
      </c>
      <c r="AM907" s="372" t="str">
        <f t="shared" si="101"/>
        <v/>
      </c>
      <c r="AN907" s="372" t="str">
        <f t="shared" si="102"/>
        <v/>
      </c>
      <c r="AO907" s="372" t="str">
        <f t="shared" si="103"/>
        <v/>
      </c>
      <c r="AP907" s="372" t="str">
        <f>IF(G907="", "", VLOOKUP(G907,【参考】数式用!$A$4:$M$54,13,FALSE))</f>
        <v/>
      </c>
      <c r="AQ907" s="46" t="str">
        <f t="shared" si="104"/>
        <v>―</v>
      </c>
    </row>
    <row r="908" spans="1:43" ht="45" customHeight="1">
      <c r="A908" s="114">
        <f t="shared" si="99"/>
        <v>894</v>
      </c>
      <c r="B908" s="115" t="str">
        <f>IF(基本情報入力シート!B951="","",基本情報入力シート!B951)</f>
        <v/>
      </c>
      <c r="C908" s="116" t="str">
        <f>IF(基本情報入力シート!L951="","",基本情報入力シート!L951)</f>
        <v/>
      </c>
      <c r="D908" s="116" t="str">
        <f>IF(基本情報入力シート!Q951="","",基本情報入力シート!Q951)</f>
        <v>愛知県</v>
      </c>
      <c r="E908" s="116" t="str">
        <f>IF(基本情報入力シート!V951="","",基本情報入力シート!V951)</f>
        <v/>
      </c>
      <c r="F908" s="116" t="str">
        <f>IF(基本情報入力シート!W951="","",基本情報入力シート!W951)</f>
        <v>事業所番号及びサービス名を入力してください。</v>
      </c>
      <c r="G908" s="116" t="str">
        <f>IF(基本情報入力シート!Z951="","",基本情報入力シート!Z951)</f>
        <v/>
      </c>
      <c r="H908" s="224" t="str">
        <f>IF(基本情報入力シート!AD951="","",基本情報入力シート!AD951)</f>
        <v/>
      </c>
      <c r="I908" s="362" t="str">
        <f>IF(基本情報入力シート!AE951="","",基本情報入力シート!AE951)</f>
        <v/>
      </c>
      <c r="J908" s="487"/>
      <c r="K908" s="491"/>
      <c r="L908" s="490"/>
      <c r="M908" s="363" t="str">
        <f>IF(G908="", "", VLOOKUP(AO908,【参考】数式用!$AZ$3:$BA$6, 2, FALSE))</f>
        <v/>
      </c>
      <c r="N908" s="364" t="str">
        <f>IF(G908="","",VLOOKUP(G908,【参考】数式用!$A$4:$L$54,MATCH('別紙様式2-3（個表）'!M908,【参考】数式用!$J$3:$L$3,0)+9,FALSE))</f>
        <v/>
      </c>
      <c r="O908" s="497" t="s">
        <v>2396</v>
      </c>
      <c r="P908" s="365" t="str">
        <f t="shared" si="98"/>
        <v>未入力あり</v>
      </c>
      <c r="Q908" s="273" t="str">
        <f>IFERROR(IF(P908="未入力あり","",ROUNDDOWN(ROUNDDOWN($H908*$I908,0)*VLOOKUP($G908,【参考】数式用!$A$4:$E$54,3, FALSE),0)),"")</f>
        <v/>
      </c>
      <c r="R908" s="273" t="str">
        <f>IF(AM908="×", 0,IF(P908="未入力あり","",ROUNDDOWN(ROUNDDOWN($H908*$I908,0)*VLOOKUP($G908,【参考】数式用!$A$4:$E$54,4,FALSE),0)))</f>
        <v/>
      </c>
      <c r="S908" s="366" t="str">
        <f>IF(AN908="×", 0,IF(P908="未入力あり","",ROUNDDOWN(ROUNDDOWN($H908*$I908,0)*VLOOKUP($G908,【参考】数式用!$A$4:$E$54,5, FALSE),0)))</f>
        <v/>
      </c>
      <c r="T908" s="369" t="s">
        <v>3907</v>
      </c>
      <c r="U908" s="370"/>
      <c r="V908" s="33"/>
      <c r="W908" s="641"/>
      <c r="X908" s="641"/>
      <c r="Y908" s="641"/>
      <c r="Z908" s="641"/>
      <c r="AA908" s="641"/>
      <c r="AB908" s="641"/>
      <c r="AC908" s="641"/>
      <c r="AD908" s="641"/>
      <c r="AE908" s="641"/>
      <c r="AF908" s="641"/>
      <c r="AG908" s="641"/>
      <c r="AI908" s="373" t="str">
        <f t="shared" si="100"/>
        <v/>
      </c>
      <c r="AJ908" s="372" t="e">
        <f>VLOOKUP('別紙様式2-3（個表）'!$G908,【参考】数式用!$P$4:$Q$54,2, FALSE)</f>
        <v>#N/A</v>
      </c>
      <c r="AK908" s="372" t="e">
        <f>VLOOKUP('別紙様式2-3（個表）'!$G908,【参考】数式用!$P$4:$W$54,8, FALSE)</f>
        <v>#N/A</v>
      </c>
      <c r="AL908" s="372" t="e">
        <f>VLOOKUP('別紙様式2-3（個表）'!$G908,【参考】数式用!$P$4:$AD$54,15, FALSE)</f>
        <v>#N/A</v>
      </c>
      <c r="AM908" s="372" t="str">
        <f t="shared" si="101"/>
        <v/>
      </c>
      <c r="AN908" s="372" t="str">
        <f t="shared" si="102"/>
        <v/>
      </c>
      <c r="AO908" s="372" t="str">
        <f t="shared" si="103"/>
        <v/>
      </c>
      <c r="AP908" s="372" t="str">
        <f>IF(G908="", "", VLOOKUP(G908,【参考】数式用!$A$4:$M$54,13,FALSE))</f>
        <v/>
      </c>
      <c r="AQ908" s="46" t="str">
        <f t="shared" si="104"/>
        <v>―</v>
      </c>
    </row>
    <row r="909" spans="1:43" ht="45" customHeight="1">
      <c r="A909" s="114">
        <f t="shared" si="99"/>
        <v>895</v>
      </c>
      <c r="B909" s="115" t="str">
        <f>IF(基本情報入力シート!B952="","",基本情報入力シート!B952)</f>
        <v/>
      </c>
      <c r="C909" s="116" t="str">
        <f>IF(基本情報入力シート!L952="","",基本情報入力シート!L952)</f>
        <v/>
      </c>
      <c r="D909" s="116" t="str">
        <f>IF(基本情報入力シート!Q952="","",基本情報入力シート!Q952)</f>
        <v>愛知県</v>
      </c>
      <c r="E909" s="116" t="str">
        <f>IF(基本情報入力シート!V952="","",基本情報入力シート!V952)</f>
        <v/>
      </c>
      <c r="F909" s="116" t="str">
        <f>IF(基本情報入力シート!W952="","",基本情報入力シート!W952)</f>
        <v>事業所番号及びサービス名を入力してください。</v>
      </c>
      <c r="G909" s="116" t="str">
        <f>IF(基本情報入力シート!Z952="","",基本情報入力シート!Z952)</f>
        <v/>
      </c>
      <c r="H909" s="224" t="str">
        <f>IF(基本情報入力シート!AD952="","",基本情報入力シート!AD952)</f>
        <v/>
      </c>
      <c r="I909" s="362" t="str">
        <f>IF(基本情報入力シート!AE952="","",基本情報入力シート!AE952)</f>
        <v/>
      </c>
      <c r="J909" s="487"/>
      <c r="K909" s="491"/>
      <c r="L909" s="490"/>
      <c r="M909" s="363" t="str">
        <f>IF(G909="", "", VLOOKUP(AO909,【参考】数式用!$AZ$3:$BA$6, 2, FALSE))</f>
        <v/>
      </c>
      <c r="N909" s="364" t="str">
        <f>IF(G909="","",VLOOKUP(G909,【参考】数式用!$A$4:$L$54,MATCH('別紙様式2-3（個表）'!M909,【参考】数式用!$J$3:$L$3,0)+9,FALSE))</f>
        <v/>
      </c>
      <c r="O909" s="497" t="s">
        <v>2396</v>
      </c>
      <c r="P909" s="365" t="str">
        <f t="shared" si="98"/>
        <v>未入力あり</v>
      </c>
      <c r="Q909" s="273" t="str">
        <f>IFERROR(IF(P909="未入力あり","",ROUNDDOWN(ROUNDDOWN($H909*$I909,0)*VLOOKUP($G909,【参考】数式用!$A$4:$E$54,3, FALSE),0)),"")</f>
        <v/>
      </c>
      <c r="R909" s="273" t="str">
        <f>IF(AM909="×", 0,IF(P909="未入力あり","",ROUNDDOWN(ROUNDDOWN($H909*$I909,0)*VLOOKUP($G909,【参考】数式用!$A$4:$E$54,4,FALSE),0)))</f>
        <v/>
      </c>
      <c r="S909" s="366" t="str">
        <f>IF(AN909="×", 0,IF(P909="未入力あり","",ROUNDDOWN(ROUNDDOWN($H909*$I909,0)*VLOOKUP($G909,【参考】数式用!$A$4:$E$54,5, FALSE),0)))</f>
        <v/>
      </c>
      <c r="T909" s="369" t="s">
        <v>3907</v>
      </c>
      <c r="U909" s="370"/>
      <c r="V909" s="33"/>
      <c r="W909" s="641"/>
      <c r="X909" s="641"/>
      <c r="Y909" s="641"/>
      <c r="Z909" s="641"/>
      <c r="AA909" s="641"/>
      <c r="AB909" s="641"/>
      <c r="AC909" s="641"/>
      <c r="AD909" s="641"/>
      <c r="AE909" s="641"/>
      <c r="AF909" s="641"/>
      <c r="AG909" s="641"/>
      <c r="AI909" s="373" t="str">
        <f t="shared" si="100"/>
        <v/>
      </c>
      <c r="AJ909" s="372" t="e">
        <f>VLOOKUP('別紙様式2-3（個表）'!$G909,【参考】数式用!$P$4:$Q$54,2, FALSE)</f>
        <v>#N/A</v>
      </c>
      <c r="AK909" s="372" t="e">
        <f>VLOOKUP('別紙様式2-3（個表）'!$G909,【参考】数式用!$P$4:$W$54,8, FALSE)</f>
        <v>#N/A</v>
      </c>
      <c r="AL909" s="372" t="e">
        <f>VLOOKUP('別紙様式2-3（個表）'!$G909,【参考】数式用!$P$4:$AD$54,15, FALSE)</f>
        <v>#N/A</v>
      </c>
      <c r="AM909" s="372" t="str">
        <f t="shared" si="101"/>
        <v/>
      </c>
      <c r="AN909" s="372" t="str">
        <f t="shared" si="102"/>
        <v/>
      </c>
      <c r="AO909" s="372" t="str">
        <f t="shared" si="103"/>
        <v/>
      </c>
      <c r="AP909" s="372" t="str">
        <f>IF(G909="", "", VLOOKUP(G909,【参考】数式用!$A$4:$M$54,13,FALSE))</f>
        <v/>
      </c>
      <c r="AQ909" s="46" t="str">
        <f t="shared" si="104"/>
        <v>―</v>
      </c>
    </row>
    <row r="910" spans="1:43" ht="45" customHeight="1">
      <c r="A910" s="114">
        <f t="shared" si="99"/>
        <v>896</v>
      </c>
      <c r="B910" s="115" t="str">
        <f>IF(基本情報入力シート!B953="","",基本情報入力シート!B953)</f>
        <v/>
      </c>
      <c r="C910" s="116" t="str">
        <f>IF(基本情報入力シート!L953="","",基本情報入力シート!L953)</f>
        <v/>
      </c>
      <c r="D910" s="116" t="str">
        <f>IF(基本情報入力シート!Q953="","",基本情報入力シート!Q953)</f>
        <v>愛知県</v>
      </c>
      <c r="E910" s="116" t="str">
        <f>IF(基本情報入力シート!V953="","",基本情報入力シート!V953)</f>
        <v/>
      </c>
      <c r="F910" s="116" t="str">
        <f>IF(基本情報入力シート!W953="","",基本情報入力シート!W953)</f>
        <v>事業所番号及びサービス名を入力してください。</v>
      </c>
      <c r="G910" s="116" t="str">
        <f>IF(基本情報入力シート!Z953="","",基本情報入力シート!Z953)</f>
        <v/>
      </c>
      <c r="H910" s="224" t="str">
        <f>IF(基本情報入力シート!AD953="","",基本情報入力シート!AD953)</f>
        <v/>
      </c>
      <c r="I910" s="362" t="str">
        <f>IF(基本情報入力シート!AE953="","",基本情報入力シート!AE953)</f>
        <v/>
      </c>
      <c r="J910" s="487"/>
      <c r="K910" s="491"/>
      <c r="L910" s="490"/>
      <c r="M910" s="363" t="str">
        <f>IF(G910="", "", VLOOKUP(AO910,【参考】数式用!$AZ$3:$BA$6, 2, FALSE))</f>
        <v/>
      </c>
      <c r="N910" s="364" t="str">
        <f>IF(G910="","",VLOOKUP(G910,【参考】数式用!$A$4:$L$54,MATCH('別紙様式2-3（個表）'!M910,【参考】数式用!$J$3:$L$3,0)+9,FALSE))</f>
        <v/>
      </c>
      <c r="O910" s="497" t="s">
        <v>2396</v>
      </c>
      <c r="P910" s="365" t="str">
        <f t="shared" ref="P910:P973" si="105">IFERROR(ROUNDDOWN(ROUNDDOWN($H910*$I910,0)*$N910,0),"未入力あり")</f>
        <v>未入力あり</v>
      </c>
      <c r="Q910" s="273" t="str">
        <f>IFERROR(IF(P910="未入力あり","",ROUNDDOWN(ROUNDDOWN($H910*$I910,0)*VLOOKUP($G910,【参考】数式用!$A$4:$E$54,3, FALSE),0)),"")</f>
        <v/>
      </c>
      <c r="R910" s="273" t="str">
        <f>IF(AM910="×", 0,IF(P910="未入力あり","",ROUNDDOWN(ROUNDDOWN($H910*$I910,0)*VLOOKUP($G910,【参考】数式用!$A$4:$E$54,4,FALSE),0)))</f>
        <v/>
      </c>
      <c r="S910" s="366" t="str">
        <f>IF(AN910="×", 0,IF(P910="未入力あり","",ROUNDDOWN(ROUNDDOWN($H910*$I910,0)*VLOOKUP($G910,【参考】数式用!$A$4:$E$54,5, FALSE),0)))</f>
        <v/>
      </c>
      <c r="T910" s="369" t="s">
        <v>3907</v>
      </c>
      <c r="U910" s="370"/>
      <c r="V910" s="33"/>
      <c r="W910" s="641"/>
      <c r="X910" s="641"/>
      <c r="Y910" s="641"/>
      <c r="Z910" s="641"/>
      <c r="AA910" s="641"/>
      <c r="AB910" s="641"/>
      <c r="AC910" s="641"/>
      <c r="AD910" s="641"/>
      <c r="AE910" s="641"/>
      <c r="AF910" s="641"/>
      <c r="AG910" s="641"/>
      <c r="AI910" s="373" t="str">
        <f t="shared" si="100"/>
        <v/>
      </c>
      <c r="AJ910" s="372" t="e">
        <f>VLOOKUP('別紙様式2-3（個表）'!$G910,【参考】数式用!$P$4:$Q$54,2, FALSE)</f>
        <v>#N/A</v>
      </c>
      <c r="AK910" s="372" t="e">
        <f>VLOOKUP('別紙様式2-3（個表）'!$G910,【参考】数式用!$P$4:$W$54,8, FALSE)</f>
        <v>#N/A</v>
      </c>
      <c r="AL910" s="372" t="e">
        <f>VLOOKUP('別紙様式2-3（個表）'!$G910,【参考】数式用!$P$4:$AD$54,15, FALSE)</f>
        <v>#N/A</v>
      </c>
      <c r="AM910" s="372" t="str">
        <f t="shared" si="101"/>
        <v/>
      </c>
      <c r="AN910" s="372" t="str">
        <f t="shared" si="102"/>
        <v/>
      </c>
      <c r="AO910" s="372" t="str">
        <f t="shared" si="103"/>
        <v/>
      </c>
      <c r="AP910" s="372" t="str">
        <f>IF(G910="", "", VLOOKUP(G910,【参考】数式用!$A$4:$M$54,13,FALSE))</f>
        <v/>
      </c>
      <c r="AQ910" s="46" t="str">
        <f t="shared" si="104"/>
        <v>―</v>
      </c>
    </row>
    <row r="911" spans="1:43" ht="45" customHeight="1">
      <c r="A911" s="114">
        <f t="shared" si="99"/>
        <v>897</v>
      </c>
      <c r="B911" s="115" t="str">
        <f>IF(基本情報入力シート!B954="","",基本情報入力シート!B954)</f>
        <v/>
      </c>
      <c r="C911" s="116" t="str">
        <f>IF(基本情報入力シート!L954="","",基本情報入力シート!L954)</f>
        <v/>
      </c>
      <c r="D911" s="116" t="str">
        <f>IF(基本情報入力シート!Q954="","",基本情報入力シート!Q954)</f>
        <v>愛知県</v>
      </c>
      <c r="E911" s="116" t="str">
        <f>IF(基本情報入力シート!V954="","",基本情報入力シート!V954)</f>
        <v/>
      </c>
      <c r="F911" s="116" t="str">
        <f>IF(基本情報入力シート!W954="","",基本情報入力シート!W954)</f>
        <v>事業所番号及びサービス名を入力してください。</v>
      </c>
      <c r="G911" s="116" t="str">
        <f>IF(基本情報入力シート!Z954="","",基本情報入力シート!Z954)</f>
        <v/>
      </c>
      <c r="H911" s="224" t="str">
        <f>IF(基本情報入力シート!AD954="","",基本情報入力シート!AD954)</f>
        <v/>
      </c>
      <c r="I911" s="362" t="str">
        <f>IF(基本情報入力シート!AE954="","",基本情報入力シート!AE954)</f>
        <v/>
      </c>
      <c r="J911" s="487"/>
      <c r="K911" s="491"/>
      <c r="L911" s="490"/>
      <c r="M911" s="363" t="str">
        <f>IF(G911="", "", VLOOKUP(AO911,【参考】数式用!$AZ$3:$BA$6, 2, FALSE))</f>
        <v/>
      </c>
      <c r="N911" s="364" t="str">
        <f>IF(G911="","",VLOOKUP(G911,【参考】数式用!$A$4:$L$54,MATCH('別紙様式2-3（個表）'!M911,【参考】数式用!$J$3:$L$3,0)+9,FALSE))</f>
        <v/>
      </c>
      <c r="O911" s="497" t="s">
        <v>2396</v>
      </c>
      <c r="P911" s="365" t="str">
        <f t="shared" si="105"/>
        <v>未入力あり</v>
      </c>
      <c r="Q911" s="273" t="str">
        <f>IFERROR(IF(P911="未入力あり","",ROUNDDOWN(ROUNDDOWN($H911*$I911,0)*VLOOKUP($G911,【参考】数式用!$A$4:$E$54,3, FALSE),0)),"")</f>
        <v/>
      </c>
      <c r="R911" s="273" t="str">
        <f>IF(AM911="×", 0,IF(P911="未入力あり","",ROUNDDOWN(ROUNDDOWN($H911*$I911,0)*VLOOKUP($G911,【参考】数式用!$A$4:$E$54,4,FALSE),0)))</f>
        <v/>
      </c>
      <c r="S911" s="366" t="str">
        <f>IF(AN911="×", 0,IF(P911="未入力あり","",ROUNDDOWN(ROUNDDOWN($H911*$I911,0)*VLOOKUP($G911,【参考】数式用!$A$4:$E$54,5, FALSE),0)))</f>
        <v/>
      </c>
      <c r="T911" s="369" t="s">
        <v>3907</v>
      </c>
      <c r="U911" s="370"/>
      <c r="V911" s="33"/>
      <c r="W911" s="641"/>
      <c r="X911" s="641"/>
      <c r="Y911" s="641"/>
      <c r="Z911" s="641"/>
      <c r="AA911" s="641"/>
      <c r="AB911" s="641"/>
      <c r="AC911" s="641"/>
      <c r="AD911" s="641"/>
      <c r="AE911" s="641"/>
      <c r="AF911" s="641"/>
      <c r="AG911" s="641"/>
      <c r="AI911" s="373" t="str">
        <f t="shared" si="100"/>
        <v/>
      </c>
      <c r="AJ911" s="372" t="e">
        <f>VLOOKUP('別紙様式2-3（個表）'!$G911,【参考】数式用!$P$4:$Q$54,2, FALSE)</f>
        <v>#N/A</v>
      </c>
      <c r="AK911" s="372" t="e">
        <f>VLOOKUP('別紙様式2-3（個表）'!$G911,【参考】数式用!$P$4:$W$54,8, FALSE)</f>
        <v>#N/A</v>
      </c>
      <c r="AL911" s="372" t="e">
        <f>VLOOKUP('別紙様式2-3（個表）'!$G911,【参考】数式用!$P$4:$AD$54,15, FALSE)</f>
        <v>#N/A</v>
      </c>
      <c r="AM911" s="372" t="str">
        <f t="shared" si="101"/>
        <v/>
      </c>
      <c r="AN911" s="372" t="str">
        <f t="shared" si="102"/>
        <v/>
      </c>
      <c r="AO911" s="372" t="str">
        <f t="shared" si="103"/>
        <v/>
      </c>
      <c r="AP911" s="372" t="str">
        <f>IF(G911="", "", VLOOKUP(G911,【参考】数式用!$A$4:$M$54,13,FALSE))</f>
        <v/>
      </c>
      <c r="AQ911" s="46" t="str">
        <f t="shared" si="104"/>
        <v>―</v>
      </c>
    </row>
    <row r="912" spans="1:43" ht="45" customHeight="1">
      <c r="A912" s="114">
        <f t="shared" si="99"/>
        <v>898</v>
      </c>
      <c r="B912" s="115" t="str">
        <f>IF(基本情報入力シート!B955="","",基本情報入力シート!B955)</f>
        <v/>
      </c>
      <c r="C912" s="116" t="str">
        <f>IF(基本情報入力シート!L955="","",基本情報入力シート!L955)</f>
        <v/>
      </c>
      <c r="D912" s="116" t="str">
        <f>IF(基本情報入力シート!Q955="","",基本情報入力シート!Q955)</f>
        <v>愛知県</v>
      </c>
      <c r="E912" s="116" t="str">
        <f>IF(基本情報入力シート!V955="","",基本情報入力シート!V955)</f>
        <v/>
      </c>
      <c r="F912" s="116" t="str">
        <f>IF(基本情報入力シート!W955="","",基本情報入力シート!W955)</f>
        <v>事業所番号及びサービス名を入力してください。</v>
      </c>
      <c r="G912" s="116" t="str">
        <f>IF(基本情報入力シート!Z955="","",基本情報入力シート!Z955)</f>
        <v/>
      </c>
      <c r="H912" s="224" t="str">
        <f>IF(基本情報入力シート!AD955="","",基本情報入力シート!AD955)</f>
        <v/>
      </c>
      <c r="I912" s="362" t="str">
        <f>IF(基本情報入力シート!AE955="","",基本情報入力シート!AE955)</f>
        <v/>
      </c>
      <c r="J912" s="487"/>
      <c r="K912" s="491"/>
      <c r="L912" s="490"/>
      <c r="M912" s="363" t="str">
        <f>IF(G912="", "", VLOOKUP(AO912,【参考】数式用!$AZ$3:$BA$6, 2, FALSE))</f>
        <v/>
      </c>
      <c r="N912" s="364" t="str">
        <f>IF(G912="","",VLOOKUP(G912,【参考】数式用!$A$4:$L$54,MATCH('別紙様式2-3（個表）'!M912,【参考】数式用!$J$3:$L$3,0)+9,FALSE))</f>
        <v/>
      </c>
      <c r="O912" s="497" t="s">
        <v>2396</v>
      </c>
      <c r="P912" s="365" t="str">
        <f t="shared" si="105"/>
        <v>未入力あり</v>
      </c>
      <c r="Q912" s="273" t="str">
        <f>IFERROR(IF(P912="未入力あり","",ROUNDDOWN(ROUNDDOWN($H912*$I912,0)*VLOOKUP($G912,【参考】数式用!$A$4:$E$54,3, FALSE),0)),"")</f>
        <v/>
      </c>
      <c r="R912" s="273" t="str">
        <f>IF(AM912="×", 0,IF(P912="未入力あり","",ROUNDDOWN(ROUNDDOWN($H912*$I912,0)*VLOOKUP($G912,【参考】数式用!$A$4:$E$54,4,FALSE),0)))</f>
        <v/>
      </c>
      <c r="S912" s="366" t="str">
        <f>IF(AN912="×", 0,IF(P912="未入力あり","",ROUNDDOWN(ROUNDDOWN($H912*$I912,0)*VLOOKUP($G912,【参考】数式用!$A$4:$E$54,5, FALSE),0)))</f>
        <v/>
      </c>
      <c r="T912" s="369" t="s">
        <v>3907</v>
      </c>
      <c r="U912" s="370"/>
      <c r="V912" s="33"/>
      <c r="W912" s="641"/>
      <c r="X912" s="641"/>
      <c r="Y912" s="641"/>
      <c r="Z912" s="641"/>
      <c r="AA912" s="641"/>
      <c r="AB912" s="641"/>
      <c r="AC912" s="641"/>
      <c r="AD912" s="641"/>
      <c r="AE912" s="641"/>
      <c r="AF912" s="641"/>
      <c r="AG912" s="641"/>
      <c r="AI912" s="373" t="str">
        <f t="shared" si="100"/>
        <v/>
      </c>
      <c r="AJ912" s="372" t="e">
        <f>VLOOKUP('別紙様式2-3（個表）'!$G912,【参考】数式用!$P$4:$Q$54,2, FALSE)</f>
        <v>#N/A</v>
      </c>
      <c r="AK912" s="372" t="e">
        <f>VLOOKUP('別紙様式2-3（個表）'!$G912,【参考】数式用!$P$4:$W$54,8, FALSE)</f>
        <v>#N/A</v>
      </c>
      <c r="AL912" s="372" t="e">
        <f>VLOOKUP('別紙様式2-3（個表）'!$G912,【参考】数式用!$P$4:$AD$54,15, FALSE)</f>
        <v>#N/A</v>
      </c>
      <c r="AM912" s="372" t="str">
        <f t="shared" si="101"/>
        <v/>
      </c>
      <c r="AN912" s="372" t="str">
        <f t="shared" si="102"/>
        <v/>
      </c>
      <c r="AO912" s="372" t="str">
        <f t="shared" si="103"/>
        <v/>
      </c>
      <c r="AP912" s="372" t="str">
        <f>IF(G912="", "", VLOOKUP(G912,【参考】数式用!$A$4:$M$54,13,FALSE))</f>
        <v/>
      </c>
      <c r="AQ912" s="46" t="str">
        <f t="shared" si="104"/>
        <v>―</v>
      </c>
    </row>
    <row r="913" spans="1:43" ht="45" customHeight="1">
      <c r="A913" s="114">
        <f t="shared" ref="A913:A976" si="106">A912+1</f>
        <v>899</v>
      </c>
      <c r="B913" s="115" t="str">
        <f>IF(基本情報入力シート!B956="","",基本情報入力シート!B956)</f>
        <v/>
      </c>
      <c r="C913" s="116" t="str">
        <f>IF(基本情報入力シート!L956="","",基本情報入力シート!L956)</f>
        <v/>
      </c>
      <c r="D913" s="116" t="str">
        <f>IF(基本情報入力シート!Q956="","",基本情報入力シート!Q956)</f>
        <v>愛知県</v>
      </c>
      <c r="E913" s="116" t="str">
        <f>IF(基本情報入力シート!V956="","",基本情報入力シート!V956)</f>
        <v/>
      </c>
      <c r="F913" s="116" t="str">
        <f>IF(基本情報入力シート!W956="","",基本情報入力シート!W956)</f>
        <v>事業所番号及びサービス名を入力してください。</v>
      </c>
      <c r="G913" s="116" t="str">
        <f>IF(基本情報入力シート!Z956="","",基本情報入力シート!Z956)</f>
        <v/>
      </c>
      <c r="H913" s="224" t="str">
        <f>IF(基本情報入力シート!AD956="","",基本情報入力シート!AD956)</f>
        <v/>
      </c>
      <c r="I913" s="362" t="str">
        <f>IF(基本情報入力シート!AE956="","",基本情報入力シート!AE956)</f>
        <v/>
      </c>
      <c r="J913" s="487"/>
      <c r="K913" s="491"/>
      <c r="L913" s="490"/>
      <c r="M913" s="363" t="str">
        <f>IF(G913="", "", VLOOKUP(AO913,【参考】数式用!$AZ$3:$BA$6, 2, FALSE))</f>
        <v/>
      </c>
      <c r="N913" s="364" t="str">
        <f>IF(G913="","",VLOOKUP(G913,【参考】数式用!$A$4:$L$54,MATCH('別紙様式2-3（個表）'!M913,【参考】数式用!$J$3:$L$3,0)+9,FALSE))</f>
        <v/>
      </c>
      <c r="O913" s="497" t="s">
        <v>2396</v>
      </c>
      <c r="P913" s="365" t="str">
        <f t="shared" si="105"/>
        <v>未入力あり</v>
      </c>
      <c r="Q913" s="273" t="str">
        <f>IFERROR(IF(P913="未入力あり","",ROUNDDOWN(ROUNDDOWN($H913*$I913,0)*VLOOKUP($G913,【参考】数式用!$A$4:$E$54,3, FALSE),0)),"")</f>
        <v/>
      </c>
      <c r="R913" s="273" t="str">
        <f>IF(AM913="×", 0,IF(P913="未入力あり","",ROUNDDOWN(ROUNDDOWN($H913*$I913,0)*VLOOKUP($G913,【参考】数式用!$A$4:$E$54,4,FALSE),0)))</f>
        <v/>
      </c>
      <c r="S913" s="366" t="str">
        <f>IF(AN913="×", 0,IF(P913="未入力あり","",ROUNDDOWN(ROUNDDOWN($H913*$I913,0)*VLOOKUP($G913,【参考】数式用!$A$4:$E$54,5, FALSE),0)))</f>
        <v/>
      </c>
      <c r="T913" s="369" t="s">
        <v>3907</v>
      </c>
      <c r="U913" s="370"/>
      <c r="V913" s="33"/>
      <c r="W913" s="641"/>
      <c r="X913" s="641"/>
      <c r="Y913" s="641"/>
      <c r="Z913" s="641"/>
      <c r="AA913" s="641"/>
      <c r="AB913" s="641"/>
      <c r="AC913" s="641"/>
      <c r="AD913" s="641"/>
      <c r="AE913" s="641"/>
      <c r="AF913" s="641"/>
      <c r="AG913" s="641"/>
      <c r="AI913" s="373" t="str">
        <f t="shared" si="100"/>
        <v/>
      </c>
      <c r="AJ913" s="372" t="e">
        <f>VLOOKUP('別紙様式2-3（個表）'!$G913,【参考】数式用!$P$4:$Q$54,2, FALSE)</f>
        <v>#N/A</v>
      </c>
      <c r="AK913" s="372" t="e">
        <f>VLOOKUP('別紙様式2-3（個表）'!$G913,【参考】数式用!$P$4:$W$54,8, FALSE)</f>
        <v>#N/A</v>
      </c>
      <c r="AL913" s="372" t="e">
        <f>VLOOKUP('別紙様式2-3（個表）'!$G913,【参考】数式用!$P$4:$AD$54,15, FALSE)</f>
        <v>#N/A</v>
      </c>
      <c r="AM913" s="372" t="str">
        <f t="shared" si="101"/>
        <v/>
      </c>
      <c r="AN913" s="372" t="str">
        <f t="shared" si="102"/>
        <v/>
      </c>
      <c r="AO913" s="372" t="str">
        <f t="shared" si="103"/>
        <v/>
      </c>
      <c r="AP913" s="372" t="str">
        <f>IF(G913="", "", VLOOKUP(G913,【参考】数式用!$A$4:$M$54,13,FALSE))</f>
        <v/>
      </c>
      <c r="AQ913" s="46" t="str">
        <f t="shared" si="104"/>
        <v>―</v>
      </c>
    </row>
    <row r="914" spans="1:43" ht="45" customHeight="1">
      <c r="A914" s="114">
        <f t="shared" si="106"/>
        <v>900</v>
      </c>
      <c r="B914" s="115" t="str">
        <f>IF(基本情報入力シート!B957="","",基本情報入力シート!B957)</f>
        <v/>
      </c>
      <c r="C914" s="116" t="str">
        <f>IF(基本情報入力シート!L957="","",基本情報入力シート!L957)</f>
        <v/>
      </c>
      <c r="D914" s="116" t="str">
        <f>IF(基本情報入力シート!Q957="","",基本情報入力シート!Q957)</f>
        <v>愛知県</v>
      </c>
      <c r="E914" s="116" t="str">
        <f>IF(基本情報入力シート!V957="","",基本情報入力シート!V957)</f>
        <v/>
      </c>
      <c r="F914" s="116" t="str">
        <f>IF(基本情報入力シート!W957="","",基本情報入力シート!W957)</f>
        <v>事業所番号及びサービス名を入力してください。</v>
      </c>
      <c r="G914" s="116" t="str">
        <f>IF(基本情報入力シート!Z957="","",基本情報入力シート!Z957)</f>
        <v/>
      </c>
      <c r="H914" s="224" t="str">
        <f>IF(基本情報入力シート!AD957="","",基本情報入力シート!AD957)</f>
        <v/>
      </c>
      <c r="I914" s="362" t="str">
        <f>IF(基本情報入力シート!AE957="","",基本情報入力シート!AE957)</f>
        <v/>
      </c>
      <c r="J914" s="487"/>
      <c r="K914" s="491"/>
      <c r="L914" s="490"/>
      <c r="M914" s="363" t="str">
        <f>IF(G914="", "", VLOOKUP(AO914,【参考】数式用!$AZ$3:$BA$6, 2, FALSE))</f>
        <v/>
      </c>
      <c r="N914" s="364" t="str">
        <f>IF(G914="","",VLOOKUP(G914,【参考】数式用!$A$4:$L$54,MATCH('別紙様式2-3（個表）'!M914,【参考】数式用!$J$3:$L$3,0)+9,FALSE))</f>
        <v/>
      </c>
      <c r="O914" s="497" t="s">
        <v>2396</v>
      </c>
      <c r="P914" s="365" t="str">
        <f t="shared" si="105"/>
        <v>未入力あり</v>
      </c>
      <c r="Q914" s="273" t="str">
        <f>IFERROR(IF(P914="未入力あり","",ROUNDDOWN(ROUNDDOWN($H914*$I914,0)*VLOOKUP($G914,【参考】数式用!$A$4:$E$54,3, FALSE),0)),"")</f>
        <v/>
      </c>
      <c r="R914" s="273" t="str">
        <f>IF(AM914="×", 0,IF(P914="未入力あり","",ROUNDDOWN(ROUNDDOWN($H914*$I914,0)*VLOOKUP($G914,【参考】数式用!$A$4:$E$54,4,FALSE),0)))</f>
        <v/>
      </c>
      <c r="S914" s="366" t="str">
        <f>IF(AN914="×", 0,IF(P914="未入力あり","",ROUNDDOWN(ROUNDDOWN($H914*$I914,0)*VLOOKUP($G914,【参考】数式用!$A$4:$E$54,5, FALSE),0)))</f>
        <v/>
      </c>
      <c r="T914" s="369" t="s">
        <v>3907</v>
      </c>
      <c r="U914" s="370"/>
      <c r="V914" s="33"/>
      <c r="W914" s="641"/>
      <c r="X914" s="641"/>
      <c r="Y914" s="641"/>
      <c r="Z914" s="641"/>
      <c r="AA914" s="641"/>
      <c r="AB914" s="641"/>
      <c r="AC914" s="641"/>
      <c r="AD914" s="641"/>
      <c r="AE914" s="641"/>
      <c r="AF914" s="641"/>
      <c r="AG914" s="641"/>
      <c r="AI914" s="373" t="str">
        <f t="shared" si="100"/>
        <v/>
      </c>
      <c r="AJ914" s="372" t="e">
        <f>VLOOKUP('別紙様式2-3（個表）'!$G914,【参考】数式用!$P$4:$Q$54,2, FALSE)</f>
        <v>#N/A</v>
      </c>
      <c r="AK914" s="372" t="e">
        <f>VLOOKUP('別紙様式2-3（個表）'!$G914,【参考】数式用!$P$4:$W$54,8, FALSE)</f>
        <v>#N/A</v>
      </c>
      <c r="AL914" s="372" t="e">
        <f>VLOOKUP('別紙様式2-3（個表）'!$G914,【参考】数式用!$P$4:$AD$54,15, FALSE)</f>
        <v>#N/A</v>
      </c>
      <c r="AM914" s="372" t="str">
        <f t="shared" si="101"/>
        <v/>
      </c>
      <c r="AN914" s="372" t="str">
        <f t="shared" si="102"/>
        <v/>
      </c>
      <c r="AO914" s="372" t="str">
        <f t="shared" si="103"/>
        <v/>
      </c>
      <c r="AP914" s="372" t="str">
        <f>IF(G914="", "", VLOOKUP(G914,【参考】数式用!$A$4:$M$54,13,FALSE))</f>
        <v/>
      </c>
      <c r="AQ914" s="46" t="str">
        <f t="shared" si="104"/>
        <v>―</v>
      </c>
    </row>
    <row r="915" spans="1:43" ht="45" customHeight="1">
      <c r="A915" s="114">
        <f t="shared" si="106"/>
        <v>901</v>
      </c>
      <c r="B915" s="115" t="str">
        <f>IF(基本情報入力シート!B958="","",基本情報入力シート!B958)</f>
        <v/>
      </c>
      <c r="C915" s="116" t="str">
        <f>IF(基本情報入力シート!L958="","",基本情報入力シート!L958)</f>
        <v/>
      </c>
      <c r="D915" s="116" t="str">
        <f>IF(基本情報入力シート!Q958="","",基本情報入力シート!Q958)</f>
        <v>愛知県</v>
      </c>
      <c r="E915" s="116" t="str">
        <f>IF(基本情報入力シート!V958="","",基本情報入力シート!V958)</f>
        <v/>
      </c>
      <c r="F915" s="116" t="str">
        <f>IF(基本情報入力シート!W958="","",基本情報入力シート!W958)</f>
        <v>事業所番号及びサービス名を入力してください。</v>
      </c>
      <c r="G915" s="116" t="str">
        <f>IF(基本情報入力シート!Z958="","",基本情報入力シート!Z958)</f>
        <v/>
      </c>
      <c r="H915" s="224" t="str">
        <f>IF(基本情報入力シート!AD958="","",基本情報入力シート!AD958)</f>
        <v/>
      </c>
      <c r="I915" s="362" t="str">
        <f>IF(基本情報入力シート!AE958="","",基本情報入力シート!AE958)</f>
        <v/>
      </c>
      <c r="J915" s="487"/>
      <c r="K915" s="491"/>
      <c r="L915" s="490"/>
      <c r="M915" s="363" t="str">
        <f>IF(G915="", "", VLOOKUP(AO915,【参考】数式用!$AZ$3:$BA$6, 2, FALSE))</f>
        <v/>
      </c>
      <c r="N915" s="364" t="str">
        <f>IF(G915="","",VLOOKUP(G915,【参考】数式用!$A$4:$L$54,MATCH('別紙様式2-3（個表）'!M915,【参考】数式用!$J$3:$L$3,0)+9,FALSE))</f>
        <v/>
      </c>
      <c r="O915" s="497" t="s">
        <v>2396</v>
      </c>
      <c r="P915" s="365" t="str">
        <f t="shared" si="105"/>
        <v>未入力あり</v>
      </c>
      <c r="Q915" s="273" t="str">
        <f>IFERROR(IF(P915="未入力あり","",ROUNDDOWN(ROUNDDOWN($H915*$I915,0)*VLOOKUP($G915,【参考】数式用!$A$4:$E$54,3, FALSE),0)),"")</f>
        <v/>
      </c>
      <c r="R915" s="273" t="str">
        <f>IF(AM915="×", 0,IF(P915="未入力あり","",ROUNDDOWN(ROUNDDOWN($H915*$I915,0)*VLOOKUP($G915,【参考】数式用!$A$4:$E$54,4,FALSE),0)))</f>
        <v/>
      </c>
      <c r="S915" s="366" t="str">
        <f>IF(AN915="×", 0,IF(P915="未入力あり","",ROUNDDOWN(ROUNDDOWN($H915*$I915,0)*VLOOKUP($G915,【参考】数式用!$A$4:$E$54,5, FALSE),0)))</f>
        <v/>
      </c>
      <c r="T915" s="369" t="s">
        <v>3907</v>
      </c>
      <c r="U915" s="370"/>
      <c r="V915" s="33"/>
      <c r="W915" s="641"/>
      <c r="X915" s="641"/>
      <c r="Y915" s="641"/>
      <c r="Z915" s="641"/>
      <c r="AA915" s="641"/>
      <c r="AB915" s="641"/>
      <c r="AC915" s="641"/>
      <c r="AD915" s="641"/>
      <c r="AE915" s="641"/>
      <c r="AF915" s="641"/>
      <c r="AG915" s="641"/>
      <c r="AI915" s="373" t="str">
        <f t="shared" si="100"/>
        <v/>
      </c>
      <c r="AJ915" s="372" t="e">
        <f>VLOOKUP('別紙様式2-3（個表）'!$G915,【参考】数式用!$P$4:$Q$54,2, FALSE)</f>
        <v>#N/A</v>
      </c>
      <c r="AK915" s="372" t="e">
        <f>VLOOKUP('別紙様式2-3（個表）'!$G915,【参考】数式用!$P$4:$W$54,8, FALSE)</f>
        <v>#N/A</v>
      </c>
      <c r="AL915" s="372" t="e">
        <f>VLOOKUP('別紙様式2-3（個表）'!$G915,【参考】数式用!$P$4:$AD$54,15, FALSE)</f>
        <v>#N/A</v>
      </c>
      <c r="AM915" s="372" t="str">
        <f t="shared" si="101"/>
        <v/>
      </c>
      <c r="AN915" s="372" t="str">
        <f t="shared" si="102"/>
        <v/>
      </c>
      <c r="AO915" s="372" t="str">
        <f t="shared" si="103"/>
        <v/>
      </c>
      <c r="AP915" s="372" t="str">
        <f>IF(G915="", "", VLOOKUP(G915,【参考】数式用!$A$4:$M$54,13,FALSE))</f>
        <v/>
      </c>
      <c r="AQ915" s="46" t="str">
        <f t="shared" si="104"/>
        <v>―</v>
      </c>
    </row>
    <row r="916" spans="1:43" ht="45" customHeight="1">
      <c r="A916" s="114">
        <f t="shared" si="106"/>
        <v>902</v>
      </c>
      <c r="B916" s="115" t="str">
        <f>IF(基本情報入力シート!B959="","",基本情報入力シート!B959)</f>
        <v/>
      </c>
      <c r="C916" s="116" t="str">
        <f>IF(基本情報入力シート!L959="","",基本情報入力シート!L959)</f>
        <v/>
      </c>
      <c r="D916" s="116" t="str">
        <f>IF(基本情報入力シート!Q959="","",基本情報入力シート!Q959)</f>
        <v>愛知県</v>
      </c>
      <c r="E916" s="116" t="str">
        <f>IF(基本情報入力シート!V959="","",基本情報入力シート!V959)</f>
        <v/>
      </c>
      <c r="F916" s="116" t="str">
        <f>IF(基本情報入力シート!W959="","",基本情報入力シート!W959)</f>
        <v>事業所番号及びサービス名を入力してください。</v>
      </c>
      <c r="G916" s="116" t="str">
        <f>IF(基本情報入力シート!Z959="","",基本情報入力シート!Z959)</f>
        <v/>
      </c>
      <c r="H916" s="224" t="str">
        <f>IF(基本情報入力シート!AD959="","",基本情報入力シート!AD959)</f>
        <v/>
      </c>
      <c r="I916" s="362" t="str">
        <f>IF(基本情報入力シート!AE959="","",基本情報入力シート!AE959)</f>
        <v/>
      </c>
      <c r="J916" s="487"/>
      <c r="K916" s="491"/>
      <c r="L916" s="490"/>
      <c r="M916" s="363" t="str">
        <f>IF(G916="", "", VLOOKUP(AO916,【参考】数式用!$AZ$3:$BA$6, 2, FALSE))</f>
        <v/>
      </c>
      <c r="N916" s="364" t="str">
        <f>IF(G916="","",VLOOKUP(G916,【参考】数式用!$A$4:$L$54,MATCH('別紙様式2-3（個表）'!M916,【参考】数式用!$J$3:$L$3,0)+9,FALSE))</f>
        <v/>
      </c>
      <c r="O916" s="497" t="s">
        <v>2396</v>
      </c>
      <c r="P916" s="365" t="str">
        <f t="shared" si="105"/>
        <v>未入力あり</v>
      </c>
      <c r="Q916" s="273" t="str">
        <f>IFERROR(IF(P916="未入力あり","",ROUNDDOWN(ROUNDDOWN($H916*$I916,0)*VLOOKUP($G916,【参考】数式用!$A$4:$E$54,3, FALSE),0)),"")</f>
        <v/>
      </c>
      <c r="R916" s="273" t="str">
        <f>IF(AM916="×", 0,IF(P916="未入力あり","",ROUNDDOWN(ROUNDDOWN($H916*$I916,0)*VLOOKUP($G916,【参考】数式用!$A$4:$E$54,4,FALSE),0)))</f>
        <v/>
      </c>
      <c r="S916" s="366" t="str">
        <f>IF(AN916="×", 0,IF(P916="未入力あり","",ROUNDDOWN(ROUNDDOWN($H916*$I916,0)*VLOOKUP($G916,【参考】数式用!$A$4:$E$54,5, FALSE),0)))</f>
        <v/>
      </c>
      <c r="T916" s="369" t="s">
        <v>3907</v>
      </c>
      <c r="U916" s="370"/>
      <c r="V916" s="33"/>
      <c r="W916" s="641"/>
      <c r="X916" s="641"/>
      <c r="Y916" s="641"/>
      <c r="Z916" s="641"/>
      <c r="AA916" s="641"/>
      <c r="AB916" s="641"/>
      <c r="AC916" s="641"/>
      <c r="AD916" s="641"/>
      <c r="AE916" s="641"/>
      <c r="AF916" s="641"/>
      <c r="AG916" s="641"/>
      <c r="AI916" s="373" t="str">
        <f t="shared" si="100"/>
        <v/>
      </c>
      <c r="AJ916" s="372" t="e">
        <f>VLOOKUP('別紙様式2-3（個表）'!$G916,【参考】数式用!$P$4:$Q$54,2, FALSE)</f>
        <v>#N/A</v>
      </c>
      <c r="AK916" s="372" t="e">
        <f>VLOOKUP('別紙様式2-3（個表）'!$G916,【参考】数式用!$P$4:$W$54,8, FALSE)</f>
        <v>#N/A</v>
      </c>
      <c r="AL916" s="372" t="e">
        <f>VLOOKUP('別紙様式2-3（個表）'!$G916,【参考】数式用!$P$4:$AD$54,15, FALSE)</f>
        <v>#N/A</v>
      </c>
      <c r="AM916" s="372" t="str">
        <f t="shared" si="101"/>
        <v/>
      </c>
      <c r="AN916" s="372" t="str">
        <f t="shared" si="102"/>
        <v/>
      </c>
      <c r="AO916" s="372" t="str">
        <f t="shared" si="103"/>
        <v/>
      </c>
      <c r="AP916" s="372" t="str">
        <f>IF(G916="", "", VLOOKUP(G916,【参考】数式用!$A$4:$M$54,13,FALSE))</f>
        <v/>
      </c>
      <c r="AQ916" s="46" t="str">
        <f t="shared" si="104"/>
        <v>―</v>
      </c>
    </row>
    <row r="917" spans="1:43" ht="45" customHeight="1">
      <c r="A917" s="114">
        <f t="shared" si="106"/>
        <v>903</v>
      </c>
      <c r="B917" s="115" t="str">
        <f>IF(基本情報入力シート!B960="","",基本情報入力シート!B960)</f>
        <v/>
      </c>
      <c r="C917" s="116" t="str">
        <f>IF(基本情報入力シート!L960="","",基本情報入力シート!L960)</f>
        <v/>
      </c>
      <c r="D917" s="116" t="str">
        <f>IF(基本情報入力シート!Q960="","",基本情報入力シート!Q960)</f>
        <v>愛知県</v>
      </c>
      <c r="E917" s="116" t="str">
        <f>IF(基本情報入力シート!V960="","",基本情報入力シート!V960)</f>
        <v/>
      </c>
      <c r="F917" s="116" t="str">
        <f>IF(基本情報入力シート!W960="","",基本情報入力シート!W960)</f>
        <v>事業所番号及びサービス名を入力してください。</v>
      </c>
      <c r="G917" s="116" t="str">
        <f>IF(基本情報入力シート!Z960="","",基本情報入力シート!Z960)</f>
        <v/>
      </c>
      <c r="H917" s="224" t="str">
        <f>IF(基本情報入力シート!AD960="","",基本情報入力シート!AD960)</f>
        <v/>
      </c>
      <c r="I917" s="362" t="str">
        <f>IF(基本情報入力シート!AE960="","",基本情報入力シート!AE960)</f>
        <v/>
      </c>
      <c r="J917" s="487"/>
      <c r="K917" s="491"/>
      <c r="L917" s="490"/>
      <c r="M917" s="363" t="str">
        <f>IF(G917="", "", VLOOKUP(AO917,【参考】数式用!$AZ$3:$BA$6, 2, FALSE))</f>
        <v/>
      </c>
      <c r="N917" s="364" t="str">
        <f>IF(G917="","",VLOOKUP(G917,【参考】数式用!$A$4:$L$54,MATCH('別紙様式2-3（個表）'!M917,【参考】数式用!$J$3:$L$3,0)+9,FALSE))</f>
        <v/>
      </c>
      <c r="O917" s="497" t="s">
        <v>2396</v>
      </c>
      <c r="P917" s="365" t="str">
        <f t="shared" si="105"/>
        <v>未入力あり</v>
      </c>
      <c r="Q917" s="273" t="str">
        <f>IFERROR(IF(P917="未入力あり","",ROUNDDOWN(ROUNDDOWN($H917*$I917,0)*VLOOKUP($G917,【参考】数式用!$A$4:$E$54,3, FALSE),0)),"")</f>
        <v/>
      </c>
      <c r="R917" s="273" t="str">
        <f>IF(AM917="×", 0,IF(P917="未入力あり","",ROUNDDOWN(ROUNDDOWN($H917*$I917,0)*VLOOKUP($G917,【参考】数式用!$A$4:$E$54,4,FALSE),0)))</f>
        <v/>
      </c>
      <c r="S917" s="366" t="str">
        <f>IF(AN917="×", 0,IF(P917="未入力あり","",ROUNDDOWN(ROUNDDOWN($H917*$I917,0)*VLOOKUP($G917,【参考】数式用!$A$4:$E$54,5, FALSE),0)))</f>
        <v/>
      </c>
      <c r="T917" s="369" t="s">
        <v>3907</v>
      </c>
      <c r="U917" s="370"/>
      <c r="V917" s="33"/>
      <c r="W917" s="641"/>
      <c r="X917" s="641"/>
      <c r="Y917" s="641"/>
      <c r="Z917" s="641"/>
      <c r="AA917" s="641"/>
      <c r="AB917" s="641"/>
      <c r="AC917" s="641"/>
      <c r="AD917" s="641"/>
      <c r="AE917" s="641"/>
      <c r="AF917" s="641"/>
      <c r="AG917" s="641"/>
      <c r="AI917" s="373" t="str">
        <f t="shared" si="100"/>
        <v/>
      </c>
      <c r="AJ917" s="372" t="e">
        <f>VLOOKUP('別紙様式2-3（個表）'!$G917,【参考】数式用!$P$4:$Q$54,2, FALSE)</f>
        <v>#N/A</v>
      </c>
      <c r="AK917" s="372" t="e">
        <f>VLOOKUP('別紙様式2-3（個表）'!$G917,【参考】数式用!$P$4:$W$54,8, FALSE)</f>
        <v>#N/A</v>
      </c>
      <c r="AL917" s="372" t="e">
        <f>VLOOKUP('別紙様式2-3（個表）'!$G917,【参考】数式用!$P$4:$AD$54,15, FALSE)</f>
        <v>#N/A</v>
      </c>
      <c r="AM917" s="372" t="str">
        <f t="shared" si="101"/>
        <v/>
      </c>
      <c r="AN917" s="372" t="str">
        <f t="shared" si="102"/>
        <v/>
      </c>
      <c r="AO917" s="372" t="str">
        <f t="shared" si="103"/>
        <v/>
      </c>
      <c r="AP917" s="372" t="str">
        <f>IF(G917="", "", VLOOKUP(G917,【参考】数式用!$A$4:$M$54,13,FALSE))</f>
        <v/>
      </c>
      <c r="AQ917" s="46" t="str">
        <f t="shared" si="104"/>
        <v>―</v>
      </c>
    </row>
    <row r="918" spans="1:43" ht="45" customHeight="1">
      <c r="A918" s="114">
        <f t="shared" si="106"/>
        <v>904</v>
      </c>
      <c r="B918" s="115" t="str">
        <f>IF(基本情報入力シート!B961="","",基本情報入力シート!B961)</f>
        <v/>
      </c>
      <c r="C918" s="116" t="str">
        <f>IF(基本情報入力シート!L961="","",基本情報入力シート!L961)</f>
        <v/>
      </c>
      <c r="D918" s="116" t="str">
        <f>IF(基本情報入力シート!Q961="","",基本情報入力シート!Q961)</f>
        <v>愛知県</v>
      </c>
      <c r="E918" s="116" t="str">
        <f>IF(基本情報入力シート!V961="","",基本情報入力シート!V961)</f>
        <v/>
      </c>
      <c r="F918" s="116" t="str">
        <f>IF(基本情報入力シート!W961="","",基本情報入力シート!W961)</f>
        <v>事業所番号及びサービス名を入力してください。</v>
      </c>
      <c r="G918" s="116" t="str">
        <f>IF(基本情報入力シート!Z961="","",基本情報入力シート!Z961)</f>
        <v/>
      </c>
      <c r="H918" s="224" t="str">
        <f>IF(基本情報入力シート!AD961="","",基本情報入力シート!AD961)</f>
        <v/>
      </c>
      <c r="I918" s="362" t="str">
        <f>IF(基本情報入力シート!AE961="","",基本情報入力シート!AE961)</f>
        <v/>
      </c>
      <c r="J918" s="487"/>
      <c r="K918" s="491"/>
      <c r="L918" s="490"/>
      <c r="M918" s="363" t="str">
        <f>IF(G918="", "", VLOOKUP(AO918,【参考】数式用!$AZ$3:$BA$6, 2, FALSE))</f>
        <v/>
      </c>
      <c r="N918" s="364" t="str">
        <f>IF(G918="","",VLOOKUP(G918,【参考】数式用!$A$4:$L$54,MATCH('別紙様式2-3（個表）'!M918,【参考】数式用!$J$3:$L$3,0)+9,FALSE))</f>
        <v/>
      </c>
      <c r="O918" s="497" t="s">
        <v>2396</v>
      </c>
      <c r="P918" s="365" t="str">
        <f t="shared" si="105"/>
        <v>未入力あり</v>
      </c>
      <c r="Q918" s="273" t="str">
        <f>IFERROR(IF(P918="未入力あり","",ROUNDDOWN(ROUNDDOWN($H918*$I918,0)*VLOOKUP($G918,【参考】数式用!$A$4:$E$54,3, FALSE),0)),"")</f>
        <v/>
      </c>
      <c r="R918" s="273" t="str">
        <f>IF(AM918="×", 0,IF(P918="未入力あり","",ROUNDDOWN(ROUNDDOWN($H918*$I918,0)*VLOOKUP($G918,【参考】数式用!$A$4:$E$54,4,FALSE),0)))</f>
        <v/>
      </c>
      <c r="S918" s="366" t="str">
        <f>IF(AN918="×", 0,IF(P918="未入力あり","",ROUNDDOWN(ROUNDDOWN($H918*$I918,0)*VLOOKUP($G918,【参考】数式用!$A$4:$E$54,5, FALSE),0)))</f>
        <v/>
      </c>
      <c r="T918" s="369" t="s">
        <v>3907</v>
      </c>
      <c r="U918" s="370"/>
      <c r="V918" s="33"/>
      <c r="W918" s="641"/>
      <c r="X918" s="641"/>
      <c r="Y918" s="641"/>
      <c r="Z918" s="641"/>
      <c r="AA918" s="641"/>
      <c r="AB918" s="641"/>
      <c r="AC918" s="641"/>
      <c r="AD918" s="641"/>
      <c r="AE918" s="641"/>
      <c r="AF918" s="641"/>
      <c r="AG918" s="641"/>
      <c r="AI918" s="373" t="str">
        <f t="shared" si="100"/>
        <v/>
      </c>
      <c r="AJ918" s="372" t="e">
        <f>VLOOKUP('別紙様式2-3（個表）'!$G918,【参考】数式用!$P$4:$Q$54,2, FALSE)</f>
        <v>#N/A</v>
      </c>
      <c r="AK918" s="372" t="e">
        <f>VLOOKUP('別紙様式2-3（個表）'!$G918,【参考】数式用!$P$4:$W$54,8, FALSE)</f>
        <v>#N/A</v>
      </c>
      <c r="AL918" s="372" t="e">
        <f>VLOOKUP('別紙様式2-3（個表）'!$G918,【参考】数式用!$P$4:$AD$54,15, FALSE)</f>
        <v>#N/A</v>
      </c>
      <c r="AM918" s="372" t="str">
        <f t="shared" si="101"/>
        <v/>
      </c>
      <c r="AN918" s="372" t="str">
        <f t="shared" si="102"/>
        <v/>
      </c>
      <c r="AO918" s="372" t="str">
        <f t="shared" si="103"/>
        <v/>
      </c>
      <c r="AP918" s="372" t="str">
        <f>IF(G918="", "", VLOOKUP(G918,【参考】数式用!$A$4:$M$54,13,FALSE))</f>
        <v/>
      </c>
      <c r="AQ918" s="46" t="str">
        <f t="shared" si="104"/>
        <v>―</v>
      </c>
    </row>
    <row r="919" spans="1:43" ht="45" customHeight="1">
      <c r="A919" s="114">
        <f t="shared" si="106"/>
        <v>905</v>
      </c>
      <c r="B919" s="115" t="str">
        <f>IF(基本情報入力シート!B962="","",基本情報入力シート!B962)</f>
        <v/>
      </c>
      <c r="C919" s="116" t="str">
        <f>IF(基本情報入力シート!L962="","",基本情報入力シート!L962)</f>
        <v/>
      </c>
      <c r="D919" s="116" t="str">
        <f>IF(基本情報入力シート!Q962="","",基本情報入力シート!Q962)</f>
        <v>愛知県</v>
      </c>
      <c r="E919" s="116" t="str">
        <f>IF(基本情報入力シート!V962="","",基本情報入力シート!V962)</f>
        <v/>
      </c>
      <c r="F919" s="116" t="str">
        <f>IF(基本情報入力シート!W962="","",基本情報入力シート!W962)</f>
        <v>事業所番号及びサービス名を入力してください。</v>
      </c>
      <c r="G919" s="116" t="str">
        <f>IF(基本情報入力シート!Z962="","",基本情報入力シート!Z962)</f>
        <v/>
      </c>
      <c r="H919" s="224" t="str">
        <f>IF(基本情報入力シート!AD962="","",基本情報入力シート!AD962)</f>
        <v/>
      </c>
      <c r="I919" s="362" t="str">
        <f>IF(基本情報入力シート!AE962="","",基本情報入力シート!AE962)</f>
        <v/>
      </c>
      <c r="J919" s="487"/>
      <c r="K919" s="491"/>
      <c r="L919" s="490"/>
      <c r="M919" s="363" t="str">
        <f>IF(G919="", "", VLOOKUP(AO919,【参考】数式用!$AZ$3:$BA$6, 2, FALSE))</f>
        <v/>
      </c>
      <c r="N919" s="364" t="str">
        <f>IF(G919="","",VLOOKUP(G919,【参考】数式用!$A$4:$L$54,MATCH('別紙様式2-3（個表）'!M919,【参考】数式用!$J$3:$L$3,0)+9,FALSE))</f>
        <v/>
      </c>
      <c r="O919" s="497" t="s">
        <v>2396</v>
      </c>
      <c r="P919" s="365" t="str">
        <f t="shared" si="105"/>
        <v>未入力あり</v>
      </c>
      <c r="Q919" s="273" t="str">
        <f>IFERROR(IF(P919="未入力あり","",ROUNDDOWN(ROUNDDOWN($H919*$I919,0)*VLOOKUP($G919,【参考】数式用!$A$4:$E$54,3, FALSE),0)),"")</f>
        <v/>
      </c>
      <c r="R919" s="273" t="str">
        <f>IF(AM919="×", 0,IF(P919="未入力あり","",ROUNDDOWN(ROUNDDOWN($H919*$I919,0)*VLOOKUP($G919,【参考】数式用!$A$4:$E$54,4,FALSE),0)))</f>
        <v/>
      </c>
      <c r="S919" s="366" t="str">
        <f>IF(AN919="×", 0,IF(P919="未入力あり","",ROUNDDOWN(ROUNDDOWN($H919*$I919,0)*VLOOKUP($G919,【参考】数式用!$A$4:$E$54,5, FALSE),0)))</f>
        <v/>
      </c>
      <c r="T919" s="369" t="s">
        <v>3907</v>
      </c>
      <c r="U919" s="370"/>
      <c r="V919" s="33"/>
      <c r="W919" s="641"/>
      <c r="X919" s="641"/>
      <c r="Y919" s="641"/>
      <c r="Z919" s="641"/>
      <c r="AA919" s="641"/>
      <c r="AB919" s="641"/>
      <c r="AC919" s="641"/>
      <c r="AD919" s="641"/>
      <c r="AE919" s="641"/>
      <c r="AF919" s="641"/>
      <c r="AG919" s="641"/>
      <c r="AI919" s="373" t="str">
        <f t="shared" si="100"/>
        <v/>
      </c>
      <c r="AJ919" s="372" t="e">
        <f>VLOOKUP('別紙様式2-3（個表）'!$G919,【参考】数式用!$P$4:$Q$54,2, FALSE)</f>
        <v>#N/A</v>
      </c>
      <c r="AK919" s="372" t="e">
        <f>VLOOKUP('別紙様式2-3（個表）'!$G919,【参考】数式用!$P$4:$W$54,8, FALSE)</f>
        <v>#N/A</v>
      </c>
      <c r="AL919" s="372" t="e">
        <f>VLOOKUP('別紙様式2-3（個表）'!$G919,【参考】数式用!$P$4:$AD$54,15, FALSE)</f>
        <v>#N/A</v>
      </c>
      <c r="AM919" s="372" t="str">
        <f t="shared" si="101"/>
        <v/>
      </c>
      <c r="AN919" s="372" t="str">
        <f t="shared" si="102"/>
        <v/>
      </c>
      <c r="AO919" s="372" t="str">
        <f t="shared" si="103"/>
        <v/>
      </c>
      <c r="AP919" s="372" t="str">
        <f>IF(G919="", "", VLOOKUP(G919,【参考】数式用!$A$4:$M$54,13,FALSE))</f>
        <v/>
      </c>
      <c r="AQ919" s="46" t="str">
        <f t="shared" si="104"/>
        <v>―</v>
      </c>
    </row>
    <row r="920" spans="1:43" ht="45" customHeight="1">
      <c r="A920" s="114">
        <f t="shared" si="106"/>
        <v>906</v>
      </c>
      <c r="B920" s="115" t="str">
        <f>IF(基本情報入力シート!B963="","",基本情報入力シート!B963)</f>
        <v/>
      </c>
      <c r="C920" s="116" t="str">
        <f>IF(基本情報入力シート!L963="","",基本情報入力シート!L963)</f>
        <v/>
      </c>
      <c r="D920" s="116" t="str">
        <f>IF(基本情報入力シート!Q963="","",基本情報入力シート!Q963)</f>
        <v>愛知県</v>
      </c>
      <c r="E920" s="116" t="str">
        <f>IF(基本情報入力シート!V963="","",基本情報入力シート!V963)</f>
        <v/>
      </c>
      <c r="F920" s="116" t="str">
        <f>IF(基本情報入力シート!W963="","",基本情報入力シート!W963)</f>
        <v>事業所番号及びサービス名を入力してください。</v>
      </c>
      <c r="G920" s="116" t="str">
        <f>IF(基本情報入力シート!Z963="","",基本情報入力シート!Z963)</f>
        <v/>
      </c>
      <c r="H920" s="224" t="str">
        <f>IF(基本情報入力シート!AD963="","",基本情報入力シート!AD963)</f>
        <v/>
      </c>
      <c r="I920" s="362" t="str">
        <f>IF(基本情報入力シート!AE963="","",基本情報入力シート!AE963)</f>
        <v/>
      </c>
      <c r="J920" s="487"/>
      <c r="K920" s="491"/>
      <c r="L920" s="490"/>
      <c r="M920" s="363" t="str">
        <f>IF(G920="", "", VLOOKUP(AO920,【参考】数式用!$AZ$3:$BA$6, 2, FALSE))</f>
        <v/>
      </c>
      <c r="N920" s="364" t="str">
        <f>IF(G920="","",VLOOKUP(G920,【参考】数式用!$A$4:$L$54,MATCH('別紙様式2-3（個表）'!M920,【参考】数式用!$J$3:$L$3,0)+9,FALSE))</f>
        <v/>
      </c>
      <c r="O920" s="497" t="s">
        <v>2396</v>
      </c>
      <c r="P920" s="365" t="str">
        <f t="shared" si="105"/>
        <v>未入力あり</v>
      </c>
      <c r="Q920" s="273" t="str">
        <f>IFERROR(IF(P920="未入力あり","",ROUNDDOWN(ROUNDDOWN($H920*$I920,0)*VLOOKUP($G920,【参考】数式用!$A$4:$E$54,3, FALSE),0)),"")</f>
        <v/>
      </c>
      <c r="R920" s="273" t="str">
        <f>IF(AM920="×", 0,IF(P920="未入力あり","",ROUNDDOWN(ROUNDDOWN($H920*$I920,0)*VLOOKUP($G920,【参考】数式用!$A$4:$E$54,4,FALSE),0)))</f>
        <v/>
      </c>
      <c r="S920" s="366" t="str">
        <f>IF(AN920="×", 0,IF(P920="未入力あり","",ROUNDDOWN(ROUNDDOWN($H920*$I920,0)*VLOOKUP($G920,【参考】数式用!$A$4:$E$54,5, FALSE),0)))</f>
        <v/>
      </c>
      <c r="T920" s="369" t="s">
        <v>3907</v>
      </c>
      <c r="U920" s="370"/>
      <c r="V920" s="33"/>
      <c r="W920" s="641"/>
      <c r="X920" s="641"/>
      <c r="Y920" s="641"/>
      <c r="Z920" s="641"/>
      <c r="AA920" s="641"/>
      <c r="AB920" s="641"/>
      <c r="AC920" s="641"/>
      <c r="AD920" s="641"/>
      <c r="AE920" s="641"/>
      <c r="AF920" s="641"/>
      <c r="AG920" s="641"/>
      <c r="AI920" s="373" t="str">
        <f t="shared" si="100"/>
        <v/>
      </c>
      <c r="AJ920" s="372" t="e">
        <f>VLOOKUP('別紙様式2-3（個表）'!$G920,【参考】数式用!$P$4:$Q$54,2, FALSE)</f>
        <v>#N/A</v>
      </c>
      <c r="AK920" s="372" t="e">
        <f>VLOOKUP('別紙様式2-3（個表）'!$G920,【参考】数式用!$P$4:$W$54,8, FALSE)</f>
        <v>#N/A</v>
      </c>
      <c r="AL920" s="372" t="e">
        <f>VLOOKUP('別紙様式2-3（個表）'!$G920,【参考】数式用!$P$4:$AD$54,15, FALSE)</f>
        <v>#N/A</v>
      </c>
      <c r="AM920" s="372" t="str">
        <f t="shared" si="101"/>
        <v/>
      </c>
      <c r="AN920" s="372" t="str">
        <f t="shared" si="102"/>
        <v/>
      </c>
      <c r="AO920" s="372" t="str">
        <f t="shared" si="103"/>
        <v/>
      </c>
      <c r="AP920" s="372" t="str">
        <f>IF(G920="", "", VLOOKUP(G920,【参考】数式用!$A$4:$M$54,13,FALSE))</f>
        <v/>
      </c>
      <c r="AQ920" s="46" t="str">
        <f t="shared" si="104"/>
        <v>―</v>
      </c>
    </row>
    <row r="921" spans="1:43" ht="45" customHeight="1">
      <c r="A921" s="114">
        <f t="shared" si="106"/>
        <v>907</v>
      </c>
      <c r="B921" s="115" t="str">
        <f>IF(基本情報入力シート!B964="","",基本情報入力シート!B964)</f>
        <v/>
      </c>
      <c r="C921" s="116" t="str">
        <f>IF(基本情報入力シート!L964="","",基本情報入力シート!L964)</f>
        <v/>
      </c>
      <c r="D921" s="116" t="str">
        <f>IF(基本情報入力シート!Q964="","",基本情報入力シート!Q964)</f>
        <v>愛知県</v>
      </c>
      <c r="E921" s="116" t="str">
        <f>IF(基本情報入力シート!V964="","",基本情報入力シート!V964)</f>
        <v/>
      </c>
      <c r="F921" s="116" t="str">
        <f>IF(基本情報入力シート!W964="","",基本情報入力シート!W964)</f>
        <v>事業所番号及びサービス名を入力してください。</v>
      </c>
      <c r="G921" s="116" t="str">
        <f>IF(基本情報入力シート!Z964="","",基本情報入力シート!Z964)</f>
        <v/>
      </c>
      <c r="H921" s="224" t="str">
        <f>IF(基本情報入力シート!AD964="","",基本情報入力シート!AD964)</f>
        <v/>
      </c>
      <c r="I921" s="362" t="str">
        <f>IF(基本情報入力シート!AE964="","",基本情報入力シート!AE964)</f>
        <v/>
      </c>
      <c r="J921" s="487"/>
      <c r="K921" s="491"/>
      <c r="L921" s="490"/>
      <c r="M921" s="363" t="str">
        <f>IF(G921="", "", VLOOKUP(AO921,【参考】数式用!$AZ$3:$BA$6, 2, FALSE))</f>
        <v/>
      </c>
      <c r="N921" s="364" t="str">
        <f>IF(G921="","",VLOOKUP(G921,【参考】数式用!$A$4:$L$54,MATCH('別紙様式2-3（個表）'!M921,【参考】数式用!$J$3:$L$3,0)+9,FALSE))</f>
        <v/>
      </c>
      <c r="O921" s="497" t="s">
        <v>2396</v>
      </c>
      <c r="P921" s="365" t="str">
        <f t="shared" si="105"/>
        <v>未入力あり</v>
      </c>
      <c r="Q921" s="273" t="str">
        <f>IFERROR(IF(P921="未入力あり","",ROUNDDOWN(ROUNDDOWN($H921*$I921,0)*VLOOKUP($G921,【参考】数式用!$A$4:$E$54,3, FALSE),0)),"")</f>
        <v/>
      </c>
      <c r="R921" s="273" t="str">
        <f>IF(AM921="×", 0,IF(P921="未入力あり","",ROUNDDOWN(ROUNDDOWN($H921*$I921,0)*VLOOKUP($G921,【参考】数式用!$A$4:$E$54,4,FALSE),0)))</f>
        <v/>
      </c>
      <c r="S921" s="366" t="str">
        <f>IF(AN921="×", 0,IF(P921="未入力あり","",ROUNDDOWN(ROUNDDOWN($H921*$I921,0)*VLOOKUP($G921,【参考】数式用!$A$4:$E$54,5, FALSE),0)))</f>
        <v/>
      </c>
      <c r="T921" s="369" t="s">
        <v>3907</v>
      </c>
      <c r="U921" s="370"/>
      <c r="V921" s="33"/>
      <c r="W921" s="641"/>
      <c r="X921" s="641"/>
      <c r="Y921" s="641"/>
      <c r="Z921" s="641"/>
      <c r="AA921" s="641"/>
      <c r="AB921" s="641"/>
      <c r="AC921" s="641"/>
      <c r="AD921" s="641"/>
      <c r="AE921" s="641"/>
      <c r="AF921" s="641"/>
      <c r="AG921" s="641"/>
      <c r="AI921" s="373" t="str">
        <f t="shared" si="100"/>
        <v/>
      </c>
      <c r="AJ921" s="372" t="e">
        <f>VLOOKUP('別紙様式2-3（個表）'!$G921,【参考】数式用!$P$4:$Q$54,2, FALSE)</f>
        <v>#N/A</v>
      </c>
      <c r="AK921" s="372" t="e">
        <f>VLOOKUP('別紙様式2-3（個表）'!$G921,【参考】数式用!$P$4:$W$54,8, FALSE)</f>
        <v>#N/A</v>
      </c>
      <c r="AL921" s="372" t="e">
        <f>VLOOKUP('別紙様式2-3（個表）'!$G921,【参考】数式用!$P$4:$AD$54,15, FALSE)</f>
        <v>#N/A</v>
      </c>
      <c r="AM921" s="372" t="str">
        <f t="shared" si="101"/>
        <v/>
      </c>
      <c r="AN921" s="372" t="str">
        <f t="shared" si="102"/>
        <v/>
      </c>
      <c r="AO921" s="372" t="str">
        <f t="shared" si="103"/>
        <v/>
      </c>
      <c r="AP921" s="372" t="str">
        <f>IF(G921="", "", VLOOKUP(G921,【参考】数式用!$A$4:$M$54,13,FALSE))</f>
        <v/>
      </c>
      <c r="AQ921" s="46" t="str">
        <f t="shared" si="104"/>
        <v>―</v>
      </c>
    </row>
    <row r="922" spans="1:43" ht="45" customHeight="1">
      <c r="A922" s="114">
        <f t="shared" si="106"/>
        <v>908</v>
      </c>
      <c r="B922" s="115" t="str">
        <f>IF(基本情報入力シート!B965="","",基本情報入力シート!B965)</f>
        <v/>
      </c>
      <c r="C922" s="116" t="str">
        <f>IF(基本情報入力シート!L965="","",基本情報入力シート!L965)</f>
        <v/>
      </c>
      <c r="D922" s="116" t="str">
        <f>IF(基本情報入力シート!Q965="","",基本情報入力シート!Q965)</f>
        <v>愛知県</v>
      </c>
      <c r="E922" s="116" t="str">
        <f>IF(基本情報入力シート!V965="","",基本情報入力シート!V965)</f>
        <v/>
      </c>
      <c r="F922" s="116" t="str">
        <f>IF(基本情報入力シート!W965="","",基本情報入力シート!W965)</f>
        <v>事業所番号及びサービス名を入力してください。</v>
      </c>
      <c r="G922" s="116" t="str">
        <f>IF(基本情報入力シート!Z965="","",基本情報入力シート!Z965)</f>
        <v/>
      </c>
      <c r="H922" s="224" t="str">
        <f>IF(基本情報入力シート!AD965="","",基本情報入力シート!AD965)</f>
        <v/>
      </c>
      <c r="I922" s="362" t="str">
        <f>IF(基本情報入力シート!AE965="","",基本情報入力シート!AE965)</f>
        <v/>
      </c>
      <c r="J922" s="487"/>
      <c r="K922" s="491"/>
      <c r="L922" s="490"/>
      <c r="M922" s="363" t="str">
        <f>IF(G922="", "", VLOOKUP(AO922,【参考】数式用!$AZ$3:$BA$6, 2, FALSE))</f>
        <v/>
      </c>
      <c r="N922" s="364" t="str">
        <f>IF(G922="","",VLOOKUP(G922,【参考】数式用!$A$4:$L$54,MATCH('別紙様式2-3（個表）'!M922,【参考】数式用!$J$3:$L$3,0)+9,FALSE))</f>
        <v/>
      </c>
      <c r="O922" s="497" t="s">
        <v>2396</v>
      </c>
      <c r="P922" s="365" t="str">
        <f t="shared" si="105"/>
        <v>未入力あり</v>
      </c>
      <c r="Q922" s="273" t="str">
        <f>IFERROR(IF(P922="未入力あり","",ROUNDDOWN(ROUNDDOWN($H922*$I922,0)*VLOOKUP($G922,【参考】数式用!$A$4:$E$54,3, FALSE),0)),"")</f>
        <v/>
      </c>
      <c r="R922" s="273" t="str">
        <f>IF(AM922="×", 0,IF(P922="未入力あり","",ROUNDDOWN(ROUNDDOWN($H922*$I922,0)*VLOOKUP($G922,【参考】数式用!$A$4:$E$54,4,FALSE),0)))</f>
        <v/>
      </c>
      <c r="S922" s="366" t="str">
        <f>IF(AN922="×", 0,IF(P922="未入力あり","",ROUNDDOWN(ROUNDDOWN($H922*$I922,0)*VLOOKUP($G922,【参考】数式用!$A$4:$E$54,5, FALSE),0)))</f>
        <v/>
      </c>
      <c r="T922" s="369" t="s">
        <v>3907</v>
      </c>
      <c r="U922" s="370"/>
      <c r="V922" s="33"/>
      <c r="W922" s="641"/>
      <c r="X922" s="641"/>
      <c r="Y922" s="641"/>
      <c r="Z922" s="641"/>
      <c r="AA922" s="641"/>
      <c r="AB922" s="641"/>
      <c r="AC922" s="641"/>
      <c r="AD922" s="641"/>
      <c r="AE922" s="641"/>
      <c r="AF922" s="641"/>
      <c r="AG922" s="641"/>
      <c r="AI922" s="373" t="str">
        <f t="shared" si="100"/>
        <v/>
      </c>
      <c r="AJ922" s="372" t="e">
        <f>VLOOKUP('別紙様式2-3（個表）'!$G922,【参考】数式用!$P$4:$Q$54,2, FALSE)</f>
        <v>#N/A</v>
      </c>
      <c r="AK922" s="372" t="e">
        <f>VLOOKUP('別紙様式2-3（個表）'!$G922,【参考】数式用!$P$4:$W$54,8, FALSE)</f>
        <v>#N/A</v>
      </c>
      <c r="AL922" s="372" t="e">
        <f>VLOOKUP('別紙様式2-3（個表）'!$G922,【参考】数式用!$P$4:$AD$54,15, FALSE)</f>
        <v>#N/A</v>
      </c>
      <c r="AM922" s="372" t="str">
        <f t="shared" si="101"/>
        <v/>
      </c>
      <c r="AN922" s="372" t="str">
        <f t="shared" si="102"/>
        <v/>
      </c>
      <c r="AO922" s="372" t="str">
        <f t="shared" si="103"/>
        <v/>
      </c>
      <c r="AP922" s="372" t="str">
        <f>IF(G922="", "", VLOOKUP(G922,【参考】数式用!$A$4:$M$54,13,FALSE))</f>
        <v/>
      </c>
      <c r="AQ922" s="46" t="str">
        <f t="shared" si="104"/>
        <v>―</v>
      </c>
    </row>
    <row r="923" spans="1:43" ht="45" customHeight="1">
      <c r="A923" s="114">
        <f t="shared" si="106"/>
        <v>909</v>
      </c>
      <c r="B923" s="115" t="str">
        <f>IF(基本情報入力シート!B966="","",基本情報入力シート!B966)</f>
        <v/>
      </c>
      <c r="C923" s="116" t="str">
        <f>IF(基本情報入力シート!L966="","",基本情報入力シート!L966)</f>
        <v/>
      </c>
      <c r="D923" s="116" t="str">
        <f>IF(基本情報入力シート!Q966="","",基本情報入力シート!Q966)</f>
        <v>愛知県</v>
      </c>
      <c r="E923" s="116" t="str">
        <f>IF(基本情報入力シート!V966="","",基本情報入力シート!V966)</f>
        <v/>
      </c>
      <c r="F923" s="116" t="str">
        <f>IF(基本情報入力シート!W966="","",基本情報入力シート!W966)</f>
        <v>事業所番号及びサービス名を入力してください。</v>
      </c>
      <c r="G923" s="116" t="str">
        <f>IF(基本情報入力シート!Z966="","",基本情報入力シート!Z966)</f>
        <v/>
      </c>
      <c r="H923" s="224" t="str">
        <f>IF(基本情報入力シート!AD966="","",基本情報入力シート!AD966)</f>
        <v/>
      </c>
      <c r="I923" s="362" t="str">
        <f>IF(基本情報入力シート!AE966="","",基本情報入力シート!AE966)</f>
        <v/>
      </c>
      <c r="J923" s="487"/>
      <c r="K923" s="491"/>
      <c r="L923" s="490"/>
      <c r="M923" s="363" t="str">
        <f>IF(G923="", "", VLOOKUP(AO923,【参考】数式用!$AZ$3:$BA$6, 2, FALSE))</f>
        <v/>
      </c>
      <c r="N923" s="364" t="str">
        <f>IF(G923="","",VLOOKUP(G923,【参考】数式用!$A$4:$L$54,MATCH('別紙様式2-3（個表）'!M923,【参考】数式用!$J$3:$L$3,0)+9,FALSE))</f>
        <v/>
      </c>
      <c r="O923" s="497" t="s">
        <v>2396</v>
      </c>
      <c r="P923" s="365" t="str">
        <f t="shared" si="105"/>
        <v>未入力あり</v>
      </c>
      <c r="Q923" s="273" t="str">
        <f>IFERROR(IF(P923="未入力あり","",ROUNDDOWN(ROUNDDOWN($H923*$I923,0)*VLOOKUP($G923,【参考】数式用!$A$4:$E$54,3, FALSE),0)),"")</f>
        <v/>
      </c>
      <c r="R923" s="273" t="str">
        <f>IF(AM923="×", 0,IF(P923="未入力あり","",ROUNDDOWN(ROUNDDOWN($H923*$I923,0)*VLOOKUP($G923,【参考】数式用!$A$4:$E$54,4,FALSE),0)))</f>
        <v/>
      </c>
      <c r="S923" s="366" t="str">
        <f>IF(AN923="×", 0,IF(P923="未入力あり","",ROUNDDOWN(ROUNDDOWN($H923*$I923,0)*VLOOKUP($G923,【参考】数式用!$A$4:$E$54,5, FALSE),0)))</f>
        <v/>
      </c>
      <c r="T923" s="369" t="s">
        <v>3907</v>
      </c>
      <c r="U923" s="370"/>
      <c r="V923" s="33"/>
      <c r="W923" s="641"/>
      <c r="X923" s="641"/>
      <c r="Y923" s="641"/>
      <c r="Z923" s="641"/>
      <c r="AA923" s="641"/>
      <c r="AB923" s="641"/>
      <c r="AC923" s="641"/>
      <c r="AD923" s="641"/>
      <c r="AE923" s="641"/>
      <c r="AF923" s="641"/>
      <c r="AG923" s="641"/>
      <c r="AI923" s="373" t="str">
        <f t="shared" si="100"/>
        <v/>
      </c>
      <c r="AJ923" s="372" t="e">
        <f>VLOOKUP('別紙様式2-3（個表）'!$G923,【参考】数式用!$P$4:$Q$54,2, FALSE)</f>
        <v>#N/A</v>
      </c>
      <c r="AK923" s="372" t="e">
        <f>VLOOKUP('別紙様式2-3（個表）'!$G923,【参考】数式用!$P$4:$W$54,8, FALSE)</f>
        <v>#N/A</v>
      </c>
      <c r="AL923" s="372" t="e">
        <f>VLOOKUP('別紙様式2-3（個表）'!$G923,【参考】数式用!$P$4:$AD$54,15, FALSE)</f>
        <v>#N/A</v>
      </c>
      <c r="AM923" s="372" t="str">
        <f t="shared" si="101"/>
        <v/>
      </c>
      <c r="AN923" s="372" t="str">
        <f t="shared" si="102"/>
        <v/>
      </c>
      <c r="AO923" s="372" t="str">
        <f t="shared" si="103"/>
        <v/>
      </c>
      <c r="AP923" s="372" t="str">
        <f>IF(G923="", "", VLOOKUP(G923,【参考】数式用!$A$4:$M$54,13,FALSE))</f>
        <v/>
      </c>
      <c r="AQ923" s="46" t="str">
        <f t="shared" si="104"/>
        <v>―</v>
      </c>
    </row>
    <row r="924" spans="1:43" ht="45" customHeight="1">
      <c r="A924" s="114">
        <f t="shared" si="106"/>
        <v>910</v>
      </c>
      <c r="B924" s="115" t="str">
        <f>IF(基本情報入力シート!B967="","",基本情報入力シート!B967)</f>
        <v/>
      </c>
      <c r="C924" s="116" t="str">
        <f>IF(基本情報入力シート!L967="","",基本情報入力シート!L967)</f>
        <v/>
      </c>
      <c r="D924" s="116" t="str">
        <f>IF(基本情報入力シート!Q967="","",基本情報入力シート!Q967)</f>
        <v>愛知県</v>
      </c>
      <c r="E924" s="116" t="str">
        <f>IF(基本情報入力シート!V967="","",基本情報入力シート!V967)</f>
        <v/>
      </c>
      <c r="F924" s="116" t="str">
        <f>IF(基本情報入力シート!W967="","",基本情報入力シート!W967)</f>
        <v>事業所番号及びサービス名を入力してください。</v>
      </c>
      <c r="G924" s="116" t="str">
        <f>IF(基本情報入力シート!Z967="","",基本情報入力シート!Z967)</f>
        <v/>
      </c>
      <c r="H924" s="224" t="str">
        <f>IF(基本情報入力シート!AD967="","",基本情報入力シート!AD967)</f>
        <v/>
      </c>
      <c r="I924" s="362" t="str">
        <f>IF(基本情報入力シート!AE967="","",基本情報入力シート!AE967)</f>
        <v/>
      </c>
      <c r="J924" s="487"/>
      <c r="K924" s="491"/>
      <c r="L924" s="490"/>
      <c r="M924" s="363" t="str">
        <f>IF(G924="", "", VLOOKUP(AO924,【参考】数式用!$AZ$3:$BA$6, 2, FALSE))</f>
        <v/>
      </c>
      <c r="N924" s="364" t="str">
        <f>IF(G924="","",VLOOKUP(G924,【参考】数式用!$A$4:$L$54,MATCH('別紙様式2-3（個表）'!M924,【参考】数式用!$J$3:$L$3,0)+9,FALSE))</f>
        <v/>
      </c>
      <c r="O924" s="497" t="s">
        <v>2396</v>
      </c>
      <c r="P924" s="365" t="str">
        <f t="shared" si="105"/>
        <v>未入力あり</v>
      </c>
      <c r="Q924" s="273" t="str">
        <f>IFERROR(IF(P924="未入力あり","",ROUNDDOWN(ROUNDDOWN($H924*$I924,0)*VLOOKUP($G924,【参考】数式用!$A$4:$E$54,3, FALSE),0)),"")</f>
        <v/>
      </c>
      <c r="R924" s="273" t="str">
        <f>IF(AM924="×", 0,IF(P924="未入力あり","",ROUNDDOWN(ROUNDDOWN($H924*$I924,0)*VLOOKUP($G924,【参考】数式用!$A$4:$E$54,4,FALSE),0)))</f>
        <v/>
      </c>
      <c r="S924" s="366" t="str">
        <f>IF(AN924="×", 0,IF(P924="未入力あり","",ROUNDDOWN(ROUNDDOWN($H924*$I924,0)*VLOOKUP($G924,【参考】数式用!$A$4:$E$54,5, FALSE),0)))</f>
        <v/>
      </c>
      <c r="T924" s="369" t="s">
        <v>3907</v>
      </c>
      <c r="U924" s="370"/>
      <c r="V924" s="33"/>
      <c r="W924" s="641"/>
      <c r="X924" s="641"/>
      <c r="Y924" s="641"/>
      <c r="Z924" s="641"/>
      <c r="AA924" s="641"/>
      <c r="AB924" s="641"/>
      <c r="AC924" s="641"/>
      <c r="AD924" s="641"/>
      <c r="AE924" s="641"/>
      <c r="AF924" s="641"/>
      <c r="AG924" s="641"/>
      <c r="AI924" s="373" t="str">
        <f t="shared" si="100"/>
        <v/>
      </c>
      <c r="AJ924" s="372" t="e">
        <f>VLOOKUP('別紙様式2-3（個表）'!$G924,【参考】数式用!$P$4:$Q$54,2, FALSE)</f>
        <v>#N/A</v>
      </c>
      <c r="AK924" s="372" t="e">
        <f>VLOOKUP('別紙様式2-3（個表）'!$G924,【参考】数式用!$P$4:$W$54,8, FALSE)</f>
        <v>#N/A</v>
      </c>
      <c r="AL924" s="372" t="e">
        <f>VLOOKUP('別紙様式2-3（個表）'!$G924,【参考】数式用!$P$4:$AD$54,15, FALSE)</f>
        <v>#N/A</v>
      </c>
      <c r="AM924" s="372" t="str">
        <f t="shared" si="101"/>
        <v/>
      </c>
      <c r="AN924" s="372" t="str">
        <f t="shared" si="102"/>
        <v/>
      </c>
      <c r="AO924" s="372" t="str">
        <f t="shared" si="103"/>
        <v/>
      </c>
      <c r="AP924" s="372" t="str">
        <f>IF(G924="", "", VLOOKUP(G924,【参考】数式用!$A$4:$M$54,13,FALSE))</f>
        <v/>
      </c>
      <c r="AQ924" s="46" t="str">
        <f t="shared" si="104"/>
        <v>―</v>
      </c>
    </row>
    <row r="925" spans="1:43" ht="45" customHeight="1">
      <c r="A925" s="114">
        <f t="shared" si="106"/>
        <v>911</v>
      </c>
      <c r="B925" s="115" t="str">
        <f>IF(基本情報入力シート!B968="","",基本情報入力シート!B968)</f>
        <v/>
      </c>
      <c r="C925" s="116" t="str">
        <f>IF(基本情報入力シート!L968="","",基本情報入力シート!L968)</f>
        <v/>
      </c>
      <c r="D925" s="116" t="str">
        <f>IF(基本情報入力シート!Q968="","",基本情報入力シート!Q968)</f>
        <v>愛知県</v>
      </c>
      <c r="E925" s="116" t="str">
        <f>IF(基本情報入力シート!V968="","",基本情報入力シート!V968)</f>
        <v/>
      </c>
      <c r="F925" s="116" t="str">
        <f>IF(基本情報入力シート!W968="","",基本情報入力シート!W968)</f>
        <v>事業所番号及びサービス名を入力してください。</v>
      </c>
      <c r="G925" s="116" t="str">
        <f>IF(基本情報入力シート!Z968="","",基本情報入力シート!Z968)</f>
        <v/>
      </c>
      <c r="H925" s="224" t="str">
        <f>IF(基本情報入力シート!AD968="","",基本情報入力シート!AD968)</f>
        <v/>
      </c>
      <c r="I925" s="362" t="str">
        <f>IF(基本情報入力シート!AE968="","",基本情報入力シート!AE968)</f>
        <v/>
      </c>
      <c r="J925" s="487"/>
      <c r="K925" s="491"/>
      <c r="L925" s="490"/>
      <c r="M925" s="363" t="str">
        <f>IF(G925="", "", VLOOKUP(AO925,【参考】数式用!$AZ$3:$BA$6, 2, FALSE))</f>
        <v/>
      </c>
      <c r="N925" s="364" t="str">
        <f>IF(G925="","",VLOOKUP(G925,【参考】数式用!$A$4:$L$54,MATCH('別紙様式2-3（個表）'!M925,【参考】数式用!$J$3:$L$3,0)+9,FALSE))</f>
        <v/>
      </c>
      <c r="O925" s="497" t="s">
        <v>2396</v>
      </c>
      <c r="P925" s="365" t="str">
        <f t="shared" si="105"/>
        <v>未入力あり</v>
      </c>
      <c r="Q925" s="273" t="str">
        <f>IFERROR(IF(P925="未入力あり","",ROUNDDOWN(ROUNDDOWN($H925*$I925,0)*VLOOKUP($G925,【参考】数式用!$A$4:$E$54,3, FALSE),0)),"")</f>
        <v/>
      </c>
      <c r="R925" s="273" t="str">
        <f>IF(AM925="×", 0,IF(P925="未入力あり","",ROUNDDOWN(ROUNDDOWN($H925*$I925,0)*VLOOKUP($G925,【参考】数式用!$A$4:$E$54,4,FALSE),0)))</f>
        <v/>
      </c>
      <c r="S925" s="366" t="str">
        <f>IF(AN925="×", 0,IF(P925="未入力あり","",ROUNDDOWN(ROUNDDOWN($H925*$I925,0)*VLOOKUP($G925,【参考】数式用!$A$4:$E$54,5, FALSE),0)))</f>
        <v/>
      </c>
      <c r="T925" s="369" t="s">
        <v>3907</v>
      </c>
      <c r="U925" s="370"/>
      <c r="V925" s="33"/>
      <c r="W925" s="641"/>
      <c r="X925" s="641"/>
      <c r="Y925" s="641"/>
      <c r="Z925" s="641"/>
      <c r="AA925" s="641"/>
      <c r="AB925" s="641"/>
      <c r="AC925" s="641"/>
      <c r="AD925" s="641"/>
      <c r="AE925" s="641"/>
      <c r="AF925" s="641"/>
      <c r="AG925" s="641"/>
      <c r="AI925" s="373" t="str">
        <f t="shared" si="100"/>
        <v/>
      </c>
      <c r="AJ925" s="372" t="e">
        <f>VLOOKUP('別紙様式2-3（個表）'!$G925,【参考】数式用!$P$4:$Q$54,2, FALSE)</f>
        <v>#N/A</v>
      </c>
      <c r="AK925" s="372" t="e">
        <f>VLOOKUP('別紙様式2-3（個表）'!$G925,【参考】数式用!$P$4:$W$54,8, FALSE)</f>
        <v>#N/A</v>
      </c>
      <c r="AL925" s="372" t="e">
        <f>VLOOKUP('別紙様式2-3（個表）'!$G925,【参考】数式用!$P$4:$AD$54,15, FALSE)</f>
        <v>#N/A</v>
      </c>
      <c r="AM925" s="372" t="str">
        <f t="shared" si="101"/>
        <v/>
      </c>
      <c r="AN925" s="372" t="str">
        <f t="shared" si="102"/>
        <v/>
      </c>
      <c r="AO925" s="372" t="str">
        <f t="shared" si="103"/>
        <v/>
      </c>
      <c r="AP925" s="372" t="str">
        <f>IF(G925="", "", VLOOKUP(G925,【参考】数式用!$A$4:$M$54,13,FALSE))</f>
        <v/>
      </c>
      <c r="AQ925" s="46" t="str">
        <f t="shared" si="104"/>
        <v>―</v>
      </c>
    </row>
    <row r="926" spans="1:43" ht="45" customHeight="1">
      <c r="A926" s="114">
        <f t="shared" si="106"/>
        <v>912</v>
      </c>
      <c r="B926" s="115" t="str">
        <f>IF(基本情報入力シート!B969="","",基本情報入力シート!B969)</f>
        <v/>
      </c>
      <c r="C926" s="116" t="str">
        <f>IF(基本情報入力シート!L969="","",基本情報入力シート!L969)</f>
        <v/>
      </c>
      <c r="D926" s="116" t="str">
        <f>IF(基本情報入力シート!Q969="","",基本情報入力シート!Q969)</f>
        <v>愛知県</v>
      </c>
      <c r="E926" s="116" t="str">
        <f>IF(基本情報入力シート!V969="","",基本情報入力シート!V969)</f>
        <v/>
      </c>
      <c r="F926" s="116" t="str">
        <f>IF(基本情報入力シート!W969="","",基本情報入力シート!W969)</f>
        <v>事業所番号及びサービス名を入力してください。</v>
      </c>
      <c r="G926" s="116" t="str">
        <f>IF(基本情報入力シート!Z969="","",基本情報入力シート!Z969)</f>
        <v/>
      </c>
      <c r="H926" s="224" t="str">
        <f>IF(基本情報入力シート!AD969="","",基本情報入力シート!AD969)</f>
        <v/>
      </c>
      <c r="I926" s="362" t="str">
        <f>IF(基本情報入力シート!AE969="","",基本情報入力シート!AE969)</f>
        <v/>
      </c>
      <c r="J926" s="487"/>
      <c r="K926" s="491"/>
      <c r="L926" s="490"/>
      <c r="M926" s="363" t="str">
        <f>IF(G926="", "", VLOOKUP(AO926,【参考】数式用!$AZ$3:$BA$6, 2, FALSE))</f>
        <v/>
      </c>
      <c r="N926" s="364" t="str">
        <f>IF(G926="","",VLOOKUP(G926,【参考】数式用!$A$4:$L$54,MATCH('別紙様式2-3（個表）'!M926,【参考】数式用!$J$3:$L$3,0)+9,FALSE))</f>
        <v/>
      </c>
      <c r="O926" s="497" t="s">
        <v>2396</v>
      </c>
      <c r="P926" s="365" t="str">
        <f t="shared" si="105"/>
        <v>未入力あり</v>
      </c>
      <c r="Q926" s="273" t="str">
        <f>IFERROR(IF(P926="未入力あり","",ROUNDDOWN(ROUNDDOWN($H926*$I926,0)*VLOOKUP($G926,【参考】数式用!$A$4:$E$54,3, FALSE),0)),"")</f>
        <v/>
      </c>
      <c r="R926" s="273" t="str">
        <f>IF(AM926="×", 0,IF(P926="未入力あり","",ROUNDDOWN(ROUNDDOWN($H926*$I926,0)*VLOOKUP($G926,【参考】数式用!$A$4:$E$54,4,FALSE),0)))</f>
        <v/>
      </c>
      <c r="S926" s="366" t="str">
        <f>IF(AN926="×", 0,IF(P926="未入力あり","",ROUNDDOWN(ROUNDDOWN($H926*$I926,0)*VLOOKUP($G926,【参考】数式用!$A$4:$E$54,5, FALSE),0)))</f>
        <v/>
      </c>
      <c r="T926" s="369" t="s">
        <v>3907</v>
      </c>
      <c r="U926" s="370"/>
      <c r="V926" s="33"/>
      <c r="W926" s="641"/>
      <c r="X926" s="641"/>
      <c r="Y926" s="641"/>
      <c r="Z926" s="641"/>
      <c r="AA926" s="641"/>
      <c r="AB926" s="641"/>
      <c r="AC926" s="641"/>
      <c r="AD926" s="641"/>
      <c r="AE926" s="641"/>
      <c r="AF926" s="641"/>
      <c r="AG926" s="641"/>
      <c r="AI926" s="373" t="str">
        <f t="shared" si="100"/>
        <v/>
      </c>
      <c r="AJ926" s="372" t="e">
        <f>VLOOKUP('別紙様式2-3（個表）'!$G926,【参考】数式用!$P$4:$Q$54,2, FALSE)</f>
        <v>#N/A</v>
      </c>
      <c r="AK926" s="372" t="e">
        <f>VLOOKUP('別紙様式2-3（個表）'!$G926,【参考】数式用!$P$4:$W$54,8, FALSE)</f>
        <v>#N/A</v>
      </c>
      <c r="AL926" s="372" t="e">
        <f>VLOOKUP('別紙様式2-3（個表）'!$G926,【参考】数式用!$P$4:$AD$54,15, FALSE)</f>
        <v>#N/A</v>
      </c>
      <c r="AM926" s="372" t="str">
        <f t="shared" si="101"/>
        <v/>
      </c>
      <c r="AN926" s="372" t="str">
        <f t="shared" si="102"/>
        <v/>
      </c>
      <c r="AO926" s="372" t="str">
        <f t="shared" si="103"/>
        <v/>
      </c>
      <c r="AP926" s="372" t="str">
        <f>IF(G926="", "", VLOOKUP(G926,【参考】数式用!$A$4:$M$54,13,FALSE))</f>
        <v/>
      </c>
      <c r="AQ926" s="46" t="str">
        <f t="shared" si="104"/>
        <v>―</v>
      </c>
    </row>
    <row r="927" spans="1:43" ht="45" customHeight="1">
      <c r="A927" s="114">
        <f t="shared" si="106"/>
        <v>913</v>
      </c>
      <c r="B927" s="115" t="str">
        <f>IF(基本情報入力シート!B970="","",基本情報入力シート!B970)</f>
        <v/>
      </c>
      <c r="C927" s="116" t="str">
        <f>IF(基本情報入力シート!L970="","",基本情報入力シート!L970)</f>
        <v/>
      </c>
      <c r="D927" s="116" t="str">
        <f>IF(基本情報入力シート!Q970="","",基本情報入力シート!Q970)</f>
        <v>愛知県</v>
      </c>
      <c r="E927" s="116" t="str">
        <f>IF(基本情報入力シート!V970="","",基本情報入力シート!V970)</f>
        <v/>
      </c>
      <c r="F927" s="116" t="str">
        <f>IF(基本情報入力シート!W970="","",基本情報入力シート!W970)</f>
        <v>事業所番号及びサービス名を入力してください。</v>
      </c>
      <c r="G927" s="116" t="str">
        <f>IF(基本情報入力シート!Z970="","",基本情報入力シート!Z970)</f>
        <v/>
      </c>
      <c r="H927" s="224" t="str">
        <f>IF(基本情報入力シート!AD970="","",基本情報入力シート!AD970)</f>
        <v/>
      </c>
      <c r="I927" s="362" t="str">
        <f>IF(基本情報入力シート!AE970="","",基本情報入力シート!AE970)</f>
        <v/>
      </c>
      <c r="J927" s="487"/>
      <c r="K927" s="491"/>
      <c r="L927" s="490"/>
      <c r="M927" s="363" t="str">
        <f>IF(G927="", "", VLOOKUP(AO927,【参考】数式用!$AZ$3:$BA$6, 2, FALSE))</f>
        <v/>
      </c>
      <c r="N927" s="364" t="str">
        <f>IF(G927="","",VLOOKUP(G927,【参考】数式用!$A$4:$L$54,MATCH('別紙様式2-3（個表）'!M927,【参考】数式用!$J$3:$L$3,0)+9,FALSE))</f>
        <v/>
      </c>
      <c r="O927" s="497" t="s">
        <v>2396</v>
      </c>
      <c r="P927" s="365" t="str">
        <f t="shared" si="105"/>
        <v>未入力あり</v>
      </c>
      <c r="Q927" s="273" t="str">
        <f>IFERROR(IF(P927="未入力あり","",ROUNDDOWN(ROUNDDOWN($H927*$I927,0)*VLOOKUP($G927,【参考】数式用!$A$4:$E$54,3, FALSE),0)),"")</f>
        <v/>
      </c>
      <c r="R927" s="273" t="str">
        <f>IF(AM927="×", 0,IF(P927="未入力あり","",ROUNDDOWN(ROUNDDOWN($H927*$I927,0)*VLOOKUP($G927,【参考】数式用!$A$4:$E$54,4,FALSE),0)))</f>
        <v/>
      </c>
      <c r="S927" s="366" t="str">
        <f>IF(AN927="×", 0,IF(P927="未入力あり","",ROUNDDOWN(ROUNDDOWN($H927*$I927,0)*VLOOKUP($G927,【参考】数式用!$A$4:$E$54,5, FALSE),0)))</f>
        <v/>
      </c>
      <c r="T927" s="369" t="s">
        <v>3907</v>
      </c>
      <c r="U927" s="370"/>
      <c r="V927" s="33"/>
      <c r="W927" s="641"/>
      <c r="X927" s="641"/>
      <c r="Y927" s="641"/>
      <c r="Z927" s="641"/>
      <c r="AA927" s="641"/>
      <c r="AB927" s="641"/>
      <c r="AC927" s="641"/>
      <c r="AD927" s="641"/>
      <c r="AE927" s="641"/>
      <c r="AF927" s="641"/>
      <c r="AG927" s="641"/>
      <c r="AI927" s="373" t="str">
        <f t="shared" si="100"/>
        <v/>
      </c>
      <c r="AJ927" s="372" t="e">
        <f>VLOOKUP('別紙様式2-3（個表）'!$G927,【参考】数式用!$P$4:$Q$54,2, FALSE)</f>
        <v>#N/A</v>
      </c>
      <c r="AK927" s="372" t="e">
        <f>VLOOKUP('別紙様式2-3（個表）'!$G927,【参考】数式用!$P$4:$W$54,8, FALSE)</f>
        <v>#N/A</v>
      </c>
      <c r="AL927" s="372" t="e">
        <f>VLOOKUP('別紙様式2-3（個表）'!$G927,【参考】数式用!$P$4:$AD$54,15, FALSE)</f>
        <v>#N/A</v>
      </c>
      <c r="AM927" s="372" t="str">
        <f t="shared" si="101"/>
        <v/>
      </c>
      <c r="AN927" s="372" t="str">
        <f t="shared" si="102"/>
        <v/>
      </c>
      <c r="AO927" s="372" t="str">
        <f t="shared" si="103"/>
        <v/>
      </c>
      <c r="AP927" s="372" t="str">
        <f>IF(G927="", "", VLOOKUP(G927,【参考】数式用!$A$4:$M$54,13,FALSE))</f>
        <v/>
      </c>
      <c r="AQ927" s="46" t="str">
        <f t="shared" si="104"/>
        <v>―</v>
      </c>
    </row>
    <row r="928" spans="1:43" ht="45" customHeight="1">
      <c r="A928" s="114">
        <f t="shared" si="106"/>
        <v>914</v>
      </c>
      <c r="B928" s="115" t="str">
        <f>IF(基本情報入力シート!B971="","",基本情報入力シート!B971)</f>
        <v/>
      </c>
      <c r="C928" s="116" t="str">
        <f>IF(基本情報入力シート!L971="","",基本情報入力シート!L971)</f>
        <v/>
      </c>
      <c r="D928" s="116" t="str">
        <f>IF(基本情報入力シート!Q971="","",基本情報入力シート!Q971)</f>
        <v>愛知県</v>
      </c>
      <c r="E928" s="116" t="str">
        <f>IF(基本情報入力シート!V971="","",基本情報入力シート!V971)</f>
        <v/>
      </c>
      <c r="F928" s="116" t="str">
        <f>IF(基本情報入力シート!W971="","",基本情報入力シート!W971)</f>
        <v>事業所番号及びサービス名を入力してください。</v>
      </c>
      <c r="G928" s="116" t="str">
        <f>IF(基本情報入力シート!Z971="","",基本情報入力シート!Z971)</f>
        <v/>
      </c>
      <c r="H928" s="224" t="str">
        <f>IF(基本情報入力シート!AD971="","",基本情報入力シート!AD971)</f>
        <v/>
      </c>
      <c r="I928" s="362" t="str">
        <f>IF(基本情報入力シート!AE971="","",基本情報入力シート!AE971)</f>
        <v/>
      </c>
      <c r="J928" s="487"/>
      <c r="K928" s="491"/>
      <c r="L928" s="490"/>
      <c r="M928" s="363" t="str">
        <f>IF(G928="", "", VLOOKUP(AO928,【参考】数式用!$AZ$3:$BA$6, 2, FALSE))</f>
        <v/>
      </c>
      <c r="N928" s="364" t="str">
        <f>IF(G928="","",VLOOKUP(G928,【参考】数式用!$A$4:$L$54,MATCH('別紙様式2-3（個表）'!M928,【参考】数式用!$J$3:$L$3,0)+9,FALSE))</f>
        <v/>
      </c>
      <c r="O928" s="497" t="s">
        <v>2396</v>
      </c>
      <c r="P928" s="365" t="str">
        <f t="shared" si="105"/>
        <v>未入力あり</v>
      </c>
      <c r="Q928" s="273" t="str">
        <f>IFERROR(IF(P928="未入力あり","",ROUNDDOWN(ROUNDDOWN($H928*$I928,0)*VLOOKUP($G928,【参考】数式用!$A$4:$E$54,3, FALSE),0)),"")</f>
        <v/>
      </c>
      <c r="R928" s="273" t="str">
        <f>IF(AM928="×", 0,IF(P928="未入力あり","",ROUNDDOWN(ROUNDDOWN($H928*$I928,0)*VLOOKUP($G928,【参考】数式用!$A$4:$E$54,4,FALSE),0)))</f>
        <v/>
      </c>
      <c r="S928" s="366" t="str">
        <f>IF(AN928="×", 0,IF(P928="未入力あり","",ROUNDDOWN(ROUNDDOWN($H928*$I928,0)*VLOOKUP($G928,【参考】数式用!$A$4:$E$54,5, FALSE),0)))</f>
        <v/>
      </c>
      <c r="T928" s="369" t="s">
        <v>3907</v>
      </c>
      <c r="U928" s="370"/>
      <c r="V928" s="33"/>
      <c r="W928" s="641"/>
      <c r="X928" s="641"/>
      <c r="Y928" s="641"/>
      <c r="Z928" s="641"/>
      <c r="AA928" s="641"/>
      <c r="AB928" s="641"/>
      <c r="AC928" s="641"/>
      <c r="AD928" s="641"/>
      <c r="AE928" s="641"/>
      <c r="AF928" s="641"/>
      <c r="AG928" s="641"/>
      <c r="AI928" s="373" t="str">
        <f t="shared" si="100"/>
        <v/>
      </c>
      <c r="AJ928" s="372" t="e">
        <f>VLOOKUP('別紙様式2-3（個表）'!$G928,【参考】数式用!$P$4:$Q$54,2, FALSE)</f>
        <v>#N/A</v>
      </c>
      <c r="AK928" s="372" t="e">
        <f>VLOOKUP('別紙様式2-3（個表）'!$G928,【参考】数式用!$P$4:$W$54,8, FALSE)</f>
        <v>#N/A</v>
      </c>
      <c r="AL928" s="372" t="e">
        <f>VLOOKUP('別紙様式2-3（個表）'!$G928,【参考】数式用!$P$4:$AD$54,15, FALSE)</f>
        <v>#N/A</v>
      </c>
      <c r="AM928" s="372" t="str">
        <f t="shared" si="101"/>
        <v/>
      </c>
      <c r="AN928" s="372" t="str">
        <f t="shared" si="102"/>
        <v/>
      </c>
      <c r="AO928" s="372" t="str">
        <f t="shared" si="103"/>
        <v/>
      </c>
      <c r="AP928" s="372" t="str">
        <f>IF(G928="", "", VLOOKUP(G928,【参考】数式用!$A$4:$M$54,13,FALSE))</f>
        <v/>
      </c>
      <c r="AQ928" s="46" t="str">
        <f t="shared" si="104"/>
        <v>―</v>
      </c>
    </row>
    <row r="929" spans="1:43" ht="45" customHeight="1">
      <c r="A929" s="114">
        <f t="shared" si="106"/>
        <v>915</v>
      </c>
      <c r="B929" s="115" t="str">
        <f>IF(基本情報入力シート!B972="","",基本情報入力シート!B972)</f>
        <v/>
      </c>
      <c r="C929" s="116" t="str">
        <f>IF(基本情報入力シート!L972="","",基本情報入力シート!L972)</f>
        <v/>
      </c>
      <c r="D929" s="116" t="str">
        <f>IF(基本情報入力シート!Q972="","",基本情報入力シート!Q972)</f>
        <v>愛知県</v>
      </c>
      <c r="E929" s="116" t="str">
        <f>IF(基本情報入力シート!V972="","",基本情報入力シート!V972)</f>
        <v/>
      </c>
      <c r="F929" s="116" t="str">
        <f>IF(基本情報入力シート!W972="","",基本情報入力シート!W972)</f>
        <v>事業所番号及びサービス名を入力してください。</v>
      </c>
      <c r="G929" s="116" t="str">
        <f>IF(基本情報入力シート!Z972="","",基本情報入力シート!Z972)</f>
        <v/>
      </c>
      <c r="H929" s="224" t="str">
        <f>IF(基本情報入力シート!AD972="","",基本情報入力シート!AD972)</f>
        <v/>
      </c>
      <c r="I929" s="362" t="str">
        <f>IF(基本情報入力シート!AE972="","",基本情報入力シート!AE972)</f>
        <v/>
      </c>
      <c r="J929" s="487"/>
      <c r="K929" s="491"/>
      <c r="L929" s="490"/>
      <c r="M929" s="363" t="str">
        <f>IF(G929="", "", VLOOKUP(AO929,【参考】数式用!$AZ$3:$BA$6, 2, FALSE))</f>
        <v/>
      </c>
      <c r="N929" s="364" t="str">
        <f>IF(G929="","",VLOOKUP(G929,【参考】数式用!$A$4:$L$54,MATCH('別紙様式2-3（個表）'!M929,【参考】数式用!$J$3:$L$3,0)+9,FALSE))</f>
        <v/>
      </c>
      <c r="O929" s="497" t="s">
        <v>2396</v>
      </c>
      <c r="P929" s="365" t="str">
        <f t="shared" si="105"/>
        <v>未入力あり</v>
      </c>
      <c r="Q929" s="273" t="str">
        <f>IFERROR(IF(P929="未入力あり","",ROUNDDOWN(ROUNDDOWN($H929*$I929,0)*VLOOKUP($G929,【参考】数式用!$A$4:$E$54,3, FALSE),0)),"")</f>
        <v/>
      </c>
      <c r="R929" s="273" t="str">
        <f>IF(AM929="×", 0,IF(P929="未入力あり","",ROUNDDOWN(ROUNDDOWN($H929*$I929,0)*VLOOKUP($G929,【参考】数式用!$A$4:$E$54,4,FALSE),0)))</f>
        <v/>
      </c>
      <c r="S929" s="366" t="str">
        <f>IF(AN929="×", 0,IF(P929="未入力あり","",ROUNDDOWN(ROUNDDOWN($H929*$I929,0)*VLOOKUP($G929,【参考】数式用!$A$4:$E$54,5, FALSE),0)))</f>
        <v/>
      </c>
      <c r="T929" s="369" t="s">
        <v>3907</v>
      </c>
      <c r="U929" s="370"/>
      <c r="V929" s="33"/>
      <c r="W929" s="641"/>
      <c r="X929" s="641"/>
      <c r="Y929" s="641"/>
      <c r="Z929" s="641"/>
      <c r="AA929" s="641"/>
      <c r="AB929" s="641"/>
      <c r="AC929" s="641"/>
      <c r="AD929" s="641"/>
      <c r="AE929" s="641"/>
      <c r="AF929" s="641"/>
      <c r="AG929" s="641"/>
      <c r="AI929" s="373" t="str">
        <f t="shared" si="100"/>
        <v/>
      </c>
      <c r="AJ929" s="372" t="e">
        <f>VLOOKUP('別紙様式2-3（個表）'!$G929,【参考】数式用!$P$4:$Q$54,2, FALSE)</f>
        <v>#N/A</v>
      </c>
      <c r="AK929" s="372" t="e">
        <f>VLOOKUP('別紙様式2-3（個表）'!$G929,【参考】数式用!$P$4:$W$54,8, FALSE)</f>
        <v>#N/A</v>
      </c>
      <c r="AL929" s="372" t="e">
        <f>VLOOKUP('別紙様式2-3（個表）'!$G929,【参考】数式用!$P$4:$AD$54,15, FALSE)</f>
        <v>#N/A</v>
      </c>
      <c r="AM929" s="372" t="str">
        <f t="shared" si="101"/>
        <v/>
      </c>
      <c r="AN929" s="372" t="str">
        <f t="shared" si="102"/>
        <v/>
      </c>
      <c r="AO929" s="372" t="str">
        <f t="shared" si="103"/>
        <v/>
      </c>
      <c r="AP929" s="372" t="str">
        <f>IF(G929="", "", VLOOKUP(G929,【参考】数式用!$A$4:$M$54,13,FALSE))</f>
        <v/>
      </c>
      <c r="AQ929" s="46" t="str">
        <f t="shared" si="104"/>
        <v>―</v>
      </c>
    </row>
    <row r="930" spans="1:43" ht="45" customHeight="1">
      <c r="A930" s="114">
        <f t="shared" si="106"/>
        <v>916</v>
      </c>
      <c r="B930" s="115" t="str">
        <f>IF(基本情報入力シート!B973="","",基本情報入力シート!B973)</f>
        <v/>
      </c>
      <c r="C930" s="116" t="str">
        <f>IF(基本情報入力シート!L973="","",基本情報入力シート!L973)</f>
        <v/>
      </c>
      <c r="D930" s="116" t="str">
        <f>IF(基本情報入力シート!Q973="","",基本情報入力シート!Q973)</f>
        <v>愛知県</v>
      </c>
      <c r="E930" s="116" t="str">
        <f>IF(基本情報入力シート!V973="","",基本情報入力シート!V973)</f>
        <v/>
      </c>
      <c r="F930" s="116" t="str">
        <f>IF(基本情報入力シート!W973="","",基本情報入力シート!W973)</f>
        <v>事業所番号及びサービス名を入力してください。</v>
      </c>
      <c r="G930" s="116" t="str">
        <f>IF(基本情報入力シート!Z973="","",基本情報入力シート!Z973)</f>
        <v/>
      </c>
      <c r="H930" s="224" t="str">
        <f>IF(基本情報入力シート!AD973="","",基本情報入力シート!AD973)</f>
        <v/>
      </c>
      <c r="I930" s="362" t="str">
        <f>IF(基本情報入力シート!AE973="","",基本情報入力シート!AE973)</f>
        <v/>
      </c>
      <c r="J930" s="487"/>
      <c r="K930" s="491"/>
      <c r="L930" s="490"/>
      <c r="M930" s="363" t="str">
        <f>IF(G930="", "", VLOOKUP(AO930,【参考】数式用!$AZ$3:$BA$6, 2, FALSE))</f>
        <v/>
      </c>
      <c r="N930" s="364" t="str">
        <f>IF(G930="","",VLOOKUP(G930,【参考】数式用!$A$4:$L$54,MATCH('別紙様式2-3（個表）'!M930,【参考】数式用!$J$3:$L$3,0)+9,FALSE))</f>
        <v/>
      </c>
      <c r="O930" s="497" t="s">
        <v>2396</v>
      </c>
      <c r="P930" s="365" t="str">
        <f t="shared" si="105"/>
        <v>未入力あり</v>
      </c>
      <c r="Q930" s="273" t="str">
        <f>IFERROR(IF(P930="未入力あり","",ROUNDDOWN(ROUNDDOWN($H930*$I930,0)*VLOOKUP($G930,【参考】数式用!$A$4:$E$54,3, FALSE),0)),"")</f>
        <v/>
      </c>
      <c r="R930" s="273" t="str">
        <f>IF(AM930="×", 0,IF(P930="未入力あり","",ROUNDDOWN(ROUNDDOWN($H930*$I930,0)*VLOOKUP($G930,【参考】数式用!$A$4:$E$54,4,FALSE),0)))</f>
        <v/>
      </c>
      <c r="S930" s="366" t="str">
        <f>IF(AN930="×", 0,IF(P930="未入力あり","",ROUNDDOWN(ROUNDDOWN($H930*$I930,0)*VLOOKUP($G930,【参考】数式用!$A$4:$E$54,5, FALSE),0)))</f>
        <v/>
      </c>
      <c r="T930" s="369" t="s">
        <v>3907</v>
      </c>
      <c r="U930" s="370"/>
      <c r="V930" s="33"/>
      <c r="W930" s="641"/>
      <c r="X930" s="641"/>
      <c r="Y930" s="641"/>
      <c r="Z930" s="641"/>
      <c r="AA930" s="641"/>
      <c r="AB930" s="641"/>
      <c r="AC930" s="641"/>
      <c r="AD930" s="641"/>
      <c r="AE930" s="641"/>
      <c r="AF930" s="641"/>
      <c r="AG930" s="641"/>
      <c r="AI930" s="373" t="str">
        <f t="shared" si="100"/>
        <v/>
      </c>
      <c r="AJ930" s="372" t="e">
        <f>VLOOKUP('別紙様式2-3（個表）'!$G930,【参考】数式用!$P$4:$Q$54,2, FALSE)</f>
        <v>#N/A</v>
      </c>
      <c r="AK930" s="372" t="e">
        <f>VLOOKUP('別紙様式2-3（個表）'!$G930,【参考】数式用!$P$4:$W$54,8, FALSE)</f>
        <v>#N/A</v>
      </c>
      <c r="AL930" s="372" t="e">
        <f>VLOOKUP('別紙様式2-3（個表）'!$G930,【参考】数式用!$P$4:$AD$54,15, FALSE)</f>
        <v>#N/A</v>
      </c>
      <c r="AM930" s="372" t="str">
        <f t="shared" si="101"/>
        <v/>
      </c>
      <c r="AN930" s="372" t="str">
        <f t="shared" si="102"/>
        <v/>
      </c>
      <c r="AO930" s="372" t="str">
        <f t="shared" si="103"/>
        <v/>
      </c>
      <c r="AP930" s="372" t="str">
        <f>IF(G930="", "", VLOOKUP(G930,【参考】数式用!$A$4:$M$54,13,FALSE))</f>
        <v/>
      </c>
      <c r="AQ930" s="46" t="str">
        <f t="shared" si="104"/>
        <v>―</v>
      </c>
    </row>
    <row r="931" spans="1:43" ht="45" customHeight="1">
      <c r="A931" s="114">
        <f t="shared" si="106"/>
        <v>917</v>
      </c>
      <c r="B931" s="115" t="str">
        <f>IF(基本情報入力シート!B974="","",基本情報入力シート!B974)</f>
        <v/>
      </c>
      <c r="C931" s="116" t="str">
        <f>IF(基本情報入力シート!L974="","",基本情報入力シート!L974)</f>
        <v/>
      </c>
      <c r="D931" s="116" t="str">
        <f>IF(基本情報入力シート!Q974="","",基本情報入力シート!Q974)</f>
        <v>愛知県</v>
      </c>
      <c r="E931" s="116" t="str">
        <f>IF(基本情報入力シート!V974="","",基本情報入力シート!V974)</f>
        <v/>
      </c>
      <c r="F931" s="116" t="str">
        <f>IF(基本情報入力シート!W974="","",基本情報入力シート!W974)</f>
        <v>事業所番号及びサービス名を入力してください。</v>
      </c>
      <c r="G931" s="116" t="str">
        <f>IF(基本情報入力シート!Z974="","",基本情報入力シート!Z974)</f>
        <v/>
      </c>
      <c r="H931" s="224" t="str">
        <f>IF(基本情報入力シート!AD974="","",基本情報入力シート!AD974)</f>
        <v/>
      </c>
      <c r="I931" s="362" t="str">
        <f>IF(基本情報入力シート!AE974="","",基本情報入力シート!AE974)</f>
        <v/>
      </c>
      <c r="J931" s="487"/>
      <c r="K931" s="491"/>
      <c r="L931" s="490"/>
      <c r="M931" s="363" t="str">
        <f>IF(G931="", "", VLOOKUP(AO931,【参考】数式用!$AZ$3:$BA$6, 2, FALSE))</f>
        <v/>
      </c>
      <c r="N931" s="364" t="str">
        <f>IF(G931="","",VLOOKUP(G931,【参考】数式用!$A$4:$L$54,MATCH('別紙様式2-3（個表）'!M931,【参考】数式用!$J$3:$L$3,0)+9,FALSE))</f>
        <v/>
      </c>
      <c r="O931" s="497" t="s">
        <v>2396</v>
      </c>
      <c r="P931" s="365" t="str">
        <f t="shared" si="105"/>
        <v>未入力あり</v>
      </c>
      <c r="Q931" s="273" t="str">
        <f>IFERROR(IF(P931="未入力あり","",ROUNDDOWN(ROUNDDOWN($H931*$I931,0)*VLOOKUP($G931,【参考】数式用!$A$4:$E$54,3, FALSE),0)),"")</f>
        <v/>
      </c>
      <c r="R931" s="273" t="str">
        <f>IF(AM931="×", 0,IF(P931="未入力あり","",ROUNDDOWN(ROUNDDOWN($H931*$I931,0)*VLOOKUP($G931,【参考】数式用!$A$4:$E$54,4,FALSE),0)))</f>
        <v/>
      </c>
      <c r="S931" s="366" t="str">
        <f>IF(AN931="×", 0,IF(P931="未入力あり","",ROUNDDOWN(ROUNDDOWN($H931*$I931,0)*VLOOKUP($G931,【参考】数式用!$A$4:$E$54,5, FALSE),0)))</f>
        <v/>
      </c>
      <c r="T931" s="369" t="s">
        <v>3907</v>
      </c>
      <c r="U931" s="370"/>
      <c r="V931" s="33"/>
      <c r="W931" s="641"/>
      <c r="X931" s="641"/>
      <c r="Y931" s="641"/>
      <c r="Z931" s="641"/>
      <c r="AA931" s="641"/>
      <c r="AB931" s="641"/>
      <c r="AC931" s="641"/>
      <c r="AD931" s="641"/>
      <c r="AE931" s="641"/>
      <c r="AF931" s="641"/>
      <c r="AG931" s="641"/>
      <c r="AI931" s="373" t="str">
        <f t="shared" si="100"/>
        <v/>
      </c>
      <c r="AJ931" s="372" t="e">
        <f>VLOOKUP('別紙様式2-3（個表）'!$G931,【参考】数式用!$P$4:$Q$54,2, FALSE)</f>
        <v>#N/A</v>
      </c>
      <c r="AK931" s="372" t="e">
        <f>VLOOKUP('別紙様式2-3（個表）'!$G931,【参考】数式用!$P$4:$W$54,8, FALSE)</f>
        <v>#N/A</v>
      </c>
      <c r="AL931" s="372" t="e">
        <f>VLOOKUP('別紙様式2-3（個表）'!$G931,【参考】数式用!$P$4:$AD$54,15, FALSE)</f>
        <v>#N/A</v>
      </c>
      <c r="AM931" s="372" t="str">
        <f t="shared" si="101"/>
        <v/>
      </c>
      <c r="AN931" s="372" t="str">
        <f t="shared" si="102"/>
        <v/>
      </c>
      <c r="AO931" s="372" t="str">
        <f t="shared" si="103"/>
        <v/>
      </c>
      <c r="AP931" s="372" t="str">
        <f>IF(G931="", "", VLOOKUP(G931,【参考】数式用!$A$4:$M$54,13,FALSE))</f>
        <v/>
      </c>
      <c r="AQ931" s="46" t="str">
        <f t="shared" si="104"/>
        <v>―</v>
      </c>
    </row>
    <row r="932" spans="1:43" ht="45" customHeight="1">
      <c r="A932" s="114">
        <f t="shared" si="106"/>
        <v>918</v>
      </c>
      <c r="B932" s="115" t="str">
        <f>IF(基本情報入力シート!B975="","",基本情報入力シート!B975)</f>
        <v/>
      </c>
      <c r="C932" s="116" t="str">
        <f>IF(基本情報入力シート!L975="","",基本情報入力シート!L975)</f>
        <v/>
      </c>
      <c r="D932" s="116" t="str">
        <f>IF(基本情報入力シート!Q975="","",基本情報入力シート!Q975)</f>
        <v>愛知県</v>
      </c>
      <c r="E932" s="116" t="str">
        <f>IF(基本情報入力シート!V975="","",基本情報入力シート!V975)</f>
        <v/>
      </c>
      <c r="F932" s="116" t="str">
        <f>IF(基本情報入力シート!W975="","",基本情報入力シート!W975)</f>
        <v>事業所番号及びサービス名を入力してください。</v>
      </c>
      <c r="G932" s="116" t="str">
        <f>IF(基本情報入力シート!Z975="","",基本情報入力シート!Z975)</f>
        <v/>
      </c>
      <c r="H932" s="224" t="str">
        <f>IF(基本情報入力シート!AD975="","",基本情報入力シート!AD975)</f>
        <v/>
      </c>
      <c r="I932" s="362" t="str">
        <f>IF(基本情報入力シート!AE975="","",基本情報入力シート!AE975)</f>
        <v/>
      </c>
      <c r="J932" s="487"/>
      <c r="K932" s="491"/>
      <c r="L932" s="490"/>
      <c r="M932" s="363" t="str">
        <f>IF(G932="", "", VLOOKUP(AO932,【参考】数式用!$AZ$3:$BA$6, 2, FALSE))</f>
        <v/>
      </c>
      <c r="N932" s="364" t="str">
        <f>IF(G932="","",VLOOKUP(G932,【参考】数式用!$A$4:$L$54,MATCH('別紙様式2-3（個表）'!M932,【参考】数式用!$J$3:$L$3,0)+9,FALSE))</f>
        <v/>
      </c>
      <c r="O932" s="497" t="s">
        <v>2396</v>
      </c>
      <c r="P932" s="365" t="str">
        <f t="shared" si="105"/>
        <v>未入力あり</v>
      </c>
      <c r="Q932" s="273" t="str">
        <f>IFERROR(IF(P932="未入力あり","",ROUNDDOWN(ROUNDDOWN($H932*$I932,0)*VLOOKUP($G932,【参考】数式用!$A$4:$E$54,3, FALSE),0)),"")</f>
        <v/>
      </c>
      <c r="R932" s="273" t="str">
        <f>IF(AM932="×", 0,IF(P932="未入力あり","",ROUNDDOWN(ROUNDDOWN($H932*$I932,0)*VLOOKUP($G932,【参考】数式用!$A$4:$E$54,4,FALSE),0)))</f>
        <v/>
      </c>
      <c r="S932" s="366" t="str">
        <f>IF(AN932="×", 0,IF(P932="未入力あり","",ROUNDDOWN(ROUNDDOWN($H932*$I932,0)*VLOOKUP($G932,【参考】数式用!$A$4:$E$54,5, FALSE),0)))</f>
        <v/>
      </c>
      <c r="T932" s="369" t="s">
        <v>3907</v>
      </c>
      <c r="U932" s="370"/>
      <c r="V932" s="33"/>
      <c r="W932" s="641"/>
      <c r="X932" s="641"/>
      <c r="Y932" s="641"/>
      <c r="Z932" s="641"/>
      <c r="AA932" s="641"/>
      <c r="AB932" s="641"/>
      <c r="AC932" s="641"/>
      <c r="AD932" s="641"/>
      <c r="AE932" s="641"/>
      <c r="AF932" s="641"/>
      <c r="AG932" s="641"/>
      <c r="AI932" s="373" t="str">
        <f t="shared" si="100"/>
        <v/>
      </c>
      <c r="AJ932" s="372" t="e">
        <f>VLOOKUP('別紙様式2-3（個表）'!$G932,【参考】数式用!$P$4:$Q$54,2, FALSE)</f>
        <v>#N/A</v>
      </c>
      <c r="AK932" s="372" t="e">
        <f>VLOOKUP('別紙様式2-3（個表）'!$G932,【参考】数式用!$P$4:$W$54,8, FALSE)</f>
        <v>#N/A</v>
      </c>
      <c r="AL932" s="372" t="e">
        <f>VLOOKUP('別紙様式2-3（個表）'!$G932,【参考】数式用!$P$4:$AD$54,15, FALSE)</f>
        <v>#N/A</v>
      </c>
      <c r="AM932" s="372" t="str">
        <f t="shared" si="101"/>
        <v/>
      </c>
      <c r="AN932" s="372" t="str">
        <f t="shared" si="102"/>
        <v/>
      </c>
      <c r="AO932" s="372" t="str">
        <f t="shared" si="103"/>
        <v/>
      </c>
      <c r="AP932" s="372" t="str">
        <f>IF(G932="", "", VLOOKUP(G932,【参考】数式用!$A$4:$M$54,13,FALSE))</f>
        <v/>
      </c>
      <c r="AQ932" s="46" t="str">
        <f t="shared" si="104"/>
        <v>―</v>
      </c>
    </row>
    <row r="933" spans="1:43" ht="45" customHeight="1">
      <c r="A933" s="114">
        <f t="shared" si="106"/>
        <v>919</v>
      </c>
      <c r="B933" s="115" t="str">
        <f>IF(基本情報入力シート!B976="","",基本情報入力シート!B976)</f>
        <v/>
      </c>
      <c r="C933" s="116" t="str">
        <f>IF(基本情報入力シート!L976="","",基本情報入力シート!L976)</f>
        <v/>
      </c>
      <c r="D933" s="116" t="str">
        <f>IF(基本情報入力シート!Q976="","",基本情報入力シート!Q976)</f>
        <v>愛知県</v>
      </c>
      <c r="E933" s="116" t="str">
        <f>IF(基本情報入力シート!V976="","",基本情報入力シート!V976)</f>
        <v/>
      </c>
      <c r="F933" s="116" t="str">
        <f>IF(基本情報入力シート!W976="","",基本情報入力シート!W976)</f>
        <v>事業所番号及びサービス名を入力してください。</v>
      </c>
      <c r="G933" s="116" t="str">
        <f>IF(基本情報入力シート!Z976="","",基本情報入力シート!Z976)</f>
        <v/>
      </c>
      <c r="H933" s="224" t="str">
        <f>IF(基本情報入力シート!AD976="","",基本情報入力シート!AD976)</f>
        <v/>
      </c>
      <c r="I933" s="362" t="str">
        <f>IF(基本情報入力シート!AE976="","",基本情報入力シート!AE976)</f>
        <v/>
      </c>
      <c r="J933" s="487"/>
      <c r="K933" s="491"/>
      <c r="L933" s="490"/>
      <c r="M933" s="363" t="str">
        <f>IF(G933="", "", VLOOKUP(AO933,【参考】数式用!$AZ$3:$BA$6, 2, FALSE))</f>
        <v/>
      </c>
      <c r="N933" s="364" t="str">
        <f>IF(G933="","",VLOOKUP(G933,【参考】数式用!$A$4:$L$54,MATCH('別紙様式2-3（個表）'!M933,【参考】数式用!$J$3:$L$3,0)+9,FALSE))</f>
        <v/>
      </c>
      <c r="O933" s="497" t="s">
        <v>2396</v>
      </c>
      <c r="P933" s="365" t="str">
        <f t="shared" si="105"/>
        <v>未入力あり</v>
      </c>
      <c r="Q933" s="273" t="str">
        <f>IFERROR(IF(P933="未入力あり","",ROUNDDOWN(ROUNDDOWN($H933*$I933,0)*VLOOKUP($G933,【参考】数式用!$A$4:$E$54,3, FALSE),0)),"")</f>
        <v/>
      </c>
      <c r="R933" s="273" t="str">
        <f>IF(AM933="×", 0,IF(P933="未入力あり","",ROUNDDOWN(ROUNDDOWN($H933*$I933,0)*VLOOKUP($G933,【参考】数式用!$A$4:$E$54,4,FALSE),0)))</f>
        <v/>
      </c>
      <c r="S933" s="366" t="str">
        <f>IF(AN933="×", 0,IF(P933="未入力あり","",ROUNDDOWN(ROUNDDOWN($H933*$I933,0)*VLOOKUP($G933,【参考】数式用!$A$4:$E$54,5, FALSE),0)))</f>
        <v/>
      </c>
      <c r="T933" s="369" t="s">
        <v>3907</v>
      </c>
      <c r="U933" s="370"/>
      <c r="V933" s="33"/>
      <c r="W933" s="641"/>
      <c r="X933" s="641"/>
      <c r="Y933" s="641"/>
      <c r="Z933" s="641"/>
      <c r="AA933" s="641"/>
      <c r="AB933" s="641"/>
      <c r="AC933" s="641"/>
      <c r="AD933" s="641"/>
      <c r="AE933" s="641"/>
      <c r="AF933" s="641"/>
      <c r="AG933" s="641"/>
      <c r="AI933" s="373" t="str">
        <f t="shared" si="100"/>
        <v/>
      </c>
      <c r="AJ933" s="372" t="e">
        <f>VLOOKUP('別紙様式2-3（個表）'!$G933,【参考】数式用!$P$4:$Q$54,2, FALSE)</f>
        <v>#N/A</v>
      </c>
      <c r="AK933" s="372" t="e">
        <f>VLOOKUP('別紙様式2-3（個表）'!$G933,【参考】数式用!$P$4:$W$54,8, FALSE)</f>
        <v>#N/A</v>
      </c>
      <c r="AL933" s="372" t="e">
        <f>VLOOKUP('別紙様式2-3（個表）'!$G933,【参考】数式用!$P$4:$AD$54,15, FALSE)</f>
        <v>#N/A</v>
      </c>
      <c r="AM933" s="372" t="str">
        <f t="shared" si="101"/>
        <v/>
      </c>
      <c r="AN933" s="372" t="str">
        <f t="shared" si="102"/>
        <v/>
      </c>
      <c r="AO933" s="372" t="str">
        <f t="shared" si="103"/>
        <v/>
      </c>
      <c r="AP933" s="372" t="str">
        <f>IF(G933="", "", VLOOKUP(G933,【参考】数式用!$A$4:$M$54,13,FALSE))</f>
        <v/>
      </c>
      <c r="AQ933" s="46" t="str">
        <f t="shared" si="104"/>
        <v>―</v>
      </c>
    </row>
    <row r="934" spans="1:43" ht="45" customHeight="1">
      <c r="A934" s="114">
        <f t="shared" si="106"/>
        <v>920</v>
      </c>
      <c r="B934" s="115" t="str">
        <f>IF(基本情報入力シート!B977="","",基本情報入力シート!B977)</f>
        <v/>
      </c>
      <c r="C934" s="116" t="str">
        <f>IF(基本情報入力シート!L977="","",基本情報入力シート!L977)</f>
        <v/>
      </c>
      <c r="D934" s="116" t="str">
        <f>IF(基本情報入力シート!Q977="","",基本情報入力シート!Q977)</f>
        <v>愛知県</v>
      </c>
      <c r="E934" s="116" t="str">
        <f>IF(基本情報入力シート!V977="","",基本情報入力シート!V977)</f>
        <v/>
      </c>
      <c r="F934" s="116" t="str">
        <f>IF(基本情報入力シート!W977="","",基本情報入力シート!W977)</f>
        <v>事業所番号及びサービス名を入力してください。</v>
      </c>
      <c r="G934" s="116" t="str">
        <f>IF(基本情報入力シート!Z977="","",基本情報入力シート!Z977)</f>
        <v/>
      </c>
      <c r="H934" s="224" t="str">
        <f>IF(基本情報入力シート!AD977="","",基本情報入力シート!AD977)</f>
        <v/>
      </c>
      <c r="I934" s="362" t="str">
        <f>IF(基本情報入力シート!AE977="","",基本情報入力シート!AE977)</f>
        <v/>
      </c>
      <c r="J934" s="487"/>
      <c r="K934" s="491"/>
      <c r="L934" s="490"/>
      <c r="M934" s="363" t="str">
        <f>IF(G934="", "", VLOOKUP(AO934,【参考】数式用!$AZ$3:$BA$6, 2, FALSE))</f>
        <v/>
      </c>
      <c r="N934" s="364" t="str">
        <f>IF(G934="","",VLOOKUP(G934,【参考】数式用!$A$4:$L$54,MATCH('別紙様式2-3（個表）'!M934,【参考】数式用!$J$3:$L$3,0)+9,FALSE))</f>
        <v/>
      </c>
      <c r="O934" s="497" t="s">
        <v>2396</v>
      </c>
      <c r="P934" s="365" t="str">
        <f t="shared" si="105"/>
        <v>未入力あり</v>
      </c>
      <c r="Q934" s="273" t="str">
        <f>IFERROR(IF(P934="未入力あり","",ROUNDDOWN(ROUNDDOWN($H934*$I934,0)*VLOOKUP($G934,【参考】数式用!$A$4:$E$54,3, FALSE),0)),"")</f>
        <v/>
      </c>
      <c r="R934" s="273" t="str">
        <f>IF(AM934="×", 0,IF(P934="未入力あり","",ROUNDDOWN(ROUNDDOWN($H934*$I934,0)*VLOOKUP($G934,【参考】数式用!$A$4:$E$54,4,FALSE),0)))</f>
        <v/>
      </c>
      <c r="S934" s="366" t="str">
        <f>IF(AN934="×", 0,IF(P934="未入力あり","",ROUNDDOWN(ROUNDDOWN($H934*$I934,0)*VLOOKUP($G934,【参考】数式用!$A$4:$E$54,5, FALSE),0)))</f>
        <v/>
      </c>
      <c r="T934" s="369" t="s">
        <v>3907</v>
      </c>
      <c r="U934" s="370"/>
      <c r="V934" s="33"/>
      <c r="W934" s="641"/>
      <c r="X934" s="641"/>
      <c r="Y934" s="641"/>
      <c r="Z934" s="641"/>
      <c r="AA934" s="641"/>
      <c r="AB934" s="641"/>
      <c r="AC934" s="641"/>
      <c r="AD934" s="641"/>
      <c r="AE934" s="641"/>
      <c r="AF934" s="641"/>
      <c r="AG934" s="641"/>
      <c r="AI934" s="373" t="str">
        <f t="shared" si="100"/>
        <v/>
      </c>
      <c r="AJ934" s="372" t="e">
        <f>VLOOKUP('別紙様式2-3（個表）'!$G934,【参考】数式用!$P$4:$Q$54,2, FALSE)</f>
        <v>#N/A</v>
      </c>
      <c r="AK934" s="372" t="e">
        <f>VLOOKUP('別紙様式2-3（個表）'!$G934,【参考】数式用!$P$4:$W$54,8, FALSE)</f>
        <v>#N/A</v>
      </c>
      <c r="AL934" s="372" t="e">
        <f>VLOOKUP('別紙様式2-3（個表）'!$G934,【参考】数式用!$P$4:$AD$54,15, FALSE)</f>
        <v>#N/A</v>
      </c>
      <c r="AM934" s="372" t="str">
        <f t="shared" si="101"/>
        <v/>
      </c>
      <c r="AN934" s="372" t="str">
        <f t="shared" si="102"/>
        <v/>
      </c>
      <c r="AO934" s="372" t="str">
        <f t="shared" si="103"/>
        <v/>
      </c>
      <c r="AP934" s="372" t="str">
        <f>IF(G934="", "", VLOOKUP(G934,【参考】数式用!$A$4:$M$54,13,FALSE))</f>
        <v/>
      </c>
      <c r="AQ934" s="46" t="str">
        <f t="shared" si="104"/>
        <v>―</v>
      </c>
    </row>
    <row r="935" spans="1:43" ht="45" customHeight="1">
      <c r="A935" s="114">
        <f t="shared" si="106"/>
        <v>921</v>
      </c>
      <c r="B935" s="115" t="str">
        <f>IF(基本情報入力シート!B978="","",基本情報入力シート!B978)</f>
        <v/>
      </c>
      <c r="C935" s="116" t="str">
        <f>IF(基本情報入力シート!L978="","",基本情報入力シート!L978)</f>
        <v/>
      </c>
      <c r="D935" s="116" t="str">
        <f>IF(基本情報入力シート!Q978="","",基本情報入力シート!Q978)</f>
        <v>愛知県</v>
      </c>
      <c r="E935" s="116" t="str">
        <f>IF(基本情報入力シート!V978="","",基本情報入力シート!V978)</f>
        <v/>
      </c>
      <c r="F935" s="116" t="str">
        <f>IF(基本情報入力シート!W978="","",基本情報入力シート!W978)</f>
        <v>事業所番号及びサービス名を入力してください。</v>
      </c>
      <c r="G935" s="116" t="str">
        <f>IF(基本情報入力シート!Z978="","",基本情報入力シート!Z978)</f>
        <v/>
      </c>
      <c r="H935" s="224" t="str">
        <f>IF(基本情報入力シート!AD978="","",基本情報入力シート!AD978)</f>
        <v/>
      </c>
      <c r="I935" s="362" t="str">
        <f>IF(基本情報入力シート!AE978="","",基本情報入力シート!AE978)</f>
        <v/>
      </c>
      <c r="J935" s="487"/>
      <c r="K935" s="491"/>
      <c r="L935" s="490"/>
      <c r="M935" s="363" t="str">
        <f>IF(G935="", "", VLOOKUP(AO935,【参考】数式用!$AZ$3:$BA$6, 2, FALSE))</f>
        <v/>
      </c>
      <c r="N935" s="364" t="str">
        <f>IF(G935="","",VLOOKUP(G935,【参考】数式用!$A$4:$L$54,MATCH('別紙様式2-3（個表）'!M935,【参考】数式用!$J$3:$L$3,0)+9,FALSE))</f>
        <v/>
      </c>
      <c r="O935" s="497" t="s">
        <v>2396</v>
      </c>
      <c r="P935" s="365" t="str">
        <f t="shared" si="105"/>
        <v>未入力あり</v>
      </c>
      <c r="Q935" s="273" t="str">
        <f>IFERROR(IF(P935="未入力あり","",ROUNDDOWN(ROUNDDOWN($H935*$I935,0)*VLOOKUP($G935,【参考】数式用!$A$4:$E$54,3, FALSE),0)),"")</f>
        <v/>
      </c>
      <c r="R935" s="273" t="str">
        <f>IF(AM935="×", 0,IF(P935="未入力あり","",ROUNDDOWN(ROUNDDOWN($H935*$I935,0)*VLOOKUP($G935,【参考】数式用!$A$4:$E$54,4,FALSE),0)))</f>
        <v/>
      </c>
      <c r="S935" s="366" t="str">
        <f>IF(AN935="×", 0,IF(P935="未入力あり","",ROUNDDOWN(ROUNDDOWN($H935*$I935,0)*VLOOKUP($G935,【参考】数式用!$A$4:$E$54,5, FALSE),0)))</f>
        <v/>
      </c>
      <c r="T935" s="369" t="s">
        <v>3907</v>
      </c>
      <c r="U935" s="370"/>
      <c r="V935" s="33"/>
      <c r="W935" s="641"/>
      <c r="X935" s="641"/>
      <c r="Y935" s="641"/>
      <c r="Z935" s="641"/>
      <c r="AA935" s="641"/>
      <c r="AB935" s="641"/>
      <c r="AC935" s="641"/>
      <c r="AD935" s="641"/>
      <c r="AE935" s="641"/>
      <c r="AF935" s="641"/>
      <c r="AG935" s="641"/>
      <c r="AI935" s="373" t="str">
        <f t="shared" si="100"/>
        <v/>
      </c>
      <c r="AJ935" s="372" t="e">
        <f>VLOOKUP('別紙様式2-3（個表）'!$G935,【参考】数式用!$P$4:$Q$54,2, FALSE)</f>
        <v>#N/A</v>
      </c>
      <c r="AK935" s="372" t="e">
        <f>VLOOKUP('別紙様式2-3（個表）'!$G935,【参考】数式用!$P$4:$W$54,8, FALSE)</f>
        <v>#N/A</v>
      </c>
      <c r="AL935" s="372" t="e">
        <f>VLOOKUP('別紙様式2-3（個表）'!$G935,【参考】数式用!$P$4:$AD$54,15, FALSE)</f>
        <v>#N/A</v>
      </c>
      <c r="AM935" s="372" t="str">
        <f t="shared" si="101"/>
        <v/>
      </c>
      <c r="AN935" s="372" t="str">
        <f t="shared" si="102"/>
        <v/>
      </c>
      <c r="AO935" s="372" t="str">
        <f t="shared" si="103"/>
        <v/>
      </c>
      <c r="AP935" s="372" t="str">
        <f>IF(G935="", "", VLOOKUP(G935,【参考】数式用!$A$4:$M$54,13,FALSE))</f>
        <v/>
      </c>
      <c r="AQ935" s="46" t="str">
        <f t="shared" si="104"/>
        <v>―</v>
      </c>
    </row>
    <row r="936" spans="1:43" ht="45" customHeight="1">
      <c r="A936" s="114">
        <f t="shared" si="106"/>
        <v>922</v>
      </c>
      <c r="B936" s="115" t="str">
        <f>IF(基本情報入力シート!B979="","",基本情報入力シート!B979)</f>
        <v/>
      </c>
      <c r="C936" s="116" t="str">
        <f>IF(基本情報入力シート!L979="","",基本情報入力シート!L979)</f>
        <v/>
      </c>
      <c r="D936" s="116" t="str">
        <f>IF(基本情報入力シート!Q979="","",基本情報入力シート!Q979)</f>
        <v>愛知県</v>
      </c>
      <c r="E936" s="116" t="str">
        <f>IF(基本情報入力シート!V979="","",基本情報入力シート!V979)</f>
        <v/>
      </c>
      <c r="F936" s="116" t="str">
        <f>IF(基本情報入力シート!W979="","",基本情報入力シート!W979)</f>
        <v>事業所番号及びサービス名を入力してください。</v>
      </c>
      <c r="G936" s="116" t="str">
        <f>IF(基本情報入力シート!Z979="","",基本情報入力シート!Z979)</f>
        <v/>
      </c>
      <c r="H936" s="224" t="str">
        <f>IF(基本情報入力シート!AD979="","",基本情報入力シート!AD979)</f>
        <v/>
      </c>
      <c r="I936" s="362" t="str">
        <f>IF(基本情報入力シート!AE979="","",基本情報入力シート!AE979)</f>
        <v/>
      </c>
      <c r="J936" s="487"/>
      <c r="K936" s="491"/>
      <c r="L936" s="490"/>
      <c r="M936" s="363" t="str">
        <f>IF(G936="", "", VLOOKUP(AO936,【参考】数式用!$AZ$3:$BA$6, 2, FALSE))</f>
        <v/>
      </c>
      <c r="N936" s="364" t="str">
        <f>IF(G936="","",VLOOKUP(G936,【参考】数式用!$A$4:$L$54,MATCH('別紙様式2-3（個表）'!M936,【参考】数式用!$J$3:$L$3,0)+9,FALSE))</f>
        <v/>
      </c>
      <c r="O936" s="497" t="s">
        <v>2396</v>
      </c>
      <c r="P936" s="365" t="str">
        <f t="shared" si="105"/>
        <v>未入力あり</v>
      </c>
      <c r="Q936" s="273" t="str">
        <f>IFERROR(IF(P936="未入力あり","",ROUNDDOWN(ROUNDDOWN($H936*$I936,0)*VLOOKUP($G936,【参考】数式用!$A$4:$E$54,3, FALSE),0)),"")</f>
        <v/>
      </c>
      <c r="R936" s="273" t="str">
        <f>IF(AM936="×", 0,IF(P936="未入力あり","",ROUNDDOWN(ROUNDDOWN($H936*$I936,0)*VLOOKUP($G936,【参考】数式用!$A$4:$E$54,4,FALSE),0)))</f>
        <v/>
      </c>
      <c r="S936" s="366" t="str">
        <f>IF(AN936="×", 0,IF(P936="未入力あり","",ROUNDDOWN(ROUNDDOWN($H936*$I936,0)*VLOOKUP($G936,【参考】数式用!$A$4:$E$54,5, FALSE),0)))</f>
        <v/>
      </c>
      <c r="T936" s="369" t="s">
        <v>3907</v>
      </c>
      <c r="U936" s="370"/>
      <c r="V936" s="33"/>
      <c r="W936" s="641"/>
      <c r="X936" s="641"/>
      <c r="Y936" s="641"/>
      <c r="Z936" s="641"/>
      <c r="AA936" s="641"/>
      <c r="AB936" s="641"/>
      <c r="AC936" s="641"/>
      <c r="AD936" s="641"/>
      <c r="AE936" s="641"/>
      <c r="AF936" s="641"/>
      <c r="AG936" s="641"/>
      <c r="AI936" s="373" t="str">
        <f t="shared" si="100"/>
        <v/>
      </c>
      <c r="AJ936" s="372" t="e">
        <f>VLOOKUP('別紙様式2-3（個表）'!$G936,【参考】数式用!$P$4:$Q$54,2, FALSE)</f>
        <v>#N/A</v>
      </c>
      <c r="AK936" s="372" t="e">
        <f>VLOOKUP('別紙様式2-3（個表）'!$G936,【参考】数式用!$P$4:$W$54,8, FALSE)</f>
        <v>#N/A</v>
      </c>
      <c r="AL936" s="372" t="e">
        <f>VLOOKUP('別紙様式2-3（個表）'!$G936,【参考】数式用!$P$4:$AD$54,15, FALSE)</f>
        <v>#N/A</v>
      </c>
      <c r="AM936" s="372" t="str">
        <f t="shared" si="101"/>
        <v/>
      </c>
      <c r="AN936" s="372" t="str">
        <f t="shared" si="102"/>
        <v/>
      </c>
      <c r="AO936" s="372" t="str">
        <f t="shared" si="103"/>
        <v/>
      </c>
      <c r="AP936" s="372" t="str">
        <f>IF(G936="", "", VLOOKUP(G936,【参考】数式用!$A$4:$M$54,13,FALSE))</f>
        <v/>
      </c>
      <c r="AQ936" s="46" t="str">
        <f t="shared" si="104"/>
        <v>―</v>
      </c>
    </row>
    <row r="937" spans="1:43" ht="45" customHeight="1">
      <c r="A937" s="114">
        <f t="shared" si="106"/>
        <v>923</v>
      </c>
      <c r="B937" s="115" t="str">
        <f>IF(基本情報入力シート!B980="","",基本情報入力シート!B980)</f>
        <v/>
      </c>
      <c r="C937" s="116" t="str">
        <f>IF(基本情報入力シート!L980="","",基本情報入力シート!L980)</f>
        <v/>
      </c>
      <c r="D937" s="116" t="str">
        <f>IF(基本情報入力シート!Q980="","",基本情報入力シート!Q980)</f>
        <v>愛知県</v>
      </c>
      <c r="E937" s="116" t="str">
        <f>IF(基本情報入力シート!V980="","",基本情報入力シート!V980)</f>
        <v/>
      </c>
      <c r="F937" s="116" t="str">
        <f>IF(基本情報入力シート!W980="","",基本情報入力シート!W980)</f>
        <v>事業所番号及びサービス名を入力してください。</v>
      </c>
      <c r="G937" s="116" t="str">
        <f>IF(基本情報入力シート!Z980="","",基本情報入力シート!Z980)</f>
        <v/>
      </c>
      <c r="H937" s="224" t="str">
        <f>IF(基本情報入力シート!AD980="","",基本情報入力シート!AD980)</f>
        <v/>
      </c>
      <c r="I937" s="362" t="str">
        <f>IF(基本情報入力シート!AE980="","",基本情報入力シート!AE980)</f>
        <v/>
      </c>
      <c r="J937" s="487"/>
      <c r="K937" s="491"/>
      <c r="L937" s="490"/>
      <c r="M937" s="363" t="str">
        <f>IF(G937="", "", VLOOKUP(AO937,【参考】数式用!$AZ$3:$BA$6, 2, FALSE))</f>
        <v/>
      </c>
      <c r="N937" s="364" t="str">
        <f>IF(G937="","",VLOOKUP(G937,【参考】数式用!$A$4:$L$54,MATCH('別紙様式2-3（個表）'!M937,【参考】数式用!$J$3:$L$3,0)+9,FALSE))</f>
        <v/>
      </c>
      <c r="O937" s="497" t="s">
        <v>2396</v>
      </c>
      <c r="P937" s="365" t="str">
        <f t="shared" si="105"/>
        <v>未入力あり</v>
      </c>
      <c r="Q937" s="273" t="str">
        <f>IFERROR(IF(P937="未入力あり","",ROUNDDOWN(ROUNDDOWN($H937*$I937,0)*VLOOKUP($G937,【参考】数式用!$A$4:$E$54,3, FALSE),0)),"")</f>
        <v/>
      </c>
      <c r="R937" s="273" t="str">
        <f>IF(AM937="×", 0,IF(P937="未入力あり","",ROUNDDOWN(ROUNDDOWN($H937*$I937,0)*VLOOKUP($G937,【参考】数式用!$A$4:$E$54,4,FALSE),0)))</f>
        <v/>
      </c>
      <c r="S937" s="366" t="str">
        <f>IF(AN937="×", 0,IF(P937="未入力あり","",ROUNDDOWN(ROUNDDOWN($H937*$I937,0)*VLOOKUP($G937,【参考】数式用!$A$4:$E$54,5, FALSE),0)))</f>
        <v/>
      </c>
      <c r="T937" s="369" t="s">
        <v>3907</v>
      </c>
      <c r="U937" s="370"/>
      <c r="V937" s="33"/>
      <c r="W937" s="641"/>
      <c r="X937" s="641"/>
      <c r="Y937" s="641"/>
      <c r="Z937" s="641"/>
      <c r="AA937" s="641"/>
      <c r="AB937" s="641"/>
      <c r="AC937" s="641"/>
      <c r="AD937" s="641"/>
      <c r="AE937" s="641"/>
      <c r="AF937" s="641"/>
      <c r="AG937" s="641"/>
      <c r="AI937" s="373" t="str">
        <f t="shared" si="100"/>
        <v/>
      </c>
      <c r="AJ937" s="372" t="e">
        <f>VLOOKUP('別紙様式2-3（個表）'!$G937,【参考】数式用!$P$4:$Q$54,2, FALSE)</f>
        <v>#N/A</v>
      </c>
      <c r="AK937" s="372" t="e">
        <f>VLOOKUP('別紙様式2-3（個表）'!$G937,【参考】数式用!$P$4:$W$54,8, FALSE)</f>
        <v>#N/A</v>
      </c>
      <c r="AL937" s="372" t="e">
        <f>VLOOKUP('別紙様式2-3（個表）'!$G937,【参考】数式用!$P$4:$AD$54,15, FALSE)</f>
        <v>#N/A</v>
      </c>
      <c r="AM937" s="372" t="str">
        <f t="shared" si="101"/>
        <v/>
      </c>
      <c r="AN937" s="372" t="str">
        <f t="shared" si="102"/>
        <v/>
      </c>
      <c r="AO937" s="372" t="str">
        <f t="shared" si="103"/>
        <v/>
      </c>
      <c r="AP937" s="372" t="str">
        <f>IF(G937="", "", VLOOKUP(G937,【参考】数式用!$A$4:$M$54,13,FALSE))</f>
        <v/>
      </c>
      <c r="AQ937" s="46" t="str">
        <f t="shared" si="104"/>
        <v>―</v>
      </c>
    </row>
    <row r="938" spans="1:43" ht="45" customHeight="1">
      <c r="A938" s="114">
        <f t="shared" si="106"/>
        <v>924</v>
      </c>
      <c r="B938" s="115" t="str">
        <f>IF(基本情報入力シート!B981="","",基本情報入力シート!B981)</f>
        <v/>
      </c>
      <c r="C938" s="116" t="str">
        <f>IF(基本情報入力シート!L981="","",基本情報入力シート!L981)</f>
        <v/>
      </c>
      <c r="D938" s="116" t="str">
        <f>IF(基本情報入力シート!Q981="","",基本情報入力シート!Q981)</f>
        <v>愛知県</v>
      </c>
      <c r="E938" s="116" t="str">
        <f>IF(基本情報入力シート!V981="","",基本情報入力シート!V981)</f>
        <v/>
      </c>
      <c r="F938" s="116" t="str">
        <f>IF(基本情報入力シート!W981="","",基本情報入力シート!W981)</f>
        <v>事業所番号及びサービス名を入力してください。</v>
      </c>
      <c r="G938" s="116" t="str">
        <f>IF(基本情報入力シート!Z981="","",基本情報入力シート!Z981)</f>
        <v/>
      </c>
      <c r="H938" s="224" t="str">
        <f>IF(基本情報入力シート!AD981="","",基本情報入力シート!AD981)</f>
        <v/>
      </c>
      <c r="I938" s="362" t="str">
        <f>IF(基本情報入力シート!AE981="","",基本情報入力シート!AE981)</f>
        <v/>
      </c>
      <c r="J938" s="487"/>
      <c r="K938" s="491"/>
      <c r="L938" s="490"/>
      <c r="M938" s="363" t="str">
        <f>IF(G938="", "", VLOOKUP(AO938,【参考】数式用!$AZ$3:$BA$6, 2, FALSE))</f>
        <v/>
      </c>
      <c r="N938" s="364" t="str">
        <f>IF(G938="","",VLOOKUP(G938,【参考】数式用!$A$4:$L$54,MATCH('別紙様式2-3（個表）'!M938,【参考】数式用!$J$3:$L$3,0)+9,FALSE))</f>
        <v/>
      </c>
      <c r="O938" s="497" t="s">
        <v>2396</v>
      </c>
      <c r="P938" s="365" t="str">
        <f t="shared" si="105"/>
        <v>未入力あり</v>
      </c>
      <c r="Q938" s="273" t="str">
        <f>IFERROR(IF(P938="未入力あり","",ROUNDDOWN(ROUNDDOWN($H938*$I938,0)*VLOOKUP($G938,【参考】数式用!$A$4:$E$54,3, FALSE),0)),"")</f>
        <v/>
      </c>
      <c r="R938" s="273" t="str">
        <f>IF(AM938="×", 0,IF(P938="未入力あり","",ROUNDDOWN(ROUNDDOWN($H938*$I938,0)*VLOOKUP($G938,【参考】数式用!$A$4:$E$54,4,FALSE),0)))</f>
        <v/>
      </c>
      <c r="S938" s="366" t="str">
        <f>IF(AN938="×", 0,IF(P938="未入力あり","",ROUNDDOWN(ROUNDDOWN($H938*$I938,0)*VLOOKUP($G938,【参考】数式用!$A$4:$E$54,5, FALSE),0)))</f>
        <v/>
      </c>
      <c r="T938" s="369" t="s">
        <v>3907</v>
      </c>
      <c r="U938" s="370"/>
      <c r="V938" s="33"/>
      <c r="W938" s="641"/>
      <c r="X938" s="641"/>
      <c r="Y938" s="641"/>
      <c r="Z938" s="641"/>
      <c r="AA938" s="641"/>
      <c r="AB938" s="641"/>
      <c r="AC938" s="641"/>
      <c r="AD938" s="641"/>
      <c r="AE938" s="641"/>
      <c r="AF938" s="641"/>
      <c r="AG938" s="641"/>
      <c r="AI938" s="373" t="str">
        <f t="shared" si="100"/>
        <v/>
      </c>
      <c r="AJ938" s="372" t="e">
        <f>VLOOKUP('別紙様式2-3（個表）'!$G938,【参考】数式用!$P$4:$Q$54,2, FALSE)</f>
        <v>#N/A</v>
      </c>
      <c r="AK938" s="372" t="e">
        <f>VLOOKUP('別紙様式2-3（個表）'!$G938,【参考】数式用!$P$4:$W$54,8, FALSE)</f>
        <v>#N/A</v>
      </c>
      <c r="AL938" s="372" t="e">
        <f>VLOOKUP('別紙様式2-3（個表）'!$G938,【参考】数式用!$P$4:$AD$54,15, FALSE)</f>
        <v>#N/A</v>
      </c>
      <c r="AM938" s="372" t="str">
        <f t="shared" si="101"/>
        <v/>
      </c>
      <c r="AN938" s="372" t="str">
        <f t="shared" si="102"/>
        <v/>
      </c>
      <c r="AO938" s="372" t="str">
        <f t="shared" si="103"/>
        <v/>
      </c>
      <c r="AP938" s="372" t="str">
        <f>IF(G938="", "", VLOOKUP(G938,【参考】数式用!$A$4:$M$54,13,FALSE))</f>
        <v/>
      </c>
      <c r="AQ938" s="46" t="str">
        <f t="shared" si="104"/>
        <v>―</v>
      </c>
    </row>
    <row r="939" spans="1:43" ht="45" customHeight="1">
      <c r="A939" s="114">
        <f t="shared" si="106"/>
        <v>925</v>
      </c>
      <c r="B939" s="115" t="str">
        <f>IF(基本情報入力シート!B982="","",基本情報入力シート!B982)</f>
        <v/>
      </c>
      <c r="C939" s="116" t="str">
        <f>IF(基本情報入力シート!L982="","",基本情報入力シート!L982)</f>
        <v/>
      </c>
      <c r="D939" s="116" t="str">
        <f>IF(基本情報入力シート!Q982="","",基本情報入力シート!Q982)</f>
        <v>愛知県</v>
      </c>
      <c r="E939" s="116" t="str">
        <f>IF(基本情報入力シート!V982="","",基本情報入力シート!V982)</f>
        <v/>
      </c>
      <c r="F939" s="116" t="str">
        <f>IF(基本情報入力シート!W982="","",基本情報入力シート!W982)</f>
        <v>事業所番号及びサービス名を入力してください。</v>
      </c>
      <c r="G939" s="116" t="str">
        <f>IF(基本情報入力シート!Z982="","",基本情報入力シート!Z982)</f>
        <v/>
      </c>
      <c r="H939" s="224" t="str">
        <f>IF(基本情報入力シート!AD982="","",基本情報入力シート!AD982)</f>
        <v/>
      </c>
      <c r="I939" s="362" t="str">
        <f>IF(基本情報入力シート!AE982="","",基本情報入力シート!AE982)</f>
        <v/>
      </c>
      <c r="J939" s="487"/>
      <c r="K939" s="491"/>
      <c r="L939" s="490"/>
      <c r="M939" s="363" t="str">
        <f>IF(G939="", "", VLOOKUP(AO939,【参考】数式用!$AZ$3:$BA$6, 2, FALSE))</f>
        <v/>
      </c>
      <c r="N939" s="364" t="str">
        <f>IF(G939="","",VLOOKUP(G939,【参考】数式用!$A$4:$L$54,MATCH('別紙様式2-3（個表）'!M939,【参考】数式用!$J$3:$L$3,0)+9,FALSE))</f>
        <v/>
      </c>
      <c r="O939" s="497" t="s">
        <v>2396</v>
      </c>
      <c r="P939" s="365" t="str">
        <f t="shared" si="105"/>
        <v>未入力あり</v>
      </c>
      <c r="Q939" s="273" t="str">
        <f>IFERROR(IF(P939="未入力あり","",ROUNDDOWN(ROUNDDOWN($H939*$I939,0)*VLOOKUP($G939,【参考】数式用!$A$4:$E$54,3, FALSE),0)),"")</f>
        <v/>
      </c>
      <c r="R939" s="273" t="str">
        <f>IF(AM939="×", 0,IF(P939="未入力あり","",ROUNDDOWN(ROUNDDOWN($H939*$I939,0)*VLOOKUP($G939,【参考】数式用!$A$4:$E$54,4,FALSE),0)))</f>
        <v/>
      </c>
      <c r="S939" s="366" t="str">
        <f>IF(AN939="×", 0,IF(P939="未入力あり","",ROUNDDOWN(ROUNDDOWN($H939*$I939,0)*VLOOKUP($G939,【参考】数式用!$A$4:$E$54,5, FALSE),0)))</f>
        <v/>
      </c>
      <c r="T939" s="369" t="s">
        <v>3907</v>
      </c>
      <c r="U939" s="370"/>
      <c r="V939" s="33"/>
      <c r="W939" s="641"/>
      <c r="X939" s="641"/>
      <c r="Y939" s="641"/>
      <c r="Z939" s="641"/>
      <c r="AA939" s="641"/>
      <c r="AB939" s="641"/>
      <c r="AC939" s="641"/>
      <c r="AD939" s="641"/>
      <c r="AE939" s="641"/>
      <c r="AF939" s="641"/>
      <c r="AG939" s="641"/>
      <c r="AI939" s="373" t="str">
        <f t="shared" si="100"/>
        <v/>
      </c>
      <c r="AJ939" s="372" t="e">
        <f>VLOOKUP('別紙様式2-3（個表）'!$G939,【参考】数式用!$P$4:$Q$54,2, FALSE)</f>
        <v>#N/A</v>
      </c>
      <c r="AK939" s="372" t="e">
        <f>VLOOKUP('別紙様式2-3（個表）'!$G939,【参考】数式用!$P$4:$W$54,8, FALSE)</f>
        <v>#N/A</v>
      </c>
      <c r="AL939" s="372" t="e">
        <f>VLOOKUP('別紙様式2-3（個表）'!$G939,【参考】数式用!$P$4:$AD$54,15, FALSE)</f>
        <v>#N/A</v>
      </c>
      <c r="AM939" s="372" t="str">
        <f t="shared" si="101"/>
        <v/>
      </c>
      <c r="AN939" s="372" t="str">
        <f t="shared" si="102"/>
        <v/>
      </c>
      <c r="AO939" s="372" t="str">
        <f t="shared" si="103"/>
        <v/>
      </c>
      <c r="AP939" s="372" t="str">
        <f>IF(G939="", "", VLOOKUP(G939,【参考】数式用!$A$4:$M$54,13,FALSE))</f>
        <v/>
      </c>
      <c r="AQ939" s="46" t="str">
        <f t="shared" si="104"/>
        <v>―</v>
      </c>
    </row>
    <row r="940" spans="1:43" ht="45" customHeight="1">
      <c r="A940" s="114">
        <f t="shared" si="106"/>
        <v>926</v>
      </c>
      <c r="B940" s="115" t="str">
        <f>IF(基本情報入力シート!B983="","",基本情報入力シート!B983)</f>
        <v/>
      </c>
      <c r="C940" s="116" t="str">
        <f>IF(基本情報入力シート!L983="","",基本情報入力シート!L983)</f>
        <v/>
      </c>
      <c r="D940" s="116" t="str">
        <f>IF(基本情報入力シート!Q983="","",基本情報入力シート!Q983)</f>
        <v>愛知県</v>
      </c>
      <c r="E940" s="116" t="str">
        <f>IF(基本情報入力シート!V983="","",基本情報入力シート!V983)</f>
        <v/>
      </c>
      <c r="F940" s="116" t="str">
        <f>IF(基本情報入力シート!W983="","",基本情報入力シート!W983)</f>
        <v>事業所番号及びサービス名を入力してください。</v>
      </c>
      <c r="G940" s="116" t="str">
        <f>IF(基本情報入力シート!Z983="","",基本情報入力シート!Z983)</f>
        <v/>
      </c>
      <c r="H940" s="224" t="str">
        <f>IF(基本情報入力シート!AD983="","",基本情報入力シート!AD983)</f>
        <v/>
      </c>
      <c r="I940" s="362" t="str">
        <f>IF(基本情報入力シート!AE983="","",基本情報入力シート!AE983)</f>
        <v/>
      </c>
      <c r="J940" s="487"/>
      <c r="K940" s="491"/>
      <c r="L940" s="490"/>
      <c r="M940" s="363" t="str">
        <f>IF(G940="", "", VLOOKUP(AO940,【参考】数式用!$AZ$3:$BA$6, 2, FALSE))</f>
        <v/>
      </c>
      <c r="N940" s="364" t="str">
        <f>IF(G940="","",VLOOKUP(G940,【参考】数式用!$A$4:$L$54,MATCH('別紙様式2-3（個表）'!M940,【参考】数式用!$J$3:$L$3,0)+9,FALSE))</f>
        <v/>
      </c>
      <c r="O940" s="497" t="s">
        <v>2396</v>
      </c>
      <c r="P940" s="365" t="str">
        <f t="shared" si="105"/>
        <v>未入力あり</v>
      </c>
      <c r="Q940" s="273" t="str">
        <f>IFERROR(IF(P940="未入力あり","",ROUNDDOWN(ROUNDDOWN($H940*$I940,0)*VLOOKUP($G940,【参考】数式用!$A$4:$E$54,3, FALSE),0)),"")</f>
        <v/>
      </c>
      <c r="R940" s="273" t="str">
        <f>IF(AM940="×", 0,IF(P940="未入力あり","",ROUNDDOWN(ROUNDDOWN($H940*$I940,0)*VLOOKUP($G940,【参考】数式用!$A$4:$E$54,4,FALSE),0)))</f>
        <v/>
      </c>
      <c r="S940" s="366" t="str">
        <f>IF(AN940="×", 0,IF(P940="未入力あり","",ROUNDDOWN(ROUNDDOWN($H940*$I940,0)*VLOOKUP($G940,【参考】数式用!$A$4:$E$54,5, FALSE),0)))</f>
        <v/>
      </c>
      <c r="T940" s="369" t="s">
        <v>3907</v>
      </c>
      <c r="U940" s="370"/>
      <c r="V940" s="33"/>
      <c r="W940" s="641"/>
      <c r="X940" s="641"/>
      <c r="Y940" s="641"/>
      <c r="Z940" s="641"/>
      <c r="AA940" s="641"/>
      <c r="AB940" s="641"/>
      <c r="AC940" s="641"/>
      <c r="AD940" s="641"/>
      <c r="AE940" s="641"/>
      <c r="AF940" s="641"/>
      <c r="AG940" s="641"/>
      <c r="AI940" s="373" t="str">
        <f t="shared" si="100"/>
        <v/>
      </c>
      <c r="AJ940" s="372" t="e">
        <f>VLOOKUP('別紙様式2-3（個表）'!$G940,【参考】数式用!$P$4:$Q$54,2, FALSE)</f>
        <v>#N/A</v>
      </c>
      <c r="AK940" s="372" t="e">
        <f>VLOOKUP('別紙様式2-3（個表）'!$G940,【参考】数式用!$P$4:$W$54,8, FALSE)</f>
        <v>#N/A</v>
      </c>
      <c r="AL940" s="372" t="e">
        <f>VLOOKUP('別紙様式2-3（個表）'!$G940,【参考】数式用!$P$4:$AD$54,15, FALSE)</f>
        <v>#N/A</v>
      </c>
      <c r="AM940" s="372" t="str">
        <f t="shared" si="101"/>
        <v/>
      </c>
      <c r="AN940" s="372" t="str">
        <f t="shared" si="102"/>
        <v/>
      </c>
      <c r="AO940" s="372" t="str">
        <f t="shared" si="103"/>
        <v/>
      </c>
      <c r="AP940" s="372" t="str">
        <f>IF(G940="", "", VLOOKUP(G940,【参考】数式用!$A$4:$M$54,13,FALSE))</f>
        <v/>
      </c>
      <c r="AQ940" s="46" t="str">
        <f t="shared" si="104"/>
        <v>―</v>
      </c>
    </row>
    <row r="941" spans="1:43" ht="45" customHeight="1">
      <c r="A941" s="114">
        <f t="shared" si="106"/>
        <v>927</v>
      </c>
      <c r="B941" s="115" t="str">
        <f>IF(基本情報入力シート!B984="","",基本情報入力シート!B984)</f>
        <v/>
      </c>
      <c r="C941" s="116" t="str">
        <f>IF(基本情報入力シート!L984="","",基本情報入力シート!L984)</f>
        <v/>
      </c>
      <c r="D941" s="116" t="str">
        <f>IF(基本情報入力シート!Q984="","",基本情報入力シート!Q984)</f>
        <v>愛知県</v>
      </c>
      <c r="E941" s="116" t="str">
        <f>IF(基本情報入力シート!V984="","",基本情報入力シート!V984)</f>
        <v/>
      </c>
      <c r="F941" s="116" t="str">
        <f>IF(基本情報入力シート!W984="","",基本情報入力シート!W984)</f>
        <v>事業所番号及びサービス名を入力してください。</v>
      </c>
      <c r="G941" s="116" t="str">
        <f>IF(基本情報入力シート!Z984="","",基本情報入力シート!Z984)</f>
        <v/>
      </c>
      <c r="H941" s="224" t="str">
        <f>IF(基本情報入力シート!AD984="","",基本情報入力シート!AD984)</f>
        <v/>
      </c>
      <c r="I941" s="362" t="str">
        <f>IF(基本情報入力シート!AE984="","",基本情報入力シート!AE984)</f>
        <v/>
      </c>
      <c r="J941" s="487"/>
      <c r="K941" s="491"/>
      <c r="L941" s="490"/>
      <c r="M941" s="363" t="str">
        <f>IF(G941="", "", VLOOKUP(AO941,【参考】数式用!$AZ$3:$BA$6, 2, FALSE))</f>
        <v/>
      </c>
      <c r="N941" s="364" t="str">
        <f>IF(G941="","",VLOOKUP(G941,【参考】数式用!$A$4:$L$54,MATCH('別紙様式2-3（個表）'!M941,【参考】数式用!$J$3:$L$3,0)+9,FALSE))</f>
        <v/>
      </c>
      <c r="O941" s="497" t="s">
        <v>2396</v>
      </c>
      <c r="P941" s="365" t="str">
        <f t="shared" si="105"/>
        <v>未入力あり</v>
      </c>
      <c r="Q941" s="273" t="str">
        <f>IFERROR(IF(P941="未入力あり","",ROUNDDOWN(ROUNDDOWN($H941*$I941,0)*VLOOKUP($G941,【参考】数式用!$A$4:$E$54,3, FALSE),0)),"")</f>
        <v/>
      </c>
      <c r="R941" s="273" t="str">
        <f>IF(AM941="×", 0,IF(P941="未入力あり","",ROUNDDOWN(ROUNDDOWN($H941*$I941,0)*VLOOKUP($G941,【参考】数式用!$A$4:$E$54,4,FALSE),0)))</f>
        <v/>
      </c>
      <c r="S941" s="366" t="str">
        <f>IF(AN941="×", 0,IF(P941="未入力あり","",ROUNDDOWN(ROUNDDOWN($H941*$I941,0)*VLOOKUP($G941,【参考】数式用!$A$4:$E$54,5, FALSE),0)))</f>
        <v/>
      </c>
      <c r="T941" s="369" t="s">
        <v>3907</v>
      </c>
      <c r="U941" s="370"/>
      <c r="V941" s="33"/>
      <c r="W941" s="641"/>
      <c r="X941" s="641"/>
      <c r="Y941" s="641"/>
      <c r="Z941" s="641"/>
      <c r="AA941" s="641"/>
      <c r="AB941" s="641"/>
      <c r="AC941" s="641"/>
      <c r="AD941" s="641"/>
      <c r="AE941" s="641"/>
      <c r="AF941" s="641"/>
      <c r="AG941" s="641"/>
      <c r="AI941" s="373" t="str">
        <f t="shared" si="100"/>
        <v/>
      </c>
      <c r="AJ941" s="372" t="e">
        <f>VLOOKUP('別紙様式2-3（個表）'!$G941,【参考】数式用!$P$4:$Q$54,2, FALSE)</f>
        <v>#N/A</v>
      </c>
      <c r="AK941" s="372" t="e">
        <f>VLOOKUP('別紙様式2-3（個表）'!$G941,【参考】数式用!$P$4:$W$54,8, FALSE)</f>
        <v>#N/A</v>
      </c>
      <c r="AL941" s="372" t="e">
        <f>VLOOKUP('別紙様式2-3（個表）'!$G941,【参考】数式用!$P$4:$AD$54,15, FALSE)</f>
        <v>#N/A</v>
      </c>
      <c r="AM941" s="372" t="str">
        <f t="shared" si="101"/>
        <v/>
      </c>
      <c r="AN941" s="372" t="str">
        <f t="shared" si="102"/>
        <v/>
      </c>
      <c r="AO941" s="372" t="str">
        <f t="shared" si="103"/>
        <v/>
      </c>
      <c r="AP941" s="372" t="str">
        <f>IF(G941="", "", VLOOKUP(G941,【参考】数式用!$A$4:$M$54,13,FALSE))</f>
        <v/>
      </c>
      <c r="AQ941" s="46" t="str">
        <f t="shared" si="104"/>
        <v>―</v>
      </c>
    </row>
    <row r="942" spans="1:43" ht="45" customHeight="1">
      <c r="A942" s="114">
        <f t="shared" si="106"/>
        <v>928</v>
      </c>
      <c r="B942" s="115" t="str">
        <f>IF(基本情報入力シート!B985="","",基本情報入力シート!B985)</f>
        <v/>
      </c>
      <c r="C942" s="116" t="str">
        <f>IF(基本情報入力シート!L985="","",基本情報入力シート!L985)</f>
        <v/>
      </c>
      <c r="D942" s="116" t="str">
        <f>IF(基本情報入力シート!Q985="","",基本情報入力シート!Q985)</f>
        <v>愛知県</v>
      </c>
      <c r="E942" s="116" t="str">
        <f>IF(基本情報入力シート!V985="","",基本情報入力シート!V985)</f>
        <v/>
      </c>
      <c r="F942" s="116" t="str">
        <f>IF(基本情報入力シート!W985="","",基本情報入力シート!W985)</f>
        <v>事業所番号及びサービス名を入力してください。</v>
      </c>
      <c r="G942" s="116" t="str">
        <f>IF(基本情報入力シート!Z985="","",基本情報入力シート!Z985)</f>
        <v/>
      </c>
      <c r="H942" s="224" t="str">
        <f>IF(基本情報入力シート!AD985="","",基本情報入力シート!AD985)</f>
        <v/>
      </c>
      <c r="I942" s="362" t="str">
        <f>IF(基本情報入力シート!AE985="","",基本情報入力シート!AE985)</f>
        <v/>
      </c>
      <c r="J942" s="487"/>
      <c r="K942" s="491"/>
      <c r="L942" s="490"/>
      <c r="M942" s="363" t="str">
        <f>IF(G942="", "", VLOOKUP(AO942,【参考】数式用!$AZ$3:$BA$6, 2, FALSE))</f>
        <v/>
      </c>
      <c r="N942" s="364" t="str">
        <f>IF(G942="","",VLOOKUP(G942,【参考】数式用!$A$4:$L$54,MATCH('別紙様式2-3（個表）'!M942,【参考】数式用!$J$3:$L$3,0)+9,FALSE))</f>
        <v/>
      </c>
      <c r="O942" s="497" t="s">
        <v>2396</v>
      </c>
      <c r="P942" s="365" t="str">
        <f t="shared" si="105"/>
        <v>未入力あり</v>
      </c>
      <c r="Q942" s="273" t="str">
        <f>IFERROR(IF(P942="未入力あり","",ROUNDDOWN(ROUNDDOWN($H942*$I942,0)*VLOOKUP($G942,【参考】数式用!$A$4:$E$54,3, FALSE),0)),"")</f>
        <v/>
      </c>
      <c r="R942" s="273" t="str">
        <f>IF(AM942="×", 0,IF(P942="未入力あり","",ROUNDDOWN(ROUNDDOWN($H942*$I942,0)*VLOOKUP($G942,【参考】数式用!$A$4:$E$54,4,FALSE),0)))</f>
        <v/>
      </c>
      <c r="S942" s="366" t="str">
        <f>IF(AN942="×", 0,IF(P942="未入力あり","",ROUNDDOWN(ROUNDDOWN($H942*$I942,0)*VLOOKUP($G942,【参考】数式用!$A$4:$E$54,5, FALSE),0)))</f>
        <v/>
      </c>
      <c r="T942" s="369" t="s">
        <v>3907</v>
      </c>
      <c r="U942" s="370"/>
      <c r="V942" s="33"/>
      <c r="W942" s="641"/>
      <c r="X942" s="641"/>
      <c r="Y942" s="641"/>
      <c r="Z942" s="641"/>
      <c r="AA942" s="641"/>
      <c r="AB942" s="641"/>
      <c r="AC942" s="641"/>
      <c r="AD942" s="641"/>
      <c r="AE942" s="641"/>
      <c r="AF942" s="641"/>
      <c r="AG942" s="641"/>
      <c r="AI942" s="373" t="str">
        <f t="shared" si="100"/>
        <v/>
      </c>
      <c r="AJ942" s="372" t="e">
        <f>VLOOKUP('別紙様式2-3（個表）'!$G942,【参考】数式用!$P$4:$Q$54,2, FALSE)</f>
        <v>#N/A</v>
      </c>
      <c r="AK942" s="372" t="e">
        <f>VLOOKUP('別紙様式2-3（個表）'!$G942,【参考】数式用!$P$4:$W$54,8, FALSE)</f>
        <v>#N/A</v>
      </c>
      <c r="AL942" s="372" t="e">
        <f>VLOOKUP('別紙様式2-3（個表）'!$G942,【参考】数式用!$P$4:$AD$54,15, FALSE)</f>
        <v>#N/A</v>
      </c>
      <c r="AM942" s="372" t="str">
        <f t="shared" si="101"/>
        <v/>
      </c>
      <c r="AN942" s="372" t="str">
        <f t="shared" si="102"/>
        <v/>
      </c>
      <c r="AO942" s="372" t="str">
        <f t="shared" si="103"/>
        <v/>
      </c>
      <c r="AP942" s="372" t="str">
        <f>IF(G942="", "", VLOOKUP(G942,【参考】数式用!$A$4:$M$54,13,FALSE))</f>
        <v/>
      </c>
      <c r="AQ942" s="46" t="str">
        <f t="shared" si="104"/>
        <v>―</v>
      </c>
    </row>
    <row r="943" spans="1:43" ht="45" customHeight="1">
      <c r="A943" s="114">
        <f t="shared" si="106"/>
        <v>929</v>
      </c>
      <c r="B943" s="115" t="str">
        <f>IF(基本情報入力シート!B986="","",基本情報入力シート!B986)</f>
        <v/>
      </c>
      <c r="C943" s="116" t="str">
        <f>IF(基本情報入力シート!L986="","",基本情報入力シート!L986)</f>
        <v/>
      </c>
      <c r="D943" s="116" t="str">
        <f>IF(基本情報入力シート!Q986="","",基本情報入力シート!Q986)</f>
        <v>愛知県</v>
      </c>
      <c r="E943" s="116" t="str">
        <f>IF(基本情報入力シート!V986="","",基本情報入力シート!V986)</f>
        <v/>
      </c>
      <c r="F943" s="116" t="str">
        <f>IF(基本情報入力シート!W986="","",基本情報入力シート!W986)</f>
        <v>事業所番号及びサービス名を入力してください。</v>
      </c>
      <c r="G943" s="116" t="str">
        <f>IF(基本情報入力シート!Z986="","",基本情報入力シート!Z986)</f>
        <v/>
      </c>
      <c r="H943" s="224" t="str">
        <f>IF(基本情報入力シート!AD986="","",基本情報入力シート!AD986)</f>
        <v/>
      </c>
      <c r="I943" s="362" t="str">
        <f>IF(基本情報入力シート!AE986="","",基本情報入力シート!AE986)</f>
        <v/>
      </c>
      <c r="J943" s="487"/>
      <c r="K943" s="491"/>
      <c r="L943" s="490"/>
      <c r="M943" s="363" t="str">
        <f>IF(G943="", "", VLOOKUP(AO943,【参考】数式用!$AZ$3:$BA$6, 2, FALSE))</f>
        <v/>
      </c>
      <c r="N943" s="364" t="str">
        <f>IF(G943="","",VLOOKUP(G943,【参考】数式用!$A$4:$L$54,MATCH('別紙様式2-3（個表）'!M943,【参考】数式用!$J$3:$L$3,0)+9,FALSE))</f>
        <v/>
      </c>
      <c r="O943" s="497" t="s">
        <v>2396</v>
      </c>
      <c r="P943" s="365" t="str">
        <f t="shared" si="105"/>
        <v>未入力あり</v>
      </c>
      <c r="Q943" s="273" t="str">
        <f>IFERROR(IF(P943="未入力あり","",ROUNDDOWN(ROUNDDOWN($H943*$I943,0)*VLOOKUP($G943,【参考】数式用!$A$4:$E$54,3, FALSE),0)),"")</f>
        <v/>
      </c>
      <c r="R943" s="273" t="str">
        <f>IF(AM943="×", 0,IF(P943="未入力あり","",ROUNDDOWN(ROUNDDOWN($H943*$I943,0)*VLOOKUP($G943,【参考】数式用!$A$4:$E$54,4,FALSE),0)))</f>
        <v/>
      </c>
      <c r="S943" s="366" t="str">
        <f>IF(AN943="×", 0,IF(P943="未入力あり","",ROUNDDOWN(ROUNDDOWN($H943*$I943,0)*VLOOKUP($G943,【参考】数式用!$A$4:$E$54,5, FALSE),0)))</f>
        <v/>
      </c>
      <c r="T943" s="369" t="s">
        <v>3907</v>
      </c>
      <c r="U943" s="370"/>
      <c r="V943" s="33"/>
      <c r="W943" s="641"/>
      <c r="X943" s="641"/>
      <c r="Y943" s="641"/>
      <c r="Z943" s="641"/>
      <c r="AA943" s="641"/>
      <c r="AB943" s="641"/>
      <c r="AC943" s="641"/>
      <c r="AD943" s="641"/>
      <c r="AE943" s="641"/>
      <c r="AF943" s="641"/>
      <c r="AG943" s="641"/>
      <c r="AI943" s="373" t="str">
        <f t="shared" si="100"/>
        <v/>
      </c>
      <c r="AJ943" s="372" t="e">
        <f>VLOOKUP('別紙様式2-3（個表）'!$G943,【参考】数式用!$P$4:$Q$54,2, FALSE)</f>
        <v>#N/A</v>
      </c>
      <c r="AK943" s="372" t="e">
        <f>VLOOKUP('別紙様式2-3（個表）'!$G943,【参考】数式用!$P$4:$W$54,8, FALSE)</f>
        <v>#N/A</v>
      </c>
      <c r="AL943" s="372" t="e">
        <f>VLOOKUP('別紙様式2-3（個表）'!$G943,【参考】数式用!$P$4:$AD$54,15, FALSE)</f>
        <v>#N/A</v>
      </c>
      <c r="AM943" s="372" t="str">
        <f t="shared" si="101"/>
        <v/>
      </c>
      <c r="AN943" s="372" t="str">
        <f t="shared" si="102"/>
        <v/>
      </c>
      <c r="AO943" s="372" t="str">
        <f t="shared" si="103"/>
        <v/>
      </c>
      <c r="AP943" s="372" t="str">
        <f>IF(G943="", "", VLOOKUP(G943,【参考】数式用!$A$4:$M$54,13,FALSE))</f>
        <v/>
      </c>
      <c r="AQ943" s="46" t="str">
        <f t="shared" si="104"/>
        <v>―</v>
      </c>
    </row>
    <row r="944" spans="1:43" ht="45" customHeight="1">
      <c r="A944" s="114">
        <f t="shared" si="106"/>
        <v>930</v>
      </c>
      <c r="B944" s="115" t="str">
        <f>IF(基本情報入力シート!B987="","",基本情報入力シート!B987)</f>
        <v/>
      </c>
      <c r="C944" s="116" t="str">
        <f>IF(基本情報入力シート!L987="","",基本情報入力シート!L987)</f>
        <v/>
      </c>
      <c r="D944" s="116" t="str">
        <f>IF(基本情報入力シート!Q987="","",基本情報入力シート!Q987)</f>
        <v>愛知県</v>
      </c>
      <c r="E944" s="116" t="str">
        <f>IF(基本情報入力シート!V987="","",基本情報入力シート!V987)</f>
        <v/>
      </c>
      <c r="F944" s="116" t="str">
        <f>IF(基本情報入力シート!W987="","",基本情報入力シート!W987)</f>
        <v>事業所番号及びサービス名を入力してください。</v>
      </c>
      <c r="G944" s="116" t="str">
        <f>IF(基本情報入力シート!Z987="","",基本情報入力シート!Z987)</f>
        <v/>
      </c>
      <c r="H944" s="224" t="str">
        <f>IF(基本情報入力シート!AD987="","",基本情報入力シート!AD987)</f>
        <v/>
      </c>
      <c r="I944" s="362" t="str">
        <f>IF(基本情報入力シート!AE987="","",基本情報入力シート!AE987)</f>
        <v/>
      </c>
      <c r="J944" s="487"/>
      <c r="K944" s="491"/>
      <c r="L944" s="490"/>
      <c r="M944" s="363" t="str">
        <f>IF(G944="", "", VLOOKUP(AO944,【参考】数式用!$AZ$3:$BA$6, 2, FALSE))</f>
        <v/>
      </c>
      <c r="N944" s="364" t="str">
        <f>IF(G944="","",VLOOKUP(G944,【参考】数式用!$A$4:$L$54,MATCH('別紙様式2-3（個表）'!M944,【参考】数式用!$J$3:$L$3,0)+9,FALSE))</f>
        <v/>
      </c>
      <c r="O944" s="497" t="s">
        <v>2396</v>
      </c>
      <c r="P944" s="365" t="str">
        <f t="shared" si="105"/>
        <v>未入力あり</v>
      </c>
      <c r="Q944" s="273" t="str">
        <f>IFERROR(IF(P944="未入力あり","",ROUNDDOWN(ROUNDDOWN($H944*$I944,0)*VLOOKUP($G944,【参考】数式用!$A$4:$E$54,3, FALSE),0)),"")</f>
        <v/>
      </c>
      <c r="R944" s="273" t="str">
        <f>IF(AM944="×", 0,IF(P944="未入力あり","",ROUNDDOWN(ROUNDDOWN($H944*$I944,0)*VLOOKUP($G944,【参考】数式用!$A$4:$E$54,4,FALSE),0)))</f>
        <v/>
      </c>
      <c r="S944" s="366" t="str">
        <f>IF(AN944="×", 0,IF(P944="未入力あり","",ROUNDDOWN(ROUNDDOWN($H944*$I944,0)*VLOOKUP($G944,【参考】数式用!$A$4:$E$54,5, FALSE),0)))</f>
        <v/>
      </c>
      <c r="T944" s="369" t="s">
        <v>3907</v>
      </c>
      <c r="U944" s="370"/>
      <c r="V944" s="33"/>
      <c r="W944" s="641"/>
      <c r="X944" s="641"/>
      <c r="Y944" s="641"/>
      <c r="Z944" s="641"/>
      <c r="AA944" s="641"/>
      <c r="AB944" s="641"/>
      <c r="AC944" s="641"/>
      <c r="AD944" s="641"/>
      <c r="AE944" s="641"/>
      <c r="AF944" s="641"/>
      <c r="AG944" s="641"/>
      <c r="AI944" s="373" t="str">
        <f t="shared" si="100"/>
        <v/>
      </c>
      <c r="AJ944" s="372" t="e">
        <f>VLOOKUP('別紙様式2-3（個表）'!$G944,【参考】数式用!$P$4:$Q$54,2, FALSE)</f>
        <v>#N/A</v>
      </c>
      <c r="AK944" s="372" t="e">
        <f>VLOOKUP('別紙様式2-3（個表）'!$G944,【参考】数式用!$P$4:$W$54,8, FALSE)</f>
        <v>#N/A</v>
      </c>
      <c r="AL944" s="372" t="e">
        <f>VLOOKUP('別紙様式2-3（個表）'!$G944,【参考】数式用!$P$4:$AD$54,15, FALSE)</f>
        <v>#N/A</v>
      </c>
      <c r="AM944" s="372" t="str">
        <f t="shared" si="101"/>
        <v/>
      </c>
      <c r="AN944" s="372" t="str">
        <f t="shared" si="102"/>
        <v/>
      </c>
      <c r="AO944" s="372" t="str">
        <f t="shared" si="103"/>
        <v/>
      </c>
      <c r="AP944" s="372" t="str">
        <f>IF(G944="", "", VLOOKUP(G944,【参考】数式用!$A$4:$M$54,13,FALSE))</f>
        <v/>
      </c>
      <c r="AQ944" s="46" t="str">
        <f t="shared" si="104"/>
        <v>―</v>
      </c>
    </row>
    <row r="945" spans="1:43" ht="45" customHeight="1">
      <c r="A945" s="114">
        <f t="shared" si="106"/>
        <v>931</v>
      </c>
      <c r="B945" s="115" t="str">
        <f>IF(基本情報入力シート!B988="","",基本情報入力シート!B988)</f>
        <v/>
      </c>
      <c r="C945" s="116" t="str">
        <f>IF(基本情報入力シート!L988="","",基本情報入力シート!L988)</f>
        <v/>
      </c>
      <c r="D945" s="116" t="str">
        <f>IF(基本情報入力シート!Q988="","",基本情報入力シート!Q988)</f>
        <v>愛知県</v>
      </c>
      <c r="E945" s="116" t="str">
        <f>IF(基本情報入力シート!V988="","",基本情報入力シート!V988)</f>
        <v/>
      </c>
      <c r="F945" s="116" t="str">
        <f>IF(基本情報入力シート!W988="","",基本情報入力シート!W988)</f>
        <v>事業所番号及びサービス名を入力してください。</v>
      </c>
      <c r="G945" s="116" t="str">
        <f>IF(基本情報入力シート!Z988="","",基本情報入力シート!Z988)</f>
        <v/>
      </c>
      <c r="H945" s="224" t="str">
        <f>IF(基本情報入力シート!AD988="","",基本情報入力シート!AD988)</f>
        <v/>
      </c>
      <c r="I945" s="362" t="str">
        <f>IF(基本情報入力シート!AE988="","",基本情報入力シート!AE988)</f>
        <v/>
      </c>
      <c r="J945" s="487"/>
      <c r="K945" s="491"/>
      <c r="L945" s="490"/>
      <c r="M945" s="363" t="str">
        <f>IF(G945="", "", VLOOKUP(AO945,【参考】数式用!$AZ$3:$BA$6, 2, FALSE))</f>
        <v/>
      </c>
      <c r="N945" s="364" t="str">
        <f>IF(G945="","",VLOOKUP(G945,【参考】数式用!$A$4:$L$54,MATCH('別紙様式2-3（個表）'!M945,【参考】数式用!$J$3:$L$3,0)+9,FALSE))</f>
        <v/>
      </c>
      <c r="O945" s="497" t="s">
        <v>2396</v>
      </c>
      <c r="P945" s="365" t="str">
        <f t="shared" si="105"/>
        <v>未入力あり</v>
      </c>
      <c r="Q945" s="273" t="str">
        <f>IFERROR(IF(P945="未入力あり","",ROUNDDOWN(ROUNDDOWN($H945*$I945,0)*VLOOKUP($G945,【参考】数式用!$A$4:$E$54,3, FALSE),0)),"")</f>
        <v/>
      </c>
      <c r="R945" s="273" t="str">
        <f>IF(AM945="×", 0,IF(P945="未入力あり","",ROUNDDOWN(ROUNDDOWN($H945*$I945,0)*VLOOKUP($G945,【参考】数式用!$A$4:$E$54,4,FALSE),0)))</f>
        <v/>
      </c>
      <c r="S945" s="366" t="str">
        <f>IF(AN945="×", 0,IF(P945="未入力あり","",ROUNDDOWN(ROUNDDOWN($H945*$I945,0)*VLOOKUP($G945,【参考】数式用!$A$4:$E$54,5, FALSE),0)))</f>
        <v/>
      </c>
      <c r="T945" s="369" t="s">
        <v>3907</v>
      </c>
      <c r="U945" s="370"/>
      <c r="V945" s="33"/>
      <c r="W945" s="641"/>
      <c r="X945" s="641"/>
      <c r="Y945" s="641"/>
      <c r="Z945" s="641"/>
      <c r="AA945" s="641"/>
      <c r="AB945" s="641"/>
      <c r="AC945" s="641"/>
      <c r="AD945" s="641"/>
      <c r="AE945" s="641"/>
      <c r="AF945" s="641"/>
      <c r="AG945" s="641"/>
      <c r="AI945" s="373" t="str">
        <f t="shared" si="100"/>
        <v/>
      </c>
      <c r="AJ945" s="372" t="e">
        <f>VLOOKUP('別紙様式2-3（個表）'!$G945,【参考】数式用!$P$4:$Q$54,2, FALSE)</f>
        <v>#N/A</v>
      </c>
      <c r="AK945" s="372" t="e">
        <f>VLOOKUP('別紙様式2-3（個表）'!$G945,【参考】数式用!$P$4:$W$54,8, FALSE)</f>
        <v>#N/A</v>
      </c>
      <c r="AL945" s="372" t="e">
        <f>VLOOKUP('別紙様式2-3（個表）'!$G945,【参考】数式用!$P$4:$AD$54,15, FALSE)</f>
        <v>#N/A</v>
      </c>
      <c r="AM945" s="372" t="str">
        <f t="shared" si="101"/>
        <v/>
      </c>
      <c r="AN945" s="372" t="str">
        <f t="shared" si="102"/>
        <v/>
      </c>
      <c r="AO945" s="372" t="str">
        <f t="shared" si="103"/>
        <v/>
      </c>
      <c r="AP945" s="372" t="str">
        <f>IF(G945="", "", VLOOKUP(G945,【参考】数式用!$A$4:$M$54,13,FALSE))</f>
        <v/>
      </c>
      <c r="AQ945" s="46" t="str">
        <f t="shared" si="104"/>
        <v>―</v>
      </c>
    </row>
    <row r="946" spans="1:43" ht="45" customHeight="1">
      <c r="A946" s="114">
        <f t="shared" si="106"/>
        <v>932</v>
      </c>
      <c r="B946" s="115" t="str">
        <f>IF(基本情報入力シート!B989="","",基本情報入力シート!B989)</f>
        <v/>
      </c>
      <c r="C946" s="116" t="str">
        <f>IF(基本情報入力シート!L989="","",基本情報入力シート!L989)</f>
        <v/>
      </c>
      <c r="D946" s="116" t="str">
        <f>IF(基本情報入力シート!Q989="","",基本情報入力シート!Q989)</f>
        <v>愛知県</v>
      </c>
      <c r="E946" s="116" t="str">
        <f>IF(基本情報入力シート!V989="","",基本情報入力シート!V989)</f>
        <v/>
      </c>
      <c r="F946" s="116" t="str">
        <f>IF(基本情報入力シート!W989="","",基本情報入力シート!W989)</f>
        <v>事業所番号及びサービス名を入力してください。</v>
      </c>
      <c r="G946" s="116" t="str">
        <f>IF(基本情報入力シート!Z989="","",基本情報入力シート!Z989)</f>
        <v/>
      </c>
      <c r="H946" s="224" t="str">
        <f>IF(基本情報入力シート!AD989="","",基本情報入力シート!AD989)</f>
        <v/>
      </c>
      <c r="I946" s="362" t="str">
        <f>IF(基本情報入力シート!AE989="","",基本情報入力シート!AE989)</f>
        <v/>
      </c>
      <c r="J946" s="487"/>
      <c r="K946" s="491"/>
      <c r="L946" s="490"/>
      <c r="M946" s="363" t="str">
        <f>IF(G946="", "", VLOOKUP(AO946,【参考】数式用!$AZ$3:$BA$6, 2, FALSE))</f>
        <v/>
      </c>
      <c r="N946" s="364" t="str">
        <f>IF(G946="","",VLOOKUP(G946,【参考】数式用!$A$4:$L$54,MATCH('別紙様式2-3（個表）'!M946,【参考】数式用!$J$3:$L$3,0)+9,FALSE))</f>
        <v/>
      </c>
      <c r="O946" s="497" t="s">
        <v>2396</v>
      </c>
      <c r="P946" s="365" t="str">
        <f t="shared" si="105"/>
        <v>未入力あり</v>
      </c>
      <c r="Q946" s="273" t="str">
        <f>IFERROR(IF(P946="未入力あり","",ROUNDDOWN(ROUNDDOWN($H946*$I946,0)*VLOOKUP($G946,【参考】数式用!$A$4:$E$54,3, FALSE),0)),"")</f>
        <v/>
      </c>
      <c r="R946" s="273" t="str">
        <f>IF(AM946="×", 0,IF(P946="未入力あり","",ROUNDDOWN(ROUNDDOWN($H946*$I946,0)*VLOOKUP($G946,【参考】数式用!$A$4:$E$54,4,FALSE),0)))</f>
        <v/>
      </c>
      <c r="S946" s="366" t="str">
        <f>IF(AN946="×", 0,IF(P946="未入力あり","",ROUNDDOWN(ROUNDDOWN($H946*$I946,0)*VLOOKUP($G946,【参考】数式用!$A$4:$E$54,5, FALSE),0)))</f>
        <v/>
      </c>
      <c r="T946" s="369" t="s">
        <v>3907</v>
      </c>
      <c r="U946" s="370"/>
      <c r="V946" s="33"/>
      <c r="W946" s="641"/>
      <c r="X946" s="641"/>
      <c r="Y946" s="641"/>
      <c r="Z946" s="641"/>
      <c r="AA946" s="641"/>
      <c r="AB946" s="641"/>
      <c r="AC946" s="641"/>
      <c r="AD946" s="641"/>
      <c r="AE946" s="641"/>
      <c r="AF946" s="641"/>
      <c r="AG946" s="641"/>
      <c r="AI946" s="373" t="str">
        <f t="shared" ref="AI946:AI1009" si="107">IF(T946="○", F946, "")</f>
        <v/>
      </c>
      <c r="AJ946" s="372" t="e">
        <f>VLOOKUP('別紙様式2-3（個表）'!$G946,【参考】数式用!$P$4:$Q$54,2, FALSE)</f>
        <v>#N/A</v>
      </c>
      <c r="AK946" s="372" t="e">
        <f>VLOOKUP('別紙様式2-3（個表）'!$G946,【参考】数式用!$P$4:$W$54,8, FALSE)</f>
        <v>#N/A</v>
      </c>
      <c r="AL946" s="372" t="e">
        <f>VLOOKUP('別紙様式2-3（個表）'!$G946,【参考】数式用!$P$4:$AD$54,15, FALSE)</f>
        <v>#N/A</v>
      </c>
      <c r="AM946" s="372" t="str">
        <f t="shared" ref="AM946:AM1009" si="108">IF(K946="", "", IF(OR(K946="要件を満たさない",K946="―"), "×","○"))</f>
        <v/>
      </c>
      <c r="AN946" s="372" t="str">
        <f t="shared" ref="AN946:AN1009" si="109">IF(L946="", "", IF(OR(L946="要件を満たさない",L946="―"), "×","○"))</f>
        <v/>
      </c>
      <c r="AO946" s="372" t="str">
        <f t="shared" ref="AO946:AO1009" si="110">IF(G946="","", "○"&amp;AM946&amp;AN946)</f>
        <v/>
      </c>
      <c r="AP946" s="372" t="str">
        <f>IF(G946="", "", VLOOKUP(G946,【参考】数式用!$A$4:$M$54,13,FALSE))</f>
        <v/>
      </c>
      <c r="AQ946" s="46" t="str">
        <f t="shared" ref="AQ946:AQ1009" si="111">IF(AND(AM946="×",L946="②の要件を満たしている"),"×","―")</f>
        <v>―</v>
      </c>
    </row>
    <row r="947" spans="1:43" ht="45" customHeight="1">
      <c r="A947" s="114">
        <f t="shared" si="106"/>
        <v>933</v>
      </c>
      <c r="B947" s="115" t="str">
        <f>IF(基本情報入力シート!B990="","",基本情報入力シート!B990)</f>
        <v/>
      </c>
      <c r="C947" s="116" t="str">
        <f>IF(基本情報入力シート!L990="","",基本情報入力シート!L990)</f>
        <v/>
      </c>
      <c r="D947" s="116" t="str">
        <f>IF(基本情報入力シート!Q990="","",基本情報入力シート!Q990)</f>
        <v>愛知県</v>
      </c>
      <c r="E947" s="116" t="str">
        <f>IF(基本情報入力シート!V990="","",基本情報入力シート!V990)</f>
        <v/>
      </c>
      <c r="F947" s="116" t="str">
        <f>IF(基本情報入力シート!W990="","",基本情報入力シート!W990)</f>
        <v>事業所番号及びサービス名を入力してください。</v>
      </c>
      <c r="G947" s="116" t="str">
        <f>IF(基本情報入力シート!Z990="","",基本情報入力シート!Z990)</f>
        <v/>
      </c>
      <c r="H947" s="224" t="str">
        <f>IF(基本情報入力シート!AD990="","",基本情報入力シート!AD990)</f>
        <v/>
      </c>
      <c r="I947" s="362" t="str">
        <f>IF(基本情報入力シート!AE990="","",基本情報入力シート!AE990)</f>
        <v/>
      </c>
      <c r="J947" s="487"/>
      <c r="K947" s="491"/>
      <c r="L947" s="490"/>
      <c r="M947" s="363" t="str">
        <f>IF(G947="", "", VLOOKUP(AO947,【参考】数式用!$AZ$3:$BA$6, 2, FALSE))</f>
        <v/>
      </c>
      <c r="N947" s="364" t="str">
        <f>IF(G947="","",VLOOKUP(G947,【参考】数式用!$A$4:$L$54,MATCH('別紙様式2-3（個表）'!M947,【参考】数式用!$J$3:$L$3,0)+9,FALSE))</f>
        <v/>
      </c>
      <c r="O947" s="497" t="s">
        <v>2396</v>
      </c>
      <c r="P947" s="365" t="str">
        <f t="shared" si="105"/>
        <v>未入力あり</v>
      </c>
      <c r="Q947" s="273" t="str">
        <f>IFERROR(IF(P947="未入力あり","",ROUNDDOWN(ROUNDDOWN($H947*$I947,0)*VLOOKUP($G947,【参考】数式用!$A$4:$E$54,3, FALSE),0)),"")</f>
        <v/>
      </c>
      <c r="R947" s="273" t="str">
        <f>IF(AM947="×", 0,IF(P947="未入力あり","",ROUNDDOWN(ROUNDDOWN($H947*$I947,0)*VLOOKUP($G947,【参考】数式用!$A$4:$E$54,4,FALSE),0)))</f>
        <v/>
      </c>
      <c r="S947" s="366" t="str">
        <f>IF(AN947="×", 0,IF(P947="未入力あり","",ROUNDDOWN(ROUNDDOWN($H947*$I947,0)*VLOOKUP($G947,【参考】数式用!$A$4:$E$54,5, FALSE),0)))</f>
        <v/>
      </c>
      <c r="T947" s="369" t="s">
        <v>3907</v>
      </c>
      <c r="U947" s="370"/>
      <c r="V947" s="33"/>
      <c r="W947" s="641"/>
      <c r="X947" s="641"/>
      <c r="Y947" s="641"/>
      <c r="Z947" s="641"/>
      <c r="AA947" s="641"/>
      <c r="AB947" s="641"/>
      <c r="AC947" s="641"/>
      <c r="AD947" s="641"/>
      <c r="AE947" s="641"/>
      <c r="AF947" s="641"/>
      <c r="AG947" s="641"/>
      <c r="AI947" s="373" t="str">
        <f t="shared" si="107"/>
        <v/>
      </c>
      <c r="AJ947" s="372" t="e">
        <f>VLOOKUP('別紙様式2-3（個表）'!$G947,【参考】数式用!$P$4:$Q$54,2, FALSE)</f>
        <v>#N/A</v>
      </c>
      <c r="AK947" s="372" t="e">
        <f>VLOOKUP('別紙様式2-3（個表）'!$G947,【参考】数式用!$P$4:$W$54,8, FALSE)</f>
        <v>#N/A</v>
      </c>
      <c r="AL947" s="372" t="e">
        <f>VLOOKUP('別紙様式2-3（個表）'!$G947,【参考】数式用!$P$4:$AD$54,15, FALSE)</f>
        <v>#N/A</v>
      </c>
      <c r="AM947" s="372" t="str">
        <f t="shared" si="108"/>
        <v/>
      </c>
      <c r="AN947" s="372" t="str">
        <f t="shared" si="109"/>
        <v/>
      </c>
      <c r="AO947" s="372" t="str">
        <f t="shared" si="110"/>
        <v/>
      </c>
      <c r="AP947" s="372" t="str">
        <f>IF(G947="", "", VLOOKUP(G947,【参考】数式用!$A$4:$M$54,13,FALSE))</f>
        <v/>
      </c>
      <c r="AQ947" s="46" t="str">
        <f t="shared" si="111"/>
        <v>―</v>
      </c>
    </row>
    <row r="948" spans="1:43" ht="45" customHeight="1">
      <c r="A948" s="114">
        <f t="shared" si="106"/>
        <v>934</v>
      </c>
      <c r="B948" s="115" t="str">
        <f>IF(基本情報入力シート!B991="","",基本情報入力シート!B991)</f>
        <v/>
      </c>
      <c r="C948" s="116" t="str">
        <f>IF(基本情報入力シート!L991="","",基本情報入力シート!L991)</f>
        <v/>
      </c>
      <c r="D948" s="116" t="str">
        <f>IF(基本情報入力シート!Q991="","",基本情報入力シート!Q991)</f>
        <v>愛知県</v>
      </c>
      <c r="E948" s="116" t="str">
        <f>IF(基本情報入力シート!V991="","",基本情報入力シート!V991)</f>
        <v/>
      </c>
      <c r="F948" s="116" t="str">
        <f>IF(基本情報入力シート!W991="","",基本情報入力シート!W991)</f>
        <v>事業所番号及びサービス名を入力してください。</v>
      </c>
      <c r="G948" s="116" t="str">
        <f>IF(基本情報入力シート!Z991="","",基本情報入力シート!Z991)</f>
        <v/>
      </c>
      <c r="H948" s="224" t="str">
        <f>IF(基本情報入力シート!AD991="","",基本情報入力シート!AD991)</f>
        <v/>
      </c>
      <c r="I948" s="362" t="str">
        <f>IF(基本情報入力シート!AE991="","",基本情報入力シート!AE991)</f>
        <v/>
      </c>
      <c r="J948" s="487"/>
      <c r="K948" s="491"/>
      <c r="L948" s="490"/>
      <c r="M948" s="363" t="str">
        <f>IF(G948="", "", VLOOKUP(AO948,【参考】数式用!$AZ$3:$BA$6, 2, FALSE))</f>
        <v/>
      </c>
      <c r="N948" s="364" t="str">
        <f>IF(G948="","",VLOOKUP(G948,【参考】数式用!$A$4:$L$54,MATCH('別紙様式2-3（個表）'!M948,【参考】数式用!$J$3:$L$3,0)+9,FALSE))</f>
        <v/>
      </c>
      <c r="O948" s="497" t="s">
        <v>2396</v>
      </c>
      <c r="P948" s="365" t="str">
        <f t="shared" si="105"/>
        <v>未入力あり</v>
      </c>
      <c r="Q948" s="273" t="str">
        <f>IFERROR(IF(P948="未入力あり","",ROUNDDOWN(ROUNDDOWN($H948*$I948,0)*VLOOKUP($G948,【参考】数式用!$A$4:$E$54,3, FALSE),0)),"")</f>
        <v/>
      </c>
      <c r="R948" s="273" t="str">
        <f>IF(AM948="×", 0,IF(P948="未入力あり","",ROUNDDOWN(ROUNDDOWN($H948*$I948,0)*VLOOKUP($G948,【参考】数式用!$A$4:$E$54,4,FALSE),0)))</f>
        <v/>
      </c>
      <c r="S948" s="366" t="str">
        <f>IF(AN948="×", 0,IF(P948="未入力あり","",ROUNDDOWN(ROUNDDOWN($H948*$I948,0)*VLOOKUP($G948,【参考】数式用!$A$4:$E$54,5, FALSE),0)))</f>
        <v/>
      </c>
      <c r="T948" s="369" t="s">
        <v>3907</v>
      </c>
      <c r="U948" s="370"/>
      <c r="V948" s="33"/>
      <c r="W948" s="641"/>
      <c r="X948" s="641"/>
      <c r="Y948" s="641"/>
      <c r="Z948" s="641"/>
      <c r="AA948" s="641"/>
      <c r="AB948" s="641"/>
      <c r="AC948" s="641"/>
      <c r="AD948" s="641"/>
      <c r="AE948" s="641"/>
      <c r="AF948" s="641"/>
      <c r="AG948" s="641"/>
      <c r="AI948" s="373" t="str">
        <f t="shared" si="107"/>
        <v/>
      </c>
      <c r="AJ948" s="372" t="e">
        <f>VLOOKUP('別紙様式2-3（個表）'!$G948,【参考】数式用!$P$4:$Q$54,2, FALSE)</f>
        <v>#N/A</v>
      </c>
      <c r="AK948" s="372" t="e">
        <f>VLOOKUP('別紙様式2-3（個表）'!$G948,【参考】数式用!$P$4:$W$54,8, FALSE)</f>
        <v>#N/A</v>
      </c>
      <c r="AL948" s="372" t="e">
        <f>VLOOKUP('別紙様式2-3（個表）'!$G948,【参考】数式用!$P$4:$AD$54,15, FALSE)</f>
        <v>#N/A</v>
      </c>
      <c r="AM948" s="372" t="str">
        <f t="shared" si="108"/>
        <v/>
      </c>
      <c r="AN948" s="372" t="str">
        <f t="shared" si="109"/>
        <v/>
      </c>
      <c r="AO948" s="372" t="str">
        <f t="shared" si="110"/>
        <v/>
      </c>
      <c r="AP948" s="372" t="str">
        <f>IF(G948="", "", VLOOKUP(G948,【参考】数式用!$A$4:$M$54,13,FALSE))</f>
        <v/>
      </c>
      <c r="AQ948" s="46" t="str">
        <f t="shared" si="111"/>
        <v>―</v>
      </c>
    </row>
    <row r="949" spans="1:43" ht="45" customHeight="1">
      <c r="A949" s="114">
        <f t="shared" si="106"/>
        <v>935</v>
      </c>
      <c r="B949" s="115" t="str">
        <f>IF(基本情報入力シート!B992="","",基本情報入力シート!B992)</f>
        <v/>
      </c>
      <c r="C949" s="116" t="str">
        <f>IF(基本情報入力シート!L992="","",基本情報入力シート!L992)</f>
        <v/>
      </c>
      <c r="D949" s="116" t="str">
        <f>IF(基本情報入力シート!Q992="","",基本情報入力シート!Q992)</f>
        <v>愛知県</v>
      </c>
      <c r="E949" s="116" t="str">
        <f>IF(基本情報入力シート!V992="","",基本情報入力シート!V992)</f>
        <v/>
      </c>
      <c r="F949" s="116" t="str">
        <f>IF(基本情報入力シート!W992="","",基本情報入力シート!W992)</f>
        <v>事業所番号及びサービス名を入力してください。</v>
      </c>
      <c r="G949" s="116" t="str">
        <f>IF(基本情報入力シート!Z992="","",基本情報入力シート!Z992)</f>
        <v/>
      </c>
      <c r="H949" s="224" t="str">
        <f>IF(基本情報入力シート!AD992="","",基本情報入力シート!AD992)</f>
        <v/>
      </c>
      <c r="I949" s="362" t="str">
        <f>IF(基本情報入力シート!AE992="","",基本情報入力シート!AE992)</f>
        <v/>
      </c>
      <c r="J949" s="487"/>
      <c r="K949" s="491"/>
      <c r="L949" s="490"/>
      <c r="M949" s="363" t="str">
        <f>IF(G949="", "", VLOOKUP(AO949,【参考】数式用!$AZ$3:$BA$6, 2, FALSE))</f>
        <v/>
      </c>
      <c r="N949" s="364" t="str">
        <f>IF(G949="","",VLOOKUP(G949,【参考】数式用!$A$4:$L$54,MATCH('別紙様式2-3（個表）'!M949,【参考】数式用!$J$3:$L$3,0)+9,FALSE))</f>
        <v/>
      </c>
      <c r="O949" s="497" t="s">
        <v>2396</v>
      </c>
      <c r="P949" s="365" t="str">
        <f t="shared" si="105"/>
        <v>未入力あり</v>
      </c>
      <c r="Q949" s="273" t="str">
        <f>IFERROR(IF(P949="未入力あり","",ROUNDDOWN(ROUNDDOWN($H949*$I949,0)*VLOOKUP($G949,【参考】数式用!$A$4:$E$54,3, FALSE),0)),"")</f>
        <v/>
      </c>
      <c r="R949" s="273" t="str">
        <f>IF(AM949="×", 0,IF(P949="未入力あり","",ROUNDDOWN(ROUNDDOWN($H949*$I949,0)*VLOOKUP($G949,【参考】数式用!$A$4:$E$54,4,FALSE),0)))</f>
        <v/>
      </c>
      <c r="S949" s="366" t="str">
        <f>IF(AN949="×", 0,IF(P949="未入力あり","",ROUNDDOWN(ROUNDDOWN($H949*$I949,0)*VLOOKUP($G949,【参考】数式用!$A$4:$E$54,5, FALSE),0)))</f>
        <v/>
      </c>
      <c r="T949" s="369" t="s">
        <v>3907</v>
      </c>
      <c r="U949" s="370"/>
      <c r="V949" s="33"/>
      <c r="W949" s="641"/>
      <c r="X949" s="641"/>
      <c r="Y949" s="641"/>
      <c r="Z949" s="641"/>
      <c r="AA949" s="641"/>
      <c r="AB949" s="641"/>
      <c r="AC949" s="641"/>
      <c r="AD949" s="641"/>
      <c r="AE949" s="641"/>
      <c r="AF949" s="641"/>
      <c r="AG949" s="641"/>
      <c r="AI949" s="373" t="str">
        <f t="shared" si="107"/>
        <v/>
      </c>
      <c r="AJ949" s="372" t="e">
        <f>VLOOKUP('別紙様式2-3（個表）'!$G949,【参考】数式用!$P$4:$Q$54,2, FALSE)</f>
        <v>#N/A</v>
      </c>
      <c r="AK949" s="372" t="e">
        <f>VLOOKUP('別紙様式2-3（個表）'!$G949,【参考】数式用!$P$4:$W$54,8, FALSE)</f>
        <v>#N/A</v>
      </c>
      <c r="AL949" s="372" t="e">
        <f>VLOOKUP('別紙様式2-3（個表）'!$G949,【参考】数式用!$P$4:$AD$54,15, FALSE)</f>
        <v>#N/A</v>
      </c>
      <c r="AM949" s="372" t="str">
        <f t="shared" si="108"/>
        <v/>
      </c>
      <c r="AN949" s="372" t="str">
        <f t="shared" si="109"/>
        <v/>
      </c>
      <c r="AO949" s="372" t="str">
        <f t="shared" si="110"/>
        <v/>
      </c>
      <c r="AP949" s="372" t="str">
        <f>IF(G949="", "", VLOOKUP(G949,【参考】数式用!$A$4:$M$54,13,FALSE))</f>
        <v/>
      </c>
      <c r="AQ949" s="46" t="str">
        <f t="shared" si="111"/>
        <v>―</v>
      </c>
    </row>
    <row r="950" spans="1:43" ht="45" customHeight="1">
      <c r="A950" s="114">
        <f t="shared" si="106"/>
        <v>936</v>
      </c>
      <c r="B950" s="115" t="str">
        <f>IF(基本情報入力シート!B993="","",基本情報入力シート!B993)</f>
        <v/>
      </c>
      <c r="C950" s="116" t="str">
        <f>IF(基本情報入力シート!L993="","",基本情報入力シート!L993)</f>
        <v/>
      </c>
      <c r="D950" s="116" t="str">
        <f>IF(基本情報入力シート!Q993="","",基本情報入力シート!Q993)</f>
        <v>愛知県</v>
      </c>
      <c r="E950" s="116" t="str">
        <f>IF(基本情報入力シート!V993="","",基本情報入力シート!V993)</f>
        <v/>
      </c>
      <c r="F950" s="116" t="str">
        <f>IF(基本情報入力シート!W993="","",基本情報入力シート!W993)</f>
        <v>事業所番号及びサービス名を入力してください。</v>
      </c>
      <c r="G950" s="116" t="str">
        <f>IF(基本情報入力シート!Z993="","",基本情報入力シート!Z993)</f>
        <v/>
      </c>
      <c r="H950" s="224" t="str">
        <f>IF(基本情報入力シート!AD993="","",基本情報入力シート!AD993)</f>
        <v/>
      </c>
      <c r="I950" s="362" t="str">
        <f>IF(基本情報入力シート!AE993="","",基本情報入力シート!AE993)</f>
        <v/>
      </c>
      <c r="J950" s="487"/>
      <c r="K950" s="491"/>
      <c r="L950" s="490"/>
      <c r="M950" s="363" t="str">
        <f>IF(G950="", "", VLOOKUP(AO950,【参考】数式用!$AZ$3:$BA$6, 2, FALSE))</f>
        <v/>
      </c>
      <c r="N950" s="364" t="str">
        <f>IF(G950="","",VLOOKUP(G950,【参考】数式用!$A$4:$L$54,MATCH('別紙様式2-3（個表）'!M950,【参考】数式用!$J$3:$L$3,0)+9,FALSE))</f>
        <v/>
      </c>
      <c r="O950" s="497" t="s">
        <v>2396</v>
      </c>
      <c r="P950" s="365" t="str">
        <f t="shared" si="105"/>
        <v>未入力あり</v>
      </c>
      <c r="Q950" s="273" t="str">
        <f>IFERROR(IF(P950="未入力あり","",ROUNDDOWN(ROUNDDOWN($H950*$I950,0)*VLOOKUP($G950,【参考】数式用!$A$4:$E$54,3, FALSE),0)),"")</f>
        <v/>
      </c>
      <c r="R950" s="273" t="str">
        <f>IF(AM950="×", 0,IF(P950="未入力あり","",ROUNDDOWN(ROUNDDOWN($H950*$I950,0)*VLOOKUP($G950,【参考】数式用!$A$4:$E$54,4,FALSE),0)))</f>
        <v/>
      </c>
      <c r="S950" s="366" t="str">
        <f>IF(AN950="×", 0,IF(P950="未入力あり","",ROUNDDOWN(ROUNDDOWN($H950*$I950,0)*VLOOKUP($G950,【参考】数式用!$A$4:$E$54,5, FALSE),0)))</f>
        <v/>
      </c>
      <c r="T950" s="369" t="s">
        <v>3907</v>
      </c>
      <c r="U950" s="370"/>
      <c r="V950" s="33"/>
      <c r="W950" s="641"/>
      <c r="X950" s="641"/>
      <c r="Y950" s="641"/>
      <c r="Z950" s="641"/>
      <c r="AA950" s="641"/>
      <c r="AB950" s="641"/>
      <c r="AC950" s="641"/>
      <c r="AD950" s="641"/>
      <c r="AE950" s="641"/>
      <c r="AF950" s="641"/>
      <c r="AG950" s="641"/>
      <c r="AI950" s="373" t="str">
        <f t="shared" si="107"/>
        <v/>
      </c>
      <c r="AJ950" s="372" t="e">
        <f>VLOOKUP('別紙様式2-3（個表）'!$G950,【参考】数式用!$P$4:$Q$54,2, FALSE)</f>
        <v>#N/A</v>
      </c>
      <c r="AK950" s="372" t="e">
        <f>VLOOKUP('別紙様式2-3（個表）'!$G950,【参考】数式用!$P$4:$W$54,8, FALSE)</f>
        <v>#N/A</v>
      </c>
      <c r="AL950" s="372" t="e">
        <f>VLOOKUP('別紙様式2-3（個表）'!$G950,【参考】数式用!$P$4:$AD$54,15, FALSE)</f>
        <v>#N/A</v>
      </c>
      <c r="AM950" s="372" t="str">
        <f t="shared" si="108"/>
        <v/>
      </c>
      <c r="AN950" s="372" t="str">
        <f t="shared" si="109"/>
        <v/>
      </c>
      <c r="AO950" s="372" t="str">
        <f t="shared" si="110"/>
        <v/>
      </c>
      <c r="AP950" s="372" t="str">
        <f>IF(G950="", "", VLOOKUP(G950,【参考】数式用!$A$4:$M$54,13,FALSE))</f>
        <v/>
      </c>
      <c r="AQ950" s="46" t="str">
        <f t="shared" si="111"/>
        <v>―</v>
      </c>
    </row>
    <row r="951" spans="1:43" ht="45" customHeight="1">
      <c r="A951" s="114">
        <f t="shared" si="106"/>
        <v>937</v>
      </c>
      <c r="B951" s="115" t="str">
        <f>IF(基本情報入力シート!B994="","",基本情報入力シート!B994)</f>
        <v/>
      </c>
      <c r="C951" s="116" t="str">
        <f>IF(基本情報入力シート!L994="","",基本情報入力シート!L994)</f>
        <v/>
      </c>
      <c r="D951" s="116" t="str">
        <f>IF(基本情報入力シート!Q994="","",基本情報入力シート!Q994)</f>
        <v>愛知県</v>
      </c>
      <c r="E951" s="116" t="str">
        <f>IF(基本情報入力シート!V994="","",基本情報入力シート!V994)</f>
        <v/>
      </c>
      <c r="F951" s="116" t="str">
        <f>IF(基本情報入力シート!W994="","",基本情報入力シート!W994)</f>
        <v>事業所番号及びサービス名を入力してください。</v>
      </c>
      <c r="G951" s="116" t="str">
        <f>IF(基本情報入力シート!Z994="","",基本情報入力シート!Z994)</f>
        <v/>
      </c>
      <c r="H951" s="224" t="str">
        <f>IF(基本情報入力シート!AD994="","",基本情報入力シート!AD994)</f>
        <v/>
      </c>
      <c r="I951" s="362" t="str">
        <f>IF(基本情報入力シート!AE994="","",基本情報入力シート!AE994)</f>
        <v/>
      </c>
      <c r="J951" s="487"/>
      <c r="K951" s="491"/>
      <c r="L951" s="490"/>
      <c r="M951" s="363" t="str">
        <f>IF(G951="", "", VLOOKUP(AO951,【参考】数式用!$AZ$3:$BA$6, 2, FALSE))</f>
        <v/>
      </c>
      <c r="N951" s="364" t="str">
        <f>IF(G951="","",VLOOKUP(G951,【参考】数式用!$A$4:$L$54,MATCH('別紙様式2-3（個表）'!M951,【参考】数式用!$J$3:$L$3,0)+9,FALSE))</f>
        <v/>
      </c>
      <c r="O951" s="497" t="s">
        <v>2396</v>
      </c>
      <c r="P951" s="365" t="str">
        <f t="shared" si="105"/>
        <v>未入力あり</v>
      </c>
      <c r="Q951" s="273" t="str">
        <f>IFERROR(IF(P951="未入力あり","",ROUNDDOWN(ROUNDDOWN($H951*$I951,0)*VLOOKUP($G951,【参考】数式用!$A$4:$E$54,3, FALSE),0)),"")</f>
        <v/>
      </c>
      <c r="R951" s="273" t="str">
        <f>IF(AM951="×", 0,IF(P951="未入力あり","",ROUNDDOWN(ROUNDDOWN($H951*$I951,0)*VLOOKUP($G951,【参考】数式用!$A$4:$E$54,4,FALSE),0)))</f>
        <v/>
      </c>
      <c r="S951" s="366" t="str">
        <f>IF(AN951="×", 0,IF(P951="未入力あり","",ROUNDDOWN(ROUNDDOWN($H951*$I951,0)*VLOOKUP($G951,【参考】数式用!$A$4:$E$54,5, FALSE),0)))</f>
        <v/>
      </c>
      <c r="T951" s="369" t="s">
        <v>3907</v>
      </c>
      <c r="U951" s="370"/>
      <c r="V951" s="33"/>
      <c r="W951" s="641"/>
      <c r="X951" s="641"/>
      <c r="Y951" s="641"/>
      <c r="Z951" s="641"/>
      <c r="AA951" s="641"/>
      <c r="AB951" s="641"/>
      <c r="AC951" s="641"/>
      <c r="AD951" s="641"/>
      <c r="AE951" s="641"/>
      <c r="AF951" s="641"/>
      <c r="AG951" s="641"/>
      <c r="AI951" s="373" t="str">
        <f t="shared" si="107"/>
        <v/>
      </c>
      <c r="AJ951" s="372" t="e">
        <f>VLOOKUP('別紙様式2-3（個表）'!$G951,【参考】数式用!$P$4:$Q$54,2, FALSE)</f>
        <v>#N/A</v>
      </c>
      <c r="AK951" s="372" t="e">
        <f>VLOOKUP('別紙様式2-3（個表）'!$G951,【参考】数式用!$P$4:$W$54,8, FALSE)</f>
        <v>#N/A</v>
      </c>
      <c r="AL951" s="372" t="e">
        <f>VLOOKUP('別紙様式2-3（個表）'!$G951,【参考】数式用!$P$4:$AD$54,15, FALSE)</f>
        <v>#N/A</v>
      </c>
      <c r="AM951" s="372" t="str">
        <f t="shared" si="108"/>
        <v/>
      </c>
      <c r="AN951" s="372" t="str">
        <f t="shared" si="109"/>
        <v/>
      </c>
      <c r="AO951" s="372" t="str">
        <f t="shared" si="110"/>
        <v/>
      </c>
      <c r="AP951" s="372" t="str">
        <f>IF(G951="", "", VLOOKUP(G951,【参考】数式用!$A$4:$M$54,13,FALSE))</f>
        <v/>
      </c>
      <c r="AQ951" s="46" t="str">
        <f t="shared" si="111"/>
        <v>―</v>
      </c>
    </row>
    <row r="952" spans="1:43" ht="45" customHeight="1">
      <c r="A952" s="114">
        <f t="shared" si="106"/>
        <v>938</v>
      </c>
      <c r="B952" s="115" t="str">
        <f>IF(基本情報入力シート!B995="","",基本情報入力シート!B995)</f>
        <v/>
      </c>
      <c r="C952" s="116" t="str">
        <f>IF(基本情報入力シート!L995="","",基本情報入力シート!L995)</f>
        <v/>
      </c>
      <c r="D952" s="116" t="str">
        <f>IF(基本情報入力シート!Q995="","",基本情報入力シート!Q995)</f>
        <v>愛知県</v>
      </c>
      <c r="E952" s="116" t="str">
        <f>IF(基本情報入力シート!V995="","",基本情報入力シート!V995)</f>
        <v/>
      </c>
      <c r="F952" s="116" t="str">
        <f>IF(基本情報入力シート!W995="","",基本情報入力シート!W995)</f>
        <v>事業所番号及びサービス名を入力してください。</v>
      </c>
      <c r="G952" s="116" t="str">
        <f>IF(基本情報入力シート!Z995="","",基本情報入力シート!Z995)</f>
        <v/>
      </c>
      <c r="H952" s="224" t="str">
        <f>IF(基本情報入力シート!AD995="","",基本情報入力シート!AD995)</f>
        <v/>
      </c>
      <c r="I952" s="362" t="str">
        <f>IF(基本情報入力シート!AE995="","",基本情報入力シート!AE995)</f>
        <v/>
      </c>
      <c r="J952" s="487"/>
      <c r="K952" s="491"/>
      <c r="L952" s="490"/>
      <c r="M952" s="363" t="str">
        <f>IF(G952="", "", VLOOKUP(AO952,【参考】数式用!$AZ$3:$BA$6, 2, FALSE))</f>
        <v/>
      </c>
      <c r="N952" s="364" t="str">
        <f>IF(G952="","",VLOOKUP(G952,【参考】数式用!$A$4:$L$54,MATCH('別紙様式2-3（個表）'!M952,【参考】数式用!$J$3:$L$3,0)+9,FALSE))</f>
        <v/>
      </c>
      <c r="O952" s="497" t="s">
        <v>2396</v>
      </c>
      <c r="P952" s="365" t="str">
        <f t="shared" si="105"/>
        <v>未入力あり</v>
      </c>
      <c r="Q952" s="273" t="str">
        <f>IFERROR(IF(P952="未入力あり","",ROUNDDOWN(ROUNDDOWN($H952*$I952,0)*VLOOKUP($G952,【参考】数式用!$A$4:$E$54,3, FALSE),0)),"")</f>
        <v/>
      </c>
      <c r="R952" s="273" t="str">
        <f>IF(AM952="×", 0,IF(P952="未入力あり","",ROUNDDOWN(ROUNDDOWN($H952*$I952,0)*VLOOKUP($G952,【参考】数式用!$A$4:$E$54,4,FALSE),0)))</f>
        <v/>
      </c>
      <c r="S952" s="366" t="str">
        <f>IF(AN952="×", 0,IF(P952="未入力あり","",ROUNDDOWN(ROUNDDOWN($H952*$I952,0)*VLOOKUP($G952,【参考】数式用!$A$4:$E$54,5, FALSE),0)))</f>
        <v/>
      </c>
      <c r="T952" s="369" t="s">
        <v>3907</v>
      </c>
      <c r="U952" s="370"/>
      <c r="V952" s="33"/>
      <c r="W952" s="641"/>
      <c r="X952" s="641"/>
      <c r="Y952" s="641"/>
      <c r="Z952" s="641"/>
      <c r="AA952" s="641"/>
      <c r="AB952" s="641"/>
      <c r="AC952" s="641"/>
      <c r="AD952" s="641"/>
      <c r="AE952" s="641"/>
      <c r="AF952" s="641"/>
      <c r="AG952" s="641"/>
      <c r="AI952" s="373" t="str">
        <f t="shared" si="107"/>
        <v/>
      </c>
      <c r="AJ952" s="372" t="e">
        <f>VLOOKUP('別紙様式2-3（個表）'!$G952,【参考】数式用!$P$4:$Q$54,2, FALSE)</f>
        <v>#N/A</v>
      </c>
      <c r="AK952" s="372" t="e">
        <f>VLOOKUP('別紙様式2-3（個表）'!$G952,【参考】数式用!$P$4:$W$54,8, FALSE)</f>
        <v>#N/A</v>
      </c>
      <c r="AL952" s="372" t="e">
        <f>VLOOKUP('別紙様式2-3（個表）'!$G952,【参考】数式用!$P$4:$AD$54,15, FALSE)</f>
        <v>#N/A</v>
      </c>
      <c r="AM952" s="372" t="str">
        <f t="shared" si="108"/>
        <v/>
      </c>
      <c r="AN952" s="372" t="str">
        <f t="shared" si="109"/>
        <v/>
      </c>
      <c r="AO952" s="372" t="str">
        <f t="shared" si="110"/>
        <v/>
      </c>
      <c r="AP952" s="372" t="str">
        <f>IF(G952="", "", VLOOKUP(G952,【参考】数式用!$A$4:$M$54,13,FALSE))</f>
        <v/>
      </c>
      <c r="AQ952" s="46" t="str">
        <f t="shared" si="111"/>
        <v>―</v>
      </c>
    </row>
    <row r="953" spans="1:43" ht="45" customHeight="1">
      <c r="A953" s="114">
        <f t="shared" si="106"/>
        <v>939</v>
      </c>
      <c r="B953" s="115" t="str">
        <f>IF(基本情報入力シート!B996="","",基本情報入力シート!B996)</f>
        <v/>
      </c>
      <c r="C953" s="116" t="str">
        <f>IF(基本情報入力シート!L996="","",基本情報入力シート!L996)</f>
        <v/>
      </c>
      <c r="D953" s="116" t="str">
        <f>IF(基本情報入力シート!Q996="","",基本情報入力シート!Q996)</f>
        <v>愛知県</v>
      </c>
      <c r="E953" s="116" t="str">
        <f>IF(基本情報入力シート!V996="","",基本情報入力シート!V996)</f>
        <v/>
      </c>
      <c r="F953" s="116" t="str">
        <f>IF(基本情報入力シート!W996="","",基本情報入力シート!W996)</f>
        <v>事業所番号及びサービス名を入力してください。</v>
      </c>
      <c r="G953" s="116" t="str">
        <f>IF(基本情報入力シート!Z996="","",基本情報入力シート!Z996)</f>
        <v/>
      </c>
      <c r="H953" s="224" t="str">
        <f>IF(基本情報入力シート!AD996="","",基本情報入力シート!AD996)</f>
        <v/>
      </c>
      <c r="I953" s="362" t="str">
        <f>IF(基本情報入力シート!AE996="","",基本情報入力シート!AE996)</f>
        <v/>
      </c>
      <c r="J953" s="487"/>
      <c r="K953" s="491"/>
      <c r="L953" s="490"/>
      <c r="M953" s="363" t="str">
        <f>IF(G953="", "", VLOOKUP(AO953,【参考】数式用!$AZ$3:$BA$6, 2, FALSE))</f>
        <v/>
      </c>
      <c r="N953" s="364" t="str">
        <f>IF(G953="","",VLOOKUP(G953,【参考】数式用!$A$4:$L$54,MATCH('別紙様式2-3（個表）'!M953,【参考】数式用!$J$3:$L$3,0)+9,FALSE))</f>
        <v/>
      </c>
      <c r="O953" s="497" t="s">
        <v>2396</v>
      </c>
      <c r="P953" s="365" t="str">
        <f t="shared" si="105"/>
        <v>未入力あり</v>
      </c>
      <c r="Q953" s="273" t="str">
        <f>IFERROR(IF(P953="未入力あり","",ROUNDDOWN(ROUNDDOWN($H953*$I953,0)*VLOOKUP($G953,【参考】数式用!$A$4:$E$54,3, FALSE),0)),"")</f>
        <v/>
      </c>
      <c r="R953" s="273" t="str">
        <f>IF(AM953="×", 0,IF(P953="未入力あり","",ROUNDDOWN(ROUNDDOWN($H953*$I953,0)*VLOOKUP($G953,【参考】数式用!$A$4:$E$54,4,FALSE),0)))</f>
        <v/>
      </c>
      <c r="S953" s="366" t="str">
        <f>IF(AN953="×", 0,IF(P953="未入力あり","",ROUNDDOWN(ROUNDDOWN($H953*$I953,0)*VLOOKUP($G953,【参考】数式用!$A$4:$E$54,5, FALSE),0)))</f>
        <v/>
      </c>
      <c r="T953" s="369" t="s">
        <v>3907</v>
      </c>
      <c r="U953" s="370"/>
      <c r="V953" s="33"/>
      <c r="W953" s="641"/>
      <c r="X953" s="641"/>
      <c r="Y953" s="641"/>
      <c r="Z953" s="641"/>
      <c r="AA953" s="641"/>
      <c r="AB953" s="641"/>
      <c r="AC953" s="641"/>
      <c r="AD953" s="641"/>
      <c r="AE953" s="641"/>
      <c r="AF953" s="641"/>
      <c r="AG953" s="641"/>
      <c r="AI953" s="373" t="str">
        <f t="shared" si="107"/>
        <v/>
      </c>
      <c r="AJ953" s="372" t="e">
        <f>VLOOKUP('別紙様式2-3（個表）'!$G953,【参考】数式用!$P$4:$Q$54,2, FALSE)</f>
        <v>#N/A</v>
      </c>
      <c r="AK953" s="372" t="e">
        <f>VLOOKUP('別紙様式2-3（個表）'!$G953,【参考】数式用!$P$4:$W$54,8, FALSE)</f>
        <v>#N/A</v>
      </c>
      <c r="AL953" s="372" t="e">
        <f>VLOOKUP('別紙様式2-3（個表）'!$G953,【参考】数式用!$P$4:$AD$54,15, FALSE)</f>
        <v>#N/A</v>
      </c>
      <c r="AM953" s="372" t="str">
        <f t="shared" si="108"/>
        <v/>
      </c>
      <c r="AN953" s="372" t="str">
        <f t="shared" si="109"/>
        <v/>
      </c>
      <c r="AO953" s="372" t="str">
        <f t="shared" si="110"/>
        <v/>
      </c>
      <c r="AP953" s="372" t="str">
        <f>IF(G953="", "", VLOOKUP(G953,【参考】数式用!$A$4:$M$54,13,FALSE))</f>
        <v/>
      </c>
      <c r="AQ953" s="46" t="str">
        <f t="shared" si="111"/>
        <v>―</v>
      </c>
    </row>
    <row r="954" spans="1:43" ht="45" customHeight="1">
      <c r="A954" s="114">
        <f t="shared" si="106"/>
        <v>940</v>
      </c>
      <c r="B954" s="115" t="str">
        <f>IF(基本情報入力シート!B997="","",基本情報入力シート!B997)</f>
        <v/>
      </c>
      <c r="C954" s="116" t="str">
        <f>IF(基本情報入力シート!L997="","",基本情報入力シート!L997)</f>
        <v/>
      </c>
      <c r="D954" s="116" t="str">
        <f>IF(基本情報入力シート!Q997="","",基本情報入力シート!Q997)</f>
        <v>愛知県</v>
      </c>
      <c r="E954" s="116" t="str">
        <f>IF(基本情報入力シート!V997="","",基本情報入力シート!V997)</f>
        <v/>
      </c>
      <c r="F954" s="116" t="str">
        <f>IF(基本情報入力シート!W997="","",基本情報入力シート!W997)</f>
        <v>事業所番号及びサービス名を入力してください。</v>
      </c>
      <c r="G954" s="116" t="str">
        <f>IF(基本情報入力シート!Z997="","",基本情報入力シート!Z997)</f>
        <v/>
      </c>
      <c r="H954" s="224" t="str">
        <f>IF(基本情報入力シート!AD997="","",基本情報入力シート!AD997)</f>
        <v/>
      </c>
      <c r="I954" s="362" t="str">
        <f>IF(基本情報入力シート!AE997="","",基本情報入力シート!AE997)</f>
        <v/>
      </c>
      <c r="J954" s="487"/>
      <c r="K954" s="491"/>
      <c r="L954" s="490"/>
      <c r="M954" s="363" t="str">
        <f>IF(G954="", "", VLOOKUP(AO954,【参考】数式用!$AZ$3:$BA$6, 2, FALSE))</f>
        <v/>
      </c>
      <c r="N954" s="364" t="str">
        <f>IF(G954="","",VLOOKUP(G954,【参考】数式用!$A$4:$L$54,MATCH('別紙様式2-3（個表）'!M954,【参考】数式用!$J$3:$L$3,0)+9,FALSE))</f>
        <v/>
      </c>
      <c r="O954" s="497" t="s">
        <v>2396</v>
      </c>
      <c r="P954" s="365" t="str">
        <f t="shared" si="105"/>
        <v>未入力あり</v>
      </c>
      <c r="Q954" s="273" t="str">
        <f>IFERROR(IF(P954="未入力あり","",ROUNDDOWN(ROUNDDOWN($H954*$I954,0)*VLOOKUP($G954,【参考】数式用!$A$4:$E$54,3, FALSE),0)),"")</f>
        <v/>
      </c>
      <c r="R954" s="273" t="str">
        <f>IF(AM954="×", 0,IF(P954="未入力あり","",ROUNDDOWN(ROUNDDOWN($H954*$I954,0)*VLOOKUP($G954,【参考】数式用!$A$4:$E$54,4,FALSE),0)))</f>
        <v/>
      </c>
      <c r="S954" s="366" t="str">
        <f>IF(AN954="×", 0,IF(P954="未入力あり","",ROUNDDOWN(ROUNDDOWN($H954*$I954,0)*VLOOKUP($G954,【参考】数式用!$A$4:$E$54,5, FALSE),0)))</f>
        <v/>
      </c>
      <c r="T954" s="369" t="s">
        <v>3907</v>
      </c>
      <c r="U954" s="370"/>
      <c r="V954" s="33"/>
      <c r="W954" s="641"/>
      <c r="X954" s="641"/>
      <c r="Y954" s="641"/>
      <c r="Z954" s="641"/>
      <c r="AA954" s="641"/>
      <c r="AB954" s="641"/>
      <c r="AC954" s="641"/>
      <c r="AD954" s="641"/>
      <c r="AE954" s="641"/>
      <c r="AF954" s="641"/>
      <c r="AG954" s="641"/>
      <c r="AI954" s="373" t="str">
        <f t="shared" si="107"/>
        <v/>
      </c>
      <c r="AJ954" s="372" t="e">
        <f>VLOOKUP('別紙様式2-3（個表）'!$G954,【参考】数式用!$P$4:$Q$54,2, FALSE)</f>
        <v>#N/A</v>
      </c>
      <c r="AK954" s="372" t="e">
        <f>VLOOKUP('別紙様式2-3（個表）'!$G954,【参考】数式用!$P$4:$W$54,8, FALSE)</f>
        <v>#N/A</v>
      </c>
      <c r="AL954" s="372" t="e">
        <f>VLOOKUP('別紙様式2-3（個表）'!$G954,【参考】数式用!$P$4:$AD$54,15, FALSE)</f>
        <v>#N/A</v>
      </c>
      <c r="AM954" s="372" t="str">
        <f t="shared" si="108"/>
        <v/>
      </c>
      <c r="AN954" s="372" t="str">
        <f t="shared" si="109"/>
        <v/>
      </c>
      <c r="AO954" s="372" t="str">
        <f t="shared" si="110"/>
        <v/>
      </c>
      <c r="AP954" s="372" t="str">
        <f>IF(G954="", "", VLOOKUP(G954,【参考】数式用!$A$4:$M$54,13,FALSE))</f>
        <v/>
      </c>
      <c r="AQ954" s="46" t="str">
        <f t="shared" si="111"/>
        <v>―</v>
      </c>
    </row>
    <row r="955" spans="1:43" ht="45" customHeight="1">
      <c r="A955" s="114">
        <f t="shared" si="106"/>
        <v>941</v>
      </c>
      <c r="B955" s="115" t="str">
        <f>IF(基本情報入力シート!B998="","",基本情報入力シート!B998)</f>
        <v/>
      </c>
      <c r="C955" s="116" t="str">
        <f>IF(基本情報入力シート!L998="","",基本情報入力シート!L998)</f>
        <v/>
      </c>
      <c r="D955" s="116" t="str">
        <f>IF(基本情報入力シート!Q998="","",基本情報入力シート!Q998)</f>
        <v>愛知県</v>
      </c>
      <c r="E955" s="116" t="str">
        <f>IF(基本情報入力シート!V998="","",基本情報入力シート!V998)</f>
        <v/>
      </c>
      <c r="F955" s="116" t="str">
        <f>IF(基本情報入力シート!W998="","",基本情報入力シート!W998)</f>
        <v>事業所番号及びサービス名を入力してください。</v>
      </c>
      <c r="G955" s="116" t="str">
        <f>IF(基本情報入力シート!Z998="","",基本情報入力シート!Z998)</f>
        <v/>
      </c>
      <c r="H955" s="224" t="str">
        <f>IF(基本情報入力シート!AD998="","",基本情報入力シート!AD998)</f>
        <v/>
      </c>
      <c r="I955" s="362" t="str">
        <f>IF(基本情報入力シート!AE998="","",基本情報入力シート!AE998)</f>
        <v/>
      </c>
      <c r="J955" s="487"/>
      <c r="K955" s="491"/>
      <c r="L955" s="490"/>
      <c r="M955" s="363" t="str">
        <f>IF(G955="", "", VLOOKUP(AO955,【参考】数式用!$AZ$3:$BA$6, 2, FALSE))</f>
        <v/>
      </c>
      <c r="N955" s="364" t="str">
        <f>IF(G955="","",VLOOKUP(G955,【参考】数式用!$A$4:$L$54,MATCH('別紙様式2-3（個表）'!M955,【参考】数式用!$J$3:$L$3,0)+9,FALSE))</f>
        <v/>
      </c>
      <c r="O955" s="497" t="s">
        <v>2396</v>
      </c>
      <c r="P955" s="365" t="str">
        <f t="shared" si="105"/>
        <v>未入力あり</v>
      </c>
      <c r="Q955" s="273" t="str">
        <f>IFERROR(IF(P955="未入力あり","",ROUNDDOWN(ROUNDDOWN($H955*$I955,0)*VLOOKUP($G955,【参考】数式用!$A$4:$E$54,3, FALSE),0)),"")</f>
        <v/>
      </c>
      <c r="R955" s="273" t="str">
        <f>IF(AM955="×", 0,IF(P955="未入力あり","",ROUNDDOWN(ROUNDDOWN($H955*$I955,0)*VLOOKUP($G955,【参考】数式用!$A$4:$E$54,4,FALSE),0)))</f>
        <v/>
      </c>
      <c r="S955" s="366" t="str">
        <f>IF(AN955="×", 0,IF(P955="未入力あり","",ROUNDDOWN(ROUNDDOWN($H955*$I955,0)*VLOOKUP($G955,【参考】数式用!$A$4:$E$54,5, FALSE),0)))</f>
        <v/>
      </c>
      <c r="T955" s="369" t="s">
        <v>3907</v>
      </c>
      <c r="U955" s="370"/>
      <c r="V955" s="33"/>
      <c r="W955" s="641"/>
      <c r="X955" s="641"/>
      <c r="Y955" s="641"/>
      <c r="Z955" s="641"/>
      <c r="AA955" s="641"/>
      <c r="AB955" s="641"/>
      <c r="AC955" s="641"/>
      <c r="AD955" s="641"/>
      <c r="AE955" s="641"/>
      <c r="AF955" s="641"/>
      <c r="AG955" s="641"/>
      <c r="AI955" s="373" t="str">
        <f t="shared" si="107"/>
        <v/>
      </c>
      <c r="AJ955" s="372" t="e">
        <f>VLOOKUP('別紙様式2-3（個表）'!$G955,【参考】数式用!$P$4:$Q$54,2, FALSE)</f>
        <v>#N/A</v>
      </c>
      <c r="AK955" s="372" t="e">
        <f>VLOOKUP('別紙様式2-3（個表）'!$G955,【参考】数式用!$P$4:$W$54,8, FALSE)</f>
        <v>#N/A</v>
      </c>
      <c r="AL955" s="372" t="e">
        <f>VLOOKUP('別紙様式2-3（個表）'!$G955,【参考】数式用!$P$4:$AD$54,15, FALSE)</f>
        <v>#N/A</v>
      </c>
      <c r="AM955" s="372" t="str">
        <f t="shared" si="108"/>
        <v/>
      </c>
      <c r="AN955" s="372" t="str">
        <f t="shared" si="109"/>
        <v/>
      </c>
      <c r="AO955" s="372" t="str">
        <f t="shared" si="110"/>
        <v/>
      </c>
      <c r="AP955" s="372" t="str">
        <f>IF(G955="", "", VLOOKUP(G955,【参考】数式用!$A$4:$M$54,13,FALSE))</f>
        <v/>
      </c>
      <c r="AQ955" s="46" t="str">
        <f t="shared" si="111"/>
        <v>―</v>
      </c>
    </row>
    <row r="956" spans="1:43" ht="45" customHeight="1">
      <c r="A956" s="114">
        <f t="shared" si="106"/>
        <v>942</v>
      </c>
      <c r="B956" s="115" t="str">
        <f>IF(基本情報入力シート!B999="","",基本情報入力シート!B999)</f>
        <v/>
      </c>
      <c r="C956" s="116" t="str">
        <f>IF(基本情報入力シート!L999="","",基本情報入力シート!L999)</f>
        <v/>
      </c>
      <c r="D956" s="116" t="str">
        <f>IF(基本情報入力シート!Q999="","",基本情報入力シート!Q999)</f>
        <v>愛知県</v>
      </c>
      <c r="E956" s="116" t="str">
        <f>IF(基本情報入力シート!V999="","",基本情報入力シート!V999)</f>
        <v/>
      </c>
      <c r="F956" s="116" t="str">
        <f>IF(基本情報入力シート!W999="","",基本情報入力シート!W999)</f>
        <v>事業所番号及びサービス名を入力してください。</v>
      </c>
      <c r="G956" s="116" t="str">
        <f>IF(基本情報入力シート!Z999="","",基本情報入力シート!Z999)</f>
        <v/>
      </c>
      <c r="H956" s="224" t="str">
        <f>IF(基本情報入力シート!AD999="","",基本情報入力シート!AD999)</f>
        <v/>
      </c>
      <c r="I956" s="362" t="str">
        <f>IF(基本情報入力シート!AE999="","",基本情報入力シート!AE999)</f>
        <v/>
      </c>
      <c r="J956" s="487"/>
      <c r="K956" s="491"/>
      <c r="L956" s="490"/>
      <c r="M956" s="363" t="str">
        <f>IF(G956="", "", VLOOKUP(AO956,【参考】数式用!$AZ$3:$BA$6, 2, FALSE))</f>
        <v/>
      </c>
      <c r="N956" s="364" t="str">
        <f>IF(G956="","",VLOOKUP(G956,【参考】数式用!$A$4:$L$54,MATCH('別紙様式2-3（個表）'!M956,【参考】数式用!$J$3:$L$3,0)+9,FALSE))</f>
        <v/>
      </c>
      <c r="O956" s="497" t="s">
        <v>2396</v>
      </c>
      <c r="P956" s="365" t="str">
        <f t="shared" si="105"/>
        <v>未入力あり</v>
      </c>
      <c r="Q956" s="273" t="str">
        <f>IFERROR(IF(P956="未入力あり","",ROUNDDOWN(ROUNDDOWN($H956*$I956,0)*VLOOKUP($G956,【参考】数式用!$A$4:$E$54,3, FALSE),0)),"")</f>
        <v/>
      </c>
      <c r="R956" s="273" t="str">
        <f>IF(AM956="×", 0,IF(P956="未入力あり","",ROUNDDOWN(ROUNDDOWN($H956*$I956,0)*VLOOKUP($G956,【参考】数式用!$A$4:$E$54,4,FALSE),0)))</f>
        <v/>
      </c>
      <c r="S956" s="366" t="str">
        <f>IF(AN956="×", 0,IF(P956="未入力あり","",ROUNDDOWN(ROUNDDOWN($H956*$I956,0)*VLOOKUP($G956,【参考】数式用!$A$4:$E$54,5, FALSE),0)))</f>
        <v/>
      </c>
      <c r="T956" s="369" t="s">
        <v>3907</v>
      </c>
      <c r="U956" s="370"/>
      <c r="V956" s="33"/>
      <c r="W956" s="641"/>
      <c r="X956" s="641"/>
      <c r="Y956" s="641"/>
      <c r="Z956" s="641"/>
      <c r="AA956" s="641"/>
      <c r="AB956" s="641"/>
      <c r="AC956" s="641"/>
      <c r="AD956" s="641"/>
      <c r="AE956" s="641"/>
      <c r="AF956" s="641"/>
      <c r="AG956" s="641"/>
      <c r="AI956" s="373" t="str">
        <f t="shared" si="107"/>
        <v/>
      </c>
      <c r="AJ956" s="372" t="e">
        <f>VLOOKUP('別紙様式2-3（個表）'!$G956,【参考】数式用!$P$4:$Q$54,2, FALSE)</f>
        <v>#N/A</v>
      </c>
      <c r="AK956" s="372" t="e">
        <f>VLOOKUP('別紙様式2-3（個表）'!$G956,【参考】数式用!$P$4:$W$54,8, FALSE)</f>
        <v>#N/A</v>
      </c>
      <c r="AL956" s="372" t="e">
        <f>VLOOKUP('別紙様式2-3（個表）'!$G956,【参考】数式用!$P$4:$AD$54,15, FALSE)</f>
        <v>#N/A</v>
      </c>
      <c r="AM956" s="372" t="str">
        <f t="shared" si="108"/>
        <v/>
      </c>
      <c r="AN956" s="372" t="str">
        <f t="shared" si="109"/>
        <v/>
      </c>
      <c r="AO956" s="372" t="str">
        <f t="shared" si="110"/>
        <v/>
      </c>
      <c r="AP956" s="372" t="str">
        <f>IF(G956="", "", VLOOKUP(G956,【参考】数式用!$A$4:$M$54,13,FALSE))</f>
        <v/>
      </c>
      <c r="AQ956" s="46" t="str">
        <f t="shared" si="111"/>
        <v>―</v>
      </c>
    </row>
    <row r="957" spans="1:43" ht="45" customHeight="1">
      <c r="A957" s="114">
        <f t="shared" si="106"/>
        <v>943</v>
      </c>
      <c r="B957" s="115" t="str">
        <f>IF(基本情報入力シート!B1000="","",基本情報入力シート!B1000)</f>
        <v/>
      </c>
      <c r="C957" s="116" t="str">
        <f>IF(基本情報入力シート!L1000="","",基本情報入力シート!L1000)</f>
        <v/>
      </c>
      <c r="D957" s="116" t="str">
        <f>IF(基本情報入力シート!Q1000="","",基本情報入力シート!Q1000)</f>
        <v>愛知県</v>
      </c>
      <c r="E957" s="116" t="str">
        <f>IF(基本情報入力シート!V1000="","",基本情報入力シート!V1000)</f>
        <v/>
      </c>
      <c r="F957" s="116" t="str">
        <f>IF(基本情報入力シート!W1000="","",基本情報入力シート!W1000)</f>
        <v>事業所番号及びサービス名を入力してください。</v>
      </c>
      <c r="G957" s="116" t="str">
        <f>IF(基本情報入力シート!Z1000="","",基本情報入力シート!Z1000)</f>
        <v/>
      </c>
      <c r="H957" s="224" t="str">
        <f>IF(基本情報入力シート!AD1000="","",基本情報入力シート!AD1000)</f>
        <v/>
      </c>
      <c r="I957" s="362" t="str">
        <f>IF(基本情報入力シート!AE1000="","",基本情報入力シート!AE1000)</f>
        <v/>
      </c>
      <c r="J957" s="487"/>
      <c r="K957" s="491"/>
      <c r="L957" s="490"/>
      <c r="M957" s="363" t="str">
        <f>IF(G957="", "", VLOOKUP(AO957,【参考】数式用!$AZ$3:$BA$6, 2, FALSE))</f>
        <v/>
      </c>
      <c r="N957" s="364" t="str">
        <f>IF(G957="","",VLOOKUP(G957,【参考】数式用!$A$4:$L$54,MATCH('別紙様式2-3（個表）'!M957,【参考】数式用!$J$3:$L$3,0)+9,FALSE))</f>
        <v/>
      </c>
      <c r="O957" s="497" t="s">
        <v>2396</v>
      </c>
      <c r="P957" s="365" t="str">
        <f t="shared" si="105"/>
        <v>未入力あり</v>
      </c>
      <c r="Q957" s="273" t="str">
        <f>IFERROR(IF(P957="未入力あり","",ROUNDDOWN(ROUNDDOWN($H957*$I957,0)*VLOOKUP($G957,【参考】数式用!$A$4:$E$54,3, FALSE),0)),"")</f>
        <v/>
      </c>
      <c r="R957" s="273" t="str">
        <f>IF(AM957="×", 0,IF(P957="未入力あり","",ROUNDDOWN(ROUNDDOWN($H957*$I957,0)*VLOOKUP($G957,【参考】数式用!$A$4:$E$54,4,FALSE),0)))</f>
        <v/>
      </c>
      <c r="S957" s="366" t="str">
        <f>IF(AN957="×", 0,IF(P957="未入力あり","",ROUNDDOWN(ROUNDDOWN($H957*$I957,0)*VLOOKUP($G957,【参考】数式用!$A$4:$E$54,5, FALSE),0)))</f>
        <v/>
      </c>
      <c r="T957" s="369" t="s">
        <v>3907</v>
      </c>
      <c r="U957" s="370"/>
      <c r="V957" s="33"/>
      <c r="W957" s="641"/>
      <c r="X957" s="641"/>
      <c r="Y957" s="641"/>
      <c r="Z957" s="641"/>
      <c r="AA957" s="641"/>
      <c r="AB957" s="641"/>
      <c r="AC957" s="641"/>
      <c r="AD957" s="641"/>
      <c r="AE957" s="641"/>
      <c r="AF957" s="641"/>
      <c r="AG957" s="641"/>
      <c r="AI957" s="373" t="str">
        <f t="shared" si="107"/>
        <v/>
      </c>
      <c r="AJ957" s="372" t="e">
        <f>VLOOKUP('別紙様式2-3（個表）'!$G957,【参考】数式用!$P$4:$Q$54,2, FALSE)</f>
        <v>#N/A</v>
      </c>
      <c r="AK957" s="372" t="e">
        <f>VLOOKUP('別紙様式2-3（個表）'!$G957,【参考】数式用!$P$4:$W$54,8, FALSE)</f>
        <v>#N/A</v>
      </c>
      <c r="AL957" s="372" t="e">
        <f>VLOOKUP('別紙様式2-3（個表）'!$G957,【参考】数式用!$P$4:$AD$54,15, FALSE)</f>
        <v>#N/A</v>
      </c>
      <c r="AM957" s="372" t="str">
        <f t="shared" si="108"/>
        <v/>
      </c>
      <c r="AN957" s="372" t="str">
        <f t="shared" si="109"/>
        <v/>
      </c>
      <c r="AO957" s="372" t="str">
        <f t="shared" si="110"/>
        <v/>
      </c>
      <c r="AP957" s="372" t="str">
        <f>IF(G957="", "", VLOOKUP(G957,【参考】数式用!$A$4:$M$54,13,FALSE))</f>
        <v/>
      </c>
      <c r="AQ957" s="46" t="str">
        <f t="shared" si="111"/>
        <v>―</v>
      </c>
    </row>
    <row r="958" spans="1:43" ht="45" customHeight="1">
      <c r="A958" s="114">
        <f t="shared" si="106"/>
        <v>944</v>
      </c>
      <c r="B958" s="115" t="str">
        <f>IF(基本情報入力シート!B1001="","",基本情報入力シート!B1001)</f>
        <v/>
      </c>
      <c r="C958" s="116" t="str">
        <f>IF(基本情報入力シート!L1001="","",基本情報入力シート!L1001)</f>
        <v/>
      </c>
      <c r="D958" s="116" t="str">
        <f>IF(基本情報入力シート!Q1001="","",基本情報入力シート!Q1001)</f>
        <v>愛知県</v>
      </c>
      <c r="E958" s="116" t="str">
        <f>IF(基本情報入力シート!V1001="","",基本情報入力シート!V1001)</f>
        <v/>
      </c>
      <c r="F958" s="116" t="str">
        <f>IF(基本情報入力シート!W1001="","",基本情報入力シート!W1001)</f>
        <v>事業所番号及びサービス名を入力してください。</v>
      </c>
      <c r="G958" s="116" t="str">
        <f>IF(基本情報入力シート!Z1001="","",基本情報入力シート!Z1001)</f>
        <v/>
      </c>
      <c r="H958" s="224" t="str">
        <f>IF(基本情報入力シート!AD1001="","",基本情報入力シート!AD1001)</f>
        <v/>
      </c>
      <c r="I958" s="362" t="str">
        <f>IF(基本情報入力シート!AE1001="","",基本情報入力シート!AE1001)</f>
        <v/>
      </c>
      <c r="J958" s="487"/>
      <c r="K958" s="491"/>
      <c r="L958" s="490"/>
      <c r="M958" s="363" t="str">
        <f>IF(G958="", "", VLOOKUP(AO958,【参考】数式用!$AZ$3:$BA$6, 2, FALSE))</f>
        <v/>
      </c>
      <c r="N958" s="364" t="str">
        <f>IF(G958="","",VLOOKUP(G958,【参考】数式用!$A$4:$L$54,MATCH('別紙様式2-3（個表）'!M958,【参考】数式用!$J$3:$L$3,0)+9,FALSE))</f>
        <v/>
      </c>
      <c r="O958" s="497" t="s">
        <v>2396</v>
      </c>
      <c r="P958" s="365" t="str">
        <f t="shared" si="105"/>
        <v>未入力あり</v>
      </c>
      <c r="Q958" s="273" t="str">
        <f>IFERROR(IF(P958="未入力あり","",ROUNDDOWN(ROUNDDOWN($H958*$I958,0)*VLOOKUP($G958,【参考】数式用!$A$4:$E$54,3, FALSE),0)),"")</f>
        <v/>
      </c>
      <c r="R958" s="273" t="str">
        <f>IF(AM958="×", 0,IF(P958="未入力あり","",ROUNDDOWN(ROUNDDOWN($H958*$I958,0)*VLOOKUP($G958,【参考】数式用!$A$4:$E$54,4,FALSE),0)))</f>
        <v/>
      </c>
      <c r="S958" s="366" t="str">
        <f>IF(AN958="×", 0,IF(P958="未入力あり","",ROUNDDOWN(ROUNDDOWN($H958*$I958,0)*VLOOKUP($G958,【参考】数式用!$A$4:$E$54,5, FALSE),0)))</f>
        <v/>
      </c>
      <c r="T958" s="369" t="s">
        <v>3907</v>
      </c>
      <c r="U958" s="370"/>
      <c r="V958" s="33"/>
      <c r="W958" s="641"/>
      <c r="X958" s="641"/>
      <c r="Y958" s="641"/>
      <c r="Z958" s="641"/>
      <c r="AA958" s="641"/>
      <c r="AB958" s="641"/>
      <c r="AC958" s="641"/>
      <c r="AD958" s="641"/>
      <c r="AE958" s="641"/>
      <c r="AF958" s="641"/>
      <c r="AG958" s="641"/>
      <c r="AI958" s="373" t="str">
        <f t="shared" si="107"/>
        <v/>
      </c>
      <c r="AJ958" s="372" t="e">
        <f>VLOOKUP('別紙様式2-3（個表）'!$G958,【参考】数式用!$P$4:$Q$54,2, FALSE)</f>
        <v>#N/A</v>
      </c>
      <c r="AK958" s="372" t="e">
        <f>VLOOKUP('別紙様式2-3（個表）'!$G958,【参考】数式用!$P$4:$W$54,8, FALSE)</f>
        <v>#N/A</v>
      </c>
      <c r="AL958" s="372" t="e">
        <f>VLOOKUP('別紙様式2-3（個表）'!$G958,【参考】数式用!$P$4:$AD$54,15, FALSE)</f>
        <v>#N/A</v>
      </c>
      <c r="AM958" s="372" t="str">
        <f t="shared" si="108"/>
        <v/>
      </c>
      <c r="AN958" s="372" t="str">
        <f t="shared" si="109"/>
        <v/>
      </c>
      <c r="AO958" s="372" t="str">
        <f t="shared" si="110"/>
        <v/>
      </c>
      <c r="AP958" s="372" t="str">
        <f>IF(G958="", "", VLOOKUP(G958,【参考】数式用!$A$4:$M$54,13,FALSE))</f>
        <v/>
      </c>
      <c r="AQ958" s="46" t="str">
        <f t="shared" si="111"/>
        <v>―</v>
      </c>
    </row>
    <row r="959" spans="1:43" ht="45" customHeight="1">
      <c r="A959" s="114">
        <f t="shared" si="106"/>
        <v>945</v>
      </c>
      <c r="B959" s="115" t="str">
        <f>IF(基本情報入力シート!B1002="","",基本情報入力シート!B1002)</f>
        <v/>
      </c>
      <c r="C959" s="116" t="str">
        <f>IF(基本情報入力シート!L1002="","",基本情報入力シート!L1002)</f>
        <v/>
      </c>
      <c r="D959" s="116" t="str">
        <f>IF(基本情報入力シート!Q1002="","",基本情報入力シート!Q1002)</f>
        <v>愛知県</v>
      </c>
      <c r="E959" s="116" t="str">
        <f>IF(基本情報入力シート!V1002="","",基本情報入力シート!V1002)</f>
        <v/>
      </c>
      <c r="F959" s="116" t="str">
        <f>IF(基本情報入力シート!W1002="","",基本情報入力シート!W1002)</f>
        <v>事業所番号及びサービス名を入力してください。</v>
      </c>
      <c r="G959" s="116" t="str">
        <f>IF(基本情報入力シート!Z1002="","",基本情報入力シート!Z1002)</f>
        <v/>
      </c>
      <c r="H959" s="224" t="str">
        <f>IF(基本情報入力シート!AD1002="","",基本情報入力シート!AD1002)</f>
        <v/>
      </c>
      <c r="I959" s="362" t="str">
        <f>IF(基本情報入力シート!AE1002="","",基本情報入力シート!AE1002)</f>
        <v/>
      </c>
      <c r="J959" s="487"/>
      <c r="K959" s="491"/>
      <c r="L959" s="490"/>
      <c r="M959" s="363" t="str">
        <f>IF(G959="", "", VLOOKUP(AO959,【参考】数式用!$AZ$3:$BA$6, 2, FALSE))</f>
        <v/>
      </c>
      <c r="N959" s="364" t="str">
        <f>IF(G959="","",VLOOKUP(G959,【参考】数式用!$A$4:$L$54,MATCH('別紙様式2-3（個表）'!M959,【参考】数式用!$J$3:$L$3,0)+9,FALSE))</f>
        <v/>
      </c>
      <c r="O959" s="497" t="s">
        <v>2396</v>
      </c>
      <c r="P959" s="365" t="str">
        <f t="shared" si="105"/>
        <v>未入力あり</v>
      </c>
      <c r="Q959" s="273" t="str">
        <f>IFERROR(IF(P959="未入力あり","",ROUNDDOWN(ROUNDDOWN($H959*$I959,0)*VLOOKUP($G959,【参考】数式用!$A$4:$E$54,3, FALSE),0)),"")</f>
        <v/>
      </c>
      <c r="R959" s="273" t="str">
        <f>IF(AM959="×", 0,IF(P959="未入力あり","",ROUNDDOWN(ROUNDDOWN($H959*$I959,0)*VLOOKUP($G959,【参考】数式用!$A$4:$E$54,4,FALSE),0)))</f>
        <v/>
      </c>
      <c r="S959" s="366" t="str">
        <f>IF(AN959="×", 0,IF(P959="未入力あり","",ROUNDDOWN(ROUNDDOWN($H959*$I959,0)*VLOOKUP($G959,【参考】数式用!$A$4:$E$54,5, FALSE),0)))</f>
        <v/>
      </c>
      <c r="T959" s="369" t="s">
        <v>3907</v>
      </c>
      <c r="U959" s="370"/>
      <c r="V959" s="33"/>
      <c r="W959" s="641"/>
      <c r="X959" s="641"/>
      <c r="Y959" s="641"/>
      <c r="Z959" s="641"/>
      <c r="AA959" s="641"/>
      <c r="AB959" s="641"/>
      <c r="AC959" s="641"/>
      <c r="AD959" s="641"/>
      <c r="AE959" s="641"/>
      <c r="AF959" s="641"/>
      <c r="AG959" s="641"/>
      <c r="AI959" s="373" t="str">
        <f t="shared" si="107"/>
        <v/>
      </c>
      <c r="AJ959" s="372" t="e">
        <f>VLOOKUP('別紙様式2-3（個表）'!$G959,【参考】数式用!$P$4:$Q$54,2, FALSE)</f>
        <v>#N/A</v>
      </c>
      <c r="AK959" s="372" t="e">
        <f>VLOOKUP('別紙様式2-3（個表）'!$G959,【参考】数式用!$P$4:$W$54,8, FALSE)</f>
        <v>#N/A</v>
      </c>
      <c r="AL959" s="372" t="e">
        <f>VLOOKUP('別紙様式2-3（個表）'!$G959,【参考】数式用!$P$4:$AD$54,15, FALSE)</f>
        <v>#N/A</v>
      </c>
      <c r="AM959" s="372" t="str">
        <f t="shared" si="108"/>
        <v/>
      </c>
      <c r="AN959" s="372" t="str">
        <f t="shared" si="109"/>
        <v/>
      </c>
      <c r="AO959" s="372" t="str">
        <f t="shared" si="110"/>
        <v/>
      </c>
      <c r="AP959" s="372" t="str">
        <f>IF(G959="", "", VLOOKUP(G959,【参考】数式用!$A$4:$M$54,13,FALSE))</f>
        <v/>
      </c>
      <c r="AQ959" s="46" t="str">
        <f t="shared" si="111"/>
        <v>―</v>
      </c>
    </row>
    <row r="960" spans="1:43" ht="45" customHeight="1">
      <c r="A960" s="114">
        <f t="shared" si="106"/>
        <v>946</v>
      </c>
      <c r="B960" s="115" t="str">
        <f>IF(基本情報入力シート!B1003="","",基本情報入力シート!B1003)</f>
        <v/>
      </c>
      <c r="C960" s="116" t="str">
        <f>IF(基本情報入力シート!L1003="","",基本情報入力シート!L1003)</f>
        <v/>
      </c>
      <c r="D960" s="116" t="str">
        <f>IF(基本情報入力シート!Q1003="","",基本情報入力シート!Q1003)</f>
        <v>愛知県</v>
      </c>
      <c r="E960" s="116" t="str">
        <f>IF(基本情報入力シート!V1003="","",基本情報入力シート!V1003)</f>
        <v/>
      </c>
      <c r="F960" s="116" t="str">
        <f>IF(基本情報入力シート!W1003="","",基本情報入力シート!W1003)</f>
        <v>事業所番号及びサービス名を入力してください。</v>
      </c>
      <c r="G960" s="116" t="str">
        <f>IF(基本情報入力シート!Z1003="","",基本情報入力シート!Z1003)</f>
        <v/>
      </c>
      <c r="H960" s="224" t="str">
        <f>IF(基本情報入力シート!AD1003="","",基本情報入力シート!AD1003)</f>
        <v/>
      </c>
      <c r="I960" s="362" t="str">
        <f>IF(基本情報入力シート!AE1003="","",基本情報入力シート!AE1003)</f>
        <v/>
      </c>
      <c r="J960" s="487"/>
      <c r="K960" s="491"/>
      <c r="L960" s="490"/>
      <c r="M960" s="363" t="str">
        <f>IF(G960="", "", VLOOKUP(AO960,【参考】数式用!$AZ$3:$BA$6, 2, FALSE))</f>
        <v/>
      </c>
      <c r="N960" s="364" t="str">
        <f>IF(G960="","",VLOOKUP(G960,【参考】数式用!$A$4:$L$54,MATCH('別紙様式2-3（個表）'!M960,【参考】数式用!$J$3:$L$3,0)+9,FALSE))</f>
        <v/>
      </c>
      <c r="O960" s="497" t="s">
        <v>2396</v>
      </c>
      <c r="P960" s="365" t="str">
        <f t="shared" si="105"/>
        <v>未入力あり</v>
      </c>
      <c r="Q960" s="273" t="str">
        <f>IFERROR(IF(P960="未入力あり","",ROUNDDOWN(ROUNDDOWN($H960*$I960,0)*VLOOKUP($G960,【参考】数式用!$A$4:$E$54,3, FALSE),0)),"")</f>
        <v/>
      </c>
      <c r="R960" s="273" t="str">
        <f>IF(AM960="×", 0,IF(P960="未入力あり","",ROUNDDOWN(ROUNDDOWN($H960*$I960,0)*VLOOKUP($G960,【参考】数式用!$A$4:$E$54,4,FALSE),0)))</f>
        <v/>
      </c>
      <c r="S960" s="366" t="str">
        <f>IF(AN960="×", 0,IF(P960="未入力あり","",ROUNDDOWN(ROUNDDOWN($H960*$I960,0)*VLOOKUP($G960,【参考】数式用!$A$4:$E$54,5, FALSE),0)))</f>
        <v/>
      </c>
      <c r="T960" s="369" t="s">
        <v>3907</v>
      </c>
      <c r="U960" s="370"/>
      <c r="V960" s="33"/>
      <c r="W960" s="641"/>
      <c r="X960" s="641"/>
      <c r="Y960" s="641"/>
      <c r="Z960" s="641"/>
      <c r="AA960" s="641"/>
      <c r="AB960" s="641"/>
      <c r="AC960" s="641"/>
      <c r="AD960" s="641"/>
      <c r="AE960" s="641"/>
      <c r="AF960" s="641"/>
      <c r="AG960" s="641"/>
      <c r="AI960" s="373" t="str">
        <f t="shared" si="107"/>
        <v/>
      </c>
      <c r="AJ960" s="372" t="e">
        <f>VLOOKUP('別紙様式2-3（個表）'!$G960,【参考】数式用!$P$4:$Q$54,2, FALSE)</f>
        <v>#N/A</v>
      </c>
      <c r="AK960" s="372" t="e">
        <f>VLOOKUP('別紙様式2-3（個表）'!$G960,【参考】数式用!$P$4:$W$54,8, FALSE)</f>
        <v>#N/A</v>
      </c>
      <c r="AL960" s="372" t="e">
        <f>VLOOKUP('別紙様式2-3（個表）'!$G960,【参考】数式用!$P$4:$AD$54,15, FALSE)</f>
        <v>#N/A</v>
      </c>
      <c r="AM960" s="372" t="str">
        <f t="shared" si="108"/>
        <v/>
      </c>
      <c r="AN960" s="372" t="str">
        <f t="shared" si="109"/>
        <v/>
      </c>
      <c r="AO960" s="372" t="str">
        <f t="shared" si="110"/>
        <v/>
      </c>
      <c r="AP960" s="372" t="str">
        <f>IF(G960="", "", VLOOKUP(G960,【参考】数式用!$A$4:$M$54,13,FALSE))</f>
        <v/>
      </c>
      <c r="AQ960" s="46" t="str">
        <f t="shared" si="111"/>
        <v>―</v>
      </c>
    </row>
    <row r="961" spans="1:43" ht="45" customHeight="1">
      <c r="A961" s="114">
        <f t="shared" si="106"/>
        <v>947</v>
      </c>
      <c r="B961" s="115" t="str">
        <f>IF(基本情報入力シート!B1004="","",基本情報入力シート!B1004)</f>
        <v/>
      </c>
      <c r="C961" s="116" t="str">
        <f>IF(基本情報入力シート!L1004="","",基本情報入力シート!L1004)</f>
        <v/>
      </c>
      <c r="D961" s="116" t="str">
        <f>IF(基本情報入力シート!Q1004="","",基本情報入力シート!Q1004)</f>
        <v>愛知県</v>
      </c>
      <c r="E961" s="116" t="str">
        <f>IF(基本情報入力シート!V1004="","",基本情報入力シート!V1004)</f>
        <v/>
      </c>
      <c r="F961" s="116" t="str">
        <f>IF(基本情報入力シート!W1004="","",基本情報入力シート!W1004)</f>
        <v>事業所番号及びサービス名を入力してください。</v>
      </c>
      <c r="G961" s="116" t="str">
        <f>IF(基本情報入力シート!Z1004="","",基本情報入力シート!Z1004)</f>
        <v/>
      </c>
      <c r="H961" s="224" t="str">
        <f>IF(基本情報入力シート!AD1004="","",基本情報入力シート!AD1004)</f>
        <v/>
      </c>
      <c r="I961" s="362" t="str">
        <f>IF(基本情報入力シート!AE1004="","",基本情報入力シート!AE1004)</f>
        <v/>
      </c>
      <c r="J961" s="487"/>
      <c r="K961" s="491"/>
      <c r="L961" s="490"/>
      <c r="M961" s="363" t="str">
        <f>IF(G961="", "", VLOOKUP(AO961,【参考】数式用!$AZ$3:$BA$6, 2, FALSE))</f>
        <v/>
      </c>
      <c r="N961" s="364" t="str">
        <f>IF(G961="","",VLOOKUP(G961,【参考】数式用!$A$4:$L$54,MATCH('別紙様式2-3（個表）'!M961,【参考】数式用!$J$3:$L$3,0)+9,FALSE))</f>
        <v/>
      </c>
      <c r="O961" s="497" t="s">
        <v>2396</v>
      </c>
      <c r="P961" s="365" t="str">
        <f t="shared" si="105"/>
        <v>未入力あり</v>
      </c>
      <c r="Q961" s="273" t="str">
        <f>IFERROR(IF(P961="未入力あり","",ROUNDDOWN(ROUNDDOWN($H961*$I961,0)*VLOOKUP($G961,【参考】数式用!$A$4:$E$54,3, FALSE),0)),"")</f>
        <v/>
      </c>
      <c r="R961" s="273" t="str">
        <f>IF(AM961="×", 0,IF(P961="未入力あり","",ROUNDDOWN(ROUNDDOWN($H961*$I961,0)*VLOOKUP($G961,【参考】数式用!$A$4:$E$54,4,FALSE),0)))</f>
        <v/>
      </c>
      <c r="S961" s="366" t="str">
        <f>IF(AN961="×", 0,IF(P961="未入力あり","",ROUNDDOWN(ROUNDDOWN($H961*$I961,0)*VLOOKUP($G961,【参考】数式用!$A$4:$E$54,5, FALSE),0)))</f>
        <v/>
      </c>
      <c r="T961" s="369" t="s">
        <v>3907</v>
      </c>
      <c r="U961" s="370"/>
      <c r="V961" s="33"/>
      <c r="W961" s="641"/>
      <c r="X961" s="641"/>
      <c r="Y961" s="641"/>
      <c r="Z961" s="641"/>
      <c r="AA961" s="641"/>
      <c r="AB961" s="641"/>
      <c r="AC961" s="641"/>
      <c r="AD961" s="641"/>
      <c r="AE961" s="641"/>
      <c r="AF961" s="641"/>
      <c r="AG961" s="641"/>
      <c r="AI961" s="373" t="str">
        <f t="shared" si="107"/>
        <v/>
      </c>
      <c r="AJ961" s="372" t="e">
        <f>VLOOKUP('別紙様式2-3（個表）'!$G961,【参考】数式用!$P$4:$Q$54,2, FALSE)</f>
        <v>#N/A</v>
      </c>
      <c r="AK961" s="372" t="e">
        <f>VLOOKUP('別紙様式2-3（個表）'!$G961,【参考】数式用!$P$4:$W$54,8, FALSE)</f>
        <v>#N/A</v>
      </c>
      <c r="AL961" s="372" t="e">
        <f>VLOOKUP('別紙様式2-3（個表）'!$G961,【参考】数式用!$P$4:$AD$54,15, FALSE)</f>
        <v>#N/A</v>
      </c>
      <c r="AM961" s="372" t="str">
        <f t="shared" si="108"/>
        <v/>
      </c>
      <c r="AN961" s="372" t="str">
        <f t="shared" si="109"/>
        <v/>
      </c>
      <c r="AO961" s="372" t="str">
        <f t="shared" si="110"/>
        <v/>
      </c>
      <c r="AP961" s="372" t="str">
        <f>IF(G961="", "", VLOOKUP(G961,【参考】数式用!$A$4:$M$54,13,FALSE))</f>
        <v/>
      </c>
      <c r="AQ961" s="46" t="str">
        <f t="shared" si="111"/>
        <v>―</v>
      </c>
    </row>
    <row r="962" spans="1:43" ht="45" customHeight="1">
      <c r="A962" s="114">
        <f t="shared" si="106"/>
        <v>948</v>
      </c>
      <c r="B962" s="115" t="str">
        <f>IF(基本情報入力シート!B1005="","",基本情報入力シート!B1005)</f>
        <v/>
      </c>
      <c r="C962" s="116" t="str">
        <f>IF(基本情報入力シート!L1005="","",基本情報入力シート!L1005)</f>
        <v/>
      </c>
      <c r="D962" s="116" t="str">
        <f>IF(基本情報入力シート!Q1005="","",基本情報入力シート!Q1005)</f>
        <v>愛知県</v>
      </c>
      <c r="E962" s="116" t="str">
        <f>IF(基本情報入力シート!V1005="","",基本情報入力シート!V1005)</f>
        <v/>
      </c>
      <c r="F962" s="116" t="str">
        <f>IF(基本情報入力シート!W1005="","",基本情報入力シート!W1005)</f>
        <v>事業所番号及びサービス名を入力してください。</v>
      </c>
      <c r="G962" s="116" t="str">
        <f>IF(基本情報入力シート!Z1005="","",基本情報入力シート!Z1005)</f>
        <v/>
      </c>
      <c r="H962" s="224" t="str">
        <f>IF(基本情報入力シート!AD1005="","",基本情報入力シート!AD1005)</f>
        <v/>
      </c>
      <c r="I962" s="362" t="str">
        <f>IF(基本情報入力シート!AE1005="","",基本情報入力シート!AE1005)</f>
        <v/>
      </c>
      <c r="J962" s="487"/>
      <c r="K962" s="491"/>
      <c r="L962" s="490"/>
      <c r="M962" s="363" t="str">
        <f>IF(G962="", "", VLOOKUP(AO962,【参考】数式用!$AZ$3:$BA$6, 2, FALSE))</f>
        <v/>
      </c>
      <c r="N962" s="364" t="str">
        <f>IF(G962="","",VLOOKUP(G962,【参考】数式用!$A$4:$L$54,MATCH('別紙様式2-3（個表）'!M962,【参考】数式用!$J$3:$L$3,0)+9,FALSE))</f>
        <v/>
      </c>
      <c r="O962" s="497" t="s">
        <v>2396</v>
      </c>
      <c r="P962" s="365" t="str">
        <f t="shared" si="105"/>
        <v>未入力あり</v>
      </c>
      <c r="Q962" s="273" t="str">
        <f>IFERROR(IF(P962="未入力あり","",ROUNDDOWN(ROUNDDOWN($H962*$I962,0)*VLOOKUP($G962,【参考】数式用!$A$4:$E$54,3, FALSE),0)),"")</f>
        <v/>
      </c>
      <c r="R962" s="273" t="str">
        <f>IF(AM962="×", 0,IF(P962="未入力あり","",ROUNDDOWN(ROUNDDOWN($H962*$I962,0)*VLOOKUP($G962,【参考】数式用!$A$4:$E$54,4,FALSE),0)))</f>
        <v/>
      </c>
      <c r="S962" s="366" t="str">
        <f>IF(AN962="×", 0,IF(P962="未入力あり","",ROUNDDOWN(ROUNDDOWN($H962*$I962,0)*VLOOKUP($G962,【参考】数式用!$A$4:$E$54,5, FALSE),0)))</f>
        <v/>
      </c>
      <c r="T962" s="369" t="s">
        <v>3907</v>
      </c>
      <c r="U962" s="370"/>
      <c r="V962" s="33"/>
      <c r="W962" s="641"/>
      <c r="X962" s="641"/>
      <c r="Y962" s="641"/>
      <c r="Z962" s="641"/>
      <c r="AA962" s="641"/>
      <c r="AB962" s="641"/>
      <c r="AC962" s="641"/>
      <c r="AD962" s="641"/>
      <c r="AE962" s="641"/>
      <c r="AF962" s="641"/>
      <c r="AG962" s="641"/>
      <c r="AI962" s="373" t="str">
        <f t="shared" si="107"/>
        <v/>
      </c>
      <c r="AJ962" s="372" t="e">
        <f>VLOOKUP('別紙様式2-3（個表）'!$G962,【参考】数式用!$P$4:$Q$54,2, FALSE)</f>
        <v>#N/A</v>
      </c>
      <c r="AK962" s="372" t="e">
        <f>VLOOKUP('別紙様式2-3（個表）'!$G962,【参考】数式用!$P$4:$W$54,8, FALSE)</f>
        <v>#N/A</v>
      </c>
      <c r="AL962" s="372" t="e">
        <f>VLOOKUP('別紙様式2-3（個表）'!$G962,【参考】数式用!$P$4:$AD$54,15, FALSE)</f>
        <v>#N/A</v>
      </c>
      <c r="AM962" s="372" t="str">
        <f t="shared" si="108"/>
        <v/>
      </c>
      <c r="AN962" s="372" t="str">
        <f t="shared" si="109"/>
        <v/>
      </c>
      <c r="AO962" s="372" t="str">
        <f t="shared" si="110"/>
        <v/>
      </c>
      <c r="AP962" s="372" t="str">
        <f>IF(G962="", "", VLOOKUP(G962,【参考】数式用!$A$4:$M$54,13,FALSE))</f>
        <v/>
      </c>
      <c r="AQ962" s="46" t="str">
        <f t="shared" si="111"/>
        <v>―</v>
      </c>
    </row>
    <row r="963" spans="1:43" ht="45" customHeight="1">
      <c r="A963" s="114">
        <f t="shared" si="106"/>
        <v>949</v>
      </c>
      <c r="B963" s="115" t="str">
        <f>IF(基本情報入力シート!B1006="","",基本情報入力シート!B1006)</f>
        <v/>
      </c>
      <c r="C963" s="116" t="str">
        <f>IF(基本情報入力シート!L1006="","",基本情報入力シート!L1006)</f>
        <v/>
      </c>
      <c r="D963" s="116" t="str">
        <f>IF(基本情報入力シート!Q1006="","",基本情報入力シート!Q1006)</f>
        <v>愛知県</v>
      </c>
      <c r="E963" s="116" t="str">
        <f>IF(基本情報入力シート!V1006="","",基本情報入力シート!V1006)</f>
        <v/>
      </c>
      <c r="F963" s="116" t="str">
        <f>IF(基本情報入力シート!W1006="","",基本情報入力シート!W1006)</f>
        <v>事業所番号及びサービス名を入力してください。</v>
      </c>
      <c r="G963" s="116" t="str">
        <f>IF(基本情報入力シート!Z1006="","",基本情報入力シート!Z1006)</f>
        <v/>
      </c>
      <c r="H963" s="224" t="str">
        <f>IF(基本情報入力シート!AD1006="","",基本情報入力シート!AD1006)</f>
        <v/>
      </c>
      <c r="I963" s="362" t="str">
        <f>IF(基本情報入力シート!AE1006="","",基本情報入力シート!AE1006)</f>
        <v/>
      </c>
      <c r="J963" s="487"/>
      <c r="K963" s="491"/>
      <c r="L963" s="490"/>
      <c r="M963" s="363" t="str">
        <f>IF(G963="", "", VLOOKUP(AO963,【参考】数式用!$AZ$3:$BA$6, 2, FALSE))</f>
        <v/>
      </c>
      <c r="N963" s="364" t="str">
        <f>IF(G963="","",VLOOKUP(G963,【参考】数式用!$A$4:$L$54,MATCH('別紙様式2-3（個表）'!M963,【参考】数式用!$J$3:$L$3,0)+9,FALSE))</f>
        <v/>
      </c>
      <c r="O963" s="497" t="s">
        <v>2396</v>
      </c>
      <c r="P963" s="365" t="str">
        <f t="shared" si="105"/>
        <v>未入力あり</v>
      </c>
      <c r="Q963" s="273" t="str">
        <f>IFERROR(IF(P963="未入力あり","",ROUNDDOWN(ROUNDDOWN($H963*$I963,0)*VLOOKUP($G963,【参考】数式用!$A$4:$E$54,3, FALSE),0)),"")</f>
        <v/>
      </c>
      <c r="R963" s="273" t="str">
        <f>IF(AM963="×", 0,IF(P963="未入力あり","",ROUNDDOWN(ROUNDDOWN($H963*$I963,0)*VLOOKUP($G963,【参考】数式用!$A$4:$E$54,4,FALSE),0)))</f>
        <v/>
      </c>
      <c r="S963" s="366" t="str">
        <f>IF(AN963="×", 0,IF(P963="未入力あり","",ROUNDDOWN(ROUNDDOWN($H963*$I963,0)*VLOOKUP($G963,【参考】数式用!$A$4:$E$54,5, FALSE),0)))</f>
        <v/>
      </c>
      <c r="T963" s="369" t="s">
        <v>3907</v>
      </c>
      <c r="U963" s="370"/>
      <c r="V963" s="33"/>
      <c r="W963" s="641"/>
      <c r="X963" s="641"/>
      <c r="Y963" s="641"/>
      <c r="Z963" s="641"/>
      <c r="AA963" s="641"/>
      <c r="AB963" s="641"/>
      <c r="AC963" s="641"/>
      <c r="AD963" s="641"/>
      <c r="AE963" s="641"/>
      <c r="AF963" s="641"/>
      <c r="AG963" s="641"/>
      <c r="AI963" s="373" t="str">
        <f t="shared" si="107"/>
        <v/>
      </c>
      <c r="AJ963" s="372" t="e">
        <f>VLOOKUP('別紙様式2-3（個表）'!$G963,【参考】数式用!$P$4:$Q$54,2, FALSE)</f>
        <v>#N/A</v>
      </c>
      <c r="AK963" s="372" t="e">
        <f>VLOOKUP('別紙様式2-3（個表）'!$G963,【参考】数式用!$P$4:$W$54,8, FALSE)</f>
        <v>#N/A</v>
      </c>
      <c r="AL963" s="372" t="e">
        <f>VLOOKUP('別紙様式2-3（個表）'!$G963,【参考】数式用!$P$4:$AD$54,15, FALSE)</f>
        <v>#N/A</v>
      </c>
      <c r="AM963" s="372" t="str">
        <f t="shared" si="108"/>
        <v/>
      </c>
      <c r="AN963" s="372" t="str">
        <f t="shared" si="109"/>
        <v/>
      </c>
      <c r="AO963" s="372" t="str">
        <f t="shared" si="110"/>
        <v/>
      </c>
      <c r="AP963" s="372" t="str">
        <f>IF(G963="", "", VLOOKUP(G963,【参考】数式用!$A$4:$M$54,13,FALSE))</f>
        <v/>
      </c>
      <c r="AQ963" s="46" t="str">
        <f t="shared" si="111"/>
        <v>―</v>
      </c>
    </row>
    <row r="964" spans="1:43" ht="45" customHeight="1">
      <c r="A964" s="114">
        <f t="shared" si="106"/>
        <v>950</v>
      </c>
      <c r="B964" s="115" t="str">
        <f>IF(基本情報入力シート!B1007="","",基本情報入力シート!B1007)</f>
        <v/>
      </c>
      <c r="C964" s="116" t="str">
        <f>IF(基本情報入力シート!L1007="","",基本情報入力シート!L1007)</f>
        <v/>
      </c>
      <c r="D964" s="116" t="str">
        <f>IF(基本情報入力シート!Q1007="","",基本情報入力シート!Q1007)</f>
        <v>愛知県</v>
      </c>
      <c r="E964" s="116" t="str">
        <f>IF(基本情報入力シート!V1007="","",基本情報入力シート!V1007)</f>
        <v/>
      </c>
      <c r="F964" s="116" t="str">
        <f>IF(基本情報入力シート!W1007="","",基本情報入力シート!W1007)</f>
        <v>事業所番号及びサービス名を入力してください。</v>
      </c>
      <c r="G964" s="116" t="str">
        <f>IF(基本情報入力シート!Z1007="","",基本情報入力シート!Z1007)</f>
        <v/>
      </c>
      <c r="H964" s="224" t="str">
        <f>IF(基本情報入力シート!AD1007="","",基本情報入力シート!AD1007)</f>
        <v/>
      </c>
      <c r="I964" s="362" t="str">
        <f>IF(基本情報入力シート!AE1007="","",基本情報入力シート!AE1007)</f>
        <v/>
      </c>
      <c r="J964" s="487"/>
      <c r="K964" s="491"/>
      <c r="L964" s="490"/>
      <c r="M964" s="363" t="str">
        <f>IF(G964="", "", VLOOKUP(AO964,【参考】数式用!$AZ$3:$BA$6, 2, FALSE))</f>
        <v/>
      </c>
      <c r="N964" s="364" t="str">
        <f>IF(G964="","",VLOOKUP(G964,【参考】数式用!$A$4:$L$54,MATCH('別紙様式2-3（個表）'!M964,【参考】数式用!$J$3:$L$3,0)+9,FALSE))</f>
        <v/>
      </c>
      <c r="O964" s="497" t="s">
        <v>2396</v>
      </c>
      <c r="P964" s="365" t="str">
        <f t="shared" si="105"/>
        <v>未入力あり</v>
      </c>
      <c r="Q964" s="273" t="str">
        <f>IFERROR(IF(P964="未入力あり","",ROUNDDOWN(ROUNDDOWN($H964*$I964,0)*VLOOKUP($G964,【参考】数式用!$A$4:$E$54,3, FALSE),0)),"")</f>
        <v/>
      </c>
      <c r="R964" s="273" t="str">
        <f>IF(AM964="×", 0,IF(P964="未入力あり","",ROUNDDOWN(ROUNDDOWN($H964*$I964,0)*VLOOKUP($G964,【参考】数式用!$A$4:$E$54,4,FALSE),0)))</f>
        <v/>
      </c>
      <c r="S964" s="366" t="str">
        <f>IF(AN964="×", 0,IF(P964="未入力あり","",ROUNDDOWN(ROUNDDOWN($H964*$I964,0)*VLOOKUP($G964,【参考】数式用!$A$4:$E$54,5, FALSE),0)))</f>
        <v/>
      </c>
      <c r="T964" s="369" t="s">
        <v>3907</v>
      </c>
      <c r="U964" s="370"/>
      <c r="V964" s="33"/>
      <c r="W964" s="641"/>
      <c r="X964" s="641"/>
      <c r="Y964" s="641"/>
      <c r="Z964" s="641"/>
      <c r="AA964" s="641"/>
      <c r="AB964" s="641"/>
      <c r="AC964" s="641"/>
      <c r="AD964" s="641"/>
      <c r="AE964" s="641"/>
      <c r="AF964" s="641"/>
      <c r="AG964" s="641"/>
      <c r="AI964" s="373" t="str">
        <f t="shared" si="107"/>
        <v/>
      </c>
      <c r="AJ964" s="372" t="e">
        <f>VLOOKUP('別紙様式2-3（個表）'!$G964,【参考】数式用!$P$4:$Q$54,2, FALSE)</f>
        <v>#N/A</v>
      </c>
      <c r="AK964" s="372" t="e">
        <f>VLOOKUP('別紙様式2-3（個表）'!$G964,【参考】数式用!$P$4:$W$54,8, FALSE)</f>
        <v>#N/A</v>
      </c>
      <c r="AL964" s="372" t="e">
        <f>VLOOKUP('別紙様式2-3（個表）'!$G964,【参考】数式用!$P$4:$AD$54,15, FALSE)</f>
        <v>#N/A</v>
      </c>
      <c r="AM964" s="372" t="str">
        <f t="shared" si="108"/>
        <v/>
      </c>
      <c r="AN964" s="372" t="str">
        <f t="shared" si="109"/>
        <v/>
      </c>
      <c r="AO964" s="372" t="str">
        <f t="shared" si="110"/>
        <v/>
      </c>
      <c r="AP964" s="372" t="str">
        <f>IF(G964="", "", VLOOKUP(G964,【参考】数式用!$A$4:$M$54,13,FALSE))</f>
        <v/>
      </c>
      <c r="AQ964" s="46" t="str">
        <f t="shared" si="111"/>
        <v>―</v>
      </c>
    </row>
    <row r="965" spans="1:43" ht="45" customHeight="1">
      <c r="A965" s="114">
        <f t="shared" si="106"/>
        <v>951</v>
      </c>
      <c r="B965" s="115" t="str">
        <f>IF(基本情報入力シート!B1008="","",基本情報入力シート!B1008)</f>
        <v/>
      </c>
      <c r="C965" s="116" t="str">
        <f>IF(基本情報入力シート!L1008="","",基本情報入力シート!L1008)</f>
        <v/>
      </c>
      <c r="D965" s="116" t="str">
        <f>IF(基本情報入力シート!Q1008="","",基本情報入力シート!Q1008)</f>
        <v>愛知県</v>
      </c>
      <c r="E965" s="116" t="str">
        <f>IF(基本情報入力シート!V1008="","",基本情報入力シート!V1008)</f>
        <v/>
      </c>
      <c r="F965" s="116" t="str">
        <f>IF(基本情報入力シート!W1008="","",基本情報入力シート!W1008)</f>
        <v>事業所番号及びサービス名を入力してください。</v>
      </c>
      <c r="G965" s="116" t="str">
        <f>IF(基本情報入力シート!Z1008="","",基本情報入力シート!Z1008)</f>
        <v/>
      </c>
      <c r="H965" s="224" t="str">
        <f>IF(基本情報入力シート!AD1008="","",基本情報入力シート!AD1008)</f>
        <v/>
      </c>
      <c r="I965" s="362" t="str">
        <f>IF(基本情報入力シート!AE1008="","",基本情報入力シート!AE1008)</f>
        <v/>
      </c>
      <c r="J965" s="487"/>
      <c r="K965" s="491"/>
      <c r="L965" s="490"/>
      <c r="M965" s="363" t="str">
        <f>IF(G965="", "", VLOOKUP(AO965,【参考】数式用!$AZ$3:$BA$6, 2, FALSE))</f>
        <v/>
      </c>
      <c r="N965" s="364" t="str">
        <f>IF(G965="","",VLOOKUP(G965,【参考】数式用!$A$4:$L$54,MATCH('別紙様式2-3（個表）'!M965,【参考】数式用!$J$3:$L$3,0)+9,FALSE))</f>
        <v/>
      </c>
      <c r="O965" s="497" t="s">
        <v>2396</v>
      </c>
      <c r="P965" s="365" t="str">
        <f t="shared" si="105"/>
        <v>未入力あり</v>
      </c>
      <c r="Q965" s="273" t="str">
        <f>IFERROR(IF(P965="未入力あり","",ROUNDDOWN(ROUNDDOWN($H965*$I965,0)*VLOOKUP($G965,【参考】数式用!$A$4:$E$54,3, FALSE),0)),"")</f>
        <v/>
      </c>
      <c r="R965" s="273" t="str">
        <f>IF(AM965="×", 0,IF(P965="未入力あり","",ROUNDDOWN(ROUNDDOWN($H965*$I965,0)*VLOOKUP($G965,【参考】数式用!$A$4:$E$54,4,FALSE),0)))</f>
        <v/>
      </c>
      <c r="S965" s="366" t="str">
        <f>IF(AN965="×", 0,IF(P965="未入力あり","",ROUNDDOWN(ROUNDDOWN($H965*$I965,0)*VLOOKUP($G965,【参考】数式用!$A$4:$E$54,5, FALSE),0)))</f>
        <v/>
      </c>
      <c r="T965" s="369" t="s">
        <v>3907</v>
      </c>
      <c r="U965" s="370"/>
      <c r="V965" s="33"/>
      <c r="W965" s="641"/>
      <c r="X965" s="641"/>
      <c r="Y965" s="641"/>
      <c r="Z965" s="641"/>
      <c r="AA965" s="641"/>
      <c r="AB965" s="641"/>
      <c r="AC965" s="641"/>
      <c r="AD965" s="641"/>
      <c r="AE965" s="641"/>
      <c r="AF965" s="641"/>
      <c r="AG965" s="641"/>
      <c r="AI965" s="373" t="str">
        <f t="shared" si="107"/>
        <v/>
      </c>
      <c r="AJ965" s="372" t="e">
        <f>VLOOKUP('別紙様式2-3（個表）'!$G965,【参考】数式用!$P$4:$Q$54,2, FALSE)</f>
        <v>#N/A</v>
      </c>
      <c r="AK965" s="372" t="e">
        <f>VLOOKUP('別紙様式2-3（個表）'!$G965,【参考】数式用!$P$4:$W$54,8, FALSE)</f>
        <v>#N/A</v>
      </c>
      <c r="AL965" s="372" t="e">
        <f>VLOOKUP('別紙様式2-3（個表）'!$G965,【参考】数式用!$P$4:$AD$54,15, FALSE)</f>
        <v>#N/A</v>
      </c>
      <c r="AM965" s="372" t="str">
        <f t="shared" si="108"/>
        <v/>
      </c>
      <c r="AN965" s="372" t="str">
        <f t="shared" si="109"/>
        <v/>
      </c>
      <c r="AO965" s="372" t="str">
        <f t="shared" si="110"/>
        <v/>
      </c>
      <c r="AP965" s="372" t="str">
        <f>IF(G965="", "", VLOOKUP(G965,【参考】数式用!$A$4:$M$54,13,FALSE))</f>
        <v/>
      </c>
      <c r="AQ965" s="46" t="str">
        <f t="shared" si="111"/>
        <v>―</v>
      </c>
    </row>
    <row r="966" spans="1:43" ht="45" customHeight="1">
      <c r="A966" s="114">
        <f t="shared" si="106"/>
        <v>952</v>
      </c>
      <c r="B966" s="115" t="str">
        <f>IF(基本情報入力シート!B1009="","",基本情報入力シート!B1009)</f>
        <v/>
      </c>
      <c r="C966" s="116" t="str">
        <f>IF(基本情報入力シート!L1009="","",基本情報入力シート!L1009)</f>
        <v/>
      </c>
      <c r="D966" s="116" t="str">
        <f>IF(基本情報入力シート!Q1009="","",基本情報入力シート!Q1009)</f>
        <v>愛知県</v>
      </c>
      <c r="E966" s="116" t="str">
        <f>IF(基本情報入力シート!V1009="","",基本情報入力シート!V1009)</f>
        <v/>
      </c>
      <c r="F966" s="116" t="str">
        <f>IF(基本情報入力シート!W1009="","",基本情報入力シート!W1009)</f>
        <v>事業所番号及びサービス名を入力してください。</v>
      </c>
      <c r="G966" s="116" t="str">
        <f>IF(基本情報入力シート!Z1009="","",基本情報入力シート!Z1009)</f>
        <v/>
      </c>
      <c r="H966" s="224" t="str">
        <f>IF(基本情報入力シート!AD1009="","",基本情報入力シート!AD1009)</f>
        <v/>
      </c>
      <c r="I966" s="362" t="str">
        <f>IF(基本情報入力シート!AE1009="","",基本情報入力シート!AE1009)</f>
        <v/>
      </c>
      <c r="J966" s="487"/>
      <c r="K966" s="491"/>
      <c r="L966" s="490"/>
      <c r="M966" s="363" t="str">
        <f>IF(G966="", "", VLOOKUP(AO966,【参考】数式用!$AZ$3:$BA$6, 2, FALSE))</f>
        <v/>
      </c>
      <c r="N966" s="364" t="str">
        <f>IF(G966="","",VLOOKUP(G966,【参考】数式用!$A$4:$L$54,MATCH('別紙様式2-3（個表）'!M966,【参考】数式用!$J$3:$L$3,0)+9,FALSE))</f>
        <v/>
      </c>
      <c r="O966" s="497" t="s">
        <v>2396</v>
      </c>
      <c r="P966" s="365" t="str">
        <f t="shared" si="105"/>
        <v>未入力あり</v>
      </c>
      <c r="Q966" s="273" t="str">
        <f>IFERROR(IF(P966="未入力あり","",ROUNDDOWN(ROUNDDOWN($H966*$I966,0)*VLOOKUP($G966,【参考】数式用!$A$4:$E$54,3, FALSE),0)),"")</f>
        <v/>
      </c>
      <c r="R966" s="273" t="str">
        <f>IF(AM966="×", 0,IF(P966="未入力あり","",ROUNDDOWN(ROUNDDOWN($H966*$I966,0)*VLOOKUP($G966,【参考】数式用!$A$4:$E$54,4,FALSE),0)))</f>
        <v/>
      </c>
      <c r="S966" s="366" t="str">
        <f>IF(AN966="×", 0,IF(P966="未入力あり","",ROUNDDOWN(ROUNDDOWN($H966*$I966,0)*VLOOKUP($G966,【参考】数式用!$A$4:$E$54,5, FALSE),0)))</f>
        <v/>
      </c>
      <c r="T966" s="369" t="s">
        <v>3907</v>
      </c>
      <c r="U966" s="370"/>
      <c r="V966" s="33"/>
      <c r="W966" s="641"/>
      <c r="X966" s="641"/>
      <c r="Y966" s="641"/>
      <c r="Z966" s="641"/>
      <c r="AA966" s="641"/>
      <c r="AB966" s="641"/>
      <c r="AC966" s="641"/>
      <c r="AD966" s="641"/>
      <c r="AE966" s="641"/>
      <c r="AF966" s="641"/>
      <c r="AG966" s="641"/>
      <c r="AI966" s="373" t="str">
        <f t="shared" si="107"/>
        <v/>
      </c>
      <c r="AJ966" s="372" t="e">
        <f>VLOOKUP('別紙様式2-3（個表）'!$G966,【参考】数式用!$P$4:$Q$54,2, FALSE)</f>
        <v>#N/A</v>
      </c>
      <c r="AK966" s="372" t="e">
        <f>VLOOKUP('別紙様式2-3（個表）'!$G966,【参考】数式用!$P$4:$W$54,8, FALSE)</f>
        <v>#N/A</v>
      </c>
      <c r="AL966" s="372" t="e">
        <f>VLOOKUP('別紙様式2-3（個表）'!$G966,【参考】数式用!$P$4:$AD$54,15, FALSE)</f>
        <v>#N/A</v>
      </c>
      <c r="AM966" s="372" t="str">
        <f t="shared" si="108"/>
        <v/>
      </c>
      <c r="AN966" s="372" t="str">
        <f t="shared" si="109"/>
        <v/>
      </c>
      <c r="AO966" s="372" t="str">
        <f t="shared" si="110"/>
        <v/>
      </c>
      <c r="AP966" s="372" t="str">
        <f>IF(G966="", "", VLOOKUP(G966,【参考】数式用!$A$4:$M$54,13,FALSE))</f>
        <v/>
      </c>
      <c r="AQ966" s="46" t="str">
        <f t="shared" si="111"/>
        <v>―</v>
      </c>
    </row>
    <row r="967" spans="1:43" ht="45" customHeight="1">
      <c r="A967" s="114">
        <f t="shared" si="106"/>
        <v>953</v>
      </c>
      <c r="B967" s="115" t="str">
        <f>IF(基本情報入力シート!B1010="","",基本情報入力シート!B1010)</f>
        <v/>
      </c>
      <c r="C967" s="116" t="str">
        <f>IF(基本情報入力シート!L1010="","",基本情報入力シート!L1010)</f>
        <v/>
      </c>
      <c r="D967" s="116" t="str">
        <f>IF(基本情報入力シート!Q1010="","",基本情報入力シート!Q1010)</f>
        <v>愛知県</v>
      </c>
      <c r="E967" s="116" t="str">
        <f>IF(基本情報入力シート!V1010="","",基本情報入力シート!V1010)</f>
        <v/>
      </c>
      <c r="F967" s="116" t="str">
        <f>IF(基本情報入力シート!W1010="","",基本情報入力シート!W1010)</f>
        <v>事業所番号及びサービス名を入力してください。</v>
      </c>
      <c r="G967" s="116" t="str">
        <f>IF(基本情報入力シート!Z1010="","",基本情報入力シート!Z1010)</f>
        <v/>
      </c>
      <c r="H967" s="224" t="str">
        <f>IF(基本情報入力シート!AD1010="","",基本情報入力シート!AD1010)</f>
        <v/>
      </c>
      <c r="I967" s="362" t="str">
        <f>IF(基本情報入力シート!AE1010="","",基本情報入力シート!AE1010)</f>
        <v/>
      </c>
      <c r="J967" s="487"/>
      <c r="K967" s="491"/>
      <c r="L967" s="490"/>
      <c r="M967" s="363" t="str">
        <f>IF(G967="", "", VLOOKUP(AO967,【参考】数式用!$AZ$3:$BA$6, 2, FALSE))</f>
        <v/>
      </c>
      <c r="N967" s="364" t="str">
        <f>IF(G967="","",VLOOKUP(G967,【参考】数式用!$A$4:$L$54,MATCH('別紙様式2-3（個表）'!M967,【参考】数式用!$J$3:$L$3,0)+9,FALSE))</f>
        <v/>
      </c>
      <c r="O967" s="497" t="s">
        <v>2396</v>
      </c>
      <c r="P967" s="365" t="str">
        <f t="shared" si="105"/>
        <v>未入力あり</v>
      </c>
      <c r="Q967" s="273" t="str">
        <f>IFERROR(IF(P967="未入力あり","",ROUNDDOWN(ROUNDDOWN($H967*$I967,0)*VLOOKUP($G967,【参考】数式用!$A$4:$E$54,3, FALSE),0)),"")</f>
        <v/>
      </c>
      <c r="R967" s="273" t="str">
        <f>IF(AM967="×", 0,IF(P967="未入力あり","",ROUNDDOWN(ROUNDDOWN($H967*$I967,0)*VLOOKUP($G967,【参考】数式用!$A$4:$E$54,4,FALSE),0)))</f>
        <v/>
      </c>
      <c r="S967" s="366" t="str">
        <f>IF(AN967="×", 0,IF(P967="未入力あり","",ROUNDDOWN(ROUNDDOWN($H967*$I967,0)*VLOOKUP($G967,【参考】数式用!$A$4:$E$54,5, FALSE),0)))</f>
        <v/>
      </c>
      <c r="T967" s="369" t="s">
        <v>3907</v>
      </c>
      <c r="U967" s="370"/>
      <c r="V967" s="33"/>
      <c r="W967" s="641"/>
      <c r="X967" s="641"/>
      <c r="Y967" s="641"/>
      <c r="Z967" s="641"/>
      <c r="AA967" s="641"/>
      <c r="AB967" s="641"/>
      <c r="AC967" s="641"/>
      <c r="AD967" s="641"/>
      <c r="AE967" s="641"/>
      <c r="AF967" s="641"/>
      <c r="AG967" s="641"/>
      <c r="AI967" s="373" t="str">
        <f t="shared" si="107"/>
        <v/>
      </c>
      <c r="AJ967" s="372" t="e">
        <f>VLOOKUP('別紙様式2-3（個表）'!$G967,【参考】数式用!$P$4:$Q$54,2, FALSE)</f>
        <v>#N/A</v>
      </c>
      <c r="AK967" s="372" t="e">
        <f>VLOOKUP('別紙様式2-3（個表）'!$G967,【参考】数式用!$P$4:$W$54,8, FALSE)</f>
        <v>#N/A</v>
      </c>
      <c r="AL967" s="372" t="e">
        <f>VLOOKUP('別紙様式2-3（個表）'!$G967,【参考】数式用!$P$4:$AD$54,15, FALSE)</f>
        <v>#N/A</v>
      </c>
      <c r="AM967" s="372" t="str">
        <f t="shared" si="108"/>
        <v/>
      </c>
      <c r="AN967" s="372" t="str">
        <f t="shared" si="109"/>
        <v/>
      </c>
      <c r="AO967" s="372" t="str">
        <f t="shared" si="110"/>
        <v/>
      </c>
      <c r="AP967" s="372" t="str">
        <f>IF(G967="", "", VLOOKUP(G967,【参考】数式用!$A$4:$M$54,13,FALSE))</f>
        <v/>
      </c>
      <c r="AQ967" s="46" t="str">
        <f t="shared" si="111"/>
        <v>―</v>
      </c>
    </row>
    <row r="968" spans="1:43" ht="45" customHeight="1">
      <c r="A968" s="114">
        <f t="shared" si="106"/>
        <v>954</v>
      </c>
      <c r="B968" s="115" t="str">
        <f>IF(基本情報入力シート!B1011="","",基本情報入力シート!B1011)</f>
        <v/>
      </c>
      <c r="C968" s="116" t="str">
        <f>IF(基本情報入力シート!L1011="","",基本情報入力シート!L1011)</f>
        <v/>
      </c>
      <c r="D968" s="116" t="str">
        <f>IF(基本情報入力シート!Q1011="","",基本情報入力シート!Q1011)</f>
        <v>愛知県</v>
      </c>
      <c r="E968" s="116" t="str">
        <f>IF(基本情報入力シート!V1011="","",基本情報入力シート!V1011)</f>
        <v/>
      </c>
      <c r="F968" s="116" t="str">
        <f>IF(基本情報入力シート!W1011="","",基本情報入力シート!W1011)</f>
        <v>事業所番号及びサービス名を入力してください。</v>
      </c>
      <c r="G968" s="116" t="str">
        <f>IF(基本情報入力シート!Z1011="","",基本情報入力シート!Z1011)</f>
        <v/>
      </c>
      <c r="H968" s="224" t="str">
        <f>IF(基本情報入力シート!AD1011="","",基本情報入力シート!AD1011)</f>
        <v/>
      </c>
      <c r="I968" s="362" t="str">
        <f>IF(基本情報入力シート!AE1011="","",基本情報入力シート!AE1011)</f>
        <v/>
      </c>
      <c r="J968" s="487"/>
      <c r="K968" s="491"/>
      <c r="L968" s="490"/>
      <c r="M968" s="363" t="str">
        <f>IF(G968="", "", VLOOKUP(AO968,【参考】数式用!$AZ$3:$BA$6, 2, FALSE))</f>
        <v/>
      </c>
      <c r="N968" s="364" t="str">
        <f>IF(G968="","",VLOOKUP(G968,【参考】数式用!$A$4:$L$54,MATCH('別紙様式2-3（個表）'!M968,【参考】数式用!$J$3:$L$3,0)+9,FALSE))</f>
        <v/>
      </c>
      <c r="O968" s="497" t="s">
        <v>2396</v>
      </c>
      <c r="P968" s="365" t="str">
        <f t="shared" si="105"/>
        <v>未入力あり</v>
      </c>
      <c r="Q968" s="273" t="str">
        <f>IFERROR(IF(P968="未入力あり","",ROUNDDOWN(ROUNDDOWN($H968*$I968,0)*VLOOKUP($G968,【参考】数式用!$A$4:$E$54,3, FALSE),0)),"")</f>
        <v/>
      </c>
      <c r="R968" s="273" t="str">
        <f>IF(AM968="×", 0,IF(P968="未入力あり","",ROUNDDOWN(ROUNDDOWN($H968*$I968,0)*VLOOKUP($G968,【参考】数式用!$A$4:$E$54,4,FALSE),0)))</f>
        <v/>
      </c>
      <c r="S968" s="366" t="str">
        <f>IF(AN968="×", 0,IF(P968="未入力あり","",ROUNDDOWN(ROUNDDOWN($H968*$I968,0)*VLOOKUP($G968,【参考】数式用!$A$4:$E$54,5, FALSE),0)))</f>
        <v/>
      </c>
      <c r="T968" s="369" t="s">
        <v>3907</v>
      </c>
      <c r="U968" s="370"/>
      <c r="V968" s="33"/>
      <c r="W968" s="641"/>
      <c r="X968" s="641"/>
      <c r="Y968" s="641"/>
      <c r="Z968" s="641"/>
      <c r="AA968" s="641"/>
      <c r="AB968" s="641"/>
      <c r="AC968" s="641"/>
      <c r="AD968" s="641"/>
      <c r="AE968" s="641"/>
      <c r="AF968" s="641"/>
      <c r="AG968" s="641"/>
      <c r="AI968" s="373" t="str">
        <f t="shared" si="107"/>
        <v/>
      </c>
      <c r="AJ968" s="372" t="e">
        <f>VLOOKUP('別紙様式2-3（個表）'!$G968,【参考】数式用!$P$4:$Q$54,2, FALSE)</f>
        <v>#N/A</v>
      </c>
      <c r="AK968" s="372" t="e">
        <f>VLOOKUP('別紙様式2-3（個表）'!$G968,【参考】数式用!$P$4:$W$54,8, FALSE)</f>
        <v>#N/A</v>
      </c>
      <c r="AL968" s="372" t="e">
        <f>VLOOKUP('別紙様式2-3（個表）'!$G968,【参考】数式用!$P$4:$AD$54,15, FALSE)</f>
        <v>#N/A</v>
      </c>
      <c r="AM968" s="372" t="str">
        <f t="shared" si="108"/>
        <v/>
      </c>
      <c r="AN968" s="372" t="str">
        <f t="shared" si="109"/>
        <v/>
      </c>
      <c r="AO968" s="372" t="str">
        <f t="shared" si="110"/>
        <v/>
      </c>
      <c r="AP968" s="372" t="str">
        <f>IF(G968="", "", VLOOKUP(G968,【参考】数式用!$A$4:$M$54,13,FALSE))</f>
        <v/>
      </c>
      <c r="AQ968" s="46" t="str">
        <f t="shared" si="111"/>
        <v>―</v>
      </c>
    </row>
    <row r="969" spans="1:43" ht="45" customHeight="1">
      <c r="A969" s="114">
        <f t="shared" si="106"/>
        <v>955</v>
      </c>
      <c r="B969" s="115" t="str">
        <f>IF(基本情報入力シート!B1012="","",基本情報入力シート!B1012)</f>
        <v/>
      </c>
      <c r="C969" s="116" t="str">
        <f>IF(基本情報入力シート!L1012="","",基本情報入力シート!L1012)</f>
        <v/>
      </c>
      <c r="D969" s="116" t="str">
        <f>IF(基本情報入力シート!Q1012="","",基本情報入力シート!Q1012)</f>
        <v>愛知県</v>
      </c>
      <c r="E969" s="116" t="str">
        <f>IF(基本情報入力シート!V1012="","",基本情報入力シート!V1012)</f>
        <v/>
      </c>
      <c r="F969" s="116" t="str">
        <f>IF(基本情報入力シート!W1012="","",基本情報入力シート!W1012)</f>
        <v>事業所番号及びサービス名を入力してください。</v>
      </c>
      <c r="G969" s="116" t="str">
        <f>IF(基本情報入力シート!Z1012="","",基本情報入力シート!Z1012)</f>
        <v/>
      </c>
      <c r="H969" s="224" t="str">
        <f>IF(基本情報入力シート!AD1012="","",基本情報入力シート!AD1012)</f>
        <v/>
      </c>
      <c r="I969" s="362" t="str">
        <f>IF(基本情報入力シート!AE1012="","",基本情報入力シート!AE1012)</f>
        <v/>
      </c>
      <c r="J969" s="487"/>
      <c r="K969" s="491"/>
      <c r="L969" s="490"/>
      <c r="M969" s="363" t="str">
        <f>IF(G969="", "", VLOOKUP(AO969,【参考】数式用!$AZ$3:$BA$6, 2, FALSE))</f>
        <v/>
      </c>
      <c r="N969" s="364" t="str">
        <f>IF(G969="","",VLOOKUP(G969,【参考】数式用!$A$4:$L$54,MATCH('別紙様式2-3（個表）'!M969,【参考】数式用!$J$3:$L$3,0)+9,FALSE))</f>
        <v/>
      </c>
      <c r="O969" s="497" t="s">
        <v>2396</v>
      </c>
      <c r="P969" s="365" t="str">
        <f t="shared" si="105"/>
        <v>未入力あり</v>
      </c>
      <c r="Q969" s="273" t="str">
        <f>IFERROR(IF(P969="未入力あり","",ROUNDDOWN(ROUNDDOWN($H969*$I969,0)*VLOOKUP($G969,【参考】数式用!$A$4:$E$54,3, FALSE),0)),"")</f>
        <v/>
      </c>
      <c r="R969" s="273" t="str">
        <f>IF(AM969="×", 0,IF(P969="未入力あり","",ROUNDDOWN(ROUNDDOWN($H969*$I969,0)*VLOOKUP($G969,【参考】数式用!$A$4:$E$54,4,FALSE),0)))</f>
        <v/>
      </c>
      <c r="S969" s="366" t="str">
        <f>IF(AN969="×", 0,IF(P969="未入力あり","",ROUNDDOWN(ROUNDDOWN($H969*$I969,0)*VLOOKUP($G969,【参考】数式用!$A$4:$E$54,5, FALSE),0)))</f>
        <v/>
      </c>
      <c r="T969" s="369" t="s">
        <v>3907</v>
      </c>
      <c r="U969" s="370"/>
      <c r="V969" s="33"/>
      <c r="W969" s="641"/>
      <c r="X969" s="641"/>
      <c r="Y969" s="641"/>
      <c r="Z969" s="641"/>
      <c r="AA969" s="641"/>
      <c r="AB969" s="641"/>
      <c r="AC969" s="641"/>
      <c r="AD969" s="641"/>
      <c r="AE969" s="641"/>
      <c r="AF969" s="641"/>
      <c r="AG969" s="641"/>
      <c r="AI969" s="373" t="str">
        <f t="shared" si="107"/>
        <v/>
      </c>
      <c r="AJ969" s="372" t="e">
        <f>VLOOKUP('別紙様式2-3（個表）'!$G969,【参考】数式用!$P$4:$Q$54,2, FALSE)</f>
        <v>#N/A</v>
      </c>
      <c r="AK969" s="372" t="e">
        <f>VLOOKUP('別紙様式2-3（個表）'!$G969,【参考】数式用!$P$4:$W$54,8, FALSE)</f>
        <v>#N/A</v>
      </c>
      <c r="AL969" s="372" t="e">
        <f>VLOOKUP('別紙様式2-3（個表）'!$G969,【参考】数式用!$P$4:$AD$54,15, FALSE)</f>
        <v>#N/A</v>
      </c>
      <c r="AM969" s="372" t="str">
        <f t="shared" si="108"/>
        <v/>
      </c>
      <c r="AN969" s="372" t="str">
        <f t="shared" si="109"/>
        <v/>
      </c>
      <c r="AO969" s="372" t="str">
        <f t="shared" si="110"/>
        <v/>
      </c>
      <c r="AP969" s="372" t="str">
        <f>IF(G969="", "", VLOOKUP(G969,【参考】数式用!$A$4:$M$54,13,FALSE))</f>
        <v/>
      </c>
      <c r="AQ969" s="46" t="str">
        <f t="shared" si="111"/>
        <v>―</v>
      </c>
    </row>
    <row r="970" spans="1:43" ht="45" customHeight="1">
      <c r="A970" s="114">
        <f t="shared" si="106"/>
        <v>956</v>
      </c>
      <c r="B970" s="115" t="str">
        <f>IF(基本情報入力シート!B1013="","",基本情報入力シート!B1013)</f>
        <v/>
      </c>
      <c r="C970" s="116" t="str">
        <f>IF(基本情報入力シート!L1013="","",基本情報入力シート!L1013)</f>
        <v/>
      </c>
      <c r="D970" s="116" t="str">
        <f>IF(基本情報入力シート!Q1013="","",基本情報入力シート!Q1013)</f>
        <v>愛知県</v>
      </c>
      <c r="E970" s="116" t="str">
        <f>IF(基本情報入力シート!V1013="","",基本情報入力シート!V1013)</f>
        <v/>
      </c>
      <c r="F970" s="116" t="str">
        <f>IF(基本情報入力シート!W1013="","",基本情報入力シート!W1013)</f>
        <v>事業所番号及びサービス名を入力してください。</v>
      </c>
      <c r="G970" s="116" t="str">
        <f>IF(基本情報入力シート!Z1013="","",基本情報入力シート!Z1013)</f>
        <v/>
      </c>
      <c r="H970" s="224" t="str">
        <f>IF(基本情報入力シート!AD1013="","",基本情報入力シート!AD1013)</f>
        <v/>
      </c>
      <c r="I970" s="362" t="str">
        <f>IF(基本情報入力シート!AE1013="","",基本情報入力シート!AE1013)</f>
        <v/>
      </c>
      <c r="J970" s="487"/>
      <c r="K970" s="491"/>
      <c r="L970" s="490"/>
      <c r="M970" s="363" t="str">
        <f>IF(G970="", "", VLOOKUP(AO970,【参考】数式用!$AZ$3:$BA$6, 2, FALSE))</f>
        <v/>
      </c>
      <c r="N970" s="364" t="str">
        <f>IF(G970="","",VLOOKUP(G970,【参考】数式用!$A$4:$L$54,MATCH('別紙様式2-3（個表）'!M970,【参考】数式用!$J$3:$L$3,0)+9,FALSE))</f>
        <v/>
      </c>
      <c r="O970" s="497" t="s">
        <v>2396</v>
      </c>
      <c r="P970" s="365" t="str">
        <f t="shared" si="105"/>
        <v>未入力あり</v>
      </c>
      <c r="Q970" s="273" t="str">
        <f>IFERROR(IF(P970="未入力あり","",ROUNDDOWN(ROUNDDOWN($H970*$I970,0)*VLOOKUP($G970,【参考】数式用!$A$4:$E$54,3, FALSE),0)),"")</f>
        <v/>
      </c>
      <c r="R970" s="273" t="str">
        <f>IF(AM970="×", 0,IF(P970="未入力あり","",ROUNDDOWN(ROUNDDOWN($H970*$I970,0)*VLOOKUP($G970,【参考】数式用!$A$4:$E$54,4,FALSE),0)))</f>
        <v/>
      </c>
      <c r="S970" s="366" t="str">
        <f>IF(AN970="×", 0,IF(P970="未入力あり","",ROUNDDOWN(ROUNDDOWN($H970*$I970,0)*VLOOKUP($G970,【参考】数式用!$A$4:$E$54,5, FALSE),0)))</f>
        <v/>
      </c>
      <c r="T970" s="369" t="s">
        <v>3907</v>
      </c>
      <c r="U970" s="370"/>
      <c r="V970" s="33"/>
      <c r="W970" s="641"/>
      <c r="X970" s="641"/>
      <c r="Y970" s="641"/>
      <c r="Z970" s="641"/>
      <c r="AA970" s="641"/>
      <c r="AB970" s="641"/>
      <c r="AC970" s="641"/>
      <c r="AD970" s="641"/>
      <c r="AE970" s="641"/>
      <c r="AF970" s="641"/>
      <c r="AG970" s="641"/>
      <c r="AI970" s="373" t="str">
        <f t="shared" si="107"/>
        <v/>
      </c>
      <c r="AJ970" s="372" t="e">
        <f>VLOOKUP('別紙様式2-3（個表）'!$G970,【参考】数式用!$P$4:$Q$54,2, FALSE)</f>
        <v>#N/A</v>
      </c>
      <c r="AK970" s="372" t="e">
        <f>VLOOKUP('別紙様式2-3（個表）'!$G970,【参考】数式用!$P$4:$W$54,8, FALSE)</f>
        <v>#N/A</v>
      </c>
      <c r="AL970" s="372" t="e">
        <f>VLOOKUP('別紙様式2-3（個表）'!$G970,【参考】数式用!$P$4:$AD$54,15, FALSE)</f>
        <v>#N/A</v>
      </c>
      <c r="AM970" s="372" t="str">
        <f t="shared" si="108"/>
        <v/>
      </c>
      <c r="AN970" s="372" t="str">
        <f t="shared" si="109"/>
        <v/>
      </c>
      <c r="AO970" s="372" t="str">
        <f t="shared" si="110"/>
        <v/>
      </c>
      <c r="AP970" s="372" t="str">
        <f>IF(G970="", "", VLOOKUP(G970,【参考】数式用!$A$4:$M$54,13,FALSE))</f>
        <v/>
      </c>
      <c r="AQ970" s="46" t="str">
        <f t="shared" si="111"/>
        <v>―</v>
      </c>
    </row>
    <row r="971" spans="1:43" ht="45" customHeight="1">
      <c r="A971" s="114">
        <f t="shared" si="106"/>
        <v>957</v>
      </c>
      <c r="B971" s="115" t="str">
        <f>IF(基本情報入力シート!B1014="","",基本情報入力シート!B1014)</f>
        <v/>
      </c>
      <c r="C971" s="116" t="str">
        <f>IF(基本情報入力シート!L1014="","",基本情報入力シート!L1014)</f>
        <v/>
      </c>
      <c r="D971" s="116" t="str">
        <f>IF(基本情報入力シート!Q1014="","",基本情報入力シート!Q1014)</f>
        <v>愛知県</v>
      </c>
      <c r="E971" s="116" t="str">
        <f>IF(基本情報入力シート!V1014="","",基本情報入力シート!V1014)</f>
        <v/>
      </c>
      <c r="F971" s="116" t="str">
        <f>IF(基本情報入力シート!W1014="","",基本情報入力シート!W1014)</f>
        <v>事業所番号及びサービス名を入力してください。</v>
      </c>
      <c r="G971" s="116" t="str">
        <f>IF(基本情報入力シート!Z1014="","",基本情報入力シート!Z1014)</f>
        <v/>
      </c>
      <c r="H971" s="224" t="str">
        <f>IF(基本情報入力シート!AD1014="","",基本情報入力シート!AD1014)</f>
        <v/>
      </c>
      <c r="I971" s="362" t="str">
        <f>IF(基本情報入力シート!AE1014="","",基本情報入力シート!AE1014)</f>
        <v/>
      </c>
      <c r="J971" s="487"/>
      <c r="K971" s="491"/>
      <c r="L971" s="490"/>
      <c r="M971" s="363" t="str">
        <f>IF(G971="", "", VLOOKUP(AO971,【参考】数式用!$AZ$3:$BA$6, 2, FALSE))</f>
        <v/>
      </c>
      <c r="N971" s="364" t="str">
        <f>IF(G971="","",VLOOKUP(G971,【参考】数式用!$A$4:$L$54,MATCH('別紙様式2-3（個表）'!M971,【参考】数式用!$J$3:$L$3,0)+9,FALSE))</f>
        <v/>
      </c>
      <c r="O971" s="497" t="s">
        <v>2396</v>
      </c>
      <c r="P971" s="365" t="str">
        <f t="shared" si="105"/>
        <v>未入力あり</v>
      </c>
      <c r="Q971" s="273" t="str">
        <f>IFERROR(IF(P971="未入力あり","",ROUNDDOWN(ROUNDDOWN($H971*$I971,0)*VLOOKUP($G971,【参考】数式用!$A$4:$E$54,3, FALSE),0)),"")</f>
        <v/>
      </c>
      <c r="R971" s="273" t="str">
        <f>IF(AM971="×", 0,IF(P971="未入力あり","",ROUNDDOWN(ROUNDDOWN($H971*$I971,0)*VLOOKUP($G971,【参考】数式用!$A$4:$E$54,4,FALSE),0)))</f>
        <v/>
      </c>
      <c r="S971" s="366" t="str">
        <f>IF(AN971="×", 0,IF(P971="未入力あり","",ROUNDDOWN(ROUNDDOWN($H971*$I971,0)*VLOOKUP($G971,【参考】数式用!$A$4:$E$54,5, FALSE),0)))</f>
        <v/>
      </c>
      <c r="T971" s="369" t="s">
        <v>3907</v>
      </c>
      <c r="U971" s="370"/>
      <c r="V971" s="33"/>
      <c r="W971" s="641"/>
      <c r="X971" s="641"/>
      <c r="Y971" s="641"/>
      <c r="Z971" s="641"/>
      <c r="AA971" s="641"/>
      <c r="AB971" s="641"/>
      <c r="AC971" s="641"/>
      <c r="AD971" s="641"/>
      <c r="AE971" s="641"/>
      <c r="AF971" s="641"/>
      <c r="AG971" s="641"/>
      <c r="AI971" s="373" t="str">
        <f t="shared" si="107"/>
        <v/>
      </c>
      <c r="AJ971" s="372" t="e">
        <f>VLOOKUP('別紙様式2-3（個表）'!$G971,【参考】数式用!$P$4:$Q$54,2, FALSE)</f>
        <v>#N/A</v>
      </c>
      <c r="AK971" s="372" t="e">
        <f>VLOOKUP('別紙様式2-3（個表）'!$G971,【参考】数式用!$P$4:$W$54,8, FALSE)</f>
        <v>#N/A</v>
      </c>
      <c r="AL971" s="372" t="e">
        <f>VLOOKUP('別紙様式2-3（個表）'!$G971,【参考】数式用!$P$4:$AD$54,15, FALSE)</f>
        <v>#N/A</v>
      </c>
      <c r="AM971" s="372" t="str">
        <f t="shared" si="108"/>
        <v/>
      </c>
      <c r="AN971" s="372" t="str">
        <f t="shared" si="109"/>
        <v/>
      </c>
      <c r="AO971" s="372" t="str">
        <f t="shared" si="110"/>
        <v/>
      </c>
      <c r="AP971" s="372" t="str">
        <f>IF(G971="", "", VLOOKUP(G971,【参考】数式用!$A$4:$M$54,13,FALSE))</f>
        <v/>
      </c>
      <c r="AQ971" s="46" t="str">
        <f t="shared" si="111"/>
        <v>―</v>
      </c>
    </row>
    <row r="972" spans="1:43" ht="45" customHeight="1">
      <c r="A972" s="114">
        <f t="shared" si="106"/>
        <v>958</v>
      </c>
      <c r="B972" s="115" t="str">
        <f>IF(基本情報入力シート!B1015="","",基本情報入力シート!B1015)</f>
        <v/>
      </c>
      <c r="C972" s="116" t="str">
        <f>IF(基本情報入力シート!L1015="","",基本情報入力シート!L1015)</f>
        <v/>
      </c>
      <c r="D972" s="116" t="str">
        <f>IF(基本情報入力シート!Q1015="","",基本情報入力シート!Q1015)</f>
        <v>愛知県</v>
      </c>
      <c r="E972" s="116" t="str">
        <f>IF(基本情報入力シート!V1015="","",基本情報入力シート!V1015)</f>
        <v/>
      </c>
      <c r="F972" s="116" t="str">
        <f>IF(基本情報入力シート!W1015="","",基本情報入力シート!W1015)</f>
        <v>事業所番号及びサービス名を入力してください。</v>
      </c>
      <c r="G972" s="116" t="str">
        <f>IF(基本情報入力シート!Z1015="","",基本情報入力シート!Z1015)</f>
        <v/>
      </c>
      <c r="H972" s="224" t="str">
        <f>IF(基本情報入力シート!AD1015="","",基本情報入力シート!AD1015)</f>
        <v/>
      </c>
      <c r="I972" s="362" t="str">
        <f>IF(基本情報入力シート!AE1015="","",基本情報入力シート!AE1015)</f>
        <v/>
      </c>
      <c r="J972" s="487"/>
      <c r="K972" s="491"/>
      <c r="L972" s="490"/>
      <c r="M972" s="363" t="str">
        <f>IF(G972="", "", VLOOKUP(AO972,【参考】数式用!$AZ$3:$BA$6, 2, FALSE))</f>
        <v/>
      </c>
      <c r="N972" s="364" t="str">
        <f>IF(G972="","",VLOOKUP(G972,【参考】数式用!$A$4:$L$54,MATCH('別紙様式2-3（個表）'!M972,【参考】数式用!$J$3:$L$3,0)+9,FALSE))</f>
        <v/>
      </c>
      <c r="O972" s="497" t="s">
        <v>2396</v>
      </c>
      <c r="P972" s="365" t="str">
        <f t="shared" si="105"/>
        <v>未入力あり</v>
      </c>
      <c r="Q972" s="273" t="str">
        <f>IFERROR(IF(P972="未入力あり","",ROUNDDOWN(ROUNDDOWN($H972*$I972,0)*VLOOKUP($G972,【参考】数式用!$A$4:$E$54,3, FALSE),0)),"")</f>
        <v/>
      </c>
      <c r="R972" s="273" t="str">
        <f>IF(AM972="×", 0,IF(P972="未入力あり","",ROUNDDOWN(ROUNDDOWN($H972*$I972,0)*VLOOKUP($G972,【参考】数式用!$A$4:$E$54,4,FALSE),0)))</f>
        <v/>
      </c>
      <c r="S972" s="366" t="str">
        <f>IF(AN972="×", 0,IF(P972="未入力あり","",ROUNDDOWN(ROUNDDOWN($H972*$I972,0)*VLOOKUP($G972,【参考】数式用!$A$4:$E$54,5, FALSE),0)))</f>
        <v/>
      </c>
      <c r="T972" s="369" t="s">
        <v>3907</v>
      </c>
      <c r="U972" s="370"/>
      <c r="V972" s="33"/>
      <c r="W972" s="641"/>
      <c r="X972" s="641"/>
      <c r="Y972" s="641"/>
      <c r="Z972" s="641"/>
      <c r="AA972" s="641"/>
      <c r="AB972" s="641"/>
      <c r="AC972" s="641"/>
      <c r="AD972" s="641"/>
      <c r="AE972" s="641"/>
      <c r="AF972" s="641"/>
      <c r="AG972" s="641"/>
      <c r="AI972" s="373" t="str">
        <f t="shared" si="107"/>
        <v/>
      </c>
      <c r="AJ972" s="372" t="e">
        <f>VLOOKUP('別紙様式2-3（個表）'!$G972,【参考】数式用!$P$4:$Q$54,2, FALSE)</f>
        <v>#N/A</v>
      </c>
      <c r="AK972" s="372" t="e">
        <f>VLOOKUP('別紙様式2-3（個表）'!$G972,【参考】数式用!$P$4:$W$54,8, FALSE)</f>
        <v>#N/A</v>
      </c>
      <c r="AL972" s="372" t="e">
        <f>VLOOKUP('別紙様式2-3（個表）'!$G972,【参考】数式用!$P$4:$AD$54,15, FALSE)</f>
        <v>#N/A</v>
      </c>
      <c r="AM972" s="372" t="str">
        <f t="shared" si="108"/>
        <v/>
      </c>
      <c r="AN972" s="372" t="str">
        <f t="shared" si="109"/>
        <v/>
      </c>
      <c r="AO972" s="372" t="str">
        <f t="shared" si="110"/>
        <v/>
      </c>
      <c r="AP972" s="372" t="str">
        <f>IF(G972="", "", VLOOKUP(G972,【参考】数式用!$A$4:$M$54,13,FALSE))</f>
        <v/>
      </c>
      <c r="AQ972" s="46" t="str">
        <f t="shared" si="111"/>
        <v>―</v>
      </c>
    </row>
    <row r="973" spans="1:43" ht="45" customHeight="1">
      <c r="A973" s="114">
        <f t="shared" si="106"/>
        <v>959</v>
      </c>
      <c r="B973" s="115" t="str">
        <f>IF(基本情報入力シート!B1016="","",基本情報入力シート!B1016)</f>
        <v/>
      </c>
      <c r="C973" s="116" t="str">
        <f>IF(基本情報入力シート!L1016="","",基本情報入力シート!L1016)</f>
        <v/>
      </c>
      <c r="D973" s="116" t="str">
        <f>IF(基本情報入力シート!Q1016="","",基本情報入力シート!Q1016)</f>
        <v>愛知県</v>
      </c>
      <c r="E973" s="116" t="str">
        <f>IF(基本情報入力シート!V1016="","",基本情報入力シート!V1016)</f>
        <v/>
      </c>
      <c r="F973" s="116" t="str">
        <f>IF(基本情報入力シート!W1016="","",基本情報入力シート!W1016)</f>
        <v>事業所番号及びサービス名を入力してください。</v>
      </c>
      <c r="G973" s="116" t="str">
        <f>IF(基本情報入力シート!Z1016="","",基本情報入力シート!Z1016)</f>
        <v/>
      </c>
      <c r="H973" s="224" t="str">
        <f>IF(基本情報入力シート!AD1016="","",基本情報入力シート!AD1016)</f>
        <v/>
      </c>
      <c r="I973" s="362" t="str">
        <f>IF(基本情報入力シート!AE1016="","",基本情報入力シート!AE1016)</f>
        <v/>
      </c>
      <c r="J973" s="487"/>
      <c r="K973" s="491"/>
      <c r="L973" s="490"/>
      <c r="M973" s="363" t="str">
        <f>IF(G973="", "", VLOOKUP(AO973,【参考】数式用!$AZ$3:$BA$6, 2, FALSE))</f>
        <v/>
      </c>
      <c r="N973" s="364" t="str">
        <f>IF(G973="","",VLOOKUP(G973,【参考】数式用!$A$4:$L$54,MATCH('別紙様式2-3（個表）'!M973,【参考】数式用!$J$3:$L$3,0)+9,FALSE))</f>
        <v/>
      </c>
      <c r="O973" s="497" t="s">
        <v>2396</v>
      </c>
      <c r="P973" s="365" t="str">
        <f t="shared" si="105"/>
        <v>未入力あり</v>
      </c>
      <c r="Q973" s="273" t="str">
        <f>IFERROR(IF(P973="未入力あり","",ROUNDDOWN(ROUNDDOWN($H973*$I973,0)*VLOOKUP($G973,【参考】数式用!$A$4:$E$54,3, FALSE),0)),"")</f>
        <v/>
      </c>
      <c r="R973" s="273" t="str">
        <f>IF(AM973="×", 0,IF(P973="未入力あり","",ROUNDDOWN(ROUNDDOWN($H973*$I973,0)*VLOOKUP($G973,【参考】数式用!$A$4:$E$54,4,FALSE),0)))</f>
        <v/>
      </c>
      <c r="S973" s="366" t="str">
        <f>IF(AN973="×", 0,IF(P973="未入力あり","",ROUNDDOWN(ROUNDDOWN($H973*$I973,0)*VLOOKUP($G973,【参考】数式用!$A$4:$E$54,5, FALSE),0)))</f>
        <v/>
      </c>
      <c r="T973" s="369" t="s">
        <v>3907</v>
      </c>
      <c r="U973" s="370"/>
      <c r="V973" s="33"/>
      <c r="W973" s="641"/>
      <c r="X973" s="641"/>
      <c r="Y973" s="641"/>
      <c r="Z973" s="641"/>
      <c r="AA973" s="641"/>
      <c r="AB973" s="641"/>
      <c r="AC973" s="641"/>
      <c r="AD973" s="641"/>
      <c r="AE973" s="641"/>
      <c r="AF973" s="641"/>
      <c r="AG973" s="641"/>
      <c r="AI973" s="373" t="str">
        <f t="shared" si="107"/>
        <v/>
      </c>
      <c r="AJ973" s="372" t="e">
        <f>VLOOKUP('別紙様式2-3（個表）'!$G973,【参考】数式用!$P$4:$Q$54,2, FALSE)</f>
        <v>#N/A</v>
      </c>
      <c r="AK973" s="372" t="e">
        <f>VLOOKUP('別紙様式2-3（個表）'!$G973,【参考】数式用!$P$4:$W$54,8, FALSE)</f>
        <v>#N/A</v>
      </c>
      <c r="AL973" s="372" t="e">
        <f>VLOOKUP('別紙様式2-3（個表）'!$G973,【参考】数式用!$P$4:$AD$54,15, FALSE)</f>
        <v>#N/A</v>
      </c>
      <c r="AM973" s="372" t="str">
        <f t="shared" si="108"/>
        <v/>
      </c>
      <c r="AN973" s="372" t="str">
        <f t="shared" si="109"/>
        <v/>
      </c>
      <c r="AO973" s="372" t="str">
        <f t="shared" si="110"/>
        <v/>
      </c>
      <c r="AP973" s="372" t="str">
        <f>IF(G973="", "", VLOOKUP(G973,【参考】数式用!$A$4:$M$54,13,FALSE))</f>
        <v/>
      </c>
      <c r="AQ973" s="46" t="str">
        <f t="shared" si="111"/>
        <v>―</v>
      </c>
    </row>
    <row r="974" spans="1:43" ht="45" customHeight="1">
      <c r="A974" s="114">
        <f t="shared" si="106"/>
        <v>960</v>
      </c>
      <c r="B974" s="115" t="str">
        <f>IF(基本情報入力シート!B1017="","",基本情報入力シート!B1017)</f>
        <v/>
      </c>
      <c r="C974" s="116" t="str">
        <f>IF(基本情報入力シート!L1017="","",基本情報入力シート!L1017)</f>
        <v/>
      </c>
      <c r="D974" s="116" t="str">
        <f>IF(基本情報入力シート!Q1017="","",基本情報入力シート!Q1017)</f>
        <v>愛知県</v>
      </c>
      <c r="E974" s="116" t="str">
        <f>IF(基本情報入力シート!V1017="","",基本情報入力シート!V1017)</f>
        <v/>
      </c>
      <c r="F974" s="116" t="str">
        <f>IF(基本情報入力シート!W1017="","",基本情報入力シート!W1017)</f>
        <v>事業所番号及びサービス名を入力してください。</v>
      </c>
      <c r="G974" s="116" t="str">
        <f>IF(基本情報入力シート!Z1017="","",基本情報入力シート!Z1017)</f>
        <v/>
      </c>
      <c r="H974" s="224" t="str">
        <f>IF(基本情報入力シート!AD1017="","",基本情報入力シート!AD1017)</f>
        <v/>
      </c>
      <c r="I974" s="362" t="str">
        <f>IF(基本情報入力シート!AE1017="","",基本情報入力シート!AE1017)</f>
        <v/>
      </c>
      <c r="J974" s="487"/>
      <c r="K974" s="491"/>
      <c r="L974" s="490"/>
      <c r="M974" s="363" t="str">
        <f>IF(G974="", "", VLOOKUP(AO974,【参考】数式用!$AZ$3:$BA$6, 2, FALSE))</f>
        <v/>
      </c>
      <c r="N974" s="364" t="str">
        <f>IF(G974="","",VLOOKUP(G974,【参考】数式用!$A$4:$L$54,MATCH('別紙様式2-3（個表）'!M974,【参考】数式用!$J$3:$L$3,0)+9,FALSE))</f>
        <v/>
      </c>
      <c r="O974" s="497" t="s">
        <v>2396</v>
      </c>
      <c r="P974" s="365" t="str">
        <f t="shared" ref="P974:P1013" si="112">IFERROR(ROUNDDOWN(ROUNDDOWN($H974*$I974,0)*$N974,0),"未入力あり")</f>
        <v>未入力あり</v>
      </c>
      <c r="Q974" s="273" t="str">
        <f>IFERROR(IF(P974="未入力あり","",ROUNDDOWN(ROUNDDOWN($H974*$I974,0)*VLOOKUP($G974,【参考】数式用!$A$4:$E$54,3, FALSE),0)),"")</f>
        <v/>
      </c>
      <c r="R974" s="273" t="str">
        <f>IF(AM974="×", 0,IF(P974="未入力あり","",ROUNDDOWN(ROUNDDOWN($H974*$I974,0)*VLOOKUP($G974,【参考】数式用!$A$4:$E$54,4,FALSE),0)))</f>
        <v/>
      </c>
      <c r="S974" s="366" t="str">
        <f>IF(AN974="×", 0,IF(P974="未入力あり","",ROUNDDOWN(ROUNDDOWN($H974*$I974,0)*VLOOKUP($G974,【参考】数式用!$A$4:$E$54,5, FALSE),0)))</f>
        <v/>
      </c>
      <c r="T974" s="369" t="s">
        <v>3907</v>
      </c>
      <c r="U974" s="370"/>
      <c r="V974" s="33"/>
      <c r="W974" s="641"/>
      <c r="X974" s="641"/>
      <c r="Y974" s="641"/>
      <c r="Z974" s="641"/>
      <c r="AA974" s="641"/>
      <c r="AB974" s="641"/>
      <c r="AC974" s="641"/>
      <c r="AD974" s="641"/>
      <c r="AE974" s="641"/>
      <c r="AF974" s="641"/>
      <c r="AG974" s="641"/>
      <c r="AI974" s="373" t="str">
        <f t="shared" si="107"/>
        <v/>
      </c>
      <c r="AJ974" s="372" t="e">
        <f>VLOOKUP('別紙様式2-3（個表）'!$G974,【参考】数式用!$P$4:$Q$54,2, FALSE)</f>
        <v>#N/A</v>
      </c>
      <c r="AK974" s="372" t="e">
        <f>VLOOKUP('別紙様式2-3（個表）'!$G974,【参考】数式用!$P$4:$W$54,8, FALSE)</f>
        <v>#N/A</v>
      </c>
      <c r="AL974" s="372" t="e">
        <f>VLOOKUP('別紙様式2-3（個表）'!$G974,【参考】数式用!$P$4:$AD$54,15, FALSE)</f>
        <v>#N/A</v>
      </c>
      <c r="AM974" s="372" t="str">
        <f t="shared" si="108"/>
        <v/>
      </c>
      <c r="AN974" s="372" t="str">
        <f t="shared" si="109"/>
        <v/>
      </c>
      <c r="AO974" s="372" t="str">
        <f t="shared" si="110"/>
        <v/>
      </c>
      <c r="AP974" s="372" t="str">
        <f>IF(G974="", "", VLOOKUP(G974,【参考】数式用!$A$4:$M$54,13,FALSE))</f>
        <v/>
      </c>
      <c r="AQ974" s="46" t="str">
        <f t="shared" si="111"/>
        <v>―</v>
      </c>
    </row>
    <row r="975" spans="1:43" ht="45" customHeight="1">
      <c r="A975" s="114">
        <f t="shared" si="106"/>
        <v>961</v>
      </c>
      <c r="B975" s="115" t="str">
        <f>IF(基本情報入力シート!B1018="","",基本情報入力シート!B1018)</f>
        <v/>
      </c>
      <c r="C975" s="116" t="str">
        <f>IF(基本情報入力シート!L1018="","",基本情報入力シート!L1018)</f>
        <v/>
      </c>
      <c r="D975" s="116" t="str">
        <f>IF(基本情報入力シート!Q1018="","",基本情報入力シート!Q1018)</f>
        <v>愛知県</v>
      </c>
      <c r="E975" s="116" t="str">
        <f>IF(基本情報入力シート!V1018="","",基本情報入力シート!V1018)</f>
        <v/>
      </c>
      <c r="F975" s="116" t="str">
        <f>IF(基本情報入力シート!W1018="","",基本情報入力シート!W1018)</f>
        <v>事業所番号及びサービス名を入力してください。</v>
      </c>
      <c r="G975" s="116" t="str">
        <f>IF(基本情報入力シート!Z1018="","",基本情報入力シート!Z1018)</f>
        <v/>
      </c>
      <c r="H975" s="224" t="str">
        <f>IF(基本情報入力シート!AD1018="","",基本情報入力シート!AD1018)</f>
        <v/>
      </c>
      <c r="I975" s="362" t="str">
        <f>IF(基本情報入力シート!AE1018="","",基本情報入力シート!AE1018)</f>
        <v/>
      </c>
      <c r="J975" s="487"/>
      <c r="K975" s="491"/>
      <c r="L975" s="490"/>
      <c r="M975" s="363" t="str">
        <f>IF(G975="", "", VLOOKUP(AO975,【参考】数式用!$AZ$3:$BA$6, 2, FALSE))</f>
        <v/>
      </c>
      <c r="N975" s="364" t="str">
        <f>IF(G975="","",VLOOKUP(G975,【参考】数式用!$A$4:$L$54,MATCH('別紙様式2-3（個表）'!M975,【参考】数式用!$J$3:$L$3,0)+9,FALSE))</f>
        <v/>
      </c>
      <c r="O975" s="497" t="s">
        <v>2396</v>
      </c>
      <c r="P975" s="365" t="str">
        <f t="shared" si="112"/>
        <v>未入力あり</v>
      </c>
      <c r="Q975" s="273" t="str">
        <f>IFERROR(IF(P975="未入力あり","",ROUNDDOWN(ROUNDDOWN($H975*$I975,0)*VLOOKUP($G975,【参考】数式用!$A$4:$E$54,3, FALSE),0)),"")</f>
        <v/>
      </c>
      <c r="R975" s="273" t="str">
        <f>IF(AM975="×", 0,IF(P975="未入力あり","",ROUNDDOWN(ROUNDDOWN($H975*$I975,0)*VLOOKUP($G975,【参考】数式用!$A$4:$E$54,4,FALSE),0)))</f>
        <v/>
      </c>
      <c r="S975" s="366" t="str">
        <f>IF(AN975="×", 0,IF(P975="未入力あり","",ROUNDDOWN(ROUNDDOWN($H975*$I975,0)*VLOOKUP($G975,【参考】数式用!$A$4:$E$54,5, FALSE),0)))</f>
        <v/>
      </c>
      <c r="T975" s="369" t="s">
        <v>3907</v>
      </c>
      <c r="U975" s="370"/>
      <c r="V975" s="33"/>
      <c r="W975" s="641"/>
      <c r="X975" s="641"/>
      <c r="Y975" s="641"/>
      <c r="Z975" s="641"/>
      <c r="AA975" s="641"/>
      <c r="AB975" s="641"/>
      <c r="AC975" s="641"/>
      <c r="AD975" s="641"/>
      <c r="AE975" s="641"/>
      <c r="AF975" s="641"/>
      <c r="AG975" s="641"/>
      <c r="AI975" s="373" t="str">
        <f t="shared" si="107"/>
        <v/>
      </c>
      <c r="AJ975" s="372" t="e">
        <f>VLOOKUP('別紙様式2-3（個表）'!$G975,【参考】数式用!$P$4:$Q$54,2, FALSE)</f>
        <v>#N/A</v>
      </c>
      <c r="AK975" s="372" t="e">
        <f>VLOOKUP('別紙様式2-3（個表）'!$G975,【参考】数式用!$P$4:$W$54,8, FALSE)</f>
        <v>#N/A</v>
      </c>
      <c r="AL975" s="372" t="e">
        <f>VLOOKUP('別紙様式2-3（個表）'!$G975,【参考】数式用!$P$4:$AD$54,15, FALSE)</f>
        <v>#N/A</v>
      </c>
      <c r="AM975" s="372" t="str">
        <f t="shared" si="108"/>
        <v/>
      </c>
      <c r="AN975" s="372" t="str">
        <f t="shared" si="109"/>
        <v/>
      </c>
      <c r="AO975" s="372" t="str">
        <f t="shared" si="110"/>
        <v/>
      </c>
      <c r="AP975" s="372" t="str">
        <f>IF(G975="", "", VLOOKUP(G975,【参考】数式用!$A$4:$M$54,13,FALSE))</f>
        <v/>
      </c>
      <c r="AQ975" s="46" t="str">
        <f t="shared" si="111"/>
        <v>―</v>
      </c>
    </row>
    <row r="976" spans="1:43" ht="45" customHeight="1">
      <c r="A976" s="114">
        <f t="shared" si="106"/>
        <v>962</v>
      </c>
      <c r="B976" s="115" t="str">
        <f>IF(基本情報入力シート!B1019="","",基本情報入力シート!B1019)</f>
        <v/>
      </c>
      <c r="C976" s="116" t="str">
        <f>IF(基本情報入力シート!L1019="","",基本情報入力シート!L1019)</f>
        <v/>
      </c>
      <c r="D976" s="116" t="str">
        <f>IF(基本情報入力シート!Q1019="","",基本情報入力シート!Q1019)</f>
        <v>愛知県</v>
      </c>
      <c r="E976" s="116" t="str">
        <f>IF(基本情報入力シート!V1019="","",基本情報入力シート!V1019)</f>
        <v/>
      </c>
      <c r="F976" s="116" t="str">
        <f>IF(基本情報入力シート!W1019="","",基本情報入力シート!W1019)</f>
        <v>事業所番号及びサービス名を入力してください。</v>
      </c>
      <c r="G976" s="116" t="str">
        <f>IF(基本情報入力シート!Z1019="","",基本情報入力シート!Z1019)</f>
        <v/>
      </c>
      <c r="H976" s="224" t="str">
        <f>IF(基本情報入力シート!AD1019="","",基本情報入力シート!AD1019)</f>
        <v/>
      </c>
      <c r="I976" s="362" t="str">
        <f>IF(基本情報入力シート!AE1019="","",基本情報入力シート!AE1019)</f>
        <v/>
      </c>
      <c r="J976" s="487"/>
      <c r="K976" s="491"/>
      <c r="L976" s="490"/>
      <c r="M976" s="363" t="str">
        <f>IF(G976="", "", VLOOKUP(AO976,【参考】数式用!$AZ$3:$BA$6, 2, FALSE))</f>
        <v/>
      </c>
      <c r="N976" s="364" t="str">
        <f>IF(G976="","",VLOOKUP(G976,【参考】数式用!$A$4:$L$54,MATCH('別紙様式2-3（個表）'!M976,【参考】数式用!$J$3:$L$3,0)+9,FALSE))</f>
        <v/>
      </c>
      <c r="O976" s="497" t="s">
        <v>2396</v>
      </c>
      <c r="P976" s="365" t="str">
        <f t="shared" si="112"/>
        <v>未入力あり</v>
      </c>
      <c r="Q976" s="273" t="str">
        <f>IFERROR(IF(P976="未入力あり","",ROUNDDOWN(ROUNDDOWN($H976*$I976,0)*VLOOKUP($G976,【参考】数式用!$A$4:$E$54,3, FALSE),0)),"")</f>
        <v/>
      </c>
      <c r="R976" s="273" t="str">
        <f>IF(AM976="×", 0,IF(P976="未入力あり","",ROUNDDOWN(ROUNDDOWN($H976*$I976,0)*VLOOKUP($G976,【参考】数式用!$A$4:$E$54,4,FALSE),0)))</f>
        <v/>
      </c>
      <c r="S976" s="366" t="str">
        <f>IF(AN976="×", 0,IF(P976="未入力あり","",ROUNDDOWN(ROUNDDOWN($H976*$I976,0)*VLOOKUP($G976,【参考】数式用!$A$4:$E$54,5, FALSE),0)))</f>
        <v/>
      </c>
      <c r="T976" s="369" t="s">
        <v>3907</v>
      </c>
      <c r="U976" s="370"/>
      <c r="V976" s="33"/>
      <c r="W976" s="641"/>
      <c r="X976" s="641"/>
      <c r="Y976" s="641"/>
      <c r="Z976" s="641"/>
      <c r="AA976" s="641"/>
      <c r="AB976" s="641"/>
      <c r="AC976" s="641"/>
      <c r="AD976" s="641"/>
      <c r="AE976" s="641"/>
      <c r="AF976" s="641"/>
      <c r="AG976" s="641"/>
      <c r="AI976" s="373" t="str">
        <f t="shared" si="107"/>
        <v/>
      </c>
      <c r="AJ976" s="372" t="e">
        <f>VLOOKUP('別紙様式2-3（個表）'!$G976,【参考】数式用!$P$4:$Q$54,2, FALSE)</f>
        <v>#N/A</v>
      </c>
      <c r="AK976" s="372" t="e">
        <f>VLOOKUP('別紙様式2-3（個表）'!$G976,【参考】数式用!$P$4:$W$54,8, FALSE)</f>
        <v>#N/A</v>
      </c>
      <c r="AL976" s="372" t="e">
        <f>VLOOKUP('別紙様式2-3（個表）'!$G976,【参考】数式用!$P$4:$AD$54,15, FALSE)</f>
        <v>#N/A</v>
      </c>
      <c r="AM976" s="372" t="str">
        <f t="shared" si="108"/>
        <v/>
      </c>
      <c r="AN976" s="372" t="str">
        <f t="shared" si="109"/>
        <v/>
      </c>
      <c r="AO976" s="372" t="str">
        <f t="shared" si="110"/>
        <v/>
      </c>
      <c r="AP976" s="372" t="str">
        <f>IF(G976="", "", VLOOKUP(G976,【参考】数式用!$A$4:$M$54,13,FALSE))</f>
        <v/>
      </c>
      <c r="AQ976" s="46" t="str">
        <f t="shared" si="111"/>
        <v>―</v>
      </c>
    </row>
    <row r="977" spans="1:43" ht="45" customHeight="1">
      <c r="A977" s="114">
        <f t="shared" ref="A977:A1014" si="113">A976+1</f>
        <v>963</v>
      </c>
      <c r="B977" s="115" t="str">
        <f>IF(基本情報入力シート!B1020="","",基本情報入力シート!B1020)</f>
        <v/>
      </c>
      <c r="C977" s="116" t="str">
        <f>IF(基本情報入力シート!L1020="","",基本情報入力シート!L1020)</f>
        <v/>
      </c>
      <c r="D977" s="116" t="str">
        <f>IF(基本情報入力シート!Q1020="","",基本情報入力シート!Q1020)</f>
        <v>愛知県</v>
      </c>
      <c r="E977" s="116" t="str">
        <f>IF(基本情報入力シート!V1020="","",基本情報入力シート!V1020)</f>
        <v/>
      </c>
      <c r="F977" s="116" t="str">
        <f>IF(基本情報入力シート!W1020="","",基本情報入力シート!W1020)</f>
        <v>事業所番号及びサービス名を入力してください。</v>
      </c>
      <c r="G977" s="116" t="str">
        <f>IF(基本情報入力シート!Z1020="","",基本情報入力シート!Z1020)</f>
        <v/>
      </c>
      <c r="H977" s="224" t="str">
        <f>IF(基本情報入力シート!AD1020="","",基本情報入力シート!AD1020)</f>
        <v/>
      </c>
      <c r="I977" s="362" t="str">
        <f>IF(基本情報入力シート!AE1020="","",基本情報入力シート!AE1020)</f>
        <v/>
      </c>
      <c r="J977" s="487"/>
      <c r="K977" s="491"/>
      <c r="L977" s="490"/>
      <c r="M977" s="363" t="str">
        <f>IF(G977="", "", VLOOKUP(AO977,【参考】数式用!$AZ$3:$BA$6, 2, FALSE))</f>
        <v/>
      </c>
      <c r="N977" s="364" t="str">
        <f>IF(G977="","",VLOOKUP(G977,【参考】数式用!$A$4:$L$54,MATCH('別紙様式2-3（個表）'!M977,【参考】数式用!$J$3:$L$3,0)+9,FALSE))</f>
        <v/>
      </c>
      <c r="O977" s="497" t="s">
        <v>2396</v>
      </c>
      <c r="P977" s="365" t="str">
        <f t="shared" si="112"/>
        <v>未入力あり</v>
      </c>
      <c r="Q977" s="273" t="str">
        <f>IFERROR(IF(P977="未入力あり","",ROUNDDOWN(ROUNDDOWN($H977*$I977,0)*VLOOKUP($G977,【参考】数式用!$A$4:$E$54,3, FALSE),0)),"")</f>
        <v/>
      </c>
      <c r="R977" s="273" t="str">
        <f>IF(AM977="×", 0,IF(P977="未入力あり","",ROUNDDOWN(ROUNDDOWN($H977*$I977,0)*VLOOKUP($G977,【参考】数式用!$A$4:$E$54,4,FALSE),0)))</f>
        <v/>
      </c>
      <c r="S977" s="366" t="str">
        <f>IF(AN977="×", 0,IF(P977="未入力あり","",ROUNDDOWN(ROUNDDOWN($H977*$I977,0)*VLOOKUP($G977,【参考】数式用!$A$4:$E$54,5, FALSE),0)))</f>
        <v/>
      </c>
      <c r="T977" s="369" t="s">
        <v>3907</v>
      </c>
      <c r="U977" s="370"/>
      <c r="V977" s="33"/>
      <c r="W977" s="641"/>
      <c r="X977" s="641"/>
      <c r="Y977" s="641"/>
      <c r="Z977" s="641"/>
      <c r="AA977" s="641"/>
      <c r="AB977" s="641"/>
      <c r="AC977" s="641"/>
      <c r="AD977" s="641"/>
      <c r="AE977" s="641"/>
      <c r="AF977" s="641"/>
      <c r="AG977" s="641"/>
      <c r="AI977" s="373" t="str">
        <f t="shared" si="107"/>
        <v/>
      </c>
      <c r="AJ977" s="372" t="e">
        <f>VLOOKUP('別紙様式2-3（個表）'!$G977,【参考】数式用!$P$4:$Q$54,2, FALSE)</f>
        <v>#N/A</v>
      </c>
      <c r="AK977" s="372" t="e">
        <f>VLOOKUP('別紙様式2-3（個表）'!$G977,【参考】数式用!$P$4:$W$54,8, FALSE)</f>
        <v>#N/A</v>
      </c>
      <c r="AL977" s="372" t="e">
        <f>VLOOKUP('別紙様式2-3（個表）'!$G977,【参考】数式用!$P$4:$AD$54,15, FALSE)</f>
        <v>#N/A</v>
      </c>
      <c r="AM977" s="372" t="str">
        <f t="shared" si="108"/>
        <v/>
      </c>
      <c r="AN977" s="372" t="str">
        <f t="shared" si="109"/>
        <v/>
      </c>
      <c r="AO977" s="372" t="str">
        <f t="shared" si="110"/>
        <v/>
      </c>
      <c r="AP977" s="372" t="str">
        <f>IF(G977="", "", VLOOKUP(G977,【参考】数式用!$A$4:$M$54,13,FALSE))</f>
        <v/>
      </c>
      <c r="AQ977" s="46" t="str">
        <f t="shared" si="111"/>
        <v>―</v>
      </c>
    </row>
    <row r="978" spans="1:43" ht="45" customHeight="1">
      <c r="A978" s="114">
        <f t="shared" si="113"/>
        <v>964</v>
      </c>
      <c r="B978" s="115" t="str">
        <f>IF(基本情報入力シート!B1021="","",基本情報入力シート!B1021)</f>
        <v/>
      </c>
      <c r="C978" s="116" t="str">
        <f>IF(基本情報入力シート!L1021="","",基本情報入力シート!L1021)</f>
        <v/>
      </c>
      <c r="D978" s="116" t="str">
        <f>IF(基本情報入力シート!Q1021="","",基本情報入力シート!Q1021)</f>
        <v>愛知県</v>
      </c>
      <c r="E978" s="116" t="str">
        <f>IF(基本情報入力シート!V1021="","",基本情報入力シート!V1021)</f>
        <v/>
      </c>
      <c r="F978" s="116" t="str">
        <f>IF(基本情報入力シート!W1021="","",基本情報入力シート!W1021)</f>
        <v>事業所番号及びサービス名を入力してください。</v>
      </c>
      <c r="G978" s="116" t="str">
        <f>IF(基本情報入力シート!Z1021="","",基本情報入力シート!Z1021)</f>
        <v/>
      </c>
      <c r="H978" s="224" t="str">
        <f>IF(基本情報入力シート!AD1021="","",基本情報入力シート!AD1021)</f>
        <v/>
      </c>
      <c r="I978" s="362" t="str">
        <f>IF(基本情報入力シート!AE1021="","",基本情報入力シート!AE1021)</f>
        <v/>
      </c>
      <c r="J978" s="487"/>
      <c r="K978" s="491"/>
      <c r="L978" s="490"/>
      <c r="M978" s="363" t="str">
        <f>IF(G978="", "", VLOOKUP(AO978,【参考】数式用!$AZ$3:$BA$6, 2, FALSE))</f>
        <v/>
      </c>
      <c r="N978" s="364" t="str">
        <f>IF(G978="","",VLOOKUP(G978,【参考】数式用!$A$4:$L$54,MATCH('別紙様式2-3（個表）'!M978,【参考】数式用!$J$3:$L$3,0)+9,FALSE))</f>
        <v/>
      </c>
      <c r="O978" s="497" t="s">
        <v>2396</v>
      </c>
      <c r="P978" s="365" t="str">
        <f t="shared" si="112"/>
        <v>未入力あり</v>
      </c>
      <c r="Q978" s="273" t="str">
        <f>IFERROR(IF(P978="未入力あり","",ROUNDDOWN(ROUNDDOWN($H978*$I978,0)*VLOOKUP($G978,【参考】数式用!$A$4:$E$54,3, FALSE),0)),"")</f>
        <v/>
      </c>
      <c r="R978" s="273" t="str">
        <f>IF(AM978="×", 0,IF(P978="未入力あり","",ROUNDDOWN(ROUNDDOWN($H978*$I978,0)*VLOOKUP($G978,【参考】数式用!$A$4:$E$54,4,FALSE),0)))</f>
        <v/>
      </c>
      <c r="S978" s="366" t="str">
        <f>IF(AN978="×", 0,IF(P978="未入力あり","",ROUNDDOWN(ROUNDDOWN($H978*$I978,0)*VLOOKUP($G978,【参考】数式用!$A$4:$E$54,5, FALSE),0)))</f>
        <v/>
      </c>
      <c r="T978" s="369" t="s">
        <v>3907</v>
      </c>
      <c r="U978" s="370"/>
      <c r="V978" s="33"/>
      <c r="W978" s="641"/>
      <c r="X978" s="641"/>
      <c r="Y978" s="641"/>
      <c r="Z978" s="641"/>
      <c r="AA978" s="641"/>
      <c r="AB978" s="641"/>
      <c r="AC978" s="641"/>
      <c r="AD978" s="641"/>
      <c r="AE978" s="641"/>
      <c r="AF978" s="641"/>
      <c r="AG978" s="641"/>
      <c r="AI978" s="373" t="str">
        <f t="shared" si="107"/>
        <v/>
      </c>
      <c r="AJ978" s="372" t="e">
        <f>VLOOKUP('別紙様式2-3（個表）'!$G978,【参考】数式用!$P$4:$Q$54,2, FALSE)</f>
        <v>#N/A</v>
      </c>
      <c r="AK978" s="372" t="e">
        <f>VLOOKUP('別紙様式2-3（個表）'!$G978,【参考】数式用!$P$4:$W$54,8, FALSE)</f>
        <v>#N/A</v>
      </c>
      <c r="AL978" s="372" t="e">
        <f>VLOOKUP('別紙様式2-3（個表）'!$G978,【参考】数式用!$P$4:$AD$54,15, FALSE)</f>
        <v>#N/A</v>
      </c>
      <c r="AM978" s="372" t="str">
        <f t="shared" si="108"/>
        <v/>
      </c>
      <c r="AN978" s="372" t="str">
        <f t="shared" si="109"/>
        <v/>
      </c>
      <c r="AO978" s="372" t="str">
        <f t="shared" si="110"/>
        <v/>
      </c>
      <c r="AP978" s="372" t="str">
        <f>IF(G978="", "", VLOOKUP(G978,【参考】数式用!$A$4:$M$54,13,FALSE))</f>
        <v/>
      </c>
      <c r="AQ978" s="46" t="str">
        <f t="shared" si="111"/>
        <v>―</v>
      </c>
    </row>
    <row r="979" spans="1:43" ht="45" customHeight="1">
      <c r="A979" s="114">
        <f t="shared" si="113"/>
        <v>965</v>
      </c>
      <c r="B979" s="115" t="str">
        <f>IF(基本情報入力シート!B1022="","",基本情報入力シート!B1022)</f>
        <v/>
      </c>
      <c r="C979" s="116" t="str">
        <f>IF(基本情報入力シート!L1022="","",基本情報入力シート!L1022)</f>
        <v/>
      </c>
      <c r="D979" s="116" t="str">
        <f>IF(基本情報入力シート!Q1022="","",基本情報入力シート!Q1022)</f>
        <v>愛知県</v>
      </c>
      <c r="E979" s="116" t="str">
        <f>IF(基本情報入力シート!V1022="","",基本情報入力シート!V1022)</f>
        <v/>
      </c>
      <c r="F979" s="116" t="str">
        <f>IF(基本情報入力シート!W1022="","",基本情報入力シート!W1022)</f>
        <v>事業所番号及びサービス名を入力してください。</v>
      </c>
      <c r="G979" s="116" t="str">
        <f>IF(基本情報入力シート!Z1022="","",基本情報入力シート!Z1022)</f>
        <v/>
      </c>
      <c r="H979" s="224" t="str">
        <f>IF(基本情報入力シート!AD1022="","",基本情報入力シート!AD1022)</f>
        <v/>
      </c>
      <c r="I979" s="362" t="str">
        <f>IF(基本情報入力シート!AE1022="","",基本情報入力シート!AE1022)</f>
        <v/>
      </c>
      <c r="J979" s="487"/>
      <c r="K979" s="491"/>
      <c r="L979" s="490"/>
      <c r="M979" s="363" t="str">
        <f>IF(G979="", "", VLOOKUP(AO979,【参考】数式用!$AZ$3:$BA$6, 2, FALSE))</f>
        <v/>
      </c>
      <c r="N979" s="364" t="str">
        <f>IF(G979="","",VLOOKUP(G979,【参考】数式用!$A$4:$L$54,MATCH('別紙様式2-3（個表）'!M979,【参考】数式用!$J$3:$L$3,0)+9,FALSE))</f>
        <v/>
      </c>
      <c r="O979" s="497" t="s">
        <v>2396</v>
      </c>
      <c r="P979" s="365" t="str">
        <f t="shared" si="112"/>
        <v>未入力あり</v>
      </c>
      <c r="Q979" s="273" t="str">
        <f>IFERROR(IF(P979="未入力あり","",ROUNDDOWN(ROUNDDOWN($H979*$I979,0)*VLOOKUP($G979,【参考】数式用!$A$4:$E$54,3, FALSE),0)),"")</f>
        <v/>
      </c>
      <c r="R979" s="273" t="str">
        <f>IF(AM979="×", 0,IF(P979="未入力あり","",ROUNDDOWN(ROUNDDOWN($H979*$I979,0)*VLOOKUP($G979,【参考】数式用!$A$4:$E$54,4,FALSE),0)))</f>
        <v/>
      </c>
      <c r="S979" s="366" t="str">
        <f>IF(AN979="×", 0,IF(P979="未入力あり","",ROUNDDOWN(ROUNDDOWN($H979*$I979,0)*VLOOKUP($G979,【参考】数式用!$A$4:$E$54,5, FALSE),0)))</f>
        <v/>
      </c>
      <c r="T979" s="369" t="s">
        <v>3907</v>
      </c>
      <c r="U979" s="370"/>
      <c r="V979" s="33"/>
      <c r="W979" s="641"/>
      <c r="X979" s="641"/>
      <c r="Y979" s="641"/>
      <c r="Z979" s="641"/>
      <c r="AA979" s="641"/>
      <c r="AB979" s="641"/>
      <c r="AC979" s="641"/>
      <c r="AD979" s="641"/>
      <c r="AE979" s="641"/>
      <c r="AF979" s="641"/>
      <c r="AG979" s="641"/>
      <c r="AI979" s="373" t="str">
        <f t="shared" si="107"/>
        <v/>
      </c>
      <c r="AJ979" s="372" t="e">
        <f>VLOOKUP('別紙様式2-3（個表）'!$G979,【参考】数式用!$P$4:$Q$54,2, FALSE)</f>
        <v>#N/A</v>
      </c>
      <c r="AK979" s="372" t="e">
        <f>VLOOKUP('別紙様式2-3（個表）'!$G979,【参考】数式用!$P$4:$W$54,8, FALSE)</f>
        <v>#N/A</v>
      </c>
      <c r="AL979" s="372" t="e">
        <f>VLOOKUP('別紙様式2-3（個表）'!$G979,【参考】数式用!$P$4:$AD$54,15, FALSE)</f>
        <v>#N/A</v>
      </c>
      <c r="AM979" s="372" t="str">
        <f t="shared" si="108"/>
        <v/>
      </c>
      <c r="AN979" s="372" t="str">
        <f t="shared" si="109"/>
        <v/>
      </c>
      <c r="AO979" s="372" t="str">
        <f t="shared" si="110"/>
        <v/>
      </c>
      <c r="AP979" s="372" t="str">
        <f>IF(G979="", "", VLOOKUP(G979,【参考】数式用!$A$4:$M$54,13,FALSE))</f>
        <v/>
      </c>
      <c r="AQ979" s="46" t="str">
        <f t="shared" si="111"/>
        <v>―</v>
      </c>
    </row>
    <row r="980" spans="1:43" ht="45" customHeight="1">
      <c r="A980" s="114">
        <f t="shared" si="113"/>
        <v>966</v>
      </c>
      <c r="B980" s="115" t="str">
        <f>IF(基本情報入力シート!B1023="","",基本情報入力シート!B1023)</f>
        <v/>
      </c>
      <c r="C980" s="116" t="str">
        <f>IF(基本情報入力シート!L1023="","",基本情報入力シート!L1023)</f>
        <v/>
      </c>
      <c r="D980" s="116" t="str">
        <f>IF(基本情報入力シート!Q1023="","",基本情報入力シート!Q1023)</f>
        <v>愛知県</v>
      </c>
      <c r="E980" s="116" t="str">
        <f>IF(基本情報入力シート!V1023="","",基本情報入力シート!V1023)</f>
        <v/>
      </c>
      <c r="F980" s="116" t="str">
        <f>IF(基本情報入力シート!W1023="","",基本情報入力シート!W1023)</f>
        <v>事業所番号及びサービス名を入力してください。</v>
      </c>
      <c r="G980" s="116" t="str">
        <f>IF(基本情報入力シート!Z1023="","",基本情報入力シート!Z1023)</f>
        <v/>
      </c>
      <c r="H980" s="224" t="str">
        <f>IF(基本情報入力シート!AD1023="","",基本情報入力シート!AD1023)</f>
        <v/>
      </c>
      <c r="I980" s="362" t="str">
        <f>IF(基本情報入力シート!AE1023="","",基本情報入力シート!AE1023)</f>
        <v/>
      </c>
      <c r="J980" s="487"/>
      <c r="K980" s="491"/>
      <c r="L980" s="490"/>
      <c r="M980" s="363" t="str">
        <f>IF(G980="", "", VLOOKUP(AO980,【参考】数式用!$AZ$3:$BA$6, 2, FALSE))</f>
        <v/>
      </c>
      <c r="N980" s="364" t="str">
        <f>IF(G980="","",VLOOKUP(G980,【参考】数式用!$A$4:$L$54,MATCH('別紙様式2-3（個表）'!M980,【参考】数式用!$J$3:$L$3,0)+9,FALSE))</f>
        <v/>
      </c>
      <c r="O980" s="497" t="s">
        <v>2396</v>
      </c>
      <c r="P980" s="365" t="str">
        <f t="shared" si="112"/>
        <v>未入力あり</v>
      </c>
      <c r="Q980" s="273" t="str">
        <f>IFERROR(IF(P980="未入力あり","",ROUNDDOWN(ROUNDDOWN($H980*$I980,0)*VLOOKUP($G980,【参考】数式用!$A$4:$E$54,3, FALSE),0)),"")</f>
        <v/>
      </c>
      <c r="R980" s="273" t="str">
        <f>IF(AM980="×", 0,IF(P980="未入力あり","",ROUNDDOWN(ROUNDDOWN($H980*$I980,0)*VLOOKUP($G980,【参考】数式用!$A$4:$E$54,4,FALSE),0)))</f>
        <v/>
      </c>
      <c r="S980" s="366" t="str">
        <f>IF(AN980="×", 0,IF(P980="未入力あり","",ROUNDDOWN(ROUNDDOWN($H980*$I980,0)*VLOOKUP($G980,【参考】数式用!$A$4:$E$54,5, FALSE),0)))</f>
        <v/>
      </c>
      <c r="T980" s="369" t="s">
        <v>3907</v>
      </c>
      <c r="U980" s="370"/>
      <c r="V980" s="33"/>
      <c r="W980" s="641"/>
      <c r="X980" s="641"/>
      <c r="Y980" s="641"/>
      <c r="Z980" s="641"/>
      <c r="AA980" s="641"/>
      <c r="AB980" s="641"/>
      <c r="AC980" s="641"/>
      <c r="AD980" s="641"/>
      <c r="AE980" s="641"/>
      <c r="AF980" s="641"/>
      <c r="AG980" s="641"/>
      <c r="AI980" s="373" t="str">
        <f t="shared" si="107"/>
        <v/>
      </c>
      <c r="AJ980" s="372" t="e">
        <f>VLOOKUP('別紙様式2-3（個表）'!$G980,【参考】数式用!$P$4:$Q$54,2, FALSE)</f>
        <v>#N/A</v>
      </c>
      <c r="AK980" s="372" t="e">
        <f>VLOOKUP('別紙様式2-3（個表）'!$G980,【参考】数式用!$P$4:$W$54,8, FALSE)</f>
        <v>#N/A</v>
      </c>
      <c r="AL980" s="372" t="e">
        <f>VLOOKUP('別紙様式2-3（個表）'!$G980,【参考】数式用!$P$4:$AD$54,15, FALSE)</f>
        <v>#N/A</v>
      </c>
      <c r="AM980" s="372" t="str">
        <f t="shared" si="108"/>
        <v/>
      </c>
      <c r="AN980" s="372" t="str">
        <f t="shared" si="109"/>
        <v/>
      </c>
      <c r="AO980" s="372" t="str">
        <f t="shared" si="110"/>
        <v/>
      </c>
      <c r="AP980" s="372" t="str">
        <f>IF(G980="", "", VLOOKUP(G980,【参考】数式用!$A$4:$M$54,13,FALSE))</f>
        <v/>
      </c>
      <c r="AQ980" s="46" t="str">
        <f t="shared" si="111"/>
        <v>―</v>
      </c>
    </row>
    <row r="981" spans="1:43" ht="45" customHeight="1">
      <c r="A981" s="114">
        <f t="shared" si="113"/>
        <v>967</v>
      </c>
      <c r="B981" s="115" t="str">
        <f>IF(基本情報入力シート!B1024="","",基本情報入力シート!B1024)</f>
        <v/>
      </c>
      <c r="C981" s="116" t="str">
        <f>IF(基本情報入力シート!L1024="","",基本情報入力シート!L1024)</f>
        <v/>
      </c>
      <c r="D981" s="116" t="str">
        <f>IF(基本情報入力シート!Q1024="","",基本情報入力シート!Q1024)</f>
        <v>愛知県</v>
      </c>
      <c r="E981" s="116" t="str">
        <f>IF(基本情報入力シート!V1024="","",基本情報入力シート!V1024)</f>
        <v/>
      </c>
      <c r="F981" s="116" t="str">
        <f>IF(基本情報入力シート!W1024="","",基本情報入力シート!W1024)</f>
        <v>事業所番号及びサービス名を入力してください。</v>
      </c>
      <c r="G981" s="116" t="str">
        <f>IF(基本情報入力シート!Z1024="","",基本情報入力シート!Z1024)</f>
        <v/>
      </c>
      <c r="H981" s="224" t="str">
        <f>IF(基本情報入力シート!AD1024="","",基本情報入力シート!AD1024)</f>
        <v/>
      </c>
      <c r="I981" s="362" t="str">
        <f>IF(基本情報入力シート!AE1024="","",基本情報入力シート!AE1024)</f>
        <v/>
      </c>
      <c r="J981" s="487"/>
      <c r="K981" s="491"/>
      <c r="L981" s="490"/>
      <c r="M981" s="363" t="str">
        <f>IF(G981="", "", VLOOKUP(AO981,【参考】数式用!$AZ$3:$BA$6, 2, FALSE))</f>
        <v/>
      </c>
      <c r="N981" s="364" t="str">
        <f>IF(G981="","",VLOOKUP(G981,【参考】数式用!$A$4:$L$54,MATCH('別紙様式2-3（個表）'!M981,【参考】数式用!$J$3:$L$3,0)+9,FALSE))</f>
        <v/>
      </c>
      <c r="O981" s="497" t="s">
        <v>2396</v>
      </c>
      <c r="P981" s="365" t="str">
        <f t="shared" si="112"/>
        <v>未入力あり</v>
      </c>
      <c r="Q981" s="273" t="str">
        <f>IFERROR(IF(P981="未入力あり","",ROUNDDOWN(ROUNDDOWN($H981*$I981,0)*VLOOKUP($G981,【参考】数式用!$A$4:$E$54,3, FALSE),0)),"")</f>
        <v/>
      </c>
      <c r="R981" s="273" t="str">
        <f>IF(AM981="×", 0,IF(P981="未入力あり","",ROUNDDOWN(ROUNDDOWN($H981*$I981,0)*VLOOKUP($G981,【参考】数式用!$A$4:$E$54,4,FALSE),0)))</f>
        <v/>
      </c>
      <c r="S981" s="366" t="str">
        <f>IF(AN981="×", 0,IF(P981="未入力あり","",ROUNDDOWN(ROUNDDOWN($H981*$I981,0)*VLOOKUP($G981,【参考】数式用!$A$4:$E$54,5, FALSE),0)))</f>
        <v/>
      </c>
      <c r="T981" s="369" t="s">
        <v>3907</v>
      </c>
      <c r="U981" s="370"/>
      <c r="V981" s="33"/>
      <c r="W981" s="641"/>
      <c r="X981" s="641"/>
      <c r="Y981" s="641"/>
      <c r="Z981" s="641"/>
      <c r="AA981" s="641"/>
      <c r="AB981" s="641"/>
      <c r="AC981" s="641"/>
      <c r="AD981" s="641"/>
      <c r="AE981" s="641"/>
      <c r="AF981" s="641"/>
      <c r="AG981" s="641"/>
      <c r="AI981" s="373" t="str">
        <f t="shared" si="107"/>
        <v/>
      </c>
      <c r="AJ981" s="372" t="e">
        <f>VLOOKUP('別紙様式2-3（個表）'!$G981,【参考】数式用!$P$4:$Q$54,2, FALSE)</f>
        <v>#N/A</v>
      </c>
      <c r="AK981" s="372" t="e">
        <f>VLOOKUP('別紙様式2-3（個表）'!$G981,【参考】数式用!$P$4:$W$54,8, FALSE)</f>
        <v>#N/A</v>
      </c>
      <c r="AL981" s="372" t="e">
        <f>VLOOKUP('別紙様式2-3（個表）'!$G981,【参考】数式用!$P$4:$AD$54,15, FALSE)</f>
        <v>#N/A</v>
      </c>
      <c r="AM981" s="372" t="str">
        <f t="shared" si="108"/>
        <v/>
      </c>
      <c r="AN981" s="372" t="str">
        <f t="shared" si="109"/>
        <v/>
      </c>
      <c r="AO981" s="372" t="str">
        <f t="shared" si="110"/>
        <v/>
      </c>
      <c r="AP981" s="372" t="str">
        <f>IF(G981="", "", VLOOKUP(G981,【参考】数式用!$A$4:$M$54,13,FALSE))</f>
        <v/>
      </c>
      <c r="AQ981" s="46" t="str">
        <f t="shared" si="111"/>
        <v>―</v>
      </c>
    </row>
    <row r="982" spans="1:43" ht="45" customHeight="1">
      <c r="A982" s="114">
        <f t="shared" si="113"/>
        <v>968</v>
      </c>
      <c r="B982" s="115" t="str">
        <f>IF(基本情報入力シート!B1025="","",基本情報入力シート!B1025)</f>
        <v/>
      </c>
      <c r="C982" s="116" t="str">
        <f>IF(基本情報入力シート!L1025="","",基本情報入力シート!L1025)</f>
        <v/>
      </c>
      <c r="D982" s="116" t="str">
        <f>IF(基本情報入力シート!Q1025="","",基本情報入力シート!Q1025)</f>
        <v>愛知県</v>
      </c>
      <c r="E982" s="116" t="str">
        <f>IF(基本情報入力シート!V1025="","",基本情報入力シート!V1025)</f>
        <v/>
      </c>
      <c r="F982" s="116" t="str">
        <f>IF(基本情報入力シート!W1025="","",基本情報入力シート!W1025)</f>
        <v>事業所番号及びサービス名を入力してください。</v>
      </c>
      <c r="G982" s="116" t="str">
        <f>IF(基本情報入力シート!Z1025="","",基本情報入力シート!Z1025)</f>
        <v/>
      </c>
      <c r="H982" s="224" t="str">
        <f>IF(基本情報入力シート!AD1025="","",基本情報入力シート!AD1025)</f>
        <v/>
      </c>
      <c r="I982" s="362" t="str">
        <f>IF(基本情報入力シート!AE1025="","",基本情報入力シート!AE1025)</f>
        <v/>
      </c>
      <c r="J982" s="487"/>
      <c r="K982" s="491"/>
      <c r="L982" s="490"/>
      <c r="M982" s="363" t="str">
        <f>IF(G982="", "", VLOOKUP(AO982,【参考】数式用!$AZ$3:$BA$6, 2, FALSE))</f>
        <v/>
      </c>
      <c r="N982" s="364" t="str">
        <f>IF(G982="","",VLOOKUP(G982,【参考】数式用!$A$4:$L$54,MATCH('別紙様式2-3（個表）'!M982,【参考】数式用!$J$3:$L$3,0)+9,FALSE))</f>
        <v/>
      </c>
      <c r="O982" s="497" t="s">
        <v>2396</v>
      </c>
      <c r="P982" s="365" t="str">
        <f t="shared" si="112"/>
        <v>未入力あり</v>
      </c>
      <c r="Q982" s="273" t="str">
        <f>IFERROR(IF(P982="未入力あり","",ROUNDDOWN(ROUNDDOWN($H982*$I982,0)*VLOOKUP($G982,【参考】数式用!$A$4:$E$54,3, FALSE),0)),"")</f>
        <v/>
      </c>
      <c r="R982" s="273" t="str">
        <f>IF(AM982="×", 0,IF(P982="未入力あり","",ROUNDDOWN(ROUNDDOWN($H982*$I982,0)*VLOOKUP($G982,【参考】数式用!$A$4:$E$54,4,FALSE),0)))</f>
        <v/>
      </c>
      <c r="S982" s="366" t="str">
        <f>IF(AN982="×", 0,IF(P982="未入力あり","",ROUNDDOWN(ROUNDDOWN($H982*$I982,0)*VLOOKUP($G982,【参考】数式用!$A$4:$E$54,5, FALSE),0)))</f>
        <v/>
      </c>
      <c r="T982" s="369" t="s">
        <v>3907</v>
      </c>
      <c r="U982" s="370"/>
      <c r="V982" s="33"/>
      <c r="W982" s="641"/>
      <c r="X982" s="641"/>
      <c r="Y982" s="641"/>
      <c r="Z982" s="641"/>
      <c r="AA982" s="641"/>
      <c r="AB982" s="641"/>
      <c r="AC982" s="641"/>
      <c r="AD982" s="641"/>
      <c r="AE982" s="641"/>
      <c r="AF982" s="641"/>
      <c r="AG982" s="641"/>
      <c r="AI982" s="373" t="str">
        <f t="shared" si="107"/>
        <v/>
      </c>
      <c r="AJ982" s="372" t="e">
        <f>VLOOKUP('別紙様式2-3（個表）'!$G982,【参考】数式用!$P$4:$Q$54,2, FALSE)</f>
        <v>#N/A</v>
      </c>
      <c r="AK982" s="372" t="e">
        <f>VLOOKUP('別紙様式2-3（個表）'!$G982,【参考】数式用!$P$4:$W$54,8, FALSE)</f>
        <v>#N/A</v>
      </c>
      <c r="AL982" s="372" t="e">
        <f>VLOOKUP('別紙様式2-3（個表）'!$G982,【参考】数式用!$P$4:$AD$54,15, FALSE)</f>
        <v>#N/A</v>
      </c>
      <c r="AM982" s="372" t="str">
        <f t="shared" si="108"/>
        <v/>
      </c>
      <c r="AN982" s="372" t="str">
        <f t="shared" si="109"/>
        <v/>
      </c>
      <c r="AO982" s="372" t="str">
        <f t="shared" si="110"/>
        <v/>
      </c>
      <c r="AP982" s="372" t="str">
        <f>IF(G982="", "", VLOOKUP(G982,【参考】数式用!$A$4:$M$54,13,FALSE))</f>
        <v/>
      </c>
      <c r="AQ982" s="46" t="str">
        <f t="shared" si="111"/>
        <v>―</v>
      </c>
    </row>
    <row r="983" spans="1:43" ht="45" customHeight="1">
      <c r="A983" s="114">
        <f t="shared" si="113"/>
        <v>969</v>
      </c>
      <c r="B983" s="115" t="str">
        <f>IF(基本情報入力シート!B1026="","",基本情報入力シート!B1026)</f>
        <v/>
      </c>
      <c r="C983" s="116" t="str">
        <f>IF(基本情報入力シート!L1026="","",基本情報入力シート!L1026)</f>
        <v/>
      </c>
      <c r="D983" s="116" t="str">
        <f>IF(基本情報入力シート!Q1026="","",基本情報入力シート!Q1026)</f>
        <v>愛知県</v>
      </c>
      <c r="E983" s="116" t="str">
        <f>IF(基本情報入力シート!V1026="","",基本情報入力シート!V1026)</f>
        <v/>
      </c>
      <c r="F983" s="116" t="str">
        <f>IF(基本情報入力シート!W1026="","",基本情報入力シート!W1026)</f>
        <v>事業所番号及びサービス名を入力してください。</v>
      </c>
      <c r="G983" s="116" t="str">
        <f>IF(基本情報入力シート!Z1026="","",基本情報入力シート!Z1026)</f>
        <v/>
      </c>
      <c r="H983" s="224" t="str">
        <f>IF(基本情報入力シート!AD1026="","",基本情報入力シート!AD1026)</f>
        <v/>
      </c>
      <c r="I983" s="362" t="str">
        <f>IF(基本情報入力シート!AE1026="","",基本情報入力シート!AE1026)</f>
        <v/>
      </c>
      <c r="J983" s="487"/>
      <c r="K983" s="491"/>
      <c r="L983" s="490"/>
      <c r="M983" s="363" t="str">
        <f>IF(G983="", "", VLOOKUP(AO983,【参考】数式用!$AZ$3:$BA$6, 2, FALSE))</f>
        <v/>
      </c>
      <c r="N983" s="364" t="str">
        <f>IF(G983="","",VLOOKUP(G983,【参考】数式用!$A$4:$L$54,MATCH('別紙様式2-3（個表）'!M983,【参考】数式用!$J$3:$L$3,0)+9,FALSE))</f>
        <v/>
      </c>
      <c r="O983" s="497" t="s">
        <v>2396</v>
      </c>
      <c r="P983" s="365" t="str">
        <f t="shared" si="112"/>
        <v>未入力あり</v>
      </c>
      <c r="Q983" s="273" t="str">
        <f>IFERROR(IF(P983="未入力あり","",ROUNDDOWN(ROUNDDOWN($H983*$I983,0)*VLOOKUP($G983,【参考】数式用!$A$4:$E$54,3, FALSE),0)),"")</f>
        <v/>
      </c>
      <c r="R983" s="273" t="str">
        <f>IF(AM983="×", 0,IF(P983="未入力あり","",ROUNDDOWN(ROUNDDOWN($H983*$I983,0)*VLOOKUP($G983,【参考】数式用!$A$4:$E$54,4,FALSE),0)))</f>
        <v/>
      </c>
      <c r="S983" s="366" t="str">
        <f>IF(AN983="×", 0,IF(P983="未入力あり","",ROUNDDOWN(ROUNDDOWN($H983*$I983,0)*VLOOKUP($G983,【参考】数式用!$A$4:$E$54,5, FALSE),0)))</f>
        <v/>
      </c>
      <c r="T983" s="369" t="s">
        <v>3907</v>
      </c>
      <c r="U983" s="370"/>
      <c r="V983" s="33"/>
      <c r="W983" s="641"/>
      <c r="X983" s="641"/>
      <c r="Y983" s="641"/>
      <c r="Z983" s="641"/>
      <c r="AA983" s="641"/>
      <c r="AB983" s="641"/>
      <c r="AC983" s="641"/>
      <c r="AD983" s="641"/>
      <c r="AE983" s="641"/>
      <c r="AF983" s="641"/>
      <c r="AG983" s="641"/>
      <c r="AI983" s="373" t="str">
        <f t="shared" si="107"/>
        <v/>
      </c>
      <c r="AJ983" s="372" t="e">
        <f>VLOOKUP('別紙様式2-3（個表）'!$G983,【参考】数式用!$P$4:$Q$54,2, FALSE)</f>
        <v>#N/A</v>
      </c>
      <c r="AK983" s="372" t="e">
        <f>VLOOKUP('別紙様式2-3（個表）'!$G983,【参考】数式用!$P$4:$W$54,8, FALSE)</f>
        <v>#N/A</v>
      </c>
      <c r="AL983" s="372" t="e">
        <f>VLOOKUP('別紙様式2-3（個表）'!$G983,【参考】数式用!$P$4:$AD$54,15, FALSE)</f>
        <v>#N/A</v>
      </c>
      <c r="AM983" s="372" t="str">
        <f t="shared" si="108"/>
        <v/>
      </c>
      <c r="AN983" s="372" t="str">
        <f t="shared" si="109"/>
        <v/>
      </c>
      <c r="AO983" s="372" t="str">
        <f t="shared" si="110"/>
        <v/>
      </c>
      <c r="AP983" s="372" t="str">
        <f>IF(G983="", "", VLOOKUP(G983,【参考】数式用!$A$4:$M$54,13,FALSE))</f>
        <v/>
      </c>
      <c r="AQ983" s="46" t="str">
        <f t="shared" si="111"/>
        <v>―</v>
      </c>
    </row>
    <row r="984" spans="1:43" ht="45" customHeight="1">
      <c r="A984" s="114">
        <f t="shared" si="113"/>
        <v>970</v>
      </c>
      <c r="B984" s="115" t="str">
        <f>IF(基本情報入力シート!B1027="","",基本情報入力シート!B1027)</f>
        <v/>
      </c>
      <c r="C984" s="116" t="str">
        <f>IF(基本情報入力シート!L1027="","",基本情報入力シート!L1027)</f>
        <v/>
      </c>
      <c r="D984" s="116" t="str">
        <f>IF(基本情報入力シート!Q1027="","",基本情報入力シート!Q1027)</f>
        <v>愛知県</v>
      </c>
      <c r="E984" s="116" t="str">
        <f>IF(基本情報入力シート!V1027="","",基本情報入力シート!V1027)</f>
        <v/>
      </c>
      <c r="F984" s="116" t="str">
        <f>IF(基本情報入力シート!W1027="","",基本情報入力シート!W1027)</f>
        <v>事業所番号及びサービス名を入力してください。</v>
      </c>
      <c r="G984" s="116" t="str">
        <f>IF(基本情報入力シート!Z1027="","",基本情報入力シート!Z1027)</f>
        <v/>
      </c>
      <c r="H984" s="224" t="str">
        <f>IF(基本情報入力シート!AD1027="","",基本情報入力シート!AD1027)</f>
        <v/>
      </c>
      <c r="I984" s="362" t="str">
        <f>IF(基本情報入力シート!AE1027="","",基本情報入力シート!AE1027)</f>
        <v/>
      </c>
      <c r="J984" s="487"/>
      <c r="K984" s="491"/>
      <c r="L984" s="490"/>
      <c r="M984" s="363" t="str">
        <f>IF(G984="", "", VLOOKUP(AO984,【参考】数式用!$AZ$3:$BA$6, 2, FALSE))</f>
        <v/>
      </c>
      <c r="N984" s="364" t="str">
        <f>IF(G984="","",VLOOKUP(G984,【参考】数式用!$A$4:$L$54,MATCH('別紙様式2-3（個表）'!M984,【参考】数式用!$J$3:$L$3,0)+9,FALSE))</f>
        <v/>
      </c>
      <c r="O984" s="497" t="s">
        <v>2396</v>
      </c>
      <c r="P984" s="365" t="str">
        <f t="shared" si="112"/>
        <v>未入力あり</v>
      </c>
      <c r="Q984" s="273" t="str">
        <f>IFERROR(IF(P984="未入力あり","",ROUNDDOWN(ROUNDDOWN($H984*$I984,0)*VLOOKUP($G984,【参考】数式用!$A$4:$E$54,3, FALSE),0)),"")</f>
        <v/>
      </c>
      <c r="R984" s="273" t="str">
        <f>IF(AM984="×", 0,IF(P984="未入力あり","",ROUNDDOWN(ROUNDDOWN($H984*$I984,0)*VLOOKUP($G984,【参考】数式用!$A$4:$E$54,4,FALSE),0)))</f>
        <v/>
      </c>
      <c r="S984" s="366" t="str">
        <f>IF(AN984="×", 0,IF(P984="未入力あり","",ROUNDDOWN(ROUNDDOWN($H984*$I984,0)*VLOOKUP($G984,【参考】数式用!$A$4:$E$54,5, FALSE),0)))</f>
        <v/>
      </c>
      <c r="T984" s="369" t="s">
        <v>3907</v>
      </c>
      <c r="U984" s="370"/>
      <c r="V984" s="33"/>
      <c r="W984" s="641"/>
      <c r="X984" s="641"/>
      <c r="Y984" s="641"/>
      <c r="Z984" s="641"/>
      <c r="AA984" s="641"/>
      <c r="AB984" s="641"/>
      <c r="AC984" s="641"/>
      <c r="AD984" s="641"/>
      <c r="AE984" s="641"/>
      <c r="AF984" s="641"/>
      <c r="AG984" s="641"/>
      <c r="AI984" s="373" t="str">
        <f t="shared" si="107"/>
        <v/>
      </c>
      <c r="AJ984" s="372" t="e">
        <f>VLOOKUP('別紙様式2-3（個表）'!$G984,【参考】数式用!$P$4:$Q$54,2, FALSE)</f>
        <v>#N/A</v>
      </c>
      <c r="AK984" s="372" t="e">
        <f>VLOOKUP('別紙様式2-3（個表）'!$G984,【参考】数式用!$P$4:$W$54,8, FALSE)</f>
        <v>#N/A</v>
      </c>
      <c r="AL984" s="372" t="e">
        <f>VLOOKUP('別紙様式2-3（個表）'!$G984,【参考】数式用!$P$4:$AD$54,15, FALSE)</f>
        <v>#N/A</v>
      </c>
      <c r="AM984" s="372" t="str">
        <f t="shared" si="108"/>
        <v/>
      </c>
      <c r="AN984" s="372" t="str">
        <f t="shared" si="109"/>
        <v/>
      </c>
      <c r="AO984" s="372" t="str">
        <f t="shared" si="110"/>
        <v/>
      </c>
      <c r="AP984" s="372" t="str">
        <f>IF(G984="", "", VLOOKUP(G984,【参考】数式用!$A$4:$M$54,13,FALSE))</f>
        <v/>
      </c>
      <c r="AQ984" s="46" t="str">
        <f t="shared" si="111"/>
        <v>―</v>
      </c>
    </row>
    <row r="985" spans="1:43" ht="45" customHeight="1">
      <c r="A985" s="114">
        <f t="shared" si="113"/>
        <v>971</v>
      </c>
      <c r="B985" s="115" t="str">
        <f>IF(基本情報入力シート!B1028="","",基本情報入力シート!B1028)</f>
        <v/>
      </c>
      <c r="C985" s="116" t="str">
        <f>IF(基本情報入力シート!L1028="","",基本情報入力シート!L1028)</f>
        <v/>
      </c>
      <c r="D985" s="116" t="str">
        <f>IF(基本情報入力シート!Q1028="","",基本情報入力シート!Q1028)</f>
        <v>愛知県</v>
      </c>
      <c r="E985" s="116" t="str">
        <f>IF(基本情報入力シート!V1028="","",基本情報入力シート!V1028)</f>
        <v/>
      </c>
      <c r="F985" s="116" t="str">
        <f>IF(基本情報入力シート!W1028="","",基本情報入力シート!W1028)</f>
        <v>事業所番号及びサービス名を入力してください。</v>
      </c>
      <c r="G985" s="116" t="str">
        <f>IF(基本情報入力シート!Z1028="","",基本情報入力シート!Z1028)</f>
        <v/>
      </c>
      <c r="H985" s="224" t="str">
        <f>IF(基本情報入力シート!AD1028="","",基本情報入力シート!AD1028)</f>
        <v/>
      </c>
      <c r="I985" s="362" t="str">
        <f>IF(基本情報入力シート!AE1028="","",基本情報入力シート!AE1028)</f>
        <v/>
      </c>
      <c r="J985" s="487"/>
      <c r="K985" s="491"/>
      <c r="L985" s="490"/>
      <c r="M985" s="363" t="str">
        <f>IF(G985="", "", VLOOKUP(AO985,【参考】数式用!$AZ$3:$BA$6, 2, FALSE))</f>
        <v/>
      </c>
      <c r="N985" s="364" t="str">
        <f>IF(G985="","",VLOOKUP(G985,【参考】数式用!$A$4:$L$54,MATCH('別紙様式2-3（個表）'!M985,【参考】数式用!$J$3:$L$3,0)+9,FALSE))</f>
        <v/>
      </c>
      <c r="O985" s="497" t="s">
        <v>2396</v>
      </c>
      <c r="P985" s="365" t="str">
        <f t="shared" si="112"/>
        <v>未入力あり</v>
      </c>
      <c r="Q985" s="273" t="str">
        <f>IFERROR(IF(P985="未入力あり","",ROUNDDOWN(ROUNDDOWN($H985*$I985,0)*VLOOKUP($G985,【参考】数式用!$A$4:$E$54,3, FALSE),0)),"")</f>
        <v/>
      </c>
      <c r="R985" s="273" t="str">
        <f>IF(AM985="×", 0,IF(P985="未入力あり","",ROUNDDOWN(ROUNDDOWN($H985*$I985,0)*VLOOKUP($G985,【参考】数式用!$A$4:$E$54,4,FALSE),0)))</f>
        <v/>
      </c>
      <c r="S985" s="366" t="str">
        <f>IF(AN985="×", 0,IF(P985="未入力あり","",ROUNDDOWN(ROUNDDOWN($H985*$I985,0)*VLOOKUP($G985,【参考】数式用!$A$4:$E$54,5, FALSE),0)))</f>
        <v/>
      </c>
      <c r="T985" s="369" t="s">
        <v>3907</v>
      </c>
      <c r="U985" s="370"/>
      <c r="V985" s="33"/>
      <c r="W985" s="641"/>
      <c r="X985" s="641"/>
      <c r="Y985" s="641"/>
      <c r="Z985" s="641"/>
      <c r="AA985" s="641"/>
      <c r="AB985" s="641"/>
      <c r="AC985" s="641"/>
      <c r="AD985" s="641"/>
      <c r="AE985" s="641"/>
      <c r="AF985" s="641"/>
      <c r="AG985" s="641"/>
      <c r="AI985" s="373" t="str">
        <f t="shared" si="107"/>
        <v/>
      </c>
      <c r="AJ985" s="372" t="e">
        <f>VLOOKUP('別紙様式2-3（個表）'!$G985,【参考】数式用!$P$4:$Q$54,2, FALSE)</f>
        <v>#N/A</v>
      </c>
      <c r="AK985" s="372" t="e">
        <f>VLOOKUP('別紙様式2-3（個表）'!$G985,【参考】数式用!$P$4:$W$54,8, FALSE)</f>
        <v>#N/A</v>
      </c>
      <c r="AL985" s="372" t="e">
        <f>VLOOKUP('別紙様式2-3（個表）'!$G985,【参考】数式用!$P$4:$AD$54,15, FALSE)</f>
        <v>#N/A</v>
      </c>
      <c r="AM985" s="372" t="str">
        <f t="shared" si="108"/>
        <v/>
      </c>
      <c r="AN985" s="372" t="str">
        <f t="shared" si="109"/>
        <v/>
      </c>
      <c r="AO985" s="372" t="str">
        <f t="shared" si="110"/>
        <v/>
      </c>
      <c r="AP985" s="372" t="str">
        <f>IF(G985="", "", VLOOKUP(G985,【参考】数式用!$A$4:$M$54,13,FALSE))</f>
        <v/>
      </c>
      <c r="AQ985" s="46" t="str">
        <f t="shared" si="111"/>
        <v>―</v>
      </c>
    </row>
    <row r="986" spans="1:43" ht="45" customHeight="1">
      <c r="A986" s="114">
        <f t="shared" si="113"/>
        <v>972</v>
      </c>
      <c r="B986" s="115" t="str">
        <f>IF(基本情報入力シート!B1029="","",基本情報入力シート!B1029)</f>
        <v/>
      </c>
      <c r="C986" s="116" t="str">
        <f>IF(基本情報入力シート!L1029="","",基本情報入力シート!L1029)</f>
        <v/>
      </c>
      <c r="D986" s="116" t="str">
        <f>IF(基本情報入力シート!Q1029="","",基本情報入力シート!Q1029)</f>
        <v>愛知県</v>
      </c>
      <c r="E986" s="116" t="str">
        <f>IF(基本情報入力シート!V1029="","",基本情報入力シート!V1029)</f>
        <v/>
      </c>
      <c r="F986" s="116" t="str">
        <f>IF(基本情報入力シート!W1029="","",基本情報入力シート!W1029)</f>
        <v>事業所番号及びサービス名を入力してください。</v>
      </c>
      <c r="G986" s="116" t="str">
        <f>IF(基本情報入力シート!Z1029="","",基本情報入力シート!Z1029)</f>
        <v/>
      </c>
      <c r="H986" s="224" t="str">
        <f>IF(基本情報入力シート!AD1029="","",基本情報入力シート!AD1029)</f>
        <v/>
      </c>
      <c r="I986" s="362" t="str">
        <f>IF(基本情報入力シート!AE1029="","",基本情報入力シート!AE1029)</f>
        <v/>
      </c>
      <c r="J986" s="487"/>
      <c r="K986" s="491"/>
      <c r="L986" s="490"/>
      <c r="M986" s="363" t="str">
        <f>IF(G986="", "", VLOOKUP(AO986,【参考】数式用!$AZ$3:$BA$6, 2, FALSE))</f>
        <v/>
      </c>
      <c r="N986" s="364" t="str">
        <f>IF(G986="","",VLOOKUP(G986,【参考】数式用!$A$4:$L$54,MATCH('別紙様式2-3（個表）'!M986,【参考】数式用!$J$3:$L$3,0)+9,FALSE))</f>
        <v/>
      </c>
      <c r="O986" s="497" t="s">
        <v>2396</v>
      </c>
      <c r="P986" s="365" t="str">
        <f t="shared" si="112"/>
        <v>未入力あり</v>
      </c>
      <c r="Q986" s="273" t="str">
        <f>IFERROR(IF(P986="未入力あり","",ROUNDDOWN(ROUNDDOWN($H986*$I986,0)*VLOOKUP($G986,【参考】数式用!$A$4:$E$54,3, FALSE),0)),"")</f>
        <v/>
      </c>
      <c r="R986" s="273" t="str">
        <f>IF(AM986="×", 0,IF(P986="未入力あり","",ROUNDDOWN(ROUNDDOWN($H986*$I986,0)*VLOOKUP($G986,【参考】数式用!$A$4:$E$54,4,FALSE),0)))</f>
        <v/>
      </c>
      <c r="S986" s="366" t="str">
        <f>IF(AN986="×", 0,IF(P986="未入力あり","",ROUNDDOWN(ROUNDDOWN($H986*$I986,0)*VLOOKUP($G986,【参考】数式用!$A$4:$E$54,5, FALSE),0)))</f>
        <v/>
      </c>
      <c r="T986" s="369" t="s">
        <v>3907</v>
      </c>
      <c r="U986" s="370"/>
      <c r="V986" s="33"/>
      <c r="W986" s="641"/>
      <c r="X986" s="641"/>
      <c r="Y986" s="641"/>
      <c r="Z986" s="641"/>
      <c r="AA986" s="641"/>
      <c r="AB986" s="641"/>
      <c r="AC986" s="641"/>
      <c r="AD986" s="641"/>
      <c r="AE986" s="641"/>
      <c r="AF986" s="641"/>
      <c r="AG986" s="641"/>
      <c r="AI986" s="373" t="str">
        <f t="shared" si="107"/>
        <v/>
      </c>
      <c r="AJ986" s="372" t="e">
        <f>VLOOKUP('別紙様式2-3（個表）'!$G986,【参考】数式用!$P$4:$Q$54,2, FALSE)</f>
        <v>#N/A</v>
      </c>
      <c r="AK986" s="372" t="e">
        <f>VLOOKUP('別紙様式2-3（個表）'!$G986,【参考】数式用!$P$4:$W$54,8, FALSE)</f>
        <v>#N/A</v>
      </c>
      <c r="AL986" s="372" t="e">
        <f>VLOOKUP('別紙様式2-3（個表）'!$G986,【参考】数式用!$P$4:$AD$54,15, FALSE)</f>
        <v>#N/A</v>
      </c>
      <c r="AM986" s="372" t="str">
        <f t="shared" si="108"/>
        <v/>
      </c>
      <c r="AN986" s="372" t="str">
        <f t="shared" si="109"/>
        <v/>
      </c>
      <c r="AO986" s="372" t="str">
        <f t="shared" si="110"/>
        <v/>
      </c>
      <c r="AP986" s="372" t="str">
        <f>IF(G986="", "", VLOOKUP(G986,【参考】数式用!$A$4:$M$54,13,FALSE))</f>
        <v/>
      </c>
      <c r="AQ986" s="46" t="str">
        <f t="shared" si="111"/>
        <v>―</v>
      </c>
    </row>
    <row r="987" spans="1:43" ht="45" customHeight="1">
      <c r="A987" s="114">
        <f t="shared" si="113"/>
        <v>973</v>
      </c>
      <c r="B987" s="115" t="str">
        <f>IF(基本情報入力シート!B1030="","",基本情報入力シート!B1030)</f>
        <v/>
      </c>
      <c r="C987" s="116" t="str">
        <f>IF(基本情報入力シート!L1030="","",基本情報入力シート!L1030)</f>
        <v/>
      </c>
      <c r="D987" s="116" t="str">
        <f>IF(基本情報入力シート!Q1030="","",基本情報入力シート!Q1030)</f>
        <v>愛知県</v>
      </c>
      <c r="E987" s="116" t="str">
        <f>IF(基本情報入力シート!V1030="","",基本情報入力シート!V1030)</f>
        <v/>
      </c>
      <c r="F987" s="116" t="str">
        <f>IF(基本情報入力シート!W1030="","",基本情報入力シート!W1030)</f>
        <v>事業所番号及びサービス名を入力してください。</v>
      </c>
      <c r="G987" s="116" t="str">
        <f>IF(基本情報入力シート!Z1030="","",基本情報入力シート!Z1030)</f>
        <v/>
      </c>
      <c r="H987" s="224" t="str">
        <f>IF(基本情報入力シート!AD1030="","",基本情報入力シート!AD1030)</f>
        <v/>
      </c>
      <c r="I987" s="362" t="str">
        <f>IF(基本情報入力シート!AE1030="","",基本情報入力シート!AE1030)</f>
        <v/>
      </c>
      <c r="J987" s="487"/>
      <c r="K987" s="491"/>
      <c r="L987" s="490"/>
      <c r="M987" s="363" t="str">
        <f>IF(G987="", "", VLOOKUP(AO987,【参考】数式用!$AZ$3:$BA$6, 2, FALSE))</f>
        <v/>
      </c>
      <c r="N987" s="364" t="str">
        <f>IF(G987="","",VLOOKUP(G987,【参考】数式用!$A$4:$L$54,MATCH('別紙様式2-3（個表）'!M987,【参考】数式用!$J$3:$L$3,0)+9,FALSE))</f>
        <v/>
      </c>
      <c r="O987" s="497" t="s">
        <v>2396</v>
      </c>
      <c r="P987" s="365" t="str">
        <f t="shared" si="112"/>
        <v>未入力あり</v>
      </c>
      <c r="Q987" s="273" t="str">
        <f>IFERROR(IF(P987="未入力あり","",ROUNDDOWN(ROUNDDOWN($H987*$I987,0)*VLOOKUP($G987,【参考】数式用!$A$4:$E$54,3, FALSE),0)),"")</f>
        <v/>
      </c>
      <c r="R987" s="273" t="str">
        <f>IF(AM987="×", 0,IF(P987="未入力あり","",ROUNDDOWN(ROUNDDOWN($H987*$I987,0)*VLOOKUP($G987,【参考】数式用!$A$4:$E$54,4,FALSE),0)))</f>
        <v/>
      </c>
      <c r="S987" s="366" t="str">
        <f>IF(AN987="×", 0,IF(P987="未入力あり","",ROUNDDOWN(ROUNDDOWN($H987*$I987,0)*VLOOKUP($G987,【参考】数式用!$A$4:$E$54,5, FALSE),0)))</f>
        <v/>
      </c>
      <c r="T987" s="369" t="s">
        <v>3907</v>
      </c>
      <c r="U987" s="370"/>
      <c r="V987" s="33"/>
      <c r="W987" s="641"/>
      <c r="X987" s="641"/>
      <c r="Y987" s="641"/>
      <c r="Z987" s="641"/>
      <c r="AA987" s="641"/>
      <c r="AB987" s="641"/>
      <c r="AC987" s="641"/>
      <c r="AD987" s="641"/>
      <c r="AE987" s="641"/>
      <c r="AF987" s="641"/>
      <c r="AG987" s="641"/>
      <c r="AI987" s="373" t="str">
        <f t="shared" si="107"/>
        <v/>
      </c>
      <c r="AJ987" s="372" t="e">
        <f>VLOOKUP('別紙様式2-3（個表）'!$G987,【参考】数式用!$P$4:$Q$54,2, FALSE)</f>
        <v>#N/A</v>
      </c>
      <c r="AK987" s="372" t="e">
        <f>VLOOKUP('別紙様式2-3（個表）'!$G987,【参考】数式用!$P$4:$W$54,8, FALSE)</f>
        <v>#N/A</v>
      </c>
      <c r="AL987" s="372" t="e">
        <f>VLOOKUP('別紙様式2-3（個表）'!$G987,【参考】数式用!$P$4:$AD$54,15, FALSE)</f>
        <v>#N/A</v>
      </c>
      <c r="AM987" s="372" t="str">
        <f t="shared" si="108"/>
        <v/>
      </c>
      <c r="AN987" s="372" t="str">
        <f t="shared" si="109"/>
        <v/>
      </c>
      <c r="AO987" s="372" t="str">
        <f t="shared" si="110"/>
        <v/>
      </c>
      <c r="AP987" s="372" t="str">
        <f>IF(G987="", "", VLOOKUP(G987,【参考】数式用!$A$4:$M$54,13,FALSE))</f>
        <v/>
      </c>
      <c r="AQ987" s="46" t="str">
        <f t="shared" si="111"/>
        <v>―</v>
      </c>
    </row>
    <row r="988" spans="1:43" ht="45" customHeight="1">
      <c r="A988" s="114">
        <f t="shared" si="113"/>
        <v>974</v>
      </c>
      <c r="B988" s="115" t="str">
        <f>IF(基本情報入力シート!B1031="","",基本情報入力シート!B1031)</f>
        <v/>
      </c>
      <c r="C988" s="116" t="str">
        <f>IF(基本情報入力シート!L1031="","",基本情報入力シート!L1031)</f>
        <v/>
      </c>
      <c r="D988" s="116" t="str">
        <f>IF(基本情報入力シート!Q1031="","",基本情報入力シート!Q1031)</f>
        <v>愛知県</v>
      </c>
      <c r="E988" s="116" t="str">
        <f>IF(基本情報入力シート!V1031="","",基本情報入力シート!V1031)</f>
        <v/>
      </c>
      <c r="F988" s="116" t="str">
        <f>IF(基本情報入力シート!W1031="","",基本情報入力シート!W1031)</f>
        <v>事業所番号及びサービス名を入力してください。</v>
      </c>
      <c r="G988" s="116" t="str">
        <f>IF(基本情報入力シート!Z1031="","",基本情報入力シート!Z1031)</f>
        <v/>
      </c>
      <c r="H988" s="224" t="str">
        <f>IF(基本情報入力シート!AD1031="","",基本情報入力シート!AD1031)</f>
        <v/>
      </c>
      <c r="I988" s="362" t="str">
        <f>IF(基本情報入力シート!AE1031="","",基本情報入力シート!AE1031)</f>
        <v/>
      </c>
      <c r="J988" s="487"/>
      <c r="K988" s="491"/>
      <c r="L988" s="490"/>
      <c r="M988" s="363" t="str">
        <f>IF(G988="", "", VLOOKUP(AO988,【参考】数式用!$AZ$3:$BA$6, 2, FALSE))</f>
        <v/>
      </c>
      <c r="N988" s="364" t="str">
        <f>IF(G988="","",VLOOKUP(G988,【参考】数式用!$A$4:$L$54,MATCH('別紙様式2-3（個表）'!M988,【参考】数式用!$J$3:$L$3,0)+9,FALSE))</f>
        <v/>
      </c>
      <c r="O988" s="497" t="s">
        <v>2396</v>
      </c>
      <c r="P988" s="365" t="str">
        <f t="shared" si="112"/>
        <v>未入力あり</v>
      </c>
      <c r="Q988" s="273" t="str">
        <f>IFERROR(IF(P988="未入力あり","",ROUNDDOWN(ROUNDDOWN($H988*$I988,0)*VLOOKUP($G988,【参考】数式用!$A$4:$E$54,3, FALSE),0)),"")</f>
        <v/>
      </c>
      <c r="R988" s="273" t="str">
        <f>IF(AM988="×", 0,IF(P988="未入力あり","",ROUNDDOWN(ROUNDDOWN($H988*$I988,0)*VLOOKUP($G988,【参考】数式用!$A$4:$E$54,4,FALSE),0)))</f>
        <v/>
      </c>
      <c r="S988" s="366" t="str">
        <f>IF(AN988="×", 0,IF(P988="未入力あり","",ROUNDDOWN(ROUNDDOWN($H988*$I988,0)*VLOOKUP($G988,【参考】数式用!$A$4:$E$54,5, FALSE),0)))</f>
        <v/>
      </c>
      <c r="T988" s="369" t="s">
        <v>3907</v>
      </c>
      <c r="U988" s="370"/>
      <c r="V988" s="33"/>
      <c r="W988" s="641"/>
      <c r="X988" s="641"/>
      <c r="Y988" s="641"/>
      <c r="Z988" s="641"/>
      <c r="AA988" s="641"/>
      <c r="AB988" s="641"/>
      <c r="AC988" s="641"/>
      <c r="AD988" s="641"/>
      <c r="AE988" s="641"/>
      <c r="AF988" s="641"/>
      <c r="AG988" s="641"/>
      <c r="AI988" s="373" t="str">
        <f t="shared" si="107"/>
        <v/>
      </c>
      <c r="AJ988" s="372" t="e">
        <f>VLOOKUP('別紙様式2-3（個表）'!$G988,【参考】数式用!$P$4:$Q$54,2, FALSE)</f>
        <v>#N/A</v>
      </c>
      <c r="AK988" s="372" t="e">
        <f>VLOOKUP('別紙様式2-3（個表）'!$G988,【参考】数式用!$P$4:$W$54,8, FALSE)</f>
        <v>#N/A</v>
      </c>
      <c r="AL988" s="372" t="e">
        <f>VLOOKUP('別紙様式2-3（個表）'!$G988,【参考】数式用!$P$4:$AD$54,15, FALSE)</f>
        <v>#N/A</v>
      </c>
      <c r="AM988" s="372" t="str">
        <f t="shared" si="108"/>
        <v/>
      </c>
      <c r="AN988" s="372" t="str">
        <f t="shared" si="109"/>
        <v/>
      </c>
      <c r="AO988" s="372" t="str">
        <f t="shared" si="110"/>
        <v/>
      </c>
      <c r="AP988" s="372" t="str">
        <f>IF(G988="", "", VLOOKUP(G988,【参考】数式用!$A$4:$M$54,13,FALSE))</f>
        <v/>
      </c>
      <c r="AQ988" s="46" t="str">
        <f t="shared" si="111"/>
        <v>―</v>
      </c>
    </row>
    <row r="989" spans="1:43" ht="45" customHeight="1">
      <c r="A989" s="114">
        <f t="shared" si="113"/>
        <v>975</v>
      </c>
      <c r="B989" s="115" t="str">
        <f>IF(基本情報入力シート!B1032="","",基本情報入力シート!B1032)</f>
        <v/>
      </c>
      <c r="C989" s="116" t="str">
        <f>IF(基本情報入力シート!L1032="","",基本情報入力シート!L1032)</f>
        <v/>
      </c>
      <c r="D989" s="116" t="str">
        <f>IF(基本情報入力シート!Q1032="","",基本情報入力シート!Q1032)</f>
        <v>愛知県</v>
      </c>
      <c r="E989" s="116" t="str">
        <f>IF(基本情報入力シート!V1032="","",基本情報入力シート!V1032)</f>
        <v/>
      </c>
      <c r="F989" s="116" t="str">
        <f>IF(基本情報入力シート!W1032="","",基本情報入力シート!W1032)</f>
        <v>事業所番号及びサービス名を入力してください。</v>
      </c>
      <c r="G989" s="116" t="str">
        <f>IF(基本情報入力シート!Z1032="","",基本情報入力シート!Z1032)</f>
        <v/>
      </c>
      <c r="H989" s="224" t="str">
        <f>IF(基本情報入力シート!AD1032="","",基本情報入力シート!AD1032)</f>
        <v/>
      </c>
      <c r="I989" s="362" t="str">
        <f>IF(基本情報入力シート!AE1032="","",基本情報入力シート!AE1032)</f>
        <v/>
      </c>
      <c r="J989" s="487"/>
      <c r="K989" s="491"/>
      <c r="L989" s="490"/>
      <c r="M989" s="363" t="str">
        <f>IF(G989="", "", VLOOKUP(AO989,【参考】数式用!$AZ$3:$BA$6, 2, FALSE))</f>
        <v/>
      </c>
      <c r="N989" s="364" t="str">
        <f>IF(G989="","",VLOOKUP(G989,【参考】数式用!$A$4:$L$54,MATCH('別紙様式2-3（個表）'!M989,【参考】数式用!$J$3:$L$3,0)+9,FALSE))</f>
        <v/>
      </c>
      <c r="O989" s="497" t="s">
        <v>2396</v>
      </c>
      <c r="P989" s="365" t="str">
        <f t="shared" si="112"/>
        <v>未入力あり</v>
      </c>
      <c r="Q989" s="273" t="str">
        <f>IFERROR(IF(P989="未入力あり","",ROUNDDOWN(ROUNDDOWN($H989*$I989,0)*VLOOKUP($G989,【参考】数式用!$A$4:$E$54,3, FALSE),0)),"")</f>
        <v/>
      </c>
      <c r="R989" s="273" t="str">
        <f>IF(AM989="×", 0,IF(P989="未入力あり","",ROUNDDOWN(ROUNDDOWN($H989*$I989,0)*VLOOKUP($G989,【参考】数式用!$A$4:$E$54,4,FALSE),0)))</f>
        <v/>
      </c>
      <c r="S989" s="366" t="str">
        <f>IF(AN989="×", 0,IF(P989="未入力あり","",ROUNDDOWN(ROUNDDOWN($H989*$I989,0)*VLOOKUP($G989,【参考】数式用!$A$4:$E$54,5, FALSE),0)))</f>
        <v/>
      </c>
      <c r="T989" s="369" t="s">
        <v>3907</v>
      </c>
      <c r="U989" s="370"/>
      <c r="V989" s="33"/>
      <c r="W989" s="641"/>
      <c r="X989" s="641"/>
      <c r="Y989" s="641"/>
      <c r="Z989" s="641"/>
      <c r="AA989" s="641"/>
      <c r="AB989" s="641"/>
      <c r="AC989" s="641"/>
      <c r="AD989" s="641"/>
      <c r="AE989" s="641"/>
      <c r="AF989" s="641"/>
      <c r="AG989" s="641"/>
      <c r="AI989" s="373" t="str">
        <f t="shared" si="107"/>
        <v/>
      </c>
      <c r="AJ989" s="372" t="e">
        <f>VLOOKUP('別紙様式2-3（個表）'!$G989,【参考】数式用!$P$4:$Q$54,2, FALSE)</f>
        <v>#N/A</v>
      </c>
      <c r="AK989" s="372" t="e">
        <f>VLOOKUP('別紙様式2-3（個表）'!$G989,【参考】数式用!$P$4:$W$54,8, FALSE)</f>
        <v>#N/A</v>
      </c>
      <c r="AL989" s="372" t="e">
        <f>VLOOKUP('別紙様式2-3（個表）'!$G989,【参考】数式用!$P$4:$AD$54,15, FALSE)</f>
        <v>#N/A</v>
      </c>
      <c r="AM989" s="372" t="str">
        <f t="shared" si="108"/>
        <v/>
      </c>
      <c r="AN989" s="372" t="str">
        <f t="shared" si="109"/>
        <v/>
      </c>
      <c r="AO989" s="372" t="str">
        <f t="shared" si="110"/>
        <v/>
      </c>
      <c r="AP989" s="372" t="str">
        <f>IF(G989="", "", VLOOKUP(G989,【参考】数式用!$A$4:$M$54,13,FALSE))</f>
        <v/>
      </c>
      <c r="AQ989" s="46" t="str">
        <f t="shared" si="111"/>
        <v>―</v>
      </c>
    </row>
    <row r="990" spans="1:43" ht="45" customHeight="1">
      <c r="A990" s="114">
        <f t="shared" si="113"/>
        <v>976</v>
      </c>
      <c r="B990" s="115" t="str">
        <f>IF(基本情報入力シート!B1033="","",基本情報入力シート!B1033)</f>
        <v/>
      </c>
      <c r="C990" s="116" t="str">
        <f>IF(基本情報入力シート!L1033="","",基本情報入力シート!L1033)</f>
        <v/>
      </c>
      <c r="D990" s="116" t="str">
        <f>IF(基本情報入力シート!Q1033="","",基本情報入力シート!Q1033)</f>
        <v>愛知県</v>
      </c>
      <c r="E990" s="116" t="str">
        <f>IF(基本情報入力シート!V1033="","",基本情報入力シート!V1033)</f>
        <v/>
      </c>
      <c r="F990" s="116" t="str">
        <f>IF(基本情報入力シート!W1033="","",基本情報入力シート!W1033)</f>
        <v>事業所番号及びサービス名を入力してください。</v>
      </c>
      <c r="G990" s="116" t="str">
        <f>IF(基本情報入力シート!Z1033="","",基本情報入力シート!Z1033)</f>
        <v/>
      </c>
      <c r="H990" s="224" t="str">
        <f>IF(基本情報入力シート!AD1033="","",基本情報入力シート!AD1033)</f>
        <v/>
      </c>
      <c r="I990" s="362" t="str">
        <f>IF(基本情報入力シート!AE1033="","",基本情報入力シート!AE1033)</f>
        <v/>
      </c>
      <c r="J990" s="487"/>
      <c r="K990" s="491"/>
      <c r="L990" s="490"/>
      <c r="M990" s="363" t="str">
        <f>IF(G990="", "", VLOOKUP(AO990,【参考】数式用!$AZ$3:$BA$6, 2, FALSE))</f>
        <v/>
      </c>
      <c r="N990" s="364" t="str">
        <f>IF(G990="","",VLOOKUP(G990,【参考】数式用!$A$4:$L$54,MATCH('別紙様式2-3（個表）'!M990,【参考】数式用!$J$3:$L$3,0)+9,FALSE))</f>
        <v/>
      </c>
      <c r="O990" s="497" t="s">
        <v>2396</v>
      </c>
      <c r="P990" s="365" t="str">
        <f t="shared" si="112"/>
        <v>未入力あり</v>
      </c>
      <c r="Q990" s="273" t="str">
        <f>IFERROR(IF(P990="未入力あり","",ROUNDDOWN(ROUNDDOWN($H990*$I990,0)*VLOOKUP($G990,【参考】数式用!$A$4:$E$54,3, FALSE),0)),"")</f>
        <v/>
      </c>
      <c r="R990" s="273" t="str">
        <f>IF(AM990="×", 0,IF(P990="未入力あり","",ROUNDDOWN(ROUNDDOWN($H990*$I990,0)*VLOOKUP($G990,【参考】数式用!$A$4:$E$54,4,FALSE),0)))</f>
        <v/>
      </c>
      <c r="S990" s="366" t="str">
        <f>IF(AN990="×", 0,IF(P990="未入力あり","",ROUNDDOWN(ROUNDDOWN($H990*$I990,0)*VLOOKUP($G990,【参考】数式用!$A$4:$E$54,5, FALSE),0)))</f>
        <v/>
      </c>
      <c r="T990" s="369" t="s">
        <v>3907</v>
      </c>
      <c r="U990" s="370"/>
      <c r="V990" s="33"/>
      <c r="W990" s="641"/>
      <c r="X990" s="641"/>
      <c r="Y990" s="641"/>
      <c r="Z990" s="641"/>
      <c r="AA990" s="641"/>
      <c r="AB990" s="641"/>
      <c r="AC990" s="641"/>
      <c r="AD990" s="641"/>
      <c r="AE990" s="641"/>
      <c r="AF990" s="641"/>
      <c r="AG990" s="641"/>
      <c r="AI990" s="373" t="str">
        <f t="shared" si="107"/>
        <v/>
      </c>
      <c r="AJ990" s="372" t="e">
        <f>VLOOKUP('別紙様式2-3（個表）'!$G990,【参考】数式用!$P$4:$Q$54,2, FALSE)</f>
        <v>#N/A</v>
      </c>
      <c r="AK990" s="372" t="e">
        <f>VLOOKUP('別紙様式2-3（個表）'!$G990,【参考】数式用!$P$4:$W$54,8, FALSE)</f>
        <v>#N/A</v>
      </c>
      <c r="AL990" s="372" t="e">
        <f>VLOOKUP('別紙様式2-3（個表）'!$G990,【参考】数式用!$P$4:$AD$54,15, FALSE)</f>
        <v>#N/A</v>
      </c>
      <c r="AM990" s="372" t="str">
        <f t="shared" si="108"/>
        <v/>
      </c>
      <c r="AN990" s="372" t="str">
        <f t="shared" si="109"/>
        <v/>
      </c>
      <c r="AO990" s="372" t="str">
        <f t="shared" si="110"/>
        <v/>
      </c>
      <c r="AP990" s="372" t="str">
        <f>IF(G990="", "", VLOOKUP(G990,【参考】数式用!$A$4:$M$54,13,FALSE))</f>
        <v/>
      </c>
      <c r="AQ990" s="46" t="str">
        <f t="shared" si="111"/>
        <v>―</v>
      </c>
    </row>
    <row r="991" spans="1:43" ht="45" customHeight="1">
      <c r="A991" s="114">
        <f t="shared" si="113"/>
        <v>977</v>
      </c>
      <c r="B991" s="115" t="str">
        <f>IF(基本情報入力シート!B1034="","",基本情報入力シート!B1034)</f>
        <v/>
      </c>
      <c r="C991" s="116" t="str">
        <f>IF(基本情報入力シート!L1034="","",基本情報入力シート!L1034)</f>
        <v/>
      </c>
      <c r="D991" s="116" t="str">
        <f>IF(基本情報入力シート!Q1034="","",基本情報入力シート!Q1034)</f>
        <v>愛知県</v>
      </c>
      <c r="E991" s="116" t="str">
        <f>IF(基本情報入力シート!V1034="","",基本情報入力シート!V1034)</f>
        <v/>
      </c>
      <c r="F991" s="116" t="str">
        <f>IF(基本情報入力シート!W1034="","",基本情報入力シート!W1034)</f>
        <v>事業所番号及びサービス名を入力してください。</v>
      </c>
      <c r="G991" s="116" t="str">
        <f>IF(基本情報入力シート!Z1034="","",基本情報入力シート!Z1034)</f>
        <v/>
      </c>
      <c r="H991" s="224" t="str">
        <f>IF(基本情報入力シート!AD1034="","",基本情報入力シート!AD1034)</f>
        <v/>
      </c>
      <c r="I991" s="362" t="str">
        <f>IF(基本情報入力シート!AE1034="","",基本情報入力シート!AE1034)</f>
        <v/>
      </c>
      <c r="J991" s="487"/>
      <c r="K991" s="491"/>
      <c r="L991" s="490"/>
      <c r="M991" s="363" t="str">
        <f>IF(G991="", "", VLOOKUP(AO991,【参考】数式用!$AZ$3:$BA$6, 2, FALSE))</f>
        <v/>
      </c>
      <c r="N991" s="364" t="str">
        <f>IF(G991="","",VLOOKUP(G991,【参考】数式用!$A$4:$L$54,MATCH('別紙様式2-3（個表）'!M991,【参考】数式用!$J$3:$L$3,0)+9,FALSE))</f>
        <v/>
      </c>
      <c r="O991" s="497" t="s">
        <v>2396</v>
      </c>
      <c r="P991" s="365" t="str">
        <f t="shared" si="112"/>
        <v>未入力あり</v>
      </c>
      <c r="Q991" s="273" t="str">
        <f>IFERROR(IF(P991="未入力あり","",ROUNDDOWN(ROUNDDOWN($H991*$I991,0)*VLOOKUP($G991,【参考】数式用!$A$4:$E$54,3, FALSE),0)),"")</f>
        <v/>
      </c>
      <c r="R991" s="273" t="str">
        <f>IF(AM991="×", 0,IF(P991="未入力あり","",ROUNDDOWN(ROUNDDOWN($H991*$I991,0)*VLOOKUP($G991,【参考】数式用!$A$4:$E$54,4,FALSE),0)))</f>
        <v/>
      </c>
      <c r="S991" s="366" t="str">
        <f>IF(AN991="×", 0,IF(P991="未入力あり","",ROUNDDOWN(ROUNDDOWN($H991*$I991,0)*VLOOKUP($G991,【参考】数式用!$A$4:$E$54,5, FALSE),0)))</f>
        <v/>
      </c>
      <c r="T991" s="369" t="s">
        <v>3907</v>
      </c>
      <c r="U991" s="370"/>
      <c r="V991" s="33"/>
      <c r="W991" s="641"/>
      <c r="X991" s="641"/>
      <c r="Y991" s="641"/>
      <c r="Z991" s="641"/>
      <c r="AA991" s="641"/>
      <c r="AB991" s="641"/>
      <c r="AC991" s="641"/>
      <c r="AD991" s="641"/>
      <c r="AE991" s="641"/>
      <c r="AF991" s="641"/>
      <c r="AG991" s="641"/>
      <c r="AI991" s="373" t="str">
        <f t="shared" si="107"/>
        <v/>
      </c>
      <c r="AJ991" s="372" t="e">
        <f>VLOOKUP('別紙様式2-3（個表）'!$G991,【参考】数式用!$P$4:$Q$54,2, FALSE)</f>
        <v>#N/A</v>
      </c>
      <c r="AK991" s="372" t="e">
        <f>VLOOKUP('別紙様式2-3（個表）'!$G991,【参考】数式用!$P$4:$W$54,8, FALSE)</f>
        <v>#N/A</v>
      </c>
      <c r="AL991" s="372" t="e">
        <f>VLOOKUP('別紙様式2-3（個表）'!$G991,【参考】数式用!$P$4:$AD$54,15, FALSE)</f>
        <v>#N/A</v>
      </c>
      <c r="AM991" s="372" t="str">
        <f t="shared" si="108"/>
        <v/>
      </c>
      <c r="AN991" s="372" t="str">
        <f t="shared" si="109"/>
        <v/>
      </c>
      <c r="AO991" s="372" t="str">
        <f t="shared" si="110"/>
        <v/>
      </c>
      <c r="AP991" s="372" t="str">
        <f>IF(G991="", "", VLOOKUP(G991,【参考】数式用!$A$4:$M$54,13,FALSE))</f>
        <v/>
      </c>
      <c r="AQ991" s="46" t="str">
        <f t="shared" si="111"/>
        <v>―</v>
      </c>
    </row>
    <row r="992" spans="1:43" ht="45" customHeight="1">
      <c r="A992" s="114">
        <f t="shared" si="113"/>
        <v>978</v>
      </c>
      <c r="B992" s="115" t="str">
        <f>IF(基本情報入力シート!B1035="","",基本情報入力シート!B1035)</f>
        <v/>
      </c>
      <c r="C992" s="116" t="str">
        <f>IF(基本情報入力シート!L1035="","",基本情報入力シート!L1035)</f>
        <v/>
      </c>
      <c r="D992" s="116" t="str">
        <f>IF(基本情報入力シート!Q1035="","",基本情報入力シート!Q1035)</f>
        <v>愛知県</v>
      </c>
      <c r="E992" s="116" t="str">
        <f>IF(基本情報入力シート!V1035="","",基本情報入力シート!V1035)</f>
        <v/>
      </c>
      <c r="F992" s="116" t="str">
        <f>IF(基本情報入力シート!W1035="","",基本情報入力シート!W1035)</f>
        <v>事業所番号及びサービス名を入力してください。</v>
      </c>
      <c r="G992" s="116" t="str">
        <f>IF(基本情報入力シート!Z1035="","",基本情報入力シート!Z1035)</f>
        <v/>
      </c>
      <c r="H992" s="224" t="str">
        <f>IF(基本情報入力シート!AD1035="","",基本情報入力シート!AD1035)</f>
        <v/>
      </c>
      <c r="I992" s="362" t="str">
        <f>IF(基本情報入力シート!AE1035="","",基本情報入力シート!AE1035)</f>
        <v/>
      </c>
      <c r="J992" s="487"/>
      <c r="K992" s="491"/>
      <c r="L992" s="490"/>
      <c r="M992" s="363" t="str">
        <f>IF(G992="", "", VLOOKUP(AO992,【参考】数式用!$AZ$3:$BA$6, 2, FALSE))</f>
        <v/>
      </c>
      <c r="N992" s="364" t="str">
        <f>IF(G992="","",VLOOKUP(G992,【参考】数式用!$A$4:$L$54,MATCH('別紙様式2-3（個表）'!M992,【参考】数式用!$J$3:$L$3,0)+9,FALSE))</f>
        <v/>
      </c>
      <c r="O992" s="497" t="s">
        <v>2396</v>
      </c>
      <c r="P992" s="365" t="str">
        <f t="shared" si="112"/>
        <v>未入力あり</v>
      </c>
      <c r="Q992" s="273" t="str">
        <f>IFERROR(IF(P992="未入力あり","",ROUNDDOWN(ROUNDDOWN($H992*$I992,0)*VLOOKUP($G992,【参考】数式用!$A$4:$E$54,3, FALSE),0)),"")</f>
        <v/>
      </c>
      <c r="R992" s="273" t="str">
        <f>IF(AM992="×", 0,IF(P992="未入力あり","",ROUNDDOWN(ROUNDDOWN($H992*$I992,0)*VLOOKUP($G992,【参考】数式用!$A$4:$E$54,4,FALSE),0)))</f>
        <v/>
      </c>
      <c r="S992" s="366" t="str">
        <f>IF(AN992="×", 0,IF(P992="未入力あり","",ROUNDDOWN(ROUNDDOWN($H992*$I992,0)*VLOOKUP($G992,【参考】数式用!$A$4:$E$54,5, FALSE),0)))</f>
        <v/>
      </c>
      <c r="T992" s="369" t="s">
        <v>3907</v>
      </c>
      <c r="U992" s="370"/>
      <c r="V992" s="33"/>
      <c r="W992" s="641"/>
      <c r="X992" s="641"/>
      <c r="Y992" s="641"/>
      <c r="Z992" s="641"/>
      <c r="AA992" s="641"/>
      <c r="AB992" s="641"/>
      <c r="AC992" s="641"/>
      <c r="AD992" s="641"/>
      <c r="AE992" s="641"/>
      <c r="AF992" s="641"/>
      <c r="AG992" s="641"/>
      <c r="AI992" s="373" t="str">
        <f t="shared" si="107"/>
        <v/>
      </c>
      <c r="AJ992" s="372" t="e">
        <f>VLOOKUP('別紙様式2-3（個表）'!$G992,【参考】数式用!$P$4:$Q$54,2, FALSE)</f>
        <v>#N/A</v>
      </c>
      <c r="AK992" s="372" t="e">
        <f>VLOOKUP('別紙様式2-3（個表）'!$G992,【参考】数式用!$P$4:$W$54,8, FALSE)</f>
        <v>#N/A</v>
      </c>
      <c r="AL992" s="372" t="e">
        <f>VLOOKUP('別紙様式2-3（個表）'!$G992,【参考】数式用!$P$4:$AD$54,15, FALSE)</f>
        <v>#N/A</v>
      </c>
      <c r="AM992" s="372" t="str">
        <f t="shared" si="108"/>
        <v/>
      </c>
      <c r="AN992" s="372" t="str">
        <f t="shared" si="109"/>
        <v/>
      </c>
      <c r="AO992" s="372" t="str">
        <f t="shared" si="110"/>
        <v/>
      </c>
      <c r="AP992" s="372" t="str">
        <f>IF(G992="", "", VLOOKUP(G992,【参考】数式用!$A$4:$M$54,13,FALSE))</f>
        <v/>
      </c>
      <c r="AQ992" s="46" t="str">
        <f t="shared" si="111"/>
        <v>―</v>
      </c>
    </row>
    <row r="993" spans="1:43" ht="45" customHeight="1">
      <c r="A993" s="114">
        <f t="shared" si="113"/>
        <v>979</v>
      </c>
      <c r="B993" s="115" t="str">
        <f>IF(基本情報入力シート!B1036="","",基本情報入力シート!B1036)</f>
        <v/>
      </c>
      <c r="C993" s="116" t="str">
        <f>IF(基本情報入力シート!L1036="","",基本情報入力シート!L1036)</f>
        <v/>
      </c>
      <c r="D993" s="116" t="str">
        <f>IF(基本情報入力シート!Q1036="","",基本情報入力シート!Q1036)</f>
        <v>愛知県</v>
      </c>
      <c r="E993" s="116" t="str">
        <f>IF(基本情報入力シート!V1036="","",基本情報入力シート!V1036)</f>
        <v/>
      </c>
      <c r="F993" s="116" t="str">
        <f>IF(基本情報入力シート!W1036="","",基本情報入力シート!W1036)</f>
        <v>事業所番号及びサービス名を入力してください。</v>
      </c>
      <c r="G993" s="116" t="str">
        <f>IF(基本情報入力シート!Z1036="","",基本情報入力シート!Z1036)</f>
        <v/>
      </c>
      <c r="H993" s="224" t="str">
        <f>IF(基本情報入力シート!AD1036="","",基本情報入力シート!AD1036)</f>
        <v/>
      </c>
      <c r="I993" s="362" t="str">
        <f>IF(基本情報入力シート!AE1036="","",基本情報入力シート!AE1036)</f>
        <v/>
      </c>
      <c r="J993" s="487"/>
      <c r="K993" s="491"/>
      <c r="L993" s="490"/>
      <c r="M993" s="363" t="str">
        <f>IF(G993="", "", VLOOKUP(AO993,【参考】数式用!$AZ$3:$BA$6, 2, FALSE))</f>
        <v/>
      </c>
      <c r="N993" s="364" t="str">
        <f>IF(G993="","",VLOOKUP(G993,【参考】数式用!$A$4:$L$54,MATCH('別紙様式2-3（個表）'!M993,【参考】数式用!$J$3:$L$3,0)+9,FALSE))</f>
        <v/>
      </c>
      <c r="O993" s="497" t="s">
        <v>2396</v>
      </c>
      <c r="P993" s="365" t="str">
        <f t="shared" si="112"/>
        <v>未入力あり</v>
      </c>
      <c r="Q993" s="273" t="str">
        <f>IFERROR(IF(P993="未入力あり","",ROUNDDOWN(ROUNDDOWN($H993*$I993,0)*VLOOKUP($G993,【参考】数式用!$A$4:$E$54,3, FALSE),0)),"")</f>
        <v/>
      </c>
      <c r="R993" s="273" t="str">
        <f>IF(AM993="×", 0,IF(P993="未入力あり","",ROUNDDOWN(ROUNDDOWN($H993*$I993,0)*VLOOKUP($G993,【参考】数式用!$A$4:$E$54,4,FALSE),0)))</f>
        <v/>
      </c>
      <c r="S993" s="366" t="str">
        <f>IF(AN993="×", 0,IF(P993="未入力あり","",ROUNDDOWN(ROUNDDOWN($H993*$I993,0)*VLOOKUP($G993,【参考】数式用!$A$4:$E$54,5, FALSE),0)))</f>
        <v/>
      </c>
      <c r="T993" s="369" t="s">
        <v>3907</v>
      </c>
      <c r="U993" s="370"/>
      <c r="V993" s="33"/>
      <c r="W993" s="641"/>
      <c r="X993" s="641"/>
      <c r="Y993" s="641"/>
      <c r="Z993" s="641"/>
      <c r="AA993" s="641"/>
      <c r="AB993" s="641"/>
      <c r="AC993" s="641"/>
      <c r="AD993" s="641"/>
      <c r="AE993" s="641"/>
      <c r="AF993" s="641"/>
      <c r="AG993" s="641"/>
      <c r="AI993" s="373" t="str">
        <f t="shared" si="107"/>
        <v/>
      </c>
      <c r="AJ993" s="372" t="e">
        <f>VLOOKUP('別紙様式2-3（個表）'!$G993,【参考】数式用!$P$4:$Q$54,2, FALSE)</f>
        <v>#N/A</v>
      </c>
      <c r="AK993" s="372" t="e">
        <f>VLOOKUP('別紙様式2-3（個表）'!$G993,【参考】数式用!$P$4:$W$54,8, FALSE)</f>
        <v>#N/A</v>
      </c>
      <c r="AL993" s="372" t="e">
        <f>VLOOKUP('別紙様式2-3（個表）'!$G993,【参考】数式用!$P$4:$AD$54,15, FALSE)</f>
        <v>#N/A</v>
      </c>
      <c r="AM993" s="372" t="str">
        <f t="shared" si="108"/>
        <v/>
      </c>
      <c r="AN993" s="372" t="str">
        <f t="shared" si="109"/>
        <v/>
      </c>
      <c r="AO993" s="372" t="str">
        <f t="shared" si="110"/>
        <v/>
      </c>
      <c r="AP993" s="372" t="str">
        <f>IF(G993="", "", VLOOKUP(G993,【参考】数式用!$A$4:$M$54,13,FALSE))</f>
        <v/>
      </c>
      <c r="AQ993" s="46" t="str">
        <f t="shared" si="111"/>
        <v>―</v>
      </c>
    </row>
    <row r="994" spans="1:43" ht="45" customHeight="1">
      <c r="A994" s="114">
        <f t="shared" si="113"/>
        <v>980</v>
      </c>
      <c r="B994" s="115" t="str">
        <f>IF(基本情報入力シート!B1037="","",基本情報入力シート!B1037)</f>
        <v/>
      </c>
      <c r="C994" s="116" t="str">
        <f>IF(基本情報入力シート!L1037="","",基本情報入力シート!L1037)</f>
        <v/>
      </c>
      <c r="D994" s="116" t="str">
        <f>IF(基本情報入力シート!Q1037="","",基本情報入力シート!Q1037)</f>
        <v>愛知県</v>
      </c>
      <c r="E994" s="116" t="str">
        <f>IF(基本情報入力シート!V1037="","",基本情報入力シート!V1037)</f>
        <v/>
      </c>
      <c r="F994" s="116" t="str">
        <f>IF(基本情報入力シート!W1037="","",基本情報入力シート!W1037)</f>
        <v>事業所番号及びサービス名を入力してください。</v>
      </c>
      <c r="G994" s="116" t="str">
        <f>IF(基本情報入力シート!Z1037="","",基本情報入力シート!Z1037)</f>
        <v/>
      </c>
      <c r="H994" s="224" t="str">
        <f>IF(基本情報入力シート!AD1037="","",基本情報入力シート!AD1037)</f>
        <v/>
      </c>
      <c r="I994" s="362" t="str">
        <f>IF(基本情報入力シート!AE1037="","",基本情報入力シート!AE1037)</f>
        <v/>
      </c>
      <c r="J994" s="487"/>
      <c r="K994" s="491"/>
      <c r="L994" s="490"/>
      <c r="M994" s="363" t="str">
        <f>IF(G994="", "", VLOOKUP(AO994,【参考】数式用!$AZ$3:$BA$6, 2, FALSE))</f>
        <v/>
      </c>
      <c r="N994" s="364" t="str">
        <f>IF(G994="","",VLOOKUP(G994,【参考】数式用!$A$4:$L$54,MATCH('別紙様式2-3（個表）'!M994,【参考】数式用!$J$3:$L$3,0)+9,FALSE))</f>
        <v/>
      </c>
      <c r="O994" s="497" t="s">
        <v>2396</v>
      </c>
      <c r="P994" s="365" t="str">
        <f t="shared" si="112"/>
        <v>未入力あり</v>
      </c>
      <c r="Q994" s="273" t="str">
        <f>IFERROR(IF(P994="未入力あり","",ROUNDDOWN(ROUNDDOWN($H994*$I994,0)*VLOOKUP($G994,【参考】数式用!$A$4:$E$54,3, FALSE),0)),"")</f>
        <v/>
      </c>
      <c r="R994" s="273" t="str">
        <f>IF(AM994="×", 0,IF(P994="未入力あり","",ROUNDDOWN(ROUNDDOWN($H994*$I994,0)*VLOOKUP($G994,【参考】数式用!$A$4:$E$54,4,FALSE),0)))</f>
        <v/>
      </c>
      <c r="S994" s="366" t="str">
        <f>IF(AN994="×", 0,IF(P994="未入力あり","",ROUNDDOWN(ROUNDDOWN($H994*$I994,0)*VLOOKUP($G994,【参考】数式用!$A$4:$E$54,5, FALSE),0)))</f>
        <v/>
      </c>
      <c r="T994" s="369" t="s">
        <v>3907</v>
      </c>
      <c r="U994" s="370"/>
      <c r="V994" s="33"/>
      <c r="W994" s="641"/>
      <c r="X994" s="641"/>
      <c r="Y994" s="641"/>
      <c r="Z994" s="641"/>
      <c r="AA994" s="641"/>
      <c r="AB994" s="641"/>
      <c r="AC994" s="641"/>
      <c r="AD994" s="641"/>
      <c r="AE994" s="641"/>
      <c r="AF994" s="641"/>
      <c r="AG994" s="641"/>
      <c r="AI994" s="373" t="str">
        <f t="shared" si="107"/>
        <v/>
      </c>
      <c r="AJ994" s="372" t="e">
        <f>VLOOKUP('別紙様式2-3（個表）'!$G994,【参考】数式用!$P$4:$Q$54,2, FALSE)</f>
        <v>#N/A</v>
      </c>
      <c r="AK994" s="372" t="e">
        <f>VLOOKUP('別紙様式2-3（個表）'!$G994,【参考】数式用!$P$4:$W$54,8, FALSE)</f>
        <v>#N/A</v>
      </c>
      <c r="AL994" s="372" t="e">
        <f>VLOOKUP('別紙様式2-3（個表）'!$G994,【参考】数式用!$P$4:$AD$54,15, FALSE)</f>
        <v>#N/A</v>
      </c>
      <c r="AM994" s="372" t="str">
        <f t="shared" si="108"/>
        <v/>
      </c>
      <c r="AN994" s="372" t="str">
        <f t="shared" si="109"/>
        <v/>
      </c>
      <c r="AO994" s="372" t="str">
        <f t="shared" si="110"/>
        <v/>
      </c>
      <c r="AP994" s="372" t="str">
        <f>IF(G994="", "", VLOOKUP(G994,【参考】数式用!$A$4:$M$54,13,FALSE))</f>
        <v/>
      </c>
      <c r="AQ994" s="46" t="str">
        <f t="shared" si="111"/>
        <v>―</v>
      </c>
    </row>
    <row r="995" spans="1:43" ht="45" customHeight="1">
      <c r="A995" s="114">
        <f t="shared" si="113"/>
        <v>981</v>
      </c>
      <c r="B995" s="115" t="str">
        <f>IF(基本情報入力シート!B1038="","",基本情報入力シート!B1038)</f>
        <v/>
      </c>
      <c r="C995" s="116" t="str">
        <f>IF(基本情報入力シート!L1038="","",基本情報入力シート!L1038)</f>
        <v/>
      </c>
      <c r="D995" s="116" t="str">
        <f>IF(基本情報入力シート!Q1038="","",基本情報入力シート!Q1038)</f>
        <v>愛知県</v>
      </c>
      <c r="E995" s="116" t="str">
        <f>IF(基本情報入力シート!V1038="","",基本情報入力シート!V1038)</f>
        <v/>
      </c>
      <c r="F995" s="116" t="str">
        <f>IF(基本情報入力シート!W1038="","",基本情報入力シート!W1038)</f>
        <v>事業所番号及びサービス名を入力してください。</v>
      </c>
      <c r="G995" s="116" t="str">
        <f>IF(基本情報入力シート!Z1038="","",基本情報入力シート!Z1038)</f>
        <v/>
      </c>
      <c r="H995" s="224" t="str">
        <f>IF(基本情報入力シート!AD1038="","",基本情報入力シート!AD1038)</f>
        <v/>
      </c>
      <c r="I995" s="362" t="str">
        <f>IF(基本情報入力シート!AE1038="","",基本情報入力シート!AE1038)</f>
        <v/>
      </c>
      <c r="J995" s="487"/>
      <c r="K995" s="491"/>
      <c r="L995" s="490"/>
      <c r="M995" s="363" t="str">
        <f>IF(G995="", "", VLOOKUP(AO995,【参考】数式用!$AZ$3:$BA$6, 2, FALSE))</f>
        <v/>
      </c>
      <c r="N995" s="364" t="str">
        <f>IF(G995="","",VLOOKUP(G995,【参考】数式用!$A$4:$L$54,MATCH('別紙様式2-3（個表）'!M995,【参考】数式用!$J$3:$L$3,0)+9,FALSE))</f>
        <v/>
      </c>
      <c r="O995" s="497" t="s">
        <v>2396</v>
      </c>
      <c r="P995" s="365" t="str">
        <f t="shared" si="112"/>
        <v>未入力あり</v>
      </c>
      <c r="Q995" s="273" t="str">
        <f>IFERROR(IF(P995="未入力あり","",ROUNDDOWN(ROUNDDOWN($H995*$I995,0)*VLOOKUP($G995,【参考】数式用!$A$4:$E$54,3, FALSE),0)),"")</f>
        <v/>
      </c>
      <c r="R995" s="273" t="str">
        <f>IF(AM995="×", 0,IF(P995="未入力あり","",ROUNDDOWN(ROUNDDOWN($H995*$I995,0)*VLOOKUP($G995,【参考】数式用!$A$4:$E$54,4,FALSE),0)))</f>
        <v/>
      </c>
      <c r="S995" s="366" t="str">
        <f>IF(AN995="×", 0,IF(P995="未入力あり","",ROUNDDOWN(ROUNDDOWN($H995*$I995,0)*VLOOKUP($G995,【参考】数式用!$A$4:$E$54,5, FALSE),0)))</f>
        <v/>
      </c>
      <c r="T995" s="369" t="s">
        <v>3907</v>
      </c>
      <c r="U995" s="370"/>
      <c r="V995" s="33"/>
      <c r="W995" s="641"/>
      <c r="X995" s="641"/>
      <c r="Y995" s="641"/>
      <c r="Z995" s="641"/>
      <c r="AA995" s="641"/>
      <c r="AB995" s="641"/>
      <c r="AC995" s="641"/>
      <c r="AD995" s="641"/>
      <c r="AE995" s="641"/>
      <c r="AF995" s="641"/>
      <c r="AG995" s="641"/>
      <c r="AI995" s="373" t="str">
        <f t="shared" si="107"/>
        <v/>
      </c>
      <c r="AJ995" s="372" t="e">
        <f>VLOOKUP('別紙様式2-3（個表）'!$G995,【参考】数式用!$P$4:$Q$54,2, FALSE)</f>
        <v>#N/A</v>
      </c>
      <c r="AK995" s="372" t="e">
        <f>VLOOKUP('別紙様式2-3（個表）'!$G995,【参考】数式用!$P$4:$W$54,8, FALSE)</f>
        <v>#N/A</v>
      </c>
      <c r="AL995" s="372" t="e">
        <f>VLOOKUP('別紙様式2-3（個表）'!$G995,【参考】数式用!$P$4:$AD$54,15, FALSE)</f>
        <v>#N/A</v>
      </c>
      <c r="AM995" s="372" t="str">
        <f t="shared" si="108"/>
        <v/>
      </c>
      <c r="AN995" s="372" t="str">
        <f t="shared" si="109"/>
        <v/>
      </c>
      <c r="AO995" s="372" t="str">
        <f t="shared" si="110"/>
        <v/>
      </c>
      <c r="AP995" s="372" t="str">
        <f>IF(G995="", "", VLOOKUP(G995,【参考】数式用!$A$4:$M$54,13,FALSE))</f>
        <v/>
      </c>
      <c r="AQ995" s="46" t="str">
        <f t="shared" si="111"/>
        <v>―</v>
      </c>
    </row>
    <row r="996" spans="1:43" ht="45" customHeight="1">
      <c r="A996" s="114">
        <f t="shared" si="113"/>
        <v>982</v>
      </c>
      <c r="B996" s="115" t="str">
        <f>IF(基本情報入力シート!B1039="","",基本情報入力シート!B1039)</f>
        <v/>
      </c>
      <c r="C996" s="116" t="str">
        <f>IF(基本情報入力シート!L1039="","",基本情報入力シート!L1039)</f>
        <v/>
      </c>
      <c r="D996" s="116" t="str">
        <f>IF(基本情報入力シート!Q1039="","",基本情報入力シート!Q1039)</f>
        <v>愛知県</v>
      </c>
      <c r="E996" s="116" t="str">
        <f>IF(基本情報入力シート!V1039="","",基本情報入力シート!V1039)</f>
        <v/>
      </c>
      <c r="F996" s="116" t="str">
        <f>IF(基本情報入力シート!W1039="","",基本情報入力シート!W1039)</f>
        <v>事業所番号及びサービス名を入力してください。</v>
      </c>
      <c r="G996" s="116" t="str">
        <f>IF(基本情報入力シート!Z1039="","",基本情報入力シート!Z1039)</f>
        <v/>
      </c>
      <c r="H996" s="224" t="str">
        <f>IF(基本情報入力シート!AD1039="","",基本情報入力シート!AD1039)</f>
        <v/>
      </c>
      <c r="I996" s="362" t="str">
        <f>IF(基本情報入力シート!AE1039="","",基本情報入力シート!AE1039)</f>
        <v/>
      </c>
      <c r="J996" s="487"/>
      <c r="K996" s="491"/>
      <c r="L996" s="490"/>
      <c r="M996" s="363" t="str">
        <f>IF(G996="", "", VLOOKUP(AO996,【参考】数式用!$AZ$3:$BA$6, 2, FALSE))</f>
        <v/>
      </c>
      <c r="N996" s="364" t="str">
        <f>IF(G996="","",VLOOKUP(G996,【参考】数式用!$A$4:$L$54,MATCH('別紙様式2-3（個表）'!M996,【参考】数式用!$J$3:$L$3,0)+9,FALSE))</f>
        <v/>
      </c>
      <c r="O996" s="497" t="s">
        <v>2396</v>
      </c>
      <c r="P996" s="365" t="str">
        <f t="shared" si="112"/>
        <v>未入力あり</v>
      </c>
      <c r="Q996" s="273" t="str">
        <f>IFERROR(IF(P996="未入力あり","",ROUNDDOWN(ROUNDDOWN($H996*$I996,0)*VLOOKUP($G996,【参考】数式用!$A$4:$E$54,3, FALSE),0)),"")</f>
        <v/>
      </c>
      <c r="R996" s="273" t="str">
        <f>IF(AM996="×", 0,IF(P996="未入力あり","",ROUNDDOWN(ROUNDDOWN($H996*$I996,0)*VLOOKUP($G996,【参考】数式用!$A$4:$E$54,4,FALSE),0)))</f>
        <v/>
      </c>
      <c r="S996" s="366" t="str">
        <f>IF(AN996="×", 0,IF(P996="未入力あり","",ROUNDDOWN(ROUNDDOWN($H996*$I996,0)*VLOOKUP($G996,【参考】数式用!$A$4:$E$54,5, FALSE),0)))</f>
        <v/>
      </c>
      <c r="T996" s="369" t="s">
        <v>3907</v>
      </c>
      <c r="U996" s="370"/>
      <c r="V996" s="33"/>
      <c r="W996" s="641"/>
      <c r="X996" s="641"/>
      <c r="Y996" s="641"/>
      <c r="Z996" s="641"/>
      <c r="AA996" s="641"/>
      <c r="AB996" s="641"/>
      <c r="AC996" s="641"/>
      <c r="AD996" s="641"/>
      <c r="AE996" s="641"/>
      <c r="AF996" s="641"/>
      <c r="AG996" s="641"/>
      <c r="AI996" s="373" t="str">
        <f t="shared" si="107"/>
        <v/>
      </c>
      <c r="AJ996" s="372" t="e">
        <f>VLOOKUP('別紙様式2-3（個表）'!$G996,【参考】数式用!$P$4:$Q$54,2, FALSE)</f>
        <v>#N/A</v>
      </c>
      <c r="AK996" s="372" t="e">
        <f>VLOOKUP('別紙様式2-3（個表）'!$G996,【参考】数式用!$P$4:$W$54,8, FALSE)</f>
        <v>#N/A</v>
      </c>
      <c r="AL996" s="372" t="e">
        <f>VLOOKUP('別紙様式2-3（個表）'!$G996,【参考】数式用!$P$4:$AD$54,15, FALSE)</f>
        <v>#N/A</v>
      </c>
      <c r="AM996" s="372" t="str">
        <f t="shared" si="108"/>
        <v/>
      </c>
      <c r="AN996" s="372" t="str">
        <f t="shared" si="109"/>
        <v/>
      </c>
      <c r="AO996" s="372" t="str">
        <f t="shared" si="110"/>
        <v/>
      </c>
      <c r="AP996" s="372" t="str">
        <f>IF(G996="", "", VLOOKUP(G996,【参考】数式用!$A$4:$M$54,13,FALSE))</f>
        <v/>
      </c>
      <c r="AQ996" s="46" t="str">
        <f t="shared" si="111"/>
        <v>―</v>
      </c>
    </row>
    <row r="997" spans="1:43" ht="45" customHeight="1">
      <c r="A997" s="114">
        <f t="shared" si="113"/>
        <v>983</v>
      </c>
      <c r="B997" s="115" t="str">
        <f>IF(基本情報入力シート!B1040="","",基本情報入力シート!B1040)</f>
        <v/>
      </c>
      <c r="C997" s="116" t="str">
        <f>IF(基本情報入力シート!L1040="","",基本情報入力シート!L1040)</f>
        <v/>
      </c>
      <c r="D997" s="116" t="str">
        <f>IF(基本情報入力シート!Q1040="","",基本情報入力シート!Q1040)</f>
        <v>愛知県</v>
      </c>
      <c r="E997" s="116" t="str">
        <f>IF(基本情報入力シート!V1040="","",基本情報入力シート!V1040)</f>
        <v/>
      </c>
      <c r="F997" s="116" t="str">
        <f>IF(基本情報入力シート!W1040="","",基本情報入力シート!W1040)</f>
        <v>事業所番号及びサービス名を入力してください。</v>
      </c>
      <c r="G997" s="116" t="str">
        <f>IF(基本情報入力シート!Z1040="","",基本情報入力シート!Z1040)</f>
        <v/>
      </c>
      <c r="H997" s="224" t="str">
        <f>IF(基本情報入力シート!AD1040="","",基本情報入力シート!AD1040)</f>
        <v/>
      </c>
      <c r="I997" s="362" t="str">
        <f>IF(基本情報入力シート!AE1040="","",基本情報入力シート!AE1040)</f>
        <v/>
      </c>
      <c r="J997" s="487"/>
      <c r="K997" s="491"/>
      <c r="L997" s="490"/>
      <c r="M997" s="363" t="str">
        <f>IF(G997="", "", VLOOKUP(AO997,【参考】数式用!$AZ$3:$BA$6, 2, FALSE))</f>
        <v/>
      </c>
      <c r="N997" s="364" t="str">
        <f>IF(G997="","",VLOOKUP(G997,【参考】数式用!$A$4:$L$54,MATCH('別紙様式2-3（個表）'!M997,【参考】数式用!$J$3:$L$3,0)+9,FALSE))</f>
        <v/>
      </c>
      <c r="O997" s="497" t="s">
        <v>2396</v>
      </c>
      <c r="P997" s="365" t="str">
        <f t="shared" si="112"/>
        <v>未入力あり</v>
      </c>
      <c r="Q997" s="273" t="str">
        <f>IFERROR(IF(P997="未入力あり","",ROUNDDOWN(ROUNDDOWN($H997*$I997,0)*VLOOKUP($G997,【参考】数式用!$A$4:$E$54,3, FALSE),0)),"")</f>
        <v/>
      </c>
      <c r="R997" s="273" t="str">
        <f>IF(AM997="×", 0,IF(P997="未入力あり","",ROUNDDOWN(ROUNDDOWN($H997*$I997,0)*VLOOKUP($G997,【参考】数式用!$A$4:$E$54,4,FALSE),0)))</f>
        <v/>
      </c>
      <c r="S997" s="366" t="str">
        <f>IF(AN997="×", 0,IF(P997="未入力あり","",ROUNDDOWN(ROUNDDOWN($H997*$I997,0)*VLOOKUP($G997,【参考】数式用!$A$4:$E$54,5, FALSE),0)))</f>
        <v/>
      </c>
      <c r="T997" s="369" t="s">
        <v>3907</v>
      </c>
      <c r="U997" s="370"/>
      <c r="V997" s="33"/>
      <c r="W997" s="641"/>
      <c r="X997" s="641"/>
      <c r="Y997" s="641"/>
      <c r="Z997" s="641"/>
      <c r="AA997" s="641"/>
      <c r="AB997" s="641"/>
      <c r="AC997" s="641"/>
      <c r="AD997" s="641"/>
      <c r="AE997" s="641"/>
      <c r="AF997" s="641"/>
      <c r="AG997" s="641"/>
      <c r="AI997" s="373" t="str">
        <f t="shared" si="107"/>
        <v/>
      </c>
      <c r="AJ997" s="372" t="e">
        <f>VLOOKUP('別紙様式2-3（個表）'!$G997,【参考】数式用!$P$4:$Q$54,2, FALSE)</f>
        <v>#N/A</v>
      </c>
      <c r="AK997" s="372" t="e">
        <f>VLOOKUP('別紙様式2-3（個表）'!$G997,【参考】数式用!$P$4:$W$54,8, FALSE)</f>
        <v>#N/A</v>
      </c>
      <c r="AL997" s="372" t="e">
        <f>VLOOKUP('別紙様式2-3（個表）'!$G997,【参考】数式用!$P$4:$AD$54,15, FALSE)</f>
        <v>#N/A</v>
      </c>
      <c r="AM997" s="372" t="str">
        <f t="shared" si="108"/>
        <v/>
      </c>
      <c r="AN997" s="372" t="str">
        <f t="shared" si="109"/>
        <v/>
      </c>
      <c r="AO997" s="372" t="str">
        <f t="shared" si="110"/>
        <v/>
      </c>
      <c r="AP997" s="372" t="str">
        <f>IF(G997="", "", VLOOKUP(G997,【参考】数式用!$A$4:$M$54,13,FALSE))</f>
        <v/>
      </c>
      <c r="AQ997" s="46" t="str">
        <f t="shared" si="111"/>
        <v>―</v>
      </c>
    </row>
    <row r="998" spans="1:43" ht="45" customHeight="1">
      <c r="A998" s="114">
        <f t="shared" si="113"/>
        <v>984</v>
      </c>
      <c r="B998" s="115" t="str">
        <f>IF(基本情報入力シート!B1041="","",基本情報入力シート!B1041)</f>
        <v/>
      </c>
      <c r="C998" s="116" t="str">
        <f>IF(基本情報入力シート!L1041="","",基本情報入力シート!L1041)</f>
        <v/>
      </c>
      <c r="D998" s="116" t="str">
        <f>IF(基本情報入力シート!Q1041="","",基本情報入力シート!Q1041)</f>
        <v>愛知県</v>
      </c>
      <c r="E998" s="116" t="str">
        <f>IF(基本情報入力シート!V1041="","",基本情報入力シート!V1041)</f>
        <v/>
      </c>
      <c r="F998" s="116" t="str">
        <f>IF(基本情報入力シート!W1041="","",基本情報入力シート!W1041)</f>
        <v>事業所番号及びサービス名を入力してください。</v>
      </c>
      <c r="G998" s="116" t="str">
        <f>IF(基本情報入力シート!Z1041="","",基本情報入力シート!Z1041)</f>
        <v/>
      </c>
      <c r="H998" s="224" t="str">
        <f>IF(基本情報入力シート!AD1041="","",基本情報入力シート!AD1041)</f>
        <v/>
      </c>
      <c r="I998" s="362" t="str">
        <f>IF(基本情報入力シート!AE1041="","",基本情報入力シート!AE1041)</f>
        <v/>
      </c>
      <c r="J998" s="487"/>
      <c r="K998" s="491"/>
      <c r="L998" s="490"/>
      <c r="M998" s="363" t="str">
        <f>IF(G998="", "", VLOOKUP(AO998,【参考】数式用!$AZ$3:$BA$6, 2, FALSE))</f>
        <v/>
      </c>
      <c r="N998" s="364" t="str">
        <f>IF(G998="","",VLOOKUP(G998,【参考】数式用!$A$4:$L$54,MATCH('別紙様式2-3（個表）'!M998,【参考】数式用!$J$3:$L$3,0)+9,FALSE))</f>
        <v/>
      </c>
      <c r="O998" s="497" t="s">
        <v>2396</v>
      </c>
      <c r="P998" s="365" t="str">
        <f t="shared" si="112"/>
        <v>未入力あり</v>
      </c>
      <c r="Q998" s="273" t="str">
        <f>IFERROR(IF(P998="未入力あり","",ROUNDDOWN(ROUNDDOWN($H998*$I998,0)*VLOOKUP($G998,【参考】数式用!$A$4:$E$54,3, FALSE),0)),"")</f>
        <v/>
      </c>
      <c r="R998" s="273" t="str">
        <f>IF(AM998="×", 0,IF(P998="未入力あり","",ROUNDDOWN(ROUNDDOWN($H998*$I998,0)*VLOOKUP($G998,【参考】数式用!$A$4:$E$54,4,FALSE),0)))</f>
        <v/>
      </c>
      <c r="S998" s="366" t="str">
        <f>IF(AN998="×", 0,IF(P998="未入力あり","",ROUNDDOWN(ROUNDDOWN($H998*$I998,0)*VLOOKUP($G998,【参考】数式用!$A$4:$E$54,5, FALSE),0)))</f>
        <v/>
      </c>
      <c r="T998" s="369" t="s">
        <v>3907</v>
      </c>
      <c r="U998" s="370"/>
      <c r="V998" s="33"/>
      <c r="W998" s="641"/>
      <c r="X998" s="641"/>
      <c r="Y998" s="641"/>
      <c r="Z998" s="641"/>
      <c r="AA998" s="641"/>
      <c r="AB998" s="641"/>
      <c r="AC998" s="641"/>
      <c r="AD998" s="641"/>
      <c r="AE998" s="641"/>
      <c r="AF998" s="641"/>
      <c r="AG998" s="641"/>
      <c r="AI998" s="373" t="str">
        <f t="shared" si="107"/>
        <v/>
      </c>
      <c r="AJ998" s="372" t="e">
        <f>VLOOKUP('別紙様式2-3（個表）'!$G998,【参考】数式用!$P$4:$Q$54,2, FALSE)</f>
        <v>#N/A</v>
      </c>
      <c r="AK998" s="372" t="e">
        <f>VLOOKUP('別紙様式2-3（個表）'!$G998,【参考】数式用!$P$4:$W$54,8, FALSE)</f>
        <v>#N/A</v>
      </c>
      <c r="AL998" s="372" t="e">
        <f>VLOOKUP('別紙様式2-3（個表）'!$G998,【参考】数式用!$P$4:$AD$54,15, FALSE)</f>
        <v>#N/A</v>
      </c>
      <c r="AM998" s="372" t="str">
        <f t="shared" si="108"/>
        <v/>
      </c>
      <c r="AN998" s="372" t="str">
        <f t="shared" si="109"/>
        <v/>
      </c>
      <c r="AO998" s="372" t="str">
        <f t="shared" si="110"/>
        <v/>
      </c>
      <c r="AP998" s="372" t="str">
        <f>IF(G998="", "", VLOOKUP(G998,【参考】数式用!$A$4:$M$54,13,FALSE))</f>
        <v/>
      </c>
      <c r="AQ998" s="46" t="str">
        <f t="shared" si="111"/>
        <v>―</v>
      </c>
    </row>
    <row r="999" spans="1:43" ht="45" customHeight="1">
      <c r="A999" s="114">
        <f t="shared" si="113"/>
        <v>985</v>
      </c>
      <c r="B999" s="115" t="str">
        <f>IF(基本情報入力シート!B1042="","",基本情報入力シート!B1042)</f>
        <v/>
      </c>
      <c r="C999" s="116" t="str">
        <f>IF(基本情報入力シート!L1042="","",基本情報入力シート!L1042)</f>
        <v/>
      </c>
      <c r="D999" s="116" t="str">
        <f>IF(基本情報入力シート!Q1042="","",基本情報入力シート!Q1042)</f>
        <v>愛知県</v>
      </c>
      <c r="E999" s="116" t="str">
        <f>IF(基本情報入力シート!V1042="","",基本情報入力シート!V1042)</f>
        <v/>
      </c>
      <c r="F999" s="116" t="str">
        <f>IF(基本情報入力シート!W1042="","",基本情報入力シート!W1042)</f>
        <v>事業所番号及びサービス名を入力してください。</v>
      </c>
      <c r="G999" s="116" t="str">
        <f>IF(基本情報入力シート!Z1042="","",基本情報入力シート!Z1042)</f>
        <v/>
      </c>
      <c r="H999" s="224" t="str">
        <f>IF(基本情報入力シート!AD1042="","",基本情報入力シート!AD1042)</f>
        <v/>
      </c>
      <c r="I999" s="362" t="str">
        <f>IF(基本情報入力シート!AE1042="","",基本情報入力シート!AE1042)</f>
        <v/>
      </c>
      <c r="J999" s="487"/>
      <c r="K999" s="491"/>
      <c r="L999" s="490"/>
      <c r="M999" s="363" t="str">
        <f>IF(G999="", "", VLOOKUP(AO999,【参考】数式用!$AZ$3:$BA$6, 2, FALSE))</f>
        <v/>
      </c>
      <c r="N999" s="364" t="str">
        <f>IF(G999="","",VLOOKUP(G999,【参考】数式用!$A$4:$L$54,MATCH('別紙様式2-3（個表）'!M999,【参考】数式用!$J$3:$L$3,0)+9,FALSE))</f>
        <v/>
      </c>
      <c r="O999" s="497" t="s">
        <v>2396</v>
      </c>
      <c r="P999" s="365" t="str">
        <f t="shared" si="112"/>
        <v>未入力あり</v>
      </c>
      <c r="Q999" s="273" t="str">
        <f>IFERROR(IF(P999="未入力あり","",ROUNDDOWN(ROUNDDOWN($H999*$I999,0)*VLOOKUP($G999,【参考】数式用!$A$4:$E$54,3, FALSE),0)),"")</f>
        <v/>
      </c>
      <c r="R999" s="273" t="str">
        <f>IF(AM999="×", 0,IF(P999="未入力あり","",ROUNDDOWN(ROUNDDOWN($H999*$I999,0)*VLOOKUP($G999,【参考】数式用!$A$4:$E$54,4,FALSE),0)))</f>
        <v/>
      </c>
      <c r="S999" s="366" t="str">
        <f>IF(AN999="×", 0,IF(P999="未入力あり","",ROUNDDOWN(ROUNDDOWN($H999*$I999,0)*VLOOKUP($G999,【参考】数式用!$A$4:$E$54,5, FALSE),0)))</f>
        <v/>
      </c>
      <c r="T999" s="369" t="s">
        <v>3907</v>
      </c>
      <c r="U999" s="370"/>
      <c r="V999" s="33"/>
      <c r="W999" s="641"/>
      <c r="X999" s="641"/>
      <c r="Y999" s="641"/>
      <c r="Z999" s="641"/>
      <c r="AA999" s="641"/>
      <c r="AB999" s="641"/>
      <c r="AC999" s="641"/>
      <c r="AD999" s="641"/>
      <c r="AE999" s="641"/>
      <c r="AF999" s="641"/>
      <c r="AG999" s="641"/>
      <c r="AI999" s="373" t="str">
        <f t="shared" si="107"/>
        <v/>
      </c>
      <c r="AJ999" s="372" t="e">
        <f>VLOOKUP('別紙様式2-3（個表）'!$G999,【参考】数式用!$P$4:$Q$54,2, FALSE)</f>
        <v>#N/A</v>
      </c>
      <c r="AK999" s="372" t="e">
        <f>VLOOKUP('別紙様式2-3（個表）'!$G999,【参考】数式用!$P$4:$W$54,8, FALSE)</f>
        <v>#N/A</v>
      </c>
      <c r="AL999" s="372" t="e">
        <f>VLOOKUP('別紙様式2-3（個表）'!$G999,【参考】数式用!$P$4:$AD$54,15, FALSE)</f>
        <v>#N/A</v>
      </c>
      <c r="AM999" s="372" t="str">
        <f t="shared" si="108"/>
        <v/>
      </c>
      <c r="AN999" s="372" t="str">
        <f t="shared" si="109"/>
        <v/>
      </c>
      <c r="AO999" s="372" t="str">
        <f t="shared" si="110"/>
        <v/>
      </c>
      <c r="AP999" s="372" t="str">
        <f>IF(G999="", "", VLOOKUP(G999,【参考】数式用!$A$4:$M$54,13,FALSE))</f>
        <v/>
      </c>
      <c r="AQ999" s="46" t="str">
        <f t="shared" si="111"/>
        <v>―</v>
      </c>
    </row>
    <row r="1000" spans="1:43" ht="45" customHeight="1">
      <c r="A1000" s="114">
        <f t="shared" si="113"/>
        <v>986</v>
      </c>
      <c r="B1000" s="115" t="str">
        <f>IF(基本情報入力シート!B1043="","",基本情報入力シート!B1043)</f>
        <v/>
      </c>
      <c r="C1000" s="116" t="str">
        <f>IF(基本情報入力シート!L1043="","",基本情報入力シート!L1043)</f>
        <v/>
      </c>
      <c r="D1000" s="116" t="str">
        <f>IF(基本情報入力シート!Q1043="","",基本情報入力シート!Q1043)</f>
        <v>愛知県</v>
      </c>
      <c r="E1000" s="116" t="str">
        <f>IF(基本情報入力シート!V1043="","",基本情報入力シート!V1043)</f>
        <v/>
      </c>
      <c r="F1000" s="116" t="str">
        <f>IF(基本情報入力シート!W1043="","",基本情報入力シート!W1043)</f>
        <v>事業所番号及びサービス名を入力してください。</v>
      </c>
      <c r="G1000" s="116" t="str">
        <f>IF(基本情報入力シート!Z1043="","",基本情報入力シート!Z1043)</f>
        <v/>
      </c>
      <c r="H1000" s="224" t="str">
        <f>IF(基本情報入力シート!AD1043="","",基本情報入力シート!AD1043)</f>
        <v/>
      </c>
      <c r="I1000" s="362" t="str">
        <f>IF(基本情報入力シート!AE1043="","",基本情報入力シート!AE1043)</f>
        <v/>
      </c>
      <c r="J1000" s="487"/>
      <c r="K1000" s="491"/>
      <c r="L1000" s="490"/>
      <c r="M1000" s="363" t="str">
        <f>IF(G1000="", "", VLOOKUP(AO1000,【参考】数式用!$AZ$3:$BA$6, 2, FALSE))</f>
        <v/>
      </c>
      <c r="N1000" s="364" t="str">
        <f>IF(G1000="","",VLOOKUP(G1000,【参考】数式用!$A$4:$L$54,MATCH('別紙様式2-3（個表）'!M1000,【参考】数式用!$J$3:$L$3,0)+9,FALSE))</f>
        <v/>
      </c>
      <c r="O1000" s="497" t="s">
        <v>2396</v>
      </c>
      <c r="P1000" s="365" t="str">
        <f t="shared" si="112"/>
        <v>未入力あり</v>
      </c>
      <c r="Q1000" s="273" t="str">
        <f>IFERROR(IF(P1000="未入力あり","",ROUNDDOWN(ROUNDDOWN($H1000*$I1000,0)*VLOOKUP($G1000,【参考】数式用!$A$4:$E$54,3, FALSE),0)),"")</f>
        <v/>
      </c>
      <c r="R1000" s="273" t="str">
        <f>IF(AM1000="×", 0,IF(P1000="未入力あり","",ROUNDDOWN(ROUNDDOWN($H1000*$I1000,0)*VLOOKUP($G1000,【参考】数式用!$A$4:$E$54,4,FALSE),0)))</f>
        <v/>
      </c>
      <c r="S1000" s="366" t="str">
        <f>IF(AN1000="×", 0,IF(P1000="未入力あり","",ROUNDDOWN(ROUNDDOWN($H1000*$I1000,0)*VLOOKUP($G1000,【参考】数式用!$A$4:$E$54,5, FALSE),0)))</f>
        <v/>
      </c>
      <c r="T1000" s="369" t="s">
        <v>3907</v>
      </c>
      <c r="U1000" s="370"/>
      <c r="V1000" s="33"/>
      <c r="W1000" s="641"/>
      <c r="X1000" s="641"/>
      <c r="Y1000" s="641"/>
      <c r="Z1000" s="641"/>
      <c r="AA1000" s="641"/>
      <c r="AB1000" s="641"/>
      <c r="AC1000" s="641"/>
      <c r="AD1000" s="641"/>
      <c r="AE1000" s="641"/>
      <c r="AF1000" s="641"/>
      <c r="AG1000" s="641"/>
      <c r="AI1000" s="373" t="str">
        <f t="shared" si="107"/>
        <v/>
      </c>
      <c r="AJ1000" s="372" t="e">
        <f>VLOOKUP('別紙様式2-3（個表）'!$G1000,【参考】数式用!$P$4:$Q$54,2, FALSE)</f>
        <v>#N/A</v>
      </c>
      <c r="AK1000" s="372" t="e">
        <f>VLOOKUP('別紙様式2-3（個表）'!$G1000,【参考】数式用!$P$4:$W$54,8, FALSE)</f>
        <v>#N/A</v>
      </c>
      <c r="AL1000" s="372" t="e">
        <f>VLOOKUP('別紙様式2-3（個表）'!$G1000,【参考】数式用!$P$4:$AD$54,15, FALSE)</f>
        <v>#N/A</v>
      </c>
      <c r="AM1000" s="372" t="str">
        <f t="shared" si="108"/>
        <v/>
      </c>
      <c r="AN1000" s="372" t="str">
        <f t="shared" si="109"/>
        <v/>
      </c>
      <c r="AO1000" s="372" t="str">
        <f t="shared" si="110"/>
        <v/>
      </c>
      <c r="AP1000" s="372" t="str">
        <f>IF(G1000="", "", VLOOKUP(G1000,【参考】数式用!$A$4:$M$54,13,FALSE))</f>
        <v/>
      </c>
      <c r="AQ1000" s="46" t="str">
        <f t="shared" si="111"/>
        <v>―</v>
      </c>
    </row>
    <row r="1001" spans="1:43" ht="45" customHeight="1">
      <c r="A1001" s="114">
        <f t="shared" si="113"/>
        <v>987</v>
      </c>
      <c r="B1001" s="115" t="str">
        <f>IF(基本情報入力シート!B1044="","",基本情報入力シート!B1044)</f>
        <v/>
      </c>
      <c r="C1001" s="116" t="str">
        <f>IF(基本情報入力シート!L1044="","",基本情報入力シート!L1044)</f>
        <v/>
      </c>
      <c r="D1001" s="116" t="str">
        <f>IF(基本情報入力シート!Q1044="","",基本情報入力シート!Q1044)</f>
        <v>愛知県</v>
      </c>
      <c r="E1001" s="116" t="str">
        <f>IF(基本情報入力シート!V1044="","",基本情報入力シート!V1044)</f>
        <v/>
      </c>
      <c r="F1001" s="116" t="str">
        <f>IF(基本情報入力シート!W1044="","",基本情報入力シート!W1044)</f>
        <v>事業所番号及びサービス名を入力してください。</v>
      </c>
      <c r="G1001" s="116" t="str">
        <f>IF(基本情報入力シート!Z1044="","",基本情報入力シート!Z1044)</f>
        <v/>
      </c>
      <c r="H1001" s="224" t="str">
        <f>IF(基本情報入力シート!AD1044="","",基本情報入力シート!AD1044)</f>
        <v/>
      </c>
      <c r="I1001" s="362" t="str">
        <f>IF(基本情報入力シート!AE1044="","",基本情報入力シート!AE1044)</f>
        <v/>
      </c>
      <c r="J1001" s="487"/>
      <c r="K1001" s="491"/>
      <c r="L1001" s="490"/>
      <c r="M1001" s="363" t="str">
        <f>IF(G1001="", "", VLOOKUP(AO1001,【参考】数式用!$AZ$3:$BA$6, 2, FALSE))</f>
        <v/>
      </c>
      <c r="N1001" s="364" t="str">
        <f>IF(G1001="","",VLOOKUP(G1001,【参考】数式用!$A$4:$L$54,MATCH('別紙様式2-3（個表）'!M1001,【参考】数式用!$J$3:$L$3,0)+9,FALSE))</f>
        <v/>
      </c>
      <c r="O1001" s="497" t="s">
        <v>2396</v>
      </c>
      <c r="P1001" s="365" t="str">
        <f t="shared" si="112"/>
        <v>未入力あり</v>
      </c>
      <c r="Q1001" s="273" t="str">
        <f>IFERROR(IF(P1001="未入力あり","",ROUNDDOWN(ROUNDDOWN($H1001*$I1001,0)*VLOOKUP($G1001,【参考】数式用!$A$4:$E$54,3, FALSE),0)),"")</f>
        <v/>
      </c>
      <c r="R1001" s="273" t="str">
        <f>IF(AM1001="×", 0,IF(P1001="未入力あり","",ROUNDDOWN(ROUNDDOWN($H1001*$I1001,0)*VLOOKUP($G1001,【参考】数式用!$A$4:$E$54,4,FALSE),0)))</f>
        <v/>
      </c>
      <c r="S1001" s="366" t="str">
        <f>IF(AN1001="×", 0,IF(P1001="未入力あり","",ROUNDDOWN(ROUNDDOWN($H1001*$I1001,0)*VLOOKUP($G1001,【参考】数式用!$A$4:$E$54,5, FALSE),0)))</f>
        <v/>
      </c>
      <c r="T1001" s="369" t="s">
        <v>3907</v>
      </c>
      <c r="U1001" s="370"/>
      <c r="V1001" s="33"/>
      <c r="W1001" s="641"/>
      <c r="X1001" s="641"/>
      <c r="Y1001" s="641"/>
      <c r="Z1001" s="641"/>
      <c r="AA1001" s="641"/>
      <c r="AB1001" s="641"/>
      <c r="AC1001" s="641"/>
      <c r="AD1001" s="641"/>
      <c r="AE1001" s="641"/>
      <c r="AF1001" s="641"/>
      <c r="AG1001" s="641"/>
      <c r="AI1001" s="373" t="str">
        <f t="shared" si="107"/>
        <v/>
      </c>
      <c r="AJ1001" s="372" t="e">
        <f>VLOOKUP('別紙様式2-3（個表）'!$G1001,【参考】数式用!$P$4:$Q$54,2, FALSE)</f>
        <v>#N/A</v>
      </c>
      <c r="AK1001" s="372" t="e">
        <f>VLOOKUP('別紙様式2-3（個表）'!$G1001,【参考】数式用!$P$4:$W$54,8, FALSE)</f>
        <v>#N/A</v>
      </c>
      <c r="AL1001" s="372" t="e">
        <f>VLOOKUP('別紙様式2-3（個表）'!$G1001,【参考】数式用!$P$4:$AD$54,15, FALSE)</f>
        <v>#N/A</v>
      </c>
      <c r="AM1001" s="372" t="str">
        <f t="shared" si="108"/>
        <v/>
      </c>
      <c r="AN1001" s="372" t="str">
        <f t="shared" si="109"/>
        <v/>
      </c>
      <c r="AO1001" s="372" t="str">
        <f t="shared" si="110"/>
        <v/>
      </c>
      <c r="AP1001" s="372" t="str">
        <f>IF(G1001="", "", VLOOKUP(G1001,【参考】数式用!$A$4:$M$54,13,FALSE))</f>
        <v/>
      </c>
      <c r="AQ1001" s="46" t="str">
        <f t="shared" si="111"/>
        <v>―</v>
      </c>
    </row>
    <row r="1002" spans="1:43" ht="45" customHeight="1">
      <c r="A1002" s="114">
        <f t="shared" si="113"/>
        <v>988</v>
      </c>
      <c r="B1002" s="115" t="str">
        <f>IF(基本情報入力シート!B1045="","",基本情報入力シート!B1045)</f>
        <v/>
      </c>
      <c r="C1002" s="116" t="str">
        <f>IF(基本情報入力シート!L1045="","",基本情報入力シート!L1045)</f>
        <v/>
      </c>
      <c r="D1002" s="116" t="str">
        <f>IF(基本情報入力シート!Q1045="","",基本情報入力シート!Q1045)</f>
        <v>愛知県</v>
      </c>
      <c r="E1002" s="116" t="str">
        <f>IF(基本情報入力シート!V1045="","",基本情報入力シート!V1045)</f>
        <v/>
      </c>
      <c r="F1002" s="116" t="str">
        <f>IF(基本情報入力シート!W1045="","",基本情報入力シート!W1045)</f>
        <v>事業所番号及びサービス名を入力してください。</v>
      </c>
      <c r="G1002" s="116" t="str">
        <f>IF(基本情報入力シート!Z1045="","",基本情報入力シート!Z1045)</f>
        <v/>
      </c>
      <c r="H1002" s="224" t="str">
        <f>IF(基本情報入力シート!AD1045="","",基本情報入力シート!AD1045)</f>
        <v/>
      </c>
      <c r="I1002" s="362" t="str">
        <f>IF(基本情報入力シート!AE1045="","",基本情報入力シート!AE1045)</f>
        <v/>
      </c>
      <c r="J1002" s="487"/>
      <c r="K1002" s="491"/>
      <c r="L1002" s="490"/>
      <c r="M1002" s="363" t="str">
        <f>IF(G1002="", "", VLOOKUP(AO1002,【参考】数式用!$AZ$3:$BA$6, 2, FALSE))</f>
        <v/>
      </c>
      <c r="N1002" s="364" t="str">
        <f>IF(G1002="","",VLOOKUP(G1002,【参考】数式用!$A$4:$L$54,MATCH('別紙様式2-3（個表）'!M1002,【参考】数式用!$J$3:$L$3,0)+9,FALSE))</f>
        <v/>
      </c>
      <c r="O1002" s="497" t="s">
        <v>2396</v>
      </c>
      <c r="P1002" s="365" t="str">
        <f t="shared" si="112"/>
        <v>未入力あり</v>
      </c>
      <c r="Q1002" s="273" t="str">
        <f>IFERROR(IF(P1002="未入力あり","",ROUNDDOWN(ROUNDDOWN($H1002*$I1002,0)*VLOOKUP($G1002,【参考】数式用!$A$4:$E$54,3, FALSE),0)),"")</f>
        <v/>
      </c>
      <c r="R1002" s="273" t="str">
        <f>IF(AM1002="×", 0,IF(P1002="未入力あり","",ROUNDDOWN(ROUNDDOWN($H1002*$I1002,0)*VLOOKUP($G1002,【参考】数式用!$A$4:$E$54,4,FALSE),0)))</f>
        <v/>
      </c>
      <c r="S1002" s="366" t="str">
        <f>IF(AN1002="×", 0,IF(P1002="未入力あり","",ROUNDDOWN(ROUNDDOWN($H1002*$I1002,0)*VLOOKUP($G1002,【参考】数式用!$A$4:$E$54,5, FALSE),0)))</f>
        <v/>
      </c>
      <c r="T1002" s="369" t="s">
        <v>3907</v>
      </c>
      <c r="U1002" s="370"/>
      <c r="V1002" s="33"/>
      <c r="W1002" s="641"/>
      <c r="X1002" s="641"/>
      <c r="Y1002" s="641"/>
      <c r="Z1002" s="641"/>
      <c r="AA1002" s="641"/>
      <c r="AB1002" s="641"/>
      <c r="AC1002" s="641"/>
      <c r="AD1002" s="641"/>
      <c r="AE1002" s="641"/>
      <c r="AF1002" s="641"/>
      <c r="AG1002" s="641"/>
      <c r="AI1002" s="373" t="str">
        <f t="shared" si="107"/>
        <v/>
      </c>
      <c r="AJ1002" s="372" t="e">
        <f>VLOOKUP('別紙様式2-3（個表）'!$G1002,【参考】数式用!$P$4:$Q$54,2, FALSE)</f>
        <v>#N/A</v>
      </c>
      <c r="AK1002" s="372" t="e">
        <f>VLOOKUP('別紙様式2-3（個表）'!$G1002,【参考】数式用!$P$4:$W$54,8, FALSE)</f>
        <v>#N/A</v>
      </c>
      <c r="AL1002" s="372" t="e">
        <f>VLOOKUP('別紙様式2-3（個表）'!$G1002,【参考】数式用!$P$4:$AD$54,15, FALSE)</f>
        <v>#N/A</v>
      </c>
      <c r="AM1002" s="372" t="str">
        <f t="shared" si="108"/>
        <v/>
      </c>
      <c r="AN1002" s="372" t="str">
        <f t="shared" si="109"/>
        <v/>
      </c>
      <c r="AO1002" s="372" t="str">
        <f t="shared" si="110"/>
        <v/>
      </c>
      <c r="AP1002" s="372" t="str">
        <f>IF(G1002="", "", VLOOKUP(G1002,【参考】数式用!$A$4:$M$54,13,FALSE))</f>
        <v/>
      </c>
      <c r="AQ1002" s="46" t="str">
        <f t="shared" si="111"/>
        <v>―</v>
      </c>
    </row>
    <row r="1003" spans="1:43" ht="45" customHeight="1">
      <c r="A1003" s="114">
        <f t="shared" si="113"/>
        <v>989</v>
      </c>
      <c r="B1003" s="115" t="str">
        <f>IF(基本情報入力シート!B1046="","",基本情報入力シート!B1046)</f>
        <v/>
      </c>
      <c r="C1003" s="116" t="str">
        <f>IF(基本情報入力シート!L1046="","",基本情報入力シート!L1046)</f>
        <v/>
      </c>
      <c r="D1003" s="116" t="str">
        <f>IF(基本情報入力シート!Q1046="","",基本情報入力シート!Q1046)</f>
        <v>愛知県</v>
      </c>
      <c r="E1003" s="116" t="str">
        <f>IF(基本情報入力シート!V1046="","",基本情報入力シート!V1046)</f>
        <v/>
      </c>
      <c r="F1003" s="116" t="str">
        <f>IF(基本情報入力シート!W1046="","",基本情報入力シート!W1046)</f>
        <v>事業所番号及びサービス名を入力してください。</v>
      </c>
      <c r="G1003" s="116" t="str">
        <f>IF(基本情報入力シート!Z1046="","",基本情報入力シート!Z1046)</f>
        <v/>
      </c>
      <c r="H1003" s="224" t="str">
        <f>IF(基本情報入力シート!AD1046="","",基本情報入力シート!AD1046)</f>
        <v/>
      </c>
      <c r="I1003" s="362" t="str">
        <f>IF(基本情報入力シート!AE1046="","",基本情報入力シート!AE1046)</f>
        <v/>
      </c>
      <c r="J1003" s="487"/>
      <c r="K1003" s="491"/>
      <c r="L1003" s="490"/>
      <c r="M1003" s="363" t="str">
        <f>IF(G1003="", "", VLOOKUP(AO1003,【参考】数式用!$AZ$3:$BA$6, 2, FALSE))</f>
        <v/>
      </c>
      <c r="N1003" s="364" t="str">
        <f>IF(G1003="","",VLOOKUP(G1003,【参考】数式用!$A$4:$L$54,MATCH('別紙様式2-3（個表）'!M1003,【参考】数式用!$J$3:$L$3,0)+9,FALSE))</f>
        <v/>
      </c>
      <c r="O1003" s="497" t="s">
        <v>2396</v>
      </c>
      <c r="P1003" s="365" t="str">
        <f t="shared" si="112"/>
        <v>未入力あり</v>
      </c>
      <c r="Q1003" s="273" t="str">
        <f>IFERROR(IF(P1003="未入力あり","",ROUNDDOWN(ROUNDDOWN($H1003*$I1003,0)*VLOOKUP($G1003,【参考】数式用!$A$4:$E$54,3, FALSE),0)),"")</f>
        <v/>
      </c>
      <c r="R1003" s="273" t="str">
        <f>IF(AM1003="×", 0,IF(P1003="未入力あり","",ROUNDDOWN(ROUNDDOWN($H1003*$I1003,0)*VLOOKUP($G1003,【参考】数式用!$A$4:$E$54,4,FALSE),0)))</f>
        <v/>
      </c>
      <c r="S1003" s="366" t="str">
        <f>IF(AN1003="×", 0,IF(P1003="未入力あり","",ROUNDDOWN(ROUNDDOWN($H1003*$I1003,0)*VLOOKUP($G1003,【参考】数式用!$A$4:$E$54,5, FALSE),0)))</f>
        <v/>
      </c>
      <c r="T1003" s="369" t="s">
        <v>3907</v>
      </c>
      <c r="U1003" s="370"/>
      <c r="V1003" s="33"/>
      <c r="W1003" s="641"/>
      <c r="X1003" s="641"/>
      <c r="Y1003" s="641"/>
      <c r="Z1003" s="641"/>
      <c r="AA1003" s="641"/>
      <c r="AB1003" s="641"/>
      <c r="AC1003" s="641"/>
      <c r="AD1003" s="641"/>
      <c r="AE1003" s="641"/>
      <c r="AF1003" s="641"/>
      <c r="AG1003" s="641"/>
      <c r="AI1003" s="373" t="str">
        <f t="shared" si="107"/>
        <v/>
      </c>
      <c r="AJ1003" s="372" t="e">
        <f>VLOOKUP('別紙様式2-3（個表）'!$G1003,【参考】数式用!$P$4:$Q$54,2, FALSE)</f>
        <v>#N/A</v>
      </c>
      <c r="AK1003" s="372" t="e">
        <f>VLOOKUP('別紙様式2-3（個表）'!$G1003,【参考】数式用!$P$4:$W$54,8, FALSE)</f>
        <v>#N/A</v>
      </c>
      <c r="AL1003" s="372" t="e">
        <f>VLOOKUP('別紙様式2-3（個表）'!$G1003,【参考】数式用!$P$4:$AD$54,15, FALSE)</f>
        <v>#N/A</v>
      </c>
      <c r="AM1003" s="372" t="str">
        <f t="shared" si="108"/>
        <v/>
      </c>
      <c r="AN1003" s="372" t="str">
        <f t="shared" si="109"/>
        <v/>
      </c>
      <c r="AO1003" s="372" t="str">
        <f t="shared" si="110"/>
        <v/>
      </c>
      <c r="AP1003" s="372" t="str">
        <f>IF(G1003="", "", VLOOKUP(G1003,【参考】数式用!$A$4:$M$54,13,FALSE))</f>
        <v/>
      </c>
      <c r="AQ1003" s="46" t="str">
        <f t="shared" si="111"/>
        <v>―</v>
      </c>
    </row>
    <row r="1004" spans="1:43" ht="45" customHeight="1">
      <c r="A1004" s="114">
        <f t="shared" si="113"/>
        <v>990</v>
      </c>
      <c r="B1004" s="115" t="str">
        <f>IF(基本情報入力シート!B1047="","",基本情報入力シート!B1047)</f>
        <v/>
      </c>
      <c r="C1004" s="116" t="str">
        <f>IF(基本情報入力シート!L1047="","",基本情報入力シート!L1047)</f>
        <v/>
      </c>
      <c r="D1004" s="116" t="str">
        <f>IF(基本情報入力シート!Q1047="","",基本情報入力シート!Q1047)</f>
        <v>愛知県</v>
      </c>
      <c r="E1004" s="116" t="str">
        <f>IF(基本情報入力シート!V1047="","",基本情報入力シート!V1047)</f>
        <v/>
      </c>
      <c r="F1004" s="116" t="str">
        <f>IF(基本情報入力シート!W1047="","",基本情報入力シート!W1047)</f>
        <v>事業所番号及びサービス名を入力してください。</v>
      </c>
      <c r="G1004" s="116" t="str">
        <f>IF(基本情報入力シート!Z1047="","",基本情報入力シート!Z1047)</f>
        <v/>
      </c>
      <c r="H1004" s="224" t="str">
        <f>IF(基本情報入力シート!AD1047="","",基本情報入力シート!AD1047)</f>
        <v/>
      </c>
      <c r="I1004" s="362" t="str">
        <f>IF(基本情報入力シート!AE1047="","",基本情報入力シート!AE1047)</f>
        <v/>
      </c>
      <c r="J1004" s="487"/>
      <c r="K1004" s="491"/>
      <c r="L1004" s="490"/>
      <c r="M1004" s="363" t="str">
        <f>IF(G1004="", "", VLOOKUP(AO1004,【参考】数式用!$AZ$3:$BA$6, 2, FALSE))</f>
        <v/>
      </c>
      <c r="N1004" s="364" t="str">
        <f>IF(G1004="","",VLOOKUP(G1004,【参考】数式用!$A$4:$L$54,MATCH('別紙様式2-3（個表）'!M1004,【参考】数式用!$J$3:$L$3,0)+9,FALSE))</f>
        <v/>
      </c>
      <c r="O1004" s="497" t="s">
        <v>2396</v>
      </c>
      <c r="P1004" s="365" t="str">
        <f t="shared" si="112"/>
        <v>未入力あり</v>
      </c>
      <c r="Q1004" s="273" t="str">
        <f>IFERROR(IF(P1004="未入力あり","",ROUNDDOWN(ROUNDDOWN($H1004*$I1004,0)*VLOOKUP($G1004,【参考】数式用!$A$4:$E$54,3, FALSE),0)),"")</f>
        <v/>
      </c>
      <c r="R1004" s="273" t="str">
        <f>IF(AM1004="×", 0,IF(P1004="未入力あり","",ROUNDDOWN(ROUNDDOWN($H1004*$I1004,0)*VLOOKUP($G1004,【参考】数式用!$A$4:$E$54,4,FALSE),0)))</f>
        <v/>
      </c>
      <c r="S1004" s="366" t="str">
        <f>IF(AN1004="×", 0,IF(P1004="未入力あり","",ROUNDDOWN(ROUNDDOWN($H1004*$I1004,0)*VLOOKUP($G1004,【参考】数式用!$A$4:$E$54,5, FALSE),0)))</f>
        <v/>
      </c>
      <c r="T1004" s="369" t="s">
        <v>3907</v>
      </c>
      <c r="U1004" s="370"/>
      <c r="V1004" s="33"/>
      <c r="W1004" s="641"/>
      <c r="X1004" s="641"/>
      <c r="Y1004" s="641"/>
      <c r="Z1004" s="641"/>
      <c r="AA1004" s="641"/>
      <c r="AB1004" s="641"/>
      <c r="AC1004" s="641"/>
      <c r="AD1004" s="641"/>
      <c r="AE1004" s="641"/>
      <c r="AF1004" s="641"/>
      <c r="AG1004" s="641"/>
      <c r="AI1004" s="373" t="str">
        <f t="shared" si="107"/>
        <v/>
      </c>
      <c r="AJ1004" s="372" t="e">
        <f>VLOOKUP('別紙様式2-3（個表）'!$G1004,【参考】数式用!$P$4:$Q$54,2, FALSE)</f>
        <v>#N/A</v>
      </c>
      <c r="AK1004" s="372" t="e">
        <f>VLOOKUP('別紙様式2-3（個表）'!$G1004,【参考】数式用!$P$4:$W$54,8, FALSE)</f>
        <v>#N/A</v>
      </c>
      <c r="AL1004" s="372" t="e">
        <f>VLOOKUP('別紙様式2-3（個表）'!$G1004,【参考】数式用!$P$4:$AD$54,15, FALSE)</f>
        <v>#N/A</v>
      </c>
      <c r="AM1004" s="372" t="str">
        <f t="shared" si="108"/>
        <v/>
      </c>
      <c r="AN1004" s="372" t="str">
        <f t="shared" si="109"/>
        <v/>
      </c>
      <c r="AO1004" s="372" t="str">
        <f t="shared" si="110"/>
        <v/>
      </c>
      <c r="AP1004" s="372" t="str">
        <f>IF(G1004="", "", VLOOKUP(G1004,【参考】数式用!$A$4:$M$54,13,FALSE))</f>
        <v/>
      </c>
      <c r="AQ1004" s="46" t="str">
        <f t="shared" si="111"/>
        <v>―</v>
      </c>
    </row>
    <row r="1005" spans="1:43" ht="45" customHeight="1">
      <c r="A1005" s="114">
        <f t="shared" si="113"/>
        <v>991</v>
      </c>
      <c r="B1005" s="115" t="str">
        <f>IF(基本情報入力シート!B1048="","",基本情報入力シート!B1048)</f>
        <v/>
      </c>
      <c r="C1005" s="116" t="str">
        <f>IF(基本情報入力シート!L1048="","",基本情報入力シート!L1048)</f>
        <v/>
      </c>
      <c r="D1005" s="116" t="str">
        <f>IF(基本情報入力シート!Q1048="","",基本情報入力シート!Q1048)</f>
        <v>愛知県</v>
      </c>
      <c r="E1005" s="116" t="str">
        <f>IF(基本情報入力シート!V1048="","",基本情報入力シート!V1048)</f>
        <v/>
      </c>
      <c r="F1005" s="116" t="str">
        <f>IF(基本情報入力シート!W1048="","",基本情報入力シート!W1048)</f>
        <v>事業所番号及びサービス名を入力してください。</v>
      </c>
      <c r="G1005" s="116" t="str">
        <f>IF(基本情報入力シート!Z1048="","",基本情報入力シート!Z1048)</f>
        <v/>
      </c>
      <c r="H1005" s="224" t="str">
        <f>IF(基本情報入力シート!AD1048="","",基本情報入力シート!AD1048)</f>
        <v/>
      </c>
      <c r="I1005" s="362" t="str">
        <f>IF(基本情報入力シート!AE1048="","",基本情報入力シート!AE1048)</f>
        <v/>
      </c>
      <c r="J1005" s="487"/>
      <c r="K1005" s="491"/>
      <c r="L1005" s="490"/>
      <c r="M1005" s="363" t="str">
        <f>IF(G1005="", "", VLOOKUP(AO1005,【参考】数式用!$AZ$3:$BA$6, 2, FALSE))</f>
        <v/>
      </c>
      <c r="N1005" s="364" t="str">
        <f>IF(G1005="","",VLOOKUP(G1005,【参考】数式用!$A$4:$L$54,MATCH('別紙様式2-3（個表）'!M1005,【参考】数式用!$J$3:$L$3,0)+9,FALSE))</f>
        <v/>
      </c>
      <c r="O1005" s="497" t="s">
        <v>2396</v>
      </c>
      <c r="P1005" s="365" t="str">
        <f t="shared" si="112"/>
        <v>未入力あり</v>
      </c>
      <c r="Q1005" s="273" t="str">
        <f>IFERROR(IF(P1005="未入力あり","",ROUNDDOWN(ROUNDDOWN($H1005*$I1005,0)*VLOOKUP($G1005,【参考】数式用!$A$4:$E$54,3, FALSE),0)),"")</f>
        <v/>
      </c>
      <c r="R1005" s="273" t="str">
        <f>IF(AM1005="×", 0,IF(P1005="未入力あり","",ROUNDDOWN(ROUNDDOWN($H1005*$I1005,0)*VLOOKUP($G1005,【参考】数式用!$A$4:$E$54,4,FALSE),0)))</f>
        <v/>
      </c>
      <c r="S1005" s="366" t="str">
        <f>IF(AN1005="×", 0,IF(P1005="未入力あり","",ROUNDDOWN(ROUNDDOWN($H1005*$I1005,0)*VLOOKUP($G1005,【参考】数式用!$A$4:$E$54,5, FALSE),0)))</f>
        <v/>
      </c>
      <c r="T1005" s="369" t="s">
        <v>3907</v>
      </c>
      <c r="U1005" s="370"/>
      <c r="V1005" s="33"/>
      <c r="W1005" s="641"/>
      <c r="X1005" s="641"/>
      <c r="Y1005" s="641"/>
      <c r="Z1005" s="641"/>
      <c r="AA1005" s="641"/>
      <c r="AB1005" s="641"/>
      <c r="AC1005" s="641"/>
      <c r="AD1005" s="641"/>
      <c r="AE1005" s="641"/>
      <c r="AF1005" s="641"/>
      <c r="AG1005" s="641"/>
      <c r="AI1005" s="373" t="str">
        <f t="shared" si="107"/>
        <v/>
      </c>
      <c r="AJ1005" s="372" t="e">
        <f>VLOOKUP('別紙様式2-3（個表）'!$G1005,【参考】数式用!$P$4:$Q$54,2, FALSE)</f>
        <v>#N/A</v>
      </c>
      <c r="AK1005" s="372" t="e">
        <f>VLOOKUP('別紙様式2-3（個表）'!$G1005,【参考】数式用!$P$4:$W$54,8, FALSE)</f>
        <v>#N/A</v>
      </c>
      <c r="AL1005" s="372" t="e">
        <f>VLOOKUP('別紙様式2-3（個表）'!$G1005,【参考】数式用!$P$4:$AD$54,15, FALSE)</f>
        <v>#N/A</v>
      </c>
      <c r="AM1005" s="372" t="str">
        <f t="shared" si="108"/>
        <v/>
      </c>
      <c r="AN1005" s="372" t="str">
        <f t="shared" si="109"/>
        <v/>
      </c>
      <c r="AO1005" s="372" t="str">
        <f t="shared" si="110"/>
        <v/>
      </c>
      <c r="AP1005" s="372" t="str">
        <f>IF(G1005="", "", VLOOKUP(G1005,【参考】数式用!$A$4:$M$54,13,FALSE))</f>
        <v/>
      </c>
      <c r="AQ1005" s="46" t="str">
        <f t="shared" si="111"/>
        <v>―</v>
      </c>
    </row>
    <row r="1006" spans="1:43" ht="45" customHeight="1">
      <c r="A1006" s="114">
        <f t="shared" si="113"/>
        <v>992</v>
      </c>
      <c r="B1006" s="115" t="str">
        <f>IF(基本情報入力シート!B1049="","",基本情報入力シート!B1049)</f>
        <v/>
      </c>
      <c r="C1006" s="116" t="str">
        <f>IF(基本情報入力シート!L1049="","",基本情報入力シート!L1049)</f>
        <v/>
      </c>
      <c r="D1006" s="116" t="str">
        <f>IF(基本情報入力シート!Q1049="","",基本情報入力シート!Q1049)</f>
        <v>愛知県</v>
      </c>
      <c r="E1006" s="116" t="str">
        <f>IF(基本情報入力シート!V1049="","",基本情報入力シート!V1049)</f>
        <v/>
      </c>
      <c r="F1006" s="116" t="str">
        <f>IF(基本情報入力シート!W1049="","",基本情報入力シート!W1049)</f>
        <v>事業所番号及びサービス名を入力してください。</v>
      </c>
      <c r="G1006" s="116" t="str">
        <f>IF(基本情報入力シート!Z1049="","",基本情報入力シート!Z1049)</f>
        <v/>
      </c>
      <c r="H1006" s="224" t="str">
        <f>IF(基本情報入力シート!AD1049="","",基本情報入力シート!AD1049)</f>
        <v/>
      </c>
      <c r="I1006" s="362" t="str">
        <f>IF(基本情報入力シート!AE1049="","",基本情報入力シート!AE1049)</f>
        <v/>
      </c>
      <c r="J1006" s="487"/>
      <c r="K1006" s="491"/>
      <c r="L1006" s="490"/>
      <c r="M1006" s="363" t="str">
        <f>IF(G1006="", "", VLOOKUP(AO1006,【参考】数式用!$AZ$3:$BA$6, 2, FALSE))</f>
        <v/>
      </c>
      <c r="N1006" s="364" t="str">
        <f>IF(G1006="","",VLOOKUP(G1006,【参考】数式用!$A$4:$L$54,MATCH('別紙様式2-3（個表）'!M1006,【参考】数式用!$J$3:$L$3,0)+9,FALSE))</f>
        <v/>
      </c>
      <c r="O1006" s="497" t="s">
        <v>2396</v>
      </c>
      <c r="P1006" s="365" t="str">
        <f t="shared" si="112"/>
        <v>未入力あり</v>
      </c>
      <c r="Q1006" s="273" t="str">
        <f>IFERROR(IF(P1006="未入力あり","",ROUNDDOWN(ROUNDDOWN($H1006*$I1006,0)*VLOOKUP($G1006,【参考】数式用!$A$4:$E$54,3, FALSE),0)),"")</f>
        <v/>
      </c>
      <c r="R1006" s="273" t="str">
        <f>IF(AM1006="×", 0,IF(P1006="未入力あり","",ROUNDDOWN(ROUNDDOWN($H1006*$I1006,0)*VLOOKUP($G1006,【参考】数式用!$A$4:$E$54,4,FALSE),0)))</f>
        <v/>
      </c>
      <c r="S1006" s="366" t="str">
        <f>IF(AN1006="×", 0,IF(P1006="未入力あり","",ROUNDDOWN(ROUNDDOWN($H1006*$I1006,0)*VLOOKUP($G1006,【参考】数式用!$A$4:$E$54,5, FALSE),0)))</f>
        <v/>
      </c>
      <c r="T1006" s="369" t="s">
        <v>3907</v>
      </c>
      <c r="U1006" s="370"/>
      <c r="V1006" s="33"/>
      <c r="W1006" s="641"/>
      <c r="X1006" s="641"/>
      <c r="Y1006" s="641"/>
      <c r="Z1006" s="641"/>
      <c r="AA1006" s="641"/>
      <c r="AB1006" s="641"/>
      <c r="AC1006" s="641"/>
      <c r="AD1006" s="641"/>
      <c r="AE1006" s="641"/>
      <c r="AF1006" s="641"/>
      <c r="AG1006" s="641"/>
      <c r="AI1006" s="373" t="str">
        <f t="shared" si="107"/>
        <v/>
      </c>
      <c r="AJ1006" s="372" t="e">
        <f>VLOOKUP('別紙様式2-3（個表）'!$G1006,【参考】数式用!$P$4:$Q$54,2, FALSE)</f>
        <v>#N/A</v>
      </c>
      <c r="AK1006" s="372" t="e">
        <f>VLOOKUP('別紙様式2-3（個表）'!$G1006,【参考】数式用!$P$4:$W$54,8, FALSE)</f>
        <v>#N/A</v>
      </c>
      <c r="AL1006" s="372" t="e">
        <f>VLOOKUP('別紙様式2-3（個表）'!$G1006,【参考】数式用!$P$4:$AD$54,15, FALSE)</f>
        <v>#N/A</v>
      </c>
      <c r="AM1006" s="372" t="str">
        <f t="shared" si="108"/>
        <v/>
      </c>
      <c r="AN1006" s="372" t="str">
        <f t="shared" si="109"/>
        <v/>
      </c>
      <c r="AO1006" s="372" t="str">
        <f t="shared" si="110"/>
        <v/>
      </c>
      <c r="AP1006" s="372" t="str">
        <f>IF(G1006="", "", VLOOKUP(G1006,【参考】数式用!$A$4:$M$54,13,FALSE))</f>
        <v/>
      </c>
      <c r="AQ1006" s="46" t="str">
        <f t="shared" si="111"/>
        <v>―</v>
      </c>
    </row>
    <row r="1007" spans="1:43" ht="45" customHeight="1">
      <c r="A1007" s="114">
        <f t="shared" si="113"/>
        <v>993</v>
      </c>
      <c r="B1007" s="115" t="str">
        <f>IF(基本情報入力シート!B1050="","",基本情報入力シート!B1050)</f>
        <v/>
      </c>
      <c r="C1007" s="116" t="str">
        <f>IF(基本情報入力シート!L1050="","",基本情報入力シート!L1050)</f>
        <v/>
      </c>
      <c r="D1007" s="116" t="str">
        <f>IF(基本情報入力シート!Q1050="","",基本情報入力シート!Q1050)</f>
        <v>愛知県</v>
      </c>
      <c r="E1007" s="116" t="str">
        <f>IF(基本情報入力シート!V1050="","",基本情報入力シート!V1050)</f>
        <v/>
      </c>
      <c r="F1007" s="116" t="str">
        <f>IF(基本情報入力シート!W1050="","",基本情報入力シート!W1050)</f>
        <v>事業所番号及びサービス名を入力してください。</v>
      </c>
      <c r="G1007" s="116" t="str">
        <f>IF(基本情報入力シート!Z1050="","",基本情報入力シート!Z1050)</f>
        <v/>
      </c>
      <c r="H1007" s="224" t="str">
        <f>IF(基本情報入力シート!AD1050="","",基本情報入力シート!AD1050)</f>
        <v/>
      </c>
      <c r="I1007" s="362" t="str">
        <f>IF(基本情報入力シート!AE1050="","",基本情報入力シート!AE1050)</f>
        <v/>
      </c>
      <c r="J1007" s="487"/>
      <c r="K1007" s="491"/>
      <c r="L1007" s="490"/>
      <c r="M1007" s="363" t="str">
        <f>IF(G1007="", "", VLOOKUP(AO1007,【参考】数式用!$AZ$3:$BA$6, 2, FALSE))</f>
        <v/>
      </c>
      <c r="N1007" s="364" t="str">
        <f>IF(G1007="","",VLOOKUP(G1007,【参考】数式用!$A$4:$L$54,MATCH('別紙様式2-3（個表）'!M1007,【参考】数式用!$J$3:$L$3,0)+9,FALSE))</f>
        <v/>
      </c>
      <c r="O1007" s="497" t="s">
        <v>2396</v>
      </c>
      <c r="P1007" s="365" t="str">
        <f t="shared" si="112"/>
        <v>未入力あり</v>
      </c>
      <c r="Q1007" s="273" t="str">
        <f>IFERROR(IF(P1007="未入力あり","",ROUNDDOWN(ROUNDDOWN($H1007*$I1007,0)*VLOOKUP($G1007,【参考】数式用!$A$4:$E$54,3, FALSE),0)),"")</f>
        <v/>
      </c>
      <c r="R1007" s="273" t="str">
        <f>IF(AM1007="×", 0,IF(P1007="未入力あり","",ROUNDDOWN(ROUNDDOWN($H1007*$I1007,0)*VLOOKUP($G1007,【参考】数式用!$A$4:$E$54,4,FALSE),0)))</f>
        <v/>
      </c>
      <c r="S1007" s="366" t="str">
        <f>IF(AN1007="×", 0,IF(P1007="未入力あり","",ROUNDDOWN(ROUNDDOWN($H1007*$I1007,0)*VLOOKUP($G1007,【参考】数式用!$A$4:$E$54,5, FALSE),0)))</f>
        <v/>
      </c>
      <c r="T1007" s="369" t="s">
        <v>3907</v>
      </c>
      <c r="U1007" s="370"/>
      <c r="V1007" s="33"/>
      <c r="W1007" s="641"/>
      <c r="X1007" s="641"/>
      <c r="Y1007" s="641"/>
      <c r="Z1007" s="641"/>
      <c r="AA1007" s="641"/>
      <c r="AB1007" s="641"/>
      <c r="AC1007" s="641"/>
      <c r="AD1007" s="641"/>
      <c r="AE1007" s="641"/>
      <c r="AF1007" s="641"/>
      <c r="AG1007" s="641"/>
      <c r="AI1007" s="373" t="str">
        <f t="shared" si="107"/>
        <v/>
      </c>
      <c r="AJ1007" s="372" t="e">
        <f>VLOOKUP('別紙様式2-3（個表）'!$G1007,【参考】数式用!$P$4:$Q$54,2, FALSE)</f>
        <v>#N/A</v>
      </c>
      <c r="AK1007" s="372" t="e">
        <f>VLOOKUP('別紙様式2-3（個表）'!$G1007,【参考】数式用!$P$4:$W$54,8, FALSE)</f>
        <v>#N/A</v>
      </c>
      <c r="AL1007" s="372" t="e">
        <f>VLOOKUP('別紙様式2-3（個表）'!$G1007,【参考】数式用!$P$4:$AD$54,15, FALSE)</f>
        <v>#N/A</v>
      </c>
      <c r="AM1007" s="372" t="str">
        <f t="shared" si="108"/>
        <v/>
      </c>
      <c r="AN1007" s="372" t="str">
        <f t="shared" si="109"/>
        <v/>
      </c>
      <c r="AO1007" s="372" t="str">
        <f t="shared" si="110"/>
        <v/>
      </c>
      <c r="AP1007" s="372" t="str">
        <f>IF(G1007="", "", VLOOKUP(G1007,【参考】数式用!$A$4:$M$54,13,FALSE))</f>
        <v/>
      </c>
      <c r="AQ1007" s="46" t="str">
        <f t="shared" si="111"/>
        <v>―</v>
      </c>
    </row>
    <row r="1008" spans="1:43" ht="45" customHeight="1">
      <c r="A1008" s="114">
        <f t="shared" si="113"/>
        <v>994</v>
      </c>
      <c r="B1008" s="115" t="str">
        <f>IF(基本情報入力シート!B1051="","",基本情報入力シート!B1051)</f>
        <v/>
      </c>
      <c r="C1008" s="116" t="str">
        <f>IF(基本情報入力シート!L1051="","",基本情報入力シート!L1051)</f>
        <v/>
      </c>
      <c r="D1008" s="116" t="str">
        <f>IF(基本情報入力シート!Q1051="","",基本情報入力シート!Q1051)</f>
        <v>愛知県</v>
      </c>
      <c r="E1008" s="116" t="str">
        <f>IF(基本情報入力シート!V1051="","",基本情報入力シート!V1051)</f>
        <v/>
      </c>
      <c r="F1008" s="116" t="str">
        <f>IF(基本情報入力シート!W1051="","",基本情報入力シート!W1051)</f>
        <v>事業所番号及びサービス名を入力してください。</v>
      </c>
      <c r="G1008" s="116" t="str">
        <f>IF(基本情報入力シート!Z1051="","",基本情報入力シート!Z1051)</f>
        <v/>
      </c>
      <c r="H1008" s="224" t="str">
        <f>IF(基本情報入力シート!AD1051="","",基本情報入力シート!AD1051)</f>
        <v/>
      </c>
      <c r="I1008" s="362" t="str">
        <f>IF(基本情報入力シート!AE1051="","",基本情報入力シート!AE1051)</f>
        <v/>
      </c>
      <c r="J1008" s="487"/>
      <c r="K1008" s="491"/>
      <c r="L1008" s="490"/>
      <c r="M1008" s="363" t="str">
        <f>IF(G1008="", "", VLOOKUP(AO1008,【参考】数式用!$AZ$3:$BA$6, 2, FALSE))</f>
        <v/>
      </c>
      <c r="N1008" s="364" t="str">
        <f>IF(G1008="","",VLOOKUP(G1008,【参考】数式用!$A$4:$L$54,MATCH('別紙様式2-3（個表）'!M1008,【参考】数式用!$J$3:$L$3,0)+9,FALSE))</f>
        <v/>
      </c>
      <c r="O1008" s="497" t="s">
        <v>2396</v>
      </c>
      <c r="P1008" s="365" t="str">
        <f t="shared" si="112"/>
        <v>未入力あり</v>
      </c>
      <c r="Q1008" s="273" t="str">
        <f>IFERROR(IF(P1008="未入力あり","",ROUNDDOWN(ROUNDDOWN($H1008*$I1008,0)*VLOOKUP($G1008,【参考】数式用!$A$4:$E$54,3, FALSE),0)),"")</f>
        <v/>
      </c>
      <c r="R1008" s="273" t="str">
        <f>IF(AM1008="×", 0,IF(P1008="未入力あり","",ROUNDDOWN(ROUNDDOWN($H1008*$I1008,0)*VLOOKUP($G1008,【参考】数式用!$A$4:$E$54,4,FALSE),0)))</f>
        <v/>
      </c>
      <c r="S1008" s="366" t="str">
        <f>IF(AN1008="×", 0,IF(P1008="未入力あり","",ROUNDDOWN(ROUNDDOWN($H1008*$I1008,0)*VLOOKUP($G1008,【参考】数式用!$A$4:$E$54,5, FALSE),0)))</f>
        <v/>
      </c>
      <c r="T1008" s="369" t="s">
        <v>3907</v>
      </c>
      <c r="U1008" s="370"/>
      <c r="V1008" s="33"/>
      <c r="W1008" s="641"/>
      <c r="X1008" s="641"/>
      <c r="Y1008" s="641"/>
      <c r="Z1008" s="641"/>
      <c r="AA1008" s="641"/>
      <c r="AB1008" s="641"/>
      <c r="AC1008" s="641"/>
      <c r="AD1008" s="641"/>
      <c r="AE1008" s="641"/>
      <c r="AF1008" s="641"/>
      <c r="AG1008" s="641"/>
      <c r="AI1008" s="373" t="str">
        <f t="shared" si="107"/>
        <v/>
      </c>
      <c r="AJ1008" s="372" t="e">
        <f>VLOOKUP('別紙様式2-3（個表）'!$G1008,【参考】数式用!$P$4:$Q$54,2, FALSE)</f>
        <v>#N/A</v>
      </c>
      <c r="AK1008" s="372" t="e">
        <f>VLOOKUP('別紙様式2-3（個表）'!$G1008,【参考】数式用!$P$4:$W$54,8, FALSE)</f>
        <v>#N/A</v>
      </c>
      <c r="AL1008" s="372" t="e">
        <f>VLOOKUP('別紙様式2-3（個表）'!$G1008,【参考】数式用!$P$4:$AD$54,15, FALSE)</f>
        <v>#N/A</v>
      </c>
      <c r="AM1008" s="372" t="str">
        <f t="shared" si="108"/>
        <v/>
      </c>
      <c r="AN1008" s="372" t="str">
        <f t="shared" si="109"/>
        <v/>
      </c>
      <c r="AO1008" s="372" t="str">
        <f t="shared" si="110"/>
        <v/>
      </c>
      <c r="AP1008" s="372" t="str">
        <f>IF(G1008="", "", VLOOKUP(G1008,【参考】数式用!$A$4:$M$54,13,FALSE))</f>
        <v/>
      </c>
      <c r="AQ1008" s="46" t="str">
        <f t="shared" si="111"/>
        <v>―</v>
      </c>
    </row>
    <row r="1009" spans="1:43" ht="45" customHeight="1">
      <c r="A1009" s="114">
        <f t="shared" si="113"/>
        <v>995</v>
      </c>
      <c r="B1009" s="115" t="str">
        <f>IF(基本情報入力シート!B1052="","",基本情報入力シート!B1052)</f>
        <v/>
      </c>
      <c r="C1009" s="116" t="str">
        <f>IF(基本情報入力シート!L1052="","",基本情報入力シート!L1052)</f>
        <v/>
      </c>
      <c r="D1009" s="116" t="str">
        <f>IF(基本情報入力シート!Q1052="","",基本情報入力シート!Q1052)</f>
        <v>愛知県</v>
      </c>
      <c r="E1009" s="116" t="str">
        <f>IF(基本情報入力シート!V1052="","",基本情報入力シート!V1052)</f>
        <v/>
      </c>
      <c r="F1009" s="116" t="str">
        <f>IF(基本情報入力シート!W1052="","",基本情報入力シート!W1052)</f>
        <v>事業所番号及びサービス名を入力してください。</v>
      </c>
      <c r="G1009" s="116" t="str">
        <f>IF(基本情報入力シート!Z1052="","",基本情報入力シート!Z1052)</f>
        <v/>
      </c>
      <c r="H1009" s="224" t="str">
        <f>IF(基本情報入力シート!AD1052="","",基本情報入力シート!AD1052)</f>
        <v/>
      </c>
      <c r="I1009" s="362" t="str">
        <f>IF(基本情報入力シート!AE1052="","",基本情報入力シート!AE1052)</f>
        <v/>
      </c>
      <c r="J1009" s="487"/>
      <c r="K1009" s="491"/>
      <c r="L1009" s="490"/>
      <c r="M1009" s="363" t="str">
        <f>IF(G1009="", "", VLOOKUP(AO1009,【参考】数式用!$AZ$3:$BA$6, 2, FALSE))</f>
        <v/>
      </c>
      <c r="N1009" s="364" t="str">
        <f>IF(G1009="","",VLOOKUP(G1009,【参考】数式用!$A$4:$L$54,MATCH('別紙様式2-3（個表）'!M1009,【参考】数式用!$J$3:$L$3,0)+9,FALSE))</f>
        <v/>
      </c>
      <c r="O1009" s="497" t="s">
        <v>2396</v>
      </c>
      <c r="P1009" s="365" t="str">
        <f t="shared" si="112"/>
        <v>未入力あり</v>
      </c>
      <c r="Q1009" s="273" t="str">
        <f>IFERROR(IF(P1009="未入力あり","",ROUNDDOWN(ROUNDDOWN($H1009*$I1009,0)*VLOOKUP($G1009,【参考】数式用!$A$4:$E$54,3, FALSE),0)),"")</f>
        <v/>
      </c>
      <c r="R1009" s="273" t="str">
        <f>IF(AM1009="×", 0,IF(P1009="未入力あり","",ROUNDDOWN(ROUNDDOWN($H1009*$I1009,0)*VLOOKUP($G1009,【参考】数式用!$A$4:$E$54,4,FALSE),0)))</f>
        <v/>
      </c>
      <c r="S1009" s="366" t="str">
        <f>IF(AN1009="×", 0,IF(P1009="未入力あり","",ROUNDDOWN(ROUNDDOWN($H1009*$I1009,0)*VLOOKUP($G1009,【参考】数式用!$A$4:$E$54,5, FALSE),0)))</f>
        <v/>
      </c>
      <c r="T1009" s="369" t="s">
        <v>3907</v>
      </c>
      <c r="U1009" s="370"/>
      <c r="V1009" s="33"/>
      <c r="W1009" s="641"/>
      <c r="X1009" s="641"/>
      <c r="Y1009" s="641"/>
      <c r="Z1009" s="641"/>
      <c r="AA1009" s="641"/>
      <c r="AB1009" s="641"/>
      <c r="AC1009" s="641"/>
      <c r="AD1009" s="641"/>
      <c r="AE1009" s="641"/>
      <c r="AF1009" s="641"/>
      <c r="AG1009" s="641"/>
      <c r="AI1009" s="373" t="str">
        <f t="shared" si="107"/>
        <v/>
      </c>
      <c r="AJ1009" s="372" t="e">
        <f>VLOOKUP('別紙様式2-3（個表）'!$G1009,【参考】数式用!$P$4:$Q$54,2, FALSE)</f>
        <v>#N/A</v>
      </c>
      <c r="AK1009" s="372" t="e">
        <f>VLOOKUP('別紙様式2-3（個表）'!$G1009,【参考】数式用!$P$4:$W$54,8, FALSE)</f>
        <v>#N/A</v>
      </c>
      <c r="AL1009" s="372" t="e">
        <f>VLOOKUP('別紙様式2-3（個表）'!$G1009,【参考】数式用!$P$4:$AD$54,15, FALSE)</f>
        <v>#N/A</v>
      </c>
      <c r="AM1009" s="372" t="str">
        <f t="shared" si="108"/>
        <v/>
      </c>
      <c r="AN1009" s="372" t="str">
        <f t="shared" si="109"/>
        <v/>
      </c>
      <c r="AO1009" s="372" t="str">
        <f t="shared" si="110"/>
        <v/>
      </c>
      <c r="AP1009" s="372" t="str">
        <f>IF(G1009="", "", VLOOKUP(G1009,【参考】数式用!$A$4:$M$54,13,FALSE))</f>
        <v/>
      </c>
      <c r="AQ1009" s="46" t="str">
        <f t="shared" si="111"/>
        <v>―</v>
      </c>
    </row>
    <row r="1010" spans="1:43" ht="45" customHeight="1">
      <c r="A1010" s="114">
        <f t="shared" si="113"/>
        <v>996</v>
      </c>
      <c r="B1010" s="115" t="str">
        <f>IF(基本情報入力シート!B1053="","",基本情報入力シート!B1053)</f>
        <v/>
      </c>
      <c r="C1010" s="116" t="str">
        <f>IF(基本情報入力シート!L1053="","",基本情報入力シート!L1053)</f>
        <v/>
      </c>
      <c r="D1010" s="116" t="str">
        <f>IF(基本情報入力シート!Q1053="","",基本情報入力シート!Q1053)</f>
        <v>愛知県</v>
      </c>
      <c r="E1010" s="116" t="str">
        <f>IF(基本情報入力シート!V1053="","",基本情報入力シート!V1053)</f>
        <v/>
      </c>
      <c r="F1010" s="116" t="str">
        <f>IF(基本情報入力シート!W1053="","",基本情報入力シート!W1053)</f>
        <v>事業所番号及びサービス名を入力してください。</v>
      </c>
      <c r="G1010" s="116" t="str">
        <f>IF(基本情報入力シート!Z1053="","",基本情報入力シート!Z1053)</f>
        <v/>
      </c>
      <c r="H1010" s="224" t="str">
        <f>IF(基本情報入力シート!AD1053="","",基本情報入力シート!AD1053)</f>
        <v/>
      </c>
      <c r="I1010" s="362" t="str">
        <f>IF(基本情報入力シート!AE1053="","",基本情報入力シート!AE1053)</f>
        <v/>
      </c>
      <c r="J1010" s="487"/>
      <c r="K1010" s="491"/>
      <c r="L1010" s="490"/>
      <c r="M1010" s="363" t="str">
        <f>IF(G1010="", "", VLOOKUP(AO1010,【参考】数式用!$AZ$3:$BA$6, 2, FALSE))</f>
        <v/>
      </c>
      <c r="N1010" s="364" t="str">
        <f>IF(G1010="","",VLOOKUP(G1010,【参考】数式用!$A$4:$L$54,MATCH('別紙様式2-3（個表）'!M1010,【参考】数式用!$J$3:$L$3,0)+9,FALSE))</f>
        <v/>
      </c>
      <c r="O1010" s="497" t="s">
        <v>2396</v>
      </c>
      <c r="P1010" s="365" t="str">
        <f t="shared" si="112"/>
        <v>未入力あり</v>
      </c>
      <c r="Q1010" s="273" t="str">
        <f>IFERROR(IF(P1010="未入力あり","",ROUNDDOWN(ROUNDDOWN($H1010*$I1010,0)*VLOOKUP($G1010,【参考】数式用!$A$4:$E$54,3, FALSE),0)),"")</f>
        <v/>
      </c>
      <c r="R1010" s="273" t="str">
        <f>IF(AM1010="×", 0,IF(P1010="未入力あり","",ROUNDDOWN(ROUNDDOWN($H1010*$I1010,0)*VLOOKUP($G1010,【参考】数式用!$A$4:$E$54,4,FALSE),0)))</f>
        <v/>
      </c>
      <c r="S1010" s="366" t="str">
        <f>IF(AN1010="×", 0,IF(P1010="未入力あり","",ROUNDDOWN(ROUNDDOWN($H1010*$I1010,0)*VLOOKUP($G1010,【参考】数式用!$A$4:$E$54,5, FALSE),0)))</f>
        <v/>
      </c>
      <c r="T1010" s="369" t="s">
        <v>3907</v>
      </c>
      <c r="U1010" s="370"/>
      <c r="V1010" s="33"/>
      <c r="W1010" s="641"/>
      <c r="X1010" s="641"/>
      <c r="Y1010" s="641"/>
      <c r="Z1010" s="641"/>
      <c r="AA1010" s="641"/>
      <c r="AB1010" s="641"/>
      <c r="AC1010" s="641"/>
      <c r="AD1010" s="641"/>
      <c r="AE1010" s="641"/>
      <c r="AF1010" s="641"/>
      <c r="AG1010" s="641"/>
      <c r="AI1010" s="373" t="str">
        <f t="shared" ref="AI1010:AI1013" si="114">IF(T1010="○", F1010, "")</f>
        <v/>
      </c>
      <c r="AJ1010" s="372" t="e">
        <f>VLOOKUP('別紙様式2-3（個表）'!$G1010,【参考】数式用!$P$4:$Q$54,2, FALSE)</f>
        <v>#N/A</v>
      </c>
      <c r="AK1010" s="372" t="e">
        <f>VLOOKUP('別紙様式2-3（個表）'!$G1010,【参考】数式用!$P$4:$W$54,8, FALSE)</f>
        <v>#N/A</v>
      </c>
      <c r="AL1010" s="372" t="e">
        <f>VLOOKUP('別紙様式2-3（個表）'!$G1010,【参考】数式用!$P$4:$AD$54,15, FALSE)</f>
        <v>#N/A</v>
      </c>
      <c r="AM1010" s="372" t="str">
        <f t="shared" ref="AM1010:AM1013" si="115">IF(K1010="", "", IF(OR(K1010="要件を満たさない",K1010="―"), "×","○"))</f>
        <v/>
      </c>
      <c r="AN1010" s="372" t="str">
        <f t="shared" ref="AN1010:AN1013" si="116">IF(L1010="", "", IF(OR(L1010="要件を満たさない",L1010="―"), "×","○"))</f>
        <v/>
      </c>
      <c r="AO1010" s="372" t="str">
        <f t="shared" ref="AO1010:AO1013" si="117">IF(G1010="","", "○"&amp;AM1010&amp;AN1010)</f>
        <v/>
      </c>
      <c r="AP1010" s="372" t="str">
        <f>IF(G1010="", "", VLOOKUP(G1010,【参考】数式用!$A$4:$M$54,13,FALSE))</f>
        <v/>
      </c>
      <c r="AQ1010" s="46" t="str">
        <f t="shared" ref="AQ1010:AQ1013" si="118">IF(AND(AM1010="×",L1010="②の要件を満たしている"),"×","―")</f>
        <v>―</v>
      </c>
    </row>
    <row r="1011" spans="1:43" ht="45" customHeight="1">
      <c r="A1011" s="114">
        <f t="shared" si="113"/>
        <v>997</v>
      </c>
      <c r="B1011" s="115" t="str">
        <f>IF(基本情報入力シート!B1054="","",基本情報入力シート!B1054)</f>
        <v/>
      </c>
      <c r="C1011" s="116" t="str">
        <f>IF(基本情報入力シート!L1054="","",基本情報入力シート!L1054)</f>
        <v/>
      </c>
      <c r="D1011" s="116" t="str">
        <f>IF(基本情報入力シート!Q1054="","",基本情報入力シート!Q1054)</f>
        <v>愛知県</v>
      </c>
      <c r="E1011" s="116" t="str">
        <f>IF(基本情報入力シート!V1054="","",基本情報入力シート!V1054)</f>
        <v/>
      </c>
      <c r="F1011" s="116" t="str">
        <f>IF(基本情報入力シート!W1054="","",基本情報入力シート!W1054)</f>
        <v>事業所番号及びサービス名を入力してください。</v>
      </c>
      <c r="G1011" s="116" t="str">
        <f>IF(基本情報入力シート!Z1054="","",基本情報入力シート!Z1054)</f>
        <v/>
      </c>
      <c r="H1011" s="224" t="str">
        <f>IF(基本情報入力シート!AD1054="","",基本情報入力シート!AD1054)</f>
        <v/>
      </c>
      <c r="I1011" s="362" t="str">
        <f>IF(基本情報入力シート!AE1054="","",基本情報入力シート!AE1054)</f>
        <v/>
      </c>
      <c r="J1011" s="487"/>
      <c r="K1011" s="491"/>
      <c r="L1011" s="490"/>
      <c r="M1011" s="363" t="str">
        <f>IF(G1011="", "", VLOOKUP(AO1011,【参考】数式用!$AZ$3:$BA$6, 2, FALSE))</f>
        <v/>
      </c>
      <c r="N1011" s="364" t="str">
        <f>IF(G1011="","",VLOOKUP(G1011,【参考】数式用!$A$4:$L$54,MATCH('別紙様式2-3（個表）'!M1011,【参考】数式用!$J$3:$L$3,0)+9,FALSE))</f>
        <v/>
      </c>
      <c r="O1011" s="497" t="s">
        <v>2396</v>
      </c>
      <c r="P1011" s="365" t="str">
        <f t="shared" si="112"/>
        <v>未入力あり</v>
      </c>
      <c r="Q1011" s="273" t="str">
        <f>IFERROR(IF(P1011="未入力あり","",ROUNDDOWN(ROUNDDOWN($H1011*$I1011,0)*VLOOKUP($G1011,【参考】数式用!$A$4:$E$54,3, FALSE),0)),"")</f>
        <v/>
      </c>
      <c r="R1011" s="273" t="str">
        <f>IF(AM1011="×", 0,IF(P1011="未入力あり","",ROUNDDOWN(ROUNDDOWN($H1011*$I1011,0)*VLOOKUP($G1011,【参考】数式用!$A$4:$E$54,4,FALSE),0)))</f>
        <v/>
      </c>
      <c r="S1011" s="366" t="str">
        <f>IF(AN1011="×", 0,IF(P1011="未入力あり","",ROUNDDOWN(ROUNDDOWN($H1011*$I1011,0)*VLOOKUP($G1011,【参考】数式用!$A$4:$E$54,5, FALSE),0)))</f>
        <v/>
      </c>
      <c r="T1011" s="369" t="s">
        <v>3907</v>
      </c>
      <c r="U1011" s="370"/>
      <c r="V1011" s="33"/>
      <c r="W1011" s="641"/>
      <c r="X1011" s="641"/>
      <c r="Y1011" s="641"/>
      <c r="Z1011" s="641"/>
      <c r="AA1011" s="641"/>
      <c r="AB1011" s="641"/>
      <c r="AC1011" s="641"/>
      <c r="AD1011" s="641"/>
      <c r="AE1011" s="641"/>
      <c r="AF1011" s="641"/>
      <c r="AG1011" s="641"/>
      <c r="AI1011" s="373" t="str">
        <f t="shared" si="114"/>
        <v/>
      </c>
      <c r="AJ1011" s="372" t="e">
        <f>VLOOKUP('別紙様式2-3（個表）'!$G1011,【参考】数式用!$P$4:$Q$54,2, FALSE)</f>
        <v>#N/A</v>
      </c>
      <c r="AK1011" s="372" t="e">
        <f>VLOOKUP('別紙様式2-3（個表）'!$G1011,【参考】数式用!$P$4:$W$54,8, FALSE)</f>
        <v>#N/A</v>
      </c>
      <c r="AL1011" s="372" t="e">
        <f>VLOOKUP('別紙様式2-3（個表）'!$G1011,【参考】数式用!$P$4:$AD$54,15, FALSE)</f>
        <v>#N/A</v>
      </c>
      <c r="AM1011" s="372" t="str">
        <f t="shared" si="115"/>
        <v/>
      </c>
      <c r="AN1011" s="372" t="str">
        <f t="shared" si="116"/>
        <v/>
      </c>
      <c r="AO1011" s="372" t="str">
        <f t="shared" si="117"/>
        <v/>
      </c>
      <c r="AP1011" s="372" t="str">
        <f>IF(G1011="", "", VLOOKUP(G1011,【参考】数式用!$A$4:$M$54,13,FALSE))</f>
        <v/>
      </c>
      <c r="AQ1011" s="46" t="str">
        <f t="shared" si="118"/>
        <v>―</v>
      </c>
    </row>
    <row r="1012" spans="1:43" ht="45" customHeight="1">
      <c r="A1012" s="114">
        <f t="shared" si="113"/>
        <v>998</v>
      </c>
      <c r="B1012" s="115" t="str">
        <f>IF(基本情報入力シート!B1055="","",基本情報入力シート!B1055)</f>
        <v/>
      </c>
      <c r="C1012" s="116" t="str">
        <f>IF(基本情報入力シート!L1055="","",基本情報入力シート!L1055)</f>
        <v/>
      </c>
      <c r="D1012" s="116" t="str">
        <f>IF(基本情報入力シート!Q1055="","",基本情報入力シート!Q1055)</f>
        <v>愛知県</v>
      </c>
      <c r="E1012" s="116" t="str">
        <f>IF(基本情報入力シート!V1055="","",基本情報入力シート!V1055)</f>
        <v/>
      </c>
      <c r="F1012" s="116" t="str">
        <f>IF(基本情報入力シート!W1055="","",基本情報入力シート!W1055)</f>
        <v>事業所番号及びサービス名を入力してください。</v>
      </c>
      <c r="G1012" s="116" t="str">
        <f>IF(基本情報入力シート!Z1055="","",基本情報入力シート!Z1055)</f>
        <v/>
      </c>
      <c r="H1012" s="224" t="str">
        <f>IF(基本情報入力シート!AD1055="","",基本情報入力シート!AD1055)</f>
        <v/>
      </c>
      <c r="I1012" s="362" t="str">
        <f>IF(基本情報入力シート!AE1055="","",基本情報入力シート!AE1055)</f>
        <v/>
      </c>
      <c r="J1012" s="487"/>
      <c r="K1012" s="491"/>
      <c r="L1012" s="490"/>
      <c r="M1012" s="363" t="str">
        <f>IF(G1012="", "", VLOOKUP(AO1012,【参考】数式用!$AZ$3:$BA$6, 2, FALSE))</f>
        <v/>
      </c>
      <c r="N1012" s="364" t="str">
        <f>IF(G1012="","",VLOOKUP(G1012,【参考】数式用!$A$4:$L$54,MATCH('別紙様式2-3（個表）'!M1012,【参考】数式用!$J$3:$L$3,0)+9,FALSE))</f>
        <v/>
      </c>
      <c r="O1012" s="497" t="s">
        <v>2396</v>
      </c>
      <c r="P1012" s="365" t="str">
        <f t="shared" si="112"/>
        <v>未入力あり</v>
      </c>
      <c r="Q1012" s="273" t="str">
        <f>IFERROR(IF(P1012="未入力あり","",ROUNDDOWN(ROUNDDOWN($H1012*$I1012,0)*VLOOKUP($G1012,【参考】数式用!$A$4:$E$54,3, FALSE),0)),"")</f>
        <v/>
      </c>
      <c r="R1012" s="273" t="str">
        <f>IF(AM1012="×", 0,IF(P1012="未入力あり","",ROUNDDOWN(ROUNDDOWN($H1012*$I1012,0)*VLOOKUP($G1012,【参考】数式用!$A$4:$E$54,4,FALSE),0)))</f>
        <v/>
      </c>
      <c r="S1012" s="366" t="str">
        <f>IF(AN1012="×", 0,IF(P1012="未入力あり","",ROUNDDOWN(ROUNDDOWN($H1012*$I1012,0)*VLOOKUP($G1012,【参考】数式用!$A$4:$E$54,5, FALSE),0)))</f>
        <v/>
      </c>
      <c r="T1012" s="369" t="s">
        <v>3907</v>
      </c>
      <c r="U1012" s="370"/>
      <c r="V1012" s="33"/>
      <c r="W1012" s="641"/>
      <c r="X1012" s="641"/>
      <c r="Y1012" s="641"/>
      <c r="Z1012" s="641"/>
      <c r="AA1012" s="641"/>
      <c r="AB1012" s="641"/>
      <c r="AC1012" s="641"/>
      <c r="AD1012" s="641"/>
      <c r="AE1012" s="641"/>
      <c r="AF1012" s="641"/>
      <c r="AG1012" s="641"/>
      <c r="AI1012" s="373" t="str">
        <f t="shared" si="114"/>
        <v/>
      </c>
      <c r="AJ1012" s="372" t="e">
        <f>VLOOKUP('別紙様式2-3（個表）'!$G1012,【参考】数式用!$P$4:$Q$54,2, FALSE)</f>
        <v>#N/A</v>
      </c>
      <c r="AK1012" s="372" t="e">
        <f>VLOOKUP('別紙様式2-3（個表）'!$G1012,【参考】数式用!$P$4:$W$54,8, FALSE)</f>
        <v>#N/A</v>
      </c>
      <c r="AL1012" s="372" t="e">
        <f>VLOOKUP('別紙様式2-3（個表）'!$G1012,【参考】数式用!$P$4:$AD$54,15, FALSE)</f>
        <v>#N/A</v>
      </c>
      <c r="AM1012" s="372" t="str">
        <f t="shared" si="115"/>
        <v/>
      </c>
      <c r="AN1012" s="372" t="str">
        <f t="shared" si="116"/>
        <v/>
      </c>
      <c r="AO1012" s="372" t="str">
        <f t="shared" si="117"/>
        <v/>
      </c>
      <c r="AP1012" s="372" t="str">
        <f>IF(G1012="", "", VLOOKUP(G1012,【参考】数式用!$A$4:$M$54,13,FALSE))</f>
        <v/>
      </c>
      <c r="AQ1012" s="46" t="str">
        <f t="shared" si="118"/>
        <v>―</v>
      </c>
    </row>
    <row r="1013" spans="1:43" ht="45" customHeight="1">
      <c r="A1013" s="114">
        <f t="shared" si="113"/>
        <v>999</v>
      </c>
      <c r="B1013" s="115" t="str">
        <f>IF(基本情報入力シート!B1056="","",基本情報入力シート!B1056)</f>
        <v/>
      </c>
      <c r="C1013" s="116" t="str">
        <f>IF(基本情報入力シート!L1056="","",基本情報入力シート!L1056)</f>
        <v/>
      </c>
      <c r="D1013" s="116" t="str">
        <f>IF(基本情報入力シート!Q1056="","",基本情報入力シート!Q1056)</f>
        <v>愛知県</v>
      </c>
      <c r="E1013" s="116" t="str">
        <f>IF(基本情報入力シート!V1056="","",基本情報入力シート!V1056)</f>
        <v/>
      </c>
      <c r="F1013" s="116" t="str">
        <f>IF(基本情報入力シート!W1056="","",基本情報入力シート!W1056)</f>
        <v>事業所番号及びサービス名を入力してください。</v>
      </c>
      <c r="G1013" s="116" t="str">
        <f>IF(基本情報入力シート!Z1056="","",基本情報入力シート!Z1056)</f>
        <v/>
      </c>
      <c r="H1013" s="224" t="str">
        <f>IF(基本情報入力シート!AD1056="","",基本情報入力シート!AD1056)</f>
        <v/>
      </c>
      <c r="I1013" s="362" t="str">
        <f>IF(基本情報入力シート!AE1056="","",基本情報入力シート!AE1056)</f>
        <v/>
      </c>
      <c r="J1013" s="487"/>
      <c r="K1013" s="491"/>
      <c r="L1013" s="490"/>
      <c r="M1013" s="363" t="str">
        <f>IF(G1013="", "", VLOOKUP(AO1013,【参考】数式用!$AZ$3:$BA$6, 2, FALSE))</f>
        <v/>
      </c>
      <c r="N1013" s="364" t="str">
        <f>IF(G1013="","",VLOOKUP(G1013,【参考】数式用!$A$4:$L$54,MATCH('別紙様式2-3（個表）'!M1013,【参考】数式用!$J$3:$L$3,0)+9,FALSE))</f>
        <v/>
      </c>
      <c r="O1013" s="497" t="s">
        <v>2396</v>
      </c>
      <c r="P1013" s="365" t="str">
        <f t="shared" si="112"/>
        <v>未入力あり</v>
      </c>
      <c r="Q1013" s="273" t="str">
        <f>IFERROR(IF(P1013="未入力あり","",ROUNDDOWN(ROUNDDOWN($H1013*$I1013,0)*VLOOKUP($G1013,【参考】数式用!$A$4:$E$54,3, FALSE),0)),"")</f>
        <v/>
      </c>
      <c r="R1013" s="273" t="str">
        <f>IF(AM1013="×", 0,IF(P1013="未入力あり","",ROUNDDOWN(ROUNDDOWN($H1013*$I1013,0)*VLOOKUP($G1013,【参考】数式用!$A$4:$E$54,4,FALSE),0)))</f>
        <v/>
      </c>
      <c r="S1013" s="366" t="str">
        <f>IF(AN1013="×", 0,IF(P1013="未入力あり","",ROUNDDOWN(ROUNDDOWN($H1013*$I1013,0)*VLOOKUP($G1013,【参考】数式用!$A$4:$E$54,5, FALSE),0)))</f>
        <v/>
      </c>
      <c r="T1013" s="369" t="s">
        <v>3907</v>
      </c>
      <c r="U1013" s="370"/>
      <c r="V1013" s="33"/>
      <c r="W1013" s="641"/>
      <c r="X1013" s="641"/>
      <c r="Y1013" s="641"/>
      <c r="Z1013" s="641"/>
      <c r="AA1013" s="641"/>
      <c r="AB1013" s="641"/>
      <c r="AC1013" s="641"/>
      <c r="AD1013" s="641"/>
      <c r="AE1013" s="641"/>
      <c r="AF1013" s="641"/>
      <c r="AG1013" s="641"/>
      <c r="AI1013" s="373" t="str">
        <f t="shared" si="114"/>
        <v/>
      </c>
      <c r="AJ1013" s="372" t="e">
        <f>VLOOKUP('別紙様式2-3（個表）'!$G1013,【参考】数式用!$P$4:$Q$54,2, FALSE)</f>
        <v>#N/A</v>
      </c>
      <c r="AK1013" s="372" t="e">
        <f>VLOOKUP('別紙様式2-3（個表）'!$G1013,【参考】数式用!$P$4:$W$54,8, FALSE)</f>
        <v>#N/A</v>
      </c>
      <c r="AL1013" s="372" t="e">
        <f>VLOOKUP('別紙様式2-3（個表）'!$G1013,【参考】数式用!$P$4:$AD$54,15, FALSE)</f>
        <v>#N/A</v>
      </c>
      <c r="AM1013" s="372" t="str">
        <f t="shared" si="115"/>
        <v/>
      </c>
      <c r="AN1013" s="372" t="str">
        <f t="shared" si="116"/>
        <v/>
      </c>
      <c r="AO1013" s="372" t="str">
        <f t="shared" si="117"/>
        <v/>
      </c>
      <c r="AP1013" s="372" t="str">
        <f>IF(G1013="", "", VLOOKUP(G1013,【参考】数式用!$A$4:$M$54,13,FALSE))</f>
        <v/>
      </c>
      <c r="AQ1013" s="46" t="str">
        <f t="shared" si="118"/>
        <v>―</v>
      </c>
    </row>
    <row r="1014" spans="1:43" ht="45" customHeight="1">
      <c r="A1014" s="114">
        <f t="shared" si="113"/>
        <v>1000</v>
      </c>
      <c r="B1014" s="115" t="str">
        <f>IF(基本情報入力シート!B1057="","",基本情報入力シート!B1057)</f>
        <v/>
      </c>
      <c r="C1014" s="116" t="str">
        <f>IF(基本情報入力シート!L1057="","",基本情報入力シート!L1057)</f>
        <v/>
      </c>
      <c r="D1014" s="116" t="str">
        <f>IF(基本情報入力シート!Q1057="","",基本情報入力シート!Q1057)</f>
        <v>愛知県</v>
      </c>
      <c r="E1014" s="116" t="str">
        <f>IF(基本情報入力シート!V1057="","",基本情報入力シート!V1057)</f>
        <v/>
      </c>
      <c r="F1014" s="116" t="str">
        <f>IF(基本情報入力シート!W1057="","",基本情報入力シート!W1057)</f>
        <v>事業所番号及びサービス名を入力してください。</v>
      </c>
      <c r="G1014" s="116" t="str">
        <f>IF(基本情報入力シート!Z1057="","",基本情報入力シート!Z1057)</f>
        <v/>
      </c>
      <c r="H1014" s="224" t="str">
        <f>IF(基本情報入力シート!AD1057="","",基本情報入力シート!AD1057)</f>
        <v/>
      </c>
      <c r="I1014" s="362" t="str">
        <f>IF(基本情報入力シート!AE1057="","",基本情報入力シート!AE1057)</f>
        <v/>
      </c>
      <c r="J1014" s="487"/>
      <c r="K1014" s="491"/>
      <c r="L1014" s="490"/>
      <c r="M1014" s="363" t="str">
        <f>IF(G1014="", "", VLOOKUP(AO1014,【参考】数式用!$AZ$3:$BA$6, 2, FALSE))</f>
        <v/>
      </c>
      <c r="N1014" s="364" t="str">
        <f>IF(G1014="","",VLOOKUP(G1014,【参考】数式用!$A$4:$L$54,MATCH('別紙様式2-3（個表）'!M1014,【参考】数式用!$J$3:$L$3,0)+9,FALSE))</f>
        <v/>
      </c>
      <c r="O1014" s="497" t="s">
        <v>2396</v>
      </c>
      <c r="P1014" s="365" t="str">
        <f t="shared" si="16"/>
        <v>未入力あり</v>
      </c>
      <c r="Q1014" s="273" t="str">
        <f>IFERROR(IF(P1014="未入力あり","",ROUNDDOWN(ROUNDDOWN($H1014*$I1014,0)*VLOOKUP($G1014,【参考】数式用!$A$4:$E$54,3, FALSE),0)),"")</f>
        <v/>
      </c>
      <c r="R1014" s="273" t="str">
        <f>IF(AM1014="×", 0,IF(P1014="未入力あり","",ROUNDDOWN(ROUNDDOWN($H1014*$I1014,0)*VLOOKUP($G1014,【参考】数式用!$A$4:$E$54,4,FALSE),0)))</f>
        <v/>
      </c>
      <c r="S1014" s="366" t="str">
        <f>IF(AN1014="×", 0,IF(P1014="未入力あり","",ROUNDDOWN(ROUNDDOWN($H1014*$I1014,0)*VLOOKUP($G1014,【参考】数式用!$A$4:$E$54,5, FALSE),0)))</f>
        <v/>
      </c>
      <c r="T1014" s="369" t="s">
        <v>3907</v>
      </c>
      <c r="U1014" s="370"/>
      <c r="V1014" s="33"/>
      <c r="W1014" s="641"/>
      <c r="X1014" s="641"/>
      <c r="Y1014" s="641"/>
      <c r="Z1014" s="641"/>
      <c r="AA1014" s="641"/>
      <c r="AB1014" s="641"/>
      <c r="AC1014" s="641"/>
      <c r="AD1014" s="641"/>
      <c r="AE1014" s="641"/>
      <c r="AF1014" s="641"/>
      <c r="AG1014" s="641"/>
      <c r="AI1014" s="373" t="str">
        <f t="shared" si="11"/>
        <v/>
      </c>
      <c r="AJ1014" s="372" t="e">
        <f>VLOOKUP('別紙様式2-3（個表）'!$G1014,【参考】数式用!$P$4:$Q$54,2, FALSE)</f>
        <v>#N/A</v>
      </c>
      <c r="AK1014" s="372" t="e">
        <f>VLOOKUP('別紙様式2-3（個表）'!$G1014,【参考】数式用!$P$4:$W$54,8, FALSE)</f>
        <v>#N/A</v>
      </c>
      <c r="AL1014" s="372" t="e">
        <f>VLOOKUP('別紙様式2-3（個表）'!$G1014,【参考】数式用!$P$4:$AD$54,15, FALSE)</f>
        <v>#N/A</v>
      </c>
      <c r="AM1014" s="372" t="str">
        <f t="shared" si="12"/>
        <v/>
      </c>
      <c r="AN1014" s="372" t="str">
        <f t="shared" si="13"/>
        <v/>
      </c>
      <c r="AO1014" s="372" t="str">
        <f t="shared" si="18"/>
        <v/>
      </c>
      <c r="AP1014" s="372" t="str">
        <f>IF(G1014="", "", VLOOKUP(G1014,【参考】数式用!$A$4:$M$54,13,FALSE))</f>
        <v/>
      </c>
      <c r="AQ1014" s="46" t="str">
        <f t="shared" si="15"/>
        <v>―</v>
      </c>
    </row>
  </sheetData>
  <sheetProtection algorithmName="SHA-512" hashValue="nUUj+N00gLmsM33UAkbV2OisncNdrGZ7l2swNNN84v8ZDIGzCmmJp3w9G5J9SEh0t7474jm9TVAFQzMq7nZrkQ==" saltValue="WeTtYz8egWUk75LZGPFLfQ==" spinCount="100000" sheet="1" objects="1" scenarios="1"/>
  <dataConsolidate/>
  <mergeCells count="1040">
    <mergeCell ref="W1011:AG1011"/>
    <mergeCell ref="W1012:AG1012"/>
    <mergeCell ref="W1013:AG1013"/>
    <mergeCell ref="W1002:AG1002"/>
    <mergeCell ref="W1003:AG1003"/>
    <mergeCell ref="W1004:AG1004"/>
    <mergeCell ref="W1005:AG1005"/>
    <mergeCell ref="W1006:AG1006"/>
    <mergeCell ref="W1007:AG1007"/>
    <mergeCell ref="W1008:AG1008"/>
    <mergeCell ref="W1009:AG1009"/>
    <mergeCell ref="W1010:AG1010"/>
    <mergeCell ref="W993:AG993"/>
    <mergeCell ref="W994:AG994"/>
    <mergeCell ref="W995:AG995"/>
    <mergeCell ref="W996:AG996"/>
    <mergeCell ref="W997:AG997"/>
    <mergeCell ref="W998:AG998"/>
    <mergeCell ref="W999:AG999"/>
    <mergeCell ref="W1000:AG1000"/>
    <mergeCell ref="W1001:AG1001"/>
    <mergeCell ref="W984:AG984"/>
    <mergeCell ref="W985:AG985"/>
    <mergeCell ref="W986:AG986"/>
    <mergeCell ref="W987:AG987"/>
    <mergeCell ref="W988:AG988"/>
    <mergeCell ref="W989:AG989"/>
    <mergeCell ref="W990:AG990"/>
    <mergeCell ref="W991:AG991"/>
    <mergeCell ref="W992:AG992"/>
    <mergeCell ref="W975:AG975"/>
    <mergeCell ref="W976:AG976"/>
    <mergeCell ref="W977:AG977"/>
    <mergeCell ref="W978:AG978"/>
    <mergeCell ref="W979:AG979"/>
    <mergeCell ref="W980:AG980"/>
    <mergeCell ref="W981:AG981"/>
    <mergeCell ref="W982:AG982"/>
    <mergeCell ref="W983:AG983"/>
    <mergeCell ref="W966:AG966"/>
    <mergeCell ref="W967:AG967"/>
    <mergeCell ref="W968:AG968"/>
    <mergeCell ref="W969:AG969"/>
    <mergeCell ref="W970:AG970"/>
    <mergeCell ref="W971:AG971"/>
    <mergeCell ref="W972:AG972"/>
    <mergeCell ref="W973:AG973"/>
    <mergeCell ref="W974:AG974"/>
    <mergeCell ref="W957:AG957"/>
    <mergeCell ref="W958:AG958"/>
    <mergeCell ref="W959:AG959"/>
    <mergeCell ref="W960:AG960"/>
    <mergeCell ref="W961:AG961"/>
    <mergeCell ref="W962:AG962"/>
    <mergeCell ref="W963:AG963"/>
    <mergeCell ref="W964:AG964"/>
    <mergeCell ref="W965:AG965"/>
    <mergeCell ref="W948:AG948"/>
    <mergeCell ref="W949:AG949"/>
    <mergeCell ref="W950:AG950"/>
    <mergeCell ref="W951:AG951"/>
    <mergeCell ref="W952:AG952"/>
    <mergeCell ref="W953:AG953"/>
    <mergeCell ref="W954:AG954"/>
    <mergeCell ref="W955:AG955"/>
    <mergeCell ref="W956:AG956"/>
    <mergeCell ref="W939:AG939"/>
    <mergeCell ref="W940:AG940"/>
    <mergeCell ref="W941:AG941"/>
    <mergeCell ref="W942:AG942"/>
    <mergeCell ref="W943:AG943"/>
    <mergeCell ref="W944:AG944"/>
    <mergeCell ref="W945:AG945"/>
    <mergeCell ref="W946:AG946"/>
    <mergeCell ref="W947:AG947"/>
    <mergeCell ref="W930:AG930"/>
    <mergeCell ref="W931:AG931"/>
    <mergeCell ref="W932:AG932"/>
    <mergeCell ref="W933:AG933"/>
    <mergeCell ref="W934:AG934"/>
    <mergeCell ref="W935:AG935"/>
    <mergeCell ref="W936:AG936"/>
    <mergeCell ref="W937:AG937"/>
    <mergeCell ref="W938:AG938"/>
    <mergeCell ref="W921:AG921"/>
    <mergeCell ref="W922:AG922"/>
    <mergeCell ref="W923:AG923"/>
    <mergeCell ref="W924:AG924"/>
    <mergeCell ref="W925:AG925"/>
    <mergeCell ref="W926:AG926"/>
    <mergeCell ref="W927:AG927"/>
    <mergeCell ref="W928:AG928"/>
    <mergeCell ref="W929:AG929"/>
    <mergeCell ref="W912:AG912"/>
    <mergeCell ref="W913:AG913"/>
    <mergeCell ref="W914:AG914"/>
    <mergeCell ref="W915:AG915"/>
    <mergeCell ref="W916:AG916"/>
    <mergeCell ref="W917:AG917"/>
    <mergeCell ref="W918:AG918"/>
    <mergeCell ref="W919:AG919"/>
    <mergeCell ref="W920:AG920"/>
    <mergeCell ref="W903:AG903"/>
    <mergeCell ref="W904:AG904"/>
    <mergeCell ref="W905:AG905"/>
    <mergeCell ref="W906:AG906"/>
    <mergeCell ref="W907:AG907"/>
    <mergeCell ref="W908:AG908"/>
    <mergeCell ref="W909:AG909"/>
    <mergeCell ref="W910:AG910"/>
    <mergeCell ref="W911:AG911"/>
    <mergeCell ref="W894:AG894"/>
    <mergeCell ref="W895:AG895"/>
    <mergeCell ref="W896:AG896"/>
    <mergeCell ref="W897:AG897"/>
    <mergeCell ref="W898:AG898"/>
    <mergeCell ref="W899:AG899"/>
    <mergeCell ref="W900:AG900"/>
    <mergeCell ref="W901:AG901"/>
    <mergeCell ref="W902:AG902"/>
    <mergeCell ref="W885:AG885"/>
    <mergeCell ref="W886:AG886"/>
    <mergeCell ref="W887:AG887"/>
    <mergeCell ref="W888:AG888"/>
    <mergeCell ref="W889:AG889"/>
    <mergeCell ref="W890:AG890"/>
    <mergeCell ref="W891:AG891"/>
    <mergeCell ref="W892:AG892"/>
    <mergeCell ref="W893:AG893"/>
    <mergeCell ref="W876:AG876"/>
    <mergeCell ref="W877:AG877"/>
    <mergeCell ref="W878:AG878"/>
    <mergeCell ref="W879:AG879"/>
    <mergeCell ref="W880:AG880"/>
    <mergeCell ref="W881:AG881"/>
    <mergeCell ref="W882:AG882"/>
    <mergeCell ref="W883:AG883"/>
    <mergeCell ref="W884:AG884"/>
    <mergeCell ref="W867:AG867"/>
    <mergeCell ref="W868:AG868"/>
    <mergeCell ref="W869:AG869"/>
    <mergeCell ref="W870:AG870"/>
    <mergeCell ref="W871:AG871"/>
    <mergeCell ref="W872:AG872"/>
    <mergeCell ref="W873:AG873"/>
    <mergeCell ref="W874:AG874"/>
    <mergeCell ref="W875:AG875"/>
    <mergeCell ref="W858:AG858"/>
    <mergeCell ref="W859:AG859"/>
    <mergeCell ref="W860:AG860"/>
    <mergeCell ref="W861:AG861"/>
    <mergeCell ref="W862:AG862"/>
    <mergeCell ref="W863:AG863"/>
    <mergeCell ref="W864:AG864"/>
    <mergeCell ref="W865:AG865"/>
    <mergeCell ref="W866:AG866"/>
    <mergeCell ref="W849:AG849"/>
    <mergeCell ref="W850:AG850"/>
    <mergeCell ref="W851:AG851"/>
    <mergeCell ref="W852:AG852"/>
    <mergeCell ref="W853:AG853"/>
    <mergeCell ref="W854:AG854"/>
    <mergeCell ref="W855:AG855"/>
    <mergeCell ref="W856:AG856"/>
    <mergeCell ref="W857:AG857"/>
    <mergeCell ref="W840:AG840"/>
    <mergeCell ref="W841:AG841"/>
    <mergeCell ref="W842:AG842"/>
    <mergeCell ref="W843:AG843"/>
    <mergeCell ref="W844:AG844"/>
    <mergeCell ref="W845:AG845"/>
    <mergeCell ref="W846:AG846"/>
    <mergeCell ref="W847:AG847"/>
    <mergeCell ref="W848:AG848"/>
    <mergeCell ref="W831:AG831"/>
    <mergeCell ref="W832:AG832"/>
    <mergeCell ref="W833:AG833"/>
    <mergeCell ref="W834:AG834"/>
    <mergeCell ref="W835:AG835"/>
    <mergeCell ref="W836:AG836"/>
    <mergeCell ref="W837:AG837"/>
    <mergeCell ref="W838:AG838"/>
    <mergeCell ref="W839:AG839"/>
    <mergeCell ref="W822:AG822"/>
    <mergeCell ref="W823:AG823"/>
    <mergeCell ref="W824:AG824"/>
    <mergeCell ref="W825:AG825"/>
    <mergeCell ref="W826:AG826"/>
    <mergeCell ref="W827:AG827"/>
    <mergeCell ref="W828:AG828"/>
    <mergeCell ref="W829:AG829"/>
    <mergeCell ref="W830:AG830"/>
    <mergeCell ref="W813:AG813"/>
    <mergeCell ref="W814:AG814"/>
    <mergeCell ref="W815:AG815"/>
    <mergeCell ref="W816:AG816"/>
    <mergeCell ref="W817:AG817"/>
    <mergeCell ref="W818:AG818"/>
    <mergeCell ref="W819:AG819"/>
    <mergeCell ref="W820:AG820"/>
    <mergeCell ref="W821:AG821"/>
    <mergeCell ref="W804:AG804"/>
    <mergeCell ref="W805:AG805"/>
    <mergeCell ref="W806:AG806"/>
    <mergeCell ref="W807:AG807"/>
    <mergeCell ref="W808:AG808"/>
    <mergeCell ref="W809:AG809"/>
    <mergeCell ref="W810:AG810"/>
    <mergeCell ref="W811:AG811"/>
    <mergeCell ref="W812:AG812"/>
    <mergeCell ref="W795:AG795"/>
    <mergeCell ref="W796:AG796"/>
    <mergeCell ref="W797:AG797"/>
    <mergeCell ref="W798:AG798"/>
    <mergeCell ref="W799:AG799"/>
    <mergeCell ref="W800:AG800"/>
    <mergeCell ref="W801:AG801"/>
    <mergeCell ref="W802:AG802"/>
    <mergeCell ref="W803:AG803"/>
    <mergeCell ref="W786:AG786"/>
    <mergeCell ref="W787:AG787"/>
    <mergeCell ref="W788:AG788"/>
    <mergeCell ref="W789:AG789"/>
    <mergeCell ref="W790:AG790"/>
    <mergeCell ref="W791:AG791"/>
    <mergeCell ref="W792:AG792"/>
    <mergeCell ref="W793:AG793"/>
    <mergeCell ref="W794:AG794"/>
    <mergeCell ref="W777:AG777"/>
    <mergeCell ref="W778:AG778"/>
    <mergeCell ref="W779:AG779"/>
    <mergeCell ref="W780:AG780"/>
    <mergeCell ref="W781:AG781"/>
    <mergeCell ref="W782:AG782"/>
    <mergeCell ref="W783:AG783"/>
    <mergeCell ref="W784:AG784"/>
    <mergeCell ref="W785:AG785"/>
    <mergeCell ref="W768:AG768"/>
    <mergeCell ref="W769:AG769"/>
    <mergeCell ref="W770:AG770"/>
    <mergeCell ref="W771:AG771"/>
    <mergeCell ref="W772:AG772"/>
    <mergeCell ref="W773:AG773"/>
    <mergeCell ref="W774:AG774"/>
    <mergeCell ref="W775:AG775"/>
    <mergeCell ref="W776:AG776"/>
    <mergeCell ref="W759:AG759"/>
    <mergeCell ref="W760:AG760"/>
    <mergeCell ref="W761:AG761"/>
    <mergeCell ref="W762:AG762"/>
    <mergeCell ref="W763:AG763"/>
    <mergeCell ref="W764:AG764"/>
    <mergeCell ref="W765:AG765"/>
    <mergeCell ref="W766:AG766"/>
    <mergeCell ref="W767:AG767"/>
    <mergeCell ref="W750:AG750"/>
    <mergeCell ref="W751:AG751"/>
    <mergeCell ref="W752:AG752"/>
    <mergeCell ref="W753:AG753"/>
    <mergeCell ref="W754:AG754"/>
    <mergeCell ref="W755:AG755"/>
    <mergeCell ref="W756:AG756"/>
    <mergeCell ref="W757:AG757"/>
    <mergeCell ref="W758:AG758"/>
    <mergeCell ref="W741:AG741"/>
    <mergeCell ref="W742:AG742"/>
    <mergeCell ref="W743:AG743"/>
    <mergeCell ref="W744:AG744"/>
    <mergeCell ref="W745:AG745"/>
    <mergeCell ref="W746:AG746"/>
    <mergeCell ref="W747:AG747"/>
    <mergeCell ref="W748:AG748"/>
    <mergeCell ref="W749:AG749"/>
    <mergeCell ref="W732:AG732"/>
    <mergeCell ref="W733:AG733"/>
    <mergeCell ref="W734:AG734"/>
    <mergeCell ref="W735:AG735"/>
    <mergeCell ref="W736:AG736"/>
    <mergeCell ref="W737:AG737"/>
    <mergeCell ref="W738:AG738"/>
    <mergeCell ref="W739:AG739"/>
    <mergeCell ref="W740:AG740"/>
    <mergeCell ref="W723:AG723"/>
    <mergeCell ref="W724:AG724"/>
    <mergeCell ref="W725:AG725"/>
    <mergeCell ref="W726:AG726"/>
    <mergeCell ref="W727:AG727"/>
    <mergeCell ref="W728:AG728"/>
    <mergeCell ref="W729:AG729"/>
    <mergeCell ref="W730:AG730"/>
    <mergeCell ref="W731:AG731"/>
    <mergeCell ref="W714:AG714"/>
    <mergeCell ref="W715:AG715"/>
    <mergeCell ref="W716:AG716"/>
    <mergeCell ref="W717:AG717"/>
    <mergeCell ref="W718:AG718"/>
    <mergeCell ref="W719:AG719"/>
    <mergeCell ref="W720:AG720"/>
    <mergeCell ref="W721:AG721"/>
    <mergeCell ref="W722:AG722"/>
    <mergeCell ref="W705:AG705"/>
    <mergeCell ref="W706:AG706"/>
    <mergeCell ref="W707:AG707"/>
    <mergeCell ref="W708:AG708"/>
    <mergeCell ref="W709:AG709"/>
    <mergeCell ref="W710:AG710"/>
    <mergeCell ref="W711:AG711"/>
    <mergeCell ref="W712:AG712"/>
    <mergeCell ref="W713:AG713"/>
    <mergeCell ref="W696:AG696"/>
    <mergeCell ref="W697:AG697"/>
    <mergeCell ref="W698:AG698"/>
    <mergeCell ref="W699:AG699"/>
    <mergeCell ref="W700:AG700"/>
    <mergeCell ref="W701:AG701"/>
    <mergeCell ref="W702:AG702"/>
    <mergeCell ref="W703:AG703"/>
    <mergeCell ref="W704:AG704"/>
    <mergeCell ref="W687:AG687"/>
    <mergeCell ref="W688:AG688"/>
    <mergeCell ref="W689:AG689"/>
    <mergeCell ref="W690:AG690"/>
    <mergeCell ref="W691:AG691"/>
    <mergeCell ref="W692:AG692"/>
    <mergeCell ref="W693:AG693"/>
    <mergeCell ref="W694:AG694"/>
    <mergeCell ref="W695:AG695"/>
    <mergeCell ref="W678:AG678"/>
    <mergeCell ref="W679:AG679"/>
    <mergeCell ref="W680:AG680"/>
    <mergeCell ref="W681:AG681"/>
    <mergeCell ref="W682:AG682"/>
    <mergeCell ref="W683:AG683"/>
    <mergeCell ref="W684:AG684"/>
    <mergeCell ref="W685:AG685"/>
    <mergeCell ref="W686:AG686"/>
    <mergeCell ref="W669:AG669"/>
    <mergeCell ref="W670:AG670"/>
    <mergeCell ref="W671:AG671"/>
    <mergeCell ref="W672:AG672"/>
    <mergeCell ref="W673:AG673"/>
    <mergeCell ref="W674:AG674"/>
    <mergeCell ref="W675:AG675"/>
    <mergeCell ref="W676:AG676"/>
    <mergeCell ref="W677:AG677"/>
    <mergeCell ref="W660:AG660"/>
    <mergeCell ref="W661:AG661"/>
    <mergeCell ref="W662:AG662"/>
    <mergeCell ref="W663:AG663"/>
    <mergeCell ref="W664:AG664"/>
    <mergeCell ref="W665:AG665"/>
    <mergeCell ref="W666:AG666"/>
    <mergeCell ref="W667:AG667"/>
    <mergeCell ref="W668:AG668"/>
    <mergeCell ref="W651:AG651"/>
    <mergeCell ref="W652:AG652"/>
    <mergeCell ref="W653:AG653"/>
    <mergeCell ref="W654:AG654"/>
    <mergeCell ref="W655:AG655"/>
    <mergeCell ref="W656:AG656"/>
    <mergeCell ref="W657:AG657"/>
    <mergeCell ref="W658:AG658"/>
    <mergeCell ref="W659:AG659"/>
    <mergeCell ref="W642:AG642"/>
    <mergeCell ref="W643:AG643"/>
    <mergeCell ref="W644:AG644"/>
    <mergeCell ref="W645:AG645"/>
    <mergeCell ref="W646:AG646"/>
    <mergeCell ref="W647:AG647"/>
    <mergeCell ref="W648:AG648"/>
    <mergeCell ref="W649:AG649"/>
    <mergeCell ref="W650:AG650"/>
    <mergeCell ref="W633:AG633"/>
    <mergeCell ref="W634:AG634"/>
    <mergeCell ref="W635:AG635"/>
    <mergeCell ref="W636:AG636"/>
    <mergeCell ref="W637:AG637"/>
    <mergeCell ref="W638:AG638"/>
    <mergeCell ref="W639:AG639"/>
    <mergeCell ref="W640:AG640"/>
    <mergeCell ref="W641:AG641"/>
    <mergeCell ref="W624:AG624"/>
    <mergeCell ref="W625:AG625"/>
    <mergeCell ref="W626:AG626"/>
    <mergeCell ref="W627:AG627"/>
    <mergeCell ref="W628:AG628"/>
    <mergeCell ref="W629:AG629"/>
    <mergeCell ref="W630:AG630"/>
    <mergeCell ref="W631:AG631"/>
    <mergeCell ref="W632:AG632"/>
    <mergeCell ref="W615:AG615"/>
    <mergeCell ref="W616:AG616"/>
    <mergeCell ref="W617:AG617"/>
    <mergeCell ref="W618:AG618"/>
    <mergeCell ref="W619:AG619"/>
    <mergeCell ref="W620:AG620"/>
    <mergeCell ref="W621:AG621"/>
    <mergeCell ref="W622:AG622"/>
    <mergeCell ref="W623:AG623"/>
    <mergeCell ref="W606:AG606"/>
    <mergeCell ref="W607:AG607"/>
    <mergeCell ref="W608:AG608"/>
    <mergeCell ref="W609:AG609"/>
    <mergeCell ref="W610:AG610"/>
    <mergeCell ref="W611:AG611"/>
    <mergeCell ref="W612:AG612"/>
    <mergeCell ref="W613:AG613"/>
    <mergeCell ref="W614:AG614"/>
    <mergeCell ref="W597:AG597"/>
    <mergeCell ref="W598:AG598"/>
    <mergeCell ref="W599:AG599"/>
    <mergeCell ref="W600:AG600"/>
    <mergeCell ref="W601:AG601"/>
    <mergeCell ref="W602:AG602"/>
    <mergeCell ref="W603:AG603"/>
    <mergeCell ref="W604:AG604"/>
    <mergeCell ref="W605:AG605"/>
    <mergeCell ref="W588:AG588"/>
    <mergeCell ref="W589:AG589"/>
    <mergeCell ref="W590:AG590"/>
    <mergeCell ref="W591:AG591"/>
    <mergeCell ref="W592:AG592"/>
    <mergeCell ref="W593:AG593"/>
    <mergeCell ref="W594:AG594"/>
    <mergeCell ref="W595:AG595"/>
    <mergeCell ref="W596:AG596"/>
    <mergeCell ref="W579:AG579"/>
    <mergeCell ref="W580:AG580"/>
    <mergeCell ref="W581:AG581"/>
    <mergeCell ref="W582:AG582"/>
    <mergeCell ref="W583:AG583"/>
    <mergeCell ref="W584:AG584"/>
    <mergeCell ref="W585:AG585"/>
    <mergeCell ref="W586:AG586"/>
    <mergeCell ref="W587:AG587"/>
    <mergeCell ref="W570:AG570"/>
    <mergeCell ref="W571:AG571"/>
    <mergeCell ref="W572:AG572"/>
    <mergeCell ref="W573:AG573"/>
    <mergeCell ref="W574:AG574"/>
    <mergeCell ref="W575:AG575"/>
    <mergeCell ref="W576:AG576"/>
    <mergeCell ref="W577:AG577"/>
    <mergeCell ref="W578:AG578"/>
    <mergeCell ref="W561:AG561"/>
    <mergeCell ref="W562:AG562"/>
    <mergeCell ref="W563:AG563"/>
    <mergeCell ref="W564:AG564"/>
    <mergeCell ref="W565:AG565"/>
    <mergeCell ref="W566:AG566"/>
    <mergeCell ref="W567:AG567"/>
    <mergeCell ref="W568:AG568"/>
    <mergeCell ref="W569:AG569"/>
    <mergeCell ref="W552:AG552"/>
    <mergeCell ref="W553:AG553"/>
    <mergeCell ref="W554:AG554"/>
    <mergeCell ref="W555:AG555"/>
    <mergeCell ref="W556:AG556"/>
    <mergeCell ref="W557:AG557"/>
    <mergeCell ref="W558:AG558"/>
    <mergeCell ref="W559:AG559"/>
    <mergeCell ref="W560:AG560"/>
    <mergeCell ref="W543:AG543"/>
    <mergeCell ref="W544:AG544"/>
    <mergeCell ref="W545:AG545"/>
    <mergeCell ref="W546:AG546"/>
    <mergeCell ref="W547:AG547"/>
    <mergeCell ref="W548:AG548"/>
    <mergeCell ref="W549:AG549"/>
    <mergeCell ref="W550:AG550"/>
    <mergeCell ref="W551:AG551"/>
    <mergeCell ref="W534:AG534"/>
    <mergeCell ref="W535:AG535"/>
    <mergeCell ref="W536:AG536"/>
    <mergeCell ref="W537:AG537"/>
    <mergeCell ref="W538:AG538"/>
    <mergeCell ref="W539:AG539"/>
    <mergeCell ref="W540:AG540"/>
    <mergeCell ref="W541:AG541"/>
    <mergeCell ref="W542:AG542"/>
    <mergeCell ref="W525:AG525"/>
    <mergeCell ref="W526:AG526"/>
    <mergeCell ref="W527:AG527"/>
    <mergeCell ref="W528:AG528"/>
    <mergeCell ref="W529:AG529"/>
    <mergeCell ref="W530:AG530"/>
    <mergeCell ref="W531:AG531"/>
    <mergeCell ref="W532:AG532"/>
    <mergeCell ref="W533:AG533"/>
    <mergeCell ref="W516:AG516"/>
    <mergeCell ref="W517:AG517"/>
    <mergeCell ref="W518:AG518"/>
    <mergeCell ref="W519:AG519"/>
    <mergeCell ref="W520:AG520"/>
    <mergeCell ref="W521:AG521"/>
    <mergeCell ref="W522:AG522"/>
    <mergeCell ref="W523:AG523"/>
    <mergeCell ref="W524:AG524"/>
    <mergeCell ref="W507:AG507"/>
    <mergeCell ref="W508:AG508"/>
    <mergeCell ref="W509:AG509"/>
    <mergeCell ref="W510:AG510"/>
    <mergeCell ref="W511:AG511"/>
    <mergeCell ref="W512:AG512"/>
    <mergeCell ref="W513:AG513"/>
    <mergeCell ref="W514:AG514"/>
    <mergeCell ref="W515:AG515"/>
    <mergeCell ref="W498:AG498"/>
    <mergeCell ref="W499:AG499"/>
    <mergeCell ref="W500:AG500"/>
    <mergeCell ref="W501:AG501"/>
    <mergeCell ref="W502:AG502"/>
    <mergeCell ref="W503:AG503"/>
    <mergeCell ref="W504:AG504"/>
    <mergeCell ref="W505:AG505"/>
    <mergeCell ref="W506:AG506"/>
    <mergeCell ref="W489:AG489"/>
    <mergeCell ref="W490:AG490"/>
    <mergeCell ref="W491:AG491"/>
    <mergeCell ref="W492:AG492"/>
    <mergeCell ref="W493:AG493"/>
    <mergeCell ref="W494:AG494"/>
    <mergeCell ref="W495:AG495"/>
    <mergeCell ref="W496:AG496"/>
    <mergeCell ref="W497:AG497"/>
    <mergeCell ref="W480:AG480"/>
    <mergeCell ref="W481:AG481"/>
    <mergeCell ref="W482:AG482"/>
    <mergeCell ref="W483:AG483"/>
    <mergeCell ref="W484:AG484"/>
    <mergeCell ref="W485:AG485"/>
    <mergeCell ref="W486:AG486"/>
    <mergeCell ref="W487:AG487"/>
    <mergeCell ref="W488:AG488"/>
    <mergeCell ref="W471:AG471"/>
    <mergeCell ref="W472:AG472"/>
    <mergeCell ref="W473:AG473"/>
    <mergeCell ref="W474:AG474"/>
    <mergeCell ref="W475:AG475"/>
    <mergeCell ref="W476:AG476"/>
    <mergeCell ref="W477:AG477"/>
    <mergeCell ref="W478:AG478"/>
    <mergeCell ref="W479:AG479"/>
    <mergeCell ref="W462:AG462"/>
    <mergeCell ref="W463:AG463"/>
    <mergeCell ref="W464:AG464"/>
    <mergeCell ref="W465:AG465"/>
    <mergeCell ref="W466:AG466"/>
    <mergeCell ref="W467:AG467"/>
    <mergeCell ref="W468:AG468"/>
    <mergeCell ref="W469:AG469"/>
    <mergeCell ref="W470:AG470"/>
    <mergeCell ref="W453:AG453"/>
    <mergeCell ref="W454:AG454"/>
    <mergeCell ref="W455:AG455"/>
    <mergeCell ref="W456:AG456"/>
    <mergeCell ref="W457:AG457"/>
    <mergeCell ref="W458:AG458"/>
    <mergeCell ref="W459:AG459"/>
    <mergeCell ref="W460:AG460"/>
    <mergeCell ref="W461:AG461"/>
    <mergeCell ref="W444:AG444"/>
    <mergeCell ref="W445:AG445"/>
    <mergeCell ref="W446:AG446"/>
    <mergeCell ref="W447:AG447"/>
    <mergeCell ref="W448:AG448"/>
    <mergeCell ref="W449:AG449"/>
    <mergeCell ref="W450:AG450"/>
    <mergeCell ref="W451:AG451"/>
    <mergeCell ref="W452:AG452"/>
    <mergeCell ref="W435:AG435"/>
    <mergeCell ref="W436:AG436"/>
    <mergeCell ref="W437:AG437"/>
    <mergeCell ref="W438:AG438"/>
    <mergeCell ref="W439:AG439"/>
    <mergeCell ref="W440:AG440"/>
    <mergeCell ref="W441:AG441"/>
    <mergeCell ref="W442:AG442"/>
    <mergeCell ref="W443:AG443"/>
    <mergeCell ref="W426:AG426"/>
    <mergeCell ref="W427:AG427"/>
    <mergeCell ref="W428:AG428"/>
    <mergeCell ref="W429:AG429"/>
    <mergeCell ref="W430:AG430"/>
    <mergeCell ref="W431:AG431"/>
    <mergeCell ref="W432:AG432"/>
    <mergeCell ref="W433:AG433"/>
    <mergeCell ref="W434:AG434"/>
    <mergeCell ref="W417:AG417"/>
    <mergeCell ref="W418:AG418"/>
    <mergeCell ref="W419:AG419"/>
    <mergeCell ref="W420:AG420"/>
    <mergeCell ref="W421:AG421"/>
    <mergeCell ref="W422:AG422"/>
    <mergeCell ref="W423:AG423"/>
    <mergeCell ref="W424:AG424"/>
    <mergeCell ref="W425:AG425"/>
    <mergeCell ref="W408:AG408"/>
    <mergeCell ref="W409:AG409"/>
    <mergeCell ref="W410:AG410"/>
    <mergeCell ref="W411:AG411"/>
    <mergeCell ref="W412:AG412"/>
    <mergeCell ref="W413:AG413"/>
    <mergeCell ref="W414:AG414"/>
    <mergeCell ref="W415:AG415"/>
    <mergeCell ref="W416:AG416"/>
    <mergeCell ref="W399:AG399"/>
    <mergeCell ref="W400:AG400"/>
    <mergeCell ref="W401:AG401"/>
    <mergeCell ref="W402:AG402"/>
    <mergeCell ref="W403:AG403"/>
    <mergeCell ref="W404:AG404"/>
    <mergeCell ref="W405:AG405"/>
    <mergeCell ref="W406:AG406"/>
    <mergeCell ref="W407:AG407"/>
    <mergeCell ref="W390:AG390"/>
    <mergeCell ref="W391:AG391"/>
    <mergeCell ref="W392:AG392"/>
    <mergeCell ref="W393:AG393"/>
    <mergeCell ref="W394:AG394"/>
    <mergeCell ref="W395:AG395"/>
    <mergeCell ref="W396:AG396"/>
    <mergeCell ref="W397:AG397"/>
    <mergeCell ref="W398:AG398"/>
    <mergeCell ref="W381:AG381"/>
    <mergeCell ref="W382:AG382"/>
    <mergeCell ref="W383:AG383"/>
    <mergeCell ref="W384:AG384"/>
    <mergeCell ref="W385:AG385"/>
    <mergeCell ref="W386:AG386"/>
    <mergeCell ref="W387:AG387"/>
    <mergeCell ref="W388:AG388"/>
    <mergeCell ref="W389:AG389"/>
    <mergeCell ref="W372:AG372"/>
    <mergeCell ref="W373:AG373"/>
    <mergeCell ref="W374:AG374"/>
    <mergeCell ref="W375:AG375"/>
    <mergeCell ref="W376:AG376"/>
    <mergeCell ref="W377:AG377"/>
    <mergeCell ref="W378:AG378"/>
    <mergeCell ref="W379:AG379"/>
    <mergeCell ref="W380:AG380"/>
    <mergeCell ref="W363:AG363"/>
    <mergeCell ref="W364:AG364"/>
    <mergeCell ref="W365:AG365"/>
    <mergeCell ref="W366:AG366"/>
    <mergeCell ref="W367:AG367"/>
    <mergeCell ref="W368:AG368"/>
    <mergeCell ref="W369:AG369"/>
    <mergeCell ref="W370:AG370"/>
    <mergeCell ref="W371:AG371"/>
    <mergeCell ref="W354:AG354"/>
    <mergeCell ref="W355:AG355"/>
    <mergeCell ref="W356:AG356"/>
    <mergeCell ref="W357:AG357"/>
    <mergeCell ref="W358:AG358"/>
    <mergeCell ref="W359:AG359"/>
    <mergeCell ref="W360:AG360"/>
    <mergeCell ref="W361:AG361"/>
    <mergeCell ref="W362:AG362"/>
    <mergeCell ref="W345:AG345"/>
    <mergeCell ref="W346:AG346"/>
    <mergeCell ref="W347:AG347"/>
    <mergeCell ref="W348:AG348"/>
    <mergeCell ref="W349:AG349"/>
    <mergeCell ref="W350:AG350"/>
    <mergeCell ref="W351:AG351"/>
    <mergeCell ref="W352:AG352"/>
    <mergeCell ref="W353:AG353"/>
    <mergeCell ref="W336:AG336"/>
    <mergeCell ref="W337:AG337"/>
    <mergeCell ref="W338:AG338"/>
    <mergeCell ref="W339:AG339"/>
    <mergeCell ref="W340:AG340"/>
    <mergeCell ref="W341:AG341"/>
    <mergeCell ref="W342:AG342"/>
    <mergeCell ref="W343:AG343"/>
    <mergeCell ref="W344:AG344"/>
    <mergeCell ref="W327:AG327"/>
    <mergeCell ref="W328:AG328"/>
    <mergeCell ref="W329:AG329"/>
    <mergeCell ref="W330:AG330"/>
    <mergeCell ref="W331:AG331"/>
    <mergeCell ref="W332:AG332"/>
    <mergeCell ref="W333:AG333"/>
    <mergeCell ref="W334:AG334"/>
    <mergeCell ref="W335:AG335"/>
    <mergeCell ref="W318:AG318"/>
    <mergeCell ref="W319:AG319"/>
    <mergeCell ref="W320:AG320"/>
    <mergeCell ref="W321:AG321"/>
    <mergeCell ref="W322:AG322"/>
    <mergeCell ref="W323:AG323"/>
    <mergeCell ref="W324:AG324"/>
    <mergeCell ref="W325:AG325"/>
    <mergeCell ref="W326:AG326"/>
    <mergeCell ref="W309:AG309"/>
    <mergeCell ref="W310:AG310"/>
    <mergeCell ref="W311:AG311"/>
    <mergeCell ref="W312:AG312"/>
    <mergeCell ref="W313:AG313"/>
    <mergeCell ref="W314:AG314"/>
    <mergeCell ref="W315:AG315"/>
    <mergeCell ref="W316:AG316"/>
    <mergeCell ref="W317:AG317"/>
    <mergeCell ref="W300:AG300"/>
    <mergeCell ref="W301:AG301"/>
    <mergeCell ref="W302:AG302"/>
    <mergeCell ref="W303:AG303"/>
    <mergeCell ref="W304:AG304"/>
    <mergeCell ref="W305:AG305"/>
    <mergeCell ref="W306:AG306"/>
    <mergeCell ref="W307:AG307"/>
    <mergeCell ref="W308:AG308"/>
    <mergeCell ref="W291:AG291"/>
    <mergeCell ref="W292:AG292"/>
    <mergeCell ref="W293:AG293"/>
    <mergeCell ref="W294:AG294"/>
    <mergeCell ref="W295:AG295"/>
    <mergeCell ref="W296:AG296"/>
    <mergeCell ref="W297:AG297"/>
    <mergeCell ref="W298:AG298"/>
    <mergeCell ref="W299:AG299"/>
    <mergeCell ref="W282:AG282"/>
    <mergeCell ref="W283:AG283"/>
    <mergeCell ref="W284:AG284"/>
    <mergeCell ref="W285:AG285"/>
    <mergeCell ref="W286:AG286"/>
    <mergeCell ref="W287:AG287"/>
    <mergeCell ref="W288:AG288"/>
    <mergeCell ref="W289:AG289"/>
    <mergeCell ref="W290:AG290"/>
    <mergeCell ref="W273:AG273"/>
    <mergeCell ref="W274:AG274"/>
    <mergeCell ref="W275:AG275"/>
    <mergeCell ref="W276:AG276"/>
    <mergeCell ref="W277:AG277"/>
    <mergeCell ref="W278:AG278"/>
    <mergeCell ref="W279:AG279"/>
    <mergeCell ref="W280:AG280"/>
    <mergeCell ref="W281:AG281"/>
    <mergeCell ref="W264:AG264"/>
    <mergeCell ref="W265:AG265"/>
    <mergeCell ref="W266:AG266"/>
    <mergeCell ref="W267:AG267"/>
    <mergeCell ref="W268:AG268"/>
    <mergeCell ref="W269:AG269"/>
    <mergeCell ref="W270:AG270"/>
    <mergeCell ref="W271:AG271"/>
    <mergeCell ref="W272:AG272"/>
    <mergeCell ref="W255:AG255"/>
    <mergeCell ref="W256:AG256"/>
    <mergeCell ref="W257:AG257"/>
    <mergeCell ref="W258:AG258"/>
    <mergeCell ref="W259:AG259"/>
    <mergeCell ref="W260:AG260"/>
    <mergeCell ref="W261:AG261"/>
    <mergeCell ref="W262:AG262"/>
    <mergeCell ref="W263:AG263"/>
    <mergeCell ref="W246:AG246"/>
    <mergeCell ref="W247:AG247"/>
    <mergeCell ref="W248:AG248"/>
    <mergeCell ref="W249:AG249"/>
    <mergeCell ref="W250:AG250"/>
    <mergeCell ref="W251:AG251"/>
    <mergeCell ref="W252:AG252"/>
    <mergeCell ref="W253:AG253"/>
    <mergeCell ref="W254:AG254"/>
    <mergeCell ref="W237:AG237"/>
    <mergeCell ref="W238:AG238"/>
    <mergeCell ref="W239:AG239"/>
    <mergeCell ref="W240:AG240"/>
    <mergeCell ref="W241:AG241"/>
    <mergeCell ref="W242:AG242"/>
    <mergeCell ref="W243:AG243"/>
    <mergeCell ref="W244:AG244"/>
    <mergeCell ref="W245:AG245"/>
    <mergeCell ref="W228:AG228"/>
    <mergeCell ref="W229:AG229"/>
    <mergeCell ref="W230:AG230"/>
    <mergeCell ref="W231:AG231"/>
    <mergeCell ref="W232:AG232"/>
    <mergeCell ref="W233:AG233"/>
    <mergeCell ref="W234:AG234"/>
    <mergeCell ref="W235:AG235"/>
    <mergeCell ref="W236:AG236"/>
    <mergeCell ref="W219:AG219"/>
    <mergeCell ref="W220:AG220"/>
    <mergeCell ref="W221:AG221"/>
    <mergeCell ref="W222:AG222"/>
    <mergeCell ref="W223:AG223"/>
    <mergeCell ref="W224:AG224"/>
    <mergeCell ref="W225:AG225"/>
    <mergeCell ref="W226:AG226"/>
    <mergeCell ref="W227:AG227"/>
    <mergeCell ref="W210:AG210"/>
    <mergeCell ref="W211:AG211"/>
    <mergeCell ref="W212:AG212"/>
    <mergeCell ref="W213:AG213"/>
    <mergeCell ref="W214:AG214"/>
    <mergeCell ref="W215:AG215"/>
    <mergeCell ref="W216:AG216"/>
    <mergeCell ref="W217:AG217"/>
    <mergeCell ref="W218:AG218"/>
    <mergeCell ref="W201:AG201"/>
    <mergeCell ref="W202:AG202"/>
    <mergeCell ref="W203:AG203"/>
    <mergeCell ref="W204:AG204"/>
    <mergeCell ref="W205:AG205"/>
    <mergeCell ref="W206:AG206"/>
    <mergeCell ref="W207:AG207"/>
    <mergeCell ref="W208:AG208"/>
    <mergeCell ref="W209:AG209"/>
    <mergeCell ref="W192:AG192"/>
    <mergeCell ref="W193:AG193"/>
    <mergeCell ref="W194:AG194"/>
    <mergeCell ref="W195:AG195"/>
    <mergeCell ref="W196:AG196"/>
    <mergeCell ref="W197:AG197"/>
    <mergeCell ref="W198:AG198"/>
    <mergeCell ref="W199:AG199"/>
    <mergeCell ref="W200:AG200"/>
    <mergeCell ref="W183:AG183"/>
    <mergeCell ref="W184:AG184"/>
    <mergeCell ref="W185:AG185"/>
    <mergeCell ref="W186:AG186"/>
    <mergeCell ref="W187:AG187"/>
    <mergeCell ref="W188:AG188"/>
    <mergeCell ref="W189:AG189"/>
    <mergeCell ref="W190:AG190"/>
    <mergeCell ref="W191:AG191"/>
    <mergeCell ref="W174:AG174"/>
    <mergeCell ref="W175:AG175"/>
    <mergeCell ref="W176:AG176"/>
    <mergeCell ref="W177:AG177"/>
    <mergeCell ref="W178:AG178"/>
    <mergeCell ref="W179:AG179"/>
    <mergeCell ref="W180:AG180"/>
    <mergeCell ref="W181:AG181"/>
    <mergeCell ref="W182:AG182"/>
    <mergeCell ref="W165:AG165"/>
    <mergeCell ref="W166:AG166"/>
    <mergeCell ref="W167:AG167"/>
    <mergeCell ref="W168:AG168"/>
    <mergeCell ref="W169:AG169"/>
    <mergeCell ref="W170:AG170"/>
    <mergeCell ref="W171:AG171"/>
    <mergeCell ref="W172:AG172"/>
    <mergeCell ref="W173:AG173"/>
    <mergeCell ref="W157:AG157"/>
    <mergeCell ref="W158:AG158"/>
    <mergeCell ref="W159:AG159"/>
    <mergeCell ref="W160:AG160"/>
    <mergeCell ref="W161:AG161"/>
    <mergeCell ref="W162:AG162"/>
    <mergeCell ref="W163:AG163"/>
    <mergeCell ref="W164:AG164"/>
    <mergeCell ref="W147:AG147"/>
    <mergeCell ref="W148:AG148"/>
    <mergeCell ref="W149:AG149"/>
    <mergeCell ref="W150:AG150"/>
    <mergeCell ref="W151:AG151"/>
    <mergeCell ref="W152:AG152"/>
    <mergeCell ref="W153:AG153"/>
    <mergeCell ref="W154:AG154"/>
    <mergeCell ref="W155:AG155"/>
    <mergeCell ref="W139:AG139"/>
    <mergeCell ref="W140:AG140"/>
    <mergeCell ref="W141:AG141"/>
    <mergeCell ref="W142:AG142"/>
    <mergeCell ref="W143:AG143"/>
    <mergeCell ref="W144:AG144"/>
    <mergeCell ref="W145:AG145"/>
    <mergeCell ref="W146:AG146"/>
    <mergeCell ref="W129:AG129"/>
    <mergeCell ref="W130:AG130"/>
    <mergeCell ref="W131:AG131"/>
    <mergeCell ref="W132:AG132"/>
    <mergeCell ref="W133:AG133"/>
    <mergeCell ref="W134:AG134"/>
    <mergeCell ref="W135:AG135"/>
    <mergeCell ref="W136:AG136"/>
    <mergeCell ref="W137:AG137"/>
    <mergeCell ref="W89:AG89"/>
    <mergeCell ref="W90:AG90"/>
    <mergeCell ref="W91:AG91"/>
    <mergeCell ref="W92:AG92"/>
    <mergeCell ref="W83:AG83"/>
    <mergeCell ref="W84:AG84"/>
    <mergeCell ref="W85:AG85"/>
    <mergeCell ref="W86:AG86"/>
    <mergeCell ref="W87:AG87"/>
    <mergeCell ref="W88:AG88"/>
    <mergeCell ref="W97:AG97"/>
    <mergeCell ref="W113:AG113"/>
    <mergeCell ref="W79:AG79"/>
    <mergeCell ref="W80:AG80"/>
    <mergeCell ref="W81:AG81"/>
    <mergeCell ref="W82:AG82"/>
    <mergeCell ref="W138:AG138"/>
    <mergeCell ref="W93:AG93"/>
    <mergeCell ref="W94:AG94"/>
    <mergeCell ref="W95:AG95"/>
    <mergeCell ref="W96:AG96"/>
    <mergeCell ref="W1014:AG1014"/>
    <mergeCell ref="W108:AG108"/>
    <mergeCell ref="W109:AG109"/>
    <mergeCell ref="W110:AG110"/>
    <mergeCell ref="W111:AG111"/>
    <mergeCell ref="W112:AG112"/>
    <mergeCell ref="W103:AG103"/>
    <mergeCell ref="W104:AG104"/>
    <mergeCell ref="W105:AG105"/>
    <mergeCell ref="W106:AG106"/>
    <mergeCell ref="W107:AG107"/>
    <mergeCell ref="W98:AG98"/>
    <mergeCell ref="W99:AG99"/>
    <mergeCell ref="W100:AG100"/>
    <mergeCell ref="W101:AG101"/>
    <mergeCell ref="W102:AG102"/>
    <mergeCell ref="W114:AG114"/>
    <mergeCell ref="W115:AG115"/>
    <mergeCell ref="W116:AG116"/>
    <mergeCell ref="W117:AG117"/>
    <mergeCell ref="W118:AG118"/>
    <mergeCell ref="W119:AG119"/>
    <mergeCell ref="W120:AG120"/>
    <mergeCell ref="W121:AG121"/>
    <mergeCell ref="W122:AG122"/>
    <mergeCell ref="W123:AG123"/>
    <mergeCell ref="W124:AG124"/>
    <mergeCell ref="W125:AG125"/>
    <mergeCell ref="W126:AG126"/>
    <mergeCell ref="W127:AG127"/>
    <mergeCell ref="W128:AG128"/>
    <mergeCell ref="W156:AG156"/>
    <mergeCell ref="W58:AG58"/>
    <mergeCell ref="W59:AG59"/>
    <mergeCell ref="W38:AG38"/>
    <mergeCell ref="W39:AG39"/>
    <mergeCell ref="W57:AG57"/>
    <mergeCell ref="W53:AG53"/>
    <mergeCell ref="W63:AG63"/>
    <mergeCell ref="W64:AG64"/>
    <mergeCell ref="W65:AG65"/>
    <mergeCell ref="W66:AG66"/>
    <mergeCell ref="W67:AG67"/>
    <mergeCell ref="W78:AG78"/>
    <mergeCell ref="W52:AG52"/>
    <mergeCell ref="W43:AG43"/>
    <mergeCell ref="W44:AG44"/>
    <mergeCell ref="W45:AG45"/>
    <mergeCell ref="W46:AG46"/>
    <mergeCell ref="W47:AG47"/>
    <mergeCell ref="W61:AG61"/>
    <mergeCell ref="W62:AG62"/>
    <mergeCell ref="W60:AG60"/>
    <mergeCell ref="W73:AG73"/>
    <mergeCell ref="W68:AG68"/>
    <mergeCell ref="W69:AG69"/>
    <mergeCell ref="W70:AG70"/>
    <mergeCell ref="W71:AG71"/>
    <mergeCell ref="W72:AG72"/>
    <mergeCell ref="W74:AG74"/>
    <mergeCell ref="W75:AG75"/>
    <mergeCell ref="W76:AG76"/>
    <mergeCell ref="W77:AG77"/>
    <mergeCell ref="W16:AG16"/>
    <mergeCell ref="W17:AG17"/>
    <mergeCell ref="W33:AG33"/>
    <mergeCell ref="P13:P14"/>
    <mergeCell ref="Q13:Q14"/>
    <mergeCell ref="M12:M14"/>
    <mergeCell ref="L12:L14"/>
    <mergeCell ref="W22:AG22"/>
    <mergeCell ref="W29:AG29"/>
    <mergeCell ref="W18:AG18"/>
    <mergeCell ref="W30:AG30"/>
    <mergeCell ref="W31:AG31"/>
    <mergeCell ref="W32:AG32"/>
    <mergeCell ref="W23:AG23"/>
    <mergeCell ref="W24:AG24"/>
    <mergeCell ref="W25:AG25"/>
    <mergeCell ref="W26:AG26"/>
    <mergeCell ref="W27:AG27"/>
    <mergeCell ref="W13:AG13"/>
    <mergeCell ref="W14:AG14"/>
    <mergeCell ref="W12:AG12"/>
    <mergeCell ref="A2:B2"/>
    <mergeCell ref="C2:F2"/>
    <mergeCell ref="A12:A14"/>
    <mergeCell ref="B12:B14"/>
    <mergeCell ref="C12:C14"/>
    <mergeCell ref="F12:F14"/>
    <mergeCell ref="A4:D5"/>
    <mergeCell ref="B6:D6"/>
    <mergeCell ref="C7:D7"/>
    <mergeCell ref="C10:D10"/>
    <mergeCell ref="B7:B10"/>
    <mergeCell ref="H12:H14"/>
    <mergeCell ref="E4:E5"/>
    <mergeCell ref="G12:G14"/>
    <mergeCell ref="D12:E13"/>
    <mergeCell ref="U12:U14"/>
    <mergeCell ref="O12:O14"/>
    <mergeCell ref="R13:R14"/>
    <mergeCell ref="S13:S14"/>
    <mergeCell ref="K12:K14"/>
    <mergeCell ref="W34:AG34"/>
    <mergeCell ref="W35:AG35"/>
    <mergeCell ref="W36:AG36"/>
    <mergeCell ref="W54:AG54"/>
    <mergeCell ref="W55:AG55"/>
    <mergeCell ref="W56:AG56"/>
    <mergeCell ref="W37:AG37"/>
    <mergeCell ref="W48:AG48"/>
    <mergeCell ref="W49:AG49"/>
    <mergeCell ref="W50:AG50"/>
    <mergeCell ref="W51:AG51"/>
    <mergeCell ref="W40:AG40"/>
    <mergeCell ref="W41:AG41"/>
    <mergeCell ref="W42:AG42"/>
    <mergeCell ref="S1:V1"/>
    <mergeCell ref="I3:L9"/>
    <mergeCell ref="N12:N14"/>
    <mergeCell ref="P12:S12"/>
    <mergeCell ref="I12:I14"/>
    <mergeCell ref="T12:T14"/>
    <mergeCell ref="J12:J14"/>
    <mergeCell ref="N3:P4"/>
    <mergeCell ref="N5:P5"/>
    <mergeCell ref="N6:P7"/>
    <mergeCell ref="Q3:U4"/>
    <mergeCell ref="Q5:U5"/>
    <mergeCell ref="Q6:U7"/>
    <mergeCell ref="W19:AG19"/>
    <mergeCell ref="W20:AG20"/>
    <mergeCell ref="W21:AG21"/>
    <mergeCell ref="W15:AG15"/>
    <mergeCell ref="W28:AG28"/>
  </mergeCells>
  <phoneticPr fontId="14"/>
  <conditionalFormatting sqref="U15:U1014">
    <cfRule type="expression" dxfId="5" priority="5">
      <formula>T15="○"</formula>
    </cfRule>
  </conditionalFormatting>
  <dataValidations count="5">
    <dataValidation type="list" allowBlank="1" showInputMessage="1" showErrorMessage="1" sqref="T15:T1014" xr:uid="{3EFF1D26-BA11-44B9-9C96-0E36617512E8}">
      <formula1>"○,－"</formula1>
    </dataValidation>
    <dataValidation type="list" allowBlank="1" showInputMessage="1" showErrorMessage="1" sqref="U15:U1014" xr:uid="{648D8439-AE43-4DC6-AFD4-61BD02073A8E}">
      <formula1>"○, 債権譲渡をしていない"</formula1>
    </dataValidation>
    <dataValidation imeMode="halfAlpha" allowBlank="1" showInputMessage="1" showErrorMessage="1" sqref="B15:I1014" xr:uid="{72E87541-58B0-4FF7-A94A-3F65979E7F7F}"/>
    <dataValidation type="list" allowBlank="1" showInputMessage="1" showErrorMessage="1" sqref="J15:J1014" xr:uid="{2A5692EA-BBE3-4318-9A7A-7777081DAE52}">
      <formula1>INDIRECT(AJ15)</formula1>
    </dataValidation>
    <dataValidation type="list" imeMode="halfAlpha" allowBlank="1" showInputMessage="1" showErrorMessage="1" sqref="K15:L1014" xr:uid="{C489E0F8-8709-4F2C-9013-89BA9810D5FC}">
      <formula1>INDIRECT(AK15)</formula1>
    </dataValidation>
  </dataValidations>
  <pageMargins left="0.39370078740157483" right="0.39370078740157483" top="0.6692913385826772" bottom="0.62992125984251968" header="0.31496062992125984" footer="0.35433070866141736"/>
  <pageSetup paperSize="9" scale="36" fitToHeight="0" orientation="landscape"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9364E4E0-43DA-4E20-8EBB-6BA0EC13BEB1}">
          <x14:formula1>
            <xm:f>【参考】数式用!$BI$2:$BI$5</xm:f>
          </x14:formula1>
          <xm:sqref>O15:O1014</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FB3D9-7F8F-4F2A-B162-FC5330A65916}">
  <sheetPr codeName="Sheet4">
    <tabColor rgb="FFFF0000"/>
    <pageSetUpPr fitToPage="1"/>
  </sheetPr>
  <dimension ref="A1:BC116"/>
  <sheetViews>
    <sheetView view="pageBreakPreview" zoomScale="91" zoomScaleNormal="91" zoomScaleSheetLayoutView="95" workbookViewId="0">
      <selection activeCell="J1" sqref="J1"/>
    </sheetView>
  </sheetViews>
  <sheetFormatPr defaultColWidth="9" defaultRowHeight="13"/>
  <cols>
    <col min="1" max="1" width="3.453125" bestFit="1" customWidth="1"/>
    <col min="2" max="2" width="4.453125" customWidth="1"/>
    <col min="3" max="8" width="2.453125" customWidth="1"/>
    <col min="9" max="10" width="3.453125" customWidth="1"/>
    <col min="11" max="19" width="2.453125" customWidth="1"/>
    <col min="20" max="20" width="3" customWidth="1"/>
    <col min="21" max="24" width="2.453125" customWidth="1"/>
    <col min="25" max="25" width="3.6328125" customWidth="1"/>
    <col min="26" max="26" width="14.6328125" customWidth="1"/>
    <col min="27" max="29" width="2.453125" customWidth="1"/>
    <col min="30" max="30" width="4.90625" customWidth="1"/>
    <col min="31" max="32" width="2.453125" customWidth="1"/>
    <col min="33" max="33" width="6.81640625" customWidth="1"/>
    <col min="34" max="34" width="4" customWidth="1"/>
    <col min="35" max="35" width="4.08984375" customWidth="1"/>
    <col min="36" max="36" width="2.453125" customWidth="1"/>
    <col min="37" max="37" width="6.453125" customWidth="1"/>
    <col min="38" max="43" width="9.08984375" customWidth="1"/>
    <col min="44" max="44" width="9.453125" bestFit="1" customWidth="1"/>
    <col min="47" max="47" width="4.54296875" customWidth="1"/>
    <col min="49" max="52" width="9" customWidth="1"/>
    <col min="53" max="55" width="9" hidden="1" customWidth="1"/>
    <col min="56" max="56" width="0" hidden="1" customWidth="1"/>
  </cols>
  <sheetData>
    <row r="1" spans="1:48" ht="27" customHeight="1" thickBot="1">
      <c r="A1" s="36" t="s">
        <v>1961</v>
      </c>
      <c r="B1" s="38"/>
      <c r="C1" s="38"/>
      <c r="D1" s="38"/>
      <c r="E1" s="38"/>
      <c r="F1" s="38"/>
      <c r="G1" s="38"/>
      <c r="H1" s="38"/>
      <c r="I1" s="38"/>
      <c r="J1" s="38"/>
      <c r="K1" s="38"/>
      <c r="L1" s="38"/>
      <c r="M1" s="38"/>
      <c r="N1" s="38"/>
      <c r="O1" s="38"/>
      <c r="P1" s="38"/>
      <c r="Q1" s="38"/>
      <c r="R1" s="38"/>
      <c r="S1" s="38"/>
      <c r="T1" s="38"/>
      <c r="U1" s="38"/>
      <c r="V1" s="38"/>
      <c r="W1" s="33"/>
      <c r="X1" s="33"/>
      <c r="Y1" s="33"/>
      <c r="Z1" s="33"/>
      <c r="AA1" s="33"/>
      <c r="AB1" s="642" t="s">
        <v>26</v>
      </c>
      <c r="AC1" s="643"/>
      <c r="AD1" s="643"/>
      <c r="AE1" s="642" t="str">
        <f>IF(基本情報入力シート!C13&lt;&gt;"", 基本情報入力シート!C13, "")</f>
        <v>愛知県</v>
      </c>
      <c r="AF1" s="643"/>
      <c r="AG1" s="643"/>
      <c r="AH1" s="643"/>
      <c r="AI1" s="644"/>
      <c r="AJ1" s="33"/>
      <c r="AK1" s="71"/>
    </row>
    <row r="2" spans="1:48" ht="14.4" customHeight="1">
      <c r="A2" s="49" t="s">
        <v>27</v>
      </c>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row>
    <row r="3" spans="1:48" s="23" customFormat="1" ht="13.5" customHeight="1">
      <c r="A3" s="827" t="s">
        <v>4</v>
      </c>
      <c r="B3" s="828"/>
      <c r="C3" s="828"/>
      <c r="D3" s="828"/>
      <c r="E3" s="828"/>
      <c r="F3" s="829"/>
      <c r="G3" s="816" t="str">
        <f>IF(基本情報入力シート!L17="","",基本情報入力シート!L17)</f>
        <v>シャカイフクシホウジン　アイチ</v>
      </c>
      <c r="H3" s="817"/>
      <c r="I3" s="817"/>
      <c r="J3" s="817"/>
      <c r="K3" s="817"/>
      <c r="L3" s="817"/>
      <c r="M3" s="817"/>
      <c r="N3" s="817"/>
      <c r="O3" s="817"/>
      <c r="P3" s="817"/>
      <c r="Q3" s="817"/>
      <c r="R3" s="817"/>
      <c r="S3" s="817"/>
      <c r="T3" s="817"/>
      <c r="U3" s="817"/>
      <c r="V3" s="817"/>
      <c r="W3" s="817"/>
      <c r="X3" s="817"/>
      <c r="Y3" s="817"/>
      <c r="Z3" s="817"/>
      <c r="AA3" s="817"/>
      <c r="AB3" s="817"/>
      <c r="AC3" s="817"/>
      <c r="AD3" s="817"/>
      <c r="AE3" s="817"/>
      <c r="AF3" s="817"/>
      <c r="AG3" s="817"/>
      <c r="AH3" s="817"/>
      <c r="AI3" s="817"/>
      <c r="AJ3" s="50"/>
    </row>
    <row r="4" spans="1:48" s="23" customFormat="1" ht="14.25" customHeight="1">
      <c r="A4" s="830" t="s">
        <v>28</v>
      </c>
      <c r="B4" s="831"/>
      <c r="C4" s="831"/>
      <c r="D4" s="831"/>
      <c r="E4" s="831"/>
      <c r="F4" s="832"/>
      <c r="G4" s="818" t="str">
        <f>IF(基本情報入力シート!L18="","",基本情報入力シート!L18)</f>
        <v>社会福祉法人　あいち</v>
      </c>
      <c r="H4" s="819"/>
      <c r="I4" s="819"/>
      <c r="J4" s="819"/>
      <c r="K4" s="819"/>
      <c r="L4" s="819"/>
      <c r="M4" s="819"/>
      <c r="N4" s="819"/>
      <c r="O4" s="819"/>
      <c r="P4" s="819"/>
      <c r="Q4" s="819"/>
      <c r="R4" s="819"/>
      <c r="S4" s="819"/>
      <c r="T4" s="819"/>
      <c r="U4" s="819"/>
      <c r="V4" s="819"/>
      <c r="W4" s="819"/>
      <c r="X4" s="819"/>
      <c r="Y4" s="819"/>
      <c r="Z4" s="819"/>
      <c r="AA4" s="819"/>
      <c r="AB4" s="819"/>
      <c r="AC4" s="819"/>
      <c r="AD4" s="819"/>
      <c r="AE4" s="819"/>
      <c r="AF4" s="819"/>
      <c r="AG4" s="819"/>
      <c r="AH4" s="819"/>
      <c r="AI4" s="819"/>
      <c r="AJ4" s="50"/>
    </row>
    <row r="5" spans="1:48" s="23" customFormat="1" ht="12.75" customHeight="1">
      <c r="A5" s="809" t="s">
        <v>29</v>
      </c>
      <c r="B5" s="810"/>
      <c r="C5" s="810"/>
      <c r="D5" s="810"/>
      <c r="E5" s="810"/>
      <c r="F5" s="811"/>
      <c r="G5" s="55" t="s">
        <v>7</v>
      </c>
      <c r="H5" s="812" t="str">
        <f>IF(基本情報入力シート!AN20="－","",基本情報入力シート!AN20)</f>
        <v>460-0000</v>
      </c>
      <c r="I5" s="812"/>
      <c r="J5" s="812"/>
      <c r="K5" s="812"/>
      <c r="L5" s="812"/>
      <c r="M5" s="56"/>
      <c r="N5" s="57"/>
      <c r="O5" s="57"/>
      <c r="P5" s="57"/>
      <c r="Q5" s="57"/>
      <c r="R5" s="57"/>
      <c r="S5" s="57"/>
      <c r="T5" s="57"/>
      <c r="U5" s="57"/>
      <c r="V5" s="57"/>
      <c r="W5" s="57"/>
      <c r="X5" s="57"/>
      <c r="Y5" s="57"/>
      <c r="Z5" s="57"/>
      <c r="AA5" s="57"/>
      <c r="AB5" s="57"/>
      <c r="AC5" s="57"/>
      <c r="AD5" s="57"/>
      <c r="AE5" s="57"/>
      <c r="AF5" s="57"/>
      <c r="AG5" s="57"/>
      <c r="AH5" s="57"/>
      <c r="AI5" s="57"/>
      <c r="AJ5" s="38"/>
    </row>
    <row r="6" spans="1:48" s="23" customFormat="1" ht="14.4" customHeight="1">
      <c r="A6" s="776"/>
      <c r="B6" s="777"/>
      <c r="C6" s="777"/>
      <c r="D6" s="777"/>
      <c r="E6" s="777"/>
      <c r="F6" s="778"/>
      <c r="G6" s="820" t="str">
        <f>IF(基本情報入力シート!L20="","",基本情報入力シート!L20)</f>
        <v>愛知県名古屋市中区○○町□番地△</v>
      </c>
      <c r="H6" s="821"/>
      <c r="I6" s="821"/>
      <c r="J6" s="821"/>
      <c r="K6" s="821"/>
      <c r="L6" s="821"/>
      <c r="M6" s="821"/>
      <c r="N6" s="821"/>
      <c r="O6" s="821"/>
      <c r="P6" s="821"/>
      <c r="Q6" s="821"/>
      <c r="R6" s="821"/>
      <c r="S6" s="821"/>
      <c r="T6" s="821"/>
      <c r="U6" s="821"/>
      <c r="V6" s="821"/>
      <c r="W6" s="821"/>
      <c r="X6" s="821"/>
      <c r="Y6" s="821"/>
      <c r="Z6" s="821"/>
      <c r="AA6" s="821"/>
      <c r="AB6" s="821"/>
      <c r="AC6" s="821"/>
      <c r="AD6" s="821"/>
      <c r="AE6" s="821"/>
      <c r="AF6" s="821"/>
      <c r="AG6" s="821"/>
      <c r="AH6" s="821"/>
      <c r="AI6" s="821"/>
      <c r="AJ6" s="50"/>
    </row>
    <row r="7" spans="1:48" s="23" customFormat="1" ht="11.4" customHeight="1">
      <c r="A7" s="776"/>
      <c r="B7" s="777"/>
      <c r="C7" s="777"/>
      <c r="D7" s="777"/>
      <c r="E7" s="777"/>
      <c r="F7" s="778"/>
      <c r="G7" s="822" t="str">
        <f>IF(基本情報入力シート!L21="","",基本情報入力シート!L21)</f>
        <v>●●ビル■階　▲▲号室</v>
      </c>
      <c r="H7" s="823"/>
      <c r="I7" s="823"/>
      <c r="J7" s="823"/>
      <c r="K7" s="823"/>
      <c r="L7" s="823"/>
      <c r="M7" s="823"/>
      <c r="N7" s="823"/>
      <c r="O7" s="823"/>
      <c r="P7" s="823"/>
      <c r="Q7" s="823"/>
      <c r="R7" s="823"/>
      <c r="S7" s="823"/>
      <c r="T7" s="823"/>
      <c r="U7" s="823"/>
      <c r="V7" s="823"/>
      <c r="W7" s="823"/>
      <c r="X7" s="823"/>
      <c r="Y7" s="823"/>
      <c r="Z7" s="823"/>
      <c r="AA7" s="823"/>
      <c r="AB7" s="823"/>
      <c r="AC7" s="823"/>
      <c r="AD7" s="823"/>
      <c r="AE7" s="823"/>
      <c r="AF7" s="823"/>
      <c r="AG7" s="823"/>
      <c r="AH7" s="823"/>
      <c r="AI7" s="823"/>
      <c r="AJ7" s="50"/>
    </row>
    <row r="8" spans="1:48" s="23" customFormat="1" ht="13.5" customHeight="1">
      <c r="A8" s="813" t="s">
        <v>4</v>
      </c>
      <c r="B8" s="814"/>
      <c r="C8" s="814"/>
      <c r="D8" s="814"/>
      <c r="E8" s="814"/>
      <c r="F8" s="815"/>
      <c r="G8" s="836" t="str">
        <f>IF(基本情報入力シート!L25="","",基本情報入力シート!L25)</f>
        <v>シャカイホケンロウムシ　シャロウシ　タロウ（ホウジンタントウシャ：アイチ　ジロウ）</v>
      </c>
      <c r="H8" s="837"/>
      <c r="I8" s="837"/>
      <c r="J8" s="837"/>
      <c r="K8" s="837"/>
      <c r="L8" s="837"/>
      <c r="M8" s="837"/>
      <c r="N8" s="837"/>
      <c r="O8" s="837"/>
      <c r="P8" s="837"/>
      <c r="Q8" s="837"/>
      <c r="R8" s="837"/>
      <c r="S8" s="837"/>
      <c r="T8" s="837"/>
      <c r="U8" s="837"/>
      <c r="V8" s="837"/>
      <c r="W8" s="837"/>
      <c r="X8" s="837"/>
      <c r="Y8" s="837"/>
      <c r="Z8" s="837"/>
      <c r="AA8" s="837"/>
      <c r="AB8" s="837"/>
      <c r="AC8" s="837"/>
      <c r="AD8" s="837"/>
      <c r="AE8" s="837"/>
      <c r="AF8" s="837"/>
      <c r="AG8" s="837"/>
      <c r="AH8" s="837"/>
      <c r="AI8" s="837"/>
      <c r="AJ8" s="50"/>
    </row>
    <row r="9" spans="1:48" s="23" customFormat="1">
      <c r="A9" s="776" t="s">
        <v>30</v>
      </c>
      <c r="B9" s="777"/>
      <c r="C9" s="777"/>
      <c r="D9" s="777"/>
      <c r="E9" s="777"/>
      <c r="F9" s="778"/>
      <c r="G9" s="767" t="str">
        <f>IF(基本情報入力シート!L26="","",基本情報入力シート!L26)</f>
        <v>社会保険労務士　社労士　太郎（法人担当者：愛知　次郎）</v>
      </c>
      <c r="H9" s="768"/>
      <c r="I9" s="768"/>
      <c r="J9" s="768"/>
      <c r="K9" s="768"/>
      <c r="L9" s="768"/>
      <c r="M9" s="768"/>
      <c r="N9" s="768"/>
      <c r="O9" s="768"/>
      <c r="P9" s="768"/>
      <c r="Q9" s="768"/>
      <c r="R9" s="768"/>
      <c r="S9" s="768"/>
      <c r="T9" s="768"/>
      <c r="U9" s="768"/>
      <c r="V9" s="768"/>
      <c r="W9" s="768"/>
      <c r="X9" s="768"/>
      <c r="Y9" s="768"/>
      <c r="Z9" s="768"/>
      <c r="AA9" s="768"/>
      <c r="AB9" s="768"/>
      <c r="AC9" s="768"/>
      <c r="AD9" s="768"/>
      <c r="AE9" s="768"/>
      <c r="AF9" s="768"/>
      <c r="AG9" s="768"/>
      <c r="AH9" s="768"/>
      <c r="AI9" s="768"/>
      <c r="AJ9" s="50"/>
    </row>
    <row r="10" spans="1:48" s="23" customFormat="1" ht="13.5" customHeight="1">
      <c r="A10" s="779" t="s">
        <v>31</v>
      </c>
      <c r="B10" s="779"/>
      <c r="C10" s="779"/>
      <c r="D10" s="779"/>
      <c r="E10" s="779"/>
      <c r="F10" s="779"/>
      <c r="G10" s="780" t="s">
        <v>16</v>
      </c>
      <c r="H10" s="781"/>
      <c r="I10" s="781"/>
      <c r="J10" s="781"/>
      <c r="K10" s="833" t="str">
        <f>IF(基本情報入力シート!L27="","",基本情報入力シート!L27)</f>
        <v>052-000-0000</v>
      </c>
      <c r="L10" s="834"/>
      <c r="M10" s="834"/>
      <c r="N10" s="834"/>
      <c r="O10" s="834"/>
      <c r="P10" s="834"/>
      <c r="Q10" s="834"/>
      <c r="R10" s="834"/>
      <c r="S10" s="834"/>
      <c r="T10" s="835"/>
      <c r="U10" s="824" t="s">
        <v>17</v>
      </c>
      <c r="V10" s="825"/>
      <c r="W10" s="825"/>
      <c r="X10" s="826"/>
      <c r="Y10" s="833" t="str">
        <f>IF(基本情報入力シート!L28="","",基本情報入力シート!L28)</f>
        <v>aaa@aaa.com</v>
      </c>
      <c r="Z10" s="834"/>
      <c r="AA10" s="834"/>
      <c r="AB10" s="834"/>
      <c r="AC10" s="834"/>
      <c r="AD10" s="834"/>
      <c r="AE10" s="834"/>
      <c r="AF10" s="834"/>
      <c r="AG10" s="834"/>
      <c r="AH10" s="834"/>
      <c r="AI10" s="834"/>
      <c r="AJ10" s="50"/>
      <c r="AT10" s="24"/>
      <c r="AU10" s="24"/>
    </row>
    <row r="11" spans="1:48" s="23" customFormat="1" ht="7.25" customHeight="1">
      <c r="A11" s="51"/>
      <c r="B11" s="51"/>
      <c r="C11" s="51"/>
      <c r="D11" s="51"/>
      <c r="E11" s="51"/>
      <c r="F11" s="51"/>
      <c r="G11" s="51"/>
      <c r="H11" s="51"/>
      <c r="I11" s="51"/>
      <c r="J11" s="51"/>
      <c r="K11" s="51"/>
      <c r="L11" s="51"/>
      <c r="M11" s="51"/>
      <c r="N11" s="51"/>
      <c r="O11" s="51"/>
      <c r="P11" s="51"/>
      <c r="Q11" s="51"/>
      <c r="R11" s="51"/>
      <c r="S11" s="51"/>
      <c r="T11" s="51"/>
      <c r="U11" s="51"/>
      <c r="V11" s="51"/>
      <c r="W11" s="51"/>
      <c r="X11" s="51"/>
      <c r="Y11" s="51"/>
      <c r="Z11" s="51"/>
      <c r="AA11" s="51"/>
      <c r="AB11" s="51"/>
      <c r="AC11" s="51"/>
      <c r="AD11" s="51"/>
      <c r="AE11" s="51"/>
      <c r="AF11" s="51"/>
      <c r="AG11" s="51"/>
      <c r="AH11" s="51"/>
      <c r="AI11" s="51"/>
      <c r="AJ11" s="38"/>
      <c r="AT11" s="24"/>
      <c r="AU11" s="24"/>
    </row>
    <row r="12" spans="1:48" ht="23.4" customHeight="1">
      <c r="A12" s="81" t="s">
        <v>79</v>
      </c>
      <c r="B12" s="63"/>
      <c r="C12" s="63"/>
      <c r="D12" s="63"/>
      <c r="E12" s="63"/>
      <c r="F12" s="63"/>
      <c r="G12" s="63"/>
      <c r="H12" s="63"/>
      <c r="I12" s="63"/>
      <c r="J12" s="63"/>
      <c r="K12" s="63"/>
      <c r="L12" s="63"/>
      <c r="M12" s="63"/>
      <c r="N12" s="63"/>
      <c r="O12" s="64"/>
      <c r="P12" s="64"/>
      <c r="Q12" s="64"/>
      <c r="R12" s="64"/>
      <c r="S12" s="64"/>
      <c r="T12" s="64"/>
      <c r="U12" s="63"/>
      <c r="V12" s="63"/>
      <c r="W12" s="63"/>
      <c r="X12" s="63"/>
      <c r="Y12" s="63"/>
      <c r="Z12" s="63"/>
      <c r="AA12" s="63"/>
      <c r="AB12" s="63"/>
      <c r="AC12" s="63"/>
      <c r="AD12" s="63"/>
      <c r="AE12" s="63"/>
      <c r="AF12" s="63"/>
      <c r="AG12" s="63"/>
      <c r="AH12" s="33"/>
      <c r="AI12" s="33"/>
      <c r="AJ12" s="33"/>
    </row>
    <row r="13" spans="1:48" ht="23.4" customHeight="1" thickBot="1">
      <c r="A13" s="117" t="s">
        <v>32</v>
      </c>
      <c r="B13" s="838" t="s">
        <v>1914</v>
      </c>
      <c r="C13" s="838"/>
      <c r="D13" s="838"/>
      <c r="E13" s="838"/>
      <c r="F13" s="838"/>
      <c r="G13" s="838"/>
      <c r="H13" s="838"/>
      <c r="I13" s="838"/>
      <c r="J13" s="838"/>
      <c r="K13" s="838"/>
      <c r="L13" s="838"/>
      <c r="M13" s="838"/>
      <c r="N13" s="838"/>
      <c r="O13" s="838"/>
      <c r="P13" s="838"/>
      <c r="Q13" s="838"/>
      <c r="R13" s="838"/>
      <c r="S13" s="838"/>
      <c r="T13" s="838"/>
      <c r="U13" s="838"/>
      <c r="V13" s="838"/>
      <c r="W13" s="838"/>
      <c r="X13" s="838"/>
      <c r="Y13" s="838"/>
      <c r="Z13" s="838"/>
      <c r="AA13" s="838"/>
      <c r="AB13" s="838"/>
      <c r="AC13" s="838"/>
      <c r="AD13" s="838"/>
      <c r="AE13" s="838"/>
      <c r="AF13" s="838"/>
      <c r="AG13" s="838"/>
      <c r="AH13" s="838"/>
      <c r="AI13" s="838"/>
      <c r="AK13" s="196"/>
      <c r="AL13" s="196"/>
      <c r="AM13" s="196"/>
      <c r="AN13" s="196"/>
      <c r="AO13" s="196"/>
      <c r="AP13" s="196"/>
      <c r="AQ13" s="196"/>
      <c r="AR13" s="196"/>
      <c r="AS13" s="196"/>
      <c r="AT13" s="196"/>
      <c r="AU13" s="196"/>
      <c r="AV13" s="196"/>
    </row>
    <row r="14" spans="1:48" ht="18" customHeight="1" thickBot="1">
      <c r="A14" s="219"/>
      <c r="B14" s="839" t="s">
        <v>2044</v>
      </c>
      <c r="C14" s="785"/>
      <c r="D14" s="785"/>
      <c r="E14" s="785"/>
      <c r="F14" s="785"/>
      <c r="G14" s="785"/>
      <c r="H14" s="785"/>
      <c r="I14" s="785"/>
      <c r="J14" s="785"/>
      <c r="K14" s="785"/>
      <c r="L14" s="785"/>
      <c r="M14" s="785"/>
      <c r="N14" s="785"/>
      <c r="O14" s="785"/>
      <c r="P14" s="785"/>
      <c r="Q14" s="785"/>
      <c r="R14" s="785"/>
      <c r="S14" s="785"/>
      <c r="T14" s="785"/>
      <c r="U14" s="785"/>
      <c r="V14" s="785"/>
      <c r="W14" s="785"/>
      <c r="X14" s="785"/>
      <c r="Y14" s="785"/>
      <c r="Z14" s="785"/>
      <c r="AA14" s="785"/>
      <c r="AB14" s="785"/>
      <c r="AC14" s="785"/>
      <c r="AD14" s="785"/>
      <c r="AE14" s="785"/>
      <c r="AF14" s="785"/>
      <c r="AG14" s="785"/>
      <c r="AH14" s="616" t="str">
        <f>IF(G4="","",IF(COUNTIF(基本情報入力シート!AN58:AN1057,"加算対象")=COUNTIFS('別紙様式2-3（個表）'!J15:J1014,"&lt;&gt;",'別紙様式2-3（個表）'!AP15:AP1014,"加算対象"),"○","×"))</f>
        <v>○</v>
      </c>
      <c r="AI14" s="617"/>
      <c r="AJ14" s="38"/>
    </row>
    <row r="15" spans="1:48" ht="28.25" customHeight="1">
      <c r="A15" s="219"/>
      <c r="B15" s="783" t="s">
        <v>2425</v>
      </c>
      <c r="C15" s="783"/>
      <c r="D15" s="783"/>
      <c r="E15" s="783"/>
      <c r="F15" s="783"/>
      <c r="G15" s="783"/>
      <c r="H15" s="783"/>
      <c r="I15" s="783"/>
      <c r="J15" s="783"/>
      <c r="K15" s="783"/>
      <c r="L15" s="783"/>
      <c r="M15" s="783"/>
      <c r="N15" s="783"/>
      <c r="O15" s="783"/>
      <c r="P15" s="783"/>
      <c r="Q15" s="783"/>
      <c r="R15" s="783"/>
      <c r="S15" s="783"/>
      <c r="T15" s="783"/>
      <c r="U15" s="783"/>
      <c r="V15" s="783"/>
      <c r="W15" s="783"/>
      <c r="X15" s="783"/>
      <c r="Y15" s="783"/>
      <c r="Z15" s="783"/>
      <c r="AA15" s="783"/>
      <c r="AB15" s="783"/>
      <c r="AC15" s="783"/>
      <c r="AD15" s="783"/>
      <c r="AE15" s="783"/>
      <c r="AF15" s="783"/>
      <c r="AG15" s="783"/>
      <c r="AH15" s="783"/>
      <c r="AI15" s="783"/>
      <c r="AJ15" s="38"/>
    </row>
    <row r="16" spans="1:48" s="193" customFormat="1" ht="6" customHeight="1">
      <c r="A16" s="219"/>
      <c r="B16" s="195"/>
      <c r="C16" s="195"/>
      <c r="D16" s="195"/>
      <c r="E16" s="195"/>
      <c r="F16" s="195"/>
      <c r="G16" s="195"/>
      <c r="H16" s="195"/>
      <c r="I16" s="195"/>
      <c r="J16" s="195"/>
      <c r="K16" s="195"/>
      <c r="L16" s="195"/>
      <c r="M16" s="195"/>
      <c r="N16" s="195"/>
      <c r="O16" s="195"/>
      <c r="P16" s="195"/>
      <c r="Q16" s="195"/>
      <c r="R16" s="195"/>
      <c r="S16" s="195"/>
      <c r="T16" s="195"/>
      <c r="U16" s="195"/>
      <c r="V16" s="195"/>
      <c r="W16" s="195"/>
      <c r="X16" s="195"/>
      <c r="Y16" s="195"/>
      <c r="Z16" s="195"/>
      <c r="AA16" s="195"/>
      <c r="AB16" s="195"/>
      <c r="AC16" s="195"/>
      <c r="AD16" s="195"/>
      <c r="AE16" s="195"/>
      <c r="AF16" s="195"/>
      <c r="AG16" s="195"/>
      <c r="AH16" s="195"/>
      <c r="AI16" s="195"/>
      <c r="AJ16" s="195"/>
      <c r="AK16" s="280"/>
      <c r="AL16" s="280"/>
      <c r="AM16" s="280"/>
      <c r="AN16" s="280"/>
      <c r="AO16" s="280"/>
      <c r="AP16" s="280"/>
      <c r="AQ16" s="280"/>
      <c r="AR16" s="280"/>
      <c r="AS16" s="280"/>
      <c r="AT16" s="280"/>
      <c r="AU16" s="280"/>
      <c r="AV16" s="280"/>
    </row>
    <row r="17" spans="1:53" ht="27.65" customHeight="1" thickBot="1">
      <c r="A17" s="219" t="s">
        <v>33</v>
      </c>
      <c r="B17" s="430" t="s">
        <v>1915</v>
      </c>
      <c r="C17" s="195"/>
      <c r="D17" s="195"/>
      <c r="E17" s="195"/>
      <c r="F17" s="195"/>
      <c r="G17" s="195"/>
      <c r="H17" s="195"/>
      <c r="I17" s="195"/>
      <c r="J17" s="195"/>
      <c r="K17" s="195"/>
      <c r="L17" s="195"/>
      <c r="M17" s="195"/>
      <c r="N17" s="195"/>
      <c r="O17" s="195"/>
      <c r="P17" s="195"/>
      <c r="Q17" s="195"/>
      <c r="R17" s="195"/>
      <c r="S17" s="195"/>
      <c r="T17" s="195"/>
      <c r="U17" s="195"/>
      <c r="V17" s="195"/>
      <c r="W17" s="195"/>
      <c r="X17" s="195"/>
      <c r="Y17" s="195"/>
      <c r="Z17" s="195"/>
      <c r="AA17" s="195"/>
      <c r="AB17" s="195"/>
      <c r="AC17" s="195"/>
      <c r="AD17" s="195"/>
      <c r="AE17" s="195"/>
      <c r="AF17" s="195"/>
      <c r="AG17" s="195"/>
      <c r="AH17" s="195"/>
      <c r="AI17" s="195"/>
      <c r="AJ17" s="195"/>
      <c r="AK17" s="275"/>
      <c r="AL17" s="276"/>
      <c r="AM17" s="276"/>
      <c r="AN17" s="276"/>
      <c r="AO17" s="276"/>
      <c r="AP17" s="276"/>
      <c r="AQ17" s="276"/>
      <c r="AR17" s="277"/>
      <c r="AS17" s="276"/>
      <c r="AT17" s="276"/>
      <c r="AU17" s="276"/>
      <c r="AV17" s="276"/>
    </row>
    <row r="18" spans="1:53" ht="94.75" customHeight="1" thickBot="1">
      <c r="A18" s="219"/>
      <c r="B18" s="840" t="s">
        <v>2386</v>
      </c>
      <c r="C18" s="840"/>
      <c r="D18" s="840"/>
      <c r="E18" s="840"/>
      <c r="F18" s="840"/>
      <c r="G18" s="840"/>
      <c r="H18" s="840"/>
      <c r="I18" s="840"/>
      <c r="J18" s="840"/>
      <c r="K18" s="840"/>
      <c r="L18" s="840"/>
      <c r="M18" s="840"/>
      <c r="N18" s="840"/>
      <c r="O18" s="840"/>
      <c r="P18" s="840"/>
      <c r="Q18" s="840"/>
      <c r="R18" s="840"/>
      <c r="S18" s="840"/>
      <c r="T18" s="840"/>
      <c r="U18" s="840"/>
      <c r="V18" s="840"/>
      <c r="W18" s="840"/>
      <c r="X18" s="840"/>
      <c r="Y18" s="840"/>
      <c r="Z18" s="840"/>
      <c r="AA18" s="840"/>
      <c r="AB18" s="840"/>
      <c r="AC18" s="840"/>
      <c r="AD18" s="840"/>
      <c r="AE18" s="840"/>
      <c r="AF18" s="840"/>
      <c r="AG18" s="839"/>
      <c r="AH18" s="616" t="str">
        <f>IF(G4="","",IF(AND(COUNTIFS('別紙様式2-3（個表）'!K15:K1014,"要件を満たさない",'別紙様式2-3（個表）'!AP15:AP1014,"加算対象")=0,COUNTIF(基本情報入力シート!AN58:AN1057,"加算対象")=COUNTIFS('別紙様式2-3（個表）'!K15:K1014,"&lt;&gt;",'別紙様式2-3（個表）'!AP15:AP1014,"加算対象")),"○",
IF(AND(COUNTIFS('別紙様式2-3（個表）'!K15:K1014,"要件を満たさない",'別紙様式2-3（個表）'!AP15:AP1014,"加算対象")&gt;=1,COUNTIF(基本情報入力シート!AN58:AN1057,"加算対象")=COUNTIFS('別紙様式2-3（個表）'!K15:K1014,"&lt;&gt;",'別紙様式2-3（個表）'!AP15:AP1014,"加算対象")),"△","×")))</f>
        <v>○</v>
      </c>
      <c r="AI18" s="617"/>
      <c r="AJ18" s="195"/>
      <c r="AK18" s="275"/>
      <c r="AL18" s="278"/>
      <c r="AM18" s="278"/>
      <c r="AN18" s="278"/>
      <c r="AO18" s="278"/>
      <c r="AP18" s="278"/>
      <c r="AQ18" s="278"/>
      <c r="AR18" s="279"/>
      <c r="AS18" s="278"/>
      <c r="AT18" s="278"/>
      <c r="AU18" s="278"/>
      <c r="AV18" s="278"/>
    </row>
    <row r="19" spans="1:53" ht="53.4" customHeight="1">
      <c r="A19" s="219"/>
      <c r="B19" s="796" t="s">
        <v>2426</v>
      </c>
      <c r="C19" s="796"/>
      <c r="D19" s="796"/>
      <c r="E19" s="796"/>
      <c r="F19" s="796"/>
      <c r="G19" s="796"/>
      <c r="H19" s="796"/>
      <c r="I19" s="796"/>
      <c r="J19" s="796"/>
      <c r="K19" s="796"/>
      <c r="L19" s="796"/>
      <c r="M19" s="796"/>
      <c r="N19" s="796"/>
      <c r="O19" s="796"/>
      <c r="P19" s="796"/>
      <c r="Q19" s="796"/>
      <c r="R19" s="796"/>
      <c r="S19" s="796"/>
      <c r="T19" s="796"/>
      <c r="U19" s="796"/>
      <c r="V19" s="796"/>
      <c r="W19" s="796"/>
      <c r="X19" s="796"/>
      <c r="Y19" s="796"/>
      <c r="Z19" s="796"/>
      <c r="AA19" s="796"/>
      <c r="AB19" s="796"/>
      <c r="AC19" s="796"/>
      <c r="AD19" s="796"/>
      <c r="AE19" s="796"/>
      <c r="AF19" s="796"/>
      <c r="AG19" s="796"/>
      <c r="AH19" s="383"/>
      <c r="AI19" s="383"/>
      <c r="AJ19" s="195"/>
      <c r="AK19" s="275"/>
      <c r="AL19" s="278"/>
      <c r="AM19" s="278"/>
      <c r="AN19" s="278"/>
      <c r="AO19" s="278"/>
      <c r="AP19" s="278"/>
      <c r="AQ19" s="278"/>
      <c r="AR19" s="279"/>
      <c r="AS19" s="278"/>
      <c r="AT19" s="278"/>
      <c r="AU19" s="278"/>
      <c r="AV19" s="278"/>
    </row>
    <row r="20" spans="1:53" s="33" customFormat="1" ht="10.75" customHeight="1">
      <c r="A20" s="219"/>
      <c r="B20" s="216"/>
      <c r="C20" s="216"/>
      <c r="D20" s="216"/>
      <c r="E20" s="216"/>
      <c r="F20" s="216"/>
      <c r="G20" s="216"/>
      <c r="H20" s="216"/>
      <c r="I20" s="216"/>
      <c r="J20" s="216"/>
      <c r="K20" s="216"/>
      <c r="L20" s="216"/>
      <c r="M20" s="216"/>
      <c r="N20" s="216"/>
      <c r="O20" s="216"/>
      <c r="P20" s="216"/>
      <c r="Q20" s="216"/>
      <c r="R20" s="216"/>
      <c r="S20" s="216"/>
      <c r="T20" s="216"/>
      <c r="U20" s="216"/>
      <c r="V20" s="216"/>
      <c r="W20" s="216"/>
      <c r="X20" s="216"/>
      <c r="Y20" s="216"/>
      <c r="Z20" s="216"/>
      <c r="AA20" s="216"/>
      <c r="AB20" s="216"/>
      <c r="AC20" s="216"/>
      <c r="AD20" s="216"/>
      <c r="AE20" s="216"/>
      <c r="AF20" s="216"/>
      <c r="AG20" s="216"/>
      <c r="AH20" s="216"/>
      <c r="AI20" s="216"/>
      <c r="AJ20" s="195"/>
      <c r="AK20" s="275"/>
      <c r="AL20" s="278"/>
      <c r="AM20" s="278"/>
      <c r="AN20" s="278"/>
      <c r="AO20" s="278"/>
      <c r="AP20" s="278"/>
      <c r="AQ20" s="278"/>
      <c r="AR20" s="279"/>
      <c r="AS20" s="278"/>
      <c r="AT20" s="278"/>
      <c r="AU20" s="278"/>
      <c r="AV20" s="278"/>
    </row>
    <row r="21" spans="1:53" ht="27" customHeight="1" thickBot="1">
      <c r="A21" s="219" t="s">
        <v>34</v>
      </c>
      <c r="B21" s="244" t="s">
        <v>2413</v>
      </c>
      <c r="C21" s="194"/>
      <c r="D21" s="194"/>
      <c r="E21" s="194"/>
      <c r="F21" s="194"/>
      <c r="G21" s="194"/>
      <c r="H21" s="194"/>
      <c r="I21" s="194"/>
      <c r="J21" s="194"/>
      <c r="K21" s="194"/>
      <c r="L21" s="194"/>
      <c r="M21" s="194"/>
      <c r="N21" s="194"/>
      <c r="O21" s="194"/>
      <c r="P21" s="194"/>
      <c r="Q21" s="194"/>
      <c r="R21" s="194"/>
      <c r="S21" s="194"/>
      <c r="T21" s="194"/>
      <c r="U21" s="194"/>
      <c r="V21" s="194"/>
      <c r="W21" s="194"/>
      <c r="X21" s="194"/>
      <c r="Y21" s="194"/>
      <c r="Z21" s="194"/>
      <c r="AA21" s="194"/>
      <c r="AB21" s="194"/>
      <c r="AC21" s="194"/>
      <c r="AD21" s="194"/>
      <c r="AE21" s="194"/>
      <c r="AF21" s="194"/>
      <c r="AG21" s="194"/>
      <c r="AH21" s="194"/>
      <c r="AI21" s="194"/>
      <c r="AJ21" s="195"/>
      <c r="AK21" s="275"/>
      <c r="AL21" s="278"/>
      <c r="AM21" s="278"/>
      <c r="AN21" s="278"/>
      <c r="AO21" s="278"/>
      <c r="AP21" s="278"/>
      <c r="AQ21" s="278"/>
      <c r="AR21" s="279"/>
      <c r="AS21" s="278"/>
      <c r="AT21" s="278"/>
      <c r="AU21" s="278"/>
      <c r="AV21" s="278"/>
    </row>
    <row r="22" spans="1:53" ht="27.65" customHeight="1" thickBot="1">
      <c r="A22" s="219"/>
      <c r="B22" s="797" t="s">
        <v>2496</v>
      </c>
      <c r="C22" s="773"/>
      <c r="D22" s="773"/>
      <c r="E22" s="773"/>
      <c r="F22" s="773"/>
      <c r="G22" s="773"/>
      <c r="H22" s="773"/>
      <c r="I22" s="773"/>
      <c r="J22" s="773"/>
      <c r="K22" s="773"/>
      <c r="L22" s="773"/>
      <c r="M22" s="773"/>
      <c r="N22" s="773"/>
      <c r="O22" s="773"/>
      <c r="P22" s="773"/>
      <c r="Q22" s="773"/>
      <c r="R22" s="773"/>
      <c r="S22" s="773"/>
      <c r="T22" s="773"/>
      <c r="U22" s="773"/>
      <c r="V22" s="773"/>
      <c r="W22" s="773"/>
      <c r="X22" s="773"/>
      <c r="Y22" s="773"/>
      <c r="Z22" s="773"/>
      <c r="AA22" s="773"/>
      <c r="AB22" s="773"/>
      <c r="AC22" s="773"/>
      <c r="AD22" s="773"/>
      <c r="AE22" s="773"/>
      <c r="AF22" s="773"/>
      <c r="AG22" s="773"/>
      <c r="AH22" s="616" t="str">
        <f>IF(OR(G4="",COUNTIFS('別紙様式2-3（個表）'!L15:L1014,"職場環境改善の取組を行っている")=COUNTIF(基本情報入力シート!AN58:AN1057,"加算対象")),"",IF(AND(COUNTIFS('別紙様式2-3（個表）'!L15:L1014,"要件を満たさない",'別紙様式2-3（個表）'!AP15:AP1014,"加算対象")=0,COUNTIF(基本情報入力シート!AN58:AN1057,"加算対象")=COUNTIFS('別紙様式2-3（個表）'!L15:L1014,"&lt;&gt;",'別紙様式2-3（個表）'!AP15:AP1014,"加算対象")),"○",
IF(AND(COUNTIFS('別紙様式2-3（個表）'!L15:L1014,"要件を満たさない",'別紙様式2-3（個表）'!AP15:AP1014,"加算対象")&gt;=1,COUNTIF(基本情報入力シート!AN58:AN1057,"加算対象")=COUNTIFS('別紙様式2-3（個表）'!L15:L1014,"&lt;&gt;",'別紙様式2-3（個表）'!AP15:AP1014,"加算対象")),"△","×")))</f>
        <v>○</v>
      </c>
      <c r="AI22" s="617"/>
      <c r="AJ22" s="195"/>
      <c r="AK22" s="275"/>
      <c r="AL22" s="278"/>
      <c r="AM22" s="278"/>
      <c r="AN22" s="278"/>
      <c r="AO22" s="278"/>
      <c r="AP22" s="278"/>
      <c r="AQ22" s="278"/>
      <c r="AR22" s="279"/>
      <c r="AS22" s="278"/>
      <c r="AT22" s="278"/>
      <c r="AU22" s="278"/>
      <c r="AV22" s="278"/>
    </row>
    <row r="23" spans="1:53" ht="33" customHeight="1" thickBot="1">
      <c r="A23" s="219"/>
      <c r="B23" s="772" t="s">
        <v>2427</v>
      </c>
      <c r="C23" s="773"/>
      <c r="D23" s="773"/>
      <c r="E23" s="773"/>
      <c r="F23" s="773"/>
      <c r="G23" s="773"/>
      <c r="H23" s="773"/>
      <c r="I23" s="773"/>
      <c r="J23" s="773"/>
      <c r="K23" s="773"/>
      <c r="L23" s="773"/>
      <c r="M23" s="773"/>
      <c r="N23" s="773"/>
      <c r="O23" s="773"/>
      <c r="P23" s="773"/>
      <c r="Q23" s="773"/>
      <c r="R23" s="773"/>
      <c r="S23" s="773"/>
      <c r="T23" s="773"/>
      <c r="U23" s="773"/>
      <c r="V23" s="773"/>
      <c r="W23" s="773"/>
      <c r="X23" s="773"/>
      <c r="Y23" s="773"/>
      <c r="Z23" s="773"/>
      <c r="AA23" s="773"/>
      <c r="AB23" s="773"/>
      <c r="AC23" s="773"/>
      <c r="AD23" s="773"/>
      <c r="AE23" s="773"/>
      <c r="AF23" s="773"/>
      <c r="AG23" s="774"/>
      <c r="AH23" s="616" t="str">
        <f>IF(OR(G4="",COUNTIF('別紙様式2-3（個表）'!L12:L1014,"職場環境改善の取組を行っている")=0),"",IF(OR(B24="✓",B25="✓", B26="✓"),"○", "×"))</f>
        <v>○</v>
      </c>
      <c r="AI23" s="617"/>
      <c r="AJ23" s="192"/>
      <c r="AK23" s="275"/>
      <c r="AL23" s="278"/>
      <c r="AM23" s="278"/>
      <c r="AN23" s="278"/>
      <c r="AO23" s="278"/>
      <c r="AP23" s="278"/>
      <c r="AQ23" s="278"/>
      <c r="AR23" s="279"/>
      <c r="AS23" s="278"/>
      <c r="AT23" s="278"/>
      <c r="AU23" s="278"/>
      <c r="AV23" s="278"/>
      <c r="BA23" s="46" t="str">
        <f>'別紙様式2-2（処遇改善加算対象外サービス総括表）'!AW17</f>
        <v>処遇改善加算の要件を選択している</v>
      </c>
    </row>
    <row r="24" spans="1:53" ht="20" customHeight="1">
      <c r="A24" s="33"/>
      <c r="B24" s="75" t="s">
        <v>3906</v>
      </c>
      <c r="C24" s="787" t="s">
        <v>2428</v>
      </c>
      <c r="D24" s="788"/>
      <c r="E24" s="788"/>
      <c r="F24" s="788"/>
      <c r="G24" s="788"/>
      <c r="H24" s="788"/>
      <c r="I24" s="788"/>
      <c r="J24" s="788"/>
      <c r="K24" s="788"/>
      <c r="L24" s="788"/>
      <c r="M24" s="788"/>
      <c r="N24" s="788"/>
      <c r="O24" s="788"/>
      <c r="P24" s="788"/>
      <c r="Q24" s="788"/>
      <c r="R24" s="788"/>
      <c r="S24" s="788"/>
      <c r="T24" s="788"/>
      <c r="U24" s="788"/>
      <c r="V24" s="788"/>
      <c r="W24" s="788"/>
      <c r="X24" s="788"/>
      <c r="Y24" s="788"/>
      <c r="Z24" s="788"/>
      <c r="AA24" s="788"/>
      <c r="AB24" s="788"/>
      <c r="AC24" s="788"/>
      <c r="AD24" s="788"/>
      <c r="AE24" s="788"/>
      <c r="AF24" s="788"/>
      <c r="AG24" s="788"/>
      <c r="AH24" s="788"/>
      <c r="AI24" s="789"/>
      <c r="AJ24" s="38"/>
      <c r="AR24" s="25"/>
    </row>
    <row r="25" spans="1:53" ht="20" customHeight="1">
      <c r="A25" s="33"/>
      <c r="B25" s="73"/>
      <c r="C25" s="842" t="s">
        <v>2429</v>
      </c>
      <c r="D25" s="773"/>
      <c r="E25" s="773"/>
      <c r="F25" s="773"/>
      <c r="G25" s="773"/>
      <c r="H25" s="773"/>
      <c r="I25" s="773"/>
      <c r="J25" s="773"/>
      <c r="K25" s="773"/>
      <c r="L25" s="773"/>
      <c r="M25" s="773"/>
      <c r="N25" s="773"/>
      <c r="O25" s="773"/>
      <c r="P25" s="773"/>
      <c r="Q25" s="773"/>
      <c r="R25" s="773"/>
      <c r="S25" s="773"/>
      <c r="T25" s="773"/>
      <c r="U25" s="773"/>
      <c r="V25" s="773"/>
      <c r="W25" s="773"/>
      <c r="X25" s="773"/>
      <c r="Y25" s="773"/>
      <c r="Z25" s="773"/>
      <c r="AA25" s="773"/>
      <c r="AB25" s="773"/>
      <c r="AC25" s="773"/>
      <c r="AD25" s="773"/>
      <c r="AE25" s="773"/>
      <c r="AF25" s="773"/>
      <c r="AG25" s="773"/>
      <c r="AH25" s="773"/>
      <c r="AI25" s="774"/>
      <c r="AJ25" s="38"/>
      <c r="AR25" s="25"/>
    </row>
    <row r="26" spans="1:53" ht="20" customHeight="1" thickBot="1">
      <c r="A26" s="33"/>
      <c r="B26" s="74"/>
      <c r="C26" s="842" t="s">
        <v>2430</v>
      </c>
      <c r="D26" s="773"/>
      <c r="E26" s="773"/>
      <c r="F26" s="773"/>
      <c r="G26" s="773"/>
      <c r="H26" s="773"/>
      <c r="I26" s="773"/>
      <c r="J26" s="773"/>
      <c r="K26" s="773"/>
      <c r="L26" s="773"/>
      <c r="M26" s="773"/>
      <c r="N26" s="773"/>
      <c r="O26" s="773"/>
      <c r="P26" s="773"/>
      <c r="Q26" s="773"/>
      <c r="R26" s="773"/>
      <c r="S26" s="773"/>
      <c r="T26" s="773"/>
      <c r="U26" s="773"/>
      <c r="V26" s="773"/>
      <c r="W26" s="773"/>
      <c r="X26" s="773"/>
      <c r="Y26" s="773"/>
      <c r="Z26" s="773"/>
      <c r="AA26" s="773"/>
      <c r="AB26" s="773"/>
      <c r="AC26" s="773"/>
      <c r="AD26" s="773"/>
      <c r="AE26" s="773"/>
      <c r="AF26" s="773"/>
      <c r="AG26" s="773"/>
      <c r="AH26" s="773"/>
      <c r="AI26" s="774"/>
      <c r="AJ26" s="38"/>
      <c r="AR26" s="25"/>
    </row>
    <row r="27" spans="1:53" ht="20" customHeight="1" thickBot="1">
      <c r="A27" s="33"/>
      <c r="B27" s="388" t="s">
        <v>2431</v>
      </c>
      <c r="C27" s="219"/>
      <c r="D27" s="219"/>
      <c r="E27" s="219"/>
      <c r="F27" s="219"/>
      <c r="G27" s="219"/>
      <c r="H27" s="219"/>
      <c r="I27" s="219"/>
      <c r="J27" s="219"/>
      <c r="K27" s="219"/>
      <c r="L27" s="219"/>
      <c r="M27" s="219"/>
      <c r="N27" s="219"/>
      <c r="O27" s="219"/>
      <c r="P27" s="219"/>
      <c r="Q27" s="219"/>
      <c r="R27" s="219"/>
      <c r="S27" s="219"/>
      <c r="T27" s="219"/>
      <c r="U27" s="219"/>
      <c r="V27" s="219"/>
      <c r="W27" s="219"/>
      <c r="X27" s="219"/>
      <c r="Y27" s="219"/>
      <c r="Z27" s="219"/>
      <c r="AA27" s="219"/>
      <c r="AB27" s="219"/>
      <c r="AC27" s="219"/>
      <c r="AD27" s="219"/>
      <c r="AE27" s="219"/>
      <c r="AF27" s="219"/>
      <c r="AG27" s="219"/>
      <c r="AH27" s="33"/>
      <c r="AI27" s="33"/>
      <c r="AJ27" s="38"/>
      <c r="AR27" s="25"/>
    </row>
    <row r="28" spans="1:53" ht="20" customHeight="1" thickBot="1">
      <c r="A28" s="33"/>
      <c r="B28" s="388"/>
      <c r="C28" s="219"/>
      <c r="D28" s="219"/>
      <c r="E28" s="219"/>
      <c r="F28" s="219"/>
      <c r="G28" s="219"/>
      <c r="H28" s="219"/>
      <c r="I28" s="219"/>
      <c r="J28" s="219"/>
      <c r="K28" s="219"/>
      <c r="L28" s="219"/>
      <c r="M28" s="219"/>
      <c r="N28" s="219"/>
      <c r="O28" s="219"/>
      <c r="P28" s="219"/>
      <c r="Q28" s="219"/>
      <c r="R28" s="219"/>
      <c r="S28" s="219"/>
      <c r="T28" s="219"/>
      <c r="U28" s="219"/>
      <c r="V28" s="219"/>
      <c r="W28" s="219"/>
      <c r="X28" s="219"/>
      <c r="Y28" s="219"/>
      <c r="Z28" s="219"/>
      <c r="AA28" s="219"/>
      <c r="AB28" s="219"/>
      <c r="AC28" s="219"/>
      <c r="AD28" s="219"/>
      <c r="AE28" s="219"/>
      <c r="AF28" s="219"/>
      <c r="AG28" s="219"/>
      <c r="AH28" s="616" t="str">
        <f>IF(G4="","",IF(OR(AND(B30="✓",B31="✓",M32&lt;&gt;""),AND(B30="",B31="✓",M32&lt;&gt;""),AND(B30="✓",B31="",M32=""),),"○", "×"))</f>
        <v>○</v>
      </c>
      <c r="AI28" s="617"/>
      <c r="AJ28" s="38"/>
      <c r="AR28" s="25"/>
    </row>
    <row r="29" spans="1:53" ht="21" customHeight="1" thickBot="1">
      <c r="A29" s="33"/>
      <c r="B29" s="784" t="s">
        <v>2392</v>
      </c>
      <c r="C29" s="785"/>
      <c r="D29" s="785"/>
      <c r="E29" s="785"/>
      <c r="F29" s="785"/>
      <c r="G29" s="785"/>
      <c r="H29" s="785"/>
      <c r="I29" s="785"/>
      <c r="J29" s="785"/>
      <c r="K29" s="785"/>
      <c r="L29" s="785"/>
      <c r="M29" s="785"/>
      <c r="N29" s="785"/>
      <c r="O29" s="785"/>
      <c r="P29" s="785"/>
      <c r="Q29" s="785"/>
      <c r="R29" s="785"/>
      <c r="S29" s="785"/>
      <c r="T29" s="785"/>
      <c r="U29" s="785"/>
      <c r="V29" s="785"/>
      <c r="W29" s="785"/>
      <c r="X29" s="785"/>
      <c r="Y29" s="785"/>
      <c r="Z29" s="785"/>
      <c r="AA29" s="785"/>
      <c r="AB29" s="785"/>
      <c r="AC29" s="785"/>
      <c r="AD29" s="785"/>
      <c r="AE29" s="785"/>
      <c r="AF29" s="785"/>
      <c r="AG29" s="785"/>
      <c r="AH29" s="785"/>
      <c r="AI29" s="786"/>
      <c r="AJ29" s="38"/>
      <c r="AR29" s="25"/>
    </row>
    <row r="30" spans="1:53" ht="20" customHeight="1">
      <c r="A30" s="33"/>
      <c r="B30" s="75" t="s">
        <v>3906</v>
      </c>
      <c r="C30" s="787" t="s">
        <v>2432</v>
      </c>
      <c r="D30" s="788"/>
      <c r="E30" s="788"/>
      <c r="F30" s="788"/>
      <c r="G30" s="788"/>
      <c r="H30" s="788"/>
      <c r="I30" s="788"/>
      <c r="J30" s="788"/>
      <c r="K30" s="788"/>
      <c r="L30" s="788"/>
      <c r="M30" s="788"/>
      <c r="N30" s="788"/>
      <c r="O30" s="788"/>
      <c r="P30" s="788"/>
      <c r="Q30" s="788"/>
      <c r="R30" s="788"/>
      <c r="S30" s="788"/>
      <c r="T30" s="788"/>
      <c r="U30" s="788"/>
      <c r="V30" s="788"/>
      <c r="W30" s="788"/>
      <c r="X30" s="788"/>
      <c r="Y30" s="788"/>
      <c r="Z30" s="788"/>
      <c r="AA30" s="788"/>
      <c r="AB30" s="788"/>
      <c r="AC30" s="788"/>
      <c r="AD30" s="788"/>
      <c r="AE30" s="788"/>
      <c r="AF30" s="788"/>
      <c r="AG30" s="788"/>
      <c r="AH30" s="788"/>
      <c r="AI30" s="789"/>
      <c r="AJ30" s="38"/>
      <c r="AR30" s="25"/>
    </row>
    <row r="31" spans="1:53" ht="20" customHeight="1" thickBot="1">
      <c r="A31" s="33"/>
      <c r="B31" s="74" t="s">
        <v>3906</v>
      </c>
      <c r="C31" s="790" t="s">
        <v>2433</v>
      </c>
      <c r="D31" s="791"/>
      <c r="E31" s="791"/>
      <c r="F31" s="791"/>
      <c r="G31" s="791"/>
      <c r="H31" s="791"/>
      <c r="I31" s="791"/>
      <c r="J31" s="791"/>
      <c r="K31" s="791"/>
      <c r="L31" s="791"/>
      <c r="M31" s="791"/>
      <c r="N31" s="791"/>
      <c r="O31" s="791"/>
      <c r="P31" s="791"/>
      <c r="Q31" s="791"/>
      <c r="R31" s="791"/>
      <c r="S31" s="791"/>
      <c r="T31" s="791"/>
      <c r="U31" s="791"/>
      <c r="V31" s="791"/>
      <c r="W31" s="791"/>
      <c r="X31" s="791"/>
      <c r="Y31" s="791"/>
      <c r="Z31" s="791"/>
      <c r="AA31" s="791"/>
      <c r="AB31" s="791"/>
      <c r="AC31" s="791"/>
      <c r="AD31" s="791"/>
      <c r="AE31" s="791"/>
      <c r="AF31" s="791"/>
      <c r="AG31" s="791"/>
      <c r="AH31" s="791"/>
      <c r="AI31" s="792"/>
      <c r="AJ31" s="38"/>
      <c r="AR31" s="25"/>
    </row>
    <row r="32" spans="1:53" ht="29.4" customHeight="1" thickBot="1">
      <c r="A32" s="33"/>
      <c r="B32" s="793" t="s">
        <v>2434</v>
      </c>
      <c r="C32" s="794"/>
      <c r="D32" s="794"/>
      <c r="E32" s="794"/>
      <c r="F32" s="794"/>
      <c r="G32" s="794"/>
      <c r="H32" s="794"/>
      <c r="I32" s="794"/>
      <c r="J32" s="794"/>
      <c r="K32" s="794"/>
      <c r="L32" s="795"/>
      <c r="M32" s="769" t="s">
        <v>142</v>
      </c>
      <c r="N32" s="770"/>
      <c r="O32" s="770"/>
      <c r="P32" s="770"/>
      <c r="Q32" s="770"/>
      <c r="R32" s="770"/>
      <c r="S32" s="770"/>
      <c r="T32" s="770"/>
      <c r="U32" s="770"/>
      <c r="V32" s="770"/>
      <c r="W32" s="770"/>
      <c r="X32" s="770"/>
      <c r="Y32" s="770"/>
      <c r="Z32" s="770"/>
      <c r="AA32" s="770"/>
      <c r="AB32" s="770"/>
      <c r="AC32" s="770"/>
      <c r="AD32" s="770"/>
      <c r="AE32" s="770"/>
      <c r="AF32" s="770"/>
      <c r="AG32" s="770"/>
      <c r="AH32" s="770"/>
      <c r="AI32" s="771"/>
      <c r="AJ32" s="38"/>
      <c r="AR32" s="25"/>
    </row>
    <row r="33" spans="1:48" ht="100.25" customHeight="1">
      <c r="A33" s="33"/>
      <c r="B33" s="782" t="s">
        <v>2495</v>
      </c>
      <c r="C33" s="782"/>
      <c r="D33" s="782"/>
      <c r="E33" s="782"/>
      <c r="F33" s="782"/>
      <c r="G33" s="782"/>
      <c r="H33" s="782"/>
      <c r="I33" s="782"/>
      <c r="J33" s="782"/>
      <c r="K33" s="782"/>
      <c r="L33" s="782"/>
      <c r="M33" s="782"/>
      <c r="N33" s="782"/>
      <c r="O33" s="782"/>
      <c r="P33" s="782"/>
      <c r="Q33" s="782"/>
      <c r="R33" s="782"/>
      <c r="S33" s="782"/>
      <c r="T33" s="782"/>
      <c r="U33" s="782"/>
      <c r="V33" s="782"/>
      <c r="W33" s="782"/>
      <c r="X33" s="782"/>
      <c r="Y33" s="782"/>
      <c r="Z33" s="782"/>
      <c r="AA33" s="782"/>
      <c r="AB33" s="782"/>
      <c r="AC33" s="782"/>
      <c r="AD33" s="782"/>
      <c r="AE33" s="782"/>
      <c r="AF33" s="782"/>
      <c r="AG33" s="782"/>
      <c r="AH33" s="782"/>
      <c r="AI33" s="782"/>
      <c r="AJ33" s="38"/>
      <c r="AR33" s="25"/>
    </row>
    <row r="34" spans="1:48" ht="3.65" customHeight="1">
      <c r="A34" s="47"/>
      <c r="B34" s="47"/>
      <c r="C34" s="47"/>
      <c r="D34" s="47"/>
      <c r="E34" s="47"/>
      <c r="F34" s="47"/>
      <c r="G34" s="47"/>
      <c r="H34" s="47"/>
      <c r="I34" s="47"/>
      <c r="J34" s="47"/>
      <c r="K34" s="47"/>
      <c r="L34" s="47"/>
      <c r="M34" s="47"/>
      <c r="N34" s="47"/>
      <c r="O34" s="47"/>
      <c r="P34" s="47"/>
      <c r="Q34" s="47"/>
      <c r="R34" s="47"/>
      <c r="S34" s="47"/>
      <c r="T34" s="47"/>
      <c r="U34" s="47"/>
      <c r="V34" s="47"/>
      <c r="W34" s="47"/>
      <c r="X34" s="47"/>
      <c r="Y34" s="47"/>
      <c r="Z34" s="52"/>
      <c r="AA34" s="52"/>
      <c r="AB34" s="52"/>
      <c r="AC34" s="52"/>
      <c r="AD34" s="52"/>
      <c r="AE34" s="52"/>
      <c r="AF34" s="52"/>
      <c r="AG34" s="53"/>
      <c r="AH34" s="53"/>
      <c r="AI34" s="34"/>
      <c r="AJ34" s="38"/>
      <c r="AK34" s="33"/>
      <c r="AL34" s="33"/>
      <c r="AM34" s="33"/>
      <c r="AR34" s="25"/>
    </row>
    <row r="35" spans="1:48" ht="21.75" customHeight="1" thickBot="1">
      <c r="A35" s="185" t="s">
        <v>80</v>
      </c>
      <c r="B35" s="185"/>
      <c r="C35" s="185"/>
      <c r="D35" s="185"/>
      <c r="E35" s="185"/>
      <c r="F35" s="185"/>
      <c r="G35" s="185"/>
      <c r="H35" s="185"/>
      <c r="I35" s="185"/>
      <c r="J35" s="185"/>
      <c r="K35" s="185"/>
      <c r="L35" s="185"/>
      <c r="M35" s="185"/>
      <c r="N35" s="185"/>
      <c r="O35" s="185"/>
      <c r="P35" s="185"/>
      <c r="Q35" s="185"/>
      <c r="R35" s="185"/>
      <c r="S35" s="185"/>
      <c r="T35" s="185"/>
      <c r="U35" s="185"/>
      <c r="V35" s="185"/>
      <c r="W35" s="185"/>
      <c r="X35" s="185"/>
      <c r="Y35" s="185"/>
      <c r="Z35" s="185"/>
      <c r="AA35" s="185"/>
      <c r="AB35" s="185"/>
      <c r="AC35" s="185"/>
      <c r="AD35" s="185"/>
      <c r="AE35" s="185"/>
      <c r="AF35" s="185"/>
      <c r="AG35" s="185"/>
      <c r="AH35" s="185"/>
      <c r="AI35" s="185"/>
      <c r="AJ35" s="33"/>
    </row>
    <row r="36" spans="1:48" ht="17.25" customHeight="1" thickBot="1">
      <c r="A36" s="804" t="s">
        <v>67</v>
      </c>
      <c r="B36" s="804"/>
      <c r="C36" s="804"/>
      <c r="D36" s="804"/>
      <c r="E36" s="804"/>
      <c r="F36" s="804"/>
      <c r="G36" s="804"/>
      <c r="H36" s="804"/>
      <c r="I36" s="804"/>
      <c r="J36" s="804"/>
      <c r="K36" s="804"/>
      <c r="L36" s="804"/>
      <c r="M36" s="804"/>
      <c r="N36" s="804"/>
      <c r="O36" s="804"/>
      <c r="P36" s="804"/>
      <c r="Q36" s="804"/>
      <c r="R36" s="804"/>
      <c r="S36" s="804"/>
      <c r="T36" s="804"/>
      <c r="U36" s="804"/>
      <c r="V36" s="804"/>
      <c r="W36" s="804"/>
      <c r="X36" s="804"/>
      <c r="Y36" s="804"/>
      <c r="Z36" s="804"/>
      <c r="AA36" s="804"/>
      <c r="AB36" s="804"/>
      <c r="AC36" s="804"/>
      <c r="AD36" s="804"/>
      <c r="AE36" s="804"/>
      <c r="AF36" s="804"/>
      <c r="AG36" s="805"/>
      <c r="AH36" s="749" t="str" cm="1">
        <f t="array" ref="AH36">IF(G4="", "", IF(PRODUCT((A38:A44="✓")*1)=1,"○","×"))</f>
        <v>○</v>
      </c>
      <c r="AI36" s="750"/>
      <c r="AJ36" s="30"/>
      <c r="AK36" s="746" t="s">
        <v>81</v>
      </c>
      <c r="AL36" s="747"/>
      <c r="AM36" s="747"/>
      <c r="AN36" s="747"/>
      <c r="AO36" s="747"/>
      <c r="AP36" s="747"/>
      <c r="AQ36" s="747"/>
      <c r="AR36" s="747"/>
      <c r="AS36" s="747"/>
      <c r="AT36" s="747"/>
      <c r="AU36" s="747"/>
      <c r="AV36" s="748"/>
    </row>
    <row r="37" spans="1:48" ht="14.25" customHeight="1" thickBot="1">
      <c r="A37" s="806" t="s">
        <v>82</v>
      </c>
      <c r="B37" s="807"/>
      <c r="C37" s="807"/>
      <c r="D37" s="807"/>
      <c r="E37" s="807"/>
      <c r="F37" s="807"/>
      <c r="G37" s="807"/>
      <c r="H37" s="807"/>
      <c r="I37" s="807"/>
      <c r="J37" s="807"/>
      <c r="K37" s="807"/>
      <c r="L37" s="807"/>
      <c r="M37" s="807"/>
      <c r="N37" s="807"/>
      <c r="O37" s="807"/>
      <c r="P37" s="807"/>
      <c r="Q37" s="807"/>
      <c r="R37" s="807"/>
      <c r="S37" s="807"/>
      <c r="T37" s="807"/>
      <c r="U37" s="807"/>
      <c r="V37" s="807"/>
      <c r="W37" s="807"/>
      <c r="X37" s="807"/>
      <c r="Y37" s="807"/>
      <c r="Z37" s="808"/>
      <c r="AA37" s="754" t="s">
        <v>83</v>
      </c>
      <c r="AB37" s="755"/>
      <c r="AC37" s="755"/>
      <c r="AD37" s="755"/>
      <c r="AE37" s="755"/>
      <c r="AF37" s="755"/>
      <c r="AG37" s="755"/>
      <c r="AH37" s="755"/>
      <c r="AI37" s="756"/>
      <c r="AJ37" s="33"/>
      <c r="AL37" s="26"/>
    </row>
    <row r="38" spans="1:48" ht="20" customHeight="1">
      <c r="A38" s="75" t="s">
        <v>3906</v>
      </c>
      <c r="B38" s="798" t="s">
        <v>2387</v>
      </c>
      <c r="C38" s="799"/>
      <c r="D38" s="799"/>
      <c r="E38" s="799"/>
      <c r="F38" s="799"/>
      <c r="G38" s="799"/>
      <c r="H38" s="799"/>
      <c r="I38" s="799"/>
      <c r="J38" s="799"/>
      <c r="K38" s="799"/>
      <c r="L38" s="799"/>
      <c r="M38" s="799"/>
      <c r="N38" s="799"/>
      <c r="O38" s="799"/>
      <c r="P38" s="799"/>
      <c r="Q38" s="799"/>
      <c r="R38" s="799"/>
      <c r="S38" s="799"/>
      <c r="T38" s="799"/>
      <c r="U38" s="799"/>
      <c r="V38" s="799"/>
      <c r="W38" s="799"/>
      <c r="X38" s="799"/>
      <c r="Y38" s="799"/>
      <c r="Z38" s="800"/>
      <c r="AA38" s="751" t="s">
        <v>69</v>
      </c>
      <c r="AB38" s="752"/>
      <c r="AC38" s="752"/>
      <c r="AD38" s="752"/>
      <c r="AE38" s="752"/>
      <c r="AF38" s="752"/>
      <c r="AG38" s="752"/>
      <c r="AH38" s="752"/>
      <c r="AI38" s="753"/>
      <c r="AJ38" s="40"/>
    </row>
    <row r="39" spans="1:48" ht="20" customHeight="1">
      <c r="A39" s="73" t="s">
        <v>3906</v>
      </c>
      <c r="B39" s="798" t="s">
        <v>2045</v>
      </c>
      <c r="C39" s="799"/>
      <c r="D39" s="799"/>
      <c r="E39" s="799"/>
      <c r="F39" s="799"/>
      <c r="G39" s="799"/>
      <c r="H39" s="799"/>
      <c r="I39" s="799"/>
      <c r="J39" s="799"/>
      <c r="K39" s="799"/>
      <c r="L39" s="799"/>
      <c r="M39" s="799"/>
      <c r="N39" s="799"/>
      <c r="O39" s="799"/>
      <c r="P39" s="799"/>
      <c r="Q39" s="799"/>
      <c r="R39" s="799"/>
      <c r="S39" s="799"/>
      <c r="T39" s="799"/>
      <c r="U39" s="799"/>
      <c r="V39" s="799"/>
      <c r="W39" s="799"/>
      <c r="X39" s="799"/>
      <c r="Y39" s="799"/>
      <c r="Z39" s="800"/>
      <c r="AA39" s="757" t="s">
        <v>69</v>
      </c>
      <c r="AB39" s="758"/>
      <c r="AC39" s="758"/>
      <c r="AD39" s="758"/>
      <c r="AE39" s="758"/>
      <c r="AF39" s="758"/>
      <c r="AG39" s="758"/>
      <c r="AH39" s="758"/>
      <c r="AI39" s="759"/>
      <c r="AJ39" s="40"/>
    </row>
    <row r="40" spans="1:48" ht="30" customHeight="1">
      <c r="A40" s="73" t="s">
        <v>3906</v>
      </c>
      <c r="B40" s="801" t="s">
        <v>2046</v>
      </c>
      <c r="C40" s="802"/>
      <c r="D40" s="802"/>
      <c r="E40" s="802"/>
      <c r="F40" s="802"/>
      <c r="G40" s="802"/>
      <c r="H40" s="802"/>
      <c r="I40" s="802"/>
      <c r="J40" s="802"/>
      <c r="K40" s="802"/>
      <c r="L40" s="802"/>
      <c r="M40" s="802"/>
      <c r="N40" s="802"/>
      <c r="O40" s="802"/>
      <c r="P40" s="802"/>
      <c r="Q40" s="802"/>
      <c r="R40" s="802"/>
      <c r="S40" s="802"/>
      <c r="T40" s="802"/>
      <c r="U40" s="802"/>
      <c r="V40" s="802"/>
      <c r="W40" s="802"/>
      <c r="X40" s="802"/>
      <c r="Y40" s="802"/>
      <c r="Z40" s="803"/>
      <c r="AA40" s="757" t="s">
        <v>85</v>
      </c>
      <c r="AB40" s="758"/>
      <c r="AC40" s="758"/>
      <c r="AD40" s="758"/>
      <c r="AE40" s="758"/>
      <c r="AF40" s="758"/>
      <c r="AG40" s="758"/>
      <c r="AH40" s="758"/>
      <c r="AI40" s="759"/>
      <c r="AJ40" s="30"/>
    </row>
    <row r="41" spans="1:48" ht="30" customHeight="1">
      <c r="A41" s="73" t="s">
        <v>3906</v>
      </c>
      <c r="B41" s="798" t="s">
        <v>68</v>
      </c>
      <c r="C41" s="799"/>
      <c r="D41" s="799"/>
      <c r="E41" s="799"/>
      <c r="F41" s="799"/>
      <c r="G41" s="799"/>
      <c r="H41" s="799"/>
      <c r="I41" s="799"/>
      <c r="J41" s="799"/>
      <c r="K41" s="799"/>
      <c r="L41" s="799"/>
      <c r="M41" s="799"/>
      <c r="N41" s="799"/>
      <c r="O41" s="799"/>
      <c r="P41" s="799"/>
      <c r="Q41" s="799"/>
      <c r="R41" s="799"/>
      <c r="S41" s="799"/>
      <c r="T41" s="799"/>
      <c r="U41" s="799"/>
      <c r="V41" s="799"/>
      <c r="W41" s="799"/>
      <c r="X41" s="799"/>
      <c r="Y41" s="799"/>
      <c r="Z41" s="800"/>
      <c r="AA41" s="751" t="s">
        <v>69</v>
      </c>
      <c r="AB41" s="752"/>
      <c r="AC41" s="752"/>
      <c r="AD41" s="752"/>
      <c r="AE41" s="752"/>
      <c r="AF41" s="752"/>
      <c r="AG41" s="752"/>
      <c r="AH41" s="752"/>
      <c r="AI41" s="753"/>
      <c r="AJ41" s="30"/>
      <c r="AK41" s="26"/>
    </row>
    <row r="42" spans="1:48" ht="30" customHeight="1">
      <c r="A42" s="73" t="s">
        <v>3906</v>
      </c>
      <c r="B42" s="798" t="s">
        <v>70</v>
      </c>
      <c r="C42" s="799"/>
      <c r="D42" s="799"/>
      <c r="E42" s="799"/>
      <c r="F42" s="799"/>
      <c r="G42" s="799"/>
      <c r="H42" s="799"/>
      <c r="I42" s="799"/>
      <c r="J42" s="799"/>
      <c r="K42" s="799"/>
      <c r="L42" s="799"/>
      <c r="M42" s="799"/>
      <c r="N42" s="799"/>
      <c r="O42" s="799"/>
      <c r="P42" s="799"/>
      <c r="Q42" s="799"/>
      <c r="R42" s="799"/>
      <c r="S42" s="799"/>
      <c r="T42" s="799"/>
      <c r="U42" s="799"/>
      <c r="V42" s="799"/>
      <c r="W42" s="799"/>
      <c r="X42" s="799"/>
      <c r="Y42" s="799"/>
      <c r="Z42" s="800"/>
      <c r="AA42" s="757" t="s">
        <v>71</v>
      </c>
      <c r="AB42" s="758"/>
      <c r="AC42" s="758"/>
      <c r="AD42" s="758"/>
      <c r="AE42" s="758"/>
      <c r="AF42" s="758"/>
      <c r="AG42" s="758"/>
      <c r="AH42" s="758"/>
      <c r="AI42" s="759"/>
      <c r="AJ42" s="30"/>
      <c r="AK42" s="26"/>
      <c r="AL42" s="27"/>
    </row>
    <row r="43" spans="1:48" ht="20" customHeight="1">
      <c r="A43" s="73" t="s">
        <v>3906</v>
      </c>
      <c r="B43" s="801" t="s">
        <v>86</v>
      </c>
      <c r="C43" s="802"/>
      <c r="D43" s="802"/>
      <c r="E43" s="802"/>
      <c r="F43" s="802"/>
      <c r="G43" s="802"/>
      <c r="H43" s="802"/>
      <c r="I43" s="802"/>
      <c r="J43" s="802"/>
      <c r="K43" s="802"/>
      <c r="L43" s="802"/>
      <c r="M43" s="802"/>
      <c r="N43" s="802"/>
      <c r="O43" s="802"/>
      <c r="P43" s="802"/>
      <c r="Q43" s="802"/>
      <c r="R43" s="802"/>
      <c r="S43" s="802"/>
      <c r="T43" s="802"/>
      <c r="U43" s="802"/>
      <c r="V43" s="802"/>
      <c r="W43" s="802"/>
      <c r="X43" s="802"/>
      <c r="Y43" s="802"/>
      <c r="Z43" s="803"/>
      <c r="AA43" s="751" t="s">
        <v>72</v>
      </c>
      <c r="AB43" s="752"/>
      <c r="AC43" s="752"/>
      <c r="AD43" s="752"/>
      <c r="AE43" s="752"/>
      <c r="AF43" s="752"/>
      <c r="AG43" s="752"/>
      <c r="AH43" s="752"/>
      <c r="AI43" s="753"/>
      <c r="AJ43" s="30"/>
      <c r="AK43" s="26"/>
      <c r="AL43" s="27"/>
    </row>
    <row r="44" spans="1:48" ht="20" customHeight="1" thickBot="1">
      <c r="A44" s="76" t="s">
        <v>3906</v>
      </c>
      <c r="B44" s="841" t="s">
        <v>2047</v>
      </c>
      <c r="C44" s="785"/>
      <c r="D44" s="785"/>
      <c r="E44" s="785"/>
      <c r="F44" s="785"/>
      <c r="G44" s="785"/>
      <c r="H44" s="785"/>
      <c r="I44" s="785"/>
      <c r="J44" s="785"/>
      <c r="K44" s="785"/>
      <c r="L44" s="785"/>
      <c r="M44" s="785"/>
      <c r="N44" s="785"/>
      <c r="O44" s="785"/>
      <c r="P44" s="785"/>
      <c r="Q44" s="785"/>
      <c r="R44" s="785"/>
      <c r="S44" s="785"/>
      <c r="T44" s="785"/>
      <c r="U44" s="785"/>
      <c r="V44" s="785"/>
      <c r="W44" s="785"/>
      <c r="X44" s="785"/>
      <c r="Y44" s="785"/>
      <c r="Z44" s="786"/>
      <c r="AA44" s="751" t="s">
        <v>69</v>
      </c>
      <c r="AB44" s="752"/>
      <c r="AC44" s="752"/>
      <c r="AD44" s="752"/>
      <c r="AE44" s="752"/>
      <c r="AF44" s="752"/>
      <c r="AG44" s="752"/>
      <c r="AH44" s="752"/>
      <c r="AI44" s="753"/>
      <c r="AJ44" s="30"/>
      <c r="AK44" s="26"/>
      <c r="AL44" s="27"/>
    </row>
    <row r="45" spans="1:48" s="33" customFormat="1" ht="10.25" customHeight="1">
      <c r="A45" s="30"/>
      <c r="B45" s="30"/>
      <c r="C45" s="31"/>
      <c r="D45" s="30"/>
      <c r="E45" s="30"/>
      <c r="F45" s="30"/>
      <c r="G45" s="30"/>
      <c r="H45" s="30"/>
      <c r="I45" s="30"/>
      <c r="J45" s="30"/>
      <c r="K45" s="30"/>
      <c r="L45" s="30"/>
      <c r="M45" s="30"/>
      <c r="N45" s="30"/>
      <c r="O45" s="30"/>
      <c r="P45" s="30"/>
      <c r="Q45" s="30"/>
      <c r="R45" s="30"/>
      <c r="S45" s="30"/>
      <c r="T45" s="30"/>
      <c r="U45" s="30"/>
      <c r="V45" s="30"/>
      <c r="W45" s="30"/>
      <c r="X45" s="30"/>
      <c r="Y45" s="30"/>
      <c r="Z45" s="31"/>
      <c r="AA45" s="31"/>
      <c r="AB45" s="31"/>
      <c r="AC45" s="31"/>
      <c r="AD45" s="31"/>
      <c r="AE45" s="31"/>
      <c r="AF45" s="31"/>
      <c r="AG45" s="31"/>
      <c r="AH45" s="31"/>
      <c r="AI45" s="30"/>
      <c r="AJ45" s="30"/>
    </row>
    <row r="46" spans="1:48" ht="21" customHeight="1">
      <c r="A46" s="37" t="s">
        <v>90</v>
      </c>
      <c r="B46" s="35"/>
      <c r="C46" s="34"/>
      <c r="D46" s="34"/>
      <c r="E46" s="36"/>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row>
    <row r="47" spans="1:48" ht="13.25" customHeight="1">
      <c r="A47" s="34" t="s">
        <v>91</v>
      </c>
      <c r="B47" s="34"/>
      <c r="C47" s="34"/>
      <c r="D47" s="34"/>
      <c r="E47" s="34"/>
      <c r="F47" s="34"/>
      <c r="G47" s="34"/>
      <c r="H47" s="34"/>
      <c r="I47" s="34"/>
      <c r="J47" s="34"/>
      <c r="K47" s="34"/>
      <c r="L47" s="34"/>
      <c r="M47" s="34"/>
      <c r="N47" s="34"/>
      <c r="O47" s="34"/>
      <c r="P47" s="34"/>
      <c r="Q47" s="34"/>
      <c r="R47" s="34"/>
      <c r="S47" s="34"/>
      <c r="T47" s="34"/>
      <c r="U47" s="34"/>
      <c r="V47" s="34"/>
      <c r="W47" s="34"/>
      <c r="X47" s="34"/>
      <c r="Y47" s="34"/>
      <c r="Z47" s="34"/>
      <c r="AA47" s="34"/>
      <c r="AB47" s="34"/>
      <c r="AC47" s="34"/>
      <c r="AD47" s="34"/>
      <c r="AE47" s="34"/>
      <c r="AF47" s="34"/>
      <c r="AG47" s="34"/>
      <c r="AH47" s="34"/>
      <c r="AI47" s="34"/>
      <c r="AJ47" s="34"/>
    </row>
    <row r="48" spans="1:48" ht="10.5" customHeight="1">
      <c r="A48" s="54"/>
      <c r="B48" s="54"/>
      <c r="C48" s="54"/>
      <c r="D48" s="54"/>
      <c r="E48" s="54"/>
      <c r="F48" s="54"/>
      <c r="G48" s="54"/>
      <c r="H48" s="54"/>
      <c r="I48" s="54"/>
      <c r="J48" s="54"/>
      <c r="K48" s="54"/>
      <c r="L48" s="54"/>
      <c r="M48" s="54"/>
      <c r="N48" s="54"/>
      <c r="O48" s="54"/>
      <c r="P48" s="54"/>
      <c r="Q48" s="54"/>
      <c r="R48" s="54"/>
      <c r="S48" s="54"/>
      <c r="T48" s="54"/>
      <c r="U48" s="54"/>
      <c r="V48" s="54"/>
      <c r="W48" s="54"/>
      <c r="X48" s="54"/>
      <c r="Y48" s="54"/>
      <c r="Z48" s="54"/>
      <c r="AA48" s="54"/>
      <c r="AB48" s="54"/>
      <c r="AC48" s="54"/>
      <c r="AD48" s="54"/>
      <c r="AE48" s="54"/>
      <c r="AF48" s="54"/>
      <c r="AG48" s="54"/>
      <c r="AH48" s="54"/>
      <c r="AI48" s="54"/>
      <c r="AJ48" s="54"/>
    </row>
    <row r="49" spans="1:53" ht="15" customHeight="1">
      <c r="A49" s="186" t="s">
        <v>92</v>
      </c>
      <c r="B49" s="187"/>
      <c r="C49" s="187"/>
      <c r="D49" s="187"/>
      <c r="E49" s="187"/>
      <c r="F49" s="187"/>
      <c r="G49" s="187"/>
      <c r="H49" s="187"/>
      <c r="I49" s="187"/>
      <c r="J49" s="187"/>
      <c r="K49" s="187"/>
      <c r="L49" s="187"/>
      <c r="M49" s="187"/>
      <c r="N49" s="187"/>
      <c r="O49" s="187"/>
      <c r="P49" s="187"/>
      <c r="Q49" s="187"/>
      <c r="R49" s="187"/>
      <c r="S49" s="187"/>
      <c r="T49" s="187"/>
      <c r="U49" s="187"/>
      <c r="V49" s="187"/>
      <c r="W49" s="187"/>
      <c r="X49" s="187"/>
      <c r="Y49" s="187"/>
      <c r="Z49" s="187"/>
      <c r="AA49" s="187"/>
      <c r="AB49" s="187"/>
      <c r="AC49" s="187"/>
      <c r="AD49" s="187"/>
      <c r="AE49" s="187"/>
      <c r="AF49" s="187"/>
      <c r="AG49" s="187"/>
      <c r="AH49" s="187"/>
      <c r="AI49" s="187"/>
      <c r="AJ49" s="188"/>
      <c r="BA49" s="46" t="s">
        <v>93</v>
      </c>
    </row>
    <row r="50" spans="1:53" ht="13.75" customHeight="1">
      <c r="A50" s="384" t="s">
        <v>2388</v>
      </c>
      <c r="B50" s="385"/>
      <c r="C50" s="385"/>
      <c r="D50" s="385"/>
      <c r="E50" s="385"/>
      <c r="F50" s="385"/>
      <c r="G50" s="385"/>
      <c r="H50" s="385"/>
      <c r="I50" s="385"/>
      <c r="J50" s="385"/>
      <c r="K50" s="385"/>
      <c r="L50" s="385"/>
      <c r="M50" s="385"/>
      <c r="N50" s="385"/>
      <c r="O50" s="385"/>
      <c r="P50" s="385"/>
      <c r="Q50" s="385"/>
      <c r="R50" s="385"/>
      <c r="S50" s="385"/>
      <c r="T50" s="385"/>
      <c r="U50" s="385"/>
      <c r="V50" s="385"/>
      <c r="W50" s="385"/>
      <c r="X50" s="385"/>
      <c r="Y50" s="385"/>
      <c r="Z50" s="385"/>
      <c r="AA50" s="385"/>
      <c r="AB50" s="385"/>
      <c r="AC50" s="385"/>
      <c r="AD50" s="385"/>
      <c r="AE50" s="760" t="str">
        <f>IF(G4="","",AH14)</f>
        <v>○</v>
      </c>
      <c r="AF50" s="761"/>
      <c r="AG50" s="761"/>
      <c r="AH50" s="761"/>
      <c r="AI50" s="761"/>
      <c r="AJ50" s="762"/>
      <c r="BA50" s="46">
        <f>COUNTIF(A53:AJ57, "×")</f>
        <v>0</v>
      </c>
    </row>
    <row r="51" spans="1:53" ht="15" customHeight="1">
      <c r="A51" s="384" t="s">
        <v>2389</v>
      </c>
      <c r="B51" s="385"/>
      <c r="C51" s="385"/>
      <c r="D51" s="385"/>
      <c r="E51" s="385"/>
      <c r="F51" s="385"/>
      <c r="G51" s="385"/>
      <c r="H51" s="385"/>
      <c r="I51" s="385"/>
      <c r="J51" s="385"/>
      <c r="K51" s="385"/>
      <c r="L51" s="385"/>
      <c r="M51" s="385"/>
      <c r="N51" s="385"/>
      <c r="O51" s="385"/>
      <c r="P51" s="385"/>
      <c r="Q51" s="385"/>
      <c r="R51" s="385"/>
      <c r="S51" s="385"/>
      <c r="T51" s="385"/>
      <c r="U51" s="385"/>
      <c r="V51" s="385"/>
      <c r="W51" s="385"/>
      <c r="X51" s="385"/>
      <c r="Y51" s="385"/>
      <c r="Z51" s="385"/>
      <c r="AA51" s="385"/>
      <c r="AB51" s="385"/>
      <c r="AC51" s="385"/>
      <c r="AD51" s="385"/>
      <c r="AE51" s="760" t="str">
        <f>IF(G4="","",AH18)</f>
        <v>○</v>
      </c>
      <c r="AF51" s="761"/>
      <c r="AG51" s="761"/>
      <c r="AH51" s="761"/>
      <c r="AI51" s="761"/>
      <c r="AJ51" s="762"/>
    </row>
    <row r="52" spans="1:53">
      <c r="A52" s="384" t="s">
        <v>2390</v>
      </c>
      <c r="B52" s="385"/>
      <c r="C52" s="385"/>
      <c r="D52" s="385"/>
      <c r="E52" s="385"/>
      <c r="F52" s="385"/>
      <c r="G52" s="385"/>
      <c r="H52" s="385"/>
      <c r="I52" s="385"/>
      <c r="J52" s="385"/>
      <c r="K52" s="385"/>
      <c r="L52" s="385"/>
      <c r="M52" s="385"/>
      <c r="N52" s="385"/>
      <c r="O52" s="385"/>
      <c r="P52" s="385"/>
      <c r="Q52" s="385"/>
      <c r="R52" s="385"/>
      <c r="S52" s="385"/>
      <c r="T52" s="385"/>
      <c r="U52" s="385"/>
      <c r="V52" s="385"/>
      <c r="W52" s="385"/>
      <c r="X52" s="385"/>
      <c r="Y52" s="385"/>
      <c r="Z52" s="385"/>
      <c r="AA52" s="385"/>
      <c r="AB52" s="385"/>
      <c r="AC52" s="385"/>
      <c r="AD52" s="385"/>
      <c r="AE52" s="760" t="str">
        <f>IF(G4="","",IF(AND(AH22&lt;&gt;"×",AH23&lt;&gt;"×"),"○","×"))</f>
        <v>○</v>
      </c>
      <c r="AF52" s="761"/>
      <c r="AG52" s="761"/>
      <c r="AH52" s="761"/>
      <c r="AI52" s="761"/>
      <c r="AJ52" s="762"/>
    </row>
    <row r="53" spans="1:53" ht="13.75" customHeight="1">
      <c r="A53" s="384" t="s">
        <v>2050</v>
      </c>
      <c r="B53" s="385"/>
      <c r="C53" s="385"/>
      <c r="D53" s="385"/>
      <c r="E53" s="385"/>
      <c r="F53" s="385"/>
      <c r="G53" s="385"/>
      <c r="H53" s="385"/>
      <c r="I53" s="385"/>
      <c r="J53" s="385"/>
      <c r="K53" s="385"/>
      <c r="L53" s="385"/>
      <c r="M53" s="385"/>
      <c r="N53" s="385"/>
      <c r="O53" s="385"/>
      <c r="P53" s="385"/>
      <c r="Q53" s="385"/>
      <c r="R53" s="385"/>
      <c r="S53" s="385"/>
      <c r="T53" s="385"/>
      <c r="U53" s="385"/>
      <c r="V53" s="385"/>
      <c r="W53" s="385"/>
      <c r="X53" s="385"/>
      <c r="Y53" s="385"/>
      <c r="Z53" s="385"/>
      <c r="AA53" s="385"/>
      <c r="AB53" s="385"/>
      <c r="AC53" s="385"/>
      <c r="AD53" s="385"/>
      <c r="AE53" s="760" t="str">
        <f>IF(G4="","",AH28)</f>
        <v>○</v>
      </c>
      <c r="AF53" s="761"/>
      <c r="AG53" s="761"/>
      <c r="AH53" s="761"/>
      <c r="AI53" s="761"/>
      <c r="AJ53" s="762"/>
    </row>
    <row r="54" spans="1:53" ht="15" customHeight="1">
      <c r="A54" s="186" t="s">
        <v>94</v>
      </c>
      <c r="B54" s="187"/>
      <c r="C54" s="187"/>
      <c r="D54" s="187"/>
      <c r="E54" s="187"/>
      <c r="F54" s="187"/>
      <c r="G54" s="187"/>
      <c r="H54" s="187"/>
      <c r="I54" s="187"/>
      <c r="J54" s="187"/>
      <c r="K54" s="187"/>
      <c r="L54" s="187"/>
      <c r="M54" s="187"/>
      <c r="N54" s="187"/>
      <c r="O54" s="187"/>
      <c r="P54" s="187"/>
      <c r="Q54" s="187"/>
      <c r="R54" s="187"/>
      <c r="S54" s="187"/>
      <c r="T54" s="187"/>
      <c r="U54" s="187"/>
      <c r="V54" s="187"/>
      <c r="W54" s="187"/>
      <c r="X54" s="187"/>
      <c r="Y54" s="187"/>
      <c r="Z54" s="187"/>
      <c r="AA54" s="187"/>
      <c r="AB54" s="187"/>
      <c r="AC54" s="187"/>
      <c r="AD54" s="187"/>
      <c r="AE54" s="187"/>
      <c r="AF54" s="187"/>
      <c r="AG54" s="187"/>
      <c r="AH54" s="187"/>
      <c r="AI54" s="187"/>
      <c r="AJ54" s="188"/>
    </row>
    <row r="55" spans="1:53">
      <c r="A55" s="386" t="s">
        <v>95</v>
      </c>
      <c r="B55" s="387"/>
      <c r="C55" s="387"/>
      <c r="D55" s="387"/>
      <c r="E55" s="387"/>
      <c r="F55" s="387"/>
      <c r="G55" s="387"/>
      <c r="H55" s="387"/>
      <c r="I55" s="387"/>
      <c r="J55" s="387"/>
      <c r="K55" s="387"/>
      <c r="L55" s="387"/>
      <c r="M55" s="387"/>
      <c r="N55" s="387"/>
      <c r="O55" s="387"/>
      <c r="P55" s="387"/>
      <c r="Q55" s="387"/>
      <c r="R55" s="387"/>
      <c r="S55" s="387"/>
      <c r="T55" s="387"/>
      <c r="U55" s="387"/>
      <c r="V55" s="387"/>
      <c r="W55" s="387"/>
      <c r="X55" s="387"/>
      <c r="Y55" s="387"/>
      <c r="Z55" s="387"/>
      <c r="AA55" s="387"/>
      <c r="AB55" s="387"/>
      <c r="AC55" s="387"/>
      <c r="AD55" s="387"/>
      <c r="AE55" s="760" t="str">
        <f>AH36</f>
        <v>○</v>
      </c>
      <c r="AF55" s="761"/>
      <c r="AG55" s="761"/>
      <c r="AH55" s="761"/>
      <c r="AI55" s="761"/>
      <c r="AJ55" s="762"/>
    </row>
    <row r="56" spans="1:53" ht="14.4" customHeight="1">
      <c r="A56" s="445" t="s">
        <v>1960</v>
      </c>
      <c r="B56" s="446"/>
      <c r="C56" s="446"/>
      <c r="D56" s="446"/>
      <c r="E56" s="446"/>
      <c r="F56" s="446"/>
      <c r="G56" s="446"/>
      <c r="H56" s="446"/>
      <c r="I56" s="446"/>
      <c r="J56" s="446"/>
      <c r="K56" s="446"/>
      <c r="L56" s="446"/>
      <c r="M56" s="446"/>
      <c r="N56" s="446"/>
      <c r="O56" s="446"/>
      <c r="P56" s="446"/>
      <c r="Q56" s="446"/>
      <c r="R56" s="446"/>
      <c r="S56" s="446"/>
      <c r="T56" s="446"/>
      <c r="U56" s="446"/>
      <c r="V56" s="446"/>
      <c r="W56" s="446"/>
      <c r="X56" s="446"/>
      <c r="Y56" s="446"/>
      <c r="Z56" s="446"/>
      <c r="AA56" s="446"/>
      <c r="AB56" s="446"/>
      <c r="AC56" s="446"/>
      <c r="AD56" s="446"/>
      <c r="AE56" s="187"/>
      <c r="AF56" s="187"/>
      <c r="AG56" s="187"/>
      <c r="AH56" s="187"/>
      <c r="AI56" s="187"/>
      <c r="AJ56" s="188"/>
    </row>
    <row r="57" spans="1:53" s="39" customFormat="1" ht="25.25" customHeight="1">
      <c r="A57" s="384" t="s">
        <v>96</v>
      </c>
      <c r="B57" s="385"/>
      <c r="C57" s="385"/>
      <c r="D57" s="385"/>
      <c r="E57" s="385"/>
      <c r="F57" s="385"/>
      <c r="G57" s="385"/>
      <c r="H57" s="385"/>
      <c r="I57" s="385"/>
      <c r="J57" s="385"/>
      <c r="K57" s="385"/>
      <c r="L57" s="385"/>
      <c r="M57" s="385"/>
      <c r="N57" s="385"/>
      <c r="O57" s="385"/>
      <c r="P57" s="385"/>
      <c r="Q57" s="385"/>
      <c r="R57" s="385"/>
      <c r="S57" s="385"/>
      <c r="T57" s="385"/>
      <c r="U57" s="385"/>
      <c r="V57" s="385"/>
      <c r="W57" s="385"/>
      <c r="X57" s="385"/>
      <c r="Y57" s="385"/>
      <c r="Z57" s="385"/>
      <c r="AA57" s="385"/>
      <c r="AB57" s="385"/>
      <c r="AC57" s="385"/>
      <c r="AD57" s="449"/>
      <c r="AE57" s="761" t="str">
        <f>'別紙様式2-3（個表）'!V13</f>
        <v>○</v>
      </c>
      <c r="AF57" s="761"/>
      <c r="AG57" s="761"/>
      <c r="AH57" s="761"/>
      <c r="AI57" s="761"/>
      <c r="AJ57" s="762"/>
    </row>
    <row r="58" spans="1:53" s="39" customFormat="1" ht="20.399999999999999" customHeight="1">
      <c r="A58" s="447" t="s">
        <v>97</v>
      </c>
      <c r="B58" s="448"/>
      <c r="C58" s="448"/>
      <c r="D58" s="448"/>
      <c r="E58" s="448"/>
      <c r="F58" s="448"/>
      <c r="G58" s="448"/>
      <c r="H58" s="448"/>
      <c r="I58" s="448"/>
      <c r="J58" s="448"/>
      <c r="K58" s="448"/>
      <c r="L58" s="448"/>
      <c r="M58" s="448"/>
      <c r="N58" s="448"/>
      <c r="O58" s="448"/>
      <c r="P58" s="448"/>
      <c r="Q58" s="448"/>
      <c r="R58" s="448"/>
      <c r="S58" s="448"/>
      <c r="T58" s="448"/>
      <c r="U58" s="448"/>
      <c r="V58" s="448"/>
      <c r="W58" s="448"/>
      <c r="X58" s="448"/>
      <c r="Y58" s="448"/>
      <c r="Z58" s="448"/>
      <c r="AA58" s="448"/>
      <c r="AB58" s="448"/>
      <c r="AC58" s="448"/>
      <c r="AD58" s="448"/>
      <c r="AE58" s="760" t="str">
        <f>'別紙様式2-3（個表）'!V14</f>
        <v>○</v>
      </c>
      <c r="AF58" s="761"/>
      <c r="AG58" s="761"/>
      <c r="AH58" s="761"/>
      <c r="AI58" s="761"/>
      <c r="AJ58" s="762"/>
    </row>
    <row r="59" spans="1:53" ht="16.75" customHeight="1">
      <c r="A59" s="48"/>
      <c r="B59" s="48"/>
      <c r="C59" s="48"/>
      <c r="D59" s="48"/>
      <c r="E59" s="48"/>
      <c r="F59" s="48"/>
      <c r="G59" s="48"/>
      <c r="H59" s="48"/>
      <c r="I59" s="48"/>
      <c r="J59" s="48"/>
      <c r="K59" s="48"/>
      <c r="L59" s="143"/>
      <c r="M59" s="48"/>
      <c r="N59" s="48"/>
      <c r="O59" s="48"/>
      <c r="P59" s="48"/>
      <c r="Q59" s="48"/>
      <c r="R59" s="48"/>
      <c r="S59" s="48"/>
      <c r="T59" s="48"/>
      <c r="U59" s="48"/>
      <c r="V59" s="48"/>
      <c r="W59" s="48"/>
      <c r="X59" s="48"/>
      <c r="Y59" s="48"/>
      <c r="Z59" s="48"/>
      <c r="AA59" s="48"/>
      <c r="AB59" s="48"/>
      <c r="AC59" s="48"/>
      <c r="AD59" s="48"/>
      <c r="AE59" s="48"/>
      <c r="AF59" s="48"/>
      <c r="AG59" s="48"/>
      <c r="AH59" s="48"/>
      <c r="AI59" s="48"/>
      <c r="AJ59" s="48"/>
    </row>
    <row r="60" spans="1:53" ht="22.75" customHeight="1">
      <c r="A60" s="190" t="s">
        <v>98</v>
      </c>
      <c r="B60" s="190"/>
      <c r="C60" s="190"/>
      <c r="D60" s="190"/>
      <c r="E60" s="190"/>
      <c r="F60" s="190"/>
      <c r="G60" s="190"/>
      <c r="H60" s="190"/>
      <c r="I60" s="190"/>
      <c r="J60" s="190"/>
      <c r="K60" s="190"/>
      <c r="L60" s="190"/>
      <c r="M60" s="190"/>
      <c r="N60" s="190"/>
      <c r="O60" s="190"/>
      <c r="P60" s="190"/>
      <c r="Q60" s="190"/>
      <c r="R60" s="190"/>
      <c r="S60" s="190"/>
      <c r="T60" s="190"/>
      <c r="U60" s="190"/>
      <c r="V60" s="190"/>
      <c r="W60" s="190"/>
      <c r="X60" s="190"/>
      <c r="Y60" s="190"/>
      <c r="Z60" s="190"/>
      <c r="AA60" s="190"/>
      <c r="AB60" s="190"/>
      <c r="AC60" s="190"/>
      <c r="AD60" s="190"/>
      <c r="AE60" s="190"/>
      <c r="AF60" s="190"/>
      <c r="AG60" s="190"/>
      <c r="AH60" s="190"/>
      <c r="AI60" s="190"/>
      <c r="AJ60" s="190"/>
    </row>
    <row r="61" spans="1:53" ht="20.399999999999999" customHeight="1">
      <c r="A61" s="77" t="s">
        <v>2391</v>
      </c>
      <c r="B61" s="77"/>
      <c r="C61" s="77"/>
      <c r="D61" s="77"/>
      <c r="E61" s="77"/>
      <c r="F61" s="77"/>
      <c r="G61" s="77"/>
      <c r="H61" s="77"/>
      <c r="I61" s="77"/>
      <c r="J61" s="77"/>
      <c r="K61" s="77"/>
      <c r="L61" s="77"/>
      <c r="M61" s="77"/>
      <c r="N61" s="77"/>
      <c r="O61" s="77"/>
      <c r="P61" s="77"/>
      <c r="Q61" s="77"/>
      <c r="R61" s="77"/>
      <c r="S61" s="77"/>
      <c r="T61" s="77"/>
      <c r="U61" s="77"/>
      <c r="V61" s="77"/>
      <c r="W61" s="77"/>
      <c r="X61" s="77"/>
      <c r="Y61" s="77"/>
      <c r="Z61" s="77"/>
      <c r="AA61" s="77"/>
      <c r="AB61" s="77"/>
      <c r="AC61" s="77"/>
      <c r="AD61" s="77"/>
      <c r="AE61" s="77"/>
      <c r="AF61" s="77"/>
      <c r="AG61" s="77"/>
      <c r="AH61" s="77"/>
      <c r="AI61" s="77"/>
      <c r="AJ61" s="77"/>
    </row>
    <row r="62" spans="1:53" ht="24.65" customHeight="1" thickBot="1">
      <c r="A62" s="775" t="s">
        <v>24</v>
      </c>
      <c r="B62" s="775"/>
      <c r="C62" s="741" t="s">
        <v>1916</v>
      </c>
      <c r="D62" s="741"/>
      <c r="E62" s="741"/>
      <c r="F62" s="741"/>
      <c r="G62" s="741"/>
      <c r="H62" s="843" t="s">
        <v>32</v>
      </c>
      <c r="I62" s="843"/>
      <c r="J62" s="843"/>
      <c r="K62" s="843"/>
      <c r="L62" s="843" t="s">
        <v>33</v>
      </c>
      <c r="M62" s="843"/>
      <c r="N62" s="843"/>
      <c r="O62" s="843"/>
      <c r="P62" s="741" t="s">
        <v>34</v>
      </c>
      <c r="Q62" s="741"/>
      <c r="R62" s="741"/>
      <c r="S62" s="741"/>
      <c r="T62" s="741" t="s">
        <v>1917</v>
      </c>
      <c r="U62" s="741"/>
      <c r="V62" s="741"/>
      <c r="W62" s="741"/>
      <c r="X62" s="741"/>
      <c r="Y62" s="741"/>
      <c r="Z62" s="741"/>
      <c r="AA62" s="764" t="s">
        <v>1918</v>
      </c>
      <c r="AB62" s="765"/>
      <c r="AC62" s="765"/>
      <c r="AD62" s="765"/>
      <c r="AE62" s="765"/>
      <c r="AF62" s="765"/>
      <c r="AG62" s="765"/>
      <c r="AH62" s="765"/>
      <c r="AI62" s="765"/>
      <c r="AJ62" s="766"/>
    </row>
    <row r="63" spans="1:53" ht="24.65" customHeight="1" thickBot="1">
      <c r="A63" s="738" t="str">
        <f>AE1</f>
        <v>愛知県</v>
      </c>
      <c r="B63" s="738"/>
      <c r="C63" s="740">
        <f>IFERROR(SUMIF('別紙様式2-3（個表）'!AP15:AP1014,"加算対象",'別紙様式2-3（個表）'!P15:P1014), "未入力あり")</f>
        <v>138871740</v>
      </c>
      <c r="D63" s="740"/>
      <c r="E63" s="740"/>
      <c r="F63" s="740"/>
      <c r="G63" s="740"/>
      <c r="H63" s="763">
        <f>IFERROR(SUMIF('別紙様式2-3（個表）'!AP15:AP1014,"加算対象",'別紙様式2-3（個表）'!Q15:Q1014), "未入力あり")</f>
        <v>87239880</v>
      </c>
      <c r="I63" s="763"/>
      <c r="J63" s="763"/>
      <c r="K63" s="763"/>
      <c r="L63" s="763">
        <f>IFERROR(SUMIF('別紙様式2-3（個表）'!AP15:AP1014,"加算対象",'別紙様式2-3（個表）'!R15:R1014), "未入力あり")</f>
        <v>28446180</v>
      </c>
      <c r="M63" s="763"/>
      <c r="N63" s="763"/>
      <c r="O63" s="763"/>
      <c r="P63" s="763">
        <f>IFERROR(SUMIF('別紙様式2-3（個表）'!AP15:AP1014,"加算対象",'別紙様式2-3（個表）'!S15:S1014), "未入力あり")</f>
        <v>23185680</v>
      </c>
      <c r="Q63" s="763"/>
      <c r="R63" s="763"/>
      <c r="S63" s="763"/>
      <c r="T63" s="741" t="str">
        <f>IFERROR(IF(H63="", "",VLOOKUP("○",'別紙様式2-3（個表）'!T15:AI1014, 16, FALSE)), "未記入")</f>
        <v>訪問介護　○○</v>
      </c>
      <c r="U63" s="741"/>
      <c r="V63" s="741"/>
      <c r="W63" s="741"/>
      <c r="X63" s="741"/>
      <c r="Y63" s="741"/>
      <c r="Z63" s="741"/>
      <c r="AA63" s="742" t="str">
        <f>IF(COUNTIF('別紙様式2-3（個表）'!U15:U1014,"○")=1, "はい", "いいえ")</f>
        <v>はい</v>
      </c>
      <c r="AB63" s="743"/>
      <c r="AC63" s="743"/>
      <c r="AD63" s="743"/>
      <c r="AE63" s="743"/>
      <c r="AF63" s="743"/>
      <c r="AG63" s="743"/>
      <c r="AH63" s="743"/>
      <c r="AI63" s="743"/>
      <c r="AJ63" s="744"/>
      <c r="AK63" s="745" t="s">
        <v>2054</v>
      </c>
      <c r="AL63" s="733"/>
      <c r="AM63" s="733"/>
      <c r="AN63" s="733"/>
      <c r="AO63" s="733"/>
      <c r="AP63" s="733"/>
      <c r="AQ63" s="733"/>
      <c r="AR63" s="733"/>
      <c r="AS63" s="733"/>
      <c r="AT63" s="733"/>
      <c r="AU63" s="733"/>
      <c r="AV63" s="734"/>
    </row>
    <row r="64" spans="1:53" ht="14.4" customHeight="1">
      <c r="A64" s="58"/>
      <c r="B64" s="58"/>
      <c r="C64" s="59"/>
      <c r="D64" s="59"/>
      <c r="E64" s="59"/>
      <c r="F64" s="59"/>
      <c r="G64" s="59"/>
      <c r="H64" s="60"/>
      <c r="I64" s="60"/>
      <c r="J64" s="60"/>
      <c r="K64" s="60"/>
      <c r="L64" s="60"/>
      <c r="M64" s="60"/>
      <c r="N64" s="60"/>
      <c r="O64" s="60"/>
      <c r="P64" s="60"/>
      <c r="Q64" s="60"/>
      <c r="R64" s="60"/>
      <c r="S64" s="60"/>
      <c r="T64" s="61"/>
      <c r="U64" s="61"/>
      <c r="V64" s="61"/>
      <c r="W64" s="61"/>
      <c r="X64" s="61"/>
      <c r="Y64" s="61"/>
      <c r="Z64" s="61"/>
      <c r="AA64" s="61"/>
      <c r="AB64" s="61"/>
      <c r="AC64" s="61"/>
      <c r="AD64" s="61"/>
      <c r="AE64" s="61"/>
      <c r="AF64" s="61"/>
      <c r="AG64" s="61"/>
      <c r="AH64" s="61"/>
      <c r="AI64" s="61"/>
      <c r="AJ64" s="61"/>
    </row>
    <row r="65" spans="1:36" s="32" customFormat="1" ht="29.4" customHeight="1">
      <c r="A65"/>
      <c r="B65"/>
      <c r="C65"/>
      <c r="D65"/>
      <c r="E65"/>
      <c r="F65"/>
      <c r="G65"/>
      <c r="H65"/>
      <c r="I65"/>
      <c r="J65"/>
      <c r="K65"/>
      <c r="L65"/>
      <c r="M65"/>
      <c r="N65"/>
      <c r="O65"/>
      <c r="P65"/>
      <c r="Q65"/>
      <c r="R65"/>
      <c r="S65"/>
      <c r="T65"/>
      <c r="U65"/>
      <c r="V65"/>
      <c r="W65"/>
      <c r="X65"/>
      <c r="Y65"/>
      <c r="Z65"/>
      <c r="AA65"/>
      <c r="AB65"/>
      <c r="AC65"/>
      <c r="AD65"/>
      <c r="AE65"/>
      <c r="AF65"/>
      <c r="AG65"/>
      <c r="AH65"/>
      <c r="AI65"/>
      <c r="AJ65"/>
    </row>
    <row r="66" spans="1:36" ht="14" customHeight="1"/>
    <row r="67" spans="1:36" ht="14" customHeight="1"/>
    <row r="68" spans="1:36" ht="14" customHeight="1">
      <c r="A68" s="32"/>
      <c r="B68" s="32"/>
      <c r="C68" s="32"/>
      <c r="D68" s="32"/>
      <c r="E68" s="32"/>
      <c r="F68" s="32"/>
      <c r="G68" s="32"/>
      <c r="H68" s="32"/>
      <c r="I68" s="32"/>
      <c r="J68" s="32"/>
      <c r="K68" s="32"/>
      <c r="L68" s="32"/>
      <c r="M68" s="32"/>
      <c r="N68" s="32"/>
      <c r="O68" s="32"/>
      <c r="P68" s="32"/>
      <c r="Q68" s="32"/>
      <c r="R68" s="32"/>
      <c r="S68" s="32"/>
      <c r="T68" s="32"/>
      <c r="U68" s="32"/>
      <c r="V68" s="32"/>
      <c r="W68" s="32"/>
      <c r="X68" s="32"/>
      <c r="Y68" s="32"/>
      <c r="Z68" s="32"/>
      <c r="AA68" s="32"/>
      <c r="AB68" s="32"/>
      <c r="AC68" s="32"/>
      <c r="AD68" s="32"/>
      <c r="AE68" s="32"/>
      <c r="AF68" s="32"/>
      <c r="AG68" s="32"/>
      <c r="AH68" s="32"/>
      <c r="AI68" s="32"/>
      <c r="AJ68" s="32"/>
    </row>
    <row r="69" spans="1:36" ht="14" customHeight="1"/>
    <row r="70" spans="1:36" ht="14" customHeight="1"/>
    <row r="71" spans="1:36" ht="14" customHeight="1">
      <c r="A71" s="736"/>
      <c r="B71" s="736"/>
      <c r="C71" s="735"/>
      <c r="D71" s="735"/>
      <c r="E71" s="735"/>
      <c r="F71" s="735"/>
      <c r="G71" s="735"/>
      <c r="H71" s="739"/>
      <c r="I71" s="739"/>
      <c r="J71" s="739"/>
      <c r="K71" s="739"/>
      <c r="L71" s="739"/>
      <c r="M71" s="739"/>
      <c r="N71" s="739"/>
      <c r="O71" s="739"/>
      <c r="P71" s="739"/>
      <c r="Q71" s="739"/>
      <c r="R71" s="739"/>
      <c r="S71" s="739"/>
      <c r="T71" s="737"/>
      <c r="U71" s="737"/>
      <c r="V71" s="737"/>
      <c r="W71" s="737"/>
      <c r="X71" s="737"/>
      <c r="Y71" s="737"/>
      <c r="Z71" s="737"/>
      <c r="AA71" s="737"/>
      <c r="AB71" s="737"/>
      <c r="AC71" s="737"/>
      <c r="AD71" s="737"/>
      <c r="AE71" s="189"/>
      <c r="AF71" s="189"/>
      <c r="AG71" s="189"/>
      <c r="AH71" s="189"/>
      <c r="AI71" s="189"/>
      <c r="AJ71" s="189"/>
    </row>
    <row r="72" spans="1:36" ht="14" customHeight="1">
      <c r="A72" s="736"/>
      <c r="B72" s="736"/>
      <c r="C72" s="735"/>
      <c r="D72" s="735"/>
      <c r="E72" s="735"/>
      <c r="F72" s="735"/>
      <c r="G72" s="735"/>
      <c r="H72" s="739"/>
      <c r="I72" s="739"/>
      <c r="J72" s="739"/>
      <c r="K72" s="739"/>
      <c r="L72" s="739"/>
      <c r="M72" s="739"/>
      <c r="N72" s="739"/>
      <c r="O72" s="739"/>
      <c r="P72" s="739"/>
      <c r="Q72" s="739"/>
      <c r="R72" s="739"/>
      <c r="S72" s="739"/>
      <c r="T72" s="737"/>
      <c r="U72" s="737"/>
      <c r="V72" s="737"/>
      <c r="W72" s="737"/>
      <c r="X72" s="737"/>
      <c r="Y72" s="737"/>
      <c r="Z72" s="737"/>
      <c r="AA72" s="737"/>
      <c r="AB72" s="737"/>
      <c r="AC72" s="737"/>
      <c r="AD72" s="737"/>
      <c r="AE72" s="189"/>
      <c r="AF72" s="189"/>
      <c r="AG72" s="189"/>
      <c r="AH72" s="189"/>
      <c r="AI72" s="189"/>
      <c r="AJ72" s="189"/>
    </row>
    <row r="73" spans="1:36" ht="14" customHeight="1">
      <c r="A73" s="736"/>
      <c r="B73" s="736"/>
      <c r="C73" s="735"/>
      <c r="D73" s="735"/>
      <c r="E73" s="735"/>
      <c r="F73" s="735"/>
      <c r="G73" s="735"/>
      <c r="H73" s="739"/>
      <c r="I73" s="739"/>
      <c r="J73" s="739"/>
      <c r="K73" s="739"/>
      <c r="L73" s="739"/>
      <c r="M73" s="739"/>
      <c r="N73" s="739"/>
      <c r="O73" s="739"/>
      <c r="P73" s="739"/>
      <c r="Q73" s="739"/>
      <c r="R73" s="739"/>
      <c r="S73" s="739"/>
      <c r="T73" s="737"/>
      <c r="U73" s="737"/>
      <c r="V73" s="737"/>
      <c r="W73" s="737"/>
      <c r="X73" s="737"/>
      <c r="Y73" s="737"/>
      <c r="Z73" s="737"/>
      <c r="AA73" s="737"/>
      <c r="AB73" s="737"/>
      <c r="AC73" s="737"/>
      <c r="AD73" s="737"/>
      <c r="AE73" s="189"/>
      <c r="AF73" s="189"/>
      <c r="AG73" s="189"/>
      <c r="AH73" s="189"/>
      <c r="AI73" s="189"/>
      <c r="AJ73" s="189"/>
    </row>
    <row r="74" spans="1:36" ht="14" customHeight="1">
      <c r="A74" s="736"/>
      <c r="B74" s="736"/>
      <c r="C74" s="735"/>
      <c r="D74" s="735"/>
      <c r="E74" s="735"/>
      <c r="F74" s="735"/>
      <c r="G74" s="735"/>
      <c r="H74" s="739"/>
      <c r="I74" s="739"/>
      <c r="J74" s="739"/>
      <c r="K74" s="739"/>
      <c r="L74" s="739"/>
      <c r="M74" s="739"/>
      <c r="N74" s="739"/>
      <c r="O74" s="739"/>
      <c r="P74" s="739"/>
      <c r="Q74" s="739"/>
      <c r="R74" s="739"/>
      <c r="S74" s="739"/>
      <c r="T74" s="737"/>
      <c r="U74" s="737"/>
      <c r="V74" s="737"/>
      <c r="W74" s="737"/>
      <c r="X74" s="737"/>
      <c r="Y74" s="737"/>
      <c r="Z74" s="737"/>
      <c r="AA74" s="737"/>
      <c r="AB74" s="737"/>
      <c r="AC74" s="737"/>
      <c r="AD74" s="737"/>
      <c r="AE74" s="189"/>
      <c r="AF74" s="189"/>
      <c r="AG74" s="189"/>
      <c r="AH74" s="189"/>
      <c r="AI74" s="189"/>
      <c r="AJ74" s="189"/>
    </row>
    <row r="75" spans="1:36" ht="14" customHeight="1">
      <c r="A75" s="736"/>
      <c r="B75" s="736"/>
      <c r="C75" s="735"/>
      <c r="D75" s="735"/>
      <c r="E75" s="735"/>
      <c r="F75" s="735"/>
      <c r="G75" s="735"/>
      <c r="H75" s="739"/>
      <c r="I75" s="739"/>
      <c r="J75" s="739"/>
      <c r="K75" s="739"/>
      <c r="L75" s="739"/>
      <c r="M75" s="739"/>
      <c r="N75" s="739"/>
      <c r="O75" s="739"/>
      <c r="P75" s="739"/>
      <c r="Q75" s="739"/>
      <c r="R75" s="739"/>
      <c r="S75" s="739"/>
      <c r="T75" s="737"/>
      <c r="U75" s="737"/>
      <c r="V75" s="737"/>
      <c r="W75" s="737"/>
      <c r="X75" s="737"/>
      <c r="Y75" s="737"/>
      <c r="Z75" s="737"/>
      <c r="AA75" s="737"/>
      <c r="AB75" s="737"/>
      <c r="AC75" s="737"/>
      <c r="AD75" s="737"/>
      <c r="AE75" s="189"/>
      <c r="AF75" s="189"/>
      <c r="AG75" s="189"/>
      <c r="AH75" s="189"/>
      <c r="AI75" s="189"/>
      <c r="AJ75" s="189"/>
    </row>
    <row r="76" spans="1:36" ht="14" customHeight="1">
      <c r="A76" s="736"/>
      <c r="B76" s="736"/>
      <c r="C76" s="735"/>
      <c r="D76" s="735"/>
      <c r="E76" s="735"/>
      <c r="F76" s="735"/>
      <c r="G76" s="735"/>
      <c r="H76" s="739"/>
      <c r="I76" s="739"/>
      <c r="J76" s="739"/>
      <c r="K76" s="739"/>
      <c r="L76" s="739"/>
      <c r="M76" s="739"/>
      <c r="N76" s="739"/>
      <c r="O76" s="739"/>
      <c r="P76" s="739"/>
      <c r="Q76" s="739"/>
      <c r="R76" s="739"/>
      <c r="S76" s="739"/>
      <c r="T76" s="737"/>
      <c r="U76" s="737"/>
      <c r="V76" s="737"/>
      <c r="W76" s="737"/>
      <c r="X76" s="737"/>
      <c r="Y76" s="737"/>
      <c r="Z76" s="737"/>
      <c r="AA76" s="737"/>
      <c r="AB76" s="737"/>
      <c r="AC76" s="737"/>
      <c r="AD76" s="737"/>
      <c r="AE76" s="189"/>
      <c r="AF76" s="189"/>
      <c r="AG76" s="189"/>
      <c r="AH76" s="189"/>
      <c r="AI76" s="189"/>
      <c r="AJ76" s="189"/>
    </row>
    <row r="77" spans="1:36" ht="14" customHeight="1">
      <c r="A77" s="736"/>
      <c r="B77" s="736"/>
      <c r="C77" s="735"/>
      <c r="D77" s="735"/>
      <c r="E77" s="735"/>
      <c r="F77" s="735"/>
      <c r="G77" s="735"/>
      <c r="H77" s="739"/>
      <c r="I77" s="739"/>
      <c r="J77" s="739"/>
      <c r="K77" s="739"/>
      <c r="L77" s="739"/>
      <c r="M77" s="739"/>
      <c r="N77" s="739"/>
      <c r="O77" s="739"/>
      <c r="P77" s="739"/>
      <c r="Q77" s="739"/>
      <c r="R77" s="739"/>
      <c r="S77" s="739"/>
      <c r="T77" s="737"/>
      <c r="U77" s="737"/>
      <c r="V77" s="737"/>
      <c r="W77" s="737"/>
      <c r="X77" s="737"/>
      <c r="Y77" s="737"/>
      <c r="Z77" s="737"/>
      <c r="AA77" s="737"/>
      <c r="AB77" s="737"/>
      <c r="AC77" s="737"/>
      <c r="AD77" s="737"/>
      <c r="AE77" s="189"/>
      <c r="AF77" s="189"/>
      <c r="AG77" s="189"/>
      <c r="AH77" s="189"/>
      <c r="AI77" s="189"/>
      <c r="AJ77" s="189"/>
    </row>
    <row r="78" spans="1:36" ht="14" customHeight="1">
      <c r="A78" s="736"/>
      <c r="B78" s="736"/>
      <c r="C78" s="735"/>
      <c r="D78" s="735"/>
      <c r="E78" s="735"/>
      <c r="F78" s="735"/>
      <c r="G78" s="735"/>
      <c r="H78" s="739"/>
      <c r="I78" s="739"/>
      <c r="J78" s="739"/>
      <c r="K78" s="739"/>
      <c r="L78" s="739"/>
      <c r="M78" s="739"/>
      <c r="N78" s="739"/>
      <c r="O78" s="739"/>
      <c r="P78" s="739"/>
      <c r="Q78" s="739"/>
      <c r="R78" s="739"/>
      <c r="S78" s="739"/>
      <c r="T78" s="737"/>
      <c r="U78" s="737"/>
      <c r="V78" s="737"/>
      <c r="W78" s="737"/>
      <c r="X78" s="737"/>
      <c r="Y78" s="737"/>
      <c r="Z78" s="737"/>
      <c r="AA78" s="737"/>
      <c r="AB78" s="737"/>
      <c r="AC78" s="737"/>
      <c r="AD78" s="737"/>
      <c r="AE78" s="189"/>
      <c r="AF78" s="189"/>
      <c r="AG78" s="189"/>
      <c r="AH78" s="189"/>
      <c r="AI78" s="189"/>
      <c r="AJ78" s="189"/>
    </row>
    <row r="79" spans="1:36" ht="14" customHeight="1">
      <c r="A79" s="736"/>
      <c r="B79" s="736"/>
      <c r="C79" s="735"/>
      <c r="D79" s="735"/>
      <c r="E79" s="735"/>
      <c r="F79" s="735"/>
      <c r="G79" s="735"/>
      <c r="H79" s="739"/>
      <c r="I79" s="739"/>
      <c r="J79" s="739"/>
      <c r="K79" s="739"/>
      <c r="L79" s="739"/>
      <c r="M79" s="739"/>
      <c r="N79" s="739"/>
      <c r="O79" s="739"/>
      <c r="P79" s="739"/>
      <c r="Q79" s="739"/>
      <c r="R79" s="739"/>
      <c r="S79" s="739"/>
      <c r="T79" s="737"/>
      <c r="U79" s="737"/>
      <c r="V79" s="737"/>
      <c r="W79" s="737"/>
      <c r="X79" s="737"/>
      <c r="Y79" s="737"/>
      <c r="Z79" s="737"/>
      <c r="AA79" s="737"/>
      <c r="AB79" s="737"/>
      <c r="AC79" s="737"/>
      <c r="AD79" s="737"/>
      <c r="AE79" s="189"/>
      <c r="AF79" s="189"/>
      <c r="AG79" s="189"/>
      <c r="AH79" s="189"/>
      <c r="AI79" s="189"/>
      <c r="AJ79" s="189"/>
    </row>
    <row r="80" spans="1:36" ht="14" customHeight="1">
      <c r="A80" s="736"/>
      <c r="B80" s="736"/>
      <c r="C80" s="735"/>
      <c r="D80" s="735"/>
      <c r="E80" s="735"/>
      <c r="F80" s="735"/>
      <c r="G80" s="735"/>
      <c r="H80" s="739"/>
      <c r="I80" s="739"/>
      <c r="J80" s="739"/>
      <c r="K80" s="739"/>
      <c r="L80" s="739"/>
      <c r="M80" s="739"/>
      <c r="N80" s="739"/>
      <c r="O80" s="739"/>
      <c r="P80" s="739"/>
      <c r="Q80" s="739"/>
      <c r="R80" s="739"/>
      <c r="S80" s="739"/>
      <c r="T80" s="737"/>
      <c r="U80" s="737"/>
      <c r="V80" s="737"/>
      <c r="W80" s="737"/>
      <c r="X80" s="737"/>
      <c r="Y80" s="737"/>
      <c r="Z80" s="737"/>
      <c r="AA80" s="737"/>
      <c r="AB80" s="737"/>
      <c r="AC80" s="737"/>
      <c r="AD80" s="737"/>
      <c r="AE80" s="189"/>
      <c r="AF80" s="189"/>
      <c r="AG80" s="189"/>
      <c r="AH80" s="189"/>
      <c r="AI80" s="189"/>
      <c r="AJ80" s="189"/>
    </row>
    <row r="81" spans="1:36" ht="14" customHeight="1">
      <c r="A81" s="736"/>
      <c r="B81" s="736"/>
      <c r="C81" s="735"/>
      <c r="D81" s="735"/>
      <c r="E81" s="735"/>
      <c r="F81" s="735"/>
      <c r="G81" s="735"/>
      <c r="H81" s="739"/>
      <c r="I81" s="739"/>
      <c r="J81" s="739"/>
      <c r="K81" s="739"/>
      <c r="L81" s="739"/>
      <c r="M81" s="739"/>
      <c r="N81" s="739"/>
      <c r="O81" s="739"/>
      <c r="P81" s="739"/>
      <c r="Q81" s="739"/>
      <c r="R81" s="739"/>
      <c r="S81" s="739"/>
      <c r="T81" s="737"/>
      <c r="U81" s="737"/>
      <c r="V81" s="737"/>
      <c r="W81" s="737"/>
      <c r="X81" s="737"/>
      <c r="Y81" s="737"/>
      <c r="Z81" s="737"/>
      <c r="AA81" s="737"/>
      <c r="AB81" s="737"/>
      <c r="AC81" s="737"/>
      <c r="AD81" s="737"/>
      <c r="AE81" s="189"/>
      <c r="AF81" s="189"/>
      <c r="AG81" s="189"/>
      <c r="AH81" s="189"/>
      <c r="AI81" s="189"/>
      <c r="AJ81" s="189"/>
    </row>
    <row r="82" spans="1:36" ht="14" customHeight="1">
      <c r="A82" s="736"/>
      <c r="B82" s="736"/>
      <c r="C82" s="735"/>
      <c r="D82" s="735"/>
      <c r="E82" s="735"/>
      <c r="F82" s="735"/>
      <c r="G82" s="735"/>
      <c r="H82" s="739"/>
      <c r="I82" s="739"/>
      <c r="J82" s="739"/>
      <c r="K82" s="739"/>
      <c r="L82" s="739"/>
      <c r="M82" s="739"/>
      <c r="N82" s="739"/>
      <c r="O82" s="739"/>
      <c r="P82" s="739"/>
      <c r="Q82" s="739"/>
      <c r="R82" s="739"/>
      <c r="S82" s="739"/>
      <c r="T82" s="737"/>
      <c r="U82" s="737"/>
      <c r="V82" s="737"/>
      <c r="W82" s="737"/>
      <c r="X82" s="737"/>
      <c r="Y82" s="737"/>
      <c r="Z82" s="737"/>
      <c r="AA82" s="737"/>
      <c r="AB82" s="737"/>
      <c r="AC82" s="737"/>
      <c r="AD82" s="737"/>
      <c r="AE82" s="189"/>
      <c r="AF82" s="189"/>
      <c r="AG82" s="189"/>
      <c r="AH82" s="189"/>
      <c r="AI82" s="189"/>
      <c r="AJ82" s="189"/>
    </row>
    <row r="83" spans="1:36" ht="14" customHeight="1">
      <c r="A83" s="736"/>
      <c r="B83" s="736"/>
      <c r="C83" s="735"/>
      <c r="D83" s="735"/>
      <c r="E83" s="735"/>
      <c r="F83" s="735"/>
      <c r="G83" s="735"/>
      <c r="H83" s="739"/>
      <c r="I83" s="739"/>
      <c r="J83" s="739"/>
      <c r="K83" s="739"/>
      <c r="L83" s="739"/>
      <c r="M83" s="739"/>
      <c r="N83" s="739"/>
      <c r="O83" s="739"/>
      <c r="P83" s="739"/>
      <c r="Q83" s="739"/>
      <c r="R83" s="739"/>
      <c r="S83" s="739"/>
      <c r="T83" s="737"/>
      <c r="U83" s="737"/>
      <c r="V83" s="737"/>
      <c r="W83" s="737"/>
      <c r="X83" s="737"/>
      <c r="Y83" s="737"/>
      <c r="Z83" s="737"/>
      <c r="AA83" s="737"/>
      <c r="AB83" s="737"/>
      <c r="AC83" s="737"/>
      <c r="AD83" s="737"/>
      <c r="AE83" s="189"/>
      <c r="AF83" s="189"/>
      <c r="AG83" s="189"/>
      <c r="AH83" s="189"/>
      <c r="AI83" s="189"/>
      <c r="AJ83" s="189"/>
    </row>
    <row r="84" spans="1:36" ht="14" customHeight="1">
      <c r="A84" s="736"/>
      <c r="B84" s="736"/>
      <c r="C84" s="735"/>
      <c r="D84" s="735"/>
      <c r="E84" s="735"/>
      <c r="F84" s="735"/>
      <c r="G84" s="735"/>
      <c r="H84" s="739"/>
      <c r="I84" s="739"/>
      <c r="J84" s="739"/>
      <c r="K84" s="739"/>
      <c r="L84" s="739"/>
      <c r="M84" s="739"/>
      <c r="N84" s="739"/>
      <c r="O84" s="739"/>
      <c r="P84" s="739"/>
      <c r="Q84" s="739"/>
      <c r="R84" s="739"/>
      <c r="S84" s="739"/>
      <c r="T84" s="737"/>
      <c r="U84" s="737"/>
      <c r="V84" s="737"/>
      <c r="W84" s="737"/>
      <c r="X84" s="737"/>
      <c r="Y84" s="737"/>
      <c r="Z84" s="737"/>
      <c r="AA84" s="737"/>
      <c r="AB84" s="737"/>
      <c r="AC84" s="737"/>
      <c r="AD84" s="737"/>
      <c r="AE84" s="189"/>
      <c r="AF84" s="189"/>
      <c r="AG84" s="189"/>
      <c r="AH84" s="189"/>
      <c r="AI84" s="189"/>
      <c r="AJ84" s="189"/>
    </row>
    <row r="85" spans="1:36" ht="14" customHeight="1">
      <c r="A85" s="736"/>
      <c r="B85" s="736"/>
      <c r="C85" s="735"/>
      <c r="D85" s="735"/>
      <c r="E85" s="735"/>
      <c r="F85" s="735"/>
      <c r="G85" s="735"/>
      <c r="H85" s="739"/>
      <c r="I85" s="739"/>
      <c r="J85" s="739"/>
      <c r="K85" s="739"/>
      <c r="L85" s="739"/>
      <c r="M85" s="739"/>
      <c r="N85" s="739"/>
      <c r="O85" s="739"/>
      <c r="P85" s="739"/>
      <c r="Q85" s="739"/>
      <c r="R85" s="739"/>
      <c r="S85" s="739"/>
      <c r="T85" s="737"/>
      <c r="U85" s="737"/>
      <c r="V85" s="737"/>
      <c r="W85" s="737"/>
      <c r="X85" s="737"/>
      <c r="Y85" s="737"/>
      <c r="Z85" s="737"/>
      <c r="AA85" s="737"/>
      <c r="AB85" s="737"/>
      <c r="AC85" s="737"/>
      <c r="AD85" s="737"/>
      <c r="AE85" s="189"/>
      <c r="AF85" s="189"/>
      <c r="AG85" s="189"/>
      <c r="AH85" s="189"/>
      <c r="AI85" s="189"/>
      <c r="AJ85" s="189"/>
    </row>
    <row r="86" spans="1:36" ht="14" customHeight="1">
      <c r="A86" s="736"/>
      <c r="B86" s="736"/>
      <c r="C86" s="735"/>
      <c r="D86" s="735"/>
      <c r="E86" s="735"/>
      <c r="F86" s="735"/>
      <c r="G86" s="735"/>
      <c r="H86" s="739"/>
      <c r="I86" s="739"/>
      <c r="J86" s="739"/>
      <c r="K86" s="739"/>
      <c r="L86" s="739"/>
      <c r="M86" s="739"/>
      <c r="N86" s="739"/>
      <c r="O86" s="739"/>
      <c r="P86" s="739"/>
      <c r="Q86" s="739"/>
      <c r="R86" s="739"/>
      <c r="S86" s="739"/>
      <c r="T86" s="737"/>
      <c r="U86" s="737"/>
      <c r="V86" s="737"/>
      <c r="W86" s="737"/>
      <c r="X86" s="737"/>
      <c r="Y86" s="737"/>
      <c r="Z86" s="737"/>
      <c r="AA86" s="737"/>
      <c r="AB86" s="737"/>
      <c r="AC86" s="737"/>
      <c r="AD86" s="737"/>
      <c r="AE86" s="189"/>
      <c r="AF86" s="189"/>
      <c r="AG86" s="189"/>
      <c r="AH86" s="189"/>
      <c r="AI86" s="189"/>
      <c r="AJ86" s="189"/>
    </row>
    <row r="87" spans="1:36" ht="14" customHeight="1">
      <c r="A87" s="736"/>
      <c r="B87" s="736"/>
      <c r="C87" s="735"/>
      <c r="D87" s="735"/>
      <c r="E87" s="735"/>
      <c r="F87" s="735"/>
      <c r="G87" s="735"/>
      <c r="H87" s="739"/>
      <c r="I87" s="739"/>
      <c r="J87" s="739"/>
      <c r="K87" s="739"/>
      <c r="L87" s="739"/>
      <c r="M87" s="739"/>
      <c r="N87" s="739"/>
      <c r="O87" s="739"/>
      <c r="P87" s="739"/>
      <c r="Q87" s="739"/>
      <c r="R87" s="739"/>
      <c r="S87" s="739"/>
      <c r="T87" s="737"/>
      <c r="U87" s="737"/>
      <c r="V87" s="737"/>
      <c r="W87" s="737"/>
      <c r="X87" s="737"/>
      <c r="Y87" s="737"/>
      <c r="Z87" s="737"/>
      <c r="AA87" s="737"/>
      <c r="AB87" s="737"/>
      <c r="AC87" s="737"/>
      <c r="AD87" s="737"/>
      <c r="AE87" s="189"/>
      <c r="AF87" s="189"/>
      <c r="AG87" s="189"/>
      <c r="AH87" s="189"/>
      <c r="AI87" s="189"/>
      <c r="AJ87" s="189"/>
    </row>
    <row r="88" spans="1:36" ht="14" customHeight="1">
      <c r="A88" s="736"/>
      <c r="B88" s="736"/>
      <c r="C88" s="735"/>
      <c r="D88" s="735"/>
      <c r="E88" s="735"/>
      <c r="F88" s="735"/>
      <c r="G88" s="735"/>
      <c r="H88" s="739"/>
      <c r="I88" s="739"/>
      <c r="J88" s="739"/>
      <c r="K88" s="739"/>
      <c r="L88" s="739"/>
      <c r="M88" s="739"/>
      <c r="N88" s="739"/>
      <c r="O88" s="739"/>
      <c r="P88" s="739"/>
      <c r="Q88" s="739"/>
      <c r="R88" s="739"/>
      <c r="S88" s="739"/>
      <c r="T88" s="737"/>
      <c r="U88" s="737"/>
      <c r="V88" s="737"/>
      <c r="W88" s="737"/>
      <c r="X88" s="737"/>
      <c r="Y88" s="737"/>
      <c r="Z88" s="737"/>
      <c r="AA88" s="737"/>
      <c r="AB88" s="737"/>
      <c r="AC88" s="737"/>
      <c r="AD88" s="737"/>
      <c r="AE88" s="189"/>
      <c r="AF88" s="189"/>
      <c r="AG88" s="189"/>
      <c r="AH88" s="189"/>
      <c r="AI88" s="189"/>
      <c r="AJ88" s="189"/>
    </row>
    <row r="89" spans="1:36" ht="14" customHeight="1">
      <c r="A89" s="736"/>
      <c r="B89" s="736"/>
      <c r="C89" s="735"/>
      <c r="D89" s="735"/>
      <c r="E89" s="735"/>
      <c r="F89" s="735"/>
      <c r="G89" s="735"/>
      <c r="H89" s="739"/>
      <c r="I89" s="739"/>
      <c r="J89" s="739"/>
      <c r="K89" s="739"/>
      <c r="L89" s="739"/>
      <c r="M89" s="739"/>
      <c r="N89" s="739"/>
      <c r="O89" s="739"/>
      <c r="P89" s="739"/>
      <c r="Q89" s="739"/>
      <c r="R89" s="739"/>
      <c r="S89" s="739"/>
      <c r="T89" s="737"/>
      <c r="U89" s="737"/>
      <c r="V89" s="737"/>
      <c r="W89" s="737"/>
      <c r="X89" s="737"/>
      <c r="Y89" s="737"/>
      <c r="Z89" s="737"/>
      <c r="AA89" s="737"/>
      <c r="AB89" s="737"/>
      <c r="AC89" s="737"/>
      <c r="AD89" s="737"/>
      <c r="AE89" s="189"/>
      <c r="AF89" s="189"/>
      <c r="AG89" s="189"/>
      <c r="AH89" s="189"/>
      <c r="AI89" s="189"/>
      <c r="AJ89" s="189"/>
    </row>
    <row r="90" spans="1:36" ht="14" customHeight="1">
      <c r="A90" s="736"/>
      <c r="B90" s="736"/>
      <c r="C90" s="735"/>
      <c r="D90" s="735"/>
      <c r="E90" s="735"/>
      <c r="F90" s="735"/>
      <c r="G90" s="735"/>
      <c r="H90" s="739"/>
      <c r="I90" s="739"/>
      <c r="J90" s="739"/>
      <c r="K90" s="739"/>
      <c r="L90" s="739"/>
      <c r="M90" s="739"/>
      <c r="N90" s="739"/>
      <c r="O90" s="739"/>
      <c r="P90" s="739"/>
      <c r="Q90" s="739"/>
      <c r="R90" s="739"/>
      <c r="S90" s="739"/>
      <c r="T90" s="737"/>
      <c r="U90" s="737"/>
      <c r="V90" s="737"/>
      <c r="W90" s="737"/>
      <c r="X90" s="737"/>
      <c r="Y90" s="737"/>
      <c r="Z90" s="737"/>
      <c r="AA90" s="737"/>
      <c r="AB90" s="737"/>
      <c r="AC90" s="737"/>
      <c r="AD90" s="737"/>
      <c r="AE90" s="189"/>
      <c r="AF90" s="189"/>
      <c r="AG90" s="189"/>
      <c r="AH90" s="189"/>
      <c r="AI90" s="189"/>
      <c r="AJ90" s="189"/>
    </row>
    <row r="91" spans="1:36" ht="14" customHeight="1">
      <c r="A91" s="736"/>
      <c r="B91" s="736"/>
      <c r="C91" s="735"/>
      <c r="D91" s="735"/>
      <c r="E91" s="735"/>
      <c r="F91" s="735"/>
      <c r="G91" s="735"/>
      <c r="H91" s="739"/>
      <c r="I91" s="739"/>
      <c r="J91" s="739"/>
      <c r="K91" s="739"/>
      <c r="L91" s="739"/>
      <c r="M91" s="739"/>
      <c r="N91" s="739"/>
      <c r="O91" s="739"/>
      <c r="P91" s="739"/>
      <c r="Q91" s="739"/>
      <c r="R91" s="739"/>
      <c r="S91" s="739"/>
      <c r="T91" s="737"/>
      <c r="U91" s="737"/>
      <c r="V91" s="737"/>
      <c r="W91" s="737"/>
      <c r="X91" s="737"/>
      <c r="Y91" s="737"/>
      <c r="Z91" s="737"/>
      <c r="AA91" s="737"/>
      <c r="AB91" s="737"/>
      <c r="AC91" s="737"/>
      <c r="AD91" s="737"/>
      <c r="AE91" s="189"/>
      <c r="AF91" s="189"/>
      <c r="AG91" s="189"/>
      <c r="AH91" s="189"/>
      <c r="AI91" s="189"/>
      <c r="AJ91" s="189"/>
    </row>
    <row r="92" spans="1:36" ht="14" customHeight="1">
      <c r="A92" s="736"/>
      <c r="B92" s="736"/>
      <c r="C92" s="735"/>
      <c r="D92" s="735"/>
      <c r="E92" s="735"/>
      <c r="F92" s="735"/>
      <c r="G92" s="735"/>
      <c r="H92" s="739"/>
      <c r="I92" s="739"/>
      <c r="J92" s="739"/>
      <c r="K92" s="739"/>
      <c r="L92" s="739"/>
      <c r="M92" s="739"/>
      <c r="N92" s="739"/>
      <c r="O92" s="739"/>
      <c r="P92" s="739"/>
      <c r="Q92" s="739"/>
      <c r="R92" s="739"/>
      <c r="S92" s="739"/>
      <c r="T92" s="737"/>
      <c r="U92" s="737"/>
      <c r="V92" s="737"/>
      <c r="W92" s="737"/>
      <c r="X92" s="737"/>
      <c r="Y92" s="737"/>
      <c r="Z92" s="737"/>
      <c r="AA92" s="737"/>
      <c r="AB92" s="737"/>
      <c r="AC92" s="737"/>
      <c r="AD92" s="737"/>
      <c r="AE92" s="189"/>
      <c r="AF92" s="189"/>
      <c r="AG92" s="189"/>
      <c r="AH92" s="189"/>
      <c r="AI92" s="189"/>
      <c r="AJ92" s="189"/>
    </row>
    <row r="93" spans="1:36" ht="14" customHeight="1">
      <c r="A93" s="736"/>
      <c r="B93" s="736"/>
      <c r="C93" s="735"/>
      <c r="D93" s="735"/>
      <c r="E93" s="735"/>
      <c r="F93" s="735"/>
      <c r="G93" s="735"/>
      <c r="H93" s="739"/>
      <c r="I93" s="739"/>
      <c r="J93" s="739"/>
      <c r="K93" s="739"/>
      <c r="L93" s="739"/>
      <c r="M93" s="739"/>
      <c r="N93" s="739"/>
      <c r="O93" s="739"/>
      <c r="P93" s="739"/>
      <c r="Q93" s="739"/>
      <c r="R93" s="739"/>
      <c r="S93" s="739"/>
      <c r="T93" s="737"/>
      <c r="U93" s="737"/>
      <c r="V93" s="737"/>
      <c r="W93" s="737"/>
      <c r="X93" s="737"/>
      <c r="Y93" s="737"/>
      <c r="Z93" s="737"/>
      <c r="AA93" s="737"/>
      <c r="AB93" s="737"/>
      <c r="AC93" s="737"/>
      <c r="AD93" s="737"/>
      <c r="AE93" s="189"/>
      <c r="AF93" s="189"/>
      <c r="AG93" s="189"/>
      <c r="AH93" s="189"/>
      <c r="AI93" s="189"/>
      <c r="AJ93" s="189"/>
    </row>
    <row r="94" spans="1:36" ht="14" customHeight="1">
      <c r="A94" s="736"/>
      <c r="B94" s="736"/>
      <c r="C94" s="735"/>
      <c r="D94" s="735"/>
      <c r="E94" s="735"/>
      <c r="F94" s="735"/>
      <c r="G94" s="735"/>
      <c r="H94" s="739"/>
      <c r="I94" s="739"/>
      <c r="J94" s="739"/>
      <c r="K94" s="739"/>
      <c r="L94" s="739"/>
      <c r="M94" s="739"/>
      <c r="N94" s="739"/>
      <c r="O94" s="739"/>
      <c r="P94" s="739"/>
      <c r="Q94" s="739"/>
      <c r="R94" s="739"/>
      <c r="S94" s="739"/>
      <c r="T94" s="737"/>
      <c r="U94" s="737"/>
      <c r="V94" s="737"/>
      <c r="W94" s="737"/>
      <c r="X94" s="737"/>
      <c r="Y94" s="737"/>
      <c r="Z94" s="737"/>
      <c r="AA94" s="737"/>
      <c r="AB94" s="737"/>
      <c r="AC94" s="737"/>
      <c r="AD94" s="737"/>
      <c r="AE94" s="189"/>
      <c r="AF94" s="189"/>
      <c r="AG94" s="189"/>
      <c r="AH94" s="189"/>
      <c r="AI94" s="189"/>
      <c r="AJ94" s="189"/>
    </row>
    <row r="95" spans="1:36" ht="14" customHeight="1">
      <c r="A95" s="736"/>
      <c r="B95" s="736"/>
      <c r="C95" s="735"/>
      <c r="D95" s="735"/>
      <c r="E95" s="735"/>
      <c r="F95" s="735"/>
      <c r="G95" s="735"/>
      <c r="H95" s="739"/>
      <c r="I95" s="739"/>
      <c r="J95" s="739"/>
      <c r="K95" s="739"/>
      <c r="L95" s="739"/>
      <c r="M95" s="739"/>
      <c r="N95" s="739"/>
      <c r="O95" s="739"/>
      <c r="P95" s="739"/>
      <c r="Q95" s="739"/>
      <c r="R95" s="739"/>
      <c r="S95" s="739"/>
      <c r="T95" s="737"/>
      <c r="U95" s="737"/>
      <c r="V95" s="737"/>
      <c r="W95" s="737"/>
      <c r="X95" s="737"/>
      <c r="Y95" s="737"/>
      <c r="Z95" s="737"/>
      <c r="AA95" s="737"/>
      <c r="AB95" s="737"/>
      <c r="AC95" s="737"/>
      <c r="AD95" s="737"/>
      <c r="AE95" s="189"/>
      <c r="AF95" s="189"/>
      <c r="AG95" s="189"/>
      <c r="AH95" s="189"/>
      <c r="AI95" s="189"/>
      <c r="AJ95" s="189"/>
    </row>
    <row r="96" spans="1:36" ht="14" customHeight="1">
      <c r="A96" s="736"/>
      <c r="B96" s="736"/>
      <c r="C96" s="735"/>
      <c r="D96" s="735"/>
      <c r="E96" s="735"/>
      <c r="F96" s="735"/>
      <c r="G96" s="735"/>
      <c r="H96" s="739"/>
      <c r="I96" s="739"/>
      <c r="J96" s="739"/>
      <c r="K96" s="739"/>
      <c r="L96" s="739"/>
      <c r="M96" s="739"/>
      <c r="N96" s="739"/>
      <c r="O96" s="739"/>
      <c r="P96" s="739"/>
      <c r="Q96" s="739"/>
      <c r="R96" s="739"/>
      <c r="S96" s="739"/>
      <c r="T96" s="737"/>
      <c r="U96" s="737"/>
      <c r="V96" s="737"/>
      <c r="W96" s="737"/>
      <c r="X96" s="737"/>
      <c r="Y96" s="737"/>
      <c r="Z96" s="737"/>
      <c r="AA96" s="737"/>
      <c r="AB96" s="737"/>
      <c r="AC96" s="737"/>
      <c r="AD96" s="737"/>
      <c r="AE96" s="189"/>
      <c r="AF96" s="189"/>
      <c r="AG96" s="189"/>
      <c r="AH96" s="189"/>
      <c r="AI96" s="189"/>
      <c r="AJ96" s="189"/>
    </row>
    <row r="97" spans="1:36" ht="14" customHeight="1">
      <c r="A97" s="736"/>
      <c r="B97" s="736"/>
      <c r="C97" s="735"/>
      <c r="D97" s="735"/>
      <c r="E97" s="735"/>
      <c r="F97" s="735"/>
      <c r="G97" s="735"/>
      <c r="H97" s="739"/>
      <c r="I97" s="739"/>
      <c r="J97" s="739"/>
      <c r="K97" s="739"/>
      <c r="L97" s="739"/>
      <c r="M97" s="739"/>
      <c r="N97" s="739"/>
      <c r="O97" s="739"/>
      <c r="P97" s="739"/>
      <c r="Q97" s="739"/>
      <c r="R97" s="739"/>
      <c r="S97" s="739"/>
      <c r="T97" s="737"/>
      <c r="U97" s="737"/>
      <c r="V97" s="737"/>
      <c r="W97" s="737"/>
      <c r="X97" s="737"/>
      <c r="Y97" s="737"/>
      <c r="Z97" s="737"/>
      <c r="AA97" s="737"/>
      <c r="AB97" s="737"/>
      <c r="AC97" s="737"/>
      <c r="AD97" s="737"/>
      <c r="AE97" s="189"/>
      <c r="AF97" s="189"/>
      <c r="AG97" s="189"/>
      <c r="AH97" s="189"/>
      <c r="AI97" s="189"/>
      <c r="AJ97" s="189"/>
    </row>
    <row r="98" spans="1:36" ht="14" customHeight="1">
      <c r="A98" s="736"/>
      <c r="B98" s="736"/>
      <c r="C98" s="735"/>
      <c r="D98" s="735"/>
      <c r="E98" s="735"/>
      <c r="F98" s="735"/>
      <c r="G98" s="735"/>
      <c r="H98" s="739"/>
      <c r="I98" s="739"/>
      <c r="J98" s="739"/>
      <c r="K98" s="739"/>
      <c r="L98" s="739"/>
      <c r="M98" s="739"/>
      <c r="N98" s="739"/>
      <c r="O98" s="739"/>
      <c r="P98" s="739"/>
      <c r="Q98" s="739"/>
      <c r="R98" s="739"/>
      <c r="S98" s="739"/>
      <c r="T98" s="737"/>
      <c r="U98" s="737"/>
      <c r="V98" s="737"/>
      <c r="W98" s="737"/>
      <c r="X98" s="737"/>
      <c r="Y98" s="737"/>
      <c r="Z98" s="737"/>
      <c r="AA98" s="737"/>
      <c r="AB98" s="737"/>
      <c r="AC98" s="737"/>
      <c r="AD98" s="737"/>
      <c r="AE98" s="189"/>
      <c r="AF98" s="189"/>
      <c r="AG98" s="189"/>
      <c r="AH98" s="189"/>
      <c r="AI98" s="189"/>
      <c r="AJ98" s="189"/>
    </row>
    <row r="99" spans="1:36" ht="14" customHeight="1">
      <c r="A99" s="736"/>
      <c r="B99" s="736"/>
      <c r="C99" s="735"/>
      <c r="D99" s="735"/>
      <c r="E99" s="735"/>
      <c r="F99" s="735"/>
      <c r="G99" s="735"/>
      <c r="H99" s="739"/>
      <c r="I99" s="739"/>
      <c r="J99" s="739"/>
      <c r="K99" s="739"/>
      <c r="L99" s="739"/>
      <c r="M99" s="739"/>
      <c r="N99" s="739"/>
      <c r="O99" s="739"/>
      <c r="P99" s="739"/>
      <c r="Q99" s="739"/>
      <c r="R99" s="739"/>
      <c r="S99" s="739"/>
      <c r="T99" s="737"/>
      <c r="U99" s="737"/>
      <c r="V99" s="737"/>
      <c r="W99" s="737"/>
      <c r="X99" s="737"/>
      <c r="Y99" s="737"/>
      <c r="Z99" s="737"/>
      <c r="AA99" s="737"/>
      <c r="AB99" s="737"/>
      <c r="AC99" s="737"/>
      <c r="AD99" s="737"/>
      <c r="AE99" s="189"/>
      <c r="AF99" s="189"/>
      <c r="AG99" s="189"/>
      <c r="AH99" s="189"/>
      <c r="AI99" s="189"/>
      <c r="AJ99" s="189"/>
    </row>
    <row r="100" spans="1:36" ht="14" customHeight="1">
      <c r="A100" s="736"/>
      <c r="B100" s="736"/>
      <c r="C100" s="735"/>
      <c r="D100" s="735"/>
      <c r="E100" s="735"/>
      <c r="F100" s="735"/>
      <c r="G100" s="735"/>
      <c r="H100" s="739"/>
      <c r="I100" s="739"/>
      <c r="J100" s="739"/>
      <c r="K100" s="739"/>
      <c r="L100" s="739"/>
      <c r="M100" s="739"/>
      <c r="N100" s="739"/>
      <c r="O100" s="739"/>
      <c r="P100" s="739"/>
      <c r="Q100" s="739"/>
      <c r="R100" s="739"/>
      <c r="S100" s="739"/>
      <c r="T100" s="737"/>
      <c r="U100" s="737"/>
      <c r="V100" s="737"/>
      <c r="W100" s="737"/>
      <c r="X100" s="737"/>
      <c r="Y100" s="737"/>
      <c r="Z100" s="737"/>
      <c r="AA100" s="737"/>
      <c r="AB100" s="737"/>
      <c r="AC100" s="737"/>
      <c r="AD100" s="737"/>
      <c r="AE100" s="189"/>
      <c r="AF100" s="189"/>
      <c r="AG100" s="189"/>
      <c r="AH100" s="189"/>
      <c r="AI100" s="189"/>
      <c r="AJ100" s="189"/>
    </row>
    <row r="101" spans="1:36" ht="14" customHeight="1">
      <c r="A101" s="736"/>
      <c r="B101" s="736"/>
      <c r="C101" s="735"/>
      <c r="D101" s="735"/>
      <c r="E101" s="735"/>
      <c r="F101" s="735"/>
      <c r="G101" s="735"/>
      <c r="H101" s="739"/>
      <c r="I101" s="739"/>
      <c r="J101" s="739"/>
      <c r="K101" s="739"/>
      <c r="L101" s="739"/>
      <c r="M101" s="739"/>
      <c r="N101" s="739"/>
      <c r="O101" s="739"/>
      <c r="P101" s="739"/>
      <c r="Q101" s="739"/>
      <c r="R101" s="739"/>
      <c r="S101" s="739"/>
      <c r="T101" s="737"/>
      <c r="U101" s="737"/>
      <c r="V101" s="737"/>
      <c r="W101" s="737"/>
      <c r="X101" s="737"/>
      <c r="Y101" s="737"/>
      <c r="Z101" s="737"/>
      <c r="AA101" s="737"/>
      <c r="AB101" s="737"/>
      <c r="AC101" s="737"/>
      <c r="AD101" s="737"/>
      <c r="AE101" s="189"/>
      <c r="AF101" s="189"/>
      <c r="AG101" s="189"/>
      <c r="AH101" s="189"/>
      <c r="AI101" s="189"/>
      <c r="AJ101" s="189"/>
    </row>
    <row r="102" spans="1:36" ht="14" customHeight="1">
      <c r="A102" s="736"/>
      <c r="B102" s="736"/>
      <c r="C102" s="735"/>
      <c r="D102" s="735"/>
      <c r="E102" s="735"/>
      <c r="F102" s="735"/>
      <c r="G102" s="735"/>
      <c r="H102" s="739"/>
      <c r="I102" s="739"/>
      <c r="J102" s="739"/>
      <c r="K102" s="739"/>
      <c r="L102" s="739"/>
      <c r="M102" s="739"/>
      <c r="N102" s="739"/>
      <c r="O102" s="739"/>
      <c r="P102" s="739"/>
      <c r="Q102" s="739"/>
      <c r="R102" s="739"/>
      <c r="S102" s="739"/>
      <c r="T102" s="737"/>
      <c r="U102" s="737"/>
      <c r="V102" s="737"/>
      <c r="W102" s="737"/>
      <c r="X102" s="737"/>
      <c r="Y102" s="737"/>
      <c r="Z102" s="737"/>
      <c r="AA102" s="737"/>
      <c r="AB102" s="737"/>
      <c r="AC102" s="737"/>
      <c r="AD102" s="737"/>
      <c r="AE102" s="189"/>
      <c r="AF102" s="189"/>
      <c r="AG102" s="189"/>
      <c r="AH102" s="189"/>
      <c r="AI102" s="189"/>
      <c r="AJ102" s="189"/>
    </row>
    <row r="103" spans="1:36" ht="14" customHeight="1">
      <c r="A103" s="736"/>
      <c r="B103" s="736"/>
      <c r="C103" s="735"/>
      <c r="D103" s="735"/>
      <c r="E103" s="735"/>
      <c r="F103" s="735"/>
      <c r="G103" s="735"/>
      <c r="H103" s="739"/>
      <c r="I103" s="739"/>
      <c r="J103" s="739"/>
      <c r="K103" s="739"/>
      <c r="L103" s="739"/>
      <c r="M103" s="739"/>
      <c r="N103" s="739"/>
      <c r="O103" s="739"/>
      <c r="P103" s="739"/>
      <c r="Q103" s="739"/>
      <c r="R103" s="739"/>
      <c r="S103" s="739"/>
      <c r="T103" s="737"/>
      <c r="U103" s="737"/>
      <c r="V103" s="737"/>
      <c r="W103" s="737"/>
      <c r="X103" s="737"/>
      <c r="Y103" s="737"/>
      <c r="Z103" s="737"/>
      <c r="AA103" s="737"/>
      <c r="AB103" s="737"/>
      <c r="AC103" s="737"/>
      <c r="AD103" s="737"/>
      <c r="AE103" s="189"/>
      <c r="AF103" s="189"/>
      <c r="AG103" s="189"/>
      <c r="AH103" s="189"/>
      <c r="AI103" s="189"/>
      <c r="AJ103" s="189"/>
    </row>
    <row r="104" spans="1:36" ht="14" customHeight="1">
      <c r="A104" s="736"/>
      <c r="B104" s="736"/>
      <c r="C104" s="735"/>
      <c r="D104" s="735"/>
      <c r="E104" s="735"/>
      <c r="F104" s="735"/>
      <c r="G104" s="735"/>
      <c r="H104" s="739"/>
      <c r="I104" s="739"/>
      <c r="J104" s="739"/>
      <c r="K104" s="739"/>
      <c r="L104" s="739"/>
      <c r="M104" s="739"/>
      <c r="N104" s="739"/>
      <c r="O104" s="739"/>
      <c r="P104" s="739"/>
      <c r="Q104" s="739"/>
      <c r="R104" s="739"/>
      <c r="S104" s="739"/>
      <c r="T104" s="737"/>
      <c r="U104" s="737"/>
      <c r="V104" s="737"/>
      <c r="W104" s="737"/>
      <c r="X104" s="737"/>
      <c r="Y104" s="737"/>
      <c r="Z104" s="737"/>
      <c r="AA104" s="737"/>
      <c r="AB104" s="737"/>
      <c r="AC104" s="737"/>
      <c r="AD104" s="737"/>
      <c r="AE104" s="189"/>
      <c r="AF104" s="189"/>
      <c r="AG104" s="189"/>
      <c r="AH104" s="189"/>
      <c r="AI104" s="189"/>
      <c r="AJ104" s="189"/>
    </row>
    <row r="105" spans="1:36" ht="14" customHeight="1">
      <c r="A105" s="736"/>
      <c r="B105" s="736"/>
      <c r="C105" s="735"/>
      <c r="D105" s="735"/>
      <c r="E105" s="735"/>
      <c r="F105" s="735"/>
      <c r="G105" s="735"/>
      <c r="H105" s="739"/>
      <c r="I105" s="739"/>
      <c r="J105" s="739"/>
      <c r="K105" s="739"/>
      <c r="L105" s="739"/>
      <c r="M105" s="739"/>
      <c r="N105" s="739"/>
      <c r="O105" s="739"/>
      <c r="P105" s="739"/>
      <c r="Q105" s="739"/>
      <c r="R105" s="739"/>
      <c r="S105" s="739"/>
      <c r="T105" s="737"/>
      <c r="U105" s="737"/>
      <c r="V105" s="737"/>
      <c r="W105" s="737"/>
      <c r="X105" s="737"/>
      <c r="Y105" s="737"/>
      <c r="Z105" s="737"/>
      <c r="AA105" s="737"/>
      <c r="AB105" s="737"/>
      <c r="AC105" s="737"/>
      <c r="AD105" s="737"/>
      <c r="AE105" s="189"/>
      <c r="AF105" s="189"/>
      <c r="AG105" s="189"/>
      <c r="AH105" s="189"/>
      <c r="AI105" s="189"/>
      <c r="AJ105" s="189"/>
    </row>
    <row r="106" spans="1:36" ht="14" customHeight="1">
      <c r="A106" s="736"/>
      <c r="B106" s="736"/>
      <c r="C106" s="735"/>
      <c r="D106" s="735"/>
      <c r="E106" s="735"/>
      <c r="F106" s="735"/>
      <c r="G106" s="735"/>
      <c r="H106" s="739"/>
      <c r="I106" s="739"/>
      <c r="J106" s="739"/>
      <c r="K106" s="739"/>
      <c r="L106" s="739"/>
      <c r="M106" s="739"/>
      <c r="N106" s="739"/>
      <c r="O106" s="739"/>
      <c r="P106" s="739"/>
      <c r="Q106" s="739"/>
      <c r="R106" s="739"/>
      <c r="S106" s="739"/>
      <c r="T106" s="737"/>
      <c r="U106" s="737"/>
      <c r="V106" s="737"/>
      <c r="W106" s="737"/>
      <c r="X106" s="737"/>
      <c r="Y106" s="737"/>
      <c r="Z106" s="737"/>
      <c r="AA106" s="737"/>
      <c r="AB106" s="737"/>
      <c r="AC106" s="737"/>
      <c r="AD106" s="737"/>
      <c r="AE106" s="189"/>
      <c r="AF106" s="189"/>
      <c r="AG106" s="189"/>
      <c r="AH106" s="189"/>
      <c r="AI106" s="189"/>
      <c r="AJ106" s="189"/>
    </row>
    <row r="107" spans="1:36" ht="14" customHeight="1">
      <c r="A107" s="736"/>
      <c r="B107" s="736"/>
      <c r="C107" s="735"/>
      <c r="D107" s="735"/>
      <c r="E107" s="735"/>
      <c r="F107" s="735"/>
      <c r="G107" s="735"/>
      <c r="H107" s="739"/>
      <c r="I107" s="739"/>
      <c r="J107" s="739"/>
      <c r="K107" s="739"/>
      <c r="L107" s="739"/>
      <c r="M107" s="739"/>
      <c r="N107" s="739"/>
      <c r="O107" s="739"/>
      <c r="P107" s="739"/>
      <c r="Q107" s="739"/>
      <c r="R107" s="739"/>
      <c r="S107" s="739"/>
      <c r="T107" s="737"/>
      <c r="U107" s="737"/>
      <c r="V107" s="737"/>
      <c r="W107" s="737"/>
      <c r="X107" s="737"/>
      <c r="Y107" s="737"/>
      <c r="Z107" s="737"/>
      <c r="AA107" s="737"/>
      <c r="AB107" s="737"/>
      <c r="AC107" s="737"/>
      <c r="AD107" s="737"/>
      <c r="AE107" s="189"/>
      <c r="AF107" s="189"/>
      <c r="AG107" s="189"/>
      <c r="AH107" s="189"/>
      <c r="AI107" s="189"/>
      <c r="AJ107" s="189"/>
    </row>
    <row r="108" spans="1:36" ht="14" customHeight="1">
      <c r="A108" s="736"/>
      <c r="B108" s="736"/>
      <c r="C108" s="735"/>
      <c r="D108" s="735"/>
      <c r="E108" s="735"/>
      <c r="F108" s="735"/>
      <c r="G108" s="735"/>
      <c r="H108" s="739"/>
      <c r="I108" s="739"/>
      <c r="J108" s="739"/>
      <c r="K108" s="739"/>
      <c r="L108" s="739"/>
      <c r="M108" s="739"/>
      <c r="N108" s="739"/>
      <c r="O108" s="739"/>
      <c r="P108" s="739"/>
      <c r="Q108" s="739"/>
      <c r="R108" s="739"/>
      <c r="S108" s="739"/>
      <c r="T108" s="737"/>
      <c r="U108" s="737"/>
      <c r="V108" s="737"/>
      <c r="W108" s="737"/>
      <c r="X108" s="737"/>
      <c r="Y108" s="737"/>
      <c r="Z108" s="737"/>
      <c r="AA108" s="737"/>
      <c r="AB108" s="737"/>
      <c r="AC108" s="737"/>
      <c r="AD108" s="737"/>
      <c r="AE108" s="189"/>
      <c r="AF108" s="189"/>
      <c r="AG108" s="189"/>
      <c r="AH108" s="189"/>
      <c r="AI108" s="189"/>
      <c r="AJ108" s="189"/>
    </row>
    <row r="109" spans="1:36" ht="14" customHeight="1">
      <c r="A109" s="736"/>
      <c r="B109" s="736"/>
      <c r="C109" s="735"/>
      <c r="D109" s="735"/>
      <c r="E109" s="735"/>
      <c r="F109" s="735"/>
      <c r="G109" s="735"/>
      <c r="H109" s="739"/>
      <c r="I109" s="739"/>
      <c r="J109" s="739"/>
      <c r="K109" s="739"/>
      <c r="L109" s="739"/>
      <c r="M109" s="739"/>
      <c r="N109" s="739"/>
      <c r="O109" s="739"/>
      <c r="P109" s="739"/>
      <c r="Q109" s="739"/>
      <c r="R109" s="739"/>
      <c r="S109" s="739"/>
      <c r="T109" s="737"/>
      <c r="U109" s="737"/>
      <c r="V109" s="737"/>
      <c r="W109" s="737"/>
      <c r="X109" s="737"/>
      <c r="Y109" s="737"/>
      <c r="Z109" s="737"/>
      <c r="AA109" s="737"/>
      <c r="AB109" s="737"/>
      <c r="AC109" s="737"/>
      <c r="AD109" s="737"/>
      <c r="AE109" s="189"/>
      <c r="AF109" s="189"/>
      <c r="AG109" s="189"/>
      <c r="AH109" s="189"/>
      <c r="AI109" s="189"/>
      <c r="AJ109" s="189"/>
    </row>
    <row r="110" spans="1:36" ht="14" customHeight="1">
      <c r="A110" s="736"/>
      <c r="B110" s="736"/>
      <c r="C110" s="735"/>
      <c r="D110" s="735"/>
      <c r="E110" s="735"/>
      <c r="F110" s="735"/>
      <c r="G110" s="735"/>
      <c r="H110" s="739"/>
      <c r="I110" s="739"/>
      <c r="J110" s="739"/>
      <c r="K110" s="739"/>
      <c r="L110" s="739"/>
      <c r="M110" s="739"/>
      <c r="N110" s="739"/>
      <c r="O110" s="739"/>
      <c r="P110" s="739"/>
      <c r="Q110" s="739"/>
      <c r="R110" s="739"/>
      <c r="S110" s="739"/>
      <c r="T110" s="737"/>
      <c r="U110" s="737"/>
      <c r="V110" s="737"/>
      <c r="W110" s="737"/>
      <c r="X110" s="737"/>
      <c r="Y110" s="737"/>
      <c r="Z110" s="737"/>
      <c r="AA110" s="737"/>
      <c r="AB110" s="737"/>
      <c r="AC110" s="737"/>
      <c r="AD110" s="737"/>
      <c r="AE110" s="189"/>
      <c r="AF110" s="189"/>
      <c r="AG110" s="189"/>
      <c r="AH110" s="189"/>
      <c r="AI110" s="189"/>
      <c r="AJ110" s="189"/>
    </row>
    <row r="111" spans="1:36" ht="14" customHeight="1">
      <c r="A111" s="736"/>
      <c r="B111" s="736"/>
      <c r="C111" s="735"/>
      <c r="D111" s="735"/>
      <c r="E111" s="735"/>
      <c r="F111" s="735"/>
      <c r="G111" s="735"/>
      <c r="H111" s="739"/>
      <c r="I111" s="739"/>
      <c r="J111" s="739"/>
      <c r="K111" s="739"/>
      <c r="L111" s="739"/>
      <c r="M111" s="739"/>
      <c r="N111" s="739"/>
      <c r="O111" s="739"/>
      <c r="P111" s="739"/>
      <c r="Q111" s="739"/>
      <c r="R111" s="739"/>
      <c r="S111" s="739"/>
      <c r="T111" s="737"/>
      <c r="U111" s="737"/>
      <c r="V111" s="737"/>
      <c r="W111" s="737"/>
      <c r="X111" s="737"/>
      <c r="Y111" s="737"/>
      <c r="Z111" s="737"/>
      <c r="AA111" s="737"/>
      <c r="AB111" s="737"/>
      <c r="AC111" s="737"/>
      <c r="AD111" s="737"/>
      <c r="AE111" s="189"/>
      <c r="AF111" s="189"/>
      <c r="AG111" s="189"/>
      <c r="AH111" s="189"/>
      <c r="AI111" s="189"/>
      <c r="AJ111" s="189"/>
    </row>
    <row r="112" spans="1:36" ht="14" customHeight="1">
      <c r="A112" s="736"/>
      <c r="B112" s="736"/>
      <c r="C112" s="735"/>
      <c r="D112" s="735"/>
      <c r="E112" s="735"/>
      <c r="F112" s="735"/>
      <c r="G112" s="735"/>
      <c r="H112" s="739"/>
      <c r="I112" s="739"/>
      <c r="J112" s="739"/>
      <c r="K112" s="739"/>
      <c r="L112" s="739"/>
      <c r="M112" s="739"/>
      <c r="N112" s="739"/>
      <c r="O112" s="739"/>
      <c r="P112" s="739"/>
      <c r="Q112" s="739"/>
      <c r="R112" s="739"/>
      <c r="S112" s="739"/>
      <c r="T112" s="737"/>
      <c r="U112" s="737"/>
      <c r="V112" s="737"/>
      <c r="W112" s="737"/>
      <c r="X112" s="737"/>
      <c r="Y112" s="737"/>
      <c r="Z112" s="737"/>
      <c r="AA112" s="737"/>
      <c r="AB112" s="737"/>
      <c r="AC112" s="737"/>
      <c r="AD112" s="737"/>
      <c r="AE112" s="189"/>
      <c r="AF112" s="189"/>
      <c r="AG112" s="189"/>
      <c r="AH112" s="189"/>
      <c r="AI112" s="189"/>
      <c r="AJ112" s="189"/>
    </row>
    <row r="113" spans="1:36">
      <c r="A113" s="736"/>
      <c r="B113" s="736"/>
      <c r="C113" s="735"/>
      <c r="D113" s="735"/>
      <c r="E113" s="735"/>
      <c r="F113" s="735"/>
      <c r="G113" s="735"/>
      <c r="H113" s="739"/>
      <c r="I113" s="739"/>
      <c r="J113" s="739"/>
      <c r="K113" s="739"/>
      <c r="L113" s="739"/>
      <c r="M113" s="739"/>
      <c r="N113" s="739"/>
      <c r="O113" s="739"/>
      <c r="P113" s="739"/>
      <c r="Q113" s="739"/>
      <c r="R113" s="739"/>
      <c r="S113" s="739"/>
      <c r="T113" s="737"/>
      <c r="U113" s="737"/>
      <c r="V113" s="737"/>
      <c r="W113" s="737"/>
      <c r="X113" s="737"/>
      <c r="Y113" s="737"/>
      <c r="Z113" s="737"/>
      <c r="AA113" s="737"/>
      <c r="AB113" s="737"/>
      <c r="AC113" s="737"/>
      <c r="AD113" s="737"/>
      <c r="AE113" s="189"/>
      <c r="AF113" s="189"/>
      <c r="AG113" s="189"/>
      <c r="AH113" s="189"/>
      <c r="AI113" s="189"/>
      <c r="AJ113" s="189"/>
    </row>
    <row r="114" spans="1:36">
      <c r="A114" s="736"/>
      <c r="B114" s="736"/>
      <c r="C114" s="735"/>
      <c r="D114" s="735"/>
      <c r="E114" s="735"/>
      <c r="F114" s="735"/>
      <c r="G114" s="735"/>
      <c r="H114" s="739"/>
      <c r="I114" s="739"/>
      <c r="J114" s="739"/>
      <c r="K114" s="739"/>
      <c r="L114" s="739"/>
      <c r="M114" s="739"/>
      <c r="N114" s="739"/>
      <c r="O114" s="739"/>
      <c r="P114" s="739"/>
      <c r="Q114" s="739"/>
      <c r="R114" s="739"/>
      <c r="S114" s="739"/>
      <c r="T114" s="737"/>
      <c r="U114" s="737"/>
      <c r="V114" s="737"/>
      <c r="W114" s="737"/>
      <c r="X114" s="737"/>
      <c r="Y114" s="737"/>
      <c r="Z114" s="737"/>
      <c r="AA114" s="737"/>
      <c r="AB114" s="737"/>
      <c r="AC114" s="737"/>
      <c r="AD114" s="737"/>
      <c r="AE114" s="189"/>
      <c r="AF114" s="189"/>
      <c r="AG114" s="189"/>
      <c r="AH114" s="189"/>
      <c r="AI114" s="189"/>
      <c r="AJ114" s="189"/>
    </row>
    <row r="115" spans="1:36">
      <c r="A115" s="736"/>
      <c r="B115" s="736"/>
      <c r="C115" s="735"/>
      <c r="D115" s="735"/>
      <c r="E115" s="735"/>
      <c r="F115" s="735"/>
      <c r="G115" s="735"/>
      <c r="H115" s="62"/>
      <c r="I115" s="62"/>
      <c r="J115" s="62"/>
      <c r="K115" s="62"/>
      <c r="L115" s="62"/>
      <c r="M115" s="62"/>
      <c r="N115" s="62"/>
      <c r="O115" s="62"/>
      <c r="P115" s="62"/>
      <c r="Q115" s="62"/>
      <c r="R115" s="62"/>
      <c r="S115" s="62"/>
      <c r="T115" s="62"/>
      <c r="U115" s="62"/>
      <c r="V115" s="62"/>
      <c r="W115" s="62"/>
      <c r="X115" s="62"/>
      <c r="Y115" s="62"/>
      <c r="Z115" s="62"/>
      <c r="AA115" s="62"/>
      <c r="AB115" s="62"/>
      <c r="AC115" s="62"/>
      <c r="AD115" s="62"/>
      <c r="AE115" s="62"/>
      <c r="AF115" s="62"/>
      <c r="AG115" s="62"/>
      <c r="AH115" s="62"/>
      <c r="AI115" s="62"/>
      <c r="AJ115" s="33"/>
    </row>
    <row r="116" spans="1:36">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c r="AC116" s="33"/>
      <c r="AD116" s="33"/>
      <c r="AE116" s="33"/>
      <c r="AF116" s="33"/>
      <c r="AG116" s="33"/>
      <c r="AH116" s="33"/>
      <c r="AI116" s="33"/>
      <c r="AJ116" s="33"/>
    </row>
  </sheetData>
  <sheetProtection algorithmName="SHA-512" hashValue="Aq/V8Ne3YkgvBkhX9fo4Tqgwo5JhVE2xHCNNjZDOJw94X+wVvYgOSfJ0/Df03GXik93SGs6qIjvuTRS+hl6W+Q==" saltValue="CnHAPllRLT27nKba/ZRYOw==" spinCount="100000" sheet="1" autoFilter="0"/>
  <mergeCells count="259">
    <mergeCell ref="C83:G83"/>
    <mergeCell ref="H77:S77"/>
    <mergeCell ref="H79:S79"/>
    <mergeCell ref="A100:B100"/>
    <mergeCell ref="A99:B99"/>
    <mergeCell ref="B13:AI13"/>
    <mergeCell ref="B14:AG14"/>
    <mergeCell ref="AH18:AI18"/>
    <mergeCell ref="B18:AG18"/>
    <mergeCell ref="B38:Z38"/>
    <mergeCell ref="B44:Z44"/>
    <mergeCell ref="AA43:AI43"/>
    <mergeCell ref="AA42:AI42"/>
    <mergeCell ref="AA41:AI41"/>
    <mergeCell ref="B41:Z41"/>
    <mergeCell ref="B39:Z39"/>
    <mergeCell ref="B40:Z40"/>
    <mergeCell ref="C24:AI24"/>
    <mergeCell ref="C25:AI25"/>
    <mergeCell ref="C26:AI26"/>
    <mergeCell ref="T62:Z62"/>
    <mergeCell ref="H62:K62"/>
    <mergeCell ref="H63:K63"/>
    <mergeCell ref="L62:O62"/>
    <mergeCell ref="A98:B98"/>
    <mergeCell ref="A106:B106"/>
    <mergeCell ref="A105:B105"/>
    <mergeCell ref="C96:G96"/>
    <mergeCell ref="C97:G97"/>
    <mergeCell ref="C98:G98"/>
    <mergeCell ref="C99:G99"/>
    <mergeCell ref="C100:G100"/>
    <mergeCell ref="H92:S92"/>
    <mergeCell ref="H97:S97"/>
    <mergeCell ref="H103:S103"/>
    <mergeCell ref="H104:S104"/>
    <mergeCell ref="H105:S105"/>
    <mergeCell ref="H101:S101"/>
    <mergeCell ref="H102:S102"/>
    <mergeCell ref="C103:G103"/>
    <mergeCell ref="C104:G104"/>
    <mergeCell ref="C105:G105"/>
    <mergeCell ref="C106:G106"/>
    <mergeCell ref="A104:B104"/>
    <mergeCell ref="A103:B103"/>
    <mergeCell ref="A102:B102"/>
    <mergeCell ref="A101:B101"/>
    <mergeCell ref="A94:B94"/>
    <mergeCell ref="H88:S88"/>
    <mergeCell ref="H89:S89"/>
    <mergeCell ref="H90:S90"/>
    <mergeCell ref="H98:S98"/>
    <mergeCell ref="C101:G101"/>
    <mergeCell ref="C102:G102"/>
    <mergeCell ref="T95:AD95"/>
    <mergeCell ref="C86:G86"/>
    <mergeCell ref="C87:G87"/>
    <mergeCell ref="H84:S84"/>
    <mergeCell ref="H85:S85"/>
    <mergeCell ref="H86:S86"/>
    <mergeCell ref="C85:G85"/>
    <mergeCell ref="C84:G84"/>
    <mergeCell ref="H83:S83"/>
    <mergeCell ref="H87:S87"/>
    <mergeCell ref="T104:AD104"/>
    <mergeCell ref="T105:AD105"/>
    <mergeCell ref="T102:AD102"/>
    <mergeCell ref="T98:AD98"/>
    <mergeCell ref="T99:AD99"/>
    <mergeCell ref="H96:S96"/>
    <mergeCell ref="H99:S99"/>
    <mergeCell ref="H100:S100"/>
    <mergeCell ref="C88:G88"/>
    <mergeCell ref="T97:AD97"/>
    <mergeCell ref="T96:AD96"/>
    <mergeCell ref="C90:G90"/>
    <mergeCell ref="H93:S93"/>
    <mergeCell ref="T100:AD100"/>
    <mergeCell ref="T101:AD101"/>
    <mergeCell ref="T103:AD103"/>
    <mergeCell ref="H91:S91"/>
    <mergeCell ref="H106:S106"/>
    <mergeCell ref="H107:S107"/>
    <mergeCell ref="H108:S108"/>
    <mergeCell ref="H109:S109"/>
    <mergeCell ref="T106:AD106"/>
    <mergeCell ref="T108:AD108"/>
    <mergeCell ref="C112:G112"/>
    <mergeCell ref="C113:G113"/>
    <mergeCell ref="T112:AD112"/>
    <mergeCell ref="C114:G114"/>
    <mergeCell ref="T114:AD114"/>
    <mergeCell ref="H114:S114"/>
    <mergeCell ref="T107:AD107"/>
    <mergeCell ref="T109:AD109"/>
    <mergeCell ref="H111:S111"/>
    <mergeCell ref="C111:G111"/>
    <mergeCell ref="H110:S110"/>
    <mergeCell ref="C115:G115"/>
    <mergeCell ref="T113:AD113"/>
    <mergeCell ref="C107:G107"/>
    <mergeCell ref="C108:G108"/>
    <mergeCell ref="C109:G109"/>
    <mergeCell ref="C110:G110"/>
    <mergeCell ref="T110:AD110"/>
    <mergeCell ref="T111:AD111"/>
    <mergeCell ref="H112:S112"/>
    <mergeCell ref="H113:S113"/>
    <mergeCell ref="A115:B115"/>
    <mergeCell ref="A114:B114"/>
    <mergeCell ref="A113:B113"/>
    <mergeCell ref="A112:B112"/>
    <mergeCell ref="A111:B111"/>
    <mergeCell ref="A110:B110"/>
    <mergeCell ref="A109:B109"/>
    <mergeCell ref="A108:B108"/>
    <mergeCell ref="A107:B107"/>
    <mergeCell ref="A79:B79"/>
    <mergeCell ref="A97:B97"/>
    <mergeCell ref="A96:B96"/>
    <mergeCell ref="H95:S95"/>
    <mergeCell ref="T93:AD93"/>
    <mergeCell ref="T94:AD94"/>
    <mergeCell ref="H94:S94"/>
    <mergeCell ref="T90:AD90"/>
    <mergeCell ref="T91:AD91"/>
    <mergeCell ref="T92:AD92"/>
    <mergeCell ref="T86:AD86"/>
    <mergeCell ref="T88:AD88"/>
    <mergeCell ref="C91:G91"/>
    <mergeCell ref="C89:G89"/>
    <mergeCell ref="A88:B88"/>
    <mergeCell ref="T87:AD87"/>
    <mergeCell ref="C92:G92"/>
    <mergeCell ref="C93:G93"/>
    <mergeCell ref="C94:G94"/>
    <mergeCell ref="C95:G95"/>
    <mergeCell ref="A83:B83"/>
    <mergeCell ref="A82:B82"/>
    <mergeCell ref="A81:B81"/>
    <mergeCell ref="A95:B95"/>
    <mergeCell ref="A93:B93"/>
    <mergeCell ref="A92:B92"/>
    <mergeCell ref="A91:B91"/>
    <mergeCell ref="A87:B87"/>
    <mergeCell ref="A86:B86"/>
    <mergeCell ref="A90:B90"/>
    <mergeCell ref="A89:B89"/>
    <mergeCell ref="A85:B85"/>
    <mergeCell ref="A84:B84"/>
    <mergeCell ref="H80:S80"/>
    <mergeCell ref="H82:S82"/>
    <mergeCell ref="T89:AD89"/>
    <mergeCell ref="H78:S78"/>
    <mergeCell ref="H81:S81"/>
    <mergeCell ref="C76:G76"/>
    <mergeCell ref="A75:B75"/>
    <mergeCell ref="C71:G71"/>
    <mergeCell ref="C81:G81"/>
    <mergeCell ref="C82:G82"/>
    <mergeCell ref="A76:B76"/>
    <mergeCell ref="A80:B80"/>
    <mergeCell ref="C75:G75"/>
    <mergeCell ref="A77:B77"/>
    <mergeCell ref="H71:S71"/>
    <mergeCell ref="H72:S72"/>
    <mergeCell ref="H73:S73"/>
    <mergeCell ref="H75:S75"/>
    <mergeCell ref="H76:S76"/>
    <mergeCell ref="C77:G77"/>
    <mergeCell ref="C78:G78"/>
    <mergeCell ref="C79:G79"/>
    <mergeCell ref="C80:G80"/>
    <mergeCell ref="A78:B78"/>
    <mergeCell ref="T79:AD79"/>
    <mergeCell ref="T80:AD80"/>
    <mergeCell ref="T84:AD84"/>
    <mergeCell ref="T85:AD85"/>
    <mergeCell ref="T75:AD75"/>
    <mergeCell ref="T76:AD76"/>
    <mergeCell ref="T77:AD77"/>
    <mergeCell ref="T78:AD78"/>
    <mergeCell ref="T81:AD81"/>
    <mergeCell ref="T82:AD82"/>
    <mergeCell ref="T83:AD83"/>
    <mergeCell ref="AB1:AD1"/>
    <mergeCell ref="AE1:AI1"/>
    <mergeCell ref="AH14:AI14"/>
    <mergeCell ref="T72:AD72"/>
    <mergeCell ref="T73:AD73"/>
    <mergeCell ref="T74:AD74"/>
    <mergeCell ref="B42:Z42"/>
    <mergeCell ref="B43:Z43"/>
    <mergeCell ref="A36:AG36"/>
    <mergeCell ref="A37:Z37"/>
    <mergeCell ref="AE53:AJ53"/>
    <mergeCell ref="A5:F7"/>
    <mergeCell ref="H5:L5"/>
    <mergeCell ref="A8:F8"/>
    <mergeCell ref="G3:AI3"/>
    <mergeCell ref="G4:AI4"/>
    <mergeCell ref="G6:AI6"/>
    <mergeCell ref="G7:AI7"/>
    <mergeCell ref="U10:X10"/>
    <mergeCell ref="A3:F3"/>
    <mergeCell ref="A4:F4"/>
    <mergeCell ref="Y10:AI10"/>
    <mergeCell ref="K10:T10"/>
    <mergeCell ref="G8:AI8"/>
    <mergeCell ref="G9:AI9"/>
    <mergeCell ref="AH22:AI22"/>
    <mergeCell ref="M32:AI32"/>
    <mergeCell ref="B23:AG23"/>
    <mergeCell ref="AH23:AI23"/>
    <mergeCell ref="A62:B62"/>
    <mergeCell ref="AE55:AJ55"/>
    <mergeCell ref="AE57:AJ57"/>
    <mergeCell ref="A9:F9"/>
    <mergeCell ref="A10:F10"/>
    <mergeCell ref="G10:J10"/>
    <mergeCell ref="P62:S62"/>
    <mergeCell ref="AE52:AJ52"/>
    <mergeCell ref="B33:AI33"/>
    <mergeCell ref="AA40:AI40"/>
    <mergeCell ref="B15:AI15"/>
    <mergeCell ref="AH28:AI28"/>
    <mergeCell ref="B29:AI29"/>
    <mergeCell ref="C30:AI30"/>
    <mergeCell ref="C31:AI31"/>
    <mergeCell ref="B32:L32"/>
    <mergeCell ref="B19:AG19"/>
    <mergeCell ref="B22:AG22"/>
    <mergeCell ref="AK63:AV63"/>
    <mergeCell ref="AK36:AV36"/>
    <mergeCell ref="AH36:AI36"/>
    <mergeCell ref="AA44:AI44"/>
    <mergeCell ref="AA37:AI37"/>
    <mergeCell ref="AA38:AI38"/>
    <mergeCell ref="AA39:AI39"/>
    <mergeCell ref="C62:G62"/>
    <mergeCell ref="AE51:AJ51"/>
    <mergeCell ref="P63:S63"/>
    <mergeCell ref="L63:O63"/>
    <mergeCell ref="AE58:AJ58"/>
    <mergeCell ref="AE50:AJ50"/>
    <mergeCell ref="AA62:AJ62"/>
    <mergeCell ref="C72:G72"/>
    <mergeCell ref="C73:G73"/>
    <mergeCell ref="C74:G74"/>
    <mergeCell ref="A71:B71"/>
    <mergeCell ref="A72:B72"/>
    <mergeCell ref="T71:AD71"/>
    <mergeCell ref="A73:B73"/>
    <mergeCell ref="A74:B74"/>
    <mergeCell ref="A63:B63"/>
    <mergeCell ref="H74:S74"/>
    <mergeCell ref="C63:G63"/>
    <mergeCell ref="T63:Z63"/>
    <mergeCell ref="AA63:AJ63"/>
  </mergeCells>
  <phoneticPr fontId="14"/>
  <conditionalFormatting sqref="A13:AJ44">
    <cfRule type="expression" dxfId="4" priority="1">
      <formula>AND($C$63=0,$G$4&lt;&gt;"")</formula>
    </cfRule>
  </conditionalFormatting>
  <conditionalFormatting sqref="B18:AI18">
    <cfRule type="expression" dxfId="3" priority="3">
      <formula>AND($L$63=0,$G$4&lt;&gt;"")</formula>
    </cfRule>
  </conditionalFormatting>
  <conditionalFormatting sqref="B22:AI32">
    <cfRule type="expression" dxfId="2" priority="2">
      <formula>AND($P$63=0,$G$4&lt;&gt;"")</formula>
    </cfRule>
  </conditionalFormatting>
  <conditionalFormatting sqref="B23:AI26">
    <cfRule type="expression" dxfId="1" priority="4">
      <formula>AND($BA$23="職場環境改善の取組を行っていない",$G$4&lt;&gt;"")</formula>
    </cfRule>
  </conditionalFormatting>
  <dataValidations count="1">
    <dataValidation imeMode="halfAlpha" allowBlank="1" showInputMessage="1" showErrorMessage="1" sqref="A10 K10" xr:uid="{7C2E4F54-89B5-4D5E-81D4-6A54D7B5882B}"/>
  </dataValidations>
  <pageMargins left="0.62992125984251968" right="0.15748031496062992" top="0.62992125984251968" bottom="0.23622047244094491" header="0.51181102362204722" footer="0.35433070866141736"/>
  <pageSetup paperSize="9" scale="82" fitToHeight="0" orientation="portrait" r:id="rId1"/>
  <headerFooter alignWithMargins="0"/>
  <rowBreaks count="1" manualBreakCount="1">
    <brk id="34" max="16383" man="1"/>
  </rowBreak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89252B2-DEB8-4B07-87E8-1B360A1A2D2E}">
          <x14:formula1>
            <xm:f>【参考】数式用!$BC$3:$BC$4</xm:f>
          </x14:formula1>
          <xm:sqref>A38:A44 B24:B26 B30:B31 AH19:AI19</xm:sqref>
        </x14:dataValidation>
        <x14:dataValidation type="list" allowBlank="1" showInputMessage="1" showErrorMessage="1" xr:uid="{50D0B8B6-1D0D-4489-9EBB-4AE3608ED52E}">
          <x14:formula1>
            <xm:f>【参考】数式用!$BG$3:$BG$7</xm:f>
          </x14:formula1>
          <xm:sqref>M32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4C51A4-0DFD-427C-AF3D-6BA0D6FE06D6}">
  <sheetPr codeName="Sheet3">
    <tabColor rgb="FF00B0F0"/>
    <pageSetUpPr fitToPage="1"/>
  </sheetPr>
  <dimension ref="A1:BC128"/>
  <sheetViews>
    <sheetView view="pageBreakPreview" zoomScale="55" zoomScaleNormal="91" zoomScaleSheetLayoutView="55" workbookViewId="0"/>
  </sheetViews>
  <sheetFormatPr defaultColWidth="9" defaultRowHeight="13"/>
  <cols>
    <col min="1" max="1" width="3.453125" bestFit="1" customWidth="1"/>
    <col min="2" max="2" width="4.453125" customWidth="1"/>
    <col min="3" max="4" width="2.453125" customWidth="1"/>
    <col min="5" max="5" width="3.54296875" customWidth="1"/>
    <col min="6" max="8" width="2.453125" customWidth="1"/>
    <col min="9" max="10" width="3.453125" customWidth="1"/>
    <col min="11" max="19" width="2.453125" customWidth="1"/>
    <col min="20" max="20" width="3" customWidth="1"/>
    <col min="21" max="24" width="2.453125" customWidth="1"/>
    <col min="25" max="25" width="3.6328125" customWidth="1"/>
    <col min="26" max="26" width="14.6328125" customWidth="1"/>
    <col min="27" max="29" width="2.453125" customWidth="1"/>
    <col min="30" max="30" width="4.90625" customWidth="1"/>
    <col min="31" max="32" width="2.453125" customWidth="1"/>
    <col min="33" max="33" width="8.1796875" customWidth="1"/>
    <col min="34" max="34" width="4" customWidth="1"/>
    <col min="35" max="35" width="2.90625" customWidth="1"/>
    <col min="36" max="36" width="2.453125" customWidth="1"/>
    <col min="37" max="37" width="6.453125" customWidth="1"/>
    <col min="38" max="43" width="9.08984375" customWidth="1"/>
    <col min="44" max="44" width="9.453125" bestFit="1" customWidth="1"/>
    <col min="47" max="47" width="4.54296875" customWidth="1"/>
    <col min="48" max="48" width="17.6328125" customWidth="1"/>
    <col min="49" max="55" width="9" hidden="1" customWidth="1"/>
    <col min="56" max="56" width="0" hidden="1" customWidth="1"/>
  </cols>
  <sheetData>
    <row r="1" spans="1:48" ht="27" customHeight="1" thickBot="1">
      <c r="A1" s="37" t="s">
        <v>2438</v>
      </c>
      <c r="B1" s="38"/>
      <c r="C1" s="38"/>
      <c r="D1" s="38"/>
      <c r="E1" s="38"/>
      <c r="F1" s="38"/>
      <c r="G1" s="38"/>
      <c r="H1" s="38"/>
      <c r="I1" s="38"/>
      <c r="J1" s="38"/>
      <c r="K1" s="38"/>
      <c r="L1" s="38"/>
      <c r="M1" s="38"/>
      <c r="N1" s="38"/>
      <c r="O1" s="38"/>
      <c r="P1" s="38"/>
      <c r="Q1" s="38"/>
      <c r="R1" s="38"/>
      <c r="S1" s="38"/>
      <c r="T1" s="38"/>
      <c r="U1" s="38"/>
      <c r="V1" s="38"/>
      <c r="W1" s="33"/>
      <c r="X1" s="33"/>
      <c r="Y1" s="33"/>
      <c r="Z1" s="33"/>
      <c r="AA1" s="33"/>
      <c r="AB1" s="642" t="s">
        <v>26</v>
      </c>
      <c r="AC1" s="643"/>
      <c r="AD1" s="643"/>
      <c r="AE1" s="642" t="str">
        <f>IF(基本情報入力シート!C13&lt;&gt;"", 基本情報入力シート!C13, "")</f>
        <v>愛知県</v>
      </c>
      <c r="AF1" s="643"/>
      <c r="AG1" s="643"/>
      <c r="AH1" s="643"/>
      <c r="AI1" s="644"/>
      <c r="AJ1" s="33"/>
    </row>
    <row r="2" spans="1:48" ht="12.65" customHeight="1">
      <c r="A2" s="49" t="s">
        <v>27</v>
      </c>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row>
    <row r="3" spans="1:48" ht="14.4" customHeight="1">
      <c r="A3" s="827" t="s">
        <v>4</v>
      </c>
      <c r="B3" s="828"/>
      <c r="C3" s="828"/>
      <c r="D3" s="828"/>
      <c r="E3" s="828"/>
      <c r="F3" s="829"/>
      <c r="G3" s="816" t="str">
        <f>IF(基本情報入力シート!L17="","",基本情報入力シート!L17)</f>
        <v>シャカイフクシホウジン　アイチ</v>
      </c>
      <c r="H3" s="817"/>
      <c r="I3" s="817"/>
      <c r="J3" s="817"/>
      <c r="K3" s="817"/>
      <c r="L3" s="817"/>
      <c r="M3" s="817"/>
      <c r="N3" s="817"/>
      <c r="O3" s="817"/>
      <c r="P3" s="817"/>
      <c r="Q3" s="817"/>
      <c r="R3" s="817"/>
      <c r="S3" s="817"/>
      <c r="T3" s="817"/>
      <c r="U3" s="817"/>
      <c r="V3" s="817"/>
      <c r="W3" s="817"/>
      <c r="X3" s="817"/>
      <c r="Y3" s="817"/>
      <c r="Z3" s="817"/>
      <c r="AA3" s="817"/>
      <c r="AB3" s="817"/>
      <c r="AC3" s="817"/>
      <c r="AD3" s="817"/>
      <c r="AE3" s="817"/>
      <c r="AF3" s="817"/>
      <c r="AG3" s="817"/>
      <c r="AH3" s="817"/>
      <c r="AI3" s="817"/>
      <c r="AJ3" s="50"/>
    </row>
    <row r="4" spans="1:48" s="23" customFormat="1" ht="13.5" customHeight="1">
      <c r="A4" s="830" t="s">
        <v>28</v>
      </c>
      <c r="B4" s="831"/>
      <c r="C4" s="831"/>
      <c r="D4" s="831"/>
      <c r="E4" s="831"/>
      <c r="F4" s="832"/>
      <c r="G4" s="818" t="str">
        <f>IF(基本情報入力シート!L18="","",基本情報入力シート!L18)</f>
        <v>社会福祉法人　あいち</v>
      </c>
      <c r="H4" s="819"/>
      <c r="I4" s="819"/>
      <c r="J4" s="819"/>
      <c r="K4" s="819"/>
      <c r="L4" s="819"/>
      <c r="M4" s="819"/>
      <c r="N4" s="819"/>
      <c r="O4" s="819"/>
      <c r="P4" s="819"/>
      <c r="Q4" s="819"/>
      <c r="R4" s="819"/>
      <c r="S4" s="819"/>
      <c r="T4" s="819"/>
      <c r="U4" s="819"/>
      <c r="V4" s="819"/>
      <c r="W4" s="819"/>
      <c r="X4" s="819"/>
      <c r="Y4" s="819"/>
      <c r="Z4" s="819"/>
      <c r="AA4" s="819"/>
      <c r="AB4" s="819"/>
      <c r="AC4" s="819"/>
      <c r="AD4" s="819"/>
      <c r="AE4" s="819"/>
      <c r="AF4" s="819"/>
      <c r="AG4" s="819"/>
      <c r="AH4" s="819"/>
      <c r="AI4" s="819"/>
      <c r="AJ4" s="50"/>
    </row>
    <row r="5" spans="1:48" s="23" customFormat="1" ht="14.25" customHeight="1">
      <c r="A5" s="809" t="s">
        <v>29</v>
      </c>
      <c r="B5" s="810"/>
      <c r="C5" s="810"/>
      <c r="D5" s="810"/>
      <c r="E5" s="810"/>
      <c r="F5" s="811"/>
      <c r="G5" s="55" t="s">
        <v>7</v>
      </c>
      <c r="H5" s="812" t="str">
        <f>IF(基本情報入力シート!AN20="－","",基本情報入力シート!AN20)</f>
        <v>460-0000</v>
      </c>
      <c r="I5" s="812"/>
      <c r="J5" s="812"/>
      <c r="K5" s="812"/>
      <c r="L5" s="812"/>
      <c r="M5" s="56"/>
      <c r="N5" s="57"/>
      <c r="O5" s="57"/>
      <c r="P5" s="57"/>
      <c r="Q5" s="57"/>
      <c r="R5" s="57"/>
      <c r="S5" s="57"/>
      <c r="T5" s="57"/>
      <c r="U5" s="57"/>
      <c r="V5" s="57"/>
      <c r="W5" s="57"/>
      <c r="X5" s="57"/>
      <c r="Y5" s="57"/>
      <c r="Z5" s="57"/>
      <c r="AA5" s="57"/>
      <c r="AB5" s="57"/>
      <c r="AC5" s="57"/>
      <c r="AD5" s="57"/>
      <c r="AE5" s="57"/>
      <c r="AF5" s="57"/>
      <c r="AG5" s="57"/>
      <c r="AH5" s="57"/>
      <c r="AI5" s="57"/>
      <c r="AJ5" s="38"/>
    </row>
    <row r="6" spans="1:48" s="23" customFormat="1" ht="12.75" customHeight="1">
      <c r="A6" s="776"/>
      <c r="B6" s="777"/>
      <c r="C6" s="777"/>
      <c r="D6" s="777"/>
      <c r="E6" s="777"/>
      <c r="F6" s="778"/>
      <c r="G6" s="820" t="str">
        <f>IF(基本情報入力シート!L20="","",基本情報入力シート!L20)</f>
        <v>愛知県名古屋市中区○○町□番地△</v>
      </c>
      <c r="H6" s="821"/>
      <c r="I6" s="821"/>
      <c r="J6" s="821"/>
      <c r="K6" s="821"/>
      <c r="L6" s="821"/>
      <c r="M6" s="821"/>
      <c r="N6" s="821"/>
      <c r="O6" s="821"/>
      <c r="P6" s="821"/>
      <c r="Q6" s="821"/>
      <c r="R6" s="821"/>
      <c r="S6" s="821"/>
      <c r="T6" s="821"/>
      <c r="U6" s="821"/>
      <c r="V6" s="821"/>
      <c r="W6" s="821"/>
      <c r="X6" s="821"/>
      <c r="Y6" s="821"/>
      <c r="Z6" s="821"/>
      <c r="AA6" s="821"/>
      <c r="AB6" s="821"/>
      <c r="AC6" s="821"/>
      <c r="AD6" s="821"/>
      <c r="AE6" s="821"/>
      <c r="AF6" s="821"/>
      <c r="AG6" s="821"/>
      <c r="AH6" s="821"/>
      <c r="AI6" s="821"/>
      <c r="AJ6" s="50"/>
    </row>
    <row r="7" spans="1:48" s="23" customFormat="1" ht="14.4" customHeight="1">
      <c r="A7" s="776"/>
      <c r="B7" s="777"/>
      <c r="C7" s="777"/>
      <c r="D7" s="777"/>
      <c r="E7" s="777"/>
      <c r="F7" s="778"/>
      <c r="G7" s="822" t="str">
        <f>IF(基本情報入力シート!L21="","",基本情報入力シート!L21)</f>
        <v>●●ビル■階　▲▲号室</v>
      </c>
      <c r="H7" s="823"/>
      <c r="I7" s="823"/>
      <c r="J7" s="823"/>
      <c r="K7" s="823"/>
      <c r="L7" s="823"/>
      <c r="M7" s="823"/>
      <c r="N7" s="823"/>
      <c r="O7" s="823"/>
      <c r="P7" s="823"/>
      <c r="Q7" s="823"/>
      <c r="R7" s="823"/>
      <c r="S7" s="823"/>
      <c r="T7" s="823"/>
      <c r="U7" s="823"/>
      <c r="V7" s="823"/>
      <c r="W7" s="823"/>
      <c r="X7" s="823"/>
      <c r="Y7" s="823"/>
      <c r="Z7" s="823"/>
      <c r="AA7" s="823"/>
      <c r="AB7" s="823"/>
      <c r="AC7" s="823"/>
      <c r="AD7" s="823"/>
      <c r="AE7" s="823"/>
      <c r="AF7" s="823"/>
      <c r="AG7" s="823"/>
      <c r="AH7" s="823"/>
      <c r="AI7" s="823"/>
      <c r="AJ7" s="50"/>
    </row>
    <row r="8" spans="1:48" s="23" customFormat="1" ht="11.4" customHeight="1">
      <c r="A8" s="813" t="s">
        <v>4</v>
      </c>
      <c r="B8" s="814"/>
      <c r="C8" s="814"/>
      <c r="D8" s="814"/>
      <c r="E8" s="814"/>
      <c r="F8" s="815"/>
      <c r="G8" s="836" t="str">
        <f>IF(基本情報入力シート!L25="","",基本情報入力シート!L25)</f>
        <v>シャカイホケンロウムシ　シャロウシ　タロウ（ホウジンタントウシャ：アイチ　ジロウ）</v>
      </c>
      <c r="H8" s="837"/>
      <c r="I8" s="837"/>
      <c r="J8" s="837"/>
      <c r="K8" s="837"/>
      <c r="L8" s="837"/>
      <c r="M8" s="837"/>
      <c r="N8" s="837"/>
      <c r="O8" s="837"/>
      <c r="P8" s="837"/>
      <c r="Q8" s="837"/>
      <c r="R8" s="837"/>
      <c r="S8" s="837"/>
      <c r="T8" s="837"/>
      <c r="U8" s="837"/>
      <c r="V8" s="837"/>
      <c r="W8" s="837"/>
      <c r="X8" s="837"/>
      <c r="Y8" s="837"/>
      <c r="Z8" s="837"/>
      <c r="AA8" s="837"/>
      <c r="AB8" s="837"/>
      <c r="AC8" s="837"/>
      <c r="AD8" s="837"/>
      <c r="AE8" s="837"/>
      <c r="AF8" s="837"/>
      <c r="AG8" s="837"/>
      <c r="AH8" s="837"/>
      <c r="AI8" s="837"/>
      <c r="AJ8" s="50"/>
    </row>
    <row r="9" spans="1:48" s="23" customFormat="1" ht="13.5" customHeight="1">
      <c r="A9" s="776" t="s">
        <v>30</v>
      </c>
      <c r="B9" s="777"/>
      <c r="C9" s="777"/>
      <c r="D9" s="777"/>
      <c r="E9" s="777"/>
      <c r="F9" s="778"/>
      <c r="G9" s="767" t="str">
        <f>IF(基本情報入力シート!L26="","",基本情報入力シート!L26)</f>
        <v>社会保険労務士　社労士　太郎（法人担当者：愛知　次郎）</v>
      </c>
      <c r="H9" s="768"/>
      <c r="I9" s="768"/>
      <c r="J9" s="768"/>
      <c r="K9" s="768"/>
      <c r="L9" s="768"/>
      <c r="M9" s="768"/>
      <c r="N9" s="768"/>
      <c r="O9" s="768"/>
      <c r="P9" s="768"/>
      <c r="Q9" s="768"/>
      <c r="R9" s="768"/>
      <c r="S9" s="768"/>
      <c r="T9" s="768"/>
      <c r="U9" s="768"/>
      <c r="V9" s="768"/>
      <c r="W9" s="768"/>
      <c r="X9" s="768"/>
      <c r="Y9" s="768"/>
      <c r="Z9" s="768"/>
      <c r="AA9" s="768"/>
      <c r="AB9" s="768"/>
      <c r="AC9" s="768"/>
      <c r="AD9" s="768"/>
      <c r="AE9" s="768"/>
      <c r="AF9" s="768"/>
      <c r="AG9" s="768"/>
      <c r="AH9" s="768"/>
      <c r="AI9" s="768"/>
      <c r="AJ9" s="50"/>
    </row>
    <row r="10" spans="1:48" s="23" customFormat="1">
      <c r="A10" s="779" t="s">
        <v>31</v>
      </c>
      <c r="B10" s="779"/>
      <c r="C10" s="779"/>
      <c r="D10" s="779"/>
      <c r="E10" s="779"/>
      <c r="F10" s="779"/>
      <c r="G10" s="780" t="s">
        <v>16</v>
      </c>
      <c r="H10" s="781"/>
      <c r="I10" s="781"/>
      <c r="J10" s="781"/>
      <c r="K10" s="833" t="str">
        <f>IF(基本情報入力シート!L27="","",基本情報入力シート!L27)</f>
        <v>052-000-0000</v>
      </c>
      <c r="L10" s="834"/>
      <c r="M10" s="834"/>
      <c r="N10" s="834"/>
      <c r="O10" s="834"/>
      <c r="P10" s="834"/>
      <c r="Q10" s="834"/>
      <c r="R10" s="834"/>
      <c r="S10" s="834"/>
      <c r="T10" s="835"/>
      <c r="U10" s="824" t="s">
        <v>17</v>
      </c>
      <c r="V10" s="825"/>
      <c r="W10" s="825"/>
      <c r="X10" s="826"/>
      <c r="Y10" s="833" t="str">
        <f>IF(基本情報入力シート!L28="","",基本情報入力シート!L28)</f>
        <v>aaa@aaa.com</v>
      </c>
      <c r="Z10" s="834"/>
      <c r="AA10" s="834"/>
      <c r="AB10" s="834"/>
      <c r="AC10" s="834"/>
      <c r="AD10" s="834"/>
      <c r="AE10" s="834"/>
      <c r="AF10" s="834"/>
      <c r="AG10" s="834"/>
      <c r="AH10" s="834"/>
      <c r="AI10" s="834"/>
      <c r="AJ10" s="50"/>
    </row>
    <row r="11" spans="1:48" s="23" customFormat="1" ht="13.5" customHeight="1">
      <c r="A11" s="226"/>
      <c r="B11" s="226"/>
      <c r="C11" s="226"/>
      <c r="D11" s="226"/>
      <c r="E11" s="226"/>
      <c r="F11" s="226"/>
      <c r="G11" s="226"/>
      <c r="H11" s="226"/>
      <c r="I11" s="226"/>
      <c r="J11" s="226"/>
      <c r="K11" s="226"/>
      <c r="L11" s="226"/>
      <c r="M11" s="226"/>
      <c r="N11" s="226"/>
      <c r="O11" s="226"/>
      <c r="P11" s="226"/>
      <c r="Q11" s="226"/>
      <c r="R11" s="226"/>
      <c r="S11" s="226"/>
      <c r="T11" s="226"/>
      <c r="U11" s="226"/>
      <c r="V11" s="226"/>
      <c r="W11" s="226"/>
      <c r="X11" s="226"/>
      <c r="Y11" s="226"/>
      <c r="Z11" s="226"/>
      <c r="AA11" s="226"/>
      <c r="AB11" s="226"/>
      <c r="AC11" s="226"/>
      <c r="AD11" s="226"/>
      <c r="AE11" s="226"/>
      <c r="AF11" s="226"/>
      <c r="AG11" s="226"/>
      <c r="AH11" s="226"/>
      <c r="AI11" s="226"/>
      <c r="AJ11" s="38"/>
      <c r="AT11" s="24"/>
      <c r="AU11" s="24"/>
    </row>
    <row r="12" spans="1:48" s="23" customFormat="1" ht="18" customHeight="1">
      <c r="A12" s="81" t="s">
        <v>79</v>
      </c>
      <c r="B12" s="63"/>
      <c r="C12" s="63"/>
      <c r="D12" s="63"/>
      <c r="E12" s="63"/>
      <c r="F12" s="63"/>
      <c r="G12" s="63"/>
      <c r="H12" s="63"/>
      <c r="I12" s="63"/>
      <c r="J12" s="63"/>
      <c r="K12" s="63"/>
      <c r="L12" s="63"/>
      <c r="M12" s="63"/>
      <c r="N12" s="63"/>
      <c r="O12" s="64"/>
      <c r="P12" s="64"/>
      <c r="Q12" s="64"/>
      <c r="R12" s="64"/>
      <c r="S12" s="64"/>
      <c r="T12" s="64"/>
      <c r="U12" s="63"/>
      <c r="V12" s="63"/>
      <c r="W12" s="63"/>
      <c r="X12" s="63"/>
      <c r="Y12" s="63"/>
      <c r="Z12" s="63"/>
      <c r="AA12" s="63"/>
      <c r="AB12" s="63"/>
      <c r="AC12" s="63"/>
      <c r="AD12" s="63"/>
      <c r="AE12" s="63"/>
      <c r="AF12" s="63"/>
      <c r="AG12" s="63"/>
      <c r="AH12" s="33"/>
      <c r="AI12" s="33"/>
      <c r="AJ12" s="33"/>
      <c r="AT12" s="24"/>
      <c r="AU12" s="24"/>
    </row>
    <row r="13" spans="1:48" ht="23.4" customHeight="1" thickBot="1">
      <c r="A13" s="117" t="s">
        <v>32</v>
      </c>
      <c r="B13" s="838" t="s">
        <v>1914</v>
      </c>
      <c r="C13" s="838"/>
      <c r="D13" s="838"/>
      <c r="E13" s="838"/>
      <c r="F13" s="838"/>
      <c r="G13" s="838"/>
      <c r="H13" s="838"/>
      <c r="I13" s="838"/>
      <c r="J13" s="838"/>
      <c r="K13" s="838"/>
      <c r="L13" s="838"/>
      <c r="M13" s="838"/>
      <c r="N13" s="838"/>
      <c r="O13" s="838"/>
      <c r="P13" s="838"/>
      <c r="Q13" s="838"/>
      <c r="R13" s="838"/>
      <c r="S13" s="838"/>
      <c r="T13" s="838"/>
      <c r="U13" s="838"/>
      <c r="V13" s="838"/>
      <c r="W13" s="838"/>
      <c r="X13" s="838"/>
      <c r="Y13" s="838"/>
      <c r="Z13" s="838"/>
      <c r="AA13" s="838"/>
      <c r="AB13" s="838"/>
      <c r="AC13" s="838"/>
      <c r="AD13" s="838"/>
      <c r="AE13" s="838"/>
      <c r="AF13" s="838"/>
      <c r="AG13" s="838"/>
      <c r="AH13" s="838"/>
      <c r="AI13" s="838"/>
    </row>
    <row r="14" spans="1:48" ht="54.65" customHeight="1" thickBot="1">
      <c r="A14" s="281"/>
      <c r="B14" s="840" t="s">
        <v>2436</v>
      </c>
      <c r="C14" s="840"/>
      <c r="D14" s="840"/>
      <c r="E14" s="840"/>
      <c r="F14" s="840"/>
      <c r="G14" s="840"/>
      <c r="H14" s="840"/>
      <c r="I14" s="840"/>
      <c r="J14" s="840"/>
      <c r="K14" s="840"/>
      <c r="L14" s="840"/>
      <c r="M14" s="840"/>
      <c r="N14" s="840"/>
      <c r="O14" s="840"/>
      <c r="P14" s="840"/>
      <c r="Q14" s="840"/>
      <c r="R14" s="840"/>
      <c r="S14" s="840"/>
      <c r="T14" s="840"/>
      <c r="U14" s="840"/>
      <c r="V14" s="840"/>
      <c r="W14" s="840"/>
      <c r="X14" s="840"/>
      <c r="Y14" s="840"/>
      <c r="Z14" s="840"/>
      <c r="AA14" s="840"/>
      <c r="AB14" s="840"/>
      <c r="AC14" s="840"/>
      <c r="AD14" s="840"/>
      <c r="AE14" s="840"/>
      <c r="AF14" s="840"/>
      <c r="AG14" s="839"/>
      <c r="AH14" s="854" t="str">
        <f>IF(G4="","",IF(COUNTIF(基本情報入力シート!AN58:AN1057,"加算対象外")=COUNTIFS('別紙様式2-3（個表）'!J15:J1014,"&lt;&gt;",'別紙様式2-3（個表）'!AP15:AP1014,"加算対象外"),"○","×"))</f>
        <v>○</v>
      </c>
      <c r="AI14" s="617"/>
      <c r="AJ14" s="195"/>
      <c r="AK14" s="275"/>
      <c r="AL14" s="278"/>
      <c r="AM14" s="278"/>
      <c r="AN14" s="278"/>
      <c r="AO14" s="278"/>
      <c r="AP14" s="278"/>
      <c r="AQ14" s="278"/>
      <c r="AR14" s="279"/>
      <c r="AS14" s="278"/>
      <c r="AT14" s="278"/>
      <c r="AU14" s="278"/>
      <c r="AV14" s="278"/>
    </row>
    <row r="15" spans="1:48" ht="26.4" customHeight="1">
      <c r="A15" s="218"/>
      <c r="B15" s="852" t="s">
        <v>2435</v>
      </c>
      <c r="C15" s="852"/>
      <c r="D15" s="852"/>
      <c r="E15" s="852"/>
      <c r="F15" s="852"/>
      <c r="G15" s="852"/>
      <c r="H15" s="852"/>
      <c r="I15" s="852"/>
      <c r="J15" s="852"/>
      <c r="K15" s="852"/>
      <c r="L15" s="852"/>
      <c r="M15" s="852"/>
      <c r="N15" s="852"/>
      <c r="O15" s="852"/>
      <c r="P15" s="852"/>
      <c r="Q15" s="852"/>
      <c r="R15" s="852"/>
      <c r="S15" s="852"/>
      <c r="T15" s="852"/>
      <c r="U15" s="852"/>
      <c r="V15" s="852"/>
      <c r="W15" s="852"/>
      <c r="X15" s="852"/>
      <c r="Y15" s="852"/>
      <c r="Z15" s="852"/>
      <c r="AA15" s="852"/>
      <c r="AB15" s="852"/>
      <c r="AC15" s="852"/>
      <c r="AD15" s="852"/>
      <c r="AE15" s="852"/>
      <c r="AF15" s="852"/>
      <c r="AG15" s="852"/>
      <c r="AH15" s="852"/>
      <c r="AI15" s="852"/>
      <c r="AJ15" s="217"/>
    </row>
    <row r="16" spans="1:48" ht="16.75" customHeight="1" thickBot="1">
      <c r="A16" s="218"/>
      <c r="B16" s="460"/>
      <c r="C16" s="460"/>
      <c r="D16" s="460"/>
      <c r="E16" s="460"/>
      <c r="F16" s="460"/>
      <c r="G16" s="460"/>
      <c r="H16" s="460"/>
      <c r="I16" s="460"/>
      <c r="J16" s="460"/>
      <c r="K16" s="460"/>
      <c r="L16" s="460"/>
      <c r="M16" s="460"/>
      <c r="N16" s="460"/>
      <c r="O16" s="460"/>
      <c r="P16" s="460"/>
      <c r="Q16" s="460"/>
      <c r="R16" s="460"/>
      <c r="S16" s="460"/>
      <c r="T16" s="460"/>
      <c r="U16" s="460"/>
      <c r="V16" s="460"/>
      <c r="W16" s="460"/>
      <c r="X16" s="460"/>
      <c r="Y16" s="460"/>
      <c r="Z16" s="460"/>
      <c r="AA16" s="460"/>
      <c r="AB16" s="460"/>
      <c r="AC16" s="460"/>
      <c r="AD16" s="460"/>
      <c r="AE16" s="460"/>
      <c r="AF16" s="460"/>
      <c r="AG16" s="460"/>
      <c r="AH16" s="460"/>
      <c r="AI16" s="460"/>
      <c r="AJ16" s="217"/>
    </row>
    <row r="17" spans="1:49" ht="34.25" customHeight="1" thickBot="1">
      <c r="A17" s="218"/>
      <c r="B17" s="846" t="s">
        <v>2437</v>
      </c>
      <c r="C17" s="799"/>
      <c r="D17" s="799"/>
      <c r="E17" s="799"/>
      <c r="F17" s="799"/>
      <c r="G17" s="799"/>
      <c r="H17" s="799"/>
      <c r="I17" s="799"/>
      <c r="J17" s="799"/>
      <c r="K17" s="799"/>
      <c r="L17" s="799"/>
      <c r="M17" s="799"/>
      <c r="N17" s="799"/>
      <c r="O17" s="799"/>
      <c r="P17" s="799"/>
      <c r="Q17" s="799"/>
      <c r="R17" s="799"/>
      <c r="S17" s="799"/>
      <c r="T17" s="799"/>
      <c r="U17" s="799"/>
      <c r="V17" s="799"/>
      <c r="W17" s="799"/>
      <c r="X17" s="799"/>
      <c r="Y17" s="799"/>
      <c r="Z17" s="799"/>
      <c r="AA17" s="799"/>
      <c r="AB17" s="799"/>
      <c r="AC17" s="799"/>
      <c r="AD17" s="799"/>
      <c r="AE17" s="799"/>
      <c r="AF17" s="799"/>
      <c r="AG17" s="799"/>
      <c r="AH17" s="616" t="str">
        <f>IF(OR(G4="",AW17="処遇改善加算の要件を選択していない"),"",IF(AND(OR(AH18="✓",AH18="誓約"),AH19="○"),"○","×"))</f>
        <v>○</v>
      </c>
      <c r="AI17" s="617"/>
      <c r="AJ17" s="217"/>
      <c r="AW17" s="46" t="str">
        <f>IF(G4="","",IF(COUNTIF('別紙様式2-3（個表）'!J12:J1014,"加算Ⅳに準ずる要件を満たす")+COUNTIF('別紙様式2-3（個表）'!J12:J1014,"加算Ⅳに準ずる要件を満たすことを誓約")=0, "処遇改善加算の要件を選択していない","処遇改善加算の要件を選択している"))</f>
        <v>処遇改善加算の要件を選択している</v>
      </c>
    </row>
    <row r="18" spans="1:49" ht="19.25" customHeight="1">
      <c r="A18" s="218"/>
      <c r="B18" s="855"/>
      <c r="C18" s="853" t="s">
        <v>1955</v>
      </c>
      <c r="D18" s="853"/>
      <c r="E18" s="853"/>
      <c r="F18" s="853"/>
      <c r="G18" s="853"/>
      <c r="H18" s="853"/>
      <c r="I18" s="853"/>
      <c r="J18" s="853"/>
      <c r="K18" s="853"/>
      <c r="L18" s="853"/>
      <c r="M18" s="853"/>
      <c r="N18" s="853"/>
      <c r="O18" s="853"/>
      <c r="P18" s="853"/>
      <c r="Q18" s="853"/>
      <c r="R18" s="853"/>
      <c r="S18" s="853"/>
      <c r="T18" s="853"/>
      <c r="U18" s="853"/>
      <c r="V18" s="853"/>
      <c r="W18" s="853"/>
      <c r="X18" s="853"/>
      <c r="Y18" s="853"/>
      <c r="Z18" s="853"/>
      <c r="AA18" s="853"/>
      <c r="AB18" s="853"/>
      <c r="AC18" s="853"/>
      <c r="AD18" s="853"/>
      <c r="AE18" s="853"/>
      <c r="AF18" s="853"/>
      <c r="AG18" s="853"/>
      <c r="AH18" s="844" t="s">
        <v>3906</v>
      </c>
      <c r="AI18" s="844"/>
      <c r="AJ18" s="217"/>
      <c r="AK18" s="33"/>
      <c r="AR18" s="25"/>
      <c r="AW18" s="46"/>
    </row>
    <row r="19" spans="1:49" ht="104.4" customHeight="1">
      <c r="A19" s="218"/>
      <c r="B19" s="856"/>
      <c r="C19" s="849" t="s">
        <v>2443</v>
      </c>
      <c r="D19" s="849"/>
      <c r="E19" s="849"/>
      <c r="F19" s="849"/>
      <c r="G19" s="849"/>
      <c r="H19" s="849"/>
      <c r="I19" s="849"/>
      <c r="J19" s="849"/>
      <c r="K19" s="849"/>
      <c r="L19" s="849"/>
      <c r="M19" s="849"/>
      <c r="N19" s="849"/>
      <c r="O19" s="849"/>
      <c r="P19" s="849"/>
      <c r="Q19" s="849"/>
      <c r="R19" s="849"/>
      <c r="S19" s="849"/>
      <c r="T19" s="849"/>
      <c r="U19" s="849"/>
      <c r="V19" s="849"/>
      <c r="W19" s="849"/>
      <c r="X19" s="849"/>
      <c r="Y19" s="849"/>
      <c r="Z19" s="849"/>
      <c r="AA19" s="849"/>
      <c r="AB19" s="849"/>
      <c r="AC19" s="849"/>
      <c r="AD19" s="849"/>
      <c r="AE19" s="849"/>
      <c r="AF19" s="849"/>
      <c r="AG19" s="849"/>
      <c r="AH19" s="850" t="str">
        <f>IF(G4="", "", IF(AND(AW21&gt;=1, AW25&gt;=1, AW29&gt;=1, AW33&gt;=1, OR(AW37&gt;=2,AW45=2), AW46&gt;=1), "○", "×"))</f>
        <v>○</v>
      </c>
      <c r="AI19" s="850"/>
      <c r="AJ19" s="217"/>
      <c r="AK19" s="33"/>
      <c r="AR19" s="25"/>
    </row>
    <row r="20" spans="1:49" ht="18" customHeight="1">
      <c r="A20" s="218"/>
      <c r="B20" s="856"/>
      <c r="C20" s="851" t="s">
        <v>35</v>
      </c>
      <c r="D20" s="851"/>
      <c r="E20" s="851"/>
      <c r="F20" s="851" t="s">
        <v>36</v>
      </c>
      <c r="G20" s="851"/>
      <c r="H20" s="851"/>
      <c r="I20" s="851"/>
      <c r="J20" s="851"/>
      <c r="K20" s="851"/>
      <c r="L20" s="851"/>
      <c r="M20" s="851"/>
      <c r="N20" s="851"/>
      <c r="O20" s="851"/>
      <c r="P20" s="851"/>
      <c r="Q20" s="851"/>
      <c r="R20" s="851"/>
      <c r="S20" s="851"/>
      <c r="T20" s="851"/>
      <c r="U20" s="851"/>
      <c r="V20" s="851"/>
      <c r="W20" s="851"/>
      <c r="X20" s="851"/>
      <c r="Y20" s="851"/>
      <c r="Z20" s="851"/>
      <c r="AA20" s="851"/>
      <c r="AB20" s="851"/>
      <c r="AC20" s="851"/>
      <c r="AD20" s="851"/>
      <c r="AE20" s="851"/>
      <c r="AF20" s="851"/>
      <c r="AG20" s="851"/>
      <c r="AH20" s="851"/>
      <c r="AI20" s="851"/>
      <c r="AJ20" s="217"/>
      <c r="AL20" s="33"/>
      <c r="AM20" s="33"/>
      <c r="AN20" s="33"/>
      <c r="AR20" s="25"/>
      <c r="AV20" s="33"/>
    </row>
    <row r="21" spans="1:49" ht="20" customHeight="1">
      <c r="A21" s="218"/>
      <c r="B21" s="856"/>
      <c r="C21" s="597" t="s">
        <v>37</v>
      </c>
      <c r="D21" s="597"/>
      <c r="E21" s="597"/>
      <c r="F21" s="844" t="s">
        <v>3906</v>
      </c>
      <c r="G21" s="844"/>
      <c r="H21" s="848" t="s">
        <v>38</v>
      </c>
      <c r="I21" s="848"/>
      <c r="J21" s="848"/>
      <c r="K21" s="848"/>
      <c r="L21" s="848"/>
      <c r="M21" s="848"/>
      <c r="N21" s="848"/>
      <c r="O21" s="848"/>
      <c r="P21" s="848"/>
      <c r="Q21" s="848"/>
      <c r="R21" s="848"/>
      <c r="S21" s="848"/>
      <c r="T21" s="848"/>
      <c r="U21" s="848"/>
      <c r="V21" s="848"/>
      <c r="W21" s="848"/>
      <c r="X21" s="848"/>
      <c r="Y21" s="848"/>
      <c r="Z21" s="848"/>
      <c r="AA21" s="848"/>
      <c r="AB21" s="848"/>
      <c r="AC21" s="848"/>
      <c r="AD21" s="848"/>
      <c r="AE21" s="848"/>
      <c r="AF21" s="848"/>
      <c r="AG21" s="848"/>
      <c r="AH21" s="848"/>
      <c r="AI21" s="848"/>
      <c r="AJ21" s="217"/>
      <c r="AL21" s="33"/>
      <c r="AM21" s="33"/>
      <c r="AN21" s="33"/>
      <c r="AR21" s="25"/>
      <c r="AW21" s="427">
        <f>COUNTIF(F21:G24,"✓")+COUNTIF(F21:G24,"誓約")</f>
        <v>1</v>
      </c>
    </row>
    <row r="22" spans="1:49" ht="20" customHeight="1">
      <c r="A22" s="218"/>
      <c r="B22" s="856"/>
      <c r="C22" s="597"/>
      <c r="D22" s="597"/>
      <c r="E22" s="597"/>
      <c r="F22" s="844"/>
      <c r="G22" s="844"/>
      <c r="H22" s="848" t="s">
        <v>39</v>
      </c>
      <c r="I22" s="848"/>
      <c r="J22" s="848"/>
      <c r="K22" s="848"/>
      <c r="L22" s="848"/>
      <c r="M22" s="848"/>
      <c r="N22" s="848"/>
      <c r="O22" s="848"/>
      <c r="P22" s="848"/>
      <c r="Q22" s="848"/>
      <c r="R22" s="848"/>
      <c r="S22" s="848"/>
      <c r="T22" s="848"/>
      <c r="U22" s="848"/>
      <c r="V22" s="848"/>
      <c r="W22" s="848"/>
      <c r="X22" s="848"/>
      <c r="Y22" s="848"/>
      <c r="Z22" s="848"/>
      <c r="AA22" s="848"/>
      <c r="AB22" s="848"/>
      <c r="AC22" s="848"/>
      <c r="AD22" s="848"/>
      <c r="AE22" s="848"/>
      <c r="AF22" s="848"/>
      <c r="AG22" s="848"/>
      <c r="AH22" s="848"/>
      <c r="AI22" s="848"/>
      <c r="AJ22" s="217"/>
      <c r="AL22" s="33"/>
      <c r="AM22" s="33"/>
      <c r="AN22" s="33"/>
      <c r="AR22" s="25"/>
      <c r="AW22" s="427"/>
    </row>
    <row r="23" spans="1:49" ht="30" customHeight="1">
      <c r="A23" s="218"/>
      <c r="B23" s="856"/>
      <c r="C23" s="597"/>
      <c r="D23" s="597"/>
      <c r="E23" s="597"/>
      <c r="F23" s="844"/>
      <c r="G23" s="844"/>
      <c r="H23" s="848" t="s">
        <v>40</v>
      </c>
      <c r="I23" s="848"/>
      <c r="J23" s="848"/>
      <c r="K23" s="848"/>
      <c r="L23" s="848"/>
      <c r="M23" s="848"/>
      <c r="N23" s="848"/>
      <c r="O23" s="848"/>
      <c r="P23" s="848"/>
      <c r="Q23" s="848"/>
      <c r="R23" s="848"/>
      <c r="S23" s="848"/>
      <c r="T23" s="848"/>
      <c r="U23" s="848"/>
      <c r="V23" s="848"/>
      <c r="W23" s="848"/>
      <c r="X23" s="848"/>
      <c r="Y23" s="848"/>
      <c r="Z23" s="848"/>
      <c r="AA23" s="848"/>
      <c r="AB23" s="848"/>
      <c r="AC23" s="848"/>
      <c r="AD23" s="848"/>
      <c r="AE23" s="848"/>
      <c r="AF23" s="848"/>
      <c r="AG23" s="848"/>
      <c r="AH23" s="848"/>
      <c r="AI23" s="848"/>
      <c r="AJ23" s="217"/>
      <c r="AL23" s="33"/>
      <c r="AM23" s="33"/>
      <c r="AN23" s="33"/>
      <c r="AR23" s="25"/>
      <c r="AW23" s="427"/>
    </row>
    <row r="24" spans="1:49" ht="20" customHeight="1">
      <c r="A24" s="218"/>
      <c r="B24" s="856"/>
      <c r="C24" s="597"/>
      <c r="D24" s="597"/>
      <c r="E24" s="597"/>
      <c r="F24" s="844"/>
      <c r="G24" s="844"/>
      <c r="H24" s="848" t="s">
        <v>41</v>
      </c>
      <c r="I24" s="848"/>
      <c r="J24" s="848"/>
      <c r="K24" s="848"/>
      <c r="L24" s="848"/>
      <c r="M24" s="848"/>
      <c r="N24" s="848"/>
      <c r="O24" s="848"/>
      <c r="P24" s="848"/>
      <c r="Q24" s="848"/>
      <c r="R24" s="848"/>
      <c r="S24" s="848"/>
      <c r="T24" s="848"/>
      <c r="U24" s="848"/>
      <c r="V24" s="848"/>
      <c r="W24" s="848"/>
      <c r="X24" s="848"/>
      <c r="Y24" s="848"/>
      <c r="Z24" s="848"/>
      <c r="AA24" s="848"/>
      <c r="AB24" s="848"/>
      <c r="AC24" s="848"/>
      <c r="AD24" s="848"/>
      <c r="AE24" s="848"/>
      <c r="AF24" s="848"/>
      <c r="AG24" s="848"/>
      <c r="AH24" s="848"/>
      <c r="AI24" s="848"/>
      <c r="AJ24" s="217"/>
      <c r="AL24" s="33"/>
      <c r="AM24" s="33"/>
      <c r="AN24" s="33"/>
      <c r="AR24" s="25"/>
      <c r="AW24" s="427"/>
    </row>
    <row r="25" spans="1:49" ht="38.4" customHeight="1">
      <c r="A25" s="218"/>
      <c r="B25" s="856"/>
      <c r="C25" s="597" t="s">
        <v>42</v>
      </c>
      <c r="D25" s="597"/>
      <c r="E25" s="597"/>
      <c r="F25" s="844" t="s">
        <v>3906</v>
      </c>
      <c r="G25" s="844"/>
      <c r="H25" s="848" t="s">
        <v>43</v>
      </c>
      <c r="I25" s="848"/>
      <c r="J25" s="848"/>
      <c r="K25" s="848"/>
      <c r="L25" s="848"/>
      <c r="M25" s="848"/>
      <c r="N25" s="848"/>
      <c r="O25" s="848"/>
      <c r="P25" s="848"/>
      <c r="Q25" s="848"/>
      <c r="R25" s="848"/>
      <c r="S25" s="848"/>
      <c r="T25" s="848"/>
      <c r="U25" s="848"/>
      <c r="V25" s="848"/>
      <c r="W25" s="848"/>
      <c r="X25" s="848"/>
      <c r="Y25" s="848"/>
      <c r="Z25" s="848"/>
      <c r="AA25" s="848"/>
      <c r="AB25" s="848"/>
      <c r="AC25" s="848"/>
      <c r="AD25" s="848"/>
      <c r="AE25" s="848"/>
      <c r="AF25" s="848"/>
      <c r="AG25" s="848"/>
      <c r="AH25" s="848"/>
      <c r="AI25" s="848"/>
      <c r="AJ25" s="217"/>
      <c r="AL25" s="33"/>
      <c r="AM25" s="33"/>
      <c r="AN25" s="33"/>
      <c r="AR25" s="25"/>
      <c r="AW25" s="427">
        <f>COUNTIF(F25:G28,"✓")+COUNTIF(F25:G28,"誓約")</f>
        <v>1</v>
      </c>
    </row>
    <row r="26" spans="1:49" ht="20" customHeight="1">
      <c r="A26" s="218"/>
      <c r="B26" s="856"/>
      <c r="C26" s="597"/>
      <c r="D26" s="597"/>
      <c r="E26" s="597"/>
      <c r="F26" s="844"/>
      <c r="G26" s="844"/>
      <c r="H26" s="848" t="s">
        <v>44</v>
      </c>
      <c r="I26" s="848"/>
      <c r="J26" s="848"/>
      <c r="K26" s="848"/>
      <c r="L26" s="848"/>
      <c r="M26" s="848"/>
      <c r="N26" s="848"/>
      <c r="O26" s="848"/>
      <c r="P26" s="848"/>
      <c r="Q26" s="848"/>
      <c r="R26" s="848"/>
      <c r="S26" s="848"/>
      <c r="T26" s="848"/>
      <c r="U26" s="848"/>
      <c r="V26" s="848"/>
      <c r="W26" s="848"/>
      <c r="X26" s="848"/>
      <c r="Y26" s="848"/>
      <c r="Z26" s="848"/>
      <c r="AA26" s="848"/>
      <c r="AB26" s="848"/>
      <c r="AC26" s="848"/>
      <c r="AD26" s="848"/>
      <c r="AE26" s="848"/>
      <c r="AF26" s="848"/>
      <c r="AG26" s="848"/>
      <c r="AH26" s="848"/>
      <c r="AI26" s="848"/>
      <c r="AJ26" s="217"/>
      <c r="AL26" s="33"/>
      <c r="AM26" s="33"/>
      <c r="AN26" s="33"/>
      <c r="AR26" s="25"/>
      <c r="AW26" s="427"/>
    </row>
    <row r="27" spans="1:49" ht="20" customHeight="1">
      <c r="A27" s="218"/>
      <c r="B27" s="856"/>
      <c r="C27" s="597"/>
      <c r="D27" s="597"/>
      <c r="E27" s="597"/>
      <c r="F27" s="844"/>
      <c r="G27" s="844"/>
      <c r="H27" s="848" t="s">
        <v>45</v>
      </c>
      <c r="I27" s="848"/>
      <c r="J27" s="848"/>
      <c r="K27" s="848"/>
      <c r="L27" s="848"/>
      <c r="M27" s="848"/>
      <c r="N27" s="848"/>
      <c r="O27" s="848"/>
      <c r="P27" s="848"/>
      <c r="Q27" s="848"/>
      <c r="R27" s="848"/>
      <c r="S27" s="848"/>
      <c r="T27" s="848"/>
      <c r="U27" s="848"/>
      <c r="V27" s="848"/>
      <c r="W27" s="848"/>
      <c r="X27" s="848"/>
      <c r="Y27" s="848"/>
      <c r="Z27" s="848"/>
      <c r="AA27" s="848"/>
      <c r="AB27" s="848"/>
      <c r="AC27" s="848"/>
      <c r="AD27" s="848"/>
      <c r="AE27" s="848"/>
      <c r="AF27" s="848"/>
      <c r="AG27" s="848"/>
      <c r="AH27" s="848"/>
      <c r="AI27" s="848"/>
      <c r="AJ27" s="217"/>
      <c r="AL27" s="33"/>
      <c r="AM27" s="33"/>
      <c r="AN27" s="33"/>
      <c r="AR27" s="25"/>
      <c r="AW27" s="427"/>
    </row>
    <row r="28" spans="1:49" ht="20" customHeight="1">
      <c r="A28" s="218"/>
      <c r="B28" s="856"/>
      <c r="C28" s="597"/>
      <c r="D28" s="597"/>
      <c r="E28" s="597"/>
      <c r="F28" s="844"/>
      <c r="G28" s="844"/>
      <c r="H28" s="848" t="s">
        <v>46</v>
      </c>
      <c r="I28" s="848"/>
      <c r="J28" s="848"/>
      <c r="K28" s="848"/>
      <c r="L28" s="848"/>
      <c r="M28" s="848"/>
      <c r="N28" s="848"/>
      <c r="O28" s="848"/>
      <c r="P28" s="848"/>
      <c r="Q28" s="848"/>
      <c r="R28" s="848"/>
      <c r="S28" s="848"/>
      <c r="T28" s="848"/>
      <c r="U28" s="848"/>
      <c r="V28" s="848"/>
      <c r="W28" s="848"/>
      <c r="X28" s="848"/>
      <c r="Y28" s="848"/>
      <c r="Z28" s="848"/>
      <c r="AA28" s="848"/>
      <c r="AB28" s="848"/>
      <c r="AC28" s="848"/>
      <c r="AD28" s="848"/>
      <c r="AE28" s="848"/>
      <c r="AF28" s="848"/>
      <c r="AG28" s="848"/>
      <c r="AH28" s="848"/>
      <c r="AI28" s="848"/>
      <c r="AJ28" s="217"/>
      <c r="AL28" s="33"/>
      <c r="AM28" s="33"/>
      <c r="AN28" s="33"/>
      <c r="AR28" s="25"/>
      <c r="AW28" s="427"/>
    </row>
    <row r="29" spans="1:49" ht="20" customHeight="1">
      <c r="A29" s="218"/>
      <c r="B29" s="856"/>
      <c r="C29" s="597" t="s">
        <v>47</v>
      </c>
      <c r="D29" s="597"/>
      <c r="E29" s="597"/>
      <c r="F29" s="844" t="s">
        <v>3906</v>
      </c>
      <c r="G29" s="844"/>
      <c r="H29" s="848" t="s">
        <v>48</v>
      </c>
      <c r="I29" s="848"/>
      <c r="J29" s="848"/>
      <c r="K29" s="848"/>
      <c r="L29" s="848"/>
      <c r="M29" s="848"/>
      <c r="N29" s="848"/>
      <c r="O29" s="848"/>
      <c r="P29" s="848"/>
      <c r="Q29" s="848"/>
      <c r="R29" s="848"/>
      <c r="S29" s="848"/>
      <c r="T29" s="848"/>
      <c r="U29" s="848"/>
      <c r="V29" s="848"/>
      <c r="W29" s="848"/>
      <c r="X29" s="848"/>
      <c r="Y29" s="848"/>
      <c r="Z29" s="848"/>
      <c r="AA29" s="848"/>
      <c r="AB29" s="848"/>
      <c r="AC29" s="848"/>
      <c r="AD29" s="848"/>
      <c r="AE29" s="848"/>
      <c r="AF29" s="848"/>
      <c r="AG29" s="848"/>
      <c r="AH29" s="848"/>
      <c r="AI29" s="848"/>
      <c r="AJ29" s="217"/>
      <c r="AL29" s="33"/>
      <c r="AM29" s="33"/>
      <c r="AN29" s="33"/>
      <c r="AR29" s="25"/>
      <c r="AW29" s="427">
        <f>COUNTIF(F29:G32,"✓")+COUNTIF(F29:G32,"誓約")</f>
        <v>1</v>
      </c>
    </row>
    <row r="30" spans="1:49" ht="30.65" customHeight="1">
      <c r="A30" s="218"/>
      <c r="B30" s="856"/>
      <c r="C30" s="597"/>
      <c r="D30" s="597"/>
      <c r="E30" s="597"/>
      <c r="F30" s="844"/>
      <c r="G30" s="844"/>
      <c r="H30" s="848" t="s">
        <v>49</v>
      </c>
      <c r="I30" s="848"/>
      <c r="J30" s="848"/>
      <c r="K30" s="848"/>
      <c r="L30" s="848"/>
      <c r="M30" s="848"/>
      <c r="N30" s="848"/>
      <c r="O30" s="848"/>
      <c r="P30" s="848"/>
      <c r="Q30" s="848"/>
      <c r="R30" s="848"/>
      <c r="S30" s="848"/>
      <c r="T30" s="848"/>
      <c r="U30" s="848"/>
      <c r="V30" s="848"/>
      <c r="W30" s="848"/>
      <c r="X30" s="848"/>
      <c r="Y30" s="848"/>
      <c r="Z30" s="848"/>
      <c r="AA30" s="848"/>
      <c r="AB30" s="848"/>
      <c r="AC30" s="848"/>
      <c r="AD30" s="848"/>
      <c r="AE30" s="848"/>
      <c r="AF30" s="848"/>
      <c r="AG30" s="848"/>
      <c r="AH30" s="848"/>
      <c r="AI30" s="848"/>
      <c r="AJ30" s="217"/>
      <c r="AL30" s="33"/>
      <c r="AM30" s="33"/>
      <c r="AN30" s="33"/>
      <c r="AR30" s="25"/>
      <c r="AW30" s="427"/>
    </row>
    <row r="31" spans="1:49" ht="35.4" customHeight="1">
      <c r="A31" s="218"/>
      <c r="B31" s="856"/>
      <c r="C31" s="597"/>
      <c r="D31" s="597"/>
      <c r="E31" s="597"/>
      <c r="F31" s="844"/>
      <c r="G31" s="844"/>
      <c r="H31" s="848" t="s">
        <v>50</v>
      </c>
      <c r="I31" s="848"/>
      <c r="J31" s="848"/>
      <c r="K31" s="848"/>
      <c r="L31" s="848"/>
      <c r="M31" s="848"/>
      <c r="N31" s="848"/>
      <c r="O31" s="848"/>
      <c r="P31" s="848"/>
      <c r="Q31" s="848"/>
      <c r="R31" s="848"/>
      <c r="S31" s="848"/>
      <c r="T31" s="848"/>
      <c r="U31" s="848"/>
      <c r="V31" s="848"/>
      <c r="W31" s="848"/>
      <c r="X31" s="848"/>
      <c r="Y31" s="848"/>
      <c r="Z31" s="848"/>
      <c r="AA31" s="848"/>
      <c r="AB31" s="848"/>
      <c r="AC31" s="848"/>
      <c r="AD31" s="848"/>
      <c r="AE31" s="848"/>
      <c r="AF31" s="848"/>
      <c r="AG31" s="848"/>
      <c r="AH31" s="848"/>
      <c r="AI31" s="848"/>
      <c r="AJ31" s="217"/>
      <c r="AL31" s="33"/>
      <c r="AM31" s="33"/>
      <c r="AN31" s="33"/>
      <c r="AR31" s="25"/>
      <c r="AW31" s="427"/>
    </row>
    <row r="32" spans="1:49" ht="28.75" customHeight="1">
      <c r="A32" s="218"/>
      <c r="B32" s="856"/>
      <c r="C32" s="597"/>
      <c r="D32" s="597"/>
      <c r="E32" s="597"/>
      <c r="F32" s="844"/>
      <c r="G32" s="844"/>
      <c r="H32" s="848" t="s">
        <v>51</v>
      </c>
      <c r="I32" s="848"/>
      <c r="J32" s="848"/>
      <c r="K32" s="848"/>
      <c r="L32" s="848"/>
      <c r="M32" s="848"/>
      <c r="N32" s="848"/>
      <c r="O32" s="848"/>
      <c r="P32" s="848"/>
      <c r="Q32" s="848"/>
      <c r="R32" s="848"/>
      <c r="S32" s="848"/>
      <c r="T32" s="848"/>
      <c r="U32" s="848"/>
      <c r="V32" s="848"/>
      <c r="W32" s="848"/>
      <c r="X32" s="848"/>
      <c r="Y32" s="848"/>
      <c r="Z32" s="848"/>
      <c r="AA32" s="848"/>
      <c r="AB32" s="848"/>
      <c r="AC32" s="848"/>
      <c r="AD32" s="848"/>
      <c r="AE32" s="848"/>
      <c r="AF32" s="848"/>
      <c r="AG32" s="848"/>
      <c r="AH32" s="848"/>
      <c r="AI32" s="848"/>
      <c r="AJ32" s="217"/>
      <c r="AL32" s="33"/>
      <c r="AM32" s="33"/>
      <c r="AN32" s="33"/>
      <c r="AR32" s="25"/>
      <c r="AW32" s="427"/>
    </row>
    <row r="33" spans="1:49" ht="20" customHeight="1">
      <c r="A33" s="218"/>
      <c r="B33" s="856"/>
      <c r="C33" s="597" t="s">
        <v>52</v>
      </c>
      <c r="D33" s="597"/>
      <c r="E33" s="597"/>
      <c r="F33" s="844" t="s">
        <v>3906</v>
      </c>
      <c r="G33" s="844"/>
      <c r="H33" s="848" t="s">
        <v>53</v>
      </c>
      <c r="I33" s="848"/>
      <c r="J33" s="848"/>
      <c r="K33" s="848"/>
      <c r="L33" s="848"/>
      <c r="M33" s="848"/>
      <c r="N33" s="848"/>
      <c r="O33" s="848"/>
      <c r="P33" s="848"/>
      <c r="Q33" s="848"/>
      <c r="R33" s="848"/>
      <c r="S33" s="848"/>
      <c r="T33" s="848"/>
      <c r="U33" s="848"/>
      <c r="V33" s="848"/>
      <c r="W33" s="848"/>
      <c r="X33" s="848"/>
      <c r="Y33" s="848"/>
      <c r="Z33" s="848"/>
      <c r="AA33" s="848"/>
      <c r="AB33" s="848"/>
      <c r="AC33" s="848"/>
      <c r="AD33" s="848"/>
      <c r="AE33" s="848"/>
      <c r="AF33" s="848"/>
      <c r="AG33" s="848"/>
      <c r="AH33" s="848"/>
      <c r="AI33" s="848"/>
      <c r="AJ33" s="217"/>
      <c r="AL33" s="33"/>
      <c r="AM33" s="33"/>
      <c r="AN33" s="33"/>
      <c r="AR33" s="25"/>
      <c r="AW33" s="427">
        <f>COUNTIF(F33:G36,"✓")+COUNTIF(F33:G36,"誓約")</f>
        <v>1</v>
      </c>
    </row>
    <row r="34" spans="1:49" ht="31.25" customHeight="1">
      <c r="A34" s="218"/>
      <c r="B34" s="856"/>
      <c r="C34" s="597"/>
      <c r="D34" s="597"/>
      <c r="E34" s="597"/>
      <c r="F34" s="844"/>
      <c r="G34" s="844"/>
      <c r="H34" s="848" t="s">
        <v>54</v>
      </c>
      <c r="I34" s="848"/>
      <c r="J34" s="848"/>
      <c r="K34" s="848"/>
      <c r="L34" s="848"/>
      <c r="M34" s="848"/>
      <c r="N34" s="848"/>
      <c r="O34" s="848"/>
      <c r="P34" s="848"/>
      <c r="Q34" s="848"/>
      <c r="R34" s="848"/>
      <c r="S34" s="848"/>
      <c r="T34" s="848"/>
      <c r="U34" s="848"/>
      <c r="V34" s="848"/>
      <c r="W34" s="848"/>
      <c r="X34" s="848"/>
      <c r="Y34" s="848"/>
      <c r="Z34" s="848"/>
      <c r="AA34" s="848"/>
      <c r="AB34" s="848"/>
      <c r="AC34" s="848"/>
      <c r="AD34" s="848"/>
      <c r="AE34" s="848"/>
      <c r="AF34" s="848"/>
      <c r="AG34" s="848"/>
      <c r="AH34" s="848"/>
      <c r="AI34" s="848"/>
      <c r="AJ34" s="217"/>
      <c r="AL34" s="33"/>
      <c r="AM34" s="33"/>
      <c r="AN34" s="33"/>
      <c r="AR34" s="25"/>
      <c r="AW34" s="427"/>
    </row>
    <row r="35" spans="1:49" ht="35.4" customHeight="1">
      <c r="A35" s="218"/>
      <c r="B35" s="856"/>
      <c r="C35" s="597"/>
      <c r="D35" s="597"/>
      <c r="E35" s="597"/>
      <c r="F35" s="844"/>
      <c r="G35" s="844"/>
      <c r="H35" s="848" t="s">
        <v>2439</v>
      </c>
      <c r="I35" s="848"/>
      <c r="J35" s="848"/>
      <c r="K35" s="848"/>
      <c r="L35" s="848"/>
      <c r="M35" s="848"/>
      <c r="N35" s="848"/>
      <c r="O35" s="848"/>
      <c r="P35" s="848"/>
      <c r="Q35" s="848"/>
      <c r="R35" s="848"/>
      <c r="S35" s="848"/>
      <c r="T35" s="848"/>
      <c r="U35" s="848"/>
      <c r="V35" s="848"/>
      <c r="W35" s="848"/>
      <c r="X35" s="848"/>
      <c r="Y35" s="848"/>
      <c r="Z35" s="848"/>
      <c r="AA35" s="848"/>
      <c r="AB35" s="848"/>
      <c r="AC35" s="848"/>
      <c r="AD35" s="848"/>
      <c r="AE35" s="848"/>
      <c r="AF35" s="848"/>
      <c r="AG35" s="848"/>
      <c r="AH35" s="848"/>
      <c r="AI35" s="848"/>
      <c r="AJ35" s="217"/>
      <c r="AL35" s="33"/>
      <c r="AM35" s="33"/>
      <c r="AN35" s="33"/>
      <c r="AR35" s="25"/>
      <c r="AW35" s="427"/>
    </row>
    <row r="36" spans="1:49" ht="20" customHeight="1">
      <c r="A36" s="193"/>
      <c r="B36" s="856"/>
      <c r="C36" s="597"/>
      <c r="D36" s="597"/>
      <c r="E36" s="597"/>
      <c r="F36" s="844"/>
      <c r="G36" s="844"/>
      <c r="H36" s="848" t="s">
        <v>55</v>
      </c>
      <c r="I36" s="848"/>
      <c r="J36" s="848"/>
      <c r="K36" s="848"/>
      <c r="L36" s="848"/>
      <c r="M36" s="848"/>
      <c r="N36" s="848"/>
      <c r="O36" s="848"/>
      <c r="P36" s="848"/>
      <c r="Q36" s="848"/>
      <c r="R36" s="848"/>
      <c r="S36" s="848"/>
      <c r="T36" s="848"/>
      <c r="U36" s="848"/>
      <c r="V36" s="848"/>
      <c r="W36" s="848"/>
      <c r="X36" s="848"/>
      <c r="Y36" s="848"/>
      <c r="Z36" s="848"/>
      <c r="AA36" s="848"/>
      <c r="AB36" s="848"/>
      <c r="AC36" s="848"/>
      <c r="AD36" s="848"/>
      <c r="AE36" s="848"/>
      <c r="AF36" s="848"/>
      <c r="AG36" s="848"/>
      <c r="AH36" s="848"/>
      <c r="AI36" s="848"/>
      <c r="AJ36" s="217"/>
      <c r="AL36" s="33"/>
      <c r="AM36" s="33"/>
      <c r="AN36" s="33"/>
      <c r="AR36" s="25"/>
      <c r="AW36" s="427"/>
    </row>
    <row r="37" spans="1:49" ht="25" customHeight="1">
      <c r="A37" s="218"/>
      <c r="B37" s="856"/>
      <c r="C37" s="597" t="s">
        <v>56</v>
      </c>
      <c r="D37" s="597"/>
      <c r="E37" s="597"/>
      <c r="F37" s="844" t="s">
        <v>3906</v>
      </c>
      <c r="G37" s="844"/>
      <c r="H37" s="845" t="s">
        <v>57</v>
      </c>
      <c r="I37" s="845"/>
      <c r="J37" s="845"/>
      <c r="K37" s="845"/>
      <c r="L37" s="845"/>
      <c r="M37" s="845"/>
      <c r="N37" s="845"/>
      <c r="O37" s="845"/>
      <c r="P37" s="845"/>
      <c r="Q37" s="845"/>
      <c r="R37" s="845"/>
      <c r="S37" s="845"/>
      <c r="T37" s="845"/>
      <c r="U37" s="845"/>
      <c r="V37" s="845"/>
      <c r="W37" s="845"/>
      <c r="X37" s="845"/>
      <c r="Y37" s="845"/>
      <c r="Z37" s="845"/>
      <c r="AA37" s="845"/>
      <c r="AB37" s="845"/>
      <c r="AC37" s="845"/>
      <c r="AD37" s="845"/>
      <c r="AE37" s="845"/>
      <c r="AF37" s="845"/>
      <c r="AG37" s="845"/>
      <c r="AH37" s="845"/>
      <c r="AI37" s="845"/>
      <c r="AJ37" s="217"/>
      <c r="AL37" s="33"/>
      <c r="AM37" s="33"/>
      <c r="AN37" s="33"/>
      <c r="AR37" s="25"/>
      <c r="AW37" s="427">
        <f>COUNTIF(F37:G44,"✓")+COUNTIF(F37:G44,"誓約")</f>
        <v>2</v>
      </c>
    </row>
    <row r="38" spans="1:49" ht="25" customHeight="1">
      <c r="A38" s="217"/>
      <c r="B38" s="856"/>
      <c r="C38" s="597"/>
      <c r="D38" s="597"/>
      <c r="E38" s="597"/>
      <c r="F38" s="844" t="s">
        <v>3906</v>
      </c>
      <c r="G38" s="844"/>
      <c r="H38" s="845" t="s">
        <v>58</v>
      </c>
      <c r="I38" s="845"/>
      <c r="J38" s="845"/>
      <c r="K38" s="845"/>
      <c r="L38" s="845"/>
      <c r="M38" s="845"/>
      <c r="N38" s="845"/>
      <c r="O38" s="845"/>
      <c r="P38" s="845"/>
      <c r="Q38" s="845"/>
      <c r="R38" s="845"/>
      <c r="S38" s="845"/>
      <c r="T38" s="845"/>
      <c r="U38" s="845"/>
      <c r="V38" s="845"/>
      <c r="W38" s="845"/>
      <c r="X38" s="845"/>
      <c r="Y38" s="845"/>
      <c r="Z38" s="845"/>
      <c r="AA38" s="845"/>
      <c r="AB38" s="845"/>
      <c r="AC38" s="845"/>
      <c r="AD38" s="845"/>
      <c r="AE38" s="845"/>
      <c r="AF38" s="845"/>
      <c r="AG38" s="845"/>
      <c r="AH38" s="845"/>
      <c r="AI38" s="845"/>
      <c r="AJ38" s="217"/>
      <c r="AL38" s="33"/>
      <c r="AM38" s="33"/>
      <c r="AN38" s="33"/>
      <c r="AR38" s="25"/>
      <c r="AW38" s="427"/>
    </row>
    <row r="39" spans="1:49" ht="25" customHeight="1">
      <c r="A39" s="217"/>
      <c r="B39" s="856"/>
      <c r="C39" s="597"/>
      <c r="D39" s="597"/>
      <c r="E39" s="597"/>
      <c r="F39" s="844"/>
      <c r="G39" s="844"/>
      <c r="H39" s="845" t="s">
        <v>59</v>
      </c>
      <c r="I39" s="845"/>
      <c r="J39" s="845"/>
      <c r="K39" s="845"/>
      <c r="L39" s="845"/>
      <c r="M39" s="845"/>
      <c r="N39" s="845"/>
      <c r="O39" s="845"/>
      <c r="P39" s="845"/>
      <c r="Q39" s="845"/>
      <c r="R39" s="845"/>
      <c r="S39" s="845"/>
      <c r="T39" s="845"/>
      <c r="U39" s="845"/>
      <c r="V39" s="845"/>
      <c r="W39" s="845"/>
      <c r="X39" s="845"/>
      <c r="Y39" s="845"/>
      <c r="Z39" s="845"/>
      <c r="AA39" s="845"/>
      <c r="AB39" s="845"/>
      <c r="AC39" s="845"/>
      <c r="AD39" s="845"/>
      <c r="AE39" s="845"/>
      <c r="AF39" s="845"/>
      <c r="AG39" s="845"/>
      <c r="AH39" s="845"/>
      <c r="AI39" s="845"/>
      <c r="AJ39" s="217"/>
      <c r="AL39" s="33"/>
      <c r="AM39" s="33"/>
      <c r="AN39" s="33"/>
      <c r="AR39" s="25"/>
      <c r="AW39" s="427"/>
    </row>
    <row r="40" spans="1:49" ht="25" customHeight="1">
      <c r="A40" s="217"/>
      <c r="B40" s="856"/>
      <c r="C40" s="597"/>
      <c r="D40" s="597"/>
      <c r="E40" s="597"/>
      <c r="F40" s="844"/>
      <c r="G40" s="844"/>
      <c r="H40" s="845" t="s">
        <v>60</v>
      </c>
      <c r="I40" s="845"/>
      <c r="J40" s="845"/>
      <c r="K40" s="845"/>
      <c r="L40" s="845"/>
      <c r="M40" s="845"/>
      <c r="N40" s="845"/>
      <c r="O40" s="845"/>
      <c r="P40" s="845"/>
      <c r="Q40" s="845"/>
      <c r="R40" s="845"/>
      <c r="S40" s="845"/>
      <c r="T40" s="845"/>
      <c r="U40" s="845"/>
      <c r="V40" s="845"/>
      <c r="W40" s="845"/>
      <c r="X40" s="845"/>
      <c r="Y40" s="845"/>
      <c r="Z40" s="845"/>
      <c r="AA40" s="845"/>
      <c r="AB40" s="845"/>
      <c r="AC40" s="845"/>
      <c r="AD40" s="845"/>
      <c r="AE40" s="845"/>
      <c r="AF40" s="845"/>
      <c r="AG40" s="845"/>
      <c r="AH40" s="845"/>
      <c r="AI40" s="845"/>
      <c r="AJ40" s="217"/>
      <c r="AL40" s="33"/>
      <c r="AM40" s="33"/>
      <c r="AN40" s="33"/>
      <c r="AR40" s="25"/>
      <c r="AW40" s="427"/>
    </row>
    <row r="41" spans="1:49" ht="25" customHeight="1">
      <c r="A41" s="217"/>
      <c r="B41" s="856"/>
      <c r="C41" s="597"/>
      <c r="D41" s="597"/>
      <c r="E41" s="597"/>
      <c r="F41" s="844"/>
      <c r="G41" s="844"/>
      <c r="H41" s="845" t="s">
        <v>61</v>
      </c>
      <c r="I41" s="845"/>
      <c r="J41" s="845"/>
      <c r="K41" s="845"/>
      <c r="L41" s="845"/>
      <c r="M41" s="845"/>
      <c r="N41" s="845"/>
      <c r="O41" s="845"/>
      <c r="P41" s="845"/>
      <c r="Q41" s="845"/>
      <c r="R41" s="845"/>
      <c r="S41" s="845"/>
      <c r="T41" s="845"/>
      <c r="U41" s="845"/>
      <c r="V41" s="845"/>
      <c r="W41" s="845"/>
      <c r="X41" s="845"/>
      <c r="Y41" s="845"/>
      <c r="Z41" s="845"/>
      <c r="AA41" s="845"/>
      <c r="AB41" s="845"/>
      <c r="AC41" s="845"/>
      <c r="AD41" s="845"/>
      <c r="AE41" s="845"/>
      <c r="AF41" s="845"/>
      <c r="AG41" s="845"/>
      <c r="AH41" s="845"/>
      <c r="AI41" s="845"/>
      <c r="AJ41" s="217"/>
      <c r="AL41" s="33"/>
      <c r="AM41" s="33"/>
      <c r="AN41" s="33"/>
      <c r="AR41" s="25"/>
      <c r="AW41" s="427"/>
    </row>
    <row r="42" spans="1:49" ht="34.75" customHeight="1">
      <c r="A42" s="217"/>
      <c r="B42" s="856"/>
      <c r="C42" s="597"/>
      <c r="D42" s="597"/>
      <c r="E42" s="597"/>
      <c r="F42" s="844"/>
      <c r="G42" s="844"/>
      <c r="H42" s="845" t="s">
        <v>62</v>
      </c>
      <c r="I42" s="845"/>
      <c r="J42" s="845"/>
      <c r="K42" s="845"/>
      <c r="L42" s="845"/>
      <c r="M42" s="845"/>
      <c r="N42" s="845"/>
      <c r="O42" s="845"/>
      <c r="P42" s="845"/>
      <c r="Q42" s="845"/>
      <c r="R42" s="845"/>
      <c r="S42" s="845"/>
      <c r="T42" s="845"/>
      <c r="U42" s="845"/>
      <c r="V42" s="845"/>
      <c r="W42" s="845"/>
      <c r="X42" s="845"/>
      <c r="Y42" s="845"/>
      <c r="Z42" s="845"/>
      <c r="AA42" s="845"/>
      <c r="AB42" s="845"/>
      <c r="AC42" s="845"/>
      <c r="AD42" s="845"/>
      <c r="AE42" s="845"/>
      <c r="AF42" s="845"/>
      <c r="AG42" s="845"/>
      <c r="AH42" s="845"/>
      <c r="AI42" s="845"/>
      <c r="AJ42" s="217"/>
      <c r="AL42" s="33"/>
      <c r="AM42" s="33"/>
      <c r="AR42" s="25"/>
      <c r="AW42" s="427"/>
    </row>
    <row r="43" spans="1:49" ht="40" customHeight="1">
      <c r="A43" s="217"/>
      <c r="B43" s="856"/>
      <c r="C43" s="597"/>
      <c r="D43" s="597"/>
      <c r="E43" s="597"/>
      <c r="F43" s="844"/>
      <c r="G43" s="844"/>
      <c r="H43" s="848" t="s">
        <v>2440</v>
      </c>
      <c r="I43" s="848"/>
      <c r="J43" s="848"/>
      <c r="K43" s="848"/>
      <c r="L43" s="848"/>
      <c r="M43" s="848"/>
      <c r="N43" s="848"/>
      <c r="O43" s="848"/>
      <c r="P43" s="848"/>
      <c r="Q43" s="848"/>
      <c r="R43" s="848"/>
      <c r="S43" s="848"/>
      <c r="T43" s="848"/>
      <c r="U43" s="848"/>
      <c r="V43" s="848"/>
      <c r="W43" s="848"/>
      <c r="X43" s="848"/>
      <c r="Y43" s="848"/>
      <c r="Z43" s="848"/>
      <c r="AA43" s="848"/>
      <c r="AB43" s="848"/>
      <c r="AC43" s="848"/>
      <c r="AD43" s="848"/>
      <c r="AE43" s="848"/>
      <c r="AF43" s="848"/>
      <c r="AG43" s="848"/>
      <c r="AH43" s="848"/>
      <c r="AI43" s="848"/>
      <c r="AJ43" s="217"/>
      <c r="AL43" s="33"/>
      <c r="AM43" s="33"/>
      <c r="AR43" s="25"/>
      <c r="AW43" s="427"/>
    </row>
    <row r="44" spans="1:49" ht="40" customHeight="1">
      <c r="A44" s="217"/>
      <c r="B44" s="856"/>
      <c r="C44" s="597"/>
      <c r="D44" s="597"/>
      <c r="E44" s="597"/>
      <c r="F44" s="844"/>
      <c r="G44" s="844"/>
      <c r="H44" s="848" t="s">
        <v>2419</v>
      </c>
      <c r="I44" s="848"/>
      <c r="J44" s="848"/>
      <c r="K44" s="848"/>
      <c r="L44" s="848"/>
      <c r="M44" s="848"/>
      <c r="N44" s="848"/>
      <c r="O44" s="848"/>
      <c r="P44" s="848"/>
      <c r="Q44" s="848"/>
      <c r="R44" s="848"/>
      <c r="S44" s="848"/>
      <c r="T44" s="848"/>
      <c r="U44" s="848"/>
      <c r="V44" s="848"/>
      <c r="W44" s="848"/>
      <c r="X44" s="848"/>
      <c r="Y44" s="848"/>
      <c r="Z44" s="848"/>
      <c r="AA44" s="848"/>
      <c r="AB44" s="848"/>
      <c r="AC44" s="848"/>
      <c r="AD44" s="848"/>
      <c r="AE44" s="848"/>
      <c r="AF44" s="848"/>
      <c r="AG44" s="848"/>
      <c r="AH44" s="848"/>
      <c r="AI44" s="848"/>
      <c r="AJ44" s="217"/>
      <c r="AL44" s="33"/>
      <c r="AM44" s="33"/>
      <c r="AR44" s="25"/>
      <c r="AW44" s="427"/>
    </row>
    <row r="45" spans="1:49" ht="21" customHeight="1">
      <c r="A45" s="217"/>
      <c r="B45" s="856"/>
      <c r="C45" s="597"/>
      <c r="D45" s="597"/>
      <c r="E45" s="597"/>
      <c r="F45" s="844"/>
      <c r="G45" s="844"/>
      <c r="H45" s="847" t="s">
        <v>2441</v>
      </c>
      <c r="I45" s="847"/>
      <c r="J45" s="847"/>
      <c r="K45" s="847"/>
      <c r="L45" s="847"/>
      <c r="M45" s="847"/>
      <c r="N45" s="847"/>
      <c r="O45" s="847"/>
      <c r="P45" s="847"/>
      <c r="Q45" s="847"/>
      <c r="R45" s="847"/>
      <c r="S45" s="847"/>
      <c r="T45" s="847"/>
      <c r="U45" s="847"/>
      <c r="V45" s="847"/>
      <c r="W45" s="847"/>
      <c r="X45" s="847"/>
      <c r="Y45" s="847"/>
      <c r="Z45" s="847"/>
      <c r="AA45" s="847"/>
      <c r="AB45" s="847"/>
      <c r="AC45" s="847"/>
      <c r="AD45" s="847"/>
      <c r="AE45" s="847"/>
      <c r="AF45" s="847"/>
      <c r="AG45" s="847"/>
      <c r="AH45" s="847"/>
      <c r="AI45" s="847"/>
      <c r="AJ45" s="217"/>
      <c r="AL45" s="33"/>
      <c r="AM45" s="33"/>
      <c r="AR45" s="25"/>
      <c r="AW45" s="427">
        <f>COUNTIF(F45,"✓")+COUNTIF(F45,"誓約")+COUNTIF(F44,"✓")+COUNTIF(F44,"誓約")</f>
        <v>0</v>
      </c>
    </row>
    <row r="46" spans="1:49" ht="31.25" customHeight="1">
      <c r="A46" s="33"/>
      <c r="B46" s="856"/>
      <c r="C46" s="597" t="s">
        <v>63</v>
      </c>
      <c r="D46" s="597"/>
      <c r="E46" s="597"/>
      <c r="F46" s="844" t="s">
        <v>3906</v>
      </c>
      <c r="G46" s="844"/>
      <c r="H46" s="845" t="s">
        <v>2442</v>
      </c>
      <c r="I46" s="845"/>
      <c r="J46" s="845"/>
      <c r="K46" s="845"/>
      <c r="L46" s="845"/>
      <c r="M46" s="845"/>
      <c r="N46" s="845"/>
      <c r="O46" s="845"/>
      <c r="P46" s="845"/>
      <c r="Q46" s="845"/>
      <c r="R46" s="845"/>
      <c r="S46" s="845"/>
      <c r="T46" s="845"/>
      <c r="U46" s="845"/>
      <c r="V46" s="845"/>
      <c r="W46" s="845"/>
      <c r="X46" s="845"/>
      <c r="Y46" s="845"/>
      <c r="Z46" s="845"/>
      <c r="AA46" s="845"/>
      <c r="AB46" s="845"/>
      <c r="AC46" s="845"/>
      <c r="AD46" s="845"/>
      <c r="AE46" s="845"/>
      <c r="AF46" s="845"/>
      <c r="AG46" s="845"/>
      <c r="AH46" s="845"/>
      <c r="AI46" s="845"/>
      <c r="AJ46" s="217"/>
      <c r="AL46" s="26"/>
      <c r="AW46" s="428">
        <f>COUNTIF(F46:G49,"✓")+COUNTIF(F46:G49,"誓約")</f>
        <v>1</v>
      </c>
    </row>
    <row r="47" spans="1:49" ht="28.25" customHeight="1">
      <c r="A47" s="33"/>
      <c r="B47" s="856"/>
      <c r="C47" s="597"/>
      <c r="D47" s="597"/>
      <c r="E47" s="597"/>
      <c r="F47" s="844"/>
      <c r="G47" s="844"/>
      <c r="H47" s="848" t="s">
        <v>64</v>
      </c>
      <c r="I47" s="848"/>
      <c r="J47" s="848"/>
      <c r="K47" s="848"/>
      <c r="L47" s="848"/>
      <c r="M47" s="848"/>
      <c r="N47" s="848"/>
      <c r="O47" s="848"/>
      <c r="P47" s="848"/>
      <c r="Q47" s="848"/>
      <c r="R47" s="848"/>
      <c r="S47" s="848"/>
      <c r="T47" s="848"/>
      <c r="U47" s="848"/>
      <c r="V47" s="848"/>
      <c r="W47" s="848"/>
      <c r="X47" s="848"/>
      <c r="Y47" s="848"/>
      <c r="Z47" s="848"/>
      <c r="AA47" s="848"/>
      <c r="AB47" s="848"/>
      <c r="AC47" s="848"/>
      <c r="AD47" s="848"/>
      <c r="AE47" s="848"/>
      <c r="AF47" s="848"/>
      <c r="AG47" s="848"/>
      <c r="AH47" s="848"/>
      <c r="AI47" s="848"/>
      <c r="AJ47" s="217"/>
      <c r="AW47" s="428"/>
    </row>
    <row r="48" spans="1:49" ht="30" customHeight="1">
      <c r="A48" s="33"/>
      <c r="B48" s="856"/>
      <c r="C48" s="597"/>
      <c r="D48" s="597"/>
      <c r="E48" s="597"/>
      <c r="F48" s="844"/>
      <c r="G48" s="844"/>
      <c r="H48" s="848" t="s">
        <v>65</v>
      </c>
      <c r="I48" s="848"/>
      <c r="J48" s="848"/>
      <c r="K48" s="848"/>
      <c r="L48" s="848"/>
      <c r="M48" s="848"/>
      <c r="N48" s="848"/>
      <c r="O48" s="848"/>
      <c r="P48" s="848"/>
      <c r="Q48" s="848"/>
      <c r="R48" s="848"/>
      <c r="S48" s="848"/>
      <c r="T48" s="848"/>
      <c r="U48" s="848"/>
      <c r="V48" s="848"/>
      <c r="W48" s="848"/>
      <c r="X48" s="848"/>
      <c r="Y48" s="848"/>
      <c r="Z48" s="848"/>
      <c r="AA48" s="848"/>
      <c r="AB48" s="848"/>
      <c r="AC48" s="848"/>
      <c r="AD48" s="848"/>
      <c r="AE48" s="848"/>
      <c r="AF48" s="848"/>
      <c r="AG48" s="848"/>
      <c r="AH48" s="848"/>
      <c r="AI48" s="848"/>
      <c r="AJ48" s="217"/>
      <c r="AW48" s="428"/>
    </row>
    <row r="49" spans="1:49" ht="30" customHeight="1">
      <c r="A49" s="33"/>
      <c r="B49" s="857"/>
      <c r="C49" s="597"/>
      <c r="D49" s="597"/>
      <c r="E49" s="597"/>
      <c r="F49" s="844"/>
      <c r="G49" s="844"/>
      <c r="H49" s="848" t="s">
        <v>66</v>
      </c>
      <c r="I49" s="848"/>
      <c r="J49" s="848"/>
      <c r="K49" s="848"/>
      <c r="L49" s="848"/>
      <c r="M49" s="848"/>
      <c r="N49" s="848"/>
      <c r="O49" s="848"/>
      <c r="P49" s="848"/>
      <c r="Q49" s="848"/>
      <c r="R49" s="848"/>
      <c r="S49" s="848"/>
      <c r="T49" s="848"/>
      <c r="U49" s="848"/>
      <c r="V49" s="848"/>
      <c r="W49" s="848"/>
      <c r="X49" s="848"/>
      <c r="Y49" s="848"/>
      <c r="Z49" s="848"/>
      <c r="AA49" s="848"/>
      <c r="AB49" s="848"/>
      <c r="AC49" s="848"/>
      <c r="AD49" s="848"/>
      <c r="AE49" s="848"/>
      <c r="AF49" s="848"/>
      <c r="AG49" s="848"/>
      <c r="AH49" s="848"/>
      <c r="AI49" s="848"/>
      <c r="AJ49" s="217"/>
      <c r="AW49" s="428"/>
    </row>
    <row r="50" spans="1:49" ht="30" customHeight="1" thickBot="1">
      <c r="A50" s="225" t="s">
        <v>80</v>
      </c>
      <c r="B50" s="225"/>
      <c r="C50" s="225"/>
      <c r="D50" s="225"/>
      <c r="E50" s="225"/>
      <c r="F50" s="225"/>
      <c r="G50" s="225"/>
      <c r="H50" s="225"/>
      <c r="I50" s="225"/>
      <c r="J50" s="225"/>
      <c r="K50" s="225"/>
      <c r="L50" s="225"/>
      <c r="M50" s="225"/>
      <c r="N50" s="225"/>
      <c r="O50" s="225"/>
      <c r="P50" s="225"/>
      <c r="Q50" s="225"/>
      <c r="R50" s="225"/>
      <c r="S50" s="225"/>
      <c r="T50" s="225"/>
      <c r="U50" s="225"/>
      <c r="V50" s="225"/>
      <c r="W50" s="225"/>
      <c r="X50" s="225"/>
      <c r="Y50" s="225"/>
      <c r="Z50" s="225"/>
      <c r="AA50" s="225"/>
      <c r="AB50" s="225"/>
      <c r="AC50" s="225"/>
      <c r="AD50" s="225"/>
      <c r="AE50" s="225"/>
      <c r="AF50" s="225"/>
      <c r="AG50" s="225"/>
      <c r="AH50" s="225"/>
      <c r="AI50" s="225"/>
      <c r="AJ50" s="33"/>
      <c r="AK50" s="26"/>
      <c r="AL50" s="27"/>
    </row>
    <row r="51" spans="1:49" ht="20" customHeight="1" thickBot="1">
      <c r="A51" s="804" t="s">
        <v>67</v>
      </c>
      <c r="B51" s="804"/>
      <c r="C51" s="804"/>
      <c r="D51" s="804"/>
      <c r="E51" s="804"/>
      <c r="F51" s="804"/>
      <c r="G51" s="804"/>
      <c r="H51" s="804"/>
      <c r="I51" s="804"/>
      <c r="J51" s="804"/>
      <c r="K51" s="804"/>
      <c r="L51" s="804"/>
      <c r="M51" s="804"/>
      <c r="N51" s="804"/>
      <c r="O51" s="804"/>
      <c r="P51" s="804"/>
      <c r="Q51" s="804"/>
      <c r="R51" s="804"/>
      <c r="S51" s="804"/>
      <c r="T51" s="804"/>
      <c r="U51" s="804"/>
      <c r="V51" s="804"/>
      <c r="W51" s="804"/>
      <c r="X51" s="804"/>
      <c r="Y51" s="804"/>
      <c r="Z51" s="804"/>
      <c r="AA51" s="804"/>
      <c r="AB51" s="804"/>
      <c r="AC51" s="804"/>
      <c r="AD51" s="804"/>
      <c r="AE51" s="804"/>
      <c r="AF51" s="804"/>
      <c r="AG51" s="805"/>
      <c r="AH51" s="749" t="str" cm="1">
        <f t="array" ref="AH51">IF(G4="", "", IF(PRODUCT((A53:A59="✓")*1)=1,"○","×"))</f>
        <v>○</v>
      </c>
      <c r="AI51" s="750"/>
      <c r="AJ51" s="30"/>
      <c r="AK51" s="858" t="s">
        <v>87</v>
      </c>
      <c r="AL51" s="859"/>
      <c r="AM51" s="859"/>
      <c r="AN51" s="859"/>
      <c r="AO51" s="859"/>
      <c r="AP51" s="859"/>
      <c r="AQ51" s="859"/>
      <c r="AR51" s="859"/>
      <c r="AS51" s="859"/>
      <c r="AT51" s="859"/>
      <c r="AU51" s="859"/>
      <c r="AV51" s="860"/>
    </row>
    <row r="52" spans="1:49" ht="31.25" customHeight="1" thickBot="1">
      <c r="A52" s="806" t="s">
        <v>82</v>
      </c>
      <c r="B52" s="807"/>
      <c r="C52" s="807"/>
      <c r="D52" s="807"/>
      <c r="E52" s="807"/>
      <c r="F52" s="807"/>
      <c r="G52" s="807"/>
      <c r="H52" s="807"/>
      <c r="I52" s="807"/>
      <c r="J52" s="807"/>
      <c r="K52" s="807"/>
      <c r="L52" s="807"/>
      <c r="M52" s="807"/>
      <c r="N52" s="807"/>
      <c r="O52" s="807"/>
      <c r="P52" s="807"/>
      <c r="Q52" s="807"/>
      <c r="R52" s="807"/>
      <c r="S52" s="807"/>
      <c r="T52" s="807"/>
      <c r="U52" s="807"/>
      <c r="V52" s="807"/>
      <c r="W52" s="807"/>
      <c r="X52" s="807"/>
      <c r="Y52" s="807"/>
      <c r="Z52" s="808"/>
      <c r="AA52" s="754" t="s">
        <v>83</v>
      </c>
      <c r="AB52" s="755"/>
      <c r="AC52" s="755"/>
      <c r="AD52" s="755"/>
      <c r="AE52" s="755"/>
      <c r="AF52" s="755"/>
      <c r="AG52" s="755"/>
      <c r="AH52" s="755"/>
      <c r="AI52" s="756"/>
      <c r="AJ52" s="33"/>
      <c r="AK52" s="26"/>
      <c r="AL52" s="27"/>
    </row>
    <row r="53" spans="1:49" s="33" customFormat="1" ht="20" customHeight="1">
      <c r="A53" s="75" t="s">
        <v>3906</v>
      </c>
      <c r="B53" s="798" t="s">
        <v>2444</v>
      </c>
      <c r="C53" s="799"/>
      <c r="D53" s="799"/>
      <c r="E53" s="799"/>
      <c r="F53" s="799"/>
      <c r="G53" s="799"/>
      <c r="H53" s="799"/>
      <c r="I53" s="799"/>
      <c r="J53" s="799"/>
      <c r="K53" s="799"/>
      <c r="L53" s="799"/>
      <c r="M53" s="799"/>
      <c r="N53" s="799"/>
      <c r="O53" s="799"/>
      <c r="P53" s="799"/>
      <c r="Q53" s="799"/>
      <c r="R53" s="799"/>
      <c r="S53" s="799"/>
      <c r="T53" s="799"/>
      <c r="U53" s="799"/>
      <c r="V53" s="799"/>
      <c r="W53" s="799"/>
      <c r="X53" s="799"/>
      <c r="Y53" s="799"/>
      <c r="Z53" s="800"/>
      <c r="AA53" s="751" t="s">
        <v>69</v>
      </c>
      <c r="AB53" s="752"/>
      <c r="AC53" s="752"/>
      <c r="AD53" s="752"/>
      <c r="AE53" s="752"/>
      <c r="AF53" s="752"/>
      <c r="AG53" s="752"/>
      <c r="AH53" s="752"/>
      <c r="AI53" s="753"/>
      <c r="AJ53" s="40"/>
    </row>
    <row r="54" spans="1:49" ht="20" customHeight="1">
      <c r="A54" s="73" t="s">
        <v>3906</v>
      </c>
      <c r="B54" s="798" t="s">
        <v>2056</v>
      </c>
      <c r="C54" s="799"/>
      <c r="D54" s="799"/>
      <c r="E54" s="799"/>
      <c r="F54" s="799"/>
      <c r="G54" s="799"/>
      <c r="H54" s="799"/>
      <c r="I54" s="799"/>
      <c r="J54" s="799"/>
      <c r="K54" s="799"/>
      <c r="L54" s="799"/>
      <c r="M54" s="799"/>
      <c r="N54" s="799"/>
      <c r="O54" s="799"/>
      <c r="P54" s="799"/>
      <c r="Q54" s="799"/>
      <c r="R54" s="799"/>
      <c r="S54" s="799"/>
      <c r="T54" s="799"/>
      <c r="U54" s="799"/>
      <c r="V54" s="799"/>
      <c r="W54" s="799"/>
      <c r="X54" s="799"/>
      <c r="Y54" s="799"/>
      <c r="Z54" s="800"/>
      <c r="AA54" s="757" t="s">
        <v>69</v>
      </c>
      <c r="AB54" s="758"/>
      <c r="AC54" s="758"/>
      <c r="AD54" s="758"/>
      <c r="AE54" s="758"/>
      <c r="AF54" s="758"/>
      <c r="AG54" s="758"/>
      <c r="AH54" s="758"/>
      <c r="AI54" s="759"/>
      <c r="AJ54" s="40"/>
      <c r="AK54" s="193"/>
      <c r="AW54" s="46"/>
    </row>
    <row r="55" spans="1:49" ht="28.25" customHeight="1">
      <c r="A55" s="73" t="s">
        <v>3906</v>
      </c>
      <c r="B55" s="801" t="s">
        <v>84</v>
      </c>
      <c r="C55" s="802"/>
      <c r="D55" s="802"/>
      <c r="E55" s="802"/>
      <c r="F55" s="802"/>
      <c r="G55" s="802"/>
      <c r="H55" s="802"/>
      <c r="I55" s="802"/>
      <c r="J55" s="802"/>
      <c r="K55" s="802"/>
      <c r="L55" s="802"/>
      <c r="M55" s="802"/>
      <c r="N55" s="802"/>
      <c r="O55" s="802"/>
      <c r="P55" s="802"/>
      <c r="Q55" s="802"/>
      <c r="R55" s="802"/>
      <c r="S55" s="802"/>
      <c r="T55" s="802"/>
      <c r="U55" s="802"/>
      <c r="V55" s="802"/>
      <c r="W55" s="802"/>
      <c r="X55" s="802"/>
      <c r="Y55" s="802"/>
      <c r="Z55" s="803"/>
      <c r="AA55" s="757" t="s">
        <v>85</v>
      </c>
      <c r="AB55" s="758"/>
      <c r="AC55" s="758"/>
      <c r="AD55" s="758"/>
      <c r="AE55" s="758"/>
      <c r="AF55" s="758"/>
      <c r="AG55" s="758"/>
      <c r="AH55" s="758"/>
      <c r="AI55" s="759"/>
      <c r="AJ55" s="30"/>
      <c r="AK55" s="193"/>
    </row>
    <row r="56" spans="1:49" ht="35" customHeight="1">
      <c r="A56" s="73" t="s">
        <v>3906</v>
      </c>
      <c r="B56" s="798" t="s">
        <v>68</v>
      </c>
      <c r="C56" s="799"/>
      <c r="D56" s="799"/>
      <c r="E56" s="799"/>
      <c r="F56" s="799"/>
      <c r="G56" s="799"/>
      <c r="H56" s="799"/>
      <c r="I56" s="799"/>
      <c r="J56" s="799"/>
      <c r="K56" s="799"/>
      <c r="L56" s="799"/>
      <c r="M56" s="799"/>
      <c r="N56" s="799"/>
      <c r="O56" s="799"/>
      <c r="P56" s="799"/>
      <c r="Q56" s="799"/>
      <c r="R56" s="799"/>
      <c r="S56" s="799"/>
      <c r="T56" s="799"/>
      <c r="U56" s="799"/>
      <c r="V56" s="799"/>
      <c r="W56" s="799"/>
      <c r="X56" s="799"/>
      <c r="Y56" s="799"/>
      <c r="Z56" s="800"/>
      <c r="AA56" s="751" t="s">
        <v>69</v>
      </c>
      <c r="AB56" s="752"/>
      <c r="AC56" s="752"/>
      <c r="AD56" s="752"/>
      <c r="AE56" s="752"/>
      <c r="AF56" s="752"/>
      <c r="AG56" s="752"/>
      <c r="AH56" s="752"/>
      <c r="AI56" s="753"/>
      <c r="AJ56" s="30"/>
    </row>
    <row r="57" spans="1:49" ht="33" customHeight="1">
      <c r="A57" s="73" t="s">
        <v>3906</v>
      </c>
      <c r="B57" s="798" t="s">
        <v>70</v>
      </c>
      <c r="C57" s="799"/>
      <c r="D57" s="799"/>
      <c r="E57" s="799"/>
      <c r="F57" s="799"/>
      <c r="G57" s="799"/>
      <c r="H57" s="799"/>
      <c r="I57" s="799"/>
      <c r="J57" s="799"/>
      <c r="K57" s="799"/>
      <c r="L57" s="799"/>
      <c r="M57" s="799"/>
      <c r="N57" s="799"/>
      <c r="O57" s="799"/>
      <c r="P57" s="799"/>
      <c r="Q57" s="799"/>
      <c r="R57" s="799"/>
      <c r="S57" s="799"/>
      <c r="T57" s="799"/>
      <c r="U57" s="799"/>
      <c r="V57" s="799"/>
      <c r="W57" s="799"/>
      <c r="X57" s="799"/>
      <c r="Y57" s="799"/>
      <c r="Z57" s="800"/>
      <c r="AA57" s="757" t="s">
        <v>71</v>
      </c>
      <c r="AB57" s="758"/>
      <c r="AC57" s="758"/>
      <c r="AD57" s="758"/>
      <c r="AE57" s="758"/>
      <c r="AF57" s="758"/>
      <c r="AG57" s="758"/>
      <c r="AH57" s="758"/>
      <c r="AI57" s="759"/>
      <c r="AJ57" s="30"/>
    </row>
    <row r="58" spans="1:49" ht="20" customHeight="1">
      <c r="A58" s="73" t="s">
        <v>3906</v>
      </c>
      <c r="B58" s="801" t="s">
        <v>86</v>
      </c>
      <c r="C58" s="802"/>
      <c r="D58" s="802"/>
      <c r="E58" s="802"/>
      <c r="F58" s="802"/>
      <c r="G58" s="802"/>
      <c r="H58" s="802"/>
      <c r="I58" s="802"/>
      <c r="J58" s="802"/>
      <c r="K58" s="802"/>
      <c r="L58" s="802"/>
      <c r="M58" s="802"/>
      <c r="N58" s="802"/>
      <c r="O58" s="802"/>
      <c r="P58" s="802"/>
      <c r="Q58" s="802"/>
      <c r="R58" s="802"/>
      <c r="S58" s="802"/>
      <c r="T58" s="802"/>
      <c r="U58" s="802"/>
      <c r="V58" s="802"/>
      <c r="W58" s="802"/>
      <c r="X58" s="802"/>
      <c r="Y58" s="802"/>
      <c r="Z58" s="803"/>
      <c r="AA58" s="751" t="s">
        <v>72</v>
      </c>
      <c r="AB58" s="752"/>
      <c r="AC58" s="752"/>
      <c r="AD58" s="752"/>
      <c r="AE58" s="752"/>
      <c r="AF58" s="752"/>
      <c r="AG58" s="752"/>
      <c r="AH58" s="752"/>
      <c r="AI58" s="753"/>
      <c r="AJ58" s="30"/>
    </row>
    <row r="59" spans="1:49" ht="20" customHeight="1" thickBot="1">
      <c r="A59" s="76" t="s">
        <v>3906</v>
      </c>
      <c r="B59" s="841" t="s">
        <v>2055</v>
      </c>
      <c r="C59" s="785"/>
      <c r="D59" s="785"/>
      <c r="E59" s="785"/>
      <c r="F59" s="785"/>
      <c r="G59" s="785"/>
      <c r="H59" s="785"/>
      <c r="I59" s="785"/>
      <c r="J59" s="785"/>
      <c r="K59" s="785"/>
      <c r="L59" s="785"/>
      <c r="M59" s="785"/>
      <c r="N59" s="785"/>
      <c r="O59" s="785"/>
      <c r="P59" s="785"/>
      <c r="Q59" s="785"/>
      <c r="R59" s="785"/>
      <c r="S59" s="785"/>
      <c r="T59" s="785"/>
      <c r="U59" s="785"/>
      <c r="V59" s="785"/>
      <c r="W59" s="785"/>
      <c r="X59" s="785"/>
      <c r="Y59" s="785"/>
      <c r="Z59" s="786"/>
      <c r="AA59" s="751" t="s">
        <v>69</v>
      </c>
      <c r="AB59" s="752"/>
      <c r="AC59" s="752"/>
      <c r="AD59" s="752"/>
      <c r="AE59" s="752"/>
      <c r="AF59" s="752"/>
      <c r="AG59" s="752"/>
      <c r="AH59" s="752"/>
      <c r="AI59" s="753"/>
      <c r="AJ59" s="30"/>
      <c r="AK59" s="29"/>
    </row>
    <row r="60" spans="1:49" ht="14.4" customHeight="1">
      <c r="A60" s="30"/>
      <c r="B60" s="30"/>
      <c r="C60" s="31"/>
      <c r="D60" s="30"/>
      <c r="E60" s="30"/>
      <c r="F60" s="30"/>
      <c r="G60" s="30"/>
      <c r="H60" s="30"/>
      <c r="I60" s="30"/>
      <c r="J60" s="30"/>
      <c r="K60" s="30"/>
      <c r="L60" s="30"/>
      <c r="M60" s="30"/>
      <c r="N60" s="30"/>
      <c r="O60" s="30"/>
      <c r="P60" s="30"/>
      <c r="Q60" s="30"/>
      <c r="R60" s="30"/>
      <c r="S60" s="30"/>
      <c r="T60" s="30"/>
      <c r="U60" s="30"/>
      <c r="V60" s="30"/>
      <c r="W60" s="30"/>
      <c r="X60" s="30"/>
      <c r="Y60" s="30"/>
      <c r="Z60" s="31"/>
      <c r="AA60" s="31"/>
      <c r="AB60" s="31"/>
      <c r="AC60" s="31"/>
      <c r="AD60" s="31"/>
      <c r="AE60" s="31"/>
      <c r="AF60" s="31"/>
      <c r="AG60" s="31"/>
      <c r="AH60" s="31"/>
      <c r="AI60" s="30"/>
      <c r="AJ60" s="30"/>
      <c r="AK60" s="29"/>
    </row>
    <row r="61" spans="1:49" ht="13.75" customHeight="1">
      <c r="A61" s="37" t="s">
        <v>90</v>
      </c>
      <c r="B61" s="35"/>
      <c r="C61" s="34"/>
      <c r="D61" s="34"/>
      <c r="E61" s="36"/>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c r="AE61" s="33"/>
      <c r="AF61" s="33"/>
      <c r="AG61" s="33"/>
      <c r="AH61" s="33"/>
      <c r="AI61" s="33"/>
      <c r="AJ61" s="33"/>
    </row>
    <row r="62" spans="1:49" ht="15" customHeight="1">
      <c r="A62" s="34" t="s">
        <v>91</v>
      </c>
      <c r="B62" s="34"/>
      <c r="C62" s="34"/>
      <c r="D62" s="34"/>
      <c r="E62" s="34"/>
      <c r="F62" s="34"/>
      <c r="G62" s="34"/>
      <c r="H62" s="34"/>
      <c r="I62" s="34"/>
      <c r="J62" s="34"/>
      <c r="K62" s="34"/>
      <c r="L62" s="34"/>
      <c r="M62" s="34"/>
      <c r="N62" s="34"/>
      <c r="O62" s="34"/>
      <c r="P62" s="34"/>
      <c r="Q62" s="34"/>
      <c r="R62" s="34"/>
      <c r="S62" s="34"/>
      <c r="T62" s="34"/>
      <c r="U62" s="34"/>
      <c r="V62" s="34"/>
      <c r="W62" s="34"/>
      <c r="X62" s="34"/>
      <c r="Y62" s="34"/>
      <c r="Z62" s="34"/>
      <c r="AA62" s="34"/>
      <c r="AB62" s="34"/>
      <c r="AC62" s="34"/>
      <c r="AD62" s="34"/>
      <c r="AE62" s="34"/>
      <c r="AF62" s="34"/>
      <c r="AG62" s="34"/>
      <c r="AH62" s="34"/>
      <c r="AI62" s="34"/>
      <c r="AJ62" s="34"/>
    </row>
    <row r="63" spans="1:49" ht="13.75" customHeight="1">
      <c r="A63" s="54"/>
      <c r="B63" s="54"/>
      <c r="C63" s="54"/>
      <c r="D63" s="54"/>
      <c r="E63" s="54"/>
      <c r="F63" s="54"/>
      <c r="G63" s="54"/>
      <c r="H63" s="54"/>
      <c r="I63" s="54"/>
      <c r="J63" s="54"/>
      <c r="K63" s="54"/>
      <c r="L63" s="54"/>
      <c r="M63" s="54"/>
      <c r="N63" s="54"/>
      <c r="O63" s="54"/>
      <c r="P63" s="54"/>
      <c r="Q63" s="54"/>
      <c r="R63" s="54"/>
      <c r="S63" s="54"/>
      <c r="T63" s="54"/>
      <c r="U63" s="54"/>
      <c r="V63" s="54"/>
      <c r="W63" s="54"/>
      <c r="X63" s="54"/>
      <c r="Y63" s="54"/>
      <c r="Z63" s="54"/>
      <c r="AA63" s="54"/>
      <c r="AB63" s="54"/>
      <c r="AC63" s="54"/>
      <c r="AD63" s="54"/>
      <c r="AE63" s="54"/>
      <c r="AF63" s="54"/>
      <c r="AG63" s="54"/>
      <c r="AH63" s="54"/>
      <c r="AI63" s="54"/>
      <c r="AJ63" s="54"/>
      <c r="AR63" s="120"/>
    </row>
    <row r="64" spans="1:49" ht="13.75" customHeight="1">
      <c r="A64" s="186" t="s">
        <v>92</v>
      </c>
      <c r="B64" s="187"/>
      <c r="C64" s="187"/>
      <c r="D64" s="187"/>
      <c r="E64" s="187"/>
      <c r="F64" s="187"/>
      <c r="G64" s="187"/>
      <c r="H64" s="187"/>
      <c r="I64" s="187"/>
      <c r="J64" s="187"/>
      <c r="K64" s="187"/>
      <c r="L64" s="187"/>
      <c r="M64" s="187"/>
      <c r="N64" s="187"/>
      <c r="O64" s="187"/>
      <c r="P64" s="187"/>
      <c r="Q64" s="187"/>
      <c r="R64" s="187"/>
      <c r="S64" s="187"/>
      <c r="T64" s="187"/>
      <c r="U64" s="187"/>
      <c r="V64" s="187"/>
      <c r="W64" s="187"/>
      <c r="X64" s="187"/>
      <c r="Y64" s="187"/>
      <c r="Z64" s="187"/>
      <c r="AA64" s="187"/>
      <c r="AB64" s="187"/>
      <c r="AC64" s="187"/>
      <c r="AD64" s="187"/>
      <c r="AE64" s="187"/>
      <c r="AF64" s="187"/>
      <c r="AG64" s="187"/>
      <c r="AH64" s="187"/>
      <c r="AI64" s="187"/>
      <c r="AJ64" s="188"/>
    </row>
    <row r="65" spans="1:48" ht="13.75" customHeight="1">
      <c r="A65" s="384" t="s">
        <v>2393</v>
      </c>
      <c r="B65" s="385"/>
      <c r="C65" s="385"/>
      <c r="D65" s="385"/>
      <c r="E65" s="385"/>
      <c r="F65" s="385"/>
      <c r="G65" s="385"/>
      <c r="H65" s="385"/>
      <c r="I65" s="385"/>
      <c r="J65" s="385"/>
      <c r="K65" s="385"/>
      <c r="L65" s="385"/>
      <c r="M65" s="385"/>
      <c r="N65" s="385"/>
      <c r="O65" s="385"/>
      <c r="P65" s="385"/>
      <c r="Q65" s="385"/>
      <c r="R65" s="385"/>
      <c r="S65" s="385"/>
      <c r="T65" s="385"/>
      <c r="U65" s="385"/>
      <c r="V65" s="385"/>
      <c r="W65" s="385"/>
      <c r="X65" s="385"/>
      <c r="Y65" s="385"/>
      <c r="Z65" s="385"/>
      <c r="AA65" s="385"/>
      <c r="AB65" s="385"/>
      <c r="AC65" s="385"/>
      <c r="AD65" s="385"/>
      <c r="AE65" s="760" t="str">
        <f>IF(G4="", "", IF(AND(AH14="○",AW18&lt;&gt;"×"),"○", "×"))</f>
        <v>○</v>
      </c>
      <c r="AF65" s="761"/>
      <c r="AG65" s="761"/>
      <c r="AH65" s="761"/>
      <c r="AI65" s="761"/>
      <c r="AJ65" s="762"/>
    </row>
    <row r="66" spans="1:48" s="39" customFormat="1" ht="13.75" customHeight="1">
      <c r="A66" s="186" t="s">
        <v>94</v>
      </c>
      <c r="B66" s="187"/>
      <c r="C66" s="187"/>
      <c r="D66" s="187"/>
      <c r="E66" s="187"/>
      <c r="F66" s="187"/>
      <c r="G66" s="187"/>
      <c r="H66" s="187"/>
      <c r="I66" s="187"/>
      <c r="J66" s="187"/>
      <c r="K66" s="187"/>
      <c r="L66" s="187"/>
      <c r="M66" s="187"/>
      <c r="N66" s="187"/>
      <c r="O66" s="187"/>
      <c r="P66" s="187"/>
      <c r="Q66" s="187"/>
      <c r="R66" s="187"/>
      <c r="S66" s="187"/>
      <c r="T66" s="187"/>
      <c r="U66" s="187"/>
      <c r="V66" s="187"/>
      <c r="W66" s="187"/>
      <c r="X66" s="187"/>
      <c r="Y66" s="187"/>
      <c r="Z66" s="187"/>
      <c r="AA66" s="187"/>
      <c r="AB66" s="187"/>
      <c r="AC66" s="187"/>
      <c r="AD66" s="187"/>
      <c r="AE66" s="187"/>
      <c r="AF66" s="187"/>
      <c r="AG66" s="187"/>
      <c r="AH66" s="187"/>
      <c r="AI66" s="187"/>
      <c r="AJ66" s="188"/>
    </row>
    <row r="67" spans="1:48" s="39" customFormat="1" ht="13.75" customHeight="1">
      <c r="A67" s="386" t="s">
        <v>95</v>
      </c>
      <c r="B67" s="387"/>
      <c r="C67" s="387"/>
      <c r="D67" s="387"/>
      <c r="E67" s="387"/>
      <c r="F67" s="387"/>
      <c r="G67" s="387"/>
      <c r="H67" s="387"/>
      <c r="I67" s="387"/>
      <c r="J67" s="387"/>
      <c r="K67" s="387"/>
      <c r="L67" s="387"/>
      <c r="M67" s="387"/>
      <c r="N67" s="387"/>
      <c r="O67" s="387"/>
      <c r="P67" s="387"/>
      <c r="Q67" s="387"/>
      <c r="R67" s="387"/>
      <c r="S67" s="387"/>
      <c r="T67" s="387"/>
      <c r="U67" s="387"/>
      <c r="V67" s="387"/>
      <c r="W67" s="387"/>
      <c r="X67" s="387"/>
      <c r="Y67" s="387"/>
      <c r="Z67" s="387"/>
      <c r="AA67" s="387"/>
      <c r="AB67" s="387"/>
      <c r="AC67" s="387"/>
      <c r="AD67" s="387"/>
      <c r="AE67" s="760" t="str">
        <f>AH51</f>
        <v>○</v>
      </c>
      <c r="AF67" s="761"/>
      <c r="AG67" s="761"/>
      <c r="AH67" s="761"/>
      <c r="AI67" s="761"/>
      <c r="AJ67" s="762"/>
    </row>
    <row r="68" spans="1:48" ht="13.75" customHeight="1">
      <c r="A68" s="186" t="s">
        <v>1960</v>
      </c>
      <c r="B68" s="187"/>
      <c r="C68" s="187"/>
      <c r="D68" s="187"/>
      <c r="E68" s="187"/>
      <c r="F68" s="187"/>
      <c r="G68" s="187"/>
      <c r="H68" s="187"/>
      <c r="I68" s="187"/>
      <c r="J68" s="187"/>
      <c r="K68" s="187"/>
      <c r="L68" s="187"/>
      <c r="M68" s="187"/>
      <c r="N68" s="187"/>
      <c r="O68" s="187"/>
      <c r="P68" s="187"/>
      <c r="Q68" s="187"/>
      <c r="R68" s="187"/>
      <c r="S68" s="187"/>
      <c r="T68" s="187"/>
      <c r="U68" s="187"/>
      <c r="V68" s="187"/>
      <c r="W68" s="187"/>
      <c r="X68" s="187"/>
      <c r="Y68" s="187"/>
      <c r="Z68" s="187"/>
      <c r="AA68" s="187"/>
      <c r="AB68" s="187"/>
      <c r="AC68" s="187"/>
      <c r="AD68" s="187"/>
      <c r="AE68" s="187"/>
      <c r="AF68" s="187"/>
      <c r="AG68" s="187"/>
      <c r="AH68" s="187"/>
      <c r="AI68" s="187"/>
      <c r="AJ68" s="188"/>
    </row>
    <row r="69" spans="1:48" ht="13.75" customHeight="1">
      <c r="A69" s="384" t="s">
        <v>96</v>
      </c>
      <c r="B69" s="385"/>
      <c r="C69" s="385"/>
      <c r="D69" s="385"/>
      <c r="E69" s="385"/>
      <c r="F69" s="385"/>
      <c r="G69" s="385"/>
      <c r="H69" s="385"/>
      <c r="I69" s="385"/>
      <c r="J69" s="385"/>
      <c r="K69" s="385"/>
      <c r="L69" s="385"/>
      <c r="M69" s="385"/>
      <c r="N69" s="385"/>
      <c r="O69" s="385"/>
      <c r="P69" s="385"/>
      <c r="Q69" s="385"/>
      <c r="R69" s="385"/>
      <c r="S69" s="385"/>
      <c r="T69" s="385"/>
      <c r="U69" s="385"/>
      <c r="V69" s="385"/>
      <c r="W69" s="385"/>
      <c r="X69" s="385"/>
      <c r="Y69" s="385"/>
      <c r="Z69" s="385"/>
      <c r="AA69" s="385"/>
      <c r="AB69" s="385"/>
      <c r="AC69" s="385"/>
      <c r="AD69" s="449"/>
      <c r="AE69" s="760" t="str">
        <f>'別紙様式2-3（個表）'!V13</f>
        <v>○</v>
      </c>
      <c r="AF69" s="761"/>
      <c r="AG69" s="761"/>
      <c r="AH69" s="761"/>
      <c r="AI69" s="761"/>
      <c r="AJ69" s="762"/>
    </row>
    <row r="70" spans="1:48" ht="13.75" customHeight="1">
      <c r="A70" s="447" t="s">
        <v>97</v>
      </c>
      <c r="B70" s="448"/>
      <c r="C70" s="448"/>
      <c r="D70" s="448"/>
      <c r="E70" s="448"/>
      <c r="F70" s="448"/>
      <c r="G70" s="448"/>
      <c r="H70" s="448"/>
      <c r="I70" s="448"/>
      <c r="J70" s="448"/>
      <c r="K70" s="448"/>
      <c r="L70" s="448"/>
      <c r="M70" s="448"/>
      <c r="N70" s="448"/>
      <c r="O70" s="448"/>
      <c r="P70" s="448"/>
      <c r="Q70" s="448"/>
      <c r="R70" s="448"/>
      <c r="S70" s="448"/>
      <c r="T70" s="448"/>
      <c r="U70" s="448"/>
      <c r="V70" s="448"/>
      <c r="W70" s="448"/>
      <c r="X70" s="448"/>
      <c r="Y70" s="448"/>
      <c r="Z70" s="448"/>
      <c r="AA70" s="448"/>
      <c r="AB70" s="448"/>
      <c r="AC70" s="448"/>
      <c r="AD70" s="448"/>
      <c r="AE70" s="760" t="str">
        <f>'別紙様式2-3（個表）'!V14</f>
        <v>○</v>
      </c>
      <c r="AF70" s="761"/>
      <c r="AG70" s="761"/>
      <c r="AH70" s="761"/>
      <c r="AI70" s="761"/>
      <c r="AJ70" s="762"/>
    </row>
    <row r="71" spans="1:48" ht="15.65" customHeight="1">
      <c r="A71" s="48"/>
      <c r="B71" s="48"/>
      <c r="C71" s="48"/>
      <c r="D71" s="48"/>
      <c r="E71" s="48"/>
      <c r="F71" s="48"/>
      <c r="G71" s="48"/>
      <c r="H71" s="48"/>
      <c r="I71" s="48"/>
      <c r="J71" s="48"/>
      <c r="K71" s="48"/>
      <c r="L71" s="143"/>
      <c r="M71" s="48"/>
      <c r="N71" s="48"/>
      <c r="O71" s="48"/>
      <c r="P71" s="48"/>
      <c r="Q71" s="48"/>
      <c r="R71" s="48"/>
      <c r="S71" s="48"/>
      <c r="T71" s="48"/>
      <c r="U71" s="48"/>
      <c r="V71" s="48"/>
      <c r="W71" s="48"/>
      <c r="X71" s="48"/>
      <c r="Y71" s="48"/>
      <c r="Z71" s="48"/>
      <c r="AA71" s="48"/>
      <c r="AB71" s="48"/>
      <c r="AC71" s="48"/>
      <c r="AD71" s="48"/>
      <c r="AE71" s="48"/>
      <c r="AF71" s="48"/>
      <c r="AG71" s="48"/>
      <c r="AH71" s="48"/>
      <c r="AI71" s="48"/>
      <c r="AJ71" s="48"/>
    </row>
    <row r="72" spans="1:48" ht="22.25" customHeight="1">
      <c r="A72" s="190" t="s">
        <v>98</v>
      </c>
      <c r="B72" s="190"/>
      <c r="C72" s="190"/>
      <c r="D72" s="190"/>
      <c r="E72" s="190"/>
      <c r="F72" s="190"/>
      <c r="G72" s="190"/>
      <c r="H72" s="190"/>
      <c r="I72" s="190"/>
      <c r="J72" s="190"/>
      <c r="K72" s="190"/>
      <c r="L72" s="190"/>
      <c r="M72" s="190"/>
      <c r="N72" s="190"/>
      <c r="O72" s="190"/>
      <c r="P72" s="190"/>
      <c r="Q72" s="190"/>
      <c r="R72" s="190"/>
      <c r="S72" s="190"/>
      <c r="T72" s="190"/>
      <c r="U72" s="190"/>
      <c r="V72" s="190"/>
      <c r="W72" s="190"/>
      <c r="X72" s="190"/>
      <c r="Y72" s="190"/>
      <c r="Z72" s="190"/>
      <c r="AA72" s="190"/>
      <c r="AB72" s="190"/>
      <c r="AC72" s="190"/>
      <c r="AD72" s="190"/>
      <c r="AE72" s="190"/>
      <c r="AF72" s="190"/>
      <c r="AG72" s="190"/>
      <c r="AH72" s="190"/>
      <c r="AI72" s="190"/>
      <c r="AJ72" s="190"/>
    </row>
    <row r="73" spans="1:48" s="32" customFormat="1" ht="29.4" customHeight="1">
      <c r="A73" s="190" t="s">
        <v>2391</v>
      </c>
      <c r="B73" s="190"/>
      <c r="C73" s="190"/>
      <c r="D73" s="190"/>
      <c r="E73" s="190"/>
      <c r="F73" s="190"/>
      <c r="G73" s="190"/>
      <c r="H73" s="190"/>
      <c r="I73" s="190"/>
      <c r="J73" s="190"/>
      <c r="K73" s="190"/>
      <c r="L73" s="190"/>
      <c r="M73" s="190"/>
      <c r="N73" s="190"/>
      <c r="O73" s="190"/>
      <c r="P73" s="190"/>
      <c r="Q73" s="190"/>
      <c r="R73" s="190"/>
      <c r="S73" s="190"/>
      <c r="T73" s="190"/>
      <c r="U73" s="190"/>
      <c r="V73" s="190"/>
      <c r="W73" s="190"/>
      <c r="X73" s="190"/>
      <c r="Y73" s="190"/>
      <c r="Z73" s="190"/>
      <c r="AA73" s="190"/>
      <c r="AB73" s="190"/>
      <c r="AC73" s="190"/>
      <c r="AD73" s="190"/>
      <c r="AE73" s="190"/>
      <c r="AF73" s="190"/>
      <c r="AG73" s="190"/>
      <c r="AH73" s="190"/>
      <c r="AI73" s="190"/>
      <c r="AJ73" s="190"/>
    </row>
    <row r="74" spans="1:48" ht="37.75" customHeight="1" thickBot="1">
      <c r="A74" s="775" t="s">
        <v>24</v>
      </c>
      <c r="B74" s="775"/>
      <c r="C74" s="741" t="s">
        <v>1916</v>
      </c>
      <c r="D74" s="741"/>
      <c r="E74" s="741"/>
      <c r="F74" s="741"/>
      <c r="G74" s="741"/>
      <c r="H74" s="843" t="s">
        <v>32</v>
      </c>
      <c r="I74" s="843"/>
      <c r="J74" s="843"/>
      <c r="K74" s="843"/>
      <c r="L74" s="843" t="s">
        <v>33</v>
      </c>
      <c r="M74" s="843"/>
      <c r="N74" s="843"/>
      <c r="O74" s="843"/>
      <c r="P74" s="741" t="s">
        <v>34</v>
      </c>
      <c r="Q74" s="741"/>
      <c r="R74" s="741"/>
      <c r="S74" s="741"/>
      <c r="T74" s="741" t="s">
        <v>1917</v>
      </c>
      <c r="U74" s="741"/>
      <c r="V74" s="741"/>
      <c r="W74" s="741"/>
      <c r="X74" s="741"/>
      <c r="Y74" s="741"/>
      <c r="Z74" s="741"/>
      <c r="AA74" s="764" t="s">
        <v>1918</v>
      </c>
      <c r="AB74" s="765"/>
      <c r="AC74" s="765"/>
      <c r="AD74" s="765"/>
      <c r="AE74" s="765"/>
      <c r="AF74" s="765"/>
      <c r="AG74" s="765"/>
      <c r="AH74" s="765"/>
      <c r="AI74" s="765"/>
      <c r="AJ74" s="766"/>
    </row>
    <row r="75" spans="1:48" ht="14" customHeight="1" thickBot="1">
      <c r="A75" s="738" t="str">
        <f>AE1</f>
        <v>愛知県</v>
      </c>
      <c r="B75" s="738"/>
      <c r="C75" s="740">
        <f>IFERROR(SUMIF('別紙様式2-3（個表）'!AP15:AP1014,"加算対象外",'別紙様式2-3（個表）'!P15:P1014), "未入力あり")</f>
        <v>12213600</v>
      </c>
      <c r="D75" s="740"/>
      <c r="E75" s="740"/>
      <c r="F75" s="740"/>
      <c r="G75" s="740"/>
      <c r="H75" s="763">
        <f>IFERROR(SUMIF('別紙様式2-3（個表）'!AP15:AP1014,"加算対象外",'別紙様式2-3（個表）'!Q15:Q1014), "未入力あり")</f>
        <v>12213600</v>
      </c>
      <c r="I75" s="763"/>
      <c r="J75" s="763"/>
      <c r="K75" s="763"/>
      <c r="L75" s="861"/>
      <c r="M75" s="861"/>
      <c r="N75" s="861"/>
      <c r="O75" s="861"/>
      <c r="P75" s="861"/>
      <c r="Q75" s="861"/>
      <c r="R75" s="861"/>
      <c r="S75" s="861"/>
      <c r="T75" s="741" t="str">
        <f>IFERROR(IF(H75="", "",VLOOKUP("○",'別紙様式2-3（個表）'!T15:AI1014, 16, FALSE)), "未記入")</f>
        <v>訪問介護　○○</v>
      </c>
      <c r="U75" s="741"/>
      <c r="V75" s="741"/>
      <c r="W75" s="741"/>
      <c r="X75" s="741"/>
      <c r="Y75" s="741"/>
      <c r="Z75" s="741"/>
      <c r="AA75" s="742" t="str">
        <f>IF(COUNTIF('別紙様式2-3（個表）'!U15:U1014,"○")=1, "はい", "いいえ")</f>
        <v>はい</v>
      </c>
      <c r="AB75" s="743"/>
      <c r="AC75" s="743"/>
      <c r="AD75" s="743"/>
      <c r="AE75" s="743"/>
      <c r="AF75" s="743"/>
      <c r="AG75" s="743"/>
      <c r="AH75" s="743"/>
      <c r="AI75" s="743"/>
      <c r="AJ75" s="744"/>
      <c r="AK75" s="745" t="s">
        <v>2054</v>
      </c>
      <c r="AL75" s="733"/>
      <c r="AM75" s="733"/>
      <c r="AN75" s="733"/>
      <c r="AO75" s="733"/>
      <c r="AP75" s="733"/>
      <c r="AQ75" s="733"/>
      <c r="AR75" s="733"/>
      <c r="AS75" s="733"/>
      <c r="AT75" s="733"/>
      <c r="AU75" s="733"/>
      <c r="AV75" s="734"/>
    </row>
    <row r="76" spans="1:48" ht="14" customHeight="1">
      <c r="A76" s="230"/>
      <c r="B76" s="230"/>
      <c r="C76" s="229"/>
      <c r="D76" s="229"/>
      <c r="E76" s="229"/>
      <c r="F76" s="229"/>
      <c r="G76" s="229"/>
      <c r="H76" s="228"/>
      <c r="I76" s="228"/>
      <c r="J76" s="228"/>
      <c r="K76" s="228"/>
      <c r="L76" s="228"/>
      <c r="M76" s="228"/>
      <c r="N76" s="228"/>
      <c r="O76" s="228"/>
      <c r="P76" s="228"/>
      <c r="Q76" s="228"/>
      <c r="R76" s="228"/>
      <c r="S76" s="228"/>
      <c r="T76" s="227"/>
      <c r="U76" s="227"/>
      <c r="V76" s="227"/>
      <c r="W76" s="227"/>
      <c r="X76" s="227"/>
      <c r="Y76" s="227"/>
      <c r="Z76" s="227"/>
      <c r="AA76" s="227"/>
      <c r="AB76" s="227"/>
      <c r="AC76" s="227"/>
      <c r="AD76" s="227"/>
      <c r="AE76" s="227"/>
      <c r="AF76" s="227"/>
      <c r="AG76" s="227"/>
      <c r="AH76" s="227"/>
      <c r="AI76" s="227"/>
      <c r="AJ76" s="227"/>
    </row>
    <row r="77" spans="1:48" ht="14" customHeight="1"/>
    <row r="78" spans="1:48" ht="14" customHeight="1"/>
    <row r="79" spans="1:48" ht="14" customHeight="1"/>
    <row r="80" spans="1:48" ht="14" customHeight="1">
      <c r="A80" s="32"/>
      <c r="B80" s="32"/>
      <c r="C80" s="32"/>
      <c r="D80" s="32"/>
      <c r="E80" s="32"/>
      <c r="F80" s="32"/>
      <c r="G80" s="32"/>
      <c r="H80" s="32"/>
      <c r="I80" s="32"/>
      <c r="J80" s="32"/>
      <c r="K80" s="32"/>
      <c r="L80" s="32"/>
      <c r="M80" s="32"/>
      <c r="N80" s="32"/>
      <c r="O80" s="32"/>
      <c r="P80" s="32"/>
      <c r="Q80" s="32"/>
      <c r="R80" s="32"/>
      <c r="S80" s="32"/>
      <c r="T80" s="32"/>
      <c r="U80" s="32"/>
      <c r="V80" s="32"/>
      <c r="W80" s="32"/>
      <c r="X80" s="32"/>
      <c r="Y80" s="32"/>
      <c r="Z80" s="32"/>
      <c r="AA80" s="32"/>
      <c r="AB80" s="32"/>
      <c r="AC80" s="32"/>
      <c r="AD80" s="32"/>
      <c r="AE80" s="32"/>
      <c r="AF80" s="32"/>
      <c r="AG80" s="32"/>
      <c r="AH80" s="32"/>
      <c r="AI80" s="32"/>
      <c r="AJ80" s="32"/>
    </row>
    <row r="81" spans="1:36" ht="14" customHeight="1"/>
    <row r="82" spans="1:36" ht="14" customHeight="1"/>
    <row r="83" spans="1:36" ht="14" customHeight="1">
      <c r="A83" s="736"/>
      <c r="B83" s="736"/>
      <c r="C83" s="735"/>
      <c r="D83" s="735"/>
      <c r="E83" s="735"/>
      <c r="F83" s="735"/>
      <c r="G83" s="735"/>
      <c r="H83" s="739"/>
      <c r="I83" s="739"/>
      <c r="J83" s="739"/>
      <c r="K83" s="739"/>
      <c r="L83" s="739"/>
      <c r="M83" s="739"/>
      <c r="N83" s="739"/>
      <c r="O83" s="739"/>
      <c r="P83" s="739"/>
      <c r="Q83" s="739"/>
      <c r="R83" s="739"/>
      <c r="S83" s="739"/>
      <c r="T83" s="737"/>
      <c r="U83" s="737"/>
      <c r="V83" s="737"/>
      <c r="W83" s="737"/>
      <c r="X83" s="737"/>
      <c r="Y83" s="737"/>
      <c r="Z83" s="737"/>
      <c r="AA83" s="737"/>
      <c r="AB83" s="737"/>
      <c r="AC83" s="737"/>
      <c r="AD83" s="737"/>
      <c r="AE83" s="227"/>
      <c r="AF83" s="227"/>
      <c r="AG83" s="227"/>
      <c r="AH83" s="227"/>
      <c r="AI83" s="227"/>
      <c r="AJ83" s="227"/>
    </row>
    <row r="84" spans="1:36" ht="14" customHeight="1">
      <c r="A84" s="736"/>
      <c r="B84" s="736"/>
      <c r="C84" s="735"/>
      <c r="D84" s="735"/>
      <c r="E84" s="735"/>
      <c r="F84" s="735"/>
      <c r="G84" s="735"/>
      <c r="H84" s="739"/>
      <c r="I84" s="739"/>
      <c r="J84" s="739"/>
      <c r="K84" s="739"/>
      <c r="L84" s="739"/>
      <c r="M84" s="739"/>
      <c r="N84" s="739"/>
      <c r="O84" s="739"/>
      <c r="P84" s="739"/>
      <c r="Q84" s="739"/>
      <c r="R84" s="739"/>
      <c r="S84" s="739"/>
      <c r="T84" s="737"/>
      <c r="U84" s="737"/>
      <c r="V84" s="737"/>
      <c r="W84" s="737"/>
      <c r="X84" s="737"/>
      <c r="Y84" s="737"/>
      <c r="Z84" s="737"/>
      <c r="AA84" s="737"/>
      <c r="AB84" s="737"/>
      <c r="AC84" s="737"/>
      <c r="AD84" s="737"/>
      <c r="AE84" s="227"/>
      <c r="AF84" s="227"/>
      <c r="AG84" s="227"/>
      <c r="AH84" s="227"/>
      <c r="AI84" s="227"/>
      <c r="AJ84" s="227"/>
    </row>
    <row r="85" spans="1:36" ht="14" customHeight="1">
      <c r="A85" s="736"/>
      <c r="B85" s="736"/>
      <c r="C85" s="735"/>
      <c r="D85" s="735"/>
      <c r="E85" s="735"/>
      <c r="F85" s="735"/>
      <c r="G85" s="735"/>
      <c r="H85" s="739"/>
      <c r="I85" s="739"/>
      <c r="J85" s="739"/>
      <c r="K85" s="739"/>
      <c r="L85" s="739"/>
      <c r="M85" s="739"/>
      <c r="N85" s="739"/>
      <c r="O85" s="739"/>
      <c r="P85" s="739"/>
      <c r="Q85" s="739"/>
      <c r="R85" s="739"/>
      <c r="S85" s="739"/>
      <c r="T85" s="737"/>
      <c r="U85" s="737"/>
      <c r="V85" s="737"/>
      <c r="W85" s="737"/>
      <c r="X85" s="737"/>
      <c r="Y85" s="737"/>
      <c r="Z85" s="737"/>
      <c r="AA85" s="737"/>
      <c r="AB85" s="737"/>
      <c r="AC85" s="737"/>
      <c r="AD85" s="737"/>
      <c r="AE85" s="227"/>
      <c r="AF85" s="227"/>
      <c r="AG85" s="227"/>
      <c r="AH85" s="227"/>
      <c r="AI85" s="227"/>
      <c r="AJ85" s="227"/>
    </row>
    <row r="86" spans="1:36" ht="14" customHeight="1">
      <c r="A86" s="736"/>
      <c r="B86" s="736"/>
      <c r="C86" s="735"/>
      <c r="D86" s="735"/>
      <c r="E86" s="735"/>
      <c r="F86" s="735"/>
      <c r="G86" s="735"/>
      <c r="H86" s="739"/>
      <c r="I86" s="739"/>
      <c r="J86" s="739"/>
      <c r="K86" s="739"/>
      <c r="L86" s="739"/>
      <c r="M86" s="739"/>
      <c r="N86" s="739"/>
      <c r="O86" s="739"/>
      <c r="P86" s="739"/>
      <c r="Q86" s="739"/>
      <c r="R86" s="739"/>
      <c r="S86" s="739"/>
      <c r="T86" s="737"/>
      <c r="U86" s="737"/>
      <c r="V86" s="737"/>
      <c r="W86" s="737"/>
      <c r="X86" s="737"/>
      <c r="Y86" s="737"/>
      <c r="Z86" s="737"/>
      <c r="AA86" s="737"/>
      <c r="AB86" s="737"/>
      <c r="AC86" s="737"/>
      <c r="AD86" s="737"/>
      <c r="AE86" s="227"/>
      <c r="AF86" s="227"/>
      <c r="AG86" s="227"/>
      <c r="AH86" s="227"/>
      <c r="AI86" s="227"/>
      <c r="AJ86" s="227"/>
    </row>
    <row r="87" spans="1:36" ht="14" customHeight="1">
      <c r="A87" s="736"/>
      <c r="B87" s="736"/>
      <c r="C87" s="735"/>
      <c r="D87" s="735"/>
      <c r="E87" s="735"/>
      <c r="F87" s="735"/>
      <c r="G87" s="735"/>
      <c r="H87" s="739"/>
      <c r="I87" s="739"/>
      <c r="J87" s="739"/>
      <c r="K87" s="739"/>
      <c r="L87" s="739"/>
      <c r="M87" s="739"/>
      <c r="N87" s="739"/>
      <c r="O87" s="739"/>
      <c r="P87" s="739"/>
      <c r="Q87" s="739"/>
      <c r="R87" s="739"/>
      <c r="S87" s="739"/>
      <c r="T87" s="737"/>
      <c r="U87" s="737"/>
      <c r="V87" s="737"/>
      <c r="W87" s="737"/>
      <c r="X87" s="737"/>
      <c r="Y87" s="737"/>
      <c r="Z87" s="737"/>
      <c r="AA87" s="737"/>
      <c r="AB87" s="737"/>
      <c r="AC87" s="737"/>
      <c r="AD87" s="737"/>
      <c r="AE87" s="227"/>
      <c r="AF87" s="227"/>
      <c r="AG87" s="227"/>
      <c r="AH87" s="227"/>
      <c r="AI87" s="227"/>
      <c r="AJ87" s="227"/>
    </row>
    <row r="88" spans="1:36" ht="14" customHeight="1">
      <c r="A88" s="736"/>
      <c r="B88" s="736"/>
      <c r="C88" s="735"/>
      <c r="D88" s="735"/>
      <c r="E88" s="735"/>
      <c r="F88" s="735"/>
      <c r="G88" s="735"/>
      <c r="H88" s="739"/>
      <c r="I88" s="739"/>
      <c r="J88" s="739"/>
      <c r="K88" s="739"/>
      <c r="L88" s="739"/>
      <c r="M88" s="739"/>
      <c r="N88" s="739"/>
      <c r="O88" s="739"/>
      <c r="P88" s="739"/>
      <c r="Q88" s="739"/>
      <c r="R88" s="739"/>
      <c r="S88" s="739"/>
      <c r="T88" s="737"/>
      <c r="U88" s="737"/>
      <c r="V88" s="737"/>
      <c r="W88" s="737"/>
      <c r="X88" s="737"/>
      <c r="Y88" s="737"/>
      <c r="Z88" s="737"/>
      <c r="AA88" s="737"/>
      <c r="AB88" s="737"/>
      <c r="AC88" s="737"/>
      <c r="AD88" s="737"/>
      <c r="AE88" s="227"/>
      <c r="AF88" s="227"/>
      <c r="AG88" s="227"/>
      <c r="AH88" s="227"/>
      <c r="AI88" s="227"/>
      <c r="AJ88" s="227"/>
    </row>
    <row r="89" spans="1:36" ht="14" customHeight="1">
      <c r="A89" s="736"/>
      <c r="B89" s="736"/>
      <c r="C89" s="735"/>
      <c r="D89" s="735"/>
      <c r="E89" s="735"/>
      <c r="F89" s="735"/>
      <c r="G89" s="735"/>
      <c r="H89" s="739"/>
      <c r="I89" s="739"/>
      <c r="J89" s="739"/>
      <c r="K89" s="739"/>
      <c r="L89" s="739"/>
      <c r="M89" s="739"/>
      <c r="N89" s="739"/>
      <c r="O89" s="739"/>
      <c r="P89" s="739"/>
      <c r="Q89" s="739"/>
      <c r="R89" s="739"/>
      <c r="S89" s="739"/>
      <c r="T89" s="737"/>
      <c r="U89" s="737"/>
      <c r="V89" s="737"/>
      <c r="W89" s="737"/>
      <c r="X89" s="737"/>
      <c r="Y89" s="737"/>
      <c r="Z89" s="737"/>
      <c r="AA89" s="737"/>
      <c r="AB89" s="737"/>
      <c r="AC89" s="737"/>
      <c r="AD89" s="737"/>
      <c r="AE89" s="227"/>
      <c r="AF89" s="227"/>
      <c r="AG89" s="227"/>
      <c r="AH89" s="227"/>
      <c r="AI89" s="227"/>
      <c r="AJ89" s="227"/>
    </row>
    <row r="90" spans="1:36" ht="14" customHeight="1">
      <c r="A90" s="736"/>
      <c r="B90" s="736"/>
      <c r="C90" s="735"/>
      <c r="D90" s="735"/>
      <c r="E90" s="735"/>
      <c r="F90" s="735"/>
      <c r="G90" s="735"/>
      <c r="H90" s="739"/>
      <c r="I90" s="739"/>
      <c r="J90" s="739"/>
      <c r="K90" s="739"/>
      <c r="L90" s="739"/>
      <c r="M90" s="739"/>
      <c r="N90" s="739"/>
      <c r="O90" s="739"/>
      <c r="P90" s="739"/>
      <c r="Q90" s="739"/>
      <c r="R90" s="739"/>
      <c r="S90" s="739"/>
      <c r="T90" s="737"/>
      <c r="U90" s="737"/>
      <c r="V90" s="737"/>
      <c r="W90" s="737"/>
      <c r="X90" s="737"/>
      <c r="Y90" s="737"/>
      <c r="Z90" s="737"/>
      <c r="AA90" s="737"/>
      <c r="AB90" s="737"/>
      <c r="AC90" s="737"/>
      <c r="AD90" s="737"/>
      <c r="AE90" s="227"/>
      <c r="AF90" s="227"/>
      <c r="AG90" s="227"/>
      <c r="AH90" s="227"/>
      <c r="AI90" s="227"/>
      <c r="AJ90" s="227"/>
    </row>
    <row r="91" spans="1:36" ht="14" customHeight="1">
      <c r="A91" s="736"/>
      <c r="B91" s="736"/>
      <c r="C91" s="735"/>
      <c r="D91" s="735"/>
      <c r="E91" s="735"/>
      <c r="F91" s="735"/>
      <c r="G91" s="735"/>
      <c r="H91" s="739"/>
      <c r="I91" s="739"/>
      <c r="J91" s="739"/>
      <c r="K91" s="739"/>
      <c r="L91" s="739"/>
      <c r="M91" s="739"/>
      <c r="N91" s="739"/>
      <c r="O91" s="739"/>
      <c r="P91" s="739"/>
      <c r="Q91" s="739"/>
      <c r="R91" s="739"/>
      <c r="S91" s="739"/>
      <c r="T91" s="737"/>
      <c r="U91" s="737"/>
      <c r="V91" s="737"/>
      <c r="W91" s="737"/>
      <c r="X91" s="737"/>
      <c r="Y91" s="737"/>
      <c r="Z91" s="737"/>
      <c r="AA91" s="737"/>
      <c r="AB91" s="737"/>
      <c r="AC91" s="737"/>
      <c r="AD91" s="737"/>
      <c r="AE91" s="227"/>
      <c r="AF91" s="227"/>
      <c r="AG91" s="227"/>
      <c r="AH91" s="227"/>
      <c r="AI91" s="227"/>
      <c r="AJ91" s="227"/>
    </row>
    <row r="92" spans="1:36" ht="14" customHeight="1">
      <c r="A92" s="736"/>
      <c r="B92" s="736"/>
      <c r="C92" s="735"/>
      <c r="D92" s="735"/>
      <c r="E92" s="735"/>
      <c r="F92" s="735"/>
      <c r="G92" s="735"/>
      <c r="H92" s="739"/>
      <c r="I92" s="739"/>
      <c r="J92" s="739"/>
      <c r="K92" s="739"/>
      <c r="L92" s="739"/>
      <c r="M92" s="739"/>
      <c r="N92" s="739"/>
      <c r="O92" s="739"/>
      <c r="P92" s="739"/>
      <c r="Q92" s="739"/>
      <c r="R92" s="739"/>
      <c r="S92" s="739"/>
      <c r="T92" s="737"/>
      <c r="U92" s="737"/>
      <c r="V92" s="737"/>
      <c r="W92" s="737"/>
      <c r="X92" s="737"/>
      <c r="Y92" s="737"/>
      <c r="Z92" s="737"/>
      <c r="AA92" s="737"/>
      <c r="AB92" s="737"/>
      <c r="AC92" s="737"/>
      <c r="AD92" s="737"/>
      <c r="AE92" s="227"/>
      <c r="AF92" s="227"/>
      <c r="AG92" s="227"/>
      <c r="AH92" s="227"/>
      <c r="AI92" s="227"/>
      <c r="AJ92" s="227"/>
    </row>
    <row r="93" spans="1:36" ht="14" customHeight="1">
      <c r="A93" s="736"/>
      <c r="B93" s="736"/>
      <c r="C93" s="735"/>
      <c r="D93" s="735"/>
      <c r="E93" s="735"/>
      <c r="F93" s="735"/>
      <c r="G93" s="735"/>
      <c r="H93" s="739"/>
      <c r="I93" s="739"/>
      <c r="J93" s="739"/>
      <c r="K93" s="739"/>
      <c r="L93" s="739"/>
      <c r="M93" s="739"/>
      <c r="N93" s="739"/>
      <c r="O93" s="739"/>
      <c r="P93" s="739"/>
      <c r="Q93" s="739"/>
      <c r="R93" s="739"/>
      <c r="S93" s="739"/>
      <c r="T93" s="737"/>
      <c r="U93" s="737"/>
      <c r="V93" s="737"/>
      <c r="W93" s="737"/>
      <c r="X93" s="737"/>
      <c r="Y93" s="737"/>
      <c r="Z93" s="737"/>
      <c r="AA93" s="737"/>
      <c r="AB93" s="737"/>
      <c r="AC93" s="737"/>
      <c r="AD93" s="737"/>
      <c r="AE93" s="227"/>
      <c r="AF93" s="227"/>
      <c r="AG93" s="227"/>
      <c r="AH93" s="227"/>
      <c r="AI93" s="227"/>
      <c r="AJ93" s="227"/>
    </row>
    <row r="94" spans="1:36" ht="14" customHeight="1">
      <c r="A94" s="736"/>
      <c r="B94" s="736"/>
      <c r="C94" s="735"/>
      <c r="D94" s="735"/>
      <c r="E94" s="735"/>
      <c r="F94" s="735"/>
      <c r="G94" s="735"/>
      <c r="H94" s="739"/>
      <c r="I94" s="739"/>
      <c r="J94" s="739"/>
      <c r="K94" s="739"/>
      <c r="L94" s="739"/>
      <c r="M94" s="739"/>
      <c r="N94" s="739"/>
      <c r="O94" s="739"/>
      <c r="P94" s="739"/>
      <c r="Q94" s="739"/>
      <c r="R94" s="739"/>
      <c r="S94" s="739"/>
      <c r="T94" s="737"/>
      <c r="U94" s="737"/>
      <c r="V94" s="737"/>
      <c r="W94" s="737"/>
      <c r="X94" s="737"/>
      <c r="Y94" s="737"/>
      <c r="Z94" s="737"/>
      <c r="AA94" s="737"/>
      <c r="AB94" s="737"/>
      <c r="AC94" s="737"/>
      <c r="AD94" s="737"/>
      <c r="AE94" s="227"/>
      <c r="AF94" s="227"/>
      <c r="AG94" s="227"/>
      <c r="AH94" s="227"/>
      <c r="AI94" s="227"/>
      <c r="AJ94" s="227"/>
    </row>
    <row r="95" spans="1:36" ht="14" customHeight="1">
      <c r="A95" s="736"/>
      <c r="B95" s="736"/>
      <c r="C95" s="735"/>
      <c r="D95" s="735"/>
      <c r="E95" s="735"/>
      <c r="F95" s="735"/>
      <c r="G95" s="735"/>
      <c r="H95" s="739"/>
      <c r="I95" s="739"/>
      <c r="J95" s="739"/>
      <c r="K95" s="739"/>
      <c r="L95" s="739"/>
      <c r="M95" s="739"/>
      <c r="N95" s="739"/>
      <c r="O95" s="739"/>
      <c r="P95" s="739"/>
      <c r="Q95" s="739"/>
      <c r="R95" s="739"/>
      <c r="S95" s="739"/>
      <c r="T95" s="737"/>
      <c r="U95" s="737"/>
      <c r="V95" s="737"/>
      <c r="W95" s="737"/>
      <c r="X95" s="737"/>
      <c r="Y95" s="737"/>
      <c r="Z95" s="737"/>
      <c r="AA95" s="737"/>
      <c r="AB95" s="737"/>
      <c r="AC95" s="737"/>
      <c r="AD95" s="737"/>
      <c r="AE95" s="227"/>
      <c r="AF95" s="227"/>
      <c r="AG95" s="227"/>
      <c r="AH95" s="227"/>
      <c r="AI95" s="227"/>
      <c r="AJ95" s="227"/>
    </row>
    <row r="96" spans="1:36" ht="14" customHeight="1">
      <c r="A96" s="736"/>
      <c r="B96" s="736"/>
      <c r="C96" s="735"/>
      <c r="D96" s="735"/>
      <c r="E96" s="735"/>
      <c r="F96" s="735"/>
      <c r="G96" s="735"/>
      <c r="H96" s="739"/>
      <c r="I96" s="739"/>
      <c r="J96" s="739"/>
      <c r="K96" s="739"/>
      <c r="L96" s="739"/>
      <c r="M96" s="739"/>
      <c r="N96" s="739"/>
      <c r="O96" s="739"/>
      <c r="P96" s="739"/>
      <c r="Q96" s="739"/>
      <c r="R96" s="739"/>
      <c r="S96" s="739"/>
      <c r="T96" s="737"/>
      <c r="U96" s="737"/>
      <c r="V96" s="737"/>
      <c r="W96" s="737"/>
      <c r="X96" s="737"/>
      <c r="Y96" s="737"/>
      <c r="Z96" s="737"/>
      <c r="AA96" s="737"/>
      <c r="AB96" s="737"/>
      <c r="AC96" s="737"/>
      <c r="AD96" s="737"/>
      <c r="AE96" s="227"/>
      <c r="AF96" s="227"/>
      <c r="AG96" s="227"/>
      <c r="AH96" s="227"/>
      <c r="AI96" s="227"/>
      <c r="AJ96" s="227"/>
    </row>
    <row r="97" spans="1:36" ht="14" customHeight="1">
      <c r="A97" s="736"/>
      <c r="B97" s="736"/>
      <c r="C97" s="735"/>
      <c r="D97" s="735"/>
      <c r="E97" s="735"/>
      <c r="F97" s="735"/>
      <c r="G97" s="735"/>
      <c r="H97" s="739"/>
      <c r="I97" s="739"/>
      <c r="J97" s="739"/>
      <c r="K97" s="739"/>
      <c r="L97" s="739"/>
      <c r="M97" s="739"/>
      <c r="N97" s="739"/>
      <c r="O97" s="739"/>
      <c r="P97" s="739"/>
      <c r="Q97" s="739"/>
      <c r="R97" s="739"/>
      <c r="S97" s="739"/>
      <c r="T97" s="737"/>
      <c r="U97" s="737"/>
      <c r="V97" s="737"/>
      <c r="W97" s="737"/>
      <c r="X97" s="737"/>
      <c r="Y97" s="737"/>
      <c r="Z97" s="737"/>
      <c r="AA97" s="737"/>
      <c r="AB97" s="737"/>
      <c r="AC97" s="737"/>
      <c r="AD97" s="737"/>
      <c r="AE97" s="227"/>
      <c r="AF97" s="227"/>
      <c r="AG97" s="227"/>
      <c r="AH97" s="227"/>
      <c r="AI97" s="227"/>
      <c r="AJ97" s="227"/>
    </row>
    <row r="98" spans="1:36" ht="14" customHeight="1">
      <c r="A98" s="736"/>
      <c r="B98" s="736"/>
      <c r="C98" s="735"/>
      <c r="D98" s="735"/>
      <c r="E98" s="735"/>
      <c r="F98" s="735"/>
      <c r="G98" s="735"/>
      <c r="H98" s="739"/>
      <c r="I98" s="739"/>
      <c r="J98" s="739"/>
      <c r="K98" s="739"/>
      <c r="L98" s="739"/>
      <c r="M98" s="739"/>
      <c r="N98" s="739"/>
      <c r="O98" s="739"/>
      <c r="P98" s="739"/>
      <c r="Q98" s="739"/>
      <c r="R98" s="739"/>
      <c r="S98" s="739"/>
      <c r="T98" s="737"/>
      <c r="U98" s="737"/>
      <c r="V98" s="737"/>
      <c r="W98" s="737"/>
      <c r="X98" s="737"/>
      <c r="Y98" s="737"/>
      <c r="Z98" s="737"/>
      <c r="AA98" s="737"/>
      <c r="AB98" s="737"/>
      <c r="AC98" s="737"/>
      <c r="AD98" s="737"/>
      <c r="AE98" s="227"/>
      <c r="AF98" s="227"/>
      <c r="AG98" s="227"/>
      <c r="AH98" s="227"/>
      <c r="AI98" s="227"/>
      <c r="AJ98" s="227"/>
    </row>
    <row r="99" spans="1:36" ht="14" customHeight="1">
      <c r="A99" s="736"/>
      <c r="B99" s="736"/>
      <c r="C99" s="735"/>
      <c r="D99" s="735"/>
      <c r="E99" s="735"/>
      <c r="F99" s="735"/>
      <c r="G99" s="735"/>
      <c r="H99" s="739"/>
      <c r="I99" s="739"/>
      <c r="J99" s="739"/>
      <c r="K99" s="739"/>
      <c r="L99" s="739"/>
      <c r="M99" s="739"/>
      <c r="N99" s="739"/>
      <c r="O99" s="739"/>
      <c r="P99" s="739"/>
      <c r="Q99" s="739"/>
      <c r="R99" s="739"/>
      <c r="S99" s="739"/>
      <c r="T99" s="737"/>
      <c r="U99" s="737"/>
      <c r="V99" s="737"/>
      <c r="W99" s="737"/>
      <c r="X99" s="737"/>
      <c r="Y99" s="737"/>
      <c r="Z99" s="737"/>
      <c r="AA99" s="737"/>
      <c r="AB99" s="737"/>
      <c r="AC99" s="737"/>
      <c r="AD99" s="737"/>
      <c r="AE99" s="227"/>
      <c r="AF99" s="227"/>
      <c r="AG99" s="227"/>
      <c r="AH99" s="227"/>
      <c r="AI99" s="227"/>
      <c r="AJ99" s="227"/>
    </row>
    <row r="100" spans="1:36" ht="14" customHeight="1">
      <c r="A100" s="736"/>
      <c r="B100" s="736"/>
      <c r="C100" s="735"/>
      <c r="D100" s="735"/>
      <c r="E100" s="735"/>
      <c r="F100" s="735"/>
      <c r="G100" s="735"/>
      <c r="H100" s="739"/>
      <c r="I100" s="739"/>
      <c r="J100" s="739"/>
      <c r="K100" s="739"/>
      <c r="L100" s="739"/>
      <c r="M100" s="739"/>
      <c r="N100" s="739"/>
      <c r="O100" s="739"/>
      <c r="P100" s="739"/>
      <c r="Q100" s="739"/>
      <c r="R100" s="739"/>
      <c r="S100" s="739"/>
      <c r="T100" s="737"/>
      <c r="U100" s="737"/>
      <c r="V100" s="737"/>
      <c r="W100" s="737"/>
      <c r="X100" s="737"/>
      <c r="Y100" s="737"/>
      <c r="Z100" s="737"/>
      <c r="AA100" s="737"/>
      <c r="AB100" s="737"/>
      <c r="AC100" s="737"/>
      <c r="AD100" s="737"/>
      <c r="AE100" s="227"/>
      <c r="AF100" s="227"/>
      <c r="AG100" s="227"/>
      <c r="AH100" s="227"/>
      <c r="AI100" s="227"/>
      <c r="AJ100" s="227"/>
    </row>
    <row r="101" spans="1:36" ht="14" customHeight="1">
      <c r="A101" s="736"/>
      <c r="B101" s="736"/>
      <c r="C101" s="735"/>
      <c r="D101" s="735"/>
      <c r="E101" s="735"/>
      <c r="F101" s="735"/>
      <c r="G101" s="735"/>
      <c r="H101" s="739"/>
      <c r="I101" s="739"/>
      <c r="J101" s="739"/>
      <c r="K101" s="739"/>
      <c r="L101" s="739"/>
      <c r="M101" s="739"/>
      <c r="N101" s="739"/>
      <c r="O101" s="739"/>
      <c r="P101" s="739"/>
      <c r="Q101" s="739"/>
      <c r="R101" s="739"/>
      <c r="S101" s="739"/>
      <c r="T101" s="737"/>
      <c r="U101" s="737"/>
      <c r="V101" s="737"/>
      <c r="W101" s="737"/>
      <c r="X101" s="737"/>
      <c r="Y101" s="737"/>
      <c r="Z101" s="737"/>
      <c r="AA101" s="737"/>
      <c r="AB101" s="737"/>
      <c r="AC101" s="737"/>
      <c r="AD101" s="737"/>
      <c r="AE101" s="227"/>
      <c r="AF101" s="227"/>
      <c r="AG101" s="227"/>
      <c r="AH101" s="227"/>
      <c r="AI101" s="227"/>
      <c r="AJ101" s="227"/>
    </row>
    <row r="102" spans="1:36" ht="14" customHeight="1">
      <c r="A102" s="736"/>
      <c r="B102" s="736"/>
      <c r="C102" s="735"/>
      <c r="D102" s="735"/>
      <c r="E102" s="735"/>
      <c r="F102" s="735"/>
      <c r="G102" s="735"/>
      <c r="H102" s="739"/>
      <c r="I102" s="739"/>
      <c r="J102" s="739"/>
      <c r="K102" s="739"/>
      <c r="L102" s="739"/>
      <c r="M102" s="739"/>
      <c r="N102" s="739"/>
      <c r="O102" s="739"/>
      <c r="P102" s="739"/>
      <c r="Q102" s="739"/>
      <c r="R102" s="739"/>
      <c r="S102" s="739"/>
      <c r="T102" s="737"/>
      <c r="U102" s="737"/>
      <c r="V102" s="737"/>
      <c r="W102" s="737"/>
      <c r="X102" s="737"/>
      <c r="Y102" s="737"/>
      <c r="Z102" s="737"/>
      <c r="AA102" s="737"/>
      <c r="AB102" s="737"/>
      <c r="AC102" s="737"/>
      <c r="AD102" s="737"/>
      <c r="AE102" s="227"/>
      <c r="AF102" s="227"/>
      <c r="AG102" s="227"/>
      <c r="AH102" s="227"/>
      <c r="AI102" s="227"/>
      <c r="AJ102" s="227"/>
    </row>
    <row r="103" spans="1:36" ht="14" customHeight="1">
      <c r="A103" s="736"/>
      <c r="B103" s="736"/>
      <c r="C103" s="735"/>
      <c r="D103" s="735"/>
      <c r="E103" s="735"/>
      <c r="F103" s="735"/>
      <c r="G103" s="735"/>
      <c r="H103" s="739"/>
      <c r="I103" s="739"/>
      <c r="J103" s="739"/>
      <c r="K103" s="739"/>
      <c r="L103" s="739"/>
      <c r="M103" s="739"/>
      <c r="N103" s="739"/>
      <c r="O103" s="739"/>
      <c r="P103" s="739"/>
      <c r="Q103" s="739"/>
      <c r="R103" s="739"/>
      <c r="S103" s="739"/>
      <c r="T103" s="737"/>
      <c r="U103" s="737"/>
      <c r="V103" s="737"/>
      <c r="W103" s="737"/>
      <c r="X103" s="737"/>
      <c r="Y103" s="737"/>
      <c r="Z103" s="737"/>
      <c r="AA103" s="737"/>
      <c r="AB103" s="737"/>
      <c r="AC103" s="737"/>
      <c r="AD103" s="737"/>
      <c r="AE103" s="227"/>
      <c r="AF103" s="227"/>
      <c r="AG103" s="227"/>
      <c r="AH103" s="227"/>
      <c r="AI103" s="227"/>
      <c r="AJ103" s="227"/>
    </row>
    <row r="104" spans="1:36" ht="14" customHeight="1">
      <c r="A104" s="736"/>
      <c r="B104" s="736"/>
      <c r="C104" s="735"/>
      <c r="D104" s="735"/>
      <c r="E104" s="735"/>
      <c r="F104" s="735"/>
      <c r="G104" s="735"/>
      <c r="H104" s="739"/>
      <c r="I104" s="739"/>
      <c r="J104" s="739"/>
      <c r="K104" s="739"/>
      <c r="L104" s="739"/>
      <c r="M104" s="739"/>
      <c r="N104" s="739"/>
      <c r="O104" s="739"/>
      <c r="P104" s="739"/>
      <c r="Q104" s="739"/>
      <c r="R104" s="739"/>
      <c r="S104" s="739"/>
      <c r="T104" s="737"/>
      <c r="U104" s="737"/>
      <c r="V104" s="737"/>
      <c r="W104" s="737"/>
      <c r="X104" s="737"/>
      <c r="Y104" s="737"/>
      <c r="Z104" s="737"/>
      <c r="AA104" s="737"/>
      <c r="AB104" s="737"/>
      <c r="AC104" s="737"/>
      <c r="AD104" s="737"/>
      <c r="AE104" s="227"/>
      <c r="AF104" s="227"/>
      <c r="AG104" s="227"/>
      <c r="AH104" s="227"/>
      <c r="AI104" s="227"/>
      <c r="AJ104" s="227"/>
    </row>
    <row r="105" spans="1:36" ht="14" customHeight="1">
      <c r="A105" s="736"/>
      <c r="B105" s="736"/>
      <c r="C105" s="735"/>
      <c r="D105" s="735"/>
      <c r="E105" s="735"/>
      <c r="F105" s="735"/>
      <c r="G105" s="735"/>
      <c r="H105" s="739"/>
      <c r="I105" s="739"/>
      <c r="J105" s="739"/>
      <c r="K105" s="739"/>
      <c r="L105" s="739"/>
      <c r="M105" s="739"/>
      <c r="N105" s="739"/>
      <c r="O105" s="739"/>
      <c r="P105" s="739"/>
      <c r="Q105" s="739"/>
      <c r="R105" s="739"/>
      <c r="S105" s="739"/>
      <c r="T105" s="737"/>
      <c r="U105" s="737"/>
      <c r="V105" s="737"/>
      <c r="W105" s="737"/>
      <c r="X105" s="737"/>
      <c r="Y105" s="737"/>
      <c r="Z105" s="737"/>
      <c r="AA105" s="737"/>
      <c r="AB105" s="737"/>
      <c r="AC105" s="737"/>
      <c r="AD105" s="737"/>
      <c r="AE105" s="227"/>
      <c r="AF105" s="227"/>
      <c r="AG105" s="227"/>
      <c r="AH105" s="227"/>
      <c r="AI105" s="227"/>
      <c r="AJ105" s="227"/>
    </row>
    <row r="106" spans="1:36" ht="14" customHeight="1">
      <c r="A106" s="736"/>
      <c r="B106" s="736"/>
      <c r="C106" s="735"/>
      <c r="D106" s="735"/>
      <c r="E106" s="735"/>
      <c r="F106" s="735"/>
      <c r="G106" s="735"/>
      <c r="H106" s="739"/>
      <c r="I106" s="739"/>
      <c r="J106" s="739"/>
      <c r="K106" s="739"/>
      <c r="L106" s="739"/>
      <c r="M106" s="739"/>
      <c r="N106" s="739"/>
      <c r="O106" s="739"/>
      <c r="P106" s="739"/>
      <c r="Q106" s="739"/>
      <c r="R106" s="739"/>
      <c r="S106" s="739"/>
      <c r="T106" s="737"/>
      <c r="U106" s="737"/>
      <c r="V106" s="737"/>
      <c r="W106" s="737"/>
      <c r="X106" s="737"/>
      <c r="Y106" s="737"/>
      <c r="Z106" s="737"/>
      <c r="AA106" s="737"/>
      <c r="AB106" s="737"/>
      <c r="AC106" s="737"/>
      <c r="AD106" s="737"/>
      <c r="AE106" s="227"/>
      <c r="AF106" s="227"/>
      <c r="AG106" s="227"/>
      <c r="AH106" s="227"/>
      <c r="AI106" s="227"/>
      <c r="AJ106" s="227"/>
    </row>
    <row r="107" spans="1:36" ht="14" customHeight="1">
      <c r="A107" s="736"/>
      <c r="B107" s="736"/>
      <c r="C107" s="735"/>
      <c r="D107" s="735"/>
      <c r="E107" s="735"/>
      <c r="F107" s="735"/>
      <c r="G107" s="735"/>
      <c r="H107" s="739"/>
      <c r="I107" s="739"/>
      <c r="J107" s="739"/>
      <c r="K107" s="739"/>
      <c r="L107" s="739"/>
      <c r="M107" s="739"/>
      <c r="N107" s="739"/>
      <c r="O107" s="739"/>
      <c r="P107" s="739"/>
      <c r="Q107" s="739"/>
      <c r="R107" s="739"/>
      <c r="S107" s="739"/>
      <c r="T107" s="737"/>
      <c r="U107" s="737"/>
      <c r="V107" s="737"/>
      <c r="W107" s="737"/>
      <c r="X107" s="737"/>
      <c r="Y107" s="737"/>
      <c r="Z107" s="737"/>
      <c r="AA107" s="737"/>
      <c r="AB107" s="737"/>
      <c r="AC107" s="737"/>
      <c r="AD107" s="737"/>
      <c r="AE107" s="227"/>
      <c r="AF107" s="227"/>
      <c r="AG107" s="227"/>
      <c r="AH107" s="227"/>
      <c r="AI107" s="227"/>
      <c r="AJ107" s="227"/>
    </row>
    <row r="108" spans="1:36" ht="14" customHeight="1">
      <c r="A108" s="736"/>
      <c r="B108" s="736"/>
      <c r="C108" s="735"/>
      <c r="D108" s="735"/>
      <c r="E108" s="735"/>
      <c r="F108" s="735"/>
      <c r="G108" s="735"/>
      <c r="H108" s="739"/>
      <c r="I108" s="739"/>
      <c r="J108" s="739"/>
      <c r="K108" s="739"/>
      <c r="L108" s="739"/>
      <c r="M108" s="739"/>
      <c r="N108" s="739"/>
      <c r="O108" s="739"/>
      <c r="P108" s="739"/>
      <c r="Q108" s="739"/>
      <c r="R108" s="739"/>
      <c r="S108" s="739"/>
      <c r="T108" s="737"/>
      <c r="U108" s="737"/>
      <c r="V108" s="737"/>
      <c r="W108" s="737"/>
      <c r="X108" s="737"/>
      <c r="Y108" s="737"/>
      <c r="Z108" s="737"/>
      <c r="AA108" s="737"/>
      <c r="AB108" s="737"/>
      <c r="AC108" s="737"/>
      <c r="AD108" s="737"/>
      <c r="AE108" s="227"/>
      <c r="AF108" s="227"/>
      <c r="AG108" s="227"/>
      <c r="AH108" s="227"/>
      <c r="AI108" s="227"/>
      <c r="AJ108" s="227"/>
    </row>
    <row r="109" spans="1:36" ht="14" customHeight="1">
      <c r="A109" s="736"/>
      <c r="B109" s="736"/>
      <c r="C109" s="735"/>
      <c r="D109" s="735"/>
      <c r="E109" s="735"/>
      <c r="F109" s="735"/>
      <c r="G109" s="735"/>
      <c r="H109" s="739"/>
      <c r="I109" s="739"/>
      <c r="J109" s="739"/>
      <c r="K109" s="739"/>
      <c r="L109" s="739"/>
      <c r="M109" s="739"/>
      <c r="N109" s="739"/>
      <c r="O109" s="739"/>
      <c r="P109" s="739"/>
      <c r="Q109" s="739"/>
      <c r="R109" s="739"/>
      <c r="S109" s="739"/>
      <c r="T109" s="737"/>
      <c r="U109" s="737"/>
      <c r="V109" s="737"/>
      <c r="W109" s="737"/>
      <c r="X109" s="737"/>
      <c r="Y109" s="737"/>
      <c r="Z109" s="737"/>
      <c r="AA109" s="737"/>
      <c r="AB109" s="737"/>
      <c r="AC109" s="737"/>
      <c r="AD109" s="737"/>
      <c r="AE109" s="227"/>
      <c r="AF109" s="227"/>
      <c r="AG109" s="227"/>
      <c r="AH109" s="227"/>
      <c r="AI109" s="227"/>
      <c r="AJ109" s="227"/>
    </row>
    <row r="110" spans="1:36" ht="14" customHeight="1">
      <c r="A110" s="736"/>
      <c r="B110" s="736"/>
      <c r="C110" s="735"/>
      <c r="D110" s="735"/>
      <c r="E110" s="735"/>
      <c r="F110" s="735"/>
      <c r="G110" s="735"/>
      <c r="H110" s="739"/>
      <c r="I110" s="739"/>
      <c r="J110" s="739"/>
      <c r="K110" s="739"/>
      <c r="L110" s="739"/>
      <c r="M110" s="739"/>
      <c r="N110" s="739"/>
      <c r="O110" s="739"/>
      <c r="P110" s="739"/>
      <c r="Q110" s="739"/>
      <c r="R110" s="739"/>
      <c r="S110" s="739"/>
      <c r="T110" s="737"/>
      <c r="U110" s="737"/>
      <c r="V110" s="737"/>
      <c r="W110" s="737"/>
      <c r="X110" s="737"/>
      <c r="Y110" s="737"/>
      <c r="Z110" s="737"/>
      <c r="AA110" s="737"/>
      <c r="AB110" s="737"/>
      <c r="AC110" s="737"/>
      <c r="AD110" s="737"/>
      <c r="AE110" s="227"/>
      <c r="AF110" s="227"/>
      <c r="AG110" s="227"/>
      <c r="AH110" s="227"/>
      <c r="AI110" s="227"/>
      <c r="AJ110" s="227"/>
    </row>
    <row r="111" spans="1:36" ht="14" customHeight="1">
      <c r="A111" s="736"/>
      <c r="B111" s="736"/>
      <c r="C111" s="735"/>
      <c r="D111" s="735"/>
      <c r="E111" s="735"/>
      <c r="F111" s="735"/>
      <c r="G111" s="735"/>
      <c r="H111" s="739"/>
      <c r="I111" s="739"/>
      <c r="J111" s="739"/>
      <c r="K111" s="739"/>
      <c r="L111" s="739"/>
      <c r="M111" s="739"/>
      <c r="N111" s="739"/>
      <c r="O111" s="739"/>
      <c r="P111" s="739"/>
      <c r="Q111" s="739"/>
      <c r="R111" s="739"/>
      <c r="S111" s="739"/>
      <c r="T111" s="737"/>
      <c r="U111" s="737"/>
      <c r="V111" s="737"/>
      <c r="W111" s="737"/>
      <c r="X111" s="737"/>
      <c r="Y111" s="737"/>
      <c r="Z111" s="737"/>
      <c r="AA111" s="737"/>
      <c r="AB111" s="737"/>
      <c r="AC111" s="737"/>
      <c r="AD111" s="737"/>
      <c r="AE111" s="227"/>
      <c r="AF111" s="227"/>
      <c r="AG111" s="227"/>
      <c r="AH111" s="227"/>
      <c r="AI111" s="227"/>
      <c r="AJ111" s="227"/>
    </row>
    <row r="112" spans="1:36" ht="14" customHeight="1">
      <c r="A112" s="736"/>
      <c r="B112" s="736"/>
      <c r="C112" s="735"/>
      <c r="D112" s="735"/>
      <c r="E112" s="735"/>
      <c r="F112" s="735"/>
      <c r="G112" s="735"/>
      <c r="H112" s="739"/>
      <c r="I112" s="739"/>
      <c r="J112" s="739"/>
      <c r="K112" s="739"/>
      <c r="L112" s="739"/>
      <c r="M112" s="739"/>
      <c r="N112" s="739"/>
      <c r="O112" s="739"/>
      <c r="P112" s="739"/>
      <c r="Q112" s="739"/>
      <c r="R112" s="739"/>
      <c r="S112" s="739"/>
      <c r="T112" s="737"/>
      <c r="U112" s="737"/>
      <c r="V112" s="737"/>
      <c r="W112" s="737"/>
      <c r="X112" s="737"/>
      <c r="Y112" s="737"/>
      <c r="Z112" s="737"/>
      <c r="AA112" s="737"/>
      <c r="AB112" s="737"/>
      <c r="AC112" s="737"/>
      <c r="AD112" s="737"/>
      <c r="AE112" s="227"/>
      <c r="AF112" s="227"/>
      <c r="AG112" s="227"/>
      <c r="AH112" s="227"/>
      <c r="AI112" s="227"/>
      <c r="AJ112" s="227"/>
    </row>
    <row r="113" spans="1:36" ht="14" customHeight="1">
      <c r="A113" s="736"/>
      <c r="B113" s="736"/>
      <c r="C113" s="735"/>
      <c r="D113" s="735"/>
      <c r="E113" s="735"/>
      <c r="F113" s="735"/>
      <c r="G113" s="735"/>
      <c r="H113" s="739"/>
      <c r="I113" s="739"/>
      <c r="J113" s="739"/>
      <c r="K113" s="739"/>
      <c r="L113" s="739"/>
      <c r="M113" s="739"/>
      <c r="N113" s="739"/>
      <c r="O113" s="739"/>
      <c r="P113" s="739"/>
      <c r="Q113" s="739"/>
      <c r="R113" s="739"/>
      <c r="S113" s="739"/>
      <c r="T113" s="737"/>
      <c r="U113" s="737"/>
      <c r="V113" s="737"/>
      <c r="W113" s="737"/>
      <c r="X113" s="737"/>
      <c r="Y113" s="737"/>
      <c r="Z113" s="737"/>
      <c r="AA113" s="737"/>
      <c r="AB113" s="737"/>
      <c r="AC113" s="737"/>
      <c r="AD113" s="737"/>
      <c r="AE113" s="227"/>
      <c r="AF113" s="227"/>
      <c r="AG113" s="227"/>
      <c r="AH113" s="227"/>
      <c r="AI113" s="227"/>
      <c r="AJ113" s="227"/>
    </row>
    <row r="114" spans="1:36" ht="14" customHeight="1">
      <c r="A114" s="736"/>
      <c r="B114" s="736"/>
      <c r="C114" s="735"/>
      <c r="D114" s="735"/>
      <c r="E114" s="735"/>
      <c r="F114" s="735"/>
      <c r="G114" s="735"/>
      <c r="H114" s="739"/>
      <c r="I114" s="739"/>
      <c r="J114" s="739"/>
      <c r="K114" s="739"/>
      <c r="L114" s="739"/>
      <c r="M114" s="739"/>
      <c r="N114" s="739"/>
      <c r="O114" s="739"/>
      <c r="P114" s="739"/>
      <c r="Q114" s="739"/>
      <c r="R114" s="739"/>
      <c r="S114" s="739"/>
      <c r="T114" s="737"/>
      <c r="U114" s="737"/>
      <c r="V114" s="737"/>
      <c r="W114" s="737"/>
      <c r="X114" s="737"/>
      <c r="Y114" s="737"/>
      <c r="Z114" s="737"/>
      <c r="AA114" s="737"/>
      <c r="AB114" s="737"/>
      <c r="AC114" s="737"/>
      <c r="AD114" s="737"/>
      <c r="AE114" s="227"/>
      <c r="AF114" s="227"/>
      <c r="AG114" s="227"/>
      <c r="AH114" s="227"/>
      <c r="AI114" s="227"/>
      <c r="AJ114" s="227"/>
    </row>
    <row r="115" spans="1:36" ht="14" customHeight="1">
      <c r="A115" s="736"/>
      <c r="B115" s="736"/>
      <c r="C115" s="735"/>
      <c r="D115" s="735"/>
      <c r="E115" s="735"/>
      <c r="F115" s="735"/>
      <c r="G115" s="735"/>
      <c r="H115" s="739"/>
      <c r="I115" s="739"/>
      <c r="J115" s="739"/>
      <c r="K115" s="739"/>
      <c r="L115" s="739"/>
      <c r="M115" s="739"/>
      <c r="N115" s="739"/>
      <c r="O115" s="739"/>
      <c r="P115" s="739"/>
      <c r="Q115" s="739"/>
      <c r="R115" s="739"/>
      <c r="S115" s="739"/>
      <c r="T115" s="737"/>
      <c r="U115" s="737"/>
      <c r="V115" s="737"/>
      <c r="W115" s="737"/>
      <c r="X115" s="737"/>
      <c r="Y115" s="737"/>
      <c r="Z115" s="737"/>
      <c r="AA115" s="737"/>
      <c r="AB115" s="737"/>
      <c r="AC115" s="737"/>
      <c r="AD115" s="737"/>
      <c r="AE115" s="227"/>
      <c r="AF115" s="227"/>
      <c r="AG115" s="227"/>
      <c r="AH115" s="227"/>
      <c r="AI115" s="227"/>
      <c r="AJ115" s="227"/>
    </row>
    <row r="116" spans="1:36" ht="14" customHeight="1">
      <c r="A116" s="736"/>
      <c r="B116" s="736"/>
      <c r="C116" s="735"/>
      <c r="D116" s="735"/>
      <c r="E116" s="735"/>
      <c r="F116" s="735"/>
      <c r="G116" s="735"/>
      <c r="H116" s="739"/>
      <c r="I116" s="739"/>
      <c r="J116" s="739"/>
      <c r="K116" s="739"/>
      <c r="L116" s="739"/>
      <c r="M116" s="739"/>
      <c r="N116" s="739"/>
      <c r="O116" s="739"/>
      <c r="P116" s="739"/>
      <c r="Q116" s="739"/>
      <c r="R116" s="739"/>
      <c r="S116" s="739"/>
      <c r="T116" s="737"/>
      <c r="U116" s="737"/>
      <c r="V116" s="737"/>
      <c r="W116" s="737"/>
      <c r="X116" s="737"/>
      <c r="Y116" s="737"/>
      <c r="Z116" s="737"/>
      <c r="AA116" s="737"/>
      <c r="AB116" s="737"/>
      <c r="AC116" s="737"/>
      <c r="AD116" s="737"/>
      <c r="AE116" s="227"/>
      <c r="AF116" s="227"/>
      <c r="AG116" s="227"/>
      <c r="AH116" s="227"/>
      <c r="AI116" s="227"/>
      <c r="AJ116" s="227"/>
    </row>
    <row r="117" spans="1:36" ht="14" customHeight="1">
      <c r="A117" s="736"/>
      <c r="B117" s="736"/>
      <c r="C117" s="735"/>
      <c r="D117" s="735"/>
      <c r="E117" s="735"/>
      <c r="F117" s="735"/>
      <c r="G117" s="735"/>
      <c r="H117" s="739"/>
      <c r="I117" s="739"/>
      <c r="J117" s="739"/>
      <c r="K117" s="739"/>
      <c r="L117" s="739"/>
      <c r="M117" s="739"/>
      <c r="N117" s="739"/>
      <c r="O117" s="739"/>
      <c r="P117" s="739"/>
      <c r="Q117" s="739"/>
      <c r="R117" s="739"/>
      <c r="S117" s="739"/>
      <c r="T117" s="737"/>
      <c r="U117" s="737"/>
      <c r="V117" s="737"/>
      <c r="W117" s="737"/>
      <c r="X117" s="737"/>
      <c r="Y117" s="737"/>
      <c r="Z117" s="737"/>
      <c r="AA117" s="737"/>
      <c r="AB117" s="737"/>
      <c r="AC117" s="737"/>
      <c r="AD117" s="737"/>
      <c r="AE117" s="227"/>
      <c r="AF117" s="227"/>
      <c r="AG117" s="227"/>
      <c r="AH117" s="227"/>
      <c r="AI117" s="227"/>
      <c r="AJ117" s="227"/>
    </row>
    <row r="118" spans="1:36" ht="14" customHeight="1">
      <c r="A118" s="736"/>
      <c r="B118" s="736"/>
      <c r="C118" s="735"/>
      <c r="D118" s="735"/>
      <c r="E118" s="735"/>
      <c r="F118" s="735"/>
      <c r="G118" s="735"/>
      <c r="H118" s="739"/>
      <c r="I118" s="739"/>
      <c r="J118" s="739"/>
      <c r="K118" s="739"/>
      <c r="L118" s="739"/>
      <c r="M118" s="739"/>
      <c r="N118" s="739"/>
      <c r="O118" s="739"/>
      <c r="P118" s="739"/>
      <c r="Q118" s="739"/>
      <c r="R118" s="739"/>
      <c r="S118" s="739"/>
      <c r="T118" s="737"/>
      <c r="U118" s="737"/>
      <c r="V118" s="737"/>
      <c r="W118" s="737"/>
      <c r="X118" s="737"/>
      <c r="Y118" s="737"/>
      <c r="Z118" s="737"/>
      <c r="AA118" s="737"/>
      <c r="AB118" s="737"/>
      <c r="AC118" s="737"/>
      <c r="AD118" s="737"/>
      <c r="AE118" s="227"/>
      <c r="AF118" s="227"/>
      <c r="AG118" s="227"/>
      <c r="AH118" s="227"/>
      <c r="AI118" s="227"/>
      <c r="AJ118" s="227"/>
    </row>
    <row r="119" spans="1:36" ht="14" customHeight="1">
      <c r="A119" s="736"/>
      <c r="B119" s="736"/>
      <c r="C119" s="735"/>
      <c r="D119" s="735"/>
      <c r="E119" s="735"/>
      <c r="F119" s="735"/>
      <c r="G119" s="735"/>
      <c r="H119" s="739"/>
      <c r="I119" s="739"/>
      <c r="J119" s="739"/>
      <c r="K119" s="739"/>
      <c r="L119" s="739"/>
      <c r="M119" s="739"/>
      <c r="N119" s="739"/>
      <c r="O119" s="739"/>
      <c r="P119" s="739"/>
      <c r="Q119" s="739"/>
      <c r="R119" s="739"/>
      <c r="S119" s="739"/>
      <c r="T119" s="737"/>
      <c r="U119" s="737"/>
      <c r="V119" s="737"/>
      <c r="W119" s="737"/>
      <c r="X119" s="737"/>
      <c r="Y119" s="737"/>
      <c r="Z119" s="737"/>
      <c r="AA119" s="737"/>
      <c r="AB119" s="737"/>
      <c r="AC119" s="737"/>
      <c r="AD119" s="737"/>
      <c r="AE119" s="227"/>
      <c r="AF119" s="227"/>
      <c r="AG119" s="227"/>
      <c r="AH119" s="227"/>
      <c r="AI119" s="227"/>
      <c r="AJ119" s="227"/>
    </row>
    <row r="120" spans="1:36" ht="14" customHeight="1">
      <c r="A120" s="736"/>
      <c r="B120" s="736"/>
      <c r="C120" s="735"/>
      <c r="D120" s="735"/>
      <c r="E120" s="735"/>
      <c r="F120" s="735"/>
      <c r="G120" s="735"/>
      <c r="H120" s="739"/>
      <c r="I120" s="739"/>
      <c r="J120" s="739"/>
      <c r="K120" s="739"/>
      <c r="L120" s="739"/>
      <c r="M120" s="739"/>
      <c r="N120" s="739"/>
      <c r="O120" s="739"/>
      <c r="P120" s="739"/>
      <c r="Q120" s="739"/>
      <c r="R120" s="739"/>
      <c r="S120" s="739"/>
      <c r="T120" s="737"/>
      <c r="U120" s="737"/>
      <c r="V120" s="737"/>
      <c r="W120" s="737"/>
      <c r="X120" s="737"/>
      <c r="Y120" s="737"/>
      <c r="Z120" s="737"/>
      <c r="AA120" s="737"/>
      <c r="AB120" s="737"/>
      <c r="AC120" s="737"/>
      <c r="AD120" s="737"/>
      <c r="AE120" s="227"/>
      <c r="AF120" s="227"/>
      <c r="AG120" s="227"/>
      <c r="AH120" s="227"/>
      <c r="AI120" s="227"/>
      <c r="AJ120" s="227"/>
    </row>
    <row r="121" spans="1:36">
      <c r="A121" s="736"/>
      <c r="B121" s="736"/>
      <c r="C121" s="735"/>
      <c r="D121" s="735"/>
      <c r="E121" s="735"/>
      <c r="F121" s="735"/>
      <c r="G121" s="735"/>
      <c r="H121" s="739"/>
      <c r="I121" s="739"/>
      <c r="J121" s="739"/>
      <c r="K121" s="739"/>
      <c r="L121" s="739"/>
      <c r="M121" s="739"/>
      <c r="N121" s="739"/>
      <c r="O121" s="739"/>
      <c r="P121" s="739"/>
      <c r="Q121" s="739"/>
      <c r="R121" s="739"/>
      <c r="S121" s="739"/>
      <c r="T121" s="737"/>
      <c r="U121" s="737"/>
      <c r="V121" s="737"/>
      <c r="W121" s="737"/>
      <c r="X121" s="737"/>
      <c r="Y121" s="737"/>
      <c r="Z121" s="737"/>
      <c r="AA121" s="737"/>
      <c r="AB121" s="737"/>
      <c r="AC121" s="737"/>
      <c r="AD121" s="737"/>
      <c r="AE121" s="227"/>
      <c r="AF121" s="227"/>
      <c r="AG121" s="227"/>
      <c r="AH121" s="227"/>
      <c r="AI121" s="227"/>
      <c r="AJ121" s="227"/>
    </row>
    <row r="122" spans="1:36">
      <c r="A122" s="736"/>
      <c r="B122" s="736"/>
      <c r="C122" s="735"/>
      <c r="D122" s="735"/>
      <c r="E122" s="735"/>
      <c r="F122" s="735"/>
      <c r="G122" s="735"/>
      <c r="H122" s="739"/>
      <c r="I122" s="739"/>
      <c r="J122" s="739"/>
      <c r="K122" s="739"/>
      <c r="L122" s="739"/>
      <c r="M122" s="739"/>
      <c r="N122" s="739"/>
      <c r="O122" s="739"/>
      <c r="P122" s="739"/>
      <c r="Q122" s="739"/>
      <c r="R122" s="739"/>
      <c r="S122" s="739"/>
      <c r="T122" s="737"/>
      <c r="U122" s="737"/>
      <c r="V122" s="737"/>
      <c r="W122" s="737"/>
      <c r="X122" s="737"/>
      <c r="Y122" s="737"/>
      <c r="Z122" s="737"/>
      <c r="AA122" s="737"/>
      <c r="AB122" s="737"/>
      <c r="AC122" s="737"/>
      <c r="AD122" s="737"/>
      <c r="AE122" s="227"/>
      <c r="AF122" s="227"/>
      <c r="AG122" s="227"/>
      <c r="AH122" s="227"/>
      <c r="AI122" s="227"/>
      <c r="AJ122" s="227"/>
    </row>
    <row r="123" spans="1:36">
      <c r="A123" s="736"/>
      <c r="B123" s="736"/>
      <c r="C123" s="735"/>
      <c r="D123" s="735"/>
      <c r="E123" s="735"/>
      <c r="F123" s="735"/>
      <c r="G123" s="735"/>
      <c r="H123" s="739"/>
      <c r="I123" s="739"/>
      <c r="J123" s="739"/>
      <c r="K123" s="739"/>
      <c r="L123" s="739"/>
      <c r="M123" s="739"/>
      <c r="N123" s="739"/>
      <c r="O123" s="739"/>
      <c r="P123" s="739"/>
      <c r="Q123" s="739"/>
      <c r="R123" s="739"/>
      <c r="S123" s="739"/>
      <c r="T123" s="737"/>
      <c r="U123" s="737"/>
      <c r="V123" s="737"/>
      <c r="W123" s="737"/>
      <c r="X123" s="737"/>
      <c r="Y123" s="737"/>
      <c r="Z123" s="737"/>
      <c r="AA123" s="737"/>
      <c r="AB123" s="737"/>
      <c r="AC123" s="737"/>
      <c r="AD123" s="737"/>
      <c r="AE123" s="227"/>
      <c r="AF123" s="227"/>
      <c r="AG123" s="227"/>
      <c r="AH123" s="227"/>
      <c r="AI123" s="227"/>
      <c r="AJ123" s="227"/>
    </row>
    <row r="124" spans="1:36">
      <c r="A124" s="736"/>
      <c r="B124" s="736"/>
      <c r="C124" s="735"/>
      <c r="D124" s="735"/>
      <c r="E124" s="735"/>
      <c r="F124" s="735"/>
      <c r="G124" s="735"/>
      <c r="H124" s="739"/>
      <c r="I124" s="739"/>
      <c r="J124" s="739"/>
      <c r="K124" s="739"/>
      <c r="L124" s="739"/>
      <c r="M124" s="739"/>
      <c r="N124" s="739"/>
      <c r="O124" s="739"/>
      <c r="P124" s="739"/>
      <c r="Q124" s="739"/>
      <c r="R124" s="739"/>
      <c r="S124" s="739"/>
      <c r="T124" s="737"/>
      <c r="U124" s="737"/>
      <c r="V124" s="737"/>
      <c r="W124" s="737"/>
      <c r="X124" s="737"/>
      <c r="Y124" s="737"/>
      <c r="Z124" s="737"/>
      <c r="AA124" s="737"/>
      <c r="AB124" s="737"/>
      <c r="AC124" s="737"/>
      <c r="AD124" s="737"/>
      <c r="AE124" s="227"/>
      <c r="AF124" s="227"/>
      <c r="AG124" s="227"/>
      <c r="AH124" s="227"/>
      <c r="AI124" s="227"/>
      <c r="AJ124" s="227"/>
    </row>
    <row r="125" spans="1:36">
      <c r="A125" s="736"/>
      <c r="B125" s="736"/>
      <c r="C125" s="735"/>
      <c r="D125" s="735"/>
      <c r="E125" s="735"/>
      <c r="F125" s="735"/>
      <c r="G125" s="735"/>
      <c r="H125" s="739"/>
      <c r="I125" s="739"/>
      <c r="J125" s="739"/>
      <c r="K125" s="739"/>
      <c r="L125" s="739"/>
      <c r="M125" s="739"/>
      <c r="N125" s="739"/>
      <c r="O125" s="739"/>
      <c r="P125" s="739"/>
      <c r="Q125" s="739"/>
      <c r="R125" s="739"/>
      <c r="S125" s="739"/>
      <c r="T125" s="737"/>
      <c r="U125" s="737"/>
      <c r="V125" s="737"/>
      <c r="W125" s="737"/>
      <c r="X125" s="737"/>
      <c r="Y125" s="737"/>
      <c r="Z125" s="737"/>
      <c r="AA125" s="737"/>
      <c r="AB125" s="737"/>
      <c r="AC125" s="737"/>
      <c r="AD125" s="737"/>
      <c r="AE125" s="227"/>
      <c r="AF125" s="227"/>
      <c r="AG125" s="227"/>
      <c r="AH125" s="227"/>
      <c r="AI125" s="227"/>
      <c r="AJ125" s="227"/>
    </row>
    <row r="126" spans="1:36">
      <c r="A126" s="736"/>
      <c r="B126" s="736"/>
      <c r="C126" s="735"/>
      <c r="D126" s="735"/>
      <c r="E126" s="735"/>
      <c r="F126" s="735"/>
      <c r="G126" s="735"/>
      <c r="H126" s="739"/>
      <c r="I126" s="739"/>
      <c r="J126" s="739"/>
      <c r="K126" s="739"/>
      <c r="L126" s="739"/>
      <c r="M126" s="739"/>
      <c r="N126" s="739"/>
      <c r="O126" s="739"/>
      <c r="P126" s="739"/>
      <c r="Q126" s="739"/>
      <c r="R126" s="739"/>
      <c r="S126" s="739"/>
      <c r="T126" s="737"/>
      <c r="U126" s="737"/>
      <c r="V126" s="737"/>
      <c r="W126" s="737"/>
      <c r="X126" s="737"/>
      <c r="Y126" s="737"/>
      <c r="Z126" s="737"/>
      <c r="AA126" s="737"/>
      <c r="AB126" s="737"/>
      <c r="AC126" s="737"/>
      <c r="AD126" s="737"/>
      <c r="AE126" s="227"/>
      <c r="AF126" s="227"/>
      <c r="AG126" s="227"/>
      <c r="AH126" s="227"/>
      <c r="AI126" s="227"/>
      <c r="AJ126" s="227"/>
    </row>
    <row r="127" spans="1:36">
      <c r="A127" s="736"/>
      <c r="B127" s="736"/>
      <c r="C127" s="735"/>
      <c r="D127" s="735"/>
      <c r="E127" s="735"/>
      <c r="F127" s="735"/>
      <c r="G127" s="735"/>
      <c r="H127" s="62"/>
      <c r="I127" s="62"/>
      <c r="J127" s="62"/>
      <c r="K127" s="62"/>
      <c r="L127" s="62"/>
      <c r="M127" s="62"/>
      <c r="N127" s="62"/>
      <c r="O127" s="62"/>
      <c r="P127" s="62"/>
      <c r="Q127" s="62"/>
      <c r="R127" s="62"/>
      <c r="S127" s="62"/>
      <c r="T127" s="62"/>
      <c r="U127" s="62"/>
      <c r="V127" s="62"/>
      <c r="W127" s="62"/>
      <c r="X127" s="62"/>
      <c r="Y127" s="62"/>
      <c r="Z127" s="62"/>
      <c r="AA127" s="62"/>
      <c r="AB127" s="62"/>
      <c r="AC127" s="62"/>
      <c r="AD127" s="62"/>
      <c r="AE127" s="62"/>
      <c r="AF127" s="62"/>
      <c r="AG127" s="62"/>
      <c r="AH127" s="62"/>
      <c r="AI127" s="62"/>
      <c r="AJ127" s="33"/>
    </row>
    <row r="128" spans="1:36">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c r="AC128" s="33"/>
      <c r="AD128" s="33"/>
      <c r="AE128" s="33"/>
      <c r="AF128" s="33"/>
      <c r="AG128" s="33"/>
      <c r="AH128" s="33"/>
      <c r="AI128" s="33"/>
      <c r="AJ128" s="33"/>
    </row>
  </sheetData>
  <sheetProtection algorithmName="SHA-512" hashValue="853wyXgYIzTZox3fknAAbEnd0mPWHhTRURn3R/yGXzfLPZxGR6EniXoUcblqYSZeLyc/hS9qJDZuDjhojGlSVA==" saltValue="AckYopjvBlPqjHDxKcts+w==" spinCount="100000" sheet="1" autoFilter="0"/>
  <mergeCells count="312">
    <mergeCell ref="A127:B127"/>
    <mergeCell ref="C127:G127"/>
    <mergeCell ref="A125:B125"/>
    <mergeCell ref="C125:G125"/>
    <mergeCell ref="H125:S125"/>
    <mergeCell ref="T125:AD125"/>
    <mergeCell ref="A126:B126"/>
    <mergeCell ref="C126:G126"/>
    <mergeCell ref="H126:S126"/>
    <mergeCell ref="T126:AD126"/>
    <mergeCell ref="A123:B123"/>
    <mergeCell ref="C123:G123"/>
    <mergeCell ref="H123:S123"/>
    <mergeCell ref="T123:AD123"/>
    <mergeCell ref="A124:B124"/>
    <mergeCell ref="C124:G124"/>
    <mergeCell ref="H124:S124"/>
    <mergeCell ref="T124:AD124"/>
    <mergeCell ref="A121:B121"/>
    <mergeCell ref="C121:G121"/>
    <mergeCell ref="H121:S121"/>
    <mergeCell ref="T121:AD121"/>
    <mergeCell ref="A122:B122"/>
    <mergeCell ref="C122:G122"/>
    <mergeCell ref="H122:S122"/>
    <mergeCell ref="T122:AD122"/>
    <mergeCell ref="A119:B119"/>
    <mergeCell ref="C119:G119"/>
    <mergeCell ref="H119:S119"/>
    <mergeCell ref="T119:AD119"/>
    <mergeCell ref="A120:B120"/>
    <mergeCell ref="C120:G120"/>
    <mergeCell ref="H120:S120"/>
    <mergeCell ref="T120:AD120"/>
    <mergeCell ref="A117:B117"/>
    <mergeCell ref="C117:G117"/>
    <mergeCell ref="H117:S117"/>
    <mergeCell ref="T117:AD117"/>
    <mergeCell ref="A118:B118"/>
    <mergeCell ref="C118:G118"/>
    <mergeCell ref="H118:S118"/>
    <mergeCell ref="T118:AD118"/>
    <mergeCell ref="A115:B115"/>
    <mergeCell ref="C115:G115"/>
    <mergeCell ref="H115:S115"/>
    <mergeCell ref="T115:AD115"/>
    <mergeCell ref="A116:B116"/>
    <mergeCell ref="C116:G116"/>
    <mergeCell ref="H116:S116"/>
    <mergeCell ref="T116:AD116"/>
    <mergeCell ref="A113:B113"/>
    <mergeCell ref="C113:G113"/>
    <mergeCell ref="H113:S113"/>
    <mergeCell ref="T113:AD113"/>
    <mergeCell ref="A114:B114"/>
    <mergeCell ref="C114:G114"/>
    <mergeCell ref="H114:S114"/>
    <mergeCell ref="T114:AD114"/>
    <mergeCell ref="A111:B111"/>
    <mergeCell ref="C111:G111"/>
    <mergeCell ref="H111:S111"/>
    <mergeCell ref="T111:AD111"/>
    <mergeCell ref="A112:B112"/>
    <mergeCell ref="C112:G112"/>
    <mergeCell ref="H112:S112"/>
    <mergeCell ref="T112:AD112"/>
    <mergeCell ref="A109:B109"/>
    <mergeCell ref="C109:G109"/>
    <mergeCell ref="H109:S109"/>
    <mergeCell ref="T109:AD109"/>
    <mergeCell ref="A110:B110"/>
    <mergeCell ref="C110:G110"/>
    <mergeCell ref="H110:S110"/>
    <mergeCell ref="T110:AD110"/>
    <mergeCell ref="A107:B107"/>
    <mergeCell ref="C107:G107"/>
    <mergeCell ref="H107:S107"/>
    <mergeCell ref="T107:AD107"/>
    <mergeCell ref="A108:B108"/>
    <mergeCell ref="C108:G108"/>
    <mergeCell ref="H108:S108"/>
    <mergeCell ref="T108:AD108"/>
    <mergeCell ref="A105:B105"/>
    <mergeCell ref="C105:G105"/>
    <mergeCell ref="H105:S105"/>
    <mergeCell ref="T105:AD105"/>
    <mergeCell ref="A106:B106"/>
    <mergeCell ref="C106:G106"/>
    <mergeCell ref="H106:S106"/>
    <mergeCell ref="T106:AD106"/>
    <mergeCell ref="A103:B103"/>
    <mergeCell ref="C103:G103"/>
    <mergeCell ref="H103:S103"/>
    <mergeCell ref="T103:AD103"/>
    <mergeCell ref="A104:B104"/>
    <mergeCell ref="C104:G104"/>
    <mergeCell ref="H104:S104"/>
    <mergeCell ref="T104:AD104"/>
    <mergeCell ref="A101:B101"/>
    <mergeCell ref="C101:G101"/>
    <mergeCell ref="H101:S101"/>
    <mergeCell ref="T101:AD101"/>
    <mergeCell ref="A102:B102"/>
    <mergeCell ref="C102:G102"/>
    <mergeCell ref="H102:S102"/>
    <mergeCell ref="T102:AD102"/>
    <mergeCell ref="A99:B99"/>
    <mergeCell ref="C99:G99"/>
    <mergeCell ref="H99:S99"/>
    <mergeCell ref="T99:AD99"/>
    <mergeCell ref="A100:B100"/>
    <mergeCell ref="C100:G100"/>
    <mergeCell ref="H100:S100"/>
    <mergeCell ref="T100:AD100"/>
    <mergeCell ref="A97:B97"/>
    <mergeCell ref="C97:G97"/>
    <mergeCell ref="H97:S97"/>
    <mergeCell ref="T97:AD97"/>
    <mergeCell ref="A98:B98"/>
    <mergeCell ref="C98:G98"/>
    <mergeCell ref="H98:S98"/>
    <mergeCell ref="T98:AD98"/>
    <mergeCell ref="A95:B95"/>
    <mergeCell ref="C95:G95"/>
    <mergeCell ref="H95:S95"/>
    <mergeCell ref="T95:AD95"/>
    <mergeCell ref="A96:B96"/>
    <mergeCell ref="C96:G96"/>
    <mergeCell ref="H96:S96"/>
    <mergeCell ref="T96:AD96"/>
    <mergeCell ref="A93:B93"/>
    <mergeCell ref="C93:G93"/>
    <mergeCell ref="H93:S93"/>
    <mergeCell ref="T93:AD93"/>
    <mergeCell ref="A94:B94"/>
    <mergeCell ref="C94:G94"/>
    <mergeCell ref="H94:S94"/>
    <mergeCell ref="T94:AD94"/>
    <mergeCell ref="A91:B91"/>
    <mergeCell ref="C91:G91"/>
    <mergeCell ref="H91:S91"/>
    <mergeCell ref="T91:AD91"/>
    <mergeCell ref="A92:B92"/>
    <mergeCell ref="C92:G92"/>
    <mergeCell ref="H92:S92"/>
    <mergeCell ref="T92:AD92"/>
    <mergeCell ref="A89:B89"/>
    <mergeCell ref="C89:G89"/>
    <mergeCell ref="H89:S89"/>
    <mergeCell ref="T89:AD89"/>
    <mergeCell ref="A90:B90"/>
    <mergeCell ref="C90:G90"/>
    <mergeCell ref="H90:S90"/>
    <mergeCell ref="T90:AD90"/>
    <mergeCell ref="A87:B87"/>
    <mergeCell ref="C87:G87"/>
    <mergeCell ref="H87:S87"/>
    <mergeCell ref="T87:AD87"/>
    <mergeCell ref="A88:B88"/>
    <mergeCell ref="C88:G88"/>
    <mergeCell ref="H88:S88"/>
    <mergeCell ref="T88:AD88"/>
    <mergeCell ref="A85:B85"/>
    <mergeCell ref="C85:G85"/>
    <mergeCell ref="H85:S85"/>
    <mergeCell ref="T85:AD85"/>
    <mergeCell ref="A86:B86"/>
    <mergeCell ref="C86:G86"/>
    <mergeCell ref="H86:S86"/>
    <mergeCell ref="T86:AD86"/>
    <mergeCell ref="A83:B83"/>
    <mergeCell ref="C83:G83"/>
    <mergeCell ref="H83:S83"/>
    <mergeCell ref="T83:AD83"/>
    <mergeCell ref="A84:B84"/>
    <mergeCell ref="C84:G84"/>
    <mergeCell ref="H84:S84"/>
    <mergeCell ref="T84:AD84"/>
    <mergeCell ref="AA74:AJ74"/>
    <mergeCell ref="AK75:AV75"/>
    <mergeCell ref="A75:B75"/>
    <mergeCell ref="C75:G75"/>
    <mergeCell ref="H75:K75"/>
    <mergeCell ref="L75:O75"/>
    <mergeCell ref="P75:S75"/>
    <mergeCell ref="T75:Z75"/>
    <mergeCell ref="AA75:AJ75"/>
    <mergeCell ref="A74:B74"/>
    <mergeCell ref="C74:G74"/>
    <mergeCell ref="H74:K74"/>
    <mergeCell ref="L74:O74"/>
    <mergeCell ref="P74:S74"/>
    <mergeCell ref="T74:Z74"/>
    <mergeCell ref="AE65:AJ65"/>
    <mergeCell ref="AE67:AJ67"/>
    <mergeCell ref="AE69:AJ69"/>
    <mergeCell ref="AE70:AJ70"/>
    <mergeCell ref="B59:Z59"/>
    <mergeCell ref="AA59:AI59"/>
    <mergeCell ref="A51:AG51"/>
    <mergeCell ref="AH51:AI51"/>
    <mergeCell ref="AK51:AV51"/>
    <mergeCell ref="B56:Z56"/>
    <mergeCell ref="AA56:AI56"/>
    <mergeCell ref="B57:Z57"/>
    <mergeCell ref="AA57:AI57"/>
    <mergeCell ref="B58:Z58"/>
    <mergeCell ref="AA58:AI58"/>
    <mergeCell ref="A52:Z52"/>
    <mergeCell ref="AA52:AI52"/>
    <mergeCell ref="B53:Z53"/>
    <mergeCell ref="AA53:AI53"/>
    <mergeCell ref="B54:Z54"/>
    <mergeCell ref="AA54:AI54"/>
    <mergeCell ref="B55:Z55"/>
    <mergeCell ref="AA55:AI55"/>
    <mergeCell ref="C33:E36"/>
    <mergeCell ref="F33:G33"/>
    <mergeCell ref="H33:AI33"/>
    <mergeCell ref="F34:G34"/>
    <mergeCell ref="H34:AI34"/>
    <mergeCell ref="F35:G35"/>
    <mergeCell ref="H35:AI35"/>
    <mergeCell ref="F36:G36"/>
    <mergeCell ref="H36:AI36"/>
    <mergeCell ref="F26:G26"/>
    <mergeCell ref="H26:AI26"/>
    <mergeCell ref="F27:G27"/>
    <mergeCell ref="H27:AI27"/>
    <mergeCell ref="F28:G28"/>
    <mergeCell ref="H28:AI28"/>
    <mergeCell ref="C29:E32"/>
    <mergeCell ref="F29:G29"/>
    <mergeCell ref="H29:AI29"/>
    <mergeCell ref="F30:G30"/>
    <mergeCell ref="H30:AI30"/>
    <mergeCell ref="F31:G31"/>
    <mergeCell ref="H31:AI31"/>
    <mergeCell ref="F32:G32"/>
    <mergeCell ref="H32:AI32"/>
    <mergeCell ref="AB1:AD1"/>
    <mergeCell ref="AE1:AI1"/>
    <mergeCell ref="A3:F3"/>
    <mergeCell ref="G3:AI3"/>
    <mergeCell ref="B13:AI13"/>
    <mergeCell ref="B15:AI15"/>
    <mergeCell ref="C18:AG18"/>
    <mergeCell ref="AH18:AI18"/>
    <mergeCell ref="A8:F8"/>
    <mergeCell ref="G8:AI8"/>
    <mergeCell ref="A9:F9"/>
    <mergeCell ref="G9:AI9"/>
    <mergeCell ref="A10:F10"/>
    <mergeCell ref="G10:J10"/>
    <mergeCell ref="K10:T10"/>
    <mergeCell ref="U10:X10"/>
    <mergeCell ref="Y10:AI10"/>
    <mergeCell ref="B14:AG14"/>
    <mergeCell ref="AH14:AI14"/>
    <mergeCell ref="B18:B49"/>
    <mergeCell ref="F47:G47"/>
    <mergeCell ref="H47:AI47"/>
    <mergeCell ref="F25:G25"/>
    <mergeCell ref="H25:AI25"/>
    <mergeCell ref="F48:G48"/>
    <mergeCell ref="H48:AI48"/>
    <mergeCell ref="F49:G49"/>
    <mergeCell ref="H49:AI49"/>
    <mergeCell ref="A4:F4"/>
    <mergeCell ref="G4:AI4"/>
    <mergeCell ref="A5:F7"/>
    <mergeCell ref="H5:L5"/>
    <mergeCell ref="G6:AI6"/>
    <mergeCell ref="G7:AI7"/>
    <mergeCell ref="C19:AG19"/>
    <mergeCell ref="AH19:AI19"/>
    <mergeCell ref="C20:E20"/>
    <mergeCell ref="F20:AI20"/>
    <mergeCell ref="C21:E24"/>
    <mergeCell ref="F21:G21"/>
    <mergeCell ref="H21:AI21"/>
    <mergeCell ref="F22:G22"/>
    <mergeCell ref="H22:AI22"/>
    <mergeCell ref="F23:G23"/>
    <mergeCell ref="H23:AI23"/>
    <mergeCell ref="F24:G24"/>
    <mergeCell ref="H24:AI24"/>
    <mergeCell ref="C25:E28"/>
    <mergeCell ref="C46:E49"/>
    <mergeCell ref="F46:G46"/>
    <mergeCell ref="H46:AI46"/>
    <mergeCell ref="B17:AG17"/>
    <mergeCell ref="AH17:AI17"/>
    <mergeCell ref="F41:G41"/>
    <mergeCell ref="F42:G42"/>
    <mergeCell ref="F43:G43"/>
    <mergeCell ref="F44:G44"/>
    <mergeCell ref="F45:G45"/>
    <mergeCell ref="H45:AI45"/>
    <mergeCell ref="C37:E45"/>
    <mergeCell ref="F37:G37"/>
    <mergeCell ref="F38:G38"/>
    <mergeCell ref="F39:G39"/>
    <mergeCell ref="F40:G40"/>
    <mergeCell ref="H37:AI37"/>
    <mergeCell ref="H38:AI38"/>
    <mergeCell ref="H39:AI39"/>
    <mergeCell ref="H40:AI40"/>
    <mergeCell ref="H41:AI41"/>
    <mergeCell ref="H42:AI42"/>
    <mergeCell ref="H43:AI43"/>
    <mergeCell ref="H44:AI44"/>
  </mergeCells>
  <phoneticPr fontId="14"/>
  <conditionalFormatting sqref="A13:AJ59">
    <cfRule type="expression" dxfId="0" priority="2">
      <formula>AND($C$75=0,$G$4&lt;&gt;"")</formula>
    </cfRule>
  </conditionalFormatting>
  <dataValidations count="1">
    <dataValidation imeMode="halfAlpha" allowBlank="1" showInputMessage="1" showErrorMessage="1" sqref="A10 K10" xr:uid="{F5CBE42E-FB7E-403D-83F0-7595F5207D83}"/>
  </dataValidations>
  <pageMargins left="0.62992125984251968" right="0.15748031496062992" top="0.62992125984251968" bottom="0.23622047244094491" header="0.51181102362204722" footer="0.35433070866141736"/>
  <pageSetup paperSize="9" scale="81" fitToHeight="0" orientation="portrait" r:id="rId1"/>
  <headerFooter alignWithMargins="0"/>
  <rowBreaks count="1" manualBreakCount="1">
    <brk id="36" max="35" man="1"/>
  </rowBreak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A0B7A7AC-FFD5-444C-8750-0461729265F8}">
          <x14:formula1>
            <xm:f>【参考】数式用!$BE$3:$BE$5</xm:f>
          </x14:formula1>
          <xm:sqref>AH18 F21:F49</xm:sqref>
        </x14:dataValidation>
        <x14:dataValidation type="list" allowBlank="1" showInputMessage="1" showErrorMessage="1" xr:uid="{5D53C3CF-AAF5-412D-B1CD-6715C78BCEFF}">
          <x14:formula1>
            <xm:f>【参考】数式用!$BC$3:$BC$4</xm:f>
          </x14:formula1>
          <xm:sqref>A53:A59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9A2AD-A113-4990-8922-CDFF650EE712}">
  <sheetPr codeName="Sheet1">
    <pageSetUpPr fitToPage="1"/>
  </sheetPr>
  <dimension ref="A1:J65"/>
  <sheetViews>
    <sheetView view="pageBreakPreview" topLeftCell="A18" zoomScale="60" zoomScaleNormal="80" workbookViewId="0">
      <selection activeCell="I22" sqref="I22"/>
    </sheetView>
  </sheetViews>
  <sheetFormatPr defaultColWidth="9.90625" defaultRowHeight="13"/>
  <cols>
    <col min="1" max="1" width="7.54296875" style="134" customWidth="1"/>
    <col min="2" max="2" width="19.90625" style="134" customWidth="1"/>
    <col min="3" max="3" width="37.6328125" style="134" customWidth="1"/>
    <col min="4" max="4" width="47.54296875" style="134" customWidth="1"/>
    <col min="5" max="5" width="42.54296875" style="134" customWidth="1"/>
    <col min="6" max="6" width="42.90625" style="134" customWidth="1"/>
    <col min="7" max="7" width="16.54296875" style="134" customWidth="1"/>
    <col min="8" max="8" width="44.6328125" style="134" customWidth="1"/>
    <col min="9" max="9" width="40.54296875" style="134" customWidth="1"/>
    <col min="10" max="10" width="9.90625" style="131"/>
    <col min="11" max="229" width="9.90625" style="125"/>
    <col min="230" max="230" width="8.453125" style="125" customWidth="1"/>
    <col min="231" max="231" width="14" style="125" customWidth="1"/>
    <col min="232" max="232" width="17.90625" style="125" customWidth="1"/>
    <col min="233" max="233" width="45" style="125" bestFit="1" customWidth="1"/>
    <col min="234" max="234" width="61.6328125" style="125" customWidth="1"/>
    <col min="235" max="235" width="20.54296875" style="125" customWidth="1"/>
    <col min="236" max="236" width="22.90625" style="125" customWidth="1"/>
    <col min="237" max="237" width="25.08984375" style="125" customWidth="1"/>
    <col min="238" max="485" width="9.90625" style="125"/>
    <col min="486" max="486" width="8.453125" style="125" customWidth="1"/>
    <col min="487" max="487" width="14" style="125" customWidth="1"/>
    <col min="488" max="488" width="17.90625" style="125" customWidth="1"/>
    <col min="489" max="489" width="45" style="125" bestFit="1" customWidth="1"/>
    <col min="490" max="490" width="61.6328125" style="125" customWidth="1"/>
    <col min="491" max="491" width="20.54296875" style="125" customWidth="1"/>
    <col min="492" max="492" width="22.90625" style="125" customWidth="1"/>
    <col min="493" max="493" width="25.08984375" style="125" customWidth="1"/>
    <col min="494" max="741" width="9.90625" style="125"/>
    <col min="742" max="742" width="8.453125" style="125" customWidth="1"/>
    <col min="743" max="743" width="14" style="125" customWidth="1"/>
    <col min="744" max="744" width="17.90625" style="125" customWidth="1"/>
    <col min="745" max="745" width="45" style="125" bestFit="1" customWidth="1"/>
    <col min="746" max="746" width="61.6328125" style="125" customWidth="1"/>
    <col min="747" max="747" width="20.54296875" style="125" customWidth="1"/>
    <col min="748" max="748" width="22.90625" style="125" customWidth="1"/>
    <col min="749" max="749" width="25.08984375" style="125" customWidth="1"/>
    <col min="750" max="997" width="9.90625" style="125"/>
    <col min="998" max="998" width="8.453125" style="125" customWidth="1"/>
    <col min="999" max="999" width="14" style="125" customWidth="1"/>
    <col min="1000" max="1000" width="17.90625" style="125" customWidth="1"/>
    <col min="1001" max="1001" width="45" style="125" bestFit="1" customWidth="1"/>
    <col min="1002" max="1002" width="61.6328125" style="125" customWidth="1"/>
    <col min="1003" max="1003" width="20.54296875" style="125" customWidth="1"/>
    <col min="1004" max="1004" width="22.90625" style="125" customWidth="1"/>
    <col min="1005" max="1005" width="25.08984375" style="125" customWidth="1"/>
    <col min="1006" max="1253" width="9.90625" style="125"/>
    <col min="1254" max="1254" width="8.453125" style="125" customWidth="1"/>
    <col min="1255" max="1255" width="14" style="125" customWidth="1"/>
    <col min="1256" max="1256" width="17.90625" style="125" customWidth="1"/>
    <col min="1257" max="1257" width="45" style="125" bestFit="1" customWidth="1"/>
    <col min="1258" max="1258" width="61.6328125" style="125" customWidth="1"/>
    <col min="1259" max="1259" width="20.54296875" style="125" customWidth="1"/>
    <col min="1260" max="1260" width="22.90625" style="125" customWidth="1"/>
    <col min="1261" max="1261" width="25.08984375" style="125" customWidth="1"/>
    <col min="1262" max="1509" width="9.90625" style="125"/>
    <col min="1510" max="1510" width="8.453125" style="125" customWidth="1"/>
    <col min="1511" max="1511" width="14" style="125" customWidth="1"/>
    <col min="1512" max="1512" width="17.90625" style="125" customWidth="1"/>
    <col min="1513" max="1513" width="45" style="125" bestFit="1" customWidth="1"/>
    <col min="1514" max="1514" width="61.6328125" style="125" customWidth="1"/>
    <col min="1515" max="1515" width="20.54296875" style="125" customWidth="1"/>
    <col min="1516" max="1516" width="22.90625" style="125" customWidth="1"/>
    <col min="1517" max="1517" width="25.08984375" style="125" customWidth="1"/>
    <col min="1518" max="1765" width="9.90625" style="125"/>
    <col min="1766" max="1766" width="8.453125" style="125" customWidth="1"/>
    <col min="1767" max="1767" width="14" style="125" customWidth="1"/>
    <col min="1768" max="1768" width="17.90625" style="125" customWidth="1"/>
    <col min="1769" max="1769" width="45" style="125" bestFit="1" customWidth="1"/>
    <col min="1770" max="1770" width="61.6328125" style="125" customWidth="1"/>
    <col min="1771" max="1771" width="20.54296875" style="125" customWidth="1"/>
    <col min="1772" max="1772" width="22.90625" style="125" customWidth="1"/>
    <col min="1773" max="1773" width="25.08984375" style="125" customWidth="1"/>
    <col min="1774" max="2021" width="9.90625" style="125"/>
    <col min="2022" max="2022" width="8.453125" style="125" customWidth="1"/>
    <col min="2023" max="2023" width="14" style="125" customWidth="1"/>
    <col min="2024" max="2024" width="17.90625" style="125" customWidth="1"/>
    <col min="2025" max="2025" width="45" style="125" bestFit="1" customWidth="1"/>
    <col min="2026" max="2026" width="61.6328125" style="125" customWidth="1"/>
    <col min="2027" max="2027" width="20.54296875" style="125" customWidth="1"/>
    <col min="2028" max="2028" width="22.90625" style="125" customWidth="1"/>
    <col min="2029" max="2029" width="25.08984375" style="125" customWidth="1"/>
    <col min="2030" max="2277" width="9.90625" style="125"/>
    <col min="2278" max="2278" width="8.453125" style="125" customWidth="1"/>
    <col min="2279" max="2279" width="14" style="125" customWidth="1"/>
    <col min="2280" max="2280" width="17.90625" style="125" customWidth="1"/>
    <col min="2281" max="2281" width="45" style="125" bestFit="1" customWidth="1"/>
    <col min="2282" max="2282" width="61.6328125" style="125" customWidth="1"/>
    <col min="2283" max="2283" width="20.54296875" style="125" customWidth="1"/>
    <col min="2284" max="2284" width="22.90625" style="125" customWidth="1"/>
    <col min="2285" max="2285" width="25.08984375" style="125" customWidth="1"/>
    <col min="2286" max="2533" width="9.90625" style="125"/>
    <col min="2534" max="2534" width="8.453125" style="125" customWidth="1"/>
    <col min="2535" max="2535" width="14" style="125" customWidth="1"/>
    <col min="2536" max="2536" width="17.90625" style="125" customWidth="1"/>
    <col min="2537" max="2537" width="45" style="125" bestFit="1" customWidth="1"/>
    <col min="2538" max="2538" width="61.6328125" style="125" customWidth="1"/>
    <col min="2539" max="2539" width="20.54296875" style="125" customWidth="1"/>
    <col min="2540" max="2540" width="22.90625" style="125" customWidth="1"/>
    <col min="2541" max="2541" width="25.08984375" style="125" customWidth="1"/>
    <col min="2542" max="2789" width="9.90625" style="125"/>
    <col min="2790" max="2790" width="8.453125" style="125" customWidth="1"/>
    <col min="2791" max="2791" width="14" style="125" customWidth="1"/>
    <col min="2792" max="2792" width="17.90625" style="125" customWidth="1"/>
    <col min="2793" max="2793" width="45" style="125" bestFit="1" customWidth="1"/>
    <col min="2794" max="2794" width="61.6328125" style="125" customWidth="1"/>
    <col min="2795" max="2795" width="20.54296875" style="125" customWidth="1"/>
    <col min="2796" max="2796" width="22.90625" style="125" customWidth="1"/>
    <col min="2797" max="2797" width="25.08984375" style="125" customWidth="1"/>
    <col min="2798" max="3045" width="9.90625" style="125"/>
    <col min="3046" max="3046" width="8.453125" style="125" customWidth="1"/>
    <col min="3047" max="3047" width="14" style="125" customWidth="1"/>
    <col min="3048" max="3048" width="17.90625" style="125" customWidth="1"/>
    <col min="3049" max="3049" width="45" style="125" bestFit="1" customWidth="1"/>
    <col min="3050" max="3050" width="61.6328125" style="125" customWidth="1"/>
    <col min="3051" max="3051" width="20.54296875" style="125" customWidth="1"/>
    <col min="3052" max="3052" width="22.90625" style="125" customWidth="1"/>
    <col min="3053" max="3053" width="25.08984375" style="125" customWidth="1"/>
    <col min="3054" max="3301" width="9.90625" style="125"/>
    <col min="3302" max="3302" width="8.453125" style="125" customWidth="1"/>
    <col min="3303" max="3303" width="14" style="125" customWidth="1"/>
    <col min="3304" max="3304" width="17.90625" style="125" customWidth="1"/>
    <col min="3305" max="3305" width="45" style="125" bestFit="1" customWidth="1"/>
    <col min="3306" max="3306" width="61.6328125" style="125" customWidth="1"/>
    <col min="3307" max="3307" width="20.54296875" style="125" customWidth="1"/>
    <col min="3308" max="3308" width="22.90625" style="125" customWidth="1"/>
    <col min="3309" max="3309" width="25.08984375" style="125" customWidth="1"/>
    <col min="3310" max="3557" width="9.90625" style="125"/>
    <col min="3558" max="3558" width="8.453125" style="125" customWidth="1"/>
    <col min="3559" max="3559" width="14" style="125" customWidth="1"/>
    <col min="3560" max="3560" width="17.90625" style="125" customWidth="1"/>
    <col min="3561" max="3561" width="45" style="125" bestFit="1" customWidth="1"/>
    <col min="3562" max="3562" width="61.6328125" style="125" customWidth="1"/>
    <col min="3563" max="3563" width="20.54296875" style="125" customWidth="1"/>
    <col min="3564" max="3564" width="22.90625" style="125" customWidth="1"/>
    <col min="3565" max="3565" width="25.08984375" style="125" customWidth="1"/>
    <col min="3566" max="3813" width="9.90625" style="125"/>
    <col min="3814" max="3814" width="8.453125" style="125" customWidth="1"/>
    <col min="3815" max="3815" width="14" style="125" customWidth="1"/>
    <col min="3816" max="3816" width="17.90625" style="125" customWidth="1"/>
    <col min="3817" max="3817" width="45" style="125" bestFit="1" customWidth="1"/>
    <col min="3818" max="3818" width="61.6328125" style="125" customWidth="1"/>
    <col min="3819" max="3819" width="20.54296875" style="125" customWidth="1"/>
    <col min="3820" max="3820" width="22.90625" style="125" customWidth="1"/>
    <col min="3821" max="3821" width="25.08984375" style="125" customWidth="1"/>
    <col min="3822" max="4069" width="9.90625" style="125"/>
    <col min="4070" max="4070" width="8.453125" style="125" customWidth="1"/>
    <col min="4071" max="4071" width="14" style="125" customWidth="1"/>
    <col min="4072" max="4072" width="17.90625" style="125" customWidth="1"/>
    <col min="4073" max="4073" width="45" style="125" bestFit="1" customWidth="1"/>
    <col min="4074" max="4074" width="61.6328125" style="125" customWidth="1"/>
    <col min="4075" max="4075" width="20.54296875" style="125" customWidth="1"/>
    <col min="4076" max="4076" width="22.90625" style="125" customWidth="1"/>
    <col min="4077" max="4077" width="25.08984375" style="125" customWidth="1"/>
    <col min="4078" max="4325" width="9.90625" style="125"/>
    <col min="4326" max="4326" width="8.453125" style="125" customWidth="1"/>
    <col min="4327" max="4327" width="14" style="125" customWidth="1"/>
    <col min="4328" max="4328" width="17.90625" style="125" customWidth="1"/>
    <col min="4329" max="4329" width="45" style="125" bestFit="1" customWidth="1"/>
    <col min="4330" max="4330" width="61.6328125" style="125" customWidth="1"/>
    <col min="4331" max="4331" width="20.54296875" style="125" customWidth="1"/>
    <col min="4332" max="4332" width="22.90625" style="125" customWidth="1"/>
    <col min="4333" max="4333" width="25.08984375" style="125" customWidth="1"/>
    <col min="4334" max="4581" width="9.90625" style="125"/>
    <col min="4582" max="4582" width="8.453125" style="125" customWidth="1"/>
    <col min="4583" max="4583" width="14" style="125" customWidth="1"/>
    <col min="4584" max="4584" width="17.90625" style="125" customWidth="1"/>
    <col min="4585" max="4585" width="45" style="125" bestFit="1" customWidth="1"/>
    <col min="4586" max="4586" width="61.6328125" style="125" customWidth="1"/>
    <col min="4587" max="4587" width="20.54296875" style="125" customWidth="1"/>
    <col min="4588" max="4588" width="22.90625" style="125" customWidth="1"/>
    <col min="4589" max="4589" width="25.08984375" style="125" customWidth="1"/>
    <col min="4590" max="4837" width="9.90625" style="125"/>
    <col min="4838" max="4838" width="8.453125" style="125" customWidth="1"/>
    <col min="4839" max="4839" width="14" style="125" customWidth="1"/>
    <col min="4840" max="4840" width="17.90625" style="125" customWidth="1"/>
    <col min="4841" max="4841" width="45" style="125" bestFit="1" customWidth="1"/>
    <col min="4842" max="4842" width="61.6328125" style="125" customWidth="1"/>
    <col min="4843" max="4843" width="20.54296875" style="125" customWidth="1"/>
    <col min="4844" max="4844" width="22.90625" style="125" customWidth="1"/>
    <col min="4845" max="4845" width="25.08984375" style="125" customWidth="1"/>
    <col min="4846" max="5093" width="9.90625" style="125"/>
    <col min="5094" max="5094" width="8.453125" style="125" customWidth="1"/>
    <col min="5095" max="5095" width="14" style="125" customWidth="1"/>
    <col min="5096" max="5096" width="17.90625" style="125" customWidth="1"/>
    <col min="5097" max="5097" width="45" style="125" bestFit="1" customWidth="1"/>
    <col min="5098" max="5098" width="61.6328125" style="125" customWidth="1"/>
    <col min="5099" max="5099" width="20.54296875" style="125" customWidth="1"/>
    <col min="5100" max="5100" width="22.90625" style="125" customWidth="1"/>
    <col min="5101" max="5101" width="25.08984375" style="125" customWidth="1"/>
    <col min="5102" max="5349" width="9.90625" style="125"/>
    <col min="5350" max="5350" width="8.453125" style="125" customWidth="1"/>
    <col min="5351" max="5351" width="14" style="125" customWidth="1"/>
    <col min="5352" max="5352" width="17.90625" style="125" customWidth="1"/>
    <col min="5353" max="5353" width="45" style="125" bestFit="1" customWidth="1"/>
    <col min="5354" max="5354" width="61.6328125" style="125" customWidth="1"/>
    <col min="5355" max="5355" width="20.54296875" style="125" customWidth="1"/>
    <col min="5356" max="5356" width="22.90625" style="125" customWidth="1"/>
    <col min="5357" max="5357" width="25.08984375" style="125" customWidth="1"/>
    <col min="5358" max="5605" width="9.90625" style="125"/>
    <col min="5606" max="5606" width="8.453125" style="125" customWidth="1"/>
    <col min="5607" max="5607" width="14" style="125" customWidth="1"/>
    <col min="5608" max="5608" width="17.90625" style="125" customWidth="1"/>
    <col min="5609" max="5609" width="45" style="125" bestFit="1" customWidth="1"/>
    <col min="5610" max="5610" width="61.6328125" style="125" customWidth="1"/>
    <col min="5611" max="5611" width="20.54296875" style="125" customWidth="1"/>
    <col min="5612" max="5612" width="22.90625" style="125" customWidth="1"/>
    <col min="5613" max="5613" width="25.08984375" style="125" customWidth="1"/>
    <col min="5614" max="5861" width="9.90625" style="125"/>
    <col min="5862" max="5862" width="8.453125" style="125" customWidth="1"/>
    <col min="5863" max="5863" width="14" style="125" customWidth="1"/>
    <col min="5864" max="5864" width="17.90625" style="125" customWidth="1"/>
    <col min="5865" max="5865" width="45" style="125" bestFit="1" customWidth="1"/>
    <col min="5866" max="5866" width="61.6328125" style="125" customWidth="1"/>
    <col min="5867" max="5867" width="20.54296875" style="125" customWidth="1"/>
    <col min="5868" max="5868" width="22.90625" style="125" customWidth="1"/>
    <col min="5869" max="5869" width="25.08984375" style="125" customWidth="1"/>
    <col min="5870" max="6117" width="9.90625" style="125"/>
    <col min="6118" max="6118" width="8.453125" style="125" customWidth="1"/>
    <col min="6119" max="6119" width="14" style="125" customWidth="1"/>
    <col min="6120" max="6120" width="17.90625" style="125" customWidth="1"/>
    <col min="6121" max="6121" width="45" style="125" bestFit="1" customWidth="1"/>
    <col min="6122" max="6122" width="61.6328125" style="125" customWidth="1"/>
    <col min="6123" max="6123" width="20.54296875" style="125" customWidth="1"/>
    <col min="6124" max="6124" width="22.90625" style="125" customWidth="1"/>
    <col min="6125" max="6125" width="25.08984375" style="125" customWidth="1"/>
    <col min="6126" max="6373" width="9.90625" style="125"/>
    <col min="6374" max="6374" width="8.453125" style="125" customWidth="1"/>
    <col min="6375" max="6375" width="14" style="125" customWidth="1"/>
    <col min="6376" max="6376" width="17.90625" style="125" customWidth="1"/>
    <col min="6377" max="6377" width="45" style="125" bestFit="1" customWidth="1"/>
    <col min="6378" max="6378" width="61.6328125" style="125" customWidth="1"/>
    <col min="6379" max="6379" width="20.54296875" style="125" customWidth="1"/>
    <col min="6380" max="6380" width="22.90625" style="125" customWidth="1"/>
    <col min="6381" max="6381" width="25.08984375" style="125" customWidth="1"/>
    <col min="6382" max="6629" width="9.90625" style="125"/>
    <col min="6630" max="6630" width="8.453125" style="125" customWidth="1"/>
    <col min="6631" max="6631" width="14" style="125" customWidth="1"/>
    <col min="6632" max="6632" width="17.90625" style="125" customWidth="1"/>
    <col min="6633" max="6633" width="45" style="125" bestFit="1" customWidth="1"/>
    <col min="6634" max="6634" width="61.6328125" style="125" customWidth="1"/>
    <col min="6635" max="6635" width="20.54296875" style="125" customWidth="1"/>
    <col min="6636" max="6636" width="22.90625" style="125" customWidth="1"/>
    <col min="6637" max="6637" width="25.08984375" style="125" customWidth="1"/>
    <col min="6638" max="6885" width="9.90625" style="125"/>
    <col min="6886" max="6886" width="8.453125" style="125" customWidth="1"/>
    <col min="6887" max="6887" width="14" style="125" customWidth="1"/>
    <col min="6888" max="6888" width="17.90625" style="125" customWidth="1"/>
    <col min="6889" max="6889" width="45" style="125" bestFit="1" customWidth="1"/>
    <col min="6890" max="6890" width="61.6328125" style="125" customWidth="1"/>
    <col min="6891" max="6891" width="20.54296875" style="125" customWidth="1"/>
    <col min="6892" max="6892" width="22.90625" style="125" customWidth="1"/>
    <col min="6893" max="6893" width="25.08984375" style="125" customWidth="1"/>
    <col min="6894" max="7141" width="9.90625" style="125"/>
    <col min="7142" max="7142" width="8.453125" style="125" customWidth="1"/>
    <col min="7143" max="7143" width="14" style="125" customWidth="1"/>
    <col min="7144" max="7144" width="17.90625" style="125" customWidth="1"/>
    <col min="7145" max="7145" width="45" style="125" bestFit="1" customWidth="1"/>
    <col min="7146" max="7146" width="61.6328125" style="125" customWidth="1"/>
    <col min="7147" max="7147" width="20.54296875" style="125" customWidth="1"/>
    <col min="7148" max="7148" width="22.90625" style="125" customWidth="1"/>
    <col min="7149" max="7149" width="25.08984375" style="125" customWidth="1"/>
    <col min="7150" max="7397" width="9.90625" style="125"/>
    <col min="7398" max="7398" width="8.453125" style="125" customWidth="1"/>
    <col min="7399" max="7399" width="14" style="125" customWidth="1"/>
    <col min="7400" max="7400" width="17.90625" style="125" customWidth="1"/>
    <col min="7401" max="7401" width="45" style="125" bestFit="1" customWidth="1"/>
    <col min="7402" max="7402" width="61.6328125" style="125" customWidth="1"/>
    <col min="7403" max="7403" width="20.54296875" style="125" customWidth="1"/>
    <col min="7404" max="7404" width="22.90625" style="125" customWidth="1"/>
    <col min="7405" max="7405" width="25.08984375" style="125" customWidth="1"/>
    <col min="7406" max="7653" width="9.90625" style="125"/>
    <col min="7654" max="7654" width="8.453125" style="125" customWidth="1"/>
    <col min="7655" max="7655" width="14" style="125" customWidth="1"/>
    <col min="7656" max="7656" width="17.90625" style="125" customWidth="1"/>
    <col min="7657" max="7657" width="45" style="125" bestFit="1" customWidth="1"/>
    <col min="7658" max="7658" width="61.6328125" style="125" customWidth="1"/>
    <col min="7659" max="7659" width="20.54296875" style="125" customWidth="1"/>
    <col min="7660" max="7660" width="22.90625" style="125" customWidth="1"/>
    <col min="7661" max="7661" width="25.08984375" style="125" customWidth="1"/>
    <col min="7662" max="7909" width="9.90625" style="125"/>
    <col min="7910" max="7910" width="8.453125" style="125" customWidth="1"/>
    <col min="7911" max="7911" width="14" style="125" customWidth="1"/>
    <col min="7912" max="7912" width="17.90625" style="125" customWidth="1"/>
    <col min="7913" max="7913" width="45" style="125" bestFit="1" customWidth="1"/>
    <col min="7914" max="7914" width="61.6328125" style="125" customWidth="1"/>
    <col min="7915" max="7915" width="20.54296875" style="125" customWidth="1"/>
    <col min="7916" max="7916" width="22.90625" style="125" customWidth="1"/>
    <col min="7917" max="7917" width="25.08984375" style="125" customWidth="1"/>
    <col min="7918" max="8165" width="9.90625" style="125"/>
    <col min="8166" max="8166" width="8.453125" style="125" customWidth="1"/>
    <col min="8167" max="8167" width="14" style="125" customWidth="1"/>
    <col min="8168" max="8168" width="17.90625" style="125" customWidth="1"/>
    <col min="8169" max="8169" width="45" style="125" bestFit="1" customWidth="1"/>
    <col min="8170" max="8170" width="61.6328125" style="125" customWidth="1"/>
    <col min="8171" max="8171" width="20.54296875" style="125" customWidth="1"/>
    <col min="8172" max="8172" width="22.90625" style="125" customWidth="1"/>
    <col min="8173" max="8173" width="25.08984375" style="125" customWidth="1"/>
    <col min="8174" max="8421" width="9.90625" style="125"/>
    <col min="8422" max="8422" width="8.453125" style="125" customWidth="1"/>
    <col min="8423" max="8423" width="14" style="125" customWidth="1"/>
    <col min="8424" max="8424" width="17.90625" style="125" customWidth="1"/>
    <col min="8425" max="8425" width="45" style="125" bestFit="1" customWidth="1"/>
    <col min="8426" max="8426" width="61.6328125" style="125" customWidth="1"/>
    <col min="8427" max="8427" width="20.54296875" style="125" customWidth="1"/>
    <col min="8428" max="8428" width="22.90625" style="125" customWidth="1"/>
    <col min="8429" max="8429" width="25.08984375" style="125" customWidth="1"/>
    <col min="8430" max="8677" width="9.90625" style="125"/>
    <col min="8678" max="8678" width="8.453125" style="125" customWidth="1"/>
    <col min="8679" max="8679" width="14" style="125" customWidth="1"/>
    <col min="8680" max="8680" width="17.90625" style="125" customWidth="1"/>
    <col min="8681" max="8681" width="45" style="125" bestFit="1" customWidth="1"/>
    <col min="8682" max="8682" width="61.6328125" style="125" customWidth="1"/>
    <col min="8683" max="8683" width="20.54296875" style="125" customWidth="1"/>
    <col min="8684" max="8684" width="22.90625" style="125" customWidth="1"/>
    <col min="8685" max="8685" width="25.08984375" style="125" customWidth="1"/>
    <col min="8686" max="8933" width="9.90625" style="125"/>
    <col min="8934" max="8934" width="8.453125" style="125" customWidth="1"/>
    <col min="8935" max="8935" width="14" style="125" customWidth="1"/>
    <col min="8936" max="8936" width="17.90625" style="125" customWidth="1"/>
    <col min="8937" max="8937" width="45" style="125" bestFit="1" customWidth="1"/>
    <col min="8938" max="8938" width="61.6328125" style="125" customWidth="1"/>
    <col min="8939" max="8939" width="20.54296875" style="125" customWidth="1"/>
    <col min="8940" max="8940" width="22.90625" style="125" customWidth="1"/>
    <col min="8941" max="8941" width="25.08984375" style="125" customWidth="1"/>
    <col min="8942" max="9189" width="9.90625" style="125"/>
    <col min="9190" max="9190" width="8.453125" style="125" customWidth="1"/>
    <col min="9191" max="9191" width="14" style="125" customWidth="1"/>
    <col min="9192" max="9192" width="17.90625" style="125" customWidth="1"/>
    <col min="9193" max="9193" width="45" style="125" bestFit="1" customWidth="1"/>
    <col min="9194" max="9194" width="61.6328125" style="125" customWidth="1"/>
    <col min="9195" max="9195" width="20.54296875" style="125" customWidth="1"/>
    <col min="9196" max="9196" width="22.90625" style="125" customWidth="1"/>
    <col min="9197" max="9197" width="25.08984375" style="125" customWidth="1"/>
    <col min="9198" max="9445" width="9.90625" style="125"/>
    <col min="9446" max="9446" width="8.453125" style="125" customWidth="1"/>
    <col min="9447" max="9447" width="14" style="125" customWidth="1"/>
    <col min="9448" max="9448" width="17.90625" style="125" customWidth="1"/>
    <col min="9449" max="9449" width="45" style="125" bestFit="1" customWidth="1"/>
    <col min="9450" max="9450" width="61.6328125" style="125" customWidth="1"/>
    <col min="9451" max="9451" width="20.54296875" style="125" customWidth="1"/>
    <col min="9452" max="9452" width="22.90625" style="125" customWidth="1"/>
    <col min="9453" max="9453" width="25.08984375" style="125" customWidth="1"/>
    <col min="9454" max="9701" width="9.90625" style="125"/>
    <col min="9702" max="9702" width="8.453125" style="125" customWidth="1"/>
    <col min="9703" max="9703" width="14" style="125" customWidth="1"/>
    <col min="9704" max="9704" width="17.90625" style="125" customWidth="1"/>
    <col min="9705" max="9705" width="45" style="125" bestFit="1" customWidth="1"/>
    <col min="9706" max="9706" width="61.6328125" style="125" customWidth="1"/>
    <col min="9707" max="9707" width="20.54296875" style="125" customWidth="1"/>
    <col min="9708" max="9708" width="22.90625" style="125" customWidth="1"/>
    <col min="9709" max="9709" width="25.08984375" style="125" customWidth="1"/>
    <col min="9710" max="9957" width="9.90625" style="125"/>
    <col min="9958" max="9958" width="8.453125" style="125" customWidth="1"/>
    <col min="9959" max="9959" width="14" style="125" customWidth="1"/>
    <col min="9960" max="9960" width="17.90625" style="125" customWidth="1"/>
    <col min="9961" max="9961" width="45" style="125" bestFit="1" customWidth="1"/>
    <col min="9962" max="9962" width="61.6328125" style="125" customWidth="1"/>
    <col min="9963" max="9963" width="20.54296875" style="125" customWidth="1"/>
    <col min="9964" max="9964" width="22.90625" style="125" customWidth="1"/>
    <col min="9965" max="9965" width="25.08984375" style="125" customWidth="1"/>
    <col min="9966" max="10213" width="9.90625" style="125"/>
    <col min="10214" max="10214" width="8.453125" style="125" customWidth="1"/>
    <col min="10215" max="10215" width="14" style="125" customWidth="1"/>
    <col min="10216" max="10216" width="17.90625" style="125" customWidth="1"/>
    <col min="10217" max="10217" width="45" style="125" bestFit="1" customWidth="1"/>
    <col min="10218" max="10218" width="61.6328125" style="125" customWidth="1"/>
    <col min="10219" max="10219" width="20.54296875" style="125" customWidth="1"/>
    <col min="10220" max="10220" width="22.90625" style="125" customWidth="1"/>
    <col min="10221" max="10221" width="25.08984375" style="125" customWidth="1"/>
    <col min="10222" max="10469" width="9.90625" style="125"/>
    <col min="10470" max="10470" width="8.453125" style="125" customWidth="1"/>
    <col min="10471" max="10471" width="14" style="125" customWidth="1"/>
    <col min="10472" max="10472" width="17.90625" style="125" customWidth="1"/>
    <col min="10473" max="10473" width="45" style="125" bestFit="1" customWidth="1"/>
    <col min="10474" max="10474" width="61.6328125" style="125" customWidth="1"/>
    <col min="10475" max="10475" width="20.54296875" style="125" customWidth="1"/>
    <col min="10476" max="10476" width="22.90625" style="125" customWidth="1"/>
    <col min="10477" max="10477" width="25.08984375" style="125" customWidth="1"/>
    <col min="10478" max="10725" width="9.90625" style="125"/>
    <col min="10726" max="10726" width="8.453125" style="125" customWidth="1"/>
    <col min="10727" max="10727" width="14" style="125" customWidth="1"/>
    <col min="10728" max="10728" width="17.90625" style="125" customWidth="1"/>
    <col min="10729" max="10729" width="45" style="125" bestFit="1" customWidth="1"/>
    <col min="10730" max="10730" width="61.6328125" style="125" customWidth="1"/>
    <col min="10731" max="10731" width="20.54296875" style="125" customWidth="1"/>
    <col min="10732" max="10732" width="22.90625" style="125" customWidth="1"/>
    <col min="10733" max="10733" width="25.08984375" style="125" customWidth="1"/>
    <col min="10734" max="10981" width="9.90625" style="125"/>
    <col min="10982" max="10982" width="8.453125" style="125" customWidth="1"/>
    <col min="10983" max="10983" width="14" style="125" customWidth="1"/>
    <col min="10984" max="10984" width="17.90625" style="125" customWidth="1"/>
    <col min="10985" max="10985" width="45" style="125" bestFit="1" customWidth="1"/>
    <col min="10986" max="10986" width="61.6328125" style="125" customWidth="1"/>
    <col min="10987" max="10987" width="20.54296875" style="125" customWidth="1"/>
    <col min="10988" max="10988" width="22.90625" style="125" customWidth="1"/>
    <col min="10989" max="10989" width="25.08984375" style="125" customWidth="1"/>
    <col min="10990" max="11237" width="9.90625" style="125"/>
    <col min="11238" max="11238" width="8.453125" style="125" customWidth="1"/>
    <col min="11239" max="11239" width="14" style="125" customWidth="1"/>
    <col min="11240" max="11240" width="17.90625" style="125" customWidth="1"/>
    <col min="11241" max="11241" width="45" style="125" bestFit="1" customWidth="1"/>
    <col min="11242" max="11242" width="61.6328125" style="125" customWidth="1"/>
    <col min="11243" max="11243" width="20.54296875" style="125" customWidth="1"/>
    <col min="11244" max="11244" width="22.90625" style="125" customWidth="1"/>
    <col min="11245" max="11245" width="25.08984375" style="125" customWidth="1"/>
    <col min="11246" max="11493" width="9.90625" style="125"/>
    <col min="11494" max="11494" width="8.453125" style="125" customWidth="1"/>
    <col min="11495" max="11495" width="14" style="125" customWidth="1"/>
    <col min="11496" max="11496" width="17.90625" style="125" customWidth="1"/>
    <col min="11497" max="11497" width="45" style="125" bestFit="1" customWidth="1"/>
    <col min="11498" max="11498" width="61.6328125" style="125" customWidth="1"/>
    <col min="11499" max="11499" width="20.54296875" style="125" customWidth="1"/>
    <col min="11500" max="11500" width="22.90625" style="125" customWidth="1"/>
    <col min="11501" max="11501" width="25.08984375" style="125" customWidth="1"/>
    <col min="11502" max="11749" width="9.90625" style="125"/>
    <col min="11750" max="11750" width="8.453125" style="125" customWidth="1"/>
    <col min="11751" max="11751" width="14" style="125" customWidth="1"/>
    <col min="11752" max="11752" width="17.90625" style="125" customWidth="1"/>
    <col min="11753" max="11753" width="45" style="125" bestFit="1" customWidth="1"/>
    <col min="11754" max="11754" width="61.6328125" style="125" customWidth="1"/>
    <col min="11755" max="11755" width="20.54296875" style="125" customWidth="1"/>
    <col min="11756" max="11756" width="22.90625" style="125" customWidth="1"/>
    <col min="11757" max="11757" width="25.08984375" style="125" customWidth="1"/>
    <col min="11758" max="12005" width="9.90625" style="125"/>
    <col min="12006" max="12006" width="8.453125" style="125" customWidth="1"/>
    <col min="12007" max="12007" width="14" style="125" customWidth="1"/>
    <col min="12008" max="12008" width="17.90625" style="125" customWidth="1"/>
    <col min="12009" max="12009" width="45" style="125" bestFit="1" customWidth="1"/>
    <col min="12010" max="12010" width="61.6328125" style="125" customWidth="1"/>
    <col min="12011" max="12011" width="20.54296875" style="125" customWidth="1"/>
    <col min="12012" max="12012" width="22.90625" style="125" customWidth="1"/>
    <col min="12013" max="12013" width="25.08984375" style="125" customWidth="1"/>
    <col min="12014" max="12261" width="9.90625" style="125"/>
    <col min="12262" max="12262" width="8.453125" style="125" customWidth="1"/>
    <col min="12263" max="12263" width="14" style="125" customWidth="1"/>
    <col min="12264" max="12264" width="17.90625" style="125" customWidth="1"/>
    <col min="12265" max="12265" width="45" style="125" bestFit="1" customWidth="1"/>
    <col min="12266" max="12266" width="61.6328125" style="125" customWidth="1"/>
    <col min="12267" max="12267" width="20.54296875" style="125" customWidth="1"/>
    <col min="12268" max="12268" width="22.90625" style="125" customWidth="1"/>
    <col min="12269" max="12269" width="25.08984375" style="125" customWidth="1"/>
    <col min="12270" max="12517" width="9.90625" style="125"/>
    <col min="12518" max="12518" width="8.453125" style="125" customWidth="1"/>
    <col min="12519" max="12519" width="14" style="125" customWidth="1"/>
    <col min="12520" max="12520" width="17.90625" style="125" customWidth="1"/>
    <col min="12521" max="12521" width="45" style="125" bestFit="1" customWidth="1"/>
    <col min="12522" max="12522" width="61.6328125" style="125" customWidth="1"/>
    <col min="12523" max="12523" width="20.54296875" style="125" customWidth="1"/>
    <col min="12524" max="12524" width="22.90625" style="125" customWidth="1"/>
    <col min="12525" max="12525" width="25.08984375" style="125" customWidth="1"/>
    <col min="12526" max="12773" width="9.90625" style="125"/>
    <col min="12774" max="12774" width="8.453125" style="125" customWidth="1"/>
    <col min="12775" max="12775" width="14" style="125" customWidth="1"/>
    <col min="12776" max="12776" width="17.90625" style="125" customWidth="1"/>
    <col min="12777" max="12777" width="45" style="125" bestFit="1" customWidth="1"/>
    <col min="12778" max="12778" width="61.6328125" style="125" customWidth="1"/>
    <col min="12779" max="12779" width="20.54296875" style="125" customWidth="1"/>
    <col min="12780" max="12780" width="22.90625" style="125" customWidth="1"/>
    <col min="12781" max="12781" width="25.08984375" style="125" customWidth="1"/>
    <col min="12782" max="13029" width="9.90625" style="125"/>
    <col min="13030" max="13030" width="8.453125" style="125" customWidth="1"/>
    <col min="13031" max="13031" width="14" style="125" customWidth="1"/>
    <col min="13032" max="13032" width="17.90625" style="125" customWidth="1"/>
    <col min="13033" max="13033" width="45" style="125" bestFit="1" customWidth="1"/>
    <col min="13034" max="13034" width="61.6328125" style="125" customWidth="1"/>
    <col min="13035" max="13035" width="20.54296875" style="125" customWidth="1"/>
    <col min="13036" max="13036" width="22.90625" style="125" customWidth="1"/>
    <col min="13037" max="13037" width="25.08984375" style="125" customWidth="1"/>
    <col min="13038" max="13285" width="9.90625" style="125"/>
    <col min="13286" max="13286" width="8.453125" style="125" customWidth="1"/>
    <col min="13287" max="13287" width="14" style="125" customWidth="1"/>
    <col min="13288" max="13288" width="17.90625" style="125" customWidth="1"/>
    <col min="13289" max="13289" width="45" style="125" bestFit="1" customWidth="1"/>
    <col min="13290" max="13290" width="61.6328125" style="125" customWidth="1"/>
    <col min="13291" max="13291" width="20.54296875" style="125" customWidth="1"/>
    <col min="13292" max="13292" width="22.90625" style="125" customWidth="1"/>
    <col min="13293" max="13293" width="25.08984375" style="125" customWidth="1"/>
    <col min="13294" max="13541" width="9.90625" style="125"/>
    <col min="13542" max="13542" width="8.453125" style="125" customWidth="1"/>
    <col min="13543" max="13543" width="14" style="125" customWidth="1"/>
    <col min="13544" max="13544" width="17.90625" style="125" customWidth="1"/>
    <col min="13545" max="13545" width="45" style="125" bestFit="1" customWidth="1"/>
    <col min="13546" max="13546" width="61.6328125" style="125" customWidth="1"/>
    <col min="13547" max="13547" width="20.54296875" style="125" customWidth="1"/>
    <col min="13548" max="13548" width="22.90625" style="125" customWidth="1"/>
    <col min="13549" max="13549" width="25.08984375" style="125" customWidth="1"/>
    <col min="13550" max="13797" width="9.90625" style="125"/>
    <col min="13798" max="13798" width="8.453125" style="125" customWidth="1"/>
    <col min="13799" max="13799" width="14" style="125" customWidth="1"/>
    <col min="13800" max="13800" width="17.90625" style="125" customWidth="1"/>
    <col min="13801" max="13801" width="45" style="125" bestFit="1" customWidth="1"/>
    <col min="13802" max="13802" width="61.6328125" style="125" customWidth="1"/>
    <col min="13803" max="13803" width="20.54296875" style="125" customWidth="1"/>
    <col min="13804" max="13804" width="22.90625" style="125" customWidth="1"/>
    <col min="13805" max="13805" width="25.08984375" style="125" customWidth="1"/>
    <col min="13806" max="14053" width="9.90625" style="125"/>
    <col min="14054" max="14054" width="8.453125" style="125" customWidth="1"/>
    <col min="14055" max="14055" width="14" style="125" customWidth="1"/>
    <col min="14056" max="14056" width="17.90625" style="125" customWidth="1"/>
    <col min="14057" max="14057" width="45" style="125" bestFit="1" customWidth="1"/>
    <col min="14058" max="14058" width="61.6328125" style="125" customWidth="1"/>
    <col min="14059" max="14059" width="20.54296875" style="125" customWidth="1"/>
    <col min="14060" max="14060" width="22.90625" style="125" customWidth="1"/>
    <col min="14061" max="14061" width="25.08984375" style="125" customWidth="1"/>
    <col min="14062" max="14309" width="9.90625" style="125"/>
    <col min="14310" max="14310" width="8.453125" style="125" customWidth="1"/>
    <col min="14311" max="14311" width="14" style="125" customWidth="1"/>
    <col min="14312" max="14312" width="17.90625" style="125" customWidth="1"/>
    <col min="14313" max="14313" width="45" style="125" bestFit="1" customWidth="1"/>
    <col min="14314" max="14314" width="61.6328125" style="125" customWidth="1"/>
    <col min="14315" max="14315" width="20.54296875" style="125" customWidth="1"/>
    <col min="14316" max="14316" width="22.90625" style="125" customWidth="1"/>
    <col min="14317" max="14317" width="25.08984375" style="125" customWidth="1"/>
    <col min="14318" max="14565" width="9.90625" style="125"/>
    <col min="14566" max="14566" width="8.453125" style="125" customWidth="1"/>
    <col min="14567" max="14567" width="14" style="125" customWidth="1"/>
    <col min="14568" max="14568" width="17.90625" style="125" customWidth="1"/>
    <col min="14569" max="14569" width="45" style="125" bestFit="1" customWidth="1"/>
    <col min="14570" max="14570" width="61.6328125" style="125" customWidth="1"/>
    <col min="14571" max="14571" width="20.54296875" style="125" customWidth="1"/>
    <col min="14572" max="14572" width="22.90625" style="125" customWidth="1"/>
    <col min="14573" max="14573" width="25.08984375" style="125" customWidth="1"/>
    <col min="14574" max="14821" width="9.90625" style="125"/>
    <col min="14822" max="14822" width="8.453125" style="125" customWidth="1"/>
    <col min="14823" max="14823" width="14" style="125" customWidth="1"/>
    <col min="14824" max="14824" width="17.90625" style="125" customWidth="1"/>
    <col min="14825" max="14825" width="45" style="125" bestFit="1" customWidth="1"/>
    <col min="14826" max="14826" width="61.6328125" style="125" customWidth="1"/>
    <col min="14827" max="14827" width="20.54296875" style="125" customWidth="1"/>
    <col min="14828" max="14828" width="22.90625" style="125" customWidth="1"/>
    <col min="14829" max="14829" width="25.08984375" style="125" customWidth="1"/>
    <col min="14830" max="15077" width="9.90625" style="125"/>
    <col min="15078" max="15078" width="8.453125" style="125" customWidth="1"/>
    <col min="15079" max="15079" width="14" style="125" customWidth="1"/>
    <col min="15080" max="15080" width="17.90625" style="125" customWidth="1"/>
    <col min="15081" max="15081" width="45" style="125" bestFit="1" customWidth="1"/>
    <col min="15082" max="15082" width="61.6328125" style="125" customWidth="1"/>
    <col min="15083" max="15083" width="20.54296875" style="125" customWidth="1"/>
    <col min="15084" max="15084" width="22.90625" style="125" customWidth="1"/>
    <col min="15085" max="15085" width="25.08984375" style="125" customWidth="1"/>
    <col min="15086" max="15333" width="9.90625" style="125"/>
    <col min="15334" max="15334" width="8.453125" style="125" customWidth="1"/>
    <col min="15335" max="15335" width="14" style="125" customWidth="1"/>
    <col min="15336" max="15336" width="17.90625" style="125" customWidth="1"/>
    <col min="15337" max="15337" width="45" style="125" bestFit="1" customWidth="1"/>
    <col min="15338" max="15338" width="61.6328125" style="125" customWidth="1"/>
    <col min="15339" max="15339" width="20.54296875" style="125" customWidth="1"/>
    <col min="15340" max="15340" width="22.90625" style="125" customWidth="1"/>
    <col min="15341" max="15341" width="25.08984375" style="125" customWidth="1"/>
    <col min="15342" max="15589" width="9.90625" style="125"/>
    <col min="15590" max="15590" width="8.453125" style="125" customWidth="1"/>
    <col min="15591" max="15591" width="14" style="125" customWidth="1"/>
    <col min="15592" max="15592" width="17.90625" style="125" customWidth="1"/>
    <col min="15593" max="15593" width="45" style="125" bestFit="1" customWidth="1"/>
    <col min="15594" max="15594" width="61.6328125" style="125" customWidth="1"/>
    <col min="15595" max="15595" width="20.54296875" style="125" customWidth="1"/>
    <col min="15596" max="15596" width="22.90625" style="125" customWidth="1"/>
    <col min="15597" max="15597" width="25.08984375" style="125" customWidth="1"/>
    <col min="15598" max="15845" width="9.90625" style="125"/>
    <col min="15846" max="15846" width="8.453125" style="125" customWidth="1"/>
    <col min="15847" max="15847" width="14" style="125" customWidth="1"/>
    <col min="15848" max="15848" width="17.90625" style="125" customWidth="1"/>
    <col min="15849" max="15849" width="45" style="125" bestFit="1" customWidth="1"/>
    <col min="15850" max="15850" width="61.6328125" style="125" customWidth="1"/>
    <col min="15851" max="15851" width="20.54296875" style="125" customWidth="1"/>
    <col min="15852" max="15852" width="22.90625" style="125" customWidth="1"/>
    <col min="15853" max="15853" width="25.08984375" style="125" customWidth="1"/>
    <col min="15854" max="16101" width="9.90625" style="125"/>
    <col min="16102" max="16102" width="8.453125" style="125" customWidth="1"/>
    <col min="16103" max="16103" width="14" style="125" customWidth="1"/>
    <col min="16104" max="16104" width="17.90625" style="125" customWidth="1"/>
    <col min="16105" max="16105" width="45" style="125" bestFit="1" customWidth="1"/>
    <col min="16106" max="16106" width="61.6328125" style="125" customWidth="1"/>
    <col min="16107" max="16107" width="20.54296875" style="125" customWidth="1"/>
    <col min="16108" max="16108" width="22.90625" style="125" customWidth="1"/>
    <col min="16109" max="16109" width="25.08984375" style="125" customWidth="1"/>
    <col min="16110" max="16384" width="9.90625" style="125"/>
  </cols>
  <sheetData>
    <row r="1" spans="1:10" s="454" customFormat="1" ht="40.25" customHeight="1">
      <c r="A1" s="138" t="s">
        <v>2449</v>
      </c>
      <c r="B1" s="453"/>
      <c r="C1" s="135"/>
      <c r="D1" s="135"/>
      <c r="E1" s="135"/>
      <c r="F1" s="135"/>
      <c r="G1" s="135"/>
      <c r="H1" s="135"/>
      <c r="I1" s="135"/>
      <c r="J1" s="135"/>
    </row>
    <row r="2" spans="1:10" s="136" customFormat="1" ht="20" customHeight="1">
      <c r="A2" s="138"/>
      <c r="B2" s="137"/>
      <c r="C2" s="135"/>
      <c r="D2" s="135"/>
      <c r="E2" s="135"/>
      <c r="F2" s="135"/>
      <c r="G2" s="135"/>
      <c r="H2" s="135"/>
      <c r="I2" s="135"/>
      <c r="J2" s="135"/>
    </row>
    <row r="3" spans="1:10" s="455" customFormat="1" ht="39.65" customHeight="1">
      <c r="A3" s="135"/>
      <c r="B3" s="875" t="s">
        <v>2450</v>
      </c>
      <c r="C3" s="875"/>
      <c r="D3" s="875"/>
      <c r="E3" s="875"/>
      <c r="F3" s="875"/>
      <c r="G3" s="875"/>
      <c r="H3" s="875"/>
      <c r="I3" s="875"/>
      <c r="J3" s="135"/>
    </row>
    <row r="4" spans="1:10" s="136" customFormat="1" ht="25.25" customHeight="1">
      <c r="A4" s="135"/>
      <c r="B4" s="872" t="s">
        <v>2460</v>
      </c>
      <c r="C4" s="873"/>
      <c r="D4" s="873"/>
      <c r="E4" s="873"/>
      <c r="F4" s="873"/>
      <c r="G4" s="873"/>
      <c r="H4" s="873"/>
      <c r="I4" s="874"/>
      <c r="J4" s="135"/>
    </row>
    <row r="5" spans="1:10" s="136" customFormat="1" ht="25.25" customHeight="1">
      <c r="A5" s="135"/>
      <c r="B5" s="456" t="s">
        <v>2451</v>
      </c>
      <c r="C5" s="872" t="s">
        <v>2454</v>
      </c>
      <c r="D5" s="873"/>
      <c r="E5" s="873"/>
      <c r="F5" s="873"/>
      <c r="G5" s="873"/>
      <c r="H5" s="873"/>
      <c r="I5" s="874"/>
      <c r="J5" s="135"/>
    </row>
    <row r="6" spans="1:10" s="136" customFormat="1" ht="25.25" customHeight="1">
      <c r="A6" s="135"/>
      <c r="B6" s="456" t="s">
        <v>2452</v>
      </c>
      <c r="C6" s="872" t="s">
        <v>2461</v>
      </c>
      <c r="D6" s="873"/>
      <c r="E6" s="873"/>
      <c r="F6" s="873"/>
      <c r="G6" s="873"/>
      <c r="H6" s="873"/>
      <c r="I6" s="874"/>
      <c r="J6" s="135"/>
    </row>
    <row r="7" spans="1:10" s="136" customFormat="1" ht="25.25" customHeight="1">
      <c r="A7" s="135"/>
      <c r="B7" s="456" t="s">
        <v>2453</v>
      </c>
      <c r="C7" s="872" t="s">
        <v>2462</v>
      </c>
      <c r="D7" s="873"/>
      <c r="E7" s="873"/>
      <c r="F7" s="873"/>
      <c r="G7" s="873"/>
      <c r="H7" s="873"/>
      <c r="I7" s="874"/>
      <c r="J7" s="135"/>
    </row>
    <row r="8" spans="1:10" s="136" customFormat="1" ht="25.25" customHeight="1">
      <c r="A8" s="135"/>
      <c r="B8" s="457"/>
      <c r="C8" s="135"/>
      <c r="D8" s="458"/>
      <c r="E8" s="458"/>
      <c r="F8" s="458"/>
      <c r="G8" s="458"/>
      <c r="H8" s="458"/>
      <c r="I8" s="458"/>
      <c r="J8" s="135"/>
    </row>
    <row r="9" spans="1:10" s="136" customFormat="1" ht="36" customHeight="1">
      <c r="A9" s="135"/>
      <c r="B9" s="875" t="s">
        <v>2463</v>
      </c>
      <c r="C9" s="875"/>
      <c r="D9" s="875"/>
      <c r="E9" s="875"/>
      <c r="F9" s="875"/>
      <c r="G9" s="875"/>
      <c r="H9" s="875"/>
      <c r="I9" s="875"/>
      <c r="J9" s="135"/>
    </row>
    <row r="10" spans="1:10" s="136" customFormat="1" ht="25.25" customHeight="1">
      <c r="A10" s="135"/>
      <c r="B10" s="872" t="s">
        <v>2464</v>
      </c>
      <c r="C10" s="873"/>
      <c r="D10" s="873"/>
      <c r="E10" s="873"/>
      <c r="F10" s="873"/>
      <c r="G10" s="873"/>
      <c r="H10" s="873"/>
      <c r="I10" s="874"/>
      <c r="J10" s="135"/>
    </row>
    <row r="11" spans="1:10" s="136" customFormat="1" ht="56.4" customHeight="1">
      <c r="A11" s="135"/>
      <c r="B11" s="876" t="s">
        <v>2455</v>
      </c>
      <c r="C11" s="869" t="s">
        <v>2465</v>
      </c>
      <c r="D11" s="870"/>
      <c r="E11" s="870"/>
      <c r="F11" s="870"/>
      <c r="G11" s="870"/>
      <c r="H11" s="870"/>
      <c r="I11" s="871"/>
      <c r="J11" s="135"/>
    </row>
    <row r="12" spans="1:10" s="136" customFormat="1" ht="54.65" customHeight="1">
      <c r="A12" s="135"/>
      <c r="B12" s="876"/>
      <c r="C12" s="877" t="s">
        <v>2466</v>
      </c>
      <c r="D12" s="456" t="s">
        <v>2457</v>
      </c>
      <c r="E12" s="869" t="s">
        <v>2459</v>
      </c>
      <c r="F12" s="870"/>
      <c r="G12" s="870"/>
      <c r="H12" s="870"/>
      <c r="I12" s="871"/>
      <c r="J12" s="462"/>
    </row>
    <row r="13" spans="1:10" s="136" customFormat="1" ht="32.4" customHeight="1">
      <c r="A13" s="135"/>
      <c r="B13" s="876"/>
      <c r="C13" s="878"/>
      <c r="D13" s="456" t="s">
        <v>2458</v>
      </c>
      <c r="E13" s="869" t="s">
        <v>106</v>
      </c>
      <c r="F13" s="870"/>
      <c r="G13" s="870"/>
      <c r="H13" s="870"/>
      <c r="I13" s="871"/>
      <c r="J13" s="462"/>
    </row>
    <row r="14" spans="1:10" s="136" customFormat="1" ht="25.25" customHeight="1">
      <c r="A14" s="135"/>
      <c r="B14" s="456" t="s">
        <v>2456</v>
      </c>
      <c r="C14" s="872" t="s">
        <v>2467</v>
      </c>
      <c r="D14" s="873"/>
      <c r="E14" s="873"/>
      <c r="F14" s="873"/>
      <c r="G14" s="873"/>
      <c r="H14" s="873"/>
      <c r="I14" s="874"/>
      <c r="J14" s="135"/>
    </row>
    <row r="15" spans="1:10" s="136" customFormat="1" ht="25.25" customHeight="1">
      <c r="A15" s="135"/>
      <c r="B15" s="135"/>
      <c r="C15" s="135"/>
      <c r="D15" s="135"/>
      <c r="E15" s="135"/>
      <c r="F15" s="135"/>
      <c r="G15" s="135"/>
      <c r="H15" s="135"/>
      <c r="I15" s="135"/>
      <c r="J15" s="135"/>
    </row>
    <row r="16" spans="1:10" ht="15.75" customHeight="1">
      <c r="A16" s="33"/>
      <c r="B16" s="33"/>
      <c r="C16" s="33"/>
      <c r="D16" s="33"/>
      <c r="E16" s="33"/>
      <c r="F16" s="33"/>
      <c r="G16" s="33"/>
      <c r="H16" s="33"/>
      <c r="I16" s="33"/>
      <c r="J16" s="33"/>
    </row>
    <row r="17" spans="1:10" ht="40.25" customHeight="1">
      <c r="A17" s="121" t="s">
        <v>107</v>
      </c>
      <c r="B17" s="122"/>
      <c r="C17" s="122"/>
      <c r="D17" s="122"/>
      <c r="E17" s="122"/>
      <c r="F17" s="122"/>
      <c r="G17" s="122"/>
      <c r="H17" s="122"/>
      <c r="I17" s="122"/>
      <c r="J17" s="463"/>
    </row>
    <row r="18" spans="1:10" ht="20" customHeight="1">
      <c r="A18" s="123"/>
      <c r="B18" s="124"/>
      <c r="C18" s="124"/>
      <c r="D18" s="124"/>
      <c r="E18" s="124"/>
      <c r="F18" s="124"/>
      <c r="G18" s="124"/>
      <c r="H18" s="124"/>
      <c r="I18" s="124"/>
    </row>
    <row r="19" spans="1:10" ht="40.25" customHeight="1">
      <c r="A19" s="127" t="s">
        <v>2468</v>
      </c>
      <c r="B19" s="124"/>
      <c r="C19" s="128"/>
      <c r="D19" s="128"/>
      <c r="E19" s="124"/>
      <c r="F19" s="124"/>
      <c r="G19" s="124"/>
      <c r="H19" s="124"/>
      <c r="I19" s="124"/>
    </row>
    <row r="20" spans="1:10" ht="47">
      <c r="A20" s="865" t="s">
        <v>115</v>
      </c>
      <c r="B20" s="866"/>
      <c r="C20" s="129" t="s">
        <v>108</v>
      </c>
      <c r="D20" s="130" t="s">
        <v>116</v>
      </c>
      <c r="E20" s="130" t="s">
        <v>117</v>
      </c>
      <c r="F20" s="130" t="s">
        <v>118</v>
      </c>
      <c r="G20" s="131"/>
      <c r="H20" s="131"/>
      <c r="I20" s="131"/>
    </row>
    <row r="21" spans="1:10" ht="94">
      <c r="A21" s="867" t="s">
        <v>2469</v>
      </c>
      <c r="B21" s="866"/>
      <c r="C21" s="132" t="s">
        <v>109</v>
      </c>
      <c r="D21" s="132" t="s">
        <v>2473</v>
      </c>
      <c r="E21" s="132" t="s">
        <v>119</v>
      </c>
      <c r="F21" s="132" t="s">
        <v>120</v>
      </c>
      <c r="G21" s="131"/>
      <c r="H21" s="131"/>
      <c r="I21" s="131"/>
    </row>
    <row r="22" spans="1:10" ht="81.5">
      <c r="A22" s="867" t="s">
        <v>2470</v>
      </c>
      <c r="B22" s="866"/>
      <c r="C22" s="132" t="s">
        <v>110</v>
      </c>
      <c r="D22" s="132" t="s">
        <v>2474</v>
      </c>
      <c r="E22" s="132" t="s">
        <v>121</v>
      </c>
      <c r="F22" s="133" t="s">
        <v>122</v>
      </c>
      <c r="G22" s="124"/>
      <c r="H22" s="124"/>
      <c r="I22" s="124"/>
    </row>
    <row r="23" spans="1:10" ht="81.5">
      <c r="A23" s="867" t="s">
        <v>2471</v>
      </c>
      <c r="B23" s="866"/>
      <c r="C23" s="132" t="s">
        <v>111</v>
      </c>
      <c r="D23" s="132" t="s">
        <v>2472</v>
      </c>
      <c r="E23" s="132" t="s">
        <v>123</v>
      </c>
      <c r="F23" s="133" t="s">
        <v>124</v>
      </c>
      <c r="G23" s="124"/>
      <c r="H23" s="124"/>
      <c r="I23" s="124"/>
    </row>
    <row r="24" spans="1:10">
      <c r="A24" s="124"/>
      <c r="B24" s="124"/>
      <c r="C24" s="124"/>
      <c r="D24" s="124"/>
      <c r="E24" s="124"/>
      <c r="F24" s="124"/>
      <c r="G24" s="124"/>
      <c r="H24" s="124"/>
      <c r="I24" s="124"/>
    </row>
    <row r="25" spans="1:10" ht="23.5">
      <c r="A25" s="868" t="s">
        <v>112</v>
      </c>
      <c r="B25" s="868"/>
      <c r="C25" s="868"/>
      <c r="D25" s="868"/>
      <c r="E25" s="868"/>
      <c r="F25" s="868"/>
      <c r="G25" s="868"/>
      <c r="H25" s="868"/>
      <c r="I25" s="868"/>
    </row>
    <row r="26" spans="1:10" ht="23.5">
      <c r="A26" s="126" t="s">
        <v>113</v>
      </c>
      <c r="B26" s="126"/>
      <c r="C26" s="126"/>
      <c r="D26" s="126"/>
      <c r="E26" s="126"/>
      <c r="F26" s="126"/>
      <c r="G26" s="126"/>
      <c r="H26" s="126"/>
      <c r="I26" s="126"/>
    </row>
    <row r="27" spans="1:10" ht="23.5">
      <c r="A27" s="862" t="s">
        <v>114</v>
      </c>
      <c r="B27" s="863"/>
      <c r="C27" s="863"/>
      <c r="D27" s="863"/>
      <c r="E27" s="863"/>
      <c r="F27" s="863"/>
      <c r="G27" s="863"/>
      <c r="H27" s="863"/>
      <c r="I27" s="864"/>
    </row>
    <row r="28" spans="1:10">
      <c r="A28" s="124"/>
      <c r="B28" s="124"/>
      <c r="C28" s="124"/>
      <c r="D28" s="124"/>
      <c r="E28" s="124"/>
      <c r="F28" s="124"/>
      <c r="G28" s="124"/>
      <c r="H28" s="124"/>
      <c r="I28" s="124"/>
    </row>
    <row r="29" spans="1:10">
      <c r="A29" s="124"/>
      <c r="B29" s="124"/>
      <c r="C29" s="124"/>
      <c r="D29" s="124"/>
      <c r="E29" s="124"/>
      <c r="F29" s="124"/>
      <c r="G29" s="124"/>
      <c r="H29" s="124"/>
      <c r="I29" s="124"/>
    </row>
    <row r="30" spans="1:10">
      <c r="A30" s="124"/>
      <c r="B30" s="124"/>
      <c r="C30" s="124"/>
      <c r="D30" s="124"/>
      <c r="E30" s="124"/>
      <c r="F30" s="124"/>
      <c r="G30" s="124"/>
      <c r="H30" s="124"/>
      <c r="I30" s="124"/>
    </row>
    <row r="31" spans="1:10">
      <c r="A31" s="124"/>
      <c r="B31" s="124"/>
      <c r="C31" s="124"/>
      <c r="D31" s="124"/>
      <c r="E31" s="124"/>
      <c r="F31" s="124"/>
      <c r="G31" s="124"/>
      <c r="H31" s="124"/>
      <c r="I31" s="124"/>
    </row>
    <row r="32" spans="1:10">
      <c r="A32" s="124"/>
      <c r="B32" s="124"/>
      <c r="C32" s="124"/>
      <c r="D32" s="124"/>
      <c r="E32" s="124"/>
      <c r="F32" s="124"/>
      <c r="G32" s="124"/>
      <c r="H32" s="124"/>
      <c r="I32" s="124"/>
    </row>
    <row r="33" spans="1:9">
      <c r="A33" s="124"/>
      <c r="B33" s="124"/>
      <c r="C33" s="124"/>
      <c r="D33" s="124"/>
      <c r="E33" s="124"/>
      <c r="F33" s="124"/>
      <c r="G33" s="124"/>
      <c r="H33" s="124"/>
      <c r="I33" s="124"/>
    </row>
    <row r="34" spans="1:9">
      <c r="A34" s="124"/>
      <c r="B34" s="124"/>
      <c r="C34" s="124"/>
      <c r="D34" s="124"/>
      <c r="E34" s="124"/>
      <c r="F34" s="124"/>
      <c r="G34" s="124"/>
      <c r="H34" s="124"/>
      <c r="I34" s="124"/>
    </row>
    <row r="35" spans="1:9">
      <c r="A35" s="124"/>
      <c r="B35" s="124"/>
      <c r="C35" s="124"/>
      <c r="D35" s="124"/>
      <c r="E35" s="124"/>
      <c r="F35" s="124"/>
      <c r="G35" s="124"/>
      <c r="H35" s="124"/>
      <c r="I35" s="124"/>
    </row>
    <row r="36" spans="1:9">
      <c r="A36" s="124"/>
      <c r="B36" s="124"/>
      <c r="C36" s="124"/>
      <c r="D36" s="124"/>
      <c r="E36" s="124"/>
      <c r="F36" s="124"/>
      <c r="G36" s="124"/>
      <c r="H36" s="124"/>
      <c r="I36" s="124"/>
    </row>
    <row r="37" spans="1:9">
      <c r="A37" s="124"/>
      <c r="B37" s="124"/>
      <c r="C37" s="124"/>
      <c r="D37" s="124"/>
      <c r="E37" s="124"/>
      <c r="F37" s="124"/>
      <c r="G37" s="124"/>
      <c r="H37" s="124"/>
      <c r="I37" s="124"/>
    </row>
    <row r="38" spans="1:9">
      <c r="A38" s="124"/>
      <c r="B38" s="124"/>
      <c r="C38" s="124"/>
      <c r="D38" s="124"/>
      <c r="E38" s="124"/>
      <c r="F38" s="124"/>
      <c r="G38" s="124"/>
      <c r="H38" s="124"/>
      <c r="I38" s="124"/>
    </row>
    <row r="39" spans="1:9">
      <c r="A39" s="124"/>
      <c r="B39" s="124"/>
      <c r="C39" s="124"/>
      <c r="D39" s="124"/>
      <c r="E39" s="124"/>
      <c r="F39" s="124"/>
      <c r="G39" s="124"/>
      <c r="H39" s="124"/>
      <c r="I39" s="124"/>
    </row>
    <row r="40" spans="1:9">
      <c r="A40" s="124"/>
      <c r="B40" s="124"/>
      <c r="C40" s="124"/>
      <c r="D40" s="124"/>
      <c r="E40" s="124"/>
      <c r="F40" s="124"/>
      <c r="G40" s="124"/>
      <c r="H40" s="124"/>
      <c r="I40" s="124"/>
    </row>
    <row r="41" spans="1:9">
      <c r="A41" s="124"/>
      <c r="B41" s="124"/>
      <c r="C41" s="124"/>
      <c r="D41" s="124"/>
      <c r="E41" s="124"/>
      <c r="F41" s="124"/>
      <c r="G41" s="124"/>
      <c r="H41" s="124"/>
      <c r="I41" s="124"/>
    </row>
    <row r="42" spans="1:9">
      <c r="A42" s="124"/>
      <c r="B42" s="124"/>
      <c r="C42" s="124"/>
      <c r="D42" s="124"/>
      <c r="E42" s="124"/>
      <c r="F42" s="124"/>
      <c r="G42" s="124"/>
      <c r="H42" s="124"/>
      <c r="I42" s="124"/>
    </row>
    <row r="43" spans="1:9">
      <c r="A43" s="124"/>
      <c r="B43" s="124"/>
      <c r="C43" s="124"/>
      <c r="D43" s="124"/>
      <c r="E43" s="124"/>
      <c r="F43" s="124"/>
      <c r="G43" s="124"/>
      <c r="H43" s="124"/>
      <c r="I43" s="124"/>
    </row>
    <row r="44" spans="1:9">
      <c r="A44" s="124"/>
      <c r="B44" s="124"/>
      <c r="C44" s="124"/>
      <c r="D44" s="124"/>
      <c r="E44" s="124"/>
      <c r="F44" s="124"/>
      <c r="G44" s="124"/>
      <c r="H44" s="124"/>
      <c r="I44" s="124"/>
    </row>
    <row r="45" spans="1:9">
      <c r="A45" s="124"/>
      <c r="B45" s="124"/>
      <c r="C45" s="124"/>
      <c r="D45" s="124"/>
      <c r="E45" s="124"/>
      <c r="F45" s="124"/>
      <c r="G45" s="124"/>
      <c r="H45" s="124"/>
      <c r="I45" s="124"/>
    </row>
    <row r="46" spans="1:9">
      <c r="A46" s="124"/>
      <c r="B46" s="124"/>
      <c r="C46" s="124"/>
      <c r="D46" s="124"/>
      <c r="E46" s="124"/>
      <c r="F46" s="124"/>
      <c r="G46" s="124"/>
      <c r="H46" s="124"/>
      <c r="I46" s="124"/>
    </row>
    <row r="47" spans="1:9">
      <c r="A47" s="124"/>
      <c r="B47" s="124"/>
      <c r="C47" s="124"/>
      <c r="D47" s="124"/>
      <c r="E47" s="124"/>
      <c r="F47" s="124"/>
      <c r="G47" s="124"/>
      <c r="H47" s="124"/>
      <c r="I47" s="124"/>
    </row>
    <row r="48" spans="1:9">
      <c r="A48" s="124"/>
      <c r="B48" s="124"/>
      <c r="C48" s="124"/>
      <c r="D48" s="124"/>
      <c r="E48" s="124"/>
      <c r="F48" s="124"/>
      <c r="G48" s="124"/>
      <c r="H48" s="124"/>
      <c r="I48" s="124"/>
    </row>
    <row r="49" spans="1:9">
      <c r="A49" s="124"/>
      <c r="B49" s="124"/>
      <c r="C49" s="124"/>
      <c r="D49" s="124"/>
      <c r="E49" s="124"/>
      <c r="F49" s="124"/>
      <c r="G49" s="124"/>
      <c r="H49" s="124"/>
      <c r="I49" s="124"/>
    </row>
    <row r="50" spans="1:9">
      <c r="A50" s="124"/>
      <c r="B50" s="124"/>
      <c r="C50" s="124"/>
      <c r="D50" s="124"/>
      <c r="E50" s="124"/>
      <c r="F50" s="124"/>
      <c r="G50" s="124"/>
      <c r="H50" s="124"/>
      <c r="I50" s="124"/>
    </row>
    <row r="51" spans="1:9">
      <c r="A51" s="124"/>
      <c r="B51" s="124"/>
      <c r="C51" s="124"/>
      <c r="D51" s="124"/>
      <c r="E51" s="124"/>
      <c r="F51" s="124"/>
      <c r="G51" s="124"/>
      <c r="H51" s="124"/>
      <c r="I51" s="124"/>
    </row>
    <row r="52" spans="1:9">
      <c r="A52" s="124"/>
      <c r="B52" s="124"/>
      <c r="C52" s="124"/>
      <c r="D52" s="124"/>
      <c r="E52" s="124"/>
      <c r="F52" s="124"/>
      <c r="G52" s="124"/>
      <c r="H52" s="124"/>
      <c r="I52" s="124"/>
    </row>
    <row r="53" spans="1:9">
      <c r="A53" s="124"/>
      <c r="B53" s="124"/>
      <c r="C53" s="124"/>
      <c r="D53" s="124"/>
      <c r="E53" s="124"/>
      <c r="F53" s="124"/>
      <c r="G53" s="124"/>
      <c r="H53" s="124"/>
      <c r="I53" s="124"/>
    </row>
    <row r="54" spans="1:9">
      <c r="A54" s="124"/>
      <c r="B54" s="124"/>
      <c r="C54" s="124"/>
      <c r="D54" s="124"/>
      <c r="E54" s="124"/>
      <c r="F54" s="124"/>
      <c r="G54" s="124"/>
      <c r="H54" s="124"/>
      <c r="I54" s="124"/>
    </row>
    <row r="55" spans="1:9">
      <c r="A55" s="124"/>
      <c r="B55" s="124"/>
      <c r="C55" s="124"/>
      <c r="D55" s="124"/>
      <c r="E55" s="124"/>
      <c r="F55" s="124"/>
      <c r="G55" s="124"/>
      <c r="H55" s="124"/>
      <c r="I55" s="124"/>
    </row>
    <row r="56" spans="1:9">
      <c r="A56" s="124"/>
      <c r="B56" s="124"/>
      <c r="C56" s="124"/>
      <c r="D56" s="124"/>
      <c r="E56" s="124"/>
      <c r="F56" s="124"/>
      <c r="G56" s="124"/>
      <c r="H56" s="124"/>
      <c r="I56" s="124"/>
    </row>
    <row r="57" spans="1:9">
      <c r="A57" s="124"/>
      <c r="B57" s="124"/>
      <c r="C57" s="124"/>
      <c r="D57" s="124"/>
      <c r="E57" s="124"/>
      <c r="F57" s="124"/>
      <c r="G57" s="124"/>
      <c r="H57" s="124"/>
      <c r="I57" s="124"/>
    </row>
    <row r="58" spans="1:9">
      <c r="A58" s="124"/>
      <c r="B58" s="124"/>
      <c r="C58" s="124"/>
      <c r="D58" s="124"/>
      <c r="E58" s="124"/>
      <c r="F58" s="124"/>
      <c r="G58" s="124"/>
      <c r="H58" s="124"/>
      <c r="I58" s="124"/>
    </row>
    <row r="59" spans="1:9">
      <c r="A59" s="124"/>
      <c r="B59" s="124"/>
      <c r="C59" s="124"/>
      <c r="D59" s="124"/>
      <c r="E59" s="124"/>
      <c r="F59" s="124"/>
      <c r="G59" s="124"/>
      <c r="H59" s="124"/>
      <c r="I59" s="124"/>
    </row>
    <row r="60" spans="1:9">
      <c r="A60" s="124"/>
      <c r="B60" s="124"/>
      <c r="C60" s="124"/>
      <c r="D60" s="124"/>
      <c r="E60" s="124"/>
      <c r="F60" s="124"/>
      <c r="G60" s="124"/>
      <c r="H60" s="124"/>
      <c r="I60" s="124"/>
    </row>
    <row r="61" spans="1:9">
      <c r="A61" s="124"/>
      <c r="B61" s="124"/>
      <c r="C61" s="124"/>
      <c r="D61" s="124"/>
      <c r="E61" s="124"/>
      <c r="F61" s="124"/>
      <c r="G61" s="124"/>
      <c r="H61" s="124"/>
      <c r="I61" s="124"/>
    </row>
    <row r="62" spans="1:9">
      <c r="A62" s="124"/>
      <c r="B62" s="124"/>
      <c r="C62" s="124"/>
      <c r="D62" s="124"/>
      <c r="E62" s="124"/>
      <c r="F62" s="124"/>
      <c r="G62" s="124"/>
      <c r="H62" s="124"/>
      <c r="I62" s="124"/>
    </row>
    <row r="63" spans="1:9">
      <c r="A63" s="124"/>
      <c r="B63" s="124"/>
      <c r="C63" s="124"/>
      <c r="D63" s="124"/>
      <c r="E63" s="124"/>
      <c r="F63" s="124"/>
      <c r="G63" s="124"/>
      <c r="H63" s="124"/>
      <c r="I63" s="124"/>
    </row>
    <row r="64" spans="1:9">
      <c r="A64" s="124"/>
      <c r="B64" s="124"/>
      <c r="C64" s="124"/>
      <c r="D64" s="124"/>
      <c r="E64" s="124"/>
      <c r="F64" s="124"/>
      <c r="G64" s="124"/>
      <c r="H64" s="124"/>
      <c r="I64" s="124"/>
    </row>
    <row r="65" spans="1:9">
      <c r="A65" s="124"/>
      <c r="B65" s="124"/>
      <c r="C65" s="124"/>
      <c r="D65" s="124"/>
      <c r="E65" s="124"/>
      <c r="F65" s="124"/>
      <c r="G65" s="124"/>
      <c r="H65" s="124"/>
      <c r="I65" s="124"/>
    </row>
  </sheetData>
  <mergeCells count="19">
    <mergeCell ref="C11:I11"/>
    <mergeCell ref="C14:I14"/>
    <mergeCell ref="B3:I3"/>
    <mergeCell ref="B9:I9"/>
    <mergeCell ref="B11:B13"/>
    <mergeCell ref="B4:I4"/>
    <mergeCell ref="C5:I5"/>
    <mergeCell ref="C6:I6"/>
    <mergeCell ref="C7:I7"/>
    <mergeCell ref="B10:I10"/>
    <mergeCell ref="C12:C13"/>
    <mergeCell ref="E12:I12"/>
    <mergeCell ref="E13:I13"/>
    <mergeCell ref="A27:I27"/>
    <mergeCell ref="A20:B20"/>
    <mergeCell ref="A21:B21"/>
    <mergeCell ref="A22:B22"/>
    <mergeCell ref="A23:B23"/>
    <mergeCell ref="A25:I25"/>
  </mergeCells>
  <phoneticPr fontId="14"/>
  <printOptions horizontalCentered="1"/>
  <pageMargins left="0.59055118110236227" right="0.59055118110236227" top="0.86614173228346458" bottom="0.39370078740157483" header="0.39370078740157483" footer="0.39370078740157483"/>
  <pageSetup paperSize="9" scale="44" fitToHeight="0" orientation="landscape" r:id="rId1"/>
  <rowBreaks count="1" manualBreakCount="1">
    <brk id="29" max="16383" man="1"/>
  </row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060417-4CBB-40F9-B636-2DA8A646E5BE}">
  <sheetPr codeName="Sheet8"/>
  <dimension ref="A1:BI2038"/>
  <sheetViews>
    <sheetView topLeftCell="AB37" zoomScale="67" zoomScaleNormal="100" zoomScaleSheetLayoutView="85" workbookViewId="0">
      <selection activeCell="O7" sqref="O7"/>
    </sheetView>
  </sheetViews>
  <sheetFormatPr defaultColWidth="9" defaultRowHeight="13"/>
  <cols>
    <col min="1" max="1" width="49.453125" style="1" customWidth="1"/>
    <col min="2" max="2" width="9.6328125" style="1" customWidth="1"/>
    <col min="3" max="4" width="9" style="1"/>
    <col min="5" max="5" width="10.08984375" style="1" customWidth="1"/>
    <col min="6" max="6" width="49" style="1" customWidth="1"/>
    <col min="7" max="9" width="10.08984375" style="1" customWidth="1"/>
    <col min="10" max="10" width="12.08984375" style="1" customWidth="1"/>
    <col min="11" max="11" width="13.1796875" style="1" customWidth="1"/>
    <col min="12" max="14" width="12.08984375" style="1" customWidth="1"/>
    <col min="15" max="15" width="9" style="1" customWidth="1"/>
    <col min="16" max="16" width="51.36328125" style="1" customWidth="1"/>
    <col min="17" max="17" width="48.36328125" style="1" customWidth="1"/>
    <col min="18" max="18" width="26.08984375" style="2" customWidth="1"/>
    <col min="19" max="19" width="32" style="1" customWidth="1"/>
    <col min="20" max="20" width="35.36328125" style="1" customWidth="1"/>
    <col min="21" max="21" width="38.08984375" style="1" customWidth="1"/>
    <col min="22" max="22" width="25.1796875" style="1" customWidth="1"/>
    <col min="23" max="23" width="48.08984375" style="1" customWidth="1"/>
    <col min="24" max="24" width="40" style="1" customWidth="1"/>
    <col min="25" max="25" width="43.90625" style="1" customWidth="1"/>
    <col min="26" max="27" width="40" style="1" customWidth="1"/>
    <col min="28" max="28" width="23.81640625" style="1" customWidth="1"/>
    <col min="29" max="29" width="15.90625" style="1" customWidth="1"/>
    <col min="30" max="30" width="44.90625" style="1" customWidth="1"/>
    <col min="31" max="31" width="33.54296875" style="1" customWidth="1"/>
    <col min="32" max="32" width="24" style="1" customWidth="1"/>
    <col min="33" max="33" width="68.08984375" style="1" customWidth="1"/>
    <col min="34" max="34" width="18.08984375" style="1" customWidth="1"/>
    <col min="35" max="35" width="8.6328125" customWidth="1"/>
    <col min="36" max="36" width="12.08984375" style="1" customWidth="1"/>
    <col min="37" max="38" width="9" style="1"/>
    <col min="39" max="39" width="11.54296875" style="2" customWidth="1"/>
    <col min="40" max="41" width="9" style="1"/>
    <col min="42" max="42" width="10" style="1" customWidth="1"/>
    <col min="43" max="43" width="9.453125" style="1" customWidth="1"/>
    <col min="44" max="44" width="11.36328125" customWidth="1"/>
    <col min="45" max="45" width="19.453125" customWidth="1"/>
    <col min="49" max="49" width="46.90625" style="7" customWidth="1"/>
    <col min="50" max="50" width="10.453125" style="7" customWidth="1"/>
    <col min="51" max="52" width="8" style="1" customWidth="1"/>
    <col min="53" max="53" width="12.1796875" style="1" customWidth="1"/>
    <col min="54" max="57" width="9" style="1"/>
    <col min="58" max="58" width="18" style="1" customWidth="1"/>
    <col min="59" max="59" width="88.36328125" style="1" customWidth="1"/>
    <col min="60" max="60" width="9" style="1"/>
    <col min="61" max="61" width="14" style="1" customWidth="1"/>
    <col min="62" max="16384" width="9" style="1"/>
  </cols>
  <sheetData>
    <row r="1" spans="1:61" ht="13.5" thickBot="1">
      <c r="A1" s="2" t="s">
        <v>1924</v>
      </c>
      <c r="B1" s="2"/>
      <c r="C1" s="2"/>
      <c r="D1" s="2"/>
      <c r="E1" s="2"/>
      <c r="F1" s="2"/>
      <c r="G1" s="2"/>
      <c r="H1" s="2"/>
      <c r="I1" s="2"/>
      <c r="J1" s="2"/>
      <c r="K1" s="2"/>
      <c r="L1" s="2"/>
      <c r="M1" s="2"/>
      <c r="N1" s="2"/>
      <c r="P1" s="2" t="s">
        <v>2497</v>
      </c>
      <c r="Q1" s="2"/>
      <c r="S1" s="2"/>
      <c r="T1" s="2"/>
      <c r="U1" s="2"/>
      <c r="V1" s="2"/>
      <c r="W1" s="2"/>
      <c r="X1" s="2"/>
      <c r="Y1" s="2"/>
      <c r="Z1" s="2"/>
      <c r="AA1" s="2"/>
      <c r="AB1" s="2"/>
      <c r="AC1" s="2"/>
      <c r="AD1" s="2"/>
      <c r="AE1" s="2"/>
      <c r="AF1" s="2"/>
      <c r="AG1" s="2"/>
      <c r="AH1" s="2"/>
      <c r="AI1" s="2"/>
      <c r="AJ1" s="2" t="s">
        <v>2498</v>
      </c>
      <c r="AL1" s="2" t="s">
        <v>2499</v>
      </c>
      <c r="AM1" s="1"/>
      <c r="AO1" s="7" t="s">
        <v>2500</v>
      </c>
      <c r="AP1" s="7"/>
      <c r="AZ1" s="1" t="s">
        <v>2501</v>
      </c>
      <c r="BC1" s="2" t="s">
        <v>2503</v>
      </c>
      <c r="BE1" s="2" t="s">
        <v>2504</v>
      </c>
      <c r="BG1" s="1" t="s">
        <v>2505</v>
      </c>
      <c r="BI1" s="1" t="s">
        <v>2506</v>
      </c>
    </row>
    <row r="2" spans="1:61" ht="24.5" thickBot="1">
      <c r="A2" s="881" t="s">
        <v>1913</v>
      </c>
      <c r="B2" s="879" t="s">
        <v>2169</v>
      </c>
      <c r="C2" s="883" t="s">
        <v>125</v>
      </c>
      <c r="D2" s="884"/>
      <c r="E2" s="884"/>
      <c r="F2" s="894"/>
      <c r="G2" s="883" t="s">
        <v>2123</v>
      </c>
      <c r="H2" s="884"/>
      <c r="I2" s="884"/>
      <c r="J2" s="884"/>
      <c r="K2" s="884"/>
      <c r="L2" s="884"/>
      <c r="M2" s="891" t="s">
        <v>2124</v>
      </c>
      <c r="N2" s="900" t="s">
        <v>2485</v>
      </c>
      <c r="P2" s="898" t="s">
        <v>1913</v>
      </c>
      <c r="Q2" s="891" t="s">
        <v>1967</v>
      </c>
      <c r="R2" s="892"/>
      <c r="S2" s="892"/>
      <c r="T2" s="892"/>
      <c r="U2" s="892"/>
      <c r="V2" s="892"/>
      <c r="W2" s="892"/>
      <c r="X2" s="892"/>
      <c r="Y2" s="892"/>
      <c r="Z2" s="892"/>
      <c r="AA2" s="892"/>
      <c r="AB2" s="892"/>
      <c r="AC2" s="892"/>
      <c r="AD2" s="892"/>
      <c r="AE2" s="892"/>
      <c r="AF2" s="892"/>
      <c r="AG2" s="892"/>
      <c r="AH2" s="893"/>
      <c r="AI2" s="1"/>
      <c r="AJ2" s="3" t="s">
        <v>24</v>
      </c>
      <c r="AL2" s="3" t="s">
        <v>24</v>
      </c>
      <c r="AM2" s="3" t="s">
        <v>126</v>
      </c>
      <c r="AO2" s="11" t="s">
        <v>127</v>
      </c>
      <c r="AP2" s="166" t="s">
        <v>128</v>
      </c>
      <c r="AQ2" s="164" t="s">
        <v>24</v>
      </c>
      <c r="AR2" s="159" t="s">
        <v>129</v>
      </c>
      <c r="AS2" s="160" t="s">
        <v>130</v>
      </c>
      <c r="AT2" s="162">
        <v>0.7</v>
      </c>
      <c r="AU2" s="145">
        <v>0.55000000000000004</v>
      </c>
      <c r="AV2" s="231">
        <v>0.45</v>
      </c>
      <c r="AW2" s="11" t="s">
        <v>131</v>
      </c>
      <c r="AX2" s="20" t="s">
        <v>132</v>
      </c>
      <c r="AZ2" s="885" t="s">
        <v>2502</v>
      </c>
      <c r="BA2" s="886"/>
      <c r="BC2" s="21" t="s">
        <v>133</v>
      </c>
      <c r="BE2" s="78" t="s">
        <v>134</v>
      </c>
      <c r="BG2" s="139" t="s">
        <v>135</v>
      </c>
      <c r="BI2" s="79" t="s">
        <v>2396</v>
      </c>
    </row>
    <row r="3" spans="1:61" ht="14" thickBot="1">
      <c r="A3" s="882"/>
      <c r="B3" s="880"/>
      <c r="C3" s="286" t="s">
        <v>32</v>
      </c>
      <c r="D3" s="287" t="s">
        <v>33</v>
      </c>
      <c r="E3" s="289" t="s">
        <v>34</v>
      </c>
      <c r="F3" s="895"/>
      <c r="G3" s="887" t="s">
        <v>2122</v>
      </c>
      <c r="H3" s="890"/>
      <c r="I3" s="896"/>
      <c r="J3" s="255" t="s">
        <v>1968</v>
      </c>
      <c r="K3" s="248" t="s">
        <v>1959</v>
      </c>
      <c r="L3" s="249" t="s">
        <v>1958</v>
      </c>
      <c r="M3" s="897"/>
      <c r="N3" s="901"/>
      <c r="O3" s="65"/>
      <c r="P3" s="899"/>
      <c r="Q3" s="887" t="s">
        <v>32</v>
      </c>
      <c r="R3" s="890"/>
      <c r="S3" s="890"/>
      <c r="T3" s="890"/>
      <c r="U3" s="890"/>
      <c r="V3" s="288"/>
      <c r="W3" s="887" t="s">
        <v>33</v>
      </c>
      <c r="X3" s="888"/>
      <c r="Y3" s="888"/>
      <c r="Z3" s="888"/>
      <c r="AA3" s="888"/>
      <c r="AB3" s="888"/>
      <c r="AC3" s="889"/>
      <c r="AD3" s="887" t="s">
        <v>34</v>
      </c>
      <c r="AE3" s="888"/>
      <c r="AF3" s="888"/>
      <c r="AG3" s="888"/>
      <c r="AH3" s="889"/>
      <c r="AI3" s="1"/>
      <c r="AJ3" s="6" t="s">
        <v>136</v>
      </c>
      <c r="AL3" s="6" t="s">
        <v>136</v>
      </c>
      <c r="AM3" s="6" t="s">
        <v>137</v>
      </c>
      <c r="AO3" s="10" t="s">
        <v>138</v>
      </c>
      <c r="AP3" s="70">
        <v>0.2</v>
      </c>
      <c r="AQ3" s="156" t="s">
        <v>139</v>
      </c>
      <c r="AR3" s="171" t="s">
        <v>2310</v>
      </c>
      <c r="AS3" s="175" t="str">
        <f>AQ3&amp;AR3</f>
        <v>東京都千代田区</v>
      </c>
      <c r="AT3" s="176">
        <v>11.4</v>
      </c>
      <c r="AU3" s="177">
        <v>11.1</v>
      </c>
      <c r="AV3" s="349">
        <v>10.9</v>
      </c>
      <c r="AW3" s="10" t="s">
        <v>140</v>
      </c>
      <c r="AX3" s="70">
        <v>0.7</v>
      </c>
      <c r="AY3" s="65"/>
      <c r="AZ3" s="269" t="s">
        <v>2038</v>
      </c>
      <c r="BA3" s="270" t="s">
        <v>32</v>
      </c>
      <c r="BB3" s="65"/>
      <c r="BC3" s="18" t="s">
        <v>141</v>
      </c>
      <c r="BE3" s="79" t="s">
        <v>141</v>
      </c>
      <c r="BG3" s="79" t="s">
        <v>142</v>
      </c>
      <c r="BI3" s="80" t="s">
        <v>2397</v>
      </c>
    </row>
    <row r="4" spans="1:61" ht="14" thickBot="1">
      <c r="A4" s="201" t="s">
        <v>140</v>
      </c>
      <c r="B4" s="330" t="s">
        <v>2170</v>
      </c>
      <c r="C4" s="202">
        <v>0.156</v>
      </c>
      <c r="D4" s="203">
        <v>0.06</v>
      </c>
      <c r="E4" s="252">
        <v>4.8000000000000001E-2</v>
      </c>
      <c r="F4" s="292" t="s">
        <v>2220</v>
      </c>
      <c r="G4" s="262" t="s">
        <v>1968</v>
      </c>
      <c r="H4" s="264" t="s">
        <v>1959</v>
      </c>
      <c r="I4" s="265" t="s">
        <v>1958</v>
      </c>
      <c r="J4" s="204">
        <f>C4</f>
        <v>0.156</v>
      </c>
      <c r="K4" s="203">
        <f>SUM(C4,E4)</f>
        <v>0.20400000000000001</v>
      </c>
      <c r="L4" s="252">
        <f>SUM(C4:E4)</f>
        <v>0.26400000000000001</v>
      </c>
      <c r="M4" s="467" t="s">
        <v>2051</v>
      </c>
      <c r="N4" s="317" t="s">
        <v>2479</v>
      </c>
      <c r="O4" s="69"/>
      <c r="P4" s="201" t="s">
        <v>140</v>
      </c>
      <c r="Q4" s="292" t="s">
        <v>1975</v>
      </c>
      <c r="R4" s="202" t="s">
        <v>1926</v>
      </c>
      <c r="S4" s="203" t="s">
        <v>1927</v>
      </c>
      <c r="T4" s="203"/>
      <c r="U4" s="252"/>
      <c r="V4" s="41"/>
      <c r="W4" s="292" t="s">
        <v>1995</v>
      </c>
      <c r="X4" s="202" t="s">
        <v>1931</v>
      </c>
      <c r="Y4" s="252" t="s">
        <v>1934</v>
      </c>
      <c r="Z4" s="303" t="s">
        <v>2117</v>
      </c>
      <c r="AA4" s="252" t="s">
        <v>2036</v>
      </c>
      <c r="AB4" s="379"/>
      <c r="AC4" s="380"/>
      <c r="AD4" s="285" t="s">
        <v>2016</v>
      </c>
      <c r="AE4" s="202" t="s">
        <v>1963</v>
      </c>
      <c r="AF4" s="203" t="s">
        <v>1965</v>
      </c>
      <c r="AG4" s="203" t="s">
        <v>2120</v>
      </c>
      <c r="AH4" s="205" t="s">
        <v>2036</v>
      </c>
      <c r="AI4" s="1"/>
      <c r="AJ4" s="4" t="s">
        <v>143</v>
      </c>
      <c r="AL4" s="4" t="s">
        <v>136</v>
      </c>
      <c r="AM4" s="4" t="s">
        <v>144</v>
      </c>
      <c r="AO4" s="8" t="s">
        <v>138</v>
      </c>
      <c r="AP4" s="12">
        <v>0.2</v>
      </c>
      <c r="AQ4" s="157" t="s">
        <v>139</v>
      </c>
      <c r="AR4" s="149" t="s">
        <v>2311</v>
      </c>
      <c r="AS4" s="161" t="str">
        <f t="shared" ref="AS4:AS67" si="0">AQ4&amp;AR4</f>
        <v>東京都中央区</v>
      </c>
      <c r="AT4" s="163">
        <v>11.4</v>
      </c>
      <c r="AU4" s="148">
        <v>11.1</v>
      </c>
      <c r="AV4" s="350">
        <v>10.9</v>
      </c>
      <c r="AW4" s="8" t="s">
        <v>145</v>
      </c>
      <c r="AX4" s="12">
        <v>0.7</v>
      </c>
      <c r="AY4" s="69"/>
      <c r="AZ4" s="267" t="s">
        <v>2039</v>
      </c>
      <c r="BA4" s="268" t="s">
        <v>1959</v>
      </c>
      <c r="BB4" s="69"/>
      <c r="BC4" s="17"/>
      <c r="BE4" s="80" t="s">
        <v>134</v>
      </c>
      <c r="BG4" s="80" t="s">
        <v>146</v>
      </c>
      <c r="BI4" s="80" t="s">
        <v>2398</v>
      </c>
    </row>
    <row r="5" spans="1:61" ht="14" thickBot="1">
      <c r="A5" s="19" t="s">
        <v>145</v>
      </c>
      <c r="B5" s="331" t="s">
        <v>2171</v>
      </c>
      <c r="C5" s="42">
        <v>0.13200000000000001</v>
      </c>
      <c r="D5" s="43">
        <v>4.2000000000000003E-2</v>
      </c>
      <c r="E5" s="253">
        <v>0.03</v>
      </c>
      <c r="F5" s="290" t="s">
        <v>2221</v>
      </c>
      <c r="G5" s="256" t="s">
        <v>1968</v>
      </c>
      <c r="H5" s="245" t="s">
        <v>1959</v>
      </c>
      <c r="I5" s="257" t="s">
        <v>1958</v>
      </c>
      <c r="J5" s="199">
        <f t="shared" ref="J5:J53" si="1">C5</f>
        <v>0.13200000000000001</v>
      </c>
      <c r="K5" s="43">
        <f t="shared" ref="K5:K53" si="2">SUM(C5,E5)</f>
        <v>0.16200000000000001</v>
      </c>
      <c r="L5" s="253">
        <f t="shared" ref="L5:L53" si="3">SUM(C5:E5)</f>
        <v>0.20400000000000001</v>
      </c>
      <c r="M5" s="468" t="s">
        <v>2051</v>
      </c>
      <c r="N5" s="315" t="s">
        <v>2479</v>
      </c>
      <c r="O5" s="69"/>
      <c r="P5" s="19" t="s">
        <v>145</v>
      </c>
      <c r="Q5" s="290" t="s">
        <v>1976</v>
      </c>
      <c r="R5" s="42" t="s">
        <v>1926</v>
      </c>
      <c r="S5" s="43" t="s">
        <v>1929</v>
      </c>
      <c r="T5" s="43"/>
      <c r="U5" s="253"/>
      <c r="V5" s="41"/>
      <c r="W5" s="290" t="s">
        <v>1996</v>
      </c>
      <c r="X5" s="42" t="s">
        <v>1931</v>
      </c>
      <c r="Y5" s="253" t="s">
        <v>1935</v>
      </c>
      <c r="Z5" s="302" t="s">
        <v>2117</v>
      </c>
      <c r="AA5" s="253" t="s">
        <v>2036</v>
      </c>
      <c r="AB5" s="376"/>
      <c r="AC5" s="381"/>
      <c r="AD5" s="285" t="s">
        <v>2017</v>
      </c>
      <c r="AE5" s="42" t="s">
        <v>1964</v>
      </c>
      <c r="AF5" s="43" t="s">
        <v>1966</v>
      </c>
      <c r="AG5" s="43" t="s">
        <v>2119</v>
      </c>
      <c r="AH5" s="246" t="s">
        <v>2036</v>
      </c>
      <c r="AI5" s="1"/>
      <c r="AJ5" s="4" t="s">
        <v>147</v>
      </c>
      <c r="AL5" s="4" t="s">
        <v>136</v>
      </c>
      <c r="AM5" s="4" t="s">
        <v>148</v>
      </c>
      <c r="AO5" s="8" t="s">
        <v>138</v>
      </c>
      <c r="AP5" s="12">
        <v>0.2</v>
      </c>
      <c r="AQ5" s="157" t="s">
        <v>139</v>
      </c>
      <c r="AR5" s="149" t="s">
        <v>2312</v>
      </c>
      <c r="AS5" s="161" t="str">
        <f t="shared" si="0"/>
        <v>東京都港区</v>
      </c>
      <c r="AT5" s="163">
        <v>11.4</v>
      </c>
      <c r="AU5" s="148">
        <v>11.1</v>
      </c>
      <c r="AV5" s="350">
        <v>10.9</v>
      </c>
      <c r="AW5" s="19" t="s">
        <v>1919</v>
      </c>
      <c r="AX5" s="12">
        <v>0.7</v>
      </c>
      <c r="AY5" s="69"/>
      <c r="AZ5" s="267" t="s">
        <v>2040</v>
      </c>
      <c r="BA5" s="268" t="s">
        <v>1958</v>
      </c>
      <c r="BB5" s="69"/>
      <c r="BE5" s="17"/>
      <c r="BG5" s="140" t="s">
        <v>149</v>
      </c>
      <c r="BI5" s="17" t="s">
        <v>2399</v>
      </c>
    </row>
    <row r="6" spans="1:61" ht="14" thickBot="1">
      <c r="A6" s="19" t="s">
        <v>1919</v>
      </c>
      <c r="B6" s="331" t="s">
        <v>2172</v>
      </c>
      <c r="C6" s="42">
        <v>0.13200000000000001</v>
      </c>
      <c r="D6" s="43">
        <v>4.2000000000000003E-2</v>
      </c>
      <c r="E6" s="253">
        <v>0.03</v>
      </c>
      <c r="F6" s="290" t="s">
        <v>2222</v>
      </c>
      <c r="G6" s="256" t="s">
        <v>1968</v>
      </c>
      <c r="H6" s="245" t="s">
        <v>1959</v>
      </c>
      <c r="I6" s="257" t="s">
        <v>1958</v>
      </c>
      <c r="J6" s="199">
        <f t="shared" si="1"/>
        <v>0.13200000000000001</v>
      </c>
      <c r="K6" s="43">
        <f t="shared" si="2"/>
        <v>0.16200000000000001</v>
      </c>
      <c r="L6" s="253">
        <f t="shared" si="3"/>
        <v>0.20400000000000001</v>
      </c>
      <c r="M6" s="468" t="s">
        <v>2051</v>
      </c>
      <c r="N6" s="315" t="s">
        <v>2479</v>
      </c>
      <c r="O6" s="65"/>
      <c r="P6" s="19" t="s">
        <v>1919</v>
      </c>
      <c r="Q6" s="290" t="s">
        <v>1977</v>
      </c>
      <c r="R6" s="42" t="s">
        <v>1926</v>
      </c>
      <c r="S6" s="43" t="s">
        <v>1929</v>
      </c>
      <c r="T6" s="43"/>
      <c r="U6" s="253"/>
      <c r="V6" s="41"/>
      <c r="W6" s="290" t="s">
        <v>1997</v>
      </c>
      <c r="X6" s="42" t="s">
        <v>1931</v>
      </c>
      <c r="Y6" s="253" t="s">
        <v>1935</v>
      </c>
      <c r="Z6" s="302" t="s">
        <v>2117</v>
      </c>
      <c r="AA6" s="253" t="s">
        <v>2036</v>
      </c>
      <c r="AB6" s="376"/>
      <c r="AC6" s="381"/>
      <c r="AD6" s="285" t="s">
        <v>2018</v>
      </c>
      <c r="AE6" s="42" t="s">
        <v>1964</v>
      </c>
      <c r="AF6" s="43" t="s">
        <v>1966</v>
      </c>
      <c r="AG6" s="43" t="s">
        <v>2119</v>
      </c>
      <c r="AH6" s="246" t="s">
        <v>2036</v>
      </c>
      <c r="AI6" s="1"/>
      <c r="AJ6" s="4" t="s">
        <v>150</v>
      </c>
      <c r="AL6" s="4" t="s">
        <v>136</v>
      </c>
      <c r="AM6" s="4" t="s">
        <v>151</v>
      </c>
      <c r="AO6" s="8" t="s">
        <v>138</v>
      </c>
      <c r="AP6" s="12">
        <v>0.2</v>
      </c>
      <c r="AQ6" s="157" t="s">
        <v>139</v>
      </c>
      <c r="AR6" s="149" t="s">
        <v>2313</v>
      </c>
      <c r="AS6" s="161" t="str">
        <f t="shared" si="0"/>
        <v>東京都新宿区</v>
      </c>
      <c r="AT6" s="163">
        <v>11.4</v>
      </c>
      <c r="AU6" s="148">
        <v>11.1</v>
      </c>
      <c r="AV6" s="350">
        <v>10.9</v>
      </c>
      <c r="AW6" s="8" t="s">
        <v>2059</v>
      </c>
      <c r="AX6" s="12">
        <v>0.7</v>
      </c>
      <c r="AY6" s="65"/>
      <c r="AZ6" s="271"/>
      <c r="BA6" s="272"/>
      <c r="BB6" s="65"/>
      <c r="BC6" s="68"/>
      <c r="BG6" s="140" t="s">
        <v>152</v>
      </c>
    </row>
    <row r="7" spans="1:61" ht="14" thickBot="1">
      <c r="A7" s="19" t="s">
        <v>2059</v>
      </c>
      <c r="B7" s="331" t="s">
        <v>2173</v>
      </c>
      <c r="C7" s="42">
        <v>0.13200000000000001</v>
      </c>
      <c r="D7" s="43">
        <v>4.2000000000000003E-2</v>
      </c>
      <c r="E7" s="253">
        <v>0.03</v>
      </c>
      <c r="F7" s="290" t="s">
        <v>2223</v>
      </c>
      <c r="G7" s="256" t="s">
        <v>1968</v>
      </c>
      <c r="H7" s="245" t="s">
        <v>1959</v>
      </c>
      <c r="I7" s="257" t="s">
        <v>1958</v>
      </c>
      <c r="J7" s="199">
        <f t="shared" ref="J7" si="4">C7</f>
        <v>0.13200000000000001</v>
      </c>
      <c r="K7" s="43">
        <f t="shared" ref="K7" si="5">SUM(C7,E7)</f>
        <v>0.16200000000000001</v>
      </c>
      <c r="L7" s="253">
        <f t="shared" ref="L7" si="6">SUM(C7:E7)</f>
        <v>0.20400000000000001</v>
      </c>
      <c r="M7" s="468" t="s">
        <v>2051</v>
      </c>
      <c r="N7" s="315" t="s">
        <v>2479</v>
      </c>
      <c r="O7" s="69"/>
      <c r="P7" s="19" t="s">
        <v>2059</v>
      </c>
      <c r="Q7" s="290" t="s">
        <v>2060</v>
      </c>
      <c r="R7" s="42" t="s">
        <v>1926</v>
      </c>
      <c r="S7" s="43" t="s">
        <v>1929</v>
      </c>
      <c r="T7" s="43"/>
      <c r="U7" s="253"/>
      <c r="V7" s="41"/>
      <c r="W7" s="290" t="s">
        <v>2061</v>
      </c>
      <c r="X7" s="42" t="s">
        <v>1931</v>
      </c>
      <c r="Y7" s="253" t="s">
        <v>1935</v>
      </c>
      <c r="Z7" s="302" t="s">
        <v>2117</v>
      </c>
      <c r="AA7" s="253" t="s">
        <v>2036</v>
      </c>
      <c r="AB7" s="376"/>
      <c r="AC7" s="381"/>
      <c r="AD7" s="285" t="s">
        <v>2062</v>
      </c>
      <c r="AE7" s="42" t="s">
        <v>1964</v>
      </c>
      <c r="AF7" s="43" t="s">
        <v>1966</v>
      </c>
      <c r="AG7" s="43" t="s">
        <v>2119</v>
      </c>
      <c r="AH7" s="246" t="s">
        <v>2036</v>
      </c>
      <c r="AI7" s="1"/>
      <c r="AJ7" s="4" t="s">
        <v>153</v>
      </c>
      <c r="AL7" s="4" t="s">
        <v>136</v>
      </c>
      <c r="AM7" s="4" t="s">
        <v>154</v>
      </c>
      <c r="AO7" s="8" t="s">
        <v>138</v>
      </c>
      <c r="AP7" s="12">
        <v>0.2</v>
      </c>
      <c r="AQ7" s="157" t="s">
        <v>139</v>
      </c>
      <c r="AR7" s="149" t="s">
        <v>2314</v>
      </c>
      <c r="AS7" s="161" t="str">
        <f t="shared" si="0"/>
        <v>東京都文京区</v>
      </c>
      <c r="AT7" s="163">
        <v>11.4</v>
      </c>
      <c r="AU7" s="148">
        <v>11.1</v>
      </c>
      <c r="AV7" s="350">
        <v>10.9</v>
      </c>
      <c r="AW7" s="8" t="s">
        <v>2063</v>
      </c>
      <c r="AX7" s="12">
        <v>0.7</v>
      </c>
      <c r="AY7" s="69"/>
      <c r="AZ7" s="69"/>
      <c r="BA7" s="69"/>
      <c r="BB7" s="69"/>
      <c r="BG7" s="141" t="s">
        <v>155</v>
      </c>
    </row>
    <row r="8" spans="1:61" ht="13.5">
      <c r="A8" s="19" t="s">
        <v>2063</v>
      </c>
      <c r="B8" s="331" t="s">
        <v>2174</v>
      </c>
      <c r="C8" s="42">
        <v>0.13200000000000001</v>
      </c>
      <c r="D8" s="43">
        <v>4.2000000000000003E-2</v>
      </c>
      <c r="E8" s="253">
        <v>0.03</v>
      </c>
      <c r="F8" s="290" t="s">
        <v>2224</v>
      </c>
      <c r="G8" s="256" t="s">
        <v>1968</v>
      </c>
      <c r="H8" s="245" t="s">
        <v>1959</v>
      </c>
      <c r="I8" s="257" t="s">
        <v>1958</v>
      </c>
      <c r="J8" s="199">
        <f t="shared" si="1"/>
        <v>0.13200000000000001</v>
      </c>
      <c r="K8" s="43">
        <f t="shared" si="2"/>
        <v>0.16200000000000001</v>
      </c>
      <c r="L8" s="253">
        <f t="shared" si="3"/>
        <v>0.20400000000000001</v>
      </c>
      <c r="M8" s="468" t="s">
        <v>2051</v>
      </c>
      <c r="N8" s="315" t="s">
        <v>2480</v>
      </c>
      <c r="O8" s="69"/>
      <c r="P8" s="19" t="s">
        <v>2063</v>
      </c>
      <c r="Q8" s="290" t="s">
        <v>1986</v>
      </c>
      <c r="R8" s="42" t="s">
        <v>1926</v>
      </c>
      <c r="S8" s="43" t="s">
        <v>1929</v>
      </c>
      <c r="T8" s="43"/>
      <c r="U8" s="253"/>
      <c r="V8" s="41"/>
      <c r="W8" s="290" t="s">
        <v>1998</v>
      </c>
      <c r="X8" s="42" t="s">
        <v>1931</v>
      </c>
      <c r="Y8" s="253" t="s">
        <v>1935</v>
      </c>
      <c r="Z8" s="302" t="s">
        <v>2117</v>
      </c>
      <c r="AA8" s="253" t="s">
        <v>2036</v>
      </c>
      <c r="AB8" s="376"/>
      <c r="AC8" s="381"/>
      <c r="AD8" s="285" t="s">
        <v>2019</v>
      </c>
      <c r="AE8" s="42" t="s">
        <v>1964</v>
      </c>
      <c r="AF8" s="43" t="s">
        <v>1966</v>
      </c>
      <c r="AG8" s="43" t="s">
        <v>2119</v>
      </c>
      <c r="AH8" s="246" t="s">
        <v>2036</v>
      </c>
      <c r="AI8" s="1"/>
      <c r="AJ8" s="4" t="s">
        <v>156</v>
      </c>
      <c r="AL8" s="4" t="s">
        <v>136</v>
      </c>
      <c r="AM8" s="4" t="s">
        <v>157</v>
      </c>
      <c r="AO8" s="8" t="s">
        <v>138</v>
      </c>
      <c r="AP8" s="12">
        <v>0.2</v>
      </c>
      <c r="AQ8" s="157" t="s">
        <v>139</v>
      </c>
      <c r="AR8" s="149" t="s">
        <v>2315</v>
      </c>
      <c r="AS8" s="161" t="str">
        <f t="shared" si="0"/>
        <v>東京都台東区</v>
      </c>
      <c r="AT8" s="163">
        <v>11.4</v>
      </c>
      <c r="AU8" s="148">
        <v>11.1</v>
      </c>
      <c r="AV8" s="350">
        <v>10.9</v>
      </c>
      <c r="AW8" s="8" t="s">
        <v>158</v>
      </c>
      <c r="AX8" s="12">
        <v>0.45</v>
      </c>
      <c r="AY8" s="69"/>
      <c r="AZ8" s="69"/>
      <c r="BA8" s="69"/>
      <c r="BB8" s="69"/>
    </row>
    <row r="9" spans="1:61" ht="13.5">
      <c r="A9" s="19" t="s">
        <v>158</v>
      </c>
      <c r="B9" s="331" t="s">
        <v>2175</v>
      </c>
      <c r="C9" s="42">
        <v>0.126</v>
      </c>
      <c r="D9" s="43">
        <v>3.5999999999999997E-2</v>
      </c>
      <c r="E9" s="253">
        <v>0.03</v>
      </c>
      <c r="F9" s="290" t="s">
        <v>2225</v>
      </c>
      <c r="G9" s="256" t="s">
        <v>1968</v>
      </c>
      <c r="H9" s="245" t="s">
        <v>1959</v>
      </c>
      <c r="I9" s="257" t="s">
        <v>1958</v>
      </c>
      <c r="J9" s="199">
        <f t="shared" si="1"/>
        <v>0.126</v>
      </c>
      <c r="K9" s="43">
        <f t="shared" si="2"/>
        <v>0.156</v>
      </c>
      <c r="L9" s="253">
        <f t="shared" si="3"/>
        <v>0.192</v>
      </c>
      <c r="M9" s="468" t="s">
        <v>2051</v>
      </c>
      <c r="N9" s="315" t="s">
        <v>2479</v>
      </c>
      <c r="O9" s="69"/>
      <c r="P9" s="19" t="s">
        <v>158</v>
      </c>
      <c r="Q9" s="290" t="s">
        <v>1978</v>
      </c>
      <c r="R9" s="42" t="s">
        <v>1926</v>
      </c>
      <c r="S9" s="43" t="s">
        <v>1929</v>
      </c>
      <c r="T9" s="43"/>
      <c r="U9" s="253"/>
      <c r="V9" s="41"/>
      <c r="W9" s="290" t="s">
        <v>1999</v>
      </c>
      <c r="X9" s="42" t="s">
        <v>1931</v>
      </c>
      <c r="Y9" s="253" t="s">
        <v>1935</v>
      </c>
      <c r="Z9" s="302" t="s">
        <v>2117</v>
      </c>
      <c r="AA9" s="253" t="s">
        <v>2036</v>
      </c>
      <c r="AB9" s="376"/>
      <c r="AC9" s="381"/>
      <c r="AD9" s="285" t="s">
        <v>2020</v>
      </c>
      <c r="AE9" s="42" t="s">
        <v>1964</v>
      </c>
      <c r="AF9" s="43" t="s">
        <v>1966</v>
      </c>
      <c r="AG9" s="43" t="s">
        <v>2119</v>
      </c>
      <c r="AH9" s="246" t="s">
        <v>2036</v>
      </c>
      <c r="AI9" s="1"/>
      <c r="AJ9" s="4" t="s">
        <v>159</v>
      </c>
      <c r="AL9" s="4" t="s">
        <v>136</v>
      </c>
      <c r="AM9" s="4" t="s">
        <v>160</v>
      </c>
      <c r="AO9" s="8" t="s">
        <v>138</v>
      </c>
      <c r="AP9" s="12">
        <v>0.2</v>
      </c>
      <c r="AQ9" s="157" t="s">
        <v>139</v>
      </c>
      <c r="AR9" s="149" t="s">
        <v>2316</v>
      </c>
      <c r="AS9" s="161" t="str">
        <f t="shared" si="0"/>
        <v>東京都墨田区</v>
      </c>
      <c r="AT9" s="163">
        <v>11.4</v>
      </c>
      <c r="AU9" s="148">
        <v>11.1</v>
      </c>
      <c r="AV9" s="350">
        <v>10.9</v>
      </c>
      <c r="AW9" s="8" t="s">
        <v>161</v>
      </c>
      <c r="AX9" s="12">
        <v>0.45</v>
      </c>
      <c r="AY9" s="69"/>
      <c r="AZ9" s="69"/>
      <c r="BA9" s="69"/>
      <c r="BB9" s="69"/>
    </row>
    <row r="10" spans="1:61" ht="13.5">
      <c r="A10" s="19" t="s">
        <v>161</v>
      </c>
      <c r="B10" s="331" t="s">
        <v>2176</v>
      </c>
      <c r="C10" s="42">
        <v>0.16800000000000001</v>
      </c>
      <c r="D10" s="43">
        <v>4.2000000000000003E-2</v>
      </c>
      <c r="E10" s="253">
        <v>3.5999999999999997E-2</v>
      </c>
      <c r="F10" s="290" t="s">
        <v>2226</v>
      </c>
      <c r="G10" s="256" t="s">
        <v>1968</v>
      </c>
      <c r="H10" s="245" t="s">
        <v>1959</v>
      </c>
      <c r="I10" s="257" t="s">
        <v>1958</v>
      </c>
      <c r="J10" s="199">
        <f t="shared" si="1"/>
        <v>0.16800000000000001</v>
      </c>
      <c r="K10" s="43">
        <f t="shared" si="2"/>
        <v>0.20400000000000001</v>
      </c>
      <c r="L10" s="253">
        <f t="shared" si="3"/>
        <v>0.24600000000000002</v>
      </c>
      <c r="M10" s="468" t="s">
        <v>2051</v>
      </c>
      <c r="N10" s="315" t="s">
        <v>2479</v>
      </c>
      <c r="O10" s="69"/>
      <c r="P10" s="19" t="s">
        <v>161</v>
      </c>
      <c r="Q10" s="290" t="s">
        <v>1979</v>
      </c>
      <c r="R10" s="42" t="s">
        <v>1926</v>
      </c>
      <c r="S10" s="43" t="s">
        <v>1929</v>
      </c>
      <c r="T10" s="43"/>
      <c r="U10" s="253"/>
      <c r="V10" s="41"/>
      <c r="W10" s="290" t="s">
        <v>2000</v>
      </c>
      <c r="X10" s="42" t="s">
        <v>1931</v>
      </c>
      <c r="Y10" s="253" t="s">
        <v>1935</v>
      </c>
      <c r="Z10" s="302" t="s">
        <v>2117</v>
      </c>
      <c r="AA10" s="253" t="s">
        <v>2036</v>
      </c>
      <c r="AB10" s="376"/>
      <c r="AC10" s="381"/>
      <c r="AD10" s="285" t="s">
        <v>2021</v>
      </c>
      <c r="AE10" s="42" t="s">
        <v>1964</v>
      </c>
      <c r="AF10" s="43" t="s">
        <v>1966</v>
      </c>
      <c r="AG10" s="43" t="s">
        <v>2119</v>
      </c>
      <c r="AH10" s="246" t="s">
        <v>2036</v>
      </c>
      <c r="AI10" s="1"/>
      <c r="AJ10" s="4" t="s">
        <v>162</v>
      </c>
      <c r="AL10" s="4" t="s">
        <v>136</v>
      </c>
      <c r="AM10" s="4" t="s">
        <v>163</v>
      </c>
      <c r="AO10" s="8" t="s">
        <v>138</v>
      </c>
      <c r="AP10" s="12">
        <v>0.2</v>
      </c>
      <c r="AQ10" s="157" t="s">
        <v>139</v>
      </c>
      <c r="AR10" s="149" t="s">
        <v>2317</v>
      </c>
      <c r="AS10" s="161" t="str">
        <f t="shared" si="0"/>
        <v>東京都江東区</v>
      </c>
      <c r="AT10" s="163">
        <v>11.4</v>
      </c>
      <c r="AU10" s="148">
        <v>11.1</v>
      </c>
      <c r="AV10" s="350">
        <v>10.9</v>
      </c>
      <c r="AW10" s="8" t="s">
        <v>2067</v>
      </c>
      <c r="AX10" s="12">
        <v>0.55000000000000004</v>
      </c>
      <c r="AY10" s="69"/>
      <c r="AZ10" s="69"/>
      <c r="BA10" s="69"/>
      <c r="BB10" s="69"/>
    </row>
    <row r="11" spans="1:61" ht="13.5">
      <c r="A11" s="19" t="s">
        <v>2067</v>
      </c>
      <c r="B11" s="331" t="s">
        <v>2177</v>
      </c>
      <c r="C11" s="42">
        <v>0.114</v>
      </c>
      <c r="D11" s="43">
        <v>0.03</v>
      </c>
      <c r="E11" s="253">
        <v>2.4E-2</v>
      </c>
      <c r="F11" s="290" t="s">
        <v>2227</v>
      </c>
      <c r="G11" s="256" t="s">
        <v>1968</v>
      </c>
      <c r="H11" s="245" t="s">
        <v>1959</v>
      </c>
      <c r="I11" s="257" t="s">
        <v>1958</v>
      </c>
      <c r="J11" s="199">
        <f t="shared" ref="J11" si="7">C11</f>
        <v>0.114</v>
      </c>
      <c r="K11" s="43">
        <f t="shared" ref="K11" si="8">SUM(C11,E11)</f>
        <v>0.13800000000000001</v>
      </c>
      <c r="L11" s="253">
        <f t="shared" ref="L11" si="9">SUM(C11:E11)</f>
        <v>0.16800000000000001</v>
      </c>
      <c r="M11" s="468" t="s">
        <v>2051</v>
      </c>
      <c r="N11" s="315" t="s">
        <v>2479</v>
      </c>
      <c r="O11" s="69"/>
      <c r="P11" s="19" t="s">
        <v>2067</v>
      </c>
      <c r="Q11" s="290" t="s">
        <v>2066</v>
      </c>
      <c r="R11" s="42" t="s">
        <v>1926</v>
      </c>
      <c r="S11" s="43" t="s">
        <v>1929</v>
      </c>
      <c r="T11" s="43"/>
      <c r="U11" s="253"/>
      <c r="V11" s="41"/>
      <c r="W11" s="290" t="s">
        <v>2065</v>
      </c>
      <c r="X11" s="42" t="s">
        <v>1931</v>
      </c>
      <c r="Y11" s="253" t="s">
        <v>1935</v>
      </c>
      <c r="Z11" s="302" t="s">
        <v>2117</v>
      </c>
      <c r="AA11" s="253" t="s">
        <v>2036</v>
      </c>
      <c r="AB11" s="376"/>
      <c r="AC11" s="381"/>
      <c r="AD11" s="285" t="s">
        <v>2064</v>
      </c>
      <c r="AE11" s="42" t="s">
        <v>1964</v>
      </c>
      <c r="AF11" s="43" t="s">
        <v>1966</v>
      </c>
      <c r="AG11" s="43" t="s">
        <v>2119</v>
      </c>
      <c r="AH11" s="246" t="s">
        <v>2036</v>
      </c>
      <c r="AI11" s="1"/>
      <c r="AJ11" s="4" t="s">
        <v>164</v>
      </c>
      <c r="AL11" s="4" t="s">
        <v>136</v>
      </c>
      <c r="AM11" s="4" t="s">
        <v>165</v>
      </c>
      <c r="AO11" s="8" t="s">
        <v>138</v>
      </c>
      <c r="AP11" s="12">
        <v>0.2</v>
      </c>
      <c r="AQ11" s="157" t="s">
        <v>139</v>
      </c>
      <c r="AR11" s="149" t="s">
        <v>2318</v>
      </c>
      <c r="AS11" s="161" t="str">
        <f t="shared" si="0"/>
        <v>東京都品川区</v>
      </c>
      <c r="AT11" s="163">
        <v>11.4</v>
      </c>
      <c r="AU11" s="148">
        <v>11.1</v>
      </c>
      <c r="AV11" s="350">
        <v>10.9</v>
      </c>
      <c r="AW11" s="8" t="s">
        <v>2068</v>
      </c>
      <c r="AX11" s="12">
        <v>0.55000000000000004</v>
      </c>
      <c r="AY11" s="69"/>
      <c r="AZ11" s="69"/>
      <c r="BA11" s="69"/>
      <c r="BB11" s="69"/>
    </row>
    <row r="12" spans="1:61" ht="13.5">
      <c r="A12" s="19" t="s">
        <v>2068</v>
      </c>
      <c r="B12" s="331" t="s">
        <v>2178</v>
      </c>
      <c r="C12" s="42">
        <v>0.114</v>
      </c>
      <c r="D12" s="43">
        <v>0.03</v>
      </c>
      <c r="E12" s="253">
        <v>2.4E-2</v>
      </c>
      <c r="F12" s="290" t="s">
        <v>2228</v>
      </c>
      <c r="G12" s="256" t="s">
        <v>1968</v>
      </c>
      <c r="H12" s="245" t="s">
        <v>1959</v>
      </c>
      <c r="I12" s="257" t="s">
        <v>1958</v>
      </c>
      <c r="J12" s="199">
        <f t="shared" si="1"/>
        <v>0.114</v>
      </c>
      <c r="K12" s="43">
        <f t="shared" si="2"/>
        <v>0.13800000000000001</v>
      </c>
      <c r="L12" s="253">
        <f t="shared" si="3"/>
        <v>0.16800000000000001</v>
      </c>
      <c r="M12" s="468" t="s">
        <v>2051</v>
      </c>
      <c r="N12" s="315" t="s">
        <v>2480</v>
      </c>
      <c r="O12" s="69"/>
      <c r="P12" s="19" t="s">
        <v>2068</v>
      </c>
      <c r="Q12" s="290" t="s">
        <v>1987</v>
      </c>
      <c r="R12" s="42" t="s">
        <v>1926</v>
      </c>
      <c r="S12" s="43" t="s">
        <v>1929</v>
      </c>
      <c r="T12" s="43"/>
      <c r="U12" s="253"/>
      <c r="V12" s="41"/>
      <c r="W12" s="290" t="s">
        <v>2001</v>
      </c>
      <c r="X12" s="42" t="s">
        <v>1931</v>
      </c>
      <c r="Y12" s="253" t="s">
        <v>1935</v>
      </c>
      <c r="Z12" s="302" t="s">
        <v>2117</v>
      </c>
      <c r="AA12" s="253" t="s">
        <v>2036</v>
      </c>
      <c r="AB12" s="376"/>
      <c r="AC12" s="381"/>
      <c r="AD12" s="285" t="s">
        <v>2022</v>
      </c>
      <c r="AE12" s="42" t="s">
        <v>1964</v>
      </c>
      <c r="AF12" s="43" t="s">
        <v>1966</v>
      </c>
      <c r="AG12" s="43" t="s">
        <v>2119</v>
      </c>
      <c r="AH12" s="246" t="s">
        <v>2036</v>
      </c>
      <c r="AI12" s="1"/>
      <c r="AJ12" s="4" t="s">
        <v>166</v>
      </c>
      <c r="AL12" s="4" t="s">
        <v>136</v>
      </c>
      <c r="AM12" s="4" t="s">
        <v>167</v>
      </c>
      <c r="AO12" s="8" t="s">
        <v>138</v>
      </c>
      <c r="AP12" s="12">
        <v>0.2</v>
      </c>
      <c r="AQ12" s="157" t="s">
        <v>139</v>
      </c>
      <c r="AR12" s="149" t="s">
        <v>2319</v>
      </c>
      <c r="AS12" s="161" t="str">
        <f t="shared" si="0"/>
        <v>東京都目黒区</v>
      </c>
      <c r="AT12" s="163">
        <v>11.4</v>
      </c>
      <c r="AU12" s="148">
        <v>11.1</v>
      </c>
      <c r="AV12" s="350">
        <v>10.9</v>
      </c>
      <c r="AW12" s="8" t="s">
        <v>2125</v>
      </c>
      <c r="AX12" s="12">
        <v>0.45</v>
      </c>
      <c r="AY12" s="69"/>
      <c r="AZ12" s="69"/>
      <c r="BA12" s="69"/>
      <c r="BB12" s="69"/>
    </row>
    <row r="13" spans="1:61" ht="13.5">
      <c r="A13" s="19" t="s">
        <v>2072</v>
      </c>
      <c r="B13" s="331" t="s">
        <v>2179</v>
      </c>
      <c r="C13" s="42">
        <v>0.13200000000000001</v>
      </c>
      <c r="D13" s="43">
        <v>4.2000000000000003E-2</v>
      </c>
      <c r="E13" s="253">
        <v>3.5999999999999997E-2</v>
      </c>
      <c r="F13" s="290" t="s">
        <v>2229</v>
      </c>
      <c r="G13" s="256" t="s">
        <v>1968</v>
      </c>
      <c r="H13" s="245" t="s">
        <v>1959</v>
      </c>
      <c r="I13" s="257" t="s">
        <v>1958</v>
      </c>
      <c r="J13" s="199">
        <f t="shared" ref="J13:J14" si="10">C13</f>
        <v>0.13200000000000001</v>
      </c>
      <c r="K13" s="43">
        <f t="shared" ref="K13:K14" si="11">SUM(C13,E13)</f>
        <v>0.16800000000000001</v>
      </c>
      <c r="L13" s="253">
        <f t="shared" ref="L13:L14" si="12">SUM(C13:E13)</f>
        <v>0.21000000000000002</v>
      </c>
      <c r="M13" s="468" t="s">
        <v>2051</v>
      </c>
      <c r="N13" s="315" t="s">
        <v>2479</v>
      </c>
      <c r="O13" s="69"/>
      <c r="P13" s="19" t="s">
        <v>2072</v>
      </c>
      <c r="Q13" s="290" t="s">
        <v>2069</v>
      </c>
      <c r="R13" s="42" t="s">
        <v>1926</v>
      </c>
      <c r="S13" s="43" t="s">
        <v>1929</v>
      </c>
      <c r="T13" s="43"/>
      <c r="U13" s="253"/>
      <c r="V13" s="41"/>
      <c r="W13" s="290" t="s">
        <v>2070</v>
      </c>
      <c r="X13" s="42" t="s">
        <v>2494</v>
      </c>
      <c r="Y13" s="253" t="s">
        <v>1970</v>
      </c>
      <c r="Z13" s="302" t="s">
        <v>2117</v>
      </c>
      <c r="AA13" s="253" t="s">
        <v>2036</v>
      </c>
      <c r="AB13" s="376"/>
      <c r="AC13" s="381"/>
      <c r="AD13" s="285" t="s">
        <v>2071</v>
      </c>
      <c r="AE13" s="42" t="s">
        <v>1964</v>
      </c>
      <c r="AF13" s="43" t="s">
        <v>1966</v>
      </c>
      <c r="AG13" s="43" t="s">
        <v>2119</v>
      </c>
      <c r="AH13" s="246" t="s">
        <v>2036</v>
      </c>
      <c r="AI13" s="1"/>
      <c r="AJ13" s="4" t="s">
        <v>168</v>
      </c>
      <c r="AL13" s="4" t="s">
        <v>136</v>
      </c>
      <c r="AM13" s="4" t="s">
        <v>169</v>
      </c>
      <c r="AO13" s="8" t="s">
        <v>138</v>
      </c>
      <c r="AP13" s="12">
        <v>0.2</v>
      </c>
      <c r="AQ13" s="157" t="s">
        <v>139</v>
      </c>
      <c r="AR13" s="149" t="s">
        <v>2320</v>
      </c>
      <c r="AS13" s="161" t="str">
        <f t="shared" si="0"/>
        <v>東京都大田区</v>
      </c>
      <c r="AT13" s="163">
        <v>11.4</v>
      </c>
      <c r="AU13" s="148">
        <v>11.1</v>
      </c>
      <c r="AV13" s="350">
        <v>10.9</v>
      </c>
      <c r="AW13" s="8" t="s">
        <v>2072</v>
      </c>
      <c r="AX13" s="12">
        <v>0.45</v>
      </c>
      <c r="AY13" s="69"/>
      <c r="AZ13" s="69"/>
      <c r="BA13" s="69"/>
      <c r="BB13" s="69"/>
    </row>
    <row r="14" spans="1:61" ht="13.5">
      <c r="A14" s="19" t="s">
        <v>2143</v>
      </c>
      <c r="B14" s="331" t="s">
        <v>2180</v>
      </c>
      <c r="C14" s="42">
        <v>0.13200000000000001</v>
      </c>
      <c r="D14" s="43">
        <v>4.2000000000000003E-2</v>
      </c>
      <c r="E14" s="253">
        <v>3.5999999999999997E-2</v>
      </c>
      <c r="F14" s="290" t="s">
        <v>2251</v>
      </c>
      <c r="G14" s="256" t="s">
        <v>1968</v>
      </c>
      <c r="H14" s="245" t="s">
        <v>1959</v>
      </c>
      <c r="I14" s="257" t="s">
        <v>1958</v>
      </c>
      <c r="J14" s="199">
        <f t="shared" si="10"/>
        <v>0.13200000000000001</v>
      </c>
      <c r="K14" s="43">
        <f t="shared" si="11"/>
        <v>0.16800000000000001</v>
      </c>
      <c r="L14" s="253">
        <f t="shared" si="12"/>
        <v>0.21000000000000002</v>
      </c>
      <c r="M14" s="468" t="s">
        <v>2051</v>
      </c>
      <c r="N14" s="315" t="s">
        <v>2481</v>
      </c>
      <c r="O14" s="69"/>
      <c r="P14" s="19" t="s">
        <v>2143</v>
      </c>
      <c r="Q14" s="290" t="s">
        <v>2144</v>
      </c>
      <c r="R14" s="42" t="s">
        <v>1926</v>
      </c>
      <c r="S14" s="43" t="s">
        <v>1929</v>
      </c>
      <c r="T14" s="43"/>
      <c r="U14" s="253"/>
      <c r="V14" s="41"/>
      <c r="W14" s="290" t="s">
        <v>2145</v>
      </c>
      <c r="X14" s="42" t="s">
        <v>2494</v>
      </c>
      <c r="Y14" s="253" t="s">
        <v>1970</v>
      </c>
      <c r="Z14" s="302" t="s">
        <v>2117</v>
      </c>
      <c r="AA14" s="253" t="s">
        <v>2036</v>
      </c>
      <c r="AB14" s="376"/>
      <c r="AC14" s="381"/>
      <c r="AD14" s="285" t="s">
        <v>2146</v>
      </c>
      <c r="AE14" s="42" t="s">
        <v>1964</v>
      </c>
      <c r="AF14" s="43" t="s">
        <v>1966</v>
      </c>
      <c r="AG14" s="43" t="s">
        <v>2119</v>
      </c>
      <c r="AH14" s="246" t="s">
        <v>2036</v>
      </c>
      <c r="AI14" s="1"/>
      <c r="AJ14" s="4" t="s">
        <v>170</v>
      </c>
      <c r="AL14" s="4" t="s">
        <v>136</v>
      </c>
      <c r="AM14" s="4" t="s">
        <v>171</v>
      </c>
      <c r="AO14" s="8" t="s">
        <v>138</v>
      </c>
      <c r="AP14" s="12">
        <v>0.2</v>
      </c>
      <c r="AQ14" s="157" t="s">
        <v>139</v>
      </c>
      <c r="AR14" s="149" t="s">
        <v>2321</v>
      </c>
      <c r="AS14" s="161" t="str">
        <f t="shared" si="0"/>
        <v>東京都世田谷区</v>
      </c>
      <c r="AT14" s="163">
        <v>11.4</v>
      </c>
      <c r="AU14" s="148">
        <v>11.1</v>
      </c>
      <c r="AV14" s="350">
        <v>10.9</v>
      </c>
      <c r="AW14" s="8" t="s">
        <v>2073</v>
      </c>
      <c r="AX14" s="12">
        <v>0.45</v>
      </c>
      <c r="AY14" s="69"/>
      <c r="AZ14" s="69"/>
      <c r="BA14" s="69"/>
      <c r="BB14" s="69"/>
    </row>
    <row r="15" spans="1:61" ht="13.5">
      <c r="A15" s="19" t="s">
        <v>2073</v>
      </c>
      <c r="B15" s="331" t="s">
        <v>2181</v>
      </c>
      <c r="C15" s="42">
        <v>0.13200000000000001</v>
      </c>
      <c r="D15" s="43">
        <v>4.2000000000000003E-2</v>
      </c>
      <c r="E15" s="253">
        <v>3.5999999999999997E-2</v>
      </c>
      <c r="F15" s="290" t="s">
        <v>2230</v>
      </c>
      <c r="G15" s="256" t="s">
        <v>1968</v>
      </c>
      <c r="H15" s="245" t="s">
        <v>1959</v>
      </c>
      <c r="I15" s="257" t="s">
        <v>1958</v>
      </c>
      <c r="J15" s="199">
        <f t="shared" si="1"/>
        <v>0.13200000000000001</v>
      </c>
      <c r="K15" s="43">
        <f t="shared" si="2"/>
        <v>0.16800000000000001</v>
      </c>
      <c r="L15" s="253">
        <f t="shared" si="3"/>
        <v>0.21000000000000002</v>
      </c>
      <c r="M15" s="468" t="s">
        <v>2051</v>
      </c>
      <c r="N15" s="315" t="s">
        <v>2480</v>
      </c>
      <c r="O15" s="69"/>
      <c r="P15" s="19" t="s">
        <v>2073</v>
      </c>
      <c r="Q15" s="290" t="s">
        <v>1988</v>
      </c>
      <c r="R15" s="42" t="s">
        <v>1926</v>
      </c>
      <c r="S15" s="43" t="s">
        <v>1929</v>
      </c>
      <c r="T15" s="43"/>
      <c r="U15" s="253"/>
      <c r="V15" s="41"/>
      <c r="W15" s="290" t="s">
        <v>2002</v>
      </c>
      <c r="X15" s="42" t="s">
        <v>2494</v>
      </c>
      <c r="Y15" s="253" t="s">
        <v>1970</v>
      </c>
      <c r="Z15" s="302" t="s">
        <v>2117</v>
      </c>
      <c r="AA15" s="253" t="s">
        <v>2036</v>
      </c>
      <c r="AB15" s="376"/>
      <c r="AC15" s="381"/>
      <c r="AD15" s="285" t="s">
        <v>2023</v>
      </c>
      <c r="AE15" s="42" t="s">
        <v>1964</v>
      </c>
      <c r="AF15" s="43" t="s">
        <v>1966</v>
      </c>
      <c r="AG15" s="43" t="s">
        <v>2119</v>
      </c>
      <c r="AH15" s="246" t="s">
        <v>2036</v>
      </c>
      <c r="AI15" s="1"/>
      <c r="AJ15" s="4" t="s">
        <v>172</v>
      </c>
      <c r="AL15" s="4" t="s">
        <v>136</v>
      </c>
      <c r="AM15" s="4" t="s">
        <v>173</v>
      </c>
      <c r="AO15" s="8" t="s">
        <v>138</v>
      </c>
      <c r="AP15" s="12">
        <v>0.2</v>
      </c>
      <c r="AQ15" s="157" t="s">
        <v>139</v>
      </c>
      <c r="AR15" s="149" t="s">
        <v>2322</v>
      </c>
      <c r="AS15" s="161" t="str">
        <f t="shared" si="0"/>
        <v>東京都渋谷区</v>
      </c>
      <c r="AT15" s="163">
        <v>11.4</v>
      </c>
      <c r="AU15" s="148">
        <v>11.1</v>
      </c>
      <c r="AV15" s="350">
        <v>10.9</v>
      </c>
      <c r="AW15" s="8" t="s">
        <v>2126</v>
      </c>
      <c r="AX15" s="12">
        <v>0.45</v>
      </c>
      <c r="AY15" s="69"/>
      <c r="AZ15" s="69"/>
      <c r="BA15" s="69"/>
      <c r="BB15" s="69"/>
    </row>
    <row r="16" spans="1:61" ht="13.5">
      <c r="A16" s="19" t="s">
        <v>2126</v>
      </c>
      <c r="B16" s="331" t="s">
        <v>2182</v>
      </c>
      <c r="C16" s="42">
        <v>0.13200000000000001</v>
      </c>
      <c r="D16" s="43">
        <v>4.2000000000000003E-2</v>
      </c>
      <c r="E16" s="253">
        <v>3.5999999999999997E-2</v>
      </c>
      <c r="F16" s="290" t="s">
        <v>2231</v>
      </c>
      <c r="G16" s="256" t="s">
        <v>1968</v>
      </c>
      <c r="H16" s="245" t="s">
        <v>1959</v>
      </c>
      <c r="I16" s="257" t="s">
        <v>1958</v>
      </c>
      <c r="J16" s="199">
        <f t="shared" ref="J16" si="13">C16</f>
        <v>0.13200000000000001</v>
      </c>
      <c r="K16" s="43">
        <f t="shared" ref="K16" si="14">SUM(C16,E16)</f>
        <v>0.16800000000000001</v>
      </c>
      <c r="L16" s="253">
        <f t="shared" ref="L16" si="15">SUM(C16:E16)</f>
        <v>0.21000000000000002</v>
      </c>
      <c r="M16" s="468" t="s">
        <v>2051</v>
      </c>
      <c r="N16" s="315" t="s">
        <v>2479</v>
      </c>
      <c r="O16" s="69"/>
      <c r="P16" s="19" t="s">
        <v>2126</v>
      </c>
      <c r="Q16" s="290" t="s">
        <v>1980</v>
      </c>
      <c r="R16" s="42" t="s">
        <v>1926</v>
      </c>
      <c r="S16" s="43" t="s">
        <v>1929</v>
      </c>
      <c r="T16" s="43"/>
      <c r="U16" s="253"/>
      <c r="V16" s="41"/>
      <c r="W16" s="290" t="s">
        <v>2003</v>
      </c>
      <c r="X16" s="42" t="s">
        <v>1932</v>
      </c>
      <c r="Y16" s="253" t="s">
        <v>1971</v>
      </c>
      <c r="Z16" s="302" t="s">
        <v>2117</v>
      </c>
      <c r="AA16" s="253" t="s">
        <v>2036</v>
      </c>
      <c r="AB16" s="376"/>
      <c r="AC16" s="381"/>
      <c r="AD16" s="285" t="s">
        <v>2024</v>
      </c>
      <c r="AE16" s="42" t="s">
        <v>1964</v>
      </c>
      <c r="AF16" s="43" t="s">
        <v>1966</v>
      </c>
      <c r="AG16" s="43" t="s">
        <v>2119</v>
      </c>
      <c r="AH16" s="246" t="s">
        <v>2036</v>
      </c>
      <c r="AI16" s="1"/>
      <c r="AJ16" s="4" t="s">
        <v>174</v>
      </c>
      <c r="AL16" s="4" t="s">
        <v>136</v>
      </c>
      <c r="AM16" s="4" t="s">
        <v>175</v>
      </c>
      <c r="AO16" s="8" t="s">
        <v>138</v>
      </c>
      <c r="AP16" s="12">
        <v>0.2</v>
      </c>
      <c r="AQ16" s="157" t="s">
        <v>139</v>
      </c>
      <c r="AR16" s="149" t="s">
        <v>2323</v>
      </c>
      <c r="AS16" s="161" t="str">
        <f t="shared" si="0"/>
        <v>東京都中野区</v>
      </c>
      <c r="AT16" s="163">
        <v>11.4</v>
      </c>
      <c r="AU16" s="148">
        <v>11.1</v>
      </c>
      <c r="AV16" s="350">
        <v>10.9</v>
      </c>
      <c r="AW16" s="8" t="s">
        <v>2127</v>
      </c>
      <c r="AX16" s="12">
        <v>0.45</v>
      </c>
      <c r="AY16" s="69"/>
      <c r="AZ16" s="69"/>
      <c r="BA16" s="69"/>
      <c r="BB16" s="69"/>
    </row>
    <row r="17" spans="1:54" ht="13.5">
      <c r="A17" s="19" t="s">
        <v>2147</v>
      </c>
      <c r="B17" s="331" t="s">
        <v>2183</v>
      </c>
      <c r="C17" s="42">
        <v>0.13200000000000001</v>
      </c>
      <c r="D17" s="43">
        <v>4.2000000000000003E-2</v>
      </c>
      <c r="E17" s="253">
        <v>3.5999999999999997E-2</v>
      </c>
      <c r="F17" s="290" t="s">
        <v>2252</v>
      </c>
      <c r="G17" s="256" t="s">
        <v>1968</v>
      </c>
      <c r="H17" s="245" t="s">
        <v>1959</v>
      </c>
      <c r="I17" s="257" t="s">
        <v>1958</v>
      </c>
      <c r="J17" s="199">
        <f t="shared" si="1"/>
        <v>0.13200000000000001</v>
      </c>
      <c r="K17" s="43">
        <f t="shared" si="2"/>
        <v>0.16800000000000001</v>
      </c>
      <c r="L17" s="253">
        <f t="shared" si="3"/>
        <v>0.21000000000000002</v>
      </c>
      <c r="M17" s="468" t="s">
        <v>2051</v>
      </c>
      <c r="N17" s="315" t="s">
        <v>2481</v>
      </c>
      <c r="O17" s="69"/>
      <c r="P17" s="19" t="s">
        <v>2147</v>
      </c>
      <c r="Q17" s="290" t="s">
        <v>2148</v>
      </c>
      <c r="R17" s="42" t="s">
        <v>1926</v>
      </c>
      <c r="S17" s="43" t="s">
        <v>1929</v>
      </c>
      <c r="T17" s="43"/>
      <c r="U17" s="253"/>
      <c r="V17" s="41"/>
      <c r="W17" s="290" t="s">
        <v>2149</v>
      </c>
      <c r="X17" s="42" t="s">
        <v>1932</v>
      </c>
      <c r="Y17" s="253" t="s">
        <v>1971</v>
      </c>
      <c r="Z17" s="302" t="s">
        <v>2117</v>
      </c>
      <c r="AA17" s="253" t="s">
        <v>2036</v>
      </c>
      <c r="AB17" s="376"/>
      <c r="AC17" s="381"/>
      <c r="AD17" s="285" t="s">
        <v>2150</v>
      </c>
      <c r="AE17" s="42" t="s">
        <v>1964</v>
      </c>
      <c r="AF17" s="43" t="s">
        <v>1966</v>
      </c>
      <c r="AG17" s="43" t="s">
        <v>2119</v>
      </c>
      <c r="AH17" s="246" t="s">
        <v>2036</v>
      </c>
      <c r="AI17" s="1"/>
      <c r="AJ17" s="4" t="s">
        <v>176</v>
      </c>
      <c r="AL17" s="4" t="s">
        <v>136</v>
      </c>
      <c r="AM17" s="4" t="s">
        <v>177</v>
      </c>
      <c r="AO17" s="8" t="s">
        <v>138</v>
      </c>
      <c r="AP17" s="12">
        <v>0.2</v>
      </c>
      <c r="AQ17" s="157" t="s">
        <v>139</v>
      </c>
      <c r="AR17" s="149" t="s">
        <v>2324</v>
      </c>
      <c r="AS17" s="161" t="str">
        <f t="shared" si="0"/>
        <v>東京都杉並区</v>
      </c>
      <c r="AT17" s="163">
        <v>11.4</v>
      </c>
      <c r="AU17" s="148">
        <v>11.1</v>
      </c>
      <c r="AV17" s="350">
        <v>10.9</v>
      </c>
      <c r="AW17" s="8" t="s">
        <v>2077</v>
      </c>
      <c r="AX17" s="12">
        <v>0.55000000000000004</v>
      </c>
      <c r="AY17" s="69"/>
      <c r="AZ17" s="69"/>
      <c r="BA17" s="69"/>
      <c r="BB17" s="69"/>
    </row>
    <row r="18" spans="1:54" ht="13.5">
      <c r="A18" s="19" t="s">
        <v>2077</v>
      </c>
      <c r="B18" s="331" t="s">
        <v>2184</v>
      </c>
      <c r="C18" s="42">
        <v>0.216</v>
      </c>
      <c r="D18" s="43">
        <v>7.1999999999999995E-2</v>
      </c>
      <c r="E18" s="253">
        <v>0.06</v>
      </c>
      <c r="F18" s="290" t="s">
        <v>2232</v>
      </c>
      <c r="G18" s="256" t="s">
        <v>1968</v>
      </c>
      <c r="H18" s="245" t="s">
        <v>1959</v>
      </c>
      <c r="I18" s="257" t="s">
        <v>1958</v>
      </c>
      <c r="J18" s="199">
        <f t="shared" ref="J18" si="16">C18</f>
        <v>0.216</v>
      </c>
      <c r="K18" s="43">
        <f t="shared" ref="K18" si="17">SUM(C18,E18)</f>
        <v>0.27600000000000002</v>
      </c>
      <c r="L18" s="253">
        <f t="shared" ref="L18" si="18">SUM(C18:E18)</f>
        <v>0.34799999999999998</v>
      </c>
      <c r="M18" s="468" t="s">
        <v>2051</v>
      </c>
      <c r="N18" s="315" t="s">
        <v>2479</v>
      </c>
      <c r="O18" s="69"/>
      <c r="P18" s="19" t="s">
        <v>2077</v>
      </c>
      <c r="Q18" s="290" t="s">
        <v>2074</v>
      </c>
      <c r="R18" s="42" t="s">
        <v>1926</v>
      </c>
      <c r="S18" s="43" t="s">
        <v>1929</v>
      </c>
      <c r="T18" s="43"/>
      <c r="U18" s="253"/>
      <c r="V18" s="41"/>
      <c r="W18" s="290" t="s">
        <v>2075</v>
      </c>
      <c r="X18" s="42" t="s">
        <v>1931</v>
      </c>
      <c r="Y18" s="253" t="s">
        <v>1935</v>
      </c>
      <c r="Z18" s="302" t="s">
        <v>2117</v>
      </c>
      <c r="AA18" s="253" t="s">
        <v>2036</v>
      </c>
      <c r="AB18" s="376"/>
      <c r="AC18" s="381"/>
      <c r="AD18" s="285" t="s">
        <v>2076</v>
      </c>
      <c r="AE18" s="42" t="s">
        <v>1964</v>
      </c>
      <c r="AF18" s="43" t="s">
        <v>1966</v>
      </c>
      <c r="AG18" s="43" t="s">
        <v>2119</v>
      </c>
      <c r="AH18" s="246" t="s">
        <v>2036</v>
      </c>
      <c r="AI18" s="1"/>
      <c r="AJ18" s="4" t="s">
        <v>178</v>
      </c>
      <c r="AL18" s="4" t="s">
        <v>136</v>
      </c>
      <c r="AM18" s="4" t="s">
        <v>179</v>
      </c>
      <c r="AO18" s="8" t="s">
        <v>138</v>
      </c>
      <c r="AP18" s="12">
        <v>0.2</v>
      </c>
      <c r="AQ18" s="157" t="s">
        <v>139</v>
      </c>
      <c r="AR18" s="149" t="s">
        <v>2325</v>
      </c>
      <c r="AS18" s="161" t="str">
        <f t="shared" si="0"/>
        <v>東京都豊島区</v>
      </c>
      <c r="AT18" s="163">
        <v>11.4</v>
      </c>
      <c r="AU18" s="148">
        <v>11.1</v>
      </c>
      <c r="AV18" s="350">
        <v>10.9</v>
      </c>
      <c r="AW18" s="8" t="s">
        <v>2078</v>
      </c>
      <c r="AX18" s="12">
        <v>0.55000000000000004</v>
      </c>
      <c r="AY18" s="69"/>
      <c r="AZ18" s="69"/>
      <c r="BA18" s="69"/>
      <c r="BB18" s="69"/>
    </row>
    <row r="19" spans="1:54" ht="13.5">
      <c r="A19" s="19" t="s">
        <v>2078</v>
      </c>
      <c r="B19" s="331" t="s">
        <v>2185</v>
      </c>
      <c r="C19" s="42">
        <v>0.216</v>
      </c>
      <c r="D19" s="43">
        <v>7.1999999999999995E-2</v>
      </c>
      <c r="E19" s="253">
        <v>0.06</v>
      </c>
      <c r="F19" s="290" t="s">
        <v>2233</v>
      </c>
      <c r="G19" s="256" t="s">
        <v>1968</v>
      </c>
      <c r="H19" s="245" t="s">
        <v>1959</v>
      </c>
      <c r="I19" s="257" t="s">
        <v>1958</v>
      </c>
      <c r="J19" s="199">
        <f t="shared" si="1"/>
        <v>0.216</v>
      </c>
      <c r="K19" s="43">
        <f t="shared" si="2"/>
        <v>0.27600000000000002</v>
      </c>
      <c r="L19" s="253">
        <f t="shared" si="3"/>
        <v>0.34799999999999998</v>
      </c>
      <c r="M19" s="468" t="s">
        <v>2051</v>
      </c>
      <c r="N19" s="315" t="s">
        <v>2480</v>
      </c>
      <c r="O19" s="69"/>
      <c r="P19" s="19" t="s">
        <v>2078</v>
      </c>
      <c r="Q19" s="290" t="s">
        <v>1989</v>
      </c>
      <c r="R19" s="42" t="s">
        <v>1926</v>
      </c>
      <c r="S19" s="43" t="s">
        <v>1929</v>
      </c>
      <c r="T19" s="43"/>
      <c r="U19" s="253"/>
      <c r="V19" s="41"/>
      <c r="W19" s="290" t="s">
        <v>2004</v>
      </c>
      <c r="X19" s="42" t="s">
        <v>1931</v>
      </c>
      <c r="Y19" s="253" t="s">
        <v>1935</v>
      </c>
      <c r="Z19" s="302" t="s">
        <v>2117</v>
      </c>
      <c r="AA19" s="253" t="s">
        <v>2036</v>
      </c>
      <c r="AB19" s="376"/>
      <c r="AC19" s="381"/>
      <c r="AD19" s="285" t="s">
        <v>2025</v>
      </c>
      <c r="AE19" s="42" t="s">
        <v>1964</v>
      </c>
      <c r="AF19" s="43" t="s">
        <v>1966</v>
      </c>
      <c r="AG19" s="43" t="s">
        <v>2119</v>
      </c>
      <c r="AH19" s="246" t="s">
        <v>2036</v>
      </c>
      <c r="AI19" s="1"/>
      <c r="AJ19" s="4" t="s">
        <v>180</v>
      </c>
      <c r="AL19" s="4" t="s">
        <v>136</v>
      </c>
      <c r="AM19" s="4" t="s">
        <v>181</v>
      </c>
      <c r="AO19" s="8" t="s">
        <v>138</v>
      </c>
      <c r="AP19" s="12">
        <v>0.2</v>
      </c>
      <c r="AQ19" s="157" t="s">
        <v>139</v>
      </c>
      <c r="AR19" s="149" t="s">
        <v>2326</v>
      </c>
      <c r="AS19" s="161" t="str">
        <f t="shared" si="0"/>
        <v>東京都北区</v>
      </c>
      <c r="AT19" s="163">
        <v>11.4</v>
      </c>
      <c r="AU19" s="148">
        <v>11.1</v>
      </c>
      <c r="AV19" s="350">
        <v>10.9</v>
      </c>
      <c r="AW19" s="8" t="s">
        <v>2128</v>
      </c>
      <c r="AX19" s="12">
        <v>0.55000000000000004</v>
      </c>
      <c r="AY19" s="69"/>
      <c r="AZ19" s="69"/>
      <c r="BA19" s="69"/>
      <c r="BB19" s="69"/>
    </row>
    <row r="20" spans="1:54" ht="13.5">
      <c r="A20" s="19" t="s">
        <v>2082</v>
      </c>
      <c r="B20" s="331" t="s">
        <v>2186</v>
      </c>
      <c r="C20" s="42">
        <v>0.13800000000000001</v>
      </c>
      <c r="D20" s="43">
        <v>5.3999999999999999E-2</v>
      </c>
      <c r="E20" s="253">
        <v>4.8000000000000001E-2</v>
      </c>
      <c r="F20" s="290" t="s">
        <v>2234</v>
      </c>
      <c r="G20" s="256" t="s">
        <v>1968</v>
      </c>
      <c r="H20" s="245" t="s">
        <v>1959</v>
      </c>
      <c r="I20" s="257" t="s">
        <v>1958</v>
      </c>
      <c r="J20" s="199">
        <f>C20</f>
        <v>0.13800000000000001</v>
      </c>
      <c r="K20" s="43">
        <f>SUM(C20,E20)</f>
        <v>0.186</v>
      </c>
      <c r="L20" s="253">
        <f>SUM(C20:E20)</f>
        <v>0.24</v>
      </c>
      <c r="M20" s="468" t="s">
        <v>2051</v>
      </c>
      <c r="N20" s="315" t="s">
        <v>2479</v>
      </c>
      <c r="O20" s="69"/>
      <c r="P20" s="19" t="s">
        <v>2082</v>
      </c>
      <c r="Q20" s="290" t="s">
        <v>2079</v>
      </c>
      <c r="R20" s="42" t="s">
        <v>1926</v>
      </c>
      <c r="S20" s="43" t="s">
        <v>1929</v>
      </c>
      <c r="T20" s="43"/>
      <c r="U20" s="253"/>
      <c r="V20" s="41"/>
      <c r="W20" s="290" t="s">
        <v>2080</v>
      </c>
      <c r="X20" s="42" t="s">
        <v>1932</v>
      </c>
      <c r="Y20" s="253" t="s">
        <v>1969</v>
      </c>
      <c r="Z20" s="43" t="s">
        <v>1931</v>
      </c>
      <c r="AA20" s="43" t="s">
        <v>1935</v>
      </c>
      <c r="AB20" s="375" t="s">
        <v>2117</v>
      </c>
      <c r="AC20" s="41" t="s">
        <v>2036</v>
      </c>
      <c r="AD20" s="285" t="s">
        <v>2081</v>
      </c>
      <c r="AE20" s="42" t="s">
        <v>1964</v>
      </c>
      <c r="AF20" s="43" t="s">
        <v>1966</v>
      </c>
      <c r="AG20" s="43" t="s">
        <v>2121</v>
      </c>
      <c r="AH20" s="246" t="s">
        <v>2036</v>
      </c>
      <c r="AI20" s="1"/>
      <c r="AJ20" s="4" t="s">
        <v>182</v>
      </c>
      <c r="AL20" s="4" t="s">
        <v>136</v>
      </c>
      <c r="AM20" s="4" t="s">
        <v>183</v>
      </c>
      <c r="AO20" s="8" t="s">
        <v>138</v>
      </c>
      <c r="AP20" s="12">
        <v>0.2</v>
      </c>
      <c r="AQ20" s="157" t="s">
        <v>139</v>
      </c>
      <c r="AR20" s="149" t="s">
        <v>2327</v>
      </c>
      <c r="AS20" s="161" t="str">
        <f t="shared" si="0"/>
        <v>東京都荒川区</v>
      </c>
      <c r="AT20" s="163">
        <v>11.4</v>
      </c>
      <c r="AU20" s="148">
        <v>11.1</v>
      </c>
      <c r="AV20" s="350">
        <v>10.9</v>
      </c>
      <c r="AW20" s="8" t="s">
        <v>2129</v>
      </c>
      <c r="AX20" s="12">
        <v>0.55000000000000004</v>
      </c>
      <c r="AY20" s="69"/>
      <c r="AZ20" s="69"/>
      <c r="BA20" s="69"/>
      <c r="BB20" s="69"/>
    </row>
    <row r="21" spans="1:54" ht="13.5">
      <c r="A21" s="19" t="s">
        <v>2151</v>
      </c>
      <c r="B21" s="331" t="s">
        <v>2187</v>
      </c>
      <c r="C21" s="42">
        <v>0.13800000000000001</v>
      </c>
      <c r="D21" s="43">
        <v>5.3999999999999999E-2</v>
      </c>
      <c r="E21" s="253">
        <v>4.8000000000000001E-2</v>
      </c>
      <c r="F21" s="290" t="s">
        <v>2253</v>
      </c>
      <c r="G21" s="256" t="s">
        <v>1968</v>
      </c>
      <c r="H21" s="245" t="s">
        <v>1959</v>
      </c>
      <c r="I21" s="257" t="s">
        <v>1958</v>
      </c>
      <c r="J21" s="199">
        <f t="shared" si="1"/>
        <v>0.13800000000000001</v>
      </c>
      <c r="K21" s="43">
        <f t="shared" si="2"/>
        <v>0.186</v>
      </c>
      <c r="L21" s="253">
        <f t="shared" si="3"/>
        <v>0.24</v>
      </c>
      <c r="M21" s="468" t="s">
        <v>2051</v>
      </c>
      <c r="N21" s="315" t="s">
        <v>2482</v>
      </c>
      <c r="O21" s="69"/>
      <c r="P21" s="19" t="s">
        <v>2151</v>
      </c>
      <c r="Q21" s="290" t="s">
        <v>2152</v>
      </c>
      <c r="R21" s="42" t="s">
        <v>1926</v>
      </c>
      <c r="S21" s="43" t="s">
        <v>1929</v>
      </c>
      <c r="T21" s="43"/>
      <c r="U21" s="253"/>
      <c r="V21" s="41"/>
      <c r="W21" s="290" t="s">
        <v>2153</v>
      </c>
      <c r="X21" s="42" t="s">
        <v>1932</v>
      </c>
      <c r="Y21" s="253" t="s">
        <v>1969</v>
      </c>
      <c r="Z21" s="43" t="s">
        <v>1931</v>
      </c>
      <c r="AA21" s="43" t="s">
        <v>1935</v>
      </c>
      <c r="AB21" s="302" t="s">
        <v>2117</v>
      </c>
      <c r="AC21" s="246" t="s">
        <v>2036</v>
      </c>
      <c r="AD21" s="285" t="s">
        <v>2154</v>
      </c>
      <c r="AE21" s="42" t="s">
        <v>1964</v>
      </c>
      <c r="AF21" s="43" t="s">
        <v>1966</v>
      </c>
      <c r="AG21" s="43" t="s">
        <v>2121</v>
      </c>
      <c r="AH21" s="246" t="s">
        <v>2036</v>
      </c>
      <c r="AI21" s="1"/>
      <c r="AJ21" s="4" t="s">
        <v>184</v>
      </c>
      <c r="AL21" s="4" t="s">
        <v>136</v>
      </c>
      <c r="AM21" s="4" t="s">
        <v>185</v>
      </c>
      <c r="AO21" s="8" t="s">
        <v>138</v>
      </c>
      <c r="AP21" s="12">
        <v>0.2</v>
      </c>
      <c r="AQ21" s="157" t="s">
        <v>139</v>
      </c>
      <c r="AR21" s="149" t="s">
        <v>2328</v>
      </c>
      <c r="AS21" s="161" t="str">
        <f t="shared" si="0"/>
        <v>東京都板橋区</v>
      </c>
      <c r="AT21" s="163">
        <v>11.4</v>
      </c>
      <c r="AU21" s="148">
        <v>11.1</v>
      </c>
      <c r="AV21" s="350">
        <v>10.9</v>
      </c>
      <c r="AW21" s="8" t="s">
        <v>2083</v>
      </c>
      <c r="AX21" s="12">
        <v>0.55000000000000004</v>
      </c>
      <c r="AY21" s="69"/>
      <c r="AZ21" s="69"/>
      <c r="BA21" s="69"/>
      <c r="BB21" s="69"/>
    </row>
    <row r="22" spans="1:54" ht="13.5">
      <c r="A22" s="19" t="s">
        <v>2083</v>
      </c>
      <c r="B22" s="331" t="s">
        <v>2188</v>
      </c>
      <c r="C22" s="42">
        <v>0.13800000000000001</v>
      </c>
      <c r="D22" s="43">
        <v>5.3999999999999999E-2</v>
      </c>
      <c r="E22" s="253">
        <v>4.8000000000000001E-2</v>
      </c>
      <c r="F22" s="290" t="s">
        <v>2235</v>
      </c>
      <c r="G22" s="256" t="s">
        <v>1968</v>
      </c>
      <c r="H22" s="245" t="s">
        <v>1959</v>
      </c>
      <c r="I22" s="257" t="s">
        <v>1958</v>
      </c>
      <c r="J22" s="199">
        <f t="shared" ref="J22" si="19">C22</f>
        <v>0.13800000000000001</v>
      </c>
      <c r="K22" s="43">
        <f t="shared" ref="K22" si="20">SUM(C22,E22)</f>
        <v>0.186</v>
      </c>
      <c r="L22" s="253">
        <f t="shared" ref="L22" si="21">SUM(C22:E22)</f>
        <v>0.24</v>
      </c>
      <c r="M22" s="468" t="s">
        <v>2051</v>
      </c>
      <c r="N22" s="315" t="s">
        <v>2480</v>
      </c>
      <c r="O22" s="69"/>
      <c r="P22" s="19" t="s">
        <v>2083</v>
      </c>
      <c r="Q22" s="290" t="s">
        <v>1990</v>
      </c>
      <c r="R22" s="42" t="s">
        <v>1926</v>
      </c>
      <c r="S22" s="43" t="s">
        <v>1929</v>
      </c>
      <c r="T22" s="43"/>
      <c r="U22" s="253"/>
      <c r="V22" s="41"/>
      <c r="W22" s="290" t="s">
        <v>2005</v>
      </c>
      <c r="X22" s="42" t="s">
        <v>1932</v>
      </c>
      <c r="Y22" s="253" t="s">
        <v>1969</v>
      </c>
      <c r="Z22" s="43" t="s">
        <v>1931</v>
      </c>
      <c r="AA22" s="43" t="s">
        <v>1935</v>
      </c>
      <c r="AB22" s="302" t="s">
        <v>2117</v>
      </c>
      <c r="AC22" s="246" t="s">
        <v>2036</v>
      </c>
      <c r="AD22" s="285" t="s">
        <v>2026</v>
      </c>
      <c r="AE22" s="42" t="s">
        <v>1964</v>
      </c>
      <c r="AF22" s="43" t="s">
        <v>1966</v>
      </c>
      <c r="AG22" s="43" t="s">
        <v>2121</v>
      </c>
      <c r="AH22" s="246" t="s">
        <v>2036</v>
      </c>
      <c r="AI22" s="1"/>
      <c r="AJ22" s="4" t="s">
        <v>187</v>
      </c>
      <c r="AL22" s="4" t="s">
        <v>136</v>
      </c>
      <c r="AM22" s="4" t="s">
        <v>188</v>
      </c>
      <c r="AO22" s="8" t="s">
        <v>138</v>
      </c>
      <c r="AP22" s="12">
        <v>0.2</v>
      </c>
      <c r="AQ22" s="157" t="s">
        <v>139</v>
      </c>
      <c r="AR22" s="149" t="s">
        <v>2329</v>
      </c>
      <c r="AS22" s="161" t="str">
        <f t="shared" si="0"/>
        <v>東京都練馬区</v>
      </c>
      <c r="AT22" s="163">
        <v>11.4</v>
      </c>
      <c r="AU22" s="148">
        <v>11.1</v>
      </c>
      <c r="AV22" s="350">
        <v>10.9</v>
      </c>
      <c r="AW22" s="8" t="s">
        <v>2486</v>
      </c>
      <c r="AX22" s="12">
        <v>0.55000000000000004</v>
      </c>
      <c r="AY22" s="69"/>
      <c r="AZ22" s="69"/>
      <c r="BA22" s="69"/>
      <c r="BB22" s="69"/>
    </row>
    <row r="23" spans="1:54" ht="24">
      <c r="A23" s="19" t="s">
        <v>2130</v>
      </c>
      <c r="B23" s="331" t="s">
        <v>2189</v>
      </c>
      <c r="C23" s="42">
        <v>0.13800000000000001</v>
      </c>
      <c r="D23" s="43">
        <v>5.3999999999999999E-2</v>
      </c>
      <c r="E23" s="253">
        <v>4.8000000000000001E-2</v>
      </c>
      <c r="F23" s="290" t="s">
        <v>2254</v>
      </c>
      <c r="G23" s="256" t="s">
        <v>1968</v>
      </c>
      <c r="H23" s="245" t="s">
        <v>1959</v>
      </c>
      <c r="I23" s="257" t="s">
        <v>1958</v>
      </c>
      <c r="J23" s="199">
        <f t="shared" si="1"/>
        <v>0.13800000000000001</v>
      </c>
      <c r="K23" s="43">
        <f t="shared" si="2"/>
        <v>0.186</v>
      </c>
      <c r="L23" s="253">
        <f t="shared" si="3"/>
        <v>0.24</v>
      </c>
      <c r="M23" s="468" t="s">
        <v>2051</v>
      </c>
      <c r="N23" s="315" t="s">
        <v>2483</v>
      </c>
      <c r="O23" s="69"/>
      <c r="P23" s="19" t="s">
        <v>2130</v>
      </c>
      <c r="Q23" s="290" t="s">
        <v>2159</v>
      </c>
      <c r="R23" s="42" t="s">
        <v>1926</v>
      </c>
      <c r="S23" s="43" t="s">
        <v>1929</v>
      </c>
      <c r="T23" s="43"/>
      <c r="U23" s="253"/>
      <c r="V23" s="41"/>
      <c r="W23" s="290" t="s">
        <v>2160</v>
      </c>
      <c r="X23" s="42" t="s">
        <v>1932</v>
      </c>
      <c r="Y23" s="253" t="s">
        <v>1969</v>
      </c>
      <c r="Z23" s="43" t="s">
        <v>1931</v>
      </c>
      <c r="AA23" s="43" t="s">
        <v>1935</v>
      </c>
      <c r="AB23" s="302" t="s">
        <v>2117</v>
      </c>
      <c r="AC23" s="246" t="s">
        <v>2036</v>
      </c>
      <c r="AD23" s="285" t="s">
        <v>2161</v>
      </c>
      <c r="AE23" s="42" t="s">
        <v>1964</v>
      </c>
      <c r="AF23" s="43" t="s">
        <v>1966</v>
      </c>
      <c r="AG23" s="43" t="s">
        <v>2121</v>
      </c>
      <c r="AH23" s="246" t="s">
        <v>2036</v>
      </c>
      <c r="AI23" s="1"/>
      <c r="AJ23" s="4" t="s">
        <v>186</v>
      </c>
      <c r="AL23" s="4" t="s">
        <v>136</v>
      </c>
      <c r="AM23" s="4" t="s">
        <v>2508</v>
      </c>
      <c r="AO23" s="8" t="s">
        <v>138</v>
      </c>
      <c r="AP23" s="12">
        <v>0.2</v>
      </c>
      <c r="AQ23" s="157" t="s">
        <v>139</v>
      </c>
      <c r="AR23" s="149" t="s">
        <v>2330</v>
      </c>
      <c r="AS23" s="161" t="str">
        <f t="shared" si="0"/>
        <v>東京都足立区</v>
      </c>
      <c r="AT23" s="163">
        <v>11.4</v>
      </c>
      <c r="AU23" s="148">
        <v>11.1</v>
      </c>
      <c r="AV23" s="350">
        <v>10.9</v>
      </c>
      <c r="AW23" s="19" t="s">
        <v>1920</v>
      </c>
      <c r="AX23" s="12">
        <v>0.55000000000000004</v>
      </c>
      <c r="AY23" s="69"/>
      <c r="AZ23" s="69"/>
      <c r="BA23" s="69"/>
      <c r="BB23" s="69"/>
    </row>
    <row r="24" spans="1:54" ht="13.5">
      <c r="A24" s="19" t="s">
        <v>1920</v>
      </c>
      <c r="B24" s="331" t="s">
        <v>2190</v>
      </c>
      <c r="C24" s="42">
        <v>0.114</v>
      </c>
      <c r="D24" s="43">
        <v>3.5999999999999997E-2</v>
      </c>
      <c r="E24" s="253">
        <v>0.03</v>
      </c>
      <c r="F24" s="290" t="s">
        <v>2236</v>
      </c>
      <c r="G24" s="256" t="s">
        <v>1968</v>
      </c>
      <c r="H24" s="245" t="s">
        <v>1959</v>
      </c>
      <c r="I24" s="257" t="s">
        <v>1958</v>
      </c>
      <c r="J24" s="199">
        <f t="shared" ref="J24" si="22">C24</f>
        <v>0.114</v>
      </c>
      <c r="K24" s="43">
        <f t="shared" ref="K24" si="23">SUM(C24,E24)</f>
        <v>0.14400000000000002</v>
      </c>
      <c r="L24" s="253">
        <f t="shared" ref="L24" si="24">SUM(C24:E24)</f>
        <v>0.18</v>
      </c>
      <c r="M24" s="468" t="s">
        <v>2051</v>
      </c>
      <c r="N24" s="315" t="s">
        <v>2479</v>
      </c>
      <c r="O24" s="69"/>
      <c r="P24" s="19" t="s">
        <v>1920</v>
      </c>
      <c r="Q24" s="290" t="s">
        <v>1981</v>
      </c>
      <c r="R24" s="42" t="s">
        <v>1926</v>
      </c>
      <c r="S24" s="43" t="s">
        <v>1929</v>
      </c>
      <c r="T24" s="43"/>
      <c r="U24" s="253"/>
      <c r="V24" s="41"/>
      <c r="W24" s="290" t="s">
        <v>2006</v>
      </c>
      <c r="X24" s="42" t="s">
        <v>1932</v>
      </c>
      <c r="Y24" s="253" t="s">
        <v>1969</v>
      </c>
      <c r="Z24" s="43" t="s">
        <v>1931</v>
      </c>
      <c r="AA24" s="43" t="s">
        <v>1935</v>
      </c>
      <c r="AB24" s="302" t="s">
        <v>2117</v>
      </c>
      <c r="AC24" s="246" t="s">
        <v>2036</v>
      </c>
      <c r="AD24" s="285" t="s">
        <v>2027</v>
      </c>
      <c r="AE24" s="42" t="s">
        <v>1964</v>
      </c>
      <c r="AF24" s="43" t="s">
        <v>1966</v>
      </c>
      <c r="AG24" s="43" t="s">
        <v>2119</v>
      </c>
      <c r="AH24" s="246" t="s">
        <v>2036</v>
      </c>
      <c r="AI24" s="1"/>
      <c r="AJ24" s="4" t="s">
        <v>189</v>
      </c>
      <c r="AL24" s="4" t="s">
        <v>136</v>
      </c>
      <c r="AM24" s="4" t="s">
        <v>190</v>
      </c>
      <c r="AO24" s="8" t="s">
        <v>138</v>
      </c>
      <c r="AP24" s="12">
        <v>0.2</v>
      </c>
      <c r="AQ24" s="157" t="s">
        <v>139</v>
      </c>
      <c r="AR24" s="149" t="s">
        <v>2331</v>
      </c>
      <c r="AS24" s="161" t="str">
        <f t="shared" si="0"/>
        <v>東京都葛飾区</v>
      </c>
      <c r="AT24" s="163">
        <v>11.4</v>
      </c>
      <c r="AU24" s="148">
        <v>11.1</v>
      </c>
      <c r="AV24" s="350">
        <v>10.9</v>
      </c>
      <c r="AW24" s="19" t="s">
        <v>2155</v>
      </c>
      <c r="AX24" s="12">
        <v>0.55000000000000004</v>
      </c>
      <c r="AY24" s="69"/>
      <c r="AZ24" s="69"/>
      <c r="BA24" s="69"/>
      <c r="BB24" s="69"/>
    </row>
    <row r="25" spans="1:54" ht="14" thickBot="1">
      <c r="A25" s="19" t="s">
        <v>2155</v>
      </c>
      <c r="B25" s="331" t="s">
        <v>2191</v>
      </c>
      <c r="C25" s="42">
        <v>0.114</v>
      </c>
      <c r="D25" s="43">
        <v>3.5999999999999997E-2</v>
      </c>
      <c r="E25" s="253">
        <v>0.03</v>
      </c>
      <c r="F25" s="290" t="s">
        <v>2255</v>
      </c>
      <c r="G25" s="256" t="s">
        <v>1968</v>
      </c>
      <c r="H25" s="245" t="s">
        <v>1959</v>
      </c>
      <c r="I25" s="257" t="s">
        <v>1958</v>
      </c>
      <c r="J25" s="199">
        <f t="shared" si="1"/>
        <v>0.114</v>
      </c>
      <c r="K25" s="43">
        <f t="shared" si="2"/>
        <v>0.14400000000000002</v>
      </c>
      <c r="L25" s="253">
        <f t="shared" si="3"/>
        <v>0.18</v>
      </c>
      <c r="M25" s="468" t="s">
        <v>2051</v>
      </c>
      <c r="N25" s="315" t="s">
        <v>2481</v>
      </c>
      <c r="O25" s="69"/>
      <c r="P25" s="19" t="s">
        <v>2155</v>
      </c>
      <c r="Q25" s="290" t="s">
        <v>2156</v>
      </c>
      <c r="R25" s="42" t="s">
        <v>1926</v>
      </c>
      <c r="S25" s="43" t="s">
        <v>1929</v>
      </c>
      <c r="T25" s="43"/>
      <c r="U25" s="253"/>
      <c r="V25" s="41"/>
      <c r="W25" s="290" t="s">
        <v>2157</v>
      </c>
      <c r="X25" s="42" t="s">
        <v>1932</v>
      </c>
      <c r="Y25" s="253" t="s">
        <v>1969</v>
      </c>
      <c r="Z25" s="43" t="s">
        <v>1931</v>
      </c>
      <c r="AA25" s="43" t="s">
        <v>1935</v>
      </c>
      <c r="AB25" s="302" t="s">
        <v>2117</v>
      </c>
      <c r="AC25" s="246" t="s">
        <v>2036</v>
      </c>
      <c r="AD25" s="285" t="s">
        <v>2158</v>
      </c>
      <c r="AE25" s="42" t="s">
        <v>1964</v>
      </c>
      <c r="AF25" s="43" t="s">
        <v>1966</v>
      </c>
      <c r="AG25" s="43" t="s">
        <v>2119</v>
      </c>
      <c r="AH25" s="246" t="s">
        <v>2036</v>
      </c>
      <c r="AI25" s="1"/>
      <c r="AJ25" s="4" t="s">
        <v>191</v>
      </c>
      <c r="AL25" s="4" t="s">
        <v>136</v>
      </c>
      <c r="AM25" s="4" t="s">
        <v>192</v>
      </c>
      <c r="AO25" s="9" t="s">
        <v>138</v>
      </c>
      <c r="AP25" s="153">
        <v>0.2</v>
      </c>
      <c r="AQ25" s="158" t="s">
        <v>139</v>
      </c>
      <c r="AR25" s="152" t="s">
        <v>2332</v>
      </c>
      <c r="AS25" s="178" t="str">
        <f t="shared" si="0"/>
        <v>東京都江戸川区</v>
      </c>
      <c r="AT25" s="179">
        <v>11.4</v>
      </c>
      <c r="AU25" s="180">
        <v>11.1</v>
      </c>
      <c r="AV25" s="351">
        <v>10.9</v>
      </c>
      <c r="AW25" s="8" t="s">
        <v>2131</v>
      </c>
      <c r="AX25" s="12">
        <v>0.45</v>
      </c>
      <c r="AY25" s="69"/>
      <c r="AZ25" s="69"/>
      <c r="BA25" s="69"/>
      <c r="BB25" s="69"/>
    </row>
    <row r="26" spans="1:54" ht="13.5">
      <c r="A26" s="19" t="s">
        <v>2087</v>
      </c>
      <c r="B26" s="331" t="s">
        <v>2192</v>
      </c>
      <c r="C26" s="42">
        <v>0.15</v>
      </c>
      <c r="D26" s="43">
        <v>6.6000000000000003E-2</v>
      </c>
      <c r="E26" s="253">
        <v>5.3999999999999999E-2</v>
      </c>
      <c r="F26" s="290" t="s">
        <v>2237</v>
      </c>
      <c r="G26" s="256" t="s">
        <v>1968</v>
      </c>
      <c r="H26" s="245" t="s">
        <v>1959</v>
      </c>
      <c r="I26" s="257" t="s">
        <v>1958</v>
      </c>
      <c r="J26" s="199">
        <f t="shared" si="1"/>
        <v>0.15</v>
      </c>
      <c r="K26" s="43">
        <f t="shared" si="2"/>
        <v>0.20399999999999999</v>
      </c>
      <c r="L26" s="253">
        <f t="shared" si="3"/>
        <v>0.27</v>
      </c>
      <c r="M26" s="468" t="s">
        <v>2051</v>
      </c>
      <c r="N26" s="315" t="s">
        <v>2479</v>
      </c>
      <c r="O26" s="69"/>
      <c r="P26" s="19" t="s">
        <v>2087</v>
      </c>
      <c r="Q26" s="290" t="s">
        <v>2084</v>
      </c>
      <c r="R26" s="42" t="s">
        <v>1926</v>
      </c>
      <c r="S26" s="43" t="s">
        <v>1929</v>
      </c>
      <c r="T26" s="43"/>
      <c r="U26" s="253"/>
      <c r="V26" s="41"/>
      <c r="W26" s="290" t="s">
        <v>2085</v>
      </c>
      <c r="X26" s="42" t="s">
        <v>1932</v>
      </c>
      <c r="Y26" s="253" t="s">
        <v>1969</v>
      </c>
      <c r="Z26" s="43" t="s">
        <v>2117</v>
      </c>
      <c r="AA26" s="43" t="s">
        <v>2036</v>
      </c>
      <c r="AB26" s="302"/>
      <c r="AC26" s="246"/>
      <c r="AD26" s="285" t="s">
        <v>2086</v>
      </c>
      <c r="AE26" s="42" t="s">
        <v>1964</v>
      </c>
      <c r="AF26" s="43" t="s">
        <v>1966</v>
      </c>
      <c r="AG26" s="43" t="s">
        <v>2119</v>
      </c>
      <c r="AH26" s="246" t="s">
        <v>2036</v>
      </c>
      <c r="AI26" s="1"/>
      <c r="AJ26" s="4" t="s">
        <v>193</v>
      </c>
      <c r="AL26" s="4" t="s">
        <v>136</v>
      </c>
      <c r="AM26" s="4" t="s">
        <v>194</v>
      </c>
      <c r="AO26" s="144" t="s">
        <v>195</v>
      </c>
      <c r="AP26" s="167">
        <v>0.16</v>
      </c>
      <c r="AQ26" s="165" t="s">
        <v>139</v>
      </c>
      <c r="AR26" s="150" t="s">
        <v>196</v>
      </c>
      <c r="AS26" s="174" t="str">
        <f t="shared" si="0"/>
        <v>東京都調布市</v>
      </c>
      <c r="AT26" s="182">
        <v>11.12</v>
      </c>
      <c r="AU26" s="171">
        <v>10.88</v>
      </c>
      <c r="AV26" s="232">
        <v>10.72</v>
      </c>
      <c r="AW26" s="8" t="s">
        <v>2132</v>
      </c>
      <c r="AX26" s="12">
        <v>0.45</v>
      </c>
      <c r="AY26" s="69"/>
      <c r="AZ26" s="69"/>
      <c r="BA26" s="69"/>
      <c r="BB26" s="69"/>
    </row>
    <row r="27" spans="1:54" ht="13.5">
      <c r="A27" s="19" t="s">
        <v>2132</v>
      </c>
      <c r="B27" s="331" t="s">
        <v>2193</v>
      </c>
      <c r="C27" s="42">
        <v>0.15</v>
      </c>
      <c r="D27" s="43">
        <v>6.6000000000000003E-2</v>
      </c>
      <c r="E27" s="253">
        <v>5.3999999999999999E-2</v>
      </c>
      <c r="F27" s="290" t="s">
        <v>2256</v>
      </c>
      <c r="G27" s="256" t="s">
        <v>1968</v>
      </c>
      <c r="H27" s="245" t="s">
        <v>1959</v>
      </c>
      <c r="I27" s="257" t="s">
        <v>1958</v>
      </c>
      <c r="J27" s="199">
        <f t="shared" ref="J27:J28" si="25">C27</f>
        <v>0.15</v>
      </c>
      <c r="K27" s="43">
        <f t="shared" ref="K27:K28" si="26">SUM(C27,E27)</f>
        <v>0.20399999999999999</v>
      </c>
      <c r="L27" s="253">
        <f t="shared" ref="L27:L28" si="27">SUM(C27:E27)</f>
        <v>0.27</v>
      </c>
      <c r="M27" s="468" t="s">
        <v>2051</v>
      </c>
      <c r="N27" s="315" t="s">
        <v>2481</v>
      </c>
      <c r="O27" s="69"/>
      <c r="P27" s="19" t="s">
        <v>2132</v>
      </c>
      <c r="Q27" s="290" t="s">
        <v>2162</v>
      </c>
      <c r="R27" s="42" t="s">
        <v>1926</v>
      </c>
      <c r="S27" s="43" t="s">
        <v>1929</v>
      </c>
      <c r="T27" s="43"/>
      <c r="U27" s="253"/>
      <c r="V27" s="41"/>
      <c r="W27" s="290" t="s">
        <v>2163</v>
      </c>
      <c r="X27" s="42" t="s">
        <v>1932</v>
      </c>
      <c r="Y27" s="253" t="s">
        <v>1969</v>
      </c>
      <c r="Z27" s="43" t="s">
        <v>2117</v>
      </c>
      <c r="AA27" s="43" t="s">
        <v>2036</v>
      </c>
      <c r="AB27" s="302"/>
      <c r="AC27" s="246"/>
      <c r="AD27" s="285" t="s">
        <v>2164</v>
      </c>
      <c r="AE27" s="42" t="s">
        <v>1964</v>
      </c>
      <c r="AF27" s="43" t="s">
        <v>1966</v>
      </c>
      <c r="AG27" s="43" t="s">
        <v>2119</v>
      </c>
      <c r="AH27" s="246" t="s">
        <v>2036</v>
      </c>
      <c r="AI27" s="1"/>
      <c r="AJ27" s="4" t="s">
        <v>197</v>
      </c>
      <c r="AL27" s="4" t="s">
        <v>136</v>
      </c>
      <c r="AM27" s="4" t="s">
        <v>198</v>
      </c>
      <c r="AO27" s="8" t="s">
        <v>195</v>
      </c>
      <c r="AP27" s="12">
        <v>0.16</v>
      </c>
      <c r="AQ27" s="157" t="s">
        <v>139</v>
      </c>
      <c r="AR27" s="149" t="s">
        <v>2333</v>
      </c>
      <c r="AS27" s="172" t="str">
        <f t="shared" si="0"/>
        <v>東京都町田市</v>
      </c>
      <c r="AT27" s="147">
        <v>11.12</v>
      </c>
      <c r="AU27" s="149">
        <v>10.88</v>
      </c>
      <c r="AV27" s="174">
        <v>10.72</v>
      </c>
      <c r="AW27" s="8" t="s">
        <v>2133</v>
      </c>
      <c r="AX27" s="12">
        <v>0.45</v>
      </c>
      <c r="AY27" s="69"/>
      <c r="AZ27" s="69"/>
      <c r="BA27" s="69"/>
      <c r="BB27" s="69"/>
    </row>
    <row r="28" spans="1:54" ht="13.5">
      <c r="A28" s="19" t="s">
        <v>2088</v>
      </c>
      <c r="B28" s="331" t="s">
        <v>2194</v>
      </c>
      <c r="C28" s="42">
        <v>0.15</v>
      </c>
      <c r="D28" s="43">
        <v>6.6000000000000003E-2</v>
      </c>
      <c r="E28" s="253">
        <v>5.3999999999999999E-2</v>
      </c>
      <c r="F28" s="290" t="s">
        <v>2238</v>
      </c>
      <c r="G28" s="256" t="s">
        <v>1968</v>
      </c>
      <c r="H28" s="245" t="s">
        <v>1959</v>
      </c>
      <c r="I28" s="257" t="s">
        <v>1958</v>
      </c>
      <c r="J28" s="199">
        <f t="shared" si="25"/>
        <v>0.15</v>
      </c>
      <c r="K28" s="43">
        <f t="shared" si="26"/>
        <v>0.20399999999999999</v>
      </c>
      <c r="L28" s="253">
        <f t="shared" si="27"/>
        <v>0.27</v>
      </c>
      <c r="M28" s="468" t="s">
        <v>2051</v>
      </c>
      <c r="N28" s="315" t="s">
        <v>2480</v>
      </c>
      <c r="O28" s="69"/>
      <c r="P28" s="19" t="s">
        <v>2088</v>
      </c>
      <c r="Q28" s="290" t="s">
        <v>1991</v>
      </c>
      <c r="R28" s="42" t="s">
        <v>1926</v>
      </c>
      <c r="S28" s="43" t="s">
        <v>1929</v>
      </c>
      <c r="T28" s="43"/>
      <c r="U28" s="253"/>
      <c r="V28" s="41"/>
      <c r="W28" s="290" t="s">
        <v>2007</v>
      </c>
      <c r="X28" s="42" t="s">
        <v>1932</v>
      </c>
      <c r="Y28" s="253" t="s">
        <v>1969</v>
      </c>
      <c r="Z28" s="43" t="s">
        <v>2117</v>
      </c>
      <c r="AA28" s="43" t="s">
        <v>2036</v>
      </c>
      <c r="AB28" s="302"/>
      <c r="AC28" s="246"/>
      <c r="AD28" s="285" t="s">
        <v>2028</v>
      </c>
      <c r="AE28" s="42" t="s">
        <v>1964</v>
      </c>
      <c r="AF28" s="43" t="s">
        <v>1966</v>
      </c>
      <c r="AG28" s="43" t="s">
        <v>2119</v>
      </c>
      <c r="AH28" s="246" t="s">
        <v>2036</v>
      </c>
      <c r="AI28" s="66"/>
      <c r="AJ28" s="4" t="s">
        <v>199</v>
      </c>
      <c r="AL28" s="4" t="s">
        <v>136</v>
      </c>
      <c r="AM28" s="4" t="s">
        <v>200</v>
      </c>
      <c r="AO28" s="8" t="s">
        <v>195</v>
      </c>
      <c r="AP28" s="12">
        <v>0.16</v>
      </c>
      <c r="AQ28" s="157" t="s">
        <v>139</v>
      </c>
      <c r="AR28" s="149" t="s">
        <v>2334</v>
      </c>
      <c r="AS28" s="172" t="str">
        <f t="shared" si="0"/>
        <v>東京都狛江市</v>
      </c>
      <c r="AT28" s="147">
        <v>11.12</v>
      </c>
      <c r="AU28" s="149">
        <v>10.88</v>
      </c>
      <c r="AV28" s="172">
        <v>10.72</v>
      </c>
      <c r="AW28" s="8" t="s">
        <v>2134</v>
      </c>
      <c r="AX28" s="12">
        <v>0.45</v>
      </c>
      <c r="AY28" s="69"/>
      <c r="AZ28" s="69"/>
      <c r="BA28" s="69"/>
      <c r="BB28" s="69"/>
    </row>
    <row r="29" spans="1:54" ht="24">
      <c r="A29" s="19" t="s">
        <v>2165</v>
      </c>
      <c r="B29" s="331" t="s">
        <v>2195</v>
      </c>
      <c r="C29" s="42">
        <v>0.15</v>
      </c>
      <c r="D29" s="43">
        <v>6.6000000000000003E-2</v>
      </c>
      <c r="E29" s="253">
        <v>5.3999999999999999E-2</v>
      </c>
      <c r="F29" s="290" t="s">
        <v>2257</v>
      </c>
      <c r="G29" s="256" t="s">
        <v>1968</v>
      </c>
      <c r="H29" s="245" t="s">
        <v>1959</v>
      </c>
      <c r="I29" s="257" t="s">
        <v>1958</v>
      </c>
      <c r="J29" s="199">
        <f t="shared" si="1"/>
        <v>0.15</v>
      </c>
      <c r="K29" s="43">
        <f t="shared" si="2"/>
        <v>0.20399999999999999</v>
      </c>
      <c r="L29" s="253">
        <f t="shared" si="3"/>
        <v>0.27</v>
      </c>
      <c r="M29" s="468" t="s">
        <v>2051</v>
      </c>
      <c r="N29" s="315" t="s">
        <v>2483</v>
      </c>
      <c r="O29" s="69"/>
      <c r="P29" s="19" t="s">
        <v>2165</v>
      </c>
      <c r="Q29" s="290" t="s">
        <v>2166</v>
      </c>
      <c r="R29" s="42" t="s">
        <v>1926</v>
      </c>
      <c r="S29" s="43" t="s">
        <v>1929</v>
      </c>
      <c r="T29" s="43"/>
      <c r="U29" s="253"/>
      <c r="V29" s="41"/>
      <c r="W29" s="290" t="s">
        <v>2167</v>
      </c>
      <c r="X29" s="42" t="s">
        <v>1932</v>
      </c>
      <c r="Y29" s="253" t="s">
        <v>1969</v>
      </c>
      <c r="Z29" s="43" t="s">
        <v>2117</v>
      </c>
      <c r="AA29" s="43" t="s">
        <v>2036</v>
      </c>
      <c r="AB29" s="302"/>
      <c r="AC29" s="246"/>
      <c r="AD29" s="285" t="s">
        <v>2168</v>
      </c>
      <c r="AE29" s="42" t="s">
        <v>1964</v>
      </c>
      <c r="AF29" s="43" t="s">
        <v>1966</v>
      </c>
      <c r="AG29" s="43" t="s">
        <v>2119</v>
      </c>
      <c r="AH29" s="246" t="s">
        <v>2036</v>
      </c>
      <c r="AI29" s="65"/>
      <c r="AJ29" s="4" t="s">
        <v>201</v>
      </c>
      <c r="AL29" s="4" t="s">
        <v>136</v>
      </c>
      <c r="AM29" s="4" t="s">
        <v>202</v>
      </c>
      <c r="AO29" s="8" t="s">
        <v>195</v>
      </c>
      <c r="AP29" s="12">
        <v>0.16</v>
      </c>
      <c r="AQ29" s="157" t="s">
        <v>139</v>
      </c>
      <c r="AR29" s="149" t="s">
        <v>2335</v>
      </c>
      <c r="AS29" s="172" t="str">
        <f t="shared" si="0"/>
        <v>東京都多摩市</v>
      </c>
      <c r="AT29" s="147">
        <v>11.12</v>
      </c>
      <c r="AU29" s="149">
        <v>10.88</v>
      </c>
      <c r="AV29" s="172">
        <v>10.72</v>
      </c>
      <c r="AW29" s="8" t="s">
        <v>2487</v>
      </c>
      <c r="AX29" s="12">
        <v>0.45</v>
      </c>
      <c r="AY29" s="69"/>
      <c r="AZ29" s="69"/>
      <c r="BA29" s="69"/>
      <c r="BB29" s="69"/>
    </row>
    <row r="30" spans="1:54" ht="13.5">
      <c r="A30" s="19" t="s">
        <v>1921</v>
      </c>
      <c r="B30" s="331" t="s">
        <v>2196</v>
      </c>
      <c r="C30" s="42">
        <v>0.14399999999999999</v>
      </c>
      <c r="D30" s="43">
        <v>4.8000000000000001E-2</v>
      </c>
      <c r="E30" s="253">
        <v>4.2000000000000003E-2</v>
      </c>
      <c r="F30" s="290" t="s">
        <v>2239</v>
      </c>
      <c r="G30" s="256" t="s">
        <v>1968</v>
      </c>
      <c r="H30" s="245" t="s">
        <v>1959</v>
      </c>
      <c r="I30" s="257" t="s">
        <v>1958</v>
      </c>
      <c r="J30" s="199">
        <f t="shared" si="1"/>
        <v>0.14399999999999999</v>
      </c>
      <c r="K30" s="43">
        <f t="shared" si="2"/>
        <v>0.186</v>
      </c>
      <c r="L30" s="253">
        <f t="shared" si="3"/>
        <v>0.23400000000000001</v>
      </c>
      <c r="M30" s="468" t="s">
        <v>2051</v>
      </c>
      <c r="N30" s="315" t="s">
        <v>2479</v>
      </c>
      <c r="O30" s="69"/>
      <c r="P30" s="19" t="s">
        <v>1921</v>
      </c>
      <c r="Q30" s="290" t="s">
        <v>1982</v>
      </c>
      <c r="R30" s="42" t="s">
        <v>1926</v>
      </c>
      <c r="S30" s="43" t="s">
        <v>1929</v>
      </c>
      <c r="T30" s="43"/>
      <c r="U30" s="253"/>
      <c r="V30" s="41"/>
      <c r="W30" s="290" t="s">
        <v>2008</v>
      </c>
      <c r="X30" s="42" t="s">
        <v>1932</v>
      </c>
      <c r="Y30" s="253" t="s">
        <v>1969</v>
      </c>
      <c r="Z30" s="43" t="s">
        <v>2117</v>
      </c>
      <c r="AA30" s="43" t="s">
        <v>2036</v>
      </c>
      <c r="AB30" s="302"/>
      <c r="AC30" s="246"/>
      <c r="AD30" s="285" t="s">
        <v>2029</v>
      </c>
      <c r="AE30" s="42" t="s">
        <v>1964</v>
      </c>
      <c r="AF30" s="43" t="s">
        <v>1966</v>
      </c>
      <c r="AG30" s="43" t="s">
        <v>2119</v>
      </c>
      <c r="AH30" s="246" t="s">
        <v>2036</v>
      </c>
      <c r="AI30" s="65"/>
      <c r="AJ30" s="4" t="s">
        <v>203</v>
      </c>
      <c r="AL30" s="4" t="s">
        <v>136</v>
      </c>
      <c r="AM30" s="4" t="s">
        <v>204</v>
      </c>
      <c r="AO30" s="8" t="s">
        <v>195</v>
      </c>
      <c r="AP30" s="12">
        <v>0.16</v>
      </c>
      <c r="AQ30" s="157" t="s">
        <v>205</v>
      </c>
      <c r="AR30" s="149" t="s">
        <v>2336</v>
      </c>
      <c r="AS30" s="172" t="str">
        <f t="shared" si="0"/>
        <v>神奈川県横浜市</v>
      </c>
      <c r="AT30" s="147">
        <v>11.12</v>
      </c>
      <c r="AU30" s="149">
        <v>10.88</v>
      </c>
      <c r="AV30" s="172">
        <v>10.72</v>
      </c>
      <c r="AW30" s="8" t="s">
        <v>206</v>
      </c>
      <c r="AX30" s="12">
        <v>0.45</v>
      </c>
      <c r="AY30" s="69"/>
      <c r="AZ30" s="69"/>
      <c r="BA30" s="69"/>
      <c r="BB30" s="69"/>
    </row>
    <row r="31" spans="1:54" ht="13.5">
      <c r="A31" s="19" t="s">
        <v>206</v>
      </c>
      <c r="B31" s="331" t="s">
        <v>2197</v>
      </c>
      <c r="C31" s="42">
        <v>0.14399999999999999</v>
      </c>
      <c r="D31" s="43">
        <v>4.8000000000000001E-2</v>
      </c>
      <c r="E31" s="253">
        <v>4.2000000000000003E-2</v>
      </c>
      <c r="F31" s="290" t="s">
        <v>2240</v>
      </c>
      <c r="G31" s="256" t="s">
        <v>1968</v>
      </c>
      <c r="H31" s="245" t="s">
        <v>1959</v>
      </c>
      <c r="I31" s="257" t="s">
        <v>1958</v>
      </c>
      <c r="J31" s="199">
        <f t="shared" si="1"/>
        <v>0.14399999999999999</v>
      </c>
      <c r="K31" s="43">
        <f t="shared" si="2"/>
        <v>0.186</v>
      </c>
      <c r="L31" s="253">
        <f t="shared" si="3"/>
        <v>0.23400000000000001</v>
      </c>
      <c r="M31" s="468" t="s">
        <v>2051</v>
      </c>
      <c r="N31" s="315" t="s">
        <v>2479</v>
      </c>
      <c r="O31" s="69"/>
      <c r="P31" s="19" t="s">
        <v>206</v>
      </c>
      <c r="Q31" s="290" t="s">
        <v>1983</v>
      </c>
      <c r="R31" s="42" t="s">
        <v>1926</v>
      </c>
      <c r="S31" s="43" t="s">
        <v>1929</v>
      </c>
      <c r="T31" s="43"/>
      <c r="U31" s="253"/>
      <c r="V31" s="41"/>
      <c r="W31" s="290" t="s">
        <v>2009</v>
      </c>
      <c r="X31" s="42" t="s">
        <v>1932</v>
      </c>
      <c r="Y31" s="253" t="s">
        <v>1969</v>
      </c>
      <c r="Z31" s="43" t="s">
        <v>2117</v>
      </c>
      <c r="AA31" s="43" t="s">
        <v>2036</v>
      </c>
      <c r="AB31" s="302"/>
      <c r="AC31" s="246"/>
      <c r="AD31" s="285" t="s">
        <v>2030</v>
      </c>
      <c r="AE31" s="42" t="s">
        <v>1964</v>
      </c>
      <c r="AF31" s="43" t="s">
        <v>1966</v>
      </c>
      <c r="AG31" s="43" t="s">
        <v>2119</v>
      </c>
      <c r="AH31" s="246" t="s">
        <v>2036</v>
      </c>
      <c r="AI31" s="65"/>
      <c r="AJ31" s="4" t="s">
        <v>207</v>
      </c>
      <c r="AL31" s="4" t="s">
        <v>136</v>
      </c>
      <c r="AM31" s="4" t="s">
        <v>208</v>
      </c>
      <c r="AO31" s="8" t="s">
        <v>195</v>
      </c>
      <c r="AP31" s="12">
        <v>0.16</v>
      </c>
      <c r="AQ31" s="157" t="s">
        <v>205</v>
      </c>
      <c r="AR31" s="149" t="s">
        <v>2337</v>
      </c>
      <c r="AS31" s="172" t="str">
        <f t="shared" si="0"/>
        <v>神奈川県川崎市</v>
      </c>
      <c r="AT31" s="147">
        <v>11.12</v>
      </c>
      <c r="AU31" s="149">
        <v>10.88</v>
      </c>
      <c r="AV31" s="172">
        <v>10.72</v>
      </c>
      <c r="AW31" s="8" t="s">
        <v>2135</v>
      </c>
      <c r="AX31" s="12">
        <v>0.55000000000000004</v>
      </c>
      <c r="AY31" s="69"/>
      <c r="AZ31" s="69"/>
      <c r="BA31" s="69"/>
      <c r="BB31" s="69"/>
    </row>
    <row r="32" spans="1:54" ht="14" thickBot="1">
      <c r="A32" s="19" t="s">
        <v>2092</v>
      </c>
      <c r="B32" s="331" t="s">
        <v>2198</v>
      </c>
      <c r="C32" s="42">
        <v>0.14399999999999999</v>
      </c>
      <c r="D32" s="43">
        <v>4.8000000000000001E-2</v>
      </c>
      <c r="E32" s="253">
        <v>4.2000000000000003E-2</v>
      </c>
      <c r="F32" s="290" t="s">
        <v>2241</v>
      </c>
      <c r="G32" s="256" t="s">
        <v>1968</v>
      </c>
      <c r="H32" s="245" t="s">
        <v>1959</v>
      </c>
      <c r="I32" s="257" t="s">
        <v>1958</v>
      </c>
      <c r="J32" s="199">
        <f t="shared" ref="J32" si="28">C32</f>
        <v>0.14399999999999999</v>
      </c>
      <c r="K32" s="43">
        <f t="shared" ref="K32" si="29">SUM(C32,E32)</f>
        <v>0.186</v>
      </c>
      <c r="L32" s="253">
        <f t="shared" ref="L32" si="30">SUM(C32:E32)</f>
        <v>0.23400000000000001</v>
      </c>
      <c r="M32" s="468" t="s">
        <v>2051</v>
      </c>
      <c r="N32" s="315" t="s">
        <v>2479</v>
      </c>
      <c r="O32" s="69"/>
      <c r="P32" s="19" t="s">
        <v>2092</v>
      </c>
      <c r="Q32" s="290" t="s">
        <v>2089</v>
      </c>
      <c r="R32" s="42" t="s">
        <v>1926</v>
      </c>
      <c r="S32" s="43" t="s">
        <v>1929</v>
      </c>
      <c r="T32" s="43"/>
      <c r="U32" s="253"/>
      <c r="V32" s="41"/>
      <c r="W32" s="290" t="s">
        <v>2090</v>
      </c>
      <c r="X32" s="42" t="s">
        <v>1932</v>
      </c>
      <c r="Y32" s="253" t="s">
        <v>1969</v>
      </c>
      <c r="Z32" s="43" t="s">
        <v>1931</v>
      </c>
      <c r="AA32" s="43" t="s">
        <v>1935</v>
      </c>
      <c r="AB32" s="302" t="s">
        <v>2117</v>
      </c>
      <c r="AC32" s="246" t="s">
        <v>2036</v>
      </c>
      <c r="AD32" s="285" t="s">
        <v>2091</v>
      </c>
      <c r="AE32" s="42" t="s">
        <v>1964</v>
      </c>
      <c r="AF32" s="43" t="s">
        <v>1966</v>
      </c>
      <c r="AG32" s="43" t="s">
        <v>2119</v>
      </c>
      <c r="AH32" s="246" t="s">
        <v>2036</v>
      </c>
      <c r="AI32" s="65"/>
      <c r="AJ32" s="4" t="s">
        <v>209</v>
      </c>
      <c r="AL32" s="4" t="s">
        <v>136</v>
      </c>
      <c r="AM32" s="4" t="s">
        <v>210</v>
      </c>
      <c r="AO32" s="13" t="s">
        <v>195</v>
      </c>
      <c r="AP32" s="14">
        <v>0.16</v>
      </c>
      <c r="AQ32" s="173" t="s">
        <v>211</v>
      </c>
      <c r="AR32" s="168" t="s">
        <v>2338</v>
      </c>
      <c r="AS32" s="181" t="str">
        <f t="shared" si="0"/>
        <v>大阪府大阪市</v>
      </c>
      <c r="AT32" s="151">
        <v>11.12</v>
      </c>
      <c r="AU32" s="152">
        <v>10.88</v>
      </c>
      <c r="AV32" s="233">
        <v>10.72</v>
      </c>
      <c r="AW32" s="8" t="s">
        <v>2136</v>
      </c>
      <c r="AX32" s="12">
        <v>0.55000000000000004</v>
      </c>
      <c r="AY32" s="69"/>
      <c r="AZ32" s="69"/>
      <c r="BA32" s="69"/>
      <c r="BB32" s="69"/>
    </row>
    <row r="33" spans="1:50" ht="13.5">
      <c r="A33" s="19" t="s">
        <v>2093</v>
      </c>
      <c r="B33" s="331" t="s">
        <v>2199</v>
      </c>
      <c r="C33" s="42">
        <v>0.14399999999999999</v>
      </c>
      <c r="D33" s="43">
        <v>4.8000000000000001E-2</v>
      </c>
      <c r="E33" s="253">
        <v>4.2000000000000003E-2</v>
      </c>
      <c r="F33" s="290" t="s">
        <v>2242</v>
      </c>
      <c r="G33" s="256" t="s">
        <v>1968</v>
      </c>
      <c r="H33" s="245" t="s">
        <v>1959</v>
      </c>
      <c r="I33" s="257" t="s">
        <v>1958</v>
      </c>
      <c r="J33" s="199">
        <f t="shared" si="1"/>
        <v>0.14399999999999999</v>
      </c>
      <c r="K33" s="43">
        <f t="shared" si="2"/>
        <v>0.186</v>
      </c>
      <c r="L33" s="253">
        <f t="shared" si="3"/>
        <v>0.23400000000000001</v>
      </c>
      <c r="M33" s="468" t="s">
        <v>2051</v>
      </c>
      <c r="N33" s="315" t="s">
        <v>2480</v>
      </c>
      <c r="O33" s="69"/>
      <c r="P33" s="19" t="s">
        <v>2093</v>
      </c>
      <c r="Q33" s="290" t="s">
        <v>1992</v>
      </c>
      <c r="R33" s="42" t="s">
        <v>1926</v>
      </c>
      <c r="S33" s="43" t="s">
        <v>1929</v>
      </c>
      <c r="T33" s="43"/>
      <c r="U33" s="253"/>
      <c r="V33" s="41"/>
      <c r="W33" s="290" t="s">
        <v>2010</v>
      </c>
      <c r="X33" s="42" t="s">
        <v>1932</v>
      </c>
      <c r="Y33" s="253" t="s">
        <v>1969</v>
      </c>
      <c r="Z33" s="43" t="s">
        <v>1931</v>
      </c>
      <c r="AA33" s="43" t="s">
        <v>1935</v>
      </c>
      <c r="AB33" s="302" t="s">
        <v>2117</v>
      </c>
      <c r="AC33" s="246" t="s">
        <v>2036</v>
      </c>
      <c r="AD33" s="285" t="s">
        <v>2031</v>
      </c>
      <c r="AE33" s="42" t="s">
        <v>1964</v>
      </c>
      <c r="AF33" s="43" t="s">
        <v>1966</v>
      </c>
      <c r="AG33" s="43" t="s">
        <v>2119</v>
      </c>
      <c r="AH33" s="246" t="s">
        <v>2036</v>
      </c>
      <c r="AJ33" s="4" t="s">
        <v>212</v>
      </c>
      <c r="AL33" s="4" t="s">
        <v>136</v>
      </c>
      <c r="AM33" s="4" t="s">
        <v>213</v>
      </c>
      <c r="AO33" s="10" t="s">
        <v>214</v>
      </c>
      <c r="AP33" s="70">
        <v>0.15</v>
      </c>
      <c r="AQ33" s="156" t="s">
        <v>215</v>
      </c>
      <c r="AR33" s="171" t="s">
        <v>216</v>
      </c>
      <c r="AS33" s="175" t="str">
        <f t="shared" si="0"/>
        <v>埼玉県さいたま市</v>
      </c>
      <c r="AT33" s="182">
        <v>11.05</v>
      </c>
      <c r="AU33" s="171">
        <v>10.83</v>
      </c>
      <c r="AV33" s="232">
        <v>10.68</v>
      </c>
      <c r="AW33" s="8" t="s">
        <v>2488</v>
      </c>
      <c r="AX33" s="12">
        <v>0.45</v>
      </c>
    </row>
    <row r="34" spans="1:50" ht="13.5">
      <c r="A34" s="19" t="s">
        <v>1922</v>
      </c>
      <c r="B34" s="331" t="s">
        <v>2200</v>
      </c>
      <c r="C34" s="42">
        <v>0.10199999999999999</v>
      </c>
      <c r="D34" s="43">
        <v>0.03</v>
      </c>
      <c r="E34" s="253">
        <v>2.4E-2</v>
      </c>
      <c r="F34" s="290" t="s">
        <v>2243</v>
      </c>
      <c r="G34" s="256" t="s">
        <v>1968</v>
      </c>
      <c r="H34" s="245" t="s">
        <v>1959</v>
      </c>
      <c r="I34" s="257" t="s">
        <v>1958</v>
      </c>
      <c r="J34" s="199">
        <f t="shared" si="1"/>
        <v>0.10199999999999999</v>
      </c>
      <c r="K34" s="43">
        <f t="shared" si="2"/>
        <v>0.126</v>
      </c>
      <c r="L34" s="253">
        <f t="shared" si="3"/>
        <v>0.156</v>
      </c>
      <c r="M34" s="468" t="s">
        <v>2051</v>
      </c>
      <c r="N34" s="315" t="s">
        <v>2479</v>
      </c>
      <c r="O34" s="69"/>
      <c r="P34" s="19" t="s">
        <v>1922</v>
      </c>
      <c r="Q34" s="290" t="s">
        <v>1984</v>
      </c>
      <c r="R34" s="42" t="s">
        <v>1926</v>
      </c>
      <c r="S34" s="43" t="s">
        <v>1929</v>
      </c>
      <c r="T34" s="43"/>
      <c r="U34" s="253"/>
      <c r="V34" s="41"/>
      <c r="W34" s="290" t="s">
        <v>2011</v>
      </c>
      <c r="X34" s="42" t="s">
        <v>1932</v>
      </c>
      <c r="Y34" s="253" t="s">
        <v>1969</v>
      </c>
      <c r="Z34" s="43" t="s">
        <v>2117</v>
      </c>
      <c r="AA34" s="43" t="s">
        <v>2036</v>
      </c>
      <c r="AB34" s="302"/>
      <c r="AC34" s="246"/>
      <c r="AD34" s="285" t="s">
        <v>2032</v>
      </c>
      <c r="AE34" s="42" t="s">
        <v>1964</v>
      </c>
      <c r="AF34" s="43" t="s">
        <v>1966</v>
      </c>
      <c r="AG34" s="43" t="s">
        <v>2119</v>
      </c>
      <c r="AH34" s="246" t="s">
        <v>2036</v>
      </c>
      <c r="AJ34" s="4" t="s">
        <v>217</v>
      </c>
      <c r="AL34" s="4" t="s">
        <v>136</v>
      </c>
      <c r="AM34" s="4" t="s">
        <v>218</v>
      </c>
      <c r="AO34" s="8" t="s">
        <v>214</v>
      </c>
      <c r="AP34" s="12">
        <v>0.15</v>
      </c>
      <c r="AQ34" s="157" t="s">
        <v>1936</v>
      </c>
      <c r="AR34" s="149" t="s">
        <v>219</v>
      </c>
      <c r="AS34" s="161" t="str">
        <f t="shared" si="0"/>
        <v>千葉県千葉市</v>
      </c>
      <c r="AT34" s="147">
        <v>11.05</v>
      </c>
      <c r="AU34" s="149">
        <v>10.83</v>
      </c>
      <c r="AV34" s="172">
        <v>10.68</v>
      </c>
      <c r="AW34" s="8" t="s">
        <v>2490</v>
      </c>
      <c r="AX34" s="12">
        <v>0.45</v>
      </c>
    </row>
    <row r="35" spans="1:50" ht="13.5">
      <c r="A35" s="19" t="s">
        <v>2094</v>
      </c>
      <c r="B35" s="331" t="s">
        <v>2201</v>
      </c>
      <c r="C35" s="42">
        <v>0.10199999999999999</v>
      </c>
      <c r="D35" s="43">
        <v>0.03</v>
      </c>
      <c r="E35" s="253">
        <v>2.4E-2</v>
      </c>
      <c r="F35" s="290" t="s">
        <v>2258</v>
      </c>
      <c r="G35" s="256" t="s">
        <v>1968</v>
      </c>
      <c r="H35" s="245" t="s">
        <v>1959</v>
      </c>
      <c r="I35" s="257" t="s">
        <v>1958</v>
      </c>
      <c r="J35" s="199">
        <f t="shared" ref="J35" si="31">C35</f>
        <v>0.10199999999999999</v>
      </c>
      <c r="K35" s="43">
        <f t="shared" ref="K35" si="32">SUM(C35,E35)</f>
        <v>0.126</v>
      </c>
      <c r="L35" s="253">
        <f t="shared" ref="L35" si="33">SUM(C35:E35)</f>
        <v>0.156</v>
      </c>
      <c r="M35" s="468" t="s">
        <v>2051</v>
      </c>
      <c r="N35" s="315" t="s">
        <v>2479</v>
      </c>
      <c r="O35" s="69"/>
      <c r="P35" s="19" t="s">
        <v>2094</v>
      </c>
      <c r="Q35" s="290" t="s">
        <v>2095</v>
      </c>
      <c r="R35" s="42" t="s">
        <v>1926</v>
      </c>
      <c r="S35" s="43" t="s">
        <v>1929</v>
      </c>
      <c r="T35" s="43"/>
      <c r="U35" s="253"/>
      <c r="V35" s="41"/>
      <c r="W35" s="290" t="s">
        <v>2096</v>
      </c>
      <c r="X35" s="42" t="s">
        <v>1932</v>
      </c>
      <c r="Y35" s="253" t="s">
        <v>1969</v>
      </c>
      <c r="Z35" s="43" t="s">
        <v>1931</v>
      </c>
      <c r="AA35" s="43" t="s">
        <v>1935</v>
      </c>
      <c r="AB35" s="302" t="s">
        <v>2117</v>
      </c>
      <c r="AC35" s="246" t="s">
        <v>2036</v>
      </c>
      <c r="AD35" s="285" t="s">
        <v>2097</v>
      </c>
      <c r="AE35" s="42" t="s">
        <v>1964</v>
      </c>
      <c r="AF35" s="43" t="s">
        <v>1966</v>
      </c>
      <c r="AG35" s="43" t="s">
        <v>2119</v>
      </c>
      <c r="AH35" s="246" t="s">
        <v>2036</v>
      </c>
      <c r="AJ35" s="4" t="s">
        <v>220</v>
      </c>
      <c r="AL35" s="4" t="s">
        <v>136</v>
      </c>
      <c r="AM35" s="4" t="s">
        <v>221</v>
      </c>
      <c r="AO35" s="8" t="s">
        <v>214</v>
      </c>
      <c r="AP35" s="12">
        <v>0.15</v>
      </c>
      <c r="AQ35" s="157" t="s">
        <v>1936</v>
      </c>
      <c r="AR35" s="149" t="s">
        <v>222</v>
      </c>
      <c r="AS35" s="161" t="str">
        <f t="shared" si="0"/>
        <v>千葉県浦安市</v>
      </c>
      <c r="AT35" s="147">
        <v>11.05</v>
      </c>
      <c r="AU35" s="149">
        <v>10.83</v>
      </c>
      <c r="AV35" s="172">
        <v>10.68</v>
      </c>
      <c r="AW35" s="8" t="s">
        <v>2491</v>
      </c>
      <c r="AX35" s="12">
        <v>0.45</v>
      </c>
    </row>
    <row r="36" spans="1:50" ht="13.5">
      <c r="A36" s="19" t="s">
        <v>2098</v>
      </c>
      <c r="B36" s="331" t="s">
        <v>2202</v>
      </c>
      <c r="C36" s="42">
        <v>0.10199999999999999</v>
      </c>
      <c r="D36" s="43">
        <v>0.03</v>
      </c>
      <c r="E36" s="253">
        <v>2.4E-2</v>
      </c>
      <c r="F36" s="290" t="s">
        <v>2259</v>
      </c>
      <c r="G36" s="256" t="s">
        <v>1968</v>
      </c>
      <c r="H36" s="245" t="s">
        <v>1959</v>
      </c>
      <c r="I36" s="257" t="s">
        <v>1958</v>
      </c>
      <c r="J36" s="199">
        <f t="shared" si="1"/>
        <v>0.10199999999999999</v>
      </c>
      <c r="K36" s="43">
        <f t="shared" si="2"/>
        <v>0.126</v>
      </c>
      <c r="L36" s="253">
        <f t="shared" si="3"/>
        <v>0.156</v>
      </c>
      <c r="M36" s="468" t="s">
        <v>2051</v>
      </c>
      <c r="N36" s="315" t="s">
        <v>2480</v>
      </c>
      <c r="O36" s="69"/>
      <c r="P36" s="19" t="s">
        <v>2098</v>
      </c>
      <c r="Q36" s="290" t="s">
        <v>2271</v>
      </c>
      <c r="R36" s="42" t="s">
        <v>1926</v>
      </c>
      <c r="S36" s="43" t="s">
        <v>1929</v>
      </c>
      <c r="T36" s="43"/>
      <c r="U36" s="253"/>
      <c r="V36" s="41"/>
      <c r="W36" s="290" t="s">
        <v>2012</v>
      </c>
      <c r="X36" s="42" t="s">
        <v>1932</v>
      </c>
      <c r="Y36" s="253" t="s">
        <v>1969</v>
      </c>
      <c r="Z36" s="43" t="s">
        <v>1931</v>
      </c>
      <c r="AA36" s="43" t="s">
        <v>1935</v>
      </c>
      <c r="AB36" s="302" t="s">
        <v>2117</v>
      </c>
      <c r="AC36" s="246" t="s">
        <v>2036</v>
      </c>
      <c r="AD36" s="285" t="s">
        <v>2301</v>
      </c>
      <c r="AE36" s="42" t="s">
        <v>1964</v>
      </c>
      <c r="AF36" s="43" t="s">
        <v>1966</v>
      </c>
      <c r="AG36" s="43" t="s">
        <v>2119</v>
      </c>
      <c r="AH36" s="246" t="s">
        <v>2036</v>
      </c>
      <c r="AJ36" s="4" t="s">
        <v>223</v>
      </c>
      <c r="AL36" s="4" t="s">
        <v>136</v>
      </c>
      <c r="AM36" s="4" t="s">
        <v>224</v>
      </c>
      <c r="AO36" s="8" t="s">
        <v>214</v>
      </c>
      <c r="AP36" s="12">
        <v>0.15</v>
      </c>
      <c r="AQ36" s="157" t="s">
        <v>139</v>
      </c>
      <c r="AR36" s="149" t="s">
        <v>225</v>
      </c>
      <c r="AS36" s="161" t="str">
        <f t="shared" si="0"/>
        <v>東京都八王子市</v>
      </c>
      <c r="AT36" s="147">
        <v>11.05</v>
      </c>
      <c r="AU36" s="149">
        <v>10.83</v>
      </c>
      <c r="AV36" s="172">
        <v>10.68</v>
      </c>
      <c r="AW36" s="19" t="s">
        <v>2214</v>
      </c>
      <c r="AX36" s="12">
        <v>0.45</v>
      </c>
    </row>
    <row r="37" spans="1:50" ht="13.5">
      <c r="A37" s="19" t="s">
        <v>2214</v>
      </c>
      <c r="B37" s="331" t="s">
        <v>2203</v>
      </c>
      <c r="C37" s="42">
        <v>7.8E-2</v>
      </c>
      <c r="D37" s="43">
        <v>1.7999999999999999E-2</v>
      </c>
      <c r="E37" s="253">
        <v>1.2E-2</v>
      </c>
      <c r="F37" s="290" t="s">
        <v>2260</v>
      </c>
      <c r="G37" s="256" t="s">
        <v>1968</v>
      </c>
      <c r="H37" s="245" t="s">
        <v>1959</v>
      </c>
      <c r="I37" s="257" t="s">
        <v>1958</v>
      </c>
      <c r="J37" s="199">
        <f t="shared" ref="J37" si="34">C37</f>
        <v>7.8E-2</v>
      </c>
      <c r="K37" s="43">
        <f t="shared" ref="K37" si="35">SUM(C37,E37)</f>
        <v>0.09</v>
      </c>
      <c r="L37" s="253">
        <f t="shared" ref="L37" si="36">SUM(C37:E37)</f>
        <v>0.108</v>
      </c>
      <c r="M37" s="468" t="s">
        <v>2051</v>
      </c>
      <c r="N37" s="315" t="s">
        <v>2479</v>
      </c>
      <c r="O37" s="69"/>
      <c r="P37" s="19" t="s">
        <v>2214</v>
      </c>
      <c r="Q37" s="290" t="s">
        <v>2272</v>
      </c>
      <c r="R37" s="42" t="s">
        <v>1926</v>
      </c>
      <c r="S37" s="43" t="s">
        <v>1929</v>
      </c>
      <c r="T37" s="43"/>
      <c r="U37" s="253"/>
      <c r="V37" s="41"/>
      <c r="W37" s="290" t="s">
        <v>2283</v>
      </c>
      <c r="X37" s="42" t="s">
        <v>1932</v>
      </c>
      <c r="Y37" s="253" t="s">
        <v>1969</v>
      </c>
      <c r="Z37" s="43" t="s">
        <v>1931</v>
      </c>
      <c r="AA37" s="43" t="s">
        <v>1935</v>
      </c>
      <c r="AB37" s="302" t="s">
        <v>2117</v>
      </c>
      <c r="AC37" s="246" t="s">
        <v>2036</v>
      </c>
      <c r="AD37" s="285" t="s">
        <v>2302</v>
      </c>
      <c r="AE37" s="42" t="s">
        <v>1964</v>
      </c>
      <c r="AF37" s="43" t="s">
        <v>1966</v>
      </c>
      <c r="AG37" s="43" t="s">
        <v>2119</v>
      </c>
      <c r="AH37" s="246" t="s">
        <v>2036</v>
      </c>
      <c r="AJ37" s="4" t="s">
        <v>226</v>
      </c>
      <c r="AL37" s="4" t="s">
        <v>136</v>
      </c>
      <c r="AM37" s="4" t="s">
        <v>227</v>
      </c>
      <c r="AO37" s="8" t="s">
        <v>214</v>
      </c>
      <c r="AP37" s="12">
        <v>0.15</v>
      </c>
      <c r="AQ37" s="157" t="s">
        <v>139</v>
      </c>
      <c r="AR37" s="149" t="s">
        <v>228</v>
      </c>
      <c r="AS37" s="161" t="str">
        <f t="shared" si="0"/>
        <v>東京都武蔵野市</v>
      </c>
      <c r="AT37" s="147">
        <v>11.05</v>
      </c>
      <c r="AU37" s="149">
        <v>10.83</v>
      </c>
      <c r="AV37" s="172">
        <v>10.68</v>
      </c>
      <c r="AW37" s="19" t="s">
        <v>2215</v>
      </c>
      <c r="AX37" s="12">
        <v>0.45</v>
      </c>
    </row>
    <row r="38" spans="1:50" ht="13.5">
      <c r="A38" s="19" t="s">
        <v>2215</v>
      </c>
      <c r="B38" s="331" t="s">
        <v>2204</v>
      </c>
      <c r="C38" s="42">
        <v>7.8E-2</v>
      </c>
      <c r="D38" s="43">
        <v>1.7999999999999999E-2</v>
      </c>
      <c r="E38" s="253">
        <v>1.2E-2</v>
      </c>
      <c r="F38" s="290" t="s">
        <v>2261</v>
      </c>
      <c r="G38" s="256" t="s">
        <v>1968</v>
      </c>
      <c r="H38" s="245" t="s">
        <v>1959</v>
      </c>
      <c r="I38" s="257" t="s">
        <v>1958</v>
      </c>
      <c r="J38" s="199">
        <f t="shared" si="1"/>
        <v>7.8E-2</v>
      </c>
      <c r="K38" s="43">
        <f t="shared" si="2"/>
        <v>0.09</v>
      </c>
      <c r="L38" s="253">
        <f t="shared" si="3"/>
        <v>0.108</v>
      </c>
      <c r="M38" s="468" t="s">
        <v>2051</v>
      </c>
      <c r="N38" s="315" t="s">
        <v>2480</v>
      </c>
      <c r="O38" s="69"/>
      <c r="P38" s="19" t="s">
        <v>2215</v>
      </c>
      <c r="Q38" s="290" t="s">
        <v>2273</v>
      </c>
      <c r="R38" s="42" t="s">
        <v>1926</v>
      </c>
      <c r="S38" s="43" t="s">
        <v>1929</v>
      </c>
      <c r="T38" s="43"/>
      <c r="U38" s="253"/>
      <c r="V38" s="41"/>
      <c r="W38" s="290" t="s">
        <v>2284</v>
      </c>
      <c r="X38" s="42" t="s">
        <v>1932</v>
      </c>
      <c r="Y38" s="253" t="s">
        <v>1969</v>
      </c>
      <c r="Z38" s="43" t="s">
        <v>1931</v>
      </c>
      <c r="AA38" s="43" t="s">
        <v>1935</v>
      </c>
      <c r="AB38" s="302" t="s">
        <v>2117</v>
      </c>
      <c r="AC38" s="246" t="s">
        <v>2036</v>
      </c>
      <c r="AD38" s="285" t="s">
        <v>2303</v>
      </c>
      <c r="AE38" s="42" t="s">
        <v>1964</v>
      </c>
      <c r="AF38" s="43" t="s">
        <v>1966</v>
      </c>
      <c r="AG38" s="43" t="s">
        <v>2119</v>
      </c>
      <c r="AH38" s="246" t="s">
        <v>2036</v>
      </c>
      <c r="AJ38" s="4" t="s">
        <v>229</v>
      </c>
      <c r="AL38" s="4" t="s">
        <v>136</v>
      </c>
      <c r="AM38" s="4" t="s">
        <v>230</v>
      </c>
      <c r="AO38" s="8" t="s">
        <v>214</v>
      </c>
      <c r="AP38" s="12">
        <v>0.15</v>
      </c>
      <c r="AQ38" s="157" t="s">
        <v>139</v>
      </c>
      <c r="AR38" s="149" t="s">
        <v>231</v>
      </c>
      <c r="AS38" s="161" t="str">
        <f t="shared" si="0"/>
        <v>東京都三鷹市</v>
      </c>
      <c r="AT38" s="147">
        <v>11.05</v>
      </c>
      <c r="AU38" s="149">
        <v>10.83</v>
      </c>
      <c r="AV38" s="172">
        <v>10.68</v>
      </c>
      <c r="AW38" s="8" t="s">
        <v>2489</v>
      </c>
      <c r="AX38" s="12">
        <v>0.45</v>
      </c>
    </row>
    <row r="39" spans="1:50" ht="13.5">
      <c r="A39" s="322" t="s">
        <v>1923</v>
      </c>
      <c r="B39" s="331" t="s">
        <v>2205</v>
      </c>
      <c r="C39" s="206">
        <v>7.8E-2</v>
      </c>
      <c r="D39" s="304">
        <v>1.7999999999999999E-2</v>
      </c>
      <c r="E39" s="251">
        <v>1.2E-2</v>
      </c>
      <c r="F39" s="322" t="s">
        <v>2244</v>
      </c>
      <c r="G39" s="259" t="s">
        <v>1968</v>
      </c>
      <c r="H39" s="260" t="s">
        <v>1959</v>
      </c>
      <c r="I39" s="261" t="s">
        <v>1958</v>
      </c>
      <c r="J39" s="310">
        <f t="shared" ref="J39:J40" si="37">C39</f>
        <v>7.8E-2</v>
      </c>
      <c r="K39" s="304">
        <f t="shared" ref="K39:K40" si="38">SUM(C39,E39)</f>
        <v>0.09</v>
      </c>
      <c r="L39" s="251">
        <f t="shared" ref="L39:L40" si="39">SUM(C39:E39)</f>
        <v>0.108</v>
      </c>
      <c r="M39" s="468" t="s">
        <v>2051</v>
      </c>
      <c r="N39" s="315" t="s">
        <v>2479</v>
      </c>
      <c r="O39" s="69"/>
      <c r="P39" s="322" t="s">
        <v>1923</v>
      </c>
      <c r="Q39" s="322" t="s">
        <v>1985</v>
      </c>
      <c r="R39" s="206" t="s">
        <v>1926</v>
      </c>
      <c r="S39" s="304" t="s">
        <v>1929</v>
      </c>
      <c r="T39" s="304"/>
      <c r="U39" s="251"/>
      <c r="V39" s="246"/>
      <c r="W39" s="322" t="s">
        <v>2013</v>
      </c>
      <c r="X39" s="206" t="s">
        <v>1932</v>
      </c>
      <c r="Y39" s="251" t="s">
        <v>1969</v>
      </c>
      <c r="Z39" s="304" t="s">
        <v>2117</v>
      </c>
      <c r="AA39" s="304" t="s">
        <v>2036</v>
      </c>
      <c r="AB39" s="305"/>
      <c r="AC39" s="306"/>
      <c r="AD39" s="377" t="s">
        <v>2033</v>
      </c>
      <c r="AE39" s="206" t="s">
        <v>1964</v>
      </c>
      <c r="AF39" s="304" t="s">
        <v>1966</v>
      </c>
      <c r="AG39" s="304" t="s">
        <v>2119</v>
      </c>
      <c r="AH39" s="306" t="s">
        <v>2036</v>
      </c>
      <c r="AJ39" s="4" t="s">
        <v>232</v>
      </c>
      <c r="AL39" s="4" t="s">
        <v>136</v>
      </c>
      <c r="AM39" s="4" t="s">
        <v>233</v>
      </c>
      <c r="AO39" s="8" t="s">
        <v>214</v>
      </c>
      <c r="AP39" s="12">
        <v>0.15</v>
      </c>
      <c r="AQ39" s="157" t="s">
        <v>139</v>
      </c>
      <c r="AR39" s="149" t="s">
        <v>234</v>
      </c>
      <c r="AS39" s="161" t="str">
        <f t="shared" si="0"/>
        <v>東京都青梅市</v>
      </c>
      <c r="AT39" s="147">
        <v>11.05</v>
      </c>
      <c r="AU39" s="149">
        <v>10.83</v>
      </c>
      <c r="AV39" s="172">
        <v>10.68</v>
      </c>
      <c r="AW39" s="13" t="s">
        <v>2216</v>
      </c>
      <c r="AX39" s="14">
        <v>0.45</v>
      </c>
    </row>
    <row r="40" spans="1:50" ht="14" thickBot="1">
      <c r="A40" s="198" t="s">
        <v>2216</v>
      </c>
      <c r="B40" s="330" t="s">
        <v>2206</v>
      </c>
      <c r="C40" s="206">
        <v>7.8E-2</v>
      </c>
      <c r="D40" s="304">
        <v>1.7999999999999999E-2</v>
      </c>
      <c r="E40" s="251">
        <v>1.2E-2</v>
      </c>
      <c r="F40" s="290" t="s">
        <v>2262</v>
      </c>
      <c r="G40" s="259" t="s">
        <v>1968</v>
      </c>
      <c r="H40" s="260" t="s">
        <v>1959</v>
      </c>
      <c r="I40" s="261" t="s">
        <v>1958</v>
      </c>
      <c r="J40" s="310">
        <f t="shared" si="37"/>
        <v>7.8E-2</v>
      </c>
      <c r="K40" s="304">
        <f t="shared" si="38"/>
        <v>0.09</v>
      </c>
      <c r="L40" s="251">
        <f t="shared" si="39"/>
        <v>0.108</v>
      </c>
      <c r="M40" s="468" t="s">
        <v>2051</v>
      </c>
      <c r="N40" s="315" t="s">
        <v>2479</v>
      </c>
      <c r="O40" s="69"/>
      <c r="P40" s="198" t="s">
        <v>2216</v>
      </c>
      <c r="Q40" s="290" t="s">
        <v>2274</v>
      </c>
      <c r="R40" s="206" t="s">
        <v>1926</v>
      </c>
      <c r="S40" s="304" t="s">
        <v>1929</v>
      </c>
      <c r="T40" s="304"/>
      <c r="U40" s="251"/>
      <c r="V40" s="246"/>
      <c r="W40" s="290" t="s">
        <v>2285</v>
      </c>
      <c r="X40" s="206" t="s">
        <v>1932</v>
      </c>
      <c r="Y40" s="251" t="s">
        <v>1969</v>
      </c>
      <c r="Z40" s="43" t="s">
        <v>1931</v>
      </c>
      <c r="AA40" s="43" t="s">
        <v>1935</v>
      </c>
      <c r="AB40" s="305" t="s">
        <v>2117</v>
      </c>
      <c r="AC40" s="306" t="s">
        <v>2036</v>
      </c>
      <c r="AD40" s="378" t="s">
        <v>2304</v>
      </c>
      <c r="AE40" s="206" t="s">
        <v>1964</v>
      </c>
      <c r="AF40" s="304" t="s">
        <v>1966</v>
      </c>
      <c r="AG40" s="304" t="s">
        <v>2119</v>
      </c>
      <c r="AH40" s="306" t="s">
        <v>2036</v>
      </c>
      <c r="AJ40" s="4" t="s">
        <v>235</v>
      </c>
      <c r="AL40" s="4" t="s">
        <v>136</v>
      </c>
      <c r="AM40" s="4" t="s">
        <v>236</v>
      </c>
      <c r="AO40" s="8" t="s">
        <v>214</v>
      </c>
      <c r="AP40" s="12">
        <v>0.15</v>
      </c>
      <c r="AQ40" s="157" t="s">
        <v>139</v>
      </c>
      <c r="AR40" s="149" t="s">
        <v>1937</v>
      </c>
      <c r="AS40" s="161" t="str">
        <f t="shared" si="0"/>
        <v>東京都府中市</v>
      </c>
      <c r="AT40" s="147">
        <v>11.05</v>
      </c>
      <c r="AU40" s="149">
        <v>10.83</v>
      </c>
      <c r="AV40" s="161">
        <v>10.68</v>
      </c>
      <c r="AW40" s="13" t="s">
        <v>2217</v>
      </c>
      <c r="AX40" s="14">
        <v>0.45</v>
      </c>
    </row>
    <row r="41" spans="1:50" ht="14" thickBot="1">
      <c r="A41" s="19" t="s">
        <v>2217</v>
      </c>
      <c r="B41" s="332" t="s">
        <v>2207</v>
      </c>
      <c r="C41" s="206">
        <v>7.8E-2</v>
      </c>
      <c r="D41" s="304">
        <v>1.7999999999999999E-2</v>
      </c>
      <c r="E41" s="251">
        <v>1.2E-2</v>
      </c>
      <c r="F41" s="307" t="s">
        <v>2263</v>
      </c>
      <c r="G41" s="259" t="s">
        <v>1968</v>
      </c>
      <c r="H41" s="260" t="s">
        <v>1959</v>
      </c>
      <c r="I41" s="261" t="s">
        <v>1958</v>
      </c>
      <c r="J41" s="310">
        <f t="shared" si="1"/>
        <v>7.8E-2</v>
      </c>
      <c r="K41" s="304">
        <f t="shared" si="2"/>
        <v>0.09</v>
      </c>
      <c r="L41" s="251">
        <f t="shared" si="3"/>
        <v>0.108</v>
      </c>
      <c r="M41" s="469" t="s">
        <v>2051</v>
      </c>
      <c r="N41" s="316" t="s">
        <v>2480</v>
      </c>
      <c r="O41" s="69"/>
      <c r="P41" s="19" t="s">
        <v>2217</v>
      </c>
      <c r="Q41" s="290" t="s">
        <v>2275</v>
      </c>
      <c r="R41" s="206" t="s">
        <v>1926</v>
      </c>
      <c r="S41" s="304" t="s">
        <v>1929</v>
      </c>
      <c r="T41" s="304"/>
      <c r="U41" s="251"/>
      <c r="V41" s="295"/>
      <c r="W41" s="290" t="s">
        <v>2286</v>
      </c>
      <c r="X41" s="44" t="s">
        <v>1932</v>
      </c>
      <c r="Y41" s="254" t="s">
        <v>1969</v>
      </c>
      <c r="Z41" s="45" t="s">
        <v>1931</v>
      </c>
      <c r="AA41" s="45" t="s">
        <v>1935</v>
      </c>
      <c r="AB41" s="382" t="s">
        <v>2117</v>
      </c>
      <c r="AC41" s="247" t="s">
        <v>2036</v>
      </c>
      <c r="AD41" s="378" t="s">
        <v>2305</v>
      </c>
      <c r="AE41" s="206" t="s">
        <v>1964</v>
      </c>
      <c r="AF41" s="304" t="s">
        <v>1966</v>
      </c>
      <c r="AG41" s="304" t="s">
        <v>2119</v>
      </c>
      <c r="AH41" s="306" t="s">
        <v>2036</v>
      </c>
      <c r="AJ41" s="4" t="s">
        <v>237</v>
      </c>
      <c r="AL41" s="4" t="s">
        <v>136</v>
      </c>
      <c r="AM41" s="4" t="s">
        <v>238</v>
      </c>
      <c r="AO41" s="8" t="s">
        <v>214</v>
      </c>
      <c r="AP41" s="12">
        <v>0.15</v>
      </c>
      <c r="AQ41" s="157" t="s">
        <v>139</v>
      </c>
      <c r="AR41" s="149" t="s">
        <v>239</v>
      </c>
      <c r="AS41" s="161" t="str">
        <f t="shared" si="0"/>
        <v>東京都小金井市</v>
      </c>
      <c r="AT41" s="147">
        <v>11.05</v>
      </c>
      <c r="AU41" s="149">
        <v>10.83</v>
      </c>
      <c r="AV41" s="161">
        <v>10.68</v>
      </c>
      <c r="AW41" s="352" t="s">
        <v>2137</v>
      </c>
      <c r="AX41" s="325">
        <v>0.7</v>
      </c>
    </row>
    <row r="42" spans="1:50" ht="13.5">
      <c r="A42" s="327" t="s">
        <v>2137</v>
      </c>
      <c r="B42" s="330" t="s">
        <v>2208</v>
      </c>
      <c r="C42" s="202">
        <v>0.156</v>
      </c>
      <c r="D42" s="203">
        <v>0.06</v>
      </c>
      <c r="E42" s="205">
        <v>4.8000000000000001E-2</v>
      </c>
      <c r="F42" s="312" t="s">
        <v>2264</v>
      </c>
      <c r="G42" s="262" t="s">
        <v>1968</v>
      </c>
      <c r="H42" s="264" t="s">
        <v>1959</v>
      </c>
      <c r="I42" s="265" t="s">
        <v>1958</v>
      </c>
      <c r="J42" s="202">
        <f>C42</f>
        <v>0.156</v>
      </c>
      <c r="K42" s="203">
        <f t="shared" ref="K42" si="40">SUM(C42,E42)</f>
        <v>0.20400000000000001</v>
      </c>
      <c r="L42" s="252">
        <f t="shared" ref="L42" si="41">SUM(C42:E42)</f>
        <v>0.26400000000000001</v>
      </c>
      <c r="M42" s="467" t="s">
        <v>2051</v>
      </c>
      <c r="N42" s="358" t="s">
        <v>2484</v>
      </c>
      <c r="O42" s="69"/>
      <c r="P42" s="6" t="s">
        <v>2137</v>
      </c>
      <c r="Q42" s="292" t="s">
        <v>2276</v>
      </c>
      <c r="R42" s="204" t="s">
        <v>1928</v>
      </c>
      <c r="S42" s="203" t="s">
        <v>1929</v>
      </c>
      <c r="T42" s="203"/>
      <c r="U42" s="203"/>
      <c r="V42" s="205"/>
      <c r="W42" s="292" t="s">
        <v>2287</v>
      </c>
      <c r="X42" s="202" t="s">
        <v>1931</v>
      </c>
      <c r="Y42" s="203" t="s">
        <v>1934</v>
      </c>
      <c r="Z42" s="203" t="s">
        <v>2117</v>
      </c>
      <c r="AA42" s="203" t="s">
        <v>2036</v>
      </c>
      <c r="AB42" s="303"/>
      <c r="AC42" s="252"/>
      <c r="AD42" s="292" t="s">
        <v>2294</v>
      </c>
      <c r="AE42" s="204" t="s">
        <v>1963</v>
      </c>
      <c r="AF42" s="203" t="s">
        <v>1965</v>
      </c>
      <c r="AG42" s="203" t="s">
        <v>2119</v>
      </c>
      <c r="AH42" s="205" t="s">
        <v>2036</v>
      </c>
      <c r="AJ42" s="4" t="s">
        <v>240</v>
      </c>
      <c r="AL42" s="4" t="s">
        <v>136</v>
      </c>
      <c r="AM42" s="4" t="s">
        <v>241</v>
      </c>
      <c r="AO42" s="8" t="s">
        <v>214</v>
      </c>
      <c r="AP42" s="12">
        <v>0.15</v>
      </c>
      <c r="AQ42" s="157" t="s">
        <v>139</v>
      </c>
      <c r="AR42" s="149" t="s">
        <v>242</v>
      </c>
      <c r="AS42" s="161" t="str">
        <f t="shared" si="0"/>
        <v>東京都小平市</v>
      </c>
      <c r="AT42" s="147">
        <v>11.05</v>
      </c>
      <c r="AU42" s="149">
        <v>10.83</v>
      </c>
      <c r="AV42" s="161">
        <v>10.68</v>
      </c>
      <c r="AW42" s="267" t="s">
        <v>2138</v>
      </c>
      <c r="AX42" s="326">
        <v>0.7</v>
      </c>
    </row>
    <row r="43" spans="1:50" ht="13.5">
      <c r="A43" s="328" t="s">
        <v>2138</v>
      </c>
      <c r="B43" s="331" t="s">
        <v>2209</v>
      </c>
      <c r="C43" s="42">
        <v>0.156</v>
      </c>
      <c r="D43" s="43">
        <v>0.06</v>
      </c>
      <c r="E43" s="246">
        <v>4.8000000000000001E-2</v>
      </c>
      <c r="F43" s="313" t="s">
        <v>2265</v>
      </c>
      <c r="G43" s="256" t="s">
        <v>1968</v>
      </c>
      <c r="H43" s="245" t="s">
        <v>1959</v>
      </c>
      <c r="I43" s="257" t="s">
        <v>1958</v>
      </c>
      <c r="J43" s="42">
        <f>C43</f>
        <v>0.156</v>
      </c>
      <c r="K43" s="43">
        <f t="shared" ref="K43" si="42">SUM(C43,E43)</f>
        <v>0.20400000000000001</v>
      </c>
      <c r="L43" s="253">
        <f t="shared" ref="L43" si="43">SUM(C43:E43)</f>
        <v>0.26400000000000001</v>
      </c>
      <c r="M43" s="470" t="s">
        <v>2051</v>
      </c>
      <c r="N43" s="315" t="s">
        <v>2484</v>
      </c>
      <c r="O43" s="69"/>
      <c r="P43" s="4" t="s">
        <v>2138</v>
      </c>
      <c r="Q43" s="322" t="s">
        <v>2277</v>
      </c>
      <c r="R43" s="199" t="s">
        <v>1928</v>
      </c>
      <c r="S43" s="43" t="s">
        <v>1929</v>
      </c>
      <c r="T43" s="43"/>
      <c r="U43" s="43"/>
      <c r="V43" s="246"/>
      <c r="W43" s="322" t="s">
        <v>2288</v>
      </c>
      <c r="X43" s="42" t="s">
        <v>1931</v>
      </c>
      <c r="Y43" s="43" t="s">
        <v>1934</v>
      </c>
      <c r="Z43" s="43" t="s">
        <v>2117</v>
      </c>
      <c r="AA43" s="43" t="s">
        <v>2036</v>
      </c>
      <c r="AB43" s="302"/>
      <c r="AC43" s="253"/>
      <c r="AD43" s="322" t="s">
        <v>2295</v>
      </c>
      <c r="AE43" s="199" t="s">
        <v>1963</v>
      </c>
      <c r="AF43" s="43" t="s">
        <v>1965</v>
      </c>
      <c r="AG43" s="43" t="s">
        <v>2119</v>
      </c>
      <c r="AH43" s="246" t="s">
        <v>2036</v>
      </c>
      <c r="AJ43" s="4" t="s">
        <v>243</v>
      </c>
      <c r="AL43" s="4" t="s">
        <v>136</v>
      </c>
      <c r="AM43" s="4" t="s">
        <v>244</v>
      </c>
      <c r="AO43" s="8" t="s">
        <v>214</v>
      </c>
      <c r="AP43" s="12">
        <v>0.15</v>
      </c>
      <c r="AQ43" s="157" t="s">
        <v>139</v>
      </c>
      <c r="AR43" s="149" t="s">
        <v>245</v>
      </c>
      <c r="AS43" s="161" t="str">
        <f t="shared" si="0"/>
        <v>東京都日野市</v>
      </c>
      <c r="AT43" s="147">
        <v>11.05</v>
      </c>
      <c r="AU43" s="149">
        <v>10.83</v>
      </c>
      <c r="AV43" s="161">
        <v>10.68</v>
      </c>
      <c r="AW43" s="267" t="s">
        <v>2139</v>
      </c>
      <c r="AX43" s="326">
        <v>0.7</v>
      </c>
    </row>
    <row r="44" spans="1:50" ht="13.5">
      <c r="A44" s="328" t="s">
        <v>2139</v>
      </c>
      <c r="B44" s="331" t="s">
        <v>2210</v>
      </c>
      <c r="C44" s="42">
        <v>0.156</v>
      </c>
      <c r="D44" s="43">
        <v>0.06</v>
      </c>
      <c r="E44" s="246">
        <v>4.8000000000000001E-2</v>
      </c>
      <c r="F44" s="313" t="s">
        <v>2266</v>
      </c>
      <c r="G44" s="256" t="s">
        <v>1968</v>
      </c>
      <c r="H44" s="245" t="s">
        <v>1959</v>
      </c>
      <c r="I44" s="257" t="s">
        <v>1958</v>
      </c>
      <c r="J44" s="42">
        <f>C44</f>
        <v>0.156</v>
      </c>
      <c r="K44" s="43">
        <f t="shared" si="2"/>
        <v>0.20400000000000001</v>
      </c>
      <c r="L44" s="253">
        <f t="shared" si="3"/>
        <v>0.26400000000000001</v>
      </c>
      <c r="M44" s="470" t="s">
        <v>2051</v>
      </c>
      <c r="N44" s="315" t="s">
        <v>2484</v>
      </c>
      <c r="O44" s="69"/>
      <c r="P44" s="4" t="s">
        <v>2139</v>
      </c>
      <c r="Q44" s="322" t="s">
        <v>2278</v>
      </c>
      <c r="R44" s="199" t="s">
        <v>1928</v>
      </c>
      <c r="S44" s="43" t="s">
        <v>1929</v>
      </c>
      <c r="T44" s="43"/>
      <c r="U44" s="43"/>
      <c r="V44" s="246"/>
      <c r="W44" s="322" t="s">
        <v>2289</v>
      </c>
      <c r="X44" s="42" t="s">
        <v>1931</v>
      </c>
      <c r="Y44" s="43" t="s">
        <v>1934</v>
      </c>
      <c r="Z44" s="43" t="s">
        <v>2117</v>
      </c>
      <c r="AA44" s="43" t="s">
        <v>2036</v>
      </c>
      <c r="AB44" s="302"/>
      <c r="AC44" s="253"/>
      <c r="AD44" s="322" t="s">
        <v>2296</v>
      </c>
      <c r="AE44" s="199" t="s">
        <v>1963</v>
      </c>
      <c r="AF44" s="43" t="s">
        <v>1965</v>
      </c>
      <c r="AG44" s="43" t="s">
        <v>2119</v>
      </c>
      <c r="AH44" s="246" t="s">
        <v>2036</v>
      </c>
      <c r="AJ44" s="4" t="s">
        <v>246</v>
      </c>
      <c r="AL44" s="4" t="s">
        <v>136</v>
      </c>
      <c r="AM44" s="4" t="s">
        <v>247</v>
      </c>
      <c r="AO44" s="8" t="s">
        <v>214</v>
      </c>
      <c r="AP44" s="12">
        <v>0.15</v>
      </c>
      <c r="AQ44" s="157" t="s">
        <v>139</v>
      </c>
      <c r="AR44" s="149" t="s">
        <v>2339</v>
      </c>
      <c r="AS44" s="161" t="str">
        <f t="shared" si="0"/>
        <v>東京都東村山市</v>
      </c>
      <c r="AT44" s="147">
        <v>11.05</v>
      </c>
      <c r="AU44" s="149">
        <v>10.83</v>
      </c>
      <c r="AV44" s="161">
        <v>10.68</v>
      </c>
      <c r="AW44" s="267" t="s">
        <v>2140</v>
      </c>
      <c r="AX44" s="12">
        <v>0.45</v>
      </c>
    </row>
    <row r="45" spans="1:50" ht="13.5">
      <c r="A45" s="328" t="s">
        <v>2140</v>
      </c>
      <c r="B45" s="331" t="s">
        <v>2211</v>
      </c>
      <c r="C45" s="42">
        <v>0.126</v>
      </c>
      <c r="D45" s="43">
        <v>3.5999999999999997E-2</v>
      </c>
      <c r="E45" s="246">
        <v>0.03</v>
      </c>
      <c r="F45" s="313" t="s">
        <v>2267</v>
      </c>
      <c r="G45" s="256" t="s">
        <v>1968</v>
      </c>
      <c r="H45" s="245" t="s">
        <v>1959</v>
      </c>
      <c r="I45" s="257" t="s">
        <v>1958</v>
      </c>
      <c r="J45" s="42">
        <f t="shared" ref="J45" si="44">C45</f>
        <v>0.126</v>
      </c>
      <c r="K45" s="43">
        <f t="shared" si="2"/>
        <v>0.156</v>
      </c>
      <c r="L45" s="253">
        <f t="shared" si="3"/>
        <v>0.192</v>
      </c>
      <c r="M45" s="471" t="s">
        <v>2051</v>
      </c>
      <c r="N45" s="315" t="s">
        <v>2484</v>
      </c>
      <c r="O45" s="69"/>
      <c r="P45" s="4" t="s">
        <v>2140</v>
      </c>
      <c r="Q45" s="322" t="s">
        <v>2279</v>
      </c>
      <c r="R45" s="199" t="s">
        <v>1928</v>
      </c>
      <c r="S45" s="43" t="s">
        <v>1929</v>
      </c>
      <c r="T45" s="43"/>
      <c r="U45" s="43"/>
      <c r="V45" s="246"/>
      <c r="W45" s="322" t="s">
        <v>2290</v>
      </c>
      <c r="X45" s="42" t="s">
        <v>1931</v>
      </c>
      <c r="Y45" s="43" t="s">
        <v>1933</v>
      </c>
      <c r="Z45" s="43" t="s">
        <v>2117</v>
      </c>
      <c r="AA45" s="43" t="s">
        <v>2036</v>
      </c>
      <c r="AB45" s="302"/>
      <c r="AC45" s="253"/>
      <c r="AD45" s="322" t="s">
        <v>2297</v>
      </c>
      <c r="AE45" s="199" t="s">
        <v>1963</v>
      </c>
      <c r="AF45" s="43" t="s">
        <v>1965</v>
      </c>
      <c r="AG45" s="43" t="s">
        <v>2121</v>
      </c>
      <c r="AH45" s="246" t="s">
        <v>2036</v>
      </c>
      <c r="AJ45" s="4" t="s">
        <v>248</v>
      </c>
      <c r="AL45" s="4" t="s">
        <v>136</v>
      </c>
      <c r="AM45" s="4" t="s">
        <v>249</v>
      </c>
      <c r="AO45" s="8" t="s">
        <v>214</v>
      </c>
      <c r="AP45" s="12">
        <v>0.15</v>
      </c>
      <c r="AQ45" s="157" t="s">
        <v>139</v>
      </c>
      <c r="AR45" s="149" t="s">
        <v>250</v>
      </c>
      <c r="AS45" s="161" t="str">
        <f t="shared" si="0"/>
        <v>東京都国分寺市</v>
      </c>
      <c r="AT45" s="147">
        <v>11.05</v>
      </c>
      <c r="AU45" s="149">
        <v>10.83</v>
      </c>
      <c r="AV45" s="161">
        <v>10.68</v>
      </c>
      <c r="AW45" s="267" t="s">
        <v>2141</v>
      </c>
      <c r="AX45" s="12">
        <v>0.45</v>
      </c>
    </row>
    <row r="46" spans="1:50" ht="13.5">
      <c r="A46" s="328" t="s">
        <v>2141</v>
      </c>
      <c r="B46" s="331" t="s">
        <v>2212</v>
      </c>
      <c r="C46" s="42">
        <v>0.126</v>
      </c>
      <c r="D46" s="43">
        <v>3.5999999999999997E-2</v>
      </c>
      <c r="E46" s="246">
        <v>0.03</v>
      </c>
      <c r="F46" s="313" t="s">
        <v>2268</v>
      </c>
      <c r="G46" s="256" t="s">
        <v>1968</v>
      </c>
      <c r="H46" s="245" t="s">
        <v>1959</v>
      </c>
      <c r="I46" s="257" t="s">
        <v>1958</v>
      </c>
      <c r="J46" s="42">
        <f t="shared" ref="J46" si="45">C46</f>
        <v>0.126</v>
      </c>
      <c r="K46" s="43">
        <f t="shared" ref="K46" si="46">SUM(C46,E46)</f>
        <v>0.156</v>
      </c>
      <c r="L46" s="253">
        <f t="shared" ref="L46" si="47">SUM(C46:E46)</f>
        <v>0.192</v>
      </c>
      <c r="M46" s="471" t="s">
        <v>2051</v>
      </c>
      <c r="N46" s="315" t="s">
        <v>2484</v>
      </c>
      <c r="O46" s="69"/>
      <c r="P46" s="4" t="s">
        <v>2141</v>
      </c>
      <c r="Q46" s="322" t="s">
        <v>2280</v>
      </c>
      <c r="R46" s="199" t="s">
        <v>1928</v>
      </c>
      <c r="S46" s="43" t="s">
        <v>1929</v>
      </c>
      <c r="T46" s="43"/>
      <c r="U46" s="43"/>
      <c r="V46" s="246"/>
      <c r="W46" s="322" t="s">
        <v>2291</v>
      </c>
      <c r="X46" s="42" t="s">
        <v>1931</v>
      </c>
      <c r="Y46" s="43" t="s">
        <v>1933</v>
      </c>
      <c r="Z46" s="43" t="s">
        <v>2117</v>
      </c>
      <c r="AA46" s="43" t="s">
        <v>2036</v>
      </c>
      <c r="AB46" s="302"/>
      <c r="AC46" s="253"/>
      <c r="AD46" s="322" t="s">
        <v>2298</v>
      </c>
      <c r="AE46" s="199" t="s">
        <v>1963</v>
      </c>
      <c r="AF46" s="43" t="s">
        <v>1965</v>
      </c>
      <c r="AG46" s="43" t="s">
        <v>2121</v>
      </c>
      <c r="AH46" s="246" t="s">
        <v>2036</v>
      </c>
      <c r="AJ46" s="4" t="s">
        <v>251</v>
      </c>
      <c r="AL46" s="4" t="s">
        <v>136</v>
      </c>
      <c r="AM46" s="4" t="s">
        <v>252</v>
      </c>
      <c r="AO46" s="8" t="s">
        <v>214</v>
      </c>
      <c r="AP46" s="12">
        <v>0.15</v>
      </c>
      <c r="AQ46" s="157" t="s">
        <v>139</v>
      </c>
      <c r="AR46" s="149" t="s">
        <v>253</v>
      </c>
      <c r="AS46" s="161" t="str">
        <f t="shared" si="0"/>
        <v>東京都国立市</v>
      </c>
      <c r="AT46" s="147">
        <v>11.05</v>
      </c>
      <c r="AU46" s="149">
        <v>10.83</v>
      </c>
      <c r="AV46" s="161">
        <v>10.68</v>
      </c>
      <c r="AW46" s="267" t="s">
        <v>2142</v>
      </c>
      <c r="AX46" s="12">
        <v>0.45</v>
      </c>
    </row>
    <row r="47" spans="1:50" ht="14" thickBot="1">
      <c r="A47" s="328" t="s">
        <v>2142</v>
      </c>
      <c r="B47" s="331" t="s">
        <v>2213</v>
      </c>
      <c r="C47" s="42">
        <v>0.126</v>
      </c>
      <c r="D47" s="43">
        <v>3.5999999999999997E-2</v>
      </c>
      <c r="E47" s="246">
        <v>0.03</v>
      </c>
      <c r="F47" s="313" t="s">
        <v>2269</v>
      </c>
      <c r="G47" s="256" t="s">
        <v>1968</v>
      </c>
      <c r="H47" s="245" t="s">
        <v>1959</v>
      </c>
      <c r="I47" s="257" t="s">
        <v>1958</v>
      </c>
      <c r="J47" s="42">
        <f t="shared" si="1"/>
        <v>0.126</v>
      </c>
      <c r="K47" s="43">
        <f t="shared" si="2"/>
        <v>0.156</v>
      </c>
      <c r="L47" s="253">
        <f t="shared" si="3"/>
        <v>0.192</v>
      </c>
      <c r="M47" s="468" t="s">
        <v>2051</v>
      </c>
      <c r="N47" s="315" t="s">
        <v>2484</v>
      </c>
      <c r="O47" s="359"/>
      <c r="P47" s="4" t="s">
        <v>2142</v>
      </c>
      <c r="Q47" s="322" t="s">
        <v>2281</v>
      </c>
      <c r="R47" s="199" t="s">
        <v>1928</v>
      </c>
      <c r="S47" s="43" t="s">
        <v>1929</v>
      </c>
      <c r="T47" s="43"/>
      <c r="U47" s="43"/>
      <c r="V47" s="246"/>
      <c r="W47" s="322" t="s">
        <v>2292</v>
      </c>
      <c r="X47" s="42" t="s">
        <v>1931</v>
      </c>
      <c r="Y47" s="43" t="s">
        <v>1933</v>
      </c>
      <c r="Z47" s="43" t="s">
        <v>2117</v>
      </c>
      <c r="AA47" s="43" t="s">
        <v>2036</v>
      </c>
      <c r="AB47" s="302"/>
      <c r="AC47" s="253"/>
      <c r="AD47" s="322" t="s">
        <v>2299</v>
      </c>
      <c r="AE47" s="199" t="s">
        <v>1963</v>
      </c>
      <c r="AF47" s="43" t="s">
        <v>1965</v>
      </c>
      <c r="AG47" s="43" t="s">
        <v>2121</v>
      </c>
      <c r="AH47" s="246" t="s">
        <v>2036</v>
      </c>
      <c r="AJ47" s="4" t="s">
        <v>254</v>
      </c>
      <c r="AL47" s="4" t="s">
        <v>136</v>
      </c>
      <c r="AM47" s="4" t="s">
        <v>255</v>
      </c>
      <c r="AO47" s="8" t="s">
        <v>214</v>
      </c>
      <c r="AP47" s="12">
        <v>0.15</v>
      </c>
      <c r="AQ47" s="157" t="s">
        <v>139</v>
      </c>
      <c r="AR47" s="149" t="s">
        <v>2340</v>
      </c>
      <c r="AS47" s="161" t="str">
        <f t="shared" si="0"/>
        <v>東京都清瀬市</v>
      </c>
      <c r="AT47" s="147">
        <v>11.05</v>
      </c>
      <c r="AU47" s="149">
        <v>10.83</v>
      </c>
      <c r="AV47" s="161">
        <v>10.68</v>
      </c>
      <c r="AW47" s="13" t="s">
        <v>2218</v>
      </c>
      <c r="AX47" s="14">
        <v>0.7</v>
      </c>
    </row>
    <row r="48" spans="1:50" ht="14" thickBot="1">
      <c r="A48" s="334" t="s">
        <v>2218</v>
      </c>
      <c r="B48" s="337" t="s">
        <v>2219</v>
      </c>
      <c r="C48" s="296">
        <v>0.15</v>
      </c>
      <c r="D48" s="294">
        <v>0</v>
      </c>
      <c r="E48" s="295">
        <v>0</v>
      </c>
      <c r="F48" s="319" t="s">
        <v>2270</v>
      </c>
      <c r="G48" s="338" t="s">
        <v>1968</v>
      </c>
      <c r="H48" s="339"/>
      <c r="I48" s="324"/>
      <c r="J48" s="360">
        <f t="shared" si="1"/>
        <v>0.15</v>
      </c>
      <c r="K48" s="339">
        <f t="shared" si="2"/>
        <v>0.15</v>
      </c>
      <c r="L48" s="340">
        <f t="shared" si="3"/>
        <v>0.15</v>
      </c>
      <c r="M48" s="469" t="s">
        <v>2053</v>
      </c>
      <c r="N48" s="357" t="s">
        <v>2484</v>
      </c>
      <c r="O48" s="69"/>
      <c r="P48" s="347" t="s">
        <v>2218</v>
      </c>
      <c r="Q48" s="291" t="s">
        <v>2282</v>
      </c>
      <c r="R48" s="341" t="s">
        <v>1930</v>
      </c>
      <c r="S48" s="342" t="s">
        <v>1962</v>
      </c>
      <c r="T48" s="339" t="s">
        <v>1931</v>
      </c>
      <c r="U48" s="340" t="s">
        <v>1934</v>
      </c>
      <c r="V48" s="324" t="s">
        <v>2118</v>
      </c>
      <c r="W48" s="291" t="s">
        <v>2293</v>
      </c>
      <c r="X48" s="343" t="s">
        <v>69</v>
      </c>
      <c r="Y48" s="344" t="s">
        <v>69</v>
      </c>
      <c r="Z48" s="344" t="s">
        <v>69</v>
      </c>
      <c r="AA48" s="344" t="s">
        <v>69</v>
      </c>
      <c r="AB48" s="344" t="s">
        <v>69</v>
      </c>
      <c r="AC48" s="345" t="s">
        <v>69</v>
      </c>
      <c r="AD48" s="291" t="s">
        <v>2300</v>
      </c>
      <c r="AE48" s="343" t="s">
        <v>69</v>
      </c>
      <c r="AF48" s="344" t="s">
        <v>69</v>
      </c>
      <c r="AG48" s="344" t="s">
        <v>69</v>
      </c>
      <c r="AH48" s="346" t="s">
        <v>69</v>
      </c>
      <c r="AJ48" s="4" t="s">
        <v>256</v>
      </c>
      <c r="AL48" s="4" t="s">
        <v>136</v>
      </c>
      <c r="AM48" s="4" t="s">
        <v>257</v>
      </c>
      <c r="AO48" s="8" t="s">
        <v>214</v>
      </c>
      <c r="AP48" s="12">
        <v>0.15</v>
      </c>
      <c r="AQ48" s="157" t="s">
        <v>139</v>
      </c>
      <c r="AR48" s="149" t="s">
        <v>258</v>
      </c>
      <c r="AS48" s="161" t="str">
        <f t="shared" si="0"/>
        <v>東京都東久留米市</v>
      </c>
      <c r="AT48" s="147">
        <v>11.05</v>
      </c>
      <c r="AU48" s="149">
        <v>10.83</v>
      </c>
      <c r="AV48" s="161">
        <v>10.68</v>
      </c>
      <c r="AW48" s="353" t="s">
        <v>2102</v>
      </c>
      <c r="AX48" s="70">
        <v>0.7</v>
      </c>
    </row>
    <row r="49" spans="1:50" ht="14" thickBot="1">
      <c r="A49" s="211" t="s">
        <v>2102</v>
      </c>
      <c r="B49" s="335">
        <v>13</v>
      </c>
      <c r="C49" s="202">
        <v>0.13200000000000001</v>
      </c>
      <c r="D49" s="203">
        <v>0</v>
      </c>
      <c r="E49" s="205">
        <v>0</v>
      </c>
      <c r="F49" s="285" t="s">
        <v>2245</v>
      </c>
      <c r="G49" s="263" t="s">
        <v>1968</v>
      </c>
      <c r="H49" s="297"/>
      <c r="I49" s="41"/>
      <c r="J49" s="298">
        <f t="shared" ref="J49" si="48">C49</f>
        <v>0.13200000000000001</v>
      </c>
      <c r="K49" s="297">
        <f t="shared" ref="K49" si="49">SUM(C49,E49)</f>
        <v>0.13200000000000001</v>
      </c>
      <c r="L49" s="250">
        <f t="shared" ref="L49" si="50">SUM(C49:E49)</f>
        <v>0.13200000000000001</v>
      </c>
      <c r="M49" s="467" t="s">
        <v>2052</v>
      </c>
      <c r="N49" s="317" t="s">
        <v>2479</v>
      </c>
      <c r="O49" s="69"/>
      <c r="P49" s="211" t="s">
        <v>2102</v>
      </c>
      <c r="Q49" s="290" t="s">
        <v>2099</v>
      </c>
      <c r="R49" s="329" t="s">
        <v>1930</v>
      </c>
      <c r="S49" s="150" t="s">
        <v>1962</v>
      </c>
      <c r="T49" s="297" t="s">
        <v>1931</v>
      </c>
      <c r="U49" s="250" t="s">
        <v>1934</v>
      </c>
      <c r="V49" s="41" t="s">
        <v>2118</v>
      </c>
      <c r="W49" s="290" t="s">
        <v>2100</v>
      </c>
      <c r="X49" s="299" t="s">
        <v>69</v>
      </c>
      <c r="Y49" s="301" t="s">
        <v>69</v>
      </c>
      <c r="Z49" s="301" t="s">
        <v>69</v>
      </c>
      <c r="AA49" s="301" t="s">
        <v>69</v>
      </c>
      <c r="AB49" s="301" t="s">
        <v>69</v>
      </c>
      <c r="AC49" s="318" t="s">
        <v>69</v>
      </c>
      <c r="AD49" s="198" t="s">
        <v>2101</v>
      </c>
      <c r="AE49" s="299" t="s">
        <v>69</v>
      </c>
      <c r="AF49" s="301" t="s">
        <v>69</v>
      </c>
      <c r="AG49" s="301" t="s">
        <v>69</v>
      </c>
      <c r="AH49" s="300" t="s">
        <v>69</v>
      </c>
      <c r="AJ49" s="5" t="s">
        <v>259</v>
      </c>
      <c r="AL49" s="4" t="s">
        <v>136</v>
      </c>
      <c r="AM49" s="4" t="s">
        <v>260</v>
      </c>
      <c r="AO49" s="8" t="s">
        <v>214</v>
      </c>
      <c r="AP49" s="12">
        <v>0.15</v>
      </c>
      <c r="AQ49" s="157" t="s">
        <v>139</v>
      </c>
      <c r="AR49" s="149" t="s">
        <v>261</v>
      </c>
      <c r="AS49" s="161" t="str">
        <f t="shared" si="0"/>
        <v>東京都稲城市</v>
      </c>
      <c r="AT49" s="147">
        <v>11.05</v>
      </c>
      <c r="AU49" s="149">
        <v>10.83</v>
      </c>
      <c r="AV49" s="161">
        <v>10.68</v>
      </c>
      <c r="AW49" s="354" t="s">
        <v>2103</v>
      </c>
      <c r="AX49" s="12">
        <v>0.7</v>
      </c>
    </row>
    <row r="50" spans="1:50" ht="13.5">
      <c r="A50" s="311" t="s">
        <v>2103</v>
      </c>
      <c r="B50" s="333">
        <v>63</v>
      </c>
      <c r="C50" s="42">
        <v>0.13200000000000001</v>
      </c>
      <c r="D50" s="43">
        <v>0</v>
      </c>
      <c r="E50" s="246">
        <v>0</v>
      </c>
      <c r="F50" s="313" t="s">
        <v>2246</v>
      </c>
      <c r="G50" s="256" t="s">
        <v>1968</v>
      </c>
      <c r="H50" s="43"/>
      <c r="I50" s="246"/>
      <c r="J50" s="199">
        <f t="shared" si="1"/>
        <v>0.13200000000000001</v>
      </c>
      <c r="K50" s="43">
        <f t="shared" si="2"/>
        <v>0.13200000000000001</v>
      </c>
      <c r="L50" s="253">
        <f t="shared" si="3"/>
        <v>0.13200000000000001</v>
      </c>
      <c r="M50" s="468" t="s">
        <v>2052</v>
      </c>
      <c r="N50" s="315" t="s">
        <v>2480</v>
      </c>
      <c r="O50" s="69"/>
      <c r="P50" s="311" t="s">
        <v>2103</v>
      </c>
      <c r="Q50" s="322" t="s">
        <v>1993</v>
      </c>
      <c r="R50" s="320" t="s">
        <v>1930</v>
      </c>
      <c r="S50" s="149" t="s">
        <v>1962</v>
      </c>
      <c r="T50" s="43" t="s">
        <v>1931</v>
      </c>
      <c r="U50" s="253" t="s">
        <v>1934</v>
      </c>
      <c r="V50" s="41" t="s">
        <v>2118</v>
      </c>
      <c r="W50" s="290" t="s">
        <v>2014</v>
      </c>
      <c r="X50" s="214" t="s">
        <v>69</v>
      </c>
      <c r="Y50" s="207" t="s">
        <v>69</v>
      </c>
      <c r="Z50" s="301" t="s">
        <v>69</v>
      </c>
      <c r="AA50" s="301" t="s">
        <v>69</v>
      </c>
      <c r="AB50" s="207" t="s">
        <v>69</v>
      </c>
      <c r="AC50" s="308" t="s">
        <v>69</v>
      </c>
      <c r="AD50" s="19" t="s">
        <v>2034</v>
      </c>
      <c r="AE50" s="214" t="s">
        <v>69</v>
      </c>
      <c r="AF50" s="207" t="s">
        <v>69</v>
      </c>
      <c r="AG50" s="207" t="s">
        <v>69</v>
      </c>
      <c r="AH50" s="208" t="s">
        <v>69</v>
      </c>
      <c r="AJ50" s="2"/>
      <c r="AL50" s="4" t="s">
        <v>136</v>
      </c>
      <c r="AM50" s="4" t="s">
        <v>262</v>
      </c>
      <c r="AO50" s="8" t="s">
        <v>214</v>
      </c>
      <c r="AP50" s="12">
        <v>0.15</v>
      </c>
      <c r="AQ50" s="157" t="s">
        <v>139</v>
      </c>
      <c r="AR50" s="149" t="s">
        <v>263</v>
      </c>
      <c r="AS50" s="161" t="str">
        <f t="shared" si="0"/>
        <v>東京都西東京市</v>
      </c>
      <c r="AT50" s="147">
        <v>11.05</v>
      </c>
      <c r="AU50" s="149">
        <v>10.83</v>
      </c>
      <c r="AV50" s="161">
        <v>10.68</v>
      </c>
      <c r="AW50" s="355" t="s">
        <v>2104</v>
      </c>
      <c r="AX50" s="12">
        <v>0.55000000000000004</v>
      </c>
    </row>
    <row r="51" spans="1:50" ht="13.5">
      <c r="A51" s="212" t="s">
        <v>2104</v>
      </c>
      <c r="B51" s="333">
        <v>14</v>
      </c>
      <c r="C51" s="42">
        <v>0.108</v>
      </c>
      <c r="D51" s="43">
        <v>0</v>
      </c>
      <c r="E51" s="246">
        <v>0</v>
      </c>
      <c r="F51" s="313" t="s">
        <v>2247</v>
      </c>
      <c r="G51" s="256" t="s">
        <v>1968</v>
      </c>
      <c r="H51" s="43"/>
      <c r="I51" s="246"/>
      <c r="J51" s="199">
        <f t="shared" ref="J51" si="51">C51</f>
        <v>0.108</v>
      </c>
      <c r="K51" s="43">
        <f t="shared" ref="K51" si="52">SUM(C51,E51)</f>
        <v>0.108</v>
      </c>
      <c r="L51" s="253">
        <f t="shared" ref="L51" si="53">SUM(C51:E51)</f>
        <v>0.108</v>
      </c>
      <c r="M51" s="468" t="s">
        <v>2053</v>
      </c>
      <c r="N51" s="315" t="s">
        <v>2479</v>
      </c>
      <c r="O51" s="69"/>
      <c r="P51" s="212" t="s">
        <v>2104</v>
      </c>
      <c r="Q51" s="322" t="s">
        <v>2105</v>
      </c>
      <c r="R51" s="320" t="s">
        <v>1930</v>
      </c>
      <c r="S51" s="149" t="s">
        <v>1962</v>
      </c>
      <c r="T51" s="43" t="s">
        <v>1931</v>
      </c>
      <c r="U51" s="253" t="s">
        <v>1934</v>
      </c>
      <c r="V51" s="41" t="s">
        <v>2118</v>
      </c>
      <c r="W51" s="290" t="s">
        <v>2106</v>
      </c>
      <c r="X51" s="214" t="s">
        <v>69</v>
      </c>
      <c r="Y51" s="207" t="s">
        <v>69</v>
      </c>
      <c r="Z51" s="301" t="s">
        <v>69</v>
      </c>
      <c r="AA51" s="301" t="s">
        <v>69</v>
      </c>
      <c r="AB51" s="207" t="s">
        <v>69</v>
      </c>
      <c r="AC51" s="308" t="s">
        <v>69</v>
      </c>
      <c r="AD51" s="19" t="s">
        <v>2107</v>
      </c>
      <c r="AE51" s="214" t="s">
        <v>69</v>
      </c>
      <c r="AF51" s="207" t="s">
        <v>69</v>
      </c>
      <c r="AG51" s="207" t="s">
        <v>69</v>
      </c>
      <c r="AH51" s="208" t="s">
        <v>69</v>
      </c>
      <c r="AJ51" s="2"/>
      <c r="AL51" s="4" t="s">
        <v>136</v>
      </c>
      <c r="AM51" s="4" t="s">
        <v>264</v>
      </c>
      <c r="AO51" s="8" t="s">
        <v>214</v>
      </c>
      <c r="AP51" s="12">
        <v>0.15</v>
      </c>
      <c r="AQ51" s="157" t="s">
        <v>205</v>
      </c>
      <c r="AR51" s="149" t="s">
        <v>265</v>
      </c>
      <c r="AS51" s="161" t="str">
        <f t="shared" si="0"/>
        <v>神奈川県鎌倉市</v>
      </c>
      <c r="AT51" s="147">
        <v>11.05</v>
      </c>
      <c r="AU51" s="149">
        <v>10.83</v>
      </c>
      <c r="AV51" s="161">
        <v>10.68</v>
      </c>
      <c r="AW51" s="355" t="s">
        <v>2108</v>
      </c>
      <c r="AX51" s="12">
        <v>0.55000000000000004</v>
      </c>
    </row>
    <row r="52" spans="1:50" ht="13.5">
      <c r="A52" s="212" t="s">
        <v>2108</v>
      </c>
      <c r="B52" s="333">
        <v>64</v>
      </c>
      <c r="C52" s="42">
        <v>0.108</v>
      </c>
      <c r="D52" s="43">
        <v>0</v>
      </c>
      <c r="E52" s="246">
        <v>0</v>
      </c>
      <c r="F52" s="313" t="s">
        <v>2248</v>
      </c>
      <c r="G52" s="256" t="s">
        <v>1968</v>
      </c>
      <c r="H52" s="43"/>
      <c r="I52" s="246"/>
      <c r="J52" s="199">
        <f t="shared" si="1"/>
        <v>0.108</v>
      </c>
      <c r="K52" s="43">
        <f t="shared" si="2"/>
        <v>0.108</v>
      </c>
      <c r="L52" s="253">
        <f t="shared" si="3"/>
        <v>0.108</v>
      </c>
      <c r="M52" s="468" t="s">
        <v>2053</v>
      </c>
      <c r="N52" s="315" t="s">
        <v>2480</v>
      </c>
      <c r="O52" s="69"/>
      <c r="P52" s="212" t="s">
        <v>2108</v>
      </c>
      <c r="Q52" s="322" t="s">
        <v>1994</v>
      </c>
      <c r="R52" s="320" t="s">
        <v>1930</v>
      </c>
      <c r="S52" s="149" t="s">
        <v>1962</v>
      </c>
      <c r="T52" s="43" t="s">
        <v>1931</v>
      </c>
      <c r="U52" s="253" t="s">
        <v>1934</v>
      </c>
      <c r="V52" s="41" t="s">
        <v>2118</v>
      </c>
      <c r="W52" s="290" t="s">
        <v>2015</v>
      </c>
      <c r="X52" s="214" t="s">
        <v>69</v>
      </c>
      <c r="Y52" s="207" t="s">
        <v>69</v>
      </c>
      <c r="Z52" s="301" t="s">
        <v>69</v>
      </c>
      <c r="AA52" s="301" t="s">
        <v>69</v>
      </c>
      <c r="AB52" s="207" t="s">
        <v>69</v>
      </c>
      <c r="AC52" s="308" t="s">
        <v>69</v>
      </c>
      <c r="AD52" s="19" t="s">
        <v>2035</v>
      </c>
      <c r="AE52" s="214" t="s">
        <v>69</v>
      </c>
      <c r="AF52" s="207" t="s">
        <v>69</v>
      </c>
      <c r="AG52" s="207" t="s">
        <v>69</v>
      </c>
      <c r="AH52" s="208" t="s">
        <v>69</v>
      </c>
      <c r="AJ52" s="2"/>
      <c r="AL52" s="4" t="s">
        <v>136</v>
      </c>
      <c r="AM52" s="4" t="s">
        <v>266</v>
      </c>
      <c r="AO52" s="8" t="s">
        <v>214</v>
      </c>
      <c r="AP52" s="12">
        <v>0.15</v>
      </c>
      <c r="AQ52" s="157" t="s">
        <v>205</v>
      </c>
      <c r="AR52" s="149" t="s">
        <v>267</v>
      </c>
      <c r="AS52" s="161" t="str">
        <f t="shared" si="0"/>
        <v>神奈川県厚木市</v>
      </c>
      <c r="AT52" s="147">
        <v>11.05</v>
      </c>
      <c r="AU52" s="149">
        <v>10.83</v>
      </c>
      <c r="AV52" s="161">
        <v>10.68</v>
      </c>
      <c r="AW52" s="355" t="s">
        <v>2109</v>
      </c>
      <c r="AX52" s="12">
        <v>0.7</v>
      </c>
    </row>
    <row r="53" spans="1:50" ht="14" thickBot="1">
      <c r="A53" s="212" t="s">
        <v>2109</v>
      </c>
      <c r="B53" s="333">
        <v>43</v>
      </c>
      <c r="C53" s="42">
        <v>0.15</v>
      </c>
      <c r="D53" s="43">
        <v>0</v>
      </c>
      <c r="E53" s="246">
        <v>0</v>
      </c>
      <c r="F53" s="313" t="s">
        <v>2249</v>
      </c>
      <c r="G53" s="256" t="s">
        <v>1968</v>
      </c>
      <c r="H53" s="43"/>
      <c r="I53" s="246"/>
      <c r="J53" s="199">
        <f t="shared" si="1"/>
        <v>0.15</v>
      </c>
      <c r="K53" s="43">
        <f t="shared" si="2"/>
        <v>0.15</v>
      </c>
      <c r="L53" s="253">
        <f t="shared" si="3"/>
        <v>0.15</v>
      </c>
      <c r="M53" s="468" t="s">
        <v>2053</v>
      </c>
      <c r="N53" s="315" t="s">
        <v>2479</v>
      </c>
      <c r="O53" s="69"/>
      <c r="P53" s="212" t="s">
        <v>2109</v>
      </c>
      <c r="Q53" s="322" t="s">
        <v>2110</v>
      </c>
      <c r="R53" s="320" t="s">
        <v>1930</v>
      </c>
      <c r="S53" s="149" t="s">
        <v>1962</v>
      </c>
      <c r="T53" s="43" t="s">
        <v>1931</v>
      </c>
      <c r="U53" s="253" t="s">
        <v>1934</v>
      </c>
      <c r="V53" s="41" t="s">
        <v>2118</v>
      </c>
      <c r="W53" s="290" t="s">
        <v>2114</v>
      </c>
      <c r="X53" s="214" t="s">
        <v>69</v>
      </c>
      <c r="Y53" s="207" t="s">
        <v>69</v>
      </c>
      <c r="Z53" s="207" t="s">
        <v>69</v>
      </c>
      <c r="AA53" s="207" t="s">
        <v>69</v>
      </c>
      <c r="AB53" s="207" t="s">
        <v>69</v>
      </c>
      <c r="AC53" s="308" t="s">
        <v>69</v>
      </c>
      <c r="AD53" s="19" t="s">
        <v>2115</v>
      </c>
      <c r="AE53" s="214" t="s">
        <v>69</v>
      </c>
      <c r="AF53" s="207" t="s">
        <v>69</v>
      </c>
      <c r="AG53" s="207" t="s">
        <v>69</v>
      </c>
      <c r="AH53" s="208" t="s">
        <v>69</v>
      </c>
      <c r="AJ53" s="2"/>
      <c r="AL53" s="4" t="s">
        <v>136</v>
      </c>
      <c r="AM53" s="4" t="s">
        <v>268</v>
      </c>
      <c r="AO53" s="8" t="s">
        <v>214</v>
      </c>
      <c r="AP53" s="12">
        <v>0.15</v>
      </c>
      <c r="AQ53" s="157" t="s">
        <v>1938</v>
      </c>
      <c r="AR53" s="149" t="s">
        <v>269</v>
      </c>
      <c r="AS53" s="161" t="str">
        <f t="shared" si="0"/>
        <v>愛知県名古屋市</v>
      </c>
      <c r="AT53" s="147">
        <v>11.05</v>
      </c>
      <c r="AU53" s="149">
        <v>10.83</v>
      </c>
      <c r="AV53" s="172">
        <v>10.68</v>
      </c>
      <c r="AW53" s="356" t="s">
        <v>2111</v>
      </c>
      <c r="AX53" s="153">
        <v>0.7</v>
      </c>
    </row>
    <row r="54" spans="1:50" ht="14" thickBot="1">
      <c r="A54" s="213" t="s">
        <v>2111</v>
      </c>
      <c r="B54" s="336">
        <v>46</v>
      </c>
      <c r="C54" s="44">
        <v>0.15</v>
      </c>
      <c r="D54" s="45">
        <v>0</v>
      </c>
      <c r="E54" s="247">
        <v>0</v>
      </c>
      <c r="F54" s="314" t="s">
        <v>2250</v>
      </c>
      <c r="G54" s="258" t="s">
        <v>1968</v>
      </c>
      <c r="H54" s="45"/>
      <c r="I54" s="247"/>
      <c r="J54" s="200">
        <f t="shared" ref="J54" si="54">C54</f>
        <v>0.15</v>
      </c>
      <c r="K54" s="45">
        <f t="shared" ref="K54" si="55">SUM(C54,E54)</f>
        <v>0.15</v>
      </c>
      <c r="L54" s="254">
        <f t="shared" ref="L54" si="56">SUM(C54:E54)</f>
        <v>0.15</v>
      </c>
      <c r="M54" s="472" t="s">
        <v>2053</v>
      </c>
      <c r="N54" s="316" t="s">
        <v>2480</v>
      </c>
      <c r="O54" s="69"/>
      <c r="P54" s="213" t="s">
        <v>2111</v>
      </c>
      <c r="Q54" s="323" t="s">
        <v>2112</v>
      </c>
      <c r="R54" s="321" t="s">
        <v>1930</v>
      </c>
      <c r="S54" s="152" t="s">
        <v>1962</v>
      </c>
      <c r="T54" s="45" t="s">
        <v>1931</v>
      </c>
      <c r="U54" s="254" t="s">
        <v>1934</v>
      </c>
      <c r="V54" s="324" t="s">
        <v>2118</v>
      </c>
      <c r="W54" s="291" t="s">
        <v>2113</v>
      </c>
      <c r="X54" s="215" t="s">
        <v>69</v>
      </c>
      <c r="Y54" s="209" t="s">
        <v>69</v>
      </c>
      <c r="Z54" s="344" t="s">
        <v>69</v>
      </c>
      <c r="AA54" s="344" t="s">
        <v>69</v>
      </c>
      <c r="AB54" s="209" t="s">
        <v>69</v>
      </c>
      <c r="AC54" s="309" t="s">
        <v>69</v>
      </c>
      <c r="AD54" s="67" t="s">
        <v>2116</v>
      </c>
      <c r="AE54" s="215" t="s">
        <v>69</v>
      </c>
      <c r="AF54" s="209" t="s">
        <v>69</v>
      </c>
      <c r="AG54" s="209" t="s">
        <v>69</v>
      </c>
      <c r="AH54" s="210" t="s">
        <v>69</v>
      </c>
      <c r="AJ54" s="2"/>
      <c r="AL54" s="4" t="s">
        <v>136</v>
      </c>
      <c r="AM54" s="4" t="s">
        <v>270</v>
      </c>
      <c r="AO54" s="8" t="s">
        <v>214</v>
      </c>
      <c r="AP54" s="12">
        <v>0.15</v>
      </c>
      <c r="AQ54" s="157" t="s">
        <v>1938</v>
      </c>
      <c r="AR54" s="149" t="s">
        <v>271</v>
      </c>
      <c r="AS54" s="161" t="str">
        <f t="shared" si="0"/>
        <v>愛知県刈谷市</v>
      </c>
      <c r="AT54" s="147">
        <v>11.05</v>
      </c>
      <c r="AU54" s="149">
        <v>10.83</v>
      </c>
      <c r="AV54" s="172">
        <v>10.68</v>
      </c>
    </row>
    <row r="55" spans="1:50" ht="13.5">
      <c r="A55"/>
      <c r="B55"/>
      <c r="C55"/>
      <c r="D55"/>
      <c r="E55"/>
      <c r="F55"/>
      <c r="G55"/>
      <c r="H55"/>
      <c r="I55"/>
      <c r="J55"/>
      <c r="K55"/>
      <c r="L55"/>
      <c r="M55"/>
      <c r="N55"/>
      <c r="O55" s="69"/>
      <c r="P55"/>
      <c r="Q55"/>
      <c r="R55"/>
      <c r="S55"/>
      <c r="T55"/>
      <c r="U55"/>
      <c r="V55"/>
      <c r="W55"/>
      <c r="X55"/>
      <c r="Y55"/>
      <c r="Z55"/>
      <c r="AA55"/>
      <c r="AB55"/>
      <c r="AC55"/>
      <c r="AD55"/>
      <c r="AE55"/>
      <c r="AF55"/>
      <c r="AG55"/>
      <c r="AH55"/>
      <c r="AJ55" s="2"/>
      <c r="AL55" s="4" t="s">
        <v>136</v>
      </c>
      <c r="AM55" s="4" t="s">
        <v>272</v>
      </c>
      <c r="AO55" s="8" t="s">
        <v>214</v>
      </c>
      <c r="AP55" s="12">
        <v>0.15</v>
      </c>
      <c r="AQ55" s="157" t="s">
        <v>1938</v>
      </c>
      <c r="AR55" s="149" t="s">
        <v>273</v>
      </c>
      <c r="AS55" s="161" t="str">
        <f t="shared" si="0"/>
        <v>愛知県豊田市</v>
      </c>
      <c r="AT55" s="147">
        <v>11.05</v>
      </c>
      <c r="AU55" s="149">
        <v>10.83</v>
      </c>
      <c r="AV55" s="172">
        <v>10.68</v>
      </c>
    </row>
    <row r="56" spans="1:50" ht="13.5">
      <c r="A56"/>
      <c r="C56"/>
      <c r="D56"/>
      <c r="E56"/>
      <c r="F56"/>
      <c r="G56"/>
      <c r="H56"/>
      <c r="I56"/>
      <c r="J56"/>
      <c r="K56"/>
      <c r="L56"/>
      <c r="M56"/>
      <c r="N56"/>
      <c r="O56" s="69"/>
      <c r="P56"/>
      <c r="Q56"/>
      <c r="R56"/>
      <c r="S56"/>
      <c r="T56"/>
      <c r="U56"/>
      <c r="V56"/>
      <c r="W56"/>
      <c r="X56"/>
      <c r="Y56"/>
      <c r="Z56"/>
      <c r="AA56"/>
      <c r="AB56"/>
      <c r="AC56"/>
      <c r="AD56"/>
      <c r="AE56"/>
      <c r="AF56"/>
      <c r="AG56"/>
      <c r="AH56"/>
      <c r="AJ56" s="2"/>
      <c r="AL56" s="4" t="s">
        <v>136</v>
      </c>
      <c r="AM56" s="4" t="s">
        <v>274</v>
      </c>
      <c r="AO56" s="8" t="s">
        <v>214</v>
      </c>
      <c r="AP56" s="12">
        <v>0.15</v>
      </c>
      <c r="AQ56" s="157" t="s">
        <v>211</v>
      </c>
      <c r="AR56" s="149" t="s">
        <v>275</v>
      </c>
      <c r="AS56" s="161" t="str">
        <f t="shared" si="0"/>
        <v>大阪府守口市</v>
      </c>
      <c r="AT56" s="147">
        <v>11.05</v>
      </c>
      <c r="AU56" s="149">
        <v>10.83</v>
      </c>
      <c r="AV56" s="172">
        <v>10.68</v>
      </c>
    </row>
    <row r="57" spans="1:50" ht="13.5">
      <c r="A57"/>
      <c r="C57"/>
      <c r="D57"/>
      <c r="E57"/>
      <c r="F57"/>
      <c r="G57"/>
      <c r="H57"/>
      <c r="I57"/>
      <c r="J57"/>
      <c r="K57"/>
      <c r="L57"/>
      <c r="M57"/>
      <c r="N57"/>
      <c r="O57" s="69"/>
      <c r="P57"/>
      <c r="Q57"/>
      <c r="R57"/>
      <c r="S57"/>
      <c r="T57"/>
      <c r="U57"/>
      <c r="V57"/>
      <c r="W57"/>
      <c r="X57"/>
      <c r="Y57"/>
      <c r="Z57"/>
      <c r="AA57"/>
      <c r="AB57"/>
      <c r="AC57"/>
      <c r="AD57"/>
      <c r="AE57"/>
      <c r="AF57"/>
      <c r="AG57"/>
      <c r="AH57"/>
      <c r="AJ57" s="2"/>
      <c r="AL57" s="4" t="s">
        <v>136</v>
      </c>
      <c r="AM57" s="4" t="s">
        <v>276</v>
      </c>
      <c r="AO57" s="8" t="s">
        <v>214</v>
      </c>
      <c r="AP57" s="12">
        <v>0.15</v>
      </c>
      <c r="AQ57" s="157" t="s">
        <v>211</v>
      </c>
      <c r="AR57" s="149" t="s">
        <v>277</v>
      </c>
      <c r="AS57" s="161" t="str">
        <f t="shared" si="0"/>
        <v>大阪府大東市</v>
      </c>
      <c r="AT57" s="147">
        <v>11.05</v>
      </c>
      <c r="AU57" s="149">
        <v>10.83</v>
      </c>
      <c r="AV57" s="172">
        <v>10.68</v>
      </c>
    </row>
    <row r="58" spans="1:50" ht="13.5">
      <c r="E58" s="65"/>
      <c r="F58" s="65"/>
      <c r="G58" s="65"/>
      <c r="H58" s="65"/>
      <c r="I58" s="65"/>
      <c r="AJ58" s="2"/>
      <c r="AL58" s="4" t="s">
        <v>136</v>
      </c>
      <c r="AM58" s="4" t="s">
        <v>278</v>
      </c>
      <c r="AO58" s="8" t="s">
        <v>214</v>
      </c>
      <c r="AP58" s="12">
        <v>0.15</v>
      </c>
      <c r="AQ58" s="157" t="s">
        <v>211</v>
      </c>
      <c r="AR58" s="149" t="s">
        <v>279</v>
      </c>
      <c r="AS58" s="161" t="str">
        <f t="shared" si="0"/>
        <v>大阪府門真市</v>
      </c>
      <c r="AT58" s="147">
        <v>11.05</v>
      </c>
      <c r="AU58" s="149">
        <v>10.83</v>
      </c>
      <c r="AV58" s="172">
        <v>10.68</v>
      </c>
    </row>
    <row r="59" spans="1:50" ht="13.5">
      <c r="E59" s="65"/>
      <c r="F59" s="65"/>
      <c r="G59" s="65"/>
      <c r="H59" s="65"/>
      <c r="I59" s="65"/>
      <c r="AJ59" s="2"/>
      <c r="AL59" s="4" t="s">
        <v>136</v>
      </c>
      <c r="AM59" s="4" t="s">
        <v>280</v>
      </c>
      <c r="AO59" s="8" t="s">
        <v>214</v>
      </c>
      <c r="AP59" s="12">
        <v>0.15</v>
      </c>
      <c r="AQ59" s="157" t="s">
        <v>1939</v>
      </c>
      <c r="AR59" s="149" t="s">
        <v>281</v>
      </c>
      <c r="AS59" s="161" t="str">
        <f t="shared" si="0"/>
        <v>兵庫県西宮市</v>
      </c>
      <c r="AT59" s="147">
        <v>11.05</v>
      </c>
      <c r="AU59" s="149">
        <v>10.83</v>
      </c>
      <c r="AV59" s="172">
        <v>10.68</v>
      </c>
    </row>
    <row r="60" spans="1:50" ht="13.5">
      <c r="E60" s="65"/>
      <c r="F60" s="65"/>
      <c r="G60" s="65"/>
      <c r="H60" s="65"/>
      <c r="I60" s="65"/>
      <c r="AJ60" s="2"/>
      <c r="AL60" s="4" t="s">
        <v>136</v>
      </c>
      <c r="AM60" s="4" t="s">
        <v>282</v>
      </c>
      <c r="AO60" s="8" t="s">
        <v>214</v>
      </c>
      <c r="AP60" s="12">
        <v>0.15</v>
      </c>
      <c r="AQ60" s="157" t="s">
        <v>1939</v>
      </c>
      <c r="AR60" s="149" t="s">
        <v>283</v>
      </c>
      <c r="AS60" s="161" t="str">
        <f t="shared" si="0"/>
        <v>兵庫県芦屋市</v>
      </c>
      <c r="AT60" s="147">
        <v>11.05</v>
      </c>
      <c r="AU60" s="149">
        <v>10.83</v>
      </c>
      <c r="AV60" s="172">
        <v>10.68</v>
      </c>
    </row>
    <row r="61" spans="1:50" ht="14" thickBot="1">
      <c r="E61" s="65"/>
      <c r="F61" s="65"/>
      <c r="G61" s="65"/>
      <c r="H61" s="65"/>
      <c r="I61" s="65"/>
      <c r="AJ61" s="2"/>
      <c r="AL61" s="4" t="s">
        <v>136</v>
      </c>
      <c r="AM61" s="4" t="s">
        <v>284</v>
      </c>
      <c r="AO61" s="9" t="s">
        <v>214</v>
      </c>
      <c r="AP61" s="153">
        <v>0.15</v>
      </c>
      <c r="AQ61" s="158" t="s">
        <v>1939</v>
      </c>
      <c r="AR61" s="152" t="s">
        <v>285</v>
      </c>
      <c r="AS61" s="178" t="str">
        <f t="shared" si="0"/>
        <v>兵庫県宝塚市</v>
      </c>
      <c r="AT61" s="151">
        <v>11.05</v>
      </c>
      <c r="AU61" s="152">
        <v>10.83</v>
      </c>
      <c r="AV61" s="233">
        <v>10.68</v>
      </c>
    </row>
    <row r="62" spans="1:50" ht="13.5">
      <c r="E62" s="65"/>
      <c r="F62" s="65"/>
      <c r="G62" s="65"/>
      <c r="H62" s="65"/>
      <c r="I62" s="65"/>
      <c r="AJ62" s="2"/>
      <c r="AL62" s="4" t="s">
        <v>136</v>
      </c>
      <c r="AM62" s="4" t="s">
        <v>286</v>
      </c>
      <c r="AO62" s="10" t="s">
        <v>287</v>
      </c>
      <c r="AP62" s="70">
        <v>0.12</v>
      </c>
      <c r="AQ62" s="234" t="s">
        <v>162</v>
      </c>
      <c r="AR62" s="171" t="s">
        <v>288</v>
      </c>
      <c r="AS62" s="232" t="str">
        <f t="shared" si="0"/>
        <v>茨城県牛久市</v>
      </c>
      <c r="AT62" s="182">
        <v>10.84</v>
      </c>
      <c r="AU62" s="171">
        <v>10.66</v>
      </c>
      <c r="AV62" s="232">
        <v>10.54</v>
      </c>
    </row>
    <row r="63" spans="1:50" ht="13.5">
      <c r="E63" s="65"/>
      <c r="F63" s="65"/>
      <c r="G63" s="65"/>
      <c r="H63" s="65"/>
      <c r="I63" s="65"/>
      <c r="AJ63" s="2"/>
      <c r="AL63" s="4" t="s">
        <v>136</v>
      </c>
      <c r="AM63" s="4" t="s">
        <v>289</v>
      </c>
      <c r="AO63" s="8" t="s">
        <v>287</v>
      </c>
      <c r="AP63" s="12">
        <v>0.12</v>
      </c>
      <c r="AQ63" s="235" t="s">
        <v>168</v>
      </c>
      <c r="AR63" s="149" t="s">
        <v>290</v>
      </c>
      <c r="AS63" s="172" t="str">
        <f t="shared" si="0"/>
        <v>埼玉県朝霞市</v>
      </c>
      <c r="AT63" s="147">
        <v>10.84</v>
      </c>
      <c r="AU63" s="149">
        <v>10.66</v>
      </c>
      <c r="AV63" s="172">
        <v>10.54</v>
      </c>
    </row>
    <row r="64" spans="1:50" ht="13.5">
      <c r="E64" s="65"/>
      <c r="F64" s="65"/>
      <c r="G64" s="65"/>
      <c r="H64" s="65"/>
      <c r="I64" s="65"/>
      <c r="AJ64" s="2"/>
      <c r="AL64" s="4" t="s">
        <v>136</v>
      </c>
      <c r="AM64" s="4" t="s">
        <v>291</v>
      </c>
      <c r="AO64" s="8" t="s">
        <v>287</v>
      </c>
      <c r="AP64" s="12">
        <v>0.12</v>
      </c>
      <c r="AQ64" s="235" t="s">
        <v>168</v>
      </c>
      <c r="AR64" s="149" t="s">
        <v>2341</v>
      </c>
      <c r="AS64" s="172" t="str">
        <f t="shared" si="0"/>
        <v>埼玉県志木市</v>
      </c>
      <c r="AT64" s="147">
        <v>10.84</v>
      </c>
      <c r="AU64" s="149">
        <v>10.66</v>
      </c>
      <c r="AV64" s="172">
        <v>10.54</v>
      </c>
    </row>
    <row r="65" spans="5:48" ht="13.5">
      <c r="E65" s="65"/>
      <c r="F65" s="65"/>
      <c r="G65" s="65"/>
      <c r="H65" s="65"/>
      <c r="I65" s="65"/>
      <c r="AJ65" s="2"/>
      <c r="AL65" s="4" t="s">
        <v>136</v>
      </c>
      <c r="AM65" s="4" t="s">
        <v>292</v>
      </c>
      <c r="AO65" s="8" t="s">
        <v>287</v>
      </c>
      <c r="AP65" s="12">
        <v>0.12</v>
      </c>
      <c r="AQ65" s="235" t="s">
        <v>168</v>
      </c>
      <c r="AR65" s="149" t="s">
        <v>2342</v>
      </c>
      <c r="AS65" s="172" t="str">
        <f t="shared" si="0"/>
        <v>埼玉県和光市</v>
      </c>
      <c r="AT65" s="147">
        <v>10.84</v>
      </c>
      <c r="AU65" s="149">
        <v>10.66</v>
      </c>
      <c r="AV65" s="172">
        <v>10.54</v>
      </c>
    </row>
    <row r="66" spans="5:48" ht="13.5">
      <c r="E66" s="65"/>
      <c r="F66" s="65"/>
      <c r="G66" s="65"/>
      <c r="H66" s="65"/>
      <c r="I66" s="65"/>
      <c r="AJ66" s="2"/>
      <c r="AL66" s="4" t="s">
        <v>136</v>
      </c>
      <c r="AM66" s="4" t="s">
        <v>293</v>
      </c>
      <c r="AO66" s="8" t="s">
        <v>287</v>
      </c>
      <c r="AP66" s="12">
        <v>0.12</v>
      </c>
      <c r="AQ66" s="235" t="s">
        <v>170</v>
      </c>
      <c r="AR66" s="149" t="s">
        <v>294</v>
      </c>
      <c r="AS66" s="172" t="str">
        <f t="shared" si="0"/>
        <v>千葉県船橋市</v>
      </c>
      <c r="AT66" s="147">
        <v>10.84</v>
      </c>
      <c r="AU66" s="149">
        <v>10.66</v>
      </c>
      <c r="AV66" s="172">
        <v>10.54</v>
      </c>
    </row>
    <row r="67" spans="5:48" ht="13.5">
      <c r="E67" s="65"/>
      <c r="F67" s="65"/>
      <c r="G67" s="65"/>
      <c r="H67" s="65"/>
      <c r="I67" s="65"/>
      <c r="AJ67" s="2"/>
      <c r="AL67" s="4" t="s">
        <v>136</v>
      </c>
      <c r="AM67" s="4" t="s">
        <v>295</v>
      </c>
      <c r="AO67" s="8" t="s">
        <v>287</v>
      </c>
      <c r="AP67" s="12">
        <v>0.12</v>
      </c>
      <c r="AQ67" s="235" t="s">
        <v>170</v>
      </c>
      <c r="AR67" s="149" t="s">
        <v>296</v>
      </c>
      <c r="AS67" s="172" t="str">
        <f t="shared" si="0"/>
        <v>千葉県成田市</v>
      </c>
      <c r="AT67" s="147">
        <v>10.84</v>
      </c>
      <c r="AU67" s="149">
        <v>10.66</v>
      </c>
      <c r="AV67" s="172">
        <v>10.54</v>
      </c>
    </row>
    <row r="68" spans="5:48" ht="13.5">
      <c r="E68" s="65"/>
      <c r="F68" s="65"/>
      <c r="G68" s="65"/>
      <c r="H68" s="65"/>
      <c r="I68" s="65"/>
      <c r="AJ68" s="2"/>
      <c r="AL68" s="4" t="s">
        <v>136</v>
      </c>
      <c r="AM68" s="4" t="s">
        <v>297</v>
      </c>
      <c r="AO68" s="8" t="s">
        <v>287</v>
      </c>
      <c r="AP68" s="12">
        <v>0.12</v>
      </c>
      <c r="AQ68" s="235" t="s">
        <v>170</v>
      </c>
      <c r="AR68" s="149" t="s">
        <v>298</v>
      </c>
      <c r="AS68" s="172" t="str">
        <f t="shared" ref="AS68:AS131" si="57">AQ68&amp;AR68</f>
        <v>千葉県習志野市</v>
      </c>
      <c r="AT68" s="147">
        <v>10.84</v>
      </c>
      <c r="AU68" s="149">
        <v>10.66</v>
      </c>
      <c r="AV68" s="172">
        <v>10.54</v>
      </c>
    </row>
    <row r="69" spans="5:48" ht="13.5">
      <c r="E69" s="65"/>
      <c r="F69" s="65"/>
      <c r="G69" s="65"/>
      <c r="H69" s="65"/>
      <c r="I69" s="65"/>
      <c r="AJ69" s="2"/>
      <c r="AL69" s="4" t="s">
        <v>136</v>
      </c>
      <c r="AM69" s="4" t="s">
        <v>299</v>
      </c>
      <c r="AO69" s="8" t="s">
        <v>287</v>
      </c>
      <c r="AP69" s="12">
        <v>0.12</v>
      </c>
      <c r="AQ69" s="235" t="s">
        <v>172</v>
      </c>
      <c r="AR69" s="149" t="s">
        <v>300</v>
      </c>
      <c r="AS69" s="172" t="str">
        <f t="shared" si="57"/>
        <v>東京都立川市</v>
      </c>
      <c r="AT69" s="147">
        <v>10.84</v>
      </c>
      <c r="AU69" s="149">
        <v>10.66</v>
      </c>
      <c r="AV69" s="172">
        <v>10.54</v>
      </c>
    </row>
    <row r="70" spans="5:48" ht="13.5">
      <c r="E70" s="65"/>
      <c r="F70" s="65"/>
      <c r="G70" s="65"/>
      <c r="H70" s="65"/>
      <c r="I70" s="65"/>
      <c r="AJ70" s="2"/>
      <c r="AL70" s="4" t="s">
        <v>136</v>
      </c>
      <c r="AM70" s="4" t="s">
        <v>301</v>
      </c>
      <c r="AO70" s="8" t="s">
        <v>287</v>
      </c>
      <c r="AP70" s="12">
        <v>0.12</v>
      </c>
      <c r="AQ70" s="235" t="s">
        <v>172</v>
      </c>
      <c r="AR70" s="149" t="s">
        <v>302</v>
      </c>
      <c r="AS70" s="172" t="str">
        <f t="shared" si="57"/>
        <v>東京都昭島市</v>
      </c>
      <c r="AT70" s="147">
        <v>10.84</v>
      </c>
      <c r="AU70" s="149">
        <v>10.66</v>
      </c>
      <c r="AV70" s="172">
        <v>10.54</v>
      </c>
    </row>
    <row r="71" spans="5:48">
      <c r="AJ71" s="2"/>
      <c r="AL71" s="4" t="s">
        <v>136</v>
      </c>
      <c r="AM71" s="4" t="s">
        <v>303</v>
      </c>
      <c r="AO71" s="8" t="s">
        <v>287</v>
      </c>
      <c r="AP71" s="12">
        <v>0.12</v>
      </c>
      <c r="AQ71" s="235" t="s">
        <v>172</v>
      </c>
      <c r="AR71" s="149" t="s">
        <v>304</v>
      </c>
      <c r="AS71" s="172" t="str">
        <f t="shared" si="57"/>
        <v>東京都東大和市</v>
      </c>
      <c r="AT71" s="147">
        <v>10.84</v>
      </c>
      <c r="AU71" s="149">
        <v>10.66</v>
      </c>
      <c r="AV71" s="172">
        <v>10.54</v>
      </c>
    </row>
    <row r="72" spans="5:48">
      <c r="AJ72" s="2"/>
      <c r="AL72" s="4" t="s">
        <v>136</v>
      </c>
      <c r="AM72" s="4" t="s">
        <v>305</v>
      </c>
      <c r="AO72" s="8" t="s">
        <v>287</v>
      </c>
      <c r="AP72" s="12">
        <v>0.12</v>
      </c>
      <c r="AQ72" s="235" t="s">
        <v>174</v>
      </c>
      <c r="AR72" s="149" t="s">
        <v>306</v>
      </c>
      <c r="AS72" s="172" t="str">
        <f t="shared" si="57"/>
        <v>神奈川県相模原市</v>
      </c>
      <c r="AT72" s="147">
        <v>10.84</v>
      </c>
      <c r="AU72" s="149">
        <v>10.66</v>
      </c>
      <c r="AV72" s="172">
        <v>10.54</v>
      </c>
    </row>
    <row r="73" spans="5:48">
      <c r="AJ73" s="2"/>
      <c r="AL73" s="4" t="s">
        <v>136</v>
      </c>
      <c r="AM73" s="4" t="s">
        <v>307</v>
      </c>
      <c r="AO73" s="8" t="s">
        <v>287</v>
      </c>
      <c r="AP73" s="12">
        <v>0.12</v>
      </c>
      <c r="AQ73" s="235" t="s">
        <v>174</v>
      </c>
      <c r="AR73" s="149" t="s">
        <v>308</v>
      </c>
      <c r="AS73" s="172" t="str">
        <f t="shared" si="57"/>
        <v>神奈川県横須賀市</v>
      </c>
      <c r="AT73" s="147">
        <v>10.84</v>
      </c>
      <c r="AU73" s="149">
        <v>10.66</v>
      </c>
      <c r="AV73" s="172">
        <v>10.54</v>
      </c>
    </row>
    <row r="74" spans="5:48">
      <c r="J74" s="2"/>
      <c r="K74" s="2"/>
      <c r="L74" s="2"/>
      <c r="M74" s="2"/>
      <c r="N74" s="2"/>
      <c r="AJ74" s="2"/>
      <c r="AL74" s="4" t="s">
        <v>136</v>
      </c>
      <c r="AM74" s="4" t="s">
        <v>309</v>
      </c>
      <c r="AO74" s="8" t="s">
        <v>287</v>
      </c>
      <c r="AP74" s="12">
        <v>0.12</v>
      </c>
      <c r="AQ74" s="235" t="s">
        <v>174</v>
      </c>
      <c r="AR74" s="149" t="s">
        <v>310</v>
      </c>
      <c r="AS74" s="172" t="str">
        <f t="shared" si="57"/>
        <v>神奈川県藤沢市</v>
      </c>
      <c r="AT74" s="147">
        <v>10.84</v>
      </c>
      <c r="AU74" s="149">
        <v>10.66</v>
      </c>
      <c r="AV74" s="172">
        <v>10.54</v>
      </c>
    </row>
    <row r="75" spans="5:48">
      <c r="J75" s="2"/>
      <c r="K75" s="2"/>
      <c r="L75" s="2"/>
      <c r="M75" s="2"/>
      <c r="N75" s="2"/>
      <c r="AJ75" s="2"/>
      <c r="AL75" s="4" t="s">
        <v>136</v>
      </c>
      <c r="AM75" s="4" t="s">
        <v>311</v>
      </c>
      <c r="AO75" s="8" t="s">
        <v>287</v>
      </c>
      <c r="AP75" s="12">
        <v>0.12</v>
      </c>
      <c r="AQ75" s="235" t="s">
        <v>174</v>
      </c>
      <c r="AR75" s="149" t="s">
        <v>312</v>
      </c>
      <c r="AS75" s="172" t="str">
        <f t="shared" si="57"/>
        <v>神奈川県逗子市</v>
      </c>
      <c r="AT75" s="147">
        <v>10.84</v>
      </c>
      <c r="AU75" s="149">
        <v>10.66</v>
      </c>
      <c r="AV75" s="172">
        <v>10.54</v>
      </c>
    </row>
    <row r="76" spans="5:48">
      <c r="J76" s="2"/>
      <c r="K76" s="2"/>
      <c r="L76" s="2"/>
      <c r="M76" s="2"/>
      <c r="N76" s="2"/>
      <c r="AJ76" s="2"/>
      <c r="AL76" s="4" t="s">
        <v>136</v>
      </c>
      <c r="AM76" s="4" t="s">
        <v>313</v>
      </c>
      <c r="AO76" s="8" t="s">
        <v>287</v>
      </c>
      <c r="AP76" s="12">
        <v>0.12</v>
      </c>
      <c r="AQ76" s="235" t="s">
        <v>174</v>
      </c>
      <c r="AR76" s="149" t="s">
        <v>314</v>
      </c>
      <c r="AS76" s="172" t="str">
        <f t="shared" si="57"/>
        <v>神奈川県三浦市</v>
      </c>
      <c r="AT76" s="147">
        <v>10.84</v>
      </c>
      <c r="AU76" s="149">
        <v>10.66</v>
      </c>
      <c r="AV76" s="172">
        <v>10.54</v>
      </c>
    </row>
    <row r="77" spans="5:48">
      <c r="J77" s="2"/>
      <c r="K77" s="2"/>
      <c r="L77" s="2"/>
      <c r="M77" s="2"/>
      <c r="N77" s="2"/>
      <c r="AJ77" s="2"/>
      <c r="AL77" s="4" t="s">
        <v>136</v>
      </c>
      <c r="AM77" s="4" t="s">
        <v>315</v>
      </c>
      <c r="AO77" s="8" t="s">
        <v>287</v>
      </c>
      <c r="AP77" s="12">
        <v>0.12</v>
      </c>
      <c r="AQ77" s="235" t="s">
        <v>174</v>
      </c>
      <c r="AR77" s="149" t="s">
        <v>2343</v>
      </c>
      <c r="AS77" s="172" t="str">
        <f t="shared" si="57"/>
        <v>神奈川県海老名市</v>
      </c>
      <c r="AT77" s="147">
        <v>10.84</v>
      </c>
      <c r="AU77" s="149">
        <v>10.66</v>
      </c>
      <c r="AV77" s="172">
        <v>10.54</v>
      </c>
    </row>
    <row r="78" spans="5:48">
      <c r="J78" s="2"/>
      <c r="K78" s="2"/>
      <c r="L78" s="2"/>
      <c r="M78" s="2"/>
      <c r="N78" s="2"/>
      <c r="AJ78" s="2"/>
      <c r="AL78" s="4" t="s">
        <v>136</v>
      </c>
      <c r="AM78" s="4" t="s">
        <v>316</v>
      </c>
      <c r="AO78" s="8" t="s">
        <v>287</v>
      </c>
      <c r="AP78" s="12">
        <v>0.12</v>
      </c>
      <c r="AQ78" s="235" t="s">
        <v>201</v>
      </c>
      <c r="AR78" s="149" t="s">
        <v>317</v>
      </c>
      <c r="AS78" s="172" t="str">
        <f t="shared" si="57"/>
        <v>大阪府豊中市</v>
      </c>
      <c r="AT78" s="147">
        <v>10.84</v>
      </c>
      <c r="AU78" s="149">
        <v>10.66</v>
      </c>
      <c r="AV78" s="172">
        <v>10.54</v>
      </c>
    </row>
    <row r="79" spans="5:48">
      <c r="J79" s="2"/>
      <c r="K79" s="2"/>
      <c r="L79" s="2"/>
      <c r="M79" s="2"/>
      <c r="N79" s="2"/>
      <c r="AJ79" s="2"/>
      <c r="AL79" s="4" t="s">
        <v>136</v>
      </c>
      <c r="AM79" s="4" t="s">
        <v>318</v>
      </c>
      <c r="AO79" s="8" t="s">
        <v>287</v>
      </c>
      <c r="AP79" s="12">
        <v>0.12</v>
      </c>
      <c r="AQ79" s="235" t="s">
        <v>201</v>
      </c>
      <c r="AR79" s="149" t="s">
        <v>319</v>
      </c>
      <c r="AS79" s="172" t="str">
        <f t="shared" si="57"/>
        <v>大阪府池田市</v>
      </c>
      <c r="AT79" s="147">
        <v>10.84</v>
      </c>
      <c r="AU79" s="149">
        <v>10.66</v>
      </c>
      <c r="AV79" s="172">
        <v>10.54</v>
      </c>
    </row>
    <row r="80" spans="5:48">
      <c r="J80" s="2"/>
      <c r="K80" s="2"/>
      <c r="L80" s="2"/>
      <c r="M80" s="2"/>
      <c r="N80" s="2"/>
      <c r="AJ80" s="2"/>
      <c r="AL80" s="4" t="s">
        <v>136</v>
      </c>
      <c r="AM80" s="4" t="s">
        <v>320</v>
      </c>
      <c r="AO80" s="8" t="s">
        <v>287</v>
      </c>
      <c r="AP80" s="12">
        <v>0.12</v>
      </c>
      <c r="AQ80" s="235" t="s">
        <v>201</v>
      </c>
      <c r="AR80" s="149" t="s">
        <v>321</v>
      </c>
      <c r="AS80" s="172" t="str">
        <f t="shared" si="57"/>
        <v>大阪府吹田市</v>
      </c>
      <c r="AT80" s="147">
        <v>10.84</v>
      </c>
      <c r="AU80" s="149">
        <v>10.66</v>
      </c>
      <c r="AV80" s="172">
        <v>10.54</v>
      </c>
    </row>
    <row r="81" spans="10:48">
      <c r="J81" s="2"/>
      <c r="K81" s="2"/>
      <c r="L81" s="2"/>
      <c r="M81" s="2"/>
      <c r="N81" s="2"/>
      <c r="AJ81" s="2"/>
      <c r="AL81" s="4" t="s">
        <v>136</v>
      </c>
      <c r="AM81" s="4" t="s">
        <v>322</v>
      </c>
      <c r="AO81" s="8" t="s">
        <v>287</v>
      </c>
      <c r="AP81" s="12">
        <v>0.12</v>
      </c>
      <c r="AQ81" s="235" t="s">
        <v>201</v>
      </c>
      <c r="AR81" s="149" t="s">
        <v>323</v>
      </c>
      <c r="AS81" s="172" t="str">
        <f t="shared" si="57"/>
        <v>大阪府高槻市</v>
      </c>
      <c r="AT81" s="147">
        <v>10.84</v>
      </c>
      <c r="AU81" s="149">
        <v>10.66</v>
      </c>
      <c r="AV81" s="172">
        <v>10.54</v>
      </c>
    </row>
    <row r="82" spans="10:48">
      <c r="J82" s="2"/>
      <c r="K82" s="2"/>
      <c r="L82" s="2"/>
      <c r="M82" s="2"/>
      <c r="N82" s="2"/>
      <c r="AJ82" s="2"/>
      <c r="AL82" s="4" t="s">
        <v>136</v>
      </c>
      <c r="AM82" s="4" t="s">
        <v>324</v>
      </c>
      <c r="AO82" s="8" t="s">
        <v>287</v>
      </c>
      <c r="AP82" s="12">
        <v>0.12</v>
      </c>
      <c r="AQ82" s="235" t="s">
        <v>201</v>
      </c>
      <c r="AR82" s="149" t="s">
        <v>325</v>
      </c>
      <c r="AS82" s="172" t="str">
        <f t="shared" si="57"/>
        <v>大阪府寝屋川市</v>
      </c>
      <c r="AT82" s="147">
        <v>10.84</v>
      </c>
      <c r="AU82" s="149">
        <v>10.66</v>
      </c>
      <c r="AV82" s="172">
        <v>10.54</v>
      </c>
    </row>
    <row r="83" spans="10:48">
      <c r="J83" s="2"/>
      <c r="K83" s="2"/>
      <c r="L83" s="2"/>
      <c r="M83" s="2"/>
      <c r="N83" s="2"/>
      <c r="AJ83" s="2"/>
      <c r="AL83" s="4" t="s">
        <v>136</v>
      </c>
      <c r="AM83" s="4" t="s">
        <v>326</v>
      </c>
      <c r="AO83" s="8" t="s">
        <v>287</v>
      </c>
      <c r="AP83" s="12">
        <v>0.12</v>
      </c>
      <c r="AQ83" s="235" t="s">
        <v>201</v>
      </c>
      <c r="AR83" s="149" t="s">
        <v>327</v>
      </c>
      <c r="AS83" s="172" t="str">
        <f t="shared" si="57"/>
        <v>大阪府箕面市</v>
      </c>
      <c r="AT83" s="147">
        <v>10.84</v>
      </c>
      <c r="AU83" s="149">
        <v>10.66</v>
      </c>
      <c r="AV83" s="172">
        <v>10.54</v>
      </c>
    </row>
    <row r="84" spans="10:48">
      <c r="J84" s="2"/>
      <c r="K84" s="2"/>
      <c r="L84" s="2"/>
      <c r="M84" s="2"/>
      <c r="N84" s="2"/>
      <c r="AJ84" s="2"/>
      <c r="AL84" s="4" t="s">
        <v>136</v>
      </c>
      <c r="AM84" s="4" t="s">
        <v>328</v>
      </c>
      <c r="AO84" s="8" t="s">
        <v>287</v>
      </c>
      <c r="AP84" s="12">
        <v>0.12</v>
      </c>
      <c r="AQ84" s="235" t="s">
        <v>201</v>
      </c>
      <c r="AR84" s="149" t="s">
        <v>329</v>
      </c>
      <c r="AS84" s="172" t="str">
        <f t="shared" si="57"/>
        <v>大阪府四條畷市</v>
      </c>
      <c r="AT84" s="147">
        <v>10.84</v>
      </c>
      <c r="AU84" s="149">
        <v>10.66</v>
      </c>
      <c r="AV84" s="172">
        <v>10.54</v>
      </c>
    </row>
    <row r="85" spans="10:48" ht="13.5" thickBot="1">
      <c r="J85" s="2"/>
      <c r="K85" s="2"/>
      <c r="L85" s="2"/>
      <c r="M85" s="2"/>
      <c r="N85" s="2"/>
      <c r="AJ85" s="2"/>
      <c r="AL85" s="4" t="s">
        <v>136</v>
      </c>
      <c r="AM85" s="4" t="s">
        <v>330</v>
      </c>
      <c r="AO85" s="9" t="s">
        <v>287</v>
      </c>
      <c r="AP85" s="153">
        <v>0.12</v>
      </c>
      <c r="AQ85" s="236" t="s">
        <v>203</v>
      </c>
      <c r="AR85" s="152" t="s">
        <v>331</v>
      </c>
      <c r="AS85" s="233" t="str">
        <f t="shared" si="57"/>
        <v>兵庫県神戸市</v>
      </c>
      <c r="AT85" s="151">
        <v>10.84</v>
      </c>
      <c r="AU85" s="152">
        <v>10.66</v>
      </c>
      <c r="AV85" s="233">
        <v>10.54</v>
      </c>
    </row>
    <row r="86" spans="10:48">
      <c r="J86" s="2"/>
      <c r="K86" s="2"/>
      <c r="L86" s="2"/>
      <c r="M86" s="2"/>
      <c r="N86" s="2"/>
      <c r="AJ86" s="2"/>
      <c r="AL86" s="4" t="s">
        <v>136</v>
      </c>
      <c r="AM86" s="4" t="s">
        <v>332</v>
      </c>
      <c r="AO86" s="10" t="s">
        <v>333</v>
      </c>
      <c r="AP86" s="70">
        <v>0.1</v>
      </c>
      <c r="AQ86" s="234" t="s">
        <v>162</v>
      </c>
      <c r="AR86" s="171" t="s">
        <v>334</v>
      </c>
      <c r="AS86" s="175" t="str">
        <f t="shared" si="57"/>
        <v>茨城県水戸市</v>
      </c>
      <c r="AT86" s="146">
        <v>10.7</v>
      </c>
      <c r="AU86" s="150">
        <v>10.55</v>
      </c>
      <c r="AV86" s="174">
        <v>10.45</v>
      </c>
    </row>
    <row r="87" spans="10:48">
      <c r="J87" s="2"/>
      <c r="K87" s="2"/>
      <c r="L87" s="2"/>
      <c r="M87" s="2"/>
      <c r="N87" s="2"/>
      <c r="AJ87" s="2"/>
      <c r="AL87" s="4" t="s">
        <v>136</v>
      </c>
      <c r="AM87" s="4" t="s">
        <v>335</v>
      </c>
      <c r="AO87" s="8" t="s">
        <v>333</v>
      </c>
      <c r="AP87" s="12">
        <v>0.1</v>
      </c>
      <c r="AQ87" s="235" t="s">
        <v>162</v>
      </c>
      <c r="AR87" s="149" t="s">
        <v>336</v>
      </c>
      <c r="AS87" s="161" t="str">
        <f t="shared" si="57"/>
        <v>茨城県日立市</v>
      </c>
      <c r="AT87" s="147">
        <v>10.7</v>
      </c>
      <c r="AU87" s="149">
        <v>10.55</v>
      </c>
      <c r="AV87" s="172">
        <v>10.45</v>
      </c>
    </row>
    <row r="88" spans="10:48">
      <c r="J88" s="2"/>
      <c r="K88" s="2"/>
      <c r="L88" s="2"/>
      <c r="M88" s="2"/>
      <c r="N88" s="2"/>
      <c r="AJ88" s="2"/>
      <c r="AL88" s="4" t="s">
        <v>136</v>
      </c>
      <c r="AM88" s="4" t="s">
        <v>337</v>
      </c>
      <c r="AO88" s="8" t="s">
        <v>333</v>
      </c>
      <c r="AP88" s="12">
        <v>0.1</v>
      </c>
      <c r="AQ88" s="235" t="s">
        <v>162</v>
      </c>
      <c r="AR88" s="149" t="s">
        <v>338</v>
      </c>
      <c r="AS88" s="161" t="str">
        <f t="shared" si="57"/>
        <v>茨城県龍ケ崎市</v>
      </c>
      <c r="AT88" s="147">
        <v>10.7</v>
      </c>
      <c r="AU88" s="149">
        <v>10.55</v>
      </c>
      <c r="AV88" s="172">
        <v>10.45</v>
      </c>
    </row>
    <row r="89" spans="10:48">
      <c r="J89" s="2"/>
      <c r="K89" s="2"/>
      <c r="L89" s="2"/>
      <c r="M89" s="2"/>
      <c r="N89" s="2"/>
      <c r="AJ89" s="2"/>
      <c r="AL89" s="4" t="s">
        <v>136</v>
      </c>
      <c r="AM89" s="4" t="s">
        <v>339</v>
      </c>
      <c r="AO89" s="8" t="s">
        <v>333</v>
      </c>
      <c r="AP89" s="12">
        <v>0.1</v>
      </c>
      <c r="AQ89" s="235" t="s">
        <v>162</v>
      </c>
      <c r="AR89" s="149" t="s">
        <v>340</v>
      </c>
      <c r="AS89" s="161" t="str">
        <f t="shared" si="57"/>
        <v>茨城県取手市</v>
      </c>
      <c r="AT89" s="147">
        <v>10.7</v>
      </c>
      <c r="AU89" s="149">
        <v>10.55</v>
      </c>
      <c r="AV89" s="172">
        <v>10.45</v>
      </c>
    </row>
    <row r="90" spans="10:48">
      <c r="J90" s="2"/>
      <c r="K90" s="2"/>
      <c r="L90" s="2"/>
      <c r="M90" s="2"/>
      <c r="N90" s="2"/>
      <c r="AJ90" s="2"/>
      <c r="AL90" s="4" t="s">
        <v>136</v>
      </c>
      <c r="AM90" s="4" t="s">
        <v>341</v>
      </c>
      <c r="AO90" s="8" t="s">
        <v>333</v>
      </c>
      <c r="AP90" s="12">
        <v>0.1</v>
      </c>
      <c r="AQ90" s="235" t="s">
        <v>162</v>
      </c>
      <c r="AR90" s="149" t="s">
        <v>342</v>
      </c>
      <c r="AS90" s="161" t="str">
        <f t="shared" si="57"/>
        <v>茨城県つくば市</v>
      </c>
      <c r="AT90" s="147">
        <v>10.7</v>
      </c>
      <c r="AU90" s="149">
        <v>10.55</v>
      </c>
      <c r="AV90" s="172">
        <v>10.45</v>
      </c>
    </row>
    <row r="91" spans="10:48">
      <c r="J91" s="2"/>
      <c r="K91" s="2"/>
      <c r="L91" s="2"/>
      <c r="M91" s="2"/>
      <c r="N91" s="2"/>
      <c r="AJ91" s="2"/>
      <c r="AL91" s="4" t="s">
        <v>136</v>
      </c>
      <c r="AM91" s="4" t="s">
        <v>343</v>
      </c>
      <c r="AO91" s="8" t="s">
        <v>333</v>
      </c>
      <c r="AP91" s="12">
        <v>0.1</v>
      </c>
      <c r="AQ91" s="235" t="s">
        <v>162</v>
      </c>
      <c r="AR91" s="149" t="s">
        <v>344</v>
      </c>
      <c r="AS91" s="161" t="str">
        <f t="shared" si="57"/>
        <v>茨城県守谷市</v>
      </c>
      <c r="AT91" s="147">
        <v>10.7</v>
      </c>
      <c r="AU91" s="149">
        <v>10.55</v>
      </c>
      <c r="AV91" s="172">
        <v>10.45</v>
      </c>
    </row>
    <row r="92" spans="10:48">
      <c r="J92" s="2"/>
      <c r="K92" s="2"/>
      <c r="L92" s="2"/>
      <c r="M92" s="2"/>
      <c r="N92" s="2"/>
      <c r="AJ92" s="2"/>
      <c r="AL92" s="4" t="s">
        <v>136</v>
      </c>
      <c r="AM92" s="4" t="s">
        <v>345</v>
      </c>
      <c r="AO92" s="8" t="s">
        <v>333</v>
      </c>
      <c r="AP92" s="12">
        <v>0.1</v>
      </c>
      <c r="AQ92" s="235" t="s">
        <v>168</v>
      </c>
      <c r="AR92" s="149" t="s">
        <v>346</v>
      </c>
      <c r="AS92" s="161" t="str">
        <f t="shared" si="57"/>
        <v>埼玉県川口市</v>
      </c>
      <c r="AT92" s="147">
        <v>10.7</v>
      </c>
      <c r="AU92" s="149">
        <v>10.55</v>
      </c>
      <c r="AV92" s="172">
        <v>10.45</v>
      </c>
    </row>
    <row r="93" spans="10:48">
      <c r="J93" s="2"/>
      <c r="K93" s="2"/>
      <c r="L93" s="2"/>
      <c r="M93" s="2"/>
      <c r="N93" s="2"/>
      <c r="AJ93" s="2"/>
      <c r="AL93" s="4" t="s">
        <v>136</v>
      </c>
      <c r="AM93" s="4" t="s">
        <v>347</v>
      </c>
      <c r="AO93" s="8" t="s">
        <v>333</v>
      </c>
      <c r="AP93" s="12">
        <v>0.1</v>
      </c>
      <c r="AQ93" s="235" t="s">
        <v>168</v>
      </c>
      <c r="AR93" s="149" t="s">
        <v>348</v>
      </c>
      <c r="AS93" s="161" t="str">
        <f t="shared" si="57"/>
        <v>埼玉県草加市</v>
      </c>
      <c r="AT93" s="147">
        <v>10.7</v>
      </c>
      <c r="AU93" s="149">
        <v>10.55</v>
      </c>
      <c r="AV93" s="172">
        <v>10.45</v>
      </c>
    </row>
    <row r="94" spans="10:48">
      <c r="J94" s="2"/>
      <c r="K94" s="2"/>
      <c r="L94" s="2"/>
      <c r="M94" s="2"/>
      <c r="N94" s="2"/>
      <c r="AJ94" s="2"/>
      <c r="AL94" s="4" t="s">
        <v>136</v>
      </c>
      <c r="AM94" s="4" t="s">
        <v>349</v>
      </c>
      <c r="AO94" s="8" t="s">
        <v>333</v>
      </c>
      <c r="AP94" s="12">
        <v>0.1</v>
      </c>
      <c r="AQ94" s="235" t="s">
        <v>168</v>
      </c>
      <c r="AR94" s="149" t="s">
        <v>350</v>
      </c>
      <c r="AS94" s="161" t="str">
        <f t="shared" si="57"/>
        <v>埼玉県戸田市</v>
      </c>
      <c r="AT94" s="147">
        <v>10.7</v>
      </c>
      <c r="AU94" s="149">
        <v>10.55</v>
      </c>
      <c r="AV94" s="172">
        <v>10.45</v>
      </c>
    </row>
    <row r="95" spans="10:48">
      <c r="J95" s="2"/>
      <c r="K95" s="2"/>
      <c r="L95" s="2"/>
      <c r="M95" s="2"/>
      <c r="N95" s="2"/>
      <c r="AJ95" s="2"/>
      <c r="AL95" s="4" t="s">
        <v>136</v>
      </c>
      <c r="AM95" s="4" t="s">
        <v>351</v>
      </c>
      <c r="AO95" s="8" t="s">
        <v>333</v>
      </c>
      <c r="AP95" s="12">
        <v>0.1</v>
      </c>
      <c r="AQ95" s="235" t="s">
        <v>168</v>
      </c>
      <c r="AR95" s="149" t="s">
        <v>352</v>
      </c>
      <c r="AS95" s="161" t="str">
        <f t="shared" si="57"/>
        <v>埼玉県新座市</v>
      </c>
      <c r="AT95" s="147">
        <v>10.7</v>
      </c>
      <c r="AU95" s="149">
        <v>10.55</v>
      </c>
      <c r="AV95" s="172">
        <v>10.45</v>
      </c>
    </row>
    <row r="96" spans="10:48">
      <c r="J96" s="2"/>
      <c r="K96" s="2"/>
      <c r="L96" s="2"/>
      <c r="M96" s="2"/>
      <c r="N96" s="2"/>
      <c r="AJ96" s="2"/>
      <c r="AL96" s="4" t="s">
        <v>136</v>
      </c>
      <c r="AM96" s="4" t="s">
        <v>353</v>
      </c>
      <c r="AO96" s="8" t="s">
        <v>333</v>
      </c>
      <c r="AP96" s="12">
        <v>0.1</v>
      </c>
      <c r="AQ96" s="235" t="s">
        <v>168</v>
      </c>
      <c r="AR96" s="149" t="s">
        <v>354</v>
      </c>
      <c r="AS96" s="161" t="str">
        <f t="shared" si="57"/>
        <v>埼玉県八潮市</v>
      </c>
      <c r="AT96" s="147">
        <v>10.7</v>
      </c>
      <c r="AU96" s="149">
        <v>10.55</v>
      </c>
      <c r="AV96" s="172">
        <v>10.45</v>
      </c>
    </row>
    <row r="97" spans="10:48">
      <c r="J97" s="2"/>
      <c r="K97" s="2"/>
      <c r="L97" s="2"/>
      <c r="M97" s="2"/>
      <c r="N97" s="2"/>
      <c r="AJ97" s="2"/>
      <c r="AL97" s="4" t="s">
        <v>136</v>
      </c>
      <c r="AM97" s="4" t="s">
        <v>355</v>
      </c>
      <c r="AO97" s="8" t="s">
        <v>333</v>
      </c>
      <c r="AP97" s="12">
        <v>0.1</v>
      </c>
      <c r="AQ97" s="235" t="s">
        <v>168</v>
      </c>
      <c r="AR97" s="149" t="s">
        <v>356</v>
      </c>
      <c r="AS97" s="161" t="str">
        <f t="shared" si="57"/>
        <v>埼玉県ふじみ野市</v>
      </c>
      <c r="AT97" s="147">
        <v>10.7</v>
      </c>
      <c r="AU97" s="149">
        <v>10.55</v>
      </c>
      <c r="AV97" s="172">
        <v>10.45</v>
      </c>
    </row>
    <row r="98" spans="10:48">
      <c r="J98" s="2"/>
      <c r="K98" s="2"/>
      <c r="L98" s="2"/>
      <c r="M98" s="2"/>
      <c r="N98" s="2"/>
      <c r="AJ98" s="2"/>
      <c r="AL98" s="4" t="s">
        <v>136</v>
      </c>
      <c r="AM98" s="4" t="s">
        <v>357</v>
      </c>
      <c r="AO98" s="8" t="s">
        <v>333</v>
      </c>
      <c r="AP98" s="12">
        <v>0.1</v>
      </c>
      <c r="AQ98" s="235" t="s">
        <v>170</v>
      </c>
      <c r="AR98" s="149" t="s">
        <v>358</v>
      </c>
      <c r="AS98" s="161" t="str">
        <f t="shared" si="57"/>
        <v>千葉県市川市</v>
      </c>
      <c r="AT98" s="147">
        <v>10.7</v>
      </c>
      <c r="AU98" s="149">
        <v>10.55</v>
      </c>
      <c r="AV98" s="172">
        <v>10.45</v>
      </c>
    </row>
    <row r="99" spans="10:48">
      <c r="J99" s="2"/>
      <c r="K99" s="2"/>
      <c r="L99" s="2"/>
      <c r="M99" s="2"/>
      <c r="N99" s="2"/>
      <c r="AJ99" s="2"/>
      <c r="AL99" s="4" t="s">
        <v>136</v>
      </c>
      <c r="AM99" s="4" t="s">
        <v>359</v>
      </c>
      <c r="AO99" s="8" t="s">
        <v>333</v>
      </c>
      <c r="AP99" s="12">
        <v>0.1</v>
      </c>
      <c r="AQ99" s="235" t="s">
        <v>170</v>
      </c>
      <c r="AR99" s="149" t="s">
        <v>360</v>
      </c>
      <c r="AS99" s="161" t="str">
        <f t="shared" si="57"/>
        <v>千葉県松戸市</v>
      </c>
      <c r="AT99" s="147">
        <v>10.7</v>
      </c>
      <c r="AU99" s="149">
        <v>10.55</v>
      </c>
      <c r="AV99" s="172">
        <v>10.45</v>
      </c>
    </row>
    <row r="100" spans="10:48">
      <c r="J100" s="2"/>
      <c r="K100" s="2"/>
      <c r="L100" s="2"/>
      <c r="M100" s="2"/>
      <c r="N100" s="2"/>
      <c r="AJ100" s="2"/>
      <c r="AL100" s="4" t="s">
        <v>136</v>
      </c>
      <c r="AM100" s="4" t="s">
        <v>361</v>
      </c>
      <c r="AO100" s="8" t="s">
        <v>333</v>
      </c>
      <c r="AP100" s="12">
        <v>0.1</v>
      </c>
      <c r="AQ100" s="235" t="s">
        <v>170</v>
      </c>
      <c r="AR100" s="149" t="s">
        <v>362</v>
      </c>
      <c r="AS100" s="161" t="str">
        <f t="shared" si="57"/>
        <v>千葉県佐倉市</v>
      </c>
      <c r="AT100" s="147">
        <v>10.7</v>
      </c>
      <c r="AU100" s="149">
        <v>10.55</v>
      </c>
      <c r="AV100" s="172">
        <v>10.45</v>
      </c>
    </row>
    <row r="101" spans="10:48">
      <c r="J101" s="2"/>
      <c r="K101" s="2"/>
      <c r="L101" s="2"/>
      <c r="M101" s="2"/>
      <c r="N101" s="2"/>
      <c r="AJ101" s="2"/>
      <c r="AL101" s="4" t="s">
        <v>136</v>
      </c>
      <c r="AM101" s="4" t="s">
        <v>363</v>
      </c>
      <c r="AO101" s="8" t="s">
        <v>333</v>
      </c>
      <c r="AP101" s="12">
        <v>0.1</v>
      </c>
      <c r="AQ101" s="235" t="s">
        <v>170</v>
      </c>
      <c r="AR101" s="149" t="s">
        <v>364</v>
      </c>
      <c r="AS101" s="161" t="str">
        <f t="shared" si="57"/>
        <v>千葉県市原市</v>
      </c>
      <c r="AT101" s="147">
        <v>10.7</v>
      </c>
      <c r="AU101" s="149">
        <v>10.55</v>
      </c>
      <c r="AV101" s="172">
        <v>10.45</v>
      </c>
    </row>
    <row r="102" spans="10:48">
      <c r="J102" s="2"/>
      <c r="K102" s="2"/>
      <c r="L102" s="2"/>
      <c r="M102" s="2"/>
      <c r="N102" s="2"/>
      <c r="AJ102" s="2"/>
      <c r="AL102" s="4" t="s">
        <v>136</v>
      </c>
      <c r="AM102" s="4" t="s">
        <v>365</v>
      </c>
      <c r="AO102" s="8" t="s">
        <v>333</v>
      </c>
      <c r="AP102" s="12">
        <v>0.1</v>
      </c>
      <c r="AQ102" s="235" t="s">
        <v>1940</v>
      </c>
      <c r="AR102" s="149" t="s">
        <v>366</v>
      </c>
      <c r="AS102" s="161" t="str">
        <f t="shared" si="57"/>
        <v>千葉県八千代市</v>
      </c>
      <c r="AT102" s="147">
        <v>10.7</v>
      </c>
      <c r="AU102" s="149">
        <v>10.55</v>
      </c>
      <c r="AV102" s="172">
        <v>10.45</v>
      </c>
    </row>
    <row r="103" spans="10:48">
      <c r="J103" s="2"/>
      <c r="K103" s="2"/>
      <c r="L103" s="2"/>
      <c r="M103" s="2"/>
      <c r="N103" s="2"/>
      <c r="AJ103" s="2"/>
      <c r="AL103" s="4" t="s">
        <v>136</v>
      </c>
      <c r="AM103" s="4" t="s">
        <v>367</v>
      </c>
      <c r="AO103" s="8" t="s">
        <v>333</v>
      </c>
      <c r="AP103" s="12">
        <v>0.1</v>
      </c>
      <c r="AQ103" s="235" t="s">
        <v>170</v>
      </c>
      <c r="AR103" s="149" t="s">
        <v>368</v>
      </c>
      <c r="AS103" s="161" t="str">
        <f t="shared" si="57"/>
        <v>千葉県四街道市</v>
      </c>
      <c r="AT103" s="147">
        <v>10.7</v>
      </c>
      <c r="AU103" s="149">
        <v>10.55</v>
      </c>
      <c r="AV103" s="172">
        <v>10.45</v>
      </c>
    </row>
    <row r="104" spans="10:48">
      <c r="J104" s="2"/>
      <c r="K104" s="2"/>
      <c r="L104" s="2"/>
      <c r="M104" s="2"/>
      <c r="N104" s="2"/>
      <c r="AJ104" s="2"/>
      <c r="AL104" s="4" t="s">
        <v>136</v>
      </c>
      <c r="AM104" s="4" t="s">
        <v>369</v>
      </c>
      <c r="AO104" s="8" t="s">
        <v>333</v>
      </c>
      <c r="AP104" s="12">
        <v>0.1</v>
      </c>
      <c r="AQ104" s="235" t="s">
        <v>170</v>
      </c>
      <c r="AR104" s="149" t="s">
        <v>370</v>
      </c>
      <c r="AS104" s="161" t="str">
        <f t="shared" si="57"/>
        <v>千葉県袖ケ浦市</v>
      </c>
      <c r="AT104" s="147">
        <v>10.7</v>
      </c>
      <c r="AU104" s="149">
        <v>10.55</v>
      </c>
      <c r="AV104" s="172">
        <v>10.45</v>
      </c>
    </row>
    <row r="105" spans="10:48">
      <c r="J105" s="2"/>
      <c r="K105" s="2"/>
      <c r="L105" s="2"/>
      <c r="M105" s="2"/>
      <c r="N105" s="2"/>
      <c r="AJ105" s="2"/>
      <c r="AL105" s="4" t="s">
        <v>136</v>
      </c>
      <c r="AM105" s="4" t="s">
        <v>371</v>
      </c>
      <c r="AO105" s="8" t="s">
        <v>333</v>
      </c>
      <c r="AP105" s="12">
        <v>0.1</v>
      </c>
      <c r="AQ105" s="235" t="s">
        <v>170</v>
      </c>
      <c r="AR105" s="149" t="s">
        <v>372</v>
      </c>
      <c r="AS105" s="161" t="str">
        <f t="shared" si="57"/>
        <v>千葉県印西市</v>
      </c>
      <c r="AT105" s="147">
        <v>10.7</v>
      </c>
      <c r="AU105" s="149">
        <v>10.55</v>
      </c>
      <c r="AV105" s="172">
        <v>10.45</v>
      </c>
    </row>
    <row r="106" spans="10:48">
      <c r="J106" s="2"/>
      <c r="K106" s="2"/>
      <c r="L106" s="2"/>
      <c r="M106" s="2"/>
      <c r="N106" s="2"/>
      <c r="AJ106" s="2"/>
      <c r="AL106" s="4" t="s">
        <v>136</v>
      </c>
      <c r="AM106" s="4" t="s">
        <v>373</v>
      </c>
      <c r="AO106" s="8" t="s">
        <v>333</v>
      </c>
      <c r="AP106" s="12">
        <v>0.1</v>
      </c>
      <c r="AQ106" s="235" t="s">
        <v>170</v>
      </c>
      <c r="AR106" s="149" t="s">
        <v>374</v>
      </c>
      <c r="AS106" s="161" t="str">
        <f t="shared" si="57"/>
        <v>千葉県栄町</v>
      </c>
      <c r="AT106" s="147">
        <v>10.7</v>
      </c>
      <c r="AU106" s="149">
        <v>10.55</v>
      </c>
      <c r="AV106" s="172">
        <v>10.45</v>
      </c>
    </row>
    <row r="107" spans="10:48">
      <c r="J107" s="2"/>
      <c r="K107" s="2"/>
      <c r="L107" s="2"/>
      <c r="M107" s="2"/>
      <c r="N107" s="2"/>
      <c r="AJ107" s="2"/>
      <c r="AL107" s="4" t="s">
        <v>136</v>
      </c>
      <c r="AM107" s="4" t="s">
        <v>375</v>
      </c>
      <c r="AO107" s="8" t="s">
        <v>333</v>
      </c>
      <c r="AP107" s="12">
        <v>0.1</v>
      </c>
      <c r="AQ107" s="235" t="s">
        <v>172</v>
      </c>
      <c r="AR107" s="149" t="s">
        <v>2344</v>
      </c>
      <c r="AS107" s="161" t="str">
        <f t="shared" si="57"/>
        <v>東京都福生市</v>
      </c>
      <c r="AT107" s="147">
        <v>10.7</v>
      </c>
      <c r="AU107" s="149">
        <v>10.55</v>
      </c>
      <c r="AV107" s="172">
        <v>10.45</v>
      </c>
    </row>
    <row r="108" spans="10:48">
      <c r="J108" s="2"/>
      <c r="K108" s="2"/>
      <c r="L108" s="2"/>
      <c r="M108" s="2"/>
      <c r="N108" s="2"/>
      <c r="AJ108" s="2"/>
      <c r="AL108" s="4" t="s">
        <v>136</v>
      </c>
      <c r="AM108" s="4" t="s">
        <v>376</v>
      </c>
      <c r="AO108" s="8" t="s">
        <v>333</v>
      </c>
      <c r="AP108" s="12">
        <v>0.1</v>
      </c>
      <c r="AQ108" s="235" t="s">
        <v>172</v>
      </c>
      <c r="AR108" s="149" t="s">
        <v>377</v>
      </c>
      <c r="AS108" s="161" t="str">
        <f t="shared" si="57"/>
        <v>東京都あきる野市</v>
      </c>
      <c r="AT108" s="147">
        <v>10.7</v>
      </c>
      <c r="AU108" s="149">
        <v>10.55</v>
      </c>
      <c r="AV108" s="172">
        <v>10.45</v>
      </c>
    </row>
    <row r="109" spans="10:48">
      <c r="J109" s="2"/>
      <c r="K109" s="2"/>
      <c r="L109" s="2"/>
      <c r="M109" s="2"/>
      <c r="N109" s="2"/>
      <c r="AJ109" s="2"/>
      <c r="AL109" s="4" t="s">
        <v>136</v>
      </c>
      <c r="AM109" s="4" t="s">
        <v>378</v>
      </c>
      <c r="AO109" s="8" t="s">
        <v>333</v>
      </c>
      <c r="AP109" s="12">
        <v>0.1</v>
      </c>
      <c r="AQ109" s="235" t="s">
        <v>172</v>
      </c>
      <c r="AR109" s="149" t="s">
        <v>379</v>
      </c>
      <c r="AS109" s="161" t="str">
        <f t="shared" si="57"/>
        <v>東京都日の出町</v>
      </c>
      <c r="AT109" s="147">
        <v>10.7</v>
      </c>
      <c r="AU109" s="149">
        <v>10.55</v>
      </c>
      <c r="AV109" s="172">
        <v>10.45</v>
      </c>
    </row>
    <row r="110" spans="10:48">
      <c r="J110" s="2"/>
      <c r="K110" s="2"/>
      <c r="L110" s="2"/>
      <c r="M110" s="2"/>
      <c r="N110" s="2"/>
      <c r="AJ110" s="2"/>
      <c r="AL110" s="4" t="s">
        <v>136</v>
      </c>
      <c r="AM110" s="4" t="s">
        <v>380</v>
      </c>
      <c r="AO110" s="8" t="s">
        <v>333</v>
      </c>
      <c r="AP110" s="12">
        <v>0.1</v>
      </c>
      <c r="AQ110" s="235" t="s">
        <v>174</v>
      </c>
      <c r="AR110" s="149" t="s">
        <v>381</v>
      </c>
      <c r="AS110" s="161" t="str">
        <f t="shared" si="57"/>
        <v>神奈川県平塚市</v>
      </c>
      <c r="AT110" s="147">
        <v>10.7</v>
      </c>
      <c r="AU110" s="149">
        <v>10.55</v>
      </c>
      <c r="AV110" s="172">
        <v>10.45</v>
      </c>
    </row>
    <row r="111" spans="10:48">
      <c r="J111" s="2"/>
      <c r="K111" s="2"/>
      <c r="L111" s="2"/>
      <c r="M111" s="2"/>
      <c r="N111" s="2"/>
      <c r="AJ111" s="2"/>
      <c r="AL111" s="4" t="s">
        <v>136</v>
      </c>
      <c r="AM111" s="4" t="s">
        <v>382</v>
      </c>
      <c r="AO111" s="8" t="s">
        <v>333</v>
      </c>
      <c r="AP111" s="12">
        <v>0.1</v>
      </c>
      <c r="AQ111" s="235" t="s">
        <v>174</v>
      </c>
      <c r="AR111" s="149" t="s">
        <v>383</v>
      </c>
      <c r="AS111" s="161" t="str">
        <f t="shared" si="57"/>
        <v>神奈川県小田原市</v>
      </c>
      <c r="AT111" s="147">
        <v>10.7</v>
      </c>
      <c r="AU111" s="149">
        <v>10.55</v>
      </c>
      <c r="AV111" s="172">
        <v>10.45</v>
      </c>
    </row>
    <row r="112" spans="10:48">
      <c r="J112" s="2"/>
      <c r="K112" s="2"/>
      <c r="L112" s="2"/>
      <c r="M112" s="2"/>
      <c r="N112" s="2"/>
      <c r="AJ112" s="2"/>
      <c r="AL112" s="4" t="s">
        <v>136</v>
      </c>
      <c r="AM112" s="4" t="s">
        <v>384</v>
      </c>
      <c r="AO112" s="8" t="s">
        <v>333</v>
      </c>
      <c r="AP112" s="12">
        <v>0.1</v>
      </c>
      <c r="AQ112" s="235" t="s">
        <v>174</v>
      </c>
      <c r="AR112" s="149" t="s">
        <v>385</v>
      </c>
      <c r="AS112" s="161" t="str">
        <f t="shared" si="57"/>
        <v>神奈川県茅ヶ崎市</v>
      </c>
      <c r="AT112" s="147">
        <v>10.7</v>
      </c>
      <c r="AU112" s="149">
        <v>10.55</v>
      </c>
      <c r="AV112" s="172">
        <v>10.45</v>
      </c>
    </row>
    <row r="113" spans="10:48">
      <c r="J113" s="2"/>
      <c r="K113" s="2"/>
      <c r="L113" s="2"/>
      <c r="M113" s="2"/>
      <c r="N113" s="2"/>
      <c r="AJ113" s="2"/>
      <c r="AL113" s="4" t="s">
        <v>136</v>
      </c>
      <c r="AM113" s="4" t="s">
        <v>386</v>
      </c>
      <c r="AO113" s="8" t="s">
        <v>333</v>
      </c>
      <c r="AP113" s="12">
        <v>0.1</v>
      </c>
      <c r="AQ113" s="235" t="s">
        <v>174</v>
      </c>
      <c r="AR113" s="149" t="s">
        <v>387</v>
      </c>
      <c r="AS113" s="161" t="str">
        <f t="shared" si="57"/>
        <v>神奈川県大和市</v>
      </c>
      <c r="AT113" s="147">
        <v>10.7</v>
      </c>
      <c r="AU113" s="149">
        <v>10.55</v>
      </c>
      <c r="AV113" s="172">
        <v>10.45</v>
      </c>
    </row>
    <row r="114" spans="10:48">
      <c r="J114" s="2"/>
      <c r="K114" s="2"/>
      <c r="L114" s="2"/>
      <c r="M114" s="2"/>
      <c r="N114" s="2"/>
      <c r="AJ114" s="2"/>
      <c r="AL114" s="4" t="s">
        <v>136</v>
      </c>
      <c r="AM114" s="4" t="s">
        <v>388</v>
      </c>
      <c r="AO114" s="8" t="s">
        <v>333</v>
      </c>
      <c r="AP114" s="12">
        <v>0.1</v>
      </c>
      <c r="AQ114" s="235" t="s">
        <v>174</v>
      </c>
      <c r="AR114" s="149" t="s">
        <v>389</v>
      </c>
      <c r="AS114" s="161" t="str">
        <f t="shared" si="57"/>
        <v>神奈川県伊勢原市</v>
      </c>
      <c r="AT114" s="147">
        <v>10.7</v>
      </c>
      <c r="AU114" s="149">
        <v>10.55</v>
      </c>
      <c r="AV114" s="172">
        <v>10.45</v>
      </c>
    </row>
    <row r="115" spans="10:48">
      <c r="J115" s="2"/>
      <c r="K115" s="2"/>
      <c r="L115" s="2"/>
      <c r="M115" s="2"/>
      <c r="N115" s="2"/>
      <c r="AJ115" s="2"/>
      <c r="AL115" s="4" t="s">
        <v>136</v>
      </c>
      <c r="AM115" s="4" t="s">
        <v>390</v>
      </c>
      <c r="AO115" s="8" t="s">
        <v>333</v>
      </c>
      <c r="AP115" s="12">
        <v>0.1</v>
      </c>
      <c r="AQ115" s="235" t="s">
        <v>174</v>
      </c>
      <c r="AR115" s="149" t="s">
        <v>391</v>
      </c>
      <c r="AS115" s="161" t="str">
        <f t="shared" si="57"/>
        <v>神奈川県座間市</v>
      </c>
      <c r="AT115" s="147">
        <v>10.7</v>
      </c>
      <c r="AU115" s="149">
        <v>10.55</v>
      </c>
      <c r="AV115" s="172">
        <v>10.45</v>
      </c>
    </row>
    <row r="116" spans="10:48">
      <c r="J116" s="2"/>
      <c r="K116" s="2"/>
      <c r="L116" s="2"/>
      <c r="M116" s="2"/>
      <c r="N116" s="2"/>
      <c r="AJ116" s="2"/>
      <c r="AL116" s="4" t="s">
        <v>136</v>
      </c>
      <c r="AM116" s="4" t="s">
        <v>392</v>
      </c>
      <c r="AO116" s="8" t="s">
        <v>333</v>
      </c>
      <c r="AP116" s="12">
        <v>0.1</v>
      </c>
      <c r="AQ116" s="235" t="s">
        <v>174</v>
      </c>
      <c r="AR116" s="149" t="s">
        <v>393</v>
      </c>
      <c r="AS116" s="161" t="str">
        <f t="shared" si="57"/>
        <v>神奈川県綾瀬市</v>
      </c>
      <c r="AT116" s="147">
        <v>10.7</v>
      </c>
      <c r="AU116" s="149">
        <v>10.55</v>
      </c>
      <c r="AV116" s="172">
        <v>10.45</v>
      </c>
    </row>
    <row r="117" spans="10:48">
      <c r="J117" s="2"/>
      <c r="K117" s="2"/>
      <c r="L117" s="2"/>
      <c r="M117" s="2"/>
      <c r="N117" s="2"/>
      <c r="AJ117" s="2"/>
      <c r="AL117" s="4" t="s">
        <v>136</v>
      </c>
      <c r="AM117" s="4" t="s">
        <v>394</v>
      </c>
      <c r="AO117" s="8" t="s">
        <v>333</v>
      </c>
      <c r="AP117" s="12">
        <v>0.1</v>
      </c>
      <c r="AQ117" s="235" t="s">
        <v>174</v>
      </c>
      <c r="AR117" s="149" t="s">
        <v>395</v>
      </c>
      <c r="AS117" s="161" t="str">
        <f t="shared" si="57"/>
        <v>神奈川県葉山町</v>
      </c>
      <c r="AT117" s="147">
        <v>10.7</v>
      </c>
      <c r="AU117" s="149">
        <v>10.55</v>
      </c>
      <c r="AV117" s="172">
        <v>10.45</v>
      </c>
    </row>
    <row r="118" spans="10:48">
      <c r="J118" s="2"/>
      <c r="K118" s="2"/>
      <c r="L118" s="2"/>
      <c r="M118" s="2"/>
      <c r="N118" s="2"/>
      <c r="AJ118" s="2"/>
      <c r="AL118" s="4" t="s">
        <v>136</v>
      </c>
      <c r="AM118" s="4" t="s">
        <v>396</v>
      </c>
      <c r="AO118" s="8" t="s">
        <v>333</v>
      </c>
      <c r="AP118" s="12">
        <v>0.1</v>
      </c>
      <c r="AQ118" s="235" t="s">
        <v>174</v>
      </c>
      <c r="AR118" s="149" t="s">
        <v>397</v>
      </c>
      <c r="AS118" s="161" t="str">
        <f t="shared" si="57"/>
        <v>神奈川県寒川町</v>
      </c>
      <c r="AT118" s="147">
        <v>10.7</v>
      </c>
      <c r="AU118" s="149">
        <v>10.55</v>
      </c>
      <c r="AV118" s="172">
        <v>10.45</v>
      </c>
    </row>
    <row r="119" spans="10:48">
      <c r="J119" s="2"/>
      <c r="K119" s="2"/>
      <c r="L119" s="2"/>
      <c r="M119" s="2"/>
      <c r="N119" s="2"/>
      <c r="AJ119" s="2"/>
      <c r="AL119" s="4" t="s">
        <v>136</v>
      </c>
      <c r="AM119" s="4" t="s">
        <v>398</v>
      </c>
      <c r="AO119" s="8" t="s">
        <v>333</v>
      </c>
      <c r="AP119" s="12">
        <v>0.1</v>
      </c>
      <c r="AQ119" s="235" t="s">
        <v>174</v>
      </c>
      <c r="AR119" s="149" t="s">
        <v>399</v>
      </c>
      <c r="AS119" s="161" t="str">
        <f t="shared" si="57"/>
        <v>神奈川県愛川町</v>
      </c>
      <c r="AT119" s="147">
        <v>10.7</v>
      </c>
      <c r="AU119" s="149">
        <v>10.55</v>
      </c>
      <c r="AV119" s="172">
        <v>10.45</v>
      </c>
    </row>
    <row r="120" spans="10:48">
      <c r="J120" s="2"/>
      <c r="K120" s="2"/>
      <c r="L120" s="2"/>
      <c r="M120" s="2"/>
      <c r="N120" s="2"/>
      <c r="AJ120" s="2"/>
      <c r="AL120" s="4" t="s">
        <v>136</v>
      </c>
      <c r="AM120" s="4" t="s">
        <v>400</v>
      </c>
      <c r="AO120" s="8" t="s">
        <v>333</v>
      </c>
      <c r="AP120" s="12">
        <v>0.1</v>
      </c>
      <c r="AQ120" s="235" t="s">
        <v>1941</v>
      </c>
      <c r="AR120" s="149" t="s">
        <v>401</v>
      </c>
      <c r="AS120" s="161" t="str">
        <f t="shared" si="57"/>
        <v>愛知県知立市</v>
      </c>
      <c r="AT120" s="147">
        <v>10.7</v>
      </c>
      <c r="AU120" s="149">
        <v>10.55</v>
      </c>
      <c r="AV120" s="172">
        <v>10.45</v>
      </c>
    </row>
    <row r="121" spans="10:48">
      <c r="J121" s="2"/>
      <c r="K121" s="2"/>
      <c r="L121" s="2"/>
      <c r="M121" s="2"/>
      <c r="N121" s="2"/>
      <c r="AJ121" s="2"/>
      <c r="AL121" s="4" t="s">
        <v>136</v>
      </c>
      <c r="AM121" s="4" t="s">
        <v>402</v>
      </c>
      <c r="AO121" s="8" t="s">
        <v>333</v>
      </c>
      <c r="AP121" s="12">
        <v>0.1</v>
      </c>
      <c r="AQ121" s="235" t="s">
        <v>1941</v>
      </c>
      <c r="AR121" s="149" t="s">
        <v>403</v>
      </c>
      <c r="AS121" s="161" t="str">
        <f t="shared" si="57"/>
        <v>愛知県豊明市</v>
      </c>
      <c r="AT121" s="147">
        <v>10.7</v>
      </c>
      <c r="AU121" s="149">
        <v>10.55</v>
      </c>
      <c r="AV121" s="172">
        <v>10.45</v>
      </c>
    </row>
    <row r="122" spans="10:48">
      <c r="J122" s="2"/>
      <c r="K122" s="2"/>
      <c r="L122" s="2"/>
      <c r="M122" s="2"/>
      <c r="N122" s="2"/>
      <c r="AJ122" s="2"/>
      <c r="AL122" s="4" t="s">
        <v>136</v>
      </c>
      <c r="AM122" s="4" t="s">
        <v>404</v>
      </c>
      <c r="AO122" s="8" t="s">
        <v>333</v>
      </c>
      <c r="AP122" s="12">
        <v>0.1</v>
      </c>
      <c r="AQ122" s="235" t="s">
        <v>1941</v>
      </c>
      <c r="AR122" s="149" t="s">
        <v>2345</v>
      </c>
      <c r="AS122" s="161" t="str">
        <f t="shared" si="57"/>
        <v>愛知県みよし市</v>
      </c>
      <c r="AT122" s="147">
        <v>10.7</v>
      </c>
      <c r="AU122" s="149">
        <v>10.55</v>
      </c>
      <c r="AV122" s="172">
        <v>10.45</v>
      </c>
    </row>
    <row r="123" spans="10:48">
      <c r="J123" s="2"/>
      <c r="K123" s="2"/>
      <c r="L123" s="2"/>
      <c r="M123" s="2"/>
      <c r="N123" s="2"/>
      <c r="AJ123" s="2"/>
      <c r="AL123" s="4" t="s">
        <v>136</v>
      </c>
      <c r="AM123" s="4" t="s">
        <v>405</v>
      </c>
      <c r="AO123" s="8" t="s">
        <v>333</v>
      </c>
      <c r="AP123" s="12">
        <v>0.1</v>
      </c>
      <c r="AQ123" s="235" t="s">
        <v>197</v>
      </c>
      <c r="AR123" s="149" t="s">
        <v>406</v>
      </c>
      <c r="AS123" s="161" t="str">
        <f t="shared" si="57"/>
        <v>滋賀県大津市</v>
      </c>
      <c r="AT123" s="147">
        <v>10.7</v>
      </c>
      <c r="AU123" s="149">
        <v>10.55</v>
      </c>
      <c r="AV123" s="172">
        <v>10.45</v>
      </c>
    </row>
    <row r="124" spans="10:48">
      <c r="J124" s="2"/>
      <c r="K124" s="2"/>
      <c r="L124" s="2"/>
      <c r="M124" s="2"/>
      <c r="N124" s="2"/>
      <c r="AJ124" s="2"/>
      <c r="AL124" s="4" t="s">
        <v>136</v>
      </c>
      <c r="AM124" s="4" t="s">
        <v>407</v>
      </c>
      <c r="AO124" s="8" t="s">
        <v>333</v>
      </c>
      <c r="AP124" s="12">
        <v>0.1</v>
      </c>
      <c r="AQ124" s="235" t="s">
        <v>197</v>
      </c>
      <c r="AR124" s="149" t="s">
        <v>408</v>
      </c>
      <c r="AS124" s="161" t="str">
        <f t="shared" si="57"/>
        <v>滋賀県草津市</v>
      </c>
      <c r="AT124" s="147">
        <v>10.7</v>
      </c>
      <c r="AU124" s="149">
        <v>10.55</v>
      </c>
      <c r="AV124" s="172">
        <v>10.45</v>
      </c>
    </row>
    <row r="125" spans="10:48">
      <c r="J125" s="2"/>
      <c r="K125" s="2"/>
      <c r="L125" s="2"/>
      <c r="M125" s="2"/>
      <c r="N125" s="2"/>
      <c r="AJ125" s="2"/>
      <c r="AL125" s="4" t="s">
        <v>136</v>
      </c>
      <c r="AM125" s="4" t="s">
        <v>409</v>
      </c>
      <c r="AO125" s="8" t="s">
        <v>333</v>
      </c>
      <c r="AP125" s="12">
        <v>0.1</v>
      </c>
      <c r="AQ125" s="235" t="s">
        <v>197</v>
      </c>
      <c r="AR125" s="149" t="s">
        <v>2346</v>
      </c>
      <c r="AS125" s="161" t="str">
        <f t="shared" si="57"/>
        <v>滋賀県栗東市</v>
      </c>
      <c r="AT125" s="147">
        <v>10.7</v>
      </c>
      <c r="AU125" s="149">
        <v>10.55</v>
      </c>
      <c r="AV125" s="172">
        <v>10.45</v>
      </c>
    </row>
    <row r="126" spans="10:48">
      <c r="J126" s="2"/>
      <c r="K126" s="2"/>
      <c r="L126" s="2"/>
      <c r="M126" s="2"/>
      <c r="N126" s="2"/>
      <c r="AJ126" s="2"/>
      <c r="AL126" s="4" t="s">
        <v>136</v>
      </c>
      <c r="AM126" s="4" t="s">
        <v>410</v>
      </c>
      <c r="AO126" s="8" t="s">
        <v>333</v>
      </c>
      <c r="AP126" s="12">
        <v>0.1</v>
      </c>
      <c r="AQ126" s="235" t="s">
        <v>199</v>
      </c>
      <c r="AR126" s="149" t="s">
        <v>411</v>
      </c>
      <c r="AS126" s="161" t="str">
        <f t="shared" si="57"/>
        <v>京都府京都市</v>
      </c>
      <c r="AT126" s="147">
        <v>10.7</v>
      </c>
      <c r="AU126" s="149">
        <v>10.55</v>
      </c>
      <c r="AV126" s="172">
        <v>10.45</v>
      </c>
    </row>
    <row r="127" spans="10:48">
      <c r="J127" s="2"/>
      <c r="K127" s="2"/>
      <c r="L127" s="2"/>
      <c r="M127" s="2"/>
      <c r="N127" s="2"/>
      <c r="AJ127" s="2"/>
      <c r="AL127" s="4" t="s">
        <v>136</v>
      </c>
      <c r="AM127" s="4" t="s">
        <v>412</v>
      </c>
      <c r="AO127" s="8" t="s">
        <v>333</v>
      </c>
      <c r="AP127" s="12">
        <v>0.1</v>
      </c>
      <c r="AQ127" s="235" t="s">
        <v>199</v>
      </c>
      <c r="AR127" s="149" t="s">
        <v>413</v>
      </c>
      <c r="AS127" s="161" t="str">
        <f t="shared" si="57"/>
        <v>京都府長岡京市</v>
      </c>
      <c r="AT127" s="147">
        <v>10.7</v>
      </c>
      <c r="AU127" s="149">
        <v>10.55</v>
      </c>
      <c r="AV127" s="172">
        <v>10.45</v>
      </c>
    </row>
    <row r="128" spans="10:48">
      <c r="J128" s="2"/>
      <c r="K128" s="2"/>
      <c r="L128" s="2"/>
      <c r="M128" s="2"/>
      <c r="N128" s="2"/>
      <c r="AJ128" s="2"/>
      <c r="AL128" s="4" t="s">
        <v>136</v>
      </c>
      <c r="AM128" s="4" t="s">
        <v>414</v>
      </c>
      <c r="AO128" s="8" t="s">
        <v>333</v>
      </c>
      <c r="AP128" s="12">
        <v>0.1</v>
      </c>
      <c r="AQ128" s="235" t="s">
        <v>201</v>
      </c>
      <c r="AR128" s="149" t="s">
        <v>415</v>
      </c>
      <c r="AS128" s="161" t="str">
        <f t="shared" si="57"/>
        <v>大阪府堺市</v>
      </c>
      <c r="AT128" s="147">
        <v>10.7</v>
      </c>
      <c r="AU128" s="149">
        <v>10.55</v>
      </c>
      <c r="AV128" s="172">
        <v>10.45</v>
      </c>
    </row>
    <row r="129" spans="10:48">
      <c r="J129" s="2"/>
      <c r="K129" s="2"/>
      <c r="L129" s="2"/>
      <c r="M129" s="2"/>
      <c r="N129" s="2"/>
      <c r="AJ129" s="2"/>
      <c r="AL129" s="4" t="s">
        <v>136</v>
      </c>
      <c r="AM129" s="4" t="s">
        <v>416</v>
      </c>
      <c r="AO129" s="8" t="s">
        <v>333</v>
      </c>
      <c r="AP129" s="12">
        <v>0.1</v>
      </c>
      <c r="AQ129" s="235" t="s">
        <v>201</v>
      </c>
      <c r="AR129" s="149" t="s">
        <v>417</v>
      </c>
      <c r="AS129" s="161" t="str">
        <f t="shared" si="57"/>
        <v>大阪府枚方市</v>
      </c>
      <c r="AT129" s="147">
        <v>10.7</v>
      </c>
      <c r="AU129" s="149">
        <v>10.55</v>
      </c>
      <c r="AV129" s="172">
        <v>10.45</v>
      </c>
    </row>
    <row r="130" spans="10:48">
      <c r="J130" s="2"/>
      <c r="K130" s="2"/>
      <c r="L130" s="2"/>
      <c r="M130" s="2"/>
      <c r="N130" s="2"/>
      <c r="AJ130" s="2"/>
      <c r="AL130" s="4" t="s">
        <v>136</v>
      </c>
      <c r="AM130" s="4" t="s">
        <v>418</v>
      </c>
      <c r="AO130" s="8" t="s">
        <v>333</v>
      </c>
      <c r="AP130" s="12">
        <v>0.1</v>
      </c>
      <c r="AQ130" s="235" t="s">
        <v>201</v>
      </c>
      <c r="AR130" s="149" t="s">
        <v>419</v>
      </c>
      <c r="AS130" s="161" t="str">
        <f t="shared" si="57"/>
        <v>大阪府茨木市</v>
      </c>
      <c r="AT130" s="147">
        <v>10.7</v>
      </c>
      <c r="AU130" s="149">
        <v>10.55</v>
      </c>
      <c r="AV130" s="172">
        <v>10.45</v>
      </c>
    </row>
    <row r="131" spans="10:48">
      <c r="J131" s="2"/>
      <c r="K131" s="2"/>
      <c r="L131" s="2"/>
      <c r="M131" s="2"/>
      <c r="N131" s="2"/>
      <c r="AJ131" s="2"/>
      <c r="AL131" s="4" t="s">
        <v>136</v>
      </c>
      <c r="AM131" s="4" t="s">
        <v>420</v>
      </c>
      <c r="AO131" s="8" t="s">
        <v>333</v>
      </c>
      <c r="AP131" s="12">
        <v>0.1</v>
      </c>
      <c r="AQ131" s="235" t="s">
        <v>201</v>
      </c>
      <c r="AR131" s="149" t="s">
        <v>421</v>
      </c>
      <c r="AS131" s="161" t="str">
        <f t="shared" si="57"/>
        <v>大阪府八尾市</v>
      </c>
      <c r="AT131" s="147">
        <v>10.7</v>
      </c>
      <c r="AU131" s="149">
        <v>10.55</v>
      </c>
      <c r="AV131" s="172">
        <v>10.45</v>
      </c>
    </row>
    <row r="132" spans="10:48">
      <c r="J132" s="2"/>
      <c r="K132" s="2"/>
      <c r="L132" s="2"/>
      <c r="M132" s="2"/>
      <c r="N132" s="2"/>
      <c r="AJ132" s="2"/>
      <c r="AL132" s="4" t="s">
        <v>136</v>
      </c>
      <c r="AM132" s="4" t="s">
        <v>422</v>
      </c>
      <c r="AO132" s="8" t="s">
        <v>333</v>
      </c>
      <c r="AP132" s="12">
        <v>0.1</v>
      </c>
      <c r="AQ132" s="235" t="s">
        <v>201</v>
      </c>
      <c r="AR132" s="149" t="s">
        <v>423</v>
      </c>
      <c r="AS132" s="161" t="str">
        <f t="shared" ref="AS132:AS195" si="58">AQ132&amp;AR132</f>
        <v>大阪府松原市</v>
      </c>
      <c r="AT132" s="147">
        <v>10.7</v>
      </c>
      <c r="AU132" s="149">
        <v>10.55</v>
      </c>
      <c r="AV132" s="172">
        <v>10.45</v>
      </c>
    </row>
    <row r="133" spans="10:48">
      <c r="J133" s="2"/>
      <c r="K133" s="2"/>
      <c r="L133" s="2"/>
      <c r="M133" s="2"/>
      <c r="N133" s="2"/>
      <c r="AJ133" s="2"/>
      <c r="AL133" s="4" t="s">
        <v>136</v>
      </c>
      <c r="AM133" s="4" t="s">
        <v>424</v>
      </c>
      <c r="AO133" s="8" t="s">
        <v>333</v>
      </c>
      <c r="AP133" s="12">
        <v>0.1</v>
      </c>
      <c r="AQ133" s="235" t="s">
        <v>201</v>
      </c>
      <c r="AR133" s="149" t="s">
        <v>425</v>
      </c>
      <c r="AS133" s="161" t="str">
        <f t="shared" si="58"/>
        <v>大阪府摂津市</v>
      </c>
      <c r="AT133" s="147">
        <v>10.7</v>
      </c>
      <c r="AU133" s="149">
        <v>10.55</v>
      </c>
      <c r="AV133" s="172">
        <v>10.45</v>
      </c>
    </row>
    <row r="134" spans="10:48">
      <c r="J134" s="2"/>
      <c r="K134" s="2"/>
      <c r="L134" s="2"/>
      <c r="M134" s="2"/>
      <c r="N134" s="2"/>
      <c r="AJ134" s="2"/>
      <c r="AL134" s="4" t="s">
        <v>136</v>
      </c>
      <c r="AM134" s="4" t="s">
        <v>426</v>
      </c>
      <c r="AO134" s="8" t="s">
        <v>333</v>
      </c>
      <c r="AP134" s="12">
        <v>0.1</v>
      </c>
      <c r="AQ134" s="235" t="s">
        <v>201</v>
      </c>
      <c r="AR134" s="149" t="s">
        <v>427</v>
      </c>
      <c r="AS134" s="161" t="str">
        <f t="shared" si="58"/>
        <v>大阪府高石市</v>
      </c>
      <c r="AT134" s="147">
        <v>10.7</v>
      </c>
      <c r="AU134" s="149">
        <v>10.55</v>
      </c>
      <c r="AV134" s="172">
        <v>10.45</v>
      </c>
    </row>
    <row r="135" spans="10:48">
      <c r="J135" s="2"/>
      <c r="K135" s="2"/>
      <c r="L135" s="2"/>
      <c r="M135" s="2"/>
      <c r="N135" s="2"/>
      <c r="AJ135" s="2"/>
      <c r="AL135" s="4" t="s">
        <v>136</v>
      </c>
      <c r="AM135" s="4" t="s">
        <v>428</v>
      </c>
      <c r="AO135" s="8" t="s">
        <v>333</v>
      </c>
      <c r="AP135" s="12">
        <v>0.1</v>
      </c>
      <c r="AQ135" s="235" t="s">
        <v>201</v>
      </c>
      <c r="AR135" s="149" t="s">
        <v>429</v>
      </c>
      <c r="AS135" s="161" t="str">
        <f t="shared" si="58"/>
        <v>大阪府東大阪市</v>
      </c>
      <c r="AT135" s="147">
        <v>10.7</v>
      </c>
      <c r="AU135" s="149">
        <v>10.55</v>
      </c>
      <c r="AV135" s="172">
        <v>10.45</v>
      </c>
    </row>
    <row r="136" spans="10:48">
      <c r="J136" s="2"/>
      <c r="K136" s="2"/>
      <c r="L136" s="2"/>
      <c r="M136" s="2"/>
      <c r="N136" s="2"/>
      <c r="AJ136" s="2"/>
      <c r="AL136" s="4" t="s">
        <v>136</v>
      </c>
      <c r="AM136" s="4" t="s">
        <v>430</v>
      </c>
      <c r="AO136" s="8" t="s">
        <v>333</v>
      </c>
      <c r="AP136" s="12">
        <v>0.1</v>
      </c>
      <c r="AQ136" s="235" t="s">
        <v>201</v>
      </c>
      <c r="AR136" s="149" t="s">
        <v>431</v>
      </c>
      <c r="AS136" s="161" t="str">
        <f t="shared" si="58"/>
        <v>大阪府交野市</v>
      </c>
      <c r="AT136" s="147">
        <v>10.7</v>
      </c>
      <c r="AU136" s="149">
        <v>10.55</v>
      </c>
      <c r="AV136" s="172">
        <v>10.45</v>
      </c>
    </row>
    <row r="137" spans="10:48">
      <c r="J137" s="2"/>
      <c r="K137" s="2"/>
      <c r="L137" s="2"/>
      <c r="M137" s="2"/>
      <c r="N137" s="2"/>
      <c r="AJ137" s="2"/>
      <c r="AL137" s="4" t="s">
        <v>136</v>
      </c>
      <c r="AM137" s="4" t="s">
        <v>432</v>
      </c>
      <c r="AO137" s="8" t="s">
        <v>333</v>
      </c>
      <c r="AP137" s="12">
        <v>0.1</v>
      </c>
      <c r="AQ137" s="235" t="s">
        <v>203</v>
      </c>
      <c r="AR137" s="149" t="s">
        <v>433</v>
      </c>
      <c r="AS137" s="161" t="str">
        <f t="shared" si="58"/>
        <v>兵庫県尼崎市</v>
      </c>
      <c r="AT137" s="147">
        <v>10.7</v>
      </c>
      <c r="AU137" s="149">
        <v>10.55</v>
      </c>
      <c r="AV137" s="172">
        <v>10.45</v>
      </c>
    </row>
    <row r="138" spans="10:48">
      <c r="J138" s="2"/>
      <c r="K138" s="2"/>
      <c r="L138" s="2"/>
      <c r="M138" s="2"/>
      <c r="N138" s="2"/>
      <c r="AJ138" s="2"/>
      <c r="AL138" s="4" t="s">
        <v>136</v>
      </c>
      <c r="AM138" s="4" t="s">
        <v>434</v>
      </c>
      <c r="AO138" s="8" t="s">
        <v>333</v>
      </c>
      <c r="AP138" s="12">
        <v>0.1</v>
      </c>
      <c r="AQ138" s="235" t="s">
        <v>203</v>
      </c>
      <c r="AR138" s="149" t="s">
        <v>435</v>
      </c>
      <c r="AS138" s="161" t="str">
        <f t="shared" si="58"/>
        <v>兵庫県伊丹市</v>
      </c>
      <c r="AT138" s="147">
        <v>10.7</v>
      </c>
      <c r="AU138" s="149">
        <v>10.55</v>
      </c>
      <c r="AV138" s="172">
        <v>10.45</v>
      </c>
    </row>
    <row r="139" spans="10:48">
      <c r="J139" s="2"/>
      <c r="K139" s="2"/>
      <c r="L139" s="2"/>
      <c r="M139" s="2"/>
      <c r="N139" s="2"/>
      <c r="AJ139" s="2"/>
      <c r="AL139" s="4" t="s">
        <v>136</v>
      </c>
      <c r="AM139" s="4" t="s">
        <v>436</v>
      </c>
      <c r="AO139" s="8" t="s">
        <v>333</v>
      </c>
      <c r="AP139" s="12">
        <v>0.1</v>
      </c>
      <c r="AQ139" s="235" t="s">
        <v>203</v>
      </c>
      <c r="AR139" s="149" t="s">
        <v>437</v>
      </c>
      <c r="AS139" s="161" t="str">
        <f t="shared" si="58"/>
        <v>兵庫県川西市</v>
      </c>
      <c r="AT139" s="147">
        <v>10.7</v>
      </c>
      <c r="AU139" s="149">
        <v>10.55</v>
      </c>
      <c r="AV139" s="172">
        <v>10.45</v>
      </c>
    </row>
    <row r="140" spans="10:48">
      <c r="J140" s="2"/>
      <c r="K140" s="2"/>
      <c r="L140" s="2"/>
      <c r="M140" s="2"/>
      <c r="N140" s="2"/>
      <c r="AJ140" s="2"/>
      <c r="AL140" s="4" t="s">
        <v>136</v>
      </c>
      <c r="AM140" s="4" t="s">
        <v>438</v>
      </c>
      <c r="AO140" s="8" t="s">
        <v>333</v>
      </c>
      <c r="AP140" s="12">
        <v>0.1</v>
      </c>
      <c r="AQ140" s="235" t="s">
        <v>203</v>
      </c>
      <c r="AR140" s="149" t="s">
        <v>439</v>
      </c>
      <c r="AS140" s="161" t="str">
        <f t="shared" si="58"/>
        <v>兵庫県三田市</v>
      </c>
      <c r="AT140" s="147">
        <v>10.7</v>
      </c>
      <c r="AU140" s="149">
        <v>10.55</v>
      </c>
      <c r="AV140" s="172">
        <v>10.45</v>
      </c>
    </row>
    <row r="141" spans="10:48">
      <c r="J141" s="2"/>
      <c r="K141" s="2"/>
      <c r="L141" s="2"/>
      <c r="M141" s="2"/>
      <c r="N141" s="2"/>
      <c r="AJ141" s="2"/>
      <c r="AL141" s="4" t="s">
        <v>136</v>
      </c>
      <c r="AM141" s="4" t="s">
        <v>440</v>
      </c>
      <c r="AO141" s="8" t="s">
        <v>333</v>
      </c>
      <c r="AP141" s="12">
        <v>0.1</v>
      </c>
      <c r="AQ141" s="235" t="s">
        <v>223</v>
      </c>
      <c r="AR141" s="149" t="s">
        <v>441</v>
      </c>
      <c r="AS141" s="161" t="str">
        <f t="shared" si="58"/>
        <v>広島県広島市</v>
      </c>
      <c r="AT141" s="147">
        <v>10.7</v>
      </c>
      <c r="AU141" s="149">
        <v>10.55</v>
      </c>
      <c r="AV141" s="172">
        <v>10.45</v>
      </c>
    </row>
    <row r="142" spans="10:48">
      <c r="J142" s="2"/>
      <c r="K142" s="2"/>
      <c r="L142" s="2"/>
      <c r="M142" s="2"/>
      <c r="N142" s="2"/>
      <c r="AJ142" s="2"/>
      <c r="AL142" s="4" t="s">
        <v>136</v>
      </c>
      <c r="AM142" s="4" t="s">
        <v>442</v>
      </c>
      <c r="AO142" s="8" t="s">
        <v>333</v>
      </c>
      <c r="AP142" s="12">
        <v>0.1</v>
      </c>
      <c r="AQ142" s="235" t="s">
        <v>223</v>
      </c>
      <c r="AR142" s="149" t="s">
        <v>443</v>
      </c>
      <c r="AS142" s="161" t="str">
        <f t="shared" si="58"/>
        <v>広島県府中町</v>
      </c>
      <c r="AT142" s="147">
        <v>10.7</v>
      </c>
      <c r="AU142" s="149">
        <v>10.55</v>
      </c>
      <c r="AV142" s="172">
        <v>10.45</v>
      </c>
    </row>
    <row r="143" spans="10:48">
      <c r="J143" s="2"/>
      <c r="K143" s="2"/>
      <c r="L143" s="2"/>
      <c r="M143" s="2"/>
      <c r="N143" s="2"/>
      <c r="AJ143" s="2"/>
      <c r="AL143" s="4" t="s">
        <v>136</v>
      </c>
      <c r="AM143" s="4" t="s">
        <v>444</v>
      </c>
      <c r="AO143" s="8" t="s">
        <v>333</v>
      </c>
      <c r="AP143" s="12">
        <v>0.1</v>
      </c>
      <c r="AQ143" s="235" t="s">
        <v>240</v>
      </c>
      <c r="AR143" s="149" t="s">
        <v>2347</v>
      </c>
      <c r="AS143" s="161" t="str">
        <f t="shared" si="58"/>
        <v>福岡県福岡市</v>
      </c>
      <c r="AT143" s="147">
        <v>10.7</v>
      </c>
      <c r="AU143" s="149">
        <v>10.55</v>
      </c>
      <c r="AV143" s="172">
        <v>10.45</v>
      </c>
    </row>
    <row r="144" spans="10:48" ht="13.5" thickBot="1">
      <c r="J144" s="2"/>
      <c r="K144" s="2"/>
      <c r="L144" s="2"/>
      <c r="M144" s="2"/>
      <c r="N144" s="2"/>
      <c r="AJ144" s="2"/>
      <c r="AL144" s="4" t="s">
        <v>136</v>
      </c>
      <c r="AM144" s="4" t="s">
        <v>445</v>
      </c>
      <c r="AO144" s="9" t="s">
        <v>333</v>
      </c>
      <c r="AP144" s="153">
        <v>0.1</v>
      </c>
      <c r="AQ144" s="236" t="s">
        <v>240</v>
      </c>
      <c r="AR144" s="152" t="s">
        <v>2348</v>
      </c>
      <c r="AS144" s="178" t="str">
        <f t="shared" si="58"/>
        <v>福岡県春日市</v>
      </c>
      <c r="AT144" s="151">
        <v>10.7</v>
      </c>
      <c r="AU144" s="152">
        <v>10.55</v>
      </c>
      <c r="AV144" s="233">
        <v>10.45</v>
      </c>
    </row>
    <row r="145" spans="10:48">
      <c r="J145" s="2"/>
      <c r="K145" s="2"/>
      <c r="L145" s="2"/>
      <c r="M145" s="2"/>
      <c r="N145" s="2"/>
      <c r="AJ145" s="2"/>
      <c r="AL145" s="4" t="s">
        <v>136</v>
      </c>
      <c r="AM145" s="4" t="s">
        <v>446</v>
      </c>
      <c r="AO145" s="144" t="s">
        <v>447</v>
      </c>
      <c r="AP145" s="167">
        <v>0.06</v>
      </c>
      <c r="AQ145" s="237" t="s">
        <v>150</v>
      </c>
      <c r="AR145" s="150" t="s">
        <v>448</v>
      </c>
      <c r="AS145" s="174" t="str">
        <f t="shared" si="58"/>
        <v>宮城県仙台市</v>
      </c>
      <c r="AT145" s="146">
        <v>10.42</v>
      </c>
      <c r="AU145" s="150">
        <v>10.33</v>
      </c>
      <c r="AV145" s="174">
        <v>10.27</v>
      </c>
    </row>
    <row r="146" spans="10:48">
      <c r="J146" s="2"/>
      <c r="K146" s="2"/>
      <c r="L146" s="2"/>
      <c r="M146" s="2"/>
      <c r="N146" s="2"/>
      <c r="AJ146" s="2"/>
      <c r="AL146" s="4" t="s">
        <v>136</v>
      </c>
      <c r="AM146" s="4" t="s">
        <v>449</v>
      </c>
      <c r="AO146" s="8" t="s">
        <v>447</v>
      </c>
      <c r="AP146" s="12">
        <v>0.06</v>
      </c>
      <c r="AQ146" s="235" t="s">
        <v>150</v>
      </c>
      <c r="AR146" s="149" t="s">
        <v>2349</v>
      </c>
      <c r="AS146" s="172" t="str">
        <f t="shared" si="58"/>
        <v>宮城県多賀城市</v>
      </c>
      <c r="AT146" s="147">
        <v>10.42</v>
      </c>
      <c r="AU146" s="149">
        <v>10.33</v>
      </c>
      <c r="AV146" s="172">
        <v>10.27</v>
      </c>
    </row>
    <row r="147" spans="10:48">
      <c r="J147" s="2"/>
      <c r="K147" s="2"/>
      <c r="L147" s="2"/>
      <c r="M147" s="2"/>
      <c r="N147" s="2"/>
      <c r="AJ147" s="2"/>
      <c r="AL147" s="4" t="s">
        <v>136</v>
      </c>
      <c r="AM147" s="4" t="s">
        <v>450</v>
      </c>
      <c r="AO147" s="8" t="s">
        <v>447</v>
      </c>
      <c r="AP147" s="12">
        <v>0.06</v>
      </c>
      <c r="AQ147" s="235" t="s">
        <v>162</v>
      </c>
      <c r="AR147" s="149" t="s">
        <v>451</v>
      </c>
      <c r="AS147" s="172" t="str">
        <f t="shared" si="58"/>
        <v>茨城県土浦市</v>
      </c>
      <c r="AT147" s="147">
        <v>10.42</v>
      </c>
      <c r="AU147" s="149">
        <v>10.33</v>
      </c>
      <c r="AV147" s="172">
        <v>10.27</v>
      </c>
    </row>
    <row r="148" spans="10:48">
      <c r="J148" s="2"/>
      <c r="K148" s="2"/>
      <c r="L148" s="2"/>
      <c r="M148" s="2"/>
      <c r="N148" s="2"/>
      <c r="AJ148" s="2"/>
      <c r="AL148" s="4" t="s">
        <v>136</v>
      </c>
      <c r="AM148" s="4" t="s">
        <v>452</v>
      </c>
      <c r="AO148" s="8" t="s">
        <v>447</v>
      </c>
      <c r="AP148" s="12">
        <v>0.06</v>
      </c>
      <c r="AQ148" s="235" t="s">
        <v>162</v>
      </c>
      <c r="AR148" s="149" t="s">
        <v>453</v>
      </c>
      <c r="AS148" s="172" t="str">
        <f t="shared" si="58"/>
        <v>茨城県古河市</v>
      </c>
      <c r="AT148" s="147">
        <v>10.42</v>
      </c>
      <c r="AU148" s="149">
        <v>10.33</v>
      </c>
      <c r="AV148" s="172">
        <v>10.27</v>
      </c>
    </row>
    <row r="149" spans="10:48">
      <c r="J149" s="2"/>
      <c r="K149" s="2"/>
      <c r="L149" s="2"/>
      <c r="M149" s="2"/>
      <c r="N149" s="2"/>
      <c r="AJ149" s="2"/>
      <c r="AL149" s="4" t="s">
        <v>136</v>
      </c>
      <c r="AM149" s="4" t="s">
        <v>454</v>
      </c>
      <c r="AO149" s="8" t="s">
        <v>447</v>
      </c>
      <c r="AP149" s="12">
        <v>0.06</v>
      </c>
      <c r="AQ149" s="235" t="s">
        <v>162</v>
      </c>
      <c r="AR149" s="149" t="s">
        <v>455</v>
      </c>
      <c r="AS149" s="172" t="str">
        <f t="shared" si="58"/>
        <v>茨城県利根町</v>
      </c>
      <c r="AT149" s="147">
        <v>10.42</v>
      </c>
      <c r="AU149" s="149">
        <v>10.33</v>
      </c>
      <c r="AV149" s="172">
        <v>10.27</v>
      </c>
    </row>
    <row r="150" spans="10:48">
      <c r="J150" s="2"/>
      <c r="K150" s="2"/>
      <c r="L150" s="2"/>
      <c r="M150" s="2"/>
      <c r="N150" s="2"/>
      <c r="AJ150" s="2"/>
      <c r="AL150" s="4" t="s">
        <v>136</v>
      </c>
      <c r="AM150" s="4" t="s">
        <v>456</v>
      </c>
      <c r="AO150" s="8" t="s">
        <v>447</v>
      </c>
      <c r="AP150" s="12">
        <v>0.06</v>
      </c>
      <c r="AQ150" s="235" t="s">
        <v>164</v>
      </c>
      <c r="AR150" s="149" t="s">
        <v>457</v>
      </c>
      <c r="AS150" s="172" t="str">
        <f t="shared" si="58"/>
        <v>栃木県宇都宮市</v>
      </c>
      <c r="AT150" s="147">
        <v>10.42</v>
      </c>
      <c r="AU150" s="149">
        <v>10.33</v>
      </c>
      <c r="AV150" s="172">
        <v>10.27</v>
      </c>
    </row>
    <row r="151" spans="10:48">
      <c r="J151" s="2"/>
      <c r="K151" s="2"/>
      <c r="L151" s="2"/>
      <c r="M151" s="2"/>
      <c r="N151" s="2"/>
      <c r="AJ151" s="2"/>
      <c r="AL151" s="4" t="s">
        <v>136</v>
      </c>
      <c r="AM151" s="4" t="s">
        <v>458</v>
      </c>
      <c r="AO151" s="8" t="s">
        <v>447</v>
      </c>
      <c r="AP151" s="12">
        <v>0.06</v>
      </c>
      <c r="AQ151" s="235" t="s">
        <v>164</v>
      </c>
      <c r="AR151" s="149" t="s">
        <v>459</v>
      </c>
      <c r="AS151" s="172" t="str">
        <f t="shared" si="58"/>
        <v>栃木県野木町</v>
      </c>
      <c r="AT151" s="147">
        <v>10.42</v>
      </c>
      <c r="AU151" s="149">
        <v>10.33</v>
      </c>
      <c r="AV151" s="172">
        <v>10.27</v>
      </c>
    </row>
    <row r="152" spans="10:48">
      <c r="J152" s="2"/>
      <c r="K152" s="2"/>
      <c r="L152" s="2"/>
      <c r="M152" s="2"/>
      <c r="N152" s="2"/>
      <c r="AJ152" s="2"/>
      <c r="AL152" s="4" t="s">
        <v>136</v>
      </c>
      <c r="AM152" s="4" t="s">
        <v>460</v>
      </c>
      <c r="AO152" s="8" t="s">
        <v>447</v>
      </c>
      <c r="AP152" s="12">
        <v>0.06</v>
      </c>
      <c r="AQ152" s="235" t="s">
        <v>166</v>
      </c>
      <c r="AR152" s="149" t="s">
        <v>461</v>
      </c>
      <c r="AS152" s="172" t="str">
        <f t="shared" si="58"/>
        <v>群馬県高崎市</v>
      </c>
      <c r="AT152" s="147">
        <v>10.42</v>
      </c>
      <c r="AU152" s="149">
        <v>10.33</v>
      </c>
      <c r="AV152" s="172">
        <v>10.27</v>
      </c>
    </row>
    <row r="153" spans="10:48">
      <c r="J153" s="2"/>
      <c r="K153" s="2"/>
      <c r="L153" s="2"/>
      <c r="M153" s="2"/>
      <c r="N153" s="2"/>
      <c r="AJ153" s="2"/>
      <c r="AL153" s="4" t="s">
        <v>136</v>
      </c>
      <c r="AM153" s="4" t="s">
        <v>462</v>
      </c>
      <c r="AO153" s="8" t="s">
        <v>447</v>
      </c>
      <c r="AP153" s="12">
        <v>0.06</v>
      </c>
      <c r="AQ153" s="235" t="s">
        <v>168</v>
      </c>
      <c r="AR153" s="149" t="s">
        <v>463</v>
      </c>
      <c r="AS153" s="172" t="str">
        <f t="shared" si="58"/>
        <v>埼玉県川越市</v>
      </c>
      <c r="AT153" s="147">
        <v>10.42</v>
      </c>
      <c r="AU153" s="149">
        <v>10.33</v>
      </c>
      <c r="AV153" s="172">
        <v>10.27</v>
      </c>
    </row>
    <row r="154" spans="10:48">
      <c r="J154" s="2"/>
      <c r="K154" s="2"/>
      <c r="L154" s="2"/>
      <c r="M154" s="2"/>
      <c r="N154" s="2"/>
      <c r="AJ154" s="2"/>
      <c r="AL154" s="4" t="s">
        <v>136</v>
      </c>
      <c r="AM154" s="4" t="s">
        <v>464</v>
      </c>
      <c r="AO154" s="8" t="s">
        <v>447</v>
      </c>
      <c r="AP154" s="12">
        <v>0.06</v>
      </c>
      <c r="AQ154" s="235" t="s">
        <v>168</v>
      </c>
      <c r="AR154" s="149" t="s">
        <v>465</v>
      </c>
      <c r="AS154" s="172" t="str">
        <f t="shared" si="58"/>
        <v>埼玉県行田市</v>
      </c>
      <c r="AT154" s="147">
        <v>10.42</v>
      </c>
      <c r="AU154" s="149">
        <v>10.33</v>
      </c>
      <c r="AV154" s="172">
        <v>10.27</v>
      </c>
    </row>
    <row r="155" spans="10:48">
      <c r="J155" s="2"/>
      <c r="K155" s="2"/>
      <c r="L155" s="2"/>
      <c r="M155" s="2"/>
      <c r="N155" s="2"/>
      <c r="AJ155" s="2"/>
      <c r="AL155" s="4" t="s">
        <v>136</v>
      </c>
      <c r="AM155" s="4" t="s">
        <v>466</v>
      </c>
      <c r="AO155" s="8" t="s">
        <v>447</v>
      </c>
      <c r="AP155" s="12">
        <v>0.06</v>
      </c>
      <c r="AQ155" s="235" t="s">
        <v>168</v>
      </c>
      <c r="AR155" s="149" t="s">
        <v>467</v>
      </c>
      <c r="AS155" s="172" t="str">
        <f t="shared" si="58"/>
        <v>埼玉県所沢市</v>
      </c>
      <c r="AT155" s="147">
        <v>10.42</v>
      </c>
      <c r="AU155" s="149">
        <v>10.33</v>
      </c>
      <c r="AV155" s="172">
        <v>10.27</v>
      </c>
    </row>
    <row r="156" spans="10:48">
      <c r="J156" s="2"/>
      <c r="K156" s="2"/>
      <c r="L156" s="2"/>
      <c r="M156" s="2"/>
      <c r="N156" s="2"/>
      <c r="AJ156" s="2"/>
      <c r="AL156" s="4" t="s">
        <v>136</v>
      </c>
      <c r="AM156" s="4" t="s">
        <v>468</v>
      </c>
      <c r="AO156" s="8" t="s">
        <v>447</v>
      </c>
      <c r="AP156" s="12">
        <v>0.06</v>
      </c>
      <c r="AQ156" s="235" t="s">
        <v>168</v>
      </c>
      <c r="AR156" s="149" t="s">
        <v>2350</v>
      </c>
      <c r="AS156" s="172" t="str">
        <f t="shared" si="58"/>
        <v>埼玉県飯能市</v>
      </c>
      <c r="AT156" s="147">
        <v>10.42</v>
      </c>
      <c r="AU156" s="149">
        <v>10.33</v>
      </c>
      <c r="AV156" s="172">
        <v>10.27</v>
      </c>
    </row>
    <row r="157" spans="10:48">
      <c r="J157" s="2"/>
      <c r="K157" s="2"/>
      <c r="L157" s="2"/>
      <c r="M157" s="2"/>
      <c r="N157" s="2"/>
      <c r="AJ157" s="2"/>
      <c r="AL157" s="4" t="s">
        <v>136</v>
      </c>
      <c r="AM157" s="4" t="s">
        <v>469</v>
      </c>
      <c r="AO157" s="8" t="s">
        <v>447</v>
      </c>
      <c r="AP157" s="12">
        <v>0.06</v>
      </c>
      <c r="AQ157" s="235" t="s">
        <v>168</v>
      </c>
      <c r="AR157" s="149" t="s">
        <v>470</v>
      </c>
      <c r="AS157" s="172" t="str">
        <f t="shared" si="58"/>
        <v>埼玉県加須市</v>
      </c>
      <c r="AT157" s="147">
        <v>10.42</v>
      </c>
      <c r="AU157" s="149">
        <v>10.33</v>
      </c>
      <c r="AV157" s="172">
        <v>10.27</v>
      </c>
    </row>
    <row r="158" spans="10:48">
      <c r="J158" s="2"/>
      <c r="K158" s="2"/>
      <c r="L158" s="2"/>
      <c r="M158" s="2"/>
      <c r="N158" s="2"/>
      <c r="AJ158" s="2"/>
      <c r="AL158" s="4" t="s">
        <v>136</v>
      </c>
      <c r="AM158" s="4" t="s">
        <v>471</v>
      </c>
      <c r="AO158" s="8" t="s">
        <v>447</v>
      </c>
      <c r="AP158" s="12">
        <v>0.06</v>
      </c>
      <c r="AQ158" s="235" t="s">
        <v>168</v>
      </c>
      <c r="AR158" s="149" t="s">
        <v>472</v>
      </c>
      <c r="AS158" s="172" t="str">
        <f t="shared" si="58"/>
        <v>埼玉県東松山市</v>
      </c>
      <c r="AT158" s="147">
        <v>10.42</v>
      </c>
      <c r="AU158" s="149">
        <v>10.33</v>
      </c>
      <c r="AV158" s="172">
        <v>10.27</v>
      </c>
    </row>
    <row r="159" spans="10:48">
      <c r="J159" s="2"/>
      <c r="K159" s="2"/>
      <c r="L159" s="2"/>
      <c r="M159" s="2"/>
      <c r="N159" s="2"/>
      <c r="AJ159" s="2"/>
      <c r="AL159" s="4" t="s">
        <v>136</v>
      </c>
      <c r="AM159" s="4" t="s">
        <v>473</v>
      </c>
      <c r="AO159" s="8" t="s">
        <v>447</v>
      </c>
      <c r="AP159" s="12">
        <v>0.06</v>
      </c>
      <c r="AQ159" s="235" t="s">
        <v>168</v>
      </c>
      <c r="AR159" s="149" t="s">
        <v>474</v>
      </c>
      <c r="AS159" s="172" t="str">
        <f t="shared" si="58"/>
        <v>埼玉県春日部市</v>
      </c>
      <c r="AT159" s="147">
        <v>10.42</v>
      </c>
      <c r="AU159" s="149">
        <v>10.33</v>
      </c>
      <c r="AV159" s="172">
        <v>10.27</v>
      </c>
    </row>
    <row r="160" spans="10:48">
      <c r="J160" s="2"/>
      <c r="K160" s="2"/>
      <c r="L160" s="2"/>
      <c r="M160" s="2"/>
      <c r="N160" s="2"/>
      <c r="AJ160" s="2"/>
      <c r="AL160" s="4" t="s">
        <v>136</v>
      </c>
      <c r="AM160" s="4" t="s">
        <v>475</v>
      </c>
      <c r="AO160" s="8" t="s">
        <v>447</v>
      </c>
      <c r="AP160" s="12">
        <v>0.06</v>
      </c>
      <c r="AQ160" s="235" t="s">
        <v>168</v>
      </c>
      <c r="AR160" s="149" t="s">
        <v>476</v>
      </c>
      <c r="AS160" s="172" t="str">
        <f t="shared" si="58"/>
        <v>埼玉県狭山市</v>
      </c>
      <c r="AT160" s="147">
        <v>10.42</v>
      </c>
      <c r="AU160" s="149">
        <v>10.33</v>
      </c>
      <c r="AV160" s="172">
        <v>10.27</v>
      </c>
    </row>
    <row r="161" spans="10:48">
      <c r="J161" s="2"/>
      <c r="K161" s="2"/>
      <c r="L161" s="2"/>
      <c r="M161" s="2"/>
      <c r="N161" s="2"/>
      <c r="AJ161" s="2"/>
      <c r="AL161" s="4" t="s">
        <v>136</v>
      </c>
      <c r="AM161" s="4" t="s">
        <v>477</v>
      </c>
      <c r="AO161" s="8" t="s">
        <v>447</v>
      </c>
      <c r="AP161" s="12">
        <v>0.06</v>
      </c>
      <c r="AQ161" s="235" t="s">
        <v>168</v>
      </c>
      <c r="AR161" s="149" t="s">
        <v>478</v>
      </c>
      <c r="AS161" s="172" t="str">
        <f t="shared" si="58"/>
        <v>埼玉県羽生市</v>
      </c>
      <c r="AT161" s="147">
        <v>10.42</v>
      </c>
      <c r="AU161" s="149">
        <v>10.33</v>
      </c>
      <c r="AV161" s="172">
        <v>10.27</v>
      </c>
    </row>
    <row r="162" spans="10:48">
      <c r="J162" s="2"/>
      <c r="K162" s="2"/>
      <c r="L162" s="2"/>
      <c r="M162" s="2"/>
      <c r="N162" s="2"/>
      <c r="AJ162" s="2"/>
      <c r="AL162" s="4" t="s">
        <v>136</v>
      </c>
      <c r="AM162" s="4" t="s">
        <v>479</v>
      </c>
      <c r="AO162" s="8" t="s">
        <v>447</v>
      </c>
      <c r="AP162" s="12">
        <v>0.06</v>
      </c>
      <c r="AQ162" s="235" t="s">
        <v>168</v>
      </c>
      <c r="AR162" s="149" t="s">
        <v>480</v>
      </c>
      <c r="AS162" s="172" t="str">
        <f t="shared" si="58"/>
        <v>埼玉県鴻巣市</v>
      </c>
      <c r="AT162" s="147">
        <v>10.42</v>
      </c>
      <c r="AU162" s="149">
        <v>10.33</v>
      </c>
      <c r="AV162" s="172">
        <v>10.27</v>
      </c>
    </row>
    <row r="163" spans="10:48">
      <c r="J163" s="2"/>
      <c r="K163" s="2"/>
      <c r="L163" s="2"/>
      <c r="M163" s="2"/>
      <c r="N163" s="2"/>
      <c r="AJ163" s="2"/>
      <c r="AL163" s="4" t="s">
        <v>136</v>
      </c>
      <c r="AM163" s="4" t="s">
        <v>481</v>
      </c>
      <c r="AO163" s="8" t="s">
        <v>447</v>
      </c>
      <c r="AP163" s="12">
        <v>0.06</v>
      </c>
      <c r="AQ163" s="235" t="s">
        <v>168</v>
      </c>
      <c r="AR163" s="149" t="s">
        <v>482</v>
      </c>
      <c r="AS163" s="172" t="str">
        <f t="shared" si="58"/>
        <v>埼玉県上尾市</v>
      </c>
      <c r="AT163" s="147">
        <v>10.42</v>
      </c>
      <c r="AU163" s="149">
        <v>10.33</v>
      </c>
      <c r="AV163" s="172">
        <v>10.27</v>
      </c>
    </row>
    <row r="164" spans="10:48">
      <c r="J164" s="2"/>
      <c r="K164" s="2"/>
      <c r="L164" s="2"/>
      <c r="M164" s="2"/>
      <c r="N164" s="2"/>
      <c r="AJ164" s="2"/>
      <c r="AL164" s="4" t="s">
        <v>136</v>
      </c>
      <c r="AM164" s="4" t="s">
        <v>483</v>
      </c>
      <c r="AO164" s="8" t="s">
        <v>447</v>
      </c>
      <c r="AP164" s="12">
        <v>0.06</v>
      </c>
      <c r="AQ164" s="235" t="s">
        <v>168</v>
      </c>
      <c r="AR164" s="149" t="s">
        <v>484</v>
      </c>
      <c r="AS164" s="172" t="str">
        <f t="shared" si="58"/>
        <v>埼玉県越谷市</v>
      </c>
      <c r="AT164" s="147">
        <v>10.42</v>
      </c>
      <c r="AU164" s="149">
        <v>10.33</v>
      </c>
      <c r="AV164" s="172">
        <v>10.27</v>
      </c>
    </row>
    <row r="165" spans="10:48">
      <c r="J165" s="2"/>
      <c r="K165" s="2"/>
      <c r="L165" s="2"/>
      <c r="M165" s="2"/>
      <c r="N165" s="2"/>
      <c r="AJ165" s="2"/>
      <c r="AL165" s="4" t="s">
        <v>136</v>
      </c>
      <c r="AM165" s="4" t="s">
        <v>485</v>
      </c>
      <c r="AO165" s="8" t="s">
        <v>447</v>
      </c>
      <c r="AP165" s="12">
        <v>0.06</v>
      </c>
      <c r="AQ165" s="235" t="s">
        <v>168</v>
      </c>
      <c r="AR165" s="149" t="s">
        <v>486</v>
      </c>
      <c r="AS165" s="172" t="str">
        <f t="shared" si="58"/>
        <v>埼玉県蕨市</v>
      </c>
      <c r="AT165" s="147">
        <v>10.42</v>
      </c>
      <c r="AU165" s="149">
        <v>10.33</v>
      </c>
      <c r="AV165" s="172">
        <v>10.27</v>
      </c>
    </row>
    <row r="166" spans="10:48">
      <c r="J166" s="2"/>
      <c r="K166" s="2"/>
      <c r="L166" s="2"/>
      <c r="M166" s="2"/>
      <c r="N166" s="2"/>
      <c r="AJ166" s="2"/>
      <c r="AL166" s="4" t="s">
        <v>136</v>
      </c>
      <c r="AM166" s="4" t="s">
        <v>487</v>
      </c>
      <c r="AO166" s="8" t="s">
        <v>447</v>
      </c>
      <c r="AP166" s="12">
        <v>0.06</v>
      </c>
      <c r="AQ166" s="235" t="s">
        <v>168</v>
      </c>
      <c r="AR166" s="149" t="s">
        <v>488</v>
      </c>
      <c r="AS166" s="172" t="str">
        <f t="shared" si="58"/>
        <v>埼玉県入間市</v>
      </c>
      <c r="AT166" s="147">
        <v>10.42</v>
      </c>
      <c r="AU166" s="149">
        <v>10.33</v>
      </c>
      <c r="AV166" s="172">
        <v>10.27</v>
      </c>
    </row>
    <row r="167" spans="10:48">
      <c r="J167" s="2"/>
      <c r="K167" s="2"/>
      <c r="L167" s="2"/>
      <c r="M167" s="2"/>
      <c r="N167" s="2"/>
      <c r="AJ167" s="2"/>
      <c r="AL167" s="4" t="s">
        <v>136</v>
      </c>
      <c r="AM167" s="4" t="s">
        <v>489</v>
      </c>
      <c r="AO167" s="8" t="s">
        <v>447</v>
      </c>
      <c r="AP167" s="12">
        <v>0.06</v>
      </c>
      <c r="AQ167" s="235" t="s">
        <v>168</v>
      </c>
      <c r="AR167" s="149" t="s">
        <v>490</v>
      </c>
      <c r="AS167" s="172" t="str">
        <f t="shared" si="58"/>
        <v>埼玉県桶川市</v>
      </c>
      <c r="AT167" s="147">
        <v>10.42</v>
      </c>
      <c r="AU167" s="149">
        <v>10.33</v>
      </c>
      <c r="AV167" s="172">
        <v>10.27</v>
      </c>
    </row>
    <row r="168" spans="10:48">
      <c r="J168" s="2"/>
      <c r="K168" s="2"/>
      <c r="L168" s="2"/>
      <c r="M168" s="2"/>
      <c r="N168" s="2"/>
      <c r="AJ168" s="2"/>
      <c r="AL168" s="4" t="s">
        <v>136</v>
      </c>
      <c r="AM168" s="4" t="s">
        <v>491</v>
      </c>
      <c r="AO168" s="8" t="s">
        <v>447</v>
      </c>
      <c r="AP168" s="12">
        <v>0.06</v>
      </c>
      <c r="AQ168" s="235" t="s">
        <v>168</v>
      </c>
      <c r="AR168" s="149" t="s">
        <v>492</v>
      </c>
      <c r="AS168" s="172" t="str">
        <f t="shared" si="58"/>
        <v>埼玉県久喜市</v>
      </c>
      <c r="AT168" s="147">
        <v>10.42</v>
      </c>
      <c r="AU168" s="149">
        <v>10.33</v>
      </c>
      <c r="AV168" s="172">
        <v>10.27</v>
      </c>
    </row>
    <row r="169" spans="10:48">
      <c r="J169" s="2"/>
      <c r="K169" s="2"/>
      <c r="L169" s="2"/>
      <c r="M169" s="2"/>
      <c r="N169" s="2"/>
      <c r="AJ169" s="2"/>
      <c r="AL169" s="4" t="s">
        <v>136</v>
      </c>
      <c r="AM169" s="4" t="s">
        <v>493</v>
      </c>
      <c r="AO169" s="8" t="s">
        <v>447</v>
      </c>
      <c r="AP169" s="12">
        <v>0.06</v>
      </c>
      <c r="AQ169" s="235" t="s">
        <v>168</v>
      </c>
      <c r="AR169" s="149" t="s">
        <v>494</v>
      </c>
      <c r="AS169" s="172" t="str">
        <f t="shared" si="58"/>
        <v>埼玉県北本市</v>
      </c>
      <c r="AT169" s="147">
        <v>10.42</v>
      </c>
      <c r="AU169" s="149">
        <v>10.33</v>
      </c>
      <c r="AV169" s="172">
        <v>10.27</v>
      </c>
    </row>
    <row r="170" spans="10:48">
      <c r="J170" s="2"/>
      <c r="K170" s="2"/>
      <c r="L170" s="2"/>
      <c r="M170" s="2"/>
      <c r="N170" s="2"/>
      <c r="AJ170" s="2"/>
      <c r="AL170" s="4" t="s">
        <v>136</v>
      </c>
      <c r="AM170" s="4" t="s">
        <v>495</v>
      </c>
      <c r="AO170" s="8" t="s">
        <v>447</v>
      </c>
      <c r="AP170" s="12">
        <v>0.06</v>
      </c>
      <c r="AQ170" s="235" t="s">
        <v>168</v>
      </c>
      <c r="AR170" s="149" t="s">
        <v>496</v>
      </c>
      <c r="AS170" s="172" t="str">
        <f t="shared" si="58"/>
        <v>埼玉県富士見市</v>
      </c>
      <c r="AT170" s="147">
        <v>10.42</v>
      </c>
      <c r="AU170" s="149">
        <v>10.33</v>
      </c>
      <c r="AV170" s="172">
        <v>10.27</v>
      </c>
    </row>
    <row r="171" spans="10:48">
      <c r="J171" s="2"/>
      <c r="K171" s="2"/>
      <c r="L171" s="2"/>
      <c r="M171" s="2"/>
      <c r="N171" s="2"/>
      <c r="AJ171" s="2"/>
      <c r="AL171" s="4" t="s">
        <v>136</v>
      </c>
      <c r="AM171" s="4" t="s">
        <v>497</v>
      </c>
      <c r="AO171" s="8" t="s">
        <v>447</v>
      </c>
      <c r="AP171" s="12">
        <v>0.06</v>
      </c>
      <c r="AQ171" s="235" t="s">
        <v>168</v>
      </c>
      <c r="AR171" s="149" t="s">
        <v>498</v>
      </c>
      <c r="AS171" s="172" t="str">
        <f t="shared" si="58"/>
        <v>埼玉県三郷市</v>
      </c>
      <c r="AT171" s="147">
        <v>10.42</v>
      </c>
      <c r="AU171" s="149">
        <v>10.33</v>
      </c>
      <c r="AV171" s="172">
        <v>10.27</v>
      </c>
    </row>
    <row r="172" spans="10:48">
      <c r="J172" s="2"/>
      <c r="K172" s="2"/>
      <c r="L172" s="2"/>
      <c r="M172" s="2"/>
      <c r="N172" s="2"/>
      <c r="AJ172" s="2"/>
      <c r="AL172" s="4" t="s">
        <v>136</v>
      </c>
      <c r="AM172" s="4" t="s">
        <v>499</v>
      </c>
      <c r="AO172" s="8" t="s">
        <v>447</v>
      </c>
      <c r="AP172" s="12">
        <v>0.06</v>
      </c>
      <c r="AQ172" s="235" t="s">
        <v>168</v>
      </c>
      <c r="AR172" s="149" t="s">
        <v>500</v>
      </c>
      <c r="AS172" s="172" t="str">
        <f t="shared" si="58"/>
        <v>埼玉県蓮田市</v>
      </c>
      <c r="AT172" s="147">
        <v>10.42</v>
      </c>
      <c r="AU172" s="149">
        <v>10.33</v>
      </c>
      <c r="AV172" s="172">
        <v>10.27</v>
      </c>
    </row>
    <row r="173" spans="10:48">
      <c r="J173" s="2"/>
      <c r="K173" s="2"/>
      <c r="L173" s="2"/>
      <c r="M173" s="2"/>
      <c r="N173" s="2"/>
      <c r="AJ173" s="2"/>
      <c r="AL173" s="4" t="s">
        <v>136</v>
      </c>
      <c r="AM173" s="4" t="s">
        <v>501</v>
      </c>
      <c r="AO173" s="8" t="s">
        <v>447</v>
      </c>
      <c r="AP173" s="12">
        <v>0.06</v>
      </c>
      <c r="AQ173" s="235" t="s">
        <v>168</v>
      </c>
      <c r="AR173" s="149" t="s">
        <v>502</v>
      </c>
      <c r="AS173" s="172" t="str">
        <f t="shared" si="58"/>
        <v>埼玉県坂戸市</v>
      </c>
      <c r="AT173" s="147">
        <v>10.42</v>
      </c>
      <c r="AU173" s="149">
        <v>10.33</v>
      </c>
      <c r="AV173" s="172">
        <v>10.27</v>
      </c>
    </row>
    <row r="174" spans="10:48">
      <c r="J174" s="2"/>
      <c r="K174" s="2"/>
      <c r="L174" s="2"/>
      <c r="M174" s="2"/>
      <c r="N174" s="2"/>
      <c r="AJ174" s="2"/>
      <c r="AL174" s="4" t="s">
        <v>136</v>
      </c>
      <c r="AM174" s="4" t="s">
        <v>503</v>
      </c>
      <c r="AO174" s="8" t="s">
        <v>447</v>
      </c>
      <c r="AP174" s="12">
        <v>0.06</v>
      </c>
      <c r="AQ174" s="235" t="s">
        <v>168</v>
      </c>
      <c r="AR174" s="149" t="s">
        <v>504</v>
      </c>
      <c r="AS174" s="172" t="str">
        <f t="shared" si="58"/>
        <v>埼玉県幸手市</v>
      </c>
      <c r="AT174" s="147">
        <v>10.42</v>
      </c>
      <c r="AU174" s="149">
        <v>10.33</v>
      </c>
      <c r="AV174" s="172">
        <v>10.27</v>
      </c>
    </row>
    <row r="175" spans="10:48">
      <c r="J175" s="2"/>
      <c r="K175" s="2"/>
      <c r="L175" s="2"/>
      <c r="M175" s="2"/>
      <c r="N175" s="2"/>
      <c r="AJ175" s="2"/>
      <c r="AL175" s="4" t="s">
        <v>136</v>
      </c>
      <c r="AM175" s="4" t="s">
        <v>505</v>
      </c>
      <c r="AO175" s="8" t="s">
        <v>447</v>
      </c>
      <c r="AP175" s="12">
        <v>0.06</v>
      </c>
      <c r="AQ175" s="235" t="s">
        <v>168</v>
      </c>
      <c r="AR175" s="149" t="s">
        <v>506</v>
      </c>
      <c r="AS175" s="172" t="str">
        <f t="shared" si="58"/>
        <v>埼玉県鶴ヶ島市</v>
      </c>
      <c r="AT175" s="147">
        <v>10.42</v>
      </c>
      <c r="AU175" s="149">
        <v>10.33</v>
      </c>
      <c r="AV175" s="172">
        <v>10.27</v>
      </c>
    </row>
    <row r="176" spans="10:48">
      <c r="J176" s="2"/>
      <c r="K176" s="2"/>
      <c r="L176" s="2"/>
      <c r="M176" s="2"/>
      <c r="N176" s="2"/>
      <c r="AJ176" s="2"/>
      <c r="AL176" s="4" t="s">
        <v>136</v>
      </c>
      <c r="AM176" s="4" t="s">
        <v>507</v>
      </c>
      <c r="AO176" s="8" t="s">
        <v>447</v>
      </c>
      <c r="AP176" s="12">
        <v>0.06</v>
      </c>
      <c r="AQ176" s="235" t="s">
        <v>168</v>
      </c>
      <c r="AR176" s="149" t="s">
        <v>508</v>
      </c>
      <c r="AS176" s="172" t="str">
        <f t="shared" si="58"/>
        <v>埼玉県吉川市</v>
      </c>
      <c r="AT176" s="147">
        <v>10.42</v>
      </c>
      <c r="AU176" s="149">
        <v>10.33</v>
      </c>
      <c r="AV176" s="172">
        <v>10.27</v>
      </c>
    </row>
    <row r="177" spans="10:48">
      <c r="J177" s="2"/>
      <c r="K177" s="2"/>
      <c r="L177" s="2"/>
      <c r="M177" s="2"/>
      <c r="N177" s="2"/>
      <c r="AJ177" s="2"/>
      <c r="AL177" s="4" t="s">
        <v>136</v>
      </c>
      <c r="AM177" s="4" t="s">
        <v>509</v>
      </c>
      <c r="AO177" s="8" t="s">
        <v>447</v>
      </c>
      <c r="AP177" s="12">
        <v>0.06</v>
      </c>
      <c r="AQ177" s="235" t="s">
        <v>168</v>
      </c>
      <c r="AR177" s="149" t="s">
        <v>2351</v>
      </c>
      <c r="AS177" s="172" t="str">
        <f t="shared" si="58"/>
        <v>埼玉県白岡市</v>
      </c>
      <c r="AT177" s="147">
        <v>10.42</v>
      </c>
      <c r="AU177" s="149">
        <v>10.33</v>
      </c>
      <c r="AV177" s="172">
        <v>10.27</v>
      </c>
    </row>
    <row r="178" spans="10:48">
      <c r="J178" s="2"/>
      <c r="K178" s="2"/>
      <c r="L178" s="2"/>
      <c r="M178" s="2"/>
      <c r="N178" s="2"/>
      <c r="AJ178" s="2"/>
      <c r="AL178" s="4" t="s">
        <v>136</v>
      </c>
      <c r="AM178" s="4" t="s">
        <v>510</v>
      </c>
      <c r="AO178" s="8" t="s">
        <v>447</v>
      </c>
      <c r="AP178" s="12">
        <v>0.06</v>
      </c>
      <c r="AQ178" s="235" t="s">
        <v>168</v>
      </c>
      <c r="AR178" s="149" t="s">
        <v>511</v>
      </c>
      <c r="AS178" s="172" t="str">
        <f t="shared" si="58"/>
        <v>埼玉県伊奈町</v>
      </c>
      <c r="AT178" s="147">
        <v>10.42</v>
      </c>
      <c r="AU178" s="149">
        <v>10.33</v>
      </c>
      <c r="AV178" s="172">
        <v>10.27</v>
      </c>
    </row>
    <row r="179" spans="10:48">
      <c r="J179" s="2"/>
      <c r="K179" s="2"/>
      <c r="L179" s="2"/>
      <c r="M179" s="2"/>
      <c r="N179" s="2"/>
      <c r="AJ179" s="2"/>
      <c r="AL179" s="4" t="s">
        <v>136</v>
      </c>
      <c r="AM179" s="4" t="s">
        <v>512</v>
      </c>
      <c r="AO179" s="8" t="s">
        <v>447</v>
      </c>
      <c r="AP179" s="12">
        <v>0.06</v>
      </c>
      <c r="AQ179" s="235" t="s">
        <v>168</v>
      </c>
      <c r="AR179" s="149" t="s">
        <v>513</v>
      </c>
      <c r="AS179" s="172" t="str">
        <f t="shared" si="58"/>
        <v>埼玉県三芳町</v>
      </c>
      <c r="AT179" s="147">
        <v>10.42</v>
      </c>
      <c r="AU179" s="149">
        <v>10.33</v>
      </c>
      <c r="AV179" s="172">
        <v>10.27</v>
      </c>
    </row>
    <row r="180" spans="10:48">
      <c r="J180" s="2"/>
      <c r="K180" s="2"/>
      <c r="L180" s="2"/>
      <c r="M180" s="2"/>
      <c r="N180" s="2"/>
      <c r="AJ180" s="2"/>
      <c r="AL180" s="4" t="s">
        <v>136</v>
      </c>
      <c r="AM180" s="4" t="s">
        <v>514</v>
      </c>
      <c r="AO180" s="8" t="s">
        <v>447</v>
      </c>
      <c r="AP180" s="12">
        <v>0.06</v>
      </c>
      <c r="AQ180" s="235" t="s">
        <v>168</v>
      </c>
      <c r="AR180" s="149" t="s">
        <v>515</v>
      </c>
      <c r="AS180" s="172" t="str">
        <f t="shared" si="58"/>
        <v>埼玉県宮代町</v>
      </c>
      <c r="AT180" s="147">
        <v>10.42</v>
      </c>
      <c r="AU180" s="149">
        <v>10.33</v>
      </c>
      <c r="AV180" s="172">
        <v>10.27</v>
      </c>
    </row>
    <row r="181" spans="10:48">
      <c r="J181" s="2"/>
      <c r="K181" s="2"/>
      <c r="L181" s="2"/>
      <c r="M181" s="2"/>
      <c r="N181" s="2"/>
      <c r="AJ181" s="2"/>
      <c r="AL181" s="4" t="s">
        <v>136</v>
      </c>
      <c r="AM181" s="4" t="s">
        <v>516</v>
      </c>
      <c r="AO181" s="8" t="s">
        <v>447</v>
      </c>
      <c r="AP181" s="12">
        <v>0.06</v>
      </c>
      <c r="AQ181" s="235" t="s">
        <v>168</v>
      </c>
      <c r="AR181" s="149" t="s">
        <v>517</v>
      </c>
      <c r="AS181" s="172" t="str">
        <f t="shared" si="58"/>
        <v>埼玉県杉戸町</v>
      </c>
      <c r="AT181" s="147">
        <v>10.42</v>
      </c>
      <c r="AU181" s="149">
        <v>10.33</v>
      </c>
      <c r="AV181" s="172">
        <v>10.27</v>
      </c>
    </row>
    <row r="182" spans="10:48">
      <c r="J182" s="2"/>
      <c r="K182" s="2"/>
      <c r="L182" s="2"/>
      <c r="M182" s="2"/>
      <c r="N182" s="2"/>
      <c r="AJ182" s="2"/>
      <c r="AL182" s="4" t="s">
        <v>136</v>
      </c>
      <c r="AM182" s="4" t="s">
        <v>1943</v>
      </c>
      <c r="AO182" s="8" t="s">
        <v>447</v>
      </c>
      <c r="AP182" s="12">
        <v>0.06</v>
      </c>
      <c r="AQ182" s="235" t="s">
        <v>168</v>
      </c>
      <c r="AR182" s="149" t="s">
        <v>518</v>
      </c>
      <c r="AS182" s="172" t="str">
        <f t="shared" si="58"/>
        <v>埼玉県松伏町</v>
      </c>
      <c r="AT182" s="147">
        <v>10.42</v>
      </c>
      <c r="AU182" s="149">
        <v>10.33</v>
      </c>
      <c r="AV182" s="172">
        <v>10.27</v>
      </c>
    </row>
    <row r="183" spans="10:48">
      <c r="J183" s="2"/>
      <c r="K183" s="2"/>
      <c r="L183" s="2"/>
      <c r="M183" s="2"/>
      <c r="N183" s="2"/>
      <c r="AJ183" s="2"/>
      <c r="AL183" s="4" t="s">
        <v>136</v>
      </c>
      <c r="AM183" s="4" t="s">
        <v>1944</v>
      </c>
      <c r="AO183" s="8" t="s">
        <v>447</v>
      </c>
      <c r="AP183" s="12">
        <v>0.06</v>
      </c>
      <c r="AQ183" s="235" t="s">
        <v>170</v>
      </c>
      <c r="AR183" s="149" t="s">
        <v>519</v>
      </c>
      <c r="AS183" s="172" t="str">
        <f t="shared" si="58"/>
        <v>千葉県木更津市</v>
      </c>
      <c r="AT183" s="147">
        <v>10.42</v>
      </c>
      <c r="AU183" s="149">
        <v>10.33</v>
      </c>
      <c r="AV183" s="172">
        <v>10.27</v>
      </c>
    </row>
    <row r="184" spans="10:48">
      <c r="J184" s="2"/>
      <c r="K184" s="2"/>
      <c r="L184" s="2"/>
      <c r="M184" s="2"/>
      <c r="N184" s="2"/>
      <c r="AJ184" s="2"/>
      <c r="AL184" s="4" t="s">
        <v>136</v>
      </c>
      <c r="AM184" s="4" t="s">
        <v>520</v>
      </c>
      <c r="AO184" s="8" t="s">
        <v>447</v>
      </c>
      <c r="AP184" s="12">
        <v>0.06</v>
      </c>
      <c r="AQ184" s="235" t="s">
        <v>170</v>
      </c>
      <c r="AR184" s="149" t="s">
        <v>521</v>
      </c>
      <c r="AS184" s="172" t="str">
        <f t="shared" si="58"/>
        <v>千葉県野田市</v>
      </c>
      <c r="AT184" s="147">
        <v>10.42</v>
      </c>
      <c r="AU184" s="149">
        <v>10.33</v>
      </c>
      <c r="AV184" s="172">
        <v>10.27</v>
      </c>
    </row>
    <row r="185" spans="10:48">
      <c r="J185" s="2"/>
      <c r="K185" s="2"/>
      <c r="L185" s="2"/>
      <c r="M185" s="2"/>
      <c r="N185" s="2"/>
      <c r="AJ185" s="2"/>
      <c r="AL185" s="4" t="s">
        <v>136</v>
      </c>
      <c r="AM185" s="4" t="s">
        <v>522</v>
      </c>
      <c r="AO185" s="8" t="s">
        <v>447</v>
      </c>
      <c r="AP185" s="12">
        <v>0.06</v>
      </c>
      <c r="AQ185" s="235" t="s">
        <v>170</v>
      </c>
      <c r="AR185" s="149" t="s">
        <v>523</v>
      </c>
      <c r="AS185" s="172" t="str">
        <f t="shared" si="58"/>
        <v>千葉県茂原市</v>
      </c>
      <c r="AT185" s="147">
        <v>10.42</v>
      </c>
      <c r="AU185" s="149">
        <v>10.33</v>
      </c>
      <c r="AV185" s="172">
        <v>10.27</v>
      </c>
    </row>
    <row r="186" spans="10:48">
      <c r="J186" s="2"/>
      <c r="K186" s="2"/>
      <c r="L186" s="2"/>
      <c r="M186" s="2"/>
      <c r="N186" s="2"/>
      <c r="AJ186" s="2"/>
      <c r="AL186" s="4" t="s">
        <v>136</v>
      </c>
      <c r="AM186" s="4" t="s">
        <v>524</v>
      </c>
      <c r="AO186" s="8" t="s">
        <v>447</v>
      </c>
      <c r="AP186" s="12">
        <v>0.06</v>
      </c>
      <c r="AQ186" s="235" t="s">
        <v>170</v>
      </c>
      <c r="AR186" s="149" t="s">
        <v>525</v>
      </c>
      <c r="AS186" s="172" t="str">
        <f t="shared" si="58"/>
        <v>千葉県柏市</v>
      </c>
      <c r="AT186" s="147">
        <v>10.42</v>
      </c>
      <c r="AU186" s="149">
        <v>10.33</v>
      </c>
      <c r="AV186" s="172">
        <v>10.27</v>
      </c>
    </row>
    <row r="187" spans="10:48">
      <c r="J187" s="2"/>
      <c r="K187" s="2"/>
      <c r="L187" s="2"/>
      <c r="M187" s="2"/>
      <c r="N187" s="2"/>
      <c r="AJ187" s="2"/>
      <c r="AL187" s="4" t="s">
        <v>136</v>
      </c>
      <c r="AM187" s="4" t="s">
        <v>526</v>
      </c>
      <c r="AO187" s="8" t="s">
        <v>447</v>
      </c>
      <c r="AP187" s="12">
        <v>0.06</v>
      </c>
      <c r="AQ187" s="235" t="s">
        <v>170</v>
      </c>
      <c r="AR187" s="149" t="s">
        <v>527</v>
      </c>
      <c r="AS187" s="172" t="str">
        <f t="shared" si="58"/>
        <v>千葉県流山市</v>
      </c>
      <c r="AT187" s="147">
        <v>10.42</v>
      </c>
      <c r="AU187" s="149">
        <v>10.33</v>
      </c>
      <c r="AV187" s="172">
        <v>10.27</v>
      </c>
    </row>
    <row r="188" spans="10:48">
      <c r="J188" s="2"/>
      <c r="K188" s="2"/>
      <c r="L188" s="2"/>
      <c r="M188" s="2"/>
      <c r="N188" s="2"/>
      <c r="AJ188" s="2"/>
      <c r="AL188" s="4" t="s">
        <v>143</v>
      </c>
      <c r="AM188" s="4" t="s">
        <v>528</v>
      </c>
      <c r="AO188" s="8" t="s">
        <v>447</v>
      </c>
      <c r="AP188" s="12">
        <v>0.06</v>
      </c>
      <c r="AQ188" s="235" t="s">
        <v>170</v>
      </c>
      <c r="AR188" s="149" t="s">
        <v>529</v>
      </c>
      <c r="AS188" s="172" t="str">
        <f t="shared" si="58"/>
        <v>千葉県我孫子市</v>
      </c>
      <c r="AT188" s="147">
        <v>10.42</v>
      </c>
      <c r="AU188" s="149">
        <v>10.33</v>
      </c>
      <c r="AV188" s="172">
        <v>10.27</v>
      </c>
    </row>
    <row r="189" spans="10:48">
      <c r="J189" s="2"/>
      <c r="K189" s="2"/>
      <c r="L189" s="2"/>
      <c r="M189" s="2"/>
      <c r="N189" s="2"/>
      <c r="AJ189" s="2"/>
      <c r="AL189" s="4" t="s">
        <v>143</v>
      </c>
      <c r="AM189" s="4" t="s">
        <v>530</v>
      </c>
      <c r="AO189" s="8" t="s">
        <v>447</v>
      </c>
      <c r="AP189" s="12">
        <v>0.06</v>
      </c>
      <c r="AQ189" s="235" t="s">
        <v>170</v>
      </c>
      <c r="AR189" s="149" t="s">
        <v>531</v>
      </c>
      <c r="AS189" s="172" t="str">
        <f t="shared" si="58"/>
        <v>千葉県鎌ケ谷市</v>
      </c>
      <c r="AT189" s="147">
        <v>10.42</v>
      </c>
      <c r="AU189" s="149">
        <v>10.33</v>
      </c>
      <c r="AV189" s="172">
        <v>10.27</v>
      </c>
    </row>
    <row r="190" spans="10:48">
      <c r="J190" s="2"/>
      <c r="K190" s="2"/>
      <c r="L190" s="2"/>
      <c r="M190" s="2"/>
      <c r="N190" s="2"/>
      <c r="AJ190" s="2"/>
      <c r="AL190" s="4" t="s">
        <v>143</v>
      </c>
      <c r="AM190" s="4" t="s">
        <v>532</v>
      </c>
      <c r="AO190" s="8" t="s">
        <v>447</v>
      </c>
      <c r="AP190" s="12">
        <v>0.06</v>
      </c>
      <c r="AQ190" s="235" t="s">
        <v>170</v>
      </c>
      <c r="AR190" s="149" t="s">
        <v>533</v>
      </c>
      <c r="AS190" s="172" t="str">
        <f t="shared" si="58"/>
        <v>千葉県白井市</v>
      </c>
      <c r="AT190" s="147">
        <v>10.42</v>
      </c>
      <c r="AU190" s="149">
        <v>10.33</v>
      </c>
      <c r="AV190" s="172">
        <v>10.27</v>
      </c>
    </row>
    <row r="191" spans="10:48">
      <c r="J191" s="2"/>
      <c r="K191" s="2"/>
      <c r="L191" s="2"/>
      <c r="M191" s="2"/>
      <c r="N191" s="2"/>
      <c r="AJ191" s="2"/>
      <c r="AL191" s="4" t="s">
        <v>143</v>
      </c>
      <c r="AM191" s="4" t="s">
        <v>534</v>
      </c>
      <c r="AO191" s="8" t="s">
        <v>447</v>
      </c>
      <c r="AP191" s="12">
        <v>0.06</v>
      </c>
      <c r="AQ191" s="235" t="s">
        <v>170</v>
      </c>
      <c r="AR191" s="149" t="s">
        <v>535</v>
      </c>
      <c r="AS191" s="172" t="str">
        <f t="shared" si="58"/>
        <v>千葉県酒々井町</v>
      </c>
      <c r="AT191" s="147">
        <v>10.42</v>
      </c>
      <c r="AU191" s="149">
        <v>10.33</v>
      </c>
      <c r="AV191" s="172">
        <v>10.27</v>
      </c>
    </row>
    <row r="192" spans="10:48">
      <c r="J192" s="2"/>
      <c r="K192" s="2"/>
      <c r="L192" s="2"/>
      <c r="M192" s="2"/>
      <c r="N192" s="2"/>
      <c r="AJ192" s="2"/>
      <c r="AL192" s="4" t="s">
        <v>143</v>
      </c>
      <c r="AM192" s="4" t="s">
        <v>536</v>
      </c>
      <c r="AO192" s="8" t="s">
        <v>447</v>
      </c>
      <c r="AP192" s="12">
        <v>0.06</v>
      </c>
      <c r="AQ192" s="235" t="s">
        <v>172</v>
      </c>
      <c r="AR192" s="149" t="s">
        <v>537</v>
      </c>
      <c r="AS192" s="172" t="str">
        <f t="shared" si="58"/>
        <v>東京都武蔵村山市</v>
      </c>
      <c r="AT192" s="147">
        <v>10.42</v>
      </c>
      <c r="AU192" s="149">
        <v>10.33</v>
      </c>
      <c r="AV192" s="172">
        <v>10.27</v>
      </c>
    </row>
    <row r="193" spans="10:48">
      <c r="J193" s="2"/>
      <c r="K193" s="2"/>
      <c r="L193" s="2"/>
      <c r="M193" s="2"/>
      <c r="N193" s="2"/>
      <c r="AJ193" s="2"/>
      <c r="AL193" s="4" t="s">
        <v>143</v>
      </c>
      <c r="AM193" s="4" t="s">
        <v>538</v>
      </c>
      <c r="AO193" s="8" t="s">
        <v>447</v>
      </c>
      <c r="AP193" s="12">
        <v>0.06</v>
      </c>
      <c r="AQ193" s="235" t="s">
        <v>172</v>
      </c>
      <c r="AR193" s="149" t="s">
        <v>539</v>
      </c>
      <c r="AS193" s="172" t="str">
        <f t="shared" si="58"/>
        <v>東京都羽村市</v>
      </c>
      <c r="AT193" s="147">
        <v>10.42</v>
      </c>
      <c r="AU193" s="149">
        <v>10.33</v>
      </c>
      <c r="AV193" s="172">
        <v>10.27</v>
      </c>
    </row>
    <row r="194" spans="10:48">
      <c r="J194" s="2"/>
      <c r="K194" s="2"/>
      <c r="L194" s="2"/>
      <c r="M194" s="2"/>
      <c r="N194" s="2"/>
      <c r="AJ194" s="2"/>
      <c r="AL194" s="4" t="s">
        <v>143</v>
      </c>
      <c r="AM194" s="4" t="s">
        <v>540</v>
      </c>
      <c r="AO194" s="8" t="s">
        <v>447</v>
      </c>
      <c r="AP194" s="12">
        <v>0.06</v>
      </c>
      <c r="AQ194" s="235" t="s">
        <v>172</v>
      </c>
      <c r="AR194" s="149" t="s">
        <v>2352</v>
      </c>
      <c r="AS194" s="172" t="str">
        <f t="shared" si="58"/>
        <v>東京都瑞穂町</v>
      </c>
      <c r="AT194" s="147">
        <v>10.42</v>
      </c>
      <c r="AU194" s="149">
        <v>10.33</v>
      </c>
      <c r="AV194" s="172">
        <v>10.27</v>
      </c>
    </row>
    <row r="195" spans="10:48">
      <c r="J195" s="2"/>
      <c r="K195" s="2"/>
      <c r="L195" s="2"/>
      <c r="M195" s="2"/>
      <c r="N195" s="2"/>
      <c r="AJ195" s="2"/>
      <c r="AL195" s="4" t="s">
        <v>143</v>
      </c>
      <c r="AM195" s="4" t="s">
        <v>541</v>
      </c>
      <c r="AO195" s="8" t="s">
        <v>447</v>
      </c>
      <c r="AP195" s="12">
        <v>0.06</v>
      </c>
      <c r="AQ195" s="235" t="s">
        <v>172</v>
      </c>
      <c r="AR195" s="149" t="s">
        <v>542</v>
      </c>
      <c r="AS195" s="172" t="str">
        <f t="shared" si="58"/>
        <v>東京都奥多摩町</v>
      </c>
      <c r="AT195" s="147">
        <v>10.42</v>
      </c>
      <c r="AU195" s="149">
        <v>10.33</v>
      </c>
      <c r="AV195" s="172">
        <v>10.27</v>
      </c>
    </row>
    <row r="196" spans="10:48">
      <c r="J196" s="2"/>
      <c r="K196" s="2"/>
      <c r="L196" s="2"/>
      <c r="M196" s="2"/>
      <c r="N196" s="2"/>
      <c r="AJ196" s="2"/>
      <c r="AL196" s="4" t="s">
        <v>143</v>
      </c>
      <c r="AM196" s="4" t="s">
        <v>543</v>
      </c>
      <c r="AO196" s="8" t="s">
        <v>447</v>
      </c>
      <c r="AP196" s="12">
        <v>0.06</v>
      </c>
      <c r="AQ196" s="235" t="s">
        <v>172</v>
      </c>
      <c r="AR196" s="149" t="s">
        <v>544</v>
      </c>
      <c r="AS196" s="172" t="str">
        <f t="shared" ref="AS196:AS259" si="59">AQ196&amp;AR196</f>
        <v>東京都檜原村</v>
      </c>
      <c r="AT196" s="147">
        <v>10.42</v>
      </c>
      <c r="AU196" s="149">
        <v>10.33</v>
      </c>
      <c r="AV196" s="172">
        <v>10.27</v>
      </c>
    </row>
    <row r="197" spans="10:48">
      <c r="J197" s="2"/>
      <c r="K197" s="2"/>
      <c r="L197" s="2"/>
      <c r="M197" s="2"/>
      <c r="N197" s="2"/>
      <c r="AJ197" s="2"/>
      <c r="AL197" s="4" t="s">
        <v>143</v>
      </c>
      <c r="AM197" s="4" t="s">
        <v>545</v>
      </c>
      <c r="AO197" s="8" t="s">
        <v>447</v>
      </c>
      <c r="AP197" s="12">
        <v>0.06</v>
      </c>
      <c r="AQ197" s="235" t="s">
        <v>174</v>
      </c>
      <c r="AR197" s="149" t="s">
        <v>546</v>
      </c>
      <c r="AS197" s="172" t="str">
        <f t="shared" si="59"/>
        <v>神奈川県秦野市</v>
      </c>
      <c r="AT197" s="147">
        <v>10.42</v>
      </c>
      <c r="AU197" s="149">
        <v>10.33</v>
      </c>
      <c r="AV197" s="172">
        <v>10.27</v>
      </c>
    </row>
    <row r="198" spans="10:48">
      <c r="J198" s="2"/>
      <c r="K198" s="2"/>
      <c r="L198" s="2"/>
      <c r="M198" s="2"/>
      <c r="N198" s="2"/>
      <c r="AJ198" s="2"/>
      <c r="AL198" s="4" t="s">
        <v>143</v>
      </c>
      <c r="AM198" s="4" t="s">
        <v>547</v>
      </c>
      <c r="AO198" s="8" t="s">
        <v>447</v>
      </c>
      <c r="AP198" s="12">
        <v>0.06</v>
      </c>
      <c r="AQ198" s="235" t="s">
        <v>174</v>
      </c>
      <c r="AR198" s="149" t="s">
        <v>548</v>
      </c>
      <c r="AS198" s="172" t="str">
        <f t="shared" si="59"/>
        <v>神奈川県大磯町</v>
      </c>
      <c r="AT198" s="147">
        <v>10.42</v>
      </c>
      <c r="AU198" s="149">
        <v>10.33</v>
      </c>
      <c r="AV198" s="172">
        <v>10.27</v>
      </c>
    </row>
    <row r="199" spans="10:48">
      <c r="J199" s="2"/>
      <c r="K199" s="2"/>
      <c r="L199" s="2"/>
      <c r="M199" s="2"/>
      <c r="N199" s="2"/>
      <c r="AJ199" s="2"/>
      <c r="AL199" s="4" t="s">
        <v>143</v>
      </c>
      <c r="AM199" s="4" t="s">
        <v>549</v>
      </c>
      <c r="AO199" s="8" t="s">
        <v>447</v>
      </c>
      <c r="AP199" s="12">
        <v>0.06</v>
      </c>
      <c r="AQ199" s="235" t="s">
        <v>174</v>
      </c>
      <c r="AR199" s="149" t="s">
        <v>550</v>
      </c>
      <c r="AS199" s="172" t="str">
        <f t="shared" si="59"/>
        <v>神奈川県二宮町</v>
      </c>
      <c r="AT199" s="147">
        <v>10.42</v>
      </c>
      <c r="AU199" s="149">
        <v>10.33</v>
      </c>
      <c r="AV199" s="172">
        <v>10.27</v>
      </c>
    </row>
    <row r="200" spans="10:48">
      <c r="J200" s="2"/>
      <c r="K200" s="2"/>
      <c r="L200" s="2"/>
      <c r="M200" s="2"/>
      <c r="N200" s="2"/>
      <c r="AJ200" s="2"/>
      <c r="AL200" s="4" t="s">
        <v>143</v>
      </c>
      <c r="AM200" s="4" t="s">
        <v>551</v>
      </c>
      <c r="AO200" s="8" t="s">
        <v>447</v>
      </c>
      <c r="AP200" s="12">
        <v>0.06</v>
      </c>
      <c r="AQ200" s="235" t="s">
        <v>174</v>
      </c>
      <c r="AR200" s="149" t="s">
        <v>2353</v>
      </c>
      <c r="AS200" s="172" t="str">
        <f t="shared" si="59"/>
        <v>神奈川県中井町</v>
      </c>
      <c r="AT200" s="147">
        <v>10.42</v>
      </c>
      <c r="AU200" s="149">
        <v>10.33</v>
      </c>
      <c r="AV200" s="172">
        <v>10.27</v>
      </c>
    </row>
    <row r="201" spans="10:48">
      <c r="J201" s="2"/>
      <c r="K201" s="2"/>
      <c r="L201" s="2"/>
      <c r="M201" s="2"/>
      <c r="N201" s="2"/>
      <c r="AJ201" s="2"/>
      <c r="AL201" s="4" t="s">
        <v>143</v>
      </c>
      <c r="AM201" s="4" t="s">
        <v>552</v>
      </c>
      <c r="AO201" s="8" t="s">
        <v>447</v>
      </c>
      <c r="AP201" s="12">
        <v>0.06</v>
      </c>
      <c r="AQ201" s="235" t="s">
        <v>174</v>
      </c>
      <c r="AR201" s="149" t="s">
        <v>553</v>
      </c>
      <c r="AS201" s="172" t="str">
        <f t="shared" si="59"/>
        <v>神奈川県清川村</v>
      </c>
      <c r="AT201" s="147">
        <v>10.42</v>
      </c>
      <c r="AU201" s="149">
        <v>10.33</v>
      </c>
      <c r="AV201" s="172">
        <v>10.27</v>
      </c>
    </row>
    <row r="202" spans="10:48">
      <c r="J202" s="2"/>
      <c r="K202" s="2"/>
      <c r="L202" s="2"/>
      <c r="M202" s="2"/>
      <c r="N202" s="2"/>
      <c r="AJ202" s="2"/>
      <c r="AL202" s="4" t="s">
        <v>143</v>
      </c>
      <c r="AM202" s="4" t="s">
        <v>554</v>
      </c>
      <c r="AO202" s="8" t="s">
        <v>447</v>
      </c>
      <c r="AP202" s="12">
        <v>0.06</v>
      </c>
      <c r="AQ202" s="235" t="s">
        <v>187</v>
      </c>
      <c r="AR202" s="149" t="s">
        <v>555</v>
      </c>
      <c r="AS202" s="172" t="str">
        <f t="shared" si="59"/>
        <v>岐阜県岐阜市</v>
      </c>
      <c r="AT202" s="147">
        <v>10.42</v>
      </c>
      <c r="AU202" s="149">
        <v>10.33</v>
      </c>
      <c r="AV202" s="172">
        <v>10.27</v>
      </c>
    </row>
    <row r="203" spans="10:48">
      <c r="J203" s="2"/>
      <c r="K203" s="2"/>
      <c r="L203" s="2"/>
      <c r="M203" s="2"/>
      <c r="N203" s="2"/>
      <c r="AJ203" s="2"/>
      <c r="AL203" s="4" t="s">
        <v>143</v>
      </c>
      <c r="AM203" s="4" t="s">
        <v>556</v>
      </c>
      <c r="AO203" s="8" t="s">
        <v>447</v>
      </c>
      <c r="AP203" s="12">
        <v>0.06</v>
      </c>
      <c r="AQ203" s="235" t="s">
        <v>189</v>
      </c>
      <c r="AR203" s="149" t="s">
        <v>557</v>
      </c>
      <c r="AS203" s="172" t="str">
        <f t="shared" si="59"/>
        <v>静岡県静岡市</v>
      </c>
      <c r="AT203" s="147">
        <v>10.42</v>
      </c>
      <c r="AU203" s="149">
        <v>10.33</v>
      </c>
      <c r="AV203" s="172">
        <v>10.27</v>
      </c>
    </row>
    <row r="204" spans="10:48">
      <c r="J204" s="2"/>
      <c r="K204" s="2"/>
      <c r="L204" s="2"/>
      <c r="M204" s="2"/>
      <c r="N204" s="2"/>
      <c r="AJ204" s="2"/>
      <c r="AL204" s="4" t="s">
        <v>143</v>
      </c>
      <c r="AM204" s="4" t="s">
        <v>558</v>
      </c>
      <c r="AO204" s="8" t="s">
        <v>447</v>
      </c>
      <c r="AP204" s="12">
        <v>0.06</v>
      </c>
      <c r="AQ204" s="235" t="s">
        <v>191</v>
      </c>
      <c r="AR204" s="149" t="s">
        <v>559</v>
      </c>
      <c r="AS204" s="172" t="str">
        <f t="shared" si="59"/>
        <v>愛知県岡崎市</v>
      </c>
      <c r="AT204" s="147">
        <v>10.42</v>
      </c>
      <c r="AU204" s="149">
        <v>10.33</v>
      </c>
      <c r="AV204" s="172">
        <v>10.27</v>
      </c>
    </row>
    <row r="205" spans="10:48">
      <c r="J205" s="2"/>
      <c r="K205" s="2"/>
      <c r="L205" s="2"/>
      <c r="M205" s="2"/>
      <c r="N205" s="2"/>
      <c r="AJ205" s="2"/>
      <c r="AL205" s="4" t="s">
        <v>143</v>
      </c>
      <c r="AM205" s="4" t="s">
        <v>560</v>
      </c>
      <c r="AO205" s="8" t="s">
        <v>447</v>
      </c>
      <c r="AP205" s="12">
        <v>0.06</v>
      </c>
      <c r="AQ205" s="235" t="s">
        <v>191</v>
      </c>
      <c r="AR205" s="149" t="s">
        <v>561</v>
      </c>
      <c r="AS205" s="172" t="str">
        <f t="shared" si="59"/>
        <v>愛知県一宮市</v>
      </c>
      <c r="AT205" s="147">
        <v>10.42</v>
      </c>
      <c r="AU205" s="149">
        <v>10.33</v>
      </c>
      <c r="AV205" s="172">
        <v>10.27</v>
      </c>
    </row>
    <row r="206" spans="10:48">
      <c r="J206" s="2"/>
      <c r="K206" s="2"/>
      <c r="L206" s="2"/>
      <c r="M206" s="2"/>
      <c r="N206" s="2"/>
      <c r="AJ206" s="2"/>
      <c r="AL206" s="4" t="s">
        <v>143</v>
      </c>
      <c r="AM206" s="4" t="s">
        <v>562</v>
      </c>
      <c r="AO206" s="8" t="s">
        <v>447</v>
      </c>
      <c r="AP206" s="12">
        <v>0.06</v>
      </c>
      <c r="AQ206" s="235" t="s">
        <v>191</v>
      </c>
      <c r="AR206" s="149" t="s">
        <v>2354</v>
      </c>
      <c r="AS206" s="172" t="str">
        <f t="shared" si="59"/>
        <v>愛知県瀬戸市</v>
      </c>
      <c r="AT206" s="147">
        <v>10.42</v>
      </c>
      <c r="AU206" s="149">
        <v>10.33</v>
      </c>
      <c r="AV206" s="172">
        <v>10.27</v>
      </c>
    </row>
    <row r="207" spans="10:48">
      <c r="J207" s="2"/>
      <c r="K207" s="2"/>
      <c r="L207" s="2"/>
      <c r="M207" s="2"/>
      <c r="N207" s="2"/>
      <c r="AJ207" s="2"/>
      <c r="AL207" s="4" t="s">
        <v>143</v>
      </c>
      <c r="AM207" s="4" t="s">
        <v>563</v>
      </c>
      <c r="AO207" s="8" t="s">
        <v>447</v>
      </c>
      <c r="AP207" s="12">
        <v>0.06</v>
      </c>
      <c r="AQ207" s="235" t="s">
        <v>191</v>
      </c>
      <c r="AR207" s="149" t="s">
        <v>564</v>
      </c>
      <c r="AS207" s="172" t="str">
        <f t="shared" si="59"/>
        <v>愛知県春日井市</v>
      </c>
      <c r="AT207" s="147">
        <v>10.42</v>
      </c>
      <c r="AU207" s="149">
        <v>10.33</v>
      </c>
      <c r="AV207" s="172">
        <v>10.27</v>
      </c>
    </row>
    <row r="208" spans="10:48">
      <c r="J208" s="2"/>
      <c r="K208" s="2"/>
      <c r="L208" s="2"/>
      <c r="M208" s="2"/>
      <c r="N208" s="2"/>
      <c r="AJ208" s="2"/>
      <c r="AL208" s="4" t="s">
        <v>143</v>
      </c>
      <c r="AM208" s="4" t="s">
        <v>565</v>
      </c>
      <c r="AO208" s="8" t="s">
        <v>447</v>
      </c>
      <c r="AP208" s="12">
        <v>0.06</v>
      </c>
      <c r="AQ208" s="235" t="s">
        <v>191</v>
      </c>
      <c r="AR208" s="149" t="s">
        <v>566</v>
      </c>
      <c r="AS208" s="172" t="str">
        <f t="shared" si="59"/>
        <v>愛知県津島市</v>
      </c>
      <c r="AT208" s="147">
        <v>10.42</v>
      </c>
      <c r="AU208" s="149">
        <v>10.33</v>
      </c>
      <c r="AV208" s="172">
        <v>10.27</v>
      </c>
    </row>
    <row r="209" spans="10:48">
      <c r="J209" s="2"/>
      <c r="K209" s="2"/>
      <c r="L209" s="2"/>
      <c r="M209" s="2"/>
      <c r="N209" s="2"/>
      <c r="AJ209" s="2"/>
      <c r="AL209" s="4" t="s">
        <v>143</v>
      </c>
      <c r="AM209" s="4" t="s">
        <v>567</v>
      </c>
      <c r="AO209" s="8" t="s">
        <v>447</v>
      </c>
      <c r="AP209" s="12">
        <v>0.06</v>
      </c>
      <c r="AQ209" s="235" t="s">
        <v>191</v>
      </c>
      <c r="AR209" s="149" t="s">
        <v>568</v>
      </c>
      <c r="AS209" s="172" t="str">
        <f t="shared" si="59"/>
        <v>愛知県碧南市</v>
      </c>
      <c r="AT209" s="147">
        <v>10.42</v>
      </c>
      <c r="AU209" s="149">
        <v>10.33</v>
      </c>
      <c r="AV209" s="172">
        <v>10.27</v>
      </c>
    </row>
    <row r="210" spans="10:48">
      <c r="J210" s="2"/>
      <c r="K210" s="2"/>
      <c r="L210" s="2"/>
      <c r="M210" s="2"/>
      <c r="N210" s="2"/>
      <c r="AJ210" s="2"/>
      <c r="AL210" s="4" t="s">
        <v>143</v>
      </c>
      <c r="AM210" s="4" t="s">
        <v>569</v>
      </c>
      <c r="AO210" s="8" t="s">
        <v>447</v>
      </c>
      <c r="AP210" s="12">
        <v>0.06</v>
      </c>
      <c r="AQ210" s="235" t="s">
        <v>191</v>
      </c>
      <c r="AR210" s="149" t="s">
        <v>570</v>
      </c>
      <c r="AS210" s="172" t="str">
        <f t="shared" si="59"/>
        <v>愛知県安城市</v>
      </c>
      <c r="AT210" s="147">
        <v>10.42</v>
      </c>
      <c r="AU210" s="149">
        <v>10.33</v>
      </c>
      <c r="AV210" s="172">
        <v>10.27</v>
      </c>
    </row>
    <row r="211" spans="10:48">
      <c r="J211" s="2"/>
      <c r="K211" s="2"/>
      <c r="L211" s="2"/>
      <c r="M211" s="2"/>
      <c r="N211" s="2"/>
      <c r="AJ211" s="2"/>
      <c r="AL211" s="4" t="s">
        <v>143</v>
      </c>
      <c r="AM211" s="4" t="s">
        <v>571</v>
      </c>
      <c r="AO211" s="8" t="s">
        <v>447</v>
      </c>
      <c r="AP211" s="12">
        <v>0.06</v>
      </c>
      <c r="AQ211" s="235" t="s">
        <v>191</v>
      </c>
      <c r="AR211" s="149" t="s">
        <v>572</v>
      </c>
      <c r="AS211" s="172" t="str">
        <f t="shared" si="59"/>
        <v>愛知県西尾市</v>
      </c>
      <c r="AT211" s="147">
        <v>10.42</v>
      </c>
      <c r="AU211" s="149">
        <v>10.33</v>
      </c>
      <c r="AV211" s="172">
        <v>10.27</v>
      </c>
    </row>
    <row r="212" spans="10:48">
      <c r="J212" s="2"/>
      <c r="K212" s="2"/>
      <c r="L212" s="2"/>
      <c r="M212" s="2"/>
      <c r="N212" s="2"/>
      <c r="AJ212" s="2"/>
      <c r="AL212" s="4" t="s">
        <v>143</v>
      </c>
      <c r="AM212" s="4" t="s">
        <v>573</v>
      </c>
      <c r="AO212" s="8" t="s">
        <v>447</v>
      </c>
      <c r="AP212" s="12">
        <v>0.06</v>
      </c>
      <c r="AQ212" s="235" t="s">
        <v>191</v>
      </c>
      <c r="AR212" s="149" t="s">
        <v>574</v>
      </c>
      <c r="AS212" s="172" t="str">
        <f t="shared" si="59"/>
        <v>愛知県犬山市</v>
      </c>
      <c r="AT212" s="147">
        <v>10.42</v>
      </c>
      <c r="AU212" s="149">
        <v>10.33</v>
      </c>
      <c r="AV212" s="172">
        <v>10.27</v>
      </c>
    </row>
    <row r="213" spans="10:48">
      <c r="J213" s="2"/>
      <c r="K213" s="2"/>
      <c r="L213" s="2"/>
      <c r="M213" s="2"/>
      <c r="N213" s="2"/>
      <c r="AJ213" s="2"/>
      <c r="AL213" s="4" t="s">
        <v>143</v>
      </c>
      <c r="AM213" s="4" t="s">
        <v>575</v>
      </c>
      <c r="AO213" s="8" t="s">
        <v>447</v>
      </c>
      <c r="AP213" s="12">
        <v>0.06</v>
      </c>
      <c r="AQ213" s="235" t="s">
        <v>191</v>
      </c>
      <c r="AR213" s="149" t="s">
        <v>576</v>
      </c>
      <c r="AS213" s="172" t="str">
        <f t="shared" si="59"/>
        <v>愛知県江南市</v>
      </c>
      <c r="AT213" s="147">
        <v>10.42</v>
      </c>
      <c r="AU213" s="149">
        <v>10.33</v>
      </c>
      <c r="AV213" s="172">
        <v>10.27</v>
      </c>
    </row>
    <row r="214" spans="10:48">
      <c r="J214" s="2"/>
      <c r="K214" s="2"/>
      <c r="L214" s="2"/>
      <c r="M214" s="2"/>
      <c r="N214" s="2"/>
      <c r="AJ214" s="2"/>
      <c r="AL214" s="4" t="s">
        <v>143</v>
      </c>
      <c r="AM214" s="4" t="s">
        <v>577</v>
      </c>
      <c r="AO214" s="8" t="s">
        <v>447</v>
      </c>
      <c r="AP214" s="12">
        <v>0.06</v>
      </c>
      <c r="AQ214" s="235" t="s">
        <v>191</v>
      </c>
      <c r="AR214" s="149" t="s">
        <v>578</v>
      </c>
      <c r="AS214" s="172" t="str">
        <f t="shared" si="59"/>
        <v>愛知県稲沢市</v>
      </c>
      <c r="AT214" s="147">
        <v>10.42</v>
      </c>
      <c r="AU214" s="149">
        <v>10.33</v>
      </c>
      <c r="AV214" s="172">
        <v>10.27</v>
      </c>
    </row>
    <row r="215" spans="10:48">
      <c r="J215" s="2"/>
      <c r="K215" s="2"/>
      <c r="L215" s="2"/>
      <c r="M215" s="2"/>
      <c r="N215" s="2"/>
      <c r="AJ215" s="2"/>
      <c r="AL215" s="4" t="s">
        <v>143</v>
      </c>
      <c r="AM215" s="4" t="s">
        <v>579</v>
      </c>
      <c r="AO215" s="8" t="s">
        <v>447</v>
      </c>
      <c r="AP215" s="12">
        <v>0.06</v>
      </c>
      <c r="AQ215" s="235" t="s">
        <v>191</v>
      </c>
      <c r="AR215" s="149" t="s">
        <v>580</v>
      </c>
      <c r="AS215" s="172" t="str">
        <f t="shared" si="59"/>
        <v>愛知県尾張旭市</v>
      </c>
      <c r="AT215" s="147">
        <v>10.42</v>
      </c>
      <c r="AU215" s="149">
        <v>10.33</v>
      </c>
      <c r="AV215" s="172">
        <v>10.27</v>
      </c>
    </row>
    <row r="216" spans="10:48">
      <c r="J216" s="2"/>
      <c r="K216" s="2"/>
      <c r="L216" s="2"/>
      <c r="M216" s="2"/>
      <c r="N216" s="2"/>
      <c r="AJ216" s="2"/>
      <c r="AL216" s="4" t="s">
        <v>143</v>
      </c>
      <c r="AM216" s="4" t="s">
        <v>581</v>
      </c>
      <c r="AO216" s="8" t="s">
        <v>447</v>
      </c>
      <c r="AP216" s="12">
        <v>0.06</v>
      </c>
      <c r="AQ216" s="235" t="s">
        <v>191</v>
      </c>
      <c r="AR216" s="149" t="s">
        <v>582</v>
      </c>
      <c r="AS216" s="172" t="str">
        <f t="shared" si="59"/>
        <v>愛知県岩倉市</v>
      </c>
      <c r="AT216" s="147">
        <v>10.42</v>
      </c>
      <c r="AU216" s="149">
        <v>10.33</v>
      </c>
      <c r="AV216" s="172">
        <v>10.27</v>
      </c>
    </row>
    <row r="217" spans="10:48">
      <c r="J217" s="2"/>
      <c r="K217" s="2"/>
      <c r="L217" s="2"/>
      <c r="M217" s="2"/>
      <c r="N217" s="2"/>
      <c r="AJ217" s="2"/>
      <c r="AL217" s="4" t="s">
        <v>143</v>
      </c>
      <c r="AM217" s="4" t="s">
        <v>583</v>
      </c>
      <c r="AO217" s="8" t="s">
        <v>447</v>
      </c>
      <c r="AP217" s="12">
        <v>0.06</v>
      </c>
      <c r="AQ217" s="235" t="s">
        <v>191</v>
      </c>
      <c r="AR217" s="149" t="s">
        <v>584</v>
      </c>
      <c r="AS217" s="172" t="str">
        <f t="shared" si="59"/>
        <v>愛知県日進市</v>
      </c>
      <c r="AT217" s="147">
        <v>10.42</v>
      </c>
      <c r="AU217" s="149">
        <v>10.33</v>
      </c>
      <c r="AV217" s="172">
        <v>10.27</v>
      </c>
    </row>
    <row r="218" spans="10:48">
      <c r="J218" s="2"/>
      <c r="K218" s="2"/>
      <c r="L218" s="2"/>
      <c r="M218" s="2"/>
      <c r="N218" s="2"/>
      <c r="AJ218" s="2"/>
      <c r="AL218" s="4" t="s">
        <v>143</v>
      </c>
      <c r="AM218" s="4" t="s">
        <v>585</v>
      </c>
      <c r="AO218" s="8" t="s">
        <v>447</v>
      </c>
      <c r="AP218" s="12">
        <v>0.06</v>
      </c>
      <c r="AQ218" s="235" t="s">
        <v>191</v>
      </c>
      <c r="AR218" s="149" t="s">
        <v>586</v>
      </c>
      <c r="AS218" s="172" t="str">
        <f t="shared" si="59"/>
        <v>愛知県愛西市</v>
      </c>
      <c r="AT218" s="147">
        <v>10.42</v>
      </c>
      <c r="AU218" s="149">
        <v>10.33</v>
      </c>
      <c r="AV218" s="172">
        <v>10.27</v>
      </c>
    </row>
    <row r="219" spans="10:48">
      <c r="J219" s="2"/>
      <c r="K219" s="2"/>
      <c r="L219" s="2"/>
      <c r="M219" s="2"/>
      <c r="N219" s="2"/>
      <c r="AJ219" s="2"/>
      <c r="AL219" s="4" t="s">
        <v>143</v>
      </c>
      <c r="AM219" s="4" t="s">
        <v>587</v>
      </c>
      <c r="AO219" s="8" t="s">
        <v>447</v>
      </c>
      <c r="AP219" s="12">
        <v>0.06</v>
      </c>
      <c r="AQ219" s="235" t="s">
        <v>191</v>
      </c>
      <c r="AR219" s="149" t="s">
        <v>2355</v>
      </c>
      <c r="AS219" s="172" t="str">
        <f t="shared" si="59"/>
        <v>愛知県清須市</v>
      </c>
      <c r="AT219" s="147">
        <v>10.42</v>
      </c>
      <c r="AU219" s="149">
        <v>10.33</v>
      </c>
      <c r="AV219" s="172">
        <v>10.27</v>
      </c>
    </row>
    <row r="220" spans="10:48">
      <c r="J220" s="2"/>
      <c r="K220" s="2"/>
      <c r="L220" s="2"/>
      <c r="M220" s="2"/>
      <c r="N220" s="2"/>
      <c r="AJ220" s="2"/>
      <c r="AL220" s="4" t="s">
        <v>143</v>
      </c>
      <c r="AM220" s="4" t="s">
        <v>588</v>
      </c>
      <c r="AO220" s="8" t="s">
        <v>447</v>
      </c>
      <c r="AP220" s="12">
        <v>0.06</v>
      </c>
      <c r="AQ220" s="235" t="s">
        <v>191</v>
      </c>
      <c r="AR220" s="149" t="s">
        <v>589</v>
      </c>
      <c r="AS220" s="172" t="str">
        <f t="shared" si="59"/>
        <v>愛知県北名古屋市</v>
      </c>
      <c r="AT220" s="147">
        <v>10.42</v>
      </c>
      <c r="AU220" s="149">
        <v>10.33</v>
      </c>
      <c r="AV220" s="172">
        <v>10.27</v>
      </c>
    </row>
    <row r="221" spans="10:48">
      <c r="J221" s="2"/>
      <c r="K221" s="2"/>
      <c r="L221" s="2"/>
      <c r="M221" s="2"/>
      <c r="N221" s="2"/>
      <c r="AJ221" s="2"/>
      <c r="AL221" s="4" t="s">
        <v>143</v>
      </c>
      <c r="AM221" s="4" t="s">
        <v>590</v>
      </c>
      <c r="AO221" s="8" t="s">
        <v>447</v>
      </c>
      <c r="AP221" s="12">
        <v>0.06</v>
      </c>
      <c r="AQ221" s="235" t="s">
        <v>191</v>
      </c>
      <c r="AR221" s="149" t="s">
        <v>591</v>
      </c>
      <c r="AS221" s="172" t="str">
        <f t="shared" si="59"/>
        <v>愛知県弥富市</v>
      </c>
      <c r="AT221" s="147">
        <v>10.42</v>
      </c>
      <c r="AU221" s="149">
        <v>10.33</v>
      </c>
      <c r="AV221" s="172">
        <v>10.27</v>
      </c>
    </row>
    <row r="222" spans="10:48">
      <c r="J222" s="2"/>
      <c r="K222" s="2"/>
      <c r="L222" s="2"/>
      <c r="M222" s="2"/>
      <c r="N222" s="2"/>
      <c r="AJ222" s="2"/>
      <c r="AL222" s="4" t="s">
        <v>143</v>
      </c>
      <c r="AM222" s="4" t="s">
        <v>592</v>
      </c>
      <c r="AO222" s="8" t="s">
        <v>447</v>
      </c>
      <c r="AP222" s="12">
        <v>0.06</v>
      </c>
      <c r="AQ222" s="235" t="s">
        <v>191</v>
      </c>
      <c r="AR222" s="149" t="s">
        <v>593</v>
      </c>
      <c r="AS222" s="172" t="str">
        <f t="shared" si="59"/>
        <v>愛知県あま市</v>
      </c>
      <c r="AT222" s="147">
        <v>10.42</v>
      </c>
      <c r="AU222" s="149">
        <v>10.33</v>
      </c>
      <c r="AV222" s="172">
        <v>10.27</v>
      </c>
    </row>
    <row r="223" spans="10:48">
      <c r="J223" s="2"/>
      <c r="K223" s="2"/>
      <c r="L223" s="2"/>
      <c r="M223" s="2"/>
      <c r="N223" s="2"/>
      <c r="AJ223" s="2"/>
      <c r="AL223" s="4" t="s">
        <v>143</v>
      </c>
      <c r="AM223" s="4" t="s">
        <v>594</v>
      </c>
      <c r="AO223" s="8" t="s">
        <v>447</v>
      </c>
      <c r="AP223" s="12">
        <v>0.06</v>
      </c>
      <c r="AQ223" s="235" t="s">
        <v>191</v>
      </c>
      <c r="AR223" s="149" t="s">
        <v>595</v>
      </c>
      <c r="AS223" s="172" t="str">
        <f t="shared" si="59"/>
        <v>愛知県長久手市</v>
      </c>
      <c r="AT223" s="147">
        <v>10.42</v>
      </c>
      <c r="AU223" s="149">
        <v>10.33</v>
      </c>
      <c r="AV223" s="172">
        <v>10.27</v>
      </c>
    </row>
    <row r="224" spans="10:48">
      <c r="J224" s="2"/>
      <c r="K224" s="2"/>
      <c r="L224" s="2"/>
      <c r="M224" s="2"/>
      <c r="N224" s="2"/>
      <c r="AJ224" s="2"/>
      <c r="AL224" s="4" t="s">
        <v>143</v>
      </c>
      <c r="AM224" s="4" t="s">
        <v>596</v>
      </c>
      <c r="AO224" s="8" t="s">
        <v>447</v>
      </c>
      <c r="AP224" s="12">
        <v>0.06</v>
      </c>
      <c r="AQ224" s="235" t="s">
        <v>191</v>
      </c>
      <c r="AR224" s="149" t="s">
        <v>597</v>
      </c>
      <c r="AS224" s="172" t="str">
        <f t="shared" si="59"/>
        <v>愛知県東郷町</v>
      </c>
      <c r="AT224" s="147">
        <v>10.42</v>
      </c>
      <c r="AU224" s="149">
        <v>10.33</v>
      </c>
      <c r="AV224" s="172">
        <v>10.27</v>
      </c>
    </row>
    <row r="225" spans="10:48">
      <c r="J225" s="2"/>
      <c r="K225" s="2"/>
      <c r="L225" s="2"/>
      <c r="M225" s="2"/>
      <c r="N225" s="2"/>
      <c r="AJ225" s="2"/>
      <c r="AL225" s="4" t="s">
        <v>143</v>
      </c>
      <c r="AM225" s="4" t="s">
        <v>598</v>
      </c>
      <c r="AO225" s="8" t="s">
        <v>447</v>
      </c>
      <c r="AP225" s="12">
        <v>0.06</v>
      </c>
      <c r="AQ225" s="235" t="s">
        <v>191</v>
      </c>
      <c r="AR225" s="149" t="s">
        <v>599</v>
      </c>
      <c r="AS225" s="172" t="str">
        <f t="shared" si="59"/>
        <v>愛知県大治町</v>
      </c>
      <c r="AT225" s="147">
        <v>10.42</v>
      </c>
      <c r="AU225" s="149">
        <v>10.33</v>
      </c>
      <c r="AV225" s="172">
        <v>10.27</v>
      </c>
    </row>
    <row r="226" spans="10:48">
      <c r="J226" s="2"/>
      <c r="K226" s="2"/>
      <c r="L226" s="2"/>
      <c r="M226" s="2"/>
      <c r="N226" s="2"/>
      <c r="AJ226" s="2"/>
      <c r="AL226" s="4" t="s">
        <v>143</v>
      </c>
      <c r="AM226" s="4" t="s">
        <v>600</v>
      </c>
      <c r="AO226" s="8" t="s">
        <v>447</v>
      </c>
      <c r="AP226" s="12">
        <v>0.06</v>
      </c>
      <c r="AQ226" s="235" t="s">
        <v>191</v>
      </c>
      <c r="AR226" s="149" t="s">
        <v>601</v>
      </c>
      <c r="AS226" s="172" t="str">
        <f t="shared" si="59"/>
        <v>愛知県蟹江町</v>
      </c>
      <c r="AT226" s="147">
        <v>10.42</v>
      </c>
      <c r="AU226" s="149">
        <v>10.33</v>
      </c>
      <c r="AV226" s="172">
        <v>10.27</v>
      </c>
    </row>
    <row r="227" spans="10:48">
      <c r="J227" s="2"/>
      <c r="K227" s="2"/>
      <c r="L227" s="2"/>
      <c r="M227" s="2"/>
      <c r="N227" s="2"/>
      <c r="AJ227" s="2"/>
      <c r="AL227" s="4" t="s">
        <v>143</v>
      </c>
      <c r="AM227" s="4" t="s">
        <v>602</v>
      </c>
      <c r="AO227" s="8" t="s">
        <v>447</v>
      </c>
      <c r="AP227" s="12">
        <v>0.06</v>
      </c>
      <c r="AQ227" s="235" t="s">
        <v>191</v>
      </c>
      <c r="AR227" s="149" t="s">
        <v>2356</v>
      </c>
      <c r="AS227" s="172" t="str">
        <f t="shared" si="59"/>
        <v>愛知県豊山町</v>
      </c>
      <c r="AT227" s="147">
        <v>10.42</v>
      </c>
      <c r="AU227" s="149">
        <v>10.33</v>
      </c>
      <c r="AV227" s="172">
        <v>10.27</v>
      </c>
    </row>
    <row r="228" spans="10:48">
      <c r="J228" s="2"/>
      <c r="K228" s="2"/>
      <c r="L228" s="2"/>
      <c r="M228" s="2"/>
      <c r="N228" s="2"/>
      <c r="AJ228" s="2"/>
      <c r="AL228" s="4" t="s">
        <v>147</v>
      </c>
      <c r="AM228" s="4" t="s">
        <v>603</v>
      </c>
      <c r="AO228" s="8" t="s">
        <v>447</v>
      </c>
      <c r="AP228" s="12">
        <v>0.06</v>
      </c>
      <c r="AQ228" s="235" t="s">
        <v>191</v>
      </c>
      <c r="AR228" s="149" t="s">
        <v>2357</v>
      </c>
      <c r="AS228" s="172" t="str">
        <f t="shared" si="59"/>
        <v>愛知県飛島村</v>
      </c>
      <c r="AT228" s="147">
        <v>10.42</v>
      </c>
      <c r="AU228" s="149">
        <v>10.33</v>
      </c>
      <c r="AV228" s="172">
        <v>10.27</v>
      </c>
    </row>
    <row r="229" spans="10:48">
      <c r="J229" s="2"/>
      <c r="K229" s="2"/>
      <c r="L229" s="2"/>
      <c r="M229" s="2"/>
      <c r="N229" s="2"/>
      <c r="AJ229" s="2"/>
      <c r="AL229" s="4" t="s">
        <v>147</v>
      </c>
      <c r="AM229" s="4" t="s">
        <v>604</v>
      </c>
      <c r="AO229" s="8" t="s">
        <v>447</v>
      </c>
      <c r="AP229" s="12">
        <v>0.06</v>
      </c>
      <c r="AQ229" s="235" t="s">
        <v>193</v>
      </c>
      <c r="AR229" s="149" t="s">
        <v>605</v>
      </c>
      <c r="AS229" s="172" t="str">
        <f t="shared" si="59"/>
        <v>三重県津市</v>
      </c>
      <c r="AT229" s="147">
        <v>10.42</v>
      </c>
      <c r="AU229" s="149">
        <v>10.33</v>
      </c>
      <c r="AV229" s="172">
        <v>10.27</v>
      </c>
    </row>
    <row r="230" spans="10:48">
      <c r="J230" s="2"/>
      <c r="K230" s="2"/>
      <c r="L230" s="2"/>
      <c r="M230" s="2"/>
      <c r="N230" s="2"/>
      <c r="AJ230" s="2"/>
      <c r="AL230" s="4" t="s">
        <v>147</v>
      </c>
      <c r="AM230" s="4" t="s">
        <v>606</v>
      </c>
      <c r="AO230" s="8" t="s">
        <v>447</v>
      </c>
      <c r="AP230" s="12">
        <v>0.06</v>
      </c>
      <c r="AQ230" s="235" t="s">
        <v>193</v>
      </c>
      <c r="AR230" s="149" t="s">
        <v>607</v>
      </c>
      <c r="AS230" s="172" t="str">
        <f t="shared" si="59"/>
        <v>三重県四日市市</v>
      </c>
      <c r="AT230" s="147">
        <v>10.42</v>
      </c>
      <c r="AU230" s="149">
        <v>10.33</v>
      </c>
      <c r="AV230" s="172">
        <v>10.27</v>
      </c>
    </row>
    <row r="231" spans="10:48">
      <c r="J231" s="2"/>
      <c r="K231" s="2"/>
      <c r="L231" s="2"/>
      <c r="M231" s="2"/>
      <c r="N231" s="2"/>
      <c r="AJ231" s="2"/>
      <c r="AL231" s="4" t="s">
        <v>147</v>
      </c>
      <c r="AM231" s="4" t="s">
        <v>608</v>
      </c>
      <c r="AO231" s="8" t="s">
        <v>447</v>
      </c>
      <c r="AP231" s="12">
        <v>0.06</v>
      </c>
      <c r="AQ231" s="235" t="s">
        <v>193</v>
      </c>
      <c r="AR231" s="149" t="s">
        <v>609</v>
      </c>
      <c r="AS231" s="172" t="str">
        <f t="shared" si="59"/>
        <v>三重県桑名市</v>
      </c>
      <c r="AT231" s="147">
        <v>10.42</v>
      </c>
      <c r="AU231" s="149">
        <v>10.33</v>
      </c>
      <c r="AV231" s="172">
        <v>10.27</v>
      </c>
    </row>
    <row r="232" spans="10:48">
      <c r="J232" s="2"/>
      <c r="K232" s="2"/>
      <c r="L232" s="2"/>
      <c r="M232" s="2"/>
      <c r="N232" s="2"/>
      <c r="AJ232" s="2"/>
      <c r="AL232" s="4" t="s">
        <v>147</v>
      </c>
      <c r="AM232" s="4" t="s">
        <v>610</v>
      </c>
      <c r="AO232" s="8" t="s">
        <v>447</v>
      </c>
      <c r="AP232" s="12">
        <v>0.06</v>
      </c>
      <c r="AQ232" s="235" t="s">
        <v>193</v>
      </c>
      <c r="AR232" s="149" t="s">
        <v>611</v>
      </c>
      <c r="AS232" s="172" t="str">
        <f t="shared" si="59"/>
        <v>三重県鈴鹿市</v>
      </c>
      <c r="AT232" s="147">
        <v>10.42</v>
      </c>
      <c r="AU232" s="149">
        <v>10.33</v>
      </c>
      <c r="AV232" s="172">
        <v>10.27</v>
      </c>
    </row>
    <row r="233" spans="10:48">
      <c r="J233" s="2"/>
      <c r="K233" s="2"/>
      <c r="L233" s="2"/>
      <c r="M233" s="2"/>
      <c r="N233" s="2"/>
      <c r="AJ233" s="2"/>
      <c r="AL233" s="4" t="s">
        <v>147</v>
      </c>
      <c r="AM233" s="4" t="s">
        <v>612</v>
      </c>
      <c r="AO233" s="8" t="s">
        <v>447</v>
      </c>
      <c r="AP233" s="12">
        <v>0.06</v>
      </c>
      <c r="AQ233" s="235" t="s">
        <v>193</v>
      </c>
      <c r="AR233" s="149" t="s">
        <v>613</v>
      </c>
      <c r="AS233" s="172" t="str">
        <f t="shared" si="59"/>
        <v>三重県亀山市</v>
      </c>
      <c r="AT233" s="147">
        <v>10.42</v>
      </c>
      <c r="AU233" s="149">
        <v>10.33</v>
      </c>
      <c r="AV233" s="172">
        <v>10.27</v>
      </c>
    </row>
    <row r="234" spans="10:48">
      <c r="J234" s="2"/>
      <c r="K234" s="2"/>
      <c r="L234" s="2"/>
      <c r="M234" s="2"/>
      <c r="N234" s="2"/>
      <c r="AJ234" s="2"/>
      <c r="AL234" s="4" t="s">
        <v>147</v>
      </c>
      <c r="AM234" s="4" t="s">
        <v>614</v>
      </c>
      <c r="AO234" s="8" t="s">
        <v>447</v>
      </c>
      <c r="AP234" s="12">
        <v>0.06</v>
      </c>
      <c r="AQ234" s="235" t="s">
        <v>197</v>
      </c>
      <c r="AR234" s="149" t="s">
        <v>615</v>
      </c>
      <c r="AS234" s="172" t="str">
        <f t="shared" si="59"/>
        <v>滋賀県彦根市</v>
      </c>
      <c r="AT234" s="147">
        <v>10.42</v>
      </c>
      <c r="AU234" s="149">
        <v>10.33</v>
      </c>
      <c r="AV234" s="172">
        <v>10.27</v>
      </c>
    </row>
    <row r="235" spans="10:48">
      <c r="J235" s="2"/>
      <c r="K235" s="2"/>
      <c r="L235" s="2"/>
      <c r="M235" s="2"/>
      <c r="N235" s="2"/>
      <c r="AJ235" s="2"/>
      <c r="AL235" s="4" t="s">
        <v>147</v>
      </c>
      <c r="AM235" s="4" t="s">
        <v>616</v>
      </c>
      <c r="AO235" s="8" t="s">
        <v>447</v>
      </c>
      <c r="AP235" s="12">
        <v>0.06</v>
      </c>
      <c r="AQ235" s="235" t="s">
        <v>197</v>
      </c>
      <c r="AR235" s="149" t="s">
        <v>617</v>
      </c>
      <c r="AS235" s="172" t="str">
        <f t="shared" si="59"/>
        <v>滋賀県守山市</v>
      </c>
      <c r="AT235" s="147">
        <v>10.42</v>
      </c>
      <c r="AU235" s="149">
        <v>10.33</v>
      </c>
      <c r="AV235" s="172">
        <v>10.27</v>
      </c>
    </row>
    <row r="236" spans="10:48">
      <c r="J236" s="2"/>
      <c r="K236" s="2"/>
      <c r="L236" s="2"/>
      <c r="M236" s="2"/>
      <c r="N236" s="2"/>
      <c r="AJ236" s="2"/>
      <c r="AL236" s="4" t="s">
        <v>147</v>
      </c>
      <c r="AM236" s="4" t="s">
        <v>618</v>
      </c>
      <c r="AO236" s="8" t="s">
        <v>447</v>
      </c>
      <c r="AP236" s="12">
        <v>0.06</v>
      </c>
      <c r="AQ236" s="235" t="s">
        <v>197</v>
      </c>
      <c r="AR236" s="149" t="s">
        <v>619</v>
      </c>
      <c r="AS236" s="172" t="str">
        <f t="shared" si="59"/>
        <v>滋賀県甲賀市</v>
      </c>
      <c r="AT236" s="147">
        <v>10.42</v>
      </c>
      <c r="AU236" s="149">
        <v>10.33</v>
      </c>
      <c r="AV236" s="172">
        <v>10.27</v>
      </c>
    </row>
    <row r="237" spans="10:48">
      <c r="J237" s="2"/>
      <c r="K237" s="2"/>
      <c r="L237" s="2"/>
      <c r="M237" s="2"/>
      <c r="N237" s="2"/>
      <c r="AJ237" s="2"/>
      <c r="AL237" s="4" t="s">
        <v>147</v>
      </c>
      <c r="AM237" s="4" t="s">
        <v>620</v>
      </c>
      <c r="AO237" s="8" t="s">
        <v>447</v>
      </c>
      <c r="AP237" s="12">
        <v>0.06</v>
      </c>
      <c r="AQ237" s="235" t="s">
        <v>199</v>
      </c>
      <c r="AR237" s="149" t="s">
        <v>621</v>
      </c>
      <c r="AS237" s="172" t="str">
        <f t="shared" si="59"/>
        <v>京都府宇治市</v>
      </c>
      <c r="AT237" s="147">
        <v>10.42</v>
      </c>
      <c r="AU237" s="149">
        <v>10.33</v>
      </c>
      <c r="AV237" s="172">
        <v>10.27</v>
      </c>
    </row>
    <row r="238" spans="10:48">
      <c r="J238" s="2"/>
      <c r="K238" s="2"/>
      <c r="L238" s="2"/>
      <c r="M238" s="2"/>
      <c r="N238" s="2"/>
      <c r="AJ238" s="2"/>
      <c r="AL238" s="4" t="s">
        <v>147</v>
      </c>
      <c r="AM238" s="4" t="s">
        <v>622</v>
      </c>
      <c r="AO238" s="8" t="s">
        <v>447</v>
      </c>
      <c r="AP238" s="12">
        <v>0.06</v>
      </c>
      <c r="AQ238" s="235" t="s">
        <v>199</v>
      </c>
      <c r="AR238" s="149" t="s">
        <v>623</v>
      </c>
      <c r="AS238" s="172" t="str">
        <f t="shared" si="59"/>
        <v>京都府亀岡市</v>
      </c>
      <c r="AT238" s="147">
        <v>10.42</v>
      </c>
      <c r="AU238" s="149">
        <v>10.33</v>
      </c>
      <c r="AV238" s="172">
        <v>10.27</v>
      </c>
    </row>
    <row r="239" spans="10:48">
      <c r="J239" s="2"/>
      <c r="K239" s="2"/>
      <c r="L239" s="2"/>
      <c r="M239" s="2"/>
      <c r="N239" s="2"/>
      <c r="AJ239" s="2"/>
      <c r="AL239" s="4" t="s">
        <v>147</v>
      </c>
      <c r="AM239" s="4" t="s">
        <v>624</v>
      </c>
      <c r="AO239" s="8" t="s">
        <v>447</v>
      </c>
      <c r="AP239" s="12">
        <v>0.06</v>
      </c>
      <c r="AQ239" s="235" t="s">
        <v>199</v>
      </c>
      <c r="AR239" s="149" t="s">
        <v>625</v>
      </c>
      <c r="AS239" s="172" t="str">
        <f t="shared" si="59"/>
        <v>京都府城陽市</v>
      </c>
      <c r="AT239" s="147">
        <v>10.42</v>
      </c>
      <c r="AU239" s="149">
        <v>10.33</v>
      </c>
      <c r="AV239" s="172">
        <v>10.27</v>
      </c>
    </row>
    <row r="240" spans="10:48">
      <c r="J240" s="2"/>
      <c r="K240" s="2"/>
      <c r="L240" s="2"/>
      <c r="M240" s="2"/>
      <c r="N240" s="2"/>
      <c r="AJ240" s="2"/>
      <c r="AL240" s="4" t="s">
        <v>147</v>
      </c>
      <c r="AM240" s="4" t="s">
        <v>626</v>
      </c>
      <c r="AO240" s="8" t="s">
        <v>447</v>
      </c>
      <c r="AP240" s="12">
        <v>0.06</v>
      </c>
      <c r="AQ240" s="235" t="s">
        <v>199</v>
      </c>
      <c r="AR240" s="149" t="s">
        <v>627</v>
      </c>
      <c r="AS240" s="172" t="str">
        <f t="shared" si="59"/>
        <v>京都府向日市</v>
      </c>
      <c r="AT240" s="147">
        <v>10.42</v>
      </c>
      <c r="AU240" s="149">
        <v>10.33</v>
      </c>
      <c r="AV240" s="172">
        <v>10.27</v>
      </c>
    </row>
    <row r="241" spans="10:48">
      <c r="J241" s="2"/>
      <c r="K241" s="2"/>
      <c r="L241" s="2"/>
      <c r="M241" s="2"/>
      <c r="N241" s="2"/>
      <c r="AJ241" s="2"/>
      <c r="AL241" s="4" t="s">
        <v>147</v>
      </c>
      <c r="AM241" s="4" t="s">
        <v>1945</v>
      </c>
      <c r="AO241" s="8" t="s">
        <v>447</v>
      </c>
      <c r="AP241" s="12">
        <v>0.06</v>
      </c>
      <c r="AQ241" s="235" t="s">
        <v>199</v>
      </c>
      <c r="AR241" s="149" t="s">
        <v>628</v>
      </c>
      <c r="AS241" s="172" t="str">
        <f t="shared" si="59"/>
        <v>京都府八幡市</v>
      </c>
      <c r="AT241" s="147">
        <v>10.42</v>
      </c>
      <c r="AU241" s="149">
        <v>10.33</v>
      </c>
      <c r="AV241" s="172">
        <v>10.27</v>
      </c>
    </row>
    <row r="242" spans="10:48">
      <c r="J242" s="2"/>
      <c r="K242" s="2"/>
      <c r="L242" s="2"/>
      <c r="M242" s="2"/>
      <c r="N242" s="2"/>
      <c r="AJ242" s="2"/>
      <c r="AL242" s="4" t="s">
        <v>147</v>
      </c>
      <c r="AM242" s="4" t="s">
        <v>629</v>
      </c>
      <c r="AO242" s="8" t="s">
        <v>447</v>
      </c>
      <c r="AP242" s="12">
        <v>0.06</v>
      </c>
      <c r="AQ242" s="235" t="s">
        <v>199</v>
      </c>
      <c r="AR242" s="149" t="s">
        <v>630</v>
      </c>
      <c r="AS242" s="172" t="str">
        <f t="shared" si="59"/>
        <v>京都府京田辺市</v>
      </c>
      <c r="AT242" s="147">
        <v>10.42</v>
      </c>
      <c r="AU242" s="149">
        <v>10.33</v>
      </c>
      <c r="AV242" s="172">
        <v>10.27</v>
      </c>
    </row>
    <row r="243" spans="10:48">
      <c r="J243" s="2"/>
      <c r="K243" s="2"/>
      <c r="L243" s="2"/>
      <c r="M243" s="2"/>
      <c r="N243" s="2"/>
      <c r="AJ243" s="2"/>
      <c r="AL243" s="4" t="s">
        <v>147</v>
      </c>
      <c r="AM243" s="4" t="s">
        <v>631</v>
      </c>
      <c r="AO243" s="8" t="s">
        <v>447</v>
      </c>
      <c r="AP243" s="12">
        <v>0.06</v>
      </c>
      <c r="AQ243" s="235" t="s">
        <v>199</v>
      </c>
      <c r="AR243" s="149" t="s">
        <v>632</v>
      </c>
      <c r="AS243" s="172" t="str">
        <f t="shared" si="59"/>
        <v>京都府木津川市</v>
      </c>
      <c r="AT243" s="147">
        <v>10.42</v>
      </c>
      <c r="AU243" s="149">
        <v>10.33</v>
      </c>
      <c r="AV243" s="172">
        <v>10.27</v>
      </c>
    </row>
    <row r="244" spans="10:48">
      <c r="J244" s="2"/>
      <c r="K244" s="2"/>
      <c r="L244" s="2"/>
      <c r="M244" s="2"/>
      <c r="N244" s="2"/>
      <c r="AJ244" s="2"/>
      <c r="AL244" s="4" t="s">
        <v>147</v>
      </c>
      <c r="AM244" s="4" t="s">
        <v>633</v>
      </c>
      <c r="AO244" s="8" t="s">
        <v>447</v>
      </c>
      <c r="AP244" s="12">
        <v>0.06</v>
      </c>
      <c r="AQ244" s="235" t="s">
        <v>199</v>
      </c>
      <c r="AR244" s="149" t="s">
        <v>634</v>
      </c>
      <c r="AS244" s="172" t="str">
        <f t="shared" si="59"/>
        <v>京都府大山崎町</v>
      </c>
      <c r="AT244" s="147">
        <v>10.42</v>
      </c>
      <c r="AU244" s="149">
        <v>10.33</v>
      </c>
      <c r="AV244" s="172">
        <v>10.27</v>
      </c>
    </row>
    <row r="245" spans="10:48">
      <c r="J245" s="2"/>
      <c r="K245" s="2"/>
      <c r="L245" s="2"/>
      <c r="M245" s="2"/>
      <c r="N245" s="2"/>
      <c r="AJ245" s="2"/>
      <c r="AL245" s="4" t="s">
        <v>147</v>
      </c>
      <c r="AM245" s="4" t="s">
        <v>635</v>
      </c>
      <c r="AO245" s="8" t="s">
        <v>447</v>
      </c>
      <c r="AP245" s="12">
        <v>0.06</v>
      </c>
      <c r="AQ245" s="235" t="s">
        <v>199</v>
      </c>
      <c r="AR245" s="149" t="s">
        <v>636</v>
      </c>
      <c r="AS245" s="172" t="str">
        <f t="shared" si="59"/>
        <v>京都府精華町</v>
      </c>
      <c r="AT245" s="147">
        <v>10.42</v>
      </c>
      <c r="AU245" s="149">
        <v>10.33</v>
      </c>
      <c r="AV245" s="172">
        <v>10.27</v>
      </c>
    </row>
    <row r="246" spans="10:48">
      <c r="J246" s="2"/>
      <c r="K246" s="2"/>
      <c r="L246" s="2"/>
      <c r="M246" s="2"/>
      <c r="N246" s="2"/>
      <c r="AJ246" s="2"/>
      <c r="AL246" s="4" t="s">
        <v>147</v>
      </c>
      <c r="AM246" s="4" t="s">
        <v>637</v>
      </c>
      <c r="AO246" s="8" t="s">
        <v>447</v>
      </c>
      <c r="AP246" s="12">
        <v>0.06</v>
      </c>
      <c r="AQ246" s="235" t="s">
        <v>201</v>
      </c>
      <c r="AR246" s="149" t="s">
        <v>638</v>
      </c>
      <c r="AS246" s="172" t="str">
        <f t="shared" si="59"/>
        <v>大阪府岸和田市</v>
      </c>
      <c r="AT246" s="147">
        <v>10.42</v>
      </c>
      <c r="AU246" s="149">
        <v>10.33</v>
      </c>
      <c r="AV246" s="172">
        <v>10.27</v>
      </c>
    </row>
    <row r="247" spans="10:48">
      <c r="J247" s="2"/>
      <c r="K247" s="2"/>
      <c r="L247" s="2"/>
      <c r="M247" s="2"/>
      <c r="N247" s="2"/>
      <c r="AJ247" s="2"/>
      <c r="AL247" s="4" t="s">
        <v>147</v>
      </c>
      <c r="AM247" s="4" t="s">
        <v>639</v>
      </c>
      <c r="AO247" s="8" t="s">
        <v>447</v>
      </c>
      <c r="AP247" s="12">
        <v>0.06</v>
      </c>
      <c r="AQ247" s="235" t="s">
        <v>201</v>
      </c>
      <c r="AR247" s="149" t="s">
        <v>640</v>
      </c>
      <c r="AS247" s="172" t="str">
        <f t="shared" si="59"/>
        <v>大阪府泉大津市</v>
      </c>
      <c r="AT247" s="147">
        <v>10.42</v>
      </c>
      <c r="AU247" s="149">
        <v>10.33</v>
      </c>
      <c r="AV247" s="172">
        <v>10.27</v>
      </c>
    </row>
    <row r="248" spans="10:48">
      <c r="J248" s="2"/>
      <c r="K248" s="2"/>
      <c r="L248" s="2"/>
      <c r="M248" s="2"/>
      <c r="N248" s="2"/>
      <c r="AJ248" s="2"/>
      <c r="AL248" s="4" t="s">
        <v>147</v>
      </c>
      <c r="AM248" s="4" t="s">
        <v>641</v>
      </c>
      <c r="AO248" s="8" t="s">
        <v>447</v>
      </c>
      <c r="AP248" s="12">
        <v>0.06</v>
      </c>
      <c r="AQ248" s="235" t="s">
        <v>201</v>
      </c>
      <c r="AR248" s="149" t="s">
        <v>642</v>
      </c>
      <c r="AS248" s="172" t="str">
        <f t="shared" si="59"/>
        <v>大阪府貝塚市</v>
      </c>
      <c r="AT248" s="147">
        <v>10.42</v>
      </c>
      <c r="AU248" s="149">
        <v>10.33</v>
      </c>
      <c r="AV248" s="172">
        <v>10.27</v>
      </c>
    </row>
    <row r="249" spans="10:48">
      <c r="J249" s="2"/>
      <c r="K249" s="2"/>
      <c r="L249" s="2"/>
      <c r="M249" s="2"/>
      <c r="N249" s="2"/>
      <c r="AJ249" s="2"/>
      <c r="AL249" s="4" t="s">
        <v>147</v>
      </c>
      <c r="AM249" s="4" t="s">
        <v>643</v>
      </c>
      <c r="AO249" s="8" t="s">
        <v>447</v>
      </c>
      <c r="AP249" s="12">
        <v>0.06</v>
      </c>
      <c r="AQ249" s="235" t="s">
        <v>201</v>
      </c>
      <c r="AR249" s="149" t="s">
        <v>644</v>
      </c>
      <c r="AS249" s="172" t="str">
        <f t="shared" si="59"/>
        <v>大阪府泉佐野市</v>
      </c>
      <c r="AT249" s="147">
        <v>10.42</v>
      </c>
      <c r="AU249" s="149">
        <v>10.33</v>
      </c>
      <c r="AV249" s="172">
        <v>10.27</v>
      </c>
    </row>
    <row r="250" spans="10:48">
      <c r="J250" s="2"/>
      <c r="K250" s="2"/>
      <c r="L250" s="2"/>
      <c r="M250" s="2"/>
      <c r="N250" s="2"/>
      <c r="AJ250" s="2"/>
      <c r="AL250" s="4" t="s">
        <v>147</v>
      </c>
      <c r="AM250" s="4" t="s">
        <v>645</v>
      </c>
      <c r="AO250" s="8" t="s">
        <v>447</v>
      </c>
      <c r="AP250" s="12">
        <v>0.06</v>
      </c>
      <c r="AQ250" s="235" t="s">
        <v>201</v>
      </c>
      <c r="AR250" s="149" t="s">
        <v>646</v>
      </c>
      <c r="AS250" s="172" t="str">
        <f t="shared" si="59"/>
        <v>大阪府富田林市</v>
      </c>
      <c r="AT250" s="147">
        <v>10.42</v>
      </c>
      <c r="AU250" s="149">
        <v>10.33</v>
      </c>
      <c r="AV250" s="172">
        <v>10.27</v>
      </c>
    </row>
    <row r="251" spans="10:48">
      <c r="J251" s="2"/>
      <c r="K251" s="2"/>
      <c r="L251" s="2"/>
      <c r="M251" s="2"/>
      <c r="N251" s="2"/>
      <c r="AJ251" s="2"/>
      <c r="AL251" s="4" t="s">
        <v>147</v>
      </c>
      <c r="AM251" s="4" t="s">
        <v>647</v>
      </c>
      <c r="AO251" s="8" t="s">
        <v>447</v>
      </c>
      <c r="AP251" s="12">
        <v>0.06</v>
      </c>
      <c r="AQ251" s="235" t="s">
        <v>201</v>
      </c>
      <c r="AR251" s="149" t="s">
        <v>648</v>
      </c>
      <c r="AS251" s="172" t="str">
        <f t="shared" si="59"/>
        <v>大阪府河内長野市</v>
      </c>
      <c r="AT251" s="147">
        <v>10.42</v>
      </c>
      <c r="AU251" s="149">
        <v>10.33</v>
      </c>
      <c r="AV251" s="172">
        <v>10.27</v>
      </c>
    </row>
    <row r="252" spans="10:48">
      <c r="J252" s="2"/>
      <c r="K252" s="2"/>
      <c r="L252" s="2"/>
      <c r="M252" s="2"/>
      <c r="N252" s="2"/>
      <c r="AJ252" s="2"/>
      <c r="AL252" s="4" t="s">
        <v>147</v>
      </c>
      <c r="AM252" s="4" t="s">
        <v>649</v>
      </c>
      <c r="AO252" s="8" t="s">
        <v>447</v>
      </c>
      <c r="AP252" s="12">
        <v>0.06</v>
      </c>
      <c r="AQ252" s="235" t="s">
        <v>201</v>
      </c>
      <c r="AR252" s="149" t="s">
        <v>650</v>
      </c>
      <c r="AS252" s="172" t="str">
        <f t="shared" si="59"/>
        <v>大阪府和泉市</v>
      </c>
      <c r="AT252" s="147">
        <v>10.42</v>
      </c>
      <c r="AU252" s="149">
        <v>10.33</v>
      </c>
      <c r="AV252" s="172">
        <v>10.27</v>
      </c>
    </row>
    <row r="253" spans="10:48">
      <c r="J253" s="2"/>
      <c r="K253" s="2"/>
      <c r="L253" s="2"/>
      <c r="M253" s="2"/>
      <c r="N253" s="2"/>
      <c r="AJ253" s="2"/>
      <c r="AL253" s="4" t="s">
        <v>147</v>
      </c>
      <c r="AM253" s="4" t="s">
        <v>651</v>
      </c>
      <c r="AO253" s="8" t="s">
        <v>447</v>
      </c>
      <c r="AP253" s="12">
        <v>0.06</v>
      </c>
      <c r="AQ253" s="235" t="s">
        <v>201</v>
      </c>
      <c r="AR253" s="149" t="s">
        <v>652</v>
      </c>
      <c r="AS253" s="172" t="str">
        <f t="shared" si="59"/>
        <v>大阪府柏原市</v>
      </c>
      <c r="AT253" s="147">
        <v>10.42</v>
      </c>
      <c r="AU253" s="149">
        <v>10.33</v>
      </c>
      <c r="AV253" s="172">
        <v>10.27</v>
      </c>
    </row>
    <row r="254" spans="10:48">
      <c r="J254" s="2"/>
      <c r="K254" s="2"/>
      <c r="L254" s="2"/>
      <c r="M254" s="2"/>
      <c r="N254" s="2"/>
      <c r="AJ254" s="2"/>
      <c r="AL254" s="4" t="s">
        <v>147</v>
      </c>
      <c r="AM254" s="4" t="s">
        <v>653</v>
      </c>
      <c r="AO254" s="8" t="s">
        <v>447</v>
      </c>
      <c r="AP254" s="12">
        <v>0.06</v>
      </c>
      <c r="AQ254" s="235" t="s">
        <v>201</v>
      </c>
      <c r="AR254" s="149" t="s">
        <v>654</v>
      </c>
      <c r="AS254" s="172" t="str">
        <f t="shared" si="59"/>
        <v>大阪府羽曳野市</v>
      </c>
      <c r="AT254" s="147">
        <v>10.42</v>
      </c>
      <c r="AU254" s="149">
        <v>10.33</v>
      </c>
      <c r="AV254" s="172">
        <v>10.27</v>
      </c>
    </row>
    <row r="255" spans="10:48">
      <c r="J255" s="2"/>
      <c r="K255" s="2"/>
      <c r="L255" s="2"/>
      <c r="M255" s="2"/>
      <c r="N255" s="2"/>
      <c r="AJ255" s="2"/>
      <c r="AL255" s="4" t="s">
        <v>147</v>
      </c>
      <c r="AM255" s="4" t="s">
        <v>655</v>
      </c>
      <c r="AO255" s="8" t="s">
        <v>447</v>
      </c>
      <c r="AP255" s="12">
        <v>0.06</v>
      </c>
      <c r="AQ255" s="235" t="s">
        <v>201</v>
      </c>
      <c r="AR255" s="149" t="s">
        <v>656</v>
      </c>
      <c r="AS255" s="172" t="str">
        <f t="shared" si="59"/>
        <v>大阪府藤井寺市</v>
      </c>
      <c r="AT255" s="147">
        <v>10.42</v>
      </c>
      <c r="AU255" s="149">
        <v>10.33</v>
      </c>
      <c r="AV255" s="172">
        <v>10.27</v>
      </c>
    </row>
    <row r="256" spans="10:48">
      <c r="J256" s="2"/>
      <c r="K256" s="2"/>
      <c r="L256" s="2"/>
      <c r="M256" s="2"/>
      <c r="N256" s="2"/>
      <c r="AJ256" s="2"/>
      <c r="AL256" s="4" t="s">
        <v>147</v>
      </c>
      <c r="AM256" s="4" t="s">
        <v>657</v>
      </c>
      <c r="AO256" s="8" t="s">
        <v>447</v>
      </c>
      <c r="AP256" s="12">
        <v>0.06</v>
      </c>
      <c r="AQ256" s="235" t="s">
        <v>201</v>
      </c>
      <c r="AR256" s="149" t="s">
        <v>658</v>
      </c>
      <c r="AS256" s="172" t="str">
        <f t="shared" si="59"/>
        <v>大阪府泉南市</v>
      </c>
      <c r="AT256" s="147">
        <v>10.42</v>
      </c>
      <c r="AU256" s="149">
        <v>10.33</v>
      </c>
      <c r="AV256" s="172">
        <v>10.27</v>
      </c>
    </row>
    <row r="257" spans="10:48">
      <c r="J257" s="2"/>
      <c r="K257" s="2"/>
      <c r="L257" s="2"/>
      <c r="M257" s="2"/>
      <c r="N257" s="2"/>
      <c r="AJ257" s="2"/>
      <c r="AL257" s="4" t="s">
        <v>147</v>
      </c>
      <c r="AM257" s="4" t="s">
        <v>659</v>
      </c>
      <c r="AO257" s="8" t="s">
        <v>447</v>
      </c>
      <c r="AP257" s="12">
        <v>0.06</v>
      </c>
      <c r="AQ257" s="235" t="s">
        <v>201</v>
      </c>
      <c r="AR257" s="149" t="s">
        <v>660</v>
      </c>
      <c r="AS257" s="172" t="str">
        <f t="shared" si="59"/>
        <v>大阪府大阪狭山市</v>
      </c>
      <c r="AT257" s="147">
        <v>10.42</v>
      </c>
      <c r="AU257" s="149">
        <v>10.33</v>
      </c>
      <c r="AV257" s="172">
        <v>10.27</v>
      </c>
    </row>
    <row r="258" spans="10:48">
      <c r="J258" s="2"/>
      <c r="K258" s="2"/>
      <c r="L258" s="2"/>
      <c r="M258" s="2"/>
      <c r="N258" s="2"/>
      <c r="AJ258" s="2"/>
      <c r="AL258" s="4" t="s">
        <v>147</v>
      </c>
      <c r="AM258" s="4" t="s">
        <v>661</v>
      </c>
      <c r="AO258" s="8" t="s">
        <v>447</v>
      </c>
      <c r="AP258" s="12">
        <v>0.06</v>
      </c>
      <c r="AQ258" s="235" t="s">
        <v>201</v>
      </c>
      <c r="AR258" s="149" t="s">
        <v>662</v>
      </c>
      <c r="AS258" s="172" t="str">
        <f t="shared" si="59"/>
        <v>大阪府阪南市</v>
      </c>
      <c r="AT258" s="147">
        <v>10.42</v>
      </c>
      <c r="AU258" s="149">
        <v>10.33</v>
      </c>
      <c r="AV258" s="172">
        <v>10.27</v>
      </c>
    </row>
    <row r="259" spans="10:48">
      <c r="J259" s="2"/>
      <c r="K259" s="2"/>
      <c r="L259" s="2"/>
      <c r="M259" s="2"/>
      <c r="N259" s="2"/>
      <c r="AJ259" s="2"/>
      <c r="AL259" s="4" t="s">
        <v>147</v>
      </c>
      <c r="AM259" s="4" t="s">
        <v>663</v>
      </c>
      <c r="AO259" s="8" t="s">
        <v>447</v>
      </c>
      <c r="AP259" s="12">
        <v>0.06</v>
      </c>
      <c r="AQ259" s="235" t="s">
        <v>201</v>
      </c>
      <c r="AR259" s="149" t="s">
        <v>664</v>
      </c>
      <c r="AS259" s="172" t="str">
        <f t="shared" si="59"/>
        <v>大阪府島本町</v>
      </c>
      <c r="AT259" s="147">
        <v>10.42</v>
      </c>
      <c r="AU259" s="149">
        <v>10.33</v>
      </c>
      <c r="AV259" s="172">
        <v>10.27</v>
      </c>
    </row>
    <row r="260" spans="10:48">
      <c r="J260" s="2"/>
      <c r="K260" s="2"/>
      <c r="L260" s="2"/>
      <c r="M260" s="2"/>
      <c r="N260" s="2"/>
      <c r="AJ260" s="2"/>
      <c r="AL260" s="4" t="s">
        <v>147</v>
      </c>
      <c r="AM260" s="4" t="s">
        <v>665</v>
      </c>
      <c r="AO260" s="8" t="s">
        <v>447</v>
      </c>
      <c r="AP260" s="12">
        <v>0.06</v>
      </c>
      <c r="AQ260" s="235" t="s">
        <v>201</v>
      </c>
      <c r="AR260" s="149" t="s">
        <v>666</v>
      </c>
      <c r="AS260" s="172" t="str">
        <f t="shared" ref="AS260:AS323" si="60">AQ260&amp;AR260</f>
        <v>大阪府豊能町</v>
      </c>
      <c r="AT260" s="147">
        <v>10.42</v>
      </c>
      <c r="AU260" s="149">
        <v>10.33</v>
      </c>
      <c r="AV260" s="172">
        <v>10.27</v>
      </c>
    </row>
    <row r="261" spans="10:48">
      <c r="J261" s="2"/>
      <c r="K261" s="2"/>
      <c r="L261" s="2"/>
      <c r="M261" s="2"/>
      <c r="N261" s="2"/>
      <c r="AJ261" s="2"/>
      <c r="AL261" s="4" t="s">
        <v>150</v>
      </c>
      <c r="AM261" s="4" t="s">
        <v>448</v>
      </c>
      <c r="AO261" s="8" t="s">
        <v>447</v>
      </c>
      <c r="AP261" s="12">
        <v>0.06</v>
      </c>
      <c r="AQ261" s="235" t="s">
        <v>201</v>
      </c>
      <c r="AR261" s="149" t="s">
        <v>667</v>
      </c>
      <c r="AS261" s="172" t="str">
        <f t="shared" si="60"/>
        <v>大阪府能勢町</v>
      </c>
      <c r="AT261" s="147">
        <v>10.42</v>
      </c>
      <c r="AU261" s="149">
        <v>10.33</v>
      </c>
      <c r="AV261" s="172">
        <v>10.27</v>
      </c>
    </row>
    <row r="262" spans="10:48">
      <c r="J262" s="2"/>
      <c r="K262" s="2"/>
      <c r="L262" s="2"/>
      <c r="M262" s="2"/>
      <c r="N262" s="2"/>
      <c r="AJ262" s="2"/>
      <c r="AL262" s="4" t="s">
        <v>150</v>
      </c>
      <c r="AM262" s="4" t="s">
        <v>668</v>
      </c>
      <c r="AO262" s="8" t="s">
        <v>447</v>
      </c>
      <c r="AP262" s="12">
        <v>0.06</v>
      </c>
      <c r="AQ262" s="235" t="s">
        <v>201</v>
      </c>
      <c r="AR262" s="149" t="s">
        <v>669</v>
      </c>
      <c r="AS262" s="172" t="str">
        <f t="shared" si="60"/>
        <v>大阪府忠岡町</v>
      </c>
      <c r="AT262" s="147">
        <v>10.42</v>
      </c>
      <c r="AU262" s="149">
        <v>10.33</v>
      </c>
      <c r="AV262" s="172">
        <v>10.27</v>
      </c>
    </row>
    <row r="263" spans="10:48">
      <c r="J263" s="2"/>
      <c r="K263" s="2"/>
      <c r="L263" s="2"/>
      <c r="M263" s="2"/>
      <c r="N263" s="2"/>
      <c r="AJ263" s="2"/>
      <c r="AL263" s="4" t="s">
        <v>150</v>
      </c>
      <c r="AM263" s="4" t="s">
        <v>670</v>
      </c>
      <c r="AO263" s="8" t="s">
        <v>447</v>
      </c>
      <c r="AP263" s="12">
        <v>0.06</v>
      </c>
      <c r="AQ263" s="235" t="s">
        <v>201</v>
      </c>
      <c r="AR263" s="149" t="s">
        <v>671</v>
      </c>
      <c r="AS263" s="172" t="str">
        <f t="shared" si="60"/>
        <v>大阪府熊取町</v>
      </c>
      <c r="AT263" s="147">
        <v>10.42</v>
      </c>
      <c r="AU263" s="149">
        <v>10.33</v>
      </c>
      <c r="AV263" s="172">
        <v>10.27</v>
      </c>
    </row>
    <row r="264" spans="10:48">
      <c r="J264" s="2"/>
      <c r="K264" s="2"/>
      <c r="L264" s="2"/>
      <c r="M264" s="2"/>
      <c r="N264" s="2"/>
      <c r="AJ264" s="2"/>
      <c r="AL264" s="4" t="s">
        <v>150</v>
      </c>
      <c r="AM264" s="4" t="s">
        <v>672</v>
      </c>
      <c r="AO264" s="8" t="s">
        <v>447</v>
      </c>
      <c r="AP264" s="12">
        <v>0.06</v>
      </c>
      <c r="AQ264" s="235" t="s">
        <v>201</v>
      </c>
      <c r="AR264" s="149" t="s">
        <v>673</v>
      </c>
      <c r="AS264" s="172" t="str">
        <f t="shared" si="60"/>
        <v>大阪府田尻町</v>
      </c>
      <c r="AT264" s="147">
        <v>10.42</v>
      </c>
      <c r="AU264" s="149">
        <v>10.33</v>
      </c>
      <c r="AV264" s="172">
        <v>10.27</v>
      </c>
    </row>
    <row r="265" spans="10:48">
      <c r="J265" s="2"/>
      <c r="K265" s="2"/>
      <c r="L265" s="2"/>
      <c r="M265" s="2"/>
      <c r="N265" s="2"/>
      <c r="AJ265" s="2"/>
      <c r="AL265" s="4" t="s">
        <v>150</v>
      </c>
      <c r="AM265" s="4" t="s">
        <v>674</v>
      </c>
      <c r="AO265" s="8" t="s">
        <v>447</v>
      </c>
      <c r="AP265" s="12">
        <v>0.06</v>
      </c>
      <c r="AQ265" s="235" t="s">
        <v>201</v>
      </c>
      <c r="AR265" s="149" t="s">
        <v>675</v>
      </c>
      <c r="AS265" s="172" t="str">
        <f t="shared" si="60"/>
        <v>大阪府岬町</v>
      </c>
      <c r="AT265" s="147">
        <v>10.42</v>
      </c>
      <c r="AU265" s="149">
        <v>10.33</v>
      </c>
      <c r="AV265" s="172">
        <v>10.27</v>
      </c>
    </row>
    <row r="266" spans="10:48">
      <c r="J266" s="2"/>
      <c r="K266" s="2"/>
      <c r="L266" s="2"/>
      <c r="M266" s="2"/>
      <c r="N266" s="2"/>
      <c r="AJ266" s="2"/>
      <c r="AL266" s="4" t="s">
        <v>150</v>
      </c>
      <c r="AM266" s="4" t="s">
        <v>676</v>
      </c>
      <c r="AO266" s="8" t="s">
        <v>447</v>
      </c>
      <c r="AP266" s="12">
        <v>0.06</v>
      </c>
      <c r="AQ266" s="235" t="s">
        <v>201</v>
      </c>
      <c r="AR266" s="149" t="s">
        <v>1946</v>
      </c>
      <c r="AS266" s="172" t="str">
        <f t="shared" si="60"/>
        <v>大阪府太子町</v>
      </c>
      <c r="AT266" s="147">
        <v>10.42</v>
      </c>
      <c r="AU266" s="149">
        <v>10.33</v>
      </c>
      <c r="AV266" s="172">
        <v>10.27</v>
      </c>
    </row>
    <row r="267" spans="10:48">
      <c r="J267" s="2"/>
      <c r="K267" s="2"/>
      <c r="L267" s="2"/>
      <c r="M267" s="2"/>
      <c r="N267" s="2"/>
      <c r="AJ267" s="2"/>
      <c r="AL267" s="4" t="s">
        <v>150</v>
      </c>
      <c r="AM267" s="4" t="s">
        <v>677</v>
      </c>
      <c r="AO267" s="8" t="s">
        <v>447</v>
      </c>
      <c r="AP267" s="12">
        <v>0.06</v>
      </c>
      <c r="AQ267" s="235" t="s">
        <v>201</v>
      </c>
      <c r="AR267" s="149" t="s">
        <v>678</v>
      </c>
      <c r="AS267" s="172" t="str">
        <f t="shared" si="60"/>
        <v>大阪府河南町</v>
      </c>
      <c r="AT267" s="147">
        <v>10.42</v>
      </c>
      <c r="AU267" s="149">
        <v>10.33</v>
      </c>
      <c r="AV267" s="172">
        <v>10.27</v>
      </c>
    </row>
    <row r="268" spans="10:48">
      <c r="J268" s="2"/>
      <c r="K268" s="2"/>
      <c r="L268" s="2"/>
      <c r="M268" s="2"/>
      <c r="N268" s="2"/>
      <c r="AJ268" s="2"/>
      <c r="AL268" s="4" t="s">
        <v>150</v>
      </c>
      <c r="AM268" s="4" t="s">
        <v>679</v>
      </c>
      <c r="AO268" s="8" t="s">
        <v>447</v>
      </c>
      <c r="AP268" s="12">
        <v>0.06</v>
      </c>
      <c r="AQ268" s="235" t="s">
        <v>201</v>
      </c>
      <c r="AR268" s="149" t="s">
        <v>680</v>
      </c>
      <c r="AS268" s="172" t="str">
        <f t="shared" si="60"/>
        <v>大阪府千早赤阪村</v>
      </c>
      <c r="AT268" s="147">
        <v>10.42</v>
      </c>
      <c r="AU268" s="149">
        <v>10.33</v>
      </c>
      <c r="AV268" s="172">
        <v>10.27</v>
      </c>
    </row>
    <row r="269" spans="10:48">
      <c r="J269" s="2"/>
      <c r="K269" s="2"/>
      <c r="L269" s="2"/>
      <c r="M269" s="2"/>
      <c r="N269" s="2"/>
      <c r="AJ269" s="2"/>
      <c r="AL269" s="4" t="s">
        <v>150</v>
      </c>
      <c r="AM269" s="4" t="s">
        <v>681</v>
      </c>
      <c r="AO269" s="8" t="s">
        <v>447</v>
      </c>
      <c r="AP269" s="12">
        <v>0.06</v>
      </c>
      <c r="AQ269" s="235" t="s">
        <v>203</v>
      </c>
      <c r="AR269" s="149" t="s">
        <v>682</v>
      </c>
      <c r="AS269" s="172" t="str">
        <f t="shared" si="60"/>
        <v>兵庫県明石市</v>
      </c>
      <c r="AT269" s="147">
        <v>10.42</v>
      </c>
      <c r="AU269" s="149">
        <v>10.33</v>
      </c>
      <c r="AV269" s="172">
        <v>10.27</v>
      </c>
    </row>
    <row r="270" spans="10:48">
      <c r="J270" s="2"/>
      <c r="K270" s="2"/>
      <c r="L270" s="2"/>
      <c r="M270" s="2"/>
      <c r="N270" s="2"/>
      <c r="AJ270" s="2"/>
      <c r="AL270" s="4" t="s">
        <v>150</v>
      </c>
      <c r="AM270" s="4" t="s">
        <v>683</v>
      </c>
      <c r="AO270" s="8" t="s">
        <v>447</v>
      </c>
      <c r="AP270" s="12">
        <v>0.06</v>
      </c>
      <c r="AQ270" s="235" t="s">
        <v>203</v>
      </c>
      <c r="AR270" s="149" t="s">
        <v>684</v>
      </c>
      <c r="AS270" s="172" t="str">
        <f t="shared" si="60"/>
        <v>兵庫県猪名川町</v>
      </c>
      <c r="AT270" s="147">
        <v>10.42</v>
      </c>
      <c r="AU270" s="149">
        <v>10.33</v>
      </c>
      <c r="AV270" s="172">
        <v>10.27</v>
      </c>
    </row>
    <row r="271" spans="10:48">
      <c r="J271" s="2"/>
      <c r="K271" s="2"/>
      <c r="L271" s="2"/>
      <c r="M271" s="2"/>
      <c r="N271" s="2"/>
      <c r="AJ271" s="2"/>
      <c r="AL271" s="4" t="s">
        <v>150</v>
      </c>
      <c r="AM271" s="4" t="s">
        <v>685</v>
      </c>
      <c r="AO271" s="8" t="s">
        <v>447</v>
      </c>
      <c r="AP271" s="12">
        <v>0.06</v>
      </c>
      <c r="AQ271" s="235" t="s">
        <v>207</v>
      </c>
      <c r="AR271" s="149" t="s">
        <v>686</v>
      </c>
      <c r="AS271" s="172" t="str">
        <f t="shared" si="60"/>
        <v>奈良県奈良市</v>
      </c>
      <c r="AT271" s="147">
        <v>10.42</v>
      </c>
      <c r="AU271" s="149">
        <v>10.33</v>
      </c>
      <c r="AV271" s="172">
        <v>10.27</v>
      </c>
    </row>
    <row r="272" spans="10:48">
      <c r="J272" s="2"/>
      <c r="K272" s="2"/>
      <c r="L272" s="2"/>
      <c r="M272" s="2"/>
      <c r="N272" s="2"/>
      <c r="AJ272" s="2"/>
      <c r="AL272" s="4" t="s">
        <v>150</v>
      </c>
      <c r="AM272" s="4" t="s">
        <v>687</v>
      </c>
      <c r="AO272" s="8" t="s">
        <v>447</v>
      </c>
      <c r="AP272" s="12">
        <v>0.06</v>
      </c>
      <c r="AQ272" s="235" t="s">
        <v>207</v>
      </c>
      <c r="AR272" s="149" t="s">
        <v>688</v>
      </c>
      <c r="AS272" s="172" t="str">
        <f t="shared" si="60"/>
        <v>奈良県大和郡山市</v>
      </c>
      <c r="AT272" s="147">
        <v>10.42</v>
      </c>
      <c r="AU272" s="149">
        <v>10.33</v>
      </c>
      <c r="AV272" s="172">
        <v>10.27</v>
      </c>
    </row>
    <row r="273" spans="10:48">
      <c r="J273" s="2"/>
      <c r="K273" s="2"/>
      <c r="L273" s="2"/>
      <c r="M273" s="2"/>
      <c r="N273" s="2"/>
      <c r="AJ273" s="2"/>
      <c r="AL273" s="4" t="s">
        <v>150</v>
      </c>
      <c r="AM273" s="4" t="s">
        <v>689</v>
      </c>
      <c r="AO273" s="8" t="s">
        <v>447</v>
      </c>
      <c r="AP273" s="12">
        <v>0.06</v>
      </c>
      <c r="AQ273" s="235" t="s">
        <v>207</v>
      </c>
      <c r="AR273" s="149" t="s">
        <v>690</v>
      </c>
      <c r="AS273" s="172" t="str">
        <f t="shared" si="60"/>
        <v>奈良県生駒市</v>
      </c>
      <c r="AT273" s="147">
        <v>10.42</v>
      </c>
      <c r="AU273" s="149">
        <v>10.33</v>
      </c>
      <c r="AV273" s="172">
        <v>10.27</v>
      </c>
    </row>
    <row r="274" spans="10:48">
      <c r="J274" s="2"/>
      <c r="K274" s="2"/>
      <c r="L274" s="2"/>
      <c r="M274" s="2"/>
      <c r="N274" s="2"/>
      <c r="AJ274" s="2"/>
      <c r="AL274" s="4" t="s">
        <v>150</v>
      </c>
      <c r="AM274" s="4" t="s">
        <v>1947</v>
      </c>
      <c r="AO274" s="8" t="s">
        <v>447</v>
      </c>
      <c r="AP274" s="12">
        <v>0.06</v>
      </c>
      <c r="AQ274" s="235" t="s">
        <v>209</v>
      </c>
      <c r="AR274" s="149" t="s">
        <v>691</v>
      </c>
      <c r="AS274" s="172" t="str">
        <f t="shared" si="60"/>
        <v>和歌山県和歌山市</v>
      </c>
      <c r="AT274" s="147">
        <v>10.42</v>
      </c>
      <c r="AU274" s="149">
        <v>10.33</v>
      </c>
      <c r="AV274" s="172">
        <v>10.27</v>
      </c>
    </row>
    <row r="275" spans="10:48">
      <c r="J275" s="2"/>
      <c r="K275" s="2"/>
      <c r="L275" s="2"/>
      <c r="M275" s="2"/>
      <c r="N275" s="2"/>
      <c r="AJ275" s="2"/>
      <c r="AL275" s="4" t="s">
        <v>150</v>
      </c>
      <c r="AM275" s="4" t="s">
        <v>692</v>
      </c>
      <c r="AO275" s="8" t="s">
        <v>447</v>
      </c>
      <c r="AP275" s="12">
        <v>0.06</v>
      </c>
      <c r="AQ275" s="235" t="s">
        <v>209</v>
      </c>
      <c r="AR275" s="149" t="s">
        <v>693</v>
      </c>
      <c r="AS275" s="172" t="str">
        <f t="shared" si="60"/>
        <v>和歌山県橋本市</v>
      </c>
      <c r="AT275" s="147">
        <v>10.42</v>
      </c>
      <c r="AU275" s="149">
        <v>10.33</v>
      </c>
      <c r="AV275" s="172">
        <v>10.27</v>
      </c>
    </row>
    <row r="276" spans="10:48">
      <c r="J276" s="2"/>
      <c r="K276" s="2"/>
      <c r="L276" s="2"/>
      <c r="M276" s="2"/>
      <c r="N276" s="2"/>
      <c r="AJ276" s="2"/>
      <c r="AL276" s="4" t="s">
        <v>150</v>
      </c>
      <c r="AM276" s="4" t="s">
        <v>694</v>
      </c>
      <c r="AO276" s="8" t="s">
        <v>447</v>
      </c>
      <c r="AP276" s="12">
        <v>0.06</v>
      </c>
      <c r="AQ276" s="235" t="s">
        <v>240</v>
      </c>
      <c r="AR276" s="149" t="s">
        <v>695</v>
      </c>
      <c r="AS276" s="172" t="str">
        <f t="shared" si="60"/>
        <v>福岡県大野城市</v>
      </c>
      <c r="AT276" s="147">
        <v>10.42</v>
      </c>
      <c r="AU276" s="149">
        <v>10.33</v>
      </c>
      <c r="AV276" s="172">
        <v>10.27</v>
      </c>
    </row>
    <row r="277" spans="10:48">
      <c r="J277" s="2"/>
      <c r="K277" s="2"/>
      <c r="L277" s="2"/>
      <c r="M277" s="2"/>
      <c r="N277" s="2"/>
      <c r="AJ277" s="2"/>
      <c r="AL277" s="4" t="s">
        <v>150</v>
      </c>
      <c r="AM277" s="4" t="s">
        <v>696</v>
      </c>
      <c r="AO277" s="8" t="s">
        <v>447</v>
      </c>
      <c r="AP277" s="12">
        <v>0.06</v>
      </c>
      <c r="AQ277" s="235" t="s">
        <v>240</v>
      </c>
      <c r="AR277" s="149" t="s">
        <v>697</v>
      </c>
      <c r="AS277" s="172" t="str">
        <f t="shared" si="60"/>
        <v>福岡県太宰府市</v>
      </c>
      <c r="AT277" s="147">
        <v>10.42</v>
      </c>
      <c r="AU277" s="149">
        <v>10.33</v>
      </c>
      <c r="AV277" s="172">
        <v>10.27</v>
      </c>
    </row>
    <row r="278" spans="10:48">
      <c r="J278" s="2"/>
      <c r="K278" s="2"/>
      <c r="L278" s="2"/>
      <c r="M278" s="2"/>
      <c r="N278" s="2"/>
      <c r="AJ278" s="2"/>
      <c r="AL278" s="4" t="s">
        <v>150</v>
      </c>
      <c r="AM278" s="4" t="s">
        <v>698</v>
      </c>
      <c r="AO278" s="8" t="s">
        <v>447</v>
      </c>
      <c r="AP278" s="12">
        <v>0.06</v>
      </c>
      <c r="AQ278" s="235" t="s">
        <v>240</v>
      </c>
      <c r="AR278" s="149" t="s">
        <v>699</v>
      </c>
      <c r="AS278" s="172" t="str">
        <f t="shared" si="60"/>
        <v>福岡県福津市</v>
      </c>
      <c r="AT278" s="147">
        <v>10.42</v>
      </c>
      <c r="AU278" s="149">
        <v>10.33</v>
      </c>
      <c r="AV278" s="172">
        <v>10.27</v>
      </c>
    </row>
    <row r="279" spans="10:48">
      <c r="J279" s="2"/>
      <c r="K279" s="2"/>
      <c r="L279" s="2"/>
      <c r="M279" s="2"/>
      <c r="N279" s="2"/>
      <c r="AJ279" s="2"/>
      <c r="AL279" s="4" t="s">
        <v>150</v>
      </c>
      <c r="AM279" s="4" t="s">
        <v>700</v>
      </c>
      <c r="AO279" s="8" t="s">
        <v>447</v>
      </c>
      <c r="AP279" s="12">
        <v>0.06</v>
      </c>
      <c r="AQ279" s="235" t="s">
        <v>240</v>
      </c>
      <c r="AR279" s="149" t="s">
        <v>701</v>
      </c>
      <c r="AS279" s="172" t="str">
        <f t="shared" si="60"/>
        <v>福岡県糸島市</v>
      </c>
      <c r="AT279" s="147">
        <v>10.42</v>
      </c>
      <c r="AU279" s="149">
        <v>10.33</v>
      </c>
      <c r="AV279" s="172">
        <v>10.27</v>
      </c>
    </row>
    <row r="280" spans="10:48">
      <c r="J280" s="2"/>
      <c r="K280" s="2"/>
      <c r="L280" s="2"/>
      <c r="M280" s="2"/>
      <c r="N280" s="2"/>
      <c r="AJ280" s="2"/>
      <c r="AL280" s="4" t="s">
        <v>150</v>
      </c>
      <c r="AM280" s="4" t="s">
        <v>702</v>
      </c>
      <c r="AO280" s="8" t="s">
        <v>447</v>
      </c>
      <c r="AP280" s="12">
        <v>0.06</v>
      </c>
      <c r="AQ280" s="235" t="s">
        <v>240</v>
      </c>
      <c r="AR280" s="149" t="s">
        <v>2358</v>
      </c>
      <c r="AS280" s="172" t="str">
        <f t="shared" si="60"/>
        <v>福岡県那珂川市</v>
      </c>
      <c r="AT280" s="147">
        <v>10.42</v>
      </c>
      <c r="AU280" s="149">
        <v>10.33</v>
      </c>
      <c r="AV280" s="172">
        <v>10.27</v>
      </c>
    </row>
    <row r="281" spans="10:48" ht="13.5" thickBot="1">
      <c r="J281" s="2"/>
      <c r="K281" s="2"/>
      <c r="L281" s="2"/>
      <c r="M281" s="2"/>
      <c r="N281" s="2"/>
      <c r="AJ281" s="2"/>
      <c r="AL281" s="4" t="s">
        <v>150</v>
      </c>
      <c r="AM281" s="4" t="s">
        <v>703</v>
      </c>
      <c r="AO281" s="13" t="s">
        <v>447</v>
      </c>
      <c r="AP281" s="14">
        <v>0.06</v>
      </c>
      <c r="AQ281" s="238" t="s">
        <v>240</v>
      </c>
      <c r="AR281" s="168" t="s">
        <v>704</v>
      </c>
      <c r="AS281" s="181" t="str">
        <f t="shared" si="60"/>
        <v>福岡県粕屋町</v>
      </c>
      <c r="AT281" s="169">
        <v>10.42</v>
      </c>
      <c r="AU281" s="168">
        <v>10.33</v>
      </c>
      <c r="AV281" s="233">
        <v>10.27</v>
      </c>
    </row>
    <row r="282" spans="10:48">
      <c r="J282" s="2"/>
      <c r="K282" s="2"/>
      <c r="L282" s="2"/>
      <c r="M282" s="2"/>
      <c r="N282" s="2"/>
      <c r="AJ282" s="2"/>
      <c r="AL282" s="4" t="s">
        <v>150</v>
      </c>
      <c r="AM282" s="4" t="s">
        <v>705</v>
      </c>
      <c r="AO282" s="10" t="s">
        <v>706</v>
      </c>
      <c r="AP282" s="70">
        <v>0.03</v>
      </c>
      <c r="AQ282" s="234" t="s">
        <v>136</v>
      </c>
      <c r="AR282" s="171" t="s">
        <v>137</v>
      </c>
      <c r="AS282" s="175" t="str">
        <f t="shared" si="60"/>
        <v>北海道札幌市</v>
      </c>
      <c r="AT282" s="182">
        <v>10.210000000000001</v>
      </c>
      <c r="AU282" s="171">
        <v>10.17</v>
      </c>
      <c r="AV282" s="174">
        <v>10.14</v>
      </c>
    </row>
    <row r="283" spans="10:48">
      <c r="J283" s="2"/>
      <c r="K283" s="2"/>
      <c r="L283" s="2"/>
      <c r="M283" s="2"/>
      <c r="N283" s="2"/>
      <c r="AJ283" s="2"/>
      <c r="AL283" s="4" t="s">
        <v>150</v>
      </c>
      <c r="AM283" s="4" t="s">
        <v>707</v>
      </c>
      <c r="AO283" s="8" t="s">
        <v>706</v>
      </c>
      <c r="AP283" s="12">
        <v>0.03</v>
      </c>
      <c r="AQ283" s="155" t="s">
        <v>162</v>
      </c>
      <c r="AR283" s="149" t="s">
        <v>708</v>
      </c>
      <c r="AS283" s="161" t="str">
        <f t="shared" si="60"/>
        <v>茨城県結城市</v>
      </c>
      <c r="AT283" s="147">
        <v>10.210000000000001</v>
      </c>
      <c r="AU283" s="149">
        <v>10.17</v>
      </c>
      <c r="AV283" s="172">
        <v>10.14</v>
      </c>
    </row>
    <row r="284" spans="10:48">
      <c r="J284" s="2"/>
      <c r="K284" s="2"/>
      <c r="L284" s="2"/>
      <c r="M284" s="2"/>
      <c r="N284" s="2"/>
      <c r="AJ284" s="2"/>
      <c r="AL284" s="4" t="s">
        <v>150</v>
      </c>
      <c r="AM284" s="4" t="s">
        <v>709</v>
      </c>
      <c r="AO284" s="8" t="s">
        <v>706</v>
      </c>
      <c r="AP284" s="12">
        <v>0.03</v>
      </c>
      <c r="AQ284" s="155" t="s">
        <v>162</v>
      </c>
      <c r="AR284" s="149" t="s">
        <v>710</v>
      </c>
      <c r="AS284" s="161" t="str">
        <f t="shared" si="60"/>
        <v>茨城県下妻市</v>
      </c>
      <c r="AT284" s="147">
        <v>10.210000000000001</v>
      </c>
      <c r="AU284" s="149">
        <v>10.17</v>
      </c>
      <c r="AV284" s="172">
        <v>10.14</v>
      </c>
    </row>
    <row r="285" spans="10:48">
      <c r="J285" s="2"/>
      <c r="K285" s="2"/>
      <c r="L285" s="2"/>
      <c r="M285" s="2"/>
      <c r="N285" s="2"/>
      <c r="AJ285" s="2"/>
      <c r="AL285" s="4" t="s">
        <v>150</v>
      </c>
      <c r="AM285" s="4" t="s">
        <v>711</v>
      </c>
      <c r="AO285" s="8" t="s">
        <v>706</v>
      </c>
      <c r="AP285" s="12">
        <v>0.03</v>
      </c>
      <c r="AQ285" s="155" t="s">
        <v>162</v>
      </c>
      <c r="AR285" s="149" t="s">
        <v>712</v>
      </c>
      <c r="AS285" s="161" t="str">
        <f t="shared" si="60"/>
        <v>茨城県常総市</v>
      </c>
      <c r="AT285" s="147">
        <v>10.210000000000001</v>
      </c>
      <c r="AU285" s="149">
        <v>10.17</v>
      </c>
      <c r="AV285" s="172">
        <v>10.14</v>
      </c>
    </row>
    <row r="286" spans="10:48">
      <c r="J286" s="2"/>
      <c r="K286" s="2"/>
      <c r="L286" s="2"/>
      <c r="M286" s="2"/>
      <c r="N286" s="2"/>
      <c r="AJ286" s="2"/>
      <c r="AL286" s="4" t="s">
        <v>150</v>
      </c>
      <c r="AM286" s="4" t="s">
        <v>713</v>
      </c>
      <c r="AO286" s="8" t="s">
        <v>706</v>
      </c>
      <c r="AP286" s="12">
        <v>0.03</v>
      </c>
      <c r="AQ286" s="155" t="s">
        <v>162</v>
      </c>
      <c r="AR286" s="149" t="s">
        <v>714</v>
      </c>
      <c r="AS286" s="161" t="str">
        <f t="shared" si="60"/>
        <v>茨城県笠間市</v>
      </c>
      <c r="AT286" s="147">
        <v>10.210000000000001</v>
      </c>
      <c r="AU286" s="149">
        <v>10.17</v>
      </c>
      <c r="AV286" s="172">
        <v>10.14</v>
      </c>
    </row>
    <row r="287" spans="10:48">
      <c r="J287" s="2"/>
      <c r="K287" s="2"/>
      <c r="L287" s="2"/>
      <c r="M287" s="2"/>
      <c r="N287" s="2"/>
      <c r="AJ287" s="2"/>
      <c r="AL287" s="4" t="s">
        <v>150</v>
      </c>
      <c r="AM287" s="4" t="s">
        <v>715</v>
      </c>
      <c r="AO287" s="8" t="s">
        <v>706</v>
      </c>
      <c r="AP287" s="12">
        <v>0.03</v>
      </c>
      <c r="AQ287" s="155" t="s">
        <v>162</v>
      </c>
      <c r="AR287" s="149" t="s">
        <v>716</v>
      </c>
      <c r="AS287" s="161" t="str">
        <f t="shared" si="60"/>
        <v>茨城県ひたちなか市</v>
      </c>
      <c r="AT287" s="147">
        <v>10.210000000000001</v>
      </c>
      <c r="AU287" s="149">
        <v>10.17</v>
      </c>
      <c r="AV287" s="172">
        <v>10.14</v>
      </c>
    </row>
    <row r="288" spans="10:48">
      <c r="J288" s="2"/>
      <c r="K288" s="2"/>
      <c r="L288" s="2"/>
      <c r="M288" s="2"/>
      <c r="N288" s="2"/>
      <c r="AJ288" s="2"/>
      <c r="AL288" s="4" t="s">
        <v>150</v>
      </c>
      <c r="AM288" s="4" t="s">
        <v>717</v>
      </c>
      <c r="AO288" s="8" t="s">
        <v>706</v>
      </c>
      <c r="AP288" s="12">
        <v>0.03</v>
      </c>
      <c r="AQ288" s="155" t="s">
        <v>162</v>
      </c>
      <c r="AR288" s="149" t="s">
        <v>718</v>
      </c>
      <c r="AS288" s="161" t="str">
        <f t="shared" si="60"/>
        <v>茨城県那珂市</v>
      </c>
      <c r="AT288" s="147">
        <v>10.210000000000001</v>
      </c>
      <c r="AU288" s="149">
        <v>10.17</v>
      </c>
      <c r="AV288" s="172">
        <v>10.14</v>
      </c>
    </row>
    <row r="289" spans="10:48">
      <c r="J289" s="2"/>
      <c r="K289" s="2"/>
      <c r="L289" s="2"/>
      <c r="M289" s="2"/>
      <c r="N289" s="2"/>
      <c r="AJ289" s="2"/>
      <c r="AL289" s="4" t="s">
        <v>150</v>
      </c>
      <c r="AM289" s="4" t="s">
        <v>719</v>
      </c>
      <c r="AO289" s="8" t="s">
        <v>706</v>
      </c>
      <c r="AP289" s="12">
        <v>0.03</v>
      </c>
      <c r="AQ289" s="155" t="s">
        <v>162</v>
      </c>
      <c r="AR289" s="149" t="s">
        <v>720</v>
      </c>
      <c r="AS289" s="161" t="str">
        <f t="shared" si="60"/>
        <v>茨城県筑西市</v>
      </c>
      <c r="AT289" s="147">
        <v>10.210000000000001</v>
      </c>
      <c r="AU289" s="149">
        <v>10.17</v>
      </c>
      <c r="AV289" s="172">
        <v>10.14</v>
      </c>
    </row>
    <row r="290" spans="10:48">
      <c r="J290" s="2"/>
      <c r="K290" s="2"/>
      <c r="L290" s="2"/>
      <c r="M290" s="2"/>
      <c r="N290" s="2"/>
      <c r="AJ290" s="2"/>
      <c r="AL290" s="4" t="s">
        <v>150</v>
      </c>
      <c r="AM290" s="4" t="s">
        <v>721</v>
      </c>
      <c r="AO290" s="8" t="s">
        <v>706</v>
      </c>
      <c r="AP290" s="12">
        <v>0.03</v>
      </c>
      <c r="AQ290" s="155" t="s">
        <v>162</v>
      </c>
      <c r="AR290" s="149" t="s">
        <v>722</v>
      </c>
      <c r="AS290" s="161" t="str">
        <f t="shared" si="60"/>
        <v>茨城県坂東市</v>
      </c>
      <c r="AT290" s="147">
        <v>10.210000000000001</v>
      </c>
      <c r="AU290" s="149">
        <v>10.17</v>
      </c>
      <c r="AV290" s="172">
        <v>10.14</v>
      </c>
    </row>
    <row r="291" spans="10:48">
      <c r="J291" s="2"/>
      <c r="K291" s="2"/>
      <c r="L291" s="2"/>
      <c r="M291" s="2"/>
      <c r="N291" s="2"/>
      <c r="AJ291" s="2"/>
      <c r="AL291" s="4" t="s">
        <v>150</v>
      </c>
      <c r="AM291" s="4" t="s">
        <v>723</v>
      </c>
      <c r="AO291" s="8" t="s">
        <v>706</v>
      </c>
      <c r="AP291" s="12">
        <v>0.03</v>
      </c>
      <c r="AQ291" s="155" t="s">
        <v>162</v>
      </c>
      <c r="AR291" s="149" t="s">
        <v>724</v>
      </c>
      <c r="AS291" s="161" t="str">
        <f t="shared" si="60"/>
        <v>茨城県稲敷市</v>
      </c>
      <c r="AT291" s="147">
        <v>10.210000000000001</v>
      </c>
      <c r="AU291" s="149">
        <v>10.17</v>
      </c>
      <c r="AV291" s="172">
        <v>10.14</v>
      </c>
    </row>
    <row r="292" spans="10:48">
      <c r="J292" s="2"/>
      <c r="K292" s="2"/>
      <c r="L292" s="2"/>
      <c r="M292" s="2"/>
      <c r="N292" s="2"/>
      <c r="AJ292" s="2"/>
      <c r="AL292" s="4" t="s">
        <v>150</v>
      </c>
      <c r="AM292" s="4" t="s">
        <v>725</v>
      </c>
      <c r="AO292" s="8" t="s">
        <v>706</v>
      </c>
      <c r="AP292" s="12">
        <v>0.03</v>
      </c>
      <c r="AQ292" s="155" t="s">
        <v>162</v>
      </c>
      <c r="AR292" s="149" t="s">
        <v>726</v>
      </c>
      <c r="AS292" s="161" t="str">
        <f t="shared" si="60"/>
        <v>茨城県つくばみらい市</v>
      </c>
      <c r="AT292" s="147">
        <v>10.210000000000001</v>
      </c>
      <c r="AU292" s="149">
        <v>10.17</v>
      </c>
      <c r="AV292" s="172">
        <v>10.14</v>
      </c>
    </row>
    <row r="293" spans="10:48">
      <c r="J293" s="2"/>
      <c r="K293" s="2"/>
      <c r="L293" s="2"/>
      <c r="M293" s="2"/>
      <c r="N293" s="2"/>
      <c r="AJ293" s="2"/>
      <c r="AL293" s="4" t="s">
        <v>150</v>
      </c>
      <c r="AM293" s="4" t="s">
        <v>727</v>
      </c>
      <c r="AO293" s="8" t="s">
        <v>706</v>
      </c>
      <c r="AP293" s="12">
        <v>0.03</v>
      </c>
      <c r="AQ293" s="155" t="s">
        <v>162</v>
      </c>
      <c r="AR293" s="149" t="s">
        <v>728</v>
      </c>
      <c r="AS293" s="161" t="str">
        <f t="shared" si="60"/>
        <v>茨城県大洗町</v>
      </c>
      <c r="AT293" s="147">
        <v>10.210000000000001</v>
      </c>
      <c r="AU293" s="149">
        <v>10.17</v>
      </c>
      <c r="AV293" s="172">
        <v>10.14</v>
      </c>
    </row>
    <row r="294" spans="10:48">
      <c r="J294" s="2"/>
      <c r="K294" s="2"/>
      <c r="L294" s="2"/>
      <c r="M294" s="2"/>
      <c r="N294" s="2"/>
      <c r="AJ294" s="2"/>
      <c r="AL294" s="4" t="s">
        <v>150</v>
      </c>
      <c r="AM294" s="4" t="s">
        <v>729</v>
      </c>
      <c r="AO294" s="8" t="s">
        <v>706</v>
      </c>
      <c r="AP294" s="12">
        <v>0.03</v>
      </c>
      <c r="AQ294" s="155" t="s">
        <v>162</v>
      </c>
      <c r="AR294" s="149" t="s">
        <v>730</v>
      </c>
      <c r="AS294" s="161" t="str">
        <f t="shared" si="60"/>
        <v>茨城県阿見町</v>
      </c>
      <c r="AT294" s="147">
        <v>10.210000000000001</v>
      </c>
      <c r="AU294" s="149">
        <v>10.17</v>
      </c>
      <c r="AV294" s="172">
        <v>10.14</v>
      </c>
    </row>
    <row r="295" spans="10:48">
      <c r="J295" s="2"/>
      <c r="K295" s="2"/>
      <c r="L295" s="2"/>
      <c r="M295" s="2"/>
      <c r="N295" s="2"/>
      <c r="AJ295" s="2"/>
      <c r="AL295" s="4" t="s">
        <v>150</v>
      </c>
      <c r="AM295" s="4" t="s">
        <v>731</v>
      </c>
      <c r="AO295" s="8" t="s">
        <v>706</v>
      </c>
      <c r="AP295" s="12">
        <v>0.03</v>
      </c>
      <c r="AQ295" s="155" t="s">
        <v>162</v>
      </c>
      <c r="AR295" s="149" t="s">
        <v>732</v>
      </c>
      <c r="AS295" s="161" t="str">
        <f t="shared" si="60"/>
        <v>茨城県河内町</v>
      </c>
      <c r="AT295" s="147">
        <v>10.210000000000001</v>
      </c>
      <c r="AU295" s="149">
        <v>10.17</v>
      </c>
      <c r="AV295" s="172">
        <v>10.14</v>
      </c>
    </row>
    <row r="296" spans="10:48">
      <c r="J296" s="2"/>
      <c r="K296" s="2"/>
      <c r="L296" s="2"/>
      <c r="M296" s="2"/>
      <c r="N296" s="2"/>
      <c r="AJ296" s="2"/>
      <c r="AL296" s="4" t="s">
        <v>153</v>
      </c>
      <c r="AM296" s="4" t="s">
        <v>733</v>
      </c>
      <c r="AO296" s="8" t="s">
        <v>706</v>
      </c>
      <c r="AP296" s="12">
        <v>0.03</v>
      </c>
      <c r="AQ296" s="155" t="s">
        <v>162</v>
      </c>
      <c r="AR296" s="149" t="s">
        <v>734</v>
      </c>
      <c r="AS296" s="161" t="str">
        <f t="shared" si="60"/>
        <v>茨城県八千代町</v>
      </c>
      <c r="AT296" s="147">
        <v>10.210000000000001</v>
      </c>
      <c r="AU296" s="149">
        <v>10.17</v>
      </c>
      <c r="AV296" s="172">
        <v>10.14</v>
      </c>
    </row>
    <row r="297" spans="10:48">
      <c r="J297" s="2"/>
      <c r="K297" s="2"/>
      <c r="L297" s="2"/>
      <c r="M297" s="2"/>
      <c r="N297" s="2"/>
      <c r="AJ297" s="2"/>
      <c r="AL297" s="4" t="s">
        <v>153</v>
      </c>
      <c r="AM297" s="4" t="s">
        <v>735</v>
      </c>
      <c r="AO297" s="8" t="s">
        <v>706</v>
      </c>
      <c r="AP297" s="12">
        <v>0.03</v>
      </c>
      <c r="AQ297" s="155" t="s">
        <v>162</v>
      </c>
      <c r="AR297" s="149" t="s">
        <v>736</v>
      </c>
      <c r="AS297" s="161" t="str">
        <f t="shared" si="60"/>
        <v>茨城県五霞町</v>
      </c>
      <c r="AT297" s="147">
        <v>10.210000000000001</v>
      </c>
      <c r="AU297" s="149">
        <v>10.17</v>
      </c>
      <c r="AV297" s="172">
        <v>10.14</v>
      </c>
    </row>
    <row r="298" spans="10:48">
      <c r="J298" s="2"/>
      <c r="K298" s="2"/>
      <c r="L298" s="2"/>
      <c r="M298" s="2"/>
      <c r="N298" s="2"/>
      <c r="AJ298" s="2"/>
      <c r="AL298" s="4" t="s">
        <v>153</v>
      </c>
      <c r="AM298" s="4" t="s">
        <v>737</v>
      </c>
      <c r="AO298" s="8" t="s">
        <v>706</v>
      </c>
      <c r="AP298" s="12">
        <v>0.03</v>
      </c>
      <c r="AQ298" s="155" t="s">
        <v>162</v>
      </c>
      <c r="AR298" s="149" t="s">
        <v>738</v>
      </c>
      <c r="AS298" s="161" t="str">
        <f t="shared" si="60"/>
        <v>茨城県境町</v>
      </c>
      <c r="AT298" s="147">
        <v>10.210000000000001</v>
      </c>
      <c r="AU298" s="149">
        <v>10.17</v>
      </c>
      <c r="AV298" s="172">
        <v>10.14</v>
      </c>
    </row>
    <row r="299" spans="10:48">
      <c r="J299" s="2"/>
      <c r="K299" s="2"/>
      <c r="L299" s="2"/>
      <c r="M299" s="2"/>
      <c r="N299" s="2"/>
      <c r="AJ299" s="2"/>
      <c r="AL299" s="4" t="s">
        <v>153</v>
      </c>
      <c r="AM299" s="4" t="s">
        <v>739</v>
      </c>
      <c r="AO299" s="8" t="s">
        <v>706</v>
      </c>
      <c r="AP299" s="12">
        <v>0.03</v>
      </c>
      <c r="AQ299" s="155" t="s">
        <v>164</v>
      </c>
      <c r="AR299" s="149" t="s">
        <v>740</v>
      </c>
      <c r="AS299" s="161" t="str">
        <f t="shared" si="60"/>
        <v>栃木県栃木市</v>
      </c>
      <c r="AT299" s="147">
        <v>10.210000000000001</v>
      </c>
      <c r="AU299" s="149">
        <v>10.17</v>
      </c>
      <c r="AV299" s="172">
        <v>10.14</v>
      </c>
    </row>
    <row r="300" spans="10:48">
      <c r="J300" s="2"/>
      <c r="K300" s="2"/>
      <c r="L300" s="2"/>
      <c r="M300" s="2"/>
      <c r="N300" s="2"/>
      <c r="AJ300" s="2"/>
      <c r="AL300" s="4" t="s">
        <v>153</v>
      </c>
      <c r="AM300" s="4" t="s">
        <v>741</v>
      </c>
      <c r="AO300" s="8" t="s">
        <v>706</v>
      </c>
      <c r="AP300" s="12">
        <v>0.03</v>
      </c>
      <c r="AQ300" s="155" t="s">
        <v>164</v>
      </c>
      <c r="AR300" s="149" t="s">
        <v>742</v>
      </c>
      <c r="AS300" s="161" t="str">
        <f t="shared" si="60"/>
        <v>栃木県鹿沼市</v>
      </c>
      <c r="AT300" s="147">
        <v>10.210000000000001</v>
      </c>
      <c r="AU300" s="149">
        <v>10.17</v>
      </c>
      <c r="AV300" s="172">
        <v>10.14</v>
      </c>
    </row>
    <row r="301" spans="10:48">
      <c r="J301" s="2"/>
      <c r="K301" s="2"/>
      <c r="L301" s="2"/>
      <c r="M301" s="2"/>
      <c r="N301" s="2"/>
      <c r="AJ301" s="2"/>
      <c r="AL301" s="4" t="s">
        <v>153</v>
      </c>
      <c r="AM301" s="4" t="s">
        <v>743</v>
      </c>
      <c r="AO301" s="8" t="s">
        <v>706</v>
      </c>
      <c r="AP301" s="12">
        <v>0.03</v>
      </c>
      <c r="AQ301" s="155" t="s">
        <v>164</v>
      </c>
      <c r="AR301" s="149" t="s">
        <v>744</v>
      </c>
      <c r="AS301" s="161" t="str">
        <f t="shared" si="60"/>
        <v>栃木県日光市</v>
      </c>
      <c r="AT301" s="147">
        <v>10.210000000000001</v>
      </c>
      <c r="AU301" s="149">
        <v>10.17</v>
      </c>
      <c r="AV301" s="172">
        <v>10.14</v>
      </c>
    </row>
    <row r="302" spans="10:48">
      <c r="J302" s="2"/>
      <c r="K302" s="2"/>
      <c r="L302" s="2"/>
      <c r="M302" s="2"/>
      <c r="N302" s="2"/>
      <c r="AJ302" s="2"/>
      <c r="AL302" s="4" t="s">
        <v>153</v>
      </c>
      <c r="AM302" s="4" t="s">
        <v>745</v>
      </c>
      <c r="AO302" s="8" t="s">
        <v>706</v>
      </c>
      <c r="AP302" s="12">
        <v>0.03</v>
      </c>
      <c r="AQ302" s="155" t="s">
        <v>164</v>
      </c>
      <c r="AR302" s="149" t="s">
        <v>746</v>
      </c>
      <c r="AS302" s="161" t="str">
        <f t="shared" si="60"/>
        <v>栃木県小山市</v>
      </c>
      <c r="AT302" s="147">
        <v>10.210000000000001</v>
      </c>
      <c r="AU302" s="149">
        <v>10.17</v>
      </c>
      <c r="AV302" s="172">
        <v>10.14</v>
      </c>
    </row>
    <row r="303" spans="10:48">
      <c r="J303" s="2"/>
      <c r="K303" s="2"/>
      <c r="L303" s="2"/>
      <c r="M303" s="2"/>
      <c r="N303" s="2"/>
      <c r="AJ303" s="2"/>
      <c r="AL303" s="4" t="s">
        <v>153</v>
      </c>
      <c r="AM303" s="4" t="s">
        <v>747</v>
      </c>
      <c r="AO303" s="8" t="s">
        <v>706</v>
      </c>
      <c r="AP303" s="12">
        <v>0.03</v>
      </c>
      <c r="AQ303" s="155" t="s">
        <v>164</v>
      </c>
      <c r="AR303" s="149" t="s">
        <v>748</v>
      </c>
      <c r="AS303" s="161" t="str">
        <f t="shared" si="60"/>
        <v>栃木県真岡市</v>
      </c>
      <c r="AT303" s="147">
        <v>10.210000000000001</v>
      </c>
      <c r="AU303" s="149">
        <v>10.17</v>
      </c>
      <c r="AV303" s="172">
        <v>10.14</v>
      </c>
    </row>
    <row r="304" spans="10:48">
      <c r="J304" s="2"/>
      <c r="K304" s="2"/>
      <c r="L304" s="2"/>
      <c r="M304" s="2"/>
      <c r="N304" s="2"/>
      <c r="AJ304" s="2"/>
      <c r="AL304" s="4" t="s">
        <v>153</v>
      </c>
      <c r="AM304" s="4" t="s">
        <v>749</v>
      </c>
      <c r="AO304" s="8" t="s">
        <v>706</v>
      </c>
      <c r="AP304" s="12">
        <v>0.03</v>
      </c>
      <c r="AQ304" s="155" t="s">
        <v>164</v>
      </c>
      <c r="AR304" s="149" t="s">
        <v>750</v>
      </c>
      <c r="AS304" s="161" t="str">
        <f t="shared" si="60"/>
        <v>栃木県大田原市</v>
      </c>
      <c r="AT304" s="147">
        <v>10.210000000000001</v>
      </c>
      <c r="AU304" s="149">
        <v>10.17</v>
      </c>
      <c r="AV304" s="172">
        <v>10.14</v>
      </c>
    </row>
    <row r="305" spans="10:48">
      <c r="J305" s="2"/>
      <c r="K305" s="2"/>
      <c r="L305" s="2"/>
      <c r="M305" s="2"/>
      <c r="N305" s="2"/>
      <c r="AJ305" s="2"/>
      <c r="AL305" s="4" t="s">
        <v>153</v>
      </c>
      <c r="AM305" s="4" t="s">
        <v>751</v>
      </c>
      <c r="AO305" s="8" t="s">
        <v>706</v>
      </c>
      <c r="AP305" s="12">
        <v>0.03</v>
      </c>
      <c r="AQ305" s="155" t="s">
        <v>164</v>
      </c>
      <c r="AR305" s="149" t="s">
        <v>752</v>
      </c>
      <c r="AS305" s="161" t="str">
        <f t="shared" si="60"/>
        <v>栃木県さくら市</v>
      </c>
      <c r="AT305" s="147">
        <v>10.210000000000001</v>
      </c>
      <c r="AU305" s="149">
        <v>10.17</v>
      </c>
      <c r="AV305" s="172">
        <v>10.14</v>
      </c>
    </row>
    <row r="306" spans="10:48">
      <c r="J306" s="2"/>
      <c r="K306" s="2"/>
      <c r="L306" s="2"/>
      <c r="M306" s="2"/>
      <c r="N306" s="2"/>
      <c r="AJ306" s="2"/>
      <c r="AL306" s="4" t="s">
        <v>153</v>
      </c>
      <c r="AM306" s="4" t="s">
        <v>753</v>
      </c>
      <c r="AO306" s="8" t="s">
        <v>706</v>
      </c>
      <c r="AP306" s="12">
        <v>0.03</v>
      </c>
      <c r="AQ306" s="155" t="s">
        <v>164</v>
      </c>
      <c r="AR306" s="149" t="s">
        <v>754</v>
      </c>
      <c r="AS306" s="161" t="str">
        <f t="shared" si="60"/>
        <v>栃木県下野市</v>
      </c>
      <c r="AT306" s="147">
        <v>10.210000000000001</v>
      </c>
      <c r="AU306" s="149">
        <v>10.17</v>
      </c>
      <c r="AV306" s="172">
        <v>10.14</v>
      </c>
    </row>
    <row r="307" spans="10:48">
      <c r="J307" s="2"/>
      <c r="K307" s="2"/>
      <c r="L307" s="2"/>
      <c r="M307" s="2"/>
      <c r="N307" s="2"/>
      <c r="AJ307" s="2"/>
      <c r="AL307" s="4" t="s">
        <v>153</v>
      </c>
      <c r="AM307" s="4" t="s">
        <v>755</v>
      </c>
      <c r="AO307" s="8" t="s">
        <v>706</v>
      </c>
      <c r="AP307" s="12">
        <v>0.03</v>
      </c>
      <c r="AQ307" s="155" t="s">
        <v>164</v>
      </c>
      <c r="AR307" s="149" t="s">
        <v>756</v>
      </c>
      <c r="AS307" s="161" t="str">
        <f t="shared" si="60"/>
        <v>栃木県壬生町</v>
      </c>
      <c r="AT307" s="147">
        <v>10.210000000000001</v>
      </c>
      <c r="AU307" s="149">
        <v>10.17</v>
      </c>
      <c r="AV307" s="172">
        <v>10.14</v>
      </c>
    </row>
    <row r="308" spans="10:48">
      <c r="J308" s="2"/>
      <c r="K308" s="2"/>
      <c r="L308" s="2"/>
      <c r="M308" s="2"/>
      <c r="N308" s="2"/>
      <c r="AJ308" s="2"/>
      <c r="AL308" s="4" t="s">
        <v>153</v>
      </c>
      <c r="AM308" s="4" t="s">
        <v>757</v>
      </c>
      <c r="AO308" s="8" t="s">
        <v>706</v>
      </c>
      <c r="AP308" s="12">
        <v>0.03</v>
      </c>
      <c r="AQ308" s="155" t="s">
        <v>166</v>
      </c>
      <c r="AR308" s="149" t="s">
        <v>758</v>
      </c>
      <c r="AS308" s="161" t="str">
        <f t="shared" si="60"/>
        <v>群馬県前橋市</v>
      </c>
      <c r="AT308" s="147">
        <v>10.210000000000001</v>
      </c>
      <c r="AU308" s="149">
        <v>10.17</v>
      </c>
      <c r="AV308" s="172">
        <v>10.14</v>
      </c>
    </row>
    <row r="309" spans="10:48">
      <c r="J309" s="2"/>
      <c r="K309" s="2"/>
      <c r="L309" s="2"/>
      <c r="M309" s="2"/>
      <c r="N309" s="2"/>
      <c r="AJ309" s="2"/>
      <c r="AL309" s="4" t="s">
        <v>153</v>
      </c>
      <c r="AM309" s="4" t="s">
        <v>759</v>
      </c>
      <c r="AO309" s="8" t="s">
        <v>706</v>
      </c>
      <c r="AP309" s="12">
        <v>0.03</v>
      </c>
      <c r="AQ309" s="155" t="s">
        <v>166</v>
      </c>
      <c r="AR309" s="149" t="s">
        <v>760</v>
      </c>
      <c r="AS309" s="161" t="str">
        <f t="shared" si="60"/>
        <v>群馬県伊勢崎市</v>
      </c>
      <c r="AT309" s="147">
        <v>10.210000000000001</v>
      </c>
      <c r="AU309" s="149">
        <v>10.17</v>
      </c>
      <c r="AV309" s="172">
        <v>10.14</v>
      </c>
    </row>
    <row r="310" spans="10:48">
      <c r="J310" s="2"/>
      <c r="K310" s="2"/>
      <c r="L310" s="2"/>
      <c r="M310" s="2"/>
      <c r="N310" s="2"/>
      <c r="AJ310" s="2"/>
      <c r="AL310" s="4" t="s">
        <v>153</v>
      </c>
      <c r="AM310" s="4" t="s">
        <v>761</v>
      </c>
      <c r="AO310" s="8" t="s">
        <v>706</v>
      </c>
      <c r="AP310" s="12">
        <v>0.03</v>
      </c>
      <c r="AQ310" s="155" t="s">
        <v>166</v>
      </c>
      <c r="AR310" s="149" t="s">
        <v>762</v>
      </c>
      <c r="AS310" s="161" t="str">
        <f t="shared" si="60"/>
        <v>群馬県太田市</v>
      </c>
      <c r="AT310" s="147">
        <v>10.210000000000001</v>
      </c>
      <c r="AU310" s="149">
        <v>10.17</v>
      </c>
      <c r="AV310" s="172">
        <v>10.14</v>
      </c>
    </row>
    <row r="311" spans="10:48">
      <c r="J311" s="2"/>
      <c r="K311" s="2"/>
      <c r="L311" s="2"/>
      <c r="M311" s="2"/>
      <c r="N311" s="2"/>
      <c r="AJ311" s="2"/>
      <c r="AL311" s="4" t="s">
        <v>153</v>
      </c>
      <c r="AM311" s="4" t="s">
        <v>763</v>
      </c>
      <c r="AO311" s="8" t="s">
        <v>706</v>
      </c>
      <c r="AP311" s="12">
        <v>0.03</v>
      </c>
      <c r="AQ311" s="155" t="s">
        <v>166</v>
      </c>
      <c r="AR311" s="149" t="s">
        <v>764</v>
      </c>
      <c r="AS311" s="161" t="str">
        <f t="shared" si="60"/>
        <v>群馬県渋川市</v>
      </c>
      <c r="AT311" s="147">
        <v>10.210000000000001</v>
      </c>
      <c r="AU311" s="149">
        <v>10.17</v>
      </c>
      <c r="AV311" s="172">
        <v>10.14</v>
      </c>
    </row>
    <row r="312" spans="10:48">
      <c r="J312" s="2"/>
      <c r="K312" s="2"/>
      <c r="L312" s="2"/>
      <c r="M312" s="2"/>
      <c r="N312" s="2"/>
      <c r="AJ312" s="2"/>
      <c r="AL312" s="4" t="s">
        <v>153</v>
      </c>
      <c r="AM312" s="4" t="s">
        <v>765</v>
      </c>
      <c r="AO312" s="8" t="s">
        <v>706</v>
      </c>
      <c r="AP312" s="12">
        <v>0.03</v>
      </c>
      <c r="AQ312" s="155" t="s">
        <v>166</v>
      </c>
      <c r="AR312" s="149" t="s">
        <v>2359</v>
      </c>
      <c r="AS312" s="161" t="str">
        <f t="shared" si="60"/>
        <v>群馬県榛東村</v>
      </c>
      <c r="AT312" s="147">
        <v>10.210000000000001</v>
      </c>
      <c r="AU312" s="149">
        <v>10.17</v>
      </c>
      <c r="AV312" s="172">
        <v>10.14</v>
      </c>
    </row>
    <row r="313" spans="10:48">
      <c r="J313" s="2"/>
      <c r="K313" s="2"/>
      <c r="L313" s="2"/>
      <c r="M313" s="2"/>
      <c r="N313" s="2"/>
      <c r="AJ313" s="2"/>
      <c r="AL313" s="4" t="s">
        <v>153</v>
      </c>
      <c r="AM313" s="4" t="s">
        <v>766</v>
      </c>
      <c r="AO313" s="8" t="s">
        <v>706</v>
      </c>
      <c r="AP313" s="12">
        <v>0.03</v>
      </c>
      <c r="AQ313" s="155" t="s">
        <v>166</v>
      </c>
      <c r="AR313" s="149" t="s">
        <v>2360</v>
      </c>
      <c r="AS313" s="161" t="str">
        <f t="shared" si="60"/>
        <v>群馬県吉岡町</v>
      </c>
      <c r="AT313" s="147">
        <v>10.210000000000001</v>
      </c>
      <c r="AU313" s="149">
        <v>10.17</v>
      </c>
      <c r="AV313" s="172">
        <v>10.14</v>
      </c>
    </row>
    <row r="314" spans="10:48">
      <c r="J314" s="2"/>
      <c r="K314" s="2"/>
      <c r="L314" s="2"/>
      <c r="M314" s="2"/>
      <c r="N314" s="2"/>
      <c r="AJ314" s="2"/>
      <c r="AL314" s="4" t="s">
        <v>153</v>
      </c>
      <c r="AM314" s="4" t="s">
        <v>767</v>
      </c>
      <c r="AO314" s="8" t="s">
        <v>706</v>
      </c>
      <c r="AP314" s="12">
        <v>0.03</v>
      </c>
      <c r="AQ314" s="155" t="s">
        <v>166</v>
      </c>
      <c r="AR314" s="149" t="s">
        <v>768</v>
      </c>
      <c r="AS314" s="161" t="str">
        <f t="shared" si="60"/>
        <v>群馬県玉村町</v>
      </c>
      <c r="AT314" s="147">
        <v>10.210000000000001</v>
      </c>
      <c r="AU314" s="149">
        <v>10.17</v>
      </c>
      <c r="AV314" s="172">
        <v>10.14</v>
      </c>
    </row>
    <row r="315" spans="10:48">
      <c r="J315" s="2"/>
      <c r="K315" s="2"/>
      <c r="L315" s="2"/>
      <c r="M315" s="2"/>
      <c r="N315" s="2"/>
      <c r="AJ315" s="2"/>
      <c r="AL315" s="4" t="s">
        <v>153</v>
      </c>
      <c r="AM315" s="4" t="s">
        <v>769</v>
      </c>
      <c r="AO315" s="8" t="s">
        <v>706</v>
      </c>
      <c r="AP315" s="12">
        <v>0.03</v>
      </c>
      <c r="AQ315" s="155" t="s">
        <v>168</v>
      </c>
      <c r="AR315" s="149" t="s">
        <v>770</v>
      </c>
      <c r="AS315" s="161" t="str">
        <f t="shared" si="60"/>
        <v>埼玉県熊谷市</v>
      </c>
      <c r="AT315" s="147">
        <v>10.210000000000001</v>
      </c>
      <c r="AU315" s="149">
        <v>10.17</v>
      </c>
      <c r="AV315" s="172">
        <v>10.14</v>
      </c>
    </row>
    <row r="316" spans="10:48">
      <c r="J316" s="2"/>
      <c r="K316" s="2"/>
      <c r="L316" s="2"/>
      <c r="M316" s="2"/>
      <c r="N316" s="2"/>
      <c r="AJ316" s="2"/>
      <c r="AL316" s="4" t="s">
        <v>153</v>
      </c>
      <c r="AM316" s="4" t="s">
        <v>771</v>
      </c>
      <c r="AO316" s="8" t="s">
        <v>706</v>
      </c>
      <c r="AP316" s="12">
        <v>0.03</v>
      </c>
      <c r="AQ316" s="155" t="s">
        <v>168</v>
      </c>
      <c r="AR316" s="149" t="s">
        <v>772</v>
      </c>
      <c r="AS316" s="161" t="str">
        <f t="shared" si="60"/>
        <v>埼玉県深谷市</v>
      </c>
      <c r="AT316" s="147">
        <v>10.210000000000001</v>
      </c>
      <c r="AU316" s="149">
        <v>10.17</v>
      </c>
      <c r="AV316" s="172">
        <v>10.14</v>
      </c>
    </row>
    <row r="317" spans="10:48">
      <c r="J317" s="2"/>
      <c r="K317" s="2"/>
      <c r="L317" s="2"/>
      <c r="M317" s="2"/>
      <c r="N317" s="2"/>
      <c r="AJ317" s="2"/>
      <c r="AL317" s="4" t="s">
        <v>153</v>
      </c>
      <c r="AM317" s="4" t="s">
        <v>773</v>
      </c>
      <c r="AO317" s="8" t="s">
        <v>706</v>
      </c>
      <c r="AP317" s="12">
        <v>0.03</v>
      </c>
      <c r="AQ317" s="155" t="s">
        <v>168</v>
      </c>
      <c r="AR317" s="149" t="s">
        <v>774</v>
      </c>
      <c r="AS317" s="161" t="str">
        <f t="shared" si="60"/>
        <v>埼玉県日高市</v>
      </c>
      <c r="AT317" s="147">
        <v>10.210000000000001</v>
      </c>
      <c r="AU317" s="149">
        <v>10.17</v>
      </c>
      <c r="AV317" s="172">
        <v>10.14</v>
      </c>
    </row>
    <row r="318" spans="10:48">
      <c r="J318" s="2"/>
      <c r="K318" s="2"/>
      <c r="L318" s="2"/>
      <c r="M318" s="2"/>
      <c r="N318" s="2"/>
      <c r="AJ318" s="2"/>
      <c r="AL318" s="4" t="s">
        <v>153</v>
      </c>
      <c r="AM318" s="4" t="s">
        <v>775</v>
      </c>
      <c r="AO318" s="8" t="s">
        <v>706</v>
      </c>
      <c r="AP318" s="12">
        <v>0.03</v>
      </c>
      <c r="AQ318" s="155" t="s">
        <v>168</v>
      </c>
      <c r="AR318" s="149" t="s">
        <v>776</v>
      </c>
      <c r="AS318" s="161" t="str">
        <f t="shared" si="60"/>
        <v>埼玉県毛呂山町</v>
      </c>
      <c r="AT318" s="147">
        <v>10.210000000000001</v>
      </c>
      <c r="AU318" s="149">
        <v>10.17</v>
      </c>
      <c r="AV318" s="172">
        <v>10.14</v>
      </c>
    </row>
    <row r="319" spans="10:48">
      <c r="J319" s="2"/>
      <c r="K319" s="2"/>
      <c r="L319" s="2"/>
      <c r="M319" s="2"/>
      <c r="N319" s="2"/>
      <c r="AJ319" s="2"/>
      <c r="AL319" s="4" t="s">
        <v>153</v>
      </c>
      <c r="AM319" s="4" t="s">
        <v>777</v>
      </c>
      <c r="AO319" s="8" t="s">
        <v>706</v>
      </c>
      <c r="AP319" s="12">
        <v>0.03</v>
      </c>
      <c r="AQ319" s="155" t="s">
        <v>168</v>
      </c>
      <c r="AR319" s="149" t="s">
        <v>778</v>
      </c>
      <c r="AS319" s="161" t="str">
        <f t="shared" si="60"/>
        <v>埼玉県越生町</v>
      </c>
      <c r="AT319" s="147">
        <v>10.210000000000001</v>
      </c>
      <c r="AU319" s="149">
        <v>10.17</v>
      </c>
      <c r="AV319" s="172">
        <v>10.14</v>
      </c>
    </row>
    <row r="320" spans="10:48">
      <c r="J320" s="2"/>
      <c r="K320" s="2"/>
      <c r="L320" s="2"/>
      <c r="M320" s="2"/>
      <c r="N320" s="2"/>
      <c r="AJ320" s="2"/>
      <c r="AL320" s="4" t="s">
        <v>153</v>
      </c>
      <c r="AM320" s="4" t="s">
        <v>779</v>
      </c>
      <c r="AO320" s="8" t="s">
        <v>706</v>
      </c>
      <c r="AP320" s="12">
        <v>0.03</v>
      </c>
      <c r="AQ320" s="155" t="s">
        <v>168</v>
      </c>
      <c r="AR320" s="149" t="s">
        <v>780</v>
      </c>
      <c r="AS320" s="161" t="str">
        <f t="shared" si="60"/>
        <v>埼玉県滑川町</v>
      </c>
      <c r="AT320" s="147">
        <v>10.210000000000001</v>
      </c>
      <c r="AU320" s="149">
        <v>10.17</v>
      </c>
      <c r="AV320" s="172">
        <v>10.14</v>
      </c>
    </row>
    <row r="321" spans="10:48">
      <c r="J321" s="2"/>
      <c r="K321" s="2"/>
      <c r="L321" s="2"/>
      <c r="M321" s="2"/>
      <c r="N321" s="2"/>
      <c r="AJ321" s="2"/>
      <c r="AL321" s="4" t="s">
        <v>156</v>
      </c>
      <c r="AM321" s="4" t="s">
        <v>781</v>
      </c>
      <c r="AO321" s="8" t="s">
        <v>706</v>
      </c>
      <c r="AP321" s="12">
        <v>0.03</v>
      </c>
      <c r="AQ321" s="155" t="s">
        <v>168</v>
      </c>
      <c r="AR321" s="149" t="s">
        <v>782</v>
      </c>
      <c r="AS321" s="161" t="str">
        <f t="shared" si="60"/>
        <v>埼玉県川島町</v>
      </c>
      <c r="AT321" s="147">
        <v>10.210000000000001</v>
      </c>
      <c r="AU321" s="149">
        <v>10.17</v>
      </c>
      <c r="AV321" s="172">
        <v>10.14</v>
      </c>
    </row>
    <row r="322" spans="10:48">
      <c r="J322" s="2"/>
      <c r="K322" s="2"/>
      <c r="L322" s="2"/>
      <c r="M322" s="2"/>
      <c r="N322" s="2"/>
      <c r="AJ322" s="2"/>
      <c r="AL322" s="4" t="s">
        <v>156</v>
      </c>
      <c r="AM322" s="4" t="s">
        <v>783</v>
      </c>
      <c r="AO322" s="8" t="s">
        <v>706</v>
      </c>
      <c r="AP322" s="12">
        <v>0.03</v>
      </c>
      <c r="AQ322" s="155" t="s">
        <v>168</v>
      </c>
      <c r="AR322" s="149" t="s">
        <v>784</v>
      </c>
      <c r="AS322" s="161" t="str">
        <f t="shared" si="60"/>
        <v>埼玉県吉見町</v>
      </c>
      <c r="AT322" s="147">
        <v>10.210000000000001</v>
      </c>
      <c r="AU322" s="149">
        <v>10.17</v>
      </c>
      <c r="AV322" s="172">
        <v>10.14</v>
      </c>
    </row>
    <row r="323" spans="10:48">
      <c r="J323" s="2"/>
      <c r="K323" s="2"/>
      <c r="L323" s="2"/>
      <c r="M323" s="2"/>
      <c r="N323" s="2"/>
      <c r="AJ323" s="2"/>
      <c r="AL323" s="4" t="s">
        <v>156</v>
      </c>
      <c r="AM323" s="4" t="s">
        <v>785</v>
      </c>
      <c r="AO323" s="8" t="s">
        <v>706</v>
      </c>
      <c r="AP323" s="12">
        <v>0.03</v>
      </c>
      <c r="AQ323" s="155" t="s">
        <v>168</v>
      </c>
      <c r="AR323" s="149" t="s">
        <v>786</v>
      </c>
      <c r="AS323" s="161" t="str">
        <f t="shared" si="60"/>
        <v>埼玉県鳩山町</v>
      </c>
      <c r="AT323" s="147">
        <v>10.210000000000001</v>
      </c>
      <c r="AU323" s="149">
        <v>10.17</v>
      </c>
      <c r="AV323" s="172">
        <v>10.14</v>
      </c>
    </row>
    <row r="324" spans="10:48">
      <c r="J324" s="2"/>
      <c r="K324" s="2"/>
      <c r="L324" s="2"/>
      <c r="M324" s="2"/>
      <c r="N324" s="2"/>
      <c r="AJ324" s="2"/>
      <c r="AL324" s="4" t="s">
        <v>156</v>
      </c>
      <c r="AM324" s="4" t="s">
        <v>787</v>
      </c>
      <c r="AO324" s="8" t="s">
        <v>706</v>
      </c>
      <c r="AP324" s="12">
        <v>0.03</v>
      </c>
      <c r="AQ324" s="155" t="s">
        <v>168</v>
      </c>
      <c r="AR324" s="149" t="s">
        <v>788</v>
      </c>
      <c r="AS324" s="161" t="str">
        <f t="shared" ref="AS324:AS387" si="61">AQ324&amp;AR324</f>
        <v>埼玉県寄居町</v>
      </c>
      <c r="AT324" s="147">
        <v>10.210000000000001</v>
      </c>
      <c r="AU324" s="149">
        <v>10.17</v>
      </c>
      <c r="AV324" s="172">
        <v>10.14</v>
      </c>
    </row>
    <row r="325" spans="10:48">
      <c r="J325" s="2"/>
      <c r="K325" s="2"/>
      <c r="L325" s="2"/>
      <c r="M325" s="2"/>
      <c r="N325" s="2"/>
      <c r="AJ325" s="2"/>
      <c r="AL325" s="4" t="s">
        <v>156</v>
      </c>
      <c r="AM325" s="4" t="s">
        <v>789</v>
      </c>
      <c r="AO325" s="8" t="s">
        <v>706</v>
      </c>
      <c r="AP325" s="12">
        <v>0.03</v>
      </c>
      <c r="AQ325" s="155" t="s">
        <v>170</v>
      </c>
      <c r="AR325" s="149" t="s">
        <v>790</v>
      </c>
      <c r="AS325" s="161" t="str">
        <f t="shared" si="61"/>
        <v>千葉県東金市</v>
      </c>
      <c r="AT325" s="147">
        <v>10.210000000000001</v>
      </c>
      <c r="AU325" s="149">
        <v>10.17</v>
      </c>
      <c r="AV325" s="172">
        <v>10.14</v>
      </c>
    </row>
    <row r="326" spans="10:48">
      <c r="J326" s="2"/>
      <c r="K326" s="2"/>
      <c r="L326" s="2"/>
      <c r="M326" s="2"/>
      <c r="N326" s="2"/>
      <c r="AJ326" s="2"/>
      <c r="AL326" s="4" t="s">
        <v>156</v>
      </c>
      <c r="AM326" s="4" t="s">
        <v>791</v>
      </c>
      <c r="AO326" s="8" t="s">
        <v>706</v>
      </c>
      <c r="AP326" s="12">
        <v>0.03</v>
      </c>
      <c r="AQ326" s="155" t="s">
        <v>170</v>
      </c>
      <c r="AR326" s="149" t="s">
        <v>792</v>
      </c>
      <c r="AS326" s="161" t="str">
        <f t="shared" si="61"/>
        <v>千葉県君津市</v>
      </c>
      <c r="AT326" s="147">
        <v>10.210000000000001</v>
      </c>
      <c r="AU326" s="149">
        <v>10.17</v>
      </c>
      <c r="AV326" s="172">
        <v>10.14</v>
      </c>
    </row>
    <row r="327" spans="10:48">
      <c r="J327" s="2"/>
      <c r="K327" s="2"/>
      <c r="L327" s="2"/>
      <c r="M327" s="2"/>
      <c r="N327" s="2"/>
      <c r="AJ327" s="2"/>
      <c r="AL327" s="4" t="s">
        <v>156</v>
      </c>
      <c r="AM327" s="4" t="s">
        <v>793</v>
      </c>
      <c r="AO327" s="8" t="s">
        <v>706</v>
      </c>
      <c r="AP327" s="12">
        <v>0.03</v>
      </c>
      <c r="AQ327" s="155" t="s">
        <v>170</v>
      </c>
      <c r="AR327" s="149" t="s">
        <v>794</v>
      </c>
      <c r="AS327" s="161" t="str">
        <f t="shared" si="61"/>
        <v>千葉県富津市</v>
      </c>
      <c r="AT327" s="147">
        <v>10.210000000000001</v>
      </c>
      <c r="AU327" s="149">
        <v>10.17</v>
      </c>
      <c r="AV327" s="172">
        <v>10.14</v>
      </c>
    </row>
    <row r="328" spans="10:48">
      <c r="J328" s="2"/>
      <c r="K328" s="2"/>
      <c r="L328" s="2"/>
      <c r="M328" s="2"/>
      <c r="N328" s="2"/>
      <c r="AJ328" s="2"/>
      <c r="AL328" s="4" t="s">
        <v>156</v>
      </c>
      <c r="AM328" s="4" t="s">
        <v>795</v>
      </c>
      <c r="AO328" s="8" t="s">
        <v>706</v>
      </c>
      <c r="AP328" s="12">
        <v>0.03</v>
      </c>
      <c r="AQ328" s="155" t="s">
        <v>170</v>
      </c>
      <c r="AR328" s="149" t="s">
        <v>796</v>
      </c>
      <c r="AS328" s="161" t="str">
        <f t="shared" si="61"/>
        <v>千葉県八街市</v>
      </c>
      <c r="AT328" s="147">
        <v>10.210000000000001</v>
      </c>
      <c r="AU328" s="149">
        <v>10.17</v>
      </c>
      <c r="AV328" s="172">
        <v>10.14</v>
      </c>
    </row>
    <row r="329" spans="10:48">
      <c r="J329" s="2"/>
      <c r="K329" s="2"/>
      <c r="L329" s="2"/>
      <c r="M329" s="2"/>
      <c r="N329" s="2"/>
      <c r="AJ329" s="2"/>
      <c r="AL329" s="4" t="s">
        <v>156</v>
      </c>
      <c r="AM329" s="4" t="s">
        <v>797</v>
      </c>
      <c r="AO329" s="8" t="s">
        <v>706</v>
      </c>
      <c r="AP329" s="12">
        <v>0.03</v>
      </c>
      <c r="AQ329" s="155" t="s">
        <v>170</v>
      </c>
      <c r="AR329" s="149" t="s">
        <v>2361</v>
      </c>
      <c r="AS329" s="161" t="str">
        <f t="shared" si="61"/>
        <v>千葉県富里市</v>
      </c>
      <c r="AT329" s="147">
        <v>10.210000000000001</v>
      </c>
      <c r="AU329" s="149">
        <v>10.17</v>
      </c>
      <c r="AV329" s="172">
        <v>10.14</v>
      </c>
    </row>
    <row r="330" spans="10:48">
      <c r="J330" s="2"/>
      <c r="K330" s="2"/>
      <c r="L330" s="2"/>
      <c r="M330" s="2"/>
      <c r="N330" s="2"/>
      <c r="AJ330" s="2"/>
      <c r="AL330" s="4" t="s">
        <v>156</v>
      </c>
      <c r="AM330" s="4" t="s">
        <v>798</v>
      </c>
      <c r="AO330" s="8" t="s">
        <v>706</v>
      </c>
      <c r="AP330" s="12">
        <v>0.03</v>
      </c>
      <c r="AQ330" s="155" t="s">
        <v>170</v>
      </c>
      <c r="AR330" s="149" t="s">
        <v>799</v>
      </c>
      <c r="AS330" s="161" t="str">
        <f t="shared" si="61"/>
        <v>千葉県山武市</v>
      </c>
      <c r="AT330" s="147">
        <v>10.210000000000001</v>
      </c>
      <c r="AU330" s="149">
        <v>10.17</v>
      </c>
      <c r="AV330" s="172">
        <v>10.14</v>
      </c>
    </row>
    <row r="331" spans="10:48">
      <c r="J331" s="2"/>
      <c r="K331" s="2"/>
      <c r="L331" s="2"/>
      <c r="M331" s="2"/>
      <c r="N331" s="2"/>
      <c r="AJ331" s="2"/>
      <c r="AL331" s="4" t="s">
        <v>156</v>
      </c>
      <c r="AM331" s="4" t="s">
        <v>800</v>
      </c>
      <c r="AO331" s="8" t="s">
        <v>706</v>
      </c>
      <c r="AP331" s="12">
        <v>0.03</v>
      </c>
      <c r="AQ331" s="155" t="s">
        <v>170</v>
      </c>
      <c r="AR331" s="149" t="s">
        <v>2362</v>
      </c>
      <c r="AS331" s="161" t="str">
        <f t="shared" si="61"/>
        <v>千葉県大網白里市</v>
      </c>
      <c r="AT331" s="147">
        <v>10.210000000000001</v>
      </c>
      <c r="AU331" s="149">
        <v>10.17</v>
      </c>
      <c r="AV331" s="172">
        <v>10.14</v>
      </c>
    </row>
    <row r="332" spans="10:48">
      <c r="J332" s="2"/>
      <c r="K332" s="2"/>
      <c r="L332" s="2"/>
      <c r="M332" s="2"/>
      <c r="N332" s="2"/>
      <c r="AJ332" s="2"/>
      <c r="AL332" s="4" t="s">
        <v>156</v>
      </c>
      <c r="AM332" s="4" t="s">
        <v>801</v>
      </c>
      <c r="AO332" s="8" t="s">
        <v>706</v>
      </c>
      <c r="AP332" s="12">
        <v>0.03</v>
      </c>
      <c r="AQ332" s="155" t="s">
        <v>170</v>
      </c>
      <c r="AR332" s="149" t="s">
        <v>802</v>
      </c>
      <c r="AS332" s="161" t="str">
        <f t="shared" si="61"/>
        <v>千葉県長柄町</v>
      </c>
      <c r="AT332" s="147">
        <v>10.210000000000001</v>
      </c>
      <c r="AU332" s="149">
        <v>10.17</v>
      </c>
      <c r="AV332" s="172">
        <v>10.14</v>
      </c>
    </row>
    <row r="333" spans="10:48">
      <c r="J333" s="2"/>
      <c r="K333" s="2"/>
      <c r="L333" s="2"/>
      <c r="M333" s="2"/>
      <c r="N333" s="2"/>
      <c r="AJ333" s="2"/>
      <c r="AL333" s="4" t="s">
        <v>156</v>
      </c>
      <c r="AM333" s="4" t="s">
        <v>803</v>
      </c>
      <c r="AO333" s="8" t="s">
        <v>706</v>
      </c>
      <c r="AP333" s="12">
        <v>0.03</v>
      </c>
      <c r="AQ333" s="155" t="s">
        <v>170</v>
      </c>
      <c r="AR333" s="149" t="s">
        <v>804</v>
      </c>
      <c r="AS333" s="161" t="str">
        <f t="shared" si="61"/>
        <v>千葉県長南町</v>
      </c>
      <c r="AT333" s="147">
        <v>10.210000000000001</v>
      </c>
      <c r="AU333" s="149">
        <v>10.17</v>
      </c>
      <c r="AV333" s="172">
        <v>10.14</v>
      </c>
    </row>
    <row r="334" spans="10:48">
      <c r="J334" s="2"/>
      <c r="K334" s="2"/>
      <c r="L334" s="2"/>
      <c r="M334" s="2"/>
      <c r="N334" s="2"/>
      <c r="AJ334" s="2"/>
      <c r="AL334" s="4" t="s">
        <v>156</v>
      </c>
      <c r="AM334" s="4" t="s">
        <v>805</v>
      </c>
      <c r="AO334" s="8" t="s">
        <v>706</v>
      </c>
      <c r="AP334" s="12">
        <v>0.03</v>
      </c>
      <c r="AQ334" s="155" t="s">
        <v>174</v>
      </c>
      <c r="AR334" s="149" t="s">
        <v>2363</v>
      </c>
      <c r="AS334" s="161" t="str">
        <f t="shared" si="61"/>
        <v>神奈川県南足柄市</v>
      </c>
      <c r="AT334" s="147">
        <v>10.210000000000001</v>
      </c>
      <c r="AU334" s="149">
        <v>10.17</v>
      </c>
      <c r="AV334" s="172">
        <v>10.14</v>
      </c>
    </row>
    <row r="335" spans="10:48">
      <c r="J335" s="2"/>
      <c r="K335" s="2"/>
      <c r="L335" s="2"/>
      <c r="M335" s="2"/>
      <c r="N335" s="2"/>
      <c r="AJ335" s="2"/>
      <c r="AL335" s="4" t="s">
        <v>156</v>
      </c>
      <c r="AM335" s="4" t="s">
        <v>806</v>
      </c>
      <c r="AO335" s="8" t="s">
        <v>706</v>
      </c>
      <c r="AP335" s="12">
        <v>0.03</v>
      </c>
      <c r="AQ335" s="155" t="s">
        <v>174</v>
      </c>
      <c r="AR335" s="149" t="s">
        <v>2364</v>
      </c>
      <c r="AS335" s="161" t="str">
        <f t="shared" si="61"/>
        <v>神奈川県山北町</v>
      </c>
      <c r="AT335" s="147">
        <v>10.210000000000001</v>
      </c>
      <c r="AU335" s="149">
        <v>10.17</v>
      </c>
      <c r="AV335" s="172">
        <v>10.14</v>
      </c>
    </row>
    <row r="336" spans="10:48">
      <c r="J336" s="2"/>
      <c r="K336" s="2"/>
      <c r="L336" s="2"/>
      <c r="M336" s="2"/>
      <c r="N336" s="2"/>
      <c r="AJ336" s="2"/>
      <c r="AL336" s="4" t="s">
        <v>156</v>
      </c>
      <c r="AM336" s="4" t="s">
        <v>807</v>
      </c>
      <c r="AO336" s="8" t="s">
        <v>706</v>
      </c>
      <c r="AP336" s="12">
        <v>0.03</v>
      </c>
      <c r="AQ336" s="155" t="s">
        <v>174</v>
      </c>
      <c r="AR336" s="149" t="s">
        <v>808</v>
      </c>
      <c r="AS336" s="161" t="str">
        <f t="shared" si="61"/>
        <v>神奈川県箱根町</v>
      </c>
      <c r="AT336" s="147">
        <v>10.210000000000001</v>
      </c>
      <c r="AU336" s="149">
        <v>10.17</v>
      </c>
      <c r="AV336" s="172">
        <v>10.14</v>
      </c>
    </row>
    <row r="337" spans="10:48">
      <c r="J337" s="2"/>
      <c r="K337" s="2"/>
      <c r="L337" s="2"/>
      <c r="M337" s="2"/>
      <c r="N337" s="2"/>
      <c r="AJ337" s="2"/>
      <c r="AL337" s="4" t="s">
        <v>156</v>
      </c>
      <c r="AM337" s="4" t="s">
        <v>809</v>
      </c>
      <c r="AO337" s="8" t="s">
        <v>706</v>
      </c>
      <c r="AP337" s="12">
        <v>0.03</v>
      </c>
      <c r="AQ337" s="155" t="s">
        <v>176</v>
      </c>
      <c r="AR337" s="149" t="s">
        <v>810</v>
      </c>
      <c r="AS337" s="161" t="str">
        <f t="shared" si="61"/>
        <v>新潟県新潟市</v>
      </c>
      <c r="AT337" s="147">
        <v>10.210000000000001</v>
      </c>
      <c r="AU337" s="149">
        <v>10.17</v>
      </c>
      <c r="AV337" s="172">
        <v>10.14</v>
      </c>
    </row>
    <row r="338" spans="10:48">
      <c r="J338" s="2"/>
      <c r="K338" s="2"/>
      <c r="L338" s="2"/>
      <c r="M338" s="2"/>
      <c r="N338" s="2"/>
      <c r="AJ338" s="2"/>
      <c r="AL338" s="4" t="s">
        <v>156</v>
      </c>
      <c r="AM338" s="4" t="s">
        <v>811</v>
      </c>
      <c r="AO338" s="8" t="s">
        <v>706</v>
      </c>
      <c r="AP338" s="12">
        <v>0.03</v>
      </c>
      <c r="AQ338" s="155" t="s">
        <v>178</v>
      </c>
      <c r="AR338" s="149" t="s">
        <v>812</v>
      </c>
      <c r="AS338" s="161" t="str">
        <f t="shared" si="61"/>
        <v>富山県富山市</v>
      </c>
      <c r="AT338" s="147">
        <v>10.210000000000001</v>
      </c>
      <c r="AU338" s="149">
        <v>10.17</v>
      </c>
      <c r="AV338" s="172">
        <v>10.14</v>
      </c>
    </row>
    <row r="339" spans="10:48">
      <c r="J339" s="2"/>
      <c r="K339" s="2"/>
      <c r="L339" s="2"/>
      <c r="M339" s="2"/>
      <c r="N339" s="2"/>
      <c r="AJ339" s="2"/>
      <c r="AL339" s="4" t="s">
        <v>156</v>
      </c>
      <c r="AM339" s="4" t="s">
        <v>813</v>
      </c>
      <c r="AO339" s="8" t="s">
        <v>706</v>
      </c>
      <c r="AP339" s="12">
        <v>0.03</v>
      </c>
      <c r="AQ339" s="155" t="s">
        <v>180</v>
      </c>
      <c r="AR339" s="149" t="s">
        <v>814</v>
      </c>
      <c r="AS339" s="161" t="str">
        <f t="shared" si="61"/>
        <v>石川県金沢市</v>
      </c>
      <c r="AT339" s="147">
        <v>10.210000000000001</v>
      </c>
      <c r="AU339" s="149">
        <v>10.17</v>
      </c>
      <c r="AV339" s="172">
        <v>10.14</v>
      </c>
    </row>
    <row r="340" spans="10:48">
      <c r="J340" s="2"/>
      <c r="K340" s="2"/>
      <c r="L340" s="2"/>
      <c r="M340" s="2"/>
      <c r="N340" s="2"/>
      <c r="AJ340" s="2"/>
      <c r="AL340" s="4" t="s">
        <v>156</v>
      </c>
      <c r="AM340" s="4" t="s">
        <v>815</v>
      </c>
      <c r="AO340" s="8" t="s">
        <v>706</v>
      </c>
      <c r="AP340" s="12">
        <v>0.03</v>
      </c>
      <c r="AQ340" s="155" t="s">
        <v>180</v>
      </c>
      <c r="AR340" s="149" t="s">
        <v>816</v>
      </c>
      <c r="AS340" s="161" t="str">
        <f t="shared" si="61"/>
        <v>石川県内灘町</v>
      </c>
      <c r="AT340" s="147">
        <v>10.210000000000001</v>
      </c>
      <c r="AU340" s="149">
        <v>10.17</v>
      </c>
      <c r="AV340" s="172">
        <v>10.14</v>
      </c>
    </row>
    <row r="341" spans="10:48">
      <c r="J341" s="2"/>
      <c r="K341" s="2"/>
      <c r="L341" s="2"/>
      <c r="M341" s="2"/>
      <c r="N341" s="2"/>
      <c r="AJ341" s="2"/>
      <c r="AL341" s="4" t="s">
        <v>156</v>
      </c>
      <c r="AM341" s="4" t="s">
        <v>817</v>
      </c>
      <c r="AO341" s="8" t="s">
        <v>706</v>
      </c>
      <c r="AP341" s="12">
        <v>0.03</v>
      </c>
      <c r="AQ341" s="155" t="s">
        <v>182</v>
      </c>
      <c r="AR341" s="149" t="s">
        <v>818</v>
      </c>
      <c r="AS341" s="161" t="str">
        <f t="shared" si="61"/>
        <v>福井県福井市</v>
      </c>
      <c r="AT341" s="147">
        <v>10.210000000000001</v>
      </c>
      <c r="AU341" s="149">
        <v>10.17</v>
      </c>
      <c r="AV341" s="172">
        <v>10.14</v>
      </c>
    </row>
    <row r="342" spans="10:48">
      <c r="J342" s="2"/>
      <c r="K342" s="2"/>
      <c r="L342" s="2"/>
      <c r="M342" s="2"/>
      <c r="N342" s="2"/>
      <c r="AJ342" s="2"/>
      <c r="AL342" s="4" t="s">
        <v>156</v>
      </c>
      <c r="AM342" s="4" t="s">
        <v>819</v>
      </c>
      <c r="AO342" s="8" t="s">
        <v>706</v>
      </c>
      <c r="AP342" s="12">
        <v>0.03</v>
      </c>
      <c r="AQ342" s="155" t="s">
        <v>184</v>
      </c>
      <c r="AR342" s="149" t="s">
        <v>820</v>
      </c>
      <c r="AS342" s="161" t="str">
        <f t="shared" si="61"/>
        <v>山梨県甲府市</v>
      </c>
      <c r="AT342" s="147">
        <v>10.210000000000001</v>
      </c>
      <c r="AU342" s="149">
        <v>10.17</v>
      </c>
      <c r="AV342" s="172">
        <v>10.14</v>
      </c>
    </row>
    <row r="343" spans="10:48">
      <c r="J343" s="2"/>
      <c r="K343" s="2"/>
      <c r="L343" s="2"/>
      <c r="M343" s="2"/>
      <c r="N343" s="2"/>
      <c r="AJ343" s="2"/>
      <c r="AL343" s="4" t="s">
        <v>156</v>
      </c>
      <c r="AM343" s="4" t="s">
        <v>821</v>
      </c>
      <c r="AO343" s="8" t="s">
        <v>706</v>
      </c>
      <c r="AP343" s="12">
        <v>0.03</v>
      </c>
      <c r="AQ343" s="155" t="s">
        <v>184</v>
      </c>
      <c r="AR343" s="149" t="s">
        <v>2365</v>
      </c>
      <c r="AS343" s="161" t="str">
        <f t="shared" si="61"/>
        <v>山梨県南アルプス市</v>
      </c>
      <c r="AT343" s="147">
        <v>10.210000000000001</v>
      </c>
      <c r="AU343" s="149">
        <v>10.17</v>
      </c>
      <c r="AV343" s="172">
        <v>10.14</v>
      </c>
    </row>
    <row r="344" spans="10:48">
      <c r="J344" s="2"/>
      <c r="K344" s="2"/>
      <c r="L344" s="2"/>
      <c r="M344" s="2"/>
      <c r="N344" s="2"/>
      <c r="AJ344" s="2"/>
      <c r="AL344" s="4" t="s">
        <v>156</v>
      </c>
      <c r="AM344" s="4" t="s">
        <v>822</v>
      </c>
      <c r="AO344" s="8" t="s">
        <v>706</v>
      </c>
      <c r="AP344" s="12">
        <v>0.03</v>
      </c>
      <c r="AQ344" s="155" t="s">
        <v>184</v>
      </c>
      <c r="AR344" s="149" t="s">
        <v>2366</v>
      </c>
      <c r="AS344" s="161" t="str">
        <f t="shared" si="61"/>
        <v>山梨県南部町</v>
      </c>
      <c r="AT344" s="147">
        <v>10.210000000000001</v>
      </c>
      <c r="AU344" s="149">
        <v>10.17</v>
      </c>
      <c r="AV344" s="172">
        <v>10.14</v>
      </c>
    </row>
    <row r="345" spans="10:48">
      <c r="J345" s="2"/>
      <c r="K345" s="2"/>
      <c r="L345" s="2"/>
      <c r="M345" s="2"/>
      <c r="N345" s="2"/>
      <c r="AJ345" s="2"/>
      <c r="AL345" s="4" t="s">
        <v>156</v>
      </c>
      <c r="AM345" s="4" t="s">
        <v>823</v>
      </c>
      <c r="AO345" s="8" t="s">
        <v>706</v>
      </c>
      <c r="AP345" s="12">
        <v>0.03</v>
      </c>
      <c r="AQ345" s="155" t="s">
        <v>186</v>
      </c>
      <c r="AR345" s="149" t="s">
        <v>824</v>
      </c>
      <c r="AS345" s="161" t="str">
        <f t="shared" si="61"/>
        <v>長野県長野市</v>
      </c>
      <c r="AT345" s="147">
        <v>10.210000000000001</v>
      </c>
      <c r="AU345" s="149">
        <v>10.17</v>
      </c>
      <c r="AV345" s="172">
        <v>10.14</v>
      </c>
    </row>
    <row r="346" spans="10:48">
      <c r="J346" s="2"/>
      <c r="K346" s="2"/>
      <c r="L346" s="2"/>
      <c r="M346" s="2"/>
      <c r="N346" s="2"/>
      <c r="AJ346" s="2"/>
      <c r="AL346" s="4" t="s">
        <v>156</v>
      </c>
      <c r="AM346" s="4" t="s">
        <v>825</v>
      </c>
      <c r="AO346" s="8" t="s">
        <v>706</v>
      </c>
      <c r="AP346" s="12">
        <v>0.03</v>
      </c>
      <c r="AQ346" s="155" t="s">
        <v>186</v>
      </c>
      <c r="AR346" s="149" t="s">
        <v>826</v>
      </c>
      <c r="AS346" s="161" t="str">
        <f t="shared" si="61"/>
        <v>長野県松本市</v>
      </c>
      <c r="AT346" s="147">
        <v>10.210000000000001</v>
      </c>
      <c r="AU346" s="149">
        <v>10.17</v>
      </c>
      <c r="AV346" s="172">
        <v>10.14</v>
      </c>
    </row>
    <row r="347" spans="10:48">
      <c r="J347" s="2"/>
      <c r="K347" s="2"/>
      <c r="L347" s="2"/>
      <c r="M347" s="2"/>
      <c r="N347" s="2"/>
      <c r="AJ347" s="2"/>
      <c r="AL347" s="4" t="s">
        <v>156</v>
      </c>
      <c r="AM347" s="4" t="s">
        <v>827</v>
      </c>
      <c r="AO347" s="8" t="s">
        <v>706</v>
      </c>
      <c r="AP347" s="12">
        <v>0.03</v>
      </c>
      <c r="AQ347" s="155" t="s">
        <v>186</v>
      </c>
      <c r="AR347" s="149" t="s">
        <v>828</v>
      </c>
      <c r="AS347" s="161" t="str">
        <f t="shared" si="61"/>
        <v>長野県塩尻市</v>
      </c>
      <c r="AT347" s="147">
        <v>10.210000000000001</v>
      </c>
      <c r="AU347" s="149">
        <v>10.17</v>
      </c>
      <c r="AV347" s="172">
        <v>10.14</v>
      </c>
    </row>
    <row r="348" spans="10:48">
      <c r="J348" s="2"/>
      <c r="K348" s="2"/>
      <c r="L348" s="2"/>
      <c r="M348" s="2"/>
      <c r="N348" s="2"/>
      <c r="AJ348" s="2"/>
      <c r="AL348" s="4" t="s">
        <v>156</v>
      </c>
      <c r="AM348" s="4" t="s">
        <v>829</v>
      </c>
      <c r="AO348" s="8" t="s">
        <v>706</v>
      </c>
      <c r="AP348" s="12">
        <v>0.03</v>
      </c>
      <c r="AQ348" s="155" t="s">
        <v>187</v>
      </c>
      <c r="AR348" s="149" t="s">
        <v>830</v>
      </c>
      <c r="AS348" s="161" t="str">
        <f t="shared" si="61"/>
        <v>岐阜県大垣市</v>
      </c>
      <c r="AT348" s="147">
        <v>10.210000000000001</v>
      </c>
      <c r="AU348" s="149">
        <v>10.17</v>
      </c>
      <c r="AV348" s="172">
        <v>10.14</v>
      </c>
    </row>
    <row r="349" spans="10:48">
      <c r="J349" s="2"/>
      <c r="K349" s="2"/>
      <c r="L349" s="2"/>
      <c r="M349" s="2"/>
      <c r="N349" s="2"/>
      <c r="AJ349" s="2"/>
      <c r="AL349" s="4" t="s">
        <v>156</v>
      </c>
      <c r="AM349" s="4" t="s">
        <v>831</v>
      </c>
      <c r="AO349" s="8" t="s">
        <v>706</v>
      </c>
      <c r="AP349" s="12">
        <v>0.03</v>
      </c>
      <c r="AQ349" s="155" t="s">
        <v>187</v>
      </c>
      <c r="AR349" s="149" t="s">
        <v>832</v>
      </c>
      <c r="AS349" s="161" t="str">
        <f t="shared" si="61"/>
        <v>岐阜県多治見市</v>
      </c>
      <c r="AT349" s="147">
        <v>10.210000000000001</v>
      </c>
      <c r="AU349" s="149">
        <v>10.17</v>
      </c>
      <c r="AV349" s="172">
        <v>10.14</v>
      </c>
    </row>
    <row r="350" spans="10:48">
      <c r="J350" s="2"/>
      <c r="K350" s="2"/>
      <c r="L350" s="2"/>
      <c r="M350" s="2"/>
      <c r="N350" s="2"/>
      <c r="AJ350" s="2"/>
      <c r="AL350" s="4" t="s">
        <v>156</v>
      </c>
      <c r="AM350" s="4" t="s">
        <v>833</v>
      </c>
      <c r="AO350" s="8" t="s">
        <v>706</v>
      </c>
      <c r="AP350" s="12">
        <v>0.03</v>
      </c>
      <c r="AQ350" s="155" t="s">
        <v>187</v>
      </c>
      <c r="AR350" s="149" t="s">
        <v>2367</v>
      </c>
      <c r="AS350" s="161" t="str">
        <f t="shared" si="61"/>
        <v>岐阜県美濃加茂市</v>
      </c>
      <c r="AT350" s="147">
        <v>10.210000000000001</v>
      </c>
      <c r="AU350" s="149">
        <v>10.17</v>
      </c>
      <c r="AV350" s="172">
        <v>10.14</v>
      </c>
    </row>
    <row r="351" spans="10:48">
      <c r="J351" s="2"/>
      <c r="K351" s="2"/>
      <c r="L351" s="2"/>
      <c r="M351" s="2"/>
      <c r="N351" s="2"/>
      <c r="AJ351" s="2"/>
      <c r="AL351" s="4" t="s">
        <v>156</v>
      </c>
      <c r="AM351" s="4" t="s">
        <v>834</v>
      </c>
      <c r="AO351" s="8" t="s">
        <v>706</v>
      </c>
      <c r="AP351" s="12">
        <v>0.03</v>
      </c>
      <c r="AQ351" s="155" t="s">
        <v>187</v>
      </c>
      <c r="AR351" s="149" t="s">
        <v>835</v>
      </c>
      <c r="AS351" s="161" t="str">
        <f t="shared" si="61"/>
        <v>岐阜県各務原市</v>
      </c>
      <c r="AT351" s="147">
        <v>10.210000000000001</v>
      </c>
      <c r="AU351" s="149">
        <v>10.17</v>
      </c>
      <c r="AV351" s="172">
        <v>10.14</v>
      </c>
    </row>
    <row r="352" spans="10:48">
      <c r="J352" s="2"/>
      <c r="K352" s="2"/>
      <c r="L352" s="2"/>
      <c r="M352" s="2"/>
      <c r="N352" s="2"/>
      <c r="AJ352" s="2"/>
      <c r="AL352" s="4" t="s">
        <v>156</v>
      </c>
      <c r="AM352" s="4" t="s">
        <v>836</v>
      </c>
      <c r="AO352" s="8" t="s">
        <v>706</v>
      </c>
      <c r="AP352" s="12">
        <v>0.03</v>
      </c>
      <c r="AQ352" s="155" t="s">
        <v>187</v>
      </c>
      <c r="AR352" s="149" t="s">
        <v>837</v>
      </c>
      <c r="AS352" s="161" t="str">
        <f t="shared" si="61"/>
        <v>岐阜県可児市</v>
      </c>
      <c r="AT352" s="147">
        <v>10.210000000000001</v>
      </c>
      <c r="AU352" s="149">
        <v>10.17</v>
      </c>
      <c r="AV352" s="172">
        <v>10.14</v>
      </c>
    </row>
    <row r="353" spans="10:48">
      <c r="J353" s="2"/>
      <c r="K353" s="2"/>
      <c r="L353" s="2"/>
      <c r="M353" s="2"/>
      <c r="N353" s="2"/>
      <c r="AJ353" s="2"/>
      <c r="AL353" s="4" t="s">
        <v>156</v>
      </c>
      <c r="AM353" s="4" t="s">
        <v>838</v>
      </c>
      <c r="AO353" s="8" t="s">
        <v>706</v>
      </c>
      <c r="AP353" s="12">
        <v>0.03</v>
      </c>
      <c r="AQ353" s="155" t="s">
        <v>189</v>
      </c>
      <c r="AR353" s="149" t="s">
        <v>839</v>
      </c>
      <c r="AS353" s="161" t="str">
        <f t="shared" si="61"/>
        <v>静岡県浜松市</v>
      </c>
      <c r="AT353" s="147">
        <v>10.210000000000001</v>
      </c>
      <c r="AU353" s="149">
        <v>10.17</v>
      </c>
      <c r="AV353" s="172">
        <v>10.14</v>
      </c>
    </row>
    <row r="354" spans="10:48">
      <c r="J354" s="2"/>
      <c r="K354" s="2"/>
      <c r="L354" s="2"/>
      <c r="M354" s="2"/>
      <c r="N354" s="2"/>
      <c r="AJ354" s="2"/>
      <c r="AL354" s="4" t="s">
        <v>156</v>
      </c>
      <c r="AM354" s="4" t="s">
        <v>840</v>
      </c>
      <c r="AO354" s="8" t="s">
        <v>706</v>
      </c>
      <c r="AP354" s="12">
        <v>0.03</v>
      </c>
      <c r="AQ354" s="155" t="s">
        <v>189</v>
      </c>
      <c r="AR354" s="149" t="s">
        <v>841</v>
      </c>
      <c r="AS354" s="161" t="str">
        <f t="shared" si="61"/>
        <v>静岡県沼津市</v>
      </c>
      <c r="AT354" s="147">
        <v>10.210000000000001</v>
      </c>
      <c r="AU354" s="149">
        <v>10.17</v>
      </c>
      <c r="AV354" s="172">
        <v>10.14</v>
      </c>
    </row>
    <row r="355" spans="10:48">
      <c r="J355" s="2"/>
      <c r="K355" s="2"/>
      <c r="L355" s="2"/>
      <c r="M355" s="2"/>
      <c r="N355" s="2"/>
      <c r="AJ355" s="2"/>
      <c r="AL355" s="4" t="s">
        <v>156</v>
      </c>
      <c r="AM355" s="4" t="s">
        <v>842</v>
      </c>
      <c r="AO355" s="8" t="s">
        <v>706</v>
      </c>
      <c r="AP355" s="12">
        <v>0.03</v>
      </c>
      <c r="AQ355" s="155" t="s">
        <v>189</v>
      </c>
      <c r="AR355" s="149" t="s">
        <v>843</v>
      </c>
      <c r="AS355" s="161" t="str">
        <f t="shared" si="61"/>
        <v>静岡県三島市</v>
      </c>
      <c r="AT355" s="147">
        <v>10.210000000000001</v>
      </c>
      <c r="AU355" s="149">
        <v>10.17</v>
      </c>
      <c r="AV355" s="172">
        <v>10.14</v>
      </c>
    </row>
    <row r="356" spans="10:48">
      <c r="J356" s="2"/>
      <c r="K356" s="2"/>
      <c r="L356" s="2"/>
      <c r="M356" s="2"/>
      <c r="N356" s="2"/>
      <c r="AJ356" s="2"/>
      <c r="AL356" s="4" t="s">
        <v>159</v>
      </c>
      <c r="AM356" s="4" t="s">
        <v>844</v>
      </c>
      <c r="AO356" s="8" t="s">
        <v>706</v>
      </c>
      <c r="AP356" s="12">
        <v>0.03</v>
      </c>
      <c r="AQ356" s="155" t="s">
        <v>189</v>
      </c>
      <c r="AR356" s="149" t="s">
        <v>845</v>
      </c>
      <c r="AS356" s="161" t="str">
        <f t="shared" si="61"/>
        <v>静岡県富士宮市</v>
      </c>
      <c r="AT356" s="147">
        <v>10.210000000000001</v>
      </c>
      <c r="AU356" s="149">
        <v>10.17</v>
      </c>
      <c r="AV356" s="172">
        <v>10.14</v>
      </c>
    </row>
    <row r="357" spans="10:48">
      <c r="J357" s="2"/>
      <c r="K357" s="2"/>
      <c r="L357" s="2"/>
      <c r="M357" s="2"/>
      <c r="N357" s="2"/>
      <c r="AJ357" s="2"/>
      <c r="AL357" s="4" t="s">
        <v>159</v>
      </c>
      <c r="AM357" s="4" t="s">
        <v>846</v>
      </c>
      <c r="AO357" s="8" t="s">
        <v>706</v>
      </c>
      <c r="AP357" s="12">
        <v>0.03</v>
      </c>
      <c r="AQ357" s="155" t="s">
        <v>189</v>
      </c>
      <c r="AR357" s="149" t="s">
        <v>847</v>
      </c>
      <c r="AS357" s="161" t="str">
        <f t="shared" si="61"/>
        <v>静岡県島田市</v>
      </c>
      <c r="AT357" s="147">
        <v>10.210000000000001</v>
      </c>
      <c r="AU357" s="149">
        <v>10.17</v>
      </c>
      <c r="AV357" s="172">
        <v>10.14</v>
      </c>
    </row>
    <row r="358" spans="10:48">
      <c r="J358" s="2"/>
      <c r="K358" s="2"/>
      <c r="L358" s="2"/>
      <c r="M358" s="2"/>
      <c r="N358" s="2"/>
      <c r="AJ358" s="2"/>
      <c r="AL358" s="4" t="s">
        <v>159</v>
      </c>
      <c r="AM358" s="4" t="s">
        <v>848</v>
      </c>
      <c r="AO358" s="8" t="s">
        <v>706</v>
      </c>
      <c r="AP358" s="12">
        <v>0.03</v>
      </c>
      <c r="AQ358" s="155" t="s">
        <v>189</v>
      </c>
      <c r="AR358" s="149" t="s">
        <v>849</v>
      </c>
      <c r="AS358" s="161" t="str">
        <f t="shared" si="61"/>
        <v>静岡県富士市</v>
      </c>
      <c r="AT358" s="147">
        <v>10.210000000000001</v>
      </c>
      <c r="AU358" s="149">
        <v>10.17</v>
      </c>
      <c r="AV358" s="172">
        <v>10.14</v>
      </c>
    </row>
    <row r="359" spans="10:48">
      <c r="J359" s="2"/>
      <c r="K359" s="2"/>
      <c r="L359" s="2"/>
      <c r="M359" s="2"/>
      <c r="N359" s="2"/>
      <c r="AJ359" s="2"/>
      <c r="AL359" s="4" t="s">
        <v>159</v>
      </c>
      <c r="AM359" s="4" t="s">
        <v>850</v>
      </c>
      <c r="AO359" s="8" t="s">
        <v>706</v>
      </c>
      <c r="AP359" s="12">
        <v>0.03</v>
      </c>
      <c r="AQ359" s="155" t="s">
        <v>189</v>
      </c>
      <c r="AR359" s="149" t="s">
        <v>851</v>
      </c>
      <c r="AS359" s="161" t="str">
        <f t="shared" si="61"/>
        <v>静岡県磐田市</v>
      </c>
      <c r="AT359" s="147">
        <v>10.210000000000001</v>
      </c>
      <c r="AU359" s="149">
        <v>10.17</v>
      </c>
      <c r="AV359" s="172">
        <v>10.14</v>
      </c>
    </row>
    <row r="360" spans="10:48">
      <c r="J360" s="2"/>
      <c r="K360" s="2"/>
      <c r="L360" s="2"/>
      <c r="M360" s="2"/>
      <c r="N360" s="2"/>
      <c r="AJ360" s="2"/>
      <c r="AL360" s="4" t="s">
        <v>159</v>
      </c>
      <c r="AM360" s="4" t="s">
        <v>852</v>
      </c>
      <c r="AO360" s="8" t="s">
        <v>706</v>
      </c>
      <c r="AP360" s="12">
        <v>0.03</v>
      </c>
      <c r="AQ360" s="155" t="s">
        <v>189</v>
      </c>
      <c r="AR360" s="149" t="s">
        <v>853</v>
      </c>
      <c r="AS360" s="161" t="str">
        <f t="shared" si="61"/>
        <v>静岡県焼津市</v>
      </c>
      <c r="AT360" s="147">
        <v>10.210000000000001</v>
      </c>
      <c r="AU360" s="149">
        <v>10.17</v>
      </c>
      <c r="AV360" s="172">
        <v>10.14</v>
      </c>
    </row>
    <row r="361" spans="10:48">
      <c r="J361" s="2"/>
      <c r="K361" s="2"/>
      <c r="L361" s="2"/>
      <c r="M361" s="2"/>
      <c r="N361" s="2"/>
      <c r="AJ361" s="2"/>
      <c r="AL361" s="4" t="s">
        <v>159</v>
      </c>
      <c r="AM361" s="4" t="s">
        <v>854</v>
      </c>
      <c r="AO361" s="8" t="s">
        <v>706</v>
      </c>
      <c r="AP361" s="12">
        <v>0.03</v>
      </c>
      <c r="AQ361" s="155" t="s">
        <v>189</v>
      </c>
      <c r="AR361" s="149" t="s">
        <v>855</v>
      </c>
      <c r="AS361" s="161" t="str">
        <f t="shared" si="61"/>
        <v>静岡県掛川市</v>
      </c>
      <c r="AT361" s="147">
        <v>10.210000000000001</v>
      </c>
      <c r="AU361" s="149">
        <v>10.17</v>
      </c>
      <c r="AV361" s="172">
        <v>10.14</v>
      </c>
    </row>
    <row r="362" spans="10:48">
      <c r="J362" s="2"/>
      <c r="K362" s="2"/>
      <c r="L362" s="2"/>
      <c r="M362" s="2"/>
      <c r="N362" s="2"/>
      <c r="AJ362" s="2"/>
      <c r="AL362" s="4" t="s">
        <v>159</v>
      </c>
      <c r="AM362" s="4" t="s">
        <v>856</v>
      </c>
      <c r="AO362" s="8" t="s">
        <v>706</v>
      </c>
      <c r="AP362" s="12">
        <v>0.03</v>
      </c>
      <c r="AQ362" s="155" t="s">
        <v>189</v>
      </c>
      <c r="AR362" s="149" t="s">
        <v>857</v>
      </c>
      <c r="AS362" s="161" t="str">
        <f t="shared" si="61"/>
        <v>静岡県藤枝市</v>
      </c>
      <c r="AT362" s="147">
        <v>10.210000000000001</v>
      </c>
      <c r="AU362" s="149">
        <v>10.17</v>
      </c>
      <c r="AV362" s="172">
        <v>10.14</v>
      </c>
    </row>
    <row r="363" spans="10:48">
      <c r="J363" s="2"/>
      <c r="K363" s="2"/>
      <c r="L363" s="2"/>
      <c r="M363" s="2"/>
      <c r="N363" s="2"/>
      <c r="AJ363" s="2"/>
      <c r="AL363" s="4" t="s">
        <v>159</v>
      </c>
      <c r="AM363" s="4" t="s">
        <v>858</v>
      </c>
      <c r="AO363" s="8" t="s">
        <v>706</v>
      </c>
      <c r="AP363" s="12">
        <v>0.03</v>
      </c>
      <c r="AQ363" s="155" t="s">
        <v>189</v>
      </c>
      <c r="AR363" s="149" t="s">
        <v>859</v>
      </c>
      <c r="AS363" s="161" t="str">
        <f t="shared" si="61"/>
        <v>静岡県御殿場市</v>
      </c>
      <c r="AT363" s="147">
        <v>10.210000000000001</v>
      </c>
      <c r="AU363" s="149">
        <v>10.17</v>
      </c>
      <c r="AV363" s="172">
        <v>10.14</v>
      </c>
    </row>
    <row r="364" spans="10:48">
      <c r="J364" s="2"/>
      <c r="K364" s="2"/>
      <c r="L364" s="2"/>
      <c r="M364" s="2"/>
      <c r="N364" s="2"/>
      <c r="AJ364" s="2"/>
      <c r="AL364" s="4" t="s">
        <v>159</v>
      </c>
      <c r="AM364" s="4" t="s">
        <v>860</v>
      </c>
      <c r="AO364" s="8" t="s">
        <v>706</v>
      </c>
      <c r="AP364" s="12">
        <v>0.03</v>
      </c>
      <c r="AQ364" s="155" t="s">
        <v>189</v>
      </c>
      <c r="AR364" s="149" t="s">
        <v>861</v>
      </c>
      <c r="AS364" s="161" t="str">
        <f t="shared" si="61"/>
        <v>静岡県袋井市</v>
      </c>
      <c r="AT364" s="147">
        <v>10.210000000000001</v>
      </c>
      <c r="AU364" s="149">
        <v>10.17</v>
      </c>
      <c r="AV364" s="172">
        <v>10.14</v>
      </c>
    </row>
    <row r="365" spans="10:48">
      <c r="J365" s="2"/>
      <c r="K365" s="2"/>
      <c r="L365" s="2"/>
      <c r="M365" s="2"/>
      <c r="N365" s="2"/>
      <c r="AJ365" s="2"/>
      <c r="AL365" s="4" t="s">
        <v>159</v>
      </c>
      <c r="AM365" s="4" t="s">
        <v>862</v>
      </c>
      <c r="AO365" s="8" t="s">
        <v>706</v>
      </c>
      <c r="AP365" s="12">
        <v>0.03</v>
      </c>
      <c r="AQ365" s="155" t="s">
        <v>189</v>
      </c>
      <c r="AR365" s="149" t="s">
        <v>863</v>
      </c>
      <c r="AS365" s="161" t="str">
        <f t="shared" si="61"/>
        <v>静岡県裾野市</v>
      </c>
      <c r="AT365" s="147">
        <v>10.210000000000001</v>
      </c>
      <c r="AU365" s="149">
        <v>10.17</v>
      </c>
      <c r="AV365" s="172">
        <v>10.14</v>
      </c>
    </row>
    <row r="366" spans="10:48">
      <c r="J366" s="2"/>
      <c r="K366" s="2"/>
      <c r="L366" s="2"/>
      <c r="M366" s="2"/>
      <c r="N366" s="2"/>
      <c r="AJ366" s="2"/>
      <c r="AL366" s="4" t="s">
        <v>159</v>
      </c>
      <c r="AM366" s="4" t="s">
        <v>864</v>
      </c>
      <c r="AO366" s="8" t="s">
        <v>706</v>
      </c>
      <c r="AP366" s="12">
        <v>0.03</v>
      </c>
      <c r="AQ366" s="155" t="s">
        <v>189</v>
      </c>
      <c r="AR366" s="149" t="s">
        <v>865</v>
      </c>
      <c r="AS366" s="161" t="str">
        <f t="shared" si="61"/>
        <v>静岡県函南町</v>
      </c>
      <c r="AT366" s="147">
        <v>10.210000000000001</v>
      </c>
      <c r="AU366" s="149">
        <v>10.17</v>
      </c>
      <c r="AV366" s="172">
        <v>10.14</v>
      </c>
    </row>
    <row r="367" spans="10:48">
      <c r="J367" s="2"/>
      <c r="K367" s="2"/>
      <c r="L367" s="2"/>
      <c r="M367" s="2"/>
      <c r="N367" s="2"/>
      <c r="AJ367" s="2"/>
      <c r="AL367" s="4" t="s">
        <v>159</v>
      </c>
      <c r="AM367" s="4" t="s">
        <v>218</v>
      </c>
      <c r="AO367" s="8" t="s">
        <v>706</v>
      </c>
      <c r="AP367" s="12">
        <v>0.03</v>
      </c>
      <c r="AQ367" s="155" t="s">
        <v>189</v>
      </c>
      <c r="AR367" s="149" t="s">
        <v>1949</v>
      </c>
      <c r="AS367" s="161" t="str">
        <f t="shared" si="61"/>
        <v>静岡県清水町</v>
      </c>
      <c r="AT367" s="147">
        <v>10.210000000000001</v>
      </c>
      <c r="AU367" s="149">
        <v>10.17</v>
      </c>
      <c r="AV367" s="172">
        <v>10.14</v>
      </c>
    </row>
    <row r="368" spans="10:48">
      <c r="J368" s="2"/>
      <c r="K368" s="2"/>
      <c r="L368" s="2"/>
      <c r="M368" s="2"/>
      <c r="N368" s="2"/>
      <c r="AJ368" s="2"/>
      <c r="AL368" s="4" t="s">
        <v>159</v>
      </c>
      <c r="AM368" s="4" t="s">
        <v>866</v>
      </c>
      <c r="AO368" s="8" t="s">
        <v>706</v>
      </c>
      <c r="AP368" s="12">
        <v>0.03</v>
      </c>
      <c r="AQ368" s="155" t="s">
        <v>189</v>
      </c>
      <c r="AR368" s="149" t="s">
        <v>867</v>
      </c>
      <c r="AS368" s="161" t="str">
        <f t="shared" si="61"/>
        <v>静岡県長泉町</v>
      </c>
      <c r="AT368" s="147">
        <v>10.210000000000001</v>
      </c>
      <c r="AU368" s="149">
        <v>10.17</v>
      </c>
      <c r="AV368" s="172">
        <v>10.14</v>
      </c>
    </row>
    <row r="369" spans="10:48">
      <c r="J369" s="2"/>
      <c r="K369" s="2"/>
      <c r="L369" s="2"/>
      <c r="M369" s="2"/>
      <c r="N369" s="2"/>
      <c r="AJ369" s="2"/>
      <c r="AL369" s="4" t="s">
        <v>159</v>
      </c>
      <c r="AM369" s="4" t="s">
        <v>868</v>
      </c>
      <c r="AO369" s="8" t="s">
        <v>706</v>
      </c>
      <c r="AP369" s="12">
        <v>0.03</v>
      </c>
      <c r="AQ369" s="155" t="s">
        <v>189</v>
      </c>
      <c r="AR369" s="149" t="s">
        <v>869</v>
      </c>
      <c r="AS369" s="161" t="str">
        <f t="shared" si="61"/>
        <v>静岡県小山町</v>
      </c>
      <c r="AT369" s="147">
        <v>10.210000000000001</v>
      </c>
      <c r="AU369" s="149">
        <v>10.17</v>
      </c>
      <c r="AV369" s="172">
        <v>10.14</v>
      </c>
    </row>
    <row r="370" spans="10:48">
      <c r="J370" s="2"/>
      <c r="K370" s="2"/>
      <c r="L370" s="2"/>
      <c r="M370" s="2"/>
      <c r="N370" s="2"/>
      <c r="AJ370" s="2"/>
      <c r="AL370" s="4" t="s">
        <v>159</v>
      </c>
      <c r="AM370" s="4" t="s">
        <v>870</v>
      </c>
      <c r="AO370" s="8" t="s">
        <v>706</v>
      </c>
      <c r="AP370" s="12">
        <v>0.03</v>
      </c>
      <c r="AQ370" s="155" t="s">
        <v>189</v>
      </c>
      <c r="AR370" s="149" t="s">
        <v>871</v>
      </c>
      <c r="AS370" s="161" t="str">
        <f t="shared" si="61"/>
        <v>静岡県川根本町</v>
      </c>
      <c r="AT370" s="147">
        <v>10.210000000000001</v>
      </c>
      <c r="AU370" s="149">
        <v>10.17</v>
      </c>
      <c r="AV370" s="172">
        <v>10.14</v>
      </c>
    </row>
    <row r="371" spans="10:48">
      <c r="J371" s="2"/>
      <c r="K371" s="2"/>
      <c r="L371" s="2"/>
      <c r="M371" s="2"/>
      <c r="N371" s="2"/>
      <c r="AJ371" s="2"/>
      <c r="AL371" s="4" t="s">
        <v>159</v>
      </c>
      <c r="AM371" s="4" t="s">
        <v>872</v>
      </c>
      <c r="AO371" s="8" t="s">
        <v>706</v>
      </c>
      <c r="AP371" s="12">
        <v>0.03</v>
      </c>
      <c r="AQ371" s="155" t="s">
        <v>189</v>
      </c>
      <c r="AR371" s="149" t="s">
        <v>1950</v>
      </c>
      <c r="AS371" s="161" t="str">
        <f t="shared" si="61"/>
        <v>静岡県森町</v>
      </c>
      <c r="AT371" s="147">
        <v>10.210000000000001</v>
      </c>
      <c r="AU371" s="149">
        <v>10.17</v>
      </c>
      <c r="AV371" s="172">
        <v>10.14</v>
      </c>
    </row>
    <row r="372" spans="10:48">
      <c r="J372" s="2"/>
      <c r="K372" s="2"/>
      <c r="L372" s="2"/>
      <c r="M372" s="2"/>
      <c r="N372" s="2"/>
      <c r="AJ372" s="2"/>
      <c r="AL372" s="4" t="s">
        <v>159</v>
      </c>
      <c r="AM372" s="4" t="s">
        <v>873</v>
      </c>
      <c r="AO372" s="8" t="s">
        <v>706</v>
      </c>
      <c r="AP372" s="12">
        <v>0.03</v>
      </c>
      <c r="AQ372" s="155" t="s">
        <v>191</v>
      </c>
      <c r="AR372" s="149" t="s">
        <v>874</v>
      </c>
      <c r="AS372" s="161" t="str">
        <f t="shared" si="61"/>
        <v>愛知県豊橋市</v>
      </c>
      <c r="AT372" s="147">
        <v>10.210000000000001</v>
      </c>
      <c r="AU372" s="149">
        <v>10.17</v>
      </c>
      <c r="AV372" s="172">
        <v>10.14</v>
      </c>
    </row>
    <row r="373" spans="10:48">
      <c r="J373" s="2"/>
      <c r="K373" s="2"/>
      <c r="L373" s="2"/>
      <c r="M373" s="2"/>
      <c r="N373" s="2"/>
      <c r="AJ373" s="2"/>
      <c r="AL373" s="4" t="s">
        <v>159</v>
      </c>
      <c r="AM373" s="4" t="s">
        <v>875</v>
      </c>
      <c r="AO373" s="8" t="s">
        <v>706</v>
      </c>
      <c r="AP373" s="12">
        <v>0.03</v>
      </c>
      <c r="AQ373" s="155" t="s">
        <v>191</v>
      </c>
      <c r="AR373" s="149" t="s">
        <v>876</v>
      </c>
      <c r="AS373" s="161" t="str">
        <f t="shared" si="61"/>
        <v>愛知県半田市</v>
      </c>
      <c r="AT373" s="147">
        <v>10.210000000000001</v>
      </c>
      <c r="AU373" s="149">
        <v>10.17</v>
      </c>
      <c r="AV373" s="172">
        <v>10.14</v>
      </c>
    </row>
    <row r="374" spans="10:48">
      <c r="J374" s="2"/>
      <c r="K374" s="2"/>
      <c r="L374" s="2"/>
      <c r="M374" s="2"/>
      <c r="N374" s="2"/>
      <c r="AJ374" s="2"/>
      <c r="AL374" s="4" t="s">
        <v>159</v>
      </c>
      <c r="AM374" s="4" t="s">
        <v>877</v>
      </c>
      <c r="AO374" s="8" t="s">
        <v>706</v>
      </c>
      <c r="AP374" s="12">
        <v>0.03</v>
      </c>
      <c r="AQ374" s="155" t="s">
        <v>191</v>
      </c>
      <c r="AR374" s="149" t="s">
        <v>878</v>
      </c>
      <c r="AS374" s="161" t="str">
        <f t="shared" si="61"/>
        <v>愛知県豊川市</v>
      </c>
      <c r="AT374" s="147">
        <v>10.210000000000001</v>
      </c>
      <c r="AU374" s="149">
        <v>10.17</v>
      </c>
      <c r="AV374" s="172">
        <v>10.14</v>
      </c>
    </row>
    <row r="375" spans="10:48">
      <c r="J375" s="2"/>
      <c r="K375" s="2"/>
      <c r="L375" s="2"/>
      <c r="M375" s="2"/>
      <c r="N375" s="2"/>
      <c r="AJ375" s="2"/>
      <c r="AL375" s="4" t="s">
        <v>159</v>
      </c>
      <c r="AM375" s="4" t="s">
        <v>879</v>
      </c>
      <c r="AO375" s="8" t="s">
        <v>706</v>
      </c>
      <c r="AP375" s="12">
        <v>0.03</v>
      </c>
      <c r="AQ375" s="155" t="s">
        <v>191</v>
      </c>
      <c r="AR375" s="149" t="s">
        <v>880</v>
      </c>
      <c r="AS375" s="161" t="str">
        <f t="shared" si="61"/>
        <v>愛知県蒲郡市</v>
      </c>
      <c r="AT375" s="147">
        <v>10.210000000000001</v>
      </c>
      <c r="AU375" s="149">
        <v>10.17</v>
      </c>
      <c r="AV375" s="172">
        <v>10.14</v>
      </c>
    </row>
    <row r="376" spans="10:48">
      <c r="J376" s="2"/>
      <c r="K376" s="2"/>
      <c r="L376" s="2"/>
      <c r="M376" s="2"/>
      <c r="N376" s="2"/>
      <c r="AJ376" s="2"/>
      <c r="AL376" s="4" t="s">
        <v>159</v>
      </c>
      <c r="AM376" s="4" t="s">
        <v>881</v>
      </c>
      <c r="AO376" s="8" t="s">
        <v>706</v>
      </c>
      <c r="AP376" s="12">
        <v>0.03</v>
      </c>
      <c r="AQ376" s="155" t="s">
        <v>191</v>
      </c>
      <c r="AR376" s="149" t="s">
        <v>882</v>
      </c>
      <c r="AS376" s="161" t="str">
        <f t="shared" si="61"/>
        <v>愛知県常滑市</v>
      </c>
      <c r="AT376" s="147">
        <v>10.210000000000001</v>
      </c>
      <c r="AU376" s="149">
        <v>10.17</v>
      </c>
      <c r="AV376" s="172">
        <v>10.14</v>
      </c>
    </row>
    <row r="377" spans="10:48">
      <c r="J377" s="2"/>
      <c r="K377" s="2"/>
      <c r="L377" s="2"/>
      <c r="M377" s="2"/>
      <c r="N377" s="2"/>
      <c r="AJ377" s="2"/>
      <c r="AL377" s="4" t="s">
        <v>159</v>
      </c>
      <c r="AM377" s="4" t="s">
        <v>883</v>
      </c>
      <c r="AO377" s="8" t="s">
        <v>706</v>
      </c>
      <c r="AP377" s="12">
        <v>0.03</v>
      </c>
      <c r="AQ377" s="155" t="s">
        <v>191</v>
      </c>
      <c r="AR377" s="149" t="s">
        <v>884</v>
      </c>
      <c r="AS377" s="161" t="str">
        <f t="shared" si="61"/>
        <v>愛知県小牧市</v>
      </c>
      <c r="AT377" s="147">
        <v>10.210000000000001</v>
      </c>
      <c r="AU377" s="149">
        <v>10.17</v>
      </c>
      <c r="AV377" s="172">
        <v>10.14</v>
      </c>
    </row>
    <row r="378" spans="10:48">
      <c r="J378" s="2"/>
      <c r="K378" s="2"/>
      <c r="L378" s="2"/>
      <c r="M378" s="2"/>
      <c r="N378" s="2"/>
      <c r="AJ378" s="2"/>
      <c r="AL378" s="4" t="s">
        <v>159</v>
      </c>
      <c r="AM378" s="4" t="s">
        <v>885</v>
      </c>
      <c r="AO378" s="8" t="s">
        <v>706</v>
      </c>
      <c r="AP378" s="12">
        <v>0.03</v>
      </c>
      <c r="AQ378" s="155" t="s">
        <v>191</v>
      </c>
      <c r="AR378" s="149" t="s">
        <v>886</v>
      </c>
      <c r="AS378" s="161" t="str">
        <f t="shared" si="61"/>
        <v>愛知県新城市</v>
      </c>
      <c r="AT378" s="147">
        <v>10.210000000000001</v>
      </c>
      <c r="AU378" s="149">
        <v>10.17</v>
      </c>
      <c r="AV378" s="172">
        <v>10.14</v>
      </c>
    </row>
    <row r="379" spans="10:48">
      <c r="J379" s="2"/>
      <c r="K379" s="2"/>
      <c r="L379" s="2"/>
      <c r="M379" s="2"/>
      <c r="N379" s="2"/>
      <c r="AJ379" s="2"/>
      <c r="AL379" s="4" t="s">
        <v>159</v>
      </c>
      <c r="AM379" s="4" t="s">
        <v>887</v>
      </c>
      <c r="AO379" s="8" t="s">
        <v>706</v>
      </c>
      <c r="AP379" s="12">
        <v>0.03</v>
      </c>
      <c r="AQ379" s="155" t="s">
        <v>191</v>
      </c>
      <c r="AR379" s="149" t="s">
        <v>888</v>
      </c>
      <c r="AS379" s="161" t="str">
        <f t="shared" si="61"/>
        <v>愛知県東海市</v>
      </c>
      <c r="AT379" s="147">
        <v>10.210000000000001</v>
      </c>
      <c r="AU379" s="149">
        <v>10.17</v>
      </c>
      <c r="AV379" s="172">
        <v>10.14</v>
      </c>
    </row>
    <row r="380" spans="10:48">
      <c r="J380" s="2"/>
      <c r="K380" s="2"/>
      <c r="L380" s="2"/>
      <c r="M380" s="2"/>
      <c r="N380" s="2"/>
      <c r="AJ380" s="2"/>
      <c r="AL380" s="4" t="s">
        <v>159</v>
      </c>
      <c r="AM380" s="4" t="s">
        <v>889</v>
      </c>
      <c r="AO380" s="8" t="s">
        <v>706</v>
      </c>
      <c r="AP380" s="12">
        <v>0.03</v>
      </c>
      <c r="AQ380" s="155" t="s">
        <v>191</v>
      </c>
      <c r="AR380" s="149" t="s">
        <v>890</v>
      </c>
      <c r="AS380" s="161" t="str">
        <f t="shared" si="61"/>
        <v>愛知県大府市</v>
      </c>
      <c r="AT380" s="147">
        <v>10.210000000000001</v>
      </c>
      <c r="AU380" s="149">
        <v>10.17</v>
      </c>
      <c r="AV380" s="172">
        <v>10.14</v>
      </c>
    </row>
    <row r="381" spans="10:48">
      <c r="J381" s="2"/>
      <c r="K381" s="2"/>
      <c r="L381" s="2"/>
      <c r="M381" s="2"/>
      <c r="N381" s="2"/>
      <c r="AJ381" s="2"/>
      <c r="AL381" s="4" t="s">
        <v>159</v>
      </c>
      <c r="AM381" s="4" t="s">
        <v>891</v>
      </c>
      <c r="AO381" s="8" t="s">
        <v>706</v>
      </c>
      <c r="AP381" s="12">
        <v>0.03</v>
      </c>
      <c r="AQ381" s="155" t="s">
        <v>191</v>
      </c>
      <c r="AR381" s="149" t="s">
        <v>892</v>
      </c>
      <c r="AS381" s="161" t="str">
        <f t="shared" si="61"/>
        <v>愛知県知多市</v>
      </c>
      <c r="AT381" s="147">
        <v>10.210000000000001</v>
      </c>
      <c r="AU381" s="149">
        <v>10.17</v>
      </c>
      <c r="AV381" s="172">
        <v>10.14</v>
      </c>
    </row>
    <row r="382" spans="10:48">
      <c r="J382" s="2"/>
      <c r="K382" s="2"/>
      <c r="L382" s="2"/>
      <c r="M382" s="2"/>
      <c r="N382" s="2"/>
      <c r="AJ382" s="2"/>
      <c r="AL382" s="4" t="s">
        <v>159</v>
      </c>
      <c r="AM382" s="4" t="s">
        <v>893</v>
      </c>
      <c r="AO382" s="8" t="s">
        <v>706</v>
      </c>
      <c r="AP382" s="12">
        <v>0.03</v>
      </c>
      <c r="AQ382" s="155" t="s">
        <v>191</v>
      </c>
      <c r="AR382" s="149" t="s">
        <v>894</v>
      </c>
      <c r="AS382" s="161" t="str">
        <f t="shared" si="61"/>
        <v>愛知県高浜市</v>
      </c>
      <c r="AT382" s="147">
        <v>10.210000000000001</v>
      </c>
      <c r="AU382" s="149">
        <v>10.17</v>
      </c>
      <c r="AV382" s="172">
        <v>10.14</v>
      </c>
    </row>
    <row r="383" spans="10:48">
      <c r="J383" s="2"/>
      <c r="K383" s="2"/>
      <c r="L383" s="2"/>
      <c r="M383" s="2"/>
      <c r="N383" s="2"/>
      <c r="AJ383" s="2"/>
      <c r="AL383" s="4" t="s">
        <v>159</v>
      </c>
      <c r="AM383" s="4" t="s">
        <v>895</v>
      </c>
      <c r="AO383" s="8" t="s">
        <v>706</v>
      </c>
      <c r="AP383" s="12">
        <v>0.03</v>
      </c>
      <c r="AQ383" s="155" t="s">
        <v>191</v>
      </c>
      <c r="AR383" s="149" t="s">
        <v>896</v>
      </c>
      <c r="AS383" s="161" t="str">
        <f t="shared" si="61"/>
        <v>愛知県田原市</v>
      </c>
      <c r="AT383" s="147">
        <v>10.210000000000001</v>
      </c>
      <c r="AU383" s="149">
        <v>10.17</v>
      </c>
      <c r="AV383" s="172">
        <v>10.14</v>
      </c>
    </row>
    <row r="384" spans="10:48">
      <c r="J384" s="2"/>
      <c r="K384" s="2"/>
      <c r="L384" s="2"/>
      <c r="M384" s="2"/>
      <c r="N384" s="2"/>
      <c r="AJ384" s="2"/>
      <c r="AL384" s="4" t="s">
        <v>159</v>
      </c>
      <c r="AM384" s="4" t="s">
        <v>897</v>
      </c>
      <c r="AO384" s="8" t="s">
        <v>706</v>
      </c>
      <c r="AP384" s="12">
        <v>0.03</v>
      </c>
      <c r="AQ384" s="155" t="s">
        <v>191</v>
      </c>
      <c r="AR384" s="149" t="s">
        <v>898</v>
      </c>
      <c r="AS384" s="161" t="str">
        <f t="shared" si="61"/>
        <v>愛知県大口町</v>
      </c>
      <c r="AT384" s="147">
        <v>10.210000000000001</v>
      </c>
      <c r="AU384" s="149">
        <v>10.17</v>
      </c>
      <c r="AV384" s="172">
        <v>10.14</v>
      </c>
    </row>
    <row r="385" spans="10:48">
      <c r="J385" s="2"/>
      <c r="K385" s="2"/>
      <c r="L385" s="2"/>
      <c r="M385" s="2"/>
      <c r="N385" s="2"/>
      <c r="AJ385" s="2"/>
      <c r="AL385" s="4" t="s">
        <v>159</v>
      </c>
      <c r="AM385" s="4" t="s">
        <v>899</v>
      </c>
      <c r="AO385" s="8" t="s">
        <v>706</v>
      </c>
      <c r="AP385" s="12">
        <v>0.03</v>
      </c>
      <c r="AQ385" s="155" t="s">
        <v>191</v>
      </c>
      <c r="AR385" s="149" t="s">
        <v>900</v>
      </c>
      <c r="AS385" s="161" t="str">
        <f t="shared" si="61"/>
        <v>愛知県扶桑町</v>
      </c>
      <c r="AT385" s="147">
        <v>10.210000000000001</v>
      </c>
      <c r="AU385" s="149">
        <v>10.17</v>
      </c>
      <c r="AV385" s="172">
        <v>10.14</v>
      </c>
    </row>
    <row r="386" spans="10:48">
      <c r="J386" s="2"/>
      <c r="K386" s="2"/>
      <c r="L386" s="2"/>
      <c r="M386" s="2"/>
      <c r="N386" s="2"/>
      <c r="AJ386" s="2"/>
      <c r="AL386" s="4" t="s">
        <v>159</v>
      </c>
      <c r="AM386" s="4" t="s">
        <v>901</v>
      </c>
      <c r="AO386" s="8" t="s">
        <v>706</v>
      </c>
      <c r="AP386" s="12">
        <v>0.03</v>
      </c>
      <c r="AQ386" s="155" t="s">
        <v>191</v>
      </c>
      <c r="AR386" s="149" t="s">
        <v>902</v>
      </c>
      <c r="AS386" s="161" t="str">
        <f t="shared" si="61"/>
        <v>愛知県阿久比町</v>
      </c>
      <c r="AT386" s="147">
        <v>10.210000000000001</v>
      </c>
      <c r="AU386" s="149">
        <v>10.17</v>
      </c>
      <c r="AV386" s="172">
        <v>10.14</v>
      </c>
    </row>
    <row r="387" spans="10:48">
      <c r="J387" s="2"/>
      <c r="K387" s="2"/>
      <c r="L387" s="2"/>
      <c r="M387" s="2"/>
      <c r="N387" s="2"/>
      <c r="AJ387" s="2"/>
      <c r="AL387" s="4" t="s">
        <v>159</v>
      </c>
      <c r="AM387" s="4" t="s">
        <v>817</v>
      </c>
      <c r="AO387" s="8" t="s">
        <v>706</v>
      </c>
      <c r="AP387" s="12">
        <v>0.03</v>
      </c>
      <c r="AQ387" s="155" t="s">
        <v>191</v>
      </c>
      <c r="AR387" s="149" t="s">
        <v>903</v>
      </c>
      <c r="AS387" s="161" t="str">
        <f t="shared" si="61"/>
        <v>愛知県東浦町</v>
      </c>
      <c r="AT387" s="147">
        <v>10.210000000000001</v>
      </c>
      <c r="AU387" s="149">
        <v>10.17</v>
      </c>
      <c r="AV387" s="172">
        <v>10.14</v>
      </c>
    </row>
    <row r="388" spans="10:48">
      <c r="J388" s="2"/>
      <c r="K388" s="2"/>
      <c r="L388" s="2"/>
      <c r="M388" s="2"/>
      <c r="N388" s="2"/>
      <c r="AJ388" s="2"/>
      <c r="AL388" s="4" t="s">
        <v>159</v>
      </c>
      <c r="AM388" s="4" t="s">
        <v>904</v>
      </c>
      <c r="AO388" s="8" t="s">
        <v>706</v>
      </c>
      <c r="AP388" s="12">
        <v>0.03</v>
      </c>
      <c r="AQ388" s="155" t="s">
        <v>191</v>
      </c>
      <c r="AR388" s="149" t="s">
        <v>2368</v>
      </c>
      <c r="AS388" s="161" t="str">
        <f t="shared" ref="AS388:AS451" si="62">AQ388&amp;AR388</f>
        <v>愛知県武豊町</v>
      </c>
      <c r="AT388" s="147">
        <v>10.210000000000001</v>
      </c>
      <c r="AU388" s="149">
        <v>10.17</v>
      </c>
      <c r="AV388" s="172">
        <v>10.14</v>
      </c>
    </row>
    <row r="389" spans="10:48">
      <c r="J389" s="2"/>
      <c r="K389" s="2"/>
      <c r="L389" s="2"/>
      <c r="M389" s="2"/>
      <c r="N389" s="2"/>
      <c r="AJ389" s="2"/>
      <c r="AL389" s="4" t="s">
        <v>159</v>
      </c>
      <c r="AM389" s="4" t="s">
        <v>905</v>
      </c>
      <c r="AO389" s="8" t="s">
        <v>706</v>
      </c>
      <c r="AP389" s="12">
        <v>0.03</v>
      </c>
      <c r="AQ389" s="155" t="s">
        <v>191</v>
      </c>
      <c r="AR389" s="149" t="s">
        <v>906</v>
      </c>
      <c r="AS389" s="161" t="str">
        <f t="shared" si="62"/>
        <v>愛知県幸田町</v>
      </c>
      <c r="AT389" s="147">
        <v>10.210000000000001</v>
      </c>
      <c r="AU389" s="149">
        <v>10.17</v>
      </c>
      <c r="AV389" s="172">
        <v>10.14</v>
      </c>
    </row>
    <row r="390" spans="10:48">
      <c r="J390" s="2"/>
      <c r="K390" s="2"/>
      <c r="L390" s="2"/>
      <c r="M390" s="2"/>
      <c r="N390" s="2"/>
      <c r="AJ390" s="2"/>
      <c r="AL390" s="4" t="s">
        <v>159</v>
      </c>
      <c r="AM390" s="4" t="s">
        <v>907</v>
      </c>
      <c r="AO390" s="8" t="s">
        <v>706</v>
      </c>
      <c r="AP390" s="12">
        <v>0.03</v>
      </c>
      <c r="AQ390" s="155" t="s">
        <v>191</v>
      </c>
      <c r="AR390" s="149" t="s">
        <v>908</v>
      </c>
      <c r="AS390" s="161" t="str">
        <f t="shared" si="62"/>
        <v>愛知県設楽町</v>
      </c>
      <c r="AT390" s="147">
        <v>10.210000000000001</v>
      </c>
      <c r="AU390" s="149">
        <v>10.17</v>
      </c>
      <c r="AV390" s="172">
        <v>10.14</v>
      </c>
    </row>
    <row r="391" spans="10:48">
      <c r="J391" s="2"/>
      <c r="K391" s="2"/>
      <c r="L391" s="2"/>
      <c r="M391" s="2"/>
      <c r="N391" s="2"/>
      <c r="AJ391" s="2"/>
      <c r="AL391" s="4" t="s">
        <v>159</v>
      </c>
      <c r="AM391" s="4" t="s">
        <v>909</v>
      </c>
      <c r="AO391" s="8" t="s">
        <v>706</v>
      </c>
      <c r="AP391" s="12">
        <v>0.03</v>
      </c>
      <c r="AQ391" s="155" t="s">
        <v>191</v>
      </c>
      <c r="AR391" s="149" t="s">
        <v>910</v>
      </c>
      <c r="AS391" s="161" t="str">
        <f t="shared" si="62"/>
        <v>愛知県東栄町</v>
      </c>
      <c r="AT391" s="147">
        <v>10.210000000000001</v>
      </c>
      <c r="AU391" s="149">
        <v>10.17</v>
      </c>
      <c r="AV391" s="172">
        <v>10.14</v>
      </c>
    </row>
    <row r="392" spans="10:48">
      <c r="J392" s="2"/>
      <c r="K392" s="2"/>
      <c r="L392" s="2"/>
      <c r="M392" s="2"/>
      <c r="N392" s="2"/>
      <c r="AJ392" s="2"/>
      <c r="AL392" s="4" t="s">
        <v>159</v>
      </c>
      <c r="AM392" s="4" t="s">
        <v>911</v>
      </c>
      <c r="AO392" s="8" t="s">
        <v>706</v>
      </c>
      <c r="AP392" s="12">
        <v>0.03</v>
      </c>
      <c r="AQ392" s="155" t="s">
        <v>191</v>
      </c>
      <c r="AR392" s="149" t="s">
        <v>912</v>
      </c>
      <c r="AS392" s="161" t="str">
        <f t="shared" si="62"/>
        <v>愛知県豊根村</v>
      </c>
      <c r="AT392" s="147">
        <v>10.210000000000001</v>
      </c>
      <c r="AU392" s="149">
        <v>10.17</v>
      </c>
      <c r="AV392" s="172">
        <v>10.14</v>
      </c>
    </row>
    <row r="393" spans="10:48">
      <c r="J393" s="2"/>
      <c r="K393" s="2"/>
      <c r="L393" s="2"/>
      <c r="M393" s="2"/>
      <c r="N393" s="2"/>
      <c r="AJ393" s="2"/>
      <c r="AL393" s="4" t="s">
        <v>159</v>
      </c>
      <c r="AM393" s="4" t="s">
        <v>913</v>
      </c>
      <c r="AO393" s="8" t="s">
        <v>706</v>
      </c>
      <c r="AP393" s="12">
        <v>0.03</v>
      </c>
      <c r="AQ393" s="155" t="s">
        <v>193</v>
      </c>
      <c r="AR393" s="149" t="s">
        <v>914</v>
      </c>
      <c r="AS393" s="161" t="str">
        <f t="shared" si="62"/>
        <v>三重県名張市</v>
      </c>
      <c r="AT393" s="147">
        <v>10.210000000000001</v>
      </c>
      <c r="AU393" s="149">
        <v>10.17</v>
      </c>
      <c r="AV393" s="172">
        <v>10.14</v>
      </c>
    </row>
    <row r="394" spans="10:48">
      <c r="J394" s="2"/>
      <c r="K394" s="2"/>
      <c r="L394" s="2"/>
      <c r="M394" s="2"/>
      <c r="N394" s="2"/>
      <c r="AJ394" s="2"/>
      <c r="AL394" s="4" t="s">
        <v>159</v>
      </c>
      <c r="AM394" s="4" t="s">
        <v>915</v>
      </c>
      <c r="AO394" s="8" t="s">
        <v>706</v>
      </c>
      <c r="AP394" s="12">
        <v>0.03</v>
      </c>
      <c r="AQ394" s="155" t="s">
        <v>193</v>
      </c>
      <c r="AR394" s="149" t="s">
        <v>916</v>
      </c>
      <c r="AS394" s="161" t="str">
        <f t="shared" si="62"/>
        <v>三重県いなべ市</v>
      </c>
      <c r="AT394" s="147">
        <v>10.210000000000001</v>
      </c>
      <c r="AU394" s="149">
        <v>10.17</v>
      </c>
      <c r="AV394" s="172">
        <v>10.14</v>
      </c>
    </row>
    <row r="395" spans="10:48">
      <c r="J395" s="2"/>
      <c r="K395" s="2"/>
      <c r="L395" s="2"/>
      <c r="M395" s="2"/>
      <c r="N395" s="2"/>
      <c r="AJ395" s="2"/>
      <c r="AL395" s="4" t="s">
        <v>159</v>
      </c>
      <c r="AM395" s="4" t="s">
        <v>917</v>
      </c>
      <c r="AO395" s="8" t="s">
        <v>706</v>
      </c>
      <c r="AP395" s="12">
        <v>0.03</v>
      </c>
      <c r="AQ395" s="155" t="s">
        <v>193</v>
      </c>
      <c r="AR395" s="149" t="s">
        <v>918</v>
      </c>
      <c r="AS395" s="161" t="str">
        <f t="shared" si="62"/>
        <v>三重県伊賀市</v>
      </c>
      <c r="AT395" s="147">
        <v>10.210000000000001</v>
      </c>
      <c r="AU395" s="149">
        <v>10.17</v>
      </c>
      <c r="AV395" s="172">
        <v>10.14</v>
      </c>
    </row>
    <row r="396" spans="10:48">
      <c r="J396" s="2"/>
      <c r="K396" s="2"/>
      <c r="L396" s="2"/>
      <c r="M396" s="2"/>
      <c r="N396" s="2"/>
      <c r="AJ396" s="2"/>
      <c r="AL396" s="4" t="s">
        <v>159</v>
      </c>
      <c r="AM396" s="4" t="s">
        <v>919</v>
      </c>
      <c r="AO396" s="8" t="s">
        <v>706</v>
      </c>
      <c r="AP396" s="12">
        <v>0.03</v>
      </c>
      <c r="AQ396" s="155" t="s">
        <v>193</v>
      </c>
      <c r="AR396" s="149" t="s">
        <v>920</v>
      </c>
      <c r="AS396" s="161" t="str">
        <f t="shared" si="62"/>
        <v>三重県木曽岬町</v>
      </c>
      <c r="AT396" s="147">
        <v>10.210000000000001</v>
      </c>
      <c r="AU396" s="149">
        <v>10.17</v>
      </c>
      <c r="AV396" s="172">
        <v>10.14</v>
      </c>
    </row>
    <row r="397" spans="10:48">
      <c r="J397" s="2"/>
      <c r="K397" s="2"/>
      <c r="L397" s="2"/>
      <c r="M397" s="2"/>
      <c r="N397" s="2"/>
      <c r="AJ397" s="2"/>
      <c r="AL397" s="4" t="s">
        <v>159</v>
      </c>
      <c r="AM397" s="4" t="s">
        <v>921</v>
      </c>
      <c r="AO397" s="8" t="s">
        <v>706</v>
      </c>
      <c r="AP397" s="12">
        <v>0.03</v>
      </c>
      <c r="AQ397" s="155" t="s">
        <v>193</v>
      </c>
      <c r="AR397" s="149" t="s">
        <v>922</v>
      </c>
      <c r="AS397" s="161" t="str">
        <f t="shared" si="62"/>
        <v>三重県東員町</v>
      </c>
      <c r="AT397" s="147">
        <v>10.210000000000001</v>
      </c>
      <c r="AU397" s="149">
        <v>10.17</v>
      </c>
      <c r="AV397" s="172">
        <v>10.14</v>
      </c>
    </row>
    <row r="398" spans="10:48">
      <c r="J398" s="2"/>
      <c r="K398" s="2"/>
      <c r="L398" s="2"/>
      <c r="M398" s="2"/>
      <c r="N398" s="2"/>
      <c r="AJ398" s="2"/>
      <c r="AL398" s="4" t="s">
        <v>159</v>
      </c>
      <c r="AM398" s="4" t="s">
        <v>923</v>
      </c>
      <c r="AO398" s="8" t="s">
        <v>706</v>
      </c>
      <c r="AP398" s="12">
        <v>0.03</v>
      </c>
      <c r="AQ398" s="155" t="s">
        <v>193</v>
      </c>
      <c r="AR398" s="149" t="s">
        <v>924</v>
      </c>
      <c r="AS398" s="161" t="str">
        <f t="shared" si="62"/>
        <v>三重県菰野町</v>
      </c>
      <c r="AT398" s="147">
        <v>10.210000000000001</v>
      </c>
      <c r="AU398" s="149">
        <v>10.17</v>
      </c>
      <c r="AV398" s="172">
        <v>10.14</v>
      </c>
    </row>
    <row r="399" spans="10:48">
      <c r="J399" s="2"/>
      <c r="K399" s="2"/>
      <c r="L399" s="2"/>
      <c r="M399" s="2"/>
      <c r="N399" s="2"/>
      <c r="AJ399" s="2"/>
      <c r="AL399" s="4" t="s">
        <v>159</v>
      </c>
      <c r="AM399" s="4" t="s">
        <v>925</v>
      </c>
      <c r="AO399" s="8" t="s">
        <v>706</v>
      </c>
      <c r="AP399" s="12">
        <v>0.03</v>
      </c>
      <c r="AQ399" s="155" t="s">
        <v>193</v>
      </c>
      <c r="AR399" s="149" t="s">
        <v>1951</v>
      </c>
      <c r="AS399" s="161" t="str">
        <f t="shared" si="62"/>
        <v>三重県朝日町</v>
      </c>
      <c r="AT399" s="147">
        <v>10.210000000000001</v>
      </c>
      <c r="AU399" s="149">
        <v>10.17</v>
      </c>
      <c r="AV399" s="172">
        <v>10.14</v>
      </c>
    </row>
    <row r="400" spans="10:48">
      <c r="J400" s="2"/>
      <c r="K400" s="2"/>
      <c r="L400" s="2"/>
      <c r="M400" s="2"/>
      <c r="N400" s="2"/>
      <c r="AJ400" s="2"/>
      <c r="AL400" s="4" t="s">
        <v>159</v>
      </c>
      <c r="AM400" s="4" t="s">
        <v>926</v>
      </c>
      <c r="AO400" s="8" t="s">
        <v>706</v>
      </c>
      <c r="AP400" s="12">
        <v>0.03</v>
      </c>
      <c r="AQ400" s="155" t="s">
        <v>193</v>
      </c>
      <c r="AR400" s="149" t="s">
        <v>927</v>
      </c>
      <c r="AS400" s="161" t="str">
        <f t="shared" si="62"/>
        <v>三重県川越町</v>
      </c>
      <c r="AT400" s="147">
        <v>10.210000000000001</v>
      </c>
      <c r="AU400" s="149">
        <v>10.17</v>
      </c>
      <c r="AV400" s="172">
        <v>10.14</v>
      </c>
    </row>
    <row r="401" spans="10:48">
      <c r="J401" s="2"/>
      <c r="K401" s="2"/>
      <c r="L401" s="2"/>
      <c r="M401" s="2"/>
      <c r="N401" s="2"/>
      <c r="AJ401" s="2"/>
      <c r="AL401" s="4" t="s">
        <v>159</v>
      </c>
      <c r="AM401" s="4" t="s">
        <v>928</v>
      </c>
      <c r="AO401" s="8" t="s">
        <v>706</v>
      </c>
      <c r="AP401" s="12">
        <v>0.03</v>
      </c>
      <c r="AQ401" s="155" t="s">
        <v>197</v>
      </c>
      <c r="AR401" s="149" t="s">
        <v>929</v>
      </c>
      <c r="AS401" s="161" t="str">
        <f t="shared" si="62"/>
        <v>滋賀県長浜市</v>
      </c>
      <c r="AT401" s="147">
        <v>10.210000000000001</v>
      </c>
      <c r="AU401" s="149">
        <v>10.17</v>
      </c>
      <c r="AV401" s="172">
        <v>10.14</v>
      </c>
    </row>
    <row r="402" spans="10:48">
      <c r="J402" s="2"/>
      <c r="K402" s="2"/>
      <c r="L402" s="2"/>
      <c r="M402" s="2"/>
      <c r="N402" s="2"/>
      <c r="AJ402" s="2"/>
      <c r="AL402" s="4" t="s">
        <v>159</v>
      </c>
      <c r="AM402" s="4" t="s">
        <v>930</v>
      </c>
      <c r="AO402" s="8" t="s">
        <v>706</v>
      </c>
      <c r="AP402" s="12">
        <v>0.03</v>
      </c>
      <c r="AQ402" s="155" t="s">
        <v>197</v>
      </c>
      <c r="AR402" s="149" t="s">
        <v>2369</v>
      </c>
      <c r="AS402" s="161" t="str">
        <f t="shared" si="62"/>
        <v>滋賀県近江八幡市</v>
      </c>
      <c r="AT402" s="147">
        <v>10.210000000000001</v>
      </c>
      <c r="AU402" s="149">
        <v>10.17</v>
      </c>
      <c r="AV402" s="172">
        <v>10.14</v>
      </c>
    </row>
    <row r="403" spans="10:48">
      <c r="J403" s="2"/>
      <c r="K403" s="2"/>
      <c r="L403" s="2"/>
      <c r="M403" s="2"/>
      <c r="N403" s="2"/>
      <c r="AJ403" s="2"/>
      <c r="AL403" s="4" t="s">
        <v>159</v>
      </c>
      <c r="AM403" s="4" t="s">
        <v>931</v>
      </c>
      <c r="AO403" s="8" t="s">
        <v>706</v>
      </c>
      <c r="AP403" s="12">
        <v>0.03</v>
      </c>
      <c r="AQ403" s="155" t="s">
        <v>197</v>
      </c>
      <c r="AR403" s="149" t="s">
        <v>932</v>
      </c>
      <c r="AS403" s="161" t="str">
        <f t="shared" si="62"/>
        <v>滋賀県野洲市</v>
      </c>
      <c r="AT403" s="147">
        <v>10.210000000000001</v>
      </c>
      <c r="AU403" s="149">
        <v>10.17</v>
      </c>
      <c r="AV403" s="172">
        <v>10.14</v>
      </c>
    </row>
    <row r="404" spans="10:48">
      <c r="J404" s="2"/>
      <c r="K404" s="2"/>
      <c r="L404" s="2"/>
      <c r="M404" s="2"/>
      <c r="N404" s="2"/>
      <c r="AJ404" s="2"/>
      <c r="AL404" s="4" t="s">
        <v>159</v>
      </c>
      <c r="AM404" s="4" t="s">
        <v>933</v>
      </c>
      <c r="AO404" s="8" t="s">
        <v>706</v>
      </c>
      <c r="AP404" s="12">
        <v>0.03</v>
      </c>
      <c r="AQ404" s="155" t="s">
        <v>197</v>
      </c>
      <c r="AR404" s="149" t="s">
        <v>934</v>
      </c>
      <c r="AS404" s="161" t="str">
        <f t="shared" si="62"/>
        <v>滋賀県湖南市</v>
      </c>
      <c r="AT404" s="147">
        <v>10.210000000000001</v>
      </c>
      <c r="AU404" s="149">
        <v>10.17</v>
      </c>
      <c r="AV404" s="172">
        <v>10.14</v>
      </c>
    </row>
    <row r="405" spans="10:48">
      <c r="J405" s="2"/>
      <c r="K405" s="2"/>
      <c r="L405" s="2"/>
      <c r="M405" s="2"/>
      <c r="N405" s="2"/>
      <c r="AJ405" s="2"/>
      <c r="AL405" s="4" t="s">
        <v>159</v>
      </c>
      <c r="AM405" s="4" t="s">
        <v>935</v>
      </c>
      <c r="AO405" s="8" t="s">
        <v>706</v>
      </c>
      <c r="AP405" s="12">
        <v>0.03</v>
      </c>
      <c r="AQ405" s="155" t="s">
        <v>197</v>
      </c>
      <c r="AR405" s="149" t="s">
        <v>2370</v>
      </c>
      <c r="AS405" s="161" t="str">
        <f t="shared" si="62"/>
        <v>滋賀県高島市</v>
      </c>
      <c r="AT405" s="147">
        <v>10.210000000000001</v>
      </c>
      <c r="AU405" s="149">
        <v>10.17</v>
      </c>
      <c r="AV405" s="172">
        <v>10.14</v>
      </c>
    </row>
    <row r="406" spans="10:48">
      <c r="J406" s="2"/>
      <c r="K406" s="2"/>
      <c r="L406" s="2"/>
      <c r="M406" s="2"/>
      <c r="N406" s="2"/>
      <c r="AJ406" s="2"/>
      <c r="AL406" s="4" t="s">
        <v>159</v>
      </c>
      <c r="AM406" s="4" t="s">
        <v>936</v>
      </c>
      <c r="AO406" s="8" t="s">
        <v>706</v>
      </c>
      <c r="AP406" s="12">
        <v>0.03</v>
      </c>
      <c r="AQ406" s="155" t="s">
        <v>197</v>
      </c>
      <c r="AR406" s="149" t="s">
        <v>937</v>
      </c>
      <c r="AS406" s="161" t="str">
        <f t="shared" si="62"/>
        <v>滋賀県東近江市</v>
      </c>
      <c r="AT406" s="147">
        <v>10.210000000000001</v>
      </c>
      <c r="AU406" s="149">
        <v>10.17</v>
      </c>
      <c r="AV406" s="172">
        <v>10.14</v>
      </c>
    </row>
    <row r="407" spans="10:48">
      <c r="J407" s="2"/>
      <c r="K407" s="2"/>
      <c r="L407" s="2"/>
      <c r="M407" s="2"/>
      <c r="N407" s="2"/>
      <c r="AJ407" s="2"/>
      <c r="AL407" s="4" t="s">
        <v>159</v>
      </c>
      <c r="AM407" s="4" t="s">
        <v>938</v>
      </c>
      <c r="AO407" s="8" t="s">
        <v>706</v>
      </c>
      <c r="AP407" s="12">
        <v>0.03</v>
      </c>
      <c r="AQ407" s="155" t="s">
        <v>197</v>
      </c>
      <c r="AR407" s="149" t="s">
        <v>2371</v>
      </c>
      <c r="AS407" s="161" t="str">
        <f t="shared" si="62"/>
        <v>滋賀県日野町</v>
      </c>
      <c r="AT407" s="147">
        <v>10.210000000000001</v>
      </c>
      <c r="AU407" s="149">
        <v>10.17</v>
      </c>
      <c r="AV407" s="172">
        <v>10.14</v>
      </c>
    </row>
    <row r="408" spans="10:48">
      <c r="J408" s="2"/>
      <c r="K408" s="2"/>
      <c r="L408" s="2"/>
      <c r="M408" s="2"/>
      <c r="N408" s="2"/>
      <c r="AJ408" s="2"/>
      <c r="AL408" s="4" t="s">
        <v>159</v>
      </c>
      <c r="AM408" s="4" t="s">
        <v>939</v>
      </c>
      <c r="AO408" s="8" t="s">
        <v>706</v>
      </c>
      <c r="AP408" s="12">
        <v>0.03</v>
      </c>
      <c r="AQ408" s="155" t="s">
        <v>197</v>
      </c>
      <c r="AR408" s="149" t="s">
        <v>2372</v>
      </c>
      <c r="AS408" s="161" t="str">
        <f t="shared" si="62"/>
        <v>滋賀県竜王町</v>
      </c>
      <c r="AT408" s="147">
        <v>10.210000000000001</v>
      </c>
      <c r="AU408" s="149">
        <v>10.17</v>
      </c>
      <c r="AV408" s="172">
        <v>10.14</v>
      </c>
    </row>
    <row r="409" spans="10:48">
      <c r="J409" s="2"/>
      <c r="K409" s="2"/>
      <c r="L409" s="2"/>
      <c r="M409" s="2"/>
      <c r="N409" s="2"/>
      <c r="AJ409" s="2"/>
      <c r="AL409" s="4" t="s">
        <v>159</v>
      </c>
      <c r="AM409" s="4" t="s">
        <v>940</v>
      </c>
      <c r="AO409" s="8" t="s">
        <v>706</v>
      </c>
      <c r="AP409" s="12">
        <v>0.03</v>
      </c>
      <c r="AQ409" s="155" t="s">
        <v>199</v>
      </c>
      <c r="AR409" s="149" t="s">
        <v>941</v>
      </c>
      <c r="AS409" s="161" t="str">
        <f t="shared" si="62"/>
        <v>京都府久御山町</v>
      </c>
      <c r="AT409" s="147">
        <v>10.210000000000001</v>
      </c>
      <c r="AU409" s="149">
        <v>10.17</v>
      </c>
      <c r="AV409" s="172">
        <v>10.14</v>
      </c>
    </row>
    <row r="410" spans="10:48">
      <c r="J410" s="2"/>
      <c r="K410" s="2"/>
      <c r="L410" s="2"/>
      <c r="M410" s="2"/>
      <c r="N410" s="2"/>
      <c r="AJ410" s="2"/>
      <c r="AL410" s="4" t="s">
        <v>159</v>
      </c>
      <c r="AM410" s="4" t="s">
        <v>942</v>
      </c>
      <c r="AO410" s="8" t="s">
        <v>706</v>
      </c>
      <c r="AP410" s="12">
        <v>0.03</v>
      </c>
      <c r="AQ410" s="155" t="s">
        <v>203</v>
      </c>
      <c r="AR410" s="149" t="s">
        <v>943</v>
      </c>
      <c r="AS410" s="161" t="str">
        <f t="shared" si="62"/>
        <v>兵庫県姫路市</v>
      </c>
      <c r="AT410" s="147">
        <v>10.210000000000001</v>
      </c>
      <c r="AU410" s="149">
        <v>10.17</v>
      </c>
      <c r="AV410" s="172">
        <v>10.14</v>
      </c>
    </row>
    <row r="411" spans="10:48">
      <c r="J411" s="2"/>
      <c r="K411" s="2"/>
      <c r="L411" s="2"/>
      <c r="M411" s="2"/>
      <c r="N411" s="2"/>
      <c r="AJ411" s="2"/>
      <c r="AL411" s="4" t="s">
        <v>159</v>
      </c>
      <c r="AM411" s="4" t="s">
        <v>944</v>
      </c>
      <c r="AO411" s="8" t="s">
        <v>706</v>
      </c>
      <c r="AP411" s="12">
        <v>0.03</v>
      </c>
      <c r="AQ411" s="155" t="s">
        <v>203</v>
      </c>
      <c r="AR411" s="149" t="s">
        <v>945</v>
      </c>
      <c r="AS411" s="161" t="str">
        <f t="shared" si="62"/>
        <v>兵庫県加古川市</v>
      </c>
      <c r="AT411" s="147">
        <v>10.210000000000001</v>
      </c>
      <c r="AU411" s="149">
        <v>10.17</v>
      </c>
      <c r="AV411" s="172">
        <v>10.14</v>
      </c>
    </row>
    <row r="412" spans="10:48">
      <c r="J412" s="2"/>
      <c r="K412" s="2"/>
      <c r="L412" s="2"/>
      <c r="M412" s="2"/>
      <c r="N412" s="2"/>
      <c r="AJ412" s="2"/>
      <c r="AL412" s="4" t="s">
        <v>159</v>
      </c>
      <c r="AM412" s="4" t="s">
        <v>946</v>
      </c>
      <c r="AO412" s="8" t="s">
        <v>706</v>
      </c>
      <c r="AP412" s="12">
        <v>0.03</v>
      </c>
      <c r="AQ412" s="155" t="s">
        <v>203</v>
      </c>
      <c r="AR412" s="149" t="s">
        <v>947</v>
      </c>
      <c r="AS412" s="161" t="str">
        <f t="shared" si="62"/>
        <v>兵庫県三木市</v>
      </c>
      <c r="AT412" s="147">
        <v>10.210000000000001</v>
      </c>
      <c r="AU412" s="149">
        <v>10.17</v>
      </c>
      <c r="AV412" s="172">
        <v>10.14</v>
      </c>
    </row>
    <row r="413" spans="10:48">
      <c r="J413" s="2"/>
      <c r="K413" s="2"/>
      <c r="L413" s="2"/>
      <c r="M413" s="2"/>
      <c r="N413" s="2"/>
      <c r="AJ413" s="2"/>
      <c r="AL413" s="4" t="s">
        <v>159</v>
      </c>
      <c r="AM413" s="4" t="s">
        <v>948</v>
      </c>
      <c r="AO413" s="8" t="s">
        <v>706</v>
      </c>
      <c r="AP413" s="12">
        <v>0.03</v>
      </c>
      <c r="AQ413" s="155" t="s">
        <v>203</v>
      </c>
      <c r="AR413" s="149" t="s">
        <v>949</v>
      </c>
      <c r="AS413" s="161" t="str">
        <f t="shared" si="62"/>
        <v>兵庫県高砂市</v>
      </c>
      <c r="AT413" s="147">
        <v>10.210000000000001</v>
      </c>
      <c r="AU413" s="149">
        <v>10.17</v>
      </c>
      <c r="AV413" s="172">
        <v>10.14</v>
      </c>
    </row>
    <row r="414" spans="10:48">
      <c r="J414" s="2"/>
      <c r="K414" s="2"/>
      <c r="L414" s="2"/>
      <c r="M414" s="2"/>
      <c r="N414" s="2"/>
      <c r="AJ414" s="2"/>
      <c r="AL414" s="4" t="s">
        <v>159</v>
      </c>
      <c r="AM414" s="4" t="s">
        <v>950</v>
      </c>
      <c r="AO414" s="8" t="s">
        <v>706</v>
      </c>
      <c r="AP414" s="12">
        <v>0.03</v>
      </c>
      <c r="AQ414" s="155" t="s">
        <v>203</v>
      </c>
      <c r="AR414" s="149" t="s">
        <v>951</v>
      </c>
      <c r="AS414" s="161" t="str">
        <f t="shared" si="62"/>
        <v>兵庫県稲美町</v>
      </c>
      <c r="AT414" s="147">
        <v>10.210000000000001</v>
      </c>
      <c r="AU414" s="149">
        <v>10.17</v>
      </c>
      <c r="AV414" s="172">
        <v>10.14</v>
      </c>
    </row>
    <row r="415" spans="10:48">
      <c r="J415" s="2"/>
      <c r="K415" s="2"/>
      <c r="L415" s="2"/>
      <c r="M415" s="2"/>
      <c r="N415" s="2"/>
      <c r="AJ415" s="2"/>
      <c r="AL415" s="4" t="s">
        <v>162</v>
      </c>
      <c r="AM415" s="4" t="s">
        <v>334</v>
      </c>
      <c r="AO415" s="8" t="s">
        <v>706</v>
      </c>
      <c r="AP415" s="12">
        <v>0.03</v>
      </c>
      <c r="AQ415" s="155" t="s">
        <v>203</v>
      </c>
      <c r="AR415" s="149" t="s">
        <v>952</v>
      </c>
      <c r="AS415" s="161" t="str">
        <f t="shared" si="62"/>
        <v>兵庫県播磨町</v>
      </c>
      <c r="AT415" s="147">
        <v>10.210000000000001</v>
      </c>
      <c r="AU415" s="149">
        <v>10.17</v>
      </c>
      <c r="AV415" s="172">
        <v>10.14</v>
      </c>
    </row>
    <row r="416" spans="10:48">
      <c r="J416" s="2"/>
      <c r="K416" s="2"/>
      <c r="L416" s="2"/>
      <c r="M416" s="2"/>
      <c r="N416" s="2"/>
      <c r="AJ416" s="2"/>
      <c r="AL416" s="4" t="s">
        <v>162</v>
      </c>
      <c r="AM416" s="4" t="s">
        <v>336</v>
      </c>
      <c r="AO416" s="8" t="s">
        <v>706</v>
      </c>
      <c r="AP416" s="12">
        <v>0.03</v>
      </c>
      <c r="AQ416" s="155" t="s">
        <v>207</v>
      </c>
      <c r="AR416" s="149" t="s">
        <v>953</v>
      </c>
      <c r="AS416" s="161" t="str">
        <f t="shared" si="62"/>
        <v>奈良県大和高田市</v>
      </c>
      <c r="AT416" s="147">
        <v>10.210000000000001</v>
      </c>
      <c r="AU416" s="149">
        <v>10.17</v>
      </c>
      <c r="AV416" s="172">
        <v>10.14</v>
      </c>
    </row>
    <row r="417" spans="10:48">
      <c r="J417" s="2"/>
      <c r="K417" s="2"/>
      <c r="L417" s="2"/>
      <c r="M417" s="2"/>
      <c r="N417" s="2"/>
      <c r="AJ417" s="2"/>
      <c r="AL417" s="4" t="s">
        <v>162</v>
      </c>
      <c r="AM417" s="4" t="s">
        <v>451</v>
      </c>
      <c r="AO417" s="8" t="s">
        <v>706</v>
      </c>
      <c r="AP417" s="12">
        <v>0.03</v>
      </c>
      <c r="AQ417" s="155" t="s">
        <v>207</v>
      </c>
      <c r="AR417" s="149" t="s">
        <v>954</v>
      </c>
      <c r="AS417" s="161" t="str">
        <f t="shared" si="62"/>
        <v>奈良県天理市</v>
      </c>
      <c r="AT417" s="147">
        <v>10.210000000000001</v>
      </c>
      <c r="AU417" s="149">
        <v>10.17</v>
      </c>
      <c r="AV417" s="172">
        <v>10.14</v>
      </c>
    </row>
    <row r="418" spans="10:48">
      <c r="J418" s="2"/>
      <c r="K418" s="2"/>
      <c r="L418" s="2"/>
      <c r="M418" s="2"/>
      <c r="N418" s="2"/>
      <c r="AJ418" s="2"/>
      <c r="AL418" s="4" t="s">
        <v>162</v>
      </c>
      <c r="AM418" s="4" t="s">
        <v>453</v>
      </c>
      <c r="AO418" s="8" t="s">
        <v>706</v>
      </c>
      <c r="AP418" s="12">
        <v>0.03</v>
      </c>
      <c r="AQ418" s="155" t="s">
        <v>207</v>
      </c>
      <c r="AR418" s="149" t="s">
        <v>955</v>
      </c>
      <c r="AS418" s="161" t="str">
        <f t="shared" si="62"/>
        <v>奈良県橿原市</v>
      </c>
      <c r="AT418" s="147">
        <v>10.210000000000001</v>
      </c>
      <c r="AU418" s="149">
        <v>10.17</v>
      </c>
      <c r="AV418" s="172">
        <v>10.14</v>
      </c>
    </row>
    <row r="419" spans="10:48">
      <c r="J419" s="2"/>
      <c r="K419" s="2"/>
      <c r="L419" s="2"/>
      <c r="M419" s="2"/>
      <c r="N419" s="2"/>
      <c r="AJ419" s="2"/>
      <c r="AL419" s="4" t="s">
        <v>162</v>
      </c>
      <c r="AM419" s="4" t="s">
        <v>956</v>
      </c>
      <c r="AO419" s="8" t="s">
        <v>706</v>
      </c>
      <c r="AP419" s="12">
        <v>0.03</v>
      </c>
      <c r="AQ419" s="155" t="s">
        <v>207</v>
      </c>
      <c r="AR419" s="149" t="s">
        <v>957</v>
      </c>
      <c r="AS419" s="161" t="str">
        <f t="shared" si="62"/>
        <v>奈良県桜井市</v>
      </c>
      <c r="AT419" s="147">
        <v>10.210000000000001</v>
      </c>
      <c r="AU419" s="149">
        <v>10.17</v>
      </c>
      <c r="AV419" s="172">
        <v>10.14</v>
      </c>
    </row>
    <row r="420" spans="10:48">
      <c r="J420" s="2"/>
      <c r="K420" s="2"/>
      <c r="L420" s="2"/>
      <c r="M420" s="2"/>
      <c r="N420" s="2"/>
      <c r="AJ420" s="2"/>
      <c r="AL420" s="4" t="s">
        <v>162</v>
      </c>
      <c r="AM420" s="4" t="s">
        <v>708</v>
      </c>
      <c r="AO420" s="8" t="s">
        <v>706</v>
      </c>
      <c r="AP420" s="12">
        <v>0.03</v>
      </c>
      <c r="AQ420" s="155" t="s">
        <v>207</v>
      </c>
      <c r="AR420" s="149" t="s">
        <v>958</v>
      </c>
      <c r="AS420" s="161" t="str">
        <f t="shared" si="62"/>
        <v>奈良県御所市</v>
      </c>
      <c r="AT420" s="147">
        <v>10.210000000000001</v>
      </c>
      <c r="AU420" s="149">
        <v>10.17</v>
      </c>
      <c r="AV420" s="172">
        <v>10.14</v>
      </c>
    </row>
    <row r="421" spans="10:48">
      <c r="J421" s="2"/>
      <c r="K421" s="2"/>
      <c r="L421" s="2"/>
      <c r="M421" s="2"/>
      <c r="N421" s="2"/>
      <c r="AJ421" s="2"/>
      <c r="AL421" s="4" t="s">
        <v>162</v>
      </c>
      <c r="AM421" s="4" t="s">
        <v>338</v>
      </c>
      <c r="AO421" s="8" t="s">
        <v>706</v>
      </c>
      <c r="AP421" s="12">
        <v>0.03</v>
      </c>
      <c r="AQ421" s="155" t="s">
        <v>207</v>
      </c>
      <c r="AR421" s="149" t="s">
        <v>959</v>
      </c>
      <c r="AS421" s="161" t="str">
        <f t="shared" si="62"/>
        <v>奈良県香芝市</v>
      </c>
      <c r="AT421" s="147">
        <v>10.210000000000001</v>
      </c>
      <c r="AU421" s="149">
        <v>10.17</v>
      </c>
      <c r="AV421" s="172">
        <v>10.14</v>
      </c>
    </row>
    <row r="422" spans="10:48">
      <c r="J422" s="2"/>
      <c r="K422" s="2"/>
      <c r="L422" s="2"/>
      <c r="M422" s="2"/>
      <c r="N422" s="2"/>
      <c r="AJ422" s="2"/>
      <c r="AL422" s="4" t="s">
        <v>162</v>
      </c>
      <c r="AM422" s="4" t="s">
        <v>710</v>
      </c>
      <c r="AO422" s="8" t="s">
        <v>706</v>
      </c>
      <c r="AP422" s="12">
        <v>0.03</v>
      </c>
      <c r="AQ422" s="155" t="s">
        <v>207</v>
      </c>
      <c r="AR422" s="149" t="s">
        <v>960</v>
      </c>
      <c r="AS422" s="161" t="str">
        <f t="shared" si="62"/>
        <v>奈良県葛城市</v>
      </c>
      <c r="AT422" s="147">
        <v>10.210000000000001</v>
      </c>
      <c r="AU422" s="149">
        <v>10.17</v>
      </c>
      <c r="AV422" s="172">
        <v>10.14</v>
      </c>
    </row>
    <row r="423" spans="10:48">
      <c r="J423" s="2"/>
      <c r="K423" s="2"/>
      <c r="L423" s="2"/>
      <c r="M423" s="2"/>
      <c r="N423" s="2"/>
      <c r="AJ423" s="2"/>
      <c r="AL423" s="4" t="s">
        <v>162</v>
      </c>
      <c r="AM423" s="4" t="s">
        <v>712</v>
      </c>
      <c r="AO423" s="8" t="s">
        <v>706</v>
      </c>
      <c r="AP423" s="12">
        <v>0.03</v>
      </c>
      <c r="AQ423" s="155" t="s">
        <v>207</v>
      </c>
      <c r="AR423" s="149" t="s">
        <v>961</v>
      </c>
      <c r="AS423" s="161" t="str">
        <f t="shared" si="62"/>
        <v>奈良県宇陀市</v>
      </c>
      <c r="AT423" s="147">
        <v>10.210000000000001</v>
      </c>
      <c r="AU423" s="149">
        <v>10.17</v>
      </c>
      <c r="AV423" s="172">
        <v>10.14</v>
      </c>
    </row>
    <row r="424" spans="10:48">
      <c r="J424" s="2"/>
      <c r="K424" s="2"/>
      <c r="L424" s="2"/>
      <c r="M424" s="2"/>
      <c r="N424" s="2"/>
      <c r="AJ424" s="2"/>
      <c r="AL424" s="4" t="s">
        <v>162</v>
      </c>
      <c r="AM424" s="4" t="s">
        <v>962</v>
      </c>
      <c r="AO424" s="8" t="s">
        <v>706</v>
      </c>
      <c r="AP424" s="12">
        <v>0.03</v>
      </c>
      <c r="AQ424" s="155" t="s">
        <v>207</v>
      </c>
      <c r="AR424" s="149" t="s">
        <v>963</v>
      </c>
      <c r="AS424" s="161" t="str">
        <f t="shared" si="62"/>
        <v>奈良県山添村</v>
      </c>
      <c r="AT424" s="147">
        <v>10.210000000000001</v>
      </c>
      <c r="AU424" s="149">
        <v>10.17</v>
      </c>
      <c r="AV424" s="172">
        <v>10.14</v>
      </c>
    </row>
    <row r="425" spans="10:48">
      <c r="J425" s="2"/>
      <c r="K425" s="2"/>
      <c r="L425" s="2"/>
      <c r="M425" s="2"/>
      <c r="N425" s="2"/>
      <c r="AJ425" s="2"/>
      <c r="AL425" s="4" t="s">
        <v>162</v>
      </c>
      <c r="AM425" s="4" t="s">
        <v>964</v>
      </c>
      <c r="AO425" s="8" t="s">
        <v>706</v>
      </c>
      <c r="AP425" s="12">
        <v>0.03</v>
      </c>
      <c r="AQ425" s="155" t="s">
        <v>207</v>
      </c>
      <c r="AR425" s="149" t="s">
        <v>965</v>
      </c>
      <c r="AS425" s="161" t="str">
        <f t="shared" si="62"/>
        <v>奈良県平群町</v>
      </c>
      <c r="AT425" s="147">
        <v>10.210000000000001</v>
      </c>
      <c r="AU425" s="149">
        <v>10.17</v>
      </c>
      <c r="AV425" s="172">
        <v>10.14</v>
      </c>
    </row>
    <row r="426" spans="10:48">
      <c r="J426" s="2"/>
      <c r="K426" s="2"/>
      <c r="L426" s="2"/>
      <c r="M426" s="2"/>
      <c r="N426" s="2"/>
      <c r="AJ426" s="2"/>
      <c r="AL426" s="4" t="s">
        <v>162</v>
      </c>
      <c r="AM426" s="4" t="s">
        <v>966</v>
      </c>
      <c r="AO426" s="8" t="s">
        <v>706</v>
      </c>
      <c r="AP426" s="12">
        <v>0.03</v>
      </c>
      <c r="AQ426" s="155" t="s">
        <v>207</v>
      </c>
      <c r="AR426" s="149" t="s">
        <v>967</v>
      </c>
      <c r="AS426" s="161" t="str">
        <f t="shared" si="62"/>
        <v>奈良県三郷町</v>
      </c>
      <c r="AT426" s="147">
        <v>10.210000000000001</v>
      </c>
      <c r="AU426" s="149">
        <v>10.17</v>
      </c>
      <c r="AV426" s="172">
        <v>10.14</v>
      </c>
    </row>
    <row r="427" spans="10:48">
      <c r="J427" s="2"/>
      <c r="K427" s="2"/>
      <c r="L427" s="2"/>
      <c r="M427" s="2"/>
      <c r="N427" s="2"/>
      <c r="AJ427" s="2"/>
      <c r="AL427" s="4" t="s">
        <v>162</v>
      </c>
      <c r="AM427" s="4" t="s">
        <v>714</v>
      </c>
      <c r="AO427" s="8" t="s">
        <v>706</v>
      </c>
      <c r="AP427" s="12">
        <v>0.03</v>
      </c>
      <c r="AQ427" s="155" t="s">
        <v>207</v>
      </c>
      <c r="AR427" s="149" t="s">
        <v>968</v>
      </c>
      <c r="AS427" s="161" t="str">
        <f t="shared" si="62"/>
        <v>奈良県斑鳩町</v>
      </c>
      <c r="AT427" s="147">
        <v>10.210000000000001</v>
      </c>
      <c r="AU427" s="149">
        <v>10.17</v>
      </c>
      <c r="AV427" s="172">
        <v>10.14</v>
      </c>
    </row>
    <row r="428" spans="10:48">
      <c r="J428" s="2"/>
      <c r="K428" s="2"/>
      <c r="L428" s="2"/>
      <c r="M428" s="2"/>
      <c r="N428" s="2"/>
      <c r="AJ428" s="2"/>
      <c r="AL428" s="4" t="s">
        <v>162</v>
      </c>
      <c r="AM428" s="4" t="s">
        <v>340</v>
      </c>
      <c r="AO428" s="8" t="s">
        <v>706</v>
      </c>
      <c r="AP428" s="12">
        <v>0.03</v>
      </c>
      <c r="AQ428" s="155" t="s">
        <v>207</v>
      </c>
      <c r="AR428" s="149" t="s">
        <v>969</v>
      </c>
      <c r="AS428" s="161" t="str">
        <f t="shared" si="62"/>
        <v>奈良県安堵町</v>
      </c>
      <c r="AT428" s="147">
        <v>10.210000000000001</v>
      </c>
      <c r="AU428" s="149">
        <v>10.17</v>
      </c>
      <c r="AV428" s="172">
        <v>10.14</v>
      </c>
    </row>
    <row r="429" spans="10:48">
      <c r="J429" s="2"/>
      <c r="K429" s="2"/>
      <c r="L429" s="2"/>
      <c r="M429" s="2"/>
      <c r="N429" s="2"/>
      <c r="AJ429" s="2"/>
      <c r="AL429" s="4" t="s">
        <v>162</v>
      </c>
      <c r="AM429" s="4" t="s">
        <v>288</v>
      </c>
      <c r="AO429" s="8" t="s">
        <v>706</v>
      </c>
      <c r="AP429" s="12">
        <v>0.03</v>
      </c>
      <c r="AQ429" s="155" t="s">
        <v>207</v>
      </c>
      <c r="AR429" s="149" t="s">
        <v>1952</v>
      </c>
      <c r="AS429" s="161" t="str">
        <f t="shared" si="62"/>
        <v>奈良県川西町</v>
      </c>
      <c r="AT429" s="147">
        <v>10.210000000000001</v>
      </c>
      <c r="AU429" s="149">
        <v>10.17</v>
      </c>
      <c r="AV429" s="172">
        <v>10.14</v>
      </c>
    </row>
    <row r="430" spans="10:48">
      <c r="J430" s="2"/>
      <c r="K430" s="2"/>
      <c r="L430" s="2"/>
      <c r="M430" s="2"/>
      <c r="N430" s="2"/>
      <c r="AJ430" s="2"/>
      <c r="AL430" s="4" t="s">
        <v>162</v>
      </c>
      <c r="AM430" s="4" t="s">
        <v>342</v>
      </c>
      <c r="AO430" s="8" t="s">
        <v>706</v>
      </c>
      <c r="AP430" s="12">
        <v>0.03</v>
      </c>
      <c r="AQ430" s="155" t="s">
        <v>207</v>
      </c>
      <c r="AR430" s="149" t="s">
        <v>970</v>
      </c>
      <c r="AS430" s="161" t="str">
        <f t="shared" si="62"/>
        <v>奈良県三宅町</v>
      </c>
      <c r="AT430" s="147">
        <v>10.210000000000001</v>
      </c>
      <c r="AU430" s="149">
        <v>10.17</v>
      </c>
      <c r="AV430" s="172">
        <v>10.14</v>
      </c>
    </row>
    <row r="431" spans="10:48">
      <c r="J431" s="2"/>
      <c r="K431" s="2"/>
      <c r="L431" s="2"/>
      <c r="M431" s="2"/>
      <c r="N431" s="2"/>
      <c r="AJ431" s="2"/>
      <c r="AL431" s="4" t="s">
        <v>162</v>
      </c>
      <c r="AM431" s="4" t="s">
        <v>716</v>
      </c>
      <c r="AO431" s="8" t="s">
        <v>706</v>
      </c>
      <c r="AP431" s="12">
        <v>0.03</v>
      </c>
      <c r="AQ431" s="155" t="s">
        <v>207</v>
      </c>
      <c r="AR431" s="149" t="s">
        <v>971</v>
      </c>
      <c r="AS431" s="161" t="str">
        <f t="shared" si="62"/>
        <v>奈良県田原本町</v>
      </c>
      <c r="AT431" s="147">
        <v>10.210000000000001</v>
      </c>
      <c r="AU431" s="149">
        <v>10.17</v>
      </c>
      <c r="AV431" s="172">
        <v>10.14</v>
      </c>
    </row>
    <row r="432" spans="10:48">
      <c r="J432" s="2"/>
      <c r="K432" s="2"/>
      <c r="L432" s="2"/>
      <c r="M432" s="2"/>
      <c r="N432" s="2"/>
      <c r="AJ432" s="2"/>
      <c r="AL432" s="4" t="s">
        <v>162</v>
      </c>
      <c r="AM432" s="4" t="s">
        <v>972</v>
      </c>
      <c r="AO432" s="8" t="s">
        <v>706</v>
      </c>
      <c r="AP432" s="12">
        <v>0.03</v>
      </c>
      <c r="AQ432" s="155" t="s">
        <v>207</v>
      </c>
      <c r="AR432" s="149" t="s">
        <v>973</v>
      </c>
      <c r="AS432" s="161" t="str">
        <f t="shared" si="62"/>
        <v>奈良県曽爾村</v>
      </c>
      <c r="AT432" s="147">
        <v>10.210000000000001</v>
      </c>
      <c r="AU432" s="149">
        <v>10.17</v>
      </c>
      <c r="AV432" s="172">
        <v>10.14</v>
      </c>
    </row>
    <row r="433" spans="10:48">
      <c r="J433" s="2"/>
      <c r="K433" s="2"/>
      <c r="L433" s="2"/>
      <c r="M433" s="2"/>
      <c r="N433" s="2"/>
      <c r="AJ433" s="2"/>
      <c r="AL433" s="4" t="s">
        <v>162</v>
      </c>
      <c r="AM433" s="4" t="s">
        <v>974</v>
      </c>
      <c r="AO433" s="8" t="s">
        <v>706</v>
      </c>
      <c r="AP433" s="12">
        <v>0.03</v>
      </c>
      <c r="AQ433" s="155" t="s">
        <v>207</v>
      </c>
      <c r="AR433" s="149" t="s">
        <v>975</v>
      </c>
      <c r="AS433" s="161" t="str">
        <f t="shared" si="62"/>
        <v>奈良県明日香村</v>
      </c>
      <c r="AT433" s="147">
        <v>10.210000000000001</v>
      </c>
      <c r="AU433" s="149">
        <v>10.17</v>
      </c>
      <c r="AV433" s="172">
        <v>10.14</v>
      </c>
    </row>
    <row r="434" spans="10:48">
      <c r="J434" s="2"/>
      <c r="K434" s="2"/>
      <c r="L434" s="2"/>
      <c r="M434" s="2"/>
      <c r="N434" s="2"/>
      <c r="AJ434" s="2"/>
      <c r="AL434" s="4" t="s">
        <v>162</v>
      </c>
      <c r="AM434" s="4" t="s">
        <v>344</v>
      </c>
      <c r="AO434" s="8" t="s">
        <v>706</v>
      </c>
      <c r="AP434" s="12">
        <v>0.03</v>
      </c>
      <c r="AQ434" s="155" t="s">
        <v>207</v>
      </c>
      <c r="AR434" s="149" t="s">
        <v>976</v>
      </c>
      <c r="AS434" s="161" t="str">
        <f t="shared" si="62"/>
        <v>奈良県上牧町</v>
      </c>
      <c r="AT434" s="147">
        <v>10.210000000000001</v>
      </c>
      <c r="AU434" s="149">
        <v>10.17</v>
      </c>
      <c r="AV434" s="172">
        <v>10.14</v>
      </c>
    </row>
    <row r="435" spans="10:48">
      <c r="J435" s="2"/>
      <c r="K435" s="2"/>
      <c r="L435" s="2"/>
      <c r="M435" s="2"/>
      <c r="N435" s="2"/>
      <c r="AJ435" s="2"/>
      <c r="AL435" s="4" t="s">
        <v>162</v>
      </c>
      <c r="AM435" s="4" t="s">
        <v>977</v>
      </c>
      <c r="AO435" s="8" t="s">
        <v>706</v>
      </c>
      <c r="AP435" s="12">
        <v>0.03</v>
      </c>
      <c r="AQ435" s="155" t="s">
        <v>207</v>
      </c>
      <c r="AR435" s="149" t="s">
        <v>978</v>
      </c>
      <c r="AS435" s="161" t="str">
        <f t="shared" si="62"/>
        <v>奈良県王寺町</v>
      </c>
      <c r="AT435" s="147">
        <v>10.210000000000001</v>
      </c>
      <c r="AU435" s="149">
        <v>10.17</v>
      </c>
      <c r="AV435" s="172">
        <v>10.14</v>
      </c>
    </row>
    <row r="436" spans="10:48">
      <c r="J436" s="2"/>
      <c r="K436" s="2"/>
      <c r="L436" s="2"/>
      <c r="M436" s="2"/>
      <c r="N436" s="2"/>
      <c r="AJ436" s="2"/>
      <c r="AL436" s="4" t="s">
        <v>162</v>
      </c>
      <c r="AM436" s="4" t="s">
        <v>718</v>
      </c>
      <c r="AO436" s="8" t="s">
        <v>706</v>
      </c>
      <c r="AP436" s="12">
        <v>0.03</v>
      </c>
      <c r="AQ436" s="155" t="s">
        <v>207</v>
      </c>
      <c r="AR436" s="149" t="s">
        <v>979</v>
      </c>
      <c r="AS436" s="161" t="str">
        <f t="shared" si="62"/>
        <v>奈良県広陵町</v>
      </c>
      <c r="AT436" s="147">
        <v>10.210000000000001</v>
      </c>
      <c r="AU436" s="149">
        <v>10.17</v>
      </c>
      <c r="AV436" s="172">
        <v>10.14</v>
      </c>
    </row>
    <row r="437" spans="10:48">
      <c r="J437" s="2"/>
      <c r="K437" s="2"/>
      <c r="L437" s="2"/>
      <c r="M437" s="2"/>
      <c r="N437" s="2"/>
      <c r="AJ437" s="2"/>
      <c r="AL437" s="4" t="s">
        <v>162</v>
      </c>
      <c r="AM437" s="4" t="s">
        <v>720</v>
      </c>
      <c r="AO437" s="8" t="s">
        <v>706</v>
      </c>
      <c r="AP437" s="12">
        <v>0.03</v>
      </c>
      <c r="AQ437" s="155" t="s">
        <v>207</v>
      </c>
      <c r="AR437" s="149" t="s">
        <v>980</v>
      </c>
      <c r="AS437" s="161" t="str">
        <f t="shared" si="62"/>
        <v>奈良県河合町</v>
      </c>
      <c r="AT437" s="147">
        <v>10.210000000000001</v>
      </c>
      <c r="AU437" s="149">
        <v>10.17</v>
      </c>
      <c r="AV437" s="172">
        <v>10.14</v>
      </c>
    </row>
    <row r="438" spans="10:48">
      <c r="J438" s="2"/>
      <c r="K438" s="2"/>
      <c r="L438" s="2"/>
      <c r="M438" s="2"/>
      <c r="N438" s="2"/>
      <c r="AJ438" s="2"/>
      <c r="AL438" s="4" t="s">
        <v>162</v>
      </c>
      <c r="AM438" s="4" t="s">
        <v>722</v>
      </c>
      <c r="AO438" s="8" t="s">
        <v>706</v>
      </c>
      <c r="AP438" s="12">
        <v>0.03</v>
      </c>
      <c r="AQ438" s="155" t="s">
        <v>220</v>
      </c>
      <c r="AR438" s="149" t="s">
        <v>981</v>
      </c>
      <c r="AS438" s="161" t="str">
        <f t="shared" si="62"/>
        <v>岡山県岡山市</v>
      </c>
      <c r="AT438" s="147">
        <v>10.210000000000001</v>
      </c>
      <c r="AU438" s="149">
        <v>10.17</v>
      </c>
      <c r="AV438" s="172">
        <v>10.14</v>
      </c>
    </row>
    <row r="439" spans="10:48">
      <c r="J439" s="2"/>
      <c r="K439" s="2"/>
      <c r="L439" s="2"/>
      <c r="M439" s="2"/>
      <c r="N439" s="2"/>
      <c r="AJ439" s="2"/>
      <c r="AL439" s="4" t="s">
        <v>162</v>
      </c>
      <c r="AM439" s="4" t="s">
        <v>724</v>
      </c>
      <c r="AO439" s="8" t="s">
        <v>706</v>
      </c>
      <c r="AP439" s="12">
        <v>0.03</v>
      </c>
      <c r="AQ439" s="155" t="s">
        <v>223</v>
      </c>
      <c r="AR439" s="149" t="s">
        <v>982</v>
      </c>
      <c r="AS439" s="161" t="str">
        <f t="shared" si="62"/>
        <v>広島県東広島市</v>
      </c>
      <c r="AT439" s="147">
        <v>10.210000000000001</v>
      </c>
      <c r="AU439" s="149">
        <v>10.17</v>
      </c>
      <c r="AV439" s="172">
        <v>10.14</v>
      </c>
    </row>
    <row r="440" spans="10:48">
      <c r="J440" s="2"/>
      <c r="K440" s="2"/>
      <c r="L440" s="2"/>
      <c r="M440" s="2"/>
      <c r="N440" s="2"/>
      <c r="AJ440" s="2"/>
      <c r="AL440" s="4" t="s">
        <v>162</v>
      </c>
      <c r="AM440" s="4" t="s">
        <v>983</v>
      </c>
      <c r="AO440" s="8" t="s">
        <v>706</v>
      </c>
      <c r="AP440" s="12">
        <v>0.03</v>
      </c>
      <c r="AQ440" s="155" t="s">
        <v>223</v>
      </c>
      <c r="AR440" s="149" t="s">
        <v>984</v>
      </c>
      <c r="AS440" s="161" t="str">
        <f t="shared" si="62"/>
        <v>広島県廿日市市</v>
      </c>
      <c r="AT440" s="147">
        <v>10.210000000000001</v>
      </c>
      <c r="AU440" s="149">
        <v>10.17</v>
      </c>
      <c r="AV440" s="172">
        <v>10.14</v>
      </c>
    </row>
    <row r="441" spans="10:48">
      <c r="J441" s="2"/>
      <c r="K441" s="2"/>
      <c r="L441" s="2"/>
      <c r="M441" s="2"/>
      <c r="N441" s="2"/>
      <c r="AJ441" s="2"/>
      <c r="AL441" s="4" t="s">
        <v>162</v>
      </c>
      <c r="AM441" s="4" t="s">
        <v>985</v>
      </c>
      <c r="AO441" s="8" t="s">
        <v>706</v>
      </c>
      <c r="AP441" s="12">
        <v>0.03</v>
      </c>
      <c r="AQ441" s="155" t="s">
        <v>223</v>
      </c>
      <c r="AR441" s="149" t="s">
        <v>986</v>
      </c>
      <c r="AS441" s="161" t="str">
        <f t="shared" si="62"/>
        <v>広島県海田町</v>
      </c>
      <c r="AT441" s="147">
        <v>10.210000000000001</v>
      </c>
      <c r="AU441" s="149">
        <v>10.17</v>
      </c>
      <c r="AV441" s="172">
        <v>10.14</v>
      </c>
    </row>
    <row r="442" spans="10:48">
      <c r="J442" s="2"/>
      <c r="K442" s="2"/>
      <c r="L442" s="2"/>
      <c r="M442" s="2"/>
      <c r="N442" s="2"/>
      <c r="AJ442" s="2"/>
      <c r="AL442" s="4" t="s">
        <v>162</v>
      </c>
      <c r="AM442" s="4" t="s">
        <v>987</v>
      </c>
      <c r="AO442" s="8" t="s">
        <v>706</v>
      </c>
      <c r="AP442" s="12">
        <v>0.03</v>
      </c>
      <c r="AQ442" s="155" t="s">
        <v>223</v>
      </c>
      <c r="AR442" s="149" t="s">
        <v>2373</v>
      </c>
      <c r="AS442" s="161" t="str">
        <f t="shared" si="62"/>
        <v>広島県熊野町</v>
      </c>
      <c r="AT442" s="147">
        <v>10.210000000000001</v>
      </c>
      <c r="AU442" s="149">
        <v>10.17</v>
      </c>
      <c r="AV442" s="172">
        <v>10.14</v>
      </c>
    </row>
    <row r="443" spans="10:48">
      <c r="J443" s="2"/>
      <c r="K443" s="2"/>
      <c r="L443" s="2"/>
      <c r="M443" s="2"/>
      <c r="N443" s="2"/>
      <c r="AJ443" s="2"/>
      <c r="AL443" s="4" t="s">
        <v>162</v>
      </c>
      <c r="AM443" s="4" t="s">
        <v>988</v>
      </c>
      <c r="AO443" s="8" t="s">
        <v>706</v>
      </c>
      <c r="AP443" s="12">
        <v>0.03</v>
      </c>
      <c r="AQ443" s="155" t="s">
        <v>223</v>
      </c>
      <c r="AR443" s="149" t="s">
        <v>989</v>
      </c>
      <c r="AS443" s="161" t="str">
        <f t="shared" si="62"/>
        <v>広島県坂町</v>
      </c>
      <c r="AT443" s="147">
        <v>10.210000000000001</v>
      </c>
      <c r="AU443" s="149">
        <v>10.17</v>
      </c>
      <c r="AV443" s="172">
        <v>10.14</v>
      </c>
    </row>
    <row r="444" spans="10:48">
      <c r="J444" s="2"/>
      <c r="K444" s="2"/>
      <c r="L444" s="2"/>
      <c r="M444" s="2"/>
      <c r="N444" s="2"/>
      <c r="AJ444" s="2"/>
      <c r="AL444" s="4" t="s">
        <v>162</v>
      </c>
      <c r="AM444" s="4" t="s">
        <v>990</v>
      </c>
      <c r="AO444" s="8" t="s">
        <v>706</v>
      </c>
      <c r="AP444" s="12">
        <v>0.03</v>
      </c>
      <c r="AQ444" s="155" t="s">
        <v>226</v>
      </c>
      <c r="AR444" s="149" t="s">
        <v>991</v>
      </c>
      <c r="AS444" s="161" t="str">
        <f t="shared" si="62"/>
        <v>山口県周南市</v>
      </c>
      <c r="AT444" s="147">
        <v>10.210000000000001</v>
      </c>
      <c r="AU444" s="149">
        <v>10.17</v>
      </c>
      <c r="AV444" s="172">
        <v>10.14</v>
      </c>
    </row>
    <row r="445" spans="10:48">
      <c r="J445" s="2"/>
      <c r="K445" s="2"/>
      <c r="L445" s="2"/>
      <c r="M445" s="2"/>
      <c r="N445" s="2"/>
      <c r="AJ445" s="2"/>
      <c r="AL445" s="4" t="s">
        <v>162</v>
      </c>
      <c r="AM445" s="4" t="s">
        <v>726</v>
      </c>
      <c r="AO445" s="8" t="s">
        <v>706</v>
      </c>
      <c r="AP445" s="12">
        <v>0.03</v>
      </c>
      <c r="AQ445" s="155" t="s">
        <v>229</v>
      </c>
      <c r="AR445" s="149" t="s">
        <v>992</v>
      </c>
      <c r="AS445" s="161" t="str">
        <f t="shared" si="62"/>
        <v>徳島県徳島市</v>
      </c>
      <c r="AT445" s="147">
        <v>10.210000000000001</v>
      </c>
      <c r="AU445" s="149">
        <v>10.17</v>
      </c>
      <c r="AV445" s="172">
        <v>10.14</v>
      </c>
    </row>
    <row r="446" spans="10:48">
      <c r="J446" s="2"/>
      <c r="K446" s="2"/>
      <c r="L446" s="2"/>
      <c r="M446" s="2"/>
      <c r="N446" s="2"/>
      <c r="AJ446" s="2"/>
      <c r="AL446" s="4" t="s">
        <v>162</v>
      </c>
      <c r="AM446" s="4" t="s">
        <v>993</v>
      </c>
      <c r="AO446" s="8" t="s">
        <v>706</v>
      </c>
      <c r="AP446" s="12">
        <v>0.03</v>
      </c>
      <c r="AQ446" s="155" t="s">
        <v>232</v>
      </c>
      <c r="AR446" s="149" t="s">
        <v>994</v>
      </c>
      <c r="AS446" s="161" t="str">
        <f t="shared" si="62"/>
        <v>香川県高松市</v>
      </c>
      <c r="AT446" s="147">
        <v>10.210000000000001</v>
      </c>
      <c r="AU446" s="149">
        <v>10.17</v>
      </c>
      <c r="AV446" s="172">
        <v>10.14</v>
      </c>
    </row>
    <row r="447" spans="10:48">
      <c r="J447" s="2"/>
      <c r="K447" s="2"/>
      <c r="L447" s="2"/>
      <c r="M447" s="2"/>
      <c r="N447" s="2"/>
      <c r="AJ447" s="2"/>
      <c r="AL447" s="4" t="s">
        <v>162</v>
      </c>
      <c r="AM447" s="4" t="s">
        <v>995</v>
      </c>
      <c r="AO447" s="8" t="s">
        <v>706</v>
      </c>
      <c r="AP447" s="12">
        <v>0.03</v>
      </c>
      <c r="AQ447" s="155" t="s">
        <v>240</v>
      </c>
      <c r="AR447" s="149" t="s">
        <v>996</v>
      </c>
      <c r="AS447" s="161" t="str">
        <f t="shared" si="62"/>
        <v>福岡県北九州市</v>
      </c>
      <c r="AT447" s="147">
        <v>10.210000000000001</v>
      </c>
      <c r="AU447" s="149">
        <v>10.17</v>
      </c>
      <c r="AV447" s="172">
        <v>10.14</v>
      </c>
    </row>
    <row r="448" spans="10:48">
      <c r="J448" s="2"/>
      <c r="K448" s="2"/>
      <c r="L448" s="2"/>
      <c r="M448" s="2"/>
      <c r="N448" s="2"/>
      <c r="AJ448" s="2"/>
      <c r="AL448" s="4" t="s">
        <v>162</v>
      </c>
      <c r="AM448" s="4" t="s">
        <v>728</v>
      </c>
      <c r="AO448" s="8" t="s">
        <v>706</v>
      </c>
      <c r="AP448" s="12">
        <v>0.03</v>
      </c>
      <c r="AQ448" s="155" t="s">
        <v>240</v>
      </c>
      <c r="AR448" s="149" t="s">
        <v>997</v>
      </c>
      <c r="AS448" s="161" t="str">
        <f t="shared" si="62"/>
        <v>福岡県飯塚市</v>
      </c>
      <c r="AT448" s="147">
        <v>10.210000000000001</v>
      </c>
      <c r="AU448" s="149">
        <v>10.17</v>
      </c>
      <c r="AV448" s="172">
        <v>10.14</v>
      </c>
    </row>
    <row r="449" spans="10:48">
      <c r="J449" s="2"/>
      <c r="K449" s="2"/>
      <c r="L449" s="2"/>
      <c r="M449" s="2"/>
      <c r="N449" s="2"/>
      <c r="AJ449" s="2"/>
      <c r="AL449" s="4" t="s">
        <v>162</v>
      </c>
      <c r="AM449" s="4" t="s">
        <v>998</v>
      </c>
      <c r="AO449" s="8" t="s">
        <v>706</v>
      </c>
      <c r="AP449" s="12">
        <v>0.03</v>
      </c>
      <c r="AQ449" s="155" t="s">
        <v>240</v>
      </c>
      <c r="AR449" s="149" t="s">
        <v>999</v>
      </c>
      <c r="AS449" s="161" t="str">
        <f t="shared" si="62"/>
        <v>福岡県筑紫野市</v>
      </c>
      <c r="AT449" s="147">
        <v>10.210000000000001</v>
      </c>
      <c r="AU449" s="149">
        <v>10.17</v>
      </c>
      <c r="AV449" s="172">
        <v>10.14</v>
      </c>
    </row>
    <row r="450" spans="10:48">
      <c r="J450" s="2"/>
      <c r="K450" s="2"/>
      <c r="L450" s="2"/>
      <c r="M450" s="2"/>
      <c r="N450" s="2"/>
      <c r="AJ450" s="2"/>
      <c r="AL450" s="4" t="s">
        <v>162</v>
      </c>
      <c r="AM450" s="4" t="s">
        <v>1000</v>
      </c>
      <c r="AO450" s="8" t="s">
        <v>706</v>
      </c>
      <c r="AP450" s="12">
        <v>0.03</v>
      </c>
      <c r="AQ450" s="155" t="s">
        <v>240</v>
      </c>
      <c r="AR450" s="149" t="s">
        <v>1001</v>
      </c>
      <c r="AS450" s="161" t="str">
        <f t="shared" si="62"/>
        <v>福岡県古賀市</v>
      </c>
      <c r="AT450" s="147">
        <v>10.210000000000001</v>
      </c>
      <c r="AU450" s="149">
        <v>10.17</v>
      </c>
      <c r="AV450" s="172">
        <v>10.14</v>
      </c>
    </row>
    <row r="451" spans="10:48" ht="13.5" thickBot="1">
      <c r="J451" s="2"/>
      <c r="K451" s="2"/>
      <c r="L451" s="2"/>
      <c r="M451" s="2"/>
      <c r="N451" s="2"/>
      <c r="AJ451" s="2"/>
      <c r="AL451" s="4" t="s">
        <v>162</v>
      </c>
      <c r="AM451" s="4" t="s">
        <v>1002</v>
      </c>
      <c r="AO451" s="9" t="s">
        <v>706</v>
      </c>
      <c r="AP451" s="153">
        <v>0.03</v>
      </c>
      <c r="AQ451" s="239" t="s">
        <v>246</v>
      </c>
      <c r="AR451" s="152" t="s">
        <v>1003</v>
      </c>
      <c r="AS451" s="178" t="str">
        <f t="shared" si="62"/>
        <v>長崎県長崎市</v>
      </c>
      <c r="AT451" s="151">
        <v>10.210000000000001</v>
      </c>
      <c r="AU451" s="152">
        <v>10.17</v>
      </c>
      <c r="AV451" s="233">
        <v>10.14</v>
      </c>
    </row>
    <row r="452" spans="10:48" ht="13.5" thickBot="1">
      <c r="J452" s="2"/>
      <c r="K452" s="2"/>
      <c r="L452" s="2"/>
      <c r="M452" s="2"/>
      <c r="N452" s="2"/>
      <c r="AJ452" s="2"/>
      <c r="AL452" s="4" t="s">
        <v>162</v>
      </c>
      <c r="AM452" s="4" t="s">
        <v>1004</v>
      </c>
      <c r="AO452" s="11" t="s">
        <v>1005</v>
      </c>
      <c r="AP452" s="170">
        <v>0</v>
      </c>
      <c r="AQ452" s="154"/>
      <c r="AR452" s="240"/>
      <c r="AS452" s="160" t="str">
        <f t="shared" ref="AS452" si="63">AQ452&amp;AR452</f>
        <v/>
      </c>
      <c r="AT452" s="11" t="str">
        <f t="shared" ref="AT452" si="64">AQ452&amp;AR452</f>
        <v/>
      </c>
      <c r="AU452" s="15"/>
      <c r="AV452" s="16"/>
    </row>
    <row r="453" spans="10:48">
      <c r="J453" s="2"/>
      <c r="K453" s="2"/>
      <c r="L453" s="2"/>
      <c r="M453" s="2"/>
      <c r="N453" s="2"/>
      <c r="AJ453" s="2"/>
      <c r="AL453" s="4" t="s">
        <v>162</v>
      </c>
      <c r="AM453" s="4" t="s">
        <v>730</v>
      </c>
      <c r="AO453" s="7"/>
      <c r="AP453" s="7"/>
    </row>
    <row r="454" spans="10:48">
      <c r="J454" s="2"/>
      <c r="K454" s="2"/>
      <c r="L454" s="2"/>
      <c r="M454" s="2"/>
      <c r="N454" s="2"/>
      <c r="AJ454" s="2"/>
      <c r="AL454" s="4" t="s">
        <v>162</v>
      </c>
      <c r="AM454" s="4" t="s">
        <v>732</v>
      </c>
      <c r="AO454" s="7"/>
      <c r="AP454" s="7"/>
    </row>
    <row r="455" spans="10:48">
      <c r="J455" s="2"/>
      <c r="K455" s="2"/>
      <c r="L455" s="2"/>
      <c r="M455" s="2"/>
      <c r="N455" s="2"/>
      <c r="AJ455" s="2"/>
      <c r="AL455" s="4" t="s">
        <v>162</v>
      </c>
      <c r="AM455" s="4" t="s">
        <v>734</v>
      </c>
      <c r="AO455" s="7"/>
      <c r="AP455" s="7"/>
    </row>
    <row r="456" spans="10:48">
      <c r="J456" s="2"/>
      <c r="K456" s="2"/>
      <c r="L456" s="2"/>
      <c r="M456" s="2"/>
      <c r="N456" s="2"/>
      <c r="AJ456" s="2"/>
      <c r="AL456" s="4" t="s">
        <v>162</v>
      </c>
      <c r="AM456" s="4" t="s">
        <v>736</v>
      </c>
      <c r="AO456" s="7"/>
      <c r="AP456" s="7"/>
    </row>
    <row r="457" spans="10:48">
      <c r="J457" s="2"/>
      <c r="K457" s="2"/>
      <c r="L457" s="2"/>
      <c r="M457" s="2"/>
      <c r="N457" s="2"/>
      <c r="AJ457" s="2"/>
      <c r="AL457" s="4" t="s">
        <v>162</v>
      </c>
      <c r="AM457" s="4" t="s">
        <v>738</v>
      </c>
      <c r="AO457" s="7"/>
      <c r="AP457" s="7"/>
    </row>
    <row r="458" spans="10:48">
      <c r="J458" s="2"/>
      <c r="K458" s="2"/>
      <c r="L458" s="2"/>
      <c r="M458" s="2"/>
      <c r="N458" s="2"/>
      <c r="AJ458" s="2"/>
      <c r="AL458" s="4" t="s">
        <v>162</v>
      </c>
      <c r="AM458" s="4" t="s">
        <v>455</v>
      </c>
      <c r="AO458" s="7"/>
      <c r="AP458" s="7"/>
    </row>
    <row r="459" spans="10:48">
      <c r="J459" s="2"/>
      <c r="K459" s="2"/>
      <c r="L459" s="2"/>
      <c r="M459" s="2"/>
      <c r="N459" s="2"/>
      <c r="AJ459" s="2"/>
      <c r="AL459" s="4" t="s">
        <v>164</v>
      </c>
      <c r="AM459" s="4" t="s">
        <v>457</v>
      </c>
      <c r="AO459" s="7"/>
      <c r="AP459" s="7"/>
    </row>
    <row r="460" spans="10:48">
      <c r="J460" s="2"/>
      <c r="K460" s="2"/>
      <c r="L460" s="2"/>
      <c r="M460" s="2"/>
      <c r="N460" s="2"/>
      <c r="AJ460" s="2"/>
      <c r="AL460" s="4" t="s">
        <v>164</v>
      </c>
      <c r="AM460" s="4" t="s">
        <v>1006</v>
      </c>
      <c r="AO460" s="7"/>
      <c r="AP460" s="7"/>
    </row>
    <row r="461" spans="10:48">
      <c r="J461" s="2"/>
      <c r="K461" s="2"/>
      <c r="L461" s="2"/>
      <c r="M461" s="2"/>
      <c r="N461" s="2"/>
      <c r="AJ461" s="2"/>
      <c r="AL461" s="4" t="s">
        <v>164</v>
      </c>
      <c r="AM461" s="4" t="s">
        <v>740</v>
      </c>
      <c r="AO461" s="7"/>
      <c r="AP461" s="7"/>
    </row>
    <row r="462" spans="10:48">
      <c r="J462" s="2"/>
      <c r="K462" s="2"/>
      <c r="L462" s="2"/>
      <c r="M462" s="2"/>
      <c r="N462" s="2"/>
      <c r="AJ462" s="2"/>
      <c r="AL462" s="4" t="s">
        <v>164</v>
      </c>
      <c r="AM462" s="4" t="s">
        <v>1007</v>
      </c>
      <c r="AO462" s="7"/>
      <c r="AP462" s="7"/>
    </row>
    <row r="463" spans="10:48">
      <c r="J463" s="2"/>
      <c r="K463" s="2"/>
      <c r="L463" s="2"/>
      <c r="M463" s="2"/>
      <c r="N463" s="2"/>
      <c r="AJ463" s="2"/>
      <c r="AL463" s="4" t="s">
        <v>164</v>
      </c>
      <c r="AM463" s="4" t="s">
        <v>742</v>
      </c>
      <c r="AO463" s="7"/>
      <c r="AP463" s="7"/>
    </row>
    <row r="464" spans="10:48">
      <c r="J464" s="2"/>
      <c r="K464" s="2"/>
      <c r="L464" s="2"/>
      <c r="M464" s="2"/>
      <c r="N464" s="2"/>
      <c r="AJ464" s="2"/>
      <c r="AL464" s="4" t="s">
        <v>164</v>
      </c>
      <c r="AM464" s="4" t="s">
        <v>744</v>
      </c>
      <c r="AO464" s="7"/>
      <c r="AP464" s="7"/>
    </row>
    <row r="465" spans="10:42">
      <c r="J465" s="2"/>
      <c r="K465" s="2"/>
      <c r="L465" s="2"/>
      <c r="M465" s="2"/>
      <c r="N465" s="2"/>
      <c r="AJ465" s="2"/>
      <c r="AL465" s="4" t="s">
        <v>164</v>
      </c>
      <c r="AM465" s="4" t="s">
        <v>746</v>
      </c>
      <c r="AO465" s="7"/>
      <c r="AP465" s="7"/>
    </row>
    <row r="466" spans="10:42">
      <c r="J466" s="2"/>
      <c r="K466" s="2"/>
      <c r="L466" s="2"/>
      <c r="M466" s="2"/>
      <c r="N466" s="2"/>
      <c r="AJ466" s="2"/>
      <c r="AL466" s="4" t="s">
        <v>164</v>
      </c>
      <c r="AM466" s="4" t="s">
        <v>748</v>
      </c>
      <c r="AO466" s="7"/>
      <c r="AP466" s="7"/>
    </row>
    <row r="467" spans="10:42">
      <c r="J467" s="2"/>
      <c r="K467" s="2"/>
      <c r="L467" s="2"/>
      <c r="M467" s="2"/>
      <c r="N467" s="2"/>
      <c r="AJ467" s="2"/>
      <c r="AL467" s="4" t="s">
        <v>164</v>
      </c>
      <c r="AM467" s="4" t="s">
        <v>750</v>
      </c>
      <c r="AO467" s="7"/>
      <c r="AP467" s="7"/>
    </row>
    <row r="468" spans="10:42">
      <c r="J468" s="2"/>
      <c r="K468" s="2"/>
      <c r="L468" s="2"/>
      <c r="M468" s="2"/>
      <c r="N468" s="2"/>
      <c r="AJ468" s="2"/>
      <c r="AL468" s="4" t="s">
        <v>164</v>
      </c>
      <c r="AM468" s="4" t="s">
        <v>1008</v>
      </c>
      <c r="AO468" s="7"/>
      <c r="AP468" s="7"/>
    </row>
    <row r="469" spans="10:42">
      <c r="J469" s="2"/>
      <c r="K469" s="2"/>
      <c r="L469" s="2"/>
      <c r="M469" s="2"/>
      <c r="N469" s="2"/>
      <c r="AJ469" s="2"/>
      <c r="AL469" s="4" t="s">
        <v>164</v>
      </c>
      <c r="AM469" s="4" t="s">
        <v>1009</v>
      </c>
      <c r="AO469" s="7"/>
      <c r="AP469" s="7"/>
    </row>
    <row r="470" spans="10:42">
      <c r="J470" s="2"/>
      <c r="K470" s="2"/>
      <c r="L470" s="2"/>
      <c r="M470" s="2"/>
      <c r="N470" s="2"/>
      <c r="AJ470" s="2"/>
      <c r="AL470" s="4" t="s">
        <v>164</v>
      </c>
      <c r="AM470" s="4" t="s">
        <v>752</v>
      </c>
      <c r="AO470" s="7"/>
      <c r="AP470" s="7"/>
    </row>
    <row r="471" spans="10:42">
      <c r="J471" s="2"/>
      <c r="K471" s="2"/>
      <c r="L471" s="2"/>
      <c r="M471" s="2"/>
      <c r="N471" s="2"/>
      <c r="AJ471" s="2"/>
      <c r="AL471" s="4" t="s">
        <v>164</v>
      </c>
      <c r="AM471" s="4" t="s">
        <v>1010</v>
      </c>
      <c r="AO471" s="7"/>
      <c r="AP471" s="7"/>
    </row>
    <row r="472" spans="10:42">
      <c r="J472" s="2"/>
      <c r="K472" s="2"/>
      <c r="L472" s="2"/>
      <c r="M472" s="2"/>
      <c r="N472" s="2"/>
      <c r="AJ472" s="2"/>
      <c r="AL472" s="4" t="s">
        <v>164</v>
      </c>
      <c r="AM472" s="4" t="s">
        <v>754</v>
      </c>
      <c r="AO472" s="7"/>
      <c r="AP472" s="7"/>
    </row>
    <row r="473" spans="10:42">
      <c r="J473" s="2"/>
      <c r="K473" s="2"/>
      <c r="L473" s="2"/>
      <c r="M473" s="2"/>
      <c r="N473" s="2"/>
      <c r="AJ473" s="2"/>
      <c r="AL473" s="4" t="s">
        <v>164</v>
      </c>
      <c r="AM473" s="4" t="s">
        <v>1011</v>
      </c>
      <c r="AO473" s="7"/>
      <c r="AP473" s="7"/>
    </row>
    <row r="474" spans="10:42">
      <c r="J474" s="2"/>
      <c r="K474" s="2"/>
      <c r="L474" s="2"/>
      <c r="M474" s="2"/>
      <c r="N474" s="2"/>
      <c r="AJ474" s="2"/>
      <c r="AL474" s="4" t="s">
        <v>164</v>
      </c>
      <c r="AM474" s="4" t="s">
        <v>1012</v>
      </c>
      <c r="AO474" s="7"/>
      <c r="AP474" s="7"/>
    </row>
    <row r="475" spans="10:42">
      <c r="J475" s="2"/>
      <c r="K475" s="2"/>
      <c r="L475" s="2"/>
      <c r="M475" s="2"/>
      <c r="N475" s="2"/>
      <c r="AJ475" s="2"/>
      <c r="AL475" s="4" t="s">
        <v>164</v>
      </c>
      <c r="AM475" s="4" t="s">
        <v>1013</v>
      </c>
      <c r="AO475" s="7"/>
      <c r="AP475" s="7"/>
    </row>
    <row r="476" spans="10:42">
      <c r="J476" s="2"/>
      <c r="K476" s="2"/>
      <c r="L476" s="2"/>
      <c r="M476" s="2"/>
      <c r="N476" s="2"/>
      <c r="AJ476" s="2"/>
      <c r="AL476" s="4" t="s">
        <v>164</v>
      </c>
      <c r="AM476" s="4" t="s">
        <v>1014</v>
      </c>
      <c r="AO476" s="7"/>
      <c r="AP476" s="7"/>
    </row>
    <row r="477" spans="10:42">
      <c r="J477" s="2"/>
      <c r="K477" s="2"/>
      <c r="L477" s="2"/>
      <c r="M477" s="2"/>
      <c r="N477" s="2"/>
      <c r="X477" s="7"/>
      <c r="Y477" s="7"/>
      <c r="Z477" s="7"/>
      <c r="AA477" s="7"/>
      <c r="AB477" s="7"/>
      <c r="AC477" s="7"/>
      <c r="AD477" s="7"/>
      <c r="AE477" s="7"/>
      <c r="AF477" s="7"/>
      <c r="AG477" s="7"/>
      <c r="AH477" s="7"/>
      <c r="AJ477" s="2"/>
      <c r="AL477" s="4" t="s">
        <v>164</v>
      </c>
      <c r="AM477" s="4" t="s">
        <v>1015</v>
      </c>
      <c r="AO477" s="7"/>
      <c r="AP477" s="7"/>
    </row>
    <row r="478" spans="10:42">
      <c r="J478" s="2"/>
      <c r="K478" s="2"/>
      <c r="L478" s="2"/>
      <c r="M478" s="2"/>
      <c r="N478" s="2"/>
      <c r="X478" s="7"/>
      <c r="Y478" s="7"/>
      <c r="Z478" s="7"/>
      <c r="AA478" s="7"/>
      <c r="AB478" s="7"/>
      <c r="AC478" s="7"/>
      <c r="AD478" s="7"/>
      <c r="AE478" s="7"/>
      <c r="AF478" s="7"/>
      <c r="AG478" s="7"/>
      <c r="AH478" s="7"/>
      <c r="AJ478" s="2"/>
      <c r="AL478" s="4" t="s">
        <v>164</v>
      </c>
      <c r="AM478" s="4" t="s">
        <v>756</v>
      </c>
      <c r="AO478" s="7"/>
      <c r="AP478" s="7"/>
    </row>
    <row r="479" spans="10:42">
      <c r="J479" s="2"/>
      <c r="K479" s="2"/>
      <c r="L479" s="2"/>
      <c r="M479" s="2"/>
      <c r="N479" s="2"/>
      <c r="X479" s="7"/>
      <c r="Y479" s="7"/>
      <c r="Z479" s="7"/>
      <c r="AA479" s="7"/>
      <c r="AB479" s="7"/>
      <c r="AC479" s="7"/>
      <c r="AD479" s="7"/>
      <c r="AE479" s="7"/>
      <c r="AF479" s="7"/>
      <c r="AG479" s="7"/>
      <c r="AH479" s="7"/>
      <c r="AJ479" s="2"/>
      <c r="AL479" s="4" t="s">
        <v>164</v>
      </c>
      <c r="AM479" s="4" t="s">
        <v>459</v>
      </c>
      <c r="AO479" s="7"/>
      <c r="AP479" s="7"/>
    </row>
    <row r="480" spans="10:42">
      <c r="J480" s="2"/>
      <c r="K480" s="2"/>
      <c r="L480" s="2"/>
      <c r="M480" s="2"/>
      <c r="N480" s="2"/>
      <c r="X480" s="7"/>
      <c r="Y480" s="7"/>
      <c r="Z480" s="7"/>
      <c r="AA480" s="7"/>
      <c r="AB480" s="7"/>
      <c r="AC480" s="7"/>
      <c r="AD480" s="7"/>
      <c r="AE480" s="7"/>
      <c r="AF480" s="7"/>
      <c r="AG480" s="7"/>
      <c r="AH480" s="7"/>
      <c r="AJ480" s="2"/>
      <c r="AL480" s="4" t="s">
        <v>164</v>
      </c>
      <c r="AM480" s="4" t="s">
        <v>1016</v>
      </c>
      <c r="AO480" s="7"/>
      <c r="AP480" s="7"/>
    </row>
    <row r="481" spans="10:42">
      <c r="J481" s="2"/>
      <c r="K481" s="2"/>
      <c r="L481" s="2"/>
      <c r="M481" s="2"/>
      <c r="N481" s="2"/>
      <c r="X481" s="7"/>
      <c r="Y481" s="7"/>
      <c r="Z481" s="7"/>
      <c r="AA481" s="7"/>
      <c r="AB481" s="7"/>
      <c r="AC481" s="7"/>
      <c r="AD481" s="7"/>
      <c r="AE481" s="7"/>
      <c r="AF481" s="7"/>
      <c r="AG481" s="7"/>
      <c r="AH481" s="7"/>
      <c r="AJ481" s="2"/>
      <c r="AL481" s="4" t="s">
        <v>164</v>
      </c>
      <c r="AM481" s="4" t="s">
        <v>1017</v>
      </c>
      <c r="AO481" s="7"/>
      <c r="AP481" s="7"/>
    </row>
    <row r="482" spans="10:42">
      <c r="J482" s="2"/>
      <c r="K482" s="2"/>
      <c r="L482" s="2"/>
      <c r="M482" s="2"/>
      <c r="N482" s="2"/>
      <c r="X482" s="7"/>
      <c r="Y482" s="7"/>
      <c r="Z482" s="7"/>
      <c r="AA482" s="7"/>
      <c r="AB482" s="7"/>
      <c r="AC482" s="7"/>
      <c r="AD482" s="7"/>
      <c r="AE482" s="7"/>
      <c r="AF482" s="7"/>
      <c r="AG482" s="7"/>
      <c r="AH482" s="7"/>
      <c r="AJ482" s="2"/>
      <c r="AL482" s="4" t="s">
        <v>164</v>
      </c>
      <c r="AM482" s="4" t="s">
        <v>1018</v>
      </c>
      <c r="AO482" s="7"/>
      <c r="AP482" s="7"/>
    </row>
    <row r="483" spans="10:42">
      <c r="J483" s="2"/>
      <c r="K483" s="2"/>
      <c r="L483" s="2"/>
      <c r="M483" s="2"/>
      <c r="N483" s="2"/>
      <c r="X483" s="7"/>
      <c r="Y483" s="7"/>
      <c r="Z483" s="7"/>
      <c r="AA483" s="7"/>
      <c r="AB483" s="7"/>
      <c r="AC483" s="7"/>
      <c r="AD483" s="7"/>
      <c r="AE483" s="7"/>
      <c r="AF483" s="7"/>
      <c r="AG483" s="7"/>
      <c r="AH483" s="7"/>
      <c r="AJ483" s="2"/>
      <c r="AL483" s="4" t="s">
        <v>164</v>
      </c>
      <c r="AM483" s="4" t="s">
        <v>1019</v>
      </c>
      <c r="AO483" s="7"/>
      <c r="AP483" s="7"/>
    </row>
    <row r="484" spans="10:42">
      <c r="J484" s="2"/>
      <c r="K484" s="2"/>
      <c r="L484" s="2"/>
      <c r="M484" s="2"/>
      <c r="N484" s="2"/>
      <c r="X484" s="7"/>
      <c r="Y484" s="7"/>
      <c r="Z484" s="7"/>
      <c r="AA484" s="7"/>
      <c r="AB484" s="7"/>
      <c r="AC484" s="7"/>
      <c r="AD484" s="7"/>
      <c r="AE484" s="7"/>
      <c r="AF484" s="7"/>
      <c r="AG484" s="7"/>
      <c r="AH484" s="7"/>
      <c r="AJ484" s="2"/>
      <c r="AL484" s="4" t="s">
        <v>166</v>
      </c>
      <c r="AM484" s="4" t="s">
        <v>758</v>
      </c>
      <c r="AO484" s="7"/>
      <c r="AP484" s="7"/>
    </row>
    <row r="485" spans="10:42">
      <c r="J485" s="2"/>
      <c r="K485" s="2"/>
      <c r="L485" s="2"/>
      <c r="M485" s="2"/>
      <c r="N485" s="2"/>
      <c r="X485" s="7"/>
      <c r="Y485" s="7"/>
      <c r="Z485" s="7"/>
      <c r="AA485" s="7"/>
      <c r="AB485" s="7"/>
      <c r="AC485" s="7"/>
      <c r="AD485" s="7"/>
      <c r="AE485" s="7"/>
      <c r="AF485" s="7"/>
      <c r="AG485" s="7"/>
      <c r="AH485" s="7"/>
      <c r="AJ485" s="2"/>
      <c r="AL485" s="4" t="s">
        <v>166</v>
      </c>
      <c r="AM485" s="4" t="s">
        <v>461</v>
      </c>
      <c r="AO485" s="7"/>
      <c r="AP485" s="7"/>
    </row>
    <row r="486" spans="10:42">
      <c r="J486" s="2"/>
      <c r="K486" s="2"/>
      <c r="L486" s="2"/>
      <c r="M486" s="2"/>
      <c r="N486" s="2"/>
      <c r="X486" s="7"/>
      <c r="Y486" s="7"/>
      <c r="Z486" s="7"/>
      <c r="AA486" s="7"/>
      <c r="AB486" s="7"/>
      <c r="AC486" s="7"/>
      <c r="AD486" s="7"/>
      <c r="AE486" s="7"/>
      <c r="AF486" s="7"/>
      <c r="AG486" s="7"/>
      <c r="AH486" s="7"/>
      <c r="AJ486" s="2"/>
      <c r="AL486" s="4" t="s">
        <v>166</v>
      </c>
      <c r="AM486" s="4" t="s">
        <v>1020</v>
      </c>
      <c r="AO486" s="7"/>
      <c r="AP486" s="7"/>
    </row>
    <row r="487" spans="10:42">
      <c r="J487" s="2"/>
      <c r="K487" s="2"/>
      <c r="L487" s="2"/>
      <c r="M487" s="2"/>
      <c r="N487" s="2"/>
      <c r="X487" s="7"/>
      <c r="Y487" s="7"/>
      <c r="Z487" s="7"/>
      <c r="AA487" s="7"/>
      <c r="AB487" s="7"/>
      <c r="AC487" s="7"/>
      <c r="AD487" s="7"/>
      <c r="AE487" s="7"/>
      <c r="AF487" s="7"/>
      <c r="AG487" s="7"/>
      <c r="AH487" s="7"/>
      <c r="AJ487" s="2"/>
      <c r="AL487" s="4" t="s">
        <v>166</v>
      </c>
      <c r="AM487" s="4" t="s">
        <v>760</v>
      </c>
      <c r="AO487" s="7"/>
      <c r="AP487" s="7"/>
    </row>
    <row r="488" spans="10:42">
      <c r="J488" s="2"/>
      <c r="K488" s="2"/>
      <c r="L488" s="2"/>
      <c r="M488" s="2"/>
      <c r="N488" s="2"/>
      <c r="X488" s="7"/>
      <c r="Y488" s="7"/>
      <c r="Z488" s="7"/>
      <c r="AA488" s="7"/>
      <c r="AB488" s="7"/>
      <c r="AC488" s="7"/>
      <c r="AD488" s="7"/>
      <c r="AE488" s="7"/>
      <c r="AF488" s="7"/>
      <c r="AG488" s="7"/>
      <c r="AH488" s="7"/>
      <c r="AJ488" s="2"/>
      <c r="AL488" s="4" t="s">
        <v>166</v>
      </c>
      <c r="AM488" s="4" t="s">
        <v>762</v>
      </c>
      <c r="AO488" s="7"/>
      <c r="AP488" s="7"/>
    </row>
    <row r="489" spans="10:42">
      <c r="J489" s="2"/>
      <c r="K489" s="2"/>
      <c r="L489" s="2"/>
      <c r="M489" s="2"/>
      <c r="N489" s="2"/>
      <c r="X489" s="7"/>
      <c r="Y489" s="7"/>
      <c r="Z489" s="7"/>
      <c r="AA489" s="7"/>
      <c r="AB489" s="7"/>
      <c r="AC489" s="7"/>
      <c r="AD489" s="7"/>
      <c r="AE489" s="7"/>
      <c r="AF489" s="7"/>
      <c r="AG489" s="7"/>
      <c r="AH489" s="7"/>
      <c r="AJ489" s="2"/>
      <c r="AL489" s="4" t="s">
        <v>166</v>
      </c>
      <c r="AM489" s="4" t="s">
        <v>1021</v>
      </c>
      <c r="AO489" s="7"/>
      <c r="AP489" s="7"/>
    </row>
    <row r="490" spans="10:42">
      <c r="J490" s="2"/>
      <c r="K490" s="2"/>
      <c r="L490" s="2"/>
      <c r="M490" s="2"/>
      <c r="N490" s="2"/>
      <c r="X490" s="7"/>
      <c r="Y490" s="7"/>
      <c r="Z490" s="7"/>
      <c r="AA490" s="7"/>
      <c r="AB490" s="7"/>
      <c r="AC490" s="7"/>
      <c r="AD490" s="7"/>
      <c r="AE490" s="7"/>
      <c r="AF490" s="7"/>
      <c r="AG490" s="7"/>
      <c r="AH490" s="7"/>
      <c r="AJ490" s="2"/>
      <c r="AL490" s="4" t="s">
        <v>166</v>
      </c>
      <c r="AM490" s="4" t="s">
        <v>1022</v>
      </c>
      <c r="AO490" s="7"/>
      <c r="AP490" s="7"/>
    </row>
    <row r="491" spans="10:42">
      <c r="J491" s="2"/>
      <c r="K491" s="2"/>
      <c r="L491" s="2"/>
      <c r="M491" s="2"/>
      <c r="N491" s="2"/>
      <c r="X491" s="7"/>
      <c r="Y491" s="7"/>
      <c r="Z491" s="7"/>
      <c r="AA491" s="7"/>
      <c r="AB491" s="7"/>
      <c r="AC491" s="7"/>
      <c r="AD491" s="7"/>
      <c r="AE491" s="7"/>
      <c r="AF491" s="7"/>
      <c r="AG491" s="7"/>
      <c r="AH491" s="7"/>
      <c r="AJ491" s="2"/>
      <c r="AL491" s="4" t="s">
        <v>166</v>
      </c>
      <c r="AM491" s="4" t="s">
        <v>764</v>
      </c>
      <c r="AO491" s="7"/>
      <c r="AP491" s="7"/>
    </row>
    <row r="492" spans="10:42">
      <c r="J492" s="2"/>
      <c r="K492" s="2"/>
      <c r="L492" s="2"/>
      <c r="M492" s="2"/>
      <c r="N492" s="2"/>
      <c r="X492" s="7"/>
      <c r="Y492" s="7"/>
      <c r="Z492" s="7"/>
      <c r="AA492" s="7"/>
      <c r="AB492" s="7"/>
      <c r="AC492" s="7"/>
      <c r="AD492" s="7"/>
      <c r="AE492" s="7"/>
      <c r="AF492" s="7"/>
      <c r="AG492" s="7"/>
      <c r="AH492" s="7"/>
      <c r="AJ492" s="2"/>
      <c r="AL492" s="4" t="s">
        <v>166</v>
      </c>
      <c r="AM492" s="4" t="s">
        <v>1023</v>
      </c>
      <c r="AO492" s="7"/>
      <c r="AP492" s="7"/>
    </row>
    <row r="493" spans="10:42">
      <c r="J493" s="2"/>
      <c r="K493" s="2"/>
      <c r="L493" s="2"/>
      <c r="M493" s="2"/>
      <c r="N493" s="2"/>
      <c r="X493" s="7"/>
      <c r="Y493" s="7"/>
      <c r="Z493" s="7"/>
      <c r="AA493" s="7"/>
      <c r="AB493" s="7"/>
      <c r="AC493" s="7"/>
      <c r="AD493" s="7"/>
      <c r="AE493" s="7"/>
      <c r="AF493" s="7"/>
      <c r="AG493" s="7"/>
      <c r="AH493" s="7"/>
      <c r="AJ493" s="2"/>
      <c r="AL493" s="4" t="s">
        <v>166</v>
      </c>
      <c r="AM493" s="4" t="s">
        <v>1024</v>
      </c>
      <c r="AO493" s="7"/>
      <c r="AP493" s="7"/>
    </row>
    <row r="494" spans="10:42">
      <c r="J494" s="2"/>
      <c r="K494" s="2"/>
      <c r="L494" s="2"/>
      <c r="M494" s="2"/>
      <c r="N494" s="2"/>
      <c r="X494" s="7"/>
      <c r="Y494" s="7"/>
      <c r="Z494" s="7"/>
      <c r="AA494" s="7"/>
      <c r="AB494" s="7"/>
      <c r="AC494" s="7"/>
      <c r="AD494" s="7"/>
      <c r="AE494" s="7"/>
      <c r="AF494" s="7"/>
      <c r="AG494" s="7"/>
      <c r="AH494" s="7"/>
      <c r="AJ494" s="2"/>
      <c r="AL494" s="4" t="s">
        <v>166</v>
      </c>
      <c r="AM494" s="4" t="s">
        <v>1025</v>
      </c>
      <c r="AO494" s="7"/>
      <c r="AP494" s="7"/>
    </row>
    <row r="495" spans="10:42">
      <c r="J495" s="2"/>
      <c r="K495" s="2"/>
      <c r="L495" s="2"/>
      <c r="M495" s="2"/>
      <c r="N495" s="2"/>
      <c r="X495" s="7"/>
      <c r="Y495" s="7"/>
      <c r="Z495" s="7"/>
      <c r="AA495" s="7"/>
      <c r="AB495" s="7"/>
      <c r="AC495" s="7"/>
      <c r="AD495" s="7"/>
      <c r="AE495" s="7"/>
      <c r="AF495" s="7"/>
      <c r="AG495" s="7"/>
      <c r="AH495" s="7"/>
      <c r="AJ495" s="2"/>
      <c r="AL495" s="4" t="s">
        <v>166</v>
      </c>
      <c r="AM495" s="4" t="s">
        <v>1026</v>
      </c>
      <c r="AO495" s="7"/>
      <c r="AP495" s="7"/>
    </row>
    <row r="496" spans="10:42">
      <c r="J496" s="2"/>
      <c r="K496" s="2"/>
      <c r="L496" s="2"/>
      <c r="M496" s="2"/>
      <c r="N496" s="2"/>
      <c r="X496" s="7"/>
      <c r="Y496" s="7"/>
      <c r="Z496" s="7"/>
      <c r="AA496" s="7"/>
      <c r="AB496" s="7"/>
      <c r="AC496" s="7"/>
      <c r="AD496" s="7"/>
      <c r="AE496" s="7"/>
      <c r="AF496" s="7"/>
      <c r="AG496" s="7"/>
      <c r="AH496" s="7"/>
      <c r="AJ496" s="2"/>
      <c r="AL496" s="4" t="s">
        <v>166</v>
      </c>
      <c r="AM496" s="4" t="s">
        <v>1027</v>
      </c>
      <c r="AO496" s="7"/>
      <c r="AP496" s="7"/>
    </row>
    <row r="497" spans="10:42">
      <c r="J497" s="2"/>
      <c r="K497" s="2"/>
      <c r="L497" s="2"/>
      <c r="M497" s="2"/>
      <c r="N497" s="2"/>
      <c r="X497" s="7"/>
      <c r="Y497" s="7"/>
      <c r="Z497" s="7"/>
      <c r="AA497" s="7"/>
      <c r="AB497" s="7"/>
      <c r="AC497" s="7"/>
      <c r="AD497" s="7"/>
      <c r="AE497" s="7"/>
      <c r="AF497" s="7"/>
      <c r="AG497" s="7"/>
      <c r="AH497" s="7"/>
      <c r="AJ497" s="2"/>
      <c r="AL497" s="4" t="s">
        <v>166</v>
      </c>
      <c r="AM497" s="4" t="s">
        <v>1028</v>
      </c>
      <c r="AO497" s="7"/>
      <c r="AP497" s="7"/>
    </row>
    <row r="498" spans="10:42">
      <c r="J498" s="2"/>
      <c r="K498" s="2"/>
      <c r="L498" s="2"/>
      <c r="M498" s="2"/>
      <c r="N498" s="2"/>
      <c r="X498" s="7"/>
      <c r="Y498" s="7"/>
      <c r="Z498" s="7"/>
      <c r="AA498" s="7"/>
      <c r="AB498" s="7"/>
      <c r="AC498" s="7"/>
      <c r="AD498" s="7"/>
      <c r="AE498" s="7"/>
      <c r="AF498" s="7"/>
      <c r="AG498" s="7"/>
      <c r="AH498" s="7"/>
      <c r="AJ498" s="2"/>
      <c r="AL498" s="4" t="s">
        <v>166</v>
      </c>
      <c r="AM498" s="4" t="s">
        <v>1029</v>
      </c>
      <c r="AO498" s="7"/>
      <c r="AP498" s="7"/>
    </row>
    <row r="499" spans="10:42">
      <c r="J499" s="2"/>
      <c r="K499" s="2"/>
      <c r="L499" s="2"/>
      <c r="M499" s="2"/>
      <c r="N499" s="2"/>
      <c r="X499" s="7"/>
      <c r="Y499" s="7"/>
      <c r="Z499" s="7"/>
      <c r="AA499" s="7"/>
      <c r="AB499" s="7"/>
      <c r="AC499" s="7"/>
      <c r="AD499" s="7"/>
      <c r="AE499" s="7"/>
      <c r="AF499" s="7"/>
      <c r="AG499" s="7"/>
      <c r="AH499" s="7"/>
      <c r="AJ499" s="2"/>
      <c r="AL499" s="4" t="s">
        <v>166</v>
      </c>
      <c r="AM499" s="4" t="s">
        <v>1030</v>
      </c>
      <c r="AO499" s="7"/>
      <c r="AP499" s="7"/>
    </row>
    <row r="500" spans="10:42">
      <c r="J500" s="2"/>
      <c r="K500" s="2"/>
      <c r="L500" s="2"/>
      <c r="M500" s="2"/>
      <c r="N500" s="2"/>
      <c r="X500" s="7"/>
      <c r="Y500" s="7"/>
      <c r="Z500" s="7"/>
      <c r="AA500" s="7"/>
      <c r="AB500" s="7"/>
      <c r="AC500" s="7"/>
      <c r="AD500" s="7"/>
      <c r="AE500" s="7"/>
      <c r="AF500" s="7"/>
      <c r="AG500" s="7"/>
      <c r="AH500" s="7"/>
      <c r="AJ500" s="2"/>
      <c r="AL500" s="4" t="s">
        <v>166</v>
      </c>
      <c r="AM500" s="4" t="s">
        <v>1031</v>
      </c>
      <c r="AO500" s="7"/>
      <c r="AP500" s="7"/>
    </row>
    <row r="501" spans="10:42">
      <c r="J501" s="2"/>
      <c r="K501" s="2"/>
      <c r="L501" s="2"/>
      <c r="M501" s="2"/>
      <c r="N501" s="2"/>
      <c r="X501" s="7"/>
      <c r="Y501" s="7"/>
      <c r="Z501" s="7"/>
      <c r="AA501" s="7"/>
      <c r="AB501" s="7"/>
      <c r="AC501" s="7"/>
      <c r="AD501" s="7"/>
      <c r="AE501" s="7"/>
      <c r="AF501" s="7"/>
      <c r="AG501" s="7"/>
      <c r="AH501" s="7"/>
      <c r="AJ501" s="2"/>
      <c r="AL501" s="4" t="s">
        <v>166</v>
      </c>
      <c r="AM501" s="4" t="s">
        <v>1032</v>
      </c>
      <c r="AO501" s="7"/>
      <c r="AP501" s="7"/>
    </row>
    <row r="502" spans="10:42">
      <c r="J502" s="2"/>
      <c r="K502" s="2"/>
      <c r="L502" s="2"/>
      <c r="M502" s="2"/>
      <c r="N502" s="2"/>
      <c r="X502" s="7"/>
      <c r="Y502" s="7"/>
      <c r="Z502" s="7"/>
      <c r="AA502" s="7"/>
      <c r="AB502" s="7"/>
      <c r="AC502" s="7"/>
      <c r="AD502" s="7"/>
      <c r="AE502" s="7"/>
      <c r="AF502" s="7"/>
      <c r="AG502" s="7"/>
      <c r="AH502" s="7"/>
      <c r="AJ502" s="2"/>
      <c r="AL502" s="4" t="s">
        <v>166</v>
      </c>
      <c r="AM502" s="4" t="s">
        <v>1033</v>
      </c>
      <c r="AO502" s="7"/>
      <c r="AP502" s="7"/>
    </row>
    <row r="503" spans="10:42">
      <c r="J503" s="2"/>
      <c r="K503" s="2"/>
      <c r="L503" s="2"/>
      <c r="M503" s="2"/>
      <c r="N503" s="2"/>
      <c r="X503" s="7"/>
      <c r="Y503" s="7"/>
      <c r="Z503" s="7"/>
      <c r="AA503" s="7"/>
      <c r="AB503" s="7"/>
      <c r="AC503" s="7"/>
      <c r="AD503" s="7"/>
      <c r="AE503" s="7"/>
      <c r="AF503" s="7"/>
      <c r="AG503" s="7"/>
      <c r="AH503" s="7"/>
      <c r="AJ503" s="2"/>
      <c r="AL503" s="4" t="s">
        <v>166</v>
      </c>
      <c r="AM503" s="4" t="s">
        <v>1034</v>
      </c>
      <c r="AO503" s="7"/>
      <c r="AP503" s="7"/>
    </row>
    <row r="504" spans="10:42">
      <c r="J504" s="2"/>
      <c r="K504" s="2"/>
      <c r="L504" s="2"/>
      <c r="M504" s="2"/>
      <c r="N504" s="2"/>
      <c r="X504" s="7"/>
      <c r="Y504" s="7"/>
      <c r="Z504" s="7"/>
      <c r="AA504" s="7"/>
      <c r="AB504" s="7"/>
      <c r="AC504" s="7"/>
      <c r="AD504" s="7"/>
      <c r="AE504" s="7"/>
      <c r="AF504" s="7"/>
      <c r="AG504" s="7"/>
      <c r="AH504" s="7"/>
      <c r="AJ504" s="2"/>
      <c r="AL504" s="4" t="s">
        <v>166</v>
      </c>
      <c r="AM504" s="4" t="s">
        <v>1035</v>
      </c>
      <c r="AO504" s="7"/>
      <c r="AP504" s="7"/>
    </row>
    <row r="505" spans="10:42">
      <c r="J505" s="2"/>
      <c r="K505" s="2"/>
      <c r="L505" s="2"/>
      <c r="M505" s="2"/>
      <c r="N505" s="2"/>
      <c r="X505" s="7"/>
      <c r="Y505" s="7"/>
      <c r="Z505" s="7"/>
      <c r="AA505" s="7"/>
      <c r="AB505" s="7"/>
      <c r="AC505" s="7"/>
      <c r="AD505" s="7"/>
      <c r="AE505" s="7"/>
      <c r="AF505" s="7"/>
      <c r="AG505" s="7"/>
      <c r="AH505" s="7"/>
      <c r="AJ505" s="2"/>
      <c r="AL505" s="4" t="s">
        <v>166</v>
      </c>
      <c r="AM505" s="4" t="s">
        <v>1036</v>
      </c>
      <c r="AO505" s="7"/>
      <c r="AP505" s="7"/>
    </row>
    <row r="506" spans="10:42">
      <c r="J506" s="2"/>
      <c r="K506" s="2"/>
      <c r="L506" s="2"/>
      <c r="M506" s="2"/>
      <c r="N506" s="2"/>
      <c r="X506" s="7"/>
      <c r="Y506" s="7"/>
      <c r="Z506" s="7"/>
      <c r="AA506" s="7"/>
      <c r="AB506" s="7"/>
      <c r="AC506" s="7"/>
      <c r="AD506" s="7"/>
      <c r="AE506" s="7"/>
      <c r="AF506" s="7"/>
      <c r="AG506" s="7"/>
      <c r="AH506" s="7"/>
      <c r="AJ506" s="2"/>
      <c r="AL506" s="4" t="s">
        <v>166</v>
      </c>
      <c r="AM506" s="4" t="s">
        <v>1037</v>
      </c>
      <c r="AO506" s="7"/>
      <c r="AP506" s="7"/>
    </row>
    <row r="507" spans="10:42">
      <c r="J507" s="2"/>
      <c r="K507" s="2"/>
      <c r="L507" s="2"/>
      <c r="M507" s="2"/>
      <c r="N507" s="2"/>
      <c r="X507" s="7"/>
      <c r="Y507" s="7"/>
      <c r="Z507" s="7"/>
      <c r="AA507" s="7"/>
      <c r="AB507" s="7"/>
      <c r="AC507" s="7"/>
      <c r="AD507" s="7"/>
      <c r="AE507" s="7"/>
      <c r="AF507" s="7"/>
      <c r="AG507" s="7"/>
      <c r="AH507" s="7"/>
      <c r="AJ507" s="2"/>
      <c r="AL507" s="4" t="s">
        <v>166</v>
      </c>
      <c r="AM507" s="4" t="s">
        <v>1038</v>
      </c>
      <c r="AO507" s="7"/>
      <c r="AP507" s="7"/>
    </row>
    <row r="508" spans="10:42">
      <c r="J508" s="2"/>
      <c r="K508" s="2"/>
      <c r="L508" s="2"/>
      <c r="M508" s="2"/>
      <c r="N508" s="2"/>
      <c r="X508" s="7"/>
      <c r="Y508" s="7"/>
      <c r="Z508" s="7"/>
      <c r="AA508" s="7"/>
      <c r="AB508" s="7"/>
      <c r="AC508" s="7"/>
      <c r="AD508" s="7"/>
      <c r="AE508" s="7"/>
      <c r="AF508" s="7"/>
      <c r="AG508" s="7"/>
      <c r="AH508" s="7"/>
      <c r="AJ508" s="2"/>
      <c r="AL508" s="4" t="s">
        <v>166</v>
      </c>
      <c r="AM508" s="4" t="s">
        <v>1039</v>
      </c>
      <c r="AO508" s="7"/>
      <c r="AP508" s="7"/>
    </row>
    <row r="509" spans="10:42">
      <c r="J509" s="2"/>
      <c r="K509" s="2"/>
      <c r="L509" s="2"/>
      <c r="M509" s="2"/>
      <c r="N509" s="2"/>
      <c r="X509" s="7"/>
      <c r="Y509" s="7"/>
      <c r="Z509" s="7"/>
      <c r="AA509" s="7"/>
      <c r="AB509" s="7"/>
      <c r="AC509" s="7"/>
      <c r="AD509" s="7"/>
      <c r="AE509" s="7"/>
      <c r="AF509" s="7"/>
      <c r="AG509" s="7"/>
      <c r="AH509" s="7"/>
      <c r="AJ509" s="2"/>
      <c r="AL509" s="4" t="s">
        <v>166</v>
      </c>
      <c r="AM509" s="4" t="s">
        <v>1040</v>
      </c>
      <c r="AO509" s="7"/>
      <c r="AP509" s="7"/>
    </row>
    <row r="510" spans="10:42">
      <c r="J510" s="2"/>
      <c r="K510" s="2"/>
      <c r="L510" s="2"/>
      <c r="M510" s="2"/>
      <c r="N510" s="2"/>
      <c r="X510" s="7"/>
      <c r="Y510" s="7"/>
      <c r="Z510" s="7"/>
      <c r="AA510" s="7"/>
      <c r="AB510" s="7"/>
      <c r="AC510" s="7"/>
      <c r="AD510" s="7"/>
      <c r="AE510" s="7"/>
      <c r="AF510" s="7"/>
      <c r="AG510" s="7"/>
      <c r="AH510" s="7"/>
      <c r="AJ510" s="2"/>
      <c r="AL510" s="4" t="s">
        <v>166</v>
      </c>
      <c r="AM510" s="4" t="s">
        <v>1041</v>
      </c>
      <c r="AO510" s="7"/>
      <c r="AP510" s="7"/>
    </row>
    <row r="511" spans="10:42">
      <c r="J511" s="2"/>
      <c r="K511" s="2"/>
      <c r="L511" s="2"/>
      <c r="M511" s="2"/>
      <c r="N511" s="2"/>
      <c r="X511" s="7"/>
      <c r="Y511" s="7"/>
      <c r="Z511" s="7"/>
      <c r="AA511" s="7"/>
      <c r="AB511" s="7"/>
      <c r="AC511" s="7"/>
      <c r="AD511" s="7"/>
      <c r="AE511" s="7"/>
      <c r="AF511" s="7"/>
      <c r="AG511" s="7"/>
      <c r="AH511" s="7"/>
      <c r="AJ511" s="2"/>
      <c r="AL511" s="4" t="s">
        <v>166</v>
      </c>
      <c r="AM511" s="4" t="s">
        <v>904</v>
      </c>
      <c r="AO511" s="7"/>
      <c r="AP511" s="7"/>
    </row>
    <row r="512" spans="10:42">
      <c r="J512" s="2"/>
      <c r="K512" s="2"/>
      <c r="L512" s="2"/>
      <c r="M512" s="2"/>
      <c r="N512" s="2"/>
      <c r="X512" s="7"/>
      <c r="Y512" s="7"/>
      <c r="Z512" s="7"/>
      <c r="AA512" s="7"/>
      <c r="AB512" s="7"/>
      <c r="AC512" s="7"/>
      <c r="AD512" s="7"/>
      <c r="AE512" s="7"/>
      <c r="AF512" s="7"/>
      <c r="AG512" s="7"/>
      <c r="AH512" s="7"/>
      <c r="AJ512" s="2"/>
      <c r="AL512" s="4" t="s">
        <v>166</v>
      </c>
      <c r="AM512" s="4" t="s">
        <v>1042</v>
      </c>
      <c r="AO512" s="7"/>
      <c r="AP512" s="7"/>
    </row>
    <row r="513" spans="10:42">
      <c r="J513" s="2"/>
      <c r="K513" s="2"/>
      <c r="L513" s="2"/>
      <c r="M513" s="2"/>
      <c r="N513" s="2"/>
      <c r="X513" s="7"/>
      <c r="Y513" s="7"/>
      <c r="Z513" s="7"/>
      <c r="AA513" s="7"/>
      <c r="AB513" s="7"/>
      <c r="AC513" s="7"/>
      <c r="AD513" s="7"/>
      <c r="AE513" s="7"/>
      <c r="AF513" s="7"/>
      <c r="AG513" s="7"/>
      <c r="AH513" s="7"/>
      <c r="AJ513" s="2"/>
      <c r="AL513" s="4" t="s">
        <v>166</v>
      </c>
      <c r="AM513" s="4" t="s">
        <v>768</v>
      </c>
      <c r="AO513" s="7"/>
      <c r="AP513" s="7"/>
    </row>
    <row r="514" spans="10:42">
      <c r="J514" s="2"/>
      <c r="K514" s="2"/>
      <c r="L514" s="2"/>
      <c r="M514" s="2"/>
      <c r="N514" s="2"/>
      <c r="X514" s="7"/>
      <c r="Y514" s="7"/>
      <c r="Z514" s="7"/>
      <c r="AA514" s="7"/>
      <c r="AB514" s="7"/>
      <c r="AC514" s="7"/>
      <c r="AD514" s="7"/>
      <c r="AE514" s="7"/>
      <c r="AF514" s="7"/>
      <c r="AG514" s="7"/>
      <c r="AH514" s="7"/>
      <c r="AJ514" s="2"/>
      <c r="AL514" s="4" t="s">
        <v>166</v>
      </c>
      <c r="AM514" s="4" t="s">
        <v>1043</v>
      </c>
      <c r="AO514" s="7"/>
      <c r="AP514" s="7"/>
    </row>
    <row r="515" spans="10:42">
      <c r="J515" s="2"/>
      <c r="K515" s="2"/>
      <c r="L515" s="2"/>
      <c r="M515" s="2"/>
      <c r="N515" s="2"/>
      <c r="X515" s="7"/>
      <c r="Y515" s="7"/>
      <c r="Z515" s="7"/>
      <c r="AA515" s="7"/>
      <c r="AB515" s="7"/>
      <c r="AC515" s="7"/>
      <c r="AD515" s="7"/>
      <c r="AE515" s="7"/>
      <c r="AF515" s="7"/>
      <c r="AG515" s="7"/>
      <c r="AH515" s="7"/>
      <c r="AJ515" s="2"/>
      <c r="AL515" s="4" t="s">
        <v>166</v>
      </c>
      <c r="AM515" s="4" t="s">
        <v>1044</v>
      </c>
      <c r="AO515" s="7"/>
      <c r="AP515" s="7"/>
    </row>
    <row r="516" spans="10:42">
      <c r="J516" s="2"/>
      <c r="K516" s="2"/>
      <c r="L516" s="2"/>
      <c r="M516" s="2"/>
      <c r="N516" s="2"/>
      <c r="X516" s="7"/>
      <c r="Y516" s="7"/>
      <c r="Z516" s="7"/>
      <c r="AA516" s="7"/>
      <c r="AB516" s="7"/>
      <c r="AC516" s="7"/>
      <c r="AD516" s="7"/>
      <c r="AE516" s="7"/>
      <c r="AF516" s="7"/>
      <c r="AG516" s="7"/>
      <c r="AH516" s="7"/>
      <c r="AJ516" s="2"/>
      <c r="AL516" s="4" t="s">
        <v>166</v>
      </c>
      <c r="AM516" s="4" t="s">
        <v>1045</v>
      </c>
      <c r="AO516" s="7"/>
      <c r="AP516" s="7"/>
    </row>
    <row r="517" spans="10:42">
      <c r="J517" s="2"/>
      <c r="K517" s="2"/>
      <c r="L517" s="2"/>
      <c r="M517" s="2"/>
      <c r="N517" s="2"/>
      <c r="X517" s="7"/>
      <c r="Y517" s="7"/>
      <c r="Z517" s="7"/>
      <c r="AA517" s="7"/>
      <c r="AB517" s="7"/>
      <c r="AC517" s="7"/>
      <c r="AD517" s="7"/>
      <c r="AE517" s="7"/>
      <c r="AF517" s="7"/>
      <c r="AG517" s="7"/>
      <c r="AH517" s="7"/>
      <c r="AJ517" s="2"/>
      <c r="AL517" s="4" t="s">
        <v>166</v>
      </c>
      <c r="AM517" s="4" t="s">
        <v>1046</v>
      </c>
      <c r="AO517" s="7"/>
      <c r="AP517" s="7"/>
    </row>
    <row r="518" spans="10:42">
      <c r="J518" s="2"/>
      <c r="K518" s="2"/>
      <c r="L518" s="2"/>
      <c r="M518" s="2"/>
      <c r="N518" s="2"/>
      <c r="X518" s="7"/>
      <c r="Y518" s="7"/>
      <c r="Z518" s="7"/>
      <c r="AA518" s="7"/>
      <c r="AB518" s="7"/>
      <c r="AC518" s="7"/>
      <c r="AD518" s="7"/>
      <c r="AE518" s="7"/>
      <c r="AF518" s="7"/>
      <c r="AG518" s="7"/>
      <c r="AH518" s="7"/>
      <c r="AJ518" s="2"/>
      <c r="AL518" s="4" t="s">
        <v>166</v>
      </c>
      <c r="AM518" s="4" t="s">
        <v>1047</v>
      </c>
      <c r="AO518" s="7"/>
      <c r="AP518" s="7"/>
    </row>
    <row r="519" spans="10:42">
      <c r="J519" s="2"/>
      <c r="K519" s="2"/>
      <c r="L519" s="2"/>
      <c r="M519" s="2"/>
      <c r="N519" s="2"/>
      <c r="X519" s="7"/>
      <c r="Y519" s="7"/>
      <c r="Z519" s="7"/>
      <c r="AA519" s="7"/>
      <c r="AB519" s="7"/>
      <c r="AC519" s="7"/>
      <c r="AD519" s="7"/>
      <c r="AE519" s="7"/>
      <c r="AF519" s="7"/>
      <c r="AG519" s="7"/>
      <c r="AH519" s="7"/>
      <c r="AJ519" s="2"/>
      <c r="AL519" s="4" t="s">
        <v>168</v>
      </c>
      <c r="AM519" s="4" t="s">
        <v>216</v>
      </c>
      <c r="AO519" s="7"/>
      <c r="AP519" s="7"/>
    </row>
    <row r="520" spans="10:42">
      <c r="J520" s="2"/>
      <c r="K520" s="2"/>
      <c r="L520" s="2"/>
      <c r="M520" s="2"/>
      <c r="N520" s="2"/>
      <c r="X520" s="7"/>
      <c r="Y520" s="7"/>
      <c r="Z520" s="7"/>
      <c r="AA520" s="7"/>
      <c r="AB520" s="7"/>
      <c r="AC520" s="7"/>
      <c r="AD520" s="7"/>
      <c r="AE520" s="7"/>
      <c r="AF520" s="7"/>
      <c r="AG520" s="7"/>
      <c r="AH520" s="7"/>
      <c r="AJ520" s="2"/>
      <c r="AL520" s="4" t="s">
        <v>168</v>
      </c>
      <c r="AM520" s="4" t="s">
        <v>463</v>
      </c>
      <c r="AO520" s="7"/>
      <c r="AP520" s="7"/>
    </row>
    <row r="521" spans="10:42">
      <c r="J521" s="2"/>
      <c r="K521" s="2"/>
      <c r="L521" s="2"/>
      <c r="M521" s="2"/>
      <c r="N521" s="2"/>
      <c r="X521" s="7"/>
      <c r="Y521" s="7"/>
      <c r="Z521" s="7"/>
      <c r="AA521" s="7"/>
      <c r="AB521" s="7"/>
      <c r="AC521" s="7"/>
      <c r="AD521" s="7"/>
      <c r="AE521" s="7"/>
      <c r="AF521" s="7"/>
      <c r="AG521" s="7"/>
      <c r="AH521" s="7"/>
      <c r="AJ521" s="2"/>
      <c r="AL521" s="4" t="s">
        <v>168</v>
      </c>
      <c r="AM521" s="4" t="s">
        <v>770</v>
      </c>
      <c r="AO521" s="7"/>
      <c r="AP521" s="7"/>
    </row>
    <row r="522" spans="10:42">
      <c r="J522" s="2"/>
      <c r="K522" s="2"/>
      <c r="L522" s="2"/>
      <c r="M522" s="2"/>
      <c r="N522" s="2"/>
      <c r="X522" s="7"/>
      <c r="Y522" s="7"/>
      <c r="Z522" s="7"/>
      <c r="AA522" s="7"/>
      <c r="AB522" s="7"/>
      <c r="AC522" s="7"/>
      <c r="AD522" s="7"/>
      <c r="AE522" s="7"/>
      <c r="AF522" s="7"/>
      <c r="AG522" s="7"/>
      <c r="AH522" s="7"/>
      <c r="AJ522" s="2"/>
      <c r="AL522" s="4" t="s">
        <v>168</v>
      </c>
      <c r="AM522" s="4" t="s">
        <v>346</v>
      </c>
      <c r="AO522" s="7"/>
      <c r="AP522" s="7"/>
    </row>
    <row r="523" spans="10:42">
      <c r="J523" s="2"/>
      <c r="K523" s="2"/>
      <c r="L523" s="2"/>
      <c r="M523" s="2"/>
      <c r="N523" s="2"/>
      <c r="X523" s="7"/>
      <c r="Y523" s="7"/>
      <c r="Z523" s="7"/>
      <c r="AA523" s="7"/>
      <c r="AB523" s="7"/>
      <c r="AC523" s="7"/>
      <c r="AD523" s="7"/>
      <c r="AE523" s="7"/>
      <c r="AF523" s="7"/>
      <c r="AG523" s="7"/>
      <c r="AH523" s="7"/>
      <c r="AJ523" s="2"/>
      <c r="AL523" s="4" t="s">
        <v>168</v>
      </c>
      <c r="AM523" s="4" t="s">
        <v>465</v>
      </c>
      <c r="AO523" s="7"/>
      <c r="AP523" s="7"/>
    </row>
    <row r="524" spans="10:42">
      <c r="J524" s="2"/>
      <c r="K524" s="2"/>
      <c r="L524" s="2"/>
      <c r="M524" s="2"/>
      <c r="N524" s="2"/>
      <c r="X524" s="7"/>
      <c r="Y524" s="7"/>
      <c r="Z524" s="7"/>
      <c r="AA524" s="7"/>
      <c r="AB524" s="7"/>
      <c r="AC524" s="7"/>
      <c r="AD524" s="7"/>
      <c r="AE524" s="7"/>
      <c r="AF524" s="7"/>
      <c r="AG524" s="7"/>
      <c r="AH524" s="7"/>
      <c r="AJ524" s="2"/>
      <c r="AL524" s="4" t="s">
        <v>168</v>
      </c>
      <c r="AM524" s="4" t="s">
        <v>1048</v>
      </c>
      <c r="AO524" s="7"/>
      <c r="AP524" s="7"/>
    </row>
    <row r="525" spans="10:42">
      <c r="J525" s="2"/>
      <c r="K525" s="2"/>
      <c r="L525" s="2"/>
      <c r="M525" s="2"/>
      <c r="N525" s="2"/>
      <c r="X525" s="7"/>
      <c r="Y525" s="7"/>
      <c r="Z525" s="7"/>
      <c r="AA525" s="7"/>
      <c r="AB525" s="7"/>
      <c r="AC525" s="7"/>
      <c r="AD525" s="7"/>
      <c r="AE525" s="7"/>
      <c r="AF525" s="7"/>
      <c r="AG525" s="7"/>
      <c r="AH525" s="7"/>
      <c r="AJ525" s="2"/>
      <c r="AL525" s="4" t="s">
        <v>168</v>
      </c>
      <c r="AM525" s="4" t="s">
        <v>467</v>
      </c>
      <c r="AO525" s="7"/>
      <c r="AP525" s="7"/>
    </row>
    <row r="526" spans="10:42">
      <c r="J526" s="2"/>
      <c r="K526" s="2"/>
      <c r="L526" s="2"/>
      <c r="M526" s="2"/>
      <c r="N526" s="2"/>
      <c r="X526" s="7"/>
      <c r="Y526" s="7"/>
      <c r="Z526" s="7"/>
      <c r="AA526" s="7"/>
      <c r="AB526" s="7"/>
      <c r="AC526" s="7"/>
      <c r="AD526" s="7"/>
      <c r="AE526" s="7"/>
      <c r="AF526" s="7"/>
      <c r="AG526" s="7"/>
      <c r="AH526" s="7"/>
      <c r="AJ526" s="2"/>
      <c r="AL526" s="4" t="s">
        <v>168</v>
      </c>
      <c r="AM526" s="4" t="s">
        <v>1049</v>
      </c>
      <c r="AO526" s="7"/>
      <c r="AP526" s="7"/>
    </row>
    <row r="527" spans="10:42">
      <c r="J527" s="2"/>
      <c r="K527" s="2"/>
      <c r="L527" s="2"/>
      <c r="M527" s="2"/>
      <c r="N527" s="2"/>
      <c r="X527" s="7"/>
      <c r="Y527" s="7"/>
      <c r="Z527" s="7"/>
      <c r="AA527" s="7"/>
      <c r="AB527" s="7"/>
      <c r="AC527" s="7"/>
      <c r="AD527" s="7"/>
      <c r="AE527" s="7"/>
      <c r="AF527" s="7"/>
      <c r="AG527" s="7"/>
      <c r="AH527" s="7"/>
      <c r="AJ527" s="2"/>
      <c r="AL527" s="4" t="s">
        <v>168</v>
      </c>
      <c r="AM527" s="4" t="s">
        <v>470</v>
      </c>
      <c r="AO527" s="7"/>
      <c r="AP527" s="7"/>
    </row>
    <row r="528" spans="10:42">
      <c r="J528" s="2"/>
      <c r="K528" s="2"/>
      <c r="L528" s="2"/>
      <c r="M528" s="2"/>
      <c r="N528" s="2"/>
      <c r="X528" s="7"/>
      <c r="Y528" s="7"/>
      <c r="Z528" s="7"/>
      <c r="AA528" s="7"/>
      <c r="AB528" s="7"/>
      <c r="AC528" s="7"/>
      <c r="AD528" s="7"/>
      <c r="AE528" s="7"/>
      <c r="AF528" s="7"/>
      <c r="AG528" s="7"/>
      <c r="AH528" s="7"/>
      <c r="AJ528" s="2"/>
      <c r="AL528" s="4" t="s">
        <v>168</v>
      </c>
      <c r="AM528" s="4" t="s">
        <v>1050</v>
      </c>
      <c r="AO528" s="7"/>
      <c r="AP528" s="7"/>
    </row>
    <row r="529" spans="10:42">
      <c r="J529" s="2"/>
      <c r="K529" s="2"/>
      <c r="L529" s="2"/>
      <c r="M529" s="2"/>
      <c r="N529" s="2"/>
      <c r="X529" s="7"/>
      <c r="Y529" s="7"/>
      <c r="Z529" s="7"/>
      <c r="AA529" s="7"/>
      <c r="AB529" s="7"/>
      <c r="AC529" s="7"/>
      <c r="AD529" s="7"/>
      <c r="AE529" s="7"/>
      <c r="AF529" s="7"/>
      <c r="AG529" s="7"/>
      <c r="AH529" s="7"/>
      <c r="AJ529" s="2"/>
      <c r="AL529" s="4" t="s">
        <v>168</v>
      </c>
      <c r="AM529" s="4" t="s">
        <v>472</v>
      </c>
      <c r="AO529" s="7"/>
      <c r="AP529" s="7"/>
    </row>
    <row r="530" spans="10:42">
      <c r="J530" s="2"/>
      <c r="K530" s="2"/>
      <c r="L530" s="2"/>
      <c r="M530" s="2"/>
      <c r="N530" s="2"/>
      <c r="X530" s="7"/>
      <c r="Y530" s="7"/>
      <c r="Z530" s="7"/>
      <c r="AA530" s="7"/>
      <c r="AB530" s="7"/>
      <c r="AC530" s="7"/>
      <c r="AD530" s="7"/>
      <c r="AE530" s="7"/>
      <c r="AF530" s="7"/>
      <c r="AG530" s="7"/>
      <c r="AH530" s="7"/>
      <c r="AJ530" s="2"/>
      <c r="AL530" s="4" t="s">
        <v>168</v>
      </c>
      <c r="AM530" s="4" t="s">
        <v>474</v>
      </c>
      <c r="AO530" s="7"/>
      <c r="AP530" s="7"/>
    </row>
    <row r="531" spans="10:42">
      <c r="J531" s="2"/>
      <c r="K531" s="2"/>
      <c r="L531" s="2"/>
      <c r="M531" s="2"/>
      <c r="N531" s="2"/>
      <c r="X531" s="7"/>
      <c r="Y531" s="7"/>
      <c r="Z531" s="7"/>
      <c r="AA531" s="7"/>
      <c r="AB531" s="7"/>
      <c r="AC531" s="7"/>
      <c r="AD531" s="7"/>
      <c r="AE531" s="7"/>
      <c r="AF531" s="7"/>
      <c r="AG531" s="7"/>
      <c r="AH531" s="7"/>
      <c r="AJ531" s="2"/>
      <c r="AL531" s="4" t="s">
        <v>168</v>
      </c>
      <c r="AM531" s="4" t="s">
        <v>476</v>
      </c>
      <c r="AO531" s="7"/>
      <c r="AP531" s="7"/>
    </row>
    <row r="532" spans="10:42">
      <c r="J532" s="2"/>
      <c r="K532" s="2"/>
      <c r="L532" s="2"/>
      <c r="M532" s="2"/>
      <c r="N532" s="2"/>
      <c r="X532" s="7"/>
      <c r="Y532" s="7"/>
      <c r="Z532" s="7"/>
      <c r="AA532" s="7"/>
      <c r="AB532" s="7"/>
      <c r="AC532" s="7"/>
      <c r="AD532" s="7"/>
      <c r="AE532" s="7"/>
      <c r="AF532" s="7"/>
      <c r="AG532" s="7"/>
      <c r="AH532" s="7"/>
      <c r="AJ532" s="2"/>
      <c r="AL532" s="4" t="s">
        <v>168</v>
      </c>
      <c r="AM532" s="4" t="s">
        <v>478</v>
      </c>
      <c r="AO532" s="7"/>
      <c r="AP532" s="7"/>
    </row>
    <row r="533" spans="10:42">
      <c r="J533" s="2"/>
      <c r="K533" s="2"/>
      <c r="L533" s="2"/>
      <c r="M533" s="2"/>
      <c r="N533" s="2"/>
      <c r="X533" s="7"/>
      <c r="Y533" s="7"/>
      <c r="Z533" s="7"/>
      <c r="AA533" s="7"/>
      <c r="AB533" s="7"/>
      <c r="AC533" s="7"/>
      <c r="AD533" s="7"/>
      <c r="AE533" s="7"/>
      <c r="AF533" s="7"/>
      <c r="AG533" s="7"/>
      <c r="AH533" s="7"/>
      <c r="AJ533" s="2"/>
      <c r="AL533" s="4" t="s">
        <v>168</v>
      </c>
      <c r="AM533" s="4" t="s">
        <v>480</v>
      </c>
      <c r="AO533" s="7"/>
      <c r="AP533" s="7"/>
    </row>
    <row r="534" spans="10:42">
      <c r="J534" s="2"/>
      <c r="K534" s="2"/>
      <c r="L534" s="2"/>
      <c r="M534" s="2"/>
      <c r="N534" s="2"/>
      <c r="X534" s="7"/>
      <c r="Y534" s="7"/>
      <c r="Z534" s="7"/>
      <c r="AA534" s="7"/>
      <c r="AB534" s="7"/>
      <c r="AC534" s="7"/>
      <c r="AD534" s="7"/>
      <c r="AE534" s="7"/>
      <c r="AF534" s="7"/>
      <c r="AG534" s="7"/>
      <c r="AH534" s="7"/>
      <c r="AJ534" s="2"/>
      <c r="AL534" s="4" t="s">
        <v>168</v>
      </c>
      <c r="AM534" s="4" t="s">
        <v>772</v>
      </c>
      <c r="AO534" s="7"/>
      <c r="AP534" s="7"/>
    </row>
    <row r="535" spans="10:42">
      <c r="J535" s="2"/>
      <c r="K535" s="2"/>
      <c r="L535" s="2"/>
      <c r="M535" s="2"/>
      <c r="N535" s="2"/>
      <c r="X535" s="7"/>
      <c r="Y535" s="7"/>
      <c r="Z535" s="7"/>
      <c r="AA535" s="7"/>
      <c r="AB535" s="7"/>
      <c r="AC535" s="7"/>
      <c r="AD535" s="7"/>
      <c r="AE535" s="7"/>
      <c r="AF535" s="7"/>
      <c r="AG535" s="7"/>
      <c r="AH535" s="7"/>
      <c r="AJ535" s="2"/>
      <c r="AL535" s="4" t="s">
        <v>168</v>
      </c>
      <c r="AM535" s="4" t="s">
        <v>482</v>
      </c>
      <c r="AO535" s="7"/>
      <c r="AP535" s="7"/>
    </row>
    <row r="536" spans="10:42">
      <c r="J536" s="2"/>
      <c r="K536" s="2"/>
      <c r="L536" s="2"/>
      <c r="M536" s="2"/>
      <c r="N536" s="2"/>
      <c r="X536" s="7"/>
      <c r="Y536" s="7"/>
      <c r="Z536" s="7"/>
      <c r="AA536" s="7"/>
      <c r="AB536" s="7"/>
      <c r="AC536" s="7"/>
      <c r="AD536" s="7"/>
      <c r="AE536" s="7"/>
      <c r="AF536" s="7"/>
      <c r="AG536" s="7"/>
      <c r="AH536" s="7"/>
      <c r="AJ536" s="2"/>
      <c r="AL536" s="4" t="s">
        <v>168</v>
      </c>
      <c r="AM536" s="4" t="s">
        <v>348</v>
      </c>
      <c r="AO536" s="7"/>
      <c r="AP536" s="7"/>
    </row>
    <row r="537" spans="10:42">
      <c r="J537" s="2"/>
      <c r="K537" s="2"/>
      <c r="L537" s="2"/>
      <c r="M537" s="2"/>
      <c r="N537" s="2"/>
      <c r="X537" s="7"/>
      <c r="Y537" s="7"/>
      <c r="Z537" s="7"/>
      <c r="AA537" s="7"/>
      <c r="AB537" s="7"/>
      <c r="AC537" s="7"/>
      <c r="AD537" s="7"/>
      <c r="AE537" s="7"/>
      <c r="AF537" s="7"/>
      <c r="AG537" s="7"/>
      <c r="AH537" s="7"/>
      <c r="AJ537" s="2"/>
      <c r="AL537" s="4" t="s">
        <v>168</v>
      </c>
      <c r="AM537" s="4" t="s">
        <v>484</v>
      </c>
      <c r="AO537" s="7"/>
      <c r="AP537" s="7"/>
    </row>
    <row r="538" spans="10:42">
      <c r="J538" s="2"/>
      <c r="K538" s="2"/>
      <c r="L538" s="2"/>
      <c r="M538" s="2"/>
      <c r="N538" s="2"/>
      <c r="X538" s="7"/>
      <c r="Y538" s="7"/>
      <c r="Z538" s="7"/>
      <c r="AA538" s="7"/>
      <c r="AB538" s="7"/>
      <c r="AC538" s="7"/>
      <c r="AD538" s="7"/>
      <c r="AE538" s="7"/>
      <c r="AF538" s="7"/>
      <c r="AG538" s="7"/>
      <c r="AH538" s="7"/>
      <c r="AJ538" s="2"/>
      <c r="AL538" s="4" t="s">
        <v>168</v>
      </c>
      <c r="AM538" s="4" t="s">
        <v>486</v>
      </c>
      <c r="AO538" s="7"/>
      <c r="AP538" s="7"/>
    </row>
    <row r="539" spans="10:42">
      <c r="J539" s="2"/>
      <c r="K539" s="2"/>
      <c r="L539" s="2"/>
      <c r="M539" s="2"/>
      <c r="N539" s="2"/>
      <c r="X539" s="7"/>
      <c r="Y539" s="7"/>
      <c r="Z539" s="7"/>
      <c r="AA539" s="7"/>
      <c r="AB539" s="7"/>
      <c r="AC539" s="7"/>
      <c r="AD539" s="7"/>
      <c r="AE539" s="7"/>
      <c r="AF539" s="7"/>
      <c r="AG539" s="7"/>
      <c r="AH539" s="7"/>
      <c r="AJ539" s="2"/>
      <c r="AL539" s="4" t="s">
        <v>168</v>
      </c>
      <c r="AM539" s="4" t="s">
        <v>350</v>
      </c>
      <c r="AO539" s="7"/>
      <c r="AP539" s="7"/>
    </row>
    <row r="540" spans="10:42">
      <c r="J540" s="2"/>
      <c r="K540" s="2"/>
      <c r="L540" s="2"/>
      <c r="M540" s="2"/>
      <c r="N540" s="2"/>
      <c r="X540" s="7"/>
      <c r="Y540" s="7"/>
      <c r="Z540" s="7"/>
      <c r="AA540" s="7"/>
      <c r="AB540" s="7"/>
      <c r="AC540" s="7"/>
      <c r="AD540" s="7"/>
      <c r="AE540" s="7"/>
      <c r="AF540" s="7"/>
      <c r="AG540" s="7"/>
      <c r="AH540" s="7"/>
      <c r="AJ540" s="2"/>
      <c r="AL540" s="4" t="s">
        <v>168</v>
      </c>
      <c r="AM540" s="4" t="s">
        <v>488</v>
      </c>
      <c r="AO540" s="7"/>
      <c r="AP540" s="7"/>
    </row>
    <row r="541" spans="10:42">
      <c r="J541" s="2"/>
      <c r="K541" s="2"/>
      <c r="L541" s="2"/>
      <c r="M541" s="2"/>
      <c r="N541" s="2"/>
      <c r="X541" s="7"/>
      <c r="Y541" s="7"/>
      <c r="Z541" s="7"/>
      <c r="AA541" s="7"/>
      <c r="AB541" s="7"/>
      <c r="AC541" s="7"/>
      <c r="AD541" s="7"/>
      <c r="AE541" s="7"/>
      <c r="AF541" s="7"/>
      <c r="AG541" s="7"/>
      <c r="AH541" s="7"/>
      <c r="AJ541" s="2"/>
      <c r="AL541" s="4" t="s">
        <v>168</v>
      </c>
      <c r="AM541" s="4" t="s">
        <v>290</v>
      </c>
      <c r="AO541" s="7"/>
      <c r="AP541" s="7"/>
    </row>
    <row r="542" spans="10:42">
      <c r="J542" s="2"/>
      <c r="K542" s="2"/>
      <c r="L542" s="2"/>
      <c r="M542" s="2"/>
      <c r="N542" s="2"/>
      <c r="X542" s="7"/>
      <c r="Y542" s="7"/>
      <c r="Z542" s="7"/>
      <c r="AA542" s="7"/>
      <c r="AB542" s="7"/>
      <c r="AC542" s="7"/>
      <c r="AD542" s="7"/>
      <c r="AE542" s="7"/>
      <c r="AF542" s="7"/>
      <c r="AG542" s="7"/>
      <c r="AH542" s="7"/>
      <c r="AJ542" s="2"/>
      <c r="AL542" s="4" t="s">
        <v>168</v>
      </c>
      <c r="AM542" s="4" t="s">
        <v>1051</v>
      </c>
      <c r="AO542" s="7"/>
      <c r="AP542" s="7"/>
    </row>
    <row r="543" spans="10:42">
      <c r="J543" s="2"/>
      <c r="K543" s="2"/>
      <c r="L543" s="2"/>
      <c r="M543" s="2"/>
      <c r="N543" s="2"/>
      <c r="X543" s="7"/>
      <c r="Y543" s="7"/>
      <c r="Z543" s="7"/>
      <c r="AA543" s="7"/>
      <c r="AB543" s="7"/>
      <c r="AC543" s="7"/>
      <c r="AD543" s="7"/>
      <c r="AE543" s="7"/>
      <c r="AF543" s="7"/>
      <c r="AG543" s="7"/>
      <c r="AH543" s="7"/>
      <c r="AJ543" s="2"/>
      <c r="AL543" s="4" t="s">
        <v>168</v>
      </c>
      <c r="AM543" s="4" t="s">
        <v>1052</v>
      </c>
      <c r="AO543" s="7"/>
      <c r="AP543" s="7"/>
    </row>
    <row r="544" spans="10:42">
      <c r="J544" s="2"/>
      <c r="K544" s="2"/>
      <c r="L544" s="2"/>
      <c r="M544" s="2"/>
      <c r="N544" s="2"/>
      <c r="X544" s="7"/>
      <c r="Y544" s="7"/>
      <c r="Z544" s="7"/>
      <c r="AA544" s="7"/>
      <c r="AB544" s="7"/>
      <c r="AC544" s="7"/>
      <c r="AD544" s="7"/>
      <c r="AE544" s="7"/>
      <c r="AF544" s="7"/>
      <c r="AG544" s="7"/>
      <c r="AH544" s="7"/>
      <c r="AJ544" s="2"/>
      <c r="AL544" s="4" t="s">
        <v>168</v>
      </c>
      <c r="AM544" s="4" t="s">
        <v>352</v>
      </c>
      <c r="AO544" s="7"/>
      <c r="AP544" s="7"/>
    </row>
    <row r="545" spans="10:42">
      <c r="J545" s="2"/>
      <c r="K545" s="2"/>
      <c r="L545" s="2"/>
      <c r="M545" s="2"/>
      <c r="N545" s="2"/>
      <c r="X545" s="7"/>
      <c r="Y545" s="7"/>
      <c r="Z545" s="7"/>
      <c r="AA545" s="7"/>
      <c r="AB545" s="7"/>
      <c r="AC545" s="7"/>
      <c r="AD545" s="7"/>
      <c r="AE545" s="7"/>
      <c r="AF545" s="7"/>
      <c r="AG545" s="7"/>
      <c r="AH545" s="7"/>
      <c r="AJ545" s="2"/>
      <c r="AL545" s="4" t="s">
        <v>168</v>
      </c>
      <c r="AM545" s="4" t="s">
        <v>490</v>
      </c>
      <c r="AO545" s="7"/>
      <c r="AP545" s="7"/>
    </row>
    <row r="546" spans="10:42">
      <c r="J546" s="2"/>
      <c r="K546" s="2"/>
      <c r="L546" s="2"/>
      <c r="M546" s="2"/>
      <c r="N546" s="2"/>
      <c r="X546" s="7"/>
      <c r="Y546" s="7"/>
      <c r="Z546" s="7"/>
      <c r="AA546" s="7"/>
      <c r="AB546" s="7"/>
      <c r="AC546" s="7"/>
      <c r="AD546" s="7"/>
      <c r="AE546" s="7"/>
      <c r="AF546" s="7"/>
      <c r="AG546" s="7"/>
      <c r="AH546" s="7"/>
      <c r="AJ546" s="2"/>
      <c r="AL546" s="4" t="s">
        <v>168</v>
      </c>
      <c r="AM546" s="4" t="s">
        <v>492</v>
      </c>
      <c r="AO546" s="7"/>
      <c r="AP546" s="7"/>
    </row>
    <row r="547" spans="10:42">
      <c r="J547" s="2"/>
      <c r="K547" s="2"/>
      <c r="L547" s="2"/>
      <c r="M547" s="2"/>
      <c r="N547" s="2"/>
      <c r="X547" s="7"/>
      <c r="Y547" s="7"/>
      <c r="Z547" s="7"/>
      <c r="AA547" s="7"/>
      <c r="AB547" s="7"/>
      <c r="AC547" s="7"/>
      <c r="AD547" s="7"/>
      <c r="AE547" s="7"/>
      <c r="AF547" s="7"/>
      <c r="AG547" s="7"/>
      <c r="AH547" s="7"/>
      <c r="AJ547" s="2"/>
      <c r="AL547" s="4" t="s">
        <v>168</v>
      </c>
      <c r="AM547" s="4" t="s">
        <v>494</v>
      </c>
      <c r="AO547" s="7"/>
      <c r="AP547" s="7"/>
    </row>
    <row r="548" spans="10:42">
      <c r="J548" s="2"/>
      <c r="K548" s="2"/>
      <c r="L548" s="2"/>
      <c r="M548" s="2"/>
      <c r="N548" s="2"/>
      <c r="X548" s="7"/>
      <c r="Y548" s="7"/>
      <c r="Z548" s="7"/>
      <c r="AA548" s="7"/>
      <c r="AB548" s="7"/>
      <c r="AC548" s="7"/>
      <c r="AD548" s="7"/>
      <c r="AE548" s="7"/>
      <c r="AF548" s="7"/>
      <c r="AG548" s="7"/>
      <c r="AH548" s="7"/>
      <c r="AJ548" s="2"/>
      <c r="AL548" s="4" t="s">
        <v>168</v>
      </c>
      <c r="AM548" s="4" t="s">
        <v>354</v>
      </c>
      <c r="AO548" s="7"/>
      <c r="AP548" s="7"/>
    </row>
    <row r="549" spans="10:42">
      <c r="J549" s="2"/>
      <c r="K549" s="2"/>
      <c r="L549" s="2"/>
      <c r="M549" s="2"/>
      <c r="N549" s="2"/>
      <c r="X549" s="7"/>
      <c r="Y549" s="7"/>
      <c r="Z549" s="7"/>
      <c r="AA549" s="7"/>
      <c r="AB549" s="7"/>
      <c r="AC549" s="7"/>
      <c r="AD549" s="7"/>
      <c r="AE549" s="7"/>
      <c r="AF549" s="7"/>
      <c r="AG549" s="7"/>
      <c r="AH549" s="7"/>
      <c r="AJ549" s="2"/>
      <c r="AL549" s="4" t="s">
        <v>168</v>
      </c>
      <c r="AM549" s="4" t="s">
        <v>496</v>
      </c>
      <c r="AO549" s="7"/>
      <c r="AP549" s="7"/>
    </row>
    <row r="550" spans="10:42">
      <c r="J550" s="2"/>
      <c r="K550" s="2"/>
      <c r="L550" s="2"/>
      <c r="M550" s="2"/>
      <c r="N550" s="2"/>
      <c r="X550" s="7"/>
      <c r="Y550" s="7"/>
      <c r="Z550" s="7"/>
      <c r="AA550" s="7"/>
      <c r="AB550" s="7"/>
      <c r="AC550" s="7"/>
      <c r="AD550" s="7"/>
      <c r="AE550" s="7"/>
      <c r="AF550" s="7"/>
      <c r="AG550" s="7"/>
      <c r="AH550" s="7"/>
      <c r="AJ550" s="2"/>
      <c r="AL550" s="4" t="s">
        <v>168</v>
      </c>
      <c r="AM550" s="4" t="s">
        <v>498</v>
      </c>
      <c r="AO550" s="7"/>
      <c r="AP550" s="7"/>
    </row>
    <row r="551" spans="10:42">
      <c r="J551" s="2"/>
      <c r="K551" s="2"/>
      <c r="L551" s="2"/>
      <c r="M551" s="2"/>
      <c r="N551" s="2"/>
      <c r="X551" s="7"/>
      <c r="Y551" s="7"/>
      <c r="Z551" s="7"/>
      <c r="AA551" s="7"/>
      <c r="AB551" s="7"/>
      <c r="AC551" s="7"/>
      <c r="AD551" s="7"/>
      <c r="AE551" s="7"/>
      <c r="AF551" s="7"/>
      <c r="AG551" s="7"/>
      <c r="AH551" s="7"/>
      <c r="AJ551" s="2"/>
      <c r="AL551" s="4" t="s">
        <v>168</v>
      </c>
      <c r="AM551" s="4" t="s">
        <v>500</v>
      </c>
      <c r="AO551" s="7"/>
      <c r="AP551" s="7"/>
    </row>
    <row r="552" spans="10:42">
      <c r="J552" s="2"/>
      <c r="K552" s="2"/>
      <c r="L552" s="2"/>
      <c r="M552" s="2"/>
      <c r="N552" s="2"/>
      <c r="X552" s="7"/>
      <c r="Y552" s="7"/>
      <c r="Z552" s="7"/>
      <c r="AA552" s="7"/>
      <c r="AB552" s="7"/>
      <c r="AC552" s="7"/>
      <c r="AD552" s="7"/>
      <c r="AE552" s="7"/>
      <c r="AF552" s="7"/>
      <c r="AG552" s="7"/>
      <c r="AH552" s="7"/>
      <c r="AJ552" s="2"/>
      <c r="AL552" s="4" t="s">
        <v>168</v>
      </c>
      <c r="AM552" s="4" t="s">
        <v>502</v>
      </c>
      <c r="AO552" s="7"/>
      <c r="AP552" s="7"/>
    </row>
    <row r="553" spans="10:42">
      <c r="J553" s="2"/>
      <c r="K553" s="2"/>
      <c r="L553" s="2"/>
      <c r="M553" s="2"/>
      <c r="N553" s="2"/>
      <c r="X553" s="7"/>
      <c r="Y553" s="7"/>
      <c r="Z553" s="7"/>
      <c r="AA553" s="7"/>
      <c r="AB553" s="7"/>
      <c r="AC553" s="7"/>
      <c r="AD553" s="7"/>
      <c r="AE553" s="7"/>
      <c r="AF553" s="7"/>
      <c r="AG553" s="7"/>
      <c r="AH553" s="7"/>
      <c r="AJ553" s="2"/>
      <c r="AL553" s="4" t="s">
        <v>168</v>
      </c>
      <c r="AM553" s="4" t="s">
        <v>504</v>
      </c>
      <c r="AO553" s="7"/>
      <c r="AP553" s="7"/>
    </row>
    <row r="554" spans="10:42">
      <c r="J554" s="2"/>
      <c r="K554" s="2"/>
      <c r="L554" s="2"/>
      <c r="M554" s="2"/>
      <c r="N554" s="2"/>
      <c r="X554" s="7"/>
      <c r="Y554" s="7"/>
      <c r="Z554" s="7"/>
      <c r="AA554" s="7"/>
      <c r="AB554" s="7"/>
      <c r="AC554" s="7"/>
      <c r="AD554" s="7"/>
      <c r="AE554" s="7"/>
      <c r="AF554" s="7"/>
      <c r="AG554" s="7"/>
      <c r="AH554" s="7"/>
      <c r="AJ554" s="2"/>
      <c r="AL554" s="4" t="s">
        <v>168</v>
      </c>
      <c r="AM554" s="4" t="s">
        <v>506</v>
      </c>
      <c r="AO554" s="7"/>
      <c r="AP554" s="7"/>
    </row>
    <row r="555" spans="10:42">
      <c r="J555" s="2"/>
      <c r="K555" s="2"/>
      <c r="L555" s="2"/>
      <c r="M555" s="2"/>
      <c r="N555" s="2"/>
      <c r="X555" s="7"/>
      <c r="Y555" s="7"/>
      <c r="Z555" s="7"/>
      <c r="AA555" s="7"/>
      <c r="AB555" s="7"/>
      <c r="AC555" s="7"/>
      <c r="AD555" s="7"/>
      <c r="AE555" s="7"/>
      <c r="AF555" s="7"/>
      <c r="AG555" s="7"/>
      <c r="AH555" s="7"/>
      <c r="AJ555" s="2"/>
      <c r="AL555" s="4" t="s">
        <v>168</v>
      </c>
      <c r="AM555" s="4" t="s">
        <v>774</v>
      </c>
      <c r="AO555" s="7"/>
      <c r="AP555" s="7"/>
    </row>
    <row r="556" spans="10:42">
      <c r="J556" s="2"/>
      <c r="K556" s="2"/>
      <c r="L556" s="2"/>
      <c r="M556" s="2"/>
      <c r="N556" s="2"/>
      <c r="X556" s="7"/>
      <c r="Y556" s="7"/>
      <c r="Z556" s="7"/>
      <c r="AA556" s="7"/>
      <c r="AB556" s="7"/>
      <c r="AC556" s="7"/>
      <c r="AD556" s="7"/>
      <c r="AE556" s="7"/>
      <c r="AF556" s="7"/>
      <c r="AG556" s="7"/>
      <c r="AH556" s="7"/>
      <c r="AJ556" s="2"/>
      <c r="AL556" s="4" t="s">
        <v>168</v>
      </c>
      <c r="AM556" s="4" t="s">
        <v>508</v>
      </c>
      <c r="AO556" s="7"/>
      <c r="AP556" s="7"/>
    </row>
    <row r="557" spans="10:42">
      <c r="J557" s="2"/>
      <c r="K557" s="2"/>
      <c r="L557" s="2"/>
      <c r="M557" s="2"/>
      <c r="N557" s="2"/>
      <c r="X557" s="7"/>
      <c r="Y557" s="7"/>
      <c r="Z557" s="7"/>
      <c r="AA557" s="7"/>
      <c r="AB557" s="7"/>
      <c r="AC557" s="7"/>
      <c r="AD557" s="7"/>
      <c r="AE557" s="7"/>
      <c r="AF557" s="7"/>
      <c r="AG557" s="7"/>
      <c r="AH557" s="7"/>
      <c r="AJ557" s="2"/>
      <c r="AL557" s="4" t="s">
        <v>168</v>
      </c>
      <c r="AM557" s="4" t="s">
        <v>356</v>
      </c>
      <c r="AO557" s="7"/>
      <c r="AP557" s="7"/>
    </row>
    <row r="558" spans="10:42">
      <c r="J558" s="2"/>
      <c r="K558" s="2"/>
      <c r="L558" s="2"/>
      <c r="M558" s="2"/>
      <c r="N558" s="2"/>
      <c r="X558" s="7"/>
      <c r="Y558" s="7"/>
      <c r="Z558" s="7"/>
      <c r="AA558" s="7"/>
      <c r="AB558" s="7"/>
      <c r="AC558" s="7"/>
      <c r="AD558" s="7"/>
      <c r="AE558" s="7"/>
      <c r="AF558" s="7"/>
      <c r="AG558" s="7"/>
      <c r="AH558" s="7"/>
      <c r="AJ558" s="2"/>
      <c r="AL558" s="4" t="s">
        <v>168</v>
      </c>
      <c r="AM558" s="4" t="s">
        <v>1942</v>
      </c>
      <c r="AO558" s="7"/>
      <c r="AP558" s="7"/>
    </row>
    <row r="559" spans="10:42">
      <c r="J559" s="2"/>
      <c r="K559" s="2"/>
      <c r="L559" s="2"/>
      <c r="M559" s="2"/>
      <c r="N559" s="2"/>
      <c r="X559" s="7"/>
      <c r="Y559" s="7"/>
      <c r="Z559" s="7"/>
      <c r="AA559" s="7"/>
      <c r="AB559" s="7"/>
      <c r="AC559" s="7"/>
      <c r="AD559" s="7"/>
      <c r="AE559" s="7"/>
      <c r="AF559" s="7"/>
      <c r="AG559" s="7"/>
      <c r="AH559" s="7"/>
      <c r="AJ559" s="2"/>
      <c r="AL559" s="4" t="s">
        <v>168</v>
      </c>
      <c r="AM559" s="4" t="s">
        <v>511</v>
      </c>
      <c r="AO559" s="7"/>
      <c r="AP559" s="7"/>
    </row>
    <row r="560" spans="10:42">
      <c r="J560" s="2"/>
      <c r="K560" s="2"/>
      <c r="L560" s="2"/>
      <c r="M560" s="2"/>
      <c r="N560" s="2"/>
      <c r="X560" s="7"/>
      <c r="Y560" s="7"/>
      <c r="Z560" s="7"/>
      <c r="AA560" s="7"/>
      <c r="AB560" s="7"/>
      <c r="AC560" s="7"/>
      <c r="AD560" s="7"/>
      <c r="AE560" s="7"/>
      <c r="AF560" s="7"/>
      <c r="AG560" s="7"/>
      <c r="AH560" s="7"/>
      <c r="AJ560" s="2"/>
      <c r="AL560" s="4" t="s">
        <v>168</v>
      </c>
      <c r="AM560" s="4" t="s">
        <v>513</v>
      </c>
      <c r="AO560" s="7"/>
      <c r="AP560" s="7"/>
    </row>
    <row r="561" spans="10:42">
      <c r="J561" s="2"/>
      <c r="K561" s="2"/>
      <c r="L561" s="2"/>
      <c r="M561" s="2"/>
      <c r="N561" s="2"/>
      <c r="X561" s="7"/>
      <c r="Y561" s="7"/>
      <c r="Z561" s="7"/>
      <c r="AA561" s="7"/>
      <c r="AB561" s="7"/>
      <c r="AC561" s="7"/>
      <c r="AD561" s="7"/>
      <c r="AE561" s="7"/>
      <c r="AF561" s="7"/>
      <c r="AG561" s="7"/>
      <c r="AH561" s="7"/>
      <c r="AJ561" s="2"/>
      <c r="AL561" s="4" t="s">
        <v>168</v>
      </c>
      <c r="AM561" s="4" t="s">
        <v>776</v>
      </c>
      <c r="AO561" s="7"/>
      <c r="AP561" s="7"/>
    </row>
    <row r="562" spans="10:42">
      <c r="J562" s="2"/>
      <c r="K562" s="2"/>
      <c r="L562" s="2"/>
      <c r="M562" s="2"/>
      <c r="N562" s="2"/>
      <c r="X562" s="7"/>
      <c r="Y562" s="7"/>
      <c r="Z562" s="7"/>
      <c r="AA562" s="7"/>
      <c r="AB562" s="7"/>
      <c r="AC562" s="7"/>
      <c r="AD562" s="7"/>
      <c r="AE562" s="7"/>
      <c r="AF562" s="7"/>
      <c r="AG562" s="7"/>
      <c r="AH562" s="7"/>
      <c r="AJ562" s="2"/>
      <c r="AL562" s="4" t="s">
        <v>168</v>
      </c>
      <c r="AM562" s="4" t="s">
        <v>778</v>
      </c>
      <c r="AO562" s="7"/>
      <c r="AP562" s="7"/>
    </row>
    <row r="563" spans="10:42">
      <c r="J563" s="2"/>
      <c r="K563" s="2"/>
      <c r="L563" s="2"/>
      <c r="M563" s="2"/>
      <c r="N563" s="2"/>
      <c r="X563" s="7"/>
      <c r="Y563" s="7"/>
      <c r="Z563" s="7"/>
      <c r="AA563" s="7"/>
      <c r="AB563" s="7"/>
      <c r="AC563" s="7"/>
      <c r="AD563" s="7"/>
      <c r="AE563" s="7"/>
      <c r="AF563" s="7"/>
      <c r="AG563" s="7"/>
      <c r="AH563" s="7"/>
      <c r="AJ563" s="2"/>
      <c r="AL563" s="4" t="s">
        <v>168</v>
      </c>
      <c r="AM563" s="4" t="s">
        <v>780</v>
      </c>
      <c r="AO563" s="7"/>
      <c r="AP563" s="7"/>
    </row>
    <row r="564" spans="10:42">
      <c r="J564" s="2"/>
      <c r="K564" s="2"/>
      <c r="L564" s="2"/>
      <c r="M564" s="2"/>
      <c r="N564" s="2"/>
      <c r="X564" s="7"/>
      <c r="Y564" s="7"/>
      <c r="Z564" s="7"/>
      <c r="AA564" s="7"/>
      <c r="AB564" s="7"/>
      <c r="AC564" s="7"/>
      <c r="AD564" s="7"/>
      <c r="AE564" s="7"/>
      <c r="AF564" s="7"/>
      <c r="AG564" s="7"/>
      <c r="AH564" s="7"/>
      <c r="AJ564" s="2"/>
      <c r="AL564" s="4" t="s">
        <v>168</v>
      </c>
      <c r="AM564" s="4" t="s">
        <v>1053</v>
      </c>
      <c r="AO564" s="7"/>
      <c r="AP564" s="7"/>
    </row>
    <row r="565" spans="10:42">
      <c r="J565" s="2"/>
      <c r="K565" s="2"/>
      <c r="L565" s="2"/>
      <c r="M565" s="2"/>
      <c r="N565" s="2"/>
      <c r="X565" s="7"/>
      <c r="Y565" s="7"/>
      <c r="Z565" s="7"/>
      <c r="AA565" s="7"/>
      <c r="AB565" s="7"/>
      <c r="AC565" s="7"/>
      <c r="AD565" s="7"/>
      <c r="AE565" s="7"/>
      <c r="AF565" s="7"/>
      <c r="AG565" s="7"/>
      <c r="AH565" s="7"/>
      <c r="AJ565" s="2"/>
      <c r="AL565" s="4" t="s">
        <v>168</v>
      </c>
      <c r="AM565" s="4" t="s">
        <v>1054</v>
      </c>
      <c r="AO565" s="7"/>
      <c r="AP565" s="7"/>
    </row>
    <row r="566" spans="10:42">
      <c r="J566" s="2"/>
      <c r="K566" s="2"/>
      <c r="L566" s="2"/>
      <c r="M566" s="2"/>
      <c r="N566" s="2"/>
      <c r="X566" s="7"/>
      <c r="Y566" s="7"/>
      <c r="Z566" s="7"/>
      <c r="AA566" s="7"/>
      <c r="AB566" s="7"/>
      <c r="AC566" s="7"/>
      <c r="AD566" s="7"/>
      <c r="AE566" s="7"/>
      <c r="AF566" s="7"/>
      <c r="AG566" s="7"/>
      <c r="AH566" s="7"/>
      <c r="AJ566" s="2"/>
      <c r="AL566" s="4" t="s">
        <v>168</v>
      </c>
      <c r="AM566" s="4" t="s">
        <v>782</v>
      </c>
      <c r="AO566" s="7"/>
      <c r="AP566" s="7"/>
    </row>
    <row r="567" spans="10:42">
      <c r="J567" s="2"/>
      <c r="K567" s="2"/>
      <c r="L567" s="2"/>
      <c r="M567" s="2"/>
      <c r="N567" s="2"/>
      <c r="X567" s="7"/>
      <c r="Y567" s="7"/>
      <c r="Z567" s="7"/>
      <c r="AA567" s="7"/>
      <c r="AB567" s="7"/>
      <c r="AC567" s="7"/>
      <c r="AD567" s="7"/>
      <c r="AE567" s="7"/>
      <c r="AF567" s="7"/>
      <c r="AG567" s="7"/>
      <c r="AH567" s="7"/>
      <c r="AJ567" s="2"/>
      <c r="AL567" s="4" t="s">
        <v>168</v>
      </c>
      <c r="AM567" s="4" t="s">
        <v>784</v>
      </c>
      <c r="AO567" s="7"/>
      <c r="AP567" s="7"/>
    </row>
    <row r="568" spans="10:42">
      <c r="J568" s="2"/>
      <c r="K568" s="2"/>
      <c r="L568" s="2"/>
      <c r="M568" s="2"/>
      <c r="N568" s="2"/>
      <c r="X568" s="7"/>
      <c r="Y568" s="7"/>
      <c r="Z568" s="7"/>
      <c r="AA568" s="7"/>
      <c r="AB568" s="7"/>
      <c r="AC568" s="7"/>
      <c r="AD568" s="7"/>
      <c r="AE568" s="7"/>
      <c r="AF568" s="7"/>
      <c r="AG568" s="7"/>
      <c r="AH568" s="7"/>
      <c r="AJ568" s="2"/>
      <c r="AL568" s="4" t="s">
        <v>168</v>
      </c>
      <c r="AM568" s="4" t="s">
        <v>786</v>
      </c>
      <c r="AO568" s="7"/>
      <c r="AP568" s="7"/>
    </row>
    <row r="569" spans="10:42">
      <c r="J569" s="2"/>
      <c r="K569" s="2"/>
      <c r="L569" s="2"/>
      <c r="M569" s="2"/>
      <c r="N569" s="2"/>
      <c r="X569" s="7"/>
      <c r="Y569" s="7"/>
      <c r="Z569" s="7"/>
      <c r="AA569" s="7"/>
      <c r="AB569" s="7"/>
      <c r="AC569" s="7"/>
      <c r="AD569" s="7"/>
      <c r="AE569" s="7"/>
      <c r="AF569" s="7"/>
      <c r="AG569" s="7"/>
      <c r="AH569" s="7"/>
      <c r="AJ569" s="2"/>
      <c r="AL569" s="4" t="s">
        <v>168</v>
      </c>
      <c r="AM569" s="4" t="s">
        <v>1055</v>
      </c>
      <c r="AO569" s="7"/>
      <c r="AP569" s="7"/>
    </row>
    <row r="570" spans="10:42">
      <c r="J570" s="2"/>
      <c r="K570" s="2"/>
      <c r="L570" s="2"/>
      <c r="M570" s="2"/>
      <c r="N570" s="2"/>
      <c r="X570" s="7"/>
      <c r="Y570" s="7"/>
      <c r="Z570" s="7"/>
      <c r="AA570" s="7"/>
      <c r="AB570" s="7"/>
      <c r="AC570" s="7"/>
      <c r="AD570" s="7"/>
      <c r="AE570" s="7"/>
      <c r="AF570" s="7"/>
      <c r="AG570" s="7"/>
      <c r="AH570" s="7"/>
      <c r="AJ570" s="2"/>
      <c r="AL570" s="4" t="s">
        <v>168</v>
      </c>
      <c r="AM570" s="4" t="s">
        <v>1056</v>
      </c>
      <c r="AO570" s="7"/>
      <c r="AP570" s="7"/>
    </row>
    <row r="571" spans="10:42">
      <c r="J571" s="2"/>
      <c r="K571" s="2"/>
      <c r="L571" s="2"/>
      <c r="M571" s="2"/>
      <c r="N571" s="2"/>
      <c r="X571" s="7"/>
      <c r="Y571" s="7"/>
      <c r="Z571" s="7"/>
      <c r="AA571" s="7"/>
      <c r="AB571" s="7"/>
      <c r="AC571" s="7"/>
      <c r="AD571" s="7"/>
      <c r="AE571" s="7"/>
      <c r="AF571" s="7"/>
      <c r="AG571" s="7"/>
      <c r="AH571" s="7"/>
      <c r="AJ571" s="2"/>
      <c r="AL571" s="4" t="s">
        <v>168</v>
      </c>
      <c r="AM571" s="4" t="s">
        <v>1057</v>
      </c>
      <c r="AO571" s="7"/>
      <c r="AP571" s="7"/>
    </row>
    <row r="572" spans="10:42">
      <c r="J572" s="2"/>
      <c r="K572" s="2"/>
      <c r="L572" s="2"/>
      <c r="M572" s="2"/>
      <c r="N572" s="2"/>
      <c r="X572" s="7"/>
      <c r="Y572" s="7"/>
      <c r="Z572" s="7"/>
      <c r="AA572" s="7"/>
      <c r="AB572" s="7"/>
      <c r="AC572" s="7"/>
      <c r="AD572" s="7"/>
      <c r="AE572" s="7"/>
      <c r="AF572" s="7"/>
      <c r="AG572" s="7"/>
      <c r="AH572" s="7"/>
      <c r="AJ572" s="2"/>
      <c r="AL572" s="4" t="s">
        <v>168</v>
      </c>
      <c r="AM572" s="4" t="s">
        <v>1058</v>
      </c>
      <c r="AO572" s="7"/>
      <c r="AP572" s="7"/>
    </row>
    <row r="573" spans="10:42">
      <c r="J573" s="2"/>
      <c r="K573" s="2"/>
      <c r="L573" s="2"/>
      <c r="M573" s="2"/>
      <c r="N573" s="2"/>
      <c r="X573" s="7"/>
      <c r="Y573" s="7"/>
      <c r="Z573" s="7"/>
      <c r="AA573" s="7"/>
      <c r="AB573" s="7"/>
      <c r="AC573" s="7"/>
      <c r="AD573" s="7"/>
      <c r="AE573" s="7"/>
      <c r="AF573" s="7"/>
      <c r="AG573" s="7"/>
      <c r="AH573" s="7"/>
      <c r="AJ573" s="2"/>
      <c r="AL573" s="4" t="s">
        <v>168</v>
      </c>
      <c r="AM573" s="4" t="s">
        <v>1059</v>
      </c>
      <c r="AO573" s="7"/>
      <c r="AP573" s="7"/>
    </row>
    <row r="574" spans="10:42">
      <c r="J574" s="2"/>
      <c r="K574" s="2"/>
      <c r="L574" s="2"/>
      <c r="M574" s="2"/>
      <c r="N574" s="2"/>
      <c r="X574" s="7"/>
      <c r="Y574" s="7"/>
      <c r="Z574" s="7"/>
      <c r="AA574" s="7"/>
      <c r="AB574" s="7"/>
      <c r="AC574" s="7"/>
      <c r="AD574" s="7"/>
      <c r="AE574" s="7"/>
      <c r="AF574" s="7"/>
      <c r="AG574" s="7"/>
      <c r="AH574" s="7"/>
      <c r="AJ574" s="2"/>
      <c r="AL574" s="4" t="s">
        <v>168</v>
      </c>
      <c r="AM574" s="4" t="s">
        <v>1060</v>
      </c>
      <c r="AO574" s="7"/>
      <c r="AP574" s="7"/>
    </row>
    <row r="575" spans="10:42">
      <c r="J575" s="2"/>
      <c r="K575" s="2"/>
      <c r="L575" s="2"/>
      <c r="M575" s="2"/>
      <c r="N575" s="2"/>
      <c r="X575" s="7"/>
      <c r="Y575" s="7"/>
      <c r="Z575" s="7"/>
      <c r="AA575" s="7"/>
      <c r="AB575" s="7"/>
      <c r="AC575" s="7"/>
      <c r="AD575" s="7"/>
      <c r="AE575" s="7"/>
      <c r="AF575" s="7"/>
      <c r="AG575" s="7"/>
      <c r="AH575" s="7"/>
      <c r="AJ575" s="2"/>
      <c r="AL575" s="4" t="s">
        <v>168</v>
      </c>
      <c r="AM575" s="4" t="s">
        <v>727</v>
      </c>
      <c r="AO575" s="7"/>
      <c r="AP575" s="7"/>
    </row>
    <row r="576" spans="10:42">
      <c r="J576" s="2"/>
      <c r="K576" s="2"/>
      <c r="L576" s="2"/>
      <c r="M576" s="2"/>
      <c r="N576" s="2"/>
      <c r="X576" s="7"/>
      <c r="Y576" s="7"/>
      <c r="Z576" s="7"/>
      <c r="AA576" s="7"/>
      <c r="AB576" s="7"/>
      <c r="AC576" s="7"/>
      <c r="AD576" s="7"/>
      <c r="AE576" s="7"/>
      <c r="AF576" s="7"/>
      <c r="AG576" s="7"/>
      <c r="AH576" s="7"/>
      <c r="AJ576" s="2"/>
      <c r="AL576" s="4" t="s">
        <v>168</v>
      </c>
      <c r="AM576" s="4" t="s">
        <v>1061</v>
      </c>
      <c r="AO576" s="7"/>
      <c r="AP576" s="7"/>
    </row>
    <row r="577" spans="10:42">
      <c r="J577" s="2"/>
      <c r="K577" s="2"/>
      <c r="L577" s="2"/>
      <c r="M577" s="2"/>
      <c r="N577" s="2"/>
      <c r="X577" s="7"/>
      <c r="Y577" s="7"/>
      <c r="Z577" s="7"/>
      <c r="AA577" s="7"/>
      <c r="AB577" s="7"/>
      <c r="AC577" s="7"/>
      <c r="AD577" s="7"/>
      <c r="AE577" s="7"/>
      <c r="AF577" s="7"/>
      <c r="AG577" s="7"/>
      <c r="AH577" s="7"/>
      <c r="AJ577" s="2"/>
      <c r="AL577" s="4" t="s">
        <v>168</v>
      </c>
      <c r="AM577" s="4" t="s">
        <v>1062</v>
      </c>
      <c r="AO577" s="7"/>
      <c r="AP577" s="7"/>
    </row>
    <row r="578" spans="10:42">
      <c r="J578" s="2"/>
      <c r="K578" s="2"/>
      <c r="L578" s="2"/>
      <c r="M578" s="2"/>
      <c r="N578" s="2"/>
      <c r="X578" s="7"/>
      <c r="Y578" s="7"/>
      <c r="Z578" s="7"/>
      <c r="AA578" s="7"/>
      <c r="AB578" s="7"/>
      <c r="AC578" s="7"/>
      <c r="AD578" s="7"/>
      <c r="AE578" s="7"/>
      <c r="AF578" s="7"/>
      <c r="AG578" s="7"/>
      <c r="AH578" s="7"/>
      <c r="AJ578" s="2"/>
      <c r="AL578" s="4" t="s">
        <v>168</v>
      </c>
      <c r="AM578" s="4" t="s">
        <v>788</v>
      </c>
      <c r="AO578" s="7"/>
      <c r="AP578" s="7"/>
    </row>
    <row r="579" spans="10:42">
      <c r="J579" s="2"/>
      <c r="K579" s="2"/>
      <c r="L579" s="2"/>
      <c r="M579" s="2"/>
      <c r="N579" s="2"/>
      <c r="X579" s="7"/>
      <c r="Y579" s="7"/>
      <c r="Z579" s="7"/>
      <c r="AA579" s="7"/>
      <c r="AB579" s="7"/>
      <c r="AC579" s="7"/>
      <c r="AD579" s="7"/>
      <c r="AE579" s="7"/>
      <c r="AF579" s="7"/>
      <c r="AG579" s="7"/>
      <c r="AH579" s="7"/>
      <c r="AJ579" s="2"/>
      <c r="AL579" s="4" t="s">
        <v>168</v>
      </c>
      <c r="AM579" s="4" t="s">
        <v>515</v>
      </c>
      <c r="AO579" s="7"/>
      <c r="AP579" s="7"/>
    </row>
    <row r="580" spans="10:42">
      <c r="J580" s="2"/>
      <c r="K580" s="2"/>
      <c r="L580" s="2"/>
      <c r="M580" s="2"/>
      <c r="N580" s="2"/>
      <c r="X580" s="7"/>
      <c r="Y580" s="7"/>
      <c r="Z580" s="7"/>
      <c r="AA580" s="7"/>
      <c r="AB580" s="7"/>
      <c r="AC580" s="7"/>
      <c r="AD580" s="7"/>
      <c r="AE580" s="7"/>
      <c r="AF580" s="7"/>
      <c r="AG580" s="7"/>
      <c r="AH580" s="7"/>
      <c r="AJ580" s="2"/>
      <c r="AL580" s="4" t="s">
        <v>168</v>
      </c>
      <c r="AM580" s="4" t="s">
        <v>517</v>
      </c>
      <c r="AO580" s="7"/>
      <c r="AP580" s="7"/>
    </row>
    <row r="581" spans="10:42">
      <c r="J581" s="2"/>
      <c r="K581" s="2"/>
      <c r="L581" s="2"/>
      <c r="M581" s="2"/>
      <c r="N581" s="2"/>
      <c r="X581" s="7"/>
      <c r="Y581" s="7"/>
      <c r="Z581" s="7"/>
      <c r="AA581" s="7"/>
      <c r="AB581" s="7"/>
      <c r="AC581" s="7"/>
      <c r="AD581" s="7"/>
      <c r="AE581" s="7"/>
      <c r="AF581" s="7"/>
      <c r="AG581" s="7"/>
      <c r="AH581" s="7"/>
      <c r="AJ581" s="2"/>
      <c r="AL581" s="4" t="s">
        <v>168</v>
      </c>
      <c r="AM581" s="4" t="s">
        <v>518</v>
      </c>
      <c r="AO581" s="7"/>
      <c r="AP581" s="7"/>
    </row>
    <row r="582" spans="10:42">
      <c r="J582" s="2"/>
      <c r="K582" s="2"/>
      <c r="L582" s="2"/>
      <c r="M582" s="2"/>
      <c r="N582" s="2"/>
      <c r="X582" s="7"/>
      <c r="Y582" s="7"/>
      <c r="Z582" s="7"/>
      <c r="AA582" s="7"/>
      <c r="AB582" s="7"/>
      <c r="AC582" s="7"/>
      <c r="AD582" s="7"/>
      <c r="AE582" s="7"/>
      <c r="AF582" s="7"/>
      <c r="AG582" s="7"/>
      <c r="AH582" s="7"/>
      <c r="AJ582" s="2"/>
      <c r="AL582" s="4" t="s">
        <v>170</v>
      </c>
      <c r="AM582" s="4" t="s">
        <v>219</v>
      </c>
      <c r="AO582" s="7"/>
      <c r="AP582" s="7"/>
    </row>
    <row r="583" spans="10:42">
      <c r="J583" s="2"/>
      <c r="K583" s="2"/>
      <c r="L583" s="2"/>
      <c r="M583" s="2"/>
      <c r="N583" s="2"/>
      <c r="X583" s="7"/>
      <c r="Y583" s="7"/>
      <c r="Z583" s="7"/>
      <c r="AA583" s="7"/>
      <c r="AB583" s="7"/>
      <c r="AC583" s="7"/>
      <c r="AD583" s="7"/>
      <c r="AE583" s="7"/>
      <c r="AF583" s="7"/>
      <c r="AG583" s="7"/>
      <c r="AH583" s="7"/>
      <c r="AJ583" s="2"/>
      <c r="AL583" s="4" t="s">
        <v>170</v>
      </c>
      <c r="AM583" s="4" t="s">
        <v>1063</v>
      </c>
      <c r="AO583" s="7"/>
      <c r="AP583" s="7"/>
    </row>
    <row r="584" spans="10:42">
      <c r="J584" s="2"/>
      <c r="K584" s="2"/>
      <c r="L584" s="2"/>
      <c r="M584" s="2"/>
      <c r="N584" s="2"/>
      <c r="X584" s="7"/>
      <c r="Y584" s="7"/>
      <c r="Z584" s="7"/>
      <c r="AA584" s="7"/>
      <c r="AB584" s="7"/>
      <c r="AC584" s="7"/>
      <c r="AD584" s="7"/>
      <c r="AE584" s="7"/>
      <c r="AF584" s="7"/>
      <c r="AG584" s="7"/>
      <c r="AH584" s="7"/>
      <c r="AJ584" s="2"/>
      <c r="AL584" s="4" t="s">
        <v>170</v>
      </c>
      <c r="AM584" s="4" t="s">
        <v>358</v>
      </c>
      <c r="AO584" s="7"/>
      <c r="AP584" s="7"/>
    </row>
    <row r="585" spans="10:42">
      <c r="J585" s="2"/>
      <c r="K585" s="2"/>
      <c r="L585" s="2"/>
      <c r="M585" s="2"/>
      <c r="N585" s="2"/>
      <c r="X585" s="7"/>
      <c r="Y585" s="7"/>
      <c r="Z585" s="7"/>
      <c r="AA585" s="7"/>
      <c r="AB585" s="7"/>
      <c r="AC585" s="7"/>
      <c r="AD585" s="7"/>
      <c r="AE585" s="7"/>
      <c r="AF585" s="7"/>
      <c r="AG585" s="7"/>
      <c r="AH585" s="7"/>
      <c r="AJ585" s="2"/>
      <c r="AL585" s="4" t="s">
        <v>170</v>
      </c>
      <c r="AM585" s="4" t="s">
        <v>294</v>
      </c>
      <c r="AO585" s="7"/>
      <c r="AP585" s="7"/>
    </row>
    <row r="586" spans="10:42">
      <c r="J586" s="2"/>
      <c r="K586" s="2"/>
      <c r="L586" s="2"/>
      <c r="M586" s="2"/>
      <c r="N586" s="2"/>
      <c r="X586" s="7"/>
      <c r="Y586" s="7"/>
      <c r="Z586" s="7"/>
      <c r="AA586" s="7"/>
      <c r="AB586" s="7"/>
      <c r="AC586" s="7"/>
      <c r="AD586" s="7"/>
      <c r="AE586" s="7"/>
      <c r="AF586" s="7"/>
      <c r="AG586" s="7"/>
      <c r="AH586" s="7"/>
      <c r="AJ586" s="2"/>
      <c r="AL586" s="4" t="s">
        <v>170</v>
      </c>
      <c r="AM586" s="4" t="s">
        <v>1064</v>
      </c>
      <c r="AO586" s="7"/>
      <c r="AP586" s="7"/>
    </row>
    <row r="587" spans="10:42">
      <c r="J587" s="2"/>
      <c r="K587" s="2"/>
      <c r="L587" s="2"/>
      <c r="M587" s="2"/>
      <c r="N587" s="2"/>
      <c r="X587" s="7"/>
      <c r="Y587" s="7"/>
      <c r="Z587" s="7"/>
      <c r="AA587" s="7"/>
      <c r="AB587" s="7"/>
      <c r="AC587" s="7"/>
      <c r="AD587" s="7"/>
      <c r="AE587" s="7"/>
      <c r="AF587" s="7"/>
      <c r="AG587" s="7"/>
      <c r="AH587" s="7"/>
      <c r="AJ587" s="2"/>
      <c r="AL587" s="4" t="s">
        <v>170</v>
      </c>
      <c r="AM587" s="4" t="s">
        <v>519</v>
      </c>
      <c r="AO587" s="7"/>
      <c r="AP587" s="7"/>
    </row>
    <row r="588" spans="10:42">
      <c r="J588" s="2"/>
      <c r="K588" s="2"/>
      <c r="L588" s="2"/>
      <c r="M588" s="2"/>
      <c r="N588" s="2"/>
      <c r="X588" s="7"/>
      <c r="Y588" s="7"/>
      <c r="Z588" s="7"/>
      <c r="AA588" s="7"/>
      <c r="AB588" s="7"/>
      <c r="AC588" s="7"/>
      <c r="AD588" s="7"/>
      <c r="AE588" s="7"/>
      <c r="AF588" s="7"/>
      <c r="AG588" s="7"/>
      <c r="AH588" s="7"/>
      <c r="AJ588" s="2"/>
      <c r="AL588" s="4" t="s">
        <v>170</v>
      </c>
      <c r="AM588" s="4" t="s">
        <v>360</v>
      </c>
      <c r="AO588" s="7"/>
      <c r="AP588" s="7"/>
    </row>
    <row r="589" spans="10:42">
      <c r="J589" s="2"/>
      <c r="K589" s="2"/>
      <c r="L589" s="2"/>
      <c r="M589" s="2"/>
      <c r="N589" s="2"/>
      <c r="X589" s="7"/>
      <c r="Y589" s="7"/>
      <c r="Z589" s="7"/>
      <c r="AA589" s="7"/>
      <c r="AB589" s="7"/>
      <c r="AC589" s="7"/>
      <c r="AD589" s="7"/>
      <c r="AE589" s="7"/>
      <c r="AF589" s="7"/>
      <c r="AG589" s="7"/>
      <c r="AH589" s="7"/>
      <c r="AJ589" s="2"/>
      <c r="AL589" s="4" t="s">
        <v>170</v>
      </c>
      <c r="AM589" s="4" t="s">
        <v>521</v>
      </c>
      <c r="AO589" s="7"/>
      <c r="AP589" s="7"/>
    </row>
    <row r="590" spans="10:42">
      <c r="J590" s="2"/>
      <c r="K590" s="2"/>
      <c r="L590" s="2"/>
      <c r="M590" s="2"/>
      <c r="N590" s="2"/>
      <c r="X590" s="7"/>
      <c r="Y590" s="7"/>
      <c r="Z590" s="7"/>
      <c r="AA590" s="7"/>
      <c r="AB590" s="7"/>
      <c r="AC590" s="7"/>
      <c r="AD590" s="7"/>
      <c r="AE590" s="7"/>
      <c r="AF590" s="7"/>
      <c r="AG590" s="7"/>
      <c r="AH590" s="7"/>
      <c r="AJ590" s="2"/>
      <c r="AL590" s="4" t="s">
        <v>170</v>
      </c>
      <c r="AM590" s="4" t="s">
        <v>523</v>
      </c>
      <c r="AO590" s="7"/>
      <c r="AP590" s="7"/>
    </row>
    <row r="591" spans="10:42">
      <c r="J591" s="2"/>
      <c r="K591" s="2"/>
      <c r="L591" s="2"/>
      <c r="M591" s="2"/>
      <c r="N591" s="2"/>
      <c r="X591" s="7"/>
      <c r="Y591" s="7"/>
      <c r="Z591" s="7"/>
      <c r="AA591" s="7"/>
      <c r="AB591" s="7"/>
      <c r="AC591" s="7"/>
      <c r="AD591" s="7"/>
      <c r="AE591" s="7"/>
      <c r="AF591" s="7"/>
      <c r="AG591" s="7"/>
      <c r="AH591" s="7"/>
      <c r="AJ591" s="2"/>
      <c r="AL591" s="4" t="s">
        <v>170</v>
      </c>
      <c r="AM591" s="4" t="s">
        <v>296</v>
      </c>
      <c r="AO591" s="7"/>
      <c r="AP591" s="7"/>
    </row>
    <row r="592" spans="10:42">
      <c r="J592" s="2"/>
      <c r="K592" s="2"/>
      <c r="L592" s="2"/>
      <c r="M592" s="2"/>
      <c r="N592" s="2"/>
      <c r="X592" s="7"/>
      <c r="Y592" s="7"/>
      <c r="Z592" s="7"/>
      <c r="AA592" s="7"/>
      <c r="AB592" s="7"/>
      <c r="AC592" s="7"/>
      <c r="AD592" s="7"/>
      <c r="AE592" s="7"/>
      <c r="AF592" s="7"/>
      <c r="AG592" s="7"/>
      <c r="AH592" s="7"/>
      <c r="AJ592" s="2"/>
      <c r="AL592" s="4" t="s">
        <v>170</v>
      </c>
      <c r="AM592" s="4" t="s">
        <v>362</v>
      </c>
      <c r="AO592" s="7"/>
      <c r="AP592" s="7"/>
    </row>
    <row r="593" spans="10:42">
      <c r="J593" s="2"/>
      <c r="K593" s="2"/>
      <c r="L593" s="2"/>
      <c r="M593" s="2"/>
      <c r="N593" s="2"/>
      <c r="X593" s="7"/>
      <c r="Y593" s="7"/>
      <c r="Z593" s="7"/>
      <c r="AA593" s="7"/>
      <c r="AB593" s="7"/>
      <c r="AC593" s="7"/>
      <c r="AD593" s="7"/>
      <c r="AE593" s="7"/>
      <c r="AF593" s="7"/>
      <c r="AG593" s="7"/>
      <c r="AH593" s="7"/>
      <c r="AJ593" s="2"/>
      <c r="AL593" s="4" t="s">
        <v>170</v>
      </c>
      <c r="AM593" s="4" t="s">
        <v>790</v>
      </c>
      <c r="AO593" s="7"/>
      <c r="AP593" s="7"/>
    </row>
    <row r="594" spans="10:42">
      <c r="J594" s="2"/>
      <c r="K594" s="2"/>
      <c r="L594" s="2"/>
      <c r="M594" s="2"/>
      <c r="N594" s="2"/>
      <c r="X594" s="7"/>
      <c r="Y594" s="7"/>
      <c r="Z594" s="7"/>
      <c r="AA594" s="7"/>
      <c r="AB594" s="7"/>
      <c r="AC594" s="7"/>
      <c r="AD594" s="7"/>
      <c r="AE594" s="7"/>
      <c r="AF594" s="7"/>
      <c r="AG594" s="7"/>
      <c r="AH594" s="7"/>
      <c r="AJ594" s="2"/>
      <c r="AL594" s="4" t="s">
        <v>170</v>
      </c>
      <c r="AM594" s="4" t="s">
        <v>1065</v>
      </c>
      <c r="AO594" s="7"/>
      <c r="AP594" s="7"/>
    </row>
    <row r="595" spans="10:42">
      <c r="J595" s="2"/>
      <c r="K595" s="2"/>
      <c r="L595" s="2"/>
      <c r="M595" s="2"/>
      <c r="N595" s="2"/>
      <c r="X595" s="7"/>
      <c r="Y595" s="7"/>
      <c r="Z595" s="7"/>
      <c r="AA595" s="7"/>
      <c r="AB595" s="7"/>
      <c r="AC595" s="7"/>
      <c r="AD595" s="7"/>
      <c r="AE595" s="7"/>
      <c r="AF595" s="7"/>
      <c r="AG595" s="7"/>
      <c r="AH595" s="7"/>
      <c r="AJ595" s="2"/>
      <c r="AL595" s="4" t="s">
        <v>170</v>
      </c>
      <c r="AM595" s="4" t="s">
        <v>298</v>
      </c>
      <c r="AO595" s="7"/>
      <c r="AP595" s="7"/>
    </row>
    <row r="596" spans="10:42">
      <c r="J596" s="2"/>
      <c r="K596" s="2"/>
      <c r="L596" s="2"/>
      <c r="M596" s="2"/>
      <c r="N596" s="2"/>
      <c r="X596" s="7"/>
      <c r="Y596" s="7"/>
      <c r="Z596" s="7"/>
      <c r="AA596" s="7"/>
      <c r="AB596" s="7"/>
      <c r="AC596" s="7"/>
      <c r="AD596" s="7"/>
      <c r="AE596" s="7"/>
      <c r="AF596" s="7"/>
      <c r="AG596" s="7"/>
      <c r="AH596" s="7"/>
      <c r="AJ596" s="2"/>
      <c r="AL596" s="4" t="s">
        <v>170</v>
      </c>
      <c r="AM596" s="4" t="s">
        <v>525</v>
      </c>
      <c r="AO596" s="7"/>
      <c r="AP596" s="7"/>
    </row>
    <row r="597" spans="10:42">
      <c r="J597" s="2"/>
      <c r="K597" s="2"/>
      <c r="L597" s="2"/>
      <c r="M597" s="2"/>
      <c r="N597" s="2"/>
      <c r="X597" s="7"/>
      <c r="Y597" s="7"/>
      <c r="Z597" s="7"/>
      <c r="AA597" s="7"/>
      <c r="AB597" s="7"/>
      <c r="AC597" s="7"/>
      <c r="AD597" s="7"/>
      <c r="AE597" s="7"/>
      <c r="AF597" s="7"/>
      <c r="AG597" s="7"/>
      <c r="AH597" s="7"/>
      <c r="AJ597" s="2"/>
      <c r="AL597" s="4" t="s">
        <v>170</v>
      </c>
      <c r="AM597" s="4" t="s">
        <v>1066</v>
      </c>
      <c r="AO597" s="7"/>
      <c r="AP597" s="7"/>
    </row>
    <row r="598" spans="10:42">
      <c r="J598" s="2"/>
      <c r="K598" s="2"/>
      <c r="L598" s="2"/>
      <c r="M598" s="2"/>
      <c r="N598" s="2"/>
      <c r="X598" s="7"/>
      <c r="Y598" s="7"/>
      <c r="Z598" s="7"/>
      <c r="AA598" s="7"/>
      <c r="AB598" s="7"/>
      <c r="AC598" s="7"/>
      <c r="AD598" s="7"/>
      <c r="AE598" s="7"/>
      <c r="AF598" s="7"/>
      <c r="AG598" s="7"/>
      <c r="AH598" s="7"/>
      <c r="AJ598" s="2"/>
      <c r="AL598" s="4" t="s">
        <v>170</v>
      </c>
      <c r="AM598" s="4" t="s">
        <v>364</v>
      </c>
      <c r="AO598" s="7"/>
      <c r="AP598" s="7"/>
    </row>
    <row r="599" spans="10:42">
      <c r="J599" s="2"/>
      <c r="K599" s="2"/>
      <c r="L599" s="2"/>
      <c r="M599" s="2"/>
      <c r="N599" s="2"/>
      <c r="X599" s="7"/>
      <c r="Y599" s="7"/>
      <c r="Z599" s="7"/>
      <c r="AA599" s="7"/>
      <c r="AB599" s="7"/>
      <c r="AC599" s="7"/>
      <c r="AD599" s="7"/>
      <c r="AE599" s="7"/>
      <c r="AF599" s="7"/>
      <c r="AG599" s="7"/>
      <c r="AH599" s="7"/>
      <c r="AJ599" s="2"/>
      <c r="AL599" s="4" t="s">
        <v>170</v>
      </c>
      <c r="AM599" s="4" t="s">
        <v>527</v>
      </c>
      <c r="AO599" s="7"/>
      <c r="AP599" s="7"/>
    </row>
    <row r="600" spans="10:42">
      <c r="J600" s="2"/>
      <c r="K600" s="2"/>
      <c r="L600" s="2"/>
      <c r="M600" s="2"/>
      <c r="N600" s="2"/>
      <c r="X600" s="7"/>
      <c r="Y600" s="7"/>
      <c r="Z600" s="7"/>
      <c r="AA600" s="7"/>
      <c r="AB600" s="7"/>
      <c r="AC600" s="7"/>
      <c r="AD600" s="7"/>
      <c r="AE600" s="7"/>
      <c r="AF600" s="7"/>
      <c r="AG600" s="7"/>
      <c r="AH600" s="7"/>
      <c r="AJ600" s="2"/>
      <c r="AL600" s="4" t="s">
        <v>170</v>
      </c>
      <c r="AM600" s="4" t="s">
        <v>366</v>
      </c>
      <c r="AO600" s="7"/>
      <c r="AP600" s="7"/>
    </row>
    <row r="601" spans="10:42">
      <c r="J601" s="2"/>
      <c r="K601" s="2"/>
      <c r="L601" s="2"/>
      <c r="M601" s="2"/>
      <c r="N601" s="2"/>
      <c r="X601" s="7"/>
      <c r="Y601" s="7"/>
      <c r="Z601" s="7"/>
      <c r="AA601" s="7"/>
      <c r="AB601" s="7"/>
      <c r="AC601" s="7"/>
      <c r="AD601" s="7"/>
      <c r="AE601" s="7"/>
      <c r="AF601" s="7"/>
      <c r="AG601" s="7"/>
      <c r="AH601" s="7"/>
      <c r="AJ601" s="2"/>
      <c r="AL601" s="4" t="s">
        <v>170</v>
      </c>
      <c r="AM601" s="4" t="s">
        <v>529</v>
      </c>
      <c r="AO601" s="7"/>
      <c r="AP601" s="7"/>
    </row>
    <row r="602" spans="10:42">
      <c r="J602" s="2"/>
      <c r="K602" s="2"/>
      <c r="L602" s="2"/>
      <c r="M602" s="2"/>
      <c r="N602" s="2"/>
      <c r="X602" s="7"/>
      <c r="Y602" s="7"/>
      <c r="Z602" s="7"/>
      <c r="AA602" s="7"/>
      <c r="AB602" s="7"/>
      <c r="AC602" s="7"/>
      <c r="AD602" s="7"/>
      <c r="AE602" s="7"/>
      <c r="AF602" s="7"/>
      <c r="AG602" s="7"/>
      <c r="AH602" s="7"/>
      <c r="AJ602" s="2"/>
      <c r="AL602" s="4" t="s">
        <v>170</v>
      </c>
      <c r="AM602" s="4" t="s">
        <v>1067</v>
      </c>
      <c r="AO602" s="7"/>
      <c r="AP602" s="7"/>
    </row>
    <row r="603" spans="10:42">
      <c r="J603" s="2"/>
      <c r="K603" s="2"/>
      <c r="L603" s="2"/>
      <c r="M603" s="2"/>
      <c r="N603" s="2"/>
      <c r="X603" s="7"/>
      <c r="Y603" s="7"/>
      <c r="Z603" s="7"/>
      <c r="AA603" s="7"/>
      <c r="AB603" s="7"/>
      <c r="AC603" s="7"/>
      <c r="AD603" s="7"/>
      <c r="AE603" s="7"/>
      <c r="AF603" s="7"/>
      <c r="AG603" s="7"/>
      <c r="AH603" s="7"/>
      <c r="AJ603" s="2"/>
      <c r="AL603" s="4" t="s">
        <v>170</v>
      </c>
      <c r="AM603" s="4" t="s">
        <v>531</v>
      </c>
      <c r="AO603" s="7"/>
      <c r="AP603" s="7"/>
    </row>
    <row r="604" spans="10:42">
      <c r="J604" s="2"/>
      <c r="K604" s="2"/>
      <c r="L604" s="2"/>
      <c r="M604" s="2"/>
      <c r="N604" s="2"/>
      <c r="X604" s="7"/>
      <c r="Y604" s="7"/>
      <c r="Z604" s="7"/>
      <c r="AA604" s="7"/>
      <c r="AB604" s="7"/>
      <c r="AC604" s="7"/>
      <c r="AD604" s="7"/>
      <c r="AE604" s="7"/>
      <c r="AF604" s="7"/>
      <c r="AG604" s="7"/>
      <c r="AH604" s="7"/>
      <c r="AJ604" s="2"/>
      <c r="AL604" s="4" t="s">
        <v>170</v>
      </c>
      <c r="AM604" s="4" t="s">
        <v>792</v>
      </c>
      <c r="AO604" s="7"/>
      <c r="AP604" s="7"/>
    </row>
    <row r="605" spans="10:42">
      <c r="J605" s="2"/>
      <c r="K605" s="2"/>
      <c r="L605" s="2"/>
      <c r="M605" s="2"/>
      <c r="N605" s="2"/>
      <c r="X605" s="7"/>
      <c r="Y605" s="7"/>
      <c r="Z605" s="7"/>
      <c r="AA605" s="7"/>
      <c r="AB605" s="7"/>
      <c r="AC605" s="7"/>
      <c r="AD605" s="7"/>
      <c r="AE605" s="7"/>
      <c r="AF605" s="7"/>
      <c r="AG605" s="7"/>
      <c r="AH605" s="7"/>
      <c r="AJ605" s="2"/>
      <c r="AL605" s="4" t="s">
        <v>170</v>
      </c>
      <c r="AM605" s="4" t="s">
        <v>794</v>
      </c>
      <c r="AO605" s="7"/>
      <c r="AP605" s="7"/>
    </row>
    <row r="606" spans="10:42">
      <c r="J606" s="2"/>
      <c r="K606" s="2"/>
      <c r="L606" s="2"/>
      <c r="M606" s="2"/>
      <c r="N606" s="2"/>
      <c r="X606" s="7"/>
      <c r="Y606" s="7"/>
      <c r="Z606" s="7"/>
      <c r="AA606" s="7"/>
      <c r="AB606" s="7"/>
      <c r="AC606" s="7"/>
      <c r="AD606" s="7"/>
      <c r="AE606" s="7"/>
      <c r="AF606" s="7"/>
      <c r="AG606" s="7"/>
      <c r="AH606" s="7"/>
      <c r="AJ606" s="2"/>
      <c r="AL606" s="4" t="s">
        <v>170</v>
      </c>
      <c r="AM606" s="4" t="s">
        <v>222</v>
      </c>
      <c r="AO606" s="7"/>
      <c r="AP606" s="7"/>
    </row>
    <row r="607" spans="10:42">
      <c r="J607" s="2"/>
      <c r="K607" s="2"/>
      <c r="L607" s="2"/>
      <c r="M607" s="2"/>
      <c r="N607" s="2"/>
      <c r="X607" s="7"/>
      <c r="Y607" s="7"/>
      <c r="Z607" s="7"/>
      <c r="AA607" s="7"/>
      <c r="AB607" s="7"/>
      <c r="AC607" s="7"/>
      <c r="AD607" s="7"/>
      <c r="AE607" s="7"/>
      <c r="AF607" s="7"/>
      <c r="AG607" s="7"/>
      <c r="AH607" s="7"/>
      <c r="AJ607" s="2"/>
      <c r="AL607" s="4" t="s">
        <v>170</v>
      </c>
      <c r="AM607" s="4" t="s">
        <v>368</v>
      </c>
      <c r="AO607" s="7"/>
      <c r="AP607" s="7"/>
    </row>
    <row r="608" spans="10:42">
      <c r="J608" s="2"/>
      <c r="K608" s="2"/>
      <c r="L608" s="2"/>
      <c r="M608" s="2"/>
      <c r="N608" s="2"/>
      <c r="X608" s="7"/>
      <c r="Y608" s="7"/>
      <c r="Z608" s="7"/>
      <c r="AA608" s="7"/>
      <c r="AB608" s="7"/>
      <c r="AC608" s="7"/>
      <c r="AD608" s="7"/>
      <c r="AE608" s="7"/>
      <c r="AF608" s="7"/>
      <c r="AG608" s="7"/>
      <c r="AH608" s="7"/>
      <c r="AJ608" s="2"/>
      <c r="AL608" s="4" t="s">
        <v>170</v>
      </c>
      <c r="AM608" s="4" t="s">
        <v>370</v>
      </c>
      <c r="AO608" s="7"/>
      <c r="AP608" s="7"/>
    </row>
    <row r="609" spans="10:42">
      <c r="J609" s="2"/>
      <c r="K609" s="2"/>
      <c r="L609" s="2"/>
      <c r="M609" s="2"/>
      <c r="N609" s="2"/>
      <c r="X609" s="7"/>
      <c r="Y609" s="7"/>
      <c r="Z609" s="7"/>
      <c r="AA609" s="7"/>
      <c r="AB609" s="7"/>
      <c r="AC609" s="7"/>
      <c r="AD609" s="7"/>
      <c r="AE609" s="7"/>
      <c r="AF609" s="7"/>
      <c r="AG609" s="7"/>
      <c r="AH609" s="7"/>
      <c r="AJ609" s="2"/>
      <c r="AL609" s="4" t="s">
        <v>170</v>
      </c>
      <c r="AM609" s="4" t="s">
        <v>796</v>
      </c>
      <c r="AO609" s="7"/>
      <c r="AP609" s="7"/>
    </row>
    <row r="610" spans="10:42">
      <c r="J610" s="2"/>
      <c r="K610" s="2"/>
      <c r="L610" s="2"/>
      <c r="M610" s="2"/>
      <c r="N610" s="2"/>
      <c r="X610" s="7"/>
      <c r="Y610" s="7"/>
      <c r="Z610" s="7"/>
      <c r="AA610" s="7"/>
      <c r="AB610" s="7"/>
      <c r="AC610" s="7"/>
      <c r="AD610" s="7"/>
      <c r="AE610" s="7"/>
      <c r="AF610" s="7"/>
      <c r="AG610" s="7"/>
      <c r="AH610" s="7"/>
      <c r="AJ610" s="2"/>
      <c r="AL610" s="4" t="s">
        <v>170</v>
      </c>
      <c r="AM610" s="4" t="s">
        <v>372</v>
      </c>
      <c r="AO610" s="7"/>
      <c r="AP610" s="7"/>
    </row>
    <row r="611" spans="10:42">
      <c r="J611" s="2"/>
      <c r="K611" s="2"/>
      <c r="L611" s="2"/>
      <c r="M611" s="2"/>
      <c r="N611" s="2"/>
      <c r="X611" s="7"/>
      <c r="Y611" s="7"/>
      <c r="Z611" s="7"/>
      <c r="AA611" s="7"/>
      <c r="AB611" s="7"/>
      <c r="AC611" s="7"/>
      <c r="AD611" s="7"/>
      <c r="AE611" s="7"/>
      <c r="AF611" s="7"/>
      <c r="AG611" s="7"/>
      <c r="AH611" s="7"/>
      <c r="AJ611" s="2"/>
      <c r="AL611" s="4" t="s">
        <v>170</v>
      </c>
      <c r="AM611" s="4" t="s">
        <v>533</v>
      </c>
      <c r="AO611" s="7"/>
      <c r="AP611" s="7"/>
    </row>
    <row r="612" spans="10:42">
      <c r="J612" s="2"/>
      <c r="K612" s="2"/>
      <c r="L612" s="2"/>
      <c r="M612" s="2"/>
      <c r="N612" s="2"/>
      <c r="X612" s="7"/>
      <c r="Y612" s="7"/>
      <c r="Z612" s="7"/>
      <c r="AA612" s="7"/>
      <c r="AB612" s="7"/>
      <c r="AC612" s="7"/>
      <c r="AD612" s="7"/>
      <c r="AE612" s="7"/>
      <c r="AF612" s="7"/>
      <c r="AG612" s="7"/>
      <c r="AH612" s="7"/>
      <c r="AJ612" s="2"/>
      <c r="AL612" s="4" t="s">
        <v>170</v>
      </c>
      <c r="AM612" s="4" t="s">
        <v>1068</v>
      </c>
      <c r="AO612" s="7"/>
      <c r="AP612" s="7"/>
    </row>
    <row r="613" spans="10:42">
      <c r="J613" s="2"/>
      <c r="K613" s="2"/>
      <c r="L613" s="2"/>
      <c r="M613" s="2"/>
      <c r="N613" s="2"/>
      <c r="X613" s="7"/>
      <c r="Y613" s="7"/>
      <c r="Z613" s="7"/>
      <c r="AA613" s="7"/>
      <c r="AB613" s="7"/>
      <c r="AC613" s="7"/>
      <c r="AD613" s="7"/>
      <c r="AE613" s="7"/>
      <c r="AF613" s="7"/>
      <c r="AG613" s="7"/>
      <c r="AH613" s="7"/>
      <c r="AJ613" s="2"/>
      <c r="AL613" s="4" t="s">
        <v>170</v>
      </c>
      <c r="AM613" s="4" t="s">
        <v>1069</v>
      </c>
      <c r="AO613" s="7"/>
      <c r="AP613" s="7"/>
    </row>
    <row r="614" spans="10:42">
      <c r="J614" s="2"/>
      <c r="K614" s="2"/>
      <c r="L614" s="2"/>
      <c r="M614" s="2"/>
      <c r="N614" s="2"/>
      <c r="X614" s="7"/>
      <c r="Y614" s="7"/>
      <c r="Z614" s="7"/>
      <c r="AA614" s="7"/>
      <c r="AB614" s="7"/>
      <c r="AC614" s="7"/>
      <c r="AD614" s="7"/>
      <c r="AE614" s="7"/>
      <c r="AF614" s="7"/>
      <c r="AG614" s="7"/>
      <c r="AH614" s="7"/>
      <c r="AJ614" s="2"/>
      <c r="AL614" s="4" t="s">
        <v>170</v>
      </c>
      <c r="AM614" s="4" t="s">
        <v>1070</v>
      </c>
      <c r="AO614" s="7"/>
      <c r="AP614" s="7"/>
    </row>
    <row r="615" spans="10:42">
      <c r="J615" s="2"/>
      <c r="K615" s="2"/>
      <c r="L615" s="2"/>
      <c r="M615" s="2"/>
      <c r="N615" s="2"/>
      <c r="X615" s="7"/>
      <c r="Y615" s="7"/>
      <c r="Z615" s="7"/>
      <c r="AA615" s="7"/>
      <c r="AB615" s="7"/>
      <c r="AC615" s="7"/>
      <c r="AD615" s="7"/>
      <c r="AE615" s="7"/>
      <c r="AF615" s="7"/>
      <c r="AG615" s="7"/>
      <c r="AH615" s="7"/>
      <c r="AJ615" s="2"/>
      <c r="AL615" s="4" t="s">
        <v>170</v>
      </c>
      <c r="AM615" s="4" t="s">
        <v>1071</v>
      </c>
      <c r="AO615" s="7"/>
      <c r="AP615" s="7"/>
    </row>
    <row r="616" spans="10:42">
      <c r="J616" s="2"/>
      <c r="K616" s="2"/>
      <c r="L616" s="2"/>
      <c r="M616" s="2"/>
      <c r="N616" s="2"/>
      <c r="X616" s="7"/>
      <c r="Y616" s="7"/>
      <c r="Z616" s="7"/>
      <c r="AA616" s="7"/>
      <c r="AB616" s="7"/>
      <c r="AC616" s="7"/>
      <c r="AD616" s="7"/>
      <c r="AE616" s="7"/>
      <c r="AF616" s="7"/>
      <c r="AG616" s="7"/>
      <c r="AH616" s="7"/>
      <c r="AJ616" s="2"/>
      <c r="AL616" s="4" t="s">
        <v>170</v>
      </c>
      <c r="AM616" s="4" t="s">
        <v>799</v>
      </c>
      <c r="AO616" s="7"/>
      <c r="AP616" s="7"/>
    </row>
    <row r="617" spans="10:42">
      <c r="J617" s="2"/>
      <c r="K617" s="2"/>
      <c r="L617" s="2"/>
      <c r="M617" s="2"/>
      <c r="N617" s="2"/>
      <c r="X617" s="7"/>
      <c r="Y617" s="7"/>
      <c r="Z617" s="7"/>
      <c r="AA617" s="7"/>
      <c r="AB617" s="7"/>
      <c r="AC617" s="7"/>
      <c r="AD617" s="7"/>
      <c r="AE617" s="7"/>
      <c r="AF617" s="7"/>
      <c r="AG617" s="7"/>
      <c r="AH617" s="7"/>
      <c r="AJ617" s="2"/>
      <c r="AL617" s="4" t="s">
        <v>170</v>
      </c>
      <c r="AM617" s="4" t="s">
        <v>1072</v>
      </c>
      <c r="AO617" s="7"/>
      <c r="AP617" s="7"/>
    </row>
    <row r="618" spans="10:42">
      <c r="J618" s="2"/>
      <c r="K618" s="2"/>
      <c r="L618" s="2"/>
      <c r="M618" s="2"/>
      <c r="N618" s="2"/>
      <c r="X618" s="7"/>
      <c r="Y618" s="7"/>
      <c r="Z618" s="7"/>
      <c r="AA618" s="7"/>
      <c r="AB618" s="7"/>
      <c r="AC618" s="7"/>
      <c r="AD618" s="7"/>
      <c r="AE618" s="7"/>
      <c r="AF618" s="7"/>
      <c r="AG618" s="7"/>
      <c r="AH618" s="7"/>
      <c r="AJ618" s="2"/>
      <c r="AL618" s="4" t="s">
        <v>170</v>
      </c>
      <c r="AM618" s="4" t="s">
        <v>1948</v>
      </c>
      <c r="AO618" s="7"/>
      <c r="AP618" s="7"/>
    </row>
    <row r="619" spans="10:42">
      <c r="J619" s="2"/>
      <c r="K619" s="2"/>
      <c r="L619" s="2"/>
      <c r="M619" s="2"/>
      <c r="N619" s="2"/>
      <c r="X619" s="7"/>
      <c r="Y619" s="7"/>
      <c r="Z619" s="7"/>
      <c r="AA619" s="7"/>
      <c r="AB619" s="7"/>
      <c r="AC619" s="7"/>
      <c r="AD619" s="7"/>
      <c r="AE619" s="7"/>
      <c r="AF619" s="7"/>
      <c r="AG619" s="7"/>
      <c r="AH619" s="7"/>
      <c r="AJ619" s="2"/>
      <c r="AL619" s="4" t="s">
        <v>170</v>
      </c>
      <c r="AM619" s="4" t="s">
        <v>535</v>
      </c>
      <c r="AO619" s="7"/>
      <c r="AP619" s="7"/>
    </row>
    <row r="620" spans="10:42">
      <c r="J620" s="2"/>
      <c r="K620" s="2"/>
      <c r="L620" s="2"/>
      <c r="M620" s="2"/>
      <c r="N620" s="2"/>
      <c r="X620" s="7"/>
      <c r="Y620" s="7"/>
      <c r="Z620" s="7"/>
      <c r="AA620" s="7"/>
      <c r="AB620" s="7"/>
      <c r="AC620" s="7"/>
      <c r="AD620" s="7"/>
      <c r="AE620" s="7"/>
      <c r="AF620" s="7"/>
      <c r="AG620" s="7"/>
      <c r="AH620" s="7"/>
      <c r="AJ620" s="2"/>
      <c r="AL620" s="4" t="s">
        <v>170</v>
      </c>
      <c r="AM620" s="4" t="s">
        <v>374</v>
      </c>
      <c r="AO620" s="7"/>
      <c r="AP620" s="7"/>
    </row>
    <row r="621" spans="10:42">
      <c r="J621" s="2"/>
      <c r="K621" s="2"/>
      <c r="L621" s="2"/>
      <c r="M621" s="2"/>
      <c r="N621" s="2"/>
      <c r="X621" s="7"/>
      <c r="Y621" s="7"/>
      <c r="Z621" s="7"/>
      <c r="AA621" s="7"/>
      <c r="AB621" s="7"/>
      <c r="AC621" s="7"/>
      <c r="AD621" s="7"/>
      <c r="AE621" s="7"/>
      <c r="AF621" s="7"/>
      <c r="AG621" s="7"/>
      <c r="AH621" s="7"/>
      <c r="AJ621" s="2"/>
      <c r="AL621" s="4" t="s">
        <v>170</v>
      </c>
      <c r="AM621" s="4" t="s">
        <v>1073</v>
      </c>
      <c r="AO621" s="7"/>
      <c r="AP621" s="7"/>
    </row>
    <row r="622" spans="10:42">
      <c r="J622" s="2"/>
      <c r="K622" s="2"/>
      <c r="L622" s="2"/>
      <c r="M622" s="2"/>
      <c r="N622" s="2"/>
      <c r="X622" s="7"/>
      <c r="Y622" s="7"/>
      <c r="Z622" s="7"/>
      <c r="AA622" s="7"/>
      <c r="AB622" s="7"/>
      <c r="AC622" s="7"/>
      <c r="AD622" s="7"/>
      <c r="AE622" s="7"/>
      <c r="AF622" s="7"/>
      <c r="AG622" s="7"/>
      <c r="AH622" s="7"/>
      <c r="AJ622" s="2"/>
      <c r="AL622" s="4" t="s">
        <v>170</v>
      </c>
      <c r="AM622" s="4" t="s">
        <v>1074</v>
      </c>
      <c r="AO622" s="7"/>
      <c r="AP622" s="7"/>
    </row>
    <row r="623" spans="10:42">
      <c r="J623" s="2"/>
      <c r="K623" s="2"/>
      <c r="L623" s="2"/>
      <c r="M623" s="2"/>
      <c r="N623" s="2"/>
      <c r="X623" s="7"/>
      <c r="Y623" s="7"/>
      <c r="Z623" s="7"/>
      <c r="AA623" s="7"/>
      <c r="AB623" s="7"/>
      <c r="AC623" s="7"/>
      <c r="AD623" s="7"/>
      <c r="AE623" s="7"/>
      <c r="AF623" s="7"/>
      <c r="AG623" s="7"/>
      <c r="AH623" s="7"/>
      <c r="AJ623" s="2"/>
      <c r="AL623" s="4" t="s">
        <v>170</v>
      </c>
      <c r="AM623" s="4" t="s">
        <v>1075</v>
      </c>
      <c r="AO623" s="7"/>
      <c r="AP623" s="7"/>
    </row>
    <row r="624" spans="10:42">
      <c r="J624" s="2"/>
      <c r="K624" s="2"/>
      <c r="L624" s="2"/>
      <c r="M624" s="2"/>
      <c r="N624" s="2"/>
      <c r="X624" s="7"/>
      <c r="Y624" s="7"/>
      <c r="Z624" s="7"/>
      <c r="AA624" s="7"/>
      <c r="AB624" s="7"/>
      <c r="AC624" s="7"/>
      <c r="AD624" s="7"/>
      <c r="AE624" s="7"/>
      <c r="AF624" s="7"/>
      <c r="AG624" s="7"/>
      <c r="AH624" s="7"/>
      <c r="AJ624" s="2"/>
      <c r="AL624" s="4" t="s">
        <v>170</v>
      </c>
      <c r="AM624" s="4" t="s">
        <v>1076</v>
      </c>
      <c r="AO624" s="7"/>
      <c r="AP624" s="7"/>
    </row>
    <row r="625" spans="10:42">
      <c r="J625" s="2"/>
      <c r="K625" s="2"/>
      <c r="L625" s="2"/>
      <c r="M625" s="2"/>
      <c r="N625" s="2"/>
      <c r="X625" s="7"/>
      <c r="Y625" s="7"/>
      <c r="Z625" s="7"/>
      <c r="AA625" s="7"/>
      <c r="AB625" s="7"/>
      <c r="AC625" s="7"/>
      <c r="AD625" s="7"/>
      <c r="AE625" s="7"/>
      <c r="AF625" s="7"/>
      <c r="AG625" s="7"/>
      <c r="AH625" s="7"/>
      <c r="AJ625" s="2"/>
      <c r="AL625" s="4" t="s">
        <v>170</v>
      </c>
      <c r="AM625" s="4" t="s">
        <v>1077</v>
      </c>
      <c r="AO625" s="7"/>
      <c r="AP625" s="7"/>
    </row>
    <row r="626" spans="10:42">
      <c r="J626" s="2"/>
      <c r="K626" s="2"/>
      <c r="L626" s="2"/>
      <c r="M626" s="2"/>
      <c r="N626" s="2"/>
      <c r="X626" s="7"/>
      <c r="Y626" s="7"/>
      <c r="Z626" s="7"/>
      <c r="AA626" s="7"/>
      <c r="AB626" s="7"/>
      <c r="AC626" s="7"/>
      <c r="AD626" s="7"/>
      <c r="AE626" s="7"/>
      <c r="AF626" s="7"/>
      <c r="AG626" s="7"/>
      <c r="AH626" s="7"/>
      <c r="AJ626" s="2"/>
      <c r="AL626" s="4" t="s">
        <v>170</v>
      </c>
      <c r="AM626" s="4" t="s">
        <v>1078</v>
      </c>
      <c r="AO626" s="7"/>
      <c r="AP626" s="7"/>
    </row>
    <row r="627" spans="10:42">
      <c r="J627" s="2"/>
      <c r="K627" s="2"/>
      <c r="L627" s="2"/>
      <c r="M627" s="2"/>
      <c r="N627" s="2"/>
      <c r="X627" s="7"/>
      <c r="Y627" s="7"/>
      <c r="Z627" s="7"/>
      <c r="AA627" s="7"/>
      <c r="AB627" s="7"/>
      <c r="AC627" s="7"/>
      <c r="AD627" s="7"/>
      <c r="AE627" s="7"/>
      <c r="AF627" s="7"/>
      <c r="AG627" s="7"/>
      <c r="AH627" s="7"/>
      <c r="AJ627" s="2"/>
      <c r="AL627" s="4" t="s">
        <v>170</v>
      </c>
      <c r="AM627" s="4" t="s">
        <v>1079</v>
      </c>
      <c r="AO627" s="7"/>
      <c r="AP627" s="7"/>
    </row>
    <row r="628" spans="10:42">
      <c r="J628" s="2"/>
      <c r="K628" s="2"/>
      <c r="L628" s="2"/>
      <c r="M628" s="2"/>
      <c r="N628" s="2"/>
      <c r="X628" s="7"/>
      <c r="Y628" s="7"/>
      <c r="Z628" s="7"/>
      <c r="AA628" s="7"/>
      <c r="AB628" s="7"/>
      <c r="AC628" s="7"/>
      <c r="AD628" s="7"/>
      <c r="AE628" s="7"/>
      <c r="AF628" s="7"/>
      <c r="AG628" s="7"/>
      <c r="AH628" s="7"/>
      <c r="AJ628" s="2"/>
      <c r="AL628" s="4" t="s">
        <v>170</v>
      </c>
      <c r="AM628" s="4" t="s">
        <v>1080</v>
      </c>
      <c r="AO628" s="7"/>
      <c r="AP628" s="7"/>
    </row>
    <row r="629" spans="10:42">
      <c r="J629" s="2"/>
      <c r="K629" s="2"/>
      <c r="L629" s="2"/>
      <c r="M629" s="2"/>
      <c r="N629" s="2"/>
      <c r="X629" s="7"/>
      <c r="Y629" s="7"/>
      <c r="Z629" s="7"/>
      <c r="AA629" s="7"/>
      <c r="AB629" s="7"/>
      <c r="AC629" s="7"/>
      <c r="AD629" s="7"/>
      <c r="AE629" s="7"/>
      <c r="AF629" s="7"/>
      <c r="AG629" s="7"/>
      <c r="AH629" s="7"/>
      <c r="AJ629" s="2"/>
      <c r="AL629" s="4" t="s">
        <v>170</v>
      </c>
      <c r="AM629" s="4" t="s">
        <v>1081</v>
      </c>
      <c r="AO629" s="7"/>
      <c r="AP629" s="7"/>
    </row>
    <row r="630" spans="10:42">
      <c r="J630" s="2"/>
      <c r="K630" s="2"/>
      <c r="L630" s="2"/>
      <c r="M630" s="2"/>
      <c r="N630" s="2"/>
      <c r="X630" s="7"/>
      <c r="Y630" s="7"/>
      <c r="Z630" s="7"/>
      <c r="AA630" s="7"/>
      <c r="AB630" s="7"/>
      <c r="AC630" s="7"/>
      <c r="AD630" s="7"/>
      <c r="AE630" s="7"/>
      <c r="AF630" s="7"/>
      <c r="AG630" s="7"/>
      <c r="AH630" s="7"/>
      <c r="AJ630" s="2"/>
      <c r="AL630" s="4" t="s">
        <v>170</v>
      </c>
      <c r="AM630" s="4" t="s">
        <v>1082</v>
      </c>
      <c r="AO630" s="7"/>
      <c r="AP630" s="7"/>
    </row>
    <row r="631" spans="10:42">
      <c r="J631" s="2"/>
      <c r="K631" s="2"/>
      <c r="L631" s="2"/>
      <c r="M631" s="2"/>
      <c r="N631" s="2"/>
      <c r="X631" s="7"/>
      <c r="Y631" s="7"/>
      <c r="Z631" s="7"/>
      <c r="AA631" s="7"/>
      <c r="AB631" s="7"/>
      <c r="AC631" s="7"/>
      <c r="AD631" s="7"/>
      <c r="AE631" s="7"/>
      <c r="AF631" s="7"/>
      <c r="AG631" s="7"/>
      <c r="AH631" s="7"/>
      <c r="AJ631" s="2"/>
      <c r="AL631" s="4" t="s">
        <v>170</v>
      </c>
      <c r="AM631" s="4" t="s">
        <v>802</v>
      </c>
      <c r="AO631" s="7"/>
      <c r="AP631" s="7"/>
    </row>
    <row r="632" spans="10:42">
      <c r="J632" s="2"/>
      <c r="K632" s="2"/>
      <c r="L632" s="2"/>
      <c r="M632" s="2"/>
      <c r="N632" s="2"/>
      <c r="X632" s="7"/>
      <c r="Y632" s="7"/>
      <c r="Z632" s="7"/>
      <c r="AA632" s="7"/>
      <c r="AB632" s="7"/>
      <c r="AC632" s="7"/>
      <c r="AD632" s="7"/>
      <c r="AE632" s="7"/>
      <c r="AF632" s="7"/>
      <c r="AG632" s="7"/>
      <c r="AH632" s="7"/>
      <c r="AJ632" s="2"/>
      <c r="AL632" s="4" t="s">
        <v>170</v>
      </c>
      <c r="AM632" s="4" t="s">
        <v>804</v>
      </c>
      <c r="AO632" s="7"/>
      <c r="AP632" s="7"/>
    </row>
    <row r="633" spans="10:42">
      <c r="J633" s="2"/>
      <c r="K633" s="2"/>
      <c r="L633" s="2"/>
      <c r="M633" s="2"/>
      <c r="N633" s="2"/>
      <c r="X633" s="7"/>
      <c r="Y633" s="7"/>
      <c r="Z633" s="7"/>
      <c r="AA633" s="7"/>
      <c r="AB633" s="7"/>
      <c r="AC633" s="7"/>
      <c r="AD633" s="7"/>
      <c r="AE633" s="7"/>
      <c r="AF633" s="7"/>
      <c r="AG633" s="7"/>
      <c r="AH633" s="7"/>
      <c r="AJ633" s="2"/>
      <c r="AL633" s="4" t="s">
        <v>170</v>
      </c>
      <c r="AM633" s="4" t="s">
        <v>1083</v>
      </c>
      <c r="AO633" s="7"/>
      <c r="AP633" s="7"/>
    </row>
    <row r="634" spans="10:42">
      <c r="J634" s="2"/>
      <c r="K634" s="2"/>
      <c r="L634" s="2"/>
      <c r="M634" s="2"/>
      <c r="N634" s="2"/>
      <c r="X634" s="7"/>
      <c r="Y634" s="7"/>
      <c r="Z634" s="7"/>
      <c r="AA634" s="7"/>
      <c r="AB634" s="7"/>
      <c r="AC634" s="7"/>
      <c r="AD634" s="7"/>
      <c r="AE634" s="7"/>
      <c r="AF634" s="7"/>
      <c r="AG634" s="7"/>
      <c r="AH634" s="7"/>
      <c r="AJ634" s="2"/>
      <c r="AL634" s="4" t="s">
        <v>170</v>
      </c>
      <c r="AM634" s="4" t="s">
        <v>1084</v>
      </c>
      <c r="AO634" s="7"/>
      <c r="AP634" s="7"/>
    </row>
    <row r="635" spans="10:42">
      <c r="J635" s="2"/>
      <c r="K635" s="2"/>
      <c r="L635" s="2"/>
      <c r="M635" s="2"/>
      <c r="N635" s="2"/>
      <c r="X635" s="7"/>
      <c r="Y635" s="7"/>
      <c r="Z635" s="7"/>
      <c r="AA635" s="7"/>
      <c r="AB635" s="7"/>
      <c r="AC635" s="7"/>
      <c r="AD635" s="7"/>
      <c r="AE635" s="7"/>
      <c r="AF635" s="7"/>
      <c r="AG635" s="7"/>
      <c r="AH635" s="7"/>
      <c r="AJ635" s="2"/>
      <c r="AL635" s="4" t="s">
        <v>170</v>
      </c>
      <c r="AM635" s="4" t="s">
        <v>1085</v>
      </c>
      <c r="AO635" s="7"/>
      <c r="AP635" s="7"/>
    </row>
    <row r="636" spans="10:42">
      <c r="J636" s="2"/>
      <c r="K636" s="2"/>
      <c r="L636" s="2"/>
      <c r="M636" s="2"/>
      <c r="N636" s="2"/>
      <c r="X636" s="7"/>
      <c r="Y636" s="7"/>
      <c r="Z636" s="7"/>
      <c r="AA636" s="7"/>
      <c r="AB636" s="7"/>
      <c r="AC636" s="7"/>
      <c r="AD636" s="7"/>
      <c r="AE636" s="7"/>
      <c r="AF636" s="7"/>
      <c r="AG636" s="7"/>
      <c r="AH636" s="7"/>
      <c r="AJ636" s="2"/>
      <c r="AL636" s="4" t="s">
        <v>172</v>
      </c>
      <c r="AM636" s="4" t="s">
        <v>1086</v>
      </c>
      <c r="AO636" s="7"/>
      <c r="AP636" s="7"/>
    </row>
    <row r="637" spans="10:42">
      <c r="J637" s="2"/>
      <c r="K637" s="2"/>
      <c r="L637" s="2"/>
      <c r="M637" s="2"/>
      <c r="N637" s="2"/>
      <c r="X637" s="7"/>
      <c r="Y637" s="7"/>
      <c r="Z637" s="7"/>
      <c r="AA637" s="7"/>
      <c r="AB637" s="7"/>
      <c r="AC637" s="7"/>
      <c r="AD637" s="7"/>
      <c r="AE637" s="7"/>
      <c r="AF637" s="7"/>
      <c r="AG637" s="7"/>
      <c r="AH637" s="7"/>
      <c r="AJ637" s="2"/>
      <c r="AL637" s="4" t="s">
        <v>172</v>
      </c>
      <c r="AM637" s="4" t="s">
        <v>1087</v>
      </c>
      <c r="AO637" s="7"/>
      <c r="AP637" s="7"/>
    </row>
    <row r="638" spans="10:42">
      <c r="J638" s="2"/>
      <c r="K638" s="2"/>
      <c r="L638" s="2"/>
      <c r="M638" s="2"/>
      <c r="N638" s="2"/>
      <c r="X638" s="7"/>
      <c r="Y638" s="7"/>
      <c r="Z638" s="7"/>
      <c r="AA638" s="7"/>
      <c r="AB638" s="7"/>
      <c r="AC638" s="7"/>
      <c r="AD638" s="7"/>
      <c r="AE638" s="7"/>
      <c r="AF638" s="7"/>
      <c r="AG638" s="7"/>
      <c r="AH638" s="7"/>
      <c r="AJ638" s="2"/>
      <c r="AL638" s="4" t="s">
        <v>172</v>
      </c>
      <c r="AM638" s="4" t="s">
        <v>1088</v>
      </c>
      <c r="AO638" s="7"/>
      <c r="AP638" s="7"/>
    </row>
    <row r="639" spans="10:42">
      <c r="J639" s="2"/>
      <c r="K639" s="2"/>
      <c r="L639" s="2"/>
      <c r="M639" s="2"/>
      <c r="N639" s="2"/>
      <c r="X639" s="7"/>
      <c r="Y639" s="7"/>
      <c r="Z639" s="7"/>
      <c r="AA639" s="7"/>
      <c r="AB639" s="7"/>
      <c r="AC639" s="7"/>
      <c r="AD639" s="7"/>
      <c r="AE639" s="7"/>
      <c r="AF639" s="7"/>
      <c r="AG639" s="7"/>
      <c r="AH639" s="7"/>
      <c r="AJ639" s="2"/>
      <c r="AL639" s="4" t="s">
        <v>172</v>
      </c>
      <c r="AM639" s="4" t="s">
        <v>1089</v>
      </c>
      <c r="AO639" s="7"/>
      <c r="AP639" s="7"/>
    </row>
    <row r="640" spans="10:42">
      <c r="J640" s="2"/>
      <c r="K640" s="2"/>
      <c r="L640" s="2"/>
      <c r="M640" s="2"/>
      <c r="N640" s="2"/>
      <c r="X640" s="7"/>
      <c r="Y640" s="7"/>
      <c r="Z640" s="7"/>
      <c r="AA640" s="7"/>
      <c r="AB640" s="7"/>
      <c r="AC640" s="7"/>
      <c r="AD640" s="7"/>
      <c r="AE640" s="7"/>
      <c r="AF640" s="7"/>
      <c r="AG640" s="7"/>
      <c r="AH640" s="7"/>
      <c r="AJ640" s="2"/>
      <c r="AL640" s="4" t="s">
        <v>172</v>
      </c>
      <c r="AM640" s="4" t="s">
        <v>1090</v>
      </c>
      <c r="AO640" s="7"/>
      <c r="AP640" s="7"/>
    </row>
    <row r="641" spans="10:42">
      <c r="J641" s="2"/>
      <c r="K641" s="2"/>
      <c r="L641" s="2"/>
      <c r="M641" s="2"/>
      <c r="N641" s="2"/>
      <c r="X641" s="7"/>
      <c r="Y641" s="7"/>
      <c r="Z641" s="7"/>
      <c r="AA641" s="7"/>
      <c r="AB641" s="7"/>
      <c r="AC641" s="7"/>
      <c r="AD641" s="7"/>
      <c r="AE641" s="7"/>
      <c r="AF641" s="7"/>
      <c r="AG641" s="7"/>
      <c r="AH641" s="7"/>
      <c r="AJ641" s="2"/>
      <c r="AL641" s="4" t="s">
        <v>172</v>
      </c>
      <c r="AM641" s="4" t="s">
        <v>1091</v>
      </c>
      <c r="AO641" s="7"/>
      <c r="AP641" s="7"/>
    </row>
    <row r="642" spans="10:42">
      <c r="J642" s="2"/>
      <c r="K642" s="2"/>
      <c r="L642" s="2"/>
      <c r="M642" s="2"/>
      <c r="N642" s="2"/>
      <c r="X642" s="7"/>
      <c r="Y642" s="7"/>
      <c r="Z642" s="7"/>
      <c r="AA642" s="7"/>
      <c r="AB642" s="7"/>
      <c r="AC642" s="7"/>
      <c r="AD642" s="7"/>
      <c r="AE642" s="7"/>
      <c r="AF642" s="7"/>
      <c r="AG642" s="7"/>
      <c r="AH642" s="7"/>
      <c r="AJ642" s="2"/>
      <c r="AL642" s="4" t="s">
        <v>172</v>
      </c>
      <c r="AM642" s="4" t="s">
        <v>1092</v>
      </c>
      <c r="AO642" s="7"/>
      <c r="AP642" s="7"/>
    </row>
    <row r="643" spans="10:42">
      <c r="J643" s="2"/>
      <c r="K643" s="2"/>
      <c r="L643" s="2"/>
      <c r="M643" s="2"/>
      <c r="N643" s="2"/>
      <c r="X643" s="7"/>
      <c r="Y643" s="7"/>
      <c r="Z643" s="7"/>
      <c r="AA643" s="7"/>
      <c r="AB643" s="7"/>
      <c r="AC643" s="7"/>
      <c r="AD643" s="7"/>
      <c r="AE643" s="7"/>
      <c r="AF643" s="7"/>
      <c r="AG643" s="7"/>
      <c r="AH643" s="7"/>
      <c r="AJ643" s="2"/>
      <c r="AL643" s="4" t="s">
        <v>172</v>
      </c>
      <c r="AM643" s="4" t="s">
        <v>1093</v>
      </c>
      <c r="AO643" s="7"/>
      <c r="AP643" s="7"/>
    </row>
    <row r="644" spans="10:42">
      <c r="J644" s="2"/>
      <c r="K644" s="2"/>
      <c r="L644" s="2"/>
      <c r="M644" s="2"/>
      <c r="N644" s="2"/>
      <c r="X644" s="7"/>
      <c r="Y644" s="7"/>
      <c r="Z644" s="7"/>
      <c r="AA644" s="7"/>
      <c r="AB644" s="7"/>
      <c r="AC644" s="7"/>
      <c r="AD644" s="7"/>
      <c r="AE644" s="7"/>
      <c r="AF644" s="7"/>
      <c r="AG644" s="7"/>
      <c r="AH644" s="7"/>
      <c r="AJ644" s="2"/>
      <c r="AL644" s="4" t="s">
        <v>172</v>
      </c>
      <c r="AM644" s="4" t="s">
        <v>1094</v>
      </c>
      <c r="AO644" s="7"/>
      <c r="AP644" s="7"/>
    </row>
    <row r="645" spans="10:42">
      <c r="J645" s="2"/>
      <c r="K645" s="2"/>
      <c r="L645" s="2"/>
      <c r="M645" s="2"/>
      <c r="N645" s="2"/>
      <c r="X645" s="7"/>
      <c r="Y645" s="7"/>
      <c r="Z645" s="7"/>
      <c r="AA645" s="7"/>
      <c r="AB645" s="7"/>
      <c r="AC645" s="7"/>
      <c r="AD645" s="7"/>
      <c r="AE645" s="7"/>
      <c r="AF645" s="7"/>
      <c r="AG645" s="7"/>
      <c r="AH645" s="7"/>
      <c r="AJ645" s="2"/>
      <c r="AL645" s="4" t="s">
        <v>172</v>
      </c>
      <c r="AM645" s="4" t="s">
        <v>1095</v>
      </c>
      <c r="AO645" s="7"/>
      <c r="AP645" s="7"/>
    </row>
    <row r="646" spans="10:42">
      <c r="J646" s="2"/>
      <c r="K646" s="2"/>
      <c r="L646" s="2"/>
      <c r="M646" s="2"/>
      <c r="N646" s="2"/>
      <c r="X646" s="7"/>
      <c r="Y646" s="7"/>
      <c r="Z646" s="7"/>
      <c r="AA646" s="7"/>
      <c r="AB646" s="7"/>
      <c r="AC646" s="7"/>
      <c r="AD646" s="7"/>
      <c r="AE646" s="7"/>
      <c r="AF646" s="7"/>
      <c r="AG646" s="7"/>
      <c r="AH646" s="7"/>
      <c r="AJ646" s="2"/>
      <c r="AL646" s="4" t="s">
        <v>172</v>
      </c>
      <c r="AM646" s="4" t="s">
        <v>1096</v>
      </c>
      <c r="AO646" s="7"/>
      <c r="AP646" s="7"/>
    </row>
    <row r="647" spans="10:42">
      <c r="J647" s="2"/>
      <c r="K647" s="2"/>
      <c r="L647" s="2"/>
      <c r="M647" s="2"/>
      <c r="N647" s="2"/>
      <c r="X647" s="7"/>
      <c r="Y647" s="7"/>
      <c r="Z647" s="7"/>
      <c r="AA647" s="7"/>
      <c r="AB647" s="7"/>
      <c r="AC647" s="7"/>
      <c r="AD647" s="7"/>
      <c r="AE647" s="7"/>
      <c r="AF647" s="7"/>
      <c r="AG647" s="7"/>
      <c r="AH647" s="7"/>
      <c r="AJ647" s="2"/>
      <c r="AL647" s="4" t="s">
        <v>172</v>
      </c>
      <c r="AM647" s="4" t="s">
        <v>1097</v>
      </c>
      <c r="AO647" s="7"/>
      <c r="AP647" s="7"/>
    </row>
    <row r="648" spans="10:42">
      <c r="J648" s="2"/>
      <c r="K648" s="2"/>
      <c r="L648" s="2"/>
      <c r="M648" s="2"/>
      <c r="N648" s="2"/>
      <c r="X648" s="7"/>
      <c r="Y648" s="7"/>
      <c r="Z648" s="7"/>
      <c r="AA648" s="7"/>
      <c r="AB648" s="7"/>
      <c r="AC648" s="7"/>
      <c r="AD648" s="7"/>
      <c r="AE648" s="7"/>
      <c r="AF648" s="7"/>
      <c r="AG648" s="7"/>
      <c r="AH648" s="7"/>
      <c r="AJ648" s="2"/>
      <c r="AL648" s="4" t="s">
        <v>172</v>
      </c>
      <c r="AM648" s="4" t="s">
        <v>1098</v>
      </c>
      <c r="AO648" s="7"/>
      <c r="AP648" s="7"/>
    </row>
    <row r="649" spans="10:42">
      <c r="J649" s="2"/>
      <c r="K649" s="2"/>
      <c r="L649" s="2"/>
      <c r="M649" s="2"/>
      <c r="N649" s="2"/>
      <c r="X649" s="7"/>
      <c r="Y649" s="7"/>
      <c r="Z649" s="7"/>
      <c r="AA649" s="7"/>
      <c r="AB649" s="7"/>
      <c r="AC649" s="7"/>
      <c r="AD649" s="7"/>
      <c r="AE649" s="7"/>
      <c r="AF649" s="7"/>
      <c r="AG649" s="7"/>
      <c r="AH649" s="7"/>
      <c r="AJ649" s="2"/>
      <c r="AL649" s="4" t="s">
        <v>172</v>
      </c>
      <c r="AM649" s="4" t="s">
        <v>1099</v>
      </c>
      <c r="AO649" s="7"/>
      <c r="AP649" s="7"/>
    </row>
    <row r="650" spans="10:42">
      <c r="J650" s="2"/>
      <c r="K650" s="2"/>
      <c r="L650" s="2"/>
      <c r="M650" s="2"/>
      <c r="N650" s="2"/>
      <c r="X650" s="7"/>
      <c r="Y650" s="7"/>
      <c r="Z650" s="7"/>
      <c r="AA650" s="7"/>
      <c r="AB650" s="7"/>
      <c r="AC650" s="7"/>
      <c r="AD650" s="7"/>
      <c r="AE650" s="7"/>
      <c r="AF650" s="7"/>
      <c r="AG650" s="7"/>
      <c r="AH650" s="7"/>
      <c r="AJ650" s="2"/>
      <c r="AL650" s="4" t="s">
        <v>172</v>
      </c>
      <c r="AM650" s="4" t="s">
        <v>1100</v>
      </c>
      <c r="AO650" s="7"/>
      <c r="AP650" s="7"/>
    </row>
    <row r="651" spans="10:42">
      <c r="J651" s="2"/>
      <c r="K651" s="2"/>
      <c r="L651" s="2"/>
      <c r="M651" s="2"/>
      <c r="N651" s="2"/>
      <c r="X651" s="7"/>
      <c r="Y651" s="7"/>
      <c r="Z651" s="7"/>
      <c r="AA651" s="7"/>
      <c r="AB651" s="7"/>
      <c r="AC651" s="7"/>
      <c r="AD651" s="7"/>
      <c r="AE651" s="7"/>
      <c r="AF651" s="7"/>
      <c r="AG651" s="7"/>
      <c r="AH651" s="7"/>
      <c r="AJ651" s="2"/>
      <c r="AL651" s="4" t="s">
        <v>172</v>
      </c>
      <c r="AM651" s="4" t="s">
        <v>1101</v>
      </c>
      <c r="AO651" s="7"/>
      <c r="AP651" s="7"/>
    </row>
    <row r="652" spans="10:42">
      <c r="J652" s="2"/>
      <c r="K652" s="2"/>
      <c r="L652" s="2"/>
      <c r="M652" s="2"/>
      <c r="N652" s="2"/>
      <c r="X652" s="7"/>
      <c r="Y652" s="7"/>
      <c r="Z652" s="7"/>
      <c r="AA652" s="7"/>
      <c r="AB652" s="7"/>
      <c r="AC652" s="7"/>
      <c r="AD652" s="7"/>
      <c r="AE652" s="7"/>
      <c r="AF652" s="7"/>
      <c r="AG652" s="7"/>
      <c r="AH652" s="7"/>
      <c r="AJ652" s="2"/>
      <c r="AL652" s="4" t="s">
        <v>172</v>
      </c>
      <c r="AM652" s="4" t="s">
        <v>1102</v>
      </c>
      <c r="AO652" s="7"/>
      <c r="AP652" s="7"/>
    </row>
    <row r="653" spans="10:42">
      <c r="J653" s="2"/>
      <c r="K653" s="2"/>
      <c r="L653" s="2"/>
      <c r="M653" s="2"/>
      <c r="N653" s="2"/>
      <c r="X653" s="7"/>
      <c r="Y653" s="7"/>
      <c r="Z653" s="7"/>
      <c r="AA653" s="7"/>
      <c r="AB653" s="7"/>
      <c r="AC653" s="7"/>
      <c r="AD653" s="7"/>
      <c r="AE653" s="7"/>
      <c r="AF653" s="7"/>
      <c r="AG653" s="7"/>
      <c r="AH653" s="7"/>
      <c r="AJ653" s="2"/>
      <c r="AL653" s="4" t="s">
        <v>172</v>
      </c>
      <c r="AM653" s="4" t="s">
        <v>1103</v>
      </c>
      <c r="AO653" s="7"/>
      <c r="AP653" s="7"/>
    </row>
    <row r="654" spans="10:42">
      <c r="J654" s="2"/>
      <c r="K654" s="2"/>
      <c r="L654" s="2"/>
      <c r="M654" s="2"/>
      <c r="N654" s="2"/>
      <c r="X654" s="7"/>
      <c r="Y654" s="7"/>
      <c r="Z654" s="7"/>
      <c r="AA654" s="7"/>
      <c r="AB654" s="7"/>
      <c r="AC654" s="7"/>
      <c r="AD654" s="7"/>
      <c r="AE654" s="7"/>
      <c r="AF654" s="7"/>
      <c r="AG654" s="7"/>
      <c r="AH654" s="7"/>
      <c r="AJ654" s="2"/>
      <c r="AL654" s="4" t="s">
        <v>172</v>
      </c>
      <c r="AM654" s="4" t="s">
        <v>1104</v>
      </c>
      <c r="AO654" s="7"/>
      <c r="AP654" s="7"/>
    </row>
    <row r="655" spans="10:42">
      <c r="J655" s="2"/>
      <c r="K655" s="2"/>
      <c r="L655" s="2"/>
      <c r="M655" s="2"/>
      <c r="N655" s="2"/>
      <c r="X655" s="7"/>
      <c r="Y655" s="7"/>
      <c r="Z655" s="7"/>
      <c r="AA655" s="7"/>
      <c r="AB655" s="7"/>
      <c r="AC655" s="7"/>
      <c r="AD655" s="7"/>
      <c r="AE655" s="7"/>
      <c r="AF655" s="7"/>
      <c r="AG655" s="7"/>
      <c r="AH655" s="7"/>
      <c r="AJ655" s="2"/>
      <c r="AL655" s="4" t="s">
        <v>172</v>
      </c>
      <c r="AM655" s="4" t="s">
        <v>1105</v>
      </c>
      <c r="AO655" s="7"/>
      <c r="AP655" s="7"/>
    </row>
    <row r="656" spans="10:42">
      <c r="J656" s="2"/>
      <c r="K656" s="2"/>
      <c r="L656" s="2"/>
      <c r="M656" s="2"/>
      <c r="N656" s="2"/>
      <c r="X656" s="7"/>
      <c r="Y656" s="7"/>
      <c r="Z656" s="7"/>
      <c r="AA656" s="7"/>
      <c r="AB656" s="7"/>
      <c r="AC656" s="7"/>
      <c r="AD656" s="7"/>
      <c r="AE656" s="7"/>
      <c r="AF656" s="7"/>
      <c r="AG656" s="7"/>
      <c r="AH656" s="7"/>
      <c r="AJ656" s="2"/>
      <c r="AL656" s="4" t="s">
        <v>172</v>
      </c>
      <c r="AM656" s="4" t="s">
        <v>1106</v>
      </c>
      <c r="AO656" s="7"/>
      <c r="AP656" s="7"/>
    </row>
    <row r="657" spans="10:42">
      <c r="J657" s="2"/>
      <c r="K657" s="2"/>
      <c r="L657" s="2"/>
      <c r="M657" s="2"/>
      <c r="N657" s="2"/>
      <c r="X657" s="7"/>
      <c r="Y657" s="7"/>
      <c r="Z657" s="7"/>
      <c r="AA657" s="7"/>
      <c r="AB657" s="7"/>
      <c r="AC657" s="7"/>
      <c r="AD657" s="7"/>
      <c r="AE657" s="7"/>
      <c r="AF657" s="7"/>
      <c r="AG657" s="7"/>
      <c r="AH657" s="7"/>
      <c r="AJ657" s="2"/>
      <c r="AL657" s="4" t="s">
        <v>172</v>
      </c>
      <c r="AM657" s="4" t="s">
        <v>1107</v>
      </c>
      <c r="AO657" s="7"/>
      <c r="AP657" s="7"/>
    </row>
    <row r="658" spans="10:42">
      <c r="J658" s="2"/>
      <c r="K658" s="2"/>
      <c r="L658" s="2"/>
      <c r="M658" s="2"/>
      <c r="N658" s="2"/>
      <c r="X658" s="7"/>
      <c r="Y658" s="7"/>
      <c r="Z658" s="7"/>
      <c r="AA658" s="7"/>
      <c r="AB658" s="7"/>
      <c r="AC658" s="7"/>
      <c r="AD658" s="7"/>
      <c r="AE658" s="7"/>
      <c r="AF658" s="7"/>
      <c r="AG658" s="7"/>
      <c r="AH658" s="7"/>
      <c r="AJ658" s="2"/>
      <c r="AL658" s="4" t="s">
        <v>172</v>
      </c>
      <c r="AM658" s="4" t="s">
        <v>1108</v>
      </c>
      <c r="AO658" s="7"/>
      <c r="AP658" s="7"/>
    </row>
    <row r="659" spans="10:42">
      <c r="J659" s="2"/>
      <c r="K659" s="2"/>
      <c r="L659" s="2"/>
      <c r="M659" s="2"/>
      <c r="N659" s="2"/>
      <c r="X659" s="7"/>
      <c r="Y659" s="7"/>
      <c r="Z659" s="7"/>
      <c r="AA659" s="7"/>
      <c r="AB659" s="7"/>
      <c r="AC659" s="7"/>
      <c r="AD659" s="7"/>
      <c r="AE659" s="7"/>
      <c r="AF659" s="7"/>
      <c r="AG659" s="7"/>
      <c r="AH659" s="7"/>
      <c r="AJ659" s="2"/>
      <c r="AL659" s="4" t="s">
        <v>172</v>
      </c>
      <c r="AM659" s="4" t="s">
        <v>225</v>
      </c>
      <c r="AO659" s="7"/>
      <c r="AP659" s="7"/>
    </row>
    <row r="660" spans="10:42">
      <c r="J660" s="2"/>
      <c r="K660" s="2"/>
      <c r="L660" s="2"/>
      <c r="M660" s="2"/>
      <c r="N660" s="2"/>
      <c r="X660" s="7"/>
      <c r="Y660" s="7"/>
      <c r="Z660" s="7"/>
      <c r="AA660" s="7"/>
      <c r="AB660" s="7"/>
      <c r="AC660" s="7"/>
      <c r="AD660" s="7"/>
      <c r="AE660" s="7"/>
      <c r="AF660" s="7"/>
      <c r="AG660" s="7"/>
      <c r="AH660" s="7"/>
      <c r="AJ660" s="2"/>
      <c r="AL660" s="4" t="s">
        <v>172</v>
      </c>
      <c r="AM660" s="4" t="s">
        <v>300</v>
      </c>
      <c r="AO660" s="7"/>
      <c r="AP660" s="7"/>
    </row>
    <row r="661" spans="10:42">
      <c r="J661" s="2"/>
      <c r="K661" s="2"/>
      <c r="L661" s="2"/>
      <c r="M661" s="2"/>
      <c r="N661" s="2"/>
      <c r="X661" s="7"/>
      <c r="Y661" s="7"/>
      <c r="Z661" s="7"/>
      <c r="AA661" s="7"/>
      <c r="AB661" s="7"/>
      <c r="AC661" s="7"/>
      <c r="AD661" s="7"/>
      <c r="AE661" s="7"/>
      <c r="AF661" s="7"/>
      <c r="AG661" s="7"/>
      <c r="AH661" s="7"/>
      <c r="AJ661" s="2"/>
      <c r="AL661" s="4" t="s">
        <v>172</v>
      </c>
      <c r="AM661" s="4" t="s">
        <v>228</v>
      </c>
      <c r="AO661" s="7"/>
      <c r="AP661" s="7"/>
    </row>
    <row r="662" spans="10:42">
      <c r="J662" s="2"/>
      <c r="K662" s="2"/>
      <c r="L662" s="2"/>
      <c r="M662" s="2"/>
      <c r="N662" s="2"/>
      <c r="X662" s="7"/>
      <c r="Y662" s="7"/>
      <c r="Z662" s="7"/>
      <c r="AA662" s="7"/>
      <c r="AB662" s="7"/>
      <c r="AC662" s="7"/>
      <c r="AD662" s="7"/>
      <c r="AE662" s="7"/>
      <c r="AF662" s="7"/>
      <c r="AG662" s="7"/>
      <c r="AH662" s="7"/>
      <c r="AJ662" s="2"/>
      <c r="AL662" s="4" t="s">
        <v>172</v>
      </c>
      <c r="AM662" s="4" t="s">
        <v>231</v>
      </c>
      <c r="AO662" s="7"/>
      <c r="AP662" s="7"/>
    </row>
    <row r="663" spans="10:42">
      <c r="J663" s="2"/>
      <c r="K663" s="2"/>
      <c r="L663" s="2"/>
      <c r="M663" s="2"/>
      <c r="N663" s="2"/>
      <c r="X663" s="7"/>
      <c r="Y663" s="7"/>
      <c r="Z663" s="7"/>
      <c r="AA663" s="7"/>
      <c r="AB663" s="7"/>
      <c r="AC663" s="7"/>
      <c r="AD663" s="7"/>
      <c r="AE663" s="7"/>
      <c r="AF663" s="7"/>
      <c r="AG663" s="7"/>
      <c r="AH663" s="7"/>
      <c r="AJ663" s="2"/>
      <c r="AL663" s="4" t="s">
        <v>172</v>
      </c>
      <c r="AM663" s="4" t="s">
        <v>234</v>
      </c>
      <c r="AO663" s="7"/>
      <c r="AP663" s="7"/>
    </row>
    <row r="664" spans="10:42">
      <c r="J664" s="2"/>
      <c r="K664" s="2"/>
      <c r="L664" s="2"/>
      <c r="M664" s="2"/>
      <c r="N664" s="2"/>
      <c r="X664" s="7"/>
      <c r="Y664" s="7"/>
      <c r="Z664" s="7"/>
      <c r="AA664" s="7"/>
      <c r="AB664" s="7"/>
      <c r="AC664" s="7"/>
      <c r="AD664" s="7"/>
      <c r="AE664" s="7"/>
      <c r="AF664" s="7"/>
      <c r="AG664" s="7"/>
      <c r="AH664" s="7"/>
      <c r="AJ664" s="2"/>
      <c r="AL664" s="4" t="s">
        <v>172</v>
      </c>
      <c r="AM664" s="4" t="s">
        <v>1109</v>
      </c>
      <c r="AO664" s="7"/>
      <c r="AP664" s="7"/>
    </row>
    <row r="665" spans="10:42">
      <c r="J665" s="2"/>
      <c r="K665" s="2"/>
      <c r="L665" s="2"/>
      <c r="M665" s="2"/>
      <c r="N665" s="2"/>
      <c r="X665" s="7"/>
      <c r="Y665" s="7"/>
      <c r="Z665" s="7"/>
      <c r="AA665" s="7"/>
      <c r="AB665" s="7"/>
      <c r="AC665" s="7"/>
      <c r="AD665" s="7"/>
      <c r="AE665" s="7"/>
      <c r="AF665" s="7"/>
      <c r="AG665" s="7"/>
      <c r="AH665" s="7"/>
      <c r="AJ665" s="2"/>
      <c r="AL665" s="4" t="s">
        <v>172</v>
      </c>
      <c r="AM665" s="4" t="s">
        <v>302</v>
      </c>
      <c r="AO665" s="7"/>
      <c r="AP665" s="7"/>
    </row>
    <row r="666" spans="10:42">
      <c r="J666" s="2"/>
      <c r="K666" s="2"/>
      <c r="L666" s="2"/>
      <c r="M666" s="2"/>
      <c r="N666" s="2"/>
      <c r="X666" s="7"/>
      <c r="Y666" s="7"/>
      <c r="Z666" s="7"/>
      <c r="AA666" s="7"/>
      <c r="AB666" s="7"/>
      <c r="AC666" s="7"/>
      <c r="AD666" s="7"/>
      <c r="AE666" s="7"/>
      <c r="AF666" s="7"/>
      <c r="AG666" s="7"/>
      <c r="AH666" s="7"/>
      <c r="AJ666" s="2"/>
      <c r="AL666" s="4" t="s">
        <v>172</v>
      </c>
      <c r="AM666" s="4" t="s">
        <v>196</v>
      </c>
      <c r="AO666" s="7"/>
      <c r="AP666" s="7"/>
    </row>
    <row r="667" spans="10:42">
      <c r="J667" s="2"/>
      <c r="K667" s="2"/>
      <c r="L667" s="2"/>
      <c r="M667" s="2"/>
      <c r="N667" s="2"/>
      <c r="X667" s="7"/>
      <c r="Y667" s="7"/>
      <c r="Z667" s="7"/>
      <c r="AA667" s="7"/>
      <c r="AB667" s="7"/>
      <c r="AC667" s="7"/>
      <c r="AD667" s="7"/>
      <c r="AE667" s="7"/>
      <c r="AF667" s="7"/>
      <c r="AG667" s="7"/>
      <c r="AH667" s="7"/>
      <c r="AJ667" s="2"/>
      <c r="AL667" s="4" t="s">
        <v>172</v>
      </c>
      <c r="AM667" s="4" t="s">
        <v>1110</v>
      </c>
      <c r="AO667" s="7"/>
      <c r="AP667" s="7"/>
    </row>
    <row r="668" spans="10:42">
      <c r="J668" s="2"/>
      <c r="K668" s="2"/>
      <c r="L668" s="2"/>
      <c r="M668" s="2"/>
      <c r="N668" s="2"/>
      <c r="X668" s="7"/>
      <c r="Y668" s="7"/>
      <c r="Z668" s="7"/>
      <c r="AA668" s="7"/>
      <c r="AB668" s="7"/>
      <c r="AC668" s="7"/>
      <c r="AD668" s="7"/>
      <c r="AE668" s="7"/>
      <c r="AF668" s="7"/>
      <c r="AG668" s="7"/>
      <c r="AH668" s="7"/>
      <c r="AJ668" s="2"/>
      <c r="AL668" s="4" t="s">
        <v>172</v>
      </c>
      <c r="AM668" s="4" t="s">
        <v>239</v>
      </c>
      <c r="AO668" s="7"/>
      <c r="AP668" s="7"/>
    </row>
    <row r="669" spans="10:42">
      <c r="J669" s="2"/>
      <c r="K669" s="2"/>
      <c r="L669" s="2"/>
      <c r="M669" s="2"/>
      <c r="N669" s="2"/>
      <c r="X669" s="7"/>
      <c r="Y669" s="7"/>
      <c r="Z669" s="7"/>
      <c r="AA669" s="7"/>
      <c r="AB669" s="7"/>
      <c r="AC669" s="7"/>
      <c r="AD669" s="7"/>
      <c r="AE669" s="7"/>
      <c r="AF669" s="7"/>
      <c r="AG669" s="7"/>
      <c r="AH669" s="7"/>
      <c r="AJ669" s="2"/>
      <c r="AL669" s="4" t="s">
        <v>172</v>
      </c>
      <c r="AM669" s="4" t="s">
        <v>242</v>
      </c>
      <c r="AO669" s="7"/>
      <c r="AP669" s="7"/>
    </row>
    <row r="670" spans="10:42">
      <c r="J670" s="2"/>
      <c r="K670" s="2"/>
      <c r="L670" s="2"/>
      <c r="M670" s="2"/>
      <c r="N670" s="2"/>
      <c r="X670" s="7"/>
      <c r="Y670" s="7"/>
      <c r="Z670" s="7"/>
      <c r="AA670" s="7"/>
      <c r="AB670" s="7"/>
      <c r="AC670" s="7"/>
      <c r="AD670" s="7"/>
      <c r="AE670" s="7"/>
      <c r="AF670" s="7"/>
      <c r="AG670" s="7"/>
      <c r="AH670" s="7"/>
      <c r="AJ670" s="2"/>
      <c r="AL670" s="4" t="s">
        <v>172</v>
      </c>
      <c r="AM670" s="4" t="s">
        <v>245</v>
      </c>
      <c r="AO670" s="7"/>
      <c r="AP670" s="7"/>
    </row>
    <row r="671" spans="10:42">
      <c r="J671" s="2"/>
      <c r="K671" s="2"/>
      <c r="L671" s="2"/>
      <c r="M671" s="2"/>
      <c r="N671" s="2"/>
      <c r="X671" s="7"/>
      <c r="Y671" s="7"/>
      <c r="Z671" s="7"/>
      <c r="AA671" s="7"/>
      <c r="AB671" s="7"/>
      <c r="AC671" s="7"/>
      <c r="AD671" s="7"/>
      <c r="AE671" s="7"/>
      <c r="AF671" s="7"/>
      <c r="AG671" s="7"/>
      <c r="AH671" s="7"/>
      <c r="AJ671" s="2"/>
      <c r="AL671" s="4" t="s">
        <v>172</v>
      </c>
      <c r="AM671" s="4" t="s">
        <v>1111</v>
      </c>
      <c r="AO671" s="7"/>
      <c r="AP671" s="7"/>
    </row>
    <row r="672" spans="10:42">
      <c r="J672" s="2"/>
      <c r="K672" s="2"/>
      <c r="L672" s="2"/>
      <c r="M672" s="2"/>
      <c r="N672" s="2"/>
      <c r="X672" s="7"/>
      <c r="Y672" s="7"/>
      <c r="Z672" s="7"/>
      <c r="AA672" s="7"/>
      <c r="AB672" s="7"/>
      <c r="AC672" s="7"/>
      <c r="AD672" s="7"/>
      <c r="AE672" s="7"/>
      <c r="AF672" s="7"/>
      <c r="AG672" s="7"/>
      <c r="AH672" s="7"/>
      <c r="AJ672" s="2"/>
      <c r="AL672" s="4" t="s">
        <v>172</v>
      </c>
      <c r="AM672" s="4" t="s">
        <v>250</v>
      </c>
      <c r="AO672" s="7"/>
      <c r="AP672" s="7"/>
    </row>
    <row r="673" spans="10:42">
      <c r="J673" s="2"/>
      <c r="K673" s="2"/>
      <c r="L673" s="2"/>
      <c r="M673" s="2"/>
      <c r="N673" s="2"/>
      <c r="X673" s="7"/>
      <c r="Y673" s="7"/>
      <c r="Z673" s="7"/>
      <c r="AA673" s="7"/>
      <c r="AB673" s="7"/>
      <c r="AC673" s="7"/>
      <c r="AD673" s="7"/>
      <c r="AE673" s="7"/>
      <c r="AF673" s="7"/>
      <c r="AG673" s="7"/>
      <c r="AH673" s="7"/>
      <c r="AJ673" s="2"/>
      <c r="AL673" s="4" t="s">
        <v>172</v>
      </c>
      <c r="AM673" s="4" t="s">
        <v>253</v>
      </c>
      <c r="AO673" s="7"/>
      <c r="AP673" s="7"/>
    </row>
    <row r="674" spans="10:42">
      <c r="J674" s="2"/>
      <c r="K674" s="2"/>
      <c r="L674" s="2"/>
      <c r="M674" s="2"/>
      <c r="N674" s="2"/>
      <c r="X674" s="7"/>
      <c r="Y674" s="7"/>
      <c r="Z674" s="7"/>
      <c r="AA674" s="7"/>
      <c r="AB674" s="7"/>
      <c r="AC674" s="7"/>
      <c r="AD674" s="7"/>
      <c r="AE674" s="7"/>
      <c r="AF674" s="7"/>
      <c r="AG674" s="7"/>
      <c r="AH674" s="7"/>
      <c r="AJ674" s="2"/>
      <c r="AL674" s="4" t="s">
        <v>172</v>
      </c>
      <c r="AM674" s="4" t="s">
        <v>1112</v>
      </c>
      <c r="AO674" s="7"/>
      <c r="AP674" s="7"/>
    </row>
    <row r="675" spans="10:42">
      <c r="J675" s="2"/>
      <c r="K675" s="2"/>
      <c r="L675" s="2"/>
      <c r="M675" s="2"/>
      <c r="N675" s="2"/>
      <c r="X675" s="7"/>
      <c r="Y675" s="7"/>
      <c r="Z675" s="7"/>
      <c r="AA675" s="7"/>
      <c r="AB675" s="7"/>
      <c r="AC675" s="7"/>
      <c r="AD675" s="7"/>
      <c r="AE675" s="7"/>
      <c r="AF675" s="7"/>
      <c r="AG675" s="7"/>
      <c r="AH675" s="7"/>
      <c r="AJ675" s="2"/>
      <c r="AL675" s="4" t="s">
        <v>172</v>
      </c>
      <c r="AM675" s="4" t="s">
        <v>1113</v>
      </c>
      <c r="AO675" s="7"/>
      <c r="AP675" s="7"/>
    </row>
    <row r="676" spans="10:42">
      <c r="J676" s="2"/>
      <c r="K676" s="2"/>
      <c r="L676" s="2"/>
      <c r="M676" s="2"/>
      <c r="N676" s="2"/>
      <c r="X676" s="7"/>
      <c r="Y676" s="7"/>
      <c r="Z676" s="7"/>
      <c r="AA676" s="7"/>
      <c r="AB676" s="7"/>
      <c r="AC676" s="7"/>
      <c r="AD676" s="7"/>
      <c r="AE676" s="7"/>
      <c r="AF676" s="7"/>
      <c r="AG676" s="7"/>
      <c r="AH676" s="7"/>
      <c r="AJ676" s="2"/>
      <c r="AL676" s="4" t="s">
        <v>172</v>
      </c>
      <c r="AM676" s="4" t="s">
        <v>304</v>
      </c>
      <c r="AO676" s="7"/>
      <c r="AP676" s="7"/>
    </row>
    <row r="677" spans="10:42">
      <c r="J677" s="2"/>
      <c r="K677" s="2"/>
      <c r="L677" s="2"/>
      <c r="M677" s="2"/>
      <c r="N677" s="2"/>
      <c r="X677" s="7"/>
      <c r="Y677" s="7"/>
      <c r="Z677" s="7"/>
      <c r="AA677" s="7"/>
      <c r="AB677" s="7"/>
      <c r="AC677" s="7"/>
      <c r="AD677" s="7"/>
      <c r="AE677" s="7"/>
      <c r="AF677" s="7"/>
      <c r="AG677" s="7"/>
      <c r="AH677" s="7"/>
      <c r="AJ677" s="2"/>
      <c r="AL677" s="4" t="s">
        <v>172</v>
      </c>
      <c r="AM677" s="4" t="s">
        <v>1114</v>
      </c>
      <c r="AO677" s="7"/>
      <c r="AP677" s="7"/>
    </row>
    <row r="678" spans="10:42">
      <c r="J678" s="2"/>
      <c r="K678" s="2"/>
      <c r="L678" s="2"/>
      <c r="M678" s="2"/>
      <c r="N678" s="2"/>
      <c r="X678" s="7"/>
      <c r="Y678" s="7"/>
      <c r="Z678" s="7"/>
      <c r="AA678" s="7"/>
      <c r="AB678" s="7"/>
      <c r="AC678" s="7"/>
      <c r="AD678" s="7"/>
      <c r="AE678" s="7"/>
      <c r="AF678" s="7"/>
      <c r="AG678" s="7"/>
      <c r="AH678" s="7"/>
      <c r="AJ678" s="2"/>
      <c r="AL678" s="4" t="s">
        <v>172</v>
      </c>
      <c r="AM678" s="4" t="s">
        <v>258</v>
      </c>
      <c r="AO678" s="7"/>
      <c r="AP678" s="7"/>
    </row>
    <row r="679" spans="10:42">
      <c r="J679" s="2"/>
      <c r="K679" s="2"/>
      <c r="L679" s="2"/>
      <c r="M679" s="2"/>
      <c r="N679" s="2"/>
      <c r="X679" s="7"/>
      <c r="Y679" s="7"/>
      <c r="Z679" s="7"/>
      <c r="AA679" s="7"/>
      <c r="AB679" s="7"/>
      <c r="AC679" s="7"/>
      <c r="AD679" s="7"/>
      <c r="AE679" s="7"/>
      <c r="AF679" s="7"/>
      <c r="AG679" s="7"/>
      <c r="AH679" s="7"/>
      <c r="AJ679" s="2"/>
      <c r="AL679" s="4" t="s">
        <v>172</v>
      </c>
      <c r="AM679" s="4" t="s">
        <v>537</v>
      </c>
      <c r="AO679" s="7"/>
      <c r="AP679" s="7"/>
    </row>
    <row r="680" spans="10:42">
      <c r="J680" s="2"/>
      <c r="K680" s="2"/>
      <c r="L680" s="2"/>
      <c r="M680" s="2"/>
      <c r="N680" s="2"/>
      <c r="X680" s="7"/>
      <c r="Y680" s="7"/>
      <c r="Z680" s="7"/>
      <c r="AA680" s="7"/>
      <c r="AB680" s="7"/>
      <c r="AC680" s="7"/>
      <c r="AD680" s="7"/>
      <c r="AE680" s="7"/>
      <c r="AF680" s="7"/>
      <c r="AG680" s="7"/>
      <c r="AH680" s="7"/>
      <c r="AJ680" s="2"/>
      <c r="AL680" s="4" t="s">
        <v>172</v>
      </c>
      <c r="AM680" s="4" t="s">
        <v>1115</v>
      </c>
      <c r="AO680" s="7"/>
      <c r="AP680" s="7"/>
    </row>
    <row r="681" spans="10:42">
      <c r="J681" s="2"/>
      <c r="K681" s="2"/>
      <c r="L681" s="2"/>
      <c r="M681" s="2"/>
      <c r="N681" s="2"/>
      <c r="X681" s="7"/>
      <c r="Y681" s="7"/>
      <c r="Z681" s="7"/>
      <c r="AA681" s="7"/>
      <c r="AB681" s="7"/>
      <c r="AC681" s="7"/>
      <c r="AD681" s="7"/>
      <c r="AE681" s="7"/>
      <c r="AF681" s="7"/>
      <c r="AG681" s="7"/>
      <c r="AH681" s="7"/>
      <c r="AJ681" s="2"/>
      <c r="AL681" s="4" t="s">
        <v>172</v>
      </c>
      <c r="AM681" s="4" t="s">
        <v>261</v>
      </c>
      <c r="AO681" s="7"/>
      <c r="AP681" s="7"/>
    </row>
    <row r="682" spans="10:42">
      <c r="J682" s="2"/>
      <c r="K682" s="2"/>
      <c r="L682" s="2"/>
      <c r="M682" s="2"/>
      <c r="N682" s="2"/>
      <c r="X682" s="7"/>
      <c r="Y682" s="7"/>
      <c r="Z682" s="7"/>
      <c r="AA682" s="7"/>
      <c r="AB682" s="7"/>
      <c r="AC682" s="7"/>
      <c r="AD682" s="7"/>
      <c r="AE682" s="7"/>
      <c r="AF682" s="7"/>
      <c r="AG682" s="7"/>
      <c r="AH682" s="7"/>
      <c r="AJ682" s="2"/>
      <c r="AL682" s="4" t="s">
        <v>172</v>
      </c>
      <c r="AM682" s="4" t="s">
        <v>539</v>
      </c>
      <c r="AO682" s="7"/>
      <c r="AP682" s="7"/>
    </row>
    <row r="683" spans="10:42">
      <c r="J683" s="2"/>
      <c r="K683" s="2"/>
      <c r="L683" s="2"/>
      <c r="M683" s="2"/>
      <c r="N683" s="2"/>
      <c r="X683" s="7"/>
      <c r="Y683" s="7"/>
      <c r="Z683" s="7"/>
      <c r="AA683" s="7"/>
      <c r="AB683" s="7"/>
      <c r="AC683" s="7"/>
      <c r="AD683" s="7"/>
      <c r="AE683" s="7"/>
      <c r="AF683" s="7"/>
      <c r="AG683" s="7"/>
      <c r="AH683" s="7"/>
      <c r="AJ683" s="2"/>
      <c r="AL683" s="4" t="s">
        <v>172</v>
      </c>
      <c r="AM683" s="4" t="s">
        <v>377</v>
      </c>
      <c r="AO683" s="7"/>
      <c r="AP683" s="7"/>
    </row>
    <row r="684" spans="10:42">
      <c r="J684" s="2"/>
      <c r="K684" s="2"/>
      <c r="L684" s="2"/>
      <c r="M684" s="2"/>
      <c r="N684" s="2"/>
      <c r="X684" s="7"/>
      <c r="Y684" s="7"/>
      <c r="Z684" s="7"/>
      <c r="AA684" s="7"/>
      <c r="AB684" s="7"/>
      <c r="AC684" s="7"/>
      <c r="AD684" s="7"/>
      <c r="AE684" s="7"/>
      <c r="AF684" s="7"/>
      <c r="AG684" s="7"/>
      <c r="AH684" s="7"/>
      <c r="AJ684" s="2"/>
      <c r="AL684" s="4" t="s">
        <v>172</v>
      </c>
      <c r="AM684" s="4" t="s">
        <v>263</v>
      </c>
      <c r="AO684" s="7"/>
      <c r="AP684" s="7"/>
    </row>
    <row r="685" spans="10:42">
      <c r="J685" s="2"/>
      <c r="K685" s="2"/>
      <c r="L685" s="2"/>
      <c r="M685" s="2"/>
      <c r="N685" s="2"/>
      <c r="X685" s="7"/>
      <c r="Y685" s="7"/>
      <c r="Z685" s="7"/>
      <c r="AA685" s="7"/>
      <c r="AB685" s="7"/>
      <c r="AC685" s="7"/>
      <c r="AD685" s="7"/>
      <c r="AE685" s="7"/>
      <c r="AF685" s="7"/>
      <c r="AG685" s="7"/>
      <c r="AH685" s="7"/>
      <c r="AJ685" s="2"/>
      <c r="AL685" s="4" t="s">
        <v>172</v>
      </c>
      <c r="AM685" s="4" t="s">
        <v>1116</v>
      </c>
      <c r="AO685" s="7"/>
      <c r="AP685" s="7"/>
    </row>
    <row r="686" spans="10:42">
      <c r="J686" s="2"/>
      <c r="K686" s="2"/>
      <c r="L686" s="2"/>
      <c r="M686" s="2"/>
      <c r="N686" s="2"/>
      <c r="X686" s="7"/>
      <c r="Y686" s="7"/>
      <c r="Z686" s="7"/>
      <c r="AA686" s="7"/>
      <c r="AB686" s="7"/>
      <c r="AC686" s="7"/>
      <c r="AD686" s="7"/>
      <c r="AE686" s="7"/>
      <c r="AF686" s="7"/>
      <c r="AG686" s="7"/>
      <c r="AH686" s="7"/>
      <c r="AJ686" s="2"/>
      <c r="AL686" s="4" t="s">
        <v>172</v>
      </c>
      <c r="AM686" s="4" t="s">
        <v>379</v>
      </c>
      <c r="AO686" s="7"/>
      <c r="AP686" s="7"/>
    </row>
    <row r="687" spans="10:42">
      <c r="J687" s="2"/>
      <c r="K687" s="2"/>
      <c r="L687" s="2"/>
      <c r="M687" s="2"/>
      <c r="N687" s="2"/>
      <c r="X687" s="7"/>
      <c r="Y687" s="7"/>
      <c r="Z687" s="7"/>
      <c r="AA687" s="7"/>
      <c r="AB687" s="7"/>
      <c r="AC687" s="7"/>
      <c r="AD687" s="7"/>
      <c r="AE687" s="7"/>
      <c r="AF687" s="7"/>
      <c r="AG687" s="7"/>
      <c r="AH687" s="7"/>
      <c r="AJ687" s="2"/>
      <c r="AL687" s="4" t="s">
        <v>172</v>
      </c>
      <c r="AM687" s="4" t="s">
        <v>544</v>
      </c>
      <c r="AO687" s="7"/>
      <c r="AP687" s="7"/>
    </row>
    <row r="688" spans="10:42">
      <c r="J688" s="2"/>
      <c r="K688" s="2"/>
      <c r="L688" s="2"/>
      <c r="M688" s="2"/>
      <c r="N688" s="2"/>
      <c r="X688" s="7"/>
      <c r="Y688" s="7"/>
      <c r="Z688" s="7"/>
      <c r="AA688" s="7"/>
      <c r="AB688" s="7"/>
      <c r="AC688" s="7"/>
      <c r="AD688" s="7"/>
      <c r="AE688" s="7"/>
      <c r="AF688" s="7"/>
      <c r="AG688" s="7"/>
      <c r="AH688" s="7"/>
      <c r="AJ688" s="2"/>
      <c r="AL688" s="4" t="s">
        <v>172</v>
      </c>
      <c r="AM688" s="4" t="s">
        <v>542</v>
      </c>
      <c r="AO688" s="7"/>
      <c r="AP688" s="7"/>
    </row>
    <row r="689" spans="10:42">
      <c r="J689" s="2"/>
      <c r="K689" s="2"/>
      <c r="L689" s="2"/>
      <c r="M689" s="2"/>
      <c r="N689" s="2"/>
      <c r="X689" s="7"/>
      <c r="Y689" s="7"/>
      <c r="Z689" s="7"/>
      <c r="AA689" s="7"/>
      <c r="AB689" s="7"/>
      <c r="AC689" s="7"/>
      <c r="AD689" s="7"/>
      <c r="AE689" s="7"/>
      <c r="AF689" s="7"/>
      <c r="AG689" s="7"/>
      <c r="AH689" s="7"/>
      <c r="AJ689" s="2"/>
      <c r="AL689" s="4" t="s">
        <v>172</v>
      </c>
      <c r="AM689" s="4" t="s">
        <v>1117</v>
      </c>
      <c r="AO689" s="7"/>
      <c r="AP689" s="7"/>
    </row>
    <row r="690" spans="10:42">
      <c r="J690" s="2"/>
      <c r="K690" s="2"/>
      <c r="L690" s="2"/>
      <c r="M690" s="2"/>
      <c r="N690" s="2"/>
      <c r="X690" s="7"/>
      <c r="Y690" s="7"/>
      <c r="Z690" s="7"/>
      <c r="AA690" s="7"/>
      <c r="AB690" s="7"/>
      <c r="AC690" s="7"/>
      <c r="AD690" s="7"/>
      <c r="AE690" s="7"/>
      <c r="AF690" s="7"/>
      <c r="AG690" s="7"/>
      <c r="AH690" s="7"/>
      <c r="AJ690" s="2"/>
      <c r="AL690" s="4" t="s">
        <v>172</v>
      </c>
      <c r="AM690" s="4" t="s">
        <v>1118</v>
      </c>
      <c r="AO690" s="7"/>
      <c r="AP690" s="7"/>
    </row>
    <row r="691" spans="10:42">
      <c r="J691" s="2"/>
      <c r="K691" s="2"/>
      <c r="L691" s="2"/>
      <c r="M691" s="2"/>
      <c r="N691" s="2"/>
      <c r="X691" s="7"/>
      <c r="Y691" s="7"/>
      <c r="Z691" s="7"/>
      <c r="AA691" s="7"/>
      <c r="AB691" s="7"/>
      <c r="AC691" s="7"/>
      <c r="AD691" s="7"/>
      <c r="AE691" s="7"/>
      <c r="AF691" s="7"/>
      <c r="AG691" s="7"/>
      <c r="AH691" s="7"/>
      <c r="AJ691" s="2"/>
      <c r="AL691" s="4" t="s">
        <v>172</v>
      </c>
      <c r="AM691" s="4" t="s">
        <v>1119</v>
      </c>
      <c r="AO691" s="7"/>
      <c r="AP691" s="7"/>
    </row>
    <row r="692" spans="10:42">
      <c r="J692" s="2"/>
      <c r="K692" s="2"/>
      <c r="L692" s="2"/>
      <c r="M692" s="2"/>
      <c r="N692" s="2"/>
      <c r="X692" s="7"/>
      <c r="Y692" s="7"/>
      <c r="Z692" s="7"/>
      <c r="AA692" s="7"/>
      <c r="AB692" s="7"/>
      <c r="AC692" s="7"/>
      <c r="AD692" s="7"/>
      <c r="AE692" s="7"/>
      <c r="AF692" s="7"/>
      <c r="AG692" s="7"/>
      <c r="AH692" s="7"/>
      <c r="AJ692" s="2"/>
      <c r="AL692" s="4" t="s">
        <v>172</v>
      </c>
      <c r="AM692" s="4" t="s">
        <v>1120</v>
      </c>
      <c r="AO692" s="7"/>
      <c r="AP692" s="7"/>
    </row>
    <row r="693" spans="10:42">
      <c r="J693" s="2"/>
      <c r="K693" s="2"/>
      <c r="L693" s="2"/>
      <c r="M693" s="2"/>
      <c r="N693" s="2"/>
      <c r="X693" s="7"/>
      <c r="Y693" s="7"/>
      <c r="Z693" s="7"/>
      <c r="AA693" s="7"/>
      <c r="AB693" s="7"/>
      <c r="AC693" s="7"/>
      <c r="AD693" s="7"/>
      <c r="AE693" s="7"/>
      <c r="AF693" s="7"/>
      <c r="AG693" s="7"/>
      <c r="AH693" s="7"/>
      <c r="AJ693" s="2"/>
      <c r="AL693" s="4" t="s">
        <v>172</v>
      </c>
      <c r="AM693" s="4" t="s">
        <v>1121</v>
      </c>
      <c r="AO693" s="7"/>
      <c r="AP693" s="7"/>
    </row>
    <row r="694" spans="10:42">
      <c r="J694" s="2"/>
      <c r="K694" s="2"/>
      <c r="L694" s="2"/>
      <c r="M694" s="2"/>
      <c r="N694" s="2"/>
      <c r="X694" s="7"/>
      <c r="Y694" s="7"/>
      <c r="Z694" s="7"/>
      <c r="AA694" s="7"/>
      <c r="AB694" s="7"/>
      <c r="AC694" s="7"/>
      <c r="AD694" s="7"/>
      <c r="AE694" s="7"/>
      <c r="AF694" s="7"/>
      <c r="AG694" s="7"/>
      <c r="AH694" s="7"/>
      <c r="AJ694" s="2"/>
      <c r="AL694" s="4" t="s">
        <v>172</v>
      </c>
      <c r="AM694" s="4" t="s">
        <v>1122</v>
      </c>
      <c r="AO694" s="7"/>
      <c r="AP694" s="7"/>
    </row>
    <row r="695" spans="10:42">
      <c r="J695" s="2"/>
      <c r="K695" s="2"/>
      <c r="L695" s="2"/>
      <c r="M695" s="2"/>
      <c r="N695" s="2"/>
      <c r="X695" s="7"/>
      <c r="Y695" s="7"/>
      <c r="Z695" s="7"/>
      <c r="AA695" s="7"/>
      <c r="AB695" s="7"/>
      <c r="AC695" s="7"/>
      <c r="AD695" s="7"/>
      <c r="AE695" s="7"/>
      <c r="AF695" s="7"/>
      <c r="AG695" s="7"/>
      <c r="AH695" s="7"/>
      <c r="AJ695" s="2"/>
      <c r="AL695" s="4" t="s">
        <v>172</v>
      </c>
      <c r="AM695" s="4" t="s">
        <v>1123</v>
      </c>
      <c r="AO695" s="7"/>
      <c r="AP695" s="7"/>
    </row>
    <row r="696" spans="10:42">
      <c r="J696" s="2"/>
      <c r="K696" s="2"/>
      <c r="L696" s="2"/>
      <c r="M696" s="2"/>
      <c r="N696" s="2"/>
      <c r="X696" s="7"/>
      <c r="Y696" s="7"/>
      <c r="Z696" s="7"/>
      <c r="AA696" s="7"/>
      <c r="AB696" s="7"/>
      <c r="AC696" s="7"/>
      <c r="AD696" s="7"/>
      <c r="AE696" s="7"/>
      <c r="AF696" s="7"/>
      <c r="AG696" s="7"/>
      <c r="AH696" s="7"/>
      <c r="AJ696" s="2"/>
      <c r="AL696" s="4" t="s">
        <v>172</v>
      </c>
      <c r="AM696" s="4" t="s">
        <v>1124</v>
      </c>
      <c r="AO696" s="7"/>
      <c r="AP696" s="7"/>
    </row>
    <row r="697" spans="10:42">
      <c r="J697" s="2"/>
      <c r="K697" s="2"/>
      <c r="L697" s="2"/>
      <c r="M697" s="2"/>
      <c r="N697" s="2"/>
      <c r="X697" s="7"/>
      <c r="Y697" s="7"/>
      <c r="Z697" s="7"/>
      <c r="AA697" s="7"/>
      <c r="AB697" s="7"/>
      <c r="AC697" s="7"/>
      <c r="AD697" s="7"/>
      <c r="AE697" s="7"/>
      <c r="AF697" s="7"/>
      <c r="AG697" s="7"/>
      <c r="AH697" s="7"/>
      <c r="AJ697" s="2"/>
      <c r="AL697" s="4" t="s">
        <v>172</v>
      </c>
      <c r="AM697" s="4" t="s">
        <v>1125</v>
      </c>
      <c r="AO697" s="7"/>
      <c r="AP697" s="7"/>
    </row>
    <row r="698" spans="10:42">
      <c r="J698" s="2"/>
      <c r="K698" s="2"/>
      <c r="L698" s="2"/>
      <c r="M698" s="2"/>
      <c r="N698" s="2"/>
      <c r="X698" s="7"/>
      <c r="Y698" s="7"/>
      <c r="Z698" s="7"/>
      <c r="AA698" s="7"/>
      <c r="AB698" s="7"/>
      <c r="AC698" s="7"/>
      <c r="AD698" s="7"/>
      <c r="AE698" s="7"/>
      <c r="AF698" s="7"/>
      <c r="AG698" s="7"/>
      <c r="AH698" s="7"/>
      <c r="AJ698" s="2"/>
      <c r="AL698" s="4" t="s">
        <v>174</v>
      </c>
      <c r="AM698" s="4" t="s">
        <v>1126</v>
      </c>
      <c r="AO698" s="7"/>
      <c r="AP698" s="7"/>
    </row>
    <row r="699" spans="10:42">
      <c r="J699" s="2"/>
      <c r="K699" s="2"/>
      <c r="L699" s="2"/>
      <c r="M699" s="2"/>
      <c r="N699" s="2"/>
      <c r="X699" s="7"/>
      <c r="Y699" s="7"/>
      <c r="Z699" s="7"/>
      <c r="AA699" s="7"/>
      <c r="AB699" s="7"/>
      <c r="AC699" s="7"/>
      <c r="AD699" s="7"/>
      <c r="AE699" s="7"/>
      <c r="AF699" s="7"/>
      <c r="AG699" s="7"/>
      <c r="AH699" s="7"/>
      <c r="AJ699" s="2"/>
      <c r="AL699" s="4" t="s">
        <v>174</v>
      </c>
      <c r="AM699" s="4" t="s">
        <v>1127</v>
      </c>
      <c r="AO699" s="7"/>
      <c r="AP699" s="7"/>
    </row>
    <row r="700" spans="10:42">
      <c r="J700" s="2"/>
      <c r="K700" s="2"/>
      <c r="L700" s="2"/>
      <c r="M700" s="2"/>
      <c r="N700" s="2"/>
      <c r="X700" s="7"/>
      <c r="Y700" s="7"/>
      <c r="Z700" s="7"/>
      <c r="AA700" s="7"/>
      <c r="AB700" s="7"/>
      <c r="AC700" s="7"/>
      <c r="AD700" s="7"/>
      <c r="AE700" s="7"/>
      <c r="AF700" s="7"/>
      <c r="AG700" s="7"/>
      <c r="AH700" s="7"/>
      <c r="AJ700" s="2"/>
      <c r="AL700" s="4" t="s">
        <v>174</v>
      </c>
      <c r="AM700" s="4" t="s">
        <v>306</v>
      </c>
      <c r="AO700" s="7"/>
      <c r="AP700" s="7"/>
    </row>
    <row r="701" spans="10:42">
      <c r="J701" s="2"/>
      <c r="K701" s="2"/>
      <c r="L701" s="2"/>
      <c r="M701" s="2"/>
      <c r="N701" s="2"/>
      <c r="X701" s="7"/>
      <c r="Y701" s="7"/>
      <c r="Z701" s="7"/>
      <c r="AA701" s="7"/>
      <c r="AB701" s="7"/>
      <c r="AC701" s="7"/>
      <c r="AD701" s="7"/>
      <c r="AE701" s="7"/>
      <c r="AF701" s="7"/>
      <c r="AG701" s="7"/>
      <c r="AH701" s="7"/>
      <c r="AJ701" s="2"/>
      <c r="AL701" s="4" t="s">
        <v>174</v>
      </c>
      <c r="AM701" s="4" t="s">
        <v>308</v>
      </c>
      <c r="AO701" s="7"/>
      <c r="AP701" s="7"/>
    </row>
    <row r="702" spans="10:42">
      <c r="J702" s="2"/>
      <c r="K702" s="2"/>
      <c r="L702" s="2"/>
      <c r="M702" s="2"/>
      <c r="N702" s="2"/>
      <c r="X702" s="7"/>
      <c r="Y702" s="7"/>
      <c r="Z702" s="7"/>
      <c r="AA702" s="7"/>
      <c r="AB702" s="7"/>
      <c r="AC702" s="7"/>
      <c r="AD702" s="7"/>
      <c r="AE702" s="7"/>
      <c r="AF702" s="7"/>
      <c r="AG702" s="7"/>
      <c r="AH702" s="7"/>
      <c r="AJ702" s="2"/>
      <c r="AL702" s="4" t="s">
        <v>174</v>
      </c>
      <c r="AM702" s="4" t="s">
        <v>381</v>
      </c>
      <c r="AO702" s="7"/>
      <c r="AP702" s="7"/>
    </row>
    <row r="703" spans="10:42">
      <c r="J703" s="2"/>
      <c r="K703" s="2"/>
      <c r="L703" s="2"/>
      <c r="M703" s="2"/>
      <c r="N703" s="2"/>
      <c r="X703" s="7"/>
      <c r="Y703" s="7"/>
      <c r="Z703" s="7"/>
      <c r="AA703" s="7"/>
      <c r="AB703" s="7"/>
      <c r="AC703" s="7"/>
      <c r="AD703" s="7"/>
      <c r="AE703" s="7"/>
      <c r="AF703" s="7"/>
      <c r="AG703" s="7"/>
      <c r="AH703" s="7"/>
      <c r="AJ703" s="2"/>
      <c r="AL703" s="4" t="s">
        <v>174</v>
      </c>
      <c r="AM703" s="4" t="s">
        <v>265</v>
      </c>
      <c r="AO703" s="7"/>
      <c r="AP703" s="7"/>
    </row>
    <row r="704" spans="10:42">
      <c r="J704" s="2"/>
      <c r="K704" s="2"/>
      <c r="L704" s="2"/>
      <c r="M704" s="2"/>
      <c r="N704" s="2"/>
      <c r="X704" s="7"/>
      <c r="Y704" s="7"/>
      <c r="Z704" s="7"/>
      <c r="AA704" s="7"/>
      <c r="AB704" s="7"/>
      <c r="AC704" s="7"/>
      <c r="AD704" s="7"/>
      <c r="AE704" s="7"/>
      <c r="AF704" s="7"/>
      <c r="AG704" s="7"/>
      <c r="AH704" s="7"/>
      <c r="AJ704" s="2"/>
      <c r="AL704" s="4" t="s">
        <v>174</v>
      </c>
      <c r="AM704" s="4" t="s">
        <v>310</v>
      </c>
      <c r="AO704" s="7"/>
      <c r="AP704" s="7"/>
    </row>
    <row r="705" spans="10:42">
      <c r="J705" s="2"/>
      <c r="K705" s="2"/>
      <c r="L705" s="2"/>
      <c r="M705" s="2"/>
      <c r="N705" s="2"/>
      <c r="X705" s="7"/>
      <c r="Y705" s="7"/>
      <c r="Z705" s="7"/>
      <c r="AA705" s="7"/>
      <c r="AB705" s="7"/>
      <c r="AC705" s="7"/>
      <c r="AD705" s="7"/>
      <c r="AE705" s="7"/>
      <c r="AF705" s="7"/>
      <c r="AG705" s="7"/>
      <c r="AH705" s="7"/>
      <c r="AJ705" s="2"/>
      <c r="AL705" s="4" t="s">
        <v>174</v>
      </c>
      <c r="AM705" s="4" t="s">
        <v>383</v>
      </c>
      <c r="AO705" s="7"/>
      <c r="AP705" s="7"/>
    </row>
    <row r="706" spans="10:42">
      <c r="J706" s="2"/>
      <c r="K706" s="2"/>
      <c r="L706" s="2"/>
      <c r="M706" s="2"/>
      <c r="N706" s="2"/>
      <c r="X706" s="7"/>
      <c r="Y706" s="7"/>
      <c r="Z706" s="7"/>
      <c r="AA706" s="7"/>
      <c r="AB706" s="7"/>
      <c r="AC706" s="7"/>
      <c r="AD706" s="7"/>
      <c r="AE706" s="7"/>
      <c r="AF706" s="7"/>
      <c r="AG706" s="7"/>
      <c r="AH706" s="7"/>
      <c r="AJ706" s="2"/>
      <c r="AL706" s="4" t="s">
        <v>174</v>
      </c>
      <c r="AM706" s="4" t="s">
        <v>385</v>
      </c>
      <c r="AO706" s="7"/>
      <c r="AP706" s="7"/>
    </row>
    <row r="707" spans="10:42">
      <c r="J707" s="2"/>
      <c r="K707" s="2"/>
      <c r="L707" s="2"/>
      <c r="M707" s="2"/>
      <c r="N707" s="2"/>
      <c r="X707" s="7"/>
      <c r="Y707" s="7"/>
      <c r="Z707" s="7"/>
      <c r="AA707" s="7"/>
      <c r="AB707" s="7"/>
      <c r="AC707" s="7"/>
      <c r="AD707" s="7"/>
      <c r="AE707" s="7"/>
      <c r="AF707" s="7"/>
      <c r="AG707" s="7"/>
      <c r="AH707" s="7"/>
      <c r="AJ707" s="2"/>
      <c r="AL707" s="4" t="s">
        <v>174</v>
      </c>
      <c r="AM707" s="4" t="s">
        <v>312</v>
      </c>
      <c r="AO707" s="7"/>
      <c r="AP707" s="7"/>
    </row>
    <row r="708" spans="10:42">
      <c r="J708" s="2"/>
      <c r="K708" s="2"/>
      <c r="L708" s="2"/>
      <c r="M708" s="2"/>
      <c r="N708" s="2"/>
      <c r="X708" s="7"/>
      <c r="Y708" s="7"/>
      <c r="Z708" s="7"/>
      <c r="AA708" s="7"/>
      <c r="AB708" s="7"/>
      <c r="AC708" s="7"/>
      <c r="AD708" s="7"/>
      <c r="AE708" s="7"/>
      <c r="AF708" s="7"/>
      <c r="AG708" s="7"/>
      <c r="AH708" s="7"/>
      <c r="AJ708" s="2"/>
      <c r="AL708" s="4" t="s">
        <v>174</v>
      </c>
      <c r="AM708" s="4" t="s">
        <v>314</v>
      </c>
      <c r="AO708" s="7"/>
      <c r="AP708" s="7"/>
    </row>
    <row r="709" spans="10:42">
      <c r="J709" s="2"/>
      <c r="K709" s="2"/>
      <c r="L709" s="2"/>
      <c r="M709" s="2"/>
      <c r="N709" s="2"/>
      <c r="X709" s="7"/>
      <c r="Y709" s="7"/>
      <c r="Z709" s="7"/>
      <c r="AA709" s="7"/>
      <c r="AB709" s="7"/>
      <c r="AC709" s="7"/>
      <c r="AD709" s="7"/>
      <c r="AE709" s="7"/>
      <c r="AF709" s="7"/>
      <c r="AG709" s="7"/>
      <c r="AH709" s="7"/>
      <c r="AJ709" s="2"/>
      <c r="AL709" s="4" t="s">
        <v>174</v>
      </c>
      <c r="AM709" s="4" t="s">
        <v>546</v>
      </c>
      <c r="AO709" s="7"/>
      <c r="AP709" s="7"/>
    </row>
    <row r="710" spans="10:42">
      <c r="J710" s="2"/>
      <c r="K710" s="2"/>
      <c r="L710" s="2"/>
      <c r="M710" s="2"/>
      <c r="N710" s="2"/>
      <c r="X710" s="7"/>
      <c r="Y710" s="7"/>
      <c r="Z710" s="7"/>
      <c r="AA710" s="7"/>
      <c r="AB710" s="7"/>
      <c r="AC710" s="7"/>
      <c r="AD710" s="7"/>
      <c r="AE710" s="7"/>
      <c r="AF710" s="7"/>
      <c r="AG710" s="7"/>
      <c r="AH710" s="7"/>
      <c r="AJ710" s="2"/>
      <c r="AL710" s="4" t="s">
        <v>174</v>
      </c>
      <c r="AM710" s="4" t="s">
        <v>267</v>
      </c>
      <c r="AO710" s="7"/>
      <c r="AP710" s="7"/>
    </row>
    <row r="711" spans="10:42">
      <c r="J711" s="2"/>
      <c r="K711" s="2"/>
      <c r="L711" s="2"/>
      <c r="M711" s="2"/>
      <c r="N711" s="2"/>
      <c r="X711" s="7"/>
      <c r="Y711" s="7"/>
      <c r="Z711" s="7"/>
      <c r="AA711" s="7"/>
      <c r="AB711" s="7"/>
      <c r="AC711" s="7"/>
      <c r="AD711" s="7"/>
      <c r="AE711" s="7"/>
      <c r="AF711" s="7"/>
      <c r="AG711" s="7"/>
      <c r="AH711" s="7"/>
      <c r="AJ711" s="2"/>
      <c r="AL711" s="4" t="s">
        <v>174</v>
      </c>
      <c r="AM711" s="4" t="s">
        <v>387</v>
      </c>
      <c r="AO711" s="7"/>
      <c r="AP711" s="7"/>
    </row>
    <row r="712" spans="10:42">
      <c r="J712" s="2"/>
      <c r="K712" s="2"/>
      <c r="L712" s="2"/>
      <c r="M712" s="2"/>
      <c r="N712" s="2"/>
      <c r="X712" s="7"/>
      <c r="Y712" s="7"/>
      <c r="Z712" s="7"/>
      <c r="AA712" s="7"/>
      <c r="AB712" s="7"/>
      <c r="AC712" s="7"/>
      <c r="AD712" s="7"/>
      <c r="AE712" s="7"/>
      <c r="AF712" s="7"/>
      <c r="AG712" s="7"/>
      <c r="AH712" s="7"/>
      <c r="AJ712" s="2"/>
      <c r="AL712" s="4" t="s">
        <v>174</v>
      </c>
      <c r="AM712" s="4" t="s">
        <v>389</v>
      </c>
      <c r="AO712" s="7"/>
      <c r="AP712" s="7"/>
    </row>
    <row r="713" spans="10:42">
      <c r="J713" s="2"/>
      <c r="K713" s="2"/>
      <c r="L713" s="2"/>
      <c r="M713" s="2"/>
      <c r="N713" s="2"/>
      <c r="X713" s="7"/>
      <c r="Y713" s="7"/>
      <c r="Z713" s="7"/>
      <c r="AA713" s="7"/>
      <c r="AB713" s="7"/>
      <c r="AC713" s="7"/>
      <c r="AD713" s="7"/>
      <c r="AE713" s="7"/>
      <c r="AF713" s="7"/>
      <c r="AG713" s="7"/>
      <c r="AH713" s="7"/>
      <c r="AJ713" s="2"/>
      <c r="AL713" s="4" t="s">
        <v>174</v>
      </c>
      <c r="AM713" s="4" t="s">
        <v>1128</v>
      </c>
      <c r="AO713" s="7"/>
      <c r="AP713" s="7"/>
    </row>
    <row r="714" spans="10:42">
      <c r="J714" s="2"/>
      <c r="K714" s="2"/>
      <c r="L714" s="2"/>
      <c r="M714" s="2"/>
      <c r="N714" s="2"/>
      <c r="X714" s="7"/>
      <c r="Y714" s="7"/>
      <c r="Z714" s="7"/>
      <c r="AA714" s="7"/>
      <c r="AB714" s="7"/>
      <c r="AC714" s="7"/>
      <c r="AD714" s="7"/>
      <c r="AE714" s="7"/>
      <c r="AF714" s="7"/>
      <c r="AG714" s="7"/>
      <c r="AH714" s="7"/>
      <c r="AJ714" s="2"/>
      <c r="AL714" s="4" t="s">
        <v>174</v>
      </c>
      <c r="AM714" s="4" t="s">
        <v>391</v>
      </c>
      <c r="AO714" s="7"/>
      <c r="AP714" s="7"/>
    </row>
    <row r="715" spans="10:42">
      <c r="J715" s="2"/>
      <c r="K715" s="2"/>
      <c r="L715" s="2"/>
      <c r="M715" s="2"/>
      <c r="N715" s="2"/>
      <c r="X715" s="7"/>
      <c r="Y715" s="7"/>
      <c r="Z715" s="7"/>
      <c r="AA715" s="7"/>
      <c r="AB715" s="7"/>
      <c r="AC715" s="7"/>
      <c r="AD715" s="7"/>
      <c r="AE715" s="7"/>
      <c r="AF715" s="7"/>
      <c r="AG715" s="7"/>
      <c r="AH715" s="7"/>
      <c r="AJ715" s="2"/>
      <c r="AL715" s="4" t="s">
        <v>174</v>
      </c>
      <c r="AM715" s="4" t="s">
        <v>1129</v>
      </c>
      <c r="AO715" s="7"/>
      <c r="AP715" s="7"/>
    </row>
    <row r="716" spans="10:42">
      <c r="J716" s="2"/>
      <c r="K716" s="2"/>
      <c r="L716" s="2"/>
      <c r="M716" s="2"/>
      <c r="N716" s="2"/>
      <c r="X716" s="7"/>
      <c r="Y716" s="7"/>
      <c r="Z716" s="7"/>
      <c r="AA716" s="7"/>
      <c r="AB716" s="7"/>
      <c r="AC716" s="7"/>
      <c r="AD716" s="7"/>
      <c r="AE716" s="7"/>
      <c r="AF716" s="7"/>
      <c r="AG716" s="7"/>
      <c r="AH716" s="7"/>
      <c r="AJ716" s="2"/>
      <c r="AL716" s="4" t="s">
        <v>174</v>
      </c>
      <c r="AM716" s="4" t="s">
        <v>393</v>
      </c>
      <c r="AO716" s="7"/>
      <c r="AP716" s="7"/>
    </row>
    <row r="717" spans="10:42">
      <c r="J717" s="2"/>
      <c r="K717" s="2"/>
      <c r="L717" s="2"/>
      <c r="M717" s="2"/>
      <c r="N717" s="2"/>
      <c r="X717" s="7"/>
      <c r="Y717" s="7"/>
      <c r="Z717" s="7"/>
      <c r="AA717" s="7"/>
      <c r="AB717" s="7"/>
      <c r="AC717" s="7"/>
      <c r="AD717" s="7"/>
      <c r="AE717" s="7"/>
      <c r="AF717" s="7"/>
      <c r="AG717" s="7"/>
      <c r="AH717" s="7"/>
      <c r="AJ717" s="2"/>
      <c r="AL717" s="4" t="s">
        <v>174</v>
      </c>
      <c r="AM717" s="4" t="s">
        <v>395</v>
      </c>
      <c r="AO717" s="7"/>
      <c r="AP717" s="7"/>
    </row>
    <row r="718" spans="10:42">
      <c r="J718" s="2"/>
      <c r="K718" s="2"/>
      <c r="L718" s="2"/>
      <c r="M718" s="2"/>
      <c r="N718" s="2"/>
      <c r="X718" s="7"/>
      <c r="Y718" s="7"/>
      <c r="Z718" s="7"/>
      <c r="AA718" s="7"/>
      <c r="AB718" s="7"/>
      <c r="AC718" s="7"/>
      <c r="AD718" s="7"/>
      <c r="AE718" s="7"/>
      <c r="AF718" s="7"/>
      <c r="AG718" s="7"/>
      <c r="AH718" s="7"/>
      <c r="AJ718" s="2"/>
      <c r="AL718" s="4" t="s">
        <v>174</v>
      </c>
      <c r="AM718" s="4" t="s">
        <v>397</v>
      </c>
      <c r="AO718" s="7"/>
      <c r="AP718" s="7"/>
    </row>
    <row r="719" spans="10:42">
      <c r="J719" s="2"/>
      <c r="K719" s="2"/>
      <c r="L719" s="2"/>
      <c r="M719" s="2"/>
      <c r="N719" s="2"/>
      <c r="X719" s="7"/>
      <c r="Y719" s="7"/>
      <c r="Z719" s="7"/>
      <c r="AA719" s="7"/>
      <c r="AB719" s="7"/>
      <c r="AC719" s="7"/>
      <c r="AD719" s="7"/>
      <c r="AE719" s="7"/>
      <c r="AF719" s="7"/>
      <c r="AG719" s="7"/>
      <c r="AH719" s="7"/>
      <c r="AJ719" s="2"/>
      <c r="AL719" s="4" t="s">
        <v>174</v>
      </c>
      <c r="AM719" s="4" t="s">
        <v>548</v>
      </c>
      <c r="AO719" s="7"/>
      <c r="AP719" s="7"/>
    </row>
    <row r="720" spans="10:42">
      <c r="J720" s="2"/>
      <c r="K720" s="2"/>
      <c r="L720" s="2"/>
      <c r="M720" s="2"/>
      <c r="N720" s="2"/>
      <c r="X720" s="7"/>
      <c r="Y720" s="7"/>
      <c r="Z720" s="7"/>
      <c r="AA720" s="7"/>
      <c r="AB720" s="7"/>
      <c r="AC720" s="7"/>
      <c r="AD720" s="7"/>
      <c r="AE720" s="7"/>
      <c r="AF720" s="7"/>
      <c r="AG720" s="7"/>
      <c r="AH720" s="7"/>
      <c r="AJ720" s="2"/>
      <c r="AL720" s="4" t="s">
        <v>174</v>
      </c>
      <c r="AM720" s="4" t="s">
        <v>550</v>
      </c>
      <c r="AO720" s="7"/>
      <c r="AP720" s="7"/>
    </row>
    <row r="721" spans="10:42">
      <c r="J721" s="2"/>
      <c r="K721" s="2"/>
      <c r="L721" s="2"/>
      <c r="M721" s="2"/>
      <c r="N721" s="2"/>
      <c r="X721" s="7"/>
      <c r="Y721" s="7"/>
      <c r="Z721" s="7"/>
      <c r="AA721" s="7"/>
      <c r="AB721" s="7"/>
      <c r="AC721" s="7"/>
      <c r="AD721" s="7"/>
      <c r="AE721" s="7"/>
      <c r="AF721" s="7"/>
      <c r="AG721" s="7"/>
      <c r="AH721" s="7"/>
      <c r="AJ721" s="2"/>
      <c r="AL721" s="4" t="s">
        <v>174</v>
      </c>
      <c r="AM721" s="4" t="s">
        <v>1130</v>
      </c>
      <c r="AO721" s="7"/>
      <c r="AP721" s="7"/>
    </row>
    <row r="722" spans="10:42">
      <c r="J722" s="2"/>
      <c r="K722" s="2"/>
      <c r="L722" s="2"/>
      <c r="M722" s="2"/>
      <c r="N722" s="2"/>
      <c r="X722" s="7"/>
      <c r="Y722" s="7"/>
      <c r="Z722" s="7"/>
      <c r="AA722" s="7"/>
      <c r="AB722" s="7"/>
      <c r="AC722" s="7"/>
      <c r="AD722" s="7"/>
      <c r="AE722" s="7"/>
      <c r="AF722" s="7"/>
      <c r="AG722" s="7"/>
      <c r="AH722" s="7"/>
      <c r="AJ722" s="2"/>
      <c r="AL722" s="4" t="s">
        <v>174</v>
      </c>
      <c r="AM722" s="4" t="s">
        <v>1131</v>
      </c>
      <c r="AO722" s="7"/>
      <c r="AP722" s="7"/>
    </row>
    <row r="723" spans="10:42">
      <c r="J723" s="2"/>
      <c r="K723" s="2"/>
      <c r="L723" s="2"/>
      <c r="M723" s="2"/>
      <c r="N723" s="2"/>
      <c r="X723" s="7"/>
      <c r="Y723" s="7"/>
      <c r="Z723" s="7"/>
      <c r="AA723" s="7"/>
      <c r="AB723" s="7"/>
      <c r="AC723" s="7"/>
      <c r="AD723" s="7"/>
      <c r="AE723" s="7"/>
      <c r="AF723" s="7"/>
      <c r="AG723" s="7"/>
      <c r="AH723" s="7"/>
      <c r="AJ723" s="2"/>
      <c r="AL723" s="4" t="s">
        <v>174</v>
      </c>
      <c r="AM723" s="4" t="s">
        <v>1132</v>
      </c>
      <c r="AO723" s="7"/>
      <c r="AP723" s="7"/>
    </row>
    <row r="724" spans="10:42">
      <c r="J724" s="2"/>
      <c r="K724" s="2"/>
      <c r="L724" s="2"/>
      <c r="M724" s="2"/>
      <c r="N724" s="2"/>
      <c r="X724" s="7"/>
      <c r="Y724" s="7"/>
      <c r="Z724" s="7"/>
      <c r="AA724" s="7"/>
      <c r="AB724" s="7"/>
      <c r="AC724" s="7"/>
      <c r="AD724" s="7"/>
      <c r="AE724" s="7"/>
      <c r="AF724" s="7"/>
      <c r="AG724" s="7"/>
      <c r="AH724" s="7"/>
      <c r="AJ724" s="2"/>
      <c r="AL724" s="4" t="s">
        <v>174</v>
      </c>
      <c r="AM724" s="4" t="s">
        <v>1133</v>
      </c>
      <c r="AO724" s="7"/>
      <c r="AP724" s="7"/>
    </row>
    <row r="725" spans="10:42">
      <c r="J725" s="2"/>
      <c r="K725" s="2"/>
      <c r="L725" s="2"/>
      <c r="M725" s="2"/>
      <c r="N725" s="2"/>
      <c r="X725" s="7"/>
      <c r="Y725" s="7"/>
      <c r="Z725" s="7"/>
      <c r="AA725" s="7"/>
      <c r="AB725" s="7"/>
      <c r="AC725" s="7"/>
      <c r="AD725" s="7"/>
      <c r="AE725" s="7"/>
      <c r="AF725" s="7"/>
      <c r="AG725" s="7"/>
      <c r="AH725" s="7"/>
      <c r="AJ725" s="2"/>
      <c r="AL725" s="4" t="s">
        <v>174</v>
      </c>
      <c r="AM725" s="4" t="s">
        <v>1134</v>
      </c>
      <c r="AO725" s="7"/>
      <c r="AP725" s="7"/>
    </row>
    <row r="726" spans="10:42">
      <c r="J726" s="2"/>
      <c r="K726" s="2"/>
      <c r="L726" s="2"/>
      <c r="M726" s="2"/>
      <c r="N726" s="2"/>
      <c r="X726" s="7"/>
      <c r="Y726" s="7"/>
      <c r="Z726" s="7"/>
      <c r="AA726" s="7"/>
      <c r="AB726" s="7"/>
      <c r="AC726" s="7"/>
      <c r="AD726" s="7"/>
      <c r="AE726" s="7"/>
      <c r="AF726" s="7"/>
      <c r="AG726" s="7"/>
      <c r="AH726" s="7"/>
      <c r="AJ726" s="2"/>
      <c r="AL726" s="4" t="s">
        <v>174</v>
      </c>
      <c r="AM726" s="4" t="s">
        <v>808</v>
      </c>
      <c r="AO726" s="7"/>
      <c r="AP726" s="7"/>
    </row>
    <row r="727" spans="10:42">
      <c r="J727" s="2"/>
      <c r="K727" s="2"/>
      <c r="L727" s="2"/>
      <c r="M727" s="2"/>
      <c r="N727" s="2"/>
      <c r="X727" s="7"/>
      <c r="Y727" s="7"/>
      <c r="Z727" s="7"/>
      <c r="AA727" s="7"/>
      <c r="AB727" s="7"/>
      <c r="AC727" s="7"/>
      <c r="AD727" s="7"/>
      <c r="AE727" s="7"/>
      <c r="AF727" s="7"/>
      <c r="AG727" s="7"/>
      <c r="AH727" s="7"/>
      <c r="AJ727" s="2"/>
      <c r="AL727" s="4" t="s">
        <v>174</v>
      </c>
      <c r="AM727" s="4" t="s">
        <v>1135</v>
      </c>
      <c r="AO727" s="7"/>
      <c r="AP727" s="7"/>
    </row>
    <row r="728" spans="10:42">
      <c r="J728" s="2"/>
      <c r="K728" s="2"/>
      <c r="L728" s="2"/>
      <c r="M728" s="2"/>
      <c r="N728" s="2"/>
      <c r="X728" s="7"/>
      <c r="Y728" s="7"/>
      <c r="Z728" s="7"/>
      <c r="AA728" s="7"/>
      <c r="AB728" s="7"/>
      <c r="AC728" s="7"/>
      <c r="AD728" s="7"/>
      <c r="AE728" s="7"/>
      <c r="AF728" s="7"/>
      <c r="AG728" s="7"/>
      <c r="AH728" s="7"/>
      <c r="AJ728" s="2"/>
      <c r="AL728" s="4" t="s">
        <v>174</v>
      </c>
      <c r="AM728" s="4" t="s">
        <v>1136</v>
      </c>
      <c r="AO728" s="7"/>
      <c r="AP728" s="7"/>
    </row>
    <row r="729" spans="10:42">
      <c r="J729" s="2"/>
      <c r="K729" s="2"/>
      <c r="L729" s="2"/>
      <c r="M729" s="2"/>
      <c r="N729" s="2"/>
      <c r="X729" s="7"/>
      <c r="Y729" s="7"/>
      <c r="Z729" s="7"/>
      <c r="AA729" s="7"/>
      <c r="AB729" s="7"/>
      <c r="AC729" s="7"/>
      <c r="AD729" s="7"/>
      <c r="AE729" s="7"/>
      <c r="AF729" s="7"/>
      <c r="AG729" s="7"/>
      <c r="AH729" s="7"/>
      <c r="AJ729" s="2"/>
      <c r="AL729" s="4" t="s">
        <v>174</v>
      </c>
      <c r="AM729" s="4" t="s">
        <v>399</v>
      </c>
      <c r="AO729" s="7"/>
      <c r="AP729" s="7"/>
    </row>
    <row r="730" spans="10:42">
      <c r="J730" s="2"/>
      <c r="K730" s="2"/>
      <c r="L730" s="2"/>
      <c r="M730" s="2"/>
      <c r="N730" s="2"/>
      <c r="X730" s="7"/>
      <c r="Y730" s="7"/>
      <c r="Z730" s="7"/>
      <c r="AA730" s="7"/>
      <c r="AB730" s="7"/>
      <c r="AC730" s="7"/>
      <c r="AD730" s="7"/>
      <c r="AE730" s="7"/>
      <c r="AF730" s="7"/>
      <c r="AG730" s="7"/>
      <c r="AH730" s="7"/>
      <c r="AJ730" s="2"/>
      <c r="AL730" s="4" t="s">
        <v>174</v>
      </c>
      <c r="AM730" s="4" t="s">
        <v>553</v>
      </c>
      <c r="AO730" s="7"/>
      <c r="AP730" s="7"/>
    </row>
    <row r="731" spans="10:42">
      <c r="J731" s="2"/>
      <c r="K731" s="2"/>
      <c r="L731" s="2"/>
      <c r="M731" s="2"/>
      <c r="N731" s="2"/>
      <c r="X731" s="7"/>
      <c r="Y731" s="7"/>
      <c r="Z731" s="7"/>
      <c r="AA731" s="7"/>
      <c r="AB731" s="7"/>
      <c r="AC731" s="7"/>
      <c r="AD731" s="7"/>
      <c r="AE731" s="7"/>
      <c r="AF731" s="7"/>
      <c r="AG731" s="7"/>
      <c r="AH731" s="7"/>
      <c r="AJ731" s="2"/>
      <c r="AL731" s="4" t="s">
        <v>176</v>
      </c>
      <c r="AM731" s="4" t="s">
        <v>810</v>
      </c>
      <c r="AO731" s="7"/>
      <c r="AP731" s="7"/>
    </row>
    <row r="732" spans="10:42">
      <c r="J732" s="2"/>
      <c r="K732" s="2"/>
      <c r="L732" s="2"/>
      <c r="M732" s="2"/>
      <c r="N732" s="2"/>
      <c r="X732" s="7"/>
      <c r="Y732" s="7"/>
      <c r="Z732" s="7"/>
      <c r="AA732" s="7"/>
      <c r="AB732" s="7"/>
      <c r="AC732" s="7"/>
      <c r="AD732" s="7"/>
      <c r="AE732" s="7"/>
      <c r="AF732" s="7"/>
      <c r="AG732" s="7"/>
      <c r="AH732" s="7"/>
      <c r="AJ732" s="2"/>
      <c r="AL732" s="4" t="s">
        <v>176</v>
      </c>
      <c r="AM732" s="4" t="s">
        <v>1137</v>
      </c>
      <c r="AO732" s="7"/>
      <c r="AP732" s="7"/>
    </row>
    <row r="733" spans="10:42">
      <c r="J733" s="2"/>
      <c r="K733" s="2"/>
      <c r="L733" s="2"/>
      <c r="M733" s="2"/>
      <c r="N733" s="2"/>
      <c r="X733" s="7"/>
      <c r="Y733" s="7"/>
      <c r="Z733" s="7"/>
      <c r="AA733" s="7"/>
      <c r="AB733" s="7"/>
      <c r="AC733" s="7"/>
      <c r="AD733" s="7"/>
      <c r="AE733" s="7"/>
      <c r="AF733" s="7"/>
      <c r="AG733" s="7"/>
      <c r="AH733" s="7"/>
      <c r="AJ733" s="2"/>
      <c r="AL733" s="4" t="s">
        <v>176</v>
      </c>
      <c r="AM733" s="4" t="s">
        <v>1138</v>
      </c>
      <c r="AO733" s="7"/>
      <c r="AP733" s="7"/>
    </row>
    <row r="734" spans="10:42">
      <c r="J734" s="2"/>
      <c r="K734" s="2"/>
      <c r="L734" s="2"/>
      <c r="M734" s="2"/>
      <c r="N734" s="2"/>
      <c r="X734" s="7"/>
      <c r="Y734" s="7"/>
      <c r="Z734" s="7"/>
      <c r="AA734" s="7"/>
      <c r="AB734" s="7"/>
      <c r="AC734" s="7"/>
      <c r="AD734" s="7"/>
      <c r="AE734" s="7"/>
      <c r="AF734" s="7"/>
      <c r="AG734" s="7"/>
      <c r="AH734" s="7"/>
      <c r="AJ734" s="2"/>
      <c r="AL734" s="4" t="s">
        <v>176</v>
      </c>
      <c r="AM734" s="4" t="s">
        <v>1139</v>
      </c>
      <c r="AO734" s="7"/>
      <c r="AP734" s="7"/>
    </row>
    <row r="735" spans="10:42">
      <c r="J735" s="2"/>
      <c r="K735" s="2"/>
      <c r="L735" s="2"/>
      <c r="M735" s="2"/>
      <c r="N735" s="2"/>
      <c r="X735" s="7"/>
      <c r="Y735" s="7"/>
      <c r="Z735" s="7"/>
      <c r="AA735" s="7"/>
      <c r="AB735" s="7"/>
      <c r="AC735" s="7"/>
      <c r="AD735" s="7"/>
      <c r="AE735" s="7"/>
      <c r="AF735" s="7"/>
      <c r="AG735" s="7"/>
      <c r="AH735" s="7"/>
      <c r="AJ735" s="2"/>
      <c r="AL735" s="4" t="s">
        <v>176</v>
      </c>
      <c r="AM735" s="4" t="s">
        <v>1140</v>
      </c>
      <c r="AO735" s="7"/>
      <c r="AP735" s="7"/>
    </row>
    <row r="736" spans="10:42">
      <c r="J736" s="2"/>
      <c r="K736" s="2"/>
      <c r="L736" s="2"/>
      <c r="M736" s="2"/>
      <c r="N736" s="2"/>
      <c r="X736" s="7"/>
      <c r="Y736" s="7"/>
      <c r="Z736" s="7"/>
      <c r="AA736" s="7"/>
      <c r="AB736" s="7"/>
      <c r="AC736" s="7"/>
      <c r="AD736" s="7"/>
      <c r="AE736" s="7"/>
      <c r="AF736" s="7"/>
      <c r="AG736" s="7"/>
      <c r="AH736" s="7"/>
      <c r="AJ736" s="2"/>
      <c r="AL736" s="4" t="s">
        <v>176</v>
      </c>
      <c r="AM736" s="4" t="s">
        <v>1141</v>
      </c>
      <c r="AO736" s="7"/>
      <c r="AP736" s="7"/>
    </row>
    <row r="737" spans="10:42">
      <c r="J737" s="2"/>
      <c r="K737" s="2"/>
      <c r="L737" s="2"/>
      <c r="M737" s="2"/>
      <c r="N737" s="2"/>
      <c r="X737" s="7"/>
      <c r="Y737" s="7"/>
      <c r="Z737" s="7"/>
      <c r="AA737" s="7"/>
      <c r="AB737" s="7"/>
      <c r="AC737" s="7"/>
      <c r="AD737" s="7"/>
      <c r="AE737" s="7"/>
      <c r="AF737" s="7"/>
      <c r="AG737" s="7"/>
      <c r="AH737" s="7"/>
      <c r="AJ737" s="2"/>
      <c r="AL737" s="4" t="s">
        <v>176</v>
      </c>
      <c r="AM737" s="4" t="s">
        <v>1142</v>
      </c>
      <c r="AO737" s="7"/>
      <c r="AP737" s="7"/>
    </row>
    <row r="738" spans="10:42">
      <c r="J738" s="2"/>
      <c r="K738" s="2"/>
      <c r="L738" s="2"/>
      <c r="M738" s="2"/>
      <c r="N738" s="2"/>
      <c r="X738" s="7"/>
      <c r="Y738" s="7"/>
      <c r="Z738" s="7"/>
      <c r="AA738" s="7"/>
      <c r="AB738" s="7"/>
      <c r="AC738" s="7"/>
      <c r="AD738" s="7"/>
      <c r="AE738" s="7"/>
      <c r="AF738" s="7"/>
      <c r="AG738" s="7"/>
      <c r="AH738" s="7"/>
      <c r="AJ738" s="2"/>
      <c r="AL738" s="4" t="s">
        <v>176</v>
      </c>
      <c r="AM738" s="4" t="s">
        <v>1143</v>
      </c>
      <c r="AO738" s="7"/>
      <c r="AP738" s="7"/>
    </row>
    <row r="739" spans="10:42">
      <c r="J739" s="2"/>
      <c r="K739" s="2"/>
      <c r="L739" s="2"/>
      <c r="M739" s="2"/>
      <c r="N739" s="2"/>
      <c r="X739" s="7"/>
      <c r="Y739" s="7"/>
      <c r="Z739" s="7"/>
      <c r="AA739" s="7"/>
      <c r="AB739" s="7"/>
      <c r="AC739" s="7"/>
      <c r="AD739" s="7"/>
      <c r="AE739" s="7"/>
      <c r="AF739" s="7"/>
      <c r="AG739" s="7"/>
      <c r="AH739" s="7"/>
      <c r="AJ739" s="2"/>
      <c r="AL739" s="4" t="s">
        <v>176</v>
      </c>
      <c r="AM739" s="4" t="s">
        <v>1144</v>
      </c>
      <c r="AO739" s="7"/>
      <c r="AP739" s="7"/>
    </row>
    <row r="740" spans="10:42">
      <c r="J740" s="2"/>
      <c r="K740" s="2"/>
      <c r="L740" s="2"/>
      <c r="M740" s="2"/>
      <c r="N740" s="2"/>
      <c r="X740" s="7"/>
      <c r="Y740" s="7"/>
      <c r="Z740" s="7"/>
      <c r="AA740" s="7"/>
      <c r="AB740" s="7"/>
      <c r="AC740" s="7"/>
      <c r="AD740" s="7"/>
      <c r="AE740" s="7"/>
      <c r="AF740" s="7"/>
      <c r="AG740" s="7"/>
      <c r="AH740" s="7"/>
      <c r="AJ740" s="2"/>
      <c r="AL740" s="4" t="s">
        <v>176</v>
      </c>
      <c r="AM740" s="4" t="s">
        <v>1145</v>
      </c>
      <c r="AO740" s="7"/>
      <c r="AP740" s="7"/>
    </row>
    <row r="741" spans="10:42">
      <c r="J741" s="2"/>
      <c r="K741" s="2"/>
      <c r="L741" s="2"/>
      <c r="M741" s="2"/>
      <c r="N741" s="2"/>
      <c r="X741" s="7"/>
      <c r="Y741" s="7"/>
      <c r="Z741" s="7"/>
      <c r="AA741" s="7"/>
      <c r="AB741" s="7"/>
      <c r="AC741" s="7"/>
      <c r="AD741" s="7"/>
      <c r="AE741" s="7"/>
      <c r="AF741" s="7"/>
      <c r="AG741" s="7"/>
      <c r="AH741" s="7"/>
      <c r="AJ741" s="2"/>
      <c r="AL741" s="4" t="s">
        <v>176</v>
      </c>
      <c r="AM741" s="4" t="s">
        <v>1146</v>
      </c>
      <c r="AO741" s="7"/>
      <c r="AP741" s="7"/>
    </row>
    <row r="742" spans="10:42">
      <c r="J742" s="2"/>
      <c r="K742" s="2"/>
      <c r="L742" s="2"/>
      <c r="M742" s="2"/>
      <c r="N742" s="2"/>
      <c r="X742" s="7"/>
      <c r="Y742" s="7"/>
      <c r="Z742" s="7"/>
      <c r="AA742" s="7"/>
      <c r="AB742" s="7"/>
      <c r="AC742" s="7"/>
      <c r="AD742" s="7"/>
      <c r="AE742" s="7"/>
      <c r="AF742" s="7"/>
      <c r="AG742" s="7"/>
      <c r="AH742" s="7"/>
      <c r="AJ742" s="2"/>
      <c r="AL742" s="4" t="s">
        <v>176</v>
      </c>
      <c r="AM742" s="4" t="s">
        <v>1147</v>
      </c>
      <c r="AO742" s="7"/>
      <c r="AP742" s="7"/>
    </row>
    <row r="743" spans="10:42">
      <c r="J743" s="2"/>
      <c r="K743" s="2"/>
      <c r="L743" s="2"/>
      <c r="M743" s="2"/>
      <c r="N743" s="2"/>
      <c r="X743" s="7"/>
      <c r="Y743" s="7"/>
      <c r="Z743" s="7"/>
      <c r="AA743" s="7"/>
      <c r="AB743" s="7"/>
      <c r="AC743" s="7"/>
      <c r="AD743" s="7"/>
      <c r="AE743" s="7"/>
      <c r="AF743" s="7"/>
      <c r="AG743" s="7"/>
      <c r="AH743" s="7"/>
      <c r="AJ743" s="2"/>
      <c r="AL743" s="4" t="s">
        <v>176</v>
      </c>
      <c r="AM743" s="4" t="s">
        <v>1148</v>
      </c>
      <c r="AO743" s="7"/>
      <c r="AP743" s="7"/>
    </row>
    <row r="744" spans="10:42">
      <c r="J744" s="2"/>
      <c r="K744" s="2"/>
      <c r="L744" s="2"/>
      <c r="M744" s="2"/>
      <c r="N744" s="2"/>
      <c r="X744" s="7"/>
      <c r="Y744" s="7"/>
      <c r="Z744" s="7"/>
      <c r="AA744" s="7"/>
      <c r="AB744" s="7"/>
      <c r="AC744" s="7"/>
      <c r="AD744" s="7"/>
      <c r="AE744" s="7"/>
      <c r="AF744" s="7"/>
      <c r="AG744" s="7"/>
      <c r="AH744" s="7"/>
      <c r="AJ744" s="2"/>
      <c r="AL744" s="4" t="s">
        <v>176</v>
      </c>
      <c r="AM744" s="4" t="s">
        <v>1149</v>
      </c>
      <c r="AO744" s="7"/>
      <c r="AP744" s="7"/>
    </row>
    <row r="745" spans="10:42">
      <c r="J745" s="2"/>
      <c r="K745" s="2"/>
      <c r="L745" s="2"/>
      <c r="M745" s="2"/>
      <c r="N745" s="2"/>
      <c r="X745" s="7"/>
      <c r="Y745" s="7"/>
      <c r="Z745" s="7"/>
      <c r="AA745" s="7"/>
      <c r="AB745" s="7"/>
      <c r="AC745" s="7"/>
      <c r="AD745" s="7"/>
      <c r="AE745" s="7"/>
      <c r="AF745" s="7"/>
      <c r="AG745" s="7"/>
      <c r="AH745" s="7"/>
      <c r="AJ745" s="2"/>
      <c r="AL745" s="4" t="s">
        <v>176</v>
      </c>
      <c r="AM745" s="4" t="s">
        <v>1150</v>
      </c>
      <c r="AO745" s="7"/>
      <c r="AP745" s="7"/>
    </row>
    <row r="746" spans="10:42">
      <c r="J746" s="2"/>
      <c r="K746" s="2"/>
      <c r="L746" s="2"/>
      <c r="M746" s="2"/>
      <c r="N746" s="2"/>
      <c r="X746" s="7"/>
      <c r="Y746" s="7"/>
      <c r="Z746" s="7"/>
      <c r="AA746" s="7"/>
      <c r="AB746" s="7"/>
      <c r="AC746" s="7"/>
      <c r="AD746" s="7"/>
      <c r="AE746" s="7"/>
      <c r="AF746" s="7"/>
      <c r="AG746" s="7"/>
      <c r="AH746" s="7"/>
      <c r="AJ746" s="2"/>
      <c r="AL746" s="4" t="s">
        <v>176</v>
      </c>
      <c r="AM746" s="4" t="s">
        <v>1151</v>
      </c>
      <c r="AO746" s="7"/>
      <c r="AP746" s="7"/>
    </row>
    <row r="747" spans="10:42">
      <c r="J747" s="2"/>
      <c r="K747" s="2"/>
      <c r="L747" s="2"/>
      <c r="M747" s="2"/>
      <c r="N747" s="2"/>
      <c r="X747" s="7"/>
      <c r="Y747" s="7"/>
      <c r="Z747" s="7"/>
      <c r="AA747" s="7"/>
      <c r="AB747" s="7"/>
      <c r="AC747" s="7"/>
      <c r="AD747" s="7"/>
      <c r="AE747" s="7"/>
      <c r="AF747" s="7"/>
      <c r="AG747" s="7"/>
      <c r="AH747" s="7"/>
      <c r="AJ747" s="2"/>
      <c r="AL747" s="4" t="s">
        <v>176</v>
      </c>
      <c r="AM747" s="4" t="s">
        <v>1152</v>
      </c>
      <c r="AO747" s="7"/>
      <c r="AP747" s="7"/>
    </row>
    <row r="748" spans="10:42">
      <c r="J748" s="2"/>
      <c r="K748" s="2"/>
      <c r="L748" s="2"/>
      <c r="M748" s="2"/>
      <c r="N748" s="2"/>
      <c r="X748" s="7"/>
      <c r="Y748" s="7"/>
      <c r="Z748" s="7"/>
      <c r="AA748" s="7"/>
      <c r="AB748" s="7"/>
      <c r="AC748" s="7"/>
      <c r="AD748" s="7"/>
      <c r="AE748" s="7"/>
      <c r="AF748" s="7"/>
      <c r="AG748" s="7"/>
      <c r="AH748" s="7"/>
      <c r="AJ748" s="2"/>
      <c r="AL748" s="4" t="s">
        <v>176</v>
      </c>
      <c r="AM748" s="4" t="s">
        <v>1153</v>
      </c>
      <c r="AO748" s="7"/>
      <c r="AP748" s="7"/>
    </row>
    <row r="749" spans="10:42">
      <c r="J749" s="2"/>
      <c r="K749" s="2"/>
      <c r="L749" s="2"/>
      <c r="M749" s="2"/>
      <c r="N749" s="2"/>
      <c r="X749" s="7"/>
      <c r="Y749" s="7"/>
      <c r="Z749" s="7"/>
      <c r="AA749" s="7"/>
      <c r="AB749" s="7"/>
      <c r="AC749" s="7"/>
      <c r="AD749" s="7"/>
      <c r="AE749" s="7"/>
      <c r="AF749" s="7"/>
      <c r="AG749" s="7"/>
      <c r="AH749" s="7"/>
      <c r="AJ749" s="2"/>
      <c r="AL749" s="4" t="s">
        <v>176</v>
      </c>
      <c r="AM749" s="4" t="s">
        <v>1154</v>
      </c>
      <c r="AO749" s="7"/>
      <c r="AP749" s="7"/>
    </row>
    <row r="750" spans="10:42">
      <c r="J750" s="2"/>
      <c r="K750" s="2"/>
      <c r="L750" s="2"/>
      <c r="M750" s="2"/>
      <c r="N750" s="2"/>
      <c r="X750" s="7"/>
      <c r="Y750" s="7"/>
      <c r="Z750" s="7"/>
      <c r="AA750" s="7"/>
      <c r="AB750" s="7"/>
      <c r="AC750" s="7"/>
      <c r="AD750" s="7"/>
      <c r="AE750" s="7"/>
      <c r="AF750" s="7"/>
      <c r="AG750" s="7"/>
      <c r="AH750" s="7"/>
      <c r="AJ750" s="2"/>
      <c r="AL750" s="4" t="s">
        <v>176</v>
      </c>
      <c r="AM750" s="4" t="s">
        <v>1155</v>
      </c>
      <c r="AO750" s="7"/>
      <c r="AP750" s="7"/>
    </row>
    <row r="751" spans="10:42">
      <c r="J751" s="2"/>
      <c r="K751" s="2"/>
      <c r="L751" s="2"/>
      <c r="M751" s="2"/>
      <c r="N751" s="2"/>
      <c r="X751" s="7"/>
      <c r="Y751" s="7"/>
      <c r="Z751" s="7"/>
      <c r="AA751" s="7"/>
      <c r="AB751" s="7"/>
      <c r="AC751" s="7"/>
      <c r="AD751" s="7"/>
      <c r="AE751" s="7"/>
      <c r="AF751" s="7"/>
      <c r="AG751" s="7"/>
      <c r="AH751" s="7"/>
      <c r="AJ751" s="2"/>
      <c r="AL751" s="4" t="s">
        <v>176</v>
      </c>
      <c r="AM751" s="4" t="s">
        <v>1156</v>
      </c>
      <c r="AO751" s="7"/>
      <c r="AP751" s="7"/>
    </row>
    <row r="752" spans="10:42">
      <c r="J752" s="2"/>
      <c r="K752" s="2"/>
      <c r="L752" s="2"/>
      <c r="M752" s="2"/>
      <c r="N752" s="2"/>
      <c r="X752" s="7"/>
      <c r="Y752" s="7"/>
      <c r="Z752" s="7"/>
      <c r="AA752" s="7"/>
      <c r="AB752" s="7"/>
      <c r="AC752" s="7"/>
      <c r="AD752" s="7"/>
      <c r="AE752" s="7"/>
      <c r="AF752" s="7"/>
      <c r="AG752" s="7"/>
      <c r="AH752" s="7"/>
      <c r="AJ752" s="2"/>
      <c r="AL752" s="4" t="s">
        <v>176</v>
      </c>
      <c r="AM752" s="4" t="s">
        <v>1157</v>
      </c>
      <c r="AO752" s="7"/>
      <c r="AP752" s="7"/>
    </row>
    <row r="753" spans="10:42">
      <c r="J753" s="2"/>
      <c r="K753" s="2"/>
      <c r="L753" s="2"/>
      <c r="M753" s="2"/>
      <c r="N753" s="2"/>
      <c r="X753" s="7"/>
      <c r="Y753" s="7"/>
      <c r="Z753" s="7"/>
      <c r="AA753" s="7"/>
      <c r="AB753" s="7"/>
      <c r="AC753" s="7"/>
      <c r="AD753" s="7"/>
      <c r="AE753" s="7"/>
      <c r="AF753" s="7"/>
      <c r="AG753" s="7"/>
      <c r="AH753" s="7"/>
      <c r="AJ753" s="2"/>
      <c r="AL753" s="4" t="s">
        <v>176</v>
      </c>
      <c r="AM753" s="4" t="s">
        <v>1158</v>
      </c>
      <c r="AO753" s="7"/>
      <c r="AP753" s="7"/>
    </row>
    <row r="754" spans="10:42">
      <c r="J754" s="2"/>
      <c r="K754" s="2"/>
      <c r="L754" s="2"/>
      <c r="M754" s="2"/>
      <c r="N754" s="2"/>
      <c r="X754" s="7"/>
      <c r="Y754" s="7"/>
      <c r="Z754" s="7"/>
      <c r="AA754" s="7"/>
      <c r="AB754" s="7"/>
      <c r="AC754" s="7"/>
      <c r="AD754" s="7"/>
      <c r="AE754" s="7"/>
      <c r="AF754" s="7"/>
      <c r="AG754" s="7"/>
      <c r="AH754" s="7"/>
      <c r="AJ754" s="2"/>
      <c r="AL754" s="4" t="s">
        <v>176</v>
      </c>
      <c r="AM754" s="4" t="s">
        <v>1159</v>
      </c>
      <c r="AO754" s="7"/>
      <c r="AP754" s="7"/>
    </row>
    <row r="755" spans="10:42">
      <c r="J755" s="2"/>
      <c r="K755" s="2"/>
      <c r="L755" s="2"/>
      <c r="M755" s="2"/>
      <c r="N755" s="2"/>
      <c r="X755" s="7"/>
      <c r="Y755" s="7"/>
      <c r="Z755" s="7"/>
      <c r="AA755" s="7"/>
      <c r="AB755" s="7"/>
      <c r="AC755" s="7"/>
      <c r="AD755" s="7"/>
      <c r="AE755" s="7"/>
      <c r="AF755" s="7"/>
      <c r="AG755" s="7"/>
      <c r="AH755" s="7"/>
      <c r="AJ755" s="2"/>
      <c r="AL755" s="4" t="s">
        <v>176</v>
      </c>
      <c r="AM755" s="4" t="s">
        <v>1160</v>
      </c>
      <c r="AO755" s="7"/>
      <c r="AP755" s="7"/>
    </row>
    <row r="756" spans="10:42">
      <c r="J756" s="2"/>
      <c r="K756" s="2"/>
      <c r="L756" s="2"/>
      <c r="M756" s="2"/>
      <c r="N756" s="2"/>
      <c r="X756" s="7"/>
      <c r="Y756" s="7"/>
      <c r="Z756" s="7"/>
      <c r="AA756" s="7"/>
      <c r="AB756" s="7"/>
      <c r="AC756" s="7"/>
      <c r="AD756" s="7"/>
      <c r="AE756" s="7"/>
      <c r="AF756" s="7"/>
      <c r="AG756" s="7"/>
      <c r="AH756" s="7"/>
      <c r="AJ756" s="2"/>
      <c r="AL756" s="4" t="s">
        <v>176</v>
      </c>
      <c r="AM756" s="4" t="s">
        <v>1161</v>
      </c>
      <c r="AO756" s="7"/>
      <c r="AP756" s="7"/>
    </row>
    <row r="757" spans="10:42">
      <c r="J757" s="2"/>
      <c r="K757" s="2"/>
      <c r="L757" s="2"/>
      <c r="M757" s="2"/>
      <c r="N757" s="2"/>
      <c r="X757" s="7"/>
      <c r="Y757" s="7"/>
      <c r="Z757" s="7"/>
      <c r="AA757" s="7"/>
      <c r="AB757" s="7"/>
      <c r="AC757" s="7"/>
      <c r="AD757" s="7"/>
      <c r="AE757" s="7"/>
      <c r="AF757" s="7"/>
      <c r="AG757" s="7"/>
      <c r="AH757" s="7"/>
      <c r="AJ757" s="2"/>
      <c r="AL757" s="4" t="s">
        <v>176</v>
      </c>
      <c r="AM757" s="4" t="s">
        <v>1162</v>
      </c>
      <c r="AO757" s="7"/>
      <c r="AP757" s="7"/>
    </row>
    <row r="758" spans="10:42">
      <c r="J758" s="2"/>
      <c r="K758" s="2"/>
      <c r="L758" s="2"/>
      <c r="M758" s="2"/>
      <c r="N758" s="2"/>
      <c r="X758" s="7"/>
      <c r="Y758" s="7"/>
      <c r="Z758" s="7"/>
      <c r="AA758" s="7"/>
      <c r="AB758" s="7"/>
      <c r="AC758" s="7"/>
      <c r="AD758" s="7"/>
      <c r="AE758" s="7"/>
      <c r="AF758" s="7"/>
      <c r="AG758" s="7"/>
      <c r="AH758" s="7"/>
      <c r="AJ758" s="2"/>
      <c r="AL758" s="4" t="s">
        <v>176</v>
      </c>
      <c r="AM758" s="4" t="s">
        <v>1163</v>
      </c>
      <c r="AO758" s="7"/>
      <c r="AP758" s="7"/>
    </row>
    <row r="759" spans="10:42">
      <c r="J759" s="2"/>
      <c r="K759" s="2"/>
      <c r="L759" s="2"/>
      <c r="M759" s="2"/>
      <c r="N759" s="2"/>
      <c r="X759" s="7"/>
      <c r="Y759" s="7"/>
      <c r="Z759" s="7"/>
      <c r="AA759" s="7"/>
      <c r="AB759" s="7"/>
      <c r="AC759" s="7"/>
      <c r="AD759" s="7"/>
      <c r="AE759" s="7"/>
      <c r="AF759" s="7"/>
      <c r="AG759" s="7"/>
      <c r="AH759" s="7"/>
      <c r="AJ759" s="2"/>
      <c r="AL759" s="4" t="s">
        <v>176</v>
      </c>
      <c r="AM759" s="4" t="s">
        <v>1164</v>
      </c>
      <c r="AO759" s="7"/>
      <c r="AP759" s="7"/>
    </row>
    <row r="760" spans="10:42">
      <c r="J760" s="2"/>
      <c r="K760" s="2"/>
      <c r="L760" s="2"/>
      <c r="M760" s="2"/>
      <c r="N760" s="2"/>
      <c r="X760" s="7"/>
      <c r="Y760" s="7"/>
      <c r="Z760" s="7"/>
      <c r="AA760" s="7"/>
      <c r="AB760" s="7"/>
      <c r="AC760" s="7"/>
      <c r="AD760" s="7"/>
      <c r="AE760" s="7"/>
      <c r="AF760" s="7"/>
      <c r="AG760" s="7"/>
      <c r="AH760" s="7"/>
      <c r="AJ760" s="2"/>
      <c r="AL760" s="4" t="s">
        <v>176</v>
      </c>
      <c r="AM760" s="4" t="s">
        <v>1165</v>
      </c>
      <c r="AO760" s="7"/>
      <c r="AP760" s="7"/>
    </row>
    <row r="761" spans="10:42">
      <c r="J761" s="2"/>
      <c r="K761" s="2"/>
      <c r="L761" s="2"/>
      <c r="M761" s="2"/>
      <c r="N761" s="2"/>
      <c r="X761" s="7"/>
      <c r="Y761" s="7"/>
      <c r="Z761" s="7"/>
      <c r="AA761" s="7"/>
      <c r="AB761" s="7"/>
      <c r="AC761" s="7"/>
      <c r="AD761" s="7"/>
      <c r="AE761" s="7"/>
      <c r="AF761" s="7"/>
      <c r="AG761" s="7"/>
      <c r="AH761" s="7"/>
      <c r="AJ761" s="2"/>
      <c r="AL761" s="4" t="s">
        <v>178</v>
      </c>
      <c r="AM761" s="4" t="s">
        <v>812</v>
      </c>
      <c r="AO761" s="7"/>
      <c r="AP761" s="7"/>
    </row>
    <row r="762" spans="10:42">
      <c r="J762" s="2"/>
      <c r="K762" s="2"/>
      <c r="L762" s="2"/>
      <c r="M762" s="2"/>
      <c r="N762" s="2"/>
      <c r="X762" s="7"/>
      <c r="Y762" s="7"/>
      <c r="Z762" s="7"/>
      <c r="AA762" s="7"/>
      <c r="AB762" s="7"/>
      <c r="AC762" s="7"/>
      <c r="AD762" s="7"/>
      <c r="AE762" s="7"/>
      <c r="AF762" s="7"/>
      <c r="AG762" s="7"/>
      <c r="AH762" s="7"/>
      <c r="AJ762" s="2"/>
      <c r="AL762" s="4" t="s">
        <v>178</v>
      </c>
      <c r="AM762" s="4" t="s">
        <v>1166</v>
      </c>
      <c r="AO762" s="7"/>
      <c r="AP762" s="7"/>
    </row>
    <row r="763" spans="10:42">
      <c r="J763" s="2"/>
      <c r="K763" s="2"/>
      <c r="L763" s="2"/>
      <c r="M763" s="2"/>
      <c r="N763" s="2"/>
      <c r="X763" s="7"/>
      <c r="Y763" s="7"/>
      <c r="Z763" s="7"/>
      <c r="AA763" s="7"/>
      <c r="AB763" s="7"/>
      <c r="AC763" s="7"/>
      <c r="AD763" s="7"/>
      <c r="AE763" s="7"/>
      <c r="AF763" s="7"/>
      <c r="AG763" s="7"/>
      <c r="AH763" s="7"/>
      <c r="AJ763" s="2"/>
      <c r="AL763" s="4" t="s">
        <v>178</v>
      </c>
      <c r="AM763" s="4" t="s">
        <v>1167</v>
      </c>
      <c r="AO763" s="7"/>
      <c r="AP763" s="7"/>
    </row>
    <row r="764" spans="10:42">
      <c r="J764" s="2"/>
      <c r="K764" s="2"/>
      <c r="L764" s="2"/>
      <c r="M764" s="2"/>
      <c r="N764" s="2"/>
      <c r="X764" s="7"/>
      <c r="Y764" s="7"/>
      <c r="Z764" s="7"/>
      <c r="AA764" s="7"/>
      <c r="AB764" s="7"/>
      <c r="AC764" s="7"/>
      <c r="AD764" s="7"/>
      <c r="AE764" s="7"/>
      <c r="AF764" s="7"/>
      <c r="AG764" s="7"/>
      <c r="AH764" s="7"/>
      <c r="AJ764" s="2"/>
      <c r="AL764" s="4" t="s">
        <v>178</v>
      </c>
      <c r="AM764" s="4" t="s">
        <v>1168</v>
      </c>
      <c r="AO764" s="7"/>
      <c r="AP764" s="7"/>
    </row>
    <row r="765" spans="10:42">
      <c r="J765" s="2"/>
      <c r="K765" s="2"/>
      <c r="L765" s="2"/>
      <c r="M765" s="2"/>
      <c r="N765" s="2"/>
      <c r="X765" s="7"/>
      <c r="Y765" s="7"/>
      <c r="Z765" s="7"/>
      <c r="AA765" s="7"/>
      <c r="AB765" s="7"/>
      <c r="AC765" s="7"/>
      <c r="AD765" s="7"/>
      <c r="AE765" s="7"/>
      <c r="AF765" s="7"/>
      <c r="AG765" s="7"/>
      <c r="AH765" s="7"/>
      <c r="AJ765" s="2"/>
      <c r="AL765" s="4" t="s">
        <v>178</v>
      </c>
      <c r="AM765" s="4" t="s">
        <v>1169</v>
      </c>
      <c r="AO765" s="7"/>
      <c r="AP765" s="7"/>
    </row>
    <row r="766" spans="10:42">
      <c r="J766" s="2"/>
      <c r="K766" s="2"/>
      <c r="L766" s="2"/>
      <c r="M766" s="2"/>
      <c r="N766" s="2"/>
      <c r="X766" s="7"/>
      <c r="Y766" s="7"/>
      <c r="Z766" s="7"/>
      <c r="AA766" s="7"/>
      <c r="AB766" s="7"/>
      <c r="AC766" s="7"/>
      <c r="AD766" s="7"/>
      <c r="AE766" s="7"/>
      <c r="AF766" s="7"/>
      <c r="AG766" s="7"/>
      <c r="AH766" s="7"/>
      <c r="AJ766" s="2"/>
      <c r="AL766" s="4" t="s">
        <v>178</v>
      </c>
      <c r="AM766" s="4" t="s">
        <v>1170</v>
      </c>
      <c r="AO766" s="7"/>
      <c r="AP766" s="7"/>
    </row>
    <row r="767" spans="10:42">
      <c r="J767" s="2"/>
      <c r="K767" s="2"/>
      <c r="L767" s="2"/>
      <c r="M767" s="2"/>
      <c r="N767" s="2"/>
      <c r="X767" s="7"/>
      <c r="Y767" s="7"/>
      <c r="Z767" s="7"/>
      <c r="AA767" s="7"/>
      <c r="AB767" s="7"/>
      <c r="AC767" s="7"/>
      <c r="AD767" s="7"/>
      <c r="AE767" s="7"/>
      <c r="AF767" s="7"/>
      <c r="AG767" s="7"/>
      <c r="AH767" s="7"/>
      <c r="AJ767" s="2"/>
      <c r="AL767" s="4" t="s">
        <v>178</v>
      </c>
      <c r="AM767" s="4" t="s">
        <v>1171</v>
      </c>
      <c r="AO767" s="7"/>
      <c r="AP767" s="7"/>
    </row>
    <row r="768" spans="10:42">
      <c r="J768" s="2"/>
      <c r="K768" s="2"/>
      <c r="L768" s="2"/>
      <c r="M768" s="2"/>
      <c r="N768" s="2"/>
      <c r="X768" s="7"/>
      <c r="Y768" s="7"/>
      <c r="Z768" s="7"/>
      <c r="AA768" s="7"/>
      <c r="AB768" s="7"/>
      <c r="AC768" s="7"/>
      <c r="AD768" s="7"/>
      <c r="AE768" s="7"/>
      <c r="AF768" s="7"/>
      <c r="AG768" s="7"/>
      <c r="AH768" s="7"/>
      <c r="AJ768" s="2"/>
      <c r="AL768" s="4" t="s">
        <v>178</v>
      </c>
      <c r="AM768" s="4" t="s">
        <v>1172</v>
      </c>
      <c r="AO768" s="7"/>
      <c r="AP768" s="7"/>
    </row>
    <row r="769" spans="10:42">
      <c r="J769" s="2"/>
      <c r="K769" s="2"/>
      <c r="L769" s="2"/>
      <c r="M769" s="2"/>
      <c r="N769" s="2"/>
      <c r="X769" s="7"/>
      <c r="Y769" s="7"/>
      <c r="Z769" s="7"/>
      <c r="AA769" s="7"/>
      <c r="AB769" s="7"/>
      <c r="AC769" s="7"/>
      <c r="AD769" s="7"/>
      <c r="AE769" s="7"/>
      <c r="AF769" s="7"/>
      <c r="AG769" s="7"/>
      <c r="AH769" s="7"/>
      <c r="AJ769" s="2"/>
      <c r="AL769" s="4" t="s">
        <v>178</v>
      </c>
      <c r="AM769" s="4" t="s">
        <v>1173</v>
      </c>
      <c r="AO769" s="7"/>
      <c r="AP769" s="7"/>
    </row>
    <row r="770" spans="10:42">
      <c r="J770" s="2"/>
      <c r="K770" s="2"/>
      <c r="L770" s="2"/>
      <c r="M770" s="2"/>
      <c r="N770" s="2"/>
      <c r="X770" s="7"/>
      <c r="Y770" s="7"/>
      <c r="Z770" s="7"/>
      <c r="AA770" s="7"/>
      <c r="AB770" s="7"/>
      <c r="AC770" s="7"/>
      <c r="AD770" s="7"/>
      <c r="AE770" s="7"/>
      <c r="AF770" s="7"/>
      <c r="AG770" s="7"/>
      <c r="AH770" s="7"/>
      <c r="AJ770" s="2"/>
      <c r="AL770" s="4" t="s">
        <v>178</v>
      </c>
      <c r="AM770" s="4" t="s">
        <v>1174</v>
      </c>
      <c r="AO770" s="7"/>
      <c r="AP770" s="7"/>
    </row>
    <row r="771" spans="10:42">
      <c r="J771" s="2"/>
      <c r="K771" s="2"/>
      <c r="L771" s="2"/>
      <c r="M771" s="2"/>
      <c r="N771" s="2"/>
      <c r="X771" s="7"/>
      <c r="Y771" s="7"/>
      <c r="Z771" s="7"/>
      <c r="AA771" s="7"/>
      <c r="AB771" s="7"/>
      <c r="AC771" s="7"/>
      <c r="AD771" s="7"/>
      <c r="AE771" s="7"/>
      <c r="AF771" s="7"/>
      <c r="AG771" s="7"/>
      <c r="AH771" s="7"/>
      <c r="AJ771" s="2"/>
      <c r="AL771" s="4" t="s">
        <v>178</v>
      </c>
      <c r="AM771" s="4" t="s">
        <v>1175</v>
      </c>
      <c r="AO771" s="7"/>
      <c r="AP771" s="7"/>
    </row>
    <row r="772" spans="10:42">
      <c r="J772" s="2"/>
      <c r="K772" s="2"/>
      <c r="L772" s="2"/>
      <c r="M772" s="2"/>
      <c r="N772" s="2"/>
      <c r="X772" s="7"/>
      <c r="Y772" s="7"/>
      <c r="Z772" s="7"/>
      <c r="AA772" s="7"/>
      <c r="AB772" s="7"/>
      <c r="AC772" s="7"/>
      <c r="AD772" s="7"/>
      <c r="AE772" s="7"/>
      <c r="AF772" s="7"/>
      <c r="AG772" s="7"/>
      <c r="AH772" s="7"/>
      <c r="AJ772" s="2"/>
      <c r="AL772" s="4" t="s">
        <v>178</v>
      </c>
      <c r="AM772" s="4" t="s">
        <v>1176</v>
      </c>
      <c r="AO772" s="7"/>
      <c r="AP772" s="7"/>
    </row>
    <row r="773" spans="10:42">
      <c r="J773" s="2"/>
      <c r="K773" s="2"/>
      <c r="L773" s="2"/>
      <c r="M773" s="2"/>
      <c r="N773" s="2"/>
      <c r="X773" s="7"/>
      <c r="Y773" s="7"/>
      <c r="Z773" s="7"/>
      <c r="AA773" s="7"/>
      <c r="AB773" s="7"/>
      <c r="AC773" s="7"/>
      <c r="AD773" s="7"/>
      <c r="AE773" s="7"/>
      <c r="AF773" s="7"/>
      <c r="AG773" s="7"/>
      <c r="AH773" s="7"/>
      <c r="AJ773" s="2"/>
      <c r="AL773" s="4" t="s">
        <v>178</v>
      </c>
      <c r="AM773" s="4" t="s">
        <v>1177</v>
      </c>
      <c r="AO773" s="7"/>
      <c r="AP773" s="7"/>
    </row>
    <row r="774" spans="10:42">
      <c r="J774" s="2"/>
      <c r="K774" s="2"/>
      <c r="L774" s="2"/>
      <c r="M774" s="2"/>
      <c r="N774" s="2"/>
      <c r="X774" s="7"/>
      <c r="Y774" s="7"/>
      <c r="Z774" s="7"/>
      <c r="AA774" s="7"/>
      <c r="AB774" s="7"/>
      <c r="AC774" s="7"/>
      <c r="AD774" s="7"/>
      <c r="AE774" s="7"/>
      <c r="AF774" s="7"/>
      <c r="AG774" s="7"/>
      <c r="AH774" s="7"/>
      <c r="AJ774" s="2"/>
      <c r="AL774" s="4" t="s">
        <v>178</v>
      </c>
      <c r="AM774" s="4" t="s">
        <v>1178</v>
      </c>
      <c r="AO774" s="7"/>
      <c r="AP774" s="7"/>
    </row>
    <row r="775" spans="10:42">
      <c r="J775" s="2"/>
      <c r="K775" s="2"/>
      <c r="L775" s="2"/>
      <c r="M775" s="2"/>
      <c r="N775" s="2"/>
      <c r="X775" s="7"/>
      <c r="Y775" s="7"/>
      <c r="Z775" s="7"/>
      <c r="AA775" s="7"/>
      <c r="AB775" s="7"/>
      <c r="AC775" s="7"/>
      <c r="AD775" s="7"/>
      <c r="AE775" s="7"/>
      <c r="AF775" s="7"/>
      <c r="AG775" s="7"/>
      <c r="AH775" s="7"/>
      <c r="AJ775" s="2"/>
      <c r="AL775" s="4" t="s">
        <v>178</v>
      </c>
      <c r="AM775" s="4" t="s">
        <v>811</v>
      </c>
      <c r="AO775" s="7"/>
      <c r="AP775" s="7"/>
    </row>
    <row r="776" spans="10:42">
      <c r="J776" s="2"/>
      <c r="K776" s="2"/>
      <c r="L776" s="2"/>
      <c r="M776" s="2"/>
      <c r="N776" s="2"/>
      <c r="X776" s="7"/>
      <c r="Y776" s="7"/>
      <c r="Z776" s="7"/>
      <c r="AA776" s="7"/>
      <c r="AB776" s="7"/>
      <c r="AC776" s="7"/>
      <c r="AD776" s="7"/>
      <c r="AE776" s="7"/>
      <c r="AF776" s="7"/>
      <c r="AG776" s="7"/>
      <c r="AH776" s="7"/>
      <c r="AJ776" s="2"/>
      <c r="AL776" s="4" t="s">
        <v>180</v>
      </c>
      <c r="AM776" s="4" t="s">
        <v>814</v>
      </c>
      <c r="AO776" s="7"/>
      <c r="AP776" s="7"/>
    </row>
    <row r="777" spans="10:42">
      <c r="J777" s="2"/>
      <c r="K777" s="2"/>
      <c r="L777" s="2"/>
      <c r="M777" s="2"/>
      <c r="N777" s="2"/>
      <c r="X777" s="7"/>
      <c r="Y777" s="7"/>
      <c r="Z777" s="7"/>
      <c r="AA777" s="7"/>
      <c r="AB777" s="7"/>
      <c r="AC777" s="7"/>
      <c r="AD777" s="7"/>
      <c r="AE777" s="7"/>
      <c r="AF777" s="7"/>
      <c r="AG777" s="7"/>
      <c r="AH777" s="7"/>
      <c r="AJ777" s="2"/>
      <c r="AL777" s="4" t="s">
        <v>180</v>
      </c>
      <c r="AM777" s="4" t="s">
        <v>1179</v>
      </c>
      <c r="AO777" s="7"/>
      <c r="AP777" s="7"/>
    </row>
    <row r="778" spans="10:42">
      <c r="J778" s="2"/>
      <c r="K778" s="2"/>
      <c r="L778" s="2"/>
      <c r="M778" s="2"/>
      <c r="N778" s="2"/>
      <c r="X778" s="7"/>
      <c r="Y778" s="7"/>
      <c r="Z778" s="7"/>
      <c r="AA778" s="7"/>
      <c r="AB778" s="7"/>
      <c r="AC778" s="7"/>
      <c r="AD778" s="7"/>
      <c r="AE778" s="7"/>
      <c r="AF778" s="7"/>
      <c r="AG778" s="7"/>
      <c r="AH778" s="7"/>
      <c r="AJ778" s="2"/>
      <c r="AL778" s="4" t="s">
        <v>180</v>
      </c>
      <c r="AM778" s="4" t="s">
        <v>1180</v>
      </c>
      <c r="AO778" s="7"/>
      <c r="AP778" s="7"/>
    </row>
    <row r="779" spans="10:42">
      <c r="J779" s="2"/>
      <c r="K779" s="2"/>
      <c r="L779" s="2"/>
      <c r="M779" s="2"/>
      <c r="N779" s="2"/>
      <c r="X779" s="7"/>
      <c r="Y779" s="7"/>
      <c r="Z779" s="7"/>
      <c r="AA779" s="7"/>
      <c r="AB779" s="7"/>
      <c r="AC779" s="7"/>
      <c r="AD779" s="7"/>
      <c r="AE779" s="7"/>
      <c r="AF779" s="7"/>
      <c r="AG779" s="7"/>
      <c r="AH779" s="7"/>
      <c r="AJ779" s="2"/>
      <c r="AL779" s="4" t="s">
        <v>180</v>
      </c>
      <c r="AM779" s="4" t="s">
        <v>1181</v>
      </c>
      <c r="AO779" s="7"/>
      <c r="AP779" s="7"/>
    </row>
    <row r="780" spans="10:42">
      <c r="J780" s="2"/>
      <c r="K780" s="2"/>
      <c r="L780" s="2"/>
      <c r="M780" s="2"/>
      <c r="N780" s="2"/>
      <c r="X780" s="7"/>
      <c r="Y780" s="7"/>
      <c r="Z780" s="7"/>
      <c r="AA780" s="7"/>
      <c r="AB780" s="7"/>
      <c r="AC780" s="7"/>
      <c r="AD780" s="7"/>
      <c r="AE780" s="7"/>
      <c r="AF780" s="7"/>
      <c r="AG780" s="7"/>
      <c r="AH780" s="7"/>
      <c r="AJ780" s="2"/>
      <c r="AL780" s="4" t="s">
        <v>180</v>
      </c>
      <c r="AM780" s="4" t="s">
        <v>1182</v>
      </c>
      <c r="AO780" s="7"/>
      <c r="AP780" s="7"/>
    </row>
    <row r="781" spans="10:42">
      <c r="J781" s="2"/>
      <c r="K781" s="2"/>
      <c r="L781" s="2"/>
      <c r="M781" s="2"/>
      <c r="N781" s="2"/>
      <c r="X781" s="7"/>
      <c r="Y781" s="7"/>
      <c r="Z781" s="7"/>
      <c r="AA781" s="7"/>
      <c r="AB781" s="7"/>
      <c r="AC781" s="7"/>
      <c r="AD781" s="7"/>
      <c r="AE781" s="7"/>
      <c r="AF781" s="7"/>
      <c r="AG781" s="7"/>
      <c r="AH781" s="7"/>
      <c r="AJ781" s="2"/>
      <c r="AL781" s="4" t="s">
        <v>180</v>
      </c>
      <c r="AM781" s="4" t="s">
        <v>1183</v>
      </c>
      <c r="AO781" s="7"/>
      <c r="AP781" s="7"/>
    </row>
    <row r="782" spans="10:42">
      <c r="J782" s="2"/>
      <c r="K782" s="2"/>
      <c r="L782" s="2"/>
      <c r="M782" s="2"/>
      <c r="N782" s="2"/>
      <c r="X782" s="7"/>
      <c r="Y782" s="7"/>
      <c r="Z782" s="7"/>
      <c r="AA782" s="7"/>
      <c r="AB782" s="7"/>
      <c r="AC782" s="7"/>
      <c r="AD782" s="7"/>
      <c r="AE782" s="7"/>
      <c r="AF782" s="7"/>
      <c r="AG782" s="7"/>
      <c r="AH782" s="7"/>
      <c r="AJ782" s="2"/>
      <c r="AL782" s="4" t="s">
        <v>180</v>
      </c>
      <c r="AM782" s="4" t="s">
        <v>1184</v>
      </c>
      <c r="AO782" s="7"/>
      <c r="AP782" s="7"/>
    </row>
    <row r="783" spans="10:42">
      <c r="J783" s="2"/>
      <c r="K783" s="2"/>
      <c r="L783" s="2"/>
      <c r="M783" s="2"/>
      <c r="N783" s="2"/>
      <c r="X783" s="7"/>
      <c r="Y783" s="7"/>
      <c r="Z783" s="7"/>
      <c r="AA783" s="7"/>
      <c r="AB783" s="7"/>
      <c r="AC783" s="7"/>
      <c r="AD783" s="7"/>
      <c r="AE783" s="7"/>
      <c r="AF783" s="7"/>
      <c r="AG783" s="7"/>
      <c r="AH783" s="7"/>
      <c r="AJ783" s="2"/>
      <c r="AL783" s="4" t="s">
        <v>180</v>
      </c>
      <c r="AM783" s="4" t="s">
        <v>1185</v>
      </c>
      <c r="AO783" s="7"/>
      <c r="AP783" s="7"/>
    </row>
    <row r="784" spans="10:42">
      <c r="J784" s="2"/>
      <c r="K784" s="2"/>
      <c r="L784" s="2"/>
      <c r="M784" s="2"/>
      <c r="N784" s="2"/>
      <c r="X784" s="7"/>
      <c r="Y784" s="7"/>
      <c r="Z784" s="7"/>
      <c r="AA784" s="7"/>
      <c r="AB784" s="7"/>
      <c r="AC784" s="7"/>
      <c r="AD784" s="7"/>
      <c r="AE784" s="7"/>
      <c r="AF784" s="7"/>
      <c r="AG784" s="7"/>
      <c r="AH784" s="7"/>
      <c r="AJ784" s="2"/>
      <c r="AL784" s="4" t="s">
        <v>180</v>
      </c>
      <c r="AM784" s="4" t="s">
        <v>1186</v>
      </c>
      <c r="AO784" s="7"/>
      <c r="AP784" s="7"/>
    </row>
    <row r="785" spans="10:42">
      <c r="J785" s="2"/>
      <c r="K785" s="2"/>
      <c r="L785" s="2"/>
      <c r="M785" s="2"/>
      <c r="N785" s="2"/>
      <c r="X785" s="7"/>
      <c r="Y785" s="7"/>
      <c r="Z785" s="7"/>
      <c r="AA785" s="7"/>
      <c r="AB785" s="7"/>
      <c r="AC785" s="7"/>
      <c r="AD785" s="7"/>
      <c r="AE785" s="7"/>
      <c r="AF785" s="7"/>
      <c r="AG785" s="7"/>
      <c r="AH785" s="7"/>
      <c r="AJ785" s="2"/>
      <c r="AL785" s="4" t="s">
        <v>180</v>
      </c>
      <c r="AM785" s="4" t="s">
        <v>1187</v>
      </c>
      <c r="AO785" s="7"/>
      <c r="AP785" s="7"/>
    </row>
    <row r="786" spans="10:42">
      <c r="J786" s="2"/>
      <c r="K786" s="2"/>
      <c r="L786" s="2"/>
      <c r="M786" s="2"/>
      <c r="N786" s="2"/>
      <c r="X786" s="7"/>
      <c r="Y786" s="7"/>
      <c r="Z786" s="7"/>
      <c r="AA786" s="7"/>
      <c r="AB786" s="7"/>
      <c r="AC786" s="7"/>
      <c r="AD786" s="7"/>
      <c r="AE786" s="7"/>
      <c r="AF786" s="7"/>
      <c r="AG786" s="7"/>
      <c r="AH786" s="7"/>
      <c r="AJ786" s="2"/>
      <c r="AL786" s="4" t="s">
        <v>180</v>
      </c>
      <c r="AM786" s="4" t="s">
        <v>1188</v>
      </c>
      <c r="AO786" s="7"/>
      <c r="AP786" s="7"/>
    </row>
    <row r="787" spans="10:42">
      <c r="J787" s="2"/>
      <c r="K787" s="2"/>
      <c r="L787" s="2"/>
      <c r="M787" s="2"/>
      <c r="N787" s="2"/>
      <c r="X787" s="7"/>
      <c r="Y787" s="7"/>
      <c r="Z787" s="7"/>
      <c r="AA787" s="7"/>
      <c r="AB787" s="7"/>
      <c r="AC787" s="7"/>
      <c r="AD787" s="7"/>
      <c r="AE787" s="7"/>
      <c r="AF787" s="7"/>
      <c r="AG787" s="7"/>
      <c r="AH787" s="7"/>
      <c r="AJ787" s="2"/>
      <c r="AL787" s="4" t="s">
        <v>180</v>
      </c>
      <c r="AM787" s="4" t="s">
        <v>1189</v>
      </c>
      <c r="AO787" s="7"/>
      <c r="AP787" s="7"/>
    </row>
    <row r="788" spans="10:42">
      <c r="J788" s="2"/>
      <c r="K788" s="2"/>
      <c r="L788" s="2"/>
      <c r="M788" s="2"/>
      <c r="N788" s="2"/>
      <c r="X788" s="7"/>
      <c r="Y788" s="7"/>
      <c r="Z788" s="7"/>
      <c r="AA788" s="7"/>
      <c r="AB788" s="7"/>
      <c r="AC788" s="7"/>
      <c r="AD788" s="7"/>
      <c r="AE788" s="7"/>
      <c r="AF788" s="7"/>
      <c r="AG788" s="7"/>
      <c r="AH788" s="7"/>
      <c r="AJ788" s="2"/>
      <c r="AL788" s="4" t="s">
        <v>180</v>
      </c>
      <c r="AM788" s="4" t="s">
        <v>1190</v>
      </c>
      <c r="AO788" s="7"/>
      <c r="AP788" s="7"/>
    </row>
    <row r="789" spans="10:42">
      <c r="J789" s="2"/>
      <c r="K789" s="2"/>
      <c r="L789" s="2"/>
      <c r="M789" s="2"/>
      <c r="N789" s="2"/>
      <c r="X789" s="7"/>
      <c r="Y789" s="7"/>
      <c r="Z789" s="7"/>
      <c r="AA789" s="7"/>
      <c r="AB789" s="7"/>
      <c r="AC789" s="7"/>
      <c r="AD789" s="7"/>
      <c r="AE789" s="7"/>
      <c r="AF789" s="7"/>
      <c r="AG789" s="7"/>
      <c r="AH789" s="7"/>
      <c r="AJ789" s="2"/>
      <c r="AL789" s="4" t="s">
        <v>180</v>
      </c>
      <c r="AM789" s="4" t="s">
        <v>816</v>
      </c>
      <c r="AO789" s="7"/>
      <c r="AP789" s="7"/>
    </row>
    <row r="790" spans="10:42">
      <c r="J790" s="2"/>
      <c r="K790" s="2"/>
      <c r="L790" s="2"/>
      <c r="M790" s="2"/>
      <c r="N790" s="2"/>
      <c r="X790" s="7"/>
      <c r="Y790" s="7"/>
      <c r="Z790" s="7"/>
      <c r="AA790" s="7"/>
      <c r="AB790" s="7"/>
      <c r="AC790" s="7"/>
      <c r="AD790" s="7"/>
      <c r="AE790" s="7"/>
      <c r="AF790" s="7"/>
      <c r="AG790" s="7"/>
      <c r="AH790" s="7"/>
      <c r="AJ790" s="2"/>
      <c r="AL790" s="4" t="s">
        <v>180</v>
      </c>
      <c r="AM790" s="4" t="s">
        <v>1191</v>
      </c>
      <c r="AO790" s="7"/>
      <c r="AP790" s="7"/>
    </row>
    <row r="791" spans="10:42">
      <c r="J791" s="2"/>
      <c r="K791" s="2"/>
      <c r="L791" s="2"/>
      <c r="M791" s="2"/>
      <c r="N791" s="2"/>
      <c r="X791" s="7"/>
      <c r="Y791" s="7"/>
      <c r="Z791" s="7"/>
      <c r="AA791" s="7"/>
      <c r="AB791" s="7"/>
      <c r="AC791" s="7"/>
      <c r="AD791" s="7"/>
      <c r="AE791" s="7"/>
      <c r="AF791" s="7"/>
      <c r="AG791" s="7"/>
      <c r="AH791" s="7"/>
      <c r="AJ791" s="2"/>
      <c r="AL791" s="4" t="s">
        <v>180</v>
      </c>
      <c r="AM791" s="4" t="s">
        <v>1192</v>
      </c>
      <c r="AO791" s="7"/>
      <c r="AP791" s="7"/>
    </row>
    <row r="792" spans="10:42">
      <c r="J792" s="2"/>
      <c r="K792" s="2"/>
      <c r="L792" s="2"/>
      <c r="M792" s="2"/>
      <c r="N792" s="2"/>
      <c r="X792" s="7"/>
      <c r="Y792" s="7"/>
      <c r="Z792" s="7"/>
      <c r="AA792" s="7"/>
      <c r="AB792" s="7"/>
      <c r="AC792" s="7"/>
      <c r="AD792" s="7"/>
      <c r="AE792" s="7"/>
      <c r="AF792" s="7"/>
      <c r="AG792" s="7"/>
      <c r="AH792" s="7"/>
      <c r="AJ792" s="2"/>
      <c r="AL792" s="4" t="s">
        <v>180</v>
      </c>
      <c r="AM792" s="4" t="s">
        <v>1193</v>
      </c>
      <c r="AO792" s="7"/>
      <c r="AP792" s="7"/>
    </row>
    <row r="793" spans="10:42">
      <c r="J793" s="2"/>
      <c r="K793" s="2"/>
      <c r="L793" s="2"/>
      <c r="M793" s="2"/>
      <c r="N793" s="2"/>
      <c r="X793" s="7"/>
      <c r="Y793" s="7"/>
      <c r="Z793" s="7"/>
      <c r="AA793" s="7"/>
      <c r="AB793" s="7"/>
      <c r="AC793" s="7"/>
      <c r="AD793" s="7"/>
      <c r="AE793" s="7"/>
      <c r="AF793" s="7"/>
      <c r="AG793" s="7"/>
      <c r="AH793" s="7"/>
      <c r="AJ793" s="2"/>
      <c r="AL793" s="4" t="s">
        <v>180</v>
      </c>
      <c r="AM793" s="4" t="s">
        <v>1194</v>
      </c>
      <c r="AO793" s="7"/>
      <c r="AP793" s="7"/>
    </row>
    <row r="794" spans="10:42">
      <c r="J794" s="2"/>
      <c r="K794" s="2"/>
      <c r="L794" s="2"/>
      <c r="M794" s="2"/>
      <c r="N794" s="2"/>
      <c r="X794" s="7"/>
      <c r="Y794" s="7"/>
      <c r="Z794" s="7"/>
      <c r="AA794" s="7"/>
      <c r="AB794" s="7"/>
      <c r="AC794" s="7"/>
      <c r="AD794" s="7"/>
      <c r="AE794" s="7"/>
      <c r="AF794" s="7"/>
      <c r="AG794" s="7"/>
      <c r="AH794" s="7"/>
      <c r="AJ794" s="2"/>
      <c r="AL794" s="4" t="s">
        <v>180</v>
      </c>
      <c r="AM794" s="4" t="s">
        <v>1195</v>
      </c>
      <c r="AO794" s="7"/>
      <c r="AP794" s="7"/>
    </row>
    <row r="795" spans="10:42">
      <c r="J795" s="2"/>
      <c r="K795" s="2"/>
      <c r="L795" s="2"/>
      <c r="M795" s="2"/>
      <c r="N795" s="2"/>
      <c r="X795" s="7"/>
      <c r="Y795" s="7"/>
      <c r="Z795" s="7"/>
      <c r="AA795" s="7"/>
      <c r="AB795" s="7"/>
      <c r="AC795" s="7"/>
      <c r="AD795" s="7"/>
      <c r="AE795" s="7"/>
      <c r="AF795" s="7"/>
      <c r="AG795" s="7"/>
      <c r="AH795" s="7"/>
      <c r="AJ795" s="2"/>
      <c r="AL795" s="4" t="s">
        <v>182</v>
      </c>
      <c r="AM795" s="4" t="s">
        <v>818</v>
      </c>
      <c r="AO795" s="7"/>
      <c r="AP795" s="7"/>
    </row>
    <row r="796" spans="10:42">
      <c r="J796" s="2"/>
      <c r="K796" s="2"/>
      <c r="L796" s="2"/>
      <c r="M796" s="2"/>
      <c r="N796" s="2"/>
      <c r="X796" s="7"/>
      <c r="Y796" s="7"/>
      <c r="Z796" s="7"/>
      <c r="AA796" s="7"/>
      <c r="AB796" s="7"/>
      <c r="AC796" s="7"/>
      <c r="AD796" s="7"/>
      <c r="AE796" s="7"/>
      <c r="AF796" s="7"/>
      <c r="AG796" s="7"/>
      <c r="AH796" s="7"/>
      <c r="AJ796" s="2"/>
      <c r="AL796" s="4" t="s">
        <v>182</v>
      </c>
      <c r="AM796" s="4" t="s">
        <v>1196</v>
      </c>
      <c r="AO796" s="7"/>
      <c r="AP796" s="7"/>
    </row>
    <row r="797" spans="10:42">
      <c r="J797" s="2"/>
      <c r="K797" s="2"/>
      <c r="L797" s="2"/>
      <c r="M797" s="2"/>
      <c r="N797" s="2"/>
      <c r="X797" s="7"/>
      <c r="Y797" s="7"/>
      <c r="Z797" s="7"/>
      <c r="AA797" s="7"/>
      <c r="AB797" s="7"/>
      <c r="AC797" s="7"/>
      <c r="AD797" s="7"/>
      <c r="AE797" s="7"/>
      <c r="AF797" s="7"/>
      <c r="AG797" s="7"/>
      <c r="AH797" s="7"/>
      <c r="AJ797" s="2"/>
      <c r="AL797" s="4" t="s">
        <v>182</v>
      </c>
      <c r="AM797" s="4" t="s">
        <v>1197</v>
      </c>
      <c r="AO797" s="7"/>
      <c r="AP797" s="7"/>
    </row>
    <row r="798" spans="10:42">
      <c r="J798" s="2"/>
      <c r="K798" s="2"/>
      <c r="L798" s="2"/>
      <c r="M798" s="2"/>
      <c r="N798" s="2"/>
      <c r="X798" s="7"/>
      <c r="Y798" s="7"/>
      <c r="Z798" s="7"/>
      <c r="AA798" s="7"/>
      <c r="AB798" s="7"/>
      <c r="AC798" s="7"/>
      <c r="AD798" s="7"/>
      <c r="AE798" s="7"/>
      <c r="AF798" s="7"/>
      <c r="AG798" s="7"/>
      <c r="AH798" s="7"/>
      <c r="AJ798" s="2"/>
      <c r="AL798" s="4" t="s">
        <v>182</v>
      </c>
      <c r="AM798" s="4" t="s">
        <v>1198</v>
      </c>
      <c r="AO798" s="7"/>
      <c r="AP798" s="7"/>
    </row>
    <row r="799" spans="10:42">
      <c r="J799" s="2"/>
      <c r="K799" s="2"/>
      <c r="L799" s="2"/>
      <c r="M799" s="2"/>
      <c r="N799" s="2"/>
      <c r="X799" s="7"/>
      <c r="Y799" s="7"/>
      <c r="Z799" s="7"/>
      <c r="AA799" s="7"/>
      <c r="AB799" s="7"/>
      <c r="AC799" s="7"/>
      <c r="AD799" s="7"/>
      <c r="AE799" s="7"/>
      <c r="AF799" s="7"/>
      <c r="AG799" s="7"/>
      <c r="AH799" s="7"/>
      <c r="AJ799" s="2"/>
      <c r="AL799" s="4" t="s">
        <v>182</v>
      </c>
      <c r="AM799" s="4" t="s">
        <v>1199</v>
      </c>
      <c r="AO799" s="7"/>
      <c r="AP799" s="7"/>
    </row>
    <row r="800" spans="10:42">
      <c r="J800" s="2"/>
      <c r="K800" s="2"/>
      <c r="L800" s="2"/>
      <c r="M800" s="2"/>
      <c r="N800" s="2"/>
      <c r="X800" s="7"/>
      <c r="Y800" s="7"/>
      <c r="Z800" s="7"/>
      <c r="AA800" s="7"/>
      <c r="AB800" s="7"/>
      <c r="AC800" s="7"/>
      <c r="AD800" s="7"/>
      <c r="AE800" s="7"/>
      <c r="AF800" s="7"/>
      <c r="AG800" s="7"/>
      <c r="AH800" s="7"/>
      <c r="AJ800" s="2"/>
      <c r="AL800" s="4" t="s">
        <v>182</v>
      </c>
      <c r="AM800" s="4" t="s">
        <v>1200</v>
      </c>
      <c r="AO800" s="7"/>
      <c r="AP800" s="7"/>
    </row>
    <row r="801" spans="10:42">
      <c r="J801" s="2"/>
      <c r="K801" s="2"/>
      <c r="L801" s="2"/>
      <c r="M801" s="2"/>
      <c r="N801" s="2"/>
      <c r="X801" s="7"/>
      <c r="Y801" s="7"/>
      <c r="Z801" s="7"/>
      <c r="AA801" s="7"/>
      <c r="AB801" s="7"/>
      <c r="AC801" s="7"/>
      <c r="AD801" s="7"/>
      <c r="AE801" s="7"/>
      <c r="AF801" s="7"/>
      <c r="AG801" s="7"/>
      <c r="AH801" s="7"/>
      <c r="AJ801" s="2"/>
      <c r="AL801" s="4" t="s">
        <v>182</v>
      </c>
      <c r="AM801" s="4" t="s">
        <v>1201</v>
      </c>
      <c r="AO801" s="7"/>
      <c r="AP801" s="7"/>
    </row>
    <row r="802" spans="10:42">
      <c r="J802" s="2"/>
      <c r="K802" s="2"/>
      <c r="L802" s="2"/>
      <c r="M802" s="2"/>
      <c r="N802" s="2"/>
      <c r="X802" s="7"/>
      <c r="Y802" s="7"/>
      <c r="Z802" s="7"/>
      <c r="AA802" s="7"/>
      <c r="AB802" s="7"/>
      <c r="AC802" s="7"/>
      <c r="AD802" s="7"/>
      <c r="AE802" s="7"/>
      <c r="AF802" s="7"/>
      <c r="AG802" s="7"/>
      <c r="AH802" s="7"/>
      <c r="AJ802" s="2"/>
      <c r="AL802" s="4" t="s">
        <v>182</v>
      </c>
      <c r="AM802" s="4" t="s">
        <v>1202</v>
      </c>
      <c r="AO802" s="7"/>
      <c r="AP802" s="7"/>
    </row>
    <row r="803" spans="10:42">
      <c r="J803" s="2"/>
      <c r="K803" s="2"/>
      <c r="L803" s="2"/>
      <c r="M803" s="2"/>
      <c r="N803" s="2"/>
      <c r="X803" s="7"/>
      <c r="Y803" s="7"/>
      <c r="Z803" s="7"/>
      <c r="AA803" s="7"/>
      <c r="AB803" s="7"/>
      <c r="AC803" s="7"/>
      <c r="AD803" s="7"/>
      <c r="AE803" s="7"/>
      <c r="AF803" s="7"/>
      <c r="AG803" s="7"/>
      <c r="AH803" s="7"/>
      <c r="AJ803" s="2"/>
      <c r="AL803" s="4" t="s">
        <v>182</v>
      </c>
      <c r="AM803" s="4" t="s">
        <v>1203</v>
      </c>
      <c r="AO803" s="7"/>
      <c r="AP803" s="7"/>
    </row>
    <row r="804" spans="10:42">
      <c r="J804" s="2"/>
      <c r="K804" s="2"/>
      <c r="L804" s="2"/>
      <c r="M804" s="2"/>
      <c r="N804" s="2"/>
      <c r="X804" s="7"/>
      <c r="Y804" s="7"/>
      <c r="Z804" s="7"/>
      <c r="AA804" s="7"/>
      <c r="AB804" s="7"/>
      <c r="AC804" s="7"/>
      <c r="AD804" s="7"/>
      <c r="AE804" s="7"/>
      <c r="AF804" s="7"/>
      <c r="AG804" s="7"/>
      <c r="AH804" s="7"/>
      <c r="AJ804" s="2"/>
      <c r="AL804" s="4" t="s">
        <v>182</v>
      </c>
      <c r="AM804" s="4" t="s">
        <v>1204</v>
      </c>
      <c r="AO804" s="7"/>
      <c r="AP804" s="7"/>
    </row>
    <row r="805" spans="10:42">
      <c r="J805" s="2"/>
      <c r="K805" s="2"/>
      <c r="L805" s="2"/>
      <c r="M805" s="2"/>
      <c r="N805" s="2"/>
      <c r="X805" s="7"/>
      <c r="Y805" s="7"/>
      <c r="Z805" s="7"/>
      <c r="AA805" s="7"/>
      <c r="AB805" s="7"/>
      <c r="AC805" s="7"/>
      <c r="AD805" s="7"/>
      <c r="AE805" s="7"/>
      <c r="AF805" s="7"/>
      <c r="AG805" s="7"/>
      <c r="AH805" s="7"/>
      <c r="AJ805" s="2"/>
      <c r="AL805" s="4" t="s">
        <v>182</v>
      </c>
      <c r="AM805" s="4" t="s">
        <v>485</v>
      </c>
      <c r="AO805" s="7"/>
      <c r="AP805" s="7"/>
    </row>
    <row r="806" spans="10:42">
      <c r="J806" s="2"/>
      <c r="K806" s="2"/>
      <c r="L806" s="2"/>
      <c r="M806" s="2"/>
      <c r="N806" s="2"/>
      <c r="X806" s="7"/>
      <c r="Y806" s="7"/>
      <c r="Z806" s="7"/>
      <c r="AA806" s="7"/>
      <c r="AB806" s="7"/>
      <c r="AC806" s="7"/>
      <c r="AD806" s="7"/>
      <c r="AE806" s="7"/>
      <c r="AF806" s="7"/>
      <c r="AG806" s="7"/>
      <c r="AH806" s="7"/>
      <c r="AJ806" s="2"/>
      <c r="AL806" s="4" t="s">
        <v>182</v>
      </c>
      <c r="AM806" s="4" t="s">
        <v>1205</v>
      </c>
      <c r="AO806" s="7"/>
      <c r="AP806" s="7"/>
    </row>
    <row r="807" spans="10:42">
      <c r="J807" s="2"/>
      <c r="K807" s="2"/>
      <c r="L807" s="2"/>
      <c r="M807" s="2"/>
      <c r="N807" s="2"/>
      <c r="X807" s="7"/>
      <c r="Y807" s="7"/>
      <c r="Z807" s="7"/>
      <c r="AA807" s="7"/>
      <c r="AB807" s="7"/>
      <c r="AC807" s="7"/>
      <c r="AD807" s="7"/>
      <c r="AE807" s="7"/>
      <c r="AF807" s="7"/>
      <c r="AG807" s="7"/>
      <c r="AH807" s="7"/>
      <c r="AJ807" s="2"/>
      <c r="AL807" s="4" t="s">
        <v>182</v>
      </c>
      <c r="AM807" s="4" t="s">
        <v>1206</v>
      </c>
      <c r="AO807" s="7"/>
      <c r="AP807" s="7"/>
    </row>
    <row r="808" spans="10:42">
      <c r="J808" s="2"/>
      <c r="K808" s="2"/>
      <c r="L808" s="2"/>
      <c r="M808" s="2"/>
      <c r="N808" s="2"/>
      <c r="X808" s="7"/>
      <c r="Y808" s="7"/>
      <c r="Z808" s="7"/>
      <c r="AA808" s="7"/>
      <c r="AB808" s="7"/>
      <c r="AC808" s="7"/>
      <c r="AD808" s="7"/>
      <c r="AE808" s="7"/>
      <c r="AF808" s="7"/>
      <c r="AG808" s="7"/>
      <c r="AH808" s="7"/>
      <c r="AJ808" s="2"/>
      <c r="AL808" s="4" t="s">
        <v>182</v>
      </c>
      <c r="AM808" s="4" t="s">
        <v>1207</v>
      </c>
      <c r="AO808" s="7"/>
      <c r="AP808" s="7"/>
    </row>
    <row r="809" spans="10:42">
      <c r="J809" s="2"/>
      <c r="K809" s="2"/>
      <c r="L809" s="2"/>
      <c r="M809" s="2"/>
      <c r="N809" s="2"/>
      <c r="X809" s="7"/>
      <c r="Y809" s="7"/>
      <c r="Z809" s="7"/>
      <c r="AA809" s="7"/>
      <c r="AB809" s="7"/>
      <c r="AC809" s="7"/>
      <c r="AD809" s="7"/>
      <c r="AE809" s="7"/>
      <c r="AF809" s="7"/>
      <c r="AG809" s="7"/>
      <c r="AH809" s="7"/>
      <c r="AJ809" s="2"/>
      <c r="AL809" s="4" t="s">
        <v>182</v>
      </c>
      <c r="AM809" s="4" t="s">
        <v>1208</v>
      </c>
      <c r="AO809" s="7"/>
      <c r="AP809" s="7"/>
    </row>
    <row r="810" spans="10:42">
      <c r="J810" s="2"/>
      <c r="K810" s="2"/>
      <c r="L810" s="2"/>
      <c r="M810" s="2"/>
      <c r="N810" s="2"/>
      <c r="X810" s="7"/>
      <c r="Y810" s="7"/>
      <c r="Z810" s="7"/>
      <c r="AA810" s="7"/>
      <c r="AB810" s="7"/>
      <c r="AC810" s="7"/>
      <c r="AD810" s="7"/>
      <c r="AE810" s="7"/>
      <c r="AF810" s="7"/>
      <c r="AG810" s="7"/>
      <c r="AH810" s="7"/>
      <c r="AJ810" s="2"/>
      <c r="AL810" s="4" t="s">
        <v>182</v>
      </c>
      <c r="AM810" s="4" t="s">
        <v>1209</v>
      </c>
      <c r="AO810" s="7"/>
      <c r="AP810" s="7"/>
    </row>
    <row r="811" spans="10:42">
      <c r="J811" s="2"/>
      <c r="K811" s="2"/>
      <c r="L811" s="2"/>
      <c r="M811" s="2"/>
      <c r="N811" s="2"/>
      <c r="X811" s="7"/>
      <c r="Y811" s="7"/>
      <c r="Z811" s="7"/>
      <c r="AA811" s="7"/>
      <c r="AB811" s="7"/>
      <c r="AC811" s="7"/>
      <c r="AD811" s="7"/>
      <c r="AE811" s="7"/>
      <c r="AF811" s="7"/>
      <c r="AG811" s="7"/>
      <c r="AH811" s="7"/>
      <c r="AJ811" s="2"/>
      <c r="AL811" s="4" t="s">
        <v>182</v>
      </c>
      <c r="AM811" s="4" t="s">
        <v>1210</v>
      </c>
      <c r="AO811" s="7"/>
      <c r="AP811" s="7"/>
    </row>
    <row r="812" spans="10:42">
      <c r="J812" s="2"/>
      <c r="K812" s="2"/>
      <c r="L812" s="2"/>
      <c r="M812" s="2"/>
      <c r="N812" s="2"/>
      <c r="X812" s="7"/>
      <c r="Y812" s="7"/>
      <c r="Z812" s="7"/>
      <c r="AA812" s="7"/>
      <c r="AB812" s="7"/>
      <c r="AC812" s="7"/>
      <c r="AD812" s="7"/>
      <c r="AE812" s="7"/>
      <c r="AF812" s="7"/>
      <c r="AG812" s="7"/>
      <c r="AH812" s="7"/>
      <c r="AJ812" s="2"/>
      <c r="AL812" s="4" t="s">
        <v>184</v>
      </c>
      <c r="AM812" s="4" t="s">
        <v>820</v>
      </c>
      <c r="AO812" s="7"/>
      <c r="AP812" s="7"/>
    </row>
    <row r="813" spans="10:42">
      <c r="J813" s="2"/>
      <c r="K813" s="2"/>
      <c r="L813" s="2"/>
      <c r="M813" s="2"/>
      <c r="N813" s="2"/>
      <c r="X813" s="7"/>
      <c r="Y813" s="7"/>
      <c r="Z813" s="7"/>
      <c r="AA813" s="7"/>
      <c r="AB813" s="7"/>
      <c r="AC813" s="7"/>
      <c r="AD813" s="7"/>
      <c r="AE813" s="7"/>
      <c r="AF813" s="7"/>
      <c r="AG813" s="7"/>
      <c r="AH813" s="7"/>
      <c r="AJ813" s="2"/>
      <c r="AL813" s="4" t="s">
        <v>184</v>
      </c>
      <c r="AM813" s="4" t="s">
        <v>1211</v>
      </c>
      <c r="AO813" s="7"/>
      <c r="AP813" s="7"/>
    </row>
    <row r="814" spans="10:42">
      <c r="J814" s="2"/>
      <c r="K814" s="2"/>
      <c r="L814" s="2"/>
      <c r="M814" s="2"/>
      <c r="N814" s="2"/>
      <c r="X814" s="7"/>
      <c r="Y814" s="7"/>
      <c r="Z814" s="7"/>
      <c r="AA814" s="7"/>
      <c r="AB814" s="7"/>
      <c r="AC814" s="7"/>
      <c r="AD814" s="7"/>
      <c r="AE814" s="7"/>
      <c r="AF814" s="7"/>
      <c r="AG814" s="7"/>
      <c r="AH814" s="7"/>
      <c r="AJ814" s="2"/>
      <c r="AL814" s="4" t="s">
        <v>184</v>
      </c>
      <c r="AM814" s="4" t="s">
        <v>1212</v>
      </c>
      <c r="AO814" s="7"/>
      <c r="AP814" s="7"/>
    </row>
    <row r="815" spans="10:42">
      <c r="J815" s="2"/>
      <c r="K815" s="2"/>
      <c r="L815" s="2"/>
      <c r="M815" s="2"/>
      <c r="N815" s="2"/>
      <c r="X815" s="7"/>
      <c r="Y815" s="7"/>
      <c r="Z815" s="7"/>
      <c r="AA815" s="7"/>
      <c r="AB815" s="7"/>
      <c r="AC815" s="7"/>
      <c r="AD815" s="7"/>
      <c r="AE815" s="7"/>
      <c r="AF815" s="7"/>
      <c r="AG815" s="7"/>
      <c r="AH815" s="7"/>
      <c r="AJ815" s="2"/>
      <c r="AL815" s="4" t="s">
        <v>184</v>
      </c>
      <c r="AM815" s="4" t="s">
        <v>1213</v>
      </c>
      <c r="AO815" s="7"/>
      <c r="AP815" s="7"/>
    </row>
    <row r="816" spans="10:42">
      <c r="J816" s="2"/>
      <c r="K816" s="2"/>
      <c r="L816" s="2"/>
      <c r="M816" s="2"/>
      <c r="N816" s="2"/>
      <c r="X816" s="7"/>
      <c r="Y816" s="7"/>
      <c r="Z816" s="7"/>
      <c r="AA816" s="7"/>
      <c r="AB816" s="7"/>
      <c r="AC816" s="7"/>
      <c r="AD816" s="7"/>
      <c r="AE816" s="7"/>
      <c r="AF816" s="7"/>
      <c r="AG816" s="7"/>
      <c r="AH816" s="7"/>
      <c r="AJ816" s="2"/>
      <c r="AL816" s="4" t="s">
        <v>184</v>
      </c>
      <c r="AM816" s="4" t="s">
        <v>1214</v>
      </c>
      <c r="AO816" s="7"/>
      <c r="AP816" s="7"/>
    </row>
    <row r="817" spans="10:42">
      <c r="J817" s="2"/>
      <c r="K817" s="2"/>
      <c r="L817" s="2"/>
      <c r="M817" s="2"/>
      <c r="N817" s="2"/>
      <c r="X817" s="7"/>
      <c r="Y817" s="7"/>
      <c r="Z817" s="7"/>
      <c r="AA817" s="7"/>
      <c r="AB817" s="7"/>
      <c r="AC817" s="7"/>
      <c r="AD817" s="7"/>
      <c r="AE817" s="7"/>
      <c r="AF817" s="7"/>
      <c r="AG817" s="7"/>
      <c r="AH817" s="7"/>
      <c r="AJ817" s="2"/>
      <c r="AL817" s="4" t="s">
        <v>184</v>
      </c>
      <c r="AM817" s="4" t="s">
        <v>1215</v>
      </c>
      <c r="AO817" s="7"/>
      <c r="AP817" s="7"/>
    </row>
    <row r="818" spans="10:42">
      <c r="J818" s="2"/>
      <c r="K818" s="2"/>
      <c r="L818" s="2"/>
      <c r="M818" s="2"/>
      <c r="N818" s="2"/>
      <c r="X818" s="7"/>
      <c r="Y818" s="7"/>
      <c r="Z818" s="7"/>
      <c r="AA818" s="7"/>
      <c r="AB818" s="7"/>
      <c r="AC818" s="7"/>
      <c r="AD818" s="7"/>
      <c r="AE818" s="7"/>
      <c r="AF818" s="7"/>
      <c r="AG818" s="7"/>
      <c r="AH818" s="7"/>
      <c r="AJ818" s="2"/>
      <c r="AL818" s="4" t="s">
        <v>184</v>
      </c>
      <c r="AM818" s="4" t="s">
        <v>1216</v>
      </c>
      <c r="AO818" s="7"/>
      <c r="AP818" s="7"/>
    </row>
    <row r="819" spans="10:42">
      <c r="J819" s="2"/>
      <c r="K819" s="2"/>
      <c r="L819" s="2"/>
      <c r="M819" s="2"/>
      <c r="N819" s="2"/>
      <c r="X819" s="7"/>
      <c r="Y819" s="7"/>
      <c r="Z819" s="7"/>
      <c r="AA819" s="7"/>
      <c r="AB819" s="7"/>
      <c r="AC819" s="7"/>
      <c r="AD819" s="7"/>
      <c r="AE819" s="7"/>
      <c r="AF819" s="7"/>
      <c r="AG819" s="7"/>
      <c r="AH819" s="7"/>
      <c r="AJ819" s="2"/>
      <c r="AL819" s="4" t="s">
        <v>184</v>
      </c>
      <c r="AM819" s="4" t="s">
        <v>1217</v>
      </c>
      <c r="AO819" s="7"/>
      <c r="AP819" s="7"/>
    </row>
    <row r="820" spans="10:42">
      <c r="J820" s="2"/>
      <c r="K820" s="2"/>
      <c r="L820" s="2"/>
      <c r="M820" s="2"/>
      <c r="N820" s="2"/>
      <c r="X820" s="7"/>
      <c r="Y820" s="7"/>
      <c r="Z820" s="7"/>
      <c r="AA820" s="7"/>
      <c r="AB820" s="7"/>
      <c r="AC820" s="7"/>
      <c r="AD820" s="7"/>
      <c r="AE820" s="7"/>
      <c r="AF820" s="7"/>
      <c r="AG820" s="7"/>
      <c r="AH820" s="7"/>
      <c r="AJ820" s="2"/>
      <c r="AL820" s="4" t="s">
        <v>184</v>
      </c>
      <c r="AM820" s="4" t="s">
        <v>1218</v>
      </c>
      <c r="AO820" s="7"/>
      <c r="AP820" s="7"/>
    </row>
    <row r="821" spans="10:42">
      <c r="J821" s="2"/>
      <c r="K821" s="2"/>
      <c r="L821" s="2"/>
      <c r="M821" s="2"/>
      <c r="N821" s="2"/>
      <c r="X821" s="7"/>
      <c r="Y821" s="7"/>
      <c r="Z821" s="7"/>
      <c r="AA821" s="7"/>
      <c r="AB821" s="7"/>
      <c r="AC821" s="7"/>
      <c r="AD821" s="7"/>
      <c r="AE821" s="7"/>
      <c r="AF821" s="7"/>
      <c r="AG821" s="7"/>
      <c r="AH821" s="7"/>
      <c r="AJ821" s="2"/>
      <c r="AL821" s="4" t="s">
        <v>184</v>
      </c>
      <c r="AM821" s="4" t="s">
        <v>1219</v>
      </c>
      <c r="AO821" s="7"/>
      <c r="AP821" s="7"/>
    </row>
    <row r="822" spans="10:42">
      <c r="J822" s="2"/>
      <c r="K822" s="2"/>
      <c r="L822" s="2"/>
      <c r="M822" s="2"/>
      <c r="N822" s="2"/>
      <c r="X822" s="7"/>
      <c r="Y822" s="7"/>
      <c r="Z822" s="7"/>
      <c r="AA822" s="7"/>
      <c r="AB822" s="7"/>
      <c r="AC822" s="7"/>
      <c r="AD822" s="7"/>
      <c r="AE822" s="7"/>
      <c r="AF822" s="7"/>
      <c r="AG822" s="7"/>
      <c r="AH822" s="7"/>
      <c r="AJ822" s="2"/>
      <c r="AL822" s="4" t="s">
        <v>184</v>
      </c>
      <c r="AM822" s="4" t="s">
        <v>1220</v>
      </c>
      <c r="AO822" s="7"/>
      <c r="AP822" s="7"/>
    </row>
    <row r="823" spans="10:42">
      <c r="J823" s="2"/>
      <c r="K823" s="2"/>
      <c r="L823" s="2"/>
      <c r="M823" s="2"/>
      <c r="N823" s="2"/>
      <c r="X823" s="7"/>
      <c r="Y823" s="7"/>
      <c r="Z823" s="7"/>
      <c r="AA823" s="7"/>
      <c r="AB823" s="7"/>
      <c r="AC823" s="7"/>
      <c r="AD823" s="7"/>
      <c r="AE823" s="7"/>
      <c r="AF823" s="7"/>
      <c r="AG823" s="7"/>
      <c r="AH823" s="7"/>
      <c r="AJ823" s="2"/>
      <c r="AL823" s="4" t="s">
        <v>184</v>
      </c>
      <c r="AM823" s="4" t="s">
        <v>1221</v>
      </c>
      <c r="AO823" s="7"/>
      <c r="AP823" s="7"/>
    </row>
    <row r="824" spans="10:42">
      <c r="J824" s="2"/>
      <c r="K824" s="2"/>
      <c r="L824" s="2"/>
      <c r="M824" s="2"/>
      <c r="N824" s="2"/>
      <c r="X824" s="7"/>
      <c r="Y824" s="7"/>
      <c r="Z824" s="7"/>
      <c r="AA824" s="7"/>
      <c r="AB824" s="7"/>
      <c r="AC824" s="7"/>
      <c r="AD824" s="7"/>
      <c r="AE824" s="7"/>
      <c r="AF824" s="7"/>
      <c r="AG824" s="7"/>
      <c r="AH824" s="7"/>
      <c r="AJ824" s="2"/>
      <c r="AL824" s="4" t="s">
        <v>184</v>
      </c>
      <c r="AM824" s="4" t="s">
        <v>1222</v>
      </c>
      <c r="AO824" s="7"/>
      <c r="AP824" s="7"/>
    </row>
    <row r="825" spans="10:42">
      <c r="J825" s="2"/>
      <c r="K825" s="2"/>
      <c r="L825" s="2"/>
      <c r="M825" s="2"/>
      <c r="N825" s="2"/>
      <c r="X825" s="7"/>
      <c r="Y825" s="7"/>
      <c r="Z825" s="7"/>
      <c r="AA825" s="7"/>
      <c r="AB825" s="7"/>
      <c r="AC825" s="7"/>
      <c r="AD825" s="7"/>
      <c r="AE825" s="7"/>
      <c r="AF825" s="7"/>
      <c r="AG825" s="7"/>
      <c r="AH825" s="7"/>
      <c r="AJ825" s="2"/>
      <c r="AL825" s="4" t="s">
        <v>184</v>
      </c>
      <c r="AM825" s="4" t="s">
        <v>1223</v>
      </c>
      <c r="AO825" s="7"/>
      <c r="AP825" s="7"/>
    </row>
    <row r="826" spans="10:42">
      <c r="J826" s="2"/>
      <c r="K826" s="2"/>
      <c r="L826" s="2"/>
      <c r="M826" s="2"/>
      <c r="N826" s="2"/>
      <c r="X826" s="7"/>
      <c r="Y826" s="7"/>
      <c r="Z826" s="7"/>
      <c r="AA826" s="7"/>
      <c r="AB826" s="7"/>
      <c r="AC826" s="7"/>
      <c r="AD826" s="7"/>
      <c r="AE826" s="7"/>
      <c r="AF826" s="7"/>
      <c r="AG826" s="7"/>
      <c r="AH826" s="7"/>
      <c r="AJ826" s="2"/>
      <c r="AL826" s="4" t="s">
        <v>184</v>
      </c>
      <c r="AM826" s="4" t="s">
        <v>1224</v>
      </c>
      <c r="AO826" s="7"/>
      <c r="AP826" s="7"/>
    </row>
    <row r="827" spans="10:42">
      <c r="J827" s="2"/>
      <c r="K827" s="2"/>
      <c r="L827" s="2"/>
      <c r="M827" s="2"/>
      <c r="N827" s="2"/>
      <c r="X827" s="7"/>
      <c r="Y827" s="7"/>
      <c r="Z827" s="7"/>
      <c r="AA827" s="7"/>
      <c r="AB827" s="7"/>
      <c r="AC827" s="7"/>
      <c r="AD827" s="7"/>
      <c r="AE827" s="7"/>
      <c r="AF827" s="7"/>
      <c r="AG827" s="7"/>
      <c r="AH827" s="7"/>
      <c r="AJ827" s="2"/>
      <c r="AL827" s="4" t="s">
        <v>184</v>
      </c>
      <c r="AM827" s="4" t="s">
        <v>1225</v>
      </c>
      <c r="AO827" s="7"/>
      <c r="AP827" s="7"/>
    </row>
    <row r="828" spans="10:42">
      <c r="J828" s="2"/>
      <c r="K828" s="2"/>
      <c r="L828" s="2"/>
      <c r="M828" s="2"/>
      <c r="N828" s="2"/>
      <c r="X828" s="7"/>
      <c r="Y828" s="7"/>
      <c r="Z828" s="7"/>
      <c r="AA828" s="7"/>
      <c r="AB828" s="7"/>
      <c r="AC828" s="7"/>
      <c r="AD828" s="7"/>
      <c r="AE828" s="7"/>
      <c r="AF828" s="7"/>
      <c r="AG828" s="7"/>
      <c r="AH828" s="7"/>
      <c r="AJ828" s="2"/>
      <c r="AL828" s="4" t="s">
        <v>184</v>
      </c>
      <c r="AM828" s="4" t="s">
        <v>598</v>
      </c>
      <c r="AO828" s="7"/>
      <c r="AP828" s="7"/>
    </row>
    <row r="829" spans="10:42">
      <c r="J829" s="2"/>
      <c r="K829" s="2"/>
      <c r="L829" s="2"/>
      <c r="M829" s="2"/>
      <c r="N829" s="2"/>
      <c r="X829" s="7"/>
      <c r="Y829" s="7"/>
      <c r="Z829" s="7"/>
      <c r="AA829" s="7"/>
      <c r="AB829" s="7"/>
      <c r="AC829" s="7"/>
      <c r="AD829" s="7"/>
      <c r="AE829" s="7"/>
      <c r="AF829" s="7"/>
      <c r="AG829" s="7"/>
      <c r="AH829" s="7"/>
      <c r="AJ829" s="2"/>
      <c r="AL829" s="4" t="s">
        <v>184</v>
      </c>
      <c r="AM829" s="4" t="s">
        <v>1226</v>
      </c>
      <c r="AO829" s="7"/>
      <c r="AP829" s="7"/>
    </row>
    <row r="830" spans="10:42">
      <c r="J830" s="2"/>
      <c r="K830" s="2"/>
      <c r="L830" s="2"/>
      <c r="M830" s="2"/>
      <c r="N830" s="2"/>
      <c r="X830" s="7"/>
      <c r="Y830" s="7"/>
      <c r="Z830" s="7"/>
      <c r="AA830" s="7"/>
      <c r="AB830" s="7"/>
      <c r="AC830" s="7"/>
      <c r="AD830" s="7"/>
      <c r="AE830" s="7"/>
      <c r="AF830" s="7"/>
      <c r="AG830" s="7"/>
      <c r="AH830" s="7"/>
      <c r="AJ830" s="2"/>
      <c r="AL830" s="4" t="s">
        <v>184</v>
      </c>
      <c r="AM830" s="4" t="s">
        <v>1227</v>
      </c>
      <c r="AO830" s="7"/>
      <c r="AP830" s="7"/>
    </row>
    <row r="831" spans="10:42">
      <c r="J831" s="2"/>
      <c r="K831" s="2"/>
      <c r="L831" s="2"/>
      <c r="M831" s="2"/>
      <c r="N831" s="2"/>
      <c r="X831" s="7"/>
      <c r="Y831" s="7"/>
      <c r="Z831" s="7"/>
      <c r="AA831" s="7"/>
      <c r="AB831" s="7"/>
      <c r="AC831" s="7"/>
      <c r="AD831" s="7"/>
      <c r="AE831" s="7"/>
      <c r="AF831" s="7"/>
      <c r="AG831" s="7"/>
      <c r="AH831" s="7"/>
      <c r="AJ831" s="2"/>
      <c r="AL831" s="4" t="s">
        <v>184</v>
      </c>
      <c r="AM831" s="4" t="s">
        <v>1228</v>
      </c>
      <c r="AO831" s="7"/>
      <c r="AP831" s="7"/>
    </row>
    <row r="832" spans="10:42">
      <c r="J832" s="2"/>
      <c r="K832" s="2"/>
      <c r="L832" s="2"/>
      <c r="M832" s="2"/>
      <c r="N832" s="2"/>
      <c r="X832" s="7"/>
      <c r="Y832" s="7"/>
      <c r="Z832" s="7"/>
      <c r="AA832" s="7"/>
      <c r="AB832" s="7"/>
      <c r="AC832" s="7"/>
      <c r="AD832" s="7"/>
      <c r="AE832" s="7"/>
      <c r="AF832" s="7"/>
      <c r="AG832" s="7"/>
      <c r="AH832" s="7"/>
      <c r="AJ832" s="2"/>
      <c r="AL832" s="4" t="s">
        <v>184</v>
      </c>
      <c r="AM832" s="4" t="s">
        <v>1229</v>
      </c>
      <c r="AO832" s="7"/>
      <c r="AP832" s="7"/>
    </row>
    <row r="833" spans="10:42">
      <c r="J833" s="2"/>
      <c r="K833" s="2"/>
      <c r="L833" s="2"/>
      <c r="M833" s="2"/>
      <c r="N833" s="2"/>
      <c r="X833" s="7"/>
      <c r="Y833" s="7"/>
      <c r="Z833" s="7"/>
      <c r="AA833" s="7"/>
      <c r="AB833" s="7"/>
      <c r="AC833" s="7"/>
      <c r="AD833" s="7"/>
      <c r="AE833" s="7"/>
      <c r="AF833" s="7"/>
      <c r="AG833" s="7"/>
      <c r="AH833" s="7"/>
      <c r="AJ833" s="2"/>
      <c r="AL833" s="4" t="s">
        <v>184</v>
      </c>
      <c r="AM833" s="4" t="s">
        <v>1230</v>
      </c>
      <c r="AO833" s="7"/>
      <c r="AP833" s="7"/>
    </row>
    <row r="834" spans="10:42">
      <c r="J834" s="2"/>
      <c r="K834" s="2"/>
      <c r="L834" s="2"/>
      <c r="M834" s="2"/>
      <c r="N834" s="2"/>
      <c r="X834" s="7"/>
      <c r="Y834" s="7"/>
      <c r="Z834" s="7"/>
      <c r="AA834" s="7"/>
      <c r="AB834" s="7"/>
      <c r="AC834" s="7"/>
      <c r="AD834" s="7"/>
      <c r="AE834" s="7"/>
      <c r="AF834" s="7"/>
      <c r="AG834" s="7"/>
      <c r="AH834" s="7"/>
      <c r="AJ834" s="2"/>
      <c r="AL834" s="4" t="s">
        <v>184</v>
      </c>
      <c r="AM834" s="4" t="s">
        <v>1231</v>
      </c>
      <c r="AO834" s="7"/>
      <c r="AP834" s="7"/>
    </row>
    <row r="835" spans="10:42">
      <c r="J835" s="2"/>
      <c r="K835" s="2"/>
      <c r="L835" s="2"/>
      <c r="M835" s="2"/>
      <c r="N835" s="2"/>
      <c r="X835" s="7"/>
      <c r="Y835" s="7"/>
      <c r="Z835" s="7"/>
      <c r="AA835" s="7"/>
      <c r="AB835" s="7"/>
      <c r="AC835" s="7"/>
      <c r="AD835" s="7"/>
      <c r="AE835" s="7"/>
      <c r="AF835" s="7"/>
      <c r="AG835" s="7"/>
      <c r="AH835" s="7"/>
      <c r="AJ835" s="2"/>
      <c r="AL835" s="4" t="s">
        <v>184</v>
      </c>
      <c r="AM835" s="4" t="s">
        <v>1232</v>
      </c>
      <c r="AO835" s="7"/>
      <c r="AP835" s="7"/>
    </row>
    <row r="836" spans="10:42">
      <c r="J836" s="2"/>
      <c r="K836" s="2"/>
      <c r="L836" s="2"/>
      <c r="M836" s="2"/>
      <c r="N836" s="2"/>
      <c r="X836" s="7"/>
      <c r="Y836" s="7"/>
      <c r="Z836" s="7"/>
      <c r="AA836" s="7"/>
      <c r="AB836" s="7"/>
      <c r="AC836" s="7"/>
      <c r="AD836" s="7"/>
      <c r="AE836" s="7"/>
      <c r="AF836" s="7"/>
      <c r="AG836" s="7"/>
      <c r="AH836" s="7"/>
      <c r="AJ836" s="2"/>
      <c r="AL836" s="4" t="s">
        <v>184</v>
      </c>
      <c r="AM836" s="4" t="s">
        <v>1233</v>
      </c>
      <c r="AO836" s="7"/>
      <c r="AP836" s="7"/>
    </row>
    <row r="837" spans="10:42">
      <c r="J837" s="2"/>
      <c r="K837" s="2"/>
      <c r="L837" s="2"/>
      <c r="M837" s="2"/>
      <c r="N837" s="2"/>
      <c r="X837" s="7"/>
      <c r="Y837" s="7"/>
      <c r="Z837" s="7"/>
      <c r="AA837" s="7"/>
      <c r="AB837" s="7"/>
      <c r="AC837" s="7"/>
      <c r="AD837" s="7"/>
      <c r="AE837" s="7"/>
      <c r="AF837" s="7"/>
      <c r="AG837" s="7"/>
      <c r="AH837" s="7"/>
      <c r="AJ837" s="2"/>
      <c r="AL837" s="4" t="s">
        <v>184</v>
      </c>
      <c r="AM837" s="4" t="s">
        <v>1234</v>
      </c>
      <c r="AO837" s="7"/>
      <c r="AP837" s="7"/>
    </row>
    <row r="838" spans="10:42">
      <c r="J838" s="2"/>
      <c r="K838" s="2"/>
      <c r="L838" s="2"/>
      <c r="M838" s="2"/>
      <c r="N838" s="2"/>
      <c r="X838" s="7"/>
      <c r="Y838" s="7"/>
      <c r="Z838" s="7"/>
      <c r="AA838" s="7"/>
      <c r="AB838" s="7"/>
      <c r="AC838" s="7"/>
      <c r="AD838" s="7"/>
      <c r="AE838" s="7"/>
      <c r="AF838" s="7"/>
      <c r="AG838" s="7"/>
      <c r="AH838" s="7"/>
      <c r="AJ838" s="2"/>
      <c r="AL838" s="4" t="s">
        <v>184</v>
      </c>
      <c r="AM838" s="4" t="s">
        <v>1235</v>
      </c>
      <c r="AO838" s="7"/>
      <c r="AP838" s="7"/>
    </row>
    <row r="839" spans="10:42">
      <c r="J839" s="2"/>
      <c r="K839" s="2"/>
      <c r="L839" s="2"/>
      <c r="M839" s="2"/>
      <c r="N839" s="2"/>
      <c r="X839" s="7"/>
      <c r="Y839" s="7"/>
      <c r="Z839" s="7"/>
      <c r="AA839" s="7"/>
      <c r="AB839" s="7"/>
      <c r="AC839" s="7"/>
      <c r="AD839" s="7"/>
      <c r="AE839" s="7"/>
      <c r="AF839" s="7"/>
      <c r="AG839" s="7"/>
      <c r="AH839" s="7"/>
      <c r="AJ839" s="2"/>
      <c r="AL839" s="4" t="s">
        <v>186</v>
      </c>
      <c r="AM839" s="4" t="s">
        <v>824</v>
      </c>
      <c r="AO839" s="7"/>
      <c r="AP839" s="7"/>
    </row>
    <row r="840" spans="10:42">
      <c r="J840" s="2"/>
      <c r="K840" s="2"/>
      <c r="L840" s="2"/>
      <c r="M840" s="2"/>
      <c r="N840" s="2"/>
      <c r="X840" s="7"/>
      <c r="Y840" s="7"/>
      <c r="Z840" s="7"/>
      <c r="AA840" s="7"/>
      <c r="AB840" s="7"/>
      <c r="AC840" s="7"/>
      <c r="AD840" s="7"/>
      <c r="AE840" s="7"/>
      <c r="AF840" s="7"/>
      <c r="AG840" s="7"/>
      <c r="AH840" s="7"/>
      <c r="AJ840" s="2"/>
      <c r="AL840" s="4" t="s">
        <v>186</v>
      </c>
      <c r="AM840" s="4" t="s">
        <v>826</v>
      </c>
      <c r="AO840" s="7"/>
      <c r="AP840" s="7"/>
    </row>
    <row r="841" spans="10:42">
      <c r="J841" s="2"/>
      <c r="K841" s="2"/>
      <c r="L841" s="2"/>
      <c r="M841" s="2"/>
      <c r="N841" s="2"/>
      <c r="X841" s="7"/>
      <c r="Y841" s="7"/>
      <c r="Z841" s="7"/>
      <c r="AA841" s="7"/>
      <c r="AB841" s="7"/>
      <c r="AC841" s="7"/>
      <c r="AD841" s="7"/>
      <c r="AE841" s="7"/>
      <c r="AF841" s="7"/>
      <c r="AG841" s="7"/>
      <c r="AH841" s="7"/>
      <c r="AJ841" s="2"/>
      <c r="AL841" s="4" t="s">
        <v>186</v>
      </c>
      <c r="AM841" s="4" t="s">
        <v>1236</v>
      </c>
      <c r="AO841" s="7"/>
      <c r="AP841" s="7"/>
    </row>
    <row r="842" spans="10:42">
      <c r="J842" s="2"/>
      <c r="K842" s="2"/>
      <c r="L842" s="2"/>
      <c r="M842" s="2"/>
      <c r="N842" s="2"/>
      <c r="X842" s="7"/>
      <c r="Y842" s="7"/>
      <c r="Z842" s="7"/>
      <c r="AA842" s="7"/>
      <c r="AB842" s="7"/>
      <c r="AC842" s="7"/>
      <c r="AD842" s="7"/>
      <c r="AE842" s="7"/>
      <c r="AF842" s="7"/>
      <c r="AG842" s="7"/>
      <c r="AH842" s="7"/>
      <c r="AJ842" s="2"/>
      <c r="AL842" s="4" t="s">
        <v>186</v>
      </c>
      <c r="AM842" s="4" t="s">
        <v>1237</v>
      </c>
      <c r="AO842" s="7"/>
      <c r="AP842" s="7"/>
    </row>
    <row r="843" spans="10:42">
      <c r="J843" s="2"/>
      <c r="K843" s="2"/>
      <c r="L843" s="2"/>
      <c r="M843" s="2"/>
      <c r="N843" s="2"/>
      <c r="X843" s="7"/>
      <c r="Y843" s="7"/>
      <c r="Z843" s="7"/>
      <c r="AA843" s="7"/>
      <c r="AB843" s="7"/>
      <c r="AC843" s="7"/>
      <c r="AD843" s="7"/>
      <c r="AE843" s="7"/>
      <c r="AF843" s="7"/>
      <c r="AG843" s="7"/>
      <c r="AH843" s="7"/>
      <c r="AJ843" s="2"/>
      <c r="AL843" s="4" t="s">
        <v>186</v>
      </c>
      <c r="AM843" s="4" t="s">
        <v>1238</v>
      </c>
      <c r="AO843" s="7"/>
      <c r="AP843" s="7"/>
    </row>
    <row r="844" spans="10:42">
      <c r="J844" s="2"/>
      <c r="K844" s="2"/>
      <c r="L844" s="2"/>
      <c r="M844" s="2"/>
      <c r="N844" s="2"/>
      <c r="X844" s="7"/>
      <c r="Y844" s="7"/>
      <c r="Z844" s="7"/>
      <c r="AA844" s="7"/>
      <c r="AB844" s="7"/>
      <c r="AC844" s="7"/>
      <c r="AD844" s="7"/>
      <c r="AE844" s="7"/>
      <c r="AF844" s="7"/>
      <c r="AG844" s="7"/>
      <c r="AH844" s="7"/>
      <c r="AJ844" s="2"/>
      <c r="AL844" s="4" t="s">
        <v>186</v>
      </c>
      <c r="AM844" s="4" t="s">
        <v>1239</v>
      </c>
      <c r="AO844" s="7"/>
      <c r="AP844" s="7"/>
    </row>
    <row r="845" spans="10:42">
      <c r="J845" s="2"/>
      <c r="K845" s="2"/>
      <c r="L845" s="2"/>
      <c r="M845" s="2"/>
      <c r="N845" s="2"/>
      <c r="X845" s="7"/>
      <c r="Y845" s="7"/>
      <c r="Z845" s="7"/>
      <c r="AA845" s="7"/>
      <c r="AB845" s="7"/>
      <c r="AC845" s="7"/>
      <c r="AD845" s="7"/>
      <c r="AE845" s="7"/>
      <c r="AF845" s="7"/>
      <c r="AG845" s="7"/>
      <c r="AH845" s="7"/>
      <c r="AJ845" s="2"/>
      <c r="AL845" s="4" t="s">
        <v>186</v>
      </c>
      <c r="AM845" s="4" t="s">
        <v>1240</v>
      </c>
      <c r="AO845" s="7"/>
      <c r="AP845" s="7"/>
    </row>
    <row r="846" spans="10:42">
      <c r="J846" s="2"/>
      <c r="K846" s="2"/>
      <c r="L846" s="2"/>
      <c r="M846" s="2"/>
      <c r="N846" s="2"/>
      <c r="X846" s="7"/>
      <c r="Y846" s="7"/>
      <c r="Z846" s="7"/>
      <c r="AA846" s="7"/>
      <c r="AB846" s="7"/>
      <c r="AC846" s="7"/>
      <c r="AD846" s="7"/>
      <c r="AE846" s="7"/>
      <c r="AF846" s="7"/>
      <c r="AG846" s="7"/>
      <c r="AH846" s="7"/>
      <c r="AJ846" s="2"/>
      <c r="AL846" s="4" t="s">
        <v>186</v>
      </c>
      <c r="AM846" s="4" t="s">
        <v>1241</v>
      </c>
      <c r="AO846" s="7"/>
      <c r="AP846" s="7"/>
    </row>
    <row r="847" spans="10:42">
      <c r="J847" s="2"/>
      <c r="K847" s="2"/>
      <c r="L847" s="2"/>
      <c r="M847" s="2"/>
      <c r="N847" s="2"/>
      <c r="X847" s="7"/>
      <c r="Y847" s="7"/>
      <c r="Z847" s="7"/>
      <c r="AA847" s="7"/>
      <c r="AB847" s="7"/>
      <c r="AC847" s="7"/>
      <c r="AD847" s="7"/>
      <c r="AE847" s="7"/>
      <c r="AF847" s="7"/>
      <c r="AG847" s="7"/>
      <c r="AH847" s="7"/>
      <c r="AJ847" s="2"/>
      <c r="AL847" s="4" t="s">
        <v>186</v>
      </c>
      <c r="AM847" s="4" t="s">
        <v>1242</v>
      </c>
      <c r="AO847" s="7"/>
      <c r="AP847" s="7"/>
    </row>
    <row r="848" spans="10:42">
      <c r="J848" s="2"/>
      <c r="K848" s="2"/>
      <c r="L848" s="2"/>
      <c r="M848" s="2"/>
      <c r="N848" s="2"/>
      <c r="X848" s="7"/>
      <c r="Y848" s="7"/>
      <c r="Z848" s="7"/>
      <c r="AA848" s="7"/>
      <c r="AB848" s="7"/>
      <c r="AC848" s="7"/>
      <c r="AD848" s="7"/>
      <c r="AE848" s="7"/>
      <c r="AF848" s="7"/>
      <c r="AG848" s="7"/>
      <c r="AH848" s="7"/>
      <c r="AJ848" s="2"/>
      <c r="AL848" s="4" t="s">
        <v>186</v>
      </c>
      <c r="AM848" s="4" t="s">
        <v>1243</v>
      </c>
      <c r="AO848" s="7"/>
      <c r="AP848" s="7"/>
    </row>
    <row r="849" spans="10:42">
      <c r="J849" s="2"/>
      <c r="K849" s="2"/>
      <c r="L849" s="2"/>
      <c r="M849" s="2"/>
      <c r="N849" s="2"/>
      <c r="X849" s="7"/>
      <c r="Y849" s="7"/>
      <c r="Z849" s="7"/>
      <c r="AA849" s="7"/>
      <c r="AB849" s="7"/>
      <c r="AC849" s="7"/>
      <c r="AD849" s="7"/>
      <c r="AE849" s="7"/>
      <c r="AF849" s="7"/>
      <c r="AG849" s="7"/>
      <c r="AH849" s="7"/>
      <c r="AJ849" s="2"/>
      <c r="AL849" s="4" t="s">
        <v>186</v>
      </c>
      <c r="AM849" s="4" t="s">
        <v>1244</v>
      </c>
      <c r="AO849" s="7"/>
      <c r="AP849" s="7"/>
    </row>
    <row r="850" spans="10:42">
      <c r="J850" s="2"/>
      <c r="K850" s="2"/>
      <c r="L850" s="2"/>
      <c r="M850" s="2"/>
      <c r="N850" s="2"/>
      <c r="X850" s="7"/>
      <c r="Y850" s="7"/>
      <c r="Z850" s="7"/>
      <c r="AA850" s="7"/>
      <c r="AB850" s="7"/>
      <c r="AC850" s="7"/>
      <c r="AD850" s="7"/>
      <c r="AE850" s="7"/>
      <c r="AF850" s="7"/>
      <c r="AG850" s="7"/>
      <c r="AH850" s="7"/>
      <c r="AJ850" s="2"/>
      <c r="AL850" s="4" t="s">
        <v>186</v>
      </c>
      <c r="AM850" s="4" t="s">
        <v>1245</v>
      </c>
      <c r="AO850" s="7"/>
      <c r="AP850" s="7"/>
    </row>
    <row r="851" spans="10:42">
      <c r="J851" s="2"/>
      <c r="K851" s="2"/>
      <c r="L851" s="2"/>
      <c r="M851" s="2"/>
      <c r="N851" s="2"/>
      <c r="X851" s="7"/>
      <c r="Y851" s="7"/>
      <c r="Z851" s="7"/>
      <c r="AA851" s="7"/>
      <c r="AB851" s="7"/>
      <c r="AC851" s="7"/>
      <c r="AD851" s="7"/>
      <c r="AE851" s="7"/>
      <c r="AF851" s="7"/>
      <c r="AG851" s="7"/>
      <c r="AH851" s="7"/>
      <c r="AJ851" s="2"/>
      <c r="AL851" s="4" t="s">
        <v>186</v>
      </c>
      <c r="AM851" s="4" t="s">
        <v>1246</v>
      </c>
      <c r="AO851" s="7"/>
      <c r="AP851" s="7"/>
    </row>
    <row r="852" spans="10:42">
      <c r="J852" s="2"/>
      <c r="K852" s="2"/>
      <c r="L852" s="2"/>
      <c r="M852" s="2"/>
      <c r="N852" s="2"/>
      <c r="X852" s="7"/>
      <c r="Y852" s="7"/>
      <c r="Z852" s="7"/>
      <c r="AA852" s="7"/>
      <c r="AB852" s="7"/>
      <c r="AC852" s="7"/>
      <c r="AD852" s="7"/>
      <c r="AE852" s="7"/>
      <c r="AF852" s="7"/>
      <c r="AG852" s="7"/>
      <c r="AH852" s="7"/>
      <c r="AJ852" s="2"/>
      <c r="AL852" s="4" t="s">
        <v>186</v>
      </c>
      <c r="AM852" s="4" t="s">
        <v>1247</v>
      </c>
      <c r="AO852" s="7"/>
      <c r="AP852" s="7"/>
    </row>
    <row r="853" spans="10:42">
      <c r="J853" s="2"/>
      <c r="K853" s="2"/>
      <c r="L853" s="2"/>
      <c r="M853" s="2"/>
      <c r="N853" s="2"/>
      <c r="X853" s="7"/>
      <c r="Y853" s="7"/>
      <c r="Z853" s="7"/>
      <c r="AA853" s="7"/>
      <c r="AB853" s="7"/>
      <c r="AC853" s="7"/>
      <c r="AD853" s="7"/>
      <c r="AE853" s="7"/>
      <c r="AF853" s="7"/>
      <c r="AG853" s="7"/>
      <c r="AH853" s="7"/>
      <c r="AJ853" s="2"/>
      <c r="AL853" s="4" t="s">
        <v>186</v>
      </c>
      <c r="AM853" s="4" t="s">
        <v>828</v>
      </c>
      <c r="AO853" s="7"/>
      <c r="AP853" s="7"/>
    </row>
    <row r="854" spans="10:42">
      <c r="J854" s="2"/>
      <c r="K854" s="2"/>
      <c r="L854" s="2"/>
      <c r="M854" s="2"/>
      <c r="N854" s="2"/>
      <c r="X854" s="7"/>
      <c r="Y854" s="7"/>
      <c r="Z854" s="7"/>
      <c r="AA854" s="7"/>
      <c r="AB854" s="7"/>
      <c r="AC854" s="7"/>
      <c r="AD854" s="7"/>
      <c r="AE854" s="7"/>
      <c r="AF854" s="7"/>
      <c r="AG854" s="7"/>
      <c r="AH854" s="7"/>
      <c r="AJ854" s="2"/>
      <c r="AL854" s="4" t="s">
        <v>186</v>
      </c>
      <c r="AM854" s="4" t="s">
        <v>1248</v>
      </c>
      <c r="AO854" s="7"/>
      <c r="AP854" s="7"/>
    </row>
    <row r="855" spans="10:42">
      <c r="J855" s="2"/>
      <c r="K855" s="2"/>
      <c r="L855" s="2"/>
      <c r="M855" s="2"/>
      <c r="N855" s="2"/>
      <c r="X855" s="7"/>
      <c r="Y855" s="7"/>
      <c r="Z855" s="7"/>
      <c r="AA855" s="7"/>
      <c r="AB855" s="7"/>
      <c r="AC855" s="7"/>
      <c r="AD855" s="7"/>
      <c r="AE855" s="7"/>
      <c r="AF855" s="7"/>
      <c r="AG855" s="7"/>
      <c r="AH855" s="7"/>
      <c r="AJ855" s="2"/>
      <c r="AL855" s="4" t="s">
        <v>186</v>
      </c>
      <c r="AM855" s="4" t="s">
        <v>1249</v>
      </c>
      <c r="AO855" s="7"/>
      <c r="AP855" s="7"/>
    </row>
    <row r="856" spans="10:42">
      <c r="J856" s="2"/>
      <c r="K856" s="2"/>
      <c r="L856" s="2"/>
      <c r="M856" s="2"/>
      <c r="N856" s="2"/>
      <c r="X856" s="7"/>
      <c r="Y856" s="7"/>
      <c r="Z856" s="7"/>
      <c r="AA856" s="7"/>
      <c r="AB856" s="7"/>
      <c r="AC856" s="7"/>
      <c r="AD856" s="7"/>
      <c r="AE856" s="7"/>
      <c r="AF856" s="7"/>
      <c r="AG856" s="7"/>
      <c r="AH856" s="7"/>
      <c r="AJ856" s="2"/>
      <c r="AL856" s="4" t="s">
        <v>186</v>
      </c>
      <c r="AM856" s="4" t="s">
        <v>1250</v>
      </c>
      <c r="AO856" s="7"/>
      <c r="AP856" s="7"/>
    </row>
    <row r="857" spans="10:42">
      <c r="J857" s="2"/>
      <c r="K857" s="2"/>
      <c r="L857" s="2"/>
      <c r="M857" s="2"/>
      <c r="N857" s="2"/>
      <c r="X857" s="7"/>
      <c r="Y857" s="7"/>
      <c r="Z857" s="7"/>
      <c r="AA857" s="7"/>
      <c r="AB857" s="7"/>
      <c r="AC857" s="7"/>
      <c r="AD857" s="7"/>
      <c r="AE857" s="7"/>
      <c r="AF857" s="7"/>
      <c r="AG857" s="7"/>
      <c r="AH857" s="7"/>
      <c r="AJ857" s="2"/>
      <c r="AL857" s="4" t="s">
        <v>186</v>
      </c>
      <c r="AM857" s="4" t="s">
        <v>1251</v>
      </c>
      <c r="AO857" s="7"/>
      <c r="AP857" s="7"/>
    </row>
    <row r="858" spans="10:42">
      <c r="J858" s="2"/>
      <c r="K858" s="2"/>
      <c r="L858" s="2"/>
      <c r="M858" s="2"/>
      <c r="N858" s="2"/>
      <c r="X858" s="7"/>
      <c r="Y858" s="7"/>
      <c r="Z858" s="7"/>
      <c r="AA858" s="7"/>
      <c r="AB858" s="7"/>
      <c r="AC858" s="7"/>
      <c r="AD858" s="7"/>
      <c r="AE858" s="7"/>
      <c r="AF858" s="7"/>
      <c r="AG858" s="7"/>
      <c r="AH858" s="7"/>
      <c r="AJ858" s="2"/>
      <c r="AL858" s="4" t="s">
        <v>186</v>
      </c>
      <c r="AM858" s="4" t="s">
        <v>1252</v>
      </c>
      <c r="AO858" s="7"/>
      <c r="AP858" s="7"/>
    </row>
    <row r="859" spans="10:42">
      <c r="J859" s="2"/>
      <c r="K859" s="2"/>
      <c r="L859" s="2"/>
      <c r="M859" s="2"/>
      <c r="N859" s="2"/>
      <c r="X859" s="7"/>
      <c r="Y859" s="7"/>
      <c r="Z859" s="7"/>
      <c r="AA859" s="7"/>
      <c r="AB859" s="7"/>
      <c r="AC859" s="7"/>
      <c r="AD859" s="7"/>
      <c r="AE859" s="7"/>
      <c r="AF859" s="7"/>
      <c r="AG859" s="7"/>
      <c r="AH859" s="7"/>
      <c r="AJ859" s="2"/>
      <c r="AL859" s="4" t="s">
        <v>186</v>
      </c>
      <c r="AM859" s="4" t="s">
        <v>1253</v>
      </c>
      <c r="AO859" s="7"/>
      <c r="AP859" s="7"/>
    </row>
    <row r="860" spans="10:42">
      <c r="J860" s="2"/>
      <c r="K860" s="2"/>
      <c r="L860" s="2"/>
      <c r="M860" s="2"/>
      <c r="N860" s="2"/>
      <c r="X860" s="7"/>
      <c r="Y860" s="7"/>
      <c r="Z860" s="7"/>
      <c r="AA860" s="7"/>
      <c r="AB860" s="7"/>
      <c r="AC860" s="7"/>
      <c r="AD860" s="7"/>
      <c r="AE860" s="7"/>
      <c r="AF860" s="7"/>
      <c r="AG860" s="7"/>
      <c r="AH860" s="7"/>
      <c r="AJ860" s="2"/>
      <c r="AL860" s="4" t="s">
        <v>186</v>
      </c>
      <c r="AM860" s="4" t="s">
        <v>1032</v>
      </c>
      <c r="AO860" s="7"/>
      <c r="AP860" s="7"/>
    </row>
    <row r="861" spans="10:42">
      <c r="J861" s="2"/>
      <c r="K861" s="2"/>
      <c r="L861" s="2"/>
      <c r="M861" s="2"/>
      <c r="N861" s="2"/>
      <c r="X861" s="7"/>
      <c r="Y861" s="7"/>
      <c r="Z861" s="7"/>
      <c r="AA861" s="7"/>
      <c r="AB861" s="7"/>
      <c r="AC861" s="7"/>
      <c r="AD861" s="7"/>
      <c r="AE861" s="7"/>
      <c r="AF861" s="7"/>
      <c r="AG861" s="7"/>
      <c r="AH861" s="7"/>
      <c r="AJ861" s="2"/>
      <c r="AL861" s="4" t="s">
        <v>186</v>
      </c>
      <c r="AM861" s="4" t="s">
        <v>1254</v>
      </c>
      <c r="AO861" s="7"/>
      <c r="AP861" s="7"/>
    </row>
    <row r="862" spans="10:42">
      <c r="J862" s="2"/>
      <c r="K862" s="2"/>
      <c r="L862" s="2"/>
      <c r="M862" s="2"/>
      <c r="N862" s="2"/>
      <c r="X862" s="7"/>
      <c r="Y862" s="7"/>
      <c r="Z862" s="7"/>
      <c r="AA862" s="7"/>
      <c r="AB862" s="7"/>
      <c r="AC862" s="7"/>
      <c r="AD862" s="7"/>
      <c r="AE862" s="7"/>
      <c r="AF862" s="7"/>
      <c r="AG862" s="7"/>
      <c r="AH862" s="7"/>
      <c r="AJ862" s="2"/>
      <c r="AL862" s="4" t="s">
        <v>186</v>
      </c>
      <c r="AM862" s="4" t="s">
        <v>1255</v>
      </c>
      <c r="AO862" s="7"/>
      <c r="AP862" s="7"/>
    </row>
    <row r="863" spans="10:42">
      <c r="J863" s="2"/>
      <c r="K863" s="2"/>
      <c r="L863" s="2"/>
      <c r="M863" s="2"/>
      <c r="N863" s="2"/>
      <c r="X863" s="7"/>
      <c r="Y863" s="7"/>
      <c r="Z863" s="7"/>
      <c r="AA863" s="7"/>
      <c r="AB863" s="7"/>
      <c r="AC863" s="7"/>
      <c r="AD863" s="7"/>
      <c r="AE863" s="7"/>
      <c r="AF863" s="7"/>
      <c r="AG863" s="7"/>
      <c r="AH863" s="7"/>
      <c r="AJ863" s="2"/>
      <c r="AL863" s="4" t="s">
        <v>186</v>
      </c>
      <c r="AM863" s="4" t="s">
        <v>1256</v>
      </c>
      <c r="AO863" s="7"/>
      <c r="AP863" s="7"/>
    </row>
    <row r="864" spans="10:42">
      <c r="J864" s="2"/>
      <c r="K864" s="2"/>
      <c r="L864" s="2"/>
      <c r="M864" s="2"/>
      <c r="N864" s="2"/>
      <c r="X864" s="7"/>
      <c r="Y864" s="7"/>
      <c r="Z864" s="7"/>
      <c r="AA864" s="7"/>
      <c r="AB864" s="7"/>
      <c r="AC864" s="7"/>
      <c r="AD864" s="7"/>
      <c r="AE864" s="7"/>
      <c r="AF864" s="7"/>
      <c r="AG864" s="7"/>
      <c r="AH864" s="7"/>
      <c r="AJ864" s="2"/>
      <c r="AL864" s="4" t="s">
        <v>186</v>
      </c>
      <c r="AM864" s="4" t="s">
        <v>1257</v>
      </c>
      <c r="AO864" s="7"/>
      <c r="AP864" s="7"/>
    </row>
    <row r="865" spans="10:42">
      <c r="J865" s="2"/>
      <c r="K865" s="2"/>
      <c r="L865" s="2"/>
      <c r="M865" s="2"/>
      <c r="N865" s="2"/>
      <c r="X865" s="7"/>
      <c r="Y865" s="7"/>
      <c r="Z865" s="7"/>
      <c r="AA865" s="7"/>
      <c r="AB865" s="7"/>
      <c r="AC865" s="7"/>
      <c r="AD865" s="7"/>
      <c r="AE865" s="7"/>
      <c r="AF865" s="7"/>
      <c r="AG865" s="7"/>
      <c r="AH865" s="7"/>
      <c r="AJ865" s="2"/>
      <c r="AL865" s="4" t="s">
        <v>186</v>
      </c>
      <c r="AM865" s="4" t="s">
        <v>1258</v>
      </c>
      <c r="AO865" s="7"/>
      <c r="AP865" s="7"/>
    </row>
    <row r="866" spans="10:42">
      <c r="J866" s="2"/>
      <c r="K866" s="2"/>
      <c r="L866" s="2"/>
      <c r="M866" s="2"/>
      <c r="N866" s="2"/>
      <c r="X866" s="7"/>
      <c r="Y866" s="7"/>
      <c r="Z866" s="7"/>
      <c r="AA866" s="7"/>
      <c r="AB866" s="7"/>
      <c r="AC866" s="7"/>
      <c r="AD866" s="7"/>
      <c r="AE866" s="7"/>
      <c r="AF866" s="7"/>
      <c r="AG866" s="7"/>
      <c r="AH866" s="7"/>
      <c r="AJ866" s="2"/>
      <c r="AL866" s="4" t="s">
        <v>186</v>
      </c>
      <c r="AM866" s="4" t="s">
        <v>1259</v>
      </c>
      <c r="AO866" s="7"/>
      <c r="AP866" s="7"/>
    </row>
    <row r="867" spans="10:42">
      <c r="J867" s="2"/>
      <c r="K867" s="2"/>
      <c r="L867" s="2"/>
      <c r="M867" s="2"/>
      <c r="N867" s="2"/>
      <c r="X867" s="7"/>
      <c r="Y867" s="7"/>
      <c r="Z867" s="7"/>
      <c r="AA867" s="7"/>
      <c r="AB867" s="7"/>
      <c r="AC867" s="7"/>
      <c r="AD867" s="7"/>
      <c r="AE867" s="7"/>
      <c r="AF867" s="7"/>
      <c r="AG867" s="7"/>
      <c r="AH867" s="7"/>
      <c r="AJ867" s="2"/>
      <c r="AL867" s="4" t="s">
        <v>186</v>
      </c>
      <c r="AM867" s="4" t="s">
        <v>1260</v>
      </c>
      <c r="AO867" s="7"/>
      <c r="AP867" s="7"/>
    </row>
    <row r="868" spans="10:42">
      <c r="J868" s="2"/>
      <c r="K868" s="2"/>
      <c r="L868" s="2"/>
      <c r="M868" s="2"/>
      <c r="N868" s="2"/>
      <c r="X868" s="7"/>
      <c r="Y868" s="7"/>
      <c r="Z868" s="7"/>
      <c r="AA868" s="7"/>
      <c r="AB868" s="7"/>
      <c r="AC868" s="7"/>
      <c r="AD868" s="7"/>
      <c r="AE868" s="7"/>
      <c r="AF868" s="7"/>
      <c r="AG868" s="7"/>
      <c r="AH868" s="7"/>
      <c r="AJ868" s="2"/>
      <c r="AL868" s="4" t="s">
        <v>186</v>
      </c>
      <c r="AM868" s="4" t="s">
        <v>1261</v>
      </c>
      <c r="AO868" s="7"/>
      <c r="AP868" s="7"/>
    </row>
    <row r="869" spans="10:42">
      <c r="J869" s="2"/>
      <c r="K869" s="2"/>
      <c r="L869" s="2"/>
      <c r="M869" s="2"/>
      <c r="N869" s="2"/>
      <c r="X869" s="7"/>
      <c r="Y869" s="7"/>
      <c r="Z869" s="7"/>
      <c r="AA869" s="7"/>
      <c r="AB869" s="7"/>
      <c r="AC869" s="7"/>
      <c r="AD869" s="7"/>
      <c r="AE869" s="7"/>
      <c r="AF869" s="7"/>
      <c r="AG869" s="7"/>
      <c r="AH869" s="7"/>
      <c r="AJ869" s="2"/>
      <c r="AL869" s="4" t="s">
        <v>186</v>
      </c>
      <c r="AM869" s="4" t="s">
        <v>1262</v>
      </c>
      <c r="AO869" s="7"/>
      <c r="AP869" s="7"/>
    </row>
    <row r="870" spans="10:42">
      <c r="J870" s="2"/>
      <c r="K870" s="2"/>
      <c r="L870" s="2"/>
      <c r="M870" s="2"/>
      <c r="N870" s="2"/>
      <c r="X870" s="7"/>
      <c r="Y870" s="7"/>
      <c r="Z870" s="7"/>
      <c r="AA870" s="7"/>
      <c r="AB870" s="7"/>
      <c r="AC870" s="7"/>
      <c r="AD870" s="7"/>
      <c r="AE870" s="7"/>
      <c r="AF870" s="7"/>
      <c r="AG870" s="7"/>
      <c r="AH870" s="7"/>
      <c r="AJ870" s="2"/>
      <c r="AL870" s="4" t="s">
        <v>186</v>
      </c>
      <c r="AM870" s="4" t="s">
        <v>1263</v>
      </c>
      <c r="AO870" s="7"/>
      <c r="AP870" s="7"/>
    </row>
    <row r="871" spans="10:42">
      <c r="J871" s="2"/>
      <c r="K871" s="2"/>
      <c r="L871" s="2"/>
      <c r="M871" s="2"/>
      <c r="N871" s="2"/>
      <c r="X871" s="7"/>
      <c r="Y871" s="7"/>
      <c r="Z871" s="7"/>
      <c r="AA871" s="7"/>
      <c r="AB871" s="7"/>
      <c r="AC871" s="7"/>
      <c r="AD871" s="7"/>
      <c r="AE871" s="7"/>
      <c r="AF871" s="7"/>
      <c r="AG871" s="7"/>
      <c r="AH871" s="7"/>
      <c r="AJ871" s="2"/>
      <c r="AL871" s="4" t="s">
        <v>186</v>
      </c>
      <c r="AM871" s="4" t="s">
        <v>1264</v>
      </c>
      <c r="AO871" s="7"/>
      <c r="AP871" s="7"/>
    </row>
    <row r="872" spans="10:42">
      <c r="J872" s="2"/>
      <c r="K872" s="2"/>
      <c r="L872" s="2"/>
      <c r="M872" s="2"/>
      <c r="N872" s="2"/>
      <c r="X872" s="7"/>
      <c r="Y872" s="7"/>
      <c r="Z872" s="7"/>
      <c r="AA872" s="7"/>
      <c r="AB872" s="7"/>
      <c r="AC872" s="7"/>
      <c r="AD872" s="7"/>
      <c r="AE872" s="7"/>
      <c r="AF872" s="7"/>
      <c r="AG872" s="7"/>
      <c r="AH872" s="7"/>
      <c r="AJ872" s="2"/>
      <c r="AL872" s="4" t="s">
        <v>186</v>
      </c>
      <c r="AM872" s="4" t="s">
        <v>1265</v>
      </c>
      <c r="AO872" s="7"/>
      <c r="AP872" s="7"/>
    </row>
    <row r="873" spans="10:42">
      <c r="J873" s="2"/>
      <c r="K873" s="2"/>
      <c r="L873" s="2"/>
      <c r="M873" s="2"/>
      <c r="N873" s="2"/>
      <c r="X873" s="7"/>
      <c r="Y873" s="7"/>
      <c r="Z873" s="7"/>
      <c r="AA873" s="7"/>
      <c r="AB873" s="7"/>
      <c r="AC873" s="7"/>
      <c r="AD873" s="7"/>
      <c r="AE873" s="7"/>
      <c r="AF873" s="7"/>
      <c r="AG873" s="7"/>
      <c r="AH873" s="7"/>
      <c r="AJ873" s="2"/>
      <c r="AL873" s="4" t="s">
        <v>186</v>
      </c>
      <c r="AM873" s="4" t="s">
        <v>1266</v>
      </c>
      <c r="AO873" s="7"/>
      <c r="AP873" s="7"/>
    </row>
    <row r="874" spans="10:42">
      <c r="J874" s="2"/>
      <c r="K874" s="2"/>
      <c r="L874" s="2"/>
      <c r="M874" s="2"/>
      <c r="N874" s="2"/>
      <c r="X874" s="7"/>
      <c r="Y874" s="7"/>
      <c r="Z874" s="7"/>
      <c r="AA874" s="7"/>
      <c r="AB874" s="7"/>
      <c r="AC874" s="7"/>
      <c r="AD874" s="7"/>
      <c r="AE874" s="7"/>
      <c r="AF874" s="7"/>
      <c r="AG874" s="7"/>
      <c r="AH874" s="7"/>
      <c r="AJ874" s="2"/>
      <c r="AL874" s="4" t="s">
        <v>186</v>
      </c>
      <c r="AM874" s="4" t="s">
        <v>1267</v>
      </c>
      <c r="AO874" s="7"/>
      <c r="AP874" s="7"/>
    </row>
    <row r="875" spans="10:42">
      <c r="J875" s="2"/>
      <c r="K875" s="2"/>
      <c r="L875" s="2"/>
      <c r="M875" s="2"/>
      <c r="N875" s="2"/>
      <c r="X875" s="7"/>
      <c r="Y875" s="7"/>
      <c r="Z875" s="7"/>
      <c r="AA875" s="7"/>
      <c r="AB875" s="7"/>
      <c r="AC875" s="7"/>
      <c r="AD875" s="7"/>
      <c r="AE875" s="7"/>
      <c r="AF875" s="7"/>
      <c r="AG875" s="7"/>
      <c r="AH875" s="7"/>
      <c r="AJ875" s="2"/>
      <c r="AL875" s="4" t="s">
        <v>186</v>
      </c>
      <c r="AM875" s="4" t="s">
        <v>1268</v>
      </c>
      <c r="AO875" s="7"/>
      <c r="AP875" s="7"/>
    </row>
    <row r="876" spans="10:42">
      <c r="J876" s="2"/>
      <c r="K876" s="2"/>
      <c r="L876" s="2"/>
      <c r="M876" s="2"/>
      <c r="N876" s="2"/>
      <c r="X876" s="7"/>
      <c r="Y876" s="7"/>
      <c r="Z876" s="7"/>
      <c r="AA876" s="7"/>
      <c r="AB876" s="7"/>
      <c r="AC876" s="7"/>
      <c r="AD876" s="7"/>
      <c r="AE876" s="7"/>
      <c r="AF876" s="7"/>
      <c r="AG876" s="7"/>
      <c r="AH876" s="7"/>
      <c r="AJ876" s="2"/>
      <c r="AL876" s="4" t="s">
        <v>186</v>
      </c>
      <c r="AM876" s="4" t="s">
        <v>1269</v>
      </c>
      <c r="AO876" s="7"/>
      <c r="AP876" s="7"/>
    </row>
    <row r="877" spans="10:42">
      <c r="J877" s="2"/>
      <c r="K877" s="2"/>
      <c r="L877" s="2"/>
      <c r="M877" s="2"/>
      <c r="N877" s="2"/>
      <c r="X877" s="7"/>
      <c r="Y877" s="7"/>
      <c r="Z877" s="7"/>
      <c r="AA877" s="7"/>
      <c r="AB877" s="7"/>
      <c r="AC877" s="7"/>
      <c r="AD877" s="7"/>
      <c r="AE877" s="7"/>
      <c r="AF877" s="7"/>
      <c r="AG877" s="7"/>
      <c r="AH877" s="7"/>
      <c r="AJ877" s="2"/>
      <c r="AL877" s="4" t="s">
        <v>186</v>
      </c>
      <c r="AM877" s="4" t="s">
        <v>1270</v>
      </c>
      <c r="AO877" s="7"/>
      <c r="AP877" s="7"/>
    </row>
    <row r="878" spans="10:42">
      <c r="J878" s="2"/>
      <c r="K878" s="2"/>
      <c r="L878" s="2"/>
      <c r="M878" s="2"/>
      <c r="N878" s="2"/>
      <c r="X878" s="7"/>
      <c r="Y878" s="7"/>
      <c r="Z878" s="7"/>
      <c r="AA878" s="7"/>
      <c r="AB878" s="7"/>
      <c r="AC878" s="7"/>
      <c r="AD878" s="7"/>
      <c r="AE878" s="7"/>
      <c r="AF878" s="7"/>
      <c r="AG878" s="7"/>
      <c r="AH878" s="7"/>
      <c r="AJ878" s="2"/>
      <c r="AL878" s="4" t="s">
        <v>186</v>
      </c>
      <c r="AM878" s="4" t="s">
        <v>1271</v>
      </c>
      <c r="AO878" s="7"/>
      <c r="AP878" s="7"/>
    </row>
    <row r="879" spans="10:42">
      <c r="J879" s="2"/>
      <c r="K879" s="2"/>
      <c r="L879" s="2"/>
      <c r="M879" s="2"/>
      <c r="N879" s="2"/>
      <c r="X879" s="7"/>
      <c r="Y879" s="7"/>
      <c r="Z879" s="7"/>
      <c r="AA879" s="7"/>
      <c r="AB879" s="7"/>
      <c r="AC879" s="7"/>
      <c r="AD879" s="7"/>
      <c r="AE879" s="7"/>
      <c r="AF879" s="7"/>
      <c r="AG879" s="7"/>
      <c r="AH879" s="7"/>
      <c r="AJ879" s="2"/>
      <c r="AL879" s="4" t="s">
        <v>186</v>
      </c>
      <c r="AM879" s="4" t="s">
        <v>1272</v>
      </c>
      <c r="AO879" s="7"/>
      <c r="AP879" s="7"/>
    </row>
    <row r="880" spans="10:42">
      <c r="J880" s="2"/>
      <c r="K880" s="2"/>
      <c r="L880" s="2"/>
      <c r="M880" s="2"/>
      <c r="N880" s="2"/>
      <c r="X880" s="7"/>
      <c r="Y880" s="7"/>
      <c r="Z880" s="7"/>
      <c r="AA880" s="7"/>
      <c r="AB880" s="7"/>
      <c r="AC880" s="7"/>
      <c r="AD880" s="7"/>
      <c r="AE880" s="7"/>
      <c r="AF880" s="7"/>
      <c r="AG880" s="7"/>
      <c r="AH880" s="7"/>
      <c r="AJ880" s="2"/>
      <c r="AL880" s="4" t="s">
        <v>186</v>
      </c>
      <c r="AM880" s="4" t="s">
        <v>1273</v>
      </c>
      <c r="AO880" s="7"/>
      <c r="AP880" s="7"/>
    </row>
    <row r="881" spans="10:42">
      <c r="J881" s="2"/>
      <c r="K881" s="2"/>
      <c r="L881" s="2"/>
      <c r="M881" s="2"/>
      <c r="N881" s="2"/>
      <c r="X881" s="7"/>
      <c r="Y881" s="7"/>
      <c r="Z881" s="7"/>
      <c r="AA881" s="7"/>
      <c r="AB881" s="7"/>
      <c r="AC881" s="7"/>
      <c r="AD881" s="7"/>
      <c r="AE881" s="7"/>
      <c r="AF881" s="7"/>
      <c r="AG881" s="7"/>
      <c r="AH881" s="7"/>
      <c r="AJ881" s="2"/>
      <c r="AL881" s="4" t="s">
        <v>186</v>
      </c>
      <c r="AM881" s="4" t="s">
        <v>1274</v>
      </c>
      <c r="AO881" s="7"/>
      <c r="AP881" s="7"/>
    </row>
    <row r="882" spans="10:42">
      <c r="J882" s="2"/>
      <c r="K882" s="2"/>
      <c r="L882" s="2"/>
      <c r="M882" s="2"/>
      <c r="N882" s="2"/>
      <c r="X882" s="7"/>
      <c r="Y882" s="7"/>
      <c r="Z882" s="7"/>
      <c r="AA882" s="7"/>
      <c r="AB882" s="7"/>
      <c r="AC882" s="7"/>
      <c r="AD882" s="7"/>
      <c r="AE882" s="7"/>
      <c r="AF882" s="7"/>
      <c r="AG882" s="7"/>
      <c r="AH882" s="7"/>
      <c r="AJ882" s="2"/>
      <c r="AL882" s="4" t="s">
        <v>186</v>
      </c>
      <c r="AM882" s="4" t="s">
        <v>1275</v>
      </c>
      <c r="AO882" s="7"/>
      <c r="AP882" s="7"/>
    </row>
    <row r="883" spans="10:42">
      <c r="J883" s="2"/>
      <c r="K883" s="2"/>
      <c r="L883" s="2"/>
      <c r="M883" s="2"/>
      <c r="N883" s="2"/>
      <c r="X883" s="7"/>
      <c r="Y883" s="7"/>
      <c r="Z883" s="7"/>
      <c r="AA883" s="7"/>
      <c r="AB883" s="7"/>
      <c r="AC883" s="7"/>
      <c r="AD883" s="7"/>
      <c r="AE883" s="7"/>
      <c r="AF883" s="7"/>
      <c r="AG883" s="7"/>
      <c r="AH883" s="7"/>
      <c r="AJ883" s="2"/>
      <c r="AL883" s="4" t="s">
        <v>186</v>
      </c>
      <c r="AM883" s="4" t="s">
        <v>1276</v>
      </c>
      <c r="AO883" s="7"/>
      <c r="AP883" s="7"/>
    </row>
    <row r="884" spans="10:42">
      <c r="J884" s="2"/>
      <c r="K884" s="2"/>
      <c r="L884" s="2"/>
      <c r="M884" s="2"/>
      <c r="N884" s="2"/>
      <c r="X884" s="7"/>
      <c r="Y884" s="7"/>
      <c r="Z884" s="7"/>
      <c r="AA884" s="7"/>
      <c r="AB884" s="7"/>
      <c r="AC884" s="7"/>
      <c r="AD884" s="7"/>
      <c r="AE884" s="7"/>
      <c r="AF884" s="7"/>
      <c r="AG884" s="7"/>
      <c r="AH884" s="7"/>
      <c r="AJ884" s="2"/>
      <c r="AL884" s="4" t="s">
        <v>186</v>
      </c>
      <c r="AM884" s="4" t="s">
        <v>1277</v>
      </c>
      <c r="AO884" s="7"/>
      <c r="AP884" s="7"/>
    </row>
    <row r="885" spans="10:42">
      <c r="J885" s="2"/>
      <c r="K885" s="2"/>
      <c r="L885" s="2"/>
      <c r="M885" s="2"/>
      <c r="N885" s="2"/>
      <c r="X885" s="7"/>
      <c r="Y885" s="7"/>
      <c r="Z885" s="7"/>
      <c r="AA885" s="7"/>
      <c r="AB885" s="7"/>
      <c r="AC885" s="7"/>
      <c r="AD885" s="7"/>
      <c r="AE885" s="7"/>
      <c r="AF885" s="7"/>
      <c r="AG885" s="7"/>
      <c r="AH885" s="7"/>
      <c r="AJ885" s="2"/>
      <c r="AL885" s="4" t="s">
        <v>186</v>
      </c>
      <c r="AM885" s="4" t="s">
        <v>1278</v>
      </c>
      <c r="AO885" s="7"/>
      <c r="AP885" s="7"/>
    </row>
    <row r="886" spans="10:42">
      <c r="J886" s="2"/>
      <c r="K886" s="2"/>
      <c r="L886" s="2"/>
      <c r="M886" s="2"/>
      <c r="N886" s="2"/>
      <c r="X886" s="7"/>
      <c r="Y886" s="7"/>
      <c r="Z886" s="7"/>
      <c r="AA886" s="7"/>
      <c r="AB886" s="7"/>
      <c r="AC886" s="7"/>
      <c r="AD886" s="7"/>
      <c r="AE886" s="7"/>
      <c r="AF886" s="7"/>
      <c r="AG886" s="7"/>
      <c r="AH886" s="7"/>
      <c r="AJ886" s="2"/>
      <c r="AL886" s="4" t="s">
        <v>186</v>
      </c>
      <c r="AM886" s="4" t="s">
        <v>1279</v>
      </c>
      <c r="AO886" s="7"/>
      <c r="AP886" s="7"/>
    </row>
    <row r="887" spans="10:42">
      <c r="J887" s="2"/>
      <c r="K887" s="2"/>
      <c r="L887" s="2"/>
      <c r="M887" s="2"/>
      <c r="N887" s="2"/>
      <c r="X887" s="7"/>
      <c r="Y887" s="7"/>
      <c r="Z887" s="7"/>
      <c r="AA887" s="7"/>
      <c r="AB887" s="7"/>
      <c r="AC887" s="7"/>
      <c r="AD887" s="7"/>
      <c r="AE887" s="7"/>
      <c r="AF887" s="7"/>
      <c r="AG887" s="7"/>
      <c r="AH887" s="7"/>
      <c r="AJ887" s="2"/>
      <c r="AL887" s="4" t="s">
        <v>186</v>
      </c>
      <c r="AM887" s="4" t="s">
        <v>1280</v>
      </c>
      <c r="AO887" s="7"/>
      <c r="AP887" s="7"/>
    </row>
    <row r="888" spans="10:42">
      <c r="J888" s="2"/>
      <c r="K888" s="2"/>
      <c r="L888" s="2"/>
      <c r="M888" s="2"/>
      <c r="N888" s="2"/>
      <c r="X888" s="7"/>
      <c r="Y888" s="7"/>
      <c r="Z888" s="7"/>
      <c r="AA888" s="7"/>
      <c r="AB888" s="7"/>
      <c r="AC888" s="7"/>
      <c r="AD888" s="7"/>
      <c r="AE888" s="7"/>
      <c r="AF888" s="7"/>
      <c r="AG888" s="7"/>
      <c r="AH888" s="7"/>
      <c r="AJ888" s="2"/>
      <c r="AL888" s="4" t="s">
        <v>186</v>
      </c>
      <c r="AM888" s="4" t="s">
        <v>1281</v>
      </c>
      <c r="AO888" s="7"/>
      <c r="AP888" s="7"/>
    </row>
    <row r="889" spans="10:42">
      <c r="J889" s="2"/>
      <c r="K889" s="2"/>
      <c r="L889" s="2"/>
      <c r="M889" s="2"/>
      <c r="N889" s="2"/>
      <c r="X889" s="7"/>
      <c r="Y889" s="7"/>
      <c r="Z889" s="7"/>
      <c r="AA889" s="7"/>
      <c r="AB889" s="7"/>
      <c r="AC889" s="7"/>
      <c r="AD889" s="7"/>
      <c r="AE889" s="7"/>
      <c r="AF889" s="7"/>
      <c r="AG889" s="7"/>
      <c r="AH889" s="7"/>
      <c r="AJ889" s="2"/>
      <c r="AL889" s="4" t="s">
        <v>186</v>
      </c>
      <c r="AM889" s="4" t="s">
        <v>1282</v>
      </c>
      <c r="AO889" s="7"/>
      <c r="AP889" s="7"/>
    </row>
    <row r="890" spans="10:42">
      <c r="J890" s="2"/>
      <c r="K890" s="2"/>
      <c r="L890" s="2"/>
      <c r="M890" s="2"/>
      <c r="N890" s="2"/>
      <c r="X890" s="7"/>
      <c r="Y890" s="7"/>
      <c r="Z890" s="7"/>
      <c r="AA890" s="7"/>
      <c r="AB890" s="7"/>
      <c r="AC890" s="7"/>
      <c r="AD890" s="7"/>
      <c r="AE890" s="7"/>
      <c r="AF890" s="7"/>
      <c r="AG890" s="7"/>
      <c r="AH890" s="7"/>
      <c r="AJ890" s="2"/>
      <c r="AL890" s="4" t="s">
        <v>186</v>
      </c>
      <c r="AM890" s="4" t="s">
        <v>1283</v>
      </c>
      <c r="AO890" s="7"/>
      <c r="AP890" s="7"/>
    </row>
    <row r="891" spans="10:42">
      <c r="J891" s="2"/>
      <c r="K891" s="2"/>
      <c r="L891" s="2"/>
      <c r="M891" s="2"/>
      <c r="N891" s="2"/>
      <c r="X891" s="7"/>
      <c r="Y891" s="7"/>
      <c r="Z891" s="7"/>
      <c r="AA891" s="7"/>
      <c r="AB891" s="7"/>
      <c r="AC891" s="7"/>
      <c r="AD891" s="7"/>
      <c r="AE891" s="7"/>
      <c r="AF891" s="7"/>
      <c r="AG891" s="7"/>
      <c r="AH891" s="7"/>
      <c r="AJ891" s="2"/>
      <c r="AL891" s="4" t="s">
        <v>186</v>
      </c>
      <c r="AM891" s="4" t="s">
        <v>1284</v>
      </c>
      <c r="AO891" s="7"/>
      <c r="AP891" s="7"/>
    </row>
    <row r="892" spans="10:42">
      <c r="J892" s="2"/>
      <c r="K892" s="2"/>
      <c r="L892" s="2"/>
      <c r="M892" s="2"/>
      <c r="N892" s="2"/>
      <c r="X892" s="7"/>
      <c r="Y892" s="7"/>
      <c r="Z892" s="7"/>
      <c r="AA892" s="7"/>
      <c r="AB892" s="7"/>
      <c r="AC892" s="7"/>
      <c r="AD892" s="7"/>
      <c r="AE892" s="7"/>
      <c r="AF892" s="7"/>
      <c r="AG892" s="7"/>
      <c r="AH892" s="7"/>
      <c r="AJ892" s="2"/>
      <c r="AL892" s="4" t="s">
        <v>186</v>
      </c>
      <c r="AM892" s="4" t="s">
        <v>1285</v>
      </c>
      <c r="AO892" s="7"/>
      <c r="AP892" s="7"/>
    </row>
    <row r="893" spans="10:42">
      <c r="J893" s="2"/>
      <c r="K893" s="2"/>
      <c r="L893" s="2"/>
      <c r="M893" s="2"/>
      <c r="N893" s="2"/>
      <c r="X893" s="7"/>
      <c r="Y893" s="7"/>
      <c r="Z893" s="7"/>
      <c r="AA893" s="7"/>
      <c r="AB893" s="7"/>
      <c r="AC893" s="7"/>
      <c r="AD893" s="7"/>
      <c r="AE893" s="7"/>
      <c r="AF893" s="7"/>
      <c r="AG893" s="7"/>
      <c r="AH893" s="7"/>
      <c r="AJ893" s="2"/>
      <c r="AL893" s="4" t="s">
        <v>186</v>
      </c>
      <c r="AM893" s="4" t="s">
        <v>1286</v>
      </c>
      <c r="AO893" s="7"/>
      <c r="AP893" s="7"/>
    </row>
    <row r="894" spans="10:42">
      <c r="J894" s="2"/>
      <c r="K894" s="2"/>
      <c r="L894" s="2"/>
      <c r="M894" s="2"/>
      <c r="N894" s="2"/>
      <c r="X894" s="7"/>
      <c r="Y894" s="7"/>
      <c r="Z894" s="7"/>
      <c r="AA894" s="7"/>
      <c r="AB894" s="7"/>
      <c r="AC894" s="7"/>
      <c r="AD894" s="7"/>
      <c r="AE894" s="7"/>
      <c r="AF894" s="7"/>
      <c r="AG894" s="7"/>
      <c r="AH894" s="7"/>
      <c r="AJ894" s="2"/>
      <c r="AL894" s="4" t="s">
        <v>186</v>
      </c>
      <c r="AM894" s="4" t="s">
        <v>1287</v>
      </c>
      <c r="AO894" s="7"/>
      <c r="AP894" s="7"/>
    </row>
    <row r="895" spans="10:42">
      <c r="J895" s="2"/>
      <c r="K895" s="2"/>
      <c r="L895" s="2"/>
      <c r="M895" s="2"/>
      <c r="N895" s="2"/>
      <c r="X895" s="7"/>
      <c r="Y895" s="7"/>
      <c r="Z895" s="7"/>
      <c r="AA895" s="7"/>
      <c r="AB895" s="7"/>
      <c r="AC895" s="7"/>
      <c r="AD895" s="7"/>
      <c r="AE895" s="7"/>
      <c r="AF895" s="7"/>
      <c r="AG895" s="7"/>
      <c r="AH895" s="7"/>
      <c r="AJ895" s="2"/>
      <c r="AL895" s="4" t="s">
        <v>186</v>
      </c>
      <c r="AM895" s="4" t="s">
        <v>1288</v>
      </c>
      <c r="AO895" s="7"/>
      <c r="AP895" s="7"/>
    </row>
    <row r="896" spans="10:42">
      <c r="J896" s="2"/>
      <c r="K896" s="2"/>
      <c r="L896" s="2"/>
      <c r="M896" s="2"/>
      <c r="N896" s="2"/>
      <c r="X896" s="7"/>
      <c r="Y896" s="7"/>
      <c r="Z896" s="7"/>
      <c r="AA896" s="7"/>
      <c r="AB896" s="7"/>
      <c r="AC896" s="7"/>
      <c r="AD896" s="7"/>
      <c r="AE896" s="7"/>
      <c r="AF896" s="7"/>
      <c r="AG896" s="7"/>
      <c r="AH896" s="7"/>
      <c r="AJ896" s="2"/>
      <c r="AL896" s="4" t="s">
        <v>186</v>
      </c>
      <c r="AM896" s="4" t="s">
        <v>1289</v>
      </c>
      <c r="AO896" s="7"/>
      <c r="AP896" s="7"/>
    </row>
    <row r="897" spans="10:42">
      <c r="J897" s="2"/>
      <c r="K897" s="2"/>
      <c r="L897" s="2"/>
      <c r="M897" s="2"/>
      <c r="N897" s="2"/>
      <c r="X897" s="7"/>
      <c r="Y897" s="7"/>
      <c r="Z897" s="7"/>
      <c r="AA897" s="7"/>
      <c r="AB897" s="7"/>
      <c r="AC897" s="7"/>
      <c r="AD897" s="7"/>
      <c r="AE897" s="7"/>
      <c r="AF897" s="7"/>
      <c r="AG897" s="7"/>
      <c r="AH897" s="7"/>
      <c r="AJ897" s="2"/>
      <c r="AL897" s="4" t="s">
        <v>186</v>
      </c>
      <c r="AM897" s="4" t="s">
        <v>1290</v>
      </c>
      <c r="AO897" s="7"/>
      <c r="AP897" s="7"/>
    </row>
    <row r="898" spans="10:42">
      <c r="J898" s="2"/>
      <c r="K898" s="2"/>
      <c r="L898" s="2"/>
      <c r="M898" s="2"/>
      <c r="N898" s="2"/>
      <c r="X898" s="7"/>
      <c r="Y898" s="7"/>
      <c r="Z898" s="7"/>
      <c r="AA898" s="7"/>
      <c r="AB898" s="7"/>
      <c r="AC898" s="7"/>
      <c r="AD898" s="7"/>
      <c r="AE898" s="7"/>
      <c r="AF898" s="7"/>
      <c r="AG898" s="7"/>
      <c r="AH898" s="7"/>
      <c r="AJ898" s="2"/>
      <c r="AL898" s="4" t="s">
        <v>186</v>
      </c>
      <c r="AM898" s="4" t="s">
        <v>1291</v>
      </c>
      <c r="AO898" s="7"/>
      <c r="AP898" s="7"/>
    </row>
    <row r="899" spans="10:42">
      <c r="J899" s="2"/>
      <c r="K899" s="2"/>
      <c r="L899" s="2"/>
      <c r="M899" s="2"/>
      <c r="N899" s="2"/>
      <c r="X899" s="7"/>
      <c r="Y899" s="7"/>
      <c r="Z899" s="7"/>
      <c r="AA899" s="7"/>
      <c r="AB899" s="7"/>
      <c r="AC899" s="7"/>
      <c r="AD899" s="7"/>
      <c r="AE899" s="7"/>
      <c r="AF899" s="7"/>
      <c r="AG899" s="7"/>
      <c r="AH899" s="7"/>
      <c r="AJ899" s="2"/>
      <c r="AL899" s="4" t="s">
        <v>186</v>
      </c>
      <c r="AM899" s="4" t="s">
        <v>1292</v>
      </c>
      <c r="AO899" s="7"/>
      <c r="AP899" s="7"/>
    </row>
    <row r="900" spans="10:42">
      <c r="J900" s="2"/>
      <c r="K900" s="2"/>
      <c r="L900" s="2"/>
      <c r="M900" s="2"/>
      <c r="N900" s="2"/>
      <c r="X900" s="7"/>
      <c r="Y900" s="7"/>
      <c r="Z900" s="7"/>
      <c r="AA900" s="7"/>
      <c r="AB900" s="7"/>
      <c r="AC900" s="7"/>
      <c r="AD900" s="7"/>
      <c r="AE900" s="7"/>
      <c r="AF900" s="7"/>
      <c r="AG900" s="7"/>
      <c r="AH900" s="7"/>
      <c r="AJ900" s="2"/>
      <c r="AL900" s="4" t="s">
        <v>186</v>
      </c>
      <c r="AM900" s="4" t="s">
        <v>1293</v>
      </c>
      <c r="AO900" s="7"/>
      <c r="AP900" s="7"/>
    </row>
    <row r="901" spans="10:42">
      <c r="J901" s="2"/>
      <c r="K901" s="2"/>
      <c r="L901" s="2"/>
      <c r="M901" s="2"/>
      <c r="N901" s="2"/>
      <c r="X901" s="7"/>
      <c r="Y901" s="7"/>
      <c r="Z901" s="7"/>
      <c r="AA901" s="7"/>
      <c r="AB901" s="7"/>
      <c r="AC901" s="7"/>
      <c r="AD901" s="7"/>
      <c r="AE901" s="7"/>
      <c r="AF901" s="7"/>
      <c r="AG901" s="7"/>
      <c r="AH901" s="7"/>
      <c r="AJ901" s="2"/>
      <c r="AL901" s="4" t="s">
        <v>186</v>
      </c>
      <c r="AM901" s="4" t="s">
        <v>1294</v>
      </c>
      <c r="AO901" s="7"/>
      <c r="AP901" s="7"/>
    </row>
    <row r="902" spans="10:42">
      <c r="J902" s="2"/>
      <c r="K902" s="2"/>
      <c r="L902" s="2"/>
      <c r="M902" s="2"/>
      <c r="N902" s="2"/>
      <c r="X902" s="7"/>
      <c r="Y902" s="7"/>
      <c r="Z902" s="7"/>
      <c r="AA902" s="7"/>
      <c r="AB902" s="7"/>
      <c r="AC902" s="7"/>
      <c r="AD902" s="7"/>
      <c r="AE902" s="7"/>
      <c r="AF902" s="7"/>
      <c r="AG902" s="7"/>
      <c r="AH902" s="7"/>
      <c r="AJ902" s="2"/>
      <c r="AL902" s="4" t="s">
        <v>186</v>
      </c>
      <c r="AM902" s="4" t="s">
        <v>485</v>
      </c>
      <c r="AO902" s="7"/>
      <c r="AP902" s="7"/>
    </row>
    <row r="903" spans="10:42">
      <c r="J903" s="2"/>
      <c r="K903" s="2"/>
      <c r="L903" s="2"/>
      <c r="M903" s="2"/>
      <c r="N903" s="2"/>
      <c r="X903" s="7"/>
      <c r="Y903" s="7"/>
      <c r="Z903" s="7"/>
      <c r="AA903" s="7"/>
      <c r="AB903" s="7"/>
      <c r="AC903" s="7"/>
      <c r="AD903" s="7"/>
      <c r="AE903" s="7"/>
      <c r="AF903" s="7"/>
      <c r="AG903" s="7"/>
      <c r="AH903" s="7"/>
      <c r="AJ903" s="2"/>
      <c r="AL903" s="4" t="s">
        <v>186</v>
      </c>
      <c r="AM903" s="4" t="s">
        <v>1295</v>
      </c>
      <c r="AO903" s="7"/>
      <c r="AP903" s="7"/>
    </row>
    <row r="904" spans="10:42">
      <c r="J904" s="2"/>
      <c r="K904" s="2"/>
      <c r="L904" s="2"/>
      <c r="M904" s="2"/>
      <c r="N904" s="2"/>
      <c r="X904" s="7"/>
      <c r="Y904" s="7"/>
      <c r="Z904" s="7"/>
      <c r="AA904" s="7"/>
      <c r="AB904" s="7"/>
      <c r="AC904" s="7"/>
      <c r="AD904" s="7"/>
      <c r="AE904" s="7"/>
      <c r="AF904" s="7"/>
      <c r="AG904" s="7"/>
      <c r="AH904" s="7"/>
      <c r="AJ904" s="2"/>
      <c r="AL904" s="4" t="s">
        <v>186</v>
      </c>
      <c r="AM904" s="4" t="s">
        <v>1296</v>
      </c>
      <c r="AO904" s="7"/>
      <c r="AP904" s="7"/>
    </row>
    <row r="905" spans="10:42">
      <c r="J905" s="2"/>
      <c r="K905" s="2"/>
      <c r="L905" s="2"/>
      <c r="M905" s="2"/>
      <c r="N905" s="2"/>
      <c r="X905" s="7"/>
      <c r="Y905" s="7"/>
      <c r="Z905" s="7"/>
      <c r="AA905" s="7"/>
      <c r="AB905" s="7"/>
      <c r="AC905" s="7"/>
      <c r="AD905" s="7"/>
      <c r="AE905" s="7"/>
      <c r="AF905" s="7"/>
      <c r="AG905" s="7"/>
      <c r="AH905" s="7"/>
      <c r="AJ905" s="2"/>
      <c r="AL905" s="4" t="s">
        <v>186</v>
      </c>
      <c r="AM905" s="4" t="s">
        <v>1297</v>
      </c>
      <c r="AO905" s="7"/>
      <c r="AP905" s="7"/>
    </row>
    <row r="906" spans="10:42">
      <c r="J906" s="2"/>
      <c r="K906" s="2"/>
      <c r="L906" s="2"/>
      <c r="M906" s="2"/>
      <c r="N906" s="2"/>
      <c r="X906" s="7"/>
      <c r="Y906" s="7"/>
      <c r="Z906" s="7"/>
      <c r="AA906" s="7"/>
      <c r="AB906" s="7"/>
      <c r="AC906" s="7"/>
      <c r="AD906" s="7"/>
      <c r="AE906" s="7"/>
      <c r="AF906" s="7"/>
      <c r="AG906" s="7"/>
      <c r="AH906" s="7"/>
      <c r="AJ906" s="2"/>
      <c r="AL906" s="4" t="s">
        <v>186</v>
      </c>
      <c r="AM906" s="4" t="s">
        <v>1298</v>
      </c>
      <c r="AO906" s="7"/>
      <c r="AP906" s="7"/>
    </row>
    <row r="907" spans="10:42">
      <c r="J907" s="2"/>
      <c r="K907" s="2"/>
      <c r="L907" s="2"/>
      <c r="M907" s="2"/>
      <c r="N907" s="2"/>
      <c r="X907" s="7"/>
      <c r="Y907" s="7"/>
      <c r="Z907" s="7"/>
      <c r="AA907" s="7"/>
      <c r="AB907" s="7"/>
      <c r="AC907" s="7"/>
      <c r="AD907" s="7"/>
      <c r="AE907" s="7"/>
      <c r="AF907" s="7"/>
      <c r="AG907" s="7"/>
      <c r="AH907" s="7"/>
      <c r="AJ907" s="2"/>
      <c r="AL907" s="4" t="s">
        <v>186</v>
      </c>
      <c r="AM907" s="4" t="s">
        <v>1299</v>
      </c>
      <c r="AO907" s="7"/>
      <c r="AP907" s="7"/>
    </row>
    <row r="908" spans="10:42">
      <c r="J908" s="2"/>
      <c r="K908" s="2"/>
      <c r="L908" s="2"/>
      <c r="M908" s="2"/>
      <c r="N908" s="2"/>
      <c r="X908" s="7"/>
      <c r="Y908" s="7"/>
      <c r="Z908" s="7"/>
      <c r="AA908" s="7"/>
      <c r="AB908" s="7"/>
      <c r="AC908" s="7"/>
      <c r="AD908" s="7"/>
      <c r="AE908" s="7"/>
      <c r="AF908" s="7"/>
      <c r="AG908" s="7"/>
      <c r="AH908" s="7"/>
      <c r="AJ908" s="2"/>
      <c r="AL908" s="4" t="s">
        <v>186</v>
      </c>
      <c r="AM908" s="4" t="s">
        <v>1038</v>
      </c>
      <c r="AO908" s="7"/>
      <c r="AP908" s="7"/>
    </row>
    <row r="909" spans="10:42">
      <c r="J909" s="2"/>
      <c r="K909" s="2"/>
      <c r="L909" s="2"/>
      <c r="M909" s="2"/>
      <c r="N909" s="2"/>
      <c r="X909" s="7"/>
      <c r="Y909" s="7"/>
      <c r="Z909" s="7"/>
      <c r="AA909" s="7"/>
      <c r="AB909" s="7"/>
      <c r="AC909" s="7"/>
      <c r="AD909" s="7"/>
      <c r="AE909" s="7"/>
      <c r="AF909" s="7"/>
      <c r="AG909" s="7"/>
      <c r="AH909" s="7"/>
      <c r="AJ909" s="2"/>
      <c r="AL909" s="4" t="s">
        <v>186</v>
      </c>
      <c r="AM909" s="4" t="s">
        <v>1300</v>
      </c>
      <c r="AO909" s="7"/>
      <c r="AP909" s="7"/>
    </row>
    <row r="910" spans="10:42">
      <c r="J910" s="2"/>
      <c r="K910" s="2"/>
      <c r="L910" s="2"/>
      <c r="M910" s="2"/>
      <c r="N910" s="2"/>
      <c r="X910" s="7"/>
      <c r="Y910" s="7"/>
      <c r="Z910" s="7"/>
      <c r="AA910" s="7"/>
      <c r="AB910" s="7"/>
      <c r="AC910" s="7"/>
      <c r="AD910" s="7"/>
      <c r="AE910" s="7"/>
      <c r="AF910" s="7"/>
      <c r="AG910" s="7"/>
      <c r="AH910" s="7"/>
      <c r="AJ910" s="2"/>
      <c r="AL910" s="4" t="s">
        <v>186</v>
      </c>
      <c r="AM910" s="4" t="s">
        <v>1301</v>
      </c>
      <c r="AO910" s="7"/>
      <c r="AP910" s="7"/>
    </row>
    <row r="911" spans="10:42">
      <c r="J911" s="2"/>
      <c r="K911" s="2"/>
      <c r="L911" s="2"/>
      <c r="M911" s="2"/>
      <c r="N911" s="2"/>
      <c r="X911" s="7"/>
      <c r="Y911" s="7"/>
      <c r="Z911" s="7"/>
      <c r="AA911" s="7"/>
      <c r="AB911" s="7"/>
      <c r="AC911" s="7"/>
      <c r="AD911" s="7"/>
      <c r="AE911" s="7"/>
      <c r="AF911" s="7"/>
      <c r="AG911" s="7"/>
      <c r="AH911" s="7"/>
      <c r="AJ911" s="2"/>
      <c r="AL911" s="4" t="s">
        <v>186</v>
      </c>
      <c r="AM911" s="4" t="s">
        <v>1302</v>
      </c>
      <c r="AO911" s="7"/>
      <c r="AP911" s="7"/>
    </row>
    <row r="912" spans="10:42">
      <c r="J912" s="2"/>
      <c r="K912" s="2"/>
      <c r="L912" s="2"/>
      <c r="M912" s="2"/>
      <c r="N912" s="2"/>
      <c r="X912" s="7"/>
      <c r="Y912" s="7"/>
      <c r="Z912" s="7"/>
      <c r="AA912" s="7"/>
      <c r="AB912" s="7"/>
      <c r="AC912" s="7"/>
      <c r="AD912" s="7"/>
      <c r="AE912" s="7"/>
      <c r="AF912" s="7"/>
      <c r="AG912" s="7"/>
      <c r="AH912" s="7"/>
      <c r="AJ912" s="2"/>
      <c r="AL912" s="4" t="s">
        <v>186</v>
      </c>
      <c r="AM912" s="4" t="s">
        <v>1303</v>
      </c>
      <c r="AO912" s="7"/>
      <c r="AP912" s="7"/>
    </row>
    <row r="913" spans="10:42">
      <c r="J913" s="2"/>
      <c r="K913" s="2"/>
      <c r="L913" s="2"/>
      <c r="M913" s="2"/>
      <c r="N913" s="2"/>
      <c r="X913" s="7"/>
      <c r="Y913" s="7"/>
      <c r="Z913" s="7"/>
      <c r="AA913" s="7"/>
      <c r="AB913" s="7"/>
      <c r="AC913" s="7"/>
      <c r="AD913" s="7"/>
      <c r="AE913" s="7"/>
      <c r="AF913" s="7"/>
      <c r="AG913" s="7"/>
      <c r="AH913" s="7"/>
      <c r="AJ913" s="2"/>
      <c r="AL913" s="4" t="s">
        <v>186</v>
      </c>
      <c r="AM913" s="4" t="s">
        <v>1304</v>
      </c>
      <c r="AO913" s="7"/>
      <c r="AP913" s="7"/>
    </row>
    <row r="914" spans="10:42">
      <c r="J914" s="2"/>
      <c r="K914" s="2"/>
      <c r="L914" s="2"/>
      <c r="M914" s="2"/>
      <c r="N914" s="2"/>
      <c r="X914" s="7"/>
      <c r="Y914" s="7"/>
      <c r="Z914" s="7"/>
      <c r="AA914" s="7"/>
      <c r="AB914" s="7"/>
      <c r="AC914" s="7"/>
      <c r="AD914" s="7"/>
      <c r="AE914" s="7"/>
      <c r="AF914" s="7"/>
      <c r="AG914" s="7"/>
      <c r="AH914" s="7"/>
      <c r="AJ914" s="2"/>
      <c r="AL914" s="4" t="s">
        <v>186</v>
      </c>
      <c r="AM914" s="4" t="s">
        <v>1305</v>
      </c>
      <c r="AO914" s="7"/>
      <c r="AP914" s="7"/>
    </row>
    <row r="915" spans="10:42">
      <c r="J915" s="2"/>
      <c r="K915" s="2"/>
      <c r="L915" s="2"/>
      <c r="M915" s="2"/>
      <c r="N915" s="2"/>
      <c r="X915" s="7"/>
      <c r="Y915" s="7"/>
      <c r="Z915" s="7"/>
      <c r="AA915" s="7"/>
      <c r="AB915" s="7"/>
      <c r="AC915" s="7"/>
      <c r="AD915" s="7"/>
      <c r="AE915" s="7"/>
      <c r="AF915" s="7"/>
      <c r="AG915" s="7"/>
      <c r="AH915" s="7"/>
      <c r="AJ915" s="2"/>
      <c r="AL915" s="4" t="s">
        <v>186</v>
      </c>
      <c r="AM915" s="4" t="s">
        <v>1306</v>
      </c>
      <c r="AO915" s="7"/>
      <c r="AP915" s="7"/>
    </row>
    <row r="916" spans="10:42">
      <c r="J916" s="2"/>
      <c r="K916" s="2"/>
      <c r="L916" s="2"/>
      <c r="M916" s="2"/>
      <c r="N916" s="2"/>
      <c r="X916" s="7"/>
      <c r="Y916" s="7"/>
      <c r="Z916" s="7"/>
      <c r="AA916" s="7"/>
      <c r="AB916" s="7"/>
      <c r="AC916" s="7"/>
      <c r="AD916" s="7"/>
      <c r="AE916" s="7"/>
      <c r="AF916" s="7"/>
      <c r="AG916" s="7"/>
      <c r="AH916" s="7"/>
      <c r="AJ916" s="2"/>
      <c r="AL916" s="4" t="s">
        <v>187</v>
      </c>
      <c r="AM916" s="4" t="s">
        <v>555</v>
      </c>
      <c r="AO916" s="7"/>
      <c r="AP916" s="7"/>
    </row>
    <row r="917" spans="10:42">
      <c r="J917" s="2"/>
      <c r="K917" s="2"/>
      <c r="L917" s="2"/>
      <c r="M917" s="2"/>
      <c r="N917" s="2"/>
      <c r="X917" s="7"/>
      <c r="Y917" s="7"/>
      <c r="Z917" s="7"/>
      <c r="AA917" s="7"/>
      <c r="AB917" s="7"/>
      <c r="AC917" s="7"/>
      <c r="AD917" s="7"/>
      <c r="AE917" s="7"/>
      <c r="AF917" s="7"/>
      <c r="AG917" s="7"/>
      <c r="AH917" s="7"/>
      <c r="AJ917" s="2"/>
      <c r="AL917" s="4" t="s">
        <v>187</v>
      </c>
      <c r="AM917" s="4" t="s">
        <v>830</v>
      </c>
      <c r="AO917" s="7"/>
      <c r="AP917" s="7"/>
    </row>
    <row r="918" spans="10:42">
      <c r="J918" s="2"/>
      <c r="K918" s="2"/>
      <c r="L918" s="2"/>
      <c r="M918" s="2"/>
      <c r="N918" s="2"/>
      <c r="X918" s="7"/>
      <c r="Y918" s="7"/>
      <c r="Z918" s="7"/>
      <c r="AA918" s="7"/>
      <c r="AB918" s="7"/>
      <c r="AC918" s="7"/>
      <c r="AD918" s="7"/>
      <c r="AE918" s="7"/>
      <c r="AF918" s="7"/>
      <c r="AG918" s="7"/>
      <c r="AH918" s="7"/>
      <c r="AJ918" s="2"/>
      <c r="AL918" s="4" t="s">
        <v>187</v>
      </c>
      <c r="AM918" s="4" t="s">
        <v>1307</v>
      </c>
      <c r="AO918" s="7"/>
      <c r="AP918" s="7"/>
    </row>
    <row r="919" spans="10:42">
      <c r="J919" s="2"/>
      <c r="K919" s="2"/>
      <c r="L919" s="2"/>
      <c r="M919" s="2"/>
      <c r="N919" s="2"/>
      <c r="X919" s="7"/>
      <c r="Y919" s="7"/>
      <c r="Z919" s="7"/>
      <c r="AA919" s="7"/>
      <c r="AB919" s="7"/>
      <c r="AC919" s="7"/>
      <c r="AD919" s="7"/>
      <c r="AE919" s="7"/>
      <c r="AF919" s="7"/>
      <c r="AG919" s="7"/>
      <c r="AH919" s="7"/>
      <c r="AJ919" s="2"/>
      <c r="AL919" s="4" t="s">
        <v>187</v>
      </c>
      <c r="AM919" s="4" t="s">
        <v>832</v>
      </c>
      <c r="AO919" s="7"/>
      <c r="AP919" s="7"/>
    </row>
    <row r="920" spans="10:42">
      <c r="J920" s="2"/>
      <c r="K920" s="2"/>
      <c r="L920" s="2"/>
      <c r="M920" s="2"/>
      <c r="N920" s="2"/>
      <c r="X920" s="7"/>
      <c r="Y920" s="7"/>
      <c r="Z920" s="7"/>
      <c r="AA920" s="7"/>
      <c r="AB920" s="7"/>
      <c r="AC920" s="7"/>
      <c r="AD920" s="7"/>
      <c r="AE920" s="7"/>
      <c r="AF920" s="7"/>
      <c r="AG920" s="7"/>
      <c r="AH920" s="7"/>
      <c r="AJ920" s="2"/>
      <c r="AL920" s="4" t="s">
        <v>187</v>
      </c>
      <c r="AM920" s="4" t="s">
        <v>1308</v>
      </c>
      <c r="AO920" s="7"/>
      <c r="AP920" s="7"/>
    </row>
    <row r="921" spans="10:42">
      <c r="J921" s="2"/>
      <c r="K921" s="2"/>
      <c r="L921" s="2"/>
      <c r="M921" s="2"/>
      <c r="N921" s="2"/>
      <c r="X921" s="7"/>
      <c r="Y921" s="7"/>
      <c r="Z921" s="7"/>
      <c r="AA921" s="7"/>
      <c r="AB921" s="7"/>
      <c r="AC921" s="7"/>
      <c r="AD921" s="7"/>
      <c r="AE921" s="7"/>
      <c r="AF921" s="7"/>
      <c r="AG921" s="7"/>
      <c r="AH921" s="7"/>
      <c r="AJ921" s="2"/>
      <c r="AL921" s="4" t="s">
        <v>187</v>
      </c>
      <c r="AM921" s="4" t="s">
        <v>1309</v>
      </c>
      <c r="AO921" s="7"/>
      <c r="AP921" s="7"/>
    </row>
    <row r="922" spans="10:42">
      <c r="J922" s="2"/>
      <c r="K922" s="2"/>
      <c r="L922" s="2"/>
      <c r="M922" s="2"/>
      <c r="N922" s="2"/>
      <c r="X922" s="7"/>
      <c r="Y922" s="7"/>
      <c r="Z922" s="7"/>
      <c r="AA922" s="7"/>
      <c r="AB922" s="7"/>
      <c r="AC922" s="7"/>
      <c r="AD922" s="7"/>
      <c r="AE922" s="7"/>
      <c r="AF922" s="7"/>
      <c r="AG922" s="7"/>
      <c r="AH922" s="7"/>
      <c r="AJ922" s="2"/>
      <c r="AL922" s="4" t="s">
        <v>187</v>
      </c>
      <c r="AM922" s="4" t="s">
        <v>1310</v>
      </c>
      <c r="AO922" s="7"/>
      <c r="AP922" s="7"/>
    </row>
    <row r="923" spans="10:42">
      <c r="J923" s="2"/>
      <c r="K923" s="2"/>
      <c r="L923" s="2"/>
      <c r="M923" s="2"/>
      <c r="N923" s="2"/>
      <c r="X923" s="7"/>
      <c r="Y923" s="7"/>
      <c r="Z923" s="7"/>
      <c r="AA923" s="7"/>
      <c r="AB923" s="7"/>
      <c r="AC923" s="7"/>
      <c r="AD923" s="7"/>
      <c r="AE923" s="7"/>
      <c r="AF923" s="7"/>
      <c r="AG923" s="7"/>
      <c r="AH923" s="7"/>
      <c r="AJ923" s="2"/>
      <c r="AL923" s="4" t="s">
        <v>187</v>
      </c>
      <c r="AM923" s="4" t="s">
        <v>1311</v>
      </c>
      <c r="AO923" s="7"/>
      <c r="AP923" s="7"/>
    </row>
    <row r="924" spans="10:42">
      <c r="J924" s="2"/>
      <c r="K924" s="2"/>
      <c r="L924" s="2"/>
      <c r="M924" s="2"/>
      <c r="N924" s="2"/>
      <c r="X924" s="7"/>
      <c r="Y924" s="7"/>
      <c r="Z924" s="7"/>
      <c r="AA924" s="7"/>
      <c r="AB924" s="7"/>
      <c r="AC924" s="7"/>
      <c r="AD924" s="7"/>
      <c r="AE924" s="7"/>
      <c r="AF924" s="7"/>
      <c r="AG924" s="7"/>
      <c r="AH924" s="7"/>
      <c r="AJ924" s="2"/>
      <c r="AL924" s="4" t="s">
        <v>187</v>
      </c>
      <c r="AM924" s="4" t="s">
        <v>1312</v>
      </c>
      <c r="AO924" s="7"/>
      <c r="AP924" s="7"/>
    </row>
    <row r="925" spans="10:42">
      <c r="J925" s="2"/>
      <c r="K925" s="2"/>
      <c r="L925" s="2"/>
      <c r="M925" s="2"/>
      <c r="N925" s="2"/>
      <c r="X925" s="7"/>
      <c r="Y925" s="7"/>
      <c r="Z925" s="7"/>
      <c r="AA925" s="7"/>
      <c r="AB925" s="7"/>
      <c r="AC925" s="7"/>
      <c r="AD925" s="7"/>
      <c r="AE925" s="7"/>
      <c r="AF925" s="7"/>
      <c r="AG925" s="7"/>
      <c r="AH925" s="7"/>
      <c r="AJ925" s="2"/>
      <c r="AL925" s="4" t="s">
        <v>187</v>
      </c>
      <c r="AM925" s="4" t="s">
        <v>1313</v>
      </c>
      <c r="AO925" s="7"/>
      <c r="AP925" s="7"/>
    </row>
    <row r="926" spans="10:42">
      <c r="J926" s="2"/>
      <c r="K926" s="2"/>
      <c r="L926" s="2"/>
      <c r="M926" s="2"/>
      <c r="N926" s="2"/>
      <c r="X926" s="7"/>
      <c r="Y926" s="7"/>
      <c r="Z926" s="7"/>
      <c r="AA926" s="7"/>
      <c r="AB926" s="7"/>
      <c r="AC926" s="7"/>
      <c r="AD926" s="7"/>
      <c r="AE926" s="7"/>
      <c r="AF926" s="7"/>
      <c r="AG926" s="7"/>
      <c r="AH926" s="7"/>
      <c r="AJ926" s="2"/>
      <c r="AL926" s="4" t="s">
        <v>187</v>
      </c>
      <c r="AM926" s="4" t="s">
        <v>1314</v>
      </c>
      <c r="AO926" s="7"/>
      <c r="AP926" s="7"/>
    </row>
    <row r="927" spans="10:42">
      <c r="J927" s="2"/>
      <c r="K927" s="2"/>
      <c r="L927" s="2"/>
      <c r="M927" s="2"/>
      <c r="N927" s="2"/>
      <c r="X927" s="7"/>
      <c r="Y927" s="7"/>
      <c r="Z927" s="7"/>
      <c r="AA927" s="7"/>
      <c r="AB927" s="7"/>
      <c r="AC927" s="7"/>
      <c r="AD927" s="7"/>
      <c r="AE927" s="7"/>
      <c r="AF927" s="7"/>
      <c r="AG927" s="7"/>
      <c r="AH927" s="7"/>
      <c r="AJ927" s="2"/>
      <c r="AL927" s="4" t="s">
        <v>187</v>
      </c>
      <c r="AM927" s="4" t="s">
        <v>1315</v>
      </c>
      <c r="AO927" s="7"/>
      <c r="AP927" s="7"/>
    </row>
    <row r="928" spans="10:42">
      <c r="J928" s="2"/>
      <c r="K928" s="2"/>
      <c r="L928" s="2"/>
      <c r="M928" s="2"/>
      <c r="N928" s="2"/>
      <c r="X928" s="7"/>
      <c r="Y928" s="7"/>
      <c r="Z928" s="7"/>
      <c r="AA928" s="7"/>
      <c r="AB928" s="7"/>
      <c r="AC928" s="7"/>
      <c r="AD928" s="7"/>
      <c r="AE928" s="7"/>
      <c r="AF928" s="7"/>
      <c r="AG928" s="7"/>
      <c r="AH928" s="7"/>
      <c r="AJ928" s="2"/>
      <c r="AL928" s="4" t="s">
        <v>187</v>
      </c>
      <c r="AM928" s="4" t="s">
        <v>835</v>
      </c>
      <c r="AO928" s="7"/>
      <c r="AP928" s="7"/>
    </row>
    <row r="929" spans="10:42">
      <c r="J929" s="2"/>
      <c r="K929" s="2"/>
      <c r="L929" s="2"/>
      <c r="M929" s="2"/>
      <c r="N929" s="2"/>
      <c r="X929" s="7"/>
      <c r="Y929" s="7"/>
      <c r="Z929" s="7"/>
      <c r="AA929" s="7"/>
      <c r="AB929" s="7"/>
      <c r="AC929" s="7"/>
      <c r="AD929" s="7"/>
      <c r="AE929" s="7"/>
      <c r="AF929" s="7"/>
      <c r="AG929" s="7"/>
      <c r="AH929" s="7"/>
      <c r="AJ929" s="2"/>
      <c r="AL929" s="4" t="s">
        <v>187</v>
      </c>
      <c r="AM929" s="4" t="s">
        <v>837</v>
      </c>
      <c r="AO929" s="7"/>
      <c r="AP929" s="7"/>
    </row>
    <row r="930" spans="10:42">
      <c r="J930" s="2"/>
      <c r="K930" s="2"/>
      <c r="L930" s="2"/>
      <c r="M930" s="2"/>
      <c r="N930" s="2"/>
      <c r="X930" s="7"/>
      <c r="Y930" s="7"/>
      <c r="Z930" s="7"/>
      <c r="AA930" s="7"/>
      <c r="AB930" s="7"/>
      <c r="AC930" s="7"/>
      <c r="AD930" s="7"/>
      <c r="AE930" s="7"/>
      <c r="AF930" s="7"/>
      <c r="AG930" s="7"/>
      <c r="AH930" s="7"/>
      <c r="AJ930" s="2"/>
      <c r="AL930" s="4" t="s">
        <v>187</v>
      </c>
      <c r="AM930" s="4" t="s">
        <v>1316</v>
      </c>
      <c r="AO930" s="7"/>
      <c r="AP930" s="7"/>
    </row>
    <row r="931" spans="10:42">
      <c r="J931" s="2"/>
      <c r="K931" s="2"/>
      <c r="L931" s="2"/>
      <c r="M931" s="2"/>
      <c r="N931" s="2"/>
      <c r="X931" s="7"/>
      <c r="Y931" s="7"/>
      <c r="Z931" s="7"/>
      <c r="AA931" s="7"/>
      <c r="AB931" s="7"/>
      <c r="AC931" s="7"/>
      <c r="AD931" s="7"/>
      <c r="AE931" s="7"/>
      <c r="AF931" s="7"/>
      <c r="AG931" s="7"/>
      <c r="AH931" s="7"/>
      <c r="AJ931" s="2"/>
      <c r="AL931" s="4" t="s">
        <v>187</v>
      </c>
      <c r="AM931" s="4" t="s">
        <v>1317</v>
      </c>
      <c r="AO931" s="7"/>
      <c r="AP931" s="7"/>
    </row>
    <row r="932" spans="10:42">
      <c r="J932" s="2"/>
      <c r="K932" s="2"/>
      <c r="L932" s="2"/>
      <c r="M932" s="2"/>
      <c r="N932" s="2"/>
      <c r="X932" s="7"/>
      <c r="Y932" s="7"/>
      <c r="Z932" s="7"/>
      <c r="AA932" s="7"/>
      <c r="AB932" s="7"/>
      <c r="AC932" s="7"/>
      <c r="AD932" s="7"/>
      <c r="AE932" s="7"/>
      <c r="AF932" s="7"/>
      <c r="AG932" s="7"/>
      <c r="AH932" s="7"/>
      <c r="AJ932" s="2"/>
      <c r="AL932" s="4" t="s">
        <v>187</v>
      </c>
      <c r="AM932" s="4" t="s">
        <v>1318</v>
      </c>
      <c r="AO932" s="7"/>
      <c r="AP932" s="7"/>
    </row>
    <row r="933" spans="10:42">
      <c r="J933" s="2"/>
      <c r="K933" s="2"/>
      <c r="L933" s="2"/>
      <c r="M933" s="2"/>
      <c r="N933" s="2"/>
      <c r="X933" s="7"/>
      <c r="Y933" s="7"/>
      <c r="Z933" s="7"/>
      <c r="AA933" s="7"/>
      <c r="AB933" s="7"/>
      <c r="AC933" s="7"/>
      <c r="AD933" s="7"/>
      <c r="AE933" s="7"/>
      <c r="AF933" s="7"/>
      <c r="AG933" s="7"/>
      <c r="AH933" s="7"/>
      <c r="AJ933" s="2"/>
      <c r="AL933" s="4" t="s">
        <v>187</v>
      </c>
      <c r="AM933" s="4" t="s">
        <v>1319</v>
      </c>
      <c r="AO933" s="7"/>
      <c r="AP933" s="7"/>
    </row>
    <row r="934" spans="10:42">
      <c r="J934" s="2"/>
      <c r="K934" s="2"/>
      <c r="L934" s="2"/>
      <c r="M934" s="2"/>
      <c r="N934" s="2"/>
      <c r="X934" s="7"/>
      <c r="Y934" s="7"/>
      <c r="Z934" s="7"/>
      <c r="AA934" s="7"/>
      <c r="AB934" s="7"/>
      <c r="AC934" s="7"/>
      <c r="AD934" s="7"/>
      <c r="AE934" s="7"/>
      <c r="AF934" s="7"/>
      <c r="AG934" s="7"/>
      <c r="AH934" s="7"/>
      <c r="AJ934" s="2"/>
      <c r="AL934" s="4" t="s">
        <v>187</v>
      </c>
      <c r="AM934" s="4" t="s">
        <v>1320</v>
      </c>
      <c r="AO934" s="7"/>
      <c r="AP934" s="7"/>
    </row>
    <row r="935" spans="10:42">
      <c r="J935" s="2"/>
      <c r="K935" s="2"/>
      <c r="L935" s="2"/>
      <c r="M935" s="2"/>
      <c r="N935" s="2"/>
      <c r="X935" s="7"/>
      <c r="Y935" s="7"/>
      <c r="Z935" s="7"/>
      <c r="AA935" s="7"/>
      <c r="AB935" s="7"/>
      <c r="AC935" s="7"/>
      <c r="AD935" s="7"/>
      <c r="AE935" s="7"/>
      <c r="AF935" s="7"/>
      <c r="AG935" s="7"/>
      <c r="AH935" s="7"/>
      <c r="AJ935" s="2"/>
      <c r="AL935" s="4" t="s">
        <v>187</v>
      </c>
      <c r="AM935" s="4" t="s">
        <v>1321</v>
      </c>
      <c r="AO935" s="7"/>
      <c r="AP935" s="7"/>
    </row>
    <row r="936" spans="10:42">
      <c r="J936" s="2"/>
      <c r="K936" s="2"/>
      <c r="L936" s="2"/>
      <c r="M936" s="2"/>
      <c r="N936" s="2"/>
      <c r="X936" s="7"/>
      <c r="Y936" s="7"/>
      <c r="Z936" s="7"/>
      <c r="AA936" s="7"/>
      <c r="AB936" s="7"/>
      <c r="AC936" s="7"/>
      <c r="AD936" s="7"/>
      <c r="AE936" s="7"/>
      <c r="AF936" s="7"/>
      <c r="AG936" s="7"/>
      <c r="AH936" s="7"/>
      <c r="AJ936" s="2"/>
      <c r="AL936" s="4" t="s">
        <v>187</v>
      </c>
      <c r="AM936" s="4" t="s">
        <v>1322</v>
      </c>
      <c r="AO936" s="7"/>
      <c r="AP936" s="7"/>
    </row>
    <row r="937" spans="10:42">
      <c r="J937" s="2"/>
      <c r="K937" s="2"/>
      <c r="L937" s="2"/>
      <c r="M937" s="2"/>
      <c r="N937" s="2"/>
      <c r="X937" s="7"/>
      <c r="Y937" s="7"/>
      <c r="Z937" s="7"/>
      <c r="AA937" s="7"/>
      <c r="AB937" s="7"/>
      <c r="AC937" s="7"/>
      <c r="AD937" s="7"/>
      <c r="AE937" s="7"/>
      <c r="AF937" s="7"/>
      <c r="AG937" s="7"/>
      <c r="AH937" s="7"/>
      <c r="AJ937" s="2"/>
      <c r="AL937" s="4" t="s">
        <v>187</v>
      </c>
      <c r="AM937" s="4" t="s">
        <v>1323</v>
      </c>
      <c r="AO937" s="7"/>
      <c r="AP937" s="7"/>
    </row>
    <row r="938" spans="10:42">
      <c r="J938" s="2"/>
      <c r="K938" s="2"/>
      <c r="L938" s="2"/>
      <c r="M938" s="2"/>
      <c r="N938" s="2"/>
      <c r="X938" s="7"/>
      <c r="Y938" s="7"/>
      <c r="Z938" s="7"/>
      <c r="AA938" s="7"/>
      <c r="AB938" s="7"/>
      <c r="AC938" s="7"/>
      <c r="AD938" s="7"/>
      <c r="AE938" s="7"/>
      <c r="AF938" s="7"/>
      <c r="AG938" s="7"/>
      <c r="AH938" s="7"/>
      <c r="AJ938" s="2"/>
      <c r="AL938" s="4" t="s">
        <v>187</v>
      </c>
      <c r="AM938" s="4" t="s">
        <v>1324</v>
      </c>
      <c r="AO938" s="7"/>
      <c r="AP938" s="7"/>
    </row>
    <row r="939" spans="10:42">
      <c r="J939" s="2"/>
      <c r="K939" s="2"/>
      <c r="L939" s="2"/>
      <c r="M939" s="2"/>
      <c r="N939" s="2"/>
      <c r="X939" s="7"/>
      <c r="Y939" s="7"/>
      <c r="Z939" s="7"/>
      <c r="AA939" s="7"/>
      <c r="AB939" s="7"/>
      <c r="AC939" s="7"/>
      <c r="AD939" s="7"/>
      <c r="AE939" s="7"/>
      <c r="AF939" s="7"/>
      <c r="AG939" s="7"/>
      <c r="AH939" s="7"/>
      <c r="AJ939" s="2"/>
      <c r="AL939" s="4" t="s">
        <v>187</v>
      </c>
      <c r="AM939" s="4" t="s">
        <v>1325</v>
      </c>
      <c r="AO939" s="7"/>
      <c r="AP939" s="7"/>
    </row>
    <row r="940" spans="10:42">
      <c r="J940" s="2"/>
      <c r="K940" s="2"/>
      <c r="L940" s="2"/>
      <c r="M940" s="2"/>
      <c r="N940" s="2"/>
      <c r="X940" s="7"/>
      <c r="Y940" s="7"/>
      <c r="Z940" s="7"/>
      <c r="AA940" s="7"/>
      <c r="AB940" s="7"/>
      <c r="AC940" s="7"/>
      <c r="AD940" s="7"/>
      <c r="AE940" s="7"/>
      <c r="AF940" s="7"/>
      <c r="AG940" s="7"/>
      <c r="AH940" s="7"/>
      <c r="AJ940" s="2"/>
      <c r="AL940" s="4" t="s">
        <v>187</v>
      </c>
      <c r="AM940" s="4" t="s">
        <v>1326</v>
      </c>
      <c r="AO940" s="7"/>
      <c r="AP940" s="7"/>
    </row>
    <row r="941" spans="10:42">
      <c r="J941" s="2"/>
      <c r="K941" s="2"/>
      <c r="L941" s="2"/>
      <c r="M941" s="2"/>
      <c r="N941" s="2"/>
      <c r="X941" s="7"/>
      <c r="Y941" s="7"/>
      <c r="Z941" s="7"/>
      <c r="AA941" s="7"/>
      <c r="AB941" s="7"/>
      <c r="AC941" s="7"/>
      <c r="AD941" s="7"/>
      <c r="AE941" s="7"/>
      <c r="AF941" s="7"/>
      <c r="AG941" s="7"/>
      <c r="AH941" s="7"/>
      <c r="AJ941" s="2"/>
      <c r="AL941" s="4" t="s">
        <v>187</v>
      </c>
      <c r="AM941" s="4" t="s">
        <v>1327</v>
      </c>
      <c r="AO941" s="7"/>
      <c r="AP941" s="7"/>
    </row>
    <row r="942" spans="10:42">
      <c r="J942" s="2"/>
      <c r="K942" s="2"/>
      <c r="L942" s="2"/>
      <c r="M942" s="2"/>
      <c r="N942" s="2"/>
      <c r="X942" s="7"/>
      <c r="Y942" s="7"/>
      <c r="Z942" s="7"/>
      <c r="AA942" s="7"/>
      <c r="AB942" s="7"/>
      <c r="AC942" s="7"/>
      <c r="AD942" s="7"/>
      <c r="AE942" s="7"/>
      <c r="AF942" s="7"/>
      <c r="AG942" s="7"/>
      <c r="AH942" s="7"/>
      <c r="AJ942" s="2"/>
      <c r="AL942" s="4" t="s">
        <v>187</v>
      </c>
      <c r="AM942" s="4" t="s">
        <v>1328</v>
      </c>
      <c r="AO942" s="7"/>
      <c r="AP942" s="7"/>
    </row>
    <row r="943" spans="10:42">
      <c r="J943" s="2"/>
      <c r="K943" s="2"/>
      <c r="L943" s="2"/>
      <c r="M943" s="2"/>
      <c r="N943" s="2"/>
      <c r="X943" s="7"/>
      <c r="Y943" s="7"/>
      <c r="Z943" s="7"/>
      <c r="AA943" s="7"/>
      <c r="AB943" s="7"/>
      <c r="AC943" s="7"/>
      <c r="AD943" s="7"/>
      <c r="AE943" s="7"/>
      <c r="AF943" s="7"/>
      <c r="AG943" s="7"/>
      <c r="AH943" s="7"/>
      <c r="AJ943" s="2"/>
      <c r="AL943" s="4" t="s">
        <v>187</v>
      </c>
      <c r="AM943" s="4" t="s">
        <v>1329</v>
      </c>
      <c r="AO943" s="7"/>
      <c r="AP943" s="7"/>
    </row>
    <row r="944" spans="10:42">
      <c r="J944" s="2"/>
      <c r="K944" s="2"/>
      <c r="L944" s="2"/>
      <c r="M944" s="2"/>
      <c r="N944" s="2"/>
      <c r="X944" s="7"/>
      <c r="Y944" s="7"/>
      <c r="Z944" s="7"/>
      <c r="AA944" s="7"/>
      <c r="AB944" s="7"/>
      <c r="AC944" s="7"/>
      <c r="AD944" s="7"/>
      <c r="AE944" s="7"/>
      <c r="AF944" s="7"/>
      <c r="AG944" s="7"/>
      <c r="AH944" s="7"/>
      <c r="AJ944" s="2"/>
      <c r="AL944" s="4" t="s">
        <v>187</v>
      </c>
      <c r="AM944" s="4" t="s">
        <v>1330</v>
      </c>
      <c r="AO944" s="7"/>
      <c r="AP944" s="7"/>
    </row>
    <row r="945" spans="10:42">
      <c r="J945" s="2"/>
      <c r="K945" s="2"/>
      <c r="L945" s="2"/>
      <c r="M945" s="2"/>
      <c r="N945" s="2"/>
      <c r="X945" s="7"/>
      <c r="Y945" s="7"/>
      <c r="Z945" s="7"/>
      <c r="AA945" s="7"/>
      <c r="AB945" s="7"/>
      <c r="AC945" s="7"/>
      <c r="AD945" s="7"/>
      <c r="AE945" s="7"/>
      <c r="AF945" s="7"/>
      <c r="AG945" s="7"/>
      <c r="AH945" s="7"/>
      <c r="AJ945" s="2"/>
      <c r="AL945" s="4" t="s">
        <v>187</v>
      </c>
      <c r="AM945" s="4" t="s">
        <v>1331</v>
      </c>
      <c r="AO945" s="7"/>
      <c r="AP945" s="7"/>
    </row>
    <row r="946" spans="10:42">
      <c r="J946" s="2"/>
      <c r="K946" s="2"/>
      <c r="L946" s="2"/>
      <c r="M946" s="2"/>
      <c r="N946" s="2"/>
      <c r="X946" s="7"/>
      <c r="Y946" s="7"/>
      <c r="Z946" s="7"/>
      <c r="AA946" s="7"/>
      <c r="AB946" s="7"/>
      <c r="AC946" s="7"/>
      <c r="AD946" s="7"/>
      <c r="AE946" s="7"/>
      <c r="AF946" s="7"/>
      <c r="AG946" s="7"/>
      <c r="AH946" s="7"/>
      <c r="AJ946" s="2"/>
      <c r="AL946" s="4" t="s">
        <v>187</v>
      </c>
      <c r="AM946" s="4" t="s">
        <v>1332</v>
      </c>
      <c r="AO946" s="7"/>
      <c r="AP946" s="7"/>
    </row>
    <row r="947" spans="10:42">
      <c r="J947" s="2"/>
      <c r="K947" s="2"/>
      <c r="L947" s="2"/>
      <c r="M947" s="2"/>
      <c r="N947" s="2"/>
      <c r="X947" s="7"/>
      <c r="Y947" s="7"/>
      <c r="Z947" s="7"/>
      <c r="AA947" s="7"/>
      <c r="AB947" s="7"/>
      <c r="AC947" s="7"/>
      <c r="AD947" s="7"/>
      <c r="AE947" s="7"/>
      <c r="AF947" s="7"/>
      <c r="AG947" s="7"/>
      <c r="AH947" s="7"/>
      <c r="AJ947" s="2"/>
      <c r="AL947" s="4" t="s">
        <v>187</v>
      </c>
      <c r="AM947" s="4" t="s">
        <v>485</v>
      </c>
      <c r="AO947" s="7"/>
      <c r="AP947" s="7"/>
    </row>
    <row r="948" spans="10:42">
      <c r="J948" s="2"/>
      <c r="K948" s="2"/>
      <c r="L948" s="2"/>
      <c r="M948" s="2"/>
      <c r="N948" s="2"/>
      <c r="X948" s="7"/>
      <c r="Y948" s="7"/>
      <c r="Z948" s="7"/>
      <c r="AA948" s="7"/>
      <c r="AB948" s="7"/>
      <c r="AC948" s="7"/>
      <c r="AD948" s="7"/>
      <c r="AE948" s="7"/>
      <c r="AF948" s="7"/>
      <c r="AG948" s="7"/>
      <c r="AH948" s="7"/>
      <c r="AJ948" s="2"/>
      <c r="AL948" s="4" t="s">
        <v>187</v>
      </c>
      <c r="AM948" s="4" t="s">
        <v>1333</v>
      </c>
      <c r="AO948" s="7"/>
      <c r="AP948" s="7"/>
    </row>
    <row r="949" spans="10:42">
      <c r="J949" s="2"/>
      <c r="K949" s="2"/>
      <c r="L949" s="2"/>
      <c r="M949" s="2"/>
      <c r="N949" s="2"/>
      <c r="X949" s="7"/>
      <c r="Y949" s="7"/>
      <c r="Z949" s="7"/>
      <c r="AA949" s="7"/>
      <c r="AB949" s="7"/>
      <c r="AC949" s="7"/>
      <c r="AD949" s="7"/>
      <c r="AE949" s="7"/>
      <c r="AF949" s="7"/>
      <c r="AG949" s="7"/>
      <c r="AH949" s="7"/>
      <c r="AJ949" s="2"/>
      <c r="AL949" s="4" t="s">
        <v>187</v>
      </c>
      <c r="AM949" s="4" t="s">
        <v>1334</v>
      </c>
      <c r="AO949" s="7"/>
      <c r="AP949" s="7"/>
    </row>
    <row r="950" spans="10:42">
      <c r="J950" s="2"/>
      <c r="K950" s="2"/>
      <c r="L950" s="2"/>
      <c r="M950" s="2"/>
      <c r="N950" s="2"/>
      <c r="X950" s="7"/>
      <c r="Y950" s="7"/>
      <c r="Z950" s="7"/>
      <c r="AA950" s="7"/>
      <c r="AB950" s="7"/>
      <c r="AC950" s="7"/>
      <c r="AD950" s="7"/>
      <c r="AE950" s="7"/>
      <c r="AF950" s="7"/>
      <c r="AG950" s="7"/>
      <c r="AH950" s="7"/>
      <c r="AJ950" s="2"/>
      <c r="AL950" s="4" t="s">
        <v>187</v>
      </c>
      <c r="AM950" s="4" t="s">
        <v>1335</v>
      </c>
      <c r="AO950" s="7"/>
      <c r="AP950" s="7"/>
    </row>
    <row r="951" spans="10:42">
      <c r="J951" s="2"/>
      <c r="K951" s="2"/>
      <c r="L951" s="2"/>
      <c r="M951" s="2"/>
      <c r="N951" s="2"/>
      <c r="X951" s="7"/>
      <c r="Y951" s="7"/>
      <c r="Z951" s="7"/>
      <c r="AA951" s="7"/>
      <c r="AB951" s="7"/>
      <c r="AC951" s="7"/>
      <c r="AD951" s="7"/>
      <c r="AE951" s="7"/>
      <c r="AF951" s="7"/>
      <c r="AG951" s="7"/>
      <c r="AH951" s="7"/>
      <c r="AJ951" s="2"/>
      <c r="AL951" s="4" t="s">
        <v>187</v>
      </c>
      <c r="AM951" s="4" t="s">
        <v>1336</v>
      </c>
      <c r="AO951" s="7"/>
      <c r="AP951" s="7"/>
    </row>
    <row r="952" spans="10:42">
      <c r="J952" s="2"/>
      <c r="K952" s="2"/>
      <c r="L952" s="2"/>
      <c r="M952" s="2"/>
      <c r="N952" s="2"/>
      <c r="X952" s="7"/>
      <c r="Y952" s="7"/>
      <c r="Z952" s="7"/>
      <c r="AA952" s="7"/>
      <c r="AB952" s="7"/>
      <c r="AC952" s="7"/>
      <c r="AD952" s="7"/>
      <c r="AE952" s="7"/>
      <c r="AF952" s="7"/>
      <c r="AG952" s="7"/>
      <c r="AH952" s="7"/>
      <c r="AJ952" s="2"/>
      <c r="AL952" s="4" t="s">
        <v>187</v>
      </c>
      <c r="AM952" s="4" t="s">
        <v>1337</v>
      </c>
      <c r="AO952" s="7"/>
      <c r="AP952" s="7"/>
    </row>
    <row r="953" spans="10:42">
      <c r="J953" s="2"/>
      <c r="K953" s="2"/>
      <c r="L953" s="2"/>
      <c r="M953" s="2"/>
      <c r="N953" s="2"/>
      <c r="X953" s="7"/>
      <c r="Y953" s="7"/>
      <c r="Z953" s="7"/>
      <c r="AA953" s="7"/>
      <c r="AB953" s="7"/>
      <c r="AC953" s="7"/>
      <c r="AD953" s="7"/>
      <c r="AE953" s="7"/>
      <c r="AF953" s="7"/>
      <c r="AG953" s="7"/>
      <c r="AH953" s="7"/>
      <c r="AJ953" s="2"/>
      <c r="AL953" s="4" t="s">
        <v>187</v>
      </c>
      <c r="AM953" s="4" t="s">
        <v>1338</v>
      </c>
      <c r="AO953" s="7"/>
      <c r="AP953" s="7"/>
    </row>
    <row r="954" spans="10:42">
      <c r="J954" s="2"/>
      <c r="K954" s="2"/>
      <c r="L954" s="2"/>
      <c r="M954" s="2"/>
      <c r="N954" s="2"/>
      <c r="X954" s="7"/>
      <c r="Y954" s="7"/>
      <c r="Z954" s="7"/>
      <c r="AA954" s="7"/>
      <c r="AB954" s="7"/>
      <c r="AC954" s="7"/>
      <c r="AD954" s="7"/>
      <c r="AE954" s="7"/>
      <c r="AF954" s="7"/>
      <c r="AG954" s="7"/>
      <c r="AH954" s="7"/>
      <c r="AJ954" s="2"/>
      <c r="AL954" s="4" t="s">
        <v>187</v>
      </c>
      <c r="AM954" s="4" t="s">
        <v>1339</v>
      </c>
      <c r="AO954" s="7"/>
      <c r="AP954" s="7"/>
    </row>
    <row r="955" spans="10:42">
      <c r="J955" s="2"/>
      <c r="K955" s="2"/>
      <c r="L955" s="2"/>
      <c r="M955" s="2"/>
      <c r="N955" s="2"/>
      <c r="X955" s="7"/>
      <c r="Y955" s="7"/>
      <c r="Z955" s="7"/>
      <c r="AA955" s="7"/>
      <c r="AB955" s="7"/>
      <c r="AC955" s="7"/>
      <c r="AD955" s="7"/>
      <c r="AE955" s="7"/>
      <c r="AF955" s="7"/>
      <c r="AG955" s="7"/>
      <c r="AH955" s="7"/>
      <c r="AJ955" s="2"/>
      <c r="AL955" s="4" t="s">
        <v>187</v>
      </c>
      <c r="AM955" s="4" t="s">
        <v>1340</v>
      </c>
      <c r="AO955" s="7"/>
      <c r="AP955" s="7"/>
    </row>
    <row r="956" spans="10:42">
      <c r="J956" s="2"/>
      <c r="K956" s="2"/>
      <c r="L956" s="2"/>
      <c r="M956" s="2"/>
      <c r="N956" s="2"/>
      <c r="X956" s="7"/>
      <c r="Y956" s="7"/>
      <c r="Z956" s="7"/>
      <c r="AA956" s="7"/>
      <c r="AB956" s="7"/>
      <c r="AC956" s="7"/>
      <c r="AD956" s="7"/>
      <c r="AE956" s="7"/>
      <c r="AF956" s="7"/>
      <c r="AG956" s="7"/>
      <c r="AH956" s="7"/>
      <c r="AJ956" s="2"/>
      <c r="AL956" s="4" t="s">
        <v>187</v>
      </c>
      <c r="AM956" s="4" t="s">
        <v>1341</v>
      </c>
      <c r="AO956" s="7"/>
      <c r="AP956" s="7"/>
    </row>
    <row r="957" spans="10:42">
      <c r="J957" s="2"/>
      <c r="K957" s="2"/>
      <c r="L957" s="2"/>
      <c r="M957" s="2"/>
      <c r="N957" s="2"/>
      <c r="X957" s="7"/>
      <c r="Y957" s="7"/>
      <c r="Z957" s="7"/>
      <c r="AA957" s="7"/>
      <c r="AB957" s="7"/>
      <c r="AC957" s="7"/>
      <c r="AD957" s="7"/>
      <c r="AE957" s="7"/>
      <c r="AF957" s="7"/>
      <c r="AG957" s="7"/>
      <c r="AH957" s="7"/>
      <c r="AJ957" s="2"/>
      <c r="AL957" s="4" t="s">
        <v>187</v>
      </c>
      <c r="AM957" s="4" t="s">
        <v>1342</v>
      </c>
      <c r="AO957" s="7"/>
      <c r="AP957" s="7"/>
    </row>
    <row r="958" spans="10:42">
      <c r="J958" s="2"/>
      <c r="K958" s="2"/>
      <c r="L958" s="2"/>
      <c r="M958" s="2"/>
      <c r="N958" s="2"/>
      <c r="X958" s="7"/>
      <c r="Y958" s="7"/>
      <c r="Z958" s="7"/>
      <c r="AA958" s="7"/>
      <c r="AB958" s="7"/>
      <c r="AC958" s="7"/>
      <c r="AD958" s="7"/>
      <c r="AE958" s="7"/>
      <c r="AF958" s="7"/>
      <c r="AG958" s="7"/>
      <c r="AH958" s="7"/>
      <c r="AJ958" s="2"/>
      <c r="AL958" s="4" t="s">
        <v>189</v>
      </c>
      <c r="AM958" s="4" t="s">
        <v>557</v>
      </c>
      <c r="AO958" s="7"/>
      <c r="AP958" s="7"/>
    </row>
    <row r="959" spans="10:42">
      <c r="J959" s="2"/>
      <c r="K959" s="2"/>
      <c r="L959" s="2"/>
      <c r="M959" s="2"/>
      <c r="N959" s="2"/>
      <c r="X959" s="7"/>
      <c r="Y959" s="7"/>
      <c r="Z959" s="7"/>
      <c r="AA959" s="7"/>
      <c r="AB959" s="7"/>
      <c r="AC959" s="7"/>
      <c r="AD959" s="7"/>
      <c r="AE959" s="7"/>
      <c r="AF959" s="7"/>
      <c r="AG959" s="7"/>
      <c r="AH959" s="7"/>
      <c r="AJ959" s="2"/>
      <c r="AL959" s="4" t="s">
        <v>189</v>
      </c>
      <c r="AM959" s="4" t="s">
        <v>839</v>
      </c>
      <c r="AO959" s="7"/>
      <c r="AP959" s="7"/>
    </row>
    <row r="960" spans="10:42">
      <c r="J960" s="2"/>
      <c r="K960" s="2"/>
      <c r="L960" s="2"/>
      <c r="M960" s="2"/>
      <c r="N960" s="2"/>
      <c r="X960" s="7"/>
      <c r="Y960" s="7"/>
      <c r="Z960" s="7"/>
      <c r="AA960" s="7"/>
      <c r="AB960" s="7"/>
      <c r="AC960" s="7"/>
      <c r="AD960" s="7"/>
      <c r="AE960" s="7"/>
      <c r="AF960" s="7"/>
      <c r="AG960" s="7"/>
      <c r="AH960" s="7"/>
      <c r="AJ960" s="2"/>
      <c r="AL960" s="4" t="s">
        <v>189</v>
      </c>
      <c r="AM960" s="4" t="s">
        <v>841</v>
      </c>
      <c r="AO960" s="7"/>
      <c r="AP960" s="7"/>
    </row>
    <row r="961" spans="10:42">
      <c r="J961" s="2"/>
      <c r="K961" s="2"/>
      <c r="L961" s="2"/>
      <c r="M961" s="2"/>
      <c r="N961" s="2"/>
      <c r="X961" s="7"/>
      <c r="Y961" s="7"/>
      <c r="Z961" s="7"/>
      <c r="AA961" s="7"/>
      <c r="AB961" s="7"/>
      <c r="AC961" s="7"/>
      <c r="AD961" s="7"/>
      <c r="AE961" s="7"/>
      <c r="AF961" s="7"/>
      <c r="AG961" s="7"/>
      <c r="AH961" s="7"/>
      <c r="AJ961" s="2"/>
      <c r="AL961" s="4" t="s">
        <v>189</v>
      </c>
      <c r="AM961" s="4" t="s">
        <v>1343</v>
      </c>
      <c r="AO961" s="7"/>
      <c r="AP961" s="7"/>
    </row>
    <row r="962" spans="10:42">
      <c r="J962" s="2"/>
      <c r="K962" s="2"/>
      <c r="L962" s="2"/>
      <c r="M962" s="2"/>
      <c r="N962" s="2"/>
      <c r="X962" s="7"/>
      <c r="Y962" s="7"/>
      <c r="Z962" s="7"/>
      <c r="AA962" s="7"/>
      <c r="AB962" s="7"/>
      <c r="AC962" s="7"/>
      <c r="AD962" s="7"/>
      <c r="AE962" s="7"/>
      <c r="AF962" s="7"/>
      <c r="AG962" s="7"/>
      <c r="AH962" s="7"/>
      <c r="AJ962" s="2"/>
      <c r="AL962" s="4" t="s">
        <v>189</v>
      </c>
      <c r="AM962" s="4" t="s">
        <v>843</v>
      </c>
      <c r="AO962" s="7"/>
      <c r="AP962" s="7"/>
    </row>
    <row r="963" spans="10:42">
      <c r="J963" s="2"/>
      <c r="K963" s="2"/>
      <c r="L963" s="2"/>
      <c r="M963" s="2"/>
      <c r="N963" s="2"/>
      <c r="X963" s="7"/>
      <c r="Y963" s="7"/>
      <c r="Z963" s="7"/>
      <c r="AA963" s="7"/>
      <c r="AB963" s="7"/>
      <c r="AC963" s="7"/>
      <c r="AD963" s="7"/>
      <c r="AE963" s="7"/>
      <c r="AF963" s="7"/>
      <c r="AG963" s="7"/>
      <c r="AH963" s="7"/>
      <c r="AJ963" s="2"/>
      <c r="AL963" s="4" t="s">
        <v>189</v>
      </c>
      <c r="AM963" s="4" t="s">
        <v>845</v>
      </c>
      <c r="AO963" s="7"/>
      <c r="AP963" s="7"/>
    </row>
    <row r="964" spans="10:42">
      <c r="J964" s="2"/>
      <c r="K964" s="2"/>
      <c r="L964" s="2"/>
      <c r="M964" s="2"/>
      <c r="N964" s="2"/>
      <c r="X964" s="7"/>
      <c r="Y964" s="7"/>
      <c r="Z964" s="7"/>
      <c r="AA964" s="7"/>
      <c r="AB964" s="7"/>
      <c r="AC964" s="7"/>
      <c r="AD964" s="7"/>
      <c r="AE964" s="7"/>
      <c r="AF964" s="7"/>
      <c r="AG964" s="7"/>
      <c r="AH964" s="7"/>
      <c r="AJ964" s="2"/>
      <c r="AL964" s="4" t="s">
        <v>189</v>
      </c>
      <c r="AM964" s="4" t="s">
        <v>1344</v>
      </c>
      <c r="AO964" s="7"/>
      <c r="AP964" s="7"/>
    </row>
    <row r="965" spans="10:42">
      <c r="J965" s="2"/>
      <c r="K965" s="2"/>
      <c r="L965" s="2"/>
      <c r="M965" s="2"/>
      <c r="N965" s="2"/>
      <c r="X965" s="7"/>
      <c r="Y965" s="7"/>
      <c r="Z965" s="7"/>
      <c r="AA965" s="7"/>
      <c r="AB965" s="7"/>
      <c r="AC965" s="7"/>
      <c r="AD965" s="7"/>
      <c r="AE965" s="7"/>
      <c r="AF965" s="7"/>
      <c r="AG965" s="7"/>
      <c r="AH965" s="7"/>
      <c r="AJ965" s="2"/>
      <c r="AL965" s="4" t="s">
        <v>189</v>
      </c>
      <c r="AM965" s="4" t="s">
        <v>847</v>
      </c>
      <c r="AO965" s="7"/>
      <c r="AP965" s="7"/>
    </row>
    <row r="966" spans="10:42">
      <c r="J966" s="2"/>
      <c r="K966" s="2"/>
      <c r="L966" s="2"/>
      <c r="M966" s="2"/>
      <c r="N966" s="2"/>
      <c r="X966" s="7"/>
      <c r="Y966" s="7"/>
      <c r="Z966" s="7"/>
      <c r="AA966" s="7"/>
      <c r="AB966" s="7"/>
      <c r="AC966" s="7"/>
      <c r="AD966" s="7"/>
      <c r="AE966" s="7"/>
      <c r="AF966" s="7"/>
      <c r="AG966" s="7"/>
      <c r="AH966" s="7"/>
      <c r="AJ966" s="2"/>
      <c r="AL966" s="4" t="s">
        <v>189</v>
      </c>
      <c r="AM966" s="4" t="s">
        <v>849</v>
      </c>
      <c r="AO966" s="7"/>
      <c r="AP966" s="7"/>
    </row>
    <row r="967" spans="10:42">
      <c r="J967" s="2"/>
      <c r="K967" s="2"/>
      <c r="L967" s="2"/>
      <c r="M967" s="2"/>
      <c r="N967" s="2"/>
      <c r="X967" s="7"/>
      <c r="Y967" s="7"/>
      <c r="Z967" s="7"/>
      <c r="AA967" s="7"/>
      <c r="AB967" s="7"/>
      <c r="AC967" s="7"/>
      <c r="AD967" s="7"/>
      <c r="AE967" s="7"/>
      <c r="AF967" s="7"/>
      <c r="AG967" s="7"/>
      <c r="AH967" s="7"/>
      <c r="AJ967" s="2"/>
      <c r="AL967" s="4" t="s">
        <v>189</v>
      </c>
      <c r="AM967" s="4" t="s">
        <v>851</v>
      </c>
      <c r="AO967" s="7"/>
      <c r="AP967" s="7"/>
    </row>
    <row r="968" spans="10:42">
      <c r="J968" s="2"/>
      <c r="K968" s="2"/>
      <c r="L968" s="2"/>
      <c r="M968" s="2"/>
      <c r="N968" s="2"/>
      <c r="X968" s="7"/>
      <c r="Y968" s="7"/>
      <c r="Z968" s="7"/>
      <c r="AA968" s="7"/>
      <c r="AB968" s="7"/>
      <c r="AC968" s="7"/>
      <c r="AD968" s="7"/>
      <c r="AE968" s="7"/>
      <c r="AF968" s="7"/>
      <c r="AG968" s="7"/>
      <c r="AH968" s="7"/>
      <c r="AJ968" s="2"/>
      <c r="AL968" s="4" t="s">
        <v>189</v>
      </c>
      <c r="AM968" s="4" t="s">
        <v>853</v>
      </c>
      <c r="AO968" s="7"/>
      <c r="AP968" s="7"/>
    </row>
    <row r="969" spans="10:42">
      <c r="J969" s="2"/>
      <c r="K969" s="2"/>
      <c r="L969" s="2"/>
      <c r="M969" s="2"/>
      <c r="N969" s="2"/>
      <c r="X969" s="7"/>
      <c r="Y969" s="7"/>
      <c r="Z969" s="7"/>
      <c r="AA969" s="7"/>
      <c r="AB969" s="7"/>
      <c r="AC969" s="7"/>
      <c r="AD969" s="7"/>
      <c r="AE969" s="7"/>
      <c r="AF969" s="7"/>
      <c r="AG969" s="7"/>
      <c r="AH969" s="7"/>
      <c r="AJ969" s="2"/>
      <c r="AL969" s="4" t="s">
        <v>189</v>
      </c>
      <c r="AM969" s="4" t="s">
        <v>855</v>
      </c>
      <c r="AO969" s="7"/>
      <c r="AP969" s="7"/>
    </row>
    <row r="970" spans="10:42">
      <c r="J970" s="2"/>
      <c r="K970" s="2"/>
      <c r="L970" s="2"/>
      <c r="M970" s="2"/>
      <c r="N970" s="2"/>
      <c r="X970" s="7"/>
      <c r="Y970" s="7"/>
      <c r="Z970" s="7"/>
      <c r="AA970" s="7"/>
      <c r="AB970" s="7"/>
      <c r="AC970" s="7"/>
      <c r="AD970" s="7"/>
      <c r="AE970" s="7"/>
      <c r="AF970" s="7"/>
      <c r="AG970" s="7"/>
      <c r="AH970" s="7"/>
      <c r="AJ970" s="2"/>
      <c r="AL970" s="4" t="s">
        <v>189</v>
      </c>
      <c r="AM970" s="4" t="s">
        <v>857</v>
      </c>
      <c r="AO970" s="7"/>
      <c r="AP970" s="7"/>
    </row>
    <row r="971" spans="10:42">
      <c r="J971" s="2"/>
      <c r="K971" s="2"/>
      <c r="L971" s="2"/>
      <c r="M971" s="2"/>
      <c r="N971" s="2"/>
      <c r="X971" s="7"/>
      <c r="Y971" s="7"/>
      <c r="Z971" s="7"/>
      <c r="AA971" s="7"/>
      <c r="AB971" s="7"/>
      <c r="AC971" s="7"/>
      <c r="AD971" s="7"/>
      <c r="AE971" s="7"/>
      <c r="AF971" s="7"/>
      <c r="AG971" s="7"/>
      <c r="AH971" s="7"/>
      <c r="AJ971" s="2"/>
      <c r="AL971" s="4" t="s">
        <v>189</v>
      </c>
      <c r="AM971" s="4" t="s">
        <v>859</v>
      </c>
      <c r="AO971" s="7"/>
      <c r="AP971" s="7"/>
    </row>
    <row r="972" spans="10:42">
      <c r="J972" s="2"/>
      <c r="K972" s="2"/>
      <c r="L972" s="2"/>
      <c r="M972" s="2"/>
      <c r="N972" s="2"/>
      <c r="X972" s="7"/>
      <c r="Y972" s="7"/>
      <c r="Z972" s="7"/>
      <c r="AA972" s="7"/>
      <c r="AB972" s="7"/>
      <c r="AC972" s="7"/>
      <c r="AD972" s="7"/>
      <c r="AE972" s="7"/>
      <c r="AF972" s="7"/>
      <c r="AG972" s="7"/>
      <c r="AH972" s="7"/>
      <c r="AJ972" s="2"/>
      <c r="AL972" s="4" t="s">
        <v>189</v>
      </c>
      <c r="AM972" s="4" t="s">
        <v>861</v>
      </c>
      <c r="AO972" s="7"/>
      <c r="AP972" s="7"/>
    </row>
    <row r="973" spans="10:42">
      <c r="J973" s="2"/>
      <c r="K973" s="2"/>
      <c r="L973" s="2"/>
      <c r="M973" s="2"/>
      <c r="N973" s="2"/>
      <c r="X973" s="7"/>
      <c r="Y973" s="7"/>
      <c r="Z973" s="7"/>
      <c r="AA973" s="7"/>
      <c r="AB973" s="7"/>
      <c r="AC973" s="7"/>
      <c r="AD973" s="7"/>
      <c r="AE973" s="7"/>
      <c r="AF973" s="7"/>
      <c r="AG973" s="7"/>
      <c r="AH973" s="7"/>
      <c r="AJ973" s="2"/>
      <c r="AL973" s="4" t="s">
        <v>189</v>
      </c>
      <c r="AM973" s="4" t="s">
        <v>1345</v>
      </c>
      <c r="AO973" s="7"/>
      <c r="AP973" s="7"/>
    </row>
    <row r="974" spans="10:42">
      <c r="J974" s="2"/>
      <c r="K974" s="2"/>
      <c r="L974" s="2"/>
      <c r="M974" s="2"/>
      <c r="N974" s="2"/>
      <c r="X974" s="7"/>
      <c r="Y974" s="7"/>
      <c r="Z974" s="7"/>
      <c r="AA974" s="7"/>
      <c r="AB974" s="7"/>
      <c r="AC974" s="7"/>
      <c r="AD974" s="7"/>
      <c r="AE974" s="7"/>
      <c r="AF974" s="7"/>
      <c r="AG974" s="7"/>
      <c r="AH974" s="7"/>
      <c r="AJ974" s="2"/>
      <c r="AL974" s="4" t="s">
        <v>189</v>
      </c>
      <c r="AM974" s="4" t="s">
        <v>863</v>
      </c>
      <c r="AO974" s="7"/>
      <c r="AP974" s="7"/>
    </row>
    <row r="975" spans="10:42">
      <c r="J975" s="2"/>
      <c r="K975" s="2"/>
      <c r="L975" s="2"/>
      <c r="M975" s="2"/>
      <c r="N975" s="2"/>
      <c r="X975" s="7"/>
      <c r="Y975" s="7"/>
      <c r="Z975" s="7"/>
      <c r="AA975" s="7"/>
      <c r="AB975" s="7"/>
      <c r="AC975" s="7"/>
      <c r="AD975" s="7"/>
      <c r="AE975" s="7"/>
      <c r="AF975" s="7"/>
      <c r="AG975" s="7"/>
      <c r="AH975" s="7"/>
      <c r="AJ975" s="2"/>
      <c r="AL975" s="4" t="s">
        <v>189</v>
      </c>
      <c r="AM975" s="4" t="s">
        <v>1346</v>
      </c>
      <c r="AO975" s="7"/>
      <c r="AP975" s="7"/>
    </row>
    <row r="976" spans="10:42">
      <c r="J976" s="2"/>
      <c r="K976" s="2"/>
      <c r="L976" s="2"/>
      <c r="M976" s="2"/>
      <c r="N976" s="2"/>
      <c r="X976" s="7"/>
      <c r="Y976" s="7"/>
      <c r="Z976" s="7"/>
      <c r="AA976" s="7"/>
      <c r="AB976" s="7"/>
      <c r="AC976" s="7"/>
      <c r="AD976" s="7"/>
      <c r="AE976" s="7"/>
      <c r="AF976" s="7"/>
      <c r="AG976" s="7"/>
      <c r="AH976" s="7"/>
      <c r="AJ976" s="2"/>
      <c r="AL976" s="4" t="s">
        <v>189</v>
      </c>
      <c r="AM976" s="4" t="s">
        <v>1347</v>
      </c>
      <c r="AO976" s="7"/>
      <c r="AP976" s="7"/>
    </row>
    <row r="977" spans="10:42">
      <c r="J977" s="2"/>
      <c r="K977" s="2"/>
      <c r="L977" s="2"/>
      <c r="M977" s="2"/>
      <c r="N977" s="2"/>
      <c r="X977" s="7"/>
      <c r="Y977" s="7"/>
      <c r="Z977" s="7"/>
      <c r="AA977" s="7"/>
      <c r="AB977" s="7"/>
      <c r="AC977" s="7"/>
      <c r="AD977" s="7"/>
      <c r="AE977" s="7"/>
      <c r="AF977" s="7"/>
      <c r="AG977" s="7"/>
      <c r="AH977" s="7"/>
      <c r="AJ977" s="2"/>
      <c r="AL977" s="4" t="s">
        <v>189</v>
      </c>
      <c r="AM977" s="4" t="s">
        <v>1348</v>
      </c>
      <c r="AO977" s="7"/>
      <c r="AP977" s="7"/>
    </row>
    <row r="978" spans="10:42">
      <c r="J978" s="2"/>
      <c r="K978" s="2"/>
      <c r="L978" s="2"/>
      <c r="M978" s="2"/>
      <c r="N978" s="2"/>
      <c r="X978" s="7"/>
      <c r="Y978" s="7"/>
      <c r="Z978" s="7"/>
      <c r="AA978" s="7"/>
      <c r="AB978" s="7"/>
      <c r="AC978" s="7"/>
      <c r="AD978" s="7"/>
      <c r="AE978" s="7"/>
      <c r="AF978" s="7"/>
      <c r="AG978" s="7"/>
      <c r="AH978" s="7"/>
      <c r="AJ978" s="2"/>
      <c r="AL978" s="4" t="s">
        <v>189</v>
      </c>
      <c r="AM978" s="4" t="s">
        <v>1349</v>
      </c>
      <c r="AO978" s="7"/>
      <c r="AP978" s="7"/>
    </row>
    <row r="979" spans="10:42">
      <c r="J979" s="2"/>
      <c r="K979" s="2"/>
      <c r="L979" s="2"/>
      <c r="M979" s="2"/>
      <c r="N979" s="2"/>
      <c r="X979" s="7"/>
      <c r="Y979" s="7"/>
      <c r="Z979" s="7"/>
      <c r="AA979" s="7"/>
      <c r="AB979" s="7"/>
      <c r="AC979" s="7"/>
      <c r="AD979" s="7"/>
      <c r="AE979" s="7"/>
      <c r="AF979" s="7"/>
      <c r="AG979" s="7"/>
      <c r="AH979" s="7"/>
      <c r="AJ979" s="2"/>
      <c r="AL979" s="4" t="s">
        <v>189</v>
      </c>
      <c r="AM979" s="4" t="s">
        <v>1350</v>
      </c>
      <c r="AO979" s="7"/>
      <c r="AP979" s="7"/>
    </row>
    <row r="980" spans="10:42">
      <c r="J980" s="2"/>
      <c r="K980" s="2"/>
      <c r="L980" s="2"/>
      <c r="M980" s="2"/>
      <c r="N980" s="2"/>
      <c r="X980" s="7"/>
      <c r="Y980" s="7"/>
      <c r="Z980" s="7"/>
      <c r="AA980" s="7"/>
      <c r="AB980" s="7"/>
      <c r="AC980" s="7"/>
      <c r="AD980" s="7"/>
      <c r="AE980" s="7"/>
      <c r="AF980" s="7"/>
      <c r="AG980" s="7"/>
      <c r="AH980" s="7"/>
      <c r="AJ980" s="2"/>
      <c r="AL980" s="4" t="s">
        <v>189</v>
      </c>
      <c r="AM980" s="4" t="s">
        <v>1351</v>
      </c>
      <c r="AO980" s="7"/>
      <c r="AP980" s="7"/>
    </row>
    <row r="981" spans="10:42">
      <c r="J981" s="2"/>
      <c r="K981" s="2"/>
      <c r="L981" s="2"/>
      <c r="M981" s="2"/>
      <c r="N981" s="2"/>
      <c r="X981" s="7"/>
      <c r="Y981" s="7"/>
      <c r="Z981" s="7"/>
      <c r="AA981" s="7"/>
      <c r="AB981" s="7"/>
      <c r="AC981" s="7"/>
      <c r="AD981" s="7"/>
      <c r="AE981" s="7"/>
      <c r="AF981" s="7"/>
      <c r="AG981" s="7"/>
      <c r="AH981" s="7"/>
      <c r="AJ981" s="2"/>
      <c r="AL981" s="4" t="s">
        <v>189</v>
      </c>
      <c r="AM981" s="4" t="s">
        <v>1352</v>
      </c>
      <c r="AO981" s="7"/>
      <c r="AP981" s="7"/>
    </row>
    <row r="982" spans="10:42">
      <c r="J982" s="2"/>
      <c r="K982" s="2"/>
      <c r="L982" s="2"/>
      <c r="M982" s="2"/>
      <c r="N982" s="2"/>
      <c r="X982" s="7"/>
      <c r="Y982" s="7"/>
      <c r="Z982" s="7"/>
      <c r="AA982" s="7"/>
      <c r="AB982" s="7"/>
      <c r="AC982" s="7"/>
      <c r="AD982" s="7"/>
      <c r="AE982" s="7"/>
      <c r="AF982" s="7"/>
      <c r="AG982" s="7"/>
      <c r="AH982" s="7"/>
      <c r="AJ982" s="2"/>
      <c r="AL982" s="4" t="s">
        <v>189</v>
      </c>
      <c r="AM982" s="4" t="s">
        <v>1353</v>
      </c>
      <c r="AO982" s="7"/>
      <c r="AP982" s="7"/>
    </row>
    <row r="983" spans="10:42">
      <c r="J983" s="2"/>
      <c r="K983" s="2"/>
      <c r="L983" s="2"/>
      <c r="M983" s="2"/>
      <c r="N983" s="2"/>
      <c r="X983" s="7"/>
      <c r="Y983" s="7"/>
      <c r="Z983" s="7"/>
      <c r="AA983" s="7"/>
      <c r="AB983" s="7"/>
      <c r="AC983" s="7"/>
      <c r="AD983" s="7"/>
      <c r="AE983" s="7"/>
      <c r="AF983" s="7"/>
      <c r="AG983" s="7"/>
      <c r="AH983" s="7"/>
      <c r="AJ983" s="2"/>
      <c r="AL983" s="4" t="s">
        <v>189</v>
      </c>
      <c r="AM983" s="4" t="s">
        <v>1354</v>
      </c>
      <c r="AO983" s="7"/>
      <c r="AP983" s="7"/>
    </row>
    <row r="984" spans="10:42">
      <c r="J984" s="2"/>
      <c r="K984" s="2"/>
      <c r="L984" s="2"/>
      <c r="M984" s="2"/>
      <c r="N984" s="2"/>
      <c r="X984" s="7"/>
      <c r="Y984" s="7"/>
      <c r="Z984" s="7"/>
      <c r="AA984" s="7"/>
      <c r="AB984" s="7"/>
      <c r="AC984" s="7"/>
      <c r="AD984" s="7"/>
      <c r="AE984" s="7"/>
      <c r="AF984" s="7"/>
      <c r="AG984" s="7"/>
      <c r="AH984" s="7"/>
      <c r="AJ984" s="2"/>
      <c r="AL984" s="4" t="s">
        <v>189</v>
      </c>
      <c r="AM984" s="4" t="s">
        <v>1355</v>
      </c>
      <c r="AO984" s="7"/>
      <c r="AP984" s="7"/>
    </row>
    <row r="985" spans="10:42">
      <c r="J985" s="2"/>
      <c r="K985" s="2"/>
      <c r="L985" s="2"/>
      <c r="M985" s="2"/>
      <c r="N985" s="2"/>
      <c r="X985" s="7"/>
      <c r="Y985" s="7"/>
      <c r="Z985" s="7"/>
      <c r="AA985" s="7"/>
      <c r="AB985" s="7"/>
      <c r="AC985" s="7"/>
      <c r="AD985" s="7"/>
      <c r="AE985" s="7"/>
      <c r="AF985" s="7"/>
      <c r="AG985" s="7"/>
      <c r="AH985" s="7"/>
      <c r="AJ985" s="2"/>
      <c r="AL985" s="4" t="s">
        <v>189</v>
      </c>
      <c r="AM985" s="4" t="s">
        <v>1356</v>
      </c>
      <c r="AO985" s="7"/>
      <c r="AP985" s="7"/>
    </row>
    <row r="986" spans="10:42">
      <c r="J986" s="2"/>
      <c r="K986" s="2"/>
      <c r="L986" s="2"/>
      <c r="M986" s="2"/>
      <c r="N986" s="2"/>
      <c r="X986" s="7"/>
      <c r="Y986" s="7"/>
      <c r="Z986" s="7"/>
      <c r="AA986" s="7"/>
      <c r="AB986" s="7"/>
      <c r="AC986" s="7"/>
      <c r="AD986" s="7"/>
      <c r="AE986" s="7"/>
      <c r="AF986" s="7"/>
      <c r="AG986" s="7"/>
      <c r="AH986" s="7"/>
      <c r="AJ986" s="2"/>
      <c r="AL986" s="4" t="s">
        <v>189</v>
      </c>
      <c r="AM986" s="4" t="s">
        <v>865</v>
      </c>
      <c r="AO986" s="7"/>
      <c r="AP986" s="7"/>
    </row>
    <row r="987" spans="10:42">
      <c r="J987" s="2"/>
      <c r="K987" s="2"/>
      <c r="L987" s="2"/>
      <c r="M987" s="2"/>
      <c r="N987" s="2"/>
      <c r="X987" s="7"/>
      <c r="Y987" s="7"/>
      <c r="Z987" s="7"/>
      <c r="AA987" s="7"/>
      <c r="AB987" s="7"/>
      <c r="AC987" s="7"/>
      <c r="AD987" s="7"/>
      <c r="AE987" s="7"/>
      <c r="AF987" s="7"/>
      <c r="AG987" s="7"/>
      <c r="AH987" s="7"/>
      <c r="AJ987" s="2"/>
      <c r="AL987" s="4" t="s">
        <v>189</v>
      </c>
      <c r="AM987" s="4" t="s">
        <v>471</v>
      </c>
      <c r="AO987" s="7"/>
      <c r="AP987" s="7"/>
    </row>
    <row r="988" spans="10:42">
      <c r="J988" s="2"/>
      <c r="K988" s="2"/>
      <c r="L988" s="2"/>
      <c r="M988" s="2"/>
      <c r="N988" s="2"/>
      <c r="X988" s="7"/>
      <c r="Y988" s="7"/>
      <c r="Z988" s="7"/>
      <c r="AA988" s="7"/>
      <c r="AB988" s="7"/>
      <c r="AC988" s="7"/>
      <c r="AD988" s="7"/>
      <c r="AE988" s="7"/>
      <c r="AF988" s="7"/>
      <c r="AG988" s="7"/>
      <c r="AH988" s="7"/>
      <c r="AJ988" s="2"/>
      <c r="AL988" s="4" t="s">
        <v>189</v>
      </c>
      <c r="AM988" s="4" t="s">
        <v>867</v>
      </c>
      <c r="AO988" s="7"/>
      <c r="AP988" s="7"/>
    </row>
    <row r="989" spans="10:42">
      <c r="J989" s="2"/>
      <c r="K989" s="2"/>
      <c r="L989" s="2"/>
      <c r="M989" s="2"/>
      <c r="N989" s="2"/>
      <c r="X989" s="7"/>
      <c r="Y989" s="7"/>
      <c r="Z989" s="7"/>
      <c r="AA989" s="7"/>
      <c r="AB989" s="7"/>
      <c r="AC989" s="7"/>
      <c r="AD989" s="7"/>
      <c r="AE989" s="7"/>
      <c r="AF989" s="7"/>
      <c r="AG989" s="7"/>
      <c r="AH989" s="7"/>
      <c r="AJ989" s="2"/>
      <c r="AL989" s="4" t="s">
        <v>189</v>
      </c>
      <c r="AM989" s="4" t="s">
        <v>869</v>
      </c>
      <c r="AO989" s="7"/>
      <c r="AP989" s="7"/>
    </row>
    <row r="990" spans="10:42">
      <c r="J990" s="2"/>
      <c r="K990" s="2"/>
      <c r="L990" s="2"/>
      <c r="M990" s="2"/>
      <c r="N990" s="2"/>
      <c r="X990" s="7"/>
      <c r="Y990" s="7"/>
      <c r="Z990" s="7"/>
      <c r="AA990" s="7"/>
      <c r="AB990" s="7"/>
      <c r="AC990" s="7"/>
      <c r="AD990" s="7"/>
      <c r="AE990" s="7"/>
      <c r="AF990" s="7"/>
      <c r="AG990" s="7"/>
      <c r="AH990" s="7"/>
      <c r="AJ990" s="2"/>
      <c r="AL990" s="4" t="s">
        <v>189</v>
      </c>
      <c r="AM990" s="4" t="s">
        <v>1357</v>
      </c>
      <c r="AO990" s="7"/>
      <c r="AP990" s="7"/>
    </row>
    <row r="991" spans="10:42">
      <c r="J991" s="2"/>
      <c r="K991" s="2"/>
      <c r="L991" s="2"/>
      <c r="M991" s="2"/>
      <c r="N991" s="2"/>
      <c r="X991" s="7"/>
      <c r="Y991" s="7"/>
      <c r="Z991" s="7"/>
      <c r="AA991" s="7"/>
      <c r="AB991" s="7"/>
      <c r="AC991" s="7"/>
      <c r="AD991" s="7"/>
      <c r="AE991" s="7"/>
      <c r="AF991" s="7"/>
      <c r="AG991" s="7"/>
      <c r="AH991" s="7"/>
      <c r="AJ991" s="2"/>
      <c r="AL991" s="4" t="s">
        <v>189</v>
      </c>
      <c r="AM991" s="4" t="s">
        <v>871</v>
      </c>
      <c r="AO991" s="7"/>
      <c r="AP991" s="7"/>
    </row>
    <row r="992" spans="10:42">
      <c r="J992" s="2"/>
      <c r="K992" s="2"/>
      <c r="L992" s="2"/>
      <c r="M992" s="2"/>
      <c r="N992" s="2"/>
      <c r="X992" s="7"/>
      <c r="Y992" s="7"/>
      <c r="Z992" s="7"/>
      <c r="AA992" s="7"/>
      <c r="AB992" s="7"/>
      <c r="AC992" s="7"/>
      <c r="AD992" s="7"/>
      <c r="AE992" s="7"/>
      <c r="AF992" s="7"/>
      <c r="AG992" s="7"/>
      <c r="AH992" s="7"/>
      <c r="AJ992" s="2"/>
      <c r="AL992" s="4" t="s">
        <v>189</v>
      </c>
      <c r="AM992" s="4" t="s">
        <v>252</v>
      </c>
      <c r="AO992" s="7"/>
      <c r="AP992" s="7"/>
    </row>
    <row r="993" spans="10:42">
      <c r="J993" s="2"/>
      <c r="K993" s="2"/>
      <c r="L993" s="2"/>
      <c r="M993" s="2"/>
      <c r="N993" s="2"/>
      <c r="X993" s="7"/>
      <c r="Y993" s="7"/>
      <c r="Z993" s="7"/>
      <c r="AA993" s="7"/>
      <c r="AB993" s="7"/>
      <c r="AC993" s="7"/>
      <c r="AD993" s="7"/>
      <c r="AE993" s="7"/>
      <c r="AF993" s="7"/>
      <c r="AG993" s="7"/>
      <c r="AH993" s="7"/>
      <c r="AJ993" s="2"/>
      <c r="AL993" s="4" t="s">
        <v>191</v>
      </c>
      <c r="AM993" s="4" t="s">
        <v>269</v>
      </c>
      <c r="AO993" s="7"/>
      <c r="AP993" s="7"/>
    </row>
    <row r="994" spans="10:42">
      <c r="J994" s="2"/>
      <c r="K994" s="2"/>
      <c r="L994" s="2"/>
      <c r="M994" s="2"/>
      <c r="N994" s="2"/>
      <c r="X994" s="7"/>
      <c r="Y994" s="7"/>
      <c r="Z994" s="7"/>
      <c r="AA994" s="7"/>
      <c r="AB994" s="7"/>
      <c r="AC994" s="7"/>
      <c r="AD994" s="7"/>
      <c r="AE994" s="7"/>
      <c r="AF994" s="7"/>
      <c r="AG994" s="7"/>
      <c r="AH994" s="7"/>
      <c r="AJ994" s="2"/>
      <c r="AL994" s="4" t="s">
        <v>191</v>
      </c>
      <c r="AM994" s="4" t="s">
        <v>874</v>
      </c>
      <c r="AO994" s="7"/>
      <c r="AP994" s="7"/>
    </row>
    <row r="995" spans="10:42">
      <c r="J995" s="2"/>
      <c r="K995" s="2"/>
      <c r="L995" s="2"/>
      <c r="M995" s="2"/>
      <c r="N995" s="2"/>
      <c r="X995" s="7"/>
      <c r="Y995" s="7"/>
      <c r="Z995" s="7"/>
      <c r="AA995" s="7"/>
      <c r="AB995" s="7"/>
      <c r="AC995" s="7"/>
      <c r="AD995" s="7"/>
      <c r="AE995" s="7"/>
      <c r="AF995" s="7"/>
      <c r="AG995" s="7"/>
      <c r="AH995" s="7"/>
      <c r="AJ995" s="2"/>
      <c r="AL995" s="4" t="s">
        <v>191</v>
      </c>
      <c r="AM995" s="4" t="s">
        <v>559</v>
      </c>
      <c r="AO995" s="7"/>
      <c r="AP995" s="7"/>
    </row>
    <row r="996" spans="10:42">
      <c r="J996" s="2"/>
      <c r="K996" s="2"/>
      <c r="L996" s="2"/>
      <c r="M996" s="2"/>
      <c r="N996" s="2"/>
      <c r="X996" s="7"/>
      <c r="Y996" s="7"/>
      <c r="Z996" s="7"/>
      <c r="AA996" s="7"/>
      <c r="AB996" s="7"/>
      <c r="AC996" s="7"/>
      <c r="AD996" s="7"/>
      <c r="AE996" s="7"/>
      <c r="AF996" s="7"/>
      <c r="AG996" s="7"/>
      <c r="AH996" s="7"/>
      <c r="AJ996" s="2"/>
      <c r="AL996" s="4" t="s">
        <v>191</v>
      </c>
      <c r="AM996" s="4" t="s">
        <v>561</v>
      </c>
      <c r="AO996" s="7"/>
      <c r="AP996" s="7"/>
    </row>
    <row r="997" spans="10:42">
      <c r="J997" s="2"/>
      <c r="K997" s="2"/>
      <c r="L997" s="2"/>
      <c r="M997" s="2"/>
      <c r="N997" s="2"/>
      <c r="X997" s="7"/>
      <c r="Y997" s="7"/>
      <c r="Z997" s="7"/>
      <c r="AA997" s="7"/>
      <c r="AB997" s="7"/>
      <c r="AC997" s="7"/>
      <c r="AD997" s="7"/>
      <c r="AE997" s="7"/>
      <c r="AF997" s="7"/>
      <c r="AG997" s="7"/>
      <c r="AH997" s="7"/>
      <c r="AJ997" s="2"/>
      <c r="AL997" s="4" t="s">
        <v>191</v>
      </c>
      <c r="AM997" s="4" t="s">
        <v>1358</v>
      </c>
      <c r="AO997" s="7"/>
      <c r="AP997" s="7"/>
    </row>
    <row r="998" spans="10:42">
      <c r="J998" s="2"/>
      <c r="K998" s="2"/>
      <c r="L998" s="2"/>
      <c r="M998" s="2"/>
      <c r="N998" s="2"/>
      <c r="X998" s="7"/>
      <c r="Y998" s="7"/>
      <c r="Z998" s="7"/>
      <c r="AA998" s="7"/>
      <c r="AB998" s="7"/>
      <c r="AC998" s="7"/>
      <c r="AD998" s="7"/>
      <c r="AE998" s="7"/>
      <c r="AF998" s="7"/>
      <c r="AG998" s="7"/>
      <c r="AH998" s="7"/>
      <c r="AJ998" s="2"/>
      <c r="AL998" s="4" t="s">
        <v>191</v>
      </c>
      <c r="AM998" s="4" t="s">
        <v>876</v>
      </c>
      <c r="AO998" s="7"/>
      <c r="AP998" s="7"/>
    </row>
    <row r="999" spans="10:42">
      <c r="J999" s="2"/>
      <c r="K999" s="2"/>
      <c r="L999" s="2"/>
      <c r="M999" s="2"/>
      <c r="N999" s="2"/>
      <c r="X999" s="7"/>
      <c r="Y999" s="7"/>
      <c r="Z999" s="7"/>
      <c r="AA999" s="7"/>
      <c r="AB999" s="7"/>
      <c r="AC999" s="7"/>
      <c r="AD999" s="7"/>
      <c r="AE999" s="7"/>
      <c r="AF999" s="7"/>
      <c r="AG999" s="7"/>
      <c r="AH999" s="7"/>
      <c r="AJ999" s="2"/>
      <c r="AL999" s="4" t="s">
        <v>191</v>
      </c>
      <c r="AM999" s="4" t="s">
        <v>564</v>
      </c>
      <c r="AO999" s="7"/>
      <c r="AP999" s="7"/>
    </row>
    <row r="1000" spans="10:42">
      <c r="J1000" s="2"/>
      <c r="K1000" s="2"/>
      <c r="L1000" s="2"/>
      <c r="M1000" s="2"/>
      <c r="N1000" s="2"/>
      <c r="X1000" s="7"/>
      <c r="Y1000" s="7"/>
      <c r="Z1000" s="7"/>
      <c r="AA1000" s="7"/>
      <c r="AB1000" s="7"/>
      <c r="AC1000" s="7"/>
      <c r="AD1000" s="7"/>
      <c r="AE1000" s="7"/>
      <c r="AF1000" s="7"/>
      <c r="AG1000" s="7"/>
      <c r="AH1000" s="7"/>
      <c r="AJ1000" s="2"/>
      <c r="AL1000" s="4" t="s">
        <v>191</v>
      </c>
      <c r="AM1000" s="4" t="s">
        <v>878</v>
      </c>
      <c r="AO1000" s="7"/>
      <c r="AP1000" s="7"/>
    </row>
    <row r="1001" spans="10:42">
      <c r="J1001" s="2"/>
      <c r="K1001" s="2"/>
      <c r="L1001" s="2"/>
      <c r="M1001" s="2"/>
      <c r="N1001" s="2"/>
      <c r="X1001" s="7"/>
      <c r="Y1001" s="7"/>
      <c r="Z1001" s="7"/>
      <c r="AA1001" s="7"/>
      <c r="AB1001" s="7"/>
      <c r="AC1001" s="7"/>
      <c r="AD1001" s="7"/>
      <c r="AE1001" s="7"/>
      <c r="AF1001" s="7"/>
      <c r="AG1001" s="7"/>
      <c r="AH1001" s="7"/>
      <c r="AJ1001" s="2"/>
      <c r="AL1001" s="4" t="s">
        <v>191</v>
      </c>
      <c r="AM1001" s="4" t="s">
        <v>566</v>
      </c>
      <c r="AO1001" s="7"/>
      <c r="AP1001" s="7"/>
    </row>
    <row r="1002" spans="10:42">
      <c r="J1002" s="2"/>
      <c r="K1002" s="2"/>
      <c r="L1002" s="2"/>
      <c r="M1002" s="2"/>
      <c r="N1002" s="2"/>
      <c r="X1002" s="7"/>
      <c r="Y1002" s="7"/>
      <c r="Z1002" s="7"/>
      <c r="AA1002" s="7"/>
      <c r="AB1002" s="7"/>
      <c r="AC1002" s="7"/>
      <c r="AD1002" s="7"/>
      <c r="AE1002" s="7"/>
      <c r="AF1002" s="7"/>
      <c r="AG1002" s="7"/>
      <c r="AH1002" s="7"/>
      <c r="AJ1002" s="2"/>
      <c r="AL1002" s="4" t="s">
        <v>191</v>
      </c>
      <c r="AM1002" s="4" t="s">
        <v>568</v>
      </c>
      <c r="AO1002" s="7"/>
      <c r="AP1002" s="7"/>
    </row>
    <row r="1003" spans="10:42">
      <c r="J1003" s="2"/>
      <c r="K1003" s="2"/>
      <c r="L1003" s="2"/>
      <c r="M1003" s="2"/>
      <c r="N1003" s="2"/>
      <c r="X1003" s="7"/>
      <c r="Y1003" s="7"/>
      <c r="Z1003" s="7"/>
      <c r="AA1003" s="7"/>
      <c r="AB1003" s="7"/>
      <c r="AC1003" s="7"/>
      <c r="AD1003" s="7"/>
      <c r="AE1003" s="7"/>
      <c r="AF1003" s="7"/>
      <c r="AG1003" s="7"/>
      <c r="AH1003" s="7"/>
      <c r="AJ1003" s="2"/>
      <c r="AL1003" s="4" t="s">
        <v>191</v>
      </c>
      <c r="AM1003" s="4" t="s">
        <v>271</v>
      </c>
      <c r="AO1003" s="7"/>
      <c r="AP1003" s="7"/>
    </row>
    <row r="1004" spans="10:42">
      <c r="J1004" s="2"/>
      <c r="K1004" s="2"/>
      <c r="L1004" s="2"/>
      <c r="M1004" s="2"/>
      <c r="N1004" s="2"/>
      <c r="X1004" s="7"/>
      <c r="Y1004" s="7"/>
      <c r="Z1004" s="7"/>
      <c r="AA1004" s="7"/>
      <c r="AB1004" s="7"/>
      <c r="AC1004" s="7"/>
      <c r="AD1004" s="7"/>
      <c r="AE1004" s="7"/>
      <c r="AF1004" s="7"/>
      <c r="AG1004" s="7"/>
      <c r="AH1004" s="7"/>
      <c r="AJ1004" s="2"/>
      <c r="AL1004" s="4" t="s">
        <v>191</v>
      </c>
      <c r="AM1004" s="4" t="s">
        <v>273</v>
      </c>
      <c r="AO1004" s="7"/>
      <c r="AP1004" s="7"/>
    </row>
    <row r="1005" spans="10:42">
      <c r="J1005" s="2"/>
      <c r="K1005" s="2"/>
      <c r="L1005" s="2"/>
      <c r="M1005" s="2"/>
      <c r="N1005" s="2"/>
      <c r="X1005" s="7"/>
      <c r="Y1005" s="7"/>
      <c r="Z1005" s="7"/>
      <c r="AA1005" s="7"/>
      <c r="AB1005" s="7"/>
      <c r="AC1005" s="7"/>
      <c r="AD1005" s="7"/>
      <c r="AE1005" s="7"/>
      <c r="AF1005" s="7"/>
      <c r="AG1005" s="7"/>
      <c r="AH1005" s="7"/>
      <c r="AJ1005" s="2"/>
      <c r="AL1005" s="4" t="s">
        <v>191</v>
      </c>
      <c r="AM1005" s="4" t="s">
        <v>570</v>
      </c>
      <c r="AO1005" s="7"/>
      <c r="AP1005" s="7"/>
    </row>
    <row r="1006" spans="10:42">
      <c r="J1006" s="2"/>
      <c r="K1006" s="2"/>
      <c r="L1006" s="2"/>
      <c r="M1006" s="2"/>
      <c r="N1006" s="2"/>
      <c r="X1006" s="7"/>
      <c r="Y1006" s="7"/>
      <c r="Z1006" s="7"/>
      <c r="AA1006" s="7"/>
      <c r="AB1006" s="7"/>
      <c r="AC1006" s="7"/>
      <c r="AD1006" s="7"/>
      <c r="AE1006" s="7"/>
      <c r="AF1006" s="7"/>
      <c r="AG1006" s="7"/>
      <c r="AH1006" s="7"/>
      <c r="AJ1006" s="2"/>
      <c r="AL1006" s="4" t="s">
        <v>191</v>
      </c>
      <c r="AM1006" s="4" t="s">
        <v>572</v>
      </c>
      <c r="AO1006" s="7"/>
      <c r="AP1006" s="7"/>
    </row>
    <row r="1007" spans="10:42">
      <c r="J1007" s="2"/>
      <c r="K1007" s="2"/>
      <c r="L1007" s="2"/>
      <c r="M1007" s="2"/>
      <c r="N1007" s="2"/>
      <c r="X1007" s="7"/>
      <c r="Y1007" s="7"/>
      <c r="Z1007" s="7"/>
      <c r="AA1007" s="7"/>
      <c r="AB1007" s="7"/>
      <c r="AC1007" s="7"/>
      <c r="AD1007" s="7"/>
      <c r="AE1007" s="7"/>
      <c r="AF1007" s="7"/>
      <c r="AG1007" s="7"/>
      <c r="AH1007" s="7"/>
      <c r="AJ1007" s="2"/>
      <c r="AL1007" s="4" t="s">
        <v>191</v>
      </c>
      <c r="AM1007" s="4" t="s">
        <v>880</v>
      </c>
      <c r="AO1007" s="7"/>
      <c r="AP1007" s="7"/>
    </row>
    <row r="1008" spans="10:42">
      <c r="J1008" s="2"/>
      <c r="K1008" s="2"/>
      <c r="L1008" s="2"/>
      <c r="M1008" s="2"/>
      <c r="N1008" s="2"/>
      <c r="X1008" s="7"/>
      <c r="Y1008" s="7"/>
      <c r="Z1008" s="7"/>
      <c r="AA1008" s="7"/>
      <c r="AB1008" s="7"/>
      <c r="AC1008" s="7"/>
      <c r="AD1008" s="7"/>
      <c r="AE1008" s="7"/>
      <c r="AF1008" s="7"/>
      <c r="AG1008" s="7"/>
      <c r="AH1008" s="7"/>
      <c r="AJ1008" s="2"/>
      <c r="AL1008" s="4" t="s">
        <v>191</v>
      </c>
      <c r="AM1008" s="4" t="s">
        <v>574</v>
      </c>
      <c r="AO1008" s="7"/>
      <c r="AP1008" s="7"/>
    </row>
    <row r="1009" spans="10:42">
      <c r="J1009" s="2"/>
      <c r="K1009" s="2"/>
      <c r="L1009" s="2"/>
      <c r="M1009" s="2"/>
      <c r="N1009" s="2"/>
      <c r="X1009" s="7"/>
      <c r="Y1009" s="7"/>
      <c r="Z1009" s="7"/>
      <c r="AA1009" s="7"/>
      <c r="AB1009" s="7"/>
      <c r="AC1009" s="7"/>
      <c r="AD1009" s="7"/>
      <c r="AE1009" s="7"/>
      <c r="AF1009" s="7"/>
      <c r="AG1009" s="7"/>
      <c r="AH1009" s="7"/>
      <c r="AJ1009" s="2"/>
      <c r="AL1009" s="4" t="s">
        <v>191</v>
      </c>
      <c r="AM1009" s="4" t="s">
        <v>882</v>
      </c>
      <c r="AO1009" s="7"/>
      <c r="AP1009" s="7"/>
    </row>
    <row r="1010" spans="10:42">
      <c r="J1010" s="2"/>
      <c r="K1010" s="2"/>
      <c r="L1010" s="2"/>
      <c r="M1010" s="2"/>
      <c r="N1010" s="2"/>
      <c r="X1010" s="7"/>
      <c r="Y1010" s="7"/>
      <c r="Z1010" s="7"/>
      <c r="AA1010" s="7"/>
      <c r="AB1010" s="7"/>
      <c r="AC1010" s="7"/>
      <c r="AD1010" s="7"/>
      <c r="AE1010" s="7"/>
      <c r="AF1010" s="7"/>
      <c r="AG1010" s="7"/>
      <c r="AH1010" s="7"/>
      <c r="AJ1010" s="2"/>
      <c r="AL1010" s="4" t="s">
        <v>191</v>
      </c>
      <c r="AM1010" s="4" t="s">
        <v>576</v>
      </c>
      <c r="AO1010" s="7"/>
      <c r="AP1010" s="7"/>
    </row>
    <row r="1011" spans="10:42">
      <c r="J1011" s="2"/>
      <c r="K1011" s="2"/>
      <c r="L1011" s="2"/>
      <c r="M1011" s="2"/>
      <c r="N1011" s="2"/>
      <c r="X1011" s="7"/>
      <c r="Y1011" s="7"/>
      <c r="Z1011" s="7"/>
      <c r="AA1011" s="7"/>
      <c r="AB1011" s="7"/>
      <c r="AC1011" s="7"/>
      <c r="AD1011" s="7"/>
      <c r="AE1011" s="7"/>
      <c r="AF1011" s="7"/>
      <c r="AG1011" s="7"/>
      <c r="AH1011" s="7"/>
      <c r="AJ1011" s="2"/>
      <c r="AL1011" s="4" t="s">
        <v>191</v>
      </c>
      <c r="AM1011" s="4" t="s">
        <v>884</v>
      </c>
      <c r="AO1011" s="7"/>
      <c r="AP1011" s="7"/>
    </row>
    <row r="1012" spans="10:42">
      <c r="J1012" s="2"/>
      <c r="K1012" s="2"/>
      <c r="L1012" s="2"/>
      <c r="M1012" s="2"/>
      <c r="N1012" s="2"/>
      <c r="X1012" s="7"/>
      <c r="Y1012" s="7"/>
      <c r="Z1012" s="7"/>
      <c r="AA1012" s="7"/>
      <c r="AB1012" s="7"/>
      <c r="AC1012" s="7"/>
      <c r="AD1012" s="7"/>
      <c r="AE1012" s="7"/>
      <c r="AF1012" s="7"/>
      <c r="AG1012" s="7"/>
      <c r="AH1012" s="7"/>
      <c r="AJ1012" s="2"/>
      <c r="AL1012" s="4" t="s">
        <v>191</v>
      </c>
      <c r="AM1012" s="4" t="s">
        <v>578</v>
      </c>
      <c r="AO1012" s="7"/>
      <c r="AP1012" s="7"/>
    </row>
    <row r="1013" spans="10:42">
      <c r="J1013" s="2"/>
      <c r="K1013" s="2"/>
      <c r="L1013" s="2"/>
      <c r="M1013" s="2"/>
      <c r="N1013" s="2"/>
      <c r="X1013" s="7"/>
      <c r="Y1013" s="7"/>
      <c r="Z1013" s="7"/>
      <c r="AA1013" s="7"/>
      <c r="AB1013" s="7"/>
      <c r="AC1013" s="7"/>
      <c r="AD1013" s="7"/>
      <c r="AE1013" s="7"/>
      <c r="AF1013" s="7"/>
      <c r="AG1013" s="7"/>
      <c r="AH1013" s="7"/>
      <c r="AJ1013" s="2"/>
      <c r="AL1013" s="4" t="s">
        <v>191</v>
      </c>
      <c r="AM1013" s="4" t="s">
        <v>886</v>
      </c>
      <c r="AO1013" s="7"/>
      <c r="AP1013" s="7"/>
    </row>
    <row r="1014" spans="10:42">
      <c r="J1014" s="2"/>
      <c r="K1014" s="2"/>
      <c r="L1014" s="2"/>
      <c r="M1014" s="2"/>
      <c r="N1014" s="2"/>
      <c r="X1014" s="7"/>
      <c r="Y1014" s="7"/>
      <c r="Z1014" s="7"/>
      <c r="AA1014" s="7"/>
      <c r="AB1014" s="7"/>
      <c r="AC1014" s="7"/>
      <c r="AD1014" s="7"/>
      <c r="AE1014" s="7"/>
      <c r="AF1014" s="7"/>
      <c r="AG1014" s="7"/>
      <c r="AH1014" s="7"/>
      <c r="AJ1014" s="2"/>
      <c r="AL1014" s="4" t="s">
        <v>191</v>
      </c>
      <c r="AM1014" s="4" t="s">
        <v>888</v>
      </c>
      <c r="AO1014" s="7"/>
      <c r="AP1014" s="7"/>
    </row>
    <row r="1015" spans="10:42">
      <c r="J1015" s="2"/>
      <c r="K1015" s="2"/>
      <c r="L1015" s="2"/>
      <c r="M1015" s="2"/>
      <c r="N1015" s="2"/>
      <c r="X1015" s="7"/>
      <c r="Y1015" s="7"/>
      <c r="Z1015" s="7"/>
      <c r="AA1015" s="7"/>
      <c r="AB1015" s="7"/>
      <c r="AC1015" s="7"/>
      <c r="AD1015" s="7"/>
      <c r="AE1015" s="7"/>
      <c r="AF1015" s="7"/>
      <c r="AG1015" s="7"/>
      <c r="AH1015" s="7"/>
      <c r="AJ1015" s="2"/>
      <c r="AL1015" s="4" t="s">
        <v>191</v>
      </c>
      <c r="AM1015" s="4" t="s">
        <v>890</v>
      </c>
      <c r="AO1015" s="7"/>
      <c r="AP1015" s="7"/>
    </row>
    <row r="1016" spans="10:42">
      <c r="J1016" s="2"/>
      <c r="K1016" s="2"/>
      <c r="L1016" s="2"/>
      <c r="M1016" s="2"/>
      <c r="N1016" s="2"/>
      <c r="X1016" s="7"/>
      <c r="Y1016" s="7"/>
      <c r="Z1016" s="7"/>
      <c r="AA1016" s="7"/>
      <c r="AB1016" s="7"/>
      <c r="AC1016" s="7"/>
      <c r="AD1016" s="7"/>
      <c r="AE1016" s="7"/>
      <c r="AF1016" s="7"/>
      <c r="AG1016" s="7"/>
      <c r="AH1016" s="7"/>
      <c r="AJ1016" s="2"/>
      <c r="AL1016" s="4" t="s">
        <v>191</v>
      </c>
      <c r="AM1016" s="4" t="s">
        <v>892</v>
      </c>
      <c r="AO1016" s="7"/>
      <c r="AP1016" s="7"/>
    </row>
    <row r="1017" spans="10:42">
      <c r="J1017" s="2"/>
      <c r="K1017" s="2"/>
      <c r="L1017" s="2"/>
      <c r="M1017" s="2"/>
      <c r="N1017" s="2"/>
      <c r="X1017" s="7"/>
      <c r="Y1017" s="7"/>
      <c r="Z1017" s="7"/>
      <c r="AA1017" s="7"/>
      <c r="AB1017" s="7"/>
      <c r="AC1017" s="7"/>
      <c r="AD1017" s="7"/>
      <c r="AE1017" s="7"/>
      <c r="AF1017" s="7"/>
      <c r="AG1017" s="7"/>
      <c r="AH1017" s="7"/>
      <c r="AJ1017" s="2"/>
      <c r="AL1017" s="4" t="s">
        <v>191</v>
      </c>
      <c r="AM1017" s="4" t="s">
        <v>401</v>
      </c>
      <c r="AO1017" s="7"/>
      <c r="AP1017" s="7"/>
    </row>
    <row r="1018" spans="10:42">
      <c r="J1018" s="2"/>
      <c r="K1018" s="2"/>
      <c r="L1018" s="2"/>
      <c r="M1018" s="2"/>
      <c r="N1018" s="2"/>
      <c r="X1018" s="7"/>
      <c r="Y1018" s="7"/>
      <c r="Z1018" s="7"/>
      <c r="AA1018" s="7"/>
      <c r="AB1018" s="7"/>
      <c r="AC1018" s="7"/>
      <c r="AD1018" s="7"/>
      <c r="AE1018" s="7"/>
      <c r="AF1018" s="7"/>
      <c r="AG1018" s="7"/>
      <c r="AH1018" s="7"/>
      <c r="AJ1018" s="2"/>
      <c r="AL1018" s="4" t="s">
        <v>191</v>
      </c>
      <c r="AM1018" s="4" t="s">
        <v>580</v>
      </c>
      <c r="AO1018" s="7"/>
      <c r="AP1018" s="7"/>
    </row>
    <row r="1019" spans="10:42">
      <c r="J1019" s="2"/>
      <c r="K1019" s="2"/>
      <c r="L1019" s="2"/>
      <c r="M1019" s="2"/>
      <c r="N1019" s="2"/>
      <c r="X1019" s="7"/>
      <c r="Y1019" s="7"/>
      <c r="Z1019" s="7"/>
      <c r="AA1019" s="7"/>
      <c r="AB1019" s="7"/>
      <c r="AC1019" s="7"/>
      <c r="AD1019" s="7"/>
      <c r="AE1019" s="7"/>
      <c r="AF1019" s="7"/>
      <c r="AG1019" s="7"/>
      <c r="AH1019" s="7"/>
      <c r="AJ1019" s="2"/>
      <c r="AL1019" s="4" t="s">
        <v>191</v>
      </c>
      <c r="AM1019" s="4" t="s">
        <v>894</v>
      </c>
      <c r="AO1019" s="7"/>
      <c r="AP1019" s="7"/>
    </row>
    <row r="1020" spans="10:42">
      <c r="J1020" s="2"/>
      <c r="K1020" s="2"/>
      <c r="L1020" s="2"/>
      <c r="M1020" s="2"/>
      <c r="N1020" s="2"/>
      <c r="X1020" s="7"/>
      <c r="Y1020" s="7"/>
      <c r="Z1020" s="7"/>
      <c r="AA1020" s="7"/>
      <c r="AB1020" s="7"/>
      <c r="AC1020" s="7"/>
      <c r="AD1020" s="7"/>
      <c r="AE1020" s="7"/>
      <c r="AF1020" s="7"/>
      <c r="AG1020" s="7"/>
      <c r="AH1020" s="7"/>
      <c r="AJ1020" s="2"/>
      <c r="AL1020" s="4" t="s">
        <v>191</v>
      </c>
      <c r="AM1020" s="4" t="s">
        <v>582</v>
      </c>
      <c r="AO1020" s="7"/>
      <c r="AP1020" s="7"/>
    </row>
    <row r="1021" spans="10:42">
      <c r="J1021" s="2"/>
      <c r="K1021" s="2"/>
      <c r="L1021" s="2"/>
      <c r="M1021" s="2"/>
      <c r="N1021" s="2"/>
      <c r="X1021" s="7"/>
      <c r="Y1021" s="7"/>
      <c r="Z1021" s="7"/>
      <c r="AA1021" s="7"/>
      <c r="AB1021" s="7"/>
      <c r="AC1021" s="7"/>
      <c r="AD1021" s="7"/>
      <c r="AE1021" s="7"/>
      <c r="AF1021" s="7"/>
      <c r="AG1021" s="7"/>
      <c r="AH1021" s="7"/>
      <c r="AJ1021" s="2"/>
      <c r="AL1021" s="4" t="s">
        <v>191</v>
      </c>
      <c r="AM1021" s="4" t="s">
        <v>403</v>
      </c>
      <c r="AO1021" s="7"/>
      <c r="AP1021" s="7"/>
    </row>
    <row r="1022" spans="10:42">
      <c r="J1022" s="2"/>
      <c r="K1022" s="2"/>
      <c r="L1022" s="2"/>
      <c r="M1022" s="2"/>
      <c r="N1022" s="2"/>
      <c r="X1022" s="7"/>
      <c r="Y1022" s="7"/>
      <c r="Z1022" s="7"/>
      <c r="AA1022" s="7"/>
      <c r="AB1022" s="7"/>
      <c r="AC1022" s="7"/>
      <c r="AD1022" s="7"/>
      <c r="AE1022" s="7"/>
      <c r="AF1022" s="7"/>
      <c r="AG1022" s="7"/>
      <c r="AH1022" s="7"/>
      <c r="AJ1022" s="2"/>
      <c r="AL1022" s="4" t="s">
        <v>191</v>
      </c>
      <c r="AM1022" s="4" t="s">
        <v>584</v>
      </c>
      <c r="AO1022" s="7"/>
      <c r="AP1022" s="7"/>
    </row>
    <row r="1023" spans="10:42">
      <c r="J1023" s="2"/>
      <c r="K1023" s="2"/>
      <c r="L1023" s="2"/>
      <c r="M1023" s="2"/>
      <c r="N1023" s="2"/>
      <c r="X1023" s="7"/>
      <c r="Y1023" s="7"/>
      <c r="Z1023" s="7"/>
      <c r="AA1023" s="7"/>
      <c r="AB1023" s="7"/>
      <c r="AC1023" s="7"/>
      <c r="AD1023" s="7"/>
      <c r="AE1023" s="7"/>
      <c r="AF1023" s="7"/>
      <c r="AG1023" s="7"/>
      <c r="AH1023" s="7"/>
      <c r="AJ1023" s="2"/>
      <c r="AL1023" s="4" t="s">
        <v>191</v>
      </c>
      <c r="AM1023" s="4" t="s">
        <v>896</v>
      </c>
      <c r="AO1023" s="7"/>
      <c r="AP1023" s="7"/>
    </row>
    <row r="1024" spans="10:42">
      <c r="J1024" s="2"/>
      <c r="K1024" s="2"/>
      <c r="L1024" s="2"/>
      <c r="M1024" s="2"/>
      <c r="N1024" s="2"/>
      <c r="X1024" s="7"/>
      <c r="Y1024" s="7"/>
      <c r="Z1024" s="7"/>
      <c r="AA1024" s="7"/>
      <c r="AB1024" s="7"/>
      <c r="AC1024" s="7"/>
      <c r="AD1024" s="7"/>
      <c r="AE1024" s="7"/>
      <c r="AF1024" s="7"/>
      <c r="AG1024" s="7"/>
      <c r="AH1024" s="7"/>
      <c r="AJ1024" s="2"/>
      <c r="AL1024" s="4" t="s">
        <v>191</v>
      </c>
      <c r="AM1024" s="4" t="s">
        <v>586</v>
      </c>
      <c r="AO1024" s="7"/>
      <c r="AP1024" s="7"/>
    </row>
    <row r="1025" spans="10:42">
      <c r="J1025" s="2"/>
      <c r="K1025" s="2"/>
      <c r="L1025" s="2"/>
      <c r="M1025" s="2"/>
      <c r="N1025" s="2"/>
      <c r="X1025" s="7"/>
      <c r="Y1025" s="7"/>
      <c r="Z1025" s="7"/>
      <c r="AA1025" s="7"/>
      <c r="AB1025" s="7"/>
      <c r="AC1025" s="7"/>
      <c r="AD1025" s="7"/>
      <c r="AE1025" s="7"/>
      <c r="AF1025" s="7"/>
      <c r="AG1025" s="7"/>
      <c r="AH1025" s="7"/>
      <c r="AJ1025" s="2"/>
      <c r="AL1025" s="4" t="s">
        <v>191</v>
      </c>
      <c r="AM1025" s="4" t="s">
        <v>1359</v>
      </c>
      <c r="AO1025" s="7"/>
      <c r="AP1025" s="7"/>
    </row>
    <row r="1026" spans="10:42">
      <c r="J1026" s="2"/>
      <c r="K1026" s="2"/>
      <c r="L1026" s="2"/>
      <c r="M1026" s="2"/>
      <c r="N1026" s="2"/>
      <c r="X1026" s="7"/>
      <c r="Y1026" s="7"/>
      <c r="Z1026" s="7"/>
      <c r="AA1026" s="7"/>
      <c r="AB1026" s="7"/>
      <c r="AC1026" s="7"/>
      <c r="AD1026" s="7"/>
      <c r="AE1026" s="7"/>
      <c r="AF1026" s="7"/>
      <c r="AG1026" s="7"/>
      <c r="AH1026" s="7"/>
      <c r="AJ1026" s="2"/>
      <c r="AL1026" s="4" t="s">
        <v>191</v>
      </c>
      <c r="AM1026" s="4" t="s">
        <v>589</v>
      </c>
      <c r="AO1026" s="7"/>
      <c r="AP1026" s="7"/>
    </row>
    <row r="1027" spans="10:42">
      <c r="J1027" s="2"/>
      <c r="K1027" s="2"/>
      <c r="L1027" s="2"/>
      <c r="M1027" s="2"/>
      <c r="N1027" s="2"/>
      <c r="X1027" s="7"/>
      <c r="Y1027" s="7"/>
      <c r="Z1027" s="7"/>
      <c r="AA1027" s="7"/>
      <c r="AB1027" s="7"/>
      <c r="AC1027" s="7"/>
      <c r="AD1027" s="7"/>
      <c r="AE1027" s="7"/>
      <c r="AF1027" s="7"/>
      <c r="AG1027" s="7"/>
      <c r="AH1027" s="7"/>
      <c r="AJ1027" s="2"/>
      <c r="AL1027" s="4" t="s">
        <v>191</v>
      </c>
      <c r="AM1027" s="4" t="s">
        <v>591</v>
      </c>
      <c r="AO1027" s="7"/>
      <c r="AP1027" s="7"/>
    </row>
    <row r="1028" spans="10:42">
      <c r="J1028" s="2"/>
      <c r="K1028" s="2"/>
      <c r="L1028" s="2"/>
      <c r="M1028" s="2"/>
      <c r="N1028" s="2"/>
      <c r="X1028" s="7"/>
      <c r="Y1028" s="7"/>
      <c r="Z1028" s="7"/>
      <c r="AA1028" s="7"/>
      <c r="AB1028" s="7"/>
      <c r="AC1028" s="7"/>
      <c r="AD1028" s="7"/>
      <c r="AE1028" s="7"/>
      <c r="AF1028" s="7"/>
      <c r="AG1028" s="7"/>
      <c r="AH1028" s="7"/>
      <c r="AJ1028" s="2"/>
      <c r="AL1028" s="4" t="s">
        <v>191</v>
      </c>
      <c r="AM1028" s="4" t="s">
        <v>1360</v>
      </c>
      <c r="AO1028" s="7"/>
      <c r="AP1028" s="7"/>
    </row>
    <row r="1029" spans="10:42">
      <c r="J1029" s="2"/>
      <c r="K1029" s="2"/>
      <c r="L1029" s="2"/>
      <c r="M1029" s="2"/>
      <c r="N1029" s="2"/>
      <c r="X1029" s="7"/>
      <c r="Y1029" s="7"/>
      <c r="Z1029" s="7"/>
      <c r="AA1029" s="7"/>
      <c r="AB1029" s="7"/>
      <c r="AC1029" s="7"/>
      <c r="AD1029" s="7"/>
      <c r="AE1029" s="7"/>
      <c r="AF1029" s="7"/>
      <c r="AG1029" s="7"/>
      <c r="AH1029" s="7"/>
      <c r="AJ1029" s="2"/>
      <c r="AL1029" s="4" t="s">
        <v>191</v>
      </c>
      <c r="AM1029" s="4" t="s">
        <v>593</v>
      </c>
      <c r="AO1029" s="7"/>
      <c r="AP1029" s="7"/>
    </row>
    <row r="1030" spans="10:42">
      <c r="J1030" s="2"/>
      <c r="K1030" s="2"/>
      <c r="L1030" s="2"/>
      <c r="M1030" s="2"/>
      <c r="N1030" s="2"/>
      <c r="X1030" s="7"/>
      <c r="Y1030" s="7"/>
      <c r="Z1030" s="7"/>
      <c r="AA1030" s="7"/>
      <c r="AB1030" s="7"/>
      <c r="AC1030" s="7"/>
      <c r="AD1030" s="7"/>
      <c r="AE1030" s="7"/>
      <c r="AF1030" s="7"/>
      <c r="AG1030" s="7"/>
      <c r="AH1030" s="7"/>
      <c r="AJ1030" s="2"/>
      <c r="AL1030" s="4" t="s">
        <v>191</v>
      </c>
      <c r="AM1030" s="4" t="s">
        <v>595</v>
      </c>
      <c r="AO1030" s="7"/>
      <c r="AP1030" s="7"/>
    </row>
    <row r="1031" spans="10:42">
      <c r="J1031" s="2"/>
      <c r="K1031" s="2"/>
      <c r="L1031" s="2"/>
      <c r="M1031" s="2"/>
      <c r="N1031" s="2"/>
      <c r="X1031" s="7"/>
      <c r="Y1031" s="7"/>
      <c r="Z1031" s="7"/>
      <c r="AA1031" s="7"/>
      <c r="AB1031" s="7"/>
      <c r="AC1031" s="7"/>
      <c r="AD1031" s="7"/>
      <c r="AE1031" s="7"/>
      <c r="AF1031" s="7"/>
      <c r="AG1031" s="7"/>
      <c r="AH1031" s="7"/>
      <c r="AJ1031" s="2"/>
      <c r="AL1031" s="4" t="s">
        <v>191</v>
      </c>
      <c r="AM1031" s="4" t="s">
        <v>597</v>
      </c>
      <c r="AO1031" s="7"/>
      <c r="AP1031" s="7"/>
    </row>
    <row r="1032" spans="10:42">
      <c r="J1032" s="2"/>
      <c r="K1032" s="2"/>
      <c r="L1032" s="2"/>
      <c r="M1032" s="2"/>
      <c r="N1032" s="2"/>
      <c r="X1032" s="7"/>
      <c r="Y1032" s="7"/>
      <c r="Z1032" s="7"/>
      <c r="AA1032" s="7"/>
      <c r="AB1032" s="7"/>
      <c r="AC1032" s="7"/>
      <c r="AD1032" s="7"/>
      <c r="AE1032" s="7"/>
      <c r="AF1032" s="7"/>
      <c r="AG1032" s="7"/>
      <c r="AH1032" s="7"/>
      <c r="AJ1032" s="2"/>
      <c r="AL1032" s="4" t="s">
        <v>191</v>
      </c>
      <c r="AM1032" s="4" t="s">
        <v>1361</v>
      </c>
      <c r="AO1032" s="7"/>
      <c r="AP1032" s="7"/>
    </row>
    <row r="1033" spans="10:42">
      <c r="J1033" s="2"/>
      <c r="K1033" s="2"/>
      <c r="L1033" s="2"/>
      <c r="M1033" s="2"/>
      <c r="N1033" s="2"/>
      <c r="X1033" s="7"/>
      <c r="Y1033" s="7"/>
      <c r="Z1033" s="7"/>
      <c r="AA1033" s="7"/>
      <c r="AB1033" s="7"/>
      <c r="AC1033" s="7"/>
      <c r="AD1033" s="7"/>
      <c r="AE1033" s="7"/>
      <c r="AF1033" s="7"/>
      <c r="AG1033" s="7"/>
      <c r="AH1033" s="7"/>
      <c r="AJ1033" s="2"/>
      <c r="AL1033" s="4" t="s">
        <v>191</v>
      </c>
      <c r="AM1033" s="4" t="s">
        <v>898</v>
      </c>
      <c r="AO1033" s="7"/>
      <c r="AP1033" s="7"/>
    </row>
    <row r="1034" spans="10:42">
      <c r="J1034" s="2"/>
      <c r="K1034" s="2"/>
      <c r="L1034" s="2"/>
      <c r="M1034" s="2"/>
      <c r="N1034" s="2"/>
      <c r="X1034" s="7"/>
      <c r="Y1034" s="7"/>
      <c r="Z1034" s="7"/>
      <c r="AA1034" s="7"/>
      <c r="AB1034" s="7"/>
      <c r="AC1034" s="7"/>
      <c r="AD1034" s="7"/>
      <c r="AE1034" s="7"/>
      <c r="AF1034" s="7"/>
      <c r="AG1034" s="7"/>
      <c r="AH1034" s="7"/>
      <c r="AJ1034" s="2"/>
      <c r="AL1034" s="4" t="s">
        <v>191</v>
      </c>
      <c r="AM1034" s="4" t="s">
        <v>900</v>
      </c>
      <c r="AO1034" s="7"/>
      <c r="AP1034" s="7"/>
    </row>
    <row r="1035" spans="10:42">
      <c r="J1035" s="2"/>
      <c r="K1035" s="2"/>
      <c r="L1035" s="2"/>
      <c r="M1035" s="2"/>
      <c r="N1035" s="2"/>
      <c r="X1035" s="7"/>
      <c r="Y1035" s="7"/>
      <c r="Z1035" s="7"/>
      <c r="AA1035" s="7"/>
      <c r="AB1035" s="7"/>
      <c r="AC1035" s="7"/>
      <c r="AD1035" s="7"/>
      <c r="AE1035" s="7"/>
      <c r="AF1035" s="7"/>
      <c r="AG1035" s="7"/>
      <c r="AH1035" s="7"/>
      <c r="AJ1035" s="2"/>
      <c r="AL1035" s="4" t="s">
        <v>191</v>
      </c>
      <c r="AM1035" s="4" t="s">
        <v>599</v>
      </c>
      <c r="AO1035" s="7"/>
      <c r="AP1035" s="7"/>
    </row>
    <row r="1036" spans="10:42">
      <c r="J1036" s="2"/>
      <c r="K1036" s="2"/>
      <c r="L1036" s="2"/>
      <c r="M1036" s="2"/>
      <c r="N1036" s="2"/>
      <c r="X1036" s="7"/>
      <c r="Y1036" s="7"/>
      <c r="Z1036" s="7"/>
      <c r="AA1036" s="7"/>
      <c r="AB1036" s="7"/>
      <c r="AC1036" s="7"/>
      <c r="AD1036" s="7"/>
      <c r="AE1036" s="7"/>
      <c r="AF1036" s="7"/>
      <c r="AG1036" s="7"/>
      <c r="AH1036" s="7"/>
      <c r="AJ1036" s="2"/>
      <c r="AL1036" s="4" t="s">
        <v>191</v>
      </c>
      <c r="AM1036" s="4" t="s">
        <v>601</v>
      </c>
      <c r="AO1036" s="7"/>
      <c r="AP1036" s="7"/>
    </row>
    <row r="1037" spans="10:42">
      <c r="J1037" s="2"/>
      <c r="K1037" s="2"/>
      <c r="L1037" s="2"/>
      <c r="M1037" s="2"/>
      <c r="N1037" s="2"/>
      <c r="X1037" s="7"/>
      <c r="Y1037" s="7"/>
      <c r="Z1037" s="7"/>
      <c r="AA1037" s="7"/>
      <c r="AB1037" s="7"/>
      <c r="AC1037" s="7"/>
      <c r="AD1037" s="7"/>
      <c r="AE1037" s="7"/>
      <c r="AF1037" s="7"/>
      <c r="AG1037" s="7"/>
      <c r="AH1037" s="7"/>
      <c r="AJ1037" s="2"/>
      <c r="AL1037" s="4" t="s">
        <v>191</v>
      </c>
      <c r="AM1037" s="4" t="s">
        <v>1362</v>
      </c>
      <c r="AO1037" s="7"/>
      <c r="AP1037" s="7"/>
    </row>
    <row r="1038" spans="10:42">
      <c r="J1038" s="2"/>
      <c r="K1038" s="2"/>
      <c r="L1038" s="2"/>
      <c r="M1038" s="2"/>
      <c r="N1038" s="2"/>
      <c r="X1038" s="7"/>
      <c r="Y1038" s="7"/>
      <c r="Z1038" s="7"/>
      <c r="AA1038" s="7"/>
      <c r="AB1038" s="7"/>
      <c r="AC1038" s="7"/>
      <c r="AD1038" s="7"/>
      <c r="AE1038" s="7"/>
      <c r="AF1038" s="7"/>
      <c r="AG1038" s="7"/>
      <c r="AH1038" s="7"/>
      <c r="AJ1038" s="2"/>
      <c r="AL1038" s="4" t="s">
        <v>191</v>
      </c>
      <c r="AM1038" s="4" t="s">
        <v>902</v>
      </c>
      <c r="AO1038" s="7"/>
      <c r="AP1038" s="7"/>
    </row>
    <row r="1039" spans="10:42">
      <c r="J1039" s="2"/>
      <c r="K1039" s="2"/>
      <c r="L1039" s="2"/>
      <c r="M1039" s="2"/>
      <c r="N1039" s="2"/>
      <c r="X1039" s="7"/>
      <c r="Y1039" s="7"/>
      <c r="Z1039" s="7"/>
      <c r="AA1039" s="7"/>
      <c r="AB1039" s="7"/>
      <c r="AC1039" s="7"/>
      <c r="AD1039" s="7"/>
      <c r="AE1039" s="7"/>
      <c r="AF1039" s="7"/>
      <c r="AG1039" s="7"/>
      <c r="AH1039" s="7"/>
      <c r="AJ1039" s="2"/>
      <c r="AL1039" s="4" t="s">
        <v>191</v>
      </c>
      <c r="AM1039" s="4" t="s">
        <v>903</v>
      </c>
      <c r="AO1039" s="7"/>
      <c r="AP1039" s="7"/>
    </row>
    <row r="1040" spans="10:42">
      <c r="J1040" s="2"/>
      <c r="K1040" s="2"/>
      <c r="L1040" s="2"/>
      <c r="M1040" s="2"/>
      <c r="N1040" s="2"/>
      <c r="X1040" s="7"/>
      <c r="Y1040" s="7"/>
      <c r="Z1040" s="7"/>
      <c r="AA1040" s="7"/>
      <c r="AB1040" s="7"/>
      <c r="AC1040" s="7"/>
      <c r="AD1040" s="7"/>
      <c r="AE1040" s="7"/>
      <c r="AF1040" s="7"/>
      <c r="AG1040" s="7"/>
      <c r="AH1040" s="7"/>
      <c r="AJ1040" s="2"/>
      <c r="AL1040" s="4" t="s">
        <v>191</v>
      </c>
      <c r="AM1040" s="4" t="s">
        <v>1363</v>
      </c>
      <c r="AO1040" s="7"/>
      <c r="AP1040" s="7"/>
    </row>
    <row r="1041" spans="10:42">
      <c r="J1041" s="2"/>
      <c r="K1041" s="2"/>
      <c r="L1041" s="2"/>
      <c r="M1041" s="2"/>
      <c r="N1041" s="2"/>
      <c r="X1041" s="7"/>
      <c r="Y1041" s="7"/>
      <c r="Z1041" s="7"/>
      <c r="AA1041" s="7"/>
      <c r="AB1041" s="7"/>
      <c r="AC1041" s="7"/>
      <c r="AD1041" s="7"/>
      <c r="AE1041" s="7"/>
      <c r="AF1041" s="7"/>
      <c r="AG1041" s="7"/>
      <c r="AH1041" s="7"/>
      <c r="AJ1041" s="2"/>
      <c r="AL1041" s="4" t="s">
        <v>191</v>
      </c>
      <c r="AM1041" s="4" t="s">
        <v>1207</v>
      </c>
      <c r="AO1041" s="7"/>
      <c r="AP1041" s="7"/>
    </row>
    <row r="1042" spans="10:42">
      <c r="J1042" s="2"/>
      <c r="K1042" s="2"/>
      <c r="L1042" s="2"/>
      <c r="M1042" s="2"/>
      <c r="N1042" s="2"/>
      <c r="X1042" s="7"/>
      <c r="Y1042" s="7"/>
      <c r="Z1042" s="7"/>
      <c r="AA1042" s="7"/>
      <c r="AB1042" s="7"/>
      <c r="AC1042" s="7"/>
      <c r="AD1042" s="7"/>
      <c r="AE1042" s="7"/>
      <c r="AF1042" s="7"/>
      <c r="AG1042" s="7"/>
      <c r="AH1042" s="7"/>
      <c r="AJ1042" s="2"/>
      <c r="AL1042" s="4" t="s">
        <v>191</v>
      </c>
      <c r="AM1042" s="4" t="s">
        <v>1364</v>
      </c>
      <c r="AO1042" s="7"/>
      <c r="AP1042" s="7"/>
    </row>
    <row r="1043" spans="10:42">
      <c r="J1043" s="2"/>
      <c r="K1043" s="2"/>
      <c r="L1043" s="2"/>
      <c r="M1043" s="2"/>
      <c r="N1043" s="2"/>
      <c r="X1043" s="7"/>
      <c r="Y1043" s="7"/>
      <c r="Z1043" s="7"/>
      <c r="AA1043" s="7"/>
      <c r="AB1043" s="7"/>
      <c r="AC1043" s="7"/>
      <c r="AD1043" s="7"/>
      <c r="AE1043" s="7"/>
      <c r="AF1043" s="7"/>
      <c r="AG1043" s="7"/>
      <c r="AH1043" s="7"/>
      <c r="AJ1043" s="2"/>
      <c r="AL1043" s="4" t="s">
        <v>191</v>
      </c>
      <c r="AM1043" s="4" t="s">
        <v>906</v>
      </c>
      <c r="AO1043" s="7"/>
      <c r="AP1043" s="7"/>
    </row>
    <row r="1044" spans="10:42">
      <c r="J1044" s="2"/>
      <c r="K1044" s="2"/>
      <c r="L1044" s="2"/>
      <c r="M1044" s="2"/>
      <c r="N1044" s="2"/>
      <c r="X1044" s="7"/>
      <c r="Y1044" s="7"/>
      <c r="Z1044" s="7"/>
      <c r="AA1044" s="7"/>
      <c r="AB1044" s="7"/>
      <c r="AC1044" s="7"/>
      <c r="AD1044" s="7"/>
      <c r="AE1044" s="7"/>
      <c r="AF1044" s="7"/>
      <c r="AG1044" s="7"/>
      <c r="AH1044" s="7"/>
      <c r="AJ1044" s="2"/>
      <c r="AL1044" s="4" t="s">
        <v>191</v>
      </c>
      <c r="AM1044" s="4" t="s">
        <v>908</v>
      </c>
      <c r="AO1044" s="7"/>
      <c r="AP1044" s="7"/>
    </row>
    <row r="1045" spans="10:42">
      <c r="J1045" s="2"/>
      <c r="K1045" s="2"/>
      <c r="L1045" s="2"/>
      <c r="M1045" s="2"/>
      <c r="N1045" s="2"/>
      <c r="X1045" s="7"/>
      <c r="Y1045" s="7"/>
      <c r="Z1045" s="7"/>
      <c r="AA1045" s="7"/>
      <c r="AB1045" s="7"/>
      <c r="AC1045" s="7"/>
      <c r="AD1045" s="7"/>
      <c r="AE1045" s="7"/>
      <c r="AF1045" s="7"/>
      <c r="AG1045" s="7"/>
      <c r="AH1045" s="7"/>
      <c r="AJ1045" s="2"/>
      <c r="AL1045" s="4" t="s">
        <v>191</v>
      </c>
      <c r="AM1045" s="4" t="s">
        <v>910</v>
      </c>
      <c r="AO1045" s="7"/>
      <c r="AP1045" s="7"/>
    </row>
    <row r="1046" spans="10:42">
      <c r="J1046" s="2"/>
      <c r="K1046" s="2"/>
      <c r="L1046" s="2"/>
      <c r="M1046" s="2"/>
      <c r="N1046" s="2"/>
      <c r="X1046" s="7"/>
      <c r="Y1046" s="7"/>
      <c r="Z1046" s="7"/>
      <c r="AA1046" s="7"/>
      <c r="AB1046" s="7"/>
      <c r="AC1046" s="7"/>
      <c r="AD1046" s="7"/>
      <c r="AE1046" s="7"/>
      <c r="AF1046" s="7"/>
      <c r="AG1046" s="7"/>
      <c r="AH1046" s="7"/>
      <c r="AJ1046" s="2"/>
      <c r="AL1046" s="4" t="s">
        <v>191</v>
      </c>
      <c r="AM1046" s="4" t="s">
        <v>912</v>
      </c>
      <c r="AO1046" s="7"/>
      <c r="AP1046" s="7"/>
    </row>
    <row r="1047" spans="10:42">
      <c r="J1047" s="2"/>
      <c r="K1047" s="2"/>
      <c r="L1047" s="2"/>
      <c r="M1047" s="2"/>
      <c r="N1047" s="2"/>
      <c r="X1047" s="7"/>
      <c r="Y1047" s="7"/>
      <c r="Z1047" s="7"/>
      <c r="AA1047" s="7"/>
      <c r="AB1047" s="7"/>
      <c r="AC1047" s="7"/>
      <c r="AD1047" s="7"/>
      <c r="AE1047" s="7"/>
      <c r="AF1047" s="7"/>
      <c r="AG1047" s="7"/>
      <c r="AH1047" s="7"/>
      <c r="AJ1047" s="2"/>
      <c r="AL1047" s="4" t="s">
        <v>193</v>
      </c>
      <c r="AM1047" s="4" t="s">
        <v>605</v>
      </c>
      <c r="AO1047" s="7"/>
      <c r="AP1047" s="7"/>
    </row>
    <row r="1048" spans="10:42">
      <c r="J1048" s="2"/>
      <c r="K1048" s="2"/>
      <c r="L1048" s="2"/>
      <c r="M1048" s="2"/>
      <c r="N1048" s="2"/>
      <c r="X1048" s="7"/>
      <c r="Y1048" s="7"/>
      <c r="Z1048" s="7"/>
      <c r="AA1048" s="7"/>
      <c r="AB1048" s="7"/>
      <c r="AC1048" s="7"/>
      <c r="AD1048" s="7"/>
      <c r="AE1048" s="7"/>
      <c r="AF1048" s="7"/>
      <c r="AG1048" s="7"/>
      <c r="AH1048" s="7"/>
      <c r="AJ1048" s="2"/>
      <c r="AL1048" s="4" t="s">
        <v>193</v>
      </c>
      <c r="AM1048" s="4" t="s">
        <v>607</v>
      </c>
      <c r="AO1048" s="7"/>
      <c r="AP1048" s="7"/>
    </row>
    <row r="1049" spans="10:42">
      <c r="J1049" s="2"/>
      <c r="K1049" s="2"/>
      <c r="L1049" s="2"/>
      <c r="M1049" s="2"/>
      <c r="N1049" s="2"/>
      <c r="X1049" s="7"/>
      <c r="Y1049" s="7"/>
      <c r="Z1049" s="7"/>
      <c r="AA1049" s="7"/>
      <c r="AB1049" s="7"/>
      <c r="AC1049" s="7"/>
      <c r="AD1049" s="7"/>
      <c r="AE1049" s="7"/>
      <c r="AF1049" s="7"/>
      <c r="AG1049" s="7"/>
      <c r="AH1049" s="7"/>
      <c r="AJ1049" s="2"/>
      <c r="AL1049" s="4" t="s">
        <v>193</v>
      </c>
      <c r="AM1049" s="4" t="s">
        <v>1365</v>
      </c>
      <c r="AO1049" s="7"/>
      <c r="AP1049" s="7"/>
    </row>
    <row r="1050" spans="10:42">
      <c r="J1050" s="2"/>
      <c r="K1050" s="2"/>
      <c r="L1050" s="2"/>
      <c r="M1050" s="2"/>
      <c r="N1050" s="2"/>
      <c r="X1050" s="7"/>
      <c r="Y1050" s="7"/>
      <c r="Z1050" s="7"/>
      <c r="AA1050" s="7"/>
      <c r="AB1050" s="7"/>
      <c r="AC1050" s="7"/>
      <c r="AD1050" s="7"/>
      <c r="AE1050" s="7"/>
      <c r="AF1050" s="7"/>
      <c r="AG1050" s="7"/>
      <c r="AH1050" s="7"/>
      <c r="AJ1050" s="2"/>
      <c r="AL1050" s="4" t="s">
        <v>193</v>
      </c>
      <c r="AM1050" s="4" t="s">
        <v>1366</v>
      </c>
      <c r="AO1050" s="7"/>
      <c r="AP1050" s="7"/>
    </row>
    <row r="1051" spans="10:42">
      <c r="J1051" s="2"/>
      <c r="K1051" s="2"/>
      <c r="L1051" s="2"/>
      <c r="M1051" s="2"/>
      <c r="N1051" s="2"/>
      <c r="X1051" s="7"/>
      <c r="Y1051" s="7"/>
      <c r="Z1051" s="7"/>
      <c r="AA1051" s="7"/>
      <c r="AB1051" s="7"/>
      <c r="AC1051" s="7"/>
      <c r="AD1051" s="7"/>
      <c r="AE1051" s="7"/>
      <c r="AF1051" s="7"/>
      <c r="AG1051" s="7"/>
      <c r="AH1051" s="7"/>
      <c r="AJ1051" s="2"/>
      <c r="AL1051" s="4" t="s">
        <v>193</v>
      </c>
      <c r="AM1051" s="4" t="s">
        <v>609</v>
      </c>
      <c r="AO1051" s="7"/>
      <c r="AP1051" s="7"/>
    </row>
    <row r="1052" spans="10:42">
      <c r="J1052" s="2"/>
      <c r="K1052" s="2"/>
      <c r="L1052" s="2"/>
      <c r="M1052" s="2"/>
      <c r="N1052" s="2"/>
      <c r="X1052" s="7"/>
      <c r="Y1052" s="7"/>
      <c r="Z1052" s="7"/>
      <c r="AA1052" s="7"/>
      <c r="AB1052" s="7"/>
      <c r="AC1052" s="7"/>
      <c r="AD1052" s="7"/>
      <c r="AE1052" s="7"/>
      <c r="AF1052" s="7"/>
      <c r="AG1052" s="7"/>
      <c r="AH1052" s="7"/>
      <c r="AJ1052" s="2"/>
      <c r="AL1052" s="4" t="s">
        <v>193</v>
      </c>
      <c r="AM1052" s="4" t="s">
        <v>611</v>
      </c>
      <c r="AO1052" s="7"/>
      <c r="AP1052" s="7"/>
    </row>
    <row r="1053" spans="10:42">
      <c r="J1053" s="2"/>
      <c r="K1053" s="2"/>
      <c r="L1053" s="2"/>
      <c r="M1053" s="2"/>
      <c r="N1053" s="2"/>
      <c r="X1053" s="7"/>
      <c r="Y1053" s="7"/>
      <c r="Z1053" s="7"/>
      <c r="AA1053" s="7"/>
      <c r="AB1053" s="7"/>
      <c r="AC1053" s="7"/>
      <c r="AD1053" s="7"/>
      <c r="AE1053" s="7"/>
      <c r="AF1053" s="7"/>
      <c r="AG1053" s="7"/>
      <c r="AH1053" s="7"/>
      <c r="AJ1053" s="2"/>
      <c r="AL1053" s="4" t="s">
        <v>193</v>
      </c>
      <c r="AM1053" s="4" t="s">
        <v>914</v>
      </c>
      <c r="AO1053" s="7"/>
      <c r="AP1053" s="7"/>
    </row>
    <row r="1054" spans="10:42">
      <c r="J1054" s="2"/>
      <c r="K1054" s="2"/>
      <c r="L1054" s="2"/>
      <c r="M1054" s="2"/>
      <c r="N1054" s="2"/>
      <c r="X1054" s="7"/>
      <c r="Y1054" s="7"/>
      <c r="Z1054" s="7"/>
      <c r="AA1054" s="7"/>
      <c r="AB1054" s="7"/>
      <c r="AC1054" s="7"/>
      <c r="AD1054" s="7"/>
      <c r="AE1054" s="7"/>
      <c r="AF1054" s="7"/>
      <c r="AG1054" s="7"/>
      <c r="AH1054" s="7"/>
      <c r="AJ1054" s="2"/>
      <c r="AL1054" s="4" t="s">
        <v>193</v>
      </c>
      <c r="AM1054" s="4" t="s">
        <v>1367</v>
      </c>
      <c r="AO1054" s="7"/>
      <c r="AP1054" s="7"/>
    </row>
    <row r="1055" spans="10:42">
      <c r="J1055" s="2"/>
      <c r="K1055" s="2"/>
      <c r="L1055" s="2"/>
      <c r="M1055" s="2"/>
      <c r="N1055" s="2"/>
      <c r="X1055" s="7"/>
      <c r="Y1055" s="7"/>
      <c r="Z1055" s="7"/>
      <c r="AA1055" s="7"/>
      <c r="AB1055" s="7"/>
      <c r="AC1055" s="7"/>
      <c r="AD1055" s="7"/>
      <c r="AE1055" s="7"/>
      <c r="AF1055" s="7"/>
      <c r="AG1055" s="7"/>
      <c r="AH1055" s="7"/>
      <c r="AJ1055" s="2"/>
      <c r="AL1055" s="4" t="s">
        <v>193</v>
      </c>
      <c r="AM1055" s="4" t="s">
        <v>613</v>
      </c>
      <c r="AO1055" s="7"/>
      <c r="AP1055" s="7"/>
    </row>
    <row r="1056" spans="10:42">
      <c r="J1056" s="2"/>
      <c r="K1056" s="2"/>
      <c r="L1056" s="2"/>
      <c r="M1056" s="2"/>
      <c r="N1056" s="2"/>
      <c r="X1056" s="7"/>
      <c r="Y1056" s="7"/>
      <c r="Z1056" s="7"/>
      <c r="AA1056" s="7"/>
      <c r="AB1056" s="7"/>
      <c r="AC1056" s="7"/>
      <c r="AD1056" s="7"/>
      <c r="AE1056" s="7"/>
      <c r="AF1056" s="7"/>
      <c r="AG1056" s="7"/>
      <c r="AH1056" s="7"/>
      <c r="AJ1056" s="2"/>
      <c r="AL1056" s="4" t="s">
        <v>193</v>
      </c>
      <c r="AM1056" s="4" t="s">
        <v>1368</v>
      </c>
      <c r="AO1056" s="7"/>
      <c r="AP1056" s="7"/>
    </row>
    <row r="1057" spans="10:42">
      <c r="J1057" s="2"/>
      <c r="K1057" s="2"/>
      <c r="L1057" s="2"/>
      <c r="M1057" s="2"/>
      <c r="N1057" s="2"/>
      <c r="X1057" s="7"/>
      <c r="Y1057" s="7"/>
      <c r="Z1057" s="7"/>
      <c r="AA1057" s="7"/>
      <c r="AB1057" s="7"/>
      <c r="AC1057" s="7"/>
      <c r="AD1057" s="7"/>
      <c r="AE1057" s="7"/>
      <c r="AF1057" s="7"/>
      <c r="AG1057" s="7"/>
      <c r="AH1057" s="7"/>
      <c r="AJ1057" s="2"/>
      <c r="AL1057" s="4" t="s">
        <v>193</v>
      </c>
      <c r="AM1057" s="4" t="s">
        <v>1369</v>
      </c>
      <c r="AO1057" s="7"/>
      <c r="AP1057" s="7"/>
    </row>
    <row r="1058" spans="10:42">
      <c r="J1058" s="2"/>
      <c r="K1058" s="2"/>
      <c r="L1058" s="2"/>
      <c r="M1058" s="2"/>
      <c r="N1058" s="2"/>
      <c r="X1058" s="7"/>
      <c r="Y1058" s="7"/>
      <c r="Z1058" s="7"/>
      <c r="AA1058" s="7"/>
      <c r="AB1058" s="7"/>
      <c r="AC1058" s="7"/>
      <c r="AD1058" s="7"/>
      <c r="AE1058" s="7"/>
      <c r="AF1058" s="7"/>
      <c r="AG1058" s="7"/>
      <c r="AH1058" s="7"/>
      <c r="AJ1058" s="2"/>
      <c r="AL1058" s="4" t="s">
        <v>193</v>
      </c>
      <c r="AM1058" s="4" t="s">
        <v>916</v>
      </c>
      <c r="AO1058" s="7"/>
      <c r="AP1058" s="7"/>
    </row>
    <row r="1059" spans="10:42">
      <c r="J1059" s="2"/>
      <c r="K1059" s="2"/>
      <c r="L1059" s="2"/>
      <c r="M1059" s="2"/>
      <c r="N1059" s="2"/>
      <c r="X1059" s="7"/>
      <c r="Y1059" s="7"/>
      <c r="Z1059" s="7"/>
      <c r="AA1059" s="7"/>
      <c r="AB1059" s="7"/>
      <c r="AC1059" s="7"/>
      <c r="AD1059" s="7"/>
      <c r="AE1059" s="7"/>
      <c r="AF1059" s="7"/>
      <c r="AG1059" s="7"/>
      <c r="AH1059" s="7"/>
      <c r="AJ1059" s="2"/>
      <c r="AL1059" s="4" t="s">
        <v>193</v>
      </c>
      <c r="AM1059" s="4" t="s">
        <v>1370</v>
      </c>
      <c r="AO1059" s="7"/>
      <c r="AP1059" s="7"/>
    </row>
    <row r="1060" spans="10:42">
      <c r="J1060" s="2"/>
      <c r="K1060" s="2"/>
      <c r="L1060" s="2"/>
      <c r="M1060" s="2"/>
      <c r="N1060" s="2"/>
      <c r="X1060" s="7"/>
      <c r="Y1060" s="7"/>
      <c r="Z1060" s="7"/>
      <c r="AA1060" s="7"/>
      <c r="AB1060" s="7"/>
      <c r="AC1060" s="7"/>
      <c r="AD1060" s="7"/>
      <c r="AE1060" s="7"/>
      <c r="AF1060" s="7"/>
      <c r="AG1060" s="7"/>
      <c r="AH1060" s="7"/>
      <c r="AJ1060" s="2"/>
      <c r="AL1060" s="4" t="s">
        <v>193</v>
      </c>
      <c r="AM1060" s="4" t="s">
        <v>918</v>
      </c>
      <c r="AO1060" s="7"/>
      <c r="AP1060" s="7"/>
    </row>
    <row r="1061" spans="10:42">
      <c r="J1061" s="2"/>
      <c r="K1061" s="2"/>
      <c r="L1061" s="2"/>
      <c r="M1061" s="2"/>
      <c r="N1061" s="2"/>
      <c r="X1061" s="7"/>
      <c r="Y1061" s="7"/>
      <c r="Z1061" s="7"/>
      <c r="AA1061" s="7"/>
      <c r="AB1061" s="7"/>
      <c r="AC1061" s="7"/>
      <c r="AD1061" s="7"/>
      <c r="AE1061" s="7"/>
      <c r="AF1061" s="7"/>
      <c r="AG1061" s="7"/>
      <c r="AH1061" s="7"/>
      <c r="AJ1061" s="2"/>
      <c r="AL1061" s="4" t="s">
        <v>193</v>
      </c>
      <c r="AM1061" s="4" t="s">
        <v>920</v>
      </c>
      <c r="AO1061" s="7"/>
      <c r="AP1061" s="7"/>
    </row>
    <row r="1062" spans="10:42">
      <c r="J1062" s="2"/>
      <c r="K1062" s="2"/>
      <c r="L1062" s="2"/>
      <c r="M1062" s="2"/>
      <c r="N1062" s="2"/>
      <c r="X1062" s="7"/>
      <c r="Y1062" s="7"/>
      <c r="Z1062" s="7"/>
      <c r="AA1062" s="7"/>
      <c r="AB1062" s="7"/>
      <c r="AC1062" s="7"/>
      <c r="AD1062" s="7"/>
      <c r="AE1062" s="7"/>
      <c r="AF1062" s="7"/>
      <c r="AG1062" s="7"/>
      <c r="AH1062" s="7"/>
      <c r="AJ1062" s="2"/>
      <c r="AL1062" s="4" t="s">
        <v>193</v>
      </c>
      <c r="AM1062" s="4" t="s">
        <v>922</v>
      </c>
      <c r="AO1062" s="7"/>
      <c r="AP1062" s="7"/>
    </row>
    <row r="1063" spans="10:42">
      <c r="J1063" s="2"/>
      <c r="K1063" s="2"/>
      <c r="L1063" s="2"/>
      <c r="M1063" s="2"/>
      <c r="N1063" s="2"/>
      <c r="X1063" s="7"/>
      <c r="Y1063" s="7"/>
      <c r="Z1063" s="7"/>
      <c r="AA1063" s="7"/>
      <c r="AB1063" s="7"/>
      <c r="AC1063" s="7"/>
      <c r="AD1063" s="7"/>
      <c r="AE1063" s="7"/>
      <c r="AF1063" s="7"/>
      <c r="AG1063" s="7"/>
      <c r="AH1063" s="7"/>
      <c r="AJ1063" s="2"/>
      <c r="AL1063" s="4" t="s">
        <v>193</v>
      </c>
      <c r="AM1063" s="4" t="s">
        <v>924</v>
      </c>
      <c r="AO1063" s="7"/>
      <c r="AP1063" s="7"/>
    </row>
    <row r="1064" spans="10:42">
      <c r="J1064" s="2"/>
      <c r="K1064" s="2"/>
      <c r="L1064" s="2"/>
      <c r="M1064" s="2"/>
      <c r="N1064" s="2"/>
      <c r="X1064" s="7"/>
      <c r="Y1064" s="7"/>
      <c r="Z1064" s="7"/>
      <c r="AA1064" s="7"/>
      <c r="AB1064" s="7"/>
      <c r="AC1064" s="7"/>
      <c r="AD1064" s="7"/>
      <c r="AE1064" s="7"/>
      <c r="AF1064" s="7"/>
      <c r="AG1064" s="7"/>
      <c r="AH1064" s="7"/>
      <c r="AJ1064" s="2"/>
      <c r="AL1064" s="4" t="s">
        <v>193</v>
      </c>
      <c r="AM1064" s="4" t="s">
        <v>811</v>
      </c>
      <c r="AO1064" s="7"/>
      <c r="AP1064" s="7"/>
    </row>
    <row r="1065" spans="10:42">
      <c r="J1065" s="2"/>
      <c r="K1065" s="2"/>
      <c r="L1065" s="2"/>
      <c r="M1065" s="2"/>
      <c r="N1065" s="2"/>
      <c r="X1065" s="7"/>
      <c r="Y1065" s="7"/>
      <c r="Z1065" s="7"/>
      <c r="AA1065" s="7"/>
      <c r="AB1065" s="7"/>
      <c r="AC1065" s="7"/>
      <c r="AD1065" s="7"/>
      <c r="AE1065" s="7"/>
      <c r="AF1065" s="7"/>
      <c r="AG1065" s="7"/>
      <c r="AH1065" s="7"/>
      <c r="AJ1065" s="2"/>
      <c r="AL1065" s="4" t="s">
        <v>193</v>
      </c>
      <c r="AM1065" s="4" t="s">
        <v>927</v>
      </c>
      <c r="AO1065" s="7"/>
      <c r="AP1065" s="7"/>
    </row>
    <row r="1066" spans="10:42">
      <c r="J1066" s="2"/>
      <c r="K1066" s="2"/>
      <c r="L1066" s="2"/>
      <c r="M1066" s="2"/>
      <c r="N1066" s="2"/>
      <c r="X1066" s="7"/>
      <c r="Y1066" s="7"/>
      <c r="Z1066" s="7"/>
      <c r="AA1066" s="7"/>
      <c r="AB1066" s="7"/>
      <c r="AC1066" s="7"/>
      <c r="AD1066" s="7"/>
      <c r="AE1066" s="7"/>
      <c r="AF1066" s="7"/>
      <c r="AG1066" s="7"/>
      <c r="AH1066" s="7"/>
      <c r="AJ1066" s="2"/>
      <c r="AL1066" s="4" t="s">
        <v>193</v>
      </c>
      <c r="AM1066" s="4" t="s">
        <v>1371</v>
      </c>
      <c r="AO1066" s="7"/>
      <c r="AP1066" s="7"/>
    </row>
    <row r="1067" spans="10:42">
      <c r="J1067" s="2"/>
      <c r="K1067" s="2"/>
      <c r="L1067" s="2"/>
      <c r="M1067" s="2"/>
      <c r="N1067" s="2"/>
      <c r="X1067" s="7"/>
      <c r="Y1067" s="7"/>
      <c r="Z1067" s="7"/>
      <c r="AA1067" s="7"/>
      <c r="AB1067" s="7"/>
      <c r="AC1067" s="7"/>
      <c r="AD1067" s="7"/>
      <c r="AE1067" s="7"/>
      <c r="AF1067" s="7"/>
      <c r="AG1067" s="7"/>
      <c r="AH1067" s="7"/>
      <c r="AJ1067" s="2"/>
      <c r="AL1067" s="4" t="s">
        <v>193</v>
      </c>
      <c r="AM1067" s="4" t="s">
        <v>1044</v>
      </c>
      <c r="AO1067" s="7"/>
      <c r="AP1067" s="7"/>
    </row>
    <row r="1068" spans="10:42">
      <c r="J1068" s="2"/>
      <c r="K1068" s="2"/>
      <c r="L1068" s="2"/>
      <c r="M1068" s="2"/>
      <c r="N1068" s="2"/>
      <c r="X1068" s="7"/>
      <c r="Y1068" s="7"/>
      <c r="Z1068" s="7"/>
      <c r="AA1068" s="7"/>
      <c r="AB1068" s="7"/>
      <c r="AC1068" s="7"/>
      <c r="AD1068" s="7"/>
      <c r="AE1068" s="7"/>
      <c r="AF1068" s="7"/>
      <c r="AG1068" s="7"/>
      <c r="AH1068" s="7"/>
      <c r="AJ1068" s="2"/>
      <c r="AL1068" s="4" t="s">
        <v>193</v>
      </c>
      <c r="AM1068" s="4" t="s">
        <v>1372</v>
      </c>
      <c r="AO1068" s="7"/>
      <c r="AP1068" s="7"/>
    </row>
    <row r="1069" spans="10:42">
      <c r="J1069" s="2"/>
      <c r="K1069" s="2"/>
      <c r="L1069" s="2"/>
      <c r="M1069" s="2"/>
      <c r="N1069" s="2"/>
      <c r="X1069" s="7"/>
      <c r="Y1069" s="7"/>
      <c r="Z1069" s="7"/>
      <c r="AA1069" s="7"/>
      <c r="AB1069" s="7"/>
      <c r="AC1069" s="7"/>
      <c r="AD1069" s="7"/>
      <c r="AE1069" s="7"/>
      <c r="AF1069" s="7"/>
      <c r="AG1069" s="7"/>
      <c r="AH1069" s="7"/>
      <c r="AJ1069" s="2"/>
      <c r="AL1069" s="4" t="s">
        <v>193</v>
      </c>
      <c r="AM1069" s="4" t="s">
        <v>1373</v>
      </c>
      <c r="AO1069" s="7"/>
      <c r="AP1069" s="7"/>
    </row>
    <row r="1070" spans="10:42">
      <c r="J1070" s="2"/>
      <c r="K1070" s="2"/>
      <c r="L1070" s="2"/>
      <c r="M1070" s="2"/>
      <c r="N1070" s="2"/>
      <c r="X1070" s="7"/>
      <c r="Y1070" s="7"/>
      <c r="Z1070" s="7"/>
      <c r="AA1070" s="7"/>
      <c r="AB1070" s="7"/>
      <c r="AC1070" s="7"/>
      <c r="AD1070" s="7"/>
      <c r="AE1070" s="7"/>
      <c r="AF1070" s="7"/>
      <c r="AG1070" s="7"/>
      <c r="AH1070" s="7"/>
      <c r="AJ1070" s="2"/>
      <c r="AL1070" s="4" t="s">
        <v>193</v>
      </c>
      <c r="AM1070" s="4" t="s">
        <v>1374</v>
      </c>
      <c r="AO1070" s="7"/>
      <c r="AP1070" s="7"/>
    </row>
    <row r="1071" spans="10:42">
      <c r="J1071" s="2"/>
      <c r="K1071" s="2"/>
      <c r="L1071" s="2"/>
      <c r="M1071" s="2"/>
      <c r="N1071" s="2"/>
      <c r="X1071" s="7"/>
      <c r="Y1071" s="7"/>
      <c r="Z1071" s="7"/>
      <c r="AA1071" s="7"/>
      <c r="AB1071" s="7"/>
      <c r="AC1071" s="7"/>
      <c r="AD1071" s="7"/>
      <c r="AE1071" s="7"/>
      <c r="AF1071" s="7"/>
      <c r="AG1071" s="7"/>
      <c r="AH1071" s="7"/>
      <c r="AJ1071" s="2"/>
      <c r="AL1071" s="4" t="s">
        <v>193</v>
      </c>
      <c r="AM1071" s="4" t="s">
        <v>1375</v>
      </c>
      <c r="AO1071" s="7"/>
      <c r="AP1071" s="7"/>
    </row>
    <row r="1072" spans="10:42">
      <c r="J1072" s="2"/>
      <c r="K1072" s="2"/>
      <c r="L1072" s="2"/>
      <c r="M1072" s="2"/>
      <c r="N1072" s="2"/>
      <c r="X1072" s="7"/>
      <c r="Y1072" s="7"/>
      <c r="Z1072" s="7"/>
      <c r="AA1072" s="7"/>
      <c r="AB1072" s="7"/>
      <c r="AC1072" s="7"/>
      <c r="AD1072" s="7"/>
      <c r="AE1072" s="7"/>
      <c r="AF1072" s="7"/>
      <c r="AG1072" s="7"/>
      <c r="AH1072" s="7"/>
      <c r="AJ1072" s="2"/>
      <c r="AL1072" s="4" t="s">
        <v>193</v>
      </c>
      <c r="AM1072" s="4" t="s">
        <v>1376</v>
      </c>
      <c r="AO1072" s="7"/>
      <c r="AP1072" s="7"/>
    </row>
    <row r="1073" spans="10:42">
      <c r="J1073" s="2"/>
      <c r="K1073" s="2"/>
      <c r="L1073" s="2"/>
      <c r="M1073" s="2"/>
      <c r="N1073" s="2"/>
      <c r="X1073" s="7"/>
      <c r="Y1073" s="7"/>
      <c r="Z1073" s="7"/>
      <c r="AA1073" s="7"/>
      <c r="AB1073" s="7"/>
      <c r="AC1073" s="7"/>
      <c r="AD1073" s="7"/>
      <c r="AE1073" s="7"/>
      <c r="AF1073" s="7"/>
      <c r="AG1073" s="7"/>
      <c r="AH1073" s="7"/>
      <c r="AJ1073" s="2"/>
      <c r="AL1073" s="4" t="s">
        <v>193</v>
      </c>
      <c r="AM1073" s="4" t="s">
        <v>1377</v>
      </c>
      <c r="AO1073" s="7"/>
      <c r="AP1073" s="7"/>
    </row>
    <row r="1074" spans="10:42">
      <c r="J1074" s="2"/>
      <c r="K1074" s="2"/>
      <c r="L1074" s="2"/>
      <c r="M1074" s="2"/>
      <c r="N1074" s="2"/>
      <c r="X1074" s="7"/>
      <c r="Y1074" s="7"/>
      <c r="Z1074" s="7"/>
      <c r="AA1074" s="7"/>
      <c r="AB1074" s="7"/>
      <c r="AC1074" s="7"/>
      <c r="AD1074" s="7"/>
      <c r="AE1074" s="7"/>
      <c r="AF1074" s="7"/>
      <c r="AG1074" s="7"/>
      <c r="AH1074" s="7"/>
      <c r="AJ1074" s="2"/>
      <c r="AL1074" s="4" t="s">
        <v>193</v>
      </c>
      <c r="AM1074" s="4" t="s">
        <v>1378</v>
      </c>
      <c r="AO1074" s="7"/>
      <c r="AP1074" s="7"/>
    </row>
    <row r="1075" spans="10:42">
      <c r="J1075" s="2"/>
      <c r="K1075" s="2"/>
      <c r="L1075" s="2"/>
      <c r="M1075" s="2"/>
      <c r="N1075" s="2"/>
      <c r="X1075" s="7"/>
      <c r="Y1075" s="7"/>
      <c r="Z1075" s="7"/>
      <c r="AA1075" s="7"/>
      <c r="AB1075" s="7"/>
      <c r="AC1075" s="7"/>
      <c r="AD1075" s="7"/>
      <c r="AE1075" s="7"/>
      <c r="AF1075" s="7"/>
      <c r="AG1075" s="7"/>
      <c r="AH1075" s="7"/>
      <c r="AJ1075" s="2"/>
      <c r="AL1075" s="4" t="s">
        <v>193</v>
      </c>
      <c r="AM1075" s="4" t="s">
        <v>1379</v>
      </c>
      <c r="AO1075" s="7"/>
      <c r="AP1075" s="7"/>
    </row>
    <row r="1076" spans="10:42">
      <c r="J1076" s="2"/>
      <c r="K1076" s="2"/>
      <c r="L1076" s="2"/>
      <c r="M1076" s="2"/>
      <c r="N1076" s="2"/>
      <c r="X1076" s="7"/>
      <c r="Y1076" s="7"/>
      <c r="Z1076" s="7"/>
      <c r="AA1076" s="7"/>
      <c r="AB1076" s="7"/>
      <c r="AC1076" s="7"/>
      <c r="AD1076" s="7"/>
      <c r="AE1076" s="7"/>
      <c r="AF1076" s="7"/>
      <c r="AG1076" s="7"/>
      <c r="AH1076" s="7"/>
      <c r="AJ1076" s="2"/>
      <c r="AL1076" s="4" t="s">
        <v>197</v>
      </c>
      <c r="AM1076" s="4" t="s">
        <v>406</v>
      </c>
      <c r="AO1076" s="7"/>
      <c r="AP1076" s="7"/>
    </row>
    <row r="1077" spans="10:42">
      <c r="J1077" s="2"/>
      <c r="K1077" s="2"/>
      <c r="L1077" s="2"/>
      <c r="M1077" s="2"/>
      <c r="N1077" s="2"/>
      <c r="X1077" s="7"/>
      <c r="Y1077" s="7"/>
      <c r="Z1077" s="7"/>
      <c r="AA1077" s="7"/>
      <c r="AB1077" s="7"/>
      <c r="AC1077" s="7"/>
      <c r="AD1077" s="7"/>
      <c r="AE1077" s="7"/>
      <c r="AF1077" s="7"/>
      <c r="AG1077" s="7"/>
      <c r="AH1077" s="7"/>
      <c r="AJ1077" s="2"/>
      <c r="AL1077" s="4" t="s">
        <v>197</v>
      </c>
      <c r="AM1077" s="4" t="s">
        <v>615</v>
      </c>
      <c r="AO1077" s="7"/>
      <c r="AP1077" s="7"/>
    </row>
    <row r="1078" spans="10:42">
      <c r="J1078" s="2"/>
      <c r="K1078" s="2"/>
      <c r="L1078" s="2"/>
      <c r="M1078" s="2"/>
      <c r="N1078" s="2"/>
      <c r="X1078" s="7"/>
      <c r="Y1078" s="7"/>
      <c r="Z1078" s="7"/>
      <c r="AA1078" s="7"/>
      <c r="AB1078" s="7"/>
      <c r="AC1078" s="7"/>
      <c r="AD1078" s="7"/>
      <c r="AE1078" s="7"/>
      <c r="AF1078" s="7"/>
      <c r="AG1078" s="7"/>
      <c r="AH1078" s="7"/>
      <c r="AJ1078" s="2"/>
      <c r="AL1078" s="4" t="s">
        <v>197</v>
      </c>
      <c r="AM1078" s="4" t="s">
        <v>929</v>
      </c>
      <c r="AO1078" s="7"/>
      <c r="AP1078" s="7"/>
    </row>
    <row r="1079" spans="10:42">
      <c r="J1079" s="2"/>
      <c r="K1079" s="2"/>
      <c r="L1079" s="2"/>
      <c r="M1079" s="2"/>
      <c r="N1079" s="2"/>
      <c r="X1079" s="7"/>
      <c r="Y1079" s="7"/>
      <c r="Z1079" s="7"/>
      <c r="AA1079" s="7"/>
      <c r="AB1079" s="7"/>
      <c r="AC1079" s="7"/>
      <c r="AD1079" s="7"/>
      <c r="AE1079" s="7"/>
      <c r="AF1079" s="7"/>
      <c r="AG1079" s="7"/>
      <c r="AH1079" s="7"/>
      <c r="AJ1079" s="2"/>
      <c r="AL1079" s="4" t="s">
        <v>197</v>
      </c>
      <c r="AM1079" s="4" t="s">
        <v>1380</v>
      </c>
      <c r="AO1079" s="7"/>
      <c r="AP1079" s="7"/>
    </row>
    <row r="1080" spans="10:42">
      <c r="J1080" s="2"/>
      <c r="K1080" s="2"/>
      <c r="L1080" s="2"/>
      <c r="M1080" s="2"/>
      <c r="N1080" s="2"/>
      <c r="X1080" s="7"/>
      <c r="Y1080" s="7"/>
      <c r="Z1080" s="7"/>
      <c r="AA1080" s="7"/>
      <c r="AB1080" s="7"/>
      <c r="AC1080" s="7"/>
      <c r="AD1080" s="7"/>
      <c r="AE1080" s="7"/>
      <c r="AF1080" s="7"/>
      <c r="AG1080" s="7"/>
      <c r="AH1080" s="7"/>
      <c r="AJ1080" s="2"/>
      <c r="AL1080" s="4" t="s">
        <v>197</v>
      </c>
      <c r="AM1080" s="4" t="s">
        <v>408</v>
      </c>
      <c r="AO1080" s="7"/>
      <c r="AP1080" s="7"/>
    </row>
    <row r="1081" spans="10:42">
      <c r="J1081" s="2"/>
      <c r="K1081" s="2"/>
      <c r="L1081" s="2"/>
      <c r="M1081" s="2"/>
      <c r="N1081" s="2"/>
      <c r="X1081" s="7"/>
      <c r="Y1081" s="7"/>
      <c r="Z1081" s="7"/>
      <c r="AA1081" s="7"/>
      <c r="AB1081" s="7"/>
      <c r="AC1081" s="7"/>
      <c r="AD1081" s="7"/>
      <c r="AE1081" s="7"/>
      <c r="AF1081" s="7"/>
      <c r="AG1081" s="7"/>
      <c r="AH1081" s="7"/>
      <c r="AJ1081" s="2"/>
      <c r="AL1081" s="4" t="s">
        <v>197</v>
      </c>
      <c r="AM1081" s="4" t="s">
        <v>617</v>
      </c>
      <c r="AO1081" s="7"/>
      <c r="AP1081" s="7"/>
    </row>
    <row r="1082" spans="10:42">
      <c r="J1082" s="2"/>
      <c r="K1082" s="2"/>
      <c r="L1082" s="2"/>
      <c r="M1082" s="2"/>
      <c r="N1082" s="2"/>
      <c r="X1082" s="7"/>
      <c r="Y1082" s="7"/>
      <c r="Z1082" s="7"/>
      <c r="AA1082" s="7"/>
      <c r="AB1082" s="7"/>
      <c r="AC1082" s="7"/>
      <c r="AD1082" s="7"/>
      <c r="AE1082" s="7"/>
      <c r="AF1082" s="7"/>
      <c r="AG1082" s="7"/>
      <c r="AH1082" s="7"/>
      <c r="AJ1082" s="2"/>
      <c r="AL1082" s="4" t="s">
        <v>197</v>
      </c>
      <c r="AM1082" s="4" t="s">
        <v>1381</v>
      </c>
      <c r="AO1082" s="7"/>
      <c r="AP1082" s="7"/>
    </row>
    <row r="1083" spans="10:42">
      <c r="J1083" s="2"/>
      <c r="K1083" s="2"/>
      <c r="L1083" s="2"/>
      <c r="M1083" s="2"/>
      <c r="N1083" s="2"/>
      <c r="X1083" s="7"/>
      <c r="Y1083" s="7"/>
      <c r="Z1083" s="7"/>
      <c r="AA1083" s="7"/>
      <c r="AB1083" s="7"/>
      <c r="AC1083" s="7"/>
      <c r="AD1083" s="7"/>
      <c r="AE1083" s="7"/>
      <c r="AF1083" s="7"/>
      <c r="AG1083" s="7"/>
      <c r="AH1083" s="7"/>
      <c r="AJ1083" s="2"/>
      <c r="AL1083" s="4" t="s">
        <v>197</v>
      </c>
      <c r="AM1083" s="4" t="s">
        <v>619</v>
      </c>
      <c r="AO1083" s="7"/>
      <c r="AP1083" s="7"/>
    </row>
    <row r="1084" spans="10:42">
      <c r="J1084" s="2"/>
      <c r="K1084" s="2"/>
      <c r="L1084" s="2"/>
      <c r="M1084" s="2"/>
      <c r="N1084" s="2"/>
      <c r="X1084" s="7"/>
      <c r="Y1084" s="7"/>
      <c r="Z1084" s="7"/>
      <c r="AA1084" s="7"/>
      <c r="AB1084" s="7"/>
      <c r="AC1084" s="7"/>
      <c r="AD1084" s="7"/>
      <c r="AE1084" s="7"/>
      <c r="AF1084" s="7"/>
      <c r="AG1084" s="7"/>
      <c r="AH1084" s="7"/>
      <c r="AJ1084" s="2"/>
      <c r="AL1084" s="4" t="s">
        <v>197</v>
      </c>
      <c r="AM1084" s="4" t="s">
        <v>932</v>
      </c>
      <c r="AO1084" s="7"/>
      <c r="AP1084" s="7"/>
    </row>
    <row r="1085" spans="10:42">
      <c r="J1085" s="2"/>
      <c r="K1085" s="2"/>
      <c r="L1085" s="2"/>
      <c r="M1085" s="2"/>
      <c r="N1085" s="2"/>
      <c r="X1085" s="7"/>
      <c r="Y1085" s="7"/>
      <c r="Z1085" s="7"/>
      <c r="AA1085" s="7"/>
      <c r="AB1085" s="7"/>
      <c r="AC1085" s="7"/>
      <c r="AD1085" s="7"/>
      <c r="AE1085" s="7"/>
      <c r="AF1085" s="7"/>
      <c r="AG1085" s="7"/>
      <c r="AH1085" s="7"/>
      <c r="AJ1085" s="2"/>
      <c r="AL1085" s="4" t="s">
        <v>197</v>
      </c>
      <c r="AM1085" s="4" t="s">
        <v>934</v>
      </c>
      <c r="AO1085" s="7"/>
      <c r="AP1085" s="7"/>
    </row>
    <row r="1086" spans="10:42">
      <c r="J1086" s="2"/>
      <c r="K1086" s="2"/>
      <c r="L1086" s="2"/>
      <c r="M1086" s="2"/>
      <c r="N1086" s="2"/>
      <c r="X1086" s="7"/>
      <c r="Y1086" s="7"/>
      <c r="Z1086" s="7"/>
      <c r="AA1086" s="7"/>
      <c r="AB1086" s="7"/>
      <c r="AC1086" s="7"/>
      <c r="AD1086" s="7"/>
      <c r="AE1086" s="7"/>
      <c r="AF1086" s="7"/>
      <c r="AG1086" s="7"/>
      <c r="AH1086" s="7"/>
      <c r="AJ1086" s="2"/>
      <c r="AL1086" s="4" t="s">
        <v>197</v>
      </c>
      <c r="AM1086" s="4" t="s">
        <v>1382</v>
      </c>
      <c r="AO1086" s="7"/>
      <c r="AP1086" s="7"/>
    </row>
    <row r="1087" spans="10:42">
      <c r="J1087" s="2"/>
      <c r="K1087" s="2"/>
      <c r="L1087" s="2"/>
      <c r="M1087" s="2"/>
      <c r="N1087" s="2"/>
      <c r="X1087" s="7"/>
      <c r="Y1087" s="7"/>
      <c r="Z1087" s="7"/>
      <c r="AA1087" s="7"/>
      <c r="AB1087" s="7"/>
      <c r="AC1087" s="7"/>
      <c r="AD1087" s="7"/>
      <c r="AE1087" s="7"/>
      <c r="AF1087" s="7"/>
      <c r="AG1087" s="7"/>
      <c r="AH1087" s="7"/>
      <c r="AJ1087" s="2"/>
      <c r="AL1087" s="4" t="s">
        <v>197</v>
      </c>
      <c r="AM1087" s="4" t="s">
        <v>937</v>
      </c>
      <c r="AO1087" s="7"/>
      <c r="AP1087" s="7"/>
    </row>
    <row r="1088" spans="10:42">
      <c r="J1088" s="2"/>
      <c r="K1088" s="2"/>
      <c r="L1088" s="2"/>
      <c r="M1088" s="2"/>
      <c r="N1088" s="2"/>
      <c r="X1088" s="7"/>
      <c r="Y1088" s="7"/>
      <c r="Z1088" s="7"/>
      <c r="AA1088" s="7"/>
      <c r="AB1088" s="7"/>
      <c r="AC1088" s="7"/>
      <c r="AD1088" s="7"/>
      <c r="AE1088" s="7"/>
      <c r="AF1088" s="7"/>
      <c r="AG1088" s="7"/>
      <c r="AH1088" s="7"/>
      <c r="AJ1088" s="2"/>
      <c r="AL1088" s="4" t="s">
        <v>197</v>
      </c>
      <c r="AM1088" s="4" t="s">
        <v>1383</v>
      </c>
      <c r="AO1088" s="7"/>
      <c r="AP1088" s="7"/>
    </row>
    <row r="1089" spans="10:42">
      <c r="J1089" s="2"/>
      <c r="K1089" s="2"/>
      <c r="L1089" s="2"/>
      <c r="M1089" s="2"/>
      <c r="N1089" s="2"/>
      <c r="X1089" s="7"/>
      <c r="Y1089" s="7"/>
      <c r="Z1089" s="7"/>
      <c r="AA1089" s="7"/>
      <c r="AB1089" s="7"/>
      <c r="AC1089" s="7"/>
      <c r="AD1089" s="7"/>
      <c r="AE1089" s="7"/>
      <c r="AF1089" s="7"/>
      <c r="AG1089" s="7"/>
      <c r="AH1089" s="7"/>
      <c r="AJ1089" s="2"/>
      <c r="AL1089" s="4" t="s">
        <v>197</v>
      </c>
      <c r="AM1089" s="4" t="s">
        <v>1384</v>
      </c>
      <c r="AO1089" s="7"/>
      <c r="AP1089" s="7"/>
    </row>
    <row r="1090" spans="10:42">
      <c r="J1090" s="2"/>
      <c r="K1090" s="2"/>
      <c r="L1090" s="2"/>
      <c r="M1090" s="2"/>
      <c r="N1090" s="2"/>
      <c r="X1090" s="7"/>
      <c r="Y1090" s="7"/>
      <c r="Z1090" s="7"/>
      <c r="AA1090" s="7"/>
      <c r="AB1090" s="7"/>
      <c r="AC1090" s="7"/>
      <c r="AD1090" s="7"/>
      <c r="AE1090" s="7"/>
      <c r="AF1090" s="7"/>
      <c r="AG1090" s="7"/>
      <c r="AH1090" s="7"/>
      <c r="AJ1090" s="2"/>
      <c r="AL1090" s="4" t="s">
        <v>197</v>
      </c>
      <c r="AM1090" s="4" t="s">
        <v>1385</v>
      </c>
      <c r="AO1090" s="7"/>
      <c r="AP1090" s="7"/>
    </row>
    <row r="1091" spans="10:42">
      <c r="J1091" s="2"/>
      <c r="K1091" s="2"/>
      <c r="L1091" s="2"/>
      <c r="M1091" s="2"/>
      <c r="N1091" s="2"/>
      <c r="X1091" s="7"/>
      <c r="Y1091" s="7"/>
      <c r="Z1091" s="7"/>
      <c r="AA1091" s="7"/>
      <c r="AB1091" s="7"/>
      <c r="AC1091" s="7"/>
      <c r="AD1091" s="7"/>
      <c r="AE1091" s="7"/>
      <c r="AF1091" s="7"/>
      <c r="AG1091" s="7"/>
      <c r="AH1091" s="7"/>
      <c r="AJ1091" s="2"/>
      <c r="AL1091" s="4" t="s">
        <v>197</v>
      </c>
      <c r="AM1091" s="4" t="s">
        <v>1386</v>
      </c>
      <c r="AO1091" s="7"/>
      <c r="AP1091" s="7"/>
    </row>
    <row r="1092" spans="10:42">
      <c r="J1092" s="2"/>
      <c r="K1092" s="2"/>
      <c r="L1092" s="2"/>
      <c r="M1092" s="2"/>
      <c r="N1092" s="2"/>
      <c r="X1092" s="7"/>
      <c r="Y1092" s="7"/>
      <c r="Z1092" s="7"/>
      <c r="AA1092" s="7"/>
      <c r="AB1092" s="7"/>
      <c r="AC1092" s="7"/>
      <c r="AD1092" s="7"/>
      <c r="AE1092" s="7"/>
      <c r="AF1092" s="7"/>
      <c r="AG1092" s="7"/>
      <c r="AH1092" s="7"/>
      <c r="AJ1092" s="2"/>
      <c r="AL1092" s="4" t="s">
        <v>197</v>
      </c>
      <c r="AM1092" s="4" t="s">
        <v>1387</v>
      </c>
      <c r="AO1092" s="7"/>
      <c r="AP1092" s="7"/>
    </row>
    <row r="1093" spans="10:42">
      <c r="J1093" s="2"/>
      <c r="K1093" s="2"/>
      <c r="L1093" s="2"/>
      <c r="M1093" s="2"/>
      <c r="N1093" s="2"/>
      <c r="X1093" s="7"/>
      <c r="Y1093" s="7"/>
      <c r="Z1093" s="7"/>
      <c r="AA1093" s="7"/>
      <c r="AB1093" s="7"/>
      <c r="AC1093" s="7"/>
      <c r="AD1093" s="7"/>
      <c r="AE1093" s="7"/>
      <c r="AF1093" s="7"/>
      <c r="AG1093" s="7"/>
      <c r="AH1093" s="7"/>
      <c r="AJ1093" s="2"/>
      <c r="AL1093" s="4" t="s">
        <v>197</v>
      </c>
      <c r="AM1093" s="4" t="s">
        <v>1388</v>
      </c>
      <c r="AO1093" s="7"/>
      <c r="AP1093" s="7"/>
    </row>
    <row r="1094" spans="10:42">
      <c r="J1094" s="2"/>
      <c r="K1094" s="2"/>
      <c r="L1094" s="2"/>
      <c r="M1094" s="2"/>
      <c r="N1094" s="2"/>
      <c r="X1094" s="7"/>
      <c r="Y1094" s="7"/>
      <c r="Z1094" s="7"/>
      <c r="AA1094" s="7"/>
      <c r="AB1094" s="7"/>
      <c r="AC1094" s="7"/>
      <c r="AD1094" s="7"/>
      <c r="AE1094" s="7"/>
      <c r="AF1094" s="7"/>
      <c r="AG1094" s="7"/>
      <c r="AH1094" s="7"/>
      <c r="AJ1094" s="2"/>
      <c r="AL1094" s="4" t="s">
        <v>197</v>
      </c>
      <c r="AM1094" s="4" t="s">
        <v>1389</v>
      </c>
      <c r="AO1094" s="7"/>
      <c r="AP1094" s="7"/>
    </row>
    <row r="1095" spans="10:42">
      <c r="J1095" s="2"/>
      <c r="K1095" s="2"/>
      <c r="L1095" s="2"/>
      <c r="M1095" s="2"/>
      <c r="N1095" s="2"/>
      <c r="X1095" s="7"/>
      <c r="Y1095" s="7"/>
      <c r="Z1095" s="7"/>
      <c r="AA1095" s="7"/>
      <c r="AB1095" s="7"/>
      <c r="AC1095" s="7"/>
      <c r="AD1095" s="7"/>
      <c r="AE1095" s="7"/>
      <c r="AF1095" s="7"/>
      <c r="AG1095" s="7"/>
      <c r="AH1095" s="7"/>
      <c r="AJ1095" s="2"/>
      <c r="AL1095" s="4" t="s">
        <v>199</v>
      </c>
      <c r="AM1095" s="4" t="s">
        <v>411</v>
      </c>
      <c r="AO1095" s="7"/>
      <c r="AP1095" s="7"/>
    </row>
    <row r="1096" spans="10:42">
      <c r="J1096" s="2"/>
      <c r="K1096" s="2"/>
      <c r="L1096" s="2"/>
      <c r="M1096" s="2"/>
      <c r="N1096" s="2"/>
      <c r="X1096" s="7"/>
      <c r="Y1096" s="7"/>
      <c r="Z1096" s="7"/>
      <c r="AA1096" s="7"/>
      <c r="AB1096" s="7"/>
      <c r="AC1096" s="7"/>
      <c r="AD1096" s="7"/>
      <c r="AE1096" s="7"/>
      <c r="AF1096" s="7"/>
      <c r="AG1096" s="7"/>
      <c r="AH1096" s="7"/>
      <c r="AJ1096" s="2"/>
      <c r="AL1096" s="4" t="s">
        <v>199</v>
      </c>
      <c r="AM1096" s="4" t="s">
        <v>1390</v>
      </c>
      <c r="AO1096" s="7"/>
      <c r="AP1096" s="7"/>
    </row>
    <row r="1097" spans="10:42">
      <c r="J1097" s="2"/>
      <c r="K1097" s="2"/>
      <c r="L1097" s="2"/>
      <c r="M1097" s="2"/>
      <c r="N1097" s="2"/>
      <c r="X1097" s="7"/>
      <c r="Y1097" s="7"/>
      <c r="Z1097" s="7"/>
      <c r="AA1097" s="7"/>
      <c r="AB1097" s="7"/>
      <c r="AC1097" s="7"/>
      <c r="AD1097" s="7"/>
      <c r="AE1097" s="7"/>
      <c r="AF1097" s="7"/>
      <c r="AG1097" s="7"/>
      <c r="AH1097" s="7"/>
      <c r="AJ1097" s="2"/>
      <c r="AL1097" s="4" t="s">
        <v>199</v>
      </c>
      <c r="AM1097" s="4" t="s">
        <v>1391</v>
      </c>
      <c r="AO1097" s="7"/>
      <c r="AP1097" s="7"/>
    </row>
    <row r="1098" spans="10:42">
      <c r="J1098" s="2"/>
      <c r="K1098" s="2"/>
      <c r="L1098" s="2"/>
      <c r="M1098" s="2"/>
      <c r="N1098" s="2"/>
      <c r="X1098" s="7"/>
      <c r="Y1098" s="7"/>
      <c r="Z1098" s="7"/>
      <c r="AA1098" s="7"/>
      <c r="AB1098" s="7"/>
      <c r="AC1098" s="7"/>
      <c r="AD1098" s="7"/>
      <c r="AE1098" s="7"/>
      <c r="AF1098" s="7"/>
      <c r="AG1098" s="7"/>
      <c r="AH1098" s="7"/>
      <c r="AJ1098" s="2"/>
      <c r="AL1098" s="4" t="s">
        <v>199</v>
      </c>
      <c r="AM1098" s="4" t="s">
        <v>1392</v>
      </c>
      <c r="AO1098" s="7"/>
      <c r="AP1098" s="7"/>
    </row>
    <row r="1099" spans="10:42">
      <c r="J1099" s="2"/>
      <c r="K1099" s="2"/>
      <c r="L1099" s="2"/>
      <c r="M1099" s="2"/>
      <c r="N1099" s="2"/>
      <c r="X1099" s="7"/>
      <c r="Y1099" s="7"/>
      <c r="Z1099" s="7"/>
      <c r="AA1099" s="7"/>
      <c r="AB1099" s="7"/>
      <c r="AC1099" s="7"/>
      <c r="AD1099" s="7"/>
      <c r="AE1099" s="7"/>
      <c r="AF1099" s="7"/>
      <c r="AG1099" s="7"/>
      <c r="AH1099" s="7"/>
      <c r="AJ1099" s="2"/>
      <c r="AL1099" s="4" t="s">
        <v>199</v>
      </c>
      <c r="AM1099" s="4" t="s">
        <v>621</v>
      </c>
      <c r="AO1099" s="7"/>
      <c r="AP1099" s="7"/>
    </row>
    <row r="1100" spans="10:42">
      <c r="J1100" s="2"/>
      <c r="K1100" s="2"/>
      <c r="L1100" s="2"/>
      <c r="M1100" s="2"/>
      <c r="N1100" s="2"/>
      <c r="X1100" s="7"/>
      <c r="Y1100" s="7"/>
      <c r="Z1100" s="7"/>
      <c r="AA1100" s="7"/>
      <c r="AB1100" s="7"/>
      <c r="AC1100" s="7"/>
      <c r="AD1100" s="7"/>
      <c r="AE1100" s="7"/>
      <c r="AF1100" s="7"/>
      <c r="AG1100" s="7"/>
      <c r="AH1100" s="7"/>
      <c r="AJ1100" s="2"/>
      <c r="AL1100" s="4" t="s">
        <v>199</v>
      </c>
      <c r="AM1100" s="4" t="s">
        <v>1393</v>
      </c>
      <c r="AO1100" s="7"/>
      <c r="AP1100" s="7"/>
    </row>
    <row r="1101" spans="10:42">
      <c r="J1101" s="2"/>
      <c r="K1101" s="2"/>
      <c r="L1101" s="2"/>
      <c r="M1101" s="2"/>
      <c r="N1101" s="2"/>
      <c r="X1101" s="7"/>
      <c r="Y1101" s="7"/>
      <c r="Z1101" s="7"/>
      <c r="AA1101" s="7"/>
      <c r="AB1101" s="7"/>
      <c r="AC1101" s="7"/>
      <c r="AD1101" s="7"/>
      <c r="AE1101" s="7"/>
      <c r="AF1101" s="7"/>
      <c r="AG1101" s="7"/>
      <c r="AH1101" s="7"/>
      <c r="AJ1101" s="2"/>
      <c r="AL1101" s="4" t="s">
        <v>199</v>
      </c>
      <c r="AM1101" s="4" t="s">
        <v>623</v>
      </c>
      <c r="AO1101" s="7"/>
      <c r="AP1101" s="7"/>
    </row>
    <row r="1102" spans="10:42">
      <c r="J1102" s="2"/>
      <c r="K1102" s="2"/>
      <c r="L1102" s="2"/>
      <c r="M1102" s="2"/>
      <c r="N1102" s="2"/>
      <c r="X1102" s="7"/>
      <c r="Y1102" s="7"/>
      <c r="Z1102" s="7"/>
      <c r="AA1102" s="7"/>
      <c r="AB1102" s="7"/>
      <c r="AC1102" s="7"/>
      <c r="AD1102" s="7"/>
      <c r="AE1102" s="7"/>
      <c r="AF1102" s="7"/>
      <c r="AG1102" s="7"/>
      <c r="AH1102" s="7"/>
      <c r="AJ1102" s="2"/>
      <c r="AL1102" s="4" t="s">
        <v>199</v>
      </c>
      <c r="AM1102" s="4" t="s">
        <v>625</v>
      </c>
      <c r="AO1102" s="7"/>
      <c r="AP1102" s="7"/>
    </row>
    <row r="1103" spans="10:42">
      <c r="J1103" s="2"/>
      <c r="K1103" s="2"/>
      <c r="L1103" s="2"/>
      <c r="M1103" s="2"/>
      <c r="N1103" s="2"/>
      <c r="X1103" s="7"/>
      <c r="Y1103" s="7"/>
      <c r="Z1103" s="7"/>
      <c r="AA1103" s="7"/>
      <c r="AB1103" s="7"/>
      <c r="AC1103" s="7"/>
      <c r="AD1103" s="7"/>
      <c r="AE1103" s="7"/>
      <c r="AF1103" s="7"/>
      <c r="AG1103" s="7"/>
      <c r="AH1103" s="7"/>
      <c r="AJ1103" s="2"/>
      <c r="AL1103" s="4" t="s">
        <v>199</v>
      </c>
      <c r="AM1103" s="4" t="s">
        <v>627</v>
      </c>
      <c r="AO1103" s="7"/>
      <c r="AP1103" s="7"/>
    </row>
    <row r="1104" spans="10:42">
      <c r="J1104" s="2"/>
      <c r="K1104" s="2"/>
      <c r="L1104" s="2"/>
      <c r="M1104" s="2"/>
      <c r="N1104" s="2"/>
      <c r="X1104" s="7"/>
      <c r="Y1104" s="7"/>
      <c r="Z1104" s="7"/>
      <c r="AA1104" s="7"/>
      <c r="AB1104" s="7"/>
      <c r="AC1104" s="7"/>
      <c r="AD1104" s="7"/>
      <c r="AE1104" s="7"/>
      <c r="AF1104" s="7"/>
      <c r="AG1104" s="7"/>
      <c r="AH1104" s="7"/>
      <c r="AJ1104" s="2"/>
      <c r="AL1104" s="4" t="s">
        <v>199</v>
      </c>
      <c r="AM1104" s="4" t="s">
        <v>413</v>
      </c>
      <c r="AO1104" s="7"/>
      <c r="AP1104" s="7"/>
    </row>
    <row r="1105" spans="10:42">
      <c r="J1105" s="2"/>
      <c r="K1105" s="2"/>
      <c r="L1105" s="2"/>
      <c r="M1105" s="2"/>
      <c r="N1105" s="2"/>
      <c r="X1105" s="7"/>
      <c r="Y1105" s="7"/>
      <c r="Z1105" s="7"/>
      <c r="AA1105" s="7"/>
      <c r="AB1105" s="7"/>
      <c r="AC1105" s="7"/>
      <c r="AD1105" s="7"/>
      <c r="AE1105" s="7"/>
      <c r="AF1105" s="7"/>
      <c r="AG1105" s="7"/>
      <c r="AH1105" s="7"/>
      <c r="AJ1105" s="2"/>
      <c r="AL1105" s="4" t="s">
        <v>199</v>
      </c>
      <c r="AM1105" s="4" t="s">
        <v>628</v>
      </c>
      <c r="AO1105" s="7"/>
      <c r="AP1105" s="7"/>
    </row>
    <row r="1106" spans="10:42">
      <c r="J1106" s="2"/>
      <c r="K1106" s="2"/>
      <c r="L1106" s="2"/>
      <c r="M1106" s="2"/>
      <c r="N1106" s="2"/>
      <c r="X1106" s="7"/>
      <c r="Y1106" s="7"/>
      <c r="Z1106" s="7"/>
      <c r="AA1106" s="7"/>
      <c r="AB1106" s="7"/>
      <c r="AC1106" s="7"/>
      <c r="AD1106" s="7"/>
      <c r="AE1106" s="7"/>
      <c r="AF1106" s="7"/>
      <c r="AG1106" s="7"/>
      <c r="AH1106" s="7"/>
      <c r="AJ1106" s="2"/>
      <c r="AL1106" s="4" t="s">
        <v>199</v>
      </c>
      <c r="AM1106" s="4" t="s">
        <v>630</v>
      </c>
      <c r="AO1106" s="7"/>
      <c r="AP1106" s="7"/>
    </row>
    <row r="1107" spans="10:42">
      <c r="J1107" s="2"/>
      <c r="K1107" s="2"/>
      <c r="L1107" s="2"/>
      <c r="M1107" s="2"/>
      <c r="N1107" s="2"/>
      <c r="X1107" s="7"/>
      <c r="Y1107" s="7"/>
      <c r="Z1107" s="7"/>
      <c r="AA1107" s="7"/>
      <c r="AB1107" s="7"/>
      <c r="AC1107" s="7"/>
      <c r="AD1107" s="7"/>
      <c r="AE1107" s="7"/>
      <c r="AF1107" s="7"/>
      <c r="AG1107" s="7"/>
      <c r="AH1107" s="7"/>
      <c r="AJ1107" s="2"/>
      <c r="AL1107" s="4" t="s">
        <v>199</v>
      </c>
      <c r="AM1107" s="4" t="s">
        <v>1394</v>
      </c>
      <c r="AO1107" s="7"/>
      <c r="AP1107" s="7"/>
    </row>
    <row r="1108" spans="10:42">
      <c r="J1108" s="2"/>
      <c r="K1108" s="2"/>
      <c r="L1108" s="2"/>
      <c r="M1108" s="2"/>
      <c r="N1108" s="2"/>
      <c r="X1108" s="7"/>
      <c r="Y1108" s="7"/>
      <c r="Z1108" s="7"/>
      <c r="AA1108" s="7"/>
      <c r="AB1108" s="7"/>
      <c r="AC1108" s="7"/>
      <c r="AD1108" s="7"/>
      <c r="AE1108" s="7"/>
      <c r="AF1108" s="7"/>
      <c r="AG1108" s="7"/>
      <c r="AH1108" s="7"/>
      <c r="AJ1108" s="2"/>
      <c r="AL1108" s="4" t="s">
        <v>199</v>
      </c>
      <c r="AM1108" s="4" t="s">
        <v>1395</v>
      </c>
      <c r="AO1108" s="7"/>
      <c r="AP1108" s="7"/>
    </row>
    <row r="1109" spans="10:42">
      <c r="J1109" s="2"/>
      <c r="K1109" s="2"/>
      <c r="L1109" s="2"/>
      <c r="M1109" s="2"/>
      <c r="N1109" s="2"/>
      <c r="X1109" s="7"/>
      <c r="Y1109" s="7"/>
      <c r="Z1109" s="7"/>
      <c r="AA1109" s="7"/>
      <c r="AB1109" s="7"/>
      <c r="AC1109" s="7"/>
      <c r="AD1109" s="7"/>
      <c r="AE1109" s="7"/>
      <c r="AF1109" s="7"/>
      <c r="AG1109" s="7"/>
      <c r="AH1109" s="7"/>
      <c r="AJ1109" s="2"/>
      <c r="AL1109" s="4" t="s">
        <v>199</v>
      </c>
      <c r="AM1109" s="4" t="s">
        <v>632</v>
      </c>
      <c r="AO1109" s="7"/>
      <c r="AP1109" s="7"/>
    </row>
    <row r="1110" spans="10:42">
      <c r="J1110" s="2"/>
      <c r="K1110" s="2"/>
      <c r="L1110" s="2"/>
      <c r="M1110" s="2"/>
      <c r="N1110" s="2"/>
      <c r="X1110" s="7"/>
      <c r="Y1110" s="7"/>
      <c r="Z1110" s="7"/>
      <c r="AA1110" s="7"/>
      <c r="AB1110" s="7"/>
      <c r="AC1110" s="7"/>
      <c r="AD1110" s="7"/>
      <c r="AE1110" s="7"/>
      <c r="AF1110" s="7"/>
      <c r="AG1110" s="7"/>
      <c r="AH1110" s="7"/>
      <c r="AJ1110" s="2"/>
      <c r="AL1110" s="4" t="s">
        <v>199</v>
      </c>
      <c r="AM1110" s="4" t="s">
        <v>634</v>
      </c>
      <c r="AO1110" s="7"/>
      <c r="AP1110" s="7"/>
    </row>
    <row r="1111" spans="10:42">
      <c r="J1111" s="2"/>
      <c r="K1111" s="2"/>
      <c r="L1111" s="2"/>
      <c r="M1111" s="2"/>
      <c r="N1111" s="2"/>
      <c r="X1111" s="7"/>
      <c r="Y1111" s="7"/>
      <c r="Z1111" s="7"/>
      <c r="AA1111" s="7"/>
      <c r="AB1111" s="7"/>
      <c r="AC1111" s="7"/>
      <c r="AD1111" s="7"/>
      <c r="AE1111" s="7"/>
      <c r="AF1111" s="7"/>
      <c r="AG1111" s="7"/>
      <c r="AH1111" s="7"/>
      <c r="AJ1111" s="2"/>
      <c r="AL1111" s="4" t="s">
        <v>199</v>
      </c>
      <c r="AM1111" s="4" t="s">
        <v>941</v>
      </c>
      <c r="AO1111" s="7"/>
      <c r="AP1111" s="7"/>
    </row>
    <row r="1112" spans="10:42">
      <c r="J1112" s="2"/>
      <c r="K1112" s="2"/>
      <c r="L1112" s="2"/>
      <c r="M1112" s="2"/>
      <c r="N1112" s="2"/>
      <c r="X1112" s="7"/>
      <c r="Y1112" s="7"/>
      <c r="Z1112" s="7"/>
      <c r="AA1112" s="7"/>
      <c r="AB1112" s="7"/>
      <c r="AC1112" s="7"/>
      <c r="AD1112" s="7"/>
      <c r="AE1112" s="7"/>
      <c r="AF1112" s="7"/>
      <c r="AG1112" s="7"/>
      <c r="AH1112" s="7"/>
      <c r="AJ1112" s="2"/>
      <c r="AL1112" s="4" t="s">
        <v>199</v>
      </c>
      <c r="AM1112" s="4" t="s">
        <v>1396</v>
      </c>
      <c r="AO1112" s="7"/>
      <c r="AP1112" s="7"/>
    </row>
    <row r="1113" spans="10:42">
      <c r="J1113" s="2"/>
      <c r="K1113" s="2"/>
      <c r="L1113" s="2"/>
      <c r="M1113" s="2"/>
      <c r="N1113" s="2"/>
      <c r="X1113" s="7"/>
      <c r="Y1113" s="7"/>
      <c r="Z1113" s="7"/>
      <c r="AA1113" s="7"/>
      <c r="AB1113" s="7"/>
      <c r="AC1113" s="7"/>
      <c r="AD1113" s="7"/>
      <c r="AE1113" s="7"/>
      <c r="AF1113" s="7"/>
      <c r="AG1113" s="7"/>
      <c r="AH1113" s="7"/>
      <c r="AJ1113" s="2"/>
      <c r="AL1113" s="4" t="s">
        <v>199</v>
      </c>
      <c r="AM1113" s="4" t="s">
        <v>1397</v>
      </c>
      <c r="AO1113" s="7"/>
      <c r="AP1113" s="7"/>
    </row>
    <row r="1114" spans="10:42">
      <c r="J1114" s="2"/>
      <c r="K1114" s="2"/>
      <c r="L1114" s="2"/>
      <c r="M1114" s="2"/>
      <c r="N1114" s="2"/>
      <c r="X1114" s="7"/>
      <c r="Y1114" s="7"/>
      <c r="Z1114" s="7"/>
      <c r="AA1114" s="7"/>
      <c r="AB1114" s="7"/>
      <c r="AC1114" s="7"/>
      <c r="AD1114" s="7"/>
      <c r="AE1114" s="7"/>
      <c r="AF1114" s="7"/>
      <c r="AG1114" s="7"/>
      <c r="AH1114" s="7"/>
      <c r="AJ1114" s="2"/>
      <c r="AL1114" s="4" t="s">
        <v>199</v>
      </c>
      <c r="AM1114" s="4" t="s">
        <v>1398</v>
      </c>
      <c r="AO1114" s="7"/>
      <c r="AP1114" s="7"/>
    </row>
    <row r="1115" spans="10:42">
      <c r="J1115" s="2"/>
      <c r="K1115" s="2"/>
      <c r="L1115" s="2"/>
      <c r="M1115" s="2"/>
      <c r="N1115" s="2"/>
      <c r="X1115" s="7"/>
      <c r="Y1115" s="7"/>
      <c r="Z1115" s="7"/>
      <c r="AA1115" s="7"/>
      <c r="AB1115" s="7"/>
      <c r="AC1115" s="7"/>
      <c r="AD1115" s="7"/>
      <c r="AE1115" s="7"/>
      <c r="AF1115" s="7"/>
      <c r="AG1115" s="7"/>
      <c r="AH1115" s="7"/>
      <c r="AJ1115" s="2"/>
      <c r="AL1115" s="4" t="s">
        <v>199</v>
      </c>
      <c r="AM1115" s="4" t="s">
        <v>1399</v>
      </c>
      <c r="AO1115" s="7"/>
      <c r="AP1115" s="7"/>
    </row>
    <row r="1116" spans="10:42">
      <c r="J1116" s="2"/>
      <c r="K1116" s="2"/>
      <c r="L1116" s="2"/>
      <c r="M1116" s="2"/>
      <c r="N1116" s="2"/>
      <c r="X1116" s="7"/>
      <c r="Y1116" s="7"/>
      <c r="Z1116" s="7"/>
      <c r="AA1116" s="7"/>
      <c r="AB1116" s="7"/>
      <c r="AC1116" s="7"/>
      <c r="AD1116" s="7"/>
      <c r="AE1116" s="7"/>
      <c r="AF1116" s="7"/>
      <c r="AG1116" s="7"/>
      <c r="AH1116" s="7"/>
      <c r="AJ1116" s="2"/>
      <c r="AL1116" s="4" t="s">
        <v>199</v>
      </c>
      <c r="AM1116" s="4" t="s">
        <v>636</v>
      </c>
      <c r="AO1116" s="7"/>
      <c r="AP1116" s="7"/>
    </row>
    <row r="1117" spans="10:42">
      <c r="J1117" s="2"/>
      <c r="K1117" s="2"/>
      <c r="L1117" s="2"/>
      <c r="M1117" s="2"/>
      <c r="N1117" s="2"/>
      <c r="X1117" s="7"/>
      <c r="Y1117" s="7"/>
      <c r="Z1117" s="7"/>
      <c r="AA1117" s="7"/>
      <c r="AB1117" s="7"/>
      <c r="AC1117" s="7"/>
      <c r="AD1117" s="7"/>
      <c r="AE1117" s="7"/>
      <c r="AF1117" s="7"/>
      <c r="AG1117" s="7"/>
      <c r="AH1117" s="7"/>
      <c r="AJ1117" s="2"/>
      <c r="AL1117" s="4" t="s">
        <v>199</v>
      </c>
      <c r="AM1117" s="4" t="s">
        <v>1400</v>
      </c>
      <c r="AO1117" s="7"/>
      <c r="AP1117" s="7"/>
    </row>
    <row r="1118" spans="10:42">
      <c r="J1118" s="2"/>
      <c r="K1118" s="2"/>
      <c r="L1118" s="2"/>
      <c r="M1118" s="2"/>
      <c r="N1118" s="2"/>
      <c r="X1118" s="7"/>
      <c r="Y1118" s="7"/>
      <c r="Z1118" s="7"/>
      <c r="AA1118" s="7"/>
      <c r="AB1118" s="7"/>
      <c r="AC1118" s="7"/>
      <c r="AD1118" s="7"/>
      <c r="AE1118" s="7"/>
      <c r="AF1118" s="7"/>
      <c r="AG1118" s="7"/>
      <c r="AH1118" s="7"/>
      <c r="AJ1118" s="2"/>
      <c r="AL1118" s="4" t="s">
        <v>199</v>
      </c>
      <c r="AM1118" s="4" t="s">
        <v>1401</v>
      </c>
      <c r="AO1118" s="7"/>
      <c r="AP1118" s="7"/>
    </row>
    <row r="1119" spans="10:42">
      <c r="J1119" s="2"/>
      <c r="K1119" s="2"/>
      <c r="L1119" s="2"/>
      <c r="M1119" s="2"/>
      <c r="N1119" s="2"/>
      <c r="X1119" s="7"/>
      <c r="Y1119" s="7"/>
      <c r="Z1119" s="7"/>
      <c r="AA1119" s="7"/>
      <c r="AB1119" s="7"/>
      <c r="AC1119" s="7"/>
      <c r="AD1119" s="7"/>
      <c r="AE1119" s="7"/>
      <c r="AF1119" s="7"/>
      <c r="AG1119" s="7"/>
      <c r="AH1119" s="7"/>
      <c r="AJ1119" s="2"/>
      <c r="AL1119" s="4" t="s">
        <v>199</v>
      </c>
      <c r="AM1119" s="4" t="s">
        <v>1402</v>
      </c>
      <c r="AO1119" s="7"/>
      <c r="AP1119" s="7"/>
    </row>
    <row r="1120" spans="10:42">
      <c r="J1120" s="2"/>
      <c r="K1120" s="2"/>
      <c r="L1120" s="2"/>
      <c r="M1120" s="2"/>
      <c r="N1120" s="2"/>
      <c r="X1120" s="7"/>
      <c r="Y1120" s="7"/>
      <c r="Z1120" s="7"/>
      <c r="AA1120" s="7"/>
      <c r="AB1120" s="7"/>
      <c r="AC1120" s="7"/>
      <c r="AD1120" s="7"/>
      <c r="AE1120" s="7"/>
      <c r="AF1120" s="7"/>
      <c r="AG1120" s="7"/>
      <c r="AH1120" s="7"/>
      <c r="AJ1120" s="2"/>
      <c r="AL1120" s="4" t="s">
        <v>199</v>
      </c>
      <c r="AM1120" s="4" t="s">
        <v>1403</v>
      </c>
      <c r="AO1120" s="7"/>
      <c r="AP1120" s="7"/>
    </row>
    <row r="1121" spans="10:42">
      <c r="J1121" s="2"/>
      <c r="K1121" s="2"/>
      <c r="L1121" s="2"/>
      <c r="M1121" s="2"/>
      <c r="N1121" s="2"/>
      <c r="X1121" s="7"/>
      <c r="Y1121" s="7"/>
      <c r="Z1121" s="7"/>
      <c r="AA1121" s="7"/>
      <c r="AB1121" s="7"/>
      <c r="AC1121" s="7"/>
      <c r="AD1121" s="7"/>
      <c r="AE1121" s="7"/>
      <c r="AF1121" s="7"/>
      <c r="AG1121" s="7"/>
      <c r="AH1121" s="7"/>
      <c r="AJ1121" s="2"/>
      <c r="AL1121" s="4" t="s">
        <v>201</v>
      </c>
      <c r="AM1121" s="4" t="s">
        <v>1404</v>
      </c>
      <c r="AO1121" s="7"/>
      <c r="AP1121" s="7"/>
    </row>
    <row r="1122" spans="10:42">
      <c r="J1122" s="2"/>
      <c r="K1122" s="2"/>
      <c r="L1122" s="2"/>
      <c r="M1122" s="2"/>
      <c r="N1122" s="2"/>
      <c r="X1122" s="7"/>
      <c r="Y1122" s="7"/>
      <c r="Z1122" s="7"/>
      <c r="AA1122" s="7"/>
      <c r="AB1122" s="7"/>
      <c r="AC1122" s="7"/>
      <c r="AD1122" s="7"/>
      <c r="AE1122" s="7"/>
      <c r="AF1122" s="7"/>
      <c r="AG1122" s="7"/>
      <c r="AH1122" s="7"/>
      <c r="AJ1122" s="2"/>
      <c r="AL1122" s="4" t="s">
        <v>201</v>
      </c>
      <c r="AM1122" s="4" t="s">
        <v>415</v>
      </c>
      <c r="AO1122" s="7"/>
      <c r="AP1122" s="7"/>
    </row>
    <row r="1123" spans="10:42">
      <c r="J1123" s="2"/>
      <c r="K1123" s="2"/>
      <c r="L1123" s="2"/>
      <c r="M1123" s="2"/>
      <c r="N1123" s="2"/>
      <c r="X1123" s="7"/>
      <c r="Y1123" s="7"/>
      <c r="Z1123" s="7"/>
      <c r="AA1123" s="7"/>
      <c r="AB1123" s="7"/>
      <c r="AC1123" s="7"/>
      <c r="AD1123" s="7"/>
      <c r="AE1123" s="7"/>
      <c r="AF1123" s="7"/>
      <c r="AG1123" s="7"/>
      <c r="AH1123" s="7"/>
      <c r="AJ1123" s="2"/>
      <c r="AL1123" s="4" t="s">
        <v>201</v>
      </c>
      <c r="AM1123" s="4" t="s">
        <v>638</v>
      </c>
      <c r="AO1123" s="7"/>
      <c r="AP1123" s="7"/>
    </row>
    <row r="1124" spans="10:42">
      <c r="J1124" s="2"/>
      <c r="K1124" s="2"/>
      <c r="L1124" s="2"/>
      <c r="M1124" s="2"/>
      <c r="N1124" s="2"/>
      <c r="X1124" s="7"/>
      <c r="Y1124" s="7"/>
      <c r="Z1124" s="7"/>
      <c r="AA1124" s="7"/>
      <c r="AB1124" s="7"/>
      <c r="AC1124" s="7"/>
      <c r="AD1124" s="7"/>
      <c r="AE1124" s="7"/>
      <c r="AF1124" s="7"/>
      <c r="AG1124" s="7"/>
      <c r="AH1124" s="7"/>
      <c r="AJ1124" s="2"/>
      <c r="AL1124" s="4" t="s">
        <v>201</v>
      </c>
      <c r="AM1124" s="4" t="s">
        <v>317</v>
      </c>
      <c r="AO1124" s="7"/>
      <c r="AP1124" s="7"/>
    </row>
    <row r="1125" spans="10:42">
      <c r="J1125" s="2"/>
      <c r="K1125" s="2"/>
      <c r="L1125" s="2"/>
      <c r="M1125" s="2"/>
      <c r="N1125" s="2"/>
      <c r="X1125" s="7"/>
      <c r="Y1125" s="7"/>
      <c r="Z1125" s="7"/>
      <c r="AA1125" s="7"/>
      <c r="AB1125" s="7"/>
      <c r="AC1125" s="7"/>
      <c r="AD1125" s="7"/>
      <c r="AE1125" s="7"/>
      <c r="AF1125" s="7"/>
      <c r="AG1125" s="7"/>
      <c r="AH1125" s="7"/>
      <c r="AJ1125" s="2"/>
      <c r="AL1125" s="4" t="s">
        <v>201</v>
      </c>
      <c r="AM1125" s="4" t="s">
        <v>319</v>
      </c>
      <c r="AO1125" s="7"/>
      <c r="AP1125" s="7"/>
    </row>
    <row r="1126" spans="10:42">
      <c r="J1126" s="2"/>
      <c r="K1126" s="2"/>
      <c r="L1126" s="2"/>
      <c r="M1126" s="2"/>
      <c r="N1126" s="2"/>
      <c r="X1126" s="7"/>
      <c r="Y1126" s="7"/>
      <c r="Z1126" s="7"/>
      <c r="AA1126" s="7"/>
      <c r="AB1126" s="7"/>
      <c r="AC1126" s="7"/>
      <c r="AD1126" s="7"/>
      <c r="AE1126" s="7"/>
      <c r="AF1126" s="7"/>
      <c r="AG1126" s="7"/>
      <c r="AH1126" s="7"/>
      <c r="AJ1126" s="2"/>
      <c r="AL1126" s="4" t="s">
        <v>201</v>
      </c>
      <c r="AM1126" s="4" t="s">
        <v>321</v>
      </c>
      <c r="AO1126" s="7"/>
      <c r="AP1126" s="7"/>
    </row>
    <row r="1127" spans="10:42">
      <c r="J1127" s="2"/>
      <c r="K1127" s="2"/>
      <c r="L1127" s="2"/>
      <c r="M1127" s="2"/>
      <c r="N1127" s="2"/>
      <c r="X1127" s="7"/>
      <c r="Y1127" s="7"/>
      <c r="Z1127" s="7"/>
      <c r="AA1127" s="7"/>
      <c r="AB1127" s="7"/>
      <c r="AC1127" s="7"/>
      <c r="AD1127" s="7"/>
      <c r="AE1127" s="7"/>
      <c r="AF1127" s="7"/>
      <c r="AG1127" s="7"/>
      <c r="AH1127" s="7"/>
      <c r="AJ1127" s="2"/>
      <c r="AL1127" s="4" t="s">
        <v>201</v>
      </c>
      <c r="AM1127" s="4" t="s">
        <v>640</v>
      </c>
      <c r="AO1127" s="7"/>
      <c r="AP1127" s="7"/>
    </row>
    <row r="1128" spans="10:42">
      <c r="J1128" s="2"/>
      <c r="K1128" s="2"/>
      <c r="L1128" s="2"/>
      <c r="M1128" s="2"/>
      <c r="N1128" s="2"/>
      <c r="X1128" s="7"/>
      <c r="Y1128" s="7"/>
      <c r="Z1128" s="7"/>
      <c r="AA1128" s="7"/>
      <c r="AB1128" s="7"/>
      <c r="AC1128" s="7"/>
      <c r="AD1128" s="7"/>
      <c r="AE1128" s="7"/>
      <c r="AF1128" s="7"/>
      <c r="AG1128" s="7"/>
      <c r="AH1128" s="7"/>
      <c r="AJ1128" s="2"/>
      <c r="AL1128" s="4" t="s">
        <v>201</v>
      </c>
      <c r="AM1128" s="4" t="s">
        <v>323</v>
      </c>
      <c r="AO1128" s="7"/>
      <c r="AP1128" s="7"/>
    </row>
    <row r="1129" spans="10:42">
      <c r="J1129" s="2"/>
      <c r="K1129" s="2"/>
      <c r="L1129" s="2"/>
      <c r="M1129" s="2"/>
      <c r="N1129" s="2"/>
      <c r="X1129" s="7"/>
      <c r="Y1129" s="7"/>
      <c r="Z1129" s="7"/>
      <c r="AA1129" s="7"/>
      <c r="AB1129" s="7"/>
      <c r="AC1129" s="7"/>
      <c r="AD1129" s="7"/>
      <c r="AE1129" s="7"/>
      <c r="AF1129" s="7"/>
      <c r="AG1129" s="7"/>
      <c r="AH1129" s="7"/>
      <c r="AJ1129" s="2"/>
      <c r="AL1129" s="4" t="s">
        <v>201</v>
      </c>
      <c r="AM1129" s="4" t="s">
        <v>642</v>
      </c>
      <c r="AO1129" s="7"/>
      <c r="AP1129" s="7"/>
    </row>
    <row r="1130" spans="10:42">
      <c r="J1130" s="2"/>
      <c r="K1130" s="2"/>
      <c r="L1130" s="2"/>
      <c r="M1130" s="2"/>
      <c r="N1130" s="2"/>
      <c r="X1130" s="7"/>
      <c r="Y1130" s="7"/>
      <c r="Z1130" s="7"/>
      <c r="AA1130" s="7"/>
      <c r="AB1130" s="7"/>
      <c r="AC1130" s="7"/>
      <c r="AD1130" s="7"/>
      <c r="AE1130" s="7"/>
      <c r="AF1130" s="7"/>
      <c r="AG1130" s="7"/>
      <c r="AH1130" s="7"/>
      <c r="AJ1130" s="2"/>
      <c r="AL1130" s="4" t="s">
        <v>201</v>
      </c>
      <c r="AM1130" s="4" t="s">
        <v>275</v>
      </c>
      <c r="AO1130" s="7"/>
      <c r="AP1130" s="7"/>
    </row>
    <row r="1131" spans="10:42">
      <c r="J1131" s="2"/>
      <c r="K1131" s="2"/>
      <c r="L1131" s="2"/>
      <c r="M1131" s="2"/>
      <c r="N1131" s="2"/>
      <c r="X1131" s="7"/>
      <c r="Y1131" s="7"/>
      <c r="Z1131" s="7"/>
      <c r="AA1131" s="7"/>
      <c r="AB1131" s="7"/>
      <c r="AC1131" s="7"/>
      <c r="AD1131" s="7"/>
      <c r="AE1131" s="7"/>
      <c r="AF1131" s="7"/>
      <c r="AG1131" s="7"/>
      <c r="AH1131" s="7"/>
      <c r="AJ1131" s="2"/>
      <c r="AL1131" s="4" t="s">
        <v>201</v>
      </c>
      <c r="AM1131" s="4" t="s">
        <v>417</v>
      </c>
      <c r="AO1131" s="7"/>
      <c r="AP1131" s="7"/>
    </row>
    <row r="1132" spans="10:42">
      <c r="J1132" s="2"/>
      <c r="K1132" s="2"/>
      <c r="L1132" s="2"/>
      <c r="M1132" s="2"/>
      <c r="N1132" s="2"/>
      <c r="X1132" s="7"/>
      <c r="Y1132" s="7"/>
      <c r="Z1132" s="7"/>
      <c r="AA1132" s="7"/>
      <c r="AB1132" s="7"/>
      <c r="AC1132" s="7"/>
      <c r="AD1132" s="7"/>
      <c r="AE1132" s="7"/>
      <c r="AF1132" s="7"/>
      <c r="AG1132" s="7"/>
      <c r="AH1132" s="7"/>
      <c r="AJ1132" s="2"/>
      <c r="AL1132" s="4" t="s">
        <v>201</v>
      </c>
      <c r="AM1132" s="4" t="s">
        <v>419</v>
      </c>
      <c r="AO1132" s="7"/>
      <c r="AP1132" s="7"/>
    </row>
    <row r="1133" spans="10:42">
      <c r="J1133" s="2"/>
      <c r="K1133" s="2"/>
      <c r="L1133" s="2"/>
      <c r="M1133" s="2"/>
      <c r="N1133" s="2"/>
      <c r="X1133" s="7"/>
      <c r="Y1133" s="7"/>
      <c r="Z1133" s="7"/>
      <c r="AA1133" s="7"/>
      <c r="AB1133" s="7"/>
      <c r="AC1133" s="7"/>
      <c r="AD1133" s="7"/>
      <c r="AE1133" s="7"/>
      <c r="AF1133" s="7"/>
      <c r="AG1133" s="7"/>
      <c r="AH1133" s="7"/>
      <c r="AJ1133" s="2"/>
      <c r="AL1133" s="4" t="s">
        <v>201</v>
      </c>
      <c r="AM1133" s="4" t="s">
        <v>421</v>
      </c>
      <c r="AO1133" s="7"/>
      <c r="AP1133" s="7"/>
    </row>
    <row r="1134" spans="10:42">
      <c r="J1134" s="2"/>
      <c r="K1134" s="2"/>
      <c r="L1134" s="2"/>
      <c r="M1134" s="2"/>
      <c r="N1134" s="2"/>
      <c r="X1134" s="7"/>
      <c r="Y1134" s="7"/>
      <c r="Z1134" s="7"/>
      <c r="AA1134" s="7"/>
      <c r="AB1134" s="7"/>
      <c r="AC1134" s="7"/>
      <c r="AD1134" s="7"/>
      <c r="AE1134" s="7"/>
      <c r="AF1134" s="7"/>
      <c r="AG1134" s="7"/>
      <c r="AH1134" s="7"/>
      <c r="AJ1134" s="2"/>
      <c r="AL1134" s="4" t="s">
        <v>201</v>
      </c>
      <c r="AM1134" s="4" t="s">
        <v>644</v>
      </c>
      <c r="AO1134" s="7"/>
      <c r="AP1134" s="7"/>
    </row>
    <row r="1135" spans="10:42">
      <c r="J1135" s="2"/>
      <c r="K1135" s="2"/>
      <c r="L1135" s="2"/>
      <c r="M1135" s="2"/>
      <c r="N1135" s="2"/>
      <c r="X1135" s="7"/>
      <c r="Y1135" s="7"/>
      <c r="Z1135" s="7"/>
      <c r="AA1135" s="7"/>
      <c r="AB1135" s="7"/>
      <c r="AC1135" s="7"/>
      <c r="AD1135" s="7"/>
      <c r="AE1135" s="7"/>
      <c r="AF1135" s="7"/>
      <c r="AG1135" s="7"/>
      <c r="AH1135" s="7"/>
      <c r="AJ1135" s="2"/>
      <c r="AL1135" s="4" t="s">
        <v>201</v>
      </c>
      <c r="AM1135" s="4" t="s">
        <v>646</v>
      </c>
      <c r="AO1135" s="7"/>
      <c r="AP1135" s="7"/>
    </row>
    <row r="1136" spans="10:42">
      <c r="J1136" s="2"/>
      <c r="K1136" s="2"/>
      <c r="L1136" s="2"/>
      <c r="M1136" s="2"/>
      <c r="N1136" s="2"/>
      <c r="X1136" s="7"/>
      <c r="Y1136" s="7"/>
      <c r="Z1136" s="7"/>
      <c r="AA1136" s="7"/>
      <c r="AB1136" s="7"/>
      <c r="AC1136" s="7"/>
      <c r="AD1136" s="7"/>
      <c r="AE1136" s="7"/>
      <c r="AF1136" s="7"/>
      <c r="AG1136" s="7"/>
      <c r="AH1136" s="7"/>
      <c r="AJ1136" s="2"/>
      <c r="AL1136" s="4" t="s">
        <v>201</v>
      </c>
      <c r="AM1136" s="4" t="s">
        <v>325</v>
      </c>
      <c r="AO1136" s="7"/>
      <c r="AP1136" s="7"/>
    </row>
    <row r="1137" spans="10:42">
      <c r="J1137" s="2"/>
      <c r="K1137" s="2"/>
      <c r="L1137" s="2"/>
      <c r="M1137" s="2"/>
      <c r="N1137" s="2"/>
      <c r="X1137" s="7"/>
      <c r="Y1137" s="7"/>
      <c r="Z1137" s="7"/>
      <c r="AA1137" s="7"/>
      <c r="AB1137" s="7"/>
      <c r="AC1137" s="7"/>
      <c r="AD1137" s="7"/>
      <c r="AE1137" s="7"/>
      <c r="AF1137" s="7"/>
      <c r="AG1137" s="7"/>
      <c r="AH1137" s="7"/>
      <c r="AJ1137" s="2"/>
      <c r="AL1137" s="4" t="s">
        <v>201</v>
      </c>
      <c r="AM1137" s="4" t="s">
        <v>648</v>
      </c>
      <c r="AO1137" s="7"/>
      <c r="AP1137" s="7"/>
    </row>
    <row r="1138" spans="10:42">
      <c r="J1138" s="2"/>
      <c r="K1138" s="2"/>
      <c r="L1138" s="2"/>
      <c r="M1138" s="2"/>
      <c r="N1138" s="2"/>
      <c r="X1138" s="7"/>
      <c r="Y1138" s="7"/>
      <c r="Z1138" s="7"/>
      <c r="AA1138" s="7"/>
      <c r="AB1138" s="7"/>
      <c r="AC1138" s="7"/>
      <c r="AD1138" s="7"/>
      <c r="AE1138" s="7"/>
      <c r="AF1138" s="7"/>
      <c r="AG1138" s="7"/>
      <c r="AH1138" s="7"/>
      <c r="AJ1138" s="2"/>
      <c r="AL1138" s="4" t="s">
        <v>201</v>
      </c>
      <c r="AM1138" s="4" t="s">
        <v>423</v>
      </c>
      <c r="AO1138" s="7"/>
      <c r="AP1138" s="7"/>
    </row>
    <row r="1139" spans="10:42">
      <c r="J1139" s="2"/>
      <c r="K1139" s="2"/>
      <c r="L1139" s="2"/>
      <c r="M1139" s="2"/>
      <c r="N1139" s="2"/>
      <c r="X1139" s="7"/>
      <c r="Y1139" s="7"/>
      <c r="Z1139" s="7"/>
      <c r="AA1139" s="7"/>
      <c r="AB1139" s="7"/>
      <c r="AC1139" s="7"/>
      <c r="AD1139" s="7"/>
      <c r="AE1139" s="7"/>
      <c r="AF1139" s="7"/>
      <c r="AG1139" s="7"/>
      <c r="AH1139" s="7"/>
      <c r="AJ1139" s="2"/>
      <c r="AL1139" s="4" t="s">
        <v>201</v>
      </c>
      <c r="AM1139" s="4" t="s">
        <v>277</v>
      </c>
      <c r="AO1139" s="7"/>
      <c r="AP1139" s="7"/>
    </row>
    <row r="1140" spans="10:42">
      <c r="J1140" s="2"/>
      <c r="K1140" s="2"/>
      <c r="L1140" s="2"/>
      <c r="M1140" s="2"/>
      <c r="N1140" s="2"/>
      <c r="X1140" s="7"/>
      <c r="Y1140" s="7"/>
      <c r="Z1140" s="7"/>
      <c r="AA1140" s="7"/>
      <c r="AB1140" s="7"/>
      <c r="AC1140" s="7"/>
      <c r="AD1140" s="7"/>
      <c r="AE1140" s="7"/>
      <c r="AF1140" s="7"/>
      <c r="AG1140" s="7"/>
      <c r="AH1140" s="7"/>
      <c r="AJ1140" s="2"/>
      <c r="AL1140" s="4" t="s">
        <v>201</v>
      </c>
      <c r="AM1140" s="4" t="s">
        <v>650</v>
      </c>
      <c r="AO1140" s="7"/>
      <c r="AP1140" s="7"/>
    </row>
    <row r="1141" spans="10:42">
      <c r="J1141" s="2"/>
      <c r="K1141" s="2"/>
      <c r="L1141" s="2"/>
      <c r="M1141" s="2"/>
      <c r="N1141" s="2"/>
      <c r="X1141" s="7"/>
      <c r="Y1141" s="7"/>
      <c r="Z1141" s="7"/>
      <c r="AA1141" s="7"/>
      <c r="AB1141" s="7"/>
      <c r="AC1141" s="7"/>
      <c r="AD1141" s="7"/>
      <c r="AE1141" s="7"/>
      <c r="AF1141" s="7"/>
      <c r="AG1141" s="7"/>
      <c r="AH1141" s="7"/>
      <c r="AJ1141" s="2"/>
      <c r="AL1141" s="4" t="s">
        <v>201</v>
      </c>
      <c r="AM1141" s="4" t="s">
        <v>327</v>
      </c>
      <c r="AO1141" s="7"/>
      <c r="AP1141" s="7"/>
    </row>
    <row r="1142" spans="10:42">
      <c r="J1142" s="2"/>
      <c r="K1142" s="2"/>
      <c r="L1142" s="2"/>
      <c r="M1142" s="2"/>
      <c r="N1142" s="2"/>
      <c r="X1142" s="7"/>
      <c r="Y1142" s="7"/>
      <c r="Z1142" s="7"/>
      <c r="AA1142" s="7"/>
      <c r="AB1142" s="7"/>
      <c r="AC1142" s="7"/>
      <c r="AD1142" s="7"/>
      <c r="AE1142" s="7"/>
      <c r="AF1142" s="7"/>
      <c r="AG1142" s="7"/>
      <c r="AH1142" s="7"/>
      <c r="AJ1142" s="2"/>
      <c r="AL1142" s="4" t="s">
        <v>201</v>
      </c>
      <c r="AM1142" s="4" t="s">
        <v>652</v>
      </c>
      <c r="AO1142" s="7"/>
      <c r="AP1142" s="7"/>
    </row>
    <row r="1143" spans="10:42">
      <c r="J1143" s="2"/>
      <c r="K1143" s="2"/>
      <c r="L1143" s="2"/>
      <c r="M1143" s="2"/>
      <c r="N1143" s="2"/>
      <c r="X1143" s="7"/>
      <c r="Y1143" s="7"/>
      <c r="Z1143" s="7"/>
      <c r="AA1143" s="7"/>
      <c r="AB1143" s="7"/>
      <c r="AC1143" s="7"/>
      <c r="AD1143" s="7"/>
      <c r="AE1143" s="7"/>
      <c r="AF1143" s="7"/>
      <c r="AG1143" s="7"/>
      <c r="AH1143" s="7"/>
      <c r="AJ1143" s="2"/>
      <c r="AL1143" s="4" t="s">
        <v>201</v>
      </c>
      <c r="AM1143" s="4" t="s">
        <v>654</v>
      </c>
      <c r="AO1143" s="7"/>
      <c r="AP1143" s="7"/>
    </row>
    <row r="1144" spans="10:42">
      <c r="J1144" s="2"/>
      <c r="K1144" s="2"/>
      <c r="L1144" s="2"/>
      <c r="M1144" s="2"/>
      <c r="N1144" s="2"/>
      <c r="X1144" s="7"/>
      <c r="Y1144" s="7"/>
      <c r="Z1144" s="7"/>
      <c r="AA1144" s="7"/>
      <c r="AB1144" s="7"/>
      <c r="AC1144" s="7"/>
      <c r="AD1144" s="7"/>
      <c r="AE1144" s="7"/>
      <c r="AF1144" s="7"/>
      <c r="AG1144" s="7"/>
      <c r="AH1144" s="7"/>
      <c r="AJ1144" s="2"/>
      <c r="AL1144" s="4" t="s">
        <v>201</v>
      </c>
      <c r="AM1144" s="4" t="s">
        <v>279</v>
      </c>
      <c r="AO1144" s="7"/>
      <c r="AP1144" s="7"/>
    </row>
    <row r="1145" spans="10:42">
      <c r="J1145" s="2"/>
      <c r="K1145" s="2"/>
      <c r="L1145" s="2"/>
      <c r="M1145" s="2"/>
      <c r="N1145" s="2"/>
      <c r="X1145" s="7"/>
      <c r="Y1145" s="7"/>
      <c r="Z1145" s="7"/>
      <c r="AA1145" s="7"/>
      <c r="AB1145" s="7"/>
      <c r="AC1145" s="7"/>
      <c r="AD1145" s="7"/>
      <c r="AE1145" s="7"/>
      <c r="AF1145" s="7"/>
      <c r="AG1145" s="7"/>
      <c r="AH1145" s="7"/>
      <c r="AJ1145" s="2"/>
      <c r="AL1145" s="4" t="s">
        <v>201</v>
      </c>
      <c r="AM1145" s="4" t="s">
        <v>425</v>
      </c>
      <c r="AO1145" s="7"/>
      <c r="AP1145" s="7"/>
    </row>
    <row r="1146" spans="10:42">
      <c r="J1146" s="2"/>
      <c r="K1146" s="2"/>
      <c r="L1146" s="2"/>
      <c r="M1146" s="2"/>
      <c r="N1146" s="2"/>
      <c r="X1146" s="7"/>
      <c r="Y1146" s="7"/>
      <c r="Z1146" s="7"/>
      <c r="AA1146" s="7"/>
      <c r="AB1146" s="7"/>
      <c r="AC1146" s="7"/>
      <c r="AD1146" s="7"/>
      <c r="AE1146" s="7"/>
      <c r="AF1146" s="7"/>
      <c r="AG1146" s="7"/>
      <c r="AH1146" s="7"/>
      <c r="AJ1146" s="2"/>
      <c r="AL1146" s="4" t="s">
        <v>201</v>
      </c>
      <c r="AM1146" s="4" t="s">
        <v>427</v>
      </c>
      <c r="AO1146" s="7"/>
      <c r="AP1146" s="7"/>
    </row>
    <row r="1147" spans="10:42">
      <c r="J1147" s="2"/>
      <c r="K1147" s="2"/>
      <c r="L1147" s="2"/>
      <c r="M1147" s="2"/>
      <c r="N1147" s="2"/>
      <c r="X1147" s="7"/>
      <c r="Y1147" s="7"/>
      <c r="Z1147" s="7"/>
      <c r="AA1147" s="7"/>
      <c r="AB1147" s="7"/>
      <c r="AC1147" s="7"/>
      <c r="AD1147" s="7"/>
      <c r="AE1147" s="7"/>
      <c r="AF1147" s="7"/>
      <c r="AG1147" s="7"/>
      <c r="AH1147" s="7"/>
      <c r="AJ1147" s="2"/>
      <c r="AL1147" s="4" t="s">
        <v>201</v>
      </c>
      <c r="AM1147" s="4" t="s">
        <v>656</v>
      </c>
      <c r="AO1147" s="7"/>
      <c r="AP1147" s="7"/>
    </row>
    <row r="1148" spans="10:42">
      <c r="J1148" s="2"/>
      <c r="K1148" s="2"/>
      <c r="L1148" s="2"/>
      <c r="M1148" s="2"/>
      <c r="N1148" s="2"/>
      <c r="X1148" s="7"/>
      <c r="Y1148" s="7"/>
      <c r="Z1148" s="7"/>
      <c r="AA1148" s="7"/>
      <c r="AB1148" s="7"/>
      <c r="AC1148" s="7"/>
      <c r="AD1148" s="7"/>
      <c r="AE1148" s="7"/>
      <c r="AF1148" s="7"/>
      <c r="AG1148" s="7"/>
      <c r="AH1148" s="7"/>
      <c r="AJ1148" s="2"/>
      <c r="AL1148" s="4" t="s">
        <v>201</v>
      </c>
      <c r="AM1148" s="4" t="s">
        <v>429</v>
      </c>
      <c r="AO1148" s="7"/>
      <c r="AP1148" s="7"/>
    </row>
    <row r="1149" spans="10:42">
      <c r="J1149" s="2"/>
      <c r="K1149" s="2"/>
      <c r="L1149" s="2"/>
      <c r="M1149" s="2"/>
      <c r="N1149" s="2"/>
      <c r="X1149" s="7"/>
      <c r="Y1149" s="7"/>
      <c r="Z1149" s="7"/>
      <c r="AA1149" s="7"/>
      <c r="AB1149" s="7"/>
      <c r="AC1149" s="7"/>
      <c r="AD1149" s="7"/>
      <c r="AE1149" s="7"/>
      <c r="AF1149" s="7"/>
      <c r="AG1149" s="7"/>
      <c r="AH1149" s="7"/>
      <c r="AJ1149" s="2"/>
      <c r="AL1149" s="4" t="s">
        <v>201</v>
      </c>
      <c r="AM1149" s="4" t="s">
        <v>658</v>
      </c>
      <c r="AO1149" s="7"/>
      <c r="AP1149" s="7"/>
    </row>
    <row r="1150" spans="10:42">
      <c r="J1150" s="2"/>
      <c r="K1150" s="2"/>
      <c r="L1150" s="2"/>
      <c r="M1150" s="2"/>
      <c r="N1150" s="2"/>
      <c r="X1150" s="7"/>
      <c r="Y1150" s="7"/>
      <c r="Z1150" s="7"/>
      <c r="AA1150" s="7"/>
      <c r="AB1150" s="7"/>
      <c r="AC1150" s="7"/>
      <c r="AD1150" s="7"/>
      <c r="AE1150" s="7"/>
      <c r="AF1150" s="7"/>
      <c r="AG1150" s="7"/>
      <c r="AH1150" s="7"/>
      <c r="AJ1150" s="2"/>
      <c r="AL1150" s="4" t="s">
        <v>201</v>
      </c>
      <c r="AM1150" s="4" t="s">
        <v>329</v>
      </c>
      <c r="AO1150" s="7"/>
      <c r="AP1150" s="7"/>
    </row>
    <row r="1151" spans="10:42">
      <c r="J1151" s="2"/>
      <c r="K1151" s="2"/>
      <c r="L1151" s="2"/>
      <c r="M1151" s="2"/>
      <c r="N1151" s="2"/>
      <c r="X1151" s="7"/>
      <c r="Y1151" s="7"/>
      <c r="Z1151" s="7"/>
      <c r="AA1151" s="7"/>
      <c r="AB1151" s="7"/>
      <c r="AC1151" s="7"/>
      <c r="AD1151" s="7"/>
      <c r="AE1151" s="7"/>
      <c r="AF1151" s="7"/>
      <c r="AG1151" s="7"/>
      <c r="AH1151" s="7"/>
      <c r="AJ1151" s="2"/>
      <c r="AL1151" s="4" t="s">
        <v>201</v>
      </c>
      <c r="AM1151" s="4" t="s">
        <v>431</v>
      </c>
      <c r="AO1151" s="7"/>
      <c r="AP1151" s="7"/>
    </row>
    <row r="1152" spans="10:42">
      <c r="J1152" s="2"/>
      <c r="K1152" s="2"/>
      <c r="L1152" s="2"/>
      <c r="M1152" s="2"/>
      <c r="N1152" s="2"/>
      <c r="X1152" s="7"/>
      <c r="Y1152" s="7"/>
      <c r="Z1152" s="7"/>
      <c r="AA1152" s="7"/>
      <c r="AB1152" s="7"/>
      <c r="AC1152" s="7"/>
      <c r="AD1152" s="7"/>
      <c r="AE1152" s="7"/>
      <c r="AF1152" s="7"/>
      <c r="AG1152" s="7"/>
      <c r="AH1152" s="7"/>
      <c r="AJ1152" s="2"/>
      <c r="AL1152" s="4" t="s">
        <v>201</v>
      </c>
      <c r="AM1152" s="4" t="s">
        <v>660</v>
      </c>
      <c r="AO1152" s="7"/>
      <c r="AP1152" s="7"/>
    </row>
    <row r="1153" spans="10:42">
      <c r="J1153" s="2"/>
      <c r="K1153" s="2"/>
      <c r="L1153" s="2"/>
      <c r="M1153" s="2"/>
      <c r="N1153" s="2"/>
      <c r="X1153" s="7"/>
      <c r="Y1153" s="7"/>
      <c r="Z1153" s="7"/>
      <c r="AA1153" s="7"/>
      <c r="AB1153" s="7"/>
      <c r="AC1153" s="7"/>
      <c r="AD1153" s="7"/>
      <c r="AE1153" s="7"/>
      <c r="AF1153" s="7"/>
      <c r="AG1153" s="7"/>
      <c r="AH1153" s="7"/>
      <c r="AJ1153" s="2"/>
      <c r="AL1153" s="4" t="s">
        <v>201</v>
      </c>
      <c r="AM1153" s="4" t="s">
        <v>662</v>
      </c>
      <c r="AO1153" s="7"/>
      <c r="AP1153" s="7"/>
    </row>
    <row r="1154" spans="10:42">
      <c r="J1154" s="2"/>
      <c r="K1154" s="2"/>
      <c r="L1154" s="2"/>
      <c r="M1154" s="2"/>
      <c r="N1154" s="2"/>
      <c r="X1154" s="7"/>
      <c r="Y1154" s="7"/>
      <c r="Z1154" s="7"/>
      <c r="AA1154" s="7"/>
      <c r="AB1154" s="7"/>
      <c r="AC1154" s="7"/>
      <c r="AD1154" s="7"/>
      <c r="AE1154" s="7"/>
      <c r="AF1154" s="7"/>
      <c r="AG1154" s="7"/>
      <c r="AH1154" s="7"/>
      <c r="AJ1154" s="2"/>
      <c r="AL1154" s="4" t="s">
        <v>201</v>
      </c>
      <c r="AM1154" s="4" t="s">
        <v>664</v>
      </c>
      <c r="AO1154" s="7"/>
      <c r="AP1154" s="7"/>
    </row>
    <row r="1155" spans="10:42">
      <c r="J1155" s="2"/>
      <c r="K1155" s="2"/>
      <c r="L1155" s="2"/>
      <c r="M1155" s="2"/>
      <c r="N1155" s="2"/>
      <c r="X1155" s="7"/>
      <c r="Y1155" s="7"/>
      <c r="Z1155" s="7"/>
      <c r="AA1155" s="7"/>
      <c r="AB1155" s="7"/>
      <c r="AC1155" s="7"/>
      <c r="AD1155" s="7"/>
      <c r="AE1155" s="7"/>
      <c r="AF1155" s="7"/>
      <c r="AG1155" s="7"/>
      <c r="AH1155" s="7"/>
      <c r="AJ1155" s="2"/>
      <c r="AL1155" s="4" t="s">
        <v>201</v>
      </c>
      <c r="AM1155" s="4" t="s">
        <v>666</v>
      </c>
      <c r="AO1155" s="7"/>
      <c r="AP1155" s="7"/>
    </row>
    <row r="1156" spans="10:42">
      <c r="J1156" s="2"/>
      <c r="K1156" s="2"/>
      <c r="L1156" s="2"/>
      <c r="M1156" s="2"/>
      <c r="N1156" s="2"/>
      <c r="X1156" s="7"/>
      <c r="Y1156" s="7"/>
      <c r="Z1156" s="7"/>
      <c r="AA1156" s="7"/>
      <c r="AB1156" s="7"/>
      <c r="AC1156" s="7"/>
      <c r="AD1156" s="7"/>
      <c r="AE1156" s="7"/>
      <c r="AF1156" s="7"/>
      <c r="AG1156" s="7"/>
      <c r="AH1156" s="7"/>
      <c r="AJ1156" s="2"/>
      <c r="AL1156" s="4" t="s">
        <v>201</v>
      </c>
      <c r="AM1156" s="4" t="s">
        <v>667</v>
      </c>
      <c r="AO1156" s="7"/>
      <c r="AP1156" s="7"/>
    </row>
    <row r="1157" spans="10:42">
      <c r="J1157" s="2"/>
      <c r="K1157" s="2"/>
      <c r="L1157" s="2"/>
      <c r="M1157" s="2"/>
      <c r="N1157" s="2"/>
      <c r="X1157" s="7"/>
      <c r="Y1157" s="7"/>
      <c r="Z1157" s="7"/>
      <c r="AA1157" s="7"/>
      <c r="AB1157" s="7"/>
      <c r="AC1157" s="7"/>
      <c r="AD1157" s="7"/>
      <c r="AE1157" s="7"/>
      <c r="AF1157" s="7"/>
      <c r="AG1157" s="7"/>
      <c r="AH1157" s="7"/>
      <c r="AJ1157" s="2"/>
      <c r="AL1157" s="4" t="s">
        <v>201</v>
      </c>
      <c r="AM1157" s="4" t="s">
        <v>669</v>
      </c>
      <c r="AO1157" s="7"/>
      <c r="AP1157" s="7"/>
    </row>
    <row r="1158" spans="10:42">
      <c r="J1158" s="2"/>
      <c r="K1158" s="2"/>
      <c r="L1158" s="2"/>
      <c r="M1158" s="2"/>
      <c r="N1158" s="2"/>
      <c r="X1158" s="7"/>
      <c r="Y1158" s="7"/>
      <c r="Z1158" s="7"/>
      <c r="AA1158" s="7"/>
      <c r="AB1158" s="7"/>
      <c r="AC1158" s="7"/>
      <c r="AD1158" s="7"/>
      <c r="AE1158" s="7"/>
      <c r="AF1158" s="7"/>
      <c r="AG1158" s="7"/>
      <c r="AH1158" s="7"/>
      <c r="AJ1158" s="2"/>
      <c r="AL1158" s="4" t="s">
        <v>201</v>
      </c>
      <c r="AM1158" s="4" t="s">
        <v>671</v>
      </c>
      <c r="AO1158" s="7"/>
      <c r="AP1158" s="7"/>
    </row>
    <row r="1159" spans="10:42">
      <c r="J1159" s="2"/>
      <c r="K1159" s="2"/>
      <c r="L1159" s="2"/>
      <c r="M1159" s="2"/>
      <c r="N1159" s="2"/>
      <c r="X1159" s="7"/>
      <c r="Y1159" s="7"/>
      <c r="Z1159" s="7"/>
      <c r="AA1159" s="7"/>
      <c r="AB1159" s="7"/>
      <c r="AC1159" s="7"/>
      <c r="AD1159" s="7"/>
      <c r="AE1159" s="7"/>
      <c r="AF1159" s="7"/>
      <c r="AG1159" s="7"/>
      <c r="AH1159" s="7"/>
      <c r="AJ1159" s="2"/>
      <c r="AL1159" s="4" t="s">
        <v>201</v>
      </c>
      <c r="AM1159" s="4" t="s">
        <v>673</v>
      </c>
      <c r="AO1159" s="7"/>
      <c r="AP1159" s="7"/>
    </row>
    <row r="1160" spans="10:42">
      <c r="J1160" s="2"/>
      <c r="K1160" s="2"/>
      <c r="L1160" s="2"/>
      <c r="M1160" s="2"/>
      <c r="N1160" s="2"/>
      <c r="X1160" s="7"/>
      <c r="Y1160" s="7"/>
      <c r="Z1160" s="7"/>
      <c r="AA1160" s="7"/>
      <c r="AB1160" s="7"/>
      <c r="AC1160" s="7"/>
      <c r="AD1160" s="7"/>
      <c r="AE1160" s="7"/>
      <c r="AF1160" s="7"/>
      <c r="AG1160" s="7"/>
      <c r="AH1160" s="7"/>
      <c r="AJ1160" s="2"/>
      <c r="AL1160" s="4" t="s">
        <v>201</v>
      </c>
      <c r="AM1160" s="4" t="s">
        <v>675</v>
      </c>
      <c r="AO1160" s="7"/>
      <c r="AP1160" s="7"/>
    </row>
    <row r="1161" spans="10:42">
      <c r="J1161" s="2"/>
      <c r="K1161" s="2"/>
      <c r="L1161" s="2"/>
      <c r="M1161" s="2"/>
      <c r="N1161" s="2"/>
      <c r="X1161" s="7"/>
      <c r="Y1161" s="7"/>
      <c r="Z1161" s="7"/>
      <c r="AA1161" s="7"/>
      <c r="AB1161" s="7"/>
      <c r="AC1161" s="7"/>
      <c r="AD1161" s="7"/>
      <c r="AE1161" s="7"/>
      <c r="AF1161" s="7"/>
      <c r="AG1161" s="7"/>
      <c r="AH1161" s="7"/>
      <c r="AJ1161" s="2"/>
      <c r="AL1161" s="4" t="s">
        <v>201</v>
      </c>
      <c r="AM1161" s="4" t="s">
        <v>1405</v>
      </c>
      <c r="AO1161" s="7"/>
      <c r="AP1161" s="7"/>
    </row>
    <row r="1162" spans="10:42">
      <c r="J1162" s="2"/>
      <c r="K1162" s="2"/>
      <c r="L1162" s="2"/>
      <c r="M1162" s="2"/>
      <c r="N1162" s="2"/>
      <c r="X1162" s="7"/>
      <c r="Y1162" s="7"/>
      <c r="Z1162" s="7"/>
      <c r="AA1162" s="7"/>
      <c r="AB1162" s="7"/>
      <c r="AC1162" s="7"/>
      <c r="AD1162" s="7"/>
      <c r="AE1162" s="7"/>
      <c r="AF1162" s="7"/>
      <c r="AG1162" s="7"/>
      <c r="AH1162" s="7"/>
      <c r="AJ1162" s="2"/>
      <c r="AL1162" s="4" t="s">
        <v>201</v>
      </c>
      <c r="AM1162" s="4" t="s">
        <v>678</v>
      </c>
      <c r="AO1162" s="7"/>
      <c r="AP1162" s="7"/>
    </row>
    <row r="1163" spans="10:42">
      <c r="J1163" s="2"/>
      <c r="K1163" s="2"/>
      <c r="L1163" s="2"/>
      <c r="M1163" s="2"/>
      <c r="N1163" s="2"/>
      <c r="X1163" s="7"/>
      <c r="Y1163" s="7"/>
      <c r="Z1163" s="7"/>
      <c r="AA1163" s="7"/>
      <c r="AB1163" s="7"/>
      <c r="AC1163" s="7"/>
      <c r="AD1163" s="7"/>
      <c r="AE1163" s="7"/>
      <c r="AF1163" s="7"/>
      <c r="AG1163" s="7"/>
      <c r="AH1163" s="7"/>
      <c r="AJ1163" s="2"/>
      <c r="AL1163" s="4" t="s">
        <v>201</v>
      </c>
      <c r="AM1163" s="4" t="s">
        <v>680</v>
      </c>
      <c r="AO1163" s="7"/>
      <c r="AP1163" s="7"/>
    </row>
    <row r="1164" spans="10:42">
      <c r="J1164" s="2"/>
      <c r="K1164" s="2"/>
      <c r="L1164" s="2"/>
      <c r="M1164" s="2"/>
      <c r="N1164" s="2"/>
      <c r="X1164" s="7"/>
      <c r="Y1164" s="7"/>
      <c r="Z1164" s="7"/>
      <c r="AA1164" s="7"/>
      <c r="AB1164" s="7"/>
      <c r="AC1164" s="7"/>
      <c r="AD1164" s="7"/>
      <c r="AE1164" s="7"/>
      <c r="AF1164" s="7"/>
      <c r="AG1164" s="7"/>
      <c r="AH1164" s="7"/>
      <c r="AJ1164" s="2"/>
      <c r="AL1164" s="4" t="s">
        <v>203</v>
      </c>
      <c r="AM1164" s="4" t="s">
        <v>331</v>
      </c>
      <c r="AO1164" s="7"/>
      <c r="AP1164" s="7"/>
    </row>
    <row r="1165" spans="10:42">
      <c r="J1165" s="2"/>
      <c r="K1165" s="2"/>
      <c r="L1165" s="2"/>
      <c r="M1165" s="2"/>
      <c r="N1165" s="2"/>
      <c r="X1165" s="7"/>
      <c r="Y1165" s="7"/>
      <c r="Z1165" s="7"/>
      <c r="AA1165" s="7"/>
      <c r="AB1165" s="7"/>
      <c r="AC1165" s="7"/>
      <c r="AD1165" s="7"/>
      <c r="AE1165" s="7"/>
      <c r="AF1165" s="7"/>
      <c r="AG1165" s="7"/>
      <c r="AH1165" s="7"/>
      <c r="AJ1165" s="2"/>
      <c r="AL1165" s="4" t="s">
        <v>203</v>
      </c>
      <c r="AM1165" s="4" t="s">
        <v>943</v>
      </c>
      <c r="AO1165" s="7"/>
      <c r="AP1165" s="7"/>
    </row>
    <row r="1166" spans="10:42">
      <c r="J1166" s="2"/>
      <c r="K1166" s="2"/>
      <c r="L1166" s="2"/>
      <c r="M1166" s="2"/>
      <c r="N1166" s="2"/>
      <c r="X1166" s="7"/>
      <c r="Y1166" s="7"/>
      <c r="Z1166" s="7"/>
      <c r="AA1166" s="7"/>
      <c r="AB1166" s="7"/>
      <c r="AC1166" s="7"/>
      <c r="AD1166" s="7"/>
      <c r="AE1166" s="7"/>
      <c r="AF1166" s="7"/>
      <c r="AG1166" s="7"/>
      <c r="AH1166" s="7"/>
      <c r="AJ1166" s="2"/>
      <c r="AL1166" s="4" t="s">
        <v>203</v>
      </c>
      <c r="AM1166" s="4" t="s">
        <v>433</v>
      </c>
      <c r="AO1166" s="7"/>
      <c r="AP1166" s="7"/>
    </row>
    <row r="1167" spans="10:42">
      <c r="J1167" s="2"/>
      <c r="K1167" s="2"/>
      <c r="L1167" s="2"/>
      <c r="M1167" s="2"/>
      <c r="N1167" s="2"/>
      <c r="X1167" s="7"/>
      <c r="Y1167" s="7"/>
      <c r="Z1167" s="7"/>
      <c r="AA1167" s="7"/>
      <c r="AB1167" s="7"/>
      <c r="AC1167" s="7"/>
      <c r="AD1167" s="7"/>
      <c r="AE1167" s="7"/>
      <c r="AF1167" s="7"/>
      <c r="AG1167" s="7"/>
      <c r="AH1167" s="7"/>
      <c r="AJ1167" s="2"/>
      <c r="AL1167" s="4" t="s">
        <v>203</v>
      </c>
      <c r="AM1167" s="4" t="s">
        <v>682</v>
      </c>
      <c r="AO1167" s="7"/>
      <c r="AP1167" s="7"/>
    </row>
    <row r="1168" spans="10:42">
      <c r="J1168" s="2"/>
      <c r="K1168" s="2"/>
      <c r="L1168" s="2"/>
      <c r="M1168" s="2"/>
      <c r="N1168" s="2"/>
      <c r="X1168" s="7"/>
      <c r="Y1168" s="7"/>
      <c r="Z1168" s="7"/>
      <c r="AA1168" s="7"/>
      <c r="AB1168" s="7"/>
      <c r="AC1168" s="7"/>
      <c r="AD1168" s="7"/>
      <c r="AE1168" s="7"/>
      <c r="AF1168" s="7"/>
      <c r="AG1168" s="7"/>
      <c r="AH1168" s="7"/>
      <c r="AJ1168" s="2"/>
      <c r="AL1168" s="4" t="s">
        <v>203</v>
      </c>
      <c r="AM1168" s="4" t="s">
        <v>281</v>
      </c>
      <c r="AO1168" s="7"/>
      <c r="AP1168" s="7"/>
    </row>
    <row r="1169" spans="10:42">
      <c r="J1169" s="2"/>
      <c r="K1169" s="2"/>
      <c r="L1169" s="2"/>
      <c r="M1169" s="2"/>
      <c r="N1169" s="2"/>
      <c r="X1169" s="7"/>
      <c r="Y1169" s="7"/>
      <c r="Z1169" s="7"/>
      <c r="AA1169" s="7"/>
      <c r="AB1169" s="7"/>
      <c r="AC1169" s="7"/>
      <c r="AD1169" s="7"/>
      <c r="AE1169" s="7"/>
      <c r="AF1169" s="7"/>
      <c r="AG1169" s="7"/>
      <c r="AH1169" s="7"/>
      <c r="AJ1169" s="2"/>
      <c r="AL1169" s="4" t="s">
        <v>203</v>
      </c>
      <c r="AM1169" s="4" t="s">
        <v>1406</v>
      </c>
      <c r="AO1169" s="7"/>
      <c r="AP1169" s="7"/>
    </row>
    <row r="1170" spans="10:42">
      <c r="J1170" s="2"/>
      <c r="K1170" s="2"/>
      <c r="L1170" s="2"/>
      <c r="M1170" s="2"/>
      <c r="N1170" s="2"/>
      <c r="X1170" s="7"/>
      <c r="Y1170" s="7"/>
      <c r="Z1170" s="7"/>
      <c r="AA1170" s="7"/>
      <c r="AB1170" s="7"/>
      <c r="AC1170" s="7"/>
      <c r="AD1170" s="7"/>
      <c r="AE1170" s="7"/>
      <c r="AF1170" s="7"/>
      <c r="AG1170" s="7"/>
      <c r="AH1170" s="7"/>
      <c r="AJ1170" s="2"/>
      <c r="AL1170" s="4" t="s">
        <v>203</v>
      </c>
      <c r="AM1170" s="4" t="s">
        <v>283</v>
      </c>
      <c r="AO1170" s="7"/>
      <c r="AP1170" s="7"/>
    </row>
    <row r="1171" spans="10:42">
      <c r="J1171" s="2"/>
      <c r="K1171" s="2"/>
      <c r="L1171" s="2"/>
      <c r="M1171" s="2"/>
      <c r="N1171" s="2"/>
      <c r="X1171" s="7"/>
      <c r="Y1171" s="7"/>
      <c r="Z1171" s="7"/>
      <c r="AA1171" s="7"/>
      <c r="AB1171" s="7"/>
      <c r="AC1171" s="7"/>
      <c r="AD1171" s="7"/>
      <c r="AE1171" s="7"/>
      <c r="AF1171" s="7"/>
      <c r="AG1171" s="7"/>
      <c r="AH1171" s="7"/>
      <c r="AJ1171" s="2"/>
      <c r="AL1171" s="4" t="s">
        <v>203</v>
      </c>
      <c r="AM1171" s="4" t="s">
        <v>435</v>
      </c>
      <c r="AO1171" s="7"/>
      <c r="AP1171" s="7"/>
    </row>
    <row r="1172" spans="10:42">
      <c r="J1172" s="2"/>
      <c r="K1172" s="2"/>
      <c r="L1172" s="2"/>
      <c r="M1172" s="2"/>
      <c r="N1172" s="2"/>
      <c r="X1172" s="7"/>
      <c r="Y1172" s="7"/>
      <c r="Z1172" s="7"/>
      <c r="AA1172" s="7"/>
      <c r="AB1172" s="7"/>
      <c r="AC1172" s="7"/>
      <c r="AD1172" s="7"/>
      <c r="AE1172" s="7"/>
      <c r="AF1172" s="7"/>
      <c r="AG1172" s="7"/>
      <c r="AH1172" s="7"/>
      <c r="AJ1172" s="2"/>
      <c r="AL1172" s="4" t="s">
        <v>203</v>
      </c>
      <c r="AM1172" s="4" t="s">
        <v>1407</v>
      </c>
      <c r="AO1172" s="7"/>
      <c r="AP1172" s="7"/>
    </row>
    <row r="1173" spans="10:42">
      <c r="J1173" s="2"/>
      <c r="K1173" s="2"/>
      <c r="L1173" s="2"/>
      <c r="M1173" s="2"/>
      <c r="N1173" s="2"/>
      <c r="X1173" s="7"/>
      <c r="Y1173" s="7"/>
      <c r="Z1173" s="7"/>
      <c r="AA1173" s="7"/>
      <c r="AB1173" s="7"/>
      <c r="AC1173" s="7"/>
      <c r="AD1173" s="7"/>
      <c r="AE1173" s="7"/>
      <c r="AF1173" s="7"/>
      <c r="AG1173" s="7"/>
      <c r="AH1173" s="7"/>
      <c r="AJ1173" s="2"/>
      <c r="AL1173" s="4" t="s">
        <v>203</v>
      </c>
      <c r="AM1173" s="4" t="s">
        <v>1408</v>
      </c>
      <c r="AO1173" s="7"/>
      <c r="AP1173" s="7"/>
    </row>
    <row r="1174" spans="10:42">
      <c r="J1174" s="2"/>
      <c r="K1174" s="2"/>
      <c r="L1174" s="2"/>
      <c r="M1174" s="2"/>
      <c r="N1174" s="2"/>
      <c r="X1174" s="7"/>
      <c r="Y1174" s="7"/>
      <c r="Z1174" s="7"/>
      <c r="AA1174" s="7"/>
      <c r="AB1174" s="7"/>
      <c r="AC1174" s="7"/>
      <c r="AD1174" s="7"/>
      <c r="AE1174" s="7"/>
      <c r="AF1174" s="7"/>
      <c r="AG1174" s="7"/>
      <c r="AH1174" s="7"/>
      <c r="AJ1174" s="2"/>
      <c r="AL1174" s="4" t="s">
        <v>203</v>
      </c>
      <c r="AM1174" s="4" t="s">
        <v>945</v>
      </c>
      <c r="AO1174" s="7"/>
      <c r="AP1174" s="7"/>
    </row>
    <row r="1175" spans="10:42">
      <c r="J1175" s="2"/>
      <c r="K1175" s="2"/>
      <c r="L1175" s="2"/>
      <c r="M1175" s="2"/>
      <c r="N1175" s="2"/>
      <c r="X1175" s="7"/>
      <c r="Y1175" s="7"/>
      <c r="Z1175" s="7"/>
      <c r="AA1175" s="7"/>
      <c r="AB1175" s="7"/>
      <c r="AC1175" s="7"/>
      <c r="AD1175" s="7"/>
      <c r="AE1175" s="7"/>
      <c r="AF1175" s="7"/>
      <c r="AG1175" s="7"/>
      <c r="AH1175" s="7"/>
      <c r="AJ1175" s="2"/>
      <c r="AL1175" s="4" t="s">
        <v>203</v>
      </c>
      <c r="AM1175" s="4" t="s">
        <v>1409</v>
      </c>
      <c r="AO1175" s="7"/>
      <c r="AP1175" s="7"/>
    </row>
    <row r="1176" spans="10:42">
      <c r="J1176" s="2"/>
      <c r="K1176" s="2"/>
      <c r="L1176" s="2"/>
      <c r="M1176" s="2"/>
      <c r="N1176" s="2"/>
      <c r="X1176" s="7"/>
      <c r="Y1176" s="7"/>
      <c r="Z1176" s="7"/>
      <c r="AA1176" s="7"/>
      <c r="AB1176" s="7"/>
      <c r="AC1176" s="7"/>
      <c r="AD1176" s="7"/>
      <c r="AE1176" s="7"/>
      <c r="AF1176" s="7"/>
      <c r="AG1176" s="7"/>
      <c r="AH1176" s="7"/>
      <c r="AJ1176" s="2"/>
      <c r="AL1176" s="4" t="s">
        <v>203</v>
      </c>
      <c r="AM1176" s="4" t="s">
        <v>1410</v>
      </c>
      <c r="AO1176" s="7"/>
      <c r="AP1176" s="7"/>
    </row>
    <row r="1177" spans="10:42">
      <c r="J1177" s="2"/>
      <c r="K1177" s="2"/>
      <c r="L1177" s="2"/>
      <c r="M1177" s="2"/>
      <c r="N1177" s="2"/>
      <c r="X1177" s="7"/>
      <c r="Y1177" s="7"/>
      <c r="Z1177" s="7"/>
      <c r="AA1177" s="7"/>
      <c r="AB1177" s="7"/>
      <c r="AC1177" s="7"/>
      <c r="AD1177" s="7"/>
      <c r="AE1177" s="7"/>
      <c r="AF1177" s="7"/>
      <c r="AG1177" s="7"/>
      <c r="AH1177" s="7"/>
      <c r="AJ1177" s="2"/>
      <c r="AL1177" s="4" t="s">
        <v>203</v>
      </c>
      <c r="AM1177" s="4" t="s">
        <v>285</v>
      </c>
      <c r="AO1177" s="7"/>
      <c r="AP1177" s="7"/>
    </row>
    <row r="1178" spans="10:42">
      <c r="J1178" s="2"/>
      <c r="K1178" s="2"/>
      <c r="L1178" s="2"/>
      <c r="M1178" s="2"/>
      <c r="N1178" s="2"/>
      <c r="X1178" s="7"/>
      <c r="Y1178" s="7"/>
      <c r="Z1178" s="7"/>
      <c r="AA1178" s="7"/>
      <c r="AB1178" s="7"/>
      <c r="AC1178" s="7"/>
      <c r="AD1178" s="7"/>
      <c r="AE1178" s="7"/>
      <c r="AF1178" s="7"/>
      <c r="AG1178" s="7"/>
      <c r="AH1178" s="7"/>
      <c r="AJ1178" s="2"/>
      <c r="AL1178" s="4" t="s">
        <v>203</v>
      </c>
      <c r="AM1178" s="4" t="s">
        <v>947</v>
      </c>
      <c r="AO1178" s="7"/>
      <c r="AP1178" s="7"/>
    </row>
    <row r="1179" spans="10:42">
      <c r="J1179" s="2"/>
      <c r="K1179" s="2"/>
      <c r="L1179" s="2"/>
      <c r="M1179" s="2"/>
      <c r="N1179" s="2"/>
      <c r="X1179" s="7"/>
      <c r="Y1179" s="7"/>
      <c r="Z1179" s="7"/>
      <c r="AA1179" s="7"/>
      <c r="AB1179" s="7"/>
      <c r="AC1179" s="7"/>
      <c r="AD1179" s="7"/>
      <c r="AE1179" s="7"/>
      <c r="AF1179" s="7"/>
      <c r="AG1179" s="7"/>
      <c r="AH1179" s="7"/>
      <c r="AJ1179" s="2"/>
      <c r="AL1179" s="4" t="s">
        <v>203</v>
      </c>
      <c r="AM1179" s="4" t="s">
        <v>949</v>
      </c>
      <c r="AO1179" s="7"/>
      <c r="AP1179" s="7"/>
    </row>
    <row r="1180" spans="10:42">
      <c r="J1180" s="2"/>
      <c r="K1180" s="2"/>
      <c r="L1180" s="2"/>
      <c r="M1180" s="2"/>
      <c r="N1180" s="2"/>
      <c r="X1180" s="7"/>
      <c r="Y1180" s="7"/>
      <c r="Z1180" s="7"/>
      <c r="AA1180" s="7"/>
      <c r="AB1180" s="7"/>
      <c r="AC1180" s="7"/>
      <c r="AD1180" s="7"/>
      <c r="AE1180" s="7"/>
      <c r="AF1180" s="7"/>
      <c r="AG1180" s="7"/>
      <c r="AH1180" s="7"/>
      <c r="AJ1180" s="2"/>
      <c r="AL1180" s="4" t="s">
        <v>203</v>
      </c>
      <c r="AM1180" s="4" t="s">
        <v>437</v>
      </c>
      <c r="AO1180" s="7"/>
      <c r="AP1180" s="7"/>
    </row>
    <row r="1181" spans="10:42">
      <c r="J1181" s="2"/>
      <c r="K1181" s="2"/>
      <c r="L1181" s="2"/>
      <c r="M1181" s="2"/>
      <c r="N1181" s="2"/>
      <c r="X1181" s="7"/>
      <c r="Y1181" s="7"/>
      <c r="Z1181" s="7"/>
      <c r="AA1181" s="7"/>
      <c r="AB1181" s="7"/>
      <c r="AC1181" s="7"/>
      <c r="AD1181" s="7"/>
      <c r="AE1181" s="7"/>
      <c r="AF1181" s="7"/>
      <c r="AG1181" s="7"/>
      <c r="AH1181" s="7"/>
      <c r="AJ1181" s="2"/>
      <c r="AL1181" s="4" t="s">
        <v>203</v>
      </c>
      <c r="AM1181" s="4" t="s">
        <v>1411</v>
      </c>
      <c r="AO1181" s="7"/>
      <c r="AP1181" s="7"/>
    </row>
    <row r="1182" spans="10:42">
      <c r="J1182" s="2"/>
      <c r="K1182" s="2"/>
      <c r="L1182" s="2"/>
      <c r="M1182" s="2"/>
      <c r="N1182" s="2"/>
      <c r="X1182" s="7"/>
      <c r="Y1182" s="7"/>
      <c r="Z1182" s="7"/>
      <c r="AA1182" s="7"/>
      <c r="AB1182" s="7"/>
      <c r="AC1182" s="7"/>
      <c r="AD1182" s="7"/>
      <c r="AE1182" s="7"/>
      <c r="AF1182" s="7"/>
      <c r="AG1182" s="7"/>
      <c r="AH1182" s="7"/>
      <c r="AJ1182" s="2"/>
      <c r="AL1182" s="4" t="s">
        <v>203</v>
      </c>
      <c r="AM1182" s="4" t="s">
        <v>439</v>
      </c>
      <c r="AO1182" s="7"/>
      <c r="AP1182" s="7"/>
    </row>
    <row r="1183" spans="10:42">
      <c r="J1183" s="2"/>
      <c r="K1183" s="2"/>
      <c r="L1183" s="2"/>
      <c r="M1183" s="2"/>
      <c r="N1183" s="2"/>
      <c r="X1183" s="7"/>
      <c r="Y1183" s="7"/>
      <c r="Z1183" s="7"/>
      <c r="AA1183" s="7"/>
      <c r="AB1183" s="7"/>
      <c r="AC1183" s="7"/>
      <c r="AD1183" s="7"/>
      <c r="AE1183" s="7"/>
      <c r="AF1183" s="7"/>
      <c r="AG1183" s="7"/>
      <c r="AH1183" s="7"/>
      <c r="AJ1183" s="2"/>
      <c r="AL1183" s="4" t="s">
        <v>203</v>
      </c>
      <c r="AM1183" s="4" t="s">
        <v>1412</v>
      </c>
      <c r="AO1183" s="7"/>
      <c r="AP1183" s="7"/>
    </row>
    <row r="1184" spans="10:42">
      <c r="J1184" s="2"/>
      <c r="K1184" s="2"/>
      <c r="L1184" s="2"/>
      <c r="M1184" s="2"/>
      <c r="N1184" s="2"/>
      <c r="X1184" s="7"/>
      <c r="Y1184" s="7"/>
      <c r="Z1184" s="7"/>
      <c r="AA1184" s="7"/>
      <c r="AB1184" s="7"/>
      <c r="AC1184" s="7"/>
      <c r="AD1184" s="7"/>
      <c r="AE1184" s="7"/>
      <c r="AF1184" s="7"/>
      <c r="AG1184" s="7"/>
      <c r="AH1184" s="7"/>
      <c r="AJ1184" s="2"/>
      <c r="AL1184" s="4" t="s">
        <v>203</v>
      </c>
      <c r="AM1184" s="4" t="s">
        <v>1413</v>
      </c>
      <c r="AO1184" s="7"/>
      <c r="AP1184" s="7"/>
    </row>
    <row r="1185" spans="10:42">
      <c r="J1185" s="2"/>
      <c r="K1185" s="2"/>
      <c r="L1185" s="2"/>
      <c r="M1185" s="2"/>
      <c r="N1185" s="2"/>
      <c r="X1185" s="7"/>
      <c r="Y1185" s="7"/>
      <c r="Z1185" s="7"/>
      <c r="AA1185" s="7"/>
      <c r="AB1185" s="7"/>
      <c r="AC1185" s="7"/>
      <c r="AD1185" s="7"/>
      <c r="AE1185" s="7"/>
      <c r="AF1185" s="7"/>
      <c r="AG1185" s="7"/>
      <c r="AH1185" s="7"/>
      <c r="AJ1185" s="2"/>
      <c r="AL1185" s="4" t="s">
        <v>203</v>
      </c>
      <c r="AM1185" s="4" t="s">
        <v>1414</v>
      </c>
      <c r="AO1185" s="7"/>
      <c r="AP1185" s="7"/>
    </row>
    <row r="1186" spans="10:42">
      <c r="J1186" s="2"/>
      <c r="K1186" s="2"/>
      <c r="L1186" s="2"/>
      <c r="M1186" s="2"/>
      <c r="N1186" s="2"/>
      <c r="X1186" s="7"/>
      <c r="Y1186" s="7"/>
      <c r="Z1186" s="7"/>
      <c r="AA1186" s="7"/>
      <c r="AB1186" s="7"/>
      <c r="AC1186" s="7"/>
      <c r="AD1186" s="7"/>
      <c r="AE1186" s="7"/>
      <c r="AF1186" s="7"/>
      <c r="AG1186" s="7"/>
      <c r="AH1186" s="7"/>
      <c r="AJ1186" s="2"/>
      <c r="AL1186" s="4" t="s">
        <v>203</v>
      </c>
      <c r="AM1186" s="4" t="s">
        <v>1415</v>
      </c>
      <c r="AO1186" s="7"/>
      <c r="AP1186" s="7"/>
    </row>
    <row r="1187" spans="10:42">
      <c r="J1187" s="2"/>
      <c r="K1187" s="2"/>
      <c r="L1187" s="2"/>
      <c r="M1187" s="2"/>
      <c r="N1187" s="2"/>
      <c r="X1187" s="7"/>
      <c r="Y1187" s="7"/>
      <c r="Z1187" s="7"/>
      <c r="AA1187" s="7"/>
      <c r="AB1187" s="7"/>
      <c r="AC1187" s="7"/>
      <c r="AD1187" s="7"/>
      <c r="AE1187" s="7"/>
      <c r="AF1187" s="7"/>
      <c r="AG1187" s="7"/>
      <c r="AH1187" s="7"/>
      <c r="AJ1187" s="2"/>
      <c r="AL1187" s="4" t="s">
        <v>203</v>
      </c>
      <c r="AM1187" s="4" t="s">
        <v>1416</v>
      </c>
      <c r="AO1187" s="7"/>
      <c r="AP1187" s="7"/>
    </row>
    <row r="1188" spans="10:42">
      <c r="J1188" s="2"/>
      <c r="K1188" s="2"/>
      <c r="L1188" s="2"/>
      <c r="M1188" s="2"/>
      <c r="N1188" s="2"/>
      <c r="X1188" s="7"/>
      <c r="Y1188" s="7"/>
      <c r="Z1188" s="7"/>
      <c r="AA1188" s="7"/>
      <c r="AB1188" s="7"/>
      <c r="AC1188" s="7"/>
      <c r="AD1188" s="7"/>
      <c r="AE1188" s="7"/>
      <c r="AF1188" s="7"/>
      <c r="AG1188" s="7"/>
      <c r="AH1188" s="7"/>
      <c r="AJ1188" s="2"/>
      <c r="AL1188" s="4" t="s">
        <v>203</v>
      </c>
      <c r="AM1188" s="4" t="s">
        <v>1417</v>
      </c>
      <c r="AO1188" s="7"/>
      <c r="AP1188" s="7"/>
    </row>
    <row r="1189" spans="10:42">
      <c r="J1189" s="2"/>
      <c r="K1189" s="2"/>
      <c r="L1189" s="2"/>
      <c r="M1189" s="2"/>
      <c r="N1189" s="2"/>
      <c r="X1189" s="7"/>
      <c r="Y1189" s="7"/>
      <c r="Z1189" s="7"/>
      <c r="AA1189" s="7"/>
      <c r="AB1189" s="7"/>
      <c r="AC1189" s="7"/>
      <c r="AD1189" s="7"/>
      <c r="AE1189" s="7"/>
      <c r="AF1189" s="7"/>
      <c r="AG1189" s="7"/>
      <c r="AH1189" s="7"/>
      <c r="AJ1189" s="2"/>
      <c r="AL1189" s="4" t="s">
        <v>203</v>
      </c>
      <c r="AM1189" s="4" t="s">
        <v>1418</v>
      </c>
      <c r="AO1189" s="7"/>
      <c r="AP1189" s="7"/>
    </row>
    <row r="1190" spans="10:42">
      <c r="J1190" s="2"/>
      <c r="K1190" s="2"/>
      <c r="L1190" s="2"/>
      <c r="M1190" s="2"/>
      <c r="N1190" s="2"/>
      <c r="X1190" s="7"/>
      <c r="Y1190" s="7"/>
      <c r="Z1190" s="7"/>
      <c r="AA1190" s="7"/>
      <c r="AB1190" s="7"/>
      <c r="AC1190" s="7"/>
      <c r="AD1190" s="7"/>
      <c r="AE1190" s="7"/>
      <c r="AF1190" s="7"/>
      <c r="AG1190" s="7"/>
      <c r="AH1190" s="7"/>
      <c r="AJ1190" s="2"/>
      <c r="AL1190" s="4" t="s">
        <v>203</v>
      </c>
      <c r="AM1190" s="4" t="s">
        <v>1419</v>
      </c>
      <c r="AO1190" s="7"/>
      <c r="AP1190" s="7"/>
    </row>
    <row r="1191" spans="10:42">
      <c r="J1191" s="2"/>
      <c r="K1191" s="2"/>
      <c r="L1191" s="2"/>
      <c r="M1191" s="2"/>
      <c r="N1191" s="2"/>
      <c r="X1191" s="7"/>
      <c r="Y1191" s="7"/>
      <c r="Z1191" s="7"/>
      <c r="AA1191" s="7"/>
      <c r="AB1191" s="7"/>
      <c r="AC1191" s="7"/>
      <c r="AD1191" s="7"/>
      <c r="AE1191" s="7"/>
      <c r="AF1191" s="7"/>
      <c r="AG1191" s="7"/>
      <c r="AH1191" s="7"/>
      <c r="AJ1191" s="2"/>
      <c r="AL1191" s="4" t="s">
        <v>203</v>
      </c>
      <c r="AM1191" s="4" t="s">
        <v>1420</v>
      </c>
      <c r="AO1191" s="7"/>
      <c r="AP1191" s="7"/>
    </row>
    <row r="1192" spans="10:42">
      <c r="J1192" s="2"/>
      <c r="K1192" s="2"/>
      <c r="L1192" s="2"/>
      <c r="M1192" s="2"/>
      <c r="N1192" s="2"/>
      <c r="X1192" s="7"/>
      <c r="Y1192" s="7"/>
      <c r="Z1192" s="7"/>
      <c r="AA1192" s="7"/>
      <c r="AB1192" s="7"/>
      <c r="AC1192" s="7"/>
      <c r="AD1192" s="7"/>
      <c r="AE1192" s="7"/>
      <c r="AF1192" s="7"/>
      <c r="AG1192" s="7"/>
      <c r="AH1192" s="7"/>
      <c r="AJ1192" s="2"/>
      <c r="AL1192" s="4" t="s">
        <v>203</v>
      </c>
      <c r="AM1192" s="4" t="s">
        <v>1421</v>
      </c>
      <c r="AO1192" s="7"/>
      <c r="AP1192" s="7"/>
    </row>
    <row r="1193" spans="10:42">
      <c r="J1193" s="2"/>
      <c r="K1193" s="2"/>
      <c r="L1193" s="2"/>
      <c r="M1193" s="2"/>
      <c r="N1193" s="2"/>
      <c r="X1193" s="7"/>
      <c r="Y1193" s="7"/>
      <c r="Z1193" s="7"/>
      <c r="AA1193" s="7"/>
      <c r="AB1193" s="7"/>
      <c r="AC1193" s="7"/>
      <c r="AD1193" s="7"/>
      <c r="AE1193" s="7"/>
      <c r="AF1193" s="7"/>
      <c r="AG1193" s="7"/>
      <c r="AH1193" s="7"/>
      <c r="AJ1193" s="2"/>
      <c r="AL1193" s="4" t="s">
        <v>203</v>
      </c>
      <c r="AM1193" s="4" t="s">
        <v>684</v>
      </c>
      <c r="AO1193" s="7"/>
      <c r="AP1193" s="7"/>
    </row>
    <row r="1194" spans="10:42">
      <c r="J1194" s="2"/>
      <c r="K1194" s="2"/>
      <c r="L1194" s="2"/>
      <c r="M1194" s="2"/>
      <c r="N1194" s="2"/>
      <c r="X1194" s="7"/>
      <c r="Y1194" s="7"/>
      <c r="Z1194" s="7"/>
      <c r="AA1194" s="7"/>
      <c r="AB1194" s="7"/>
      <c r="AC1194" s="7"/>
      <c r="AD1194" s="7"/>
      <c r="AE1194" s="7"/>
      <c r="AF1194" s="7"/>
      <c r="AG1194" s="7"/>
      <c r="AH1194" s="7"/>
      <c r="AJ1194" s="2"/>
      <c r="AL1194" s="4" t="s">
        <v>203</v>
      </c>
      <c r="AM1194" s="4" t="s">
        <v>1422</v>
      </c>
      <c r="AO1194" s="7"/>
      <c r="AP1194" s="7"/>
    </row>
    <row r="1195" spans="10:42">
      <c r="J1195" s="2"/>
      <c r="K1195" s="2"/>
      <c r="L1195" s="2"/>
      <c r="M1195" s="2"/>
      <c r="N1195" s="2"/>
      <c r="X1195" s="7"/>
      <c r="Y1195" s="7"/>
      <c r="Z1195" s="7"/>
      <c r="AA1195" s="7"/>
      <c r="AB1195" s="7"/>
      <c r="AC1195" s="7"/>
      <c r="AD1195" s="7"/>
      <c r="AE1195" s="7"/>
      <c r="AF1195" s="7"/>
      <c r="AG1195" s="7"/>
      <c r="AH1195" s="7"/>
      <c r="AJ1195" s="2"/>
      <c r="AL1195" s="4" t="s">
        <v>203</v>
      </c>
      <c r="AM1195" s="4" t="s">
        <v>951</v>
      </c>
      <c r="AO1195" s="7"/>
      <c r="AP1195" s="7"/>
    </row>
    <row r="1196" spans="10:42">
      <c r="J1196" s="2"/>
      <c r="K1196" s="2"/>
      <c r="L1196" s="2"/>
      <c r="M1196" s="2"/>
      <c r="N1196" s="2"/>
      <c r="X1196" s="7"/>
      <c r="Y1196" s="7"/>
      <c r="Z1196" s="7"/>
      <c r="AA1196" s="7"/>
      <c r="AB1196" s="7"/>
      <c r="AC1196" s="7"/>
      <c r="AD1196" s="7"/>
      <c r="AE1196" s="7"/>
      <c r="AF1196" s="7"/>
      <c r="AG1196" s="7"/>
      <c r="AH1196" s="7"/>
      <c r="AJ1196" s="2"/>
      <c r="AL1196" s="4" t="s">
        <v>203</v>
      </c>
      <c r="AM1196" s="4" t="s">
        <v>952</v>
      </c>
      <c r="AO1196" s="7"/>
      <c r="AP1196" s="7"/>
    </row>
    <row r="1197" spans="10:42">
      <c r="J1197" s="2"/>
      <c r="K1197" s="2"/>
      <c r="L1197" s="2"/>
      <c r="M1197" s="2"/>
      <c r="N1197" s="2"/>
      <c r="X1197" s="7"/>
      <c r="Y1197" s="7"/>
      <c r="Z1197" s="7"/>
      <c r="AA1197" s="7"/>
      <c r="AB1197" s="7"/>
      <c r="AC1197" s="7"/>
      <c r="AD1197" s="7"/>
      <c r="AE1197" s="7"/>
      <c r="AF1197" s="7"/>
      <c r="AG1197" s="7"/>
      <c r="AH1197" s="7"/>
      <c r="AJ1197" s="2"/>
      <c r="AL1197" s="4" t="s">
        <v>203</v>
      </c>
      <c r="AM1197" s="4" t="s">
        <v>1423</v>
      </c>
      <c r="AO1197" s="7"/>
      <c r="AP1197" s="7"/>
    </row>
    <row r="1198" spans="10:42">
      <c r="J1198" s="2"/>
      <c r="K1198" s="2"/>
      <c r="L1198" s="2"/>
      <c r="M1198" s="2"/>
      <c r="N1198" s="2"/>
      <c r="X1198" s="7"/>
      <c r="Y1198" s="7"/>
      <c r="Z1198" s="7"/>
      <c r="AA1198" s="7"/>
      <c r="AB1198" s="7"/>
      <c r="AC1198" s="7"/>
      <c r="AD1198" s="7"/>
      <c r="AE1198" s="7"/>
      <c r="AF1198" s="7"/>
      <c r="AG1198" s="7"/>
      <c r="AH1198" s="7"/>
      <c r="AJ1198" s="2"/>
      <c r="AL1198" s="4" t="s">
        <v>203</v>
      </c>
      <c r="AM1198" s="4" t="s">
        <v>1424</v>
      </c>
      <c r="AO1198" s="7"/>
      <c r="AP1198" s="7"/>
    </row>
    <row r="1199" spans="10:42">
      <c r="J1199" s="2"/>
      <c r="K1199" s="2"/>
      <c r="L1199" s="2"/>
      <c r="M1199" s="2"/>
      <c r="N1199" s="2"/>
      <c r="X1199" s="7"/>
      <c r="Y1199" s="7"/>
      <c r="Z1199" s="7"/>
      <c r="AA1199" s="7"/>
      <c r="AB1199" s="7"/>
      <c r="AC1199" s="7"/>
      <c r="AD1199" s="7"/>
      <c r="AE1199" s="7"/>
      <c r="AF1199" s="7"/>
      <c r="AG1199" s="7"/>
      <c r="AH1199" s="7"/>
      <c r="AJ1199" s="2"/>
      <c r="AL1199" s="4" t="s">
        <v>203</v>
      </c>
      <c r="AM1199" s="4" t="s">
        <v>1425</v>
      </c>
      <c r="AO1199" s="7"/>
      <c r="AP1199" s="7"/>
    </row>
    <row r="1200" spans="10:42">
      <c r="J1200" s="2"/>
      <c r="K1200" s="2"/>
      <c r="L1200" s="2"/>
      <c r="M1200" s="2"/>
      <c r="N1200" s="2"/>
      <c r="X1200" s="7"/>
      <c r="Y1200" s="7"/>
      <c r="Z1200" s="7"/>
      <c r="AA1200" s="7"/>
      <c r="AB1200" s="7"/>
      <c r="AC1200" s="7"/>
      <c r="AD1200" s="7"/>
      <c r="AE1200" s="7"/>
      <c r="AF1200" s="7"/>
      <c r="AG1200" s="7"/>
      <c r="AH1200" s="7"/>
      <c r="AJ1200" s="2"/>
      <c r="AL1200" s="4" t="s">
        <v>203</v>
      </c>
      <c r="AM1200" s="4" t="s">
        <v>1405</v>
      </c>
      <c r="AO1200" s="7"/>
      <c r="AP1200" s="7"/>
    </row>
    <row r="1201" spans="10:42">
      <c r="J1201" s="2"/>
      <c r="K1201" s="2"/>
      <c r="L1201" s="2"/>
      <c r="M1201" s="2"/>
      <c r="N1201" s="2"/>
      <c r="X1201" s="7"/>
      <c r="Y1201" s="7"/>
      <c r="Z1201" s="7"/>
      <c r="AA1201" s="7"/>
      <c r="AB1201" s="7"/>
      <c r="AC1201" s="7"/>
      <c r="AD1201" s="7"/>
      <c r="AE1201" s="7"/>
      <c r="AF1201" s="7"/>
      <c r="AG1201" s="7"/>
      <c r="AH1201" s="7"/>
      <c r="AJ1201" s="2"/>
      <c r="AL1201" s="4" t="s">
        <v>203</v>
      </c>
      <c r="AM1201" s="4" t="s">
        <v>1426</v>
      </c>
      <c r="AO1201" s="7"/>
      <c r="AP1201" s="7"/>
    </row>
    <row r="1202" spans="10:42">
      <c r="J1202" s="2"/>
      <c r="K1202" s="2"/>
      <c r="L1202" s="2"/>
      <c r="M1202" s="2"/>
      <c r="N1202" s="2"/>
      <c r="X1202" s="7"/>
      <c r="Y1202" s="7"/>
      <c r="Z1202" s="7"/>
      <c r="AA1202" s="7"/>
      <c r="AB1202" s="7"/>
      <c r="AC1202" s="7"/>
      <c r="AD1202" s="7"/>
      <c r="AE1202" s="7"/>
      <c r="AF1202" s="7"/>
      <c r="AG1202" s="7"/>
      <c r="AH1202" s="7"/>
      <c r="AJ1202" s="2"/>
      <c r="AL1202" s="4" t="s">
        <v>203</v>
      </c>
      <c r="AM1202" s="4" t="s">
        <v>1427</v>
      </c>
      <c r="AO1202" s="7"/>
      <c r="AP1202" s="7"/>
    </row>
    <row r="1203" spans="10:42">
      <c r="J1203" s="2"/>
      <c r="K1203" s="2"/>
      <c r="L1203" s="2"/>
      <c r="M1203" s="2"/>
      <c r="N1203" s="2"/>
      <c r="X1203" s="7"/>
      <c r="Y1203" s="7"/>
      <c r="Z1203" s="7"/>
      <c r="AA1203" s="7"/>
      <c r="AB1203" s="7"/>
      <c r="AC1203" s="7"/>
      <c r="AD1203" s="7"/>
      <c r="AE1203" s="7"/>
      <c r="AF1203" s="7"/>
      <c r="AG1203" s="7"/>
      <c r="AH1203" s="7"/>
      <c r="AJ1203" s="2"/>
      <c r="AL1203" s="4" t="s">
        <v>203</v>
      </c>
      <c r="AM1203" s="4" t="s">
        <v>1428</v>
      </c>
      <c r="AO1203" s="7"/>
      <c r="AP1203" s="7"/>
    </row>
    <row r="1204" spans="10:42">
      <c r="J1204" s="2"/>
      <c r="K1204" s="2"/>
      <c r="L1204" s="2"/>
      <c r="M1204" s="2"/>
      <c r="N1204" s="2"/>
      <c r="X1204" s="7"/>
      <c r="Y1204" s="7"/>
      <c r="Z1204" s="7"/>
      <c r="AA1204" s="7"/>
      <c r="AB1204" s="7"/>
      <c r="AC1204" s="7"/>
      <c r="AD1204" s="7"/>
      <c r="AE1204" s="7"/>
      <c r="AF1204" s="7"/>
      <c r="AG1204" s="7"/>
      <c r="AH1204" s="7"/>
      <c r="AJ1204" s="2"/>
      <c r="AL1204" s="4" t="s">
        <v>203</v>
      </c>
      <c r="AM1204" s="4" t="s">
        <v>1429</v>
      </c>
      <c r="AO1204" s="7"/>
      <c r="AP1204" s="7"/>
    </row>
    <row r="1205" spans="10:42">
      <c r="J1205" s="2"/>
      <c r="K1205" s="2"/>
      <c r="L1205" s="2"/>
      <c r="M1205" s="2"/>
      <c r="N1205" s="2"/>
      <c r="X1205" s="7"/>
      <c r="Y1205" s="7"/>
      <c r="Z1205" s="7"/>
      <c r="AA1205" s="7"/>
      <c r="AB1205" s="7"/>
      <c r="AC1205" s="7"/>
      <c r="AD1205" s="7"/>
      <c r="AE1205" s="7"/>
      <c r="AF1205" s="7"/>
      <c r="AG1205" s="7"/>
      <c r="AH1205" s="7"/>
      <c r="AJ1205" s="2"/>
      <c r="AL1205" s="4" t="s">
        <v>207</v>
      </c>
      <c r="AM1205" s="4" t="s">
        <v>686</v>
      </c>
      <c r="AO1205" s="7"/>
      <c r="AP1205" s="7"/>
    </row>
    <row r="1206" spans="10:42">
      <c r="J1206" s="2"/>
      <c r="K1206" s="2"/>
      <c r="L1206" s="2"/>
      <c r="M1206" s="2"/>
      <c r="N1206" s="2"/>
      <c r="X1206" s="7"/>
      <c r="Y1206" s="7"/>
      <c r="Z1206" s="7"/>
      <c r="AA1206" s="7"/>
      <c r="AB1206" s="7"/>
      <c r="AC1206" s="7"/>
      <c r="AD1206" s="7"/>
      <c r="AE1206" s="7"/>
      <c r="AF1206" s="7"/>
      <c r="AG1206" s="7"/>
      <c r="AH1206" s="7"/>
      <c r="AJ1206" s="2"/>
      <c r="AL1206" s="4" t="s">
        <v>207</v>
      </c>
      <c r="AM1206" s="4" t="s">
        <v>953</v>
      </c>
      <c r="AO1206" s="7"/>
      <c r="AP1206" s="7"/>
    </row>
    <row r="1207" spans="10:42">
      <c r="J1207" s="2"/>
      <c r="K1207" s="2"/>
      <c r="L1207" s="2"/>
      <c r="M1207" s="2"/>
      <c r="N1207" s="2"/>
      <c r="X1207" s="7"/>
      <c r="Y1207" s="7"/>
      <c r="Z1207" s="7"/>
      <c r="AA1207" s="7"/>
      <c r="AB1207" s="7"/>
      <c r="AC1207" s="7"/>
      <c r="AD1207" s="7"/>
      <c r="AE1207" s="7"/>
      <c r="AF1207" s="7"/>
      <c r="AG1207" s="7"/>
      <c r="AH1207" s="7"/>
      <c r="AJ1207" s="2"/>
      <c r="AL1207" s="4" t="s">
        <v>207</v>
      </c>
      <c r="AM1207" s="4" t="s">
        <v>688</v>
      </c>
      <c r="AO1207" s="7"/>
      <c r="AP1207" s="7"/>
    </row>
    <row r="1208" spans="10:42">
      <c r="J1208" s="2"/>
      <c r="K1208" s="2"/>
      <c r="L1208" s="2"/>
      <c r="M1208" s="2"/>
      <c r="N1208" s="2"/>
      <c r="X1208" s="7"/>
      <c r="Y1208" s="7"/>
      <c r="Z1208" s="7"/>
      <c r="AA1208" s="7"/>
      <c r="AB1208" s="7"/>
      <c r="AC1208" s="7"/>
      <c r="AD1208" s="7"/>
      <c r="AE1208" s="7"/>
      <c r="AF1208" s="7"/>
      <c r="AG1208" s="7"/>
      <c r="AH1208" s="7"/>
      <c r="AJ1208" s="2"/>
      <c r="AL1208" s="4" t="s">
        <v>207</v>
      </c>
      <c r="AM1208" s="4" t="s">
        <v>954</v>
      </c>
      <c r="AO1208" s="7"/>
      <c r="AP1208" s="7"/>
    </row>
    <row r="1209" spans="10:42">
      <c r="J1209" s="2"/>
      <c r="K1209" s="2"/>
      <c r="L1209" s="2"/>
      <c r="M1209" s="2"/>
      <c r="N1209" s="2"/>
      <c r="X1209" s="7"/>
      <c r="Y1209" s="7"/>
      <c r="Z1209" s="7"/>
      <c r="AA1209" s="7"/>
      <c r="AB1209" s="7"/>
      <c r="AC1209" s="7"/>
      <c r="AD1209" s="7"/>
      <c r="AE1209" s="7"/>
      <c r="AF1209" s="7"/>
      <c r="AG1209" s="7"/>
      <c r="AH1209" s="7"/>
      <c r="AJ1209" s="2"/>
      <c r="AL1209" s="4" t="s">
        <v>207</v>
      </c>
      <c r="AM1209" s="4" t="s">
        <v>955</v>
      </c>
      <c r="AO1209" s="7"/>
      <c r="AP1209" s="7"/>
    </row>
    <row r="1210" spans="10:42">
      <c r="J1210" s="2"/>
      <c r="K1210" s="2"/>
      <c r="L1210" s="2"/>
      <c r="M1210" s="2"/>
      <c r="N1210" s="2"/>
      <c r="X1210" s="7"/>
      <c r="Y1210" s="7"/>
      <c r="Z1210" s="7"/>
      <c r="AA1210" s="7"/>
      <c r="AB1210" s="7"/>
      <c r="AC1210" s="7"/>
      <c r="AD1210" s="7"/>
      <c r="AE1210" s="7"/>
      <c r="AF1210" s="7"/>
      <c r="AG1210" s="7"/>
      <c r="AH1210" s="7"/>
      <c r="AJ1210" s="2"/>
      <c r="AL1210" s="4" t="s">
        <v>207</v>
      </c>
      <c r="AM1210" s="4" t="s">
        <v>957</v>
      </c>
      <c r="AO1210" s="7"/>
      <c r="AP1210" s="7"/>
    </row>
    <row r="1211" spans="10:42">
      <c r="J1211" s="2"/>
      <c r="K1211" s="2"/>
      <c r="L1211" s="2"/>
      <c r="M1211" s="2"/>
      <c r="N1211" s="2"/>
      <c r="X1211" s="7"/>
      <c r="Y1211" s="7"/>
      <c r="Z1211" s="7"/>
      <c r="AA1211" s="7"/>
      <c r="AB1211" s="7"/>
      <c r="AC1211" s="7"/>
      <c r="AD1211" s="7"/>
      <c r="AE1211" s="7"/>
      <c r="AF1211" s="7"/>
      <c r="AG1211" s="7"/>
      <c r="AH1211" s="7"/>
      <c r="AJ1211" s="2"/>
      <c r="AL1211" s="4" t="s">
        <v>207</v>
      </c>
      <c r="AM1211" s="4" t="s">
        <v>1430</v>
      </c>
      <c r="AO1211" s="7"/>
      <c r="AP1211" s="7"/>
    </row>
    <row r="1212" spans="10:42">
      <c r="J1212" s="2"/>
      <c r="K1212" s="2"/>
      <c r="L1212" s="2"/>
      <c r="M1212" s="2"/>
      <c r="N1212" s="2"/>
      <c r="X1212" s="7"/>
      <c r="Y1212" s="7"/>
      <c r="Z1212" s="7"/>
      <c r="AA1212" s="7"/>
      <c r="AB1212" s="7"/>
      <c r="AC1212" s="7"/>
      <c r="AD1212" s="7"/>
      <c r="AE1212" s="7"/>
      <c r="AF1212" s="7"/>
      <c r="AG1212" s="7"/>
      <c r="AH1212" s="7"/>
      <c r="AJ1212" s="2"/>
      <c r="AL1212" s="4" t="s">
        <v>207</v>
      </c>
      <c r="AM1212" s="4" t="s">
        <v>958</v>
      </c>
      <c r="AO1212" s="7"/>
      <c r="AP1212" s="7"/>
    </row>
    <row r="1213" spans="10:42">
      <c r="J1213" s="2"/>
      <c r="K1213" s="2"/>
      <c r="L1213" s="2"/>
      <c r="M1213" s="2"/>
      <c r="N1213" s="2"/>
      <c r="X1213" s="7"/>
      <c r="Y1213" s="7"/>
      <c r="Z1213" s="7"/>
      <c r="AA1213" s="7"/>
      <c r="AB1213" s="7"/>
      <c r="AC1213" s="7"/>
      <c r="AD1213" s="7"/>
      <c r="AE1213" s="7"/>
      <c r="AF1213" s="7"/>
      <c r="AG1213" s="7"/>
      <c r="AH1213" s="7"/>
      <c r="AJ1213" s="2"/>
      <c r="AL1213" s="4" t="s">
        <v>207</v>
      </c>
      <c r="AM1213" s="4" t="s">
        <v>690</v>
      </c>
      <c r="AO1213" s="7"/>
      <c r="AP1213" s="7"/>
    </row>
    <row r="1214" spans="10:42">
      <c r="J1214" s="2"/>
      <c r="K1214" s="2"/>
      <c r="L1214" s="2"/>
      <c r="M1214" s="2"/>
      <c r="N1214" s="2"/>
      <c r="X1214" s="7"/>
      <c r="Y1214" s="7"/>
      <c r="Z1214" s="7"/>
      <c r="AA1214" s="7"/>
      <c r="AB1214" s="7"/>
      <c r="AC1214" s="7"/>
      <c r="AD1214" s="7"/>
      <c r="AE1214" s="7"/>
      <c r="AF1214" s="7"/>
      <c r="AG1214" s="7"/>
      <c r="AH1214" s="7"/>
      <c r="AJ1214" s="2"/>
      <c r="AL1214" s="4" t="s">
        <v>207</v>
      </c>
      <c r="AM1214" s="4" t="s">
        <v>959</v>
      </c>
      <c r="AO1214" s="7"/>
      <c r="AP1214" s="7"/>
    </row>
    <row r="1215" spans="10:42">
      <c r="J1215" s="2"/>
      <c r="K1215" s="2"/>
      <c r="L1215" s="2"/>
      <c r="M1215" s="2"/>
      <c r="N1215" s="2"/>
      <c r="X1215" s="7"/>
      <c r="Y1215" s="7"/>
      <c r="Z1215" s="7"/>
      <c r="AA1215" s="7"/>
      <c r="AB1215" s="7"/>
      <c r="AC1215" s="7"/>
      <c r="AD1215" s="7"/>
      <c r="AE1215" s="7"/>
      <c r="AF1215" s="7"/>
      <c r="AG1215" s="7"/>
      <c r="AH1215" s="7"/>
      <c r="AJ1215" s="2"/>
      <c r="AL1215" s="4" t="s">
        <v>207</v>
      </c>
      <c r="AM1215" s="4" t="s">
        <v>960</v>
      </c>
      <c r="AO1215" s="7"/>
      <c r="AP1215" s="7"/>
    </row>
    <row r="1216" spans="10:42">
      <c r="J1216" s="2"/>
      <c r="K1216" s="2"/>
      <c r="L1216" s="2"/>
      <c r="M1216" s="2"/>
      <c r="N1216" s="2"/>
      <c r="X1216" s="7"/>
      <c r="Y1216" s="7"/>
      <c r="Z1216" s="7"/>
      <c r="AA1216" s="7"/>
      <c r="AB1216" s="7"/>
      <c r="AC1216" s="7"/>
      <c r="AD1216" s="7"/>
      <c r="AE1216" s="7"/>
      <c r="AF1216" s="7"/>
      <c r="AG1216" s="7"/>
      <c r="AH1216" s="7"/>
      <c r="AJ1216" s="2"/>
      <c r="AL1216" s="4" t="s">
        <v>207</v>
      </c>
      <c r="AM1216" s="4" t="s">
        <v>961</v>
      </c>
      <c r="AO1216" s="7"/>
      <c r="AP1216" s="7"/>
    </row>
    <row r="1217" spans="10:42">
      <c r="J1217" s="2"/>
      <c r="K1217" s="2"/>
      <c r="L1217" s="2"/>
      <c r="M1217" s="2"/>
      <c r="N1217" s="2"/>
      <c r="X1217" s="7"/>
      <c r="Y1217" s="7"/>
      <c r="Z1217" s="7"/>
      <c r="AA1217" s="7"/>
      <c r="AB1217" s="7"/>
      <c r="AC1217" s="7"/>
      <c r="AD1217" s="7"/>
      <c r="AE1217" s="7"/>
      <c r="AF1217" s="7"/>
      <c r="AG1217" s="7"/>
      <c r="AH1217" s="7"/>
      <c r="AJ1217" s="2"/>
      <c r="AL1217" s="4" t="s">
        <v>207</v>
      </c>
      <c r="AM1217" s="4" t="s">
        <v>963</v>
      </c>
      <c r="AO1217" s="7"/>
      <c r="AP1217" s="7"/>
    </row>
    <row r="1218" spans="10:42">
      <c r="J1218" s="2"/>
      <c r="K1218" s="2"/>
      <c r="L1218" s="2"/>
      <c r="M1218" s="2"/>
      <c r="N1218" s="2"/>
      <c r="X1218" s="7"/>
      <c r="Y1218" s="7"/>
      <c r="Z1218" s="7"/>
      <c r="AA1218" s="7"/>
      <c r="AB1218" s="7"/>
      <c r="AC1218" s="7"/>
      <c r="AD1218" s="7"/>
      <c r="AE1218" s="7"/>
      <c r="AF1218" s="7"/>
      <c r="AG1218" s="7"/>
      <c r="AH1218" s="7"/>
      <c r="AJ1218" s="2"/>
      <c r="AL1218" s="4" t="s">
        <v>207</v>
      </c>
      <c r="AM1218" s="4" t="s">
        <v>965</v>
      </c>
      <c r="AO1218" s="7"/>
      <c r="AP1218" s="7"/>
    </row>
    <row r="1219" spans="10:42">
      <c r="J1219" s="2"/>
      <c r="K1219" s="2"/>
      <c r="L1219" s="2"/>
      <c r="M1219" s="2"/>
      <c r="N1219" s="2"/>
      <c r="X1219" s="7"/>
      <c r="Y1219" s="7"/>
      <c r="Z1219" s="7"/>
      <c r="AA1219" s="7"/>
      <c r="AB1219" s="7"/>
      <c r="AC1219" s="7"/>
      <c r="AD1219" s="7"/>
      <c r="AE1219" s="7"/>
      <c r="AF1219" s="7"/>
      <c r="AG1219" s="7"/>
      <c r="AH1219" s="7"/>
      <c r="AJ1219" s="2"/>
      <c r="AL1219" s="4" t="s">
        <v>207</v>
      </c>
      <c r="AM1219" s="4" t="s">
        <v>967</v>
      </c>
      <c r="AO1219" s="7"/>
      <c r="AP1219" s="7"/>
    </row>
    <row r="1220" spans="10:42">
      <c r="J1220" s="2"/>
      <c r="K1220" s="2"/>
      <c r="L1220" s="2"/>
      <c r="M1220" s="2"/>
      <c r="N1220" s="2"/>
      <c r="X1220" s="7"/>
      <c r="Y1220" s="7"/>
      <c r="Z1220" s="7"/>
      <c r="AA1220" s="7"/>
      <c r="AB1220" s="7"/>
      <c r="AC1220" s="7"/>
      <c r="AD1220" s="7"/>
      <c r="AE1220" s="7"/>
      <c r="AF1220" s="7"/>
      <c r="AG1220" s="7"/>
      <c r="AH1220" s="7"/>
      <c r="AJ1220" s="2"/>
      <c r="AL1220" s="4" t="s">
        <v>207</v>
      </c>
      <c r="AM1220" s="4" t="s">
        <v>968</v>
      </c>
      <c r="AO1220" s="7"/>
      <c r="AP1220" s="7"/>
    </row>
    <row r="1221" spans="10:42">
      <c r="J1221" s="2"/>
      <c r="K1221" s="2"/>
      <c r="L1221" s="2"/>
      <c r="M1221" s="2"/>
      <c r="N1221" s="2"/>
      <c r="X1221" s="7"/>
      <c r="Y1221" s="7"/>
      <c r="Z1221" s="7"/>
      <c r="AA1221" s="7"/>
      <c r="AB1221" s="7"/>
      <c r="AC1221" s="7"/>
      <c r="AD1221" s="7"/>
      <c r="AE1221" s="7"/>
      <c r="AF1221" s="7"/>
      <c r="AG1221" s="7"/>
      <c r="AH1221" s="7"/>
      <c r="AJ1221" s="2"/>
      <c r="AL1221" s="4" t="s">
        <v>207</v>
      </c>
      <c r="AM1221" s="4" t="s">
        <v>969</v>
      </c>
      <c r="AO1221" s="7"/>
      <c r="AP1221" s="7"/>
    </row>
    <row r="1222" spans="10:42">
      <c r="J1222" s="2"/>
      <c r="K1222" s="2"/>
      <c r="L1222" s="2"/>
      <c r="M1222" s="2"/>
      <c r="N1222" s="2"/>
      <c r="X1222" s="7"/>
      <c r="Y1222" s="7"/>
      <c r="Z1222" s="7"/>
      <c r="AA1222" s="7"/>
      <c r="AB1222" s="7"/>
      <c r="AC1222" s="7"/>
      <c r="AD1222" s="7"/>
      <c r="AE1222" s="7"/>
      <c r="AF1222" s="7"/>
      <c r="AG1222" s="7"/>
      <c r="AH1222" s="7"/>
      <c r="AJ1222" s="2"/>
      <c r="AL1222" s="4" t="s">
        <v>207</v>
      </c>
      <c r="AM1222" s="4" t="s">
        <v>831</v>
      </c>
      <c r="AO1222" s="7"/>
      <c r="AP1222" s="7"/>
    </row>
    <row r="1223" spans="10:42">
      <c r="J1223" s="2"/>
      <c r="K1223" s="2"/>
      <c r="L1223" s="2"/>
      <c r="M1223" s="2"/>
      <c r="N1223" s="2"/>
      <c r="X1223" s="7"/>
      <c r="Y1223" s="7"/>
      <c r="Z1223" s="7"/>
      <c r="AA1223" s="7"/>
      <c r="AB1223" s="7"/>
      <c r="AC1223" s="7"/>
      <c r="AD1223" s="7"/>
      <c r="AE1223" s="7"/>
      <c r="AF1223" s="7"/>
      <c r="AG1223" s="7"/>
      <c r="AH1223" s="7"/>
      <c r="AJ1223" s="2"/>
      <c r="AL1223" s="4" t="s">
        <v>207</v>
      </c>
      <c r="AM1223" s="4" t="s">
        <v>970</v>
      </c>
      <c r="AO1223" s="7"/>
      <c r="AP1223" s="7"/>
    </row>
    <row r="1224" spans="10:42">
      <c r="J1224" s="2"/>
      <c r="K1224" s="2"/>
      <c r="L1224" s="2"/>
      <c r="M1224" s="2"/>
      <c r="N1224" s="2"/>
      <c r="X1224" s="7"/>
      <c r="Y1224" s="7"/>
      <c r="Z1224" s="7"/>
      <c r="AA1224" s="7"/>
      <c r="AB1224" s="7"/>
      <c r="AC1224" s="7"/>
      <c r="AD1224" s="7"/>
      <c r="AE1224" s="7"/>
      <c r="AF1224" s="7"/>
      <c r="AG1224" s="7"/>
      <c r="AH1224" s="7"/>
      <c r="AJ1224" s="2"/>
      <c r="AL1224" s="4" t="s">
        <v>207</v>
      </c>
      <c r="AM1224" s="4" t="s">
        <v>971</v>
      </c>
      <c r="AO1224" s="7"/>
      <c r="AP1224" s="7"/>
    </row>
    <row r="1225" spans="10:42">
      <c r="J1225" s="2"/>
      <c r="K1225" s="2"/>
      <c r="L1225" s="2"/>
      <c r="M1225" s="2"/>
      <c r="N1225" s="2"/>
      <c r="X1225" s="7"/>
      <c r="Y1225" s="7"/>
      <c r="Z1225" s="7"/>
      <c r="AA1225" s="7"/>
      <c r="AB1225" s="7"/>
      <c r="AC1225" s="7"/>
      <c r="AD1225" s="7"/>
      <c r="AE1225" s="7"/>
      <c r="AF1225" s="7"/>
      <c r="AG1225" s="7"/>
      <c r="AH1225" s="7"/>
      <c r="AJ1225" s="2"/>
      <c r="AL1225" s="4" t="s">
        <v>207</v>
      </c>
      <c r="AM1225" s="4" t="s">
        <v>973</v>
      </c>
      <c r="AO1225" s="7"/>
      <c r="AP1225" s="7"/>
    </row>
    <row r="1226" spans="10:42">
      <c r="J1226" s="2"/>
      <c r="K1226" s="2"/>
      <c r="L1226" s="2"/>
      <c r="M1226" s="2"/>
      <c r="N1226" s="2"/>
      <c r="X1226" s="7"/>
      <c r="Y1226" s="7"/>
      <c r="Z1226" s="7"/>
      <c r="AA1226" s="7"/>
      <c r="AB1226" s="7"/>
      <c r="AC1226" s="7"/>
      <c r="AD1226" s="7"/>
      <c r="AE1226" s="7"/>
      <c r="AF1226" s="7"/>
      <c r="AG1226" s="7"/>
      <c r="AH1226" s="7"/>
      <c r="AJ1226" s="2"/>
      <c r="AL1226" s="4" t="s">
        <v>207</v>
      </c>
      <c r="AM1226" s="4" t="s">
        <v>1431</v>
      </c>
      <c r="AO1226" s="7"/>
      <c r="AP1226" s="7"/>
    </row>
    <row r="1227" spans="10:42">
      <c r="J1227" s="2"/>
      <c r="K1227" s="2"/>
      <c r="L1227" s="2"/>
      <c r="M1227" s="2"/>
      <c r="N1227" s="2"/>
      <c r="X1227" s="7"/>
      <c r="Y1227" s="7"/>
      <c r="Z1227" s="7"/>
      <c r="AA1227" s="7"/>
      <c r="AB1227" s="7"/>
      <c r="AC1227" s="7"/>
      <c r="AD1227" s="7"/>
      <c r="AE1227" s="7"/>
      <c r="AF1227" s="7"/>
      <c r="AG1227" s="7"/>
      <c r="AH1227" s="7"/>
      <c r="AJ1227" s="2"/>
      <c r="AL1227" s="4" t="s">
        <v>207</v>
      </c>
      <c r="AM1227" s="4" t="s">
        <v>1432</v>
      </c>
      <c r="AO1227" s="7"/>
      <c r="AP1227" s="7"/>
    </row>
    <row r="1228" spans="10:42">
      <c r="J1228" s="2"/>
      <c r="K1228" s="2"/>
      <c r="L1228" s="2"/>
      <c r="M1228" s="2"/>
      <c r="N1228" s="2"/>
      <c r="X1228" s="7"/>
      <c r="Y1228" s="7"/>
      <c r="Z1228" s="7"/>
      <c r="AA1228" s="7"/>
      <c r="AB1228" s="7"/>
      <c r="AC1228" s="7"/>
      <c r="AD1228" s="7"/>
      <c r="AE1228" s="7"/>
      <c r="AF1228" s="7"/>
      <c r="AG1228" s="7"/>
      <c r="AH1228" s="7"/>
      <c r="AJ1228" s="2"/>
      <c r="AL1228" s="4" t="s">
        <v>207</v>
      </c>
      <c r="AM1228" s="4" t="s">
        <v>975</v>
      </c>
      <c r="AO1228" s="7"/>
      <c r="AP1228" s="7"/>
    </row>
    <row r="1229" spans="10:42">
      <c r="J1229" s="2"/>
      <c r="K1229" s="2"/>
      <c r="L1229" s="2"/>
      <c r="M1229" s="2"/>
      <c r="N1229" s="2"/>
      <c r="X1229" s="7"/>
      <c r="Y1229" s="7"/>
      <c r="Z1229" s="7"/>
      <c r="AA1229" s="7"/>
      <c r="AB1229" s="7"/>
      <c r="AC1229" s="7"/>
      <c r="AD1229" s="7"/>
      <c r="AE1229" s="7"/>
      <c r="AF1229" s="7"/>
      <c r="AG1229" s="7"/>
      <c r="AH1229" s="7"/>
      <c r="AJ1229" s="2"/>
      <c r="AL1229" s="4" t="s">
        <v>207</v>
      </c>
      <c r="AM1229" s="4" t="s">
        <v>976</v>
      </c>
      <c r="AO1229" s="7"/>
      <c r="AP1229" s="7"/>
    </row>
    <row r="1230" spans="10:42">
      <c r="J1230" s="2"/>
      <c r="K1230" s="2"/>
      <c r="L1230" s="2"/>
      <c r="M1230" s="2"/>
      <c r="N1230" s="2"/>
      <c r="X1230" s="7"/>
      <c r="Y1230" s="7"/>
      <c r="Z1230" s="7"/>
      <c r="AA1230" s="7"/>
      <c r="AB1230" s="7"/>
      <c r="AC1230" s="7"/>
      <c r="AD1230" s="7"/>
      <c r="AE1230" s="7"/>
      <c r="AF1230" s="7"/>
      <c r="AG1230" s="7"/>
      <c r="AH1230" s="7"/>
      <c r="AJ1230" s="2"/>
      <c r="AL1230" s="4" t="s">
        <v>207</v>
      </c>
      <c r="AM1230" s="4" t="s">
        <v>978</v>
      </c>
      <c r="AO1230" s="7"/>
      <c r="AP1230" s="7"/>
    </row>
    <row r="1231" spans="10:42">
      <c r="J1231" s="2"/>
      <c r="K1231" s="2"/>
      <c r="L1231" s="2"/>
      <c r="M1231" s="2"/>
      <c r="N1231" s="2"/>
      <c r="X1231" s="7"/>
      <c r="Y1231" s="7"/>
      <c r="Z1231" s="7"/>
      <c r="AA1231" s="7"/>
      <c r="AB1231" s="7"/>
      <c r="AC1231" s="7"/>
      <c r="AD1231" s="7"/>
      <c r="AE1231" s="7"/>
      <c r="AF1231" s="7"/>
      <c r="AG1231" s="7"/>
      <c r="AH1231" s="7"/>
      <c r="AJ1231" s="2"/>
      <c r="AL1231" s="4" t="s">
        <v>207</v>
      </c>
      <c r="AM1231" s="4" t="s">
        <v>979</v>
      </c>
      <c r="AO1231" s="7"/>
      <c r="AP1231" s="7"/>
    </row>
    <row r="1232" spans="10:42">
      <c r="J1232" s="2"/>
      <c r="K1232" s="2"/>
      <c r="L1232" s="2"/>
      <c r="M1232" s="2"/>
      <c r="N1232" s="2"/>
      <c r="X1232" s="7"/>
      <c r="Y1232" s="7"/>
      <c r="Z1232" s="7"/>
      <c r="AA1232" s="7"/>
      <c r="AB1232" s="7"/>
      <c r="AC1232" s="7"/>
      <c r="AD1232" s="7"/>
      <c r="AE1232" s="7"/>
      <c r="AF1232" s="7"/>
      <c r="AG1232" s="7"/>
      <c r="AH1232" s="7"/>
      <c r="AJ1232" s="2"/>
      <c r="AL1232" s="4" t="s">
        <v>207</v>
      </c>
      <c r="AM1232" s="4" t="s">
        <v>980</v>
      </c>
      <c r="AO1232" s="7"/>
      <c r="AP1232" s="7"/>
    </row>
    <row r="1233" spans="10:42">
      <c r="J1233" s="2"/>
      <c r="K1233" s="2"/>
      <c r="L1233" s="2"/>
      <c r="M1233" s="2"/>
      <c r="N1233" s="2"/>
      <c r="X1233" s="7"/>
      <c r="Y1233" s="7"/>
      <c r="Z1233" s="7"/>
      <c r="AA1233" s="7"/>
      <c r="AB1233" s="7"/>
      <c r="AC1233" s="7"/>
      <c r="AD1233" s="7"/>
      <c r="AE1233" s="7"/>
      <c r="AF1233" s="7"/>
      <c r="AG1233" s="7"/>
      <c r="AH1233" s="7"/>
      <c r="AJ1233" s="2"/>
      <c r="AL1233" s="4" t="s">
        <v>207</v>
      </c>
      <c r="AM1233" s="4" t="s">
        <v>1433</v>
      </c>
      <c r="AO1233" s="7"/>
      <c r="AP1233" s="7"/>
    </row>
    <row r="1234" spans="10:42">
      <c r="J1234" s="2"/>
      <c r="K1234" s="2"/>
      <c r="L1234" s="2"/>
      <c r="M1234" s="2"/>
      <c r="N1234" s="2"/>
      <c r="X1234" s="7"/>
      <c r="Y1234" s="7"/>
      <c r="Z1234" s="7"/>
      <c r="AA1234" s="7"/>
      <c r="AB1234" s="7"/>
      <c r="AC1234" s="7"/>
      <c r="AD1234" s="7"/>
      <c r="AE1234" s="7"/>
      <c r="AF1234" s="7"/>
      <c r="AG1234" s="7"/>
      <c r="AH1234" s="7"/>
      <c r="AJ1234" s="2"/>
      <c r="AL1234" s="4" t="s">
        <v>207</v>
      </c>
      <c r="AM1234" s="4" t="s">
        <v>1434</v>
      </c>
      <c r="AO1234" s="7"/>
      <c r="AP1234" s="7"/>
    </row>
    <row r="1235" spans="10:42">
      <c r="J1235" s="2"/>
      <c r="K1235" s="2"/>
      <c r="L1235" s="2"/>
      <c r="M1235" s="2"/>
      <c r="N1235" s="2"/>
      <c r="X1235" s="7"/>
      <c r="Y1235" s="7"/>
      <c r="Z1235" s="7"/>
      <c r="AA1235" s="7"/>
      <c r="AB1235" s="7"/>
      <c r="AC1235" s="7"/>
      <c r="AD1235" s="7"/>
      <c r="AE1235" s="7"/>
      <c r="AF1235" s="7"/>
      <c r="AG1235" s="7"/>
      <c r="AH1235" s="7"/>
      <c r="AJ1235" s="2"/>
      <c r="AL1235" s="4" t="s">
        <v>207</v>
      </c>
      <c r="AM1235" s="4" t="s">
        <v>1435</v>
      </c>
      <c r="AO1235" s="7"/>
      <c r="AP1235" s="7"/>
    </row>
    <row r="1236" spans="10:42">
      <c r="J1236" s="2"/>
      <c r="K1236" s="2"/>
      <c r="L1236" s="2"/>
      <c r="M1236" s="2"/>
      <c r="N1236" s="2"/>
      <c r="X1236" s="7"/>
      <c r="Y1236" s="7"/>
      <c r="Z1236" s="7"/>
      <c r="AA1236" s="7"/>
      <c r="AB1236" s="7"/>
      <c r="AC1236" s="7"/>
      <c r="AD1236" s="7"/>
      <c r="AE1236" s="7"/>
      <c r="AF1236" s="7"/>
      <c r="AG1236" s="7"/>
      <c r="AH1236" s="7"/>
      <c r="AJ1236" s="2"/>
      <c r="AL1236" s="4" t="s">
        <v>207</v>
      </c>
      <c r="AM1236" s="4" t="s">
        <v>1436</v>
      </c>
      <c r="AO1236" s="7"/>
      <c r="AP1236" s="7"/>
    </row>
    <row r="1237" spans="10:42">
      <c r="J1237" s="2"/>
      <c r="K1237" s="2"/>
      <c r="L1237" s="2"/>
      <c r="M1237" s="2"/>
      <c r="N1237" s="2"/>
      <c r="X1237" s="7"/>
      <c r="Y1237" s="7"/>
      <c r="Z1237" s="7"/>
      <c r="AA1237" s="7"/>
      <c r="AB1237" s="7"/>
      <c r="AC1237" s="7"/>
      <c r="AD1237" s="7"/>
      <c r="AE1237" s="7"/>
      <c r="AF1237" s="7"/>
      <c r="AG1237" s="7"/>
      <c r="AH1237" s="7"/>
      <c r="AJ1237" s="2"/>
      <c r="AL1237" s="4" t="s">
        <v>207</v>
      </c>
      <c r="AM1237" s="4" t="s">
        <v>1437</v>
      </c>
      <c r="AO1237" s="7"/>
      <c r="AP1237" s="7"/>
    </row>
    <row r="1238" spans="10:42">
      <c r="J1238" s="2"/>
      <c r="K1238" s="2"/>
      <c r="L1238" s="2"/>
      <c r="M1238" s="2"/>
      <c r="N1238" s="2"/>
      <c r="X1238" s="7"/>
      <c r="Y1238" s="7"/>
      <c r="Z1238" s="7"/>
      <c r="AA1238" s="7"/>
      <c r="AB1238" s="7"/>
      <c r="AC1238" s="7"/>
      <c r="AD1238" s="7"/>
      <c r="AE1238" s="7"/>
      <c r="AF1238" s="7"/>
      <c r="AG1238" s="7"/>
      <c r="AH1238" s="7"/>
      <c r="AJ1238" s="2"/>
      <c r="AL1238" s="4" t="s">
        <v>207</v>
      </c>
      <c r="AM1238" s="4" t="s">
        <v>1438</v>
      </c>
      <c r="AO1238" s="7"/>
      <c r="AP1238" s="7"/>
    </row>
    <row r="1239" spans="10:42">
      <c r="J1239" s="2"/>
      <c r="K1239" s="2"/>
      <c r="L1239" s="2"/>
      <c r="M1239" s="2"/>
      <c r="N1239" s="2"/>
      <c r="X1239" s="7"/>
      <c r="Y1239" s="7"/>
      <c r="Z1239" s="7"/>
      <c r="AA1239" s="7"/>
      <c r="AB1239" s="7"/>
      <c r="AC1239" s="7"/>
      <c r="AD1239" s="7"/>
      <c r="AE1239" s="7"/>
      <c r="AF1239" s="7"/>
      <c r="AG1239" s="7"/>
      <c r="AH1239" s="7"/>
      <c r="AJ1239" s="2"/>
      <c r="AL1239" s="4" t="s">
        <v>207</v>
      </c>
      <c r="AM1239" s="4" t="s">
        <v>1439</v>
      </c>
      <c r="AO1239" s="7"/>
      <c r="AP1239" s="7"/>
    </row>
    <row r="1240" spans="10:42">
      <c r="J1240" s="2"/>
      <c r="K1240" s="2"/>
      <c r="L1240" s="2"/>
      <c r="M1240" s="2"/>
      <c r="N1240" s="2"/>
      <c r="X1240" s="7"/>
      <c r="Y1240" s="7"/>
      <c r="Z1240" s="7"/>
      <c r="AA1240" s="7"/>
      <c r="AB1240" s="7"/>
      <c r="AC1240" s="7"/>
      <c r="AD1240" s="7"/>
      <c r="AE1240" s="7"/>
      <c r="AF1240" s="7"/>
      <c r="AG1240" s="7"/>
      <c r="AH1240" s="7"/>
      <c r="AJ1240" s="2"/>
      <c r="AL1240" s="4" t="s">
        <v>207</v>
      </c>
      <c r="AM1240" s="4" t="s">
        <v>1440</v>
      </c>
      <c r="AO1240" s="7"/>
      <c r="AP1240" s="7"/>
    </row>
    <row r="1241" spans="10:42">
      <c r="J1241" s="2"/>
      <c r="K1241" s="2"/>
      <c r="L1241" s="2"/>
      <c r="M1241" s="2"/>
      <c r="N1241" s="2"/>
      <c r="X1241" s="7"/>
      <c r="Y1241" s="7"/>
      <c r="Z1241" s="7"/>
      <c r="AA1241" s="7"/>
      <c r="AB1241" s="7"/>
      <c r="AC1241" s="7"/>
      <c r="AD1241" s="7"/>
      <c r="AE1241" s="7"/>
      <c r="AF1241" s="7"/>
      <c r="AG1241" s="7"/>
      <c r="AH1241" s="7"/>
      <c r="AJ1241" s="2"/>
      <c r="AL1241" s="4" t="s">
        <v>207</v>
      </c>
      <c r="AM1241" s="4" t="s">
        <v>1441</v>
      </c>
      <c r="AO1241" s="7"/>
      <c r="AP1241" s="7"/>
    </row>
    <row r="1242" spans="10:42">
      <c r="J1242" s="2"/>
      <c r="K1242" s="2"/>
      <c r="L1242" s="2"/>
      <c r="M1242" s="2"/>
      <c r="N1242" s="2"/>
      <c r="X1242" s="7"/>
      <c r="Y1242" s="7"/>
      <c r="Z1242" s="7"/>
      <c r="AA1242" s="7"/>
      <c r="AB1242" s="7"/>
      <c r="AC1242" s="7"/>
      <c r="AD1242" s="7"/>
      <c r="AE1242" s="7"/>
      <c r="AF1242" s="7"/>
      <c r="AG1242" s="7"/>
      <c r="AH1242" s="7"/>
      <c r="AJ1242" s="2"/>
      <c r="AL1242" s="4" t="s">
        <v>207</v>
      </c>
      <c r="AM1242" s="4" t="s">
        <v>1253</v>
      </c>
      <c r="AO1242" s="7"/>
      <c r="AP1242" s="7"/>
    </row>
    <row r="1243" spans="10:42">
      <c r="J1243" s="2"/>
      <c r="K1243" s="2"/>
      <c r="L1243" s="2"/>
      <c r="M1243" s="2"/>
      <c r="N1243" s="2"/>
      <c r="X1243" s="7"/>
      <c r="Y1243" s="7"/>
      <c r="Z1243" s="7"/>
      <c r="AA1243" s="7"/>
      <c r="AB1243" s="7"/>
      <c r="AC1243" s="7"/>
      <c r="AD1243" s="7"/>
      <c r="AE1243" s="7"/>
      <c r="AF1243" s="7"/>
      <c r="AG1243" s="7"/>
      <c r="AH1243" s="7"/>
      <c r="AJ1243" s="2"/>
      <c r="AL1243" s="4" t="s">
        <v>207</v>
      </c>
      <c r="AM1243" s="4" t="s">
        <v>1442</v>
      </c>
      <c r="AO1243" s="7"/>
      <c r="AP1243" s="7"/>
    </row>
    <row r="1244" spans="10:42">
      <c r="J1244" s="2"/>
      <c r="K1244" s="2"/>
      <c r="L1244" s="2"/>
      <c r="M1244" s="2"/>
      <c r="N1244" s="2"/>
      <c r="X1244" s="7"/>
      <c r="Y1244" s="7"/>
      <c r="Z1244" s="7"/>
      <c r="AA1244" s="7"/>
      <c r="AB1244" s="7"/>
      <c r="AC1244" s="7"/>
      <c r="AD1244" s="7"/>
      <c r="AE1244" s="7"/>
      <c r="AF1244" s="7"/>
      <c r="AG1244" s="7"/>
      <c r="AH1244" s="7"/>
      <c r="AJ1244" s="2"/>
      <c r="AL1244" s="4" t="s">
        <v>209</v>
      </c>
      <c r="AM1244" s="4" t="s">
        <v>691</v>
      </c>
      <c r="AO1244" s="7"/>
      <c r="AP1244" s="7"/>
    </row>
    <row r="1245" spans="10:42">
      <c r="J1245" s="2"/>
      <c r="K1245" s="2"/>
      <c r="L1245" s="2"/>
      <c r="M1245" s="2"/>
      <c r="N1245" s="2"/>
      <c r="X1245" s="7"/>
      <c r="Y1245" s="7"/>
      <c r="Z1245" s="7"/>
      <c r="AA1245" s="7"/>
      <c r="AB1245" s="7"/>
      <c r="AC1245" s="7"/>
      <c r="AD1245" s="7"/>
      <c r="AE1245" s="7"/>
      <c r="AF1245" s="7"/>
      <c r="AG1245" s="7"/>
      <c r="AH1245" s="7"/>
      <c r="AJ1245" s="2"/>
      <c r="AL1245" s="4" t="s">
        <v>209</v>
      </c>
      <c r="AM1245" s="4" t="s">
        <v>1443</v>
      </c>
      <c r="AO1245" s="7"/>
      <c r="AP1245" s="7"/>
    </row>
    <row r="1246" spans="10:42">
      <c r="J1246" s="2"/>
      <c r="K1246" s="2"/>
      <c r="L1246" s="2"/>
      <c r="M1246" s="2"/>
      <c r="N1246" s="2"/>
      <c r="X1246" s="7"/>
      <c r="Y1246" s="7"/>
      <c r="Z1246" s="7"/>
      <c r="AA1246" s="7"/>
      <c r="AB1246" s="7"/>
      <c r="AC1246" s="7"/>
      <c r="AD1246" s="7"/>
      <c r="AE1246" s="7"/>
      <c r="AF1246" s="7"/>
      <c r="AG1246" s="7"/>
      <c r="AH1246" s="7"/>
      <c r="AJ1246" s="2"/>
      <c r="AL1246" s="4" t="s">
        <v>209</v>
      </c>
      <c r="AM1246" s="4" t="s">
        <v>693</v>
      </c>
      <c r="AO1246" s="7"/>
      <c r="AP1246" s="7"/>
    </row>
    <row r="1247" spans="10:42">
      <c r="J1247" s="2"/>
      <c r="K1247" s="2"/>
      <c r="L1247" s="2"/>
      <c r="M1247" s="2"/>
      <c r="N1247" s="2"/>
      <c r="X1247" s="7"/>
      <c r="Y1247" s="7"/>
      <c r="Z1247" s="7"/>
      <c r="AA1247" s="7"/>
      <c r="AB1247" s="7"/>
      <c r="AC1247" s="7"/>
      <c r="AD1247" s="7"/>
      <c r="AE1247" s="7"/>
      <c r="AF1247" s="7"/>
      <c r="AG1247" s="7"/>
      <c r="AH1247" s="7"/>
      <c r="AJ1247" s="2"/>
      <c r="AL1247" s="4" t="s">
        <v>209</v>
      </c>
      <c r="AM1247" s="4" t="s">
        <v>1444</v>
      </c>
      <c r="AO1247" s="7"/>
      <c r="AP1247" s="7"/>
    </row>
    <row r="1248" spans="10:42">
      <c r="J1248" s="2"/>
      <c r="K1248" s="2"/>
      <c r="L1248" s="2"/>
      <c r="M1248" s="2"/>
      <c r="N1248" s="2"/>
      <c r="X1248" s="7"/>
      <c r="Y1248" s="7"/>
      <c r="Z1248" s="7"/>
      <c r="AA1248" s="7"/>
      <c r="AB1248" s="7"/>
      <c r="AC1248" s="7"/>
      <c r="AD1248" s="7"/>
      <c r="AE1248" s="7"/>
      <c r="AF1248" s="7"/>
      <c r="AG1248" s="7"/>
      <c r="AH1248" s="7"/>
      <c r="AJ1248" s="2"/>
      <c r="AL1248" s="4" t="s">
        <v>209</v>
      </c>
      <c r="AM1248" s="4" t="s">
        <v>1445</v>
      </c>
      <c r="AO1248" s="7"/>
      <c r="AP1248" s="7"/>
    </row>
    <row r="1249" spans="10:42">
      <c r="J1249" s="2"/>
      <c r="K1249" s="2"/>
      <c r="L1249" s="2"/>
      <c r="M1249" s="2"/>
      <c r="N1249" s="2"/>
      <c r="X1249" s="7"/>
      <c r="Y1249" s="7"/>
      <c r="Z1249" s="7"/>
      <c r="AA1249" s="7"/>
      <c r="AB1249" s="7"/>
      <c r="AC1249" s="7"/>
      <c r="AD1249" s="7"/>
      <c r="AE1249" s="7"/>
      <c r="AF1249" s="7"/>
      <c r="AG1249" s="7"/>
      <c r="AH1249" s="7"/>
      <c r="AJ1249" s="2"/>
      <c r="AL1249" s="4" t="s">
        <v>209</v>
      </c>
      <c r="AM1249" s="4" t="s">
        <v>1446</v>
      </c>
      <c r="AO1249" s="7"/>
      <c r="AP1249" s="7"/>
    </row>
    <row r="1250" spans="10:42">
      <c r="J1250" s="2"/>
      <c r="K1250" s="2"/>
      <c r="L1250" s="2"/>
      <c r="M1250" s="2"/>
      <c r="N1250" s="2"/>
      <c r="X1250" s="7"/>
      <c r="Y1250" s="7"/>
      <c r="Z1250" s="7"/>
      <c r="AA1250" s="7"/>
      <c r="AB1250" s="7"/>
      <c r="AC1250" s="7"/>
      <c r="AD1250" s="7"/>
      <c r="AE1250" s="7"/>
      <c r="AF1250" s="7"/>
      <c r="AG1250" s="7"/>
      <c r="AH1250" s="7"/>
      <c r="AJ1250" s="2"/>
      <c r="AL1250" s="4" t="s">
        <v>209</v>
      </c>
      <c r="AM1250" s="4" t="s">
        <v>1447</v>
      </c>
      <c r="AO1250" s="7"/>
      <c r="AP1250" s="7"/>
    </row>
    <row r="1251" spans="10:42">
      <c r="J1251" s="2"/>
      <c r="K1251" s="2"/>
      <c r="L1251" s="2"/>
      <c r="M1251" s="2"/>
      <c r="N1251" s="2"/>
      <c r="X1251" s="7"/>
      <c r="Y1251" s="7"/>
      <c r="Z1251" s="7"/>
      <c r="AA1251" s="7"/>
      <c r="AB1251" s="7"/>
      <c r="AC1251" s="7"/>
      <c r="AD1251" s="7"/>
      <c r="AE1251" s="7"/>
      <c r="AF1251" s="7"/>
      <c r="AG1251" s="7"/>
      <c r="AH1251" s="7"/>
      <c r="AJ1251" s="2"/>
      <c r="AL1251" s="4" t="s">
        <v>209</v>
      </c>
      <c r="AM1251" s="4" t="s">
        <v>1448</v>
      </c>
      <c r="AO1251" s="7"/>
      <c r="AP1251" s="7"/>
    </row>
    <row r="1252" spans="10:42">
      <c r="J1252" s="2"/>
      <c r="K1252" s="2"/>
      <c r="L1252" s="2"/>
      <c r="M1252" s="2"/>
      <c r="N1252" s="2"/>
      <c r="X1252" s="7"/>
      <c r="Y1252" s="7"/>
      <c r="Z1252" s="7"/>
      <c r="AA1252" s="7"/>
      <c r="AB1252" s="7"/>
      <c r="AC1252" s="7"/>
      <c r="AD1252" s="7"/>
      <c r="AE1252" s="7"/>
      <c r="AF1252" s="7"/>
      <c r="AG1252" s="7"/>
      <c r="AH1252" s="7"/>
      <c r="AJ1252" s="2"/>
      <c r="AL1252" s="4" t="s">
        <v>209</v>
      </c>
      <c r="AM1252" s="4" t="s">
        <v>1449</v>
      </c>
      <c r="AO1252" s="7"/>
      <c r="AP1252" s="7"/>
    </row>
    <row r="1253" spans="10:42">
      <c r="J1253" s="2"/>
      <c r="K1253" s="2"/>
      <c r="L1253" s="2"/>
      <c r="M1253" s="2"/>
      <c r="N1253" s="2"/>
      <c r="X1253" s="7"/>
      <c r="Y1253" s="7"/>
      <c r="Z1253" s="7"/>
      <c r="AA1253" s="7"/>
      <c r="AB1253" s="7"/>
      <c r="AC1253" s="7"/>
      <c r="AD1253" s="7"/>
      <c r="AE1253" s="7"/>
      <c r="AF1253" s="7"/>
      <c r="AG1253" s="7"/>
      <c r="AH1253" s="7"/>
      <c r="AJ1253" s="2"/>
      <c r="AL1253" s="4" t="s">
        <v>209</v>
      </c>
      <c r="AM1253" s="4" t="s">
        <v>1450</v>
      </c>
      <c r="AO1253" s="7"/>
      <c r="AP1253" s="7"/>
    </row>
    <row r="1254" spans="10:42">
      <c r="J1254" s="2"/>
      <c r="K1254" s="2"/>
      <c r="L1254" s="2"/>
      <c r="M1254" s="2"/>
      <c r="N1254" s="2"/>
      <c r="X1254" s="7"/>
      <c r="Y1254" s="7"/>
      <c r="Z1254" s="7"/>
      <c r="AA1254" s="7"/>
      <c r="AB1254" s="7"/>
      <c r="AC1254" s="7"/>
      <c r="AD1254" s="7"/>
      <c r="AE1254" s="7"/>
      <c r="AF1254" s="7"/>
      <c r="AG1254" s="7"/>
      <c r="AH1254" s="7"/>
      <c r="AJ1254" s="2"/>
      <c r="AL1254" s="4" t="s">
        <v>209</v>
      </c>
      <c r="AM1254" s="4" t="s">
        <v>1451</v>
      </c>
      <c r="AO1254" s="7"/>
      <c r="AP1254" s="7"/>
    </row>
    <row r="1255" spans="10:42">
      <c r="J1255" s="2"/>
      <c r="K1255" s="2"/>
      <c r="L1255" s="2"/>
      <c r="M1255" s="2"/>
      <c r="N1255" s="2"/>
      <c r="X1255" s="7"/>
      <c r="Y1255" s="7"/>
      <c r="Z1255" s="7"/>
      <c r="AA1255" s="7"/>
      <c r="AB1255" s="7"/>
      <c r="AC1255" s="7"/>
      <c r="AD1255" s="7"/>
      <c r="AE1255" s="7"/>
      <c r="AF1255" s="7"/>
      <c r="AG1255" s="7"/>
      <c r="AH1255" s="7"/>
      <c r="AJ1255" s="2"/>
      <c r="AL1255" s="4" t="s">
        <v>209</v>
      </c>
      <c r="AM1255" s="4" t="s">
        <v>1452</v>
      </c>
      <c r="AO1255" s="7"/>
      <c r="AP1255" s="7"/>
    </row>
    <row r="1256" spans="10:42">
      <c r="J1256" s="2"/>
      <c r="K1256" s="2"/>
      <c r="L1256" s="2"/>
      <c r="M1256" s="2"/>
      <c r="N1256" s="2"/>
      <c r="X1256" s="7"/>
      <c r="Y1256" s="7"/>
      <c r="Z1256" s="7"/>
      <c r="AA1256" s="7"/>
      <c r="AB1256" s="7"/>
      <c r="AC1256" s="7"/>
      <c r="AD1256" s="7"/>
      <c r="AE1256" s="7"/>
      <c r="AF1256" s="7"/>
      <c r="AG1256" s="7"/>
      <c r="AH1256" s="7"/>
      <c r="AJ1256" s="2"/>
      <c r="AL1256" s="4" t="s">
        <v>209</v>
      </c>
      <c r="AM1256" s="4" t="s">
        <v>1453</v>
      </c>
      <c r="AO1256" s="7"/>
      <c r="AP1256" s="7"/>
    </row>
    <row r="1257" spans="10:42">
      <c r="J1257" s="2"/>
      <c r="K1257" s="2"/>
      <c r="L1257" s="2"/>
      <c r="M1257" s="2"/>
      <c r="N1257" s="2"/>
      <c r="X1257" s="7"/>
      <c r="Y1257" s="7"/>
      <c r="Z1257" s="7"/>
      <c r="AA1257" s="7"/>
      <c r="AB1257" s="7"/>
      <c r="AC1257" s="7"/>
      <c r="AD1257" s="7"/>
      <c r="AE1257" s="7"/>
      <c r="AF1257" s="7"/>
      <c r="AG1257" s="7"/>
      <c r="AH1257" s="7"/>
      <c r="AJ1257" s="2"/>
      <c r="AL1257" s="4" t="s">
        <v>209</v>
      </c>
      <c r="AM1257" s="4" t="s">
        <v>1454</v>
      </c>
      <c r="AO1257" s="7"/>
      <c r="AP1257" s="7"/>
    </row>
    <row r="1258" spans="10:42">
      <c r="J1258" s="2"/>
      <c r="K1258" s="2"/>
      <c r="L1258" s="2"/>
      <c r="M1258" s="2"/>
      <c r="N1258" s="2"/>
      <c r="X1258" s="7"/>
      <c r="Y1258" s="7"/>
      <c r="Z1258" s="7"/>
      <c r="AA1258" s="7"/>
      <c r="AB1258" s="7"/>
      <c r="AC1258" s="7"/>
      <c r="AD1258" s="7"/>
      <c r="AE1258" s="7"/>
      <c r="AF1258" s="7"/>
      <c r="AG1258" s="7"/>
      <c r="AH1258" s="7"/>
      <c r="AJ1258" s="2"/>
      <c r="AL1258" s="4" t="s">
        <v>209</v>
      </c>
      <c r="AM1258" s="4" t="s">
        <v>1455</v>
      </c>
      <c r="AO1258" s="7"/>
      <c r="AP1258" s="7"/>
    </row>
    <row r="1259" spans="10:42">
      <c r="J1259" s="2"/>
      <c r="K1259" s="2"/>
      <c r="L1259" s="2"/>
      <c r="M1259" s="2"/>
      <c r="N1259" s="2"/>
      <c r="X1259" s="7"/>
      <c r="Y1259" s="7"/>
      <c r="Z1259" s="7"/>
      <c r="AA1259" s="7"/>
      <c r="AB1259" s="7"/>
      <c r="AC1259" s="7"/>
      <c r="AD1259" s="7"/>
      <c r="AE1259" s="7"/>
      <c r="AF1259" s="7"/>
      <c r="AG1259" s="7"/>
      <c r="AH1259" s="7"/>
      <c r="AJ1259" s="2"/>
      <c r="AL1259" s="4" t="s">
        <v>209</v>
      </c>
      <c r="AM1259" s="4" t="s">
        <v>1456</v>
      </c>
      <c r="AO1259" s="7"/>
      <c r="AP1259" s="7"/>
    </row>
    <row r="1260" spans="10:42">
      <c r="J1260" s="2"/>
      <c r="K1260" s="2"/>
      <c r="L1260" s="2"/>
      <c r="M1260" s="2"/>
      <c r="N1260" s="2"/>
      <c r="X1260" s="7"/>
      <c r="Y1260" s="7"/>
      <c r="Z1260" s="7"/>
      <c r="AA1260" s="7"/>
      <c r="AB1260" s="7"/>
      <c r="AC1260" s="7"/>
      <c r="AD1260" s="7"/>
      <c r="AE1260" s="7"/>
      <c r="AF1260" s="7"/>
      <c r="AG1260" s="7"/>
      <c r="AH1260" s="7"/>
      <c r="AJ1260" s="2"/>
      <c r="AL1260" s="4" t="s">
        <v>209</v>
      </c>
      <c r="AM1260" s="4" t="s">
        <v>1207</v>
      </c>
      <c r="AO1260" s="7"/>
      <c r="AP1260" s="7"/>
    </row>
    <row r="1261" spans="10:42">
      <c r="J1261" s="2"/>
      <c r="K1261" s="2"/>
      <c r="L1261" s="2"/>
      <c r="M1261" s="2"/>
      <c r="N1261" s="2"/>
      <c r="X1261" s="7"/>
      <c r="Y1261" s="7"/>
      <c r="Z1261" s="7"/>
      <c r="AA1261" s="7"/>
      <c r="AB1261" s="7"/>
      <c r="AC1261" s="7"/>
      <c r="AD1261" s="7"/>
      <c r="AE1261" s="7"/>
      <c r="AF1261" s="7"/>
      <c r="AG1261" s="7"/>
      <c r="AH1261" s="7"/>
      <c r="AJ1261" s="2"/>
      <c r="AL1261" s="4" t="s">
        <v>209</v>
      </c>
      <c r="AM1261" s="4" t="s">
        <v>449</v>
      </c>
      <c r="AO1261" s="7"/>
      <c r="AP1261" s="7"/>
    </row>
    <row r="1262" spans="10:42">
      <c r="J1262" s="2"/>
      <c r="K1262" s="2"/>
      <c r="L1262" s="2"/>
      <c r="M1262" s="2"/>
      <c r="N1262" s="2"/>
      <c r="X1262" s="7"/>
      <c r="Y1262" s="7"/>
      <c r="Z1262" s="7"/>
      <c r="AA1262" s="7"/>
      <c r="AB1262" s="7"/>
      <c r="AC1262" s="7"/>
      <c r="AD1262" s="7"/>
      <c r="AE1262" s="7"/>
      <c r="AF1262" s="7"/>
      <c r="AG1262" s="7"/>
      <c r="AH1262" s="7"/>
      <c r="AJ1262" s="2"/>
      <c r="AL1262" s="4" t="s">
        <v>209</v>
      </c>
      <c r="AM1262" s="4" t="s">
        <v>1457</v>
      </c>
      <c r="AO1262" s="7"/>
      <c r="AP1262" s="7"/>
    </row>
    <row r="1263" spans="10:42">
      <c r="J1263" s="2"/>
      <c r="K1263" s="2"/>
      <c r="L1263" s="2"/>
      <c r="M1263" s="2"/>
      <c r="N1263" s="2"/>
      <c r="X1263" s="7"/>
      <c r="Y1263" s="7"/>
      <c r="Z1263" s="7"/>
      <c r="AA1263" s="7"/>
      <c r="AB1263" s="7"/>
      <c r="AC1263" s="7"/>
      <c r="AD1263" s="7"/>
      <c r="AE1263" s="7"/>
      <c r="AF1263" s="7"/>
      <c r="AG1263" s="7"/>
      <c r="AH1263" s="7"/>
      <c r="AJ1263" s="2"/>
      <c r="AL1263" s="4" t="s">
        <v>209</v>
      </c>
      <c r="AM1263" s="4" t="s">
        <v>1458</v>
      </c>
      <c r="AO1263" s="7"/>
      <c r="AP1263" s="7"/>
    </row>
    <row r="1264" spans="10:42">
      <c r="J1264" s="2"/>
      <c r="K1264" s="2"/>
      <c r="L1264" s="2"/>
      <c r="M1264" s="2"/>
      <c r="N1264" s="2"/>
      <c r="X1264" s="7"/>
      <c r="Y1264" s="7"/>
      <c r="Z1264" s="7"/>
      <c r="AA1264" s="7"/>
      <c r="AB1264" s="7"/>
      <c r="AC1264" s="7"/>
      <c r="AD1264" s="7"/>
      <c r="AE1264" s="7"/>
      <c r="AF1264" s="7"/>
      <c r="AG1264" s="7"/>
      <c r="AH1264" s="7"/>
      <c r="AJ1264" s="2"/>
      <c r="AL1264" s="4" t="s">
        <v>209</v>
      </c>
      <c r="AM1264" s="4" t="s">
        <v>1459</v>
      </c>
      <c r="AO1264" s="7"/>
      <c r="AP1264" s="7"/>
    </row>
    <row r="1265" spans="10:42">
      <c r="J1265" s="2"/>
      <c r="K1265" s="2"/>
      <c r="L1265" s="2"/>
      <c r="M1265" s="2"/>
      <c r="N1265" s="2"/>
      <c r="X1265" s="7"/>
      <c r="Y1265" s="7"/>
      <c r="Z1265" s="7"/>
      <c r="AA1265" s="7"/>
      <c r="AB1265" s="7"/>
      <c r="AC1265" s="7"/>
      <c r="AD1265" s="7"/>
      <c r="AE1265" s="7"/>
      <c r="AF1265" s="7"/>
      <c r="AG1265" s="7"/>
      <c r="AH1265" s="7"/>
      <c r="AJ1265" s="2"/>
      <c r="AL1265" s="4" t="s">
        <v>209</v>
      </c>
      <c r="AM1265" s="4" t="s">
        <v>1460</v>
      </c>
      <c r="AO1265" s="7"/>
      <c r="AP1265" s="7"/>
    </row>
    <row r="1266" spans="10:42">
      <c r="J1266" s="2"/>
      <c r="K1266" s="2"/>
      <c r="L1266" s="2"/>
      <c r="M1266" s="2"/>
      <c r="N1266" s="2"/>
      <c r="X1266" s="7"/>
      <c r="Y1266" s="7"/>
      <c r="Z1266" s="7"/>
      <c r="AA1266" s="7"/>
      <c r="AB1266" s="7"/>
      <c r="AC1266" s="7"/>
      <c r="AD1266" s="7"/>
      <c r="AE1266" s="7"/>
      <c r="AF1266" s="7"/>
      <c r="AG1266" s="7"/>
      <c r="AH1266" s="7"/>
      <c r="AJ1266" s="2"/>
      <c r="AL1266" s="4" t="s">
        <v>209</v>
      </c>
      <c r="AM1266" s="4" t="s">
        <v>1461</v>
      </c>
      <c r="AO1266" s="7"/>
      <c r="AP1266" s="7"/>
    </row>
    <row r="1267" spans="10:42">
      <c r="J1267" s="2"/>
      <c r="K1267" s="2"/>
      <c r="L1267" s="2"/>
      <c r="M1267" s="2"/>
      <c r="N1267" s="2"/>
      <c r="X1267" s="7"/>
      <c r="Y1267" s="7"/>
      <c r="Z1267" s="7"/>
      <c r="AA1267" s="7"/>
      <c r="AB1267" s="7"/>
      <c r="AC1267" s="7"/>
      <c r="AD1267" s="7"/>
      <c r="AE1267" s="7"/>
      <c r="AF1267" s="7"/>
      <c r="AG1267" s="7"/>
      <c r="AH1267" s="7"/>
      <c r="AJ1267" s="2"/>
      <c r="AL1267" s="4" t="s">
        <v>209</v>
      </c>
      <c r="AM1267" s="4" t="s">
        <v>1462</v>
      </c>
      <c r="AO1267" s="7"/>
      <c r="AP1267" s="7"/>
    </row>
    <row r="1268" spans="10:42">
      <c r="J1268" s="2"/>
      <c r="K1268" s="2"/>
      <c r="L1268" s="2"/>
      <c r="M1268" s="2"/>
      <c r="N1268" s="2"/>
      <c r="X1268" s="7"/>
      <c r="Y1268" s="7"/>
      <c r="Z1268" s="7"/>
      <c r="AA1268" s="7"/>
      <c r="AB1268" s="7"/>
      <c r="AC1268" s="7"/>
      <c r="AD1268" s="7"/>
      <c r="AE1268" s="7"/>
      <c r="AF1268" s="7"/>
      <c r="AG1268" s="7"/>
      <c r="AH1268" s="7"/>
      <c r="AJ1268" s="2"/>
      <c r="AL1268" s="4" t="s">
        <v>209</v>
      </c>
      <c r="AM1268" s="4" t="s">
        <v>1463</v>
      </c>
      <c r="AO1268" s="7"/>
      <c r="AP1268" s="7"/>
    </row>
    <row r="1269" spans="10:42">
      <c r="J1269" s="2"/>
      <c r="K1269" s="2"/>
      <c r="L1269" s="2"/>
      <c r="M1269" s="2"/>
      <c r="N1269" s="2"/>
      <c r="X1269" s="7"/>
      <c r="Y1269" s="7"/>
      <c r="Z1269" s="7"/>
      <c r="AA1269" s="7"/>
      <c r="AB1269" s="7"/>
      <c r="AC1269" s="7"/>
      <c r="AD1269" s="7"/>
      <c r="AE1269" s="7"/>
      <c r="AF1269" s="7"/>
      <c r="AG1269" s="7"/>
      <c r="AH1269" s="7"/>
      <c r="AJ1269" s="2"/>
      <c r="AL1269" s="4" t="s">
        <v>209</v>
      </c>
      <c r="AM1269" s="4" t="s">
        <v>1464</v>
      </c>
      <c r="AO1269" s="7"/>
      <c r="AP1269" s="7"/>
    </row>
    <row r="1270" spans="10:42">
      <c r="J1270" s="2"/>
      <c r="K1270" s="2"/>
      <c r="L1270" s="2"/>
      <c r="M1270" s="2"/>
      <c r="N1270" s="2"/>
      <c r="X1270" s="7"/>
      <c r="Y1270" s="7"/>
      <c r="Z1270" s="7"/>
      <c r="AA1270" s="7"/>
      <c r="AB1270" s="7"/>
      <c r="AC1270" s="7"/>
      <c r="AD1270" s="7"/>
      <c r="AE1270" s="7"/>
      <c r="AF1270" s="7"/>
      <c r="AG1270" s="7"/>
      <c r="AH1270" s="7"/>
      <c r="AJ1270" s="2"/>
      <c r="AL1270" s="4" t="s">
        <v>209</v>
      </c>
      <c r="AM1270" s="4" t="s">
        <v>1465</v>
      </c>
      <c r="AO1270" s="7"/>
      <c r="AP1270" s="7"/>
    </row>
    <row r="1271" spans="10:42">
      <c r="J1271" s="2"/>
      <c r="K1271" s="2"/>
      <c r="L1271" s="2"/>
      <c r="M1271" s="2"/>
      <c r="N1271" s="2"/>
      <c r="X1271" s="7"/>
      <c r="Y1271" s="7"/>
      <c r="Z1271" s="7"/>
      <c r="AA1271" s="7"/>
      <c r="AB1271" s="7"/>
      <c r="AC1271" s="7"/>
      <c r="AD1271" s="7"/>
      <c r="AE1271" s="7"/>
      <c r="AF1271" s="7"/>
      <c r="AG1271" s="7"/>
      <c r="AH1271" s="7"/>
      <c r="AJ1271" s="2"/>
      <c r="AL1271" s="4" t="s">
        <v>209</v>
      </c>
      <c r="AM1271" s="4" t="s">
        <v>1466</v>
      </c>
      <c r="AO1271" s="7"/>
      <c r="AP1271" s="7"/>
    </row>
    <row r="1272" spans="10:42">
      <c r="J1272" s="2"/>
      <c r="K1272" s="2"/>
      <c r="L1272" s="2"/>
      <c r="M1272" s="2"/>
      <c r="N1272" s="2"/>
      <c r="X1272" s="7"/>
      <c r="Y1272" s="7"/>
      <c r="Z1272" s="7"/>
      <c r="AA1272" s="7"/>
      <c r="AB1272" s="7"/>
      <c r="AC1272" s="7"/>
      <c r="AD1272" s="7"/>
      <c r="AE1272" s="7"/>
      <c r="AF1272" s="7"/>
      <c r="AG1272" s="7"/>
      <c r="AH1272" s="7"/>
      <c r="AJ1272" s="2"/>
      <c r="AL1272" s="4" t="s">
        <v>209</v>
      </c>
      <c r="AM1272" s="4" t="s">
        <v>1467</v>
      </c>
      <c r="AO1272" s="7"/>
      <c r="AP1272" s="7"/>
    </row>
    <row r="1273" spans="10:42">
      <c r="J1273" s="2"/>
      <c r="K1273" s="2"/>
      <c r="L1273" s="2"/>
      <c r="M1273" s="2"/>
      <c r="N1273" s="2"/>
      <c r="X1273" s="7"/>
      <c r="Y1273" s="7"/>
      <c r="Z1273" s="7"/>
      <c r="AA1273" s="7"/>
      <c r="AB1273" s="7"/>
      <c r="AC1273" s="7"/>
      <c r="AD1273" s="7"/>
      <c r="AE1273" s="7"/>
      <c r="AF1273" s="7"/>
      <c r="AG1273" s="7"/>
      <c r="AH1273" s="7"/>
      <c r="AJ1273" s="2"/>
      <c r="AL1273" s="4" t="s">
        <v>209</v>
      </c>
      <c r="AM1273" s="4" t="s">
        <v>1468</v>
      </c>
      <c r="AO1273" s="7"/>
      <c r="AP1273" s="7"/>
    </row>
    <row r="1274" spans="10:42">
      <c r="J1274" s="2"/>
      <c r="K1274" s="2"/>
      <c r="L1274" s="2"/>
      <c r="M1274" s="2"/>
      <c r="N1274" s="2"/>
      <c r="X1274" s="7"/>
      <c r="Y1274" s="7"/>
      <c r="Z1274" s="7"/>
      <c r="AA1274" s="7"/>
      <c r="AB1274" s="7"/>
      <c r="AC1274" s="7"/>
      <c r="AD1274" s="7"/>
      <c r="AE1274" s="7"/>
      <c r="AF1274" s="7"/>
      <c r="AG1274" s="7"/>
      <c r="AH1274" s="7"/>
      <c r="AJ1274" s="2"/>
      <c r="AL1274" s="4" t="s">
        <v>212</v>
      </c>
      <c r="AM1274" s="4" t="s">
        <v>1469</v>
      </c>
      <c r="AO1274" s="7"/>
      <c r="AP1274" s="7"/>
    </row>
    <row r="1275" spans="10:42">
      <c r="J1275" s="2"/>
      <c r="K1275" s="2"/>
      <c r="L1275" s="2"/>
      <c r="M1275" s="2"/>
      <c r="N1275" s="2"/>
      <c r="X1275" s="7"/>
      <c r="Y1275" s="7"/>
      <c r="Z1275" s="7"/>
      <c r="AA1275" s="7"/>
      <c r="AB1275" s="7"/>
      <c r="AC1275" s="7"/>
      <c r="AD1275" s="7"/>
      <c r="AE1275" s="7"/>
      <c r="AF1275" s="7"/>
      <c r="AG1275" s="7"/>
      <c r="AH1275" s="7"/>
      <c r="AJ1275" s="2"/>
      <c r="AL1275" s="4" t="s">
        <v>212</v>
      </c>
      <c r="AM1275" s="4" t="s">
        <v>1470</v>
      </c>
      <c r="AO1275" s="7"/>
      <c r="AP1275" s="7"/>
    </row>
    <row r="1276" spans="10:42">
      <c r="J1276" s="2"/>
      <c r="K1276" s="2"/>
      <c r="L1276" s="2"/>
      <c r="M1276" s="2"/>
      <c r="N1276" s="2"/>
      <c r="X1276" s="7"/>
      <c r="Y1276" s="7"/>
      <c r="Z1276" s="7"/>
      <c r="AA1276" s="7"/>
      <c r="AB1276" s="7"/>
      <c r="AC1276" s="7"/>
      <c r="AD1276" s="7"/>
      <c r="AE1276" s="7"/>
      <c r="AF1276" s="7"/>
      <c r="AG1276" s="7"/>
      <c r="AH1276" s="7"/>
      <c r="AJ1276" s="2"/>
      <c r="AL1276" s="4" t="s">
        <v>212</v>
      </c>
      <c r="AM1276" s="4" t="s">
        <v>1471</v>
      </c>
      <c r="AO1276" s="7"/>
      <c r="AP1276" s="7"/>
    </row>
    <row r="1277" spans="10:42">
      <c r="J1277" s="2"/>
      <c r="K1277" s="2"/>
      <c r="L1277" s="2"/>
      <c r="M1277" s="2"/>
      <c r="N1277" s="2"/>
      <c r="X1277" s="7"/>
      <c r="Y1277" s="7"/>
      <c r="Z1277" s="7"/>
      <c r="AA1277" s="7"/>
      <c r="AB1277" s="7"/>
      <c r="AC1277" s="7"/>
      <c r="AD1277" s="7"/>
      <c r="AE1277" s="7"/>
      <c r="AF1277" s="7"/>
      <c r="AG1277" s="7"/>
      <c r="AH1277" s="7"/>
      <c r="AJ1277" s="2"/>
      <c r="AL1277" s="4" t="s">
        <v>212</v>
      </c>
      <c r="AM1277" s="4" t="s">
        <v>1472</v>
      </c>
      <c r="AO1277" s="7"/>
      <c r="AP1277" s="7"/>
    </row>
    <row r="1278" spans="10:42">
      <c r="J1278" s="2"/>
      <c r="K1278" s="2"/>
      <c r="L1278" s="2"/>
      <c r="M1278" s="2"/>
      <c r="N1278" s="2"/>
      <c r="X1278" s="7"/>
      <c r="Y1278" s="7"/>
      <c r="Z1278" s="7"/>
      <c r="AA1278" s="7"/>
      <c r="AB1278" s="7"/>
      <c r="AC1278" s="7"/>
      <c r="AD1278" s="7"/>
      <c r="AE1278" s="7"/>
      <c r="AF1278" s="7"/>
      <c r="AG1278" s="7"/>
      <c r="AH1278" s="7"/>
      <c r="AJ1278" s="2"/>
      <c r="AL1278" s="4" t="s">
        <v>212</v>
      </c>
      <c r="AM1278" s="4" t="s">
        <v>1473</v>
      </c>
      <c r="AO1278" s="7"/>
      <c r="AP1278" s="7"/>
    </row>
    <row r="1279" spans="10:42">
      <c r="J1279" s="2"/>
      <c r="K1279" s="2"/>
      <c r="L1279" s="2"/>
      <c r="M1279" s="2"/>
      <c r="N1279" s="2"/>
      <c r="X1279" s="7"/>
      <c r="Y1279" s="7"/>
      <c r="Z1279" s="7"/>
      <c r="AA1279" s="7"/>
      <c r="AB1279" s="7"/>
      <c r="AC1279" s="7"/>
      <c r="AD1279" s="7"/>
      <c r="AE1279" s="7"/>
      <c r="AF1279" s="7"/>
      <c r="AG1279" s="7"/>
      <c r="AH1279" s="7"/>
      <c r="AJ1279" s="2"/>
      <c r="AL1279" s="4" t="s">
        <v>212</v>
      </c>
      <c r="AM1279" s="4" t="s">
        <v>1474</v>
      </c>
      <c r="AO1279" s="7"/>
      <c r="AP1279" s="7"/>
    </row>
    <row r="1280" spans="10:42">
      <c r="J1280" s="2"/>
      <c r="K1280" s="2"/>
      <c r="L1280" s="2"/>
      <c r="M1280" s="2"/>
      <c r="N1280" s="2"/>
      <c r="X1280" s="7"/>
      <c r="Y1280" s="7"/>
      <c r="Z1280" s="7"/>
      <c r="AA1280" s="7"/>
      <c r="AB1280" s="7"/>
      <c r="AC1280" s="7"/>
      <c r="AD1280" s="7"/>
      <c r="AE1280" s="7"/>
      <c r="AF1280" s="7"/>
      <c r="AG1280" s="7"/>
      <c r="AH1280" s="7"/>
      <c r="AJ1280" s="2"/>
      <c r="AL1280" s="4" t="s">
        <v>212</v>
      </c>
      <c r="AM1280" s="4" t="s">
        <v>1475</v>
      </c>
      <c r="AO1280" s="7"/>
      <c r="AP1280" s="7"/>
    </row>
    <row r="1281" spans="10:42">
      <c r="J1281" s="2"/>
      <c r="K1281" s="2"/>
      <c r="L1281" s="2"/>
      <c r="M1281" s="2"/>
      <c r="N1281" s="2"/>
      <c r="X1281" s="7"/>
      <c r="Y1281" s="7"/>
      <c r="Z1281" s="7"/>
      <c r="AA1281" s="7"/>
      <c r="AB1281" s="7"/>
      <c r="AC1281" s="7"/>
      <c r="AD1281" s="7"/>
      <c r="AE1281" s="7"/>
      <c r="AF1281" s="7"/>
      <c r="AG1281" s="7"/>
      <c r="AH1281" s="7"/>
      <c r="AJ1281" s="2"/>
      <c r="AL1281" s="4" t="s">
        <v>212</v>
      </c>
      <c r="AM1281" s="4" t="s">
        <v>1476</v>
      </c>
      <c r="AO1281" s="7"/>
      <c r="AP1281" s="7"/>
    </row>
    <row r="1282" spans="10:42">
      <c r="J1282" s="2"/>
      <c r="K1282" s="2"/>
      <c r="L1282" s="2"/>
      <c r="M1282" s="2"/>
      <c r="N1282" s="2"/>
      <c r="X1282" s="7"/>
      <c r="Y1282" s="7"/>
      <c r="Z1282" s="7"/>
      <c r="AA1282" s="7"/>
      <c r="AB1282" s="7"/>
      <c r="AC1282" s="7"/>
      <c r="AD1282" s="7"/>
      <c r="AE1282" s="7"/>
      <c r="AF1282" s="7"/>
      <c r="AG1282" s="7"/>
      <c r="AH1282" s="7"/>
      <c r="AJ1282" s="2"/>
      <c r="AL1282" s="4" t="s">
        <v>212</v>
      </c>
      <c r="AM1282" s="4" t="s">
        <v>1477</v>
      </c>
      <c r="AO1282" s="7"/>
      <c r="AP1282" s="7"/>
    </row>
    <row r="1283" spans="10:42">
      <c r="J1283" s="2"/>
      <c r="K1283" s="2"/>
      <c r="L1283" s="2"/>
      <c r="M1283" s="2"/>
      <c r="N1283" s="2"/>
      <c r="X1283" s="7"/>
      <c r="Y1283" s="7"/>
      <c r="Z1283" s="7"/>
      <c r="AA1283" s="7"/>
      <c r="AB1283" s="7"/>
      <c r="AC1283" s="7"/>
      <c r="AD1283" s="7"/>
      <c r="AE1283" s="7"/>
      <c r="AF1283" s="7"/>
      <c r="AG1283" s="7"/>
      <c r="AH1283" s="7"/>
      <c r="AJ1283" s="2"/>
      <c r="AL1283" s="4" t="s">
        <v>212</v>
      </c>
      <c r="AM1283" s="4" t="s">
        <v>1478</v>
      </c>
      <c r="AO1283" s="7"/>
      <c r="AP1283" s="7"/>
    </row>
    <row r="1284" spans="10:42">
      <c r="J1284" s="2"/>
      <c r="K1284" s="2"/>
      <c r="L1284" s="2"/>
      <c r="M1284" s="2"/>
      <c r="N1284" s="2"/>
      <c r="X1284" s="7"/>
      <c r="Y1284" s="7"/>
      <c r="Z1284" s="7"/>
      <c r="AA1284" s="7"/>
      <c r="AB1284" s="7"/>
      <c r="AC1284" s="7"/>
      <c r="AD1284" s="7"/>
      <c r="AE1284" s="7"/>
      <c r="AF1284" s="7"/>
      <c r="AG1284" s="7"/>
      <c r="AH1284" s="7"/>
      <c r="AJ1284" s="2"/>
      <c r="AL1284" s="4" t="s">
        <v>212</v>
      </c>
      <c r="AM1284" s="4" t="s">
        <v>1479</v>
      </c>
      <c r="AO1284" s="7"/>
      <c r="AP1284" s="7"/>
    </row>
    <row r="1285" spans="10:42">
      <c r="J1285" s="2"/>
      <c r="K1285" s="2"/>
      <c r="L1285" s="2"/>
      <c r="M1285" s="2"/>
      <c r="N1285" s="2"/>
      <c r="X1285" s="7"/>
      <c r="Y1285" s="7"/>
      <c r="Z1285" s="7"/>
      <c r="AA1285" s="7"/>
      <c r="AB1285" s="7"/>
      <c r="AC1285" s="7"/>
      <c r="AD1285" s="7"/>
      <c r="AE1285" s="7"/>
      <c r="AF1285" s="7"/>
      <c r="AG1285" s="7"/>
      <c r="AH1285" s="7"/>
      <c r="AJ1285" s="2"/>
      <c r="AL1285" s="4" t="s">
        <v>212</v>
      </c>
      <c r="AM1285" s="4" t="s">
        <v>1480</v>
      </c>
      <c r="AO1285" s="7"/>
      <c r="AP1285" s="7"/>
    </row>
    <row r="1286" spans="10:42">
      <c r="J1286" s="2"/>
      <c r="K1286" s="2"/>
      <c r="L1286" s="2"/>
      <c r="M1286" s="2"/>
      <c r="N1286" s="2"/>
      <c r="X1286" s="7"/>
      <c r="Y1286" s="7"/>
      <c r="Z1286" s="7"/>
      <c r="AA1286" s="7"/>
      <c r="AB1286" s="7"/>
      <c r="AC1286" s="7"/>
      <c r="AD1286" s="7"/>
      <c r="AE1286" s="7"/>
      <c r="AF1286" s="7"/>
      <c r="AG1286" s="7"/>
      <c r="AH1286" s="7"/>
      <c r="AJ1286" s="2"/>
      <c r="AL1286" s="4" t="s">
        <v>212</v>
      </c>
      <c r="AM1286" s="4" t="s">
        <v>1481</v>
      </c>
      <c r="AO1286" s="7"/>
      <c r="AP1286" s="7"/>
    </row>
    <row r="1287" spans="10:42">
      <c r="J1287" s="2"/>
      <c r="K1287" s="2"/>
      <c r="L1287" s="2"/>
      <c r="M1287" s="2"/>
      <c r="N1287" s="2"/>
      <c r="X1287" s="7"/>
      <c r="Y1287" s="7"/>
      <c r="Z1287" s="7"/>
      <c r="AA1287" s="7"/>
      <c r="AB1287" s="7"/>
      <c r="AC1287" s="7"/>
      <c r="AD1287" s="7"/>
      <c r="AE1287" s="7"/>
      <c r="AF1287" s="7"/>
      <c r="AG1287" s="7"/>
      <c r="AH1287" s="7"/>
      <c r="AJ1287" s="2"/>
      <c r="AL1287" s="4" t="s">
        <v>212</v>
      </c>
      <c r="AM1287" s="4" t="s">
        <v>1482</v>
      </c>
      <c r="AO1287" s="7"/>
      <c r="AP1287" s="7"/>
    </row>
    <row r="1288" spans="10:42">
      <c r="J1288" s="2"/>
      <c r="K1288" s="2"/>
      <c r="L1288" s="2"/>
      <c r="M1288" s="2"/>
      <c r="N1288" s="2"/>
      <c r="X1288" s="7"/>
      <c r="Y1288" s="7"/>
      <c r="Z1288" s="7"/>
      <c r="AA1288" s="7"/>
      <c r="AB1288" s="7"/>
      <c r="AC1288" s="7"/>
      <c r="AD1288" s="7"/>
      <c r="AE1288" s="7"/>
      <c r="AF1288" s="7"/>
      <c r="AG1288" s="7"/>
      <c r="AH1288" s="7"/>
      <c r="AJ1288" s="2"/>
      <c r="AL1288" s="4" t="s">
        <v>212</v>
      </c>
      <c r="AM1288" s="4" t="s">
        <v>598</v>
      </c>
      <c r="AO1288" s="7"/>
      <c r="AP1288" s="7"/>
    </row>
    <row r="1289" spans="10:42">
      <c r="J1289" s="2"/>
      <c r="K1289" s="2"/>
      <c r="L1289" s="2"/>
      <c r="M1289" s="2"/>
      <c r="N1289" s="2"/>
      <c r="X1289" s="7"/>
      <c r="Y1289" s="7"/>
      <c r="Z1289" s="7"/>
      <c r="AA1289" s="7"/>
      <c r="AB1289" s="7"/>
      <c r="AC1289" s="7"/>
      <c r="AD1289" s="7"/>
      <c r="AE1289" s="7"/>
      <c r="AF1289" s="7"/>
      <c r="AG1289" s="7"/>
      <c r="AH1289" s="7"/>
      <c r="AJ1289" s="2"/>
      <c r="AL1289" s="4" t="s">
        <v>212</v>
      </c>
      <c r="AM1289" s="4" t="s">
        <v>1483</v>
      </c>
      <c r="AO1289" s="7"/>
      <c r="AP1289" s="7"/>
    </row>
    <row r="1290" spans="10:42">
      <c r="J1290" s="2"/>
      <c r="K1290" s="2"/>
      <c r="L1290" s="2"/>
      <c r="M1290" s="2"/>
      <c r="N1290" s="2"/>
      <c r="X1290" s="7"/>
      <c r="Y1290" s="7"/>
      <c r="Z1290" s="7"/>
      <c r="AA1290" s="7"/>
      <c r="AB1290" s="7"/>
      <c r="AC1290" s="7"/>
      <c r="AD1290" s="7"/>
      <c r="AE1290" s="7"/>
      <c r="AF1290" s="7"/>
      <c r="AG1290" s="7"/>
      <c r="AH1290" s="7"/>
      <c r="AJ1290" s="2"/>
      <c r="AL1290" s="4" t="s">
        <v>212</v>
      </c>
      <c r="AM1290" s="4" t="s">
        <v>1484</v>
      </c>
      <c r="AO1290" s="7"/>
      <c r="AP1290" s="7"/>
    </row>
    <row r="1291" spans="10:42">
      <c r="J1291" s="2"/>
      <c r="K1291" s="2"/>
      <c r="L1291" s="2"/>
      <c r="M1291" s="2"/>
      <c r="N1291" s="2"/>
      <c r="X1291" s="7"/>
      <c r="Y1291" s="7"/>
      <c r="Z1291" s="7"/>
      <c r="AA1291" s="7"/>
      <c r="AB1291" s="7"/>
      <c r="AC1291" s="7"/>
      <c r="AD1291" s="7"/>
      <c r="AE1291" s="7"/>
      <c r="AF1291" s="7"/>
      <c r="AG1291" s="7"/>
      <c r="AH1291" s="7"/>
      <c r="AJ1291" s="2"/>
      <c r="AL1291" s="4" t="s">
        <v>212</v>
      </c>
      <c r="AM1291" s="4" t="s">
        <v>1384</v>
      </c>
      <c r="AO1291" s="7"/>
      <c r="AP1291" s="7"/>
    </row>
    <row r="1292" spans="10:42">
      <c r="J1292" s="2"/>
      <c r="K1292" s="2"/>
      <c r="L1292" s="2"/>
      <c r="M1292" s="2"/>
      <c r="N1292" s="2"/>
      <c r="X1292" s="7"/>
      <c r="Y1292" s="7"/>
      <c r="Z1292" s="7"/>
      <c r="AA1292" s="7"/>
      <c r="AB1292" s="7"/>
      <c r="AC1292" s="7"/>
      <c r="AD1292" s="7"/>
      <c r="AE1292" s="7"/>
      <c r="AF1292" s="7"/>
      <c r="AG1292" s="7"/>
      <c r="AH1292" s="7"/>
      <c r="AJ1292" s="2"/>
      <c r="AL1292" s="4" t="s">
        <v>212</v>
      </c>
      <c r="AM1292" s="4" t="s">
        <v>1485</v>
      </c>
      <c r="AO1292" s="7"/>
      <c r="AP1292" s="7"/>
    </row>
    <row r="1293" spans="10:42">
      <c r="J1293" s="2"/>
      <c r="K1293" s="2"/>
      <c r="L1293" s="2"/>
      <c r="M1293" s="2"/>
      <c r="N1293" s="2"/>
      <c r="X1293" s="7"/>
      <c r="Y1293" s="7"/>
      <c r="Z1293" s="7"/>
      <c r="AA1293" s="7"/>
      <c r="AB1293" s="7"/>
      <c r="AC1293" s="7"/>
      <c r="AD1293" s="7"/>
      <c r="AE1293" s="7"/>
      <c r="AF1293" s="7"/>
      <c r="AG1293" s="7"/>
      <c r="AH1293" s="7"/>
      <c r="AJ1293" s="2"/>
      <c r="AL1293" s="4" t="s">
        <v>217</v>
      </c>
      <c r="AM1293" s="4" t="s">
        <v>1486</v>
      </c>
      <c r="AO1293" s="7"/>
      <c r="AP1293" s="7"/>
    </row>
    <row r="1294" spans="10:42">
      <c r="J1294" s="2"/>
      <c r="K1294" s="2"/>
      <c r="L1294" s="2"/>
      <c r="M1294" s="2"/>
      <c r="N1294" s="2"/>
      <c r="X1294" s="7"/>
      <c r="Y1294" s="7"/>
      <c r="Z1294" s="7"/>
      <c r="AA1294" s="7"/>
      <c r="AB1294" s="7"/>
      <c r="AC1294" s="7"/>
      <c r="AD1294" s="7"/>
      <c r="AE1294" s="7"/>
      <c r="AF1294" s="7"/>
      <c r="AG1294" s="7"/>
      <c r="AH1294" s="7"/>
      <c r="AJ1294" s="2"/>
      <c r="AL1294" s="4" t="s">
        <v>217</v>
      </c>
      <c r="AM1294" s="4" t="s">
        <v>1487</v>
      </c>
      <c r="AO1294" s="7"/>
      <c r="AP1294" s="7"/>
    </row>
    <row r="1295" spans="10:42">
      <c r="J1295" s="2"/>
      <c r="K1295" s="2"/>
      <c r="L1295" s="2"/>
      <c r="M1295" s="2"/>
      <c r="N1295" s="2"/>
      <c r="X1295" s="7"/>
      <c r="Y1295" s="7"/>
      <c r="Z1295" s="7"/>
      <c r="AA1295" s="7"/>
      <c r="AB1295" s="7"/>
      <c r="AC1295" s="7"/>
      <c r="AD1295" s="7"/>
      <c r="AE1295" s="7"/>
      <c r="AF1295" s="7"/>
      <c r="AG1295" s="7"/>
      <c r="AH1295" s="7"/>
      <c r="AJ1295" s="2"/>
      <c r="AL1295" s="4" t="s">
        <v>217</v>
      </c>
      <c r="AM1295" s="4" t="s">
        <v>1488</v>
      </c>
      <c r="AO1295" s="7"/>
      <c r="AP1295" s="7"/>
    </row>
    <row r="1296" spans="10:42">
      <c r="J1296" s="2"/>
      <c r="K1296" s="2"/>
      <c r="L1296" s="2"/>
      <c r="M1296" s="2"/>
      <c r="N1296" s="2"/>
      <c r="X1296" s="7"/>
      <c r="Y1296" s="7"/>
      <c r="Z1296" s="7"/>
      <c r="AA1296" s="7"/>
      <c r="AB1296" s="7"/>
      <c r="AC1296" s="7"/>
      <c r="AD1296" s="7"/>
      <c r="AE1296" s="7"/>
      <c r="AF1296" s="7"/>
      <c r="AG1296" s="7"/>
      <c r="AH1296" s="7"/>
      <c r="AJ1296" s="2"/>
      <c r="AL1296" s="4" t="s">
        <v>217</v>
      </c>
      <c r="AM1296" s="4" t="s">
        <v>1489</v>
      </c>
      <c r="AO1296" s="7"/>
      <c r="AP1296" s="7"/>
    </row>
    <row r="1297" spans="10:42">
      <c r="J1297" s="2"/>
      <c r="K1297" s="2"/>
      <c r="L1297" s="2"/>
      <c r="M1297" s="2"/>
      <c r="N1297" s="2"/>
      <c r="X1297" s="7"/>
      <c r="Y1297" s="7"/>
      <c r="Z1297" s="7"/>
      <c r="AA1297" s="7"/>
      <c r="AB1297" s="7"/>
      <c r="AC1297" s="7"/>
      <c r="AD1297" s="7"/>
      <c r="AE1297" s="7"/>
      <c r="AF1297" s="7"/>
      <c r="AG1297" s="7"/>
      <c r="AH1297" s="7"/>
      <c r="AJ1297" s="2"/>
      <c r="AL1297" s="4" t="s">
        <v>217</v>
      </c>
      <c r="AM1297" s="4" t="s">
        <v>1490</v>
      </c>
      <c r="AO1297" s="7"/>
      <c r="AP1297" s="7"/>
    </row>
    <row r="1298" spans="10:42">
      <c r="J1298" s="2"/>
      <c r="K1298" s="2"/>
      <c r="L1298" s="2"/>
      <c r="M1298" s="2"/>
      <c r="N1298" s="2"/>
      <c r="X1298" s="7"/>
      <c r="Y1298" s="7"/>
      <c r="Z1298" s="7"/>
      <c r="AA1298" s="7"/>
      <c r="AB1298" s="7"/>
      <c r="AC1298" s="7"/>
      <c r="AD1298" s="7"/>
      <c r="AE1298" s="7"/>
      <c r="AF1298" s="7"/>
      <c r="AG1298" s="7"/>
      <c r="AH1298" s="7"/>
      <c r="AJ1298" s="2"/>
      <c r="AL1298" s="4" t="s">
        <v>217</v>
      </c>
      <c r="AM1298" s="4" t="s">
        <v>1491</v>
      </c>
      <c r="AO1298" s="7"/>
      <c r="AP1298" s="7"/>
    </row>
    <row r="1299" spans="10:42">
      <c r="J1299" s="2"/>
      <c r="K1299" s="2"/>
      <c r="L1299" s="2"/>
      <c r="M1299" s="2"/>
      <c r="N1299" s="2"/>
      <c r="X1299" s="7"/>
      <c r="Y1299" s="7"/>
      <c r="Z1299" s="7"/>
      <c r="AA1299" s="7"/>
      <c r="AB1299" s="7"/>
      <c r="AC1299" s="7"/>
      <c r="AD1299" s="7"/>
      <c r="AE1299" s="7"/>
      <c r="AF1299" s="7"/>
      <c r="AG1299" s="7"/>
      <c r="AH1299" s="7"/>
      <c r="AJ1299" s="2"/>
      <c r="AL1299" s="4" t="s">
        <v>217</v>
      </c>
      <c r="AM1299" s="4" t="s">
        <v>1492</v>
      </c>
      <c r="AO1299" s="7"/>
      <c r="AP1299" s="7"/>
    </row>
    <row r="1300" spans="10:42">
      <c r="J1300" s="2"/>
      <c r="K1300" s="2"/>
      <c r="L1300" s="2"/>
      <c r="M1300" s="2"/>
      <c r="N1300" s="2"/>
      <c r="X1300" s="7"/>
      <c r="Y1300" s="7"/>
      <c r="Z1300" s="7"/>
      <c r="AA1300" s="7"/>
      <c r="AB1300" s="7"/>
      <c r="AC1300" s="7"/>
      <c r="AD1300" s="7"/>
      <c r="AE1300" s="7"/>
      <c r="AF1300" s="7"/>
      <c r="AG1300" s="7"/>
      <c r="AH1300" s="7"/>
      <c r="AJ1300" s="2"/>
      <c r="AL1300" s="4" t="s">
        <v>217</v>
      </c>
      <c r="AM1300" s="4" t="s">
        <v>1493</v>
      </c>
      <c r="AO1300" s="7"/>
      <c r="AP1300" s="7"/>
    </row>
    <row r="1301" spans="10:42">
      <c r="J1301" s="2"/>
      <c r="K1301" s="2"/>
      <c r="L1301" s="2"/>
      <c r="M1301" s="2"/>
      <c r="N1301" s="2"/>
      <c r="X1301" s="7"/>
      <c r="Y1301" s="7"/>
      <c r="Z1301" s="7"/>
      <c r="AA1301" s="7"/>
      <c r="AB1301" s="7"/>
      <c r="AC1301" s="7"/>
      <c r="AD1301" s="7"/>
      <c r="AE1301" s="7"/>
      <c r="AF1301" s="7"/>
      <c r="AG1301" s="7"/>
      <c r="AH1301" s="7"/>
      <c r="AJ1301" s="2"/>
      <c r="AL1301" s="4" t="s">
        <v>217</v>
      </c>
      <c r="AM1301" s="4" t="s">
        <v>1494</v>
      </c>
      <c r="AO1301" s="7"/>
      <c r="AP1301" s="7"/>
    </row>
    <row r="1302" spans="10:42">
      <c r="J1302" s="2"/>
      <c r="K1302" s="2"/>
      <c r="L1302" s="2"/>
      <c r="M1302" s="2"/>
      <c r="N1302" s="2"/>
      <c r="X1302" s="7"/>
      <c r="Y1302" s="7"/>
      <c r="Z1302" s="7"/>
      <c r="AA1302" s="7"/>
      <c r="AB1302" s="7"/>
      <c r="AC1302" s="7"/>
      <c r="AD1302" s="7"/>
      <c r="AE1302" s="7"/>
      <c r="AF1302" s="7"/>
      <c r="AG1302" s="7"/>
      <c r="AH1302" s="7"/>
      <c r="AJ1302" s="2"/>
      <c r="AL1302" s="4" t="s">
        <v>217</v>
      </c>
      <c r="AM1302" s="4" t="s">
        <v>1495</v>
      </c>
      <c r="AO1302" s="7"/>
      <c r="AP1302" s="7"/>
    </row>
    <row r="1303" spans="10:42">
      <c r="J1303" s="2"/>
      <c r="K1303" s="2"/>
      <c r="L1303" s="2"/>
      <c r="M1303" s="2"/>
      <c r="N1303" s="2"/>
      <c r="X1303" s="7"/>
      <c r="Y1303" s="7"/>
      <c r="Z1303" s="7"/>
      <c r="AA1303" s="7"/>
      <c r="AB1303" s="7"/>
      <c r="AC1303" s="7"/>
      <c r="AD1303" s="7"/>
      <c r="AE1303" s="7"/>
      <c r="AF1303" s="7"/>
      <c r="AG1303" s="7"/>
      <c r="AH1303" s="7"/>
      <c r="AJ1303" s="2"/>
      <c r="AL1303" s="4" t="s">
        <v>217</v>
      </c>
      <c r="AM1303" s="4" t="s">
        <v>1496</v>
      </c>
      <c r="AO1303" s="7"/>
      <c r="AP1303" s="7"/>
    </row>
    <row r="1304" spans="10:42">
      <c r="J1304" s="2"/>
      <c r="K1304" s="2"/>
      <c r="L1304" s="2"/>
      <c r="M1304" s="2"/>
      <c r="N1304" s="2"/>
      <c r="X1304" s="7"/>
      <c r="Y1304" s="7"/>
      <c r="Z1304" s="7"/>
      <c r="AA1304" s="7"/>
      <c r="AB1304" s="7"/>
      <c r="AC1304" s="7"/>
      <c r="AD1304" s="7"/>
      <c r="AE1304" s="7"/>
      <c r="AF1304" s="7"/>
      <c r="AG1304" s="7"/>
      <c r="AH1304" s="7"/>
      <c r="AJ1304" s="2"/>
      <c r="AL1304" s="4" t="s">
        <v>217</v>
      </c>
      <c r="AM1304" s="4" t="s">
        <v>775</v>
      </c>
      <c r="AO1304" s="7"/>
      <c r="AP1304" s="7"/>
    </row>
    <row r="1305" spans="10:42">
      <c r="J1305" s="2"/>
      <c r="K1305" s="2"/>
      <c r="L1305" s="2"/>
      <c r="M1305" s="2"/>
      <c r="N1305" s="2"/>
      <c r="X1305" s="7"/>
      <c r="Y1305" s="7"/>
      <c r="Z1305" s="7"/>
      <c r="AA1305" s="7"/>
      <c r="AB1305" s="7"/>
      <c r="AC1305" s="7"/>
      <c r="AD1305" s="7"/>
      <c r="AE1305" s="7"/>
      <c r="AF1305" s="7"/>
      <c r="AG1305" s="7"/>
      <c r="AH1305" s="7"/>
      <c r="AJ1305" s="2"/>
      <c r="AL1305" s="4" t="s">
        <v>217</v>
      </c>
      <c r="AM1305" s="4" t="s">
        <v>1497</v>
      </c>
      <c r="AO1305" s="7"/>
      <c r="AP1305" s="7"/>
    </row>
    <row r="1306" spans="10:42">
      <c r="J1306" s="2"/>
      <c r="K1306" s="2"/>
      <c r="L1306" s="2"/>
      <c r="M1306" s="2"/>
      <c r="N1306" s="2"/>
      <c r="X1306" s="7"/>
      <c r="Y1306" s="7"/>
      <c r="Z1306" s="7"/>
      <c r="AA1306" s="7"/>
      <c r="AB1306" s="7"/>
      <c r="AC1306" s="7"/>
      <c r="AD1306" s="7"/>
      <c r="AE1306" s="7"/>
      <c r="AF1306" s="7"/>
      <c r="AG1306" s="7"/>
      <c r="AH1306" s="7"/>
      <c r="AJ1306" s="2"/>
      <c r="AL1306" s="4" t="s">
        <v>217</v>
      </c>
      <c r="AM1306" s="4" t="s">
        <v>1498</v>
      </c>
      <c r="AO1306" s="7"/>
      <c r="AP1306" s="7"/>
    </row>
    <row r="1307" spans="10:42">
      <c r="J1307" s="2"/>
      <c r="K1307" s="2"/>
      <c r="L1307" s="2"/>
      <c r="M1307" s="2"/>
      <c r="N1307" s="2"/>
      <c r="X1307" s="7"/>
      <c r="Y1307" s="7"/>
      <c r="Z1307" s="7"/>
      <c r="AA1307" s="7"/>
      <c r="AB1307" s="7"/>
      <c r="AC1307" s="7"/>
      <c r="AD1307" s="7"/>
      <c r="AE1307" s="7"/>
      <c r="AF1307" s="7"/>
      <c r="AG1307" s="7"/>
      <c r="AH1307" s="7"/>
      <c r="AJ1307" s="2"/>
      <c r="AL1307" s="4" t="s">
        <v>217</v>
      </c>
      <c r="AM1307" s="4" t="s">
        <v>1499</v>
      </c>
      <c r="AO1307" s="7"/>
      <c r="AP1307" s="7"/>
    </row>
    <row r="1308" spans="10:42">
      <c r="J1308" s="2"/>
      <c r="K1308" s="2"/>
      <c r="L1308" s="2"/>
      <c r="M1308" s="2"/>
      <c r="N1308" s="2"/>
      <c r="X1308" s="7"/>
      <c r="Y1308" s="7"/>
      <c r="Z1308" s="7"/>
      <c r="AA1308" s="7"/>
      <c r="AB1308" s="7"/>
      <c r="AC1308" s="7"/>
      <c r="AD1308" s="7"/>
      <c r="AE1308" s="7"/>
      <c r="AF1308" s="7"/>
      <c r="AG1308" s="7"/>
      <c r="AH1308" s="7"/>
      <c r="AJ1308" s="2"/>
      <c r="AL1308" s="4" t="s">
        <v>217</v>
      </c>
      <c r="AM1308" s="4" t="s">
        <v>1500</v>
      </c>
      <c r="AO1308" s="7"/>
      <c r="AP1308" s="7"/>
    </row>
    <row r="1309" spans="10:42">
      <c r="J1309" s="2"/>
      <c r="K1309" s="2"/>
      <c r="L1309" s="2"/>
      <c r="M1309" s="2"/>
      <c r="N1309" s="2"/>
      <c r="X1309" s="7"/>
      <c r="Y1309" s="7"/>
      <c r="Z1309" s="7"/>
      <c r="AA1309" s="7"/>
      <c r="AB1309" s="7"/>
      <c r="AC1309" s="7"/>
      <c r="AD1309" s="7"/>
      <c r="AE1309" s="7"/>
      <c r="AF1309" s="7"/>
      <c r="AG1309" s="7"/>
      <c r="AH1309" s="7"/>
      <c r="AJ1309" s="2"/>
      <c r="AL1309" s="4" t="s">
        <v>217</v>
      </c>
      <c r="AM1309" s="4" t="s">
        <v>1501</v>
      </c>
      <c r="AO1309" s="7"/>
      <c r="AP1309" s="7"/>
    </row>
    <row r="1310" spans="10:42">
      <c r="J1310" s="2"/>
      <c r="K1310" s="2"/>
      <c r="L1310" s="2"/>
      <c r="M1310" s="2"/>
      <c r="N1310" s="2"/>
      <c r="X1310" s="7"/>
      <c r="Y1310" s="7"/>
      <c r="Z1310" s="7"/>
      <c r="AA1310" s="7"/>
      <c r="AB1310" s="7"/>
      <c r="AC1310" s="7"/>
      <c r="AD1310" s="7"/>
      <c r="AE1310" s="7"/>
      <c r="AF1310" s="7"/>
      <c r="AG1310" s="7"/>
      <c r="AH1310" s="7"/>
      <c r="AJ1310" s="2"/>
      <c r="AL1310" s="4" t="s">
        <v>217</v>
      </c>
      <c r="AM1310" s="4" t="s">
        <v>1502</v>
      </c>
      <c r="AO1310" s="7"/>
      <c r="AP1310" s="7"/>
    </row>
    <row r="1311" spans="10:42">
      <c r="J1311" s="2"/>
      <c r="K1311" s="2"/>
      <c r="L1311" s="2"/>
      <c r="M1311" s="2"/>
      <c r="N1311" s="2"/>
      <c r="X1311" s="7"/>
      <c r="Y1311" s="7"/>
      <c r="Z1311" s="7"/>
      <c r="AA1311" s="7"/>
      <c r="AB1311" s="7"/>
      <c r="AC1311" s="7"/>
      <c r="AD1311" s="7"/>
      <c r="AE1311" s="7"/>
      <c r="AF1311" s="7"/>
      <c r="AG1311" s="7"/>
      <c r="AH1311" s="7"/>
      <c r="AJ1311" s="2"/>
      <c r="AL1311" s="4" t="s">
        <v>217</v>
      </c>
      <c r="AM1311" s="4" t="s">
        <v>1503</v>
      </c>
      <c r="AO1311" s="7"/>
      <c r="AP1311" s="7"/>
    </row>
    <row r="1312" spans="10:42">
      <c r="J1312" s="2"/>
      <c r="K1312" s="2"/>
      <c r="L1312" s="2"/>
      <c r="M1312" s="2"/>
      <c r="N1312" s="2"/>
      <c r="X1312" s="7"/>
      <c r="Y1312" s="7"/>
      <c r="Z1312" s="7"/>
      <c r="AA1312" s="7"/>
      <c r="AB1312" s="7"/>
      <c r="AC1312" s="7"/>
      <c r="AD1312" s="7"/>
      <c r="AE1312" s="7"/>
      <c r="AF1312" s="7"/>
      <c r="AG1312" s="7"/>
      <c r="AH1312" s="7"/>
      <c r="AJ1312" s="2"/>
      <c r="AL1312" s="4" t="s">
        <v>220</v>
      </c>
      <c r="AM1312" s="4" t="s">
        <v>981</v>
      </c>
      <c r="AO1312" s="7"/>
      <c r="AP1312" s="7"/>
    </row>
    <row r="1313" spans="10:42">
      <c r="J1313" s="2"/>
      <c r="K1313" s="2"/>
      <c r="L1313" s="2"/>
      <c r="M1313" s="2"/>
      <c r="N1313" s="2"/>
      <c r="X1313" s="7"/>
      <c r="Y1313" s="7"/>
      <c r="Z1313" s="7"/>
      <c r="AA1313" s="7"/>
      <c r="AB1313" s="7"/>
      <c r="AC1313" s="7"/>
      <c r="AD1313" s="7"/>
      <c r="AE1313" s="7"/>
      <c r="AF1313" s="7"/>
      <c r="AG1313" s="7"/>
      <c r="AH1313" s="7"/>
      <c r="AJ1313" s="2"/>
      <c r="AL1313" s="4" t="s">
        <v>220</v>
      </c>
      <c r="AM1313" s="4" t="s">
        <v>1504</v>
      </c>
      <c r="AO1313" s="7"/>
      <c r="AP1313" s="7"/>
    </row>
    <row r="1314" spans="10:42">
      <c r="J1314" s="2"/>
      <c r="K1314" s="2"/>
      <c r="L1314" s="2"/>
      <c r="M1314" s="2"/>
      <c r="N1314" s="2"/>
      <c r="X1314" s="7"/>
      <c r="Y1314" s="7"/>
      <c r="Z1314" s="7"/>
      <c r="AA1314" s="7"/>
      <c r="AB1314" s="7"/>
      <c r="AC1314" s="7"/>
      <c r="AD1314" s="7"/>
      <c r="AE1314" s="7"/>
      <c r="AF1314" s="7"/>
      <c r="AG1314" s="7"/>
      <c r="AH1314" s="7"/>
      <c r="AJ1314" s="2"/>
      <c r="AL1314" s="4" t="s">
        <v>220</v>
      </c>
      <c r="AM1314" s="4" t="s">
        <v>1505</v>
      </c>
      <c r="AO1314" s="7"/>
      <c r="AP1314" s="7"/>
    </row>
    <row r="1315" spans="10:42">
      <c r="J1315" s="2"/>
      <c r="K1315" s="2"/>
      <c r="L1315" s="2"/>
      <c r="M1315" s="2"/>
      <c r="N1315" s="2"/>
      <c r="X1315" s="7"/>
      <c r="Y1315" s="7"/>
      <c r="Z1315" s="7"/>
      <c r="AA1315" s="7"/>
      <c r="AB1315" s="7"/>
      <c r="AC1315" s="7"/>
      <c r="AD1315" s="7"/>
      <c r="AE1315" s="7"/>
      <c r="AF1315" s="7"/>
      <c r="AG1315" s="7"/>
      <c r="AH1315" s="7"/>
      <c r="AJ1315" s="2"/>
      <c r="AL1315" s="4" t="s">
        <v>220</v>
      </c>
      <c r="AM1315" s="4" t="s">
        <v>1506</v>
      </c>
      <c r="AO1315" s="7"/>
      <c r="AP1315" s="7"/>
    </row>
    <row r="1316" spans="10:42">
      <c r="J1316" s="2"/>
      <c r="K1316" s="2"/>
      <c r="L1316" s="2"/>
      <c r="M1316" s="2"/>
      <c r="N1316" s="2"/>
      <c r="X1316" s="7"/>
      <c r="Y1316" s="7"/>
      <c r="Z1316" s="7"/>
      <c r="AA1316" s="7"/>
      <c r="AB1316" s="7"/>
      <c r="AC1316" s="7"/>
      <c r="AD1316" s="7"/>
      <c r="AE1316" s="7"/>
      <c r="AF1316" s="7"/>
      <c r="AG1316" s="7"/>
      <c r="AH1316" s="7"/>
      <c r="AJ1316" s="2"/>
      <c r="AL1316" s="4" t="s">
        <v>220</v>
      </c>
      <c r="AM1316" s="4" t="s">
        <v>1507</v>
      </c>
      <c r="AO1316" s="7"/>
      <c r="AP1316" s="7"/>
    </row>
    <row r="1317" spans="10:42">
      <c r="J1317" s="2"/>
      <c r="K1317" s="2"/>
      <c r="L1317" s="2"/>
      <c r="M1317" s="2"/>
      <c r="N1317" s="2"/>
      <c r="X1317" s="7"/>
      <c r="Y1317" s="7"/>
      <c r="Z1317" s="7"/>
      <c r="AA1317" s="7"/>
      <c r="AB1317" s="7"/>
      <c r="AC1317" s="7"/>
      <c r="AD1317" s="7"/>
      <c r="AE1317" s="7"/>
      <c r="AF1317" s="7"/>
      <c r="AG1317" s="7"/>
      <c r="AH1317" s="7"/>
      <c r="AJ1317" s="2"/>
      <c r="AL1317" s="4" t="s">
        <v>220</v>
      </c>
      <c r="AM1317" s="4" t="s">
        <v>1508</v>
      </c>
      <c r="AO1317" s="7"/>
      <c r="AP1317" s="7"/>
    </row>
    <row r="1318" spans="10:42">
      <c r="J1318" s="2"/>
      <c r="K1318" s="2"/>
      <c r="L1318" s="2"/>
      <c r="M1318" s="2"/>
      <c r="N1318" s="2"/>
      <c r="X1318" s="7"/>
      <c r="Y1318" s="7"/>
      <c r="Z1318" s="7"/>
      <c r="AA1318" s="7"/>
      <c r="AB1318" s="7"/>
      <c r="AC1318" s="7"/>
      <c r="AD1318" s="7"/>
      <c r="AE1318" s="7"/>
      <c r="AF1318" s="7"/>
      <c r="AG1318" s="7"/>
      <c r="AH1318" s="7"/>
      <c r="AJ1318" s="2"/>
      <c r="AL1318" s="4" t="s">
        <v>220</v>
      </c>
      <c r="AM1318" s="4" t="s">
        <v>1509</v>
      </c>
      <c r="AO1318" s="7"/>
      <c r="AP1318" s="7"/>
    </row>
    <row r="1319" spans="10:42">
      <c r="J1319" s="2"/>
      <c r="K1319" s="2"/>
      <c r="L1319" s="2"/>
      <c r="M1319" s="2"/>
      <c r="N1319" s="2"/>
      <c r="X1319" s="7"/>
      <c r="Y1319" s="7"/>
      <c r="Z1319" s="7"/>
      <c r="AA1319" s="7"/>
      <c r="AB1319" s="7"/>
      <c r="AC1319" s="7"/>
      <c r="AD1319" s="7"/>
      <c r="AE1319" s="7"/>
      <c r="AF1319" s="7"/>
      <c r="AG1319" s="7"/>
      <c r="AH1319" s="7"/>
      <c r="AJ1319" s="2"/>
      <c r="AL1319" s="4" t="s">
        <v>220</v>
      </c>
      <c r="AM1319" s="4" t="s">
        <v>1510</v>
      </c>
      <c r="AO1319" s="7"/>
      <c r="AP1319" s="7"/>
    </row>
    <row r="1320" spans="10:42">
      <c r="J1320" s="2"/>
      <c r="K1320" s="2"/>
      <c r="L1320" s="2"/>
      <c r="M1320" s="2"/>
      <c r="N1320" s="2"/>
      <c r="X1320" s="7"/>
      <c r="Y1320" s="7"/>
      <c r="Z1320" s="7"/>
      <c r="AA1320" s="7"/>
      <c r="AB1320" s="7"/>
      <c r="AC1320" s="7"/>
      <c r="AD1320" s="7"/>
      <c r="AE1320" s="7"/>
      <c r="AF1320" s="7"/>
      <c r="AG1320" s="7"/>
      <c r="AH1320" s="7"/>
      <c r="AJ1320" s="2"/>
      <c r="AL1320" s="4" t="s">
        <v>220</v>
      </c>
      <c r="AM1320" s="4" t="s">
        <v>1511</v>
      </c>
      <c r="AO1320" s="7"/>
      <c r="AP1320" s="7"/>
    </row>
    <row r="1321" spans="10:42">
      <c r="J1321" s="2"/>
      <c r="K1321" s="2"/>
      <c r="L1321" s="2"/>
      <c r="M1321" s="2"/>
      <c r="N1321" s="2"/>
      <c r="X1321" s="7"/>
      <c r="Y1321" s="7"/>
      <c r="Z1321" s="7"/>
      <c r="AA1321" s="7"/>
      <c r="AB1321" s="7"/>
      <c r="AC1321" s="7"/>
      <c r="AD1321" s="7"/>
      <c r="AE1321" s="7"/>
      <c r="AF1321" s="7"/>
      <c r="AG1321" s="7"/>
      <c r="AH1321" s="7"/>
      <c r="AJ1321" s="2"/>
      <c r="AL1321" s="4" t="s">
        <v>220</v>
      </c>
      <c r="AM1321" s="4" t="s">
        <v>1512</v>
      </c>
      <c r="AO1321" s="7"/>
      <c r="AP1321" s="7"/>
    </row>
    <row r="1322" spans="10:42">
      <c r="J1322" s="2"/>
      <c r="K1322" s="2"/>
      <c r="L1322" s="2"/>
      <c r="M1322" s="2"/>
      <c r="N1322" s="2"/>
      <c r="X1322" s="7"/>
      <c r="Y1322" s="7"/>
      <c r="Z1322" s="7"/>
      <c r="AA1322" s="7"/>
      <c r="AB1322" s="7"/>
      <c r="AC1322" s="7"/>
      <c r="AD1322" s="7"/>
      <c r="AE1322" s="7"/>
      <c r="AF1322" s="7"/>
      <c r="AG1322" s="7"/>
      <c r="AH1322" s="7"/>
      <c r="AJ1322" s="2"/>
      <c r="AL1322" s="4" t="s">
        <v>220</v>
      </c>
      <c r="AM1322" s="4" t="s">
        <v>1513</v>
      </c>
      <c r="AO1322" s="7"/>
      <c r="AP1322" s="7"/>
    </row>
    <row r="1323" spans="10:42">
      <c r="J1323" s="2"/>
      <c r="K1323" s="2"/>
      <c r="L1323" s="2"/>
      <c r="M1323" s="2"/>
      <c r="N1323" s="2"/>
      <c r="X1323" s="7"/>
      <c r="Y1323" s="7"/>
      <c r="Z1323" s="7"/>
      <c r="AA1323" s="7"/>
      <c r="AB1323" s="7"/>
      <c r="AC1323" s="7"/>
      <c r="AD1323" s="7"/>
      <c r="AE1323" s="7"/>
      <c r="AF1323" s="7"/>
      <c r="AG1323" s="7"/>
      <c r="AH1323" s="7"/>
      <c r="AJ1323" s="2"/>
      <c r="AL1323" s="4" t="s">
        <v>220</v>
      </c>
      <c r="AM1323" s="4" t="s">
        <v>1514</v>
      </c>
      <c r="AO1323" s="7"/>
      <c r="AP1323" s="7"/>
    </row>
    <row r="1324" spans="10:42">
      <c r="J1324" s="2"/>
      <c r="K1324" s="2"/>
      <c r="L1324" s="2"/>
      <c r="M1324" s="2"/>
      <c r="N1324" s="2"/>
      <c r="X1324" s="7"/>
      <c r="Y1324" s="7"/>
      <c r="Z1324" s="7"/>
      <c r="AA1324" s="7"/>
      <c r="AB1324" s="7"/>
      <c r="AC1324" s="7"/>
      <c r="AD1324" s="7"/>
      <c r="AE1324" s="7"/>
      <c r="AF1324" s="7"/>
      <c r="AG1324" s="7"/>
      <c r="AH1324" s="7"/>
      <c r="AJ1324" s="2"/>
      <c r="AL1324" s="4" t="s">
        <v>220</v>
      </c>
      <c r="AM1324" s="4" t="s">
        <v>1515</v>
      </c>
      <c r="AO1324" s="7"/>
      <c r="AP1324" s="7"/>
    </row>
    <row r="1325" spans="10:42">
      <c r="J1325" s="2"/>
      <c r="K1325" s="2"/>
      <c r="L1325" s="2"/>
      <c r="M1325" s="2"/>
      <c r="N1325" s="2"/>
      <c r="X1325" s="7"/>
      <c r="Y1325" s="7"/>
      <c r="Z1325" s="7"/>
      <c r="AA1325" s="7"/>
      <c r="AB1325" s="7"/>
      <c r="AC1325" s="7"/>
      <c r="AD1325" s="7"/>
      <c r="AE1325" s="7"/>
      <c r="AF1325" s="7"/>
      <c r="AG1325" s="7"/>
      <c r="AH1325" s="7"/>
      <c r="AJ1325" s="2"/>
      <c r="AL1325" s="4" t="s">
        <v>220</v>
      </c>
      <c r="AM1325" s="4" t="s">
        <v>1516</v>
      </c>
      <c r="AO1325" s="7"/>
      <c r="AP1325" s="7"/>
    </row>
    <row r="1326" spans="10:42">
      <c r="J1326" s="2"/>
      <c r="K1326" s="2"/>
      <c r="L1326" s="2"/>
      <c r="M1326" s="2"/>
      <c r="N1326" s="2"/>
      <c r="X1326" s="7"/>
      <c r="Y1326" s="7"/>
      <c r="Z1326" s="7"/>
      <c r="AA1326" s="7"/>
      <c r="AB1326" s="7"/>
      <c r="AC1326" s="7"/>
      <c r="AD1326" s="7"/>
      <c r="AE1326" s="7"/>
      <c r="AF1326" s="7"/>
      <c r="AG1326" s="7"/>
      <c r="AH1326" s="7"/>
      <c r="AJ1326" s="2"/>
      <c r="AL1326" s="4" t="s">
        <v>220</v>
      </c>
      <c r="AM1326" s="4" t="s">
        <v>1517</v>
      </c>
      <c r="AO1326" s="7"/>
      <c r="AP1326" s="7"/>
    </row>
    <row r="1327" spans="10:42">
      <c r="J1327" s="2"/>
      <c r="K1327" s="2"/>
      <c r="L1327" s="2"/>
      <c r="M1327" s="2"/>
      <c r="N1327" s="2"/>
      <c r="X1327" s="7"/>
      <c r="Y1327" s="7"/>
      <c r="Z1327" s="7"/>
      <c r="AA1327" s="7"/>
      <c r="AB1327" s="7"/>
      <c r="AC1327" s="7"/>
      <c r="AD1327" s="7"/>
      <c r="AE1327" s="7"/>
      <c r="AF1327" s="7"/>
      <c r="AG1327" s="7"/>
      <c r="AH1327" s="7"/>
      <c r="AJ1327" s="2"/>
      <c r="AL1327" s="4" t="s">
        <v>220</v>
      </c>
      <c r="AM1327" s="4" t="s">
        <v>1518</v>
      </c>
      <c r="AO1327" s="7"/>
      <c r="AP1327" s="7"/>
    </row>
    <row r="1328" spans="10:42">
      <c r="J1328" s="2"/>
      <c r="K1328" s="2"/>
      <c r="L1328" s="2"/>
      <c r="M1328" s="2"/>
      <c r="N1328" s="2"/>
      <c r="X1328" s="7"/>
      <c r="Y1328" s="7"/>
      <c r="Z1328" s="7"/>
      <c r="AA1328" s="7"/>
      <c r="AB1328" s="7"/>
      <c r="AC1328" s="7"/>
      <c r="AD1328" s="7"/>
      <c r="AE1328" s="7"/>
      <c r="AF1328" s="7"/>
      <c r="AG1328" s="7"/>
      <c r="AH1328" s="7"/>
      <c r="AJ1328" s="2"/>
      <c r="AL1328" s="4" t="s">
        <v>220</v>
      </c>
      <c r="AM1328" s="4" t="s">
        <v>1519</v>
      </c>
      <c r="AO1328" s="7"/>
      <c r="AP1328" s="7"/>
    </row>
    <row r="1329" spans="10:42">
      <c r="J1329" s="2"/>
      <c r="K1329" s="2"/>
      <c r="L1329" s="2"/>
      <c r="M1329" s="2"/>
      <c r="N1329" s="2"/>
      <c r="X1329" s="7"/>
      <c r="Y1329" s="7"/>
      <c r="Z1329" s="7"/>
      <c r="AA1329" s="7"/>
      <c r="AB1329" s="7"/>
      <c r="AC1329" s="7"/>
      <c r="AD1329" s="7"/>
      <c r="AE1329" s="7"/>
      <c r="AF1329" s="7"/>
      <c r="AG1329" s="7"/>
      <c r="AH1329" s="7"/>
      <c r="AJ1329" s="2"/>
      <c r="AL1329" s="4" t="s">
        <v>220</v>
      </c>
      <c r="AM1329" s="4" t="s">
        <v>1520</v>
      </c>
      <c r="AO1329" s="7"/>
      <c r="AP1329" s="7"/>
    </row>
    <row r="1330" spans="10:42">
      <c r="J1330" s="2"/>
      <c r="K1330" s="2"/>
      <c r="L1330" s="2"/>
      <c r="M1330" s="2"/>
      <c r="N1330" s="2"/>
      <c r="X1330" s="7"/>
      <c r="Y1330" s="7"/>
      <c r="Z1330" s="7"/>
      <c r="AA1330" s="7"/>
      <c r="AB1330" s="7"/>
      <c r="AC1330" s="7"/>
      <c r="AD1330" s="7"/>
      <c r="AE1330" s="7"/>
      <c r="AF1330" s="7"/>
      <c r="AG1330" s="7"/>
      <c r="AH1330" s="7"/>
      <c r="AJ1330" s="2"/>
      <c r="AL1330" s="4" t="s">
        <v>220</v>
      </c>
      <c r="AM1330" s="4" t="s">
        <v>1521</v>
      </c>
      <c r="AO1330" s="7"/>
      <c r="AP1330" s="7"/>
    </row>
    <row r="1331" spans="10:42">
      <c r="J1331" s="2"/>
      <c r="K1331" s="2"/>
      <c r="L1331" s="2"/>
      <c r="M1331" s="2"/>
      <c r="N1331" s="2"/>
      <c r="X1331" s="7"/>
      <c r="Y1331" s="7"/>
      <c r="Z1331" s="7"/>
      <c r="AA1331" s="7"/>
      <c r="AB1331" s="7"/>
      <c r="AC1331" s="7"/>
      <c r="AD1331" s="7"/>
      <c r="AE1331" s="7"/>
      <c r="AF1331" s="7"/>
      <c r="AG1331" s="7"/>
      <c r="AH1331" s="7"/>
      <c r="AJ1331" s="2"/>
      <c r="AL1331" s="4" t="s">
        <v>220</v>
      </c>
      <c r="AM1331" s="4" t="s">
        <v>1522</v>
      </c>
      <c r="AO1331" s="7"/>
      <c r="AP1331" s="7"/>
    </row>
    <row r="1332" spans="10:42">
      <c r="J1332" s="2"/>
      <c r="K1332" s="2"/>
      <c r="L1332" s="2"/>
      <c r="M1332" s="2"/>
      <c r="N1332" s="2"/>
      <c r="X1332" s="7"/>
      <c r="Y1332" s="7"/>
      <c r="Z1332" s="7"/>
      <c r="AA1332" s="7"/>
      <c r="AB1332" s="7"/>
      <c r="AC1332" s="7"/>
      <c r="AD1332" s="7"/>
      <c r="AE1332" s="7"/>
      <c r="AF1332" s="7"/>
      <c r="AG1332" s="7"/>
      <c r="AH1332" s="7"/>
      <c r="AJ1332" s="2"/>
      <c r="AL1332" s="4" t="s">
        <v>220</v>
      </c>
      <c r="AM1332" s="4" t="s">
        <v>1523</v>
      </c>
      <c r="AO1332" s="7"/>
      <c r="AP1332" s="7"/>
    </row>
    <row r="1333" spans="10:42">
      <c r="J1333" s="2"/>
      <c r="K1333" s="2"/>
      <c r="L1333" s="2"/>
      <c r="M1333" s="2"/>
      <c r="N1333" s="2"/>
      <c r="X1333" s="7"/>
      <c r="Y1333" s="7"/>
      <c r="Z1333" s="7"/>
      <c r="AA1333" s="7"/>
      <c r="AB1333" s="7"/>
      <c r="AC1333" s="7"/>
      <c r="AD1333" s="7"/>
      <c r="AE1333" s="7"/>
      <c r="AF1333" s="7"/>
      <c r="AG1333" s="7"/>
      <c r="AH1333" s="7"/>
      <c r="AJ1333" s="2"/>
      <c r="AL1333" s="4" t="s">
        <v>220</v>
      </c>
      <c r="AM1333" s="4" t="s">
        <v>1524</v>
      </c>
      <c r="AO1333" s="7"/>
      <c r="AP1333" s="7"/>
    </row>
    <row r="1334" spans="10:42">
      <c r="J1334" s="2"/>
      <c r="K1334" s="2"/>
      <c r="L1334" s="2"/>
      <c r="M1334" s="2"/>
      <c r="N1334" s="2"/>
      <c r="X1334" s="7"/>
      <c r="Y1334" s="7"/>
      <c r="Z1334" s="7"/>
      <c r="AA1334" s="7"/>
      <c r="AB1334" s="7"/>
      <c r="AC1334" s="7"/>
      <c r="AD1334" s="7"/>
      <c r="AE1334" s="7"/>
      <c r="AF1334" s="7"/>
      <c r="AG1334" s="7"/>
      <c r="AH1334" s="7"/>
      <c r="AJ1334" s="2"/>
      <c r="AL1334" s="4" t="s">
        <v>220</v>
      </c>
      <c r="AM1334" s="4" t="s">
        <v>1525</v>
      </c>
      <c r="AO1334" s="7"/>
      <c r="AP1334" s="7"/>
    </row>
    <row r="1335" spans="10:42">
      <c r="J1335" s="2"/>
      <c r="K1335" s="2"/>
      <c r="L1335" s="2"/>
      <c r="M1335" s="2"/>
      <c r="N1335" s="2"/>
      <c r="X1335" s="7"/>
      <c r="Y1335" s="7"/>
      <c r="Z1335" s="7"/>
      <c r="AA1335" s="7"/>
      <c r="AB1335" s="7"/>
      <c r="AC1335" s="7"/>
      <c r="AD1335" s="7"/>
      <c r="AE1335" s="7"/>
      <c r="AF1335" s="7"/>
      <c r="AG1335" s="7"/>
      <c r="AH1335" s="7"/>
      <c r="AJ1335" s="2"/>
      <c r="AL1335" s="4" t="s">
        <v>220</v>
      </c>
      <c r="AM1335" s="4" t="s">
        <v>1526</v>
      </c>
      <c r="AO1335" s="7"/>
      <c r="AP1335" s="7"/>
    </row>
    <row r="1336" spans="10:42">
      <c r="J1336" s="2"/>
      <c r="K1336" s="2"/>
      <c r="L1336" s="2"/>
      <c r="M1336" s="2"/>
      <c r="N1336" s="2"/>
      <c r="X1336" s="7"/>
      <c r="Y1336" s="7"/>
      <c r="Z1336" s="7"/>
      <c r="AA1336" s="7"/>
      <c r="AB1336" s="7"/>
      <c r="AC1336" s="7"/>
      <c r="AD1336" s="7"/>
      <c r="AE1336" s="7"/>
      <c r="AF1336" s="7"/>
      <c r="AG1336" s="7"/>
      <c r="AH1336" s="7"/>
      <c r="AJ1336" s="2"/>
      <c r="AL1336" s="4" t="s">
        <v>220</v>
      </c>
      <c r="AM1336" s="4" t="s">
        <v>1527</v>
      </c>
      <c r="AO1336" s="7"/>
      <c r="AP1336" s="7"/>
    </row>
    <row r="1337" spans="10:42">
      <c r="J1337" s="2"/>
      <c r="K1337" s="2"/>
      <c r="L1337" s="2"/>
      <c r="M1337" s="2"/>
      <c r="N1337" s="2"/>
      <c r="X1337" s="7"/>
      <c r="Y1337" s="7"/>
      <c r="Z1337" s="7"/>
      <c r="AA1337" s="7"/>
      <c r="AB1337" s="7"/>
      <c r="AC1337" s="7"/>
      <c r="AD1337" s="7"/>
      <c r="AE1337" s="7"/>
      <c r="AF1337" s="7"/>
      <c r="AG1337" s="7"/>
      <c r="AH1337" s="7"/>
      <c r="AJ1337" s="2"/>
      <c r="AL1337" s="4" t="s">
        <v>220</v>
      </c>
      <c r="AM1337" s="4" t="s">
        <v>1528</v>
      </c>
      <c r="AO1337" s="7"/>
      <c r="AP1337" s="7"/>
    </row>
    <row r="1338" spans="10:42">
      <c r="J1338" s="2"/>
      <c r="K1338" s="2"/>
      <c r="L1338" s="2"/>
      <c r="M1338" s="2"/>
      <c r="N1338" s="2"/>
      <c r="X1338" s="7"/>
      <c r="Y1338" s="7"/>
      <c r="Z1338" s="7"/>
      <c r="AA1338" s="7"/>
      <c r="AB1338" s="7"/>
      <c r="AC1338" s="7"/>
      <c r="AD1338" s="7"/>
      <c r="AE1338" s="7"/>
      <c r="AF1338" s="7"/>
      <c r="AG1338" s="7"/>
      <c r="AH1338" s="7"/>
      <c r="AJ1338" s="2"/>
      <c r="AL1338" s="4" t="s">
        <v>220</v>
      </c>
      <c r="AM1338" s="4" t="s">
        <v>1529</v>
      </c>
      <c r="AO1338" s="7"/>
      <c r="AP1338" s="7"/>
    </row>
    <row r="1339" spans="10:42">
      <c r="J1339" s="2"/>
      <c r="K1339" s="2"/>
      <c r="L1339" s="2"/>
      <c r="M1339" s="2"/>
      <c r="N1339" s="2"/>
      <c r="X1339" s="7"/>
      <c r="Y1339" s="7"/>
      <c r="Z1339" s="7"/>
      <c r="AA1339" s="7"/>
      <c r="AB1339" s="7"/>
      <c r="AC1339" s="7"/>
      <c r="AD1339" s="7"/>
      <c r="AE1339" s="7"/>
      <c r="AF1339" s="7"/>
      <c r="AG1339" s="7"/>
      <c r="AH1339" s="7"/>
      <c r="AJ1339" s="2"/>
      <c r="AL1339" s="4" t="s">
        <v>223</v>
      </c>
      <c r="AM1339" s="4" t="s">
        <v>441</v>
      </c>
      <c r="AO1339" s="7"/>
      <c r="AP1339" s="7"/>
    </row>
    <row r="1340" spans="10:42">
      <c r="J1340" s="2"/>
      <c r="K1340" s="2"/>
      <c r="L1340" s="2"/>
      <c r="M1340" s="2"/>
      <c r="N1340" s="2"/>
      <c r="X1340" s="7"/>
      <c r="Y1340" s="7"/>
      <c r="Z1340" s="7"/>
      <c r="AA1340" s="7"/>
      <c r="AB1340" s="7"/>
      <c r="AC1340" s="7"/>
      <c r="AD1340" s="7"/>
      <c r="AE1340" s="7"/>
      <c r="AF1340" s="7"/>
      <c r="AG1340" s="7"/>
      <c r="AH1340" s="7"/>
      <c r="AJ1340" s="2"/>
      <c r="AL1340" s="4" t="s">
        <v>223</v>
      </c>
      <c r="AM1340" s="4" t="s">
        <v>1530</v>
      </c>
      <c r="AO1340" s="7"/>
      <c r="AP1340" s="7"/>
    </row>
    <row r="1341" spans="10:42">
      <c r="J1341" s="2"/>
      <c r="K1341" s="2"/>
      <c r="L1341" s="2"/>
      <c r="M1341" s="2"/>
      <c r="N1341" s="2"/>
      <c r="X1341" s="7"/>
      <c r="Y1341" s="7"/>
      <c r="Z1341" s="7"/>
      <c r="AA1341" s="7"/>
      <c r="AB1341" s="7"/>
      <c r="AC1341" s="7"/>
      <c r="AD1341" s="7"/>
      <c r="AE1341" s="7"/>
      <c r="AF1341" s="7"/>
      <c r="AG1341" s="7"/>
      <c r="AH1341" s="7"/>
      <c r="AJ1341" s="2"/>
      <c r="AL1341" s="4" t="s">
        <v>223</v>
      </c>
      <c r="AM1341" s="4" t="s">
        <v>1531</v>
      </c>
      <c r="AO1341" s="7"/>
      <c r="AP1341" s="7"/>
    </row>
    <row r="1342" spans="10:42">
      <c r="J1342" s="2"/>
      <c r="K1342" s="2"/>
      <c r="L1342" s="2"/>
      <c r="M1342" s="2"/>
      <c r="N1342" s="2"/>
      <c r="X1342" s="7"/>
      <c r="Y1342" s="7"/>
      <c r="Z1342" s="7"/>
      <c r="AA1342" s="7"/>
      <c r="AB1342" s="7"/>
      <c r="AC1342" s="7"/>
      <c r="AD1342" s="7"/>
      <c r="AE1342" s="7"/>
      <c r="AF1342" s="7"/>
      <c r="AG1342" s="7"/>
      <c r="AH1342" s="7"/>
      <c r="AJ1342" s="2"/>
      <c r="AL1342" s="4" t="s">
        <v>223</v>
      </c>
      <c r="AM1342" s="4" t="s">
        <v>1532</v>
      </c>
      <c r="AO1342" s="7"/>
      <c r="AP1342" s="7"/>
    </row>
    <row r="1343" spans="10:42">
      <c r="J1343" s="2"/>
      <c r="K1343" s="2"/>
      <c r="L1343" s="2"/>
      <c r="M1343" s="2"/>
      <c r="N1343" s="2"/>
      <c r="X1343" s="7"/>
      <c r="Y1343" s="7"/>
      <c r="Z1343" s="7"/>
      <c r="AA1343" s="7"/>
      <c r="AB1343" s="7"/>
      <c r="AC1343" s="7"/>
      <c r="AD1343" s="7"/>
      <c r="AE1343" s="7"/>
      <c r="AF1343" s="7"/>
      <c r="AG1343" s="7"/>
      <c r="AH1343" s="7"/>
      <c r="AJ1343" s="2"/>
      <c r="AL1343" s="4" t="s">
        <v>223</v>
      </c>
      <c r="AM1343" s="4" t="s">
        <v>1533</v>
      </c>
      <c r="AO1343" s="7"/>
      <c r="AP1343" s="7"/>
    </row>
    <row r="1344" spans="10:42">
      <c r="J1344" s="2"/>
      <c r="K1344" s="2"/>
      <c r="L1344" s="2"/>
      <c r="M1344" s="2"/>
      <c r="N1344" s="2"/>
      <c r="X1344" s="7"/>
      <c r="Y1344" s="7"/>
      <c r="Z1344" s="7"/>
      <c r="AA1344" s="7"/>
      <c r="AB1344" s="7"/>
      <c r="AC1344" s="7"/>
      <c r="AD1344" s="7"/>
      <c r="AE1344" s="7"/>
      <c r="AF1344" s="7"/>
      <c r="AG1344" s="7"/>
      <c r="AH1344" s="7"/>
      <c r="AJ1344" s="2"/>
      <c r="AL1344" s="4" t="s">
        <v>223</v>
      </c>
      <c r="AM1344" s="4" t="s">
        <v>1534</v>
      </c>
      <c r="AO1344" s="7"/>
      <c r="AP1344" s="7"/>
    </row>
    <row r="1345" spans="10:42">
      <c r="J1345" s="2"/>
      <c r="K1345" s="2"/>
      <c r="L1345" s="2"/>
      <c r="M1345" s="2"/>
      <c r="N1345" s="2"/>
      <c r="X1345" s="7"/>
      <c r="Y1345" s="7"/>
      <c r="Z1345" s="7"/>
      <c r="AA1345" s="7"/>
      <c r="AB1345" s="7"/>
      <c r="AC1345" s="7"/>
      <c r="AD1345" s="7"/>
      <c r="AE1345" s="7"/>
      <c r="AF1345" s="7"/>
      <c r="AG1345" s="7"/>
      <c r="AH1345" s="7"/>
      <c r="AJ1345" s="2"/>
      <c r="AL1345" s="4" t="s">
        <v>223</v>
      </c>
      <c r="AM1345" s="4" t="s">
        <v>1109</v>
      </c>
      <c r="AO1345" s="7"/>
      <c r="AP1345" s="7"/>
    </row>
    <row r="1346" spans="10:42">
      <c r="J1346" s="2"/>
      <c r="K1346" s="2"/>
      <c r="L1346" s="2"/>
      <c r="M1346" s="2"/>
      <c r="N1346" s="2"/>
      <c r="X1346" s="7"/>
      <c r="Y1346" s="7"/>
      <c r="Z1346" s="7"/>
      <c r="AA1346" s="7"/>
      <c r="AB1346" s="7"/>
      <c r="AC1346" s="7"/>
      <c r="AD1346" s="7"/>
      <c r="AE1346" s="7"/>
      <c r="AF1346" s="7"/>
      <c r="AG1346" s="7"/>
      <c r="AH1346" s="7"/>
      <c r="AJ1346" s="2"/>
      <c r="AL1346" s="4" t="s">
        <v>223</v>
      </c>
      <c r="AM1346" s="4" t="s">
        <v>1535</v>
      </c>
      <c r="AO1346" s="7"/>
      <c r="AP1346" s="7"/>
    </row>
    <row r="1347" spans="10:42">
      <c r="J1347" s="2"/>
      <c r="K1347" s="2"/>
      <c r="L1347" s="2"/>
      <c r="M1347" s="2"/>
      <c r="N1347" s="2"/>
      <c r="X1347" s="7"/>
      <c r="Y1347" s="7"/>
      <c r="Z1347" s="7"/>
      <c r="AA1347" s="7"/>
      <c r="AB1347" s="7"/>
      <c r="AC1347" s="7"/>
      <c r="AD1347" s="7"/>
      <c r="AE1347" s="7"/>
      <c r="AF1347" s="7"/>
      <c r="AG1347" s="7"/>
      <c r="AH1347" s="7"/>
      <c r="AJ1347" s="2"/>
      <c r="AL1347" s="4" t="s">
        <v>223</v>
      </c>
      <c r="AM1347" s="4" t="s">
        <v>1536</v>
      </c>
      <c r="AO1347" s="7"/>
      <c r="AP1347" s="7"/>
    </row>
    <row r="1348" spans="10:42">
      <c r="J1348" s="2"/>
      <c r="K1348" s="2"/>
      <c r="L1348" s="2"/>
      <c r="M1348" s="2"/>
      <c r="N1348" s="2"/>
      <c r="X1348" s="7"/>
      <c r="Y1348" s="7"/>
      <c r="Z1348" s="7"/>
      <c r="AA1348" s="7"/>
      <c r="AB1348" s="7"/>
      <c r="AC1348" s="7"/>
      <c r="AD1348" s="7"/>
      <c r="AE1348" s="7"/>
      <c r="AF1348" s="7"/>
      <c r="AG1348" s="7"/>
      <c r="AH1348" s="7"/>
      <c r="AJ1348" s="2"/>
      <c r="AL1348" s="4" t="s">
        <v>223</v>
      </c>
      <c r="AM1348" s="4" t="s">
        <v>1537</v>
      </c>
      <c r="AO1348" s="7"/>
      <c r="AP1348" s="7"/>
    </row>
    <row r="1349" spans="10:42">
      <c r="J1349" s="2"/>
      <c r="K1349" s="2"/>
      <c r="L1349" s="2"/>
      <c r="M1349" s="2"/>
      <c r="N1349" s="2"/>
      <c r="X1349" s="7"/>
      <c r="Y1349" s="7"/>
      <c r="Z1349" s="7"/>
      <c r="AA1349" s="7"/>
      <c r="AB1349" s="7"/>
      <c r="AC1349" s="7"/>
      <c r="AD1349" s="7"/>
      <c r="AE1349" s="7"/>
      <c r="AF1349" s="7"/>
      <c r="AG1349" s="7"/>
      <c r="AH1349" s="7"/>
      <c r="AJ1349" s="2"/>
      <c r="AL1349" s="4" t="s">
        <v>223</v>
      </c>
      <c r="AM1349" s="4" t="s">
        <v>982</v>
      </c>
      <c r="AO1349" s="7"/>
      <c r="AP1349" s="7"/>
    </row>
    <row r="1350" spans="10:42">
      <c r="J1350" s="2"/>
      <c r="K1350" s="2"/>
      <c r="L1350" s="2"/>
      <c r="M1350" s="2"/>
      <c r="N1350" s="2"/>
      <c r="X1350" s="7"/>
      <c r="Y1350" s="7"/>
      <c r="Z1350" s="7"/>
      <c r="AA1350" s="7"/>
      <c r="AB1350" s="7"/>
      <c r="AC1350" s="7"/>
      <c r="AD1350" s="7"/>
      <c r="AE1350" s="7"/>
      <c r="AF1350" s="7"/>
      <c r="AG1350" s="7"/>
      <c r="AH1350" s="7"/>
      <c r="AJ1350" s="2"/>
      <c r="AL1350" s="4" t="s">
        <v>223</v>
      </c>
      <c r="AM1350" s="4" t="s">
        <v>984</v>
      </c>
      <c r="AO1350" s="7"/>
      <c r="AP1350" s="7"/>
    </row>
    <row r="1351" spans="10:42">
      <c r="J1351" s="2"/>
      <c r="K1351" s="2"/>
      <c r="L1351" s="2"/>
      <c r="M1351" s="2"/>
      <c r="N1351" s="2"/>
      <c r="X1351" s="7"/>
      <c r="Y1351" s="7"/>
      <c r="Z1351" s="7"/>
      <c r="AA1351" s="7"/>
      <c r="AB1351" s="7"/>
      <c r="AC1351" s="7"/>
      <c r="AD1351" s="7"/>
      <c r="AE1351" s="7"/>
      <c r="AF1351" s="7"/>
      <c r="AG1351" s="7"/>
      <c r="AH1351" s="7"/>
      <c r="AJ1351" s="2"/>
      <c r="AL1351" s="4" t="s">
        <v>223</v>
      </c>
      <c r="AM1351" s="4" t="s">
        <v>1538</v>
      </c>
      <c r="AO1351" s="7"/>
      <c r="AP1351" s="7"/>
    </row>
    <row r="1352" spans="10:42">
      <c r="J1352" s="2"/>
      <c r="K1352" s="2"/>
      <c r="L1352" s="2"/>
      <c r="M1352" s="2"/>
      <c r="N1352" s="2"/>
      <c r="X1352" s="7"/>
      <c r="Y1352" s="7"/>
      <c r="Z1352" s="7"/>
      <c r="AA1352" s="7"/>
      <c r="AB1352" s="7"/>
      <c r="AC1352" s="7"/>
      <c r="AD1352" s="7"/>
      <c r="AE1352" s="7"/>
      <c r="AF1352" s="7"/>
      <c r="AG1352" s="7"/>
      <c r="AH1352" s="7"/>
      <c r="AJ1352" s="2"/>
      <c r="AL1352" s="4" t="s">
        <v>223</v>
      </c>
      <c r="AM1352" s="4" t="s">
        <v>1539</v>
      </c>
      <c r="AO1352" s="7"/>
      <c r="AP1352" s="7"/>
    </row>
    <row r="1353" spans="10:42">
      <c r="J1353" s="2"/>
      <c r="K1353" s="2"/>
      <c r="L1353" s="2"/>
      <c r="M1353" s="2"/>
      <c r="N1353" s="2"/>
      <c r="X1353" s="7"/>
      <c r="Y1353" s="7"/>
      <c r="Z1353" s="7"/>
      <c r="AA1353" s="7"/>
      <c r="AB1353" s="7"/>
      <c r="AC1353" s="7"/>
      <c r="AD1353" s="7"/>
      <c r="AE1353" s="7"/>
      <c r="AF1353" s="7"/>
      <c r="AG1353" s="7"/>
      <c r="AH1353" s="7"/>
      <c r="AJ1353" s="2"/>
      <c r="AL1353" s="4" t="s">
        <v>223</v>
      </c>
      <c r="AM1353" s="4" t="s">
        <v>443</v>
      </c>
      <c r="AO1353" s="7"/>
      <c r="AP1353" s="7"/>
    </row>
    <row r="1354" spans="10:42">
      <c r="J1354" s="2"/>
      <c r="K1354" s="2"/>
      <c r="L1354" s="2"/>
      <c r="M1354" s="2"/>
      <c r="N1354" s="2"/>
      <c r="X1354" s="7"/>
      <c r="Y1354" s="7"/>
      <c r="Z1354" s="7"/>
      <c r="AA1354" s="7"/>
      <c r="AB1354" s="7"/>
      <c r="AC1354" s="7"/>
      <c r="AD1354" s="7"/>
      <c r="AE1354" s="7"/>
      <c r="AF1354" s="7"/>
      <c r="AG1354" s="7"/>
      <c r="AH1354" s="7"/>
      <c r="AJ1354" s="2"/>
      <c r="AL1354" s="4" t="s">
        <v>223</v>
      </c>
      <c r="AM1354" s="4" t="s">
        <v>986</v>
      </c>
      <c r="AO1354" s="7"/>
      <c r="AP1354" s="7"/>
    </row>
    <row r="1355" spans="10:42">
      <c r="J1355" s="2"/>
      <c r="K1355" s="2"/>
      <c r="L1355" s="2"/>
      <c r="M1355" s="2"/>
      <c r="N1355" s="2"/>
      <c r="X1355" s="7"/>
      <c r="Y1355" s="7"/>
      <c r="Z1355" s="7"/>
      <c r="AA1355" s="7"/>
      <c r="AB1355" s="7"/>
      <c r="AC1355" s="7"/>
      <c r="AD1355" s="7"/>
      <c r="AE1355" s="7"/>
      <c r="AF1355" s="7"/>
      <c r="AG1355" s="7"/>
      <c r="AH1355" s="7"/>
      <c r="AJ1355" s="2"/>
      <c r="AL1355" s="4" t="s">
        <v>223</v>
      </c>
      <c r="AM1355" s="4" t="s">
        <v>1540</v>
      </c>
      <c r="AO1355" s="7"/>
      <c r="AP1355" s="7"/>
    </row>
    <row r="1356" spans="10:42">
      <c r="J1356" s="2"/>
      <c r="K1356" s="2"/>
      <c r="L1356" s="2"/>
      <c r="M1356" s="2"/>
      <c r="N1356" s="2"/>
      <c r="X1356" s="7"/>
      <c r="Y1356" s="7"/>
      <c r="Z1356" s="7"/>
      <c r="AA1356" s="7"/>
      <c r="AB1356" s="7"/>
      <c r="AC1356" s="7"/>
      <c r="AD1356" s="7"/>
      <c r="AE1356" s="7"/>
      <c r="AF1356" s="7"/>
      <c r="AG1356" s="7"/>
      <c r="AH1356" s="7"/>
      <c r="AJ1356" s="2"/>
      <c r="AL1356" s="4" t="s">
        <v>223</v>
      </c>
      <c r="AM1356" s="4" t="s">
        <v>989</v>
      </c>
      <c r="AO1356" s="7"/>
      <c r="AP1356" s="7"/>
    </row>
    <row r="1357" spans="10:42">
      <c r="J1357" s="2"/>
      <c r="K1357" s="2"/>
      <c r="L1357" s="2"/>
      <c r="M1357" s="2"/>
      <c r="N1357" s="2"/>
      <c r="X1357" s="7"/>
      <c r="Y1357" s="7"/>
      <c r="Z1357" s="7"/>
      <c r="AA1357" s="7"/>
      <c r="AB1357" s="7"/>
      <c r="AC1357" s="7"/>
      <c r="AD1357" s="7"/>
      <c r="AE1357" s="7"/>
      <c r="AF1357" s="7"/>
      <c r="AG1357" s="7"/>
      <c r="AH1357" s="7"/>
      <c r="AJ1357" s="2"/>
      <c r="AL1357" s="4" t="s">
        <v>223</v>
      </c>
      <c r="AM1357" s="4" t="s">
        <v>1541</v>
      </c>
      <c r="AO1357" s="7"/>
      <c r="AP1357" s="7"/>
    </row>
    <row r="1358" spans="10:42">
      <c r="J1358" s="2"/>
      <c r="K1358" s="2"/>
      <c r="L1358" s="2"/>
      <c r="M1358" s="2"/>
      <c r="N1358" s="2"/>
      <c r="X1358" s="7"/>
      <c r="Y1358" s="7"/>
      <c r="Z1358" s="7"/>
      <c r="AA1358" s="7"/>
      <c r="AB1358" s="7"/>
      <c r="AC1358" s="7"/>
      <c r="AD1358" s="7"/>
      <c r="AE1358" s="7"/>
      <c r="AF1358" s="7"/>
      <c r="AG1358" s="7"/>
      <c r="AH1358" s="7"/>
      <c r="AJ1358" s="2"/>
      <c r="AL1358" s="4" t="s">
        <v>223</v>
      </c>
      <c r="AM1358" s="4" t="s">
        <v>1542</v>
      </c>
      <c r="AO1358" s="7"/>
      <c r="AP1358" s="7"/>
    </row>
    <row r="1359" spans="10:42">
      <c r="J1359" s="2"/>
      <c r="K1359" s="2"/>
      <c r="L1359" s="2"/>
      <c r="M1359" s="2"/>
      <c r="N1359" s="2"/>
      <c r="X1359" s="7"/>
      <c r="Y1359" s="7"/>
      <c r="Z1359" s="7"/>
      <c r="AA1359" s="7"/>
      <c r="AB1359" s="7"/>
      <c r="AC1359" s="7"/>
      <c r="AD1359" s="7"/>
      <c r="AE1359" s="7"/>
      <c r="AF1359" s="7"/>
      <c r="AG1359" s="7"/>
      <c r="AH1359" s="7"/>
      <c r="AJ1359" s="2"/>
      <c r="AL1359" s="4" t="s">
        <v>223</v>
      </c>
      <c r="AM1359" s="4" t="s">
        <v>1543</v>
      </c>
      <c r="AO1359" s="7"/>
      <c r="AP1359" s="7"/>
    </row>
    <row r="1360" spans="10:42">
      <c r="J1360" s="2"/>
      <c r="K1360" s="2"/>
      <c r="L1360" s="2"/>
      <c r="M1360" s="2"/>
      <c r="N1360" s="2"/>
      <c r="X1360" s="7"/>
      <c r="Y1360" s="7"/>
      <c r="Z1360" s="7"/>
      <c r="AA1360" s="7"/>
      <c r="AB1360" s="7"/>
      <c r="AC1360" s="7"/>
      <c r="AD1360" s="7"/>
      <c r="AE1360" s="7"/>
      <c r="AF1360" s="7"/>
      <c r="AG1360" s="7"/>
      <c r="AH1360" s="7"/>
      <c r="AJ1360" s="2"/>
      <c r="AL1360" s="4" t="s">
        <v>223</v>
      </c>
      <c r="AM1360" s="4" t="s">
        <v>1544</v>
      </c>
      <c r="AO1360" s="7"/>
      <c r="AP1360" s="7"/>
    </row>
    <row r="1361" spans="10:42">
      <c r="J1361" s="2"/>
      <c r="K1361" s="2"/>
      <c r="L1361" s="2"/>
      <c r="M1361" s="2"/>
      <c r="N1361" s="2"/>
      <c r="X1361" s="7"/>
      <c r="Y1361" s="7"/>
      <c r="Z1361" s="7"/>
      <c r="AA1361" s="7"/>
      <c r="AB1361" s="7"/>
      <c r="AC1361" s="7"/>
      <c r="AD1361" s="7"/>
      <c r="AE1361" s="7"/>
      <c r="AF1361" s="7"/>
      <c r="AG1361" s="7"/>
      <c r="AH1361" s="7"/>
      <c r="AJ1361" s="2"/>
      <c r="AL1361" s="4" t="s">
        <v>223</v>
      </c>
      <c r="AM1361" s="4" t="s">
        <v>1545</v>
      </c>
      <c r="AO1361" s="7"/>
      <c r="AP1361" s="7"/>
    </row>
    <row r="1362" spans="10:42">
      <c r="J1362" s="2"/>
      <c r="K1362" s="2"/>
      <c r="L1362" s="2"/>
      <c r="M1362" s="2"/>
      <c r="N1362" s="2"/>
      <c r="X1362" s="7"/>
      <c r="Y1362" s="7"/>
      <c r="Z1362" s="7"/>
      <c r="AA1362" s="7"/>
      <c r="AB1362" s="7"/>
      <c r="AC1362" s="7"/>
      <c r="AD1362" s="7"/>
      <c r="AE1362" s="7"/>
      <c r="AF1362" s="7"/>
      <c r="AG1362" s="7"/>
      <c r="AH1362" s="7"/>
      <c r="AJ1362" s="2"/>
      <c r="AL1362" s="4" t="s">
        <v>226</v>
      </c>
      <c r="AM1362" s="4" t="s">
        <v>1546</v>
      </c>
      <c r="AO1362" s="7"/>
      <c r="AP1362" s="7"/>
    </row>
    <row r="1363" spans="10:42">
      <c r="J1363" s="2"/>
      <c r="K1363" s="2"/>
      <c r="L1363" s="2"/>
      <c r="M1363" s="2"/>
      <c r="N1363" s="2"/>
      <c r="X1363" s="7"/>
      <c r="Y1363" s="7"/>
      <c r="Z1363" s="7"/>
      <c r="AA1363" s="7"/>
      <c r="AB1363" s="7"/>
      <c r="AC1363" s="7"/>
      <c r="AD1363" s="7"/>
      <c r="AE1363" s="7"/>
      <c r="AF1363" s="7"/>
      <c r="AG1363" s="7"/>
      <c r="AH1363" s="7"/>
      <c r="AJ1363" s="2"/>
      <c r="AL1363" s="4" t="s">
        <v>226</v>
      </c>
      <c r="AM1363" s="4" t="s">
        <v>1547</v>
      </c>
      <c r="AO1363" s="7"/>
      <c r="AP1363" s="7"/>
    </row>
    <row r="1364" spans="10:42">
      <c r="J1364" s="2"/>
      <c r="K1364" s="2"/>
      <c r="L1364" s="2"/>
      <c r="M1364" s="2"/>
      <c r="N1364" s="2"/>
      <c r="X1364" s="7"/>
      <c r="Y1364" s="7"/>
      <c r="Z1364" s="7"/>
      <c r="AA1364" s="7"/>
      <c r="AB1364" s="7"/>
      <c r="AC1364" s="7"/>
      <c r="AD1364" s="7"/>
      <c r="AE1364" s="7"/>
      <c r="AF1364" s="7"/>
      <c r="AG1364" s="7"/>
      <c r="AH1364" s="7"/>
      <c r="AJ1364" s="2"/>
      <c r="AL1364" s="4" t="s">
        <v>226</v>
      </c>
      <c r="AM1364" s="4" t="s">
        <v>1548</v>
      </c>
      <c r="AO1364" s="7"/>
      <c r="AP1364" s="7"/>
    </row>
    <row r="1365" spans="10:42">
      <c r="J1365" s="2"/>
      <c r="K1365" s="2"/>
      <c r="L1365" s="2"/>
      <c r="M1365" s="2"/>
      <c r="N1365" s="2"/>
      <c r="X1365" s="7"/>
      <c r="Y1365" s="7"/>
      <c r="Z1365" s="7"/>
      <c r="AA1365" s="7"/>
      <c r="AB1365" s="7"/>
      <c r="AC1365" s="7"/>
      <c r="AD1365" s="7"/>
      <c r="AE1365" s="7"/>
      <c r="AF1365" s="7"/>
      <c r="AG1365" s="7"/>
      <c r="AH1365" s="7"/>
      <c r="AJ1365" s="2"/>
      <c r="AL1365" s="4" t="s">
        <v>226</v>
      </c>
      <c r="AM1365" s="4" t="s">
        <v>1549</v>
      </c>
      <c r="AO1365" s="7"/>
      <c r="AP1365" s="7"/>
    </row>
    <row r="1366" spans="10:42">
      <c r="J1366" s="2"/>
      <c r="K1366" s="2"/>
      <c r="L1366" s="2"/>
      <c r="M1366" s="2"/>
      <c r="N1366" s="2"/>
      <c r="X1366" s="7"/>
      <c r="Y1366" s="7"/>
      <c r="Z1366" s="7"/>
      <c r="AA1366" s="7"/>
      <c r="AB1366" s="7"/>
      <c r="AC1366" s="7"/>
      <c r="AD1366" s="7"/>
      <c r="AE1366" s="7"/>
      <c r="AF1366" s="7"/>
      <c r="AG1366" s="7"/>
      <c r="AH1366" s="7"/>
      <c r="AJ1366" s="2"/>
      <c r="AL1366" s="4" t="s">
        <v>226</v>
      </c>
      <c r="AM1366" s="4" t="s">
        <v>1550</v>
      </c>
      <c r="AO1366" s="7"/>
      <c r="AP1366" s="7"/>
    </row>
    <row r="1367" spans="10:42">
      <c r="J1367" s="2"/>
      <c r="K1367" s="2"/>
      <c r="L1367" s="2"/>
      <c r="M1367" s="2"/>
      <c r="N1367" s="2"/>
      <c r="X1367" s="7"/>
      <c r="Y1367" s="7"/>
      <c r="Z1367" s="7"/>
      <c r="AA1367" s="7"/>
      <c r="AB1367" s="7"/>
      <c r="AC1367" s="7"/>
      <c r="AD1367" s="7"/>
      <c r="AE1367" s="7"/>
      <c r="AF1367" s="7"/>
      <c r="AG1367" s="7"/>
      <c r="AH1367" s="7"/>
      <c r="AJ1367" s="2"/>
      <c r="AL1367" s="4" t="s">
        <v>226</v>
      </c>
      <c r="AM1367" s="4" t="s">
        <v>1551</v>
      </c>
      <c r="AO1367" s="7"/>
      <c r="AP1367" s="7"/>
    </row>
    <row r="1368" spans="10:42">
      <c r="J1368" s="2"/>
      <c r="K1368" s="2"/>
      <c r="L1368" s="2"/>
      <c r="M1368" s="2"/>
      <c r="N1368" s="2"/>
      <c r="X1368" s="7"/>
      <c r="Y1368" s="7"/>
      <c r="Z1368" s="7"/>
      <c r="AA1368" s="7"/>
      <c r="AB1368" s="7"/>
      <c r="AC1368" s="7"/>
      <c r="AD1368" s="7"/>
      <c r="AE1368" s="7"/>
      <c r="AF1368" s="7"/>
      <c r="AG1368" s="7"/>
      <c r="AH1368" s="7"/>
      <c r="AJ1368" s="2"/>
      <c r="AL1368" s="4" t="s">
        <v>226</v>
      </c>
      <c r="AM1368" s="4" t="s">
        <v>1552</v>
      </c>
      <c r="AO1368" s="7"/>
      <c r="AP1368" s="7"/>
    </row>
    <row r="1369" spans="10:42">
      <c r="J1369" s="2"/>
      <c r="K1369" s="2"/>
      <c r="L1369" s="2"/>
      <c r="M1369" s="2"/>
      <c r="N1369" s="2"/>
      <c r="X1369" s="7"/>
      <c r="Y1369" s="7"/>
      <c r="Z1369" s="7"/>
      <c r="AA1369" s="7"/>
      <c r="AB1369" s="7"/>
      <c r="AC1369" s="7"/>
      <c r="AD1369" s="7"/>
      <c r="AE1369" s="7"/>
      <c r="AF1369" s="7"/>
      <c r="AG1369" s="7"/>
      <c r="AH1369" s="7"/>
      <c r="AJ1369" s="2"/>
      <c r="AL1369" s="4" t="s">
        <v>226</v>
      </c>
      <c r="AM1369" s="4" t="s">
        <v>1553</v>
      </c>
      <c r="AO1369" s="7"/>
      <c r="AP1369" s="7"/>
    </row>
    <row r="1370" spans="10:42">
      <c r="J1370" s="2"/>
      <c r="K1370" s="2"/>
      <c r="L1370" s="2"/>
      <c r="M1370" s="2"/>
      <c r="N1370" s="2"/>
      <c r="X1370" s="7"/>
      <c r="Y1370" s="7"/>
      <c r="Z1370" s="7"/>
      <c r="AA1370" s="7"/>
      <c r="AB1370" s="7"/>
      <c r="AC1370" s="7"/>
      <c r="AD1370" s="7"/>
      <c r="AE1370" s="7"/>
      <c r="AF1370" s="7"/>
      <c r="AG1370" s="7"/>
      <c r="AH1370" s="7"/>
      <c r="AJ1370" s="2"/>
      <c r="AL1370" s="4" t="s">
        <v>226</v>
      </c>
      <c r="AM1370" s="4" t="s">
        <v>1554</v>
      </c>
      <c r="AO1370" s="7"/>
      <c r="AP1370" s="7"/>
    </row>
    <row r="1371" spans="10:42">
      <c r="J1371" s="2"/>
      <c r="K1371" s="2"/>
      <c r="L1371" s="2"/>
      <c r="M1371" s="2"/>
      <c r="N1371" s="2"/>
      <c r="X1371" s="7"/>
      <c r="Y1371" s="7"/>
      <c r="Z1371" s="7"/>
      <c r="AA1371" s="7"/>
      <c r="AB1371" s="7"/>
      <c r="AC1371" s="7"/>
      <c r="AD1371" s="7"/>
      <c r="AE1371" s="7"/>
      <c r="AF1371" s="7"/>
      <c r="AG1371" s="7"/>
      <c r="AH1371" s="7"/>
      <c r="AJ1371" s="2"/>
      <c r="AL1371" s="4" t="s">
        <v>226</v>
      </c>
      <c r="AM1371" s="4" t="s">
        <v>1555</v>
      </c>
      <c r="AO1371" s="7"/>
      <c r="AP1371" s="7"/>
    </row>
    <row r="1372" spans="10:42">
      <c r="J1372" s="2"/>
      <c r="K1372" s="2"/>
      <c r="L1372" s="2"/>
      <c r="M1372" s="2"/>
      <c r="N1372" s="2"/>
      <c r="X1372" s="7"/>
      <c r="Y1372" s="7"/>
      <c r="Z1372" s="7"/>
      <c r="AA1372" s="7"/>
      <c r="AB1372" s="7"/>
      <c r="AC1372" s="7"/>
      <c r="AD1372" s="7"/>
      <c r="AE1372" s="7"/>
      <c r="AF1372" s="7"/>
      <c r="AG1372" s="7"/>
      <c r="AH1372" s="7"/>
      <c r="AJ1372" s="2"/>
      <c r="AL1372" s="4" t="s">
        <v>226</v>
      </c>
      <c r="AM1372" s="4" t="s">
        <v>1556</v>
      </c>
      <c r="AO1372" s="7"/>
      <c r="AP1372" s="7"/>
    </row>
    <row r="1373" spans="10:42">
      <c r="J1373" s="2"/>
      <c r="K1373" s="2"/>
      <c r="L1373" s="2"/>
      <c r="M1373" s="2"/>
      <c r="N1373" s="2"/>
      <c r="X1373" s="7"/>
      <c r="Y1373" s="7"/>
      <c r="Z1373" s="7"/>
      <c r="AA1373" s="7"/>
      <c r="AB1373" s="7"/>
      <c r="AC1373" s="7"/>
      <c r="AD1373" s="7"/>
      <c r="AE1373" s="7"/>
      <c r="AF1373" s="7"/>
      <c r="AG1373" s="7"/>
      <c r="AH1373" s="7"/>
      <c r="AJ1373" s="2"/>
      <c r="AL1373" s="4" t="s">
        <v>226</v>
      </c>
      <c r="AM1373" s="4" t="s">
        <v>991</v>
      </c>
      <c r="AO1373" s="7"/>
      <c r="AP1373" s="7"/>
    </row>
    <row r="1374" spans="10:42">
      <c r="J1374" s="2"/>
      <c r="K1374" s="2"/>
      <c r="L1374" s="2"/>
      <c r="M1374" s="2"/>
      <c r="N1374" s="2"/>
      <c r="X1374" s="7"/>
      <c r="Y1374" s="7"/>
      <c r="Z1374" s="7"/>
      <c r="AA1374" s="7"/>
      <c r="AB1374" s="7"/>
      <c r="AC1374" s="7"/>
      <c r="AD1374" s="7"/>
      <c r="AE1374" s="7"/>
      <c r="AF1374" s="7"/>
      <c r="AG1374" s="7"/>
      <c r="AH1374" s="7"/>
      <c r="AJ1374" s="2"/>
      <c r="AL1374" s="4" t="s">
        <v>226</v>
      </c>
      <c r="AM1374" s="4" t="s">
        <v>1557</v>
      </c>
      <c r="AO1374" s="7"/>
      <c r="AP1374" s="7"/>
    </row>
    <row r="1375" spans="10:42">
      <c r="J1375" s="2"/>
      <c r="K1375" s="2"/>
      <c r="L1375" s="2"/>
      <c r="M1375" s="2"/>
      <c r="N1375" s="2"/>
      <c r="X1375" s="7"/>
      <c r="Y1375" s="7"/>
      <c r="Z1375" s="7"/>
      <c r="AA1375" s="7"/>
      <c r="AB1375" s="7"/>
      <c r="AC1375" s="7"/>
      <c r="AD1375" s="7"/>
      <c r="AE1375" s="7"/>
      <c r="AF1375" s="7"/>
      <c r="AG1375" s="7"/>
      <c r="AH1375" s="7"/>
      <c r="AJ1375" s="2"/>
      <c r="AL1375" s="4" t="s">
        <v>226</v>
      </c>
      <c r="AM1375" s="4" t="s">
        <v>1558</v>
      </c>
      <c r="AO1375" s="7"/>
      <c r="AP1375" s="7"/>
    </row>
    <row r="1376" spans="10:42">
      <c r="J1376" s="2"/>
      <c r="K1376" s="2"/>
      <c r="L1376" s="2"/>
      <c r="M1376" s="2"/>
      <c r="N1376" s="2"/>
      <c r="X1376" s="7"/>
      <c r="Y1376" s="7"/>
      <c r="Z1376" s="7"/>
      <c r="AA1376" s="7"/>
      <c r="AB1376" s="7"/>
      <c r="AC1376" s="7"/>
      <c r="AD1376" s="7"/>
      <c r="AE1376" s="7"/>
      <c r="AF1376" s="7"/>
      <c r="AG1376" s="7"/>
      <c r="AH1376" s="7"/>
      <c r="AJ1376" s="2"/>
      <c r="AL1376" s="4" t="s">
        <v>226</v>
      </c>
      <c r="AM1376" s="4" t="s">
        <v>1559</v>
      </c>
      <c r="AO1376" s="7"/>
      <c r="AP1376" s="7"/>
    </row>
    <row r="1377" spans="10:42">
      <c r="J1377" s="2"/>
      <c r="K1377" s="2"/>
      <c r="L1377" s="2"/>
      <c r="M1377" s="2"/>
      <c r="N1377" s="2"/>
      <c r="X1377" s="7"/>
      <c r="Y1377" s="7"/>
      <c r="Z1377" s="7"/>
      <c r="AA1377" s="7"/>
      <c r="AB1377" s="7"/>
      <c r="AC1377" s="7"/>
      <c r="AD1377" s="7"/>
      <c r="AE1377" s="7"/>
      <c r="AF1377" s="7"/>
      <c r="AG1377" s="7"/>
      <c r="AH1377" s="7"/>
      <c r="AJ1377" s="2"/>
      <c r="AL1377" s="4" t="s">
        <v>226</v>
      </c>
      <c r="AM1377" s="4" t="s">
        <v>1560</v>
      </c>
      <c r="AO1377" s="7"/>
      <c r="AP1377" s="7"/>
    </row>
    <row r="1378" spans="10:42">
      <c r="J1378" s="2"/>
      <c r="K1378" s="2"/>
      <c r="L1378" s="2"/>
      <c r="M1378" s="2"/>
      <c r="N1378" s="2"/>
      <c r="X1378" s="7"/>
      <c r="Y1378" s="7"/>
      <c r="Z1378" s="7"/>
      <c r="AA1378" s="7"/>
      <c r="AB1378" s="7"/>
      <c r="AC1378" s="7"/>
      <c r="AD1378" s="7"/>
      <c r="AE1378" s="7"/>
      <c r="AF1378" s="7"/>
      <c r="AG1378" s="7"/>
      <c r="AH1378" s="7"/>
      <c r="AJ1378" s="2"/>
      <c r="AL1378" s="4" t="s">
        <v>226</v>
      </c>
      <c r="AM1378" s="4" t="s">
        <v>1561</v>
      </c>
      <c r="AO1378" s="7"/>
      <c r="AP1378" s="7"/>
    </row>
    <row r="1379" spans="10:42">
      <c r="J1379" s="2"/>
      <c r="K1379" s="2"/>
      <c r="L1379" s="2"/>
      <c r="M1379" s="2"/>
      <c r="N1379" s="2"/>
      <c r="X1379" s="7"/>
      <c r="Y1379" s="7"/>
      <c r="Z1379" s="7"/>
      <c r="AA1379" s="7"/>
      <c r="AB1379" s="7"/>
      <c r="AC1379" s="7"/>
      <c r="AD1379" s="7"/>
      <c r="AE1379" s="7"/>
      <c r="AF1379" s="7"/>
      <c r="AG1379" s="7"/>
      <c r="AH1379" s="7"/>
      <c r="AJ1379" s="2"/>
      <c r="AL1379" s="4" t="s">
        <v>226</v>
      </c>
      <c r="AM1379" s="4" t="s">
        <v>1562</v>
      </c>
      <c r="AO1379" s="7"/>
      <c r="AP1379" s="7"/>
    </row>
    <row r="1380" spans="10:42">
      <c r="J1380" s="2"/>
      <c r="K1380" s="2"/>
      <c r="L1380" s="2"/>
      <c r="M1380" s="2"/>
      <c r="N1380" s="2"/>
      <c r="X1380" s="7"/>
      <c r="Y1380" s="7"/>
      <c r="Z1380" s="7"/>
      <c r="AA1380" s="7"/>
      <c r="AB1380" s="7"/>
      <c r="AC1380" s="7"/>
      <c r="AD1380" s="7"/>
      <c r="AE1380" s="7"/>
      <c r="AF1380" s="7"/>
      <c r="AG1380" s="7"/>
      <c r="AH1380" s="7"/>
      <c r="AJ1380" s="2"/>
      <c r="AL1380" s="4" t="s">
        <v>226</v>
      </c>
      <c r="AM1380" s="4" t="s">
        <v>1563</v>
      </c>
      <c r="AO1380" s="7"/>
      <c r="AP1380" s="7"/>
    </row>
    <row r="1381" spans="10:42">
      <c r="J1381" s="2"/>
      <c r="K1381" s="2"/>
      <c r="L1381" s="2"/>
      <c r="M1381" s="2"/>
      <c r="N1381" s="2"/>
      <c r="X1381" s="7"/>
      <c r="Y1381" s="7"/>
      <c r="Z1381" s="7"/>
      <c r="AA1381" s="7"/>
      <c r="AB1381" s="7"/>
      <c r="AC1381" s="7"/>
      <c r="AD1381" s="7"/>
      <c r="AE1381" s="7"/>
      <c r="AF1381" s="7"/>
      <c r="AG1381" s="7"/>
      <c r="AH1381" s="7"/>
      <c r="AJ1381" s="2"/>
      <c r="AL1381" s="4" t="s">
        <v>229</v>
      </c>
      <c r="AM1381" s="4" t="s">
        <v>992</v>
      </c>
      <c r="AO1381" s="7"/>
      <c r="AP1381" s="7"/>
    </row>
    <row r="1382" spans="10:42">
      <c r="J1382" s="2"/>
      <c r="K1382" s="2"/>
      <c r="L1382" s="2"/>
      <c r="M1382" s="2"/>
      <c r="N1382" s="2"/>
      <c r="X1382" s="7"/>
      <c r="Y1382" s="7"/>
      <c r="Z1382" s="7"/>
      <c r="AA1382" s="7"/>
      <c r="AB1382" s="7"/>
      <c r="AC1382" s="7"/>
      <c r="AD1382" s="7"/>
      <c r="AE1382" s="7"/>
      <c r="AF1382" s="7"/>
      <c r="AG1382" s="7"/>
      <c r="AH1382" s="7"/>
      <c r="AJ1382" s="2"/>
      <c r="AL1382" s="4" t="s">
        <v>229</v>
      </c>
      <c r="AM1382" s="4" t="s">
        <v>1564</v>
      </c>
      <c r="AO1382" s="7"/>
      <c r="AP1382" s="7"/>
    </row>
    <row r="1383" spans="10:42">
      <c r="J1383" s="2"/>
      <c r="K1383" s="2"/>
      <c r="L1383" s="2"/>
      <c r="M1383" s="2"/>
      <c r="N1383" s="2"/>
      <c r="X1383" s="7"/>
      <c r="Y1383" s="7"/>
      <c r="Z1383" s="7"/>
      <c r="AA1383" s="7"/>
      <c r="AB1383" s="7"/>
      <c r="AC1383" s="7"/>
      <c r="AD1383" s="7"/>
      <c r="AE1383" s="7"/>
      <c r="AF1383" s="7"/>
      <c r="AG1383" s="7"/>
      <c r="AH1383" s="7"/>
      <c r="AJ1383" s="2"/>
      <c r="AL1383" s="4" t="s">
        <v>229</v>
      </c>
      <c r="AM1383" s="4" t="s">
        <v>1565</v>
      </c>
      <c r="AO1383" s="7"/>
      <c r="AP1383" s="7"/>
    </row>
    <row r="1384" spans="10:42">
      <c r="J1384" s="2"/>
      <c r="K1384" s="2"/>
      <c r="L1384" s="2"/>
      <c r="M1384" s="2"/>
      <c r="N1384" s="2"/>
      <c r="X1384" s="7"/>
      <c r="Y1384" s="7"/>
      <c r="Z1384" s="7"/>
      <c r="AA1384" s="7"/>
      <c r="AB1384" s="7"/>
      <c r="AC1384" s="7"/>
      <c r="AD1384" s="7"/>
      <c r="AE1384" s="7"/>
      <c r="AF1384" s="7"/>
      <c r="AG1384" s="7"/>
      <c r="AH1384" s="7"/>
      <c r="AJ1384" s="2"/>
      <c r="AL1384" s="4" t="s">
        <v>229</v>
      </c>
      <c r="AM1384" s="4" t="s">
        <v>1566</v>
      </c>
      <c r="AO1384" s="7"/>
      <c r="AP1384" s="7"/>
    </row>
    <row r="1385" spans="10:42">
      <c r="J1385" s="2"/>
      <c r="K1385" s="2"/>
      <c r="L1385" s="2"/>
      <c r="M1385" s="2"/>
      <c r="N1385" s="2"/>
      <c r="X1385" s="7"/>
      <c r="Y1385" s="7"/>
      <c r="Z1385" s="7"/>
      <c r="AA1385" s="7"/>
      <c r="AB1385" s="7"/>
      <c r="AC1385" s="7"/>
      <c r="AD1385" s="7"/>
      <c r="AE1385" s="7"/>
      <c r="AF1385" s="7"/>
      <c r="AG1385" s="7"/>
      <c r="AH1385" s="7"/>
      <c r="AJ1385" s="2"/>
      <c r="AL1385" s="4" t="s">
        <v>229</v>
      </c>
      <c r="AM1385" s="4" t="s">
        <v>1567</v>
      </c>
      <c r="AO1385" s="7"/>
      <c r="AP1385" s="7"/>
    </row>
    <row r="1386" spans="10:42">
      <c r="J1386" s="2"/>
      <c r="K1386" s="2"/>
      <c r="L1386" s="2"/>
      <c r="M1386" s="2"/>
      <c r="N1386" s="2"/>
      <c r="X1386" s="7"/>
      <c r="Y1386" s="7"/>
      <c r="Z1386" s="7"/>
      <c r="AA1386" s="7"/>
      <c r="AB1386" s="7"/>
      <c r="AC1386" s="7"/>
      <c r="AD1386" s="7"/>
      <c r="AE1386" s="7"/>
      <c r="AF1386" s="7"/>
      <c r="AG1386" s="7"/>
      <c r="AH1386" s="7"/>
      <c r="AJ1386" s="2"/>
      <c r="AL1386" s="4" t="s">
        <v>229</v>
      </c>
      <c r="AM1386" s="4" t="s">
        <v>1568</v>
      </c>
      <c r="AO1386" s="7"/>
      <c r="AP1386" s="7"/>
    </row>
    <row r="1387" spans="10:42">
      <c r="J1387" s="2"/>
      <c r="K1387" s="2"/>
      <c r="L1387" s="2"/>
      <c r="M1387" s="2"/>
      <c r="N1387" s="2"/>
      <c r="X1387" s="7"/>
      <c r="Y1387" s="7"/>
      <c r="Z1387" s="7"/>
      <c r="AA1387" s="7"/>
      <c r="AB1387" s="7"/>
      <c r="AC1387" s="7"/>
      <c r="AD1387" s="7"/>
      <c r="AE1387" s="7"/>
      <c r="AF1387" s="7"/>
      <c r="AG1387" s="7"/>
      <c r="AH1387" s="7"/>
      <c r="AJ1387" s="2"/>
      <c r="AL1387" s="4" t="s">
        <v>229</v>
      </c>
      <c r="AM1387" s="4" t="s">
        <v>1569</v>
      </c>
      <c r="AO1387" s="7"/>
      <c r="AP1387" s="7"/>
    </row>
    <row r="1388" spans="10:42">
      <c r="J1388" s="2"/>
      <c r="K1388" s="2"/>
      <c r="L1388" s="2"/>
      <c r="M1388" s="2"/>
      <c r="N1388" s="2"/>
      <c r="X1388" s="7"/>
      <c r="Y1388" s="7"/>
      <c r="Z1388" s="7"/>
      <c r="AA1388" s="7"/>
      <c r="AB1388" s="7"/>
      <c r="AC1388" s="7"/>
      <c r="AD1388" s="7"/>
      <c r="AE1388" s="7"/>
      <c r="AF1388" s="7"/>
      <c r="AG1388" s="7"/>
      <c r="AH1388" s="7"/>
      <c r="AJ1388" s="2"/>
      <c r="AL1388" s="4" t="s">
        <v>229</v>
      </c>
      <c r="AM1388" s="4" t="s">
        <v>1570</v>
      </c>
      <c r="AO1388" s="7"/>
      <c r="AP1388" s="7"/>
    </row>
    <row r="1389" spans="10:42">
      <c r="J1389" s="2"/>
      <c r="K1389" s="2"/>
      <c r="L1389" s="2"/>
      <c r="M1389" s="2"/>
      <c r="N1389" s="2"/>
      <c r="X1389" s="7"/>
      <c r="Y1389" s="7"/>
      <c r="Z1389" s="7"/>
      <c r="AA1389" s="7"/>
      <c r="AB1389" s="7"/>
      <c r="AC1389" s="7"/>
      <c r="AD1389" s="7"/>
      <c r="AE1389" s="7"/>
      <c r="AF1389" s="7"/>
      <c r="AG1389" s="7"/>
      <c r="AH1389" s="7"/>
      <c r="AJ1389" s="2"/>
      <c r="AL1389" s="4" t="s">
        <v>229</v>
      </c>
      <c r="AM1389" s="4" t="s">
        <v>1571</v>
      </c>
      <c r="AO1389" s="7"/>
      <c r="AP1389" s="7"/>
    </row>
    <row r="1390" spans="10:42">
      <c r="J1390" s="2"/>
      <c r="K1390" s="2"/>
      <c r="L1390" s="2"/>
      <c r="M1390" s="2"/>
      <c r="N1390" s="2"/>
      <c r="X1390" s="7"/>
      <c r="Y1390" s="7"/>
      <c r="Z1390" s="7"/>
      <c r="AA1390" s="7"/>
      <c r="AB1390" s="7"/>
      <c r="AC1390" s="7"/>
      <c r="AD1390" s="7"/>
      <c r="AE1390" s="7"/>
      <c r="AF1390" s="7"/>
      <c r="AG1390" s="7"/>
      <c r="AH1390" s="7"/>
      <c r="AJ1390" s="2"/>
      <c r="AL1390" s="4" t="s">
        <v>229</v>
      </c>
      <c r="AM1390" s="4" t="s">
        <v>1572</v>
      </c>
      <c r="AO1390" s="7"/>
      <c r="AP1390" s="7"/>
    </row>
    <row r="1391" spans="10:42">
      <c r="J1391" s="2"/>
      <c r="K1391" s="2"/>
      <c r="L1391" s="2"/>
      <c r="M1391" s="2"/>
      <c r="N1391" s="2"/>
      <c r="X1391" s="7"/>
      <c r="Y1391" s="7"/>
      <c r="Z1391" s="7"/>
      <c r="AA1391" s="7"/>
      <c r="AB1391" s="7"/>
      <c r="AC1391" s="7"/>
      <c r="AD1391" s="7"/>
      <c r="AE1391" s="7"/>
      <c r="AF1391" s="7"/>
      <c r="AG1391" s="7"/>
      <c r="AH1391" s="7"/>
      <c r="AJ1391" s="2"/>
      <c r="AL1391" s="4" t="s">
        <v>229</v>
      </c>
      <c r="AM1391" s="4" t="s">
        <v>1573</v>
      </c>
      <c r="AO1391" s="7"/>
      <c r="AP1391" s="7"/>
    </row>
    <row r="1392" spans="10:42">
      <c r="J1392" s="2"/>
      <c r="K1392" s="2"/>
      <c r="L1392" s="2"/>
      <c r="M1392" s="2"/>
      <c r="N1392" s="2"/>
      <c r="X1392" s="7"/>
      <c r="Y1392" s="7"/>
      <c r="Z1392" s="7"/>
      <c r="AA1392" s="7"/>
      <c r="AB1392" s="7"/>
      <c r="AC1392" s="7"/>
      <c r="AD1392" s="7"/>
      <c r="AE1392" s="7"/>
      <c r="AF1392" s="7"/>
      <c r="AG1392" s="7"/>
      <c r="AH1392" s="7"/>
      <c r="AJ1392" s="2"/>
      <c r="AL1392" s="4" t="s">
        <v>229</v>
      </c>
      <c r="AM1392" s="4" t="s">
        <v>1574</v>
      </c>
      <c r="AO1392" s="7"/>
      <c r="AP1392" s="7"/>
    </row>
    <row r="1393" spans="10:42">
      <c r="J1393" s="2"/>
      <c r="K1393" s="2"/>
      <c r="L1393" s="2"/>
      <c r="M1393" s="2"/>
      <c r="N1393" s="2"/>
      <c r="X1393" s="7"/>
      <c r="Y1393" s="7"/>
      <c r="Z1393" s="7"/>
      <c r="AA1393" s="7"/>
      <c r="AB1393" s="7"/>
      <c r="AC1393" s="7"/>
      <c r="AD1393" s="7"/>
      <c r="AE1393" s="7"/>
      <c r="AF1393" s="7"/>
      <c r="AG1393" s="7"/>
      <c r="AH1393" s="7"/>
      <c r="AJ1393" s="2"/>
      <c r="AL1393" s="4" t="s">
        <v>229</v>
      </c>
      <c r="AM1393" s="4" t="s">
        <v>1575</v>
      </c>
      <c r="AO1393" s="7"/>
      <c r="AP1393" s="7"/>
    </row>
    <row r="1394" spans="10:42">
      <c r="J1394" s="2"/>
      <c r="K1394" s="2"/>
      <c r="L1394" s="2"/>
      <c r="M1394" s="2"/>
      <c r="N1394" s="2"/>
      <c r="X1394" s="7"/>
      <c r="Y1394" s="7"/>
      <c r="Z1394" s="7"/>
      <c r="AA1394" s="7"/>
      <c r="AB1394" s="7"/>
      <c r="AC1394" s="7"/>
      <c r="AD1394" s="7"/>
      <c r="AE1394" s="7"/>
      <c r="AF1394" s="7"/>
      <c r="AG1394" s="7"/>
      <c r="AH1394" s="7"/>
      <c r="AJ1394" s="2"/>
      <c r="AL1394" s="4" t="s">
        <v>229</v>
      </c>
      <c r="AM1394" s="4" t="s">
        <v>1576</v>
      </c>
      <c r="AO1394" s="7"/>
      <c r="AP1394" s="7"/>
    </row>
    <row r="1395" spans="10:42">
      <c r="J1395" s="2"/>
      <c r="K1395" s="2"/>
      <c r="L1395" s="2"/>
      <c r="M1395" s="2"/>
      <c r="N1395" s="2"/>
      <c r="X1395" s="7"/>
      <c r="Y1395" s="7"/>
      <c r="Z1395" s="7"/>
      <c r="AA1395" s="7"/>
      <c r="AB1395" s="7"/>
      <c r="AC1395" s="7"/>
      <c r="AD1395" s="7"/>
      <c r="AE1395" s="7"/>
      <c r="AF1395" s="7"/>
      <c r="AG1395" s="7"/>
      <c r="AH1395" s="7"/>
      <c r="AJ1395" s="2"/>
      <c r="AL1395" s="4" t="s">
        <v>229</v>
      </c>
      <c r="AM1395" s="4" t="s">
        <v>1577</v>
      </c>
      <c r="AO1395" s="7"/>
      <c r="AP1395" s="7"/>
    </row>
    <row r="1396" spans="10:42">
      <c r="J1396" s="2"/>
      <c r="K1396" s="2"/>
      <c r="L1396" s="2"/>
      <c r="M1396" s="2"/>
      <c r="N1396" s="2"/>
      <c r="X1396" s="7"/>
      <c r="Y1396" s="7"/>
      <c r="Z1396" s="7"/>
      <c r="AA1396" s="7"/>
      <c r="AB1396" s="7"/>
      <c r="AC1396" s="7"/>
      <c r="AD1396" s="7"/>
      <c r="AE1396" s="7"/>
      <c r="AF1396" s="7"/>
      <c r="AG1396" s="7"/>
      <c r="AH1396" s="7"/>
      <c r="AJ1396" s="2"/>
      <c r="AL1396" s="4" t="s">
        <v>229</v>
      </c>
      <c r="AM1396" s="4" t="s">
        <v>1578</v>
      </c>
      <c r="AO1396" s="7"/>
      <c r="AP1396" s="7"/>
    </row>
    <row r="1397" spans="10:42">
      <c r="J1397" s="2"/>
      <c r="K1397" s="2"/>
      <c r="L1397" s="2"/>
      <c r="M1397" s="2"/>
      <c r="N1397" s="2"/>
      <c r="X1397" s="7"/>
      <c r="Y1397" s="7"/>
      <c r="Z1397" s="7"/>
      <c r="AA1397" s="7"/>
      <c r="AB1397" s="7"/>
      <c r="AC1397" s="7"/>
      <c r="AD1397" s="7"/>
      <c r="AE1397" s="7"/>
      <c r="AF1397" s="7"/>
      <c r="AG1397" s="7"/>
      <c r="AH1397" s="7"/>
      <c r="AJ1397" s="2"/>
      <c r="AL1397" s="4" t="s">
        <v>229</v>
      </c>
      <c r="AM1397" s="4" t="s">
        <v>1579</v>
      </c>
      <c r="AO1397" s="7"/>
      <c r="AP1397" s="7"/>
    </row>
    <row r="1398" spans="10:42">
      <c r="J1398" s="2"/>
      <c r="K1398" s="2"/>
      <c r="L1398" s="2"/>
      <c r="M1398" s="2"/>
      <c r="N1398" s="2"/>
      <c r="X1398" s="7"/>
      <c r="Y1398" s="7"/>
      <c r="Z1398" s="7"/>
      <c r="AA1398" s="7"/>
      <c r="AB1398" s="7"/>
      <c r="AC1398" s="7"/>
      <c r="AD1398" s="7"/>
      <c r="AE1398" s="7"/>
      <c r="AF1398" s="7"/>
      <c r="AG1398" s="7"/>
      <c r="AH1398" s="7"/>
      <c r="AJ1398" s="2"/>
      <c r="AL1398" s="4" t="s">
        <v>229</v>
      </c>
      <c r="AM1398" s="4" t="s">
        <v>1580</v>
      </c>
      <c r="AO1398" s="7"/>
      <c r="AP1398" s="7"/>
    </row>
    <row r="1399" spans="10:42">
      <c r="J1399" s="2"/>
      <c r="K1399" s="2"/>
      <c r="L1399" s="2"/>
      <c r="M1399" s="2"/>
      <c r="N1399" s="2"/>
      <c r="X1399" s="7"/>
      <c r="Y1399" s="7"/>
      <c r="Z1399" s="7"/>
      <c r="AA1399" s="7"/>
      <c r="AB1399" s="7"/>
      <c r="AC1399" s="7"/>
      <c r="AD1399" s="7"/>
      <c r="AE1399" s="7"/>
      <c r="AF1399" s="7"/>
      <c r="AG1399" s="7"/>
      <c r="AH1399" s="7"/>
      <c r="AJ1399" s="2"/>
      <c r="AL1399" s="4" t="s">
        <v>229</v>
      </c>
      <c r="AM1399" s="4" t="s">
        <v>1581</v>
      </c>
      <c r="AO1399" s="7"/>
      <c r="AP1399" s="7"/>
    </row>
    <row r="1400" spans="10:42">
      <c r="J1400" s="2"/>
      <c r="K1400" s="2"/>
      <c r="L1400" s="2"/>
      <c r="M1400" s="2"/>
      <c r="N1400" s="2"/>
      <c r="X1400" s="7"/>
      <c r="Y1400" s="7"/>
      <c r="Z1400" s="7"/>
      <c r="AA1400" s="7"/>
      <c r="AB1400" s="7"/>
      <c r="AC1400" s="7"/>
      <c r="AD1400" s="7"/>
      <c r="AE1400" s="7"/>
      <c r="AF1400" s="7"/>
      <c r="AG1400" s="7"/>
      <c r="AH1400" s="7"/>
      <c r="AJ1400" s="2"/>
      <c r="AL1400" s="4" t="s">
        <v>229</v>
      </c>
      <c r="AM1400" s="4" t="s">
        <v>1582</v>
      </c>
      <c r="AO1400" s="7"/>
      <c r="AP1400" s="7"/>
    </row>
    <row r="1401" spans="10:42">
      <c r="J1401" s="2"/>
      <c r="K1401" s="2"/>
      <c r="L1401" s="2"/>
      <c r="M1401" s="2"/>
      <c r="N1401" s="2"/>
      <c r="X1401" s="7"/>
      <c r="Y1401" s="7"/>
      <c r="Z1401" s="7"/>
      <c r="AA1401" s="7"/>
      <c r="AB1401" s="7"/>
      <c r="AC1401" s="7"/>
      <c r="AD1401" s="7"/>
      <c r="AE1401" s="7"/>
      <c r="AF1401" s="7"/>
      <c r="AG1401" s="7"/>
      <c r="AH1401" s="7"/>
      <c r="AJ1401" s="2"/>
      <c r="AL1401" s="4" t="s">
        <v>229</v>
      </c>
      <c r="AM1401" s="4" t="s">
        <v>1583</v>
      </c>
      <c r="AO1401" s="7"/>
      <c r="AP1401" s="7"/>
    </row>
    <row r="1402" spans="10:42">
      <c r="J1402" s="2"/>
      <c r="K1402" s="2"/>
      <c r="L1402" s="2"/>
      <c r="M1402" s="2"/>
      <c r="N1402" s="2"/>
      <c r="X1402" s="7"/>
      <c r="Y1402" s="7"/>
      <c r="Z1402" s="7"/>
      <c r="AA1402" s="7"/>
      <c r="AB1402" s="7"/>
      <c r="AC1402" s="7"/>
      <c r="AD1402" s="7"/>
      <c r="AE1402" s="7"/>
      <c r="AF1402" s="7"/>
      <c r="AG1402" s="7"/>
      <c r="AH1402" s="7"/>
      <c r="AJ1402" s="2"/>
      <c r="AL1402" s="4" t="s">
        <v>229</v>
      </c>
      <c r="AM1402" s="4" t="s">
        <v>1584</v>
      </c>
      <c r="AO1402" s="7"/>
      <c r="AP1402" s="7"/>
    </row>
    <row r="1403" spans="10:42">
      <c r="J1403" s="2"/>
      <c r="K1403" s="2"/>
      <c r="L1403" s="2"/>
      <c r="M1403" s="2"/>
      <c r="N1403" s="2"/>
      <c r="X1403" s="7"/>
      <c r="Y1403" s="7"/>
      <c r="Z1403" s="7"/>
      <c r="AA1403" s="7"/>
      <c r="AB1403" s="7"/>
      <c r="AC1403" s="7"/>
      <c r="AD1403" s="7"/>
      <c r="AE1403" s="7"/>
      <c r="AF1403" s="7"/>
      <c r="AG1403" s="7"/>
      <c r="AH1403" s="7"/>
      <c r="AJ1403" s="2"/>
      <c r="AL1403" s="4" t="s">
        <v>229</v>
      </c>
      <c r="AM1403" s="4" t="s">
        <v>1585</v>
      </c>
      <c r="AO1403" s="7"/>
      <c r="AP1403" s="7"/>
    </row>
    <row r="1404" spans="10:42">
      <c r="J1404" s="2"/>
      <c r="K1404" s="2"/>
      <c r="L1404" s="2"/>
      <c r="M1404" s="2"/>
      <c r="N1404" s="2"/>
      <c r="X1404" s="7"/>
      <c r="Y1404" s="7"/>
      <c r="Z1404" s="7"/>
      <c r="AA1404" s="7"/>
      <c r="AB1404" s="7"/>
      <c r="AC1404" s="7"/>
      <c r="AD1404" s="7"/>
      <c r="AE1404" s="7"/>
      <c r="AF1404" s="7"/>
      <c r="AG1404" s="7"/>
      <c r="AH1404" s="7"/>
      <c r="AJ1404" s="2"/>
      <c r="AL1404" s="4" t="s">
        <v>229</v>
      </c>
      <c r="AM1404" s="4" t="s">
        <v>1586</v>
      </c>
      <c r="AO1404" s="7"/>
      <c r="AP1404" s="7"/>
    </row>
    <row r="1405" spans="10:42">
      <c r="J1405" s="2"/>
      <c r="K1405" s="2"/>
      <c r="L1405" s="2"/>
      <c r="M1405" s="2"/>
      <c r="N1405" s="2"/>
      <c r="X1405" s="7"/>
      <c r="Y1405" s="7"/>
      <c r="Z1405" s="7"/>
      <c r="AA1405" s="7"/>
      <c r="AB1405" s="7"/>
      <c r="AC1405" s="7"/>
      <c r="AD1405" s="7"/>
      <c r="AE1405" s="7"/>
      <c r="AF1405" s="7"/>
      <c r="AG1405" s="7"/>
      <c r="AH1405" s="7"/>
      <c r="AJ1405" s="2"/>
      <c r="AL1405" s="4" t="s">
        <v>232</v>
      </c>
      <c r="AM1405" s="4" t="s">
        <v>994</v>
      </c>
      <c r="AO1405" s="7"/>
      <c r="AP1405" s="7"/>
    </row>
    <row r="1406" spans="10:42">
      <c r="J1406" s="2"/>
      <c r="K1406" s="2"/>
      <c r="L1406" s="2"/>
      <c r="M1406" s="2"/>
      <c r="N1406" s="2"/>
      <c r="X1406" s="7"/>
      <c r="Y1406" s="7"/>
      <c r="Z1406" s="7"/>
      <c r="AA1406" s="7"/>
      <c r="AB1406" s="7"/>
      <c r="AC1406" s="7"/>
      <c r="AD1406" s="7"/>
      <c r="AE1406" s="7"/>
      <c r="AF1406" s="7"/>
      <c r="AG1406" s="7"/>
      <c r="AH1406" s="7"/>
      <c r="AJ1406" s="2"/>
      <c r="AL1406" s="4" t="s">
        <v>232</v>
      </c>
      <c r="AM1406" s="4" t="s">
        <v>1587</v>
      </c>
      <c r="AO1406" s="7"/>
      <c r="AP1406" s="7"/>
    </row>
    <row r="1407" spans="10:42">
      <c r="J1407" s="2"/>
      <c r="K1407" s="2"/>
      <c r="L1407" s="2"/>
      <c r="M1407" s="2"/>
      <c r="N1407" s="2"/>
      <c r="X1407" s="7"/>
      <c r="Y1407" s="7"/>
      <c r="Z1407" s="7"/>
      <c r="AA1407" s="7"/>
      <c r="AB1407" s="7"/>
      <c r="AC1407" s="7"/>
      <c r="AD1407" s="7"/>
      <c r="AE1407" s="7"/>
      <c r="AF1407" s="7"/>
      <c r="AG1407" s="7"/>
      <c r="AH1407" s="7"/>
      <c r="AJ1407" s="2"/>
      <c r="AL1407" s="4" t="s">
        <v>232</v>
      </c>
      <c r="AM1407" s="4" t="s">
        <v>1588</v>
      </c>
      <c r="AO1407" s="7"/>
      <c r="AP1407" s="7"/>
    </row>
    <row r="1408" spans="10:42">
      <c r="J1408" s="2"/>
      <c r="K1408" s="2"/>
      <c r="L1408" s="2"/>
      <c r="M1408" s="2"/>
      <c r="N1408" s="2"/>
      <c r="X1408" s="7"/>
      <c r="Y1408" s="7"/>
      <c r="Z1408" s="7"/>
      <c r="AA1408" s="7"/>
      <c r="AB1408" s="7"/>
      <c r="AC1408" s="7"/>
      <c r="AD1408" s="7"/>
      <c r="AE1408" s="7"/>
      <c r="AF1408" s="7"/>
      <c r="AG1408" s="7"/>
      <c r="AH1408" s="7"/>
      <c r="AJ1408" s="2"/>
      <c r="AL1408" s="4" t="s">
        <v>232</v>
      </c>
      <c r="AM1408" s="4" t="s">
        <v>1589</v>
      </c>
      <c r="AO1408" s="7"/>
      <c r="AP1408" s="7"/>
    </row>
    <row r="1409" spans="10:42">
      <c r="J1409" s="2"/>
      <c r="K1409" s="2"/>
      <c r="L1409" s="2"/>
      <c r="M1409" s="2"/>
      <c r="N1409" s="2"/>
      <c r="X1409" s="7"/>
      <c r="Y1409" s="7"/>
      <c r="Z1409" s="7"/>
      <c r="AA1409" s="7"/>
      <c r="AB1409" s="7"/>
      <c r="AC1409" s="7"/>
      <c r="AD1409" s="7"/>
      <c r="AE1409" s="7"/>
      <c r="AF1409" s="7"/>
      <c r="AG1409" s="7"/>
      <c r="AH1409" s="7"/>
      <c r="AJ1409" s="2"/>
      <c r="AL1409" s="4" t="s">
        <v>232</v>
      </c>
      <c r="AM1409" s="4" t="s">
        <v>1590</v>
      </c>
      <c r="AO1409" s="7"/>
      <c r="AP1409" s="7"/>
    </row>
    <row r="1410" spans="10:42">
      <c r="J1410" s="2"/>
      <c r="K1410" s="2"/>
      <c r="L1410" s="2"/>
      <c r="M1410" s="2"/>
      <c r="N1410" s="2"/>
      <c r="X1410" s="7"/>
      <c r="Y1410" s="7"/>
      <c r="Z1410" s="7"/>
      <c r="AA1410" s="7"/>
      <c r="AB1410" s="7"/>
      <c r="AC1410" s="7"/>
      <c r="AD1410" s="7"/>
      <c r="AE1410" s="7"/>
      <c r="AF1410" s="7"/>
      <c r="AG1410" s="7"/>
      <c r="AH1410" s="7"/>
      <c r="AJ1410" s="2"/>
      <c r="AL1410" s="4" t="s">
        <v>232</v>
      </c>
      <c r="AM1410" s="4" t="s">
        <v>1591</v>
      </c>
      <c r="AO1410" s="7"/>
      <c r="AP1410" s="7"/>
    </row>
    <row r="1411" spans="10:42">
      <c r="J1411" s="2"/>
      <c r="K1411" s="2"/>
      <c r="L1411" s="2"/>
      <c r="M1411" s="2"/>
      <c r="N1411" s="2"/>
      <c r="X1411" s="7"/>
      <c r="Y1411" s="7"/>
      <c r="Z1411" s="7"/>
      <c r="AA1411" s="7"/>
      <c r="AB1411" s="7"/>
      <c r="AC1411" s="7"/>
      <c r="AD1411" s="7"/>
      <c r="AE1411" s="7"/>
      <c r="AF1411" s="7"/>
      <c r="AG1411" s="7"/>
      <c r="AH1411" s="7"/>
      <c r="AJ1411" s="2"/>
      <c r="AL1411" s="4" t="s">
        <v>232</v>
      </c>
      <c r="AM1411" s="4" t="s">
        <v>1592</v>
      </c>
      <c r="AO1411" s="7"/>
      <c r="AP1411" s="7"/>
    </row>
    <row r="1412" spans="10:42">
      <c r="J1412" s="2"/>
      <c r="K1412" s="2"/>
      <c r="L1412" s="2"/>
      <c r="M1412" s="2"/>
      <c r="N1412" s="2"/>
      <c r="X1412" s="7"/>
      <c r="Y1412" s="7"/>
      <c r="Z1412" s="7"/>
      <c r="AA1412" s="7"/>
      <c r="AB1412" s="7"/>
      <c r="AC1412" s="7"/>
      <c r="AD1412" s="7"/>
      <c r="AE1412" s="7"/>
      <c r="AF1412" s="7"/>
      <c r="AG1412" s="7"/>
      <c r="AH1412" s="7"/>
      <c r="AJ1412" s="2"/>
      <c r="AL1412" s="4" t="s">
        <v>232</v>
      </c>
      <c r="AM1412" s="4" t="s">
        <v>1593</v>
      </c>
      <c r="AO1412" s="7"/>
      <c r="AP1412" s="7"/>
    </row>
    <row r="1413" spans="10:42">
      <c r="J1413" s="2"/>
      <c r="K1413" s="2"/>
      <c r="L1413" s="2"/>
      <c r="M1413" s="2"/>
      <c r="N1413" s="2"/>
      <c r="X1413" s="7"/>
      <c r="Y1413" s="7"/>
      <c r="Z1413" s="7"/>
      <c r="AA1413" s="7"/>
      <c r="AB1413" s="7"/>
      <c r="AC1413" s="7"/>
      <c r="AD1413" s="7"/>
      <c r="AE1413" s="7"/>
      <c r="AF1413" s="7"/>
      <c r="AG1413" s="7"/>
      <c r="AH1413" s="7"/>
      <c r="AJ1413" s="2"/>
      <c r="AL1413" s="4" t="s">
        <v>232</v>
      </c>
      <c r="AM1413" s="4" t="s">
        <v>1594</v>
      </c>
      <c r="AO1413" s="7"/>
      <c r="AP1413" s="7"/>
    </row>
    <row r="1414" spans="10:42">
      <c r="J1414" s="2"/>
      <c r="K1414" s="2"/>
      <c r="L1414" s="2"/>
      <c r="M1414" s="2"/>
      <c r="N1414" s="2"/>
      <c r="X1414" s="7"/>
      <c r="Y1414" s="7"/>
      <c r="Z1414" s="7"/>
      <c r="AA1414" s="7"/>
      <c r="AB1414" s="7"/>
      <c r="AC1414" s="7"/>
      <c r="AD1414" s="7"/>
      <c r="AE1414" s="7"/>
      <c r="AF1414" s="7"/>
      <c r="AG1414" s="7"/>
      <c r="AH1414" s="7"/>
      <c r="AJ1414" s="2"/>
      <c r="AL1414" s="4" t="s">
        <v>232</v>
      </c>
      <c r="AM1414" s="4" t="s">
        <v>1595</v>
      </c>
      <c r="AO1414" s="7"/>
      <c r="AP1414" s="7"/>
    </row>
    <row r="1415" spans="10:42">
      <c r="J1415" s="2"/>
      <c r="K1415" s="2"/>
      <c r="L1415" s="2"/>
      <c r="M1415" s="2"/>
      <c r="N1415" s="2"/>
      <c r="X1415" s="7"/>
      <c r="Y1415" s="7"/>
      <c r="Z1415" s="7"/>
      <c r="AA1415" s="7"/>
      <c r="AB1415" s="7"/>
      <c r="AC1415" s="7"/>
      <c r="AD1415" s="7"/>
      <c r="AE1415" s="7"/>
      <c r="AF1415" s="7"/>
      <c r="AG1415" s="7"/>
      <c r="AH1415" s="7"/>
      <c r="AJ1415" s="2"/>
      <c r="AL1415" s="4" t="s">
        <v>232</v>
      </c>
      <c r="AM1415" s="4" t="s">
        <v>1596</v>
      </c>
      <c r="AO1415" s="7"/>
      <c r="AP1415" s="7"/>
    </row>
    <row r="1416" spans="10:42">
      <c r="J1416" s="2"/>
      <c r="K1416" s="2"/>
      <c r="L1416" s="2"/>
      <c r="M1416" s="2"/>
      <c r="N1416" s="2"/>
      <c r="X1416" s="7"/>
      <c r="Y1416" s="7"/>
      <c r="Z1416" s="7"/>
      <c r="AA1416" s="7"/>
      <c r="AB1416" s="7"/>
      <c r="AC1416" s="7"/>
      <c r="AD1416" s="7"/>
      <c r="AE1416" s="7"/>
      <c r="AF1416" s="7"/>
      <c r="AG1416" s="7"/>
      <c r="AH1416" s="7"/>
      <c r="AJ1416" s="2"/>
      <c r="AL1416" s="4" t="s">
        <v>232</v>
      </c>
      <c r="AM1416" s="4" t="s">
        <v>1597</v>
      </c>
      <c r="AO1416" s="7"/>
      <c r="AP1416" s="7"/>
    </row>
    <row r="1417" spans="10:42">
      <c r="J1417" s="2"/>
      <c r="K1417" s="2"/>
      <c r="L1417" s="2"/>
      <c r="M1417" s="2"/>
      <c r="N1417" s="2"/>
      <c r="X1417" s="7"/>
      <c r="Y1417" s="7"/>
      <c r="Z1417" s="7"/>
      <c r="AA1417" s="7"/>
      <c r="AB1417" s="7"/>
      <c r="AC1417" s="7"/>
      <c r="AD1417" s="7"/>
      <c r="AE1417" s="7"/>
      <c r="AF1417" s="7"/>
      <c r="AG1417" s="7"/>
      <c r="AH1417" s="7"/>
      <c r="AJ1417" s="2"/>
      <c r="AL1417" s="4" t="s">
        <v>232</v>
      </c>
      <c r="AM1417" s="4" t="s">
        <v>1598</v>
      </c>
      <c r="AO1417" s="7"/>
      <c r="AP1417" s="7"/>
    </row>
    <row r="1418" spans="10:42">
      <c r="J1418" s="2"/>
      <c r="K1418" s="2"/>
      <c r="L1418" s="2"/>
      <c r="M1418" s="2"/>
      <c r="N1418" s="2"/>
      <c r="X1418" s="7"/>
      <c r="Y1418" s="7"/>
      <c r="Z1418" s="7"/>
      <c r="AA1418" s="7"/>
      <c r="AB1418" s="7"/>
      <c r="AC1418" s="7"/>
      <c r="AD1418" s="7"/>
      <c r="AE1418" s="7"/>
      <c r="AF1418" s="7"/>
      <c r="AG1418" s="7"/>
      <c r="AH1418" s="7"/>
      <c r="AJ1418" s="2"/>
      <c r="AL1418" s="4" t="s">
        <v>232</v>
      </c>
      <c r="AM1418" s="4" t="s">
        <v>1599</v>
      </c>
      <c r="AO1418" s="7"/>
      <c r="AP1418" s="7"/>
    </row>
    <row r="1419" spans="10:42">
      <c r="J1419" s="2"/>
      <c r="K1419" s="2"/>
      <c r="L1419" s="2"/>
      <c r="M1419" s="2"/>
      <c r="N1419" s="2"/>
      <c r="X1419" s="7"/>
      <c r="Y1419" s="7"/>
      <c r="Z1419" s="7"/>
      <c r="AA1419" s="7"/>
      <c r="AB1419" s="7"/>
      <c r="AC1419" s="7"/>
      <c r="AD1419" s="7"/>
      <c r="AE1419" s="7"/>
      <c r="AF1419" s="7"/>
      <c r="AG1419" s="7"/>
      <c r="AH1419" s="7"/>
      <c r="AJ1419" s="2"/>
      <c r="AL1419" s="4" t="s">
        <v>232</v>
      </c>
      <c r="AM1419" s="4" t="s">
        <v>1600</v>
      </c>
      <c r="AO1419" s="7"/>
      <c r="AP1419" s="7"/>
    </row>
    <row r="1420" spans="10:42">
      <c r="J1420" s="2"/>
      <c r="K1420" s="2"/>
      <c r="L1420" s="2"/>
      <c r="M1420" s="2"/>
      <c r="N1420" s="2"/>
      <c r="X1420" s="7"/>
      <c r="Y1420" s="7"/>
      <c r="Z1420" s="7"/>
      <c r="AA1420" s="7"/>
      <c r="AB1420" s="7"/>
      <c r="AC1420" s="7"/>
      <c r="AD1420" s="7"/>
      <c r="AE1420" s="7"/>
      <c r="AF1420" s="7"/>
      <c r="AG1420" s="7"/>
      <c r="AH1420" s="7"/>
      <c r="AJ1420" s="2"/>
      <c r="AL1420" s="4" t="s">
        <v>232</v>
      </c>
      <c r="AM1420" s="4" t="s">
        <v>1601</v>
      </c>
      <c r="AO1420" s="7"/>
      <c r="AP1420" s="7"/>
    </row>
    <row r="1421" spans="10:42">
      <c r="J1421" s="2"/>
      <c r="K1421" s="2"/>
      <c r="L1421" s="2"/>
      <c r="M1421" s="2"/>
      <c r="N1421" s="2"/>
      <c r="X1421" s="7"/>
      <c r="Y1421" s="7"/>
      <c r="Z1421" s="7"/>
      <c r="AA1421" s="7"/>
      <c r="AB1421" s="7"/>
      <c r="AC1421" s="7"/>
      <c r="AD1421" s="7"/>
      <c r="AE1421" s="7"/>
      <c r="AF1421" s="7"/>
      <c r="AG1421" s="7"/>
      <c r="AH1421" s="7"/>
      <c r="AJ1421" s="2"/>
      <c r="AL1421" s="4" t="s">
        <v>232</v>
      </c>
      <c r="AM1421" s="4" t="s">
        <v>1602</v>
      </c>
      <c r="AO1421" s="7"/>
      <c r="AP1421" s="7"/>
    </row>
    <row r="1422" spans="10:42">
      <c r="J1422" s="2"/>
      <c r="K1422" s="2"/>
      <c r="L1422" s="2"/>
      <c r="M1422" s="2"/>
      <c r="N1422" s="2"/>
      <c r="X1422" s="7"/>
      <c r="Y1422" s="7"/>
      <c r="Z1422" s="7"/>
      <c r="AA1422" s="7"/>
      <c r="AB1422" s="7"/>
      <c r="AC1422" s="7"/>
      <c r="AD1422" s="7"/>
      <c r="AE1422" s="7"/>
      <c r="AF1422" s="7"/>
      <c r="AG1422" s="7"/>
      <c r="AH1422" s="7"/>
      <c r="AJ1422" s="2"/>
      <c r="AL1422" s="4" t="s">
        <v>235</v>
      </c>
      <c r="AM1422" s="4" t="s">
        <v>1603</v>
      </c>
      <c r="AO1422" s="7"/>
      <c r="AP1422" s="7"/>
    </row>
    <row r="1423" spans="10:42">
      <c r="J1423" s="2"/>
      <c r="K1423" s="2"/>
      <c r="L1423" s="2"/>
      <c r="M1423" s="2"/>
      <c r="N1423" s="2"/>
      <c r="X1423" s="7"/>
      <c r="Y1423" s="7"/>
      <c r="Z1423" s="7"/>
      <c r="AA1423" s="7"/>
      <c r="AB1423" s="7"/>
      <c r="AC1423" s="7"/>
      <c r="AD1423" s="7"/>
      <c r="AE1423" s="7"/>
      <c r="AF1423" s="7"/>
      <c r="AG1423" s="7"/>
      <c r="AH1423" s="7"/>
      <c r="AJ1423" s="2"/>
      <c r="AL1423" s="4" t="s">
        <v>235</v>
      </c>
      <c r="AM1423" s="4" t="s">
        <v>1604</v>
      </c>
      <c r="AO1423" s="7"/>
      <c r="AP1423" s="7"/>
    </row>
    <row r="1424" spans="10:42">
      <c r="J1424" s="2"/>
      <c r="K1424" s="2"/>
      <c r="L1424" s="2"/>
      <c r="M1424" s="2"/>
      <c r="N1424" s="2"/>
      <c r="X1424" s="7"/>
      <c r="Y1424" s="7"/>
      <c r="Z1424" s="7"/>
      <c r="AA1424" s="7"/>
      <c r="AB1424" s="7"/>
      <c r="AC1424" s="7"/>
      <c r="AD1424" s="7"/>
      <c r="AE1424" s="7"/>
      <c r="AF1424" s="7"/>
      <c r="AG1424" s="7"/>
      <c r="AH1424" s="7"/>
      <c r="AJ1424" s="2"/>
      <c r="AL1424" s="4" t="s">
        <v>235</v>
      </c>
      <c r="AM1424" s="4" t="s">
        <v>1605</v>
      </c>
      <c r="AO1424" s="7"/>
      <c r="AP1424" s="7"/>
    </row>
    <row r="1425" spans="10:42">
      <c r="J1425" s="2"/>
      <c r="K1425" s="2"/>
      <c r="L1425" s="2"/>
      <c r="M1425" s="2"/>
      <c r="N1425" s="2"/>
      <c r="X1425" s="7"/>
      <c r="Y1425" s="7"/>
      <c r="Z1425" s="7"/>
      <c r="AA1425" s="7"/>
      <c r="AB1425" s="7"/>
      <c r="AC1425" s="7"/>
      <c r="AD1425" s="7"/>
      <c r="AE1425" s="7"/>
      <c r="AF1425" s="7"/>
      <c r="AG1425" s="7"/>
      <c r="AH1425" s="7"/>
      <c r="AJ1425" s="2"/>
      <c r="AL1425" s="4" t="s">
        <v>235</v>
      </c>
      <c r="AM1425" s="4" t="s">
        <v>1606</v>
      </c>
      <c r="AO1425" s="7"/>
      <c r="AP1425" s="7"/>
    </row>
    <row r="1426" spans="10:42">
      <c r="J1426" s="2"/>
      <c r="K1426" s="2"/>
      <c r="L1426" s="2"/>
      <c r="M1426" s="2"/>
      <c r="N1426" s="2"/>
      <c r="X1426" s="7"/>
      <c r="Y1426" s="7"/>
      <c r="Z1426" s="7"/>
      <c r="AA1426" s="7"/>
      <c r="AB1426" s="7"/>
      <c r="AC1426" s="7"/>
      <c r="AD1426" s="7"/>
      <c r="AE1426" s="7"/>
      <c r="AF1426" s="7"/>
      <c r="AG1426" s="7"/>
      <c r="AH1426" s="7"/>
      <c r="AJ1426" s="2"/>
      <c r="AL1426" s="4" t="s">
        <v>235</v>
      </c>
      <c r="AM1426" s="4" t="s">
        <v>1607</v>
      </c>
      <c r="AO1426" s="7"/>
      <c r="AP1426" s="7"/>
    </row>
    <row r="1427" spans="10:42">
      <c r="J1427" s="2"/>
      <c r="K1427" s="2"/>
      <c r="L1427" s="2"/>
      <c r="M1427" s="2"/>
      <c r="N1427" s="2"/>
      <c r="X1427" s="7"/>
      <c r="Y1427" s="7"/>
      <c r="Z1427" s="7"/>
      <c r="AA1427" s="7"/>
      <c r="AB1427" s="7"/>
      <c r="AC1427" s="7"/>
      <c r="AD1427" s="7"/>
      <c r="AE1427" s="7"/>
      <c r="AF1427" s="7"/>
      <c r="AG1427" s="7"/>
      <c r="AH1427" s="7"/>
      <c r="AJ1427" s="2"/>
      <c r="AL1427" s="4" t="s">
        <v>235</v>
      </c>
      <c r="AM1427" s="4" t="s">
        <v>1608</v>
      </c>
      <c r="AO1427" s="7"/>
      <c r="AP1427" s="7"/>
    </row>
    <row r="1428" spans="10:42">
      <c r="J1428" s="2"/>
      <c r="K1428" s="2"/>
      <c r="L1428" s="2"/>
      <c r="M1428" s="2"/>
      <c r="N1428" s="2"/>
      <c r="X1428" s="7"/>
      <c r="Y1428" s="7"/>
      <c r="Z1428" s="7"/>
      <c r="AA1428" s="7"/>
      <c r="AB1428" s="7"/>
      <c r="AC1428" s="7"/>
      <c r="AD1428" s="7"/>
      <c r="AE1428" s="7"/>
      <c r="AF1428" s="7"/>
      <c r="AG1428" s="7"/>
      <c r="AH1428" s="7"/>
      <c r="AJ1428" s="2"/>
      <c r="AL1428" s="4" t="s">
        <v>235</v>
      </c>
      <c r="AM1428" s="4" t="s">
        <v>1609</v>
      </c>
      <c r="AO1428" s="7"/>
      <c r="AP1428" s="7"/>
    </row>
    <row r="1429" spans="10:42">
      <c r="J1429" s="2"/>
      <c r="K1429" s="2"/>
      <c r="L1429" s="2"/>
      <c r="M1429" s="2"/>
      <c r="N1429" s="2"/>
      <c r="X1429" s="7"/>
      <c r="Y1429" s="7"/>
      <c r="Z1429" s="7"/>
      <c r="AA1429" s="7"/>
      <c r="AB1429" s="7"/>
      <c r="AC1429" s="7"/>
      <c r="AD1429" s="7"/>
      <c r="AE1429" s="7"/>
      <c r="AF1429" s="7"/>
      <c r="AG1429" s="7"/>
      <c r="AH1429" s="7"/>
      <c r="AJ1429" s="2"/>
      <c r="AL1429" s="4" t="s">
        <v>235</v>
      </c>
      <c r="AM1429" s="4" t="s">
        <v>1610</v>
      </c>
      <c r="AO1429" s="7"/>
      <c r="AP1429" s="7"/>
    </row>
    <row r="1430" spans="10:42">
      <c r="J1430" s="2"/>
      <c r="K1430" s="2"/>
      <c r="L1430" s="2"/>
      <c r="M1430" s="2"/>
      <c r="N1430" s="2"/>
      <c r="X1430" s="7"/>
      <c r="Y1430" s="7"/>
      <c r="Z1430" s="7"/>
      <c r="AA1430" s="7"/>
      <c r="AB1430" s="7"/>
      <c r="AC1430" s="7"/>
      <c r="AD1430" s="7"/>
      <c r="AE1430" s="7"/>
      <c r="AF1430" s="7"/>
      <c r="AG1430" s="7"/>
      <c r="AH1430" s="7"/>
      <c r="AJ1430" s="2"/>
      <c r="AL1430" s="4" t="s">
        <v>235</v>
      </c>
      <c r="AM1430" s="4" t="s">
        <v>1611</v>
      </c>
      <c r="AO1430" s="7"/>
      <c r="AP1430" s="7"/>
    </row>
    <row r="1431" spans="10:42">
      <c r="J1431" s="2"/>
      <c r="K1431" s="2"/>
      <c r="L1431" s="2"/>
      <c r="M1431" s="2"/>
      <c r="N1431" s="2"/>
      <c r="X1431" s="7"/>
      <c r="Y1431" s="7"/>
      <c r="Z1431" s="7"/>
      <c r="AA1431" s="7"/>
      <c r="AB1431" s="7"/>
      <c r="AC1431" s="7"/>
      <c r="AD1431" s="7"/>
      <c r="AE1431" s="7"/>
      <c r="AF1431" s="7"/>
      <c r="AG1431" s="7"/>
      <c r="AH1431" s="7"/>
      <c r="AJ1431" s="2"/>
      <c r="AL1431" s="4" t="s">
        <v>235</v>
      </c>
      <c r="AM1431" s="4" t="s">
        <v>1612</v>
      </c>
      <c r="AO1431" s="7"/>
      <c r="AP1431" s="7"/>
    </row>
    <row r="1432" spans="10:42">
      <c r="J1432" s="2"/>
      <c r="K1432" s="2"/>
      <c r="L1432" s="2"/>
      <c r="M1432" s="2"/>
      <c r="N1432" s="2"/>
      <c r="X1432" s="7"/>
      <c r="Y1432" s="7"/>
      <c r="Z1432" s="7"/>
      <c r="AA1432" s="7"/>
      <c r="AB1432" s="7"/>
      <c r="AC1432" s="7"/>
      <c r="AD1432" s="7"/>
      <c r="AE1432" s="7"/>
      <c r="AF1432" s="7"/>
      <c r="AG1432" s="7"/>
      <c r="AH1432" s="7"/>
      <c r="AJ1432" s="2"/>
      <c r="AL1432" s="4" t="s">
        <v>235</v>
      </c>
      <c r="AM1432" s="4" t="s">
        <v>1613</v>
      </c>
      <c r="AO1432" s="7"/>
      <c r="AP1432" s="7"/>
    </row>
    <row r="1433" spans="10:42">
      <c r="J1433" s="2"/>
      <c r="K1433" s="2"/>
      <c r="L1433" s="2"/>
      <c r="M1433" s="2"/>
      <c r="N1433" s="2"/>
      <c r="X1433" s="7"/>
      <c r="Y1433" s="7"/>
      <c r="Z1433" s="7"/>
      <c r="AA1433" s="7"/>
      <c r="AB1433" s="7"/>
      <c r="AC1433" s="7"/>
      <c r="AD1433" s="7"/>
      <c r="AE1433" s="7"/>
      <c r="AF1433" s="7"/>
      <c r="AG1433" s="7"/>
      <c r="AH1433" s="7"/>
      <c r="AJ1433" s="2"/>
      <c r="AL1433" s="4" t="s">
        <v>235</v>
      </c>
      <c r="AM1433" s="4" t="s">
        <v>1614</v>
      </c>
      <c r="AO1433" s="7"/>
      <c r="AP1433" s="7"/>
    </row>
    <row r="1434" spans="10:42">
      <c r="J1434" s="2"/>
      <c r="K1434" s="2"/>
      <c r="L1434" s="2"/>
      <c r="M1434" s="2"/>
      <c r="N1434" s="2"/>
      <c r="X1434" s="7"/>
      <c r="Y1434" s="7"/>
      <c r="Z1434" s="7"/>
      <c r="AA1434" s="7"/>
      <c r="AB1434" s="7"/>
      <c r="AC1434" s="7"/>
      <c r="AD1434" s="7"/>
      <c r="AE1434" s="7"/>
      <c r="AF1434" s="7"/>
      <c r="AG1434" s="7"/>
      <c r="AH1434" s="7"/>
      <c r="AJ1434" s="2"/>
      <c r="AL1434" s="4" t="s">
        <v>235</v>
      </c>
      <c r="AM1434" s="4" t="s">
        <v>1615</v>
      </c>
      <c r="AO1434" s="7"/>
      <c r="AP1434" s="7"/>
    </row>
    <row r="1435" spans="10:42">
      <c r="J1435" s="2"/>
      <c r="K1435" s="2"/>
      <c r="L1435" s="2"/>
      <c r="M1435" s="2"/>
      <c r="N1435" s="2"/>
      <c r="X1435" s="7"/>
      <c r="Y1435" s="7"/>
      <c r="Z1435" s="7"/>
      <c r="AA1435" s="7"/>
      <c r="AB1435" s="7"/>
      <c r="AC1435" s="7"/>
      <c r="AD1435" s="7"/>
      <c r="AE1435" s="7"/>
      <c r="AF1435" s="7"/>
      <c r="AG1435" s="7"/>
      <c r="AH1435" s="7"/>
      <c r="AJ1435" s="2"/>
      <c r="AL1435" s="4" t="s">
        <v>235</v>
      </c>
      <c r="AM1435" s="4" t="s">
        <v>236</v>
      </c>
      <c r="AO1435" s="7"/>
      <c r="AP1435" s="7"/>
    </row>
    <row r="1436" spans="10:42">
      <c r="J1436" s="2"/>
      <c r="K1436" s="2"/>
      <c r="L1436" s="2"/>
      <c r="M1436" s="2"/>
      <c r="N1436" s="2"/>
      <c r="X1436" s="7"/>
      <c r="Y1436" s="7"/>
      <c r="Z1436" s="7"/>
      <c r="AA1436" s="7"/>
      <c r="AB1436" s="7"/>
      <c r="AC1436" s="7"/>
      <c r="AD1436" s="7"/>
      <c r="AE1436" s="7"/>
      <c r="AF1436" s="7"/>
      <c r="AG1436" s="7"/>
      <c r="AH1436" s="7"/>
      <c r="AJ1436" s="2"/>
      <c r="AL1436" s="4" t="s">
        <v>235</v>
      </c>
      <c r="AM1436" s="4" t="s">
        <v>1616</v>
      </c>
      <c r="AO1436" s="7"/>
      <c r="AP1436" s="7"/>
    </row>
    <row r="1437" spans="10:42">
      <c r="J1437" s="2"/>
      <c r="K1437" s="2"/>
      <c r="L1437" s="2"/>
      <c r="M1437" s="2"/>
      <c r="N1437" s="2"/>
      <c r="X1437" s="7"/>
      <c r="Y1437" s="7"/>
      <c r="Z1437" s="7"/>
      <c r="AA1437" s="7"/>
      <c r="AB1437" s="7"/>
      <c r="AC1437" s="7"/>
      <c r="AD1437" s="7"/>
      <c r="AE1437" s="7"/>
      <c r="AF1437" s="7"/>
      <c r="AG1437" s="7"/>
      <c r="AH1437" s="7"/>
      <c r="AJ1437" s="2"/>
      <c r="AL1437" s="4" t="s">
        <v>235</v>
      </c>
      <c r="AM1437" s="4" t="s">
        <v>1617</v>
      </c>
      <c r="AO1437" s="7"/>
      <c r="AP1437" s="7"/>
    </row>
    <row r="1438" spans="10:42">
      <c r="J1438" s="2"/>
      <c r="K1438" s="2"/>
      <c r="L1438" s="2"/>
      <c r="M1438" s="2"/>
      <c r="N1438" s="2"/>
      <c r="X1438" s="7"/>
      <c r="Y1438" s="7"/>
      <c r="Z1438" s="7"/>
      <c r="AA1438" s="7"/>
      <c r="AB1438" s="7"/>
      <c r="AC1438" s="7"/>
      <c r="AD1438" s="7"/>
      <c r="AE1438" s="7"/>
      <c r="AF1438" s="7"/>
      <c r="AG1438" s="7"/>
      <c r="AH1438" s="7"/>
      <c r="AJ1438" s="2"/>
      <c r="AL1438" s="4" t="s">
        <v>235</v>
      </c>
      <c r="AM1438" s="4" t="s">
        <v>1618</v>
      </c>
      <c r="AO1438" s="7"/>
      <c r="AP1438" s="7"/>
    </row>
    <row r="1439" spans="10:42">
      <c r="J1439" s="2"/>
      <c r="K1439" s="2"/>
      <c r="L1439" s="2"/>
      <c r="M1439" s="2"/>
      <c r="N1439" s="2"/>
      <c r="X1439" s="7"/>
      <c r="Y1439" s="7"/>
      <c r="Z1439" s="7"/>
      <c r="AA1439" s="7"/>
      <c r="AB1439" s="7"/>
      <c r="AC1439" s="7"/>
      <c r="AD1439" s="7"/>
      <c r="AE1439" s="7"/>
      <c r="AF1439" s="7"/>
      <c r="AG1439" s="7"/>
      <c r="AH1439" s="7"/>
      <c r="AJ1439" s="2"/>
      <c r="AL1439" s="4" t="s">
        <v>235</v>
      </c>
      <c r="AM1439" s="4" t="s">
        <v>1619</v>
      </c>
      <c r="AO1439" s="7"/>
      <c r="AP1439" s="7"/>
    </row>
    <row r="1440" spans="10:42">
      <c r="J1440" s="2"/>
      <c r="K1440" s="2"/>
      <c r="L1440" s="2"/>
      <c r="M1440" s="2"/>
      <c r="N1440" s="2"/>
      <c r="X1440" s="7"/>
      <c r="Y1440" s="7"/>
      <c r="Z1440" s="7"/>
      <c r="AA1440" s="7"/>
      <c r="AB1440" s="7"/>
      <c r="AC1440" s="7"/>
      <c r="AD1440" s="7"/>
      <c r="AE1440" s="7"/>
      <c r="AF1440" s="7"/>
      <c r="AG1440" s="7"/>
      <c r="AH1440" s="7"/>
      <c r="AJ1440" s="2"/>
      <c r="AL1440" s="4" t="s">
        <v>235</v>
      </c>
      <c r="AM1440" s="4" t="s">
        <v>1620</v>
      </c>
      <c r="AO1440" s="7"/>
      <c r="AP1440" s="7"/>
    </row>
    <row r="1441" spans="10:42">
      <c r="J1441" s="2"/>
      <c r="K1441" s="2"/>
      <c r="L1441" s="2"/>
      <c r="M1441" s="2"/>
      <c r="N1441" s="2"/>
      <c r="X1441" s="7"/>
      <c r="Y1441" s="7"/>
      <c r="Z1441" s="7"/>
      <c r="AA1441" s="7"/>
      <c r="AB1441" s="7"/>
      <c r="AC1441" s="7"/>
      <c r="AD1441" s="7"/>
      <c r="AE1441" s="7"/>
      <c r="AF1441" s="7"/>
      <c r="AG1441" s="7"/>
      <c r="AH1441" s="7"/>
      <c r="AJ1441" s="2"/>
      <c r="AL1441" s="4" t="s">
        <v>235</v>
      </c>
      <c r="AM1441" s="4" t="s">
        <v>1621</v>
      </c>
      <c r="AO1441" s="7"/>
      <c r="AP1441" s="7"/>
    </row>
    <row r="1442" spans="10:42">
      <c r="J1442" s="2"/>
      <c r="K1442" s="2"/>
      <c r="L1442" s="2"/>
      <c r="M1442" s="2"/>
      <c r="N1442" s="2"/>
      <c r="X1442" s="7"/>
      <c r="Y1442" s="7"/>
      <c r="Z1442" s="7"/>
      <c r="AA1442" s="7"/>
      <c r="AB1442" s="7"/>
      <c r="AC1442" s="7"/>
      <c r="AD1442" s="7"/>
      <c r="AE1442" s="7"/>
      <c r="AF1442" s="7"/>
      <c r="AG1442" s="7"/>
      <c r="AH1442" s="7"/>
      <c r="AJ1442" s="2"/>
      <c r="AL1442" s="4" t="s">
        <v>237</v>
      </c>
      <c r="AM1442" s="4" t="s">
        <v>1622</v>
      </c>
      <c r="AO1442" s="7"/>
      <c r="AP1442" s="7"/>
    </row>
    <row r="1443" spans="10:42">
      <c r="J1443" s="2"/>
      <c r="K1443" s="2"/>
      <c r="L1443" s="2"/>
      <c r="M1443" s="2"/>
      <c r="N1443" s="2"/>
      <c r="X1443" s="7"/>
      <c r="Y1443" s="7"/>
      <c r="Z1443" s="7"/>
      <c r="AA1443" s="7"/>
      <c r="AB1443" s="7"/>
      <c r="AC1443" s="7"/>
      <c r="AD1443" s="7"/>
      <c r="AE1443" s="7"/>
      <c r="AF1443" s="7"/>
      <c r="AG1443" s="7"/>
      <c r="AH1443" s="7"/>
      <c r="AJ1443" s="2"/>
      <c r="AL1443" s="4" t="s">
        <v>237</v>
      </c>
      <c r="AM1443" s="4" t="s">
        <v>1623</v>
      </c>
      <c r="AO1443" s="7"/>
      <c r="AP1443" s="7"/>
    </row>
    <row r="1444" spans="10:42">
      <c r="J1444" s="2"/>
      <c r="K1444" s="2"/>
      <c r="L1444" s="2"/>
      <c r="M1444" s="2"/>
      <c r="N1444" s="2"/>
      <c r="X1444" s="7"/>
      <c r="Y1444" s="7"/>
      <c r="Z1444" s="7"/>
      <c r="AA1444" s="7"/>
      <c r="AB1444" s="7"/>
      <c r="AC1444" s="7"/>
      <c r="AD1444" s="7"/>
      <c r="AE1444" s="7"/>
      <c r="AF1444" s="7"/>
      <c r="AG1444" s="7"/>
      <c r="AH1444" s="7"/>
      <c r="AJ1444" s="2"/>
      <c r="AL1444" s="4" t="s">
        <v>237</v>
      </c>
      <c r="AM1444" s="4" t="s">
        <v>1624</v>
      </c>
      <c r="AO1444" s="7"/>
      <c r="AP1444" s="7"/>
    </row>
    <row r="1445" spans="10:42">
      <c r="J1445" s="2"/>
      <c r="K1445" s="2"/>
      <c r="L1445" s="2"/>
      <c r="M1445" s="2"/>
      <c r="N1445" s="2"/>
      <c r="X1445" s="7"/>
      <c r="Y1445" s="7"/>
      <c r="Z1445" s="7"/>
      <c r="AA1445" s="7"/>
      <c r="AB1445" s="7"/>
      <c r="AC1445" s="7"/>
      <c r="AD1445" s="7"/>
      <c r="AE1445" s="7"/>
      <c r="AF1445" s="7"/>
      <c r="AG1445" s="7"/>
      <c r="AH1445" s="7"/>
      <c r="AJ1445" s="2"/>
      <c r="AL1445" s="4" t="s">
        <v>237</v>
      </c>
      <c r="AM1445" s="4" t="s">
        <v>1625</v>
      </c>
      <c r="AO1445" s="7"/>
      <c r="AP1445" s="7"/>
    </row>
    <row r="1446" spans="10:42">
      <c r="J1446" s="2"/>
      <c r="K1446" s="2"/>
      <c r="L1446" s="2"/>
      <c r="M1446" s="2"/>
      <c r="N1446" s="2"/>
      <c r="X1446" s="7"/>
      <c r="Y1446" s="7"/>
      <c r="Z1446" s="7"/>
      <c r="AA1446" s="7"/>
      <c r="AB1446" s="7"/>
      <c r="AC1446" s="7"/>
      <c r="AD1446" s="7"/>
      <c r="AE1446" s="7"/>
      <c r="AF1446" s="7"/>
      <c r="AG1446" s="7"/>
      <c r="AH1446" s="7"/>
      <c r="AJ1446" s="2"/>
      <c r="AL1446" s="4" t="s">
        <v>237</v>
      </c>
      <c r="AM1446" s="4" t="s">
        <v>1626</v>
      </c>
      <c r="AO1446" s="7"/>
      <c r="AP1446" s="7"/>
    </row>
    <row r="1447" spans="10:42">
      <c r="J1447" s="2"/>
      <c r="K1447" s="2"/>
      <c r="L1447" s="2"/>
      <c r="M1447" s="2"/>
      <c r="N1447" s="2"/>
      <c r="X1447" s="7"/>
      <c r="Y1447" s="7"/>
      <c r="Z1447" s="7"/>
      <c r="AA1447" s="7"/>
      <c r="AB1447" s="7"/>
      <c r="AC1447" s="7"/>
      <c r="AD1447" s="7"/>
      <c r="AE1447" s="7"/>
      <c r="AF1447" s="7"/>
      <c r="AG1447" s="7"/>
      <c r="AH1447" s="7"/>
      <c r="AJ1447" s="2"/>
      <c r="AL1447" s="4" t="s">
        <v>237</v>
      </c>
      <c r="AM1447" s="4" t="s">
        <v>1627</v>
      </c>
      <c r="AO1447" s="7"/>
      <c r="AP1447" s="7"/>
    </row>
    <row r="1448" spans="10:42">
      <c r="J1448" s="2"/>
      <c r="K1448" s="2"/>
      <c r="L1448" s="2"/>
      <c r="M1448" s="2"/>
      <c r="N1448" s="2"/>
      <c r="X1448" s="7"/>
      <c r="Y1448" s="7"/>
      <c r="Z1448" s="7"/>
      <c r="AA1448" s="7"/>
      <c r="AB1448" s="7"/>
      <c r="AC1448" s="7"/>
      <c r="AD1448" s="7"/>
      <c r="AE1448" s="7"/>
      <c r="AF1448" s="7"/>
      <c r="AG1448" s="7"/>
      <c r="AH1448" s="7"/>
      <c r="AJ1448" s="2"/>
      <c r="AL1448" s="4" t="s">
        <v>237</v>
      </c>
      <c r="AM1448" s="4" t="s">
        <v>1628</v>
      </c>
      <c r="AO1448" s="7"/>
      <c r="AP1448" s="7"/>
    </row>
    <row r="1449" spans="10:42">
      <c r="J1449" s="2"/>
      <c r="K1449" s="2"/>
      <c r="L1449" s="2"/>
      <c r="M1449" s="2"/>
      <c r="N1449" s="2"/>
      <c r="X1449" s="7"/>
      <c r="Y1449" s="7"/>
      <c r="Z1449" s="7"/>
      <c r="AA1449" s="7"/>
      <c r="AB1449" s="7"/>
      <c r="AC1449" s="7"/>
      <c r="AD1449" s="7"/>
      <c r="AE1449" s="7"/>
      <c r="AF1449" s="7"/>
      <c r="AG1449" s="7"/>
      <c r="AH1449" s="7"/>
      <c r="AJ1449" s="2"/>
      <c r="AL1449" s="4" t="s">
        <v>237</v>
      </c>
      <c r="AM1449" s="4" t="s">
        <v>1629</v>
      </c>
      <c r="AO1449" s="7"/>
      <c r="AP1449" s="7"/>
    </row>
    <row r="1450" spans="10:42">
      <c r="J1450" s="2"/>
      <c r="K1450" s="2"/>
      <c r="L1450" s="2"/>
      <c r="M1450" s="2"/>
      <c r="N1450" s="2"/>
      <c r="X1450" s="7"/>
      <c r="Y1450" s="7"/>
      <c r="Z1450" s="7"/>
      <c r="AA1450" s="7"/>
      <c r="AB1450" s="7"/>
      <c r="AC1450" s="7"/>
      <c r="AD1450" s="7"/>
      <c r="AE1450" s="7"/>
      <c r="AF1450" s="7"/>
      <c r="AG1450" s="7"/>
      <c r="AH1450" s="7"/>
      <c r="AJ1450" s="2"/>
      <c r="AL1450" s="4" t="s">
        <v>237</v>
      </c>
      <c r="AM1450" s="4" t="s">
        <v>1630</v>
      </c>
      <c r="AO1450" s="7"/>
      <c r="AP1450" s="7"/>
    </row>
    <row r="1451" spans="10:42">
      <c r="J1451" s="2"/>
      <c r="K1451" s="2"/>
      <c r="L1451" s="2"/>
      <c r="M1451" s="2"/>
      <c r="N1451" s="2"/>
      <c r="X1451" s="7"/>
      <c r="Y1451" s="7"/>
      <c r="Z1451" s="7"/>
      <c r="AA1451" s="7"/>
      <c r="AB1451" s="7"/>
      <c r="AC1451" s="7"/>
      <c r="AD1451" s="7"/>
      <c r="AE1451" s="7"/>
      <c r="AF1451" s="7"/>
      <c r="AG1451" s="7"/>
      <c r="AH1451" s="7"/>
      <c r="AJ1451" s="2"/>
      <c r="AL1451" s="4" t="s">
        <v>237</v>
      </c>
      <c r="AM1451" s="4" t="s">
        <v>1631</v>
      </c>
      <c r="AO1451" s="7"/>
      <c r="AP1451" s="7"/>
    </row>
    <row r="1452" spans="10:42">
      <c r="J1452" s="2"/>
      <c r="K1452" s="2"/>
      <c r="L1452" s="2"/>
      <c r="M1452" s="2"/>
      <c r="N1452" s="2"/>
      <c r="X1452" s="7"/>
      <c r="Y1452" s="7"/>
      <c r="Z1452" s="7"/>
      <c r="AA1452" s="7"/>
      <c r="AB1452" s="7"/>
      <c r="AC1452" s="7"/>
      <c r="AD1452" s="7"/>
      <c r="AE1452" s="7"/>
      <c r="AF1452" s="7"/>
      <c r="AG1452" s="7"/>
      <c r="AH1452" s="7"/>
      <c r="AJ1452" s="2"/>
      <c r="AL1452" s="4" t="s">
        <v>237</v>
      </c>
      <c r="AM1452" s="4" t="s">
        <v>1632</v>
      </c>
      <c r="AO1452" s="7"/>
      <c r="AP1452" s="7"/>
    </row>
    <row r="1453" spans="10:42">
      <c r="J1453" s="2"/>
      <c r="K1453" s="2"/>
      <c r="L1453" s="2"/>
      <c r="M1453" s="2"/>
      <c r="N1453" s="2"/>
      <c r="X1453" s="7"/>
      <c r="Y1453" s="7"/>
      <c r="Z1453" s="7"/>
      <c r="AA1453" s="7"/>
      <c r="AB1453" s="7"/>
      <c r="AC1453" s="7"/>
      <c r="AD1453" s="7"/>
      <c r="AE1453" s="7"/>
      <c r="AF1453" s="7"/>
      <c r="AG1453" s="7"/>
      <c r="AH1453" s="7"/>
      <c r="AJ1453" s="2"/>
      <c r="AL1453" s="4" t="s">
        <v>237</v>
      </c>
      <c r="AM1453" s="4" t="s">
        <v>1633</v>
      </c>
      <c r="AO1453" s="7"/>
      <c r="AP1453" s="7"/>
    </row>
    <row r="1454" spans="10:42">
      <c r="J1454" s="2"/>
      <c r="K1454" s="2"/>
      <c r="L1454" s="2"/>
      <c r="M1454" s="2"/>
      <c r="N1454" s="2"/>
      <c r="X1454" s="7"/>
      <c r="Y1454" s="7"/>
      <c r="Z1454" s="7"/>
      <c r="AA1454" s="7"/>
      <c r="AB1454" s="7"/>
      <c r="AC1454" s="7"/>
      <c r="AD1454" s="7"/>
      <c r="AE1454" s="7"/>
      <c r="AF1454" s="7"/>
      <c r="AG1454" s="7"/>
      <c r="AH1454" s="7"/>
      <c r="AJ1454" s="2"/>
      <c r="AL1454" s="4" t="s">
        <v>237</v>
      </c>
      <c r="AM1454" s="4" t="s">
        <v>1634</v>
      </c>
      <c r="AO1454" s="7"/>
      <c r="AP1454" s="7"/>
    </row>
    <row r="1455" spans="10:42">
      <c r="J1455" s="2"/>
      <c r="K1455" s="2"/>
      <c r="L1455" s="2"/>
      <c r="M1455" s="2"/>
      <c r="N1455" s="2"/>
      <c r="X1455" s="7"/>
      <c r="Y1455" s="7"/>
      <c r="Z1455" s="7"/>
      <c r="AA1455" s="7"/>
      <c r="AB1455" s="7"/>
      <c r="AC1455" s="7"/>
      <c r="AD1455" s="7"/>
      <c r="AE1455" s="7"/>
      <c r="AF1455" s="7"/>
      <c r="AG1455" s="7"/>
      <c r="AH1455" s="7"/>
      <c r="AJ1455" s="2"/>
      <c r="AL1455" s="4" t="s">
        <v>237</v>
      </c>
      <c r="AM1455" s="4" t="s">
        <v>1635</v>
      </c>
      <c r="AO1455" s="7"/>
      <c r="AP1455" s="7"/>
    </row>
    <row r="1456" spans="10:42">
      <c r="J1456" s="2"/>
      <c r="K1456" s="2"/>
      <c r="L1456" s="2"/>
      <c r="M1456" s="2"/>
      <c r="N1456" s="2"/>
      <c r="X1456" s="7"/>
      <c r="Y1456" s="7"/>
      <c r="Z1456" s="7"/>
      <c r="AA1456" s="7"/>
      <c r="AB1456" s="7"/>
      <c r="AC1456" s="7"/>
      <c r="AD1456" s="7"/>
      <c r="AE1456" s="7"/>
      <c r="AF1456" s="7"/>
      <c r="AG1456" s="7"/>
      <c r="AH1456" s="7"/>
      <c r="AJ1456" s="2"/>
      <c r="AL1456" s="4" t="s">
        <v>237</v>
      </c>
      <c r="AM1456" s="4" t="s">
        <v>1636</v>
      </c>
      <c r="AO1456" s="7"/>
      <c r="AP1456" s="7"/>
    </row>
    <row r="1457" spans="10:42">
      <c r="J1457" s="2"/>
      <c r="K1457" s="2"/>
      <c r="L1457" s="2"/>
      <c r="M1457" s="2"/>
      <c r="N1457" s="2"/>
      <c r="X1457" s="7"/>
      <c r="Y1457" s="7"/>
      <c r="Z1457" s="7"/>
      <c r="AA1457" s="7"/>
      <c r="AB1457" s="7"/>
      <c r="AC1457" s="7"/>
      <c r="AD1457" s="7"/>
      <c r="AE1457" s="7"/>
      <c r="AF1457" s="7"/>
      <c r="AG1457" s="7"/>
      <c r="AH1457" s="7"/>
      <c r="AJ1457" s="2"/>
      <c r="AL1457" s="4" t="s">
        <v>237</v>
      </c>
      <c r="AM1457" s="4" t="s">
        <v>1637</v>
      </c>
      <c r="AO1457" s="7"/>
      <c r="AP1457" s="7"/>
    </row>
    <row r="1458" spans="10:42">
      <c r="J1458" s="2"/>
      <c r="K1458" s="2"/>
      <c r="L1458" s="2"/>
      <c r="M1458" s="2"/>
      <c r="N1458" s="2"/>
      <c r="X1458" s="7"/>
      <c r="Y1458" s="7"/>
      <c r="Z1458" s="7"/>
      <c r="AA1458" s="7"/>
      <c r="AB1458" s="7"/>
      <c r="AC1458" s="7"/>
      <c r="AD1458" s="7"/>
      <c r="AE1458" s="7"/>
      <c r="AF1458" s="7"/>
      <c r="AG1458" s="7"/>
      <c r="AH1458" s="7"/>
      <c r="AJ1458" s="2"/>
      <c r="AL1458" s="4" t="s">
        <v>237</v>
      </c>
      <c r="AM1458" s="4" t="s">
        <v>1638</v>
      </c>
      <c r="AO1458" s="7"/>
      <c r="AP1458" s="7"/>
    </row>
    <row r="1459" spans="10:42">
      <c r="J1459" s="2"/>
      <c r="K1459" s="2"/>
      <c r="L1459" s="2"/>
      <c r="M1459" s="2"/>
      <c r="N1459" s="2"/>
      <c r="X1459" s="7"/>
      <c r="Y1459" s="7"/>
      <c r="Z1459" s="7"/>
      <c r="AA1459" s="7"/>
      <c r="AB1459" s="7"/>
      <c r="AC1459" s="7"/>
      <c r="AD1459" s="7"/>
      <c r="AE1459" s="7"/>
      <c r="AF1459" s="7"/>
      <c r="AG1459" s="7"/>
      <c r="AH1459" s="7"/>
      <c r="AJ1459" s="2"/>
      <c r="AL1459" s="4" t="s">
        <v>237</v>
      </c>
      <c r="AM1459" s="4" t="s">
        <v>1639</v>
      </c>
      <c r="AO1459" s="7"/>
      <c r="AP1459" s="7"/>
    </row>
    <row r="1460" spans="10:42">
      <c r="J1460" s="2"/>
      <c r="K1460" s="2"/>
      <c r="L1460" s="2"/>
      <c r="M1460" s="2"/>
      <c r="N1460" s="2"/>
      <c r="X1460" s="7"/>
      <c r="Y1460" s="7"/>
      <c r="Z1460" s="7"/>
      <c r="AA1460" s="7"/>
      <c r="AB1460" s="7"/>
      <c r="AC1460" s="7"/>
      <c r="AD1460" s="7"/>
      <c r="AE1460" s="7"/>
      <c r="AF1460" s="7"/>
      <c r="AG1460" s="7"/>
      <c r="AH1460" s="7"/>
      <c r="AJ1460" s="2"/>
      <c r="AL1460" s="4" t="s">
        <v>237</v>
      </c>
      <c r="AM1460" s="4" t="s">
        <v>1640</v>
      </c>
      <c r="AO1460" s="7"/>
      <c r="AP1460" s="7"/>
    </row>
    <row r="1461" spans="10:42">
      <c r="J1461" s="2"/>
      <c r="K1461" s="2"/>
      <c r="L1461" s="2"/>
      <c r="M1461" s="2"/>
      <c r="N1461" s="2"/>
      <c r="X1461" s="7"/>
      <c r="Y1461" s="7"/>
      <c r="Z1461" s="7"/>
      <c r="AA1461" s="7"/>
      <c r="AB1461" s="7"/>
      <c r="AC1461" s="7"/>
      <c r="AD1461" s="7"/>
      <c r="AE1461" s="7"/>
      <c r="AF1461" s="7"/>
      <c r="AG1461" s="7"/>
      <c r="AH1461" s="7"/>
      <c r="AJ1461" s="2"/>
      <c r="AL1461" s="4" t="s">
        <v>237</v>
      </c>
      <c r="AM1461" s="4" t="s">
        <v>1641</v>
      </c>
      <c r="AO1461" s="7"/>
      <c r="AP1461" s="7"/>
    </row>
    <row r="1462" spans="10:42">
      <c r="J1462" s="2"/>
      <c r="K1462" s="2"/>
      <c r="L1462" s="2"/>
      <c r="M1462" s="2"/>
      <c r="N1462" s="2"/>
      <c r="X1462" s="7"/>
      <c r="Y1462" s="7"/>
      <c r="Z1462" s="7"/>
      <c r="AA1462" s="7"/>
      <c r="AB1462" s="7"/>
      <c r="AC1462" s="7"/>
      <c r="AD1462" s="7"/>
      <c r="AE1462" s="7"/>
      <c r="AF1462" s="7"/>
      <c r="AG1462" s="7"/>
      <c r="AH1462" s="7"/>
      <c r="AJ1462" s="2"/>
      <c r="AL1462" s="4" t="s">
        <v>237</v>
      </c>
      <c r="AM1462" s="4" t="s">
        <v>1642</v>
      </c>
      <c r="AO1462" s="7"/>
      <c r="AP1462" s="7"/>
    </row>
    <row r="1463" spans="10:42">
      <c r="J1463" s="2"/>
      <c r="K1463" s="2"/>
      <c r="L1463" s="2"/>
      <c r="M1463" s="2"/>
      <c r="N1463" s="2"/>
      <c r="X1463" s="7"/>
      <c r="Y1463" s="7"/>
      <c r="Z1463" s="7"/>
      <c r="AA1463" s="7"/>
      <c r="AB1463" s="7"/>
      <c r="AC1463" s="7"/>
      <c r="AD1463" s="7"/>
      <c r="AE1463" s="7"/>
      <c r="AF1463" s="7"/>
      <c r="AG1463" s="7"/>
      <c r="AH1463" s="7"/>
      <c r="AJ1463" s="2"/>
      <c r="AL1463" s="4" t="s">
        <v>237</v>
      </c>
      <c r="AM1463" s="4" t="s">
        <v>1643</v>
      </c>
      <c r="AO1463" s="7"/>
      <c r="AP1463" s="7"/>
    </row>
    <row r="1464" spans="10:42">
      <c r="J1464" s="2"/>
      <c r="K1464" s="2"/>
      <c r="L1464" s="2"/>
      <c r="M1464" s="2"/>
      <c r="N1464" s="2"/>
      <c r="X1464" s="7"/>
      <c r="Y1464" s="7"/>
      <c r="Z1464" s="7"/>
      <c r="AA1464" s="7"/>
      <c r="AB1464" s="7"/>
      <c r="AC1464" s="7"/>
      <c r="AD1464" s="7"/>
      <c r="AE1464" s="7"/>
      <c r="AF1464" s="7"/>
      <c r="AG1464" s="7"/>
      <c r="AH1464" s="7"/>
      <c r="AJ1464" s="2"/>
      <c r="AL1464" s="4" t="s">
        <v>237</v>
      </c>
      <c r="AM1464" s="4" t="s">
        <v>1644</v>
      </c>
      <c r="AO1464" s="7"/>
      <c r="AP1464" s="7"/>
    </row>
    <row r="1465" spans="10:42">
      <c r="J1465" s="2"/>
      <c r="K1465" s="2"/>
      <c r="L1465" s="2"/>
      <c r="M1465" s="2"/>
      <c r="N1465" s="2"/>
      <c r="X1465" s="7"/>
      <c r="Y1465" s="7"/>
      <c r="Z1465" s="7"/>
      <c r="AA1465" s="7"/>
      <c r="AB1465" s="7"/>
      <c r="AC1465" s="7"/>
      <c r="AD1465" s="7"/>
      <c r="AE1465" s="7"/>
      <c r="AF1465" s="7"/>
      <c r="AG1465" s="7"/>
      <c r="AH1465" s="7"/>
      <c r="AJ1465" s="2"/>
      <c r="AL1465" s="4" t="s">
        <v>237</v>
      </c>
      <c r="AM1465" s="4" t="s">
        <v>1645</v>
      </c>
      <c r="AO1465" s="7"/>
      <c r="AP1465" s="7"/>
    </row>
    <row r="1466" spans="10:42">
      <c r="J1466" s="2"/>
      <c r="K1466" s="2"/>
      <c r="L1466" s="2"/>
      <c r="M1466" s="2"/>
      <c r="N1466" s="2"/>
      <c r="X1466" s="7"/>
      <c r="Y1466" s="7"/>
      <c r="Z1466" s="7"/>
      <c r="AA1466" s="7"/>
      <c r="AB1466" s="7"/>
      <c r="AC1466" s="7"/>
      <c r="AD1466" s="7"/>
      <c r="AE1466" s="7"/>
      <c r="AF1466" s="7"/>
      <c r="AG1466" s="7"/>
      <c r="AH1466" s="7"/>
      <c r="AJ1466" s="2"/>
      <c r="AL1466" s="4" t="s">
        <v>237</v>
      </c>
      <c r="AM1466" s="4" t="s">
        <v>1646</v>
      </c>
      <c r="AO1466" s="7"/>
      <c r="AP1466" s="7"/>
    </row>
    <row r="1467" spans="10:42">
      <c r="J1467" s="2"/>
      <c r="K1467" s="2"/>
      <c r="L1467" s="2"/>
      <c r="M1467" s="2"/>
      <c r="N1467" s="2"/>
      <c r="X1467" s="7"/>
      <c r="Y1467" s="7"/>
      <c r="Z1467" s="7"/>
      <c r="AA1467" s="7"/>
      <c r="AB1467" s="7"/>
      <c r="AC1467" s="7"/>
      <c r="AD1467" s="7"/>
      <c r="AE1467" s="7"/>
      <c r="AF1467" s="7"/>
      <c r="AG1467" s="7"/>
      <c r="AH1467" s="7"/>
      <c r="AJ1467" s="2"/>
      <c r="AL1467" s="4" t="s">
        <v>237</v>
      </c>
      <c r="AM1467" s="4" t="s">
        <v>1647</v>
      </c>
      <c r="AO1467" s="7"/>
      <c r="AP1467" s="7"/>
    </row>
    <row r="1468" spans="10:42">
      <c r="J1468" s="2"/>
      <c r="K1468" s="2"/>
      <c r="L1468" s="2"/>
      <c r="M1468" s="2"/>
      <c r="N1468" s="2"/>
      <c r="X1468" s="7"/>
      <c r="Y1468" s="7"/>
      <c r="Z1468" s="7"/>
      <c r="AA1468" s="7"/>
      <c r="AB1468" s="7"/>
      <c r="AC1468" s="7"/>
      <c r="AD1468" s="7"/>
      <c r="AE1468" s="7"/>
      <c r="AF1468" s="7"/>
      <c r="AG1468" s="7"/>
      <c r="AH1468" s="7"/>
      <c r="AJ1468" s="2"/>
      <c r="AL1468" s="4" t="s">
        <v>237</v>
      </c>
      <c r="AM1468" s="4" t="s">
        <v>1648</v>
      </c>
      <c r="AO1468" s="7"/>
      <c r="AP1468" s="7"/>
    </row>
    <row r="1469" spans="10:42">
      <c r="J1469" s="2"/>
      <c r="K1469" s="2"/>
      <c r="L1469" s="2"/>
      <c r="M1469" s="2"/>
      <c r="N1469" s="2"/>
      <c r="X1469" s="7"/>
      <c r="Y1469" s="7"/>
      <c r="Z1469" s="7"/>
      <c r="AA1469" s="7"/>
      <c r="AB1469" s="7"/>
      <c r="AC1469" s="7"/>
      <c r="AD1469" s="7"/>
      <c r="AE1469" s="7"/>
      <c r="AF1469" s="7"/>
      <c r="AG1469" s="7"/>
      <c r="AH1469" s="7"/>
      <c r="AJ1469" s="2"/>
      <c r="AL1469" s="4" t="s">
        <v>237</v>
      </c>
      <c r="AM1469" s="4" t="s">
        <v>1649</v>
      </c>
      <c r="AO1469" s="7"/>
      <c r="AP1469" s="7"/>
    </row>
    <row r="1470" spans="10:42">
      <c r="J1470" s="2"/>
      <c r="K1470" s="2"/>
      <c r="L1470" s="2"/>
      <c r="M1470" s="2"/>
      <c r="N1470" s="2"/>
      <c r="X1470" s="7"/>
      <c r="Y1470" s="7"/>
      <c r="Z1470" s="7"/>
      <c r="AA1470" s="7"/>
      <c r="AB1470" s="7"/>
      <c r="AC1470" s="7"/>
      <c r="AD1470" s="7"/>
      <c r="AE1470" s="7"/>
      <c r="AF1470" s="7"/>
      <c r="AG1470" s="7"/>
      <c r="AH1470" s="7"/>
      <c r="AJ1470" s="2"/>
      <c r="AL1470" s="4" t="s">
        <v>237</v>
      </c>
      <c r="AM1470" s="4" t="s">
        <v>1650</v>
      </c>
      <c r="AO1470" s="7"/>
      <c r="AP1470" s="7"/>
    </row>
    <row r="1471" spans="10:42">
      <c r="J1471" s="2"/>
      <c r="K1471" s="2"/>
      <c r="L1471" s="2"/>
      <c r="M1471" s="2"/>
      <c r="N1471" s="2"/>
      <c r="X1471" s="7"/>
      <c r="Y1471" s="7"/>
      <c r="Z1471" s="7"/>
      <c r="AA1471" s="7"/>
      <c r="AB1471" s="7"/>
      <c r="AC1471" s="7"/>
      <c r="AD1471" s="7"/>
      <c r="AE1471" s="7"/>
      <c r="AF1471" s="7"/>
      <c r="AG1471" s="7"/>
      <c r="AH1471" s="7"/>
      <c r="AJ1471" s="2"/>
      <c r="AL1471" s="4" t="s">
        <v>237</v>
      </c>
      <c r="AM1471" s="4" t="s">
        <v>1651</v>
      </c>
      <c r="AO1471" s="7"/>
      <c r="AP1471" s="7"/>
    </row>
    <row r="1472" spans="10:42">
      <c r="J1472" s="2"/>
      <c r="K1472" s="2"/>
      <c r="L1472" s="2"/>
      <c r="M1472" s="2"/>
      <c r="N1472" s="2"/>
      <c r="X1472" s="7"/>
      <c r="Y1472" s="7"/>
      <c r="Z1472" s="7"/>
      <c r="AA1472" s="7"/>
      <c r="AB1472" s="7"/>
      <c r="AC1472" s="7"/>
      <c r="AD1472" s="7"/>
      <c r="AE1472" s="7"/>
      <c r="AF1472" s="7"/>
      <c r="AG1472" s="7"/>
      <c r="AH1472" s="7"/>
      <c r="AJ1472" s="2"/>
      <c r="AL1472" s="4" t="s">
        <v>237</v>
      </c>
      <c r="AM1472" s="4" t="s">
        <v>1652</v>
      </c>
      <c r="AO1472" s="7"/>
      <c r="AP1472" s="7"/>
    </row>
    <row r="1473" spans="10:42">
      <c r="J1473" s="2"/>
      <c r="K1473" s="2"/>
      <c r="L1473" s="2"/>
      <c r="M1473" s="2"/>
      <c r="N1473" s="2"/>
      <c r="X1473" s="7"/>
      <c r="Y1473" s="7"/>
      <c r="Z1473" s="7"/>
      <c r="AA1473" s="7"/>
      <c r="AB1473" s="7"/>
      <c r="AC1473" s="7"/>
      <c r="AD1473" s="7"/>
      <c r="AE1473" s="7"/>
      <c r="AF1473" s="7"/>
      <c r="AG1473" s="7"/>
      <c r="AH1473" s="7"/>
      <c r="AJ1473" s="2"/>
      <c r="AL1473" s="4" t="s">
        <v>237</v>
      </c>
      <c r="AM1473" s="4" t="s">
        <v>1653</v>
      </c>
      <c r="AO1473" s="7"/>
      <c r="AP1473" s="7"/>
    </row>
    <row r="1474" spans="10:42">
      <c r="J1474" s="2"/>
      <c r="K1474" s="2"/>
      <c r="L1474" s="2"/>
      <c r="M1474" s="2"/>
      <c r="N1474" s="2"/>
      <c r="X1474" s="7"/>
      <c r="Y1474" s="7"/>
      <c r="Z1474" s="7"/>
      <c r="AA1474" s="7"/>
      <c r="AB1474" s="7"/>
      <c r="AC1474" s="7"/>
      <c r="AD1474" s="7"/>
      <c r="AE1474" s="7"/>
      <c r="AF1474" s="7"/>
      <c r="AG1474" s="7"/>
      <c r="AH1474" s="7"/>
      <c r="AJ1474" s="2"/>
      <c r="AL1474" s="4" t="s">
        <v>237</v>
      </c>
      <c r="AM1474" s="4" t="s">
        <v>1654</v>
      </c>
      <c r="AO1474" s="7"/>
      <c r="AP1474" s="7"/>
    </row>
    <row r="1475" spans="10:42">
      <c r="J1475" s="2"/>
      <c r="K1475" s="2"/>
      <c r="L1475" s="2"/>
      <c r="M1475" s="2"/>
      <c r="N1475" s="2"/>
      <c r="X1475" s="7"/>
      <c r="Y1475" s="7"/>
      <c r="Z1475" s="7"/>
      <c r="AA1475" s="7"/>
      <c r="AB1475" s="7"/>
      <c r="AC1475" s="7"/>
      <c r="AD1475" s="7"/>
      <c r="AE1475" s="7"/>
      <c r="AF1475" s="7"/>
      <c r="AG1475" s="7"/>
      <c r="AH1475" s="7"/>
      <c r="AJ1475" s="2"/>
      <c r="AL1475" s="4" t="s">
        <v>237</v>
      </c>
      <c r="AM1475" s="4" t="s">
        <v>1655</v>
      </c>
      <c r="AO1475" s="7"/>
      <c r="AP1475" s="7"/>
    </row>
    <row r="1476" spans="10:42">
      <c r="J1476" s="2"/>
      <c r="K1476" s="2"/>
      <c r="L1476" s="2"/>
      <c r="M1476" s="2"/>
      <c r="N1476" s="2"/>
      <c r="X1476" s="7"/>
      <c r="Y1476" s="7"/>
      <c r="Z1476" s="7"/>
      <c r="AA1476" s="7"/>
      <c r="AB1476" s="7"/>
      <c r="AC1476" s="7"/>
      <c r="AD1476" s="7"/>
      <c r="AE1476" s="7"/>
      <c r="AF1476" s="7"/>
      <c r="AG1476" s="7"/>
      <c r="AH1476" s="7"/>
      <c r="AJ1476" s="2"/>
      <c r="AL1476" s="4" t="s">
        <v>240</v>
      </c>
      <c r="AM1476" s="4" t="s">
        <v>996</v>
      </c>
      <c r="AO1476" s="7"/>
      <c r="AP1476" s="7"/>
    </row>
    <row r="1477" spans="10:42">
      <c r="J1477" s="2"/>
      <c r="K1477" s="2"/>
      <c r="L1477" s="2"/>
      <c r="M1477" s="2"/>
      <c r="N1477" s="2"/>
      <c r="X1477" s="7"/>
      <c r="Y1477" s="7"/>
      <c r="Z1477" s="7"/>
      <c r="AA1477" s="7"/>
      <c r="AB1477" s="7"/>
      <c r="AC1477" s="7"/>
      <c r="AD1477" s="7"/>
      <c r="AE1477" s="7"/>
      <c r="AF1477" s="7"/>
      <c r="AG1477" s="7"/>
      <c r="AH1477" s="7"/>
      <c r="AJ1477" s="2"/>
      <c r="AL1477" s="4" t="s">
        <v>240</v>
      </c>
      <c r="AM1477" s="4" t="s">
        <v>1656</v>
      </c>
      <c r="AO1477" s="7"/>
      <c r="AP1477" s="7"/>
    </row>
    <row r="1478" spans="10:42">
      <c r="J1478" s="2"/>
      <c r="K1478" s="2"/>
      <c r="L1478" s="2"/>
      <c r="M1478" s="2"/>
      <c r="N1478" s="2"/>
      <c r="X1478" s="7"/>
      <c r="Y1478" s="7"/>
      <c r="Z1478" s="7"/>
      <c r="AA1478" s="7"/>
      <c r="AB1478" s="7"/>
      <c r="AC1478" s="7"/>
      <c r="AD1478" s="7"/>
      <c r="AE1478" s="7"/>
      <c r="AF1478" s="7"/>
      <c r="AG1478" s="7"/>
      <c r="AH1478" s="7"/>
      <c r="AJ1478" s="2"/>
      <c r="AL1478" s="4" t="s">
        <v>240</v>
      </c>
      <c r="AM1478" s="4" t="s">
        <v>1657</v>
      </c>
      <c r="AO1478" s="7"/>
      <c r="AP1478" s="7"/>
    </row>
    <row r="1479" spans="10:42">
      <c r="J1479" s="2"/>
      <c r="K1479" s="2"/>
      <c r="L1479" s="2"/>
      <c r="M1479" s="2"/>
      <c r="N1479" s="2"/>
      <c r="X1479" s="7"/>
      <c r="Y1479" s="7"/>
      <c r="Z1479" s="7"/>
      <c r="AA1479" s="7"/>
      <c r="AB1479" s="7"/>
      <c r="AC1479" s="7"/>
      <c r="AD1479" s="7"/>
      <c r="AE1479" s="7"/>
      <c r="AF1479" s="7"/>
      <c r="AG1479" s="7"/>
      <c r="AH1479" s="7"/>
      <c r="AJ1479" s="2"/>
      <c r="AL1479" s="4" t="s">
        <v>240</v>
      </c>
      <c r="AM1479" s="4" t="s">
        <v>1658</v>
      </c>
      <c r="AO1479" s="7"/>
      <c r="AP1479" s="7"/>
    </row>
    <row r="1480" spans="10:42">
      <c r="J1480" s="2"/>
      <c r="K1480" s="2"/>
      <c r="L1480" s="2"/>
      <c r="M1480" s="2"/>
      <c r="N1480" s="2"/>
      <c r="X1480" s="7"/>
      <c r="Y1480" s="7"/>
      <c r="Z1480" s="7"/>
      <c r="AA1480" s="7"/>
      <c r="AB1480" s="7"/>
      <c r="AC1480" s="7"/>
      <c r="AD1480" s="7"/>
      <c r="AE1480" s="7"/>
      <c r="AF1480" s="7"/>
      <c r="AG1480" s="7"/>
      <c r="AH1480" s="7"/>
      <c r="AJ1480" s="2"/>
      <c r="AL1480" s="4" t="s">
        <v>240</v>
      </c>
      <c r="AM1480" s="4" t="s">
        <v>1659</v>
      </c>
      <c r="AO1480" s="7"/>
      <c r="AP1480" s="7"/>
    </row>
    <row r="1481" spans="10:42">
      <c r="J1481" s="2"/>
      <c r="K1481" s="2"/>
      <c r="L1481" s="2"/>
      <c r="M1481" s="2"/>
      <c r="N1481" s="2"/>
      <c r="X1481" s="7"/>
      <c r="Y1481" s="7"/>
      <c r="Z1481" s="7"/>
      <c r="AA1481" s="7"/>
      <c r="AB1481" s="7"/>
      <c r="AC1481" s="7"/>
      <c r="AD1481" s="7"/>
      <c r="AE1481" s="7"/>
      <c r="AF1481" s="7"/>
      <c r="AG1481" s="7"/>
      <c r="AH1481" s="7"/>
      <c r="AJ1481" s="2"/>
      <c r="AL1481" s="4" t="s">
        <v>240</v>
      </c>
      <c r="AM1481" s="4" t="s">
        <v>997</v>
      </c>
      <c r="AO1481" s="7"/>
      <c r="AP1481" s="7"/>
    </row>
    <row r="1482" spans="10:42">
      <c r="J1482" s="2"/>
      <c r="K1482" s="2"/>
      <c r="L1482" s="2"/>
      <c r="M1482" s="2"/>
      <c r="N1482" s="2"/>
      <c r="X1482" s="7"/>
      <c r="Y1482" s="7"/>
      <c r="Z1482" s="7"/>
      <c r="AA1482" s="7"/>
      <c r="AB1482" s="7"/>
      <c r="AC1482" s="7"/>
      <c r="AD1482" s="7"/>
      <c r="AE1482" s="7"/>
      <c r="AF1482" s="7"/>
      <c r="AG1482" s="7"/>
      <c r="AH1482" s="7"/>
      <c r="AJ1482" s="2"/>
      <c r="AL1482" s="4" t="s">
        <v>240</v>
      </c>
      <c r="AM1482" s="4" t="s">
        <v>1660</v>
      </c>
      <c r="AO1482" s="7"/>
      <c r="AP1482" s="7"/>
    </row>
    <row r="1483" spans="10:42">
      <c r="J1483" s="2"/>
      <c r="K1483" s="2"/>
      <c r="L1483" s="2"/>
      <c r="M1483" s="2"/>
      <c r="N1483" s="2"/>
      <c r="X1483" s="7"/>
      <c r="Y1483" s="7"/>
      <c r="Z1483" s="7"/>
      <c r="AA1483" s="7"/>
      <c r="AB1483" s="7"/>
      <c r="AC1483" s="7"/>
      <c r="AD1483" s="7"/>
      <c r="AE1483" s="7"/>
      <c r="AF1483" s="7"/>
      <c r="AG1483" s="7"/>
      <c r="AH1483" s="7"/>
      <c r="AJ1483" s="2"/>
      <c r="AL1483" s="4" t="s">
        <v>240</v>
      </c>
      <c r="AM1483" s="4" t="s">
        <v>1661</v>
      </c>
      <c r="AO1483" s="7"/>
      <c r="AP1483" s="7"/>
    </row>
    <row r="1484" spans="10:42">
      <c r="J1484" s="2"/>
      <c r="K1484" s="2"/>
      <c r="L1484" s="2"/>
      <c r="M1484" s="2"/>
      <c r="N1484" s="2"/>
      <c r="X1484" s="7"/>
      <c r="Y1484" s="7"/>
      <c r="Z1484" s="7"/>
      <c r="AA1484" s="7"/>
      <c r="AB1484" s="7"/>
      <c r="AC1484" s="7"/>
      <c r="AD1484" s="7"/>
      <c r="AE1484" s="7"/>
      <c r="AF1484" s="7"/>
      <c r="AG1484" s="7"/>
      <c r="AH1484" s="7"/>
      <c r="AJ1484" s="2"/>
      <c r="AL1484" s="4" t="s">
        <v>240</v>
      </c>
      <c r="AM1484" s="4" t="s">
        <v>1662</v>
      </c>
      <c r="AO1484" s="7"/>
      <c r="AP1484" s="7"/>
    </row>
    <row r="1485" spans="10:42">
      <c r="J1485" s="2"/>
      <c r="K1485" s="2"/>
      <c r="L1485" s="2"/>
      <c r="M1485" s="2"/>
      <c r="N1485" s="2"/>
      <c r="X1485" s="7"/>
      <c r="Y1485" s="7"/>
      <c r="Z1485" s="7"/>
      <c r="AA1485" s="7"/>
      <c r="AB1485" s="7"/>
      <c r="AC1485" s="7"/>
      <c r="AD1485" s="7"/>
      <c r="AE1485" s="7"/>
      <c r="AF1485" s="7"/>
      <c r="AG1485" s="7"/>
      <c r="AH1485" s="7"/>
      <c r="AJ1485" s="2"/>
      <c r="AL1485" s="4" t="s">
        <v>240</v>
      </c>
      <c r="AM1485" s="4" t="s">
        <v>1663</v>
      </c>
      <c r="AO1485" s="7"/>
      <c r="AP1485" s="7"/>
    </row>
    <row r="1486" spans="10:42">
      <c r="J1486" s="2"/>
      <c r="K1486" s="2"/>
      <c r="L1486" s="2"/>
      <c r="M1486" s="2"/>
      <c r="N1486" s="2"/>
      <c r="X1486" s="7"/>
      <c r="Y1486" s="7"/>
      <c r="Z1486" s="7"/>
      <c r="AA1486" s="7"/>
      <c r="AB1486" s="7"/>
      <c r="AC1486" s="7"/>
      <c r="AD1486" s="7"/>
      <c r="AE1486" s="7"/>
      <c r="AF1486" s="7"/>
      <c r="AG1486" s="7"/>
      <c r="AH1486" s="7"/>
      <c r="AJ1486" s="2"/>
      <c r="AL1486" s="4" t="s">
        <v>240</v>
      </c>
      <c r="AM1486" s="4" t="s">
        <v>1664</v>
      </c>
      <c r="AO1486" s="7"/>
      <c r="AP1486" s="7"/>
    </row>
    <row r="1487" spans="10:42">
      <c r="J1487" s="2"/>
      <c r="K1487" s="2"/>
      <c r="L1487" s="2"/>
      <c r="M1487" s="2"/>
      <c r="N1487" s="2"/>
      <c r="X1487" s="7"/>
      <c r="Y1487" s="7"/>
      <c r="Z1487" s="7"/>
      <c r="AA1487" s="7"/>
      <c r="AB1487" s="7"/>
      <c r="AC1487" s="7"/>
      <c r="AD1487" s="7"/>
      <c r="AE1487" s="7"/>
      <c r="AF1487" s="7"/>
      <c r="AG1487" s="7"/>
      <c r="AH1487" s="7"/>
      <c r="AJ1487" s="2"/>
      <c r="AL1487" s="4" t="s">
        <v>240</v>
      </c>
      <c r="AM1487" s="4" t="s">
        <v>1665</v>
      </c>
      <c r="AO1487" s="7"/>
      <c r="AP1487" s="7"/>
    </row>
    <row r="1488" spans="10:42">
      <c r="J1488" s="2"/>
      <c r="K1488" s="2"/>
      <c r="L1488" s="2"/>
      <c r="M1488" s="2"/>
      <c r="N1488" s="2"/>
      <c r="X1488" s="7"/>
      <c r="Y1488" s="7"/>
      <c r="Z1488" s="7"/>
      <c r="AA1488" s="7"/>
      <c r="AB1488" s="7"/>
      <c r="AC1488" s="7"/>
      <c r="AD1488" s="7"/>
      <c r="AE1488" s="7"/>
      <c r="AF1488" s="7"/>
      <c r="AG1488" s="7"/>
      <c r="AH1488" s="7"/>
      <c r="AJ1488" s="2"/>
      <c r="AL1488" s="4" t="s">
        <v>240</v>
      </c>
      <c r="AM1488" s="4" t="s">
        <v>1666</v>
      </c>
      <c r="AO1488" s="7"/>
      <c r="AP1488" s="7"/>
    </row>
    <row r="1489" spans="10:42">
      <c r="J1489" s="2"/>
      <c r="K1489" s="2"/>
      <c r="L1489" s="2"/>
      <c r="M1489" s="2"/>
      <c r="N1489" s="2"/>
      <c r="X1489" s="7"/>
      <c r="Y1489" s="7"/>
      <c r="Z1489" s="7"/>
      <c r="AA1489" s="7"/>
      <c r="AB1489" s="7"/>
      <c r="AC1489" s="7"/>
      <c r="AD1489" s="7"/>
      <c r="AE1489" s="7"/>
      <c r="AF1489" s="7"/>
      <c r="AG1489" s="7"/>
      <c r="AH1489" s="7"/>
      <c r="AJ1489" s="2"/>
      <c r="AL1489" s="4" t="s">
        <v>240</v>
      </c>
      <c r="AM1489" s="4" t="s">
        <v>1667</v>
      </c>
      <c r="AO1489" s="7"/>
      <c r="AP1489" s="7"/>
    </row>
    <row r="1490" spans="10:42">
      <c r="J1490" s="2"/>
      <c r="K1490" s="2"/>
      <c r="L1490" s="2"/>
      <c r="M1490" s="2"/>
      <c r="N1490" s="2"/>
      <c r="X1490" s="7"/>
      <c r="Y1490" s="7"/>
      <c r="Z1490" s="7"/>
      <c r="AA1490" s="7"/>
      <c r="AB1490" s="7"/>
      <c r="AC1490" s="7"/>
      <c r="AD1490" s="7"/>
      <c r="AE1490" s="7"/>
      <c r="AF1490" s="7"/>
      <c r="AG1490" s="7"/>
      <c r="AH1490" s="7"/>
      <c r="AJ1490" s="2"/>
      <c r="AL1490" s="4" t="s">
        <v>240</v>
      </c>
      <c r="AM1490" s="4" t="s">
        <v>1668</v>
      </c>
      <c r="AO1490" s="7"/>
      <c r="AP1490" s="7"/>
    </row>
    <row r="1491" spans="10:42">
      <c r="J1491" s="2"/>
      <c r="K1491" s="2"/>
      <c r="L1491" s="2"/>
      <c r="M1491" s="2"/>
      <c r="N1491" s="2"/>
      <c r="X1491" s="7"/>
      <c r="Y1491" s="7"/>
      <c r="Z1491" s="7"/>
      <c r="AA1491" s="7"/>
      <c r="AB1491" s="7"/>
      <c r="AC1491" s="7"/>
      <c r="AD1491" s="7"/>
      <c r="AE1491" s="7"/>
      <c r="AF1491" s="7"/>
      <c r="AG1491" s="7"/>
      <c r="AH1491" s="7"/>
      <c r="AJ1491" s="2"/>
      <c r="AL1491" s="4" t="s">
        <v>240</v>
      </c>
      <c r="AM1491" s="4" t="s">
        <v>999</v>
      </c>
      <c r="AO1491" s="7"/>
      <c r="AP1491" s="7"/>
    </row>
    <row r="1492" spans="10:42">
      <c r="J1492" s="2"/>
      <c r="K1492" s="2"/>
      <c r="L1492" s="2"/>
      <c r="M1492" s="2"/>
      <c r="N1492" s="2"/>
      <c r="X1492" s="7"/>
      <c r="Y1492" s="7"/>
      <c r="Z1492" s="7"/>
      <c r="AA1492" s="7"/>
      <c r="AB1492" s="7"/>
      <c r="AC1492" s="7"/>
      <c r="AD1492" s="7"/>
      <c r="AE1492" s="7"/>
      <c r="AF1492" s="7"/>
      <c r="AG1492" s="7"/>
      <c r="AH1492" s="7"/>
      <c r="AJ1492" s="2"/>
      <c r="AL1492" s="4" t="s">
        <v>240</v>
      </c>
      <c r="AM1492" s="4" t="s">
        <v>1669</v>
      </c>
      <c r="AO1492" s="7"/>
      <c r="AP1492" s="7"/>
    </row>
    <row r="1493" spans="10:42">
      <c r="J1493" s="2"/>
      <c r="K1493" s="2"/>
      <c r="L1493" s="2"/>
      <c r="M1493" s="2"/>
      <c r="N1493" s="2"/>
      <c r="X1493" s="7"/>
      <c r="Y1493" s="7"/>
      <c r="Z1493" s="7"/>
      <c r="AA1493" s="7"/>
      <c r="AB1493" s="7"/>
      <c r="AC1493" s="7"/>
      <c r="AD1493" s="7"/>
      <c r="AE1493" s="7"/>
      <c r="AF1493" s="7"/>
      <c r="AG1493" s="7"/>
      <c r="AH1493" s="7"/>
      <c r="AJ1493" s="2"/>
      <c r="AL1493" s="4" t="s">
        <v>240</v>
      </c>
      <c r="AM1493" s="4" t="s">
        <v>695</v>
      </c>
      <c r="AO1493" s="7"/>
      <c r="AP1493" s="7"/>
    </row>
    <row r="1494" spans="10:42">
      <c r="J1494" s="2"/>
      <c r="K1494" s="2"/>
      <c r="L1494" s="2"/>
      <c r="M1494" s="2"/>
      <c r="N1494" s="2"/>
      <c r="X1494" s="7"/>
      <c r="Y1494" s="7"/>
      <c r="Z1494" s="7"/>
      <c r="AA1494" s="7"/>
      <c r="AB1494" s="7"/>
      <c r="AC1494" s="7"/>
      <c r="AD1494" s="7"/>
      <c r="AE1494" s="7"/>
      <c r="AF1494" s="7"/>
      <c r="AG1494" s="7"/>
      <c r="AH1494" s="7"/>
      <c r="AJ1494" s="2"/>
      <c r="AL1494" s="4" t="s">
        <v>240</v>
      </c>
      <c r="AM1494" s="4" t="s">
        <v>1670</v>
      </c>
      <c r="AO1494" s="7"/>
      <c r="AP1494" s="7"/>
    </row>
    <row r="1495" spans="10:42">
      <c r="J1495" s="2"/>
      <c r="K1495" s="2"/>
      <c r="L1495" s="2"/>
      <c r="M1495" s="2"/>
      <c r="N1495" s="2"/>
      <c r="X1495" s="7"/>
      <c r="Y1495" s="7"/>
      <c r="Z1495" s="7"/>
      <c r="AA1495" s="7"/>
      <c r="AB1495" s="7"/>
      <c r="AC1495" s="7"/>
      <c r="AD1495" s="7"/>
      <c r="AE1495" s="7"/>
      <c r="AF1495" s="7"/>
      <c r="AG1495" s="7"/>
      <c r="AH1495" s="7"/>
      <c r="AJ1495" s="2"/>
      <c r="AL1495" s="4" t="s">
        <v>240</v>
      </c>
      <c r="AM1495" s="4" t="s">
        <v>697</v>
      </c>
      <c r="AO1495" s="7"/>
      <c r="AP1495" s="7"/>
    </row>
    <row r="1496" spans="10:42">
      <c r="J1496" s="2"/>
      <c r="K1496" s="2"/>
      <c r="L1496" s="2"/>
      <c r="M1496" s="2"/>
      <c r="N1496" s="2"/>
      <c r="X1496" s="7"/>
      <c r="Y1496" s="7"/>
      <c r="Z1496" s="7"/>
      <c r="AA1496" s="7"/>
      <c r="AB1496" s="7"/>
      <c r="AC1496" s="7"/>
      <c r="AD1496" s="7"/>
      <c r="AE1496" s="7"/>
      <c r="AF1496" s="7"/>
      <c r="AG1496" s="7"/>
      <c r="AH1496" s="7"/>
      <c r="AJ1496" s="2"/>
      <c r="AL1496" s="4" t="s">
        <v>240</v>
      </c>
      <c r="AM1496" s="4" t="s">
        <v>1001</v>
      </c>
      <c r="AO1496" s="7"/>
      <c r="AP1496" s="7"/>
    </row>
    <row r="1497" spans="10:42">
      <c r="J1497" s="2"/>
      <c r="K1497" s="2"/>
      <c r="L1497" s="2"/>
      <c r="M1497" s="2"/>
      <c r="N1497" s="2"/>
      <c r="X1497" s="7"/>
      <c r="Y1497" s="7"/>
      <c r="Z1497" s="7"/>
      <c r="AA1497" s="7"/>
      <c r="AB1497" s="7"/>
      <c r="AC1497" s="7"/>
      <c r="AD1497" s="7"/>
      <c r="AE1497" s="7"/>
      <c r="AF1497" s="7"/>
      <c r="AG1497" s="7"/>
      <c r="AH1497" s="7"/>
      <c r="AJ1497" s="2"/>
      <c r="AL1497" s="4" t="s">
        <v>240</v>
      </c>
      <c r="AM1497" s="4" t="s">
        <v>699</v>
      </c>
      <c r="AO1497" s="7"/>
      <c r="AP1497" s="7"/>
    </row>
    <row r="1498" spans="10:42">
      <c r="J1498" s="2"/>
      <c r="K1498" s="2"/>
      <c r="L1498" s="2"/>
      <c r="M1498" s="2"/>
      <c r="N1498" s="2"/>
      <c r="X1498" s="7"/>
      <c r="Y1498" s="7"/>
      <c r="Z1498" s="7"/>
      <c r="AA1498" s="7"/>
      <c r="AB1498" s="7"/>
      <c r="AC1498" s="7"/>
      <c r="AD1498" s="7"/>
      <c r="AE1498" s="7"/>
      <c r="AF1498" s="7"/>
      <c r="AG1498" s="7"/>
      <c r="AH1498" s="7"/>
      <c r="AJ1498" s="2"/>
      <c r="AL1498" s="4" t="s">
        <v>240</v>
      </c>
      <c r="AM1498" s="4" t="s">
        <v>1671</v>
      </c>
      <c r="AO1498" s="7"/>
      <c r="AP1498" s="7"/>
    </row>
    <row r="1499" spans="10:42">
      <c r="J1499" s="2"/>
      <c r="K1499" s="2"/>
      <c r="L1499" s="2"/>
      <c r="M1499" s="2"/>
      <c r="N1499" s="2"/>
      <c r="X1499" s="7"/>
      <c r="Y1499" s="7"/>
      <c r="Z1499" s="7"/>
      <c r="AA1499" s="7"/>
      <c r="AB1499" s="7"/>
      <c r="AC1499" s="7"/>
      <c r="AD1499" s="7"/>
      <c r="AE1499" s="7"/>
      <c r="AF1499" s="7"/>
      <c r="AG1499" s="7"/>
      <c r="AH1499" s="7"/>
      <c r="AJ1499" s="2"/>
      <c r="AL1499" s="4" t="s">
        <v>240</v>
      </c>
      <c r="AM1499" s="4" t="s">
        <v>1672</v>
      </c>
      <c r="AO1499" s="7"/>
      <c r="AP1499" s="7"/>
    </row>
    <row r="1500" spans="10:42">
      <c r="J1500" s="2"/>
      <c r="K1500" s="2"/>
      <c r="L1500" s="2"/>
      <c r="M1500" s="2"/>
      <c r="N1500" s="2"/>
      <c r="X1500" s="7"/>
      <c r="Y1500" s="7"/>
      <c r="Z1500" s="7"/>
      <c r="AA1500" s="7"/>
      <c r="AB1500" s="7"/>
      <c r="AC1500" s="7"/>
      <c r="AD1500" s="7"/>
      <c r="AE1500" s="7"/>
      <c r="AF1500" s="7"/>
      <c r="AG1500" s="7"/>
      <c r="AH1500" s="7"/>
      <c r="AJ1500" s="2"/>
      <c r="AL1500" s="4" t="s">
        <v>240</v>
      </c>
      <c r="AM1500" s="4" t="s">
        <v>1673</v>
      </c>
      <c r="AO1500" s="7"/>
      <c r="AP1500" s="7"/>
    </row>
    <row r="1501" spans="10:42">
      <c r="J1501" s="2"/>
      <c r="K1501" s="2"/>
      <c r="L1501" s="2"/>
      <c r="M1501" s="2"/>
      <c r="N1501" s="2"/>
      <c r="X1501" s="7"/>
      <c r="Y1501" s="7"/>
      <c r="Z1501" s="7"/>
      <c r="AA1501" s="7"/>
      <c r="AB1501" s="7"/>
      <c r="AC1501" s="7"/>
      <c r="AD1501" s="7"/>
      <c r="AE1501" s="7"/>
      <c r="AF1501" s="7"/>
      <c r="AG1501" s="7"/>
      <c r="AH1501" s="7"/>
      <c r="AJ1501" s="2"/>
      <c r="AL1501" s="4" t="s">
        <v>240</v>
      </c>
      <c r="AM1501" s="4" t="s">
        <v>1674</v>
      </c>
      <c r="AO1501" s="7"/>
      <c r="AP1501" s="7"/>
    </row>
    <row r="1502" spans="10:42">
      <c r="J1502" s="2"/>
      <c r="K1502" s="2"/>
      <c r="L1502" s="2"/>
      <c r="M1502" s="2"/>
      <c r="N1502" s="2"/>
      <c r="X1502" s="7"/>
      <c r="Y1502" s="7"/>
      <c r="Z1502" s="7"/>
      <c r="AA1502" s="7"/>
      <c r="AB1502" s="7"/>
      <c r="AC1502" s="7"/>
      <c r="AD1502" s="7"/>
      <c r="AE1502" s="7"/>
      <c r="AF1502" s="7"/>
      <c r="AG1502" s="7"/>
      <c r="AH1502" s="7"/>
      <c r="AJ1502" s="2"/>
      <c r="AL1502" s="4" t="s">
        <v>240</v>
      </c>
      <c r="AM1502" s="4" t="s">
        <v>1675</v>
      </c>
      <c r="AO1502" s="7"/>
      <c r="AP1502" s="7"/>
    </row>
    <row r="1503" spans="10:42">
      <c r="J1503" s="2"/>
      <c r="K1503" s="2"/>
      <c r="L1503" s="2"/>
      <c r="M1503" s="2"/>
      <c r="N1503" s="2"/>
      <c r="X1503" s="7"/>
      <c r="Y1503" s="7"/>
      <c r="Z1503" s="7"/>
      <c r="AA1503" s="7"/>
      <c r="AB1503" s="7"/>
      <c r="AC1503" s="7"/>
      <c r="AD1503" s="7"/>
      <c r="AE1503" s="7"/>
      <c r="AF1503" s="7"/>
      <c r="AG1503" s="7"/>
      <c r="AH1503" s="7"/>
      <c r="AJ1503" s="2"/>
      <c r="AL1503" s="4" t="s">
        <v>240</v>
      </c>
      <c r="AM1503" s="4" t="s">
        <v>701</v>
      </c>
      <c r="AO1503" s="7"/>
      <c r="AP1503" s="7"/>
    </row>
    <row r="1504" spans="10:42">
      <c r="J1504" s="2"/>
      <c r="K1504" s="2"/>
      <c r="L1504" s="2"/>
      <c r="M1504" s="2"/>
      <c r="N1504" s="2"/>
      <c r="X1504" s="7"/>
      <c r="Y1504" s="7"/>
      <c r="Z1504" s="7"/>
      <c r="AA1504" s="7"/>
      <c r="AB1504" s="7"/>
      <c r="AC1504" s="7"/>
      <c r="AD1504" s="7"/>
      <c r="AE1504" s="7"/>
      <c r="AF1504" s="7"/>
      <c r="AG1504" s="7"/>
      <c r="AH1504" s="7"/>
      <c r="AJ1504" s="2"/>
      <c r="AL1504" s="4" t="s">
        <v>1953</v>
      </c>
      <c r="AM1504" s="4" t="s">
        <v>1954</v>
      </c>
      <c r="AO1504" s="7"/>
      <c r="AP1504" s="7"/>
    </row>
    <row r="1505" spans="10:42">
      <c r="J1505" s="2"/>
      <c r="K1505" s="2"/>
      <c r="L1505" s="2"/>
      <c r="M1505" s="2"/>
      <c r="N1505" s="2"/>
      <c r="X1505" s="7"/>
      <c r="Y1505" s="7"/>
      <c r="Z1505" s="7"/>
      <c r="AA1505" s="7"/>
      <c r="AB1505" s="7"/>
      <c r="AC1505" s="7"/>
      <c r="AD1505" s="7"/>
      <c r="AE1505" s="7"/>
      <c r="AF1505" s="7"/>
      <c r="AG1505" s="7"/>
      <c r="AH1505" s="7"/>
      <c r="AJ1505" s="2"/>
      <c r="AL1505" s="4" t="s">
        <v>240</v>
      </c>
      <c r="AM1505" s="4" t="s">
        <v>1676</v>
      </c>
      <c r="AO1505" s="7"/>
      <c r="AP1505" s="7"/>
    </row>
    <row r="1506" spans="10:42">
      <c r="J1506" s="2"/>
      <c r="K1506" s="2"/>
      <c r="L1506" s="2"/>
      <c r="M1506" s="2"/>
      <c r="N1506" s="2"/>
      <c r="X1506" s="7"/>
      <c r="Y1506" s="7"/>
      <c r="Z1506" s="7"/>
      <c r="AA1506" s="7"/>
      <c r="AB1506" s="7"/>
      <c r="AC1506" s="7"/>
      <c r="AD1506" s="7"/>
      <c r="AE1506" s="7"/>
      <c r="AF1506" s="7"/>
      <c r="AG1506" s="7"/>
      <c r="AH1506" s="7"/>
      <c r="AJ1506" s="2"/>
      <c r="AL1506" s="4" t="s">
        <v>240</v>
      </c>
      <c r="AM1506" s="4" t="s">
        <v>1677</v>
      </c>
      <c r="AO1506" s="7"/>
      <c r="AP1506" s="7"/>
    </row>
    <row r="1507" spans="10:42">
      <c r="J1507" s="2"/>
      <c r="K1507" s="2"/>
      <c r="L1507" s="2"/>
      <c r="M1507" s="2"/>
      <c r="N1507" s="2"/>
      <c r="X1507" s="7"/>
      <c r="Y1507" s="7"/>
      <c r="Z1507" s="7"/>
      <c r="AA1507" s="7"/>
      <c r="AB1507" s="7"/>
      <c r="AC1507" s="7"/>
      <c r="AD1507" s="7"/>
      <c r="AE1507" s="7"/>
      <c r="AF1507" s="7"/>
      <c r="AG1507" s="7"/>
      <c r="AH1507" s="7"/>
      <c r="AJ1507" s="2"/>
      <c r="AL1507" s="4" t="s">
        <v>240</v>
      </c>
      <c r="AM1507" s="4" t="s">
        <v>1678</v>
      </c>
      <c r="AO1507" s="7"/>
      <c r="AP1507" s="7"/>
    </row>
    <row r="1508" spans="10:42">
      <c r="J1508" s="2"/>
      <c r="K1508" s="2"/>
      <c r="L1508" s="2"/>
      <c r="M1508" s="2"/>
      <c r="N1508" s="2"/>
      <c r="X1508" s="7"/>
      <c r="Y1508" s="7"/>
      <c r="Z1508" s="7"/>
      <c r="AA1508" s="7"/>
      <c r="AB1508" s="7"/>
      <c r="AC1508" s="7"/>
      <c r="AD1508" s="7"/>
      <c r="AE1508" s="7"/>
      <c r="AF1508" s="7"/>
      <c r="AG1508" s="7"/>
      <c r="AH1508" s="7"/>
      <c r="AJ1508" s="2"/>
      <c r="AL1508" s="4" t="s">
        <v>240</v>
      </c>
      <c r="AM1508" s="4" t="s">
        <v>1679</v>
      </c>
      <c r="AO1508" s="7"/>
      <c r="AP1508" s="7"/>
    </row>
    <row r="1509" spans="10:42">
      <c r="J1509" s="2"/>
      <c r="K1509" s="2"/>
      <c r="L1509" s="2"/>
      <c r="M1509" s="2"/>
      <c r="N1509" s="2"/>
      <c r="X1509" s="7"/>
      <c r="Y1509" s="7"/>
      <c r="Z1509" s="7"/>
      <c r="AA1509" s="7"/>
      <c r="AB1509" s="7"/>
      <c r="AC1509" s="7"/>
      <c r="AD1509" s="7"/>
      <c r="AE1509" s="7"/>
      <c r="AF1509" s="7"/>
      <c r="AG1509" s="7"/>
      <c r="AH1509" s="7"/>
      <c r="AJ1509" s="2"/>
      <c r="AL1509" s="4" t="s">
        <v>240</v>
      </c>
      <c r="AM1509" s="4" t="s">
        <v>1680</v>
      </c>
      <c r="AO1509" s="7"/>
      <c r="AP1509" s="7"/>
    </row>
    <row r="1510" spans="10:42">
      <c r="J1510" s="2"/>
      <c r="K1510" s="2"/>
      <c r="L1510" s="2"/>
      <c r="M1510" s="2"/>
      <c r="N1510" s="2"/>
      <c r="X1510" s="7"/>
      <c r="Y1510" s="7"/>
      <c r="Z1510" s="7"/>
      <c r="AA1510" s="7"/>
      <c r="AB1510" s="7"/>
      <c r="AC1510" s="7"/>
      <c r="AD1510" s="7"/>
      <c r="AE1510" s="7"/>
      <c r="AF1510" s="7"/>
      <c r="AG1510" s="7"/>
      <c r="AH1510" s="7"/>
      <c r="AJ1510" s="2"/>
      <c r="AL1510" s="4" t="s">
        <v>240</v>
      </c>
      <c r="AM1510" s="4" t="s">
        <v>1681</v>
      </c>
      <c r="AO1510" s="7"/>
      <c r="AP1510" s="7"/>
    </row>
    <row r="1511" spans="10:42">
      <c r="J1511" s="2"/>
      <c r="K1511" s="2"/>
      <c r="L1511" s="2"/>
      <c r="M1511" s="2"/>
      <c r="N1511" s="2"/>
      <c r="X1511" s="7"/>
      <c r="Y1511" s="7"/>
      <c r="Z1511" s="7"/>
      <c r="AA1511" s="7"/>
      <c r="AB1511" s="7"/>
      <c r="AC1511" s="7"/>
      <c r="AD1511" s="7"/>
      <c r="AE1511" s="7"/>
      <c r="AF1511" s="7"/>
      <c r="AG1511" s="7"/>
      <c r="AH1511" s="7"/>
      <c r="AJ1511" s="2"/>
      <c r="AL1511" s="4" t="s">
        <v>240</v>
      </c>
      <c r="AM1511" s="4" t="s">
        <v>704</v>
      </c>
      <c r="AO1511" s="7"/>
      <c r="AP1511" s="7"/>
    </row>
    <row r="1512" spans="10:42">
      <c r="J1512" s="2"/>
      <c r="K1512" s="2"/>
      <c r="L1512" s="2"/>
      <c r="M1512" s="2"/>
      <c r="N1512" s="2"/>
      <c r="X1512" s="7"/>
      <c r="Y1512" s="7"/>
      <c r="Z1512" s="7"/>
      <c r="AA1512" s="7"/>
      <c r="AB1512" s="7"/>
      <c r="AC1512" s="7"/>
      <c r="AD1512" s="7"/>
      <c r="AE1512" s="7"/>
      <c r="AF1512" s="7"/>
      <c r="AG1512" s="7"/>
      <c r="AH1512" s="7"/>
      <c r="AJ1512" s="2"/>
      <c r="AL1512" s="4" t="s">
        <v>240</v>
      </c>
      <c r="AM1512" s="4" t="s">
        <v>1682</v>
      </c>
      <c r="AO1512" s="7"/>
      <c r="AP1512" s="7"/>
    </row>
    <row r="1513" spans="10:42">
      <c r="J1513" s="2"/>
      <c r="K1513" s="2"/>
      <c r="L1513" s="2"/>
      <c r="M1513" s="2"/>
      <c r="N1513" s="2"/>
      <c r="X1513" s="7"/>
      <c r="Y1513" s="7"/>
      <c r="Z1513" s="7"/>
      <c r="AA1513" s="7"/>
      <c r="AB1513" s="7"/>
      <c r="AC1513" s="7"/>
      <c r="AD1513" s="7"/>
      <c r="AE1513" s="7"/>
      <c r="AF1513" s="7"/>
      <c r="AG1513" s="7"/>
      <c r="AH1513" s="7"/>
      <c r="AJ1513" s="2"/>
      <c r="AL1513" s="4" t="s">
        <v>240</v>
      </c>
      <c r="AM1513" s="4" t="s">
        <v>1683</v>
      </c>
      <c r="AO1513" s="7"/>
      <c r="AP1513" s="7"/>
    </row>
    <row r="1514" spans="10:42">
      <c r="J1514" s="2"/>
      <c r="K1514" s="2"/>
      <c r="L1514" s="2"/>
      <c r="M1514" s="2"/>
      <c r="N1514" s="2"/>
      <c r="X1514" s="7"/>
      <c r="Y1514" s="7"/>
      <c r="Z1514" s="7"/>
      <c r="AA1514" s="7"/>
      <c r="AB1514" s="7"/>
      <c r="AC1514" s="7"/>
      <c r="AD1514" s="7"/>
      <c r="AE1514" s="7"/>
      <c r="AF1514" s="7"/>
      <c r="AG1514" s="7"/>
      <c r="AH1514" s="7"/>
      <c r="AJ1514" s="2"/>
      <c r="AL1514" s="4" t="s">
        <v>240</v>
      </c>
      <c r="AM1514" s="4" t="s">
        <v>1684</v>
      </c>
      <c r="AO1514" s="7"/>
      <c r="AP1514" s="7"/>
    </row>
    <row r="1515" spans="10:42">
      <c r="J1515" s="2"/>
      <c r="K1515" s="2"/>
      <c r="L1515" s="2"/>
      <c r="M1515" s="2"/>
      <c r="N1515" s="2"/>
      <c r="X1515" s="7"/>
      <c r="Y1515" s="7"/>
      <c r="Z1515" s="7"/>
      <c r="AA1515" s="7"/>
      <c r="AB1515" s="7"/>
      <c r="AC1515" s="7"/>
      <c r="AD1515" s="7"/>
      <c r="AE1515" s="7"/>
      <c r="AF1515" s="7"/>
      <c r="AG1515" s="7"/>
      <c r="AH1515" s="7"/>
      <c r="AJ1515" s="2"/>
      <c r="AL1515" s="4" t="s">
        <v>240</v>
      </c>
      <c r="AM1515" s="4" t="s">
        <v>1685</v>
      </c>
      <c r="AO1515" s="7"/>
      <c r="AP1515" s="7"/>
    </row>
    <row r="1516" spans="10:42">
      <c r="J1516" s="2"/>
      <c r="K1516" s="2"/>
      <c r="L1516" s="2"/>
      <c r="M1516" s="2"/>
      <c r="N1516" s="2"/>
      <c r="X1516" s="7"/>
      <c r="Y1516" s="7"/>
      <c r="Z1516" s="7"/>
      <c r="AA1516" s="7"/>
      <c r="AB1516" s="7"/>
      <c r="AC1516" s="7"/>
      <c r="AD1516" s="7"/>
      <c r="AE1516" s="7"/>
      <c r="AF1516" s="7"/>
      <c r="AG1516" s="7"/>
      <c r="AH1516" s="7"/>
      <c r="AJ1516" s="2"/>
      <c r="AL1516" s="4" t="s">
        <v>240</v>
      </c>
      <c r="AM1516" s="4" t="s">
        <v>1686</v>
      </c>
      <c r="AO1516" s="7"/>
      <c r="AP1516" s="7"/>
    </row>
    <row r="1517" spans="10:42">
      <c r="J1517" s="2"/>
      <c r="K1517" s="2"/>
      <c r="L1517" s="2"/>
      <c r="M1517" s="2"/>
      <c r="N1517" s="2"/>
      <c r="X1517" s="7"/>
      <c r="Y1517" s="7"/>
      <c r="Z1517" s="7"/>
      <c r="AA1517" s="7"/>
      <c r="AB1517" s="7"/>
      <c r="AC1517" s="7"/>
      <c r="AD1517" s="7"/>
      <c r="AE1517" s="7"/>
      <c r="AF1517" s="7"/>
      <c r="AG1517" s="7"/>
      <c r="AH1517" s="7"/>
      <c r="AJ1517" s="2"/>
      <c r="AL1517" s="4" t="s">
        <v>240</v>
      </c>
      <c r="AM1517" s="4" t="s">
        <v>1687</v>
      </c>
      <c r="AO1517" s="7"/>
      <c r="AP1517" s="7"/>
    </row>
    <row r="1518" spans="10:42">
      <c r="J1518" s="2"/>
      <c r="K1518" s="2"/>
      <c r="L1518" s="2"/>
      <c r="M1518" s="2"/>
      <c r="N1518" s="2"/>
      <c r="X1518" s="7"/>
      <c r="Y1518" s="7"/>
      <c r="Z1518" s="7"/>
      <c r="AA1518" s="7"/>
      <c r="AB1518" s="7"/>
      <c r="AC1518" s="7"/>
      <c r="AD1518" s="7"/>
      <c r="AE1518" s="7"/>
      <c r="AF1518" s="7"/>
      <c r="AG1518" s="7"/>
      <c r="AH1518" s="7"/>
      <c r="AJ1518" s="2"/>
      <c r="AL1518" s="4" t="s">
        <v>240</v>
      </c>
      <c r="AM1518" s="4" t="s">
        <v>1688</v>
      </c>
      <c r="AO1518" s="7"/>
      <c r="AP1518" s="7"/>
    </row>
    <row r="1519" spans="10:42">
      <c r="J1519" s="2"/>
      <c r="K1519" s="2"/>
      <c r="L1519" s="2"/>
      <c r="M1519" s="2"/>
      <c r="N1519" s="2"/>
      <c r="X1519" s="7"/>
      <c r="Y1519" s="7"/>
      <c r="Z1519" s="7"/>
      <c r="AA1519" s="7"/>
      <c r="AB1519" s="7"/>
      <c r="AC1519" s="7"/>
      <c r="AD1519" s="7"/>
      <c r="AE1519" s="7"/>
      <c r="AF1519" s="7"/>
      <c r="AG1519" s="7"/>
      <c r="AH1519" s="7"/>
      <c r="AJ1519" s="2"/>
      <c r="AL1519" s="4" t="s">
        <v>240</v>
      </c>
      <c r="AM1519" s="4" t="s">
        <v>1689</v>
      </c>
      <c r="AO1519" s="7"/>
      <c r="AP1519" s="7"/>
    </row>
    <row r="1520" spans="10:42">
      <c r="J1520" s="2"/>
      <c r="K1520" s="2"/>
      <c r="L1520" s="2"/>
      <c r="M1520" s="2"/>
      <c r="N1520" s="2"/>
      <c r="X1520" s="7"/>
      <c r="Y1520" s="7"/>
      <c r="Z1520" s="7"/>
      <c r="AA1520" s="7"/>
      <c r="AB1520" s="7"/>
      <c r="AC1520" s="7"/>
      <c r="AD1520" s="7"/>
      <c r="AE1520" s="7"/>
      <c r="AF1520" s="7"/>
      <c r="AG1520" s="7"/>
      <c r="AH1520" s="7"/>
      <c r="AJ1520" s="2"/>
      <c r="AL1520" s="4" t="s">
        <v>240</v>
      </c>
      <c r="AM1520" s="4" t="s">
        <v>1690</v>
      </c>
      <c r="AO1520" s="7"/>
      <c r="AP1520" s="7"/>
    </row>
    <row r="1521" spans="10:42">
      <c r="J1521" s="2"/>
      <c r="K1521" s="2"/>
      <c r="L1521" s="2"/>
      <c r="M1521" s="2"/>
      <c r="N1521" s="2"/>
      <c r="X1521" s="7"/>
      <c r="Y1521" s="7"/>
      <c r="Z1521" s="7"/>
      <c r="AA1521" s="7"/>
      <c r="AB1521" s="7"/>
      <c r="AC1521" s="7"/>
      <c r="AD1521" s="7"/>
      <c r="AE1521" s="7"/>
      <c r="AF1521" s="7"/>
      <c r="AG1521" s="7"/>
      <c r="AH1521" s="7"/>
      <c r="AJ1521" s="2"/>
      <c r="AL1521" s="4" t="s">
        <v>240</v>
      </c>
      <c r="AM1521" s="4" t="s">
        <v>1691</v>
      </c>
      <c r="AO1521" s="7"/>
      <c r="AP1521" s="7"/>
    </row>
    <row r="1522" spans="10:42">
      <c r="J1522" s="2"/>
      <c r="K1522" s="2"/>
      <c r="L1522" s="2"/>
      <c r="M1522" s="2"/>
      <c r="N1522" s="2"/>
      <c r="X1522" s="7"/>
      <c r="Y1522" s="7"/>
      <c r="Z1522" s="7"/>
      <c r="AA1522" s="7"/>
      <c r="AB1522" s="7"/>
      <c r="AC1522" s="7"/>
      <c r="AD1522" s="7"/>
      <c r="AE1522" s="7"/>
      <c r="AF1522" s="7"/>
      <c r="AG1522" s="7"/>
      <c r="AH1522" s="7"/>
      <c r="AJ1522" s="2"/>
      <c r="AL1522" s="4" t="s">
        <v>240</v>
      </c>
      <c r="AM1522" s="4" t="s">
        <v>1692</v>
      </c>
      <c r="AO1522" s="7"/>
      <c r="AP1522" s="7"/>
    </row>
    <row r="1523" spans="10:42">
      <c r="J1523" s="2"/>
      <c r="K1523" s="2"/>
      <c r="L1523" s="2"/>
      <c r="M1523" s="2"/>
      <c r="N1523" s="2"/>
      <c r="X1523" s="7"/>
      <c r="Y1523" s="7"/>
      <c r="Z1523" s="7"/>
      <c r="AA1523" s="7"/>
      <c r="AB1523" s="7"/>
      <c r="AC1523" s="7"/>
      <c r="AD1523" s="7"/>
      <c r="AE1523" s="7"/>
      <c r="AF1523" s="7"/>
      <c r="AG1523" s="7"/>
      <c r="AH1523" s="7"/>
      <c r="AJ1523" s="2"/>
      <c r="AL1523" s="4" t="s">
        <v>240</v>
      </c>
      <c r="AM1523" s="4" t="s">
        <v>1455</v>
      </c>
      <c r="AO1523" s="7"/>
      <c r="AP1523" s="7"/>
    </row>
    <row r="1524" spans="10:42">
      <c r="J1524" s="2"/>
      <c r="K1524" s="2"/>
      <c r="L1524" s="2"/>
      <c r="M1524" s="2"/>
      <c r="N1524" s="2"/>
      <c r="X1524" s="7"/>
      <c r="Y1524" s="7"/>
      <c r="Z1524" s="7"/>
      <c r="AA1524" s="7"/>
      <c r="AB1524" s="7"/>
      <c r="AC1524" s="7"/>
      <c r="AD1524" s="7"/>
      <c r="AE1524" s="7"/>
      <c r="AF1524" s="7"/>
      <c r="AG1524" s="7"/>
      <c r="AH1524" s="7"/>
      <c r="AJ1524" s="2"/>
      <c r="AL1524" s="4" t="s">
        <v>240</v>
      </c>
      <c r="AM1524" s="4" t="s">
        <v>1693</v>
      </c>
      <c r="AO1524" s="7"/>
      <c r="AP1524" s="7"/>
    </row>
    <row r="1525" spans="10:42">
      <c r="J1525" s="2"/>
      <c r="K1525" s="2"/>
      <c r="L1525" s="2"/>
      <c r="M1525" s="2"/>
      <c r="N1525" s="2"/>
      <c r="X1525" s="7"/>
      <c r="Y1525" s="7"/>
      <c r="Z1525" s="7"/>
      <c r="AA1525" s="7"/>
      <c r="AB1525" s="7"/>
      <c r="AC1525" s="7"/>
      <c r="AD1525" s="7"/>
      <c r="AE1525" s="7"/>
      <c r="AF1525" s="7"/>
      <c r="AG1525" s="7"/>
      <c r="AH1525" s="7"/>
      <c r="AJ1525" s="2"/>
      <c r="AL1525" s="4" t="s">
        <v>240</v>
      </c>
      <c r="AM1525" s="4" t="s">
        <v>1694</v>
      </c>
      <c r="AO1525" s="7"/>
      <c r="AP1525" s="7"/>
    </row>
    <row r="1526" spans="10:42">
      <c r="J1526" s="2"/>
      <c r="K1526" s="2"/>
      <c r="L1526" s="2"/>
      <c r="M1526" s="2"/>
      <c r="N1526" s="2"/>
      <c r="X1526" s="7"/>
      <c r="Y1526" s="7"/>
      <c r="Z1526" s="7"/>
      <c r="AA1526" s="7"/>
      <c r="AB1526" s="7"/>
      <c r="AC1526" s="7"/>
      <c r="AD1526" s="7"/>
      <c r="AE1526" s="7"/>
      <c r="AF1526" s="7"/>
      <c r="AG1526" s="7"/>
      <c r="AH1526" s="7"/>
      <c r="AJ1526" s="2"/>
      <c r="AL1526" s="4" t="s">
        <v>240</v>
      </c>
      <c r="AM1526" s="4" t="s">
        <v>1695</v>
      </c>
      <c r="AO1526" s="7"/>
      <c r="AP1526" s="7"/>
    </row>
    <row r="1527" spans="10:42">
      <c r="J1527" s="2"/>
      <c r="K1527" s="2"/>
      <c r="L1527" s="2"/>
      <c r="M1527" s="2"/>
      <c r="N1527" s="2"/>
      <c r="X1527" s="7"/>
      <c r="Y1527" s="7"/>
      <c r="Z1527" s="7"/>
      <c r="AA1527" s="7"/>
      <c r="AB1527" s="7"/>
      <c r="AC1527" s="7"/>
      <c r="AD1527" s="7"/>
      <c r="AE1527" s="7"/>
      <c r="AF1527" s="7"/>
      <c r="AG1527" s="7"/>
      <c r="AH1527" s="7"/>
      <c r="AJ1527" s="2"/>
      <c r="AL1527" s="4" t="s">
        <v>240</v>
      </c>
      <c r="AM1527" s="4" t="s">
        <v>702</v>
      </c>
      <c r="AO1527" s="7"/>
      <c r="AP1527" s="7"/>
    </row>
    <row r="1528" spans="10:42">
      <c r="J1528" s="2"/>
      <c r="K1528" s="2"/>
      <c r="L1528" s="2"/>
      <c r="M1528" s="2"/>
      <c r="N1528" s="2"/>
      <c r="X1528" s="7"/>
      <c r="Y1528" s="7"/>
      <c r="Z1528" s="7"/>
      <c r="AA1528" s="7"/>
      <c r="AB1528" s="7"/>
      <c r="AC1528" s="7"/>
      <c r="AD1528" s="7"/>
      <c r="AE1528" s="7"/>
      <c r="AF1528" s="7"/>
      <c r="AG1528" s="7"/>
      <c r="AH1528" s="7"/>
      <c r="AJ1528" s="2"/>
      <c r="AL1528" s="4" t="s">
        <v>240</v>
      </c>
      <c r="AM1528" s="4" t="s">
        <v>1696</v>
      </c>
      <c r="AO1528" s="7"/>
      <c r="AP1528" s="7"/>
    </row>
    <row r="1529" spans="10:42">
      <c r="J1529" s="2"/>
      <c r="K1529" s="2"/>
      <c r="L1529" s="2"/>
      <c r="M1529" s="2"/>
      <c r="N1529" s="2"/>
      <c r="X1529" s="7"/>
      <c r="Y1529" s="7"/>
      <c r="Z1529" s="7"/>
      <c r="AA1529" s="7"/>
      <c r="AB1529" s="7"/>
      <c r="AC1529" s="7"/>
      <c r="AD1529" s="7"/>
      <c r="AE1529" s="7"/>
      <c r="AF1529" s="7"/>
      <c r="AG1529" s="7"/>
      <c r="AH1529" s="7"/>
      <c r="AJ1529" s="2"/>
      <c r="AL1529" s="4" t="s">
        <v>240</v>
      </c>
      <c r="AM1529" s="4" t="s">
        <v>1697</v>
      </c>
      <c r="AO1529" s="7"/>
      <c r="AP1529" s="7"/>
    </row>
    <row r="1530" spans="10:42">
      <c r="J1530" s="2"/>
      <c r="K1530" s="2"/>
      <c r="L1530" s="2"/>
      <c r="M1530" s="2"/>
      <c r="N1530" s="2"/>
      <c r="X1530" s="7"/>
      <c r="Y1530" s="7"/>
      <c r="Z1530" s="7"/>
      <c r="AA1530" s="7"/>
      <c r="AB1530" s="7"/>
      <c r="AC1530" s="7"/>
      <c r="AD1530" s="7"/>
      <c r="AE1530" s="7"/>
      <c r="AF1530" s="7"/>
      <c r="AG1530" s="7"/>
      <c r="AH1530" s="7"/>
      <c r="AJ1530" s="2"/>
      <c r="AL1530" s="4" t="s">
        <v>240</v>
      </c>
      <c r="AM1530" s="4" t="s">
        <v>1698</v>
      </c>
      <c r="AO1530" s="7"/>
      <c r="AP1530" s="7"/>
    </row>
    <row r="1531" spans="10:42">
      <c r="J1531" s="2"/>
      <c r="K1531" s="2"/>
      <c r="L1531" s="2"/>
      <c r="M1531" s="2"/>
      <c r="N1531" s="2"/>
      <c r="X1531" s="7"/>
      <c r="Y1531" s="7"/>
      <c r="Z1531" s="7"/>
      <c r="AA1531" s="7"/>
      <c r="AB1531" s="7"/>
      <c r="AC1531" s="7"/>
      <c r="AD1531" s="7"/>
      <c r="AE1531" s="7"/>
      <c r="AF1531" s="7"/>
      <c r="AG1531" s="7"/>
      <c r="AH1531" s="7"/>
      <c r="AJ1531" s="2"/>
      <c r="AL1531" s="4" t="s">
        <v>240</v>
      </c>
      <c r="AM1531" s="4" t="s">
        <v>1699</v>
      </c>
      <c r="AO1531" s="7"/>
      <c r="AP1531" s="7"/>
    </row>
    <row r="1532" spans="10:42">
      <c r="J1532" s="2"/>
      <c r="K1532" s="2"/>
      <c r="L1532" s="2"/>
      <c r="M1532" s="2"/>
      <c r="N1532" s="2"/>
      <c r="X1532" s="7"/>
      <c r="Y1532" s="7"/>
      <c r="Z1532" s="7"/>
      <c r="AA1532" s="7"/>
      <c r="AB1532" s="7"/>
      <c r="AC1532" s="7"/>
      <c r="AD1532" s="7"/>
      <c r="AE1532" s="7"/>
      <c r="AF1532" s="7"/>
      <c r="AG1532" s="7"/>
      <c r="AH1532" s="7"/>
      <c r="AJ1532" s="2"/>
      <c r="AL1532" s="4" t="s">
        <v>240</v>
      </c>
      <c r="AM1532" s="4" t="s">
        <v>1700</v>
      </c>
      <c r="AO1532" s="7"/>
      <c r="AP1532" s="7"/>
    </row>
    <row r="1533" spans="10:42">
      <c r="J1533" s="2"/>
      <c r="K1533" s="2"/>
      <c r="L1533" s="2"/>
      <c r="M1533" s="2"/>
      <c r="N1533" s="2"/>
      <c r="X1533" s="7"/>
      <c r="Y1533" s="7"/>
      <c r="Z1533" s="7"/>
      <c r="AA1533" s="7"/>
      <c r="AB1533" s="7"/>
      <c r="AC1533" s="7"/>
      <c r="AD1533" s="7"/>
      <c r="AE1533" s="7"/>
      <c r="AF1533" s="7"/>
      <c r="AG1533" s="7"/>
      <c r="AH1533" s="7"/>
      <c r="AJ1533" s="2"/>
      <c r="AL1533" s="4" t="s">
        <v>240</v>
      </c>
      <c r="AM1533" s="4" t="s">
        <v>1701</v>
      </c>
      <c r="AO1533" s="7"/>
      <c r="AP1533" s="7"/>
    </row>
    <row r="1534" spans="10:42">
      <c r="J1534" s="2"/>
      <c r="K1534" s="2"/>
      <c r="L1534" s="2"/>
      <c r="M1534" s="2"/>
      <c r="N1534" s="2"/>
      <c r="X1534" s="7"/>
      <c r="Y1534" s="7"/>
      <c r="Z1534" s="7"/>
      <c r="AA1534" s="7"/>
      <c r="AB1534" s="7"/>
      <c r="AC1534" s="7"/>
      <c r="AD1534" s="7"/>
      <c r="AE1534" s="7"/>
      <c r="AF1534" s="7"/>
      <c r="AG1534" s="7"/>
      <c r="AH1534" s="7"/>
      <c r="AJ1534" s="2"/>
      <c r="AL1534" s="4" t="s">
        <v>240</v>
      </c>
      <c r="AM1534" s="4" t="s">
        <v>1702</v>
      </c>
      <c r="AO1534" s="7"/>
      <c r="AP1534" s="7"/>
    </row>
    <row r="1535" spans="10:42">
      <c r="J1535" s="2"/>
      <c r="K1535" s="2"/>
      <c r="L1535" s="2"/>
      <c r="M1535" s="2"/>
      <c r="N1535" s="2"/>
      <c r="X1535" s="7"/>
      <c r="Y1535" s="7"/>
      <c r="Z1535" s="7"/>
      <c r="AA1535" s="7"/>
      <c r="AB1535" s="7"/>
      <c r="AC1535" s="7"/>
      <c r="AD1535" s="7"/>
      <c r="AE1535" s="7"/>
      <c r="AF1535" s="7"/>
      <c r="AG1535" s="7"/>
      <c r="AH1535" s="7"/>
      <c r="AJ1535" s="2"/>
      <c r="AL1535" s="4" t="s">
        <v>240</v>
      </c>
      <c r="AM1535" s="4" t="s">
        <v>1703</v>
      </c>
      <c r="AO1535" s="7"/>
      <c r="AP1535" s="7"/>
    </row>
    <row r="1536" spans="10:42">
      <c r="J1536" s="2"/>
      <c r="K1536" s="2"/>
      <c r="L1536" s="2"/>
      <c r="M1536" s="2"/>
      <c r="N1536" s="2"/>
      <c r="X1536" s="7"/>
      <c r="Y1536" s="7"/>
      <c r="Z1536" s="7"/>
      <c r="AA1536" s="7"/>
      <c r="AB1536" s="7"/>
      <c r="AC1536" s="7"/>
      <c r="AD1536" s="7"/>
      <c r="AE1536" s="7"/>
      <c r="AF1536" s="7"/>
      <c r="AG1536" s="7"/>
      <c r="AH1536" s="7"/>
      <c r="AJ1536" s="2"/>
      <c r="AL1536" s="4" t="s">
        <v>243</v>
      </c>
      <c r="AM1536" s="4" t="s">
        <v>1704</v>
      </c>
      <c r="AO1536" s="7"/>
      <c r="AP1536" s="7"/>
    </row>
    <row r="1537" spans="10:42">
      <c r="J1537" s="2"/>
      <c r="K1537" s="2"/>
      <c r="L1537" s="2"/>
      <c r="M1537" s="2"/>
      <c r="N1537" s="2"/>
      <c r="X1537" s="7"/>
      <c r="Y1537" s="7"/>
      <c r="Z1537" s="7"/>
      <c r="AA1537" s="7"/>
      <c r="AB1537" s="7"/>
      <c r="AC1537" s="7"/>
      <c r="AD1537" s="7"/>
      <c r="AE1537" s="7"/>
      <c r="AF1537" s="7"/>
      <c r="AG1537" s="7"/>
      <c r="AH1537" s="7"/>
      <c r="AJ1537" s="2"/>
      <c r="AL1537" s="4" t="s">
        <v>243</v>
      </c>
      <c r="AM1537" s="4" t="s">
        <v>1705</v>
      </c>
      <c r="AO1537" s="7"/>
      <c r="AP1537" s="7"/>
    </row>
    <row r="1538" spans="10:42">
      <c r="J1538" s="2"/>
      <c r="K1538" s="2"/>
      <c r="L1538" s="2"/>
      <c r="M1538" s="2"/>
      <c r="N1538" s="2"/>
      <c r="X1538" s="7"/>
      <c r="Y1538" s="7"/>
      <c r="Z1538" s="7"/>
      <c r="AA1538" s="7"/>
      <c r="AB1538" s="7"/>
      <c r="AC1538" s="7"/>
      <c r="AD1538" s="7"/>
      <c r="AE1538" s="7"/>
      <c r="AF1538" s="7"/>
      <c r="AG1538" s="7"/>
      <c r="AH1538" s="7"/>
      <c r="AJ1538" s="2"/>
      <c r="AL1538" s="4" t="s">
        <v>243</v>
      </c>
      <c r="AM1538" s="4" t="s">
        <v>1706</v>
      </c>
      <c r="AO1538" s="7"/>
      <c r="AP1538" s="7"/>
    </row>
    <row r="1539" spans="10:42">
      <c r="J1539" s="2"/>
      <c r="K1539" s="2"/>
      <c r="L1539" s="2"/>
      <c r="M1539" s="2"/>
      <c r="N1539" s="2"/>
      <c r="X1539" s="7"/>
      <c r="Y1539" s="7"/>
      <c r="Z1539" s="7"/>
      <c r="AA1539" s="7"/>
      <c r="AB1539" s="7"/>
      <c r="AC1539" s="7"/>
      <c r="AD1539" s="7"/>
      <c r="AE1539" s="7"/>
      <c r="AF1539" s="7"/>
      <c r="AG1539" s="7"/>
      <c r="AH1539" s="7"/>
      <c r="AJ1539" s="2"/>
      <c r="AL1539" s="4" t="s">
        <v>243</v>
      </c>
      <c r="AM1539" s="4" t="s">
        <v>1707</v>
      </c>
      <c r="AO1539" s="7"/>
      <c r="AP1539" s="7"/>
    </row>
    <row r="1540" spans="10:42">
      <c r="J1540" s="2"/>
      <c r="K1540" s="2"/>
      <c r="L1540" s="2"/>
      <c r="M1540" s="2"/>
      <c r="N1540" s="2"/>
      <c r="X1540" s="7"/>
      <c r="Y1540" s="7"/>
      <c r="Z1540" s="7"/>
      <c r="AA1540" s="7"/>
      <c r="AB1540" s="7"/>
      <c r="AC1540" s="7"/>
      <c r="AD1540" s="7"/>
      <c r="AE1540" s="7"/>
      <c r="AF1540" s="7"/>
      <c r="AG1540" s="7"/>
      <c r="AH1540" s="7"/>
      <c r="AJ1540" s="2"/>
      <c r="AL1540" s="4" t="s">
        <v>243</v>
      </c>
      <c r="AM1540" s="4" t="s">
        <v>1708</v>
      </c>
      <c r="AO1540" s="7"/>
      <c r="AP1540" s="7"/>
    </row>
    <row r="1541" spans="10:42">
      <c r="J1541" s="2"/>
      <c r="K1541" s="2"/>
      <c r="L1541" s="2"/>
      <c r="M1541" s="2"/>
      <c r="N1541" s="2"/>
      <c r="X1541" s="7"/>
      <c r="Y1541" s="7"/>
      <c r="Z1541" s="7"/>
      <c r="AA1541" s="7"/>
      <c r="AB1541" s="7"/>
      <c r="AC1541" s="7"/>
      <c r="AD1541" s="7"/>
      <c r="AE1541" s="7"/>
      <c r="AF1541" s="7"/>
      <c r="AG1541" s="7"/>
      <c r="AH1541" s="7"/>
      <c r="AJ1541" s="2"/>
      <c r="AL1541" s="4" t="s">
        <v>243</v>
      </c>
      <c r="AM1541" s="4" t="s">
        <v>1709</v>
      </c>
      <c r="AO1541" s="7"/>
      <c r="AP1541" s="7"/>
    </row>
    <row r="1542" spans="10:42">
      <c r="J1542" s="2"/>
      <c r="K1542" s="2"/>
      <c r="L1542" s="2"/>
      <c r="M1542" s="2"/>
      <c r="N1542" s="2"/>
      <c r="X1542" s="7"/>
      <c r="Y1542" s="7"/>
      <c r="Z1542" s="7"/>
      <c r="AA1542" s="7"/>
      <c r="AB1542" s="7"/>
      <c r="AC1542" s="7"/>
      <c r="AD1542" s="7"/>
      <c r="AE1542" s="7"/>
      <c r="AF1542" s="7"/>
      <c r="AG1542" s="7"/>
      <c r="AH1542" s="7"/>
      <c r="AJ1542" s="2"/>
      <c r="AL1542" s="4" t="s">
        <v>243</v>
      </c>
      <c r="AM1542" s="4" t="s">
        <v>1710</v>
      </c>
      <c r="AO1542" s="7"/>
      <c r="AP1542" s="7"/>
    </row>
    <row r="1543" spans="10:42">
      <c r="J1543" s="2"/>
      <c r="K1543" s="2"/>
      <c r="L1543" s="2"/>
      <c r="M1543" s="2"/>
      <c r="N1543" s="2"/>
      <c r="X1543" s="7"/>
      <c r="Y1543" s="7"/>
      <c r="Z1543" s="7"/>
      <c r="AA1543" s="7"/>
      <c r="AB1543" s="7"/>
      <c r="AC1543" s="7"/>
      <c r="AD1543" s="7"/>
      <c r="AE1543" s="7"/>
      <c r="AF1543" s="7"/>
      <c r="AG1543" s="7"/>
      <c r="AH1543" s="7"/>
      <c r="AJ1543" s="2"/>
      <c r="AL1543" s="4" t="s">
        <v>243</v>
      </c>
      <c r="AM1543" s="4" t="s">
        <v>1711</v>
      </c>
      <c r="AO1543" s="7"/>
      <c r="AP1543" s="7"/>
    </row>
    <row r="1544" spans="10:42">
      <c r="J1544" s="2"/>
      <c r="K1544" s="2"/>
      <c r="L1544" s="2"/>
      <c r="M1544" s="2"/>
      <c r="N1544" s="2"/>
      <c r="X1544" s="7"/>
      <c r="Y1544" s="7"/>
      <c r="Z1544" s="7"/>
      <c r="AA1544" s="7"/>
      <c r="AB1544" s="7"/>
      <c r="AC1544" s="7"/>
      <c r="AD1544" s="7"/>
      <c r="AE1544" s="7"/>
      <c r="AF1544" s="7"/>
      <c r="AG1544" s="7"/>
      <c r="AH1544" s="7"/>
      <c r="AJ1544" s="2"/>
      <c r="AL1544" s="4" t="s">
        <v>243</v>
      </c>
      <c r="AM1544" s="4" t="s">
        <v>1712</v>
      </c>
      <c r="AO1544" s="7"/>
      <c r="AP1544" s="7"/>
    </row>
    <row r="1545" spans="10:42">
      <c r="J1545" s="2"/>
      <c r="K1545" s="2"/>
      <c r="L1545" s="2"/>
      <c r="M1545" s="2"/>
      <c r="N1545" s="2"/>
      <c r="X1545" s="7"/>
      <c r="Y1545" s="7"/>
      <c r="Z1545" s="7"/>
      <c r="AA1545" s="7"/>
      <c r="AB1545" s="7"/>
      <c r="AC1545" s="7"/>
      <c r="AD1545" s="7"/>
      <c r="AE1545" s="7"/>
      <c r="AF1545" s="7"/>
      <c r="AG1545" s="7"/>
      <c r="AH1545" s="7"/>
      <c r="AJ1545" s="2"/>
      <c r="AL1545" s="4" t="s">
        <v>243</v>
      </c>
      <c r="AM1545" s="4" t="s">
        <v>1713</v>
      </c>
      <c r="AO1545" s="7"/>
      <c r="AP1545" s="7"/>
    </row>
    <row r="1546" spans="10:42">
      <c r="J1546" s="2"/>
      <c r="K1546" s="2"/>
      <c r="L1546" s="2"/>
      <c r="M1546" s="2"/>
      <c r="N1546" s="2"/>
      <c r="X1546" s="7"/>
      <c r="Y1546" s="7"/>
      <c r="Z1546" s="7"/>
      <c r="AA1546" s="7"/>
      <c r="AB1546" s="7"/>
      <c r="AC1546" s="7"/>
      <c r="AD1546" s="7"/>
      <c r="AE1546" s="7"/>
      <c r="AF1546" s="7"/>
      <c r="AG1546" s="7"/>
      <c r="AH1546" s="7"/>
      <c r="AJ1546" s="2"/>
      <c r="AL1546" s="4" t="s">
        <v>243</v>
      </c>
      <c r="AM1546" s="4" t="s">
        <v>1714</v>
      </c>
      <c r="AO1546" s="7"/>
      <c r="AP1546" s="7"/>
    </row>
    <row r="1547" spans="10:42">
      <c r="J1547" s="2"/>
      <c r="K1547" s="2"/>
      <c r="L1547" s="2"/>
      <c r="M1547" s="2"/>
      <c r="N1547" s="2"/>
      <c r="X1547" s="7"/>
      <c r="Y1547" s="7"/>
      <c r="Z1547" s="7"/>
      <c r="AA1547" s="7"/>
      <c r="AB1547" s="7"/>
      <c r="AC1547" s="7"/>
      <c r="AD1547" s="7"/>
      <c r="AE1547" s="7"/>
      <c r="AF1547" s="7"/>
      <c r="AG1547" s="7"/>
      <c r="AH1547" s="7"/>
      <c r="AJ1547" s="2"/>
      <c r="AL1547" s="4" t="s">
        <v>243</v>
      </c>
      <c r="AM1547" s="4" t="s">
        <v>1715</v>
      </c>
      <c r="AO1547" s="7"/>
      <c r="AP1547" s="7"/>
    </row>
    <row r="1548" spans="10:42">
      <c r="J1548" s="2"/>
      <c r="K1548" s="2"/>
      <c r="L1548" s="2"/>
      <c r="M1548" s="2"/>
      <c r="N1548" s="2"/>
      <c r="X1548" s="7"/>
      <c r="Y1548" s="7"/>
      <c r="Z1548" s="7"/>
      <c r="AA1548" s="7"/>
      <c r="AB1548" s="7"/>
      <c r="AC1548" s="7"/>
      <c r="AD1548" s="7"/>
      <c r="AE1548" s="7"/>
      <c r="AF1548" s="7"/>
      <c r="AG1548" s="7"/>
      <c r="AH1548" s="7"/>
      <c r="AJ1548" s="2"/>
      <c r="AL1548" s="4" t="s">
        <v>243</v>
      </c>
      <c r="AM1548" s="4" t="s">
        <v>1716</v>
      </c>
      <c r="AO1548" s="7"/>
      <c r="AP1548" s="7"/>
    </row>
    <row r="1549" spans="10:42">
      <c r="J1549" s="2"/>
      <c r="K1549" s="2"/>
      <c r="L1549" s="2"/>
      <c r="M1549" s="2"/>
      <c r="N1549" s="2"/>
      <c r="X1549" s="7"/>
      <c r="Y1549" s="7"/>
      <c r="Z1549" s="7"/>
      <c r="AA1549" s="7"/>
      <c r="AB1549" s="7"/>
      <c r="AC1549" s="7"/>
      <c r="AD1549" s="7"/>
      <c r="AE1549" s="7"/>
      <c r="AF1549" s="7"/>
      <c r="AG1549" s="7"/>
      <c r="AH1549" s="7"/>
      <c r="AJ1549" s="2"/>
      <c r="AL1549" s="4" t="s">
        <v>243</v>
      </c>
      <c r="AM1549" s="4" t="s">
        <v>1717</v>
      </c>
      <c r="AO1549" s="7"/>
      <c r="AP1549" s="7"/>
    </row>
    <row r="1550" spans="10:42">
      <c r="J1550" s="2"/>
      <c r="K1550" s="2"/>
      <c r="L1550" s="2"/>
      <c r="M1550" s="2"/>
      <c r="N1550" s="2"/>
      <c r="X1550" s="7"/>
      <c r="Y1550" s="7"/>
      <c r="Z1550" s="7"/>
      <c r="AA1550" s="7"/>
      <c r="AB1550" s="7"/>
      <c r="AC1550" s="7"/>
      <c r="AD1550" s="7"/>
      <c r="AE1550" s="7"/>
      <c r="AF1550" s="7"/>
      <c r="AG1550" s="7"/>
      <c r="AH1550" s="7"/>
      <c r="AJ1550" s="2"/>
      <c r="AL1550" s="4" t="s">
        <v>243</v>
      </c>
      <c r="AM1550" s="4" t="s">
        <v>1718</v>
      </c>
      <c r="AO1550" s="7"/>
      <c r="AP1550" s="7"/>
    </row>
    <row r="1551" spans="10:42">
      <c r="J1551" s="2"/>
      <c r="K1551" s="2"/>
      <c r="L1551" s="2"/>
      <c r="M1551" s="2"/>
      <c r="N1551" s="2"/>
      <c r="X1551" s="7"/>
      <c r="Y1551" s="7"/>
      <c r="Z1551" s="7"/>
      <c r="AA1551" s="7"/>
      <c r="AB1551" s="7"/>
      <c r="AC1551" s="7"/>
      <c r="AD1551" s="7"/>
      <c r="AE1551" s="7"/>
      <c r="AF1551" s="7"/>
      <c r="AG1551" s="7"/>
      <c r="AH1551" s="7"/>
      <c r="AJ1551" s="2"/>
      <c r="AL1551" s="4" t="s">
        <v>243</v>
      </c>
      <c r="AM1551" s="4" t="s">
        <v>1719</v>
      </c>
      <c r="AO1551" s="7"/>
      <c r="AP1551" s="7"/>
    </row>
    <row r="1552" spans="10:42">
      <c r="J1552" s="2"/>
      <c r="K1552" s="2"/>
      <c r="L1552" s="2"/>
      <c r="M1552" s="2"/>
      <c r="N1552" s="2"/>
      <c r="X1552" s="7"/>
      <c r="Y1552" s="7"/>
      <c r="Z1552" s="7"/>
      <c r="AA1552" s="7"/>
      <c r="AB1552" s="7"/>
      <c r="AC1552" s="7"/>
      <c r="AD1552" s="7"/>
      <c r="AE1552" s="7"/>
      <c r="AF1552" s="7"/>
      <c r="AG1552" s="7"/>
      <c r="AH1552" s="7"/>
      <c r="AJ1552" s="2"/>
      <c r="AL1552" s="4" t="s">
        <v>243</v>
      </c>
      <c r="AM1552" s="4" t="s">
        <v>1720</v>
      </c>
      <c r="AO1552" s="7"/>
      <c r="AP1552" s="7"/>
    </row>
    <row r="1553" spans="10:42">
      <c r="J1553" s="2"/>
      <c r="K1553" s="2"/>
      <c r="L1553" s="2"/>
      <c r="M1553" s="2"/>
      <c r="N1553" s="2"/>
      <c r="X1553" s="7"/>
      <c r="Y1553" s="7"/>
      <c r="Z1553" s="7"/>
      <c r="AA1553" s="7"/>
      <c r="AB1553" s="7"/>
      <c r="AC1553" s="7"/>
      <c r="AD1553" s="7"/>
      <c r="AE1553" s="7"/>
      <c r="AF1553" s="7"/>
      <c r="AG1553" s="7"/>
      <c r="AH1553" s="7"/>
      <c r="AJ1553" s="2"/>
      <c r="AL1553" s="4" t="s">
        <v>243</v>
      </c>
      <c r="AM1553" s="4" t="s">
        <v>1721</v>
      </c>
      <c r="AO1553" s="7"/>
      <c r="AP1553" s="7"/>
    </row>
    <row r="1554" spans="10:42">
      <c r="J1554" s="2"/>
      <c r="K1554" s="2"/>
      <c r="L1554" s="2"/>
      <c r="M1554" s="2"/>
      <c r="N1554" s="2"/>
      <c r="X1554" s="7"/>
      <c r="Y1554" s="7"/>
      <c r="Z1554" s="7"/>
      <c r="AA1554" s="7"/>
      <c r="AB1554" s="7"/>
      <c r="AC1554" s="7"/>
      <c r="AD1554" s="7"/>
      <c r="AE1554" s="7"/>
      <c r="AF1554" s="7"/>
      <c r="AG1554" s="7"/>
      <c r="AH1554" s="7"/>
      <c r="AJ1554" s="2"/>
      <c r="AL1554" s="4" t="s">
        <v>243</v>
      </c>
      <c r="AM1554" s="4" t="s">
        <v>1722</v>
      </c>
      <c r="AO1554" s="7"/>
      <c r="AP1554" s="7"/>
    </row>
    <row r="1555" spans="10:42">
      <c r="J1555" s="2"/>
      <c r="K1555" s="2"/>
      <c r="L1555" s="2"/>
      <c r="M1555" s="2"/>
      <c r="N1555" s="2"/>
      <c r="X1555" s="7"/>
      <c r="Y1555" s="7"/>
      <c r="Z1555" s="7"/>
      <c r="AA1555" s="7"/>
      <c r="AB1555" s="7"/>
      <c r="AC1555" s="7"/>
      <c r="AD1555" s="7"/>
      <c r="AE1555" s="7"/>
      <c r="AF1555" s="7"/>
      <c r="AG1555" s="7"/>
      <c r="AH1555" s="7"/>
      <c r="AJ1555" s="2"/>
      <c r="AL1555" s="4" t="s">
        <v>243</v>
      </c>
      <c r="AM1555" s="4" t="s">
        <v>1723</v>
      </c>
      <c r="AO1555" s="7"/>
      <c r="AP1555" s="7"/>
    </row>
    <row r="1556" spans="10:42">
      <c r="J1556" s="2"/>
      <c r="K1556" s="2"/>
      <c r="L1556" s="2"/>
      <c r="M1556" s="2"/>
      <c r="N1556" s="2"/>
      <c r="X1556" s="7"/>
      <c r="Y1556" s="7"/>
      <c r="Z1556" s="7"/>
      <c r="AA1556" s="7"/>
      <c r="AB1556" s="7"/>
      <c r="AC1556" s="7"/>
      <c r="AD1556" s="7"/>
      <c r="AE1556" s="7"/>
      <c r="AF1556" s="7"/>
      <c r="AG1556" s="7"/>
      <c r="AH1556" s="7"/>
      <c r="AJ1556" s="2"/>
      <c r="AL1556" s="4" t="s">
        <v>246</v>
      </c>
      <c r="AM1556" s="4" t="s">
        <v>1003</v>
      </c>
      <c r="AO1556" s="7"/>
      <c r="AP1556" s="7"/>
    </row>
    <row r="1557" spans="10:42">
      <c r="J1557" s="2"/>
      <c r="K1557" s="2"/>
      <c r="L1557" s="2"/>
      <c r="M1557" s="2"/>
      <c r="N1557" s="2"/>
      <c r="X1557" s="7"/>
      <c r="Y1557" s="7"/>
      <c r="Z1557" s="7"/>
      <c r="AA1557" s="7"/>
      <c r="AB1557" s="7"/>
      <c r="AC1557" s="7"/>
      <c r="AD1557" s="7"/>
      <c r="AE1557" s="7"/>
      <c r="AF1557" s="7"/>
      <c r="AG1557" s="7"/>
      <c r="AH1557" s="7"/>
      <c r="AJ1557" s="2"/>
      <c r="AL1557" s="4" t="s">
        <v>246</v>
      </c>
      <c r="AM1557" s="4" t="s">
        <v>1724</v>
      </c>
      <c r="AO1557" s="7"/>
      <c r="AP1557" s="7"/>
    </row>
    <row r="1558" spans="10:42">
      <c r="J1558" s="2"/>
      <c r="K1558" s="2"/>
      <c r="L1558" s="2"/>
      <c r="M1558" s="2"/>
      <c r="N1558" s="2"/>
      <c r="X1558" s="7"/>
      <c r="Y1558" s="7"/>
      <c r="Z1558" s="7"/>
      <c r="AA1558" s="7"/>
      <c r="AB1558" s="7"/>
      <c r="AC1558" s="7"/>
      <c r="AD1558" s="7"/>
      <c r="AE1558" s="7"/>
      <c r="AF1558" s="7"/>
      <c r="AG1558" s="7"/>
      <c r="AH1558" s="7"/>
      <c r="AJ1558" s="2"/>
      <c r="AL1558" s="4" t="s">
        <v>246</v>
      </c>
      <c r="AM1558" s="4" t="s">
        <v>1725</v>
      </c>
      <c r="AO1558" s="7"/>
      <c r="AP1558" s="7"/>
    </row>
    <row r="1559" spans="10:42">
      <c r="J1559" s="2"/>
      <c r="K1559" s="2"/>
      <c r="L1559" s="2"/>
      <c r="M1559" s="2"/>
      <c r="N1559" s="2"/>
      <c r="X1559" s="7"/>
      <c r="Y1559" s="7"/>
      <c r="Z1559" s="7"/>
      <c r="AA1559" s="7"/>
      <c r="AB1559" s="7"/>
      <c r="AC1559" s="7"/>
      <c r="AD1559" s="7"/>
      <c r="AE1559" s="7"/>
      <c r="AF1559" s="7"/>
      <c r="AG1559" s="7"/>
      <c r="AH1559" s="7"/>
      <c r="AJ1559" s="2"/>
      <c r="AL1559" s="4" t="s">
        <v>246</v>
      </c>
      <c r="AM1559" s="4" t="s">
        <v>1726</v>
      </c>
      <c r="AO1559" s="7"/>
      <c r="AP1559" s="7"/>
    </row>
    <row r="1560" spans="10:42">
      <c r="J1560" s="2"/>
      <c r="K1560" s="2"/>
      <c r="L1560" s="2"/>
      <c r="M1560" s="2"/>
      <c r="N1560" s="2"/>
      <c r="X1560" s="7"/>
      <c r="Y1560" s="7"/>
      <c r="Z1560" s="7"/>
      <c r="AA1560" s="7"/>
      <c r="AB1560" s="7"/>
      <c r="AC1560" s="7"/>
      <c r="AD1560" s="7"/>
      <c r="AE1560" s="7"/>
      <c r="AF1560" s="7"/>
      <c r="AG1560" s="7"/>
      <c r="AH1560" s="7"/>
      <c r="AJ1560" s="2"/>
      <c r="AL1560" s="4" t="s">
        <v>246</v>
      </c>
      <c r="AM1560" s="4" t="s">
        <v>1727</v>
      </c>
      <c r="AO1560" s="7"/>
      <c r="AP1560" s="7"/>
    </row>
    <row r="1561" spans="10:42">
      <c r="J1561" s="2"/>
      <c r="K1561" s="2"/>
      <c r="L1561" s="2"/>
      <c r="M1561" s="2"/>
      <c r="N1561" s="2"/>
      <c r="X1561" s="7"/>
      <c r="Y1561" s="7"/>
      <c r="Z1561" s="7"/>
      <c r="AA1561" s="7"/>
      <c r="AB1561" s="7"/>
      <c r="AC1561" s="7"/>
      <c r="AD1561" s="7"/>
      <c r="AE1561" s="7"/>
      <c r="AF1561" s="7"/>
      <c r="AG1561" s="7"/>
      <c r="AH1561" s="7"/>
      <c r="AJ1561" s="2"/>
      <c r="AL1561" s="4" t="s">
        <v>246</v>
      </c>
      <c r="AM1561" s="4" t="s">
        <v>1728</v>
      </c>
      <c r="AO1561" s="7"/>
      <c r="AP1561" s="7"/>
    </row>
    <row r="1562" spans="10:42">
      <c r="J1562" s="2"/>
      <c r="K1562" s="2"/>
      <c r="L1562" s="2"/>
      <c r="M1562" s="2"/>
      <c r="N1562" s="2"/>
      <c r="X1562" s="7"/>
      <c r="Y1562" s="7"/>
      <c r="Z1562" s="7"/>
      <c r="AA1562" s="7"/>
      <c r="AB1562" s="7"/>
      <c r="AC1562" s="7"/>
      <c r="AD1562" s="7"/>
      <c r="AE1562" s="7"/>
      <c r="AF1562" s="7"/>
      <c r="AG1562" s="7"/>
      <c r="AH1562" s="7"/>
      <c r="AJ1562" s="2"/>
      <c r="AL1562" s="4" t="s">
        <v>246</v>
      </c>
      <c r="AM1562" s="4" t="s">
        <v>1729</v>
      </c>
      <c r="AO1562" s="7"/>
      <c r="AP1562" s="7"/>
    </row>
    <row r="1563" spans="10:42">
      <c r="J1563" s="2"/>
      <c r="K1563" s="2"/>
      <c r="L1563" s="2"/>
      <c r="M1563" s="2"/>
      <c r="N1563" s="2"/>
      <c r="X1563" s="7"/>
      <c r="Y1563" s="7"/>
      <c r="Z1563" s="7"/>
      <c r="AA1563" s="7"/>
      <c r="AB1563" s="7"/>
      <c r="AC1563" s="7"/>
      <c r="AD1563" s="7"/>
      <c r="AE1563" s="7"/>
      <c r="AF1563" s="7"/>
      <c r="AG1563" s="7"/>
      <c r="AH1563" s="7"/>
      <c r="AJ1563" s="2"/>
      <c r="AL1563" s="4" t="s">
        <v>246</v>
      </c>
      <c r="AM1563" s="4" t="s">
        <v>1730</v>
      </c>
      <c r="AO1563" s="7"/>
      <c r="AP1563" s="7"/>
    </row>
    <row r="1564" spans="10:42">
      <c r="J1564" s="2"/>
      <c r="K1564" s="2"/>
      <c r="L1564" s="2"/>
      <c r="M1564" s="2"/>
      <c r="N1564" s="2"/>
      <c r="X1564" s="7"/>
      <c r="Y1564" s="7"/>
      <c r="Z1564" s="7"/>
      <c r="AA1564" s="7"/>
      <c r="AB1564" s="7"/>
      <c r="AC1564" s="7"/>
      <c r="AD1564" s="7"/>
      <c r="AE1564" s="7"/>
      <c r="AF1564" s="7"/>
      <c r="AG1564" s="7"/>
      <c r="AH1564" s="7"/>
      <c r="AJ1564" s="2"/>
      <c r="AL1564" s="4" t="s">
        <v>246</v>
      </c>
      <c r="AM1564" s="4" t="s">
        <v>1731</v>
      </c>
      <c r="AO1564" s="7"/>
      <c r="AP1564" s="7"/>
    </row>
    <row r="1565" spans="10:42">
      <c r="J1565" s="2"/>
      <c r="K1565" s="2"/>
      <c r="L1565" s="2"/>
      <c r="M1565" s="2"/>
      <c r="N1565" s="2"/>
      <c r="X1565" s="7"/>
      <c r="Y1565" s="7"/>
      <c r="Z1565" s="7"/>
      <c r="AA1565" s="7"/>
      <c r="AB1565" s="7"/>
      <c r="AC1565" s="7"/>
      <c r="AD1565" s="7"/>
      <c r="AE1565" s="7"/>
      <c r="AF1565" s="7"/>
      <c r="AG1565" s="7"/>
      <c r="AH1565" s="7"/>
      <c r="AJ1565" s="2"/>
      <c r="AL1565" s="4" t="s">
        <v>246</v>
      </c>
      <c r="AM1565" s="4" t="s">
        <v>1732</v>
      </c>
      <c r="AO1565" s="7"/>
      <c r="AP1565" s="7"/>
    </row>
    <row r="1566" spans="10:42">
      <c r="J1566" s="2"/>
      <c r="K1566" s="2"/>
      <c r="L1566" s="2"/>
      <c r="M1566" s="2"/>
      <c r="N1566" s="2"/>
      <c r="X1566" s="7"/>
      <c r="Y1566" s="7"/>
      <c r="Z1566" s="7"/>
      <c r="AA1566" s="7"/>
      <c r="AB1566" s="7"/>
      <c r="AC1566" s="7"/>
      <c r="AD1566" s="7"/>
      <c r="AE1566" s="7"/>
      <c r="AF1566" s="7"/>
      <c r="AG1566" s="7"/>
      <c r="AH1566" s="7"/>
      <c r="AJ1566" s="2"/>
      <c r="AL1566" s="4" t="s">
        <v>246</v>
      </c>
      <c r="AM1566" s="4" t="s">
        <v>1733</v>
      </c>
      <c r="AO1566" s="7"/>
      <c r="AP1566" s="7"/>
    </row>
    <row r="1567" spans="10:42">
      <c r="J1567" s="2"/>
      <c r="K1567" s="2"/>
      <c r="L1567" s="2"/>
      <c r="M1567" s="2"/>
      <c r="N1567" s="2"/>
      <c r="X1567" s="7"/>
      <c r="Y1567" s="7"/>
      <c r="Z1567" s="7"/>
      <c r="AA1567" s="7"/>
      <c r="AB1567" s="7"/>
      <c r="AC1567" s="7"/>
      <c r="AD1567" s="7"/>
      <c r="AE1567" s="7"/>
      <c r="AF1567" s="7"/>
      <c r="AG1567" s="7"/>
      <c r="AH1567" s="7"/>
      <c r="AJ1567" s="2"/>
      <c r="AL1567" s="4" t="s">
        <v>246</v>
      </c>
      <c r="AM1567" s="4" t="s">
        <v>1734</v>
      </c>
      <c r="AO1567" s="7"/>
      <c r="AP1567" s="7"/>
    </row>
    <row r="1568" spans="10:42">
      <c r="J1568" s="2"/>
      <c r="K1568" s="2"/>
      <c r="L1568" s="2"/>
      <c r="M1568" s="2"/>
      <c r="N1568" s="2"/>
      <c r="X1568" s="7"/>
      <c r="Y1568" s="7"/>
      <c r="Z1568" s="7"/>
      <c r="AA1568" s="7"/>
      <c r="AB1568" s="7"/>
      <c r="AC1568" s="7"/>
      <c r="AD1568" s="7"/>
      <c r="AE1568" s="7"/>
      <c r="AF1568" s="7"/>
      <c r="AG1568" s="7"/>
      <c r="AH1568" s="7"/>
      <c r="AJ1568" s="2"/>
      <c r="AL1568" s="4" t="s">
        <v>246</v>
      </c>
      <c r="AM1568" s="4" t="s">
        <v>1735</v>
      </c>
      <c r="AO1568" s="7"/>
      <c r="AP1568" s="7"/>
    </row>
    <row r="1569" spans="10:42">
      <c r="J1569" s="2"/>
      <c r="K1569" s="2"/>
      <c r="L1569" s="2"/>
      <c r="M1569" s="2"/>
      <c r="N1569" s="2"/>
      <c r="X1569" s="7"/>
      <c r="Y1569" s="7"/>
      <c r="Z1569" s="7"/>
      <c r="AA1569" s="7"/>
      <c r="AB1569" s="7"/>
      <c r="AC1569" s="7"/>
      <c r="AD1569" s="7"/>
      <c r="AE1569" s="7"/>
      <c r="AF1569" s="7"/>
      <c r="AG1569" s="7"/>
      <c r="AH1569" s="7"/>
      <c r="AJ1569" s="2"/>
      <c r="AL1569" s="4" t="s">
        <v>246</v>
      </c>
      <c r="AM1569" s="4" t="s">
        <v>1736</v>
      </c>
      <c r="AO1569" s="7"/>
      <c r="AP1569" s="7"/>
    </row>
    <row r="1570" spans="10:42">
      <c r="J1570" s="2"/>
      <c r="K1570" s="2"/>
      <c r="L1570" s="2"/>
      <c r="M1570" s="2"/>
      <c r="N1570" s="2"/>
      <c r="X1570" s="7"/>
      <c r="Y1570" s="7"/>
      <c r="Z1570" s="7"/>
      <c r="AA1570" s="7"/>
      <c r="AB1570" s="7"/>
      <c r="AC1570" s="7"/>
      <c r="AD1570" s="7"/>
      <c r="AE1570" s="7"/>
      <c r="AF1570" s="7"/>
      <c r="AG1570" s="7"/>
      <c r="AH1570" s="7"/>
      <c r="AJ1570" s="2"/>
      <c r="AL1570" s="4" t="s">
        <v>246</v>
      </c>
      <c r="AM1570" s="4" t="s">
        <v>1737</v>
      </c>
      <c r="AO1570" s="7"/>
      <c r="AP1570" s="7"/>
    </row>
    <row r="1571" spans="10:42">
      <c r="J1571" s="2"/>
      <c r="K1571" s="2"/>
      <c r="L1571" s="2"/>
      <c r="M1571" s="2"/>
      <c r="N1571" s="2"/>
      <c r="X1571" s="7"/>
      <c r="Y1571" s="7"/>
      <c r="Z1571" s="7"/>
      <c r="AA1571" s="7"/>
      <c r="AB1571" s="7"/>
      <c r="AC1571" s="7"/>
      <c r="AD1571" s="7"/>
      <c r="AE1571" s="7"/>
      <c r="AF1571" s="7"/>
      <c r="AG1571" s="7"/>
      <c r="AH1571" s="7"/>
      <c r="AJ1571" s="2"/>
      <c r="AL1571" s="4" t="s">
        <v>246</v>
      </c>
      <c r="AM1571" s="4" t="s">
        <v>1738</v>
      </c>
      <c r="AO1571" s="7"/>
      <c r="AP1571" s="7"/>
    </row>
    <row r="1572" spans="10:42">
      <c r="J1572" s="2"/>
      <c r="K1572" s="2"/>
      <c r="L1572" s="2"/>
      <c r="M1572" s="2"/>
      <c r="N1572" s="2"/>
      <c r="X1572" s="7"/>
      <c r="Y1572" s="7"/>
      <c r="Z1572" s="7"/>
      <c r="AA1572" s="7"/>
      <c r="AB1572" s="7"/>
      <c r="AC1572" s="7"/>
      <c r="AD1572" s="7"/>
      <c r="AE1572" s="7"/>
      <c r="AF1572" s="7"/>
      <c r="AG1572" s="7"/>
      <c r="AH1572" s="7"/>
      <c r="AJ1572" s="2"/>
      <c r="AL1572" s="4" t="s">
        <v>246</v>
      </c>
      <c r="AM1572" s="4" t="s">
        <v>1739</v>
      </c>
      <c r="AO1572" s="7"/>
      <c r="AP1572" s="7"/>
    </row>
    <row r="1573" spans="10:42">
      <c r="J1573" s="2"/>
      <c r="K1573" s="2"/>
      <c r="L1573" s="2"/>
      <c r="M1573" s="2"/>
      <c r="N1573" s="2"/>
      <c r="X1573" s="7"/>
      <c r="Y1573" s="7"/>
      <c r="Z1573" s="7"/>
      <c r="AA1573" s="7"/>
      <c r="AB1573" s="7"/>
      <c r="AC1573" s="7"/>
      <c r="AD1573" s="7"/>
      <c r="AE1573" s="7"/>
      <c r="AF1573" s="7"/>
      <c r="AG1573" s="7"/>
      <c r="AH1573" s="7"/>
      <c r="AJ1573" s="2"/>
      <c r="AL1573" s="4" t="s">
        <v>246</v>
      </c>
      <c r="AM1573" s="4" t="s">
        <v>1740</v>
      </c>
      <c r="AO1573" s="7"/>
      <c r="AP1573" s="7"/>
    </row>
    <row r="1574" spans="10:42">
      <c r="J1574" s="2"/>
      <c r="K1574" s="2"/>
      <c r="L1574" s="2"/>
      <c r="M1574" s="2"/>
      <c r="N1574" s="2"/>
      <c r="X1574" s="7"/>
      <c r="Y1574" s="7"/>
      <c r="Z1574" s="7"/>
      <c r="AA1574" s="7"/>
      <c r="AB1574" s="7"/>
      <c r="AC1574" s="7"/>
      <c r="AD1574" s="7"/>
      <c r="AE1574" s="7"/>
      <c r="AF1574" s="7"/>
      <c r="AG1574" s="7"/>
      <c r="AH1574" s="7"/>
      <c r="AJ1574" s="2"/>
      <c r="AL1574" s="4" t="s">
        <v>246</v>
      </c>
      <c r="AM1574" s="4" t="s">
        <v>1741</v>
      </c>
      <c r="AO1574" s="7"/>
      <c r="AP1574" s="7"/>
    </row>
    <row r="1575" spans="10:42">
      <c r="J1575" s="2"/>
      <c r="K1575" s="2"/>
      <c r="L1575" s="2"/>
      <c r="M1575" s="2"/>
      <c r="N1575" s="2"/>
      <c r="X1575" s="7"/>
      <c r="Y1575" s="7"/>
      <c r="Z1575" s="7"/>
      <c r="AA1575" s="7"/>
      <c r="AB1575" s="7"/>
      <c r="AC1575" s="7"/>
      <c r="AD1575" s="7"/>
      <c r="AE1575" s="7"/>
      <c r="AF1575" s="7"/>
      <c r="AG1575" s="7"/>
      <c r="AH1575" s="7"/>
      <c r="AJ1575" s="2"/>
      <c r="AL1575" s="4" t="s">
        <v>246</v>
      </c>
      <c r="AM1575" s="4" t="s">
        <v>1742</v>
      </c>
      <c r="AO1575" s="7"/>
      <c r="AP1575" s="7"/>
    </row>
    <row r="1576" spans="10:42">
      <c r="J1576" s="2"/>
      <c r="K1576" s="2"/>
      <c r="L1576" s="2"/>
      <c r="M1576" s="2"/>
      <c r="N1576" s="2"/>
      <c r="X1576" s="7"/>
      <c r="Y1576" s="7"/>
      <c r="Z1576" s="7"/>
      <c r="AA1576" s="7"/>
      <c r="AB1576" s="7"/>
      <c r="AC1576" s="7"/>
      <c r="AD1576" s="7"/>
      <c r="AE1576" s="7"/>
      <c r="AF1576" s="7"/>
      <c r="AG1576" s="7"/>
      <c r="AH1576" s="7"/>
      <c r="AJ1576" s="2"/>
      <c r="AL1576" s="4" t="s">
        <v>246</v>
      </c>
      <c r="AM1576" s="4" t="s">
        <v>1743</v>
      </c>
      <c r="AO1576" s="7"/>
      <c r="AP1576" s="7"/>
    </row>
    <row r="1577" spans="10:42">
      <c r="J1577" s="2"/>
      <c r="K1577" s="2"/>
      <c r="L1577" s="2"/>
      <c r="M1577" s="2"/>
      <c r="N1577" s="2"/>
      <c r="X1577" s="7"/>
      <c r="Y1577" s="7"/>
      <c r="Z1577" s="7"/>
      <c r="AA1577" s="7"/>
      <c r="AB1577" s="7"/>
      <c r="AC1577" s="7"/>
      <c r="AD1577" s="7"/>
      <c r="AE1577" s="7"/>
      <c r="AF1577" s="7"/>
      <c r="AG1577" s="7"/>
      <c r="AH1577" s="7"/>
      <c r="AJ1577" s="2"/>
      <c r="AL1577" s="4" t="s">
        <v>248</v>
      </c>
      <c r="AM1577" s="4" t="s">
        <v>1744</v>
      </c>
      <c r="AO1577" s="7"/>
      <c r="AP1577" s="7"/>
    </row>
    <row r="1578" spans="10:42">
      <c r="J1578" s="2"/>
      <c r="K1578" s="2"/>
      <c r="L1578" s="2"/>
      <c r="M1578" s="2"/>
      <c r="N1578" s="2"/>
      <c r="X1578" s="7"/>
      <c r="Y1578" s="7"/>
      <c r="Z1578" s="7"/>
      <c r="AA1578" s="7"/>
      <c r="AB1578" s="7"/>
      <c r="AC1578" s="7"/>
      <c r="AD1578" s="7"/>
      <c r="AE1578" s="7"/>
      <c r="AF1578" s="7"/>
      <c r="AG1578" s="7"/>
      <c r="AH1578" s="7"/>
      <c r="AJ1578" s="2"/>
      <c r="AL1578" s="4" t="s">
        <v>248</v>
      </c>
      <c r="AM1578" s="4" t="s">
        <v>1745</v>
      </c>
      <c r="AO1578" s="7"/>
      <c r="AP1578" s="7"/>
    </row>
    <row r="1579" spans="10:42">
      <c r="J1579" s="2"/>
      <c r="K1579" s="2"/>
      <c r="L1579" s="2"/>
      <c r="M1579" s="2"/>
      <c r="N1579" s="2"/>
      <c r="X1579" s="7"/>
      <c r="Y1579" s="7"/>
      <c r="Z1579" s="7"/>
      <c r="AA1579" s="7"/>
      <c r="AB1579" s="7"/>
      <c r="AC1579" s="7"/>
      <c r="AD1579" s="7"/>
      <c r="AE1579" s="7"/>
      <c r="AF1579" s="7"/>
      <c r="AG1579" s="7"/>
      <c r="AH1579" s="7"/>
      <c r="AJ1579" s="2"/>
      <c r="AL1579" s="4" t="s">
        <v>248</v>
      </c>
      <c r="AM1579" s="4" t="s">
        <v>1746</v>
      </c>
      <c r="AO1579" s="7"/>
      <c r="AP1579" s="7"/>
    </row>
    <row r="1580" spans="10:42">
      <c r="J1580" s="2"/>
      <c r="K1580" s="2"/>
      <c r="L1580" s="2"/>
      <c r="M1580" s="2"/>
      <c r="N1580" s="2"/>
      <c r="X1580" s="7"/>
      <c r="Y1580" s="7"/>
      <c r="Z1580" s="7"/>
      <c r="AA1580" s="7"/>
      <c r="AB1580" s="7"/>
      <c r="AC1580" s="7"/>
      <c r="AD1580" s="7"/>
      <c r="AE1580" s="7"/>
      <c r="AF1580" s="7"/>
      <c r="AG1580" s="7"/>
      <c r="AH1580" s="7"/>
      <c r="AJ1580" s="2"/>
      <c r="AL1580" s="4" t="s">
        <v>248</v>
      </c>
      <c r="AM1580" s="4" t="s">
        <v>1747</v>
      </c>
      <c r="AO1580" s="7"/>
      <c r="AP1580" s="7"/>
    </row>
    <row r="1581" spans="10:42">
      <c r="J1581" s="2"/>
      <c r="K1581" s="2"/>
      <c r="L1581" s="2"/>
      <c r="M1581" s="2"/>
      <c r="N1581" s="2"/>
      <c r="X1581" s="7"/>
      <c r="Y1581" s="7"/>
      <c r="Z1581" s="7"/>
      <c r="AA1581" s="7"/>
      <c r="AB1581" s="7"/>
      <c r="AC1581" s="7"/>
      <c r="AD1581" s="7"/>
      <c r="AE1581" s="7"/>
      <c r="AF1581" s="7"/>
      <c r="AG1581" s="7"/>
      <c r="AH1581" s="7"/>
      <c r="AJ1581" s="2"/>
      <c r="AL1581" s="4" t="s">
        <v>248</v>
      </c>
      <c r="AM1581" s="4" t="s">
        <v>1748</v>
      </c>
      <c r="AO1581" s="7"/>
      <c r="AP1581" s="7"/>
    </row>
    <row r="1582" spans="10:42">
      <c r="J1582" s="2"/>
      <c r="K1582" s="2"/>
      <c r="L1582" s="2"/>
      <c r="M1582" s="2"/>
      <c r="N1582" s="2"/>
      <c r="X1582" s="7"/>
      <c r="Y1582" s="7"/>
      <c r="Z1582" s="7"/>
      <c r="AA1582" s="7"/>
      <c r="AB1582" s="7"/>
      <c r="AC1582" s="7"/>
      <c r="AD1582" s="7"/>
      <c r="AE1582" s="7"/>
      <c r="AF1582" s="7"/>
      <c r="AG1582" s="7"/>
      <c r="AH1582" s="7"/>
      <c r="AJ1582" s="2"/>
      <c r="AL1582" s="4" t="s">
        <v>248</v>
      </c>
      <c r="AM1582" s="4" t="s">
        <v>1749</v>
      </c>
      <c r="AO1582" s="7"/>
      <c r="AP1582" s="7"/>
    </row>
    <row r="1583" spans="10:42">
      <c r="J1583" s="2"/>
      <c r="K1583" s="2"/>
      <c r="L1583" s="2"/>
      <c r="M1583" s="2"/>
      <c r="N1583" s="2"/>
      <c r="X1583" s="7"/>
      <c r="Y1583" s="7"/>
      <c r="Z1583" s="7"/>
      <c r="AA1583" s="7"/>
      <c r="AB1583" s="7"/>
      <c r="AC1583" s="7"/>
      <c r="AD1583" s="7"/>
      <c r="AE1583" s="7"/>
      <c r="AF1583" s="7"/>
      <c r="AG1583" s="7"/>
      <c r="AH1583" s="7"/>
      <c r="AJ1583" s="2"/>
      <c r="AL1583" s="4" t="s">
        <v>248</v>
      </c>
      <c r="AM1583" s="4" t="s">
        <v>1750</v>
      </c>
      <c r="AO1583" s="7"/>
      <c r="AP1583" s="7"/>
    </row>
    <row r="1584" spans="10:42">
      <c r="J1584" s="2"/>
      <c r="K1584" s="2"/>
      <c r="L1584" s="2"/>
      <c r="M1584" s="2"/>
      <c r="N1584" s="2"/>
      <c r="X1584" s="7"/>
      <c r="Y1584" s="7"/>
      <c r="Z1584" s="7"/>
      <c r="AA1584" s="7"/>
      <c r="AB1584" s="7"/>
      <c r="AC1584" s="7"/>
      <c r="AD1584" s="7"/>
      <c r="AE1584" s="7"/>
      <c r="AF1584" s="7"/>
      <c r="AG1584" s="7"/>
      <c r="AH1584" s="7"/>
      <c r="AJ1584" s="2"/>
      <c r="AL1584" s="4" t="s">
        <v>248</v>
      </c>
      <c r="AM1584" s="4" t="s">
        <v>1751</v>
      </c>
      <c r="AO1584" s="7"/>
      <c r="AP1584" s="7"/>
    </row>
    <row r="1585" spans="10:42">
      <c r="J1585" s="2"/>
      <c r="K1585" s="2"/>
      <c r="L1585" s="2"/>
      <c r="M1585" s="2"/>
      <c r="N1585" s="2"/>
      <c r="X1585" s="7"/>
      <c r="Y1585" s="7"/>
      <c r="Z1585" s="7"/>
      <c r="AA1585" s="7"/>
      <c r="AB1585" s="7"/>
      <c r="AC1585" s="7"/>
      <c r="AD1585" s="7"/>
      <c r="AE1585" s="7"/>
      <c r="AF1585" s="7"/>
      <c r="AG1585" s="7"/>
      <c r="AH1585" s="7"/>
      <c r="AJ1585" s="2"/>
      <c r="AL1585" s="4" t="s">
        <v>248</v>
      </c>
      <c r="AM1585" s="4" t="s">
        <v>1752</v>
      </c>
      <c r="AO1585" s="7"/>
      <c r="AP1585" s="7"/>
    </row>
    <row r="1586" spans="10:42">
      <c r="J1586" s="2"/>
      <c r="K1586" s="2"/>
      <c r="L1586" s="2"/>
      <c r="M1586" s="2"/>
      <c r="N1586" s="2"/>
      <c r="X1586" s="7"/>
      <c r="Y1586" s="7"/>
      <c r="Z1586" s="7"/>
      <c r="AA1586" s="7"/>
      <c r="AB1586" s="7"/>
      <c r="AC1586" s="7"/>
      <c r="AD1586" s="7"/>
      <c r="AE1586" s="7"/>
      <c r="AF1586" s="7"/>
      <c r="AG1586" s="7"/>
      <c r="AH1586" s="7"/>
      <c r="AJ1586" s="2"/>
      <c r="AL1586" s="4" t="s">
        <v>248</v>
      </c>
      <c r="AM1586" s="4" t="s">
        <v>1753</v>
      </c>
      <c r="AO1586" s="7"/>
      <c r="AP1586" s="7"/>
    </row>
    <row r="1587" spans="10:42">
      <c r="J1587" s="2"/>
      <c r="K1587" s="2"/>
      <c r="L1587" s="2"/>
      <c r="M1587" s="2"/>
      <c r="N1587" s="2"/>
      <c r="X1587" s="7"/>
      <c r="Y1587" s="7"/>
      <c r="Z1587" s="7"/>
      <c r="AA1587" s="7"/>
      <c r="AB1587" s="7"/>
      <c r="AC1587" s="7"/>
      <c r="AD1587" s="7"/>
      <c r="AE1587" s="7"/>
      <c r="AF1587" s="7"/>
      <c r="AG1587" s="7"/>
      <c r="AH1587" s="7"/>
      <c r="AJ1587" s="2"/>
      <c r="AL1587" s="4" t="s">
        <v>248</v>
      </c>
      <c r="AM1587" s="4" t="s">
        <v>1754</v>
      </c>
      <c r="AO1587" s="7"/>
      <c r="AP1587" s="7"/>
    </row>
    <row r="1588" spans="10:42">
      <c r="J1588" s="2"/>
      <c r="K1588" s="2"/>
      <c r="L1588" s="2"/>
      <c r="M1588" s="2"/>
      <c r="N1588" s="2"/>
      <c r="X1588" s="7"/>
      <c r="Y1588" s="7"/>
      <c r="Z1588" s="7"/>
      <c r="AA1588" s="7"/>
      <c r="AB1588" s="7"/>
      <c r="AC1588" s="7"/>
      <c r="AD1588" s="7"/>
      <c r="AE1588" s="7"/>
      <c r="AF1588" s="7"/>
      <c r="AG1588" s="7"/>
      <c r="AH1588" s="7"/>
      <c r="AJ1588" s="2"/>
      <c r="AL1588" s="4" t="s">
        <v>248</v>
      </c>
      <c r="AM1588" s="4" t="s">
        <v>1755</v>
      </c>
      <c r="AO1588" s="7"/>
      <c r="AP1588" s="7"/>
    </row>
    <row r="1589" spans="10:42">
      <c r="J1589" s="2"/>
      <c r="K1589" s="2"/>
      <c r="L1589" s="2"/>
      <c r="M1589" s="2"/>
      <c r="N1589" s="2"/>
      <c r="X1589" s="7"/>
      <c r="Y1589" s="7"/>
      <c r="Z1589" s="7"/>
      <c r="AA1589" s="7"/>
      <c r="AB1589" s="7"/>
      <c r="AC1589" s="7"/>
      <c r="AD1589" s="7"/>
      <c r="AE1589" s="7"/>
      <c r="AF1589" s="7"/>
      <c r="AG1589" s="7"/>
      <c r="AH1589" s="7"/>
      <c r="AJ1589" s="2"/>
      <c r="AL1589" s="4" t="s">
        <v>248</v>
      </c>
      <c r="AM1589" s="4" t="s">
        <v>1756</v>
      </c>
      <c r="AO1589" s="7"/>
      <c r="AP1589" s="7"/>
    </row>
    <row r="1590" spans="10:42">
      <c r="J1590" s="2"/>
      <c r="K1590" s="2"/>
      <c r="L1590" s="2"/>
      <c r="M1590" s="2"/>
      <c r="N1590" s="2"/>
      <c r="X1590" s="7"/>
      <c r="Y1590" s="7"/>
      <c r="Z1590" s="7"/>
      <c r="AA1590" s="7"/>
      <c r="AB1590" s="7"/>
      <c r="AC1590" s="7"/>
      <c r="AD1590" s="7"/>
      <c r="AE1590" s="7"/>
      <c r="AF1590" s="7"/>
      <c r="AG1590" s="7"/>
      <c r="AH1590" s="7"/>
      <c r="AJ1590" s="2"/>
      <c r="AL1590" s="4" t="s">
        <v>248</v>
      </c>
      <c r="AM1590" s="4" t="s">
        <v>1757</v>
      </c>
      <c r="AO1590" s="7"/>
      <c r="AP1590" s="7"/>
    </row>
    <row r="1591" spans="10:42">
      <c r="J1591" s="2"/>
      <c r="K1591" s="2"/>
      <c r="L1591" s="2"/>
      <c r="M1591" s="2"/>
      <c r="N1591" s="2"/>
      <c r="X1591" s="7"/>
      <c r="Y1591" s="7"/>
      <c r="Z1591" s="7"/>
      <c r="AA1591" s="7"/>
      <c r="AB1591" s="7"/>
      <c r="AC1591" s="7"/>
      <c r="AD1591" s="7"/>
      <c r="AE1591" s="7"/>
      <c r="AF1591" s="7"/>
      <c r="AG1591" s="7"/>
      <c r="AH1591" s="7"/>
      <c r="AJ1591" s="2"/>
      <c r="AL1591" s="4" t="s">
        <v>248</v>
      </c>
      <c r="AM1591" s="4" t="s">
        <v>727</v>
      </c>
      <c r="AO1591" s="7"/>
      <c r="AP1591" s="7"/>
    </row>
    <row r="1592" spans="10:42">
      <c r="J1592" s="2"/>
      <c r="K1592" s="2"/>
      <c r="L1592" s="2"/>
      <c r="M1592" s="2"/>
      <c r="N1592" s="2"/>
      <c r="X1592" s="7"/>
      <c r="Y1592" s="7"/>
      <c r="Z1592" s="7"/>
      <c r="AA1592" s="7"/>
      <c r="AB1592" s="7"/>
      <c r="AC1592" s="7"/>
      <c r="AD1592" s="7"/>
      <c r="AE1592" s="7"/>
      <c r="AF1592" s="7"/>
      <c r="AG1592" s="7"/>
      <c r="AH1592" s="7"/>
      <c r="AJ1592" s="2"/>
      <c r="AL1592" s="4" t="s">
        <v>248</v>
      </c>
      <c r="AM1592" s="4" t="s">
        <v>1758</v>
      </c>
      <c r="AO1592" s="7"/>
      <c r="AP1592" s="7"/>
    </row>
    <row r="1593" spans="10:42">
      <c r="J1593" s="2"/>
      <c r="K1593" s="2"/>
      <c r="L1593" s="2"/>
      <c r="M1593" s="2"/>
      <c r="N1593" s="2"/>
      <c r="X1593" s="7"/>
      <c r="Y1593" s="7"/>
      <c r="Z1593" s="7"/>
      <c r="AA1593" s="7"/>
      <c r="AB1593" s="7"/>
      <c r="AC1593" s="7"/>
      <c r="AD1593" s="7"/>
      <c r="AE1593" s="7"/>
      <c r="AF1593" s="7"/>
      <c r="AG1593" s="7"/>
      <c r="AH1593" s="7"/>
      <c r="AJ1593" s="2"/>
      <c r="AL1593" s="4" t="s">
        <v>248</v>
      </c>
      <c r="AM1593" s="4" t="s">
        <v>1759</v>
      </c>
      <c r="AO1593" s="7"/>
      <c r="AP1593" s="7"/>
    </row>
    <row r="1594" spans="10:42">
      <c r="J1594" s="2"/>
      <c r="K1594" s="2"/>
      <c r="L1594" s="2"/>
      <c r="M1594" s="2"/>
      <c r="N1594" s="2"/>
      <c r="X1594" s="7"/>
      <c r="Y1594" s="7"/>
      <c r="Z1594" s="7"/>
      <c r="AA1594" s="7"/>
      <c r="AB1594" s="7"/>
      <c r="AC1594" s="7"/>
      <c r="AD1594" s="7"/>
      <c r="AE1594" s="7"/>
      <c r="AF1594" s="7"/>
      <c r="AG1594" s="7"/>
      <c r="AH1594" s="7"/>
      <c r="AJ1594" s="2"/>
      <c r="AL1594" s="4" t="s">
        <v>248</v>
      </c>
      <c r="AM1594" s="4" t="s">
        <v>1760</v>
      </c>
      <c r="AO1594" s="7"/>
      <c r="AP1594" s="7"/>
    </row>
    <row r="1595" spans="10:42">
      <c r="J1595" s="2"/>
      <c r="K1595" s="2"/>
      <c r="L1595" s="2"/>
      <c r="M1595" s="2"/>
      <c r="N1595" s="2"/>
      <c r="X1595" s="7"/>
      <c r="Y1595" s="7"/>
      <c r="Z1595" s="7"/>
      <c r="AA1595" s="7"/>
      <c r="AB1595" s="7"/>
      <c r="AC1595" s="7"/>
      <c r="AD1595" s="7"/>
      <c r="AE1595" s="7"/>
      <c r="AF1595" s="7"/>
      <c r="AG1595" s="7"/>
      <c r="AH1595" s="7"/>
      <c r="AJ1595" s="2"/>
      <c r="AL1595" s="4" t="s">
        <v>248</v>
      </c>
      <c r="AM1595" s="4" t="s">
        <v>1761</v>
      </c>
      <c r="AO1595" s="7"/>
      <c r="AP1595" s="7"/>
    </row>
    <row r="1596" spans="10:42">
      <c r="J1596" s="2"/>
      <c r="K1596" s="2"/>
      <c r="L1596" s="2"/>
      <c r="M1596" s="2"/>
      <c r="N1596" s="2"/>
      <c r="X1596" s="7"/>
      <c r="Y1596" s="7"/>
      <c r="Z1596" s="7"/>
      <c r="AA1596" s="7"/>
      <c r="AB1596" s="7"/>
      <c r="AC1596" s="7"/>
      <c r="AD1596" s="7"/>
      <c r="AE1596" s="7"/>
      <c r="AF1596" s="7"/>
      <c r="AG1596" s="7"/>
      <c r="AH1596" s="7"/>
      <c r="AJ1596" s="2"/>
      <c r="AL1596" s="4" t="s">
        <v>248</v>
      </c>
      <c r="AM1596" s="4" t="s">
        <v>1762</v>
      </c>
      <c r="AO1596" s="7"/>
      <c r="AP1596" s="7"/>
    </row>
    <row r="1597" spans="10:42">
      <c r="J1597" s="2"/>
      <c r="K1597" s="2"/>
      <c r="L1597" s="2"/>
      <c r="M1597" s="2"/>
      <c r="N1597" s="2"/>
      <c r="X1597" s="7"/>
      <c r="Y1597" s="7"/>
      <c r="Z1597" s="7"/>
      <c r="AA1597" s="7"/>
      <c r="AB1597" s="7"/>
      <c r="AC1597" s="7"/>
      <c r="AD1597" s="7"/>
      <c r="AE1597" s="7"/>
      <c r="AF1597" s="7"/>
      <c r="AG1597" s="7"/>
      <c r="AH1597" s="7"/>
      <c r="AJ1597" s="2"/>
      <c r="AL1597" s="4" t="s">
        <v>248</v>
      </c>
      <c r="AM1597" s="4" t="s">
        <v>1763</v>
      </c>
      <c r="AO1597" s="7"/>
      <c r="AP1597" s="7"/>
    </row>
    <row r="1598" spans="10:42">
      <c r="J1598" s="2"/>
      <c r="K1598" s="2"/>
      <c r="L1598" s="2"/>
      <c r="M1598" s="2"/>
      <c r="N1598" s="2"/>
      <c r="X1598" s="7"/>
      <c r="Y1598" s="7"/>
      <c r="Z1598" s="7"/>
      <c r="AA1598" s="7"/>
      <c r="AB1598" s="7"/>
      <c r="AC1598" s="7"/>
      <c r="AD1598" s="7"/>
      <c r="AE1598" s="7"/>
      <c r="AF1598" s="7"/>
      <c r="AG1598" s="7"/>
      <c r="AH1598" s="7"/>
      <c r="AJ1598" s="2"/>
      <c r="AL1598" s="4" t="s">
        <v>248</v>
      </c>
      <c r="AM1598" s="4" t="s">
        <v>1764</v>
      </c>
      <c r="AO1598" s="7"/>
      <c r="AP1598" s="7"/>
    </row>
    <row r="1599" spans="10:42">
      <c r="J1599" s="2"/>
      <c r="K1599" s="2"/>
      <c r="L1599" s="2"/>
      <c r="M1599" s="2"/>
      <c r="N1599" s="2"/>
      <c r="X1599" s="7"/>
      <c r="Y1599" s="7"/>
      <c r="Z1599" s="7"/>
      <c r="AA1599" s="7"/>
      <c r="AB1599" s="7"/>
      <c r="AC1599" s="7"/>
      <c r="AD1599" s="7"/>
      <c r="AE1599" s="7"/>
      <c r="AF1599" s="7"/>
      <c r="AG1599" s="7"/>
      <c r="AH1599" s="7"/>
      <c r="AJ1599" s="2"/>
      <c r="AL1599" s="4" t="s">
        <v>248</v>
      </c>
      <c r="AM1599" s="4" t="s">
        <v>833</v>
      </c>
      <c r="AO1599" s="7"/>
      <c r="AP1599" s="7"/>
    </row>
    <row r="1600" spans="10:42">
      <c r="J1600" s="2"/>
      <c r="K1600" s="2"/>
      <c r="L1600" s="2"/>
      <c r="M1600" s="2"/>
      <c r="N1600" s="2"/>
      <c r="X1600" s="7"/>
      <c r="Y1600" s="7"/>
      <c r="Z1600" s="7"/>
      <c r="AA1600" s="7"/>
      <c r="AB1600" s="7"/>
      <c r="AC1600" s="7"/>
      <c r="AD1600" s="7"/>
      <c r="AE1600" s="7"/>
      <c r="AF1600" s="7"/>
      <c r="AG1600" s="7"/>
      <c r="AH1600" s="7"/>
      <c r="AJ1600" s="2"/>
      <c r="AL1600" s="4" t="s">
        <v>248</v>
      </c>
      <c r="AM1600" s="4" t="s">
        <v>1765</v>
      </c>
      <c r="AO1600" s="7"/>
      <c r="AP1600" s="7"/>
    </row>
    <row r="1601" spans="10:42">
      <c r="J1601" s="2"/>
      <c r="K1601" s="2"/>
      <c r="L1601" s="2"/>
      <c r="M1601" s="2"/>
      <c r="N1601" s="2"/>
      <c r="X1601" s="7"/>
      <c r="Y1601" s="7"/>
      <c r="Z1601" s="7"/>
      <c r="AA1601" s="7"/>
      <c r="AB1601" s="7"/>
      <c r="AC1601" s="7"/>
      <c r="AD1601" s="7"/>
      <c r="AE1601" s="7"/>
      <c r="AF1601" s="7"/>
      <c r="AG1601" s="7"/>
      <c r="AH1601" s="7"/>
      <c r="AJ1601" s="2"/>
      <c r="AL1601" s="4" t="s">
        <v>248</v>
      </c>
      <c r="AM1601" s="4" t="s">
        <v>1272</v>
      </c>
      <c r="AO1601" s="7"/>
      <c r="AP1601" s="7"/>
    </row>
    <row r="1602" spans="10:42">
      <c r="J1602" s="2"/>
      <c r="K1602" s="2"/>
      <c r="L1602" s="2"/>
      <c r="M1602" s="2"/>
      <c r="N1602" s="2"/>
      <c r="X1602" s="7"/>
      <c r="Y1602" s="7"/>
      <c r="Z1602" s="7"/>
      <c r="AA1602" s="7"/>
      <c r="AB1602" s="7"/>
      <c r="AC1602" s="7"/>
      <c r="AD1602" s="7"/>
      <c r="AE1602" s="7"/>
      <c r="AF1602" s="7"/>
      <c r="AG1602" s="7"/>
      <c r="AH1602" s="7"/>
      <c r="AJ1602" s="2"/>
      <c r="AL1602" s="4" t="s">
        <v>248</v>
      </c>
      <c r="AM1602" s="4" t="s">
        <v>1766</v>
      </c>
      <c r="AO1602" s="7"/>
      <c r="AP1602" s="7"/>
    </row>
    <row r="1603" spans="10:42">
      <c r="J1603" s="2"/>
      <c r="K1603" s="2"/>
      <c r="L1603" s="2"/>
      <c r="M1603" s="2"/>
      <c r="N1603" s="2"/>
      <c r="X1603" s="7"/>
      <c r="Y1603" s="7"/>
      <c r="Z1603" s="7"/>
      <c r="AA1603" s="7"/>
      <c r="AB1603" s="7"/>
      <c r="AC1603" s="7"/>
      <c r="AD1603" s="7"/>
      <c r="AE1603" s="7"/>
      <c r="AF1603" s="7"/>
      <c r="AG1603" s="7"/>
      <c r="AH1603" s="7"/>
      <c r="AJ1603" s="2"/>
      <c r="AL1603" s="4" t="s">
        <v>248</v>
      </c>
      <c r="AM1603" s="4" t="s">
        <v>1767</v>
      </c>
      <c r="AO1603" s="7"/>
      <c r="AP1603" s="7"/>
    </row>
    <row r="1604" spans="10:42">
      <c r="J1604" s="2"/>
      <c r="K1604" s="2"/>
      <c r="L1604" s="2"/>
      <c r="M1604" s="2"/>
      <c r="N1604" s="2"/>
      <c r="X1604" s="7"/>
      <c r="Y1604" s="7"/>
      <c r="Z1604" s="7"/>
      <c r="AA1604" s="7"/>
      <c r="AB1604" s="7"/>
      <c r="AC1604" s="7"/>
      <c r="AD1604" s="7"/>
      <c r="AE1604" s="7"/>
      <c r="AF1604" s="7"/>
      <c r="AG1604" s="7"/>
      <c r="AH1604" s="7"/>
      <c r="AJ1604" s="2"/>
      <c r="AL1604" s="4" t="s">
        <v>248</v>
      </c>
      <c r="AM1604" s="4" t="s">
        <v>1768</v>
      </c>
      <c r="AO1604" s="7"/>
      <c r="AP1604" s="7"/>
    </row>
    <row r="1605" spans="10:42">
      <c r="J1605" s="2"/>
      <c r="K1605" s="2"/>
      <c r="L1605" s="2"/>
      <c r="M1605" s="2"/>
      <c r="N1605" s="2"/>
      <c r="X1605" s="7"/>
      <c r="Y1605" s="7"/>
      <c r="Z1605" s="7"/>
      <c r="AA1605" s="7"/>
      <c r="AB1605" s="7"/>
      <c r="AC1605" s="7"/>
      <c r="AD1605" s="7"/>
      <c r="AE1605" s="7"/>
      <c r="AF1605" s="7"/>
      <c r="AG1605" s="7"/>
      <c r="AH1605" s="7"/>
      <c r="AJ1605" s="2"/>
      <c r="AL1605" s="4" t="s">
        <v>248</v>
      </c>
      <c r="AM1605" s="4" t="s">
        <v>1769</v>
      </c>
      <c r="AO1605" s="7"/>
      <c r="AP1605" s="7"/>
    </row>
    <row r="1606" spans="10:42">
      <c r="J1606" s="2"/>
      <c r="K1606" s="2"/>
      <c r="L1606" s="2"/>
      <c r="M1606" s="2"/>
      <c r="N1606" s="2"/>
      <c r="X1606" s="7"/>
      <c r="Y1606" s="7"/>
      <c r="Z1606" s="7"/>
      <c r="AA1606" s="7"/>
      <c r="AB1606" s="7"/>
      <c r="AC1606" s="7"/>
      <c r="AD1606" s="7"/>
      <c r="AE1606" s="7"/>
      <c r="AF1606" s="7"/>
      <c r="AG1606" s="7"/>
      <c r="AH1606" s="7"/>
      <c r="AJ1606" s="2"/>
      <c r="AL1606" s="4" t="s">
        <v>248</v>
      </c>
      <c r="AM1606" s="4" t="s">
        <v>1770</v>
      </c>
      <c r="AO1606" s="7"/>
      <c r="AP1606" s="7"/>
    </row>
    <row r="1607" spans="10:42">
      <c r="J1607" s="2"/>
      <c r="K1607" s="2"/>
      <c r="L1607" s="2"/>
      <c r="M1607" s="2"/>
      <c r="N1607" s="2"/>
      <c r="X1607" s="7"/>
      <c r="Y1607" s="7"/>
      <c r="Z1607" s="7"/>
      <c r="AA1607" s="7"/>
      <c r="AB1607" s="7"/>
      <c r="AC1607" s="7"/>
      <c r="AD1607" s="7"/>
      <c r="AE1607" s="7"/>
      <c r="AF1607" s="7"/>
      <c r="AG1607" s="7"/>
      <c r="AH1607" s="7"/>
      <c r="AJ1607" s="2"/>
      <c r="AL1607" s="4" t="s">
        <v>248</v>
      </c>
      <c r="AM1607" s="4" t="s">
        <v>1771</v>
      </c>
      <c r="AO1607" s="7"/>
      <c r="AP1607" s="7"/>
    </row>
    <row r="1608" spans="10:42">
      <c r="J1608" s="2"/>
      <c r="K1608" s="2"/>
      <c r="L1608" s="2"/>
      <c r="M1608" s="2"/>
      <c r="N1608" s="2"/>
      <c r="X1608" s="7"/>
      <c r="Y1608" s="7"/>
      <c r="Z1608" s="7"/>
      <c r="AA1608" s="7"/>
      <c r="AB1608" s="7"/>
      <c r="AC1608" s="7"/>
      <c r="AD1608" s="7"/>
      <c r="AE1608" s="7"/>
      <c r="AF1608" s="7"/>
      <c r="AG1608" s="7"/>
      <c r="AH1608" s="7"/>
      <c r="AJ1608" s="2"/>
      <c r="AL1608" s="4" t="s">
        <v>248</v>
      </c>
      <c r="AM1608" s="4" t="s">
        <v>1772</v>
      </c>
      <c r="AO1608" s="7"/>
      <c r="AP1608" s="7"/>
    </row>
    <row r="1609" spans="10:42">
      <c r="J1609" s="2"/>
      <c r="K1609" s="2"/>
      <c r="L1609" s="2"/>
      <c r="M1609" s="2"/>
      <c r="N1609" s="2"/>
      <c r="X1609" s="7"/>
      <c r="Y1609" s="7"/>
      <c r="Z1609" s="7"/>
      <c r="AA1609" s="7"/>
      <c r="AB1609" s="7"/>
      <c r="AC1609" s="7"/>
      <c r="AD1609" s="7"/>
      <c r="AE1609" s="7"/>
      <c r="AF1609" s="7"/>
      <c r="AG1609" s="7"/>
      <c r="AH1609" s="7"/>
      <c r="AJ1609" s="2"/>
      <c r="AL1609" s="4" t="s">
        <v>248</v>
      </c>
      <c r="AM1609" s="4" t="s">
        <v>1773</v>
      </c>
      <c r="AO1609" s="7"/>
      <c r="AP1609" s="7"/>
    </row>
    <row r="1610" spans="10:42">
      <c r="J1610" s="2"/>
      <c r="K1610" s="2"/>
      <c r="L1610" s="2"/>
      <c r="M1610" s="2"/>
      <c r="N1610" s="2"/>
      <c r="X1610" s="7"/>
      <c r="Y1610" s="7"/>
      <c r="Z1610" s="7"/>
      <c r="AA1610" s="7"/>
      <c r="AB1610" s="7"/>
      <c r="AC1610" s="7"/>
      <c r="AD1610" s="7"/>
      <c r="AE1610" s="7"/>
      <c r="AF1610" s="7"/>
      <c r="AG1610" s="7"/>
      <c r="AH1610" s="7"/>
      <c r="AJ1610" s="2"/>
      <c r="AL1610" s="4" t="s">
        <v>248</v>
      </c>
      <c r="AM1610" s="4" t="s">
        <v>1774</v>
      </c>
      <c r="AO1610" s="7"/>
      <c r="AP1610" s="7"/>
    </row>
    <row r="1611" spans="10:42">
      <c r="J1611" s="2"/>
      <c r="K1611" s="2"/>
      <c r="L1611" s="2"/>
      <c r="M1611" s="2"/>
      <c r="N1611" s="2"/>
      <c r="X1611" s="7"/>
      <c r="Y1611" s="7"/>
      <c r="Z1611" s="7"/>
      <c r="AA1611" s="7"/>
      <c r="AB1611" s="7"/>
      <c r="AC1611" s="7"/>
      <c r="AD1611" s="7"/>
      <c r="AE1611" s="7"/>
      <c r="AF1611" s="7"/>
      <c r="AG1611" s="7"/>
      <c r="AH1611" s="7"/>
      <c r="AJ1611" s="2"/>
      <c r="AL1611" s="4" t="s">
        <v>248</v>
      </c>
      <c r="AM1611" s="4" t="s">
        <v>1775</v>
      </c>
      <c r="AO1611" s="7"/>
      <c r="AP1611" s="7"/>
    </row>
    <row r="1612" spans="10:42">
      <c r="J1612" s="2"/>
      <c r="K1612" s="2"/>
      <c r="L1612" s="2"/>
      <c r="M1612" s="2"/>
      <c r="N1612" s="2"/>
      <c r="X1612" s="7"/>
      <c r="Y1612" s="7"/>
      <c r="Z1612" s="7"/>
      <c r="AA1612" s="7"/>
      <c r="AB1612" s="7"/>
      <c r="AC1612" s="7"/>
      <c r="AD1612" s="7"/>
      <c r="AE1612" s="7"/>
      <c r="AF1612" s="7"/>
      <c r="AG1612" s="7"/>
      <c r="AH1612" s="7"/>
      <c r="AJ1612" s="2"/>
      <c r="AL1612" s="4" t="s">
        <v>248</v>
      </c>
      <c r="AM1612" s="4" t="s">
        <v>1776</v>
      </c>
      <c r="AO1612" s="7"/>
      <c r="AP1612" s="7"/>
    </row>
    <row r="1613" spans="10:42">
      <c r="J1613" s="2"/>
      <c r="K1613" s="2"/>
      <c r="L1613" s="2"/>
      <c r="M1613" s="2"/>
      <c r="N1613" s="2"/>
      <c r="X1613" s="7"/>
      <c r="Y1613" s="7"/>
      <c r="Z1613" s="7"/>
      <c r="AA1613" s="7"/>
      <c r="AB1613" s="7"/>
      <c r="AC1613" s="7"/>
      <c r="AD1613" s="7"/>
      <c r="AE1613" s="7"/>
      <c r="AF1613" s="7"/>
      <c r="AG1613" s="7"/>
      <c r="AH1613" s="7"/>
      <c r="AJ1613" s="2"/>
      <c r="AL1613" s="4" t="s">
        <v>248</v>
      </c>
      <c r="AM1613" s="4" t="s">
        <v>1777</v>
      </c>
      <c r="AO1613" s="7"/>
      <c r="AP1613" s="7"/>
    </row>
    <row r="1614" spans="10:42">
      <c r="J1614" s="2"/>
      <c r="K1614" s="2"/>
      <c r="L1614" s="2"/>
      <c r="M1614" s="2"/>
      <c r="N1614" s="2"/>
      <c r="X1614" s="7"/>
      <c r="Y1614" s="7"/>
      <c r="Z1614" s="7"/>
      <c r="AA1614" s="7"/>
      <c r="AB1614" s="7"/>
      <c r="AC1614" s="7"/>
      <c r="AD1614" s="7"/>
      <c r="AE1614" s="7"/>
      <c r="AF1614" s="7"/>
      <c r="AG1614" s="7"/>
      <c r="AH1614" s="7"/>
      <c r="AJ1614" s="2"/>
      <c r="AL1614" s="4" t="s">
        <v>248</v>
      </c>
      <c r="AM1614" s="4" t="s">
        <v>1778</v>
      </c>
      <c r="AO1614" s="7"/>
      <c r="AP1614" s="7"/>
    </row>
    <row r="1615" spans="10:42">
      <c r="J1615" s="2"/>
      <c r="K1615" s="2"/>
      <c r="L1615" s="2"/>
      <c r="M1615" s="2"/>
      <c r="N1615" s="2"/>
      <c r="X1615" s="7"/>
      <c r="Y1615" s="7"/>
      <c r="Z1615" s="7"/>
      <c r="AA1615" s="7"/>
      <c r="AB1615" s="7"/>
      <c r="AC1615" s="7"/>
      <c r="AD1615" s="7"/>
      <c r="AE1615" s="7"/>
      <c r="AF1615" s="7"/>
      <c r="AG1615" s="7"/>
      <c r="AH1615" s="7"/>
      <c r="AJ1615" s="2"/>
      <c r="AL1615" s="4" t="s">
        <v>248</v>
      </c>
      <c r="AM1615" s="4" t="s">
        <v>1779</v>
      </c>
      <c r="AO1615" s="7"/>
      <c r="AP1615" s="7"/>
    </row>
    <row r="1616" spans="10:42">
      <c r="J1616" s="2"/>
      <c r="K1616" s="2"/>
      <c r="L1616" s="2"/>
      <c r="M1616" s="2"/>
      <c r="N1616" s="2"/>
      <c r="X1616" s="7"/>
      <c r="Y1616" s="7"/>
      <c r="Z1616" s="7"/>
      <c r="AA1616" s="7"/>
      <c r="AB1616" s="7"/>
      <c r="AC1616" s="7"/>
      <c r="AD1616" s="7"/>
      <c r="AE1616" s="7"/>
      <c r="AF1616" s="7"/>
      <c r="AG1616" s="7"/>
      <c r="AH1616" s="7"/>
      <c r="AJ1616" s="2"/>
      <c r="AL1616" s="4" t="s">
        <v>248</v>
      </c>
      <c r="AM1616" s="4" t="s">
        <v>1780</v>
      </c>
      <c r="AO1616" s="7"/>
      <c r="AP1616" s="7"/>
    </row>
    <row r="1617" spans="10:42">
      <c r="J1617" s="2"/>
      <c r="K1617" s="2"/>
      <c r="L1617" s="2"/>
      <c r="M1617" s="2"/>
      <c r="N1617" s="2"/>
      <c r="X1617" s="7"/>
      <c r="Y1617" s="7"/>
      <c r="Z1617" s="7"/>
      <c r="AA1617" s="7"/>
      <c r="AB1617" s="7"/>
      <c r="AC1617" s="7"/>
      <c r="AD1617" s="7"/>
      <c r="AE1617" s="7"/>
      <c r="AF1617" s="7"/>
      <c r="AG1617" s="7"/>
      <c r="AH1617" s="7"/>
      <c r="AJ1617" s="2"/>
      <c r="AL1617" s="4" t="s">
        <v>248</v>
      </c>
      <c r="AM1617" s="4" t="s">
        <v>1781</v>
      </c>
      <c r="AO1617" s="7"/>
      <c r="AP1617" s="7"/>
    </row>
    <row r="1618" spans="10:42">
      <c r="J1618" s="2"/>
      <c r="K1618" s="2"/>
      <c r="L1618" s="2"/>
      <c r="M1618" s="2"/>
      <c r="N1618" s="2"/>
      <c r="X1618" s="7"/>
      <c r="Y1618" s="7"/>
      <c r="Z1618" s="7"/>
      <c r="AA1618" s="7"/>
      <c r="AB1618" s="7"/>
      <c r="AC1618" s="7"/>
      <c r="AD1618" s="7"/>
      <c r="AE1618" s="7"/>
      <c r="AF1618" s="7"/>
      <c r="AG1618" s="7"/>
      <c r="AH1618" s="7"/>
      <c r="AJ1618" s="2"/>
      <c r="AL1618" s="4" t="s">
        <v>248</v>
      </c>
      <c r="AM1618" s="4" t="s">
        <v>1782</v>
      </c>
      <c r="AO1618" s="7"/>
      <c r="AP1618" s="7"/>
    </row>
    <row r="1619" spans="10:42">
      <c r="J1619" s="2"/>
      <c r="K1619" s="2"/>
      <c r="L1619" s="2"/>
      <c r="M1619" s="2"/>
      <c r="N1619" s="2"/>
      <c r="X1619" s="7"/>
      <c r="Y1619" s="7"/>
      <c r="Z1619" s="7"/>
      <c r="AA1619" s="7"/>
      <c r="AB1619" s="7"/>
      <c r="AC1619" s="7"/>
      <c r="AD1619" s="7"/>
      <c r="AE1619" s="7"/>
      <c r="AF1619" s="7"/>
      <c r="AG1619" s="7"/>
      <c r="AH1619" s="7"/>
      <c r="AJ1619" s="2"/>
      <c r="AL1619" s="4" t="s">
        <v>248</v>
      </c>
      <c r="AM1619" s="4" t="s">
        <v>1783</v>
      </c>
      <c r="AO1619" s="7"/>
      <c r="AP1619" s="7"/>
    </row>
    <row r="1620" spans="10:42">
      <c r="J1620" s="2"/>
      <c r="K1620" s="2"/>
      <c r="L1620" s="2"/>
      <c r="M1620" s="2"/>
      <c r="N1620" s="2"/>
      <c r="X1620" s="7"/>
      <c r="Y1620" s="7"/>
      <c r="Z1620" s="7"/>
      <c r="AA1620" s="7"/>
      <c r="AB1620" s="7"/>
      <c r="AC1620" s="7"/>
      <c r="AD1620" s="7"/>
      <c r="AE1620" s="7"/>
      <c r="AF1620" s="7"/>
      <c r="AG1620" s="7"/>
      <c r="AH1620" s="7"/>
      <c r="AJ1620" s="2"/>
      <c r="AL1620" s="4" t="s">
        <v>248</v>
      </c>
      <c r="AM1620" s="4" t="s">
        <v>1784</v>
      </c>
      <c r="AO1620" s="7"/>
      <c r="AP1620" s="7"/>
    </row>
    <row r="1621" spans="10:42">
      <c r="J1621" s="2"/>
      <c r="K1621" s="2"/>
      <c r="L1621" s="2"/>
      <c r="M1621" s="2"/>
      <c r="N1621" s="2"/>
      <c r="X1621" s="7"/>
      <c r="Y1621" s="7"/>
      <c r="Z1621" s="7"/>
      <c r="AA1621" s="7"/>
      <c r="AB1621" s="7"/>
      <c r="AC1621" s="7"/>
      <c r="AD1621" s="7"/>
      <c r="AE1621" s="7"/>
      <c r="AF1621" s="7"/>
      <c r="AG1621" s="7"/>
      <c r="AH1621" s="7"/>
      <c r="AJ1621" s="2"/>
      <c r="AL1621" s="4" t="s">
        <v>248</v>
      </c>
      <c r="AM1621" s="4" t="s">
        <v>1785</v>
      </c>
      <c r="AO1621" s="7"/>
      <c r="AP1621" s="7"/>
    </row>
    <row r="1622" spans="10:42">
      <c r="J1622" s="2"/>
      <c r="K1622" s="2"/>
      <c r="L1622" s="2"/>
      <c r="M1622" s="2"/>
      <c r="N1622" s="2"/>
      <c r="X1622" s="7"/>
      <c r="Y1622" s="7"/>
      <c r="Z1622" s="7"/>
      <c r="AA1622" s="7"/>
      <c r="AB1622" s="7"/>
      <c r="AC1622" s="7"/>
      <c r="AD1622" s="7"/>
      <c r="AE1622" s="7"/>
      <c r="AF1622" s="7"/>
      <c r="AG1622" s="7"/>
      <c r="AH1622" s="7"/>
      <c r="AJ1622" s="2"/>
      <c r="AL1622" s="4" t="s">
        <v>251</v>
      </c>
      <c r="AM1622" s="4" t="s">
        <v>1786</v>
      </c>
      <c r="AO1622" s="7"/>
      <c r="AP1622" s="7"/>
    </row>
    <row r="1623" spans="10:42">
      <c r="J1623" s="2"/>
      <c r="K1623" s="2"/>
      <c r="L1623" s="2"/>
      <c r="M1623" s="2"/>
      <c r="N1623" s="2"/>
      <c r="X1623" s="7"/>
      <c r="Y1623" s="7"/>
      <c r="Z1623" s="7"/>
      <c r="AA1623" s="7"/>
      <c r="AB1623" s="7"/>
      <c r="AC1623" s="7"/>
      <c r="AD1623" s="7"/>
      <c r="AE1623" s="7"/>
      <c r="AF1623" s="7"/>
      <c r="AG1623" s="7"/>
      <c r="AH1623" s="7"/>
      <c r="AJ1623" s="2"/>
      <c r="AL1623" s="4" t="s">
        <v>251</v>
      </c>
      <c r="AM1623" s="4" t="s">
        <v>1787</v>
      </c>
      <c r="AO1623" s="7"/>
      <c r="AP1623" s="7"/>
    </row>
    <row r="1624" spans="10:42">
      <c r="J1624" s="2"/>
      <c r="K1624" s="2"/>
      <c r="L1624" s="2"/>
      <c r="M1624" s="2"/>
      <c r="N1624" s="2"/>
      <c r="X1624" s="7"/>
      <c r="Y1624" s="7"/>
      <c r="Z1624" s="7"/>
      <c r="AA1624" s="7"/>
      <c r="AB1624" s="7"/>
      <c r="AC1624" s="7"/>
      <c r="AD1624" s="7"/>
      <c r="AE1624" s="7"/>
      <c r="AF1624" s="7"/>
      <c r="AG1624" s="7"/>
      <c r="AH1624" s="7"/>
      <c r="AJ1624" s="2"/>
      <c r="AL1624" s="4" t="s">
        <v>251</v>
      </c>
      <c r="AM1624" s="4" t="s">
        <v>1788</v>
      </c>
      <c r="AO1624" s="7"/>
      <c r="AP1624" s="7"/>
    </row>
    <row r="1625" spans="10:42">
      <c r="J1625" s="2"/>
      <c r="K1625" s="2"/>
      <c r="L1625" s="2"/>
      <c r="M1625" s="2"/>
      <c r="N1625" s="2"/>
      <c r="X1625" s="7"/>
      <c r="Y1625" s="7"/>
      <c r="Z1625" s="7"/>
      <c r="AA1625" s="7"/>
      <c r="AB1625" s="7"/>
      <c r="AC1625" s="7"/>
      <c r="AD1625" s="7"/>
      <c r="AE1625" s="7"/>
      <c r="AF1625" s="7"/>
      <c r="AG1625" s="7"/>
      <c r="AH1625" s="7"/>
      <c r="AJ1625" s="2"/>
      <c r="AL1625" s="4" t="s">
        <v>251</v>
      </c>
      <c r="AM1625" s="4" t="s">
        <v>1789</v>
      </c>
      <c r="AO1625" s="7"/>
      <c r="AP1625" s="7"/>
    </row>
    <row r="1626" spans="10:42">
      <c r="J1626" s="2"/>
      <c r="K1626" s="2"/>
      <c r="L1626" s="2"/>
      <c r="M1626" s="2"/>
      <c r="N1626" s="2"/>
      <c r="X1626" s="7"/>
      <c r="Y1626" s="7"/>
      <c r="Z1626" s="7"/>
      <c r="AA1626" s="7"/>
      <c r="AB1626" s="7"/>
      <c r="AC1626" s="7"/>
      <c r="AD1626" s="7"/>
      <c r="AE1626" s="7"/>
      <c r="AF1626" s="7"/>
      <c r="AG1626" s="7"/>
      <c r="AH1626" s="7"/>
      <c r="AJ1626" s="2"/>
      <c r="AL1626" s="4" t="s">
        <v>251</v>
      </c>
      <c r="AM1626" s="4" t="s">
        <v>1790</v>
      </c>
      <c r="AO1626" s="7"/>
      <c r="AP1626" s="7"/>
    </row>
    <row r="1627" spans="10:42">
      <c r="J1627" s="2"/>
      <c r="K1627" s="2"/>
      <c r="L1627" s="2"/>
      <c r="M1627" s="2"/>
      <c r="N1627" s="2"/>
      <c r="X1627" s="7"/>
      <c r="Y1627" s="7"/>
      <c r="Z1627" s="7"/>
      <c r="AA1627" s="7"/>
      <c r="AB1627" s="7"/>
      <c r="AC1627" s="7"/>
      <c r="AD1627" s="7"/>
      <c r="AE1627" s="7"/>
      <c r="AF1627" s="7"/>
      <c r="AG1627" s="7"/>
      <c r="AH1627" s="7"/>
      <c r="AJ1627" s="2"/>
      <c r="AL1627" s="4" t="s">
        <v>251</v>
      </c>
      <c r="AM1627" s="4" t="s">
        <v>1791</v>
      </c>
      <c r="AO1627" s="7"/>
      <c r="AP1627" s="7"/>
    </row>
    <row r="1628" spans="10:42">
      <c r="J1628" s="2"/>
      <c r="K1628" s="2"/>
      <c r="L1628" s="2"/>
      <c r="M1628" s="2"/>
      <c r="N1628" s="2"/>
      <c r="X1628" s="7"/>
      <c r="Y1628" s="7"/>
      <c r="Z1628" s="7"/>
      <c r="AA1628" s="7"/>
      <c r="AB1628" s="7"/>
      <c r="AC1628" s="7"/>
      <c r="AD1628" s="7"/>
      <c r="AE1628" s="7"/>
      <c r="AF1628" s="7"/>
      <c r="AG1628" s="7"/>
      <c r="AH1628" s="7"/>
      <c r="AJ1628" s="2"/>
      <c r="AL1628" s="4" t="s">
        <v>251</v>
      </c>
      <c r="AM1628" s="4" t="s">
        <v>1792</v>
      </c>
      <c r="AO1628" s="7"/>
      <c r="AP1628" s="7"/>
    </row>
    <row r="1629" spans="10:42">
      <c r="J1629" s="2"/>
      <c r="K1629" s="2"/>
      <c r="L1629" s="2"/>
      <c r="M1629" s="2"/>
      <c r="N1629" s="2"/>
      <c r="X1629" s="7"/>
      <c r="Y1629" s="7"/>
      <c r="Z1629" s="7"/>
      <c r="AA1629" s="7"/>
      <c r="AB1629" s="7"/>
      <c r="AC1629" s="7"/>
      <c r="AD1629" s="7"/>
      <c r="AE1629" s="7"/>
      <c r="AF1629" s="7"/>
      <c r="AG1629" s="7"/>
      <c r="AH1629" s="7"/>
      <c r="AJ1629" s="2"/>
      <c r="AL1629" s="4" t="s">
        <v>251</v>
      </c>
      <c r="AM1629" s="4" t="s">
        <v>1793</v>
      </c>
      <c r="AO1629" s="7"/>
      <c r="AP1629" s="7"/>
    </row>
    <row r="1630" spans="10:42">
      <c r="J1630" s="2"/>
      <c r="K1630" s="2"/>
      <c r="L1630" s="2"/>
      <c r="M1630" s="2"/>
      <c r="N1630" s="2"/>
      <c r="X1630" s="7"/>
      <c r="Y1630" s="7"/>
      <c r="Z1630" s="7"/>
      <c r="AA1630" s="7"/>
      <c r="AB1630" s="7"/>
      <c r="AC1630" s="7"/>
      <c r="AD1630" s="7"/>
      <c r="AE1630" s="7"/>
      <c r="AF1630" s="7"/>
      <c r="AG1630" s="7"/>
      <c r="AH1630" s="7"/>
      <c r="AJ1630" s="2"/>
      <c r="AL1630" s="4" t="s">
        <v>251</v>
      </c>
      <c r="AM1630" s="4" t="s">
        <v>1794</v>
      </c>
      <c r="AO1630" s="7"/>
      <c r="AP1630" s="7"/>
    </row>
    <row r="1631" spans="10:42">
      <c r="J1631" s="2"/>
      <c r="K1631" s="2"/>
      <c r="L1631" s="2"/>
      <c r="M1631" s="2"/>
      <c r="N1631" s="2"/>
      <c r="X1631" s="7"/>
      <c r="Y1631" s="7"/>
      <c r="Z1631" s="7"/>
      <c r="AA1631" s="7"/>
      <c r="AB1631" s="7"/>
      <c r="AC1631" s="7"/>
      <c r="AD1631" s="7"/>
      <c r="AE1631" s="7"/>
      <c r="AF1631" s="7"/>
      <c r="AG1631" s="7"/>
      <c r="AH1631" s="7"/>
      <c r="AJ1631" s="2"/>
      <c r="AL1631" s="4" t="s">
        <v>251</v>
      </c>
      <c r="AM1631" s="4" t="s">
        <v>1795</v>
      </c>
      <c r="AO1631" s="7"/>
      <c r="AP1631" s="7"/>
    </row>
    <row r="1632" spans="10:42">
      <c r="J1632" s="2"/>
      <c r="K1632" s="2"/>
      <c r="L1632" s="2"/>
      <c r="M1632" s="2"/>
      <c r="N1632" s="2"/>
      <c r="X1632" s="7"/>
      <c r="Y1632" s="7"/>
      <c r="Z1632" s="7"/>
      <c r="AA1632" s="7"/>
      <c r="AB1632" s="7"/>
      <c r="AC1632" s="7"/>
      <c r="AD1632" s="7"/>
      <c r="AE1632" s="7"/>
      <c r="AF1632" s="7"/>
      <c r="AG1632" s="7"/>
      <c r="AH1632" s="7"/>
      <c r="AJ1632" s="2"/>
      <c r="AL1632" s="4" t="s">
        <v>251</v>
      </c>
      <c r="AM1632" s="4" t="s">
        <v>1796</v>
      </c>
      <c r="AO1632" s="7"/>
      <c r="AP1632" s="7"/>
    </row>
    <row r="1633" spans="10:42">
      <c r="J1633" s="2"/>
      <c r="K1633" s="2"/>
      <c r="L1633" s="2"/>
      <c r="M1633" s="2"/>
      <c r="N1633" s="2"/>
      <c r="X1633" s="7"/>
      <c r="Y1633" s="7"/>
      <c r="Z1633" s="7"/>
      <c r="AA1633" s="7"/>
      <c r="AB1633" s="7"/>
      <c r="AC1633" s="7"/>
      <c r="AD1633" s="7"/>
      <c r="AE1633" s="7"/>
      <c r="AF1633" s="7"/>
      <c r="AG1633" s="7"/>
      <c r="AH1633" s="7"/>
      <c r="AJ1633" s="2"/>
      <c r="AL1633" s="4" t="s">
        <v>251</v>
      </c>
      <c r="AM1633" s="4" t="s">
        <v>1797</v>
      </c>
      <c r="AO1633" s="7"/>
      <c r="AP1633" s="7"/>
    </row>
    <row r="1634" spans="10:42">
      <c r="J1634" s="2"/>
      <c r="K1634" s="2"/>
      <c r="L1634" s="2"/>
      <c r="M1634" s="2"/>
      <c r="N1634" s="2"/>
      <c r="X1634" s="7"/>
      <c r="Y1634" s="7"/>
      <c r="Z1634" s="7"/>
      <c r="AA1634" s="7"/>
      <c r="AB1634" s="7"/>
      <c r="AC1634" s="7"/>
      <c r="AD1634" s="7"/>
      <c r="AE1634" s="7"/>
      <c r="AF1634" s="7"/>
      <c r="AG1634" s="7"/>
      <c r="AH1634" s="7"/>
      <c r="AJ1634" s="2"/>
      <c r="AL1634" s="4" t="s">
        <v>251</v>
      </c>
      <c r="AM1634" s="4" t="s">
        <v>1798</v>
      </c>
      <c r="AO1634" s="7"/>
      <c r="AP1634" s="7"/>
    </row>
    <row r="1635" spans="10:42">
      <c r="J1635" s="2"/>
      <c r="K1635" s="2"/>
      <c r="L1635" s="2"/>
      <c r="M1635" s="2"/>
      <c r="N1635" s="2"/>
      <c r="X1635" s="7"/>
      <c r="Y1635" s="7"/>
      <c r="Z1635" s="7"/>
      <c r="AA1635" s="7"/>
      <c r="AB1635" s="7"/>
      <c r="AC1635" s="7"/>
      <c r="AD1635" s="7"/>
      <c r="AE1635" s="7"/>
      <c r="AF1635" s="7"/>
      <c r="AG1635" s="7"/>
      <c r="AH1635" s="7"/>
      <c r="AJ1635" s="2"/>
      <c r="AL1635" s="4" t="s">
        <v>251</v>
      </c>
      <c r="AM1635" s="4" t="s">
        <v>1799</v>
      </c>
      <c r="AO1635" s="7"/>
      <c r="AP1635" s="7"/>
    </row>
    <row r="1636" spans="10:42">
      <c r="J1636" s="2"/>
      <c r="K1636" s="2"/>
      <c r="L1636" s="2"/>
      <c r="M1636" s="2"/>
      <c r="N1636" s="2"/>
      <c r="X1636" s="7"/>
      <c r="Y1636" s="7"/>
      <c r="Z1636" s="7"/>
      <c r="AA1636" s="7"/>
      <c r="AB1636" s="7"/>
      <c r="AC1636" s="7"/>
      <c r="AD1636" s="7"/>
      <c r="AE1636" s="7"/>
      <c r="AF1636" s="7"/>
      <c r="AG1636" s="7"/>
      <c r="AH1636" s="7"/>
      <c r="AJ1636" s="2"/>
      <c r="AL1636" s="4" t="s">
        <v>251</v>
      </c>
      <c r="AM1636" s="4" t="s">
        <v>1800</v>
      </c>
      <c r="AO1636" s="7"/>
      <c r="AP1636" s="7"/>
    </row>
    <row r="1637" spans="10:42">
      <c r="J1637" s="2"/>
      <c r="K1637" s="2"/>
      <c r="L1637" s="2"/>
      <c r="M1637" s="2"/>
      <c r="N1637" s="2"/>
      <c r="X1637" s="7"/>
      <c r="Y1637" s="7"/>
      <c r="Z1637" s="7"/>
      <c r="AA1637" s="7"/>
      <c r="AB1637" s="7"/>
      <c r="AC1637" s="7"/>
      <c r="AD1637" s="7"/>
      <c r="AE1637" s="7"/>
      <c r="AF1637" s="7"/>
      <c r="AG1637" s="7"/>
      <c r="AH1637" s="7"/>
      <c r="AJ1637" s="2"/>
      <c r="AL1637" s="4" t="s">
        <v>251</v>
      </c>
      <c r="AM1637" s="4" t="s">
        <v>1801</v>
      </c>
      <c r="AO1637" s="7"/>
      <c r="AP1637" s="7"/>
    </row>
    <row r="1638" spans="10:42">
      <c r="J1638" s="2"/>
      <c r="K1638" s="2"/>
      <c r="L1638" s="2"/>
      <c r="M1638" s="2"/>
      <c r="N1638" s="2"/>
      <c r="X1638" s="7"/>
      <c r="Y1638" s="7"/>
      <c r="Z1638" s="7"/>
      <c r="AA1638" s="7"/>
      <c r="AB1638" s="7"/>
      <c r="AC1638" s="7"/>
      <c r="AD1638" s="7"/>
      <c r="AE1638" s="7"/>
      <c r="AF1638" s="7"/>
      <c r="AG1638" s="7"/>
      <c r="AH1638" s="7"/>
      <c r="AJ1638" s="2"/>
      <c r="AL1638" s="4" t="s">
        <v>251</v>
      </c>
      <c r="AM1638" s="4" t="s">
        <v>1802</v>
      </c>
      <c r="AO1638" s="7"/>
      <c r="AP1638" s="7"/>
    </row>
    <row r="1639" spans="10:42">
      <c r="J1639" s="2"/>
      <c r="K1639" s="2"/>
      <c r="L1639" s="2"/>
      <c r="M1639" s="2"/>
      <c r="N1639" s="2"/>
      <c r="X1639" s="7"/>
      <c r="Y1639" s="7"/>
      <c r="Z1639" s="7"/>
      <c r="AA1639" s="7"/>
      <c r="AB1639" s="7"/>
      <c r="AC1639" s="7"/>
      <c r="AD1639" s="7"/>
      <c r="AE1639" s="7"/>
      <c r="AF1639" s="7"/>
      <c r="AG1639" s="7"/>
      <c r="AH1639" s="7"/>
      <c r="AJ1639" s="2"/>
      <c r="AL1639" s="4" t="s">
        <v>251</v>
      </c>
      <c r="AM1639" s="4" t="s">
        <v>1803</v>
      </c>
      <c r="AO1639" s="7"/>
      <c r="AP1639" s="7"/>
    </row>
    <row r="1640" spans="10:42">
      <c r="J1640" s="2"/>
      <c r="K1640" s="2"/>
      <c r="L1640" s="2"/>
      <c r="M1640" s="2"/>
      <c r="N1640" s="2"/>
      <c r="X1640" s="7"/>
      <c r="Y1640" s="7"/>
      <c r="Z1640" s="7"/>
      <c r="AA1640" s="7"/>
      <c r="AB1640" s="7"/>
      <c r="AC1640" s="7"/>
      <c r="AD1640" s="7"/>
      <c r="AE1640" s="7"/>
      <c r="AF1640" s="7"/>
      <c r="AG1640" s="7"/>
      <c r="AH1640" s="7"/>
      <c r="AJ1640" s="2"/>
      <c r="AL1640" s="4" t="s">
        <v>254</v>
      </c>
      <c r="AM1640" s="4" t="s">
        <v>1804</v>
      </c>
      <c r="AO1640" s="7"/>
      <c r="AP1640" s="7"/>
    </row>
    <row r="1641" spans="10:42">
      <c r="J1641" s="2"/>
      <c r="K1641" s="2"/>
      <c r="L1641" s="2"/>
      <c r="M1641" s="2"/>
      <c r="N1641" s="2"/>
      <c r="X1641" s="7"/>
      <c r="Y1641" s="7"/>
      <c r="Z1641" s="7"/>
      <c r="AA1641" s="7"/>
      <c r="AB1641" s="7"/>
      <c r="AC1641" s="7"/>
      <c r="AD1641" s="7"/>
      <c r="AE1641" s="7"/>
      <c r="AF1641" s="7"/>
      <c r="AG1641" s="7"/>
      <c r="AH1641" s="7"/>
      <c r="AJ1641" s="2"/>
      <c r="AL1641" s="4" t="s">
        <v>254</v>
      </c>
      <c r="AM1641" s="4" t="s">
        <v>1805</v>
      </c>
      <c r="AO1641" s="7"/>
      <c r="AP1641" s="7"/>
    </row>
    <row r="1642" spans="10:42">
      <c r="J1642" s="2"/>
      <c r="K1642" s="2"/>
      <c r="L1642" s="2"/>
      <c r="M1642" s="2"/>
      <c r="N1642" s="2"/>
      <c r="X1642" s="7"/>
      <c r="Y1642" s="7"/>
      <c r="Z1642" s="7"/>
      <c r="AA1642" s="7"/>
      <c r="AB1642" s="7"/>
      <c r="AC1642" s="7"/>
      <c r="AD1642" s="7"/>
      <c r="AE1642" s="7"/>
      <c r="AF1642" s="7"/>
      <c r="AG1642" s="7"/>
      <c r="AH1642" s="7"/>
      <c r="AJ1642" s="2"/>
      <c r="AL1642" s="4" t="s">
        <v>254</v>
      </c>
      <c r="AM1642" s="4" t="s">
        <v>1806</v>
      </c>
      <c r="AO1642" s="7"/>
      <c r="AP1642" s="7"/>
    </row>
    <row r="1643" spans="10:42">
      <c r="J1643" s="2"/>
      <c r="K1643" s="2"/>
      <c r="L1643" s="2"/>
      <c r="M1643" s="2"/>
      <c r="N1643" s="2"/>
      <c r="X1643" s="7"/>
      <c r="Y1643" s="7"/>
      <c r="Z1643" s="7"/>
      <c r="AA1643" s="7"/>
      <c r="AB1643" s="7"/>
      <c r="AC1643" s="7"/>
      <c r="AD1643" s="7"/>
      <c r="AE1643" s="7"/>
      <c r="AF1643" s="7"/>
      <c r="AG1643" s="7"/>
      <c r="AH1643" s="7"/>
      <c r="AJ1643" s="2"/>
      <c r="AL1643" s="4" t="s">
        <v>254</v>
      </c>
      <c r="AM1643" s="4" t="s">
        <v>1807</v>
      </c>
      <c r="AO1643" s="7"/>
      <c r="AP1643" s="7"/>
    </row>
    <row r="1644" spans="10:42">
      <c r="J1644" s="2"/>
      <c r="K1644" s="2"/>
      <c r="L1644" s="2"/>
      <c r="M1644" s="2"/>
      <c r="N1644" s="2"/>
      <c r="X1644" s="7"/>
      <c r="Y1644" s="7"/>
      <c r="Z1644" s="7"/>
      <c r="AA1644" s="7"/>
      <c r="AB1644" s="7"/>
      <c r="AC1644" s="7"/>
      <c r="AD1644" s="7"/>
      <c r="AE1644" s="7"/>
      <c r="AF1644" s="7"/>
      <c r="AG1644" s="7"/>
      <c r="AH1644" s="7"/>
      <c r="AJ1644" s="2"/>
      <c r="AL1644" s="4" t="s">
        <v>254</v>
      </c>
      <c r="AM1644" s="4" t="s">
        <v>1808</v>
      </c>
      <c r="AO1644" s="7"/>
      <c r="AP1644" s="7"/>
    </row>
    <row r="1645" spans="10:42">
      <c r="J1645" s="2"/>
      <c r="K1645" s="2"/>
      <c r="L1645" s="2"/>
      <c r="M1645" s="2"/>
      <c r="N1645" s="2"/>
      <c r="X1645" s="7"/>
      <c r="Y1645" s="7"/>
      <c r="Z1645" s="7"/>
      <c r="AA1645" s="7"/>
      <c r="AB1645" s="7"/>
      <c r="AC1645" s="7"/>
      <c r="AD1645" s="7"/>
      <c r="AE1645" s="7"/>
      <c r="AF1645" s="7"/>
      <c r="AG1645" s="7"/>
      <c r="AH1645" s="7"/>
      <c r="AJ1645" s="2"/>
      <c r="AL1645" s="4" t="s">
        <v>254</v>
      </c>
      <c r="AM1645" s="4" t="s">
        <v>1809</v>
      </c>
      <c r="AO1645" s="7"/>
      <c r="AP1645" s="7"/>
    </row>
    <row r="1646" spans="10:42">
      <c r="J1646" s="2"/>
      <c r="K1646" s="2"/>
      <c r="L1646" s="2"/>
      <c r="M1646" s="2"/>
      <c r="N1646" s="2"/>
      <c r="X1646" s="7"/>
      <c r="Y1646" s="7"/>
      <c r="Z1646" s="7"/>
      <c r="AA1646" s="7"/>
      <c r="AB1646" s="7"/>
      <c r="AC1646" s="7"/>
      <c r="AD1646" s="7"/>
      <c r="AE1646" s="7"/>
      <c r="AF1646" s="7"/>
      <c r="AG1646" s="7"/>
      <c r="AH1646" s="7"/>
      <c r="AJ1646" s="2"/>
      <c r="AL1646" s="4" t="s">
        <v>254</v>
      </c>
      <c r="AM1646" s="4" t="s">
        <v>1810</v>
      </c>
      <c r="AO1646" s="7"/>
      <c r="AP1646" s="7"/>
    </row>
    <row r="1647" spans="10:42">
      <c r="J1647" s="2"/>
      <c r="K1647" s="2"/>
      <c r="L1647" s="2"/>
      <c r="M1647" s="2"/>
      <c r="N1647" s="2"/>
      <c r="X1647" s="7"/>
      <c r="Y1647" s="7"/>
      <c r="Z1647" s="7"/>
      <c r="AA1647" s="7"/>
      <c r="AB1647" s="7"/>
      <c r="AC1647" s="7"/>
      <c r="AD1647" s="7"/>
      <c r="AE1647" s="7"/>
      <c r="AF1647" s="7"/>
      <c r="AG1647" s="7"/>
      <c r="AH1647" s="7"/>
      <c r="AJ1647" s="2"/>
      <c r="AL1647" s="4" t="s">
        <v>254</v>
      </c>
      <c r="AM1647" s="4" t="s">
        <v>1811</v>
      </c>
      <c r="AO1647" s="7"/>
      <c r="AP1647" s="7"/>
    </row>
    <row r="1648" spans="10:42">
      <c r="J1648" s="2"/>
      <c r="K1648" s="2"/>
      <c r="L1648" s="2"/>
      <c r="M1648" s="2"/>
      <c r="N1648" s="2"/>
      <c r="X1648" s="7"/>
      <c r="Y1648" s="7"/>
      <c r="Z1648" s="7"/>
      <c r="AA1648" s="7"/>
      <c r="AB1648" s="7"/>
      <c r="AC1648" s="7"/>
      <c r="AD1648" s="7"/>
      <c r="AE1648" s="7"/>
      <c r="AF1648" s="7"/>
      <c r="AG1648" s="7"/>
      <c r="AH1648" s="7"/>
      <c r="AJ1648" s="2"/>
      <c r="AL1648" s="4" t="s">
        <v>254</v>
      </c>
      <c r="AM1648" s="4" t="s">
        <v>1812</v>
      </c>
      <c r="AO1648" s="7"/>
      <c r="AP1648" s="7"/>
    </row>
    <row r="1649" spans="10:42">
      <c r="J1649" s="2"/>
      <c r="K1649" s="2"/>
      <c r="L1649" s="2"/>
      <c r="M1649" s="2"/>
      <c r="N1649" s="2"/>
      <c r="X1649" s="7"/>
      <c r="Y1649" s="7"/>
      <c r="Z1649" s="7"/>
      <c r="AA1649" s="7"/>
      <c r="AB1649" s="7"/>
      <c r="AC1649" s="7"/>
      <c r="AD1649" s="7"/>
      <c r="AE1649" s="7"/>
      <c r="AF1649" s="7"/>
      <c r="AG1649" s="7"/>
      <c r="AH1649" s="7"/>
      <c r="AJ1649" s="2"/>
      <c r="AL1649" s="4" t="s">
        <v>254</v>
      </c>
      <c r="AM1649" s="4" t="s">
        <v>1813</v>
      </c>
      <c r="AO1649" s="7"/>
      <c r="AP1649" s="7"/>
    </row>
    <row r="1650" spans="10:42">
      <c r="J1650" s="2"/>
      <c r="K1650" s="2"/>
      <c r="L1650" s="2"/>
      <c r="M1650" s="2"/>
      <c r="N1650" s="2"/>
      <c r="X1650" s="7"/>
      <c r="Y1650" s="7"/>
      <c r="Z1650" s="7"/>
      <c r="AA1650" s="7"/>
      <c r="AB1650" s="7"/>
      <c r="AC1650" s="7"/>
      <c r="AD1650" s="7"/>
      <c r="AE1650" s="7"/>
      <c r="AF1650" s="7"/>
      <c r="AG1650" s="7"/>
      <c r="AH1650" s="7"/>
      <c r="AJ1650" s="2"/>
      <c r="AL1650" s="4" t="s">
        <v>254</v>
      </c>
      <c r="AM1650" s="4" t="s">
        <v>1814</v>
      </c>
      <c r="AO1650" s="7"/>
      <c r="AP1650" s="7"/>
    </row>
    <row r="1651" spans="10:42">
      <c r="J1651" s="2"/>
      <c r="K1651" s="2"/>
      <c r="L1651" s="2"/>
      <c r="M1651" s="2"/>
      <c r="N1651" s="2"/>
      <c r="X1651" s="7"/>
      <c r="Y1651" s="7"/>
      <c r="Z1651" s="7"/>
      <c r="AA1651" s="7"/>
      <c r="AB1651" s="7"/>
      <c r="AC1651" s="7"/>
      <c r="AD1651" s="7"/>
      <c r="AE1651" s="7"/>
      <c r="AF1651" s="7"/>
      <c r="AG1651" s="7"/>
      <c r="AH1651" s="7"/>
      <c r="AJ1651" s="2"/>
      <c r="AL1651" s="4" t="s">
        <v>254</v>
      </c>
      <c r="AM1651" s="4" t="s">
        <v>1815</v>
      </c>
      <c r="AO1651" s="7"/>
      <c r="AP1651" s="7"/>
    </row>
    <row r="1652" spans="10:42">
      <c r="J1652" s="2"/>
      <c r="K1652" s="2"/>
      <c r="L1652" s="2"/>
      <c r="M1652" s="2"/>
      <c r="N1652" s="2"/>
      <c r="X1652" s="7"/>
      <c r="Y1652" s="7"/>
      <c r="Z1652" s="7"/>
      <c r="AA1652" s="7"/>
      <c r="AB1652" s="7"/>
      <c r="AC1652" s="7"/>
      <c r="AD1652" s="7"/>
      <c r="AE1652" s="7"/>
      <c r="AF1652" s="7"/>
      <c r="AG1652" s="7"/>
      <c r="AH1652" s="7"/>
      <c r="AJ1652" s="2"/>
      <c r="AL1652" s="4" t="s">
        <v>254</v>
      </c>
      <c r="AM1652" s="4" t="s">
        <v>1816</v>
      </c>
      <c r="AO1652" s="7"/>
      <c r="AP1652" s="7"/>
    </row>
    <row r="1653" spans="10:42">
      <c r="J1653" s="2"/>
      <c r="K1653" s="2"/>
      <c r="L1653" s="2"/>
      <c r="M1653" s="2"/>
      <c r="N1653" s="2"/>
      <c r="X1653" s="7"/>
      <c r="Y1653" s="7"/>
      <c r="Z1653" s="7"/>
      <c r="AA1653" s="7"/>
      <c r="AB1653" s="7"/>
      <c r="AC1653" s="7"/>
      <c r="AD1653" s="7"/>
      <c r="AE1653" s="7"/>
      <c r="AF1653" s="7"/>
      <c r="AG1653" s="7"/>
      <c r="AH1653" s="7"/>
      <c r="AJ1653" s="2"/>
      <c r="AL1653" s="4" t="s">
        <v>254</v>
      </c>
      <c r="AM1653" s="4" t="s">
        <v>1817</v>
      </c>
      <c r="AO1653" s="7"/>
      <c r="AP1653" s="7"/>
    </row>
    <row r="1654" spans="10:42">
      <c r="J1654" s="2"/>
      <c r="K1654" s="2"/>
      <c r="L1654" s="2"/>
      <c r="M1654" s="2"/>
      <c r="N1654" s="2"/>
      <c r="X1654" s="7"/>
      <c r="Y1654" s="7"/>
      <c r="Z1654" s="7"/>
      <c r="AA1654" s="7"/>
      <c r="AB1654" s="7"/>
      <c r="AC1654" s="7"/>
      <c r="AD1654" s="7"/>
      <c r="AE1654" s="7"/>
      <c r="AF1654" s="7"/>
      <c r="AG1654" s="7"/>
      <c r="AH1654" s="7"/>
      <c r="AJ1654" s="2"/>
      <c r="AL1654" s="4" t="s">
        <v>254</v>
      </c>
      <c r="AM1654" s="4" t="s">
        <v>1818</v>
      </c>
      <c r="AO1654" s="7"/>
      <c r="AP1654" s="7"/>
    </row>
    <row r="1655" spans="10:42">
      <c r="J1655" s="2"/>
      <c r="K1655" s="2"/>
      <c r="L1655" s="2"/>
      <c r="M1655" s="2"/>
      <c r="N1655" s="2"/>
      <c r="X1655" s="7"/>
      <c r="Y1655" s="7"/>
      <c r="Z1655" s="7"/>
      <c r="AA1655" s="7"/>
      <c r="AB1655" s="7"/>
      <c r="AC1655" s="7"/>
      <c r="AD1655" s="7"/>
      <c r="AE1655" s="7"/>
      <c r="AF1655" s="7"/>
      <c r="AG1655" s="7"/>
      <c r="AH1655" s="7"/>
      <c r="AJ1655" s="2"/>
      <c r="AL1655" s="4" t="s">
        <v>254</v>
      </c>
      <c r="AM1655" s="4" t="s">
        <v>1819</v>
      </c>
      <c r="AO1655" s="7"/>
      <c r="AP1655" s="7"/>
    </row>
    <row r="1656" spans="10:42">
      <c r="J1656" s="2"/>
      <c r="K1656" s="2"/>
      <c r="L1656" s="2"/>
      <c r="M1656" s="2"/>
      <c r="N1656" s="2"/>
      <c r="X1656" s="7"/>
      <c r="Y1656" s="7"/>
      <c r="Z1656" s="7"/>
      <c r="AA1656" s="7"/>
      <c r="AB1656" s="7"/>
      <c r="AC1656" s="7"/>
      <c r="AD1656" s="7"/>
      <c r="AE1656" s="7"/>
      <c r="AF1656" s="7"/>
      <c r="AG1656" s="7"/>
      <c r="AH1656" s="7"/>
      <c r="AJ1656" s="2"/>
      <c r="AL1656" s="4" t="s">
        <v>254</v>
      </c>
      <c r="AM1656" s="4" t="s">
        <v>1820</v>
      </c>
      <c r="AO1656" s="7"/>
      <c r="AP1656" s="7"/>
    </row>
    <row r="1657" spans="10:42">
      <c r="J1657" s="2"/>
      <c r="K1657" s="2"/>
      <c r="L1657" s="2"/>
      <c r="M1657" s="2"/>
      <c r="N1657" s="2"/>
      <c r="X1657" s="7"/>
      <c r="Y1657" s="7"/>
      <c r="Z1657" s="7"/>
      <c r="AA1657" s="7"/>
      <c r="AB1657" s="7"/>
      <c r="AC1657" s="7"/>
      <c r="AD1657" s="7"/>
      <c r="AE1657" s="7"/>
      <c r="AF1657" s="7"/>
      <c r="AG1657" s="7"/>
      <c r="AH1657" s="7"/>
      <c r="AJ1657" s="2"/>
      <c r="AL1657" s="4" t="s">
        <v>254</v>
      </c>
      <c r="AM1657" s="4" t="s">
        <v>1821</v>
      </c>
      <c r="AO1657" s="7"/>
      <c r="AP1657" s="7"/>
    </row>
    <row r="1658" spans="10:42">
      <c r="J1658" s="2"/>
      <c r="K1658" s="2"/>
      <c r="L1658" s="2"/>
      <c r="M1658" s="2"/>
      <c r="N1658" s="2"/>
      <c r="X1658" s="7"/>
      <c r="Y1658" s="7"/>
      <c r="Z1658" s="7"/>
      <c r="AA1658" s="7"/>
      <c r="AB1658" s="7"/>
      <c r="AC1658" s="7"/>
      <c r="AD1658" s="7"/>
      <c r="AE1658" s="7"/>
      <c r="AF1658" s="7"/>
      <c r="AG1658" s="7"/>
      <c r="AH1658" s="7"/>
      <c r="AJ1658" s="2"/>
      <c r="AL1658" s="4" t="s">
        <v>254</v>
      </c>
      <c r="AM1658" s="4" t="s">
        <v>1822</v>
      </c>
      <c r="AO1658" s="7"/>
      <c r="AP1658" s="7"/>
    </row>
    <row r="1659" spans="10:42">
      <c r="J1659" s="2"/>
      <c r="K1659" s="2"/>
      <c r="L1659" s="2"/>
      <c r="M1659" s="2"/>
      <c r="N1659" s="2"/>
      <c r="X1659" s="7"/>
      <c r="Y1659" s="7"/>
      <c r="Z1659" s="7"/>
      <c r="AA1659" s="7"/>
      <c r="AB1659" s="7"/>
      <c r="AC1659" s="7"/>
      <c r="AD1659" s="7"/>
      <c r="AE1659" s="7"/>
      <c r="AF1659" s="7"/>
      <c r="AG1659" s="7"/>
      <c r="AH1659" s="7"/>
      <c r="AJ1659" s="2"/>
      <c r="AL1659" s="4" t="s">
        <v>254</v>
      </c>
      <c r="AM1659" s="4" t="s">
        <v>1823</v>
      </c>
      <c r="AO1659" s="7"/>
      <c r="AP1659" s="7"/>
    </row>
    <row r="1660" spans="10:42">
      <c r="J1660" s="2"/>
      <c r="K1660" s="2"/>
      <c r="L1660" s="2"/>
      <c r="M1660" s="2"/>
      <c r="N1660" s="2"/>
      <c r="X1660" s="7"/>
      <c r="Y1660" s="7"/>
      <c r="Z1660" s="7"/>
      <c r="AA1660" s="7"/>
      <c r="AB1660" s="7"/>
      <c r="AC1660" s="7"/>
      <c r="AD1660" s="7"/>
      <c r="AE1660" s="7"/>
      <c r="AF1660" s="7"/>
      <c r="AG1660" s="7"/>
      <c r="AH1660" s="7"/>
      <c r="AJ1660" s="2"/>
      <c r="AL1660" s="4" t="s">
        <v>254</v>
      </c>
      <c r="AM1660" s="4" t="s">
        <v>1824</v>
      </c>
      <c r="AO1660" s="7"/>
      <c r="AP1660" s="7"/>
    </row>
    <row r="1661" spans="10:42">
      <c r="J1661" s="2"/>
      <c r="K1661" s="2"/>
      <c r="L1661" s="2"/>
      <c r="M1661" s="2"/>
      <c r="N1661" s="2"/>
      <c r="X1661" s="7"/>
      <c r="Y1661" s="7"/>
      <c r="Z1661" s="7"/>
      <c r="AA1661" s="7"/>
      <c r="AB1661" s="7"/>
      <c r="AC1661" s="7"/>
      <c r="AD1661" s="7"/>
      <c r="AE1661" s="7"/>
      <c r="AF1661" s="7"/>
      <c r="AG1661" s="7"/>
      <c r="AH1661" s="7"/>
      <c r="AJ1661" s="2"/>
      <c r="AL1661" s="4" t="s">
        <v>254</v>
      </c>
      <c r="AM1661" s="4" t="s">
        <v>1825</v>
      </c>
      <c r="AO1661" s="7"/>
      <c r="AP1661" s="7"/>
    </row>
    <row r="1662" spans="10:42">
      <c r="J1662" s="2"/>
      <c r="K1662" s="2"/>
      <c r="L1662" s="2"/>
      <c r="M1662" s="2"/>
      <c r="N1662" s="2"/>
      <c r="X1662" s="7"/>
      <c r="Y1662" s="7"/>
      <c r="Z1662" s="7"/>
      <c r="AA1662" s="7"/>
      <c r="AB1662" s="7"/>
      <c r="AC1662" s="7"/>
      <c r="AD1662" s="7"/>
      <c r="AE1662" s="7"/>
      <c r="AF1662" s="7"/>
      <c r="AG1662" s="7"/>
      <c r="AH1662" s="7"/>
      <c r="AJ1662" s="2"/>
      <c r="AL1662" s="4" t="s">
        <v>254</v>
      </c>
      <c r="AM1662" s="4" t="s">
        <v>775</v>
      </c>
      <c r="AO1662" s="7"/>
      <c r="AP1662" s="7"/>
    </row>
    <row r="1663" spans="10:42">
      <c r="J1663" s="2"/>
      <c r="K1663" s="2"/>
      <c r="L1663" s="2"/>
      <c r="M1663" s="2"/>
      <c r="N1663" s="2"/>
      <c r="X1663" s="7"/>
      <c r="Y1663" s="7"/>
      <c r="Z1663" s="7"/>
      <c r="AA1663" s="7"/>
      <c r="AB1663" s="7"/>
      <c r="AC1663" s="7"/>
      <c r="AD1663" s="7"/>
      <c r="AE1663" s="7"/>
      <c r="AF1663" s="7"/>
      <c r="AG1663" s="7"/>
      <c r="AH1663" s="7"/>
      <c r="AJ1663" s="2"/>
      <c r="AL1663" s="4" t="s">
        <v>254</v>
      </c>
      <c r="AM1663" s="4" t="s">
        <v>1826</v>
      </c>
      <c r="AO1663" s="7"/>
      <c r="AP1663" s="7"/>
    </row>
    <row r="1664" spans="10:42">
      <c r="J1664" s="2"/>
      <c r="K1664" s="2"/>
      <c r="L1664" s="2"/>
      <c r="M1664" s="2"/>
      <c r="N1664" s="2"/>
      <c r="X1664" s="7"/>
      <c r="Y1664" s="7"/>
      <c r="Z1664" s="7"/>
      <c r="AA1664" s="7"/>
      <c r="AB1664" s="7"/>
      <c r="AC1664" s="7"/>
      <c r="AD1664" s="7"/>
      <c r="AE1664" s="7"/>
      <c r="AF1664" s="7"/>
      <c r="AG1664" s="7"/>
      <c r="AH1664" s="7"/>
      <c r="AJ1664" s="2"/>
      <c r="AL1664" s="4" t="s">
        <v>254</v>
      </c>
      <c r="AM1664" s="4" t="s">
        <v>1827</v>
      </c>
      <c r="AO1664" s="7"/>
      <c r="AP1664" s="7"/>
    </row>
    <row r="1665" spans="10:42">
      <c r="J1665" s="2"/>
      <c r="K1665" s="2"/>
      <c r="L1665" s="2"/>
      <c r="M1665" s="2"/>
      <c r="N1665" s="2"/>
      <c r="X1665" s="7"/>
      <c r="Y1665" s="7"/>
      <c r="Z1665" s="7"/>
      <c r="AA1665" s="7"/>
      <c r="AB1665" s="7"/>
      <c r="AC1665" s="7"/>
      <c r="AD1665" s="7"/>
      <c r="AE1665" s="7"/>
      <c r="AF1665" s="7"/>
      <c r="AG1665" s="7"/>
      <c r="AH1665" s="7"/>
      <c r="AJ1665" s="2"/>
      <c r="AL1665" s="4" t="s">
        <v>254</v>
      </c>
      <c r="AM1665" s="4" t="s">
        <v>1828</v>
      </c>
      <c r="AO1665" s="7"/>
      <c r="AP1665" s="7"/>
    </row>
    <row r="1666" spans="10:42">
      <c r="J1666" s="2"/>
      <c r="K1666" s="2"/>
      <c r="L1666" s="2"/>
      <c r="M1666" s="2"/>
      <c r="N1666" s="2"/>
      <c r="X1666" s="7"/>
      <c r="Y1666" s="7"/>
      <c r="Z1666" s="7"/>
      <c r="AA1666" s="7"/>
      <c r="AB1666" s="7"/>
      <c r="AC1666" s="7"/>
      <c r="AD1666" s="7"/>
      <c r="AE1666" s="7"/>
      <c r="AF1666" s="7"/>
      <c r="AG1666" s="7"/>
      <c r="AH1666" s="7"/>
      <c r="AJ1666" s="2"/>
      <c r="AL1666" s="4" t="s">
        <v>256</v>
      </c>
      <c r="AM1666" s="4" t="s">
        <v>1829</v>
      </c>
      <c r="AO1666" s="7"/>
      <c r="AP1666" s="7"/>
    </row>
    <row r="1667" spans="10:42">
      <c r="J1667" s="2"/>
      <c r="K1667" s="2"/>
      <c r="L1667" s="2"/>
      <c r="M1667" s="2"/>
      <c r="N1667" s="2"/>
      <c r="X1667" s="7"/>
      <c r="Y1667" s="7"/>
      <c r="Z1667" s="7"/>
      <c r="AA1667" s="7"/>
      <c r="AB1667" s="7"/>
      <c r="AC1667" s="7"/>
      <c r="AD1667" s="7"/>
      <c r="AE1667" s="7"/>
      <c r="AF1667" s="7"/>
      <c r="AG1667" s="7"/>
      <c r="AH1667" s="7"/>
      <c r="AJ1667" s="2"/>
      <c r="AL1667" s="4" t="s">
        <v>256</v>
      </c>
      <c r="AM1667" s="4" t="s">
        <v>1830</v>
      </c>
      <c r="AO1667" s="7"/>
      <c r="AP1667" s="7"/>
    </row>
    <row r="1668" spans="10:42">
      <c r="J1668" s="2"/>
      <c r="K1668" s="2"/>
      <c r="L1668" s="2"/>
      <c r="M1668" s="2"/>
      <c r="N1668" s="2"/>
      <c r="X1668" s="7"/>
      <c r="Y1668" s="7"/>
      <c r="Z1668" s="7"/>
      <c r="AA1668" s="7"/>
      <c r="AB1668" s="7"/>
      <c r="AC1668" s="7"/>
      <c r="AD1668" s="7"/>
      <c r="AE1668" s="7"/>
      <c r="AF1668" s="7"/>
      <c r="AG1668" s="7"/>
      <c r="AH1668" s="7"/>
      <c r="AJ1668" s="2"/>
      <c r="AL1668" s="4" t="s">
        <v>256</v>
      </c>
      <c r="AM1668" s="4" t="s">
        <v>1831</v>
      </c>
      <c r="AO1668" s="7"/>
      <c r="AP1668" s="7"/>
    </row>
    <row r="1669" spans="10:42">
      <c r="J1669" s="2"/>
      <c r="K1669" s="2"/>
      <c r="L1669" s="2"/>
      <c r="M1669" s="2"/>
      <c r="N1669" s="2"/>
      <c r="X1669" s="7"/>
      <c r="Y1669" s="7"/>
      <c r="Z1669" s="7"/>
      <c r="AA1669" s="7"/>
      <c r="AB1669" s="7"/>
      <c r="AC1669" s="7"/>
      <c r="AD1669" s="7"/>
      <c r="AE1669" s="7"/>
      <c r="AF1669" s="7"/>
      <c r="AG1669" s="7"/>
      <c r="AH1669" s="7"/>
      <c r="AJ1669" s="2"/>
      <c r="AL1669" s="4" t="s">
        <v>256</v>
      </c>
      <c r="AM1669" s="4" t="s">
        <v>1832</v>
      </c>
      <c r="AO1669" s="7"/>
      <c r="AP1669" s="7"/>
    </row>
    <row r="1670" spans="10:42">
      <c r="J1670" s="2"/>
      <c r="K1670" s="2"/>
      <c r="L1670" s="2"/>
      <c r="M1670" s="2"/>
      <c r="N1670" s="2"/>
      <c r="X1670" s="7"/>
      <c r="Y1670" s="7"/>
      <c r="Z1670" s="7"/>
      <c r="AA1670" s="7"/>
      <c r="AB1670" s="7"/>
      <c r="AC1670" s="7"/>
      <c r="AD1670" s="7"/>
      <c r="AE1670" s="7"/>
      <c r="AF1670" s="7"/>
      <c r="AG1670" s="7"/>
      <c r="AH1670" s="7"/>
      <c r="AJ1670" s="2"/>
      <c r="AL1670" s="4" t="s">
        <v>256</v>
      </c>
      <c r="AM1670" s="4" t="s">
        <v>1833</v>
      </c>
      <c r="AO1670" s="7"/>
      <c r="AP1670" s="7"/>
    </row>
    <row r="1671" spans="10:42">
      <c r="J1671" s="2"/>
      <c r="K1671" s="2"/>
      <c r="L1671" s="2"/>
      <c r="M1671" s="2"/>
      <c r="N1671" s="2"/>
      <c r="X1671" s="7"/>
      <c r="Y1671" s="7"/>
      <c r="Z1671" s="7"/>
      <c r="AA1671" s="7"/>
      <c r="AB1671" s="7"/>
      <c r="AC1671" s="7"/>
      <c r="AD1671" s="7"/>
      <c r="AE1671" s="7"/>
      <c r="AF1671" s="7"/>
      <c r="AG1671" s="7"/>
      <c r="AH1671" s="7"/>
      <c r="AJ1671" s="2"/>
      <c r="AL1671" s="4" t="s">
        <v>256</v>
      </c>
      <c r="AM1671" s="4" t="s">
        <v>1834</v>
      </c>
      <c r="AO1671" s="7"/>
      <c r="AP1671" s="7"/>
    </row>
    <row r="1672" spans="10:42">
      <c r="J1672" s="2"/>
      <c r="K1672" s="2"/>
      <c r="L1672" s="2"/>
      <c r="M1672" s="2"/>
      <c r="N1672" s="2"/>
      <c r="X1672" s="7"/>
      <c r="Y1672" s="7"/>
      <c r="Z1672" s="7"/>
      <c r="AA1672" s="7"/>
      <c r="AB1672" s="7"/>
      <c r="AC1672" s="7"/>
      <c r="AD1672" s="7"/>
      <c r="AE1672" s="7"/>
      <c r="AF1672" s="7"/>
      <c r="AG1672" s="7"/>
      <c r="AH1672" s="7"/>
      <c r="AJ1672" s="2"/>
      <c r="AL1672" s="4" t="s">
        <v>256</v>
      </c>
      <c r="AM1672" s="4" t="s">
        <v>1835</v>
      </c>
      <c r="AO1672" s="7"/>
      <c r="AP1672" s="7"/>
    </row>
    <row r="1673" spans="10:42">
      <c r="J1673" s="2"/>
      <c r="K1673" s="2"/>
      <c r="L1673" s="2"/>
      <c r="M1673" s="2"/>
      <c r="N1673" s="2"/>
      <c r="X1673" s="7"/>
      <c r="Y1673" s="7"/>
      <c r="Z1673" s="7"/>
      <c r="AA1673" s="7"/>
      <c r="AB1673" s="7"/>
      <c r="AC1673" s="7"/>
      <c r="AD1673" s="7"/>
      <c r="AE1673" s="7"/>
      <c r="AF1673" s="7"/>
      <c r="AG1673" s="7"/>
      <c r="AH1673" s="7"/>
      <c r="AJ1673" s="2"/>
      <c r="AL1673" s="4" t="s">
        <v>256</v>
      </c>
      <c r="AM1673" s="4" t="s">
        <v>1836</v>
      </c>
      <c r="AO1673" s="7"/>
      <c r="AP1673" s="7"/>
    </row>
    <row r="1674" spans="10:42">
      <c r="J1674" s="2"/>
      <c r="K1674" s="2"/>
      <c r="L1674" s="2"/>
      <c r="M1674" s="2"/>
      <c r="N1674" s="2"/>
      <c r="X1674" s="7"/>
      <c r="Y1674" s="7"/>
      <c r="Z1674" s="7"/>
      <c r="AA1674" s="7"/>
      <c r="AB1674" s="7"/>
      <c r="AC1674" s="7"/>
      <c r="AD1674" s="7"/>
      <c r="AE1674" s="7"/>
      <c r="AF1674" s="7"/>
      <c r="AG1674" s="7"/>
      <c r="AH1674" s="7"/>
      <c r="AJ1674" s="2"/>
      <c r="AL1674" s="4" t="s">
        <v>256</v>
      </c>
      <c r="AM1674" s="4" t="s">
        <v>1837</v>
      </c>
      <c r="AO1674" s="7"/>
      <c r="AP1674" s="7"/>
    </row>
    <row r="1675" spans="10:42">
      <c r="J1675" s="2"/>
      <c r="K1675" s="2"/>
      <c r="L1675" s="2"/>
      <c r="M1675" s="2"/>
      <c r="N1675" s="2"/>
      <c r="X1675" s="7"/>
      <c r="Y1675" s="7"/>
      <c r="Z1675" s="7"/>
      <c r="AA1675" s="7"/>
      <c r="AB1675" s="7"/>
      <c r="AC1675" s="7"/>
      <c r="AD1675" s="7"/>
      <c r="AE1675" s="7"/>
      <c r="AF1675" s="7"/>
      <c r="AG1675" s="7"/>
      <c r="AH1675" s="7"/>
      <c r="AJ1675" s="2"/>
      <c r="AL1675" s="4" t="s">
        <v>256</v>
      </c>
      <c r="AM1675" s="4" t="s">
        <v>1838</v>
      </c>
      <c r="AO1675" s="7"/>
      <c r="AP1675" s="7"/>
    </row>
    <row r="1676" spans="10:42">
      <c r="J1676" s="2"/>
      <c r="K1676" s="2"/>
      <c r="L1676" s="2"/>
      <c r="M1676" s="2"/>
      <c r="N1676" s="2"/>
      <c r="X1676" s="7"/>
      <c r="Y1676" s="7"/>
      <c r="Z1676" s="7"/>
      <c r="AA1676" s="7"/>
      <c r="AB1676" s="7"/>
      <c r="AC1676" s="7"/>
      <c r="AD1676" s="7"/>
      <c r="AE1676" s="7"/>
      <c r="AF1676" s="7"/>
      <c r="AG1676" s="7"/>
      <c r="AH1676" s="7"/>
      <c r="AJ1676" s="2"/>
      <c r="AL1676" s="4" t="s">
        <v>256</v>
      </c>
      <c r="AM1676" s="4" t="s">
        <v>1839</v>
      </c>
      <c r="AO1676" s="7"/>
      <c r="AP1676" s="7"/>
    </row>
    <row r="1677" spans="10:42">
      <c r="J1677" s="2"/>
      <c r="K1677" s="2"/>
      <c r="L1677" s="2"/>
      <c r="M1677" s="2"/>
      <c r="N1677" s="2"/>
      <c r="X1677" s="7"/>
      <c r="Y1677" s="7"/>
      <c r="Z1677" s="7"/>
      <c r="AA1677" s="7"/>
      <c r="AB1677" s="7"/>
      <c r="AC1677" s="7"/>
      <c r="AD1677" s="7"/>
      <c r="AE1677" s="7"/>
      <c r="AF1677" s="7"/>
      <c r="AG1677" s="7"/>
      <c r="AH1677" s="7"/>
      <c r="AJ1677" s="2"/>
      <c r="AL1677" s="4" t="s">
        <v>256</v>
      </c>
      <c r="AM1677" s="4" t="s">
        <v>1840</v>
      </c>
      <c r="AO1677" s="7"/>
      <c r="AP1677" s="7"/>
    </row>
    <row r="1678" spans="10:42">
      <c r="J1678" s="2"/>
      <c r="K1678" s="2"/>
      <c r="L1678" s="2"/>
      <c r="M1678" s="2"/>
      <c r="N1678" s="2"/>
      <c r="X1678" s="7"/>
      <c r="Y1678" s="7"/>
      <c r="Z1678" s="7"/>
      <c r="AA1678" s="7"/>
      <c r="AB1678" s="7"/>
      <c r="AC1678" s="7"/>
      <c r="AD1678" s="7"/>
      <c r="AE1678" s="7"/>
      <c r="AF1678" s="7"/>
      <c r="AG1678" s="7"/>
      <c r="AH1678" s="7"/>
      <c r="AJ1678" s="2"/>
      <c r="AL1678" s="4" t="s">
        <v>256</v>
      </c>
      <c r="AM1678" s="4" t="s">
        <v>1841</v>
      </c>
      <c r="AO1678" s="7"/>
      <c r="AP1678" s="7"/>
    </row>
    <row r="1679" spans="10:42">
      <c r="J1679" s="2"/>
      <c r="K1679" s="2"/>
      <c r="L1679" s="2"/>
      <c r="M1679" s="2"/>
      <c r="N1679" s="2"/>
      <c r="X1679" s="7"/>
      <c r="Y1679" s="7"/>
      <c r="Z1679" s="7"/>
      <c r="AA1679" s="7"/>
      <c r="AB1679" s="7"/>
      <c r="AC1679" s="7"/>
      <c r="AD1679" s="7"/>
      <c r="AE1679" s="7"/>
      <c r="AF1679" s="7"/>
      <c r="AG1679" s="7"/>
      <c r="AH1679" s="7"/>
      <c r="AJ1679" s="2"/>
      <c r="AL1679" s="4" t="s">
        <v>256</v>
      </c>
      <c r="AM1679" s="4" t="s">
        <v>1842</v>
      </c>
      <c r="AO1679" s="7"/>
      <c r="AP1679" s="7"/>
    </row>
    <row r="1680" spans="10:42">
      <c r="J1680" s="2"/>
      <c r="K1680" s="2"/>
      <c r="L1680" s="2"/>
      <c r="M1680" s="2"/>
      <c r="N1680" s="2"/>
      <c r="X1680" s="7"/>
      <c r="Y1680" s="7"/>
      <c r="Z1680" s="7"/>
      <c r="AA1680" s="7"/>
      <c r="AB1680" s="7"/>
      <c r="AC1680" s="7"/>
      <c r="AD1680" s="7"/>
      <c r="AE1680" s="7"/>
      <c r="AF1680" s="7"/>
      <c r="AG1680" s="7"/>
      <c r="AH1680" s="7"/>
      <c r="AJ1680" s="2"/>
      <c r="AL1680" s="4" t="s">
        <v>256</v>
      </c>
      <c r="AM1680" s="4" t="s">
        <v>1843</v>
      </c>
      <c r="AO1680" s="7"/>
      <c r="AP1680" s="7"/>
    </row>
    <row r="1681" spans="10:42">
      <c r="J1681" s="2"/>
      <c r="K1681" s="2"/>
      <c r="L1681" s="2"/>
      <c r="M1681" s="2"/>
      <c r="N1681" s="2"/>
      <c r="X1681" s="7"/>
      <c r="Y1681" s="7"/>
      <c r="Z1681" s="7"/>
      <c r="AA1681" s="7"/>
      <c r="AB1681" s="7"/>
      <c r="AC1681" s="7"/>
      <c r="AD1681" s="7"/>
      <c r="AE1681" s="7"/>
      <c r="AF1681" s="7"/>
      <c r="AG1681" s="7"/>
      <c r="AH1681" s="7"/>
      <c r="AJ1681" s="2"/>
      <c r="AL1681" s="4" t="s">
        <v>256</v>
      </c>
      <c r="AM1681" s="4" t="s">
        <v>1844</v>
      </c>
      <c r="AO1681" s="7"/>
      <c r="AP1681" s="7"/>
    </row>
    <row r="1682" spans="10:42">
      <c r="J1682" s="2"/>
      <c r="K1682" s="2"/>
      <c r="L1682" s="2"/>
      <c r="M1682" s="2"/>
      <c r="N1682" s="2"/>
      <c r="X1682" s="7"/>
      <c r="Y1682" s="7"/>
      <c r="Z1682" s="7"/>
      <c r="AA1682" s="7"/>
      <c r="AB1682" s="7"/>
      <c r="AC1682" s="7"/>
      <c r="AD1682" s="7"/>
      <c r="AE1682" s="7"/>
      <c r="AF1682" s="7"/>
      <c r="AG1682" s="7"/>
      <c r="AH1682" s="7"/>
      <c r="AJ1682" s="2"/>
      <c r="AL1682" s="4" t="s">
        <v>256</v>
      </c>
      <c r="AM1682" s="4" t="s">
        <v>1845</v>
      </c>
      <c r="AO1682" s="7"/>
      <c r="AP1682" s="7"/>
    </row>
    <row r="1683" spans="10:42">
      <c r="J1683" s="2"/>
      <c r="K1683" s="2"/>
      <c r="L1683" s="2"/>
      <c r="M1683" s="2"/>
      <c r="N1683" s="2"/>
      <c r="X1683" s="7"/>
      <c r="Y1683" s="7"/>
      <c r="Z1683" s="7"/>
      <c r="AA1683" s="7"/>
      <c r="AB1683" s="7"/>
      <c r="AC1683" s="7"/>
      <c r="AD1683" s="7"/>
      <c r="AE1683" s="7"/>
      <c r="AF1683" s="7"/>
      <c r="AG1683" s="7"/>
      <c r="AH1683" s="7"/>
      <c r="AJ1683" s="2"/>
      <c r="AL1683" s="4" t="s">
        <v>256</v>
      </c>
      <c r="AM1683" s="4" t="s">
        <v>1846</v>
      </c>
      <c r="AO1683" s="7"/>
      <c r="AP1683" s="7"/>
    </row>
    <row r="1684" spans="10:42">
      <c r="J1684" s="2"/>
      <c r="K1684" s="2"/>
      <c r="L1684" s="2"/>
      <c r="M1684" s="2"/>
      <c r="N1684" s="2"/>
      <c r="X1684" s="7"/>
      <c r="Y1684" s="7"/>
      <c r="Z1684" s="7"/>
      <c r="AA1684" s="7"/>
      <c r="AB1684" s="7"/>
      <c r="AC1684" s="7"/>
      <c r="AD1684" s="7"/>
      <c r="AE1684" s="7"/>
      <c r="AF1684" s="7"/>
      <c r="AG1684" s="7"/>
      <c r="AH1684" s="7"/>
      <c r="AJ1684" s="2"/>
      <c r="AL1684" s="4" t="s">
        <v>256</v>
      </c>
      <c r="AM1684" s="4" t="s">
        <v>1847</v>
      </c>
      <c r="AO1684" s="7"/>
      <c r="AP1684" s="7"/>
    </row>
    <row r="1685" spans="10:42">
      <c r="J1685" s="2"/>
      <c r="K1685" s="2"/>
      <c r="L1685" s="2"/>
      <c r="M1685" s="2"/>
      <c r="N1685" s="2"/>
      <c r="X1685" s="7"/>
      <c r="Y1685" s="7"/>
      <c r="Z1685" s="7"/>
      <c r="AA1685" s="7"/>
      <c r="AB1685" s="7"/>
      <c r="AC1685" s="7"/>
      <c r="AD1685" s="7"/>
      <c r="AE1685" s="7"/>
      <c r="AF1685" s="7"/>
      <c r="AG1685" s="7"/>
      <c r="AH1685" s="7"/>
      <c r="AJ1685" s="2"/>
      <c r="AL1685" s="4" t="s">
        <v>256</v>
      </c>
      <c r="AM1685" s="4" t="s">
        <v>1848</v>
      </c>
      <c r="AO1685" s="7"/>
      <c r="AP1685" s="7"/>
    </row>
    <row r="1686" spans="10:42">
      <c r="J1686" s="2"/>
      <c r="K1686" s="2"/>
      <c r="L1686" s="2"/>
      <c r="M1686" s="2"/>
      <c r="N1686" s="2"/>
      <c r="X1686" s="7"/>
      <c r="Y1686" s="7"/>
      <c r="Z1686" s="7"/>
      <c r="AA1686" s="7"/>
      <c r="AB1686" s="7"/>
      <c r="AC1686" s="7"/>
      <c r="AD1686" s="7"/>
      <c r="AE1686" s="7"/>
      <c r="AF1686" s="7"/>
      <c r="AG1686" s="7"/>
      <c r="AH1686" s="7"/>
      <c r="AJ1686" s="2"/>
      <c r="AL1686" s="4" t="s">
        <v>256</v>
      </c>
      <c r="AM1686" s="4" t="s">
        <v>1849</v>
      </c>
      <c r="AO1686" s="7"/>
      <c r="AP1686" s="7"/>
    </row>
    <row r="1687" spans="10:42">
      <c r="J1687" s="2"/>
      <c r="K1687" s="2"/>
      <c r="L1687" s="2"/>
      <c r="M1687" s="2"/>
      <c r="N1687" s="2"/>
      <c r="X1687" s="7"/>
      <c r="Y1687" s="7"/>
      <c r="Z1687" s="7"/>
      <c r="AA1687" s="7"/>
      <c r="AB1687" s="7"/>
      <c r="AC1687" s="7"/>
      <c r="AD1687" s="7"/>
      <c r="AE1687" s="7"/>
      <c r="AF1687" s="7"/>
      <c r="AG1687" s="7"/>
      <c r="AH1687" s="7"/>
      <c r="AJ1687" s="2"/>
      <c r="AL1687" s="4" t="s">
        <v>256</v>
      </c>
      <c r="AM1687" s="4" t="s">
        <v>1850</v>
      </c>
      <c r="AO1687" s="7"/>
      <c r="AP1687" s="7"/>
    </row>
    <row r="1688" spans="10:42">
      <c r="J1688" s="2"/>
      <c r="K1688" s="2"/>
      <c r="L1688" s="2"/>
      <c r="M1688" s="2"/>
      <c r="N1688" s="2"/>
      <c r="X1688" s="7"/>
      <c r="Y1688" s="7"/>
      <c r="Z1688" s="7"/>
      <c r="AA1688" s="7"/>
      <c r="AB1688" s="7"/>
      <c r="AC1688" s="7"/>
      <c r="AD1688" s="7"/>
      <c r="AE1688" s="7"/>
      <c r="AF1688" s="7"/>
      <c r="AG1688" s="7"/>
      <c r="AH1688" s="7"/>
      <c r="AJ1688" s="2"/>
      <c r="AL1688" s="4" t="s">
        <v>256</v>
      </c>
      <c r="AM1688" s="4" t="s">
        <v>1851</v>
      </c>
      <c r="AO1688" s="7"/>
      <c r="AP1688" s="7"/>
    </row>
    <row r="1689" spans="10:42">
      <c r="J1689" s="2"/>
      <c r="K1689" s="2"/>
      <c r="L1689" s="2"/>
      <c r="M1689" s="2"/>
      <c r="N1689" s="2"/>
      <c r="X1689" s="7"/>
      <c r="Y1689" s="7"/>
      <c r="Z1689" s="7"/>
      <c r="AA1689" s="7"/>
      <c r="AB1689" s="7"/>
      <c r="AC1689" s="7"/>
      <c r="AD1689" s="7"/>
      <c r="AE1689" s="7"/>
      <c r="AF1689" s="7"/>
      <c r="AG1689" s="7"/>
      <c r="AH1689" s="7"/>
      <c r="AJ1689" s="2"/>
      <c r="AL1689" s="4" t="s">
        <v>256</v>
      </c>
      <c r="AM1689" s="4" t="s">
        <v>1852</v>
      </c>
      <c r="AO1689" s="7"/>
      <c r="AP1689" s="7"/>
    </row>
    <row r="1690" spans="10:42">
      <c r="J1690" s="2"/>
      <c r="K1690" s="2"/>
      <c r="L1690" s="2"/>
      <c r="M1690" s="2"/>
      <c r="N1690" s="2"/>
      <c r="X1690" s="7"/>
      <c r="Y1690" s="7"/>
      <c r="Z1690" s="7"/>
      <c r="AA1690" s="7"/>
      <c r="AB1690" s="7"/>
      <c r="AC1690" s="7"/>
      <c r="AD1690" s="7"/>
      <c r="AE1690" s="7"/>
      <c r="AF1690" s="7"/>
      <c r="AG1690" s="7"/>
      <c r="AH1690" s="7"/>
      <c r="AJ1690" s="2"/>
      <c r="AL1690" s="4" t="s">
        <v>256</v>
      </c>
      <c r="AM1690" s="4" t="s">
        <v>1853</v>
      </c>
      <c r="AO1690" s="7"/>
      <c r="AP1690" s="7"/>
    </row>
    <row r="1691" spans="10:42">
      <c r="J1691" s="2"/>
      <c r="K1691" s="2"/>
      <c r="L1691" s="2"/>
      <c r="M1691" s="2"/>
      <c r="N1691" s="2"/>
      <c r="X1691" s="7"/>
      <c r="Y1691" s="7"/>
      <c r="Z1691" s="7"/>
      <c r="AA1691" s="7"/>
      <c r="AB1691" s="7"/>
      <c r="AC1691" s="7"/>
      <c r="AD1691" s="7"/>
      <c r="AE1691" s="7"/>
      <c r="AF1691" s="7"/>
      <c r="AG1691" s="7"/>
      <c r="AH1691" s="7"/>
      <c r="AJ1691" s="2"/>
      <c r="AL1691" s="4" t="s">
        <v>256</v>
      </c>
      <c r="AM1691" s="4" t="s">
        <v>1854</v>
      </c>
      <c r="AO1691" s="7"/>
      <c r="AP1691" s="7"/>
    </row>
    <row r="1692" spans="10:42">
      <c r="J1692" s="2"/>
      <c r="K1692" s="2"/>
      <c r="L1692" s="2"/>
      <c r="M1692" s="2"/>
      <c r="N1692" s="2"/>
      <c r="X1692" s="7"/>
      <c r="Y1692" s="7"/>
      <c r="Z1692" s="7"/>
      <c r="AA1692" s="7"/>
      <c r="AB1692" s="7"/>
      <c r="AC1692" s="7"/>
      <c r="AD1692" s="7"/>
      <c r="AE1692" s="7"/>
      <c r="AF1692" s="7"/>
      <c r="AG1692" s="7"/>
      <c r="AH1692" s="7"/>
      <c r="AJ1692" s="2"/>
      <c r="AL1692" s="4" t="s">
        <v>256</v>
      </c>
      <c r="AM1692" s="4" t="s">
        <v>1855</v>
      </c>
      <c r="AO1692" s="7"/>
      <c r="AP1692" s="7"/>
    </row>
    <row r="1693" spans="10:42">
      <c r="J1693" s="2"/>
      <c r="K1693" s="2"/>
      <c r="L1693" s="2"/>
      <c r="M1693" s="2"/>
      <c r="N1693" s="2"/>
      <c r="X1693" s="7"/>
      <c r="Y1693" s="7"/>
      <c r="Z1693" s="7"/>
      <c r="AA1693" s="7"/>
      <c r="AB1693" s="7"/>
      <c r="AC1693" s="7"/>
      <c r="AD1693" s="7"/>
      <c r="AE1693" s="7"/>
      <c r="AF1693" s="7"/>
      <c r="AG1693" s="7"/>
      <c r="AH1693" s="7"/>
      <c r="AJ1693" s="2"/>
      <c r="AL1693" s="4" t="s">
        <v>256</v>
      </c>
      <c r="AM1693" s="4" t="s">
        <v>1856</v>
      </c>
      <c r="AO1693" s="7"/>
      <c r="AP1693" s="7"/>
    </row>
    <row r="1694" spans="10:42">
      <c r="J1694" s="2"/>
      <c r="K1694" s="2"/>
      <c r="L1694" s="2"/>
      <c r="M1694" s="2"/>
      <c r="N1694" s="2"/>
      <c r="X1694" s="7"/>
      <c r="Y1694" s="7"/>
      <c r="Z1694" s="7"/>
      <c r="AA1694" s="7"/>
      <c r="AB1694" s="7"/>
      <c r="AC1694" s="7"/>
      <c r="AD1694" s="7"/>
      <c r="AE1694" s="7"/>
      <c r="AF1694" s="7"/>
      <c r="AG1694" s="7"/>
      <c r="AH1694" s="7"/>
      <c r="AJ1694" s="2"/>
      <c r="AL1694" s="4" t="s">
        <v>256</v>
      </c>
      <c r="AM1694" s="4" t="s">
        <v>1857</v>
      </c>
      <c r="AO1694" s="7"/>
      <c r="AP1694" s="7"/>
    </row>
    <row r="1695" spans="10:42">
      <c r="J1695" s="2"/>
      <c r="K1695" s="2"/>
      <c r="L1695" s="2"/>
      <c r="M1695" s="2"/>
      <c r="N1695" s="2"/>
      <c r="X1695" s="7"/>
      <c r="Y1695" s="7"/>
      <c r="Z1695" s="7"/>
      <c r="AA1695" s="7"/>
      <c r="AB1695" s="7"/>
      <c r="AC1695" s="7"/>
      <c r="AD1695" s="7"/>
      <c r="AE1695" s="7"/>
      <c r="AF1695" s="7"/>
      <c r="AG1695" s="7"/>
      <c r="AH1695" s="7"/>
      <c r="AJ1695" s="2"/>
      <c r="AL1695" s="4" t="s">
        <v>256</v>
      </c>
      <c r="AM1695" s="4" t="s">
        <v>1858</v>
      </c>
      <c r="AO1695" s="7"/>
      <c r="AP1695" s="7"/>
    </row>
    <row r="1696" spans="10:42">
      <c r="J1696" s="2"/>
      <c r="K1696" s="2"/>
      <c r="L1696" s="2"/>
      <c r="M1696" s="2"/>
      <c r="N1696" s="2"/>
      <c r="X1696" s="7"/>
      <c r="Y1696" s="7"/>
      <c r="Z1696" s="7"/>
      <c r="AA1696" s="7"/>
      <c r="AB1696" s="7"/>
      <c r="AC1696" s="7"/>
      <c r="AD1696" s="7"/>
      <c r="AE1696" s="7"/>
      <c r="AF1696" s="7"/>
      <c r="AG1696" s="7"/>
      <c r="AH1696" s="7"/>
      <c r="AJ1696" s="2"/>
      <c r="AL1696" s="4" t="s">
        <v>256</v>
      </c>
      <c r="AM1696" s="4" t="s">
        <v>1859</v>
      </c>
      <c r="AO1696" s="7"/>
      <c r="AP1696" s="7"/>
    </row>
    <row r="1697" spans="10:42">
      <c r="J1697" s="2"/>
      <c r="K1697" s="2"/>
      <c r="L1697" s="2"/>
      <c r="M1697" s="2"/>
      <c r="N1697" s="2"/>
      <c r="X1697" s="7"/>
      <c r="Y1697" s="7"/>
      <c r="Z1697" s="7"/>
      <c r="AA1697" s="7"/>
      <c r="AB1697" s="7"/>
      <c r="AC1697" s="7"/>
      <c r="AD1697" s="7"/>
      <c r="AE1697" s="7"/>
      <c r="AF1697" s="7"/>
      <c r="AG1697" s="7"/>
      <c r="AH1697" s="7"/>
      <c r="AJ1697" s="2"/>
      <c r="AL1697" s="4" t="s">
        <v>256</v>
      </c>
      <c r="AM1697" s="4" t="s">
        <v>1860</v>
      </c>
      <c r="AO1697" s="7"/>
      <c r="AP1697" s="7"/>
    </row>
    <row r="1698" spans="10:42">
      <c r="J1698" s="2"/>
      <c r="K1698" s="2"/>
      <c r="L1698" s="2"/>
      <c r="M1698" s="2"/>
      <c r="N1698" s="2"/>
      <c r="X1698" s="7"/>
      <c r="Y1698" s="7"/>
      <c r="Z1698" s="7"/>
      <c r="AA1698" s="7"/>
      <c r="AB1698" s="7"/>
      <c r="AC1698" s="7"/>
      <c r="AD1698" s="7"/>
      <c r="AE1698" s="7"/>
      <c r="AF1698" s="7"/>
      <c r="AG1698" s="7"/>
      <c r="AH1698" s="7"/>
      <c r="AJ1698" s="2"/>
      <c r="AL1698" s="4" t="s">
        <v>256</v>
      </c>
      <c r="AM1698" s="4" t="s">
        <v>1861</v>
      </c>
      <c r="AO1698" s="7"/>
      <c r="AP1698" s="7"/>
    </row>
    <row r="1699" spans="10:42">
      <c r="J1699" s="2"/>
      <c r="K1699" s="2"/>
      <c r="L1699" s="2"/>
      <c r="M1699" s="2"/>
      <c r="N1699" s="2"/>
      <c r="X1699" s="7"/>
      <c r="Y1699" s="7"/>
      <c r="Z1699" s="7"/>
      <c r="AA1699" s="7"/>
      <c r="AB1699" s="7"/>
      <c r="AC1699" s="7"/>
      <c r="AD1699" s="7"/>
      <c r="AE1699" s="7"/>
      <c r="AF1699" s="7"/>
      <c r="AG1699" s="7"/>
      <c r="AH1699" s="7"/>
      <c r="AJ1699" s="2"/>
      <c r="AL1699" s="4" t="s">
        <v>256</v>
      </c>
      <c r="AM1699" s="4" t="s">
        <v>1862</v>
      </c>
      <c r="AO1699" s="7"/>
      <c r="AP1699" s="7"/>
    </row>
    <row r="1700" spans="10:42">
      <c r="J1700" s="2"/>
      <c r="K1700" s="2"/>
      <c r="L1700" s="2"/>
      <c r="M1700" s="2"/>
      <c r="N1700" s="2"/>
      <c r="X1700" s="7"/>
      <c r="Y1700" s="7"/>
      <c r="Z1700" s="7"/>
      <c r="AA1700" s="7"/>
      <c r="AB1700" s="7"/>
      <c r="AC1700" s="7"/>
      <c r="AD1700" s="7"/>
      <c r="AE1700" s="7"/>
      <c r="AF1700" s="7"/>
      <c r="AG1700" s="7"/>
      <c r="AH1700" s="7"/>
      <c r="AJ1700" s="2"/>
      <c r="AL1700" s="4" t="s">
        <v>256</v>
      </c>
      <c r="AM1700" s="4" t="s">
        <v>1863</v>
      </c>
      <c r="AO1700" s="7"/>
      <c r="AP1700" s="7"/>
    </row>
    <row r="1701" spans="10:42">
      <c r="J1701" s="2"/>
      <c r="K1701" s="2"/>
      <c r="L1701" s="2"/>
      <c r="M1701" s="2"/>
      <c r="N1701" s="2"/>
      <c r="X1701" s="7"/>
      <c r="Y1701" s="7"/>
      <c r="Z1701" s="7"/>
      <c r="AA1701" s="7"/>
      <c r="AB1701" s="7"/>
      <c r="AC1701" s="7"/>
      <c r="AD1701" s="7"/>
      <c r="AE1701" s="7"/>
      <c r="AF1701" s="7"/>
      <c r="AG1701" s="7"/>
      <c r="AH1701" s="7"/>
      <c r="AJ1701" s="2"/>
      <c r="AL1701" s="4" t="s">
        <v>256</v>
      </c>
      <c r="AM1701" s="4" t="s">
        <v>1864</v>
      </c>
      <c r="AO1701" s="7"/>
      <c r="AP1701" s="7"/>
    </row>
    <row r="1702" spans="10:42">
      <c r="J1702" s="2"/>
      <c r="K1702" s="2"/>
      <c r="L1702" s="2"/>
      <c r="M1702" s="2"/>
      <c r="N1702" s="2"/>
      <c r="X1702" s="7"/>
      <c r="Y1702" s="7"/>
      <c r="Z1702" s="7"/>
      <c r="AA1702" s="7"/>
      <c r="AB1702" s="7"/>
      <c r="AC1702" s="7"/>
      <c r="AD1702" s="7"/>
      <c r="AE1702" s="7"/>
      <c r="AF1702" s="7"/>
      <c r="AG1702" s="7"/>
      <c r="AH1702" s="7"/>
      <c r="AJ1702" s="2"/>
      <c r="AL1702" s="4" t="s">
        <v>256</v>
      </c>
      <c r="AM1702" s="4" t="s">
        <v>1865</v>
      </c>
      <c r="AO1702" s="7"/>
      <c r="AP1702" s="7"/>
    </row>
    <row r="1703" spans="10:42">
      <c r="J1703" s="2"/>
      <c r="K1703" s="2"/>
      <c r="L1703" s="2"/>
      <c r="M1703" s="2"/>
      <c r="N1703" s="2"/>
      <c r="X1703" s="7"/>
      <c r="Y1703" s="7"/>
      <c r="Z1703" s="7"/>
      <c r="AA1703" s="7"/>
      <c r="AB1703" s="7"/>
      <c r="AC1703" s="7"/>
      <c r="AD1703" s="7"/>
      <c r="AE1703" s="7"/>
      <c r="AF1703" s="7"/>
      <c r="AG1703" s="7"/>
      <c r="AH1703" s="7"/>
      <c r="AJ1703" s="2"/>
      <c r="AL1703" s="4" t="s">
        <v>256</v>
      </c>
      <c r="AM1703" s="4" t="s">
        <v>1866</v>
      </c>
      <c r="AO1703" s="7"/>
      <c r="AP1703" s="7"/>
    </row>
    <row r="1704" spans="10:42">
      <c r="J1704" s="2"/>
      <c r="K1704" s="2"/>
      <c r="L1704" s="2"/>
      <c r="M1704" s="2"/>
      <c r="N1704" s="2"/>
      <c r="X1704" s="7"/>
      <c r="Y1704" s="7"/>
      <c r="Z1704" s="7"/>
      <c r="AA1704" s="7"/>
      <c r="AB1704" s="7"/>
      <c r="AC1704" s="7"/>
      <c r="AD1704" s="7"/>
      <c r="AE1704" s="7"/>
      <c r="AF1704" s="7"/>
      <c r="AG1704" s="7"/>
      <c r="AH1704" s="7"/>
      <c r="AJ1704" s="2"/>
      <c r="AL1704" s="4" t="s">
        <v>256</v>
      </c>
      <c r="AM1704" s="4" t="s">
        <v>1867</v>
      </c>
      <c r="AO1704" s="7"/>
      <c r="AP1704" s="7"/>
    </row>
    <row r="1705" spans="10:42">
      <c r="J1705" s="2"/>
      <c r="K1705" s="2"/>
      <c r="L1705" s="2"/>
      <c r="M1705" s="2"/>
      <c r="N1705" s="2"/>
      <c r="X1705" s="7"/>
      <c r="Y1705" s="7"/>
      <c r="Z1705" s="7"/>
      <c r="AA1705" s="7"/>
      <c r="AB1705" s="7"/>
      <c r="AC1705" s="7"/>
      <c r="AD1705" s="7"/>
      <c r="AE1705" s="7"/>
      <c r="AF1705" s="7"/>
      <c r="AG1705" s="7"/>
      <c r="AH1705" s="7"/>
      <c r="AJ1705" s="2"/>
      <c r="AL1705" s="4" t="s">
        <v>256</v>
      </c>
      <c r="AM1705" s="4" t="s">
        <v>1868</v>
      </c>
      <c r="AO1705" s="7"/>
      <c r="AP1705" s="7"/>
    </row>
    <row r="1706" spans="10:42">
      <c r="J1706" s="2"/>
      <c r="K1706" s="2"/>
      <c r="L1706" s="2"/>
      <c r="M1706" s="2"/>
      <c r="N1706" s="2"/>
      <c r="X1706" s="7"/>
      <c r="Y1706" s="7"/>
      <c r="Z1706" s="7"/>
      <c r="AA1706" s="7"/>
      <c r="AB1706" s="7"/>
      <c r="AC1706" s="7"/>
      <c r="AD1706" s="7"/>
      <c r="AE1706" s="7"/>
      <c r="AF1706" s="7"/>
      <c r="AG1706" s="7"/>
      <c r="AH1706" s="7"/>
      <c r="AJ1706" s="2"/>
      <c r="AL1706" s="4" t="s">
        <v>256</v>
      </c>
      <c r="AM1706" s="4" t="s">
        <v>1869</v>
      </c>
      <c r="AO1706" s="7"/>
      <c r="AP1706" s="7"/>
    </row>
    <row r="1707" spans="10:42">
      <c r="J1707" s="2"/>
      <c r="K1707" s="2"/>
      <c r="L1707" s="2"/>
      <c r="M1707" s="2"/>
      <c r="N1707" s="2"/>
      <c r="X1707" s="7"/>
      <c r="Y1707" s="7"/>
      <c r="Z1707" s="7"/>
      <c r="AA1707" s="7"/>
      <c r="AB1707" s="7"/>
      <c r="AC1707" s="7"/>
      <c r="AD1707" s="7"/>
      <c r="AE1707" s="7"/>
      <c r="AF1707" s="7"/>
      <c r="AG1707" s="7"/>
      <c r="AH1707" s="7"/>
      <c r="AJ1707" s="2"/>
      <c r="AL1707" s="4" t="s">
        <v>256</v>
      </c>
      <c r="AM1707" s="4" t="s">
        <v>1870</v>
      </c>
      <c r="AO1707" s="7"/>
      <c r="AP1707" s="7"/>
    </row>
    <row r="1708" spans="10:42">
      <c r="J1708" s="2"/>
      <c r="K1708" s="2"/>
      <c r="L1708" s="2"/>
      <c r="M1708" s="2"/>
      <c r="N1708" s="2"/>
      <c r="X1708" s="7"/>
      <c r="Y1708" s="7"/>
      <c r="Z1708" s="7"/>
      <c r="AA1708" s="7"/>
      <c r="AB1708" s="7"/>
      <c r="AC1708" s="7"/>
      <c r="AD1708" s="7"/>
      <c r="AE1708" s="7"/>
      <c r="AF1708" s="7"/>
      <c r="AG1708" s="7"/>
      <c r="AH1708" s="7"/>
      <c r="AJ1708" s="2"/>
      <c r="AL1708" s="4" t="s">
        <v>256</v>
      </c>
      <c r="AM1708" s="4" t="s">
        <v>1871</v>
      </c>
      <c r="AO1708" s="7"/>
      <c r="AP1708" s="7"/>
    </row>
    <row r="1709" spans="10:42">
      <c r="J1709" s="2"/>
      <c r="K1709" s="2"/>
      <c r="L1709" s="2"/>
      <c r="M1709" s="2"/>
      <c r="N1709" s="2"/>
      <c r="X1709" s="7"/>
      <c r="Y1709" s="7"/>
      <c r="Z1709" s="7"/>
      <c r="AA1709" s="7"/>
      <c r="AB1709" s="7"/>
      <c r="AC1709" s="7"/>
      <c r="AD1709" s="7"/>
      <c r="AE1709" s="7"/>
      <c r="AF1709" s="7"/>
      <c r="AG1709" s="7"/>
      <c r="AH1709" s="7"/>
      <c r="AJ1709" s="2"/>
      <c r="AL1709" s="4" t="s">
        <v>259</v>
      </c>
      <c r="AM1709" s="4" t="s">
        <v>1872</v>
      </c>
      <c r="AO1709" s="7"/>
      <c r="AP1709" s="7"/>
    </row>
    <row r="1710" spans="10:42">
      <c r="J1710" s="2"/>
      <c r="K1710" s="2"/>
      <c r="L1710" s="2"/>
      <c r="M1710" s="2"/>
      <c r="N1710" s="2"/>
      <c r="X1710" s="7"/>
      <c r="Y1710" s="7"/>
      <c r="Z1710" s="7"/>
      <c r="AA1710" s="7"/>
      <c r="AB1710" s="7"/>
      <c r="AC1710" s="7"/>
      <c r="AD1710" s="7"/>
      <c r="AE1710" s="7"/>
      <c r="AF1710" s="7"/>
      <c r="AG1710" s="7"/>
      <c r="AH1710" s="7"/>
      <c r="AJ1710" s="2"/>
      <c r="AL1710" s="4" t="s">
        <v>259</v>
      </c>
      <c r="AM1710" s="4" t="s">
        <v>1873</v>
      </c>
      <c r="AO1710" s="7"/>
      <c r="AP1710" s="7"/>
    </row>
    <row r="1711" spans="10:42">
      <c r="J1711" s="2"/>
      <c r="K1711" s="2"/>
      <c r="L1711" s="2"/>
      <c r="M1711" s="2"/>
      <c r="N1711" s="2"/>
      <c r="X1711" s="7"/>
      <c r="Y1711" s="7"/>
      <c r="Z1711" s="7"/>
      <c r="AA1711" s="7"/>
      <c r="AB1711" s="7"/>
      <c r="AC1711" s="7"/>
      <c r="AD1711" s="7"/>
      <c r="AE1711" s="7"/>
      <c r="AF1711" s="7"/>
      <c r="AG1711" s="7"/>
      <c r="AH1711" s="7"/>
      <c r="AJ1711" s="2"/>
      <c r="AL1711" s="4" t="s">
        <v>259</v>
      </c>
      <c r="AM1711" s="4" t="s">
        <v>1874</v>
      </c>
      <c r="AO1711" s="7"/>
      <c r="AP1711" s="7"/>
    </row>
    <row r="1712" spans="10:42">
      <c r="J1712" s="2"/>
      <c r="K1712" s="2"/>
      <c r="L1712" s="2"/>
      <c r="M1712" s="2"/>
      <c r="N1712" s="2"/>
      <c r="X1712" s="7"/>
      <c r="Y1712" s="7"/>
      <c r="Z1712" s="7"/>
      <c r="AA1712" s="7"/>
      <c r="AB1712" s="7"/>
      <c r="AC1712" s="7"/>
      <c r="AD1712" s="7"/>
      <c r="AE1712" s="7"/>
      <c r="AF1712" s="7"/>
      <c r="AG1712" s="7"/>
      <c r="AH1712" s="7"/>
      <c r="AJ1712" s="2"/>
      <c r="AL1712" s="4" t="s">
        <v>259</v>
      </c>
      <c r="AM1712" s="4" t="s">
        <v>1875</v>
      </c>
      <c r="AO1712" s="7"/>
      <c r="AP1712" s="7"/>
    </row>
    <row r="1713" spans="10:42">
      <c r="J1713" s="2"/>
      <c r="K1713" s="2"/>
      <c r="L1713" s="2"/>
      <c r="M1713" s="2"/>
      <c r="N1713" s="2"/>
      <c r="X1713" s="7"/>
      <c r="Y1713" s="7"/>
      <c r="Z1713" s="7"/>
      <c r="AA1713" s="7"/>
      <c r="AB1713" s="7"/>
      <c r="AC1713" s="7"/>
      <c r="AD1713" s="7"/>
      <c r="AE1713" s="7"/>
      <c r="AF1713" s="7"/>
      <c r="AG1713" s="7"/>
      <c r="AH1713" s="7"/>
      <c r="AJ1713" s="2"/>
      <c r="AL1713" s="4" t="s">
        <v>259</v>
      </c>
      <c r="AM1713" s="4" t="s">
        <v>1876</v>
      </c>
      <c r="AO1713" s="7"/>
      <c r="AP1713" s="7"/>
    </row>
    <row r="1714" spans="10:42">
      <c r="J1714" s="2"/>
      <c r="K1714" s="2"/>
      <c r="L1714" s="2"/>
      <c r="M1714" s="2"/>
      <c r="N1714" s="2"/>
      <c r="X1714" s="7"/>
      <c r="Y1714" s="7"/>
      <c r="Z1714" s="7"/>
      <c r="AA1714" s="7"/>
      <c r="AB1714" s="7"/>
      <c r="AC1714" s="7"/>
      <c r="AD1714" s="7"/>
      <c r="AE1714" s="7"/>
      <c r="AF1714" s="7"/>
      <c r="AG1714" s="7"/>
      <c r="AH1714" s="7"/>
      <c r="AJ1714" s="2"/>
      <c r="AL1714" s="4" t="s">
        <v>259</v>
      </c>
      <c r="AM1714" s="4" t="s">
        <v>1877</v>
      </c>
      <c r="AO1714" s="7"/>
      <c r="AP1714" s="7"/>
    </row>
    <row r="1715" spans="10:42">
      <c r="J1715" s="2"/>
      <c r="K1715" s="2"/>
      <c r="L1715" s="2"/>
      <c r="M1715" s="2"/>
      <c r="N1715" s="2"/>
      <c r="X1715" s="7"/>
      <c r="Y1715" s="7"/>
      <c r="Z1715" s="7"/>
      <c r="AA1715" s="7"/>
      <c r="AB1715" s="7"/>
      <c r="AC1715" s="7"/>
      <c r="AD1715" s="7"/>
      <c r="AE1715" s="7"/>
      <c r="AF1715" s="7"/>
      <c r="AG1715" s="7"/>
      <c r="AH1715" s="7"/>
      <c r="AJ1715" s="2"/>
      <c r="AL1715" s="4" t="s">
        <v>259</v>
      </c>
      <c r="AM1715" s="4" t="s">
        <v>1878</v>
      </c>
      <c r="AO1715" s="7"/>
      <c r="AP1715" s="7"/>
    </row>
    <row r="1716" spans="10:42">
      <c r="J1716" s="2"/>
      <c r="K1716" s="2"/>
      <c r="L1716" s="2"/>
      <c r="M1716" s="2"/>
      <c r="N1716" s="2"/>
      <c r="X1716" s="7"/>
      <c r="Y1716" s="7"/>
      <c r="Z1716" s="7"/>
      <c r="AA1716" s="7"/>
      <c r="AB1716" s="7"/>
      <c r="AC1716" s="7"/>
      <c r="AD1716" s="7"/>
      <c r="AE1716" s="7"/>
      <c r="AF1716" s="7"/>
      <c r="AG1716" s="7"/>
      <c r="AH1716" s="7"/>
      <c r="AJ1716" s="2"/>
      <c r="AL1716" s="4" t="s">
        <v>259</v>
      </c>
      <c r="AM1716" s="4" t="s">
        <v>1879</v>
      </c>
      <c r="AO1716" s="7"/>
      <c r="AP1716" s="7"/>
    </row>
    <row r="1717" spans="10:42">
      <c r="J1717" s="2"/>
      <c r="K1717" s="2"/>
      <c r="L1717" s="2"/>
      <c r="M1717" s="2"/>
      <c r="N1717" s="2"/>
      <c r="X1717" s="7"/>
      <c r="Y1717" s="7"/>
      <c r="Z1717" s="7"/>
      <c r="AA1717" s="7"/>
      <c r="AB1717" s="7"/>
      <c r="AC1717" s="7"/>
      <c r="AD1717" s="7"/>
      <c r="AE1717" s="7"/>
      <c r="AF1717" s="7"/>
      <c r="AG1717" s="7"/>
      <c r="AH1717" s="7"/>
      <c r="AJ1717" s="2"/>
      <c r="AL1717" s="4" t="s">
        <v>259</v>
      </c>
      <c r="AM1717" s="4" t="s">
        <v>1880</v>
      </c>
      <c r="AO1717" s="7"/>
      <c r="AP1717" s="7"/>
    </row>
    <row r="1718" spans="10:42">
      <c r="J1718" s="2"/>
      <c r="K1718" s="2"/>
      <c r="L1718" s="2"/>
      <c r="M1718" s="2"/>
      <c r="N1718" s="2"/>
      <c r="X1718" s="7"/>
      <c r="Y1718" s="7"/>
      <c r="Z1718" s="7"/>
      <c r="AA1718" s="7"/>
      <c r="AB1718" s="7"/>
      <c r="AC1718" s="7"/>
      <c r="AD1718" s="7"/>
      <c r="AE1718" s="7"/>
      <c r="AF1718" s="7"/>
      <c r="AG1718" s="7"/>
      <c r="AH1718" s="7"/>
      <c r="AJ1718" s="2"/>
      <c r="AL1718" s="4" t="s">
        <v>259</v>
      </c>
      <c r="AM1718" s="4" t="s">
        <v>1881</v>
      </c>
      <c r="AO1718" s="7"/>
      <c r="AP1718" s="7"/>
    </row>
    <row r="1719" spans="10:42">
      <c r="J1719" s="2"/>
      <c r="K1719" s="2"/>
      <c r="L1719" s="2"/>
      <c r="M1719" s="2"/>
      <c r="N1719" s="2"/>
      <c r="X1719" s="7"/>
      <c r="Y1719" s="7"/>
      <c r="Z1719" s="7"/>
      <c r="AA1719" s="7"/>
      <c r="AB1719" s="7"/>
      <c r="AC1719" s="7"/>
      <c r="AD1719" s="7"/>
      <c r="AE1719" s="7"/>
      <c r="AF1719" s="7"/>
      <c r="AG1719" s="7"/>
      <c r="AH1719" s="7"/>
      <c r="AJ1719" s="2"/>
      <c r="AL1719" s="4" t="s">
        <v>259</v>
      </c>
      <c r="AM1719" s="4" t="s">
        <v>1882</v>
      </c>
      <c r="AO1719" s="7"/>
      <c r="AP1719" s="7"/>
    </row>
    <row r="1720" spans="10:42">
      <c r="J1720" s="2"/>
      <c r="K1720" s="2"/>
      <c r="L1720" s="2"/>
      <c r="M1720" s="2"/>
      <c r="N1720" s="2"/>
      <c r="X1720" s="7"/>
      <c r="Y1720" s="7"/>
      <c r="Z1720" s="7"/>
      <c r="AA1720" s="7"/>
      <c r="AB1720" s="7"/>
      <c r="AC1720" s="7"/>
      <c r="AD1720" s="7"/>
      <c r="AE1720" s="7"/>
      <c r="AF1720" s="7"/>
      <c r="AG1720" s="7"/>
      <c r="AH1720" s="7"/>
      <c r="AJ1720" s="2"/>
      <c r="AL1720" s="4" t="s">
        <v>259</v>
      </c>
      <c r="AM1720" s="4" t="s">
        <v>1883</v>
      </c>
      <c r="AO1720" s="7"/>
      <c r="AP1720" s="7"/>
    </row>
    <row r="1721" spans="10:42">
      <c r="J1721" s="2"/>
      <c r="K1721" s="2"/>
      <c r="L1721" s="2"/>
      <c r="M1721" s="2"/>
      <c r="N1721" s="2"/>
      <c r="X1721" s="7"/>
      <c r="Y1721" s="7"/>
      <c r="Z1721" s="7"/>
      <c r="AA1721" s="7"/>
      <c r="AB1721" s="7"/>
      <c r="AC1721" s="7"/>
      <c r="AD1721" s="7"/>
      <c r="AE1721" s="7"/>
      <c r="AF1721" s="7"/>
      <c r="AG1721" s="7"/>
      <c r="AH1721" s="7"/>
      <c r="AJ1721" s="2"/>
      <c r="AL1721" s="4" t="s">
        <v>259</v>
      </c>
      <c r="AM1721" s="4" t="s">
        <v>1884</v>
      </c>
      <c r="AO1721" s="7"/>
      <c r="AP1721" s="7"/>
    </row>
    <row r="1722" spans="10:42">
      <c r="J1722" s="2"/>
      <c r="K1722" s="2"/>
      <c r="L1722" s="2"/>
      <c r="M1722" s="2"/>
      <c r="N1722" s="2"/>
      <c r="X1722" s="7"/>
      <c r="Y1722" s="7"/>
      <c r="Z1722" s="7"/>
      <c r="AA1722" s="7"/>
      <c r="AB1722" s="7"/>
      <c r="AC1722" s="7"/>
      <c r="AD1722" s="7"/>
      <c r="AE1722" s="7"/>
      <c r="AF1722" s="7"/>
      <c r="AG1722" s="7"/>
      <c r="AH1722" s="7"/>
      <c r="AJ1722" s="2"/>
      <c r="AL1722" s="4" t="s">
        <v>259</v>
      </c>
      <c r="AM1722" s="4" t="s">
        <v>1885</v>
      </c>
      <c r="AO1722" s="7"/>
      <c r="AP1722" s="7"/>
    </row>
    <row r="1723" spans="10:42">
      <c r="J1723" s="2"/>
      <c r="K1723" s="2"/>
      <c r="L1723" s="2"/>
      <c r="M1723" s="2"/>
      <c r="N1723" s="2"/>
      <c r="X1723" s="7"/>
      <c r="Y1723" s="7"/>
      <c r="Z1723" s="7"/>
      <c r="AA1723" s="7"/>
      <c r="AB1723" s="7"/>
      <c r="AC1723" s="7"/>
      <c r="AD1723" s="7"/>
      <c r="AE1723" s="7"/>
      <c r="AF1723" s="7"/>
      <c r="AG1723" s="7"/>
      <c r="AH1723" s="7"/>
      <c r="AJ1723" s="2"/>
      <c r="AL1723" s="4" t="s">
        <v>259</v>
      </c>
      <c r="AM1723" s="4" t="s">
        <v>1886</v>
      </c>
      <c r="AO1723" s="7"/>
      <c r="AP1723" s="7"/>
    </row>
    <row r="1724" spans="10:42">
      <c r="J1724" s="2"/>
      <c r="K1724" s="2"/>
      <c r="L1724" s="2"/>
      <c r="M1724" s="2"/>
      <c r="N1724" s="2"/>
      <c r="X1724" s="7"/>
      <c r="Y1724" s="7"/>
      <c r="Z1724" s="7"/>
      <c r="AA1724" s="7"/>
      <c r="AB1724" s="7"/>
      <c r="AC1724" s="7"/>
      <c r="AD1724" s="7"/>
      <c r="AE1724" s="7"/>
      <c r="AF1724" s="7"/>
      <c r="AG1724" s="7"/>
      <c r="AH1724" s="7"/>
      <c r="AJ1724" s="2"/>
      <c r="AL1724" s="4" t="s">
        <v>259</v>
      </c>
      <c r="AM1724" s="4" t="s">
        <v>1887</v>
      </c>
      <c r="AO1724" s="7"/>
      <c r="AP1724" s="7"/>
    </row>
    <row r="1725" spans="10:42">
      <c r="J1725" s="2"/>
      <c r="K1725" s="2"/>
      <c r="L1725" s="2"/>
      <c r="M1725" s="2"/>
      <c r="N1725" s="2"/>
      <c r="X1725" s="7"/>
      <c r="Y1725" s="7"/>
      <c r="Z1725" s="7"/>
      <c r="AA1725" s="7"/>
      <c r="AB1725" s="7"/>
      <c r="AC1725" s="7"/>
      <c r="AD1725" s="7"/>
      <c r="AE1725" s="7"/>
      <c r="AF1725" s="7"/>
      <c r="AG1725" s="7"/>
      <c r="AH1725" s="7"/>
      <c r="AJ1725" s="2"/>
      <c r="AL1725" s="4" t="s">
        <v>259</v>
      </c>
      <c r="AM1725" s="4" t="s">
        <v>1888</v>
      </c>
      <c r="AO1725" s="7"/>
      <c r="AP1725" s="7"/>
    </row>
    <row r="1726" spans="10:42">
      <c r="J1726" s="2"/>
      <c r="K1726" s="2"/>
      <c r="L1726" s="2"/>
      <c r="M1726" s="2"/>
      <c r="N1726" s="2"/>
      <c r="X1726" s="7"/>
      <c r="Y1726" s="7"/>
      <c r="Z1726" s="7"/>
      <c r="AA1726" s="7"/>
      <c r="AB1726" s="7"/>
      <c r="AC1726" s="7"/>
      <c r="AD1726" s="7"/>
      <c r="AE1726" s="7"/>
      <c r="AF1726" s="7"/>
      <c r="AG1726" s="7"/>
      <c r="AH1726" s="7"/>
      <c r="AJ1726" s="2"/>
      <c r="AL1726" s="4" t="s">
        <v>259</v>
      </c>
      <c r="AM1726" s="4" t="s">
        <v>1889</v>
      </c>
      <c r="AO1726" s="7"/>
      <c r="AP1726" s="7"/>
    </row>
    <row r="1727" spans="10:42">
      <c r="J1727" s="2"/>
      <c r="K1727" s="2"/>
      <c r="L1727" s="2"/>
      <c r="M1727" s="2"/>
      <c r="N1727" s="2"/>
      <c r="X1727" s="7"/>
      <c r="Y1727" s="7"/>
      <c r="Z1727" s="7"/>
      <c r="AA1727" s="7"/>
      <c r="AB1727" s="7"/>
      <c r="AC1727" s="7"/>
      <c r="AD1727" s="7"/>
      <c r="AE1727" s="7"/>
      <c r="AF1727" s="7"/>
      <c r="AG1727" s="7"/>
      <c r="AH1727" s="7"/>
      <c r="AJ1727" s="2"/>
      <c r="AL1727" s="4" t="s">
        <v>259</v>
      </c>
      <c r="AM1727" s="4" t="s">
        <v>1890</v>
      </c>
      <c r="AO1727" s="7"/>
      <c r="AP1727" s="7"/>
    </row>
    <row r="1728" spans="10:42">
      <c r="J1728" s="2"/>
      <c r="K1728" s="2"/>
      <c r="L1728" s="2"/>
      <c r="M1728" s="2"/>
      <c r="N1728" s="2"/>
      <c r="X1728" s="7"/>
      <c r="Y1728" s="7"/>
      <c r="Z1728" s="7"/>
      <c r="AA1728" s="7"/>
      <c r="AB1728" s="7"/>
      <c r="AC1728" s="7"/>
      <c r="AD1728" s="7"/>
      <c r="AE1728" s="7"/>
      <c r="AF1728" s="7"/>
      <c r="AG1728" s="7"/>
      <c r="AH1728" s="7"/>
      <c r="AJ1728" s="2"/>
      <c r="AL1728" s="4" t="s">
        <v>259</v>
      </c>
      <c r="AM1728" s="4" t="s">
        <v>1891</v>
      </c>
      <c r="AO1728" s="7"/>
      <c r="AP1728" s="7"/>
    </row>
    <row r="1729" spans="10:42">
      <c r="J1729" s="2"/>
      <c r="K1729" s="2"/>
      <c r="L1729" s="2"/>
      <c r="M1729" s="2"/>
      <c r="N1729" s="2"/>
      <c r="X1729" s="7"/>
      <c r="Y1729" s="7"/>
      <c r="Z1729" s="7"/>
      <c r="AA1729" s="7"/>
      <c r="AB1729" s="7"/>
      <c r="AC1729" s="7"/>
      <c r="AD1729" s="7"/>
      <c r="AE1729" s="7"/>
      <c r="AF1729" s="7"/>
      <c r="AG1729" s="7"/>
      <c r="AH1729" s="7"/>
      <c r="AJ1729" s="2"/>
      <c r="AL1729" s="4" t="s">
        <v>259</v>
      </c>
      <c r="AM1729" s="4" t="s">
        <v>1892</v>
      </c>
      <c r="AO1729" s="7"/>
      <c r="AP1729" s="7"/>
    </row>
    <row r="1730" spans="10:42">
      <c r="J1730" s="2"/>
      <c r="K1730" s="2"/>
      <c r="L1730" s="2"/>
      <c r="M1730" s="2"/>
      <c r="N1730" s="2"/>
      <c r="X1730" s="7"/>
      <c r="Y1730" s="7"/>
      <c r="Z1730" s="7"/>
      <c r="AA1730" s="7"/>
      <c r="AB1730" s="7"/>
      <c r="AC1730" s="7"/>
      <c r="AD1730" s="7"/>
      <c r="AE1730" s="7"/>
      <c r="AF1730" s="7"/>
      <c r="AG1730" s="7"/>
      <c r="AH1730" s="7"/>
      <c r="AJ1730" s="2"/>
      <c r="AL1730" s="4" t="s">
        <v>259</v>
      </c>
      <c r="AM1730" s="4" t="s">
        <v>1893</v>
      </c>
      <c r="AO1730" s="7"/>
      <c r="AP1730" s="7"/>
    </row>
    <row r="1731" spans="10:42">
      <c r="J1731" s="2"/>
      <c r="K1731" s="2"/>
      <c r="L1731" s="2"/>
      <c r="M1731" s="2"/>
      <c r="N1731" s="2"/>
      <c r="X1731" s="7"/>
      <c r="Y1731" s="7"/>
      <c r="Z1731" s="7"/>
      <c r="AA1731" s="7"/>
      <c r="AB1731" s="7"/>
      <c r="AC1731" s="7"/>
      <c r="AD1731" s="7"/>
      <c r="AE1731" s="7"/>
      <c r="AF1731" s="7"/>
      <c r="AG1731" s="7"/>
      <c r="AH1731" s="7"/>
      <c r="AJ1731" s="2"/>
      <c r="AL1731" s="4" t="s">
        <v>259</v>
      </c>
      <c r="AM1731" s="4" t="s">
        <v>1894</v>
      </c>
      <c r="AO1731" s="7"/>
      <c r="AP1731" s="7"/>
    </row>
    <row r="1732" spans="10:42">
      <c r="J1732" s="2"/>
      <c r="K1732" s="2"/>
      <c r="L1732" s="2"/>
      <c r="M1732" s="2"/>
      <c r="N1732" s="2"/>
      <c r="X1732" s="7"/>
      <c r="Y1732" s="7"/>
      <c r="Z1732" s="7"/>
      <c r="AA1732" s="7"/>
      <c r="AB1732" s="7"/>
      <c r="AC1732" s="7"/>
      <c r="AD1732" s="7"/>
      <c r="AE1732" s="7"/>
      <c r="AF1732" s="7"/>
      <c r="AG1732" s="7"/>
      <c r="AH1732" s="7"/>
      <c r="AJ1732" s="2"/>
      <c r="AL1732" s="4" t="s">
        <v>259</v>
      </c>
      <c r="AM1732" s="4" t="s">
        <v>1895</v>
      </c>
      <c r="AO1732" s="7"/>
      <c r="AP1732" s="7"/>
    </row>
    <row r="1733" spans="10:42">
      <c r="J1733" s="2"/>
      <c r="K1733" s="2"/>
      <c r="L1733" s="2"/>
      <c r="M1733" s="2"/>
      <c r="N1733" s="2"/>
      <c r="X1733" s="7"/>
      <c r="Y1733" s="7"/>
      <c r="Z1733" s="7"/>
      <c r="AA1733" s="7"/>
      <c r="AB1733" s="7"/>
      <c r="AC1733" s="7"/>
      <c r="AD1733" s="7"/>
      <c r="AE1733" s="7"/>
      <c r="AF1733" s="7"/>
      <c r="AG1733" s="7"/>
      <c r="AH1733" s="7"/>
      <c r="AJ1733" s="2"/>
      <c r="AL1733" s="4" t="s">
        <v>259</v>
      </c>
      <c r="AM1733" s="4" t="s">
        <v>1896</v>
      </c>
      <c r="AO1733" s="7"/>
      <c r="AP1733" s="7"/>
    </row>
    <row r="1734" spans="10:42">
      <c r="J1734" s="2"/>
      <c r="K1734" s="2"/>
      <c r="L1734" s="2"/>
      <c r="M1734" s="2"/>
      <c r="N1734" s="2"/>
      <c r="X1734" s="7"/>
      <c r="Y1734" s="7"/>
      <c r="Z1734" s="7"/>
      <c r="AA1734" s="7"/>
      <c r="AB1734" s="7"/>
      <c r="AC1734" s="7"/>
      <c r="AD1734" s="7"/>
      <c r="AE1734" s="7"/>
      <c r="AF1734" s="7"/>
      <c r="AG1734" s="7"/>
      <c r="AH1734" s="7"/>
      <c r="AJ1734" s="2"/>
      <c r="AL1734" s="4" t="s">
        <v>259</v>
      </c>
      <c r="AM1734" s="4" t="s">
        <v>1897</v>
      </c>
      <c r="AO1734" s="7"/>
      <c r="AP1734" s="7"/>
    </row>
    <row r="1735" spans="10:42">
      <c r="J1735" s="2"/>
      <c r="K1735" s="2"/>
      <c r="L1735" s="2"/>
      <c r="M1735" s="2"/>
      <c r="N1735" s="2"/>
      <c r="X1735" s="7"/>
      <c r="Y1735" s="7"/>
      <c r="Z1735" s="7"/>
      <c r="AA1735" s="7"/>
      <c r="AB1735" s="7"/>
      <c r="AC1735" s="7"/>
      <c r="AD1735" s="7"/>
      <c r="AE1735" s="7"/>
      <c r="AF1735" s="7"/>
      <c r="AG1735" s="7"/>
      <c r="AH1735" s="7"/>
      <c r="AJ1735" s="2"/>
      <c r="AL1735" s="4" t="s">
        <v>259</v>
      </c>
      <c r="AM1735" s="4" t="s">
        <v>1898</v>
      </c>
      <c r="AO1735" s="7"/>
      <c r="AP1735" s="7"/>
    </row>
    <row r="1736" spans="10:42">
      <c r="J1736" s="2"/>
      <c r="K1736" s="2"/>
      <c r="L1736" s="2"/>
      <c r="M1736" s="2"/>
      <c r="N1736" s="2"/>
      <c r="X1736" s="7"/>
      <c r="Y1736" s="7"/>
      <c r="Z1736" s="7"/>
      <c r="AA1736" s="7"/>
      <c r="AB1736" s="7"/>
      <c r="AC1736" s="7"/>
      <c r="AD1736" s="7"/>
      <c r="AE1736" s="7"/>
      <c r="AF1736" s="7"/>
      <c r="AG1736" s="7"/>
      <c r="AH1736" s="7"/>
      <c r="AJ1736" s="2"/>
      <c r="AL1736" s="4" t="s">
        <v>259</v>
      </c>
      <c r="AM1736" s="4" t="s">
        <v>1899</v>
      </c>
      <c r="AO1736" s="7"/>
      <c r="AP1736" s="7"/>
    </row>
    <row r="1737" spans="10:42">
      <c r="J1737" s="2"/>
      <c r="K1737" s="2"/>
      <c r="L1737" s="2"/>
      <c r="M1737" s="2"/>
      <c r="N1737" s="2"/>
      <c r="X1737" s="7"/>
      <c r="Y1737" s="7"/>
      <c r="Z1737" s="7"/>
      <c r="AA1737" s="7"/>
      <c r="AB1737" s="7"/>
      <c r="AC1737" s="7"/>
      <c r="AD1737" s="7"/>
      <c r="AE1737" s="7"/>
      <c r="AF1737" s="7"/>
      <c r="AG1737" s="7"/>
      <c r="AH1737" s="7"/>
      <c r="AJ1737" s="2"/>
      <c r="AL1737" s="4" t="s">
        <v>259</v>
      </c>
      <c r="AM1737" s="4" t="s">
        <v>1900</v>
      </c>
      <c r="AO1737" s="7"/>
      <c r="AP1737" s="7"/>
    </row>
    <row r="1738" spans="10:42">
      <c r="J1738" s="2"/>
      <c r="K1738" s="2"/>
      <c r="L1738" s="2"/>
      <c r="M1738" s="2"/>
      <c r="N1738" s="2"/>
      <c r="X1738" s="7"/>
      <c r="Y1738" s="7"/>
      <c r="Z1738" s="7"/>
      <c r="AA1738" s="7"/>
      <c r="AB1738" s="7"/>
      <c r="AC1738" s="7"/>
      <c r="AD1738" s="7"/>
      <c r="AE1738" s="7"/>
      <c r="AF1738" s="7"/>
      <c r="AG1738" s="7"/>
      <c r="AH1738" s="7"/>
      <c r="AJ1738" s="2"/>
      <c r="AL1738" s="4" t="s">
        <v>259</v>
      </c>
      <c r="AM1738" s="4" t="s">
        <v>1901</v>
      </c>
      <c r="AO1738" s="7"/>
      <c r="AP1738" s="7"/>
    </row>
    <row r="1739" spans="10:42">
      <c r="J1739" s="2"/>
      <c r="K1739" s="2"/>
      <c r="L1739" s="2"/>
      <c r="M1739" s="2"/>
      <c r="N1739" s="2"/>
      <c r="X1739" s="7"/>
      <c r="Y1739" s="7"/>
      <c r="Z1739" s="7"/>
      <c r="AA1739" s="7"/>
      <c r="AB1739" s="7"/>
      <c r="AC1739" s="7"/>
      <c r="AD1739" s="7"/>
      <c r="AE1739" s="7"/>
      <c r="AF1739" s="7"/>
      <c r="AG1739" s="7"/>
      <c r="AH1739" s="7"/>
      <c r="AJ1739" s="2"/>
      <c r="AL1739" s="4" t="s">
        <v>259</v>
      </c>
      <c r="AM1739" s="4" t="s">
        <v>1902</v>
      </c>
      <c r="AO1739" s="7"/>
      <c r="AP1739" s="7"/>
    </row>
    <row r="1740" spans="10:42">
      <c r="J1740" s="2"/>
      <c r="K1740" s="2"/>
      <c r="L1740" s="2"/>
      <c r="M1740" s="2"/>
      <c r="N1740" s="2"/>
      <c r="X1740" s="7"/>
      <c r="Y1740" s="7"/>
      <c r="Z1740" s="7"/>
      <c r="AA1740" s="7"/>
      <c r="AB1740" s="7"/>
      <c r="AC1740" s="7"/>
      <c r="AD1740" s="7"/>
      <c r="AE1740" s="7"/>
      <c r="AF1740" s="7"/>
      <c r="AG1740" s="7"/>
      <c r="AH1740" s="7"/>
      <c r="AJ1740" s="2"/>
      <c r="AL1740" s="4" t="s">
        <v>259</v>
      </c>
      <c r="AM1740" s="4" t="s">
        <v>1903</v>
      </c>
      <c r="AO1740" s="7"/>
      <c r="AP1740" s="7"/>
    </row>
    <row r="1741" spans="10:42">
      <c r="J1741" s="2"/>
      <c r="K1741" s="2"/>
      <c r="L1741" s="2"/>
      <c r="M1741" s="2"/>
      <c r="N1741" s="2"/>
      <c r="X1741" s="7"/>
      <c r="Y1741" s="7"/>
      <c r="Z1741" s="7"/>
      <c r="AA1741" s="7"/>
      <c r="AB1741" s="7"/>
      <c r="AC1741" s="7"/>
      <c r="AD1741" s="7"/>
      <c r="AE1741" s="7"/>
      <c r="AF1741" s="7"/>
      <c r="AG1741" s="7"/>
      <c r="AH1741" s="7"/>
      <c r="AJ1741" s="2"/>
      <c r="AL1741" s="4" t="s">
        <v>259</v>
      </c>
      <c r="AM1741" s="4" t="s">
        <v>1904</v>
      </c>
      <c r="AO1741" s="7"/>
      <c r="AP1741" s="7"/>
    </row>
    <row r="1742" spans="10:42">
      <c r="J1742" s="2"/>
      <c r="K1742" s="2"/>
      <c r="L1742" s="2"/>
      <c r="M1742" s="2"/>
      <c r="N1742" s="2"/>
      <c r="X1742" s="7"/>
      <c r="Y1742" s="7"/>
      <c r="Z1742" s="7"/>
      <c r="AA1742" s="7"/>
      <c r="AB1742" s="7"/>
      <c r="AC1742" s="7"/>
      <c r="AD1742" s="7"/>
      <c r="AE1742" s="7"/>
      <c r="AF1742" s="7"/>
      <c r="AG1742" s="7"/>
      <c r="AH1742" s="7"/>
      <c r="AJ1742" s="2"/>
      <c r="AL1742" s="4" t="s">
        <v>259</v>
      </c>
      <c r="AM1742" s="4" t="s">
        <v>1905</v>
      </c>
      <c r="AO1742" s="7"/>
      <c r="AP1742" s="7"/>
    </row>
    <row r="1743" spans="10:42">
      <c r="J1743" s="2"/>
      <c r="K1743" s="2"/>
      <c r="L1743" s="2"/>
      <c r="M1743" s="2"/>
      <c r="N1743" s="2"/>
      <c r="X1743" s="7"/>
      <c r="Y1743" s="7"/>
      <c r="Z1743" s="7"/>
      <c r="AA1743" s="7"/>
      <c r="AB1743" s="7"/>
      <c r="AC1743" s="7"/>
      <c r="AD1743" s="7"/>
      <c r="AE1743" s="7"/>
      <c r="AF1743" s="7"/>
      <c r="AG1743" s="7"/>
      <c r="AH1743" s="7"/>
      <c r="AJ1743" s="2"/>
      <c r="AL1743" s="4" t="s">
        <v>259</v>
      </c>
      <c r="AM1743" s="4" t="s">
        <v>1906</v>
      </c>
      <c r="AO1743" s="7"/>
      <c r="AP1743" s="7"/>
    </row>
    <row r="1744" spans="10:42">
      <c r="J1744" s="2"/>
      <c r="K1744" s="2"/>
      <c r="L1744" s="2"/>
      <c r="M1744" s="2"/>
      <c r="N1744" s="2"/>
      <c r="X1744" s="7"/>
      <c r="Y1744" s="7"/>
      <c r="Z1744" s="7"/>
      <c r="AA1744" s="7"/>
      <c r="AB1744" s="7"/>
      <c r="AC1744" s="7"/>
      <c r="AD1744" s="7"/>
      <c r="AE1744" s="7"/>
      <c r="AF1744" s="7"/>
      <c r="AG1744" s="7"/>
      <c r="AH1744" s="7"/>
      <c r="AJ1744" s="2"/>
      <c r="AL1744" s="4" t="s">
        <v>259</v>
      </c>
      <c r="AM1744" s="4" t="s">
        <v>1907</v>
      </c>
      <c r="AO1744" s="7"/>
      <c r="AP1744" s="7"/>
    </row>
    <row r="1745" spans="10:42">
      <c r="J1745" s="2"/>
      <c r="K1745" s="2"/>
      <c r="L1745" s="2"/>
      <c r="M1745" s="2"/>
      <c r="N1745" s="2"/>
      <c r="X1745" s="7"/>
      <c r="Y1745" s="7"/>
      <c r="Z1745" s="7"/>
      <c r="AA1745" s="7"/>
      <c r="AB1745" s="7"/>
      <c r="AC1745" s="7"/>
      <c r="AD1745" s="7"/>
      <c r="AE1745" s="7"/>
      <c r="AF1745" s="7"/>
      <c r="AG1745" s="7"/>
      <c r="AH1745" s="7"/>
      <c r="AJ1745" s="2"/>
      <c r="AL1745" s="4" t="s">
        <v>259</v>
      </c>
      <c r="AM1745" s="4" t="s">
        <v>1908</v>
      </c>
      <c r="AO1745" s="7"/>
      <c r="AP1745" s="7"/>
    </row>
    <row r="1746" spans="10:42">
      <c r="J1746" s="2"/>
      <c r="K1746" s="2"/>
      <c r="L1746" s="2"/>
      <c r="M1746" s="2"/>
      <c r="N1746" s="2"/>
      <c r="X1746" s="7"/>
      <c r="Y1746" s="7"/>
      <c r="Z1746" s="7"/>
      <c r="AA1746" s="7"/>
      <c r="AB1746" s="7"/>
      <c r="AC1746" s="7"/>
      <c r="AD1746" s="7"/>
      <c r="AE1746" s="7"/>
      <c r="AF1746" s="7"/>
      <c r="AG1746" s="7"/>
      <c r="AH1746" s="7"/>
      <c r="AJ1746" s="2"/>
      <c r="AL1746" s="4" t="s">
        <v>259</v>
      </c>
      <c r="AM1746" s="4" t="s">
        <v>1909</v>
      </c>
      <c r="AO1746" s="7"/>
      <c r="AP1746" s="7"/>
    </row>
    <row r="1747" spans="10:42">
      <c r="J1747" s="2"/>
      <c r="K1747" s="2"/>
      <c r="L1747" s="2"/>
      <c r="M1747" s="2"/>
      <c r="N1747" s="2"/>
      <c r="X1747" s="7"/>
      <c r="Y1747" s="7"/>
      <c r="Z1747" s="7"/>
      <c r="AA1747" s="7"/>
      <c r="AB1747" s="7"/>
      <c r="AC1747" s="7"/>
      <c r="AD1747" s="7"/>
      <c r="AE1747" s="7"/>
      <c r="AF1747" s="7"/>
      <c r="AG1747" s="7"/>
      <c r="AH1747" s="7"/>
      <c r="AJ1747" s="2"/>
      <c r="AL1747" s="4" t="s">
        <v>259</v>
      </c>
      <c r="AM1747" s="4" t="s">
        <v>1910</v>
      </c>
      <c r="AO1747" s="7"/>
      <c r="AP1747" s="7"/>
    </row>
    <row r="1748" spans="10:42">
      <c r="J1748" s="2"/>
      <c r="K1748" s="2"/>
      <c r="L1748" s="2"/>
      <c r="M1748" s="2"/>
      <c r="N1748" s="2"/>
      <c r="X1748" s="7"/>
      <c r="Y1748" s="7"/>
      <c r="Z1748" s="7"/>
      <c r="AA1748" s="7"/>
      <c r="AB1748" s="7"/>
      <c r="AC1748" s="7"/>
      <c r="AD1748" s="7"/>
      <c r="AE1748" s="7"/>
      <c r="AF1748" s="7"/>
      <c r="AG1748" s="7"/>
      <c r="AH1748" s="7"/>
      <c r="AJ1748" s="2"/>
      <c r="AL1748" s="4" t="s">
        <v>259</v>
      </c>
      <c r="AM1748" s="4" t="s">
        <v>1911</v>
      </c>
      <c r="AO1748" s="7"/>
      <c r="AP1748" s="7"/>
    </row>
    <row r="1749" spans="10:42" ht="13.5" thickBot="1">
      <c r="J1749" s="2"/>
      <c r="K1749" s="2"/>
      <c r="L1749" s="2"/>
      <c r="M1749" s="2"/>
      <c r="N1749" s="2"/>
      <c r="X1749" s="7"/>
      <c r="Y1749" s="7"/>
      <c r="Z1749" s="7"/>
      <c r="AA1749" s="7"/>
      <c r="AB1749" s="7"/>
      <c r="AC1749" s="7"/>
      <c r="AD1749" s="7"/>
      <c r="AE1749" s="7"/>
      <c r="AF1749" s="7"/>
      <c r="AG1749" s="7"/>
      <c r="AH1749" s="7"/>
      <c r="AJ1749" s="2"/>
      <c r="AL1749" s="5" t="s">
        <v>259</v>
      </c>
      <c r="AM1749" s="5" t="s">
        <v>1912</v>
      </c>
      <c r="AO1749" s="7"/>
      <c r="AP1749" s="7"/>
    </row>
    <row r="1750" spans="10:42">
      <c r="J1750" s="2"/>
      <c r="K1750" s="2"/>
      <c r="L1750" s="2"/>
      <c r="M1750" s="2"/>
      <c r="N1750" s="2"/>
      <c r="X1750" s="7"/>
      <c r="Y1750" s="7"/>
      <c r="Z1750" s="7"/>
      <c r="AA1750" s="7"/>
      <c r="AB1750" s="7"/>
      <c r="AC1750" s="7"/>
      <c r="AD1750" s="7"/>
      <c r="AE1750" s="7"/>
      <c r="AF1750" s="7"/>
      <c r="AG1750" s="7"/>
      <c r="AH1750" s="7"/>
      <c r="AJ1750" s="2"/>
      <c r="AM1750" s="1"/>
      <c r="AO1750" s="7"/>
      <c r="AP1750" s="7"/>
    </row>
    <row r="1751" spans="10:42">
      <c r="J1751" s="2"/>
      <c r="K1751" s="2"/>
      <c r="L1751" s="2"/>
      <c r="M1751" s="2"/>
      <c r="N1751" s="2"/>
      <c r="X1751" s="7"/>
      <c r="Y1751" s="7"/>
      <c r="Z1751" s="7"/>
      <c r="AA1751" s="7"/>
      <c r="AB1751" s="7"/>
      <c r="AC1751" s="7"/>
      <c r="AD1751" s="7"/>
      <c r="AE1751" s="7"/>
      <c r="AF1751" s="7"/>
      <c r="AG1751" s="7"/>
      <c r="AH1751" s="7"/>
      <c r="AJ1751" s="2"/>
      <c r="AM1751" s="1"/>
      <c r="AO1751" s="7"/>
      <c r="AP1751" s="7"/>
    </row>
    <row r="1752" spans="10:42">
      <c r="J1752" s="2"/>
      <c r="K1752" s="2"/>
      <c r="L1752" s="2"/>
      <c r="M1752" s="2"/>
      <c r="N1752" s="2"/>
      <c r="X1752" s="7"/>
      <c r="Y1752" s="7"/>
      <c r="Z1752" s="7"/>
      <c r="AA1752" s="7"/>
      <c r="AB1752" s="7"/>
      <c r="AC1752" s="7"/>
      <c r="AD1752" s="7"/>
      <c r="AE1752" s="7"/>
      <c r="AF1752" s="7"/>
      <c r="AG1752" s="7"/>
      <c r="AH1752" s="7"/>
      <c r="AJ1752" s="2"/>
      <c r="AM1752" s="1"/>
      <c r="AO1752" s="7"/>
      <c r="AP1752" s="7"/>
    </row>
    <row r="1753" spans="10:42">
      <c r="J1753" s="2"/>
      <c r="K1753" s="2"/>
      <c r="L1753" s="2"/>
      <c r="M1753" s="2"/>
      <c r="N1753" s="2"/>
      <c r="X1753" s="7"/>
      <c r="Y1753" s="7"/>
      <c r="Z1753" s="7"/>
      <c r="AA1753" s="7"/>
      <c r="AB1753" s="7"/>
      <c r="AC1753" s="7"/>
      <c r="AD1753" s="7"/>
      <c r="AE1753" s="7"/>
      <c r="AF1753" s="7"/>
      <c r="AG1753" s="7"/>
      <c r="AH1753" s="7"/>
      <c r="AJ1753" s="2"/>
      <c r="AM1753" s="1"/>
      <c r="AO1753" s="7"/>
      <c r="AP1753" s="7"/>
    </row>
    <row r="1754" spans="10:42">
      <c r="J1754" s="2"/>
      <c r="K1754" s="2"/>
      <c r="L1754" s="2"/>
      <c r="M1754" s="2"/>
      <c r="N1754" s="2"/>
      <c r="X1754" s="7"/>
      <c r="Y1754" s="7"/>
      <c r="Z1754" s="7"/>
      <c r="AA1754" s="7"/>
      <c r="AB1754" s="7"/>
      <c r="AC1754" s="7"/>
      <c r="AD1754" s="7"/>
      <c r="AE1754" s="7"/>
      <c r="AF1754" s="7"/>
      <c r="AG1754" s="7"/>
      <c r="AH1754" s="7"/>
      <c r="AJ1754" s="2"/>
      <c r="AM1754" s="1"/>
      <c r="AO1754" s="7"/>
      <c r="AP1754" s="7"/>
    </row>
    <row r="1755" spans="10:42">
      <c r="J1755" s="2"/>
      <c r="K1755" s="2"/>
      <c r="L1755" s="2"/>
      <c r="M1755" s="2"/>
      <c r="N1755" s="2"/>
      <c r="X1755" s="7"/>
      <c r="Y1755" s="7"/>
      <c r="Z1755" s="7"/>
      <c r="AA1755" s="7"/>
      <c r="AB1755" s="7"/>
      <c r="AC1755" s="7"/>
      <c r="AD1755" s="7"/>
      <c r="AE1755" s="7"/>
      <c r="AF1755" s="7"/>
      <c r="AG1755" s="7"/>
      <c r="AH1755" s="7"/>
      <c r="AJ1755" s="2"/>
      <c r="AM1755" s="1"/>
      <c r="AO1755" s="7"/>
      <c r="AP1755" s="7"/>
    </row>
    <row r="1756" spans="10:42">
      <c r="J1756" s="2"/>
      <c r="K1756" s="2"/>
      <c r="L1756" s="2"/>
      <c r="M1756" s="2"/>
      <c r="N1756" s="2"/>
      <c r="X1756" s="7"/>
      <c r="Y1756" s="7"/>
      <c r="Z1756" s="7"/>
      <c r="AA1756" s="7"/>
      <c r="AB1756" s="7"/>
      <c r="AC1756" s="7"/>
      <c r="AD1756" s="7"/>
      <c r="AE1756" s="7"/>
      <c r="AF1756" s="7"/>
      <c r="AG1756" s="7"/>
      <c r="AH1756" s="7"/>
      <c r="AJ1756" s="2"/>
      <c r="AM1756" s="1"/>
      <c r="AO1756" s="7"/>
      <c r="AP1756" s="7"/>
    </row>
    <row r="1757" spans="10:42">
      <c r="J1757" s="2"/>
      <c r="K1757" s="2"/>
      <c r="L1757" s="2"/>
      <c r="M1757" s="2"/>
      <c r="N1757" s="2"/>
      <c r="X1757" s="7"/>
      <c r="Y1757" s="7"/>
      <c r="Z1757" s="7"/>
      <c r="AA1757" s="7"/>
      <c r="AB1757" s="7"/>
      <c r="AC1757" s="7"/>
      <c r="AD1757" s="7"/>
      <c r="AE1757" s="7"/>
      <c r="AF1757" s="7"/>
      <c r="AG1757" s="7"/>
      <c r="AH1757" s="7"/>
      <c r="AJ1757" s="2"/>
      <c r="AM1757" s="1"/>
      <c r="AO1757" s="7"/>
      <c r="AP1757" s="7"/>
    </row>
    <row r="1758" spans="10:42">
      <c r="J1758" s="2"/>
      <c r="K1758" s="2"/>
      <c r="L1758" s="2"/>
      <c r="M1758" s="2"/>
      <c r="N1758" s="2"/>
      <c r="X1758" s="7"/>
      <c r="Y1758" s="7"/>
      <c r="Z1758" s="7"/>
      <c r="AA1758" s="7"/>
      <c r="AB1758" s="7"/>
      <c r="AC1758" s="7"/>
      <c r="AD1758" s="7"/>
      <c r="AE1758" s="7"/>
      <c r="AF1758" s="7"/>
      <c r="AG1758" s="7"/>
      <c r="AH1758" s="7"/>
      <c r="AJ1758" s="2"/>
      <c r="AM1758" s="1"/>
      <c r="AO1758" s="7"/>
      <c r="AP1758" s="7"/>
    </row>
    <row r="1759" spans="10:42">
      <c r="J1759" s="2"/>
      <c r="K1759" s="2"/>
      <c r="L1759" s="2"/>
      <c r="M1759" s="2"/>
      <c r="N1759" s="2"/>
      <c r="X1759" s="7"/>
      <c r="Y1759" s="7"/>
      <c r="Z1759" s="7"/>
      <c r="AA1759" s="7"/>
      <c r="AB1759" s="7"/>
      <c r="AC1759" s="7"/>
      <c r="AD1759" s="7"/>
      <c r="AE1759" s="7"/>
      <c r="AF1759" s="7"/>
      <c r="AG1759" s="7"/>
      <c r="AH1759" s="7"/>
      <c r="AJ1759" s="2"/>
      <c r="AM1759" s="1"/>
      <c r="AO1759" s="7"/>
      <c r="AP1759" s="7"/>
    </row>
    <row r="1760" spans="10:42">
      <c r="J1760" s="2"/>
      <c r="K1760" s="2"/>
      <c r="L1760" s="2"/>
      <c r="M1760" s="2"/>
      <c r="N1760" s="2"/>
      <c r="X1760" s="7"/>
      <c r="Y1760" s="7"/>
      <c r="Z1760" s="7"/>
      <c r="AA1760" s="7"/>
      <c r="AB1760" s="7"/>
      <c r="AC1760" s="7"/>
      <c r="AD1760" s="7"/>
      <c r="AE1760" s="7"/>
      <c r="AF1760" s="7"/>
      <c r="AG1760" s="7"/>
      <c r="AH1760" s="7"/>
      <c r="AJ1760" s="2"/>
      <c r="AM1760" s="1"/>
      <c r="AO1760" s="7"/>
      <c r="AP1760" s="7"/>
    </row>
    <row r="1761" spans="10:42">
      <c r="J1761" s="2"/>
      <c r="K1761" s="2"/>
      <c r="L1761" s="2"/>
      <c r="M1761" s="2"/>
      <c r="N1761" s="2"/>
      <c r="X1761" s="7"/>
      <c r="Y1761" s="7"/>
      <c r="Z1761" s="7"/>
      <c r="AA1761" s="7"/>
      <c r="AB1761" s="7"/>
      <c r="AC1761" s="7"/>
      <c r="AD1761" s="7"/>
      <c r="AE1761" s="7"/>
      <c r="AF1761" s="7"/>
      <c r="AG1761" s="7"/>
      <c r="AH1761" s="7"/>
      <c r="AJ1761" s="2"/>
      <c r="AM1761" s="1"/>
      <c r="AO1761" s="7"/>
      <c r="AP1761" s="7"/>
    </row>
    <row r="1762" spans="10:42">
      <c r="J1762" s="2"/>
      <c r="K1762" s="2"/>
      <c r="L1762" s="2"/>
      <c r="M1762" s="2"/>
      <c r="N1762" s="2"/>
      <c r="X1762" s="7"/>
      <c r="Y1762" s="7"/>
      <c r="Z1762" s="7"/>
      <c r="AA1762" s="7"/>
      <c r="AB1762" s="7"/>
      <c r="AC1762" s="7"/>
      <c r="AD1762" s="7"/>
      <c r="AE1762" s="7"/>
      <c r="AF1762" s="7"/>
      <c r="AG1762" s="7"/>
      <c r="AH1762" s="7"/>
      <c r="AJ1762" s="2"/>
      <c r="AM1762" s="1"/>
      <c r="AO1762" s="7"/>
      <c r="AP1762" s="7"/>
    </row>
    <row r="1763" spans="10:42">
      <c r="J1763" s="2"/>
      <c r="K1763" s="2"/>
      <c r="L1763" s="2"/>
      <c r="M1763" s="2"/>
      <c r="N1763" s="2"/>
      <c r="X1763" s="7"/>
      <c r="Y1763" s="7"/>
      <c r="Z1763" s="7"/>
      <c r="AA1763" s="7"/>
      <c r="AB1763" s="7"/>
      <c r="AC1763" s="7"/>
      <c r="AD1763" s="7"/>
      <c r="AE1763" s="7"/>
      <c r="AF1763" s="7"/>
      <c r="AG1763" s="7"/>
      <c r="AH1763" s="7"/>
      <c r="AJ1763" s="2"/>
      <c r="AM1763" s="1"/>
      <c r="AO1763" s="7"/>
      <c r="AP1763" s="7"/>
    </row>
    <row r="1764" spans="10:42">
      <c r="J1764" s="2"/>
      <c r="K1764" s="2"/>
      <c r="L1764" s="2"/>
      <c r="M1764" s="2"/>
      <c r="N1764" s="2"/>
      <c r="X1764" s="7"/>
      <c r="Y1764" s="7"/>
      <c r="Z1764" s="7"/>
      <c r="AA1764" s="7"/>
      <c r="AB1764" s="7"/>
      <c r="AC1764" s="7"/>
      <c r="AD1764" s="7"/>
      <c r="AE1764" s="7"/>
      <c r="AF1764" s="7"/>
      <c r="AG1764" s="7"/>
      <c r="AH1764" s="7"/>
      <c r="AJ1764" s="2"/>
      <c r="AM1764" s="1"/>
      <c r="AO1764" s="7"/>
      <c r="AP1764" s="7"/>
    </row>
    <row r="1765" spans="10:42">
      <c r="J1765" s="2"/>
      <c r="K1765" s="2"/>
      <c r="L1765" s="2"/>
      <c r="M1765" s="2"/>
      <c r="N1765" s="2"/>
      <c r="X1765" s="7"/>
      <c r="Y1765" s="7"/>
      <c r="Z1765" s="7"/>
      <c r="AA1765" s="7"/>
      <c r="AB1765" s="7"/>
      <c r="AC1765" s="7"/>
      <c r="AD1765" s="7"/>
      <c r="AE1765" s="7"/>
      <c r="AF1765" s="7"/>
      <c r="AG1765" s="7"/>
      <c r="AH1765" s="7"/>
      <c r="AJ1765" s="2"/>
      <c r="AM1765" s="1"/>
      <c r="AO1765" s="7"/>
      <c r="AP1765" s="7"/>
    </row>
    <row r="1766" spans="10:42">
      <c r="J1766" s="2"/>
      <c r="K1766" s="2"/>
      <c r="L1766" s="2"/>
      <c r="M1766" s="2"/>
      <c r="N1766" s="2"/>
      <c r="X1766" s="7"/>
      <c r="Y1766" s="7"/>
      <c r="Z1766" s="7"/>
      <c r="AA1766" s="7"/>
      <c r="AB1766" s="7"/>
      <c r="AC1766" s="7"/>
      <c r="AD1766" s="7"/>
      <c r="AE1766" s="7"/>
      <c r="AF1766" s="7"/>
      <c r="AG1766" s="7"/>
      <c r="AH1766" s="7"/>
      <c r="AJ1766" s="2"/>
      <c r="AM1766" s="1"/>
      <c r="AO1766" s="7"/>
      <c r="AP1766" s="7"/>
    </row>
    <row r="1767" spans="10:42">
      <c r="J1767" s="2"/>
      <c r="K1767" s="2"/>
      <c r="L1767" s="2"/>
      <c r="M1767" s="2"/>
      <c r="N1767" s="2"/>
      <c r="X1767" s="7"/>
      <c r="Y1767" s="7"/>
      <c r="Z1767" s="7"/>
      <c r="AA1767" s="7"/>
      <c r="AB1767" s="7"/>
      <c r="AC1767" s="7"/>
      <c r="AD1767" s="7"/>
      <c r="AE1767" s="7"/>
      <c r="AF1767" s="7"/>
      <c r="AG1767" s="7"/>
      <c r="AH1767" s="7"/>
      <c r="AJ1767" s="2"/>
      <c r="AM1767" s="1"/>
      <c r="AO1767" s="7"/>
      <c r="AP1767" s="7"/>
    </row>
    <row r="1768" spans="10:42">
      <c r="J1768" s="2"/>
      <c r="K1768" s="2"/>
      <c r="L1768" s="2"/>
      <c r="M1768" s="2"/>
      <c r="N1768" s="2"/>
      <c r="X1768" s="7"/>
      <c r="Y1768" s="7"/>
      <c r="Z1768" s="7"/>
      <c r="AA1768" s="7"/>
      <c r="AB1768" s="7"/>
      <c r="AC1768" s="7"/>
      <c r="AD1768" s="7"/>
      <c r="AE1768" s="7"/>
      <c r="AF1768" s="7"/>
      <c r="AG1768" s="7"/>
      <c r="AH1768" s="7"/>
      <c r="AJ1768" s="2"/>
      <c r="AM1768" s="1"/>
      <c r="AO1768" s="7"/>
      <c r="AP1768" s="7"/>
    </row>
    <row r="1769" spans="10:42">
      <c r="J1769" s="2"/>
      <c r="K1769" s="2"/>
      <c r="L1769" s="2"/>
      <c r="M1769" s="2"/>
      <c r="N1769" s="2"/>
      <c r="X1769" s="7"/>
      <c r="Y1769" s="7"/>
      <c r="Z1769" s="7"/>
      <c r="AA1769" s="7"/>
      <c r="AB1769" s="7"/>
      <c r="AC1769" s="7"/>
      <c r="AD1769" s="7"/>
      <c r="AE1769" s="7"/>
      <c r="AF1769" s="7"/>
      <c r="AG1769" s="7"/>
      <c r="AH1769" s="7"/>
      <c r="AJ1769" s="2"/>
      <c r="AM1769" s="1"/>
      <c r="AO1769" s="7"/>
      <c r="AP1769" s="7"/>
    </row>
    <row r="1770" spans="10:42">
      <c r="J1770" s="2"/>
      <c r="K1770" s="2"/>
      <c r="L1770" s="2"/>
      <c r="M1770" s="2"/>
      <c r="N1770" s="2"/>
      <c r="X1770" s="7"/>
      <c r="Y1770" s="7"/>
      <c r="Z1770" s="7"/>
      <c r="AA1770" s="7"/>
      <c r="AB1770" s="7"/>
      <c r="AC1770" s="7"/>
      <c r="AD1770" s="7"/>
      <c r="AE1770" s="7"/>
      <c r="AF1770" s="7"/>
      <c r="AG1770" s="7"/>
      <c r="AH1770" s="7"/>
      <c r="AJ1770" s="2"/>
      <c r="AM1770" s="1"/>
      <c r="AO1770" s="7"/>
      <c r="AP1770" s="7"/>
    </row>
    <row r="1771" spans="10:42">
      <c r="J1771" s="2"/>
      <c r="K1771" s="2"/>
      <c r="L1771" s="2"/>
      <c r="M1771" s="2"/>
      <c r="N1771" s="2"/>
      <c r="X1771" s="7"/>
      <c r="Y1771" s="7"/>
      <c r="Z1771" s="7"/>
      <c r="AA1771" s="7"/>
      <c r="AB1771" s="7"/>
      <c r="AC1771" s="7"/>
      <c r="AD1771" s="7"/>
      <c r="AE1771" s="7"/>
      <c r="AF1771" s="7"/>
      <c r="AG1771" s="7"/>
      <c r="AH1771" s="7"/>
      <c r="AJ1771" s="2"/>
      <c r="AM1771" s="1"/>
      <c r="AO1771" s="7"/>
      <c r="AP1771" s="7"/>
    </row>
    <row r="1772" spans="10:42">
      <c r="J1772" s="2"/>
      <c r="K1772" s="2"/>
      <c r="L1772" s="2"/>
      <c r="M1772" s="2"/>
      <c r="N1772" s="2"/>
      <c r="X1772" s="7"/>
      <c r="Y1772" s="7"/>
      <c r="Z1772" s="7"/>
      <c r="AA1772" s="7"/>
      <c r="AB1772" s="7"/>
      <c r="AC1772" s="7"/>
      <c r="AD1772" s="7"/>
      <c r="AE1772" s="7"/>
      <c r="AF1772" s="7"/>
      <c r="AG1772" s="7"/>
      <c r="AH1772" s="7"/>
      <c r="AJ1772" s="2"/>
      <c r="AM1772" s="1"/>
      <c r="AO1772" s="7"/>
      <c r="AP1772" s="7"/>
    </row>
    <row r="1773" spans="10:42">
      <c r="J1773" s="2"/>
      <c r="K1773" s="2"/>
      <c r="L1773" s="2"/>
      <c r="M1773" s="2"/>
      <c r="N1773" s="2"/>
      <c r="X1773" s="7"/>
      <c r="Y1773" s="7"/>
      <c r="Z1773" s="7"/>
      <c r="AA1773" s="7"/>
      <c r="AB1773" s="7"/>
      <c r="AC1773" s="7"/>
      <c r="AD1773" s="7"/>
      <c r="AE1773" s="7"/>
      <c r="AF1773" s="7"/>
      <c r="AG1773" s="7"/>
      <c r="AH1773" s="7"/>
      <c r="AJ1773" s="2"/>
      <c r="AM1773" s="1"/>
      <c r="AO1773" s="7"/>
      <c r="AP1773" s="7"/>
    </row>
    <row r="1774" spans="10:42">
      <c r="J1774" s="2"/>
      <c r="K1774" s="2"/>
      <c r="L1774" s="2"/>
      <c r="M1774" s="2"/>
      <c r="N1774" s="2"/>
      <c r="R1774" s="1"/>
      <c r="X1774" s="7"/>
      <c r="Y1774" s="7"/>
      <c r="Z1774" s="7"/>
      <c r="AA1774" s="7"/>
      <c r="AB1774" s="7"/>
      <c r="AC1774" s="7"/>
      <c r="AD1774" s="7"/>
      <c r="AE1774" s="7"/>
      <c r="AF1774" s="7"/>
      <c r="AG1774" s="7"/>
      <c r="AH1774" s="7"/>
      <c r="AJ1774" s="2"/>
      <c r="AM1774" s="1"/>
      <c r="AO1774" s="7"/>
      <c r="AP1774" s="7"/>
    </row>
    <row r="1775" spans="10:42">
      <c r="J1775" s="2"/>
      <c r="K1775" s="2"/>
      <c r="L1775" s="2"/>
      <c r="M1775" s="2"/>
      <c r="N1775" s="2"/>
      <c r="R1775" s="1"/>
      <c r="X1775" s="7"/>
      <c r="Y1775" s="7"/>
      <c r="Z1775" s="7"/>
      <c r="AA1775" s="7"/>
      <c r="AB1775" s="7"/>
      <c r="AC1775" s="7"/>
      <c r="AD1775" s="7"/>
      <c r="AE1775" s="7"/>
      <c r="AF1775" s="7"/>
      <c r="AG1775" s="7"/>
      <c r="AH1775" s="7"/>
      <c r="AJ1775" s="2"/>
      <c r="AM1775" s="1"/>
      <c r="AO1775" s="7"/>
      <c r="AP1775" s="7"/>
    </row>
    <row r="1776" spans="10:42">
      <c r="J1776" s="2"/>
      <c r="K1776" s="2"/>
      <c r="L1776" s="2"/>
      <c r="M1776" s="2"/>
      <c r="N1776" s="2"/>
      <c r="R1776" s="1"/>
      <c r="X1776" s="7"/>
      <c r="Y1776" s="7"/>
      <c r="Z1776" s="7"/>
      <c r="AA1776" s="7"/>
      <c r="AB1776" s="7"/>
      <c r="AC1776" s="7"/>
      <c r="AD1776" s="7"/>
      <c r="AE1776" s="7"/>
      <c r="AF1776" s="7"/>
      <c r="AG1776" s="7"/>
      <c r="AH1776" s="7"/>
      <c r="AJ1776" s="2"/>
      <c r="AM1776" s="1"/>
      <c r="AO1776" s="7"/>
      <c r="AP1776" s="7"/>
    </row>
    <row r="1777" spans="10:42">
      <c r="J1777" s="2"/>
      <c r="K1777" s="2"/>
      <c r="L1777" s="2"/>
      <c r="M1777" s="2"/>
      <c r="N1777" s="2"/>
      <c r="R1777" s="1"/>
      <c r="X1777" s="7"/>
      <c r="Y1777" s="7"/>
      <c r="Z1777" s="7"/>
      <c r="AA1777" s="7"/>
      <c r="AB1777" s="7"/>
      <c r="AC1777" s="7"/>
      <c r="AD1777" s="7"/>
      <c r="AE1777" s="7"/>
      <c r="AF1777" s="7"/>
      <c r="AG1777" s="7"/>
      <c r="AH1777" s="7"/>
      <c r="AJ1777" s="2"/>
      <c r="AM1777" s="1"/>
      <c r="AO1777" s="7"/>
      <c r="AP1777" s="7"/>
    </row>
    <row r="1778" spans="10:42">
      <c r="J1778" s="2"/>
      <c r="K1778" s="2"/>
      <c r="L1778" s="2"/>
      <c r="M1778" s="2"/>
      <c r="N1778" s="2"/>
      <c r="R1778" s="1"/>
      <c r="X1778" s="7"/>
      <c r="Y1778" s="7"/>
      <c r="Z1778" s="7"/>
      <c r="AA1778" s="7"/>
      <c r="AB1778" s="7"/>
      <c r="AC1778" s="7"/>
      <c r="AD1778" s="7"/>
      <c r="AE1778" s="7"/>
      <c r="AF1778" s="7"/>
      <c r="AG1778" s="7"/>
      <c r="AH1778" s="7"/>
      <c r="AJ1778" s="2"/>
      <c r="AM1778" s="1"/>
      <c r="AO1778" s="7"/>
      <c r="AP1778" s="7"/>
    </row>
    <row r="1779" spans="10:42">
      <c r="J1779" s="2"/>
      <c r="K1779" s="2"/>
      <c r="L1779" s="2"/>
      <c r="M1779" s="2"/>
      <c r="N1779" s="2"/>
      <c r="R1779" s="1"/>
      <c r="X1779" s="7"/>
      <c r="Y1779" s="7"/>
      <c r="Z1779" s="7"/>
      <c r="AA1779" s="7"/>
      <c r="AB1779" s="7"/>
      <c r="AC1779" s="7"/>
      <c r="AD1779" s="7"/>
      <c r="AE1779" s="7"/>
      <c r="AF1779" s="7"/>
      <c r="AG1779" s="7"/>
      <c r="AH1779" s="7"/>
      <c r="AJ1779" s="2"/>
      <c r="AM1779" s="1"/>
      <c r="AO1779" s="7"/>
      <c r="AP1779" s="7"/>
    </row>
    <row r="1780" spans="10:42">
      <c r="J1780" s="2"/>
      <c r="K1780" s="2"/>
      <c r="L1780" s="2"/>
      <c r="M1780" s="2"/>
      <c r="N1780" s="2"/>
      <c r="R1780" s="1"/>
      <c r="X1780" s="7"/>
      <c r="Y1780" s="7"/>
      <c r="Z1780" s="7"/>
      <c r="AA1780" s="7"/>
      <c r="AB1780" s="7"/>
      <c r="AC1780" s="7"/>
      <c r="AD1780" s="7"/>
      <c r="AE1780" s="7"/>
      <c r="AF1780" s="7"/>
      <c r="AG1780" s="7"/>
      <c r="AH1780" s="7"/>
      <c r="AJ1780" s="2"/>
      <c r="AM1780" s="1"/>
      <c r="AO1780" s="7"/>
      <c r="AP1780" s="7"/>
    </row>
    <row r="1781" spans="10:42">
      <c r="J1781" s="2"/>
      <c r="K1781" s="2"/>
      <c r="L1781" s="2"/>
      <c r="M1781" s="2"/>
      <c r="N1781" s="2"/>
      <c r="R1781" s="1"/>
      <c r="X1781" s="7"/>
      <c r="Y1781" s="7"/>
      <c r="Z1781" s="7"/>
      <c r="AA1781" s="7"/>
      <c r="AB1781" s="7"/>
      <c r="AC1781" s="7"/>
      <c r="AD1781" s="7"/>
      <c r="AE1781" s="7"/>
      <c r="AF1781" s="7"/>
      <c r="AG1781" s="7"/>
      <c r="AH1781" s="7"/>
      <c r="AJ1781" s="2"/>
      <c r="AM1781" s="1"/>
      <c r="AO1781" s="7"/>
      <c r="AP1781" s="7"/>
    </row>
    <row r="1782" spans="10:42">
      <c r="J1782" s="2"/>
      <c r="K1782" s="2"/>
      <c r="L1782" s="2"/>
      <c r="M1782" s="2"/>
      <c r="N1782" s="2"/>
      <c r="R1782" s="1"/>
      <c r="X1782" s="7"/>
      <c r="Y1782" s="7"/>
      <c r="Z1782" s="7"/>
      <c r="AA1782" s="7"/>
      <c r="AB1782" s="7"/>
      <c r="AC1782" s="7"/>
      <c r="AD1782" s="7"/>
      <c r="AE1782" s="7"/>
      <c r="AF1782" s="7"/>
      <c r="AG1782" s="7"/>
      <c r="AH1782" s="7"/>
      <c r="AJ1782" s="2"/>
      <c r="AM1782" s="1"/>
      <c r="AO1782" s="7"/>
      <c r="AP1782" s="7"/>
    </row>
    <row r="1783" spans="10:42">
      <c r="J1783" s="2"/>
      <c r="K1783" s="2"/>
      <c r="L1783" s="2"/>
      <c r="M1783" s="2"/>
      <c r="N1783" s="2"/>
      <c r="R1783" s="1"/>
      <c r="X1783" s="7"/>
      <c r="Y1783" s="7"/>
      <c r="Z1783" s="7"/>
      <c r="AA1783" s="7"/>
      <c r="AB1783" s="7"/>
      <c r="AC1783" s="7"/>
      <c r="AD1783" s="7"/>
      <c r="AE1783" s="7"/>
      <c r="AF1783" s="7"/>
      <c r="AG1783" s="7"/>
      <c r="AH1783" s="7"/>
      <c r="AJ1783" s="2"/>
      <c r="AM1783" s="1"/>
      <c r="AO1783" s="7"/>
      <c r="AP1783" s="7"/>
    </row>
    <row r="1784" spans="10:42">
      <c r="J1784" s="2"/>
      <c r="K1784" s="2"/>
      <c r="L1784" s="2"/>
      <c r="M1784" s="2"/>
      <c r="N1784" s="2"/>
      <c r="R1784" s="1"/>
      <c r="X1784" s="7"/>
      <c r="Y1784" s="7"/>
      <c r="Z1784" s="7"/>
      <c r="AA1784" s="7"/>
      <c r="AB1784" s="7"/>
      <c r="AC1784" s="7"/>
      <c r="AD1784" s="7"/>
      <c r="AE1784" s="7"/>
      <c r="AF1784" s="7"/>
      <c r="AG1784" s="7"/>
      <c r="AH1784" s="7"/>
      <c r="AJ1784" s="2"/>
      <c r="AM1784" s="1"/>
      <c r="AO1784" s="7"/>
      <c r="AP1784" s="7"/>
    </row>
    <row r="1785" spans="10:42">
      <c r="J1785" s="2"/>
      <c r="K1785" s="2"/>
      <c r="L1785" s="2"/>
      <c r="M1785" s="2"/>
      <c r="N1785" s="2"/>
      <c r="R1785" s="1"/>
      <c r="X1785" s="7"/>
      <c r="Y1785" s="7"/>
      <c r="Z1785" s="7"/>
      <c r="AA1785" s="7"/>
      <c r="AB1785" s="7"/>
      <c r="AC1785" s="7"/>
      <c r="AD1785" s="7"/>
      <c r="AE1785" s="7"/>
      <c r="AF1785" s="7"/>
      <c r="AG1785" s="7"/>
      <c r="AH1785" s="7"/>
      <c r="AJ1785" s="2"/>
      <c r="AM1785" s="1"/>
      <c r="AO1785" s="7"/>
      <c r="AP1785" s="7"/>
    </row>
    <row r="1786" spans="10:42">
      <c r="J1786" s="2"/>
      <c r="K1786" s="2"/>
      <c r="L1786" s="2"/>
      <c r="M1786" s="2"/>
      <c r="N1786" s="2"/>
      <c r="R1786" s="1"/>
      <c r="X1786" s="7"/>
      <c r="Y1786" s="7"/>
      <c r="Z1786" s="7"/>
      <c r="AA1786" s="7"/>
      <c r="AB1786" s="7"/>
      <c r="AC1786" s="7"/>
      <c r="AD1786" s="7"/>
      <c r="AE1786" s="7"/>
      <c r="AF1786" s="7"/>
      <c r="AG1786" s="7"/>
      <c r="AH1786" s="7"/>
      <c r="AJ1786" s="2"/>
      <c r="AM1786" s="1"/>
      <c r="AO1786" s="7"/>
      <c r="AP1786" s="7"/>
    </row>
    <row r="1787" spans="10:42">
      <c r="J1787" s="2"/>
      <c r="K1787" s="2"/>
      <c r="L1787" s="2"/>
      <c r="M1787" s="2"/>
      <c r="N1787" s="2"/>
      <c r="R1787" s="1"/>
      <c r="X1787" s="7"/>
      <c r="Y1787" s="7"/>
      <c r="Z1787" s="7"/>
      <c r="AA1787" s="7"/>
      <c r="AB1787" s="7"/>
      <c r="AC1787" s="7"/>
      <c r="AD1787" s="7"/>
      <c r="AE1787" s="7"/>
      <c r="AF1787" s="7"/>
      <c r="AG1787" s="7"/>
      <c r="AH1787" s="7"/>
      <c r="AJ1787" s="2"/>
      <c r="AM1787" s="1"/>
      <c r="AO1787" s="7"/>
      <c r="AP1787" s="7"/>
    </row>
    <row r="1788" spans="10:42">
      <c r="J1788" s="2"/>
      <c r="K1788" s="2"/>
      <c r="L1788" s="2"/>
      <c r="M1788" s="2"/>
      <c r="N1788" s="2"/>
      <c r="R1788" s="1"/>
      <c r="X1788" s="7"/>
      <c r="Y1788" s="7"/>
      <c r="Z1788" s="7"/>
      <c r="AA1788" s="7"/>
      <c r="AB1788" s="7"/>
      <c r="AC1788" s="7"/>
      <c r="AD1788" s="7"/>
      <c r="AE1788" s="7"/>
      <c r="AF1788" s="7"/>
      <c r="AG1788" s="7"/>
      <c r="AH1788" s="7"/>
      <c r="AJ1788" s="2"/>
      <c r="AM1788" s="1"/>
      <c r="AO1788" s="7"/>
      <c r="AP1788" s="7"/>
    </row>
    <row r="1789" spans="10:42">
      <c r="J1789" s="2"/>
      <c r="K1789" s="2"/>
      <c r="L1789" s="2"/>
      <c r="M1789" s="2"/>
      <c r="N1789" s="2"/>
      <c r="R1789" s="1"/>
      <c r="X1789" s="7"/>
      <c r="Y1789" s="7"/>
      <c r="Z1789" s="7"/>
      <c r="AA1789" s="7"/>
      <c r="AB1789" s="7"/>
      <c r="AC1789" s="7"/>
      <c r="AD1789" s="7"/>
      <c r="AE1789" s="7"/>
      <c r="AF1789" s="7"/>
      <c r="AG1789" s="7"/>
      <c r="AH1789" s="7"/>
      <c r="AJ1789" s="2"/>
      <c r="AM1789" s="1"/>
      <c r="AO1789" s="7"/>
      <c r="AP1789" s="7"/>
    </row>
    <row r="1790" spans="10:42">
      <c r="J1790" s="2"/>
      <c r="K1790" s="2"/>
      <c r="L1790" s="2"/>
      <c r="M1790" s="2"/>
      <c r="N1790" s="2"/>
      <c r="R1790" s="1"/>
      <c r="X1790" s="7"/>
      <c r="Y1790" s="7"/>
      <c r="Z1790" s="7"/>
      <c r="AA1790" s="7"/>
      <c r="AB1790" s="7"/>
      <c r="AC1790" s="7"/>
      <c r="AD1790" s="7"/>
      <c r="AE1790" s="7"/>
      <c r="AF1790" s="7"/>
      <c r="AG1790" s="7"/>
      <c r="AH1790" s="7"/>
      <c r="AJ1790" s="2"/>
      <c r="AM1790" s="1"/>
      <c r="AO1790" s="7"/>
      <c r="AP1790" s="7"/>
    </row>
    <row r="1791" spans="10:42">
      <c r="J1791" s="2"/>
      <c r="K1791" s="2"/>
      <c r="L1791" s="2"/>
      <c r="M1791" s="2"/>
      <c r="N1791" s="2"/>
      <c r="R1791" s="1"/>
      <c r="X1791" s="7"/>
      <c r="Y1791" s="7"/>
      <c r="Z1791" s="7"/>
      <c r="AA1791" s="7"/>
      <c r="AB1791" s="7"/>
      <c r="AC1791" s="7"/>
      <c r="AD1791" s="7"/>
      <c r="AE1791" s="7"/>
      <c r="AF1791" s="7"/>
      <c r="AG1791" s="7"/>
      <c r="AH1791" s="7"/>
      <c r="AJ1791" s="2"/>
      <c r="AM1791" s="1"/>
      <c r="AO1791" s="7"/>
      <c r="AP1791" s="7"/>
    </row>
    <row r="1792" spans="10:42">
      <c r="J1792" s="2"/>
      <c r="K1792" s="2"/>
      <c r="L1792" s="2"/>
      <c r="M1792" s="2"/>
      <c r="N1792" s="2"/>
      <c r="R1792" s="1"/>
      <c r="X1792" s="7"/>
      <c r="Y1792" s="7"/>
      <c r="Z1792" s="7"/>
      <c r="AA1792" s="7"/>
      <c r="AB1792" s="7"/>
      <c r="AC1792" s="7"/>
      <c r="AD1792" s="7"/>
      <c r="AE1792" s="7"/>
      <c r="AF1792" s="7"/>
      <c r="AG1792" s="7"/>
      <c r="AH1792" s="7"/>
      <c r="AJ1792" s="2"/>
      <c r="AM1792" s="1"/>
      <c r="AO1792" s="7"/>
      <c r="AP1792" s="7"/>
    </row>
    <row r="1793" spans="10:42">
      <c r="J1793" s="2"/>
      <c r="K1793" s="2"/>
      <c r="L1793" s="2"/>
      <c r="M1793" s="2"/>
      <c r="N1793" s="2"/>
      <c r="R1793" s="1"/>
      <c r="X1793" s="7"/>
      <c r="Y1793" s="7"/>
      <c r="Z1793" s="7"/>
      <c r="AA1793" s="7"/>
      <c r="AB1793" s="7"/>
      <c r="AC1793" s="7"/>
      <c r="AD1793" s="7"/>
      <c r="AE1793" s="7"/>
      <c r="AF1793" s="7"/>
      <c r="AG1793" s="7"/>
      <c r="AH1793" s="7"/>
      <c r="AJ1793" s="2"/>
      <c r="AM1793" s="1"/>
      <c r="AO1793" s="7"/>
      <c r="AP1793" s="7"/>
    </row>
    <row r="1794" spans="10:42">
      <c r="J1794" s="2"/>
      <c r="K1794" s="2"/>
      <c r="L1794" s="2"/>
      <c r="M1794" s="2"/>
      <c r="N1794" s="2"/>
      <c r="R1794" s="1"/>
      <c r="X1794" s="7"/>
      <c r="Y1794" s="7"/>
      <c r="Z1794" s="7"/>
      <c r="AA1794" s="7"/>
      <c r="AB1794" s="7"/>
      <c r="AC1794" s="7"/>
      <c r="AD1794" s="7"/>
      <c r="AE1794" s="7"/>
      <c r="AF1794" s="7"/>
      <c r="AG1794" s="7"/>
      <c r="AH1794" s="7"/>
      <c r="AJ1794" s="2"/>
      <c r="AM1794" s="1"/>
      <c r="AO1794" s="7"/>
      <c r="AP1794" s="7"/>
    </row>
    <row r="1795" spans="10:42">
      <c r="J1795" s="2"/>
      <c r="K1795" s="2"/>
      <c r="L1795" s="2"/>
      <c r="M1795" s="2"/>
      <c r="N1795" s="2"/>
      <c r="R1795" s="1"/>
      <c r="X1795" s="7"/>
      <c r="Y1795" s="7"/>
      <c r="Z1795" s="7"/>
      <c r="AA1795" s="7"/>
      <c r="AB1795" s="7"/>
      <c r="AC1795" s="7"/>
      <c r="AD1795" s="7"/>
      <c r="AE1795" s="7"/>
      <c r="AF1795" s="7"/>
      <c r="AG1795" s="7"/>
      <c r="AH1795" s="7"/>
      <c r="AJ1795" s="2"/>
      <c r="AM1795" s="1"/>
      <c r="AO1795" s="7"/>
      <c r="AP1795" s="7"/>
    </row>
    <row r="1796" spans="10:42">
      <c r="J1796" s="2"/>
      <c r="K1796" s="2"/>
      <c r="L1796" s="2"/>
      <c r="M1796" s="2"/>
      <c r="N1796" s="2"/>
      <c r="R1796" s="1"/>
      <c r="X1796" s="7"/>
      <c r="Y1796" s="7"/>
      <c r="Z1796" s="7"/>
      <c r="AA1796" s="7"/>
      <c r="AB1796" s="7"/>
      <c r="AC1796" s="7"/>
      <c r="AD1796" s="7"/>
      <c r="AE1796" s="7"/>
      <c r="AF1796" s="7"/>
      <c r="AG1796" s="7"/>
      <c r="AH1796" s="7"/>
      <c r="AJ1796" s="2"/>
      <c r="AM1796" s="1"/>
      <c r="AO1796" s="7"/>
      <c r="AP1796" s="7"/>
    </row>
    <row r="1797" spans="10:42">
      <c r="J1797" s="2"/>
      <c r="K1797" s="2"/>
      <c r="L1797" s="2"/>
      <c r="M1797" s="2"/>
      <c r="N1797" s="2"/>
      <c r="R1797" s="1"/>
      <c r="X1797" s="7"/>
      <c r="Y1797" s="7"/>
      <c r="Z1797" s="7"/>
      <c r="AA1797" s="7"/>
      <c r="AB1797" s="7"/>
      <c r="AC1797" s="7"/>
      <c r="AD1797" s="7"/>
      <c r="AE1797" s="7"/>
      <c r="AF1797" s="7"/>
      <c r="AG1797" s="7"/>
      <c r="AH1797" s="7"/>
      <c r="AJ1797" s="2"/>
      <c r="AM1797" s="1"/>
      <c r="AO1797" s="7"/>
      <c r="AP1797" s="7"/>
    </row>
    <row r="1798" spans="10:42">
      <c r="J1798" s="2"/>
      <c r="K1798" s="2"/>
      <c r="L1798" s="2"/>
      <c r="M1798" s="2"/>
      <c r="N1798" s="2"/>
      <c r="R1798" s="1"/>
      <c r="X1798" s="7"/>
      <c r="Y1798" s="7"/>
      <c r="Z1798" s="7"/>
      <c r="AA1798" s="7"/>
      <c r="AB1798" s="7"/>
      <c r="AC1798" s="7"/>
      <c r="AD1798" s="7"/>
      <c r="AE1798" s="7"/>
      <c r="AF1798" s="7"/>
      <c r="AG1798" s="7"/>
      <c r="AH1798" s="7"/>
      <c r="AJ1798" s="2"/>
      <c r="AM1798" s="1"/>
      <c r="AO1798" s="7"/>
      <c r="AP1798" s="7"/>
    </row>
    <row r="1799" spans="10:42">
      <c r="J1799" s="2"/>
      <c r="K1799" s="2"/>
      <c r="L1799" s="2"/>
      <c r="M1799" s="2"/>
      <c r="N1799" s="2"/>
      <c r="R1799" s="1"/>
      <c r="X1799" s="7"/>
      <c r="Y1799" s="7"/>
      <c r="Z1799" s="7"/>
      <c r="AA1799" s="7"/>
      <c r="AB1799" s="7"/>
      <c r="AC1799" s="7"/>
      <c r="AD1799" s="7"/>
      <c r="AE1799" s="7"/>
      <c r="AF1799" s="7"/>
      <c r="AG1799" s="7"/>
      <c r="AH1799" s="7"/>
      <c r="AJ1799" s="2"/>
      <c r="AM1799" s="1"/>
      <c r="AO1799" s="7"/>
      <c r="AP1799" s="7"/>
    </row>
    <row r="1800" spans="10:42">
      <c r="J1800" s="2"/>
      <c r="K1800" s="2"/>
      <c r="L1800" s="2"/>
      <c r="M1800" s="2"/>
      <c r="N1800" s="2"/>
      <c r="R1800" s="1"/>
      <c r="X1800" s="7"/>
      <c r="Y1800" s="7"/>
      <c r="Z1800" s="7"/>
      <c r="AA1800" s="7"/>
      <c r="AB1800" s="7"/>
      <c r="AC1800" s="7"/>
      <c r="AD1800" s="7"/>
      <c r="AE1800" s="7"/>
      <c r="AF1800" s="7"/>
      <c r="AG1800" s="7"/>
      <c r="AH1800" s="7"/>
      <c r="AJ1800" s="2"/>
      <c r="AM1800" s="1"/>
      <c r="AO1800" s="7"/>
      <c r="AP1800" s="7"/>
    </row>
    <row r="1801" spans="10:42">
      <c r="J1801" s="2"/>
      <c r="K1801" s="2"/>
      <c r="L1801" s="2"/>
      <c r="M1801" s="2"/>
      <c r="N1801" s="2"/>
      <c r="R1801" s="1"/>
      <c r="X1801" s="7"/>
      <c r="Y1801" s="7"/>
      <c r="Z1801" s="7"/>
      <c r="AA1801" s="7"/>
      <c r="AB1801" s="7"/>
      <c r="AC1801" s="7"/>
      <c r="AD1801" s="7"/>
      <c r="AE1801" s="7"/>
      <c r="AF1801" s="7"/>
      <c r="AG1801" s="7"/>
      <c r="AH1801" s="7"/>
      <c r="AJ1801" s="2"/>
      <c r="AM1801" s="1"/>
      <c r="AO1801" s="7"/>
      <c r="AP1801" s="7"/>
    </row>
    <row r="1802" spans="10:42">
      <c r="J1802" s="2"/>
      <c r="K1802" s="2"/>
      <c r="L1802" s="2"/>
      <c r="M1802" s="2"/>
      <c r="N1802" s="2"/>
      <c r="R1802" s="1"/>
      <c r="X1802" s="7"/>
      <c r="Y1802" s="7"/>
      <c r="Z1802" s="7"/>
      <c r="AA1802" s="7"/>
      <c r="AB1802" s="7"/>
      <c r="AC1802" s="7"/>
      <c r="AD1802" s="7"/>
      <c r="AE1802" s="7"/>
      <c r="AF1802" s="7"/>
      <c r="AG1802" s="7"/>
      <c r="AH1802" s="7"/>
      <c r="AJ1802" s="2"/>
      <c r="AM1802" s="1"/>
      <c r="AO1802" s="7"/>
      <c r="AP1802" s="7"/>
    </row>
    <row r="1803" spans="10:42">
      <c r="J1803" s="2"/>
      <c r="K1803" s="2"/>
      <c r="L1803" s="2"/>
      <c r="M1803" s="2"/>
      <c r="N1803" s="2"/>
      <c r="R1803" s="1"/>
      <c r="X1803" s="7"/>
      <c r="Y1803" s="7"/>
      <c r="Z1803" s="7"/>
      <c r="AA1803" s="7"/>
      <c r="AB1803" s="7"/>
      <c r="AC1803" s="7"/>
      <c r="AD1803" s="7"/>
      <c r="AE1803" s="7"/>
      <c r="AF1803" s="7"/>
      <c r="AG1803" s="7"/>
      <c r="AH1803" s="7"/>
      <c r="AJ1803" s="2"/>
      <c r="AM1803" s="1"/>
      <c r="AO1803" s="7"/>
      <c r="AP1803" s="7"/>
    </row>
    <row r="1804" spans="10:42">
      <c r="J1804" s="2"/>
      <c r="K1804" s="2"/>
      <c r="L1804" s="2"/>
      <c r="M1804" s="2"/>
      <c r="N1804" s="2"/>
      <c r="R1804" s="1"/>
      <c r="X1804" s="7"/>
      <c r="Y1804" s="7"/>
      <c r="Z1804" s="7"/>
      <c r="AA1804" s="7"/>
      <c r="AB1804" s="7"/>
      <c r="AC1804" s="7"/>
      <c r="AD1804" s="7"/>
      <c r="AE1804" s="7"/>
      <c r="AF1804" s="7"/>
      <c r="AG1804" s="7"/>
      <c r="AH1804" s="7"/>
      <c r="AJ1804" s="2"/>
      <c r="AM1804" s="1"/>
      <c r="AO1804" s="7"/>
      <c r="AP1804" s="7"/>
    </row>
    <row r="1805" spans="10:42">
      <c r="J1805" s="2"/>
      <c r="K1805" s="2"/>
      <c r="L1805" s="2"/>
      <c r="M1805" s="2"/>
      <c r="N1805" s="2"/>
      <c r="R1805" s="1"/>
      <c r="X1805" s="7"/>
      <c r="Y1805" s="7"/>
      <c r="Z1805" s="7"/>
      <c r="AA1805" s="7"/>
      <c r="AB1805" s="7"/>
      <c r="AC1805" s="7"/>
      <c r="AD1805" s="7"/>
      <c r="AE1805" s="7"/>
      <c r="AF1805" s="7"/>
      <c r="AG1805" s="7"/>
      <c r="AH1805" s="7"/>
      <c r="AJ1805" s="2"/>
      <c r="AM1805" s="1"/>
      <c r="AO1805" s="7"/>
      <c r="AP1805" s="7"/>
    </row>
    <row r="1806" spans="10:42">
      <c r="J1806" s="2"/>
      <c r="K1806" s="2"/>
      <c r="L1806" s="2"/>
      <c r="M1806" s="2"/>
      <c r="N1806" s="2"/>
      <c r="R1806" s="1"/>
      <c r="X1806" s="7"/>
      <c r="Y1806" s="7"/>
      <c r="Z1806" s="7"/>
      <c r="AA1806" s="7"/>
      <c r="AB1806" s="7"/>
      <c r="AC1806" s="7"/>
      <c r="AD1806" s="7"/>
      <c r="AE1806" s="7"/>
      <c r="AF1806" s="7"/>
      <c r="AG1806" s="7"/>
      <c r="AH1806" s="7"/>
      <c r="AJ1806" s="2"/>
      <c r="AM1806" s="1"/>
      <c r="AO1806" s="7"/>
      <c r="AP1806" s="7"/>
    </row>
    <row r="1807" spans="10:42">
      <c r="J1807" s="2"/>
      <c r="K1807" s="2"/>
      <c r="L1807" s="2"/>
      <c r="M1807" s="2"/>
      <c r="N1807" s="2"/>
      <c r="R1807" s="1"/>
      <c r="X1807" s="7"/>
      <c r="Y1807" s="7"/>
      <c r="Z1807" s="7"/>
      <c r="AA1807" s="7"/>
      <c r="AB1807" s="7"/>
      <c r="AC1807" s="7"/>
      <c r="AD1807" s="7"/>
      <c r="AE1807" s="7"/>
      <c r="AF1807" s="7"/>
      <c r="AG1807" s="7"/>
      <c r="AH1807" s="7"/>
      <c r="AJ1807" s="2"/>
      <c r="AM1807" s="1"/>
      <c r="AO1807" s="7"/>
      <c r="AP1807" s="7"/>
    </row>
    <row r="1808" spans="10:42">
      <c r="J1808" s="2"/>
      <c r="K1808" s="2"/>
      <c r="L1808" s="2"/>
      <c r="M1808" s="2"/>
      <c r="N1808" s="2"/>
      <c r="R1808" s="1"/>
      <c r="X1808" s="7"/>
      <c r="Y1808" s="7"/>
      <c r="Z1808" s="7"/>
      <c r="AA1808" s="7"/>
      <c r="AB1808" s="7"/>
      <c r="AC1808" s="7"/>
      <c r="AD1808" s="7"/>
      <c r="AE1808" s="7"/>
      <c r="AF1808" s="7"/>
      <c r="AG1808" s="7"/>
      <c r="AH1808" s="7"/>
      <c r="AJ1808" s="2"/>
      <c r="AM1808" s="1"/>
      <c r="AO1808" s="7"/>
      <c r="AP1808" s="7"/>
    </row>
    <row r="1809" spans="10:42">
      <c r="J1809" s="2"/>
      <c r="K1809" s="2"/>
      <c r="L1809" s="2"/>
      <c r="M1809" s="2"/>
      <c r="N1809" s="2"/>
      <c r="R1809" s="1"/>
      <c r="X1809" s="7"/>
      <c r="Y1809" s="7"/>
      <c r="Z1809" s="7"/>
      <c r="AA1809" s="7"/>
      <c r="AB1809" s="7"/>
      <c r="AC1809" s="7"/>
      <c r="AD1809" s="7"/>
      <c r="AE1809" s="7"/>
      <c r="AF1809" s="7"/>
      <c r="AG1809" s="7"/>
      <c r="AH1809" s="7"/>
      <c r="AJ1809" s="2"/>
      <c r="AM1809" s="1"/>
      <c r="AO1809" s="7"/>
      <c r="AP1809" s="7"/>
    </row>
    <row r="1810" spans="10:42">
      <c r="J1810" s="2"/>
      <c r="K1810" s="2"/>
      <c r="L1810" s="2"/>
      <c r="M1810" s="2"/>
      <c r="N1810" s="2"/>
      <c r="R1810" s="1"/>
      <c r="X1810" s="7"/>
      <c r="Y1810" s="7"/>
      <c r="Z1810" s="7"/>
      <c r="AA1810" s="7"/>
      <c r="AB1810" s="7"/>
      <c r="AC1810" s="7"/>
      <c r="AD1810" s="7"/>
      <c r="AE1810" s="7"/>
      <c r="AF1810" s="7"/>
      <c r="AG1810" s="7"/>
      <c r="AH1810" s="7"/>
      <c r="AJ1810" s="2"/>
      <c r="AM1810" s="1"/>
      <c r="AO1810" s="7"/>
      <c r="AP1810" s="7"/>
    </row>
    <row r="1811" spans="10:42">
      <c r="J1811" s="2"/>
      <c r="K1811" s="2"/>
      <c r="L1811" s="2"/>
      <c r="M1811" s="2"/>
      <c r="N1811" s="2"/>
      <c r="R1811" s="1"/>
      <c r="X1811" s="7"/>
      <c r="Y1811" s="7"/>
      <c r="Z1811" s="7"/>
      <c r="AA1811" s="7"/>
      <c r="AB1811" s="7"/>
      <c r="AC1811" s="7"/>
      <c r="AD1811" s="7"/>
      <c r="AE1811" s="7"/>
      <c r="AF1811" s="7"/>
      <c r="AG1811" s="7"/>
      <c r="AH1811" s="7"/>
      <c r="AJ1811" s="2"/>
      <c r="AM1811" s="1"/>
      <c r="AO1811" s="7"/>
      <c r="AP1811" s="7"/>
    </row>
    <row r="1812" spans="10:42">
      <c r="J1812" s="2"/>
      <c r="K1812" s="2"/>
      <c r="L1812" s="2"/>
      <c r="M1812" s="2"/>
      <c r="N1812" s="2"/>
      <c r="R1812" s="1"/>
      <c r="X1812" s="7"/>
      <c r="Y1812" s="7"/>
      <c r="Z1812" s="7"/>
      <c r="AA1812" s="7"/>
      <c r="AB1812" s="7"/>
      <c r="AC1812" s="7"/>
      <c r="AD1812" s="7"/>
      <c r="AE1812" s="7"/>
      <c r="AF1812" s="7"/>
      <c r="AG1812" s="7"/>
      <c r="AH1812" s="7"/>
      <c r="AJ1812" s="2"/>
      <c r="AM1812" s="1"/>
      <c r="AO1812" s="7"/>
      <c r="AP1812" s="7"/>
    </row>
    <row r="1813" spans="10:42">
      <c r="J1813" s="2"/>
      <c r="K1813" s="2"/>
      <c r="L1813" s="2"/>
      <c r="M1813" s="2"/>
      <c r="N1813" s="2"/>
      <c r="R1813" s="1"/>
      <c r="X1813" s="7"/>
      <c r="Y1813" s="7"/>
      <c r="Z1813" s="7"/>
      <c r="AA1813" s="7"/>
      <c r="AB1813" s="7"/>
      <c r="AC1813" s="7"/>
      <c r="AD1813" s="7"/>
      <c r="AE1813" s="7"/>
      <c r="AF1813" s="7"/>
      <c r="AG1813" s="7"/>
      <c r="AH1813" s="7"/>
      <c r="AJ1813" s="2"/>
      <c r="AM1813" s="1"/>
      <c r="AO1813" s="7"/>
      <c r="AP1813" s="7"/>
    </row>
    <row r="1814" spans="10:42">
      <c r="J1814" s="2"/>
      <c r="K1814" s="2"/>
      <c r="L1814" s="2"/>
      <c r="M1814" s="2"/>
      <c r="N1814" s="2"/>
      <c r="R1814" s="1"/>
      <c r="X1814" s="7"/>
      <c r="Y1814" s="7"/>
      <c r="Z1814" s="7"/>
      <c r="AA1814" s="7"/>
      <c r="AB1814" s="7"/>
      <c r="AC1814" s="7"/>
      <c r="AD1814" s="7"/>
      <c r="AE1814" s="7"/>
      <c r="AF1814" s="7"/>
      <c r="AG1814" s="7"/>
      <c r="AH1814" s="7"/>
      <c r="AJ1814" s="2"/>
      <c r="AM1814" s="1"/>
      <c r="AO1814" s="7"/>
      <c r="AP1814" s="7"/>
    </row>
    <row r="1815" spans="10:42">
      <c r="J1815" s="2"/>
      <c r="K1815" s="2"/>
      <c r="L1815" s="2"/>
      <c r="M1815" s="2"/>
      <c r="N1815" s="2"/>
      <c r="R1815" s="1"/>
      <c r="X1815" s="7"/>
      <c r="Y1815" s="7"/>
      <c r="Z1815" s="7"/>
      <c r="AA1815" s="7"/>
      <c r="AB1815" s="7"/>
      <c r="AC1815" s="7"/>
      <c r="AD1815" s="7"/>
      <c r="AE1815" s="7"/>
      <c r="AF1815" s="7"/>
      <c r="AG1815" s="7"/>
      <c r="AH1815" s="7"/>
      <c r="AJ1815" s="2"/>
      <c r="AM1815" s="1"/>
      <c r="AO1815" s="7"/>
      <c r="AP1815" s="7"/>
    </row>
    <row r="1816" spans="10:42">
      <c r="J1816" s="2"/>
      <c r="K1816" s="2"/>
      <c r="L1816" s="2"/>
      <c r="M1816" s="2"/>
      <c r="N1816" s="2"/>
      <c r="R1816" s="1"/>
      <c r="X1816" s="7"/>
      <c r="Y1816" s="7"/>
      <c r="Z1816" s="7"/>
      <c r="AA1816" s="7"/>
      <c r="AB1816" s="7"/>
      <c r="AC1816" s="7"/>
      <c r="AD1816" s="7"/>
      <c r="AE1816" s="7"/>
      <c r="AF1816" s="7"/>
      <c r="AG1816" s="7"/>
      <c r="AH1816" s="7"/>
      <c r="AJ1816" s="2"/>
      <c r="AM1816" s="1"/>
      <c r="AO1816" s="7"/>
      <c r="AP1816" s="7"/>
    </row>
    <row r="1817" spans="10:42">
      <c r="J1817" s="2"/>
      <c r="K1817" s="2"/>
      <c r="L1817" s="2"/>
      <c r="M1817" s="2"/>
      <c r="N1817" s="2"/>
      <c r="R1817" s="1"/>
      <c r="X1817" s="7"/>
      <c r="Y1817" s="7"/>
      <c r="Z1817" s="7"/>
      <c r="AA1817" s="7"/>
      <c r="AB1817" s="7"/>
      <c r="AC1817" s="7"/>
      <c r="AD1817" s="7"/>
      <c r="AE1817" s="7"/>
      <c r="AF1817" s="7"/>
      <c r="AG1817" s="7"/>
      <c r="AH1817" s="7"/>
      <c r="AJ1817" s="2"/>
      <c r="AM1817" s="1"/>
      <c r="AO1817" s="7"/>
      <c r="AP1817" s="7"/>
    </row>
    <row r="1818" spans="10:42">
      <c r="J1818" s="2"/>
      <c r="K1818" s="2"/>
      <c r="L1818" s="2"/>
      <c r="M1818" s="2"/>
      <c r="N1818" s="2"/>
      <c r="R1818" s="1"/>
      <c r="X1818" s="7"/>
      <c r="Y1818" s="7"/>
      <c r="Z1818" s="7"/>
      <c r="AA1818" s="7"/>
      <c r="AB1818" s="7"/>
      <c r="AC1818" s="7"/>
      <c r="AD1818" s="7"/>
      <c r="AE1818" s="7"/>
      <c r="AF1818" s="7"/>
      <c r="AG1818" s="7"/>
      <c r="AH1818" s="7"/>
      <c r="AJ1818" s="2"/>
      <c r="AM1818" s="1"/>
      <c r="AO1818" s="7"/>
      <c r="AP1818" s="7"/>
    </row>
    <row r="1819" spans="10:42">
      <c r="J1819" s="2"/>
      <c r="K1819" s="2"/>
      <c r="L1819" s="2"/>
      <c r="M1819" s="2"/>
      <c r="N1819" s="2"/>
      <c r="R1819" s="1"/>
      <c r="X1819" s="7"/>
      <c r="Y1819" s="7"/>
      <c r="Z1819" s="7"/>
      <c r="AA1819" s="7"/>
      <c r="AB1819" s="7"/>
      <c r="AC1819" s="7"/>
      <c r="AD1819" s="7"/>
      <c r="AE1819" s="7"/>
      <c r="AF1819" s="7"/>
      <c r="AG1819" s="7"/>
      <c r="AH1819" s="7"/>
      <c r="AJ1819" s="2"/>
      <c r="AM1819" s="1"/>
      <c r="AO1819" s="7"/>
      <c r="AP1819" s="7"/>
    </row>
    <row r="1820" spans="10:42">
      <c r="J1820" s="2"/>
      <c r="K1820" s="2"/>
      <c r="L1820" s="2"/>
      <c r="M1820" s="2"/>
      <c r="N1820" s="2"/>
      <c r="R1820" s="1"/>
      <c r="X1820" s="7"/>
      <c r="Y1820" s="7"/>
      <c r="Z1820" s="7"/>
      <c r="AA1820" s="7"/>
      <c r="AB1820" s="7"/>
      <c r="AC1820" s="7"/>
      <c r="AD1820" s="7"/>
      <c r="AE1820" s="7"/>
      <c r="AF1820" s="7"/>
      <c r="AG1820" s="7"/>
      <c r="AH1820" s="7"/>
      <c r="AJ1820" s="2"/>
      <c r="AM1820" s="1"/>
      <c r="AO1820" s="7"/>
      <c r="AP1820" s="7"/>
    </row>
    <row r="1821" spans="10:42">
      <c r="J1821" s="2"/>
      <c r="K1821" s="2"/>
      <c r="L1821" s="2"/>
      <c r="M1821" s="2"/>
      <c r="N1821" s="2"/>
      <c r="R1821" s="1"/>
      <c r="X1821" s="7"/>
      <c r="Y1821" s="7"/>
      <c r="Z1821" s="7"/>
      <c r="AA1821" s="7"/>
      <c r="AB1821" s="7"/>
      <c r="AC1821" s="7"/>
      <c r="AD1821" s="7"/>
      <c r="AE1821" s="7"/>
      <c r="AF1821" s="7"/>
      <c r="AG1821" s="7"/>
      <c r="AH1821" s="7"/>
      <c r="AJ1821" s="2"/>
      <c r="AM1821" s="1"/>
      <c r="AO1821" s="7"/>
      <c r="AP1821" s="7"/>
    </row>
    <row r="1822" spans="10:42">
      <c r="J1822" s="2"/>
      <c r="K1822" s="2"/>
      <c r="L1822" s="2"/>
      <c r="M1822" s="2"/>
      <c r="N1822" s="2"/>
      <c r="R1822" s="1"/>
      <c r="X1822" s="7"/>
      <c r="Y1822" s="7"/>
      <c r="Z1822" s="7"/>
      <c r="AA1822" s="7"/>
      <c r="AB1822" s="7"/>
      <c r="AC1822" s="7"/>
      <c r="AD1822" s="7"/>
      <c r="AE1822" s="7"/>
      <c r="AF1822" s="7"/>
      <c r="AG1822" s="7"/>
      <c r="AH1822" s="7"/>
      <c r="AJ1822" s="2"/>
      <c r="AM1822" s="1"/>
      <c r="AO1822" s="7"/>
      <c r="AP1822" s="7"/>
    </row>
    <row r="1823" spans="10:42">
      <c r="J1823" s="2"/>
      <c r="K1823" s="2"/>
      <c r="L1823" s="2"/>
      <c r="M1823" s="2"/>
      <c r="N1823" s="2"/>
      <c r="R1823" s="1"/>
      <c r="X1823" s="7"/>
      <c r="Y1823" s="7"/>
      <c r="Z1823" s="7"/>
      <c r="AA1823" s="7"/>
      <c r="AB1823" s="7"/>
      <c r="AC1823" s="7"/>
      <c r="AD1823" s="7"/>
      <c r="AE1823" s="7"/>
      <c r="AF1823" s="7"/>
      <c r="AG1823" s="7"/>
      <c r="AH1823" s="7"/>
      <c r="AJ1823" s="2"/>
      <c r="AM1823" s="1"/>
      <c r="AO1823" s="7"/>
      <c r="AP1823" s="7"/>
    </row>
    <row r="1824" spans="10:42">
      <c r="J1824" s="2"/>
      <c r="K1824" s="2"/>
      <c r="L1824" s="2"/>
      <c r="M1824" s="2"/>
      <c r="N1824" s="2"/>
      <c r="R1824" s="1"/>
      <c r="X1824" s="7"/>
      <c r="Y1824" s="7"/>
      <c r="Z1824" s="7"/>
      <c r="AA1824" s="7"/>
      <c r="AB1824" s="7"/>
      <c r="AC1824" s="7"/>
      <c r="AD1824" s="7"/>
      <c r="AE1824" s="7"/>
      <c r="AF1824" s="7"/>
      <c r="AG1824" s="7"/>
      <c r="AH1824" s="7"/>
      <c r="AJ1824" s="2"/>
      <c r="AM1824" s="1"/>
      <c r="AO1824" s="7"/>
      <c r="AP1824" s="7"/>
    </row>
    <row r="1825" spans="10:42">
      <c r="J1825" s="2"/>
      <c r="K1825" s="2"/>
      <c r="L1825" s="2"/>
      <c r="M1825" s="2"/>
      <c r="N1825" s="2"/>
      <c r="R1825" s="1"/>
      <c r="X1825" s="7"/>
      <c r="Y1825" s="7"/>
      <c r="Z1825" s="7"/>
      <c r="AA1825" s="7"/>
      <c r="AB1825" s="7"/>
      <c r="AC1825" s="7"/>
      <c r="AD1825" s="7"/>
      <c r="AE1825" s="7"/>
      <c r="AF1825" s="7"/>
      <c r="AG1825" s="7"/>
      <c r="AH1825" s="7"/>
      <c r="AJ1825" s="2"/>
      <c r="AM1825" s="1"/>
      <c r="AO1825" s="7"/>
      <c r="AP1825" s="7"/>
    </row>
    <row r="1826" spans="10:42">
      <c r="J1826" s="2"/>
      <c r="K1826" s="2"/>
      <c r="L1826" s="2"/>
      <c r="M1826" s="2"/>
      <c r="N1826" s="2"/>
      <c r="R1826" s="1"/>
      <c r="X1826" s="7"/>
      <c r="Y1826" s="7"/>
      <c r="Z1826" s="7"/>
      <c r="AA1826" s="7"/>
      <c r="AB1826" s="7"/>
      <c r="AC1826" s="7"/>
      <c r="AD1826" s="7"/>
      <c r="AE1826" s="7"/>
      <c r="AF1826" s="7"/>
      <c r="AG1826" s="7"/>
      <c r="AH1826" s="7"/>
      <c r="AJ1826" s="2"/>
      <c r="AM1826" s="1"/>
      <c r="AO1826" s="7"/>
      <c r="AP1826" s="7"/>
    </row>
    <row r="1827" spans="10:42">
      <c r="J1827" s="2"/>
      <c r="K1827" s="2"/>
      <c r="L1827" s="2"/>
      <c r="M1827" s="2"/>
      <c r="N1827" s="2"/>
      <c r="R1827" s="1"/>
      <c r="X1827" s="7"/>
      <c r="Y1827" s="7"/>
      <c r="Z1827" s="7"/>
      <c r="AA1827" s="7"/>
      <c r="AB1827" s="7"/>
      <c r="AC1827" s="7"/>
      <c r="AD1827" s="7"/>
      <c r="AE1827" s="7"/>
      <c r="AF1827" s="7"/>
      <c r="AG1827" s="7"/>
      <c r="AH1827" s="7"/>
      <c r="AJ1827" s="2"/>
      <c r="AM1827" s="1"/>
      <c r="AO1827" s="7"/>
      <c r="AP1827" s="7"/>
    </row>
    <row r="1828" spans="10:42">
      <c r="J1828" s="2"/>
      <c r="K1828" s="2"/>
      <c r="L1828" s="2"/>
      <c r="M1828" s="2"/>
      <c r="N1828" s="2"/>
      <c r="R1828" s="1"/>
      <c r="X1828" s="7"/>
      <c r="Y1828" s="7"/>
      <c r="Z1828" s="7"/>
      <c r="AA1828" s="7"/>
      <c r="AB1828" s="7"/>
      <c r="AC1828" s="7"/>
      <c r="AD1828" s="7"/>
      <c r="AE1828" s="7"/>
      <c r="AF1828" s="7"/>
      <c r="AG1828" s="7"/>
      <c r="AH1828" s="7"/>
      <c r="AJ1828" s="2"/>
      <c r="AM1828" s="1"/>
      <c r="AO1828" s="7"/>
      <c r="AP1828" s="7"/>
    </row>
    <row r="1829" spans="10:42">
      <c r="J1829" s="2"/>
      <c r="K1829" s="2"/>
      <c r="L1829" s="2"/>
      <c r="M1829" s="2"/>
      <c r="N1829" s="2"/>
      <c r="R1829" s="1"/>
      <c r="X1829" s="7"/>
      <c r="Y1829" s="7"/>
      <c r="Z1829" s="7"/>
      <c r="AA1829" s="7"/>
      <c r="AB1829" s="7"/>
      <c r="AC1829" s="7"/>
      <c r="AD1829" s="7"/>
      <c r="AE1829" s="7"/>
      <c r="AF1829" s="7"/>
      <c r="AG1829" s="7"/>
      <c r="AH1829" s="7"/>
      <c r="AJ1829" s="2"/>
      <c r="AM1829" s="1"/>
      <c r="AO1829" s="7"/>
      <c r="AP1829" s="7"/>
    </row>
    <row r="1830" spans="10:42">
      <c r="J1830" s="2"/>
      <c r="K1830" s="2"/>
      <c r="L1830" s="2"/>
      <c r="M1830" s="2"/>
      <c r="N1830" s="2"/>
      <c r="R1830" s="1"/>
      <c r="X1830" s="7"/>
      <c r="Y1830" s="7"/>
      <c r="Z1830" s="7"/>
      <c r="AA1830" s="7"/>
      <c r="AB1830" s="7"/>
      <c r="AC1830" s="7"/>
      <c r="AD1830" s="7"/>
      <c r="AE1830" s="7"/>
      <c r="AF1830" s="7"/>
      <c r="AG1830" s="7"/>
      <c r="AH1830" s="7"/>
      <c r="AJ1830" s="2"/>
      <c r="AM1830" s="1"/>
      <c r="AO1830" s="7"/>
      <c r="AP1830" s="7"/>
    </row>
    <row r="1831" spans="10:42">
      <c r="J1831" s="2"/>
      <c r="K1831" s="2"/>
      <c r="L1831" s="2"/>
      <c r="M1831" s="2"/>
      <c r="N1831" s="2"/>
      <c r="R1831" s="1"/>
      <c r="X1831" s="7"/>
      <c r="Y1831" s="7"/>
      <c r="Z1831" s="7"/>
      <c r="AA1831" s="7"/>
      <c r="AB1831" s="7"/>
      <c r="AC1831" s="7"/>
      <c r="AD1831" s="7"/>
      <c r="AE1831" s="7"/>
      <c r="AF1831" s="7"/>
      <c r="AG1831" s="7"/>
      <c r="AH1831" s="7"/>
      <c r="AJ1831" s="2"/>
      <c r="AM1831" s="1"/>
      <c r="AO1831" s="7"/>
      <c r="AP1831" s="7"/>
    </row>
    <row r="1832" spans="10:42">
      <c r="J1832" s="2"/>
      <c r="K1832" s="2"/>
      <c r="L1832" s="2"/>
      <c r="M1832" s="2"/>
      <c r="N1832" s="2"/>
      <c r="R1832" s="1"/>
      <c r="X1832" s="7"/>
      <c r="Y1832" s="7"/>
      <c r="Z1832" s="7"/>
      <c r="AA1832" s="7"/>
      <c r="AB1832" s="7"/>
      <c r="AC1832" s="7"/>
      <c r="AD1832" s="7"/>
      <c r="AE1832" s="7"/>
      <c r="AF1832" s="7"/>
      <c r="AG1832" s="7"/>
      <c r="AH1832" s="7"/>
      <c r="AJ1832" s="2"/>
      <c r="AM1832" s="1"/>
      <c r="AO1832" s="7"/>
      <c r="AP1832" s="7"/>
    </row>
    <row r="1833" spans="10:42">
      <c r="J1833" s="2"/>
      <c r="K1833" s="2"/>
      <c r="L1833" s="2"/>
      <c r="M1833" s="2"/>
      <c r="N1833" s="2"/>
      <c r="R1833" s="1"/>
      <c r="X1833" s="7"/>
      <c r="Y1833" s="7"/>
      <c r="Z1833" s="7"/>
      <c r="AA1833" s="7"/>
      <c r="AB1833" s="7"/>
      <c r="AC1833" s="7"/>
      <c r="AD1833" s="7"/>
      <c r="AE1833" s="7"/>
      <c r="AF1833" s="7"/>
      <c r="AG1833" s="7"/>
      <c r="AH1833" s="7"/>
      <c r="AJ1833" s="2"/>
      <c r="AM1833" s="1"/>
      <c r="AO1833" s="7"/>
      <c r="AP1833" s="7"/>
    </row>
    <row r="1834" spans="10:42">
      <c r="J1834" s="2"/>
      <c r="K1834" s="2"/>
      <c r="L1834" s="2"/>
      <c r="M1834" s="2"/>
      <c r="N1834" s="2"/>
      <c r="R1834" s="1"/>
      <c r="X1834" s="7"/>
      <c r="Y1834" s="7"/>
      <c r="Z1834" s="7"/>
      <c r="AA1834" s="7"/>
      <c r="AB1834" s="7"/>
      <c r="AC1834" s="7"/>
      <c r="AD1834" s="7"/>
      <c r="AE1834" s="7"/>
      <c r="AF1834" s="7"/>
      <c r="AG1834" s="7"/>
      <c r="AH1834" s="7"/>
      <c r="AJ1834" s="2"/>
      <c r="AM1834" s="1"/>
      <c r="AO1834" s="7"/>
      <c r="AP1834" s="7"/>
    </row>
    <row r="1835" spans="10:42">
      <c r="J1835" s="2"/>
      <c r="K1835" s="2"/>
      <c r="L1835" s="2"/>
      <c r="M1835" s="2"/>
      <c r="N1835" s="2"/>
      <c r="R1835" s="1"/>
      <c r="X1835" s="7"/>
      <c r="Y1835" s="7"/>
      <c r="Z1835" s="7"/>
      <c r="AA1835" s="7"/>
      <c r="AB1835" s="7"/>
      <c r="AC1835" s="7"/>
      <c r="AD1835" s="7"/>
      <c r="AE1835" s="7"/>
      <c r="AF1835" s="7"/>
      <c r="AG1835" s="7"/>
      <c r="AH1835" s="7"/>
      <c r="AJ1835" s="2"/>
      <c r="AM1835" s="1"/>
      <c r="AO1835" s="7"/>
      <c r="AP1835" s="7"/>
    </row>
    <row r="1836" spans="10:42">
      <c r="J1836" s="2"/>
      <c r="K1836" s="2"/>
      <c r="L1836" s="2"/>
      <c r="M1836" s="2"/>
      <c r="N1836" s="2"/>
      <c r="R1836" s="1"/>
      <c r="X1836" s="7"/>
      <c r="Y1836" s="7"/>
      <c r="Z1836" s="7"/>
      <c r="AA1836" s="7"/>
      <c r="AB1836" s="7"/>
      <c r="AC1836" s="7"/>
      <c r="AD1836" s="7"/>
      <c r="AE1836" s="7"/>
      <c r="AF1836" s="7"/>
      <c r="AG1836" s="7"/>
      <c r="AH1836" s="7"/>
      <c r="AJ1836" s="2"/>
      <c r="AM1836" s="1"/>
      <c r="AO1836" s="7"/>
      <c r="AP1836" s="7"/>
    </row>
    <row r="1837" spans="10:42">
      <c r="J1837" s="2"/>
      <c r="K1837" s="2"/>
      <c r="L1837" s="2"/>
      <c r="M1837" s="2"/>
      <c r="N1837" s="2"/>
      <c r="R1837" s="1"/>
      <c r="X1837" s="7"/>
      <c r="Y1837" s="7"/>
      <c r="Z1837" s="7"/>
      <c r="AA1837" s="7"/>
      <c r="AB1837" s="7"/>
      <c r="AC1837" s="7"/>
      <c r="AD1837" s="7"/>
      <c r="AE1837" s="7"/>
      <c r="AF1837" s="7"/>
      <c r="AG1837" s="7"/>
      <c r="AH1837" s="7"/>
      <c r="AJ1837" s="2"/>
      <c r="AM1837" s="1"/>
      <c r="AO1837" s="7"/>
      <c r="AP1837" s="7"/>
    </row>
    <row r="1838" spans="10:42">
      <c r="J1838" s="2"/>
      <c r="K1838" s="2"/>
      <c r="L1838" s="2"/>
      <c r="M1838" s="2"/>
      <c r="N1838" s="2"/>
      <c r="R1838" s="1"/>
      <c r="X1838" s="7"/>
      <c r="Y1838" s="7"/>
      <c r="Z1838" s="7"/>
      <c r="AA1838" s="7"/>
      <c r="AB1838" s="7"/>
      <c r="AC1838" s="7"/>
      <c r="AD1838" s="7"/>
      <c r="AE1838" s="7"/>
      <c r="AF1838" s="7"/>
      <c r="AG1838" s="7"/>
      <c r="AH1838" s="7"/>
      <c r="AJ1838" s="2"/>
      <c r="AM1838" s="1"/>
      <c r="AO1838" s="7"/>
      <c r="AP1838" s="7"/>
    </row>
    <row r="1839" spans="10:42">
      <c r="J1839" s="2"/>
      <c r="K1839" s="2"/>
      <c r="L1839" s="2"/>
      <c r="M1839" s="2"/>
      <c r="N1839" s="2"/>
      <c r="R1839" s="1"/>
      <c r="X1839" s="7"/>
      <c r="Y1839" s="7"/>
      <c r="Z1839" s="7"/>
      <c r="AA1839" s="7"/>
      <c r="AB1839" s="7"/>
      <c r="AC1839" s="7"/>
      <c r="AD1839" s="7"/>
      <c r="AE1839" s="7"/>
      <c r="AF1839" s="7"/>
      <c r="AG1839" s="7"/>
      <c r="AH1839" s="7"/>
      <c r="AJ1839" s="2"/>
      <c r="AM1839" s="1"/>
      <c r="AO1839" s="7"/>
      <c r="AP1839" s="7"/>
    </row>
    <row r="1840" spans="10:42">
      <c r="J1840" s="2"/>
      <c r="K1840" s="2"/>
      <c r="L1840" s="2"/>
      <c r="M1840" s="2"/>
      <c r="N1840" s="2"/>
      <c r="R1840" s="1"/>
      <c r="X1840" s="7"/>
      <c r="Y1840" s="7"/>
      <c r="Z1840" s="7"/>
      <c r="AA1840" s="7"/>
      <c r="AB1840" s="7"/>
      <c r="AC1840" s="7"/>
      <c r="AD1840" s="7"/>
      <c r="AE1840" s="7"/>
      <c r="AF1840" s="7"/>
      <c r="AG1840" s="7"/>
      <c r="AH1840" s="7"/>
      <c r="AJ1840" s="2"/>
      <c r="AM1840" s="1"/>
      <c r="AO1840" s="7"/>
      <c r="AP1840" s="7"/>
    </row>
    <row r="1841" spans="10:42">
      <c r="J1841" s="2"/>
      <c r="K1841" s="2"/>
      <c r="L1841" s="2"/>
      <c r="M1841" s="2"/>
      <c r="N1841" s="2"/>
      <c r="R1841" s="1"/>
      <c r="X1841" s="7"/>
      <c r="Y1841" s="7"/>
      <c r="Z1841" s="7"/>
      <c r="AA1841" s="7"/>
      <c r="AB1841" s="7"/>
      <c r="AC1841" s="7"/>
      <c r="AD1841" s="7"/>
      <c r="AE1841" s="7"/>
      <c r="AF1841" s="7"/>
      <c r="AG1841" s="7"/>
      <c r="AH1841" s="7"/>
      <c r="AJ1841" s="2"/>
      <c r="AM1841" s="1"/>
      <c r="AO1841" s="7"/>
      <c r="AP1841" s="7"/>
    </row>
    <row r="1842" spans="10:42">
      <c r="J1842" s="2"/>
      <c r="K1842" s="2"/>
      <c r="L1842" s="2"/>
      <c r="M1842" s="2"/>
      <c r="N1842" s="2"/>
      <c r="R1842" s="1"/>
      <c r="X1842" s="7"/>
      <c r="Y1842" s="7"/>
      <c r="Z1842" s="7"/>
      <c r="AA1842" s="7"/>
      <c r="AB1842" s="7"/>
      <c r="AC1842" s="7"/>
      <c r="AD1842" s="7"/>
      <c r="AE1842" s="7"/>
      <c r="AF1842" s="7"/>
      <c r="AG1842" s="7"/>
      <c r="AH1842" s="7"/>
      <c r="AJ1842" s="2"/>
      <c r="AM1842" s="1"/>
      <c r="AO1842" s="7"/>
      <c r="AP1842" s="7"/>
    </row>
    <row r="1843" spans="10:42">
      <c r="J1843" s="2"/>
      <c r="K1843" s="2"/>
      <c r="L1843" s="2"/>
      <c r="M1843" s="2"/>
      <c r="N1843" s="2"/>
      <c r="R1843" s="1"/>
      <c r="X1843" s="7"/>
      <c r="Y1843" s="7"/>
      <c r="Z1843" s="7"/>
      <c r="AA1843" s="7"/>
      <c r="AB1843" s="7"/>
      <c r="AC1843" s="7"/>
      <c r="AD1843" s="7"/>
      <c r="AE1843" s="7"/>
      <c r="AF1843" s="7"/>
      <c r="AG1843" s="7"/>
      <c r="AH1843" s="7"/>
      <c r="AJ1843" s="2"/>
      <c r="AM1843" s="1"/>
      <c r="AO1843" s="7"/>
      <c r="AP1843" s="7"/>
    </row>
    <row r="1844" spans="10:42">
      <c r="J1844" s="2"/>
      <c r="K1844" s="2"/>
      <c r="L1844" s="2"/>
      <c r="M1844" s="2"/>
      <c r="N1844" s="2"/>
      <c r="R1844" s="1"/>
      <c r="X1844" s="7"/>
      <c r="Y1844" s="7"/>
      <c r="Z1844" s="7"/>
      <c r="AA1844" s="7"/>
      <c r="AB1844" s="7"/>
      <c r="AC1844" s="7"/>
      <c r="AD1844" s="7"/>
      <c r="AE1844" s="7"/>
      <c r="AF1844" s="7"/>
      <c r="AG1844" s="7"/>
      <c r="AH1844" s="7"/>
      <c r="AJ1844" s="2"/>
      <c r="AM1844" s="1"/>
      <c r="AO1844" s="7"/>
      <c r="AP1844" s="7"/>
    </row>
    <row r="1845" spans="10:42">
      <c r="J1845" s="2"/>
      <c r="K1845" s="2"/>
      <c r="L1845" s="2"/>
      <c r="M1845" s="2"/>
      <c r="N1845" s="2"/>
      <c r="R1845" s="1"/>
      <c r="X1845" s="7"/>
      <c r="Y1845" s="7"/>
      <c r="Z1845" s="7"/>
      <c r="AA1845" s="7"/>
      <c r="AB1845" s="7"/>
      <c r="AC1845" s="7"/>
      <c r="AD1845" s="7"/>
      <c r="AE1845" s="7"/>
      <c r="AF1845" s="7"/>
      <c r="AG1845" s="7"/>
      <c r="AH1845" s="7"/>
      <c r="AJ1845" s="2"/>
      <c r="AM1845" s="1"/>
      <c r="AO1845" s="7"/>
      <c r="AP1845" s="7"/>
    </row>
    <row r="1846" spans="10:42">
      <c r="J1846" s="2"/>
      <c r="K1846" s="2"/>
      <c r="L1846" s="2"/>
      <c r="M1846" s="2"/>
      <c r="N1846" s="2"/>
      <c r="R1846" s="1"/>
      <c r="X1846" s="7"/>
      <c r="Y1846" s="7"/>
      <c r="Z1846" s="7"/>
      <c r="AA1846" s="7"/>
      <c r="AB1846" s="7"/>
      <c r="AC1846" s="7"/>
      <c r="AD1846" s="7"/>
      <c r="AE1846" s="7"/>
      <c r="AF1846" s="7"/>
      <c r="AG1846" s="7"/>
      <c r="AH1846" s="7"/>
      <c r="AJ1846" s="2"/>
      <c r="AM1846" s="1"/>
      <c r="AO1846" s="7"/>
      <c r="AP1846" s="7"/>
    </row>
    <row r="1847" spans="10:42">
      <c r="J1847" s="2"/>
      <c r="K1847" s="2"/>
      <c r="L1847" s="2"/>
      <c r="M1847" s="2"/>
      <c r="N1847" s="2"/>
      <c r="R1847" s="1"/>
      <c r="X1847" s="7"/>
      <c r="Y1847" s="7"/>
      <c r="Z1847" s="7"/>
      <c r="AA1847" s="7"/>
      <c r="AB1847" s="7"/>
      <c r="AC1847" s="7"/>
      <c r="AD1847" s="7"/>
      <c r="AE1847" s="7"/>
      <c r="AF1847" s="7"/>
      <c r="AG1847" s="7"/>
      <c r="AH1847" s="7"/>
      <c r="AJ1847" s="2"/>
      <c r="AM1847" s="1"/>
      <c r="AO1847" s="7"/>
      <c r="AP1847" s="7"/>
    </row>
    <row r="1848" spans="10:42">
      <c r="J1848" s="2"/>
      <c r="K1848" s="2"/>
      <c r="L1848" s="2"/>
      <c r="M1848" s="2"/>
      <c r="N1848" s="2"/>
      <c r="R1848" s="1"/>
      <c r="X1848" s="7"/>
      <c r="Y1848" s="7"/>
      <c r="Z1848" s="7"/>
      <c r="AA1848" s="7"/>
      <c r="AB1848" s="7"/>
      <c r="AC1848" s="7"/>
      <c r="AD1848" s="7"/>
      <c r="AE1848" s="7"/>
      <c r="AF1848" s="7"/>
      <c r="AG1848" s="7"/>
      <c r="AH1848" s="7"/>
      <c r="AJ1848" s="2"/>
      <c r="AM1848" s="1"/>
      <c r="AO1848" s="7"/>
      <c r="AP1848" s="7"/>
    </row>
    <row r="1849" spans="10:42">
      <c r="J1849" s="2"/>
      <c r="K1849" s="2"/>
      <c r="L1849" s="2"/>
      <c r="M1849" s="2"/>
      <c r="N1849" s="2"/>
      <c r="R1849" s="1"/>
      <c r="X1849" s="7"/>
      <c r="Y1849" s="7"/>
      <c r="Z1849" s="7"/>
      <c r="AA1849" s="7"/>
      <c r="AB1849" s="7"/>
      <c r="AC1849" s="7"/>
      <c r="AD1849" s="7"/>
      <c r="AE1849" s="7"/>
      <c r="AF1849" s="7"/>
      <c r="AG1849" s="7"/>
      <c r="AH1849" s="7"/>
      <c r="AJ1849" s="2"/>
      <c r="AM1849" s="1"/>
      <c r="AO1849" s="7"/>
      <c r="AP1849" s="7"/>
    </row>
    <row r="1850" spans="10:42">
      <c r="J1850" s="2"/>
      <c r="K1850" s="2"/>
      <c r="L1850" s="2"/>
      <c r="M1850" s="2"/>
      <c r="N1850" s="2"/>
      <c r="R1850" s="1"/>
      <c r="X1850" s="7"/>
      <c r="Y1850" s="7"/>
      <c r="Z1850" s="7"/>
      <c r="AA1850" s="7"/>
      <c r="AB1850" s="7"/>
      <c r="AC1850" s="7"/>
      <c r="AD1850" s="7"/>
      <c r="AE1850" s="7"/>
      <c r="AF1850" s="7"/>
      <c r="AG1850" s="7"/>
      <c r="AH1850" s="7"/>
      <c r="AJ1850" s="2"/>
      <c r="AM1850" s="1"/>
      <c r="AO1850" s="7"/>
      <c r="AP1850" s="7"/>
    </row>
    <row r="1851" spans="10:42">
      <c r="J1851" s="2"/>
      <c r="K1851" s="2"/>
      <c r="L1851" s="2"/>
      <c r="M1851" s="2"/>
      <c r="N1851" s="2"/>
      <c r="R1851" s="1"/>
      <c r="X1851" s="7"/>
      <c r="Y1851" s="7"/>
      <c r="Z1851" s="7"/>
      <c r="AA1851" s="7"/>
      <c r="AB1851" s="7"/>
      <c r="AC1851" s="7"/>
      <c r="AD1851" s="7"/>
      <c r="AE1851" s="7"/>
      <c r="AF1851" s="7"/>
      <c r="AG1851" s="7"/>
      <c r="AH1851" s="7"/>
      <c r="AJ1851" s="2"/>
      <c r="AM1851" s="1"/>
      <c r="AO1851" s="7"/>
      <c r="AP1851" s="7"/>
    </row>
    <row r="1852" spans="10:42">
      <c r="J1852" s="2"/>
      <c r="K1852" s="2"/>
      <c r="L1852" s="2"/>
      <c r="M1852" s="2"/>
      <c r="N1852" s="2"/>
      <c r="R1852" s="1"/>
      <c r="X1852" s="7"/>
      <c r="Y1852" s="7"/>
      <c r="Z1852" s="7"/>
      <c r="AA1852" s="7"/>
      <c r="AB1852" s="7"/>
      <c r="AC1852" s="7"/>
      <c r="AD1852" s="7"/>
      <c r="AE1852" s="7"/>
      <c r="AF1852" s="7"/>
      <c r="AG1852" s="7"/>
      <c r="AH1852" s="7"/>
      <c r="AJ1852" s="2"/>
      <c r="AM1852" s="1"/>
      <c r="AO1852" s="7"/>
      <c r="AP1852" s="7"/>
    </row>
    <row r="1853" spans="10:42">
      <c r="J1853" s="2"/>
      <c r="K1853" s="2"/>
      <c r="L1853" s="2"/>
      <c r="M1853" s="2"/>
      <c r="N1853" s="2"/>
      <c r="R1853" s="1"/>
      <c r="X1853" s="7"/>
      <c r="Y1853" s="7"/>
      <c r="Z1853" s="7"/>
      <c r="AA1853" s="7"/>
      <c r="AB1853" s="7"/>
      <c r="AC1853" s="7"/>
      <c r="AD1853" s="7"/>
      <c r="AE1853" s="7"/>
      <c r="AF1853" s="7"/>
      <c r="AG1853" s="7"/>
      <c r="AH1853" s="7"/>
      <c r="AJ1853" s="2"/>
      <c r="AM1853" s="1"/>
      <c r="AO1853" s="7"/>
      <c r="AP1853" s="7"/>
    </row>
    <row r="1854" spans="10:42">
      <c r="J1854" s="2"/>
      <c r="K1854" s="2"/>
      <c r="L1854" s="2"/>
      <c r="M1854" s="2"/>
      <c r="N1854" s="2"/>
      <c r="R1854" s="1"/>
      <c r="X1854" s="7"/>
      <c r="Y1854" s="7"/>
      <c r="Z1854" s="7"/>
      <c r="AA1854" s="7"/>
      <c r="AB1854" s="7"/>
      <c r="AC1854" s="7"/>
      <c r="AD1854" s="7"/>
      <c r="AE1854" s="7"/>
      <c r="AF1854" s="7"/>
      <c r="AG1854" s="7"/>
      <c r="AH1854" s="7"/>
      <c r="AJ1854" s="2"/>
      <c r="AM1854" s="1"/>
      <c r="AO1854" s="7"/>
      <c r="AP1854" s="7"/>
    </row>
    <row r="1855" spans="10:42">
      <c r="J1855" s="2"/>
      <c r="K1855" s="2"/>
      <c r="L1855" s="2"/>
      <c r="M1855" s="2"/>
      <c r="N1855" s="2"/>
      <c r="R1855" s="1"/>
      <c r="X1855" s="7"/>
      <c r="Y1855" s="7"/>
      <c r="Z1855" s="7"/>
      <c r="AA1855" s="7"/>
      <c r="AB1855" s="7"/>
      <c r="AC1855" s="7"/>
      <c r="AD1855" s="7"/>
      <c r="AE1855" s="7"/>
      <c r="AF1855" s="7"/>
      <c r="AG1855" s="7"/>
      <c r="AH1855" s="7"/>
      <c r="AJ1855" s="2"/>
      <c r="AM1855" s="1"/>
      <c r="AO1855" s="7"/>
      <c r="AP1855" s="7"/>
    </row>
    <row r="1856" spans="10:42">
      <c r="J1856" s="2"/>
      <c r="K1856" s="2"/>
      <c r="L1856" s="2"/>
      <c r="M1856" s="2"/>
      <c r="N1856" s="2"/>
      <c r="R1856" s="1"/>
      <c r="X1856" s="7"/>
      <c r="Y1856" s="7"/>
      <c r="Z1856" s="7"/>
      <c r="AA1856" s="7"/>
      <c r="AB1856" s="7"/>
      <c r="AC1856" s="7"/>
      <c r="AD1856" s="7"/>
      <c r="AE1856" s="7"/>
      <c r="AF1856" s="7"/>
      <c r="AG1856" s="7"/>
      <c r="AH1856" s="7"/>
      <c r="AJ1856" s="2"/>
      <c r="AM1856" s="1"/>
      <c r="AO1856" s="7"/>
      <c r="AP1856" s="7"/>
    </row>
    <row r="1857" spans="10:42">
      <c r="J1857" s="2"/>
      <c r="K1857" s="2"/>
      <c r="L1857" s="2"/>
      <c r="M1857" s="2"/>
      <c r="N1857" s="2"/>
      <c r="R1857" s="1"/>
      <c r="X1857" s="7"/>
      <c r="Y1857" s="7"/>
      <c r="Z1857" s="7"/>
      <c r="AA1857" s="7"/>
      <c r="AB1857" s="7"/>
      <c r="AC1857" s="7"/>
      <c r="AD1857" s="7"/>
      <c r="AE1857" s="7"/>
      <c r="AF1857" s="7"/>
      <c r="AG1857" s="7"/>
      <c r="AH1857" s="7"/>
      <c r="AJ1857" s="2"/>
      <c r="AM1857" s="1"/>
      <c r="AO1857" s="7"/>
      <c r="AP1857" s="7"/>
    </row>
    <row r="1858" spans="10:42">
      <c r="J1858" s="2"/>
      <c r="K1858" s="2"/>
      <c r="L1858" s="2"/>
      <c r="M1858" s="2"/>
      <c r="N1858" s="2"/>
      <c r="R1858" s="1"/>
      <c r="X1858" s="7"/>
      <c r="Y1858" s="7"/>
      <c r="Z1858" s="7"/>
      <c r="AA1858" s="7"/>
      <c r="AB1858" s="7"/>
      <c r="AC1858" s="7"/>
      <c r="AD1858" s="7"/>
      <c r="AE1858" s="7"/>
      <c r="AF1858" s="7"/>
      <c r="AG1858" s="7"/>
      <c r="AH1858" s="7"/>
      <c r="AJ1858" s="2"/>
      <c r="AM1858" s="1"/>
      <c r="AO1858" s="7"/>
      <c r="AP1858" s="7"/>
    </row>
    <row r="1859" spans="10:42">
      <c r="J1859" s="2"/>
      <c r="K1859" s="2"/>
      <c r="L1859" s="2"/>
      <c r="M1859" s="2"/>
      <c r="N1859" s="2"/>
      <c r="R1859" s="1"/>
      <c r="X1859" s="7"/>
      <c r="Y1859" s="7"/>
      <c r="Z1859" s="7"/>
      <c r="AA1859" s="7"/>
      <c r="AB1859" s="7"/>
      <c r="AC1859" s="7"/>
      <c r="AD1859" s="7"/>
      <c r="AE1859" s="7"/>
      <c r="AF1859" s="7"/>
      <c r="AG1859" s="7"/>
      <c r="AH1859" s="7"/>
      <c r="AJ1859" s="2"/>
      <c r="AM1859" s="1"/>
      <c r="AO1859" s="7"/>
      <c r="AP1859" s="7"/>
    </row>
    <row r="1860" spans="10:42">
      <c r="J1860" s="2"/>
      <c r="K1860" s="2"/>
      <c r="L1860" s="2"/>
      <c r="M1860" s="2"/>
      <c r="N1860" s="2"/>
      <c r="R1860" s="1"/>
      <c r="X1860" s="7"/>
      <c r="Y1860" s="7"/>
      <c r="Z1860" s="7"/>
      <c r="AA1860" s="7"/>
      <c r="AB1860" s="7"/>
      <c r="AC1860" s="7"/>
      <c r="AD1860" s="7"/>
      <c r="AE1860" s="7"/>
      <c r="AF1860" s="7"/>
      <c r="AG1860" s="7"/>
      <c r="AH1860" s="7"/>
      <c r="AJ1860" s="2"/>
      <c r="AM1860" s="1"/>
      <c r="AO1860" s="7"/>
      <c r="AP1860" s="7"/>
    </row>
    <row r="1861" spans="10:42">
      <c r="J1861" s="2"/>
      <c r="K1861" s="2"/>
      <c r="L1861" s="2"/>
      <c r="M1861" s="2"/>
      <c r="N1861" s="2"/>
      <c r="R1861" s="1"/>
      <c r="X1861" s="7"/>
      <c r="Y1861" s="7"/>
      <c r="Z1861" s="7"/>
      <c r="AA1861" s="7"/>
      <c r="AB1861" s="7"/>
      <c r="AC1861" s="7"/>
      <c r="AD1861" s="7"/>
      <c r="AE1861" s="7"/>
      <c r="AF1861" s="7"/>
      <c r="AG1861" s="7"/>
      <c r="AH1861" s="7"/>
      <c r="AJ1861" s="2"/>
      <c r="AM1861" s="1"/>
      <c r="AO1861" s="7"/>
      <c r="AP1861" s="7"/>
    </row>
    <row r="1862" spans="10:42">
      <c r="J1862" s="2"/>
      <c r="K1862" s="2"/>
      <c r="L1862" s="2"/>
      <c r="M1862" s="2"/>
      <c r="N1862" s="2"/>
      <c r="R1862" s="1"/>
      <c r="X1862" s="7"/>
      <c r="Y1862" s="7"/>
      <c r="Z1862" s="7"/>
      <c r="AA1862" s="7"/>
      <c r="AB1862" s="7"/>
      <c r="AC1862" s="7"/>
      <c r="AD1862" s="7"/>
      <c r="AE1862" s="7"/>
      <c r="AF1862" s="7"/>
      <c r="AG1862" s="7"/>
      <c r="AH1862" s="7"/>
      <c r="AJ1862" s="2"/>
      <c r="AM1862" s="1"/>
      <c r="AO1862" s="7"/>
      <c r="AP1862" s="7"/>
    </row>
    <row r="1863" spans="10:42">
      <c r="J1863" s="2"/>
      <c r="K1863" s="2"/>
      <c r="L1863" s="2"/>
      <c r="M1863" s="2"/>
      <c r="N1863" s="2"/>
      <c r="R1863" s="1"/>
      <c r="X1863" s="7"/>
      <c r="Y1863" s="7"/>
      <c r="Z1863" s="7"/>
      <c r="AA1863" s="7"/>
      <c r="AB1863" s="7"/>
      <c r="AC1863" s="7"/>
      <c r="AD1863" s="7"/>
      <c r="AE1863" s="7"/>
      <c r="AF1863" s="7"/>
      <c r="AG1863" s="7"/>
      <c r="AH1863" s="7"/>
      <c r="AJ1863" s="2"/>
      <c r="AM1863" s="1"/>
      <c r="AO1863" s="7"/>
      <c r="AP1863" s="7"/>
    </row>
    <row r="1864" spans="10:42">
      <c r="J1864" s="2"/>
      <c r="K1864" s="2"/>
      <c r="L1864" s="2"/>
      <c r="M1864" s="2"/>
      <c r="N1864" s="2"/>
      <c r="R1864" s="1"/>
      <c r="X1864" s="7"/>
      <c r="Y1864" s="7"/>
      <c r="Z1864" s="7"/>
      <c r="AA1864" s="7"/>
      <c r="AB1864" s="7"/>
      <c r="AC1864" s="7"/>
      <c r="AD1864" s="7"/>
      <c r="AE1864" s="7"/>
      <c r="AF1864" s="7"/>
      <c r="AG1864" s="7"/>
      <c r="AH1864" s="7"/>
      <c r="AJ1864" s="2"/>
      <c r="AM1864" s="1"/>
      <c r="AO1864" s="7"/>
      <c r="AP1864" s="7"/>
    </row>
    <row r="1865" spans="10:42">
      <c r="J1865" s="2"/>
      <c r="K1865" s="2"/>
      <c r="L1865" s="2"/>
      <c r="M1865" s="2"/>
      <c r="N1865" s="2"/>
      <c r="R1865" s="1"/>
      <c r="X1865" s="7"/>
      <c r="Y1865" s="7"/>
      <c r="Z1865" s="7"/>
      <c r="AA1865" s="7"/>
      <c r="AB1865" s="7"/>
      <c r="AC1865" s="7"/>
      <c r="AD1865" s="7"/>
      <c r="AE1865" s="7"/>
      <c r="AF1865" s="7"/>
      <c r="AG1865" s="7"/>
      <c r="AH1865" s="7"/>
      <c r="AJ1865" s="2"/>
      <c r="AM1865" s="1"/>
      <c r="AO1865" s="7"/>
      <c r="AP1865" s="7"/>
    </row>
    <row r="1866" spans="10:42">
      <c r="J1866" s="2"/>
      <c r="K1866" s="2"/>
      <c r="L1866" s="2"/>
      <c r="M1866" s="2"/>
      <c r="N1866" s="2"/>
      <c r="R1866" s="1"/>
      <c r="X1866" s="7"/>
      <c r="Y1866" s="7"/>
      <c r="Z1866" s="7"/>
      <c r="AA1866" s="7"/>
      <c r="AB1866" s="7"/>
      <c r="AC1866" s="7"/>
      <c r="AD1866" s="7"/>
      <c r="AE1866" s="7"/>
      <c r="AF1866" s="7"/>
      <c r="AG1866" s="7"/>
      <c r="AH1866" s="7"/>
      <c r="AJ1866" s="2"/>
      <c r="AM1866" s="1"/>
      <c r="AO1866" s="7"/>
      <c r="AP1866" s="7"/>
    </row>
    <row r="1867" spans="10:42">
      <c r="J1867" s="2"/>
      <c r="K1867" s="2"/>
      <c r="L1867" s="2"/>
      <c r="M1867" s="2"/>
      <c r="N1867" s="2"/>
      <c r="R1867" s="1"/>
      <c r="X1867" s="7"/>
      <c r="Y1867" s="7"/>
      <c r="Z1867" s="7"/>
      <c r="AA1867" s="7"/>
      <c r="AB1867" s="7"/>
      <c r="AC1867" s="7"/>
      <c r="AD1867" s="7"/>
      <c r="AE1867" s="7"/>
      <c r="AF1867" s="7"/>
      <c r="AG1867" s="7"/>
      <c r="AH1867" s="7"/>
      <c r="AJ1867" s="2"/>
      <c r="AM1867" s="1"/>
      <c r="AO1867" s="7"/>
      <c r="AP1867" s="7"/>
    </row>
    <row r="1868" spans="10:42">
      <c r="J1868" s="2"/>
      <c r="K1868" s="2"/>
      <c r="L1868" s="2"/>
      <c r="M1868" s="2"/>
      <c r="N1868" s="2"/>
      <c r="R1868" s="1"/>
      <c r="X1868" s="7"/>
      <c r="Y1868" s="7"/>
      <c r="Z1868" s="7"/>
      <c r="AA1868" s="7"/>
      <c r="AB1868" s="7"/>
      <c r="AC1868" s="7"/>
      <c r="AD1868" s="7"/>
      <c r="AE1868" s="7"/>
      <c r="AF1868" s="7"/>
      <c r="AG1868" s="7"/>
      <c r="AH1868" s="7"/>
      <c r="AJ1868" s="2"/>
      <c r="AM1868" s="1"/>
      <c r="AO1868" s="7"/>
      <c r="AP1868" s="7"/>
    </row>
    <row r="1869" spans="10:42">
      <c r="J1869" s="2"/>
      <c r="K1869" s="2"/>
      <c r="L1869" s="2"/>
      <c r="M1869" s="2"/>
      <c r="N1869" s="2"/>
      <c r="R1869" s="1"/>
      <c r="X1869" s="7"/>
      <c r="Y1869" s="7"/>
      <c r="Z1869" s="7"/>
      <c r="AA1869" s="7"/>
      <c r="AB1869" s="7"/>
      <c r="AC1869" s="7"/>
      <c r="AD1869" s="7"/>
      <c r="AE1869" s="7"/>
      <c r="AF1869" s="7"/>
      <c r="AG1869" s="7"/>
      <c r="AH1869" s="7"/>
      <c r="AJ1869" s="2"/>
      <c r="AM1869" s="1"/>
      <c r="AO1869" s="7"/>
      <c r="AP1869" s="7"/>
    </row>
    <row r="1870" spans="10:42">
      <c r="J1870" s="2"/>
      <c r="K1870" s="2"/>
      <c r="L1870" s="2"/>
      <c r="M1870" s="2"/>
      <c r="N1870" s="2"/>
      <c r="R1870" s="1"/>
      <c r="X1870" s="7"/>
      <c r="Y1870" s="7"/>
      <c r="Z1870" s="7"/>
      <c r="AA1870" s="7"/>
      <c r="AB1870" s="7"/>
      <c r="AC1870" s="7"/>
      <c r="AD1870" s="7"/>
      <c r="AE1870" s="7"/>
      <c r="AF1870" s="7"/>
      <c r="AG1870" s="7"/>
      <c r="AH1870" s="7"/>
      <c r="AJ1870" s="2"/>
      <c r="AM1870" s="1"/>
      <c r="AO1870" s="7"/>
      <c r="AP1870" s="7"/>
    </row>
    <row r="1871" spans="10:42">
      <c r="J1871" s="2"/>
      <c r="K1871" s="2"/>
      <c r="L1871" s="2"/>
      <c r="M1871" s="2"/>
      <c r="N1871" s="2"/>
      <c r="R1871" s="1"/>
      <c r="X1871" s="7"/>
      <c r="Y1871" s="7"/>
      <c r="Z1871" s="7"/>
      <c r="AA1871" s="7"/>
      <c r="AB1871" s="7"/>
      <c r="AC1871" s="7"/>
      <c r="AD1871" s="7"/>
      <c r="AE1871" s="7"/>
      <c r="AF1871" s="7"/>
      <c r="AG1871" s="7"/>
      <c r="AH1871" s="7"/>
      <c r="AJ1871" s="2"/>
      <c r="AM1871" s="1"/>
      <c r="AO1871" s="7"/>
      <c r="AP1871" s="7"/>
    </row>
    <row r="1872" spans="10:42">
      <c r="J1872" s="2"/>
      <c r="K1872" s="2"/>
      <c r="L1872" s="2"/>
      <c r="M1872" s="2"/>
      <c r="N1872" s="2"/>
      <c r="R1872" s="1"/>
      <c r="X1872" s="7"/>
      <c r="Y1872" s="7"/>
      <c r="Z1872" s="7"/>
      <c r="AA1872" s="7"/>
      <c r="AB1872" s="7"/>
      <c r="AC1872" s="7"/>
      <c r="AD1872" s="7"/>
      <c r="AE1872" s="7"/>
      <c r="AF1872" s="7"/>
      <c r="AG1872" s="7"/>
      <c r="AH1872" s="7"/>
      <c r="AJ1872" s="2"/>
      <c r="AM1872" s="1"/>
      <c r="AO1872" s="7"/>
      <c r="AP1872" s="7"/>
    </row>
    <row r="1873" spans="10:42">
      <c r="J1873" s="2"/>
      <c r="K1873" s="2"/>
      <c r="L1873" s="2"/>
      <c r="M1873" s="2"/>
      <c r="N1873" s="2"/>
      <c r="R1873" s="1"/>
      <c r="X1873" s="7"/>
      <c r="Y1873" s="7"/>
      <c r="Z1873" s="7"/>
      <c r="AA1873" s="7"/>
      <c r="AB1873" s="7"/>
      <c r="AC1873" s="7"/>
      <c r="AD1873" s="7"/>
      <c r="AE1873" s="7"/>
      <c r="AF1873" s="7"/>
      <c r="AG1873" s="7"/>
      <c r="AH1873" s="7"/>
      <c r="AJ1873" s="2"/>
      <c r="AM1873" s="1"/>
      <c r="AO1873" s="7"/>
      <c r="AP1873" s="7"/>
    </row>
    <row r="1874" spans="10:42">
      <c r="J1874" s="2"/>
      <c r="K1874" s="2"/>
      <c r="L1874" s="2"/>
      <c r="M1874" s="2"/>
      <c r="N1874" s="2"/>
      <c r="R1874" s="1"/>
      <c r="X1874" s="7"/>
      <c r="Y1874" s="7"/>
      <c r="Z1874" s="7"/>
      <c r="AA1874" s="7"/>
      <c r="AB1874" s="7"/>
      <c r="AC1874" s="7"/>
      <c r="AD1874" s="7"/>
      <c r="AE1874" s="7"/>
      <c r="AF1874" s="7"/>
      <c r="AG1874" s="7"/>
      <c r="AH1874" s="7"/>
      <c r="AJ1874" s="2"/>
      <c r="AM1874" s="1"/>
      <c r="AO1874" s="7"/>
      <c r="AP1874" s="7"/>
    </row>
    <row r="1875" spans="10:42">
      <c r="J1875" s="2"/>
      <c r="K1875" s="2"/>
      <c r="L1875" s="2"/>
      <c r="M1875" s="2"/>
      <c r="N1875" s="2"/>
      <c r="R1875" s="1"/>
      <c r="X1875" s="7"/>
      <c r="Y1875" s="7"/>
      <c r="Z1875" s="7"/>
      <c r="AA1875" s="7"/>
      <c r="AB1875" s="7"/>
      <c r="AC1875" s="7"/>
      <c r="AD1875" s="7"/>
      <c r="AE1875" s="7"/>
      <c r="AF1875" s="7"/>
      <c r="AG1875" s="7"/>
      <c r="AH1875" s="7"/>
      <c r="AJ1875" s="2"/>
      <c r="AM1875" s="1"/>
      <c r="AO1875" s="7"/>
      <c r="AP1875" s="7"/>
    </row>
    <row r="1876" spans="10:42">
      <c r="J1876" s="2"/>
      <c r="K1876" s="2"/>
      <c r="L1876" s="2"/>
      <c r="M1876" s="2"/>
      <c r="N1876" s="2"/>
      <c r="R1876" s="1"/>
      <c r="X1876" s="7"/>
      <c r="Y1876" s="7"/>
      <c r="Z1876" s="7"/>
      <c r="AA1876" s="7"/>
      <c r="AB1876" s="7"/>
      <c r="AC1876" s="7"/>
      <c r="AD1876" s="7"/>
      <c r="AE1876" s="7"/>
      <c r="AF1876" s="7"/>
      <c r="AG1876" s="7"/>
      <c r="AH1876" s="7"/>
      <c r="AJ1876" s="2"/>
      <c r="AM1876" s="1"/>
      <c r="AO1876" s="7"/>
      <c r="AP1876" s="7"/>
    </row>
    <row r="1877" spans="10:42">
      <c r="J1877" s="2"/>
      <c r="K1877" s="2"/>
      <c r="L1877" s="2"/>
      <c r="M1877" s="2"/>
      <c r="N1877" s="2"/>
      <c r="R1877" s="1"/>
      <c r="X1877" s="7"/>
      <c r="Y1877" s="7"/>
      <c r="Z1877" s="7"/>
      <c r="AA1877" s="7"/>
      <c r="AB1877" s="7"/>
      <c r="AC1877" s="7"/>
      <c r="AD1877" s="7"/>
      <c r="AE1877" s="7"/>
      <c r="AF1877" s="7"/>
      <c r="AG1877" s="7"/>
      <c r="AH1877" s="7"/>
      <c r="AJ1877" s="2"/>
      <c r="AM1877" s="1"/>
      <c r="AO1877" s="7"/>
      <c r="AP1877" s="7"/>
    </row>
    <row r="1878" spans="10:42">
      <c r="J1878" s="2"/>
      <c r="K1878" s="2"/>
      <c r="L1878" s="2"/>
      <c r="M1878" s="2"/>
      <c r="N1878" s="2"/>
      <c r="R1878" s="1"/>
      <c r="X1878" s="7"/>
      <c r="Y1878" s="7"/>
      <c r="Z1878" s="7"/>
      <c r="AA1878" s="7"/>
      <c r="AB1878" s="7"/>
      <c r="AC1878" s="7"/>
      <c r="AD1878" s="7"/>
      <c r="AE1878" s="7"/>
      <c r="AF1878" s="7"/>
      <c r="AG1878" s="7"/>
      <c r="AH1878" s="7"/>
      <c r="AJ1878" s="2"/>
      <c r="AM1878" s="1"/>
      <c r="AO1878" s="7"/>
      <c r="AP1878" s="7"/>
    </row>
    <row r="1879" spans="10:42">
      <c r="J1879" s="2"/>
      <c r="K1879" s="2"/>
      <c r="L1879" s="2"/>
      <c r="M1879" s="2"/>
      <c r="N1879" s="2"/>
      <c r="R1879" s="1"/>
      <c r="X1879" s="7"/>
      <c r="Y1879" s="7"/>
      <c r="Z1879" s="7"/>
      <c r="AA1879" s="7"/>
      <c r="AB1879" s="7"/>
      <c r="AC1879" s="7"/>
      <c r="AD1879" s="7"/>
      <c r="AE1879" s="7"/>
      <c r="AF1879" s="7"/>
      <c r="AG1879" s="7"/>
      <c r="AH1879" s="7"/>
      <c r="AJ1879" s="2"/>
      <c r="AM1879" s="1"/>
      <c r="AO1879" s="7"/>
      <c r="AP1879" s="7"/>
    </row>
    <row r="1880" spans="10:42">
      <c r="J1880" s="2"/>
      <c r="K1880" s="2"/>
      <c r="L1880" s="2"/>
      <c r="M1880" s="2"/>
      <c r="N1880" s="2"/>
      <c r="R1880" s="1"/>
      <c r="X1880" s="7"/>
      <c r="Y1880" s="7"/>
      <c r="Z1880" s="7"/>
      <c r="AA1880" s="7"/>
      <c r="AB1880" s="7"/>
      <c r="AC1880" s="7"/>
      <c r="AD1880" s="7"/>
      <c r="AE1880" s="7"/>
      <c r="AF1880" s="7"/>
      <c r="AG1880" s="7"/>
      <c r="AH1880" s="7"/>
      <c r="AJ1880" s="2"/>
      <c r="AM1880" s="1"/>
      <c r="AO1880" s="7"/>
      <c r="AP1880" s="7"/>
    </row>
    <row r="1881" spans="10:42">
      <c r="J1881" s="2"/>
      <c r="K1881" s="2"/>
      <c r="L1881" s="2"/>
      <c r="M1881" s="2"/>
      <c r="N1881" s="2"/>
      <c r="R1881" s="1"/>
      <c r="X1881" s="7"/>
      <c r="Y1881" s="7"/>
      <c r="Z1881" s="7"/>
      <c r="AA1881" s="7"/>
      <c r="AB1881" s="7"/>
      <c r="AC1881" s="7"/>
      <c r="AD1881" s="7"/>
      <c r="AE1881" s="7"/>
      <c r="AF1881" s="7"/>
      <c r="AG1881" s="7"/>
      <c r="AH1881" s="7"/>
      <c r="AJ1881" s="2"/>
      <c r="AM1881" s="1"/>
      <c r="AO1881" s="7"/>
      <c r="AP1881" s="7"/>
    </row>
    <row r="1882" spans="10:42">
      <c r="J1882" s="2"/>
      <c r="K1882" s="2"/>
      <c r="L1882" s="2"/>
      <c r="M1882" s="2"/>
      <c r="N1882" s="2"/>
      <c r="R1882" s="1"/>
      <c r="X1882" s="7"/>
      <c r="Y1882" s="7"/>
      <c r="Z1882" s="7"/>
      <c r="AA1882" s="7"/>
      <c r="AB1882" s="7"/>
      <c r="AC1882" s="7"/>
      <c r="AD1882" s="7"/>
      <c r="AE1882" s="7"/>
      <c r="AF1882" s="7"/>
      <c r="AG1882" s="7"/>
      <c r="AH1882" s="7"/>
      <c r="AJ1882" s="2"/>
      <c r="AM1882" s="1"/>
      <c r="AO1882" s="7"/>
      <c r="AP1882" s="7"/>
    </row>
    <row r="1883" spans="10:42">
      <c r="J1883" s="2"/>
      <c r="K1883" s="2"/>
      <c r="L1883" s="2"/>
      <c r="M1883" s="2"/>
      <c r="N1883" s="2"/>
      <c r="R1883" s="1"/>
      <c r="X1883" s="7"/>
      <c r="Y1883" s="7"/>
      <c r="Z1883" s="7"/>
      <c r="AA1883" s="7"/>
      <c r="AB1883" s="7"/>
      <c r="AC1883" s="7"/>
      <c r="AD1883" s="7"/>
      <c r="AE1883" s="7"/>
      <c r="AF1883" s="7"/>
      <c r="AG1883" s="7"/>
      <c r="AH1883" s="7"/>
      <c r="AJ1883" s="2"/>
      <c r="AM1883" s="1"/>
      <c r="AO1883" s="7"/>
      <c r="AP1883" s="7"/>
    </row>
    <row r="1884" spans="10:42">
      <c r="J1884" s="2"/>
      <c r="K1884" s="2"/>
      <c r="L1884" s="2"/>
      <c r="M1884" s="2"/>
      <c r="N1884" s="2"/>
      <c r="R1884" s="1"/>
      <c r="X1884" s="7"/>
      <c r="Y1884" s="7"/>
      <c r="Z1884" s="7"/>
      <c r="AA1884" s="7"/>
      <c r="AB1884" s="7"/>
      <c r="AC1884" s="7"/>
      <c r="AD1884" s="7"/>
      <c r="AE1884" s="7"/>
      <c r="AF1884" s="7"/>
      <c r="AG1884" s="7"/>
      <c r="AH1884" s="7"/>
      <c r="AJ1884" s="2"/>
      <c r="AM1884" s="1"/>
      <c r="AO1884" s="7"/>
      <c r="AP1884" s="7"/>
    </row>
    <row r="1885" spans="10:42">
      <c r="J1885" s="2"/>
      <c r="K1885" s="2"/>
      <c r="L1885" s="2"/>
      <c r="M1885" s="2"/>
      <c r="N1885" s="2"/>
      <c r="R1885" s="1"/>
      <c r="X1885" s="7"/>
      <c r="Y1885" s="7"/>
      <c r="Z1885" s="7"/>
      <c r="AA1885" s="7"/>
      <c r="AB1885" s="7"/>
      <c r="AC1885" s="7"/>
      <c r="AD1885" s="7"/>
      <c r="AE1885" s="7"/>
      <c r="AF1885" s="7"/>
      <c r="AG1885" s="7"/>
      <c r="AH1885" s="7"/>
      <c r="AJ1885" s="2"/>
      <c r="AM1885" s="1"/>
      <c r="AO1885" s="7"/>
      <c r="AP1885" s="7"/>
    </row>
    <row r="1886" spans="10:42">
      <c r="J1886" s="2"/>
      <c r="K1886" s="2"/>
      <c r="L1886" s="2"/>
      <c r="M1886" s="2"/>
      <c r="N1886" s="2"/>
      <c r="R1886" s="1"/>
      <c r="X1886" s="7"/>
      <c r="Y1886" s="7"/>
      <c r="Z1886" s="7"/>
      <c r="AA1886" s="7"/>
      <c r="AB1886" s="7"/>
      <c r="AC1886" s="7"/>
      <c r="AD1886" s="7"/>
      <c r="AE1886" s="7"/>
      <c r="AF1886" s="7"/>
      <c r="AG1886" s="7"/>
      <c r="AH1886" s="7"/>
      <c r="AJ1886" s="2"/>
      <c r="AM1886" s="1"/>
      <c r="AO1886" s="7"/>
      <c r="AP1886" s="7"/>
    </row>
    <row r="1887" spans="10:42">
      <c r="J1887" s="2"/>
      <c r="K1887" s="2"/>
      <c r="L1887" s="2"/>
      <c r="M1887" s="2"/>
      <c r="N1887" s="2"/>
      <c r="R1887" s="1"/>
      <c r="X1887" s="7"/>
      <c r="Y1887" s="7"/>
      <c r="Z1887" s="7"/>
      <c r="AA1887" s="7"/>
      <c r="AB1887" s="7"/>
      <c r="AC1887" s="7"/>
      <c r="AD1887" s="7"/>
      <c r="AE1887" s="7"/>
      <c r="AF1887" s="7"/>
      <c r="AG1887" s="7"/>
      <c r="AH1887" s="7"/>
      <c r="AJ1887" s="2"/>
      <c r="AM1887" s="1"/>
      <c r="AO1887" s="7"/>
      <c r="AP1887" s="7"/>
    </row>
    <row r="1888" spans="10:42">
      <c r="J1888" s="2"/>
      <c r="K1888" s="2"/>
      <c r="L1888" s="2"/>
      <c r="M1888" s="2"/>
      <c r="N1888" s="2"/>
      <c r="R1888" s="1"/>
      <c r="X1888" s="7"/>
      <c r="Y1888" s="7"/>
      <c r="Z1888" s="7"/>
      <c r="AA1888" s="7"/>
      <c r="AB1888" s="7"/>
      <c r="AC1888" s="7"/>
      <c r="AD1888" s="7"/>
      <c r="AE1888" s="7"/>
      <c r="AF1888" s="7"/>
      <c r="AG1888" s="7"/>
      <c r="AH1888" s="7"/>
      <c r="AJ1888" s="2"/>
      <c r="AM1888" s="1"/>
      <c r="AO1888" s="7"/>
      <c r="AP1888" s="7"/>
    </row>
    <row r="1889" spans="10:42">
      <c r="J1889" s="2"/>
      <c r="K1889" s="2"/>
      <c r="L1889" s="2"/>
      <c r="M1889" s="2"/>
      <c r="N1889" s="2"/>
      <c r="R1889" s="1"/>
      <c r="X1889" s="7"/>
      <c r="Y1889" s="7"/>
      <c r="Z1889" s="7"/>
      <c r="AA1889" s="7"/>
      <c r="AB1889" s="7"/>
      <c r="AC1889" s="7"/>
      <c r="AD1889" s="7"/>
      <c r="AE1889" s="7"/>
      <c r="AF1889" s="7"/>
      <c r="AG1889" s="7"/>
      <c r="AH1889" s="7"/>
      <c r="AJ1889" s="2"/>
      <c r="AM1889" s="1"/>
      <c r="AO1889" s="7"/>
      <c r="AP1889" s="7"/>
    </row>
    <row r="1890" spans="10:42">
      <c r="J1890" s="2"/>
      <c r="K1890" s="2"/>
      <c r="L1890" s="2"/>
      <c r="M1890" s="2"/>
      <c r="N1890" s="2"/>
      <c r="R1890" s="1"/>
      <c r="X1890" s="7"/>
      <c r="Y1890" s="7"/>
      <c r="Z1890" s="7"/>
      <c r="AA1890" s="7"/>
      <c r="AB1890" s="7"/>
      <c r="AC1890" s="7"/>
      <c r="AD1890" s="7"/>
      <c r="AE1890" s="7"/>
      <c r="AF1890" s="7"/>
      <c r="AG1890" s="7"/>
      <c r="AH1890" s="7"/>
      <c r="AJ1890" s="2"/>
      <c r="AM1890" s="1"/>
      <c r="AO1890" s="7"/>
      <c r="AP1890" s="7"/>
    </row>
    <row r="1891" spans="10:42">
      <c r="J1891" s="2"/>
      <c r="K1891" s="2"/>
      <c r="L1891" s="2"/>
      <c r="M1891" s="2"/>
      <c r="N1891" s="2"/>
      <c r="R1891" s="1"/>
      <c r="X1891" s="7"/>
      <c r="Y1891" s="7"/>
      <c r="Z1891" s="7"/>
      <c r="AA1891" s="7"/>
      <c r="AB1891" s="7"/>
      <c r="AC1891" s="7"/>
      <c r="AD1891" s="7"/>
      <c r="AE1891" s="7"/>
      <c r="AF1891" s="7"/>
      <c r="AG1891" s="7"/>
      <c r="AH1891" s="7"/>
      <c r="AJ1891" s="2"/>
      <c r="AM1891" s="1"/>
      <c r="AO1891" s="7"/>
      <c r="AP1891" s="7"/>
    </row>
    <row r="1892" spans="10:42">
      <c r="J1892" s="2"/>
      <c r="K1892" s="2"/>
      <c r="L1892" s="2"/>
      <c r="M1892" s="2"/>
      <c r="N1892" s="2"/>
      <c r="R1892" s="1"/>
      <c r="X1892" s="7"/>
      <c r="Y1892" s="7"/>
      <c r="Z1892" s="7"/>
      <c r="AA1892" s="7"/>
      <c r="AB1892" s="7"/>
      <c r="AC1892" s="7"/>
      <c r="AD1892" s="7"/>
      <c r="AE1892" s="7"/>
      <c r="AF1892" s="7"/>
      <c r="AG1892" s="7"/>
      <c r="AH1892" s="7"/>
      <c r="AJ1892" s="2"/>
      <c r="AM1892" s="1"/>
      <c r="AO1892" s="7"/>
      <c r="AP1892" s="7"/>
    </row>
    <row r="1893" spans="10:42">
      <c r="J1893" s="2"/>
      <c r="K1893" s="2"/>
      <c r="L1893" s="2"/>
      <c r="M1893" s="2"/>
      <c r="N1893" s="2"/>
      <c r="R1893" s="1"/>
      <c r="X1893" s="7"/>
      <c r="Y1893" s="7"/>
      <c r="Z1893" s="7"/>
      <c r="AA1893" s="7"/>
      <c r="AB1893" s="7"/>
      <c r="AC1893" s="7"/>
      <c r="AD1893" s="7"/>
      <c r="AE1893" s="7"/>
      <c r="AF1893" s="7"/>
      <c r="AG1893" s="7"/>
      <c r="AH1893" s="7"/>
      <c r="AJ1893" s="2"/>
      <c r="AM1893" s="1"/>
      <c r="AO1893" s="7"/>
      <c r="AP1893" s="7"/>
    </row>
    <row r="1894" spans="10:42">
      <c r="J1894" s="2"/>
      <c r="K1894" s="2"/>
      <c r="L1894" s="2"/>
      <c r="M1894" s="2"/>
      <c r="N1894" s="2"/>
      <c r="R1894" s="1"/>
      <c r="X1894" s="7"/>
      <c r="Y1894" s="7"/>
      <c r="Z1894" s="7"/>
      <c r="AA1894" s="7"/>
      <c r="AB1894" s="7"/>
      <c r="AC1894" s="7"/>
      <c r="AD1894" s="7"/>
      <c r="AE1894" s="7"/>
      <c r="AF1894" s="7"/>
      <c r="AG1894" s="7"/>
      <c r="AH1894" s="7"/>
      <c r="AJ1894" s="2"/>
      <c r="AM1894" s="1"/>
      <c r="AO1894" s="7"/>
      <c r="AP1894" s="7"/>
    </row>
    <row r="1895" spans="10:42">
      <c r="J1895" s="2"/>
      <c r="K1895" s="2"/>
      <c r="L1895" s="2"/>
      <c r="M1895" s="2"/>
      <c r="N1895" s="2"/>
      <c r="R1895" s="1"/>
      <c r="X1895" s="7"/>
      <c r="Y1895" s="7"/>
      <c r="Z1895" s="7"/>
      <c r="AA1895" s="7"/>
      <c r="AB1895" s="7"/>
      <c r="AC1895" s="7"/>
      <c r="AD1895" s="7"/>
      <c r="AE1895" s="7"/>
      <c r="AF1895" s="7"/>
      <c r="AG1895" s="7"/>
      <c r="AH1895" s="7"/>
      <c r="AJ1895" s="2"/>
      <c r="AM1895" s="1"/>
      <c r="AO1895" s="7"/>
      <c r="AP1895" s="7"/>
    </row>
    <row r="1896" spans="10:42">
      <c r="J1896" s="2"/>
      <c r="K1896" s="2"/>
      <c r="L1896" s="2"/>
      <c r="M1896" s="2"/>
      <c r="N1896" s="2"/>
      <c r="R1896" s="1"/>
      <c r="X1896" s="7"/>
      <c r="Y1896" s="7"/>
      <c r="Z1896" s="7"/>
      <c r="AA1896" s="7"/>
      <c r="AB1896" s="7"/>
      <c r="AC1896" s="7"/>
      <c r="AD1896" s="7"/>
      <c r="AE1896" s="7"/>
      <c r="AF1896" s="7"/>
      <c r="AG1896" s="7"/>
      <c r="AH1896" s="7"/>
      <c r="AJ1896" s="2"/>
      <c r="AM1896" s="1"/>
      <c r="AO1896" s="7"/>
      <c r="AP1896" s="7"/>
    </row>
    <row r="1897" spans="10:42">
      <c r="J1897" s="2"/>
      <c r="K1897" s="2"/>
      <c r="L1897" s="2"/>
      <c r="M1897" s="2"/>
      <c r="N1897" s="2"/>
      <c r="R1897" s="1"/>
      <c r="X1897" s="7"/>
      <c r="Y1897" s="7"/>
      <c r="Z1897" s="7"/>
      <c r="AA1897" s="7"/>
      <c r="AB1897" s="7"/>
      <c r="AC1897" s="7"/>
      <c r="AD1897" s="7"/>
      <c r="AE1897" s="7"/>
      <c r="AF1897" s="7"/>
      <c r="AG1897" s="7"/>
      <c r="AH1897" s="7"/>
      <c r="AJ1897" s="2"/>
      <c r="AM1897" s="1"/>
      <c r="AO1897" s="7"/>
      <c r="AP1897" s="7"/>
    </row>
    <row r="1898" spans="10:42">
      <c r="J1898" s="2"/>
      <c r="K1898" s="2"/>
      <c r="L1898" s="2"/>
      <c r="M1898" s="2"/>
      <c r="N1898" s="2"/>
      <c r="R1898" s="1"/>
      <c r="X1898" s="7"/>
      <c r="Y1898" s="7"/>
      <c r="Z1898" s="7"/>
      <c r="AA1898" s="7"/>
      <c r="AB1898" s="7"/>
      <c r="AC1898" s="7"/>
      <c r="AD1898" s="7"/>
      <c r="AE1898" s="7"/>
      <c r="AF1898" s="7"/>
      <c r="AG1898" s="7"/>
      <c r="AH1898" s="7"/>
      <c r="AJ1898" s="2"/>
      <c r="AM1898" s="1"/>
      <c r="AO1898" s="7"/>
      <c r="AP1898" s="7"/>
    </row>
    <row r="1899" spans="10:42">
      <c r="J1899" s="2"/>
      <c r="K1899" s="2"/>
      <c r="L1899" s="2"/>
      <c r="M1899" s="2"/>
      <c r="N1899" s="2"/>
      <c r="R1899" s="1"/>
      <c r="X1899" s="7"/>
      <c r="Y1899" s="7"/>
      <c r="Z1899" s="7"/>
      <c r="AA1899" s="7"/>
      <c r="AB1899" s="7"/>
      <c r="AC1899" s="7"/>
      <c r="AD1899" s="7"/>
      <c r="AE1899" s="7"/>
      <c r="AF1899" s="7"/>
      <c r="AG1899" s="7"/>
      <c r="AH1899" s="7"/>
      <c r="AJ1899" s="2"/>
      <c r="AM1899" s="1"/>
      <c r="AO1899" s="7"/>
      <c r="AP1899" s="7"/>
    </row>
    <row r="1900" spans="10:42">
      <c r="J1900" s="2"/>
      <c r="K1900" s="2"/>
      <c r="L1900" s="2"/>
      <c r="M1900" s="2"/>
      <c r="N1900" s="2"/>
      <c r="R1900" s="1"/>
      <c r="X1900" s="7"/>
      <c r="Y1900" s="7"/>
      <c r="Z1900" s="7"/>
      <c r="AA1900" s="7"/>
      <c r="AB1900" s="7"/>
      <c r="AC1900" s="7"/>
      <c r="AD1900" s="7"/>
      <c r="AE1900" s="7"/>
      <c r="AF1900" s="7"/>
      <c r="AG1900" s="7"/>
      <c r="AH1900" s="7"/>
      <c r="AJ1900" s="2"/>
      <c r="AM1900" s="1"/>
      <c r="AO1900" s="7"/>
      <c r="AP1900" s="7"/>
    </row>
    <row r="1901" spans="10:42">
      <c r="J1901" s="2"/>
      <c r="K1901" s="2"/>
      <c r="L1901" s="2"/>
      <c r="M1901" s="2"/>
      <c r="N1901" s="2"/>
      <c r="R1901" s="1"/>
      <c r="X1901" s="7"/>
      <c r="Y1901" s="7"/>
      <c r="Z1901" s="7"/>
      <c r="AA1901" s="7"/>
      <c r="AB1901" s="7"/>
      <c r="AC1901" s="7"/>
      <c r="AD1901" s="7"/>
      <c r="AE1901" s="7"/>
      <c r="AF1901" s="7"/>
      <c r="AG1901" s="7"/>
      <c r="AH1901" s="7"/>
      <c r="AJ1901" s="2"/>
      <c r="AM1901" s="1"/>
      <c r="AO1901" s="7"/>
      <c r="AP1901" s="7"/>
    </row>
    <row r="1902" spans="10:42">
      <c r="J1902" s="2"/>
      <c r="K1902" s="2"/>
      <c r="L1902" s="2"/>
      <c r="M1902" s="2"/>
      <c r="N1902" s="2"/>
      <c r="R1902" s="1"/>
      <c r="X1902" s="7"/>
      <c r="Y1902" s="7"/>
      <c r="Z1902" s="7"/>
      <c r="AA1902" s="7"/>
      <c r="AB1902" s="7"/>
      <c r="AC1902" s="7"/>
      <c r="AD1902" s="7"/>
      <c r="AE1902" s="7"/>
      <c r="AF1902" s="7"/>
      <c r="AG1902" s="7"/>
      <c r="AH1902" s="7"/>
      <c r="AJ1902" s="2"/>
      <c r="AM1902" s="1"/>
      <c r="AO1902" s="7"/>
      <c r="AP1902" s="7"/>
    </row>
    <row r="1903" spans="10:42">
      <c r="J1903" s="2"/>
      <c r="K1903" s="2"/>
      <c r="L1903" s="2"/>
      <c r="M1903" s="2"/>
      <c r="N1903" s="2"/>
      <c r="R1903" s="1"/>
      <c r="X1903" s="7"/>
      <c r="Y1903" s="7"/>
      <c r="Z1903" s="7"/>
      <c r="AA1903" s="7"/>
      <c r="AB1903" s="7"/>
      <c r="AC1903" s="7"/>
      <c r="AD1903" s="7"/>
      <c r="AE1903" s="7"/>
      <c r="AF1903" s="7"/>
      <c r="AG1903" s="7"/>
      <c r="AH1903" s="7"/>
      <c r="AJ1903" s="2"/>
      <c r="AM1903" s="1"/>
      <c r="AO1903" s="7"/>
      <c r="AP1903" s="7"/>
    </row>
    <row r="1904" spans="10:42">
      <c r="J1904" s="2"/>
      <c r="K1904" s="2"/>
      <c r="L1904" s="2"/>
      <c r="M1904" s="2"/>
      <c r="N1904" s="2"/>
      <c r="R1904" s="1"/>
      <c r="X1904" s="7"/>
      <c r="Y1904" s="7"/>
      <c r="Z1904" s="7"/>
      <c r="AA1904" s="7"/>
      <c r="AB1904" s="7"/>
      <c r="AC1904" s="7"/>
      <c r="AD1904" s="7"/>
      <c r="AE1904" s="7"/>
      <c r="AF1904" s="7"/>
      <c r="AG1904" s="7"/>
      <c r="AH1904" s="7"/>
      <c r="AJ1904" s="2"/>
      <c r="AM1904" s="1"/>
      <c r="AO1904" s="7"/>
      <c r="AP1904" s="7"/>
    </row>
    <row r="1905" spans="10:42">
      <c r="J1905" s="2"/>
      <c r="K1905" s="2"/>
      <c r="L1905" s="2"/>
      <c r="M1905" s="2"/>
      <c r="N1905" s="2"/>
      <c r="R1905" s="1"/>
      <c r="X1905" s="7"/>
      <c r="Y1905" s="7"/>
      <c r="Z1905" s="7"/>
      <c r="AA1905" s="7"/>
      <c r="AB1905" s="7"/>
      <c r="AC1905" s="7"/>
      <c r="AD1905" s="7"/>
      <c r="AE1905" s="7"/>
      <c r="AF1905" s="7"/>
      <c r="AG1905" s="7"/>
      <c r="AH1905" s="7"/>
      <c r="AJ1905" s="2"/>
      <c r="AM1905" s="1"/>
      <c r="AO1905" s="7"/>
      <c r="AP1905" s="7"/>
    </row>
    <row r="1906" spans="10:42">
      <c r="J1906" s="2"/>
      <c r="K1906" s="2"/>
      <c r="L1906" s="2"/>
      <c r="M1906" s="2"/>
      <c r="N1906" s="2"/>
      <c r="R1906" s="1"/>
      <c r="X1906" s="7"/>
      <c r="Y1906" s="7"/>
      <c r="Z1906" s="7"/>
      <c r="AA1906" s="7"/>
      <c r="AB1906" s="7"/>
      <c r="AC1906" s="7"/>
      <c r="AD1906" s="7"/>
      <c r="AE1906" s="7"/>
      <c r="AF1906" s="7"/>
      <c r="AG1906" s="7"/>
      <c r="AH1906" s="7"/>
      <c r="AJ1906" s="2"/>
      <c r="AM1906" s="1"/>
      <c r="AO1906" s="7"/>
      <c r="AP1906" s="7"/>
    </row>
    <row r="1907" spans="10:42">
      <c r="J1907" s="2"/>
      <c r="K1907" s="2"/>
      <c r="L1907" s="2"/>
      <c r="M1907" s="2"/>
      <c r="N1907" s="2"/>
      <c r="R1907" s="1"/>
      <c r="X1907" s="7"/>
      <c r="Y1907" s="7"/>
      <c r="Z1907" s="7"/>
      <c r="AA1907" s="7"/>
      <c r="AB1907" s="7"/>
      <c r="AC1907" s="7"/>
      <c r="AD1907" s="7"/>
      <c r="AE1907" s="7"/>
      <c r="AF1907" s="7"/>
      <c r="AG1907" s="7"/>
      <c r="AH1907" s="7"/>
      <c r="AJ1907" s="2"/>
      <c r="AM1907" s="1"/>
      <c r="AO1907" s="7"/>
      <c r="AP1907" s="7"/>
    </row>
    <row r="1908" spans="10:42">
      <c r="J1908" s="2"/>
      <c r="K1908" s="2"/>
      <c r="L1908" s="2"/>
      <c r="M1908" s="2"/>
      <c r="N1908" s="2"/>
      <c r="R1908" s="1"/>
      <c r="X1908" s="7"/>
      <c r="Y1908" s="7"/>
      <c r="Z1908" s="7"/>
      <c r="AA1908" s="7"/>
      <c r="AB1908" s="7"/>
      <c r="AC1908" s="7"/>
      <c r="AD1908" s="7"/>
      <c r="AE1908" s="7"/>
      <c r="AF1908" s="7"/>
      <c r="AG1908" s="7"/>
      <c r="AH1908" s="7"/>
      <c r="AJ1908" s="2"/>
      <c r="AM1908" s="1"/>
      <c r="AO1908" s="7"/>
      <c r="AP1908" s="7"/>
    </row>
    <row r="1909" spans="10:42">
      <c r="J1909" s="2"/>
      <c r="K1909" s="2"/>
      <c r="L1909" s="2"/>
      <c r="M1909" s="2"/>
      <c r="N1909" s="2"/>
      <c r="R1909" s="1"/>
      <c r="X1909" s="7"/>
      <c r="Y1909" s="7"/>
      <c r="Z1909" s="7"/>
      <c r="AA1909" s="7"/>
      <c r="AB1909" s="7"/>
      <c r="AC1909" s="7"/>
      <c r="AD1909" s="7"/>
      <c r="AE1909" s="7"/>
      <c r="AF1909" s="7"/>
      <c r="AG1909" s="7"/>
      <c r="AH1909" s="7"/>
      <c r="AJ1909" s="2"/>
      <c r="AM1909" s="1"/>
      <c r="AO1909" s="7"/>
      <c r="AP1909" s="7"/>
    </row>
    <row r="1910" spans="10:42">
      <c r="J1910" s="2"/>
      <c r="K1910" s="2"/>
      <c r="L1910" s="2"/>
      <c r="M1910" s="2"/>
      <c r="N1910" s="2"/>
      <c r="R1910" s="1"/>
      <c r="X1910" s="7"/>
      <c r="Y1910" s="7"/>
      <c r="Z1910" s="7"/>
      <c r="AA1910" s="7"/>
      <c r="AB1910" s="7"/>
      <c r="AC1910" s="7"/>
      <c r="AD1910" s="7"/>
      <c r="AE1910" s="7"/>
      <c r="AF1910" s="7"/>
      <c r="AG1910" s="7"/>
      <c r="AH1910" s="7"/>
      <c r="AJ1910" s="2"/>
      <c r="AM1910" s="1"/>
      <c r="AO1910" s="7"/>
      <c r="AP1910" s="7"/>
    </row>
    <row r="1911" spans="10:42">
      <c r="J1911" s="2"/>
      <c r="K1911" s="2"/>
      <c r="L1911" s="2"/>
      <c r="M1911" s="2"/>
      <c r="N1911" s="2"/>
      <c r="R1911" s="1"/>
      <c r="X1911" s="7"/>
      <c r="Y1911" s="7"/>
      <c r="Z1911" s="7"/>
      <c r="AA1911" s="7"/>
      <c r="AB1911" s="7"/>
      <c r="AC1911" s="7"/>
      <c r="AD1911" s="7"/>
      <c r="AE1911" s="7"/>
      <c r="AF1911" s="7"/>
      <c r="AG1911" s="7"/>
      <c r="AH1911" s="7"/>
      <c r="AJ1911" s="2"/>
      <c r="AM1911" s="1"/>
      <c r="AO1911" s="7"/>
      <c r="AP1911" s="7"/>
    </row>
    <row r="1912" spans="10:42">
      <c r="J1912" s="2"/>
      <c r="K1912" s="2"/>
      <c r="L1912" s="2"/>
      <c r="M1912" s="2"/>
      <c r="N1912" s="2"/>
      <c r="R1912" s="1"/>
      <c r="X1912" s="7"/>
      <c r="Y1912" s="7"/>
      <c r="Z1912" s="7"/>
      <c r="AA1912" s="7"/>
      <c r="AB1912" s="7"/>
      <c r="AC1912" s="7"/>
      <c r="AD1912" s="7"/>
      <c r="AE1912" s="7"/>
      <c r="AF1912" s="7"/>
      <c r="AG1912" s="7"/>
      <c r="AH1912" s="7"/>
      <c r="AJ1912" s="2"/>
      <c r="AM1912" s="1"/>
      <c r="AO1912" s="7"/>
      <c r="AP1912" s="7"/>
    </row>
    <row r="1913" spans="10:42">
      <c r="J1913" s="2"/>
      <c r="K1913" s="2"/>
      <c r="L1913" s="2"/>
      <c r="M1913" s="2"/>
      <c r="N1913" s="2"/>
      <c r="R1913" s="1"/>
      <c r="X1913" s="7"/>
      <c r="Y1913" s="7"/>
      <c r="Z1913" s="7"/>
      <c r="AA1913" s="7"/>
      <c r="AB1913" s="7"/>
      <c r="AC1913" s="7"/>
      <c r="AD1913" s="7"/>
      <c r="AE1913" s="7"/>
      <c r="AF1913" s="7"/>
      <c r="AG1913" s="7"/>
      <c r="AH1913" s="7"/>
      <c r="AJ1913" s="2"/>
      <c r="AM1913" s="1"/>
      <c r="AO1913" s="7"/>
      <c r="AP1913" s="7"/>
    </row>
    <row r="1914" spans="10:42">
      <c r="J1914" s="2"/>
      <c r="K1914" s="2"/>
      <c r="L1914" s="2"/>
      <c r="M1914" s="2"/>
      <c r="N1914" s="2"/>
      <c r="R1914" s="1"/>
      <c r="X1914" s="7"/>
      <c r="Y1914" s="7"/>
      <c r="Z1914" s="7"/>
      <c r="AA1914" s="7"/>
      <c r="AB1914" s="7"/>
      <c r="AC1914" s="7"/>
      <c r="AD1914" s="7"/>
      <c r="AE1914" s="7"/>
      <c r="AF1914" s="7"/>
      <c r="AG1914" s="7"/>
      <c r="AH1914" s="7"/>
      <c r="AJ1914" s="2"/>
      <c r="AM1914" s="1"/>
      <c r="AO1914" s="7"/>
      <c r="AP1914" s="7"/>
    </row>
    <row r="1915" spans="10:42">
      <c r="J1915" s="2"/>
      <c r="K1915" s="2"/>
      <c r="L1915" s="2"/>
      <c r="M1915" s="2"/>
      <c r="N1915" s="2"/>
      <c r="R1915" s="1"/>
      <c r="X1915" s="7"/>
      <c r="Y1915" s="7"/>
      <c r="Z1915" s="7"/>
      <c r="AA1915" s="7"/>
      <c r="AB1915" s="7"/>
      <c r="AC1915" s="7"/>
      <c r="AD1915" s="7"/>
      <c r="AE1915" s="7"/>
      <c r="AF1915" s="7"/>
      <c r="AG1915" s="7"/>
      <c r="AH1915" s="7"/>
      <c r="AJ1915" s="2"/>
      <c r="AM1915" s="1"/>
      <c r="AO1915" s="7"/>
      <c r="AP1915" s="7"/>
    </row>
    <row r="1916" spans="10:42">
      <c r="J1916" s="2"/>
      <c r="K1916" s="2"/>
      <c r="L1916" s="2"/>
      <c r="M1916" s="2"/>
      <c r="N1916" s="2"/>
      <c r="R1916" s="1"/>
      <c r="X1916" s="7"/>
      <c r="Y1916" s="7"/>
      <c r="Z1916" s="7"/>
      <c r="AA1916" s="7"/>
      <c r="AB1916" s="7"/>
      <c r="AC1916" s="7"/>
      <c r="AD1916" s="7"/>
      <c r="AE1916" s="7"/>
      <c r="AF1916" s="7"/>
      <c r="AG1916" s="7"/>
      <c r="AH1916" s="7"/>
      <c r="AJ1916" s="2"/>
      <c r="AM1916" s="1"/>
      <c r="AO1916" s="7"/>
      <c r="AP1916" s="7"/>
    </row>
    <row r="1917" spans="10:42">
      <c r="J1917" s="2"/>
      <c r="K1917" s="2"/>
      <c r="L1917" s="2"/>
      <c r="M1917" s="2"/>
      <c r="N1917" s="2"/>
      <c r="R1917" s="1"/>
      <c r="X1917" s="7"/>
      <c r="Y1917" s="7"/>
      <c r="Z1917" s="7"/>
      <c r="AA1917" s="7"/>
      <c r="AB1917" s="7"/>
      <c r="AC1917" s="7"/>
      <c r="AD1917" s="7"/>
      <c r="AE1917" s="7"/>
      <c r="AF1917" s="7"/>
      <c r="AG1917" s="7"/>
      <c r="AH1917" s="7"/>
      <c r="AJ1917" s="2"/>
      <c r="AM1917" s="1"/>
      <c r="AO1917" s="7"/>
      <c r="AP1917" s="7"/>
    </row>
    <row r="1918" spans="10:42">
      <c r="J1918" s="2"/>
      <c r="K1918" s="2"/>
      <c r="L1918" s="2"/>
      <c r="M1918" s="2"/>
      <c r="N1918" s="2"/>
      <c r="R1918" s="1"/>
      <c r="X1918" s="7"/>
      <c r="Y1918" s="7"/>
      <c r="Z1918" s="7"/>
      <c r="AA1918" s="7"/>
      <c r="AB1918" s="7"/>
      <c r="AC1918" s="7"/>
      <c r="AD1918" s="7"/>
      <c r="AE1918" s="7"/>
      <c r="AF1918" s="7"/>
      <c r="AG1918" s="7"/>
      <c r="AH1918" s="7"/>
      <c r="AJ1918" s="2"/>
      <c r="AM1918" s="1"/>
      <c r="AO1918" s="7"/>
      <c r="AP1918" s="7"/>
    </row>
    <row r="1919" spans="10:42">
      <c r="J1919" s="2"/>
      <c r="K1919" s="2"/>
      <c r="L1919" s="2"/>
      <c r="M1919" s="2"/>
      <c r="N1919" s="2"/>
      <c r="R1919" s="1"/>
      <c r="X1919" s="7"/>
      <c r="Y1919" s="7"/>
      <c r="Z1919" s="7"/>
      <c r="AA1919" s="7"/>
      <c r="AB1919" s="7"/>
      <c r="AC1919" s="7"/>
      <c r="AD1919" s="7"/>
      <c r="AE1919" s="7"/>
      <c r="AF1919" s="7"/>
      <c r="AG1919" s="7"/>
      <c r="AH1919" s="7"/>
      <c r="AJ1919" s="2"/>
      <c r="AM1919" s="1"/>
      <c r="AO1919" s="7"/>
      <c r="AP1919" s="7"/>
    </row>
    <row r="1920" spans="10:42">
      <c r="J1920" s="2"/>
      <c r="K1920" s="2"/>
      <c r="L1920" s="2"/>
      <c r="M1920" s="2"/>
      <c r="N1920" s="2"/>
      <c r="R1920" s="1"/>
      <c r="X1920" s="7"/>
      <c r="Y1920" s="7"/>
      <c r="Z1920" s="7"/>
      <c r="AA1920" s="7"/>
      <c r="AB1920" s="7"/>
      <c r="AC1920" s="7"/>
      <c r="AD1920" s="7"/>
      <c r="AE1920" s="7"/>
      <c r="AF1920" s="7"/>
      <c r="AG1920" s="7"/>
      <c r="AH1920" s="7"/>
      <c r="AJ1920" s="2"/>
      <c r="AM1920" s="1"/>
      <c r="AO1920" s="7"/>
      <c r="AP1920" s="7"/>
    </row>
    <row r="1921" spans="10:42">
      <c r="J1921" s="2"/>
      <c r="K1921" s="2"/>
      <c r="L1921" s="2"/>
      <c r="M1921" s="2"/>
      <c r="N1921" s="2"/>
      <c r="R1921" s="1"/>
      <c r="X1921" s="7"/>
      <c r="Y1921" s="7"/>
      <c r="Z1921" s="7"/>
      <c r="AA1921" s="7"/>
      <c r="AB1921" s="7"/>
      <c r="AC1921" s="7"/>
      <c r="AD1921" s="7"/>
      <c r="AE1921" s="7"/>
      <c r="AF1921" s="7"/>
      <c r="AG1921" s="7"/>
      <c r="AH1921" s="7"/>
      <c r="AJ1921" s="2"/>
      <c r="AM1921" s="1"/>
      <c r="AO1921" s="7"/>
      <c r="AP1921" s="7"/>
    </row>
    <row r="1922" spans="10:42">
      <c r="J1922" s="2"/>
      <c r="K1922" s="2"/>
      <c r="L1922" s="2"/>
      <c r="M1922" s="2"/>
      <c r="N1922" s="2"/>
      <c r="R1922" s="1"/>
      <c r="X1922" s="7"/>
      <c r="Y1922" s="7"/>
      <c r="Z1922" s="7"/>
      <c r="AA1922" s="7"/>
      <c r="AB1922" s="7"/>
      <c r="AC1922" s="7"/>
      <c r="AD1922" s="7"/>
      <c r="AE1922" s="7"/>
      <c r="AF1922" s="7"/>
      <c r="AG1922" s="7"/>
      <c r="AH1922" s="7"/>
      <c r="AJ1922" s="2"/>
      <c r="AM1922" s="1"/>
      <c r="AO1922" s="7"/>
      <c r="AP1922" s="7"/>
    </row>
    <row r="1923" spans="10:42">
      <c r="J1923" s="2"/>
      <c r="K1923" s="2"/>
      <c r="L1923" s="2"/>
      <c r="M1923" s="2"/>
      <c r="N1923" s="2"/>
      <c r="R1923" s="1"/>
      <c r="X1923" s="7"/>
      <c r="Y1923" s="7"/>
      <c r="Z1923" s="7"/>
      <c r="AA1923" s="7"/>
      <c r="AB1923" s="7"/>
      <c r="AC1923" s="7"/>
      <c r="AD1923" s="7"/>
      <c r="AE1923" s="7"/>
      <c r="AF1923" s="7"/>
      <c r="AG1923" s="7"/>
      <c r="AH1923" s="7"/>
      <c r="AJ1923" s="2"/>
      <c r="AM1923" s="1"/>
      <c r="AO1923" s="7"/>
      <c r="AP1923" s="7"/>
    </row>
    <row r="1924" spans="10:42">
      <c r="J1924" s="2"/>
      <c r="K1924" s="2"/>
      <c r="L1924" s="2"/>
      <c r="M1924" s="2"/>
      <c r="N1924" s="2"/>
      <c r="R1924" s="1"/>
      <c r="X1924" s="7"/>
      <c r="Y1924" s="7"/>
      <c r="Z1924" s="7"/>
      <c r="AA1924" s="7"/>
      <c r="AB1924" s="7"/>
      <c r="AC1924" s="7"/>
      <c r="AD1924" s="7"/>
      <c r="AE1924" s="7"/>
      <c r="AF1924" s="7"/>
      <c r="AG1924" s="7"/>
      <c r="AH1924" s="7"/>
      <c r="AJ1924" s="2"/>
      <c r="AM1924" s="1"/>
      <c r="AO1924" s="7"/>
      <c r="AP1924" s="7"/>
    </row>
    <row r="1925" spans="10:42">
      <c r="J1925" s="2"/>
      <c r="K1925" s="2"/>
      <c r="L1925" s="2"/>
      <c r="M1925" s="2"/>
      <c r="N1925" s="2"/>
      <c r="R1925" s="1"/>
      <c r="X1925" s="7"/>
      <c r="Y1925" s="7"/>
      <c r="Z1925" s="7"/>
      <c r="AA1925" s="7"/>
      <c r="AB1925" s="7"/>
      <c r="AC1925" s="7"/>
      <c r="AD1925" s="7"/>
      <c r="AE1925" s="7"/>
      <c r="AF1925" s="7"/>
      <c r="AG1925" s="7"/>
      <c r="AH1925" s="7"/>
      <c r="AJ1925" s="2"/>
      <c r="AM1925" s="1"/>
      <c r="AO1925" s="7"/>
      <c r="AP1925" s="7"/>
    </row>
    <row r="1926" spans="10:42">
      <c r="J1926" s="2"/>
      <c r="K1926" s="2"/>
      <c r="L1926" s="2"/>
      <c r="M1926" s="2"/>
      <c r="N1926" s="2"/>
      <c r="R1926" s="1"/>
      <c r="X1926" s="7"/>
      <c r="Y1926" s="7"/>
      <c r="Z1926" s="7"/>
      <c r="AA1926" s="7"/>
      <c r="AB1926" s="7"/>
      <c r="AC1926" s="7"/>
      <c r="AD1926" s="7"/>
      <c r="AE1926" s="7"/>
      <c r="AF1926" s="7"/>
      <c r="AG1926" s="7"/>
      <c r="AH1926" s="7"/>
      <c r="AJ1926" s="2"/>
      <c r="AM1926" s="1"/>
      <c r="AO1926" s="7"/>
      <c r="AP1926" s="7"/>
    </row>
    <row r="1927" spans="10:42">
      <c r="J1927" s="2"/>
      <c r="K1927" s="2"/>
      <c r="L1927" s="2"/>
      <c r="M1927" s="2"/>
      <c r="N1927" s="2"/>
      <c r="R1927" s="1"/>
      <c r="X1927" s="7"/>
      <c r="Y1927" s="7"/>
      <c r="Z1927" s="7"/>
      <c r="AA1927" s="7"/>
      <c r="AB1927" s="7"/>
      <c r="AC1927" s="7"/>
      <c r="AD1927" s="7"/>
      <c r="AE1927" s="7"/>
      <c r="AF1927" s="7"/>
      <c r="AG1927" s="7"/>
      <c r="AH1927" s="7"/>
      <c r="AJ1927" s="2"/>
      <c r="AM1927" s="1"/>
      <c r="AO1927" s="7"/>
      <c r="AP1927" s="7"/>
    </row>
    <row r="1928" spans="10:42">
      <c r="J1928" s="2"/>
      <c r="K1928" s="2"/>
      <c r="L1928" s="2"/>
      <c r="M1928" s="2"/>
      <c r="N1928" s="2"/>
      <c r="R1928" s="1"/>
      <c r="X1928" s="7"/>
      <c r="Y1928" s="7"/>
      <c r="Z1928" s="7"/>
      <c r="AA1928" s="7"/>
      <c r="AB1928" s="7"/>
      <c r="AC1928" s="7"/>
      <c r="AD1928" s="7"/>
      <c r="AE1928" s="7"/>
      <c r="AF1928" s="7"/>
      <c r="AG1928" s="7"/>
      <c r="AH1928" s="7"/>
      <c r="AJ1928" s="2"/>
      <c r="AM1928" s="1"/>
      <c r="AO1928" s="7"/>
      <c r="AP1928" s="7"/>
    </row>
    <row r="1929" spans="10:42">
      <c r="J1929" s="2"/>
      <c r="K1929" s="2"/>
      <c r="L1929" s="2"/>
      <c r="M1929" s="2"/>
      <c r="N1929" s="2"/>
      <c r="R1929" s="1"/>
      <c r="X1929" s="7"/>
      <c r="Y1929" s="7"/>
      <c r="Z1929" s="7"/>
      <c r="AA1929" s="7"/>
      <c r="AB1929" s="7"/>
      <c r="AC1929" s="7"/>
      <c r="AD1929" s="7"/>
      <c r="AE1929" s="7"/>
      <c r="AF1929" s="7"/>
      <c r="AG1929" s="7"/>
      <c r="AH1929" s="7"/>
      <c r="AJ1929" s="2"/>
      <c r="AM1929" s="1"/>
      <c r="AO1929" s="7"/>
      <c r="AP1929" s="7"/>
    </row>
    <row r="1930" spans="10:42">
      <c r="J1930" s="2"/>
      <c r="K1930" s="2"/>
      <c r="L1930" s="2"/>
      <c r="M1930" s="2"/>
      <c r="N1930" s="2"/>
      <c r="R1930" s="1"/>
      <c r="X1930" s="7"/>
      <c r="Y1930" s="7"/>
      <c r="Z1930" s="7"/>
      <c r="AA1930" s="7"/>
      <c r="AB1930" s="7"/>
      <c r="AC1930" s="7"/>
      <c r="AD1930" s="7"/>
      <c r="AE1930" s="7"/>
      <c r="AF1930" s="7"/>
      <c r="AG1930" s="7"/>
      <c r="AH1930" s="7"/>
      <c r="AJ1930" s="2"/>
      <c r="AM1930" s="1"/>
      <c r="AO1930" s="7"/>
      <c r="AP1930" s="7"/>
    </row>
    <row r="1931" spans="10:42">
      <c r="J1931" s="2"/>
      <c r="K1931" s="2"/>
      <c r="L1931" s="2"/>
      <c r="M1931" s="2"/>
      <c r="N1931" s="2"/>
      <c r="R1931" s="1"/>
      <c r="X1931" s="7"/>
      <c r="Y1931" s="7"/>
      <c r="Z1931" s="7"/>
      <c r="AA1931" s="7"/>
      <c r="AB1931" s="7"/>
      <c r="AC1931" s="7"/>
      <c r="AD1931" s="7"/>
      <c r="AE1931" s="7"/>
      <c r="AF1931" s="7"/>
      <c r="AG1931" s="7"/>
      <c r="AH1931" s="7"/>
      <c r="AJ1931" s="2"/>
      <c r="AM1931" s="1"/>
      <c r="AO1931" s="7"/>
      <c r="AP1931" s="7"/>
    </row>
    <row r="1932" spans="10:42">
      <c r="J1932" s="2"/>
      <c r="K1932" s="2"/>
      <c r="L1932" s="2"/>
      <c r="M1932" s="2"/>
      <c r="N1932" s="2"/>
      <c r="R1932" s="1"/>
      <c r="X1932" s="7"/>
      <c r="Y1932" s="7"/>
      <c r="Z1932" s="7"/>
      <c r="AA1932" s="7"/>
      <c r="AB1932" s="7"/>
      <c r="AC1932" s="7"/>
      <c r="AD1932" s="7"/>
      <c r="AE1932" s="7"/>
      <c r="AF1932" s="7"/>
      <c r="AG1932" s="7"/>
      <c r="AH1932" s="7"/>
      <c r="AJ1932" s="2"/>
      <c r="AM1932" s="1"/>
      <c r="AO1932" s="7"/>
      <c r="AP1932" s="7"/>
    </row>
    <row r="1933" spans="10:42">
      <c r="J1933" s="2"/>
      <c r="K1933" s="2"/>
      <c r="L1933" s="2"/>
      <c r="M1933" s="2"/>
      <c r="N1933" s="2"/>
      <c r="R1933" s="1"/>
      <c r="X1933" s="7"/>
      <c r="Y1933" s="7"/>
      <c r="Z1933" s="7"/>
      <c r="AA1933" s="7"/>
      <c r="AB1933" s="7"/>
      <c r="AC1933" s="7"/>
      <c r="AD1933" s="7"/>
      <c r="AE1933" s="7"/>
      <c r="AF1933" s="7"/>
      <c r="AG1933" s="7"/>
      <c r="AH1933" s="7"/>
      <c r="AJ1933" s="2"/>
      <c r="AM1933" s="1"/>
      <c r="AO1933" s="7"/>
      <c r="AP1933" s="7"/>
    </row>
    <row r="1934" spans="10:42">
      <c r="J1934" s="2"/>
      <c r="K1934" s="2"/>
      <c r="L1934" s="2"/>
      <c r="M1934" s="2"/>
      <c r="N1934" s="2"/>
      <c r="R1934" s="1"/>
      <c r="X1934" s="7"/>
      <c r="Y1934" s="7"/>
      <c r="Z1934" s="7"/>
      <c r="AA1934" s="7"/>
      <c r="AB1934" s="7"/>
      <c r="AC1934" s="7"/>
      <c r="AD1934" s="7"/>
      <c r="AE1934" s="7"/>
      <c r="AF1934" s="7"/>
      <c r="AG1934" s="7"/>
      <c r="AH1934" s="7"/>
      <c r="AJ1934" s="2"/>
      <c r="AM1934" s="1"/>
      <c r="AO1934" s="7"/>
      <c r="AP1934" s="7"/>
    </row>
    <row r="1935" spans="10:42">
      <c r="J1935" s="2"/>
      <c r="K1935" s="2"/>
      <c r="L1935" s="2"/>
      <c r="M1935" s="2"/>
      <c r="N1935" s="2"/>
      <c r="R1935" s="1"/>
      <c r="X1935" s="7"/>
      <c r="Y1935" s="7"/>
      <c r="Z1935" s="7"/>
      <c r="AA1935" s="7"/>
      <c r="AB1935" s="7"/>
      <c r="AC1935" s="7"/>
      <c r="AD1935" s="7"/>
      <c r="AE1935" s="7"/>
      <c r="AF1935" s="7"/>
      <c r="AG1935" s="7"/>
      <c r="AH1935" s="7"/>
      <c r="AJ1935" s="2"/>
      <c r="AM1935" s="1"/>
      <c r="AO1935" s="7"/>
      <c r="AP1935" s="7"/>
    </row>
    <row r="1936" spans="10:42">
      <c r="J1936" s="2"/>
      <c r="K1936" s="2"/>
      <c r="L1936" s="2"/>
      <c r="M1936" s="2"/>
      <c r="N1936" s="2"/>
      <c r="R1936" s="1"/>
      <c r="X1936" s="7"/>
      <c r="Y1936" s="7"/>
      <c r="Z1936" s="7"/>
      <c r="AA1936" s="7"/>
      <c r="AB1936" s="7"/>
      <c r="AC1936" s="7"/>
      <c r="AD1936" s="7"/>
      <c r="AE1936" s="7"/>
      <c r="AF1936" s="7"/>
      <c r="AG1936" s="7"/>
      <c r="AH1936" s="7"/>
      <c r="AJ1936" s="2"/>
      <c r="AM1936" s="1"/>
      <c r="AO1936" s="7"/>
      <c r="AP1936" s="7"/>
    </row>
    <row r="1937" spans="10:42">
      <c r="J1937" s="2"/>
      <c r="K1937" s="2"/>
      <c r="L1937" s="2"/>
      <c r="M1937" s="2"/>
      <c r="N1937" s="2"/>
      <c r="R1937" s="1"/>
      <c r="X1937" s="7"/>
      <c r="Y1937" s="7"/>
      <c r="Z1937" s="7"/>
      <c r="AA1937" s="7"/>
      <c r="AB1937" s="7"/>
      <c r="AC1937" s="7"/>
      <c r="AD1937" s="7"/>
      <c r="AE1937" s="7"/>
      <c r="AF1937" s="7"/>
      <c r="AG1937" s="7"/>
      <c r="AH1937" s="7"/>
      <c r="AJ1937" s="2"/>
      <c r="AM1937" s="1"/>
      <c r="AO1937" s="7"/>
      <c r="AP1937" s="7"/>
    </row>
    <row r="1938" spans="10:42">
      <c r="J1938" s="2"/>
      <c r="K1938" s="2"/>
      <c r="L1938" s="2"/>
      <c r="M1938" s="2"/>
      <c r="N1938" s="2"/>
      <c r="R1938" s="1"/>
      <c r="X1938" s="7"/>
      <c r="Y1938" s="7"/>
      <c r="Z1938" s="7"/>
      <c r="AA1938" s="7"/>
      <c r="AB1938" s="7"/>
      <c r="AC1938" s="7"/>
      <c r="AD1938" s="7"/>
      <c r="AE1938" s="7"/>
      <c r="AF1938" s="7"/>
      <c r="AG1938" s="7"/>
      <c r="AH1938" s="7"/>
      <c r="AJ1938" s="2"/>
      <c r="AM1938" s="1"/>
      <c r="AO1938" s="7"/>
      <c r="AP1938" s="7"/>
    </row>
    <row r="1939" spans="10:42">
      <c r="J1939" s="2"/>
      <c r="K1939" s="2"/>
      <c r="L1939" s="2"/>
      <c r="M1939" s="2"/>
      <c r="N1939" s="2"/>
      <c r="R1939" s="1"/>
      <c r="X1939" s="7"/>
      <c r="Y1939" s="7"/>
      <c r="Z1939" s="7"/>
      <c r="AA1939" s="7"/>
      <c r="AB1939" s="7"/>
      <c r="AC1939" s="7"/>
      <c r="AD1939" s="7"/>
      <c r="AE1939" s="7"/>
      <c r="AF1939" s="7"/>
      <c r="AG1939" s="7"/>
      <c r="AH1939" s="7"/>
      <c r="AJ1939" s="2"/>
      <c r="AM1939" s="1"/>
      <c r="AO1939" s="7"/>
      <c r="AP1939" s="7"/>
    </row>
    <row r="1940" spans="10:42">
      <c r="J1940" s="2"/>
      <c r="K1940" s="2"/>
      <c r="L1940" s="2"/>
      <c r="M1940" s="2"/>
      <c r="N1940" s="2"/>
      <c r="R1940" s="1"/>
      <c r="X1940" s="7"/>
      <c r="Y1940" s="7"/>
      <c r="Z1940" s="7"/>
      <c r="AA1940" s="7"/>
      <c r="AB1940" s="7"/>
      <c r="AC1940" s="7"/>
      <c r="AD1940" s="7"/>
      <c r="AE1940" s="7"/>
      <c r="AF1940" s="7"/>
      <c r="AG1940" s="7"/>
      <c r="AH1940" s="7"/>
      <c r="AJ1940" s="2"/>
      <c r="AM1940" s="1"/>
      <c r="AO1940" s="7"/>
      <c r="AP1940" s="7"/>
    </row>
    <row r="1941" spans="10:42">
      <c r="J1941" s="2"/>
      <c r="K1941" s="2"/>
      <c r="L1941" s="2"/>
      <c r="M1941" s="2"/>
      <c r="N1941" s="2"/>
      <c r="R1941" s="1"/>
      <c r="X1941" s="7"/>
      <c r="Y1941" s="7"/>
      <c r="Z1941" s="7"/>
      <c r="AA1941" s="7"/>
      <c r="AB1941" s="7"/>
      <c r="AC1941" s="7"/>
      <c r="AD1941" s="7"/>
      <c r="AE1941" s="7"/>
      <c r="AF1941" s="7"/>
      <c r="AG1941" s="7"/>
      <c r="AH1941" s="7"/>
      <c r="AJ1941" s="2"/>
      <c r="AM1941" s="1"/>
      <c r="AO1941" s="7"/>
      <c r="AP1941" s="7"/>
    </row>
    <row r="1942" spans="10:42">
      <c r="J1942" s="2"/>
      <c r="K1942" s="2"/>
      <c r="L1942" s="2"/>
      <c r="M1942" s="2"/>
      <c r="N1942" s="2"/>
      <c r="R1942" s="1"/>
      <c r="X1942" s="7"/>
      <c r="Y1942" s="7"/>
      <c r="Z1942" s="7"/>
      <c r="AA1942" s="7"/>
      <c r="AB1942" s="7"/>
      <c r="AC1942" s="7"/>
      <c r="AD1942" s="7"/>
      <c r="AE1942" s="7"/>
      <c r="AF1942" s="7"/>
      <c r="AG1942" s="7"/>
      <c r="AH1942" s="7"/>
      <c r="AJ1942" s="2"/>
      <c r="AM1942" s="1"/>
      <c r="AO1942" s="7"/>
      <c r="AP1942" s="7"/>
    </row>
    <row r="1943" spans="10:42">
      <c r="J1943" s="2"/>
      <c r="K1943" s="2"/>
      <c r="L1943" s="2"/>
      <c r="M1943" s="2"/>
      <c r="N1943" s="2"/>
      <c r="R1943" s="1"/>
      <c r="X1943" s="7"/>
      <c r="Y1943" s="7"/>
      <c r="Z1943" s="7"/>
      <c r="AA1943" s="7"/>
      <c r="AB1943" s="7"/>
      <c r="AC1943" s="7"/>
      <c r="AD1943" s="7"/>
      <c r="AE1943" s="7"/>
      <c r="AF1943" s="7"/>
      <c r="AG1943" s="7"/>
      <c r="AH1943" s="7"/>
      <c r="AJ1943" s="2"/>
      <c r="AM1943" s="1"/>
      <c r="AO1943" s="7"/>
      <c r="AP1943" s="7"/>
    </row>
    <row r="1944" spans="10:42">
      <c r="J1944" s="2"/>
      <c r="K1944" s="2"/>
      <c r="L1944" s="2"/>
      <c r="M1944" s="2"/>
      <c r="N1944" s="2"/>
      <c r="R1944" s="1"/>
      <c r="X1944" s="7"/>
      <c r="Y1944" s="7"/>
      <c r="Z1944" s="7"/>
      <c r="AA1944" s="7"/>
      <c r="AB1944" s="7"/>
      <c r="AC1944" s="7"/>
      <c r="AD1944" s="7"/>
      <c r="AE1944" s="7"/>
      <c r="AF1944" s="7"/>
      <c r="AG1944" s="7"/>
      <c r="AH1944" s="7"/>
      <c r="AJ1944" s="2"/>
      <c r="AM1944" s="1"/>
      <c r="AO1944" s="7"/>
      <c r="AP1944" s="7"/>
    </row>
    <row r="1945" spans="10:42">
      <c r="J1945" s="2"/>
      <c r="K1945" s="2"/>
      <c r="L1945" s="2"/>
      <c r="M1945" s="2"/>
      <c r="N1945" s="2"/>
      <c r="R1945" s="1"/>
      <c r="X1945" s="7"/>
      <c r="Y1945" s="7"/>
      <c r="Z1945" s="7"/>
      <c r="AA1945" s="7"/>
      <c r="AB1945" s="7"/>
      <c r="AC1945" s="7"/>
      <c r="AD1945" s="7"/>
      <c r="AE1945" s="7"/>
      <c r="AF1945" s="7"/>
      <c r="AG1945" s="7"/>
      <c r="AH1945" s="7"/>
      <c r="AJ1945" s="2"/>
      <c r="AM1945" s="1"/>
      <c r="AO1945" s="7"/>
      <c r="AP1945" s="7"/>
    </row>
    <row r="1946" spans="10:42">
      <c r="J1946" s="2"/>
      <c r="K1946" s="2"/>
      <c r="L1946" s="2"/>
      <c r="M1946" s="2"/>
      <c r="N1946" s="2"/>
      <c r="R1946" s="1"/>
      <c r="X1946" s="7"/>
      <c r="Y1946" s="7"/>
      <c r="Z1946" s="7"/>
      <c r="AA1946" s="7"/>
      <c r="AB1946" s="7"/>
      <c r="AC1946" s="7"/>
      <c r="AD1946" s="7"/>
      <c r="AE1946" s="7"/>
      <c r="AF1946" s="7"/>
      <c r="AG1946" s="7"/>
      <c r="AH1946" s="7"/>
      <c r="AJ1946" s="2"/>
      <c r="AM1946" s="1"/>
      <c r="AO1946" s="7"/>
      <c r="AP1946" s="7"/>
    </row>
    <row r="1947" spans="10:42">
      <c r="J1947" s="2"/>
      <c r="K1947" s="2"/>
      <c r="L1947" s="2"/>
      <c r="M1947" s="2"/>
      <c r="N1947" s="2"/>
      <c r="R1947" s="1"/>
      <c r="X1947" s="7"/>
      <c r="Y1947" s="7"/>
      <c r="Z1947" s="7"/>
      <c r="AA1947" s="7"/>
      <c r="AB1947" s="7"/>
      <c r="AC1947" s="7"/>
      <c r="AD1947" s="7"/>
      <c r="AE1947" s="7"/>
      <c r="AF1947" s="7"/>
      <c r="AG1947" s="7"/>
      <c r="AH1947" s="7"/>
      <c r="AJ1947" s="2"/>
      <c r="AM1947" s="1"/>
      <c r="AO1947" s="7"/>
      <c r="AP1947" s="7"/>
    </row>
    <row r="1948" spans="10:42">
      <c r="J1948" s="2"/>
      <c r="K1948" s="2"/>
      <c r="L1948" s="2"/>
      <c r="M1948" s="2"/>
      <c r="N1948" s="2"/>
      <c r="R1948" s="1"/>
      <c r="X1948" s="7"/>
      <c r="Y1948" s="7"/>
      <c r="Z1948" s="7"/>
      <c r="AA1948" s="7"/>
      <c r="AB1948" s="7"/>
      <c r="AC1948" s="7"/>
      <c r="AD1948" s="7"/>
      <c r="AE1948" s="7"/>
      <c r="AF1948" s="7"/>
      <c r="AG1948" s="7"/>
      <c r="AH1948" s="7"/>
      <c r="AJ1948" s="2"/>
      <c r="AM1948" s="1"/>
      <c r="AO1948" s="7"/>
      <c r="AP1948" s="7"/>
    </row>
    <row r="1949" spans="10:42">
      <c r="J1949" s="2"/>
      <c r="K1949" s="2"/>
      <c r="L1949" s="2"/>
      <c r="M1949" s="2"/>
      <c r="N1949" s="2"/>
      <c r="R1949" s="1"/>
      <c r="X1949" s="7"/>
      <c r="Y1949" s="7"/>
      <c r="Z1949" s="7"/>
      <c r="AA1949" s="7"/>
      <c r="AB1949" s="7"/>
      <c r="AC1949" s="7"/>
      <c r="AD1949" s="7"/>
      <c r="AE1949" s="7"/>
      <c r="AF1949" s="7"/>
      <c r="AG1949" s="7"/>
      <c r="AH1949" s="7"/>
      <c r="AJ1949" s="2"/>
      <c r="AM1949" s="1"/>
      <c r="AO1949" s="7"/>
      <c r="AP1949" s="7"/>
    </row>
    <row r="1950" spans="10:42">
      <c r="J1950" s="2"/>
      <c r="K1950" s="2"/>
      <c r="L1950" s="2"/>
      <c r="M1950" s="2"/>
      <c r="N1950" s="2"/>
      <c r="R1950" s="1"/>
      <c r="X1950" s="7"/>
      <c r="Y1950" s="7"/>
      <c r="Z1950" s="7"/>
      <c r="AA1950" s="7"/>
      <c r="AB1950" s="7"/>
      <c r="AC1950" s="7"/>
      <c r="AD1950" s="7"/>
      <c r="AE1950" s="7"/>
      <c r="AF1950" s="7"/>
      <c r="AG1950" s="7"/>
      <c r="AH1950" s="7"/>
      <c r="AJ1950" s="2"/>
      <c r="AM1950" s="1"/>
      <c r="AO1950" s="7"/>
      <c r="AP1950" s="7"/>
    </row>
    <row r="1951" spans="10:42">
      <c r="J1951" s="2"/>
      <c r="K1951" s="2"/>
      <c r="L1951" s="2"/>
      <c r="M1951" s="2"/>
      <c r="N1951" s="2"/>
      <c r="R1951" s="1"/>
      <c r="X1951" s="7"/>
      <c r="Y1951" s="7"/>
      <c r="Z1951" s="7"/>
      <c r="AA1951" s="7"/>
      <c r="AB1951" s="7"/>
      <c r="AC1951" s="7"/>
      <c r="AD1951" s="7"/>
      <c r="AE1951" s="7"/>
      <c r="AF1951" s="7"/>
      <c r="AG1951" s="7"/>
      <c r="AH1951" s="7"/>
      <c r="AJ1951" s="2"/>
      <c r="AM1951" s="1"/>
      <c r="AO1951" s="7"/>
      <c r="AP1951" s="7"/>
    </row>
    <row r="1952" spans="10:42">
      <c r="J1952" s="2"/>
      <c r="K1952" s="2"/>
      <c r="L1952" s="2"/>
      <c r="M1952" s="2"/>
      <c r="N1952" s="2"/>
      <c r="R1952" s="1"/>
      <c r="X1952" s="7"/>
      <c r="Y1952" s="7"/>
      <c r="Z1952" s="7"/>
      <c r="AA1952" s="7"/>
      <c r="AB1952" s="7"/>
      <c r="AC1952" s="7"/>
      <c r="AD1952" s="7"/>
      <c r="AE1952" s="7"/>
      <c r="AF1952" s="7"/>
      <c r="AG1952" s="7"/>
      <c r="AH1952" s="7"/>
      <c r="AJ1952" s="2"/>
      <c r="AM1952" s="1"/>
      <c r="AO1952" s="7"/>
      <c r="AP1952" s="7"/>
    </row>
    <row r="1953" spans="10:42">
      <c r="J1953" s="2"/>
      <c r="K1953" s="2"/>
      <c r="L1953" s="2"/>
      <c r="M1953" s="2"/>
      <c r="N1953" s="2"/>
      <c r="R1953" s="1"/>
      <c r="X1953" s="7"/>
      <c r="Y1953" s="7"/>
      <c r="Z1953" s="7"/>
      <c r="AA1953" s="7"/>
      <c r="AB1953" s="7"/>
      <c r="AC1953" s="7"/>
      <c r="AD1953" s="7"/>
      <c r="AE1953" s="7"/>
      <c r="AF1953" s="7"/>
      <c r="AG1953" s="7"/>
      <c r="AH1953" s="7"/>
      <c r="AJ1953" s="2"/>
      <c r="AM1953" s="1"/>
      <c r="AO1953" s="7"/>
      <c r="AP1953" s="7"/>
    </row>
    <row r="1954" spans="10:42">
      <c r="J1954" s="2"/>
      <c r="K1954" s="2"/>
      <c r="L1954" s="2"/>
      <c r="M1954" s="2"/>
      <c r="N1954" s="2"/>
      <c r="R1954" s="1"/>
      <c r="X1954" s="7"/>
      <c r="Y1954" s="7"/>
      <c r="Z1954" s="7"/>
      <c r="AA1954" s="7"/>
      <c r="AB1954" s="7"/>
      <c r="AC1954" s="7"/>
      <c r="AD1954" s="7"/>
      <c r="AE1954" s="7"/>
      <c r="AF1954" s="7"/>
      <c r="AG1954" s="7"/>
      <c r="AH1954" s="7"/>
      <c r="AJ1954" s="2"/>
      <c r="AM1954" s="1"/>
      <c r="AO1954" s="7"/>
      <c r="AP1954" s="7"/>
    </row>
    <row r="1955" spans="10:42">
      <c r="J1955" s="2"/>
      <c r="K1955" s="2"/>
      <c r="L1955" s="2"/>
      <c r="M1955" s="2"/>
      <c r="N1955" s="2"/>
      <c r="R1955" s="1"/>
      <c r="X1955" s="7"/>
      <c r="Y1955" s="7"/>
      <c r="Z1955" s="7"/>
      <c r="AA1955" s="7"/>
      <c r="AB1955" s="7"/>
      <c r="AC1955" s="7"/>
      <c r="AD1955" s="7"/>
      <c r="AE1955" s="7"/>
      <c r="AF1955" s="7"/>
      <c r="AG1955" s="7"/>
      <c r="AH1955" s="7"/>
      <c r="AJ1955" s="2"/>
      <c r="AM1955" s="1"/>
      <c r="AO1955" s="7"/>
      <c r="AP1955" s="7"/>
    </row>
    <row r="1956" spans="10:42">
      <c r="J1956" s="2"/>
      <c r="K1956" s="2"/>
      <c r="L1956" s="2"/>
      <c r="M1956" s="2"/>
      <c r="N1956" s="2"/>
      <c r="R1956" s="1"/>
      <c r="X1956" s="7"/>
      <c r="Y1956" s="7"/>
      <c r="Z1956" s="7"/>
      <c r="AA1956" s="7"/>
      <c r="AB1956" s="7"/>
      <c r="AC1956" s="7"/>
      <c r="AD1956" s="7"/>
      <c r="AE1956" s="7"/>
      <c r="AF1956" s="7"/>
      <c r="AG1956" s="7"/>
      <c r="AH1956" s="7"/>
      <c r="AJ1956" s="2"/>
      <c r="AM1956" s="1"/>
      <c r="AO1956" s="7"/>
      <c r="AP1956" s="7"/>
    </row>
    <row r="1957" spans="10:42">
      <c r="J1957" s="2"/>
      <c r="K1957" s="2"/>
      <c r="L1957" s="2"/>
      <c r="M1957" s="2"/>
      <c r="N1957" s="2"/>
      <c r="R1957" s="1"/>
      <c r="X1957" s="7"/>
      <c r="Y1957" s="7"/>
      <c r="Z1957" s="7"/>
      <c r="AA1957" s="7"/>
      <c r="AB1957" s="7"/>
      <c r="AC1957" s="7"/>
      <c r="AD1957" s="7"/>
      <c r="AE1957" s="7"/>
      <c r="AF1957" s="7"/>
      <c r="AG1957" s="7"/>
      <c r="AH1957" s="7"/>
      <c r="AJ1957" s="2"/>
      <c r="AM1957" s="1"/>
      <c r="AO1957" s="7"/>
      <c r="AP1957" s="7"/>
    </row>
    <row r="1958" spans="10:42">
      <c r="J1958" s="2"/>
      <c r="K1958" s="2"/>
      <c r="L1958" s="2"/>
      <c r="M1958" s="2"/>
      <c r="N1958" s="2"/>
      <c r="R1958" s="1"/>
      <c r="X1958" s="7"/>
      <c r="Y1958" s="7"/>
      <c r="Z1958" s="7"/>
      <c r="AA1958" s="7"/>
      <c r="AB1958" s="7"/>
      <c r="AC1958" s="7"/>
      <c r="AD1958" s="7"/>
      <c r="AE1958" s="7"/>
      <c r="AF1958" s="7"/>
      <c r="AG1958" s="7"/>
      <c r="AH1958" s="7"/>
      <c r="AJ1958" s="2"/>
      <c r="AM1958" s="1"/>
      <c r="AO1958" s="7"/>
      <c r="AP1958" s="7"/>
    </row>
    <row r="1959" spans="10:42">
      <c r="J1959" s="2"/>
      <c r="K1959" s="2"/>
      <c r="L1959" s="2"/>
      <c r="M1959" s="2"/>
      <c r="N1959" s="2"/>
      <c r="R1959" s="1"/>
      <c r="X1959" s="7"/>
      <c r="Y1959" s="7"/>
      <c r="Z1959" s="7"/>
      <c r="AA1959" s="7"/>
      <c r="AB1959" s="7"/>
      <c r="AC1959" s="7"/>
      <c r="AD1959" s="7"/>
      <c r="AE1959" s="7"/>
      <c r="AF1959" s="7"/>
      <c r="AG1959" s="7"/>
      <c r="AH1959" s="7"/>
      <c r="AJ1959" s="2"/>
      <c r="AM1959" s="1"/>
      <c r="AO1959" s="7"/>
      <c r="AP1959" s="7"/>
    </row>
    <row r="1960" spans="10:42">
      <c r="J1960" s="2"/>
      <c r="K1960" s="2"/>
      <c r="L1960" s="2"/>
      <c r="M1960" s="2"/>
      <c r="N1960" s="2"/>
      <c r="R1960" s="1"/>
      <c r="X1960" s="7"/>
      <c r="Y1960" s="7"/>
      <c r="Z1960" s="7"/>
      <c r="AA1960" s="7"/>
      <c r="AB1960" s="7"/>
      <c r="AC1960" s="7"/>
      <c r="AD1960" s="7"/>
      <c r="AE1960" s="7"/>
      <c r="AF1960" s="7"/>
      <c r="AG1960" s="7"/>
      <c r="AH1960" s="7"/>
      <c r="AJ1960" s="2"/>
      <c r="AM1960" s="1"/>
      <c r="AO1960" s="7"/>
      <c r="AP1960" s="7"/>
    </row>
    <row r="1961" spans="10:42">
      <c r="J1961" s="2"/>
      <c r="K1961" s="2"/>
      <c r="L1961" s="2"/>
      <c r="M1961" s="2"/>
      <c r="N1961" s="2"/>
      <c r="R1961" s="1"/>
      <c r="X1961" s="7"/>
      <c r="Y1961" s="7"/>
      <c r="Z1961" s="7"/>
      <c r="AA1961" s="7"/>
      <c r="AB1961" s="7"/>
      <c r="AC1961" s="7"/>
      <c r="AD1961" s="7"/>
      <c r="AE1961" s="7"/>
      <c r="AF1961" s="7"/>
      <c r="AG1961" s="7"/>
      <c r="AH1961" s="7"/>
      <c r="AJ1961" s="2"/>
      <c r="AM1961" s="1"/>
      <c r="AO1961" s="7"/>
      <c r="AP1961" s="7"/>
    </row>
    <row r="1962" spans="10:42">
      <c r="J1962" s="2"/>
      <c r="K1962" s="2"/>
      <c r="L1962" s="2"/>
      <c r="M1962" s="2"/>
      <c r="N1962" s="2"/>
      <c r="R1962" s="1"/>
      <c r="X1962" s="7"/>
      <c r="Y1962" s="7"/>
      <c r="Z1962" s="7"/>
      <c r="AA1962" s="7"/>
      <c r="AB1962" s="7"/>
      <c r="AC1962" s="7"/>
      <c r="AD1962" s="7"/>
      <c r="AE1962" s="7"/>
      <c r="AF1962" s="7"/>
      <c r="AG1962" s="7"/>
      <c r="AH1962" s="7"/>
      <c r="AJ1962" s="2"/>
      <c r="AM1962" s="1"/>
      <c r="AO1962" s="7"/>
      <c r="AP1962" s="7"/>
    </row>
    <row r="1963" spans="10:42">
      <c r="J1963" s="2"/>
      <c r="K1963" s="2"/>
      <c r="L1963" s="2"/>
      <c r="M1963" s="2"/>
      <c r="N1963" s="2"/>
      <c r="R1963" s="1"/>
      <c r="X1963" s="7"/>
      <c r="Y1963" s="7"/>
      <c r="Z1963" s="7"/>
      <c r="AA1963" s="7"/>
      <c r="AB1963" s="7"/>
      <c r="AC1963" s="7"/>
      <c r="AD1963" s="7"/>
      <c r="AE1963" s="7"/>
      <c r="AF1963" s="7"/>
      <c r="AG1963" s="7"/>
      <c r="AH1963" s="7"/>
      <c r="AJ1963" s="2"/>
      <c r="AM1963" s="1"/>
      <c r="AO1963" s="7"/>
      <c r="AP1963" s="7"/>
    </row>
    <row r="1964" spans="10:42">
      <c r="J1964" s="2"/>
      <c r="K1964" s="2"/>
      <c r="L1964" s="2"/>
      <c r="M1964" s="2"/>
      <c r="N1964" s="2"/>
      <c r="R1964" s="1"/>
      <c r="X1964" s="7"/>
      <c r="Y1964" s="7"/>
      <c r="Z1964" s="7"/>
      <c r="AA1964" s="7"/>
      <c r="AB1964" s="7"/>
      <c r="AC1964" s="7"/>
      <c r="AD1964" s="7"/>
      <c r="AE1964" s="7"/>
      <c r="AF1964" s="7"/>
      <c r="AG1964" s="7"/>
      <c r="AH1964" s="7"/>
      <c r="AJ1964" s="2"/>
      <c r="AM1964" s="1"/>
      <c r="AO1964" s="7"/>
      <c r="AP1964" s="7"/>
    </row>
    <row r="1965" spans="10:42">
      <c r="J1965" s="2"/>
      <c r="K1965" s="2"/>
      <c r="L1965" s="2"/>
      <c r="M1965" s="2"/>
      <c r="N1965" s="2"/>
      <c r="R1965" s="1"/>
      <c r="X1965" s="7"/>
      <c r="Y1965" s="7"/>
      <c r="Z1965" s="7"/>
      <c r="AA1965" s="7"/>
      <c r="AB1965" s="7"/>
      <c r="AC1965" s="7"/>
      <c r="AD1965" s="7"/>
      <c r="AE1965" s="7"/>
      <c r="AF1965" s="7"/>
      <c r="AG1965" s="7"/>
      <c r="AH1965" s="7"/>
      <c r="AJ1965" s="2"/>
      <c r="AM1965" s="1"/>
      <c r="AO1965" s="7"/>
      <c r="AP1965" s="7"/>
    </row>
    <row r="1966" spans="10:42">
      <c r="J1966" s="2"/>
      <c r="K1966" s="2"/>
      <c r="L1966" s="2"/>
      <c r="M1966" s="2"/>
      <c r="N1966" s="2"/>
      <c r="R1966" s="1"/>
      <c r="X1966" s="7"/>
      <c r="Y1966" s="7"/>
      <c r="Z1966" s="7"/>
      <c r="AA1966" s="7"/>
      <c r="AB1966" s="7"/>
      <c r="AC1966" s="7"/>
      <c r="AD1966" s="7"/>
      <c r="AE1966" s="7"/>
      <c r="AF1966" s="7"/>
      <c r="AG1966" s="7"/>
      <c r="AH1966" s="7"/>
      <c r="AJ1966" s="2"/>
      <c r="AM1966" s="1"/>
      <c r="AO1966" s="7"/>
      <c r="AP1966" s="7"/>
    </row>
    <row r="1967" spans="10:42">
      <c r="J1967" s="2"/>
      <c r="K1967" s="2"/>
      <c r="L1967" s="2"/>
      <c r="M1967" s="2"/>
      <c r="N1967" s="2"/>
      <c r="R1967" s="1"/>
      <c r="X1967" s="7"/>
      <c r="Y1967" s="7"/>
      <c r="Z1967" s="7"/>
      <c r="AA1967" s="7"/>
      <c r="AB1967" s="7"/>
      <c r="AC1967" s="7"/>
      <c r="AD1967" s="7"/>
      <c r="AE1967" s="7"/>
      <c r="AF1967" s="7"/>
      <c r="AG1967" s="7"/>
      <c r="AH1967" s="7"/>
      <c r="AJ1967" s="2"/>
      <c r="AM1967" s="1"/>
      <c r="AO1967" s="7"/>
      <c r="AP1967" s="7"/>
    </row>
    <row r="1968" spans="10:42">
      <c r="J1968" s="2"/>
      <c r="K1968" s="2"/>
      <c r="L1968" s="2"/>
      <c r="M1968" s="2"/>
      <c r="N1968" s="2"/>
      <c r="R1968" s="1"/>
      <c r="X1968" s="7"/>
      <c r="Y1968" s="7"/>
      <c r="Z1968" s="7"/>
      <c r="AA1968" s="7"/>
      <c r="AB1968" s="7"/>
      <c r="AC1968" s="7"/>
      <c r="AD1968" s="7"/>
      <c r="AE1968" s="7"/>
      <c r="AF1968" s="7"/>
      <c r="AG1968" s="7"/>
      <c r="AH1968" s="7"/>
      <c r="AJ1968" s="2"/>
      <c r="AM1968" s="1"/>
      <c r="AO1968" s="7"/>
      <c r="AP1968" s="7"/>
    </row>
    <row r="1969" spans="10:42">
      <c r="J1969" s="2"/>
      <c r="K1969" s="2"/>
      <c r="L1969" s="2"/>
      <c r="M1969" s="2"/>
      <c r="N1969" s="2"/>
      <c r="R1969" s="1"/>
      <c r="X1969" s="7"/>
      <c r="Y1969" s="7"/>
      <c r="Z1969" s="7"/>
      <c r="AA1969" s="7"/>
      <c r="AB1969" s="7"/>
      <c r="AC1969" s="7"/>
      <c r="AD1969" s="7"/>
      <c r="AE1969" s="7"/>
      <c r="AF1969" s="7"/>
      <c r="AG1969" s="7"/>
      <c r="AH1969" s="7"/>
      <c r="AJ1969" s="2"/>
      <c r="AM1969" s="1"/>
      <c r="AO1969" s="7"/>
      <c r="AP1969" s="7"/>
    </row>
    <row r="1970" spans="10:42">
      <c r="J1970" s="2"/>
      <c r="K1970" s="2"/>
      <c r="L1970" s="2"/>
      <c r="M1970" s="2"/>
      <c r="N1970" s="2"/>
      <c r="R1970" s="1"/>
      <c r="X1970" s="7"/>
      <c r="Y1970" s="7"/>
      <c r="Z1970" s="7"/>
      <c r="AA1970" s="7"/>
      <c r="AB1970" s="7"/>
      <c r="AC1970" s="7"/>
      <c r="AD1970" s="7"/>
      <c r="AE1970" s="7"/>
      <c r="AF1970" s="7"/>
      <c r="AG1970" s="7"/>
      <c r="AH1970" s="7"/>
      <c r="AJ1970" s="2"/>
      <c r="AM1970" s="1"/>
      <c r="AO1970" s="7"/>
      <c r="AP1970" s="7"/>
    </row>
    <row r="1971" spans="10:42">
      <c r="J1971" s="2"/>
      <c r="K1971" s="2"/>
      <c r="L1971" s="2"/>
      <c r="M1971" s="2"/>
      <c r="N1971" s="2"/>
      <c r="R1971" s="1"/>
      <c r="X1971" s="7"/>
      <c r="Y1971" s="7"/>
      <c r="Z1971" s="7"/>
      <c r="AA1971" s="7"/>
      <c r="AB1971" s="7"/>
      <c r="AC1971" s="7"/>
      <c r="AD1971" s="7"/>
      <c r="AE1971" s="7"/>
      <c r="AF1971" s="7"/>
      <c r="AG1971" s="7"/>
      <c r="AH1971" s="7"/>
      <c r="AJ1971" s="2"/>
      <c r="AM1971" s="1"/>
      <c r="AO1971" s="7"/>
      <c r="AP1971" s="7"/>
    </row>
    <row r="1972" spans="10:42">
      <c r="J1972" s="2"/>
      <c r="K1972" s="2"/>
      <c r="L1972" s="2"/>
      <c r="M1972" s="2"/>
      <c r="N1972" s="2"/>
      <c r="R1972" s="1"/>
      <c r="X1972" s="7"/>
      <c r="Y1972" s="7"/>
      <c r="Z1972" s="7"/>
      <c r="AA1972" s="7"/>
      <c r="AB1972" s="7"/>
      <c r="AC1972" s="7"/>
      <c r="AD1972" s="7"/>
      <c r="AE1972" s="7"/>
      <c r="AF1972" s="7"/>
      <c r="AG1972" s="7"/>
      <c r="AH1972" s="7"/>
      <c r="AJ1972" s="2"/>
      <c r="AM1972" s="1"/>
      <c r="AO1972" s="7"/>
      <c r="AP1972" s="7"/>
    </row>
    <row r="1973" spans="10:42">
      <c r="J1973" s="2"/>
      <c r="K1973" s="2"/>
      <c r="L1973" s="2"/>
      <c r="M1973" s="2"/>
      <c r="N1973" s="2"/>
      <c r="R1973" s="1"/>
      <c r="X1973" s="7"/>
      <c r="Y1973" s="7"/>
      <c r="Z1973" s="7"/>
      <c r="AA1973" s="7"/>
      <c r="AB1973" s="7"/>
      <c r="AC1973" s="7"/>
      <c r="AD1973" s="7"/>
      <c r="AE1973" s="7"/>
      <c r="AF1973" s="7"/>
      <c r="AG1973" s="7"/>
      <c r="AH1973" s="7"/>
      <c r="AJ1973" s="2"/>
      <c r="AM1973" s="1"/>
      <c r="AO1973" s="7"/>
      <c r="AP1973" s="7"/>
    </row>
    <row r="1974" spans="10:42">
      <c r="J1974" s="2"/>
      <c r="K1974" s="2"/>
      <c r="L1974" s="2"/>
      <c r="M1974" s="2"/>
      <c r="N1974" s="2"/>
      <c r="R1974" s="1"/>
      <c r="X1974" s="7"/>
      <c r="Y1974" s="7"/>
      <c r="Z1974" s="7"/>
      <c r="AA1974" s="7"/>
      <c r="AB1974" s="7"/>
      <c r="AC1974" s="7"/>
      <c r="AD1974" s="7"/>
      <c r="AE1974" s="7"/>
      <c r="AF1974" s="7"/>
      <c r="AG1974" s="7"/>
      <c r="AH1974" s="7"/>
      <c r="AJ1974" s="2"/>
      <c r="AM1974" s="1"/>
      <c r="AO1974" s="7"/>
      <c r="AP1974" s="7"/>
    </row>
    <row r="1975" spans="10:42">
      <c r="J1975" s="2"/>
      <c r="K1975" s="2"/>
      <c r="L1975" s="2"/>
      <c r="M1975" s="2"/>
      <c r="N1975" s="2"/>
      <c r="R1975" s="1"/>
      <c r="X1975" s="7"/>
      <c r="Y1975" s="7"/>
      <c r="Z1975" s="7"/>
      <c r="AA1975" s="7"/>
      <c r="AB1975" s="7"/>
      <c r="AC1975" s="7"/>
      <c r="AD1975" s="7"/>
      <c r="AE1975" s="7"/>
      <c r="AF1975" s="7"/>
      <c r="AG1975" s="7"/>
      <c r="AH1975" s="7"/>
      <c r="AJ1975" s="2"/>
      <c r="AM1975" s="1"/>
      <c r="AO1975" s="7"/>
      <c r="AP1975" s="7"/>
    </row>
    <row r="1976" spans="10:42">
      <c r="J1976" s="2"/>
      <c r="K1976" s="2"/>
      <c r="L1976" s="2"/>
      <c r="M1976" s="2"/>
      <c r="N1976" s="2"/>
      <c r="R1976" s="1"/>
      <c r="X1976" s="7"/>
      <c r="Y1976" s="7"/>
      <c r="Z1976" s="7"/>
      <c r="AA1976" s="7"/>
      <c r="AB1976" s="7"/>
      <c r="AC1976" s="7"/>
      <c r="AD1976" s="7"/>
      <c r="AE1976" s="7"/>
      <c r="AF1976" s="7"/>
      <c r="AG1976" s="7"/>
      <c r="AH1976" s="7"/>
      <c r="AJ1976" s="2"/>
      <c r="AM1976" s="1"/>
      <c r="AO1976" s="7"/>
      <c r="AP1976" s="7"/>
    </row>
    <row r="1977" spans="10:42">
      <c r="J1977" s="2"/>
      <c r="K1977" s="2"/>
      <c r="L1977" s="2"/>
      <c r="M1977" s="2"/>
      <c r="N1977" s="2"/>
      <c r="R1977" s="1"/>
      <c r="X1977" s="7"/>
      <c r="Y1977" s="7"/>
      <c r="Z1977" s="7"/>
      <c r="AA1977" s="7"/>
      <c r="AB1977" s="7"/>
      <c r="AC1977" s="7"/>
      <c r="AD1977" s="7"/>
      <c r="AE1977" s="7"/>
      <c r="AF1977" s="7"/>
      <c r="AG1977" s="7"/>
      <c r="AH1977" s="7"/>
      <c r="AJ1977" s="2"/>
      <c r="AM1977" s="1"/>
      <c r="AO1977" s="7"/>
      <c r="AP1977" s="7"/>
    </row>
    <row r="1978" spans="10:42">
      <c r="J1978" s="2"/>
      <c r="K1978" s="2"/>
      <c r="L1978" s="2"/>
      <c r="M1978" s="2"/>
      <c r="N1978" s="2"/>
      <c r="R1978" s="1"/>
      <c r="X1978" s="7"/>
      <c r="Y1978" s="7"/>
      <c r="Z1978" s="7"/>
      <c r="AA1978" s="7"/>
      <c r="AB1978" s="7"/>
      <c r="AC1978" s="7"/>
      <c r="AD1978" s="7"/>
      <c r="AE1978" s="7"/>
      <c r="AF1978" s="7"/>
      <c r="AG1978" s="7"/>
      <c r="AH1978" s="7"/>
      <c r="AJ1978" s="2"/>
      <c r="AM1978" s="1"/>
      <c r="AO1978" s="7"/>
      <c r="AP1978" s="7"/>
    </row>
    <row r="1979" spans="10:42">
      <c r="J1979" s="2"/>
      <c r="K1979" s="2"/>
      <c r="L1979" s="2"/>
      <c r="M1979" s="2"/>
      <c r="N1979" s="2"/>
      <c r="R1979" s="1"/>
      <c r="X1979" s="7"/>
      <c r="Y1979" s="7"/>
      <c r="Z1979" s="7"/>
      <c r="AA1979" s="7"/>
      <c r="AB1979" s="7"/>
      <c r="AC1979" s="7"/>
      <c r="AD1979" s="7"/>
      <c r="AE1979" s="7"/>
      <c r="AF1979" s="7"/>
      <c r="AG1979" s="7"/>
      <c r="AH1979" s="7"/>
      <c r="AJ1979" s="2"/>
      <c r="AM1979" s="1"/>
      <c r="AO1979" s="7"/>
      <c r="AP1979" s="7"/>
    </row>
    <row r="1980" spans="10:42">
      <c r="J1980" s="2"/>
      <c r="K1980" s="2"/>
      <c r="L1980" s="2"/>
      <c r="M1980" s="2"/>
      <c r="N1980" s="2"/>
      <c r="R1980" s="1"/>
      <c r="X1980" s="7"/>
      <c r="Y1980" s="7"/>
      <c r="Z1980" s="7"/>
      <c r="AA1980" s="7"/>
      <c r="AB1980" s="7"/>
      <c r="AC1980" s="7"/>
      <c r="AD1980" s="7"/>
      <c r="AE1980" s="7"/>
      <c r="AF1980" s="7"/>
      <c r="AG1980" s="7"/>
      <c r="AH1980" s="7"/>
      <c r="AJ1980" s="2"/>
      <c r="AM1980" s="1"/>
      <c r="AO1980" s="7"/>
      <c r="AP1980" s="7"/>
    </row>
    <row r="1981" spans="10:42">
      <c r="J1981" s="2"/>
      <c r="K1981" s="2"/>
      <c r="L1981" s="2"/>
      <c r="M1981" s="2"/>
      <c r="N1981" s="2"/>
      <c r="R1981" s="1"/>
      <c r="X1981" s="7"/>
      <c r="Y1981" s="7"/>
      <c r="Z1981" s="7"/>
      <c r="AA1981" s="7"/>
      <c r="AB1981" s="7"/>
      <c r="AC1981" s="7"/>
      <c r="AD1981" s="7"/>
      <c r="AE1981" s="7"/>
      <c r="AF1981" s="7"/>
      <c r="AG1981" s="7"/>
      <c r="AH1981" s="7"/>
      <c r="AJ1981" s="2"/>
      <c r="AM1981" s="1"/>
      <c r="AO1981" s="7"/>
      <c r="AP1981" s="7"/>
    </row>
    <row r="1982" spans="10:42">
      <c r="J1982" s="2"/>
      <c r="K1982" s="2"/>
      <c r="L1982" s="2"/>
      <c r="M1982" s="2"/>
      <c r="N1982" s="2"/>
      <c r="R1982" s="1"/>
      <c r="X1982" s="7"/>
      <c r="Y1982" s="7"/>
      <c r="Z1982" s="7"/>
      <c r="AA1982" s="7"/>
      <c r="AB1982" s="7"/>
      <c r="AC1982" s="7"/>
      <c r="AD1982" s="7"/>
      <c r="AE1982" s="7"/>
      <c r="AF1982" s="7"/>
      <c r="AG1982" s="7"/>
      <c r="AH1982" s="7"/>
      <c r="AJ1982" s="2"/>
      <c r="AM1982" s="1"/>
      <c r="AO1982" s="7"/>
      <c r="AP1982" s="7"/>
    </row>
    <row r="1983" spans="10:42">
      <c r="J1983" s="2"/>
      <c r="K1983" s="2"/>
      <c r="L1983" s="2"/>
      <c r="M1983" s="2"/>
      <c r="N1983" s="2"/>
      <c r="R1983" s="1"/>
      <c r="X1983" s="7"/>
      <c r="Y1983" s="7"/>
      <c r="Z1983" s="7"/>
      <c r="AA1983" s="7"/>
      <c r="AB1983" s="7"/>
      <c r="AC1983" s="7"/>
      <c r="AD1983" s="7"/>
      <c r="AE1983" s="7"/>
      <c r="AF1983" s="7"/>
      <c r="AG1983" s="7"/>
      <c r="AH1983" s="7"/>
      <c r="AJ1983" s="2"/>
      <c r="AM1983" s="1"/>
      <c r="AO1983" s="7"/>
      <c r="AP1983" s="7"/>
    </row>
    <row r="1984" spans="10:42">
      <c r="J1984" s="2"/>
      <c r="K1984" s="2"/>
      <c r="L1984" s="2"/>
      <c r="M1984" s="2"/>
      <c r="N1984" s="2"/>
      <c r="R1984" s="1"/>
      <c r="X1984" s="7"/>
      <c r="Y1984" s="7"/>
      <c r="Z1984" s="7"/>
      <c r="AA1984" s="7"/>
      <c r="AB1984" s="7"/>
      <c r="AC1984" s="7"/>
      <c r="AD1984" s="7"/>
      <c r="AE1984" s="7"/>
      <c r="AF1984" s="7"/>
      <c r="AG1984" s="7"/>
      <c r="AH1984" s="7"/>
      <c r="AJ1984" s="2"/>
      <c r="AM1984" s="1"/>
      <c r="AO1984" s="7"/>
      <c r="AP1984" s="7"/>
    </row>
    <row r="1985" spans="10:42">
      <c r="J1985" s="2"/>
      <c r="K1985" s="2"/>
      <c r="L1985" s="2"/>
      <c r="M1985" s="2"/>
      <c r="N1985" s="2"/>
      <c r="R1985" s="1"/>
      <c r="X1985" s="7"/>
      <c r="Y1985" s="7"/>
      <c r="Z1985" s="7"/>
      <c r="AA1985" s="7"/>
      <c r="AB1985" s="7"/>
      <c r="AC1985" s="7"/>
      <c r="AD1985" s="7"/>
      <c r="AE1985" s="7"/>
      <c r="AF1985" s="7"/>
      <c r="AG1985" s="7"/>
      <c r="AH1985" s="7"/>
      <c r="AJ1985" s="2"/>
      <c r="AM1985" s="1"/>
      <c r="AO1985" s="7"/>
      <c r="AP1985" s="7"/>
    </row>
    <row r="1986" spans="10:42">
      <c r="J1986" s="2"/>
      <c r="K1986" s="2"/>
      <c r="L1986" s="2"/>
      <c r="M1986" s="2"/>
      <c r="N1986" s="2"/>
      <c r="R1986" s="1"/>
      <c r="X1986" s="7"/>
      <c r="Y1986" s="7"/>
      <c r="Z1986" s="7"/>
      <c r="AA1986" s="7"/>
      <c r="AB1986" s="7"/>
      <c r="AC1986" s="7"/>
      <c r="AD1986" s="7"/>
      <c r="AE1986" s="7"/>
      <c r="AF1986" s="7"/>
      <c r="AG1986" s="7"/>
      <c r="AH1986" s="7"/>
      <c r="AJ1986" s="2"/>
      <c r="AM1986" s="1"/>
      <c r="AO1986" s="7"/>
      <c r="AP1986" s="7"/>
    </row>
    <row r="1987" spans="10:42">
      <c r="J1987" s="2"/>
      <c r="K1987" s="2"/>
      <c r="L1987" s="2"/>
      <c r="M1987" s="2"/>
      <c r="N1987" s="2"/>
      <c r="R1987" s="1"/>
      <c r="X1987" s="7"/>
      <c r="Y1987" s="7"/>
      <c r="Z1987" s="7"/>
      <c r="AA1987" s="7"/>
      <c r="AB1987" s="7"/>
      <c r="AC1987" s="7"/>
      <c r="AD1987" s="7"/>
      <c r="AE1987" s="7"/>
      <c r="AF1987" s="7"/>
      <c r="AG1987" s="7"/>
      <c r="AH1987" s="7"/>
      <c r="AJ1987" s="2"/>
      <c r="AM1987" s="1"/>
      <c r="AO1987" s="7"/>
      <c r="AP1987" s="7"/>
    </row>
    <row r="1988" spans="10:42">
      <c r="J1988" s="2"/>
      <c r="K1988" s="2"/>
      <c r="L1988" s="2"/>
      <c r="M1988" s="2"/>
      <c r="N1988" s="2"/>
      <c r="R1988" s="1"/>
      <c r="X1988" s="7"/>
      <c r="Y1988" s="7"/>
      <c r="Z1988" s="7"/>
      <c r="AA1988" s="7"/>
      <c r="AB1988" s="7"/>
      <c r="AC1988" s="7"/>
      <c r="AD1988" s="7"/>
      <c r="AE1988" s="7"/>
      <c r="AF1988" s="7"/>
      <c r="AG1988" s="7"/>
      <c r="AH1988" s="7"/>
      <c r="AJ1988" s="2"/>
      <c r="AM1988" s="1"/>
      <c r="AO1988" s="7"/>
      <c r="AP1988" s="7"/>
    </row>
    <row r="1989" spans="10:42">
      <c r="J1989" s="2"/>
      <c r="K1989" s="2"/>
      <c r="L1989" s="2"/>
      <c r="M1989" s="2"/>
      <c r="N1989" s="2"/>
      <c r="R1989" s="1"/>
      <c r="X1989" s="7"/>
      <c r="Y1989" s="7"/>
      <c r="Z1989" s="7"/>
      <c r="AA1989" s="7"/>
      <c r="AB1989" s="7"/>
      <c r="AC1989" s="7"/>
      <c r="AD1989" s="7"/>
      <c r="AE1989" s="7"/>
      <c r="AF1989" s="7"/>
      <c r="AG1989" s="7"/>
      <c r="AH1989" s="7"/>
      <c r="AJ1989" s="2"/>
      <c r="AM1989" s="1"/>
      <c r="AO1989" s="7"/>
      <c r="AP1989" s="7"/>
    </row>
    <row r="1990" spans="10:42">
      <c r="J1990" s="2"/>
      <c r="K1990" s="2"/>
      <c r="L1990" s="2"/>
      <c r="M1990" s="2"/>
      <c r="N1990" s="2"/>
      <c r="R1990" s="1"/>
      <c r="X1990" s="7"/>
      <c r="Y1990" s="7"/>
      <c r="Z1990" s="7"/>
      <c r="AA1990" s="7"/>
      <c r="AB1990" s="7"/>
      <c r="AC1990" s="7"/>
      <c r="AD1990" s="7"/>
      <c r="AE1990" s="7"/>
      <c r="AF1990" s="7"/>
      <c r="AG1990" s="7"/>
      <c r="AH1990" s="7"/>
      <c r="AJ1990" s="2"/>
      <c r="AM1990" s="1"/>
      <c r="AO1990" s="7"/>
      <c r="AP1990" s="7"/>
    </row>
    <row r="1991" spans="10:42">
      <c r="J1991" s="2"/>
      <c r="K1991" s="2"/>
      <c r="L1991" s="2"/>
      <c r="M1991" s="2"/>
      <c r="N1991" s="2"/>
      <c r="R1991" s="1"/>
      <c r="X1991" s="7"/>
      <c r="Y1991" s="7"/>
      <c r="Z1991" s="7"/>
      <c r="AA1991" s="7"/>
      <c r="AB1991" s="7"/>
      <c r="AC1991" s="7"/>
      <c r="AD1991" s="7"/>
      <c r="AE1991" s="7"/>
      <c r="AF1991" s="7"/>
      <c r="AG1991" s="7"/>
      <c r="AH1991" s="7"/>
      <c r="AJ1991" s="2"/>
      <c r="AM1991" s="1"/>
      <c r="AO1991" s="7"/>
      <c r="AP1991" s="7"/>
    </row>
    <row r="1992" spans="10:42">
      <c r="J1992" s="2"/>
      <c r="K1992" s="2"/>
      <c r="L1992" s="2"/>
      <c r="M1992" s="2"/>
      <c r="N1992" s="2"/>
      <c r="R1992" s="1"/>
      <c r="X1992" s="7"/>
      <c r="Y1992" s="7"/>
      <c r="Z1992" s="7"/>
      <c r="AA1992" s="7"/>
      <c r="AB1992" s="7"/>
      <c r="AC1992" s="7"/>
      <c r="AD1992" s="7"/>
      <c r="AE1992" s="7"/>
      <c r="AF1992" s="7"/>
      <c r="AG1992" s="7"/>
      <c r="AH1992" s="7"/>
      <c r="AJ1992" s="2"/>
      <c r="AM1992" s="1"/>
      <c r="AO1992" s="7"/>
      <c r="AP1992" s="7"/>
    </row>
    <row r="1993" spans="10:42">
      <c r="J1993" s="2"/>
      <c r="K1993" s="2"/>
      <c r="L1993" s="2"/>
      <c r="M1993" s="2"/>
      <c r="N1993" s="2"/>
      <c r="R1993" s="1"/>
      <c r="X1993" s="7"/>
      <c r="Y1993" s="7"/>
      <c r="Z1993" s="7"/>
      <c r="AA1993" s="7"/>
      <c r="AB1993" s="7"/>
      <c r="AC1993" s="7"/>
      <c r="AD1993" s="7"/>
      <c r="AE1993" s="7"/>
      <c r="AF1993" s="7"/>
      <c r="AG1993" s="7"/>
      <c r="AH1993" s="7"/>
      <c r="AJ1993" s="2"/>
      <c r="AM1993" s="1"/>
      <c r="AO1993" s="7"/>
      <c r="AP1993" s="7"/>
    </row>
    <row r="1994" spans="10:42">
      <c r="J1994" s="2"/>
      <c r="K1994" s="2"/>
      <c r="L1994" s="2"/>
      <c r="M1994" s="2"/>
      <c r="N1994" s="2"/>
      <c r="R1994" s="1"/>
      <c r="X1994" s="7"/>
      <c r="Y1994" s="7"/>
      <c r="Z1994" s="7"/>
      <c r="AA1994" s="7"/>
      <c r="AB1994" s="7"/>
      <c r="AC1994" s="7"/>
      <c r="AD1994" s="7"/>
      <c r="AE1994" s="7"/>
      <c r="AF1994" s="7"/>
      <c r="AG1994" s="7"/>
      <c r="AH1994" s="7"/>
      <c r="AJ1994" s="2"/>
      <c r="AM1994" s="1"/>
      <c r="AO1994" s="7"/>
      <c r="AP1994" s="7"/>
    </row>
    <row r="1995" spans="10:42">
      <c r="J1995" s="2"/>
      <c r="K1995" s="2"/>
      <c r="L1995" s="2"/>
      <c r="M1995" s="2"/>
      <c r="N1995" s="2"/>
      <c r="R1995" s="1"/>
      <c r="X1995" s="7"/>
      <c r="Y1995" s="7"/>
      <c r="Z1995" s="7"/>
      <c r="AA1995" s="7"/>
      <c r="AB1995" s="7"/>
      <c r="AC1995" s="7"/>
      <c r="AD1995" s="7"/>
      <c r="AE1995" s="7"/>
      <c r="AF1995" s="7"/>
      <c r="AG1995" s="7"/>
      <c r="AH1995" s="7"/>
      <c r="AJ1995" s="2"/>
      <c r="AM1995" s="1"/>
      <c r="AO1995" s="7"/>
      <c r="AP1995" s="7"/>
    </row>
    <row r="1996" spans="10:42">
      <c r="J1996" s="2"/>
      <c r="K1996" s="2"/>
      <c r="L1996" s="2"/>
      <c r="M1996" s="2"/>
      <c r="N1996" s="2"/>
      <c r="R1996" s="1"/>
      <c r="X1996" s="7"/>
      <c r="Y1996" s="7"/>
      <c r="Z1996" s="7"/>
      <c r="AA1996" s="7"/>
      <c r="AB1996" s="7"/>
      <c r="AC1996" s="7"/>
      <c r="AD1996" s="7"/>
      <c r="AE1996" s="7"/>
      <c r="AF1996" s="7"/>
      <c r="AG1996" s="7"/>
      <c r="AH1996" s="7"/>
      <c r="AJ1996" s="2"/>
      <c r="AM1996" s="1"/>
      <c r="AO1996" s="7"/>
      <c r="AP1996" s="7"/>
    </row>
    <row r="1997" spans="10:42">
      <c r="J1997" s="2"/>
      <c r="K1997" s="2"/>
      <c r="L1997" s="2"/>
      <c r="M1997" s="2"/>
      <c r="N1997" s="2"/>
      <c r="R1997" s="1"/>
      <c r="X1997" s="7"/>
      <c r="Y1997" s="7"/>
      <c r="Z1997" s="7"/>
      <c r="AA1997" s="7"/>
      <c r="AB1997" s="7"/>
      <c r="AC1997" s="7"/>
      <c r="AD1997" s="7"/>
      <c r="AE1997" s="7"/>
      <c r="AF1997" s="7"/>
      <c r="AG1997" s="7"/>
      <c r="AH1997" s="7"/>
      <c r="AJ1997" s="2"/>
      <c r="AM1997" s="1"/>
      <c r="AO1997" s="7"/>
      <c r="AP1997" s="7"/>
    </row>
    <row r="1998" spans="10:42">
      <c r="J1998" s="2"/>
      <c r="K1998" s="2"/>
      <c r="L1998" s="2"/>
      <c r="M1998" s="2"/>
      <c r="N1998" s="2"/>
      <c r="R1998" s="1"/>
      <c r="X1998" s="7"/>
      <c r="Y1998" s="7"/>
      <c r="Z1998" s="7"/>
      <c r="AA1998" s="7"/>
      <c r="AB1998" s="7"/>
      <c r="AC1998" s="7"/>
      <c r="AD1998" s="7"/>
      <c r="AE1998" s="7"/>
      <c r="AF1998" s="7"/>
      <c r="AG1998" s="7"/>
      <c r="AH1998" s="7"/>
      <c r="AJ1998" s="2"/>
      <c r="AM1998" s="1"/>
      <c r="AO1998" s="7"/>
      <c r="AP1998" s="7"/>
    </row>
    <row r="1999" spans="10:42">
      <c r="J1999" s="2"/>
      <c r="K1999" s="2"/>
      <c r="L1999" s="2"/>
      <c r="M1999" s="2"/>
      <c r="N1999" s="2"/>
      <c r="R1999" s="1"/>
      <c r="X1999" s="7"/>
      <c r="Y1999" s="7"/>
      <c r="Z1999" s="7"/>
      <c r="AA1999" s="7"/>
      <c r="AB1999" s="7"/>
      <c r="AC1999" s="7"/>
      <c r="AD1999" s="7"/>
      <c r="AE1999" s="7"/>
      <c r="AF1999" s="7"/>
      <c r="AG1999" s="7"/>
      <c r="AH1999" s="7"/>
      <c r="AJ1999" s="2"/>
      <c r="AM1999" s="1"/>
      <c r="AO1999" s="7"/>
      <c r="AP1999" s="7"/>
    </row>
    <row r="2000" spans="10:42">
      <c r="J2000" s="2"/>
      <c r="K2000" s="2"/>
      <c r="L2000" s="2"/>
      <c r="M2000" s="2"/>
      <c r="N2000" s="2"/>
      <c r="R2000" s="1"/>
      <c r="X2000" s="7"/>
      <c r="Y2000" s="7"/>
      <c r="Z2000" s="7"/>
      <c r="AA2000" s="7"/>
      <c r="AB2000" s="7"/>
      <c r="AC2000" s="7"/>
      <c r="AD2000" s="7"/>
      <c r="AE2000" s="7"/>
      <c r="AF2000" s="7"/>
      <c r="AG2000" s="7"/>
      <c r="AH2000" s="7"/>
      <c r="AJ2000" s="2"/>
      <c r="AM2000" s="1"/>
      <c r="AO2000" s="7"/>
      <c r="AP2000" s="7"/>
    </row>
    <row r="2001" spans="10:42">
      <c r="J2001" s="2"/>
      <c r="K2001" s="2"/>
      <c r="L2001" s="2"/>
      <c r="M2001" s="2"/>
      <c r="N2001" s="2"/>
      <c r="R2001" s="1"/>
      <c r="X2001" s="7"/>
      <c r="Y2001" s="7"/>
      <c r="Z2001" s="7"/>
      <c r="AA2001" s="7"/>
      <c r="AB2001" s="7"/>
      <c r="AC2001" s="7"/>
      <c r="AD2001" s="7"/>
      <c r="AE2001" s="7"/>
      <c r="AF2001" s="7"/>
      <c r="AG2001" s="7"/>
      <c r="AH2001" s="7"/>
      <c r="AJ2001" s="2"/>
      <c r="AM2001" s="1"/>
      <c r="AO2001" s="7"/>
      <c r="AP2001" s="7"/>
    </row>
    <row r="2002" spans="10:42">
      <c r="J2002" s="2"/>
      <c r="K2002" s="2"/>
      <c r="L2002" s="2"/>
      <c r="M2002" s="2"/>
      <c r="N2002" s="2"/>
      <c r="R2002" s="1"/>
      <c r="X2002" s="7"/>
      <c r="Y2002" s="7"/>
      <c r="Z2002" s="7"/>
      <c r="AA2002" s="7"/>
      <c r="AB2002" s="7"/>
      <c r="AC2002" s="7"/>
      <c r="AD2002" s="7"/>
      <c r="AE2002" s="7"/>
      <c r="AF2002" s="7"/>
      <c r="AG2002" s="7"/>
      <c r="AH2002" s="7"/>
      <c r="AJ2002" s="2"/>
      <c r="AM2002" s="1"/>
      <c r="AO2002" s="7"/>
      <c r="AP2002" s="7"/>
    </row>
    <row r="2003" spans="10:42">
      <c r="J2003" s="2"/>
      <c r="K2003" s="2"/>
      <c r="L2003" s="2"/>
      <c r="M2003" s="2"/>
      <c r="N2003" s="2"/>
      <c r="R2003" s="1"/>
      <c r="X2003" s="7"/>
      <c r="Y2003" s="7"/>
      <c r="Z2003" s="7"/>
      <c r="AA2003" s="7"/>
      <c r="AB2003" s="7"/>
      <c r="AC2003" s="7"/>
      <c r="AD2003" s="7"/>
      <c r="AE2003" s="7"/>
      <c r="AF2003" s="7"/>
      <c r="AG2003" s="7"/>
      <c r="AH2003" s="7"/>
      <c r="AJ2003" s="2"/>
      <c r="AM2003" s="1"/>
      <c r="AO2003" s="7"/>
      <c r="AP2003" s="7"/>
    </row>
    <row r="2004" spans="10:42">
      <c r="J2004" s="2"/>
      <c r="K2004" s="2"/>
      <c r="L2004" s="2"/>
      <c r="M2004" s="2"/>
      <c r="N2004" s="2"/>
      <c r="R2004" s="1"/>
      <c r="X2004" s="7"/>
      <c r="Y2004" s="7"/>
      <c r="Z2004" s="7"/>
      <c r="AA2004" s="7"/>
      <c r="AB2004" s="7"/>
      <c r="AC2004" s="7"/>
      <c r="AD2004" s="7"/>
      <c r="AE2004" s="7"/>
      <c r="AF2004" s="7"/>
      <c r="AG2004" s="7"/>
      <c r="AH2004" s="7"/>
      <c r="AO2004" s="7"/>
      <c r="AP2004" s="7"/>
    </row>
    <row r="2005" spans="10:42">
      <c r="J2005" s="2"/>
      <c r="K2005" s="2"/>
      <c r="L2005" s="2"/>
      <c r="M2005" s="2"/>
      <c r="N2005" s="2"/>
      <c r="R2005" s="1"/>
      <c r="X2005" s="7"/>
      <c r="Y2005" s="7"/>
      <c r="Z2005" s="7"/>
      <c r="AA2005" s="7"/>
      <c r="AB2005" s="7"/>
      <c r="AC2005" s="7"/>
      <c r="AD2005" s="7"/>
      <c r="AE2005" s="7"/>
      <c r="AF2005" s="7"/>
      <c r="AG2005" s="7"/>
      <c r="AH2005" s="7"/>
      <c r="AO2005" s="7"/>
      <c r="AP2005" s="7"/>
    </row>
    <row r="2006" spans="10:42">
      <c r="J2006" s="2"/>
      <c r="K2006" s="2"/>
      <c r="L2006" s="2"/>
      <c r="M2006" s="2"/>
      <c r="N2006" s="2"/>
      <c r="R2006" s="1"/>
      <c r="X2006" s="7"/>
      <c r="Y2006" s="7"/>
      <c r="Z2006" s="7"/>
      <c r="AA2006" s="7"/>
      <c r="AB2006" s="7"/>
      <c r="AC2006" s="7"/>
      <c r="AD2006" s="7"/>
      <c r="AE2006" s="7"/>
      <c r="AF2006" s="7"/>
      <c r="AG2006" s="7"/>
      <c r="AH2006" s="7"/>
      <c r="AO2006" s="7"/>
      <c r="AP2006" s="7"/>
    </row>
    <row r="2007" spans="10:42">
      <c r="J2007" s="2"/>
      <c r="K2007" s="2"/>
      <c r="L2007" s="2"/>
      <c r="M2007" s="2"/>
      <c r="N2007" s="2"/>
      <c r="R2007" s="1"/>
      <c r="X2007" s="7"/>
      <c r="Y2007" s="7"/>
      <c r="Z2007" s="7"/>
      <c r="AA2007" s="7"/>
      <c r="AB2007" s="7"/>
      <c r="AC2007" s="7"/>
      <c r="AD2007" s="7"/>
      <c r="AE2007" s="7"/>
      <c r="AF2007" s="7"/>
      <c r="AG2007" s="7"/>
      <c r="AH2007" s="7"/>
      <c r="AO2007" s="7"/>
      <c r="AP2007" s="7"/>
    </row>
    <row r="2008" spans="10:42">
      <c r="J2008" s="2"/>
      <c r="K2008" s="2"/>
      <c r="L2008" s="2"/>
      <c r="M2008" s="2"/>
      <c r="N2008" s="2"/>
      <c r="R2008" s="1"/>
      <c r="X2008" s="7"/>
      <c r="Y2008" s="7"/>
      <c r="Z2008" s="7"/>
      <c r="AA2008" s="7"/>
      <c r="AB2008" s="7"/>
      <c r="AC2008" s="7"/>
      <c r="AD2008" s="7"/>
      <c r="AE2008" s="7"/>
      <c r="AF2008" s="7"/>
      <c r="AG2008" s="7"/>
      <c r="AH2008" s="7"/>
      <c r="AO2008" s="7"/>
      <c r="AP2008" s="7"/>
    </row>
    <row r="2009" spans="10:42">
      <c r="J2009" s="2"/>
      <c r="K2009" s="2"/>
      <c r="L2009" s="2"/>
      <c r="M2009" s="2"/>
      <c r="N2009" s="2"/>
      <c r="R2009" s="1"/>
      <c r="X2009" s="7"/>
      <c r="Y2009" s="7"/>
      <c r="Z2009" s="7"/>
      <c r="AA2009" s="7"/>
      <c r="AB2009" s="7"/>
      <c r="AC2009" s="7"/>
      <c r="AD2009" s="7"/>
      <c r="AE2009" s="7"/>
      <c r="AF2009" s="7"/>
      <c r="AG2009" s="7"/>
      <c r="AH2009" s="7"/>
      <c r="AO2009" s="7"/>
      <c r="AP2009" s="7"/>
    </row>
    <row r="2010" spans="10:42">
      <c r="J2010" s="2"/>
      <c r="K2010" s="2"/>
      <c r="L2010" s="2"/>
      <c r="M2010" s="2"/>
      <c r="N2010" s="2"/>
      <c r="R2010" s="1"/>
      <c r="X2010" s="7"/>
      <c r="Y2010" s="7"/>
      <c r="Z2010" s="7"/>
      <c r="AA2010" s="7"/>
      <c r="AB2010" s="7"/>
      <c r="AC2010" s="7"/>
      <c r="AD2010" s="7"/>
      <c r="AE2010" s="7"/>
      <c r="AF2010" s="7"/>
      <c r="AG2010" s="7"/>
      <c r="AH2010" s="7"/>
      <c r="AO2010" s="7"/>
      <c r="AP2010" s="7"/>
    </row>
    <row r="2011" spans="10:42">
      <c r="J2011" s="2"/>
      <c r="K2011" s="2"/>
      <c r="L2011" s="2"/>
      <c r="M2011" s="2"/>
      <c r="N2011" s="2"/>
      <c r="R2011" s="1"/>
      <c r="X2011" s="7"/>
      <c r="Y2011" s="7"/>
      <c r="Z2011" s="7"/>
      <c r="AA2011" s="7"/>
      <c r="AB2011" s="7"/>
      <c r="AC2011" s="7"/>
      <c r="AD2011" s="7"/>
      <c r="AE2011" s="7"/>
      <c r="AF2011" s="7"/>
      <c r="AG2011" s="7"/>
      <c r="AH2011" s="7"/>
      <c r="AO2011" s="7"/>
      <c r="AP2011" s="7"/>
    </row>
    <row r="2012" spans="10:42">
      <c r="J2012" s="2"/>
      <c r="K2012" s="2"/>
      <c r="L2012" s="2"/>
      <c r="M2012" s="2"/>
      <c r="N2012" s="2"/>
      <c r="R2012" s="1"/>
      <c r="X2012" s="7"/>
      <c r="Y2012" s="7"/>
      <c r="Z2012" s="7"/>
      <c r="AA2012" s="7"/>
      <c r="AB2012" s="7"/>
      <c r="AC2012" s="7"/>
      <c r="AD2012" s="7"/>
      <c r="AE2012" s="7"/>
      <c r="AF2012" s="7"/>
      <c r="AG2012" s="7"/>
      <c r="AH2012" s="7"/>
      <c r="AO2012" s="7"/>
      <c r="AP2012" s="7"/>
    </row>
    <row r="2013" spans="10:42">
      <c r="J2013" s="2"/>
      <c r="K2013" s="2"/>
      <c r="L2013" s="2"/>
      <c r="M2013" s="2"/>
      <c r="N2013" s="2"/>
      <c r="R2013" s="1"/>
      <c r="X2013" s="7"/>
      <c r="Y2013" s="7"/>
      <c r="Z2013" s="7"/>
      <c r="AA2013" s="7"/>
      <c r="AB2013" s="7"/>
      <c r="AC2013" s="7"/>
      <c r="AD2013" s="7"/>
      <c r="AE2013" s="7"/>
      <c r="AF2013" s="7"/>
      <c r="AG2013" s="7"/>
      <c r="AH2013" s="7"/>
      <c r="AO2013" s="7"/>
      <c r="AP2013" s="7"/>
    </row>
    <row r="2014" spans="10:42">
      <c r="J2014" s="2"/>
      <c r="K2014" s="2"/>
      <c r="L2014" s="2"/>
      <c r="M2014" s="2"/>
      <c r="N2014" s="2"/>
      <c r="R2014" s="1"/>
      <c r="X2014" s="7"/>
      <c r="Y2014" s="7"/>
      <c r="Z2014" s="7"/>
      <c r="AA2014" s="7"/>
      <c r="AB2014" s="7"/>
      <c r="AC2014" s="7"/>
      <c r="AD2014" s="7"/>
      <c r="AE2014" s="7"/>
      <c r="AF2014" s="7"/>
      <c r="AG2014" s="7"/>
      <c r="AH2014" s="7"/>
    </row>
    <row r="2015" spans="10:42">
      <c r="J2015" s="2"/>
      <c r="K2015" s="2"/>
      <c r="L2015" s="2"/>
      <c r="M2015" s="2"/>
      <c r="N2015" s="2"/>
      <c r="R2015" s="1"/>
      <c r="X2015" s="7"/>
      <c r="Y2015" s="7"/>
      <c r="Z2015" s="7"/>
      <c r="AA2015" s="7"/>
      <c r="AB2015" s="7"/>
      <c r="AC2015" s="7"/>
      <c r="AD2015" s="7"/>
      <c r="AE2015" s="7"/>
      <c r="AF2015" s="7"/>
      <c r="AG2015" s="7"/>
      <c r="AH2015" s="7"/>
    </row>
    <row r="2016" spans="10:42">
      <c r="J2016" s="2"/>
      <c r="K2016" s="2"/>
      <c r="L2016" s="2"/>
      <c r="M2016" s="2"/>
      <c r="N2016" s="2"/>
      <c r="R2016" s="1"/>
      <c r="X2016" s="7"/>
      <c r="Y2016" s="7"/>
      <c r="Z2016" s="7"/>
      <c r="AA2016" s="7"/>
      <c r="AB2016" s="7"/>
      <c r="AC2016" s="7"/>
      <c r="AD2016" s="7"/>
      <c r="AE2016" s="7"/>
      <c r="AF2016" s="7"/>
      <c r="AG2016" s="7"/>
      <c r="AH2016" s="7"/>
    </row>
    <row r="2017" spans="10:34">
      <c r="J2017" s="2"/>
      <c r="K2017" s="2"/>
      <c r="L2017" s="2"/>
      <c r="M2017" s="2"/>
      <c r="N2017" s="2"/>
      <c r="R2017" s="1"/>
      <c r="X2017" s="7"/>
      <c r="Y2017" s="7"/>
      <c r="Z2017" s="7"/>
      <c r="AA2017" s="7"/>
      <c r="AB2017" s="7"/>
      <c r="AC2017" s="7"/>
      <c r="AD2017" s="7"/>
      <c r="AE2017" s="7"/>
      <c r="AF2017" s="7"/>
      <c r="AG2017" s="7"/>
      <c r="AH2017" s="7"/>
    </row>
    <row r="2018" spans="10:34">
      <c r="J2018" s="2"/>
      <c r="K2018" s="2"/>
      <c r="L2018" s="2"/>
      <c r="M2018" s="2"/>
      <c r="N2018" s="2"/>
      <c r="R2018" s="1"/>
      <c r="X2018" s="7"/>
      <c r="Y2018" s="7"/>
      <c r="Z2018" s="7"/>
      <c r="AA2018" s="7"/>
      <c r="AB2018" s="7"/>
      <c r="AC2018" s="7"/>
      <c r="AD2018" s="7"/>
      <c r="AE2018" s="7"/>
      <c r="AF2018" s="7"/>
      <c r="AG2018" s="7"/>
      <c r="AH2018" s="7"/>
    </row>
    <row r="2019" spans="10:34">
      <c r="J2019" s="2"/>
      <c r="K2019" s="2"/>
      <c r="L2019" s="2"/>
      <c r="M2019" s="2"/>
      <c r="N2019" s="2"/>
      <c r="R2019" s="1"/>
      <c r="X2019" s="7"/>
      <c r="Y2019" s="7"/>
      <c r="Z2019" s="7"/>
      <c r="AA2019" s="7"/>
      <c r="AB2019" s="7"/>
      <c r="AC2019" s="7"/>
      <c r="AD2019" s="7"/>
      <c r="AE2019" s="7"/>
      <c r="AF2019" s="7"/>
      <c r="AG2019" s="7"/>
      <c r="AH2019" s="7"/>
    </row>
    <row r="2020" spans="10:34">
      <c r="J2020" s="2"/>
      <c r="K2020" s="2"/>
      <c r="L2020" s="2"/>
      <c r="M2020" s="2"/>
      <c r="N2020" s="2"/>
      <c r="R2020" s="1"/>
      <c r="X2020" s="7"/>
      <c r="Y2020" s="7"/>
      <c r="Z2020" s="7"/>
      <c r="AA2020" s="7"/>
      <c r="AB2020" s="7"/>
      <c r="AC2020" s="7"/>
      <c r="AD2020" s="7"/>
      <c r="AE2020" s="7"/>
      <c r="AF2020" s="7"/>
      <c r="AG2020" s="7"/>
      <c r="AH2020" s="7"/>
    </row>
    <row r="2021" spans="10:34">
      <c r="J2021" s="2"/>
      <c r="K2021" s="2"/>
      <c r="L2021" s="2"/>
      <c r="M2021" s="2"/>
      <c r="N2021" s="2"/>
      <c r="R2021" s="1"/>
      <c r="X2021" s="7"/>
      <c r="Y2021" s="7"/>
      <c r="Z2021" s="7"/>
      <c r="AA2021" s="7"/>
      <c r="AB2021" s="7"/>
      <c r="AC2021" s="7"/>
      <c r="AD2021" s="7"/>
      <c r="AE2021" s="7"/>
      <c r="AF2021" s="7"/>
      <c r="AG2021" s="7"/>
      <c r="AH2021" s="7"/>
    </row>
    <row r="2022" spans="10:34">
      <c r="J2022" s="2"/>
      <c r="K2022" s="2"/>
      <c r="L2022" s="2"/>
      <c r="M2022" s="2"/>
      <c r="N2022" s="2"/>
      <c r="R2022" s="1"/>
      <c r="X2022" s="7"/>
      <c r="Y2022" s="7"/>
      <c r="Z2022" s="7"/>
      <c r="AA2022" s="7"/>
      <c r="AB2022" s="7"/>
      <c r="AC2022" s="7"/>
      <c r="AD2022" s="7"/>
      <c r="AE2022" s="7"/>
      <c r="AF2022" s="7"/>
      <c r="AG2022" s="7"/>
      <c r="AH2022" s="7"/>
    </row>
    <row r="2023" spans="10:34">
      <c r="J2023" s="2"/>
      <c r="K2023" s="2"/>
      <c r="L2023" s="2"/>
      <c r="M2023" s="2"/>
      <c r="N2023" s="2"/>
      <c r="R2023" s="1"/>
      <c r="X2023" s="7"/>
      <c r="Y2023" s="7"/>
      <c r="Z2023" s="7"/>
      <c r="AA2023" s="7"/>
      <c r="AB2023" s="7"/>
      <c r="AC2023" s="7"/>
      <c r="AD2023" s="7"/>
      <c r="AE2023" s="7"/>
      <c r="AF2023" s="7"/>
      <c r="AG2023" s="7"/>
      <c r="AH2023" s="7"/>
    </row>
    <row r="2024" spans="10:34">
      <c r="J2024" s="2"/>
      <c r="K2024" s="2"/>
      <c r="L2024" s="2"/>
      <c r="M2024" s="2"/>
      <c r="N2024" s="2"/>
      <c r="R2024" s="1"/>
      <c r="X2024" s="7"/>
      <c r="Y2024" s="7"/>
      <c r="Z2024" s="7"/>
      <c r="AA2024" s="7"/>
      <c r="AB2024" s="7"/>
      <c r="AC2024" s="7"/>
      <c r="AD2024" s="7"/>
      <c r="AE2024" s="7"/>
      <c r="AF2024" s="7"/>
      <c r="AG2024" s="7"/>
      <c r="AH2024" s="7"/>
    </row>
    <row r="2025" spans="10:34">
      <c r="J2025" s="2"/>
      <c r="K2025" s="2"/>
      <c r="L2025" s="2"/>
      <c r="M2025" s="2"/>
      <c r="N2025" s="2"/>
      <c r="R2025" s="1"/>
      <c r="X2025" s="7"/>
      <c r="Y2025" s="7"/>
      <c r="Z2025" s="7"/>
      <c r="AA2025" s="7"/>
      <c r="AB2025" s="7"/>
      <c r="AC2025" s="7"/>
      <c r="AD2025" s="7"/>
      <c r="AE2025" s="7"/>
      <c r="AF2025" s="7"/>
      <c r="AG2025" s="7"/>
      <c r="AH2025" s="7"/>
    </row>
    <row r="2026" spans="10:34">
      <c r="J2026" s="2"/>
      <c r="K2026" s="2"/>
      <c r="L2026" s="2"/>
      <c r="M2026" s="2"/>
      <c r="N2026" s="2"/>
      <c r="R2026" s="1"/>
      <c r="X2026" s="7"/>
      <c r="Y2026" s="7"/>
      <c r="Z2026" s="7"/>
      <c r="AA2026" s="7"/>
      <c r="AB2026" s="7"/>
      <c r="AC2026" s="7"/>
      <c r="AD2026" s="7"/>
      <c r="AE2026" s="7"/>
      <c r="AF2026" s="7"/>
      <c r="AG2026" s="7"/>
      <c r="AH2026" s="7"/>
    </row>
    <row r="2027" spans="10:34">
      <c r="J2027" s="2"/>
      <c r="K2027" s="2"/>
      <c r="L2027" s="2"/>
      <c r="M2027" s="2"/>
      <c r="N2027" s="2"/>
      <c r="R2027" s="1"/>
      <c r="X2027" s="7"/>
      <c r="Y2027" s="7"/>
      <c r="Z2027" s="7"/>
      <c r="AA2027" s="7"/>
      <c r="AB2027" s="7"/>
      <c r="AC2027" s="7"/>
      <c r="AD2027" s="7"/>
      <c r="AE2027" s="7"/>
      <c r="AF2027" s="7"/>
      <c r="AG2027" s="7"/>
      <c r="AH2027" s="7"/>
    </row>
    <row r="2028" spans="10:34">
      <c r="X2028" s="7"/>
      <c r="Y2028" s="7"/>
      <c r="Z2028" s="7"/>
      <c r="AA2028" s="7"/>
      <c r="AB2028" s="7"/>
      <c r="AC2028" s="7"/>
      <c r="AD2028" s="7"/>
      <c r="AE2028" s="7"/>
      <c r="AF2028" s="7"/>
      <c r="AG2028" s="7"/>
      <c r="AH2028" s="7"/>
    </row>
    <row r="2029" spans="10:34">
      <c r="X2029" s="7"/>
      <c r="Y2029" s="7"/>
      <c r="Z2029" s="7"/>
      <c r="AA2029" s="7"/>
      <c r="AB2029" s="7"/>
      <c r="AC2029" s="7"/>
      <c r="AD2029" s="7"/>
      <c r="AE2029" s="7"/>
      <c r="AF2029" s="7"/>
      <c r="AG2029" s="7"/>
      <c r="AH2029" s="7"/>
    </row>
    <row r="2030" spans="10:34">
      <c r="X2030" s="7"/>
      <c r="Y2030" s="7"/>
      <c r="Z2030" s="7"/>
      <c r="AA2030" s="7"/>
      <c r="AB2030" s="7"/>
      <c r="AC2030" s="7"/>
      <c r="AD2030" s="7"/>
      <c r="AE2030" s="7"/>
      <c r="AF2030" s="7"/>
      <c r="AG2030" s="7"/>
      <c r="AH2030" s="7"/>
    </row>
    <row r="2031" spans="10:34">
      <c r="X2031" s="7"/>
      <c r="Y2031" s="7"/>
      <c r="Z2031" s="7"/>
      <c r="AA2031" s="7"/>
      <c r="AB2031" s="7"/>
      <c r="AC2031" s="7"/>
      <c r="AD2031" s="7"/>
      <c r="AE2031" s="7"/>
      <c r="AF2031" s="7"/>
      <c r="AG2031" s="7"/>
      <c r="AH2031" s="7"/>
    </row>
    <row r="2032" spans="10:34">
      <c r="X2032" s="7"/>
      <c r="Y2032" s="7"/>
      <c r="Z2032" s="7"/>
      <c r="AA2032" s="7"/>
      <c r="AB2032" s="7"/>
      <c r="AC2032" s="7"/>
      <c r="AD2032" s="7"/>
      <c r="AE2032" s="7"/>
      <c r="AF2032" s="7"/>
      <c r="AG2032" s="7"/>
      <c r="AH2032" s="7"/>
    </row>
    <row r="2033" spans="24:34">
      <c r="X2033" s="7"/>
      <c r="Y2033" s="7"/>
      <c r="Z2033" s="7"/>
      <c r="AA2033" s="7"/>
      <c r="AB2033" s="7"/>
      <c r="AC2033" s="7"/>
      <c r="AD2033" s="7"/>
      <c r="AE2033" s="7"/>
      <c r="AF2033" s="7"/>
      <c r="AG2033" s="7"/>
      <c r="AH2033" s="7"/>
    </row>
    <row r="2034" spans="24:34">
      <c r="X2034" s="7"/>
      <c r="Y2034" s="7"/>
      <c r="Z2034" s="7"/>
      <c r="AA2034" s="7"/>
      <c r="AB2034" s="7"/>
      <c r="AC2034" s="7"/>
      <c r="AD2034" s="7"/>
      <c r="AE2034" s="7"/>
      <c r="AF2034" s="7"/>
      <c r="AG2034" s="7"/>
      <c r="AH2034" s="7"/>
    </row>
    <row r="2035" spans="24:34">
      <c r="X2035" s="7"/>
      <c r="Y2035" s="7"/>
      <c r="Z2035" s="7"/>
      <c r="AA2035" s="7"/>
      <c r="AB2035" s="7"/>
      <c r="AC2035" s="7"/>
      <c r="AD2035" s="7"/>
      <c r="AE2035" s="7"/>
      <c r="AF2035" s="7"/>
      <c r="AG2035" s="7"/>
      <c r="AH2035" s="7"/>
    </row>
    <row r="2036" spans="24:34">
      <c r="X2036" s="7"/>
      <c r="Y2036" s="7"/>
      <c r="Z2036" s="7"/>
      <c r="AA2036" s="7"/>
      <c r="AB2036" s="7"/>
      <c r="AC2036" s="7"/>
      <c r="AD2036" s="7"/>
      <c r="AE2036" s="7"/>
      <c r="AF2036" s="7"/>
      <c r="AG2036" s="7"/>
      <c r="AH2036" s="7"/>
    </row>
    <row r="2037" spans="24:34">
      <c r="X2037" s="7"/>
      <c r="Y2037" s="7"/>
      <c r="Z2037" s="7"/>
      <c r="AA2037" s="7"/>
      <c r="AB2037" s="7"/>
      <c r="AC2037" s="7"/>
      <c r="AD2037" s="7"/>
      <c r="AE2037" s="7"/>
      <c r="AF2037" s="7"/>
      <c r="AG2037" s="7"/>
      <c r="AH2037" s="7"/>
    </row>
    <row r="2038" spans="24:34">
      <c r="X2038" s="7"/>
      <c r="Y2038" s="7"/>
      <c r="Z2038" s="7"/>
      <c r="AA2038" s="7"/>
      <c r="AB2038" s="7"/>
      <c r="AC2038" s="7"/>
      <c r="AD2038" s="7"/>
      <c r="AE2038" s="7"/>
      <c r="AF2038" s="7"/>
      <c r="AG2038" s="7"/>
      <c r="AH2038" s="7"/>
    </row>
  </sheetData>
  <sheetProtection algorithmName="SHA-512" hashValue="sqEKs21IdAPjCPU+ds1moaYuRdd7uetILRzUFUVxtVNuF2c3UbLwxGfDpHFnK2JB4vHoVeiRkV4YCkNM1yq5pg==" saltValue="UpxINhGjcsVFq0pOCszgJQ==" spinCount="100000" sheet="1" objects="1" scenarios="1"/>
  <mergeCells count="14">
    <mergeCell ref="B2:B3"/>
    <mergeCell ref="A2:A3"/>
    <mergeCell ref="C2:E2"/>
    <mergeCell ref="G2:L2"/>
    <mergeCell ref="AZ2:BA2"/>
    <mergeCell ref="W3:AC3"/>
    <mergeCell ref="Q3:U3"/>
    <mergeCell ref="Q2:AH2"/>
    <mergeCell ref="AD3:AH3"/>
    <mergeCell ref="F2:F3"/>
    <mergeCell ref="G3:I3"/>
    <mergeCell ref="M2:M3"/>
    <mergeCell ref="P2:P3"/>
    <mergeCell ref="N2:N3"/>
  </mergeCells>
  <phoneticPr fontId="14"/>
  <pageMargins left="0.75" right="0.75" top="0.73" bottom="0.52" header="0.51200000000000001" footer="0.27"/>
  <pageSetup paperSize="9" scale="98" fitToWidth="0" fitToHeight="0" orientation="portrait" r:id="rId1"/>
  <headerFooter alignWithMargins="0"/>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294AB-1917-4E95-B63D-24600FE9DAAF}">
  <dimension ref="A1:D47981"/>
  <sheetViews>
    <sheetView topLeftCell="E1" workbookViewId="0">
      <selection activeCell="O7" sqref="O7"/>
    </sheetView>
  </sheetViews>
  <sheetFormatPr defaultRowHeight="13"/>
  <cols>
    <col min="1" max="1" width="8.7265625" style="489" hidden="1" customWidth="1"/>
    <col min="2" max="2" width="22.26953125" style="489" hidden="1" customWidth="1"/>
    <col min="3" max="3" width="48.08984375" style="489" hidden="1" customWidth="1"/>
    <col min="4" max="4" width="8.7265625" style="489" hidden="1" customWidth="1"/>
    <col min="5" max="16384" width="8.7265625" style="489"/>
  </cols>
  <sheetData>
    <row r="1" spans="1:4">
      <c r="B1" s="489" t="s">
        <v>2565</v>
      </c>
      <c r="C1" s="489" t="s">
        <v>2566</v>
      </c>
      <c r="D1" s="494" t="s">
        <v>19386</v>
      </c>
    </row>
    <row r="2" spans="1:4">
      <c r="A2" s="489" t="str">
        <f t="shared" ref="A2:A65" si="0">B2&amp;C2</f>
        <v>2300100019介護予防ケアマネジメント</v>
      </c>
      <c r="B2" s="489">
        <v>2300100019</v>
      </c>
      <c r="C2" s="489" t="s">
        <v>3915</v>
      </c>
      <c r="D2" s="489" t="s">
        <v>3916</v>
      </c>
    </row>
    <row r="3" spans="1:4">
      <c r="A3" s="489" t="str">
        <f t="shared" si="0"/>
        <v>2300100019介護予防支援</v>
      </c>
      <c r="B3" s="489">
        <v>2300100019</v>
      </c>
      <c r="C3" s="489" t="s">
        <v>2520</v>
      </c>
      <c r="D3" s="489" t="s">
        <v>3916</v>
      </c>
    </row>
    <row r="4" spans="1:4">
      <c r="A4" s="489" t="str">
        <f t="shared" si="0"/>
        <v>2300100027介護予防ケアマネジメント</v>
      </c>
      <c r="B4" s="489">
        <v>2300100027</v>
      </c>
      <c r="C4" s="489" t="s">
        <v>3915</v>
      </c>
      <c r="D4" s="489" t="s">
        <v>3917</v>
      </c>
    </row>
    <row r="5" spans="1:4">
      <c r="A5" s="489" t="str">
        <f t="shared" si="0"/>
        <v>2300100027介護予防支援</v>
      </c>
      <c r="B5" s="489">
        <v>2300100027</v>
      </c>
      <c r="C5" s="489" t="s">
        <v>2520</v>
      </c>
      <c r="D5" s="489" t="s">
        <v>3917</v>
      </c>
    </row>
    <row r="6" spans="1:4">
      <c r="A6" s="489" t="str">
        <f t="shared" si="0"/>
        <v>2300200017介護予防ケアマネジメント</v>
      </c>
      <c r="B6" s="489">
        <v>2300200017</v>
      </c>
      <c r="C6" s="489" t="s">
        <v>3915</v>
      </c>
      <c r="D6" s="489" t="s">
        <v>3918</v>
      </c>
    </row>
    <row r="7" spans="1:4">
      <c r="A7" s="489" t="str">
        <f t="shared" si="0"/>
        <v>2300200017介護予防支援</v>
      </c>
      <c r="B7" s="489">
        <v>2300200017</v>
      </c>
      <c r="C7" s="489" t="s">
        <v>2520</v>
      </c>
      <c r="D7" s="489" t="s">
        <v>3918</v>
      </c>
    </row>
    <row r="8" spans="1:4">
      <c r="A8" s="489" t="str">
        <f t="shared" si="0"/>
        <v>2300300023介護予防ケアマネジメント</v>
      </c>
      <c r="B8" s="489">
        <v>2300300023</v>
      </c>
      <c r="C8" s="489" t="s">
        <v>3915</v>
      </c>
      <c r="D8" s="489" t="s">
        <v>3919</v>
      </c>
    </row>
    <row r="9" spans="1:4">
      <c r="A9" s="489" t="str">
        <f t="shared" si="0"/>
        <v>2300300023介護予防支援</v>
      </c>
      <c r="B9" s="489">
        <v>2300300023</v>
      </c>
      <c r="C9" s="489" t="s">
        <v>2520</v>
      </c>
      <c r="D9" s="489" t="s">
        <v>3919</v>
      </c>
    </row>
    <row r="10" spans="1:4">
      <c r="A10" s="489" t="str">
        <f t="shared" si="0"/>
        <v>2300300049介護予防ケアマネジメント</v>
      </c>
      <c r="B10" s="489">
        <v>2300300049</v>
      </c>
      <c r="C10" s="489" t="s">
        <v>3915</v>
      </c>
      <c r="D10" s="489" t="s">
        <v>3920</v>
      </c>
    </row>
    <row r="11" spans="1:4">
      <c r="A11" s="489" t="str">
        <f t="shared" si="0"/>
        <v>2300300049介護予防支援</v>
      </c>
      <c r="B11" s="489">
        <v>2300300049</v>
      </c>
      <c r="C11" s="489" t="s">
        <v>2520</v>
      </c>
      <c r="D11" s="489" t="s">
        <v>3920</v>
      </c>
    </row>
    <row r="12" spans="1:4">
      <c r="A12" s="489" t="str">
        <f t="shared" si="0"/>
        <v>2300400021介護予防ケアマネジメント</v>
      </c>
      <c r="B12" s="489">
        <v>2300400021</v>
      </c>
      <c r="C12" s="489" t="s">
        <v>3915</v>
      </c>
      <c r="D12" s="489" t="s">
        <v>3921</v>
      </c>
    </row>
    <row r="13" spans="1:4">
      <c r="A13" s="489" t="str">
        <f t="shared" si="0"/>
        <v>2300400021介護予防支援</v>
      </c>
      <c r="B13" s="489">
        <v>2300400021</v>
      </c>
      <c r="C13" s="489" t="s">
        <v>2520</v>
      </c>
      <c r="D13" s="489" t="s">
        <v>3921</v>
      </c>
    </row>
    <row r="14" spans="1:4">
      <c r="A14" s="489" t="str">
        <f t="shared" si="0"/>
        <v>2300400039介護予防ケアマネジメント</v>
      </c>
      <c r="B14" s="489">
        <v>2300400039</v>
      </c>
      <c r="C14" s="489" t="s">
        <v>3915</v>
      </c>
      <c r="D14" s="489" t="s">
        <v>3922</v>
      </c>
    </row>
    <row r="15" spans="1:4">
      <c r="A15" s="489" t="str">
        <f t="shared" si="0"/>
        <v>2300400039介護予防支援</v>
      </c>
      <c r="B15" s="489">
        <v>2300400039</v>
      </c>
      <c r="C15" s="489" t="s">
        <v>2520</v>
      </c>
      <c r="D15" s="489" t="s">
        <v>3922</v>
      </c>
    </row>
    <row r="16" spans="1:4">
      <c r="A16" s="489" t="str">
        <f t="shared" si="0"/>
        <v>2300500010介護予防ケアマネジメント</v>
      </c>
      <c r="B16" s="489">
        <v>2300500010</v>
      </c>
      <c r="C16" s="489" t="s">
        <v>3915</v>
      </c>
      <c r="D16" s="489" t="s">
        <v>3923</v>
      </c>
    </row>
    <row r="17" spans="1:4">
      <c r="A17" s="489" t="str">
        <f t="shared" si="0"/>
        <v>2300500010介護予防支援</v>
      </c>
      <c r="B17" s="489">
        <v>2300500010</v>
      </c>
      <c r="C17" s="489" t="s">
        <v>2520</v>
      </c>
      <c r="D17" s="489" t="s">
        <v>3923</v>
      </c>
    </row>
    <row r="18" spans="1:4">
      <c r="A18" s="489" t="str">
        <f t="shared" si="0"/>
        <v>2300500028介護予防ケアマネジメント</v>
      </c>
      <c r="B18" s="489">
        <v>2300500028</v>
      </c>
      <c r="C18" s="489" t="s">
        <v>3915</v>
      </c>
      <c r="D18" s="489" t="s">
        <v>3924</v>
      </c>
    </row>
    <row r="19" spans="1:4">
      <c r="A19" s="489" t="str">
        <f t="shared" si="0"/>
        <v>2300500028介護予防支援</v>
      </c>
      <c r="B19" s="489">
        <v>2300500028</v>
      </c>
      <c r="C19" s="489" t="s">
        <v>2520</v>
      </c>
      <c r="D19" s="489" t="s">
        <v>3924</v>
      </c>
    </row>
    <row r="20" spans="1:4">
      <c r="A20" s="489" t="str">
        <f t="shared" si="0"/>
        <v>2300600018介護予防ケアマネジメント</v>
      </c>
      <c r="B20" s="489">
        <v>2300600018</v>
      </c>
      <c r="C20" s="489" t="s">
        <v>3915</v>
      </c>
      <c r="D20" s="489" t="s">
        <v>3925</v>
      </c>
    </row>
    <row r="21" spans="1:4">
      <c r="A21" s="489" t="str">
        <f t="shared" si="0"/>
        <v>2300600018介護予防支援</v>
      </c>
      <c r="B21" s="489">
        <v>2300600018</v>
      </c>
      <c r="C21" s="489" t="s">
        <v>2520</v>
      </c>
      <c r="D21" s="489" t="s">
        <v>3925</v>
      </c>
    </row>
    <row r="22" spans="1:4">
      <c r="A22" s="489" t="str">
        <f t="shared" si="0"/>
        <v>2300700016介護予防ケアマネジメント</v>
      </c>
      <c r="B22" s="489">
        <v>2300700016</v>
      </c>
      <c r="C22" s="489" t="s">
        <v>3915</v>
      </c>
      <c r="D22" s="489" t="s">
        <v>3926</v>
      </c>
    </row>
    <row r="23" spans="1:4">
      <c r="A23" s="489" t="str">
        <f t="shared" si="0"/>
        <v>2300700016介護予防支援</v>
      </c>
      <c r="B23" s="489">
        <v>2300700016</v>
      </c>
      <c r="C23" s="489" t="s">
        <v>2520</v>
      </c>
      <c r="D23" s="489" t="s">
        <v>3926</v>
      </c>
    </row>
    <row r="24" spans="1:4">
      <c r="A24" s="489" t="str">
        <f t="shared" si="0"/>
        <v>2300700024介護予防ケアマネジメント</v>
      </c>
      <c r="B24" s="489">
        <v>2300700024</v>
      </c>
      <c r="C24" s="489" t="s">
        <v>3915</v>
      </c>
      <c r="D24" s="489" t="s">
        <v>3927</v>
      </c>
    </row>
    <row r="25" spans="1:4">
      <c r="A25" s="489" t="str">
        <f t="shared" si="0"/>
        <v>2300700024介護予防支援</v>
      </c>
      <c r="B25" s="489">
        <v>2300700024</v>
      </c>
      <c r="C25" s="489" t="s">
        <v>2520</v>
      </c>
      <c r="D25" s="489" t="s">
        <v>3927</v>
      </c>
    </row>
    <row r="26" spans="1:4">
      <c r="A26" s="489" t="str">
        <f t="shared" si="0"/>
        <v>2300800014介護予防ケアマネジメント</v>
      </c>
      <c r="B26" s="489">
        <v>2300800014</v>
      </c>
      <c r="C26" s="489" t="s">
        <v>3915</v>
      </c>
      <c r="D26" s="489" t="s">
        <v>3928</v>
      </c>
    </row>
    <row r="27" spans="1:4">
      <c r="A27" s="489" t="str">
        <f t="shared" si="0"/>
        <v>2300800014介護予防支援</v>
      </c>
      <c r="B27" s="489">
        <v>2300800014</v>
      </c>
      <c r="C27" s="489" t="s">
        <v>2520</v>
      </c>
      <c r="D27" s="489" t="s">
        <v>3928</v>
      </c>
    </row>
    <row r="28" spans="1:4">
      <c r="A28" s="489" t="str">
        <f t="shared" si="0"/>
        <v>2300800022介護予防ケアマネジメント</v>
      </c>
      <c r="B28" s="489">
        <v>2300800022</v>
      </c>
      <c r="C28" s="489" t="s">
        <v>3915</v>
      </c>
      <c r="D28" s="489" t="s">
        <v>3929</v>
      </c>
    </row>
    <row r="29" spans="1:4">
      <c r="A29" s="489" t="str">
        <f t="shared" si="0"/>
        <v>2300800022介護予防支援</v>
      </c>
      <c r="B29" s="489">
        <v>2300800022</v>
      </c>
      <c r="C29" s="489" t="s">
        <v>2520</v>
      </c>
      <c r="D29" s="489" t="s">
        <v>3929</v>
      </c>
    </row>
    <row r="30" spans="1:4">
      <c r="A30" s="489" t="str">
        <f t="shared" si="0"/>
        <v>2300900012介護予防ケアマネジメント</v>
      </c>
      <c r="B30" s="489">
        <v>2300900012</v>
      </c>
      <c r="C30" s="489" t="s">
        <v>3915</v>
      </c>
      <c r="D30" s="489" t="s">
        <v>3930</v>
      </c>
    </row>
    <row r="31" spans="1:4">
      <c r="A31" s="489" t="str">
        <f t="shared" si="0"/>
        <v>2300900012介護予防支援</v>
      </c>
      <c r="B31" s="489">
        <v>2300900012</v>
      </c>
      <c r="C31" s="489" t="s">
        <v>2520</v>
      </c>
      <c r="D31" s="489" t="s">
        <v>3930</v>
      </c>
    </row>
    <row r="32" spans="1:4">
      <c r="A32" s="489" t="str">
        <f t="shared" si="0"/>
        <v>2301000010介護予防ケアマネジメント</v>
      </c>
      <c r="B32" s="489">
        <v>2301000010</v>
      </c>
      <c r="C32" s="489" t="s">
        <v>3915</v>
      </c>
      <c r="D32" s="489" t="s">
        <v>3931</v>
      </c>
    </row>
    <row r="33" spans="1:4">
      <c r="A33" s="489" t="str">
        <f t="shared" si="0"/>
        <v>2301000010介護予防支援</v>
      </c>
      <c r="B33" s="489">
        <v>2301000010</v>
      </c>
      <c r="C33" s="489" t="s">
        <v>2520</v>
      </c>
      <c r="D33" s="489" t="s">
        <v>3931</v>
      </c>
    </row>
    <row r="34" spans="1:4">
      <c r="A34" s="489" t="str">
        <f t="shared" si="0"/>
        <v>2301000028介護予防ケアマネジメント</v>
      </c>
      <c r="B34" s="489">
        <v>2301000028</v>
      </c>
      <c r="C34" s="489" t="s">
        <v>3915</v>
      </c>
      <c r="D34" s="489" t="s">
        <v>3932</v>
      </c>
    </row>
    <row r="35" spans="1:4">
      <c r="A35" s="489" t="str">
        <f t="shared" si="0"/>
        <v>2301000028介護予防支援</v>
      </c>
      <c r="B35" s="489">
        <v>2301000028</v>
      </c>
      <c r="C35" s="489" t="s">
        <v>2520</v>
      </c>
      <c r="D35" s="489" t="s">
        <v>3932</v>
      </c>
    </row>
    <row r="36" spans="1:4">
      <c r="A36" s="489" t="str">
        <f t="shared" si="0"/>
        <v>2301100018介護予防ケアマネジメント</v>
      </c>
      <c r="B36" s="489">
        <v>2301100018</v>
      </c>
      <c r="C36" s="489" t="s">
        <v>3915</v>
      </c>
      <c r="D36" s="489" t="s">
        <v>3933</v>
      </c>
    </row>
    <row r="37" spans="1:4">
      <c r="A37" s="489" t="str">
        <f t="shared" si="0"/>
        <v>2301100018介護予防支援</v>
      </c>
      <c r="B37" s="489">
        <v>2301100018</v>
      </c>
      <c r="C37" s="489" t="s">
        <v>2520</v>
      </c>
      <c r="D37" s="489" t="s">
        <v>3933</v>
      </c>
    </row>
    <row r="38" spans="1:4">
      <c r="A38" s="489" t="str">
        <f t="shared" si="0"/>
        <v>2301100026介護予防ケアマネジメント</v>
      </c>
      <c r="B38" s="489">
        <v>2301100026</v>
      </c>
      <c r="C38" s="489" t="s">
        <v>3915</v>
      </c>
      <c r="D38" s="489" t="s">
        <v>3934</v>
      </c>
    </row>
    <row r="39" spans="1:4">
      <c r="A39" s="489" t="str">
        <f t="shared" si="0"/>
        <v>2301100026介護予防支援</v>
      </c>
      <c r="B39" s="489">
        <v>2301100026</v>
      </c>
      <c r="C39" s="489" t="s">
        <v>2520</v>
      </c>
      <c r="D39" s="489" t="s">
        <v>3934</v>
      </c>
    </row>
    <row r="40" spans="1:4">
      <c r="A40" s="489" t="str">
        <f t="shared" si="0"/>
        <v>2301200016介護予防ケアマネジメント</v>
      </c>
      <c r="B40" s="489">
        <v>2301200016</v>
      </c>
      <c r="C40" s="489" t="s">
        <v>3915</v>
      </c>
      <c r="D40" s="489" t="s">
        <v>3935</v>
      </c>
    </row>
    <row r="41" spans="1:4">
      <c r="A41" s="489" t="str">
        <f t="shared" si="0"/>
        <v>2301200016介護予防支援</v>
      </c>
      <c r="B41" s="489">
        <v>2301200016</v>
      </c>
      <c r="C41" s="489" t="s">
        <v>2520</v>
      </c>
      <c r="D41" s="489" t="s">
        <v>3935</v>
      </c>
    </row>
    <row r="42" spans="1:4">
      <c r="A42" s="489" t="str">
        <f t="shared" si="0"/>
        <v>2301200024介護予防ケアマネジメント</v>
      </c>
      <c r="B42" s="489">
        <v>2301200024</v>
      </c>
      <c r="C42" s="489" t="s">
        <v>3915</v>
      </c>
      <c r="D42" s="489" t="s">
        <v>3936</v>
      </c>
    </row>
    <row r="43" spans="1:4">
      <c r="A43" s="489" t="str">
        <f t="shared" si="0"/>
        <v>2301200024介護予防支援</v>
      </c>
      <c r="B43" s="489">
        <v>2301200024</v>
      </c>
      <c r="C43" s="489" t="s">
        <v>2520</v>
      </c>
      <c r="D43" s="489" t="s">
        <v>3936</v>
      </c>
    </row>
    <row r="44" spans="1:4">
      <c r="A44" s="489" t="str">
        <f t="shared" si="0"/>
        <v>2301300014介護予防ケアマネジメント</v>
      </c>
      <c r="B44" s="489">
        <v>2301300014</v>
      </c>
      <c r="C44" s="489" t="s">
        <v>3915</v>
      </c>
      <c r="D44" s="489" t="s">
        <v>3937</v>
      </c>
    </row>
    <row r="45" spans="1:4">
      <c r="A45" s="489" t="str">
        <f t="shared" si="0"/>
        <v>2301300014介護予防支援</v>
      </c>
      <c r="B45" s="489">
        <v>2301300014</v>
      </c>
      <c r="C45" s="489" t="s">
        <v>2520</v>
      </c>
      <c r="D45" s="489" t="s">
        <v>3937</v>
      </c>
    </row>
    <row r="46" spans="1:4">
      <c r="A46" s="489" t="str">
        <f t="shared" si="0"/>
        <v>2301300022介護予防ケアマネジメント</v>
      </c>
      <c r="B46" s="489">
        <v>2301300022</v>
      </c>
      <c r="C46" s="489" t="s">
        <v>3915</v>
      </c>
      <c r="D46" s="489" t="s">
        <v>3938</v>
      </c>
    </row>
    <row r="47" spans="1:4">
      <c r="A47" s="489" t="str">
        <f t="shared" si="0"/>
        <v>2301300022介護予防支援</v>
      </c>
      <c r="B47" s="489">
        <v>2301300022</v>
      </c>
      <c r="C47" s="489" t="s">
        <v>2520</v>
      </c>
      <c r="D47" s="489" t="s">
        <v>3938</v>
      </c>
    </row>
    <row r="48" spans="1:4">
      <c r="A48" s="489" t="str">
        <f t="shared" si="0"/>
        <v>2301400012介護予防ケアマネジメント</v>
      </c>
      <c r="B48" s="489">
        <v>2301400012</v>
      </c>
      <c r="C48" s="489" t="s">
        <v>3915</v>
      </c>
      <c r="D48" s="489" t="s">
        <v>3939</v>
      </c>
    </row>
    <row r="49" spans="1:4">
      <c r="A49" s="489" t="str">
        <f t="shared" si="0"/>
        <v>2301400012介護予防支援</v>
      </c>
      <c r="B49" s="489">
        <v>2301400012</v>
      </c>
      <c r="C49" s="489" t="s">
        <v>2520</v>
      </c>
      <c r="D49" s="489" t="s">
        <v>3939</v>
      </c>
    </row>
    <row r="50" spans="1:4">
      <c r="A50" s="489" t="str">
        <f t="shared" si="0"/>
        <v>2301400020介護予防ケアマネジメント</v>
      </c>
      <c r="B50" s="489">
        <v>2301400020</v>
      </c>
      <c r="C50" s="489" t="s">
        <v>3915</v>
      </c>
      <c r="D50" s="489" t="s">
        <v>3940</v>
      </c>
    </row>
    <row r="51" spans="1:4">
      <c r="A51" s="489" t="str">
        <f t="shared" si="0"/>
        <v>2301400020介護予防支援</v>
      </c>
      <c r="B51" s="489">
        <v>2301400020</v>
      </c>
      <c r="C51" s="489" t="s">
        <v>2520</v>
      </c>
      <c r="D51" s="489" t="s">
        <v>3940</v>
      </c>
    </row>
    <row r="52" spans="1:4">
      <c r="A52" s="489" t="str">
        <f t="shared" si="0"/>
        <v>2301500019介護予防ケアマネジメント</v>
      </c>
      <c r="B52" s="489">
        <v>2301500019</v>
      </c>
      <c r="C52" s="489" t="s">
        <v>3915</v>
      </c>
      <c r="D52" s="489" t="s">
        <v>3941</v>
      </c>
    </row>
    <row r="53" spans="1:4">
      <c r="A53" s="489" t="str">
        <f t="shared" si="0"/>
        <v>2301500019介護予防支援</v>
      </c>
      <c r="B53" s="489">
        <v>2301500019</v>
      </c>
      <c r="C53" s="489" t="s">
        <v>2520</v>
      </c>
      <c r="D53" s="489" t="s">
        <v>3941</v>
      </c>
    </row>
    <row r="54" spans="1:4">
      <c r="A54" s="489" t="str">
        <f t="shared" si="0"/>
        <v>2301500027介護予防ケアマネジメント</v>
      </c>
      <c r="B54" s="489">
        <v>2301500027</v>
      </c>
      <c r="C54" s="489" t="s">
        <v>3915</v>
      </c>
      <c r="D54" s="489" t="s">
        <v>3942</v>
      </c>
    </row>
    <row r="55" spans="1:4">
      <c r="A55" s="489" t="str">
        <f t="shared" si="0"/>
        <v>2301500027介護予防支援</v>
      </c>
      <c r="B55" s="489">
        <v>2301500027</v>
      </c>
      <c r="C55" s="489" t="s">
        <v>2520</v>
      </c>
      <c r="D55" s="489" t="s">
        <v>3942</v>
      </c>
    </row>
    <row r="56" spans="1:4">
      <c r="A56" s="489" t="str">
        <f t="shared" si="0"/>
        <v>2301600017介護予防ケアマネジメント</v>
      </c>
      <c r="B56" s="489">
        <v>2301600017</v>
      </c>
      <c r="C56" s="489" t="s">
        <v>3915</v>
      </c>
      <c r="D56" s="489" t="s">
        <v>3943</v>
      </c>
    </row>
    <row r="57" spans="1:4">
      <c r="A57" s="489" t="str">
        <f t="shared" si="0"/>
        <v>2301600017介護予防支援</v>
      </c>
      <c r="B57" s="489">
        <v>2301600017</v>
      </c>
      <c r="C57" s="489" t="s">
        <v>2520</v>
      </c>
      <c r="D57" s="489" t="s">
        <v>3943</v>
      </c>
    </row>
    <row r="58" spans="1:4">
      <c r="A58" s="489" t="str">
        <f t="shared" si="0"/>
        <v>2301600025介護予防ケアマネジメント</v>
      </c>
      <c r="B58" s="489">
        <v>2301600025</v>
      </c>
      <c r="C58" s="489" t="s">
        <v>3915</v>
      </c>
      <c r="D58" s="489" t="s">
        <v>3944</v>
      </c>
    </row>
    <row r="59" spans="1:4">
      <c r="A59" s="489" t="str">
        <f t="shared" si="0"/>
        <v>2301600025介護予防支援</v>
      </c>
      <c r="B59" s="489">
        <v>2301600025</v>
      </c>
      <c r="C59" s="489" t="s">
        <v>2520</v>
      </c>
      <c r="D59" s="489" t="s">
        <v>3944</v>
      </c>
    </row>
    <row r="60" spans="1:4">
      <c r="A60" s="489" t="str">
        <f t="shared" si="0"/>
        <v>2302000019介護予防ケアマネジメント</v>
      </c>
      <c r="B60" s="489">
        <v>2302000019</v>
      </c>
      <c r="C60" s="489" t="s">
        <v>3915</v>
      </c>
      <c r="D60" s="489" t="s">
        <v>3945</v>
      </c>
    </row>
    <row r="61" spans="1:4">
      <c r="A61" s="489" t="str">
        <f t="shared" si="0"/>
        <v>2302000019介護予防支援</v>
      </c>
      <c r="B61" s="489">
        <v>2302000019</v>
      </c>
      <c r="C61" s="489" t="s">
        <v>2520</v>
      </c>
      <c r="D61" s="489" t="s">
        <v>3945</v>
      </c>
    </row>
    <row r="62" spans="1:4">
      <c r="A62" s="489" t="str">
        <f t="shared" si="0"/>
        <v>2302000027介護予防ケアマネジメント</v>
      </c>
      <c r="B62" s="489">
        <v>2302000027</v>
      </c>
      <c r="C62" s="489" t="s">
        <v>3915</v>
      </c>
      <c r="D62" s="489" t="s">
        <v>3946</v>
      </c>
    </row>
    <row r="63" spans="1:4">
      <c r="A63" s="489" t="str">
        <f t="shared" si="0"/>
        <v>2302000027介護予防支援</v>
      </c>
      <c r="B63" s="489">
        <v>2302000027</v>
      </c>
      <c r="C63" s="489" t="s">
        <v>2520</v>
      </c>
      <c r="D63" s="489" t="s">
        <v>3946</v>
      </c>
    </row>
    <row r="64" spans="1:4">
      <c r="A64" s="489" t="str">
        <f t="shared" si="0"/>
        <v>2302000035介護予防ケアマネジメント</v>
      </c>
      <c r="B64" s="489">
        <v>2302000035</v>
      </c>
      <c r="C64" s="489" t="s">
        <v>3915</v>
      </c>
      <c r="D64" s="489" t="s">
        <v>3947</v>
      </c>
    </row>
    <row r="65" spans="1:4">
      <c r="A65" s="489" t="str">
        <f t="shared" si="0"/>
        <v>2302000035介護予防支援</v>
      </c>
      <c r="B65" s="489">
        <v>2302000035</v>
      </c>
      <c r="C65" s="489" t="s">
        <v>2520</v>
      </c>
      <c r="D65" s="489" t="s">
        <v>3947</v>
      </c>
    </row>
    <row r="66" spans="1:4">
      <c r="A66" s="489" t="str">
        <f t="shared" ref="A66:A129" si="1">B66&amp;C66</f>
        <v>2302000043介護予防ケアマネジメント</v>
      </c>
      <c r="B66" s="489">
        <v>2302000043</v>
      </c>
      <c r="C66" s="489" t="s">
        <v>3915</v>
      </c>
      <c r="D66" s="489" t="s">
        <v>3948</v>
      </c>
    </row>
    <row r="67" spans="1:4">
      <c r="A67" s="489" t="str">
        <f t="shared" si="1"/>
        <v>2302000043介護予防支援</v>
      </c>
      <c r="B67" s="489">
        <v>2302000043</v>
      </c>
      <c r="C67" s="489" t="s">
        <v>2520</v>
      </c>
      <c r="D67" s="489" t="s">
        <v>3948</v>
      </c>
    </row>
    <row r="68" spans="1:4">
      <c r="A68" s="489" t="str">
        <f t="shared" si="1"/>
        <v>2302000050介護予防ケアマネジメント</v>
      </c>
      <c r="B68" s="489">
        <v>2302000050</v>
      </c>
      <c r="C68" s="489" t="s">
        <v>3915</v>
      </c>
      <c r="D68" s="489" t="s">
        <v>3949</v>
      </c>
    </row>
    <row r="69" spans="1:4">
      <c r="A69" s="489" t="str">
        <f t="shared" si="1"/>
        <v>2302000050介護予防支援</v>
      </c>
      <c r="B69" s="489">
        <v>2302000050</v>
      </c>
      <c r="C69" s="489" t="s">
        <v>2520</v>
      </c>
      <c r="D69" s="489" t="s">
        <v>3949</v>
      </c>
    </row>
    <row r="70" spans="1:4">
      <c r="A70" s="489" t="str">
        <f t="shared" si="1"/>
        <v>2302000068介護予防ケアマネジメント</v>
      </c>
      <c r="B70" s="489">
        <v>2302000068</v>
      </c>
      <c r="C70" s="489" t="s">
        <v>3915</v>
      </c>
      <c r="D70" s="489" t="s">
        <v>3950</v>
      </c>
    </row>
    <row r="71" spans="1:4">
      <c r="A71" s="489" t="str">
        <f t="shared" si="1"/>
        <v>2302000068介護予防支援</v>
      </c>
      <c r="B71" s="489">
        <v>2302000068</v>
      </c>
      <c r="C71" s="489" t="s">
        <v>2520</v>
      </c>
      <c r="D71" s="489" t="s">
        <v>3950</v>
      </c>
    </row>
    <row r="72" spans="1:4">
      <c r="A72" s="489" t="str">
        <f t="shared" si="1"/>
        <v>2302000084介護予防ケアマネジメント</v>
      </c>
      <c r="B72" s="489">
        <v>2302000084</v>
      </c>
      <c r="C72" s="489" t="s">
        <v>3915</v>
      </c>
      <c r="D72" s="489" t="s">
        <v>3951</v>
      </c>
    </row>
    <row r="73" spans="1:4">
      <c r="A73" s="489" t="str">
        <f t="shared" si="1"/>
        <v>2302000084介護予防支援</v>
      </c>
      <c r="B73" s="489">
        <v>2302000084</v>
      </c>
      <c r="C73" s="489" t="s">
        <v>2520</v>
      </c>
      <c r="D73" s="489" t="s">
        <v>3951</v>
      </c>
    </row>
    <row r="74" spans="1:4">
      <c r="A74" s="489" t="str">
        <f t="shared" si="1"/>
        <v>2302000092介護予防ケアマネジメント</v>
      </c>
      <c r="B74" s="489">
        <v>2302000092</v>
      </c>
      <c r="C74" s="489" t="s">
        <v>3915</v>
      </c>
      <c r="D74" s="489" t="s">
        <v>3952</v>
      </c>
    </row>
    <row r="75" spans="1:4">
      <c r="A75" s="489" t="str">
        <f t="shared" si="1"/>
        <v>2302000092介護予防支援</v>
      </c>
      <c r="B75" s="489">
        <v>2302000092</v>
      </c>
      <c r="C75" s="489" t="s">
        <v>2520</v>
      </c>
      <c r="D75" s="489" t="s">
        <v>3952</v>
      </c>
    </row>
    <row r="76" spans="1:4">
      <c r="A76" s="489" t="str">
        <f t="shared" si="1"/>
        <v>2302000118介護予防ケアマネジメント</v>
      </c>
      <c r="B76" s="489">
        <v>2302000118</v>
      </c>
      <c r="C76" s="489" t="s">
        <v>3915</v>
      </c>
      <c r="D76" s="489" t="s">
        <v>3953</v>
      </c>
    </row>
    <row r="77" spans="1:4">
      <c r="A77" s="489" t="str">
        <f t="shared" si="1"/>
        <v>2302000118介護予防支援</v>
      </c>
      <c r="B77" s="489">
        <v>2302000118</v>
      </c>
      <c r="C77" s="489" t="s">
        <v>2520</v>
      </c>
      <c r="D77" s="489" t="s">
        <v>3953</v>
      </c>
    </row>
    <row r="78" spans="1:4">
      <c r="A78" s="489" t="str">
        <f t="shared" si="1"/>
        <v>2302000134介護予防ケアマネジメント</v>
      </c>
      <c r="B78" s="489">
        <v>2302000134</v>
      </c>
      <c r="C78" s="489" t="s">
        <v>3915</v>
      </c>
      <c r="D78" s="489" t="s">
        <v>3954</v>
      </c>
    </row>
    <row r="79" spans="1:4">
      <c r="A79" s="489" t="str">
        <f t="shared" si="1"/>
        <v>2302000134介護予防支援</v>
      </c>
      <c r="B79" s="489">
        <v>2302000134</v>
      </c>
      <c r="C79" s="489" t="s">
        <v>2520</v>
      </c>
      <c r="D79" s="489" t="s">
        <v>3954</v>
      </c>
    </row>
    <row r="80" spans="1:4">
      <c r="A80" s="489" t="str">
        <f t="shared" si="1"/>
        <v>2302000142介護予防ケアマネジメント</v>
      </c>
      <c r="B80" s="489">
        <v>2302000142</v>
      </c>
      <c r="C80" s="489" t="s">
        <v>3915</v>
      </c>
      <c r="D80" s="489" t="s">
        <v>3955</v>
      </c>
    </row>
    <row r="81" spans="1:4">
      <c r="A81" s="489" t="str">
        <f t="shared" si="1"/>
        <v>2302000142介護予防支援</v>
      </c>
      <c r="B81" s="489">
        <v>2302000142</v>
      </c>
      <c r="C81" s="489" t="s">
        <v>2520</v>
      </c>
      <c r="D81" s="489" t="s">
        <v>3955</v>
      </c>
    </row>
    <row r="82" spans="1:4">
      <c r="A82" s="489" t="str">
        <f t="shared" si="1"/>
        <v>2302000159介護予防ケアマネジメント</v>
      </c>
      <c r="B82" s="489">
        <v>2302000159</v>
      </c>
      <c r="C82" s="489" t="s">
        <v>3915</v>
      </c>
      <c r="D82" s="489" t="s">
        <v>3956</v>
      </c>
    </row>
    <row r="83" spans="1:4">
      <c r="A83" s="489" t="str">
        <f t="shared" si="1"/>
        <v>2302000159介護予防支援</v>
      </c>
      <c r="B83" s="489">
        <v>2302000159</v>
      </c>
      <c r="C83" s="489" t="s">
        <v>2520</v>
      </c>
      <c r="D83" s="489" t="s">
        <v>3956</v>
      </c>
    </row>
    <row r="84" spans="1:4">
      <c r="A84" s="489" t="str">
        <f t="shared" si="1"/>
        <v>2302000167介護予防ケアマネジメント</v>
      </c>
      <c r="B84" s="489">
        <v>2302000167</v>
      </c>
      <c r="C84" s="489" t="s">
        <v>3915</v>
      </c>
      <c r="D84" s="489" t="s">
        <v>3957</v>
      </c>
    </row>
    <row r="85" spans="1:4">
      <c r="A85" s="489" t="str">
        <f t="shared" si="1"/>
        <v>2302000167介護予防支援</v>
      </c>
      <c r="B85" s="489">
        <v>2302000167</v>
      </c>
      <c r="C85" s="489" t="s">
        <v>2520</v>
      </c>
      <c r="D85" s="489" t="s">
        <v>3957</v>
      </c>
    </row>
    <row r="86" spans="1:4">
      <c r="A86" s="489" t="str">
        <f t="shared" si="1"/>
        <v>2302000175介護予防ケアマネジメント</v>
      </c>
      <c r="B86" s="489">
        <v>2302000175</v>
      </c>
      <c r="C86" s="489" t="s">
        <v>3915</v>
      </c>
      <c r="D86" s="489" t="s">
        <v>3958</v>
      </c>
    </row>
    <row r="87" spans="1:4">
      <c r="A87" s="489" t="str">
        <f t="shared" si="1"/>
        <v>2302000175介護予防支援</v>
      </c>
      <c r="B87" s="489">
        <v>2302000175</v>
      </c>
      <c r="C87" s="489" t="s">
        <v>2520</v>
      </c>
      <c r="D87" s="489" t="s">
        <v>3958</v>
      </c>
    </row>
    <row r="88" spans="1:4">
      <c r="A88" s="489" t="str">
        <f t="shared" si="1"/>
        <v>2302000183介護予防ケアマネジメント</v>
      </c>
      <c r="B88" s="489">
        <v>2302000183</v>
      </c>
      <c r="C88" s="489" t="s">
        <v>3915</v>
      </c>
      <c r="D88" s="489" t="s">
        <v>3959</v>
      </c>
    </row>
    <row r="89" spans="1:4">
      <c r="A89" s="489" t="str">
        <f t="shared" si="1"/>
        <v>2302000183介護予防支援</v>
      </c>
      <c r="B89" s="489">
        <v>2302000183</v>
      </c>
      <c r="C89" s="489" t="s">
        <v>2520</v>
      </c>
      <c r="D89" s="489" t="s">
        <v>3959</v>
      </c>
    </row>
    <row r="90" spans="1:4">
      <c r="A90" s="489" t="str">
        <f t="shared" si="1"/>
        <v>2302000191介護予防ケアマネジメント</v>
      </c>
      <c r="B90" s="489">
        <v>2302000191</v>
      </c>
      <c r="C90" s="489" t="s">
        <v>3915</v>
      </c>
      <c r="D90" s="489" t="s">
        <v>3960</v>
      </c>
    </row>
    <row r="91" spans="1:4">
      <c r="A91" s="489" t="str">
        <f t="shared" si="1"/>
        <v>2302000191介護予防支援</v>
      </c>
      <c r="B91" s="489">
        <v>2302000191</v>
      </c>
      <c r="C91" s="489" t="s">
        <v>2520</v>
      </c>
      <c r="D91" s="489" t="s">
        <v>3960</v>
      </c>
    </row>
    <row r="92" spans="1:4">
      <c r="A92" s="489" t="str">
        <f t="shared" si="1"/>
        <v>2302000209介護予防ケアマネジメント</v>
      </c>
      <c r="B92" s="489">
        <v>2302000209</v>
      </c>
      <c r="C92" s="489" t="s">
        <v>3915</v>
      </c>
      <c r="D92" s="489" t="s">
        <v>3961</v>
      </c>
    </row>
    <row r="93" spans="1:4">
      <c r="A93" s="489" t="str">
        <f t="shared" si="1"/>
        <v>2302000209介護予防支援</v>
      </c>
      <c r="B93" s="489">
        <v>2302000209</v>
      </c>
      <c r="C93" s="489" t="s">
        <v>2520</v>
      </c>
      <c r="D93" s="489" t="s">
        <v>3961</v>
      </c>
    </row>
    <row r="94" spans="1:4">
      <c r="A94" s="489" t="str">
        <f t="shared" si="1"/>
        <v>2302000217介護予防ケアマネジメント</v>
      </c>
      <c r="B94" s="489">
        <v>2302000217</v>
      </c>
      <c r="C94" s="489" t="s">
        <v>3915</v>
      </c>
      <c r="D94" s="489" t="s">
        <v>3962</v>
      </c>
    </row>
    <row r="95" spans="1:4">
      <c r="A95" s="489" t="str">
        <f t="shared" si="1"/>
        <v>2302000217介護予防支援</v>
      </c>
      <c r="B95" s="489">
        <v>2302000217</v>
      </c>
      <c r="C95" s="489" t="s">
        <v>2520</v>
      </c>
      <c r="D95" s="489" t="s">
        <v>3962</v>
      </c>
    </row>
    <row r="96" spans="1:4">
      <c r="A96" s="489" t="str">
        <f t="shared" si="1"/>
        <v>2302000225介護予防ケアマネジメント</v>
      </c>
      <c r="B96" s="489">
        <v>2302000225</v>
      </c>
      <c r="C96" s="489" t="s">
        <v>3915</v>
      </c>
      <c r="D96" s="489" t="s">
        <v>3951</v>
      </c>
    </row>
    <row r="97" spans="1:4">
      <c r="A97" s="489" t="str">
        <f t="shared" si="1"/>
        <v>2302000225介護予防支援</v>
      </c>
      <c r="B97" s="489">
        <v>2302000225</v>
      </c>
      <c r="C97" s="489" t="s">
        <v>2520</v>
      </c>
      <c r="D97" s="489" t="s">
        <v>3951</v>
      </c>
    </row>
    <row r="98" spans="1:4">
      <c r="A98" s="489" t="str">
        <f t="shared" si="1"/>
        <v>2302100017介護予防ケアマネジメント</v>
      </c>
      <c r="B98" s="489">
        <v>2302100017</v>
      </c>
      <c r="C98" s="489" t="s">
        <v>3915</v>
      </c>
      <c r="D98" s="489" t="s">
        <v>3963</v>
      </c>
    </row>
    <row r="99" spans="1:4">
      <c r="A99" s="489" t="str">
        <f t="shared" si="1"/>
        <v>2302100017介護予防支援</v>
      </c>
      <c r="B99" s="489">
        <v>2302100017</v>
      </c>
      <c r="C99" s="489" t="s">
        <v>2520</v>
      </c>
      <c r="D99" s="489" t="s">
        <v>3963</v>
      </c>
    </row>
    <row r="100" spans="1:4">
      <c r="A100" s="489" t="str">
        <f t="shared" si="1"/>
        <v>2302100025介護予防ケアマネジメント</v>
      </c>
      <c r="B100" s="489">
        <v>2302100025</v>
      </c>
      <c r="C100" s="489" t="s">
        <v>3915</v>
      </c>
      <c r="D100" s="489" t="s">
        <v>3964</v>
      </c>
    </row>
    <row r="101" spans="1:4">
      <c r="A101" s="489" t="str">
        <f t="shared" si="1"/>
        <v>2302100025介護予防支援</v>
      </c>
      <c r="B101" s="489">
        <v>2302100025</v>
      </c>
      <c r="C101" s="489" t="s">
        <v>2520</v>
      </c>
      <c r="D101" s="489" t="s">
        <v>3964</v>
      </c>
    </row>
    <row r="102" spans="1:4">
      <c r="A102" s="489" t="str">
        <f t="shared" si="1"/>
        <v>2302100033介護予防ケアマネジメント</v>
      </c>
      <c r="B102" s="489">
        <v>2302100033</v>
      </c>
      <c r="C102" s="489" t="s">
        <v>3915</v>
      </c>
      <c r="D102" s="489" t="s">
        <v>3965</v>
      </c>
    </row>
    <row r="103" spans="1:4">
      <c r="A103" s="489" t="str">
        <f t="shared" si="1"/>
        <v>2302100033介護予防支援</v>
      </c>
      <c r="B103" s="489">
        <v>2302100033</v>
      </c>
      <c r="C103" s="489" t="s">
        <v>2520</v>
      </c>
      <c r="D103" s="489" t="s">
        <v>3965</v>
      </c>
    </row>
    <row r="104" spans="1:4">
      <c r="A104" s="489" t="str">
        <f t="shared" si="1"/>
        <v>2302100041介護予防ケアマネジメント</v>
      </c>
      <c r="B104" s="489">
        <v>2302100041</v>
      </c>
      <c r="C104" s="489" t="s">
        <v>3915</v>
      </c>
      <c r="D104" s="489" t="s">
        <v>3966</v>
      </c>
    </row>
    <row r="105" spans="1:4">
      <c r="A105" s="489" t="str">
        <f t="shared" si="1"/>
        <v>2302100041介護予防支援</v>
      </c>
      <c r="B105" s="489">
        <v>2302100041</v>
      </c>
      <c r="C105" s="489" t="s">
        <v>2520</v>
      </c>
      <c r="D105" s="489" t="s">
        <v>3966</v>
      </c>
    </row>
    <row r="106" spans="1:4">
      <c r="A106" s="489" t="str">
        <f t="shared" si="1"/>
        <v>2302100066介護予防ケアマネジメント</v>
      </c>
      <c r="B106" s="489">
        <v>2302100066</v>
      </c>
      <c r="C106" s="489" t="s">
        <v>3915</v>
      </c>
      <c r="D106" s="489" t="s">
        <v>3967</v>
      </c>
    </row>
    <row r="107" spans="1:4">
      <c r="A107" s="489" t="str">
        <f t="shared" si="1"/>
        <v>2302100066介護予防支援</v>
      </c>
      <c r="B107" s="489">
        <v>2302100066</v>
      </c>
      <c r="C107" s="489" t="s">
        <v>2520</v>
      </c>
      <c r="D107" s="489" t="s">
        <v>3967</v>
      </c>
    </row>
    <row r="108" spans="1:4">
      <c r="A108" s="489" t="str">
        <f t="shared" si="1"/>
        <v>2302100074介護予防ケアマネジメント</v>
      </c>
      <c r="B108" s="489">
        <v>2302100074</v>
      </c>
      <c r="C108" s="489" t="s">
        <v>3915</v>
      </c>
      <c r="D108" s="489" t="s">
        <v>3968</v>
      </c>
    </row>
    <row r="109" spans="1:4">
      <c r="A109" s="489" t="str">
        <f t="shared" si="1"/>
        <v>2302100074介護予防支援</v>
      </c>
      <c r="B109" s="489">
        <v>2302100074</v>
      </c>
      <c r="C109" s="489" t="s">
        <v>2520</v>
      </c>
      <c r="D109" s="489" t="s">
        <v>3968</v>
      </c>
    </row>
    <row r="110" spans="1:4">
      <c r="A110" s="489" t="str">
        <f t="shared" si="1"/>
        <v>2302100082介護予防ケアマネジメント</v>
      </c>
      <c r="B110" s="489">
        <v>2302100082</v>
      </c>
      <c r="C110" s="489" t="s">
        <v>3915</v>
      </c>
      <c r="D110" s="489" t="s">
        <v>3969</v>
      </c>
    </row>
    <row r="111" spans="1:4">
      <c r="A111" s="489" t="str">
        <f t="shared" si="1"/>
        <v>2302100082介護予防支援</v>
      </c>
      <c r="B111" s="489">
        <v>2302100082</v>
      </c>
      <c r="C111" s="489" t="s">
        <v>2520</v>
      </c>
      <c r="D111" s="489" t="s">
        <v>3969</v>
      </c>
    </row>
    <row r="112" spans="1:4">
      <c r="A112" s="489" t="str">
        <f t="shared" si="1"/>
        <v>2302100090介護予防ケアマネジメント</v>
      </c>
      <c r="B112" s="489">
        <v>2302100090</v>
      </c>
      <c r="C112" s="489" t="s">
        <v>3915</v>
      </c>
      <c r="D112" s="489" t="s">
        <v>3970</v>
      </c>
    </row>
    <row r="113" spans="1:4">
      <c r="A113" s="489" t="str">
        <f t="shared" si="1"/>
        <v>2302100090介護予防支援</v>
      </c>
      <c r="B113" s="489">
        <v>2302100090</v>
      </c>
      <c r="C113" s="489" t="s">
        <v>2520</v>
      </c>
      <c r="D113" s="489" t="s">
        <v>3970</v>
      </c>
    </row>
    <row r="114" spans="1:4">
      <c r="A114" s="489" t="str">
        <f t="shared" si="1"/>
        <v>2302100108介護予防ケアマネジメント</v>
      </c>
      <c r="B114" s="489">
        <v>2302100108</v>
      </c>
      <c r="C114" s="489" t="s">
        <v>3915</v>
      </c>
      <c r="D114" s="489" t="s">
        <v>3971</v>
      </c>
    </row>
    <row r="115" spans="1:4">
      <c r="A115" s="489" t="str">
        <f t="shared" si="1"/>
        <v>2302100108介護予防支援</v>
      </c>
      <c r="B115" s="489">
        <v>2302100108</v>
      </c>
      <c r="C115" s="489" t="s">
        <v>2520</v>
      </c>
      <c r="D115" s="489" t="s">
        <v>3971</v>
      </c>
    </row>
    <row r="116" spans="1:4">
      <c r="A116" s="489" t="str">
        <f t="shared" si="1"/>
        <v>2302100116介護予防ケアマネジメント</v>
      </c>
      <c r="B116" s="489">
        <v>2302100116</v>
      </c>
      <c r="C116" s="489" t="s">
        <v>3915</v>
      </c>
      <c r="D116" s="489" t="s">
        <v>3972</v>
      </c>
    </row>
    <row r="117" spans="1:4">
      <c r="A117" s="489" t="str">
        <f t="shared" si="1"/>
        <v>2302100116介護予防支援</v>
      </c>
      <c r="B117" s="489">
        <v>2302100116</v>
      </c>
      <c r="C117" s="489" t="s">
        <v>2520</v>
      </c>
      <c r="D117" s="489" t="s">
        <v>3972</v>
      </c>
    </row>
    <row r="118" spans="1:4">
      <c r="A118" s="489" t="str">
        <f t="shared" si="1"/>
        <v>2302100124介護予防ケアマネジメント</v>
      </c>
      <c r="B118" s="489">
        <v>2302100124</v>
      </c>
      <c r="C118" s="489" t="s">
        <v>3915</v>
      </c>
      <c r="D118" s="489" t="s">
        <v>3973</v>
      </c>
    </row>
    <row r="119" spans="1:4">
      <c r="A119" s="489" t="str">
        <f t="shared" si="1"/>
        <v>2302100124介護予防支援</v>
      </c>
      <c r="B119" s="489">
        <v>2302100124</v>
      </c>
      <c r="C119" s="489" t="s">
        <v>2520</v>
      </c>
      <c r="D119" s="489" t="s">
        <v>3973</v>
      </c>
    </row>
    <row r="120" spans="1:4">
      <c r="A120" s="489" t="str">
        <f t="shared" si="1"/>
        <v>2302100132介護予防ケアマネジメント</v>
      </c>
      <c r="B120" s="489">
        <v>2302100132</v>
      </c>
      <c r="C120" s="489" t="s">
        <v>3915</v>
      </c>
      <c r="D120" s="489" t="s">
        <v>3974</v>
      </c>
    </row>
    <row r="121" spans="1:4">
      <c r="A121" s="489" t="str">
        <f t="shared" si="1"/>
        <v>2302100132介護予防支援</v>
      </c>
      <c r="B121" s="489">
        <v>2302100132</v>
      </c>
      <c r="C121" s="489" t="s">
        <v>2520</v>
      </c>
      <c r="D121" s="489" t="s">
        <v>3974</v>
      </c>
    </row>
    <row r="122" spans="1:4">
      <c r="A122" s="489" t="str">
        <f t="shared" si="1"/>
        <v>2302100140介護予防ケアマネジメント</v>
      </c>
      <c r="B122" s="489">
        <v>2302100140</v>
      </c>
      <c r="C122" s="489" t="s">
        <v>3915</v>
      </c>
      <c r="D122" s="489" t="s">
        <v>3975</v>
      </c>
    </row>
    <row r="123" spans="1:4">
      <c r="A123" s="489" t="str">
        <f t="shared" si="1"/>
        <v>2302100140介護予防支援</v>
      </c>
      <c r="B123" s="489">
        <v>2302100140</v>
      </c>
      <c r="C123" s="489" t="s">
        <v>2520</v>
      </c>
      <c r="D123" s="489" t="s">
        <v>3975</v>
      </c>
    </row>
    <row r="124" spans="1:4">
      <c r="A124" s="489" t="str">
        <f t="shared" si="1"/>
        <v>2302100157介護予防ケアマネジメント</v>
      </c>
      <c r="B124" s="489">
        <v>2302100157</v>
      </c>
      <c r="C124" s="489" t="s">
        <v>3915</v>
      </c>
      <c r="D124" s="489" t="s">
        <v>3976</v>
      </c>
    </row>
    <row r="125" spans="1:4">
      <c r="A125" s="489" t="str">
        <f t="shared" si="1"/>
        <v>2302100157介護予防支援</v>
      </c>
      <c r="B125" s="489">
        <v>2302100157</v>
      </c>
      <c r="C125" s="489" t="s">
        <v>2520</v>
      </c>
      <c r="D125" s="489" t="s">
        <v>3976</v>
      </c>
    </row>
    <row r="126" spans="1:4">
      <c r="A126" s="489" t="str">
        <f t="shared" si="1"/>
        <v>2302100165介護予防ケアマネジメント</v>
      </c>
      <c r="B126" s="489">
        <v>2302100165</v>
      </c>
      <c r="C126" s="489" t="s">
        <v>3915</v>
      </c>
      <c r="D126" s="489" t="s">
        <v>3977</v>
      </c>
    </row>
    <row r="127" spans="1:4">
      <c r="A127" s="489" t="str">
        <f t="shared" si="1"/>
        <v>2302100165介護予防支援</v>
      </c>
      <c r="B127" s="489">
        <v>2302100165</v>
      </c>
      <c r="C127" s="489" t="s">
        <v>2520</v>
      </c>
      <c r="D127" s="489" t="s">
        <v>3977</v>
      </c>
    </row>
    <row r="128" spans="1:4">
      <c r="A128" s="489" t="str">
        <f t="shared" si="1"/>
        <v>2302100173介護予防ケアマネジメント</v>
      </c>
      <c r="B128" s="489">
        <v>2302100173</v>
      </c>
      <c r="C128" s="489" t="s">
        <v>3915</v>
      </c>
      <c r="D128" s="489" t="s">
        <v>3978</v>
      </c>
    </row>
    <row r="129" spans="1:4">
      <c r="A129" s="489" t="str">
        <f t="shared" si="1"/>
        <v>2302100173介護予防支援</v>
      </c>
      <c r="B129" s="489">
        <v>2302100173</v>
      </c>
      <c r="C129" s="489" t="s">
        <v>2520</v>
      </c>
      <c r="D129" s="489" t="s">
        <v>3978</v>
      </c>
    </row>
    <row r="130" spans="1:4">
      <c r="A130" s="489" t="str">
        <f t="shared" ref="A130:A193" si="2">B130&amp;C130</f>
        <v>2302100181介護予防ケアマネジメント</v>
      </c>
      <c r="B130" s="489">
        <v>2302100181</v>
      </c>
      <c r="C130" s="489" t="s">
        <v>3915</v>
      </c>
      <c r="D130" s="489" t="s">
        <v>3979</v>
      </c>
    </row>
    <row r="131" spans="1:4">
      <c r="A131" s="489" t="str">
        <f t="shared" si="2"/>
        <v>2302100181介護予防支援</v>
      </c>
      <c r="B131" s="489">
        <v>2302100181</v>
      </c>
      <c r="C131" s="489" t="s">
        <v>2520</v>
      </c>
      <c r="D131" s="489" t="s">
        <v>3979</v>
      </c>
    </row>
    <row r="132" spans="1:4">
      <c r="A132" s="489" t="str">
        <f t="shared" si="2"/>
        <v>2302100199介護予防ケアマネジメント</v>
      </c>
      <c r="B132" s="489">
        <v>2302100199</v>
      </c>
      <c r="C132" s="489" t="s">
        <v>3915</v>
      </c>
      <c r="D132" s="489" t="s">
        <v>3980</v>
      </c>
    </row>
    <row r="133" spans="1:4">
      <c r="A133" s="489" t="str">
        <f t="shared" si="2"/>
        <v>2302100199介護予防支援</v>
      </c>
      <c r="B133" s="489">
        <v>2302100199</v>
      </c>
      <c r="C133" s="489" t="s">
        <v>2520</v>
      </c>
      <c r="D133" s="489" t="s">
        <v>3980</v>
      </c>
    </row>
    <row r="134" spans="1:4">
      <c r="A134" s="489" t="str">
        <f t="shared" si="2"/>
        <v>2302100207介護予防ケアマネジメント</v>
      </c>
      <c r="B134" s="489">
        <v>2302100207</v>
      </c>
      <c r="C134" s="489" t="s">
        <v>3915</v>
      </c>
      <c r="D134" s="489" t="s">
        <v>3981</v>
      </c>
    </row>
    <row r="135" spans="1:4">
      <c r="A135" s="489" t="str">
        <f t="shared" si="2"/>
        <v>2302100207介護予防支援</v>
      </c>
      <c r="B135" s="489">
        <v>2302100207</v>
      </c>
      <c r="C135" s="489" t="s">
        <v>2520</v>
      </c>
      <c r="D135" s="489" t="s">
        <v>3981</v>
      </c>
    </row>
    <row r="136" spans="1:4">
      <c r="A136" s="489" t="str">
        <f t="shared" si="2"/>
        <v>2302100215介護予防ケアマネジメント</v>
      </c>
      <c r="B136" s="489">
        <v>2302100215</v>
      </c>
      <c r="C136" s="489" t="s">
        <v>3915</v>
      </c>
      <c r="D136" s="489" t="s">
        <v>3982</v>
      </c>
    </row>
    <row r="137" spans="1:4">
      <c r="A137" s="489" t="str">
        <f t="shared" si="2"/>
        <v>2302100215介護予防支援</v>
      </c>
      <c r="B137" s="489">
        <v>2302100215</v>
      </c>
      <c r="C137" s="489" t="s">
        <v>2520</v>
      </c>
      <c r="D137" s="489" t="s">
        <v>3982</v>
      </c>
    </row>
    <row r="138" spans="1:4">
      <c r="A138" s="489" t="str">
        <f t="shared" si="2"/>
        <v>2302200015介護予防ケアマネジメント</v>
      </c>
      <c r="B138" s="489">
        <v>2302200015</v>
      </c>
      <c r="C138" s="489" t="s">
        <v>3915</v>
      </c>
      <c r="D138" s="489" t="s">
        <v>3983</v>
      </c>
    </row>
    <row r="139" spans="1:4">
      <c r="A139" s="489" t="str">
        <f t="shared" si="2"/>
        <v>2302200015介護予防支援</v>
      </c>
      <c r="B139" s="489">
        <v>2302200015</v>
      </c>
      <c r="C139" s="489" t="s">
        <v>2520</v>
      </c>
      <c r="D139" s="489" t="s">
        <v>3983</v>
      </c>
    </row>
    <row r="140" spans="1:4">
      <c r="A140" s="489" t="str">
        <f t="shared" si="2"/>
        <v>2302200023介護予防ケアマネジメント</v>
      </c>
      <c r="B140" s="489">
        <v>2302200023</v>
      </c>
      <c r="C140" s="489" t="s">
        <v>3915</v>
      </c>
      <c r="D140" s="489" t="s">
        <v>3984</v>
      </c>
    </row>
    <row r="141" spans="1:4">
      <c r="A141" s="489" t="str">
        <f t="shared" si="2"/>
        <v>2302200023介護予防支援</v>
      </c>
      <c r="B141" s="489">
        <v>2302200023</v>
      </c>
      <c r="C141" s="489" t="s">
        <v>2520</v>
      </c>
      <c r="D141" s="489" t="s">
        <v>3984</v>
      </c>
    </row>
    <row r="142" spans="1:4">
      <c r="A142" s="489" t="str">
        <f t="shared" si="2"/>
        <v>2302200031介護予防ケアマネジメント</v>
      </c>
      <c r="B142" s="489">
        <v>2302200031</v>
      </c>
      <c r="C142" s="489" t="s">
        <v>3915</v>
      </c>
      <c r="D142" s="489" t="s">
        <v>3985</v>
      </c>
    </row>
    <row r="143" spans="1:4">
      <c r="A143" s="489" t="str">
        <f t="shared" si="2"/>
        <v>2302200031介護予防支援</v>
      </c>
      <c r="B143" s="489">
        <v>2302200031</v>
      </c>
      <c r="C143" s="489" t="s">
        <v>2520</v>
      </c>
      <c r="D143" s="489" t="s">
        <v>3985</v>
      </c>
    </row>
    <row r="144" spans="1:4">
      <c r="A144" s="489" t="str">
        <f t="shared" si="2"/>
        <v>2302200049介護予防ケアマネジメント</v>
      </c>
      <c r="B144" s="489">
        <v>2302200049</v>
      </c>
      <c r="C144" s="489" t="s">
        <v>3915</v>
      </c>
      <c r="D144" s="489" t="s">
        <v>3986</v>
      </c>
    </row>
    <row r="145" spans="1:4">
      <c r="A145" s="489" t="str">
        <f t="shared" si="2"/>
        <v>2302200049介護予防支援</v>
      </c>
      <c r="B145" s="489">
        <v>2302200049</v>
      </c>
      <c r="C145" s="489" t="s">
        <v>2520</v>
      </c>
      <c r="D145" s="489" t="s">
        <v>3986</v>
      </c>
    </row>
    <row r="146" spans="1:4">
      <c r="A146" s="489" t="str">
        <f t="shared" si="2"/>
        <v>2302200056介護予防ケアマネジメント</v>
      </c>
      <c r="B146" s="489">
        <v>2302200056</v>
      </c>
      <c r="C146" s="489" t="s">
        <v>3915</v>
      </c>
      <c r="D146" s="489" t="s">
        <v>3987</v>
      </c>
    </row>
    <row r="147" spans="1:4">
      <c r="A147" s="489" t="str">
        <f t="shared" si="2"/>
        <v>2302200056介護予防支援</v>
      </c>
      <c r="B147" s="489">
        <v>2302200056</v>
      </c>
      <c r="C147" s="489" t="s">
        <v>2520</v>
      </c>
      <c r="D147" s="489" t="s">
        <v>3987</v>
      </c>
    </row>
    <row r="148" spans="1:4">
      <c r="A148" s="489" t="str">
        <f t="shared" si="2"/>
        <v>2302200064介護予防ケアマネジメント</v>
      </c>
      <c r="B148" s="489">
        <v>2302200064</v>
      </c>
      <c r="C148" s="489" t="s">
        <v>3915</v>
      </c>
      <c r="D148" s="489" t="s">
        <v>3988</v>
      </c>
    </row>
    <row r="149" spans="1:4">
      <c r="A149" s="489" t="str">
        <f t="shared" si="2"/>
        <v>2302200064介護予防支援</v>
      </c>
      <c r="B149" s="489">
        <v>2302200064</v>
      </c>
      <c r="C149" s="489" t="s">
        <v>2520</v>
      </c>
      <c r="D149" s="489" t="s">
        <v>3988</v>
      </c>
    </row>
    <row r="150" spans="1:4">
      <c r="A150" s="489" t="str">
        <f t="shared" si="2"/>
        <v>2302200072介護予防ケアマネジメント</v>
      </c>
      <c r="B150" s="489">
        <v>2302200072</v>
      </c>
      <c r="C150" s="489" t="s">
        <v>3915</v>
      </c>
      <c r="D150" s="489" t="s">
        <v>3989</v>
      </c>
    </row>
    <row r="151" spans="1:4">
      <c r="A151" s="489" t="str">
        <f t="shared" si="2"/>
        <v>2302200072介護予防支援</v>
      </c>
      <c r="B151" s="489">
        <v>2302200072</v>
      </c>
      <c r="C151" s="489" t="s">
        <v>2520</v>
      </c>
      <c r="D151" s="489" t="s">
        <v>3989</v>
      </c>
    </row>
    <row r="152" spans="1:4">
      <c r="A152" s="489" t="str">
        <f t="shared" si="2"/>
        <v>2302300013介護予防ケアマネジメント</v>
      </c>
      <c r="B152" s="489">
        <v>2302300013</v>
      </c>
      <c r="C152" s="489" t="s">
        <v>3915</v>
      </c>
      <c r="D152" s="489" t="s">
        <v>3990</v>
      </c>
    </row>
    <row r="153" spans="1:4">
      <c r="A153" s="489" t="str">
        <f t="shared" si="2"/>
        <v>2302300013介護予防支援</v>
      </c>
      <c r="B153" s="489">
        <v>2302300013</v>
      </c>
      <c r="C153" s="489" t="s">
        <v>2520</v>
      </c>
      <c r="D153" s="489" t="s">
        <v>3990</v>
      </c>
    </row>
    <row r="154" spans="1:4">
      <c r="A154" s="489" t="str">
        <f t="shared" si="2"/>
        <v>2302300021介護予防ケアマネジメント</v>
      </c>
      <c r="B154" s="489">
        <v>2302300021</v>
      </c>
      <c r="C154" s="489" t="s">
        <v>3915</v>
      </c>
      <c r="D154" s="489" t="s">
        <v>3991</v>
      </c>
    </row>
    <row r="155" spans="1:4">
      <c r="A155" s="489" t="str">
        <f t="shared" si="2"/>
        <v>2302300021介護予防支援</v>
      </c>
      <c r="B155" s="489">
        <v>2302300021</v>
      </c>
      <c r="C155" s="489" t="s">
        <v>2520</v>
      </c>
      <c r="D155" s="489" t="s">
        <v>3991</v>
      </c>
    </row>
    <row r="156" spans="1:4">
      <c r="A156" s="489" t="str">
        <f t="shared" si="2"/>
        <v>2302300039介護予防ケアマネジメント</v>
      </c>
      <c r="B156" s="489">
        <v>2302300039</v>
      </c>
      <c r="C156" s="489" t="s">
        <v>3915</v>
      </c>
      <c r="D156" s="489" t="s">
        <v>3992</v>
      </c>
    </row>
    <row r="157" spans="1:4">
      <c r="A157" s="489" t="str">
        <f t="shared" si="2"/>
        <v>2302300039介護予防支援</v>
      </c>
      <c r="B157" s="489">
        <v>2302300039</v>
      </c>
      <c r="C157" s="489" t="s">
        <v>2520</v>
      </c>
      <c r="D157" s="489" t="s">
        <v>3992</v>
      </c>
    </row>
    <row r="158" spans="1:4">
      <c r="A158" s="489" t="str">
        <f t="shared" si="2"/>
        <v>2302300047介護予防ケアマネジメント</v>
      </c>
      <c r="B158" s="489">
        <v>2302300047</v>
      </c>
      <c r="C158" s="489" t="s">
        <v>3915</v>
      </c>
      <c r="D158" s="489" t="s">
        <v>3993</v>
      </c>
    </row>
    <row r="159" spans="1:4">
      <c r="A159" s="489" t="str">
        <f t="shared" si="2"/>
        <v>2302300047介護予防支援</v>
      </c>
      <c r="B159" s="489">
        <v>2302300047</v>
      </c>
      <c r="C159" s="489" t="s">
        <v>2520</v>
      </c>
      <c r="D159" s="489" t="s">
        <v>3993</v>
      </c>
    </row>
    <row r="160" spans="1:4">
      <c r="A160" s="489" t="str">
        <f t="shared" si="2"/>
        <v>2302300054介護予防ケアマネジメント</v>
      </c>
      <c r="B160" s="489">
        <v>2302300054</v>
      </c>
      <c r="C160" s="489" t="s">
        <v>3915</v>
      </c>
      <c r="D160" s="489" t="s">
        <v>3994</v>
      </c>
    </row>
    <row r="161" spans="1:4">
      <c r="A161" s="489" t="str">
        <f t="shared" si="2"/>
        <v>2302300054介護予防支援</v>
      </c>
      <c r="B161" s="489">
        <v>2302300054</v>
      </c>
      <c r="C161" s="489" t="s">
        <v>2520</v>
      </c>
      <c r="D161" s="489" t="s">
        <v>3994</v>
      </c>
    </row>
    <row r="162" spans="1:4">
      <c r="A162" s="489" t="str">
        <f t="shared" si="2"/>
        <v>2302300062介護予防ケアマネジメント</v>
      </c>
      <c r="B162" s="489">
        <v>2302300062</v>
      </c>
      <c r="C162" s="489" t="s">
        <v>3915</v>
      </c>
      <c r="D162" s="489" t="s">
        <v>3995</v>
      </c>
    </row>
    <row r="163" spans="1:4">
      <c r="A163" s="489" t="str">
        <f t="shared" si="2"/>
        <v>2302300062介護予防支援</v>
      </c>
      <c r="B163" s="489">
        <v>2302300062</v>
      </c>
      <c r="C163" s="489" t="s">
        <v>2520</v>
      </c>
      <c r="D163" s="489" t="s">
        <v>3995</v>
      </c>
    </row>
    <row r="164" spans="1:4">
      <c r="A164" s="489" t="str">
        <f t="shared" si="2"/>
        <v>2302300070介護予防ケアマネジメント</v>
      </c>
      <c r="B164" s="489">
        <v>2302300070</v>
      </c>
      <c r="C164" s="489" t="s">
        <v>3915</v>
      </c>
      <c r="D164" s="489" t="s">
        <v>3996</v>
      </c>
    </row>
    <row r="165" spans="1:4">
      <c r="A165" s="489" t="str">
        <f t="shared" si="2"/>
        <v>2302300070介護予防支援</v>
      </c>
      <c r="B165" s="489">
        <v>2302300070</v>
      </c>
      <c r="C165" s="489" t="s">
        <v>2520</v>
      </c>
      <c r="D165" s="489" t="s">
        <v>3996</v>
      </c>
    </row>
    <row r="166" spans="1:4">
      <c r="A166" s="489" t="str">
        <f t="shared" si="2"/>
        <v>2302400011介護予防ケアマネジメント</v>
      </c>
      <c r="B166" s="489">
        <v>2302400011</v>
      </c>
      <c r="C166" s="489" t="s">
        <v>3915</v>
      </c>
      <c r="D166" s="489" t="s">
        <v>3997</v>
      </c>
    </row>
    <row r="167" spans="1:4">
      <c r="A167" s="489" t="str">
        <f t="shared" si="2"/>
        <v>2302400011介護予防支援</v>
      </c>
      <c r="B167" s="489">
        <v>2302400011</v>
      </c>
      <c r="C167" s="489" t="s">
        <v>2520</v>
      </c>
      <c r="D167" s="489" t="s">
        <v>3997</v>
      </c>
    </row>
    <row r="168" spans="1:4">
      <c r="A168" s="489" t="str">
        <f t="shared" si="2"/>
        <v>2302400029介護予防ケアマネジメント</v>
      </c>
      <c r="B168" s="489">
        <v>2302400029</v>
      </c>
      <c r="C168" s="489" t="s">
        <v>3915</v>
      </c>
      <c r="D168" s="489" t="s">
        <v>3998</v>
      </c>
    </row>
    <row r="169" spans="1:4">
      <c r="A169" s="489" t="str">
        <f t="shared" si="2"/>
        <v>2302400029介護予防支援</v>
      </c>
      <c r="B169" s="489">
        <v>2302400029</v>
      </c>
      <c r="C169" s="489" t="s">
        <v>2520</v>
      </c>
      <c r="D169" s="489" t="s">
        <v>3998</v>
      </c>
    </row>
    <row r="170" spans="1:4">
      <c r="A170" s="489" t="str">
        <f t="shared" si="2"/>
        <v>2302500026介護予防ケアマネジメント</v>
      </c>
      <c r="B170" s="489">
        <v>2302500026</v>
      </c>
      <c r="C170" s="489" t="s">
        <v>3915</v>
      </c>
      <c r="D170" s="489" t="s">
        <v>3999</v>
      </c>
    </row>
    <row r="171" spans="1:4">
      <c r="A171" s="489" t="str">
        <f t="shared" si="2"/>
        <v>2302500026介護予防支援</v>
      </c>
      <c r="B171" s="489">
        <v>2302500026</v>
      </c>
      <c r="C171" s="489" t="s">
        <v>2520</v>
      </c>
      <c r="D171" s="489" t="s">
        <v>3999</v>
      </c>
    </row>
    <row r="172" spans="1:4">
      <c r="A172" s="489" t="str">
        <f t="shared" si="2"/>
        <v>2302500034介護予防ケアマネジメント</v>
      </c>
      <c r="B172" s="489">
        <v>2302500034</v>
      </c>
      <c r="C172" s="489" t="s">
        <v>3915</v>
      </c>
      <c r="D172" s="489" t="s">
        <v>4000</v>
      </c>
    </row>
    <row r="173" spans="1:4">
      <c r="A173" s="489" t="str">
        <f t="shared" si="2"/>
        <v>2302500034介護予防支援</v>
      </c>
      <c r="B173" s="489">
        <v>2302500034</v>
      </c>
      <c r="C173" s="489" t="s">
        <v>2520</v>
      </c>
      <c r="D173" s="489" t="s">
        <v>4000</v>
      </c>
    </row>
    <row r="174" spans="1:4">
      <c r="A174" s="489" t="str">
        <f t="shared" si="2"/>
        <v>2302500059介護予防ケアマネジメント</v>
      </c>
      <c r="B174" s="489">
        <v>2302500059</v>
      </c>
      <c r="C174" s="489" t="s">
        <v>3915</v>
      </c>
      <c r="D174" s="489" t="s">
        <v>4001</v>
      </c>
    </row>
    <row r="175" spans="1:4">
      <c r="A175" s="489" t="str">
        <f t="shared" si="2"/>
        <v>2302500059介護予防支援</v>
      </c>
      <c r="B175" s="489">
        <v>2302500059</v>
      </c>
      <c r="C175" s="489" t="s">
        <v>2520</v>
      </c>
      <c r="D175" s="489" t="s">
        <v>4001</v>
      </c>
    </row>
    <row r="176" spans="1:4">
      <c r="A176" s="489" t="str">
        <f t="shared" si="2"/>
        <v>2302500067介護予防ケアマネジメント</v>
      </c>
      <c r="B176" s="489">
        <v>2302500067</v>
      </c>
      <c r="C176" s="489" t="s">
        <v>3915</v>
      </c>
      <c r="D176" s="489" t="s">
        <v>4002</v>
      </c>
    </row>
    <row r="177" spans="1:4">
      <c r="A177" s="489" t="str">
        <f t="shared" si="2"/>
        <v>2302500067介護予防支援</v>
      </c>
      <c r="B177" s="489">
        <v>2302500067</v>
      </c>
      <c r="C177" s="489" t="s">
        <v>2520</v>
      </c>
      <c r="D177" s="489" t="s">
        <v>4002</v>
      </c>
    </row>
    <row r="178" spans="1:4">
      <c r="A178" s="489" t="str">
        <f t="shared" si="2"/>
        <v>2302500075介護予防ケアマネジメント</v>
      </c>
      <c r="B178" s="489">
        <v>2302500075</v>
      </c>
      <c r="C178" s="489" t="s">
        <v>3915</v>
      </c>
      <c r="D178" s="489" t="s">
        <v>4003</v>
      </c>
    </row>
    <row r="179" spans="1:4">
      <c r="A179" s="489" t="str">
        <f t="shared" si="2"/>
        <v>2302500075介護予防支援</v>
      </c>
      <c r="B179" s="489">
        <v>2302500075</v>
      </c>
      <c r="C179" s="489" t="s">
        <v>2520</v>
      </c>
      <c r="D179" s="489" t="s">
        <v>4003</v>
      </c>
    </row>
    <row r="180" spans="1:4">
      <c r="A180" s="489" t="str">
        <f t="shared" si="2"/>
        <v>2302500117介護予防ケアマネジメント</v>
      </c>
      <c r="B180" s="489">
        <v>2302500117</v>
      </c>
      <c r="C180" s="489" t="s">
        <v>3915</v>
      </c>
      <c r="D180" s="489" t="s">
        <v>4004</v>
      </c>
    </row>
    <row r="181" spans="1:4">
      <c r="A181" s="489" t="str">
        <f t="shared" si="2"/>
        <v>2302500117介護予防支援</v>
      </c>
      <c r="B181" s="489">
        <v>2302500117</v>
      </c>
      <c r="C181" s="489" t="s">
        <v>2520</v>
      </c>
      <c r="D181" s="489" t="s">
        <v>4004</v>
      </c>
    </row>
    <row r="182" spans="1:4">
      <c r="A182" s="489" t="str">
        <f t="shared" si="2"/>
        <v>2302500125介護予防ケアマネジメント</v>
      </c>
      <c r="B182" s="489">
        <v>2302500125</v>
      </c>
      <c r="C182" s="489" t="s">
        <v>3915</v>
      </c>
      <c r="D182" s="489" t="s">
        <v>4005</v>
      </c>
    </row>
    <row r="183" spans="1:4">
      <c r="A183" s="489" t="str">
        <f t="shared" si="2"/>
        <v>2302500125介護予防支援</v>
      </c>
      <c r="B183" s="489">
        <v>2302500125</v>
      </c>
      <c r="C183" s="489" t="s">
        <v>2520</v>
      </c>
      <c r="D183" s="489" t="s">
        <v>4005</v>
      </c>
    </row>
    <row r="184" spans="1:4">
      <c r="A184" s="489" t="str">
        <f t="shared" si="2"/>
        <v>2302500158介護予防ケアマネジメント</v>
      </c>
      <c r="B184" s="489">
        <v>2302500158</v>
      </c>
      <c r="C184" s="489" t="s">
        <v>3915</v>
      </c>
      <c r="D184" s="489" t="s">
        <v>4006</v>
      </c>
    </row>
    <row r="185" spans="1:4">
      <c r="A185" s="489" t="str">
        <f t="shared" si="2"/>
        <v>2302500158介護予防支援</v>
      </c>
      <c r="B185" s="489">
        <v>2302500158</v>
      </c>
      <c r="C185" s="489" t="s">
        <v>2520</v>
      </c>
      <c r="D185" s="489" t="s">
        <v>4006</v>
      </c>
    </row>
    <row r="186" spans="1:4">
      <c r="A186" s="489" t="str">
        <f t="shared" si="2"/>
        <v>2302500166介護予防ケアマネジメント</v>
      </c>
      <c r="B186" s="489">
        <v>2302500166</v>
      </c>
      <c r="C186" s="489" t="s">
        <v>3915</v>
      </c>
      <c r="D186" s="489" t="s">
        <v>4007</v>
      </c>
    </row>
    <row r="187" spans="1:4">
      <c r="A187" s="489" t="str">
        <f t="shared" si="2"/>
        <v>2302500166介護予防支援</v>
      </c>
      <c r="B187" s="489">
        <v>2302500166</v>
      </c>
      <c r="C187" s="489" t="s">
        <v>2520</v>
      </c>
      <c r="D187" s="489" t="s">
        <v>4007</v>
      </c>
    </row>
    <row r="188" spans="1:4">
      <c r="A188" s="489" t="str">
        <f t="shared" si="2"/>
        <v>2302500174介護予防ケアマネジメント</v>
      </c>
      <c r="B188" s="489">
        <v>2302500174</v>
      </c>
      <c r="C188" s="489" t="s">
        <v>3915</v>
      </c>
      <c r="D188" s="489" t="s">
        <v>4008</v>
      </c>
    </row>
    <row r="189" spans="1:4">
      <c r="A189" s="489" t="str">
        <f t="shared" si="2"/>
        <v>2302500174介護予防支援</v>
      </c>
      <c r="B189" s="489">
        <v>2302500174</v>
      </c>
      <c r="C189" s="489" t="s">
        <v>2520</v>
      </c>
      <c r="D189" s="489" t="s">
        <v>4008</v>
      </c>
    </row>
    <row r="190" spans="1:4">
      <c r="A190" s="489" t="str">
        <f t="shared" si="2"/>
        <v>2302500182介護予防ケアマネジメント</v>
      </c>
      <c r="B190" s="489">
        <v>2302500182</v>
      </c>
      <c r="C190" s="489" t="s">
        <v>3915</v>
      </c>
      <c r="D190" s="489" t="s">
        <v>4009</v>
      </c>
    </row>
    <row r="191" spans="1:4">
      <c r="A191" s="489" t="str">
        <f t="shared" si="2"/>
        <v>2302500182介護予防支援</v>
      </c>
      <c r="B191" s="489">
        <v>2302500182</v>
      </c>
      <c r="C191" s="489" t="s">
        <v>2520</v>
      </c>
      <c r="D191" s="489" t="s">
        <v>4009</v>
      </c>
    </row>
    <row r="192" spans="1:4">
      <c r="A192" s="489" t="str">
        <f t="shared" si="2"/>
        <v>2302500208介護予防ケアマネジメント</v>
      </c>
      <c r="B192" s="489">
        <v>2302500208</v>
      </c>
      <c r="C192" s="489" t="s">
        <v>3915</v>
      </c>
      <c r="D192" s="489" t="s">
        <v>4010</v>
      </c>
    </row>
    <row r="193" spans="1:4">
      <c r="A193" s="489" t="str">
        <f t="shared" si="2"/>
        <v>2302500208介護予防支援</v>
      </c>
      <c r="B193" s="489">
        <v>2302500208</v>
      </c>
      <c r="C193" s="489" t="s">
        <v>2520</v>
      </c>
      <c r="D193" s="489" t="s">
        <v>4010</v>
      </c>
    </row>
    <row r="194" spans="1:4">
      <c r="A194" s="489" t="str">
        <f t="shared" ref="A194:A257" si="3">B194&amp;C194</f>
        <v>2302600016介護予防ケアマネジメント</v>
      </c>
      <c r="B194" s="489">
        <v>2302600016</v>
      </c>
      <c r="C194" s="489" t="s">
        <v>3915</v>
      </c>
      <c r="D194" s="489" t="s">
        <v>4011</v>
      </c>
    </row>
    <row r="195" spans="1:4">
      <c r="A195" s="489" t="str">
        <f t="shared" si="3"/>
        <v>2302600016介護予防支援</v>
      </c>
      <c r="B195" s="489">
        <v>2302600016</v>
      </c>
      <c r="C195" s="489" t="s">
        <v>2520</v>
      </c>
      <c r="D195" s="489" t="s">
        <v>4011</v>
      </c>
    </row>
    <row r="196" spans="1:4">
      <c r="A196" s="489" t="str">
        <f t="shared" si="3"/>
        <v>2302600024介護予防ケアマネジメント</v>
      </c>
      <c r="B196" s="489">
        <v>2302600024</v>
      </c>
      <c r="C196" s="489" t="s">
        <v>3915</v>
      </c>
      <c r="D196" s="489" t="s">
        <v>4012</v>
      </c>
    </row>
    <row r="197" spans="1:4">
      <c r="A197" s="489" t="str">
        <f t="shared" si="3"/>
        <v>2302600024介護予防支援</v>
      </c>
      <c r="B197" s="489">
        <v>2302600024</v>
      </c>
      <c r="C197" s="489" t="s">
        <v>2520</v>
      </c>
      <c r="D197" s="489" t="s">
        <v>4012</v>
      </c>
    </row>
    <row r="198" spans="1:4">
      <c r="A198" s="489" t="str">
        <f t="shared" si="3"/>
        <v>2302600032介護予防ケアマネジメント</v>
      </c>
      <c r="B198" s="489">
        <v>2302600032</v>
      </c>
      <c r="C198" s="489" t="s">
        <v>3915</v>
      </c>
      <c r="D198" s="489" t="s">
        <v>4013</v>
      </c>
    </row>
    <row r="199" spans="1:4">
      <c r="A199" s="489" t="str">
        <f t="shared" si="3"/>
        <v>2302600032介護予防支援</v>
      </c>
      <c r="B199" s="489">
        <v>2302600032</v>
      </c>
      <c r="C199" s="489" t="s">
        <v>2520</v>
      </c>
      <c r="D199" s="489" t="s">
        <v>4013</v>
      </c>
    </row>
    <row r="200" spans="1:4">
      <c r="A200" s="489" t="str">
        <f t="shared" si="3"/>
        <v>2302600040介護予防ケアマネジメント</v>
      </c>
      <c r="B200" s="489">
        <v>2302600040</v>
      </c>
      <c r="C200" s="489" t="s">
        <v>3915</v>
      </c>
      <c r="D200" s="489" t="s">
        <v>4014</v>
      </c>
    </row>
    <row r="201" spans="1:4">
      <c r="A201" s="489" t="str">
        <f t="shared" si="3"/>
        <v>2302600040介護予防ケアマネジメント</v>
      </c>
      <c r="B201" s="489">
        <v>2302600040</v>
      </c>
      <c r="C201" s="489" t="s">
        <v>3915</v>
      </c>
      <c r="D201" s="489" t="s">
        <v>4014</v>
      </c>
    </row>
    <row r="202" spans="1:4">
      <c r="A202" s="489" t="str">
        <f t="shared" si="3"/>
        <v>2302600040介護予防支援</v>
      </c>
      <c r="B202" s="489">
        <v>2302600040</v>
      </c>
      <c r="C202" s="489" t="s">
        <v>2520</v>
      </c>
      <c r="D202" s="489" t="s">
        <v>4014</v>
      </c>
    </row>
    <row r="203" spans="1:4">
      <c r="A203" s="489" t="str">
        <f t="shared" si="3"/>
        <v>2302600040介護予防支援</v>
      </c>
      <c r="B203" s="489">
        <v>2302600040</v>
      </c>
      <c r="C203" s="489" t="s">
        <v>2520</v>
      </c>
      <c r="D203" s="489" t="s">
        <v>4014</v>
      </c>
    </row>
    <row r="204" spans="1:4">
      <c r="A204" s="489" t="str">
        <f t="shared" si="3"/>
        <v>2302700014介護予防ケアマネジメント</v>
      </c>
      <c r="B204" s="489">
        <v>2302700014</v>
      </c>
      <c r="C204" s="489" t="s">
        <v>3915</v>
      </c>
      <c r="D204" s="489" t="s">
        <v>4015</v>
      </c>
    </row>
    <row r="205" spans="1:4">
      <c r="A205" s="489" t="str">
        <f t="shared" si="3"/>
        <v>2302700014介護予防支援</v>
      </c>
      <c r="B205" s="489">
        <v>2302700014</v>
      </c>
      <c r="C205" s="489" t="s">
        <v>2520</v>
      </c>
      <c r="D205" s="489" t="s">
        <v>4015</v>
      </c>
    </row>
    <row r="206" spans="1:4">
      <c r="A206" s="489" t="str">
        <f t="shared" si="3"/>
        <v>2302700022介護予防ケアマネジメント</v>
      </c>
      <c r="B206" s="489">
        <v>2302700022</v>
      </c>
      <c r="C206" s="489" t="s">
        <v>3915</v>
      </c>
      <c r="D206" s="489" t="s">
        <v>4016</v>
      </c>
    </row>
    <row r="207" spans="1:4">
      <c r="A207" s="489" t="str">
        <f t="shared" si="3"/>
        <v>2302700022介護予防支援</v>
      </c>
      <c r="B207" s="489">
        <v>2302700022</v>
      </c>
      <c r="C207" s="489" t="s">
        <v>2520</v>
      </c>
      <c r="D207" s="489" t="s">
        <v>4016</v>
      </c>
    </row>
    <row r="208" spans="1:4">
      <c r="A208" s="489" t="str">
        <f t="shared" si="3"/>
        <v>2302700030介護予防ケアマネジメント</v>
      </c>
      <c r="B208" s="489">
        <v>2302700030</v>
      </c>
      <c r="C208" s="489" t="s">
        <v>3915</v>
      </c>
      <c r="D208" s="489" t="s">
        <v>4017</v>
      </c>
    </row>
    <row r="209" spans="1:4">
      <c r="A209" s="489" t="str">
        <f t="shared" si="3"/>
        <v>2302700030介護予防支援</v>
      </c>
      <c r="B209" s="489">
        <v>2302700030</v>
      </c>
      <c r="C209" s="489" t="s">
        <v>2520</v>
      </c>
      <c r="D209" s="489" t="s">
        <v>4017</v>
      </c>
    </row>
    <row r="210" spans="1:4">
      <c r="A210" s="489" t="str">
        <f t="shared" si="3"/>
        <v>2302800020介護予防ケアマネジメント</v>
      </c>
      <c r="B210" s="489">
        <v>2302800020</v>
      </c>
      <c r="C210" s="489" t="s">
        <v>3915</v>
      </c>
      <c r="D210" s="489" t="s">
        <v>4018</v>
      </c>
    </row>
    <row r="211" spans="1:4">
      <c r="A211" s="489" t="str">
        <f t="shared" si="3"/>
        <v>2302800020介護予防支援</v>
      </c>
      <c r="B211" s="489">
        <v>2302800020</v>
      </c>
      <c r="C211" s="489" t="s">
        <v>2520</v>
      </c>
      <c r="D211" s="489" t="s">
        <v>4018</v>
      </c>
    </row>
    <row r="212" spans="1:4">
      <c r="A212" s="489" t="str">
        <f t="shared" si="3"/>
        <v>2302800046介護予防ケアマネジメント</v>
      </c>
      <c r="B212" s="489">
        <v>2302800046</v>
      </c>
      <c r="C212" s="489" t="s">
        <v>3915</v>
      </c>
      <c r="D212" s="489" t="s">
        <v>4019</v>
      </c>
    </row>
    <row r="213" spans="1:4">
      <c r="A213" s="489" t="str">
        <f t="shared" si="3"/>
        <v>2302800046介護予防支援</v>
      </c>
      <c r="B213" s="489">
        <v>2302800046</v>
      </c>
      <c r="C213" s="489" t="s">
        <v>2520</v>
      </c>
      <c r="D213" s="489" t="s">
        <v>4019</v>
      </c>
    </row>
    <row r="214" spans="1:4">
      <c r="A214" s="489" t="str">
        <f t="shared" si="3"/>
        <v>2302800053介護予防ケアマネジメント</v>
      </c>
      <c r="B214" s="489">
        <v>2302800053</v>
      </c>
      <c r="C214" s="489" t="s">
        <v>3915</v>
      </c>
      <c r="D214" s="489" t="s">
        <v>4020</v>
      </c>
    </row>
    <row r="215" spans="1:4">
      <c r="A215" s="489" t="str">
        <f t="shared" si="3"/>
        <v>2302800053介護予防支援</v>
      </c>
      <c r="B215" s="489">
        <v>2302800053</v>
      </c>
      <c r="C215" s="489" t="s">
        <v>2520</v>
      </c>
      <c r="D215" s="489" t="s">
        <v>4020</v>
      </c>
    </row>
    <row r="216" spans="1:4">
      <c r="A216" s="489" t="str">
        <f t="shared" si="3"/>
        <v>2302900010介護予防ケアマネジメント</v>
      </c>
      <c r="B216" s="489">
        <v>2302900010</v>
      </c>
      <c r="C216" s="489" t="s">
        <v>3915</v>
      </c>
      <c r="D216" s="489" t="s">
        <v>4021</v>
      </c>
    </row>
    <row r="217" spans="1:4">
      <c r="A217" s="489" t="str">
        <f t="shared" si="3"/>
        <v>2302900010介護予防支援</v>
      </c>
      <c r="B217" s="489">
        <v>2302900010</v>
      </c>
      <c r="C217" s="489" t="s">
        <v>2520</v>
      </c>
      <c r="D217" s="489" t="s">
        <v>4021</v>
      </c>
    </row>
    <row r="218" spans="1:4">
      <c r="A218" s="489" t="str">
        <f t="shared" si="3"/>
        <v>2302900028介護予防ケアマネジメント</v>
      </c>
      <c r="B218" s="489">
        <v>2302900028</v>
      </c>
      <c r="C218" s="489" t="s">
        <v>3915</v>
      </c>
      <c r="D218" s="489" t="s">
        <v>4022</v>
      </c>
    </row>
    <row r="219" spans="1:4">
      <c r="A219" s="489" t="str">
        <f t="shared" si="3"/>
        <v>2302900028介護予防支援</v>
      </c>
      <c r="B219" s="489">
        <v>2302900028</v>
      </c>
      <c r="C219" s="489" t="s">
        <v>2520</v>
      </c>
      <c r="D219" s="489" t="s">
        <v>4022</v>
      </c>
    </row>
    <row r="220" spans="1:4">
      <c r="A220" s="489" t="str">
        <f t="shared" si="3"/>
        <v>2302900036介護予防ケアマネジメント</v>
      </c>
      <c r="B220" s="489">
        <v>2302900036</v>
      </c>
      <c r="C220" s="489" t="s">
        <v>3915</v>
      </c>
      <c r="D220" s="489" t="s">
        <v>4023</v>
      </c>
    </row>
    <row r="221" spans="1:4">
      <c r="A221" s="489" t="str">
        <f t="shared" si="3"/>
        <v>2302900036介護予防支援</v>
      </c>
      <c r="B221" s="489">
        <v>2302900036</v>
      </c>
      <c r="C221" s="489" t="s">
        <v>2520</v>
      </c>
      <c r="D221" s="489" t="s">
        <v>4023</v>
      </c>
    </row>
    <row r="222" spans="1:4">
      <c r="A222" s="489" t="str">
        <f t="shared" si="3"/>
        <v>2302900044介護予防ケアマネジメント</v>
      </c>
      <c r="B222" s="489">
        <v>2302900044</v>
      </c>
      <c r="C222" s="489" t="s">
        <v>3915</v>
      </c>
      <c r="D222" s="489" t="s">
        <v>4024</v>
      </c>
    </row>
    <row r="223" spans="1:4">
      <c r="A223" s="489" t="str">
        <f t="shared" si="3"/>
        <v>2302900044介護予防支援</v>
      </c>
      <c r="B223" s="489">
        <v>2302900044</v>
      </c>
      <c r="C223" s="489" t="s">
        <v>2520</v>
      </c>
      <c r="D223" s="489" t="s">
        <v>4024</v>
      </c>
    </row>
    <row r="224" spans="1:4">
      <c r="A224" s="489" t="str">
        <f t="shared" si="3"/>
        <v>2302900051介護予防ケアマネジメント</v>
      </c>
      <c r="B224" s="489">
        <v>2302900051</v>
      </c>
      <c r="C224" s="489" t="s">
        <v>3915</v>
      </c>
      <c r="D224" s="489" t="s">
        <v>4025</v>
      </c>
    </row>
    <row r="225" spans="1:4">
      <c r="A225" s="489" t="str">
        <f t="shared" si="3"/>
        <v>2302900051介護予防支援</v>
      </c>
      <c r="B225" s="489">
        <v>2302900051</v>
      </c>
      <c r="C225" s="489" t="s">
        <v>2520</v>
      </c>
      <c r="D225" s="489" t="s">
        <v>4025</v>
      </c>
    </row>
    <row r="226" spans="1:4">
      <c r="A226" s="489" t="str">
        <f t="shared" si="3"/>
        <v>2302900069介護予防ケアマネジメント</v>
      </c>
      <c r="B226" s="489">
        <v>2302900069</v>
      </c>
      <c r="C226" s="489" t="s">
        <v>3915</v>
      </c>
      <c r="D226" s="489" t="s">
        <v>4026</v>
      </c>
    </row>
    <row r="227" spans="1:4">
      <c r="A227" s="489" t="str">
        <f t="shared" si="3"/>
        <v>2302900069介護予防支援</v>
      </c>
      <c r="B227" s="489">
        <v>2302900069</v>
      </c>
      <c r="C227" s="489" t="s">
        <v>2520</v>
      </c>
      <c r="D227" s="489" t="s">
        <v>4026</v>
      </c>
    </row>
    <row r="228" spans="1:4">
      <c r="A228" s="489" t="str">
        <f t="shared" si="3"/>
        <v>2303000018介護予防ケアマネジメント</v>
      </c>
      <c r="B228" s="489">
        <v>2303000018</v>
      </c>
      <c r="C228" s="489" t="s">
        <v>3915</v>
      </c>
      <c r="D228" s="489" t="s">
        <v>4027</v>
      </c>
    </row>
    <row r="229" spans="1:4">
      <c r="A229" s="489" t="str">
        <f t="shared" si="3"/>
        <v>2303000018介護予防支援</v>
      </c>
      <c r="B229" s="489">
        <v>2303000018</v>
      </c>
      <c r="C229" s="489" t="s">
        <v>2520</v>
      </c>
      <c r="D229" s="489" t="s">
        <v>4027</v>
      </c>
    </row>
    <row r="230" spans="1:4">
      <c r="A230" s="489" t="str">
        <f t="shared" si="3"/>
        <v>2303000026介護予防ケアマネジメント</v>
      </c>
      <c r="B230" s="489">
        <v>2303000026</v>
      </c>
      <c r="C230" s="489" t="s">
        <v>3915</v>
      </c>
      <c r="D230" s="489" t="s">
        <v>4028</v>
      </c>
    </row>
    <row r="231" spans="1:4">
      <c r="A231" s="489" t="str">
        <f t="shared" si="3"/>
        <v>2303000026介護予防支援</v>
      </c>
      <c r="B231" s="489">
        <v>2303000026</v>
      </c>
      <c r="C231" s="489" t="s">
        <v>2520</v>
      </c>
      <c r="D231" s="489" t="s">
        <v>4028</v>
      </c>
    </row>
    <row r="232" spans="1:4">
      <c r="A232" s="489" t="str">
        <f t="shared" si="3"/>
        <v>2303000034介護予防ケアマネジメント</v>
      </c>
      <c r="B232" s="489">
        <v>2303000034</v>
      </c>
      <c r="C232" s="489" t="s">
        <v>3915</v>
      </c>
      <c r="D232" s="489" t="s">
        <v>4029</v>
      </c>
    </row>
    <row r="233" spans="1:4">
      <c r="A233" s="489" t="str">
        <f t="shared" si="3"/>
        <v>2303000034介護予防支援</v>
      </c>
      <c r="B233" s="489">
        <v>2303000034</v>
      </c>
      <c r="C233" s="489" t="s">
        <v>2520</v>
      </c>
      <c r="D233" s="489" t="s">
        <v>4029</v>
      </c>
    </row>
    <row r="234" spans="1:4">
      <c r="A234" s="489" t="str">
        <f t="shared" si="3"/>
        <v>2303000042介護予防ケアマネジメント</v>
      </c>
      <c r="B234" s="489">
        <v>2303000042</v>
      </c>
      <c r="C234" s="489" t="s">
        <v>3915</v>
      </c>
      <c r="D234" s="489" t="s">
        <v>4030</v>
      </c>
    </row>
    <row r="235" spans="1:4">
      <c r="A235" s="489" t="str">
        <f t="shared" si="3"/>
        <v>2303000042介護予防支援</v>
      </c>
      <c r="B235" s="489">
        <v>2303000042</v>
      </c>
      <c r="C235" s="489" t="s">
        <v>2520</v>
      </c>
      <c r="D235" s="489" t="s">
        <v>4030</v>
      </c>
    </row>
    <row r="236" spans="1:4">
      <c r="A236" s="489" t="str">
        <f t="shared" si="3"/>
        <v>2303000059介護予防ケアマネジメント</v>
      </c>
      <c r="B236" s="489">
        <v>2303000059</v>
      </c>
      <c r="C236" s="489" t="s">
        <v>3915</v>
      </c>
      <c r="D236" s="489" t="s">
        <v>4031</v>
      </c>
    </row>
    <row r="237" spans="1:4">
      <c r="A237" s="489" t="str">
        <f t="shared" si="3"/>
        <v>2303000059介護予防支援</v>
      </c>
      <c r="B237" s="489">
        <v>2303000059</v>
      </c>
      <c r="C237" s="489" t="s">
        <v>2520</v>
      </c>
      <c r="D237" s="489" t="s">
        <v>4031</v>
      </c>
    </row>
    <row r="238" spans="1:4">
      <c r="A238" s="489" t="str">
        <f t="shared" si="3"/>
        <v>2303000067介護予防ケアマネジメント</v>
      </c>
      <c r="B238" s="489">
        <v>2303000067</v>
      </c>
      <c r="C238" s="489" t="s">
        <v>3915</v>
      </c>
      <c r="D238" s="489" t="s">
        <v>4032</v>
      </c>
    </row>
    <row r="239" spans="1:4">
      <c r="A239" s="489" t="str">
        <f t="shared" si="3"/>
        <v>2303000067介護予防支援</v>
      </c>
      <c r="B239" s="489">
        <v>2303000067</v>
      </c>
      <c r="C239" s="489" t="s">
        <v>2520</v>
      </c>
      <c r="D239" s="489" t="s">
        <v>4032</v>
      </c>
    </row>
    <row r="240" spans="1:4">
      <c r="A240" s="489" t="str">
        <f t="shared" si="3"/>
        <v>2303000075介護予防ケアマネジメント</v>
      </c>
      <c r="B240" s="489">
        <v>2303000075</v>
      </c>
      <c r="C240" s="489" t="s">
        <v>3915</v>
      </c>
      <c r="D240" s="489" t="s">
        <v>4033</v>
      </c>
    </row>
    <row r="241" spans="1:4">
      <c r="A241" s="489" t="str">
        <f t="shared" si="3"/>
        <v>2303000075介護予防支援</v>
      </c>
      <c r="B241" s="489">
        <v>2303000075</v>
      </c>
      <c r="C241" s="489" t="s">
        <v>2520</v>
      </c>
      <c r="D241" s="489" t="s">
        <v>4033</v>
      </c>
    </row>
    <row r="242" spans="1:4">
      <c r="A242" s="489" t="str">
        <f t="shared" si="3"/>
        <v>2303000083介護予防ケアマネジメント</v>
      </c>
      <c r="B242" s="489">
        <v>2303000083</v>
      </c>
      <c r="C242" s="489" t="s">
        <v>3915</v>
      </c>
      <c r="D242" s="489" t="s">
        <v>4034</v>
      </c>
    </row>
    <row r="243" spans="1:4">
      <c r="A243" s="489" t="str">
        <f t="shared" si="3"/>
        <v>2303000083介護予防支援</v>
      </c>
      <c r="B243" s="489">
        <v>2303000083</v>
      </c>
      <c r="C243" s="489" t="s">
        <v>2520</v>
      </c>
      <c r="D243" s="489" t="s">
        <v>4034</v>
      </c>
    </row>
    <row r="244" spans="1:4">
      <c r="A244" s="489" t="str">
        <f t="shared" si="3"/>
        <v>2303000091介護予防ケアマネジメント</v>
      </c>
      <c r="B244" s="489">
        <v>2303000091</v>
      </c>
      <c r="C244" s="489" t="s">
        <v>3915</v>
      </c>
      <c r="D244" s="489" t="s">
        <v>4035</v>
      </c>
    </row>
    <row r="245" spans="1:4">
      <c r="A245" s="489" t="str">
        <f t="shared" si="3"/>
        <v>2303000091介護予防支援</v>
      </c>
      <c r="B245" s="489">
        <v>2303000091</v>
      </c>
      <c r="C245" s="489" t="s">
        <v>2520</v>
      </c>
      <c r="D245" s="489" t="s">
        <v>4035</v>
      </c>
    </row>
    <row r="246" spans="1:4">
      <c r="A246" s="489" t="str">
        <f t="shared" si="3"/>
        <v>2303000109介護予防ケアマネジメント</v>
      </c>
      <c r="B246" s="489">
        <v>2303000109</v>
      </c>
      <c r="C246" s="489" t="s">
        <v>3915</v>
      </c>
      <c r="D246" s="489" t="s">
        <v>4036</v>
      </c>
    </row>
    <row r="247" spans="1:4">
      <c r="A247" s="489" t="str">
        <f t="shared" si="3"/>
        <v>2303000109介護予防支援</v>
      </c>
      <c r="B247" s="489">
        <v>2303000109</v>
      </c>
      <c r="C247" s="489" t="s">
        <v>2520</v>
      </c>
      <c r="D247" s="489" t="s">
        <v>4036</v>
      </c>
    </row>
    <row r="248" spans="1:4">
      <c r="A248" s="489" t="str">
        <f t="shared" si="3"/>
        <v>2303000117介護予防ケアマネジメント</v>
      </c>
      <c r="B248" s="489">
        <v>2303000117</v>
      </c>
      <c r="C248" s="489" t="s">
        <v>3915</v>
      </c>
      <c r="D248" s="489" t="s">
        <v>4037</v>
      </c>
    </row>
    <row r="249" spans="1:4">
      <c r="A249" s="489" t="str">
        <f t="shared" si="3"/>
        <v>2303000117介護予防支援</v>
      </c>
      <c r="B249" s="489">
        <v>2303000117</v>
      </c>
      <c r="C249" s="489" t="s">
        <v>2520</v>
      </c>
      <c r="D249" s="489" t="s">
        <v>4037</v>
      </c>
    </row>
    <row r="250" spans="1:4">
      <c r="A250" s="489" t="str">
        <f t="shared" si="3"/>
        <v>2303000125介護予防ケアマネジメント</v>
      </c>
      <c r="B250" s="489">
        <v>2303000125</v>
      </c>
      <c r="C250" s="489" t="s">
        <v>3915</v>
      </c>
      <c r="D250" s="489" t="s">
        <v>4038</v>
      </c>
    </row>
    <row r="251" spans="1:4">
      <c r="A251" s="489" t="str">
        <f t="shared" si="3"/>
        <v>2303000125介護予防支援</v>
      </c>
      <c r="B251" s="489">
        <v>2303000125</v>
      </c>
      <c r="C251" s="489" t="s">
        <v>2520</v>
      </c>
      <c r="D251" s="489" t="s">
        <v>4038</v>
      </c>
    </row>
    <row r="252" spans="1:4">
      <c r="A252" s="489" t="str">
        <f t="shared" si="3"/>
        <v>2303000133介護予防ケアマネジメント</v>
      </c>
      <c r="B252" s="489">
        <v>2303000133</v>
      </c>
      <c r="C252" s="489" t="s">
        <v>3915</v>
      </c>
      <c r="D252" s="489" t="s">
        <v>4039</v>
      </c>
    </row>
    <row r="253" spans="1:4">
      <c r="A253" s="489" t="str">
        <f t="shared" si="3"/>
        <v>2303000133介護予防支援</v>
      </c>
      <c r="B253" s="489">
        <v>2303000133</v>
      </c>
      <c r="C253" s="489" t="s">
        <v>2520</v>
      </c>
      <c r="D253" s="489" t="s">
        <v>4039</v>
      </c>
    </row>
    <row r="254" spans="1:4">
      <c r="A254" s="489" t="str">
        <f t="shared" si="3"/>
        <v>2303000141介護予防ケアマネジメント</v>
      </c>
      <c r="B254" s="489">
        <v>2303000141</v>
      </c>
      <c r="C254" s="489" t="s">
        <v>3915</v>
      </c>
      <c r="D254" s="489" t="s">
        <v>4040</v>
      </c>
    </row>
    <row r="255" spans="1:4">
      <c r="A255" s="489" t="str">
        <f t="shared" si="3"/>
        <v>2303000141介護予防支援</v>
      </c>
      <c r="B255" s="489">
        <v>2303000141</v>
      </c>
      <c r="C255" s="489" t="s">
        <v>2520</v>
      </c>
      <c r="D255" s="489" t="s">
        <v>4040</v>
      </c>
    </row>
    <row r="256" spans="1:4">
      <c r="A256" s="489" t="str">
        <f t="shared" si="3"/>
        <v>2303000158介護予防ケアマネジメント</v>
      </c>
      <c r="B256" s="489">
        <v>2303000158</v>
      </c>
      <c r="C256" s="489" t="s">
        <v>3915</v>
      </c>
      <c r="D256" s="489" t="s">
        <v>4041</v>
      </c>
    </row>
    <row r="257" spans="1:4">
      <c r="A257" s="489" t="str">
        <f t="shared" si="3"/>
        <v>2303000158介護予防支援</v>
      </c>
      <c r="B257" s="489">
        <v>2303000158</v>
      </c>
      <c r="C257" s="489" t="s">
        <v>2520</v>
      </c>
      <c r="D257" s="489" t="s">
        <v>4041</v>
      </c>
    </row>
    <row r="258" spans="1:4">
      <c r="A258" s="489" t="str">
        <f t="shared" ref="A258:A321" si="4">B258&amp;C258</f>
        <v>2303000166介護予防ケアマネジメント</v>
      </c>
      <c r="B258" s="489">
        <v>2303000166</v>
      </c>
      <c r="C258" s="489" t="s">
        <v>3915</v>
      </c>
      <c r="D258" s="489" t="s">
        <v>4042</v>
      </c>
    </row>
    <row r="259" spans="1:4">
      <c r="A259" s="489" t="str">
        <f t="shared" si="4"/>
        <v>2303000166介護予防支援</v>
      </c>
      <c r="B259" s="489">
        <v>2303000166</v>
      </c>
      <c r="C259" s="489" t="s">
        <v>2520</v>
      </c>
      <c r="D259" s="489" t="s">
        <v>4042</v>
      </c>
    </row>
    <row r="260" spans="1:4">
      <c r="A260" s="489" t="str">
        <f t="shared" si="4"/>
        <v>2303000174介護予防ケアマネジメント</v>
      </c>
      <c r="B260" s="489">
        <v>2303000174</v>
      </c>
      <c r="C260" s="489" t="s">
        <v>3915</v>
      </c>
      <c r="D260" s="489" t="s">
        <v>4043</v>
      </c>
    </row>
    <row r="261" spans="1:4">
      <c r="A261" s="489" t="str">
        <f t="shared" si="4"/>
        <v>2303000174介護予防支援</v>
      </c>
      <c r="B261" s="489">
        <v>2303000174</v>
      </c>
      <c r="C261" s="489" t="s">
        <v>2520</v>
      </c>
      <c r="D261" s="489" t="s">
        <v>4043</v>
      </c>
    </row>
    <row r="262" spans="1:4">
      <c r="A262" s="489" t="str">
        <f t="shared" si="4"/>
        <v>2303000182介護予防ケアマネジメント</v>
      </c>
      <c r="B262" s="489">
        <v>2303000182</v>
      </c>
      <c r="C262" s="489" t="s">
        <v>3915</v>
      </c>
      <c r="D262" s="489" t="s">
        <v>4044</v>
      </c>
    </row>
    <row r="263" spans="1:4">
      <c r="A263" s="489" t="str">
        <f t="shared" si="4"/>
        <v>2303000182介護予防支援</v>
      </c>
      <c r="B263" s="489">
        <v>2303000182</v>
      </c>
      <c r="C263" s="489" t="s">
        <v>2520</v>
      </c>
      <c r="D263" s="489" t="s">
        <v>4044</v>
      </c>
    </row>
    <row r="264" spans="1:4">
      <c r="A264" s="489" t="str">
        <f t="shared" si="4"/>
        <v>2303000190介護予防ケアマネジメント</v>
      </c>
      <c r="B264" s="489">
        <v>2303000190</v>
      </c>
      <c r="C264" s="489" t="s">
        <v>3915</v>
      </c>
      <c r="D264" s="489" t="s">
        <v>4045</v>
      </c>
    </row>
    <row r="265" spans="1:4">
      <c r="A265" s="489" t="str">
        <f t="shared" si="4"/>
        <v>2303000190介護予防支援</v>
      </c>
      <c r="B265" s="489">
        <v>2303000190</v>
      </c>
      <c r="C265" s="489" t="s">
        <v>2520</v>
      </c>
      <c r="D265" s="489" t="s">
        <v>4045</v>
      </c>
    </row>
    <row r="266" spans="1:4">
      <c r="A266" s="489" t="str">
        <f t="shared" si="4"/>
        <v>2303000208介護予防ケアマネジメント</v>
      </c>
      <c r="B266" s="489">
        <v>2303000208</v>
      </c>
      <c r="C266" s="489" t="s">
        <v>3915</v>
      </c>
      <c r="D266" s="489" t="s">
        <v>4046</v>
      </c>
    </row>
    <row r="267" spans="1:4">
      <c r="A267" s="489" t="str">
        <f t="shared" si="4"/>
        <v>2303000208介護予防支援</v>
      </c>
      <c r="B267" s="489">
        <v>2303000208</v>
      </c>
      <c r="C267" s="489" t="s">
        <v>2520</v>
      </c>
      <c r="D267" s="489" t="s">
        <v>4046</v>
      </c>
    </row>
    <row r="268" spans="1:4">
      <c r="A268" s="489" t="str">
        <f t="shared" si="4"/>
        <v>2303000216介護予防ケアマネジメント</v>
      </c>
      <c r="B268" s="489">
        <v>2303000216</v>
      </c>
      <c r="C268" s="489" t="s">
        <v>3915</v>
      </c>
      <c r="D268" s="489" t="s">
        <v>4047</v>
      </c>
    </row>
    <row r="269" spans="1:4">
      <c r="A269" s="489" t="str">
        <f t="shared" si="4"/>
        <v>2303000216介護予防支援</v>
      </c>
      <c r="B269" s="489">
        <v>2303000216</v>
      </c>
      <c r="C269" s="489" t="s">
        <v>2520</v>
      </c>
      <c r="D269" s="489" t="s">
        <v>4047</v>
      </c>
    </row>
    <row r="270" spans="1:4">
      <c r="A270" s="489" t="str">
        <f t="shared" si="4"/>
        <v>2303000224介護予防ケアマネジメント</v>
      </c>
      <c r="B270" s="489">
        <v>2303000224</v>
      </c>
      <c r="C270" s="489" t="s">
        <v>3915</v>
      </c>
      <c r="D270" s="489" t="s">
        <v>4048</v>
      </c>
    </row>
    <row r="271" spans="1:4">
      <c r="A271" s="489" t="str">
        <f t="shared" si="4"/>
        <v>2303000224介護予防支援</v>
      </c>
      <c r="B271" s="489">
        <v>2303000224</v>
      </c>
      <c r="C271" s="489" t="s">
        <v>2520</v>
      </c>
      <c r="D271" s="489" t="s">
        <v>4048</v>
      </c>
    </row>
    <row r="272" spans="1:4">
      <c r="A272" s="489" t="str">
        <f t="shared" si="4"/>
        <v>2303000232介護予防ケアマネジメント</v>
      </c>
      <c r="B272" s="489">
        <v>2303000232</v>
      </c>
      <c r="C272" s="489" t="s">
        <v>3915</v>
      </c>
      <c r="D272" s="489" t="s">
        <v>4049</v>
      </c>
    </row>
    <row r="273" spans="1:4">
      <c r="A273" s="489" t="str">
        <f t="shared" si="4"/>
        <v>2303000232介護予防支援</v>
      </c>
      <c r="B273" s="489">
        <v>2303000232</v>
      </c>
      <c r="C273" s="489" t="s">
        <v>2520</v>
      </c>
      <c r="D273" s="489" t="s">
        <v>4049</v>
      </c>
    </row>
    <row r="274" spans="1:4">
      <c r="A274" s="489" t="str">
        <f t="shared" si="4"/>
        <v>2303000240介護予防ケアマネジメント</v>
      </c>
      <c r="B274" s="489">
        <v>2303000240</v>
      </c>
      <c r="C274" s="489" t="s">
        <v>3915</v>
      </c>
      <c r="D274" s="489" t="s">
        <v>4050</v>
      </c>
    </row>
    <row r="275" spans="1:4">
      <c r="A275" s="489" t="str">
        <f t="shared" si="4"/>
        <v>2303000240介護予防支援</v>
      </c>
      <c r="B275" s="489">
        <v>2303000240</v>
      </c>
      <c r="C275" s="489" t="s">
        <v>2520</v>
      </c>
      <c r="D275" s="489" t="s">
        <v>4050</v>
      </c>
    </row>
    <row r="276" spans="1:4">
      <c r="A276" s="489" t="str">
        <f t="shared" si="4"/>
        <v>2303000257介護予防ケアマネジメント</v>
      </c>
      <c r="B276" s="489">
        <v>2303000257</v>
      </c>
      <c r="C276" s="489" t="s">
        <v>3915</v>
      </c>
      <c r="D276" s="489" t="s">
        <v>4051</v>
      </c>
    </row>
    <row r="277" spans="1:4">
      <c r="A277" s="489" t="str">
        <f t="shared" si="4"/>
        <v>2303000257介護予防支援</v>
      </c>
      <c r="B277" s="489">
        <v>2303000257</v>
      </c>
      <c r="C277" s="489" t="s">
        <v>2520</v>
      </c>
      <c r="D277" s="489" t="s">
        <v>4051</v>
      </c>
    </row>
    <row r="278" spans="1:4">
      <c r="A278" s="489" t="str">
        <f t="shared" si="4"/>
        <v>2303000273介護予防ケアマネジメント</v>
      </c>
      <c r="B278" s="489">
        <v>2303000273</v>
      </c>
      <c r="C278" s="489" t="s">
        <v>3915</v>
      </c>
      <c r="D278" s="489" t="s">
        <v>4052</v>
      </c>
    </row>
    <row r="279" spans="1:4">
      <c r="A279" s="489" t="str">
        <f t="shared" si="4"/>
        <v>2303000273介護予防支援</v>
      </c>
      <c r="B279" s="489">
        <v>2303000273</v>
      </c>
      <c r="C279" s="489" t="s">
        <v>2520</v>
      </c>
      <c r="D279" s="489" t="s">
        <v>4052</v>
      </c>
    </row>
    <row r="280" spans="1:4">
      <c r="A280" s="489" t="str">
        <f t="shared" si="4"/>
        <v>2303000281介護予防ケアマネジメント</v>
      </c>
      <c r="B280" s="489">
        <v>2303000281</v>
      </c>
      <c r="C280" s="489" t="s">
        <v>3915</v>
      </c>
      <c r="D280" s="489" t="s">
        <v>4053</v>
      </c>
    </row>
    <row r="281" spans="1:4">
      <c r="A281" s="489" t="str">
        <f t="shared" si="4"/>
        <v>2303000281介護予防支援</v>
      </c>
      <c r="B281" s="489">
        <v>2303000281</v>
      </c>
      <c r="C281" s="489" t="s">
        <v>2520</v>
      </c>
      <c r="D281" s="489" t="s">
        <v>4053</v>
      </c>
    </row>
    <row r="282" spans="1:4">
      <c r="A282" s="489" t="str">
        <f t="shared" si="4"/>
        <v>2303000299介護予防ケアマネジメント</v>
      </c>
      <c r="B282" s="489">
        <v>2303000299</v>
      </c>
      <c r="C282" s="489" t="s">
        <v>3915</v>
      </c>
      <c r="D282" s="489" t="s">
        <v>4054</v>
      </c>
    </row>
    <row r="283" spans="1:4">
      <c r="A283" s="489" t="str">
        <f t="shared" si="4"/>
        <v>2303000299介護予防支援</v>
      </c>
      <c r="B283" s="489">
        <v>2303000299</v>
      </c>
      <c r="C283" s="489" t="s">
        <v>2520</v>
      </c>
      <c r="D283" s="489" t="s">
        <v>4054</v>
      </c>
    </row>
    <row r="284" spans="1:4">
      <c r="A284" s="489" t="str">
        <f t="shared" si="4"/>
        <v>2303100024介護予防ケアマネジメント</v>
      </c>
      <c r="B284" s="489">
        <v>2303100024</v>
      </c>
      <c r="C284" s="489" t="s">
        <v>3915</v>
      </c>
      <c r="D284" s="489" t="s">
        <v>4055</v>
      </c>
    </row>
    <row r="285" spans="1:4">
      <c r="A285" s="489" t="str">
        <f t="shared" si="4"/>
        <v>2303100024介護予防支援</v>
      </c>
      <c r="B285" s="489">
        <v>2303100024</v>
      </c>
      <c r="C285" s="489" t="s">
        <v>2520</v>
      </c>
      <c r="D285" s="489" t="s">
        <v>4055</v>
      </c>
    </row>
    <row r="286" spans="1:4">
      <c r="A286" s="489" t="str">
        <f t="shared" si="4"/>
        <v>2303100032介護予防ケアマネジメント</v>
      </c>
      <c r="B286" s="489">
        <v>2303100032</v>
      </c>
      <c r="C286" s="489" t="s">
        <v>3915</v>
      </c>
      <c r="D286" s="489" t="s">
        <v>4056</v>
      </c>
    </row>
    <row r="287" spans="1:4">
      <c r="A287" s="489" t="str">
        <f t="shared" si="4"/>
        <v>2303100032介護予防支援</v>
      </c>
      <c r="B287" s="489">
        <v>2303100032</v>
      </c>
      <c r="C287" s="489" t="s">
        <v>2520</v>
      </c>
      <c r="D287" s="489" t="s">
        <v>4056</v>
      </c>
    </row>
    <row r="288" spans="1:4">
      <c r="A288" s="489" t="str">
        <f t="shared" si="4"/>
        <v>2303100040介護予防ケアマネジメント</v>
      </c>
      <c r="B288" s="489">
        <v>2303100040</v>
      </c>
      <c r="C288" s="489" t="s">
        <v>3915</v>
      </c>
      <c r="D288" s="489" t="s">
        <v>4057</v>
      </c>
    </row>
    <row r="289" spans="1:4">
      <c r="A289" s="489" t="str">
        <f t="shared" si="4"/>
        <v>2303100040介護予防支援</v>
      </c>
      <c r="B289" s="489">
        <v>2303100040</v>
      </c>
      <c r="C289" s="489" t="s">
        <v>2520</v>
      </c>
      <c r="D289" s="489" t="s">
        <v>4057</v>
      </c>
    </row>
    <row r="290" spans="1:4">
      <c r="A290" s="489" t="str">
        <f t="shared" si="4"/>
        <v>2303100065介護予防ケアマネジメント</v>
      </c>
      <c r="B290" s="489">
        <v>2303100065</v>
      </c>
      <c r="C290" s="489" t="s">
        <v>3915</v>
      </c>
      <c r="D290" s="489" t="s">
        <v>4058</v>
      </c>
    </row>
    <row r="291" spans="1:4">
      <c r="A291" s="489" t="str">
        <f t="shared" si="4"/>
        <v>2303100065介護予防支援</v>
      </c>
      <c r="B291" s="489">
        <v>2303100065</v>
      </c>
      <c r="C291" s="489" t="s">
        <v>2520</v>
      </c>
      <c r="D291" s="489" t="s">
        <v>4058</v>
      </c>
    </row>
    <row r="292" spans="1:4">
      <c r="A292" s="489" t="str">
        <f t="shared" si="4"/>
        <v>2303100073介護予防ケアマネジメント</v>
      </c>
      <c r="B292" s="489">
        <v>2303100073</v>
      </c>
      <c r="C292" s="489" t="s">
        <v>3915</v>
      </c>
      <c r="D292" s="489" t="s">
        <v>4059</v>
      </c>
    </row>
    <row r="293" spans="1:4">
      <c r="A293" s="489" t="str">
        <f t="shared" si="4"/>
        <v>2303100073介護予防支援</v>
      </c>
      <c r="B293" s="489">
        <v>2303100073</v>
      </c>
      <c r="C293" s="489" t="s">
        <v>2520</v>
      </c>
      <c r="D293" s="489" t="s">
        <v>4059</v>
      </c>
    </row>
    <row r="294" spans="1:4">
      <c r="A294" s="489" t="str">
        <f t="shared" si="4"/>
        <v>2303100081介護予防ケアマネジメント</v>
      </c>
      <c r="B294" s="489">
        <v>2303100081</v>
      </c>
      <c r="C294" s="489" t="s">
        <v>3915</v>
      </c>
      <c r="D294" s="489" t="s">
        <v>4060</v>
      </c>
    </row>
    <row r="295" spans="1:4">
      <c r="A295" s="489" t="str">
        <f t="shared" si="4"/>
        <v>2303100081介護予防支援</v>
      </c>
      <c r="B295" s="489">
        <v>2303100081</v>
      </c>
      <c r="C295" s="489" t="s">
        <v>2520</v>
      </c>
      <c r="D295" s="489" t="s">
        <v>4060</v>
      </c>
    </row>
    <row r="296" spans="1:4">
      <c r="A296" s="489" t="str">
        <f t="shared" si="4"/>
        <v>2303100099介護予防ケアマネジメント</v>
      </c>
      <c r="B296" s="489">
        <v>2303100099</v>
      </c>
      <c r="C296" s="489" t="s">
        <v>3915</v>
      </c>
      <c r="D296" s="489" t="s">
        <v>4061</v>
      </c>
    </row>
    <row r="297" spans="1:4">
      <c r="A297" s="489" t="str">
        <f t="shared" si="4"/>
        <v>2303100099介護予防支援</v>
      </c>
      <c r="B297" s="489">
        <v>2303100099</v>
      </c>
      <c r="C297" s="489" t="s">
        <v>2520</v>
      </c>
      <c r="D297" s="489" t="s">
        <v>4061</v>
      </c>
    </row>
    <row r="298" spans="1:4">
      <c r="A298" s="489" t="str">
        <f t="shared" si="4"/>
        <v>2303100107介護予防ケアマネジメント</v>
      </c>
      <c r="B298" s="489">
        <v>2303100107</v>
      </c>
      <c r="C298" s="489" t="s">
        <v>3915</v>
      </c>
      <c r="D298" s="489" t="s">
        <v>4062</v>
      </c>
    </row>
    <row r="299" spans="1:4">
      <c r="A299" s="489" t="str">
        <f t="shared" si="4"/>
        <v>2303100107介護予防支援</v>
      </c>
      <c r="B299" s="489">
        <v>2303100107</v>
      </c>
      <c r="C299" s="489" t="s">
        <v>2520</v>
      </c>
      <c r="D299" s="489" t="s">
        <v>4062</v>
      </c>
    </row>
    <row r="300" spans="1:4">
      <c r="A300" s="489" t="str">
        <f t="shared" si="4"/>
        <v>2303200014介護予防ケアマネジメント</v>
      </c>
      <c r="B300" s="489">
        <v>2303200014</v>
      </c>
      <c r="C300" s="489" t="s">
        <v>3915</v>
      </c>
      <c r="D300" s="489" t="s">
        <v>4063</v>
      </c>
    </row>
    <row r="301" spans="1:4">
      <c r="A301" s="489" t="str">
        <f t="shared" si="4"/>
        <v>2303200014介護予防支援</v>
      </c>
      <c r="B301" s="489">
        <v>2303200014</v>
      </c>
      <c r="C301" s="489" t="s">
        <v>2520</v>
      </c>
      <c r="D301" s="489" t="s">
        <v>4063</v>
      </c>
    </row>
    <row r="302" spans="1:4">
      <c r="A302" s="489" t="str">
        <f t="shared" si="4"/>
        <v>2303200022介護予防ケアマネジメント</v>
      </c>
      <c r="B302" s="489">
        <v>2303200022</v>
      </c>
      <c r="C302" s="489" t="s">
        <v>3915</v>
      </c>
      <c r="D302" s="489" t="s">
        <v>4064</v>
      </c>
    </row>
    <row r="303" spans="1:4">
      <c r="A303" s="489" t="str">
        <f t="shared" si="4"/>
        <v>2303200022介護予防支援</v>
      </c>
      <c r="B303" s="489">
        <v>2303200022</v>
      </c>
      <c r="C303" s="489" t="s">
        <v>2520</v>
      </c>
      <c r="D303" s="489" t="s">
        <v>4064</v>
      </c>
    </row>
    <row r="304" spans="1:4">
      <c r="A304" s="489" t="str">
        <f t="shared" si="4"/>
        <v>2303200030介護予防ケアマネジメント</v>
      </c>
      <c r="B304" s="489">
        <v>2303200030</v>
      </c>
      <c r="C304" s="489" t="s">
        <v>3915</v>
      </c>
      <c r="D304" s="489" t="s">
        <v>4065</v>
      </c>
    </row>
    <row r="305" spans="1:4">
      <c r="A305" s="489" t="str">
        <f t="shared" si="4"/>
        <v>2303200030介護予防支援</v>
      </c>
      <c r="B305" s="489">
        <v>2303200030</v>
      </c>
      <c r="C305" s="489" t="s">
        <v>2520</v>
      </c>
      <c r="D305" s="489" t="s">
        <v>4065</v>
      </c>
    </row>
    <row r="306" spans="1:4">
      <c r="A306" s="489" t="str">
        <f t="shared" si="4"/>
        <v>2303200048介護予防ケアマネジメント</v>
      </c>
      <c r="B306" s="489">
        <v>2303200048</v>
      </c>
      <c r="C306" s="489" t="s">
        <v>3915</v>
      </c>
      <c r="D306" s="489" t="s">
        <v>4066</v>
      </c>
    </row>
    <row r="307" spans="1:4">
      <c r="A307" s="489" t="str">
        <f t="shared" si="4"/>
        <v>2303200048介護予防支援</v>
      </c>
      <c r="B307" s="489">
        <v>2303200048</v>
      </c>
      <c r="C307" s="489" t="s">
        <v>2520</v>
      </c>
      <c r="D307" s="489" t="s">
        <v>4066</v>
      </c>
    </row>
    <row r="308" spans="1:4">
      <c r="A308" s="489" t="str">
        <f t="shared" si="4"/>
        <v>2303200055介護予防ケアマネジメント</v>
      </c>
      <c r="B308" s="489">
        <v>2303200055</v>
      </c>
      <c r="C308" s="489" t="s">
        <v>3915</v>
      </c>
      <c r="D308" s="489" t="s">
        <v>4067</v>
      </c>
    </row>
    <row r="309" spans="1:4">
      <c r="A309" s="489" t="str">
        <f t="shared" si="4"/>
        <v>2303200055介護予防支援</v>
      </c>
      <c r="B309" s="489">
        <v>2303200055</v>
      </c>
      <c r="C309" s="489" t="s">
        <v>2520</v>
      </c>
      <c r="D309" s="489" t="s">
        <v>4067</v>
      </c>
    </row>
    <row r="310" spans="1:4">
      <c r="A310" s="489" t="str">
        <f t="shared" si="4"/>
        <v>2303200063介護予防ケアマネジメント</v>
      </c>
      <c r="B310" s="489">
        <v>2303200063</v>
      </c>
      <c r="C310" s="489" t="s">
        <v>3915</v>
      </c>
      <c r="D310" s="489" t="s">
        <v>4068</v>
      </c>
    </row>
    <row r="311" spans="1:4">
      <c r="A311" s="489" t="str">
        <f t="shared" si="4"/>
        <v>2303200063介護予防支援</v>
      </c>
      <c r="B311" s="489">
        <v>2303200063</v>
      </c>
      <c r="C311" s="489" t="s">
        <v>2520</v>
      </c>
      <c r="D311" s="489" t="s">
        <v>4068</v>
      </c>
    </row>
    <row r="312" spans="1:4">
      <c r="A312" s="489" t="str">
        <f t="shared" si="4"/>
        <v>2303300012介護予防ケアマネジメント</v>
      </c>
      <c r="B312" s="489">
        <v>2303300012</v>
      </c>
      <c r="C312" s="489" t="s">
        <v>3915</v>
      </c>
      <c r="D312" s="489" t="s">
        <v>4069</v>
      </c>
    </row>
    <row r="313" spans="1:4">
      <c r="A313" s="489" t="str">
        <f t="shared" si="4"/>
        <v>2303300012介護予防支援</v>
      </c>
      <c r="B313" s="489">
        <v>2303300012</v>
      </c>
      <c r="C313" s="489" t="s">
        <v>2520</v>
      </c>
      <c r="D313" s="489" t="s">
        <v>4069</v>
      </c>
    </row>
    <row r="314" spans="1:4">
      <c r="A314" s="489" t="str">
        <f t="shared" si="4"/>
        <v>2303300020介護予防ケアマネジメント</v>
      </c>
      <c r="B314" s="489">
        <v>2303300020</v>
      </c>
      <c r="C314" s="489" t="s">
        <v>3915</v>
      </c>
      <c r="D314" s="489" t="s">
        <v>4070</v>
      </c>
    </row>
    <row r="315" spans="1:4">
      <c r="A315" s="489" t="str">
        <f t="shared" si="4"/>
        <v>2303300020介護予防支援</v>
      </c>
      <c r="B315" s="489">
        <v>2303300020</v>
      </c>
      <c r="C315" s="489" t="s">
        <v>2520</v>
      </c>
      <c r="D315" s="489" t="s">
        <v>4070</v>
      </c>
    </row>
    <row r="316" spans="1:4">
      <c r="A316" s="489" t="str">
        <f t="shared" si="4"/>
        <v>2303300038介護予防ケアマネジメント</v>
      </c>
      <c r="B316" s="489">
        <v>2303300038</v>
      </c>
      <c r="C316" s="489" t="s">
        <v>3915</v>
      </c>
      <c r="D316" s="489" t="s">
        <v>4071</v>
      </c>
    </row>
    <row r="317" spans="1:4">
      <c r="A317" s="489" t="str">
        <f t="shared" si="4"/>
        <v>2303300038介護予防支援</v>
      </c>
      <c r="B317" s="489">
        <v>2303300038</v>
      </c>
      <c r="C317" s="489" t="s">
        <v>2520</v>
      </c>
      <c r="D317" s="489" t="s">
        <v>4071</v>
      </c>
    </row>
    <row r="318" spans="1:4">
      <c r="A318" s="489" t="str">
        <f t="shared" si="4"/>
        <v>2303300046介護予防ケアマネジメント</v>
      </c>
      <c r="B318" s="489">
        <v>2303300046</v>
      </c>
      <c r="C318" s="489" t="s">
        <v>3915</v>
      </c>
      <c r="D318" s="489" t="s">
        <v>4072</v>
      </c>
    </row>
    <row r="319" spans="1:4">
      <c r="A319" s="489" t="str">
        <f t="shared" si="4"/>
        <v>2303300046介護予防支援</v>
      </c>
      <c r="B319" s="489">
        <v>2303300046</v>
      </c>
      <c r="C319" s="489" t="s">
        <v>2520</v>
      </c>
      <c r="D319" s="489" t="s">
        <v>4072</v>
      </c>
    </row>
    <row r="320" spans="1:4">
      <c r="A320" s="489" t="str">
        <f t="shared" si="4"/>
        <v>2303300053介護予防ケアマネジメント</v>
      </c>
      <c r="B320" s="489">
        <v>2303300053</v>
      </c>
      <c r="C320" s="489" t="s">
        <v>3915</v>
      </c>
      <c r="D320" s="489" t="s">
        <v>4073</v>
      </c>
    </row>
    <row r="321" spans="1:4">
      <c r="A321" s="489" t="str">
        <f t="shared" si="4"/>
        <v>2303300053介護予防支援</v>
      </c>
      <c r="B321" s="489">
        <v>2303300053</v>
      </c>
      <c r="C321" s="489" t="s">
        <v>2520</v>
      </c>
      <c r="D321" s="489" t="s">
        <v>4073</v>
      </c>
    </row>
    <row r="322" spans="1:4">
      <c r="A322" s="489" t="str">
        <f t="shared" ref="A322:A385" si="5">B322&amp;C322</f>
        <v>2303400036介護予防ケアマネジメント</v>
      </c>
      <c r="B322" s="489">
        <v>2303400036</v>
      </c>
      <c r="C322" s="489" t="s">
        <v>3915</v>
      </c>
      <c r="D322" s="489" t="s">
        <v>4074</v>
      </c>
    </row>
    <row r="323" spans="1:4">
      <c r="A323" s="489" t="str">
        <f t="shared" si="5"/>
        <v>2303400036介護予防支援</v>
      </c>
      <c r="B323" s="489">
        <v>2303400036</v>
      </c>
      <c r="C323" s="489" t="s">
        <v>2520</v>
      </c>
      <c r="D323" s="489" t="s">
        <v>4074</v>
      </c>
    </row>
    <row r="324" spans="1:4">
      <c r="A324" s="489" t="str">
        <f t="shared" si="5"/>
        <v>2303400044介護予防ケアマネジメント</v>
      </c>
      <c r="B324" s="489">
        <v>2303400044</v>
      </c>
      <c r="C324" s="489" t="s">
        <v>3915</v>
      </c>
      <c r="D324" s="489" t="s">
        <v>4075</v>
      </c>
    </row>
    <row r="325" spans="1:4">
      <c r="A325" s="489" t="str">
        <f t="shared" si="5"/>
        <v>2303400044介護予防支援</v>
      </c>
      <c r="B325" s="489">
        <v>2303400044</v>
      </c>
      <c r="C325" s="489" t="s">
        <v>2520</v>
      </c>
      <c r="D325" s="489" t="s">
        <v>4075</v>
      </c>
    </row>
    <row r="326" spans="1:4">
      <c r="A326" s="489" t="str">
        <f t="shared" si="5"/>
        <v>2303400051介護予防ケアマネジメント</v>
      </c>
      <c r="B326" s="489">
        <v>2303400051</v>
      </c>
      <c r="C326" s="489" t="s">
        <v>3915</v>
      </c>
      <c r="D326" s="489" t="s">
        <v>4076</v>
      </c>
    </row>
    <row r="327" spans="1:4">
      <c r="A327" s="489" t="str">
        <f t="shared" si="5"/>
        <v>2303400051介護予防支援</v>
      </c>
      <c r="B327" s="489">
        <v>2303400051</v>
      </c>
      <c r="C327" s="489" t="s">
        <v>2520</v>
      </c>
      <c r="D327" s="489" t="s">
        <v>4076</v>
      </c>
    </row>
    <row r="328" spans="1:4">
      <c r="A328" s="489" t="str">
        <f t="shared" si="5"/>
        <v>2303400069介護予防ケアマネジメント</v>
      </c>
      <c r="B328" s="489">
        <v>2303400069</v>
      </c>
      <c r="C328" s="489" t="s">
        <v>3915</v>
      </c>
      <c r="D328" s="489" t="s">
        <v>4077</v>
      </c>
    </row>
    <row r="329" spans="1:4">
      <c r="A329" s="489" t="str">
        <f t="shared" si="5"/>
        <v>2303400069介護予防支援</v>
      </c>
      <c r="B329" s="489">
        <v>2303400069</v>
      </c>
      <c r="C329" s="489" t="s">
        <v>2520</v>
      </c>
      <c r="D329" s="489" t="s">
        <v>4077</v>
      </c>
    </row>
    <row r="330" spans="1:4">
      <c r="A330" s="489" t="str">
        <f t="shared" si="5"/>
        <v>2303400085介護予防ケアマネジメント</v>
      </c>
      <c r="B330" s="489">
        <v>2303400085</v>
      </c>
      <c r="C330" s="489" t="s">
        <v>3915</v>
      </c>
      <c r="D330" s="489" t="s">
        <v>4078</v>
      </c>
    </row>
    <row r="331" spans="1:4">
      <c r="A331" s="489" t="str">
        <f t="shared" si="5"/>
        <v>2303400085介護予防支援</v>
      </c>
      <c r="B331" s="489">
        <v>2303400085</v>
      </c>
      <c r="C331" s="489" t="s">
        <v>2520</v>
      </c>
      <c r="D331" s="489" t="s">
        <v>4078</v>
      </c>
    </row>
    <row r="332" spans="1:4">
      <c r="A332" s="489" t="str">
        <f t="shared" si="5"/>
        <v>2303500025介護予防ケアマネジメント</v>
      </c>
      <c r="B332" s="489">
        <v>2303500025</v>
      </c>
      <c r="C332" s="489" t="s">
        <v>3915</v>
      </c>
      <c r="D332" s="489" t="s">
        <v>4079</v>
      </c>
    </row>
    <row r="333" spans="1:4">
      <c r="A333" s="489" t="str">
        <f t="shared" si="5"/>
        <v>2303500025介護予防支援</v>
      </c>
      <c r="B333" s="489">
        <v>2303500025</v>
      </c>
      <c r="C333" s="489" t="s">
        <v>2520</v>
      </c>
      <c r="D333" s="489" t="s">
        <v>4079</v>
      </c>
    </row>
    <row r="334" spans="1:4">
      <c r="A334" s="489" t="str">
        <f t="shared" si="5"/>
        <v>2303500033介護予防ケアマネジメント</v>
      </c>
      <c r="B334" s="489">
        <v>2303500033</v>
      </c>
      <c r="C334" s="489" t="s">
        <v>3915</v>
      </c>
      <c r="D334" s="489" t="s">
        <v>4080</v>
      </c>
    </row>
    <row r="335" spans="1:4">
      <c r="A335" s="489" t="str">
        <f t="shared" si="5"/>
        <v>2303500033介護予防支援</v>
      </c>
      <c r="B335" s="489">
        <v>2303500033</v>
      </c>
      <c r="C335" s="489" t="s">
        <v>2520</v>
      </c>
      <c r="D335" s="489" t="s">
        <v>4080</v>
      </c>
    </row>
    <row r="336" spans="1:4">
      <c r="A336" s="489" t="str">
        <f t="shared" si="5"/>
        <v>2303500041介護予防ケアマネジメント</v>
      </c>
      <c r="B336" s="489">
        <v>2303500041</v>
      </c>
      <c r="C336" s="489" t="s">
        <v>3915</v>
      </c>
      <c r="D336" s="489" t="s">
        <v>4081</v>
      </c>
    </row>
    <row r="337" spans="1:4">
      <c r="A337" s="489" t="str">
        <f t="shared" si="5"/>
        <v>2303500041介護予防支援</v>
      </c>
      <c r="B337" s="489">
        <v>2303500041</v>
      </c>
      <c r="C337" s="489" t="s">
        <v>2520</v>
      </c>
      <c r="D337" s="489" t="s">
        <v>4081</v>
      </c>
    </row>
    <row r="338" spans="1:4">
      <c r="A338" s="489" t="str">
        <f t="shared" si="5"/>
        <v>2303600023介護予防ケアマネジメント</v>
      </c>
      <c r="B338" s="489">
        <v>2303600023</v>
      </c>
      <c r="C338" s="489" t="s">
        <v>3915</v>
      </c>
      <c r="D338" s="489" t="s">
        <v>4082</v>
      </c>
    </row>
    <row r="339" spans="1:4">
      <c r="A339" s="489" t="str">
        <f t="shared" si="5"/>
        <v>2303600023介護予防支援</v>
      </c>
      <c r="B339" s="489">
        <v>2303600023</v>
      </c>
      <c r="C339" s="489" t="s">
        <v>2520</v>
      </c>
      <c r="D339" s="489" t="s">
        <v>4082</v>
      </c>
    </row>
    <row r="340" spans="1:4">
      <c r="A340" s="489" t="str">
        <f t="shared" si="5"/>
        <v>2303600049介護予防ケアマネジメント</v>
      </c>
      <c r="B340" s="489">
        <v>2303600049</v>
      </c>
      <c r="C340" s="489" t="s">
        <v>3915</v>
      </c>
      <c r="D340" s="489" t="s">
        <v>4083</v>
      </c>
    </row>
    <row r="341" spans="1:4">
      <c r="A341" s="489" t="str">
        <f t="shared" si="5"/>
        <v>2303600049介護予防支援</v>
      </c>
      <c r="B341" s="489">
        <v>2303600049</v>
      </c>
      <c r="C341" s="489" t="s">
        <v>2520</v>
      </c>
      <c r="D341" s="489" t="s">
        <v>4083</v>
      </c>
    </row>
    <row r="342" spans="1:4">
      <c r="A342" s="489" t="str">
        <f t="shared" si="5"/>
        <v>2303600056介護予防ケアマネジメント</v>
      </c>
      <c r="B342" s="489">
        <v>2303600056</v>
      </c>
      <c r="C342" s="489" t="s">
        <v>3915</v>
      </c>
      <c r="D342" s="489" t="s">
        <v>4084</v>
      </c>
    </row>
    <row r="343" spans="1:4">
      <c r="A343" s="489" t="str">
        <f t="shared" si="5"/>
        <v>2303600056介護予防支援</v>
      </c>
      <c r="B343" s="489">
        <v>2303600056</v>
      </c>
      <c r="C343" s="489" t="s">
        <v>2520</v>
      </c>
      <c r="D343" s="489" t="s">
        <v>4084</v>
      </c>
    </row>
    <row r="344" spans="1:4">
      <c r="A344" s="489" t="str">
        <f t="shared" si="5"/>
        <v>2303800011介護予防ケアマネジメント</v>
      </c>
      <c r="B344" s="489">
        <v>2303800011</v>
      </c>
      <c r="C344" s="489" t="s">
        <v>3915</v>
      </c>
      <c r="D344" s="489" t="s">
        <v>4085</v>
      </c>
    </row>
    <row r="345" spans="1:4">
      <c r="A345" s="489" t="str">
        <f t="shared" si="5"/>
        <v>2303800011介護予防支援</v>
      </c>
      <c r="B345" s="489">
        <v>2303800011</v>
      </c>
      <c r="C345" s="489" t="s">
        <v>2520</v>
      </c>
      <c r="D345" s="489" t="s">
        <v>4085</v>
      </c>
    </row>
    <row r="346" spans="1:4">
      <c r="A346" s="489" t="str">
        <f t="shared" si="5"/>
        <v>2303800029介護予防ケアマネジメント</v>
      </c>
      <c r="B346" s="489">
        <v>2303800029</v>
      </c>
      <c r="C346" s="489" t="s">
        <v>3915</v>
      </c>
      <c r="D346" s="489" t="s">
        <v>4086</v>
      </c>
    </row>
    <row r="347" spans="1:4">
      <c r="A347" s="489" t="str">
        <f t="shared" si="5"/>
        <v>2303800029介護予防支援</v>
      </c>
      <c r="B347" s="489">
        <v>2303800029</v>
      </c>
      <c r="C347" s="489" t="s">
        <v>2520</v>
      </c>
      <c r="D347" s="489" t="s">
        <v>4086</v>
      </c>
    </row>
    <row r="348" spans="1:4">
      <c r="A348" s="489" t="str">
        <f t="shared" si="5"/>
        <v>2303800037介護予防ケアマネジメント</v>
      </c>
      <c r="B348" s="489">
        <v>2303800037</v>
      </c>
      <c r="C348" s="489" t="s">
        <v>3915</v>
      </c>
      <c r="D348" s="489" t="s">
        <v>4087</v>
      </c>
    </row>
    <row r="349" spans="1:4">
      <c r="A349" s="489" t="str">
        <f t="shared" si="5"/>
        <v>2303800037介護予防支援</v>
      </c>
      <c r="B349" s="489">
        <v>2303800037</v>
      </c>
      <c r="C349" s="489" t="s">
        <v>2520</v>
      </c>
      <c r="D349" s="489" t="s">
        <v>4087</v>
      </c>
    </row>
    <row r="350" spans="1:4">
      <c r="A350" s="489" t="str">
        <f t="shared" si="5"/>
        <v>2303800045介護予防ケアマネジメント</v>
      </c>
      <c r="B350" s="489">
        <v>2303800045</v>
      </c>
      <c r="C350" s="489" t="s">
        <v>3915</v>
      </c>
      <c r="D350" s="489" t="s">
        <v>4088</v>
      </c>
    </row>
    <row r="351" spans="1:4">
      <c r="A351" s="489" t="str">
        <f t="shared" si="5"/>
        <v>2303800045介護予防支援</v>
      </c>
      <c r="B351" s="489">
        <v>2303800045</v>
      </c>
      <c r="C351" s="489" t="s">
        <v>2520</v>
      </c>
      <c r="D351" s="489" t="s">
        <v>4088</v>
      </c>
    </row>
    <row r="352" spans="1:4">
      <c r="A352" s="489" t="str">
        <f t="shared" si="5"/>
        <v>2303800052介護予防ケアマネジメント</v>
      </c>
      <c r="B352" s="489">
        <v>2303800052</v>
      </c>
      <c r="C352" s="489" t="s">
        <v>3915</v>
      </c>
      <c r="D352" s="489" t="s">
        <v>4089</v>
      </c>
    </row>
    <row r="353" spans="1:4">
      <c r="A353" s="489" t="str">
        <f t="shared" si="5"/>
        <v>2303800052介護予防支援</v>
      </c>
      <c r="B353" s="489">
        <v>2303800052</v>
      </c>
      <c r="C353" s="489" t="s">
        <v>2520</v>
      </c>
      <c r="D353" s="489" t="s">
        <v>4089</v>
      </c>
    </row>
    <row r="354" spans="1:4">
      <c r="A354" s="489" t="str">
        <f t="shared" si="5"/>
        <v>2303900027介護予防ケアマネジメント</v>
      </c>
      <c r="B354" s="489">
        <v>2303900027</v>
      </c>
      <c r="C354" s="489" t="s">
        <v>3915</v>
      </c>
      <c r="D354" s="489" t="s">
        <v>4090</v>
      </c>
    </row>
    <row r="355" spans="1:4">
      <c r="A355" s="489" t="str">
        <f t="shared" si="5"/>
        <v>2303900027介護予防支援</v>
      </c>
      <c r="B355" s="489">
        <v>2303900027</v>
      </c>
      <c r="C355" s="489" t="s">
        <v>2520</v>
      </c>
      <c r="D355" s="489" t="s">
        <v>4090</v>
      </c>
    </row>
    <row r="356" spans="1:4">
      <c r="A356" s="489" t="str">
        <f t="shared" si="5"/>
        <v>2303900035介護予防ケアマネジメント</v>
      </c>
      <c r="B356" s="489">
        <v>2303900035</v>
      </c>
      <c r="C356" s="489" t="s">
        <v>3915</v>
      </c>
      <c r="D356" s="489" t="s">
        <v>4091</v>
      </c>
    </row>
    <row r="357" spans="1:4">
      <c r="A357" s="489" t="str">
        <f t="shared" si="5"/>
        <v>2303900035介護予防支援</v>
      </c>
      <c r="B357" s="489">
        <v>2303900035</v>
      </c>
      <c r="C357" s="489" t="s">
        <v>2520</v>
      </c>
      <c r="D357" s="489" t="s">
        <v>4091</v>
      </c>
    </row>
    <row r="358" spans="1:4">
      <c r="A358" s="489" t="str">
        <f t="shared" si="5"/>
        <v>2303900043介護予防ケアマネジメント</v>
      </c>
      <c r="B358" s="489">
        <v>2303900043</v>
      </c>
      <c r="C358" s="489" t="s">
        <v>3915</v>
      </c>
      <c r="D358" s="489" t="s">
        <v>4092</v>
      </c>
    </row>
    <row r="359" spans="1:4">
      <c r="A359" s="489" t="str">
        <f t="shared" si="5"/>
        <v>2303900043介護予防支援</v>
      </c>
      <c r="B359" s="489">
        <v>2303900043</v>
      </c>
      <c r="C359" s="489" t="s">
        <v>2520</v>
      </c>
      <c r="D359" s="489" t="s">
        <v>4092</v>
      </c>
    </row>
    <row r="360" spans="1:4">
      <c r="A360" s="489" t="str">
        <f t="shared" si="5"/>
        <v>2303900050介護予防ケアマネジメント</v>
      </c>
      <c r="B360" s="489">
        <v>2303900050</v>
      </c>
      <c r="C360" s="489" t="s">
        <v>3915</v>
      </c>
      <c r="D360" s="489" t="s">
        <v>4093</v>
      </c>
    </row>
    <row r="361" spans="1:4">
      <c r="A361" s="489" t="str">
        <f t="shared" si="5"/>
        <v>2303900050介護予防支援</v>
      </c>
      <c r="B361" s="489">
        <v>2303900050</v>
      </c>
      <c r="C361" s="489" t="s">
        <v>2520</v>
      </c>
      <c r="D361" s="489" t="s">
        <v>4093</v>
      </c>
    </row>
    <row r="362" spans="1:4">
      <c r="A362" s="489" t="str">
        <f t="shared" si="5"/>
        <v>2303900068介護予防ケアマネジメント</v>
      </c>
      <c r="B362" s="489">
        <v>2303900068</v>
      </c>
      <c r="C362" s="489" t="s">
        <v>3915</v>
      </c>
      <c r="D362" s="489" t="s">
        <v>4094</v>
      </c>
    </row>
    <row r="363" spans="1:4">
      <c r="A363" s="489" t="str">
        <f t="shared" si="5"/>
        <v>2303900068介護予防支援</v>
      </c>
      <c r="B363" s="489">
        <v>2303900068</v>
      </c>
      <c r="C363" s="489" t="s">
        <v>2520</v>
      </c>
      <c r="D363" s="489" t="s">
        <v>4094</v>
      </c>
    </row>
    <row r="364" spans="1:4">
      <c r="A364" s="489" t="str">
        <f t="shared" si="5"/>
        <v>2303900076介護予防ケアマネジメント</v>
      </c>
      <c r="B364" s="489">
        <v>2303900076</v>
      </c>
      <c r="C364" s="489" t="s">
        <v>3915</v>
      </c>
      <c r="D364" s="489" t="s">
        <v>4095</v>
      </c>
    </row>
    <row r="365" spans="1:4">
      <c r="A365" s="489" t="str">
        <f t="shared" si="5"/>
        <v>2303900076介護予防支援</v>
      </c>
      <c r="B365" s="489">
        <v>2303900076</v>
      </c>
      <c r="C365" s="489" t="s">
        <v>2520</v>
      </c>
      <c r="D365" s="489" t="s">
        <v>4095</v>
      </c>
    </row>
    <row r="366" spans="1:4">
      <c r="A366" s="489" t="str">
        <f t="shared" si="5"/>
        <v>2304000017介護予防ケアマネジメント</v>
      </c>
      <c r="B366" s="489">
        <v>2304000017</v>
      </c>
      <c r="C366" s="489" t="s">
        <v>3915</v>
      </c>
      <c r="D366" s="489" t="s">
        <v>4096</v>
      </c>
    </row>
    <row r="367" spans="1:4">
      <c r="A367" s="489" t="str">
        <f t="shared" si="5"/>
        <v>2304000017介護予防ケアマネジメント</v>
      </c>
      <c r="B367" s="489">
        <v>2304000017</v>
      </c>
      <c r="C367" s="489" t="s">
        <v>3915</v>
      </c>
      <c r="D367" s="489" t="s">
        <v>4096</v>
      </c>
    </row>
    <row r="368" spans="1:4">
      <c r="A368" s="489" t="str">
        <f t="shared" si="5"/>
        <v>2304000017介護予防支援</v>
      </c>
      <c r="B368" s="489">
        <v>2304000017</v>
      </c>
      <c r="C368" s="489" t="s">
        <v>2520</v>
      </c>
      <c r="D368" s="489" t="s">
        <v>4096</v>
      </c>
    </row>
    <row r="369" spans="1:4">
      <c r="A369" s="489" t="str">
        <f t="shared" si="5"/>
        <v>2304000017介護予防支援</v>
      </c>
      <c r="B369" s="489">
        <v>2304000017</v>
      </c>
      <c r="C369" s="489" t="s">
        <v>2520</v>
      </c>
      <c r="D369" s="489" t="s">
        <v>4096</v>
      </c>
    </row>
    <row r="370" spans="1:4">
      <c r="A370" s="489" t="str">
        <f t="shared" si="5"/>
        <v>2304100049介護予防ケアマネジメント</v>
      </c>
      <c r="B370" s="489">
        <v>2304100049</v>
      </c>
      <c r="C370" s="489" t="s">
        <v>3915</v>
      </c>
      <c r="D370" s="489" t="s">
        <v>4097</v>
      </c>
    </row>
    <row r="371" spans="1:4">
      <c r="A371" s="489" t="str">
        <f t="shared" si="5"/>
        <v>2304100049介護予防支援</v>
      </c>
      <c r="B371" s="489">
        <v>2304100049</v>
      </c>
      <c r="C371" s="489" t="s">
        <v>2520</v>
      </c>
      <c r="D371" s="489" t="s">
        <v>4097</v>
      </c>
    </row>
    <row r="372" spans="1:4">
      <c r="A372" s="489" t="str">
        <f t="shared" si="5"/>
        <v>2304200013介護予防ケアマネジメント</v>
      </c>
      <c r="B372" s="489">
        <v>2304200013</v>
      </c>
      <c r="C372" s="489" t="s">
        <v>3915</v>
      </c>
      <c r="D372" s="489" t="s">
        <v>4098</v>
      </c>
    </row>
    <row r="373" spans="1:4">
      <c r="A373" s="489" t="str">
        <f t="shared" si="5"/>
        <v>2304200013介護予防支援</v>
      </c>
      <c r="B373" s="489">
        <v>2304200013</v>
      </c>
      <c r="C373" s="489" t="s">
        <v>2520</v>
      </c>
      <c r="D373" s="489" t="s">
        <v>4098</v>
      </c>
    </row>
    <row r="374" spans="1:4">
      <c r="A374" s="489" t="str">
        <f t="shared" si="5"/>
        <v>2304300011介護予防ケアマネジメント</v>
      </c>
      <c r="B374" s="489">
        <v>2304300011</v>
      </c>
      <c r="C374" s="489" t="s">
        <v>3915</v>
      </c>
      <c r="D374" s="489" t="s">
        <v>4099</v>
      </c>
    </row>
    <row r="375" spans="1:4">
      <c r="A375" s="489" t="str">
        <f t="shared" si="5"/>
        <v>2304300011介護予防支援</v>
      </c>
      <c r="B375" s="489">
        <v>2304300011</v>
      </c>
      <c r="C375" s="489" t="s">
        <v>2520</v>
      </c>
      <c r="D375" s="489" t="s">
        <v>4099</v>
      </c>
    </row>
    <row r="376" spans="1:4">
      <c r="A376" s="489" t="str">
        <f t="shared" si="5"/>
        <v>2304400019介護予防ケアマネジメント</v>
      </c>
      <c r="B376" s="489">
        <v>2304400019</v>
      </c>
      <c r="C376" s="489" t="s">
        <v>3915</v>
      </c>
      <c r="D376" s="489" t="s">
        <v>4100</v>
      </c>
    </row>
    <row r="377" spans="1:4">
      <c r="A377" s="489" t="str">
        <f t="shared" si="5"/>
        <v>2304400019介護予防支援</v>
      </c>
      <c r="B377" s="489">
        <v>2304400019</v>
      </c>
      <c r="C377" s="489" t="s">
        <v>2520</v>
      </c>
      <c r="D377" s="489" t="s">
        <v>4100</v>
      </c>
    </row>
    <row r="378" spans="1:4">
      <c r="A378" s="489" t="str">
        <f t="shared" si="5"/>
        <v>2304400027介護予防ケアマネジメント</v>
      </c>
      <c r="B378" s="489">
        <v>2304400027</v>
      </c>
      <c r="C378" s="489" t="s">
        <v>3915</v>
      </c>
      <c r="D378" s="489" t="s">
        <v>4101</v>
      </c>
    </row>
    <row r="379" spans="1:4">
      <c r="A379" s="489" t="str">
        <f t="shared" si="5"/>
        <v>2304400027介護予防支援</v>
      </c>
      <c r="B379" s="489">
        <v>2304400027</v>
      </c>
      <c r="C379" s="489" t="s">
        <v>2520</v>
      </c>
      <c r="D379" s="489" t="s">
        <v>4101</v>
      </c>
    </row>
    <row r="380" spans="1:4">
      <c r="A380" s="489" t="str">
        <f t="shared" si="5"/>
        <v>2304500024介護予防ケアマネジメント</v>
      </c>
      <c r="B380" s="489">
        <v>2304500024</v>
      </c>
      <c r="C380" s="489" t="s">
        <v>3915</v>
      </c>
      <c r="D380" s="489" t="s">
        <v>4102</v>
      </c>
    </row>
    <row r="381" spans="1:4">
      <c r="A381" s="489" t="str">
        <f t="shared" si="5"/>
        <v>2304500024介護予防支援</v>
      </c>
      <c r="B381" s="489">
        <v>2304500024</v>
      </c>
      <c r="C381" s="489" t="s">
        <v>2520</v>
      </c>
      <c r="D381" s="489" t="s">
        <v>4102</v>
      </c>
    </row>
    <row r="382" spans="1:4">
      <c r="A382" s="489" t="str">
        <f t="shared" si="5"/>
        <v>2304600014介護予防ケアマネジメント</v>
      </c>
      <c r="B382" s="489">
        <v>2304600014</v>
      </c>
      <c r="C382" s="489" t="s">
        <v>3915</v>
      </c>
      <c r="D382" s="489" t="s">
        <v>4103</v>
      </c>
    </row>
    <row r="383" spans="1:4">
      <c r="A383" s="489" t="str">
        <f t="shared" si="5"/>
        <v>2304600014介護予防支援</v>
      </c>
      <c r="B383" s="489">
        <v>2304600014</v>
      </c>
      <c r="C383" s="489" t="s">
        <v>2520</v>
      </c>
      <c r="D383" s="489" t="s">
        <v>4103</v>
      </c>
    </row>
    <row r="384" spans="1:4">
      <c r="A384" s="489" t="str">
        <f t="shared" si="5"/>
        <v>2304700012介護予防ケアマネジメント</v>
      </c>
      <c r="B384" s="489">
        <v>2304700012</v>
      </c>
      <c r="C384" s="489" t="s">
        <v>3915</v>
      </c>
      <c r="D384" s="489" t="s">
        <v>4104</v>
      </c>
    </row>
    <row r="385" spans="1:4">
      <c r="A385" s="489" t="str">
        <f t="shared" si="5"/>
        <v>2304700012介護予防支援</v>
      </c>
      <c r="B385" s="489">
        <v>2304700012</v>
      </c>
      <c r="C385" s="489" t="s">
        <v>2520</v>
      </c>
      <c r="D385" s="489" t="s">
        <v>4104</v>
      </c>
    </row>
    <row r="386" spans="1:4">
      <c r="A386" s="489" t="str">
        <f t="shared" ref="A386:A449" si="6">B386&amp;C386</f>
        <v>2304700020介護予防ケアマネジメント</v>
      </c>
      <c r="B386" s="489">
        <v>2304700020</v>
      </c>
      <c r="C386" s="489" t="s">
        <v>3915</v>
      </c>
      <c r="D386" s="489" t="s">
        <v>4105</v>
      </c>
    </row>
    <row r="387" spans="1:4">
      <c r="A387" s="489" t="str">
        <f t="shared" si="6"/>
        <v>2304700020介護予防支援</v>
      </c>
      <c r="B387" s="489">
        <v>2304700020</v>
      </c>
      <c r="C387" s="489" t="s">
        <v>2520</v>
      </c>
      <c r="D387" s="489" t="s">
        <v>4105</v>
      </c>
    </row>
    <row r="388" spans="1:4">
      <c r="A388" s="489" t="str">
        <f t="shared" si="6"/>
        <v>2304800028介護予防ケアマネジメント</v>
      </c>
      <c r="B388" s="489">
        <v>2304800028</v>
      </c>
      <c r="C388" s="489" t="s">
        <v>3915</v>
      </c>
      <c r="D388" s="489" t="s">
        <v>4106</v>
      </c>
    </row>
    <row r="389" spans="1:4">
      <c r="A389" s="489" t="str">
        <f t="shared" si="6"/>
        <v>2304800028介護予防支援</v>
      </c>
      <c r="B389" s="489">
        <v>2304800028</v>
      </c>
      <c r="C389" s="489" t="s">
        <v>2520</v>
      </c>
      <c r="D389" s="489" t="s">
        <v>4106</v>
      </c>
    </row>
    <row r="390" spans="1:4">
      <c r="A390" s="489" t="str">
        <f t="shared" si="6"/>
        <v>2304800036介護予防ケアマネジメント</v>
      </c>
      <c r="B390" s="489">
        <v>2304800036</v>
      </c>
      <c r="C390" s="489" t="s">
        <v>3915</v>
      </c>
      <c r="D390" s="489" t="s">
        <v>4107</v>
      </c>
    </row>
    <row r="391" spans="1:4">
      <c r="A391" s="489" t="str">
        <f t="shared" si="6"/>
        <v>2304800036介護予防支援</v>
      </c>
      <c r="B391" s="489">
        <v>2304800036</v>
      </c>
      <c r="C391" s="489" t="s">
        <v>2520</v>
      </c>
      <c r="D391" s="489" t="s">
        <v>4107</v>
      </c>
    </row>
    <row r="392" spans="1:4">
      <c r="A392" s="489" t="str">
        <f t="shared" si="6"/>
        <v>2304800051介護予防ケアマネジメント</v>
      </c>
      <c r="B392" s="489">
        <v>2304800051</v>
      </c>
      <c r="C392" s="489" t="s">
        <v>3915</v>
      </c>
      <c r="D392" s="489" t="s">
        <v>4108</v>
      </c>
    </row>
    <row r="393" spans="1:4">
      <c r="A393" s="489" t="str">
        <f t="shared" si="6"/>
        <v>2304800051介護予防支援</v>
      </c>
      <c r="B393" s="489">
        <v>2304800051</v>
      </c>
      <c r="C393" s="489" t="s">
        <v>2520</v>
      </c>
      <c r="D393" s="489" t="s">
        <v>4108</v>
      </c>
    </row>
    <row r="394" spans="1:4">
      <c r="A394" s="489" t="str">
        <f t="shared" si="6"/>
        <v>2304900018介護予防ケアマネジメント</v>
      </c>
      <c r="B394" s="489">
        <v>2304900018</v>
      </c>
      <c r="C394" s="489" t="s">
        <v>3915</v>
      </c>
      <c r="D394" s="489" t="s">
        <v>4109</v>
      </c>
    </row>
    <row r="395" spans="1:4">
      <c r="A395" s="489" t="str">
        <f t="shared" si="6"/>
        <v>2304900018介護予防支援</v>
      </c>
      <c r="B395" s="489">
        <v>2304900018</v>
      </c>
      <c r="C395" s="489" t="s">
        <v>2520</v>
      </c>
      <c r="D395" s="489" t="s">
        <v>4109</v>
      </c>
    </row>
    <row r="396" spans="1:4">
      <c r="A396" s="489" t="str">
        <f t="shared" si="6"/>
        <v>2304900026介護予防ケアマネジメント</v>
      </c>
      <c r="B396" s="489">
        <v>2304900026</v>
      </c>
      <c r="C396" s="489" t="s">
        <v>3915</v>
      </c>
      <c r="D396" s="489" t="s">
        <v>4110</v>
      </c>
    </row>
    <row r="397" spans="1:4">
      <c r="A397" s="489" t="str">
        <f t="shared" si="6"/>
        <v>2304900026介護予防支援</v>
      </c>
      <c r="B397" s="489">
        <v>2304900026</v>
      </c>
      <c r="C397" s="489" t="s">
        <v>2520</v>
      </c>
      <c r="D397" s="489" t="s">
        <v>4110</v>
      </c>
    </row>
    <row r="398" spans="1:4">
      <c r="A398" s="489" t="str">
        <f t="shared" si="6"/>
        <v>2304900034介護予防ケアマネジメント</v>
      </c>
      <c r="B398" s="489">
        <v>2304900034</v>
      </c>
      <c r="C398" s="489" t="s">
        <v>3915</v>
      </c>
      <c r="D398" s="489" t="s">
        <v>4111</v>
      </c>
    </row>
    <row r="399" spans="1:4">
      <c r="A399" s="489" t="str">
        <f t="shared" si="6"/>
        <v>2304900034介護予防支援</v>
      </c>
      <c r="B399" s="489">
        <v>2304900034</v>
      </c>
      <c r="C399" s="489" t="s">
        <v>2520</v>
      </c>
      <c r="D399" s="489" t="s">
        <v>4111</v>
      </c>
    </row>
    <row r="400" spans="1:4">
      <c r="A400" s="489" t="str">
        <f t="shared" si="6"/>
        <v>2305000016介護予防ケアマネジメント</v>
      </c>
      <c r="B400" s="489">
        <v>2305000016</v>
      </c>
      <c r="C400" s="489" t="s">
        <v>3915</v>
      </c>
      <c r="D400" s="489" t="s">
        <v>4112</v>
      </c>
    </row>
    <row r="401" spans="1:4">
      <c r="A401" s="489" t="str">
        <f t="shared" si="6"/>
        <v>2305000016介護予防支援</v>
      </c>
      <c r="B401" s="489">
        <v>2305000016</v>
      </c>
      <c r="C401" s="489" t="s">
        <v>2520</v>
      </c>
      <c r="D401" s="489" t="s">
        <v>4112</v>
      </c>
    </row>
    <row r="402" spans="1:4">
      <c r="A402" s="489" t="str">
        <f t="shared" si="6"/>
        <v>2305000024介護予防ケアマネジメント</v>
      </c>
      <c r="B402" s="489">
        <v>2305000024</v>
      </c>
      <c r="C402" s="489" t="s">
        <v>3915</v>
      </c>
      <c r="D402" s="489" t="s">
        <v>4113</v>
      </c>
    </row>
    <row r="403" spans="1:4">
      <c r="A403" s="489" t="str">
        <f t="shared" si="6"/>
        <v>2305000024介護予防支援</v>
      </c>
      <c r="B403" s="489">
        <v>2305000024</v>
      </c>
      <c r="C403" s="489" t="s">
        <v>2520</v>
      </c>
      <c r="D403" s="489" t="s">
        <v>4113</v>
      </c>
    </row>
    <row r="404" spans="1:4">
      <c r="A404" s="489" t="str">
        <f t="shared" si="6"/>
        <v>2305000032介護予防ケアマネジメント</v>
      </c>
      <c r="B404" s="489">
        <v>2305000032</v>
      </c>
      <c r="C404" s="489" t="s">
        <v>3915</v>
      </c>
      <c r="D404" s="489" t="s">
        <v>4114</v>
      </c>
    </row>
    <row r="405" spans="1:4">
      <c r="A405" s="489" t="str">
        <f t="shared" si="6"/>
        <v>2305000032介護予防支援</v>
      </c>
      <c r="B405" s="489">
        <v>2305000032</v>
      </c>
      <c r="C405" s="489" t="s">
        <v>2520</v>
      </c>
      <c r="D405" s="489" t="s">
        <v>4114</v>
      </c>
    </row>
    <row r="406" spans="1:4">
      <c r="A406" s="489" t="str">
        <f t="shared" si="6"/>
        <v>2305000040介護予防ケアマネジメント</v>
      </c>
      <c r="B406" s="489">
        <v>2305000040</v>
      </c>
      <c r="C406" s="489" t="s">
        <v>3915</v>
      </c>
      <c r="D406" s="489" t="s">
        <v>4115</v>
      </c>
    </row>
    <row r="407" spans="1:4">
      <c r="A407" s="489" t="str">
        <f t="shared" si="6"/>
        <v>2305000040介護予防支援</v>
      </c>
      <c r="B407" s="489">
        <v>2305000040</v>
      </c>
      <c r="C407" s="489" t="s">
        <v>2520</v>
      </c>
      <c r="D407" s="489" t="s">
        <v>4115</v>
      </c>
    </row>
    <row r="408" spans="1:4">
      <c r="A408" s="489" t="str">
        <f t="shared" si="6"/>
        <v>2305200038介護予防ケアマネジメント</v>
      </c>
      <c r="B408" s="489">
        <v>2305200038</v>
      </c>
      <c r="C408" s="489" t="s">
        <v>3915</v>
      </c>
      <c r="D408" s="489" t="s">
        <v>4116</v>
      </c>
    </row>
    <row r="409" spans="1:4">
      <c r="A409" s="489" t="str">
        <f t="shared" si="6"/>
        <v>2305200038介護予防支援</v>
      </c>
      <c r="B409" s="489">
        <v>2305200038</v>
      </c>
      <c r="C409" s="489" t="s">
        <v>2520</v>
      </c>
      <c r="D409" s="489" t="s">
        <v>4116</v>
      </c>
    </row>
    <row r="410" spans="1:4">
      <c r="A410" s="489" t="str">
        <f t="shared" si="6"/>
        <v>2305300010介護予防ケアマネジメント</v>
      </c>
      <c r="B410" s="489">
        <v>2305300010</v>
      </c>
      <c r="C410" s="489" t="s">
        <v>3915</v>
      </c>
      <c r="D410" s="489" t="s">
        <v>4117</v>
      </c>
    </row>
    <row r="411" spans="1:4">
      <c r="A411" s="489" t="str">
        <f t="shared" si="6"/>
        <v>2305300010介護予防支援</v>
      </c>
      <c r="B411" s="489">
        <v>2305300010</v>
      </c>
      <c r="C411" s="489" t="s">
        <v>2520</v>
      </c>
      <c r="D411" s="489" t="s">
        <v>4117</v>
      </c>
    </row>
    <row r="412" spans="1:4">
      <c r="A412" s="489" t="str">
        <f t="shared" si="6"/>
        <v>2305300036介護予防ケアマネジメント</v>
      </c>
      <c r="B412" s="489">
        <v>2305300036</v>
      </c>
      <c r="C412" s="489" t="s">
        <v>3915</v>
      </c>
      <c r="D412" s="489" t="s">
        <v>4118</v>
      </c>
    </row>
    <row r="413" spans="1:4">
      <c r="A413" s="489" t="str">
        <f t="shared" si="6"/>
        <v>2305300036介護予防支援</v>
      </c>
      <c r="B413" s="489">
        <v>2305300036</v>
      </c>
      <c r="C413" s="489" t="s">
        <v>2520</v>
      </c>
      <c r="D413" s="489" t="s">
        <v>4118</v>
      </c>
    </row>
    <row r="414" spans="1:4">
      <c r="A414" s="489" t="str">
        <f t="shared" si="6"/>
        <v>2305600013介護予防ケアマネジメント</v>
      </c>
      <c r="B414" s="489">
        <v>2305600013</v>
      </c>
      <c r="C414" s="489" t="s">
        <v>3915</v>
      </c>
      <c r="D414" s="489" t="s">
        <v>4119</v>
      </c>
    </row>
    <row r="415" spans="1:4">
      <c r="A415" s="489" t="str">
        <f t="shared" si="6"/>
        <v>2305600013介護予防支援</v>
      </c>
      <c r="B415" s="489">
        <v>2305600013</v>
      </c>
      <c r="C415" s="489" t="s">
        <v>2520</v>
      </c>
      <c r="D415" s="489" t="s">
        <v>4119</v>
      </c>
    </row>
    <row r="416" spans="1:4">
      <c r="A416" s="489" t="str">
        <f t="shared" si="6"/>
        <v>2305600021介護予防ケアマネジメント</v>
      </c>
      <c r="B416" s="489">
        <v>2305600021</v>
      </c>
      <c r="C416" s="489" t="s">
        <v>3915</v>
      </c>
      <c r="D416" s="489" t="s">
        <v>4120</v>
      </c>
    </row>
    <row r="417" spans="1:4">
      <c r="A417" s="489" t="str">
        <f t="shared" si="6"/>
        <v>2305600021介護予防支援</v>
      </c>
      <c r="B417" s="489">
        <v>2305600021</v>
      </c>
      <c r="C417" s="489" t="s">
        <v>2520</v>
      </c>
      <c r="D417" s="489" t="s">
        <v>4120</v>
      </c>
    </row>
    <row r="418" spans="1:4">
      <c r="A418" s="489" t="str">
        <f t="shared" si="6"/>
        <v>2305600062介護予防ケアマネジメント</v>
      </c>
      <c r="B418" s="489">
        <v>2305600062</v>
      </c>
      <c r="C418" s="489" t="s">
        <v>3915</v>
      </c>
      <c r="D418" s="489" t="s">
        <v>4121</v>
      </c>
    </row>
    <row r="419" spans="1:4">
      <c r="A419" s="489" t="str">
        <f t="shared" si="6"/>
        <v>2305600062介護予防支援</v>
      </c>
      <c r="B419" s="489">
        <v>2305600062</v>
      </c>
      <c r="C419" s="489" t="s">
        <v>2520</v>
      </c>
      <c r="D419" s="489" t="s">
        <v>4121</v>
      </c>
    </row>
    <row r="420" spans="1:4">
      <c r="A420" s="489" t="str">
        <f t="shared" si="6"/>
        <v>2305600070介護予防ケアマネジメント</v>
      </c>
      <c r="B420" s="489">
        <v>2305600070</v>
      </c>
      <c r="C420" s="489" t="s">
        <v>3915</v>
      </c>
      <c r="D420" s="489" t="s">
        <v>4122</v>
      </c>
    </row>
    <row r="421" spans="1:4">
      <c r="A421" s="489" t="str">
        <f t="shared" si="6"/>
        <v>2305600070介護予防支援</v>
      </c>
      <c r="B421" s="489">
        <v>2305600070</v>
      </c>
      <c r="C421" s="489" t="s">
        <v>2520</v>
      </c>
      <c r="D421" s="489" t="s">
        <v>4122</v>
      </c>
    </row>
    <row r="422" spans="1:4">
      <c r="A422" s="489" t="str">
        <f t="shared" si="6"/>
        <v>2305700011介護予防ケアマネジメント</v>
      </c>
      <c r="B422" s="489">
        <v>2305700011</v>
      </c>
      <c r="C422" s="489" t="s">
        <v>3915</v>
      </c>
      <c r="D422" s="489" t="s">
        <v>4123</v>
      </c>
    </row>
    <row r="423" spans="1:4">
      <c r="A423" s="489" t="str">
        <f t="shared" si="6"/>
        <v>2305700011介護予防支援</v>
      </c>
      <c r="B423" s="489">
        <v>2305700011</v>
      </c>
      <c r="C423" s="489" t="s">
        <v>2520</v>
      </c>
      <c r="D423" s="489" t="s">
        <v>4123</v>
      </c>
    </row>
    <row r="424" spans="1:4">
      <c r="A424" s="489" t="str">
        <f t="shared" si="6"/>
        <v>2305700029介護予防ケアマネジメント</v>
      </c>
      <c r="B424" s="489">
        <v>2305700029</v>
      </c>
      <c r="C424" s="489" t="s">
        <v>3915</v>
      </c>
      <c r="D424" s="489" t="s">
        <v>4124</v>
      </c>
    </row>
    <row r="425" spans="1:4">
      <c r="A425" s="489" t="str">
        <f t="shared" si="6"/>
        <v>2305700029介護予防支援</v>
      </c>
      <c r="B425" s="489">
        <v>2305700029</v>
      </c>
      <c r="C425" s="489" t="s">
        <v>2520</v>
      </c>
      <c r="D425" s="489" t="s">
        <v>4124</v>
      </c>
    </row>
    <row r="426" spans="1:4">
      <c r="A426" s="489" t="str">
        <f t="shared" si="6"/>
        <v>2305700037介護予防ケアマネジメント</v>
      </c>
      <c r="B426" s="489">
        <v>2305700037</v>
      </c>
      <c r="C426" s="489" t="s">
        <v>3915</v>
      </c>
      <c r="D426" s="489" t="s">
        <v>4125</v>
      </c>
    </row>
    <row r="427" spans="1:4">
      <c r="A427" s="489" t="str">
        <f t="shared" si="6"/>
        <v>2305700037介護予防支援</v>
      </c>
      <c r="B427" s="489">
        <v>2305700037</v>
      </c>
      <c r="C427" s="489" t="s">
        <v>2520</v>
      </c>
      <c r="D427" s="489" t="s">
        <v>4125</v>
      </c>
    </row>
    <row r="428" spans="1:4">
      <c r="A428" s="489" t="str">
        <f t="shared" si="6"/>
        <v>2305700052介護予防ケアマネジメント</v>
      </c>
      <c r="B428" s="489">
        <v>2305700052</v>
      </c>
      <c r="C428" s="489" t="s">
        <v>3915</v>
      </c>
      <c r="D428" s="489" t="s">
        <v>4126</v>
      </c>
    </row>
    <row r="429" spans="1:4">
      <c r="A429" s="489" t="str">
        <f t="shared" si="6"/>
        <v>2305700052介護予防支援</v>
      </c>
      <c r="B429" s="489">
        <v>2305700052</v>
      </c>
      <c r="C429" s="489" t="s">
        <v>2520</v>
      </c>
      <c r="D429" s="489" t="s">
        <v>4126</v>
      </c>
    </row>
    <row r="430" spans="1:4">
      <c r="A430" s="489" t="str">
        <f t="shared" si="6"/>
        <v>2305700060介護予防ケアマネジメント</v>
      </c>
      <c r="B430" s="489">
        <v>2305700060</v>
      </c>
      <c r="C430" s="489" t="s">
        <v>3915</v>
      </c>
      <c r="D430" s="489" t="s">
        <v>4127</v>
      </c>
    </row>
    <row r="431" spans="1:4">
      <c r="A431" s="489" t="str">
        <f t="shared" si="6"/>
        <v>2305700060介護予防支援</v>
      </c>
      <c r="B431" s="489">
        <v>2305700060</v>
      </c>
      <c r="C431" s="489" t="s">
        <v>2520</v>
      </c>
      <c r="D431" s="489" t="s">
        <v>4127</v>
      </c>
    </row>
    <row r="432" spans="1:4">
      <c r="A432" s="489" t="str">
        <f t="shared" si="6"/>
        <v>2305900017介護予防ケアマネジメント</v>
      </c>
      <c r="B432" s="489">
        <v>2305900017</v>
      </c>
      <c r="C432" s="489" t="s">
        <v>3915</v>
      </c>
      <c r="D432" s="489" t="s">
        <v>4128</v>
      </c>
    </row>
    <row r="433" spans="1:4">
      <c r="A433" s="489" t="str">
        <f t="shared" si="6"/>
        <v>2305900017介護予防支援</v>
      </c>
      <c r="B433" s="489">
        <v>2305900017</v>
      </c>
      <c r="C433" s="489" t="s">
        <v>2520</v>
      </c>
      <c r="D433" s="489" t="s">
        <v>4128</v>
      </c>
    </row>
    <row r="434" spans="1:4">
      <c r="A434" s="489" t="str">
        <f t="shared" si="6"/>
        <v>2306000015介護予防ケアマネジメント</v>
      </c>
      <c r="B434" s="489">
        <v>2306000015</v>
      </c>
      <c r="C434" s="489" t="s">
        <v>3915</v>
      </c>
      <c r="D434" s="489" t="s">
        <v>4129</v>
      </c>
    </row>
    <row r="435" spans="1:4">
      <c r="A435" s="489" t="str">
        <f t="shared" si="6"/>
        <v>2306000015介護予防支援</v>
      </c>
      <c r="B435" s="489">
        <v>2306000015</v>
      </c>
      <c r="C435" s="489" t="s">
        <v>2520</v>
      </c>
      <c r="D435" s="489" t="s">
        <v>4129</v>
      </c>
    </row>
    <row r="436" spans="1:4">
      <c r="A436" s="489" t="str">
        <f t="shared" si="6"/>
        <v>2306000023介護予防ケアマネジメント</v>
      </c>
      <c r="B436" s="489">
        <v>2306000023</v>
      </c>
      <c r="C436" s="489" t="s">
        <v>3915</v>
      </c>
      <c r="D436" s="489" t="s">
        <v>4130</v>
      </c>
    </row>
    <row r="437" spans="1:4">
      <c r="A437" s="489" t="str">
        <f t="shared" si="6"/>
        <v>2306000023介護予防支援</v>
      </c>
      <c r="B437" s="489">
        <v>2306000023</v>
      </c>
      <c r="C437" s="489" t="s">
        <v>2520</v>
      </c>
      <c r="D437" s="489" t="s">
        <v>4130</v>
      </c>
    </row>
    <row r="438" spans="1:4">
      <c r="A438" s="489" t="str">
        <f t="shared" si="6"/>
        <v>2306000031介護予防ケアマネジメント</v>
      </c>
      <c r="B438" s="489">
        <v>2306000031</v>
      </c>
      <c r="C438" s="489" t="s">
        <v>3915</v>
      </c>
      <c r="D438" s="489" t="s">
        <v>4131</v>
      </c>
    </row>
    <row r="439" spans="1:4">
      <c r="A439" s="489" t="str">
        <f t="shared" si="6"/>
        <v>2306000031介護予防支援</v>
      </c>
      <c r="B439" s="489">
        <v>2306000031</v>
      </c>
      <c r="C439" s="489" t="s">
        <v>2520</v>
      </c>
      <c r="D439" s="489" t="s">
        <v>4131</v>
      </c>
    </row>
    <row r="440" spans="1:4">
      <c r="A440" s="489" t="str">
        <f t="shared" si="6"/>
        <v>2306100039介護予防ケアマネジメント</v>
      </c>
      <c r="B440" s="489">
        <v>2306100039</v>
      </c>
      <c r="C440" s="489" t="s">
        <v>3915</v>
      </c>
      <c r="D440" s="489" t="s">
        <v>4132</v>
      </c>
    </row>
    <row r="441" spans="1:4">
      <c r="A441" s="489" t="str">
        <f t="shared" si="6"/>
        <v>2306100039介護予防支援</v>
      </c>
      <c r="B441" s="489">
        <v>2306100039</v>
      </c>
      <c r="C441" s="489" t="s">
        <v>2520</v>
      </c>
      <c r="D441" s="489" t="s">
        <v>4132</v>
      </c>
    </row>
    <row r="442" spans="1:4">
      <c r="A442" s="489" t="str">
        <f t="shared" si="6"/>
        <v>2306100047介護予防ケアマネジメント</v>
      </c>
      <c r="B442" s="489">
        <v>2306100047</v>
      </c>
      <c r="C442" s="489" t="s">
        <v>3915</v>
      </c>
      <c r="D442" s="489" t="s">
        <v>4133</v>
      </c>
    </row>
    <row r="443" spans="1:4">
      <c r="A443" s="489" t="str">
        <f t="shared" si="6"/>
        <v>2306100047介護予防支援</v>
      </c>
      <c r="B443" s="489">
        <v>2306100047</v>
      </c>
      <c r="C443" s="489" t="s">
        <v>2520</v>
      </c>
      <c r="D443" s="489" t="s">
        <v>4133</v>
      </c>
    </row>
    <row r="444" spans="1:4">
      <c r="A444" s="489" t="str">
        <f t="shared" si="6"/>
        <v>2306100055介護予防ケアマネジメント</v>
      </c>
      <c r="B444" s="489">
        <v>2306100055</v>
      </c>
      <c r="C444" s="489" t="s">
        <v>3915</v>
      </c>
      <c r="D444" s="489" t="s">
        <v>4134</v>
      </c>
    </row>
    <row r="445" spans="1:4">
      <c r="A445" s="489" t="str">
        <f t="shared" si="6"/>
        <v>2306100055介護予防支援</v>
      </c>
      <c r="B445" s="489">
        <v>2306100055</v>
      </c>
      <c r="C445" s="489" t="s">
        <v>2520</v>
      </c>
      <c r="D445" s="489" t="s">
        <v>4134</v>
      </c>
    </row>
    <row r="446" spans="1:4">
      <c r="A446" s="489" t="str">
        <f t="shared" si="6"/>
        <v>2306100063介護予防ケアマネジメント</v>
      </c>
      <c r="B446" s="489">
        <v>2306100063</v>
      </c>
      <c r="C446" s="489" t="s">
        <v>3915</v>
      </c>
      <c r="D446" s="489" t="s">
        <v>4135</v>
      </c>
    </row>
    <row r="447" spans="1:4">
      <c r="A447" s="489" t="str">
        <f t="shared" si="6"/>
        <v>2306100063介護予防支援</v>
      </c>
      <c r="B447" s="489">
        <v>2306100063</v>
      </c>
      <c r="C447" s="489" t="s">
        <v>2520</v>
      </c>
      <c r="D447" s="489" t="s">
        <v>4135</v>
      </c>
    </row>
    <row r="448" spans="1:4">
      <c r="A448" s="489" t="str">
        <f t="shared" si="6"/>
        <v>2306300027介護予防ケアマネジメント</v>
      </c>
      <c r="B448" s="489">
        <v>2306300027</v>
      </c>
      <c r="C448" s="489" t="s">
        <v>3915</v>
      </c>
      <c r="D448" s="489" t="s">
        <v>4136</v>
      </c>
    </row>
    <row r="449" spans="1:4">
      <c r="A449" s="489" t="str">
        <f t="shared" si="6"/>
        <v>2306300027介護予防支援</v>
      </c>
      <c r="B449" s="489">
        <v>2306300027</v>
      </c>
      <c r="C449" s="489" t="s">
        <v>2520</v>
      </c>
      <c r="D449" s="489" t="s">
        <v>4136</v>
      </c>
    </row>
    <row r="450" spans="1:4">
      <c r="A450" s="489" t="str">
        <f t="shared" ref="A450:A513" si="7">B450&amp;C450</f>
        <v>2306300035介護予防ケアマネジメント</v>
      </c>
      <c r="B450" s="489">
        <v>2306300035</v>
      </c>
      <c r="C450" s="489" t="s">
        <v>3915</v>
      </c>
      <c r="D450" s="489" t="s">
        <v>4137</v>
      </c>
    </row>
    <row r="451" spans="1:4">
      <c r="A451" s="489" t="str">
        <f t="shared" si="7"/>
        <v>2306300035介護予防支援</v>
      </c>
      <c r="B451" s="489">
        <v>2306300035</v>
      </c>
      <c r="C451" s="489" t="s">
        <v>2520</v>
      </c>
      <c r="D451" s="489" t="s">
        <v>4137</v>
      </c>
    </row>
    <row r="452" spans="1:4">
      <c r="A452" s="489" t="str">
        <f t="shared" si="7"/>
        <v>2306300050介護予防ケアマネジメント</v>
      </c>
      <c r="B452" s="489">
        <v>2306300050</v>
      </c>
      <c r="C452" s="489" t="s">
        <v>3915</v>
      </c>
      <c r="D452" s="489" t="s">
        <v>4138</v>
      </c>
    </row>
    <row r="453" spans="1:4">
      <c r="A453" s="489" t="str">
        <f t="shared" si="7"/>
        <v>2306300050介護予防支援</v>
      </c>
      <c r="B453" s="489">
        <v>2306300050</v>
      </c>
      <c r="C453" s="489" t="s">
        <v>2520</v>
      </c>
      <c r="D453" s="489" t="s">
        <v>4138</v>
      </c>
    </row>
    <row r="454" spans="1:4">
      <c r="A454" s="489" t="str">
        <f t="shared" si="7"/>
        <v>2306300068介護予防ケアマネジメント</v>
      </c>
      <c r="B454" s="489">
        <v>2306300068</v>
      </c>
      <c r="C454" s="489" t="s">
        <v>3915</v>
      </c>
      <c r="D454" s="489" t="s">
        <v>4137</v>
      </c>
    </row>
    <row r="455" spans="1:4">
      <c r="A455" s="489" t="str">
        <f t="shared" si="7"/>
        <v>2306300068介護予防支援</v>
      </c>
      <c r="B455" s="489">
        <v>2306300068</v>
      </c>
      <c r="C455" s="489" t="s">
        <v>2520</v>
      </c>
      <c r="D455" s="489" t="s">
        <v>4137</v>
      </c>
    </row>
    <row r="456" spans="1:4">
      <c r="A456" s="489" t="str">
        <f t="shared" si="7"/>
        <v>2307100012介護予防ケアマネジメント</v>
      </c>
      <c r="B456" s="489">
        <v>2307100012</v>
      </c>
      <c r="C456" s="489" t="s">
        <v>3915</v>
      </c>
      <c r="D456" s="489" t="s">
        <v>4139</v>
      </c>
    </row>
    <row r="457" spans="1:4">
      <c r="A457" s="489" t="str">
        <f t="shared" si="7"/>
        <v>2307100012介護予防支援</v>
      </c>
      <c r="B457" s="489">
        <v>2307100012</v>
      </c>
      <c r="C457" s="489" t="s">
        <v>2520</v>
      </c>
      <c r="D457" s="489" t="s">
        <v>4139</v>
      </c>
    </row>
    <row r="458" spans="1:4">
      <c r="A458" s="489" t="str">
        <f t="shared" si="7"/>
        <v>2307100020介護予防ケアマネジメント</v>
      </c>
      <c r="B458" s="489">
        <v>2307100020</v>
      </c>
      <c r="C458" s="489" t="s">
        <v>3915</v>
      </c>
      <c r="D458" s="489" t="s">
        <v>4140</v>
      </c>
    </row>
    <row r="459" spans="1:4">
      <c r="A459" s="489" t="str">
        <f t="shared" si="7"/>
        <v>2307100020介護予防支援</v>
      </c>
      <c r="B459" s="489">
        <v>2307100020</v>
      </c>
      <c r="C459" s="489" t="s">
        <v>2520</v>
      </c>
      <c r="D459" s="489" t="s">
        <v>4140</v>
      </c>
    </row>
    <row r="460" spans="1:4">
      <c r="A460" s="489" t="str">
        <f t="shared" si="7"/>
        <v>2307100038介護予防ケアマネジメント</v>
      </c>
      <c r="B460" s="489">
        <v>2307100038</v>
      </c>
      <c r="C460" s="489" t="s">
        <v>3915</v>
      </c>
      <c r="D460" s="489" t="s">
        <v>4141</v>
      </c>
    </row>
    <row r="461" spans="1:4">
      <c r="A461" s="489" t="str">
        <f t="shared" si="7"/>
        <v>2307100038介護予防支援</v>
      </c>
      <c r="B461" s="489">
        <v>2307100038</v>
      </c>
      <c r="C461" s="489" t="s">
        <v>2520</v>
      </c>
      <c r="D461" s="489" t="s">
        <v>4141</v>
      </c>
    </row>
    <row r="462" spans="1:4">
      <c r="A462" s="489" t="str">
        <f t="shared" si="7"/>
        <v>2307200010介護予防ケアマネジメント</v>
      </c>
      <c r="B462" s="489">
        <v>2307200010</v>
      </c>
      <c r="C462" s="489" t="s">
        <v>3915</v>
      </c>
      <c r="D462" s="489" t="s">
        <v>4142</v>
      </c>
    </row>
    <row r="463" spans="1:4">
      <c r="A463" s="489" t="str">
        <f t="shared" si="7"/>
        <v>2307200010介護予防支援</v>
      </c>
      <c r="B463" s="489">
        <v>2307200010</v>
      </c>
      <c r="C463" s="489" t="s">
        <v>2520</v>
      </c>
      <c r="D463" s="489" t="s">
        <v>4142</v>
      </c>
    </row>
    <row r="464" spans="1:4">
      <c r="A464" s="489" t="str">
        <f t="shared" si="7"/>
        <v>2307200028介護予防ケアマネジメント</v>
      </c>
      <c r="B464" s="489">
        <v>2307200028</v>
      </c>
      <c r="C464" s="489" t="s">
        <v>3915</v>
      </c>
      <c r="D464" s="489" t="s">
        <v>4143</v>
      </c>
    </row>
    <row r="465" spans="1:4">
      <c r="A465" s="489" t="str">
        <f t="shared" si="7"/>
        <v>2307200028介護予防支援</v>
      </c>
      <c r="B465" s="489">
        <v>2307200028</v>
      </c>
      <c r="C465" s="489" t="s">
        <v>2520</v>
      </c>
      <c r="D465" s="489" t="s">
        <v>4143</v>
      </c>
    </row>
    <row r="466" spans="1:4">
      <c r="A466" s="489" t="str">
        <f t="shared" si="7"/>
        <v>2307200036介護予防ケアマネジメント</v>
      </c>
      <c r="B466" s="489">
        <v>2307200036</v>
      </c>
      <c r="C466" s="489" t="s">
        <v>3915</v>
      </c>
      <c r="D466" s="489" t="s">
        <v>4144</v>
      </c>
    </row>
    <row r="467" spans="1:4">
      <c r="A467" s="489" t="str">
        <f t="shared" si="7"/>
        <v>2307200036介護予防支援</v>
      </c>
      <c r="B467" s="489">
        <v>2307200036</v>
      </c>
      <c r="C467" s="489" t="s">
        <v>2520</v>
      </c>
      <c r="D467" s="489" t="s">
        <v>4144</v>
      </c>
    </row>
    <row r="468" spans="1:4">
      <c r="A468" s="489" t="str">
        <f t="shared" si="7"/>
        <v>2307200044介護予防ケアマネジメント</v>
      </c>
      <c r="B468" s="489">
        <v>2307200044</v>
      </c>
      <c r="C468" s="489" t="s">
        <v>3915</v>
      </c>
      <c r="D468" s="489" t="s">
        <v>4145</v>
      </c>
    </row>
    <row r="469" spans="1:4">
      <c r="A469" s="489" t="str">
        <f t="shared" si="7"/>
        <v>2307200044介護予防支援</v>
      </c>
      <c r="B469" s="489">
        <v>2307200044</v>
      </c>
      <c r="C469" s="489" t="s">
        <v>2520</v>
      </c>
      <c r="D469" s="489" t="s">
        <v>4145</v>
      </c>
    </row>
    <row r="470" spans="1:4">
      <c r="A470" s="489" t="str">
        <f t="shared" si="7"/>
        <v>2307300018介護予防ケアマネジメント</v>
      </c>
      <c r="B470" s="489">
        <v>2307300018</v>
      </c>
      <c r="C470" s="489" t="s">
        <v>3915</v>
      </c>
      <c r="D470" s="489" t="s">
        <v>4146</v>
      </c>
    </row>
    <row r="471" spans="1:4">
      <c r="A471" s="489" t="str">
        <f t="shared" si="7"/>
        <v>2307300018介護予防支援</v>
      </c>
      <c r="B471" s="489">
        <v>2307300018</v>
      </c>
      <c r="C471" s="489" t="s">
        <v>2520</v>
      </c>
      <c r="D471" s="489" t="s">
        <v>4146</v>
      </c>
    </row>
    <row r="472" spans="1:4">
      <c r="A472" s="489" t="str">
        <f t="shared" si="7"/>
        <v>2307400016介護予防ケアマネジメント</v>
      </c>
      <c r="B472" s="489">
        <v>2307400016</v>
      </c>
      <c r="C472" s="489" t="s">
        <v>3915</v>
      </c>
      <c r="D472" s="489" t="s">
        <v>4147</v>
      </c>
    </row>
    <row r="473" spans="1:4">
      <c r="A473" s="489" t="str">
        <f t="shared" si="7"/>
        <v>2307400016介護予防支援</v>
      </c>
      <c r="B473" s="489">
        <v>2307400016</v>
      </c>
      <c r="C473" s="489" t="s">
        <v>2520</v>
      </c>
      <c r="D473" s="489" t="s">
        <v>4147</v>
      </c>
    </row>
    <row r="474" spans="1:4">
      <c r="A474" s="489" t="str">
        <f t="shared" si="7"/>
        <v>2307400024介護予防ケアマネジメント</v>
      </c>
      <c r="B474" s="489">
        <v>2307400024</v>
      </c>
      <c r="C474" s="489" t="s">
        <v>3915</v>
      </c>
      <c r="D474" s="489" t="s">
        <v>4148</v>
      </c>
    </row>
    <row r="475" spans="1:4">
      <c r="A475" s="489" t="str">
        <f t="shared" si="7"/>
        <v>2307400024介護予防支援</v>
      </c>
      <c r="B475" s="489">
        <v>2307400024</v>
      </c>
      <c r="C475" s="489" t="s">
        <v>2520</v>
      </c>
      <c r="D475" s="489" t="s">
        <v>4148</v>
      </c>
    </row>
    <row r="476" spans="1:4">
      <c r="A476" s="489" t="str">
        <f t="shared" si="7"/>
        <v>2307400032介護予防ケアマネジメント</v>
      </c>
      <c r="B476" s="489">
        <v>2307400032</v>
      </c>
      <c r="C476" s="489" t="s">
        <v>3915</v>
      </c>
      <c r="D476" s="489" t="s">
        <v>4149</v>
      </c>
    </row>
    <row r="477" spans="1:4">
      <c r="A477" s="489" t="str">
        <f t="shared" si="7"/>
        <v>2307400032介護予防支援</v>
      </c>
      <c r="B477" s="489">
        <v>2307400032</v>
      </c>
      <c r="C477" s="489" t="s">
        <v>2520</v>
      </c>
      <c r="D477" s="489" t="s">
        <v>4149</v>
      </c>
    </row>
    <row r="478" spans="1:4">
      <c r="A478" s="489" t="str">
        <f t="shared" si="7"/>
        <v>2307400040介護予防ケアマネジメント</v>
      </c>
      <c r="B478" s="489">
        <v>2307400040</v>
      </c>
      <c r="C478" s="489" t="s">
        <v>3915</v>
      </c>
      <c r="D478" s="489" t="s">
        <v>4150</v>
      </c>
    </row>
    <row r="479" spans="1:4">
      <c r="A479" s="489" t="str">
        <f t="shared" si="7"/>
        <v>2307400040介護予防支援</v>
      </c>
      <c r="B479" s="489">
        <v>2307400040</v>
      </c>
      <c r="C479" s="489" t="s">
        <v>2520</v>
      </c>
      <c r="D479" s="489" t="s">
        <v>4150</v>
      </c>
    </row>
    <row r="480" spans="1:4">
      <c r="A480" s="489" t="str">
        <f t="shared" si="7"/>
        <v>2307500013介護予防ケアマネジメント</v>
      </c>
      <c r="B480" s="489">
        <v>2307500013</v>
      </c>
      <c r="C480" s="489" t="s">
        <v>3915</v>
      </c>
      <c r="D480" s="489" t="s">
        <v>4151</v>
      </c>
    </row>
    <row r="481" spans="1:4">
      <c r="A481" s="489" t="str">
        <f t="shared" si="7"/>
        <v>2307500013介護予防支援</v>
      </c>
      <c r="B481" s="489">
        <v>2307500013</v>
      </c>
      <c r="C481" s="489" t="s">
        <v>2520</v>
      </c>
      <c r="D481" s="489" t="s">
        <v>4151</v>
      </c>
    </row>
    <row r="482" spans="1:4">
      <c r="A482" s="489" t="str">
        <f t="shared" si="7"/>
        <v>2307600029介護予防ケアマネジメント</v>
      </c>
      <c r="B482" s="489">
        <v>2307600029</v>
      </c>
      <c r="C482" s="489" t="s">
        <v>3915</v>
      </c>
      <c r="D482" s="489" t="s">
        <v>4152</v>
      </c>
    </row>
    <row r="483" spans="1:4">
      <c r="A483" s="489" t="str">
        <f t="shared" si="7"/>
        <v>2307600029介護予防支援</v>
      </c>
      <c r="B483" s="489">
        <v>2307600029</v>
      </c>
      <c r="C483" s="489" t="s">
        <v>2520</v>
      </c>
      <c r="D483" s="489" t="s">
        <v>4152</v>
      </c>
    </row>
    <row r="484" spans="1:4">
      <c r="A484" s="489" t="str">
        <f t="shared" si="7"/>
        <v>2310100058介護予防訪問リハビリテーション</v>
      </c>
      <c r="B484" s="489">
        <v>2310100058</v>
      </c>
      <c r="C484" s="489" t="s">
        <v>2108</v>
      </c>
      <c r="D484" s="489" t="s">
        <v>13888</v>
      </c>
    </row>
    <row r="485" spans="1:4">
      <c r="A485" s="489" t="str">
        <f t="shared" si="7"/>
        <v>2310100058介護予防訪問看護</v>
      </c>
      <c r="B485" s="489">
        <v>2310100058</v>
      </c>
      <c r="C485" s="489" t="s">
        <v>2103</v>
      </c>
      <c r="D485" s="489" t="s">
        <v>13888</v>
      </c>
    </row>
    <row r="486" spans="1:4">
      <c r="A486" s="489" t="str">
        <f t="shared" si="7"/>
        <v>2310100058訪問リハビリテーション</v>
      </c>
      <c r="B486" s="489">
        <v>2310100058</v>
      </c>
      <c r="C486" s="489" t="s">
        <v>2104</v>
      </c>
      <c r="D486" s="489" t="s">
        <v>13888</v>
      </c>
    </row>
    <row r="487" spans="1:4">
      <c r="A487" s="489" t="str">
        <f t="shared" si="7"/>
        <v>2310100058訪問看護</v>
      </c>
      <c r="B487" s="489">
        <v>2310100058</v>
      </c>
      <c r="C487" s="489" t="s">
        <v>2102</v>
      </c>
      <c r="D487" s="489" t="s">
        <v>13888</v>
      </c>
    </row>
    <row r="488" spans="1:4">
      <c r="A488" s="489" t="str">
        <f t="shared" si="7"/>
        <v>2310100736介護予防訪問リハビリテーション</v>
      </c>
      <c r="B488" s="489">
        <v>2310100736</v>
      </c>
      <c r="C488" s="489" t="s">
        <v>2108</v>
      </c>
      <c r="D488" s="489" t="s">
        <v>13889</v>
      </c>
    </row>
    <row r="489" spans="1:4">
      <c r="A489" s="489" t="str">
        <f t="shared" si="7"/>
        <v>2310100736介護予防訪問看護</v>
      </c>
      <c r="B489" s="489">
        <v>2310100736</v>
      </c>
      <c r="C489" s="489" t="s">
        <v>2103</v>
      </c>
      <c r="D489" s="489" t="s">
        <v>13889</v>
      </c>
    </row>
    <row r="490" spans="1:4">
      <c r="A490" s="489" t="str">
        <f t="shared" si="7"/>
        <v>2310100736訪問リハビリテーション</v>
      </c>
      <c r="B490" s="489">
        <v>2310100736</v>
      </c>
      <c r="C490" s="489" t="s">
        <v>2104</v>
      </c>
      <c r="D490" s="489" t="s">
        <v>13889</v>
      </c>
    </row>
    <row r="491" spans="1:4">
      <c r="A491" s="489" t="str">
        <f t="shared" si="7"/>
        <v>2310100736訪問看護</v>
      </c>
      <c r="B491" s="489">
        <v>2310100736</v>
      </c>
      <c r="C491" s="489" t="s">
        <v>2102</v>
      </c>
      <c r="D491" s="489" t="s">
        <v>13889</v>
      </c>
    </row>
    <row r="492" spans="1:4">
      <c r="A492" s="489" t="str">
        <f t="shared" si="7"/>
        <v>2310101940介護予防訪問リハビリテーション</v>
      </c>
      <c r="B492" s="489">
        <v>2310101940</v>
      </c>
      <c r="C492" s="489" t="s">
        <v>2108</v>
      </c>
      <c r="D492" s="489" t="s">
        <v>13890</v>
      </c>
    </row>
    <row r="493" spans="1:4">
      <c r="A493" s="489" t="str">
        <f t="shared" si="7"/>
        <v>2310101940介護予防訪問看護</v>
      </c>
      <c r="B493" s="489">
        <v>2310101940</v>
      </c>
      <c r="C493" s="489" t="s">
        <v>2103</v>
      </c>
      <c r="D493" s="489" t="s">
        <v>13890</v>
      </c>
    </row>
    <row r="494" spans="1:4">
      <c r="A494" s="489" t="str">
        <f t="shared" si="7"/>
        <v>2310101940訪問リハビリテーション</v>
      </c>
      <c r="B494" s="489">
        <v>2310101940</v>
      </c>
      <c r="C494" s="489" t="s">
        <v>2104</v>
      </c>
      <c r="D494" s="489" t="s">
        <v>13890</v>
      </c>
    </row>
    <row r="495" spans="1:4">
      <c r="A495" s="489" t="str">
        <f t="shared" si="7"/>
        <v>2310101940訪問看護</v>
      </c>
      <c r="B495" s="489">
        <v>2310101940</v>
      </c>
      <c r="C495" s="489" t="s">
        <v>2102</v>
      </c>
      <c r="D495" s="489" t="s">
        <v>13890</v>
      </c>
    </row>
    <row r="496" spans="1:4">
      <c r="A496" s="489" t="str">
        <f t="shared" si="7"/>
        <v>2310102021介護予防訪問リハビリテーション</v>
      </c>
      <c r="B496" s="489">
        <v>2310102021</v>
      </c>
      <c r="C496" s="489" t="s">
        <v>2108</v>
      </c>
      <c r="D496" s="489" t="s">
        <v>4153</v>
      </c>
    </row>
    <row r="497" spans="1:4">
      <c r="A497" s="489" t="str">
        <f t="shared" si="7"/>
        <v>2310102021介護予防訪問看護</v>
      </c>
      <c r="B497" s="489">
        <v>2310102021</v>
      </c>
      <c r="C497" s="489" t="s">
        <v>2103</v>
      </c>
      <c r="D497" s="489" t="s">
        <v>4153</v>
      </c>
    </row>
    <row r="498" spans="1:4">
      <c r="A498" s="489" t="str">
        <f t="shared" si="7"/>
        <v>2310102021訪問リハビリテーション</v>
      </c>
      <c r="B498" s="489">
        <v>2310102021</v>
      </c>
      <c r="C498" s="489" t="s">
        <v>2104</v>
      </c>
      <c r="D498" s="489" t="s">
        <v>4153</v>
      </c>
    </row>
    <row r="499" spans="1:4">
      <c r="A499" s="489" t="str">
        <f t="shared" si="7"/>
        <v>2310102021訪問看護</v>
      </c>
      <c r="B499" s="489">
        <v>2310102021</v>
      </c>
      <c r="C499" s="489" t="s">
        <v>2102</v>
      </c>
      <c r="D499" s="489" t="s">
        <v>4153</v>
      </c>
    </row>
    <row r="500" spans="1:4">
      <c r="A500" s="489" t="str">
        <f t="shared" si="7"/>
        <v>2310102021訪問看護</v>
      </c>
      <c r="B500" s="489">
        <v>2310102021</v>
      </c>
      <c r="C500" s="489" t="s">
        <v>2102</v>
      </c>
      <c r="D500" s="489" t="s">
        <v>4153</v>
      </c>
    </row>
    <row r="501" spans="1:4">
      <c r="A501" s="489" t="str">
        <f t="shared" si="7"/>
        <v>2310102070介護予防訪問リハビリテーション</v>
      </c>
      <c r="B501" s="489">
        <v>2310102070</v>
      </c>
      <c r="C501" s="489" t="s">
        <v>2108</v>
      </c>
      <c r="D501" s="489" t="s">
        <v>13891</v>
      </c>
    </row>
    <row r="502" spans="1:4">
      <c r="A502" s="489" t="str">
        <f t="shared" si="7"/>
        <v>2310102070介護予防訪問看護</v>
      </c>
      <c r="B502" s="489">
        <v>2310102070</v>
      </c>
      <c r="C502" s="489" t="s">
        <v>2103</v>
      </c>
      <c r="D502" s="489" t="s">
        <v>13891</v>
      </c>
    </row>
    <row r="503" spans="1:4">
      <c r="A503" s="489" t="str">
        <f t="shared" si="7"/>
        <v>2310102070訪問リハビリテーション</v>
      </c>
      <c r="B503" s="489">
        <v>2310102070</v>
      </c>
      <c r="C503" s="489" t="s">
        <v>2104</v>
      </c>
      <c r="D503" s="489" t="s">
        <v>13891</v>
      </c>
    </row>
    <row r="504" spans="1:4">
      <c r="A504" s="489" t="str">
        <f t="shared" si="7"/>
        <v>2310102070訪問看護</v>
      </c>
      <c r="B504" s="489">
        <v>2310102070</v>
      </c>
      <c r="C504" s="489" t="s">
        <v>2102</v>
      </c>
      <c r="D504" s="489" t="s">
        <v>13891</v>
      </c>
    </row>
    <row r="505" spans="1:4">
      <c r="A505" s="489" t="str">
        <f t="shared" si="7"/>
        <v>2310102088介護予防訪問リハビリテーション</v>
      </c>
      <c r="B505" s="489">
        <v>2310102088</v>
      </c>
      <c r="C505" s="489" t="s">
        <v>2108</v>
      </c>
      <c r="D505" s="489" t="s">
        <v>13892</v>
      </c>
    </row>
    <row r="506" spans="1:4">
      <c r="A506" s="489" t="str">
        <f t="shared" si="7"/>
        <v>2310102088介護予防訪問看護</v>
      </c>
      <c r="B506" s="489">
        <v>2310102088</v>
      </c>
      <c r="C506" s="489" t="s">
        <v>2103</v>
      </c>
      <c r="D506" s="489" t="s">
        <v>13892</v>
      </c>
    </row>
    <row r="507" spans="1:4">
      <c r="A507" s="489" t="str">
        <f t="shared" si="7"/>
        <v>2310102088訪問リハビリテーション</v>
      </c>
      <c r="B507" s="489">
        <v>2310102088</v>
      </c>
      <c r="C507" s="489" t="s">
        <v>2104</v>
      </c>
      <c r="D507" s="489" t="s">
        <v>13892</v>
      </c>
    </row>
    <row r="508" spans="1:4">
      <c r="A508" s="489" t="str">
        <f t="shared" si="7"/>
        <v>2310102088訪問看護</v>
      </c>
      <c r="B508" s="489">
        <v>2310102088</v>
      </c>
      <c r="C508" s="489" t="s">
        <v>2102</v>
      </c>
      <c r="D508" s="489" t="s">
        <v>13892</v>
      </c>
    </row>
    <row r="509" spans="1:4">
      <c r="A509" s="489" t="str">
        <f t="shared" si="7"/>
        <v>2310102203介護予防訪問リハビリテーション</v>
      </c>
      <c r="B509" s="489">
        <v>2310102203</v>
      </c>
      <c r="C509" s="489" t="s">
        <v>2108</v>
      </c>
      <c r="D509" s="489" t="s">
        <v>13893</v>
      </c>
    </row>
    <row r="510" spans="1:4">
      <c r="A510" s="489" t="str">
        <f t="shared" si="7"/>
        <v>2310102203介護予防訪問看護</v>
      </c>
      <c r="B510" s="489">
        <v>2310102203</v>
      </c>
      <c r="C510" s="489" t="s">
        <v>2103</v>
      </c>
      <c r="D510" s="489" t="s">
        <v>13893</v>
      </c>
    </row>
    <row r="511" spans="1:4">
      <c r="A511" s="489" t="str">
        <f t="shared" si="7"/>
        <v>2310102203訪問リハビリテーション</v>
      </c>
      <c r="B511" s="489">
        <v>2310102203</v>
      </c>
      <c r="C511" s="489" t="s">
        <v>2104</v>
      </c>
      <c r="D511" s="489" t="s">
        <v>13893</v>
      </c>
    </row>
    <row r="512" spans="1:4">
      <c r="A512" s="489" t="str">
        <f t="shared" si="7"/>
        <v>2310102203訪問看護</v>
      </c>
      <c r="B512" s="489">
        <v>2310102203</v>
      </c>
      <c r="C512" s="489" t="s">
        <v>2102</v>
      </c>
      <c r="D512" s="489" t="s">
        <v>13893</v>
      </c>
    </row>
    <row r="513" spans="1:4">
      <c r="A513" s="489" t="str">
        <f t="shared" si="7"/>
        <v>2310102377介護予防訪問リハビリテーション</v>
      </c>
      <c r="B513" s="489">
        <v>2310102377</v>
      </c>
      <c r="C513" s="489" t="s">
        <v>2108</v>
      </c>
      <c r="D513" s="489" t="s">
        <v>13894</v>
      </c>
    </row>
    <row r="514" spans="1:4">
      <c r="A514" s="489" t="str">
        <f t="shared" ref="A514:A577" si="8">B514&amp;C514</f>
        <v>2310102377介護予防訪問看護</v>
      </c>
      <c r="B514" s="489">
        <v>2310102377</v>
      </c>
      <c r="C514" s="489" t="s">
        <v>2103</v>
      </c>
      <c r="D514" s="489" t="s">
        <v>13894</v>
      </c>
    </row>
    <row r="515" spans="1:4">
      <c r="A515" s="489" t="str">
        <f t="shared" si="8"/>
        <v>2310102377訪問リハビリテーション</v>
      </c>
      <c r="B515" s="489">
        <v>2310102377</v>
      </c>
      <c r="C515" s="489" t="s">
        <v>2104</v>
      </c>
      <c r="D515" s="489" t="s">
        <v>13894</v>
      </c>
    </row>
    <row r="516" spans="1:4">
      <c r="A516" s="489" t="str">
        <f t="shared" si="8"/>
        <v>2310102377訪問看護</v>
      </c>
      <c r="B516" s="489">
        <v>2310102377</v>
      </c>
      <c r="C516" s="489" t="s">
        <v>2102</v>
      </c>
      <c r="D516" s="489" t="s">
        <v>13894</v>
      </c>
    </row>
    <row r="517" spans="1:4">
      <c r="A517" s="489" t="str">
        <f t="shared" si="8"/>
        <v>2310102484介護予防訪問リハビリテーション</v>
      </c>
      <c r="B517" s="489">
        <v>2310102484</v>
      </c>
      <c r="C517" s="489" t="s">
        <v>2108</v>
      </c>
      <c r="D517" s="489" t="s">
        <v>13895</v>
      </c>
    </row>
    <row r="518" spans="1:4">
      <c r="A518" s="489" t="str">
        <f t="shared" si="8"/>
        <v>2310102484介護予防訪問看護</v>
      </c>
      <c r="B518" s="489">
        <v>2310102484</v>
      </c>
      <c r="C518" s="489" t="s">
        <v>2103</v>
      </c>
      <c r="D518" s="489" t="s">
        <v>13895</v>
      </c>
    </row>
    <row r="519" spans="1:4">
      <c r="A519" s="489" t="str">
        <f t="shared" si="8"/>
        <v>2310102484訪問リハビリテーション</v>
      </c>
      <c r="B519" s="489">
        <v>2310102484</v>
      </c>
      <c r="C519" s="489" t="s">
        <v>2104</v>
      </c>
      <c r="D519" s="489" t="s">
        <v>13895</v>
      </c>
    </row>
    <row r="520" spans="1:4">
      <c r="A520" s="489" t="str">
        <f t="shared" si="8"/>
        <v>2310102484訪問看護</v>
      </c>
      <c r="B520" s="489">
        <v>2310102484</v>
      </c>
      <c r="C520" s="489" t="s">
        <v>2102</v>
      </c>
      <c r="D520" s="489" t="s">
        <v>13895</v>
      </c>
    </row>
    <row r="521" spans="1:4">
      <c r="A521" s="489" t="str">
        <f t="shared" si="8"/>
        <v>2310102591介護予防訪問リハビリテーション</v>
      </c>
      <c r="B521" s="489">
        <v>2310102591</v>
      </c>
      <c r="C521" s="489" t="s">
        <v>2108</v>
      </c>
      <c r="D521" s="489" t="s">
        <v>13896</v>
      </c>
    </row>
    <row r="522" spans="1:4">
      <c r="A522" s="489" t="str">
        <f t="shared" si="8"/>
        <v>2310102591介護予防訪問看護</v>
      </c>
      <c r="B522" s="489">
        <v>2310102591</v>
      </c>
      <c r="C522" s="489" t="s">
        <v>2103</v>
      </c>
      <c r="D522" s="489" t="s">
        <v>13896</v>
      </c>
    </row>
    <row r="523" spans="1:4">
      <c r="A523" s="489" t="str">
        <f t="shared" si="8"/>
        <v>2310102591訪問リハビリテーション</v>
      </c>
      <c r="B523" s="489">
        <v>2310102591</v>
      </c>
      <c r="C523" s="489" t="s">
        <v>2104</v>
      </c>
      <c r="D523" s="489" t="s">
        <v>13896</v>
      </c>
    </row>
    <row r="524" spans="1:4">
      <c r="A524" s="489" t="str">
        <f t="shared" si="8"/>
        <v>2310102591訪問看護</v>
      </c>
      <c r="B524" s="489">
        <v>2310102591</v>
      </c>
      <c r="C524" s="489" t="s">
        <v>2102</v>
      </c>
      <c r="D524" s="489" t="s">
        <v>13896</v>
      </c>
    </row>
    <row r="525" spans="1:4">
      <c r="A525" s="489" t="str">
        <f t="shared" si="8"/>
        <v>2310102609介護予防訪問リハビリテーション</v>
      </c>
      <c r="B525" s="489">
        <v>2310102609</v>
      </c>
      <c r="C525" s="489" t="s">
        <v>2108</v>
      </c>
      <c r="D525" s="489" t="s">
        <v>13897</v>
      </c>
    </row>
    <row r="526" spans="1:4">
      <c r="A526" s="489" t="str">
        <f t="shared" si="8"/>
        <v>2310102609介護予防訪問看護</v>
      </c>
      <c r="B526" s="489">
        <v>2310102609</v>
      </c>
      <c r="C526" s="489" t="s">
        <v>2103</v>
      </c>
      <c r="D526" s="489" t="s">
        <v>13897</v>
      </c>
    </row>
    <row r="527" spans="1:4">
      <c r="A527" s="489" t="str">
        <f t="shared" si="8"/>
        <v>2310102609訪問リハビリテーション</v>
      </c>
      <c r="B527" s="489">
        <v>2310102609</v>
      </c>
      <c r="C527" s="489" t="s">
        <v>2104</v>
      </c>
      <c r="D527" s="489" t="s">
        <v>13897</v>
      </c>
    </row>
    <row r="528" spans="1:4">
      <c r="A528" s="489" t="str">
        <f t="shared" si="8"/>
        <v>2310102609訪問看護</v>
      </c>
      <c r="B528" s="489">
        <v>2310102609</v>
      </c>
      <c r="C528" s="489" t="s">
        <v>2102</v>
      </c>
      <c r="D528" s="489" t="s">
        <v>13897</v>
      </c>
    </row>
    <row r="529" spans="1:4">
      <c r="A529" s="489" t="str">
        <f t="shared" si="8"/>
        <v>2310102617介護予防訪問リハビリテーション</v>
      </c>
      <c r="B529" s="489">
        <v>2310102617</v>
      </c>
      <c r="C529" s="489" t="s">
        <v>2108</v>
      </c>
      <c r="D529" s="489" t="s">
        <v>13898</v>
      </c>
    </row>
    <row r="530" spans="1:4">
      <c r="A530" s="489" t="str">
        <f t="shared" si="8"/>
        <v>2310102617介護予防訪問看護</v>
      </c>
      <c r="B530" s="489">
        <v>2310102617</v>
      </c>
      <c r="C530" s="489" t="s">
        <v>2103</v>
      </c>
      <c r="D530" s="489" t="s">
        <v>13898</v>
      </c>
    </row>
    <row r="531" spans="1:4">
      <c r="A531" s="489" t="str">
        <f t="shared" si="8"/>
        <v>2310102617訪問リハビリテーション</v>
      </c>
      <c r="B531" s="489">
        <v>2310102617</v>
      </c>
      <c r="C531" s="489" t="s">
        <v>2104</v>
      </c>
      <c r="D531" s="489" t="s">
        <v>13898</v>
      </c>
    </row>
    <row r="532" spans="1:4">
      <c r="A532" s="489" t="str">
        <f t="shared" si="8"/>
        <v>2310102617訪問看護</v>
      </c>
      <c r="B532" s="489">
        <v>2310102617</v>
      </c>
      <c r="C532" s="489" t="s">
        <v>2102</v>
      </c>
      <c r="D532" s="489" t="s">
        <v>13898</v>
      </c>
    </row>
    <row r="533" spans="1:4">
      <c r="A533" s="489" t="str">
        <f t="shared" si="8"/>
        <v>2310102641介護予防訪問リハビリテーション</v>
      </c>
      <c r="B533" s="489">
        <v>2310102641</v>
      </c>
      <c r="C533" s="489" t="s">
        <v>2108</v>
      </c>
      <c r="D533" s="489" t="s">
        <v>13899</v>
      </c>
    </row>
    <row r="534" spans="1:4">
      <c r="A534" s="489" t="str">
        <f t="shared" si="8"/>
        <v>2310102641介護予防訪問看護</v>
      </c>
      <c r="B534" s="489">
        <v>2310102641</v>
      </c>
      <c r="C534" s="489" t="s">
        <v>2103</v>
      </c>
      <c r="D534" s="489" t="s">
        <v>13899</v>
      </c>
    </row>
    <row r="535" spans="1:4">
      <c r="A535" s="489" t="str">
        <f t="shared" si="8"/>
        <v>2310102641訪問リハビリテーション</v>
      </c>
      <c r="B535" s="489">
        <v>2310102641</v>
      </c>
      <c r="C535" s="489" t="s">
        <v>2104</v>
      </c>
      <c r="D535" s="489" t="s">
        <v>13899</v>
      </c>
    </row>
    <row r="536" spans="1:4">
      <c r="A536" s="489" t="str">
        <f t="shared" si="8"/>
        <v>2310102641訪問看護</v>
      </c>
      <c r="B536" s="489">
        <v>2310102641</v>
      </c>
      <c r="C536" s="489" t="s">
        <v>2102</v>
      </c>
      <c r="D536" s="489" t="s">
        <v>13899</v>
      </c>
    </row>
    <row r="537" spans="1:4">
      <c r="A537" s="489" t="str">
        <f t="shared" si="8"/>
        <v>2310102674介護予防通所リハビリテーション</v>
      </c>
      <c r="B537" s="489">
        <v>2310102674</v>
      </c>
      <c r="C537" s="489" t="s">
        <v>2512</v>
      </c>
      <c r="D537" s="489" t="s">
        <v>13900</v>
      </c>
    </row>
    <row r="538" spans="1:4">
      <c r="A538" s="489" t="str">
        <f t="shared" si="8"/>
        <v>2310102674介護予防訪問リハビリテーション</v>
      </c>
      <c r="B538" s="489">
        <v>2310102674</v>
      </c>
      <c r="C538" s="489" t="s">
        <v>2108</v>
      </c>
      <c r="D538" s="489" t="s">
        <v>13900</v>
      </c>
    </row>
    <row r="539" spans="1:4">
      <c r="A539" s="489" t="str">
        <f t="shared" si="8"/>
        <v>2310102674介護予防訪問看護</v>
      </c>
      <c r="B539" s="489">
        <v>2310102674</v>
      </c>
      <c r="C539" s="489" t="s">
        <v>2103</v>
      </c>
      <c r="D539" s="489" t="s">
        <v>13900</v>
      </c>
    </row>
    <row r="540" spans="1:4">
      <c r="A540" s="489" t="str">
        <f t="shared" si="8"/>
        <v>2310102674通所リハビリテーション</v>
      </c>
      <c r="B540" s="489">
        <v>2310102674</v>
      </c>
      <c r="C540" s="489" t="s">
        <v>2511</v>
      </c>
      <c r="D540" s="489" t="s">
        <v>13900</v>
      </c>
    </row>
    <row r="541" spans="1:4">
      <c r="A541" s="489" t="str">
        <f t="shared" si="8"/>
        <v>2310102674訪問リハビリテーション</v>
      </c>
      <c r="B541" s="489">
        <v>2310102674</v>
      </c>
      <c r="C541" s="489" t="s">
        <v>2104</v>
      </c>
      <c r="D541" s="489" t="s">
        <v>13900</v>
      </c>
    </row>
    <row r="542" spans="1:4">
      <c r="A542" s="489" t="str">
        <f t="shared" si="8"/>
        <v>2310102674訪問看護</v>
      </c>
      <c r="B542" s="489">
        <v>2310102674</v>
      </c>
      <c r="C542" s="489" t="s">
        <v>2102</v>
      </c>
      <c r="D542" s="489" t="s">
        <v>13900</v>
      </c>
    </row>
    <row r="543" spans="1:4">
      <c r="A543" s="489" t="str">
        <f t="shared" si="8"/>
        <v>2310102757介護予防訪問リハビリテーション</v>
      </c>
      <c r="B543" s="489">
        <v>2310102757</v>
      </c>
      <c r="C543" s="489" t="s">
        <v>2108</v>
      </c>
      <c r="D543" s="489" t="s">
        <v>13901</v>
      </c>
    </row>
    <row r="544" spans="1:4">
      <c r="A544" s="489" t="str">
        <f t="shared" si="8"/>
        <v>2310102757介護予防訪問看護</v>
      </c>
      <c r="B544" s="489">
        <v>2310102757</v>
      </c>
      <c r="C544" s="489" t="s">
        <v>2103</v>
      </c>
      <c r="D544" s="489" t="s">
        <v>13901</v>
      </c>
    </row>
    <row r="545" spans="1:4">
      <c r="A545" s="489" t="str">
        <f t="shared" si="8"/>
        <v>2310102757訪問リハビリテーション</v>
      </c>
      <c r="B545" s="489">
        <v>2310102757</v>
      </c>
      <c r="C545" s="489" t="s">
        <v>2104</v>
      </c>
      <c r="D545" s="489" t="s">
        <v>13901</v>
      </c>
    </row>
    <row r="546" spans="1:4">
      <c r="A546" s="489" t="str">
        <f t="shared" si="8"/>
        <v>2310102757訪問看護</v>
      </c>
      <c r="B546" s="489">
        <v>2310102757</v>
      </c>
      <c r="C546" s="489" t="s">
        <v>2102</v>
      </c>
      <c r="D546" s="489" t="s">
        <v>13901</v>
      </c>
    </row>
    <row r="547" spans="1:4">
      <c r="A547" s="489" t="str">
        <f t="shared" si="8"/>
        <v>2310102781介護予防訪問リハビリテーション</v>
      </c>
      <c r="B547" s="489">
        <v>2310102781</v>
      </c>
      <c r="C547" s="489" t="s">
        <v>2108</v>
      </c>
      <c r="D547" s="489" t="s">
        <v>13902</v>
      </c>
    </row>
    <row r="548" spans="1:4">
      <c r="A548" s="489" t="str">
        <f t="shared" si="8"/>
        <v>2310102781介護予防訪問看護</v>
      </c>
      <c r="B548" s="489">
        <v>2310102781</v>
      </c>
      <c r="C548" s="489" t="s">
        <v>2103</v>
      </c>
      <c r="D548" s="489" t="s">
        <v>13902</v>
      </c>
    </row>
    <row r="549" spans="1:4">
      <c r="A549" s="489" t="str">
        <f t="shared" si="8"/>
        <v>2310102781訪問リハビリテーション</v>
      </c>
      <c r="B549" s="489">
        <v>2310102781</v>
      </c>
      <c r="C549" s="489" t="s">
        <v>2104</v>
      </c>
      <c r="D549" s="489" t="s">
        <v>13902</v>
      </c>
    </row>
    <row r="550" spans="1:4">
      <c r="A550" s="489" t="str">
        <f t="shared" si="8"/>
        <v>2310102781訪問看護</v>
      </c>
      <c r="B550" s="489">
        <v>2310102781</v>
      </c>
      <c r="C550" s="489" t="s">
        <v>2102</v>
      </c>
      <c r="D550" s="489" t="s">
        <v>13902</v>
      </c>
    </row>
    <row r="551" spans="1:4">
      <c r="A551" s="489" t="str">
        <f t="shared" si="8"/>
        <v>2310102823介護予防訪問リハビリテーション</v>
      </c>
      <c r="B551" s="489">
        <v>2310102823</v>
      </c>
      <c r="C551" s="489" t="s">
        <v>2108</v>
      </c>
      <c r="D551" s="489" t="s">
        <v>13903</v>
      </c>
    </row>
    <row r="552" spans="1:4">
      <c r="A552" s="489" t="str">
        <f t="shared" si="8"/>
        <v>2310102823介護予防訪問看護</v>
      </c>
      <c r="B552" s="489">
        <v>2310102823</v>
      </c>
      <c r="C552" s="489" t="s">
        <v>2103</v>
      </c>
      <c r="D552" s="489" t="s">
        <v>13903</v>
      </c>
    </row>
    <row r="553" spans="1:4">
      <c r="A553" s="489" t="str">
        <f t="shared" si="8"/>
        <v>2310102823訪問リハビリテーション</v>
      </c>
      <c r="B553" s="489">
        <v>2310102823</v>
      </c>
      <c r="C553" s="489" t="s">
        <v>2104</v>
      </c>
      <c r="D553" s="489" t="s">
        <v>13903</v>
      </c>
    </row>
    <row r="554" spans="1:4">
      <c r="A554" s="489" t="str">
        <f t="shared" si="8"/>
        <v>2310102823訪問看護</v>
      </c>
      <c r="B554" s="489">
        <v>2310102823</v>
      </c>
      <c r="C554" s="489" t="s">
        <v>2102</v>
      </c>
      <c r="D554" s="489" t="s">
        <v>13903</v>
      </c>
    </row>
    <row r="555" spans="1:4">
      <c r="A555" s="489" t="str">
        <f t="shared" si="8"/>
        <v>2310102971介護予防訪問看護</v>
      </c>
      <c r="B555" s="489">
        <v>2310102971</v>
      </c>
      <c r="C555" s="489" t="s">
        <v>2103</v>
      </c>
      <c r="D555" s="489" t="s">
        <v>13904</v>
      </c>
    </row>
    <row r="556" spans="1:4">
      <c r="A556" s="489" t="str">
        <f t="shared" si="8"/>
        <v>2310102971訪問看護</v>
      </c>
      <c r="B556" s="489">
        <v>2310102971</v>
      </c>
      <c r="C556" s="489" t="s">
        <v>2102</v>
      </c>
      <c r="D556" s="489" t="s">
        <v>13904</v>
      </c>
    </row>
    <row r="557" spans="1:4">
      <c r="A557" s="489" t="str">
        <f t="shared" si="8"/>
        <v>2310103003介護予防訪問リハビリテーション</v>
      </c>
      <c r="B557" s="489">
        <v>2310103003</v>
      </c>
      <c r="C557" s="489" t="s">
        <v>2108</v>
      </c>
      <c r="D557" s="489" t="s">
        <v>13905</v>
      </c>
    </row>
    <row r="558" spans="1:4">
      <c r="A558" s="489" t="str">
        <f t="shared" si="8"/>
        <v>2310103003介護予防訪問看護</v>
      </c>
      <c r="B558" s="489">
        <v>2310103003</v>
      </c>
      <c r="C558" s="489" t="s">
        <v>2103</v>
      </c>
      <c r="D558" s="489" t="s">
        <v>13905</v>
      </c>
    </row>
    <row r="559" spans="1:4">
      <c r="A559" s="489" t="str">
        <f t="shared" si="8"/>
        <v>2310103003訪問リハビリテーション</v>
      </c>
      <c r="B559" s="489">
        <v>2310103003</v>
      </c>
      <c r="C559" s="489" t="s">
        <v>2104</v>
      </c>
      <c r="D559" s="489" t="s">
        <v>13905</v>
      </c>
    </row>
    <row r="560" spans="1:4">
      <c r="A560" s="489" t="str">
        <f t="shared" si="8"/>
        <v>2310103003訪問看護</v>
      </c>
      <c r="B560" s="489">
        <v>2310103003</v>
      </c>
      <c r="C560" s="489" t="s">
        <v>2102</v>
      </c>
      <c r="D560" s="489" t="s">
        <v>13905</v>
      </c>
    </row>
    <row r="561" spans="1:4">
      <c r="A561" s="489" t="str">
        <f t="shared" si="8"/>
        <v>2310103169介護予防訪問リハビリテーション</v>
      </c>
      <c r="B561" s="489">
        <v>2310103169</v>
      </c>
      <c r="C561" s="489" t="s">
        <v>2108</v>
      </c>
      <c r="D561" s="489" t="s">
        <v>13906</v>
      </c>
    </row>
    <row r="562" spans="1:4">
      <c r="A562" s="489" t="str">
        <f t="shared" si="8"/>
        <v>2310103169介護予防訪問看護</v>
      </c>
      <c r="B562" s="489">
        <v>2310103169</v>
      </c>
      <c r="C562" s="489" t="s">
        <v>2103</v>
      </c>
      <c r="D562" s="489" t="s">
        <v>13906</v>
      </c>
    </row>
    <row r="563" spans="1:4">
      <c r="A563" s="489" t="str">
        <f t="shared" si="8"/>
        <v>2310103169訪問リハビリテーション</v>
      </c>
      <c r="B563" s="489">
        <v>2310103169</v>
      </c>
      <c r="C563" s="489" t="s">
        <v>2104</v>
      </c>
      <c r="D563" s="489" t="s">
        <v>13906</v>
      </c>
    </row>
    <row r="564" spans="1:4">
      <c r="A564" s="489" t="str">
        <f t="shared" si="8"/>
        <v>2310103169訪問看護</v>
      </c>
      <c r="B564" s="489">
        <v>2310103169</v>
      </c>
      <c r="C564" s="489" t="s">
        <v>2102</v>
      </c>
      <c r="D564" s="489" t="s">
        <v>13906</v>
      </c>
    </row>
    <row r="565" spans="1:4">
      <c r="A565" s="489" t="str">
        <f t="shared" si="8"/>
        <v>2310103235介護予防訪問リハビリテーション</v>
      </c>
      <c r="B565" s="489">
        <v>2310103235</v>
      </c>
      <c r="C565" s="489" t="s">
        <v>2108</v>
      </c>
      <c r="D565" s="489" t="s">
        <v>13907</v>
      </c>
    </row>
    <row r="566" spans="1:4">
      <c r="A566" s="489" t="str">
        <f t="shared" si="8"/>
        <v>2310103235介護予防訪問看護</v>
      </c>
      <c r="B566" s="489">
        <v>2310103235</v>
      </c>
      <c r="C566" s="489" t="s">
        <v>2103</v>
      </c>
      <c r="D566" s="489" t="s">
        <v>13907</v>
      </c>
    </row>
    <row r="567" spans="1:4">
      <c r="A567" s="489" t="str">
        <f t="shared" si="8"/>
        <v>2310103235訪問リハビリテーション</v>
      </c>
      <c r="B567" s="489">
        <v>2310103235</v>
      </c>
      <c r="C567" s="489" t="s">
        <v>2104</v>
      </c>
      <c r="D567" s="489" t="s">
        <v>13907</v>
      </c>
    </row>
    <row r="568" spans="1:4">
      <c r="A568" s="489" t="str">
        <f t="shared" si="8"/>
        <v>2310103235訪問看護</v>
      </c>
      <c r="B568" s="489">
        <v>2310103235</v>
      </c>
      <c r="C568" s="489" t="s">
        <v>2102</v>
      </c>
      <c r="D568" s="489" t="s">
        <v>13907</v>
      </c>
    </row>
    <row r="569" spans="1:4">
      <c r="A569" s="489" t="str">
        <f t="shared" si="8"/>
        <v>2310103250介護予防訪問リハビリテーション</v>
      </c>
      <c r="B569" s="489">
        <v>2310103250</v>
      </c>
      <c r="C569" s="489" t="s">
        <v>2108</v>
      </c>
      <c r="D569" s="489" t="s">
        <v>13908</v>
      </c>
    </row>
    <row r="570" spans="1:4">
      <c r="A570" s="489" t="str">
        <f t="shared" si="8"/>
        <v>2310103250介護予防訪問看護</v>
      </c>
      <c r="B570" s="489">
        <v>2310103250</v>
      </c>
      <c r="C570" s="489" t="s">
        <v>2103</v>
      </c>
      <c r="D570" s="489" t="s">
        <v>13908</v>
      </c>
    </row>
    <row r="571" spans="1:4">
      <c r="A571" s="489" t="str">
        <f t="shared" si="8"/>
        <v>2310103250訪問リハビリテーション</v>
      </c>
      <c r="B571" s="489">
        <v>2310103250</v>
      </c>
      <c r="C571" s="489" t="s">
        <v>2104</v>
      </c>
      <c r="D571" s="489" t="s">
        <v>13908</v>
      </c>
    </row>
    <row r="572" spans="1:4">
      <c r="A572" s="489" t="str">
        <f t="shared" si="8"/>
        <v>2310103250訪問看護</v>
      </c>
      <c r="B572" s="489">
        <v>2310103250</v>
      </c>
      <c r="C572" s="489" t="s">
        <v>2102</v>
      </c>
      <c r="D572" s="489" t="s">
        <v>13908</v>
      </c>
    </row>
    <row r="573" spans="1:4">
      <c r="A573" s="489" t="str">
        <f t="shared" si="8"/>
        <v>2310103268介護予防訪問リハビリテーション</v>
      </c>
      <c r="B573" s="489">
        <v>2310103268</v>
      </c>
      <c r="C573" s="489" t="s">
        <v>2108</v>
      </c>
      <c r="D573" s="489" t="s">
        <v>13909</v>
      </c>
    </row>
    <row r="574" spans="1:4">
      <c r="A574" s="489" t="str">
        <f t="shared" si="8"/>
        <v>2310103268介護予防訪問看護</v>
      </c>
      <c r="B574" s="489">
        <v>2310103268</v>
      </c>
      <c r="C574" s="489" t="s">
        <v>2103</v>
      </c>
      <c r="D574" s="489" t="s">
        <v>13909</v>
      </c>
    </row>
    <row r="575" spans="1:4">
      <c r="A575" s="489" t="str">
        <f t="shared" si="8"/>
        <v>2310103268訪問リハビリテーション</v>
      </c>
      <c r="B575" s="489">
        <v>2310103268</v>
      </c>
      <c r="C575" s="489" t="s">
        <v>2104</v>
      </c>
      <c r="D575" s="489" t="s">
        <v>13909</v>
      </c>
    </row>
    <row r="576" spans="1:4">
      <c r="A576" s="489" t="str">
        <f t="shared" si="8"/>
        <v>2310103268訪問看護</v>
      </c>
      <c r="B576" s="489">
        <v>2310103268</v>
      </c>
      <c r="C576" s="489" t="s">
        <v>2102</v>
      </c>
      <c r="D576" s="489" t="s">
        <v>13909</v>
      </c>
    </row>
    <row r="577" spans="1:4">
      <c r="A577" s="489" t="str">
        <f t="shared" si="8"/>
        <v>2310103334介護予防訪問リハビリテーション</v>
      </c>
      <c r="B577" s="489">
        <v>2310103334</v>
      </c>
      <c r="C577" s="489" t="s">
        <v>2108</v>
      </c>
      <c r="D577" s="489" t="s">
        <v>13910</v>
      </c>
    </row>
    <row r="578" spans="1:4">
      <c r="A578" s="489" t="str">
        <f t="shared" ref="A578:A641" si="9">B578&amp;C578</f>
        <v>2310103334介護予防訪問看護</v>
      </c>
      <c r="B578" s="489">
        <v>2310103334</v>
      </c>
      <c r="C578" s="489" t="s">
        <v>2103</v>
      </c>
      <c r="D578" s="489" t="s">
        <v>13910</v>
      </c>
    </row>
    <row r="579" spans="1:4">
      <c r="A579" s="489" t="str">
        <f t="shared" si="9"/>
        <v>2310103334訪問リハビリテーション</v>
      </c>
      <c r="B579" s="489">
        <v>2310103334</v>
      </c>
      <c r="C579" s="489" t="s">
        <v>2104</v>
      </c>
      <c r="D579" s="489" t="s">
        <v>13910</v>
      </c>
    </row>
    <row r="580" spans="1:4">
      <c r="A580" s="489" t="str">
        <f t="shared" si="9"/>
        <v>2310103334訪問看護</v>
      </c>
      <c r="B580" s="489">
        <v>2310103334</v>
      </c>
      <c r="C580" s="489" t="s">
        <v>2102</v>
      </c>
      <c r="D580" s="489" t="s">
        <v>13910</v>
      </c>
    </row>
    <row r="581" spans="1:4">
      <c r="A581" s="489" t="str">
        <f t="shared" si="9"/>
        <v>2310103359介護予防訪問リハビリテーション</v>
      </c>
      <c r="B581" s="489">
        <v>2310103359</v>
      </c>
      <c r="C581" s="489" t="s">
        <v>2108</v>
      </c>
      <c r="D581" s="489" t="s">
        <v>13911</v>
      </c>
    </row>
    <row r="582" spans="1:4">
      <c r="A582" s="489" t="str">
        <f t="shared" si="9"/>
        <v>2310103359介護予防訪問看護</v>
      </c>
      <c r="B582" s="489">
        <v>2310103359</v>
      </c>
      <c r="C582" s="489" t="s">
        <v>2103</v>
      </c>
      <c r="D582" s="489" t="s">
        <v>13911</v>
      </c>
    </row>
    <row r="583" spans="1:4">
      <c r="A583" s="489" t="str">
        <f t="shared" si="9"/>
        <v>2310103359訪問リハビリテーション</v>
      </c>
      <c r="B583" s="489">
        <v>2310103359</v>
      </c>
      <c r="C583" s="489" t="s">
        <v>2104</v>
      </c>
      <c r="D583" s="489" t="s">
        <v>13911</v>
      </c>
    </row>
    <row r="584" spans="1:4">
      <c r="A584" s="489" t="str">
        <f t="shared" si="9"/>
        <v>2310103359訪問看護</v>
      </c>
      <c r="B584" s="489">
        <v>2310103359</v>
      </c>
      <c r="C584" s="489" t="s">
        <v>2102</v>
      </c>
      <c r="D584" s="489" t="s">
        <v>13911</v>
      </c>
    </row>
    <row r="585" spans="1:4">
      <c r="A585" s="489" t="str">
        <f t="shared" si="9"/>
        <v>2310103391介護予防訪問リハビリテーション</v>
      </c>
      <c r="B585" s="489">
        <v>2310103391</v>
      </c>
      <c r="C585" s="489" t="s">
        <v>2108</v>
      </c>
      <c r="D585" s="489" t="s">
        <v>13912</v>
      </c>
    </row>
    <row r="586" spans="1:4">
      <c r="A586" s="489" t="str">
        <f t="shared" si="9"/>
        <v>2310103391介護予防訪問看護</v>
      </c>
      <c r="B586" s="489">
        <v>2310103391</v>
      </c>
      <c r="C586" s="489" t="s">
        <v>2103</v>
      </c>
      <c r="D586" s="489" t="s">
        <v>13912</v>
      </c>
    </row>
    <row r="587" spans="1:4">
      <c r="A587" s="489" t="str">
        <f t="shared" si="9"/>
        <v>2310103391訪問リハビリテーション</v>
      </c>
      <c r="B587" s="489">
        <v>2310103391</v>
      </c>
      <c r="C587" s="489" t="s">
        <v>2104</v>
      </c>
      <c r="D587" s="489" t="s">
        <v>13912</v>
      </c>
    </row>
    <row r="588" spans="1:4">
      <c r="A588" s="489" t="str">
        <f t="shared" si="9"/>
        <v>2310103391訪問看護</v>
      </c>
      <c r="B588" s="489">
        <v>2310103391</v>
      </c>
      <c r="C588" s="489" t="s">
        <v>2102</v>
      </c>
      <c r="D588" s="489" t="s">
        <v>13912</v>
      </c>
    </row>
    <row r="589" spans="1:4">
      <c r="A589" s="489" t="str">
        <f t="shared" si="9"/>
        <v>2310103433介護予防訪問リハビリテーション</v>
      </c>
      <c r="B589" s="489">
        <v>2310103433</v>
      </c>
      <c r="C589" s="489" t="s">
        <v>2108</v>
      </c>
      <c r="D589" s="489" t="s">
        <v>13913</v>
      </c>
    </row>
    <row r="590" spans="1:4">
      <c r="A590" s="489" t="str">
        <f t="shared" si="9"/>
        <v>2310103433介護予防訪問看護</v>
      </c>
      <c r="B590" s="489">
        <v>2310103433</v>
      </c>
      <c r="C590" s="489" t="s">
        <v>2103</v>
      </c>
      <c r="D590" s="489" t="s">
        <v>13913</v>
      </c>
    </row>
    <row r="591" spans="1:4">
      <c r="A591" s="489" t="str">
        <f t="shared" si="9"/>
        <v>2310103433訪問リハビリテーション</v>
      </c>
      <c r="B591" s="489">
        <v>2310103433</v>
      </c>
      <c r="C591" s="489" t="s">
        <v>2104</v>
      </c>
      <c r="D591" s="489" t="s">
        <v>13913</v>
      </c>
    </row>
    <row r="592" spans="1:4">
      <c r="A592" s="489" t="str">
        <f t="shared" si="9"/>
        <v>2310103433訪問看護</v>
      </c>
      <c r="B592" s="489">
        <v>2310103433</v>
      </c>
      <c r="C592" s="489" t="s">
        <v>2102</v>
      </c>
      <c r="D592" s="489" t="s">
        <v>13913</v>
      </c>
    </row>
    <row r="593" spans="1:4">
      <c r="A593" s="489" t="str">
        <f t="shared" si="9"/>
        <v>2310103508介護予防訪問リハビリテーション</v>
      </c>
      <c r="B593" s="489">
        <v>2310103508</v>
      </c>
      <c r="C593" s="489" t="s">
        <v>2108</v>
      </c>
      <c r="D593" s="489" t="s">
        <v>13914</v>
      </c>
    </row>
    <row r="594" spans="1:4">
      <c r="A594" s="489" t="str">
        <f t="shared" si="9"/>
        <v>2310103508介護予防訪問看護</v>
      </c>
      <c r="B594" s="489">
        <v>2310103508</v>
      </c>
      <c r="C594" s="489" t="s">
        <v>2103</v>
      </c>
      <c r="D594" s="489" t="s">
        <v>13914</v>
      </c>
    </row>
    <row r="595" spans="1:4">
      <c r="A595" s="489" t="str">
        <f t="shared" si="9"/>
        <v>2310103508訪問リハビリテーション</v>
      </c>
      <c r="B595" s="489">
        <v>2310103508</v>
      </c>
      <c r="C595" s="489" t="s">
        <v>2104</v>
      </c>
      <c r="D595" s="489" t="s">
        <v>13914</v>
      </c>
    </row>
    <row r="596" spans="1:4">
      <c r="A596" s="489" t="str">
        <f t="shared" si="9"/>
        <v>2310103508訪問看護</v>
      </c>
      <c r="B596" s="489">
        <v>2310103508</v>
      </c>
      <c r="C596" s="489" t="s">
        <v>2102</v>
      </c>
      <c r="D596" s="489" t="s">
        <v>13914</v>
      </c>
    </row>
    <row r="597" spans="1:4">
      <c r="A597" s="489" t="str">
        <f t="shared" si="9"/>
        <v>2310103532介護予防訪問リハビリテーション</v>
      </c>
      <c r="B597" s="489">
        <v>2310103532</v>
      </c>
      <c r="C597" s="489" t="s">
        <v>2108</v>
      </c>
      <c r="D597" s="489" t="s">
        <v>13915</v>
      </c>
    </row>
    <row r="598" spans="1:4">
      <c r="A598" s="489" t="str">
        <f t="shared" si="9"/>
        <v>2310103532介護予防訪問看護</v>
      </c>
      <c r="B598" s="489">
        <v>2310103532</v>
      </c>
      <c r="C598" s="489" t="s">
        <v>2103</v>
      </c>
      <c r="D598" s="489" t="s">
        <v>13915</v>
      </c>
    </row>
    <row r="599" spans="1:4">
      <c r="A599" s="489" t="str">
        <f t="shared" si="9"/>
        <v>2310103532訪問リハビリテーション</v>
      </c>
      <c r="B599" s="489">
        <v>2310103532</v>
      </c>
      <c r="C599" s="489" t="s">
        <v>2104</v>
      </c>
      <c r="D599" s="489" t="s">
        <v>13915</v>
      </c>
    </row>
    <row r="600" spans="1:4">
      <c r="A600" s="489" t="str">
        <f t="shared" si="9"/>
        <v>2310103532訪問看護</v>
      </c>
      <c r="B600" s="489">
        <v>2310103532</v>
      </c>
      <c r="C600" s="489" t="s">
        <v>2102</v>
      </c>
      <c r="D600" s="489" t="s">
        <v>13915</v>
      </c>
    </row>
    <row r="601" spans="1:4">
      <c r="A601" s="489" t="str">
        <f t="shared" si="9"/>
        <v>2310103565介護予防訪問リハビリテーション</v>
      </c>
      <c r="B601" s="489">
        <v>2310103565</v>
      </c>
      <c r="C601" s="489" t="s">
        <v>2108</v>
      </c>
      <c r="D601" s="489" t="s">
        <v>13916</v>
      </c>
    </row>
    <row r="602" spans="1:4">
      <c r="A602" s="489" t="str">
        <f t="shared" si="9"/>
        <v>2310103565介護予防訪問看護</v>
      </c>
      <c r="B602" s="489">
        <v>2310103565</v>
      </c>
      <c r="C602" s="489" t="s">
        <v>2103</v>
      </c>
      <c r="D602" s="489" t="s">
        <v>13916</v>
      </c>
    </row>
    <row r="603" spans="1:4">
      <c r="A603" s="489" t="str">
        <f t="shared" si="9"/>
        <v>2310103565訪問リハビリテーション</v>
      </c>
      <c r="B603" s="489">
        <v>2310103565</v>
      </c>
      <c r="C603" s="489" t="s">
        <v>2104</v>
      </c>
      <c r="D603" s="489" t="s">
        <v>13916</v>
      </c>
    </row>
    <row r="604" spans="1:4">
      <c r="A604" s="489" t="str">
        <f t="shared" si="9"/>
        <v>2310103565訪問看護</v>
      </c>
      <c r="B604" s="489">
        <v>2310103565</v>
      </c>
      <c r="C604" s="489" t="s">
        <v>2102</v>
      </c>
      <c r="D604" s="489" t="s">
        <v>13916</v>
      </c>
    </row>
    <row r="605" spans="1:4">
      <c r="A605" s="489" t="str">
        <f t="shared" si="9"/>
        <v>2310103573介護予防訪問リハビリテーション</v>
      </c>
      <c r="B605" s="489">
        <v>2310103573</v>
      </c>
      <c r="C605" s="489" t="s">
        <v>2108</v>
      </c>
      <c r="D605" s="489" t="s">
        <v>13917</v>
      </c>
    </row>
    <row r="606" spans="1:4">
      <c r="A606" s="489" t="str">
        <f t="shared" si="9"/>
        <v>2310103573介護予防訪問看護</v>
      </c>
      <c r="B606" s="489">
        <v>2310103573</v>
      </c>
      <c r="C606" s="489" t="s">
        <v>2103</v>
      </c>
      <c r="D606" s="489" t="s">
        <v>13917</v>
      </c>
    </row>
    <row r="607" spans="1:4">
      <c r="A607" s="489" t="str">
        <f t="shared" si="9"/>
        <v>2310103573訪問リハビリテーション</v>
      </c>
      <c r="B607" s="489">
        <v>2310103573</v>
      </c>
      <c r="C607" s="489" t="s">
        <v>2104</v>
      </c>
      <c r="D607" s="489" t="s">
        <v>13917</v>
      </c>
    </row>
    <row r="608" spans="1:4">
      <c r="A608" s="489" t="str">
        <f t="shared" si="9"/>
        <v>2310103573訪問看護</v>
      </c>
      <c r="B608" s="489">
        <v>2310103573</v>
      </c>
      <c r="C608" s="489" t="s">
        <v>2102</v>
      </c>
      <c r="D608" s="489" t="s">
        <v>13917</v>
      </c>
    </row>
    <row r="609" spans="1:4">
      <c r="A609" s="489" t="str">
        <f t="shared" si="9"/>
        <v>2310103599介護予防訪問リハビリテーション</v>
      </c>
      <c r="B609" s="489">
        <v>2310103599</v>
      </c>
      <c r="C609" s="489" t="s">
        <v>2108</v>
      </c>
      <c r="D609" s="489" t="s">
        <v>13918</v>
      </c>
    </row>
    <row r="610" spans="1:4">
      <c r="A610" s="489" t="str">
        <f t="shared" si="9"/>
        <v>2310103599介護予防訪問看護</v>
      </c>
      <c r="B610" s="489">
        <v>2310103599</v>
      </c>
      <c r="C610" s="489" t="s">
        <v>2103</v>
      </c>
      <c r="D610" s="489" t="s">
        <v>13918</v>
      </c>
    </row>
    <row r="611" spans="1:4">
      <c r="A611" s="489" t="str">
        <f t="shared" si="9"/>
        <v>2310103599訪問リハビリテーション</v>
      </c>
      <c r="B611" s="489">
        <v>2310103599</v>
      </c>
      <c r="C611" s="489" t="s">
        <v>2104</v>
      </c>
      <c r="D611" s="489" t="s">
        <v>13918</v>
      </c>
    </row>
    <row r="612" spans="1:4">
      <c r="A612" s="489" t="str">
        <f t="shared" si="9"/>
        <v>2310103599訪問看護</v>
      </c>
      <c r="B612" s="489">
        <v>2310103599</v>
      </c>
      <c r="C612" s="489" t="s">
        <v>2102</v>
      </c>
      <c r="D612" s="489" t="s">
        <v>13918</v>
      </c>
    </row>
    <row r="613" spans="1:4">
      <c r="A613" s="489" t="str">
        <f t="shared" si="9"/>
        <v>2310103615介護予防訪問リハビリテーション</v>
      </c>
      <c r="B613" s="489">
        <v>2310103615</v>
      </c>
      <c r="C613" s="489" t="s">
        <v>2108</v>
      </c>
      <c r="D613" s="489" t="s">
        <v>13919</v>
      </c>
    </row>
    <row r="614" spans="1:4">
      <c r="A614" s="489" t="str">
        <f t="shared" si="9"/>
        <v>2310103615介護予防訪問看護</v>
      </c>
      <c r="B614" s="489">
        <v>2310103615</v>
      </c>
      <c r="C614" s="489" t="s">
        <v>2103</v>
      </c>
      <c r="D614" s="489" t="s">
        <v>13919</v>
      </c>
    </row>
    <row r="615" spans="1:4">
      <c r="A615" s="489" t="str">
        <f t="shared" si="9"/>
        <v>2310103615訪問リハビリテーション</v>
      </c>
      <c r="B615" s="489">
        <v>2310103615</v>
      </c>
      <c r="C615" s="489" t="s">
        <v>2104</v>
      </c>
      <c r="D615" s="489" t="s">
        <v>13919</v>
      </c>
    </row>
    <row r="616" spans="1:4">
      <c r="A616" s="489" t="str">
        <f t="shared" si="9"/>
        <v>2310103615訪問看護</v>
      </c>
      <c r="B616" s="489">
        <v>2310103615</v>
      </c>
      <c r="C616" s="489" t="s">
        <v>2102</v>
      </c>
      <c r="D616" s="489" t="s">
        <v>13919</v>
      </c>
    </row>
    <row r="617" spans="1:4">
      <c r="A617" s="489" t="str">
        <f t="shared" si="9"/>
        <v>2310103649介護予防訪問リハビリテーション</v>
      </c>
      <c r="B617" s="489">
        <v>2310103649</v>
      </c>
      <c r="C617" s="489" t="s">
        <v>2108</v>
      </c>
      <c r="D617" s="489" t="s">
        <v>13920</v>
      </c>
    </row>
    <row r="618" spans="1:4">
      <c r="A618" s="489" t="str">
        <f t="shared" si="9"/>
        <v>2310103649介護予防訪問看護</v>
      </c>
      <c r="B618" s="489">
        <v>2310103649</v>
      </c>
      <c r="C618" s="489" t="s">
        <v>2103</v>
      </c>
      <c r="D618" s="489" t="s">
        <v>13920</v>
      </c>
    </row>
    <row r="619" spans="1:4">
      <c r="A619" s="489" t="str">
        <f t="shared" si="9"/>
        <v>2310103649訪問リハビリテーション</v>
      </c>
      <c r="B619" s="489">
        <v>2310103649</v>
      </c>
      <c r="C619" s="489" t="s">
        <v>2104</v>
      </c>
      <c r="D619" s="489" t="s">
        <v>13920</v>
      </c>
    </row>
    <row r="620" spans="1:4">
      <c r="A620" s="489" t="str">
        <f t="shared" si="9"/>
        <v>2310103649訪問看護</v>
      </c>
      <c r="B620" s="489">
        <v>2310103649</v>
      </c>
      <c r="C620" s="489" t="s">
        <v>2102</v>
      </c>
      <c r="D620" s="489" t="s">
        <v>13920</v>
      </c>
    </row>
    <row r="621" spans="1:4">
      <c r="A621" s="489" t="str">
        <f t="shared" si="9"/>
        <v>2310103714介護予防訪問リハビリテーション</v>
      </c>
      <c r="B621" s="489">
        <v>2310103714</v>
      </c>
      <c r="C621" s="489" t="s">
        <v>2108</v>
      </c>
      <c r="D621" s="489" t="s">
        <v>13921</v>
      </c>
    </row>
    <row r="622" spans="1:4">
      <c r="A622" s="489" t="str">
        <f t="shared" si="9"/>
        <v>2310103714介護予防訪問看護</v>
      </c>
      <c r="B622" s="489">
        <v>2310103714</v>
      </c>
      <c r="C622" s="489" t="s">
        <v>2103</v>
      </c>
      <c r="D622" s="489" t="s">
        <v>13921</v>
      </c>
    </row>
    <row r="623" spans="1:4">
      <c r="A623" s="489" t="str">
        <f t="shared" si="9"/>
        <v>2310103714訪問リハビリテーション</v>
      </c>
      <c r="B623" s="489">
        <v>2310103714</v>
      </c>
      <c r="C623" s="489" t="s">
        <v>2104</v>
      </c>
      <c r="D623" s="489" t="s">
        <v>13921</v>
      </c>
    </row>
    <row r="624" spans="1:4">
      <c r="A624" s="489" t="str">
        <f t="shared" si="9"/>
        <v>2310103714訪問看護</v>
      </c>
      <c r="B624" s="489">
        <v>2310103714</v>
      </c>
      <c r="C624" s="489" t="s">
        <v>2102</v>
      </c>
      <c r="D624" s="489" t="s">
        <v>13921</v>
      </c>
    </row>
    <row r="625" spans="1:4">
      <c r="A625" s="489" t="str">
        <f t="shared" si="9"/>
        <v>2310103805介護予防訪問リハビリテーション</v>
      </c>
      <c r="B625" s="489">
        <v>2310103805</v>
      </c>
      <c r="C625" s="489" t="s">
        <v>2108</v>
      </c>
      <c r="D625" s="489" t="s">
        <v>13922</v>
      </c>
    </row>
    <row r="626" spans="1:4">
      <c r="A626" s="489" t="str">
        <f t="shared" si="9"/>
        <v>2310103805介護予防訪問看護</v>
      </c>
      <c r="B626" s="489">
        <v>2310103805</v>
      </c>
      <c r="C626" s="489" t="s">
        <v>2103</v>
      </c>
      <c r="D626" s="489" t="s">
        <v>13922</v>
      </c>
    </row>
    <row r="627" spans="1:4">
      <c r="A627" s="489" t="str">
        <f t="shared" si="9"/>
        <v>2310103805訪問リハビリテーション</v>
      </c>
      <c r="B627" s="489">
        <v>2310103805</v>
      </c>
      <c r="C627" s="489" t="s">
        <v>2104</v>
      </c>
      <c r="D627" s="489" t="s">
        <v>13922</v>
      </c>
    </row>
    <row r="628" spans="1:4">
      <c r="A628" s="489" t="str">
        <f t="shared" si="9"/>
        <v>2310103805訪問看護</v>
      </c>
      <c r="B628" s="489">
        <v>2310103805</v>
      </c>
      <c r="C628" s="489" t="s">
        <v>2102</v>
      </c>
      <c r="D628" s="489" t="s">
        <v>13922</v>
      </c>
    </row>
    <row r="629" spans="1:4">
      <c r="A629" s="489" t="str">
        <f t="shared" si="9"/>
        <v>2310103854介護予防訪問リハビリテーション</v>
      </c>
      <c r="B629" s="489">
        <v>2310103854</v>
      </c>
      <c r="C629" s="489" t="s">
        <v>2108</v>
      </c>
      <c r="D629" s="489" t="s">
        <v>13923</v>
      </c>
    </row>
    <row r="630" spans="1:4">
      <c r="A630" s="489" t="str">
        <f t="shared" si="9"/>
        <v>2310103854介護予防訪問看護</v>
      </c>
      <c r="B630" s="489">
        <v>2310103854</v>
      </c>
      <c r="C630" s="489" t="s">
        <v>2103</v>
      </c>
      <c r="D630" s="489" t="s">
        <v>13923</v>
      </c>
    </row>
    <row r="631" spans="1:4">
      <c r="A631" s="489" t="str">
        <f t="shared" si="9"/>
        <v>2310103854訪問リハビリテーション</v>
      </c>
      <c r="B631" s="489">
        <v>2310103854</v>
      </c>
      <c r="C631" s="489" t="s">
        <v>2104</v>
      </c>
      <c r="D631" s="489" t="s">
        <v>13923</v>
      </c>
    </row>
    <row r="632" spans="1:4">
      <c r="A632" s="489" t="str">
        <f t="shared" si="9"/>
        <v>2310103854訪問看護</v>
      </c>
      <c r="B632" s="489">
        <v>2310103854</v>
      </c>
      <c r="C632" s="489" t="s">
        <v>2102</v>
      </c>
      <c r="D632" s="489" t="s">
        <v>13923</v>
      </c>
    </row>
    <row r="633" spans="1:4">
      <c r="A633" s="489" t="str">
        <f t="shared" si="9"/>
        <v>2310103870介護予防訪問リハビリテーション</v>
      </c>
      <c r="B633" s="489">
        <v>2310103870</v>
      </c>
      <c r="C633" s="489" t="s">
        <v>2108</v>
      </c>
      <c r="D633" s="489" t="s">
        <v>13924</v>
      </c>
    </row>
    <row r="634" spans="1:4">
      <c r="A634" s="489" t="str">
        <f t="shared" si="9"/>
        <v>2310103870介護予防訪問看護</v>
      </c>
      <c r="B634" s="489">
        <v>2310103870</v>
      </c>
      <c r="C634" s="489" t="s">
        <v>2103</v>
      </c>
      <c r="D634" s="489" t="s">
        <v>13924</v>
      </c>
    </row>
    <row r="635" spans="1:4">
      <c r="A635" s="489" t="str">
        <f t="shared" si="9"/>
        <v>2310103870訪問リハビリテーション</v>
      </c>
      <c r="B635" s="489">
        <v>2310103870</v>
      </c>
      <c r="C635" s="489" t="s">
        <v>2104</v>
      </c>
      <c r="D635" s="489" t="s">
        <v>13924</v>
      </c>
    </row>
    <row r="636" spans="1:4">
      <c r="A636" s="489" t="str">
        <f t="shared" si="9"/>
        <v>2310103870訪問看護</v>
      </c>
      <c r="B636" s="489">
        <v>2310103870</v>
      </c>
      <c r="C636" s="489" t="s">
        <v>2102</v>
      </c>
      <c r="D636" s="489" t="s">
        <v>13924</v>
      </c>
    </row>
    <row r="637" spans="1:4">
      <c r="A637" s="489" t="str">
        <f t="shared" si="9"/>
        <v>2310103888介護予防訪問リハビリテーション</v>
      </c>
      <c r="B637" s="489">
        <v>2310103888</v>
      </c>
      <c r="C637" s="489" t="s">
        <v>2108</v>
      </c>
      <c r="D637" s="489" t="s">
        <v>13925</v>
      </c>
    </row>
    <row r="638" spans="1:4">
      <c r="A638" s="489" t="str">
        <f t="shared" si="9"/>
        <v>2310103888介護予防訪問看護</v>
      </c>
      <c r="B638" s="489">
        <v>2310103888</v>
      </c>
      <c r="C638" s="489" t="s">
        <v>2103</v>
      </c>
      <c r="D638" s="489" t="s">
        <v>13925</v>
      </c>
    </row>
    <row r="639" spans="1:4">
      <c r="A639" s="489" t="str">
        <f t="shared" si="9"/>
        <v>2310103888訪問リハビリテーション</v>
      </c>
      <c r="B639" s="489">
        <v>2310103888</v>
      </c>
      <c r="C639" s="489" t="s">
        <v>2104</v>
      </c>
      <c r="D639" s="489" t="s">
        <v>13925</v>
      </c>
    </row>
    <row r="640" spans="1:4">
      <c r="A640" s="489" t="str">
        <f t="shared" si="9"/>
        <v>2310103888訪問看護</v>
      </c>
      <c r="B640" s="489">
        <v>2310103888</v>
      </c>
      <c r="C640" s="489" t="s">
        <v>2102</v>
      </c>
      <c r="D640" s="489" t="s">
        <v>13925</v>
      </c>
    </row>
    <row r="641" spans="1:4">
      <c r="A641" s="489" t="str">
        <f t="shared" si="9"/>
        <v>2310103912介護予防訪問リハビリテーション</v>
      </c>
      <c r="B641" s="489">
        <v>2310103912</v>
      </c>
      <c r="C641" s="489" t="s">
        <v>2108</v>
      </c>
      <c r="D641" s="489" t="s">
        <v>13926</v>
      </c>
    </row>
    <row r="642" spans="1:4">
      <c r="A642" s="489" t="str">
        <f t="shared" ref="A642:A705" si="10">B642&amp;C642</f>
        <v>2310103912介護予防訪問看護</v>
      </c>
      <c r="B642" s="489">
        <v>2310103912</v>
      </c>
      <c r="C642" s="489" t="s">
        <v>2103</v>
      </c>
      <c r="D642" s="489" t="s">
        <v>13926</v>
      </c>
    </row>
    <row r="643" spans="1:4">
      <c r="A643" s="489" t="str">
        <f t="shared" si="10"/>
        <v>2310103912訪問リハビリテーション</v>
      </c>
      <c r="B643" s="489">
        <v>2310103912</v>
      </c>
      <c r="C643" s="489" t="s">
        <v>2104</v>
      </c>
      <c r="D643" s="489" t="s">
        <v>13926</v>
      </c>
    </row>
    <row r="644" spans="1:4">
      <c r="A644" s="489" t="str">
        <f t="shared" si="10"/>
        <v>2310103912訪問看護</v>
      </c>
      <c r="B644" s="489">
        <v>2310103912</v>
      </c>
      <c r="C644" s="489" t="s">
        <v>2102</v>
      </c>
      <c r="D644" s="489" t="s">
        <v>13926</v>
      </c>
    </row>
    <row r="645" spans="1:4">
      <c r="A645" s="489" t="str">
        <f t="shared" si="10"/>
        <v>2310103938介護予防訪問リハビリテーション</v>
      </c>
      <c r="B645" s="489">
        <v>2310103938</v>
      </c>
      <c r="C645" s="489" t="s">
        <v>2108</v>
      </c>
      <c r="D645" s="489" t="s">
        <v>13927</v>
      </c>
    </row>
    <row r="646" spans="1:4">
      <c r="A646" s="489" t="str">
        <f t="shared" si="10"/>
        <v>2310103938介護予防訪問看護</v>
      </c>
      <c r="B646" s="489">
        <v>2310103938</v>
      </c>
      <c r="C646" s="489" t="s">
        <v>2103</v>
      </c>
      <c r="D646" s="489" t="s">
        <v>13927</v>
      </c>
    </row>
    <row r="647" spans="1:4">
      <c r="A647" s="489" t="str">
        <f t="shared" si="10"/>
        <v>2310103938訪問リハビリテーション</v>
      </c>
      <c r="B647" s="489">
        <v>2310103938</v>
      </c>
      <c r="C647" s="489" t="s">
        <v>2104</v>
      </c>
      <c r="D647" s="489" t="s">
        <v>13927</v>
      </c>
    </row>
    <row r="648" spans="1:4">
      <c r="A648" s="489" t="str">
        <f t="shared" si="10"/>
        <v>2310103938訪問看護</v>
      </c>
      <c r="B648" s="489">
        <v>2310103938</v>
      </c>
      <c r="C648" s="489" t="s">
        <v>2102</v>
      </c>
      <c r="D648" s="489" t="s">
        <v>13927</v>
      </c>
    </row>
    <row r="649" spans="1:4">
      <c r="A649" s="489" t="str">
        <f t="shared" si="10"/>
        <v>2310103946介護予防訪問リハビリテーション</v>
      </c>
      <c r="B649" s="489">
        <v>2310103946</v>
      </c>
      <c r="C649" s="489" t="s">
        <v>2108</v>
      </c>
      <c r="D649" s="489" t="s">
        <v>13928</v>
      </c>
    </row>
    <row r="650" spans="1:4">
      <c r="A650" s="489" t="str">
        <f t="shared" si="10"/>
        <v>2310103946介護予防訪問看護</v>
      </c>
      <c r="B650" s="489">
        <v>2310103946</v>
      </c>
      <c r="C650" s="489" t="s">
        <v>2103</v>
      </c>
      <c r="D650" s="489" t="s">
        <v>13928</v>
      </c>
    </row>
    <row r="651" spans="1:4">
      <c r="A651" s="489" t="str">
        <f t="shared" si="10"/>
        <v>2310103946訪問リハビリテーション</v>
      </c>
      <c r="B651" s="489">
        <v>2310103946</v>
      </c>
      <c r="C651" s="489" t="s">
        <v>2104</v>
      </c>
      <c r="D651" s="489" t="s">
        <v>13928</v>
      </c>
    </row>
    <row r="652" spans="1:4">
      <c r="A652" s="489" t="str">
        <f t="shared" si="10"/>
        <v>2310103946訪問看護</v>
      </c>
      <c r="B652" s="489">
        <v>2310103946</v>
      </c>
      <c r="C652" s="489" t="s">
        <v>2102</v>
      </c>
      <c r="D652" s="489" t="s">
        <v>13928</v>
      </c>
    </row>
    <row r="653" spans="1:4">
      <c r="A653" s="489" t="str">
        <f t="shared" si="10"/>
        <v>2310103953介護予防訪問リハビリテーション</v>
      </c>
      <c r="B653" s="489">
        <v>2310103953</v>
      </c>
      <c r="C653" s="489" t="s">
        <v>2108</v>
      </c>
      <c r="D653" s="489" t="s">
        <v>13929</v>
      </c>
    </row>
    <row r="654" spans="1:4">
      <c r="A654" s="489" t="str">
        <f t="shared" si="10"/>
        <v>2310103953介護予防訪問看護</v>
      </c>
      <c r="B654" s="489">
        <v>2310103953</v>
      </c>
      <c r="C654" s="489" t="s">
        <v>2103</v>
      </c>
      <c r="D654" s="489" t="s">
        <v>13929</v>
      </c>
    </row>
    <row r="655" spans="1:4">
      <c r="A655" s="489" t="str">
        <f t="shared" si="10"/>
        <v>2310103953訪問リハビリテーション</v>
      </c>
      <c r="B655" s="489">
        <v>2310103953</v>
      </c>
      <c r="C655" s="489" t="s">
        <v>2104</v>
      </c>
      <c r="D655" s="489" t="s">
        <v>13929</v>
      </c>
    </row>
    <row r="656" spans="1:4">
      <c r="A656" s="489" t="str">
        <f t="shared" si="10"/>
        <v>2310103953訪問看護</v>
      </c>
      <c r="B656" s="489">
        <v>2310103953</v>
      </c>
      <c r="C656" s="489" t="s">
        <v>2102</v>
      </c>
      <c r="D656" s="489" t="s">
        <v>13929</v>
      </c>
    </row>
    <row r="657" spans="1:4">
      <c r="A657" s="489" t="str">
        <f t="shared" si="10"/>
        <v>2310103961介護予防訪問リハビリテーション</v>
      </c>
      <c r="B657" s="489">
        <v>2310103961</v>
      </c>
      <c r="C657" s="489" t="s">
        <v>2108</v>
      </c>
      <c r="D657" s="489" t="s">
        <v>13930</v>
      </c>
    </row>
    <row r="658" spans="1:4">
      <c r="A658" s="489" t="str">
        <f t="shared" si="10"/>
        <v>2310103961介護予防訪問看護</v>
      </c>
      <c r="B658" s="489">
        <v>2310103961</v>
      </c>
      <c r="C658" s="489" t="s">
        <v>2103</v>
      </c>
      <c r="D658" s="489" t="s">
        <v>13930</v>
      </c>
    </row>
    <row r="659" spans="1:4">
      <c r="A659" s="489" t="str">
        <f t="shared" si="10"/>
        <v>2310103961訪問リハビリテーション</v>
      </c>
      <c r="B659" s="489">
        <v>2310103961</v>
      </c>
      <c r="C659" s="489" t="s">
        <v>2104</v>
      </c>
      <c r="D659" s="489" t="s">
        <v>13930</v>
      </c>
    </row>
    <row r="660" spans="1:4">
      <c r="A660" s="489" t="str">
        <f t="shared" si="10"/>
        <v>2310103961訪問看護</v>
      </c>
      <c r="B660" s="489">
        <v>2310103961</v>
      </c>
      <c r="C660" s="489" t="s">
        <v>2102</v>
      </c>
      <c r="D660" s="489" t="s">
        <v>13930</v>
      </c>
    </row>
    <row r="661" spans="1:4">
      <c r="A661" s="489" t="str">
        <f t="shared" si="10"/>
        <v>2310103979介護予防訪問リハビリテーション</v>
      </c>
      <c r="B661" s="489">
        <v>2310103979</v>
      </c>
      <c r="C661" s="489" t="s">
        <v>2108</v>
      </c>
      <c r="D661" s="489" t="s">
        <v>13931</v>
      </c>
    </row>
    <row r="662" spans="1:4">
      <c r="A662" s="489" t="str">
        <f t="shared" si="10"/>
        <v>2310103979介護予防訪問看護</v>
      </c>
      <c r="B662" s="489">
        <v>2310103979</v>
      </c>
      <c r="C662" s="489" t="s">
        <v>2103</v>
      </c>
      <c r="D662" s="489" t="s">
        <v>13931</v>
      </c>
    </row>
    <row r="663" spans="1:4">
      <c r="A663" s="489" t="str">
        <f t="shared" si="10"/>
        <v>2310103979訪問リハビリテーション</v>
      </c>
      <c r="B663" s="489">
        <v>2310103979</v>
      </c>
      <c r="C663" s="489" t="s">
        <v>2104</v>
      </c>
      <c r="D663" s="489" t="s">
        <v>13931</v>
      </c>
    </row>
    <row r="664" spans="1:4">
      <c r="A664" s="489" t="str">
        <f t="shared" si="10"/>
        <v>2310103979訪問看護</v>
      </c>
      <c r="B664" s="489">
        <v>2310103979</v>
      </c>
      <c r="C664" s="489" t="s">
        <v>2102</v>
      </c>
      <c r="D664" s="489" t="s">
        <v>13931</v>
      </c>
    </row>
    <row r="665" spans="1:4">
      <c r="A665" s="489" t="str">
        <f t="shared" si="10"/>
        <v>2310103987介護予防訪問リハビリテーション</v>
      </c>
      <c r="B665" s="489">
        <v>2310103987</v>
      </c>
      <c r="C665" s="489" t="s">
        <v>2108</v>
      </c>
      <c r="D665" s="489" t="s">
        <v>13932</v>
      </c>
    </row>
    <row r="666" spans="1:4">
      <c r="A666" s="489" t="str">
        <f t="shared" si="10"/>
        <v>2310103987介護予防訪問看護</v>
      </c>
      <c r="B666" s="489">
        <v>2310103987</v>
      </c>
      <c r="C666" s="489" t="s">
        <v>2103</v>
      </c>
      <c r="D666" s="489" t="s">
        <v>13932</v>
      </c>
    </row>
    <row r="667" spans="1:4">
      <c r="A667" s="489" t="str">
        <f t="shared" si="10"/>
        <v>2310103987訪問リハビリテーション</v>
      </c>
      <c r="B667" s="489">
        <v>2310103987</v>
      </c>
      <c r="C667" s="489" t="s">
        <v>2104</v>
      </c>
      <c r="D667" s="489" t="s">
        <v>13932</v>
      </c>
    </row>
    <row r="668" spans="1:4">
      <c r="A668" s="489" t="str">
        <f t="shared" si="10"/>
        <v>2310103987訪問看護</v>
      </c>
      <c r="B668" s="489">
        <v>2310103987</v>
      </c>
      <c r="C668" s="489" t="s">
        <v>2102</v>
      </c>
      <c r="D668" s="489" t="s">
        <v>13932</v>
      </c>
    </row>
    <row r="669" spans="1:4">
      <c r="A669" s="489" t="str">
        <f t="shared" si="10"/>
        <v>2310104001介護予防訪問リハビリテーション</v>
      </c>
      <c r="B669" s="489">
        <v>2310104001</v>
      </c>
      <c r="C669" s="489" t="s">
        <v>2108</v>
      </c>
      <c r="D669" s="489" t="s">
        <v>13933</v>
      </c>
    </row>
    <row r="670" spans="1:4">
      <c r="A670" s="489" t="str">
        <f t="shared" si="10"/>
        <v>2310104001訪問リハビリテーション</v>
      </c>
      <c r="B670" s="489">
        <v>2310104001</v>
      </c>
      <c r="C670" s="489" t="s">
        <v>2104</v>
      </c>
      <c r="D670" s="489" t="s">
        <v>13933</v>
      </c>
    </row>
    <row r="671" spans="1:4">
      <c r="A671" s="489" t="str">
        <f t="shared" si="10"/>
        <v>2310104027介護予防訪問リハビリテーション</v>
      </c>
      <c r="B671" s="489">
        <v>2310104027</v>
      </c>
      <c r="C671" s="489" t="s">
        <v>2108</v>
      </c>
      <c r="D671" s="489" t="s">
        <v>13934</v>
      </c>
    </row>
    <row r="672" spans="1:4">
      <c r="A672" s="489" t="str">
        <f t="shared" si="10"/>
        <v>2310104027介護予防訪問看護</v>
      </c>
      <c r="B672" s="489">
        <v>2310104027</v>
      </c>
      <c r="C672" s="489" t="s">
        <v>2103</v>
      </c>
      <c r="D672" s="489" t="s">
        <v>13934</v>
      </c>
    </row>
    <row r="673" spans="1:4">
      <c r="A673" s="489" t="str">
        <f t="shared" si="10"/>
        <v>2310104027訪問リハビリテーション</v>
      </c>
      <c r="B673" s="489">
        <v>2310104027</v>
      </c>
      <c r="C673" s="489" t="s">
        <v>2104</v>
      </c>
      <c r="D673" s="489" t="s">
        <v>13934</v>
      </c>
    </row>
    <row r="674" spans="1:4">
      <c r="A674" s="489" t="str">
        <f t="shared" si="10"/>
        <v>2310104027訪問看護</v>
      </c>
      <c r="B674" s="489">
        <v>2310104027</v>
      </c>
      <c r="C674" s="489" t="s">
        <v>2102</v>
      </c>
      <c r="D674" s="489" t="s">
        <v>13934</v>
      </c>
    </row>
    <row r="675" spans="1:4">
      <c r="A675" s="489" t="str">
        <f t="shared" si="10"/>
        <v>2310104068介護予防訪問リハビリテーション</v>
      </c>
      <c r="B675" s="489">
        <v>2310104068</v>
      </c>
      <c r="C675" s="489" t="s">
        <v>2108</v>
      </c>
      <c r="D675" s="489" t="s">
        <v>13935</v>
      </c>
    </row>
    <row r="676" spans="1:4">
      <c r="A676" s="489" t="str">
        <f t="shared" si="10"/>
        <v>2310104068介護予防訪問看護</v>
      </c>
      <c r="B676" s="489">
        <v>2310104068</v>
      </c>
      <c r="C676" s="489" t="s">
        <v>2103</v>
      </c>
      <c r="D676" s="489" t="s">
        <v>13935</v>
      </c>
    </row>
    <row r="677" spans="1:4">
      <c r="A677" s="489" t="str">
        <f t="shared" si="10"/>
        <v>2310104068訪問リハビリテーション</v>
      </c>
      <c r="B677" s="489">
        <v>2310104068</v>
      </c>
      <c r="C677" s="489" t="s">
        <v>2104</v>
      </c>
      <c r="D677" s="489" t="s">
        <v>13935</v>
      </c>
    </row>
    <row r="678" spans="1:4">
      <c r="A678" s="489" t="str">
        <f t="shared" si="10"/>
        <v>2310104068訪問看護</v>
      </c>
      <c r="B678" s="489">
        <v>2310104068</v>
      </c>
      <c r="C678" s="489" t="s">
        <v>2102</v>
      </c>
      <c r="D678" s="489" t="s">
        <v>13935</v>
      </c>
    </row>
    <row r="679" spans="1:4">
      <c r="A679" s="489" t="str">
        <f t="shared" si="10"/>
        <v>2310104076介護予防訪問リハビリテーション</v>
      </c>
      <c r="B679" s="489">
        <v>2310104076</v>
      </c>
      <c r="C679" s="489" t="s">
        <v>2108</v>
      </c>
      <c r="D679" s="489" t="s">
        <v>13936</v>
      </c>
    </row>
    <row r="680" spans="1:4">
      <c r="A680" s="489" t="str">
        <f t="shared" si="10"/>
        <v>2310104076介護予防訪問看護</v>
      </c>
      <c r="B680" s="489">
        <v>2310104076</v>
      </c>
      <c r="C680" s="489" t="s">
        <v>2103</v>
      </c>
      <c r="D680" s="489" t="s">
        <v>13936</v>
      </c>
    </row>
    <row r="681" spans="1:4">
      <c r="A681" s="489" t="str">
        <f t="shared" si="10"/>
        <v>2310104076訪問リハビリテーション</v>
      </c>
      <c r="B681" s="489">
        <v>2310104076</v>
      </c>
      <c r="C681" s="489" t="s">
        <v>2104</v>
      </c>
      <c r="D681" s="489" t="s">
        <v>13936</v>
      </c>
    </row>
    <row r="682" spans="1:4">
      <c r="A682" s="489" t="str">
        <f t="shared" si="10"/>
        <v>2310104076訪問看護</v>
      </c>
      <c r="B682" s="489">
        <v>2310104076</v>
      </c>
      <c r="C682" s="489" t="s">
        <v>2102</v>
      </c>
      <c r="D682" s="489" t="s">
        <v>13936</v>
      </c>
    </row>
    <row r="683" spans="1:4">
      <c r="A683" s="489" t="str">
        <f t="shared" si="10"/>
        <v>2310104100介護予防訪問リハビリテーション</v>
      </c>
      <c r="B683" s="489">
        <v>2310104100</v>
      </c>
      <c r="C683" s="489" t="s">
        <v>2108</v>
      </c>
      <c r="D683" s="489" t="s">
        <v>13937</v>
      </c>
    </row>
    <row r="684" spans="1:4">
      <c r="A684" s="489" t="str">
        <f t="shared" si="10"/>
        <v>2310104100介護予防訪問看護</v>
      </c>
      <c r="B684" s="489">
        <v>2310104100</v>
      </c>
      <c r="C684" s="489" t="s">
        <v>2103</v>
      </c>
      <c r="D684" s="489" t="s">
        <v>13937</v>
      </c>
    </row>
    <row r="685" spans="1:4">
      <c r="A685" s="489" t="str">
        <f t="shared" si="10"/>
        <v>2310104100訪問リハビリテーション</v>
      </c>
      <c r="B685" s="489">
        <v>2310104100</v>
      </c>
      <c r="C685" s="489" t="s">
        <v>2104</v>
      </c>
      <c r="D685" s="489" t="s">
        <v>13937</v>
      </c>
    </row>
    <row r="686" spans="1:4">
      <c r="A686" s="489" t="str">
        <f t="shared" si="10"/>
        <v>2310104100訪問看護</v>
      </c>
      <c r="B686" s="489">
        <v>2310104100</v>
      </c>
      <c r="C686" s="489" t="s">
        <v>2102</v>
      </c>
      <c r="D686" s="489" t="s">
        <v>13937</v>
      </c>
    </row>
    <row r="687" spans="1:4">
      <c r="A687" s="489" t="str">
        <f t="shared" si="10"/>
        <v>2310104159介護予防訪問リハビリテーション</v>
      </c>
      <c r="B687" s="489">
        <v>2310104159</v>
      </c>
      <c r="C687" s="489" t="s">
        <v>2108</v>
      </c>
      <c r="D687" s="489" t="s">
        <v>13938</v>
      </c>
    </row>
    <row r="688" spans="1:4">
      <c r="A688" s="489" t="str">
        <f t="shared" si="10"/>
        <v>2310104159介護予防訪問看護</v>
      </c>
      <c r="B688" s="489">
        <v>2310104159</v>
      </c>
      <c r="C688" s="489" t="s">
        <v>2103</v>
      </c>
      <c r="D688" s="489" t="s">
        <v>13938</v>
      </c>
    </row>
    <row r="689" spans="1:4">
      <c r="A689" s="489" t="str">
        <f t="shared" si="10"/>
        <v>2310104159訪問リハビリテーション</v>
      </c>
      <c r="B689" s="489">
        <v>2310104159</v>
      </c>
      <c r="C689" s="489" t="s">
        <v>2104</v>
      </c>
      <c r="D689" s="489" t="s">
        <v>13938</v>
      </c>
    </row>
    <row r="690" spans="1:4">
      <c r="A690" s="489" t="str">
        <f t="shared" si="10"/>
        <v>2310104159訪問看護</v>
      </c>
      <c r="B690" s="489">
        <v>2310104159</v>
      </c>
      <c r="C690" s="489" t="s">
        <v>2102</v>
      </c>
      <c r="D690" s="489" t="s">
        <v>13938</v>
      </c>
    </row>
    <row r="691" spans="1:4">
      <c r="A691" s="489" t="str">
        <f t="shared" si="10"/>
        <v>2310104167介護予防訪問リハビリテーション</v>
      </c>
      <c r="B691" s="489">
        <v>2310104167</v>
      </c>
      <c r="C691" s="489" t="s">
        <v>2108</v>
      </c>
      <c r="D691" s="489" t="s">
        <v>13939</v>
      </c>
    </row>
    <row r="692" spans="1:4">
      <c r="A692" s="489" t="str">
        <f t="shared" si="10"/>
        <v>2310104167介護予防訪問看護</v>
      </c>
      <c r="B692" s="489">
        <v>2310104167</v>
      </c>
      <c r="C692" s="489" t="s">
        <v>2103</v>
      </c>
      <c r="D692" s="489" t="s">
        <v>13939</v>
      </c>
    </row>
    <row r="693" spans="1:4">
      <c r="A693" s="489" t="str">
        <f t="shared" si="10"/>
        <v>2310104167訪問リハビリテーション</v>
      </c>
      <c r="B693" s="489">
        <v>2310104167</v>
      </c>
      <c r="C693" s="489" t="s">
        <v>2104</v>
      </c>
      <c r="D693" s="489" t="s">
        <v>13939</v>
      </c>
    </row>
    <row r="694" spans="1:4">
      <c r="A694" s="489" t="str">
        <f t="shared" si="10"/>
        <v>2310104167訪問看護</v>
      </c>
      <c r="B694" s="489">
        <v>2310104167</v>
      </c>
      <c r="C694" s="489" t="s">
        <v>2102</v>
      </c>
      <c r="D694" s="489" t="s">
        <v>13939</v>
      </c>
    </row>
    <row r="695" spans="1:4">
      <c r="A695" s="489" t="str">
        <f t="shared" si="10"/>
        <v>2310104209介護予防訪問リハビリテーション</v>
      </c>
      <c r="B695" s="489">
        <v>2310104209</v>
      </c>
      <c r="C695" s="489" t="s">
        <v>2108</v>
      </c>
      <c r="D695" s="489" t="s">
        <v>13940</v>
      </c>
    </row>
    <row r="696" spans="1:4">
      <c r="A696" s="489" t="str">
        <f t="shared" si="10"/>
        <v>2310104209介護予防訪問看護</v>
      </c>
      <c r="B696" s="489">
        <v>2310104209</v>
      </c>
      <c r="C696" s="489" t="s">
        <v>2103</v>
      </c>
      <c r="D696" s="489" t="s">
        <v>13940</v>
      </c>
    </row>
    <row r="697" spans="1:4">
      <c r="A697" s="489" t="str">
        <f t="shared" si="10"/>
        <v>2310104209訪問リハビリテーション</v>
      </c>
      <c r="B697" s="489">
        <v>2310104209</v>
      </c>
      <c r="C697" s="489" t="s">
        <v>2104</v>
      </c>
      <c r="D697" s="489" t="s">
        <v>13940</v>
      </c>
    </row>
    <row r="698" spans="1:4">
      <c r="A698" s="489" t="str">
        <f t="shared" si="10"/>
        <v>2310104209訪問看護</v>
      </c>
      <c r="B698" s="489">
        <v>2310104209</v>
      </c>
      <c r="C698" s="489" t="s">
        <v>2102</v>
      </c>
      <c r="D698" s="489" t="s">
        <v>13940</v>
      </c>
    </row>
    <row r="699" spans="1:4">
      <c r="A699" s="489" t="str">
        <f t="shared" si="10"/>
        <v>2310104258介護予防訪問リハビリテーション</v>
      </c>
      <c r="B699" s="489">
        <v>2310104258</v>
      </c>
      <c r="C699" s="489" t="s">
        <v>2108</v>
      </c>
      <c r="D699" s="489" t="s">
        <v>13941</v>
      </c>
    </row>
    <row r="700" spans="1:4">
      <c r="A700" s="489" t="str">
        <f t="shared" si="10"/>
        <v>2310104258介護予防訪問看護</v>
      </c>
      <c r="B700" s="489">
        <v>2310104258</v>
      </c>
      <c r="C700" s="489" t="s">
        <v>2103</v>
      </c>
      <c r="D700" s="489" t="s">
        <v>13941</v>
      </c>
    </row>
    <row r="701" spans="1:4">
      <c r="A701" s="489" t="str">
        <f t="shared" si="10"/>
        <v>2310104258訪問リハビリテーション</v>
      </c>
      <c r="B701" s="489">
        <v>2310104258</v>
      </c>
      <c r="C701" s="489" t="s">
        <v>2104</v>
      </c>
      <c r="D701" s="489" t="s">
        <v>13941</v>
      </c>
    </row>
    <row r="702" spans="1:4">
      <c r="A702" s="489" t="str">
        <f t="shared" si="10"/>
        <v>2310104258訪問看護</v>
      </c>
      <c r="B702" s="489">
        <v>2310104258</v>
      </c>
      <c r="C702" s="489" t="s">
        <v>2102</v>
      </c>
      <c r="D702" s="489" t="s">
        <v>13941</v>
      </c>
    </row>
    <row r="703" spans="1:4">
      <c r="A703" s="489" t="str">
        <f t="shared" si="10"/>
        <v>2310104266介護予防訪問リハビリテーション</v>
      </c>
      <c r="B703" s="489">
        <v>2310104266</v>
      </c>
      <c r="C703" s="489" t="s">
        <v>2108</v>
      </c>
      <c r="D703" s="489" t="s">
        <v>13942</v>
      </c>
    </row>
    <row r="704" spans="1:4">
      <c r="A704" s="489" t="str">
        <f t="shared" si="10"/>
        <v>2310104266介護予防訪問看護</v>
      </c>
      <c r="B704" s="489">
        <v>2310104266</v>
      </c>
      <c r="C704" s="489" t="s">
        <v>2103</v>
      </c>
      <c r="D704" s="489" t="s">
        <v>13942</v>
      </c>
    </row>
    <row r="705" spans="1:4">
      <c r="A705" s="489" t="str">
        <f t="shared" si="10"/>
        <v>2310104266訪問リハビリテーション</v>
      </c>
      <c r="B705" s="489">
        <v>2310104266</v>
      </c>
      <c r="C705" s="489" t="s">
        <v>2104</v>
      </c>
      <c r="D705" s="489" t="s">
        <v>13942</v>
      </c>
    </row>
    <row r="706" spans="1:4">
      <c r="A706" s="489" t="str">
        <f t="shared" ref="A706:A769" si="11">B706&amp;C706</f>
        <v>2310104266訪問看護</v>
      </c>
      <c r="B706" s="489">
        <v>2310104266</v>
      </c>
      <c r="C706" s="489" t="s">
        <v>2102</v>
      </c>
      <c r="D706" s="489" t="s">
        <v>13942</v>
      </c>
    </row>
    <row r="707" spans="1:4">
      <c r="A707" s="489" t="str">
        <f t="shared" si="11"/>
        <v>2310104274介護予防訪問リハビリテーション</v>
      </c>
      <c r="B707" s="489">
        <v>2310104274</v>
      </c>
      <c r="C707" s="489" t="s">
        <v>2108</v>
      </c>
      <c r="D707" s="489" t="s">
        <v>13943</v>
      </c>
    </row>
    <row r="708" spans="1:4">
      <c r="A708" s="489" t="str">
        <f t="shared" si="11"/>
        <v>2310104274介護予防訪問看護</v>
      </c>
      <c r="B708" s="489">
        <v>2310104274</v>
      </c>
      <c r="C708" s="489" t="s">
        <v>2103</v>
      </c>
      <c r="D708" s="489" t="s">
        <v>13943</v>
      </c>
    </row>
    <row r="709" spans="1:4">
      <c r="A709" s="489" t="str">
        <f t="shared" si="11"/>
        <v>2310104274訪問リハビリテーション</v>
      </c>
      <c r="B709" s="489">
        <v>2310104274</v>
      </c>
      <c r="C709" s="489" t="s">
        <v>2104</v>
      </c>
      <c r="D709" s="489" t="s">
        <v>13943</v>
      </c>
    </row>
    <row r="710" spans="1:4">
      <c r="A710" s="489" t="str">
        <f t="shared" si="11"/>
        <v>2310104274訪問看護</v>
      </c>
      <c r="B710" s="489">
        <v>2310104274</v>
      </c>
      <c r="C710" s="489" t="s">
        <v>2102</v>
      </c>
      <c r="D710" s="489" t="s">
        <v>13943</v>
      </c>
    </row>
    <row r="711" spans="1:4">
      <c r="A711" s="489" t="str">
        <f t="shared" si="11"/>
        <v>2310104308介護予防訪問リハビリテーション</v>
      </c>
      <c r="B711" s="489">
        <v>2310104308</v>
      </c>
      <c r="C711" s="489" t="s">
        <v>2108</v>
      </c>
      <c r="D711" s="489" t="s">
        <v>13944</v>
      </c>
    </row>
    <row r="712" spans="1:4">
      <c r="A712" s="489" t="str">
        <f t="shared" si="11"/>
        <v>2310104308介護予防訪問看護</v>
      </c>
      <c r="B712" s="489">
        <v>2310104308</v>
      </c>
      <c r="C712" s="489" t="s">
        <v>2103</v>
      </c>
      <c r="D712" s="489" t="s">
        <v>13944</v>
      </c>
    </row>
    <row r="713" spans="1:4">
      <c r="A713" s="489" t="str">
        <f t="shared" si="11"/>
        <v>2310104308訪問リハビリテーション</v>
      </c>
      <c r="B713" s="489">
        <v>2310104308</v>
      </c>
      <c r="C713" s="489" t="s">
        <v>2104</v>
      </c>
      <c r="D713" s="489" t="s">
        <v>13944</v>
      </c>
    </row>
    <row r="714" spans="1:4">
      <c r="A714" s="489" t="str">
        <f t="shared" si="11"/>
        <v>2310104308訪問看護</v>
      </c>
      <c r="B714" s="489">
        <v>2310104308</v>
      </c>
      <c r="C714" s="489" t="s">
        <v>2102</v>
      </c>
      <c r="D714" s="489" t="s">
        <v>13944</v>
      </c>
    </row>
    <row r="715" spans="1:4">
      <c r="A715" s="489" t="str">
        <f t="shared" si="11"/>
        <v>2310104316介護予防訪問リハビリテーション</v>
      </c>
      <c r="B715" s="489">
        <v>2310104316</v>
      </c>
      <c r="C715" s="489" t="s">
        <v>2108</v>
      </c>
      <c r="D715" s="489" t="s">
        <v>13945</v>
      </c>
    </row>
    <row r="716" spans="1:4">
      <c r="A716" s="489" t="str">
        <f t="shared" si="11"/>
        <v>2310104316介護予防訪問看護</v>
      </c>
      <c r="B716" s="489">
        <v>2310104316</v>
      </c>
      <c r="C716" s="489" t="s">
        <v>2103</v>
      </c>
      <c r="D716" s="489" t="s">
        <v>13945</v>
      </c>
    </row>
    <row r="717" spans="1:4">
      <c r="A717" s="489" t="str">
        <f t="shared" si="11"/>
        <v>2310104316訪問リハビリテーション</v>
      </c>
      <c r="B717" s="489">
        <v>2310104316</v>
      </c>
      <c r="C717" s="489" t="s">
        <v>2104</v>
      </c>
      <c r="D717" s="489" t="s">
        <v>13945</v>
      </c>
    </row>
    <row r="718" spans="1:4">
      <c r="A718" s="489" t="str">
        <f t="shared" si="11"/>
        <v>2310104316訪問看護</v>
      </c>
      <c r="B718" s="489">
        <v>2310104316</v>
      </c>
      <c r="C718" s="489" t="s">
        <v>2102</v>
      </c>
      <c r="D718" s="489" t="s">
        <v>13945</v>
      </c>
    </row>
    <row r="719" spans="1:4">
      <c r="A719" s="489" t="str">
        <f t="shared" si="11"/>
        <v>2310104340介護予防通所リハビリテーション</v>
      </c>
      <c r="B719" s="489">
        <v>2310104340</v>
      </c>
      <c r="C719" s="489" t="s">
        <v>2512</v>
      </c>
      <c r="D719" s="489" t="s">
        <v>13946</v>
      </c>
    </row>
    <row r="720" spans="1:4">
      <c r="A720" s="489" t="str">
        <f t="shared" si="11"/>
        <v>2310104340介護予防訪問リハビリテーション</v>
      </c>
      <c r="B720" s="489">
        <v>2310104340</v>
      </c>
      <c r="C720" s="489" t="s">
        <v>2108</v>
      </c>
      <c r="D720" s="489" t="s">
        <v>13946</v>
      </c>
    </row>
    <row r="721" spans="1:4">
      <c r="A721" s="489" t="str">
        <f t="shared" si="11"/>
        <v>2310104340介護予防訪問看護</v>
      </c>
      <c r="B721" s="489">
        <v>2310104340</v>
      </c>
      <c r="C721" s="489" t="s">
        <v>2103</v>
      </c>
      <c r="D721" s="489" t="s">
        <v>13946</v>
      </c>
    </row>
    <row r="722" spans="1:4">
      <c r="A722" s="489" t="str">
        <f t="shared" si="11"/>
        <v>2310104340通所リハビリテーション</v>
      </c>
      <c r="B722" s="489">
        <v>2310104340</v>
      </c>
      <c r="C722" s="489" t="s">
        <v>2511</v>
      </c>
      <c r="D722" s="489" t="s">
        <v>13946</v>
      </c>
    </row>
    <row r="723" spans="1:4">
      <c r="A723" s="489" t="str">
        <f t="shared" si="11"/>
        <v>2310104340訪問リハビリテーション</v>
      </c>
      <c r="B723" s="489">
        <v>2310104340</v>
      </c>
      <c r="C723" s="489" t="s">
        <v>2104</v>
      </c>
      <c r="D723" s="489" t="s">
        <v>13946</v>
      </c>
    </row>
    <row r="724" spans="1:4">
      <c r="A724" s="489" t="str">
        <f t="shared" si="11"/>
        <v>2310104340訪問看護</v>
      </c>
      <c r="B724" s="489">
        <v>2310104340</v>
      </c>
      <c r="C724" s="489" t="s">
        <v>2102</v>
      </c>
      <c r="D724" s="489" t="s">
        <v>13946</v>
      </c>
    </row>
    <row r="725" spans="1:4">
      <c r="A725" s="489" t="str">
        <f t="shared" si="11"/>
        <v>2310104373介護予防訪問リハビリテーション</v>
      </c>
      <c r="B725" s="489">
        <v>2310104373</v>
      </c>
      <c r="C725" s="489" t="s">
        <v>2108</v>
      </c>
      <c r="D725" s="489" t="s">
        <v>13947</v>
      </c>
    </row>
    <row r="726" spans="1:4">
      <c r="A726" s="489" t="str">
        <f t="shared" si="11"/>
        <v>2310104373介護予防訪問看護</v>
      </c>
      <c r="B726" s="489">
        <v>2310104373</v>
      </c>
      <c r="C726" s="489" t="s">
        <v>2103</v>
      </c>
      <c r="D726" s="489" t="s">
        <v>13947</v>
      </c>
    </row>
    <row r="727" spans="1:4">
      <c r="A727" s="489" t="str">
        <f t="shared" si="11"/>
        <v>2310104373訪問リハビリテーション</v>
      </c>
      <c r="B727" s="489">
        <v>2310104373</v>
      </c>
      <c r="C727" s="489" t="s">
        <v>2104</v>
      </c>
      <c r="D727" s="489" t="s">
        <v>13947</v>
      </c>
    </row>
    <row r="728" spans="1:4">
      <c r="A728" s="489" t="str">
        <f t="shared" si="11"/>
        <v>2310104373訪問看護</v>
      </c>
      <c r="B728" s="489">
        <v>2310104373</v>
      </c>
      <c r="C728" s="489" t="s">
        <v>2102</v>
      </c>
      <c r="D728" s="489" t="s">
        <v>13947</v>
      </c>
    </row>
    <row r="729" spans="1:4">
      <c r="A729" s="489" t="str">
        <f t="shared" si="11"/>
        <v>2310104399介護予防訪問リハビリテーション</v>
      </c>
      <c r="B729" s="489">
        <v>2310104399</v>
      </c>
      <c r="C729" s="489" t="s">
        <v>2108</v>
      </c>
      <c r="D729" s="489" t="s">
        <v>13948</v>
      </c>
    </row>
    <row r="730" spans="1:4">
      <c r="A730" s="489" t="str">
        <f t="shared" si="11"/>
        <v>2310104399介護予防訪問看護</v>
      </c>
      <c r="B730" s="489">
        <v>2310104399</v>
      </c>
      <c r="C730" s="489" t="s">
        <v>2103</v>
      </c>
      <c r="D730" s="489" t="s">
        <v>13948</v>
      </c>
    </row>
    <row r="731" spans="1:4">
      <c r="A731" s="489" t="str">
        <f t="shared" si="11"/>
        <v>2310104399訪問リハビリテーション</v>
      </c>
      <c r="B731" s="489">
        <v>2310104399</v>
      </c>
      <c r="C731" s="489" t="s">
        <v>2104</v>
      </c>
      <c r="D731" s="489" t="s">
        <v>13948</v>
      </c>
    </row>
    <row r="732" spans="1:4">
      <c r="A732" s="489" t="str">
        <f t="shared" si="11"/>
        <v>2310104399訪問看護</v>
      </c>
      <c r="B732" s="489">
        <v>2310104399</v>
      </c>
      <c r="C732" s="489" t="s">
        <v>2102</v>
      </c>
      <c r="D732" s="489" t="s">
        <v>13948</v>
      </c>
    </row>
    <row r="733" spans="1:4">
      <c r="A733" s="489" t="str">
        <f t="shared" si="11"/>
        <v>2310104415介護予防通所リハビリテーション</v>
      </c>
      <c r="B733" s="489">
        <v>2310104415</v>
      </c>
      <c r="C733" s="489" t="s">
        <v>2512</v>
      </c>
      <c r="D733" s="489" t="s">
        <v>13949</v>
      </c>
    </row>
    <row r="734" spans="1:4">
      <c r="A734" s="489" t="str">
        <f t="shared" si="11"/>
        <v>2310104415介護予防訪問リハビリテーション</v>
      </c>
      <c r="B734" s="489">
        <v>2310104415</v>
      </c>
      <c r="C734" s="489" t="s">
        <v>2108</v>
      </c>
      <c r="D734" s="489" t="s">
        <v>13949</v>
      </c>
    </row>
    <row r="735" spans="1:4">
      <c r="A735" s="489" t="str">
        <f t="shared" si="11"/>
        <v>2310104415介護予防訪問看護</v>
      </c>
      <c r="B735" s="489">
        <v>2310104415</v>
      </c>
      <c r="C735" s="489" t="s">
        <v>2103</v>
      </c>
      <c r="D735" s="489" t="s">
        <v>13949</v>
      </c>
    </row>
    <row r="736" spans="1:4">
      <c r="A736" s="489" t="str">
        <f t="shared" si="11"/>
        <v>2310104415通所リハビリテーション</v>
      </c>
      <c r="B736" s="489">
        <v>2310104415</v>
      </c>
      <c r="C736" s="489" t="s">
        <v>2511</v>
      </c>
      <c r="D736" s="489" t="s">
        <v>13949</v>
      </c>
    </row>
    <row r="737" spans="1:4">
      <c r="A737" s="489" t="str">
        <f t="shared" si="11"/>
        <v>2310104415通所リハビリテーション</v>
      </c>
      <c r="B737" s="489">
        <v>2310104415</v>
      </c>
      <c r="C737" s="489" t="s">
        <v>2511</v>
      </c>
      <c r="D737" s="489" t="s">
        <v>13949</v>
      </c>
    </row>
    <row r="738" spans="1:4">
      <c r="A738" s="489" t="str">
        <f t="shared" si="11"/>
        <v>2310104415訪問リハビリテーション</v>
      </c>
      <c r="B738" s="489">
        <v>2310104415</v>
      </c>
      <c r="C738" s="489" t="s">
        <v>2104</v>
      </c>
      <c r="D738" s="489" t="s">
        <v>13949</v>
      </c>
    </row>
    <row r="739" spans="1:4">
      <c r="A739" s="489" t="str">
        <f t="shared" si="11"/>
        <v>2310104415訪問看護</v>
      </c>
      <c r="B739" s="489">
        <v>2310104415</v>
      </c>
      <c r="C739" s="489" t="s">
        <v>2102</v>
      </c>
      <c r="D739" s="489" t="s">
        <v>13949</v>
      </c>
    </row>
    <row r="740" spans="1:4">
      <c r="A740" s="489" t="str">
        <f t="shared" si="11"/>
        <v>2310104423介護予防訪問看護</v>
      </c>
      <c r="B740" s="489">
        <v>2310104423</v>
      </c>
      <c r="C740" s="489" t="s">
        <v>2103</v>
      </c>
      <c r="D740" s="489" t="s">
        <v>13950</v>
      </c>
    </row>
    <row r="741" spans="1:4">
      <c r="A741" s="489" t="str">
        <f t="shared" si="11"/>
        <v>2310104423訪問看護</v>
      </c>
      <c r="B741" s="489">
        <v>2310104423</v>
      </c>
      <c r="C741" s="489" t="s">
        <v>2102</v>
      </c>
      <c r="D741" s="489" t="s">
        <v>13950</v>
      </c>
    </row>
    <row r="742" spans="1:4">
      <c r="A742" s="489" t="str">
        <f t="shared" si="11"/>
        <v>2310104464訪問看護</v>
      </c>
      <c r="B742" s="489">
        <v>2310104464</v>
      </c>
      <c r="C742" s="489" t="s">
        <v>2102</v>
      </c>
      <c r="D742" s="489" t="s">
        <v>13951</v>
      </c>
    </row>
    <row r="743" spans="1:4">
      <c r="A743" s="489" t="str">
        <f t="shared" si="11"/>
        <v>2310104480介護予防訪問リハビリテーション</v>
      </c>
      <c r="B743" s="489">
        <v>2310104480</v>
      </c>
      <c r="C743" s="489" t="s">
        <v>2108</v>
      </c>
      <c r="D743" s="489" t="s">
        <v>13952</v>
      </c>
    </row>
    <row r="744" spans="1:4">
      <c r="A744" s="489" t="str">
        <f t="shared" si="11"/>
        <v>2310104480介護予防訪問看護</v>
      </c>
      <c r="B744" s="489">
        <v>2310104480</v>
      </c>
      <c r="C744" s="489" t="s">
        <v>2103</v>
      </c>
      <c r="D744" s="489" t="s">
        <v>13952</v>
      </c>
    </row>
    <row r="745" spans="1:4">
      <c r="A745" s="489" t="str">
        <f t="shared" si="11"/>
        <v>2310104480訪問リハビリテーション</v>
      </c>
      <c r="B745" s="489">
        <v>2310104480</v>
      </c>
      <c r="C745" s="489" t="s">
        <v>2104</v>
      </c>
      <c r="D745" s="489" t="s">
        <v>13952</v>
      </c>
    </row>
    <row r="746" spans="1:4">
      <c r="A746" s="489" t="str">
        <f t="shared" si="11"/>
        <v>2310104480訪問看護</v>
      </c>
      <c r="B746" s="489">
        <v>2310104480</v>
      </c>
      <c r="C746" s="489" t="s">
        <v>2102</v>
      </c>
      <c r="D746" s="489" t="s">
        <v>13952</v>
      </c>
    </row>
    <row r="747" spans="1:4">
      <c r="A747" s="489" t="str">
        <f t="shared" si="11"/>
        <v>2310104639介護予防訪問リハビリテーション</v>
      </c>
      <c r="B747" s="489">
        <v>2310104639</v>
      </c>
      <c r="C747" s="489" t="s">
        <v>2108</v>
      </c>
      <c r="D747" s="489" t="s">
        <v>13953</v>
      </c>
    </row>
    <row r="748" spans="1:4">
      <c r="A748" s="489" t="str">
        <f t="shared" si="11"/>
        <v>2310104639介護予防訪問看護</v>
      </c>
      <c r="B748" s="489">
        <v>2310104639</v>
      </c>
      <c r="C748" s="489" t="s">
        <v>2103</v>
      </c>
      <c r="D748" s="489" t="s">
        <v>13953</v>
      </c>
    </row>
    <row r="749" spans="1:4">
      <c r="A749" s="489" t="str">
        <f t="shared" si="11"/>
        <v>2310104639訪問リハビリテーション</v>
      </c>
      <c r="B749" s="489">
        <v>2310104639</v>
      </c>
      <c r="C749" s="489" t="s">
        <v>2104</v>
      </c>
      <c r="D749" s="489" t="s">
        <v>13953</v>
      </c>
    </row>
    <row r="750" spans="1:4">
      <c r="A750" s="489" t="str">
        <f t="shared" si="11"/>
        <v>2310104639訪問看護</v>
      </c>
      <c r="B750" s="489">
        <v>2310104639</v>
      </c>
      <c r="C750" s="489" t="s">
        <v>2102</v>
      </c>
      <c r="D750" s="489" t="s">
        <v>13953</v>
      </c>
    </row>
    <row r="751" spans="1:4">
      <c r="A751" s="489" t="str">
        <f t="shared" si="11"/>
        <v>2310104647介護予防訪問リハビリテーション</v>
      </c>
      <c r="B751" s="489">
        <v>2310104647</v>
      </c>
      <c r="C751" s="489" t="s">
        <v>2108</v>
      </c>
      <c r="D751" s="489" t="s">
        <v>13954</v>
      </c>
    </row>
    <row r="752" spans="1:4">
      <c r="A752" s="489" t="str">
        <f t="shared" si="11"/>
        <v>2310104647介護予防訪問看護</v>
      </c>
      <c r="B752" s="489">
        <v>2310104647</v>
      </c>
      <c r="C752" s="489" t="s">
        <v>2103</v>
      </c>
      <c r="D752" s="489" t="s">
        <v>13954</v>
      </c>
    </row>
    <row r="753" spans="1:4">
      <c r="A753" s="489" t="str">
        <f t="shared" si="11"/>
        <v>2310104647訪問リハビリテーション</v>
      </c>
      <c r="B753" s="489">
        <v>2310104647</v>
      </c>
      <c r="C753" s="489" t="s">
        <v>2104</v>
      </c>
      <c r="D753" s="489" t="s">
        <v>13954</v>
      </c>
    </row>
    <row r="754" spans="1:4">
      <c r="A754" s="489" t="str">
        <f t="shared" si="11"/>
        <v>2310104647訪問看護</v>
      </c>
      <c r="B754" s="489">
        <v>2310104647</v>
      </c>
      <c r="C754" s="489" t="s">
        <v>2102</v>
      </c>
      <c r="D754" s="489" t="s">
        <v>13954</v>
      </c>
    </row>
    <row r="755" spans="1:4">
      <c r="A755" s="489" t="str">
        <f t="shared" si="11"/>
        <v>2310104662介護予防訪問リハビリテーション</v>
      </c>
      <c r="B755" s="489">
        <v>2310104662</v>
      </c>
      <c r="C755" s="489" t="s">
        <v>2108</v>
      </c>
      <c r="D755" s="489" t="s">
        <v>13955</v>
      </c>
    </row>
    <row r="756" spans="1:4">
      <c r="A756" s="489" t="str">
        <f t="shared" si="11"/>
        <v>2310104662介護予防訪問看護</v>
      </c>
      <c r="B756" s="489">
        <v>2310104662</v>
      </c>
      <c r="C756" s="489" t="s">
        <v>2103</v>
      </c>
      <c r="D756" s="489" t="s">
        <v>13955</v>
      </c>
    </row>
    <row r="757" spans="1:4">
      <c r="A757" s="489" t="str">
        <f t="shared" si="11"/>
        <v>2310104662訪問リハビリテーション</v>
      </c>
      <c r="B757" s="489">
        <v>2310104662</v>
      </c>
      <c r="C757" s="489" t="s">
        <v>2104</v>
      </c>
      <c r="D757" s="489" t="s">
        <v>13955</v>
      </c>
    </row>
    <row r="758" spans="1:4">
      <c r="A758" s="489" t="str">
        <f t="shared" si="11"/>
        <v>2310104662訪問看護</v>
      </c>
      <c r="B758" s="489">
        <v>2310104662</v>
      </c>
      <c r="C758" s="489" t="s">
        <v>2102</v>
      </c>
      <c r="D758" s="489" t="s">
        <v>13955</v>
      </c>
    </row>
    <row r="759" spans="1:4">
      <c r="A759" s="489" t="str">
        <f t="shared" si="11"/>
        <v>2310104688介護予防訪問リハビリテーション</v>
      </c>
      <c r="B759" s="489">
        <v>2310104688</v>
      </c>
      <c r="C759" s="489" t="s">
        <v>2108</v>
      </c>
      <c r="D759" s="489" t="s">
        <v>13956</v>
      </c>
    </row>
    <row r="760" spans="1:4">
      <c r="A760" s="489" t="str">
        <f t="shared" si="11"/>
        <v>2310104688介護予防訪問看護</v>
      </c>
      <c r="B760" s="489">
        <v>2310104688</v>
      </c>
      <c r="C760" s="489" t="s">
        <v>2103</v>
      </c>
      <c r="D760" s="489" t="s">
        <v>13956</v>
      </c>
    </row>
    <row r="761" spans="1:4">
      <c r="A761" s="489" t="str">
        <f t="shared" si="11"/>
        <v>2310104688訪問リハビリテーション</v>
      </c>
      <c r="B761" s="489">
        <v>2310104688</v>
      </c>
      <c r="C761" s="489" t="s">
        <v>2104</v>
      </c>
      <c r="D761" s="489" t="s">
        <v>13956</v>
      </c>
    </row>
    <row r="762" spans="1:4">
      <c r="A762" s="489" t="str">
        <f t="shared" si="11"/>
        <v>2310104688訪問看護</v>
      </c>
      <c r="B762" s="489">
        <v>2310104688</v>
      </c>
      <c r="C762" s="489" t="s">
        <v>2102</v>
      </c>
      <c r="D762" s="489" t="s">
        <v>13956</v>
      </c>
    </row>
    <row r="763" spans="1:4">
      <c r="A763" s="489" t="str">
        <f t="shared" si="11"/>
        <v>2310104704介護予防訪問リハビリテーション</v>
      </c>
      <c r="B763" s="489">
        <v>2310104704</v>
      </c>
      <c r="C763" s="489" t="s">
        <v>2108</v>
      </c>
      <c r="D763" s="489" t="s">
        <v>13957</v>
      </c>
    </row>
    <row r="764" spans="1:4">
      <c r="A764" s="489" t="str">
        <f t="shared" si="11"/>
        <v>2310104704介護予防訪問看護</v>
      </c>
      <c r="B764" s="489">
        <v>2310104704</v>
      </c>
      <c r="C764" s="489" t="s">
        <v>2103</v>
      </c>
      <c r="D764" s="489" t="s">
        <v>13957</v>
      </c>
    </row>
    <row r="765" spans="1:4">
      <c r="A765" s="489" t="str">
        <f t="shared" si="11"/>
        <v>2310104704訪問リハビリテーション</v>
      </c>
      <c r="B765" s="489">
        <v>2310104704</v>
      </c>
      <c r="C765" s="489" t="s">
        <v>2104</v>
      </c>
      <c r="D765" s="489" t="s">
        <v>13957</v>
      </c>
    </row>
    <row r="766" spans="1:4">
      <c r="A766" s="489" t="str">
        <f t="shared" si="11"/>
        <v>2310104704訪問看護</v>
      </c>
      <c r="B766" s="489">
        <v>2310104704</v>
      </c>
      <c r="C766" s="489" t="s">
        <v>2102</v>
      </c>
      <c r="D766" s="489" t="s">
        <v>13957</v>
      </c>
    </row>
    <row r="767" spans="1:4">
      <c r="A767" s="489" t="str">
        <f t="shared" si="11"/>
        <v>2310104720介護予防訪問リハビリテーション</v>
      </c>
      <c r="B767" s="489">
        <v>2310104720</v>
      </c>
      <c r="C767" s="489" t="s">
        <v>2108</v>
      </c>
      <c r="D767" s="489" t="s">
        <v>13958</v>
      </c>
    </row>
    <row r="768" spans="1:4">
      <c r="A768" s="489" t="str">
        <f t="shared" si="11"/>
        <v>2310104720介護予防訪問看護</v>
      </c>
      <c r="B768" s="489">
        <v>2310104720</v>
      </c>
      <c r="C768" s="489" t="s">
        <v>2103</v>
      </c>
      <c r="D768" s="489" t="s">
        <v>13958</v>
      </c>
    </row>
    <row r="769" spans="1:4">
      <c r="A769" s="489" t="str">
        <f t="shared" si="11"/>
        <v>2310104720訪問リハビリテーション</v>
      </c>
      <c r="B769" s="489">
        <v>2310104720</v>
      </c>
      <c r="C769" s="489" t="s">
        <v>2104</v>
      </c>
      <c r="D769" s="489" t="s">
        <v>13958</v>
      </c>
    </row>
    <row r="770" spans="1:4">
      <c r="A770" s="489" t="str">
        <f t="shared" ref="A770:A833" si="12">B770&amp;C770</f>
        <v>2310104720訪問看護</v>
      </c>
      <c r="B770" s="489">
        <v>2310104720</v>
      </c>
      <c r="C770" s="489" t="s">
        <v>2102</v>
      </c>
      <c r="D770" s="489" t="s">
        <v>13958</v>
      </c>
    </row>
    <row r="771" spans="1:4">
      <c r="A771" s="489" t="str">
        <f t="shared" si="12"/>
        <v>2310104738介護予防訪問リハビリテーション</v>
      </c>
      <c r="B771" s="489">
        <v>2310104738</v>
      </c>
      <c r="C771" s="489" t="s">
        <v>2108</v>
      </c>
      <c r="D771" s="489" t="s">
        <v>13959</v>
      </c>
    </row>
    <row r="772" spans="1:4">
      <c r="A772" s="489" t="str">
        <f t="shared" si="12"/>
        <v>2310104738介護予防訪問看護</v>
      </c>
      <c r="B772" s="489">
        <v>2310104738</v>
      </c>
      <c r="C772" s="489" t="s">
        <v>2103</v>
      </c>
      <c r="D772" s="489" t="s">
        <v>13959</v>
      </c>
    </row>
    <row r="773" spans="1:4">
      <c r="A773" s="489" t="str">
        <f t="shared" si="12"/>
        <v>2310104738訪問リハビリテーション</v>
      </c>
      <c r="B773" s="489">
        <v>2310104738</v>
      </c>
      <c r="C773" s="489" t="s">
        <v>2104</v>
      </c>
      <c r="D773" s="489" t="s">
        <v>13959</v>
      </c>
    </row>
    <row r="774" spans="1:4">
      <c r="A774" s="489" t="str">
        <f t="shared" si="12"/>
        <v>2310104738訪問看護</v>
      </c>
      <c r="B774" s="489">
        <v>2310104738</v>
      </c>
      <c r="C774" s="489" t="s">
        <v>2102</v>
      </c>
      <c r="D774" s="489" t="s">
        <v>13959</v>
      </c>
    </row>
    <row r="775" spans="1:4">
      <c r="A775" s="489" t="str">
        <f t="shared" si="12"/>
        <v>2310104761介護予防訪問リハビリテーション</v>
      </c>
      <c r="B775" s="489">
        <v>2310104761</v>
      </c>
      <c r="C775" s="489" t="s">
        <v>2108</v>
      </c>
      <c r="D775" s="489" t="s">
        <v>13960</v>
      </c>
    </row>
    <row r="776" spans="1:4">
      <c r="A776" s="489" t="str">
        <f t="shared" si="12"/>
        <v>2310104761介護予防訪問看護</v>
      </c>
      <c r="B776" s="489">
        <v>2310104761</v>
      </c>
      <c r="C776" s="489" t="s">
        <v>2103</v>
      </c>
      <c r="D776" s="489" t="s">
        <v>13960</v>
      </c>
    </row>
    <row r="777" spans="1:4">
      <c r="A777" s="489" t="str">
        <f t="shared" si="12"/>
        <v>2310104761訪問リハビリテーション</v>
      </c>
      <c r="B777" s="489">
        <v>2310104761</v>
      </c>
      <c r="C777" s="489" t="s">
        <v>2104</v>
      </c>
      <c r="D777" s="489" t="s">
        <v>13960</v>
      </c>
    </row>
    <row r="778" spans="1:4">
      <c r="A778" s="489" t="str">
        <f t="shared" si="12"/>
        <v>2310104761訪問看護</v>
      </c>
      <c r="B778" s="489">
        <v>2310104761</v>
      </c>
      <c r="C778" s="489" t="s">
        <v>2102</v>
      </c>
      <c r="D778" s="489" t="s">
        <v>13960</v>
      </c>
    </row>
    <row r="779" spans="1:4">
      <c r="A779" s="489" t="str">
        <f t="shared" si="12"/>
        <v>2310104787介護予防訪問リハビリテーション</v>
      </c>
      <c r="B779" s="489">
        <v>2310104787</v>
      </c>
      <c r="C779" s="489" t="s">
        <v>2108</v>
      </c>
      <c r="D779" s="489" t="s">
        <v>13961</v>
      </c>
    </row>
    <row r="780" spans="1:4">
      <c r="A780" s="489" t="str">
        <f t="shared" si="12"/>
        <v>2310104787介護予防訪問看護</v>
      </c>
      <c r="B780" s="489">
        <v>2310104787</v>
      </c>
      <c r="C780" s="489" t="s">
        <v>2103</v>
      </c>
      <c r="D780" s="489" t="s">
        <v>13961</v>
      </c>
    </row>
    <row r="781" spans="1:4">
      <c r="A781" s="489" t="str">
        <f t="shared" si="12"/>
        <v>2310104787訪問リハビリテーション</v>
      </c>
      <c r="B781" s="489">
        <v>2310104787</v>
      </c>
      <c r="C781" s="489" t="s">
        <v>2104</v>
      </c>
      <c r="D781" s="489" t="s">
        <v>13961</v>
      </c>
    </row>
    <row r="782" spans="1:4">
      <c r="A782" s="489" t="str">
        <f t="shared" si="12"/>
        <v>2310104787訪問看護</v>
      </c>
      <c r="B782" s="489">
        <v>2310104787</v>
      </c>
      <c r="C782" s="489" t="s">
        <v>2102</v>
      </c>
      <c r="D782" s="489" t="s">
        <v>13961</v>
      </c>
    </row>
    <row r="783" spans="1:4">
      <c r="A783" s="489" t="str">
        <f t="shared" si="12"/>
        <v>2310104795介護予防訪問リハビリテーション</v>
      </c>
      <c r="B783" s="489">
        <v>2310104795</v>
      </c>
      <c r="C783" s="489" t="s">
        <v>2108</v>
      </c>
      <c r="D783" s="489" t="s">
        <v>13962</v>
      </c>
    </row>
    <row r="784" spans="1:4">
      <c r="A784" s="489" t="str">
        <f t="shared" si="12"/>
        <v>2310104795介護予防訪問看護</v>
      </c>
      <c r="B784" s="489">
        <v>2310104795</v>
      </c>
      <c r="C784" s="489" t="s">
        <v>2103</v>
      </c>
      <c r="D784" s="489" t="s">
        <v>13962</v>
      </c>
    </row>
    <row r="785" spans="1:4">
      <c r="A785" s="489" t="str">
        <f t="shared" si="12"/>
        <v>2310104795訪問リハビリテーション</v>
      </c>
      <c r="B785" s="489">
        <v>2310104795</v>
      </c>
      <c r="C785" s="489" t="s">
        <v>2104</v>
      </c>
      <c r="D785" s="489" t="s">
        <v>13962</v>
      </c>
    </row>
    <row r="786" spans="1:4">
      <c r="A786" s="489" t="str">
        <f t="shared" si="12"/>
        <v>2310104795訪問看護</v>
      </c>
      <c r="B786" s="489">
        <v>2310104795</v>
      </c>
      <c r="C786" s="489" t="s">
        <v>2102</v>
      </c>
      <c r="D786" s="489" t="s">
        <v>13962</v>
      </c>
    </row>
    <row r="787" spans="1:4">
      <c r="A787" s="489" t="str">
        <f t="shared" si="12"/>
        <v>2310104845介護予防訪問リハビリテーション</v>
      </c>
      <c r="B787" s="489">
        <v>2310104845</v>
      </c>
      <c r="C787" s="489" t="s">
        <v>2108</v>
      </c>
      <c r="D787" s="489" t="s">
        <v>13963</v>
      </c>
    </row>
    <row r="788" spans="1:4">
      <c r="A788" s="489" t="str">
        <f t="shared" si="12"/>
        <v>2310104845介護予防訪問看護</v>
      </c>
      <c r="B788" s="489">
        <v>2310104845</v>
      </c>
      <c r="C788" s="489" t="s">
        <v>2103</v>
      </c>
      <c r="D788" s="489" t="s">
        <v>13963</v>
      </c>
    </row>
    <row r="789" spans="1:4">
      <c r="A789" s="489" t="str">
        <f t="shared" si="12"/>
        <v>2310104845訪問リハビリテーション</v>
      </c>
      <c r="B789" s="489">
        <v>2310104845</v>
      </c>
      <c r="C789" s="489" t="s">
        <v>2104</v>
      </c>
      <c r="D789" s="489" t="s">
        <v>13963</v>
      </c>
    </row>
    <row r="790" spans="1:4">
      <c r="A790" s="489" t="str">
        <f t="shared" si="12"/>
        <v>2310104845訪問看護</v>
      </c>
      <c r="B790" s="489">
        <v>2310104845</v>
      </c>
      <c r="C790" s="489" t="s">
        <v>2102</v>
      </c>
      <c r="D790" s="489" t="s">
        <v>13963</v>
      </c>
    </row>
    <row r="791" spans="1:4">
      <c r="A791" s="489" t="str">
        <f t="shared" si="12"/>
        <v>2310104860介護予防訪問リハビリテーション</v>
      </c>
      <c r="B791" s="489">
        <v>2310104860</v>
      </c>
      <c r="C791" s="489" t="s">
        <v>2108</v>
      </c>
      <c r="D791" s="489" t="s">
        <v>13964</v>
      </c>
    </row>
    <row r="792" spans="1:4">
      <c r="A792" s="489" t="str">
        <f t="shared" si="12"/>
        <v>2310104860介護予防訪問看護</v>
      </c>
      <c r="B792" s="489">
        <v>2310104860</v>
      </c>
      <c r="C792" s="489" t="s">
        <v>2103</v>
      </c>
      <c r="D792" s="489" t="s">
        <v>13964</v>
      </c>
    </row>
    <row r="793" spans="1:4">
      <c r="A793" s="489" t="str">
        <f t="shared" si="12"/>
        <v>2310104860訪問リハビリテーション</v>
      </c>
      <c r="B793" s="489">
        <v>2310104860</v>
      </c>
      <c r="C793" s="489" t="s">
        <v>2104</v>
      </c>
      <c r="D793" s="489" t="s">
        <v>13964</v>
      </c>
    </row>
    <row r="794" spans="1:4">
      <c r="A794" s="489" t="str">
        <f t="shared" si="12"/>
        <v>2310104860訪問看護</v>
      </c>
      <c r="B794" s="489">
        <v>2310104860</v>
      </c>
      <c r="C794" s="489" t="s">
        <v>2102</v>
      </c>
      <c r="D794" s="489" t="s">
        <v>13964</v>
      </c>
    </row>
    <row r="795" spans="1:4">
      <c r="A795" s="489" t="str">
        <f t="shared" si="12"/>
        <v>2310104894介護予防訪問リハビリテーション</v>
      </c>
      <c r="B795" s="489">
        <v>2310104894</v>
      </c>
      <c r="C795" s="489" t="s">
        <v>2108</v>
      </c>
      <c r="D795" s="489" t="s">
        <v>13965</v>
      </c>
    </row>
    <row r="796" spans="1:4">
      <c r="A796" s="489" t="str">
        <f t="shared" si="12"/>
        <v>2310104894介護予防訪問看護</v>
      </c>
      <c r="B796" s="489">
        <v>2310104894</v>
      </c>
      <c r="C796" s="489" t="s">
        <v>2103</v>
      </c>
      <c r="D796" s="489" t="s">
        <v>13965</v>
      </c>
    </row>
    <row r="797" spans="1:4">
      <c r="A797" s="489" t="str">
        <f t="shared" si="12"/>
        <v>2310104894訪問リハビリテーション</v>
      </c>
      <c r="B797" s="489">
        <v>2310104894</v>
      </c>
      <c r="C797" s="489" t="s">
        <v>2104</v>
      </c>
      <c r="D797" s="489" t="s">
        <v>13965</v>
      </c>
    </row>
    <row r="798" spans="1:4">
      <c r="A798" s="489" t="str">
        <f t="shared" si="12"/>
        <v>2310104894訪問看護</v>
      </c>
      <c r="B798" s="489">
        <v>2310104894</v>
      </c>
      <c r="C798" s="489" t="s">
        <v>2102</v>
      </c>
      <c r="D798" s="489" t="s">
        <v>13965</v>
      </c>
    </row>
    <row r="799" spans="1:4">
      <c r="A799" s="489" t="str">
        <f t="shared" si="12"/>
        <v>2310104928介護予防訪問リハビリテーション</v>
      </c>
      <c r="B799" s="489">
        <v>2310104928</v>
      </c>
      <c r="C799" s="489" t="s">
        <v>2108</v>
      </c>
      <c r="D799" s="489" t="s">
        <v>13966</v>
      </c>
    </row>
    <row r="800" spans="1:4">
      <c r="A800" s="489" t="str">
        <f t="shared" si="12"/>
        <v>2310104928介護予防訪問看護</v>
      </c>
      <c r="B800" s="489">
        <v>2310104928</v>
      </c>
      <c r="C800" s="489" t="s">
        <v>2103</v>
      </c>
      <c r="D800" s="489" t="s">
        <v>13966</v>
      </c>
    </row>
    <row r="801" spans="1:4">
      <c r="A801" s="489" t="str">
        <f t="shared" si="12"/>
        <v>2310104928訪問リハビリテーション</v>
      </c>
      <c r="B801" s="489">
        <v>2310104928</v>
      </c>
      <c r="C801" s="489" t="s">
        <v>2104</v>
      </c>
      <c r="D801" s="489" t="s">
        <v>13966</v>
      </c>
    </row>
    <row r="802" spans="1:4">
      <c r="A802" s="489" t="str">
        <f t="shared" si="12"/>
        <v>2310104928訪問看護</v>
      </c>
      <c r="B802" s="489">
        <v>2310104928</v>
      </c>
      <c r="C802" s="489" t="s">
        <v>2102</v>
      </c>
      <c r="D802" s="489" t="s">
        <v>13966</v>
      </c>
    </row>
    <row r="803" spans="1:4">
      <c r="A803" s="489" t="str">
        <f t="shared" si="12"/>
        <v>2310104951介護予防訪問リハビリテーション</v>
      </c>
      <c r="B803" s="489">
        <v>2310104951</v>
      </c>
      <c r="C803" s="489" t="s">
        <v>2108</v>
      </c>
      <c r="D803" s="489" t="s">
        <v>13967</v>
      </c>
    </row>
    <row r="804" spans="1:4">
      <c r="A804" s="489" t="str">
        <f t="shared" si="12"/>
        <v>2310104951介護予防訪問看護</v>
      </c>
      <c r="B804" s="489">
        <v>2310104951</v>
      </c>
      <c r="C804" s="489" t="s">
        <v>2103</v>
      </c>
      <c r="D804" s="489" t="s">
        <v>13967</v>
      </c>
    </row>
    <row r="805" spans="1:4">
      <c r="A805" s="489" t="str">
        <f t="shared" si="12"/>
        <v>2310104951訪問リハビリテーション</v>
      </c>
      <c r="B805" s="489">
        <v>2310104951</v>
      </c>
      <c r="C805" s="489" t="s">
        <v>2104</v>
      </c>
      <c r="D805" s="489" t="s">
        <v>13967</v>
      </c>
    </row>
    <row r="806" spans="1:4">
      <c r="A806" s="489" t="str">
        <f t="shared" si="12"/>
        <v>2310104951訪問看護</v>
      </c>
      <c r="B806" s="489">
        <v>2310104951</v>
      </c>
      <c r="C806" s="489" t="s">
        <v>2102</v>
      </c>
      <c r="D806" s="489" t="s">
        <v>13967</v>
      </c>
    </row>
    <row r="807" spans="1:4">
      <c r="A807" s="489" t="str">
        <f t="shared" si="12"/>
        <v>2310104977介護予防訪問リハビリテーション</v>
      </c>
      <c r="B807" s="489">
        <v>2310104977</v>
      </c>
      <c r="C807" s="489" t="s">
        <v>2108</v>
      </c>
      <c r="D807" s="489" t="s">
        <v>13968</v>
      </c>
    </row>
    <row r="808" spans="1:4">
      <c r="A808" s="489" t="str">
        <f t="shared" si="12"/>
        <v>2310104977介護予防訪問看護</v>
      </c>
      <c r="B808" s="489">
        <v>2310104977</v>
      </c>
      <c r="C808" s="489" t="s">
        <v>2103</v>
      </c>
      <c r="D808" s="489" t="s">
        <v>13968</v>
      </c>
    </row>
    <row r="809" spans="1:4">
      <c r="A809" s="489" t="str">
        <f t="shared" si="12"/>
        <v>2310104977訪問リハビリテーション</v>
      </c>
      <c r="B809" s="489">
        <v>2310104977</v>
      </c>
      <c r="C809" s="489" t="s">
        <v>2104</v>
      </c>
      <c r="D809" s="489" t="s">
        <v>13968</v>
      </c>
    </row>
    <row r="810" spans="1:4">
      <c r="A810" s="489" t="str">
        <f t="shared" si="12"/>
        <v>2310104977訪問看護</v>
      </c>
      <c r="B810" s="489">
        <v>2310104977</v>
      </c>
      <c r="C810" s="489" t="s">
        <v>2102</v>
      </c>
      <c r="D810" s="489" t="s">
        <v>13968</v>
      </c>
    </row>
    <row r="811" spans="1:4">
      <c r="A811" s="489" t="str">
        <f t="shared" si="12"/>
        <v>2310105008介護予防訪問リハビリテーション</v>
      </c>
      <c r="B811" s="489">
        <v>2310105008</v>
      </c>
      <c r="C811" s="489" t="s">
        <v>2108</v>
      </c>
      <c r="D811" s="489" t="s">
        <v>13969</v>
      </c>
    </row>
    <row r="812" spans="1:4">
      <c r="A812" s="489" t="str">
        <f t="shared" si="12"/>
        <v>2310105008介護予防訪問看護</v>
      </c>
      <c r="B812" s="489">
        <v>2310105008</v>
      </c>
      <c r="C812" s="489" t="s">
        <v>2103</v>
      </c>
      <c r="D812" s="489" t="s">
        <v>13969</v>
      </c>
    </row>
    <row r="813" spans="1:4">
      <c r="A813" s="489" t="str">
        <f t="shared" si="12"/>
        <v>2310105008訪問リハビリテーション</v>
      </c>
      <c r="B813" s="489">
        <v>2310105008</v>
      </c>
      <c r="C813" s="489" t="s">
        <v>2104</v>
      </c>
      <c r="D813" s="489" t="s">
        <v>13969</v>
      </c>
    </row>
    <row r="814" spans="1:4">
      <c r="A814" s="489" t="str">
        <f t="shared" si="12"/>
        <v>2310105008訪問看護</v>
      </c>
      <c r="B814" s="489">
        <v>2310105008</v>
      </c>
      <c r="C814" s="489" t="s">
        <v>2102</v>
      </c>
      <c r="D814" s="489" t="s">
        <v>13969</v>
      </c>
    </row>
    <row r="815" spans="1:4">
      <c r="A815" s="489" t="str">
        <f t="shared" si="12"/>
        <v>2310105032介護予防訪問リハビリテーション</v>
      </c>
      <c r="B815" s="489">
        <v>2310105032</v>
      </c>
      <c r="C815" s="489" t="s">
        <v>2108</v>
      </c>
      <c r="D815" s="489" t="s">
        <v>13970</v>
      </c>
    </row>
    <row r="816" spans="1:4">
      <c r="A816" s="489" t="str">
        <f t="shared" si="12"/>
        <v>2310105032介護予防訪問看護</v>
      </c>
      <c r="B816" s="489">
        <v>2310105032</v>
      </c>
      <c r="C816" s="489" t="s">
        <v>2103</v>
      </c>
      <c r="D816" s="489" t="s">
        <v>13970</v>
      </c>
    </row>
    <row r="817" spans="1:4">
      <c r="A817" s="489" t="str">
        <f t="shared" si="12"/>
        <v>2310105032訪問リハビリテーション</v>
      </c>
      <c r="B817" s="489">
        <v>2310105032</v>
      </c>
      <c r="C817" s="489" t="s">
        <v>2104</v>
      </c>
      <c r="D817" s="489" t="s">
        <v>13970</v>
      </c>
    </row>
    <row r="818" spans="1:4">
      <c r="A818" s="489" t="str">
        <f t="shared" si="12"/>
        <v>2310105032訪問看護</v>
      </c>
      <c r="B818" s="489">
        <v>2310105032</v>
      </c>
      <c r="C818" s="489" t="s">
        <v>2102</v>
      </c>
      <c r="D818" s="489" t="s">
        <v>13970</v>
      </c>
    </row>
    <row r="819" spans="1:4">
      <c r="A819" s="489" t="str">
        <f t="shared" si="12"/>
        <v>2310105040介護予防訪問リハビリテーション</v>
      </c>
      <c r="B819" s="489">
        <v>2310105040</v>
      </c>
      <c r="C819" s="489" t="s">
        <v>2108</v>
      </c>
      <c r="D819" s="489" t="s">
        <v>13971</v>
      </c>
    </row>
    <row r="820" spans="1:4">
      <c r="A820" s="489" t="str">
        <f t="shared" si="12"/>
        <v>2310105040介護予防訪問看護</v>
      </c>
      <c r="B820" s="489">
        <v>2310105040</v>
      </c>
      <c r="C820" s="489" t="s">
        <v>2103</v>
      </c>
      <c r="D820" s="489" t="s">
        <v>13971</v>
      </c>
    </row>
    <row r="821" spans="1:4">
      <c r="A821" s="489" t="str">
        <f t="shared" si="12"/>
        <v>2310105040訪問リハビリテーション</v>
      </c>
      <c r="B821" s="489">
        <v>2310105040</v>
      </c>
      <c r="C821" s="489" t="s">
        <v>2104</v>
      </c>
      <c r="D821" s="489" t="s">
        <v>13971</v>
      </c>
    </row>
    <row r="822" spans="1:4">
      <c r="A822" s="489" t="str">
        <f t="shared" si="12"/>
        <v>2310105040訪問看護</v>
      </c>
      <c r="B822" s="489">
        <v>2310105040</v>
      </c>
      <c r="C822" s="489" t="s">
        <v>2102</v>
      </c>
      <c r="D822" s="489" t="s">
        <v>13971</v>
      </c>
    </row>
    <row r="823" spans="1:4">
      <c r="A823" s="489" t="str">
        <f t="shared" si="12"/>
        <v>2310105065介護予防訪問リハビリテーション</v>
      </c>
      <c r="B823" s="489">
        <v>2310105065</v>
      </c>
      <c r="C823" s="489" t="s">
        <v>2108</v>
      </c>
      <c r="D823" s="489" t="s">
        <v>13972</v>
      </c>
    </row>
    <row r="824" spans="1:4">
      <c r="A824" s="489" t="str">
        <f t="shared" si="12"/>
        <v>2310105065介護予防訪問看護</v>
      </c>
      <c r="B824" s="489">
        <v>2310105065</v>
      </c>
      <c r="C824" s="489" t="s">
        <v>2103</v>
      </c>
      <c r="D824" s="489" t="s">
        <v>13972</v>
      </c>
    </row>
    <row r="825" spans="1:4">
      <c r="A825" s="489" t="str">
        <f t="shared" si="12"/>
        <v>2310105065訪問リハビリテーション</v>
      </c>
      <c r="B825" s="489">
        <v>2310105065</v>
      </c>
      <c r="C825" s="489" t="s">
        <v>2104</v>
      </c>
      <c r="D825" s="489" t="s">
        <v>13972</v>
      </c>
    </row>
    <row r="826" spans="1:4">
      <c r="A826" s="489" t="str">
        <f t="shared" si="12"/>
        <v>2310105065訪問看護</v>
      </c>
      <c r="B826" s="489">
        <v>2310105065</v>
      </c>
      <c r="C826" s="489" t="s">
        <v>2102</v>
      </c>
      <c r="D826" s="489" t="s">
        <v>13972</v>
      </c>
    </row>
    <row r="827" spans="1:4">
      <c r="A827" s="489" t="str">
        <f t="shared" si="12"/>
        <v>2310105073介護予防訪問リハビリテーション</v>
      </c>
      <c r="B827" s="489">
        <v>2310105073</v>
      </c>
      <c r="C827" s="489" t="s">
        <v>2108</v>
      </c>
      <c r="D827" s="489" t="s">
        <v>13973</v>
      </c>
    </row>
    <row r="828" spans="1:4">
      <c r="A828" s="489" t="str">
        <f t="shared" si="12"/>
        <v>2310105073介護予防訪問看護</v>
      </c>
      <c r="B828" s="489">
        <v>2310105073</v>
      </c>
      <c r="C828" s="489" t="s">
        <v>2103</v>
      </c>
      <c r="D828" s="489" t="s">
        <v>13973</v>
      </c>
    </row>
    <row r="829" spans="1:4">
      <c r="A829" s="489" t="str">
        <f t="shared" si="12"/>
        <v>2310105073訪問リハビリテーション</v>
      </c>
      <c r="B829" s="489">
        <v>2310105073</v>
      </c>
      <c r="C829" s="489" t="s">
        <v>2104</v>
      </c>
      <c r="D829" s="489" t="s">
        <v>13973</v>
      </c>
    </row>
    <row r="830" spans="1:4">
      <c r="A830" s="489" t="str">
        <f t="shared" si="12"/>
        <v>2310105073訪問看護</v>
      </c>
      <c r="B830" s="489">
        <v>2310105073</v>
      </c>
      <c r="C830" s="489" t="s">
        <v>2102</v>
      </c>
      <c r="D830" s="489" t="s">
        <v>13973</v>
      </c>
    </row>
    <row r="831" spans="1:4">
      <c r="A831" s="489" t="str">
        <f t="shared" si="12"/>
        <v>2310105099介護予防訪問リハビリテーション</v>
      </c>
      <c r="B831" s="489">
        <v>2310105099</v>
      </c>
      <c r="C831" s="489" t="s">
        <v>2108</v>
      </c>
      <c r="D831" s="489" t="s">
        <v>13974</v>
      </c>
    </row>
    <row r="832" spans="1:4">
      <c r="A832" s="489" t="str">
        <f t="shared" si="12"/>
        <v>2310105099介護予防訪問看護</v>
      </c>
      <c r="B832" s="489">
        <v>2310105099</v>
      </c>
      <c r="C832" s="489" t="s">
        <v>2103</v>
      </c>
      <c r="D832" s="489" t="s">
        <v>13974</v>
      </c>
    </row>
    <row r="833" spans="1:4">
      <c r="A833" s="489" t="str">
        <f t="shared" si="12"/>
        <v>2310105099訪問リハビリテーション</v>
      </c>
      <c r="B833" s="489">
        <v>2310105099</v>
      </c>
      <c r="C833" s="489" t="s">
        <v>2104</v>
      </c>
      <c r="D833" s="489" t="s">
        <v>13974</v>
      </c>
    </row>
    <row r="834" spans="1:4">
      <c r="A834" s="489" t="str">
        <f t="shared" ref="A834:A897" si="13">B834&amp;C834</f>
        <v>2310105099訪問看護</v>
      </c>
      <c r="B834" s="489">
        <v>2310105099</v>
      </c>
      <c r="C834" s="489" t="s">
        <v>2102</v>
      </c>
      <c r="D834" s="489" t="s">
        <v>13974</v>
      </c>
    </row>
    <row r="835" spans="1:4">
      <c r="A835" s="489" t="str">
        <f t="shared" si="13"/>
        <v>2310105107介護予防訪問リハビリテーション</v>
      </c>
      <c r="B835" s="489">
        <v>2310105107</v>
      </c>
      <c r="C835" s="489" t="s">
        <v>2108</v>
      </c>
      <c r="D835" s="489" t="s">
        <v>13975</v>
      </c>
    </row>
    <row r="836" spans="1:4">
      <c r="A836" s="489" t="str">
        <f t="shared" si="13"/>
        <v>2310105107介護予防訪問看護</v>
      </c>
      <c r="B836" s="489">
        <v>2310105107</v>
      </c>
      <c r="C836" s="489" t="s">
        <v>2103</v>
      </c>
      <c r="D836" s="489" t="s">
        <v>13975</v>
      </c>
    </row>
    <row r="837" spans="1:4">
      <c r="A837" s="489" t="str">
        <f t="shared" si="13"/>
        <v>2310105107訪問リハビリテーション</v>
      </c>
      <c r="B837" s="489">
        <v>2310105107</v>
      </c>
      <c r="C837" s="489" t="s">
        <v>2104</v>
      </c>
      <c r="D837" s="489" t="s">
        <v>13975</v>
      </c>
    </row>
    <row r="838" spans="1:4">
      <c r="A838" s="489" t="str">
        <f t="shared" si="13"/>
        <v>2310105107訪問看護</v>
      </c>
      <c r="B838" s="489">
        <v>2310105107</v>
      </c>
      <c r="C838" s="489" t="s">
        <v>2102</v>
      </c>
      <c r="D838" s="489" t="s">
        <v>13975</v>
      </c>
    </row>
    <row r="839" spans="1:4">
      <c r="A839" s="489" t="str">
        <f t="shared" si="13"/>
        <v>2310105131介護予防訪問リハビリテーション</v>
      </c>
      <c r="B839" s="489">
        <v>2310105131</v>
      </c>
      <c r="C839" s="489" t="s">
        <v>2108</v>
      </c>
      <c r="D839" s="489" t="s">
        <v>13976</v>
      </c>
    </row>
    <row r="840" spans="1:4">
      <c r="A840" s="489" t="str">
        <f t="shared" si="13"/>
        <v>2310105131介護予防訪問看護</v>
      </c>
      <c r="B840" s="489">
        <v>2310105131</v>
      </c>
      <c r="C840" s="489" t="s">
        <v>2103</v>
      </c>
      <c r="D840" s="489" t="s">
        <v>13976</v>
      </c>
    </row>
    <row r="841" spans="1:4">
      <c r="A841" s="489" t="str">
        <f t="shared" si="13"/>
        <v>2310105131訪問リハビリテーション</v>
      </c>
      <c r="B841" s="489">
        <v>2310105131</v>
      </c>
      <c r="C841" s="489" t="s">
        <v>2104</v>
      </c>
      <c r="D841" s="489" t="s">
        <v>13976</v>
      </c>
    </row>
    <row r="842" spans="1:4">
      <c r="A842" s="489" t="str">
        <f t="shared" si="13"/>
        <v>2310105131訪問看護</v>
      </c>
      <c r="B842" s="489">
        <v>2310105131</v>
      </c>
      <c r="C842" s="489" t="s">
        <v>2102</v>
      </c>
      <c r="D842" s="489" t="s">
        <v>13976</v>
      </c>
    </row>
    <row r="843" spans="1:4">
      <c r="A843" s="489" t="str">
        <f t="shared" si="13"/>
        <v>2310105149介護予防訪問リハビリテーション</v>
      </c>
      <c r="B843" s="489">
        <v>2310105149</v>
      </c>
      <c r="C843" s="489" t="s">
        <v>2108</v>
      </c>
      <c r="D843" s="489" t="s">
        <v>13977</v>
      </c>
    </row>
    <row r="844" spans="1:4">
      <c r="A844" s="489" t="str">
        <f t="shared" si="13"/>
        <v>2310105149介護予防訪問看護</v>
      </c>
      <c r="B844" s="489">
        <v>2310105149</v>
      </c>
      <c r="C844" s="489" t="s">
        <v>2103</v>
      </c>
      <c r="D844" s="489" t="s">
        <v>13977</v>
      </c>
    </row>
    <row r="845" spans="1:4">
      <c r="A845" s="489" t="str">
        <f t="shared" si="13"/>
        <v>2310105149訪問リハビリテーション</v>
      </c>
      <c r="B845" s="489">
        <v>2310105149</v>
      </c>
      <c r="C845" s="489" t="s">
        <v>2104</v>
      </c>
      <c r="D845" s="489" t="s">
        <v>13977</v>
      </c>
    </row>
    <row r="846" spans="1:4">
      <c r="A846" s="489" t="str">
        <f t="shared" si="13"/>
        <v>2310105149訪問看護</v>
      </c>
      <c r="B846" s="489">
        <v>2310105149</v>
      </c>
      <c r="C846" s="489" t="s">
        <v>2102</v>
      </c>
      <c r="D846" s="489" t="s">
        <v>13977</v>
      </c>
    </row>
    <row r="847" spans="1:4">
      <c r="A847" s="489" t="str">
        <f t="shared" si="13"/>
        <v>2310105156介護予防通所リハビリテーション</v>
      </c>
      <c r="B847" s="489">
        <v>2310105156</v>
      </c>
      <c r="C847" s="489" t="s">
        <v>2512</v>
      </c>
      <c r="D847" s="489" t="s">
        <v>13978</v>
      </c>
    </row>
    <row r="848" spans="1:4">
      <c r="A848" s="489" t="str">
        <f t="shared" si="13"/>
        <v>2310105156介護予防訪問リハビリテーション</v>
      </c>
      <c r="B848" s="489">
        <v>2310105156</v>
      </c>
      <c r="C848" s="489" t="s">
        <v>2108</v>
      </c>
      <c r="D848" s="489" t="s">
        <v>13978</v>
      </c>
    </row>
    <row r="849" spans="1:4">
      <c r="A849" s="489" t="str">
        <f t="shared" si="13"/>
        <v>2310105156介護予防訪問看護</v>
      </c>
      <c r="B849" s="489">
        <v>2310105156</v>
      </c>
      <c r="C849" s="489" t="s">
        <v>2103</v>
      </c>
      <c r="D849" s="489" t="s">
        <v>13978</v>
      </c>
    </row>
    <row r="850" spans="1:4">
      <c r="A850" s="489" t="str">
        <f t="shared" si="13"/>
        <v>2310105156通所リハビリテーション</v>
      </c>
      <c r="B850" s="489">
        <v>2310105156</v>
      </c>
      <c r="C850" s="489" t="s">
        <v>2511</v>
      </c>
      <c r="D850" s="489" t="s">
        <v>13978</v>
      </c>
    </row>
    <row r="851" spans="1:4">
      <c r="A851" s="489" t="str">
        <f t="shared" si="13"/>
        <v>2310105156訪問リハビリテーション</v>
      </c>
      <c r="B851" s="489">
        <v>2310105156</v>
      </c>
      <c r="C851" s="489" t="s">
        <v>2104</v>
      </c>
      <c r="D851" s="489" t="s">
        <v>13978</v>
      </c>
    </row>
    <row r="852" spans="1:4">
      <c r="A852" s="489" t="str">
        <f t="shared" si="13"/>
        <v>2310105156訪問看護</v>
      </c>
      <c r="B852" s="489">
        <v>2310105156</v>
      </c>
      <c r="C852" s="489" t="s">
        <v>2102</v>
      </c>
      <c r="D852" s="489" t="s">
        <v>13978</v>
      </c>
    </row>
    <row r="853" spans="1:4">
      <c r="A853" s="489" t="str">
        <f t="shared" si="13"/>
        <v>2310105164介護予防訪問リハビリテーション</v>
      </c>
      <c r="B853" s="489">
        <v>2310105164</v>
      </c>
      <c r="C853" s="489" t="s">
        <v>2108</v>
      </c>
      <c r="D853" s="489" t="s">
        <v>13979</v>
      </c>
    </row>
    <row r="854" spans="1:4">
      <c r="A854" s="489" t="str">
        <f t="shared" si="13"/>
        <v>2310105164介護予防訪問看護</v>
      </c>
      <c r="B854" s="489">
        <v>2310105164</v>
      </c>
      <c r="C854" s="489" t="s">
        <v>2103</v>
      </c>
      <c r="D854" s="489" t="s">
        <v>13979</v>
      </c>
    </row>
    <row r="855" spans="1:4">
      <c r="A855" s="489" t="str">
        <f t="shared" si="13"/>
        <v>2310105164訪問リハビリテーション</v>
      </c>
      <c r="B855" s="489">
        <v>2310105164</v>
      </c>
      <c r="C855" s="489" t="s">
        <v>2104</v>
      </c>
      <c r="D855" s="489" t="s">
        <v>13979</v>
      </c>
    </row>
    <row r="856" spans="1:4">
      <c r="A856" s="489" t="str">
        <f t="shared" si="13"/>
        <v>2310105164訪問看護</v>
      </c>
      <c r="B856" s="489">
        <v>2310105164</v>
      </c>
      <c r="C856" s="489" t="s">
        <v>2102</v>
      </c>
      <c r="D856" s="489" t="s">
        <v>13979</v>
      </c>
    </row>
    <row r="857" spans="1:4">
      <c r="A857" s="489" t="str">
        <f t="shared" si="13"/>
        <v>2310105172介護予防訪問リハビリテーション</v>
      </c>
      <c r="B857" s="489">
        <v>2310105172</v>
      </c>
      <c r="C857" s="489" t="s">
        <v>2108</v>
      </c>
      <c r="D857" s="489" t="s">
        <v>13980</v>
      </c>
    </row>
    <row r="858" spans="1:4">
      <c r="A858" s="489" t="str">
        <f t="shared" si="13"/>
        <v>2310105172介護予防訪問看護</v>
      </c>
      <c r="B858" s="489">
        <v>2310105172</v>
      </c>
      <c r="C858" s="489" t="s">
        <v>2103</v>
      </c>
      <c r="D858" s="489" t="s">
        <v>13980</v>
      </c>
    </row>
    <row r="859" spans="1:4">
      <c r="A859" s="489" t="str">
        <f t="shared" si="13"/>
        <v>2310105172訪問リハビリテーション</v>
      </c>
      <c r="B859" s="489">
        <v>2310105172</v>
      </c>
      <c r="C859" s="489" t="s">
        <v>2104</v>
      </c>
      <c r="D859" s="489" t="s">
        <v>13980</v>
      </c>
    </row>
    <row r="860" spans="1:4">
      <c r="A860" s="489" t="str">
        <f t="shared" si="13"/>
        <v>2310105172訪問看護</v>
      </c>
      <c r="B860" s="489">
        <v>2310105172</v>
      </c>
      <c r="C860" s="489" t="s">
        <v>2102</v>
      </c>
      <c r="D860" s="489" t="s">
        <v>13980</v>
      </c>
    </row>
    <row r="861" spans="1:4">
      <c r="A861" s="489" t="str">
        <f t="shared" si="13"/>
        <v>2310105180介護予防訪問リハビリテーション</v>
      </c>
      <c r="B861" s="489">
        <v>2310105180</v>
      </c>
      <c r="C861" s="489" t="s">
        <v>2108</v>
      </c>
      <c r="D861" s="489" t="s">
        <v>13981</v>
      </c>
    </row>
    <row r="862" spans="1:4">
      <c r="A862" s="489" t="str">
        <f t="shared" si="13"/>
        <v>2310105180介護予防訪問看護</v>
      </c>
      <c r="B862" s="489">
        <v>2310105180</v>
      </c>
      <c r="C862" s="489" t="s">
        <v>2103</v>
      </c>
      <c r="D862" s="489" t="s">
        <v>13981</v>
      </c>
    </row>
    <row r="863" spans="1:4">
      <c r="A863" s="489" t="str">
        <f t="shared" si="13"/>
        <v>2310105180訪問リハビリテーション</v>
      </c>
      <c r="B863" s="489">
        <v>2310105180</v>
      </c>
      <c r="C863" s="489" t="s">
        <v>2104</v>
      </c>
      <c r="D863" s="489" t="s">
        <v>13981</v>
      </c>
    </row>
    <row r="864" spans="1:4">
      <c r="A864" s="489" t="str">
        <f t="shared" si="13"/>
        <v>2310105180訪問看護</v>
      </c>
      <c r="B864" s="489">
        <v>2310105180</v>
      </c>
      <c r="C864" s="489" t="s">
        <v>2102</v>
      </c>
      <c r="D864" s="489" t="s">
        <v>13981</v>
      </c>
    </row>
    <row r="865" spans="1:4">
      <c r="A865" s="489" t="str">
        <f t="shared" si="13"/>
        <v>2310105214介護予防訪問リハビリテーション</v>
      </c>
      <c r="B865" s="489">
        <v>2310105214</v>
      </c>
      <c r="C865" s="489" t="s">
        <v>2108</v>
      </c>
      <c r="D865" s="489" t="s">
        <v>13982</v>
      </c>
    </row>
    <row r="866" spans="1:4">
      <c r="A866" s="489" t="str">
        <f t="shared" si="13"/>
        <v>2310105214介護予防訪問看護</v>
      </c>
      <c r="B866" s="489">
        <v>2310105214</v>
      </c>
      <c r="C866" s="489" t="s">
        <v>2103</v>
      </c>
      <c r="D866" s="489" t="s">
        <v>13982</v>
      </c>
    </row>
    <row r="867" spans="1:4">
      <c r="A867" s="489" t="str">
        <f t="shared" si="13"/>
        <v>2310105214訪問リハビリテーション</v>
      </c>
      <c r="B867" s="489">
        <v>2310105214</v>
      </c>
      <c r="C867" s="489" t="s">
        <v>2104</v>
      </c>
      <c r="D867" s="489" t="s">
        <v>13982</v>
      </c>
    </row>
    <row r="868" spans="1:4">
      <c r="A868" s="489" t="str">
        <f t="shared" si="13"/>
        <v>2310105214訪問看護</v>
      </c>
      <c r="B868" s="489">
        <v>2310105214</v>
      </c>
      <c r="C868" s="489" t="s">
        <v>2102</v>
      </c>
      <c r="D868" s="489" t="s">
        <v>13982</v>
      </c>
    </row>
    <row r="869" spans="1:4">
      <c r="A869" s="489" t="str">
        <f t="shared" si="13"/>
        <v>2310105222介護予防訪問リハビリテーション</v>
      </c>
      <c r="B869" s="489">
        <v>2310105222</v>
      </c>
      <c r="C869" s="489" t="s">
        <v>2108</v>
      </c>
      <c r="D869" s="489" t="s">
        <v>13983</v>
      </c>
    </row>
    <row r="870" spans="1:4">
      <c r="A870" s="489" t="str">
        <f t="shared" si="13"/>
        <v>2310105222介護予防訪問看護</v>
      </c>
      <c r="B870" s="489">
        <v>2310105222</v>
      </c>
      <c r="C870" s="489" t="s">
        <v>2103</v>
      </c>
      <c r="D870" s="489" t="s">
        <v>13983</v>
      </c>
    </row>
    <row r="871" spans="1:4">
      <c r="A871" s="489" t="str">
        <f t="shared" si="13"/>
        <v>2310105222訪問リハビリテーション</v>
      </c>
      <c r="B871" s="489">
        <v>2310105222</v>
      </c>
      <c r="C871" s="489" t="s">
        <v>2104</v>
      </c>
      <c r="D871" s="489" t="s">
        <v>13983</v>
      </c>
    </row>
    <row r="872" spans="1:4">
      <c r="A872" s="489" t="str">
        <f t="shared" si="13"/>
        <v>2310105222訪問看護</v>
      </c>
      <c r="B872" s="489">
        <v>2310105222</v>
      </c>
      <c r="C872" s="489" t="s">
        <v>2102</v>
      </c>
      <c r="D872" s="489" t="s">
        <v>13983</v>
      </c>
    </row>
    <row r="873" spans="1:4">
      <c r="A873" s="489" t="str">
        <f t="shared" si="13"/>
        <v>2310105230介護予防通所リハビリテーション</v>
      </c>
      <c r="B873" s="489">
        <v>2310105230</v>
      </c>
      <c r="C873" s="489" t="s">
        <v>2512</v>
      </c>
      <c r="D873" s="489" t="s">
        <v>13984</v>
      </c>
    </row>
    <row r="874" spans="1:4">
      <c r="A874" s="489" t="str">
        <f t="shared" si="13"/>
        <v>2310105230介護予防通所リハビリテーション</v>
      </c>
      <c r="B874" s="489">
        <v>2310105230</v>
      </c>
      <c r="C874" s="489" t="s">
        <v>2512</v>
      </c>
      <c r="D874" s="489" t="s">
        <v>13984</v>
      </c>
    </row>
    <row r="875" spans="1:4">
      <c r="A875" s="489" t="str">
        <f t="shared" si="13"/>
        <v>2310105230介護予防通所リハビリテーション</v>
      </c>
      <c r="B875" s="489">
        <v>2310105230</v>
      </c>
      <c r="C875" s="489" t="s">
        <v>2512</v>
      </c>
      <c r="D875" s="489" t="s">
        <v>13984</v>
      </c>
    </row>
    <row r="876" spans="1:4">
      <c r="A876" s="489" t="str">
        <f t="shared" si="13"/>
        <v>2310105230介護予防通所リハビリテーション</v>
      </c>
      <c r="B876" s="489">
        <v>2310105230</v>
      </c>
      <c r="C876" s="489" t="s">
        <v>2512</v>
      </c>
      <c r="D876" s="489" t="s">
        <v>13984</v>
      </c>
    </row>
    <row r="877" spans="1:4">
      <c r="A877" s="489" t="str">
        <f t="shared" si="13"/>
        <v>2310105230介護予防通所リハビリテーション</v>
      </c>
      <c r="B877" s="489">
        <v>2310105230</v>
      </c>
      <c r="C877" s="489" t="s">
        <v>2512</v>
      </c>
      <c r="D877" s="489" t="s">
        <v>13984</v>
      </c>
    </row>
    <row r="878" spans="1:4">
      <c r="A878" s="489" t="str">
        <f t="shared" si="13"/>
        <v>2310105230介護予防訪問リハビリテーション</v>
      </c>
      <c r="B878" s="489">
        <v>2310105230</v>
      </c>
      <c r="C878" s="489" t="s">
        <v>2108</v>
      </c>
      <c r="D878" s="489" t="s">
        <v>13984</v>
      </c>
    </row>
    <row r="879" spans="1:4">
      <c r="A879" s="489" t="str">
        <f t="shared" si="13"/>
        <v>2310105230介護予防訪問看護</v>
      </c>
      <c r="B879" s="489">
        <v>2310105230</v>
      </c>
      <c r="C879" s="489" t="s">
        <v>2103</v>
      </c>
      <c r="D879" s="489" t="s">
        <v>13984</v>
      </c>
    </row>
    <row r="880" spans="1:4">
      <c r="A880" s="489" t="str">
        <f t="shared" si="13"/>
        <v>2310105230通所リハビリテーション</v>
      </c>
      <c r="B880" s="489">
        <v>2310105230</v>
      </c>
      <c r="C880" s="489" t="s">
        <v>2511</v>
      </c>
      <c r="D880" s="489" t="s">
        <v>13984</v>
      </c>
    </row>
    <row r="881" spans="1:4">
      <c r="A881" s="489" t="str">
        <f t="shared" si="13"/>
        <v>2310105230通所リハビリテーション</v>
      </c>
      <c r="B881" s="489">
        <v>2310105230</v>
      </c>
      <c r="C881" s="489" t="s">
        <v>2511</v>
      </c>
      <c r="D881" s="489" t="s">
        <v>13984</v>
      </c>
    </row>
    <row r="882" spans="1:4">
      <c r="A882" s="489" t="str">
        <f t="shared" si="13"/>
        <v>2310105230通所リハビリテーション</v>
      </c>
      <c r="B882" s="489">
        <v>2310105230</v>
      </c>
      <c r="C882" s="489" t="s">
        <v>2511</v>
      </c>
      <c r="D882" s="489" t="s">
        <v>13984</v>
      </c>
    </row>
    <row r="883" spans="1:4">
      <c r="A883" s="489" t="str">
        <f t="shared" si="13"/>
        <v>2310105230通所リハビリテーション</v>
      </c>
      <c r="B883" s="489">
        <v>2310105230</v>
      </c>
      <c r="C883" s="489" t="s">
        <v>2511</v>
      </c>
      <c r="D883" s="489" t="s">
        <v>13984</v>
      </c>
    </row>
    <row r="884" spans="1:4">
      <c r="A884" s="489" t="str">
        <f t="shared" si="13"/>
        <v>2310105230通所リハビリテーション</v>
      </c>
      <c r="B884" s="489">
        <v>2310105230</v>
      </c>
      <c r="C884" s="489" t="s">
        <v>2511</v>
      </c>
      <c r="D884" s="489" t="s">
        <v>13984</v>
      </c>
    </row>
    <row r="885" spans="1:4">
      <c r="A885" s="489" t="str">
        <f t="shared" si="13"/>
        <v>2310105230訪問リハビリテーション</v>
      </c>
      <c r="B885" s="489">
        <v>2310105230</v>
      </c>
      <c r="C885" s="489" t="s">
        <v>2104</v>
      </c>
      <c r="D885" s="489" t="s">
        <v>13984</v>
      </c>
    </row>
    <row r="886" spans="1:4">
      <c r="A886" s="489" t="str">
        <f t="shared" si="13"/>
        <v>2310105230訪問看護</v>
      </c>
      <c r="B886" s="489">
        <v>2310105230</v>
      </c>
      <c r="C886" s="489" t="s">
        <v>2102</v>
      </c>
      <c r="D886" s="489" t="s">
        <v>13984</v>
      </c>
    </row>
    <row r="887" spans="1:4">
      <c r="A887" s="489" t="str">
        <f t="shared" si="13"/>
        <v>2310105248介護予防訪問リハビリテーション</v>
      </c>
      <c r="B887" s="489">
        <v>2310105248</v>
      </c>
      <c r="C887" s="489" t="s">
        <v>2108</v>
      </c>
      <c r="D887" s="489" t="s">
        <v>13985</v>
      </c>
    </row>
    <row r="888" spans="1:4">
      <c r="A888" s="489" t="str">
        <f t="shared" si="13"/>
        <v>2310105248介護予防訪問看護</v>
      </c>
      <c r="B888" s="489">
        <v>2310105248</v>
      </c>
      <c r="C888" s="489" t="s">
        <v>2103</v>
      </c>
      <c r="D888" s="489" t="s">
        <v>13985</v>
      </c>
    </row>
    <row r="889" spans="1:4">
      <c r="A889" s="489" t="str">
        <f t="shared" si="13"/>
        <v>2310105248訪問リハビリテーション</v>
      </c>
      <c r="B889" s="489">
        <v>2310105248</v>
      </c>
      <c r="C889" s="489" t="s">
        <v>2104</v>
      </c>
      <c r="D889" s="489" t="s">
        <v>13985</v>
      </c>
    </row>
    <row r="890" spans="1:4">
      <c r="A890" s="489" t="str">
        <f t="shared" si="13"/>
        <v>2310105248訪問看護</v>
      </c>
      <c r="B890" s="489">
        <v>2310105248</v>
      </c>
      <c r="C890" s="489" t="s">
        <v>2102</v>
      </c>
      <c r="D890" s="489" t="s">
        <v>13985</v>
      </c>
    </row>
    <row r="891" spans="1:4">
      <c r="A891" s="489" t="str">
        <f t="shared" si="13"/>
        <v>2310105255介護予防訪問リハビリテーション</v>
      </c>
      <c r="B891" s="489">
        <v>2310105255</v>
      </c>
      <c r="C891" s="489" t="s">
        <v>2108</v>
      </c>
      <c r="D891" s="489" t="s">
        <v>13986</v>
      </c>
    </row>
    <row r="892" spans="1:4">
      <c r="A892" s="489" t="str">
        <f t="shared" si="13"/>
        <v>2310105255介護予防訪問看護</v>
      </c>
      <c r="B892" s="489">
        <v>2310105255</v>
      </c>
      <c r="C892" s="489" t="s">
        <v>2103</v>
      </c>
      <c r="D892" s="489" t="s">
        <v>13986</v>
      </c>
    </row>
    <row r="893" spans="1:4">
      <c r="A893" s="489" t="str">
        <f t="shared" si="13"/>
        <v>2310105255訪問リハビリテーション</v>
      </c>
      <c r="B893" s="489">
        <v>2310105255</v>
      </c>
      <c r="C893" s="489" t="s">
        <v>2104</v>
      </c>
      <c r="D893" s="489" t="s">
        <v>13986</v>
      </c>
    </row>
    <row r="894" spans="1:4">
      <c r="A894" s="489" t="str">
        <f t="shared" si="13"/>
        <v>2310105255訪問看護</v>
      </c>
      <c r="B894" s="489">
        <v>2310105255</v>
      </c>
      <c r="C894" s="489" t="s">
        <v>2102</v>
      </c>
      <c r="D894" s="489" t="s">
        <v>13986</v>
      </c>
    </row>
    <row r="895" spans="1:4">
      <c r="A895" s="489" t="str">
        <f t="shared" si="13"/>
        <v>2310105263介護予防訪問リハビリテーション</v>
      </c>
      <c r="B895" s="489">
        <v>2310105263</v>
      </c>
      <c r="C895" s="489" t="s">
        <v>2108</v>
      </c>
      <c r="D895" s="489" t="s">
        <v>13987</v>
      </c>
    </row>
    <row r="896" spans="1:4">
      <c r="A896" s="489" t="str">
        <f t="shared" si="13"/>
        <v>2310105263介護予防訪問看護</v>
      </c>
      <c r="B896" s="489">
        <v>2310105263</v>
      </c>
      <c r="C896" s="489" t="s">
        <v>2103</v>
      </c>
      <c r="D896" s="489" t="s">
        <v>13987</v>
      </c>
    </row>
    <row r="897" spans="1:4">
      <c r="A897" s="489" t="str">
        <f t="shared" si="13"/>
        <v>2310105263訪問リハビリテーション</v>
      </c>
      <c r="B897" s="489">
        <v>2310105263</v>
      </c>
      <c r="C897" s="489" t="s">
        <v>2104</v>
      </c>
      <c r="D897" s="489" t="s">
        <v>13987</v>
      </c>
    </row>
    <row r="898" spans="1:4">
      <c r="A898" s="489" t="str">
        <f t="shared" ref="A898:A961" si="14">B898&amp;C898</f>
        <v>2310105263訪問看護</v>
      </c>
      <c r="B898" s="489">
        <v>2310105263</v>
      </c>
      <c r="C898" s="489" t="s">
        <v>2102</v>
      </c>
      <c r="D898" s="489" t="s">
        <v>13987</v>
      </c>
    </row>
    <row r="899" spans="1:4">
      <c r="A899" s="489" t="str">
        <f t="shared" si="14"/>
        <v>2310105289介護予防訪問リハビリテーション</v>
      </c>
      <c r="B899" s="489">
        <v>2310105289</v>
      </c>
      <c r="C899" s="489" t="s">
        <v>2108</v>
      </c>
      <c r="D899" s="489" t="s">
        <v>13988</v>
      </c>
    </row>
    <row r="900" spans="1:4">
      <c r="A900" s="489" t="str">
        <f t="shared" si="14"/>
        <v>2310105289介護予防訪問看護</v>
      </c>
      <c r="B900" s="489">
        <v>2310105289</v>
      </c>
      <c r="C900" s="489" t="s">
        <v>2103</v>
      </c>
      <c r="D900" s="489" t="s">
        <v>13988</v>
      </c>
    </row>
    <row r="901" spans="1:4">
      <c r="A901" s="489" t="str">
        <f t="shared" si="14"/>
        <v>2310105289訪問リハビリテーション</v>
      </c>
      <c r="B901" s="489">
        <v>2310105289</v>
      </c>
      <c r="C901" s="489" t="s">
        <v>2104</v>
      </c>
      <c r="D901" s="489" t="s">
        <v>13988</v>
      </c>
    </row>
    <row r="902" spans="1:4">
      <c r="A902" s="489" t="str">
        <f t="shared" si="14"/>
        <v>2310105289訪問看護</v>
      </c>
      <c r="B902" s="489">
        <v>2310105289</v>
      </c>
      <c r="C902" s="489" t="s">
        <v>2102</v>
      </c>
      <c r="D902" s="489" t="s">
        <v>13988</v>
      </c>
    </row>
    <row r="903" spans="1:4">
      <c r="A903" s="489" t="str">
        <f t="shared" si="14"/>
        <v>2310105297介護予防訪問リハビリテーション</v>
      </c>
      <c r="B903" s="489">
        <v>2310105297</v>
      </c>
      <c r="C903" s="489" t="s">
        <v>2108</v>
      </c>
      <c r="D903" s="489" t="s">
        <v>13989</v>
      </c>
    </row>
    <row r="904" spans="1:4">
      <c r="A904" s="489" t="str">
        <f t="shared" si="14"/>
        <v>2310105297介護予防訪問看護</v>
      </c>
      <c r="B904" s="489">
        <v>2310105297</v>
      </c>
      <c r="C904" s="489" t="s">
        <v>2103</v>
      </c>
      <c r="D904" s="489" t="s">
        <v>13989</v>
      </c>
    </row>
    <row r="905" spans="1:4">
      <c r="A905" s="489" t="str">
        <f t="shared" si="14"/>
        <v>2310105297訪問リハビリテーション</v>
      </c>
      <c r="B905" s="489">
        <v>2310105297</v>
      </c>
      <c r="C905" s="489" t="s">
        <v>2104</v>
      </c>
      <c r="D905" s="489" t="s">
        <v>13989</v>
      </c>
    </row>
    <row r="906" spans="1:4">
      <c r="A906" s="489" t="str">
        <f t="shared" si="14"/>
        <v>2310105297訪問看護</v>
      </c>
      <c r="B906" s="489">
        <v>2310105297</v>
      </c>
      <c r="C906" s="489" t="s">
        <v>2102</v>
      </c>
      <c r="D906" s="489" t="s">
        <v>13989</v>
      </c>
    </row>
    <row r="907" spans="1:4">
      <c r="A907" s="489" t="str">
        <f t="shared" si="14"/>
        <v>2310105321介護予防訪問リハビリテーション</v>
      </c>
      <c r="B907" s="489">
        <v>2310105321</v>
      </c>
      <c r="C907" s="489" t="s">
        <v>2108</v>
      </c>
      <c r="D907" s="489" t="s">
        <v>13990</v>
      </c>
    </row>
    <row r="908" spans="1:4">
      <c r="A908" s="489" t="str">
        <f t="shared" si="14"/>
        <v>2310105321介護予防訪問看護</v>
      </c>
      <c r="B908" s="489">
        <v>2310105321</v>
      </c>
      <c r="C908" s="489" t="s">
        <v>2103</v>
      </c>
      <c r="D908" s="489" t="s">
        <v>13990</v>
      </c>
    </row>
    <row r="909" spans="1:4">
      <c r="A909" s="489" t="str">
        <f t="shared" si="14"/>
        <v>2310105321訪問リハビリテーション</v>
      </c>
      <c r="B909" s="489">
        <v>2310105321</v>
      </c>
      <c r="C909" s="489" t="s">
        <v>2104</v>
      </c>
      <c r="D909" s="489" t="s">
        <v>13990</v>
      </c>
    </row>
    <row r="910" spans="1:4">
      <c r="A910" s="489" t="str">
        <f t="shared" si="14"/>
        <v>2310105321訪問看護</v>
      </c>
      <c r="B910" s="489">
        <v>2310105321</v>
      </c>
      <c r="C910" s="489" t="s">
        <v>2102</v>
      </c>
      <c r="D910" s="489" t="s">
        <v>13990</v>
      </c>
    </row>
    <row r="911" spans="1:4">
      <c r="A911" s="489" t="str">
        <f t="shared" si="14"/>
        <v>2310105339介護予防訪問リハビリテーション</v>
      </c>
      <c r="B911" s="489">
        <v>2310105339</v>
      </c>
      <c r="C911" s="489" t="s">
        <v>2108</v>
      </c>
      <c r="D911" s="489" t="s">
        <v>13991</v>
      </c>
    </row>
    <row r="912" spans="1:4">
      <c r="A912" s="489" t="str">
        <f t="shared" si="14"/>
        <v>2310105339介護予防訪問看護</v>
      </c>
      <c r="B912" s="489">
        <v>2310105339</v>
      </c>
      <c r="C912" s="489" t="s">
        <v>2103</v>
      </c>
      <c r="D912" s="489" t="s">
        <v>13991</v>
      </c>
    </row>
    <row r="913" spans="1:4">
      <c r="A913" s="489" t="str">
        <f t="shared" si="14"/>
        <v>2310105339訪問リハビリテーション</v>
      </c>
      <c r="B913" s="489">
        <v>2310105339</v>
      </c>
      <c r="C913" s="489" t="s">
        <v>2104</v>
      </c>
      <c r="D913" s="489" t="s">
        <v>13991</v>
      </c>
    </row>
    <row r="914" spans="1:4">
      <c r="A914" s="489" t="str">
        <f t="shared" si="14"/>
        <v>2310105339訪問看護</v>
      </c>
      <c r="B914" s="489">
        <v>2310105339</v>
      </c>
      <c r="C914" s="489" t="s">
        <v>2102</v>
      </c>
      <c r="D914" s="489" t="s">
        <v>13991</v>
      </c>
    </row>
    <row r="915" spans="1:4">
      <c r="A915" s="489" t="str">
        <f t="shared" si="14"/>
        <v>2310105347介護予防訪問リハビリテーション</v>
      </c>
      <c r="B915" s="489">
        <v>2310105347</v>
      </c>
      <c r="C915" s="489" t="s">
        <v>2108</v>
      </c>
      <c r="D915" s="489" t="s">
        <v>13992</v>
      </c>
    </row>
    <row r="916" spans="1:4">
      <c r="A916" s="489" t="str">
        <f t="shared" si="14"/>
        <v>2310105347介護予防訪問看護</v>
      </c>
      <c r="B916" s="489">
        <v>2310105347</v>
      </c>
      <c r="C916" s="489" t="s">
        <v>2103</v>
      </c>
      <c r="D916" s="489" t="s">
        <v>13992</v>
      </c>
    </row>
    <row r="917" spans="1:4">
      <c r="A917" s="489" t="str">
        <f t="shared" si="14"/>
        <v>2310105347訪問リハビリテーション</v>
      </c>
      <c r="B917" s="489">
        <v>2310105347</v>
      </c>
      <c r="C917" s="489" t="s">
        <v>2104</v>
      </c>
      <c r="D917" s="489" t="s">
        <v>13992</v>
      </c>
    </row>
    <row r="918" spans="1:4">
      <c r="A918" s="489" t="str">
        <f t="shared" si="14"/>
        <v>2310105347訪問看護</v>
      </c>
      <c r="B918" s="489">
        <v>2310105347</v>
      </c>
      <c r="C918" s="489" t="s">
        <v>2102</v>
      </c>
      <c r="D918" s="489" t="s">
        <v>13992</v>
      </c>
    </row>
    <row r="919" spans="1:4">
      <c r="A919" s="489" t="str">
        <f t="shared" si="14"/>
        <v>2310105362介護予防訪問リハビリテーション</v>
      </c>
      <c r="B919" s="489">
        <v>2310105362</v>
      </c>
      <c r="C919" s="489" t="s">
        <v>2108</v>
      </c>
      <c r="D919" s="489" t="s">
        <v>13993</v>
      </c>
    </row>
    <row r="920" spans="1:4">
      <c r="A920" s="489" t="str">
        <f t="shared" si="14"/>
        <v>2310105362介護予防訪問看護</v>
      </c>
      <c r="B920" s="489">
        <v>2310105362</v>
      </c>
      <c r="C920" s="489" t="s">
        <v>2103</v>
      </c>
      <c r="D920" s="489" t="s">
        <v>13993</v>
      </c>
    </row>
    <row r="921" spans="1:4">
      <c r="A921" s="489" t="str">
        <f t="shared" si="14"/>
        <v>2310105362訪問リハビリテーション</v>
      </c>
      <c r="B921" s="489">
        <v>2310105362</v>
      </c>
      <c r="C921" s="489" t="s">
        <v>2104</v>
      </c>
      <c r="D921" s="489" t="s">
        <v>13993</v>
      </c>
    </row>
    <row r="922" spans="1:4">
      <c r="A922" s="489" t="str">
        <f t="shared" si="14"/>
        <v>2310105362訪問看護</v>
      </c>
      <c r="B922" s="489">
        <v>2310105362</v>
      </c>
      <c r="C922" s="489" t="s">
        <v>2102</v>
      </c>
      <c r="D922" s="489" t="s">
        <v>13993</v>
      </c>
    </row>
    <row r="923" spans="1:4">
      <c r="A923" s="489" t="str">
        <f t="shared" si="14"/>
        <v>2310105370介護予防訪問リハビリテーション</v>
      </c>
      <c r="B923" s="489">
        <v>2310105370</v>
      </c>
      <c r="C923" s="489" t="s">
        <v>2108</v>
      </c>
      <c r="D923" s="489" t="s">
        <v>13994</v>
      </c>
    </row>
    <row r="924" spans="1:4">
      <c r="A924" s="489" t="str">
        <f t="shared" si="14"/>
        <v>2310105370介護予防訪問看護</v>
      </c>
      <c r="B924" s="489">
        <v>2310105370</v>
      </c>
      <c r="C924" s="489" t="s">
        <v>2103</v>
      </c>
      <c r="D924" s="489" t="s">
        <v>13994</v>
      </c>
    </row>
    <row r="925" spans="1:4">
      <c r="A925" s="489" t="str">
        <f t="shared" si="14"/>
        <v>2310105370訪問リハビリテーション</v>
      </c>
      <c r="B925" s="489">
        <v>2310105370</v>
      </c>
      <c r="C925" s="489" t="s">
        <v>2104</v>
      </c>
      <c r="D925" s="489" t="s">
        <v>13994</v>
      </c>
    </row>
    <row r="926" spans="1:4">
      <c r="A926" s="489" t="str">
        <f t="shared" si="14"/>
        <v>2310105370訪問看護</v>
      </c>
      <c r="B926" s="489">
        <v>2310105370</v>
      </c>
      <c r="C926" s="489" t="s">
        <v>2102</v>
      </c>
      <c r="D926" s="489" t="s">
        <v>13994</v>
      </c>
    </row>
    <row r="927" spans="1:4">
      <c r="A927" s="489" t="str">
        <f t="shared" si="14"/>
        <v>2310105388介護予防訪問リハビリテーション</v>
      </c>
      <c r="B927" s="489">
        <v>2310105388</v>
      </c>
      <c r="C927" s="489" t="s">
        <v>2108</v>
      </c>
      <c r="D927" s="489" t="s">
        <v>13995</v>
      </c>
    </row>
    <row r="928" spans="1:4">
      <c r="A928" s="489" t="str">
        <f t="shared" si="14"/>
        <v>2310105388介護予防訪問看護</v>
      </c>
      <c r="B928" s="489">
        <v>2310105388</v>
      </c>
      <c r="C928" s="489" t="s">
        <v>2103</v>
      </c>
      <c r="D928" s="489" t="s">
        <v>13995</v>
      </c>
    </row>
    <row r="929" spans="1:4">
      <c r="A929" s="489" t="str">
        <f t="shared" si="14"/>
        <v>2310105388訪問リハビリテーション</v>
      </c>
      <c r="B929" s="489">
        <v>2310105388</v>
      </c>
      <c r="C929" s="489" t="s">
        <v>2104</v>
      </c>
      <c r="D929" s="489" t="s">
        <v>13995</v>
      </c>
    </row>
    <row r="930" spans="1:4">
      <c r="A930" s="489" t="str">
        <f t="shared" si="14"/>
        <v>2310105388訪問看護</v>
      </c>
      <c r="B930" s="489">
        <v>2310105388</v>
      </c>
      <c r="C930" s="489" t="s">
        <v>2102</v>
      </c>
      <c r="D930" s="489" t="s">
        <v>13995</v>
      </c>
    </row>
    <row r="931" spans="1:4">
      <c r="A931" s="489" t="str">
        <f t="shared" si="14"/>
        <v>2310105396介護予防訪問リハビリテーション</v>
      </c>
      <c r="B931" s="489">
        <v>2310105396</v>
      </c>
      <c r="C931" s="489" t="s">
        <v>2108</v>
      </c>
      <c r="D931" s="489" t="s">
        <v>13996</v>
      </c>
    </row>
    <row r="932" spans="1:4">
      <c r="A932" s="489" t="str">
        <f t="shared" si="14"/>
        <v>2310105396介護予防訪問看護</v>
      </c>
      <c r="B932" s="489">
        <v>2310105396</v>
      </c>
      <c r="C932" s="489" t="s">
        <v>2103</v>
      </c>
      <c r="D932" s="489" t="s">
        <v>13996</v>
      </c>
    </row>
    <row r="933" spans="1:4">
      <c r="A933" s="489" t="str">
        <f t="shared" si="14"/>
        <v>2310105396訪問リハビリテーション</v>
      </c>
      <c r="B933" s="489">
        <v>2310105396</v>
      </c>
      <c r="C933" s="489" t="s">
        <v>2104</v>
      </c>
      <c r="D933" s="489" t="s">
        <v>13996</v>
      </c>
    </row>
    <row r="934" spans="1:4">
      <c r="A934" s="489" t="str">
        <f t="shared" si="14"/>
        <v>2310105396訪問看護</v>
      </c>
      <c r="B934" s="489">
        <v>2310105396</v>
      </c>
      <c r="C934" s="489" t="s">
        <v>2102</v>
      </c>
      <c r="D934" s="489" t="s">
        <v>13996</v>
      </c>
    </row>
    <row r="935" spans="1:4">
      <c r="A935" s="489" t="str">
        <f t="shared" si="14"/>
        <v>2310105404介護予防訪問リハビリテーション</v>
      </c>
      <c r="B935" s="489">
        <v>2310105404</v>
      </c>
      <c r="C935" s="489" t="s">
        <v>2108</v>
      </c>
      <c r="D935" s="489" t="s">
        <v>13997</v>
      </c>
    </row>
    <row r="936" spans="1:4">
      <c r="A936" s="489" t="str">
        <f t="shared" si="14"/>
        <v>2310105404介護予防訪問看護</v>
      </c>
      <c r="B936" s="489">
        <v>2310105404</v>
      </c>
      <c r="C936" s="489" t="s">
        <v>2103</v>
      </c>
      <c r="D936" s="489" t="s">
        <v>13997</v>
      </c>
    </row>
    <row r="937" spans="1:4">
      <c r="A937" s="489" t="str">
        <f t="shared" si="14"/>
        <v>2310105404訪問リハビリテーション</v>
      </c>
      <c r="B937" s="489">
        <v>2310105404</v>
      </c>
      <c r="C937" s="489" t="s">
        <v>2104</v>
      </c>
      <c r="D937" s="489" t="s">
        <v>13997</v>
      </c>
    </row>
    <row r="938" spans="1:4">
      <c r="A938" s="489" t="str">
        <f t="shared" si="14"/>
        <v>2310105404訪問看護</v>
      </c>
      <c r="B938" s="489">
        <v>2310105404</v>
      </c>
      <c r="C938" s="489" t="s">
        <v>2102</v>
      </c>
      <c r="D938" s="489" t="s">
        <v>13997</v>
      </c>
    </row>
    <row r="939" spans="1:4">
      <c r="A939" s="489" t="str">
        <f t="shared" si="14"/>
        <v>2310105412介護予防訪問リハビリテーション</v>
      </c>
      <c r="B939" s="489">
        <v>2310105412</v>
      </c>
      <c r="C939" s="489" t="s">
        <v>2108</v>
      </c>
      <c r="D939" s="489" t="s">
        <v>13998</v>
      </c>
    </row>
    <row r="940" spans="1:4">
      <c r="A940" s="489" t="str">
        <f t="shared" si="14"/>
        <v>2310105412介護予防訪問看護</v>
      </c>
      <c r="B940" s="489">
        <v>2310105412</v>
      </c>
      <c r="C940" s="489" t="s">
        <v>2103</v>
      </c>
      <c r="D940" s="489" t="s">
        <v>13998</v>
      </c>
    </row>
    <row r="941" spans="1:4">
      <c r="A941" s="489" t="str">
        <f t="shared" si="14"/>
        <v>2310105412訪問リハビリテーション</v>
      </c>
      <c r="B941" s="489">
        <v>2310105412</v>
      </c>
      <c r="C941" s="489" t="s">
        <v>2104</v>
      </c>
      <c r="D941" s="489" t="s">
        <v>13998</v>
      </c>
    </row>
    <row r="942" spans="1:4">
      <c r="A942" s="489" t="str">
        <f t="shared" si="14"/>
        <v>2310105412訪問看護</v>
      </c>
      <c r="B942" s="489">
        <v>2310105412</v>
      </c>
      <c r="C942" s="489" t="s">
        <v>2102</v>
      </c>
      <c r="D942" s="489" t="s">
        <v>13998</v>
      </c>
    </row>
    <row r="943" spans="1:4">
      <c r="A943" s="489" t="str">
        <f t="shared" si="14"/>
        <v>2310105420介護予防訪問リハビリテーション</v>
      </c>
      <c r="B943" s="489">
        <v>2310105420</v>
      </c>
      <c r="C943" s="489" t="s">
        <v>2108</v>
      </c>
      <c r="D943" s="489" t="s">
        <v>13999</v>
      </c>
    </row>
    <row r="944" spans="1:4">
      <c r="A944" s="489" t="str">
        <f t="shared" si="14"/>
        <v>2310105420介護予防訪問看護</v>
      </c>
      <c r="B944" s="489">
        <v>2310105420</v>
      </c>
      <c r="C944" s="489" t="s">
        <v>2103</v>
      </c>
      <c r="D944" s="489" t="s">
        <v>13999</v>
      </c>
    </row>
    <row r="945" spans="1:4">
      <c r="A945" s="489" t="str">
        <f t="shared" si="14"/>
        <v>2310105420訪問リハビリテーション</v>
      </c>
      <c r="B945" s="489">
        <v>2310105420</v>
      </c>
      <c r="C945" s="489" t="s">
        <v>2104</v>
      </c>
      <c r="D945" s="489" t="s">
        <v>13999</v>
      </c>
    </row>
    <row r="946" spans="1:4">
      <c r="A946" s="489" t="str">
        <f t="shared" si="14"/>
        <v>2310105420訪問看護</v>
      </c>
      <c r="B946" s="489">
        <v>2310105420</v>
      </c>
      <c r="C946" s="489" t="s">
        <v>2102</v>
      </c>
      <c r="D946" s="489" t="s">
        <v>13999</v>
      </c>
    </row>
    <row r="947" spans="1:4">
      <c r="A947" s="489" t="str">
        <f t="shared" si="14"/>
        <v>2310105438介護予防訪問リハビリテーション</v>
      </c>
      <c r="B947" s="489">
        <v>2310105438</v>
      </c>
      <c r="C947" s="489" t="s">
        <v>2108</v>
      </c>
      <c r="D947" s="489" t="s">
        <v>14000</v>
      </c>
    </row>
    <row r="948" spans="1:4">
      <c r="A948" s="489" t="str">
        <f t="shared" si="14"/>
        <v>2310105438介護予防訪問看護</v>
      </c>
      <c r="B948" s="489">
        <v>2310105438</v>
      </c>
      <c r="C948" s="489" t="s">
        <v>2103</v>
      </c>
      <c r="D948" s="489" t="s">
        <v>14000</v>
      </c>
    </row>
    <row r="949" spans="1:4">
      <c r="A949" s="489" t="str">
        <f t="shared" si="14"/>
        <v>2310105438訪問リハビリテーション</v>
      </c>
      <c r="B949" s="489">
        <v>2310105438</v>
      </c>
      <c r="C949" s="489" t="s">
        <v>2104</v>
      </c>
      <c r="D949" s="489" t="s">
        <v>14000</v>
      </c>
    </row>
    <row r="950" spans="1:4">
      <c r="A950" s="489" t="str">
        <f t="shared" si="14"/>
        <v>2310105438訪問看護</v>
      </c>
      <c r="B950" s="489">
        <v>2310105438</v>
      </c>
      <c r="C950" s="489" t="s">
        <v>2102</v>
      </c>
      <c r="D950" s="489" t="s">
        <v>14000</v>
      </c>
    </row>
    <row r="951" spans="1:4">
      <c r="A951" s="489" t="str">
        <f t="shared" si="14"/>
        <v>2310105446介護予防訪問リハビリテーション</v>
      </c>
      <c r="B951" s="489">
        <v>2310105446</v>
      </c>
      <c r="C951" s="489" t="s">
        <v>2108</v>
      </c>
      <c r="D951" s="489" t="s">
        <v>14001</v>
      </c>
    </row>
    <row r="952" spans="1:4">
      <c r="A952" s="489" t="str">
        <f t="shared" si="14"/>
        <v>2310105446介護予防訪問看護</v>
      </c>
      <c r="B952" s="489">
        <v>2310105446</v>
      </c>
      <c r="C952" s="489" t="s">
        <v>2103</v>
      </c>
      <c r="D952" s="489" t="s">
        <v>14001</v>
      </c>
    </row>
    <row r="953" spans="1:4">
      <c r="A953" s="489" t="str">
        <f t="shared" si="14"/>
        <v>2310105446訪問リハビリテーション</v>
      </c>
      <c r="B953" s="489">
        <v>2310105446</v>
      </c>
      <c r="C953" s="489" t="s">
        <v>2104</v>
      </c>
      <c r="D953" s="489" t="s">
        <v>14001</v>
      </c>
    </row>
    <row r="954" spans="1:4">
      <c r="A954" s="489" t="str">
        <f t="shared" si="14"/>
        <v>2310105446訪問看護</v>
      </c>
      <c r="B954" s="489">
        <v>2310105446</v>
      </c>
      <c r="C954" s="489" t="s">
        <v>2102</v>
      </c>
      <c r="D954" s="489" t="s">
        <v>14001</v>
      </c>
    </row>
    <row r="955" spans="1:4">
      <c r="A955" s="489" t="str">
        <f t="shared" si="14"/>
        <v>2310105453介護予防訪問リハビリテーション</v>
      </c>
      <c r="B955" s="489">
        <v>2310105453</v>
      </c>
      <c r="C955" s="489" t="s">
        <v>2108</v>
      </c>
      <c r="D955" s="489" t="s">
        <v>14002</v>
      </c>
    </row>
    <row r="956" spans="1:4">
      <c r="A956" s="489" t="str">
        <f t="shared" si="14"/>
        <v>2310105453介護予防訪問看護</v>
      </c>
      <c r="B956" s="489">
        <v>2310105453</v>
      </c>
      <c r="C956" s="489" t="s">
        <v>2103</v>
      </c>
      <c r="D956" s="489" t="s">
        <v>14002</v>
      </c>
    </row>
    <row r="957" spans="1:4">
      <c r="A957" s="489" t="str">
        <f t="shared" si="14"/>
        <v>2310105453訪問リハビリテーション</v>
      </c>
      <c r="B957" s="489">
        <v>2310105453</v>
      </c>
      <c r="C957" s="489" t="s">
        <v>2104</v>
      </c>
      <c r="D957" s="489" t="s">
        <v>14002</v>
      </c>
    </row>
    <row r="958" spans="1:4">
      <c r="A958" s="489" t="str">
        <f t="shared" si="14"/>
        <v>2310105453訪問看護</v>
      </c>
      <c r="B958" s="489">
        <v>2310105453</v>
      </c>
      <c r="C958" s="489" t="s">
        <v>2102</v>
      </c>
      <c r="D958" s="489" t="s">
        <v>14002</v>
      </c>
    </row>
    <row r="959" spans="1:4">
      <c r="A959" s="489" t="str">
        <f t="shared" si="14"/>
        <v>2310105461介護予防訪問リハビリテーション</v>
      </c>
      <c r="B959" s="489">
        <v>2310105461</v>
      </c>
      <c r="C959" s="489" t="s">
        <v>2108</v>
      </c>
      <c r="D959" s="489" t="s">
        <v>14003</v>
      </c>
    </row>
    <row r="960" spans="1:4">
      <c r="A960" s="489" t="str">
        <f t="shared" si="14"/>
        <v>2310105461介護予防訪問看護</v>
      </c>
      <c r="B960" s="489">
        <v>2310105461</v>
      </c>
      <c r="C960" s="489" t="s">
        <v>2103</v>
      </c>
      <c r="D960" s="489" t="s">
        <v>14003</v>
      </c>
    </row>
    <row r="961" spans="1:4">
      <c r="A961" s="489" t="str">
        <f t="shared" si="14"/>
        <v>2310105461訪問リハビリテーション</v>
      </c>
      <c r="B961" s="489">
        <v>2310105461</v>
      </c>
      <c r="C961" s="489" t="s">
        <v>2104</v>
      </c>
      <c r="D961" s="489" t="s">
        <v>14003</v>
      </c>
    </row>
    <row r="962" spans="1:4">
      <c r="A962" s="489" t="str">
        <f t="shared" ref="A962:A1025" si="15">B962&amp;C962</f>
        <v>2310105461訪問看護</v>
      </c>
      <c r="B962" s="489">
        <v>2310105461</v>
      </c>
      <c r="C962" s="489" t="s">
        <v>2102</v>
      </c>
      <c r="D962" s="489" t="s">
        <v>14003</v>
      </c>
    </row>
    <row r="963" spans="1:4">
      <c r="A963" s="489" t="str">
        <f t="shared" si="15"/>
        <v>2310105479介護予防訪問リハビリテーション</v>
      </c>
      <c r="B963" s="489">
        <v>2310105479</v>
      </c>
      <c r="C963" s="489" t="s">
        <v>2108</v>
      </c>
      <c r="D963" s="489" t="s">
        <v>14004</v>
      </c>
    </row>
    <row r="964" spans="1:4">
      <c r="A964" s="489" t="str">
        <f t="shared" si="15"/>
        <v>2310105479介護予防訪問看護</v>
      </c>
      <c r="B964" s="489">
        <v>2310105479</v>
      </c>
      <c r="C964" s="489" t="s">
        <v>2103</v>
      </c>
      <c r="D964" s="489" t="s">
        <v>14004</v>
      </c>
    </row>
    <row r="965" spans="1:4">
      <c r="A965" s="489" t="str">
        <f t="shared" si="15"/>
        <v>2310105479訪問リハビリテーション</v>
      </c>
      <c r="B965" s="489">
        <v>2310105479</v>
      </c>
      <c r="C965" s="489" t="s">
        <v>2104</v>
      </c>
      <c r="D965" s="489" t="s">
        <v>14004</v>
      </c>
    </row>
    <row r="966" spans="1:4">
      <c r="A966" s="489" t="str">
        <f t="shared" si="15"/>
        <v>2310105479訪問看護</v>
      </c>
      <c r="B966" s="489">
        <v>2310105479</v>
      </c>
      <c r="C966" s="489" t="s">
        <v>2102</v>
      </c>
      <c r="D966" s="489" t="s">
        <v>14004</v>
      </c>
    </row>
    <row r="967" spans="1:4">
      <c r="A967" s="489" t="str">
        <f t="shared" si="15"/>
        <v>2310105487介護予防訪問リハビリテーション</v>
      </c>
      <c r="B967" s="489">
        <v>2310105487</v>
      </c>
      <c r="C967" s="489" t="s">
        <v>2108</v>
      </c>
      <c r="D967" s="489" t="s">
        <v>14005</v>
      </c>
    </row>
    <row r="968" spans="1:4">
      <c r="A968" s="489" t="str">
        <f t="shared" si="15"/>
        <v>2310105487介護予防訪問看護</v>
      </c>
      <c r="B968" s="489">
        <v>2310105487</v>
      </c>
      <c r="C968" s="489" t="s">
        <v>2103</v>
      </c>
      <c r="D968" s="489" t="s">
        <v>14005</v>
      </c>
    </row>
    <row r="969" spans="1:4">
      <c r="A969" s="489" t="str">
        <f t="shared" si="15"/>
        <v>2310105487訪問リハビリテーション</v>
      </c>
      <c r="B969" s="489">
        <v>2310105487</v>
      </c>
      <c r="C969" s="489" t="s">
        <v>2104</v>
      </c>
      <c r="D969" s="489" t="s">
        <v>14005</v>
      </c>
    </row>
    <row r="970" spans="1:4">
      <c r="A970" s="489" t="str">
        <f t="shared" si="15"/>
        <v>2310105487訪問看護</v>
      </c>
      <c r="B970" s="489">
        <v>2310105487</v>
      </c>
      <c r="C970" s="489" t="s">
        <v>2102</v>
      </c>
      <c r="D970" s="489" t="s">
        <v>14005</v>
      </c>
    </row>
    <row r="971" spans="1:4">
      <c r="A971" s="489" t="str">
        <f t="shared" si="15"/>
        <v>2310105495介護予防訪問リハビリテーション</v>
      </c>
      <c r="B971" s="489">
        <v>2310105495</v>
      </c>
      <c r="C971" s="489" t="s">
        <v>2108</v>
      </c>
      <c r="D971" s="489" t="s">
        <v>14006</v>
      </c>
    </row>
    <row r="972" spans="1:4">
      <c r="A972" s="489" t="str">
        <f t="shared" si="15"/>
        <v>2310105495介護予防訪問看護</v>
      </c>
      <c r="B972" s="489">
        <v>2310105495</v>
      </c>
      <c r="C972" s="489" t="s">
        <v>2103</v>
      </c>
      <c r="D972" s="489" t="s">
        <v>14006</v>
      </c>
    </row>
    <row r="973" spans="1:4">
      <c r="A973" s="489" t="str">
        <f t="shared" si="15"/>
        <v>2310105495訪問リハビリテーション</v>
      </c>
      <c r="B973" s="489">
        <v>2310105495</v>
      </c>
      <c r="C973" s="489" t="s">
        <v>2104</v>
      </c>
      <c r="D973" s="489" t="s">
        <v>14006</v>
      </c>
    </row>
    <row r="974" spans="1:4">
      <c r="A974" s="489" t="str">
        <f t="shared" si="15"/>
        <v>2310105495訪問看護</v>
      </c>
      <c r="B974" s="489">
        <v>2310105495</v>
      </c>
      <c r="C974" s="489" t="s">
        <v>2102</v>
      </c>
      <c r="D974" s="489" t="s">
        <v>14006</v>
      </c>
    </row>
    <row r="975" spans="1:4">
      <c r="A975" s="489" t="str">
        <f t="shared" si="15"/>
        <v>2310105503介護予防訪問リハビリテーション</v>
      </c>
      <c r="B975" s="489">
        <v>2310105503</v>
      </c>
      <c r="C975" s="489" t="s">
        <v>2108</v>
      </c>
      <c r="D975" s="489" t="s">
        <v>14007</v>
      </c>
    </row>
    <row r="976" spans="1:4">
      <c r="A976" s="489" t="str">
        <f t="shared" si="15"/>
        <v>2310105503介護予防訪問看護</v>
      </c>
      <c r="B976" s="489">
        <v>2310105503</v>
      </c>
      <c r="C976" s="489" t="s">
        <v>2103</v>
      </c>
      <c r="D976" s="489" t="s">
        <v>14007</v>
      </c>
    </row>
    <row r="977" spans="1:4">
      <c r="A977" s="489" t="str">
        <f t="shared" si="15"/>
        <v>2310105503訪問リハビリテーション</v>
      </c>
      <c r="B977" s="489">
        <v>2310105503</v>
      </c>
      <c r="C977" s="489" t="s">
        <v>2104</v>
      </c>
      <c r="D977" s="489" t="s">
        <v>14007</v>
      </c>
    </row>
    <row r="978" spans="1:4">
      <c r="A978" s="489" t="str">
        <f t="shared" si="15"/>
        <v>2310105503訪問看護</v>
      </c>
      <c r="B978" s="489">
        <v>2310105503</v>
      </c>
      <c r="C978" s="489" t="s">
        <v>2102</v>
      </c>
      <c r="D978" s="489" t="s">
        <v>14007</v>
      </c>
    </row>
    <row r="979" spans="1:4">
      <c r="A979" s="489" t="str">
        <f t="shared" si="15"/>
        <v>2310105511介護予防訪問リハビリテーション</v>
      </c>
      <c r="B979" s="489">
        <v>2310105511</v>
      </c>
      <c r="C979" s="489" t="s">
        <v>2108</v>
      </c>
      <c r="D979" s="489" t="s">
        <v>14008</v>
      </c>
    </row>
    <row r="980" spans="1:4">
      <c r="A980" s="489" t="str">
        <f t="shared" si="15"/>
        <v>2310105511介護予防訪問看護</v>
      </c>
      <c r="B980" s="489">
        <v>2310105511</v>
      </c>
      <c r="C980" s="489" t="s">
        <v>2103</v>
      </c>
      <c r="D980" s="489" t="s">
        <v>14008</v>
      </c>
    </row>
    <row r="981" spans="1:4">
      <c r="A981" s="489" t="str">
        <f t="shared" si="15"/>
        <v>2310105511訪問リハビリテーション</v>
      </c>
      <c r="B981" s="489">
        <v>2310105511</v>
      </c>
      <c r="C981" s="489" t="s">
        <v>2104</v>
      </c>
      <c r="D981" s="489" t="s">
        <v>14008</v>
      </c>
    </row>
    <row r="982" spans="1:4">
      <c r="A982" s="489" t="str">
        <f t="shared" si="15"/>
        <v>2310105511訪問看護</v>
      </c>
      <c r="B982" s="489">
        <v>2310105511</v>
      </c>
      <c r="C982" s="489" t="s">
        <v>2102</v>
      </c>
      <c r="D982" s="489" t="s">
        <v>14008</v>
      </c>
    </row>
    <row r="983" spans="1:4">
      <c r="A983" s="489" t="str">
        <f t="shared" si="15"/>
        <v>2310105529介護予防訪問リハビリテーション</v>
      </c>
      <c r="B983" s="489">
        <v>2310105529</v>
      </c>
      <c r="C983" s="489" t="s">
        <v>2108</v>
      </c>
      <c r="D983" s="489" t="s">
        <v>14009</v>
      </c>
    </row>
    <row r="984" spans="1:4">
      <c r="A984" s="489" t="str">
        <f t="shared" si="15"/>
        <v>2310105529介護予防訪問看護</v>
      </c>
      <c r="B984" s="489">
        <v>2310105529</v>
      </c>
      <c r="C984" s="489" t="s">
        <v>2103</v>
      </c>
      <c r="D984" s="489" t="s">
        <v>14009</v>
      </c>
    </row>
    <row r="985" spans="1:4">
      <c r="A985" s="489" t="str">
        <f t="shared" si="15"/>
        <v>2310105529訪問リハビリテーション</v>
      </c>
      <c r="B985" s="489">
        <v>2310105529</v>
      </c>
      <c r="C985" s="489" t="s">
        <v>2104</v>
      </c>
      <c r="D985" s="489" t="s">
        <v>14009</v>
      </c>
    </row>
    <row r="986" spans="1:4">
      <c r="A986" s="489" t="str">
        <f t="shared" si="15"/>
        <v>2310105529訪問看護</v>
      </c>
      <c r="B986" s="489">
        <v>2310105529</v>
      </c>
      <c r="C986" s="489" t="s">
        <v>2102</v>
      </c>
      <c r="D986" s="489" t="s">
        <v>14009</v>
      </c>
    </row>
    <row r="987" spans="1:4">
      <c r="A987" s="489" t="str">
        <f t="shared" si="15"/>
        <v>2310105537介護予防訪問リハビリテーション</v>
      </c>
      <c r="B987" s="489">
        <v>2310105537</v>
      </c>
      <c r="C987" s="489" t="s">
        <v>2108</v>
      </c>
      <c r="D987" s="489" t="s">
        <v>14010</v>
      </c>
    </row>
    <row r="988" spans="1:4">
      <c r="A988" s="489" t="str">
        <f t="shared" si="15"/>
        <v>2310105537介護予防訪問看護</v>
      </c>
      <c r="B988" s="489">
        <v>2310105537</v>
      </c>
      <c r="C988" s="489" t="s">
        <v>2103</v>
      </c>
      <c r="D988" s="489" t="s">
        <v>14010</v>
      </c>
    </row>
    <row r="989" spans="1:4">
      <c r="A989" s="489" t="str">
        <f t="shared" si="15"/>
        <v>2310105537訪問リハビリテーション</v>
      </c>
      <c r="B989" s="489">
        <v>2310105537</v>
      </c>
      <c r="C989" s="489" t="s">
        <v>2104</v>
      </c>
      <c r="D989" s="489" t="s">
        <v>14010</v>
      </c>
    </row>
    <row r="990" spans="1:4">
      <c r="A990" s="489" t="str">
        <f t="shared" si="15"/>
        <v>2310105537訪問看護</v>
      </c>
      <c r="B990" s="489">
        <v>2310105537</v>
      </c>
      <c r="C990" s="489" t="s">
        <v>2102</v>
      </c>
      <c r="D990" s="489" t="s">
        <v>14010</v>
      </c>
    </row>
    <row r="991" spans="1:4">
      <c r="A991" s="489" t="str">
        <f t="shared" si="15"/>
        <v>2310105552介護予防訪問リハビリテーション</v>
      </c>
      <c r="B991" s="489">
        <v>2310105552</v>
      </c>
      <c r="C991" s="489" t="s">
        <v>2108</v>
      </c>
      <c r="D991" s="489" t="s">
        <v>14011</v>
      </c>
    </row>
    <row r="992" spans="1:4">
      <c r="A992" s="489" t="str">
        <f t="shared" si="15"/>
        <v>2310105552介護予防訪問看護</v>
      </c>
      <c r="B992" s="489">
        <v>2310105552</v>
      </c>
      <c r="C992" s="489" t="s">
        <v>2103</v>
      </c>
      <c r="D992" s="489" t="s">
        <v>14011</v>
      </c>
    </row>
    <row r="993" spans="1:4">
      <c r="A993" s="489" t="str">
        <f t="shared" si="15"/>
        <v>2310105552訪問リハビリテーション</v>
      </c>
      <c r="B993" s="489">
        <v>2310105552</v>
      </c>
      <c r="C993" s="489" t="s">
        <v>2104</v>
      </c>
      <c r="D993" s="489" t="s">
        <v>14011</v>
      </c>
    </row>
    <row r="994" spans="1:4">
      <c r="A994" s="489" t="str">
        <f t="shared" si="15"/>
        <v>2310105552訪問看護</v>
      </c>
      <c r="B994" s="489">
        <v>2310105552</v>
      </c>
      <c r="C994" s="489" t="s">
        <v>2102</v>
      </c>
      <c r="D994" s="489" t="s">
        <v>14011</v>
      </c>
    </row>
    <row r="995" spans="1:4">
      <c r="A995" s="489" t="str">
        <f t="shared" si="15"/>
        <v>2310105578介護予防訪問リハビリテーション</v>
      </c>
      <c r="B995" s="489">
        <v>2310105578</v>
      </c>
      <c r="C995" s="489" t="s">
        <v>2108</v>
      </c>
      <c r="D995" s="489" t="s">
        <v>14012</v>
      </c>
    </row>
    <row r="996" spans="1:4">
      <c r="A996" s="489" t="str">
        <f t="shared" si="15"/>
        <v>2310105578介護予防訪問看護</v>
      </c>
      <c r="B996" s="489">
        <v>2310105578</v>
      </c>
      <c r="C996" s="489" t="s">
        <v>2103</v>
      </c>
      <c r="D996" s="489" t="s">
        <v>14012</v>
      </c>
    </row>
    <row r="997" spans="1:4">
      <c r="A997" s="489" t="str">
        <f t="shared" si="15"/>
        <v>2310105578訪問リハビリテーション</v>
      </c>
      <c r="B997" s="489">
        <v>2310105578</v>
      </c>
      <c r="C997" s="489" t="s">
        <v>2104</v>
      </c>
      <c r="D997" s="489" t="s">
        <v>14012</v>
      </c>
    </row>
    <row r="998" spans="1:4">
      <c r="A998" s="489" t="str">
        <f t="shared" si="15"/>
        <v>2310105578訪問看護</v>
      </c>
      <c r="B998" s="489">
        <v>2310105578</v>
      </c>
      <c r="C998" s="489" t="s">
        <v>2102</v>
      </c>
      <c r="D998" s="489" t="s">
        <v>14012</v>
      </c>
    </row>
    <row r="999" spans="1:4">
      <c r="A999" s="489" t="str">
        <f t="shared" si="15"/>
        <v>2310105586介護予防訪問リハビリテーション</v>
      </c>
      <c r="B999" s="489">
        <v>2310105586</v>
      </c>
      <c r="C999" s="489" t="s">
        <v>2108</v>
      </c>
      <c r="D999" s="489" t="s">
        <v>14013</v>
      </c>
    </row>
    <row r="1000" spans="1:4">
      <c r="A1000" s="489" t="str">
        <f t="shared" si="15"/>
        <v>2310105586介護予防訪問看護</v>
      </c>
      <c r="B1000" s="489">
        <v>2310105586</v>
      </c>
      <c r="C1000" s="489" t="s">
        <v>2103</v>
      </c>
      <c r="D1000" s="489" t="s">
        <v>14013</v>
      </c>
    </row>
    <row r="1001" spans="1:4">
      <c r="A1001" s="489" t="str">
        <f t="shared" si="15"/>
        <v>2310105586訪問リハビリテーション</v>
      </c>
      <c r="B1001" s="489">
        <v>2310105586</v>
      </c>
      <c r="C1001" s="489" t="s">
        <v>2104</v>
      </c>
      <c r="D1001" s="489" t="s">
        <v>14013</v>
      </c>
    </row>
    <row r="1002" spans="1:4">
      <c r="A1002" s="489" t="str">
        <f t="shared" si="15"/>
        <v>2310105586訪問看護</v>
      </c>
      <c r="B1002" s="489">
        <v>2310105586</v>
      </c>
      <c r="C1002" s="489" t="s">
        <v>2102</v>
      </c>
      <c r="D1002" s="489" t="s">
        <v>14013</v>
      </c>
    </row>
    <row r="1003" spans="1:4">
      <c r="A1003" s="489" t="str">
        <f t="shared" si="15"/>
        <v>2310105602介護予防訪問リハビリテーション</v>
      </c>
      <c r="B1003" s="489">
        <v>2310105602</v>
      </c>
      <c r="C1003" s="489" t="s">
        <v>2108</v>
      </c>
      <c r="D1003" s="489" t="s">
        <v>14014</v>
      </c>
    </row>
    <row r="1004" spans="1:4">
      <c r="A1004" s="489" t="str">
        <f t="shared" si="15"/>
        <v>2310105602介護予防訪問看護</v>
      </c>
      <c r="B1004" s="489">
        <v>2310105602</v>
      </c>
      <c r="C1004" s="489" t="s">
        <v>2103</v>
      </c>
      <c r="D1004" s="489" t="s">
        <v>14014</v>
      </c>
    </row>
    <row r="1005" spans="1:4">
      <c r="A1005" s="489" t="str">
        <f t="shared" si="15"/>
        <v>2310105602訪問リハビリテーション</v>
      </c>
      <c r="B1005" s="489">
        <v>2310105602</v>
      </c>
      <c r="C1005" s="489" t="s">
        <v>2104</v>
      </c>
      <c r="D1005" s="489" t="s">
        <v>14014</v>
      </c>
    </row>
    <row r="1006" spans="1:4">
      <c r="A1006" s="489" t="str">
        <f t="shared" si="15"/>
        <v>2310105602訪問看護</v>
      </c>
      <c r="B1006" s="489">
        <v>2310105602</v>
      </c>
      <c r="C1006" s="489" t="s">
        <v>2102</v>
      </c>
      <c r="D1006" s="489" t="s">
        <v>14014</v>
      </c>
    </row>
    <row r="1007" spans="1:4">
      <c r="A1007" s="489" t="str">
        <f t="shared" si="15"/>
        <v>2310105610介護予防訪問リハビリテーション</v>
      </c>
      <c r="B1007" s="489">
        <v>2310105610</v>
      </c>
      <c r="C1007" s="489" t="s">
        <v>2108</v>
      </c>
      <c r="D1007" s="489" t="s">
        <v>14015</v>
      </c>
    </row>
    <row r="1008" spans="1:4">
      <c r="A1008" s="489" t="str">
        <f t="shared" si="15"/>
        <v>2310105610介護予防訪問看護</v>
      </c>
      <c r="B1008" s="489">
        <v>2310105610</v>
      </c>
      <c r="C1008" s="489" t="s">
        <v>2103</v>
      </c>
      <c r="D1008" s="489" t="s">
        <v>14015</v>
      </c>
    </row>
    <row r="1009" spans="1:4">
      <c r="A1009" s="489" t="str">
        <f t="shared" si="15"/>
        <v>2310105610訪問リハビリテーション</v>
      </c>
      <c r="B1009" s="489">
        <v>2310105610</v>
      </c>
      <c r="C1009" s="489" t="s">
        <v>2104</v>
      </c>
      <c r="D1009" s="489" t="s">
        <v>14015</v>
      </c>
    </row>
    <row r="1010" spans="1:4">
      <c r="A1010" s="489" t="str">
        <f t="shared" si="15"/>
        <v>2310105610訪問看護</v>
      </c>
      <c r="B1010" s="489">
        <v>2310105610</v>
      </c>
      <c r="C1010" s="489" t="s">
        <v>2102</v>
      </c>
      <c r="D1010" s="489" t="s">
        <v>14015</v>
      </c>
    </row>
    <row r="1011" spans="1:4">
      <c r="A1011" s="489" t="str">
        <f t="shared" si="15"/>
        <v>2310105636介護予防訪問リハビリテーション</v>
      </c>
      <c r="B1011" s="489">
        <v>2310105636</v>
      </c>
      <c r="C1011" s="489" t="s">
        <v>2108</v>
      </c>
      <c r="D1011" s="489" t="s">
        <v>14016</v>
      </c>
    </row>
    <row r="1012" spans="1:4">
      <c r="A1012" s="489" t="str">
        <f t="shared" si="15"/>
        <v>2310105636介護予防訪問看護</v>
      </c>
      <c r="B1012" s="489">
        <v>2310105636</v>
      </c>
      <c r="C1012" s="489" t="s">
        <v>2103</v>
      </c>
      <c r="D1012" s="489" t="s">
        <v>14016</v>
      </c>
    </row>
    <row r="1013" spans="1:4">
      <c r="A1013" s="489" t="str">
        <f t="shared" si="15"/>
        <v>2310105636訪問リハビリテーション</v>
      </c>
      <c r="B1013" s="489">
        <v>2310105636</v>
      </c>
      <c r="C1013" s="489" t="s">
        <v>2104</v>
      </c>
      <c r="D1013" s="489" t="s">
        <v>14016</v>
      </c>
    </row>
    <row r="1014" spans="1:4">
      <c r="A1014" s="489" t="str">
        <f t="shared" si="15"/>
        <v>2310105636訪問看護</v>
      </c>
      <c r="B1014" s="489">
        <v>2310105636</v>
      </c>
      <c r="C1014" s="489" t="s">
        <v>2102</v>
      </c>
      <c r="D1014" s="489" t="s">
        <v>14016</v>
      </c>
    </row>
    <row r="1015" spans="1:4">
      <c r="A1015" s="489" t="str">
        <f t="shared" si="15"/>
        <v>2310105644介護予防訪問リハビリテーション</v>
      </c>
      <c r="B1015" s="489">
        <v>2310105644</v>
      </c>
      <c r="C1015" s="489" t="s">
        <v>2108</v>
      </c>
      <c r="D1015" s="489" t="s">
        <v>14017</v>
      </c>
    </row>
    <row r="1016" spans="1:4">
      <c r="A1016" s="489" t="str">
        <f t="shared" si="15"/>
        <v>2310105644介護予防訪問看護</v>
      </c>
      <c r="B1016" s="489">
        <v>2310105644</v>
      </c>
      <c r="C1016" s="489" t="s">
        <v>2103</v>
      </c>
      <c r="D1016" s="489" t="s">
        <v>14017</v>
      </c>
    </row>
    <row r="1017" spans="1:4">
      <c r="A1017" s="489" t="str">
        <f t="shared" si="15"/>
        <v>2310105644訪問リハビリテーション</v>
      </c>
      <c r="B1017" s="489">
        <v>2310105644</v>
      </c>
      <c r="C1017" s="489" t="s">
        <v>2104</v>
      </c>
      <c r="D1017" s="489" t="s">
        <v>14017</v>
      </c>
    </row>
    <row r="1018" spans="1:4">
      <c r="A1018" s="489" t="str">
        <f t="shared" si="15"/>
        <v>2310105644訪問看護</v>
      </c>
      <c r="B1018" s="489">
        <v>2310105644</v>
      </c>
      <c r="C1018" s="489" t="s">
        <v>2102</v>
      </c>
      <c r="D1018" s="489" t="s">
        <v>14017</v>
      </c>
    </row>
    <row r="1019" spans="1:4">
      <c r="A1019" s="489" t="str">
        <f t="shared" si="15"/>
        <v>2310105651介護予防訪問リハビリテーション</v>
      </c>
      <c r="B1019" s="489">
        <v>2310105651</v>
      </c>
      <c r="C1019" s="489" t="s">
        <v>2108</v>
      </c>
      <c r="D1019" s="489" t="s">
        <v>14018</v>
      </c>
    </row>
    <row r="1020" spans="1:4">
      <c r="A1020" s="489" t="str">
        <f t="shared" si="15"/>
        <v>2310105651介護予防訪問看護</v>
      </c>
      <c r="B1020" s="489">
        <v>2310105651</v>
      </c>
      <c r="C1020" s="489" t="s">
        <v>2103</v>
      </c>
      <c r="D1020" s="489" t="s">
        <v>14018</v>
      </c>
    </row>
    <row r="1021" spans="1:4">
      <c r="A1021" s="489" t="str">
        <f t="shared" si="15"/>
        <v>2310105651訪問リハビリテーション</v>
      </c>
      <c r="B1021" s="489">
        <v>2310105651</v>
      </c>
      <c r="C1021" s="489" t="s">
        <v>2104</v>
      </c>
      <c r="D1021" s="489" t="s">
        <v>14018</v>
      </c>
    </row>
    <row r="1022" spans="1:4">
      <c r="A1022" s="489" t="str">
        <f t="shared" si="15"/>
        <v>2310105651訪問看護</v>
      </c>
      <c r="B1022" s="489">
        <v>2310105651</v>
      </c>
      <c r="C1022" s="489" t="s">
        <v>2102</v>
      </c>
      <c r="D1022" s="489" t="s">
        <v>14018</v>
      </c>
    </row>
    <row r="1023" spans="1:4">
      <c r="A1023" s="489" t="str">
        <f t="shared" si="15"/>
        <v>2310105669介護予防訪問リハビリテーション</v>
      </c>
      <c r="B1023" s="489">
        <v>2310105669</v>
      </c>
      <c r="C1023" s="489" t="s">
        <v>2108</v>
      </c>
      <c r="D1023" s="489" t="s">
        <v>14019</v>
      </c>
    </row>
    <row r="1024" spans="1:4">
      <c r="A1024" s="489" t="str">
        <f t="shared" si="15"/>
        <v>2310105669介護予防訪問看護</v>
      </c>
      <c r="B1024" s="489">
        <v>2310105669</v>
      </c>
      <c r="C1024" s="489" t="s">
        <v>2103</v>
      </c>
      <c r="D1024" s="489" t="s">
        <v>14019</v>
      </c>
    </row>
    <row r="1025" spans="1:4">
      <c r="A1025" s="489" t="str">
        <f t="shared" si="15"/>
        <v>2310105669訪問リハビリテーション</v>
      </c>
      <c r="B1025" s="489">
        <v>2310105669</v>
      </c>
      <c r="C1025" s="489" t="s">
        <v>2104</v>
      </c>
      <c r="D1025" s="489" t="s">
        <v>14019</v>
      </c>
    </row>
    <row r="1026" spans="1:4">
      <c r="A1026" s="489" t="str">
        <f t="shared" ref="A1026:A1089" si="16">B1026&amp;C1026</f>
        <v>2310105669訪問看護</v>
      </c>
      <c r="B1026" s="489">
        <v>2310105669</v>
      </c>
      <c r="C1026" s="489" t="s">
        <v>2102</v>
      </c>
      <c r="D1026" s="489" t="s">
        <v>14019</v>
      </c>
    </row>
    <row r="1027" spans="1:4">
      <c r="A1027" s="489" t="str">
        <f t="shared" si="16"/>
        <v>2310105693介護予防訪問リハビリテーション</v>
      </c>
      <c r="B1027" s="489">
        <v>2310105693</v>
      </c>
      <c r="C1027" s="489" t="s">
        <v>2108</v>
      </c>
      <c r="D1027" s="489" t="s">
        <v>14020</v>
      </c>
    </row>
    <row r="1028" spans="1:4">
      <c r="A1028" s="489" t="str">
        <f t="shared" si="16"/>
        <v>2310105693介護予防訪問看護</v>
      </c>
      <c r="B1028" s="489">
        <v>2310105693</v>
      </c>
      <c r="C1028" s="489" t="s">
        <v>2103</v>
      </c>
      <c r="D1028" s="489" t="s">
        <v>14020</v>
      </c>
    </row>
    <row r="1029" spans="1:4">
      <c r="A1029" s="489" t="str">
        <f t="shared" si="16"/>
        <v>2310105693訪問リハビリテーション</v>
      </c>
      <c r="B1029" s="489">
        <v>2310105693</v>
      </c>
      <c r="C1029" s="489" t="s">
        <v>2104</v>
      </c>
      <c r="D1029" s="489" t="s">
        <v>14020</v>
      </c>
    </row>
    <row r="1030" spans="1:4">
      <c r="A1030" s="489" t="str">
        <f t="shared" si="16"/>
        <v>2310105693訪問看護</v>
      </c>
      <c r="B1030" s="489">
        <v>2310105693</v>
      </c>
      <c r="C1030" s="489" t="s">
        <v>2102</v>
      </c>
      <c r="D1030" s="489" t="s">
        <v>14020</v>
      </c>
    </row>
    <row r="1031" spans="1:4">
      <c r="A1031" s="489" t="str">
        <f t="shared" si="16"/>
        <v>2310105701介護予防訪問リハビリテーション</v>
      </c>
      <c r="B1031" s="489">
        <v>2310105701</v>
      </c>
      <c r="C1031" s="489" t="s">
        <v>2108</v>
      </c>
      <c r="D1031" s="489" t="s">
        <v>14021</v>
      </c>
    </row>
    <row r="1032" spans="1:4">
      <c r="A1032" s="489" t="str">
        <f t="shared" si="16"/>
        <v>2310105701介護予防訪問看護</v>
      </c>
      <c r="B1032" s="489">
        <v>2310105701</v>
      </c>
      <c r="C1032" s="489" t="s">
        <v>2103</v>
      </c>
      <c r="D1032" s="489" t="s">
        <v>14021</v>
      </c>
    </row>
    <row r="1033" spans="1:4">
      <c r="A1033" s="489" t="str">
        <f t="shared" si="16"/>
        <v>2310105701訪問リハビリテーション</v>
      </c>
      <c r="B1033" s="489">
        <v>2310105701</v>
      </c>
      <c r="C1033" s="489" t="s">
        <v>2104</v>
      </c>
      <c r="D1033" s="489" t="s">
        <v>14021</v>
      </c>
    </row>
    <row r="1034" spans="1:4">
      <c r="A1034" s="489" t="str">
        <f t="shared" si="16"/>
        <v>2310105701訪問看護</v>
      </c>
      <c r="B1034" s="489">
        <v>2310105701</v>
      </c>
      <c r="C1034" s="489" t="s">
        <v>2102</v>
      </c>
      <c r="D1034" s="489" t="s">
        <v>14021</v>
      </c>
    </row>
    <row r="1035" spans="1:4">
      <c r="A1035" s="489" t="str">
        <f t="shared" si="16"/>
        <v>2310105719介護予防訪問リハビリテーション</v>
      </c>
      <c r="B1035" s="489">
        <v>2310105719</v>
      </c>
      <c r="C1035" s="489" t="s">
        <v>2108</v>
      </c>
      <c r="D1035" s="489" t="s">
        <v>14022</v>
      </c>
    </row>
    <row r="1036" spans="1:4">
      <c r="A1036" s="489" t="str">
        <f t="shared" si="16"/>
        <v>2310105719介護予防訪問看護</v>
      </c>
      <c r="B1036" s="489">
        <v>2310105719</v>
      </c>
      <c r="C1036" s="489" t="s">
        <v>2103</v>
      </c>
      <c r="D1036" s="489" t="s">
        <v>14022</v>
      </c>
    </row>
    <row r="1037" spans="1:4">
      <c r="A1037" s="489" t="str">
        <f t="shared" si="16"/>
        <v>2310105719訪問リハビリテーション</v>
      </c>
      <c r="B1037" s="489">
        <v>2310105719</v>
      </c>
      <c r="C1037" s="489" t="s">
        <v>2104</v>
      </c>
      <c r="D1037" s="489" t="s">
        <v>14022</v>
      </c>
    </row>
    <row r="1038" spans="1:4">
      <c r="A1038" s="489" t="str">
        <f t="shared" si="16"/>
        <v>2310105719訪問看護</v>
      </c>
      <c r="B1038" s="489">
        <v>2310105719</v>
      </c>
      <c r="C1038" s="489" t="s">
        <v>2102</v>
      </c>
      <c r="D1038" s="489" t="s">
        <v>14022</v>
      </c>
    </row>
    <row r="1039" spans="1:4">
      <c r="A1039" s="489" t="str">
        <f t="shared" si="16"/>
        <v>2310105727介護予防訪問リハビリテーション</v>
      </c>
      <c r="B1039" s="489">
        <v>2310105727</v>
      </c>
      <c r="C1039" s="489" t="s">
        <v>2108</v>
      </c>
      <c r="D1039" s="489" t="s">
        <v>14023</v>
      </c>
    </row>
    <row r="1040" spans="1:4">
      <c r="A1040" s="489" t="str">
        <f t="shared" si="16"/>
        <v>2310105727介護予防訪問看護</v>
      </c>
      <c r="B1040" s="489">
        <v>2310105727</v>
      </c>
      <c r="C1040" s="489" t="s">
        <v>2103</v>
      </c>
      <c r="D1040" s="489" t="s">
        <v>14023</v>
      </c>
    </row>
    <row r="1041" spans="1:4">
      <c r="A1041" s="489" t="str">
        <f t="shared" si="16"/>
        <v>2310105727訪問リハビリテーション</v>
      </c>
      <c r="B1041" s="489">
        <v>2310105727</v>
      </c>
      <c r="C1041" s="489" t="s">
        <v>2104</v>
      </c>
      <c r="D1041" s="489" t="s">
        <v>14023</v>
      </c>
    </row>
    <row r="1042" spans="1:4">
      <c r="A1042" s="489" t="str">
        <f t="shared" si="16"/>
        <v>2310105727訪問看護</v>
      </c>
      <c r="B1042" s="489">
        <v>2310105727</v>
      </c>
      <c r="C1042" s="489" t="s">
        <v>2102</v>
      </c>
      <c r="D1042" s="489" t="s">
        <v>14023</v>
      </c>
    </row>
    <row r="1043" spans="1:4">
      <c r="A1043" s="489" t="str">
        <f t="shared" si="16"/>
        <v>2310105735介護予防訪問リハビリテーション</v>
      </c>
      <c r="B1043" s="489">
        <v>2310105735</v>
      </c>
      <c r="C1043" s="489" t="s">
        <v>2108</v>
      </c>
      <c r="D1043" s="489" t="s">
        <v>14024</v>
      </c>
    </row>
    <row r="1044" spans="1:4">
      <c r="A1044" s="489" t="str">
        <f t="shared" si="16"/>
        <v>2310105735介護予防訪問看護</v>
      </c>
      <c r="B1044" s="489">
        <v>2310105735</v>
      </c>
      <c r="C1044" s="489" t="s">
        <v>2103</v>
      </c>
      <c r="D1044" s="489" t="s">
        <v>14024</v>
      </c>
    </row>
    <row r="1045" spans="1:4">
      <c r="A1045" s="489" t="str">
        <f t="shared" si="16"/>
        <v>2310105735訪問リハビリテーション</v>
      </c>
      <c r="B1045" s="489">
        <v>2310105735</v>
      </c>
      <c r="C1045" s="489" t="s">
        <v>2104</v>
      </c>
      <c r="D1045" s="489" t="s">
        <v>14024</v>
      </c>
    </row>
    <row r="1046" spans="1:4">
      <c r="A1046" s="489" t="str">
        <f t="shared" si="16"/>
        <v>2310105735訪問看護</v>
      </c>
      <c r="B1046" s="489">
        <v>2310105735</v>
      </c>
      <c r="C1046" s="489" t="s">
        <v>2102</v>
      </c>
      <c r="D1046" s="489" t="s">
        <v>14024</v>
      </c>
    </row>
    <row r="1047" spans="1:4">
      <c r="A1047" s="489" t="str">
        <f t="shared" si="16"/>
        <v>2310105743介護予防訪問リハビリテーション</v>
      </c>
      <c r="B1047" s="489">
        <v>2310105743</v>
      </c>
      <c r="C1047" s="489" t="s">
        <v>2108</v>
      </c>
      <c r="D1047" s="489" t="s">
        <v>14025</v>
      </c>
    </row>
    <row r="1048" spans="1:4">
      <c r="A1048" s="489" t="str">
        <f t="shared" si="16"/>
        <v>2310105743介護予防訪問看護</v>
      </c>
      <c r="B1048" s="489">
        <v>2310105743</v>
      </c>
      <c r="C1048" s="489" t="s">
        <v>2103</v>
      </c>
      <c r="D1048" s="489" t="s">
        <v>14025</v>
      </c>
    </row>
    <row r="1049" spans="1:4">
      <c r="A1049" s="489" t="str">
        <f t="shared" si="16"/>
        <v>2310105743訪問リハビリテーション</v>
      </c>
      <c r="B1049" s="489">
        <v>2310105743</v>
      </c>
      <c r="C1049" s="489" t="s">
        <v>2104</v>
      </c>
      <c r="D1049" s="489" t="s">
        <v>14025</v>
      </c>
    </row>
    <row r="1050" spans="1:4">
      <c r="A1050" s="489" t="str">
        <f t="shared" si="16"/>
        <v>2310105743訪問看護</v>
      </c>
      <c r="B1050" s="489">
        <v>2310105743</v>
      </c>
      <c r="C1050" s="489" t="s">
        <v>2102</v>
      </c>
      <c r="D1050" s="489" t="s">
        <v>14025</v>
      </c>
    </row>
    <row r="1051" spans="1:4">
      <c r="A1051" s="489" t="str">
        <f t="shared" si="16"/>
        <v>2310105750介護予防訪問リハビリテーション</v>
      </c>
      <c r="B1051" s="489">
        <v>2310105750</v>
      </c>
      <c r="C1051" s="489" t="s">
        <v>2108</v>
      </c>
      <c r="D1051" s="489" t="s">
        <v>14026</v>
      </c>
    </row>
    <row r="1052" spans="1:4">
      <c r="A1052" s="489" t="str">
        <f t="shared" si="16"/>
        <v>2310105750介護予防訪問看護</v>
      </c>
      <c r="B1052" s="489">
        <v>2310105750</v>
      </c>
      <c r="C1052" s="489" t="s">
        <v>2103</v>
      </c>
      <c r="D1052" s="489" t="s">
        <v>14026</v>
      </c>
    </row>
    <row r="1053" spans="1:4">
      <c r="A1053" s="489" t="str">
        <f t="shared" si="16"/>
        <v>2310105750訪問リハビリテーション</v>
      </c>
      <c r="B1053" s="489">
        <v>2310105750</v>
      </c>
      <c r="C1053" s="489" t="s">
        <v>2104</v>
      </c>
      <c r="D1053" s="489" t="s">
        <v>14026</v>
      </c>
    </row>
    <row r="1054" spans="1:4">
      <c r="A1054" s="489" t="str">
        <f t="shared" si="16"/>
        <v>2310105750訪問看護</v>
      </c>
      <c r="B1054" s="489">
        <v>2310105750</v>
      </c>
      <c r="C1054" s="489" t="s">
        <v>2102</v>
      </c>
      <c r="D1054" s="489" t="s">
        <v>14026</v>
      </c>
    </row>
    <row r="1055" spans="1:4">
      <c r="A1055" s="489" t="str">
        <f t="shared" si="16"/>
        <v>2310105768介護予防訪問リハビリテーション</v>
      </c>
      <c r="B1055" s="489">
        <v>2310105768</v>
      </c>
      <c r="C1055" s="489" t="s">
        <v>2108</v>
      </c>
      <c r="D1055" s="489" t="s">
        <v>14027</v>
      </c>
    </row>
    <row r="1056" spans="1:4">
      <c r="A1056" s="489" t="str">
        <f t="shared" si="16"/>
        <v>2310105768介護予防訪問看護</v>
      </c>
      <c r="B1056" s="489">
        <v>2310105768</v>
      </c>
      <c r="C1056" s="489" t="s">
        <v>2103</v>
      </c>
      <c r="D1056" s="489" t="s">
        <v>14027</v>
      </c>
    </row>
    <row r="1057" spans="1:4">
      <c r="A1057" s="489" t="str">
        <f t="shared" si="16"/>
        <v>2310105768訪問リハビリテーション</v>
      </c>
      <c r="B1057" s="489">
        <v>2310105768</v>
      </c>
      <c r="C1057" s="489" t="s">
        <v>2104</v>
      </c>
      <c r="D1057" s="489" t="s">
        <v>14027</v>
      </c>
    </row>
    <row r="1058" spans="1:4">
      <c r="A1058" s="489" t="str">
        <f t="shared" si="16"/>
        <v>2310105768訪問看護</v>
      </c>
      <c r="B1058" s="489">
        <v>2310105768</v>
      </c>
      <c r="C1058" s="489" t="s">
        <v>2102</v>
      </c>
      <c r="D1058" s="489" t="s">
        <v>14027</v>
      </c>
    </row>
    <row r="1059" spans="1:4">
      <c r="A1059" s="489" t="str">
        <f t="shared" si="16"/>
        <v>2310105776介護予防訪問リハビリテーション</v>
      </c>
      <c r="B1059" s="489">
        <v>2310105776</v>
      </c>
      <c r="C1059" s="489" t="s">
        <v>2108</v>
      </c>
      <c r="D1059" s="489" t="s">
        <v>14028</v>
      </c>
    </row>
    <row r="1060" spans="1:4">
      <c r="A1060" s="489" t="str">
        <f t="shared" si="16"/>
        <v>2310105776介護予防訪問看護</v>
      </c>
      <c r="B1060" s="489">
        <v>2310105776</v>
      </c>
      <c r="C1060" s="489" t="s">
        <v>2103</v>
      </c>
      <c r="D1060" s="489" t="s">
        <v>14028</v>
      </c>
    </row>
    <row r="1061" spans="1:4">
      <c r="A1061" s="489" t="str">
        <f t="shared" si="16"/>
        <v>2310105776訪問リハビリテーション</v>
      </c>
      <c r="B1061" s="489">
        <v>2310105776</v>
      </c>
      <c r="C1061" s="489" t="s">
        <v>2104</v>
      </c>
      <c r="D1061" s="489" t="s">
        <v>14028</v>
      </c>
    </row>
    <row r="1062" spans="1:4">
      <c r="A1062" s="489" t="str">
        <f t="shared" si="16"/>
        <v>2310105776訪問看護</v>
      </c>
      <c r="B1062" s="489">
        <v>2310105776</v>
      </c>
      <c r="C1062" s="489" t="s">
        <v>2102</v>
      </c>
      <c r="D1062" s="489" t="s">
        <v>14028</v>
      </c>
    </row>
    <row r="1063" spans="1:4">
      <c r="A1063" s="489" t="str">
        <f t="shared" si="16"/>
        <v>2310105792介護予防訪問リハビリテーション</v>
      </c>
      <c r="B1063" s="489">
        <v>2310105792</v>
      </c>
      <c r="C1063" s="489" t="s">
        <v>2108</v>
      </c>
      <c r="D1063" s="489" t="s">
        <v>14029</v>
      </c>
    </row>
    <row r="1064" spans="1:4">
      <c r="A1064" s="489" t="str">
        <f t="shared" si="16"/>
        <v>2310105792介護予防訪問看護</v>
      </c>
      <c r="B1064" s="489">
        <v>2310105792</v>
      </c>
      <c r="C1064" s="489" t="s">
        <v>2103</v>
      </c>
      <c r="D1064" s="489" t="s">
        <v>14029</v>
      </c>
    </row>
    <row r="1065" spans="1:4">
      <c r="A1065" s="489" t="str">
        <f t="shared" si="16"/>
        <v>2310105792訪問リハビリテーション</v>
      </c>
      <c r="B1065" s="489">
        <v>2310105792</v>
      </c>
      <c r="C1065" s="489" t="s">
        <v>2104</v>
      </c>
      <c r="D1065" s="489" t="s">
        <v>14029</v>
      </c>
    </row>
    <row r="1066" spans="1:4">
      <c r="A1066" s="489" t="str">
        <f t="shared" si="16"/>
        <v>2310105792訪問看護</v>
      </c>
      <c r="B1066" s="489">
        <v>2310105792</v>
      </c>
      <c r="C1066" s="489" t="s">
        <v>2102</v>
      </c>
      <c r="D1066" s="489" t="s">
        <v>14029</v>
      </c>
    </row>
    <row r="1067" spans="1:4">
      <c r="A1067" s="489" t="str">
        <f t="shared" si="16"/>
        <v>2310105800介護予防訪問リハビリテーション</v>
      </c>
      <c r="B1067" s="489">
        <v>2310105800</v>
      </c>
      <c r="C1067" s="489" t="s">
        <v>2108</v>
      </c>
      <c r="D1067" s="489" t="s">
        <v>14030</v>
      </c>
    </row>
    <row r="1068" spans="1:4">
      <c r="A1068" s="489" t="str">
        <f t="shared" si="16"/>
        <v>2310105800介護予防訪問看護</v>
      </c>
      <c r="B1068" s="489">
        <v>2310105800</v>
      </c>
      <c r="C1068" s="489" t="s">
        <v>2103</v>
      </c>
      <c r="D1068" s="489" t="s">
        <v>14030</v>
      </c>
    </row>
    <row r="1069" spans="1:4">
      <c r="A1069" s="489" t="str">
        <f t="shared" si="16"/>
        <v>2310105800訪問リハビリテーション</v>
      </c>
      <c r="B1069" s="489">
        <v>2310105800</v>
      </c>
      <c r="C1069" s="489" t="s">
        <v>2104</v>
      </c>
      <c r="D1069" s="489" t="s">
        <v>14030</v>
      </c>
    </row>
    <row r="1070" spans="1:4">
      <c r="A1070" s="489" t="str">
        <f t="shared" si="16"/>
        <v>2310105800訪問看護</v>
      </c>
      <c r="B1070" s="489">
        <v>2310105800</v>
      </c>
      <c r="C1070" s="489" t="s">
        <v>2102</v>
      </c>
      <c r="D1070" s="489" t="s">
        <v>14030</v>
      </c>
    </row>
    <row r="1071" spans="1:4">
      <c r="A1071" s="489" t="str">
        <f t="shared" si="16"/>
        <v>2310105818介護予防訪問リハビリテーション</v>
      </c>
      <c r="B1071" s="489">
        <v>2310105818</v>
      </c>
      <c r="C1071" s="489" t="s">
        <v>2108</v>
      </c>
      <c r="D1071" s="489" t="s">
        <v>14031</v>
      </c>
    </row>
    <row r="1072" spans="1:4">
      <c r="A1072" s="489" t="str">
        <f t="shared" si="16"/>
        <v>2310105818介護予防訪問看護</v>
      </c>
      <c r="B1072" s="489">
        <v>2310105818</v>
      </c>
      <c r="C1072" s="489" t="s">
        <v>2103</v>
      </c>
      <c r="D1072" s="489" t="s">
        <v>14031</v>
      </c>
    </row>
    <row r="1073" spans="1:4">
      <c r="A1073" s="489" t="str">
        <f t="shared" si="16"/>
        <v>2310105818訪問リハビリテーション</v>
      </c>
      <c r="B1073" s="489">
        <v>2310105818</v>
      </c>
      <c r="C1073" s="489" t="s">
        <v>2104</v>
      </c>
      <c r="D1073" s="489" t="s">
        <v>14031</v>
      </c>
    </row>
    <row r="1074" spans="1:4">
      <c r="A1074" s="489" t="str">
        <f t="shared" si="16"/>
        <v>2310105818訪問看護</v>
      </c>
      <c r="B1074" s="489">
        <v>2310105818</v>
      </c>
      <c r="C1074" s="489" t="s">
        <v>2102</v>
      </c>
      <c r="D1074" s="489" t="s">
        <v>14031</v>
      </c>
    </row>
    <row r="1075" spans="1:4">
      <c r="A1075" s="489" t="str">
        <f t="shared" si="16"/>
        <v>2310105826介護予防訪問リハビリテーション</v>
      </c>
      <c r="B1075" s="489">
        <v>2310105826</v>
      </c>
      <c r="C1075" s="489" t="s">
        <v>2108</v>
      </c>
      <c r="D1075" s="489" t="s">
        <v>14032</v>
      </c>
    </row>
    <row r="1076" spans="1:4">
      <c r="A1076" s="489" t="str">
        <f t="shared" si="16"/>
        <v>2310105826介護予防訪問看護</v>
      </c>
      <c r="B1076" s="489">
        <v>2310105826</v>
      </c>
      <c r="C1076" s="489" t="s">
        <v>2103</v>
      </c>
      <c r="D1076" s="489" t="s">
        <v>14032</v>
      </c>
    </row>
    <row r="1077" spans="1:4">
      <c r="A1077" s="489" t="str">
        <f t="shared" si="16"/>
        <v>2310105826訪問リハビリテーション</v>
      </c>
      <c r="B1077" s="489">
        <v>2310105826</v>
      </c>
      <c r="C1077" s="489" t="s">
        <v>2104</v>
      </c>
      <c r="D1077" s="489" t="s">
        <v>14032</v>
      </c>
    </row>
    <row r="1078" spans="1:4">
      <c r="A1078" s="489" t="str">
        <f t="shared" si="16"/>
        <v>2310105826訪問看護</v>
      </c>
      <c r="B1078" s="489">
        <v>2310105826</v>
      </c>
      <c r="C1078" s="489" t="s">
        <v>2102</v>
      </c>
      <c r="D1078" s="489" t="s">
        <v>14032</v>
      </c>
    </row>
    <row r="1079" spans="1:4">
      <c r="A1079" s="489" t="str">
        <f t="shared" si="16"/>
        <v>2310105842介護予防訪問リハビリテーション</v>
      </c>
      <c r="B1079" s="489">
        <v>2310105842</v>
      </c>
      <c r="C1079" s="489" t="s">
        <v>2108</v>
      </c>
      <c r="D1079" s="489" t="s">
        <v>14033</v>
      </c>
    </row>
    <row r="1080" spans="1:4">
      <c r="A1080" s="489" t="str">
        <f t="shared" si="16"/>
        <v>2310105842介護予防訪問看護</v>
      </c>
      <c r="B1080" s="489">
        <v>2310105842</v>
      </c>
      <c r="C1080" s="489" t="s">
        <v>2103</v>
      </c>
      <c r="D1080" s="489" t="s">
        <v>14033</v>
      </c>
    </row>
    <row r="1081" spans="1:4">
      <c r="A1081" s="489" t="str">
        <f t="shared" si="16"/>
        <v>2310105842訪問リハビリテーション</v>
      </c>
      <c r="B1081" s="489">
        <v>2310105842</v>
      </c>
      <c r="C1081" s="489" t="s">
        <v>2104</v>
      </c>
      <c r="D1081" s="489" t="s">
        <v>14033</v>
      </c>
    </row>
    <row r="1082" spans="1:4">
      <c r="A1082" s="489" t="str">
        <f t="shared" si="16"/>
        <v>2310105842訪問看護</v>
      </c>
      <c r="B1082" s="489">
        <v>2310105842</v>
      </c>
      <c r="C1082" s="489" t="s">
        <v>2102</v>
      </c>
      <c r="D1082" s="489" t="s">
        <v>14033</v>
      </c>
    </row>
    <row r="1083" spans="1:4">
      <c r="A1083" s="489" t="str">
        <f t="shared" si="16"/>
        <v>2310105867介護予防訪問リハビリテーション</v>
      </c>
      <c r="B1083" s="489">
        <v>2310105867</v>
      </c>
      <c r="C1083" s="489" t="s">
        <v>2108</v>
      </c>
      <c r="D1083" s="489" t="s">
        <v>14034</v>
      </c>
    </row>
    <row r="1084" spans="1:4">
      <c r="A1084" s="489" t="str">
        <f t="shared" si="16"/>
        <v>2310105867介護予防訪問看護</v>
      </c>
      <c r="B1084" s="489">
        <v>2310105867</v>
      </c>
      <c r="C1084" s="489" t="s">
        <v>2103</v>
      </c>
      <c r="D1084" s="489" t="s">
        <v>14034</v>
      </c>
    </row>
    <row r="1085" spans="1:4">
      <c r="A1085" s="489" t="str">
        <f t="shared" si="16"/>
        <v>2310105867訪問リハビリテーション</v>
      </c>
      <c r="B1085" s="489">
        <v>2310105867</v>
      </c>
      <c r="C1085" s="489" t="s">
        <v>2104</v>
      </c>
      <c r="D1085" s="489" t="s">
        <v>14034</v>
      </c>
    </row>
    <row r="1086" spans="1:4">
      <c r="A1086" s="489" t="str">
        <f t="shared" si="16"/>
        <v>2310105867訪問看護</v>
      </c>
      <c r="B1086" s="489">
        <v>2310105867</v>
      </c>
      <c r="C1086" s="489" t="s">
        <v>2102</v>
      </c>
      <c r="D1086" s="489" t="s">
        <v>14034</v>
      </c>
    </row>
    <row r="1087" spans="1:4">
      <c r="A1087" s="489" t="str">
        <f t="shared" si="16"/>
        <v>2310105875介護予防訪問リハビリテーション</v>
      </c>
      <c r="B1087" s="489">
        <v>2310105875</v>
      </c>
      <c r="C1087" s="489" t="s">
        <v>2108</v>
      </c>
      <c r="D1087" s="489" t="s">
        <v>14035</v>
      </c>
    </row>
    <row r="1088" spans="1:4">
      <c r="A1088" s="489" t="str">
        <f t="shared" si="16"/>
        <v>2310105875介護予防訪問看護</v>
      </c>
      <c r="B1088" s="489">
        <v>2310105875</v>
      </c>
      <c r="C1088" s="489" t="s">
        <v>2103</v>
      </c>
      <c r="D1088" s="489" t="s">
        <v>14035</v>
      </c>
    </row>
    <row r="1089" spans="1:4">
      <c r="A1089" s="489" t="str">
        <f t="shared" si="16"/>
        <v>2310105875訪問リハビリテーション</v>
      </c>
      <c r="B1089" s="489">
        <v>2310105875</v>
      </c>
      <c r="C1089" s="489" t="s">
        <v>2104</v>
      </c>
      <c r="D1089" s="489" t="s">
        <v>14035</v>
      </c>
    </row>
    <row r="1090" spans="1:4">
      <c r="A1090" s="489" t="str">
        <f t="shared" ref="A1090:A1153" si="17">B1090&amp;C1090</f>
        <v>2310105875訪問看護</v>
      </c>
      <c r="B1090" s="489">
        <v>2310105875</v>
      </c>
      <c r="C1090" s="489" t="s">
        <v>2102</v>
      </c>
      <c r="D1090" s="489" t="s">
        <v>14035</v>
      </c>
    </row>
    <row r="1091" spans="1:4">
      <c r="A1091" s="489" t="str">
        <f t="shared" si="17"/>
        <v>2310105883介護予防訪問リハビリテーション</v>
      </c>
      <c r="B1091" s="489">
        <v>2310105883</v>
      </c>
      <c r="C1091" s="489" t="s">
        <v>2108</v>
      </c>
      <c r="D1091" s="489" t="s">
        <v>14036</v>
      </c>
    </row>
    <row r="1092" spans="1:4">
      <c r="A1092" s="489" t="str">
        <f t="shared" si="17"/>
        <v>2310105883介護予防訪問看護</v>
      </c>
      <c r="B1092" s="489">
        <v>2310105883</v>
      </c>
      <c r="C1092" s="489" t="s">
        <v>2103</v>
      </c>
      <c r="D1092" s="489" t="s">
        <v>14036</v>
      </c>
    </row>
    <row r="1093" spans="1:4">
      <c r="A1093" s="489" t="str">
        <f t="shared" si="17"/>
        <v>2310105883訪問リハビリテーション</v>
      </c>
      <c r="B1093" s="489">
        <v>2310105883</v>
      </c>
      <c r="C1093" s="489" t="s">
        <v>2104</v>
      </c>
      <c r="D1093" s="489" t="s">
        <v>14036</v>
      </c>
    </row>
    <row r="1094" spans="1:4">
      <c r="A1094" s="489" t="str">
        <f t="shared" si="17"/>
        <v>2310105883訪問看護</v>
      </c>
      <c r="B1094" s="489">
        <v>2310105883</v>
      </c>
      <c r="C1094" s="489" t="s">
        <v>2102</v>
      </c>
      <c r="D1094" s="489" t="s">
        <v>14036</v>
      </c>
    </row>
    <row r="1095" spans="1:4">
      <c r="A1095" s="489" t="str">
        <f t="shared" si="17"/>
        <v>2310105891介護予防訪問リハビリテーション</v>
      </c>
      <c r="B1095" s="489">
        <v>2310105891</v>
      </c>
      <c r="C1095" s="489" t="s">
        <v>2108</v>
      </c>
      <c r="D1095" s="489" t="s">
        <v>14037</v>
      </c>
    </row>
    <row r="1096" spans="1:4">
      <c r="A1096" s="489" t="str">
        <f t="shared" si="17"/>
        <v>2310105891介護予防訪問看護</v>
      </c>
      <c r="B1096" s="489">
        <v>2310105891</v>
      </c>
      <c r="C1096" s="489" t="s">
        <v>2103</v>
      </c>
      <c r="D1096" s="489" t="s">
        <v>14037</v>
      </c>
    </row>
    <row r="1097" spans="1:4">
      <c r="A1097" s="489" t="str">
        <f t="shared" si="17"/>
        <v>2310105891訪問リハビリテーション</v>
      </c>
      <c r="B1097" s="489">
        <v>2310105891</v>
      </c>
      <c r="C1097" s="489" t="s">
        <v>2104</v>
      </c>
      <c r="D1097" s="489" t="s">
        <v>14037</v>
      </c>
    </row>
    <row r="1098" spans="1:4">
      <c r="A1098" s="489" t="str">
        <f t="shared" si="17"/>
        <v>2310105891訪問看護</v>
      </c>
      <c r="B1098" s="489">
        <v>2310105891</v>
      </c>
      <c r="C1098" s="489" t="s">
        <v>2102</v>
      </c>
      <c r="D1098" s="489" t="s">
        <v>14037</v>
      </c>
    </row>
    <row r="1099" spans="1:4">
      <c r="A1099" s="489" t="str">
        <f t="shared" si="17"/>
        <v>2310105917介護予防訪問リハビリテーション</v>
      </c>
      <c r="B1099" s="489">
        <v>2310105917</v>
      </c>
      <c r="C1099" s="489" t="s">
        <v>2108</v>
      </c>
      <c r="D1099" s="489" t="s">
        <v>14038</v>
      </c>
    </row>
    <row r="1100" spans="1:4">
      <c r="A1100" s="489" t="str">
        <f t="shared" si="17"/>
        <v>2310105917介護予防訪問看護</v>
      </c>
      <c r="B1100" s="489">
        <v>2310105917</v>
      </c>
      <c r="C1100" s="489" t="s">
        <v>2103</v>
      </c>
      <c r="D1100" s="489" t="s">
        <v>14038</v>
      </c>
    </row>
    <row r="1101" spans="1:4">
      <c r="A1101" s="489" t="str">
        <f t="shared" si="17"/>
        <v>2310105917訪問リハビリテーション</v>
      </c>
      <c r="B1101" s="489">
        <v>2310105917</v>
      </c>
      <c r="C1101" s="489" t="s">
        <v>2104</v>
      </c>
      <c r="D1101" s="489" t="s">
        <v>14038</v>
      </c>
    </row>
    <row r="1102" spans="1:4">
      <c r="A1102" s="489" t="str">
        <f t="shared" si="17"/>
        <v>2310105917訪問看護</v>
      </c>
      <c r="B1102" s="489">
        <v>2310105917</v>
      </c>
      <c r="C1102" s="489" t="s">
        <v>2102</v>
      </c>
      <c r="D1102" s="489" t="s">
        <v>14038</v>
      </c>
    </row>
    <row r="1103" spans="1:4">
      <c r="A1103" s="489" t="str">
        <f t="shared" si="17"/>
        <v>2310105925介護予防訪問リハビリテーション</v>
      </c>
      <c r="B1103" s="489">
        <v>2310105925</v>
      </c>
      <c r="C1103" s="489" t="s">
        <v>2108</v>
      </c>
      <c r="D1103" s="489" t="s">
        <v>14039</v>
      </c>
    </row>
    <row r="1104" spans="1:4">
      <c r="A1104" s="489" t="str">
        <f t="shared" si="17"/>
        <v>2310105925介護予防訪問看護</v>
      </c>
      <c r="B1104" s="489">
        <v>2310105925</v>
      </c>
      <c r="C1104" s="489" t="s">
        <v>2103</v>
      </c>
      <c r="D1104" s="489" t="s">
        <v>14039</v>
      </c>
    </row>
    <row r="1105" spans="1:4">
      <c r="A1105" s="489" t="str">
        <f t="shared" si="17"/>
        <v>2310105925訪問リハビリテーション</v>
      </c>
      <c r="B1105" s="489">
        <v>2310105925</v>
      </c>
      <c r="C1105" s="489" t="s">
        <v>2104</v>
      </c>
      <c r="D1105" s="489" t="s">
        <v>14039</v>
      </c>
    </row>
    <row r="1106" spans="1:4">
      <c r="A1106" s="489" t="str">
        <f t="shared" si="17"/>
        <v>2310105925訪問看護</v>
      </c>
      <c r="B1106" s="489">
        <v>2310105925</v>
      </c>
      <c r="C1106" s="489" t="s">
        <v>2102</v>
      </c>
      <c r="D1106" s="489" t="s">
        <v>14039</v>
      </c>
    </row>
    <row r="1107" spans="1:4">
      <c r="A1107" s="489" t="str">
        <f t="shared" si="17"/>
        <v>2310105933介護予防訪問リハビリテーション</v>
      </c>
      <c r="B1107" s="489">
        <v>2310105933</v>
      </c>
      <c r="C1107" s="489" t="s">
        <v>2108</v>
      </c>
      <c r="D1107" s="489" t="s">
        <v>14040</v>
      </c>
    </row>
    <row r="1108" spans="1:4">
      <c r="A1108" s="489" t="str">
        <f t="shared" si="17"/>
        <v>2310105933介護予防訪問看護</v>
      </c>
      <c r="B1108" s="489">
        <v>2310105933</v>
      </c>
      <c r="C1108" s="489" t="s">
        <v>2103</v>
      </c>
      <c r="D1108" s="489" t="s">
        <v>14040</v>
      </c>
    </row>
    <row r="1109" spans="1:4">
      <c r="A1109" s="489" t="str">
        <f t="shared" si="17"/>
        <v>2310105933訪問リハビリテーション</v>
      </c>
      <c r="B1109" s="489">
        <v>2310105933</v>
      </c>
      <c r="C1109" s="489" t="s">
        <v>2104</v>
      </c>
      <c r="D1109" s="489" t="s">
        <v>14040</v>
      </c>
    </row>
    <row r="1110" spans="1:4">
      <c r="A1110" s="489" t="str">
        <f t="shared" si="17"/>
        <v>2310105933訪問看護</v>
      </c>
      <c r="B1110" s="489">
        <v>2310105933</v>
      </c>
      <c r="C1110" s="489" t="s">
        <v>2102</v>
      </c>
      <c r="D1110" s="489" t="s">
        <v>14040</v>
      </c>
    </row>
    <row r="1111" spans="1:4">
      <c r="A1111" s="489" t="str">
        <f t="shared" si="17"/>
        <v>2310105941介護予防訪問リハビリテーション</v>
      </c>
      <c r="B1111" s="489">
        <v>2310105941</v>
      </c>
      <c r="C1111" s="489" t="s">
        <v>2108</v>
      </c>
      <c r="D1111" s="489" t="s">
        <v>14041</v>
      </c>
    </row>
    <row r="1112" spans="1:4">
      <c r="A1112" s="489" t="str">
        <f t="shared" si="17"/>
        <v>2310105941介護予防訪問看護</v>
      </c>
      <c r="B1112" s="489">
        <v>2310105941</v>
      </c>
      <c r="C1112" s="489" t="s">
        <v>2103</v>
      </c>
      <c r="D1112" s="489" t="s">
        <v>14041</v>
      </c>
    </row>
    <row r="1113" spans="1:4">
      <c r="A1113" s="489" t="str">
        <f t="shared" si="17"/>
        <v>2310105941訪問リハビリテーション</v>
      </c>
      <c r="B1113" s="489">
        <v>2310105941</v>
      </c>
      <c r="C1113" s="489" t="s">
        <v>2104</v>
      </c>
      <c r="D1113" s="489" t="s">
        <v>14041</v>
      </c>
    </row>
    <row r="1114" spans="1:4">
      <c r="A1114" s="489" t="str">
        <f t="shared" si="17"/>
        <v>2310105941訪問看護</v>
      </c>
      <c r="B1114" s="489">
        <v>2310105941</v>
      </c>
      <c r="C1114" s="489" t="s">
        <v>2102</v>
      </c>
      <c r="D1114" s="489" t="s">
        <v>14041</v>
      </c>
    </row>
    <row r="1115" spans="1:4">
      <c r="A1115" s="489" t="str">
        <f t="shared" si="17"/>
        <v>2310105958介護予防訪問リハビリテーション</v>
      </c>
      <c r="B1115" s="489">
        <v>2310105958</v>
      </c>
      <c r="C1115" s="489" t="s">
        <v>2108</v>
      </c>
      <c r="D1115" s="489" t="s">
        <v>14042</v>
      </c>
    </row>
    <row r="1116" spans="1:4">
      <c r="A1116" s="489" t="str">
        <f t="shared" si="17"/>
        <v>2310105958介護予防訪問看護</v>
      </c>
      <c r="B1116" s="489">
        <v>2310105958</v>
      </c>
      <c r="C1116" s="489" t="s">
        <v>2103</v>
      </c>
      <c r="D1116" s="489" t="s">
        <v>14042</v>
      </c>
    </row>
    <row r="1117" spans="1:4">
      <c r="A1117" s="489" t="str">
        <f t="shared" si="17"/>
        <v>2310105958訪問リハビリテーション</v>
      </c>
      <c r="B1117" s="489">
        <v>2310105958</v>
      </c>
      <c r="C1117" s="489" t="s">
        <v>2104</v>
      </c>
      <c r="D1117" s="489" t="s">
        <v>14042</v>
      </c>
    </row>
    <row r="1118" spans="1:4">
      <c r="A1118" s="489" t="str">
        <f t="shared" si="17"/>
        <v>2310105958訪問看護</v>
      </c>
      <c r="B1118" s="489">
        <v>2310105958</v>
      </c>
      <c r="C1118" s="489" t="s">
        <v>2102</v>
      </c>
      <c r="D1118" s="489" t="s">
        <v>14042</v>
      </c>
    </row>
    <row r="1119" spans="1:4">
      <c r="A1119" s="489" t="str">
        <f t="shared" si="17"/>
        <v>2310105966介護予防訪問リハビリテーション</v>
      </c>
      <c r="B1119" s="489">
        <v>2310105966</v>
      </c>
      <c r="C1119" s="489" t="s">
        <v>2108</v>
      </c>
      <c r="D1119" s="489" t="s">
        <v>14043</v>
      </c>
    </row>
    <row r="1120" spans="1:4">
      <c r="A1120" s="489" t="str">
        <f t="shared" si="17"/>
        <v>2310105966介護予防訪問看護</v>
      </c>
      <c r="B1120" s="489">
        <v>2310105966</v>
      </c>
      <c r="C1120" s="489" t="s">
        <v>2103</v>
      </c>
      <c r="D1120" s="489" t="s">
        <v>14043</v>
      </c>
    </row>
    <row r="1121" spans="1:4">
      <c r="A1121" s="489" t="str">
        <f t="shared" si="17"/>
        <v>2310105966訪問リハビリテーション</v>
      </c>
      <c r="B1121" s="489">
        <v>2310105966</v>
      </c>
      <c r="C1121" s="489" t="s">
        <v>2104</v>
      </c>
      <c r="D1121" s="489" t="s">
        <v>14043</v>
      </c>
    </row>
    <row r="1122" spans="1:4">
      <c r="A1122" s="489" t="str">
        <f t="shared" si="17"/>
        <v>2310105966訪問看護</v>
      </c>
      <c r="B1122" s="489">
        <v>2310105966</v>
      </c>
      <c r="C1122" s="489" t="s">
        <v>2102</v>
      </c>
      <c r="D1122" s="489" t="s">
        <v>14043</v>
      </c>
    </row>
    <row r="1123" spans="1:4">
      <c r="A1123" s="489" t="str">
        <f t="shared" si="17"/>
        <v>2310105974介護予防通所リハビリテーション</v>
      </c>
      <c r="B1123" s="489">
        <v>2310105974</v>
      </c>
      <c r="C1123" s="489" t="s">
        <v>2512</v>
      </c>
      <c r="D1123" s="489" t="s">
        <v>14044</v>
      </c>
    </row>
    <row r="1124" spans="1:4">
      <c r="A1124" s="489" t="str">
        <f t="shared" si="17"/>
        <v>2310105974介護予防訪問リハビリテーション</v>
      </c>
      <c r="B1124" s="489">
        <v>2310105974</v>
      </c>
      <c r="C1124" s="489" t="s">
        <v>2108</v>
      </c>
      <c r="D1124" s="489" t="s">
        <v>14044</v>
      </c>
    </row>
    <row r="1125" spans="1:4">
      <c r="A1125" s="489" t="str">
        <f t="shared" si="17"/>
        <v>2310105974介護予防訪問看護</v>
      </c>
      <c r="B1125" s="489">
        <v>2310105974</v>
      </c>
      <c r="C1125" s="489" t="s">
        <v>2103</v>
      </c>
      <c r="D1125" s="489" t="s">
        <v>14044</v>
      </c>
    </row>
    <row r="1126" spans="1:4">
      <c r="A1126" s="489" t="str">
        <f t="shared" si="17"/>
        <v>2310105974通所リハビリテーション</v>
      </c>
      <c r="B1126" s="489">
        <v>2310105974</v>
      </c>
      <c r="C1126" s="489" t="s">
        <v>2511</v>
      </c>
      <c r="D1126" s="489" t="s">
        <v>14044</v>
      </c>
    </row>
    <row r="1127" spans="1:4">
      <c r="A1127" s="489" t="str">
        <f t="shared" si="17"/>
        <v>2310105974訪問リハビリテーション</v>
      </c>
      <c r="B1127" s="489">
        <v>2310105974</v>
      </c>
      <c r="C1127" s="489" t="s">
        <v>2104</v>
      </c>
      <c r="D1127" s="489" t="s">
        <v>14044</v>
      </c>
    </row>
    <row r="1128" spans="1:4">
      <c r="A1128" s="489" t="str">
        <f t="shared" si="17"/>
        <v>2310105974訪問看護</v>
      </c>
      <c r="B1128" s="489">
        <v>2310105974</v>
      </c>
      <c r="C1128" s="489" t="s">
        <v>2102</v>
      </c>
      <c r="D1128" s="489" t="s">
        <v>14044</v>
      </c>
    </row>
    <row r="1129" spans="1:4">
      <c r="A1129" s="489" t="str">
        <f t="shared" si="17"/>
        <v>2310105982介護予防訪問リハビリテーション</v>
      </c>
      <c r="B1129" s="489">
        <v>2310105982</v>
      </c>
      <c r="C1129" s="489" t="s">
        <v>2108</v>
      </c>
      <c r="D1129" s="489" t="s">
        <v>14045</v>
      </c>
    </row>
    <row r="1130" spans="1:4">
      <c r="A1130" s="489" t="str">
        <f t="shared" si="17"/>
        <v>2310105982介護予防訪問看護</v>
      </c>
      <c r="B1130" s="489">
        <v>2310105982</v>
      </c>
      <c r="C1130" s="489" t="s">
        <v>2103</v>
      </c>
      <c r="D1130" s="489" t="s">
        <v>14045</v>
      </c>
    </row>
    <row r="1131" spans="1:4">
      <c r="A1131" s="489" t="str">
        <f t="shared" si="17"/>
        <v>2310105982訪問リハビリテーション</v>
      </c>
      <c r="B1131" s="489">
        <v>2310105982</v>
      </c>
      <c r="C1131" s="489" t="s">
        <v>2104</v>
      </c>
      <c r="D1131" s="489" t="s">
        <v>14045</v>
      </c>
    </row>
    <row r="1132" spans="1:4">
      <c r="A1132" s="489" t="str">
        <f t="shared" si="17"/>
        <v>2310105982訪問看護</v>
      </c>
      <c r="B1132" s="489">
        <v>2310105982</v>
      </c>
      <c r="C1132" s="489" t="s">
        <v>2102</v>
      </c>
      <c r="D1132" s="489" t="s">
        <v>14045</v>
      </c>
    </row>
    <row r="1133" spans="1:4">
      <c r="A1133" s="489" t="str">
        <f t="shared" si="17"/>
        <v>2310105990介護予防訪問リハビリテーション</v>
      </c>
      <c r="B1133" s="489">
        <v>2310105990</v>
      </c>
      <c r="C1133" s="489" t="s">
        <v>2108</v>
      </c>
      <c r="D1133" s="489" t="s">
        <v>14046</v>
      </c>
    </row>
    <row r="1134" spans="1:4">
      <c r="A1134" s="489" t="str">
        <f t="shared" si="17"/>
        <v>2310105990介護予防訪問看護</v>
      </c>
      <c r="B1134" s="489">
        <v>2310105990</v>
      </c>
      <c r="C1134" s="489" t="s">
        <v>2103</v>
      </c>
      <c r="D1134" s="489" t="s">
        <v>14046</v>
      </c>
    </row>
    <row r="1135" spans="1:4">
      <c r="A1135" s="489" t="str">
        <f t="shared" si="17"/>
        <v>2310105990訪問リハビリテーション</v>
      </c>
      <c r="B1135" s="489">
        <v>2310105990</v>
      </c>
      <c r="C1135" s="489" t="s">
        <v>2104</v>
      </c>
      <c r="D1135" s="489" t="s">
        <v>14046</v>
      </c>
    </row>
    <row r="1136" spans="1:4">
      <c r="A1136" s="489" t="str">
        <f t="shared" si="17"/>
        <v>2310105990訪問看護</v>
      </c>
      <c r="B1136" s="489">
        <v>2310105990</v>
      </c>
      <c r="C1136" s="489" t="s">
        <v>2102</v>
      </c>
      <c r="D1136" s="489" t="s">
        <v>14046</v>
      </c>
    </row>
    <row r="1137" spans="1:4">
      <c r="A1137" s="489" t="str">
        <f t="shared" si="17"/>
        <v>2310106006介護予防訪問リハビリテーション</v>
      </c>
      <c r="B1137" s="489">
        <v>2310106006</v>
      </c>
      <c r="C1137" s="489" t="s">
        <v>2108</v>
      </c>
      <c r="D1137" s="489" t="s">
        <v>14047</v>
      </c>
    </row>
    <row r="1138" spans="1:4">
      <c r="A1138" s="489" t="str">
        <f t="shared" si="17"/>
        <v>2310106006介護予防訪問看護</v>
      </c>
      <c r="B1138" s="489">
        <v>2310106006</v>
      </c>
      <c r="C1138" s="489" t="s">
        <v>2103</v>
      </c>
      <c r="D1138" s="489" t="s">
        <v>14047</v>
      </c>
    </row>
    <row r="1139" spans="1:4">
      <c r="A1139" s="489" t="str">
        <f t="shared" si="17"/>
        <v>2310106006訪問リハビリテーション</v>
      </c>
      <c r="B1139" s="489">
        <v>2310106006</v>
      </c>
      <c r="C1139" s="489" t="s">
        <v>2104</v>
      </c>
      <c r="D1139" s="489" t="s">
        <v>14047</v>
      </c>
    </row>
    <row r="1140" spans="1:4">
      <c r="A1140" s="489" t="str">
        <f t="shared" si="17"/>
        <v>2310106006訪問看護</v>
      </c>
      <c r="B1140" s="489">
        <v>2310106006</v>
      </c>
      <c r="C1140" s="489" t="s">
        <v>2102</v>
      </c>
      <c r="D1140" s="489" t="s">
        <v>14047</v>
      </c>
    </row>
    <row r="1141" spans="1:4">
      <c r="A1141" s="489" t="str">
        <f t="shared" si="17"/>
        <v>2310106014介護予防訪問リハビリテーション</v>
      </c>
      <c r="B1141" s="489">
        <v>2310106014</v>
      </c>
      <c r="C1141" s="489" t="s">
        <v>2108</v>
      </c>
      <c r="D1141" s="489" t="s">
        <v>14048</v>
      </c>
    </row>
    <row r="1142" spans="1:4">
      <c r="A1142" s="489" t="str">
        <f t="shared" si="17"/>
        <v>2310106014介護予防訪問看護</v>
      </c>
      <c r="B1142" s="489">
        <v>2310106014</v>
      </c>
      <c r="C1142" s="489" t="s">
        <v>2103</v>
      </c>
      <c r="D1142" s="489" t="s">
        <v>14048</v>
      </c>
    </row>
    <row r="1143" spans="1:4">
      <c r="A1143" s="489" t="str">
        <f t="shared" si="17"/>
        <v>2310106014訪問リハビリテーション</v>
      </c>
      <c r="B1143" s="489">
        <v>2310106014</v>
      </c>
      <c r="C1143" s="489" t="s">
        <v>2104</v>
      </c>
      <c r="D1143" s="489" t="s">
        <v>14048</v>
      </c>
    </row>
    <row r="1144" spans="1:4">
      <c r="A1144" s="489" t="str">
        <f t="shared" si="17"/>
        <v>2310106014訪問看護</v>
      </c>
      <c r="B1144" s="489">
        <v>2310106014</v>
      </c>
      <c r="C1144" s="489" t="s">
        <v>2102</v>
      </c>
      <c r="D1144" s="489" t="s">
        <v>14048</v>
      </c>
    </row>
    <row r="1145" spans="1:4">
      <c r="A1145" s="489" t="str">
        <f t="shared" si="17"/>
        <v>2310106022介護予防訪問リハビリテーション</v>
      </c>
      <c r="B1145" s="489">
        <v>2310106022</v>
      </c>
      <c r="C1145" s="489" t="s">
        <v>2108</v>
      </c>
      <c r="D1145" s="489" t="s">
        <v>14049</v>
      </c>
    </row>
    <row r="1146" spans="1:4">
      <c r="A1146" s="489" t="str">
        <f t="shared" si="17"/>
        <v>2310106022介護予防訪問看護</v>
      </c>
      <c r="B1146" s="489">
        <v>2310106022</v>
      </c>
      <c r="C1146" s="489" t="s">
        <v>2103</v>
      </c>
      <c r="D1146" s="489" t="s">
        <v>14049</v>
      </c>
    </row>
    <row r="1147" spans="1:4">
      <c r="A1147" s="489" t="str">
        <f t="shared" si="17"/>
        <v>2310106022訪問リハビリテーション</v>
      </c>
      <c r="B1147" s="489">
        <v>2310106022</v>
      </c>
      <c r="C1147" s="489" t="s">
        <v>2104</v>
      </c>
      <c r="D1147" s="489" t="s">
        <v>14049</v>
      </c>
    </row>
    <row r="1148" spans="1:4">
      <c r="A1148" s="489" t="str">
        <f t="shared" si="17"/>
        <v>2310106022訪問看護</v>
      </c>
      <c r="B1148" s="489">
        <v>2310106022</v>
      </c>
      <c r="C1148" s="489" t="s">
        <v>2102</v>
      </c>
      <c r="D1148" s="489" t="s">
        <v>14049</v>
      </c>
    </row>
    <row r="1149" spans="1:4">
      <c r="A1149" s="489" t="str">
        <f t="shared" si="17"/>
        <v>2310106030介護予防訪問リハビリテーション</v>
      </c>
      <c r="B1149" s="489">
        <v>2310106030</v>
      </c>
      <c r="C1149" s="489" t="s">
        <v>2108</v>
      </c>
      <c r="D1149" s="489" t="s">
        <v>14050</v>
      </c>
    </row>
    <row r="1150" spans="1:4">
      <c r="A1150" s="489" t="str">
        <f t="shared" si="17"/>
        <v>2310106030介護予防訪問看護</v>
      </c>
      <c r="B1150" s="489">
        <v>2310106030</v>
      </c>
      <c r="C1150" s="489" t="s">
        <v>2103</v>
      </c>
      <c r="D1150" s="489" t="s">
        <v>14050</v>
      </c>
    </row>
    <row r="1151" spans="1:4">
      <c r="A1151" s="489" t="str">
        <f t="shared" si="17"/>
        <v>2310106030訪問リハビリテーション</v>
      </c>
      <c r="B1151" s="489">
        <v>2310106030</v>
      </c>
      <c r="C1151" s="489" t="s">
        <v>2104</v>
      </c>
      <c r="D1151" s="489" t="s">
        <v>14050</v>
      </c>
    </row>
    <row r="1152" spans="1:4">
      <c r="A1152" s="489" t="str">
        <f t="shared" si="17"/>
        <v>2310106030訪問看護</v>
      </c>
      <c r="B1152" s="489">
        <v>2310106030</v>
      </c>
      <c r="C1152" s="489" t="s">
        <v>2102</v>
      </c>
      <c r="D1152" s="489" t="s">
        <v>14050</v>
      </c>
    </row>
    <row r="1153" spans="1:4">
      <c r="A1153" s="489" t="str">
        <f t="shared" si="17"/>
        <v>2310110602介護予防訪問リハビリテーション</v>
      </c>
      <c r="B1153" s="489">
        <v>2310110602</v>
      </c>
      <c r="C1153" s="489" t="s">
        <v>2108</v>
      </c>
      <c r="D1153" s="489" t="s">
        <v>14051</v>
      </c>
    </row>
    <row r="1154" spans="1:4">
      <c r="A1154" s="489" t="str">
        <f t="shared" ref="A1154:A1217" si="18">B1154&amp;C1154</f>
        <v>2310110602介護予防訪問看護</v>
      </c>
      <c r="B1154" s="489">
        <v>2310110602</v>
      </c>
      <c r="C1154" s="489" t="s">
        <v>2103</v>
      </c>
      <c r="D1154" s="489" t="s">
        <v>14051</v>
      </c>
    </row>
    <row r="1155" spans="1:4">
      <c r="A1155" s="489" t="str">
        <f t="shared" si="18"/>
        <v>2310110602訪問リハビリテーション</v>
      </c>
      <c r="B1155" s="489">
        <v>2310110602</v>
      </c>
      <c r="C1155" s="489" t="s">
        <v>2104</v>
      </c>
      <c r="D1155" s="489" t="s">
        <v>14051</v>
      </c>
    </row>
    <row r="1156" spans="1:4">
      <c r="A1156" s="489" t="str">
        <f t="shared" si="18"/>
        <v>2310110602訪問看護</v>
      </c>
      <c r="B1156" s="489">
        <v>2310110602</v>
      </c>
      <c r="C1156" s="489" t="s">
        <v>2102</v>
      </c>
      <c r="D1156" s="489" t="s">
        <v>14051</v>
      </c>
    </row>
    <row r="1157" spans="1:4">
      <c r="A1157" s="489" t="str">
        <f t="shared" si="18"/>
        <v>2310201336介護予防訪問リハビリテーション</v>
      </c>
      <c r="B1157" s="489">
        <v>2310201336</v>
      </c>
      <c r="C1157" s="489" t="s">
        <v>2108</v>
      </c>
      <c r="D1157" s="489" t="s">
        <v>14052</v>
      </c>
    </row>
    <row r="1158" spans="1:4">
      <c r="A1158" s="489" t="str">
        <f t="shared" si="18"/>
        <v>2310201336介護予防訪問看護</v>
      </c>
      <c r="B1158" s="489">
        <v>2310201336</v>
      </c>
      <c r="C1158" s="489" t="s">
        <v>2103</v>
      </c>
      <c r="D1158" s="489" t="s">
        <v>14052</v>
      </c>
    </row>
    <row r="1159" spans="1:4">
      <c r="A1159" s="489" t="str">
        <f t="shared" si="18"/>
        <v>2310201336訪問リハビリテーション</v>
      </c>
      <c r="B1159" s="489">
        <v>2310201336</v>
      </c>
      <c r="C1159" s="489" t="s">
        <v>2104</v>
      </c>
      <c r="D1159" s="489" t="s">
        <v>14052</v>
      </c>
    </row>
    <row r="1160" spans="1:4">
      <c r="A1160" s="489" t="str">
        <f t="shared" si="18"/>
        <v>2310201336訪問看護</v>
      </c>
      <c r="B1160" s="489">
        <v>2310201336</v>
      </c>
      <c r="C1160" s="489" t="s">
        <v>2102</v>
      </c>
      <c r="D1160" s="489" t="s">
        <v>14052</v>
      </c>
    </row>
    <row r="1161" spans="1:4">
      <c r="A1161" s="489" t="str">
        <f t="shared" si="18"/>
        <v>2310201377介護予防訪問リハビリテーション</v>
      </c>
      <c r="B1161" s="489">
        <v>2310201377</v>
      </c>
      <c r="C1161" s="489" t="s">
        <v>2108</v>
      </c>
      <c r="D1161" s="489" t="s">
        <v>14053</v>
      </c>
    </row>
    <row r="1162" spans="1:4">
      <c r="A1162" s="489" t="str">
        <f t="shared" si="18"/>
        <v>2310201377介護予防訪問看護</v>
      </c>
      <c r="B1162" s="489">
        <v>2310201377</v>
      </c>
      <c r="C1162" s="489" t="s">
        <v>2103</v>
      </c>
      <c r="D1162" s="489" t="s">
        <v>14053</v>
      </c>
    </row>
    <row r="1163" spans="1:4">
      <c r="A1163" s="489" t="str">
        <f t="shared" si="18"/>
        <v>2310201377訪問リハビリテーション</v>
      </c>
      <c r="B1163" s="489">
        <v>2310201377</v>
      </c>
      <c r="C1163" s="489" t="s">
        <v>2104</v>
      </c>
      <c r="D1163" s="489" t="s">
        <v>14053</v>
      </c>
    </row>
    <row r="1164" spans="1:4">
      <c r="A1164" s="489" t="str">
        <f t="shared" si="18"/>
        <v>2310201377訪問看護</v>
      </c>
      <c r="B1164" s="489">
        <v>2310201377</v>
      </c>
      <c r="C1164" s="489" t="s">
        <v>2102</v>
      </c>
      <c r="D1164" s="489" t="s">
        <v>14053</v>
      </c>
    </row>
    <row r="1165" spans="1:4">
      <c r="A1165" s="489" t="str">
        <f t="shared" si="18"/>
        <v>2310201807介護予防訪問リハビリテーション</v>
      </c>
      <c r="B1165" s="489">
        <v>2310201807</v>
      </c>
      <c r="C1165" s="489" t="s">
        <v>2108</v>
      </c>
      <c r="D1165" s="489" t="s">
        <v>14054</v>
      </c>
    </row>
    <row r="1166" spans="1:4">
      <c r="A1166" s="489" t="str">
        <f t="shared" si="18"/>
        <v>2310201807介護予防訪問看護</v>
      </c>
      <c r="B1166" s="489">
        <v>2310201807</v>
      </c>
      <c r="C1166" s="489" t="s">
        <v>2103</v>
      </c>
      <c r="D1166" s="489" t="s">
        <v>14054</v>
      </c>
    </row>
    <row r="1167" spans="1:4">
      <c r="A1167" s="489" t="str">
        <f t="shared" si="18"/>
        <v>2310201807訪問リハビリテーション</v>
      </c>
      <c r="B1167" s="489">
        <v>2310201807</v>
      </c>
      <c r="C1167" s="489" t="s">
        <v>2104</v>
      </c>
      <c r="D1167" s="489" t="s">
        <v>14054</v>
      </c>
    </row>
    <row r="1168" spans="1:4">
      <c r="A1168" s="489" t="str">
        <f t="shared" si="18"/>
        <v>2310201807訪問看護</v>
      </c>
      <c r="B1168" s="489">
        <v>2310201807</v>
      </c>
      <c r="C1168" s="489" t="s">
        <v>2102</v>
      </c>
      <c r="D1168" s="489" t="s">
        <v>14054</v>
      </c>
    </row>
    <row r="1169" spans="1:4">
      <c r="A1169" s="489" t="str">
        <f t="shared" si="18"/>
        <v>2310201815介護予防訪問リハビリテーション</v>
      </c>
      <c r="B1169" s="489">
        <v>2310201815</v>
      </c>
      <c r="C1169" s="489" t="s">
        <v>2108</v>
      </c>
      <c r="D1169" s="489" t="s">
        <v>14055</v>
      </c>
    </row>
    <row r="1170" spans="1:4">
      <c r="A1170" s="489" t="str">
        <f t="shared" si="18"/>
        <v>2310201815介護予防訪問看護</v>
      </c>
      <c r="B1170" s="489">
        <v>2310201815</v>
      </c>
      <c r="C1170" s="489" t="s">
        <v>2103</v>
      </c>
      <c r="D1170" s="489" t="s">
        <v>14055</v>
      </c>
    </row>
    <row r="1171" spans="1:4">
      <c r="A1171" s="489" t="str">
        <f t="shared" si="18"/>
        <v>2310201815訪問リハビリテーション</v>
      </c>
      <c r="B1171" s="489">
        <v>2310201815</v>
      </c>
      <c r="C1171" s="489" t="s">
        <v>2104</v>
      </c>
      <c r="D1171" s="489" t="s">
        <v>14055</v>
      </c>
    </row>
    <row r="1172" spans="1:4">
      <c r="A1172" s="489" t="str">
        <f t="shared" si="18"/>
        <v>2310201815訪問看護</v>
      </c>
      <c r="B1172" s="489">
        <v>2310201815</v>
      </c>
      <c r="C1172" s="489" t="s">
        <v>2102</v>
      </c>
      <c r="D1172" s="489" t="s">
        <v>14055</v>
      </c>
    </row>
    <row r="1173" spans="1:4">
      <c r="A1173" s="489" t="str">
        <f t="shared" si="18"/>
        <v>2310201849介護予防訪問リハビリテーション</v>
      </c>
      <c r="B1173" s="489">
        <v>2310201849</v>
      </c>
      <c r="C1173" s="489" t="s">
        <v>2108</v>
      </c>
      <c r="D1173" s="489" t="s">
        <v>14056</v>
      </c>
    </row>
    <row r="1174" spans="1:4">
      <c r="A1174" s="489" t="str">
        <f t="shared" si="18"/>
        <v>2310201849介護予防訪問看護</v>
      </c>
      <c r="B1174" s="489">
        <v>2310201849</v>
      </c>
      <c r="C1174" s="489" t="s">
        <v>2103</v>
      </c>
      <c r="D1174" s="489" t="s">
        <v>14056</v>
      </c>
    </row>
    <row r="1175" spans="1:4">
      <c r="A1175" s="489" t="str">
        <f t="shared" si="18"/>
        <v>2310201849訪問リハビリテーション</v>
      </c>
      <c r="B1175" s="489">
        <v>2310201849</v>
      </c>
      <c r="C1175" s="489" t="s">
        <v>2104</v>
      </c>
      <c r="D1175" s="489" t="s">
        <v>14056</v>
      </c>
    </row>
    <row r="1176" spans="1:4">
      <c r="A1176" s="489" t="str">
        <f t="shared" si="18"/>
        <v>2310201849訪問看護</v>
      </c>
      <c r="B1176" s="489">
        <v>2310201849</v>
      </c>
      <c r="C1176" s="489" t="s">
        <v>2102</v>
      </c>
      <c r="D1176" s="489" t="s">
        <v>14056</v>
      </c>
    </row>
    <row r="1177" spans="1:4">
      <c r="A1177" s="489" t="str">
        <f t="shared" si="18"/>
        <v>2310201864介護予防訪問リハビリテーション</v>
      </c>
      <c r="B1177" s="489">
        <v>2310201864</v>
      </c>
      <c r="C1177" s="489" t="s">
        <v>2108</v>
      </c>
      <c r="D1177" s="489" t="s">
        <v>14057</v>
      </c>
    </row>
    <row r="1178" spans="1:4">
      <c r="A1178" s="489" t="str">
        <f t="shared" si="18"/>
        <v>2310201864介護予防訪問看護</v>
      </c>
      <c r="B1178" s="489">
        <v>2310201864</v>
      </c>
      <c r="C1178" s="489" t="s">
        <v>2103</v>
      </c>
      <c r="D1178" s="489" t="s">
        <v>14057</v>
      </c>
    </row>
    <row r="1179" spans="1:4">
      <c r="A1179" s="489" t="str">
        <f t="shared" si="18"/>
        <v>2310201864訪問リハビリテーション</v>
      </c>
      <c r="B1179" s="489">
        <v>2310201864</v>
      </c>
      <c r="C1179" s="489" t="s">
        <v>2104</v>
      </c>
      <c r="D1179" s="489" t="s">
        <v>14057</v>
      </c>
    </row>
    <row r="1180" spans="1:4">
      <c r="A1180" s="489" t="str">
        <f t="shared" si="18"/>
        <v>2310201864訪問看護</v>
      </c>
      <c r="B1180" s="489">
        <v>2310201864</v>
      </c>
      <c r="C1180" s="489" t="s">
        <v>2102</v>
      </c>
      <c r="D1180" s="489" t="s">
        <v>14057</v>
      </c>
    </row>
    <row r="1181" spans="1:4">
      <c r="A1181" s="489" t="str">
        <f t="shared" si="18"/>
        <v>2310201948介護予防訪問リハビリテーション</v>
      </c>
      <c r="B1181" s="489">
        <v>2310201948</v>
      </c>
      <c r="C1181" s="489" t="s">
        <v>2108</v>
      </c>
      <c r="D1181" s="489" t="s">
        <v>14058</v>
      </c>
    </row>
    <row r="1182" spans="1:4">
      <c r="A1182" s="489" t="str">
        <f t="shared" si="18"/>
        <v>2310201948介護予防訪問看護</v>
      </c>
      <c r="B1182" s="489">
        <v>2310201948</v>
      </c>
      <c r="C1182" s="489" t="s">
        <v>2103</v>
      </c>
      <c r="D1182" s="489" t="s">
        <v>14058</v>
      </c>
    </row>
    <row r="1183" spans="1:4">
      <c r="A1183" s="489" t="str">
        <f t="shared" si="18"/>
        <v>2310201948訪問リハビリテーション</v>
      </c>
      <c r="B1183" s="489">
        <v>2310201948</v>
      </c>
      <c r="C1183" s="489" t="s">
        <v>2104</v>
      </c>
      <c r="D1183" s="489" t="s">
        <v>14058</v>
      </c>
    </row>
    <row r="1184" spans="1:4">
      <c r="A1184" s="489" t="str">
        <f t="shared" si="18"/>
        <v>2310201948訪問看護</v>
      </c>
      <c r="B1184" s="489">
        <v>2310201948</v>
      </c>
      <c r="C1184" s="489" t="s">
        <v>2102</v>
      </c>
      <c r="D1184" s="489" t="s">
        <v>14058</v>
      </c>
    </row>
    <row r="1185" spans="1:4">
      <c r="A1185" s="489" t="str">
        <f t="shared" si="18"/>
        <v>2310201971介護予防訪問リハビリテーション</v>
      </c>
      <c r="B1185" s="489">
        <v>2310201971</v>
      </c>
      <c r="C1185" s="489" t="s">
        <v>2108</v>
      </c>
      <c r="D1185" s="489" t="s">
        <v>14059</v>
      </c>
    </row>
    <row r="1186" spans="1:4">
      <c r="A1186" s="489" t="str">
        <f t="shared" si="18"/>
        <v>2310201971介護予防訪問看護</v>
      </c>
      <c r="B1186" s="489">
        <v>2310201971</v>
      </c>
      <c r="C1186" s="489" t="s">
        <v>2103</v>
      </c>
      <c r="D1186" s="489" t="s">
        <v>14059</v>
      </c>
    </row>
    <row r="1187" spans="1:4">
      <c r="A1187" s="489" t="str">
        <f t="shared" si="18"/>
        <v>2310201971訪問リハビリテーション</v>
      </c>
      <c r="B1187" s="489">
        <v>2310201971</v>
      </c>
      <c r="C1187" s="489" t="s">
        <v>2104</v>
      </c>
      <c r="D1187" s="489" t="s">
        <v>14059</v>
      </c>
    </row>
    <row r="1188" spans="1:4">
      <c r="A1188" s="489" t="str">
        <f t="shared" si="18"/>
        <v>2310201971訪問看護</v>
      </c>
      <c r="B1188" s="489">
        <v>2310201971</v>
      </c>
      <c r="C1188" s="489" t="s">
        <v>2102</v>
      </c>
      <c r="D1188" s="489" t="s">
        <v>14059</v>
      </c>
    </row>
    <row r="1189" spans="1:4">
      <c r="A1189" s="489" t="str">
        <f t="shared" si="18"/>
        <v>2310202003介護予防訪問リハビリテーション</v>
      </c>
      <c r="B1189" s="489">
        <v>2310202003</v>
      </c>
      <c r="C1189" s="489" t="s">
        <v>2108</v>
      </c>
      <c r="D1189" s="489" t="s">
        <v>14060</v>
      </c>
    </row>
    <row r="1190" spans="1:4">
      <c r="A1190" s="489" t="str">
        <f t="shared" si="18"/>
        <v>2310202003介護予防訪問看護</v>
      </c>
      <c r="B1190" s="489">
        <v>2310202003</v>
      </c>
      <c r="C1190" s="489" t="s">
        <v>2103</v>
      </c>
      <c r="D1190" s="489" t="s">
        <v>14060</v>
      </c>
    </row>
    <row r="1191" spans="1:4">
      <c r="A1191" s="489" t="str">
        <f t="shared" si="18"/>
        <v>2310202003訪問リハビリテーション</v>
      </c>
      <c r="B1191" s="489">
        <v>2310202003</v>
      </c>
      <c r="C1191" s="489" t="s">
        <v>2104</v>
      </c>
      <c r="D1191" s="489" t="s">
        <v>14060</v>
      </c>
    </row>
    <row r="1192" spans="1:4">
      <c r="A1192" s="489" t="str">
        <f t="shared" si="18"/>
        <v>2310202003訪問看護</v>
      </c>
      <c r="B1192" s="489">
        <v>2310202003</v>
      </c>
      <c r="C1192" s="489" t="s">
        <v>2102</v>
      </c>
      <c r="D1192" s="489" t="s">
        <v>14060</v>
      </c>
    </row>
    <row r="1193" spans="1:4">
      <c r="A1193" s="489" t="str">
        <f t="shared" si="18"/>
        <v>2310202052介護予防訪問リハビリテーション</v>
      </c>
      <c r="B1193" s="489">
        <v>2310202052</v>
      </c>
      <c r="C1193" s="489" t="s">
        <v>2108</v>
      </c>
      <c r="D1193" s="489" t="s">
        <v>14061</v>
      </c>
    </row>
    <row r="1194" spans="1:4">
      <c r="A1194" s="489" t="str">
        <f t="shared" si="18"/>
        <v>2310202052介護予防訪問看護</v>
      </c>
      <c r="B1194" s="489">
        <v>2310202052</v>
      </c>
      <c r="C1194" s="489" t="s">
        <v>2103</v>
      </c>
      <c r="D1194" s="489" t="s">
        <v>14061</v>
      </c>
    </row>
    <row r="1195" spans="1:4">
      <c r="A1195" s="489" t="str">
        <f t="shared" si="18"/>
        <v>2310202052訪問リハビリテーション</v>
      </c>
      <c r="B1195" s="489">
        <v>2310202052</v>
      </c>
      <c r="C1195" s="489" t="s">
        <v>2104</v>
      </c>
      <c r="D1195" s="489" t="s">
        <v>14061</v>
      </c>
    </row>
    <row r="1196" spans="1:4">
      <c r="A1196" s="489" t="str">
        <f t="shared" si="18"/>
        <v>2310202052訪問看護</v>
      </c>
      <c r="B1196" s="489">
        <v>2310202052</v>
      </c>
      <c r="C1196" s="489" t="s">
        <v>2102</v>
      </c>
      <c r="D1196" s="489" t="s">
        <v>14061</v>
      </c>
    </row>
    <row r="1197" spans="1:4">
      <c r="A1197" s="489" t="str">
        <f t="shared" si="18"/>
        <v>2310202102介護予防訪問リハビリテーション</v>
      </c>
      <c r="B1197" s="489">
        <v>2310202102</v>
      </c>
      <c r="C1197" s="489" t="s">
        <v>2108</v>
      </c>
      <c r="D1197" s="489" t="s">
        <v>14062</v>
      </c>
    </row>
    <row r="1198" spans="1:4">
      <c r="A1198" s="489" t="str">
        <f t="shared" si="18"/>
        <v>2310202102介護予防訪問看護</v>
      </c>
      <c r="B1198" s="489">
        <v>2310202102</v>
      </c>
      <c r="C1198" s="489" t="s">
        <v>2103</v>
      </c>
      <c r="D1198" s="489" t="s">
        <v>14062</v>
      </c>
    </row>
    <row r="1199" spans="1:4">
      <c r="A1199" s="489" t="str">
        <f t="shared" si="18"/>
        <v>2310202102訪問リハビリテーション</v>
      </c>
      <c r="B1199" s="489">
        <v>2310202102</v>
      </c>
      <c r="C1199" s="489" t="s">
        <v>2104</v>
      </c>
      <c r="D1199" s="489" t="s">
        <v>14062</v>
      </c>
    </row>
    <row r="1200" spans="1:4">
      <c r="A1200" s="489" t="str">
        <f t="shared" si="18"/>
        <v>2310202102訪問看護</v>
      </c>
      <c r="B1200" s="489">
        <v>2310202102</v>
      </c>
      <c r="C1200" s="489" t="s">
        <v>2102</v>
      </c>
      <c r="D1200" s="489" t="s">
        <v>14062</v>
      </c>
    </row>
    <row r="1201" spans="1:4">
      <c r="A1201" s="489" t="str">
        <f t="shared" si="18"/>
        <v>2310202144介護予防訪問リハビリテーション</v>
      </c>
      <c r="B1201" s="489">
        <v>2310202144</v>
      </c>
      <c r="C1201" s="489" t="s">
        <v>2108</v>
      </c>
      <c r="D1201" s="489" t="s">
        <v>14063</v>
      </c>
    </row>
    <row r="1202" spans="1:4">
      <c r="A1202" s="489" t="str">
        <f t="shared" si="18"/>
        <v>2310202144介護予防訪問看護</v>
      </c>
      <c r="B1202" s="489">
        <v>2310202144</v>
      </c>
      <c r="C1202" s="489" t="s">
        <v>2103</v>
      </c>
      <c r="D1202" s="489" t="s">
        <v>14063</v>
      </c>
    </row>
    <row r="1203" spans="1:4">
      <c r="A1203" s="489" t="str">
        <f t="shared" si="18"/>
        <v>2310202144訪問リハビリテーション</v>
      </c>
      <c r="B1203" s="489">
        <v>2310202144</v>
      </c>
      <c r="C1203" s="489" t="s">
        <v>2104</v>
      </c>
      <c r="D1203" s="489" t="s">
        <v>14063</v>
      </c>
    </row>
    <row r="1204" spans="1:4">
      <c r="A1204" s="489" t="str">
        <f t="shared" si="18"/>
        <v>2310202144訪問看護</v>
      </c>
      <c r="B1204" s="489">
        <v>2310202144</v>
      </c>
      <c r="C1204" s="489" t="s">
        <v>2102</v>
      </c>
      <c r="D1204" s="489" t="s">
        <v>14063</v>
      </c>
    </row>
    <row r="1205" spans="1:4">
      <c r="A1205" s="489" t="str">
        <f t="shared" si="18"/>
        <v>2310202169介護予防訪問リハビリテーション</v>
      </c>
      <c r="B1205" s="489">
        <v>2310202169</v>
      </c>
      <c r="C1205" s="489" t="s">
        <v>2108</v>
      </c>
      <c r="D1205" s="489" t="s">
        <v>14064</v>
      </c>
    </row>
    <row r="1206" spans="1:4">
      <c r="A1206" s="489" t="str">
        <f t="shared" si="18"/>
        <v>2310202169介護予防訪問看護</v>
      </c>
      <c r="B1206" s="489">
        <v>2310202169</v>
      </c>
      <c r="C1206" s="489" t="s">
        <v>2103</v>
      </c>
      <c r="D1206" s="489" t="s">
        <v>14064</v>
      </c>
    </row>
    <row r="1207" spans="1:4">
      <c r="A1207" s="489" t="str">
        <f t="shared" si="18"/>
        <v>2310202169訪問リハビリテーション</v>
      </c>
      <c r="B1207" s="489">
        <v>2310202169</v>
      </c>
      <c r="C1207" s="489" t="s">
        <v>2104</v>
      </c>
      <c r="D1207" s="489" t="s">
        <v>14064</v>
      </c>
    </row>
    <row r="1208" spans="1:4">
      <c r="A1208" s="489" t="str">
        <f t="shared" si="18"/>
        <v>2310202169訪問看護</v>
      </c>
      <c r="B1208" s="489">
        <v>2310202169</v>
      </c>
      <c r="C1208" s="489" t="s">
        <v>2102</v>
      </c>
      <c r="D1208" s="489" t="s">
        <v>14064</v>
      </c>
    </row>
    <row r="1209" spans="1:4">
      <c r="A1209" s="489" t="str">
        <f t="shared" si="18"/>
        <v>2310202243介護予防訪問リハビリテーション</v>
      </c>
      <c r="B1209" s="489">
        <v>2310202243</v>
      </c>
      <c r="C1209" s="489" t="s">
        <v>2108</v>
      </c>
      <c r="D1209" s="489" t="s">
        <v>14065</v>
      </c>
    </row>
    <row r="1210" spans="1:4">
      <c r="A1210" s="489" t="str">
        <f t="shared" si="18"/>
        <v>2310202243介護予防訪問看護</v>
      </c>
      <c r="B1210" s="489">
        <v>2310202243</v>
      </c>
      <c r="C1210" s="489" t="s">
        <v>2103</v>
      </c>
      <c r="D1210" s="489" t="s">
        <v>14065</v>
      </c>
    </row>
    <row r="1211" spans="1:4">
      <c r="A1211" s="489" t="str">
        <f t="shared" si="18"/>
        <v>2310202243訪問リハビリテーション</v>
      </c>
      <c r="B1211" s="489">
        <v>2310202243</v>
      </c>
      <c r="C1211" s="489" t="s">
        <v>2104</v>
      </c>
      <c r="D1211" s="489" t="s">
        <v>14065</v>
      </c>
    </row>
    <row r="1212" spans="1:4">
      <c r="A1212" s="489" t="str">
        <f t="shared" si="18"/>
        <v>2310202243訪問看護</v>
      </c>
      <c r="B1212" s="489">
        <v>2310202243</v>
      </c>
      <c r="C1212" s="489" t="s">
        <v>2102</v>
      </c>
      <c r="D1212" s="489" t="s">
        <v>14065</v>
      </c>
    </row>
    <row r="1213" spans="1:4">
      <c r="A1213" s="489" t="str">
        <f t="shared" si="18"/>
        <v>2310202250介護予防訪問リハビリテーション</v>
      </c>
      <c r="B1213" s="489">
        <v>2310202250</v>
      </c>
      <c r="C1213" s="489" t="s">
        <v>2108</v>
      </c>
      <c r="D1213" s="489" t="s">
        <v>14066</v>
      </c>
    </row>
    <row r="1214" spans="1:4">
      <c r="A1214" s="489" t="str">
        <f t="shared" si="18"/>
        <v>2310202250介護予防訪問看護</v>
      </c>
      <c r="B1214" s="489">
        <v>2310202250</v>
      </c>
      <c r="C1214" s="489" t="s">
        <v>2103</v>
      </c>
      <c r="D1214" s="489" t="s">
        <v>14066</v>
      </c>
    </row>
    <row r="1215" spans="1:4">
      <c r="A1215" s="489" t="str">
        <f t="shared" si="18"/>
        <v>2310202250訪問リハビリテーション</v>
      </c>
      <c r="B1215" s="489">
        <v>2310202250</v>
      </c>
      <c r="C1215" s="489" t="s">
        <v>2104</v>
      </c>
      <c r="D1215" s="489" t="s">
        <v>14066</v>
      </c>
    </row>
    <row r="1216" spans="1:4">
      <c r="A1216" s="489" t="str">
        <f t="shared" si="18"/>
        <v>2310202250訪問看護</v>
      </c>
      <c r="B1216" s="489">
        <v>2310202250</v>
      </c>
      <c r="C1216" s="489" t="s">
        <v>2102</v>
      </c>
      <c r="D1216" s="489" t="s">
        <v>14066</v>
      </c>
    </row>
    <row r="1217" spans="1:4">
      <c r="A1217" s="489" t="str">
        <f t="shared" si="18"/>
        <v>2310202268介護予防訪問リハビリテーション</v>
      </c>
      <c r="B1217" s="489">
        <v>2310202268</v>
      </c>
      <c r="C1217" s="489" t="s">
        <v>2108</v>
      </c>
      <c r="D1217" s="489" t="s">
        <v>14067</v>
      </c>
    </row>
    <row r="1218" spans="1:4">
      <c r="A1218" s="489" t="str">
        <f t="shared" ref="A1218:A1281" si="19">B1218&amp;C1218</f>
        <v>2310202268介護予防訪問看護</v>
      </c>
      <c r="B1218" s="489">
        <v>2310202268</v>
      </c>
      <c r="C1218" s="489" t="s">
        <v>2103</v>
      </c>
      <c r="D1218" s="489" t="s">
        <v>14067</v>
      </c>
    </row>
    <row r="1219" spans="1:4">
      <c r="A1219" s="489" t="str">
        <f t="shared" si="19"/>
        <v>2310202268訪問リハビリテーション</v>
      </c>
      <c r="B1219" s="489">
        <v>2310202268</v>
      </c>
      <c r="C1219" s="489" t="s">
        <v>2104</v>
      </c>
      <c r="D1219" s="489" t="s">
        <v>14067</v>
      </c>
    </row>
    <row r="1220" spans="1:4">
      <c r="A1220" s="489" t="str">
        <f t="shared" si="19"/>
        <v>2310202268訪問看護</v>
      </c>
      <c r="B1220" s="489">
        <v>2310202268</v>
      </c>
      <c r="C1220" s="489" t="s">
        <v>2102</v>
      </c>
      <c r="D1220" s="489" t="s">
        <v>14067</v>
      </c>
    </row>
    <row r="1221" spans="1:4">
      <c r="A1221" s="489" t="str">
        <f t="shared" si="19"/>
        <v>2310202276介護予防訪問リハビリテーション</v>
      </c>
      <c r="B1221" s="489">
        <v>2310202276</v>
      </c>
      <c r="C1221" s="489" t="s">
        <v>2108</v>
      </c>
      <c r="D1221" s="489" t="s">
        <v>14068</v>
      </c>
    </row>
    <row r="1222" spans="1:4">
      <c r="A1222" s="489" t="str">
        <f t="shared" si="19"/>
        <v>2310202276介護予防訪問看護</v>
      </c>
      <c r="B1222" s="489">
        <v>2310202276</v>
      </c>
      <c r="C1222" s="489" t="s">
        <v>2103</v>
      </c>
      <c r="D1222" s="489" t="s">
        <v>14068</v>
      </c>
    </row>
    <row r="1223" spans="1:4">
      <c r="A1223" s="489" t="str">
        <f t="shared" si="19"/>
        <v>2310202276訪問リハビリテーション</v>
      </c>
      <c r="B1223" s="489">
        <v>2310202276</v>
      </c>
      <c r="C1223" s="489" t="s">
        <v>2104</v>
      </c>
      <c r="D1223" s="489" t="s">
        <v>14068</v>
      </c>
    </row>
    <row r="1224" spans="1:4">
      <c r="A1224" s="489" t="str">
        <f t="shared" si="19"/>
        <v>2310202276訪問看護</v>
      </c>
      <c r="B1224" s="489">
        <v>2310202276</v>
      </c>
      <c r="C1224" s="489" t="s">
        <v>2102</v>
      </c>
      <c r="D1224" s="489" t="s">
        <v>14068</v>
      </c>
    </row>
    <row r="1225" spans="1:4">
      <c r="A1225" s="489" t="str">
        <f t="shared" si="19"/>
        <v>2310202284介護予防訪問リハビリテーション</v>
      </c>
      <c r="B1225" s="489">
        <v>2310202284</v>
      </c>
      <c r="C1225" s="489" t="s">
        <v>2108</v>
      </c>
      <c r="D1225" s="489" t="s">
        <v>14069</v>
      </c>
    </row>
    <row r="1226" spans="1:4">
      <c r="A1226" s="489" t="str">
        <f t="shared" si="19"/>
        <v>2310202284介護予防訪問看護</v>
      </c>
      <c r="B1226" s="489">
        <v>2310202284</v>
      </c>
      <c r="C1226" s="489" t="s">
        <v>2103</v>
      </c>
      <c r="D1226" s="489" t="s">
        <v>14069</v>
      </c>
    </row>
    <row r="1227" spans="1:4">
      <c r="A1227" s="489" t="str">
        <f t="shared" si="19"/>
        <v>2310202284訪問リハビリテーション</v>
      </c>
      <c r="B1227" s="489">
        <v>2310202284</v>
      </c>
      <c r="C1227" s="489" t="s">
        <v>2104</v>
      </c>
      <c r="D1227" s="489" t="s">
        <v>14069</v>
      </c>
    </row>
    <row r="1228" spans="1:4">
      <c r="A1228" s="489" t="str">
        <f t="shared" si="19"/>
        <v>2310202284訪問看護</v>
      </c>
      <c r="B1228" s="489">
        <v>2310202284</v>
      </c>
      <c r="C1228" s="489" t="s">
        <v>2102</v>
      </c>
      <c r="D1228" s="489" t="s">
        <v>14069</v>
      </c>
    </row>
    <row r="1229" spans="1:4">
      <c r="A1229" s="489" t="str">
        <f t="shared" si="19"/>
        <v>2310202342介護予防訪問リハビリテーション</v>
      </c>
      <c r="B1229" s="489">
        <v>2310202342</v>
      </c>
      <c r="C1229" s="489" t="s">
        <v>2108</v>
      </c>
      <c r="D1229" s="489" t="s">
        <v>14070</v>
      </c>
    </row>
    <row r="1230" spans="1:4">
      <c r="A1230" s="489" t="str">
        <f t="shared" si="19"/>
        <v>2310202342介護予防訪問看護</v>
      </c>
      <c r="B1230" s="489">
        <v>2310202342</v>
      </c>
      <c r="C1230" s="489" t="s">
        <v>2103</v>
      </c>
      <c r="D1230" s="489" t="s">
        <v>14070</v>
      </c>
    </row>
    <row r="1231" spans="1:4">
      <c r="A1231" s="489" t="str">
        <f t="shared" si="19"/>
        <v>2310202342訪問リハビリテーション</v>
      </c>
      <c r="B1231" s="489">
        <v>2310202342</v>
      </c>
      <c r="C1231" s="489" t="s">
        <v>2104</v>
      </c>
      <c r="D1231" s="489" t="s">
        <v>14070</v>
      </c>
    </row>
    <row r="1232" spans="1:4">
      <c r="A1232" s="489" t="str">
        <f t="shared" si="19"/>
        <v>2310202342訪問看護</v>
      </c>
      <c r="B1232" s="489">
        <v>2310202342</v>
      </c>
      <c r="C1232" s="489" t="s">
        <v>2102</v>
      </c>
      <c r="D1232" s="489" t="s">
        <v>14070</v>
      </c>
    </row>
    <row r="1233" spans="1:4">
      <c r="A1233" s="489" t="str">
        <f t="shared" si="19"/>
        <v>2310202367介護予防訪問リハビリテーション</v>
      </c>
      <c r="B1233" s="489">
        <v>2310202367</v>
      </c>
      <c r="C1233" s="489" t="s">
        <v>2108</v>
      </c>
      <c r="D1233" s="489" t="s">
        <v>14071</v>
      </c>
    </row>
    <row r="1234" spans="1:4">
      <c r="A1234" s="489" t="str">
        <f t="shared" si="19"/>
        <v>2310202367介護予防訪問看護</v>
      </c>
      <c r="B1234" s="489">
        <v>2310202367</v>
      </c>
      <c r="C1234" s="489" t="s">
        <v>2103</v>
      </c>
      <c r="D1234" s="489" t="s">
        <v>14071</v>
      </c>
    </row>
    <row r="1235" spans="1:4">
      <c r="A1235" s="489" t="str">
        <f t="shared" si="19"/>
        <v>2310202367訪問リハビリテーション</v>
      </c>
      <c r="B1235" s="489">
        <v>2310202367</v>
      </c>
      <c r="C1235" s="489" t="s">
        <v>2104</v>
      </c>
      <c r="D1235" s="489" t="s">
        <v>14071</v>
      </c>
    </row>
    <row r="1236" spans="1:4">
      <c r="A1236" s="489" t="str">
        <f t="shared" si="19"/>
        <v>2310202367訪問看護</v>
      </c>
      <c r="B1236" s="489">
        <v>2310202367</v>
      </c>
      <c r="C1236" s="489" t="s">
        <v>2102</v>
      </c>
      <c r="D1236" s="489" t="s">
        <v>14071</v>
      </c>
    </row>
    <row r="1237" spans="1:4">
      <c r="A1237" s="489" t="str">
        <f t="shared" si="19"/>
        <v>2310202375介護予防訪問リハビリテーション</v>
      </c>
      <c r="B1237" s="489">
        <v>2310202375</v>
      </c>
      <c r="C1237" s="489" t="s">
        <v>2108</v>
      </c>
      <c r="D1237" s="489" t="s">
        <v>14072</v>
      </c>
    </row>
    <row r="1238" spans="1:4">
      <c r="A1238" s="489" t="str">
        <f t="shared" si="19"/>
        <v>2310202375介護予防訪問看護</v>
      </c>
      <c r="B1238" s="489">
        <v>2310202375</v>
      </c>
      <c r="C1238" s="489" t="s">
        <v>2103</v>
      </c>
      <c r="D1238" s="489" t="s">
        <v>14072</v>
      </c>
    </row>
    <row r="1239" spans="1:4">
      <c r="A1239" s="489" t="str">
        <f t="shared" si="19"/>
        <v>2310202375訪問リハビリテーション</v>
      </c>
      <c r="B1239" s="489">
        <v>2310202375</v>
      </c>
      <c r="C1239" s="489" t="s">
        <v>2104</v>
      </c>
      <c r="D1239" s="489" t="s">
        <v>14072</v>
      </c>
    </row>
    <row r="1240" spans="1:4">
      <c r="A1240" s="489" t="str">
        <f t="shared" si="19"/>
        <v>2310202375訪問看護</v>
      </c>
      <c r="B1240" s="489">
        <v>2310202375</v>
      </c>
      <c r="C1240" s="489" t="s">
        <v>2102</v>
      </c>
      <c r="D1240" s="489" t="s">
        <v>14072</v>
      </c>
    </row>
    <row r="1241" spans="1:4">
      <c r="A1241" s="489" t="str">
        <f t="shared" si="19"/>
        <v>2310202409介護予防訪問リハビリテーション</v>
      </c>
      <c r="B1241" s="489">
        <v>2310202409</v>
      </c>
      <c r="C1241" s="489" t="s">
        <v>2108</v>
      </c>
      <c r="D1241" s="489" t="s">
        <v>14073</v>
      </c>
    </row>
    <row r="1242" spans="1:4">
      <c r="A1242" s="489" t="str">
        <f t="shared" si="19"/>
        <v>2310202409介護予防訪問看護</v>
      </c>
      <c r="B1242" s="489">
        <v>2310202409</v>
      </c>
      <c r="C1242" s="489" t="s">
        <v>2103</v>
      </c>
      <c r="D1242" s="489" t="s">
        <v>14073</v>
      </c>
    </row>
    <row r="1243" spans="1:4">
      <c r="A1243" s="489" t="str">
        <f t="shared" si="19"/>
        <v>2310202409訪問リハビリテーション</v>
      </c>
      <c r="B1243" s="489">
        <v>2310202409</v>
      </c>
      <c r="C1243" s="489" t="s">
        <v>2104</v>
      </c>
      <c r="D1243" s="489" t="s">
        <v>14073</v>
      </c>
    </row>
    <row r="1244" spans="1:4">
      <c r="A1244" s="489" t="str">
        <f t="shared" si="19"/>
        <v>2310202409訪問看護</v>
      </c>
      <c r="B1244" s="489">
        <v>2310202409</v>
      </c>
      <c r="C1244" s="489" t="s">
        <v>2102</v>
      </c>
      <c r="D1244" s="489" t="s">
        <v>14073</v>
      </c>
    </row>
    <row r="1245" spans="1:4">
      <c r="A1245" s="489" t="str">
        <f t="shared" si="19"/>
        <v>2310202417介護予防訪問リハビリテーション</v>
      </c>
      <c r="B1245" s="489">
        <v>2310202417</v>
      </c>
      <c r="C1245" s="489" t="s">
        <v>2108</v>
      </c>
      <c r="D1245" s="489" t="s">
        <v>14074</v>
      </c>
    </row>
    <row r="1246" spans="1:4">
      <c r="A1246" s="489" t="str">
        <f t="shared" si="19"/>
        <v>2310202417介護予防訪問看護</v>
      </c>
      <c r="B1246" s="489">
        <v>2310202417</v>
      </c>
      <c r="C1246" s="489" t="s">
        <v>2103</v>
      </c>
      <c r="D1246" s="489" t="s">
        <v>14074</v>
      </c>
    </row>
    <row r="1247" spans="1:4">
      <c r="A1247" s="489" t="str">
        <f t="shared" si="19"/>
        <v>2310202417訪問リハビリテーション</v>
      </c>
      <c r="B1247" s="489">
        <v>2310202417</v>
      </c>
      <c r="C1247" s="489" t="s">
        <v>2104</v>
      </c>
      <c r="D1247" s="489" t="s">
        <v>14074</v>
      </c>
    </row>
    <row r="1248" spans="1:4">
      <c r="A1248" s="489" t="str">
        <f t="shared" si="19"/>
        <v>2310202417訪問看護</v>
      </c>
      <c r="B1248" s="489">
        <v>2310202417</v>
      </c>
      <c r="C1248" s="489" t="s">
        <v>2102</v>
      </c>
      <c r="D1248" s="489" t="s">
        <v>14074</v>
      </c>
    </row>
    <row r="1249" spans="1:4">
      <c r="A1249" s="489" t="str">
        <f t="shared" si="19"/>
        <v>2310202466介護予防訪問リハビリテーション</v>
      </c>
      <c r="B1249" s="489">
        <v>2310202466</v>
      </c>
      <c r="C1249" s="489" t="s">
        <v>2108</v>
      </c>
      <c r="D1249" s="489" t="s">
        <v>14075</v>
      </c>
    </row>
    <row r="1250" spans="1:4">
      <c r="A1250" s="489" t="str">
        <f t="shared" si="19"/>
        <v>2310202466介護予防訪問看護</v>
      </c>
      <c r="B1250" s="489">
        <v>2310202466</v>
      </c>
      <c r="C1250" s="489" t="s">
        <v>2103</v>
      </c>
      <c r="D1250" s="489" t="s">
        <v>14075</v>
      </c>
    </row>
    <row r="1251" spans="1:4">
      <c r="A1251" s="489" t="str">
        <f t="shared" si="19"/>
        <v>2310202466訪問リハビリテーション</v>
      </c>
      <c r="B1251" s="489">
        <v>2310202466</v>
      </c>
      <c r="C1251" s="489" t="s">
        <v>2104</v>
      </c>
      <c r="D1251" s="489" t="s">
        <v>14075</v>
      </c>
    </row>
    <row r="1252" spans="1:4">
      <c r="A1252" s="489" t="str">
        <f t="shared" si="19"/>
        <v>2310202466訪問看護</v>
      </c>
      <c r="B1252" s="489">
        <v>2310202466</v>
      </c>
      <c r="C1252" s="489" t="s">
        <v>2102</v>
      </c>
      <c r="D1252" s="489" t="s">
        <v>14075</v>
      </c>
    </row>
    <row r="1253" spans="1:4">
      <c r="A1253" s="489" t="str">
        <f t="shared" si="19"/>
        <v>2310202474介護予防訪問看護</v>
      </c>
      <c r="B1253" s="489">
        <v>2310202474</v>
      </c>
      <c r="C1253" s="489" t="s">
        <v>2103</v>
      </c>
      <c r="D1253" s="489" t="s">
        <v>14076</v>
      </c>
    </row>
    <row r="1254" spans="1:4">
      <c r="A1254" s="489" t="str">
        <f t="shared" si="19"/>
        <v>2310202474訪問看護</v>
      </c>
      <c r="B1254" s="489">
        <v>2310202474</v>
      </c>
      <c r="C1254" s="489" t="s">
        <v>2102</v>
      </c>
      <c r="D1254" s="489" t="s">
        <v>14076</v>
      </c>
    </row>
    <row r="1255" spans="1:4">
      <c r="A1255" s="489" t="str">
        <f t="shared" si="19"/>
        <v>2310202482介護予防訪問リハビリテーション</v>
      </c>
      <c r="B1255" s="489">
        <v>2310202482</v>
      </c>
      <c r="C1255" s="489" t="s">
        <v>2108</v>
      </c>
      <c r="D1255" s="489" t="s">
        <v>14077</v>
      </c>
    </row>
    <row r="1256" spans="1:4">
      <c r="A1256" s="489" t="str">
        <f t="shared" si="19"/>
        <v>2310202482介護予防訪問看護</v>
      </c>
      <c r="B1256" s="489">
        <v>2310202482</v>
      </c>
      <c r="C1256" s="489" t="s">
        <v>2103</v>
      </c>
      <c r="D1256" s="489" t="s">
        <v>14077</v>
      </c>
    </row>
    <row r="1257" spans="1:4">
      <c r="A1257" s="489" t="str">
        <f t="shared" si="19"/>
        <v>2310202482訪問リハビリテーション</v>
      </c>
      <c r="B1257" s="489">
        <v>2310202482</v>
      </c>
      <c r="C1257" s="489" t="s">
        <v>2104</v>
      </c>
      <c r="D1257" s="489" t="s">
        <v>14077</v>
      </c>
    </row>
    <row r="1258" spans="1:4">
      <c r="A1258" s="489" t="str">
        <f t="shared" si="19"/>
        <v>2310202482訪問看護</v>
      </c>
      <c r="B1258" s="489">
        <v>2310202482</v>
      </c>
      <c r="C1258" s="489" t="s">
        <v>2102</v>
      </c>
      <c r="D1258" s="489" t="s">
        <v>14077</v>
      </c>
    </row>
    <row r="1259" spans="1:4">
      <c r="A1259" s="489" t="str">
        <f t="shared" si="19"/>
        <v>2310202557介護予防訪問リハビリテーション</v>
      </c>
      <c r="B1259" s="489">
        <v>2310202557</v>
      </c>
      <c r="C1259" s="489" t="s">
        <v>2108</v>
      </c>
      <c r="D1259" s="489" t="s">
        <v>14078</v>
      </c>
    </row>
    <row r="1260" spans="1:4">
      <c r="A1260" s="489" t="str">
        <f t="shared" si="19"/>
        <v>2310202557介護予防訪問看護</v>
      </c>
      <c r="B1260" s="489">
        <v>2310202557</v>
      </c>
      <c r="C1260" s="489" t="s">
        <v>2103</v>
      </c>
      <c r="D1260" s="489" t="s">
        <v>14078</v>
      </c>
    </row>
    <row r="1261" spans="1:4">
      <c r="A1261" s="489" t="str">
        <f t="shared" si="19"/>
        <v>2310202557訪問リハビリテーション</v>
      </c>
      <c r="B1261" s="489">
        <v>2310202557</v>
      </c>
      <c r="C1261" s="489" t="s">
        <v>2104</v>
      </c>
      <c r="D1261" s="489" t="s">
        <v>14078</v>
      </c>
    </row>
    <row r="1262" spans="1:4">
      <c r="A1262" s="489" t="str">
        <f t="shared" si="19"/>
        <v>2310202557訪問看護</v>
      </c>
      <c r="B1262" s="489">
        <v>2310202557</v>
      </c>
      <c r="C1262" s="489" t="s">
        <v>2102</v>
      </c>
      <c r="D1262" s="489" t="s">
        <v>14078</v>
      </c>
    </row>
    <row r="1263" spans="1:4">
      <c r="A1263" s="489" t="str">
        <f t="shared" si="19"/>
        <v>2310202565介護予防訪問リハビリテーション</v>
      </c>
      <c r="B1263" s="489">
        <v>2310202565</v>
      </c>
      <c r="C1263" s="489" t="s">
        <v>2108</v>
      </c>
      <c r="D1263" s="489" t="s">
        <v>14079</v>
      </c>
    </row>
    <row r="1264" spans="1:4">
      <c r="A1264" s="489" t="str">
        <f t="shared" si="19"/>
        <v>2310202565介護予防訪問看護</v>
      </c>
      <c r="B1264" s="489">
        <v>2310202565</v>
      </c>
      <c r="C1264" s="489" t="s">
        <v>2103</v>
      </c>
      <c r="D1264" s="489" t="s">
        <v>14079</v>
      </c>
    </row>
    <row r="1265" spans="1:4">
      <c r="A1265" s="489" t="str">
        <f t="shared" si="19"/>
        <v>2310202565訪問リハビリテーション</v>
      </c>
      <c r="B1265" s="489">
        <v>2310202565</v>
      </c>
      <c r="C1265" s="489" t="s">
        <v>2104</v>
      </c>
      <c r="D1265" s="489" t="s">
        <v>14079</v>
      </c>
    </row>
    <row r="1266" spans="1:4">
      <c r="A1266" s="489" t="str">
        <f t="shared" si="19"/>
        <v>2310202565訪問看護</v>
      </c>
      <c r="B1266" s="489">
        <v>2310202565</v>
      </c>
      <c r="C1266" s="489" t="s">
        <v>2102</v>
      </c>
      <c r="D1266" s="489" t="s">
        <v>14079</v>
      </c>
    </row>
    <row r="1267" spans="1:4">
      <c r="A1267" s="489" t="str">
        <f t="shared" si="19"/>
        <v>2310202573介護予防訪問リハビリテーション</v>
      </c>
      <c r="B1267" s="489">
        <v>2310202573</v>
      </c>
      <c r="C1267" s="489" t="s">
        <v>2108</v>
      </c>
      <c r="D1267" s="489" t="s">
        <v>14080</v>
      </c>
    </row>
    <row r="1268" spans="1:4">
      <c r="A1268" s="489" t="str">
        <f t="shared" si="19"/>
        <v>2310202573介護予防訪問看護</v>
      </c>
      <c r="B1268" s="489">
        <v>2310202573</v>
      </c>
      <c r="C1268" s="489" t="s">
        <v>2103</v>
      </c>
      <c r="D1268" s="489" t="s">
        <v>14080</v>
      </c>
    </row>
    <row r="1269" spans="1:4">
      <c r="A1269" s="489" t="str">
        <f t="shared" si="19"/>
        <v>2310202573訪問リハビリテーション</v>
      </c>
      <c r="B1269" s="489">
        <v>2310202573</v>
      </c>
      <c r="C1269" s="489" t="s">
        <v>2104</v>
      </c>
      <c r="D1269" s="489" t="s">
        <v>14080</v>
      </c>
    </row>
    <row r="1270" spans="1:4">
      <c r="A1270" s="489" t="str">
        <f t="shared" si="19"/>
        <v>2310202573訪問看護</v>
      </c>
      <c r="B1270" s="489">
        <v>2310202573</v>
      </c>
      <c r="C1270" s="489" t="s">
        <v>2102</v>
      </c>
      <c r="D1270" s="489" t="s">
        <v>14080</v>
      </c>
    </row>
    <row r="1271" spans="1:4">
      <c r="A1271" s="489" t="str">
        <f t="shared" si="19"/>
        <v>2310202607介護予防訪問リハビリテーション</v>
      </c>
      <c r="B1271" s="489">
        <v>2310202607</v>
      </c>
      <c r="C1271" s="489" t="s">
        <v>2108</v>
      </c>
      <c r="D1271" s="489" t="s">
        <v>14081</v>
      </c>
    </row>
    <row r="1272" spans="1:4">
      <c r="A1272" s="489" t="str">
        <f t="shared" si="19"/>
        <v>2310202607介護予防訪問看護</v>
      </c>
      <c r="B1272" s="489">
        <v>2310202607</v>
      </c>
      <c r="C1272" s="489" t="s">
        <v>2103</v>
      </c>
      <c r="D1272" s="489" t="s">
        <v>14081</v>
      </c>
    </row>
    <row r="1273" spans="1:4">
      <c r="A1273" s="489" t="str">
        <f t="shared" si="19"/>
        <v>2310202607訪問リハビリテーション</v>
      </c>
      <c r="B1273" s="489">
        <v>2310202607</v>
      </c>
      <c r="C1273" s="489" t="s">
        <v>2104</v>
      </c>
      <c r="D1273" s="489" t="s">
        <v>14081</v>
      </c>
    </row>
    <row r="1274" spans="1:4">
      <c r="A1274" s="489" t="str">
        <f t="shared" si="19"/>
        <v>2310202607訪問看護</v>
      </c>
      <c r="B1274" s="489">
        <v>2310202607</v>
      </c>
      <c r="C1274" s="489" t="s">
        <v>2102</v>
      </c>
      <c r="D1274" s="489" t="s">
        <v>14081</v>
      </c>
    </row>
    <row r="1275" spans="1:4">
      <c r="A1275" s="489" t="str">
        <f t="shared" si="19"/>
        <v>2310202649介護予防訪問リハビリテーション</v>
      </c>
      <c r="B1275" s="489">
        <v>2310202649</v>
      </c>
      <c r="C1275" s="489" t="s">
        <v>2108</v>
      </c>
      <c r="D1275" s="489" t="s">
        <v>14082</v>
      </c>
    </row>
    <row r="1276" spans="1:4">
      <c r="A1276" s="489" t="str">
        <f t="shared" si="19"/>
        <v>2310202649介護予防訪問看護</v>
      </c>
      <c r="B1276" s="489">
        <v>2310202649</v>
      </c>
      <c r="C1276" s="489" t="s">
        <v>2103</v>
      </c>
      <c r="D1276" s="489" t="s">
        <v>14082</v>
      </c>
    </row>
    <row r="1277" spans="1:4">
      <c r="A1277" s="489" t="str">
        <f t="shared" si="19"/>
        <v>2310202649訪問リハビリテーション</v>
      </c>
      <c r="B1277" s="489">
        <v>2310202649</v>
      </c>
      <c r="C1277" s="489" t="s">
        <v>2104</v>
      </c>
      <c r="D1277" s="489" t="s">
        <v>14082</v>
      </c>
    </row>
    <row r="1278" spans="1:4">
      <c r="A1278" s="489" t="str">
        <f t="shared" si="19"/>
        <v>2310202649訪問看護</v>
      </c>
      <c r="B1278" s="489">
        <v>2310202649</v>
      </c>
      <c r="C1278" s="489" t="s">
        <v>2102</v>
      </c>
      <c r="D1278" s="489" t="s">
        <v>14082</v>
      </c>
    </row>
    <row r="1279" spans="1:4">
      <c r="A1279" s="489" t="str">
        <f t="shared" si="19"/>
        <v>2310202656介護予防訪問リハビリテーション</v>
      </c>
      <c r="B1279" s="489">
        <v>2310202656</v>
      </c>
      <c r="C1279" s="489" t="s">
        <v>2108</v>
      </c>
      <c r="D1279" s="489" t="s">
        <v>14083</v>
      </c>
    </row>
    <row r="1280" spans="1:4">
      <c r="A1280" s="489" t="str">
        <f t="shared" si="19"/>
        <v>2310202656介護予防訪問看護</v>
      </c>
      <c r="B1280" s="489">
        <v>2310202656</v>
      </c>
      <c r="C1280" s="489" t="s">
        <v>2103</v>
      </c>
      <c r="D1280" s="489" t="s">
        <v>14083</v>
      </c>
    </row>
    <row r="1281" spans="1:4">
      <c r="A1281" s="489" t="str">
        <f t="shared" si="19"/>
        <v>2310202656訪問リハビリテーション</v>
      </c>
      <c r="B1281" s="489">
        <v>2310202656</v>
      </c>
      <c r="C1281" s="489" t="s">
        <v>2104</v>
      </c>
      <c r="D1281" s="489" t="s">
        <v>14083</v>
      </c>
    </row>
    <row r="1282" spans="1:4">
      <c r="A1282" s="489" t="str">
        <f t="shared" ref="A1282:A1345" si="20">B1282&amp;C1282</f>
        <v>2310202656訪問看護</v>
      </c>
      <c r="B1282" s="489">
        <v>2310202656</v>
      </c>
      <c r="C1282" s="489" t="s">
        <v>2102</v>
      </c>
      <c r="D1282" s="489" t="s">
        <v>14083</v>
      </c>
    </row>
    <row r="1283" spans="1:4">
      <c r="A1283" s="489" t="str">
        <f t="shared" si="20"/>
        <v>2310202680介護予防訪問リハビリテーション</v>
      </c>
      <c r="B1283" s="489">
        <v>2310202680</v>
      </c>
      <c r="C1283" s="489" t="s">
        <v>2108</v>
      </c>
      <c r="D1283" s="489" t="s">
        <v>14084</v>
      </c>
    </row>
    <row r="1284" spans="1:4">
      <c r="A1284" s="489" t="str">
        <f t="shared" si="20"/>
        <v>2310202680介護予防訪問看護</v>
      </c>
      <c r="B1284" s="489">
        <v>2310202680</v>
      </c>
      <c r="C1284" s="489" t="s">
        <v>2103</v>
      </c>
      <c r="D1284" s="489" t="s">
        <v>14084</v>
      </c>
    </row>
    <row r="1285" spans="1:4">
      <c r="A1285" s="489" t="str">
        <f t="shared" si="20"/>
        <v>2310202680訪問リハビリテーション</v>
      </c>
      <c r="B1285" s="489">
        <v>2310202680</v>
      </c>
      <c r="C1285" s="489" t="s">
        <v>2104</v>
      </c>
      <c r="D1285" s="489" t="s">
        <v>14084</v>
      </c>
    </row>
    <row r="1286" spans="1:4">
      <c r="A1286" s="489" t="str">
        <f t="shared" si="20"/>
        <v>2310202680訪問看護</v>
      </c>
      <c r="B1286" s="489">
        <v>2310202680</v>
      </c>
      <c r="C1286" s="489" t="s">
        <v>2102</v>
      </c>
      <c r="D1286" s="489" t="s">
        <v>14084</v>
      </c>
    </row>
    <row r="1287" spans="1:4">
      <c r="A1287" s="489" t="str">
        <f t="shared" si="20"/>
        <v>2310202706介護予防訪問リハビリテーション</v>
      </c>
      <c r="B1287" s="489">
        <v>2310202706</v>
      </c>
      <c r="C1287" s="489" t="s">
        <v>2108</v>
      </c>
      <c r="D1287" s="489" t="s">
        <v>14085</v>
      </c>
    </row>
    <row r="1288" spans="1:4">
      <c r="A1288" s="489" t="str">
        <f t="shared" si="20"/>
        <v>2310202706介護予防訪問看護</v>
      </c>
      <c r="B1288" s="489">
        <v>2310202706</v>
      </c>
      <c r="C1288" s="489" t="s">
        <v>2103</v>
      </c>
      <c r="D1288" s="489" t="s">
        <v>14085</v>
      </c>
    </row>
    <row r="1289" spans="1:4">
      <c r="A1289" s="489" t="str">
        <f t="shared" si="20"/>
        <v>2310202706訪問リハビリテーション</v>
      </c>
      <c r="B1289" s="489">
        <v>2310202706</v>
      </c>
      <c r="C1289" s="489" t="s">
        <v>2104</v>
      </c>
      <c r="D1289" s="489" t="s">
        <v>14085</v>
      </c>
    </row>
    <row r="1290" spans="1:4">
      <c r="A1290" s="489" t="str">
        <f t="shared" si="20"/>
        <v>2310202706訪問看護</v>
      </c>
      <c r="B1290" s="489">
        <v>2310202706</v>
      </c>
      <c r="C1290" s="489" t="s">
        <v>2102</v>
      </c>
      <c r="D1290" s="489" t="s">
        <v>14085</v>
      </c>
    </row>
    <row r="1291" spans="1:4">
      <c r="A1291" s="489" t="str">
        <f t="shared" si="20"/>
        <v>2310202714介護予防訪問リハビリテーション</v>
      </c>
      <c r="B1291" s="489">
        <v>2310202714</v>
      </c>
      <c r="C1291" s="489" t="s">
        <v>2108</v>
      </c>
      <c r="D1291" s="489" t="s">
        <v>14086</v>
      </c>
    </row>
    <row r="1292" spans="1:4">
      <c r="A1292" s="489" t="str">
        <f t="shared" si="20"/>
        <v>2310202714介護予防訪問看護</v>
      </c>
      <c r="B1292" s="489">
        <v>2310202714</v>
      </c>
      <c r="C1292" s="489" t="s">
        <v>2103</v>
      </c>
      <c r="D1292" s="489" t="s">
        <v>14086</v>
      </c>
    </row>
    <row r="1293" spans="1:4">
      <c r="A1293" s="489" t="str">
        <f t="shared" si="20"/>
        <v>2310202714訪問リハビリテーション</v>
      </c>
      <c r="B1293" s="489">
        <v>2310202714</v>
      </c>
      <c r="C1293" s="489" t="s">
        <v>2104</v>
      </c>
      <c r="D1293" s="489" t="s">
        <v>14086</v>
      </c>
    </row>
    <row r="1294" spans="1:4">
      <c r="A1294" s="489" t="str">
        <f t="shared" si="20"/>
        <v>2310202714訪問看護</v>
      </c>
      <c r="B1294" s="489">
        <v>2310202714</v>
      </c>
      <c r="C1294" s="489" t="s">
        <v>2102</v>
      </c>
      <c r="D1294" s="489" t="s">
        <v>14086</v>
      </c>
    </row>
    <row r="1295" spans="1:4">
      <c r="A1295" s="489" t="str">
        <f t="shared" si="20"/>
        <v>2310202748介護予防訪問リハビリテーション</v>
      </c>
      <c r="B1295" s="489">
        <v>2310202748</v>
      </c>
      <c r="C1295" s="489" t="s">
        <v>2108</v>
      </c>
      <c r="D1295" s="489" t="s">
        <v>14087</v>
      </c>
    </row>
    <row r="1296" spans="1:4">
      <c r="A1296" s="489" t="str">
        <f t="shared" si="20"/>
        <v>2310202748介護予防訪問看護</v>
      </c>
      <c r="B1296" s="489">
        <v>2310202748</v>
      </c>
      <c r="C1296" s="489" t="s">
        <v>2103</v>
      </c>
      <c r="D1296" s="489" t="s">
        <v>14087</v>
      </c>
    </row>
    <row r="1297" spans="1:4">
      <c r="A1297" s="489" t="str">
        <f t="shared" si="20"/>
        <v>2310202748訪問リハビリテーション</v>
      </c>
      <c r="B1297" s="489">
        <v>2310202748</v>
      </c>
      <c r="C1297" s="489" t="s">
        <v>2104</v>
      </c>
      <c r="D1297" s="489" t="s">
        <v>14087</v>
      </c>
    </row>
    <row r="1298" spans="1:4">
      <c r="A1298" s="489" t="str">
        <f t="shared" si="20"/>
        <v>2310202748訪問看護</v>
      </c>
      <c r="B1298" s="489">
        <v>2310202748</v>
      </c>
      <c r="C1298" s="489" t="s">
        <v>2102</v>
      </c>
      <c r="D1298" s="489" t="s">
        <v>14087</v>
      </c>
    </row>
    <row r="1299" spans="1:4">
      <c r="A1299" s="489" t="str">
        <f t="shared" si="20"/>
        <v>2310202755介護予防訪問リハビリテーション</v>
      </c>
      <c r="B1299" s="489">
        <v>2310202755</v>
      </c>
      <c r="C1299" s="489" t="s">
        <v>2108</v>
      </c>
      <c r="D1299" s="489" t="s">
        <v>14088</v>
      </c>
    </row>
    <row r="1300" spans="1:4">
      <c r="A1300" s="489" t="str">
        <f t="shared" si="20"/>
        <v>2310202755介護予防訪問看護</v>
      </c>
      <c r="B1300" s="489">
        <v>2310202755</v>
      </c>
      <c r="C1300" s="489" t="s">
        <v>2103</v>
      </c>
      <c r="D1300" s="489" t="s">
        <v>14088</v>
      </c>
    </row>
    <row r="1301" spans="1:4">
      <c r="A1301" s="489" t="str">
        <f t="shared" si="20"/>
        <v>2310202755訪問リハビリテーション</v>
      </c>
      <c r="B1301" s="489">
        <v>2310202755</v>
      </c>
      <c r="C1301" s="489" t="s">
        <v>2104</v>
      </c>
      <c r="D1301" s="489" t="s">
        <v>14088</v>
      </c>
    </row>
    <row r="1302" spans="1:4">
      <c r="A1302" s="489" t="str">
        <f t="shared" si="20"/>
        <v>2310202755訪問看護</v>
      </c>
      <c r="B1302" s="489">
        <v>2310202755</v>
      </c>
      <c r="C1302" s="489" t="s">
        <v>2102</v>
      </c>
      <c r="D1302" s="489" t="s">
        <v>14088</v>
      </c>
    </row>
    <row r="1303" spans="1:4">
      <c r="A1303" s="489" t="str">
        <f t="shared" si="20"/>
        <v>2310202763介護予防訪問リハビリテーション</v>
      </c>
      <c r="B1303" s="489">
        <v>2310202763</v>
      </c>
      <c r="C1303" s="489" t="s">
        <v>2108</v>
      </c>
      <c r="D1303" s="489" t="s">
        <v>14089</v>
      </c>
    </row>
    <row r="1304" spans="1:4">
      <c r="A1304" s="489" t="str">
        <f t="shared" si="20"/>
        <v>2310202763介護予防訪問看護</v>
      </c>
      <c r="B1304" s="489">
        <v>2310202763</v>
      </c>
      <c r="C1304" s="489" t="s">
        <v>2103</v>
      </c>
      <c r="D1304" s="489" t="s">
        <v>14089</v>
      </c>
    </row>
    <row r="1305" spans="1:4">
      <c r="A1305" s="489" t="str">
        <f t="shared" si="20"/>
        <v>2310202763訪問リハビリテーション</v>
      </c>
      <c r="B1305" s="489">
        <v>2310202763</v>
      </c>
      <c r="C1305" s="489" t="s">
        <v>2104</v>
      </c>
      <c r="D1305" s="489" t="s">
        <v>14089</v>
      </c>
    </row>
    <row r="1306" spans="1:4">
      <c r="A1306" s="489" t="str">
        <f t="shared" si="20"/>
        <v>2310202763訪問看護</v>
      </c>
      <c r="B1306" s="489">
        <v>2310202763</v>
      </c>
      <c r="C1306" s="489" t="s">
        <v>2102</v>
      </c>
      <c r="D1306" s="489" t="s">
        <v>14089</v>
      </c>
    </row>
    <row r="1307" spans="1:4">
      <c r="A1307" s="489" t="str">
        <f t="shared" si="20"/>
        <v>2310202805介護予防訪問リハビリテーション</v>
      </c>
      <c r="B1307" s="489">
        <v>2310202805</v>
      </c>
      <c r="C1307" s="489" t="s">
        <v>2108</v>
      </c>
      <c r="D1307" s="489" t="s">
        <v>14090</v>
      </c>
    </row>
    <row r="1308" spans="1:4">
      <c r="A1308" s="489" t="str">
        <f t="shared" si="20"/>
        <v>2310202805介護予防訪問看護</v>
      </c>
      <c r="B1308" s="489">
        <v>2310202805</v>
      </c>
      <c r="C1308" s="489" t="s">
        <v>2103</v>
      </c>
      <c r="D1308" s="489" t="s">
        <v>14090</v>
      </c>
    </row>
    <row r="1309" spans="1:4">
      <c r="A1309" s="489" t="str">
        <f t="shared" si="20"/>
        <v>2310202805訪問リハビリテーション</v>
      </c>
      <c r="B1309" s="489">
        <v>2310202805</v>
      </c>
      <c r="C1309" s="489" t="s">
        <v>2104</v>
      </c>
      <c r="D1309" s="489" t="s">
        <v>14090</v>
      </c>
    </row>
    <row r="1310" spans="1:4">
      <c r="A1310" s="489" t="str">
        <f t="shared" si="20"/>
        <v>2310202805訪問看護</v>
      </c>
      <c r="B1310" s="489">
        <v>2310202805</v>
      </c>
      <c r="C1310" s="489" t="s">
        <v>2102</v>
      </c>
      <c r="D1310" s="489" t="s">
        <v>14090</v>
      </c>
    </row>
    <row r="1311" spans="1:4">
      <c r="A1311" s="489" t="str">
        <f t="shared" si="20"/>
        <v>2310202839介護予防訪問リハビリテーション</v>
      </c>
      <c r="B1311" s="489">
        <v>2310202839</v>
      </c>
      <c r="C1311" s="489" t="s">
        <v>2108</v>
      </c>
      <c r="D1311" s="489" t="s">
        <v>14091</v>
      </c>
    </row>
    <row r="1312" spans="1:4">
      <c r="A1312" s="489" t="str">
        <f t="shared" si="20"/>
        <v>2310202839介護予防訪問看護</v>
      </c>
      <c r="B1312" s="489">
        <v>2310202839</v>
      </c>
      <c r="C1312" s="489" t="s">
        <v>2103</v>
      </c>
      <c r="D1312" s="489" t="s">
        <v>14091</v>
      </c>
    </row>
    <row r="1313" spans="1:4">
      <c r="A1313" s="489" t="str">
        <f t="shared" si="20"/>
        <v>2310202839訪問リハビリテーション</v>
      </c>
      <c r="B1313" s="489">
        <v>2310202839</v>
      </c>
      <c r="C1313" s="489" t="s">
        <v>2104</v>
      </c>
      <c r="D1313" s="489" t="s">
        <v>14091</v>
      </c>
    </row>
    <row r="1314" spans="1:4">
      <c r="A1314" s="489" t="str">
        <f t="shared" si="20"/>
        <v>2310202839訪問看護</v>
      </c>
      <c r="B1314" s="489">
        <v>2310202839</v>
      </c>
      <c r="C1314" s="489" t="s">
        <v>2102</v>
      </c>
      <c r="D1314" s="489" t="s">
        <v>14091</v>
      </c>
    </row>
    <row r="1315" spans="1:4">
      <c r="A1315" s="489" t="str">
        <f t="shared" si="20"/>
        <v>2310202854介護予防訪問リハビリテーション</v>
      </c>
      <c r="B1315" s="489">
        <v>2310202854</v>
      </c>
      <c r="C1315" s="489" t="s">
        <v>2108</v>
      </c>
      <c r="D1315" s="489" t="s">
        <v>14092</v>
      </c>
    </row>
    <row r="1316" spans="1:4">
      <c r="A1316" s="489" t="str">
        <f t="shared" si="20"/>
        <v>2310202854介護予防訪問看護</v>
      </c>
      <c r="B1316" s="489">
        <v>2310202854</v>
      </c>
      <c r="C1316" s="489" t="s">
        <v>2103</v>
      </c>
      <c r="D1316" s="489" t="s">
        <v>14092</v>
      </c>
    </row>
    <row r="1317" spans="1:4">
      <c r="A1317" s="489" t="str">
        <f t="shared" si="20"/>
        <v>2310202854訪問リハビリテーション</v>
      </c>
      <c r="B1317" s="489">
        <v>2310202854</v>
      </c>
      <c r="C1317" s="489" t="s">
        <v>2104</v>
      </c>
      <c r="D1317" s="489" t="s">
        <v>14092</v>
      </c>
    </row>
    <row r="1318" spans="1:4">
      <c r="A1318" s="489" t="str">
        <f t="shared" si="20"/>
        <v>2310202854訪問看護</v>
      </c>
      <c r="B1318" s="489">
        <v>2310202854</v>
      </c>
      <c r="C1318" s="489" t="s">
        <v>2102</v>
      </c>
      <c r="D1318" s="489" t="s">
        <v>14092</v>
      </c>
    </row>
    <row r="1319" spans="1:4">
      <c r="A1319" s="489" t="str">
        <f t="shared" si="20"/>
        <v>2310202862介護予防訪問リハビリテーション</v>
      </c>
      <c r="B1319" s="489">
        <v>2310202862</v>
      </c>
      <c r="C1319" s="489" t="s">
        <v>2108</v>
      </c>
      <c r="D1319" s="489" t="s">
        <v>14093</v>
      </c>
    </row>
    <row r="1320" spans="1:4">
      <c r="A1320" s="489" t="str">
        <f t="shared" si="20"/>
        <v>2310202862介護予防訪問看護</v>
      </c>
      <c r="B1320" s="489">
        <v>2310202862</v>
      </c>
      <c r="C1320" s="489" t="s">
        <v>2103</v>
      </c>
      <c r="D1320" s="489" t="s">
        <v>14093</v>
      </c>
    </row>
    <row r="1321" spans="1:4">
      <c r="A1321" s="489" t="str">
        <f t="shared" si="20"/>
        <v>2310202862訪問リハビリテーション</v>
      </c>
      <c r="B1321" s="489">
        <v>2310202862</v>
      </c>
      <c r="C1321" s="489" t="s">
        <v>2104</v>
      </c>
      <c r="D1321" s="489" t="s">
        <v>14093</v>
      </c>
    </row>
    <row r="1322" spans="1:4">
      <c r="A1322" s="489" t="str">
        <f t="shared" si="20"/>
        <v>2310202862訪問看護</v>
      </c>
      <c r="B1322" s="489">
        <v>2310202862</v>
      </c>
      <c r="C1322" s="489" t="s">
        <v>2102</v>
      </c>
      <c r="D1322" s="489" t="s">
        <v>14093</v>
      </c>
    </row>
    <row r="1323" spans="1:4">
      <c r="A1323" s="489" t="str">
        <f t="shared" si="20"/>
        <v>2310202912介護予防訪問リハビリテーション</v>
      </c>
      <c r="B1323" s="489">
        <v>2310202912</v>
      </c>
      <c r="C1323" s="489" t="s">
        <v>2108</v>
      </c>
      <c r="D1323" s="489" t="s">
        <v>14094</v>
      </c>
    </row>
    <row r="1324" spans="1:4">
      <c r="A1324" s="489" t="str">
        <f t="shared" si="20"/>
        <v>2310202912介護予防訪問看護</v>
      </c>
      <c r="B1324" s="489">
        <v>2310202912</v>
      </c>
      <c r="C1324" s="489" t="s">
        <v>2103</v>
      </c>
      <c r="D1324" s="489" t="s">
        <v>14094</v>
      </c>
    </row>
    <row r="1325" spans="1:4">
      <c r="A1325" s="489" t="str">
        <f t="shared" si="20"/>
        <v>2310202912訪問リハビリテーション</v>
      </c>
      <c r="B1325" s="489">
        <v>2310202912</v>
      </c>
      <c r="C1325" s="489" t="s">
        <v>2104</v>
      </c>
      <c r="D1325" s="489" t="s">
        <v>14094</v>
      </c>
    </row>
    <row r="1326" spans="1:4">
      <c r="A1326" s="489" t="str">
        <f t="shared" si="20"/>
        <v>2310202912訪問看護</v>
      </c>
      <c r="B1326" s="489">
        <v>2310202912</v>
      </c>
      <c r="C1326" s="489" t="s">
        <v>2102</v>
      </c>
      <c r="D1326" s="489" t="s">
        <v>14094</v>
      </c>
    </row>
    <row r="1327" spans="1:4">
      <c r="A1327" s="489" t="str">
        <f t="shared" si="20"/>
        <v>2310202920介護予防訪問リハビリテーション</v>
      </c>
      <c r="B1327" s="489">
        <v>2310202920</v>
      </c>
      <c r="C1327" s="489" t="s">
        <v>2108</v>
      </c>
      <c r="D1327" s="489" t="s">
        <v>14095</v>
      </c>
    </row>
    <row r="1328" spans="1:4">
      <c r="A1328" s="489" t="str">
        <f t="shared" si="20"/>
        <v>2310202920介護予防訪問看護</v>
      </c>
      <c r="B1328" s="489">
        <v>2310202920</v>
      </c>
      <c r="C1328" s="489" t="s">
        <v>2103</v>
      </c>
      <c r="D1328" s="489" t="s">
        <v>14095</v>
      </c>
    </row>
    <row r="1329" spans="1:4">
      <c r="A1329" s="489" t="str">
        <f t="shared" si="20"/>
        <v>2310202920訪問リハビリテーション</v>
      </c>
      <c r="B1329" s="489">
        <v>2310202920</v>
      </c>
      <c r="C1329" s="489" t="s">
        <v>2104</v>
      </c>
      <c r="D1329" s="489" t="s">
        <v>14095</v>
      </c>
    </row>
    <row r="1330" spans="1:4">
      <c r="A1330" s="489" t="str">
        <f t="shared" si="20"/>
        <v>2310202920訪問看護</v>
      </c>
      <c r="B1330" s="489">
        <v>2310202920</v>
      </c>
      <c r="C1330" s="489" t="s">
        <v>2102</v>
      </c>
      <c r="D1330" s="489" t="s">
        <v>14095</v>
      </c>
    </row>
    <row r="1331" spans="1:4">
      <c r="A1331" s="489" t="str">
        <f t="shared" si="20"/>
        <v>2310202938介護予防訪問リハビリテーション</v>
      </c>
      <c r="B1331" s="489">
        <v>2310202938</v>
      </c>
      <c r="C1331" s="489" t="s">
        <v>2108</v>
      </c>
      <c r="D1331" s="489" t="s">
        <v>14096</v>
      </c>
    </row>
    <row r="1332" spans="1:4">
      <c r="A1332" s="489" t="str">
        <f t="shared" si="20"/>
        <v>2310202938介護予防訪問看護</v>
      </c>
      <c r="B1332" s="489">
        <v>2310202938</v>
      </c>
      <c r="C1332" s="489" t="s">
        <v>2103</v>
      </c>
      <c r="D1332" s="489" t="s">
        <v>14096</v>
      </c>
    </row>
    <row r="1333" spans="1:4">
      <c r="A1333" s="489" t="str">
        <f t="shared" si="20"/>
        <v>2310202938訪問リハビリテーション</v>
      </c>
      <c r="B1333" s="489">
        <v>2310202938</v>
      </c>
      <c r="C1333" s="489" t="s">
        <v>2104</v>
      </c>
      <c r="D1333" s="489" t="s">
        <v>14096</v>
      </c>
    </row>
    <row r="1334" spans="1:4">
      <c r="A1334" s="489" t="str">
        <f t="shared" si="20"/>
        <v>2310202938訪問看護</v>
      </c>
      <c r="B1334" s="489">
        <v>2310202938</v>
      </c>
      <c r="C1334" s="489" t="s">
        <v>2102</v>
      </c>
      <c r="D1334" s="489" t="s">
        <v>14096</v>
      </c>
    </row>
    <row r="1335" spans="1:4">
      <c r="A1335" s="489" t="str">
        <f t="shared" si="20"/>
        <v>2310202946介護予防訪問リハビリテーション</v>
      </c>
      <c r="B1335" s="489">
        <v>2310202946</v>
      </c>
      <c r="C1335" s="489" t="s">
        <v>2108</v>
      </c>
      <c r="D1335" s="489" t="s">
        <v>14097</v>
      </c>
    </row>
    <row r="1336" spans="1:4">
      <c r="A1336" s="489" t="str">
        <f t="shared" si="20"/>
        <v>2310202946介護予防訪問看護</v>
      </c>
      <c r="B1336" s="489">
        <v>2310202946</v>
      </c>
      <c r="C1336" s="489" t="s">
        <v>2103</v>
      </c>
      <c r="D1336" s="489" t="s">
        <v>14097</v>
      </c>
    </row>
    <row r="1337" spans="1:4">
      <c r="A1337" s="489" t="str">
        <f t="shared" si="20"/>
        <v>2310202946訪問リハビリテーション</v>
      </c>
      <c r="B1337" s="489">
        <v>2310202946</v>
      </c>
      <c r="C1337" s="489" t="s">
        <v>2104</v>
      </c>
      <c r="D1337" s="489" t="s">
        <v>14097</v>
      </c>
    </row>
    <row r="1338" spans="1:4">
      <c r="A1338" s="489" t="str">
        <f t="shared" si="20"/>
        <v>2310202946訪問看護</v>
      </c>
      <c r="B1338" s="489">
        <v>2310202946</v>
      </c>
      <c r="C1338" s="489" t="s">
        <v>2102</v>
      </c>
      <c r="D1338" s="489" t="s">
        <v>14097</v>
      </c>
    </row>
    <row r="1339" spans="1:4">
      <c r="A1339" s="489" t="str">
        <f t="shared" si="20"/>
        <v>2310202961介護予防訪問リハビリテーション</v>
      </c>
      <c r="B1339" s="489">
        <v>2310202961</v>
      </c>
      <c r="C1339" s="489" t="s">
        <v>2108</v>
      </c>
      <c r="D1339" s="489" t="s">
        <v>14098</v>
      </c>
    </row>
    <row r="1340" spans="1:4">
      <c r="A1340" s="489" t="str">
        <f t="shared" si="20"/>
        <v>2310202961介護予防訪問看護</v>
      </c>
      <c r="B1340" s="489">
        <v>2310202961</v>
      </c>
      <c r="C1340" s="489" t="s">
        <v>2103</v>
      </c>
      <c r="D1340" s="489" t="s">
        <v>14098</v>
      </c>
    </row>
    <row r="1341" spans="1:4">
      <c r="A1341" s="489" t="str">
        <f t="shared" si="20"/>
        <v>2310202961訪問リハビリテーション</v>
      </c>
      <c r="B1341" s="489">
        <v>2310202961</v>
      </c>
      <c r="C1341" s="489" t="s">
        <v>2104</v>
      </c>
      <c r="D1341" s="489" t="s">
        <v>14098</v>
      </c>
    </row>
    <row r="1342" spans="1:4">
      <c r="A1342" s="489" t="str">
        <f t="shared" si="20"/>
        <v>2310202961訪問看護</v>
      </c>
      <c r="B1342" s="489">
        <v>2310202961</v>
      </c>
      <c r="C1342" s="489" t="s">
        <v>2102</v>
      </c>
      <c r="D1342" s="489" t="s">
        <v>14098</v>
      </c>
    </row>
    <row r="1343" spans="1:4">
      <c r="A1343" s="489" t="str">
        <f t="shared" si="20"/>
        <v>2310202979介護予防訪問リハビリテーション</v>
      </c>
      <c r="B1343" s="489">
        <v>2310202979</v>
      </c>
      <c r="C1343" s="489" t="s">
        <v>2108</v>
      </c>
      <c r="D1343" s="489" t="s">
        <v>14099</v>
      </c>
    </row>
    <row r="1344" spans="1:4">
      <c r="A1344" s="489" t="str">
        <f t="shared" si="20"/>
        <v>2310202979介護予防訪問看護</v>
      </c>
      <c r="B1344" s="489">
        <v>2310202979</v>
      </c>
      <c r="C1344" s="489" t="s">
        <v>2103</v>
      </c>
      <c r="D1344" s="489" t="s">
        <v>14099</v>
      </c>
    </row>
    <row r="1345" spans="1:4">
      <c r="A1345" s="489" t="str">
        <f t="shared" si="20"/>
        <v>2310202979訪問リハビリテーション</v>
      </c>
      <c r="B1345" s="489">
        <v>2310202979</v>
      </c>
      <c r="C1345" s="489" t="s">
        <v>2104</v>
      </c>
      <c r="D1345" s="489" t="s">
        <v>14099</v>
      </c>
    </row>
    <row r="1346" spans="1:4">
      <c r="A1346" s="489" t="str">
        <f t="shared" ref="A1346:A1409" si="21">B1346&amp;C1346</f>
        <v>2310202979訪問看護</v>
      </c>
      <c r="B1346" s="489">
        <v>2310202979</v>
      </c>
      <c r="C1346" s="489" t="s">
        <v>2102</v>
      </c>
      <c r="D1346" s="489" t="s">
        <v>14099</v>
      </c>
    </row>
    <row r="1347" spans="1:4">
      <c r="A1347" s="489" t="str">
        <f t="shared" si="21"/>
        <v>2310202995介護予防訪問リハビリテーション</v>
      </c>
      <c r="B1347" s="489">
        <v>2310202995</v>
      </c>
      <c r="C1347" s="489" t="s">
        <v>2108</v>
      </c>
      <c r="D1347" s="489" t="s">
        <v>14101</v>
      </c>
    </row>
    <row r="1348" spans="1:4">
      <c r="A1348" s="489" t="str">
        <f t="shared" si="21"/>
        <v>2310202995介護予防訪問看護</v>
      </c>
      <c r="B1348" s="489">
        <v>2310202995</v>
      </c>
      <c r="C1348" s="489" t="s">
        <v>2103</v>
      </c>
      <c r="D1348" s="489" t="s">
        <v>14101</v>
      </c>
    </row>
    <row r="1349" spans="1:4">
      <c r="A1349" s="489" t="str">
        <f t="shared" si="21"/>
        <v>2310202995訪問リハビリテーション</v>
      </c>
      <c r="B1349" s="489">
        <v>2310202995</v>
      </c>
      <c r="C1349" s="489" t="s">
        <v>2104</v>
      </c>
      <c r="D1349" s="489" t="s">
        <v>14101</v>
      </c>
    </row>
    <row r="1350" spans="1:4">
      <c r="A1350" s="489" t="str">
        <f t="shared" si="21"/>
        <v>2310202995訪問看護</v>
      </c>
      <c r="B1350" s="489">
        <v>2310202995</v>
      </c>
      <c r="C1350" s="489" t="s">
        <v>2102</v>
      </c>
      <c r="D1350" s="489" t="s">
        <v>14101</v>
      </c>
    </row>
    <row r="1351" spans="1:4">
      <c r="A1351" s="489" t="str">
        <f t="shared" si="21"/>
        <v>2310203019介護予防訪問リハビリテーション</v>
      </c>
      <c r="B1351" s="489">
        <v>2310203019</v>
      </c>
      <c r="C1351" s="489" t="s">
        <v>2108</v>
      </c>
      <c r="D1351" s="489" t="s">
        <v>14102</v>
      </c>
    </row>
    <row r="1352" spans="1:4">
      <c r="A1352" s="489" t="str">
        <f t="shared" si="21"/>
        <v>2310203019介護予防訪問看護</v>
      </c>
      <c r="B1352" s="489">
        <v>2310203019</v>
      </c>
      <c r="C1352" s="489" t="s">
        <v>2103</v>
      </c>
      <c r="D1352" s="489" t="s">
        <v>14102</v>
      </c>
    </row>
    <row r="1353" spans="1:4">
      <c r="A1353" s="489" t="str">
        <f t="shared" si="21"/>
        <v>2310203019訪問リハビリテーション</v>
      </c>
      <c r="B1353" s="489">
        <v>2310203019</v>
      </c>
      <c r="C1353" s="489" t="s">
        <v>2104</v>
      </c>
      <c r="D1353" s="489" t="s">
        <v>14102</v>
      </c>
    </row>
    <row r="1354" spans="1:4">
      <c r="A1354" s="489" t="str">
        <f t="shared" si="21"/>
        <v>2310203019訪問看護</v>
      </c>
      <c r="B1354" s="489">
        <v>2310203019</v>
      </c>
      <c r="C1354" s="489" t="s">
        <v>2102</v>
      </c>
      <c r="D1354" s="489" t="s">
        <v>14102</v>
      </c>
    </row>
    <row r="1355" spans="1:4">
      <c r="A1355" s="489" t="str">
        <f t="shared" si="21"/>
        <v>2310203027介護予防訪問リハビリテーション</v>
      </c>
      <c r="B1355" s="489">
        <v>2310203027</v>
      </c>
      <c r="C1355" s="489" t="s">
        <v>2108</v>
      </c>
      <c r="D1355" s="489" t="s">
        <v>14103</v>
      </c>
    </row>
    <row r="1356" spans="1:4">
      <c r="A1356" s="489" t="str">
        <f t="shared" si="21"/>
        <v>2310203027介護予防訪問看護</v>
      </c>
      <c r="B1356" s="489">
        <v>2310203027</v>
      </c>
      <c r="C1356" s="489" t="s">
        <v>2103</v>
      </c>
      <c r="D1356" s="489" t="s">
        <v>14103</v>
      </c>
    </row>
    <row r="1357" spans="1:4">
      <c r="A1357" s="489" t="str">
        <f t="shared" si="21"/>
        <v>2310203027訪問リハビリテーション</v>
      </c>
      <c r="B1357" s="489">
        <v>2310203027</v>
      </c>
      <c r="C1357" s="489" t="s">
        <v>2104</v>
      </c>
      <c r="D1357" s="489" t="s">
        <v>14103</v>
      </c>
    </row>
    <row r="1358" spans="1:4">
      <c r="A1358" s="489" t="str">
        <f t="shared" si="21"/>
        <v>2310203027訪問看護</v>
      </c>
      <c r="B1358" s="489">
        <v>2310203027</v>
      </c>
      <c r="C1358" s="489" t="s">
        <v>2102</v>
      </c>
      <c r="D1358" s="489" t="s">
        <v>14103</v>
      </c>
    </row>
    <row r="1359" spans="1:4">
      <c r="A1359" s="489" t="str">
        <f t="shared" si="21"/>
        <v>2310203035介護予防訪問リハビリテーション</v>
      </c>
      <c r="B1359" s="489">
        <v>2310203035</v>
      </c>
      <c r="C1359" s="489" t="s">
        <v>2108</v>
      </c>
      <c r="D1359" s="489" t="s">
        <v>14104</v>
      </c>
    </row>
    <row r="1360" spans="1:4">
      <c r="A1360" s="489" t="str">
        <f t="shared" si="21"/>
        <v>2310203035介護予防訪問看護</v>
      </c>
      <c r="B1360" s="489">
        <v>2310203035</v>
      </c>
      <c r="C1360" s="489" t="s">
        <v>2103</v>
      </c>
      <c r="D1360" s="489" t="s">
        <v>14104</v>
      </c>
    </row>
    <row r="1361" spans="1:4">
      <c r="A1361" s="489" t="str">
        <f t="shared" si="21"/>
        <v>2310203035訪問リハビリテーション</v>
      </c>
      <c r="B1361" s="489">
        <v>2310203035</v>
      </c>
      <c r="C1361" s="489" t="s">
        <v>2104</v>
      </c>
      <c r="D1361" s="489" t="s">
        <v>14104</v>
      </c>
    </row>
    <row r="1362" spans="1:4">
      <c r="A1362" s="489" t="str">
        <f t="shared" si="21"/>
        <v>2310203035訪問看護</v>
      </c>
      <c r="B1362" s="489">
        <v>2310203035</v>
      </c>
      <c r="C1362" s="489" t="s">
        <v>2102</v>
      </c>
      <c r="D1362" s="489" t="s">
        <v>14104</v>
      </c>
    </row>
    <row r="1363" spans="1:4">
      <c r="A1363" s="489" t="str">
        <f t="shared" si="21"/>
        <v>2310203043介護予防訪問リハビリテーション</v>
      </c>
      <c r="B1363" s="489">
        <v>2310203043</v>
      </c>
      <c r="C1363" s="489" t="s">
        <v>2108</v>
      </c>
      <c r="D1363" s="489" t="s">
        <v>14105</v>
      </c>
    </row>
    <row r="1364" spans="1:4">
      <c r="A1364" s="489" t="str">
        <f t="shared" si="21"/>
        <v>2310203043介護予防訪問看護</v>
      </c>
      <c r="B1364" s="489">
        <v>2310203043</v>
      </c>
      <c r="C1364" s="489" t="s">
        <v>2103</v>
      </c>
      <c r="D1364" s="489" t="s">
        <v>14105</v>
      </c>
    </row>
    <row r="1365" spans="1:4">
      <c r="A1365" s="489" t="str">
        <f t="shared" si="21"/>
        <v>2310203043訪問リハビリテーション</v>
      </c>
      <c r="B1365" s="489">
        <v>2310203043</v>
      </c>
      <c r="C1365" s="489" t="s">
        <v>2104</v>
      </c>
      <c r="D1365" s="489" t="s">
        <v>14105</v>
      </c>
    </row>
    <row r="1366" spans="1:4">
      <c r="A1366" s="489" t="str">
        <f t="shared" si="21"/>
        <v>2310203043訪問看護</v>
      </c>
      <c r="B1366" s="489">
        <v>2310203043</v>
      </c>
      <c r="C1366" s="489" t="s">
        <v>2102</v>
      </c>
      <c r="D1366" s="489" t="s">
        <v>14105</v>
      </c>
    </row>
    <row r="1367" spans="1:4">
      <c r="A1367" s="489" t="str">
        <f t="shared" si="21"/>
        <v>2310203068介護予防訪問リハビリテーション</v>
      </c>
      <c r="B1367" s="489">
        <v>2310203068</v>
      </c>
      <c r="C1367" s="489" t="s">
        <v>2108</v>
      </c>
      <c r="D1367" s="489" t="s">
        <v>14106</v>
      </c>
    </row>
    <row r="1368" spans="1:4">
      <c r="A1368" s="489" t="str">
        <f t="shared" si="21"/>
        <v>2310203068介護予防訪問看護</v>
      </c>
      <c r="B1368" s="489">
        <v>2310203068</v>
      </c>
      <c r="C1368" s="489" t="s">
        <v>2103</v>
      </c>
      <c r="D1368" s="489" t="s">
        <v>14106</v>
      </c>
    </row>
    <row r="1369" spans="1:4">
      <c r="A1369" s="489" t="str">
        <f t="shared" si="21"/>
        <v>2310203068訪問リハビリテーション</v>
      </c>
      <c r="B1369" s="489">
        <v>2310203068</v>
      </c>
      <c r="C1369" s="489" t="s">
        <v>2104</v>
      </c>
      <c r="D1369" s="489" t="s">
        <v>14106</v>
      </c>
    </row>
    <row r="1370" spans="1:4">
      <c r="A1370" s="489" t="str">
        <f t="shared" si="21"/>
        <v>2310203068訪問看護</v>
      </c>
      <c r="B1370" s="489">
        <v>2310203068</v>
      </c>
      <c r="C1370" s="489" t="s">
        <v>2102</v>
      </c>
      <c r="D1370" s="489" t="s">
        <v>14106</v>
      </c>
    </row>
    <row r="1371" spans="1:4">
      <c r="A1371" s="489" t="str">
        <f t="shared" si="21"/>
        <v>2310203084介護予防訪問リハビリテーション</v>
      </c>
      <c r="B1371" s="489">
        <v>2310203084</v>
      </c>
      <c r="C1371" s="489" t="s">
        <v>2108</v>
      </c>
      <c r="D1371" s="489" t="s">
        <v>14107</v>
      </c>
    </row>
    <row r="1372" spans="1:4">
      <c r="A1372" s="489" t="str">
        <f t="shared" si="21"/>
        <v>2310203084介護予防訪問看護</v>
      </c>
      <c r="B1372" s="489">
        <v>2310203084</v>
      </c>
      <c r="C1372" s="489" t="s">
        <v>2103</v>
      </c>
      <c r="D1372" s="489" t="s">
        <v>14107</v>
      </c>
    </row>
    <row r="1373" spans="1:4">
      <c r="A1373" s="489" t="str">
        <f t="shared" si="21"/>
        <v>2310203084訪問リハビリテーション</v>
      </c>
      <c r="B1373" s="489">
        <v>2310203084</v>
      </c>
      <c r="C1373" s="489" t="s">
        <v>2104</v>
      </c>
      <c r="D1373" s="489" t="s">
        <v>14107</v>
      </c>
    </row>
    <row r="1374" spans="1:4">
      <c r="A1374" s="489" t="str">
        <f t="shared" si="21"/>
        <v>2310203084訪問看護</v>
      </c>
      <c r="B1374" s="489">
        <v>2310203084</v>
      </c>
      <c r="C1374" s="489" t="s">
        <v>2102</v>
      </c>
      <c r="D1374" s="489" t="s">
        <v>14107</v>
      </c>
    </row>
    <row r="1375" spans="1:4">
      <c r="A1375" s="489" t="str">
        <f t="shared" si="21"/>
        <v>2310203100介護予防訪問リハビリテーション</v>
      </c>
      <c r="B1375" s="489">
        <v>2310203100</v>
      </c>
      <c r="C1375" s="489" t="s">
        <v>2108</v>
      </c>
      <c r="D1375" s="489" t="s">
        <v>14108</v>
      </c>
    </row>
    <row r="1376" spans="1:4">
      <c r="A1376" s="489" t="str">
        <f t="shared" si="21"/>
        <v>2310203100介護予防訪問看護</v>
      </c>
      <c r="B1376" s="489">
        <v>2310203100</v>
      </c>
      <c r="C1376" s="489" t="s">
        <v>2103</v>
      </c>
      <c r="D1376" s="489" t="s">
        <v>14108</v>
      </c>
    </row>
    <row r="1377" spans="1:4">
      <c r="A1377" s="489" t="str">
        <f t="shared" si="21"/>
        <v>2310203100訪問リハビリテーション</v>
      </c>
      <c r="B1377" s="489">
        <v>2310203100</v>
      </c>
      <c r="C1377" s="489" t="s">
        <v>2104</v>
      </c>
      <c r="D1377" s="489" t="s">
        <v>14108</v>
      </c>
    </row>
    <row r="1378" spans="1:4">
      <c r="A1378" s="489" t="str">
        <f t="shared" si="21"/>
        <v>2310203100訪問看護</v>
      </c>
      <c r="B1378" s="489">
        <v>2310203100</v>
      </c>
      <c r="C1378" s="489" t="s">
        <v>2102</v>
      </c>
      <c r="D1378" s="489" t="s">
        <v>14108</v>
      </c>
    </row>
    <row r="1379" spans="1:4">
      <c r="A1379" s="489" t="str">
        <f t="shared" si="21"/>
        <v>2310203118介護予防訪問リハビリテーション</v>
      </c>
      <c r="B1379" s="489">
        <v>2310203118</v>
      </c>
      <c r="C1379" s="489" t="s">
        <v>2108</v>
      </c>
      <c r="D1379" s="489" t="s">
        <v>14109</v>
      </c>
    </row>
    <row r="1380" spans="1:4">
      <c r="A1380" s="489" t="str">
        <f t="shared" si="21"/>
        <v>2310203118介護予防訪問看護</v>
      </c>
      <c r="B1380" s="489">
        <v>2310203118</v>
      </c>
      <c r="C1380" s="489" t="s">
        <v>2103</v>
      </c>
      <c r="D1380" s="489" t="s">
        <v>14109</v>
      </c>
    </row>
    <row r="1381" spans="1:4">
      <c r="A1381" s="489" t="str">
        <f t="shared" si="21"/>
        <v>2310203118訪問リハビリテーション</v>
      </c>
      <c r="B1381" s="489">
        <v>2310203118</v>
      </c>
      <c r="C1381" s="489" t="s">
        <v>2104</v>
      </c>
      <c r="D1381" s="489" t="s">
        <v>14109</v>
      </c>
    </row>
    <row r="1382" spans="1:4">
      <c r="A1382" s="489" t="str">
        <f t="shared" si="21"/>
        <v>2310203118訪問看護</v>
      </c>
      <c r="B1382" s="489">
        <v>2310203118</v>
      </c>
      <c r="C1382" s="489" t="s">
        <v>2102</v>
      </c>
      <c r="D1382" s="489" t="s">
        <v>14109</v>
      </c>
    </row>
    <row r="1383" spans="1:4">
      <c r="A1383" s="489" t="str">
        <f t="shared" si="21"/>
        <v>2310203126介護予防訪問リハビリテーション</v>
      </c>
      <c r="B1383" s="489">
        <v>2310203126</v>
      </c>
      <c r="C1383" s="489" t="s">
        <v>2108</v>
      </c>
      <c r="D1383" s="489" t="s">
        <v>14110</v>
      </c>
    </row>
    <row r="1384" spans="1:4">
      <c r="A1384" s="489" t="str">
        <f t="shared" si="21"/>
        <v>2310203126介護予防訪問看護</v>
      </c>
      <c r="B1384" s="489">
        <v>2310203126</v>
      </c>
      <c r="C1384" s="489" t="s">
        <v>2103</v>
      </c>
      <c r="D1384" s="489" t="s">
        <v>14110</v>
      </c>
    </row>
    <row r="1385" spans="1:4">
      <c r="A1385" s="489" t="str">
        <f t="shared" si="21"/>
        <v>2310203126訪問リハビリテーション</v>
      </c>
      <c r="B1385" s="489">
        <v>2310203126</v>
      </c>
      <c r="C1385" s="489" t="s">
        <v>2104</v>
      </c>
      <c r="D1385" s="489" t="s">
        <v>14110</v>
      </c>
    </row>
    <row r="1386" spans="1:4">
      <c r="A1386" s="489" t="str">
        <f t="shared" si="21"/>
        <v>2310203126訪問看護</v>
      </c>
      <c r="B1386" s="489">
        <v>2310203126</v>
      </c>
      <c r="C1386" s="489" t="s">
        <v>2102</v>
      </c>
      <c r="D1386" s="489" t="s">
        <v>14110</v>
      </c>
    </row>
    <row r="1387" spans="1:4">
      <c r="A1387" s="489" t="str">
        <f t="shared" si="21"/>
        <v>2310203134介護予防訪問リハビリテーション</v>
      </c>
      <c r="B1387" s="489">
        <v>2310203134</v>
      </c>
      <c r="C1387" s="489" t="s">
        <v>2108</v>
      </c>
      <c r="D1387" s="489" t="s">
        <v>14111</v>
      </c>
    </row>
    <row r="1388" spans="1:4">
      <c r="A1388" s="489" t="str">
        <f t="shared" si="21"/>
        <v>2310203134介護予防訪問看護</v>
      </c>
      <c r="B1388" s="489">
        <v>2310203134</v>
      </c>
      <c r="C1388" s="489" t="s">
        <v>2103</v>
      </c>
      <c r="D1388" s="489" t="s">
        <v>14111</v>
      </c>
    </row>
    <row r="1389" spans="1:4">
      <c r="A1389" s="489" t="str">
        <f t="shared" si="21"/>
        <v>2310203134訪問リハビリテーション</v>
      </c>
      <c r="B1389" s="489">
        <v>2310203134</v>
      </c>
      <c r="C1389" s="489" t="s">
        <v>2104</v>
      </c>
      <c r="D1389" s="489" t="s">
        <v>14111</v>
      </c>
    </row>
    <row r="1390" spans="1:4">
      <c r="A1390" s="489" t="str">
        <f t="shared" si="21"/>
        <v>2310203134訪問看護</v>
      </c>
      <c r="B1390" s="489">
        <v>2310203134</v>
      </c>
      <c r="C1390" s="489" t="s">
        <v>2102</v>
      </c>
      <c r="D1390" s="489" t="s">
        <v>14111</v>
      </c>
    </row>
    <row r="1391" spans="1:4">
      <c r="A1391" s="489" t="str">
        <f t="shared" si="21"/>
        <v>2310203142介護予防訪問リハビリテーション</v>
      </c>
      <c r="B1391" s="489">
        <v>2310203142</v>
      </c>
      <c r="C1391" s="489" t="s">
        <v>2108</v>
      </c>
      <c r="D1391" s="489" t="s">
        <v>14112</v>
      </c>
    </row>
    <row r="1392" spans="1:4">
      <c r="A1392" s="489" t="str">
        <f t="shared" si="21"/>
        <v>2310203142介護予防訪問看護</v>
      </c>
      <c r="B1392" s="489">
        <v>2310203142</v>
      </c>
      <c r="C1392" s="489" t="s">
        <v>2103</v>
      </c>
      <c r="D1392" s="489" t="s">
        <v>14112</v>
      </c>
    </row>
    <row r="1393" spans="1:4">
      <c r="A1393" s="489" t="str">
        <f t="shared" si="21"/>
        <v>2310203142訪問リハビリテーション</v>
      </c>
      <c r="B1393" s="489">
        <v>2310203142</v>
      </c>
      <c r="C1393" s="489" t="s">
        <v>2104</v>
      </c>
      <c r="D1393" s="489" t="s">
        <v>14112</v>
      </c>
    </row>
    <row r="1394" spans="1:4">
      <c r="A1394" s="489" t="str">
        <f t="shared" si="21"/>
        <v>2310203142訪問看護</v>
      </c>
      <c r="B1394" s="489">
        <v>2310203142</v>
      </c>
      <c r="C1394" s="489" t="s">
        <v>2102</v>
      </c>
      <c r="D1394" s="489" t="s">
        <v>14112</v>
      </c>
    </row>
    <row r="1395" spans="1:4">
      <c r="A1395" s="489" t="str">
        <f t="shared" si="21"/>
        <v>2310203167介護予防通所リハビリテーション</v>
      </c>
      <c r="B1395" s="489">
        <v>2310203167</v>
      </c>
      <c r="C1395" s="489" t="s">
        <v>2512</v>
      </c>
      <c r="D1395" s="489" t="s">
        <v>14113</v>
      </c>
    </row>
    <row r="1396" spans="1:4">
      <c r="A1396" s="489" t="str">
        <f t="shared" si="21"/>
        <v>2310203167介護予防訪問リハビリテーション</v>
      </c>
      <c r="B1396" s="489">
        <v>2310203167</v>
      </c>
      <c r="C1396" s="489" t="s">
        <v>2108</v>
      </c>
      <c r="D1396" s="489" t="s">
        <v>14113</v>
      </c>
    </row>
    <row r="1397" spans="1:4">
      <c r="A1397" s="489" t="str">
        <f t="shared" si="21"/>
        <v>2310203167介護予防訪問看護</v>
      </c>
      <c r="B1397" s="489">
        <v>2310203167</v>
      </c>
      <c r="C1397" s="489" t="s">
        <v>2103</v>
      </c>
      <c r="D1397" s="489" t="s">
        <v>14113</v>
      </c>
    </row>
    <row r="1398" spans="1:4">
      <c r="A1398" s="489" t="str">
        <f t="shared" si="21"/>
        <v>2310203167通所リハビリテーション</v>
      </c>
      <c r="B1398" s="489">
        <v>2310203167</v>
      </c>
      <c r="C1398" s="489" t="s">
        <v>2511</v>
      </c>
      <c r="D1398" s="489" t="s">
        <v>14113</v>
      </c>
    </row>
    <row r="1399" spans="1:4">
      <c r="A1399" s="489" t="str">
        <f t="shared" si="21"/>
        <v>2310203167訪問リハビリテーション</v>
      </c>
      <c r="B1399" s="489">
        <v>2310203167</v>
      </c>
      <c r="C1399" s="489" t="s">
        <v>2104</v>
      </c>
      <c r="D1399" s="489" t="s">
        <v>14113</v>
      </c>
    </row>
    <row r="1400" spans="1:4">
      <c r="A1400" s="489" t="str">
        <f t="shared" si="21"/>
        <v>2310203167訪問看護</v>
      </c>
      <c r="B1400" s="489">
        <v>2310203167</v>
      </c>
      <c r="C1400" s="489" t="s">
        <v>2102</v>
      </c>
      <c r="D1400" s="489" t="s">
        <v>14113</v>
      </c>
    </row>
    <row r="1401" spans="1:4">
      <c r="A1401" s="489" t="str">
        <f t="shared" si="21"/>
        <v>2310203175介護予防訪問リハビリテーション</v>
      </c>
      <c r="B1401" s="489">
        <v>2310203175</v>
      </c>
      <c r="C1401" s="489" t="s">
        <v>2108</v>
      </c>
      <c r="D1401" s="489" t="s">
        <v>14114</v>
      </c>
    </row>
    <row r="1402" spans="1:4">
      <c r="A1402" s="489" t="str">
        <f t="shared" si="21"/>
        <v>2310203175介護予防訪問看護</v>
      </c>
      <c r="B1402" s="489">
        <v>2310203175</v>
      </c>
      <c r="C1402" s="489" t="s">
        <v>2103</v>
      </c>
      <c r="D1402" s="489" t="s">
        <v>14114</v>
      </c>
    </row>
    <row r="1403" spans="1:4">
      <c r="A1403" s="489" t="str">
        <f t="shared" si="21"/>
        <v>2310203175訪問リハビリテーション</v>
      </c>
      <c r="B1403" s="489">
        <v>2310203175</v>
      </c>
      <c r="C1403" s="489" t="s">
        <v>2104</v>
      </c>
      <c r="D1403" s="489" t="s">
        <v>14114</v>
      </c>
    </row>
    <row r="1404" spans="1:4">
      <c r="A1404" s="489" t="str">
        <f t="shared" si="21"/>
        <v>2310203175訪問看護</v>
      </c>
      <c r="B1404" s="489">
        <v>2310203175</v>
      </c>
      <c r="C1404" s="489" t="s">
        <v>2102</v>
      </c>
      <c r="D1404" s="489" t="s">
        <v>14114</v>
      </c>
    </row>
    <row r="1405" spans="1:4">
      <c r="A1405" s="489" t="str">
        <f t="shared" si="21"/>
        <v>2310203183介護予防訪問リハビリテーション</v>
      </c>
      <c r="B1405" s="489">
        <v>2310203183</v>
      </c>
      <c r="C1405" s="489" t="s">
        <v>2108</v>
      </c>
      <c r="D1405" s="489" t="s">
        <v>14115</v>
      </c>
    </row>
    <row r="1406" spans="1:4">
      <c r="A1406" s="489" t="str">
        <f t="shared" si="21"/>
        <v>2310203183介護予防訪問看護</v>
      </c>
      <c r="B1406" s="489">
        <v>2310203183</v>
      </c>
      <c r="C1406" s="489" t="s">
        <v>2103</v>
      </c>
      <c r="D1406" s="489" t="s">
        <v>14115</v>
      </c>
    </row>
    <row r="1407" spans="1:4">
      <c r="A1407" s="489" t="str">
        <f t="shared" si="21"/>
        <v>2310203183訪問リハビリテーション</v>
      </c>
      <c r="B1407" s="489">
        <v>2310203183</v>
      </c>
      <c r="C1407" s="489" t="s">
        <v>2104</v>
      </c>
      <c r="D1407" s="489" t="s">
        <v>14115</v>
      </c>
    </row>
    <row r="1408" spans="1:4">
      <c r="A1408" s="489" t="str">
        <f t="shared" si="21"/>
        <v>2310203183訪問看護</v>
      </c>
      <c r="B1408" s="489">
        <v>2310203183</v>
      </c>
      <c r="C1408" s="489" t="s">
        <v>2102</v>
      </c>
      <c r="D1408" s="489" t="s">
        <v>14115</v>
      </c>
    </row>
    <row r="1409" spans="1:4">
      <c r="A1409" s="489" t="str">
        <f t="shared" si="21"/>
        <v>2310203191介護予防訪問リハビリテーション</v>
      </c>
      <c r="B1409" s="489">
        <v>2310203191</v>
      </c>
      <c r="C1409" s="489" t="s">
        <v>2108</v>
      </c>
      <c r="D1409" s="489" t="s">
        <v>14116</v>
      </c>
    </row>
    <row r="1410" spans="1:4">
      <c r="A1410" s="489" t="str">
        <f t="shared" ref="A1410:A1473" si="22">B1410&amp;C1410</f>
        <v>2310203191介護予防訪問看護</v>
      </c>
      <c r="B1410" s="489">
        <v>2310203191</v>
      </c>
      <c r="C1410" s="489" t="s">
        <v>2103</v>
      </c>
      <c r="D1410" s="489" t="s">
        <v>14116</v>
      </c>
    </row>
    <row r="1411" spans="1:4">
      <c r="A1411" s="489" t="str">
        <f t="shared" si="22"/>
        <v>2310203191訪問リハビリテーション</v>
      </c>
      <c r="B1411" s="489">
        <v>2310203191</v>
      </c>
      <c r="C1411" s="489" t="s">
        <v>2104</v>
      </c>
      <c r="D1411" s="489" t="s">
        <v>14116</v>
      </c>
    </row>
    <row r="1412" spans="1:4">
      <c r="A1412" s="489" t="str">
        <f t="shared" si="22"/>
        <v>2310203191訪問看護</v>
      </c>
      <c r="B1412" s="489">
        <v>2310203191</v>
      </c>
      <c r="C1412" s="489" t="s">
        <v>2102</v>
      </c>
      <c r="D1412" s="489" t="s">
        <v>14116</v>
      </c>
    </row>
    <row r="1413" spans="1:4">
      <c r="A1413" s="489" t="str">
        <f t="shared" si="22"/>
        <v>2310203209介護予防訪問リハビリテーション</v>
      </c>
      <c r="B1413" s="489">
        <v>2310203209</v>
      </c>
      <c r="C1413" s="489" t="s">
        <v>2108</v>
      </c>
      <c r="D1413" s="489" t="s">
        <v>14117</v>
      </c>
    </row>
    <row r="1414" spans="1:4">
      <c r="A1414" s="489" t="str">
        <f t="shared" si="22"/>
        <v>2310203209介護予防訪問看護</v>
      </c>
      <c r="B1414" s="489">
        <v>2310203209</v>
      </c>
      <c r="C1414" s="489" t="s">
        <v>2103</v>
      </c>
      <c r="D1414" s="489" t="s">
        <v>14117</v>
      </c>
    </row>
    <row r="1415" spans="1:4">
      <c r="A1415" s="489" t="str">
        <f t="shared" si="22"/>
        <v>2310203209訪問リハビリテーション</v>
      </c>
      <c r="B1415" s="489">
        <v>2310203209</v>
      </c>
      <c r="C1415" s="489" t="s">
        <v>2104</v>
      </c>
      <c r="D1415" s="489" t="s">
        <v>14117</v>
      </c>
    </row>
    <row r="1416" spans="1:4">
      <c r="A1416" s="489" t="str">
        <f t="shared" si="22"/>
        <v>2310203209訪問看護</v>
      </c>
      <c r="B1416" s="489">
        <v>2310203209</v>
      </c>
      <c r="C1416" s="489" t="s">
        <v>2102</v>
      </c>
      <c r="D1416" s="489" t="s">
        <v>14117</v>
      </c>
    </row>
    <row r="1417" spans="1:4">
      <c r="A1417" s="489" t="str">
        <f t="shared" si="22"/>
        <v>2310203225介護予防訪問リハビリテーション</v>
      </c>
      <c r="B1417" s="489">
        <v>2310203225</v>
      </c>
      <c r="C1417" s="489" t="s">
        <v>2108</v>
      </c>
      <c r="D1417" s="489" t="s">
        <v>14119</v>
      </c>
    </row>
    <row r="1418" spans="1:4">
      <c r="A1418" s="489" t="str">
        <f t="shared" si="22"/>
        <v>2310203225介護予防訪問看護</v>
      </c>
      <c r="B1418" s="489">
        <v>2310203225</v>
      </c>
      <c r="C1418" s="489" t="s">
        <v>2103</v>
      </c>
      <c r="D1418" s="489" t="s">
        <v>14119</v>
      </c>
    </row>
    <row r="1419" spans="1:4">
      <c r="A1419" s="489" t="str">
        <f t="shared" si="22"/>
        <v>2310203225訪問リハビリテーション</v>
      </c>
      <c r="B1419" s="489">
        <v>2310203225</v>
      </c>
      <c r="C1419" s="489" t="s">
        <v>2104</v>
      </c>
      <c r="D1419" s="489" t="s">
        <v>14119</v>
      </c>
    </row>
    <row r="1420" spans="1:4">
      <c r="A1420" s="489" t="str">
        <f t="shared" si="22"/>
        <v>2310203225訪問看護</v>
      </c>
      <c r="B1420" s="489">
        <v>2310203225</v>
      </c>
      <c r="C1420" s="489" t="s">
        <v>2102</v>
      </c>
      <c r="D1420" s="489" t="s">
        <v>14119</v>
      </c>
    </row>
    <row r="1421" spans="1:4">
      <c r="A1421" s="489" t="str">
        <f t="shared" si="22"/>
        <v>2310203233介護予防訪問リハビリテーション</v>
      </c>
      <c r="B1421" s="489">
        <v>2310203233</v>
      </c>
      <c r="C1421" s="489" t="s">
        <v>2108</v>
      </c>
      <c r="D1421" s="489" t="s">
        <v>14120</v>
      </c>
    </row>
    <row r="1422" spans="1:4">
      <c r="A1422" s="489" t="str">
        <f t="shared" si="22"/>
        <v>2310203233介護予防訪問看護</v>
      </c>
      <c r="B1422" s="489">
        <v>2310203233</v>
      </c>
      <c r="C1422" s="489" t="s">
        <v>2103</v>
      </c>
      <c r="D1422" s="489" t="s">
        <v>14120</v>
      </c>
    </row>
    <row r="1423" spans="1:4">
      <c r="A1423" s="489" t="str">
        <f t="shared" si="22"/>
        <v>2310203233訪問リハビリテーション</v>
      </c>
      <c r="B1423" s="489">
        <v>2310203233</v>
      </c>
      <c r="C1423" s="489" t="s">
        <v>2104</v>
      </c>
      <c r="D1423" s="489" t="s">
        <v>14120</v>
      </c>
    </row>
    <row r="1424" spans="1:4">
      <c r="A1424" s="489" t="str">
        <f t="shared" si="22"/>
        <v>2310203233訪問看護</v>
      </c>
      <c r="B1424" s="489">
        <v>2310203233</v>
      </c>
      <c r="C1424" s="489" t="s">
        <v>2102</v>
      </c>
      <c r="D1424" s="489" t="s">
        <v>14120</v>
      </c>
    </row>
    <row r="1425" spans="1:4">
      <c r="A1425" s="489" t="str">
        <f t="shared" si="22"/>
        <v>2310203241介護予防訪問リハビリテーション</v>
      </c>
      <c r="B1425" s="489">
        <v>2310203241</v>
      </c>
      <c r="C1425" s="489" t="s">
        <v>2108</v>
      </c>
      <c r="D1425" s="489" t="s">
        <v>14121</v>
      </c>
    </row>
    <row r="1426" spans="1:4">
      <c r="A1426" s="489" t="str">
        <f t="shared" si="22"/>
        <v>2310203241介護予防訪問看護</v>
      </c>
      <c r="B1426" s="489">
        <v>2310203241</v>
      </c>
      <c r="C1426" s="489" t="s">
        <v>2103</v>
      </c>
      <c r="D1426" s="489" t="s">
        <v>14121</v>
      </c>
    </row>
    <row r="1427" spans="1:4">
      <c r="A1427" s="489" t="str">
        <f t="shared" si="22"/>
        <v>2310203241訪問リハビリテーション</v>
      </c>
      <c r="B1427" s="489">
        <v>2310203241</v>
      </c>
      <c r="C1427" s="489" t="s">
        <v>2104</v>
      </c>
      <c r="D1427" s="489" t="s">
        <v>14121</v>
      </c>
    </row>
    <row r="1428" spans="1:4">
      <c r="A1428" s="489" t="str">
        <f t="shared" si="22"/>
        <v>2310203241訪問看護</v>
      </c>
      <c r="B1428" s="489">
        <v>2310203241</v>
      </c>
      <c r="C1428" s="489" t="s">
        <v>2102</v>
      </c>
      <c r="D1428" s="489" t="s">
        <v>14121</v>
      </c>
    </row>
    <row r="1429" spans="1:4">
      <c r="A1429" s="489" t="str">
        <f t="shared" si="22"/>
        <v>2310203258介護予防訪問リハビリテーション</v>
      </c>
      <c r="B1429" s="489">
        <v>2310203258</v>
      </c>
      <c r="C1429" s="489" t="s">
        <v>2108</v>
      </c>
      <c r="D1429" s="489" t="s">
        <v>14122</v>
      </c>
    </row>
    <row r="1430" spans="1:4">
      <c r="A1430" s="489" t="str">
        <f t="shared" si="22"/>
        <v>2310203258介護予防訪問看護</v>
      </c>
      <c r="B1430" s="489">
        <v>2310203258</v>
      </c>
      <c r="C1430" s="489" t="s">
        <v>2103</v>
      </c>
      <c r="D1430" s="489" t="s">
        <v>14122</v>
      </c>
    </row>
    <row r="1431" spans="1:4">
      <c r="A1431" s="489" t="str">
        <f t="shared" si="22"/>
        <v>2310203258訪問リハビリテーション</v>
      </c>
      <c r="B1431" s="489">
        <v>2310203258</v>
      </c>
      <c r="C1431" s="489" t="s">
        <v>2104</v>
      </c>
      <c r="D1431" s="489" t="s">
        <v>14122</v>
      </c>
    </row>
    <row r="1432" spans="1:4">
      <c r="A1432" s="489" t="str">
        <f t="shared" si="22"/>
        <v>2310203258訪問看護</v>
      </c>
      <c r="B1432" s="489">
        <v>2310203258</v>
      </c>
      <c r="C1432" s="489" t="s">
        <v>2102</v>
      </c>
      <c r="D1432" s="489" t="s">
        <v>14122</v>
      </c>
    </row>
    <row r="1433" spans="1:4">
      <c r="A1433" s="489" t="str">
        <f t="shared" si="22"/>
        <v>2310203266介護予防訪問リハビリテーション</v>
      </c>
      <c r="B1433" s="489">
        <v>2310203266</v>
      </c>
      <c r="C1433" s="489" t="s">
        <v>2108</v>
      </c>
      <c r="D1433" s="489" t="s">
        <v>14123</v>
      </c>
    </row>
    <row r="1434" spans="1:4">
      <c r="A1434" s="489" t="str">
        <f t="shared" si="22"/>
        <v>2310203266介護予防訪問看護</v>
      </c>
      <c r="B1434" s="489">
        <v>2310203266</v>
      </c>
      <c r="C1434" s="489" t="s">
        <v>2103</v>
      </c>
      <c r="D1434" s="489" t="s">
        <v>14123</v>
      </c>
    </row>
    <row r="1435" spans="1:4">
      <c r="A1435" s="489" t="str">
        <f t="shared" si="22"/>
        <v>2310203266訪問リハビリテーション</v>
      </c>
      <c r="B1435" s="489">
        <v>2310203266</v>
      </c>
      <c r="C1435" s="489" t="s">
        <v>2104</v>
      </c>
      <c r="D1435" s="489" t="s">
        <v>14123</v>
      </c>
    </row>
    <row r="1436" spans="1:4">
      <c r="A1436" s="489" t="str">
        <f t="shared" si="22"/>
        <v>2310203266訪問看護</v>
      </c>
      <c r="B1436" s="489">
        <v>2310203266</v>
      </c>
      <c r="C1436" s="489" t="s">
        <v>2102</v>
      </c>
      <c r="D1436" s="489" t="s">
        <v>14123</v>
      </c>
    </row>
    <row r="1437" spans="1:4">
      <c r="A1437" s="489" t="str">
        <f t="shared" si="22"/>
        <v>2310203274介護予防訪問リハビリテーション</v>
      </c>
      <c r="B1437" s="489">
        <v>2310203274</v>
      </c>
      <c r="C1437" s="489" t="s">
        <v>2108</v>
      </c>
      <c r="D1437" s="489" t="s">
        <v>14124</v>
      </c>
    </row>
    <row r="1438" spans="1:4">
      <c r="A1438" s="489" t="str">
        <f t="shared" si="22"/>
        <v>2310203274介護予防訪問看護</v>
      </c>
      <c r="B1438" s="489">
        <v>2310203274</v>
      </c>
      <c r="C1438" s="489" t="s">
        <v>2103</v>
      </c>
      <c r="D1438" s="489" t="s">
        <v>14124</v>
      </c>
    </row>
    <row r="1439" spans="1:4">
      <c r="A1439" s="489" t="str">
        <f t="shared" si="22"/>
        <v>2310203274訪問リハビリテーション</v>
      </c>
      <c r="B1439" s="489">
        <v>2310203274</v>
      </c>
      <c r="C1439" s="489" t="s">
        <v>2104</v>
      </c>
      <c r="D1439" s="489" t="s">
        <v>14124</v>
      </c>
    </row>
    <row r="1440" spans="1:4">
      <c r="A1440" s="489" t="str">
        <f t="shared" si="22"/>
        <v>2310203274訪問看護</v>
      </c>
      <c r="B1440" s="489">
        <v>2310203274</v>
      </c>
      <c r="C1440" s="489" t="s">
        <v>2102</v>
      </c>
      <c r="D1440" s="489" t="s">
        <v>14124</v>
      </c>
    </row>
    <row r="1441" spans="1:4">
      <c r="A1441" s="489" t="str">
        <f t="shared" si="22"/>
        <v>2310203290介護予防訪問リハビリテーション</v>
      </c>
      <c r="B1441" s="489">
        <v>2310203290</v>
      </c>
      <c r="C1441" s="489" t="s">
        <v>2108</v>
      </c>
      <c r="D1441" s="489" t="s">
        <v>14125</v>
      </c>
    </row>
    <row r="1442" spans="1:4">
      <c r="A1442" s="489" t="str">
        <f t="shared" si="22"/>
        <v>2310203290介護予防訪問看護</v>
      </c>
      <c r="B1442" s="489">
        <v>2310203290</v>
      </c>
      <c r="C1442" s="489" t="s">
        <v>2103</v>
      </c>
      <c r="D1442" s="489" t="s">
        <v>14125</v>
      </c>
    </row>
    <row r="1443" spans="1:4">
      <c r="A1443" s="489" t="str">
        <f t="shared" si="22"/>
        <v>2310203290訪問リハビリテーション</v>
      </c>
      <c r="B1443" s="489">
        <v>2310203290</v>
      </c>
      <c r="C1443" s="489" t="s">
        <v>2104</v>
      </c>
      <c r="D1443" s="489" t="s">
        <v>14125</v>
      </c>
    </row>
    <row r="1444" spans="1:4">
      <c r="A1444" s="489" t="str">
        <f t="shared" si="22"/>
        <v>2310203290訪問看護</v>
      </c>
      <c r="B1444" s="489">
        <v>2310203290</v>
      </c>
      <c r="C1444" s="489" t="s">
        <v>2102</v>
      </c>
      <c r="D1444" s="489" t="s">
        <v>14125</v>
      </c>
    </row>
    <row r="1445" spans="1:4">
      <c r="A1445" s="489" t="str">
        <f t="shared" si="22"/>
        <v>2310203308介護予防訪問リハビリテーション</v>
      </c>
      <c r="B1445" s="489">
        <v>2310203308</v>
      </c>
      <c r="C1445" s="489" t="s">
        <v>2108</v>
      </c>
      <c r="D1445" s="489" t="s">
        <v>14126</v>
      </c>
    </row>
    <row r="1446" spans="1:4">
      <c r="A1446" s="489" t="str">
        <f t="shared" si="22"/>
        <v>2310203308介護予防訪問看護</v>
      </c>
      <c r="B1446" s="489">
        <v>2310203308</v>
      </c>
      <c r="C1446" s="489" t="s">
        <v>2103</v>
      </c>
      <c r="D1446" s="489" t="s">
        <v>14126</v>
      </c>
    </row>
    <row r="1447" spans="1:4">
      <c r="A1447" s="489" t="str">
        <f t="shared" si="22"/>
        <v>2310203308訪問リハビリテーション</v>
      </c>
      <c r="B1447" s="489">
        <v>2310203308</v>
      </c>
      <c r="C1447" s="489" t="s">
        <v>2104</v>
      </c>
      <c r="D1447" s="489" t="s">
        <v>14126</v>
      </c>
    </row>
    <row r="1448" spans="1:4">
      <c r="A1448" s="489" t="str">
        <f t="shared" si="22"/>
        <v>2310203308訪問看護</v>
      </c>
      <c r="B1448" s="489">
        <v>2310203308</v>
      </c>
      <c r="C1448" s="489" t="s">
        <v>2102</v>
      </c>
      <c r="D1448" s="489" t="s">
        <v>14126</v>
      </c>
    </row>
    <row r="1449" spans="1:4">
      <c r="A1449" s="489" t="str">
        <f t="shared" si="22"/>
        <v>2310203316介護予防訪問リハビリテーション</v>
      </c>
      <c r="B1449" s="489">
        <v>2310203316</v>
      </c>
      <c r="C1449" s="489" t="s">
        <v>2108</v>
      </c>
      <c r="D1449" s="489" t="s">
        <v>14127</v>
      </c>
    </row>
    <row r="1450" spans="1:4">
      <c r="A1450" s="489" t="str">
        <f t="shared" si="22"/>
        <v>2310203316介護予防訪問看護</v>
      </c>
      <c r="B1450" s="489">
        <v>2310203316</v>
      </c>
      <c r="C1450" s="489" t="s">
        <v>2103</v>
      </c>
      <c r="D1450" s="489" t="s">
        <v>14127</v>
      </c>
    </row>
    <row r="1451" spans="1:4">
      <c r="A1451" s="489" t="str">
        <f t="shared" si="22"/>
        <v>2310203316訪問リハビリテーション</v>
      </c>
      <c r="B1451" s="489">
        <v>2310203316</v>
      </c>
      <c r="C1451" s="489" t="s">
        <v>2104</v>
      </c>
      <c r="D1451" s="489" t="s">
        <v>14127</v>
      </c>
    </row>
    <row r="1452" spans="1:4">
      <c r="A1452" s="489" t="str">
        <f t="shared" si="22"/>
        <v>2310203316訪問看護</v>
      </c>
      <c r="B1452" s="489">
        <v>2310203316</v>
      </c>
      <c r="C1452" s="489" t="s">
        <v>2102</v>
      </c>
      <c r="D1452" s="489" t="s">
        <v>14127</v>
      </c>
    </row>
    <row r="1453" spans="1:4">
      <c r="A1453" s="489" t="str">
        <f t="shared" si="22"/>
        <v>2310203324介護予防訪問リハビリテーション</v>
      </c>
      <c r="B1453" s="489">
        <v>2310203324</v>
      </c>
      <c r="C1453" s="489" t="s">
        <v>2108</v>
      </c>
      <c r="D1453" s="489" t="s">
        <v>14128</v>
      </c>
    </row>
    <row r="1454" spans="1:4">
      <c r="A1454" s="489" t="str">
        <f t="shared" si="22"/>
        <v>2310203324介護予防訪問看護</v>
      </c>
      <c r="B1454" s="489">
        <v>2310203324</v>
      </c>
      <c r="C1454" s="489" t="s">
        <v>2103</v>
      </c>
      <c r="D1454" s="489" t="s">
        <v>14128</v>
      </c>
    </row>
    <row r="1455" spans="1:4">
      <c r="A1455" s="489" t="str">
        <f t="shared" si="22"/>
        <v>2310203324訪問リハビリテーション</v>
      </c>
      <c r="B1455" s="489">
        <v>2310203324</v>
      </c>
      <c r="C1455" s="489" t="s">
        <v>2104</v>
      </c>
      <c r="D1455" s="489" t="s">
        <v>14128</v>
      </c>
    </row>
    <row r="1456" spans="1:4">
      <c r="A1456" s="489" t="str">
        <f t="shared" si="22"/>
        <v>2310203324訪問看護</v>
      </c>
      <c r="B1456" s="489">
        <v>2310203324</v>
      </c>
      <c r="C1456" s="489" t="s">
        <v>2102</v>
      </c>
      <c r="D1456" s="489" t="s">
        <v>14128</v>
      </c>
    </row>
    <row r="1457" spans="1:4">
      <c r="A1457" s="489" t="str">
        <f t="shared" si="22"/>
        <v>2310203332介護予防訪問リハビリテーション</v>
      </c>
      <c r="B1457" s="489">
        <v>2310203332</v>
      </c>
      <c r="C1457" s="489" t="s">
        <v>2108</v>
      </c>
      <c r="D1457" s="489" t="s">
        <v>14129</v>
      </c>
    </row>
    <row r="1458" spans="1:4">
      <c r="A1458" s="489" t="str">
        <f t="shared" si="22"/>
        <v>2310203332介護予防訪問看護</v>
      </c>
      <c r="B1458" s="489">
        <v>2310203332</v>
      </c>
      <c r="C1458" s="489" t="s">
        <v>2103</v>
      </c>
      <c r="D1458" s="489" t="s">
        <v>14129</v>
      </c>
    </row>
    <row r="1459" spans="1:4">
      <c r="A1459" s="489" t="str">
        <f t="shared" si="22"/>
        <v>2310203332訪問リハビリテーション</v>
      </c>
      <c r="B1459" s="489">
        <v>2310203332</v>
      </c>
      <c r="C1459" s="489" t="s">
        <v>2104</v>
      </c>
      <c r="D1459" s="489" t="s">
        <v>14129</v>
      </c>
    </row>
    <row r="1460" spans="1:4">
      <c r="A1460" s="489" t="str">
        <f t="shared" si="22"/>
        <v>2310203332訪問看護</v>
      </c>
      <c r="B1460" s="489">
        <v>2310203332</v>
      </c>
      <c r="C1460" s="489" t="s">
        <v>2102</v>
      </c>
      <c r="D1460" s="489" t="s">
        <v>14129</v>
      </c>
    </row>
    <row r="1461" spans="1:4">
      <c r="A1461" s="489" t="str">
        <f t="shared" si="22"/>
        <v>2310203340介護予防訪問リハビリテーション</v>
      </c>
      <c r="B1461" s="489">
        <v>2310203340</v>
      </c>
      <c r="C1461" s="489" t="s">
        <v>2108</v>
      </c>
      <c r="D1461" s="489" t="s">
        <v>14130</v>
      </c>
    </row>
    <row r="1462" spans="1:4">
      <c r="A1462" s="489" t="str">
        <f t="shared" si="22"/>
        <v>2310203340介護予防訪問看護</v>
      </c>
      <c r="B1462" s="489">
        <v>2310203340</v>
      </c>
      <c r="C1462" s="489" t="s">
        <v>2103</v>
      </c>
      <c r="D1462" s="489" t="s">
        <v>14130</v>
      </c>
    </row>
    <row r="1463" spans="1:4">
      <c r="A1463" s="489" t="str">
        <f t="shared" si="22"/>
        <v>2310203340訪問リハビリテーション</v>
      </c>
      <c r="B1463" s="489">
        <v>2310203340</v>
      </c>
      <c r="C1463" s="489" t="s">
        <v>2104</v>
      </c>
      <c r="D1463" s="489" t="s">
        <v>14130</v>
      </c>
    </row>
    <row r="1464" spans="1:4">
      <c r="A1464" s="489" t="str">
        <f t="shared" si="22"/>
        <v>2310203340訪問看護</v>
      </c>
      <c r="B1464" s="489">
        <v>2310203340</v>
      </c>
      <c r="C1464" s="489" t="s">
        <v>2102</v>
      </c>
      <c r="D1464" s="489" t="s">
        <v>14130</v>
      </c>
    </row>
    <row r="1465" spans="1:4">
      <c r="A1465" s="489" t="str">
        <f t="shared" si="22"/>
        <v>2310203373介護予防訪問リハビリテーション</v>
      </c>
      <c r="B1465" s="489">
        <v>2310203373</v>
      </c>
      <c r="C1465" s="489" t="s">
        <v>2108</v>
      </c>
      <c r="D1465" s="489" t="s">
        <v>14100</v>
      </c>
    </row>
    <row r="1466" spans="1:4">
      <c r="A1466" s="489" t="str">
        <f t="shared" si="22"/>
        <v>2310203373介護予防訪問看護</v>
      </c>
      <c r="B1466" s="489">
        <v>2310203373</v>
      </c>
      <c r="C1466" s="489" t="s">
        <v>2103</v>
      </c>
      <c r="D1466" s="489" t="s">
        <v>14100</v>
      </c>
    </row>
    <row r="1467" spans="1:4">
      <c r="A1467" s="489" t="str">
        <f t="shared" si="22"/>
        <v>2310203373訪問リハビリテーション</v>
      </c>
      <c r="B1467" s="489">
        <v>2310203373</v>
      </c>
      <c r="C1467" s="489" t="s">
        <v>2104</v>
      </c>
      <c r="D1467" s="489" t="s">
        <v>14100</v>
      </c>
    </row>
    <row r="1468" spans="1:4">
      <c r="A1468" s="489" t="str">
        <f t="shared" si="22"/>
        <v>2310203373訪問看護</v>
      </c>
      <c r="B1468" s="489">
        <v>2310203373</v>
      </c>
      <c r="C1468" s="489" t="s">
        <v>2102</v>
      </c>
      <c r="D1468" s="489" t="s">
        <v>14100</v>
      </c>
    </row>
    <row r="1469" spans="1:4">
      <c r="A1469" s="489" t="str">
        <f t="shared" si="22"/>
        <v>2310300054介護予防訪問リハビリテーション</v>
      </c>
      <c r="B1469" s="489">
        <v>2310300054</v>
      </c>
      <c r="C1469" s="489" t="s">
        <v>2108</v>
      </c>
      <c r="D1469" s="489" t="s">
        <v>14131</v>
      </c>
    </row>
    <row r="1470" spans="1:4">
      <c r="A1470" s="489" t="str">
        <f t="shared" si="22"/>
        <v>2310300054介護予防訪問看護</v>
      </c>
      <c r="B1470" s="489">
        <v>2310300054</v>
      </c>
      <c r="C1470" s="489" t="s">
        <v>2103</v>
      </c>
      <c r="D1470" s="489" t="s">
        <v>14131</v>
      </c>
    </row>
    <row r="1471" spans="1:4">
      <c r="A1471" s="489" t="str">
        <f t="shared" si="22"/>
        <v>2310300054訪問リハビリテーション</v>
      </c>
      <c r="B1471" s="489">
        <v>2310300054</v>
      </c>
      <c r="C1471" s="489" t="s">
        <v>2104</v>
      </c>
      <c r="D1471" s="489" t="s">
        <v>14131</v>
      </c>
    </row>
    <row r="1472" spans="1:4">
      <c r="A1472" s="489" t="str">
        <f t="shared" si="22"/>
        <v>2310300054訪問看護</v>
      </c>
      <c r="B1472" s="489">
        <v>2310300054</v>
      </c>
      <c r="C1472" s="489" t="s">
        <v>2102</v>
      </c>
      <c r="D1472" s="489" t="s">
        <v>14131</v>
      </c>
    </row>
    <row r="1473" spans="1:4">
      <c r="A1473" s="489" t="str">
        <f t="shared" si="22"/>
        <v>2310301243介護予防訪問リハビリテーション</v>
      </c>
      <c r="B1473" s="489">
        <v>2310301243</v>
      </c>
      <c r="C1473" s="489" t="s">
        <v>2108</v>
      </c>
      <c r="D1473" s="489" t="s">
        <v>14132</v>
      </c>
    </row>
    <row r="1474" spans="1:4">
      <c r="A1474" s="489" t="str">
        <f t="shared" ref="A1474:A1537" si="23">B1474&amp;C1474</f>
        <v>2310301243介護予防訪問看護</v>
      </c>
      <c r="B1474" s="489">
        <v>2310301243</v>
      </c>
      <c r="C1474" s="489" t="s">
        <v>2103</v>
      </c>
      <c r="D1474" s="489" t="s">
        <v>14132</v>
      </c>
    </row>
    <row r="1475" spans="1:4">
      <c r="A1475" s="489" t="str">
        <f t="shared" si="23"/>
        <v>2310301243訪問リハビリテーション</v>
      </c>
      <c r="B1475" s="489">
        <v>2310301243</v>
      </c>
      <c r="C1475" s="489" t="s">
        <v>2104</v>
      </c>
      <c r="D1475" s="489" t="s">
        <v>14132</v>
      </c>
    </row>
    <row r="1476" spans="1:4">
      <c r="A1476" s="489" t="str">
        <f t="shared" si="23"/>
        <v>2310301243訪問リハビリテーション</v>
      </c>
      <c r="B1476" s="489">
        <v>2310301243</v>
      </c>
      <c r="C1476" s="489" t="s">
        <v>2104</v>
      </c>
      <c r="D1476" s="489" t="s">
        <v>14132</v>
      </c>
    </row>
    <row r="1477" spans="1:4">
      <c r="A1477" s="489" t="str">
        <f t="shared" si="23"/>
        <v>2310301243訪問看護</v>
      </c>
      <c r="B1477" s="489">
        <v>2310301243</v>
      </c>
      <c r="C1477" s="489" t="s">
        <v>2102</v>
      </c>
      <c r="D1477" s="489" t="s">
        <v>14132</v>
      </c>
    </row>
    <row r="1478" spans="1:4">
      <c r="A1478" s="489" t="str">
        <f t="shared" si="23"/>
        <v>2310301425介護予防訪問リハビリテーション</v>
      </c>
      <c r="B1478" s="489">
        <v>2310301425</v>
      </c>
      <c r="C1478" s="489" t="s">
        <v>2108</v>
      </c>
      <c r="D1478" s="489" t="s">
        <v>14133</v>
      </c>
    </row>
    <row r="1479" spans="1:4">
      <c r="A1479" s="489" t="str">
        <f t="shared" si="23"/>
        <v>2310301425介護予防訪問看護</v>
      </c>
      <c r="B1479" s="489">
        <v>2310301425</v>
      </c>
      <c r="C1479" s="489" t="s">
        <v>2103</v>
      </c>
      <c r="D1479" s="489" t="s">
        <v>14133</v>
      </c>
    </row>
    <row r="1480" spans="1:4">
      <c r="A1480" s="489" t="str">
        <f t="shared" si="23"/>
        <v>2310301425訪問リハビリテーション</v>
      </c>
      <c r="B1480" s="489">
        <v>2310301425</v>
      </c>
      <c r="C1480" s="489" t="s">
        <v>2104</v>
      </c>
      <c r="D1480" s="489" t="s">
        <v>14133</v>
      </c>
    </row>
    <row r="1481" spans="1:4">
      <c r="A1481" s="489" t="str">
        <f t="shared" si="23"/>
        <v>2310301425訪問看護</v>
      </c>
      <c r="B1481" s="489">
        <v>2310301425</v>
      </c>
      <c r="C1481" s="489" t="s">
        <v>2102</v>
      </c>
      <c r="D1481" s="489" t="s">
        <v>14133</v>
      </c>
    </row>
    <row r="1482" spans="1:4">
      <c r="A1482" s="489" t="str">
        <f t="shared" si="23"/>
        <v>2310301557介護予防通所リハビリテーション</v>
      </c>
      <c r="B1482" s="489">
        <v>2310301557</v>
      </c>
      <c r="C1482" s="489" t="s">
        <v>2512</v>
      </c>
      <c r="D1482" s="489" t="s">
        <v>14134</v>
      </c>
    </row>
    <row r="1483" spans="1:4">
      <c r="A1483" s="489" t="str">
        <f t="shared" si="23"/>
        <v>2310301557介護予防通所リハビリテーション</v>
      </c>
      <c r="B1483" s="489">
        <v>2310301557</v>
      </c>
      <c r="C1483" s="489" t="s">
        <v>2512</v>
      </c>
      <c r="D1483" s="489" t="s">
        <v>14134</v>
      </c>
    </row>
    <row r="1484" spans="1:4">
      <c r="A1484" s="489" t="str">
        <f t="shared" si="23"/>
        <v>2310301557介護予防通所リハビリテーション</v>
      </c>
      <c r="B1484" s="489">
        <v>2310301557</v>
      </c>
      <c r="C1484" s="489" t="s">
        <v>2512</v>
      </c>
      <c r="D1484" s="489" t="s">
        <v>14134</v>
      </c>
    </row>
    <row r="1485" spans="1:4">
      <c r="A1485" s="489" t="str">
        <f t="shared" si="23"/>
        <v>2310301557介護予防訪問リハビリテーション</v>
      </c>
      <c r="B1485" s="489">
        <v>2310301557</v>
      </c>
      <c r="C1485" s="489" t="s">
        <v>2108</v>
      </c>
      <c r="D1485" s="489" t="s">
        <v>14134</v>
      </c>
    </row>
    <row r="1486" spans="1:4">
      <c r="A1486" s="489" t="str">
        <f t="shared" si="23"/>
        <v>2310301557介護予防訪問看護</v>
      </c>
      <c r="B1486" s="489">
        <v>2310301557</v>
      </c>
      <c r="C1486" s="489" t="s">
        <v>2103</v>
      </c>
      <c r="D1486" s="489" t="s">
        <v>14134</v>
      </c>
    </row>
    <row r="1487" spans="1:4">
      <c r="A1487" s="489" t="str">
        <f t="shared" si="23"/>
        <v>2310301557通所リハビリテーション</v>
      </c>
      <c r="B1487" s="489">
        <v>2310301557</v>
      </c>
      <c r="C1487" s="489" t="s">
        <v>2511</v>
      </c>
      <c r="D1487" s="489" t="s">
        <v>14134</v>
      </c>
    </row>
    <row r="1488" spans="1:4">
      <c r="A1488" s="489" t="str">
        <f t="shared" si="23"/>
        <v>2310301557通所リハビリテーション</v>
      </c>
      <c r="B1488" s="489">
        <v>2310301557</v>
      </c>
      <c r="C1488" s="489" t="s">
        <v>2511</v>
      </c>
      <c r="D1488" s="489" t="s">
        <v>14134</v>
      </c>
    </row>
    <row r="1489" spans="1:4">
      <c r="A1489" s="489" t="str">
        <f t="shared" si="23"/>
        <v>2310301557通所リハビリテーション</v>
      </c>
      <c r="B1489" s="489">
        <v>2310301557</v>
      </c>
      <c r="C1489" s="489" t="s">
        <v>2511</v>
      </c>
      <c r="D1489" s="489" t="s">
        <v>14134</v>
      </c>
    </row>
    <row r="1490" spans="1:4">
      <c r="A1490" s="489" t="str">
        <f t="shared" si="23"/>
        <v>2310301557訪問リハビリテーション</v>
      </c>
      <c r="B1490" s="489">
        <v>2310301557</v>
      </c>
      <c r="C1490" s="489" t="s">
        <v>2104</v>
      </c>
      <c r="D1490" s="489" t="s">
        <v>14134</v>
      </c>
    </row>
    <row r="1491" spans="1:4">
      <c r="A1491" s="489" t="str">
        <f t="shared" si="23"/>
        <v>2310301557訪問看護</v>
      </c>
      <c r="B1491" s="489">
        <v>2310301557</v>
      </c>
      <c r="C1491" s="489" t="s">
        <v>2102</v>
      </c>
      <c r="D1491" s="489" t="s">
        <v>14134</v>
      </c>
    </row>
    <row r="1492" spans="1:4">
      <c r="A1492" s="489" t="str">
        <f t="shared" si="23"/>
        <v>2310301573介護予防訪問リハビリテーション</v>
      </c>
      <c r="B1492" s="489">
        <v>2310301573</v>
      </c>
      <c r="C1492" s="489" t="s">
        <v>2108</v>
      </c>
      <c r="D1492" s="489" t="s">
        <v>14135</v>
      </c>
    </row>
    <row r="1493" spans="1:4">
      <c r="A1493" s="489" t="str">
        <f t="shared" si="23"/>
        <v>2310301573介護予防訪問看護</v>
      </c>
      <c r="B1493" s="489">
        <v>2310301573</v>
      </c>
      <c r="C1493" s="489" t="s">
        <v>2103</v>
      </c>
      <c r="D1493" s="489" t="s">
        <v>14135</v>
      </c>
    </row>
    <row r="1494" spans="1:4">
      <c r="A1494" s="489" t="str">
        <f t="shared" si="23"/>
        <v>2310301573訪問リハビリテーション</v>
      </c>
      <c r="B1494" s="489">
        <v>2310301573</v>
      </c>
      <c r="C1494" s="489" t="s">
        <v>2104</v>
      </c>
      <c r="D1494" s="489" t="s">
        <v>14135</v>
      </c>
    </row>
    <row r="1495" spans="1:4">
      <c r="A1495" s="489" t="str">
        <f t="shared" si="23"/>
        <v>2310301573訪問看護</v>
      </c>
      <c r="B1495" s="489">
        <v>2310301573</v>
      </c>
      <c r="C1495" s="489" t="s">
        <v>2102</v>
      </c>
      <c r="D1495" s="489" t="s">
        <v>14135</v>
      </c>
    </row>
    <row r="1496" spans="1:4">
      <c r="A1496" s="489" t="str">
        <f t="shared" si="23"/>
        <v>2310301771介護予防訪問リハビリテーション</v>
      </c>
      <c r="B1496" s="489">
        <v>2310301771</v>
      </c>
      <c r="C1496" s="489" t="s">
        <v>2108</v>
      </c>
      <c r="D1496" s="489" t="s">
        <v>14136</v>
      </c>
    </row>
    <row r="1497" spans="1:4">
      <c r="A1497" s="489" t="str">
        <f t="shared" si="23"/>
        <v>2310301771介護予防訪問看護</v>
      </c>
      <c r="B1497" s="489">
        <v>2310301771</v>
      </c>
      <c r="C1497" s="489" t="s">
        <v>2103</v>
      </c>
      <c r="D1497" s="489" t="s">
        <v>14136</v>
      </c>
    </row>
    <row r="1498" spans="1:4">
      <c r="A1498" s="489" t="str">
        <f t="shared" si="23"/>
        <v>2310301771訪問リハビリテーション</v>
      </c>
      <c r="B1498" s="489">
        <v>2310301771</v>
      </c>
      <c r="C1498" s="489" t="s">
        <v>2104</v>
      </c>
      <c r="D1498" s="489" t="s">
        <v>14136</v>
      </c>
    </row>
    <row r="1499" spans="1:4">
      <c r="A1499" s="489" t="str">
        <f t="shared" si="23"/>
        <v>2310301771訪問看護</v>
      </c>
      <c r="B1499" s="489">
        <v>2310301771</v>
      </c>
      <c r="C1499" s="489" t="s">
        <v>2102</v>
      </c>
      <c r="D1499" s="489" t="s">
        <v>14136</v>
      </c>
    </row>
    <row r="1500" spans="1:4">
      <c r="A1500" s="489" t="str">
        <f t="shared" si="23"/>
        <v>2310301797介護予防通所リハビリテーション</v>
      </c>
      <c r="B1500" s="489">
        <v>2310301797</v>
      </c>
      <c r="C1500" s="489" t="s">
        <v>2512</v>
      </c>
      <c r="D1500" s="489" t="s">
        <v>14137</v>
      </c>
    </row>
    <row r="1501" spans="1:4">
      <c r="A1501" s="489" t="str">
        <f t="shared" si="23"/>
        <v>2310301797介護予防訪問リハビリテーション</v>
      </c>
      <c r="B1501" s="489">
        <v>2310301797</v>
      </c>
      <c r="C1501" s="489" t="s">
        <v>2108</v>
      </c>
      <c r="D1501" s="489" t="s">
        <v>14137</v>
      </c>
    </row>
    <row r="1502" spans="1:4">
      <c r="A1502" s="489" t="str">
        <f t="shared" si="23"/>
        <v>2310301797介護予防訪問看護</v>
      </c>
      <c r="B1502" s="489">
        <v>2310301797</v>
      </c>
      <c r="C1502" s="489" t="s">
        <v>2103</v>
      </c>
      <c r="D1502" s="489" t="s">
        <v>14137</v>
      </c>
    </row>
    <row r="1503" spans="1:4">
      <c r="A1503" s="489" t="str">
        <f t="shared" si="23"/>
        <v>2310301797通所リハビリテーション</v>
      </c>
      <c r="B1503" s="489">
        <v>2310301797</v>
      </c>
      <c r="C1503" s="489" t="s">
        <v>2511</v>
      </c>
      <c r="D1503" s="489" t="s">
        <v>14137</v>
      </c>
    </row>
    <row r="1504" spans="1:4">
      <c r="A1504" s="489" t="str">
        <f t="shared" si="23"/>
        <v>2310301797訪問リハビリテーション</v>
      </c>
      <c r="B1504" s="489">
        <v>2310301797</v>
      </c>
      <c r="C1504" s="489" t="s">
        <v>2104</v>
      </c>
      <c r="D1504" s="489" t="s">
        <v>14137</v>
      </c>
    </row>
    <row r="1505" spans="1:4">
      <c r="A1505" s="489" t="str">
        <f t="shared" si="23"/>
        <v>2310301797訪問看護</v>
      </c>
      <c r="B1505" s="489">
        <v>2310301797</v>
      </c>
      <c r="C1505" s="489" t="s">
        <v>2102</v>
      </c>
      <c r="D1505" s="489" t="s">
        <v>14137</v>
      </c>
    </row>
    <row r="1506" spans="1:4">
      <c r="A1506" s="489" t="str">
        <f t="shared" si="23"/>
        <v>2310302001介護予防訪問リハビリテーション</v>
      </c>
      <c r="B1506" s="489">
        <v>2310302001</v>
      </c>
      <c r="C1506" s="489" t="s">
        <v>2108</v>
      </c>
      <c r="D1506" s="489" t="s">
        <v>14138</v>
      </c>
    </row>
    <row r="1507" spans="1:4">
      <c r="A1507" s="489" t="str">
        <f t="shared" si="23"/>
        <v>2310302001介護予防訪問看護</v>
      </c>
      <c r="B1507" s="489">
        <v>2310302001</v>
      </c>
      <c r="C1507" s="489" t="s">
        <v>2103</v>
      </c>
      <c r="D1507" s="489" t="s">
        <v>14138</v>
      </c>
    </row>
    <row r="1508" spans="1:4">
      <c r="A1508" s="489" t="str">
        <f t="shared" si="23"/>
        <v>2310302001訪問リハビリテーション</v>
      </c>
      <c r="B1508" s="489">
        <v>2310302001</v>
      </c>
      <c r="C1508" s="489" t="s">
        <v>2104</v>
      </c>
      <c r="D1508" s="489" t="s">
        <v>14138</v>
      </c>
    </row>
    <row r="1509" spans="1:4">
      <c r="A1509" s="489" t="str">
        <f t="shared" si="23"/>
        <v>2310302001訪問看護</v>
      </c>
      <c r="B1509" s="489">
        <v>2310302001</v>
      </c>
      <c r="C1509" s="489" t="s">
        <v>2102</v>
      </c>
      <c r="D1509" s="489" t="s">
        <v>14138</v>
      </c>
    </row>
    <row r="1510" spans="1:4">
      <c r="A1510" s="489" t="str">
        <f t="shared" si="23"/>
        <v>2310302027介護予防訪問リハビリテーション</v>
      </c>
      <c r="B1510" s="489">
        <v>2310302027</v>
      </c>
      <c r="C1510" s="489" t="s">
        <v>2108</v>
      </c>
      <c r="D1510" s="489" t="s">
        <v>14139</v>
      </c>
    </row>
    <row r="1511" spans="1:4">
      <c r="A1511" s="489" t="str">
        <f t="shared" si="23"/>
        <v>2310302027介護予防訪問看護</v>
      </c>
      <c r="B1511" s="489">
        <v>2310302027</v>
      </c>
      <c r="C1511" s="489" t="s">
        <v>2103</v>
      </c>
      <c r="D1511" s="489" t="s">
        <v>14139</v>
      </c>
    </row>
    <row r="1512" spans="1:4">
      <c r="A1512" s="489" t="str">
        <f t="shared" si="23"/>
        <v>2310302027訪問リハビリテーション</v>
      </c>
      <c r="B1512" s="489">
        <v>2310302027</v>
      </c>
      <c r="C1512" s="489" t="s">
        <v>2104</v>
      </c>
      <c r="D1512" s="489" t="s">
        <v>14139</v>
      </c>
    </row>
    <row r="1513" spans="1:4">
      <c r="A1513" s="489" t="str">
        <f t="shared" si="23"/>
        <v>2310302027訪問看護</v>
      </c>
      <c r="B1513" s="489">
        <v>2310302027</v>
      </c>
      <c r="C1513" s="489" t="s">
        <v>2102</v>
      </c>
      <c r="D1513" s="489" t="s">
        <v>14139</v>
      </c>
    </row>
    <row r="1514" spans="1:4">
      <c r="A1514" s="489" t="str">
        <f t="shared" si="23"/>
        <v>2310302068介護予防訪問看護</v>
      </c>
      <c r="B1514" s="489">
        <v>2310302068</v>
      </c>
      <c r="C1514" s="489" t="s">
        <v>2103</v>
      </c>
      <c r="D1514" s="489" t="s">
        <v>14140</v>
      </c>
    </row>
    <row r="1515" spans="1:4">
      <c r="A1515" s="489" t="str">
        <f t="shared" si="23"/>
        <v>2310302068訪問看護</v>
      </c>
      <c r="B1515" s="489">
        <v>2310302068</v>
      </c>
      <c r="C1515" s="489" t="s">
        <v>2102</v>
      </c>
      <c r="D1515" s="489" t="s">
        <v>14140</v>
      </c>
    </row>
    <row r="1516" spans="1:4">
      <c r="A1516" s="489" t="str">
        <f t="shared" si="23"/>
        <v>2310302092介護予防訪問リハビリテーション</v>
      </c>
      <c r="B1516" s="489">
        <v>2310302092</v>
      </c>
      <c r="C1516" s="489" t="s">
        <v>2108</v>
      </c>
      <c r="D1516" s="489" t="s">
        <v>14141</v>
      </c>
    </row>
    <row r="1517" spans="1:4">
      <c r="A1517" s="489" t="str">
        <f t="shared" si="23"/>
        <v>2310302092訪問リハビリテーション</v>
      </c>
      <c r="B1517" s="489">
        <v>2310302092</v>
      </c>
      <c r="C1517" s="489" t="s">
        <v>2104</v>
      </c>
      <c r="D1517" s="489" t="s">
        <v>14141</v>
      </c>
    </row>
    <row r="1518" spans="1:4">
      <c r="A1518" s="489" t="str">
        <f t="shared" si="23"/>
        <v>2310302126介護予防訪問リハビリテーション</v>
      </c>
      <c r="B1518" s="489">
        <v>2310302126</v>
      </c>
      <c r="C1518" s="489" t="s">
        <v>2108</v>
      </c>
      <c r="D1518" s="489" t="s">
        <v>14142</v>
      </c>
    </row>
    <row r="1519" spans="1:4">
      <c r="A1519" s="489" t="str">
        <f t="shared" si="23"/>
        <v>2310302126介護予防訪問看護</v>
      </c>
      <c r="B1519" s="489">
        <v>2310302126</v>
      </c>
      <c r="C1519" s="489" t="s">
        <v>2103</v>
      </c>
      <c r="D1519" s="489" t="s">
        <v>14142</v>
      </c>
    </row>
    <row r="1520" spans="1:4">
      <c r="A1520" s="489" t="str">
        <f t="shared" si="23"/>
        <v>2310302126訪問リハビリテーション</v>
      </c>
      <c r="B1520" s="489">
        <v>2310302126</v>
      </c>
      <c r="C1520" s="489" t="s">
        <v>2104</v>
      </c>
      <c r="D1520" s="489" t="s">
        <v>14142</v>
      </c>
    </row>
    <row r="1521" spans="1:4">
      <c r="A1521" s="489" t="str">
        <f t="shared" si="23"/>
        <v>2310302126訪問看護</v>
      </c>
      <c r="B1521" s="489">
        <v>2310302126</v>
      </c>
      <c r="C1521" s="489" t="s">
        <v>2102</v>
      </c>
      <c r="D1521" s="489" t="s">
        <v>14142</v>
      </c>
    </row>
    <row r="1522" spans="1:4">
      <c r="A1522" s="489" t="str">
        <f t="shared" si="23"/>
        <v>2310302159介護予防訪問リハビリテーション</v>
      </c>
      <c r="B1522" s="489">
        <v>2310302159</v>
      </c>
      <c r="C1522" s="489" t="s">
        <v>2108</v>
      </c>
      <c r="D1522" s="489" t="s">
        <v>14143</v>
      </c>
    </row>
    <row r="1523" spans="1:4">
      <c r="A1523" s="489" t="str">
        <f t="shared" si="23"/>
        <v>2310302159介護予防訪問看護</v>
      </c>
      <c r="B1523" s="489">
        <v>2310302159</v>
      </c>
      <c r="C1523" s="489" t="s">
        <v>2103</v>
      </c>
      <c r="D1523" s="489" t="s">
        <v>14143</v>
      </c>
    </row>
    <row r="1524" spans="1:4">
      <c r="A1524" s="489" t="str">
        <f t="shared" si="23"/>
        <v>2310302159訪問リハビリテーション</v>
      </c>
      <c r="B1524" s="489">
        <v>2310302159</v>
      </c>
      <c r="C1524" s="489" t="s">
        <v>2104</v>
      </c>
      <c r="D1524" s="489" t="s">
        <v>14143</v>
      </c>
    </row>
    <row r="1525" spans="1:4">
      <c r="A1525" s="489" t="str">
        <f t="shared" si="23"/>
        <v>2310302159訪問看護</v>
      </c>
      <c r="B1525" s="489">
        <v>2310302159</v>
      </c>
      <c r="C1525" s="489" t="s">
        <v>2102</v>
      </c>
      <c r="D1525" s="489" t="s">
        <v>14143</v>
      </c>
    </row>
    <row r="1526" spans="1:4">
      <c r="A1526" s="489" t="str">
        <f t="shared" si="23"/>
        <v>2310302175介護予防訪問リハビリテーション</v>
      </c>
      <c r="B1526" s="489">
        <v>2310302175</v>
      </c>
      <c r="C1526" s="489" t="s">
        <v>2108</v>
      </c>
      <c r="D1526" s="489" t="s">
        <v>14144</v>
      </c>
    </row>
    <row r="1527" spans="1:4">
      <c r="A1527" s="489" t="str">
        <f t="shared" si="23"/>
        <v>2310302175介護予防訪問看護</v>
      </c>
      <c r="B1527" s="489">
        <v>2310302175</v>
      </c>
      <c r="C1527" s="489" t="s">
        <v>2103</v>
      </c>
      <c r="D1527" s="489" t="s">
        <v>14144</v>
      </c>
    </row>
    <row r="1528" spans="1:4">
      <c r="A1528" s="489" t="str">
        <f t="shared" si="23"/>
        <v>2310302175訪問リハビリテーション</v>
      </c>
      <c r="B1528" s="489">
        <v>2310302175</v>
      </c>
      <c r="C1528" s="489" t="s">
        <v>2104</v>
      </c>
      <c r="D1528" s="489" t="s">
        <v>14144</v>
      </c>
    </row>
    <row r="1529" spans="1:4">
      <c r="A1529" s="489" t="str">
        <f t="shared" si="23"/>
        <v>2310302175訪問看護</v>
      </c>
      <c r="B1529" s="489">
        <v>2310302175</v>
      </c>
      <c r="C1529" s="489" t="s">
        <v>2102</v>
      </c>
      <c r="D1529" s="489" t="s">
        <v>14144</v>
      </c>
    </row>
    <row r="1530" spans="1:4">
      <c r="A1530" s="489" t="str">
        <f t="shared" si="23"/>
        <v>2310302183介護予防訪問リハビリテーション</v>
      </c>
      <c r="B1530" s="489">
        <v>2310302183</v>
      </c>
      <c r="C1530" s="489" t="s">
        <v>2108</v>
      </c>
      <c r="D1530" s="489" t="s">
        <v>14145</v>
      </c>
    </row>
    <row r="1531" spans="1:4">
      <c r="A1531" s="489" t="str">
        <f t="shared" si="23"/>
        <v>2310302183介護予防訪問看護</v>
      </c>
      <c r="B1531" s="489">
        <v>2310302183</v>
      </c>
      <c r="C1531" s="489" t="s">
        <v>2103</v>
      </c>
      <c r="D1531" s="489" t="s">
        <v>14145</v>
      </c>
    </row>
    <row r="1532" spans="1:4">
      <c r="A1532" s="489" t="str">
        <f t="shared" si="23"/>
        <v>2310302183訪問リハビリテーション</v>
      </c>
      <c r="B1532" s="489">
        <v>2310302183</v>
      </c>
      <c r="C1532" s="489" t="s">
        <v>2104</v>
      </c>
      <c r="D1532" s="489" t="s">
        <v>14145</v>
      </c>
    </row>
    <row r="1533" spans="1:4">
      <c r="A1533" s="489" t="str">
        <f t="shared" si="23"/>
        <v>2310302183訪問看護</v>
      </c>
      <c r="B1533" s="489">
        <v>2310302183</v>
      </c>
      <c r="C1533" s="489" t="s">
        <v>2102</v>
      </c>
      <c r="D1533" s="489" t="s">
        <v>14145</v>
      </c>
    </row>
    <row r="1534" spans="1:4">
      <c r="A1534" s="489" t="str">
        <f t="shared" si="23"/>
        <v>2310302217介護予防訪問リハビリテーション</v>
      </c>
      <c r="B1534" s="489">
        <v>2310302217</v>
      </c>
      <c r="C1534" s="489" t="s">
        <v>2108</v>
      </c>
      <c r="D1534" s="489" t="s">
        <v>14146</v>
      </c>
    </row>
    <row r="1535" spans="1:4">
      <c r="A1535" s="489" t="str">
        <f t="shared" si="23"/>
        <v>2310302217介護予防訪問看護</v>
      </c>
      <c r="B1535" s="489">
        <v>2310302217</v>
      </c>
      <c r="C1535" s="489" t="s">
        <v>2103</v>
      </c>
      <c r="D1535" s="489" t="s">
        <v>14146</v>
      </c>
    </row>
    <row r="1536" spans="1:4">
      <c r="A1536" s="489" t="str">
        <f t="shared" si="23"/>
        <v>2310302217訪問リハビリテーション</v>
      </c>
      <c r="B1536" s="489">
        <v>2310302217</v>
      </c>
      <c r="C1536" s="489" t="s">
        <v>2104</v>
      </c>
      <c r="D1536" s="489" t="s">
        <v>14146</v>
      </c>
    </row>
    <row r="1537" spans="1:4">
      <c r="A1537" s="489" t="str">
        <f t="shared" si="23"/>
        <v>2310302217訪問看護</v>
      </c>
      <c r="B1537" s="489">
        <v>2310302217</v>
      </c>
      <c r="C1537" s="489" t="s">
        <v>2102</v>
      </c>
      <c r="D1537" s="489" t="s">
        <v>14146</v>
      </c>
    </row>
    <row r="1538" spans="1:4">
      <c r="A1538" s="489" t="str">
        <f t="shared" ref="A1538:A1601" si="24">B1538&amp;C1538</f>
        <v>2310302241介護予防訪問看護</v>
      </c>
      <c r="B1538" s="489">
        <v>2310302241</v>
      </c>
      <c r="C1538" s="489" t="s">
        <v>2103</v>
      </c>
      <c r="D1538" s="489" t="s">
        <v>14147</v>
      </c>
    </row>
    <row r="1539" spans="1:4">
      <c r="A1539" s="489" t="str">
        <f t="shared" si="24"/>
        <v>2310302241訪問看護</v>
      </c>
      <c r="B1539" s="489">
        <v>2310302241</v>
      </c>
      <c r="C1539" s="489" t="s">
        <v>2102</v>
      </c>
      <c r="D1539" s="489" t="s">
        <v>14147</v>
      </c>
    </row>
    <row r="1540" spans="1:4">
      <c r="A1540" s="489" t="str">
        <f t="shared" si="24"/>
        <v>2310302266介護予防訪問リハビリテーション</v>
      </c>
      <c r="B1540" s="489">
        <v>2310302266</v>
      </c>
      <c r="C1540" s="489" t="s">
        <v>2108</v>
      </c>
      <c r="D1540" s="489" t="s">
        <v>14148</v>
      </c>
    </row>
    <row r="1541" spans="1:4">
      <c r="A1541" s="489" t="str">
        <f t="shared" si="24"/>
        <v>2310302266介護予防訪問看護</v>
      </c>
      <c r="B1541" s="489">
        <v>2310302266</v>
      </c>
      <c r="C1541" s="489" t="s">
        <v>2103</v>
      </c>
      <c r="D1541" s="489" t="s">
        <v>14148</v>
      </c>
    </row>
    <row r="1542" spans="1:4">
      <c r="A1542" s="489" t="str">
        <f t="shared" si="24"/>
        <v>2310302266訪問リハビリテーション</v>
      </c>
      <c r="B1542" s="489">
        <v>2310302266</v>
      </c>
      <c r="C1542" s="489" t="s">
        <v>2104</v>
      </c>
      <c r="D1542" s="489" t="s">
        <v>14148</v>
      </c>
    </row>
    <row r="1543" spans="1:4">
      <c r="A1543" s="489" t="str">
        <f t="shared" si="24"/>
        <v>2310302266訪問看護</v>
      </c>
      <c r="B1543" s="489">
        <v>2310302266</v>
      </c>
      <c r="C1543" s="489" t="s">
        <v>2102</v>
      </c>
      <c r="D1543" s="489" t="s">
        <v>14148</v>
      </c>
    </row>
    <row r="1544" spans="1:4">
      <c r="A1544" s="489" t="str">
        <f t="shared" si="24"/>
        <v>2310302308介護予防訪問リハビリテーション</v>
      </c>
      <c r="B1544" s="489">
        <v>2310302308</v>
      </c>
      <c r="C1544" s="489" t="s">
        <v>2108</v>
      </c>
      <c r="D1544" s="489" t="s">
        <v>14149</v>
      </c>
    </row>
    <row r="1545" spans="1:4">
      <c r="A1545" s="489" t="str">
        <f t="shared" si="24"/>
        <v>2310302308介護予防訪問看護</v>
      </c>
      <c r="B1545" s="489">
        <v>2310302308</v>
      </c>
      <c r="C1545" s="489" t="s">
        <v>2103</v>
      </c>
      <c r="D1545" s="489" t="s">
        <v>14149</v>
      </c>
    </row>
    <row r="1546" spans="1:4">
      <c r="A1546" s="489" t="str">
        <f t="shared" si="24"/>
        <v>2310302308訪問リハビリテーション</v>
      </c>
      <c r="B1546" s="489">
        <v>2310302308</v>
      </c>
      <c r="C1546" s="489" t="s">
        <v>2104</v>
      </c>
      <c r="D1546" s="489" t="s">
        <v>14149</v>
      </c>
    </row>
    <row r="1547" spans="1:4">
      <c r="A1547" s="489" t="str">
        <f t="shared" si="24"/>
        <v>2310302308訪問看護</v>
      </c>
      <c r="B1547" s="489">
        <v>2310302308</v>
      </c>
      <c r="C1547" s="489" t="s">
        <v>2102</v>
      </c>
      <c r="D1547" s="489" t="s">
        <v>14149</v>
      </c>
    </row>
    <row r="1548" spans="1:4">
      <c r="A1548" s="489" t="str">
        <f t="shared" si="24"/>
        <v>2310302365介護予防訪問リハビリテーション</v>
      </c>
      <c r="B1548" s="489">
        <v>2310302365</v>
      </c>
      <c r="C1548" s="489" t="s">
        <v>2108</v>
      </c>
      <c r="D1548" s="489" t="s">
        <v>14150</v>
      </c>
    </row>
    <row r="1549" spans="1:4">
      <c r="A1549" s="489" t="str">
        <f t="shared" si="24"/>
        <v>2310302365介護予防訪問看護</v>
      </c>
      <c r="B1549" s="489">
        <v>2310302365</v>
      </c>
      <c r="C1549" s="489" t="s">
        <v>2103</v>
      </c>
      <c r="D1549" s="489" t="s">
        <v>14150</v>
      </c>
    </row>
    <row r="1550" spans="1:4">
      <c r="A1550" s="489" t="str">
        <f t="shared" si="24"/>
        <v>2310302365訪問リハビリテーション</v>
      </c>
      <c r="B1550" s="489">
        <v>2310302365</v>
      </c>
      <c r="C1550" s="489" t="s">
        <v>2104</v>
      </c>
      <c r="D1550" s="489" t="s">
        <v>14150</v>
      </c>
    </row>
    <row r="1551" spans="1:4">
      <c r="A1551" s="489" t="str">
        <f t="shared" si="24"/>
        <v>2310302365訪問看護</v>
      </c>
      <c r="B1551" s="489">
        <v>2310302365</v>
      </c>
      <c r="C1551" s="489" t="s">
        <v>2102</v>
      </c>
      <c r="D1551" s="489" t="s">
        <v>14150</v>
      </c>
    </row>
    <row r="1552" spans="1:4">
      <c r="A1552" s="489" t="str">
        <f t="shared" si="24"/>
        <v>2310302381介護予防訪問リハビリテーション</v>
      </c>
      <c r="B1552" s="489">
        <v>2310302381</v>
      </c>
      <c r="C1552" s="489" t="s">
        <v>2108</v>
      </c>
      <c r="D1552" s="489" t="s">
        <v>14151</v>
      </c>
    </row>
    <row r="1553" spans="1:4">
      <c r="A1553" s="489" t="str">
        <f t="shared" si="24"/>
        <v>2310302381介護予防訪問看護</v>
      </c>
      <c r="B1553" s="489">
        <v>2310302381</v>
      </c>
      <c r="C1553" s="489" t="s">
        <v>2103</v>
      </c>
      <c r="D1553" s="489" t="s">
        <v>14151</v>
      </c>
    </row>
    <row r="1554" spans="1:4">
      <c r="A1554" s="489" t="str">
        <f t="shared" si="24"/>
        <v>2310302381訪問リハビリテーション</v>
      </c>
      <c r="B1554" s="489">
        <v>2310302381</v>
      </c>
      <c r="C1554" s="489" t="s">
        <v>2104</v>
      </c>
      <c r="D1554" s="489" t="s">
        <v>14151</v>
      </c>
    </row>
    <row r="1555" spans="1:4">
      <c r="A1555" s="489" t="str">
        <f t="shared" si="24"/>
        <v>2310302381訪問看護</v>
      </c>
      <c r="B1555" s="489">
        <v>2310302381</v>
      </c>
      <c r="C1555" s="489" t="s">
        <v>2102</v>
      </c>
      <c r="D1555" s="489" t="s">
        <v>14151</v>
      </c>
    </row>
    <row r="1556" spans="1:4">
      <c r="A1556" s="489" t="str">
        <f t="shared" si="24"/>
        <v>2310302472介護予防訪問リハビリテーション</v>
      </c>
      <c r="B1556" s="489">
        <v>2310302472</v>
      </c>
      <c r="C1556" s="489" t="s">
        <v>2108</v>
      </c>
      <c r="D1556" s="489" t="s">
        <v>14152</v>
      </c>
    </row>
    <row r="1557" spans="1:4">
      <c r="A1557" s="489" t="str">
        <f t="shared" si="24"/>
        <v>2310302472介護予防訪問看護</v>
      </c>
      <c r="B1557" s="489">
        <v>2310302472</v>
      </c>
      <c r="C1557" s="489" t="s">
        <v>2103</v>
      </c>
      <c r="D1557" s="489" t="s">
        <v>14152</v>
      </c>
    </row>
    <row r="1558" spans="1:4">
      <c r="A1558" s="489" t="str">
        <f t="shared" si="24"/>
        <v>2310302472訪問リハビリテーション</v>
      </c>
      <c r="B1558" s="489">
        <v>2310302472</v>
      </c>
      <c r="C1558" s="489" t="s">
        <v>2104</v>
      </c>
      <c r="D1558" s="489" t="s">
        <v>14152</v>
      </c>
    </row>
    <row r="1559" spans="1:4">
      <c r="A1559" s="489" t="str">
        <f t="shared" si="24"/>
        <v>2310302472訪問看護</v>
      </c>
      <c r="B1559" s="489">
        <v>2310302472</v>
      </c>
      <c r="C1559" s="489" t="s">
        <v>2102</v>
      </c>
      <c r="D1559" s="489" t="s">
        <v>14152</v>
      </c>
    </row>
    <row r="1560" spans="1:4">
      <c r="A1560" s="489" t="str">
        <f t="shared" si="24"/>
        <v>2310302514介護予防訪問リハビリテーション</v>
      </c>
      <c r="B1560" s="489">
        <v>2310302514</v>
      </c>
      <c r="C1560" s="489" t="s">
        <v>2108</v>
      </c>
      <c r="D1560" s="489" t="s">
        <v>14153</v>
      </c>
    </row>
    <row r="1561" spans="1:4">
      <c r="A1561" s="489" t="str">
        <f t="shared" si="24"/>
        <v>2310302514介護予防訪問看護</v>
      </c>
      <c r="B1561" s="489">
        <v>2310302514</v>
      </c>
      <c r="C1561" s="489" t="s">
        <v>2103</v>
      </c>
      <c r="D1561" s="489" t="s">
        <v>14153</v>
      </c>
    </row>
    <row r="1562" spans="1:4">
      <c r="A1562" s="489" t="str">
        <f t="shared" si="24"/>
        <v>2310302514訪問リハビリテーション</v>
      </c>
      <c r="B1562" s="489">
        <v>2310302514</v>
      </c>
      <c r="C1562" s="489" t="s">
        <v>2104</v>
      </c>
      <c r="D1562" s="489" t="s">
        <v>14153</v>
      </c>
    </row>
    <row r="1563" spans="1:4">
      <c r="A1563" s="489" t="str">
        <f t="shared" si="24"/>
        <v>2310302514訪問看護</v>
      </c>
      <c r="B1563" s="489">
        <v>2310302514</v>
      </c>
      <c r="C1563" s="489" t="s">
        <v>2102</v>
      </c>
      <c r="D1563" s="489" t="s">
        <v>14153</v>
      </c>
    </row>
    <row r="1564" spans="1:4">
      <c r="A1564" s="489" t="str">
        <f t="shared" si="24"/>
        <v>2310302522介護予防訪問リハビリテーション</v>
      </c>
      <c r="B1564" s="489">
        <v>2310302522</v>
      </c>
      <c r="C1564" s="489" t="s">
        <v>2108</v>
      </c>
      <c r="D1564" s="489" t="s">
        <v>14154</v>
      </c>
    </row>
    <row r="1565" spans="1:4">
      <c r="A1565" s="489" t="str">
        <f t="shared" si="24"/>
        <v>2310302522介護予防訪問看護</v>
      </c>
      <c r="B1565" s="489">
        <v>2310302522</v>
      </c>
      <c r="C1565" s="489" t="s">
        <v>2103</v>
      </c>
      <c r="D1565" s="489" t="s">
        <v>14154</v>
      </c>
    </row>
    <row r="1566" spans="1:4">
      <c r="A1566" s="489" t="str">
        <f t="shared" si="24"/>
        <v>2310302522訪問リハビリテーション</v>
      </c>
      <c r="B1566" s="489">
        <v>2310302522</v>
      </c>
      <c r="C1566" s="489" t="s">
        <v>2104</v>
      </c>
      <c r="D1566" s="489" t="s">
        <v>14154</v>
      </c>
    </row>
    <row r="1567" spans="1:4">
      <c r="A1567" s="489" t="str">
        <f t="shared" si="24"/>
        <v>2310302522訪問看護</v>
      </c>
      <c r="B1567" s="489">
        <v>2310302522</v>
      </c>
      <c r="C1567" s="489" t="s">
        <v>2102</v>
      </c>
      <c r="D1567" s="489" t="s">
        <v>14154</v>
      </c>
    </row>
    <row r="1568" spans="1:4">
      <c r="A1568" s="489" t="str">
        <f t="shared" si="24"/>
        <v>2310302597介護予防訪問リハビリテーション</v>
      </c>
      <c r="B1568" s="489">
        <v>2310302597</v>
      </c>
      <c r="C1568" s="489" t="s">
        <v>2108</v>
      </c>
      <c r="D1568" s="489" t="s">
        <v>14155</v>
      </c>
    </row>
    <row r="1569" spans="1:4">
      <c r="A1569" s="489" t="str">
        <f t="shared" si="24"/>
        <v>2310302597介護予防訪問看護</v>
      </c>
      <c r="B1569" s="489">
        <v>2310302597</v>
      </c>
      <c r="C1569" s="489" t="s">
        <v>2103</v>
      </c>
      <c r="D1569" s="489" t="s">
        <v>14155</v>
      </c>
    </row>
    <row r="1570" spans="1:4">
      <c r="A1570" s="489" t="str">
        <f t="shared" si="24"/>
        <v>2310302597訪問リハビリテーション</v>
      </c>
      <c r="B1570" s="489">
        <v>2310302597</v>
      </c>
      <c r="C1570" s="489" t="s">
        <v>2104</v>
      </c>
      <c r="D1570" s="489" t="s">
        <v>14155</v>
      </c>
    </row>
    <row r="1571" spans="1:4">
      <c r="A1571" s="489" t="str">
        <f t="shared" si="24"/>
        <v>2310302597訪問看護</v>
      </c>
      <c r="B1571" s="489">
        <v>2310302597</v>
      </c>
      <c r="C1571" s="489" t="s">
        <v>2102</v>
      </c>
      <c r="D1571" s="489" t="s">
        <v>14155</v>
      </c>
    </row>
    <row r="1572" spans="1:4">
      <c r="A1572" s="489" t="str">
        <f t="shared" si="24"/>
        <v>2310302605介護予防訪問リハビリテーション</v>
      </c>
      <c r="B1572" s="489">
        <v>2310302605</v>
      </c>
      <c r="C1572" s="489" t="s">
        <v>2108</v>
      </c>
      <c r="D1572" s="489" t="s">
        <v>14156</v>
      </c>
    </row>
    <row r="1573" spans="1:4">
      <c r="A1573" s="489" t="str">
        <f t="shared" si="24"/>
        <v>2310302605介護予防訪問看護</v>
      </c>
      <c r="B1573" s="489">
        <v>2310302605</v>
      </c>
      <c r="C1573" s="489" t="s">
        <v>2103</v>
      </c>
      <c r="D1573" s="489" t="s">
        <v>14156</v>
      </c>
    </row>
    <row r="1574" spans="1:4">
      <c r="A1574" s="489" t="str">
        <f t="shared" si="24"/>
        <v>2310302605訪問リハビリテーション</v>
      </c>
      <c r="B1574" s="489">
        <v>2310302605</v>
      </c>
      <c r="C1574" s="489" t="s">
        <v>2104</v>
      </c>
      <c r="D1574" s="489" t="s">
        <v>14156</v>
      </c>
    </row>
    <row r="1575" spans="1:4">
      <c r="A1575" s="489" t="str">
        <f t="shared" si="24"/>
        <v>2310302605訪問看護</v>
      </c>
      <c r="B1575" s="489">
        <v>2310302605</v>
      </c>
      <c r="C1575" s="489" t="s">
        <v>2102</v>
      </c>
      <c r="D1575" s="489" t="s">
        <v>14156</v>
      </c>
    </row>
    <row r="1576" spans="1:4">
      <c r="A1576" s="489" t="str">
        <f t="shared" si="24"/>
        <v>2310302621介護予防訪問リハビリテーション</v>
      </c>
      <c r="B1576" s="489">
        <v>2310302621</v>
      </c>
      <c r="C1576" s="489" t="s">
        <v>2108</v>
      </c>
      <c r="D1576" s="489" t="s">
        <v>14157</v>
      </c>
    </row>
    <row r="1577" spans="1:4">
      <c r="A1577" s="489" t="str">
        <f t="shared" si="24"/>
        <v>2310302621介護予防訪問看護</v>
      </c>
      <c r="B1577" s="489">
        <v>2310302621</v>
      </c>
      <c r="C1577" s="489" t="s">
        <v>2103</v>
      </c>
      <c r="D1577" s="489" t="s">
        <v>14157</v>
      </c>
    </row>
    <row r="1578" spans="1:4">
      <c r="A1578" s="489" t="str">
        <f t="shared" si="24"/>
        <v>2310302621訪問リハビリテーション</v>
      </c>
      <c r="B1578" s="489">
        <v>2310302621</v>
      </c>
      <c r="C1578" s="489" t="s">
        <v>2104</v>
      </c>
      <c r="D1578" s="489" t="s">
        <v>14157</v>
      </c>
    </row>
    <row r="1579" spans="1:4">
      <c r="A1579" s="489" t="str">
        <f t="shared" si="24"/>
        <v>2310302621訪問看護</v>
      </c>
      <c r="B1579" s="489">
        <v>2310302621</v>
      </c>
      <c r="C1579" s="489" t="s">
        <v>2102</v>
      </c>
      <c r="D1579" s="489" t="s">
        <v>14157</v>
      </c>
    </row>
    <row r="1580" spans="1:4">
      <c r="A1580" s="489" t="str">
        <f t="shared" si="24"/>
        <v>2310302647介護予防訪問リハビリテーション</v>
      </c>
      <c r="B1580" s="489">
        <v>2310302647</v>
      </c>
      <c r="C1580" s="489" t="s">
        <v>2108</v>
      </c>
      <c r="D1580" s="489" t="s">
        <v>14158</v>
      </c>
    </row>
    <row r="1581" spans="1:4">
      <c r="A1581" s="489" t="str">
        <f t="shared" si="24"/>
        <v>2310302647介護予防訪問看護</v>
      </c>
      <c r="B1581" s="489">
        <v>2310302647</v>
      </c>
      <c r="C1581" s="489" t="s">
        <v>2103</v>
      </c>
      <c r="D1581" s="489" t="s">
        <v>14158</v>
      </c>
    </row>
    <row r="1582" spans="1:4">
      <c r="A1582" s="489" t="str">
        <f t="shared" si="24"/>
        <v>2310302647訪問リハビリテーション</v>
      </c>
      <c r="B1582" s="489">
        <v>2310302647</v>
      </c>
      <c r="C1582" s="489" t="s">
        <v>2104</v>
      </c>
      <c r="D1582" s="489" t="s">
        <v>14158</v>
      </c>
    </row>
    <row r="1583" spans="1:4">
      <c r="A1583" s="489" t="str">
        <f t="shared" si="24"/>
        <v>2310302647訪問看護</v>
      </c>
      <c r="B1583" s="489">
        <v>2310302647</v>
      </c>
      <c r="C1583" s="489" t="s">
        <v>2102</v>
      </c>
      <c r="D1583" s="489" t="s">
        <v>14158</v>
      </c>
    </row>
    <row r="1584" spans="1:4">
      <c r="A1584" s="489" t="str">
        <f t="shared" si="24"/>
        <v>2310302688介護予防訪問リハビリテーション</v>
      </c>
      <c r="B1584" s="489">
        <v>2310302688</v>
      </c>
      <c r="C1584" s="489" t="s">
        <v>2108</v>
      </c>
      <c r="D1584" s="489" t="s">
        <v>14159</v>
      </c>
    </row>
    <row r="1585" spans="1:4">
      <c r="A1585" s="489" t="str">
        <f t="shared" si="24"/>
        <v>2310302688介護予防訪問看護</v>
      </c>
      <c r="B1585" s="489">
        <v>2310302688</v>
      </c>
      <c r="C1585" s="489" t="s">
        <v>2103</v>
      </c>
      <c r="D1585" s="489" t="s">
        <v>14159</v>
      </c>
    </row>
    <row r="1586" spans="1:4">
      <c r="A1586" s="489" t="str">
        <f t="shared" si="24"/>
        <v>2310302688訪問リハビリテーション</v>
      </c>
      <c r="B1586" s="489">
        <v>2310302688</v>
      </c>
      <c r="C1586" s="489" t="s">
        <v>2104</v>
      </c>
      <c r="D1586" s="489" t="s">
        <v>14159</v>
      </c>
    </row>
    <row r="1587" spans="1:4">
      <c r="A1587" s="489" t="str">
        <f t="shared" si="24"/>
        <v>2310302688訪問看護</v>
      </c>
      <c r="B1587" s="489">
        <v>2310302688</v>
      </c>
      <c r="C1587" s="489" t="s">
        <v>2102</v>
      </c>
      <c r="D1587" s="489" t="s">
        <v>14159</v>
      </c>
    </row>
    <row r="1588" spans="1:4">
      <c r="A1588" s="489" t="str">
        <f t="shared" si="24"/>
        <v>2310302720介護予防訪問リハビリテーション</v>
      </c>
      <c r="B1588" s="489">
        <v>2310302720</v>
      </c>
      <c r="C1588" s="489" t="s">
        <v>2108</v>
      </c>
      <c r="D1588" s="489" t="s">
        <v>14160</v>
      </c>
    </row>
    <row r="1589" spans="1:4">
      <c r="A1589" s="489" t="str">
        <f t="shared" si="24"/>
        <v>2310302720介護予防訪問看護</v>
      </c>
      <c r="B1589" s="489">
        <v>2310302720</v>
      </c>
      <c r="C1589" s="489" t="s">
        <v>2103</v>
      </c>
      <c r="D1589" s="489" t="s">
        <v>14160</v>
      </c>
    </row>
    <row r="1590" spans="1:4">
      <c r="A1590" s="489" t="str">
        <f t="shared" si="24"/>
        <v>2310302720訪問リハビリテーション</v>
      </c>
      <c r="B1590" s="489">
        <v>2310302720</v>
      </c>
      <c r="C1590" s="489" t="s">
        <v>2104</v>
      </c>
      <c r="D1590" s="489" t="s">
        <v>14160</v>
      </c>
    </row>
    <row r="1591" spans="1:4">
      <c r="A1591" s="489" t="str">
        <f t="shared" si="24"/>
        <v>2310302720訪問看護</v>
      </c>
      <c r="B1591" s="489">
        <v>2310302720</v>
      </c>
      <c r="C1591" s="489" t="s">
        <v>2102</v>
      </c>
      <c r="D1591" s="489" t="s">
        <v>14160</v>
      </c>
    </row>
    <row r="1592" spans="1:4">
      <c r="A1592" s="489" t="str">
        <f t="shared" si="24"/>
        <v>2310302779介護予防訪問リハビリテーション</v>
      </c>
      <c r="B1592" s="489">
        <v>2310302779</v>
      </c>
      <c r="C1592" s="489" t="s">
        <v>2108</v>
      </c>
      <c r="D1592" s="489" t="s">
        <v>14161</v>
      </c>
    </row>
    <row r="1593" spans="1:4">
      <c r="A1593" s="489" t="str">
        <f t="shared" si="24"/>
        <v>2310302779介護予防訪問看護</v>
      </c>
      <c r="B1593" s="489">
        <v>2310302779</v>
      </c>
      <c r="C1593" s="489" t="s">
        <v>2103</v>
      </c>
      <c r="D1593" s="489" t="s">
        <v>14161</v>
      </c>
    </row>
    <row r="1594" spans="1:4">
      <c r="A1594" s="489" t="str">
        <f t="shared" si="24"/>
        <v>2310302779訪問リハビリテーション</v>
      </c>
      <c r="B1594" s="489">
        <v>2310302779</v>
      </c>
      <c r="C1594" s="489" t="s">
        <v>2104</v>
      </c>
      <c r="D1594" s="489" t="s">
        <v>14161</v>
      </c>
    </row>
    <row r="1595" spans="1:4">
      <c r="A1595" s="489" t="str">
        <f t="shared" si="24"/>
        <v>2310302779訪問看護</v>
      </c>
      <c r="B1595" s="489">
        <v>2310302779</v>
      </c>
      <c r="C1595" s="489" t="s">
        <v>2102</v>
      </c>
      <c r="D1595" s="489" t="s">
        <v>14161</v>
      </c>
    </row>
    <row r="1596" spans="1:4">
      <c r="A1596" s="489" t="str">
        <f t="shared" si="24"/>
        <v>2310302787介護予防訪問リハビリテーション</v>
      </c>
      <c r="B1596" s="489">
        <v>2310302787</v>
      </c>
      <c r="C1596" s="489" t="s">
        <v>2108</v>
      </c>
      <c r="D1596" s="489" t="s">
        <v>14162</v>
      </c>
    </row>
    <row r="1597" spans="1:4">
      <c r="A1597" s="489" t="str">
        <f t="shared" si="24"/>
        <v>2310302787介護予防訪問看護</v>
      </c>
      <c r="B1597" s="489">
        <v>2310302787</v>
      </c>
      <c r="C1597" s="489" t="s">
        <v>2103</v>
      </c>
      <c r="D1597" s="489" t="s">
        <v>14162</v>
      </c>
    </row>
    <row r="1598" spans="1:4">
      <c r="A1598" s="489" t="str">
        <f t="shared" si="24"/>
        <v>2310302787訪問リハビリテーション</v>
      </c>
      <c r="B1598" s="489">
        <v>2310302787</v>
      </c>
      <c r="C1598" s="489" t="s">
        <v>2104</v>
      </c>
      <c r="D1598" s="489" t="s">
        <v>14162</v>
      </c>
    </row>
    <row r="1599" spans="1:4">
      <c r="A1599" s="489" t="str">
        <f t="shared" si="24"/>
        <v>2310302787訪問看護</v>
      </c>
      <c r="B1599" s="489">
        <v>2310302787</v>
      </c>
      <c r="C1599" s="489" t="s">
        <v>2102</v>
      </c>
      <c r="D1599" s="489" t="s">
        <v>14162</v>
      </c>
    </row>
    <row r="1600" spans="1:4">
      <c r="A1600" s="489" t="str">
        <f t="shared" si="24"/>
        <v>2310302837介護予防通所リハビリテーション</v>
      </c>
      <c r="B1600" s="489">
        <v>2310302837</v>
      </c>
      <c r="C1600" s="489" t="s">
        <v>2512</v>
      </c>
      <c r="D1600" s="489" t="s">
        <v>14163</v>
      </c>
    </row>
    <row r="1601" spans="1:4">
      <c r="A1601" s="489" t="str">
        <f t="shared" si="24"/>
        <v>2310302837介護予防通所リハビリテーション</v>
      </c>
      <c r="B1601" s="489">
        <v>2310302837</v>
      </c>
      <c r="C1601" s="489" t="s">
        <v>2512</v>
      </c>
      <c r="D1601" s="489" t="s">
        <v>14163</v>
      </c>
    </row>
    <row r="1602" spans="1:4">
      <c r="A1602" s="489" t="str">
        <f t="shared" ref="A1602:A1665" si="25">B1602&amp;C1602</f>
        <v>2310302837介護予防訪問リハビリテーション</v>
      </c>
      <c r="B1602" s="489">
        <v>2310302837</v>
      </c>
      <c r="C1602" s="489" t="s">
        <v>2108</v>
      </c>
      <c r="D1602" s="489" t="s">
        <v>14163</v>
      </c>
    </row>
    <row r="1603" spans="1:4">
      <c r="A1603" s="489" t="str">
        <f t="shared" si="25"/>
        <v>2310302837介護予防訪問看護</v>
      </c>
      <c r="B1603" s="489">
        <v>2310302837</v>
      </c>
      <c r="C1603" s="489" t="s">
        <v>2103</v>
      </c>
      <c r="D1603" s="489" t="s">
        <v>14163</v>
      </c>
    </row>
    <row r="1604" spans="1:4">
      <c r="A1604" s="489" t="str">
        <f t="shared" si="25"/>
        <v>2310302837通所リハビリテーション</v>
      </c>
      <c r="B1604" s="489">
        <v>2310302837</v>
      </c>
      <c r="C1604" s="489" t="s">
        <v>2511</v>
      </c>
      <c r="D1604" s="489" t="s">
        <v>14163</v>
      </c>
    </row>
    <row r="1605" spans="1:4">
      <c r="A1605" s="489" t="str">
        <f t="shared" si="25"/>
        <v>2310302837通所リハビリテーション</v>
      </c>
      <c r="B1605" s="489">
        <v>2310302837</v>
      </c>
      <c r="C1605" s="489" t="s">
        <v>2511</v>
      </c>
      <c r="D1605" s="489" t="s">
        <v>14163</v>
      </c>
    </row>
    <row r="1606" spans="1:4">
      <c r="A1606" s="489" t="str">
        <f t="shared" si="25"/>
        <v>2310302837訪問リハビリテーション</v>
      </c>
      <c r="B1606" s="489">
        <v>2310302837</v>
      </c>
      <c r="C1606" s="489" t="s">
        <v>2104</v>
      </c>
      <c r="D1606" s="489" t="s">
        <v>14163</v>
      </c>
    </row>
    <row r="1607" spans="1:4">
      <c r="A1607" s="489" t="str">
        <f t="shared" si="25"/>
        <v>2310302837訪問看護</v>
      </c>
      <c r="B1607" s="489">
        <v>2310302837</v>
      </c>
      <c r="C1607" s="489" t="s">
        <v>2102</v>
      </c>
      <c r="D1607" s="489" t="s">
        <v>14163</v>
      </c>
    </row>
    <row r="1608" spans="1:4">
      <c r="A1608" s="489" t="str">
        <f t="shared" si="25"/>
        <v>2310302852介護予防訪問リハビリテーション</v>
      </c>
      <c r="B1608" s="489">
        <v>2310302852</v>
      </c>
      <c r="C1608" s="489" t="s">
        <v>2108</v>
      </c>
      <c r="D1608" s="489" t="s">
        <v>14164</v>
      </c>
    </row>
    <row r="1609" spans="1:4">
      <c r="A1609" s="489" t="str">
        <f t="shared" si="25"/>
        <v>2310302852介護予防訪問看護</v>
      </c>
      <c r="B1609" s="489">
        <v>2310302852</v>
      </c>
      <c r="C1609" s="489" t="s">
        <v>2103</v>
      </c>
      <c r="D1609" s="489" t="s">
        <v>14164</v>
      </c>
    </row>
    <row r="1610" spans="1:4">
      <c r="A1610" s="489" t="str">
        <f t="shared" si="25"/>
        <v>2310302852訪問リハビリテーション</v>
      </c>
      <c r="B1610" s="489">
        <v>2310302852</v>
      </c>
      <c r="C1610" s="489" t="s">
        <v>2104</v>
      </c>
      <c r="D1610" s="489" t="s">
        <v>14164</v>
      </c>
    </row>
    <row r="1611" spans="1:4">
      <c r="A1611" s="489" t="str">
        <f t="shared" si="25"/>
        <v>2310302852訪問看護</v>
      </c>
      <c r="B1611" s="489">
        <v>2310302852</v>
      </c>
      <c r="C1611" s="489" t="s">
        <v>2102</v>
      </c>
      <c r="D1611" s="489" t="s">
        <v>14164</v>
      </c>
    </row>
    <row r="1612" spans="1:4">
      <c r="A1612" s="489" t="str">
        <f t="shared" si="25"/>
        <v>2310302894介護予防訪問リハビリテーション</v>
      </c>
      <c r="B1612" s="489">
        <v>2310302894</v>
      </c>
      <c r="C1612" s="489" t="s">
        <v>2108</v>
      </c>
      <c r="D1612" s="489" t="s">
        <v>14165</v>
      </c>
    </row>
    <row r="1613" spans="1:4">
      <c r="A1613" s="489" t="str">
        <f t="shared" si="25"/>
        <v>2310302894介護予防訪問看護</v>
      </c>
      <c r="B1613" s="489">
        <v>2310302894</v>
      </c>
      <c r="C1613" s="489" t="s">
        <v>2103</v>
      </c>
      <c r="D1613" s="489" t="s">
        <v>14165</v>
      </c>
    </row>
    <row r="1614" spans="1:4">
      <c r="A1614" s="489" t="str">
        <f t="shared" si="25"/>
        <v>2310302894訪問リハビリテーション</v>
      </c>
      <c r="B1614" s="489">
        <v>2310302894</v>
      </c>
      <c r="C1614" s="489" t="s">
        <v>2104</v>
      </c>
      <c r="D1614" s="489" t="s">
        <v>14165</v>
      </c>
    </row>
    <row r="1615" spans="1:4">
      <c r="A1615" s="489" t="str">
        <f t="shared" si="25"/>
        <v>2310302894訪問看護</v>
      </c>
      <c r="B1615" s="489">
        <v>2310302894</v>
      </c>
      <c r="C1615" s="489" t="s">
        <v>2102</v>
      </c>
      <c r="D1615" s="489" t="s">
        <v>14165</v>
      </c>
    </row>
    <row r="1616" spans="1:4">
      <c r="A1616" s="489" t="str">
        <f t="shared" si="25"/>
        <v>2310302910介護予防訪問看護</v>
      </c>
      <c r="B1616" s="489">
        <v>2310302910</v>
      </c>
      <c r="C1616" s="489" t="s">
        <v>2103</v>
      </c>
      <c r="D1616" s="489" t="s">
        <v>14166</v>
      </c>
    </row>
    <row r="1617" spans="1:4">
      <c r="A1617" s="489" t="str">
        <f t="shared" si="25"/>
        <v>2310302910訪問看護</v>
      </c>
      <c r="B1617" s="489">
        <v>2310302910</v>
      </c>
      <c r="C1617" s="489" t="s">
        <v>2102</v>
      </c>
      <c r="D1617" s="489" t="s">
        <v>14166</v>
      </c>
    </row>
    <row r="1618" spans="1:4">
      <c r="A1618" s="489" t="str">
        <f t="shared" si="25"/>
        <v>2310302944介護予防訪問看護</v>
      </c>
      <c r="B1618" s="489">
        <v>2310302944</v>
      </c>
      <c r="C1618" s="489" t="s">
        <v>2103</v>
      </c>
      <c r="D1618" s="489" t="s">
        <v>14167</v>
      </c>
    </row>
    <row r="1619" spans="1:4">
      <c r="A1619" s="489" t="str">
        <f t="shared" si="25"/>
        <v>2310302944訪問看護</v>
      </c>
      <c r="B1619" s="489">
        <v>2310302944</v>
      </c>
      <c r="C1619" s="489" t="s">
        <v>2102</v>
      </c>
      <c r="D1619" s="489" t="s">
        <v>14167</v>
      </c>
    </row>
    <row r="1620" spans="1:4">
      <c r="A1620" s="489" t="str">
        <f t="shared" si="25"/>
        <v>2310302977介護予防訪問リハビリテーション</v>
      </c>
      <c r="B1620" s="489">
        <v>2310302977</v>
      </c>
      <c r="C1620" s="489" t="s">
        <v>2108</v>
      </c>
      <c r="D1620" s="489" t="s">
        <v>14168</v>
      </c>
    </row>
    <row r="1621" spans="1:4">
      <c r="A1621" s="489" t="str">
        <f t="shared" si="25"/>
        <v>2310302977介護予防訪問看護</v>
      </c>
      <c r="B1621" s="489">
        <v>2310302977</v>
      </c>
      <c r="C1621" s="489" t="s">
        <v>2103</v>
      </c>
      <c r="D1621" s="489" t="s">
        <v>14168</v>
      </c>
    </row>
    <row r="1622" spans="1:4">
      <c r="A1622" s="489" t="str">
        <f t="shared" si="25"/>
        <v>2310302977訪問リハビリテーション</v>
      </c>
      <c r="B1622" s="489">
        <v>2310302977</v>
      </c>
      <c r="C1622" s="489" t="s">
        <v>2104</v>
      </c>
      <c r="D1622" s="489" t="s">
        <v>14168</v>
      </c>
    </row>
    <row r="1623" spans="1:4">
      <c r="A1623" s="489" t="str">
        <f t="shared" si="25"/>
        <v>2310302977訪問看護</v>
      </c>
      <c r="B1623" s="489">
        <v>2310302977</v>
      </c>
      <c r="C1623" s="489" t="s">
        <v>2102</v>
      </c>
      <c r="D1623" s="489" t="s">
        <v>14168</v>
      </c>
    </row>
    <row r="1624" spans="1:4">
      <c r="A1624" s="489" t="str">
        <f t="shared" si="25"/>
        <v>2310302993介護予防訪問リハビリテーション</v>
      </c>
      <c r="B1624" s="489">
        <v>2310302993</v>
      </c>
      <c r="C1624" s="489" t="s">
        <v>2108</v>
      </c>
      <c r="D1624" s="489" t="s">
        <v>14169</v>
      </c>
    </row>
    <row r="1625" spans="1:4">
      <c r="A1625" s="489" t="str">
        <f t="shared" si="25"/>
        <v>2310302993介護予防訪問看護</v>
      </c>
      <c r="B1625" s="489">
        <v>2310302993</v>
      </c>
      <c r="C1625" s="489" t="s">
        <v>2103</v>
      </c>
      <c r="D1625" s="489" t="s">
        <v>14169</v>
      </c>
    </row>
    <row r="1626" spans="1:4">
      <c r="A1626" s="489" t="str">
        <f t="shared" si="25"/>
        <v>2310302993訪問リハビリテーション</v>
      </c>
      <c r="B1626" s="489">
        <v>2310302993</v>
      </c>
      <c r="C1626" s="489" t="s">
        <v>2104</v>
      </c>
      <c r="D1626" s="489" t="s">
        <v>14169</v>
      </c>
    </row>
    <row r="1627" spans="1:4">
      <c r="A1627" s="489" t="str">
        <f t="shared" si="25"/>
        <v>2310302993訪問看護</v>
      </c>
      <c r="B1627" s="489">
        <v>2310302993</v>
      </c>
      <c r="C1627" s="489" t="s">
        <v>2102</v>
      </c>
      <c r="D1627" s="489" t="s">
        <v>14169</v>
      </c>
    </row>
    <row r="1628" spans="1:4">
      <c r="A1628" s="489" t="str">
        <f t="shared" si="25"/>
        <v>2310303017介護予防訪問リハビリテーション</v>
      </c>
      <c r="B1628" s="489">
        <v>2310303017</v>
      </c>
      <c r="C1628" s="489" t="s">
        <v>2108</v>
      </c>
      <c r="D1628" s="489" t="s">
        <v>14170</v>
      </c>
    </row>
    <row r="1629" spans="1:4">
      <c r="A1629" s="489" t="str">
        <f t="shared" si="25"/>
        <v>2310303017介護予防訪問看護</v>
      </c>
      <c r="B1629" s="489">
        <v>2310303017</v>
      </c>
      <c r="C1629" s="489" t="s">
        <v>2103</v>
      </c>
      <c r="D1629" s="489" t="s">
        <v>14170</v>
      </c>
    </row>
    <row r="1630" spans="1:4">
      <c r="A1630" s="489" t="str">
        <f t="shared" si="25"/>
        <v>2310303017訪問リハビリテーション</v>
      </c>
      <c r="B1630" s="489">
        <v>2310303017</v>
      </c>
      <c r="C1630" s="489" t="s">
        <v>2104</v>
      </c>
      <c r="D1630" s="489" t="s">
        <v>14170</v>
      </c>
    </row>
    <row r="1631" spans="1:4">
      <c r="A1631" s="489" t="str">
        <f t="shared" si="25"/>
        <v>2310303017訪問看護</v>
      </c>
      <c r="B1631" s="489">
        <v>2310303017</v>
      </c>
      <c r="C1631" s="489" t="s">
        <v>2102</v>
      </c>
      <c r="D1631" s="489" t="s">
        <v>14170</v>
      </c>
    </row>
    <row r="1632" spans="1:4">
      <c r="A1632" s="489" t="str">
        <f t="shared" si="25"/>
        <v>2310303025介護予防訪問リハビリテーション</v>
      </c>
      <c r="B1632" s="489">
        <v>2310303025</v>
      </c>
      <c r="C1632" s="489" t="s">
        <v>2108</v>
      </c>
      <c r="D1632" s="489" t="s">
        <v>14171</v>
      </c>
    </row>
    <row r="1633" spans="1:4">
      <c r="A1633" s="489" t="str">
        <f t="shared" si="25"/>
        <v>2310303025介護予防訪問看護</v>
      </c>
      <c r="B1633" s="489">
        <v>2310303025</v>
      </c>
      <c r="C1633" s="489" t="s">
        <v>2103</v>
      </c>
      <c r="D1633" s="489" t="s">
        <v>14171</v>
      </c>
    </row>
    <row r="1634" spans="1:4">
      <c r="A1634" s="489" t="str">
        <f t="shared" si="25"/>
        <v>2310303025訪問リハビリテーション</v>
      </c>
      <c r="B1634" s="489">
        <v>2310303025</v>
      </c>
      <c r="C1634" s="489" t="s">
        <v>2104</v>
      </c>
      <c r="D1634" s="489" t="s">
        <v>14171</v>
      </c>
    </row>
    <row r="1635" spans="1:4">
      <c r="A1635" s="489" t="str">
        <f t="shared" si="25"/>
        <v>2310303025訪問看護</v>
      </c>
      <c r="B1635" s="489">
        <v>2310303025</v>
      </c>
      <c r="C1635" s="489" t="s">
        <v>2102</v>
      </c>
      <c r="D1635" s="489" t="s">
        <v>14171</v>
      </c>
    </row>
    <row r="1636" spans="1:4">
      <c r="A1636" s="489" t="str">
        <f t="shared" si="25"/>
        <v>2310303033介護予防訪問リハビリテーション</v>
      </c>
      <c r="B1636" s="489">
        <v>2310303033</v>
      </c>
      <c r="C1636" s="489" t="s">
        <v>2108</v>
      </c>
      <c r="D1636" s="489" t="s">
        <v>14172</v>
      </c>
    </row>
    <row r="1637" spans="1:4">
      <c r="A1637" s="489" t="str">
        <f t="shared" si="25"/>
        <v>2310303033介護予防訪問看護</v>
      </c>
      <c r="B1637" s="489">
        <v>2310303033</v>
      </c>
      <c r="C1637" s="489" t="s">
        <v>2103</v>
      </c>
      <c r="D1637" s="489" t="s">
        <v>14172</v>
      </c>
    </row>
    <row r="1638" spans="1:4">
      <c r="A1638" s="489" t="str">
        <f t="shared" si="25"/>
        <v>2310303033訪問リハビリテーション</v>
      </c>
      <c r="B1638" s="489">
        <v>2310303033</v>
      </c>
      <c r="C1638" s="489" t="s">
        <v>2104</v>
      </c>
      <c r="D1638" s="489" t="s">
        <v>14172</v>
      </c>
    </row>
    <row r="1639" spans="1:4">
      <c r="A1639" s="489" t="str">
        <f t="shared" si="25"/>
        <v>2310303033訪問看護</v>
      </c>
      <c r="B1639" s="489">
        <v>2310303033</v>
      </c>
      <c r="C1639" s="489" t="s">
        <v>2102</v>
      </c>
      <c r="D1639" s="489" t="s">
        <v>14172</v>
      </c>
    </row>
    <row r="1640" spans="1:4">
      <c r="A1640" s="489" t="str">
        <f t="shared" si="25"/>
        <v>2310303066介護予防通所リハビリテーション</v>
      </c>
      <c r="B1640" s="489">
        <v>2310303066</v>
      </c>
      <c r="C1640" s="489" t="s">
        <v>2512</v>
      </c>
      <c r="D1640" s="489" t="s">
        <v>14173</v>
      </c>
    </row>
    <row r="1641" spans="1:4">
      <c r="A1641" s="489" t="str">
        <f t="shared" si="25"/>
        <v>2310303066介護予防訪問リハビリテーション</v>
      </c>
      <c r="B1641" s="489">
        <v>2310303066</v>
      </c>
      <c r="C1641" s="489" t="s">
        <v>2108</v>
      </c>
      <c r="D1641" s="489" t="s">
        <v>14173</v>
      </c>
    </row>
    <row r="1642" spans="1:4">
      <c r="A1642" s="489" t="str">
        <f t="shared" si="25"/>
        <v>2310303066通所リハビリテーション</v>
      </c>
      <c r="B1642" s="489">
        <v>2310303066</v>
      </c>
      <c r="C1642" s="489" t="s">
        <v>2511</v>
      </c>
      <c r="D1642" s="489" t="s">
        <v>14173</v>
      </c>
    </row>
    <row r="1643" spans="1:4">
      <c r="A1643" s="489" t="str">
        <f t="shared" si="25"/>
        <v>2310303066訪問リハビリテーション</v>
      </c>
      <c r="B1643" s="489">
        <v>2310303066</v>
      </c>
      <c r="C1643" s="489" t="s">
        <v>2104</v>
      </c>
      <c r="D1643" s="489" t="s">
        <v>14173</v>
      </c>
    </row>
    <row r="1644" spans="1:4">
      <c r="A1644" s="489" t="str">
        <f t="shared" si="25"/>
        <v>2310303108介護予防訪問リハビリテーション</v>
      </c>
      <c r="B1644" s="489">
        <v>2310303108</v>
      </c>
      <c r="C1644" s="489" t="s">
        <v>2108</v>
      </c>
      <c r="D1644" s="489" t="s">
        <v>14174</v>
      </c>
    </row>
    <row r="1645" spans="1:4">
      <c r="A1645" s="489" t="str">
        <f t="shared" si="25"/>
        <v>2310303108介護予防訪問看護</v>
      </c>
      <c r="B1645" s="489">
        <v>2310303108</v>
      </c>
      <c r="C1645" s="489" t="s">
        <v>2103</v>
      </c>
      <c r="D1645" s="489" t="s">
        <v>14174</v>
      </c>
    </row>
    <row r="1646" spans="1:4">
      <c r="A1646" s="489" t="str">
        <f t="shared" si="25"/>
        <v>2310303108訪問リハビリテーション</v>
      </c>
      <c r="B1646" s="489">
        <v>2310303108</v>
      </c>
      <c r="C1646" s="489" t="s">
        <v>2104</v>
      </c>
      <c r="D1646" s="489" t="s">
        <v>14174</v>
      </c>
    </row>
    <row r="1647" spans="1:4">
      <c r="A1647" s="489" t="str">
        <f t="shared" si="25"/>
        <v>2310303108訪問看護</v>
      </c>
      <c r="B1647" s="489">
        <v>2310303108</v>
      </c>
      <c r="C1647" s="489" t="s">
        <v>2102</v>
      </c>
      <c r="D1647" s="489" t="s">
        <v>14174</v>
      </c>
    </row>
    <row r="1648" spans="1:4">
      <c r="A1648" s="489" t="str">
        <f t="shared" si="25"/>
        <v>2310303140介護予防訪問リハビリテーション</v>
      </c>
      <c r="B1648" s="489">
        <v>2310303140</v>
      </c>
      <c r="C1648" s="489" t="s">
        <v>2108</v>
      </c>
      <c r="D1648" s="489" t="s">
        <v>14175</v>
      </c>
    </row>
    <row r="1649" spans="1:4">
      <c r="A1649" s="489" t="str">
        <f t="shared" si="25"/>
        <v>2310303140介護予防訪問看護</v>
      </c>
      <c r="B1649" s="489">
        <v>2310303140</v>
      </c>
      <c r="C1649" s="489" t="s">
        <v>2103</v>
      </c>
      <c r="D1649" s="489" t="s">
        <v>14175</v>
      </c>
    </row>
    <row r="1650" spans="1:4">
      <c r="A1650" s="489" t="str">
        <f t="shared" si="25"/>
        <v>2310303140訪問リハビリテーション</v>
      </c>
      <c r="B1650" s="489">
        <v>2310303140</v>
      </c>
      <c r="C1650" s="489" t="s">
        <v>2104</v>
      </c>
      <c r="D1650" s="489" t="s">
        <v>14175</v>
      </c>
    </row>
    <row r="1651" spans="1:4">
      <c r="A1651" s="489" t="str">
        <f t="shared" si="25"/>
        <v>2310303140訪問看護</v>
      </c>
      <c r="B1651" s="489">
        <v>2310303140</v>
      </c>
      <c r="C1651" s="489" t="s">
        <v>2102</v>
      </c>
      <c r="D1651" s="489" t="s">
        <v>14175</v>
      </c>
    </row>
    <row r="1652" spans="1:4">
      <c r="A1652" s="489" t="str">
        <f t="shared" si="25"/>
        <v>2310303173介護予防訪問リハビリテーション</v>
      </c>
      <c r="B1652" s="489">
        <v>2310303173</v>
      </c>
      <c r="C1652" s="489" t="s">
        <v>2108</v>
      </c>
      <c r="D1652" s="489" t="s">
        <v>14176</v>
      </c>
    </row>
    <row r="1653" spans="1:4">
      <c r="A1653" s="489" t="str">
        <f t="shared" si="25"/>
        <v>2310303173介護予防訪問看護</v>
      </c>
      <c r="B1653" s="489">
        <v>2310303173</v>
      </c>
      <c r="C1653" s="489" t="s">
        <v>2103</v>
      </c>
      <c r="D1653" s="489" t="s">
        <v>14176</v>
      </c>
    </row>
    <row r="1654" spans="1:4">
      <c r="A1654" s="489" t="str">
        <f t="shared" si="25"/>
        <v>2310303173訪問リハビリテーション</v>
      </c>
      <c r="B1654" s="489">
        <v>2310303173</v>
      </c>
      <c r="C1654" s="489" t="s">
        <v>2104</v>
      </c>
      <c r="D1654" s="489" t="s">
        <v>14176</v>
      </c>
    </row>
    <row r="1655" spans="1:4">
      <c r="A1655" s="489" t="str">
        <f t="shared" si="25"/>
        <v>2310303173訪問看護</v>
      </c>
      <c r="B1655" s="489">
        <v>2310303173</v>
      </c>
      <c r="C1655" s="489" t="s">
        <v>2102</v>
      </c>
      <c r="D1655" s="489" t="s">
        <v>14176</v>
      </c>
    </row>
    <row r="1656" spans="1:4">
      <c r="A1656" s="489" t="str">
        <f t="shared" si="25"/>
        <v>2310303199介護予防訪問リハビリテーション</v>
      </c>
      <c r="B1656" s="489">
        <v>2310303199</v>
      </c>
      <c r="C1656" s="489" t="s">
        <v>2108</v>
      </c>
      <c r="D1656" s="489" t="s">
        <v>14177</v>
      </c>
    </row>
    <row r="1657" spans="1:4">
      <c r="A1657" s="489" t="str">
        <f t="shared" si="25"/>
        <v>2310303199介護予防訪問看護</v>
      </c>
      <c r="B1657" s="489">
        <v>2310303199</v>
      </c>
      <c r="C1657" s="489" t="s">
        <v>2103</v>
      </c>
      <c r="D1657" s="489" t="s">
        <v>14177</v>
      </c>
    </row>
    <row r="1658" spans="1:4">
      <c r="A1658" s="489" t="str">
        <f t="shared" si="25"/>
        <v>2310303199訪問リハビリテーション</v>
      </c>
      <c r="B1658" s="489">
        <v>2310303199</v>
      </c>
      <c r="C1658" s="489" t="s">
        <v>2104</v>
      </c>
      <c r="D1658" s="489" t="s">
        <v>14177</v>
      </c>
    </row>
    <row r="1659" spans="1:4">
      <c r="A1659" s="489" t="str">
        <f t="shared" si="25"/>
        <v>2310303199訪問看護</v>
      </c>
      <c r="B1659" s="489">
        <v>2310303199</v>
      </c>
      <c r="C1659" s="489" t="s">
        <v>2102</v>
      </c>
      <c r="D1659" s="489" t="s">
        <v>14177</v>
      </c>
    </row>
    <row r="1660" spans="1:4">
      <c r="A1660" s="489" t="str">
        <f t="shared" si="25"/>
        <v>2310303207介護予防訪問リハビリテーション</v>
      </c>
      <c r="B1660" s="489">
        <v>2310303207</v>
      </c>
      <c r="C1660" s="489" t="s">
        <v>2108</v>
      </c>
      <c r="D1660" s="489" t="s">
        <v>14178</v>
      </c>
    </row>
    <row r="1661" spans="1:4">
      <c r="A1661" s="489" t="str">
        <f t="shared" si="25"/>
        <v>2310303207介護予防訪問看護</v>
      </c>
      <c r="B1661" s="489">
        <v>2310303207</v>
      </c>
      <c r="C1661" s="489" t="s">
        <v>2103</v>
      </c>
      <c r="D1661" s="489" t="s">
        <v>14178</v>
      </c>
    </row>
    <row r="1662" spans="1:4">
      <c r="A1662" s="489" t="str">
        <f t="shared" si="25"/>
        <v>2310303207訪問リハビリテーション</v>
      </c>
      <c r="B1662" s="489">
        <v>2310303207</v>
      </c>
      <c r="C1662" s="489" t="s">
        <v>2104</v>
      </c>
      <c r="D1662" s="489" t="s">
        <v>14178</v>
      </c>
    </row>
    <row r="1663" spans="1:4">
      <c r="A1663" s="489" t="str">
        <f t="shared" si="25"/>
        <v>2310303207訪問看護</v>
      </c>
      <c r="B1663" s="489">
        <v>2310303207</v>
      </c>
      <c r="C1663" s="489" t="s">
        <v>2102</v>
      </c>
      <c r="D1663" s="489" t="s">
        <v>14178</v>
      </c>
    </row>
    <row r="1664" spans="1:4">
      <c r="A1664" s="489" t="str">
        <f t="shared" si="25"/>
        <v>2310303223介護予防訪問リハビリテーション</v>
      </c>
      <c r="B1664" s="489">
        <v>2310303223</v>
      </c>
      <c r="C1664" s="489" t="s">
        <v>2108</v>
      </c>
      <c r="D1664" s="489" t="s">
        <v>14179</v>
      </c>
    </row>
    <row r="1665" spans="1:4">
      <c r="A1665" s="489" t="str">
        <f t="shared" si="25"/>
        <v>2310303223介護予防訪問看護</v>
      </c>
      <c r="B1665" s="489">
        <v>2310303223</v>
      </c>
      <c r="C1665" s="489" t="s">
        <v>2103</v>
      </c>
      <c r="D1665" s="489" t="s">
        <v>14179</v>
      </c>
    </row>
    <row r="1666" spans="1:4">
      <c r="A1666" s="489" t="str">
        <f t="shared" ref="A1666:A1729" si="26">B1666&amp;C1666</f>
        <v>2310303223訪問リハビリテーション</v>
      </c>
      <c r="B1666" s="489">
        <v>2310303223</v>
      </c>
      <c r="C1666" s="489" t="s">
        <v>2104</v>
      </c>
      <c r="D1666" s="489" t="s">
        <v>14179</v>
      </c>
    </row>
    <row r="1667" spans="1:4">
      <c r="A1667" s="489" t="str">
        <f t="shared" si="26"/>
        <v>2310303223訪問看護</v>
      </c>
      <c r="B1667" s="489">
        <v>2310303223</v>
      </c>
      <c r="C1667" s="489" t="s">
        <v>2102</v>
      </c>
      <c r="D1667" s="489" t="s">
        <v>14179</v>
      </c>
    </row>
    <row r="1668" spans="1:4">
      <c r="A1668" s="489" t="str">
        <f t="shared" si="26"/>
        <v>2310303249介護予防訪問リハビリテーション</v>
      </c>
      <c r="B1668" s="489">
        <v>2310303249</v>
      </c>
      <c r="C1668" s="489" t="s">
        <v>2108</v>
      </c>
      <c r="D1668" s="489" t="s">
        <v>14180</v>
      </c>
    </row>
    <row r="1669" spans="1:4">
      <c r="A1669" s="489" t="str">
        <f t="shared" si="26"/>
        <v>2310303249介護予防訪問看護</v>
      </c>
      <c r="B1669" s="489">
        <v>2310303249</v>
      </c>
      <c r="C1669" s="489" t="s">
        <v>2103</v>
      </c>
      <c r="D1669" s="489" t="s">
        <v>14180</v>
      </c>
    </row>
    <row r="1670" spans="1:4">
      <c r="A1670" s="489" t="str">
        <f t="shared" si="26"/>
        <v>2310303249訪問リハビリテーション</v>
      </c>
      <c r="B1670" s="489">
        <v>2310303249</v>
      </c>
      <c r="C1670" s="489" t="s">
        <v>2104</v>
      </c>
      <c r="D1670" s="489" t="s">
        <v>14180</v>
      </c>
    </row>
    <row r="1671" spans="1:4">
      <c r="A1671" s="489" t="str">
        <f t="shared" si="26"/>
        <v>2310303249訪問看護</v>
      </c>
      <c r="B1671" s="489">
        <v>2310303249</v>
      </c>
      <c r="C1671" s="489" t="s">
        <v>2102</v>
      </c>
      <c r="D1671" s="489" t="s">
        <v>14180</v>
      </c>
    </row>
    <row r="1672" spans="1:4">
      <c r="A1672" s="489" t="str">
        <f t="shared" si="26"/>
        <v>2310303256介護予防訪問リハビリテーション</v>
      </c>
      <c r="B1672" s="489">
        <v>2310303256</v>
      </c>
      <c r="C1672" s="489" t="s">
        <v>2108</v>
      </c>
      <c r="D1672" s="489" t="s">
        <v>14181</v>
      </c>
    </row>
    <row r="1673" spans="1:4">
      <c r="A1673" s="489" t="str">
        <f t="shared" si="26"/>
        <v>2310303256介護予防訪問看護</v>
      </c>
      <c r="B1673" s="489">
        <v>2310303256</v>
      </c>
      <c r="C1673" s="489" t="s">
        <v>2103</v>
      </c>
      <c r="D1673" s="489" t="s">
        <v>14181</v>
      </c>
    </row>
    <row r="1674" spans="1:4">
      <c r="A1674" s="489" t="str">
        <f t="shared" si="26"/>
        <v>2310303256訪問リハビリテーション</v>
      </c>
      <c r="B1674" s="489">
        <v>2310303256</v>
      </c>
      <c r="C1674" s="489" t="s">
        <v>2104</v>
      </c>
      <c r="D1674" s="489" t="s">
        <v>14181</v>
      </c>
    </row>
    <row r="1675" spans="1:4">
      <c r="A1675" s="489" t="str">
        <f t="shared" si="26"/>
        <v>2310303256訪問看護</v>
      </c>
      <c r="B1675" s="489">
        <v>2310303256</v>
      </c>
      <c r="C1675" s="489" t="s">
        <v>2102</v>
      </c>
      <c r="D1675" s="489" t="s">
        <v>14181</v>
      </c>
    </row>
    <row r="1676" spans="1:4">
      <c r="A1676" s="489" t="str">
        <f t="shared" si="26"/>
        <v>2310303264介護予防訪問リハビリテーション</v>
      </c>
      <c r="B1676" s="489">
        <v>2310303264</v>
      </c>
      <c r="C1676" s="489" t="s">
        <v>2108</v>
      </c>
      <c r="D1676" s="489" t="s">
        <v>14182</v>
      </c>
    </row>
    <row r="1677" spans="1:4">
      <c r="A1677" s="489" t="str">
        <f t="shared" si="26"/>
        <v>2310303264介護予防訪問看護</v>
      </c>
      <c r="B1677" s="489">
        <v>2310303264</v>
      </c>
      <c r="C1677" s="489" t="s">
        <v>2103</v>
      </c>
      <c r="D1677" s="489" t="s">
        <v>14182</v>
      </c>
    </row>
    <row r="1678" spans="1:4">
      <c r="A1678" s="489" t="str">
        <f t="shared" si="26"/>
        <v>2310303264訪問リハビリテーション</v>
      </c>
      <c r="B1678" s="489">
        <v>2310303264</v>
      </c>
      <c r="C1678" s="489" t="s">
        <v>2104</v>
      </c>
      <c r="D1678" s="489" t="s">
        <v>14182</v>
      </c>
    </row>
    <row r="1679" spans="1:4">
      <c r="A1679" s="489" t="str">
        <f t="shared" si="26"/>
        <v>2310303264訪問看護</v>
      </c>
      <c r="B1679" s="489">
        <v>2310303264</v>
      </c>
      <c r="C1679" s="489" t="s">
        <v>2102</v>
      </c>
      <c r="D1679" s="489" t="s">
        <v>14182</v>
      </c>
    </row>
    <row r="1680" spans="1:4">
      <c r="A1680" s="489" t="str">
        <f t="shared" si="26"/>
        <v>2310303314介護予防訪問リハビリテーション</v>
      </c>
      <c r="B1680" s="489">
        <v>2310303314</v>
      </c>
      <c r="C1680" s="489" t="s">
        <v>2108</v>
      </c>
      <c r="D1680" s="489" t="s">
        <v>14183</v>
      </c>
    </row>
    <row r="1681" spans="1:4">
      <c r="A1681" s="489" t="str">
        <f t="shared" si="26"/>
        <v>2310303314介護予防訪問看護</v>
      </c>
      <c r="B1681" s="489">
        <v>2310303314</v>
      </c>
      <c r="C1681" s="489" t="s">
        <v>2103</v>
      </c>
      <c r="D1681" s="489" t="s">
        <v>14183</v>
      </c>
    </row>
    <row r="1682" spans="1:4">
      <c r="A1682" s="489" t="str">
        <f t="shared" si="26"/>
        <v>2310303314訪問リハビリテーション</v>
      </c>
      <c r="B1682" s="489">
        <v>2310303314</v>
      </c>
      <c r="C1682" s="489" t="s">
        <v>2104</v>
      </c>
      <c r="D1682" s="489" t="s">
        <v>14183</v>
      </c>
    </row>
    <row r="1683" spans="1:4">
      <c r="A1683" s="489" t="str">
        <f t="shared" si="26"/>
        <v>2310303314訪問看護</v>
      </c>
      <c r="B1683" s="489">
        <v>2310303314</v>
      </c>
      <c r="C1683" s="489" t="s">
        <v>2102</v>
      </c>
      <c r="D1683" s="489" t="s">
        <v>14183</v>
      </c>
    </row>
    <row r="1684" spans="1:4">
      <c r="A1684" s="489" t="str">
        <f t="shared" si="26"/>
        <v>2310303330介護予防訪問リハビリテーション</v>
      </c>
      <c r="B1684" s="489">
        <v>2310303330</v>
      </c>
      <c r="C1684" s="489" t="s">
        <v>2108</v>
      </c>
      <c r="D1684" s="489" t="s">
        <v>14184</v>
      </c>
    </row>
    <row r="1685" spans="1:4">
      <c r="A1685" s="489" t="str">
        <f t="shared" si="26"/>
        <v>2310303330介護予防訪問看護</v>
      </c>
      <c r="B1685" s="489">
        <v>2310303330</v>
      </c>
      <c r="C1685" s="489" t="s">
        <v>2103</v>
      </c>
      <c r="D1685" s="489" t="s">
        <v>14184</v>
      </c>
    </row>
    <row r="1686" spans="1:4">
      <c r="A1686" s="489" t="str">
        <f t="shared" si="26"/>
        <v>2310303330訪問リハビリテーション</v>
      </c>
      <c r="B1686" s="489">
        <v>2310303330</v>
      </c>
      <c r="C1686" s="489" t="s">
        <v>2104</v>
      </c>
      <c r="D1686" s="489" t="s">
        <v>14184</v>
      </c>
    </row>
    <row r="1687" spans="1:4">
      <c r="A1687" s="489" t="str">
        <f t="shared" si="26"/>
        <v>2310303330訪問看護</v>
      </c>
      <c r="B1687" s="489">
        <v>2310303330</v>
      </c>
      <c r="C1687" s="489" t="s">
        <v>2102</v>
      </c>
      <c r="D1687" s="489" t="s">
        <v>14184</v>
      </c>
    </row>
    <row r="1688" spans="1:4">
      <c r="A1688" s="489" t="str">
        <f t="shared" si="26"/>
        <v>2310303397介護予防訪問リハビリテーション</v>
      </c>
      <c r="B1688" s="489">
        <v>2310303397</v>
      </c>
      <c r="C1688" s="489" t="s">
        <v>2108</v>
      </c>
      <c r="D1688" s="489" t="s">
        <v>14185</v>
      </c>
    </row>
    <row r="1689" spans="1:4">
      <c r="A1689" s="489" t="str">
        <f t="shared" si="26"/>
        <v>2310303397介護予防訪問看護</v>
      </c>
      <c r="B1689" s="489">
        <v>2310303397</v>
      </c>
      <c r="C1689" s="489" t="s">
        <v>2103</v>
      </c>
      <c r="D1689" s="489" t="s">
        <v>14185</v>
      </c>
    </row>
    <row r="1690" spans="1:4">
      <c r="A1690" s="489" t="str">
        <f t="shared" si="26"/>
        <v>2310303397訪問リハビリテーション</v>
      </c>
      <c r="B1690" s="489">
        <v>2310303397</v>
      </c>
      <c r="C1690" s="489" t="s">
        <v>2104</v>
      </c>
      <c r="D1690" s="489" t="s">
        <v>14185</v>
      </c>
    </row>
    <row r="1691" spans="1:4">
      <c r="A1691" s="489" t="str">
        <f t="shared" si="26"/>
        <v>2310303397訪問看護</v>
      </c>
      <c r="B1691" s="489">
        <v>2310303397</v>
      </c>
      <c r="C1691" s="489" t="s">
        <v>2102</v>
      </c>
      <c r="D1691" s="489" t="s">
        <v>14185</v>
      </c>
    </row>
    <row r="1692" spans="1:4">
      <c r="A1692" s="489" t="str">
        <f t="shared" si="26"/>
        <v>2310303405介護予防訪問リハビリテーション</v>
      </c>
      <c r="B1692" s="489">
        <v>2310303405</v>
      </c>
      <c r="C1692" s="489" t="s">
        <v>2108</v>
      </c>
      <c r="D1692" s="489" t="s">
        <v>14186</v>
      </c>
    </row>
    <row r="1693" spans="1:4">
      <c r="A1693" s="489" t="str">
        <f t="shared" si="26"/>
        <v>2310303405介護予防訪問看護</v>
      </c>
      <c r="B1693" s="489">
        <v>2310303405</v>
      </c>
      <c r="C1693" s="489" t="s">
        <v>2103</v>
      </c>
      <c r="D1693" s="489" t="s">
        <v>14186</v>
      </c>
    </row>
    <row r="1694" spans="1:4">
      <c r="A1694" s="489" t="str">
        <f t="shared" si="26"/>
        <v>2310303405訪問リハビリテーション</v>
      </c>
      <c r="B1694" s="489">
        <v>2310303405</v>
      </c>
      <c r="C1694" s="489" t="s">
        <v>2104</v>
      </c>
      <c r="D1694" s="489" t="s">
        <v>14186</v>
      </c>
    </row>
    <row r="1695" spans="1:4">
      <c r="A1695" s="489" t="str">
        <f t="shared" si="26"/>
        <v>2310303405訪問看護</v>
      </c>
      <c r="B1695" s="489">
        <v>2310303405</v>
      </c>
      <c r="C1695" s="489" t="s">
        <v>2102</v>
      </c>
      <c r="D1695" s="489" t="s">
        <v>14186</v>
      </c>
    </row>
    <row r="1696" spans="1:4">
      <c r="A1696" s="489" t="str">
        <f t="shared" si="26"/>
        <v>2310303421介護予防訪問リハビリテーション</v>
      </c>
      <c r="B1696" s="489">
        <v>2310303421</v>
      </c>
      <c r="C1696" s="489" t="s">
        <v>2108</v>
      </c>
      <c r="D1696" s="489" t="s">
        <v>14187</v>
      </c>
    </row>
    <row r="1697" spans="1:4">
      <c r="A1697" s="489" t="str">
        <f t="shared" si="26"/>
        <v>2310303421介護予防訪問看護</v>
      </c>
      <c r="B1697" s="489">
        <v>2310303421</v>
      </c>
      <c r="C1697" s="489" t="s">
        <v>2103</v>
      </c>
      <c r="D1697" s="489" t="s">
        <v>14187</v>
      </c>
    </row>
    <row r="1698" spans="1:4">
      <c r="A1698" s="489" t="str">
        <f t="shared" si="26"/>
        <v>2310303421訪問リハビリテーション</v>
      </c>
      <c r="B1698" s="489">
        <v>2310303421</v>
      </c>
      <c r="C1698" s="489" t="s">
        <v>2104</v>
      </c>
      <c r="D1698" s="489" t="s">
        <v>14187</v>
      </c>
    </row>
    <row r="1699" spans="1:4">
      <c r="A1699" s="489" t="str">
        <f t="shared" si="26"/>
        <v>2310303421訪問看護</v>
      </c>
      <c r="B1699" s="489">
        <v>2310303421</v>
      </c>
      <c r="C1699" s="489" t="s">
        <v>2102</v>
      </c>
      <c r="D1699" s="489" t="s">
        <v>14187</v>
      </c>
    </row>
    <row r="1700" spans="1:4">
      <c r="A1700" s="489" t="str">
        <f t="shared" si="26"/>
        <v>2310303439介護予防訪問リハビリテーション</v>
      </c>
      <c r="B1700" s="489">
        <v>2310303439</v>
      </c>
      <c r="C1700" s="489" t="s">
        <v>2108</v>
      </c>
      <c r="D1700" s="489" t="s">
        <v>14188</v>
      </c>
    </row>
    <row r="1701" spans="1:4">
      <c r="A1701" s="489" t="str">
        <f t="shared" si="26"/>
        <v>2310303439介護予防訪問看護</v>
      </c>
      <c r="B1701" s="489">
        <v>2310303439</v>
      </c>
      <c r="C1701" s="489" t="s">
        <v>2103</v>
      </c>
      <c r="D1701" s="489" t="s">
        <v>14188</v>
      </c>
    </row>
    <row r="1702" spans="1:4">
      <c r="A1702" s="489" t="str">
        <f t="shared" si="26"/>
        <v>2310303439訪問リハビリテーション</v>
      </c>
      <c r="B1702" s="489">
        <v>2310303439</v>
      </c>
      <c r="C1702" s="489" t="s">
        <v>2104</v>
      </c>
      <c r="D1702" s="489" t="s">
        <v>14188</v>
      </c>
    </row>
    <row r="1703" spans="1:4">
      <c r="A1703" s="489" t="str">
        <f t="shared" si="26"/>
        <v>2310303439訪問看護</v>
      </c>
      <c r="B1703" s="489">
        <v>2310303439</v>
      </c>
      <c r="C1703" s="489" t="s">
        <v>2102</v>
      </c>
      <c r="D1703" s="489" t="s">
        <v>14188</v>
      </c>
    </row>
    <row r="1704" spans="1:4">
      <c r="A1704" s="489" t="str">
        <f t="shared" si="26"/>
        <v>2310303454介護予防訪問リハビリテーション</v>
      </c>
      <c r="B1704" s="489">
        <v>2310303454</v>
      </c>
      <c r="C1704" s="489" t="s">
        <v>2108</v>
      </c>
      <c r="D1704" s="489" t="s">
        <v>14189</v>
      </c>
    </row>
    <row r="1705" spans="1:4">
      <c r="A1705" s="489" t="str">
        <f t="shared" si="26"/>
        <v>2310303454介護予防訪問看護</v>
      </c>
      <c r="B1705" s="489">
        <v>2310303454</v>
      </c>
      <c r="C1705" s="489" t="s">
        <v>2103</v>
      </c>
      <c r="D1705" s="489" t="s">
        <v>14189</v>
      </c>
    </row>
    <row r="1706" spans="1:4">
      <c r="A1706" s="489" t="str">
        <f t="shared" si="26"/>
        <v>2310303454訪問リハビリテーション</v>
      </c>
      <c r="B1706" s="489">
        <v>2310303454</v>
      </c>
      <c r="C1706" s="489" t="s">
        <v>2104</v>
      </c>
      <c r="D1706" s="489" t="s">
        <v>14189</v>
      </c>
    </row>
    <row r="1707" spans="1:4">
      <c r="A1707" s="489" t="str">
        <f t="shared" si="26"/>
        <v>2310303454訪問看護</v>
      </c>
      <c r="B1707" s="489">
        <v>2310303454</v>
      </c>
      <c r="C1707" s="489" t="s">
        <v>2102</v>
      </c>
      <c r="D1707" s="489" t="s">
        <v>14189</v>
      </c>
    </row>
    <row r="1708" spans="1:4">
      <c r="A1708" s="489" t="str">
        <f t="shared" si="26"/>
        <v>2310303462介護予防訪問リハビリテーション</v>
      </c>
      <c r="B1708" s="489">
        <v>2310303462</v>
      </c>
      <c r="C1708" s="489" t="s">
        <v>2108</v>
      </c>
      <c r="D1708" s="489" t="s">
        <v>14190</v>
      </c>
    </row>
    <row r="1709" spans="1:4">
      <c r="A1709" s="489" t="str">
        <f t="shared" si="26"/>
        <v>2310303462介護予防訪問看護</v>
      </c>
      <c r="B1709" s="489">
        <v>2310303462</v>
      </c>
      <c r="C1709" s="489" t="s">
        <v>2103</v>
      </c>
      <c r="D1709" s="489" t="s">
        <v>14190</v>
      </c>
    </row>
    <row r="1710" spans="1:4">
      <c r="A1710" s="489" t="str">
        <f t="shared" si="26"/>
        <v>2310303462訪問リハビリテーション</v>
      </c>
      <c r="B1710" s="489">
        <v>2310303462</v>
      </c>
      <c r="C1710" s="489" t="s">
        <v>2104</v>
      </c>
      <c r="D1710" s="489" t="s">
        <v>14190</v>
      </c>
    </row>
    <row r="1711" spans="1:4">
      <c r="A1711" s="489" t="str">
        <f t="shared" si="26"/>
        <v>2310303462訪問看護</v>
      </c>
      <c r="B1711" s="489">
        <v>2310303462</v>
      </c>
      <c r="C1711" s="489" t="s">
        <v>2102</v>
      </c>
      <c r="D1711" s="489" t="s">
        <v>14190</v>
      </c>
    </row>
    <row r="1712" spans="1:4">
      <c r="A1712" s="489" t="str">
        <f t="shared" si="26"/>
        <v>2310303470介護予防訪問リハビリテーション</v>
      </c>
      <c r="B1712" s="489">
        <v>2310303470</v>
      </c>
      <c r="C1712" s="489" t="s">
        <v>2108</v>
      </c>
      <c r="D1712" s="489" t="s">
        <v>14191</v>
      </c>
    </row>
    <row r="1713" spans="1:4">
      <c r="A1713" s="489" t="str">
        <f t="shared" si="26"/>
        <v>2310303470介護予防訪問看護</v>
      </c>
      <c r="B1713" s="489">
        <v>2310303470</v>
      </c>
      <c r="C1713" s="489" t="s">
        <v>2103</v>
      </c>
      <c r="D1713" s="489" t="s">
        <v>14191</v>
      </c>
    </row>
    <row r="1714" spans="1:4">
      <c r="A1714" s="489" t="str">
        <f t="shared" si="26"/>
        <v>2310303470訪問リハビリテーション</v>
      </c>
      <c r="B1714" s="489">
        <v>2310303470</v>
      </c>
      <c r="C1714" s="489" t="s">
        <v>2104</v>
      </c>
      <c r="D1714" s="489" t="s">
        <v>14191</v>
      </c>
    </row>
    <row r="1715" spans="1:4">
      <c r="A1715" s="489" t="str">
        <f t="shared" si="26"/>
        <v>2310303470訪問看護</v>
      </c>
      <c r="B1715" s="489">
        <v>2310303470</v>
      </c>
      <c r="C1715" s="489" t="s">
        <v>2102</v>
      </c>
      <c r="D1715" s="489" t="s">
        <v>14191</v>
      </c>
    </row>
    <row r="1716" spans="1:4">
      <c r="A1716" s="489" t="str">
        <f t="shared" si="26"/>
        <v>2310303496介護予防訪問リハビリテーション</v>
      </c>
      <c r="B1716" s="489">
        <v>2310303496</v>
      </c>
      <c r="C1716" s="489" t="s">
        <v>2108</v>
      </c>
      <c r="D1716" s="489" t="s">
        <v>14192</v>
      </c>
    </row>
    <row r="1717" spans="1:4">
      <c r="A1717" s="489" t="str">
        <f t="shared" si="26"/>
        <v>2310303496介護予防訪問看護</v>
      </c>
      <c r="B1717" s="489">
        <v>2310303496</v>
      </c>
      <c r="C1717" s="489" t="s">
        <v>2103</v>
      </c>
      <c r="D1717" s="489" t="s">
        <v>14192</v>
      </c>
    </row>
    <row r="1718" spans="1:4">
      <c r="A1718" s="489" t="str">
        <f t="shared" si="26"/>
        <v>2310303496訪問リハビリテーション</v>
      </c>
      <c r="B1718" s="489">
        <v>2310303496</v>
      </c>
      <c r="C1718" s="489" t="s">
        <v>2104</v>
      </c>
      <c r="D1718" s="489" t="s">
        <v>14192</v>
      </c>
    </row>
    <row r="1719" spans="1:4">
      <c r="A1719" s="489" t="str">
        <f t="shared" si="26"/>
        <v>2310303496訪問看護</v>
      </c>
      <c r="B1719" s="489">
        <v>2310303496</v>
      </c>
      <c r="C1719" s="489" t="s">
        <v>2102</v>
      </c>
      <c r="D1719" s="489" t="s">
        <v>14192</v>
      </c>
    </row>
    <row r="1720" spans="1:4">
      <c r="A1720" s="489" t="str">
        <f t="shared" si="26"/>
        <v>2310303538介護予防訪問リハビリテーション</v>
      </c>
      <c r="B1720" s="489">
        <v>2310303538</v>
      </c>
      <c r="C1720" s="489" t="s">
        <v>2108</v>
      </c>
      <c r="D1720" s="489" t="s">
        <v>14193</v>
      </c>
    </row>
    <row r="1721" spans="1:4">
      <c r="A1721" s="489" t="str">
        <f t="shared" si="26"/>
        <v>2310303538介護予防訪問看護</v>
      </c>
      <c r="B1721" s="489">
        <v>2310303538</v>
      </c>
      <c r="C1721" s="489" t="s">
        <v>2103</v>
      </c>
      <c r="D1721" s="489" t="s">
        <v>14193</v>
      </c>
    </row>
    <row r="1722" spans="1:4">
      <c r="A1722" s="489" t="str">
        <f t="shared" si="26"/>
        <v>2310303538訪問リハビリテーション</v>
      </c>
      <c r="B1722" s="489">
        <v>2310303538</v>
      </c>
      <c r="C1722" s="489" t="s">
        <v>2104</v>
      </c>
      <c r="D1722" s="489" t="s">
        <v>14193</v>
      </c>
    </row>
    <row r="1723" spans="1:4">
      <c r="A1723" s="489" t="str">
        <f t="shared" si="26"/>
        <v>2310303538訪問看護</v>
      </c>
      <c r="B1723" s="489">
        <v>2310303538</v>
      </c>
      <c r="C1723" s="489" t="s">
        <v>2102</v>
      </c>
      <c r="D1723" s="489" t="s">
        <v>14193</v>
      </c>
    </row>
    <row r="1724" spans="1:4">
      <c r="A1724" s="489" t="str">
        <f t="shared" si="26"/>
        <v>2310303553介護予防訪問リハビリテーション</v>
      </c>
      <c r="B1724" s="489">
        <v>2310303553</v>
      </c>
      <c r="C1724" s="489" t="s">
        <v>2108</v>
      </c>
      <c r="D1724" s="489" t="s">
        <v>14194</v>
      </c>
    </row>
    <row r="1725" spans="1:4">
      <c r="A1725" s="489" t="str">
        <f t="shared" si="26"/>
        <v>2310303553介護予防訪問看護</v>
      </c>
      <c r="B1725" s="489">
        <v>2310303553</v>
      </c>
      <c r="C1725" s="489" t="s">
        <v>2103</v>
      </c>
      <c r="D1725" s="489" t="s">
        <v>14194</v>
      </c>
    </row>
    <row r="1726" spans="1:4">
      <c r="A1726" s="489" t="str">
        <f t="shared" si="26"/>
        <v>2310303553訪問リハビリテーション</v>
      </c>
      <c r="B1726" s="489">
        <v>2310303553</v>
      </c>
      <c r="C1726" s="489" t="s">
        <v>2104</v>
      </c>
      <c r="D1726" s="489" t="s">
        <v>14194</v>
      </c>
    </row>
    <row r="1727" spans="1:4">
      <c r="A1727" s="489" t="str">
        <f t="shared" si="26"/>
        <v>2310303553訪問看護</v>
      </c>
      <c r="B1727" s="489">
        <v>2310303553</v>
      </c>
      <c r="C1727" s="489" t="s">
        <v>2102</v>
      </c>
      <c r="D1727" s="489" t="s">
        <v>14194</v>
      </c>
    </row>
    <row r="1728" spans="1:4">
      <c r="A1728" s="489" t="str">
        <f t="shared" si="26"/>
        <v>2310303561介護予防訪問看護</v>
      </c>
      <c r="B1728" s="489">
        <v>2310303561</v>
      </c>
      <c r="C1728" s="489" t="s">
        <v>2103</v>
      </c>
      <c r="D1728" s="489" t="s">
        <v>14195</v>
      </c>
    </row>
    <row r="1729" spans="1:4">
      <c r="A1729" s="489" t="str">
        <f t="shared" si="26"/>
        <v>2310303561訪問看護</v>
      </c>
      <c r="B1729" s="489">
        <v>2310303561</v>
      </c>
      <c r="C1729" s="489" t="s">
        <v>2102</v>
      </c>
      <c r="D1729" s="489" t="s">
        <v>14195</v>
      </c>
    </row>
    <row r="1730" spans="1:4">
      <c r="A1730" s="489" t="str">
        <f t="shared" ref="A1730:A1793" si="27">B1730&amp;C1730</f>
        <v>2310303579介護予防訪問リハビリテーション</v>
      </c>
      <c r="B1730" s="489">
        <v>2310303579</v>
      </c>
      <c r="C1730" s="489" t="s">
        <v>2108</v>
      </c>
      <c r="D1730" s="489" t="s">
        <v>14196</v>
      </c>
    </row>
    <row r="1731" spans="1:4">
      <c r="A1731" s="489" t="str">
        <f t="shared" si="27"/>
        <v>2310303579介護予防訪問看護</v>
      </c>
      <c r="B1731" s="489">
        <v>2310303579</v>
      </c>
      <c r="C1731" s="489" t="s">
        <v>2103</v>
      </c>
      <c r="D1731" s="489" t="s">
        <v>14196</v>
      </c>
    </row>
    <row r="1732" spans="1:4">
      <c r="A1732" s="489" t="str">
        <f t="shared" si="27"/>
        <v>2310303579訪問リハビリテーション</v>
      </c>
      <c r="B1732" s="489">
        <v>2310303579</v>
      </c>
      <c r="C1732" s="489" t="s">
        <v>2104</v>
      </c>
      <c r="D1732" s="489" t="s">
        <v>14196</v>
      </c>
    </row>
    <row r="1733" spans="1:4">
      <c r="A1733" s="489" t="str">
        <f t="shared" si="27"/>
        <v>2310303579訪問看護</v>
      </c>
      <c r="B1733" s="489">
        <v>2310303579</v>
      </c>
      <c r="C1733" s="489" t="s">
        <v>2102</v>
      </c>
      <c r="D1733" s="489" t="s">
        <v>14196</v>
      </c>
    </row>
    <row r="1734" spans="1:4">
      <c r="A1734" s="489" t="str">
        <f t="shared" si="27"/>
        <v>2310303595介護予防訪問リハビリテーション</v>
      </c>
      <c r="B1734" s="489">
        <v>2310303595</v>
      </c>
      <c r="C1734" s="489" t="s">
        <v>2108</v>
      </c>
      <c r="D1734" s="489" t="s">
        <v>14197</v>
      </c>
    </row>
    <row r="1735" spans="1:4">
      <c r="A1735" s="489" t="str">
        <f t="shared" si="27"/>
        <v>2310303595介護予防訪問看護</v>
      </c>
      <c r="B1735" s="489">
        <v>2310303595</v>
      </c>
      <c r="C1735" s="489" t="s">
        <v>2103</v>
      </c>
      <c r="D1735" s="489" t="s">
        <v>14197</v>
      </c>
    </row>
    <row r="1736" spans="1:4">
      <c r="A1736" s="489" t="str">
        <f t="shared" si="27"/>
        <v>2310303595訪問リハビリテーション</v>
      </c>
      <c r="B1736" s="489">
        <v>2310303595</v>
      </c>
      <c r="C1736" s="489" t="s">
        <v>2104</v>
      </c>
      <c r="D1736" s="489" t="s">
        <v>14197</v>
      </c>
    </row>
    <row r="1737" spans="1:4">
      <c r="A1737" s="489" t="str">
        <f t="shared" si="27"/>
        <v>2310303595訪問看護</v>
      </c>
      <c r="B1737" s="489">
        <v>2310303595</v>
      </c>
      <c r="C1737" s="489" t="s">
        <v>2102</v>
      </c>
      <c r="D1737" s="489" t="s">
        <v>14197</v>
      </c>
    </row>
    <row r="1738" spans="1:4">
      <c r="A1738" s="489" t="str">
        <f t="shared" si="27"/>
        <v>2310303611介護予防訪問リハビリテーション</v>
      </c>
      <c r="B1738" s="489">
        <v>2310303611</v>
      </c>
      <c r="C1738" s="489" t="s">
        <v>2108</v>
      </c>
      <c r="D1738" s="489" t="s">
        <v>14198</v>
      </c>
    </row>
    <row r="1739" spans="1:4">
      <c r="A1739" s="489" t="str">
        <f t="shared" si="27"/>
        <v>2310303611介護予防訪問看護</v>
      </c>
      <c r="B1739" s="489">
        <v>2310303611</v>
      </c>
      <c r="C1739" s="489" t="s">
        <v>2103</v>
      </c>
      <c r="D1739" s="489" t="s">
        <v>14198</v>
      </c>
    </row>
    <row r="1740" spans="1:4">
      <c r="A1740" s="489" t="str">
        <f t="shared" si="27"/>
        <v>2310303611訪問リハビリテーション</v>
      </c>
      <c r="B1740" s="489">
        <v>2310303611</v>
      </c>
      <c r="C1740" s="489" t="s">
        <v>2104</v>
      </c>
      <c r="D1740" s="489" t="s">
        <v>14198</v>
      </c>
    </row>
    <row r="1741" spans="1:4">
      <c r="A1741" s="489" t="str">
        <f t="shared" si="27"/>
        <v>2310303611訪問看護</v>
      </c>
      <c r="B1741" s="489">
        <v>2310303611</v>
      </c>
      <c r="C1741" s="489" t="s">
        <v>2102</v>
      </c>
      <c r="D1741" s="489" t="s">
        <v>14198</v>
      </c>
    </row>
    <row r="1742" spans="1:4">
      <c r="A1742" s="489" t="str">
        <f t="shared" si="27"/>
        <v>2310303629介護予防訪問リハビリテーション</v>
      </c>
      <c r="B1742" s="489">
        <v>2310303629</v>
      </c>
      <c r="C1742" s="489" t="s">
        <v>2108</v>
      </c>
      <c r="D1742" s="489" t="s">
        <v>14199</v>
      </c>
    </row>
    <row r="1743" spans="1:4">
      <c r="A1743" s="489" t="str">
        <f t="shared" si="27"/>
        <v>2310303629介護予防訪問看護</v>
      </c>
      <c r="B1743" s="489">
        <v>2310303629</v>
      </c>
      <c r="C1743" s="489" t="s">
        <v>2103</v>
      </c>
      <c r="D1743" s="489" t="s">
        <v>14199</v>
      </c>
    </row>
    <row r="1744" spans="1:4">
      <c r="A1744" s="489" t="str">
        <f t="shared" si="27"/>
        <v>2310303629訪問リハビリテーション</v>
      </c>
      <c r="B1744" s="489">
        <v>2310303629</v>
      </c>
      <c r="C1744" s="489" t="s">
        <v>2104</v>
      </c>
      <c r="D1744" s="489" t="s">
        <v>14199</v>
      </c>
    </row>
    <row r="1745" spans="1:4">
      <c r="A1745" s="489" t="str">
        <f t="shared" si="27"/>
        <v>2310303629訪問看護</v>
      </c>
      <c r="B1745" s="489">
        <v>2310303629</v>
      </c>
      <c r="C1745" s="489" t="s">
        <v>2102</v>
      </c>
      <c r="D1745" s="489" t="s">
        <v>14199</v>
      </c>
    </row>
    <row r="1746" spans="1:4">
      <c r="A1746" s="489" t="str">
        <f t="shared" si="27"/>
        <v>2310303645介護予防訪問リハビリテーション</v>
      </c>
      <c r="B1746" s="489">
        <v>2310303645</v>
      </c>
      <c r="C1746" s="489" t="s">
        <v>2108</v>
      </c>
      <c r="D1746" s="489" t="s">
        <v>14200</v>
      </c>
    </row>
    <row r="1747" spans="1:4">
      <c r="A1747" s="489" t="str">
        <f t="shared" si="27"/>
        <v>2310303645介護予防訪問看護</v>
      </c>
      <c r="B1747" s="489">
        <v>2310303645</v>
      </c>
      <c r="C1747" s="489" t="s">
        <v>2103</v>
      </c>
      <c r="D1747" s="489" t="s">
        <v>14200</v>
      </c>
    </row>
    <row r="1748" spans="1:4">
      <c r="A1748" s="489" t="str">
        <f t="shared" si="27"/>
        <v>2310303645訪問リハビリテーション</v>
      </c>
      <c r="B1748" s="489">
        <v>2310303645</v>
      </c>
      <c r="C1748" s="489" t="s">
        <v>2104</v>
      </c>
      <c r="D1748" s="489" t="s">
        <v>14200</v>
      </c>
    </row>
    <row r="1749" spans="1:4">
      <c r="A1749" s="489" t="str">
        <f t="shared" si="27"/>
        <v>2310303645訪問看護</v>
      </c>
      <c r="B1749" s="489">
        <v>2310303645</v>
      </c>
      <c r="C1749" s="489" t="s">
        <v>2102</v>
      </c>
      <c r="D1749" s="489" t="s">
        <v>14200</v>
      </c>
    </row>
    <row r="1750" spans="1:4">
      <c r="A1750" s="489" t="str">
        <f t="shared" si="27"/>
        <v>2310303652介護予防訪問リハビリテーション</v>
      </c>
      <c r="B1750" s="489">
        <v>2310303652</v>
      </c>
      <c r="C1750" s="489" t="s">
        <v>2108</v>
      </c>
      <c r="D1750" s="489" t="s">
        <v>14201</v>
      </c>
    </row>
    <row r="1751" spans="1:4">
      <c r="A1751" s="489" t="str">
        <f t="shared" si="27"/>
        <v>2310303652介護予防訪問看護</v>
      </c>
      <c r="B1751" s="489">
        <v>2310303652</v>
      </c>
      <c r="C1751" s="489" t="s">
        <v>2103</v>
      </c>
      <c r="D1751" s="489" t="s">
        <v>14201</v>
      </c>
    </row>
    <row r="1752" spans="1:4">
      <c r="A1752" s="489" t="str">
        <f t="shared" si="27"/>
        <v>2310303652訪問リハビリテーション</v>
      </c>
      <c r="B1752" s="489">
        <v>2310303652</v>
      </c>
      <c r="C1752" s="489" t="s">
        <v>2104</v>
      </c>
      <c r="D1752" s="489" t="s">
        <v>14201</v>
      </c>
    </row>
    <row r="1753" spans="1:4">
      <c r="A1753" s="489" t="str">
        <f t="shared" si="27"/>
        <v>2310303652訪問看護</v>
      </c>
      <c r="B1753" s="489">
        <v>2310303652</v>
      </c>
      <c r="C1753" s="489" t="s">
        <v>2102</v>
      </c>
      <c r="D1753" s="489" t="s">
        <v>14201</v>
      </c>
    </row>
    <row r="1754" spans="1:4">
      <c r="A1754" s="489" t="str">
        <f t="shared" si="27"/>
        <v>2310303686介護予防訪問リハビリテーション</v>
      </c>
      <c r="B1754" s="489">
        <v>2310303686</v>
      </c>
      <c r="C1754" s="489" t="s">
        <v>2108</v>
      </c>
      <c r="D1754" s="489" t="s">
        <v>14202</v>
      </c>
    </row>
    <row r="1755" spans="1:4">
      <c r="A1755" s="489" t="str">
        <f t="shared" si="27"/>
        <v>2310303686介護予防訪問看護</v>
      </c>
      <c r="B1755" s="489">
        <v>2310303686</v>
      </c>
      <c r="C1755" s="489" t="s">
        <v>2103</v>
      </c>
      <c r="D1755" s="489" t="s">
        <v>14202</v>
      </c>
    </row>
    <row r="1756" spans="1:4">
      <c r="A1756" s="489" t="str">
        <f t="shared" si="27"/>
        <v>2310303686訪問リハビリテーション</v>
      </c>
      <c r="B1756" s="489">
        <v>2310303686</v>
      </c>
      <c r="C1756" s="489" t="s">
        <v>2104</v>
      </c>
      <c r="D1756" s="489" t="s">
        <v>14202</v>
      </c>
    </row>
    <row r="1757" spans="1:4">
      <c r="A1757" s="489" t="str">
        <f t="shared" si="27"/>
        <v>2310303686訪問看護</v>
      </c>
      <c r="B1757" s="489">
        <v>2310303686</v>
      </c>
      <c r="C1757" s="489" t="s">
        <v>2102</v>
      </c>
      <c r="D1757" s="489" t="s">
        <v>14202</v>
      </c>
    </row>
    <row r="1758" spans="1:4">
      <c r="A1758" s="489" t="str">
        <f t="shared" si="27"/>
        <v>2310303694介護予防訪問リハビリテーション</v>
      </c>
      <c r="B1758" s="489">
        <v>2310303694</v>
      </c>
      <c r="C1758" s="489" t="s">
        <v>2108</v>
      </c>
      <c r="D1758" s="489" t="s">
        <v>14203</v>
      </c>
    </row>
    <row r="1759" spans="1:4">
      <c r="A1759" s="489" t="str">
        <f t="shared" si="27"/>
        <v>2310303694介護予防訪問看護</v>
      </c>
      <c r="B1759" s="489">
        <v>2310303694</v>
      </c>
      <c r="C1759" s="489" t="s">
        <v>2103</v>
      </c>
      <c r="D1759" s="489" t="s">
        <v>14203</v>
      </c>
    </row>
    <row r="1760" spans="1:4">
      <c r="A1760" s="489" t="str">
        <f t="shared" si="27"/>
        <v>2310303694訪問リハビリテーション</v>
      </c>
      <c r="B1760" s="489">
        <v>2310303694</v>
      </c>
      <c r="C1760" s="489" t="s">
        <v>2104</v>
      </c>
      <c r="D1760" s="489" t="s">
        <v>14203</v>
      </c>
    </row>
    <row r="1761" spans="1:4">
      <c r="A1761" s="489" t="str">
        <f t="shared" si="27"/>
        <v>2310303694訪問看護</v>
      </c>
      <c r="B1761" s="489">
        <v>2310303694</v>
      </c>
      <c r="C1761" s="489" t="s">
        <v>2102</v>
      </c>
      <c r="D1761" s="489" t="s">
        <v>14203</v>
      </c>
    </row>
    <row r="1762" spans="1:4">
      <c r="A1762" s="489" t="str">
        <f t="shared" si="27"/>
        <v>2310303702介護予防訪問リハビリテーション</v>
      </c>
      <c r="B1762" s="489">
        <v>2310303702</v>
      </c>
      <c r="C1762" s="489" t="s">
        <v>2108</v>
      </c>
      <c r="D1762" s="489" t="s">
        <v>14204</v>
      </c>
    </row>
    <row r="1763" spans="1:4">
      <c r="A1763" s="489" t="str">
        <f t="shared" si="27"/>
        <v>2310303702介護予防訪問看護</v>
      </c>
      <c r="B1763" s="489">
        <v>2310303702</v>
      </c>
      <c r="C1763" s="489" t="s">
        <v>2103</v>
      </c>
      <c r="D1763" s="489" t="s">
        <v>14204</v>
      </c>
    </row>
    <row r="1764" spans="1:4">
      <c r="A1764" s="489" t="str">
        <f t="shared" si="27"/>
        <v>2310303702訪問リハビリテーション</v>
      </c>
      <c r="B1764" s="489">
        <v>2310303702</v>
      </c>
      <c r="C1764" s="489" t="s">
        <v>2104</v>
      </c>
      <c r="D1764" s="489" t="s">
        <v>14204</v>
      </c>
    </row>
    <row r="1765" spans="1:4">
      <c r="A1765" s="489" t="str">
        <f t="shared" si="27"/>
        <v>2310303702訪問看護</v>
      </c>
      <c r="B1765" s="489">
        <v>2310303702</v>
      </c>
      <c r="C1765" s="489" t="s">
        <v>2102</v>
      </c>
      <c r="D1765" s="489" t="s">
        <v>14204</v>
      </c>
    </row>
    <row r="1766" spans="1:4">
      <c r="A1766" s="489" t="str">
        <f t="shared" si="27"/>
        <v>2310303710介護予防訪問リハビリテーション</v>
      </c>
      <c r="B1766" s="489">
        <v>2310303710</v>
      </c>
      <c r="C1766" s="489" t="s">
        <v>2108</v>
      </c>
      <c r="D1766" s="489" t="s">
        <v>14205</v>
      </c>
    </row>
    <row r="1767" spans="1:4">
      <c r="A1767" s="489" t="str">
        <f t="shared" si="27"/>
        <v>2310303710介護予防訪問看護</v>
      </c>
      <c r="B1767" s="489">
        <v>2310303710</v>
      </c>
      <c r="C1767" s="489" t="s">
        <v>2103</v>
      </c>
      <c r="D1767" s="489" t="s">
        <v>14205</v>
      </c>
    </row>
    <row r="1768" spans="1:4">
      <c r="A1768" s="489" t="str">
        <f t="shared" si="27"/>
        <v>2310303710訪問リハビリテーション</v>
      </c>
      <c r="B1768" s="489">
        <v>2310303710</v>
      </c>
      <c r="C1768" s="489" t="s">
        <v>2104</v>
      </c>
      <c r="D1768" s="489" t="s">
        <v>14205</v>
      </c>
    </row>
    <row r="1769" spans="1:4">
      <c r="A1769" s="489" t="str">
        <f t="shared" si="27"/>
        <v>2310303710訪問看護</v>
      </c>
      <c r="B1769" s="489">
        <v>2310303710</v>
      </c>
      <c r="C1769" s="489" t="s">
        <v>2102</v>
      </c>
      <c r="D1769" s="489" t="s">
        <v>14205</v>
      </c>
    </row>
    <row r="1770" spans="1:4">
      <c r="A1770" s="489" t="str">
        <f t="shared" si="27"/>
        <v>2310303728介護予防訪問リハビリテーション</v>
      </c>
      <c r="B1770" s="489">
        <v>2310303728</v>
      </c>
      <c r="C1770" s="489" t="s">
        <v>2108</v>
      </c>
      <c r="D1770" s="489" t="s">
        <v>14206</v>
      </c>
    </row>
    <row r="1771" spans="1:4">
      <c r="A1771" s="489" t="str">
        <f t="shared" si="27"/>
        <v>2310303728介護予防訪問看護</v>
      </c>
      <c r="B1771" s="489">
        <v>2310303728</v>
      </c>
      <c r="C1771" s="489" t="s">
        <v>2103</v>
      </c>
      <c r="D1771" s="489" t="s">
        <v>14206</v>
      </c>
    </row>
    <row r="1772" spans="1:4">
      <c r="A1772" s="489" t="str">
        <f t="shared" si="27"/>
        <v>2310303728訪問リハビリテーション</v>
      </c>
      <c r="B1772" s="489">
        <v>2310303728</v>
      </c>
      <c r="C1772" s="489" t="s">
        <v>2104</v>
      </c>
      <c r="D1772" s="489" t="s">
        <v>14206</v>
      </c>
    </row>
    <row r="1773" spans="1:4">
      <c r="A1773" s="489" t="str">
        <f t="shared" si="27"/>
        <v>2310303728訪問看護</v>
      </c>
      <c r="B1773" s="489">
        <v>2310303728</v>
      </c>
      <c r="C1773" s="489" t="s">
        <v>2102</v>
      </c>
      <c r="D1773" s="489" t="s">
        <v>14206</v>
      </c>
    </row>
    <row r="1774" spans="1:4">
      <c r="A1774" s="489" t="str">
        <f t="shared" si="27"/>
        <v>2310303744介護予防訪問リハビリテーション</v>
      </c>
      <c r="B1774" s="489">
        <v>2310303744</v>
      </c>
      <c r="C1774" s="489" t="s">
        <v>2108</v>
      </c>
      <c r="D1774" s="489" t="s">
        <v>14207</v>
      </c>
    </row>
    <row r="1775" spans="1:4">
      <c r="A1775" s="489" t="str">
        <f t="shared" si="27"/>
        <v>2310303744介護予防訪問看護</v>
      </c>
      <c r="B1775" s="489">
        <v>2310303744</v>
      </c>
      <c r="C1775" s="489" t="s">
        <v>2103</v>
      </c>
      <c r="D1775" s="489" t="s">
        <v>14207</v>
      </c>
    </row>
    <row r="1776" spans="1:4">
      <c r="A1776" s="489" t="str">
        <f t="shared" si="27"/>
        <v>2310303744訪問リハビリテーション</v>
      </c>
      <c r="B1776" s="489">
        <v>2310303744</v>
      </c>
      <c r="C1776" s="489" t="s">
        <v>2104</v>
      </c>
      <c r="D1776" s="489" t="s">
        <v>14207</v>
      </c>
    </row>
    <row r="1777" spans="1:4">
      <c r="A1777" s="489" t="str">
        <f t="shared" si="27"/>
        <v>2310303744訪問看護</v>
      </c>
      <c r="B1777" s="489">
        <v>2310303744</v>
      </c>
      <c r="C1777" s="489" t="s">
        <v>2102</v>
      </c>
      <c r="D1777" s="489" t="s">
        <v>14207</v>
      </c>
    </row>
    <row r="1778" spans="1:4">
      <c r="A1778" s="489" t="str">
        <f t="shared" si="27"/>
        <v>2310303769介護予防訪問リハビリテーション</v>
      </c>
      <c r="B1778" s="489">
        <v>2310303769</v>
      </c>
      <c r="C1778" s="489" t="s">
        <v>2108</v>
      </c>
      <c r="D1778" s="489" t="s">
        <v>14208</v>
      </c>
    </row>
    <row r="1779" spans="1:4">
      <c r="A1779" s="489" t="str">
        <f t="shared" si="27"/>
        <v>2310303769介護予防訪問看護</v>
      </c>
      <c r="B1779" s="489">
        <v>2310303769</v>
      </c>
      <c r="C1779" s="489" t="s">
        <v>2103</v>
      </c>
      <c r="D1779" s="489" t="s">
        <v>14208</v>
      </c>
    </row>
    <row r="1780" spans="1:4">
      <c r="A1780" s="489" t="str">
        <f t="shared" si="27"/>
        <v>2310303769訪問リハビリテーション</v>
      </c>
      <c r="B1780" s="489">
        <v>2310303769</v>
      </c>
      <c r="C1780" s="489" t="s">
        <v>2104</v>
      </c>
      <c r="D1780" s="489" t="s">
        <v>14208</v>
      </c>
    </row>
    <row r="1781" spans="1:4">
      <c r="A1781" s="489" t="str">
        <f t="shared" si="27"/>
        <v>2310303769訪問看護</v>
      </c>
      <c r="B1781" s="489">
        <v>2310303769</v>
      </c>
      <c r="C1781" s="489" t="s">
        <v>2102</v>
      </c>
      <c r="D1781" s="489" t="s">
        <v>14208</v>
      </c>
    </row>
    <row r="1782" spans="1:4">
      <c r="A1782" s="489" t="str">
        <f t="shared" si="27"/>
        <v>2310303801介護予防訪問リハビリテーション</v>
      </c>
      <c r="B1782" s="489">
        <v>2310303801</v>
      </c>
      <c r="C1782" s="489" t="s">
        <v>2108</v>
      </c>
      <c r="D1782" s="489" t="s">
        <v>14209</v>
      </c>
    </row>
    <row r="1783" spans="1:4">
      <c r="A1783" s="489" t="str">
        <f t="shared" si="27"/>
        <v>2310303801介護予防訪問看護</v>
      </c>
      <c r="B1783" s="489">
        <v>2310303801</v>
      </c>
      <c r="C1783" s="489" t="s">
        <v>2103</v>
      </c>
      <c r="D1783" s="489" t="s">
        <v>14209</v>
      </c>
    </row>
    <row r="1784" spans="1:4">
      <c r="A1784" s="489" t="str">
        <f t="shared" si="27"/>
        <v>2310303801訪問リハビリテーション</v>
      </c>
      <c r="B1784" s="489">
        <v>2310303801</v>
      </c>
      <c r="C1784" s="489" t="s">
        <v>2104</v>
      </c>
      <c r="D1784" s="489" t="s">
        <v>14209</v>
      </c>
    </row>
    <row r="1785" spans="1:4">
      <c r="A1785" s="489" t="str">
        <f t="shared" si="27"/>
        <v>2310303801訪問看護</v>
      </c>
      <c r="B1785" s="489">
        <v>2310303801</v>
      </c>
      <c r="C1785" s="489" t="s">
        <v>2102</v>
      </c>
      <c r="D1785" s="489" t="s">
        <v>14209</v>
      </c>
    </row>
    <row r="1786" spans="1:4">
      <c r="A1786" s="489" t="str">
        <f t="shared" si="27"/>
        <v>2310303835介護予防訪問リハビリテーション</v>
      </c>
      <c r="B1786" s="489">
        <v>2310303835</v>
      </c>
      <c r="C1786" s="489" t="s">
        <v>2108</v>
      </c>
      <c r="D1786" s="489" t="s">
        <v>14210</v>
      </c>
    </row>
    <row r="1787" spans="1:4">
      <c r="A1787" s="489" t="str">
        <f t="shared" si="27"/>
        <v>2310303835介護予防訪問看護</v>
      </c>
      <c r="B1787" s="489">
        <v>2310303835</v>
      </c>
      <c r="C1787" s="489" t="s">
        <v>2103</v>
      </c>
      <c r="D1787" s="489" t="s">
        <v>14210</v>
      </c>
    </row>
    <row r="1788" spans="1:4">
      <c r="A1788" s="489" t="str">
        <f t="shared" si="27"/>
        <v>2310303835訪問リハビリテーション</v>
      </c>
      <c r="B1788" s="489">
        <v>2310303835</v>
      </c>
      <c r="C1788" s="489" t="s">
        <v>2104</v>
      </c>
      <c r="D1788" s="489" t="s">
        <v>14210</v>
      </c>
    </row>
    <row r="1789" spans="1:4">
      <c r="A1789" s="489" t="str">
        <f t="shared" si="27"/>
        <v>2310303835訪問看護</v>
      </c>
      <c r="B1789" s="489">
        <v>2310303835</v>
      </c>
      <c r="C1789" s="489" t="s">
        <v>2102</v>
      </c>
      <c r="D1789" s="489" t="s">
        <v>14210</v>
      </c>
    </row>
    <row r="1790" spans="1:4">
      <c r="A1790" s="489" t="str">
        <f t="shared" si="27"/>
        <v>2310303843介護予防訪問リハビリテーション</v>
      </c>
      <c r="B1790" s="489">
        <v>2310303843</v>
      </c>
      <c r="C1790" s="489" t="s">
        <v>2108</v>
      </c>
      <c r="D1790" s="489" t="s">
        <v>14211</v>
      </c>
    </row>
    <row r="1791" spans="1:4">
      <c r="A1791" s="489" t="str">
        <f t="shared" si="27"/>
        <v>2310303843介護予防訪問看護</v>
      </c>
      <c r="B1791" s="489">
        <v>2310303843</v>
      </c>
      <c r="C1791" s="489" t="s">
        <v>2103</v>
      </c>
      <c r="D1791" s="489" t="s">
        <v>14211</v>
      </c>
    </row>
    <row r="1792" spans="1:4">
      <c r="A1792" s="489" t="str">
        <f t="shared" si="27"/>
        <v>2310303843訪問リハビリテーション</v>
      </c>
      <c r="B1792" s="489">
        <v>2310303843</v>
      </c>
      <c r="C1792" s="489" t="s">
        <v>2104</v>
      </c>
      <c r="D1792" s="489" t="s">
        <v>14211</v>
      </c>
    </row>
    <row r="1793" spans="1:4">
      <c r="A1793" s="489" t="str">
        <f t="shared" si="27"/>
        <v>2310303843訪問看護</v>
      </c>
      <c r="B1793" s="489">
        <v>2310303843</v>
      </c>
      <c r="C1793" s="489" t="s">
        <v>2102</v>
      </c>
      <c r="D1793" s="489" t="s">
        <v>14211</v>
      </c>
    </row>
    <row r="1794" spans="1:4">
      <c r="A1794" s="489" t="str">
        <f t="shared" ref="A1794:A1857" si="28">B1794&amp;C1794</f>
        <v>2310303876介護予防訪問リハビリテーション</v>
      </c>
      <c r="B1794" s="489">
        <v>2310303876</v>
      </c>
      <c r="C1794" s="489" t="s">
        <v>2108</v>
      </c>
      <c r="D1794" s="489" t="s">
        <v>14212</v>
      </c>
    </row>
    <row r="1795" spans="1:4">
      <c r="A1795" s="489" t="str">
        <f t="shared" si="28"/>
        <v>2310303876介護予防訪問看護</v>
      </c>
      <c r="B1795" s="489">
        <v>2310303876</v>
      </c>
      <c r="C1795" s="489" t="s">
        <v>2103</v>
      </c>
      <c r="D1795" s="489" t="s">
        <v>14212</v>
      </c>
    </row>
    <row r="1796" spans="1:4">
      <c r="A1796" s="489" t="str">
        <f t="shared" si="28"/>
        <v>2310303876訪問リハビリテーション</v>
      </c>
      <c r="B1796" s="489">
        <v>2310303876</v>
      </c>
      <c r="C1796" s="489" t="s">
        <v>2104</v>
      </c>
      <c r="D1796" s="489" t="s">
        <v>14212</v>
      </c>
    </row>
    <row r="1797" spans="1:4">
      <c r="A1797" s="489" t="str">
        <f t="shared" si="28"/>
        <v>2310303876訪問看護</v>
      </c>
      <c r="B1797" s="489">
        <v>2310303876</v>
      </c>
      <c r="C1797" s="489" t="s">
        <v>2102</v>
      </c>
      <c r="D1797" s="489" t="s">
        <v>14212</v>
      </c>
    </row>
    <row r="1798" spans="1:4">
      <c r="A1798" s="489" t="str">
        <f t="shared" si="28"/>
        <v>2310303918介護予防訪問リハビリテーション</v>
      </c>
      <c r="B1798" s="489">
        <v>2310303918</v>
      </c>
      <c r="C1798" s="489" t="s">
        <v>2108</v>
      </c>
      <c r="D1798" s="489" t="s">
        <v>14213</v>
      </c>
    </row>
    <row r="1799" spans="1:4">
      <c r="A1799" s="489" t="str">
        <f t="shared" si="28"/>
        <v>2310303918介護予防訪問看護</v>
      </c>
      <c r="B1799" s="489">
        <v>2310303918</v>
      </c>
      <c r="C1799" s="489" t="s">
        <v>2103</v>
      </c>
      <c r="D1799" s="489" t="s">
        <v>14213</v>
      </c>
    </row>
    <row r="1800" spans="1:4">
      <c r="A1800" s="489" t="str">
        <f t="shared" si="28"/>
        <v>2310303918訪問リハビリテーション</v>
      </c>
      <c r="B1800" s="489">
        <v>2310303918</v>
      </c>
      <c r="C1800" s="489" t="s">
        <v>2104</v>
      </c>
      <c r="D1800" s="489" t="s">
        <v>14213</v>
      </c>
    </row>
    <row r="1801" spans="1:4">
      <c r="A1801" s="489" t="str">
        <f t="shared" si="28"/>
        <v>2310303918訪問看護</v>
      </c>
      <c r="B1801" s="489">
        <v>2310303918</v>
      </c>
      <c r="C1801" s="489" t="s">
        <v>2102</v>
      </c>
      <c r="D1801" s="489" t="s">
        <v>14213</v>
      </c>
    </row>
    <row r="1802" spans="1:4">
      <c r="A1802" s="489" t="str">
        <f t="shared" si="28"/>
        <v>2310303926介護予防訪問リハビリテーション</v>
      </c>
      <c r="B1802" s="489">
        <v>2310303926</v>
      </c>
      <c r="C1802" s="489" t="s">
        <v>2108</v>
      </c>
      <c r="D1802" s="489" t="s">
        <v>14214</v>
      </c>
    </row>
    <row r="1803" spans="1:4">
      <c r="A1803" s="489" t="str">
        <f t="shared" si="28"/>
        <v>2310303926介護予防訪問看護</v>
      </c>
      <c r="B1803" s="489">
        <v>2310303926</v>
      </c>
      <c r="C1803" s="489" t="s">
        <v>2103</v>
      </c>
      <c r="D1803" s="489" t="s">
        <v>14214</v>
      </c>
    </row>
    <row r="1804" spans="1:4">
      <c r="A1804" s="489" t="str">
        <f t="shared" si="28"/>
        <v>2310303926訪問リハビリテーション</v>
      </c>
      <c r="B1804" s="489">
        <v>2310303926</v>
      </c>
      <c r="C1804" s="489" t="s">
        <v>2104</v>
      </c>
      <c r="D1804" s="489" t="s">
        <v>14214</v>
      </c>
    </row>
    <row r="1805" spans="1:4">
      <c r="A1805" s="489" t="str">
        <f t="shared" si="28"/>
        <v>2310303926訪問看護</v>
      </c>
      <c r="B1805" s="489">
        <v>2310303926</v>
      </c>
      <c r="C1805" s="489" t="s">
        <v>2102</v>
      </c>
      <c r="D1805" s="489" t="s">
        <v>14214</v>
      </c>
    </row>
    <row r="1806" spans="1:4">
      <c r="A1806" s="489" t="str">
        <f t="shared" si="28"/>
        <v>2310303934介護予防訪問リハビリテーション</v>
      </c>
      <c r="B1806" s="489">
        <v>2310303934</v>
      </c>
      <c r="C1806" s="489" t="s">
        <v>2108</v>
      </c>
      <c r="D1806" s="489" t="s">
        <v>14215</v>
      </c>
    </row>
    <row r="1807" spans="1:4">
      <c r="A1807" s="489" t="str">
        <f t="shared" si="28"/>
        <v>2310303934介護予防訪問看護</v>
      </c>
      <c r="B1807" s="489">
        <v>2310303934</v>
      </c>
      <c r="C1807" s="489" t="s">
        <v>2103</v>
      </c>
      <c r="D1807" s="489" t="s">
        <v>14215</v>
      </c>
    </row>
    <row r="1808" spans="1:4">
      <c r="A1808" s="489" t="str">
        <f t="shared" si="28"/>
        <v>2310303934訪問リハビリテーション</v>
      </c>
      <c r="B1808" s="489">
        <v>2310303934</v>
      </c>
      <c r="C1808" s="489" t="s">
        <v>2104</v>
      </c>
      <c r="D1808" s="489" t="s">
        <v>14215</v>
      </c>
    </row>
    <row r="1809" spans="1:4">
      <c r="A1809" s="489" t="str">
        <f t="shared" si="28"/>
        <v>2310303934訪問看護</v>
      </c>
      <c r="B1809" s="489">
        <v>2310303934</v>
      </c>
      <c r="C1809" s="489" t="s">
        <v>2102</v>
      </c>
      <c r="D1809" s="489" t="s">
        <v>14215</v>
      </c>
    </row>
    <row r="1810" spans="1:4">
      <c r="A1810" s="489" t="str">
        <f t="shared" si="28"/>
        <v>2310303942介護予防訪問リハビリテーション</v>
      </c>
      <c r="B1810" s="489">
        <v>2310303942</v>
      </c>
      <c r="C1810" s="489" t="s">
        <v>2108</v>
      </c>
      <c r="D1810" s="489" t="s">
        <v>14216</v>
      </c>
    </row>
    <row r="1811" spans="1:4">
      <c r="A1811" s="489" t="str">
        <f t="shared" si="28"/>
        <v>2310303942介護予防訪問看護</v>
      </c>
      <c r="B1811" s="489">
        <v>2310303942</v>
      </c>
      <c r="C1811" s="489" t="s">
        <v>2103</v>
      </c>
      <c r="D1811" s="489" t="s">
        <v>14216</v>
      </c>
    </row>
    <row r="1812" spans="1:4">
      <c r="A1812" s="489" t="str">
        <f t="shared" si="28"/>
        <v>2310303942訪問リハビリテーション</v>
      </c>
      <c r="B1812" s="489">
        <v>2310303942</v>
      </c>
      <c r="C1812" s="489" t="s">
        <v>2104</v>
      </c>
      <c r="D1812" s="489" t="s">
        <v>14216</v>
      </c>
    </row>
    <row r="1813" spans="1:4">
      <c r="A1813" s="489" t="str">
        <f t="shared" si="28"/>
        <v>2310303942訪問看護</v>
      </c>
      <c r="B1813" s="489">
        <v>2310303942</v>
      </c>
      <c r="C1813" s="489" t="s">
        <v>2102</v>
      </c>
      <c r="D1813" s="489" t="s">
        <v>14216</v>
      </c>
    </row>
    <row r="1814" spans="1:4">
      <c r="A1814" s="489" t="str">
        <f t="shared" si="28"/>
        <v>2310303959介護予防訪問リハビリテーション</v>
      </c>
      <c r="B1814" s="489">
        <v>2310303959</v>
      </c>
      <c r="C1814" s="489" t="s">
        <v>2108</v>
      </c>
      <c r="D1814" s="489" t="s">
        <v>14217</v>
      </c>
    </row>
    <row r="1815" spans="1:4">
      <c r="A1815" s="489" t="str">
        <f t="shared" si="28"/>
        <v>2310303959介護予防訪問看護</v>
      </c>
      <c r="B1815" s="489">
        <v>2310303959</v>
      </c>
      <c r="C1815" s="489" t="s">
        <v>2103</v>
      </c>
      <c r="D1815" s="489" t="s">
        <v>14217</v>
      </c>
    </row>
    <row r="1816" spans="1:4">
      <c r="A1816" s="489" t="str">
        <f t="shared" si="28"/>
        <v>2310303959訪問リハビリテーション</v>
      </c>
      <c r="B1816" s="489">
        <v>2310303959</v>
      </c>
      <c r="C1816" s="489" t="s">
        <v>2104</v>
      </c>
      <c r="D1816" s="489" t="s">
        <v>14217</v>
      </c>
    </row>
    <row r="1817" spans="1:4">
      <c r="A1817" s="489" t="str">
        <f t="shared" si="28"/>
        <v>2310303959訪問看護</v>
      </c>
      <c r="B1817" s="489">
        <v>2310303959</v>
      </c>
      <c r="C1817" s="489" t="s">
        <v>2102</v>
      </c>
      <c r="D1817" s="489" t="s">
        <v>14217</v>
      </c>
    </row>
    <row r="1818" spans="1:4">
      <c r="A1818" s="489" t="str">
        <f t="shared" si="28"/>
        <v>2310303975介護予防訪問リハビリテーション</v>
      </c>
      <c r="B1818" s="489">
        <v>2310303975</v>
      </c>
      <c r="C1818" s="489" t="s">
        <v>2108</v>
      </c>
      <c r="D1818" s="489" t="s">
        <v>14218</v>
      </c>
    </row>
    <row r="1819" spans="1:4">
      <c r="A1819" s="489" t="str">
        <f t="shared" si="28"/>
        <v>2310303975介護予防訪問看護</v>
      </c>
      <c r="B1819" s="489">
        <v>2310303975</v>
      </c>
      <c r="C1819" s="489" t="s">
        <v>2103</v>
      </c>
      <c r="D1819" s="489" t="s">
        <v>14218</v>
      </c>
    </row>
    <row r="1820" spans="1:4">
      <c r="A1820" s="489" t="str">
        <f t="shared" si="28"/>
        <v>2310303975訪問リハビリテーション</v>
      </c>
      <c r="B1820" s="489">
        <v>2310303975</v>
      </c>
      <c r="C1820" s="489" t="s">
        <v>2104</v>
      </c>
      <c r="D1820" s="489" t="s">
        <v>14218</v>
      </c>
    </row>
    <row r="1821" spans="1:4">
      <c r="A1821" s="489" t="str">
        <f t="shared" si="28"/>
        <v>2310303975訪問看護</v>
      </c>
      <c r="B1821" s="489">
        <v>2310303975</v>
      </c>
      <c r="C1821" s="489" t="s">
        <v>2102</v>
      </c>
      <c r="D1821" s="489" t="s">
        <v>14218</v>
      </c>
    </row>
    <row r="1822" spans="1:4">
      <c r="A1822" s="489" t="str">
        <f t="shared" si="28"/>
        <v>2310303983介護予防訪問リハビリテーション</v>
      </c>
      <c r="B1822" s="489">
        <v>2310303983</v>
      </c>
      <c r="C1822" s="489" t="s">
        <v>2108</v>
      </c>
      <c r="D1822" s="489" t="s">
        <v>14219</v>
      </c>
    </row>
    <row r="1823" spans="1:4">
      <c r="A1823" s="489" t="str">
        <f t="shared" si="28"/>
        <v>2310303983介護予防訪問看護</v>
      </c>
      <c r="B1823" s="489">
        <v>2310303983</v>
      </c>
      <c r="C1823" s="489" t="s">
        <v>2103</v>
      </c>
      <c r="D1823" s="489" t="s">
        <v>14219</v>
      </c>
    </row>
    <row r="1824" spans="1:4">
      <c r="A1824" s="489" t="str">
        <f t="shared" si="28"/>
        <v>2310303983訪問リハビリテーション</v>
      </c>
      <c r="B1824" s="489">
        <v>2310303983</v>
      </c>
      <c r="C1824" s="489" t="s">
        <v>2104</v>
      </c>
      <c r="D1824" s="489" t="s">
        <v>14219</v>
      </c>
    </row>
    <row r="1825" spans="1:4">
      <c r="A1825" s="489" t="str">
        <f t="shared" si="28"/>
        <v>2310303983訪問看護</v>
      </c>
      <c r="B1825" s="489">
        <v>2310303983</v>
      </c>
      <c r="C1825" s="489" t="s">
        <v>2102</v>
      </c>
      <c r="D1825" s="489" t="s">
        <v>14219</v>
      </c>
    </row>
    <row r="1826" spans="1:4">
      <c r="A1826" s="489" t="str">
        <f t="shared" si="28"/>
        <v>2310303991介護予防訪問リハビリテーション</v>
      </c>
      <c r="B1826" s="489">
        <v>2310303991</v>
      </c>
      <c r="C1826" s="489" t="s">
        <v>2108</v>
      </c>
      <c r="D1826" s="489" t="s">
        <v>14220</v>
      </c>
    </row>
    <row r="1827" spans="1:4">
      <c r="A1827" s="489" t="str">
        <f t="shared" si="28"/>
        <v>2310303991介護予防訪問看護</v>
      </c>
      <c r="B1827" s="489">
        <v>2310303991</v>
      </c>
      <c r="C1827" s="489" t="s">
        <v>2103</v>
      </c>
      <c r="D1827" s="489" t="s">
        <v>14220</v>
      </c>
    </row>
    <row r="1828" spans="1:4">
      <c r="A1828" s="489" t="str">
        <f t="shared" si="28"/>
        <v>2310303991訪問リハビリテーション</v>
      </c>
      <c r="B1828" s="489">
        <v>2310303991</v>
      </c>
      <c r="C1828" s="489" t="s">
        <v>2104</v>
      </c>
      <c r="D1828" s="489" t="s">
        <v>14220</v>
      </c>
    </row>
    <row r="1829" spans="1:4">
      <c r="A1829" s="489" t="str">
        <f t="shared" si="28"/>
        <v>2310303991訪問看護</v>
      </c>
      <c r="B1829" s="489">
        <v>2310303991</v>
      </c>
      <c r="C1829" s="489" t="s">
        <v>2102</v>
      </c>
      <c r="D1829" s="489" t="s">
        <v>14220</v>
      </c>
    </row>
    <row r="1830" spans="1:4">
      <c r="A1830" s="489" t="str">
        <f t="shared" si="28"/>
        <v>2310304007介護予防訪問リハビリテーション</v>
      </c>
      <c r="B1830" s="489">
        <v>2310304007</v>
      </c>
      <c r="C1830" s="489" t="s">
        <v>2108</v>
      </c>
      <c r="D1830" s="489" t="s">
        <v>14221</v>
      </c>
    </row>
    <row r="1831" spans="1:4">
      <c r="A1831" s="489" t="str">
        <f t="shared" si="28"/>
        <v>2310304007介護予防訪問看護</v>
      </c>
      <c r="B1831" s="489">
        <v>2310304007</v>
      </c>
      <c r="C1831" s="489" t="s">
        <v>2103</v>
      </c>
      <c r="D1831" s="489" t="s">
        <v>14221</v>
      </c>
    </row>
    <row r="1832" spans="1:4">
      <c r="A1832" s="489" t="str">
        <f t="shared" si="28"/>
        <v>2310304007訪問リハビリテーション</v>
      </c>
      <c r="B1832" s="489">
        <v>2310304007</v>
      </c>
      <c r="C1832" s="489" t="s">
        <v>2104</v>
      </c>
      <c r="D1832" s="489" t="s">
        <v>14221</v>
      </c>
    </row>
    <row r="1833" spans="1:4">
      <c r="A1833" s="489" t="str">
        <f t="shared" si="28"/>
        <v>2310304007訪問看護</v>
      </c>
      <c r="B1833" s="489">
        <v>2310304007</v>
      </c>
      <c r="C1833" s="489" t="s">
        <v>2102</v>
      </c>
      <c r="D1833" s="489" t="s">
        <v>14221</v>
      </c>
    </row>
    <row r="1834" spans="1:4">
      <c r="A1834" s="489" t="str">
        <f t="shared" si="28"/>
        <v>2310304015介護予防訪問リハビリテーション</v>
      </c>
      <c r="B1834" s="489">
        <v>2310304015</v>
      </c>
      <c r="C1834" s="489" t="s">
        <v>2108</v>
      </c>
      <c r="D1834" s="489" t="s">
        <v>14222</v>
      </c>
    </row>
    <row r="1835" spans="1:4">
      <c r="A1835" s="489" t="str">
        <f t="shared" si="28"/>
        <v>2310304015介護予防訪問看護</v>
      </c>
      <c r="B1835" s="489">
        <v>2310304015</v>
      </c>
      <c r="C1835" s="489" t="s">
        <v>2103</v>
      </c>
      <c r="D1835" s="489" t="s">
        <v>14222</v>
      </c>
    </row>
    <row r="1836" spans="1:4">
      <c r="A1836" s="489" t="str">
        <f t="shared" si="28"/>
        <v>2310304015訪問リハビリテーション</v>
      </c>
      <c r="B1836" s="489">
        <v>2310304015</v>
      </c>
      <c r="C1836" s="489" t="s">
        <v>2104</v>
      </c>
      <c r="D1836" s="489" t="s">
        <v>14222</v>
      </c>
    </row>
    <row r="1837" spans="1:4">
      <c r="A1837" s="489" t="str">
        <f t="shared" si="28"/>
        <v>2310304015訪問看護</v>
      </c>
      <c r="B1837" s="489">
        <v>2310304015</v>
      </c>
      <c r="C1837" s="489" t="s">
        <v>2102</v>
      </c>
      <c r="D1837" s="489" t="s">
        <v>14222</v>
      </c>
    </row>
    <row r="1838" spans="1:4">
      <c r="A1838" s="489" t="str">
        <f t="shared" si="28"/>
        <v>2310304023介護予防訪問リハビリテーション</v>
      </c>
      <c r="B1838" s="489">
        <v>2310304023</v>
      </c>
      <c r="C1838" s="489" t="s">
        <v>2108</v>
      </c>
      <c r="D1838" s="489" t="s">
        <v>14223</v>
      </c>
    </row>
    <row r="1839" spans="1:4">
      <c r="A1839" s="489" t="str">
        <f t="shared" si="28"/>
        <v>2310304023介護予防訪問看護</v>
      </c>
      <c r="B1839" s="489">
        <v>2310304023</v>
      </c>
      <c r="C1839" s="489" t="s">
        <v>2103</v>
      </c>
      <c r="D1839" s="489" t="s">
        <v>14223</v>
      </c>
    </row>
    <row r="1840" spans="1:4">
      <c r="A1840" s="489" t="str">
        <f t="shared" si="28"/>
        <v>2310304023訪問リハビリテーション</v>
      </c>
      <c r="B1840" s="489">
        <v>2310304023</v>
      </c>
      <c r="C1840" s="489" t="s">
        <v>2104</v>
      </c>
      <c r="D1840" s="489" t="s">
        <v>14223</v>
      </c>
    </row>
    <row r="1841" spans="1:4">
      <c r="A1841" s="489" t="str">
        <f t="shared" si="28"/>
        <v>2310304023訪問看護</v>
      </c>
      <c r="B1841" s="489">
        <v>2310304023</v>
      </c>
      <c r="C1841" s="489" t="s">
        <v>2102</v>
      </c>
      <c r="D1841" s="489" t="s">
        <v>14223</v>
      </c>
    </row>
    <row r="1842" spans="1:4">
      <c r="A1842" s="489" t="str">
        <f t="shared" si="28"/>
        <v>2310304031介護予防訪問リハビリテーション</v>
      </c>
      <c r="B1842" s="489">
        <v>2310304031</v>
      </c>
      <c r="C1842" s="489" t="s">
        <v>2108</v>
      </c>
      <c r="D1842" s="489" t="s">
        <v>14224</v>
      </c>
    </row>
    <row r="1843" spans="1:4">
      <c r="A1843" s="489" t="str">
        <f t="shared" si="28"/>
        <v>2310304031介護予防訪問看護</v>
      </c>
      <c r="B1843" s="489">
        <v>2310304031</v>
      </c>
      <c r="C1843" s="489" t="s">
        <v>2103</v>
      </c>
      <c r="D1843" s="489" t="s">
        <v>14224</v>
      </c>
    </row>
    <row r="1844" spans="1:4">
      <c r="A1844" s="489" t="str">
        <f t="shared" si="28"/>
        <v>2310304031訪問リハビリテーション</v>
      </c>
      <c r="B1844" s="489">
        <v>2310304031</v>
      </c>
      <c r="C1844" s="489" t="s">
        <v>2104</v>
      </c>
      <c r="D1844" s="489" t="s">
        <v>14224</v>
      </c>
    </row>
    <row r="1845" spans="1:4">
      <c r="A1845" s="489" t="str">
        <f t="shared" si="28"/>
        <v>2310304031訪問看護</v>
      </c>
      <c r="B1845" s="489">
        <v>2310304031</v>
      </c>
      <c r="C1845" s="489" t="s">
        <v>2102</v>
      </c>
      <c r="D1845" s="489" t="s">
        <v>14224</v>
      </c>
    </row>
    <row r="1846" spans="1:4">
      <c r="A1846" s="489" t="str">
        <f t="shared" si="28"/>
        <v>2310304049介護予防訪問リハビリテーション</v>
      </c>
      <c r="B1846" s="489">
        <v>2310304049</v>
      </c>
      <c r="C1846" s="489" t="s">
        <v>2108</v>
      </c>
      <c r="D1846" s="489" t="s">
        <v>14225</v>
      </c>
    </row>
    <row r="1847" spans="1:4">
      <c r="A1847" s="489" t="str">
        <f t="shared" si="28"/>
        <v>2310304049介護予防訪問看護</v>
      </c>
      <c r="B1847" s="489">
        <v>2310304049</v>
      </c>
      <c r="C1847" s="489" t="s">
        <v>2103</v>
      </c>
      <c r="D1847" s="489" t="s">
        <v>14225</v>
      </c>
    </row>
    <row r="1848" spans="1:4">
      <c r="A1848" s="489" t="str">
        <f t="shared" si="28"/>
        <v>2310304049訪問リハビリテーション</v>
      </c>
      <c r="B1848" s="489">
        <v>2310304049</v>
      </c>
      <c r="C1848" s="489" t="s">
        <v>2104</v>
      </c>
      <c r="D1848" s="489" t="s">
        <v>14225</v>
      </c>
    </row>
    <row r="1849" spans="1:4">
      <c r="A1849" s="489" t="str">
        <f t="shared" si="28"/>
        <v>2310304049訪問看護</v>
      </c>
      <c r="B1849" s="489">
        <v>2310304049</v>
      </c>
      <c r="C1849" s="489" t="s">
        <v>2102</v>
      </c>
      <c r="D1849" s="489" t="s">
        <v>14225</v>
      </c>
    </row>
    <row r="1850" spans="1:4">
      <c r="A1850" s="489" t="str">
        <f t="shared" si="28"/>
        <v>2310304056介護予防訪問リハビリテーション</v>
      </c>
      <c r="B1850" s="489">
        <v>2310304056</v>
      </c>
      <c r="C1850" s="489" t="s">
        <v>2108</v>
      </c>
      <c r="D1850" s="489" t="s">
        <v>14226</v>
      </c>
    </row>
    <row r="1851" spans="1:4">
      <c r="A1851" s="489" t="str">
        <f t="shared" si="28"/>
        <v>2310304056介護予防訪問看護</v>
      </c>
      <c r="B1851" s="489">
        <v>2310304056</v>
      </c>
      <c r="C1851" s="489" t="s">
        <v>2103</v>
      </c>
      <c r="D1851" s="489" t="s">
        <v>14226</v>
      </c>
    </row>
    <row r="1852" spans="1:4">
      <c r="A1852" s="489" t="str">
        <f t="shared" si="28"/>
        <v>2310304056訪問リハビリテーション</v>
      </c>
      <c r="B1852" s="489">
        <v>2310304056</v>
      </c>
      <c r="C1852" s="489" t="s">
        <v>2104</v>
      </c>
      <c r="D1852" s="489" t="s">
        <v>14226</v>
      </c>
    </row>
    <row r="1853" spans="1:4">
      <c r="A1853" s="489" t="str">
        <f t="shared" si="28"/>
        <v>2310304056訪問看護</v>
      </c>
      <c r="B1853" s="489">
        <v>2310304056</v>
      </c>
      <c r="C1853" s="489" t="s">
        <v>2102</v>
      </c>
      <c r="D1853" s="489" t="s">
        <v>14226</v>
      </c>
    </row>
    <row r="1854" spans="1:4">
      <c r="A1854" s="489" t="str">
        <f t="shared" si="28"/>
        <v>2310304064介護予防訪問リハビリテーション</v>
      </c>
      <c r="B1854" s="489">
        <v>2310304064</v>
      </c>
      <c r="C1854" s="489" t="s">
        <v>2108</v>
      </c>
      <c r="D1854" s="489" t="s">
        <v>14227</v>
      </c>
    </row>
    <row r="1855" spans="1:4">
      <c r="A1855" s="489" t="str">
        <f t="shared" si="28"/>
        <v>2310304064介護予防訪問看護</v>
      </c>
      <c r="B1855" s="489">
        <v>2310304064</v>
      </c>
      <c r="C1855" s="489" t="s">
        <v>2103</v>
      </c>
      <c r="D1855" s="489" t="s">
        <v>14227</v>
      </c>
    </row>
    <row r="1856" spans="1:4">
      <c r="A1856" s="489" t="str">
        <f t="shared" si="28"/>
        <v>2310304064訪問リハビリテーション</v>
      </c>
      <c r="B1856" s="489">
        <v>2310304064</v>
      </c>
      <c r="C1856" s="489" t="s">
        <v>2104</v>
      </c>
      <c r="D1856" s="489" t="s">
        <v>14227</v>
      </c>
    </row>
    <row r="1857" spans="1:4">
      <c r="A1857" s="489" t="str">
        <f t="shared" si="28"/>
        <v>2310304064訪問看護</v>
      </c>
      <c r="B1857" s="489">
        <v>2310304064</v>
      </c>
      <c r="C1857" s="489" t="s">
        <v>2102</v>
      </c>
      <c r="D1857" s="489" t="s">
        <v>14227</v>
      </c>
    </row>
    <row r="1858" spans="1:4">
      <c r="A1858" s="489" t="str">
        <f t="shared" ref="A1858:A1921" si="29">B1858&amp;C1858</f>
        <v>2310304072介護予防訪問リハビリテーション</v>
      </c>
      <c r="B1858" s="489">
        <v>2310304072</v>
      </c>
      <c r="C1858" s="489" t="s">
        <v>2108</v>
      </c>
      <c r="D1858" s="489" t="s">
        <v>14228</v>
      </c>
    </row>
    <row r="1859" spans="1:4">
      <c r="A1859" s="489" t="str">
        <f t="shared" si="29"/>
        <v>2310304072介護予防訪問看護</v>
      </c>
      <c r="B1859" s="489">
        <v>2310304072</v>
      </c>
      <c r="C1859" s="489" t="s">
        <v>2103</v>
      </c>
      <c r="D1859" s="489" t="s">
        <v>14228</v>
      </c>
    </row>
    <row r="1860" spans="1:4">
      <c r="A1860" s="489" t="str">
        <f t="shared" si="29"/>
        <v>2310304072訪問リハビリテーション</v>
      </c>
      <c r="B1860" s="489">
        <v>2310304072</v>
      </c>
      <c r="C1860" s="489" t="s">
        <v>2104</v>
      </c>
      <c r="D1860" s="489" t="s">
        <v>14228</v>
      </c>
    </row>
    <row r="1861" spans="1:4">
      <c r="A1861" s="489" t="str">
        <f t="shared" si="29"/>
        <v>2310304072訪問看護</v>
      </c>
      <c r="B1861" s="489">
        <v>2310304072</v>
      </c>
      <c r="C1861" s="489" t="s">
        <v>2102</v>
      </c>
      <c r="D1861" s="489" t="s">
        <v>14228</v>
      </c>
    </row>
    <row r="1862" spans="1:4">
      <c r="A1862" s="489" t="str">
        <f t="shared" si="29"/>
        <v>2310304080介護予防訪問リハビリテーション</v>
      </c>
      <c r="B1862" s="489">
        <v>2310304080</v>
      </c>
      <c r="C1862" s="489" t="s">
        <v>2108</v>
      </c>
      <c r="D1862" s="489" t="s">
        <v>14229</v>
      </c>
    </row>
    <row r="1863" spans="1:4">
      <c r="A1863" s="489" t="str">
        <f t="shared" si="29"/>
        <v>2310304080介護予防訪問看護</v>
      </c>
      <c r="B1863" s="489">
        <v>2310304080</v>
      </c>
      <c r="C1863" s="489" t="s">
        <v>2103</v>
      </c>
      <c r="D1863" s="489" t="s">
        <v>14229</v>
      </c>
    </row>
    <row r="1864" spans="1:4">
      <c r="A1864" s="489" t="str">
        <f t="shared" si="29"/>
        <v>2310304080訪問リハビリテーション</v>
      </c>
      <c r="B1864" s="489">
        <v>2310304080</v>
      </c>
      <c r="C1864" s="489" t="s">
        <v>2104</v>
      </c>
      <c r="D1864" s="489" t="s">
        <v>14229</v>
      </c>
    </row>
    <row r="1865" spans="1:4">
      <c r="A1865" s="489" t="str">
        <f t="shared" si="29"/>
        <v>2310304080訪問看護</v>
      </c>
      <c r="B1865" s="489">
        <v>2310304080</v>
      </c>
      <c r="C1865" s="489" t="s">
        <v>2102</v>
      </c>
      <c r="D1865" s="489" t="s">
        <v>14229</v>
      </c>
    </row>
    <row r="1866" spans="1:4">
      <c r="A1866" s="489" t="str">
        <f t="shared" si="29"/>
        <v>2310304098介護予防訪問リハビリテーション</v>
      </c>
      <c r="B1866" s="489">
        <v>2310304098</v>
      </c>
      <c r="C1866" s="489" t="s">
        <v>2108</v>
      </c>
      <c r="D1866" s="489" t="s">
        <v>14230</v>
      </c>
    </row>
    <row r="1867" spans="1:4">
      <c r="A1867" s="489" t="str">
        <f t="shared" si="29"/>
        <v>2310304098介護予防訪問看護</v>
      </c>
      <c r="B1867" s="489">
        <v>2310304098</v>
      </c>
      <c r="C1867" s="489" t="s">
        <v>2103</v>
      </c>
      <c r="D1867" s="489" t="s">
        <v>14230</v>
      </c>
    </row>
    <row r="1868" spans="1:4">
      <c r="A1868" s="489" t="str">
        <f t="shared" si="29"/>
        <v>2310304098訪問リハビリテーション</v>
      </c>
      <c r="B1868" s="489">
        <v>2310304098</v>
      </c>
      <c r="C1868" s="489" t="s">
        <v>2104</v>
      </c>
      <c r="D1868" s="489" t="s">
        <v>14230</v>
      </c>
    </row>
    <row r="1869" spans="1:4">
      <c r="A1869" s="489" t="str">
        <f t="shared" si="29"/>
        <v>2310304098訪問看護</v>
      </c>
      <c r="B1869" s="489">
        <v>2310304098</v>
      </c>
      <c r="C1869" s="489" t="s">
        <v>2102</v>
      </c>
      <c r="D1869" s="489" t="s">
        <v>14230</v>
      </c>
    </row>
    <row r="1870" spans="1:4">
      <c r="A1870" s="489" t="str">
        <f t="shared" si="29"/>
        <v>2310304106介護予防訪問リハビリテーション</v>
      </c>
      <c r="B1870" s="489">
        <v>2310304106</v>
      </c>
      <c r="C1870" s="489" t="s">
        <v>2108</v>
      </c>
      <c r="D1870" s="489" t="s">
        <v>14231</v>
      </c>
    </row>
    <row r="1871" spans="1:4">
      <c r="A1871" s="489" t="str">
        <f t="shared" si="29"/>
        <v>2310304106介護予防訪問看護</v>
      </c>
      <c r="B1871" s="489">
        <v>2310304106</v>
      </c>
      <c r="C1871" s="489" t="s">
        <v>2103</v>
      </c>
      <c r="D1871" s="489" t="s">
        <v>14231</v>
      </c>
    </row>
    <row r="1872" spans="1:4">
      <c r="A1872" s="489" t="str">
        <f t="shared" si="29"/>
        <v>2310304106訪問リハビリテーション</v>
      </c>
      <c r="B1872" s="489">
        <v>2310304106</v>
      </c>
      <c r="C1872" s="489" t="s">
        <v>2104</v>
      </c>
      <c r="D1872" s="489" t="s">
        <v>14231</v>
      </c>
    </row>
    <row r="1873" spans="1:4">
      <c r="A1873" s="489" t="str">
        <f t="shared" si="29"/>
        <v>2310304106訪問看護</v>
      </c>
      <c r="B1873" s="489">
        <v>2310304106</v>
      </c>
      <c r="C1873" s="489" t="s">
        <v>2102</v>
      </c>
      <c r="D1873" s="489" t="s">
        <v>14231</v>
      </c>
    </row>
    <row r="1874" spans="1:4">
      <c r="A1874" s="489" t="str">
        <f t="shared" si="29"/>
        <v>2310304114介護予防訪問リハビリテーション</v>
      </c>
      <c r="B1874" s="489">
        <v>2310304114</v>
      </c>
      <c r="C1874" s="489" t="s">
        <v>2108</v>
      </c>
      <c r="D1874" s="489" t="s">
        <v>14232</v>
      </c>
    </row>
    <row r="1875" spans="1:4">
      <c r="A1875" s="489" t="str">
        <f t="shared" si="29"/>
        <v>2310304114介護予防訪問看護</v>
      </c>
      <c r="B1875" s="489">
        <v>2310304114</v>
      </c>
      <c r="C1875" s="489" t="s">
        <v>2103</v>
      </c>
      <c r="D1875" s="489" t="s">
        <v>14232</v>
      </c>
    </row>
    <row r="1876" spans="1:4">
      <c r="A1876" s="489" t="str">
        <f t="shared" si="29"/>
        <v>2310304114訪問リハビリテーション</v>
      </c>
      <c r="B1876" s="489">
        <v>2310304114</v>
      </c>
      <c r="C1876" s="489" t="s">
        <v>2104</v>
      </c>
      <c r="D1876" s="489" t="s">
        <v>14232</v>
      </c>
    </row>
    <row r="1877" spans="1:4">
      <c r="A1877" s="489" t="str">
        <f t="shared" si="29"/>
        <v>2310304114訪問看護</v>
      </c>
      <c r="B1877" s="489">
        <v>2310304114</v>
      </c>
      <c r="C1877" s="489" t="s">
        <v>2102</v>
      </c>
      <c r="D1877" s="489" t="s">
        <v>14232</v>
      </c>
    </row>
    <row r="1878" spans="1:4">
      <c r="A1878" s="489" t="str">
        <f t="shared" si="29"/>
        <v>2310304122介護予防訪問リハビリテーション</v>
      </c>
      <c r="B1878" s="489">
        <v>2310304122</v>
      </c>
      <c r="C1878" s="489" t="s">
        <v>2108</v>
      </c>
      <c r="D1878" s="489" t="s">
        <v>14233</v>
      </c>
    </row>
    <row r="1879" spans="1:4">
      <c r="A1879" s="489" t="str">
        <f t="shared" si="29"/>
        <v>2310304122介護予防訪問看護</v>
      </c>
      <c r="B1879" s="489">
        <v>2310304122</v>
      </c>
      <c r="C1879" s="489" t="s">
        <v>2103</v>
      </c>
      <c r="D1879" s="489" t="s">
        <v>14233</v>
      </c>
    </row>
    <row r="1880" spans="1:4">
      <c r="A1880" s="489" t="str">
        <f t="shared" si="29"/>
        <v>2310304122訪問リハビリテーション</v>
      </c>
      <c r="B1880" s="489">
        <v>2310304122</v>
      </c>
      <c r="C1880" s="489" t="s">
        <v>2104</v>
      </c>
      <c r="D1880" s="489" t="s">
        <v>14233</v>
      </c>
    </row>
    <row r="1881" spans="1:4">
      <c r="A1881" s="489" t="str">
        <f t="shared" si="29"/>
        <v>2310304122訪問看護</v>
      </c>
      <c r="B1881" s="489">
        <v>2310304122</v>
      </c>
      <c r="C1881" s="489" t="s">
        <v>2102</v>
      </c>
      <c r="D1881" s="489" t="s">
        <v>14233</v>
      </c>
    </row>
    <row r="1882" spans="1:4">
      <c r="A1882" s="489" t="str">
        <f t="shared" si="29"/>
        <v>2310304130介護予防訪問リハビリテーション</v>
      </c>
      <c r="B1882" s="489">
        <v>2310304130</v>
      </c>
      <c r="C1882" s="489" t="s">
        <v>2108</v>
      </c>
      <c r="D1882" s="489" t="s">
        <v>14234</v>
      </c>
    </row>
    <row r="1883" spans="1:4">
      <c r="A1883" s="489" t="str">
        <f t="shared" si="29"/>
        <v>2310304130介護予防訪問看護</v>
      </c>
      <c r="B1883" s="489">
        <v>2310304130</v>
      </c>
      <c r="C1883" s="489" t="s">
        <v>2103</v>
      </c>
      <c r="D1883" s="489" t="s">
        <v>14234</v>
      </c>
    </row>
    <row r="1884" spans="1:4">
      <c r="A1884" s="489" t="str">
        <f t="shared" si="29"/>
        <v>2310304130訪問リハビリテーション</v>
      </c>
      <c r="B1884" s="489">
        <v>2310304130</v>
      </c>
      <c r="C1884" s="489" t="s">
        <v>2104</v>
      </c>
      <c r="D1884" s="489" t="s">
        <v>14234</v>
      </c>
    </row>
    <row r="1885" spans="1:4">
      <c r="A1885" s="489" t="str">
        <f t="shared" si="29"/>
        <v>2310304130訪問看護</v>
      </c>
      <c r="B1885" s="489">
        <v>2310304130</v>
      </c>
      <c r="C1885" s="489" t="s">
        <v>2102</v>
      </c>
      <c r="D1885" s="489" t="s">
        <v>14234</v>
      </c>
    </row>
    <row r="1886" spans="1:4">
      <c r="A1886" s="489" t="str">
        <f t="shared" si="29"/>
        <v>2310304148介護予防訪問リハビリテーション</v>
      </c>
      <c r="B1886" s="489">
        <v>2310304148</v>
      </c>
      <c r="C1886" s="489" t="s">
        <v>2108</v>
      </c>
      <c r="D1886" s="489" t="s">
        <v>14235</v>
      </c>
    </row>
    <row r="1887" spans="1:4">
      <c r="A1887" s="489" t="str">
        <f t="shared" si="29"/>
        <v>2310304148介護予防訪問看護</v>
      </c>
      <c r="B1887" s="489">
        <v>2310304148</v>
      </c>
      <c r="C1887" s="489" t="s">
        <v>2103</v>
      </c>
      <c r="D1887" s="489" t="s">
        <v>14235</v>
      </c>
    </row>
    <row r="1888" spans="1:4">
      <c r="A1888" s="489" t="str">
        <f t="shared" si="29"/>
        <v>2310304148訪問リハビリテーション</v>
      </c>
      <c r="B1888" s="489">
        <v>2310304148</v>
      </c>
      <c r="C1888" s="489" t="s">
        <v>2104</v>
      </c>
      <c r="D1888" s="489" t="s">
        <v>14235</v>
      </c>
    </row>
    <row r="1889" spans="1:4">
      <c r="A1889" s="489" t="str">
        <f t="shared" si="29"/>
        <v>2310304148訪問看護</v>
      </c>
      <c r="B1889" s="489">
        <v>2310304148</v>
      </c>
      <c r="C1889" s="489" t="s">
        <v>2102</v>
      </c>
      <c r="D1889" s="489" t="s">
        <v>14235</v>
      </c>
    </row>
    <row r="1890" spans="1:4">
      <c r="A1890" s="489" t="str">
        <f t="shared" si="29"/>
        <v>2310304155介護予防訪問リハビリテーション</v>
      </c>
      <c r="B1890" s="489">
        <v>2310304155</v>
      </c>
      <c r="C1890" s="489" t="s">
        <v>2108</v>
      </c>
      <c r="D1890" s="489" t="s">
        <v>14236</v>
      </c>
    </row>
    <row r="1891" spans="1:4">
      <c r="A1891" s="489" t="str">
        <f t="shared" si="29"/>
        <v>2310304155介護予防訪問看護</v>
      </c>
      <c r="B1891" s="489">
        <v>2310304155</v>
      </c>
      <c r="C1891" s="489" t="s">
        <v>2103</v>
      </c>
      <c r="D1891" s="489" t="s">
        <v>14236</v>
      </c>
    </row>
    <row r="1892" spans="1:4">
      <c r="A1892" s="489" t="str">
        <f t="shared" si="29"/>
        <v>2310304155訪問リハビリテーション</v>
      </c>
      <c r="B1892" s="489">
        <v>2310304155</v>
      </c>
      <c r="C1892" s="489" t="s">
        <v>2104</v>
      </c>
      <c r="D1892" s="489" t="s">
        <v>14236</v>
      </c>
    </row>
    <row r="1893" spans="1:4">
      <c r="A1893" s="489" t="str">
        <f t="shared" si="29"/>
        <v>2310304155訪問看護</v>
      </c>
      <c r="B1893" s="489">
        <v>2310304155</v>
      </c>
      <c r="C1893" s="489" t="s">
        <v>2102</v>
      </c>
      <c r="D1893" s="489" t="s">
        <v>14236</v>
      </c>
    </row>
    <row r="1894" spans="1:4">
      <c r="A1894" s="489" t="str">
        <f t="shared" si="29"/>
        <v>2310304163介護予防訪問リハビリテーション</v>
      </c>
      <c r="B1894" s="489">
        <v>2310304163</v>
      </c>
      <c r="C1894" s="489" t="s">
        <v>2108</v>
      </c>
      <c r="D1894" s="489" t="s">
        <v>14237</v>
      </c>
    </row>
    <row r="1895" spans="1:4">
      <c r="A1895" s="489" t="str">
        <f t="shared" si="29"/>
        <v>2310304163介護予防訪問看護</v>
      </c>
      <c r="B1895" s="489">
        <v>2310304163</v>
      </c>
      <c r="C1895" s="489" t="s">
        <v>2103</v>
      </c>
      <c r="D1895" s="489" t="s">
        <v>14237</v>
      </c>
    </row>
    <row r="1896" spans="1:4">
      <c r="A1896" s="489" t="str">
        <f t="shared" si="29"/>
        <v>2310304163訪問リハビリテーション</v>
      </c>
      <c r="B1896" s="489">
        <v>2310304163</v>
      </c>
      <c r="C1896" s="489" t="s">
        <v>2104</v>
      </c>
      <c r="D1896" s="489" t="s">
        <v>14237</v>
      </c>
    </row>
    <row r="1897" spans="1:4">
      <c r="A1897" s="489" t="str">
        <f t="shared" si="29"/>
        <v>2310304163訪問看護</v>
      </c>
      <c r="B1897" s="489">
        <v>2310304163</v>
      </c>
      <c r="C1897" s="489" t="s">
        <v>2102</v>
      </c>
      <c r="D1897" s="489" t="s">
        <v>14237</v>
      </c>
    </row>
    <row r="1898" spans="1:4">
      <c r="A1898" s="489" t="str">
        <f t="shared" si="29"/>
        <v>2310304171介護予防訪問リハビリテーション</v>
      </c>
      <c r="B1898" s="489">
        <v>2310304171</v>
      </c>
      <c r="C1898" s="489" t="s">
        <v>2108</v>
      </c>
      <c r="D1898" s="489" t="s">
        <v>14118</v>
      </c>
    </row>
    <row r="1899" spans="1:4">
      <c r="A1899" s="489" t="str">
        <f t="shared" si="29"/>
        <v>2310304171介護予防訪問看護</v>
      </c>
      <c r="B1899" s="489">
        <v>2310304171</v>
      </c>
      <c r="C1899" s="489" t="s">
        <v>2103</v>
      </c>
      <c r="D1899" s="489" t="s">
        <v>14118</v>
      </c>
    </row>
    <row r="1900" spans="1:4">
      <c r="A1900" s="489" t="str">
        <f t="shared" si="29"/>
        <v>2310304171訪問リハビリテーション</v>
      </c>
      <c r="B1900" s="489">
        <v>2310304171</v>
      </c>
      <c r="C1900" s="489" t="s">
        <v>2104</v>
      </c>
      <c r="D1900" s="489" t="s">
        <v>14118</v>
      </c>
    </row>
    <row r="1901" spans="1:4">
      <c r="A1901" s="489" t="str">
        <f t="shared" si="29"/>
        <v>2310304171訪問看護</v>
      </c>
      <c r="B1901" s="489">
        <v>2310304171</v>
      </c>
      <c r="C1901" s="489" t="s">
        <v>2102</v>
      </c>
      <c r="D1901" s="489" t="s">
        <v>14118</v>
      </c>
    </row>
    <row r="1902" spans="1:4">
      <c r="A1902" s="489" t="str">
        <f t="shared" si="29"/>
        <v>2310400037介護予防訪問看護</v>
      </c>
      <c r="B1902" s="489">
        <v>2310400037</v>
      </c>
      <c r="C1902" s="489" t="s">
        <v>2103</v>
      </c>
      <c r="D1902" s="489" t="s">
        <v>14238</v>
      </c>
    </row>
    <row r="1903" spans="1:4">
      <c r="A1903" s="489" t="str">
        <f t="shared" si="29"/>
        <v>2310400037訪問看護</v>
      </c>
      <c r="B1903" s="489">
        <v>2310400037</v>
      </c>
      <c r="C1903" s="489" t="s">
        <v>2102</v>
      </c>
      <c r="D1903" s="489" t="s">
        <v>14238</v>
      </c>
    </row>
    <row r="1904" spans="1:4">
      <c r="A1904" s="489" t="str">
        <f t="shared" si="29"/>
        <v>2310400276介護予防訪問看護</v>
      </c>
      <c r="B1904" s="489">
        <v>2310400276</v>
      </c>
      <c r="C1904" s="489" t="s">
        <v>2103</v>
      </c>
      <c r="D1904" s="489" t="s">
        <v>14239</v>
      </c>
    </row>
    <row r="1905" spans="1:4">
      <c r="A1905" s="489" t="str">
        <f t="shared" si="29"/>
        <v>2310400276訪問看護</v>
      </c>
      <c r="B1905" s="489">
        <v>2310400276</v>
      </c>
      <c r="C1905" s="489" t="s">
        <v>2102</v>
      </c>
      <c r="D1905" s="489" t="s">
        <v>14239</v>
      </c>
    </row>
    <row r="1906" spans="1:4">
      <c r="A1906" s="489" t="str">
        <f t="shared" si="29"/>
        <v>2310400318介護予防訪問リハビリテーション</v>
      </c>
      <c r="B1906" s="489">
        <v>2310400318</v>
      </c>
      <c r="C1906" s="489" t="s">
        <v>2108</v>
      </c>
      <c r="D1906" s="489" t="s">
        <v>14240</v>
      </c>
    </row>
    <row r="1907" spans="1:4">
      <c r="A1907" s="489" t="str">
        <f t="shared" si="29"/>
        <v>2310400318介護予防訪問看護</v>
      </c>
      <c r="B1907" s="489">
        <v>2310400318</v>
      </c>
      <c r="C1907" s="489" t="s">
        <v>2103</v>
      </c>
      <c r="D1907" s="489" t="s">
        <v>14240</v>
      </c>
    </row>
    <row r="1908" spans="1:4">
      <c r="A1908" s="489" t="str">
        <f t="shared" si="29"/>
        <v>2310400318訪問リハビリテーション</v>
      </c>
      <c r="B1908" s="489">
        <v>2310400318</v>
      </c>
      <c r="C1908" s="489" t="s">
        <v>2104</v>
      </c>
      <c r="D1908" s="489" t="s">
        <v>14240</v>
      </c>
    </row>
    <row r="1909" spans="1:4">
      <c r="A1909" s="489" t="str">
        <f t="shared" si="29"/>
        <v>2310400318訪問看護</v>
      </c>
      <c r="B1909" s="489">
        <v>2310400318</v>
      </c>
      <c r="C1909" s="489" t="s">
        <v>2102</v>
      </c>
      <c r="D1909" s="489" t="s">
        <v>14240</v>
      </c>
    </row>
    <row r="1910" spans="1:4">
      <c r="A1910" s="489" t="str">
        <f t="shared" si="29"/>
        <v>2310400417介護予防通所リハビリテーション</v>
      </c>
      <c r="B1910" s="489">
        <v>2310400417</v>
      </c>
      <c r="C1910" s="489" t="s">
        <v>2512</v>
      </c>
      <c r="D1910" s="489" t="s">
        <v>14241</v>
      </c>
    </row>
    <row r="1911" spans="1:4">
      <c r="A1911" s="489" t="str">
        <f t="shared" si="29"/>
        <v>2310400417介護予防訪問リハビリテーション</v>
      </c>
      <c r="B1911" s="489">
        <v>2310400417</v>
      </c>
      <c r="C1911" s="489" t="s">
        <v>2108</v>
      </c>
      <c r="D1911" s="489" t="s">
        <v>14241</v>
      </c>
    </row>
    <row r="1912" spans="1:4">
      <c r="A1912" s="489" t="str">
        <f t="shared" si="29"/>
        <v>2310400417介護予防訪問看護</v>
      </c>
      <c r="B1912" s="489">
        <v>2310400417</v>
      </c>
      <c r="C1912" s="489" t="s">
        <v>2103</v>
      </c>
      <c r="D1912" s="489" t="s">
        <v>14241</v>
      </c>
    </row>
    <row r="1913" spans="1:4">
      <c r="A1913" s="489" t="str">
        <f t="shared" si="29"/>
        <v>2310400417通所リハビリテーション</v>
      </c>
      <c r="B1913" s="489">
        <v>2310400417</v>
      </c>
      <c r="C1913" s="489" t="s">
        <v>2511</v>
      </c>
      <c r="D1913" s="489" t="s">
        <v>14241</v>
      </c>
    </row>
    <row r="1914" spans="1:4">
      <c r="A1914" s="489" t="str">
        <f t="shared" si="29"/>
        <v>2310400417通所リハビリテーション</v>
      </c>
      <c r="B1914" s="489">
        <v>2310400417</v>
      </c>
      <c r="C1914" s="489" t="s">
        <v>2511</v>
      </c>
      <c r="D1914" s="489" t="s">
        <v>14241</v>
      </c>
    </row>
    <row r="1915" spans="1:4">
      <c r="A1915" s="489" t="str">
        <f t="shared" si="29"/>
        <v>2310400417訪問リハビリテーション</v>
      </c>
      <c r="B1915" s="489">
        <v>2310400417</v>
      </c>
      <c r="C1915" s="489" t="s">
        <v>2104</v>
      </c>
      <c r="D1915" s="489" t="s">
        <v>14241</v>
      </c>
    </row>
    <row r="1916" spans="1:4">
      <c r="A1916" s="489" t="str">
        <f t="shared" si="29"/>
        <v>2310400417訪問看護</v>
      </c>
      <c r="B1916" s="489">
        <v>2310400417</v>
      </c>
      <c r="C1916" s="489" t="s">
        <v>2102</v>
      </c>
      <c r="D1916" s="489" t="s">
        <v>14241</v>
      </c>
    </row>
    <row r="1917" spans="1:4">
      <c r="A1917" s="489" t="str">
        <f t="shared" si="29"/>
        <v>2310400433介護予防訪問リハビリテーション</v>
      </c>
      <c r="B1917" s="489">
        <v>2310400433</v>
      </c>
      <c r="C1917" s="489" t="s">
        <v>2108</v>
      </c>
      <c r="D1917" s="489" t="s">
        <v>14242</v>
      </c>
    </row>
    <row r="1918" spans="1:4">
      <c r="A1918" s="489" t="str">
        <f t="shared" si="29"/>
        <v>2310400433介護予防訪問看護</v>
      </c>
      <c r="B1918" s="489">
        <v>2310400433</v>
      </c>
      <c r="C1918" s="489" t="s">
        <v>2103</v>
      </c>
      <c r="D1918" s="489" t="s">
        <v>14242</v>
      </c>
    </row>
    <row r="1919" spans="1:4">
      <c r="A1919" s="489" t="str">
        <f t="shared" si="29"/>
        <v>2310400433訪問リハビリテーション</v>
      </c>
      <c r="B1919" s="489">
        <v>2310400433</v>
      </c>
      <c r="C1919" s="489" t="s">
        <v>2104</v>
      </c>
      <c r="D1919" s="489" t="s">
        <v>14242</v>
      </c>
    </row>
    <row r="1920" spans="1:4">
      <c r="A1920" s="489" t="str">
        <f t="shared" si="29"/>
        <v>2310400433訪問看護</v>
      </c>
      <c r="B1920" s="489">
        <v>2310400433</v>
      </c>
      <c r="C1920" s="489" t="s">
        <v>2102</v>
      </c>
      <c r="D1920" s="489" t="s">
        <v>14242</v>
      </c>
    </row>
    <row r="1921" spans="1:4">
      <c r="A1921" s="489" t="str">
        <f t="shared" si="29"/>
        <v>2310400789介護予防訪問リハビリテーション</v>
      </c>
      <c r="B1921" s="489">
        <v>2310400789</v>
      </c>
      <c r="C1921" s="489" t="s">
        <v>2108</v>
      </c>
      <c r="D1921" s="489" t="s">
        <v>14243</v>
      </c>
    </row>
    <row r="1922" spans="1:4">
      <c r="A1922" s="489" t="str">
        <f t="shared" ref="A1922:A1985" si="30">B1922&amp;C1922</f>
        <v>2310400789介護予防訪問看護</v>
      </c>
      <c r="B1922" s="489">
        <v>2310400789</v>
      </c>
      <c r="C1922" s="489" t="s">
        <v>2103</v>
      </c>
      <c r="D1922" s="489" t="s">
        <v>14243</v>
      </c>
    </row>
    <row r="1923" spans="1:4">
      <c r="A1923" s="489" t="str">
        <f t="shared" si="30"/>
        <v>2310400789訪問リハビリテーション</v>
      </c>
      <c r="B1923" s="489">
        <v>2310400789</v>
      </c>
      <c r="C1923" s="489" t="s">
        <v>2104</v>
      </c>
      <c r="D1923" s="489" t="s">
        <v>14243</v>
      </c>
    </row>
    <row r="1924" spans="1:4">
      <c r="A1924" s="489" t="str">
        <f t="shared" si="30"/>
        <v>2310400789訪問看護</v>
      </c>
      <c r="B1924" s="489">
        <v>2310400789</v>
      </c>
      <c r="C1924" s="489" t="s">
        <v>2102</v>
      </c>
      <c r="D1924" s="489" t="s">
        <v>14243</v>
      </c>
    </row>
    <row r="1925" spans="1:4">
      <c r="A1925" s="489" t="str">
        <f t="shared" si="30"/>
        <v>2310401357介護予防訪問リハビリテーション</v>
      </c>
      <c r="B1925" s="489">
        <v>2310401357</v>
      </c>
      <c r="C1925" s="489" t="s">
        <v>2108</v>
      </c>
      <c r="D1925" s="489" t="s">
        <v>14244</v>
      </c>
    </row>
    <row r="1926" spans="1:4">
      <c r="A1926" s="489" t="str">
        <f t="shared" si="30"/>
        <v>2310401357介護予防訪問看護</v>
      </c>
      <c r="B1926" s="489">
        <v>2310401357</v>
      </c>
      <c r="C1926" s="489" t="s">
        <v>2103</v>
      </c>
      <c r="D1926" s="489" t="s">
        <v>14244</v>
      </c>
    </row>
    <row r="1927" spans="1:4">
      <c r="A1927" s="489" t="str">
        <f t="shared" si="30"/>
        <v>2310401357訪問リハビリテーション</v>
      </c>
      <c r="B1927" s="489">
        <v>2310401357</v>
      </c>
      <c r="C1927" s="489" t="s">
        <v>2104</v>
      </c>
      <c r="D1927" s="489" t="s">
        <v>14244</v>
      </c>
    </row>
    <row r="1928" spans="1:4">
      <c r="A1928" s="489" t="str">
        <f t="shared" si="30"/>
        <v>2310401357訪問看護</v>
      </c>
      <c r="B1928" s="489">
        <v>2310401357</v>
      </c>
      <c r="C1928" s="489" t="s">
        <v>2102</v>
      </c>
      <c r="D1928" s="489" t="s">
        <v>14244</v>
      </c>
    </row>
    <row r="1929" spans="1:4">
      <c r="A1929" s="489" t="str">
        <f t="shared" si="30"/>
        <v>2310401472介護予防訪問リハビリテーション</v>
      </c>
      <c r="B1929" s="489">
        <v>2310401472</v>
      </c>
      <c r="C1929" s="489" t="s">
        <v>2108</v>
      </c>
      <c r="D1929" s="489" t="s">
        <v>14245</v>
      </c>
    </row>
    <row r="1930" spans="1:4">
      <c r="A1930" s="489" t="str">
        <f t="shared" si="30"/>
        <v>2310401472介護予防訪問看護</v>
      </c>
      <c r="B1930" s="489">
        <v>2310401472</v>
      </c>
      <c r="C1930" s="489" t="s">
        <v>2103</v>
      </c>
      <c r="D1930" s="489" t="s">
        <v>14245</v>
      </c>
    </row>
    <row r="1931" spans="1:4">
      <c r="A1931" s="489" t="str">
        <f t="shared" si="30"/>
        <v>2310401472訪問リハビリテーション</v>
      </c>
      <c r="B1931" s="489">
        <v>2310401472</v>
      </c>
      <c r="C1931" s="489" t="s">
        <v>2104</v>
      </c>
      <c r="D1931" s="489" t="s">
        <v>14245</v>
      </c>
    </row>
    <row r="1932" spans="1:4">
      <c r="A1932" s="489" t="str">
        <f t="shared" si="30"/>
        <v>2310401472訪問看護</v>
      </c>
      <c r="B1932" s="489">
        <v>2310401472</v>
      </c>
      <c r="C1932" s="489" t="s">
        <v>2102</v>
      </c>
      <c r="D1932" s="489" t="s">
        <v>14245</v>
      </c>
    </row>
    <row r="1933" spans="1:4">
      <c r="A1933" s="489" t="str">
        <f t="shared" si="30"/>
        <v>2310401506介護予防訪問リハビリテーション</v>
      </c>
      <c r="B1933" s="489">
        <v>2310401506</v>
      </c>
      <c r="C1933" s="489" t="s">
        <v>2108</v>
      </c>
      <c r="D1933" s="489" t="s">
        <v>14246</v>
      </c>
    </row>
    <row r="1934" spans="1:4">
      <c r="A1934" s="489" t="str">
        <f t="shared" si="30"/>
        <v>2310401506介護予防訪問看護</v>
      </c>
      <c r="B1934" s="489">
        <v>2310401506</v>
      </c>
      <c r="C1934" s="489" t="s">
        <v>2103</v>
      </c>
      <c r="D1934" s="489" t="s">
        <v>14246</v>
      </c>
    </row>
    <row r="1935" spans="1:4">
      <c r="A1935" s="489" t="str">
        <f t="shared" si="30"/>
        <v>2310401506訪問リハビリテーション</v>
      </c>
      <c r="B1935" s="489">
        <v>2310401506</v>
      </c>
      <c r="C1935" s="489" t="s">
        <v>2104</v>
      </c>
      <c r="D1935" s="489" t="s">
        <v>14246</v>
      </c>
    </row>
    <row r="1936" spans="1:4">
      <c r="A1936" s="489" t="str">
        <f t="shared" si="30"/>
        <v>2310401506訪問看護</v>
      </c>
      <c r="B1936" s="489">
        <v>2310401506</v>
      </c>
      <c r="C1936" s="489" t="s">
        <v>2102</v>
      </c>
      <c r="D1936" s="489" t="s">
        <v>14246</v>
      </c>
    </row>
    <row r="1937" spans="1:4">
      <c r="A1937" s="489" t="str">
        <f t="shared" si="30"/>
        <v>2310401514介護予防訪問リハビリテーション</v>
      </c>
      <c r="B1937" s="489">
        <v>2310401514</v>
      </c>
      <c r="C1937" s="489" t="s">
        <v>2108</v>
      </c>
      <c r="D1937" s="489" t="s">
        <v>14247</v>
      </c>
    </row>
    <row r="1938" spans="1:4">
      <c r="A1938" s="489" t="str">
        <f t="shared" si="30"/>
        <v>2310401514介護予防訪問看護</v>
      </c>
      <c r="B1938" s="489">
        <v>2310401514</v>
      </c>
      <c r="C1938" s="489" t="s">
        <v>2103</v>
      </c>
      <c r="D1938" s="489" t="s">
        <v>14247</v>
      </c>
    </row>
    <row r="1939" spans="1:4">
      <c r="A1939" s="489" t="str">
        <f t="shared" si="30"/>
        <v>2310401514訪問リハビリテーション</v>
      </c>
      <c r="B1939" s="489">
        <v>2310401514</v>
      </c>
      <c r="C1939" s="489" t="s">
        <v>2104</v>
      </c>
      <c r="D1939" s="489" t="s">
        <v>14247</v>
      </c>
    </row>
    <row r="1940" spans="1:4">
      <c r="A1940" s="489" t="str">
        <f t="shared" si="30"/>
        <v>2310401514訪問看護</v>
      </c>
      <c r="B1940" s="489">
        <v>2310401514</v>
      </c>
      <c r="C1940" s="489" t="s">
        <v>2102</v>
      </c>
      <c r="D1940" s="489" t="s">
        <v>14247</v>
      </c>
    </row>
    <row r="1941" spans="1:4">
      <c r="A1941" s="489" t="str">
        <f t="shared" si="30"/>
        <v>2310401548介護予防訪問リハビリテーション</v>
      </c>
      <c r="B1941" s="489">
        <v>2310401548</v>
      </c>
      <c r="C1941" s="489" t="s">
        <v>2108</v>
      </c>
      <c r="D1941" s="489" t="s">
        <v>14248</v>
      </c>
    </row>
    <row r="1942" spans="1:4">
      <c r="A1942" s="489" t="str">
        <f t="shared" si="30"/>
        <v>2310401548介護予防訪問看護</v>
      </c>
      <c r="B1942" s="489">
        <v>2310401548</v>
      </c>
      <c r="C1942" s="489" t="s">
        <v>2103</v>
      </c>
      <c r="D1942" s="489" t="s">
        <v>14248</v>
      </c>
    </row>
    <row r="1943" spans="1:4">
      <c r="A1943" s="489" t="str">
        <f t="shared" si="30"/>
        <v>2310401548訪問リハビリテーション</v>
      </c>
      <c r="B1943" s="489">
        <v>2310401548</v>
      </c>
      <c r="C1943" s="489" t="s">
        <v>2104</v>
      </c>
      <c r="D1943" s="489" t="s">
        <v>14248</v>
      </c>
    </row>
    <row r="1944" spans="1:4">
      <c r="A1944" s="489" t="str">
        <f t="shared" si="30"/>
        <v>2310401548訪問看護</v>
      </c>
      <c r="B1944" s="489">
        <v>2310401548</v>
      </c>
      <c r="C1944" s="489" t="s">
        <v>2102</v>
      </c>
      <c r="D1944" s="489" t="s">
        <v>14248</v>
      </c>
    </row>
    <row r="1945" spans="1:4">
      <c r="A1945" s="489" t="str">
        <f t="shared" si="30"/>
        <v>2310401589介護予防訪問リハビリテーション</v>
      </c>
      <c r="B1945" s="489">
        <v>2310401589</v>
      </c>
      <c r="C1945" s="489" t="s">
        <v>2108</v>
      </c>
      <c r="D1945" s="489" t="s">
        <v>14249</v>
      </c>
    </row>
    <row r="1946" spans="1:4">
      <c r="A1946" s="489" t="str">
        <f t="shared" si="30"/>
        <v>2310401589介護予防訪問看護</v>
      </c>
      <c r="B1946" s="489">
        <v>2310401589</v>
      </c>
      <c r="C1946" s="489" t="s">
        <v>2103</v>
      </c>
      <c r="D1946" s="489" t="s">
        <v>14249</v>
      </c>
    </row>
    <row r="1947" spans="1:4">
      <c r="A1947" s="489" t="str">
        <f t="shared" si="30"/>
        <v>2310401589訪問リハビリテーション</v>
      </c>
      <c r="B1947" s="489">
        <v>2310401589</v>
      </c>
      <c r="C1947" s="489" t="s">
        <v>2104</v>
      </c>
      <c r="D1947" s="489" t="s">
        <v>14249</v>
      </c>
    </row>
    <row r="1948" spans="1:4">
      <c r="A1948" s="489" t="str">
        <f t="shared" si="30"/>
        <v>2310401589訪問看護</v>
      </c>
      <c r="B1948" s="489">
        <v>2310401589</v>
      </c>
      <c r="C1948" s="489" t="s">
        <v>2102</v>
      </c>
      <c r="D1948" s="489" t="s">
        <v>14249</v>
      </c>
    </row>
    <row r="1949" spans="1:4">
      <c r="A1949" s="489" t="str">
        <f t="shared" si="30"/>
        <v>2310401621介護予防短期入所療養介護 （病院等)</v>
      </c>
      <c r="B1949" s="489">
        <v>2310401621</v>
      </c>
      <c r="C1949" s="489" t="s">
        <v>19395</v>
      </c>
      <c r="D1949" s="489" t="s">
        <v>4154</v>
      </c>
    </row>
    <row r="1950" spans="1:4">
      <c r="A1950" s="489" t="str">
        <f t="shared" si="30"/>
        <v>2310401621介護予防訪問リハビリテーション</v>
      </c>
      <c r="B1950" s="489">
        <v>2310401621</v>
      </c>
      <c r="C1950" s="489" t="s">
        <v>2108</v>
      </c>
      <c r="D1950" s="489" t="s">
        <v>4154</v>
      </c>
    </row>
    <row r="1951" spans="1:4">
      <c r="A1951" s="489" t="str">
        <f t="shared" si="30"/>
        <v>2310401621介護予防訪問看護</v>
      </c>
      <c r="B1951" s="489">
        <v>2310401621</v>
      </c>
      <c r="C1951" s="489" t="s">
        <v>2103</v>
      </c>
      <c r="D1951" s="489" t="s">
        <v>4154</v>
      </c>
    </row>
    <row r="1952" spans="1:4">
      <c r="A1952" s="489" t="str">
        <f t="shared" si="30"/>
        <v>2310401621短期入所療養介護 （病院等)</v>
      </c>
      <c r="B1952" s="489">
        <v>2310401621</v>
      </c>
      <c r="C1952" s="489" t="s">
        <v>19396</v>
      </c>
      <c r="D1952" s="489" t="s">
        <v>4154</v>
      </c>
    </row>
    <row r="1953" spans="1:4">
      <c r="A1953" s="489" t="str">
        <f t="shared" si="30"/>
        <v>2310401621訪問リハビリテーション</v>
      </c>
      <c r="B1953" s="489">
        <v>2310401621</v>
      </c>
      <c r="C1953" s="489" t="s">
        <v>2104</v>
      </c>
      <c r="D1953" s="489" t="s">
        <v>4154</v>
      </c>
    </row>
    <row r="1954" spans="1:4">
      <c r="A1954" s="489" t="str">
        <f t="shared" si="30"/>
        <v>2310401621訪問看護</v>
      </c>
      <c r="B1954" s="489">
        <v>2310401621</v>
      </c>
      <c r="C1954" s="489" t="s">
        <v>2102</v>
      </c>
      <c r="D1954" s="489" t="s">
        <v>4154</v>
      </c>
    </row>
    <row r="1955" spans="1:4">
      <c r="A1955" s="489" t="str">
        <f t="shared" si="30"/>
        <v>2310401654介護予防訪問リハビリテーション</v>
      </c>
      <c r="B1955" s="489">
        <v>2310401654</v>
      </c>
      <c r="C1955" s="489" t="s">
        <v>2108</v>
      </c>
      <c r="D1955" s="489" t="s">
        <v>14250</v>
      </c>
    </row>
    <row r="1956" spans="1:4">
      <c r="A1956" s="489" t="str">
        <f t="shared" si="30"/>
        <v>2310401654介護予防訪問看護</v>
      </c>
      <c r="B1956" s="489">
        <v>2310401654</v>
      </c>
      <c r="C1956" s="489" t="s">
        <v>2103</v>
      </c>
      <c r="D1956" s="489" t="s">
        <v>14250</v>
      </c>
    </row>
    <row r="1957" spans="1:4">
      <c r="A1957" s="489" t="str">
        <f t="shared" si="30"/>
        <v>2310401654訪問リハビリテーション</v>
      </c>
      <c r="B1957" s="489">
        <v>2310401654</v>
      </c>
      <c r="C1957" s="489" t="s">
        <v>2104</v>
      </c>
      <c r="D1957" s="489" t="s">
        <v>14250</v>
      </c>
    </row>
    <row r="1958" spans="1:4">
      <c r="A1958" s="489" t="str">
        <f t="shared" si="30"/>
        <v>2310401654訪問看護</v>
      </c>
      <c r="B1958" s="489">
        <v>2310401654</v>
      </c>
      <c r="C1958" s="489" t="s">
        <v>2102</v>
      </c>
      <c r="D1958" s="489" t="s">
        <v>14250</v>
      </c>
    </row>
    <row r="1959" spans="1:4">
      <c r="A1959" s="489" t="str">
        <f t="shared" si="30"/>
        <v>2310401704介護予防訪問リハビリテーション</v>
      </c>
      <c r="B1959" s="489">
        <v>2310401704</v>
      </c>
      <c r="C1959" s="489" t="s">
        <v>2108</v>
      </c>
      <c r="D1959" s="489" t="s">
        <v>14251</v>
      </c>
    </row>
    <row r="1960" spans="1:4">
      <c r="A1960" s="489" t="str">
        <f t="shared" si="30"/>
        <v>2310401704介護予防訪問看護</v>
      </c>
      <c r="B1960" s="489">
        <v>2310401704</v>
      </c>
      <c r="C1960" s="489" t="s">
        <v>2103</v>
      </c>
      <c r="D1960" s="489" t="s">
        <v>14251</v>
      </c>
    </row>
    <row r="1961" spans="1:4">
      <c r="A1961" s="489" t="str">
        <f t="shared" si="30"/>
        <v>2310401704訪問リハビリテーション</v>
      </c>
      <c r="B1961" s="489">
        <v>2310401704</v>
      </c>
      <c r="C1961" s="489" t="s">
        <v>2104</v>
      </c>
      <c r="D1961" s="489" t="s">
        <v>14251</v>
      </c>
    </row>
    <row r="1962" spans="1:4">
      <c r="A1962" s="489" t="str">
        <f t="shared" si="30"/>
        <v>2310401704訪問看護</v>
      </c>
      <c r="B1962" s="489">
        <v>2310401704</v>
      </c>
      <c r="C1962" s="489" t="s">
        <v>2102</v>
      </c>
      <c r="D1962" s="489" t="s">
        <v>14251</v>
      </c>
    </row>
    <row r="1963" spans="1:4">
      <c r="A1963" s="489" t="str">
        <f t="shared" si="30"/>
        <v>2310401712介護予防訪問リハビリテーション</v>
      </c>
      <c r="B1963" s="489">
        <v>2310401712</v>
      </c>
      <c r="C1963" s="489" t="s">
        <v>2108</v>
      </c>
      <c r="D1963" s="489" t="s">
        <v>14252</v>
      </c>
    </row>
    <row r="1964" spans="1:4">
      <c r="A1964" s="489" t="str">
        <f t="shared" si="30"/>
        <v>2310401712介護予防訪問看護</v>
      </c>
      <c r="B1964" s="489">
        <v>2310401712</v>
      </c>
      <c r="C1964" s="489" t="s">
        <v>2103</v>
      </c>
      <c r="D1964" s="489" t="s">
        <v>14252</v>
      </c>
    </row>
    <row r="1965" spans="1:4">
      <c r="A1965" s="489" t="str">
        <f t="shared" si="30"/>
        <v>2310401712訪問リハビリテーション</v>
      </c>
      <c r="B1965" s="489">
        <v>2310401712</v>
      </c>
      <c r="C1965" s="489" t="s">
        <v>2104</v>
      </c>
      <c r="D1965" s="489" t="s">
        <v>14252</v>
      </c>
    </row>
    <row r="1966" spans="1:4">
      <c r="A1966" s="489" t="str">
        <f t="shared" si="30"/>
        <v>2310401712訪問看護</v>
      </c>
      <c r="B1966" s="489">
        <v>2310401712</v>
      </c>
      <c r="C1966" s="489" t="s">
        <v>2102</v>
      </c>
      <c r="D1966" s="489" t="s">
        <v>14252</v>
      </c>
    </row>
    <row r="1967" spans="1:4">
      <c r="A1967" s="489" t="str">
        <f t="shared" si="30"/>
        <v>2310401738介護予防訪問リハビリテーション</v>
      </c>
      <c r="B1967" s="489">
        <v>2310401738</v>
      </c>
      <c r="C1967" s="489" t="s">
        <v>2108</v>
      </c>
      <c r="D1967" s="489" t="s">
        <v>14253</v>
      </c>
    </row>
    <row r="1968" spans="1:4">
      <c r="A1968" s="489" t="str">
        <f t="shared" si="30"/>
        <v>2310401738介護予防訪問看護</v>
      </c>
      <c r="B1968" s="489">
        <v>2310401738</v>
      </c>
      <c r="C1968" s="489" t="s">
        <v>2103</v>
      </c>
      <c r="D1968" s="489" t="s">
        <v>14253</v>
      </c>
    </row>
    <row r="1969" spans="1:4">
      <c r="A1969" s="489" t="str">
        <f t="shared" si="30"/>
        <v>2310401738訪問リハビリテーション</v>
      </c>
      <c r="B1969" s="489">
        <v>2310401738</v>
      </c>
      <c r="C1969" s="489" t="s">
        <v>2104</v>
      </c>
      <c r="D1969" s="489" t="s">
        <v>14253</v>
      </c>
    </row>
    <row r="1970" spans="1:4">
      <c r="A1970" s="489" t="str">
        <f t="shared" si="30"/>
        <v>2310401738訪問看護</v>
      </c>
      <c r="B1970" s="489">
        <v>2310401738</v>
      </c>
      <c r="C1970" s="489" t="s">
        <v>2102</v>
      </c>
      <c r="D1970" s="489" t="s">
        <v>14253</v>
      </c>
    </row>
    <row r="1971" spans="1:4">
      <c r="A1971" s="489" t="str">
        <f t="shared" si="30"/>
        <v>2310401746介護予防訪問リハビリテーション</v>
      </c>
      <c r="B1971" s="489">
        <v>2310401746</v>
      </c>
      <c r="C1971" s="489" t="s">
        <v>2108</v>
      </c>
      <c r="D1971" s="489" t="s">
        <v>14254</v>
      </c>
    </row>
    <row r="1972" spans="1:4">
      <c r="A1972" s="489" t="str">
        <f t="shared" si="30"/>
        <v>2310401746介護予防訪問看護</v>
      </c>
      <c r="B1972" s="489">
        <v>2310401746</v>
      </c>
      <c r="C1972" s="489" t="s">
        <v>2103</v>
      </c>
      <c r="D1972" s="489" t="s">
        <v>14254</v>
      </c>
    </row>
    <row r="1973" spans="1:4">
      <c r="A1973" s="489" t="str">
        <f t="shared" si="30"/>
        <v>2310401746訪問リハビリテーション</v>
      </c>
      <c r="B1973" s="489">
        <v>2310401746</v>
      </c>
      <c r="C1973" s="489" t="s">
        <v>2104</v>
      </c>
      <c r="D1973" s="489" t="s">
        <v>14254</v>
      </c>
    </row>
    <row r="1974" spans="1:4">
      <c r="A1974" s="489" t="str">
        <f t="shared" si="30"/>
        <v>2310401746訪問看護</v>
      </c>
      <c r="B1974" s="489">
        <v>2310401746</v>
      </c>
      <c r="C1974" s="489" t="s">
        <v>2102</v>
      </c>
      <c r="D1974" s="489" t="s">
        <v>14254</v>
      </c>
    </row>
    <row r="1975" spans="1:4">
      <c r="A1975" s="489" t="str">
        <f t="shared" si="30"/>
        <v>2310401761介護予防訪問リハビリテーション</v>
      </c>
      <c r="B1975" s="489">
        <v>2310401761</v>
      </c>
      <c r="C1975" s="489" t="s">
        <v>2108</v>
      </c>
      <c r="D1975" s="489" t="s">
        <v>14255</v>
      </c>
    </row>
    <row r="1976" spans="1:4">
      <c r="A1976" s="489" t="str">
        <f t="shared" si="30"/>
        <v>2310401761介護予防訪問看護</v>
      </c>
      <c r="B1976" s="489">
        <v>2310401761</v>
      </c>
      <c r="C1976" s="489" t="s">
        <v>2103</v>
      </c>
      <c r="D1976" s="489" t="s">
        <v>14255</v>
      </c>
    </row>
    <row r="1977" spans="1:4">
      <c r="A1977" s="489" t="str">
        <f t="shared" si="30"/>
        <v>2310401761訪問リハビリテーション</v>
      </c>
      <c r="B1977" s="489">
        <v>2310401761</v>
      </c>
      <c r="C1977" s="489" t="s">
        <v>2104</v>
      </c>
      <c r="D1977" s="489" t="s">
        <v>14255</v>
      </c>
    </row>
    <row r="1978" spans="1:4">
      <c r="A1978" s="489" t="str">
        <f t="shared" si="30"/>
        <v>2310401761訪問看護</v>
      </c>
      <c r="B1978" s="489">
        <v>2310401761</v>
      </c>
      <c r="C1978" s="489" t="s">
        <v>2102</v>
      </c>
      <c r="D1978" s="489" t="s">
        <v>14255</v>
      </c>
    </row>
    <row r="1979" spans="1:4">
      <c r="A1979" s="489" t="str">
        <f t="shared" si="30"/>
        <v>2310401795介護予防訪問リハビリテーション</v>
      </c>
      <c r="B1979" s="489">
        <v>2310401795</v>
      </c>
      <c r="C1979" s="489" t="s">
        <v>2108</v>
      </c>
      <c r="D1979" s="489" t="s">
        <v>14256</v>
      </c>
    </row>
    <row r="1980" spans="1:4">
      <c r="A1980" s="489" t="str">
        <f t="shared" si="30"/>
        <v>2310401795介護予防訪問看護</v>
      </c>
      <c r="B1980" s="489">
        <v>2310401795</v>
      </c>
      <c r="C1980" s="489" t="s">
        <v>2103</v>
      </c>
      <c r="D1980" s="489" t="s">
        <v>14256</v>
      </c>
    </row>
    <row r="1981" spans="1:4">
      <c r="A1981" s="489" t="str">
        <f t="shared" si="30"/>
        <v>2310401795訪問リハビリテーション</v>
      </c>
      <c r="B1981" s="489">
        <v>2310401795</v>
      </c>
      <c r="C1981" s="489" t="s">
        <v>2104</v>
      </c>
      <c r="D1981" s="489" t="s">
        <v>14256</v>
      </c>
    </row>
    <row r="1982" spans="1:4">
      <c r="A1982" s="489" t="str">
        <f t="shared" si="30"/>
        <v>2310401795訪問看護</v>
      </c>
      <c r="B1982" s="489">
        <v>2310401795</v>
      </c>
      <c r="C1982" s="489" t="s">
        <v>2102</v>
      </c>
      <c r="D1982" s="489" t="s">
        <v>14256</v>
      </c>
    </row>
    <row r="1983" spans="1:4">
      <c r="A1983" s="489" t="str">
        <f t="shared" si="30"/>
        <v>2310401829介護予防訪問リハビリテーション</v>
      </c>
      <c r="B1983" s="489">
        <v>2310401829</v>
      </c>
      <c r="C1983" s="489" t="s">
        <v>2108</v>
      </c>
      <c r="D1983" s="489" t="s">
        <v>14257</v>
      </c>
    </row>
    <row r="1984" spans="1:4">
      <c r="A1984" s="489" t="str">
        <f t="shared" si="30"/>
        <v>2310401829介護予防訪問看護</v>
      </c>
      <c r="B1984" s="489">
        <v>2310401829</v>
      </c>
      <c r="C1984" s="489" t="s">
        <v>2103</v>
      </c>
      <c r="D1984" s="489" t="s">
        <v>14257</v>
      </c>
    </row>
    <row r="1985" spans="1:4">
      <c r="A1985" s="489" t="str">
        <f t="shared" si="30"/>
        <v>2310401829訪問リハビリテーション</v>
      </c>
      <c r="B1985" s="489">
        <v>2310401829</v>
      </c>
      <c r="C1985" s="489" t="s">
        <v>2104</v>
      </c>
      <c r="D1985" s="489" t="s">
        <v>14257</v>
      </c>
    </row>
    <row r="1986" spans="1:4">
      <c r="A1986" s="489" t="str">
        <f t="shared" ref="A1986:A2049" si="31">B1986&amp;C1986</f>
        <v>2310401829訪問看護</v>
      </c>
      <c r="B1986" s="489">
        <v>2310401829</v>
      </c>
      <c r="C1986" s="489" t="s">
        <v>2102</v>
      </c>
      <c r="D1986" s="489" t="s">
        <v>14257</v>
      </c>
    </row>
    <row r="1987" spans="1:4">
      <c r="A1987" s="489" t="str">
        <f t="shared" si="31"/>
        <v>2310401837介護予防通所リハビリテーション</v>
      </c>
      <c r="B1987" s="489">
        <v>2310401837</v>
      </c>
      <c r="C1987" s="489" t="s">
        <v>2512</v>
      </c>
      <c r="D1987" s="489" t="s">
        <v>4155</v>
      </c>
    </row>
    <row r="1988" spans="1:4">
      <c r="A1988" s="489" t="str">
        <f t="shared" si="31"/>
        <v>2310401837介護予防訪問リハビリテーション</v>
      </c>
      <c r="B1988" s="489">
        <v>2310401837</v>
      </c>
      <c r="C1988" s="489" t="s">
        <v>2108</v>
      </c>
      <c r="D1988" s="489" t="s">
        <v>4155</v>
      </c>
    </row>
    <row r="1989" spans="1:4">
      <c r="A1989" s="489" t="str">
        <f t="shared" si="31"/>
        <v>2310401837通所リハビリテーション</v>
      </c>
      <c r="B1989" s="489">
        <v>2310401837</v>
      </c>
      <c r="C1989" s="489" t="s">
        <v>2511</v>
      </c>
      <c r="D1989" s="489" t="s">
        <v>4155</v>
      </c>
    </row>
    <row r="1990" spans="1:4">
      <c r="A1990" s="489" t="str">
        <f t="shared" si="31"/>
        <v>2310401837訪問リハビリテーション</v>
      </c>
      <c r="B1990" s="489">
        <v>2310401837</v>
      </c>
      <c r="C1990" s="489" t="s">
        <v>2104</v>
      </c>
      <c r="D1990" s="489" t="s">
        <v>4155</v>
      </c>
    </row>
    <row r="1991" spans="1:4">
      <c r="A1991" s="489" t="str">
        <f t="shared" si="31"/>
        <v>2310401886介護予防訪問看護</v>
      </c>
      <c r="B1991" s="489">
        <v>2310401886</v>
      </c>
      <c r="C1991" s="489" t="s">
        <v>2103</v>
      </c>
      <c r="D1991" s="489" t="s">
        <v>14258</v>
      </c>
    </row>
    <row r="1992" spans="1:4">
      <c r="A1992" s="489" t="str">
        <f t="shared" si="31"/>
        <v>2310401886訪問看護</v>
      </c>
      <c r="B1992" s="489">
        <v>2310401886</v>
      </c>
      <c r="C1992" s="489" t="s">
        <v>2102</v>
      </c>
      <c r="D1992" s="489" t="s">
        <v>14258</v>
      </c>
    </row>
    <row r="1993" spans="1:4">
      <c r="A1993" s="489" t="str">
        <f t="shared" si="31"/>
        <v>2310401928介護予防訪問リハビリテーション</v>
      </c>
      <c r="B1993" s="489">
        <v>2310401928</v>
      </c>
      <c r="C1993" s="489" t="s">
        <v>2108</v>
      </c>
      <c r="D1993" s="489" t="s">
        <v>14259</v>
      </c>
    </row>
    <row r="1994" spans="1:4">
      <c r="A1994" s="489" t="str">
        <f t="shared" si="31"/>
        <v>2310401928介護予防訪問看護</v>
      </c>
      <c r="B1994" s="489">
        <v>2310401928</v>
      </c>
      <c r="C1994" s="489" t="s">
        <v>2103</v>
      </c>
      <c r="D1994" s="489" t="s">
        <v>14259</v>
      </c>
    </row>
    <row r="1995" spans="1:4">
      <c r="A1995" s="489" t="str">
        <f t="shared" si="31"/>
        <v>2310401928訪問リハビリテーション</v>
      </c>
      <c r="B1995" s="489">
        <v>2310401928</v>
      </c>
      <c r="C1995" s="489" t="s">
        <v>2104</v>
      </c>
      <c r="D1995" s="489" t="s">
        <v>14259</v>
      </c>
    </row>
    <row r="1996" spans="1:4">
      <c r="A1996" s="489" t="str">
        <f t="shared" si="31"/>
        <v>2310401928訪問看護</v>
      </c>
      <c r="B1996" s="489">
        <v>2310401928</v>
      </c>
      <c r="C1996" s="489" t="s">
        <v>2102</v>
      </c>
      <c r="D1996" s="489" t="s">
        <v>14259</v>
      </c>
    </row>
    <row r="1997" spans="1:4">
      <c r="A1997" s="489" t="str">
        <f t="shared" si="31"/>
        <v>2310401944介護予防訪問リハビリテーション</v>
      </c>
      <c r="B1997" s="489">
        <v>2310401944</v>
      </c>
      <c r="C1997" s="489" t="s">
        <v>2108</v>
      </c>
      <c r="D1997" s="489" t="s">
        <v>14260</v>
      </c>
    </row>
    <row r="1998" spans="1:4">
      <c r="A1998" s="489" t="str">
        <f t="shared" si="31"/>
        <v>2310401944介護予防訪問看護</v>
      </c>
      <c r="B1998" s="489">
        <v>2310401944</v>
      </c>
      <c r="C1998" s="489" t="s">
        <v>2103</v>
      </c>
      <c r="D1998" s="489" t="s">
        <v>14260</v>
      </c>
    </row>
    <row r="1999" spans="1:4">
      <c r="A1999" s="489" t="str">
        <f t="shared" si="31"/>
        <v>2310401944訪問リハビリテーション</v>
      </c>
      <c r="B1999" s="489">
        <v>2310401944</v>
      </c>
      <c r="C1999" s="489" t="s">
        <v>2104</v>
      </c>
      <c r="D1999" s="489" t="s">
        <v>14260</v>
      </c>
    </row>
    <row r="2000" spans="1:4">
      <c r="A2000" s="489" t="str">
        <f t="shared" si="31"/>
        <v>2310401944訪問看護</v>
      </c>
      <c r="B2000" s="489">
        <v>2310401944</v>
      </c>
      <c r="C2000" s="489" t="s">
        <v>2102</v>
      </c>
      <c r="D2000" s="489" t="s">
        <v>14260</v>
      </c>
    </row>
    <row r="2001" spans="1:4">
      <c r="A2001" s="489" t="str">
        <f t="shared" si="31"/>
        <v>2310401951介護予防訪問リハビリテーション</v>
      </c>
      <c r="B2001" s="489">
        <v>2310401951</v>
      </c>
      <c r="C2001" s="489" t="s">
        <v>2108</v>
      </c>
      <c r="D2001" s="489" t="s">
        <v>14261</v>
      </c>
    </row>
    <row r="2002" spans="1:4">
      <c r="A2002" s="489" t="str">
        <f t="shared" si="31"/>
        <v>2310401951介護予防訪問看護</v>
      </c>
      <c r="B2002" s="489">
        <v>2310401951</v>
      </c>
      <c r="C2002" s="489" t="s">
        <v>2103</v>
      </c>
      <c r="D2002" s="489" t="s">
        <v>14261</v>
      </c>
    </row>
    <row r="2003" spans="1:4">
      <c r="A2003" s="489" t="str">
        <f t="shared" si="31"/>
        <v>2310401951訪問リハビリテーション</v>
      </c>
      <c r="B2003" s="489">
        <v>2310401951</v>
      </c>
      <c r="C2003" s="489" t="s">
        <v>2104</v>
      </c>
      <c r="D2003" s="489" t="s">
        <v>14261</v>
      </c>
    </row>
    <row r="2004" spans="1:4">
      <c r="A2004" s="489" t="str">
        <f t="shared" si="31"/>
        <v>2310401951訪問看護</v>
      </c>
      <c r="B2004" s="489">
        <v>2310401951</v>
      </c>
      <c r="C2004" s="489" t="s">
        <v>2102</v>
      </c>
      <c r="D2004" s="489" t="s">
        <v>14261</v>
      </c>
    </row>
    <row r="2005" spans="1:4">
      <c r="A2005" s="489" t="str">
        <f t="shared" si="31"/>
        <v>2310401977介護予防訪問看護</v>
      </c>
      <c r="B2005" s="489">
        <v>2310401977</v>
      </c>
      <c r="C2005" s="489" t="s">
        <v>2103</v>
      </c>
      <c r="D2005" s="489" t="s">
        <v>14262</v>
      </c>
    </row>
    <row r="2006" spans="1:4">
      <c r="A2006" s="489" t="str">
        <f t="shared" si="31"/>
        <v>2310401977訪問看護</v>
      </c>
      <c r="B2006" s="489">
        <v>2310401977</v>
      </c>
      <c r="C2006" s="489" t="s">
        <v>2102</v>
      </c>
      <c r="D2006" s="489" t="s">
        <v>14262</v>
      </c>
    </row>
    <row r="2007" spans="1:4">
      <c r="A2007" s="489" t="str">
        <f t="shared" si="31"/>
        <v>2310402041介護予防訪問リハビリテーション</v>
      </c>
      <c r="B2007" s="489">
        <v>2310402041</v>
      </c>
      <c r="C2007" s="489" t="s">
        <v>2108</v>
      </c>
      <c r="D2007" s="489" t="s">
        <v>14077</v>
      </c>
    </row>
    <row r="2008" spans="1:4">
      <c r="A2008" s="489" t="str">
        <f t="shared" si="31"/>
        <v>2310402041介護予防訪問看護</v>
      </c>
      <c r="B2008" s="489">
        <v>2310402041</v>
      </c>
      <c r="C2008" s="489" t="s">
        <v>2103</v>
      </c>
      <c r="D2008" s="489" t="s">
        <v>14077</v>
      </c>
    </row>
    <row r="2009" spans="1:4">
      <c r="A2009" s="489" t="str">
        <f t="shared" si="31"/>
        <v>2310402041訪問リハビリテーション</v>
      </c>
      <c r="B2009" s="489">
        <v>2310402041</v>
      </c>
      <c r="C2009" s="489" t="s">
        <v>2104</v>
      </c>
      <c r="D2009" s="489" t="s">
        <v>14077</v>
      </c>
    </row>
    <row r="2010" spans="1:4">
      <c r="A2010" s="489" t="str">
        <f t="shared" si="31"/>
        <v>2310402041訪問看護</v>
      </c>
      <c r="B2010" s="489">
        <v>2310402041</v>
      </c>
      <c r="C2010" s="489" t="s">
        <v>2102</v>
      </c>
      <c r="D2010" s="489" t="s">
        <v>14077</v>
      </c>
    </row>
    <row r="2011" spans="1:4">
      <c r="A2011" s="489" t="str">
        <f t="shared" si="31"/>
        <v>2310402066介護予防訪問リハビリテーション</v>
      </c>
      <c r="B2011" s="489">
        <v>2310402066</v>
      </c>
      <c r="C2011" s="489" t="s">
        <v>2108</v>
      </c>
      <c r="D2011" s="489" t="s">
        <v>14263</v>
      </c>
    </row>
    <row r="2012" spans="1:4">
      <c r="A2012" s="489" t="str">
        <f t="shared" si="31"/>
        <v>2310402066介護予防訪問看護</v>
      </c>
      <c r="B2012" s="489">
        <v>2310402066</v>
      </c>
      <c r="C2012" s="489" t="s">
        <v>2103</v>
      </c>
      <c r="D2012" s="489" t="s">
        <v>14263</v>
      </c>
    </row>
    <row r="2013" spans="1:4">
      <c r="A2013" s="489" t="str">
        <f t="shared" si="31"/>
        <v>2310402066訪問リハビリテーション</v>
      </c>
      <c r="B2013" s="489">
        <v>2310402066</v>
      </c>
      <c r="C2013" s="489" t="s">
        <v>2104</v>
      </c>
      <c r="D2013" s="489" t="s">
        <v>14263</v>
      </c>
    </row>
    <row r="2014" spans="1:4">
      <c r="A2014" s="489" t="str">
        <f t="shared" si="31"/>
        <v>2310402066訪問看護</v>
      </c>
      <c r="B2014" s="489">
        <v>2310402066</v>
      </c>
      <c r="C2014" s="489" t="s">
        <v>2102</v>
      </c>
      <c r="D2014" s="489" t="s">
        <v>14263</v>
      </c>
    </row>
    <row r="2015" spans="1:4">
      <c r="A2015" s="489" t="str">
        <f t="shared" si="31"/>
        <v>2310402108介護予防訪問リハビリテーション</v>
      </c>
      <c r="B2015" s="489">
        <v>2310402108</v>
      </c>
      <c r="C2015" s="489" t="s">
        <v>2108</v>
      </c>
      <c r="D2015" s="489" t="s">
        <v>14264</v>
      </c>
    </row>
    <row r="2016" spans="1:4">
      <c r="A2016" s="489" t="str">
        <f t="shared" si="31"/>
        <v>2310402108介護予防訪問看護</v>
      </c>
      <c r="B2016" s="489">
        <v>2310402108</v>
      </c>
      <c r="C2016" s="489" t="s">
        <v>2103</v>
      </c>
      <c r="D2016" s="489" t="s">
        <v>14264</v>
      </c>
    </row>
    <row r="2017" spans="1:4">
      <c r="A2017" s="489" t="str">
        <f t="shared" si="31"/>
        <v>2310402108訪問リハビリテーション</v>
      </c>
      <c r="B2017" s="489">
        <v>2310402108</v>
      </c>
      <c r="C2017" s="489" t="s">
        <v>2104</v>
      </c>
      <c r="D2017" s="489" t="s">
        <v>14264</v>
      </c>
    </row>
    <row r="2018" spans="1:4">
      <c r="A2018" s="489" t="str">
        <f t="shared" si="31"/>
        <v>2310402108訪問看護</v>
      </c>
      <c r="B2018" s="489">
        <v>2310402108</v>
      </c>
      <c r="C2018" s="489" t="s">
        <v>2102</v>
      </c>
      <c r="D2018" s="489" t="s">
        <v>14264</v>
      </c>
    </row>
    <row r="2019" spans="1:4">
      <c r="A2019" s="489" t="str">
        <f t="shared" si="31"/>
        <v>2310402165介護予防訪問リハビリテーション</v>
      </c>
      <c r="B2019" s="489">
        <v>2310402165</v>
      </c>
      <c r="C2019" s="489" t="s">
        <v>2108</v>
      </c>
      <c r="D2019" s="489" t="s">
        <v>14265</v>
      </c>
    </row>
    <row r="2020" spans="1:4">
      <c r="A2020" s="489" t="str">
        <f t="shared" si="31"/>
        <v>2310402165介護予防訪問看護</v>
      </c>
      <c r="B2020" s="489">
        <v>2310402165</v>
      </c>
      <c r="C2020" s="489" t="s">
        <v>2103</v>
      </c>
      <c r="D2020" s="489" t="s">
        <v>14265</v>
      </c>
    </row>
    <row r="2021" spans="1:4">
      <c r="A2021" s="489" t="str">
        <f t="shared" si="31"/>
        <v>2310402165訪問リハビリテーション</v>
      </c>
      <c r="B2021" s="489">
        <v>2310402165</v>
      </c>
      <c r="C2021" s="489" t="s">
        <v>2104</v>
      </c>
      <c r="D2021" s="489" t="s">
        <v>14265</v>
      </c>
    </row>
    <row r="2022" spans="1:4">
      <c r="A2022" s="489" t="str">
        <f t="shared" si="31"/>
        <v>2310402165訪問看護</v>
      </c>
      <c r="B2022" s="489">
        <v>2310402165</v>
      </c>
      <c r="C2022" s="489" t="s">
        <v>2102</v>
      </c>
      <c r="D2022" s="489" t="s">
        <v>14265</v>
      </c>
    </row>
    <row r="2023" spans="1:4">
      <c r="A2023" s="489" t="str">
        <f t="shared" si="31"/>
        <v>2310402181介護予防訪問リハビリテーション</v>
      </c>
      <c r="B2023" s="489">
        <v>2310402181</v>
      </c>
      <c r="C2023" s="489" t="s">
        <v>2108</v>
      </c>
      <c r="D2023" s="489" t="s">
        <v>14266</v>
      </c>
    </row>
    <row r="2024" spans="1:4">
      <c r="A2024" s="489" t="str">
        <f t="shared" si="31"/>
        <v>2310402181介護予防訪問看護</v>
      </c>
      <c r="B2024" s="489">
        <v>2310402181</v>
      </c>
      <c r="C2024" s="489" t="s">
        <v>2103</v>
      </c>
      <c r="D2024" s="489" t="s">
        <v>14266</v>
      </c>
    </row>
    <row r="2025" spans="1:4">
      <c r="A2025" s="489" t="str">
        <f t="shared" si="31"/>
        <v>2310402181訪問リハビリテーション</v>
      </c>
      <c r="B2025" s="489">
        <v>2310402181</v>
      </c>
      <c r="C2025" s="489" t="s">
        <v>2104</v>
      </c>
      <c r="D2025" s="489" t="s">
        <v>14266</v>
      </c>
    </row>
    <row r="2026" spans="1:4">
      <c r="A2026" s="489" t="str">
        <f t="shared" si="31"/>
        <v>2310402181訪問看護</v>
      </c>
      <c r="B2026" s="489">
        <v>2310402181</v>
      </c>
      <c r="C2026" s="489" t="s">
        <v>2102</v>
      </c>
      <c r="D2026" s="489" t="s">
        <v>14266</v>
      </c>
    </row>
    <row r="2027" spans="1:4">
      <c r="A2027" s="489" t="str">
        <f t="shared" si="31"/>
        <v>2310402272介護予防訪問リハビリテーション</v>
      </c>
      <c r="B2027" s="489">
        <v>2310402272</v>
      </c>
      <c r="C2027" s="489" t="s">
        <v>2108</v>
      </c>
      <c r="D2027" s="489" t="s">
        <v>14267</v>
      </c>
    </row>
    <row r="2028" spans="1:4">
      <c r="A2028" s="489" t="str">
        <f t="shared" si="31"/>
        <v>2310402272介護予防訪問看護</v>
      </c>
      <c r="B2028" s="489">
        <v>2310402272</v>
      </c>
      <c r="C2028" s="489" t="s">
        <v>2103</v>
      </c>
      <c r="D2028" s="489" t="s">
        <v>14267</v>
      </c>
    </row>
    <row r="2029" spans="1:4">
      <c r="A2029" s="489" t="str">
        <f t="shared" si="31"/>
        <v>2310402272訪問リハビリテーション</v>
      </c>
      <c r="B2029" s="489">
        <v>2310402272</v>
      </c>
      <c r="C2029" s="489" t="s">
        <v>2104</v>
      </c>
      <c r="D2029" s="489" t="s">
        <v>14267</v>
      </c>
    </row>
    <row r="2030" spans="1:4">
      <c r="A2030" s="489" t="str">
        <f t="shared" si="31"/>
        <v>2310402272訪問看護</v>
      </c>
      <c r="B2030" s="489">
        <v>2310402272</v>
      </c>
      <c r="C2030" s="489" t="s">
        <v>2102</v>
      </c>
      <c r="D2030" s="489" t="s">
        <v>14267</v>
      </c>
    </row>
    <row r="2031" spans="1:4">
      <c r="A2031" s="489" t="str">
        <f t="shared" si="31"/>
        <v>2310402280介護予防訪問リハビリテーション</v>
      </c>
      <c r="B2031" s="489">
        <v>2310402280</v>
      </c>
      <c r="C2031" s="489" t="s">
        <v>2108</v>
      </c>
      <c r="D2031" s="489" t="s">
        <v>14268</v>
      </c>
    </row>
    <row r="2032" spans="1:4">
      <c r="A2032" s="489" t="str">
        <f t="shared" si="31"/>
        <v>2310402280介護予防訪問看護</v>
      </c>
      <c r="B2032" s="489">
        <v>2310402280</v>
      </c>
      <c r="C2032" s="489" t="s">
        <v>2103</v>
      </c>
      <c r="D2032" s="489" t="s">
        <v>14268</v>
      </c>
    </row>
    <row r="2033" spans="1:4">
      <c r="A2033" s="489" t="str">
        <f t="shared" si="31"/>
        <v>2310402280訪問リハビリテーション</v>
      </c>
      <c r="B2033" s="489">
        <v>2310402280</v>
      </c>
      <c r="C2033" s="489" t="s">
        <v>2104</v>
      </c>
      <c r="D2033" s="489" t="s">
        <v>14268</v>
      </c>
    </row>
    <row r="2034" spans="1:4">
      <c r="A2034" s="489" t="str">
        <f t="shared" si="31"/>
        <v>2310402280訪問看護</v>
      </c>
      <c r="B2034" s="489">
        <v>2310402280</v>
      </c>
      <c r="C2034" s="489" t="s">
        <v>2102</v>
      </c>
      <c r="D2034" s="489" t="s">
        <v>14268</v>
      </c>
    </row>
    <row r="2035" spans="1:4">
      <c r="A2035" s="489" t="str">
        <f t="shared" si="31"/>
        <v>2310402314介護予防訪問リハビリテーション</v>
      </c>
      <c r="B2035" s="489">
        <v>2310402314</v>
      </c>
      <c r="C2035" s="489" t="s">
        <v>2108</v>
      </c>
      <c r="D2035" s="489" t="s">
        <v>14269</v>
      </c>
    </row>
    <row r="2036" spans="1:4">
      <c r="A2036" s="489" t="str">
        <f t="shared" si="31"/>
        <v>2310402314介護予防訪問看護</v>
      </c>
      <c r="B2036" s="489">
        <v>2310402314</v>
      </c>
      <c r="C2036" s="489" t="s">
        <v>2103</v>
      </c>
      <c r="D2036" s="489" t="s">
        <v>14269</v>
      </c>
    </row>
    <row r="2037" spans="1:4">
      <c r="A2037" s="489" t="str">
        <f t="shared" si="31"/>
        <v>2310402314訪問リハビリテーション</v>
      </c>
      <c r="B2037" s="489">
        <v>2310402314</v>
      </c>
      <c r="C2037" s="489" t="s">
        <v>2104</v>
      </c>
      <c r="D2037" s="489" t="s">
        <v>14269</v>
      </c>
    </row>
    <row r="2038" spans="1:4">
      <c r="A2038" s="489" t="str">
        <f t="shared" si="31"/>
        <v>2310402314訪問看護</v>
      </c>
      <c r="B2038" s="489">
        <v>2310402314</v>
      </c>
      <c r="C2038" s="489" t="s">
        <v>2102</v>
      </c>
      <c r="D2038" s="489" t="s">
        <v>14269</v>
      </c>
    </row>
    <row r="2039" spans="1:4">
      <c r="A2039" s="489" t="str">
        <f t="shared" si="31"/>
        <v>2310402322介護予防訪問リハビリテーション</v>
      </c>
      <c r="B2039" s="489">
        <v>2310402322</v>
      </c>
      <c r="C2039" s="489" t="s">
        <v>2108</v>
      </c>
      <c r="D2039" s="489" t="s">
        <v>14270</v>
      </c>
    </row>
    <row r="2040" spans="1:4">
      <c r="A2040" s="489" t="str">
        <f t="shared" si="31"/>
        <v>2310402322介護予防訪問看護</v>
      </c>
      <c r="B2040" s="489">
        <v>2310402322</v>
      </c>
      <c r="C2040" s="489" t="s">
        <v>2103</v>
      </c>
      <c r="D2040" s="489" t="s">
        <v>14270</v>
      </c>
    </row>
    <row r="2041" spans="1:4">
      <c r="A2041" s="489" t="str">
        <f t="shared" si="31"/>
        <v>2310402322訪問リハビリテーション</v>
      </c>
      <c r="B2041" s="489">
        <v>2310402322</v>
      </c>
      <c r="C2041" s="489" t="s">
        <v>2104</v>
      </c>
      <c r="D2041" s="489" t="s">
        <v>14270</v>
      </c>
    </row>
    <row r="2042" spans="1:4">
      <c r="A2042" s="489" t="str">
        <f t="shared" si="31"/>
        <v>2310402322訪問看護</v>
      </c>
      <c r="B2042" s="489">
        <v>2310402322</v>
      </c>
      <c r="C2042" s="489" t="s">
        <v>2102</v>
      </c>
      <c r="D2042" s="489" t="s">
        <v>14270</v>
      </c>
    </row>
    <row r="2043" spans="1:4">
      <c r="A2043" s="489" t="str">
        <f t="shared" si="31"/>
        <v>2310402330介護予防訪問リハビリテーション</v>
      </c>
      <c r="B2043" s="489">
        <v>2310402330</v>
      </c>
      <c r="C2043" s="489" t="s">
        <v>2108</v>
      </c>
      <c r="D2043" s="489" t="s">
        <v>14271</v>
      </c>
    </row>
    <row r="2044" spans="1:4">
      <c r="A2044" s="489" t="str">
        <f t="shared" si="31"/>
        <v>2310402330介護予防訪問看護</v>
      </c>
      <c r="B2044" s="489">
        <v>2310402330</v>
      </c>
      <c r="C2044" s="489" t="s">
        <v>2103</v>
      </c>
      <c r="D2044" s="489" t="s">
        <v>14271</v>
      </c>
    </row>
    <row r="2045" spans="1:4">
      <c r="A2045" s="489" t="str">
        <f t="shared" si="31"/>
        <v>2310402330訪問リハビリテーション</v>
      </c>
      <c r="B2045" s="489">
        <v>2310402330</v>
      </c>
      <c r="C2045" s="489" t="s">
        <v>2104</v>
      </c>
      <c r="D2045" s="489" t="s">
        <v>14271</v>
      </c>
    </row>
    <row r="2046" spans="1:4">
      <c r="A2046" s="489" t="str">
        <f t="shared" si="31"/>
        <v>2310402330訪問看護</v>
      </c>
      <c r="B2046" s="489">
        <v>2310402330</v>
      </c>
      <c r="C2046" s="489" t="s">
        <v>2102</v>
      </c>
      <c r="D2046" s="489" t="s">
        <v>14271</v>
      </c>
    </row>
    <row r="2047" spans="1:4">
      <c r="A2047" s="489" t="str">
        <f t="shared" si="31"/>
        <v>2310402389介護予防訪問リハビリテーション</v>
      </c>
      <c r="B2047" s="489">
        <v>2310402389</v>
      </c>
      <c r="C2047" s="489" t="s">
        <v>2108</v>
      </c>
      <c r="D2047" s="489" t="s">
        <v>14272</v>
      </c>
    </row>
    <row r="2048" spans="1:4">
      <c r="A2048" s="489" t="str">
        <f t="shared" si="31"/>
        <v>2310402389介護予防訪問看護</v>
      </c>
      <c r="B2048" s="489">
        <v>2310402389</v>
      </c>
      <c r="C2048" s="489" t="s">
        <v>2103</v>
      </c>
      <c r="D2048" s="489" t="s">
        <v>14272</v>
      </c>
    </row>
    <row r="2049" spans="1:4">
      <c r="A2049" s="489" t="str">
        <f t="shared" si="31"/>
        <v>2310402389訪問リハビリテーション</v>
      </c>
      <c r="B2049" s="489">
        <v>2310402389</v>
      </c>
      <c r="C2049" s="489" t="s">
        <v>2104</v>
      </c>
      <c r="D2049" s="489" t="s">
        <v>14272</v>
      </c>
    </row>
    <row r="2050" spans="1:4">
      <c r="A2050" s="489" t="str">
        <f t="shared" ref="A2050:A2113" si="32">B2050&amp;C2050</f>
        <v>2310402389訪問看護</v>
      </c>
      <c r="B2050" s="489">
        <v>2310402389</v>
      </c>
      <c r="C2050" s="489" t="s">
        <v>2102</v>
      </c>
      <c r="D2050" s="489" t="s">
        <v>14272</v>
      </c>
    </row>
    <row r="2051" spans="1:4">
      <c r="A2051" s="489" t="str">
        <f t="shared" si="32"/>
        <v>2310402405介護予防訪問リハビリテーション</v>
      </c>
      <c r="B2051" s="489">
        <v>2310402405</v>
      </c>
      <c r="C2051" s="489" t="s">
        <v>2108</v>
      </c>
      <c r="D2051" s="489" t="s">
        <v>14273</v>
      </c>
    </row>
    <row r="2052" spans="1:4">
      <c r="A2052" s="489" t="str">
        <f t="shared" si="32"/>
        <v>2310402405介護予防訪問看護</v>
      </c>
      <c r="B2052" s="489">
        <v>2310402405</v>
      </c>
      <c r="C2052" s="489" t="s">
        <v>2103</v>
      </c>
      <c r="D2052" s="489" t="s">
        <v>14273</v>
      </c>
    </row>
    <row r="2053" spans="1:4">
      <c r="A2053" s="489" t="str">
        <f t="shared" si="32"/>
        <v>2310402405訪問リハビリテーション</v>
      </c>
      <c r="B2053" s="489">
        <v>2310402405</v>
      </c>
      <c r="C2053" s="489" t="s">
        <v>2104</v>
      </c>
      <c r="D2053" s="489" t="s">
        <v>14273</v>
      </c>
    </row>
    <row r="2054" spans="1:4">
      <c r="A2054" s="489" t="str">
        <f t="shared" si="32"/>
        <v>2310402405訪問看護</v>
      </c>
      <c r="B2054" s="489">
        <v>2310402405</v>
      </c>
      <c r="C2054" s="489" t="s">
        <v>2102</v>
      </c>
      <c r="D2054" s="489" t="s">
        <v>14273</v>
      </c>
    </row>
    <row r="2055" spans="1:4">
      <c r="A2055" s="489" t="str">
        <f t="shared" si="32"/>
        <v>2310402504介護予防訪問リハビリテーション</v>
      </c>
      <c r="B2055" s="489">
        <v>2310402504</v>
      </c>
      <c r="C2055" s="489" t="s">
        <v>2108</v>
      </c>
      <c r="D2055" s="489" t="s">
        <v>14274</v>
      </c>
    </row>
    <row r="2056" spans="1:4">
      <c r="A2056" s="489" t="str">
        <f t="shared" si="32"/>
        <v>2310402504介護予防訪問看護</v>
      </c>
      <c r="B2056" s="489">
        <v>2310402504</v>
      </c>
      <c r="C2056" s="489" t="s">
        <v>2103</v>
      </c>
      <c r="D2056" s="489" t="s">
        <v>14274</v>
      </c>
    </row>
    <row r="2057" spans="1:4">
      <c r="A2057" s="489" t="str">
        <f t="shared" si="32"/>
        <v>2310402504訪問リハビリテーション</v>
      </c>
      <c r="B2057" s="489">
        <v>2310402504</v>
      </c>
      <c r="C2057" s="489" t="s">
        <v>2104</v>
      </c>
      <c r="D2057" s="489" t="s">
        <v>14274</v>
      </c>
    </row>
    <row r="2058" spans="1:4">
      <c r="A2058" s="489" t="str">
        <f t="shared" si="32"/>
        <v>2310402504訪問看護</v>
      </c>
      <c r="B2058" s="489">
        <v>2310402504</v>
      </c>
      <c r="C2058" s="489" t="s">
        <v>2102</v>
      </c>
      <c r="D2058" s="489" t="s">
        <v>14274</v>
      </c>
    </row>
    <row r="2059" spans="1:4">
      <c r="A2059" s="489" t="str">
        <f t="shared" si="32"/>
        <v>2310402512介護予防訪問リハビリテーション</v>
      </c>
      <c r="B2059" s="489">
        <v>2310402512</v>
      </c>
      <c r="C2059" s="489" t="s">
        <v>2108</v>
      </c>
      <c r="D2059" s="489" t="s">
        <v>14275</v>
      </c>
    </row>
    <row r="2060" spans="1:4">
      <c r="A2060" s="489" t="str">
        <f t="shared" si="32"/>
        <v>2310402512介護予防訪問看護</v>
      </c>
      <c r="B2060" s="489">
        <v>2310402512</v>
      </c>
      <c r="C2060" s="489" t="s">
        <v>2103</v>
      </c>
      <c r="D2060" s="489" t="s">
        <v>14275</v>
      </c>
    </row>
    <row r="2061" spans="1:4">
      <c r="A2061" s="489" t="str">
        <f t="shared" si="32"/>
        <v>2310402512訪問リハビリテーション</v>
      </c>
      <c r="B2061" s="489">
        <v>2310402512</v>
      </c>
      <c r="C2061" s="489" t="s">
        <v>2104</v>
      </c>
      <c r="D2061" s="489" t="s">
        <v>14275</v>
      </c>
    </row>
    <row r="2062" spans="1:4">
      <c r="A2062" s="489" t="str">
        <f t="shared" si="32"/>
        <v>2310402512訪問看護</v>
      </c>
      <c r="B2062" s="489">
        <v>2310402512</v>
      </c>
      <c r="C2062" s="489" t="s">
        <v>2102</v>
      </c>
      <c r="D2062" s="489" t="s">
        <v>14275</v>
      </c>
    </row>
    <row r="2063" spans="1:4">
      <c r="A2063" s="489" t="str">
        <f t="shared" si="32"/>
        <v>2310402513介護予防訪問リハビリテーション</v>
      </c>
      <c r="B2063" s="489">
        <v>2310402513</v>
      </c>
      <c r="C2063" s="489" t="s">
        <v>2108</v>
      </c>
      <c r="D2063" s="489" t="s">
        <v>14276</v>
      </c>
    </row>
    <row r="2064" spans="1:4">
      <c r="A2064" s="489" t="str">
        <f t="shared" si="32"/>
        <v>2310402513介護予防訪問看護</v>
      </c>
      <c r="B2064" s="489">
        <v>2310402513</v>
      </c>
      <c r="C2064" s="489" t="s">
        <v>2103</v>
      </c>
      <c r="D2064" s="489" t="s">
        <v>14276</v>
      </c>
    </row>
    <row r="2065" spans="1:4">
      <c r="A2065" s="489" t="str">
        <f t="shared" si="32"/>
        <v>2310402513訪問リハビリテーション</v>
      </c>
      <c r="B2065" s="489">
        <v>2310402513</v>
      </c>
      <c r="C2065" s="489" t="s">
        <v>2104</v>
      </c>
      <c r="D2065" s="489" t="s">
        <v>14276</v>
      </c>
    </row>
    <row r="2066" spans="1:4">
      <c r="A2066" s="489" t="str">
        <f t="shared" si="32"/>
        <v>2310402513訪問看護</v>
      </c>
      <c r="B2066" s="489">
        <v>2310402513</v>
      </c>
      <c r="C2066" s="489" t="s">
        <v>2102</v>
      </c>
      <c r="D2066" s="489" t="s">
        <v>14276</v>
      </c>
    </row>
    <row r="2067" spans="1:4">
      <c r="A2067" s="489" t="str">
        <f t="shared" si="32"/>
        <v>2310402579介護予防訪問リハビリテーション</v>
      </c>
      <c r="B2067" s="489">
        <v>2310402579</v>
      </c>
      <c r="C2067" s="489" t="s">
        <v>2108</v>
      </c>
      <c r="D2067" s="489" t="s">
        <v>14277</v>
      </c>
    </row>
    <row r="2068" spans="1:4">
      <c r="A2068" s="489" t="str">
        <f t="shared" si="32"/>
        <v>2310402579介護予防訪問看護</v>
      </c>
      <c r="B2068" s="489">
        <v>2310402579</v>
      </c>
      <c r="C2068" s="489" t="s">
        <v>2103</v>
      </c>
      <c r="D2068" s="489" t="s">
        <v>14277</v>
      </c>
    </row>
    <row r="2069" spans="1:4">
      <c r="A2069" s="489" t="str">
        <f t="shared" si="32"/>
        <v>2310402579訪問リハビリテーション</v>
      </c>
      <c r="B2069" s="489">
        <v>2310402579</v>
      </c>
      <c r="C2069" s="489" t="s">
        <v>2104</v>
      </c>
      <c r="D2069" s="489" t="s">
        <v>14277</v>
      </c>
    </row>
    <row r="2070" spans="1:4">
      <c r="A2070" s="489" t="str">
        <f t="shared" si="32"/>
        <v>2310402579訪問看護</v>
      </c>
      <c r="B2070" s="489">
        <v>2310402579</v>
      </c>
      <c r="C2070" s="489" t="s">
        <v>2102</v>
      </c>
      <c r="D2070" s="489" t="s">
        <v>14277</v>
      </c>
    </row>
    <row r="2071" spans="1:4">
      <c r="A2071" s="489" t="str">
        <f t="shared" si="32"/>
        <v>2310402611介護予防訪問リハビリテーション</v>
      </c>
      <c r="B2071" s="489">
        <v>2310402611</v>
      </c>
      <c r="C2071" s="489" t="s">
        <v>2108</v>
      </c>
      <c r="D2071" s="489" t="s">
        <v>14278</v>
      </c>
    </row>
    <row r="2072" spans="1:4">
      <c r="A2072" s="489" t="str">
        <f t="shared" si="32"/>
        <v>2310402611介護予防訪問看護</v>
      </c>
      <c r="B2072" s="489">
        <v>2310402611</v>
      </c>
      <c r="C2072" s="489" t="s">
        <v>2103</v>
      </c>
      <c r="D2072" s="489" t="s">
        <v>14278</v>
      </c>
    </row>
    <row r="2073" spans="1:4">
      <c r="A2073" s="489" t="str">
        <f t="shared" si="32"/>
        <v>2310402611訪問リハビリテーション</v>
      </c>
      <c r="B2073" s="489">
        <v>2310402611</v>
      </c>
      <c r="C2073" s="489" t="s">
        <v>2104</v>
      </c>
      <c r="D2073" s="489" t="s">
        <v>14278</v>
      </c>
    </row>
    <row r="2074" spans="1:4">
      <c r="A2074" s="489" t="str">
        <f t="shared" si="32"/>
        <v>2310402611訪問看護</v>
      </c>
      <c r="B2074" s="489">
        <v>2310402611</v>
      </c>
      <c r="C2074" s="489" t="s">
        <v>2102</v>
      </c>
      <c r="D2074" s="489" t="s">
        <v>14278</v>
      </c>
    </row>
    <row r="2075" spans="1:4">
      <c r="A2075" s="489" t="str">
        <f t="shared" si="32"/>
        <v>2310402645介護予防訪問リハビリテーション</v>
      </c>
      <c r="B2075" s="489">
        <v>2310402645</v>
      </c>
      <c r="C2075" s="489" t="s">
        <v>2108</v>
      </c>
      <c r="D2075" s="489" t="s">
        <v>14279</v>
      </c>
    </row>
    <row r="2076" spans="1:4">
      <c r="A2076" s="489" t="str">
        <f t="shared" si="32"/>
        <v>2310402645介護予防訪問看護</v>
      </c>
      <c r="B2076" s="489">
        <v>2310402645</v>
      </c>
      <c r="C2076" s="489" t="s">
        <v>2103</v>
      </c>
      <c r="D2076" s="489" t="s">
        <v>14279</v>
      </c>
    </row>
    <row r="2077" spans="1:4">
      <c r="A2077" s="489" t="str">
        <f t="shared" si="32"/>
        <v>2310402645訪問リハビリテーション</v>
      </c>
      <c r="B2077" s="489">
        <v>2310402645</v>
      </c>
      <c r="C2077" s="489" t="s">
        <v>2104</v>
      </c>
      <c r="D2077" s="489" t="s">
        <v>14279</v>
      </c>
    </row>
    <row r="2078" spans="1:4">
      <c r="A2078" s="489" t="str">
        <f t="shared" si="32"/>
        <v>2310402645訪問看護</v>
      </c>
      <c r="B2078" s="489">
        <v>2310402645</v>
      </c>
      <c r="C2078" s="489" t="s">
        <v>2102</v>
      </c>
      <c r="D2078" s="489" t="s">
        <v>14279</v>
      </c>
    </row>
    <row r="2079" spans="1:4">
      <c r="A2079" s="489" t="str">
        <f t="shared" si="32"/>
        <v>2310402660介護予防訪問リハビリテーション</v>
      </c>
      <c r="B2079" s="489">
        <v>2310402660</v>
      </c>
      <c r="C2079" s="489" t="s">
        <v>2108</v>
      </c>
      <c r="D2079" s="489" t="s">
        <v>14280</v>
      </c>
    </row>
    <row r="2080" spans="1:4">
      <c r="A2080" s="489" t="str">
        <f t="shared" si="32"/>
        <v>2310402660介護予防訪問看護</v>
      </c>
      <c r="B2080" s="489">
        <v>2310402660</v>
      </c>
      <c r="C2080" s="489" t="s">
        <v>2103</v>
      </c>
      <c r="D2080" s="489" t="s">
        <v>14280</v>
      </c>
    </row>
    <row r="2081" spans="1:4">
      <c r="A2081" s="489" t="str">
        <f t="shared" si="32"/>
        <v>2310402660訪問リハビリテーション</v>
      </c>
      <c r="B2081" s="489">
        <v>2310402660</v>
      </c>
      <c r="C2081" s="489" t="s">
        <v>2104</v>
      </c>
      <c r="D2081" s="489" t="s">
        <v>14280</v>
      </c>
    </row>
    <row r="2082" spans="1:4">
      <c r="A2082" s="489" t="str">
        <f t="shared" si="32"/>
        <v>2310402660訪問看護</v>
      </c>
      <c r="B2082" s="489">
        <v>2310402660</v>
      </c>
      <c r="C2082" s="489" t="s">
        <v>2102</v>
      </c>
      <c r="D2082" s="489" t="s">
        <v>14280</v>
      </c>
    </row>
    <row r="2083" spans="1:4">
      <c r="A2083" s="489" t="str">
        <f t="shared" si="32"/>
        <v>2310402710介護予防訪問リハビリテーション</v>
      </c>
      <c r="B2083" s="489">
        <v>2310402710</v>
      </c>
      <c r="C2083" s="489" t="s">
        <v>2108</v>
      </c>
      <c r="D2083" s="489" t="s">
        <v>14281</v>
      </c>
    </row>
    <row r="2084" spans="1:4">
      <c r="A2084" s="489" t="str">
        <f t="shared" si="32"/>
        <v>2310402710介護予防訪問看護</v>
      </c>
      <c r="B2084" s="489">
        <v>2310402710</v>
      </c>
      <c r="C2084" s="489" t="s">
        <v>2103</v>
      </c>
      <c r="D2084" s="489" t="s">
        <v>14281</v>
      </c>
    </row>
    <row r="2085" spans="1:4">
      <c r="A2085" s="489" t="str">
        <f t="shared" si="32"/>
        <v>2310402710訪問リハビリテーション</v>
      </c>
      <c r="B2085" s="489">
        <v>2310402710</v>
      </c>
      <c r="C2085" s="489" t="s">
        <v>2104</v>
      </c>
      <c r="D2085" s="489" t="s">
        <v>14281</v>
      </c>
    </row>
    <row r="2086" spans="1:4">
      <c r="A2086" s="489" t="str">
        <f t="shared" si="32"/>
        <v>2310402710訪問看護</v>
      </c>
      <c r="B2086" s="489">
        <v>2310402710</v>
      </c>
      <c r="C2086" s="489" t="s">
        <v>2102</v>
      </c>
      <c r="D2086" s="489" t="s">
        <v>14281</v>
      </c>
    </row>
    <row r="2087" spans="1:4">
      <c r="A2087" s="489" t="str">
        <f t="shared" si="32"/>
        <v>2310402736介護予防訪問リハビリテーション</v>
      </c>
      <c r="B2087" s="489">
        <v>2310402736</v>
      </c>
      <c r="C2087" s="489" t="s">
        <v>2108</v>
      </c>
      <c r="D2087" s="489" t="s">
        <v>14282</v>
      </c>
    </row>
    <row r="2088" spans="1:4">
      <c r="A2088" s="489" t="str">
        <f t="shared" si="32"/>
        <v>2310402736介護予防訪問看護</v>
      </c>
      <c r="B2088" s="489">
        <v>2310402736</v>
      </c>
      <c r="C2088" s="489" t="s">
        <v>2103</v>
      </c>
      <c r="D2088" s="489" t="s">
        <v>14282</v>
      </c>
    </row>
    <row r="2089" spans="1:4">
      <c r="A2089" s="489" t="str">
        <f t="shared" si="32"/>
        <v>2310402736訪問リハビリテーション</v>
      </c>
      <c r="B2089" s="489">
        <v>2310402736</v>
      </c>
      <c r="C2089" s="489" t="s">
        <v>2104</v>
      </c>
      <c r="D2089" s="489" t="s">
        <v>14282</v>
      </c>
    </row>
    <row r="2090" spans="1:4">
      <c r="A2090" s="489" t="str">
        <f t="shared" si="32"/>
        <v>2310402736訪問看護</v>
      </c>
      <c r="B2090" s="489">
        <v>2310402736</v>
      </c>
      <c r="C2090" s="489" t="s">
        <v>2102</v>
      </c>
      <c r="D2090" s="489" t="s">
        <v>14282</v>
      </c>
    </row>
    <row r="2091" spans="1:4">
      <c r="A2091" s="489" t="str">
        <f t="shared" si="32"/>
        <v>2310402744介護予防訪問リハビリテーション</v>
      </c>
      <c r="B2091" s="489">
        <v>2310402744</v>
      </c>
      <c r="C2091" s="489" t="s">
        <v>2108</v>
      </c>
      <c r="D2091" s="489" t="s">
        <v>14283</v>
      </c>
    </row>
    <row r="2092" spans="1:4">
      <c r="A2092" s="489" t="str">
        <f t="shared" si="32"/>
        <v>2310402744介護予防訪問看護</v>
      </c>
      <c r="B2092" s="489">
        <v>2310402744</v>
      </c>
      <c r="C2092" s="489" t="s">
        <v>2103</v>
      </c>
      <c r="D2092" s="489" t="s">
        <v>14283</v>
      </c>
    </row>
    <row r="2093" spans="1:4">
      <c r="A2093" s="489" t="str">
        <f t="shared" si="32"/>
        <v>2310402744訪問リハビリテーション</v>
      </c>
      <c r="B2093" s="489">
        <v>2310402744</v>
      </c>
      <c r="C2093" s="489" t="s">
        <v>2104</v>
      </c>
      <c r="D2093" s="489" t="s">
        <v>14283</v>
      </c>
    </row>
    <row r="2094" spans="1:4">
      <c r="A2094" s="489" t="str">
        <f t="shared" si="32"/>
        <v>2310402744訪問看護</v>
      </c>
      <c r="B2094" s="489">
        <v>2310402744</v>
      </c>
      <c r="C2094" s="489" t="s">
        <v>2102</v>
      </c>
      <c r="D2094" s="489" t="s">
        <v>14283</v>
      </c>
    </row>
    <row r="2095" spans="1:4">
      <c r="A2095" s="489" t="str">
        <f t="shared" si="32"/>
        <v>2310402751介護予防訪問リハビリテーション</v>
      </c>
      <c r="B2095" s="489">
        <v>2310402751</v>
      </c>
      <c r="C2095" s="489" t="s">
        <v>2108</v>
      </c>
      <c r="D2095" s="489" t="s">
        <v>14284</v>
      </c>
    </row>
    <row r="2096" spans="1:4">
      <c r="A2096" s="489" t="str">
        <f t="shared" si="32"/>
        <v>2310402751介護予防訪問看護</v>
      </c>
      <c r="B2096" s="489">
        <v>2310402751</v>
      </c>
      <c r="C2096" s="489" t="s">
        <v>2103</v>
      </c>
      <c r="D2096" s="489" t="s">
        <v>14284</v>
      </c>
    </row>
    <row r="2097" spans="1:4">
      <c r="A2097" s="489" t="str">
        <f t="shared" si="32"/>
        <v>2310402751訪問リハビリテーション</v>
      </c>
      <c r="B2097" s="489">
        <v>2310402751</v>
      </c>
      <c r="C2097" s="489" t="s">
        <v>2104</v>
      </c>
      <c r="D2097" s="489" t="s">
        <v>14284</v>
      </c>
    </row>
    <row r="2098" spans="1:4">
      <c r="A2098" s="489" t="str">
        <f t="shared" si="32"/>
        <v>2310402751訪問看護</v>
      </c>
      <c r="B2098" s="489">
        <v>2310402751</v>
      </c>
      <c r="C2098" s="489" t="s">
        <v>2102</v>
      </c>
      <c r="D2098" s="489" t="s">
        <v>14284</v>
      </c>
    </row>
    <row r="2099" spans="1:4">
      <c r="A2099" s="489" t="str">
        <f t="shared" si="32"/>
        <v>2310402777介護予防訪問リハビリテーション</v>
      </c>
      <c r="B2099" s="489">
        <v>2310402777</v>
      </c>
      <c r="C2099" s="489" t="s">
        <v>2108</v>
      </c>
      <c r="D2099" s="489" t="s">
        <v>14285</v>
      </c>
    </row>
    <row r="2100" spans="1:4">
      <c r="A2100" s="489" t="str">
        <f t="shared" si="32"/>
        <v>2310402777介護予防訪問看護</v>
      </c>
      <c r="B2100" s="489">
        <v>2310402777</v>
      </c>
      <c r="C2100" s="489" t="s">
        <v>2103</v>
      </c>
      <c r="D2100" s="489" t="s">
        <v>14285</v>
      </c>
    </row>
    <row r="2101" spans="1:4">
      <c r="A2101" s="489" t="str">
        <f t="shared" si="32"/>
        <v>2310402777訪問リハビリテーション</v>
      </c>
      <c r="B2101" s="489">
        <v>2310402777</v>
      </c>
      <c r="C2101" s="489" t="s">
        <v>2104</v>
      </c>
      <c r="D2101" s="489" t="s">
        <v>14285</v>
      </c>
    </row>
    <row r="2102" spans="1:4">
      <c r="A2102" s="489" t="str">
        <f t="shared" si="32"/>
        <v>2310402777訪問看護</v>
      </c>
      <c r="B2102" s="489">
        <v>2310402777</v>
      </c>
      <c r="C2102" s="489" t="s">
        <v>2102</v>
      </c>
      <c r="D2102" s="489" t="s">
        <v>14285</v>
      </c>
    </row>
    <row r="2103" spans="1:4">
      <c r="A2103" s="489" t="str">
        <f t="shared" si="32"/>
        <v>2310402793介護予防訪問リハビリテーション</v>
      </c>
      <c r="B2103" s="489">
        <v>2310402793</v>
      </c>
      <c r="C2103" s="489" t="s">
        <v>2108</v>
      </c>
      <c r="D2103" s="489" t="s">
        <v>14286</v>
      </c>
    </row>
    <row r="2104" spans="1:4">
      <c r="A2104" s="489" t="str">
        <f t="shared" si="32"/>
        <v>2310402793介護予防訪問看護</v>
      </c>
      <c r="B2104" s="489">
        <v>2310402793</v>
      </c>
      <c r="C2104" s="489" t="s">
        <v>2103</v>
      </c>
      <c r="D2104" s="489" t="s">
        <v>14286</v>
      </c>
    </row>
    <row r="2105" spans="1:4">
      <c r="A2105" s="489" t="str">
        <f t="shared" si="32"/>
        <v>2310402793訪問リハビリテーション</v>
      </c>
      <c r="B2105" s="489">
        <v>2310402793</v>
      </c>
      <c r="C2105" s="489" t="s">
        <v>2104</v>
      </c>
      <c r="D2105" s="489" t="s">
        <v>14286</v>
      </c>
    </row>
    <row r="2106" spans="1:4">
      <c r="A2106" s="489" t="str">
        <f t="shared" si="32"/>
        <v>2310402793訪問看護</v>
      </c>
      <c r="B2106" s="489">
        <v>2310402793</v>
      </c>
      <c r="C2106" s="489" t="s">
        <v>2102</v>
      </c>
      <c r="D2106" s="489" t="s">
        <v>14286</v>
      </c>
    </row>
    <row r="2107" spans="1:4">
      <c r="A2107" s="489" t="str">
        <f t="shared" si="32"/>
        <v>2310402819介護予防通所リハビリテーション</v>
      </c>
      <c r="B2107" s="489">
        <v>2310402819</v>
      </c>
      <c r="C2107" s="489" t="s">
        <v>2512</v>
      </c>
      <c r="D2107" s="489" t="s">
        <v>14287</v>
      </c>
    </row>
    <row r="2108" spans="1:4">
      <c r="A2108" s="489" t="str">
        <f t="shared" si="32"/>
        <v>2310402819介護予防訪問リハビリテーション</v>
      </c>
      <c r="B2108" s="489">
        <v>2310402819</v>
      </c>
      <c r="C2108" s="489" t="s">
        <v>2108</v>
      </c>
      <c r="D2108" s="489" t="s">
        <v>14287</v>
      </c>
    </row>
    <row r="2109" spans="1:4">
      <c r="A2109" s="489" t="str">
        <f t="shared" si="32"/>
        <v>2310402819介護予防訪問看護</v>
      </c>
      <c r="B2109" s="489">
        <v>2310402819</v>
      </c>
      <c r="C2109" s="489" t="s">
        <v>2103</v>
      </c>
      <c r="D2109" s="489" t="s">
        <v>14287</v>
      </c>
    </row>
    <row r="2110" spans="1:4">
      <c r="A2110" s="489" t="str">
        <f t="shared" si="32"/>
        <v>2310402819通所リハビリテーション</v>
      </c>
      <c r="B2110" s="489">
        <v>2310402819</v>
      </c>
      <c r="C2110" s="489" t="s">
        <v>2511</v>
      </c>
      <c r="D2110" s="489" t="s">
        <v>14287</v>
      </c>
    </row>
    <row r="2111" spans="1:4">
      <c r="A2111" s="489" t="str">
        <f t="shared" si="32"/>
        <v>2310402819訪問リハビリテーション</v>
      </c>
      <c r="B2111" s="489">
        <v>2310402819</v>
      </c>
      <c r="C2111" s="489" t="s">
        <v>2104</v>
      </c>
      <c r="D2111" s="489" t="s">
        <v>14287</v>
      </c>
    </row>
    <row r="2112" spans="1:4">
      <c r="A2112" s="489" t="str">
        <f t="shared" si="32"/>
        <v>2310402819訪問看護</v>
      </c>
      <c r="B2112" s="489">
        <v>2310402819</v>
      </c>
      <c r="C2112" s="489" t="s">
        <v>2102</v>
      </c>
      <c r="D2112" s="489" t="s">
        <v>14287</v>
      </c>
    </row>
    <row r="2113" spans="1:4">
      <c r="A2113" s="489" t="str">
        <f t="shared" si="32"/>
        <v>2310402827介護予防訪問リハビリテーション</v>
      </c>
      <c r="B2113" s="489">
        <v>2310402827</v>
      </c>
      <c r="C2113" s="489" t="s">
        <v>2108</v>
      </c>
      <c r="D2113" s="489" t="s">
        <v>14288</v>
      </c>
    </row>
    <row r="2114" spans="1:4">
      <c r="A2114" s="489" t="str">
        <f t="shared" ref="A2114:A2177" si="33">B2114&amp;C2114</f>
        <v>2310402827介護予防訪問看護</v>
      </c>
      <c r="B2114" s="489">
        <v>2310402827</v>
      </c>
      <c r="C2114" s="489" t="s">
        <v>2103</v>
      </c>
      <c r="D2114" s="489" t="s">
        <v>14288</v>
      </c>
    </row>
    <row r="2115" spans="1:4">
      <c r="A2115" s="489" t="str">
        <f t="shared" si="33"/>
        <v>2310402827訪問リハビリテーション</v>
      </c>
      <c r="B2115" s="489">
        <v>2310402827</v>
      </c>
      <c r="C2115" s="489" t="s">
        <v>2104</v>
      </c>
      <c r="D2115" s="489" t="s">
        <v>14288</v>
      </c>
    </row>
    <row r="2116" spans="1:4">
      <c r="A2116" s="489" t="str">
        <f t="shared" si="33"/>
        <v>2310402827訪問看護</v>
      </c>
      <c r="B2116" s="489">
        <v>2310402827</v>
      </c>
      <c r="C2116" s="489" t="s">
        <v>2102</v>
      </c>
      <c r="D2116" s="489" t="s">
        <v>14288</v>
      </c>
    </row>
    <row r="2117" spans="1:4">
      <c r="A2117" s="489" t="str">
        <f t="shared" si="33"/>
        <v>2310402835介護予防訪問リハビリテーション</v>
      </c>
      <c r="B2117" s="489">
        <v>2310402835</v>
      </c>
      <c r="C2117" s="489" t="s">
        <v>2108</v>
      </c>
      <c r="D2117" s="489" t="s">
        <v>14289</v>
      </c>
    </row>
    <row r="2118" spans="1:4">
      <c r="A2118" s="489" t="str">
        <f t="shared" si="33"/>
        <v>2310402835介護予防訪問看護</v>
      </c>
      <c r="B2118" s="489">
        <v>2310402835</v>
      </c>
      <c r="C2118" s="489" t="s">
        <v>2103</v>
      </c>
      <c r="D2118" s="489" t="s">
        <v>14289</v>
      </c>
    </row>
    <row r="2119" spans="1:4">
      <c r="A2119" s="489" t="str">
        <f t="shared" si="33"/>
        <v>2310402835訪問リハビリテーション</v>
      </c>
      <c r="B2119" s="489">
        <v>2310402835</v>
      </c>
      <c r="C2119" s="489" t="s">
        <v>2104</v>
      </c>
      <c r="D2119" s="489" t="s">
        <v>14289</v>
      </c>
    </row>
    <row r="2120" spans="1:4">
      <c r="A2120" s="489" t="str">
        <f t="shared" si="33"/>
        <v>2310402835訪問看護</v>
      </c>
      <c r="B2120" s="489">
        <v>2310402835</v>
      </c>
      <c r="C2120" s="489" t="s">
        <v>2102</v>
      </c>
      <c r="D2120" s="489" t="s">
        <v>14289</v>
      </c>
    </row>
    <row r="2121" spans="1:4">
      <c r="A2121" s="489" t="str">
        <f t="shared" si="33"/>
        <v>2310402850介護予防訪問リハビリテーション</v>
      </c>
      <c r="B2121" s="489">
        <v>2310402850</v>
      </c>
      <c r="C2121" s="489" t="s">
        <v>2108</v>
      </c>
      <c r="D2121" s="489" t="s">
        <v>14290</v>
      </c>
    </row>
    <row r="2122" spans="1:4">
      <c r="A2122" s="489" t="str">
        <f t="shared" si="33"/>
        <v>2310402850介護予防訪問看護</v>
      </c>
      <c r="B2122" s="489">
        <v>2310402850</v>
      </c>
      <c r="C2122" s="489" t="s">
        <v>2103</v>
      </c>
      <c r="D2122" s="489" t="s">
        <v>14290</v>
      </c>
    </row>
    <row r="2123" spans="1:4">
      <c r="A2123" s="489" t="str">
        <f t="shared" si="33"/>
        <v>2310402850訪問リハビリテーション</v>
      </c>
      <c r="B2123" s="489">
        <v>2310402850</v>
      </c>
      <c r="C2123" s="489" t="s">
        <v>2104</v>
      </c>
      <c r="D2123" s="489" t="s">
        <v>14290</v>
      </c>
    </row>
    <row r="2124" spans="1:4">
      <c r="A2124" s="489" t="str">
        <f t="shared" si="33"/>
        <v>2310402850訪問看護</v>
      </c>
      <c r="B2124" s="489">
        <v>2310402850</v>
      </c>
      <c r="C2124" s="489" t="s">
        <v>2102</v>
      </c>
      <c r="D2124" s="489" t="s">
        <v>14290</v>
      </c>
    </row>
    <row r="2125" spans="1:4">
      <c r="A2125" s="489" t="str">
        <f t="shared" si="33"/>
        <v>2310402868介護予防訪問リハビリテーション</v>
      </c>
      <c r="B2125" s="489">
        <v>2310402868</v>
      </c>
      <c r="C2125" s="489" t="s">
        <v>2108</v>
      </c>
      <c r="D2125" s="489" t="s">
        <v>14291</v>
      </c>
    </row>
    <row r="2126" spans="1:4">
      <c r="A2126" s="489" t="str">
        <f t="shared" si="33"/>
        <v>2310402868介護予防訪問看護</v>
      </c>
      <c r="B2126" s="489">
        <v>2310402868</v>
      </c>
      <c r="C2126" s="489" t="s">
        <v>2103</v>
      </c>
      <c r="D2126" s="489" t="s">
        <v>14291</v>
      </c>
    </row>
    <row r="2127" spans="1:4">
      <c r="A2127" s="489" t="str">
        <f t="shared" si="33"/>
        <v>2310402868訪問リハビリテーション</v>
      </c>
      <c r="B2127" s="489">
        <v>2310402868</v>
      </c>
      <c r="C2127" s="489" t="s">
        <v>2104</v>
      </c>
      <c r="D2127" s="489" t="s">
        <v>14291</v>
      </c>
    </row>
    <row r="2128" spans="1:4">
      <c r="A2128" s="489" t="str">
        <f t="shared" si="33"/>
        <v>2310402868訪問看護</v>
      </c>
      <c r="B2128" s="489">
        <v>2310402868</v>
      </c>
      <c r="C2128" s="489" t="s">
        <v>2102</v>
      </c>
      <c r="D2128" s="489" t="s">
        <v>14291</v>
      </c>
    </row>
    <row r="2129" spans="1:4">
      <c r="A2129" s="489" t="str">
        <f t="shared" si="33"/>
        <v>2310402892介護予防訪問リハビリテーション</v>
      </c>
      <c r="B2129" s="489">
        <v>2310402892</v>
      </c>
      <c r="C2129" s="489" t="s">
        <v>2108</v>
      </c>
      <c r="D2129" s="489" t="s">
        <v>14292</v>
      </c>
    </row>
    <row r="2130" spans="1:4">
      <c r="A2130" s="489" t="str">
        <f t="shared" si="33"/>
        <v>2310402892介護予防訪問看護</v>
      </c>
      <c r="B2130" s="489">
        <v>2310402892</v>
      </c>
      <c r="C2130" s="489" t="s">
        <v>2103</v>
      </c>
      <c r="D2130" s="489" t="s">
        <v>14292</v>
      </c>
    </row>
    <row r="2131" spans="1:4">
      <c r="A2131" s="489" t="str">
        <f t="shared" si="33"/>
        <v>2310402892訪問リハビリテーション</v>
      </c>
      <c r="B2131" s="489">
        <v>2310402892</v>
      </c>
      <c r="C2131" s="489" t="s">
        <v>2104</v>
      </c>
      <c r="D2131" s="489" t="s">
        <v>14292</v>
      </c>
    </row>
    <row r="2132" spans="1:4">
      <c r="A2132" s="489" t="str">
        <f t="shared" si="33"/>
        <v>2310402892訪問看護</v>
      </c>
      <c r="B2132" s="489">
        <v>2310402892</v>
      </c>
      <c r="C2132" s="489" t="s">
        <v>2102</v>
      </c>
      <c r="D2132" s="489" t="s">
        <v>14292</v>
      </c>
    </row>
    <row r="2133" spans="1:4">
      <c r="A2133" s="489" t="str">
        <f t="shared" si="33"/>
        <v>2310402918介護予防訪問リハビリテーション</v>
      </c>
      <c r="B2133" s="489">
        <v>2310402918</v>
      </c>
      <c r="C2133" s="489" t="s">
        <v>2108</v>
      </c>
      <c r="D2133" s="489" t="s">
        <v>14293</v>
      </c>
    </row>
    <row r="2134" spans="1:4">
      <c r="A2134" s="489" t="str">
        <f t="shared" si="33"/>
        <v>2310402918介護予防訪問看護</v>
      </c>
      <c r="B2134" s="489">
        <v>2310402918</v>
      </c>
      <c r="C2134" s="489" t="s">
        <v>2103</v>
      </c>
      <c r="D2134" s="489" t="s">
        <v>14293</v>
      </c>
    </row>
    <row r="2135" spans="1:4">
      <c r="A2135" s="489" t="str">
        <f t="shared" si="33"/>
        <v>2310402918訪問リハビリテーション</v>
      </c>
      <c r="B2135" s="489">
        <v>2310402918</v>
      </c>
      <c r="C2135" s="489" t="s">
        <v>2104</v>
      </c>
      <c r="D2135" s="489" t="s">
        <v>14293</v>
      </c>
    </row>
    <row r="2136" spans="1:4">
      <c r="A2136" s="489" t="str">
        <f t="shared" si="33"/>
        <v>2310402918訪問看護</v>
      </c>
      <c r="B2136" s="489">
        <v>2310402918</v>
      </c>
      <c r="C2136" s="489" t="s">
        <v>2102</v>
      </c>
      <c r="D2136" s="489" t="s">
        <v>14293</v>
      </c>
    </row>
    <row r="2137" spans="1:4">
      <c r="A2137" s="489" t="str">
        <f t="shared" si="33"/>
        <v>2310402942介護予防通所リハビリテーション</v>
      </c>
      <c r="B2137" s="489">
        <v>2310402942</v>
      </c>
      <c r="C2137" s="489" t="s">
        <v>2512</v>
      </c>
      <c r="D2137" s="489" t="s">
        <v>14294</v>
      </c>
    </row>
    <row r="2138" spans="1:4">
      <c r="A2138" s="489" t="str">
        <f t="shared" si="33"/>
        <v>2310402942介護予防訪問リハビリテーション</v>
      </c>
      <c r="B2138" s="489">
        <v>2310402942</v>
      </c>
      <c r="C2138" s="489" t="s">
        <v>2108</v>
      </c>
      <c r="D2138" s="489" t="s">
        <v>14294</v>
      </c>
    </row>
    <row r="2139" spans="1:4">
      <c r="A2139" s="489" t="str">
        <f t="shared" si="33"/>
        <v>2310402942介護予防訪問看護</v>
      </c>
      <c r="B2139" s="489">
        <v>2310402942</v>
      </c>
      <c r="C2139" s="489" t="s">
        <v>2103</v>
      </c>
      <c r="D2139" s="489" t="s">
        <v>14294</v>
      </c>
    </row>
    <row r="2140" spans="1:4">
      <c r="A2140" s="489" t="str">
        <f t="shared" si="33"/>
        <v>2310402942通所リハビリテーション</v>
      </c>
      <c r="B2140" s="489">
        <v>2310402942</v>
      </c>
      <c r="C2140" s="489" t="s">
        <v>2511</v>
      </c>
      <c r="D2140" s="489" t="s">
        <v>14294</v>
      </c>
    </row>
    <row r="2141" spans="1:4">
      <c r="A2141" s="489" t="str">
        <f t="shared" si="33"/>
        <v>2310402942訪問リハビリテーション</v>
      </c>
      <c r="B2141" s="489">
        <v>2310402942</v>
      </c>
      <c r="C2141" s="489" t="s">
        <v>2104</v>
      </c>
      <c r="D2141" s="489" t="s">
        <v>14294</v>
      </c>
    </row>
    <row r="2142" spans="1:4">
      <c r="A2142" s="489" t="str">
        <f t="shared" si="33"/>
        <v>2310402942訪問看護</v>
      </c>
      <c r="B2142" s="489">
        <v>2310402942</v>
      </c>
      <c r="C2142" s="489" t="s">
        <v>2102</v>
      </c>
      <c r="D2142" s="489" t="s">
        <v>14294</v>
      </c>
    </row>
    <row r="2143" spans="1:4">
      <c r="A2143" s="489" t="str">
        <f t="shared" si="33"/>
        <v>2310402959介護予防訪問リハビリテーション</v>
      </c>
      <c r="B2143" s="489">
        <v>2310402959</v>
      </c>
      <c r="C2143" s="489" t="s">
        <v>2108</v>
      </c>
      <c r="D2143" s="489" t="s">
        <v>14295</v>
      </c>
    </row>
    <row r="2144" spans="1:4">
      <c r="A2144" s="489" t="str">
        <f t="shared" si="33"/>
        <v>2310402959介護予防訪問看護</v>
      </c>
      <c r="B2144" s="489">
        <v>2310402959</v>
      </c>
      <c r="C2144" s="489" t="s">
        <v>2103</v>
      </c>
      <c r="D2144" s="489" t="s">
        <v>14295</v>
      </c>
    </row>
    <row r="2145" spans="1:4">
      <c r="A2145" s="489" t="str">
        <f t="shared" si="33"/>
        <v>2310402959訪問リハビリテーション</v>
      </c>
      <c r="B2145" s="489">
        <v>2310402959</v>
      </c>
      <c r="C2145" s="489" t="s">
        <v>2104</v>
      </c>
      <c r="D2145" s="489" t="s">
        <v>14295</v>
      </c>
    </row>
    <row r="2146" spans="1:4">
      <c r="A2146" s="489" t="str">
        <f t="shared" si="33"/>
        <v>2310402959訪問看護</v>
      </c>
      <c r="B2146" s="489">
        <v>2310402959</v>
      </c>
      <c r="C2146" s="489" t="s">
        <v>2102</v>
      </c>
      <c r="D2146" s="489" t="s">
        <v>14295</v>
      </c>
    </row>
    <row r="2147" spans="1:4">
      <c r="A2147" s="489" t="str">
        <f t="shared" si="33"/>
        <v>2310402975介護予防訪問リハビリテーション</v>
      </c>
      <c r="B2147" s="489">
        <v>2310402975</v>
      </c>
      <c r="C2147" s="489" t="s">
        <v>2108</v>
      </c>
      <c r="D2147" s="489" t="s">
        <v>14296</v>
      </c>
    </row>
    <row r="2148" spans="1:4">
      <c r="A2148" s="489" t="str">
        <f t="shared" si="33"/>
        <v>2310402975介護予防訪問看護</v>
      </c>
      <c r="B2148" s="489">
        <v>2310402975</v>
      </c>
      <c r="C2148" s="489" t="s">
        <v>2103</v>
      </c>
      <c r="D2148" s="489" t="s">
        <v>14296</v>
      </c>
    </row>
    <row r="2149" spans="1:4">
      <c r="A2149" s="489" t="str">
        <f t="shared" si="33"/>
        <v>2310402975訪問リハビリテーション</v>
      </c>
      <c r="B2149" s="489">
        <v>2310402975</v>
      </c>
      <c r="C2149" s="489" t="s">
        <v>2104</v>
      </c>
      <c r="D2149" s="489" t="s">
        <v>14296</v>
      </c>
    </row>
    <row r="2150" spans="1:4">
      <c r="A2150" s="489" t="str">
        <f t="shared" si="33"/>
        <v>2310402975訪問看護</v>
      </c>
      <c r="B2150" s="489">
        <v>2310402975</v>
      </c>
      <c r="C2150" s="489" t="s">
        <v>2102</v>
      </c>
      <c r="D2150" s="489" t="s">
        <v>14296</v>
      </c>
    </row>
    <row r="2151" spans="1:4">
      <c r="A2151" s="489" t="str">
        <f t="shared" si="33"/>
        <v>2310402983介護予防訪問リハビリテーション</v>
      </c>
      <c r="B2151" s="489">
        <v>2310402983</v>
      </c>
      <c r="C2151" s="489" t="s">
        <v>2108</v>
      </c>
      <c r="D2151" s="489" t="s">
        <v>14297</v>
      </c>
    </row>
    <row r="2152" spans="1:4">
      <c r="A2152" s="489" t="str">
        <f t="shared" si="33"/>
        <v>2310402983介護予防訪問看護</v>
      </c>
      <c r="B2152" s="489">
        <v>2310402983</v>
      </c>
      <c r="C2152" s="489" t="s">
        <v>2103</v>
      </c>
      <c r="D2152" s="489" t="s">
        <v>14297</v>
      </c>
    </row>
    <row r="2153" spans="1:4">
      <c r="A2153" s="489" t="str">
        <f t="shared" si="33"/>
        <v>2310402983訪問リハビリテーション</v>
      </c>
      <c r="B2153" s="489">
        <v>2310402983</v>
      </c>
      <c r="C2153" s="489" t="s">
        <v>2104</v>
      </c>
      <c r="D2153" s="489" t="s">
        <v>14297</v>
      </c>
    </row>
    <row r="2154" spans="1:4">
      <c r="A2154" s="489" t="str">
        <f t="shared" si="33"/>
        <v>2310402983訪問看護</v>
      </c>
      <c r="B2154" s="489">
        <v>2310402983</v>
      </c>
      <c r="C2154" s="489" t="s">
        <v>2102</v>
      </c>
      <c r="D2154" s="489" t="s">
        <v>14297</v>
      </c>
    </row>
    <row r="2155" spans="1:4">
      <c r="A2155" s="489" t="str">
        <f t="shared" si="33"/>
        <v>2310403007介護予防訪問リハビリテーション</v>
      </c>
      <c r="B2155" s="489">
        <v>2310403007</v>
      </c>
      <c r="C2155" s="489" t="s">
        <v>2108</v>
      </c>
      <c r="D2155" s="489" t="s">
        <v>14298</v>
      </c>
    </row>
    <row r="2156" spans="1:4">
      <c r="A2156" s="489" t="str">
        <f t="shared" si="33"/>
        <v>2310403007介護予防訪問看護</v>
      </c>
      <c r="B2156" s="489">
        <v>2310403007</v>
      </c>
      <c r="C2156" s="489" t="s">
        <v>2103</v>
      </c>
      <c r="D2156" s="489" t="s">
        <v>14298</v>
      </c>
    </row>
    <row r="2157" spans="1:4">
      <c r="A2157" s="489" t="str">
        <f t="shared" si="33"/>
        <v>2310403007訪問リハビリテーション</v>
      </c>
      <c r="B2157" s="489">
        <v>2310403007</v>
      </c>
      <c r="C2157" s="489" t="s">
        <v>2104</v>
      </c>
      <c r="D2157" s="489" t="s">
        <v>14298</v>
      </c>
    </row>
    <row r="2158" spans="1:4">
      <c r="A2158" s="489" t="str">
        <f t="shared" si="33"/>
        <v>2310403007訪問看護</v>
      </c>
      <c r="B2158" s="489">
        <v>2310403007</v>
      </c>
      <c r="C2158" s="489" t="s">
        <v>2102</v>
      </c>
      <c r="D2158" s="489" t="s">
        <v>14298</v>
      </c>
    </row>
    <row r="2159" spans="1:4">
      <c r="A2159" s="489" t="str">
        <f t="shared" si="33"/>
        <v>2310403015介護予防訪問リハビリテーション</v>
      </c>
      <c r="B2159" s="489">
        <v>2310403015</v>
      </c>
      <c r="C2159" s="489" t="s">
        <v>2108</v>
      </c>
      <c r="D2159" s="489" t="s">
        <v>14299</v>
      </c>
    </row>
    <row r="2160" spans="1:4">
      <c r="A2160" s="489" t="str">
        <f t="shared" si="33"/>
        <v>2310403015介護予防訪問看護</v>
      </c>
      <c r="B2160" s="489">
        <v>2310403015</v>
      </c>
      <c r="C2160" s="489" t="s">
        <v>2103</v>
      </c>
      <c r="D2160" s="489" t="s">
        <v>14299</v>
      </c>
    </row>
    <row r="2161" spans="1:4">
      <c r="A2161" s="489" t="str">
        <f t="shared" si="33"/>
        <v>2310403015訪問リハビリテーション</v>
      </c>
      <c r="B2161" s="489">
        <v>2310403015</v>
      </c>
      <c r="C2161" s="489" t="s">
        <v>2104</v>
      </c>
      <c r="D2161" s="489" t="s">
        <v>14299</v>
      </c>
    </row>
    <row r="2162" spans="1:4">
      <c r="A2162" s="489" t="str">
        <f t="shared" si="33"/>
        <v>2310403015訪問看護</v>
      </c>
      <c r="B2162" s="489">
        <v>2310403015</v>
      </c>
      <c r="C2162" s="489" t="s">
        <v>2102</v>
      </c>
      <c r="D2162" s="489" t="s">
        <v>14299</v>
      </c>
    </row>
    <row r="2163" spans="1:4">
      <c r="A2163" s="489" t="str">
        <f t="shared" si="33"/>
        <v>2310403031介護予防訪問リハビリテーション</v>
      </c>
      <c r="B2163" s="489">
        <v>2310403031</v>
      </c>
      <c r="C2163" s="489" t="s">
        <v>2108</v>
      </c>
      <c r="D2163" s="489" t="s">
        <v>14300</v>
      </c>
    </row>
    <row r="2164" spans="1:4">
      <c r="A2164" s="489" t="str">
        <f t="shared" si="33"/>
        <v>2310403031介護予防訪問看護</v>
      </c>
      <c r="B2164" s="489">
        <v>2310403031</v>
      </c>
      <c r="C2164" s="489" t="s">
        <v>2103</v>
      </c>
      <c r="D2164" s="489" t="s">
        <v>14300</v>
      </c>
    </row>
    <row r="2165" spans="1:4">
      <c r="A2165" s="489" t="str">
        <f t="shared" si="33"/>
        <v>2310403031訪問リハビリテーション</v>
      </c>
      <c r="B2165" s="489">
        <v>2310403031</v>
      </c>
      <c r="C2165" s="489" t="s">
        <v>2104</v>
      </c>
      <c r="D2165" s="489" t="s">
        <v>14300</v>
      </c>
    </row>
    <row r="2166" spans="1:4">
      <c r="A2166" s="489" t="str">
        <f t="shared" si="33"/>
        <v>2310403031訪問看護</v>
      </c>
      <c r="B2166" s="489">
        <v>2310403031</v>
      </c>
      <c r="C2166" s="489" t="s">
        <v>2102</v>
      </c>
      <c r="D2166" s="489" t="s">
        <v>14300</v>
      </c>
    </row>
    <row r="2167" spans="1:4">
      <c r="A2167" s="489" t="str">
        <f t="shared" si="33"/>
        <v>2310403049介護予防訪問リハビリテーション</v>
      </c>
      <c r="B2167" s="489">
        <v>2310403049</v>
      </c>
      <c r="C2167" s="489" t="s">
        <v>2108</v>
      </c>
      <c r="D2167" s="489" t="s">
        <v>14301</v>
      </c>
    </row>
    <row r="2168" spans="1:4">
      <c r="A2168" s="489" t="str">
        <f t="shared" si="33"/>
        <v>2310403049介護予防訪問看護</v>
      </c>
      <c r="B2168" s="489">
        <v>2310403049</v>
      </c>
      <c r="C2168" s="489" t="s">
        <v>2103</v>
      </c>
      <c r="D2168" s="489" t="s">
        <v>14301</v>
      </c>
    </row>
    <row r="2169" spans="1:4">
      <c r="A2169" s="489" t="str">
        <f t="shared" si="33"/>
        <v>2310403049訪問リハビリテーション</v>
      </c>
      <c r="B2169" s="489">
        <v>2310403049</v>
      </c>
      <c r="C2169" s="489" t="s">
        <v>2104</v>
      </c>
      <c r="D2169" s="489" t="s">
        <v>14301</v>
      </c>
    </row>
    <row r="2170" spans="1:4">
      <c r="A2170" s="489" t="str">
        <f t="shared" si="33"/>
        <v>2310403049訪問看護</v>
      </c>
      <c r="B2170" s="489">
        <v>2310403049</v>
      </c>
      <c r="C2170" s="489" t="s">
        <v>2102</v>
      </c>
      <c r="D2170" s="489" t="s">
        <v>14301</v>
      </c>
    </row>
    <row r="2171" spans="1:4">
      <c r="A2171" s="489" t="str">
        <f t="shared" si="33"/>
        <v>2310403056介護予防訪問リハビリテーション</v>
      </c>
      <c r="B2171" s="489">
        <v>2310403056</v>
      </c>
      <c r="C2171" s="489" t="s">
        <v>2108</v>
      </c>
      <c r="D2171" s="489" t="s">
        <v>14302</v>
      </c>
    </row>
    <row r="2172" spans="1:4">
      <c r="A2172" s="489" t="str">
        <f t="shared" si="33"/>
        <v>2310403056介護予防訪問看護</v>
      </c>
      <c r="B2172" s="489">
        <v>2310403056</v>
      </c>
      <c r="C2172" s="489" t="s">
        <v>2103</v>
      </c>
      <c r="D2172" s="489" t="s">
        <v>14302</v>
      </c>
    </row>
    <row r="2173" spans="1:4">
      <c r="A2173" s="489" t="str">
        <f t="shared" si="33"/>
        <v>2310403056訪問リハビリテーション</v>
      </c>
      <c r="B2173" s="489">
        <v>2310403056</v>
      </c>
      <c r="C2173" s="489" t="s">
        <v>2104</v>
      </c>
      <c r="D2173" s="489" t="s">
        <v>14302</v>
      </c>
    </row>
    <row r="2174" spans="1:4">
      <c r="A2174" s="489" t="str">
        <f t="shared" si="33"/>
        <v>2310403056訪問看護</v>
      </c>
      <c r="B2174" s="489">
        <v>2310403056</v>
      </c>
      <c r="C2174" s="489" t="s">
        <v>2102</v>
      </c>
      <c r="D2174" s="489" t="s">
        <v>14302</v>
      </c>
    </row>
    <row r="2175" spans="1:4">
      <c r="A2175" s="489" t="str">
        <f t="shared" si="33"/>
        <v>2310403072介護予防訪問リハビリテーション</v>
      </c>
      <c r="B2175" s="489">
        <v>2310403072</v>
      </c>
      <c r="C2175" s="489" t="s">
        <v>2108</v>
      </c>
      <c r="D2175" s="489" t="s">
        <v>14303</v>
      </c>
    </row>
    <row r="2176" spans="1:4">
      <c r="A2176" s="489" t="str">
        <f t="shared" si="33"/>
        <v>2310403072介護予防訪問看護</v>
      </c>
      <c r="B2176" s="489">
        <v>2310403072</v>
      </c>
      <c r="C2176" s="489" t="s">
        <v>2103</v>
      </c>
      <c r="D2176" s="489" t="s">
        <v>14303</v>
      </c>
    </row>
    <row r="2177" spans="1:4">
      <c r="A2177" s="489" t="str">
        <f t="shared" si="33"/>
        <v>2310403072訪問リハビリテーション</v>
      </c>
      <c r="B2177" s="489">
        <v>2310403072</v>
      </c>
      <c r="C2177" s="489" t="s">
        <v>2104</v>
      </c>
      <c r="D2177" s="489" t="s">
        <v>14303</v>
      </c>
    </row>
    <row r="2178" spans="1:4">
      <c r="A2178" s="489" t="str">
        <f t="shared" ref="A2178:A2241" si="34">B2178&amp;C2178</f>
        <v>2310403072訪問看護</v>
      </c>
      <c r="B2178" s="489">
        <v>2310403072</v>
      </c>
      <c r="C2178" s="489" t="s">
        <v>2102</v>
      </c>
      <c r="D2178" s="489" t="s">
        <v>14303</v>
      </c>
    </row>
    <row r="2179" spans="1:4">
      <c r="A2179" s="489" t="str">
        <f t="shared" si="34"/>
        <v>2310403080介護予防訪問リハビリテーション</v>
      </c>
      <c r="B2179" s="489">
        <v>2310403080</v>
      </c>
      <c r="C2179" s="489" t="s">
        <v>2108</v>
      </c>
      <c r="D2179" s="489" t="s">
        <v>14304</v>
      </c>
    </row>
    <row r="2180" spans="1:4">
      <c r="A2180" s="489" t="str">
        <f t="shared" si="34"/>
        <v>2310403080介護予防訪問看護</v>
      </c>
      <c r="B2180" s="489">
        <v>2310403080</v>
      </c>
      <c r="C2180" s="489" t="s">
        <v>2103</v>
      </c>
      <c r="D2180" s="489" t="s">
        <v>14304</v>
      </c>
    </row>
    <row r="2181" spans="1:4">
      <c r="A2181" s="489" t="str">
        <f t="shared" si="34"/>
        <v>2310403080訪問リハビリテーション</v>
      </c>
      <c r="B2181" s="489">
        <v>2310403080</v>
      </c>
      <c r="C2181" s="489" t="s">
        <v>2104</v>
      </c>
      <c r="D2181" s="489" t="s">
        <v>14304</v>
      </c>
    </row>
    <row r="2182" spans="1:4">
      <c r="A2182" s="489" t="str">
        <f t="shared" si="34"/>
        <v>2310403080訪問看護</v>
      </c>
      <c r="B2182" s="489">
        <v>2310403080</v>
      </c>
      <c r="C2182" s="489" t="s">
        <v>2102</v>
      </c>
      <c r="D2182" s="489" t="s">
        <v>14304</v>
      </c>
    </row>
    <row r="2183" spans="1:4">
      <c r="A2183" s="489" t="str">
        <f t="shared" si="34"/>
        <v>2310403114介護予防訪問リハビリテーション</v>
      </c>
      <c r="B2183" s="489">
        <v>2310403114</v>
      </c>
      <c r="C2183" s="489" t="s">
        <v>2108</v>
      </c>
      <c r="D2183" s="489" t="s">
        <v>14305</v>
      </c>
    </row>
    <row r="2184" spans="1:4">
      <c r="A2184" s="489" t="str">
        <f t="shared" si="34"/>
        <v>2310403114介護予防訪問看護</v>
      </c>
      <c r="B2184" s="489">
        <v>2310403114</v>
      </c>
      <c r="C2184" s="489" t="s">
        <v>2103</v>
      </c>
      <c r="D2184" s="489" t="s">
        <v>14305</v>
      </c>
    </row>
    <row r="2185" spans="1:4">
      <c r="A2185" s="489" t="str">
        <f t="shared" si="34"/>
        <v>2310403114訪問リハビリテーション</v>
      </c>
      <c r="B2185" s="489">
        <v>2310403114</v>
      </c>
      <c r="C2185" s="489" t="s">
        <v>2104</v>
      </c>
      <c r="D2185" s="489" t="s">
        <v>14305</v>
      </c>
    </row>
    <row r="2186" spans="1:4">
      <c r="A2186" s="489" t="str">
        <f t="shared" si="34"/>
        <v>2310403114訪問看護</v>
      </c>
      <c r="B2186" s="489">
        <v>2310403114</v>
      </c>
      <c r="C2186" s="489" t="s">
        <v>2102</v>
      </c>
      <c r="D2186" s="489" t="s">
        <v>14305</v>
      </c>
    </row>
    <row r="2187" spans="1:4">
      <c r="A2187" s="489" t="str">
        <f t="shared" si="34"/>
        <v>2310403122介護予防訪問リハビリテーション</v>
      </c>
      <c r="B2187" s="489">
        <v>2310403122</v>
      </c>
      <c r="C2187" s="489" t="s">
        <v>2108</v>
      </c>
      <c r="D2187" s="489" t="s">
        <v>14306</v>
      </c>
    </row>
    <row r="2188" spans="1:4">
      <c r="A2188" s="489" t="str">
        <f t="shared" si="34"/>
        <v>2310403122介護予防訪問看護</v>
      </c>
      <c r="B2188" s="489">
        <v>2310403122</v>
      </c>
      <c r="C2188" s="489" t="s">
        <v>2103</v>
      </c>
      <c r="D2188" s="489" t="s">
        <v>14306</v>
      </c>
    </row>
    <row r="2189" spans="1:4">
      <c r="A2189" s="489" t="str">
        <f t="shared" si="34"/>
        <v>2310403122訪問リハビリテーション</v>
      </c>
      <c r="B2189" s="489">
        <v>2310403122</v>
      </c>
      <c r="C2189" s="489" t="s">
        <v>2104</v>
      </c>
      <c r="D2189" s="489" t="s">
        <v>14306</v>
      </c>
    </row>
    <row r="2190" spans="1:4">
      <c r="A2190" s="489" t="str">
        <f t="shared" si="34"/>
        <v>2310403122訪問看護</v>
      </c>
      <c r="B2190" s="489">
        <v>2310403122</v>
      </c>
      <c r="C2190" s="489" t="s">
        <v>2102</v>
      </c>
      <c r="D2190" s="489" t="s">
        <v>14306</v>
      </c>
    </row>
    <row r="2191" spans="1:4">
      <c r="A2191" s="489" t="str">
        <f t="shared" si="34"/>
        <v>2310403130介護予防訪問リハビリテーション</v>
      </c>
      <c r="B2191" s="489">
        <v>2310403130</v>
      </c>
      <c r="C2191" s="489" t="s">
        <v>2108</v>
      </c>
      <c r="D2191" s="489" t="s">
        <v>14307</v>
      </c>
    </row>
    <row r="2192" spans="1:4">
      <c r="A2192" s="489" t="str">
        <f t="shared" si="34"/>
        <v>2310403130介護予防訪問看護</v>
      </c>
      <c r="B2192" s="489">
        <v>2310403130</v>
      </c>
      <c r="C2192" s="489" t="s">
        <v>2103</v>
      </c>
      <c r="D2192" s="489" t="s">
        <v>14307</v>
      </c>
    </row>
    <row r="2193" spans="1:4">
      <c r="A2193" s="489" t="str">
        <f t="shared" si="34"/>
        <v>2310403130訪問リハビリテーション</v>
      </c>
      <c r="B2193" s="489">
        <v>2310403130</v>
      </c>
      <c r="C2193" s="489" t="s">
        <v>2104</v>
      </c>
      <c r="D2193" s="489" t="s">
        <v>14307</v>
      </c>
    </row>
    <row r="2194" spans="1:4">
      <c r="A2194" s="489" t="str">
        <f t="shared" si="34"/>
        <v>2310403130訪問看護</v>
      </c>
      <c r="B2194" s="489">
        <v>2310403130</v>
      </c>
      <c r="C2194" s="489" t="s">
        <v>2102</v>
      </c>
      <c r="D2194" s="489" t="s">
        <v>14307</v>
      </c>
    </row>
    <row r="2195" spans="1:4">
      <c r="A2195" s="489" t="str">
        <f t="shared" si="34"/>
        <v>2310403148介護予防通所リハビリテーション</v>
      </c>
      <c r="B2195" s="489">
        <v>2310403148</v>
      </c>
      <c r="C2195" s="489" t="s">
        <v>2512</v>
      </c>
      <c r="D2195" s="489" t="s">
        <v>14308</v>
      </c>
    </row>
    <row r="2196" spans="1:4">
      <c r="A2196" s="489" t="str">
        <f t="shared" si="34"/>
        <v>2310403148介護予防通所リハビリテーション</v>
      </c>
      <c r="B2196" s="489">
        <v>2310403148</v>
      </c>
      <c r="C2196" s="489" t="s">
        <v>2512</v>
      </c>
      <c r="D2196" s="489" t="s">
        <v>14308</v>
      </c>
    </row>
    <row r="2197" spans="1:4">
      <c r="A2197" s="489" t="str">
        <f t="shared" si="34"/>
        <v>2310403148介護予防訪問リハビリテーション</v>
      </c>
      <c r="B2197" s="489">
        <v>2310403148</v>
      </c>
      <c r="C2197" s="489" t="s">
        <v>2108</v>
      </c>
      <c r="D2197" s="489" t="s">
        <v>14308</v>
      </c>
    </row>
    <row r="2198" spans="1:4">
      <c r="A2198" s="489" t="str">
        <f t="shared" si="34"/>
        <v>2310403148介護予防訪問看護</v>
      </c>
      <c r="B2198" s="489">
        <v>2310403148</v>
      </c>
      <c r="C2198" s="489" t="s">
        <v>2103</v>
      </c>
      <c r="D2198" s="489" t="s">
        <v>14308</v>
      </c>
    </row>
    <row r="2199" spans="1:4">
      <c r="A2199" s="489" t="str">
        <f t="shared" si="34"/>
        <v>2310403148通所リハビリテーション</v>
      </c>
      <c r="B2199" s="489">
        <v>2310403148</v>
      </c>
      <c r="C2199" s="489" t="s">
        <v>2511</v>
      </c>
      <c r="D2199" s="489" t="s">
        <v>14308</v>
      </c>
    </row>
    <row r="2200" spans="1:4">
      <c r="A2200" s="489" t="str">
        <f t="shared" si="34"/>
        <v>2310403148通所リハビリテーション</v>
      </c>
      <c r="B2200" s="489">
        <v>2310403148</v>
      </c>
      <c r="C2200" s="489" t="s">
        <v>2511</v>
      </c>
      <c r="D2200" s="489" t="s">
        <v>14308</v>
      </c>
    </row>
    <row r="2201" spans="1:4">
      <c r="A2201" s="489" t="str">
        <f t="shared" si="34"/>
        <v>2310403148訪問リハビリテーション</v>
      </c>
      <c r="B2201" s="489">
        <v>2310403148</v>
      </c>
      <c r="C2201" s="489" t="s">
        <v>2104</v>
      </c>
      <c r="D2201" s="489" t="s">
        <v>14308</v>
      </c>
    </row>
    <row r="2202" spans="1:4">
      <c r="A2202" s="489" t="str">
        <f t="shared" si="34"/>
        <v>2310403148訪問看護</v>
      </c>
      <c r="B2202" s="489">
        <v>2310403148</v>
      </c>
      <c r="C2202" s="489" t="s">
        <v>2102</v>
      </c>
      <c r="D2202" s="489" t="s">
        <v>14308</v>
      </c>
    </row>
    <row r="2203" spans="1:4">
      <c r="A2203" s="489" t="str">
        <f t="shared" si="34"/>
        <v>2310403155介護予防訪問リハビリテーション</v>
      </c>
      <c r="B2203" s="489">
        <v>2310403155</v>
      </c>
      <c r="C2203" s="489" t="s">
        <v>2108</v>
      </c>
      <c r="D2203" s="489" t="s">
        <v>14309</v>
      </c>
    </row>
    <row r="2204" spans="1:4">
      <c r="A2204" s="489" t="str">
        <f t="shared" si="34"/>
        <v>2310403155介護予防訪問看護</v>
      </c>
      <c r="B2204" s="489">
        <v>2310403155</v>
      </c>
      <c r="C2204" s="489" t="s">
        <v>2103</v>
      </c>
      <c r="D2204" s="489" t="s">
        <v>14309</v>
      </c>
    </row>
    <row r="2205" spans="1:4">
      <c r="A2205" s="489" t="str">
        <f t="shared" si="34"/>
        <v>2310403155訪問リハビリテーション</v>
      </c>
      <c r="B2205" s="489">
        <v>2310403155</v>
      </c>
      <c r="C2205" s="489" t="s">
        <v>2104</v>
      </c>
      <c r="D2205" s="489" t="s">
        <v>14309</v>
      </c>
    </row>
    <row r="2206" spans="1:4">
      <c r="A2206" s="489" t="str">
        <f t="shared" si="34"/>
        <v>2310403155訪問看護</v>
      </c>
      <c r="B2206" s="489">
        <v>2310403155</v>
      </c>
      <c r="C2206" s="489" t="s">
        <v>2102</v>
      </c>
      <c r="D2206" s="489" t="s">
        <v>14309</v>
      </c>
    </row>
    <row r="2207" spans="1:4">
      <c r="A2207" s="489" t="str">
        <f t="shared" si="34"/>
        <v>2310403171介護予防訪問リハビリテーション</v>
      </c>
      <c r="B2207" s="489">
        <v>2310403171</v>
      </c>
      <c r="C2207" s="489" t="s">
        <v>2108</v>
      </c>
      <c r="D2207" s="489" t="s">
        <v>14310</v>
      </c>
    </row>
    <row r="2208" spans="1:4">
      <c r="A2208" s="489" t="str">
        <f t="shared" si="34"/>
        <v>2310403171介護予防訪問看護</v>
      </c>
      <c r="B2208" s="489">
        <v>2310403171</v>
      </c>
      <c r="C2208" s="489" t="s">
        <v>2103</v>
      </c>
      <c r="D2208" s="489" t="s">
        <v>14310</v>
      </c>
    </row>
    <row r="2209" spans="1:4">
      <c r="A2209" s="489" t="str">
        <f t="shared" si="34"/>
        <v>2310403171訪問リハビリテーション</v>
      </c>
      <c r="B2209" s="489">
        <v>2310403171</v>
      </c>
      <c r="C2209" s="489" t="s">
        <v>2104</v>
      </c>
      <c r="D2209" s="489" t="s">
        <v>14310</v>
      </c>
    </row>
    <row r="2210" spans="1:4">
      <c r="A2210" s="489" t="str">
        <f t="shared" si="34"/>
        <v>2310403171訪問看護</v>
      </c>
      <c r="B2210" s="489">
        <v>2310403171</v>
      </c>
      <c r="C2210" s="489" t="s">
        <v>2102</v>
      </c>
      <c r="D2210" s="489" t="s">
        <v>14310</v>
      </c>
    </row>
    <row r="2211" spans="1:4">
      <c r="A2211" s="489" t="str">
        <f t="shared" si="34"/>
        <v>2310403189介護予防訪問リハビリテーション</v>
      </c>
      <c r="B2211" s="489">
        <v>2310403189</v>
      </c>
      <c r="C2211" s="489" t="s">
        <v>2108</v>
      </c>
      <c r="D2211" s="489" t="s">
        <v>14311</v>
      </c>
    </row>
    <row r="2212" spans="1:4">
      <c r="A2212" s="489" t="str">
        <f t="shared" si="34"/>
        <v>2310403189介護予防訪問看護</v>
      </c>
      <c r="B2212" s="489">
        <v>2310403189</v>
      </c>
      <c r="C2212" s="489" t="s">
        <v>2103</v>
      </c>
      <c r="D2212" s="489" t="s">
        <v>14311</v>
      </c>
    </row>
    <row r="2213" spans="1:4">
      <c r="A2213" s="489" t="str">
        <f t="shared" si="34"/>
        <v>2310403189訪問リハビリテーション</v>
      </c>
      <c r="B2213" s="489">
        <v>2310403189</v>
      </c>
      <c r="C2213" s="489" t="s">
        <v>2104</v>
      </c>
      <c r="D2213" s="489" t="s">
        <v>14311</v>
      </c>
    </row>
    <row r="2214" spans="1:4">
      <c r="A2214" s="489" t="str">
        <f t="shared" si="34"/>
        <v>2310403189訪問看護</v>
      </c>
      <c r="B2214" s="489">
        <v>2310403189</v>
      </c>
      <c r="C2214" s="489" t="s">
        <v>2102</v>
      </c>
      <c r="D2214" s="489" t="s">
        <v>14311</v>
      </c>
    </row>
    <row r="2215" spans="1:4">
      <c r="A2215" s="489" t="str">
        <f t="shared" si="34"/>
        <v>2310403197介護予防訪問リハビリテーション</v>
      </c>
      <c r="B2215" s="489">
        <v>2310403197</v>
      </c>
      <c r="C2215" s="489" t="s">
        <v>2108</v>
      </c>
      <c r="D2215" s="489" t="s">
        <v>14312</v>
      </c>
    </row>
    <row r="2216" spans="1:4">
      <c r="A2216" s="489" t="str">
        <f t="shared" si="34"/>
        <v>2310403197介護予防訪問看護</v>
      </c>
      <c r="B2216" s="489">
        <v>2310403197</v>
      </c>
      <c r="C2216" s="489" t="s">
        <v>2103</v>
      </c>
      <c r="D2216" s="489" t="s">
        <v>14312</v>
      </c>
    </row>
    <row r="2217" spans="1:4">
      <c r="A2217" s="489" t="str">
        <f t="shared" si="34"/>
        <v>2310403197訪問リハビリテーション</v>
      </c>
      <c r="B2217" s="489">
        <v>2310403197</v>
      </c>
      <c r="C2217" s="489" t="s">
        <v>2104</v>
      </c>
      <c r="D2217" s="489" t="s">
        <v>14312</v>
      </c>
    </row>
    <row r="2218" spans="1:4">
      <c r="A2218" s="489" t="str">
        <f t="shared" si="34"/>
        <v>2310403197訪問看護</v>
      </c>
      <c r="B2218" s="489">
        <v>2310403197</v>
      </c>
      <c r="C2218" s="489" t="s">
        <v>2102</v>
      </c>
      <c r="D2218" s="489" t="s">
        <v>14312</v>
      </c>
    </row>
    <row r="2219" spans="1:4">
      <c r="A2219" s="489" t="str">
        <f t="shared" si="34"/>
        <v>2310403205介護予防訪問リハビリテーション</v>
      </c>
      <c r="B2219" s="489">
        <v>2310403205</v>
      </c>
      <c r="C2219" s="489" t="s">
        <v>2108</v>
      </c>
      <c r="D2219" s="489" t="s">
        <v>14313</v>
      </c>
    </row>
    <row r="2220" spans="1:4">
      <c r="A2220" s="489" t="str">
        <f t="shared" si="34"/>
        <v>2310403205介護予防訪問看護</v>
      </c>
      <c r="B2220" s="489">
        <v>2310403205</v>
      </c>
      <c r="C2220" s="489" t="s">
        <v>2103</v>
      </c>
      <c r="D2220" s="489" t="s">
        <v>14313</v>
      </c>
    </row>
    <row r="2221" spans="1:4">
      <c r="A2221" s="489" t="str">
        <f t="shared" si="34"/>
        <v>2310403205訪問リハビリテーション</v>
      </c>
      <c r="B2221" s="489">
        <v>2310403205</v>
      </c>
      <c r="C2221" s="489" t="s">
        <v>2104</v>
      </c>
      <c r="D2221" s="489" t="s">
        <v>14313</v>
      </c>
    </row>
    <row r="2222" spans="1:4">
      <c r="A2222" s="489" t="str">
        <f t="shared" si="34"/>
        <v>2310403205訪問看護</v>
      </c>
      <c r="B2222" s="489">
        <v>2310403205</v>
      </c>
      <c r="C2222" s="489" t="s">
        <v>2102</v>
      </c>
      <c r="D2222" s="489" t="s">
        <v>14313</v>
      </c>
    </row>
    <row r="2223" spans="1:4">
      <c r="A2223" s="489" t="str">
        <f t="shared" si="34"/>
        <v>2310403213介護予防訪問リハビリテーション</v>
      </c>
      <c r="B2223" s="489">
        <v>2310403213</v>
      </c>
      <c r="C2223" s="489" t="s">
        <v>2108</v>
      </c>
      <c r="D2223" s="489" t="s">
        <v>14314</v>
      </c>
    </row>
    <row r="2224" spans="1:4">
      <c r="A2224" s="489" t="str">
        <f t="shared" si="34"/>
        <v>2310403213介護予防訪問看護</v>
      </c>
      <c r="B2224" s="489">
        <v>2310403213</v>
      </c>
      <c r="C2224" s="489" t="s">
        <v>2103</v>
      </c>
      <c r="D2224" s="489" t="s">
        <v>14314</v>
      </c>
    </row>
    <row r="2225" spans="1:4">
      <c r="A2225" s="489" t="str">
        <f t="shared" si="34"/>
        <v>2310403213訪問リハビリテーション</v>
      </c>
      <c r="B2225" s="489">
        <v>2310403213</v>
      </c>
      <c r="C2225" s="489" t="s">
        <v>2104</v>
      </c>
      <c r="D2225" s="489" t="s">
        <v>14314</v>
      </c>
    </row>
    <row r="2226" spans="1:4">
      <c r="A2226" s="489" t="str">
        <f t="shared" si="34"/>
        <v>2310403213訪問看護</v>
      </c>
      <c r="B2226" s="489">
        <v>2310403213</v>
      </c>
      <c r="C2226" s="489" t="s">
        <v>2102</v>
      </c>
      <c r="D2226" s="489" t="s">
        <v>14314</v>
      </c>
    </row>
    <row r="2227" spans="1:4">
      <c r="A2227" s="489" t="str">
        <f t="shared" si="34"/>
        <v>2310403221介護予防訪問リハビリテーション</v>
      </c>
      <c r="B2227" s="489">
        <v>2310403221</v>
      </c>
      <c r="C2227" s="489" t="s">
        <v>2108</v>
      </c>
      <c r="D2227" s="489" t="s">
        <v>14315</v>
      </c>
    </row>
    <row r="2228" spans="1:4">
      <c r="A2228" s="489" t="str">
        <f t="shared" si="34"/>
        <v>2310403221介護予防訪問看護</v>
      </c>
      <c r="B2228" s="489">
        <v>2310403221</v>
      </c>
      <c r="C2228" s="489" t="s">
        <v>2103</v>
      </c>
      <c r="D2228" s="489" t="s">
        <v>14315</v>
      </c>
    </row>
    <row r="2229" spans="1:4">
      <c r="A2229" s="489" t="str">
        <f t="shared" si="34"/>
        <v>2310403221訪問リハビリテーション</v>
      </c>
      <c r="B2229" s="489">
        <v>2310403221</v>
      </c>
      <c r="C2229" s="489" t="s">
        <v>2104</v>
      </c>
      <c r="D2229" s="489" t="s">
        <v>14315</v>
      </c>
    </row>
    <row r="2230" spans="1:4">
      <c r="A2230" s="489" t="str">
        <f t="shared" si="34"/>
        <v>2310403221訪問看護</v>
      </c>
      <c r="B2230" s="489">
        <v>2310403221</v>
      </c>
      <c r="C2230" s="489" t="s">
        <v>2102</v>
      </c>
      <c r="D2230" s="489" t="s">
        <v>14315</v>
      </c>
    </row>
    <row r="2231" spans="1:4">
      <c r="A2231" s="489" t="str">
        <f t="shared" si="34"/>
        <v>2310403247介護予防訪問リハビリテーション</v>
      </c>
      <c r="B2231" s="489">
        <v>2310403247</v>
      </c>
      <c r="C2231" s="489" t="s">
        <v>2108</v>
      </c>
      <c r="D2231" s="489" t="s">
        <v>14316</v>
      </c>
    </row>
    <row r="2232" spans="1:4">
      <c r="A2232" s="489" t="str">
        <f t="shared" si="34"/>
        <v>2310403247介護予防訪問看護</v>
      </c>
      <c r="B2232" s="489">
        <v>2310403247</v>
      </c>
      <c r="C2232" s="489" t="s">
        <v>2103</v>
      </c>
      <c r="D2232" s="489" t="s">
        <v>14316</v>
      </c>
    </row>
    <row r="2233" spans="1:4">
      <c r="A2233" s="489" t="str">
        <f t="shared" si="34"/>
        <v>2310403247訪問リハビリテーション</v>
      </c>
      <c r="B2233" s="489">
        <v>2310403247</v>
      </c>
      <c r="C2233" s="489" t="s">
        <v>2104</v>
      </c>
      <c r="D2233" s="489" t="s">
        <v>14316</v>
      </c>
    </row>
    <row r="2234" spans="1:4">
      <c r="A2234" s="489" t="str">
        <f t="shared" si="34"/>
        <v>2310403247訪問看護</v>
      </c>
      <c r="B2234" s="489">
        <v>2310403247</v>
      </c>
      <c r="C2234" s="489" t="s">
        <v>2102</v>
      </c>
      <c r="D2234" s="489" t="s">
        <v>14316</v>
      </c>
    </row>
    <row r="2235" spans="1:4">
      <c r="A2235" s="489" t="str">
        <f t="shared" si="34"/>
        <v>2310403254介護予防訪問リハビリテーション</v>
      </c>
      <c r="B2235" s="489">
        <v>2310403254</v>
      </c>
      <c r="C2235" s="489" t="s">
        <v>2108</v>
      </c>
      <c r="D2235" s="489" t="s">
        <v>14317</v>
      </c>
    </row>
    <row r="2236" spans="1:4">
      <c r="A2236" s="489" t="str">
        <f t="shared" si="34"/>
        <v>2310403254介護予防訪問看護</v>
      </c>
      <c r="B2236" s="489">
        <v>2310403254</v>
      </c>
      <c r="C2236" s="489" t="s">
        <v>2103</v>
      </c>
      <c r="D2236" s="489" t="s">
        <v>14317</v>
      </c>
    </row>
    <row r="2237" spans="1:4">
      <c r="A2237" s="489" t="str">
        <f t="shared" si="34"/>
        <v>2310403254訪問リハビリテーション</v>
      </c>
      <c r="B2237" s="489">
        <v>2310403254</v>
      </c>
      <c r="C2237" s="489" t="s">
        <v>2104</v>
      </c>
      <c r="D2237" s="489" t="s">
        <v>14317</v>
      </c>
    </row>
    <row r="2238" spans="1:4">
      <c r="A2238" s="489" t="str">
        <f t="shared" si="34"/>
        <v>2310403254訪問看護</v>
      </c>
      <c r="B2238" s="489">
        <v>2310403254</v>
      </c>
      <c r="C2238" s="489" t="s">
        <v>2102</v>
      </c>
      <c r="D2238" s="489" t="s">
        <v>14317</v>
      </c>
    </row>
    <row r="2239" spans="1:4">
      <c r="A2239" s="489" t="str">
        <f t="shared" si="34"/>
        <v>2310403262介護予防訪問リハビリテーション</v>
      </c>
      <c r="B2239" s="489">
        <v>2310403262</v>
      </c>
      <c r="C2239" s="489" t="s">
        <v>2108</v>
      </c>
      <c r="D2239" s="489" t="s">
        <v>14318</v>
      </c>
    </row>
    <row r="2240" spans="1:4">
      <c r="A2240" s="489" t="str">
        <f t="shared" si="34"/>
        <v>2310403262介護予防訪問看護</v>
      </c>
      <c r="B2240" s="489">
        <v>2310403262</v>
      </c>
      <c r="C2240" s="489" t="s">
        <v>2103</v>
      </c>
      <c r="D2240" s="489" t="s">
        <v>14318</v>
      </c>
    </row>
    <row r="2241" spans="1:4">
      <c r="A2241" s="489" t="str">
        <f t="shared" si="34"/>
        <v>2310403262訪問リハビリテーション</v>
      </c>
      <c r="B2241" s="489">
        <v>2310403262</v>
      </c>
      <c r="C2241" s="489" t="s">
        <v>2104</v>
      </c>
      <c r="D2241" s="489" t="s">
        <v>14318</v>
      </c>
    </row>
    <row r="2242" spans="1:4">
      <c r="A2242" s="489" t="str">
        <f t="shared" ref="A2242:A2305" si="35">B2242&amp;C2242</f>
        <v>2310403262訪問看護</v>
      </c>
      <c r="B2242" s="489">
        <v>2310403262</v>
      </c>
      <c r="C2242" s="489" t="s">
        <v>2102</v>
      </c>
      <c r="D2242" s="489" t="s">
        <v>14318</v>
      </c>
    </row>
    <row r="2243" spans="1:4">
      <c r="A2243" s="489" t="str">
        <f t="shared" si="35"/>
        <v>2310403270介護予防訪問リハビリテーション</v>
      </c>
      <c r="B2243" s="489">
        <v>2310403270</v>
      </c>
      <c r="C2243" s="489" t="s">
        <v>2108</v>
      </c>
      <c r="D2243" s="489" t="s">
        <v>14319</v>
      </c>
    </row>
    <row r="2244" spans="1:4">
      <c r="A2244" s="489" t="str">
        <f t="shared" si="35"/>
        <v>2310403270介護予防訪問看護</v>
      </c>
      <c r="B2244" s="489">
        <v>2310403270</v>
      </c>
      <c r="C2244" s="489" t="s">
        <v>2103</v>
      </c>
      <c r="D2244" s="489" t="s">
        <v>14319</v>
      </c>
    </row>
    <row r="2245" spans="1:4">
      <c r="A2245" s="489" t="str">
        <f t="shared" si="35"/>
        <v>2310403270訪問リハビリテーション</v>
      </c>
      <c r="B2245" s="489">
        <v>2310403270</v>
      </c>
      <c r="C2245" s="489" t="s">
        <v>2104</v>
      </c>
      <c r="D2245" s="489" t="s">
        <v>14319</v>
      </c>
    </row>
    <row r="2246" spans="1:4">
      <c r="A2246" s="489" t="str">
        <f t="shared" si="35"/>
        <v>2310403270訪問看護</v>
      </c>
      <c r="B2246" s="489">
        <v>2310403270</v>
      </c>
      <c r="C2246" s="489" t="s">
        <v>2102</v>
      </c>
      <c r="D2246" s="489" t="s">
        <v>14319</v>
      </c>
    </row>
    <row r="2247" spans="1:4">
      <c r="A2247" s="489" t="str">
        <f t="shared" si="35"/>
        <v>2310403288介護予防訪問リハビリテーション</v>
      </c>
      <c r="B2247" s="489">
        <v>2310403288</v>
      </c>
      <c r="C2247" s="489" t="s">
        <v>2108</v>
      </c>
      <c r="D2247" s="489" t="s">
        <v>14320</v>
      </c>
    </row>
    <row r="2248" spans="1:4">
      <c r="A2248" s="489" t="str">
        <f t="shared" si="35"/>
        <v>2310403288介護予防訪問看護</v>
      </c>
      <c r="B2248" s="489">
        <v>2310403288</v>
      </c>
      <c r="C2248" s="489" t="s">
        <v>2103</v>
      </c>
      <c r="D2248" s="489" t="s">
        <v>14320</v>
      </c>
    </row>
    <row r="2249" spans="1:4">
      <c r="A2249" s="489" t="str">
        <f t="shared" si="35"/>
        <v>2310403288訪問リハビリテーション</v>
      </c>
      <c r="B2249" s="489">
        <v>2310403288</v>
      </c>
      <c r="C2249" s="489" t="s">
        <v>2104</v>
      </c>
      <c r="D2249" s="489" t="s">
        <v>14320</v>
      </c>
    </row>
    <row r="2250" spans="1:4">
      <c r="A2250" s="489" t="str">
        <f t="shared" si="35"/>
        <v>2310403288訪問看護</v>
      </c>
      <c r="B2250" s="489">
        <v>2310403288</v>
      </c>
      <c r="C2250" s="489" t="s">
        <v>2102</v>
      </c>
      <c r="D2250" s="489" t="s">
        <v>14320</v>
      </c>
    </row>
    <row r="2251" spans="1:4">
      <c r="A2251" s="489" t="str">
        <f t="shared" si="35"/>
        <v>2310403296介護予防訪問リハビリテーション</v>
      </c>
      <c r="B2251" s="489">
        <v>2310403296</v>
      </c>
      <c r="C2251" s="489" t="s">
        <v>2108</v>
      </c>
      <c r="D2251" s="489" t="s">
        <v>14321</v>
      </c>
    </row>
    <row r="2252" spans="1:4">
      <c r="A2252" s="489" t="str">
        <f t="shared" si="35"/>
        <v>2310403296介護予防訪問看護</v>
      </c>
      <c r="B2252" s="489">
        <v>2310403296</v>
      </c>
      <c r="C2252" s="489" t="s">
        <v>2103</v>
      </c>
      <c r="D2252" s="489" t="s">
        <v>14321</v>
      </c>
    </row>
    <row r="2253" spans="1:4">
      <c r="A2253" s="489" t="str">
        <f t="shared" si="35"/>
        <v>2310403296訪問リハビリテーション</v>
      </c>
      <c r="B2253" s="489">
        <v>2310403296</v>
      </c>
      <c r="C2253" s="489" t="s">
        <v>2104</v>
      </c>
      <c r="D2253" s="489" t="s">
        <v>14321</v>
      </c>
    </row>
    <row r="2254" spans="1:4">
      <c r="A2254" s="489" t="str">
        <f t="shared" si="35"/>
        <v>2310403296訪問看護</v>
      </c>
      <c r="B2254" s="489">
        <v>2310403296</v>
      </c>
      <c r="C2254" s="489" t="s">
        <v>2102</v>
      </c>
      <c r="D2254" s="489" t="s">
        <v>14321</v>
      </c>
    </row>
    <row r="2255" spans="1:4">
      <c r="A2255" s="489" t="str">
        <f t="shared" si="35"/>
        <v>2310403304介護予防訪問リハビリテーション</v>
      </c>
      <c r="B2255" s="489">
        <v>2310403304</v>
      </c>
      <c r="C2255" s="489" t="s">
        <v>2108</v>
      </c>
      <c r="D2255" s="489" t="s">
        <v>14322</v>
      </c>
    </row>
    <row r="2256" spans="1:4">
      <c r="A2256" s="489" t="str">
        <f t="shared" si="35"/>
        <v>2310403304介護予防訪問看護</v>
      </c>
      <c r="B2256" s="489">
        <v>2310403304</v>
      </c>
      <c r="C2256" s="489" t="s">
        <v>2103</v>
      </c>
      <c r="D2256" s="489" t="s">
        <v>14322</v>
      </c>
    </row>
    <row r="2257" spans="1:4">
      <c r="A2257" s="489" t="str">
        <f t="shared" si="35"/>
        <v>2310403304訪問リハビリテーション</v>
      </c>
      <c r="B2257" s="489">
        <v>2310403304</v>
      </c>
      <c r="C2257" s="489" t="s">
        <v>2104</v>
      </c>
      <c r="D2257" s="489" t="s">
        <v>14322</v>
      </c>
    </row>
    <row r="2258" spans="1:4">
      <c r="A2258" s="489" t="str">
        <f t="shared" si="35"/>
        <v>2310403304訪問看護</v>
      </c>
      <c r="B2258" s="489">
        <v>2310403304</v>
      </c>
      <c r="C2258" s="489" t="s">
        <v>2102</v>
      </c>
      <c r="D2258" s="489" t="s">
        <v>14322</v>
      </c>
    </row>
    <row r="2259" spans="1:4">
      <c r="A2259" s="489" t="str">
        <f t="shared" si="35"/>
        <v>2310403312介護予防訪問リハビリテーション</v>
      </c>
      <c r="B2259" s="489">
        <v>2310403312</v>
      </c>
      <c r="C2259" s="489" t="s">
        <v>2108</v>
      </c>
      <c r="D2259" s="489" t="s">
        <v>14323</v>
      </c>
    </row>
    <row r="2260" spans="1:4">
      <c r="A2260" s="489" t="str">
        <f t="shared" si="35"/>
        <v>2310403312介護予防訪問看護</v>
      </c>
      <c r="B2260" s="489">
        <v>2310403312</v>
      </c>
      <c r="C2260" s="489" t="s">
        <v>2103</v>
      </c>
      <c r="D2260" s="489" t="s">
        <v>14323</v>
      </c>
    </row>
    <row r="2261" spans="1:4">
      <c r="A2261" s="489" t="str">
        <f t="shared" si="35"/>
        <v>2310403312訪問リハビリテーション</v>
      </c>
      <c r="B2261" s="489">
        <v>2310403312</v>
      </c>
      <c r="C2261" s="489" t="s">
        <v>2104</v>
      </c>
      <c r="D2261" s="489" t="s">
        <v>14323</v>
      </c>
    </row>
    <row r="2262" spans="1:4">
      <c r="A2262" s="489" t="str">
        <f t="shared" si="35"/>
        <v>2310403312訪問看護</v>
      </c>
      <c r="B2262" s="489">
        <v>2310403312</v>
      </c>
      <c r="C2262" s="489" t="s">
        <v>2102</v>
      </c>
      <c r="D2262" s="489" t="s">
        <v>14323</v>
      </c>
    </row>
    <row r="2263" spans="1:4">
      <c r="A2263" s="489" t="str">
        <f t="shared" si="35"/>
        <v>2310403320介護予防訪問リハビリテーション</v>
      </c>
      <c r="B2263" s="489">
        <v>2310403320</v>
      </c>
      <c r="C2263" s="489" t="s">
        <v>2108</v>
      </c>
      <c r="D2263" s="489" t="s">
        <v>14324</v>
      </c>
    </row>
    <row r="2264" spans="1:4">
      <c r="A2264" s="489" t="str">
        <f t="shared" si="35"/>
        <v>2310403320介護予防訪問看護</v>
      </c>
      <c r="B2264" s="489">
        <v>2310403320</v>
      </c>
      <c r="C2264" s="489" t="s">
        <v>2103</v>
      </c>
      <c r="D2264" s="489" t="s">
        <v>14324</v>
      </c>
    </row>
    <row r="2265" spans="1:4">
      <c r="A2265" s="489" t="str">
        <f t="shared" si="35"/>
        <v>2310403320訪問リハビリテーション</v>
      </c>
      <c r="B2265" s="489">
        <v>2310403320</v>
      </c>
      <c r="C2265" s="489" t="s">
        <v>2104</v>
      </c>
      <c r="D2265" s="489" t="s">
        <v>14324</v>
      </c>
    </row>
    <row r="2266" spans="1:4">
      <c r="A2266" s="489" t="str">
        <f t="shared" si="35"/>
        <v>2310403320訪問看護</v>
      </c>
      <c r="B2266" s="489">
        <v>2310403320</v>
      </c>
      <c r="C2266" s="489" t="s">
        <v>2102</v>
      </c>
      <c r="D2266" s="489" t="s">
        <v>14324</v>
      </c>
    </row>
    <row r="2267" spans="1:4">
      <c r="A2267" s="489" t="str">
        <f t="shared" si="35"/>
        <v>2310403338介護予防訪問リハビリテーション</v>
      </c>
      <c r="B2267" s="489">
        <v>2310403338</v>
      </c>
      <c r="C2267" s="489" t="s">
        <v>2108</v>
      </c>
      <c r="D2267" s="489" t="s">
        <v>14325</v>
      </c>
    </row>
    <row r="2268" spans="1:4">
      <c r="A2268" s="489" t="str">
        <f t="shared" si="35"/>
        <v>2310403338介護予防訪問看護</v>
      </c>
      <c r="B2268" s="489">
        <v>2310403338</v>
      </c>
      <c r="C2268" s="489" t="s">
        <v>2103</v>
      </c>
      <c r="D2268" s="489" t="s">
        <v>14325</v>
      </c>
    </row>
    <row r="2269" spans="1:4">
      <c r="A2269" s="489" t="str">
        <f t="shared" si="35"/>
        <v>2310403338訪問リハビリテーション</v>
      </c>
      <c r="B2269" s="489">
        <v>2310403338</v>
      </c>
      <c r="C2269" s="489" t="s">
        <v>2104</v>
      </c>
      <c r="D2269" s="489" t="s">
        <v>14325</v>
      </c>
    </row>
    <row r="2270" spans="1:4">
      <c r="A2270" s="489" t="str">
        <f t="shared" si="35"/>
        <v>2310403338訪問看護</v>
      </c>
      <c r="B2270" s="489">
        <v>2310403338</v>
      </c>
      <c r="C2270" s="489" t="s">
        <v>2102</v>
      </c>
      <c r="D2270" s="489" t="s">
        <v>14325</v>
      </c>
    </row>
    <row r="2271" spans="1:4">
      <c r="A2271" s="489" t="str">
        <f t="shared" si="35"/>
        <v>2310403346介護予防訪問リハビリテーション</v>
      </c>
      <c r="B2271" s="489">
        <v>2310403346</v>
      </c>
      <c r="C2271" s="489" t="s">
        <v>2108</v>
      </c>
      <c r="D2271" s="489" t="s">
        <v>14326</v>
      </c>
    </row>
    <row r="2272" spans="1:4">
      <c r="A2272" s="489" t="str">
        <f t="shared" si="35"/>
        <v>2310403346介護予防訪問看護</v>
      </c>
      <c r="B2272" s="489">
        <v>2310403346</v>
      </c>
      <c r="C2272" s="489" t="s">
        <v>2103</v>
      </c>
      <c r="D2272" s="489" t="s">
        <v>14326</v>
      </c>
    </row>
    <row r="2273" spans="1:4">
      <c r="A2273" s="489" t="str">
        <f t="shared" si="35"/>
        <v>2310403346訪問リハビリテーション</v>
      </c>
      <c r="B2273" s="489">
        <v>2310403346</v>
      </c>
      <c r="C2273" s="489" t="s">
        <v>2104</v>
      </c>
      <c r="D2273" s="489" t="s">
        <v>14326</v>
      </c>
    </row>
    <row r="2274" spans="1:4">
      <c r="A2274" s="489" t="str">
        <f t="shared" si="35"/>
        <v>2310403346訪問看護</v>
      </c>
      <c r="B2274" s="489">
        <v>2310403346</v>
      </c>
      <c r="C2274" s="489" t="s">
        <v>2102</v>
      </c>
      <c r="D2274" s="489" t="s">
        <v>14326</v>
      </c>
    </row>
    <row r="2275" spans="1:4">
      <c r="A2275" s="489" t="str">
        <f t="shared" si="35"/>
        <v>2310403353介護予防訪問リハビリテーション</v>
      </c>
      <c r="B2275" s="489">
        <v>2310403353</v>
      </c>
      <c r="C2275" s="489" t="s">
        <v>2108</v>
      </c>
      <c r="D2275" s="489" t="s">
        <v>14327</v>
      </c>
    </row>
    <row r="2276" spans="1:4">
      <c r="A2276" s="489" t="str">
        <f t="shared" si="35"/>
        <v>2310403353介護予防訪問看護</v>
      </c>
      <c r="B2276" s="489">
        <v>2310403353</v>
      </c>
      <c r="C2276" s="489" t="s">
        <v>2103</v>
      </c>
      <c r="D2276" s="489" t="s">
        <v>14327</v>
      </c>
    </row>
    <row r="2277" spans="1:4">
      <c r="A2277" s="489" t="str">
        <f t="shared" si="35"/>
        <v>2310403353訪問リハビリテーション</v>
      </c>
      <c r="B2277" s="489">
        <v>2310403353</v>
      </c>
      <c r="C2277" s="489" t="s">
        <v>2104</v>
      </c>
      <c r="D2277" s="489" t="s">
        <v>14327</v>
      </c>
    </row>
    <row r="2278" spans="1:4">
      <c r="A2278" s="489" t="str">
        <f t="shared" si="35"/>
        <v>2310403353訪問看護</v>
      </c>
      <c r="B2278" s="489">
        <v>2310403353</v>
      </c>
      <c r="C2278" s="489" t="s">
        <v>2102</v>
      </c>
      <c r="D2278" s="489" t="s">
        <v>14327</v>
      </c>
    </row>
    <row r="2279" spans="1:4">
      <c r="A2279" s="489" t="str">
        <f t="shared" si="35"/>
        <v>2310403361介護予防訪問リハビリテーション</v>
      </c>
      <c r="B2279" s="489">
        <v>2310403361</v>
      </c>
      <c r="C2279" s="489" t="s">
        <v>2108</v>
      </c>
      <c r="D2279" s="489" t="s">
        <v>14328</v>
      </c>
    </row>
    <row r="2280" spans="1:4">
      <c r="A2280" s="489" t="str">
        <f t="shared" si="35"/>
        <v>2310403361介護予防訪問看護</v>
      </c>
      <c r="B2280" s="489">
        <v>2310403361</v>
      </c>
      <c r="C2280" s="489" t="s">
        <v>2103</v>
      </c>
      <c r="D2280" s="489" t="s">
        <v>14328</v>
      </c>
    </row>
    <row r="2281" spans="1:4">
      <c r="A2281" s="489" t="str">
        <f t="shared" si="35"/>
        <v>2310403361訪問リハビリテーション</v>
      </c>
      <c r="B2281" s="489">
        <v>2310403361</v>
      </c>
      <c r="C2281" s="489" t="s">
        <v>2104</v>
      </c>
      <c r="D2281" s="489" t="s">
        <v>14328</v>
      </c>
    </row>
    <row r="2282" spans="1:4">
      <c r="A2282" s="489" t="str">
        <f t="shared" si="35"/>
        <v>2310403361訪問看護</v>
      </c>
      <c r="B2282" s="489">
        <v>2310403361</v>
      </c>
      <c r="C2282" s="489" t="s">
        <v>2102</v>
      </c>
      <c r="D2282" s="489" t="s">
        <v>14328</v>
      </c>
    </row>
    <row r="2283" spans="1:4">
      <c r="A2283" s="489" t="str">
        <f t="shared" si="35"/>
        <v>2310403379介護予防訪問リハビリテーション</v>
      </c>
      <c r="B2283" s="489">
        <v>2310403379</v>
      </c>
      <c r="C2283" s="489" t="s">
        <v>2108</v>
      </c>
      <c r="D2283" s="489" t="s">
        <v>14329</v>
      </c>
    </row>
    <row r="2284" spans="1:4">
      <c r="A2284" s="489" t="str">
        <f t="shared" si="35"/>
        <v>2310403379介護予防訪問看護</v>
      </c>
      <c r="B2284" s="489">
        <v>2310403379</v>
      </c>
      <c r="C2284" s="489" t="s">
        <v>2103</v>
      </c>
      <c r="D2284" s="489" t="s">
        <v>14329</v>
      </c>
    </row>
    <row r="2285" spans="1:4">
      <c r="A2285" s="489" t="str">
        <f t="shared" si="35"/>
        <v>2310403379訪問リハビリテーション</v>
      </c>
      <c r="B2285" s="489">
        <v>2310403379</v>
      </c>
      <c r="C2285" s="489" t="s">
        <v>2104</v>
      </c>
      <c r="D2285" s="489" t="s">
        <v>14329</v>
      </c>
    </row>
    <row r="2286" spans="1:4">
      <c r="A2286" s="489" t="str">
        <f t="shared" si="35"/>
        <v>2310403379訪問看護</v>
      </c>
      <c r="B2286" s="489">
        <v>2310403379</v>
      </c>
      <c r="C2286" s="489" t="s">
        <v>2102</v>
      </c>
      <c r="D2286" s="489" t="s">
        <v>14329</v>
      </c>
    </row>
    <row r="2287" spans="1:4">
      <c r="A2287" s="489" t="str">
        <f t="shared" si="35"/>
        <v>2310403395介護予防訪問リハビリテーション</v>
      </c>
      <c r="B2287" s="489">
        <v>2310403395</v>
      </c>
      <c r="C2287" s="489" t="s">
        <v>2108</v>
      </c>
      <c r="D2287" s="489" t="s">
        <v>14330</v>
      </c>
    </row>
    <row r="2288" spans="1:4">
      <c r="A2288" s="489" t="str">
        <f t="shared" si="35"/>
        <v>2310403395介護予防訪問看護</v>
      </c>
      <c r="B2288" s="489">
        <v>2310403395</v>
      </c>
      <c r="C2288" s="489" t="s">
        <v>2103</v>
      </c>
      <c r="D2288" s="489" t="s">
        <v>14330</v>
      </c>
    </row>
    <row r="2289" spans="1:4">
      <c r="A2289" s="489" t="str">
        <f t="shared" si="35"/>
        <v>2310403395訪問リハビリテーション</v>
      </c>
      <c r="B2289" s="489">
        <v>2310403395</v>
      </c>
      <c r="C2289" s="489" t="s">
        <v>2104</v>
      </c>
      <c r="D2289" s="489" t="s">
        <v>14330</v>
      </c>
    </row>
    <row r="2290" spans="1:4">
      <c r="A2290" s="489" t="str">
        <f t="shared" si="35"/>
        <v>2310403395訪問看護</v>
      </c>
      <c r="B2290" s="489">
        <v>2310403395</v>
      </c>
      <c r="C2290" s="489" t="s">
        <v>2102</v>
      </c>
      <c r="D2290" s="489" t="s">
        <v>14330</v>
      </c>
    </row>
    <row r="2291" spans="1:4">
      <c r="A2291" s="489" t="str">
        <f t="shared" si="35"/>
        <v>2310403403介護予防訪問リハビリテーション</v>
      </c>
      <c r="B2291" s="489">
        <v>2310403403</v>
      </c>
      <c r="C2291" s="489" t="s">
        <v>2108</v>
      </c>
      <c r="D2291" s="489" t="s">
        <v>14331</v>
      </c>
    </row>
    <row r="2292" spans="1:4">
      <c r="A2292" s="489" t="str">
        <f t="shared" si="35"/>
        <v>2310403403介護予防訪問看護</v>
      </c>
      <c r="B2292" s="489">
        <v>2310403403</v>
      </c>
      <c r="C2292" s="489" t="s">
        <v>2103</v>
      </c>
      <c r="D2292" s="489" t="s">
        <v>14331</v>
      </c>
    </row>
    <row r="2293" spans="1:4">
      <c r="A2293" s="489" t="str">
        <f t="shared" si="35"/>
        <v>2310403403訪問リハビリテーション</v>
      </c>
      <c r="B2293" s="489">
        <v>2310403403</v>
      </c>
      <c r="C2293" s="489" t="s">
        <v>2104</v>
      </c>
      <c r="D2293" s="489" t="s">
        <v>14331</v>
      </c>
    </row>
    <row r="2294" spans="1:4">
      <c r="A2294" s="489" t="str">
        <f t="shared" si="35"/>
        <v>2310403403訪問看護</v>
      </c>
      <c r="B2294" s="489">
        <v>2310403403</v>
      </c>
      <c r="C2294" s="489" t="s">
        <v>2102</v>
      </c>
      <c r="D2294" s="489" t="s">
        <v>14331</v>
      </c>
    </row>
    <row r="2295" spans="1:4">
      <c r="A2295" s="489" t="str">
        <f t="shared" si="35"/>
        <v>2310403411介護予防訪問リハビリテーション</v>
      </c>
      <c r="B2295" s="489">
        <v>2310403411</v>
      </c>
      <c r="C2295" s="489" t="s">
        <v>2108</v>
      </c>
      <c r="D2295" s="489" t="s">
        <v>14332</v>
      </c>
    </row>
    <row r="2296" spans="1:4">
      <c r="A2296" s="489" t="str">
        <f t="shared" si="35"/>
        <v>2310403411介護予防訪問看護</v>
      </c>
      <c r="B2296" s="489">
        <v>2310403411</v>
      </c>
      <c r="C2296" s="489" t="s">
        <v>2103</v>
      </c>
      <c r="D2296" s="489" t="s">
        <v>14332</v>
      </c>
    </row>
    <row r="2297" spans="1:4">
      <c r="A2297" s="489" t="str">
        <f t="shared" si="35"/>
        <v>2310403411訪問リハビリテーション</v>
      </c>
      <c r="B2297" s="489">
        <v>2310403411</v>
      </c>
      <c r="C2297" s="489" t="s">
        <v>2104</v>
      </c>
      <c r="D2297" s="489" t="s">
        <v>14332</v>
      </c>
    </row>
    <row r="2298" spans="1:4">
      <c r="A2298" s="489" t="str">
        <f t="shared" si="35"/>
        <v>2310403411訪問看護</v>
      </c>
      <c r="B2298" s="489">
        <v>2310403411</v>
      </c>
      <c r="C2298" s="489" t="s">
        <v>2102</v>
      </c>
      <c r="D2298" s="489" t="s">
        <v>14332</v>
      </c>
    </row>
    <row r="2299" spans="1:4">
      <c r="A2299" s="489" t="str">
        <f t="shared" si="35"/>
        <v>2310403429介護予防訪問リハビリテーション</v>
      </c>
      <c r="B2299" s="489">
        <v>2310403429</v>
      </c>
      <c r="C2299" s="489" t="s">
        <v>2108</v>
      </c>
      <c r="D2299" s="489" t="s">
        <v>14333</v>
      </c>
    </row>
    <row r="2300" spans="1:4">
      <c r="A2300" s="489" t="str">
        <f t="shared" si="35"/>
        <v>2310403429介護予防訪問看護</v>
      </c>
      <c r="B2300" s="489">
        <v>2310403429</v>
      </c>
      <c r="C2300" s="489" t="s">
        <v>2103</v>
      </c>
      <c r="D2300" s="489" t="s">
        <v>14333</v>
      </c>
    </row>
    <row r="2301" spans="1:4">
      <c r="A2301" s="489" t="str">
        <f t="shared" si="35"/>
        <v>2310403429訪問リハビリテーション</v>
      </c>
      <c r="B2301" s="489">
        <v>2310403429</v>
      </c>
      <c r="C2301" s="489" t="s">
        <v>2104</v>
      </c>
      <c r="D2301" s="489" t="s">
        <v>14333</v>
      </c>
    </row>
    <row r="2302" spans="1:4">
      <c r="A2302" s="489" t="str">
        <f t="shared" si="35"/>
        <v>2310403429訪問看護</v>
      </c>
      <c r="B2302" s="489">
        <v>2310403429</v>
      </c>
      <c r="C2302" s="489" t="s">
        <v>2102</v>
      </c>
      <c r="D2302" s="489" t="s">
        <v>14333</v>
      </c>
    </row>
    <row r="2303" spans="1:4">
      <c r="A2303" s="489" t="str">
        <f t="shared" si="35"/>
        <v>2310403445介護予防訪問リハビリテーション</v>
      </c>
      <c r="B2303" s="489">
        <v>2310403445</v>
      </c>
      <c r="C2303" s="489" t="s">
        <v>2108</v>
      </c>
      <c r="D2303" s="489" t="s">
        <v>14334</v>
      </c>
    </row>
    <row r="2304" spans="1:4">
      <c r="A2304" s="489" t="str">
        <f t="shared" si="35"/>
        <v>2310403445介護予防訪問看護</v>
      </c>
      <c r="B2304" s="489">
        <v>2310403445</v>
      </c>
      <c r="C2304" s="489" t="s">
        <v>2103</v>
      </c>
      <c r="D2304" s="489" t="s">
        <v>14334</v>
      </c>
    </row>
    <row r="2305" spans="1:4">
      <c r="A2305" s="489" t="str">
        <f t="shared" si="35"/>
        <v>2310403445訪問リハビリテーション</v>
      </c>
      <c r="B2305" s="489">
        <v>2310403445</v>
      </c>
      <c r="C2305" s="489" t="s">
        <v>2104</v>
      </c>
      <c r="D2305" s="489" t="s">
        <v>14334</v>
      </c>
    </row>
    <row r="2306" spans="1:4">
      <c r="A2306" s="489" t="str">
        <f t="shared" ref="A2306:A2369" si="36">B2306&amp;C2306</f>
        <v>2310403445訪問看護</v>
      </c>
      <c r="B2306" s="489">
        <v>2310403445</v>
      </c>
      <c r="C2306" s="489" t="s">
        <v>2102</v>
      </c>
      <c r="D2306" s="489" t="s">
        <v>14334</v>
      </c>
    </row>
    <row r="2307" spans="1:4">
      <c r="A2307" s="489" t="str">
        <f t="shared" si="36"/>
        <v>2310403452介護予防訪問リハビリテーション</v>
      </c>
      <c r="B2307" s="489">
        <v>2310403452</v>
      </c>
      <c r="C2307" s="489" t="s">
        <v>2108</v>
      </c>
      <c r="D2307" s="489" t="s">
        <v>14335</v>
      </c>
    </row>
    <row r="2308" spans="1:4">
      <c r="A2308" s="489" t="str">
        <f t="shared" si="36"/>
        <v>2310403452介護予防訪問看護</v>
      </c>
      <c r="B2308" s="489">
        <v>2310403452</v>
      </c>
      <c r="C2308" s="489" t="s">
        <v>2103</v>
      </c>
      <c r="D2308" s="489" t="s">
        <v>14335</v>
      </c>
    </row>
    <row r="2309" spans="1:4">
      <c r="A2309" s="489" t="str">
        <f t="shared" si="36"/>
        <v>2310403452訪問リハビリテーション</v>
      </c>
      <c r="B2309" s="489">
        <v>2310403452</v>
      </c>
      <c r="C2309" s="489" t="s">
        <v>2104</v>
      </c>
      <c r="D2309" s="489" t="s">
        <v>14335</v>
      </c>
    </row>
    <row r="2310" spans="1:4">
      <c r="A2310" s="489" t="str">
        <f t="shared" si="36"/>
        <v>2310403452訪問看護</v>
      </c>
      <c r="B2310" s="489">
        <v>2310403452</v>
      </c>
      <c r="C2310" s="489" t="s">
        <v>2102</v>
      </c>
      <c r="D2310" s="489" t="s">
        <v>14335</v>
      </c>
    </row>
    <row r="2311" spans="1:4">
      <c r="A2311" s="489" t="str">
        <f t="shared" si="36"/>
        <v>2310411885介護予防訪問リハビリテーション</v>
      </c>
      <c r="B2311" s="489">
        <v>2310411885</v>
      </c>
      <c r="C2311" s="489" t="s">
        <v>2108</v>
      </c>
      <c r="D2311" s="489" t="s">
        <v>14322</v>
      </c>
    </row>
    <row r="2312" spans="1:4">
      <c r="A2312" s="489" t="str">
        <f t="shared" si="36"/>
        <v>2310411885介護予防訪問看護</v>
      </c>
      <c r="B2312" s="489">
        <v>2310411885</v>
      </c>
      <c r="C2312" s="489" t="s">
        <v>2103</v>
      </c>
      <c r="D2312" s="489" t="s">
        <v>14322</v>
      </c>
    </row>
    <row r="2313" spans="1:4">
      <c r="A2313" s="489" t="str">
        <f t="shared" si="36"/>
        <v>2310411885訪問リハビリテーション</v>
      </c>
      <c r="B2313" s="489">
        <v>2310411885</v>
      </c>
      <c r="C2313" s="489" t="s">
        <v>2104</v>
      </c>
      <c r="D2313" s="489" t="s">
        <v>14322</v>
      </c>
    </row>
    <row r="2314" spans="1:4">
      <c r="A2314" s="489" t="str">
        <f t="shared" si="36"/>
        <v>2310411885訪問看護</v>
      </c>
      <c r="B2314" s="489">
        <v>2310411885</v>
      </c>
      <c r="C2314" s="489" t="s">
        <v>2102</v>
      </c>
      <c r="D2314" s="489" t="s">
        <v>14322</v>
      </c>
    </row>
    <row r="2315" spans="1:4">
      <c r="A2315" s="489" t="str">
        <f t="shared" si="36"/>
        <v>2310412305介護予防訪問リハビリテーション</v>
      </c>
      <c r="B2315" s="489">
        <v>2310412305</v>
      </c>
      <c r="C2315" s="489" t="s">
        <v>2108</v>
      </c>
      <c r="D2315" s="489" t="s">
        <v>14336</v>
      </c>
    </row>
    <row r="2316" spans="1:4">
      <c r="A2316" s="489" t="str">
        <f t="shared" si="36"/>
        <v>2310412305介護予防訪問看護</v>
      </c>
      <c r="B2316" s="489">
        <v>2310412305</v>
      </c>
      <c r="C2316" s="489" t="s">
        <v>2103</v>
      </c>
      <c r="D2316" s="489" t="s">
        <v>14336</v>
      </c>
    </row>
    <row r="2317" spans="1:4">
      <c r="A2317" s="489" t="str">
        <f t="shared" si="36"/>
        <v>2310412305訪問リハビリテーション</v>
      </c>
      <c r="B2317" s="489">
        <v>2310412305</v>
      </c>
      <c r="C2317" s="489" t="s">
        <v>2104</v>
      </c>
      <c r="D2317" s="489" t="s">
        <v>14336</v>
      </c>
    </row>
    <row r="2318" spans="1:4">
      <c r="A2318" s="489" t="str">
        <f t="shared" si="36"/>
        <v>2310412305訪問看護</v>
      </c>
      <c r="B2318" s="489">
        <v>2310412305</v>
      </c>
      <c r="C2318" s="489" t="s">
        <v>2102</v>
      </c>
      <c r="D2318" s="489" t="s">
        <v>14336</v>
      </c>
    </row>
    <row r="2319" spans="1:4">
      <c r="A2319" s="489" t="str">
        <f t="shared" si="36"/>
        <v>2310500240介護予防訪問リハビリテーション</v>
      </c>
      <c r="B2319" s="489">
        <v>2310500240</v>
      </c>
      <c r="C2319" s="489" t="s">
        <v>2108</v>
      </c>
      <c r="D2319" s="489" t="s">
        <v>14337</v>
      </c>
    </row>
    <row r="2320" spans="1:4">
      <c r="A2320" s="489" t="str">
        <f t="shared" si="36"/>
        <v>2310500240介護予防訪問看護</v>
      </c>
      <c r="B2320" s="489">
        <v>2310500240</v>
      </c>
      <c r="C2320" s="489" t="s">
        <v>2103</v>
      </c>
      <c r="D2320" s="489" t="s">
        <v>14337</v>
      </c>
    </row>
    <row r="2321" spans="1:4">
      <c r="A2321" s="489" t="str">
        <f t="shared" si="36"/>
        <v>2310500240訪問リハビリテーション</v>
      </c>
      <c r="B2321" s="489">
        <v>2310500240</v>
      </c>
      <c r="C2321" s="489" t="s">
        <v>2104</v>
      </c>
      <c r="D2321" s="489" t="s">
        <v>14337</v>
      </c>
    </row>
    <row r="2322" spans="1:4">
      <c r="A2322" s="489" t="str">
        <f t="shared" si="36"/>
        <v>2310500240訪問看護</v>
      </c>
      <c r="B2322" s="489">
        <v>2310500240</v>
      </c>
      <c r="C2322" s="489" t="s">
        <v>2102</v>
      </c>
      <c r="D2322" s="489" t="s">
        <v>14337</v>
      </c>
    </row>
    <row r="2323" spans="1:4">
      <c r="A2323" s="489" t="str">
        <f t="shared" si="36"/>
        <v>2310500281介護予防通所リハビリテーション</v>
      </c>
      <c r="B2323" s="489">
        <v>2310500281</v>
      </c>
      <c r="C2323" s="489" t="s">
        <v>2512</v>
      </c>
      <c r="D2323" s="489" t="s">
        <v>14338</v>
      </c>
    </row>
    <row r="2324" spans="1:4">
      <c r="A2324" s="489" t="str">
        <f t="shared" si="36"/>
        <v>2310500281介護予防通所リハビリテーション</v>
      </c>
      <c r="B2324" s="489">
        <v>2310500281</v>
      </c>
      <c r="C2324" s="489" t="s">
        <v>2512</v>
      </c>
      <c r="D2324" s="489" t="s">
        <v>14338</v>
      </c>
    </row>
    <row r="2325" spans="1:4">
      <c r="A2325" s="489" t="str">
        <f t="shared" si="36"/>
        <v>2310500281介護予防通所リハビリテーション</v>
      </c>
      <c r="B2325" s="489">
        <v>2310500281</v>
      </c>
      <c r="C2325" s="489" t="s">
        <v>2512</v>
      </c>
      <c r="D2325" s="489" t="s">
        <v>14338</v>
      </c>
    </row>
    <row r="2326" spans="1:4">
      <c r="A2326" s="489" t="str">
        <f t="shared" si="36"/>
        <v>2310500281介護予防通所リハビリテーション</v>
      </c>
      <c r="B2326" s="489">
        <v>2310500281</v>
      </c>
      <c r="C2326" s="489" t="s">
        <v>2512</v>
      </c>
      <c r="D2326" s="489" t="s">
        <v>14338</v>
      </c>
    </row>
    <row r="2327" spans="1:4">
      <c r="A2327" s="489" t="str">
        <f t="shared" si="36"/>
        <v>2310500281介護予防通所リハビリテーション</v>
      </c>
      <c r="B2327" s="489">
        <v>2310500281</v>
      </c>
      <c r="C2327" s="489" t="s">
        <v>2512</v>
      </c>
      <c r="D2327" s="489" t="s">
        <v>14338</v>
      </c>
    </row>
    <row r="2328" spans="1:4">
      <c r="A2328" s="489" t="str">
        <f t="shared" si="36"/>
        <v>2310500281介護予防通所リハビリテーション</v>
      </c>
      <c r="B2328" s="489">
        <v>2310500281</v>
      </c>
      <c r="C2328" s="489" t="s">
        <v>2512</v>
      </c>
      <c r="D2328" s="489" t="s">
        <v>14338</v>
      </c>
    </row>
    <row r="2329" spans="1:4">
      <c r="A2329" s="489" t="str">
        <f t="shared" si="36"/>
        <v>2310500281介護予防通所リハビリテーション</v>
      </c>
      <c r="B2329" s="489">
        <v>2310500281</v>
      </c>
      <c r="C2329" s="489" t="s">
        <v>2512</v>
      </c>
      <c r="D2329" s="489" t="s">
        <v>14338</v>
      </c>
    </row>
    <row r="2330" spans="1:4">
      <c r="A2330" s="489" t="str">
        <f t="shared" si="36"/>
        <v>2310500281介護予防訪問リハビリテーション</v>
      </c>
      <c r="B2330" s="489">
        <v>2310500281</v>
      </c>
      <c r="C2330" s="489" t="s">
        <v>2108</v>
      </c>
      <c r="D2330" s="489" t="s">
        <v>14338</v>
      </c>
    </row>
    <row r="2331" spans="1:4">
      <c r="A2331" s="489" t="str">
        <f t="shared" si="36"/>
        <v>2310500281介護予防訪問看護</v>
      </c>
      <c r="B2331" s="489">
        <v>2310500281</v>
      </c>
      <c r="C2331" s="489" t="s">
        <v>2103</v>
      </c>
      <c r="D2331" s="489" t="s">
        <v>14338</v>
      </c>
    </row>
    <row r="2332" spans="1:4">
      <c r="A2332" s="489" t="str">
        <f t="shared" si="36"/>
        <v>2310500281通所リハビリテーション</v>
      </c>
      <c r="B2332" s="489">
        <v>2310500281</v>
      </c>
      <c r="C2332" s="489" t="s">
        <v>2511</v>
      </c>
      <c r="D2332" s="489" t="s">
        <v>14338</v>
      </c>
    </row>
    <row r="2333" spans="1:4">
      <c r="A2333" s="489" t="str">
        <f t="shared" si="36"/>
        <v>2310500281通所リハビリテーション</v>
      </c>
      <c r="B2333" s="489">
        <v>2310500281</v>
      </c>
      <c r="C2333" s="489" t="s">
        <v>2511</v>
      </c>
      <c r="D2333" s="489" t="s">
        <v>14338</v>
      </c>
    </row>
    <row r="2334" spans="1:4">
      <c r="A2334" s="489" t="str">
        <f t="shared" si="36"/>
        <v>2310500281通所リハビリテーション</v>
      </c>
      <c r="B2334" s="489">
        <v>2310500281</v>
      </c>
      <c r="C2334" s="489" t="s">
        <v>2511</v>
      </c>
      <c r="D2334" s="489" t="s">
        <v>14338</v>
      </c>
    </row>
    <row r="2335" spans="1:4">
      <c r="A2335" s="489" t="str">
        <f t="shared" si="36"/>
        <v>2310500281通所リハビリテーション</v>
      </c>
      <c r="B2335" s="489">
        <v>2310500281</v>
      </c>
      <c r="C2335" s="489" t="s">
        <v>2511</v>
      </c>
      <c r="D2335" s="489" t="s">
        <v>14338</v>
      </c>
    </row>
    <row r="2336" spans="1:4">
      <c r="A2336" s="489" t="str">
        <f t="shared" si="36"/>
        <v>2310500281通所リハビリテーション</v>
      </c>
      <c r="B2336" s="489">
        <v>2310500281</v>
      </c>
      <c r="C2336" s="489" t="s">
        <v>2511</v>
      </c>
      <c r="D2336" s="489" t="s">
        <v>14338</v>
      </c>
    </row>
    <row r="2337" spans="1:4">
      <c r="A2337" s="489" t="str">
        <f t="shared" si="36"/>
        <v>2310500281通所リハビリテーション</v>
      </c>
      <c r="B2337" s="489">
        <v>2310500281</v>
      </c>
      <c r="C2337" s="489" t="s">
        <v>2511</v>
      </c>
      <c r="D2337" s="489" t="s">
        <v>14338</v>
      </c>
    </row>
    <row r="2338" spans="1:4">
      <c r="A2338" s="489" t="str">
        <f t="shared" si="36"/>
        <v>2310500281通所リハビリテーション</v>
      </c>
      <c r="B2338" s="489">
        <v>2310500281</v>
      </c>
      <c r="C2338" s="489" t="s">
        <v>2511</v>
      </c>
      <c r="D2338" s="489" t="s">
        <v>14338</v>
      </c>
    </row>
    <row r="2339" spans="1:4">
      <c r="A2339" s="489" t="str">
        <f t="shared" si="36"/>
        <v>2310500281訪問リハビリテーション</v>
      </c>
      <c r="B2339" s="489">
        <v>2310500281</v>
      </c>
      <c r="C2339" s="489" t="s">
        <v>2104</v>
      </c>
      <c r="D2339" s="489" t="s">
        <v>14338</v>
      </c>
    </row>
    <row r="2340" spans="1:4">
      <c r="A2340" s="489" t="str">
        <f t="shared" si="36"/>
        <v>2310500281訪問看護</v>
      </c>
      <c r="B2340" s="489">
        <v>2310500281</v>
      </c>
      <c r="C2340" s="489" t="s">
        <v>2102</v>
      </c>
      <c r="D2340" s="489" t="s">
        <v>14338</v>
      </c>
    </row>
    <row r="2341" spans="1:4">
      <c r="A2341" s="489" t="str">
        <f t="shared" si="36"/>
        <v>2310500505介護予防訪問リハビリテーション</v>
      </c>
      <c r="B2341" s="489">
        <v>2310500505</v>
      </c>
      <c r="C2341" s="489" t="s">
        <v>2108</v>
      </c>
      <c r="D2341" s="489" t="s">
        <v>14339</v>
      </c>
    </row>
    <row r="2342" spans="1:4">
      <c r="A2342" s="489" t="str">
        <f t="shared" si="36"/>
        <v>2310500505訪問リハビリテーション</v>
      </c>
      <c r="B2342" s="489">
        <v>2310500505</v>
      </c>
      <c r="C2342" s="489" t="s">
        <v>2104</v>
      </c>
      <c r="D2342" s="489" t="s">
        <v>14339</v>
      </c>
    </row>
    <row r="2343" spans="1:4">
      <c r="A2343" s="489" t="str">
        <f t="shared" si="36"/>
        <v>2310501859介護予防訪問リハビリテーション</v>
      </c>
      <c r="B2343" s="489">
        <v>2310501859</v>
      </c>
      <c r="C2343" s="489" t="s">
        <v>2108</v>
      </c>
      <c r="D2343" s="489" t="s">
        <v>14340</v>
      </c>
    </row>
    <row r="2344" spans="1:4">
      <c r="A2344" s="489" t="str">
        <f t="shared" si="36"/>
        <v>2310501859介護予防訪問看護</v>
      </c>
      <c r="B2344" s="489">
        <v>2310501859</v>
      </c>
      <c r="C2344" s="489" t="s">
        <v>2103</v>
      </c>
      <c r="D2344" s="489" t="s">
        <v>14340</v>
      </c>
    </row>
    <row r="2345" spans="1:4">
      <c r="A2345" s="489" t="str">
        <f t="shared" si="36"/>
        <v>2310501859訪問リハビリテーション</v>
      </c>
      <c r="B2345" s="489">
        <v>2310501859</v>
      </c>
      <c r="C2345" s="489" t="s">
        <v>2104</v>
      </c>
      <c r="D2345" s="489" t="s">
        <v>14340</v>
      </c>
    </row>
    <row r="2346" spans="1:4">
      <c r="A2346" s="489" t="str">
        <f t="shared" si="36"/>
        <v>2310501859訪問看護</v>
      </c>
      <c r="B2346" s="489">
        <v>2310501859</v>
      </c>
      <c r="C2346" s="489" t="s">
        <v>2102</v>
      </c>
      <c r="D2346" s="489" t="s">
        <v>14340</v>
      </c>
    </row>
    <row r="2347" spans="1:4">
      <c r="A2347" s="489" t="str">
        <f t="shared" si="36"/>
        <v>2310501883介護予防訪問リハビリテーション</v>
      </c>
      <c r="B2347" s="489">
        <v>2310501883</v>
      </c>
      <c r="C2347" s="489" t="s">
        <v>2108</v>
      </c>
      <c r="D2347" s="489" t="s">
        <v>14341</v>
      </c>
    </row>
    <row r="2348" spans="1:4">
      <c r="A2348" s="489" t="str">
        <f t="shared" si="36"/>
        <v>2310501883介護予防訪問看護</v>
      </c>
      <c r="B2348" s="489">
        <v>2310501883</v>
      </c>
      <c r="C2348" s="489" t="s">
        <v>2103</v>
      </c>
      <c r="D2348" s="489" t="s">
        <v>14341</v>
      </c>
    </row>
    <row r="2349" spans="1:4">
      <c r="A2349" s="489" t="str">
        <f t="shared" si="36"/>
        <v>2310501883訪問リハビリテーション</v>
      </c>
      <c r="B2349" s="489">
        <v>2310501883</v>
      </c>
      <c r="C2349" s="489" t="s">
        <v>2104</v>
      </c>
      <c r="D2349" s="489" t="s">
        <v>14341</v>
      </c>
    </row>
    <row r="2350" spans="1:4">
      <c r="A2350" s="489" t="str">
        <f t="shared" si="36"/>
        <v>2310501883訪問看護</v>
      </c>
      <c r="B2350" s="489">
        <v>2310501883</v>
      </c>
      <c r="C2350" s="489" t="s">
        <v>2102</v>
      </c>
      <c r="D2350" s="489" t="s">
        <v>14341</v>
      </c>
    </row>
    <row r="2351" spans="1:4">
      <c r="A2351" s="489" t="str">
        <f t="shared" si="36"/>
        <v>2310502055介護予防訪問リハビリテーション</v>
      </c>
      <c r="B2351" s="489">
        <v>2310502055</v>
      </c>
      <c r="C2351" s="489" t="s">
        <v>2108</v>
      </c>
      <c r="D2351" s="489" t="s">
        <v>14342</v>
      </c>
    </row>
    <row r="2352" spans="1:4">
      <c r="A2352" s="489" t="str">
        <f t="shared" si="36"/>
        <v>2310502055介護予防訪問看護</v>
      </c>
      <c r="B2352" s="489">
        <v>2310502055</v>
      </c>
      <c r="C2352" s="489" t="s">
        <v>2103</v>
      </c>
      <c r="D2352" s="489" t="s">
        <v>14342</v>
      </c>
    </row>
    <row r="2353" spans="1:4">
      <c r="A2353" s="489" t="str">
        <f t="shared" si="36"/>
        <v>2310502055訪問リハビリテーション</v>
      </c>
      <c r="B2353" s="489">
        <v>2310502055</v>
      </c>
      <c r="C2353" s="489" t="s">
        <v>2104</v>
      </c>
      <c r="D2353" s="489" t="s">
        <v>14342</v>
      </c>
    </row>
    <row r="2354" spans="1:4">
      <c r="A2354" s="489" t="str">
        <f t="shared" si="36"/>
        <v>2310502055訪問看護</v>
      </c>
      <c r="B2354" s="489">
        <v>2310502055</v>
      </c>
      <c r="C2354" s="489" t="s">
        <v>2102</v>
      </c>
      <c r="D2354" s="489" t="s">
        <v>14342</v>
      </c>
    </row>
    <row r="2355" spans="1:4">
      <c r="A2355" s="489" t="str">
        <f t="shared" si="36"/>
        <v>2310502238介護予防通所リハビリテーション</v>
      </c>
      <c r="B2355" s="489">
        <v>2310502238</v>
      </c>
      <c r="C2355" s="489" t="s">
        <v>2512</v>
      </c>
      <c r="D2355" s="489" t="s">
        <v>14343</v>
      </c>
    </row>
    <row r="2356" spans="1:4">
      <c r="A2356" s="489" t="str">
        <f t="shared" si="36"/>
        <v>2310502238介護予防訪問リハビリテーション</v>
      </c>
      <c r="B2356" s="489">
        <v>2310502238</v>
      </c>
      <c r="C2356" s="489" t="s">
        <v>2108</v>
      </c>
      <c r="D2356" s="489" t="s">
        <v>14343</v>
      </c>
    </row>
    <row r="2357" spans="1:4">
      <c r="A2357" s="489" t="str">
        <f t="shared" si="36"/>
        <v>2310502238介護予防訪問看護</v>
      </c>
      <c r="B2357" s="489">
        <v>2310502238</v>
      </c>
      <c r="C2357" s="489" t="s">
        <v>2103</v>
      </c>
      <c r="D2357" s="489" t="s">
        <v>14343</v>
      </c>
    </row>
    <row r="2358" spans="1:4">
      <c r="A2358" s="489" t="str">
        <f t="shared" si="36"/>
        <v>2310502238通所リハビリテーション</v>
      </c>
      <c r="B2358" s="489">
        <v>2310502238</v>
      </c>
      <c r="C2358" s="489" t="s">
        <v>2511</v>
      </c>
      <c r="D2358" s="489" t="s">
        <v>14343</v>
      </c>
    </row>
    <row r="2359" spans="1:4">
      <c r="A2359" s="489" t="str">
        <f t="shared" si="36"/>
        <v>2310502238訪問リハビリテーション</v>
      </c>
      <c r="B2359" s="489">
        <v>2310502238</v>
      </c>
      <c r="C2359" s="489" t="s">
        <v>2104</v>
      </c>
      <c r="D2359" s="489" t="s">
        <v>14343</v>
      </c>
    </row>
    <row r="2360" spans="1:4">
      <c r="A2360" s="489" t="str">
        <f t="shared" si="36"/>
        <v>2310502238訪問看護</v>
      </c>
      <c r="B2360" s="489">
        <v>2310502238</v>
      </c>
      <c r="C2360" s="489" t="s">
        <v>2102</v>
      </c>
      <c r="D2360" s="489" t="s">
        <v>14343</v>
      </c>
    </row>
    <row r="2361" spans="1:4">
      <c r="A2361" s="489" t="str">
        <f t="shared" si="36"/>
        <v>2310502535介護予防訪問リハビリテーション</v>
      </c>
      <c r="B2361" s="489">
        <v>2310502535</v>
      </c>
      <c r="C2361" s="489" t="s">
        <v>2108</v>
      </c>
      <c r="D2361" s="489" t="s">
        <v>14344</v>
      </c>
    </row>
    <row r="2362" spans="1:4">
      <c r="A2362" s="489" t="str">
        <f t="shared" si="36"/>
        <v>2310502535介護予防訪問看護</v>
      </c>
      <c r="B2362" s="489">
        <v>2310502535</v>
      </c>
      <c r="C2362" s="489" t="s">
        <v>2103</v>
      </c>
      <c r="D2362" s="489" t="s">
        <v>14344</v>
      </c>
    </row>
    <row r="2363" spans="1:4">
      <c r="A2363" s="489" t="str">
        <f t="shared" si="36"/>
        <v>2310502535訪問リハビリテーション</v>
      </c>
      <c r="B2363" s="489">
        <v>2310502535</v>
      </c>
      <c r="C2363" s="489" t="s">
        <v>2104</v>
      </c>
      <c r="D2363" s="489" t="s">
        <v>14344</v>
      </c>
    </row>
    <row r="2364" spans="1:4">
      <c r="A2364" s="489" t="str">
        <f t="shared" si="36"/>
        <v>2310502535訪問看護</v>
      </c>
      <c r="B2364" s="489">
        <v>2310502535</v>
      </c>
      <c r="C2364" s="489" t="s">
        <v>2102</v>
      </c>
      <c r="D2364" s="489" t="s">
        <v>14344</v>
      </c>
    </row>
    <row r="2365" spans="1:4">
      <c r="A2365" s="489" t="str">
        <f t="shared" si="36"/>
        <v>2310502576介護予防訪問リハビリテーション</v>
      </c>
      <c r="B2365" s="489">
        <v>2310502576</v>
      </c>
      <c r="C2365" s="489" t="s">
        <v>2108</v>
      </c>
      <c r="D2365" s="489" t="s">
        <v>14345</v>
      </c>
    </row>
    <row r="2366" spans="1:4">
      <c r="A2366" s="489" t="str">
        <f t="shared" si="36"/>
        <v>2310502576介護予防訪問看護</v>
      </c>
      <c r="B2366" s="489">
        <v>2310502576</v>
      </c>
      <c r="C2366" s="489" t="s">
        <v>2103</v>
      </c>
      <c r="D2366" s="489" t="s">
        <v>14345</v>
      </c>
    </row>
    <row r="2367" spans="1:4">
      <c r="A2367" s="489" t="str">
        <f t="shared" si="36"/>
        <v>2310502576訪問リハビリテーション</v>
      </c>
      <c r="B2367" s="489">
        <v>2310502576</v>
      </c>
      <c r="C2367" s="489" t="s">
        <v>2104</v>
      </c>
      <c r="D2367" s="489" t="s">
        <v>14345</v>
      </c>
    </row>
    <row r="2368" spans="1:4">
      <c r="A2368" s="489" t="str">
        <f t="shared" si="36"/>
        <v>2310502576訪問看護</v>
      </c>
      <c r="B2368" s="489">
        <v>2310502576</v>
      </c>
      <c r="C2368" s="489" t="s">
        <v>2102</v>
      </c>
      <c r="D2368" s="489" t="s">
        <v>14345</v>
      </c>
    </row>
    <row r="2369" spans="1:4">
      <c r="A2369" s="489" t="str">
        <f t="shared" si="36"/>
        <v>2310502634介護予防訪問看護</v>
      </c>
      <c r="B2369" s="489">
        <v>2310502634</v>
      </c>
      <c r="C2369" s="489" t="s">
        <v>2103</v>
      </c>
      <c r="D2369" s="489" t="s">
        <v>14263</v>
      </c>
    </row>
    <row r="2370" spans="1:4">
      <c r="A2370" s="489" t="str">
        <f t="shared" ref="A2370:A2433" si="37">B2370&amp;C2370</f>
        <v>2310502634訪問看護</v>
      </c>
      <c r="B2370" s="489">
        <v>2310502634</v>
      </c>
      <c r="C2370" s="489" t="s">
        <v>2102</v>
      </c>
      <c r="D2370" s="489" t="s">
        <v>14263</v>
      </c>
    </row>
    <row r="2371" spans="1:4">
      <c r="A2371" s="489" t="str">
        <f t="shared" si="37"/>
        <v>2310502683介護予防訪問リハビリテーション</v>
      </c>
      <c r="B2371" s="489">
        <v>2310502683</v>
      </c>
      <c r="C2371" s="489" t="s">
        <v>2108</v>
      </c>
      <c r="D2371" s="489" t="s">
        <v>14346</v>
      </c>
    </row>
    <row r="2372" spans="1:4">
      <c r="A2372" s="489" t="str">
        <f t="shared" si="37"/>
        <v>2310502683介護予防訪問看護</v>
      </c>
      <c r="B2372" s="489">
        <v>2310502683</v>
      </c>
      <c r="C2372" s="489" t="s">
        <v>2103</v>
      </c>
      <c r="D2372" s="489" t="s">
        <v>14346</v>
      </c>
    </row>
    <row r="2373" spans="1:4">
      <c r="A2373" s="489" t="str">
        <f t="shared" si="37"/>
        <v>2310502683訪問リハビリテーション</v>
      </c>
      <c r="B2373" s="489">
        <v>2310502683</v>
      </c>
      <c r="C2373" s="489" t="s">
        <v>2104</v>
      </c>
      <c r="D2373" s="489" t="s">
        <v>14346</v>
      </c>
    </row>
    <row r="2374" spans="1:4">
      <c r="A2374" s="489" t="str">
        <f t="shared" si="37"/>
        <v>2310502683訪問看護</v>
      </c>
      <c r="B2374" s="489">
        <v>2310502683</v>
      </c>
      <c r="C2374" s="489" t="s">
        <v>2102</v>
      </c>
      <c r="D2374" s="489" t="s">
        <v>14346</v>
      </c>
    </row>
    <row r="2375" spans="1:4">
      <c r="A2375" s="489" t="str">
        <f t="shared" si="37"/>
        <v>2310502816介護予防訪問看護</v>
      </c>
      <c r="B2375" s="489">
        <v>2310502816</v>
      </c>
      <c r="C2375" s="489" t="s">
        <v>2103</v>
      </c>
      <c r="D2375" s="489" t="s">
        <v>14347</v>
      </c>
    </row>
    <row r="2376" spans="1:4">
      <c r="A2376" s="489" t="str">
        <f t="shared" si="37"/>
        <v>2310502816訪問看護</v>
      </c>
      <c r="B2376" s="489">
        <v>2310502816</v>
      </c>
      <c r="C2376" s="489" t="s">
        <v>2102</v>
      </c>
      <c r="D2376" s="489" t="s">
        <v>14347</v>
      </c>
    </row>
    <row r="2377" spans="1:4">
      <c r="A2377" s="489" t="str">
        <f t="shared" si="37"/>
        <v>2310502840介護予防訪問看護</v>
      </c>
      <c r="B2377" s="489">
        <v>2310502840</v>
      </c>
      <c r="C2377" s="489" t="s">
        <v>2103</v>
      </c>
      <c r="D2377" s="489" t="s">
        <v>14348</v>
      </c>
    </row>
    <row r="2378" spans="1:4">
      <c r="A2378" s="489" t="str">
        <f t="shared" si="37"/>
        <v>2310502840訪問看護</v>
      </c>
      <c r="B2378" s="489">
        <v>2310502840</v>
      </c>
      <c r="C2378" s="489" t="s">
        <v>2102</v>
      </c>
      <c r="D2378" s="489" t="s">
        <v>14348</v>
      </c>
    </row>
    <row r="2379" spans="1:4">
      <c r="A2379" s="489" t="str">
        <f t="shared" si="37"/>
        <v>2310503046介護予防訪問リハビリテーション</v>
      </c>
      <c r="B2379" s="489">
        <v>2310503046</v>
      </c>
      <c r="C2379" s="489" t="s">
        <v>2108</v>
      </c>
      <c r="D2379" s="489" t="s">
        <v>14349</v>
      </c>
    </row>
    <row r="2380" spans="1:4">
      <c r="A2380" s="489" t="str">
        <f t="shared" si="37"/>
        <v>2310503046介護予防訪問看護</v>
      </c>
      <c r="B2380" s="489">
        <v>2310503046</v>
      </c>
      <c r="C2380" s="489" t="s">
        <v>2103</v>
      </c>
      <c r="D2380" s="489" t="s">
        <v>14349</v>
      </c>
    </row>
    <row r="2381" spans="1:4">
      <c r="A2381" s="489" t="str">
        <f t="shared" si="37"/>
        <v>2310503046訪問リハビリテーション</v>
      </c>
      <c r="B2381" s="489">
        <v>2310503046</v>
      </c>
      <c r="C2381" s="489" t="s">
        <v>2104</v>
      </c>
      <c r="D2381" s="489" t="s">
        <v>14349</v>
      </c>
    </row>
    <row r="2382" spans="1:4">
      <c r="A2382" s="489" t="str">
        <f t="shared" si="37"/>
        <v>2310503046訪問看護</v>
      </c>
      <c r="B2382" s="489">
        <v>2310503046</v>
      </c>
      <c r="C2382" s="489" t="s">
        <v>2102</v>
      </c>
      <c r="D2382" s="489" t="s">
        <v>14349</v>
      </c>
    </row>
    <row r="2383" spans="1:4">
      <c r="A2383" s="489" t="str">
        <f t="shared" si="37"/>
        <v>2310503053介護予防訪問リハビリテーション</v>
      </c>
      <c r="B2383" s="489">
        <v>2310503053</v>
      </c>
      <c r="C2383" s="489" t="s">
        <v>2108</v>
      </c>
      <c r="D2383" s="489" t="s">
        <v>14350</v>
      </c>
    </row>
    <row r="2384" spans="1:4">
      <c r="A2384" s="489" t="str">
        <f t="shared" si="37"/>
        <v>2310503053介護予防訪問看護</v>
      </c>
      <c r="B2384" s="489">
        <v>2310503053</v>
      </c>
      <c r="C2384" s="489" t="s">
        <v>2103</v>
      </c>
      <c r="D2384" s="489" t="s">
        <v>14350</v>
      </c>
    </row>
    <row r="2385" spans="1:4">
      <c r="A2385" s="489" t="str">
        <f t="shared" si="37"/>
        <v>2310503053訪問リハビリテーション</v>
      </c>
      <c r="B2385" s="489">
        <v>2310503053</v>
      </c>
      <c r="C2385" s="489" t="s">
        <v>2104</v>
      </c>
      <c r="D2385" s="489" t="s">
        <v>14350</v>
      </c>
    </row>
    <row r="2386" spans="1:4">
      <c r="A2386" s="489" t="str">
        <f t="shared" si="37"/>
        <v>2310503053訪問看護</v>
      </c>
      <c r="B2386" s="489">
        <v>2310503053</v>
      </c>
      <c r="C2386" s="489" t="s">
        <v>2102</v>
      </c>
      <c r="D2386" s="489" t="s">
        <v>14350</v>
      </c>
    </row>
    <row r="2387" spans="1:4">
      <c r="A2387" s="489" t="str">
        <f t="shared" si="37"/>
        <v>2310503079介護予防訪問リハビリテーション</v>
      </c>
      <c r="B2387" s="489">
        <v>2310503079</v>
      </c>
      <c r="C2387" s="489" t="s">
        <v>2108</v>
      </c>
      <c r="D2387" s="489" t="s">
        <v>14351</v>
      </c>
    </row>
    <row r="2388" spans="1:4">
      <c r="A2388" s="489" t="str">
        <f t="shared" si="37"/>
        <v>2310503079介護予防訪問看護</v>
      </c>
      <c r="B2388" s="489">
        <v>2310503079</v>
      </c>
      <c r="C2388" s="489" t="s">
        <v>2103</v>
      </c>
      <c r="D2388" s="489" t="s">
        <v>14351</v>
      </c>
    </row>
    <row r="2389" spans="1:4">
      <c r="A2389" s="489" t="str">
        <f t="shared" si="37"/>
        <v>2310503079訪問リハビリテーション</v>
      </c>
      <c r="B2389" s="489">
        <v>2310503079</v>
      </c>
      <c r="C2389" s="489" t="s">
        <v>2104</v>
      </c>
      <c r="D2389" s="489" t="s">
        <v>14351</v>
      </c>
    </row>
    <row r="2390" spans="1:4">
      <c r="A2390" s="489" t="str">
        <f t="shared" si="37"/>
        <v>2310503079訪問看護</v>
      </c>
      <c r="B2390" s="489">
        <v>2310503079</v>
      </c>
      <c r="C2390" s="489" t="s">
        <v>2102</v>
      </c>
      <c r="D2390" s="489" t="s">
        <v>14351</v>
      </c>
    </row>
    <row r="2391" spans="1:4">
      <c r="A2391" s="489" t="str">
        <f t="shared" si="37"/>
        <v>2310503087介護予防訪問リハビリテーション</v>
      </c>
      <c r="B2391" s="489">
        <v>2310503087</v>
      </c>
      <c r="C2391" s="489" t="s">
        <v>2108</v>
      </c>
      <c r="D2391" s="489" t="s">
        <v>14352</v>
      </c>
    </row>
    <row r="2392" spans="1:4">
      <c r="A2392" s="489" t="str">
        <f t="shared" si="37"/>
        <v>2310503087介護予防訪問看護</v>
      </c>
      <c r="B2392" s="489">
        <v>2310503087</v>
      </c>
      <c r="C2392" s="489" t="s">
        <v>2103</v>
      </c>
      <c r="D2392" s="489" t="s">
        <v>14352</v>
      </c>
    </row>
    <row r="2393" spans="1:4">
      <c r="A2393" s="489" t="str">
        <f t="shared" si="37"/>
        <v>2310503087訪問リハビリテーション</v>
      </c>
      <c r="B2393" s="489">
        <v>2310503087</v>
      </c>
      <c r="C2393" s="489" t="s">
        <v>2104</v>
      </c>
      <c r="D2393" s="489" t="s">
        <v>14352</v>
      </c>
    </row>
    <row r="2394" spans="1:4">
      <c r="A2394" s="489" t="str">
        <f t="shared" si="37"/>
        <v>2310503087訪問看護</v>
      </c>
      <c r="B2394" s="489">
        <v>2310503087</v>
      </c>
      <c r="C2394" s="489" t="s">
        <v>2102</v>
      </c>
      <c r="D2394" s="489" t="s">
        <v>14352</v>
      </c>
    </row>
    <row r="2395" spans="1:4">
      <c r="A2395" s="489" t="str">
        <f t="shared" si="37"/>
        <v>2310503111介護予防訪問リハビリテーション</v>
      </c>
      <c r="B2395" s="489">
        <v>2310503111</v>
      </c>
      <c r="C2395" s="489" t="s">
        <v>2108</v>
      </c>
      <c r="D2395" s="489" t="s">
        <v>14353</v>
      </c>
    </row>
    <row r="2396" spans="1:4">
      <c r="A2396" s="489" t="str">
        <f t="shared" si="37"/>
        <v>2310503111介護予防訪問看護</v>
      </c>
      <c r="B2396" s="489">
        <v>2310503111</v>
      </c>
      <c r="C2396" s="489" t="s">
        <v>2103</v>
      </c>
      <c r="D2396" s="489" t="s">
        <v>14353</v>
      </c>
    </row>
    <row r="2397" spans="1:4">
      <c r="A2397" s="489" t="str">
        <f t="shared" si="37"/>
        <v>2310503111訪問リハビリテーション</v>
      </c>
      <c r="B2397" s="489">
        <v>2310503111</v>
      </c>
      <c r="C2397" s="489" t="s">
        <v>2104</v>
      </c>
      <c r="D2397" s="489" t="s">
        <v>14353</v>
      </c>
    </row>
    <row r="2398" spans="1:4">
      <c r="A2398" s="489" t="str">
        <f t="shared" si="37"/>
        <v>2310503111訪問看護</v>
      </c>
      <c r="B2398" s="489">
        <v>2310503111</v>
      </c>
      <c r="C2398" s="489" t="s">
        <v>2102</v>
      </c>
      <c r="D2398" s="489" t="s">
        <v>14353</v>
      </c>
    </row>
    <row r="2399" spans="1:4">
      <c r="A2399" s="489" t="str">
        <f t="shared" si="37"/>
        <v>2310503137介護予防訪問リハビリテーション</v>
      </c>
      <c r="B2399" s="489">
        <v>2310503137</v>
      </c>
      <c r="C2399" s="489" t="s">
        <v>2108</v>
      </c>
      <c r="D2399" s="489" t="s">
        <v>14354</v>
      </c>
    </row>
    <row r="2400" spans="1:4">
      <c r="A2400" s="489" t="str">
        <f t="shared" si="37"/>
        <v>2310503137介護予防訪問看護</v>
      </c>
      <c r="B2400" s="489">
        <v>2310503137</v>
      </c>
      <c r="C2400" s="489" t="s">
        <v>2103</v>
      </c>
      <c r="D2400" s="489" t="s">
        <v>14354</v>
      </c>
    </row>
    <row r="2401" spans="1:4">
      <c r="A2401" s="489" t="str">
        <f t="shared" si="37"/>
        <v>2310503137訪問リハビリテーション</v>
      </c>
      <c r="B2401" s="489">
        <v>2310503137</v>
      </c>
      <c r="C2401" s="489" t="s">
        <v>2104</v>
      </c>
      <c r="D2401" s="489" t="s">
        <v>14354</v>
      </c>
    </row>
    <row r="2402" spans="1:4">
      <c r="A2402" s="489" t="str">
        <f t="shared" si="37"/>
        <v>2310503137訪問看護</v>
      </c>
      <c r="B2402" s="489">
        <v>2310503137</v>
      </c>
      <c r="C2402" s="489" t="s">
        <v>2102</v>
      </c>
      <c r="D2402" s="489" t="s">
        <v>14354</v>
      </c>
    </row>
    <row r="2403" spans="1:4">
      <c r="A2403" s="489" t="str">
        <f t="shared" si="37"/>
        <v>2310503152介護予防訪問リハビリテーション</v>
      </c>
      <c r="B2403" s="489">
        <v>2310503152</v>
      </c>
      <c r="C2403" s="489" t="s">
        <v>2108</v>
      </c>
      <c r="D2403" s="489" t="s">
        <v>14355</v>
      </c>
    </row>
    <row r="2404" spans="1:4">
      <c r="A2404" s="489" t="str">
        <f t="shared" si="37"/>
        <v>2310503152介護予防訪問看護</v>
      </c>
      <c r="B2404" s="489">
        <v>2310503152</v>
      </c>
      <c r="C2404" s="489" t="s">
        <v>2103</v>
      </c>
      <c r="D2404" s="489" t="s">
        <v>14355</v>
      </c>
    </row>
    <row r="2405" spans="1:4">
      <c r="A2405" s="489" t="str">
        <f t="shared" si="37"/>
        <v>2310503152訪問リハビリテーション</v>
      </c>
      <c r="B2405" s="489">
        <v>2310503152</v>
      </c>
      <c r="C2405" s="489" t="s">
        <v>2104</v>
      </c>
      <c r="D2405" s="489" t="s">
        <v>14355</v>
      </c>
    </row>
    <row r="2406" spans="1:4">
      <c r="A2406" s="489" t="str">
        <f t="shared" si="37"/>
        <v>2310503152訪問看護</v>
      </c>
      <c r="B2406" s="489">
        <v>2310503152</v>
      </c>
      <c r="C2406" s="489" t="s">
        <v>2102</v>
      </c>
      <c r="D2406" s="489" t="s">
        <v>14355</v>
      </c>
    </row>
    <row r="2407" spans="1:4">
      <c r="A2407" s="489" t="str">
        <f t="shared" si="37"/>
        <v>2310503194介護予防訪問リハビリテーション</v>
      </c>
      <c r="B2407" s="489">
        <v>2310503194</v>
      </c>
      <c r="C2407" s="489" t="s">
        <v>2108</v>
      </c>
      <c r="D2407" s="489" t="s">
        <v>14356</v>
      </c>
    </row>
    <row r="2408" spans="1:4">
      <c r="A2408" s="489" t="str">
        <f t="shared" si="37"/>
        <v>2310503194介護予防訪問看護</v>
      </c>
      <c r="B2408" s="489">
        <v>2310503194</v>
      </c>
      <c r="C2408" s="489" t="s">
        <v>2103</v>
      </c>
      <c r="D2408" s="489" t="s">
        <v>14356</v>
      </c>
    </row>
    <row r="2409" spans="1:4">
      <c r="A2409" s="489" t="str">
        <f t="shared" si="37"/>
        <v>2310503194訪問リハビリテーション</v>
      </c>
      <c r="B2409" s="489">
        <v>2310503194</v>
      </c>
      <c r="C2409" s="489" t="s">
        <v>2104</v>
      </c>
      <c r="D2409" s="489" t="s">
        <v>14356</v>
      </c>
    </row>
    <row r="2410" spans="1:4">
      <c r="A2410" s="489" t="str">
        <f t="shared" si="37"/>
        <v>2310503194訪問看護</v>
      </c>
      <c r="B2410" s="489">
        <v>2310503194</v>
      </c>
      <c r="C2410" s="489" t="s">
        <v>2102</v>
      </c>
      <c r="D2410" s="489" t="s">
        <v>14356</v>
      </c>
    </row>
    <row r="2411" spans="1:4">
      <c r="A2411" s="489" t="str">
        <f t="shared" si="37"/>
        <v>2310503236介護予防訪問リハビリテーション</v>
      </c>
      <c r="B2411" s="489">
        <v>2310503236</v>
      </c>
      <c r="C2411" s="489" t="s">
        <v>2108</v>
      </c>
      <c r="D2411" s="489" t="s">
        <v>14357</v>
      </c>
    </row>
    <row r="2412" spans="1:4">
      <c r="A2412" s="489" t="str">
        <f t="shared" si="37"/>
        <v>2310503236介護予防訪問看護</v>
      </c>
      <c r="B2412" s="489">
        <v>2310503236</v>
      </c>
      <c r="C2412" s="489" t="s">
        <v>2103</v>
      </c>
      <c r="D2412" s="489" t="s">
        <v>14357</v>
      </c>
    </row>
    <row r="2413" spans="1:4">
      <c r="A2413" s="489" t="str">
        <f t="shared" si="37"/>
        <v>2310503236訪問リハビリテーション</v>
      </c>
      <c r="B2413" s="489">
        <v>2310503236</v>
      </c>
      <c r="C2413" s="489" t="s">
        <v>2104</v>
      </c>
      <c r="D2413" s="489" t="s">
        <v>14357</v>
      </c>
    </row>
    <row r="2414" spans="1:4">
      <c r="A2414" s="489" t="str">
        <f t="shared" si="37"/>
        <v>2310503236訪問看護</v>
      </c>
      <c r="B2414" s="489">
        <v>2310503236</v>
      </c>
      <c r="C2414" s="489" t="s">
        <v>2102</v>
      </c>
      <c r="D2414" s="489" t="s">
        <v>14357</v>
      </c>
    </row>
    <row r="2415" spans="1:4">
      <c r="A2415" s="489" t="str">
        <f t="shared" si="37"/>
        <v>2310503244介護予防訪問リハビリテーション</v>
      </c>
      <c r="B2415" s="489">
        <v>2310503244</v>
      </c>
      <c r="C2415" s="489" t="s">
        <v>2108</v>
      </c>
      <c r="D2415" s="489" t="s">
        <v>14358</v>
      </c>
    </row>
    <row r="2416" spans="1:4">
      <c r="A2416" s="489" t="str">
        <f t="shared" si="37"/>
        <v>2310503244介護予防訪問看護</v>
      </c>
      <c r="B2416" s="489">
        <v>2310503244</v>
      </c>
      <c r="C2416" s="489" t="s">
        <v>2103</v>
      </c>
      <c r="D2416" s="489" t="s">
        <v>14358</v>
      </c>
    </row>
    <row r="2417" spans="1:4">
      <c r="A2417" s="489" t="str">
        <f t="shared" si="37"/>
        <v>2310503244訪問リハビリテーション</v>
      </c>
      <c r="B2417" s="489">
        <v>2310503244</v>
      </c>
      <c r="C2417" s="489" t="s">
        <v>2104</v>
      </c>
      <c r="D2417" s="489" t="s">
        <v>14358</v>
      </c>
    </row>
    <row r="2418" spans="1:4">
      <c r="A2418" s="489" t="str">
        <f t="shared" si="37"/>
        <v>2310503244訪問看護</v>
      </c>
      <c r="B2418" s="489">
        <v>2310503244</v>
      </c>
      <c r="C2418" s="489" t="s">
        <v>2102</v>
      </c>
      <c r="D2418" s="489" t="s">
        <v>14358</v>
      </c>
    </row>
    <row r="2419" spans="1:4">
      <c r="A2419" s="489" t="str">
        <f t="shared" si="37"/>
        <v>2310503269介護予防訪問看護</v>
      </c>
      <c r="B2419" s="489">
        <v>2310503269</v>
      </c>
      <c r="C2419" s="489" t="s">
        <v>2103</v>
      </c>
      <c r="D2419" s="489" t="s">
        <v>14359</v>
      </c>
    </row>
    <row r="2420" spans="1:4">
      <c r="A2420" s="489" t="str">
        <f t="shared" si="37"/>
        <v>2310503269訪問看護</v>
      </c>
      <c r="B2420" s="489">
        <v>2310503269</v>
      </c>
      <c r="C2420" s="489" t="s">
        <v>2102</v>
      </c>
      <c r="D2420" s="489" t="s">
        <v>14359</v>
      </c>
    </row>
    <row r="2421" spans="1:4">
      <c r="A2421" s="489" t="str">
        <f t="shared" si="37"/>
        <v>2310503285介護予防訪問リハビリテーション</v>
      </c>
      <c r="B2421" s="489">
        <v>2310503285</v>
      </c>
      <c r="C2421" s="489" t="s">
        <v>2108</v>
      </c>
      <c r="D2421" s="489" t="s">
        <v>14360</v>
      </c>
    </row>
    <row r="2422" spans="1:4">
      <c r="A2422" s="489" t="str">
        <f t="shared" si="37"/>
        <v>2310503285介護予防訪問看護</v>
      </c>
      <c r="B2422" s="489">
        <v>2310503285</v>
      </c>
      <c r="C2422" s="489" t="s">
        <v>2103</v>
      </c>
      <c r="D2422" s="489" t="s">
        <v>14360</v>
      </c>
    </row>
    <row r="2423" spans="1:4">
      <c r="A2423" s="489" t="str">
        <f t="shared" si="37"/>
        <v>2310503285訪問リハビリテーション</v>
      </c>
      <c r="B2423" s="489">
        <v>2310503285</v>
      </c>
      <c r="C2423" s="489" t="s">
        <v>2104</v>
      </c>
      <c r="D2423" s="489" t="s">
        <v>14360</v>
      </c>
    </row>
    <row r="2424" spans="1:4">
      <c r="A2424" s="489" t="str">
        <f t="shared" si="37"/>
        <v>2310503285訪問看護</v>
      </c>
      <c r="B2424" s="489">
        <v>2310503285</v>
      </c>
      <c r="C2424" s="489" t="s">
        <v>2102</v>
      </c>
      <c r="D2424" s="489" t="s">
        <v>14360</v>
      </c>
    </row>
    <row r="2425" spans="1:4">
      <c r="A2425" s="489" t="str">
        <f t="shared" si="37"/>
        <v>2310503343介護予防訪問リハビリテーション</v>
      </c>
      <c r="B2425" s="489">
        <v>2310503343</v>
      </c>
      <c r="C2425" s="489" t="s">
        <v>2108</v>
      </c>
      <c r="D2425" s="489" t="s">
        <v>14361</v>
      </c>
    </row>
    <row r="2426" spans="1:4">
      <c r="A2426" s="489" t="str">
        <f t="shared" si="37"/>
        <v>2310503343介護予防訪問看護</v>
      </c>
      <c r="B2426" s="489">
        <v>2310503343</v>
      </c>
      <c r="C2426" s="489" t="s">
        <v>2103</v>
      </c>
      <c r="D2426" s="489" t="s">
        <v>14361</v>
      </c>
    </row>
    <row r="2427" spans="1:4">
      <c r="A2427" s="489" t="str">
        <f t="shared" si="37"/>
        <v>2310503343訪問リハビリテーション</v>
      </c>
      <c r="B2427" s="489">
        <v>2310503343</v>
      </c>
      <c r="C2427" s="489" t="s">
        <v>2104</v>
      </c>
      <c r="D2427" s="489" t="s">
        <v>14361</v>
      </c>
    </row>
    <row r="2428" spans="1:4">
      <c r="A2428" s="489" t="str">
        <f t="shared" si="37"/>
        <v>2310503343訪問看護</v>
      </c>
      <c r="B2428" s="489">
        <v>2310503343</v>
      </c>
      <c r="C2428" s="489" t="s">
        <v>2102</v>
      </c>
      <c r="D2428" s="489" t="s">
        <v>14361</v>
      </c>
    </row>
    <row r="2429" spans="1:4">
      <c r="A2429" s="489" t="str">
        <f t="shared" si="37"/>
        <v>2310503368介護予防訪問リハビリテーション</v>
      </c>
      <c r="B2429" s="489">
        <v>2310503368</v>
      </c>
      <c r="C2429" s="489" t="s">
        <v>2108</v>
      </c>
      <c r="D2429" s="489" t="s">
        <v>14362</v>
      </c>
    </row>
    <row r="2430" spans="1:4">
      <c r="A2430" s="489" t="str">
        <f t="shared" si="37"/>
        <v>2310503368介護予防訪問看護</v>
      </c>
      <c r="B2430" s="489">
        <v>2310503368</v>
      </c>
      <c r="C2430" s="489" t="s">
        <v>2103</v>
      </c>
      <c r="D2430" s="489" t="s">
        <v>14362</v>
      </c>
    </row>
    <row r="2431" spans="1:4">
      <c r="A2431" s="489" t="str">
        <f t="shared" si="37"/>
        <v>2310503368訪問リハビリテーション</v>
      </c>
      <c r="B2431" s="489">
        <v>2310503368</v>
      </c>
      <c r="C2431" s="489" t="s">
        <v>2104</v>
      </c>
      <c r="D2431" s="489" t="s">
        <v>14362</v>
      </c>
    </row>
    <row r="2432" spans="1:4">
      <c r="A2432" s="489" t="str">
        <f t="shared" si="37"/>
        <v>2310503368訪問看護</v>
      </c>
      <c r="B2432" s="489">
        <v>2310503368</v>
      </c>
      <c r="C2432" s="489" t="s">
        <v>2102</v>
      </c>
      <c r="D2432" s="489" t="s">
        <v>14362</v>
      </c>
    </row>
    <row r="2433" spans="1:4">
      <c r="A2433" s="489" t="str">
        <f t="shared" si="37"/>
        <v>2310503384介護予防訪問リハビリテーション</v>
      </c>
      <c r="B2433" s="489">
        <v>2310503384</v>
      </c>
      <c r="C2433" s="489" t="s">
        <v>2108</v>
      </c>
      <c r="D2433" s="489" t="s">
        <v>14363</v>
      </c>
    </row>
    <row r="2434" spans="1:4">
      <c r="A2434" s="489" t="str">
        <f t="shared" ref="A2434:A2497" si="38">B2434&amp;C2434</f>
        <v>2310503384介護予防訪問看護</v>
      </c>
      <c r="B2434" s="489">
        <v>2310503384</v>
      </c>
      <c r="C2434" s="489" t="s">
        <v>2103</v>
      </c>
      <c r="D2434" s="489" t="s">
        <v>14363</v>
      </c>
    </row>
    <row r="2435" spans="1:4">
      <c r="A2435" s="489" t="str">
        <f t="shared" si="38"/>
        <v>2310503384訪問リハビリテーション</v>
      </c>
      <c r="B2435" s="489">
        <v>2310503384</v>
      </c>
      <c r="C2435" s="489" t="s">
        <v>2104</v>
      </c>
      <c r="D2435" s="489" t="s">
        <v>14363</v>
      </c>
    </row>
    <row r="2436" spans="1:4">
      <c r="A2436" s="489" t="str">
        <f t="shared" si="38"/>
        <v>2310503384訪問看護</v>
      </c>
      <c r="B2436" s="489">
        <v>2310503384</v>
      </c>
      <c r="C2436" s="489" t="s">
        <v>2102</v>
      </c>
      <c r="D2436" s="489" t="s">
        <v>14363</v>
      </c>
    </row>
    <row r="2437" spans="1:4">
      <c r="A2437" s="489" t="str">
        <f t="shared" si="38"/>
        <v>2310503400介護予防訪問リハビリテーション</v>
      </c>
      <c r="B2437" s="489">
        <v>2310503400</v>
      </c>
      <c r="C2437" s="489" t="s">
        <v>2108</v>
      </c>
      <c r="D2437" s="489" t="s">
        <v>14364</v>
      </c>
    </row>
    <row r="2438" spans="1:4">
      <c r="A2438" s="489" t="str">
        <f t="shared" si="38"/>
        <v>2310503400介護予防訪問看護</v>
      </c>
      <c r="B2438" s="489">
        <v>2310503400</v>
      </c>
      <c r="C2438" s="489" t="s">
        <v>2103</v>
      </c>
      <c r="D2438" s="489" t="s">
        <v>14364</v>
      </c>
    </row>
    <row r="2439" spans="1:4">
      <c r="A2439" s="489" t="str">
        <f t="shared" si="38"/>
        <v>2310503400訪問リハビリテーション</v>
      </c>
      <c r="B2439" s="489">
        <v>2310503400</v>
      </c>
      <c r="C2439" s="489" t="s">
        <v>2104</v>
      </c>
      <c r="D2439" s="489" t="s">
        <v>14364</v>
      </c>
    </row>
    <row r="2440" spans="1:4">
      <c r="A2440" s="489" t="str">
        <f t="shared" si="38"/>
        <v>2310503400訪問看護</v>
      </c>
      <c r="B2440" s="489">
        <v>2310503400</v>
      </c>
      <c r="C2440" s="489" t="s">
        <v>2102</v>
      </c>
      <c r="D2440" s="489" t="s">
        <v>14364</v>
      </c>
    </row>
    <row r="2441" spans="1:4">
      <c r="A2441" s="489" t="str">
        <f t="shared" si="38"/>
        <v>2310503442介護予防訪問リハビリテーション</v>
      </c>
      <c r="B2441" s="489">
        <v>2310503442</v>
      </c>
      <c r="C2441" s="489" t="s">
        <v>2108</v>
      </c>
      <c r="D2441" s="489" t="s">
        <v>14365</v>
      </c>
    </row>
    <row r="2442" spans="1:4">
      <c r="A2442" s="489" t="str">
        <f t="shared" si="38"/>
        <v>2310503442介護予防訪問看護</v>
      </c>
      <c r="B2442" s="489">
        <v>2310503442</v>
      </c>
      <c r="C2442" s="489" t="s">
        <v>2103</v>
      </c>
      <c r="D2442" s="489" t="s">
        <v>14365</v>
      </c>
    </row>
    <row r="2443" spans="1:4">
      <c r="A2443" s="489" t="str">
        <f t="shared" si="38"/>
        <v>2310503442訪問リハビリテーション</v>
      </c>
      <c r="B2443" s="489">
        <v>2310503442</v>
      </c>
      <c r="C2443" s="489" t="s">
        <v>2104</v>
      </c>
      <c r="D2443" s="489" t="s">
        <v>14365</v>
      </c>
    </row>
    <row r="2444" spans="1:4">
      <c r="A2444" s="489" t="str">
        <f t="shared" si="38"/>
        <v>2310503442訪問看護</v>
      </c>
      <c r="B2444" s="489">
        <v>2310503442</v>
      </c>
      <c r="C2444" s="489" t="s">
        <v>2102</v>
      </c>
      <c r="D2444" s="489" t="s">
        <v>14365</v>
      </c>
    </row>
    <row r="2445" spans="1:4">
      <c r="A2445" s="489" t="str">
        <f t="shared" si="38"/>
        <v>2310503475介護予防訪問リハビリテーション</v>
      </c>
      <c r="B2445" s="489">
        <v>2310503475</v>
      </c>
      <c r="C2445" s="489" t="s">
        <v>2108</v>
      </c>
      <c r="D2445" s="489" t="s">
        <v>14366</v>
      </c>
    </row>
    <row r="2446" spans="1:4">
      <c r="A2446" s="489" t="str">
        <f t="shared" si="38"/>
        <v>2310503475介護予防訪問看護</v>
      </c>
      <c r="B2446" s="489">
        <v>2310503475</v>
      </c>
      <c r="C2446" s="489" t="s">
        <v>2103</v>
      </c>
      <c r="D2446" s="489" t="s">
        <v>14366</v>
      </c>
    </row>
    <row r="2447" spans="1:4">
      <c r="A2447" s="489" t="str">
        <f t="shared" si="38"/>
        <v>2310503475訪問リハビリテーション</v>
      </c>
      <c r="B2447" s="489">
        <v>2310503475</v>
      </c>
      <c r="C2447" s="489" t="s">
        <v>2104</v>
      </c>
      <c r="D2447" s="489" t="s">
        <v>14366</v>
      </c>
    </row>
    <row r="2448" spans="1:4">
      <c r="A2448" s="489" t="str">
        <f t="shared" si="38"/>
        <v>2310503475訪問看護</v>
      </c>
      <c r="B2448" s="489">
        <v>2310503475</v>
      </c>
      <c r="C2448" s="489" t="s">
        <v>2102</v>
      </c>
      <c r="D2448" s="489" t="s">
        <v>14366</v>
      </c>
    </row>
    <row r="2449" spans="1:4">
      <c r="A2449" s="489" t="str">
        <f t="shared" si="38"/>
        <v>2310503483介護予防通所リハビリテーション</v>
      </c>
      <c r="B2449" s="489">
        <v>2310503483</v>
      </c>
      <c r="C2449" s="489" t="s">
        <v>2512</v>
      </c>
      <c r="D2449" s="489" t="s">
        <v>14367</v>
      </c>
    </row>
    <row r="2450" spans="1:4">
      <c r="A2450" s="489" t="str">
        <f t="shared" si="38"/>
        <v>2310503483介護予防訪問リハビリテーション</v>
      </c>
      <c r="B2450" s="489">
        <v>2310503483</v>
      </c>
      <c r="C2450" s="489" t="s">
        <v>2108</v>
      </c>
      <c r="D2450" s="489" t="s">
        <v>14367</v>
      </c>
    </row>
    <row r="2451" spans="1:4">
      <c r="A2451" s="489" t="str">
        <f t="shared" si="38"/>
        <v>2310503483介護予防訪問看護</v>
      </c>
      <c r="B2451" s="489">
        <v>2310503483</v>
      </c>
      <c r="C2451" s="489" t="s">
        <v>2103</v>
      </c>
      <c r="D2451" s="489" t="s">
        <v>14367</v>
      </c>
    </row>
    <row r="2452" spans="1:4">
      <c r="A2452" s="489" t="str">
        <f t="shared" si="38"/>
        <v>2310503483通所リハビリテーション</v>
      </c>
      <c r="B2452" s="489">
        <v>2310503483</v>
      </c>
      <c r="C2452" s="489" t="s">
        <v>2511</v>
      </c>
      <c r="D2452" s="489" t="s">
        <v>14367</v>
      </c>
    </row>
    <row r="2453" spans="1:4">
      <c r="A2453" s="489" t="str">
        <f t="shared" si="38"/>
        <v>2310503483通所リハビリテーション</v>
      </c>
      <c r="B2453" s="489">
        <v>2310503483</v>
      </c>
      <c r="C2453" s="489" t="s">
        <v>2511</v>
      </c>
      <c r="D2453" s="489" t="s">
        <v>14367</v>
      </c>
    </row>
    <row r="2454" spans="1:4">
      <c r="A2454" s="489" t="str">
        <f t="shared" si="38"/>
        <v>2310503483訪問リハビリテーション</v>
      </c>
      <c r="B2454" s="489">
        <v>2310503483</v>
      </c>
      <c r="C2454" s="489" t="s">
        <v>2104</v>
      </c>
      <c r="D2454" s="489" t="s">
        <v>14367</v>
      </c>
    </row>
    <row r="2455" spans="1:4">
      <c r="A2455" s="489" t="str">
        <f t="shared" si="38"/>
        <v>2310503483訪問看護</v>
      </c>
      <c r="B2455" s="489">
        <v>2310503483</v>
      </c>
      <c r="C2455" s="489" t="s">
        <v>2102</v>
      </c>
      <c r="D2455" s="489" t="s">
        <v>14367</v>
      </c>
    </row>
    <row r="2456" spans="1:4">
      <c r="A2456" s="489" t="str">
        <f t="shared" si="38"/>
        <v>2310503533介護予防訪問リハビリテーション</v>
      </c>
      <c r="B2456" s="489">
        <v>2310503533</v>
      </c>
      <c r="C2456" s="489" t="s">
        <v>2108</v>
      </c>
      <c r="D2456" s="489" t="s">
        <v>14368</v>
      </c>
    </row>
    <row r="2457" spans="1:4">
      <c r="A2457" s="489" t="str">
        <f t="shared" si="38"/>
        <v>2310503533介護予防訪問看護</v>
      </c>
      <c r="B2457" s="489">
        <v>2310503533</v>
      </c>
      <c r="C2457" s="489" t="s">
        <v>2103</v>
      </c>
      <c r="D2457" s="489" t="s">
        <v>14368</v>
      </c>
    </row>
    <row r="2458" spans="1:4">
      <c r="A2458" s="489" t="str">
        <f t="shared" si="38"/>
        <v>2310503533訪問リハビリテーション</v>
      </c>
      <c r="B2458" s="489">
        <v>2310503533</v>
      </c>
      <c r="C2458" s="489" t="s">
        <v>2104</v>
      </c>
      <c r="D2458" s="489" t="s">
        <v>14368</v>
      </c>
    </row>
    <row r="2459" spans="1:4">
      <c r="A2459" s="489" t="str">
        <f t="shared" si="38"/>
        <v>2310503533訪問看護</v>
      </c>
      <c r="B2459" s="489">
        <v>2310503533</v>
      </c>
      <c r="C2459" s="489" t="s">
        <v>2102</v>
      </c>
      <c r="D2459" s="489" t="s">
        <v>14368</v>
      </c>
    </row>
    <row r="2460" spans="1:4">
      <c r="A2460" s="489" t="str">
        <f t="shared" si="38"/>
        <v>2310503624介護予防訪問看護</v>
      </c>
      <c r="B2460" s="489">
        <v>2310503624</v>
      </c>
      <c r="C2460" s="489" t="s">
        <v>2103</v>
      </c>
      <c r="D2460" s="489" t="s">
        <v>14369</v>
      </c>
    </row>
    <row r="2461" spans="1:4">
      <c r="A2461" s="489" t="str">
        <f t="shared" si="38"/>
        <v>2310503624訪問看護</v>
      </c>
      <c r="B2461" s="489">
        <v>2310503624</v>
      </c>
      <c r="C2461" s="489" t="s">
        <v>2102</v>
      </c>
      <c r="D2461" s="489" t="s">
        <v>14369</v>
      </c>
    </row>
    <row r="2462" spans="1:4">
      <c r="A2462" s="489" t="str">
        <f t="shared" si="38"/>
        <v>2310503749介護予防訪問リハビリテーション</v>
      </c>
      <c r="B2462" s="489">
        <v>2310503749</v>
      </c>
      <c r="C2462" s="489" t="s">
        <v>2108</v>
      </c>
      <c r="D2462" s="489" t="s">
        <v>14370</v>
      </c>
    </row>
    <row r="2463" spans="1:4">
      <c r="A2463" s="489" t="str">
        <f t="shared" si="38"/>
        <v>2310503749介護予防訪問看護</v>
      </c>
      <c r="B2463" s="489">
        <v>2310503749</v>
      </c>
      <c r="C2463" s="489" t="s">
        <v>2103</v>
      </c>
      <c r="D2463" s="489" t="s">
        <v>14370</v>
      </c>
    </row>
    <row r="2464" spans="1:4">
      <c r="A2464" s="489" t="str">
        <f t="shared" si="38"/>
        <v>2310503749訪問リハビリテーション</v>
      </c>
      <c r="B2464" s="489">
        <v>2310503749</v>
      </c>
      <c r="C2464" s="489" t="s">
        <v>2104</v>
      </c>
      <c r="D2464" s="489" t="s">
        <v>14370</v>
      </c>
    </row>
    <row r="2465" spans="1:4">
      <c r="A2465" s="489" t="str">
        <f t="shared" si="38"/>
        <v>2310503749訪問看護</v>
      </c>
      <c r="B2465" s="489">
        <v>2310503749</v>
      </c>
      <c r="C2465" s="489" t="s">
        <v>2102</v>
      </c>
      <c r="D2465" s="489" t="s">
        <v>14370</v>
      </c>
    </row>
    <row r="2466" spans="1:4">
      <c r="A2466" s="489" t="str">
        <f t="shared" si="38"/>
        <v>2310503764介護予防訪問リハビリテーション</v>
      </c>
      <c r="B2466" s="489">
        <v>2310503764</v>
      </c>
      <c r="C2466" s="489" t="s">
        <v>2108</v>
      </c>
      <c r="D2466" s="489" t="s">
        <v>14371</v>
      </c>
    </row>
    <row r="2467" spans="1:4">
      <c r="A2467" s="489" t="str">
        <f t="shared" si="38"/>
        <v>2310503764介護予防訪問看護</v>
      </c>
      <c r="B2467" s="489">
        <v>2310503764</v>
      </c>
      <c r="C2467" s="489" t="s">
        <v>2103</v>
      </c>
      <c r="D2467" s="489" t="s">
        <v>14371</v>
      </c>
    </row>
    <row r="2468" spans="1:4">
      <c r="A2468" s="489" t="str">
        <f t="shared" si="38"/>
        <v>2310503764訪問リハビリテーション</v>
      </c>
      <c r="B2468" s="489">
        <v>2310503764</v>
      </c>
      <c r="C2468" s="489" t="s">
        <v>2104</v>
      </c>
      <c r="D2468" s="489" t="s">
        <v>14371</v>
      </c>
    </row>
    <row r="2469" spans="1:4">
      <c r="A2469" s="489" t="str">
        <f t="shared" si="38"/>
        <v>2310503764訪問看護</v>
      </c>
      <c r="B2469" s="489">
        <v>2310503764</v>
      </c>
      <c r="C2469" s="489" t="s">
        <v>2102</v>
      </c>
      <c r="D2469" s="489" t="s">
        <v>14371</v>
      </c>
    </row>
    <row r="2470" spans="1:4">
      <c r="A2470" s="489" t="str">
        <f t="shared" si="38"/>
        <v>2310503863介護予防訪問リハビリテーション</v>
      </c>
      <c r="B2470" s="489">
        <v>2310503863</v>
      </c>
      <c r="C2470" s="489" t="s">
        <v>2108</v>
      </c>
      <c r="D2470" s="489" t="s">
        <v>14372</v>
      </c>
    </row>
    <row r="2471" spans="1:4">
      <c r="A2471" s="489" t="str">
        <f t="shared" si="38"/>
        <v>2310503863介護予防訪問看護</v>
      </c>
      <c r="B2471" s="489">
        <v>2310503863</v>
      </c>
      <c r="C2471" s="489" t="s">
        <v>2103</v>
      </c>
      <c r="D2471" s="489" t="s">
        <v>14372</v>
      </c>
    </row>
    <row r="2472" spans="1:4">
      <c r="A2472" s="489" t="str">
        <f t="shared" si="38"/>
        <v>2310503863訪問リハビリテーション</v>
      </c>
      <c r="B2472" s="489">
        <v>2310503863</v>
      </c>
      <c r="C2472" s="489" t="s">
        <v>2104</v>
      </c>
      <c r="D2472" s="489" t="s">
        <v>14372</v>
      </c>
    </row>
    <row r="2473" spans="1:4">
      <c r="A2473" s="489" t="str">
        <f t="shared" si="38"/>
        <v>2310503863訪問看護</v>
      </c>
      <c r="B2473" s="489">
        <v>2310503863</v>
      </c>
      <c r="C2473" s="489" t="s">
        <v>2102</v>
      </c>
      <c r="D2473" s="489" t="s">
        <v>14372</v>
      </c>
    </row>
    <row r="2474" spans="1:4">
      <c r="A2474" s="489" t="str">
        <f t="shared" si="38"/>
        <v>2310503921介護予防訪問リハビリテーション</v>
      </c>
      <c r="B2474" s="489">
        <v>2310503921</v>
      </c>
      <c r="C2474" s="489" t="s">
        <v>2108</v>
      </c>
      <c r="D2474" s="489" t="s">
        <v>14373</v>
      </c>
    </row>
    <row r="2475" spans="1:4">
      <c r="A2475" s="489" t="str">
        <f t="shared" si="38"/>
        <v>2310503921介護予防訪問看護</v>
      </c>
      <c r="B2475" s="489">
        <v>2310503921</v>
      </c>
      <c r="C2475" s="489" t="s">
        <v>2103</v>
      </c>
      <c r="D2475" s="489" t="s">
        <v>14373</v>
      </c>
    </row>
    <row r="2476" spans="1:4">
      <c r="A2476" s="489" t="str">
        <f t="shared" si="38"/>
        <v>2310503921訪問リハビリテーション</v>
      </c>
      <c r="B2476" s="489">
        <v>2310503921</v>
      </c>
      <c r="C2476" s="489" t="s">
        <v>2104</v>
      </c>
      <c r="D2476" s="489" t="s">
        <v>14373</v>
      </c>
    </row>
    <row r="2477" spans="1:4">
      <c r="A2477" s="489" t="str">
        <f t="shared" si="38"/>
        <v>2310503921訪問看護</v>
      </c>
      <c r="B2477" s="489">
        <v>2310503921</v>
      </c>
      <c r="C2477" s="489" t="s">
        <v>2102</v>
      </c>
      <c r="D2477" s="489" t="s">
        <v>14373</v>
      </c>
    </row>
    <row r="2478" spans="1:4">
      <c r="A2478" s="489" t="str">
        <f t="shared" si="38"/>
        <v>2310503939介護予防通所リハビリテーション</v>
      </c>
      <c r="B2478" s="489">
        <v>2310503939</v>
      </c>
      <c r="C2478" s="489" t="s">
        <v>2512</v>
      </c>
      <c r="D2478" s="489" t="s">
        <v>14374</v>
      </c>
    </row>
    <row r="2479" spans="1:4">
      <c r="A2479" s="489" t="str">
        <f t="shared" si="38"/>
        <v>2310503939介護予防訪問リハビリテーション</v>
      </c>
      <c r="B2479" s="489">
        <v>2310503939</v>
      </c>
      <c r="C2479" s="489" t="s">
        <v>2108</v>
      </c>
      <c r="D2479" s="489" t="s">
        <v>14374</v>
      </c>
    </row>
    <row r="2480" spans="1:4">
      <c r="A2480" s="489" t="str">
        <f t="shared" si="38"/>
        <v>2310503939介護予防訪問看護</v>
      </c>
      <c r="B2480" s="489">
        <v>2310503939</v>
      </c>
      <c r="C2480" s="489" t="s">
        <v>2103</v>
      </c>
      <c r="D2480" s="489" t="s">
        <v>14374</v>
      </c>
    </row>
    <row r="2481" spans="1:4">
      <c r="A2481" s="489" t="str">
        <f t="shared" si="38"/>
        <v>2310503939通所リハビリテーション</v>
      </c>
      <c r="B2481" s="489">
        <v>2310503939</v>
      </c>
      <c r="C2481" s="489" t="s">
        <v>2511</v>
      </c>
      <c r="D2481" s="489" t="s">
        <v>14374</v>
      </c>
    </row>
    <row r="2482" spans="1:4">
      <c r="A2482" s="489" t="str">
        <f t="shared" si="38"/>
        <v>2310503939訪問リハビリテーション</v>
      </c>
      <c r="B2482" s="489">
        <v>2310503939</v>
      </c>
      <c r="C2482" s="489" t="s">
        <v>2104</v>
      </c>
      <c r="D2482" s="489" t="s">
        <v>14374</v>
      </c>
    </row>
    <row r="2483" spans="1:4">
      <c r="A2483" s="489" t="str">
        <f t="shared" si="38"/>
        <v>2310503939訪問看護</v>
      </c>
      <c r="B2483" s="489">
        <v>2310503939</v>
      </c>
      <c r="C2483" s="489" t="s">
        <v>2102</v>
      </c>
      <c r="D2483" s="489" t="s">
        <v>14374</v>
      </c>
    </row>
    <row r="2484" spans="1:4">
      <c r="A2484" s="489" t="str">
        <f t="shared" si="38"/>
        <v>2310504028介護予防通所リハビリテーション</v>
      </c>
      <c r="B2484" s="489">
        <v>2310504028</v>
      </c>
      <c r="C2484" s="489" t="s">
        <v>2512</v>
      </c>
      <c r="D2484" s="489" t="s">
        <v>14375</v>
      </c>
    </row>
    <row r="2485" spans="1:4">
      <c r="A2485" s="489" t="str">
        <f t="shared" si="38"/>
        <v>2310504028介護予防訪問リハビリテーション</v>
      </c>
      <c r="B2485" s="489">
        <v>2310504028</v>
      </c>
      <c r="C2485" s="489" t="s">
        <v>2108</v>
      </c>
      <c r="D2485" s="489" t="s">
        <v>14375</v>
      </c>
    </row>
    <row r="2486" spans="1:4">
      <c r="A2486" s="489" t="str">
        <f t="shared" si="38"/>
        <v>2310504028介護予防訪問看護</v>
      </c>
      <c r="B2486" s="489">
        <v>2310504028</v>
      </c>
      <c r="C2486" s="489" t="s">
        <v>2103</v>
      </c>
      <c r="D2486" s="489" t="s">
        <v>14375</v>
      </c>
    </row>
    <row r="2487" spans="1:4">
      <c r="A2487" s="489" t="str">
        <f t="shared" si="38"/>
        <v>2310504028通所リハビリテーション</v>
      </c>
      <c r="B2487" s="489">
        <v>2310504028</v>
      </c>
      <c r="C2487" s="489" t="s">
        <v>2511</v>
      </c>
      <c r="D2487" s="489" t="s">
        <v>14375</v>
      </c>
    </row>
    <row r="2488" spans="1:4">
      <c r="A2488" s="489" t="str">
        <f t="shared" si="38"/>
        <v>2310504028通所リハビリテーション</v>
      </c>
      <c r="B2488" s="489">
        <v>2310504028</v>
      </c>
      <c r="C2488" s="489" t="s">
        <v>2511</v>
      </c>
      <c r="D2488" s="489" t="s">
        <v>14375</v>
      </c>
    </row>
    <row r="2489" spans="1:4">
      <c r="A2489" s="489" t="str">
        <f t="shared" si="38"/>
        <v>2310504028訪問リハビリテーション</v>
      </c>
      <c r="B2489" s="489">
        <v>2310504028</v>
      </c>
      <c r="C2489" s="489" t="s">
        <v>2104</v>
      </c>
      <c r="D2489" s="489" t="s">
        <v>14375</v>
      </c>
    </row>
    <row r="2490" spans="1:4">
      <c r="A2490" s="489" t="str">
        <f t="shared" si="38"/>
        <v>2310504028訪問看護</v>
      </c>
      <c r="B2490" s="489">
        <v>2310504028</v>
      </c>
      <c r="C2490" s="489" t="s">
        <v>2102</v>
      </c>
      <c r="D2490" s="489" t="s">
        <v>14375</v>
      </c>
    </row>
    <row r="2491" spans="1:4">
      <c r="A2491" s="489" t="str">
        <f t="shared" si="38"/>
        <v>2310504044介護予防訪問看護</v>
      </c>
      <c r="B2491" s="489">
        <v>2310504044</v>
      </c>
      <c r="C2491" s="489" t="s">
        <v>2103</v>
      </c>
      <c r="D2491" s="489" t="s">
        <v>14376</v>
      </c>
    </row>
    <row r="2492" spans="1:4">
      <c r="A2492" s="489" t="str">
        <f t="shared" si="38"/>
        <v>2310504044訪問看護</v>
      </c>
      <c r="B2492" s="489">
        <v>2310504044</v>
      </c>
      <c r="C2492" s="489" t="s">
        <v>2102</v>
      </c>
      <c r="D2492" s="489" t="s">
        <v>14376</v>
      </c>
    </row>
    <row r="2493" spans="1:4">
      <c r="A2493" s="489" t="str">
        <f t="shared" si="38"/>
        <v>2310504069介護予防訪問リハビリテーション</v>
      </c>
      <c r="B2493" s="489">
        <v>2310504069</v>
      </c>
      <c r="C2493" s="489" t="s">
        <v>2108</v>
      </c>
      <c r="D2493" s="489" t="s">
        <v>14377</v>
      </c>
    </row>
    <row r="2494" spans="1:4">
      <c r="A2494" s="489" t="str">
        <f t="shared" si="38"/>
        <v>2310504069介護予防訪問看護</v>
      </c>
      <c r="B2494" s="489">
        <v>2310504069</v>
      </c>
      <c r="C2494" s="489" t="s">
        <v>2103</v>
      </c>
      <c r="D2494" s="489" t="s">
        <v>14377</v>
      </c>
    </row>
    <row r="2495" spans="1:4">
      <c r="A2495" s="489" t="str">
        <f t="shared" si="38"/>
        <v>2310504069訪問リハビリテーション</v>
      </c>
      <c r="B2495" s="489">
        <v>2310504069</v>
      </c>
      <c r="C2495" s="489" t="s">
        <v>2104</v>
      </c>
      <c r="D2495" s="489" t="s">
        <v>14377</v>
      </c>
    </row>
    <row r="2496" spans="1:4">
      <c r="A2496" s="489" t="str">
        <f t="shared" si="38"/>
        <v>2310504069訪問看護</v>
      </c>
      <c r="B2496" s="489">
        <v>2310504069</v>
      </c>
      <c r="C2496" s="489" t="s">
        <v>2102</v>
      </c>
      <c r="D2496" s="489" t="s">
        <v>14377</v>
      </c>
    </row>
    <row r="2497" spans="1:4">
      <c r="A2497" s="489" t="str">
        <f t="shared" si="38"/>
        <v>2310504176介護予防訪問リハビリテーション</v>
      </c>
      <c r="B2497" s="489">
        <v>2310504176</v>
      </c>
      <c r="C2497" s="489" t="s">
        <v>2108</v>
      </c>
      <c r="D2497" s="489" t="s">
        <v>14378</v>
      </c>
    </row>
    <row r="2498" spans="1:4">
      <c r="A2498" s="489" t="str">
        <f t="shared" ref="A2498:A2561" si="39">B2498&amp;C2498</f>
        <v>2310504176介護予防訪問看護</v>
      </c>
      <c r="B2498" s="489">
        <v>2310504176</v>
      </c>
      <c r="C2498" s="489" t="s">
        <v>2103</v>
      </c>
      <c r="D2498" s="489" t="s">
        <v>14378</v>
      </c>
    </row>
    <row r="2499" spans="1:4">
      <c r="A2499" s="489" t="str">
        <f t="shared" si="39"/>
        <v>2310504176訪問リハビリテーション</v>
      </c>
      <c r="B2499" s="489">
        <v>2310504176</v>
      </c>
      <c r="C2499" s="489" t="s">
        <v>2104</v>
      </c>
      <c r="D2499" s="489" t="s">
        <v>14378</v>
      </c>
    </row>
    <row r="2500" spans="1:4">
      <c r="A2500" s="489" t="str">
        <f t="shared" si="39"/>
        <v>2310504176訪問看護</v>
      </c>
      <c r="B2500" s="489">
        <v>2310504176</v>
      </c>
      <c r="C2500" s="489" t="s">
        <v>2102</v>
      </c>
      <c r="D2500" s="489" t="s">
        <v>14378</v>
      </c>
    </row>
    <row r="2501" spans="1:4">
      <c r="A2501" s="489" t="str">
        <f t="shared" si="39"/>
        <v>2310504192介護予防訪問リハビリテーション</v>
      </c>
      <c r="B2501" s="489">
        <v>2310504192</v>
      </c>
      <c r="C2501" s="489" t="s">
        <v>2108</v>
      </c>
      <c r="D2501" s="489" t="s">
        <v>14379</v>
      </c>
    </row>
    <row r="2502" spans="1:4">
      <c r="A2502" s="489" t="str">
        <f t="shared" si="39"/>
        <v>2310504192介護予防訪問看護</v>
      </c>
      <c r="B2502" s="489">
        <v>2310504192</v>
      </c>
      <c r="C2502" s="489" t="s">
        <v>2103</v>
      </c>
      <c r="D2502" s="489" t="s">
        <v>14379</v>
      </c>
    </row>
    <row r="2503" spans="1:4">
      <c r="A2503" s="489" t="str">
        <f t="shared" si="39"/>
        <v>2310504192訪問リハビリテーション</v>
      </c>
      <c r="B2503" s="489">
        <v>2310504192</v>
      </c>
      <c r="C2503" s="489" t="s">
        <v>2104</v>
      </c>
      <c r="D2503" s="489" t="s">
        <v>14379</v>
      </c>
    </row>
    <row r="2504" spans="1:4">
      <c r="A2504" s="489" t="str">
        <f t="shared" si="39"/>
        <v>2310504192訪問看護</v>
      </c>
      <c r="B2504" s="489">
        <v>2310504192</v>
      </c>
      <c r="C2504" s="489" t="s">
        <v>2102</v>
      </c>
      <c r="D2504" s="489" t="s">
        <v>14379</v>
      </c>
    </row>
    <row r="2505" spans="1:4">
      <c r="A2505" s="489" t="str">
        <f t="shared" si="39"/>
        <v>2310504291介護予防訪問リハビリテーション</v>
      </c>
      <c r="B2505" s="489">
        <v>2310504291</v>
      </c>
      <c r="C2505" s="489" t="s">
        <v>2108</v>
      </c>
      <c r="D2505" s="489" t="s">
        <v>14380</v>
      </c>
    </row>
    <row r="2506" spans="1:4">
      <c r="A2506" s="489" t="str">
        <f t="shared" si="39"/>
        <v>2310504291介護予防訪問看護</v>
      </c>
      <c r="B2506" s="489">
        <v>2310504291</v>
      </c>
      <c r="C2506" s="489" t="s">
        <v>2103</v>
      </c>
      <c r="D2506" s="489" t="s">
        <v>14380</v>
      </c>
    </row>
    <row r="2507" spans="1:4">
      <c r="A2507" s="489" t="str">
        <f t="shared" si="39"/>
        <v>2310504291訪問リハビリテーション</v>
      </c>
      <c r="B2507" s="489">
        <v>2310504291</v>
      </c>
      <c r="C2507" s="489" t="s">
        <v>2104</v>
      </c>
      <c r="D2507" s="489" t="s">
        <v>14380</v>
      </c>
    </row>
    <row r="2508" spans="1:4">
      <c r="A2508" s="489" t="str">
        <f t="shared" si="39"/>
        <v>2310504291訪問看護</v>
      </c>
      <c r="B2508" s="489">
        <v>2310504291</v>
      </c>
      <c r="C2508" s="489" t="s">
        <v>2102</v>
      </c>
      <c r="D2508" s="489" t="s">
        <v>14380</v>
      </c>
    </row>
    <row r="2509" spans="1:4">
      <c r="A2509" s="489" t="str">
        <f t="shared" si="39"/>
        <v>2310504309介護予防訪問リハビリテーション</v>
      </c>
      <c r="B2509" s="489">
        <v>2310504309</v>
      </c>
      <c r="C2509" s="489" t="s">
        <v>2108</v>
      </c>
      <c r="D2509" s="489" t="s">
        <v>14381</v>
      </c>
    </row>
    <row r="2510" spans="1:4">
      <c r="A2510" s="489" t="str">
        <f t="shared" si="39"/>
        <v>2310504309介護予防訪問看護</v>
      </c>
      <c r="B2510" s="489">
        <v>2310504309</v>
      </c>
      <c r="C2510" s="489" t="s">
        <v>2103</v>
      </c>
      <c r="D2510" s="489" t="s">
        <v>14381</v>
      </c>
    </row>
    <row r="2511" spans="1:4">
      <c r="A2511" s="489" t="str">
        <f t="shared" si="39"/>
        <v>2310504309訪問リハビリテーション</v>
      </c>
      <c r="B2511" s="489">
        <v>2310504309</v>
      </c>
      <c r="C2511" s="489" t="s">
        <v>2104</v>
      </c>
      <c r="D2511" s="489" t="s">
        <v>14381</v>
      </c>
    </row>
    <row r="2512" spans="1:4">
      <c r="A2512" s="489" t="str">
        <f t="shared" si="39"/>
        <v>2310504309訪問看護</v>
      </c>
      <c r="B2512" s="489">
        <v>2310504309</v>
      </c>
      <c r="C2512" s="489" t="s">
        <v>2102</v>
      </c>
      <c r="D2512" s="489" t="s">
        <v>14381</v>
      </c>
    </row>
    <row r="2513" spans="1:4">
      <c r="A2513" s="489" t="str">
        <f t="shared" si="39"/>
        <v>2310504424介護予防訪問リハビリテーション</v>
      </c>
      <c r="B2513" s="489">
        <v>2310504424</v>
      </c>
      <c r="C2513" s="489" t="s">
        <v>2108</v>
      </c>
      <c r="D2513" s="489" t="s">
        <v>14382</v>
      </c>
    </row>
    <row r="2514" spans="1:4">
      <c r="A2514" s="489" t="str">
        <f t="shared" si="39"/>
        <v>2310504424介護予防訪問看護</v>
      </c>
      <c r="B2514" s="489">
        <v>2310504424</v>
      </c>
      <c r="C2514" s="489" t="s">
        <v>2103</v>
      </c>
      <c r="D2514" s="489" t="s">
        <v>14382</v>
      </c>
    </row>
    <row r="2515" spans="1:4">
      <c r="A2515" s="489" t="str">
        <f t="shared" si="39"/>
        <v>2310504424訪問リハビリテーション</v>
      </c>
      <c r="B2515" s="489">
        <v>2310504424</v>
      </c>
      <c r="C2515" s="489" t="s">
        <v>2104</v>
      </c>
      <c r="D2515" s="489" t="s">
        <v>14382</v>
      </c>
    </row>
    <row r="2516" spans="1:4">
      <c r="A2516" s="489" t="str">
        <f t="shared" si="39"/>
        <v>2310504424訪問看護</v>
      </c>
      <c r="B2516" s="489">
        <v>2310504424</v>
      </c>
      <c r="C2516" s="489" t="s">
        <v>2102</v>
      </c>
      <c r="D2516" s="489" t="s">
        <v>14382</v>
      </c>
    </row>
    <row r="2517" spans="1:4">
      <c r="A2517" s="489" t="str">
        <f t="shared" si="39"/>
        <v>2310504481介護予防訪問リハビリテーション</v>
      </c>
      <c r="B2517" s="489">
        <v>2310504481</v>
      </c>
      <c r="C2517" s="489" t="s">
        <v>2108</v>
      </c>
      <c r="D2517" s="489" t="s">
        <v>14383</v>
      </c>
    </row>
    <row r="2518" spans="1:4">
      <c r="A2518" s="489" t="str">
        <f t="shared" si="39"/>
        <v>2310504481介護予防訪問看護</v>
      </c>
      <c r="B2518" s="489">
        <v>2310504481</v>
      </c>
      <c r="C2518" s="489" t="s">
        <v>2103</v>
      </c>
      <c r="D2518" s="489" t="s">
        <v>14383</v>
      </c>
    </row>
    <row r="2519" spans="1:4">
      <c r="A2519" s="489" t="str">
        <f t="shared" si="39"/>
        <v>2310504481訪問リハビリテーション</v>
      </c>
      <c r="B2519" s="489">
        <v>2310504481</v>
      </c>
      <c r="C2519" s="489" t="s">
        <v>2104</v>
      </c>
      <c r="D2519" s="489" t="s">
        <v>14383</v>
      </c>
    </row>
    <row r="2520" spans="1:4">
      <c r="A2520" s="489" t="str">
        <f t="shared" si="39"/>
        <v>2310504481訪問看護</v>
      </c>
      <c r="B2520" s="489">
        <v>2310504481</v>
      </c>
      <c r="C2520" s="489" t="s">
        <v>2102</v>
      </c>
      <c r="D2520" s="489" t="s">
        <v>14383</v>
      </c>
    </row>
    <row r="2521" spans="1:4">
      <c r="A2521" s="489" t="str">
        <f t="shared" si="39"/>
        <v>2310504507介護予防訪問リハビリテーション</v>
      </c>
      <c r="B2521" s="489">
        <v>2310504507</v>
      </c>
      <c r="C2521" s="489" t="s">
        <v>2108</v>
      </c>
      <c r="D2521" s="489" t="s">
        <v>14384</v>
      </c>
    </row>
    <row r="2522" spans="1:4">
      <c r="A2522" s="489" t="str">
        <f t="shared" si="39"/>
        <v>2310504507介護予防訪問看護</v>
      </c>
      <c r="B2522" s="489">
        <v>2310504507</v>
      </c>
      <c r="C2522" s="489" t="s">
        <v>2103</v>
      </c>
      <c r="D2522" s="489" t="s">
        <v>14384</v>
      </c>
    </row>
    <row r="2523" spans="1:4">
      <c r="A2523" s="489" t="str">
        <f t="shared" si="39"/>
        <v>2310504507訪問リハビリテーション</v>
      </c>
      <c r="B2523" s="489">
        <v>2310504507</v>
      </c>
      <c r="C2523" s="489" t="s">
        <v>2104</v>
      </c>
      <c r="D2523" s="489" t="s">
        <v>14384</v>
      </c>
    </row>
    <row r="2524" spans="1:4">
      <c r="A2524" s="489" t="str">
        <f t="shared" si="39"/>
        <v>2310504507訪問看護</v>
      </c>
      <c r="B2524" s="489">
        <v>2310504507</v>
      </c>
      <c r="C2524" s="489" t="s">
        <v>2102</v>
      </c>
      <c r="D2524" s="489" t="s">
        <v>14384</v>
      </c>
    </row>
    <row r="2525" spans="1:4">
      <c r="A2525" s="489" t="str">
        <f t="shared" si="39"/>
        <v>2310504663介護予防訪問リハビリテーション</v>
      </c>
      <c r="B2525" s="489">
        <v>2310504663</v>
      </c>
      <c r="C2525" s="489" t="s">
        <v>2108</v>
      </c>
      <c r="D2525" s="489" t="s">
        <v>14385</v>
      </c>
    </row>
    <row r="2526" spans="1:4">
      <c r="A2526" s="489" t="str">
        <f t="shared" si="39"/>
        <v>2310504663介護予防訪問看護</v>
      </c>
      <c r="B2526" s="489">
        <v>2310504663</v>
      </c>
      <c r="C2526" s="489" t="s">
        <v>2103</v>
      </c>
      <c r="D2526" s="489" t="s">
        <v>14385</v>
      </c>
    </row>
    <row r="2527" spans="1:4">
      <c r="A2527" s="489" t="str">
        <f t="shared" si="39"/>
        <v>2310504663訪問リハビリテーション</v>
      </c>
      <c r="B2527" s="489">
        <v>2310504663</v>
      </c>
      <c r="C2527" s="489" t="s">
        <v>2104</v>
      </c>
      <c r="D2527" s="489" t="s">
        <v>14385</v>
      </c>
    </row>
    <row r="2528" spans="1:4">
      <c r="A2528" s="489" t="str">
        <f t="shared" si="39"/>
        <v>2310504663訪問看護</v>
      </c>
      <c r="B2528" s="489">
        <v>2310504663</v>
      </c>
      <c r="C2528" s="489" t="s">
        <v>2102</v>
      </c>
      <c r="D2528" s="489" t="s">
        <v>14385</v>
      </c>
    </row>
    <row r="2529" spans="1:4">
      <c r="A2529" s="489" t="str">
        <f t="shared" si="39"/>
        <v>2310504705介護予防訪問リハビリテーション</v>
      </c>
      <c r="B2529" s="489">
        <v>2310504705</v>
      </c>
      <c r="C2529" s="489" t="s">
        <v>2108</v>
      </c>
      <c r="D2529" s="489" t="s">
        <v>14381</v>
      </c>
    </row>
    <row r="2530" spans="1:4">
      <c r="A2530" s="489" t="str">
        <f t="shared" si="39"/>
        <v>2310504705介護予防訪問看護</v>
      </c>
      <c r="B2530" s="489">
        <v>2310504705</v>
      </c>
      <c r="C2530" s="489" t="s">
        <v>2103</v>
      </c>
      <c r="D2530" s="489" t="s">
        <v>14381</v>
      </c>
    </row>
    <row r="2531" spans="1:4">
      <c r="A2531" s="489" t="str">
        <f t="shared" si="39"/>
        <v>2310504705訪問リハビリテーション</v>
      </c>
      <c r="B2531" s="489">
        <v>2310504705</v>
      </c>
      <c r="C2531" s="489" t="s">
        <v>2104</v>
      </c>
      <c r="D2531" s="489" t="s">
        <v>14381</v>
      </c>
    </row>
    <row r="2532" spans="1:4">
      <c r="A2532" s="489" t="str">
        <f t="shared" si="39"/>
        <v>2310504705訪問看護</v>
      </c>
      <c r="B2532" s="489">
        <v>2310504705</v>
      </c>
      <c r="C2532" s="489" t="s">
        <v>2102</v>
      </c>
      <c r="D2532" s="489" t="s">
        <v>14381</v>
      </c>
    </row>
    <row r="2533" spans="1:4">
      <c r="A2533" s="489" t="str">
        <f t="shared" si="39"/>
        <v>2310504713介護予防訪問リハビリテーション</v>
      </c>
      <c r="B2533" s="489">
        <v>2310504713</v>
      </c>
      <c r="C2533" s="489" t="s">
        <v>2108</v>
      </c>
      <c r="D2533" s="489" t="s">
        <v>14386</v>
      </c>
    </row>
    <row r="2534" spans="1:4">
      <c r="A2534" s="489" t="str">
        <f t="shared" si="39"/>
        <v>2310504713介護予防訪問看護</v>
      </c>
      <c r="B2534" s="489">
        <v>2310504713</v>
      </c>
      <c r="C2534" s="489" t="s">
        <v>2103</v>
      </c>
      <c r="D2534" s="489" t="s">
        <v>14386</v>
      </c>
    </row>
    <row r="2535" spans="1:4">
      <c r="A2535" s="489" t="str">
        <f t="shared" si="39"/>
        <v>2310504713訪問リハビリテーション</v>
      </c>
      <c r="B2535" s="489">
        <v>2310504713</v>
      </c>
      <c r="C2535" s="489" t="s">
        <v>2104</v>
      </c>
      <c r="D2535" s="489" t="s">
        <v>14386</v>
      </c>
    </row>
    <row r="2536" spans="1:4">
      <c r="A2536" s="489" t="str">
        <f t="shared" si="39"/>
        <v>2310504713訪問看護</v>
      </c>
      <c r="B2536" s="489">
        <v>2310504713</v>
      </c>
      <c r="C2536" s="489" t="s">
        <v>2102</v>
      </c>
      <c r="D2536" s="489" t="s">
        <v>14386</v>
      </c>
    </row>
    <row r="2537" spans="1:4">
      <c r="A2537" s="489" t="str">
        <f t="shared" si="39"/>
        <v>2310504762介護予防訪問リハビリテーション</v>
      </c>
      <c r="B2537" s="489">
        <v>2310504762</v>
      </c>
      <c r="C2537" s="489" t="s">
        <v>2108</v>
      </c>
      <c r="D2537" s="489" t="s">
        <v>14387</v>
      </c>
    </row>
    <row r="2538" spans="1:4">
      <c r="A2538" s="489" t="str">
        <f t="shared" si="39"/>
        <v>2310504762介護予防訪問看護</v>
      </c>
      <c r="B2538" s="489">
        <v>2310504762</v>
      </c>
      <c r="C2538" s="489" t="s">
        <v>2103</v>
      </c>
      <c r="D2538" s="489" t="s">
        <v>14387</v>
      </c>
    </row>
    <row r="2539" spans="1:4">
      <c r="A2539" s="489" t="str">
        <f t="shared" si="39"/>
        <v>2310504762訪問リハビリテーション</v>
      </c>
      <c r="B2539" s="489">
        <v>2310504762</v>
      </c>
      <c r="C2539" s="489" t="s">
        <v>2104</v>
      </c>
      <c r="D2539" s="489" t="s">
        <v>14387</v>
      </c>
    </row>
    <row r="2540" spans="1:4">
      <c r="A2540" s="489" t="str">
        <f t="shared" si="39"/>
        <v>2310504762訪問看護</v>
      </c>
      <c r="B2540" s="489">
        <v>2310504762</v>
      </c>
      <c r="C2540" s="489" t="s">
        <v>2102</v>
      </c>
      <c r="D2540" s="489" t="s">
        <v>14387</v>
      </c>
    </row>
    <row r="2541" spans="1:4">
      <c r="A2541" s="489" t="str">
        <f t="shared" si="39"/>
        <v>2310504770介護予防訪問リハビリテーション</v>
      </c>
      <c r="B2541" s="489">
        <v>2310504770</v>
      </c>
      <c r="C2541" s="489" t="s">
        <v>2108</v>
      </c>
      <c r="D2541" s="489" t="s">
        <v>14388</v>
      </c>
    </row>
    <row r="2542" spans="1:4">
      <c r="A2542" s="489" t="str">
        <f t="shared" si="39"/>
        <v>2310504770介護予防訪問看護</v>
      </c>
      <c r="B2542" s="489">
        <v>2310504770</v>
      </c>
      <c r="C2542" s="489" t="s">
        <v>2103</v>
      </c>
      <c r="D2542" s="489" t="s">
        <v>14388</v>
      </c>
    </row>
    <row r="2543" spans="1:4">
      <c r="A2543" s="489" t="str">
        <f t="shared" si="39"/>
        <v>2310504770訪問リハビリテーション</v>
      </c>
      <c r="B2543" s="489">
        <v>2310504770</v>
      </c>
      <c r="C2543" s="489" t="s">
        <v>2104</v>
      </c>
      <c r="D2543" s="489" t="s">
        <v>14388</v>
      </c>
    </row>
    <row r="2544" spans="1:4">
      <c r="A2544" s="489" t="str">
        <f t="shared" si="39"/>
        <v>2310504770訪問看護</v>
      </c>
      <c r="B2544" s="489">
        <v>2310504770</v>
      </c>
      <c r="C2544" s="489" t="s">
        <v>2102</v>
      </c>
      <c r="D2544" s="489" t="s">
        <v>14388</v>
      </c>
    </row>
    <row r="2545" spans="1:4">
      <c r="A2545" s="489" t="str">
        <f t="shared" si="39"/>
        <v>2310504838介護予防訪問リハビリテーション</v>
      </c>
      <c r="B2545" s="489">
        <v>2310504838</v>
      </c>
      <c r="C2545" s="489" t="s">
        <v>2108</v>
      </c>
      <c r="D2545" s="489" t="s">
        <v>14389</v>
      </c>
    </row>
    <row r="2546" spans="1:4">
      <c r="A2546" s="489" t="str">
        <f t="shared" si="39"/>
        <v>2310504838介護予防訪問看護</v>
      </c>
      <c r="B2546" s="489">
        <v>2310504838</v>
      </c>
      <c r="C2546" s="489" t="s">
        <v>2103</v>
      </c>
      <c r="D2546" s="489" t="s">
        <v>14389</v>
      </c>
    </row>
    <row r="2547" spans="1:4">
      <c r="A2547" s="489" t="str">
        <f t="shared" si="39"/>
        <v>2310504838訪問リハビリテーション</v>
      </c>
      <c r="B2547" s="489">
        <v>2310504838</v>
      </c>
      <c r="C2547" s="489" t="s">
        <v>2104</v>
      </c>
      <c r="D2547" s="489" t="s">
        <v>14389</v>
      </c>
    </row>
    <row r="2548" spans="1:4">
      <c r="A2548" s="489" t="str">
        <f t="shared" si="39"/>
        <v>2310504838訪問看護</v>
      </c>
      <c r="B2548" s="489">
        <v>2310504838</v>
      </c>
      <c r="C2548" s="489" t="s">
        <v>2102</v>
      </c>
      <c r="D2548" s="489" t="s">
        <v>14389</v>
      </c>
    </row>
    <row r="2549" spans="1:4">
      <c r="A2549" s="489" t="str">
        <f t="shared" si="39"/>
        <v>2310504903介護予防訪問リハビリテーション</v>
      </c>
      <c r="B2549" s="489">
        <v>2310504903</v>
      </c>
      <c r="C2549" s="489" t="s">
        <v>2108</v>
      </c>
      <c r="D2549" s="489" t="s">
        <v>14390</v>
      </c>
    </row>
    <row r="2550" spans="1:4">
      <c r="A2550" s="489" t="str">
        <f t="shared" si="39"/>
        <v>2310504903介護予防訪問看護</v>
      </c>
      <c r="B2550" s="489">
        <v>2310504903</v>
      </c>
      <c r="C2550" s="489" t="s">
        <v>2103</v>
      </c>
      <c r="D2550" s="489" t="s">
        <v>14390</v>
      </c>
    </row>
    <row r="2551" spans="1:4">
      <c r="A2551" s="489" t="str">
        <f t="shared" si="39"/>
        <v>2310504903訪問リハビリテーション</v>
      </c>
      <c r="B2551" s="489">
        <v>2310504903</v>
      </c>
      <c r="C2551" s="489" t="s">
        <v>2104</v>
      </c>
      <c r="D2551" s="489" t="s">
        <v>14390</v>
      </c>
    </row>
    <row r="2552" spans="1:4">
      <c r="A2552" s="489" t="str">
        <f t="shared" si="39"/>
        <v>2310504903訪問看護</v>
      </c>
      <c r="B2552" s="489">
        <v>2310504903</v>
      </c>
      <c r="C2552" s="489" t="s">
        <v>2102</v>
      </c>
      <c r="D2552" s="489" t="s">
        <v>14390</v>
      </c>
    </row>
    <row r="2553" spans="1:4">
      <c r="A2553" s="489" t="str">
        <f t="shared" si="39"/>
        <v>2310504945介護予防訪問看護</v>
      </c>
      <c r="B2553" s="489">
        <v>2310504945</v>
      </c>
      <c r="C2553" s="489" t="s">
        <v>2103</v>
      </c>
      <c r="D2553" s="489" t="s">
        <v>14391</v>
      </c>
    </row>
    <row r="2554" spans="1:4">
      <c r="A2554" s="489" t="str">
        <f t="shared" si="39"/>
        <v>2310504945訪問看護</v>
      </c>
      <c r="B2554" s="489">
        <v>2310504945</v>
      </c>
      <c r="C2554" s="489" t="s">
        <v>2102</v>
      </c>
      <c r="D2554" s="489" t="s">
        <v>14391</v>
      </c>
    </row>
    <row r="2555" spans="1:4">
      <c r="A2555" s="489" t="str">
        <f t="shared" si="39"/>
        <v>2310504952介護予防訪問リハビリテーション</v>
      </c>
      <c r="B2555" s="489">
        <v>2310504952</v>
      </c>
      <c r="C2555" s="489" t="s">
        <v>2108</v>
      </c>
      <c r="D2555" s="489" t="s">
        <v>14392</v>
      </c>
    </row>
    <row r="2556" spans="1:4">
      <c r="A2556" s="489" t="str">
        <f t="shared" si="39"/>
        <v>2310504952介護予防訪問看護</v>
      </c>
      <c r="B2556" s="489">
        <v>2310504952</v>
      </c>
      <c r="C2556" s="489" t="s">
        <v>2103</v>
      </c>
      <c r="D2556" s="489" t="s">
        <v>14392</v>
      </c>
    </row>
    <row r="2557" spans="1:4">
      <c r="A2557" s="489" t="str">
        <f t="shared" si="39"/>
        <v>2310504952訪問リハビリテーション</v>
      </c>
      <c r="B2557" s="489">
        <v>2310504952</v>
      </c>
      <c r="C2557" s="489" t="s">
        <v>2104</v>
      </c>
      <c r="D2557" s="489" t="s">
        <v>14392</v>
      </c>
    </row>
    <row r="2558" spans="1:4">
      <c r="A2558" s="489" t="str">
        <f t="shared" si="39"/>
        <v>2310504952訪問看護</v>
      </c>
      <c r="B2558" s="489">
        <v>2310504952</v>
      </c>
      <c r="C2558" s="489" t="s">
        <v>2102</v>
      </c>
      <c r="D2558" s="489" t="s">
        <v>14392</v>
      </c>
    </row>
    <row r="2559" spans="1:4">
      <c r="A2559" s="489" t="str">
        <f t="shared" si="39"/>
        <v>2310505041介護予防訪問リハビリテーション</v>
      </c>
      <c r="B2559" s="489">
        <v>2310505041</v>
      </c>
      <c r="C2559" s="489" t="s">
        <v>2108</v>
      </c>
      <c r="D2559" s="489" t="s">
        <v>14393</v>
      </c>
    </row>
    <row r="2560" spans="1:4">
      <c r="A2560" s="489" t="str">
        <f t="shared" si="39"/>
        <v>2310505041介護予防訪問看護</v>
      </c>
      <c r="B2560" s="489">
        <v>2310505041</v>
      </c>
      <c r="C2560" s="489" t="s">
        <v>2103</v>
      </c>
      <c r="D2560" s="489" t="s">
        <v>14393</v>
      </c>
    </row>
    <row r="2561" spans="1:4">
      <c r="A2561" s="489" t="str">
        <f t="shared" si="39"/>
        <v>2310505041訪問リハビリテーション</v>
      </c>
      <c r="B2561" s="489">
        <v>2310505041</v>
      </c>
      <c r="C2561" s="489" t="s">
        <v>2104</v>
      </c>
      <c r="D2561" s="489" t="s">
        <v>14393</v>
      </c>
    </row>
    <row r="2562" spans="1:4">
      <c r="A2562" s="489" t="str">
        <f t="shared" ref="A2562:A2625" si="40">B2562&amp;C2562</f>
        <v>2310505041訪問看護</v>
      </c>
      <c r="B2562" s="489">
        <v>2310505041</v>
      </c>
      <c r="C2562" s="489" t="s">
        <v>2102</v>
      </c>
      <c r="D2562" s="489" t="s">
        <v>14393</v>
      </c>
    </row>
    <row r="2563" spans="1:4">
      <c r="A2563" s="489" t="str">
        <f t="shared" si="40"/>
        <v>2310505108介護予防訪問リハビリテーション</v>
      </c>
      <c r="B2563" s="489">
        <v>2310505108</v>
      </c>
      <c r="C2563" s="489" t="s">
        <v>2108</v>
      </c>
      <c r="D2563" s="489" t="s">
        <v>14394</v>
      </c>
    </row>
    <row r="2564" spans="1:4">
      <c r="A2564" s="489" t="str">
        <f t="shared" si="40"/>
        <v>2310505108介護予防訪問看護</v>
      </c>
      <c r="B2564" s="489">
        <v>2310505108</v>
      </c>
      <c r="C2564" s="489" t="s">
        <v>2103</v>
      </c>
      <c r="D2564" s="489" t="s">
        <v>14394</v>
      </c>
    </row>
    <row r="2565" spans="1:4">
      <c r="A2565" s="489" t="str">
        <f t="shared" si="40"/>
        <v>2310505108訪問リハビリテーション</v>
      </c>
      <c r="B2565" s="489">
        <v>2310505108</v>
      </c>
      <c r="C2565" s="489" t="s">
        <v>2104</v>
      </c>
      <c r="D2565" s="489" t="s">
        <v>14394</v>
      </c>
    </row>
    <row r="2566" spans="1:4">
      <c r="A2566" s="489" t="str">
        <f t="shared" si="40"/>
        <v>2310505108訪問看護</v>
      </c>
      <c r="B2566" s="489">
        <v>2310505108</v>
      </c>
      <c r="C2566" s="489" t="s">
        <v>2102</v>
      </c>
      <c r="D2566" s="489" t="s">
        <v>14394</v>
      </c>
    </row>
    <row r="2567" spans="1:4">
      <c r="A2567" s="489" t="str">
        <f t="shared" si="40"/>
        <v>2310505140介護予防訪問リハビリテーション</v>
      </c>
      <c r="B2567" s="489">
        <v>2310505140</v>
      </c>
      <c r="C2567" s="489" t="s">
        <v>2108</v>
      </c>
      <c r="D2567" s="489" t="s">
        <v>14395</v>
      </c>
    </row>
    <row r="2568" spans="1:4">
      <c r="A2568" s="489" t="str">
        <f t="shared" si="40"/>
        <v>2310505140介護予防訪問看護</v>
      </c>
      <c r="B2568" s="489">
        <v>2310505140</v>
      </c>
      <c r="C2568" s="489" t="s">
        <v>2103</v>
      </c>
      <c r="D2568" s="489" t="s">
        <v>14395</v>
      </c>
    </row>
    <row r="2569" spans="1:4">
      <c r="A2569" s="489" t="str">
        <f t="shared" si="40"/>
        <v>2310505140訪問リハビリテーション</v>
      </c>
      <c r="B2569" s="489">
        <v>2310505140</v>
      </c>
      <c r="C2569" s="489" t="s">
        <v>2104</v>
      </c>
      <c r="D2569" s="489" t="s">
        <v>14395</v>
      </c>
    </row>
    <row r="2570" spans="1:4">
      <c r="A2570" s="489" t="str">
        <f t="shared" si="40"/>
        <v>2310505140訪問看護</v>
      </c>
      <c r="B2570" s="489">
        <v>2310505140</v>
      </c>
      <c r="C2570" s="489" t="s">
        <v>2102</v>
      </c>
      <c r="D2570" s="489" t="s">
        <v>14395</v>
      </c>
    </row>
    <row r="2571" spans="1:4">
      <c r="A2571" s="489" t="str">
        <f t="shared" si="40"/>
        <v>2310505157介護予防訪問リハビリテーション</v>
      </c>
      <c r="B2571" s="489">
        <v>2310505157</v>
      </c>
      <c r="C2571" s="489" t="s">
        <v>2108</v>
      </c>
      <c r="D2571" s="489" t="s">
        <v>14396</v>
      </c>
    </row>
    <row r="2572" spans="1:4">
      <c r="A2572" s="489" t="str">
        <f t="shared" si="40"/>
        <v>2310505157介護予防訪問看護</v>
      </c>
      <c r="B2572" s="489">
        <v>2310505157</v>
      </c>
      <c r="C2572" s="489" t="s">
        <v>2103</v>
      </c>
      <c r="D2572" s="489" t="s">
        <v>14396</v>
      </c>
    </row>
    <row r="2573" spans="1:4">
      <c r="A2573" s="489" t="str">
        <f t="shared" si="40"/>
        <v>2310505157訪問リハビリテーション</v>
      </c>
      <c r="B2573" s="489">
        <v>2310505157</v>
      </c>
      <c r="C2573" s="489" t="s">
        <v>2104</v>
      </c>
      <c r="D2573" s="489" t="s">
        <v>14396</v>
      </c>
    </row>
    <row r="2574" spans="1:4">
      <c r="A2574" s="489" t="str">
        <f t="shared" si="40"/>
        <v>2310505157訪問看護</v>
      </c>
      <c r="B2574" s="489">
        <v>2310505157</v>
      </c>
      <c r="C2574" s="489" t="s">
        <v>2102</v>
      </c>
      <c r="D2574" s="489" t="s">
        <v>14396</v>
      </c>
    </row>
    <row r="2575" spans="1:4">
      <c r="A2575" s="489" t="str">
        <f t="shared" si="40"/>
        <v>2310505181介護予防訪問リハビリテーション</v>
      </c>
      <c r="B2575" s="489">
        <v>2310505181</v>
      </c>
      <c r="C2575" s="489" t="s">
        <v>2108</v>
      </c>
      <c r="D2575" s="489" t="s">
        <v>14397</v>
      </c>
    </row>
    <row r="2576" spans="1:4">
      <c r="A2576" s="489" t="str">
        <f t="shared" si="40"/>
        <v>2310505181介護予防訪問看護</v>
      </c>
      <c r="B2576" s="489">
        <v>2310505181</v>
      </c>
      <c r="C2576" s="489" t="s">
        <v>2103</v>
      </c>
      <c r="D2576" s="489" t="s">
        <v>14397</v>
      </c>
    </row>
    <row r="2577" spans="1:4">
      <c r="A2577" s="489" t="str">
        <f t="shared" si="40"/>
        <v>2310505181訪問リハビリテーション</v>
      </c>
      <c r="B2577" s="489">
        <v>2310505181</v>
      </c>
      <c r="C2577" s="489" t="s">
        <v>2104</v>
      </c>
      <c r="D2577" s="489" t="s">
        <v>14397</v>
      </c>
    </row>
    <row r="2578" spans="1:4">
      <c r="A2578" s="489" t="str">
        <f t="shared" si="40"/>
        <v>2310505181訪問看護</v>
      </c>
      <c r="B2578" s="489">
        <v>2310505181</v>
      </c>
      <c r="C2578" s="489" t="s">
        <v>2102</v>
      </c>
      <c r="D2578" s="489" t="s">
        <v>14397</v>
      </c>
    </row>
    <row r="2579" spans="1:4">
      <c r="A2579" s="489" t="str">
        <f t="shared" si="40"/>
        <v>2310505231介護予防訪問リハビリテーション</v>
      </c>
      <c r="B2579" s="489">
        <v>2310505231</v>
      </c>
      <c r="C2579" s="489" t="s">
        <v>2108</v>
      </c>
      <c r="D2579" s="489" t="s">
        <v>14398</v>
      </c>
    </row>
    <row r="2580" spans="1:4">
      <c r="A2580" s="489" t="str">
        <f t="shared" si="40"/>
        <v>2310505231介護予防訪問看護</v>
      </c>
      <c r="B2580" s="489">
        <v>2310505231</v>
      </c>
      <c r="C2580" s="489" t="s">
        <v>2103</v>
      </c>
      <c r="D2580" s="489" t="s">
        <v>14398</v>
      </c>
    </row>
    <row r="2581" spans="1:4">
      <c r="A2581" s="489" t="str">
        <f t="shared" si="40"/>
        <v>2310505231訪問リハビリテーション</v>
      </c>
      <c r="B2581" s="489">
        <v>2310505231</v>
      </c>
      <c r="C2581" s="489" t="s">
        <v>2104</v>
      </c>
      <c r="D2581" s="489" t="s">
        <v>14398</v>
      </c>
    </row>
    <row r="2582" spans="1:4">
      <c r="A2582" s="489" t="str">
        <f t="shared" si="40"/>
        <v>2310505231訪問看護</v>
      </c>
      <c r="B2582" s="489">
        <v>2310505231</v>
      </c>
      <c r="C2582" s="489" t="s">
        <v>2102</v>
      </c>
      <c r="D2582" s="489" t="s">
        <v>14398</v>
      </c>
    </row>
    <row r="2583" spans="1:4">
      <c r="A2583" s="489" t="str">
        <f t="shared" si="40"/>
        <v>2310505249介護予防通所リハビリテーション</v>
      </c>
      <c r="B2583" s="489">
        <v>2310505249</v>
      </c>
      <c r="C2583" s="489" t="s">
        <v>2512</v>
      </c>
      <c r="D2583" s="489" t="s">
        <v>14399</v>
      </c>
    </row>
    <row r="2584" spans="1:4">
      <c r="A2584" s="489" t="str">
        <f t="shared" si="40"/>
        <v>2310505249介護予防訪問リハビリテーション</v>
      </c>
      <c r="B2584" s="489">
        <v>2310505249</v>
      </c>
      <c r="C2584" s="489" t="s">
        <v>2108</v>
      </c>
      <c r="D2584" s="489" t="s">
        <v>14399</v>
      </c>
    </row>
    <row r="2585" spans="1:4">
      <c r="A2585" s="489" t="str">
        <f t="shared" si="40"/>
        <v>2310505249介護予防訪問看護</v>
      </c>
      <c r="B2585" s="489">
        <v>2310505249</v>
      </c>
      <c r="C2585" s="489" t="s">
        <v>2103</v>
      </c>
      <c r="D2585" s="489" t="s">
        <v>14399</v>
      </c>
    </row>
    <row r="2586" spans="1:4">
      <c r="A2586" s="489" t="str">
        <f t="shared" si="40"/>
        <v>2310505249訪問リハビリテーション</v>
      </c>
      <c r="B2586" s="489">
        <v>2310505249</v>
      </c>
      <c r="C2586" s="489" t="s">
        <v>2104</v>
      </c>
      <c r="D2586" s="489" t="s">
        <v>14399</v>
      </c>
    </row>
    <row r="2587" spans="1:4">
      <c r="A2587" s="489" t="str">
        <f t="shared" si="40"/>
        <v>2310505249訪問看護</v>
      </c>
      <c r="B2587" s="489">
        <v>2310505249</v>
      </c>
      <c r="C2587" s="489" t="s">
        <v>2102</v>
      </c>
      <c r="D2587" s="489" t="s">
        <v>14399</v>
      </c>
    </row>
    <row r="2588" spans="1:4">
      <c r="A2588" s="489" t="str">
        <f t="shared" si="40"/>
        <v>2310505264介護予防訪問リハビリテーション</v>
      </c>
      <c r="B2588" s="489">
        <v>2310505264</v>
      </c>
      <c r="C2588" s="489" t="s">
        <v>2108</v>
      </c>
      <c r="D2588" s="489" t="s">
        <v>14400</v>
      </c>
    </row>
    <row r="2589" spans="1:4">
      <c r="A2589" s="489" t="str">
        <f t="shared" si="40"/>
        <v>2310505264介護予防訪問看護</v>
      </c>
      <c r="B2589" s="489">
        <v>2310505264</v>
      </c>
      <c r="C2589" s="489" t="s">
        <v>2103</v>
      </c>
      <c r="D2589" s="489" t="s">
        <v>14400</v>
      </c>
    </row>
    <row r="2590" spans="1:4">
      <c r="A2590" s="489" t="str">
        <f t="shared" si="40"/>
        <v>2310505264訪問リハビリテーション</v>
      </c>
      <c r="B2590" s="489">
        <v>2310505264</v>
      </c>
      <c r="C2590" s="489" t="s">
        <v>2104</v>
      </c>
      <c r="D2590" s="489" t="s">
        <v>14400</v>
      </c>
    </row>
    <row r="2591" spans="1:4">
      <c r="A2591" s="489" t="str">
        <f t="shared" si="40"/>
        <v>2310505264訪問看護</v>
      </c>
      <c r="B2591" s="489">
        <v>2310505264</v>
      </c>
      <c r="C2591" s="489" t="s">
        <v>2102</v>
      </c>
      <c r="D2591" s="489" t="s">
        <v>14400</v>
      </c>
    </row>
    <row r="2592" spans="1:4">
      <c r="A2592" s="489" t="str">
        <f t="shared" si="40"/>
        <v>2310505272介護予防訪問リハビリテーション</v>
      </c>
      <c r="B2592" s="489">
        <v>2310505272</v>
      </c>
      <c r="C2592" s="489" t="s">
        <v>2108</v>
      </c>
      <c r="D2592" s="489" t="s">
        <v>14401</v>
      </c>
    </row>
    <row r="2593" spans="1:4">
      <c r="A2593" s="489" t="str">
        <f t="shared" si="40"/>
        <v>2310505272介護予防訪問看護</v>
      </c>
      <c r="B2593" s="489">
        <v>2310505272</v>
      </c>
      <c r="C2593" s="489" t="s">
        <v>2103</v>
      </c>
      <c r="D2593" s="489" t="s">
        <v>14401</v>
      </c>
    </row>
    <row r="2594" spans="1:4">
      <c r="A2594" s="489" t="str">
        <f t="shared" si="40"/>
        <v>2310505272訪問リハビリテーション</v>
      </c>
      <c r="B2594" s="489">
        <v>2310505272</v>
      </c>
      <c r="C2594" s="489" t="s">
        <v>2104</v>
      </c>
      <c r="D2594" s="489" t="s">
        <v>14401</v>
      </c>
    </row>
    <row r="2595" spans="1:4">
      <c r="A2595" s="489" t="str">
        <f t="shared" si="40"/>
        <v>2310505272訪問看護</v>
      </c>
      <c r="B2595" s="489">
        <v>2310505272</v>
      </c>
      <c r="C2595" s="489" t="s">
        <v>2102</v>
      </c>
      <c r="D2595" s="489" t="s">
        <v>14401</v>
      </c>
    </row>
    <row r="2596" spans="1:4">
      <c r="A2596" s="489" t="str">
        <f t="shared" si="40"/>
        <v>2310505280介護予防訪問リハビリテーション</v>
      </c>
      <c r="B2596" s="489">
        <v>2310505280</v>
      </c>
      <c r="C2596" s="489" t="s">
        <v>2108</v>
      </c>
      <c r="D2596" s="489" t="s">
        <v>14402</v>
      </c>
    </row>
    <row r="2597" spans="1:4">
      <c r="A2597" s="489" t="str">
        <f t="shared" si="40"/>
        <v>2310505280介護予防訪問看護</v>
      </c>
      <c r="B2597" s="489">
        <v>2310505280</v>
      </c>
      <c r="C2597" s="489" t="s">
        <v>2103</v>
      </c>
      <c r="D2597" s="489" t="s">
        <v>14402</v>
      </c>
    </row>
    <row r="2598" spans="1:4">
      <c r="A2598" s="489" t="str">
        <f t="shared" si="40"/>
        <v>2310505280訪問リハビリテーション</v>
      </c>
      <c r="B2598" s="489">
        <v>2310505280</v>
      </c>
      <c r="C2598" s="489" t="s">
        <v>2104</v>
      </c>
      <c r="D2598" s="489" t="s">
        <v>14402</v>
      </c>
    </row>
    <row r="2599" spans="1:4">
      <c r="A2599" s="489" t="str">
        <f t="shared" si="40"/>
        <v>2310505280訪問看護</v>
      </c>
      <c r="B2599" s="489">
        <v>2310505280</v>
      </c>
      <c r="C2599" s="489" t="s">
        <v>2102</v>
      </c>
      <c r="D2599" s="489" t="s">
        <v>14402</v>
      </c>
    </row>
    <row r="2600" spans="1:4">
      <c r="A2600" s="489" t="str">
        <f t="shared" si="40"/>
        <v>2310505298介護予防訪問リハビリテーション</v>
      </c>
      <c r="B2600" s="489">
        <v>2310505298</v>
      </c>
      <c r="C2600" s="489" t="s">
        <v>2108</v>
      </c>
      <c r="D2600" s="489" t="s">
        <v>14403</v>
      </c>
    </row>
    <row r="2601" spans="1:4">
      <c r="A2601" s="489" t="str">
        <f t="shared" si="40"/>
        <v>2310505298介護予防訪問看護</v>
      </c>
      <c r="B2601" s="489">
        <v>2310505298</v>
      </c>
      <c r="C2601" s="489" t="s">
        <v>2103</v>
      </c>
      <c r="D2601" s="489" t="s">
        <v>14403</v>
      </c>
    </row>
    <row r="2602" spans="1:4">
      <c r="A2602" s="489" t="str">
        <f t="shared" si="40"/>
        <v>2310505298訪問リハビリテーション</v>
      </c>
      <c r="B2602" s="489">
        <v>2310505298</v>
      </c>
      <c r="C2602" s="489" t="s">
        <v>2104</v>
      </c>
      <c r="D2602" s="489" t="s">
        <v>14403</v>
      </c>
    </row>
    <row r="2603" spans="1:4">
      <c r="A2603" s="489" t="str">
        <f t="shared" si="40"/>
        <v>2310505298訪問看護</v>
      </c>
      <c r="B2603" s="489">
        <v>2310505298</v>
      </c>
      <c r="C2603" s="489" t="s">
        <v>2102</v>
      </c>
      <c r="D2603" s="489" t="s">
        <v>14403</v>
      </c>
    </row>
    <row r="2604" spans="1:4">
      <c r="A2604" s="489" t="str">
        <f t="shared" si="40"/>
        <v>2310505306介護予防訪問リハビリテーション</v>
      </c>
      <c r="B2604" s="489">
        <v>2310505306</v>
      </c>
      <c r="C2604" s="489" t="s">
        <v>2108</v>
      </c>
      <c r="D2604" s="489" t="s">
        <v>14404</v>
      </c>
    </row>
    <row r="2605" spans="1:4">
      <c r="A2605" s="489" t="str">
        <f t="shared" si="40"/>
        <v>2310505306介護予防訪問看護</v>
      </c>
      <c r="B2605" s="489">
        <v>2310505306</v>
      </c>
      <c r="C2605" s="489" t="s">
        <v>2103</v>
      </c>
      <c r="D2605" s="489" t="s">
        <v>14404</v>
      </c>
    </row>
    <row r="2606" spans="1:4">
      <c r="A2606" s="489" t="str">
        <f t="shared" si="40"/>
        <v>2310505306訪問リハビリテーション</v>
      </c>
      <c r="B2606" s="489">
        <v>2310505306</v>
      </c>
      <c r="C2606" s="489" t="s">
        <v>2104</v>
      </c>
      <c r="D2606" s="489" t="s">
        <v>14404</v>
      </c>
    </row>
    <row r="2607" spans="1:4">
      <c r="A2607" s="489" t="str">
        <f t="shared" si="40"/>
        <v>2310505306訪問看護</v>
      </c>
      <c r="B2607" s="489">
        <v>2310505306</v>
      </c>
      <c r="C2607" s="489" t="s">
        <v>2102</v>
      </c>
      <c r="D2607" s="489" t="s">
        <v>14404</v>
      </c>
    </row>
    <row r="2608" spans="1:4">
      <c r="A2608" s="489" t="str">
        <f t="shared" si="40"/>
        <v>2310505314介護予防訪問リハビリテーション</v>
      </c>
      <c r="B2608" s="489">
        <v>2310505314</v>
      </c>
      <c r="C2608" s="489" t="s">
        <v>2108</v>
      </c>
      <c r="D2608" s="489" t="s">
        <v>14405</v>
      </c>
    </row>
    <row r="2609" spans="1:4">
      <c r="A2609" s="489" t="str">
        <f t="shared" si="40"/>
        <v>2310505314介護予防訪問看護</v>
      </c>
      <c r="B2609" s="489">
        <v>2310505314</v>
      </c>
      <c r="C2609" s="489" t="s">
        <v>2103</v>
      </c>
      <c r="D2609" s="489" t="s">
        <v>14405</v>
      </c>
    </row>
    <row r="2610" spans="1:4">
      <c r="A2610" s="489" t="str">
        <f t="shared" si="40"/>
        <v>2310505314訪問リハビリテーション</v>
      </c>
      <c r="B2610" s="489">
        <v>2310505314</v>
      </c>
      <c r="C2610" s="489" t="s">
        <v>2104</v>
      </c>
      <c r="D2610" s="489" t="s">
        <v>14405</v>
      </c>
    </row>
    <row r="2611" spans="1:4">
      <c r="A2611" s="489" t="str">
        <f t="shared" si="40"/>
        <v>2310505314訪問看護</v>
      </c>
      <c r="B2611" s="489">
        <v>2310505314</v>
      </c>
      <c r="C2611" s="489" t="s">
        <v>2102</v>
      </c>
      <c r="D2611" s="489" t="s">
        <v>14405</v>
      </c>
    </row>
    <row r="2612" spans="1:4">
      <c r="A2612" s="489" t="str">
        <f t="shared" si="40"/>
        <v>2310505330介護予防訪問リハビリテーション</v>
      </c>
      <c r="B2612" s="489">
        <v>2310505330</v>
      </c>
      <c r="C2612" s="489" t="s">
        <v>2108</v>
      </c>
      <c r="D2612" s="489" t="s">
        <v>14406</v>
      </c>
    </row>
    <row r="2613" spans="1:4">
      <c r="A2613" s="489" t="str">
        <f t="shared" si="40"/>
        <v>2310505330介護予防訪問看護</v>
      </c>
      <c r="B2613" s="489">
        <v>2310505330</v>
      </c>
      <c r="C2613" s="489" t="s">
        <v>2103</v>
      </c>
      <c r="D2613" s="489" t="s">
        <v>14406</v>
      </c>
    </row>
    <row r="2614" spans="1:4">
      <c r="A2614" s="489" t="str">
        <f t="shared" si="40"/>
        <v>2310505330訪問リハビリテーション</v>
      </c>
      <c r="B2614" s="489">
        <v>2310505330</v>
      </c>
      <c r="C2614" s="489" t="s">
        <v>2104</v>
      </c>
      <c r="D2614" s="489" t="s">
        <v>14406</v>
      </c>
    </row>
    <row r="2615" spans="1:4">
      <c r="A2615" s="489" t="str">
        <f t="shared" si="40"/>
        <v>2310505330訪問看護</v>
      </c>
      <c r="B2615" s="489">
        <v>2310505330</v>
      </c>
      <c r="C2615" s="489" t="s">
        <v>2102</v>
      </c>
      <c r="D2615" s="489" t="s">
        <v>14406</v>
      </c>
    </row>
    <row r="2616" spans="1:4">
      <c r="A2616" s="489" t="str">
        <f t="shared" si="40"/>
        <v>2310505348介護予防訪問リハビリテーション</v>
      </c>
      <c r="B2616" s="489">
        <v>2310505348</v>
      </c>
      <c r="C2616" s="489" t="s">
        <v>2108</v>
      </c>
      <c r="D2616" s="489" t="s">
        <v>14407</v>
      </c>
    </row>
    <row r="2617" spans="1:4">
      <c r="A2617" s="489" t="str">
        <f t="shared" si="40"/>
        <v>2310505348介護予防訪問看護</v>
      </c>
      <c r="B2617" s="489">
        <v>2310505348</v>
      </c>
      <c r="C2617" s="489" t="s">
        <v>2103</v>
      </c>
      <c r="D2617" s="489" t="s">
        <v>14407</v>
      </c>
    </row>
    <row r="2618" spans="1:4">
      <c r="A2618" s="489" t="str">
        <f t="shared" si="40"/>
        <v>2310505348訪問リハビリテーション</v>
      </c>
      <c r="B2618" s="489">
        <v>2310505348</v>
      </c>
      <c r="C2618" s="489" t="s">
        <v>2104</v>
      </c>
      <c r="D2618" s="489" t="s">
        <v>14407</v>
      </c>
    </row>
    <row r="2619" spans="1:4">
      <c r="A2619" s="489" t="str">
        <f t="shared" si="40"/>
        <v>2310505348訪問看護</v>
      </c>
      <c r="B2619" s="489">
        <v>2310505348</v>
      </c>
      <c r="C2619" s="489" t="s">
        <v>2102</v>
      </c>
      <c r="D2619" s="489" t="s">
        <v>14407</v>
      </c>
    </row>
    <row r="2620" spans="1:4">
      <c r="A2620" s="489" t="str">
        <f t="shared" si="40"/>
        <v>2310505355介護予防訪問リハビリテーション</v>
      </c>
      <c r="B2620" s="489">
        <v>2310505355</v>
      </c>
      <c r="C2620" s="489" t="s">
        <v>2108</v>
      </c>
      <c r="D2620" s="489" t="s">
        <v>14408</v>
      </c>
    </row>
    <row r="2621" spans="1:4">
      <c r="A2621" s="489" t="str">
        <f t="shared" si="40"/>
        <v>2310505355介護予防訪問看護</v>
      </c>
      <c r="B2621" s="489">
        <v>2310505355</v>
      </c>
      <c r="C2621" s="489" t="s">
        <v>2103</v>
      </c>
      <c r="D2621" s="489" t="s">
        <v>14408</v>
      </c>
    </row>
    <row r="2622" spans="1:4">
      <c r="A2622" s="489" t="str">
        <f t="shared" si="40"/>
        <v>2310505355訪問リハビリテーション</v>
      </c>
      <c r="B2622" s="489">
        <v>2310505355</v>
      </c>
      <c r="C2622" s="489" t="s">
        <v>2104</v>
      </c>
      <c r="D2622" s="489" t="s">
        <v>14408</v>
      </c>
    </row>
    <row r="2623" spans="1:4">
      <c r="A2623" s="489" t="str">
        <f t="shared" si="40"/>
        <v>2310505355訪問看護</v>
      </c>
      <c r="B2623" s="489">
        <v>2310505355</v>
      </c>
      <c r="C2623" s="489" t="s">
        <v>2102</v>
      </c>
      <c r="D2623" s="489" t="s">
        <v>14408</v>
      </c>
    </row>
    <row r="2624" spans="1:4">
      <c r="A2624" s="489" t="str">
        <f t="shared" si="40"/>
        <v>2310505371介護予防訪問リハビリテーション</v>
      </c>
      <c r="B2624" s="489">
        <v>2310505371</v>
      </c>
      <c r="C2624" s="489" t="s">
        <v>2108</v>
      </c>
      <c r="D2624" s="489" t="s">
        <v>14409</v>
      </c>
    </row>
    <row r="2625" spans="1:4">
      <c r="A2625" s="489" t="str">
        <f t="shared" si="40"/>
        <v>2310505371介護予防訪問看護</v>
      </c>
      <c r="B2625" s="489">
        <v>2310505371</v>
      </c>
      <c r="C2625" s="489" t="s">
        <v>2103</v>
      </c>
      <c r="D2625" s="489" t="s">
        <v>14409</v>
      </c>
    </row>
    <row r="2626" spans="1:4">
      <c r="A2626" s="489" t="str">
        <f t="shared" ref="A2626:A2689" si="41">B2626&amp;C2626</f>
        <v>2310505371訪問リハビリテーション</v>
      </c>
      <c r="B2626" s="489">
        <v>2310505371</v>
      </c>
      <c r="C2626" s="489" t="s">
        <v>2104</v>
      </c>
      <c r="D2626" s="489" t="s">
        <v>14409</v>
      </c>
    </row>
    <row r="2627" spans="1:4">
      <c r="A2627" s="489" t="str">
        <f t="shared" si="41"/>
        <v>2310505371訪問リハビリテーション</v>
      </c>
      <c r="B2627" s="489">
        <v>2310505371</v>
      </c>
      <c r="C2627" s="489" t="s">
        <v>2104</v>
      </c>
      <c r="D2627" s="489" t="s">
        <v>14409</v>
      </c>
    </row>
    <row r="2628" spans="1:4">
      <c r="A2628" s="489" t="str">
        <f t="shared" si="41"/>
        <v>2310505371訪問看護</v>
      </c>
      <c r="B2628" s="489">
        <v>2310505371</v>
      </c>
      <c r="C2628" s="489" t="s">
        <v>2102</v>
      </c>
      <c r="D2628" s="489" t="s">
        <v>14409</v>
      </c>
    </row>
    <row r="2629" spans="1:4">
      <c r="A2629" s="489" t="str">
        <f t="shared" si="41"/>
        <v>2310505389介護予防訪問リハビリテーション</v>
      </c>
      <c r="B2629" s="489">
        <v>2310505389</v>
      </c>
      <c r="C2629" s="489" t="s">
        <v>2108</v>
      </c>
      <c r="D2629" s="489" t="s">
        <v>14410</v>
      </c>
    </row>
    <row r="2630" spans="1:4">
      <c r="A2630" s="489" t="str">
        <f t="shared" si="41"/>
        <v>2310505389介護予防訪問看護</v>
      </c>
      <c r="B2630" s="489">
        <v>2310505389</v>
      </c>
      <c r="C2630" s="489" t="s">
        <v>2103</v>
      </c>
      <c r="D2630" s="489" t="s">
        <v>14410</v>
      </c>
    </row>
    <row r="2631" spans="1:4">
      <c r="A2631" s="489" t="str">
        <f t="shared" si="41"/>
        <v>2310505389訪問リハビリテーション</v>
      </c>
      <c r="B2631" s="489">
        <v>2310505389</v>
      </c>
      <c r="C2631" s="489" t="s">
        <v>2104</v>
      </c>
      <c r="D2631" s="489" t="s">
        <v>14410</v>
      </c>
    </row>
    <row r="2632" spans="1:4">
      <c r="A2632" s="489" t="str">
        <f t="shared" si="41"/>
        <v>2310505389訪問看護</v>
      </c>
      <c r="B2632" s="489">
        <v>2310505389</v>
      </c>
      <c r="C2632" s="489" t="s">
        <v>2102</v>
      </c>
      <c r="D2632" s="489" t="s">
        <v>14410</v>
      </c>
    </row>
    <row r="2633" spans="1:4">
      <c r="A2633" s="489" t="str">
        <f t="shared" si="41"/>
        <v>2310505405介護予防訪問リハビリテーション</v>
      </c>
      <c r="B2633" s="489">
        <v>2310505405</v>
      </c>
      <c r="C2633" s="489" t="s">
        <v>2108</v>
      </c>
      <c r="D2633" s="489" t="s">
        <v>14411</v>
      </c>
    </row>
    <row r="2634" spans="1:4">
      <c r="A2634" s="489" t="str">
        <f t="shared" si="41"/>
        <v>2310505405介護予防訪問看護</v>
      </c>
      <c r="B2634" s="489">
        <v>2310505405</v>
      </c>
      <c r="C2634" s="489" t="s">
        <v>2103</v>
      </c>
      <c r="D2634" s="489" t="s">
        <v>14411</v>
      </c>
    </row>
    <row r="2635" spans="1:4">
      <c r="A2635" s="489" t="str">
        <f t="shared" si="41"/>
        <v>2310505405訪問リハビリテーション</v>
      </c>
      <c r="B2635" s="489">
        <v>2310505405</v>
      </c>
      <c r="C2635" s="489" t="s">
        <v>2104</v>
      </c>
      <c r="D2635" s="489" t="s">
        <v>14411</v>
      </c>
    </row>
    <row r="2636" spans="1:4">
      <c r="A2636" s="489" t="str">
        <f t="shared" si="41"/>
        <v>2310505405訪問看護</v>
      </c>
      <c r="B2636" s="489">
        <v>2310505405</v>
      </c>
      <c r="C2636" s="489" t="s">
        <v>2102</v>
      </c>
      <c r="D2636" s="489" t="s">
        <v>14411</v>
      </c>
    </row>
    <row r="2637" spans="1:4">
      <c r="A2637" s="489" t="str">
        <f t="shared" si="41"/>
        <v>2310505421介護予防訪問リハビリテーション</v>
      </c>
      <c r="B2637" s="489">
        <v>2310505421</v>
      </c>
      <c r="C2637" s="489" t="s">
        <v>2108</v>
      </c>
      <c r="D2637" s="489" t="s">
        <v>14412</v>
      </c>
    </row>
    <row r="2638" spans="1:4">
      <c r="A2638" s="489" t="str">
        <f t="shared" si="41"/>
        <v>2310505421介護予防訪問看護</v>
      </c>
      <c r="B2638" s="489">
        <v>2310505421</v>
      </c>
      <c r="C2638" s="489" t="s">
        <v>2103</v>
      </c>
      <c r="D2638" s="489" t="s">
        <v>14412</v>
      </c>
    </row>
    <row r="2639" spans="1:4">
      <c r="A2639" s="489" t="str">
        <f t="shared" si="41"/>
        <v>2310505421訪問リハビリテーション</v>
      </c>
      <c r="B2639" s="489">
        <v>2310505421</v>
      </c>
      <c r="C2639" s="489" t="s">
        <v>2104</v>
      </c>
      <c r="D2639" s="489" t="s">
        <v>14412</v>
      </c>
    </row>
    <row r="2640" spans="1:4">
      <c r="A2640" s="489" t="str">
        <f t="shared" si="41"/>
        <v>2310505421訪問看護</v>
      </c>
      <c r="B2640" s="489">
        <v>2310505421</v>
      </c>
      <c r="C2640" s="489" t="s">
        <v>2102</v>
      </c>
      <c r="D2640" s="489" t="s">
        <v>14412</v>
      </c>
    </row>
    <row r="2641" spans="1:4">
      <c r="A2641" s="489" t="str">
        <f t="shared" si="41"/>
        <v>2310505439介護予防訪問リハビリテーション</v>
      </c>
      <c r="B2641" s="489">
        <v>2310505439</v>
      </c>
      <c r="C2641" s="489" t="s">
        <v>2108</v>
      </c>
      <c r="D2641" s="489" t="s">
        <v>14413</v>
      </c>
    </row>
    <row r="2642" spans="1:4">
      <c r="A2642" s="489" t="str">
        <f t="shared" si="41"/>
        <v>2310505439介護予防訪問看護</v>
      </c>
      <c r="B2642" s="489">
        <v>2310505439</v>
      </c>
      <c r="C2642" s="489" t="s">
        <v>2103</v>
      </c>
      <c r="D2642" s="489" t="s">
        <v>14413</v>
      </c>
    </row>
    <row r="2643" spans="1:4">
      <c r="A2643" s="489" t="str">
        <f t="shared" si="41"/>
        <v>2310505439訪問リハビリテーション</v>
      </c>
      <c r="B2643" s="489">
        <v>2310505439</v>
      </c>
      <c r="C2643" s="489" t="s">
        <v>2104</v>
      </c>
      <c r="D2643" s="489" t="s">
        <v>14413</v>
      </c>
    </row>
    <row r="2644" spans="1:4">
      <c r="A2644" s="489" t="str">
        <f t="shared" si="41"/>
        <v>2310505439訪問看護</v>
      </c>
      <c r="B2644" s="489">
        <v>2310505439</v>
      </c>
      <c r="C2644" s="489" t="s">
        <v>2102</v>
      </c>
      <c r="D2644" s="489" t="s">
        <v>14413</v>
      </c>
    </row>
    <row r="2645" spans="1:4">
      <c r="A2645" s="489" t="str">
        <f t="shared" si="41"/>
        <v>2310505488介護予防訪問リハビリテーション</v>
      </c>
      <c r="B2645" s="489">
        <v>2310505488</v>
      </c>
      <c r="C2645" s="489" t="s">
        <v>2108</v>
      </c>
      <c r="D2645" s="489" t="s">
        <v>14414</v>
      </c>
    </row>
    <row r="2646" spans="1:4">
      <c r="A2646" s="489" t="str">
        <f t="shared" si="41"/>
        <v>2310505488介護予防訪問看護</v>
      </c>
      <c r="B2646" s="489">
        <v>2310505488</v>
      </c>
      <c r="C2646" s="489" t="s">
        <v>2103</v>
      </c>
      <c r="D2646" s="489" t="s">
        <v>14414</v>
      </c>
    </row>
    <row r="2647" spans="1:4">
      <c r="A2647" s="489" t="str">
        <f t="shared" si="41"/>
        <v>2310505488訪問リハビリテーション</v>
      </c>
      <c r="B2647" s="489">
        <v>2310505488</v>
      </c>
      <c r="C2647" s="489" t="s">
        <v>2104</v>
      </c>
      <c r="D2647" s="489" t="s">
        <v>14414</v>
      </c>
    </row>
    <row r="2648" spans="1:4">
      <c r="A2648" s="489" t="str">
        <f t="shared" si="41"/>
        <v>2310505488訪問看護</v>
      </c>
      <c r="B2648" s="489">
        <v>2310505488</v>
      </c>
      <c r="C2648" s="489" t="s">
        <v>2102</v>
      </c>
      <c r="D2648" s="489" t="s">
        <v>14414</v>
      </c>
    </row>
    <row r="2649" spans="1:4">
      <c r="A2649" s="489" t="str">
        <f t="shared" si="41"/>
        <v>2310505496介護予防訪問リハビリテーション</v>
      </c>
      <c r="B2649" s="489">
        <v>2310505496</v>
      </c>
      <c r="C2649" s="489" t="s">
        <v>2108</v>
      </c>
      <c r="D2649" s="489" t="s">
        <v>14415</v>
      </c>
    </row>
    <row r="2650" spans="1:4">
      <c r="A2650" s="489" t="str">
        <f t="shared" si="41"/>
        <v>2310505496介護予防訪問看護</v>
      </c>
      <c r="B2650" s="489">
        <v>2310505496</v>
      </c>
      <c r="C2650" s="489" t="s">
        <v>2103</v>
      </c>
      <c r="D2650" s="489" t="s">
        <v>14415</v>
      </c>
    </row>
    <row r="2651" spans="1:4">
      <c r="A2651" s="489" t="str">
        <f t="shared" si="41"/>
        <v>2310505496訪問リハビリテーション</v>
      </c>
      <c r="B2651" s="489">
        <v>2310505496</v>
      </c>
      <c r="C2651" s="489" t="s">
        <v>2104</v>
      </c>
      <c r="D2651" s="489" t="s">
        <v>14415</v>
      </c>
    </row>
    <row r="2652" spans="1:4">
      <c r="A2652" s="489" t="str">
        <f t="shared" si="41"/>
        <v>2310505496訪問看護</v>
      </c>
      <c r="B2652" s="489">
        <v>2310505496</v>
      </c>
      <c r="C2652" s="489" t="s">
        <v>2102</v>
      </c>
      <c r="D2652" s="489" t="s">
        <v>14415</v>
      </c>
    </row>
    <row r="2653" spans="1:4">
      <c r="A2653" s="489" t="str">
        <f t="shared" si="41"/>
        <v>2310505520介護予防訪問リハビリテーション</v>
      </c>
      <c r="B2653" s="489">
        <v>2310505520</v>
      </c>
      <c r="C2653" s="489" t="s">
        <v>2108</v>
      </c>
      <c r="D2653" s="489" t="s">
        <v>14416</v>
      </c>
    </row>
    <row r="2654" spans="1:4">
      <c r="A2654" s="489" t="str">
        <f t="shared" si="41"/>
        <v>2310505520介護予防訪問看護</v>
      </c>
      <c r="B2654" s="489">
        <v>2310505520</v>
      </c>
      <c r="C2654" s="489" t="s">
        <v>2103</v>
      </c>
      <c r="D2654" s="489" t="s">
        <v>14416</v>
      </c>
    </row>
    <row r="2655" spans="1:4">
      <c r="A2655" s="489" t="str">
        <f t="shared" si="41"/>
        <v>2310505520訪問リハビリテーション</v>
      </c>
      <c r="B2655" s="489">
        <v>2310505520</v>
      </c>
      <c r="C2655" s="489" t="s">
        <v>2104</v>
      </c>
      <c r="D2655" s="489" t="s">
        <v>14416</v>
      </c>
    </row>
    <row r="2656" spans="1:4">
      <c r="A2656" s="489" t="str">
        <f t="shared" si="41"/>
        <v>2310505520訪問看護</v>
      </c>
      <c r="B2656" s="489">
        <v>2310505520</v>
      </c>
      <c r="C2656" s="489" t="s">
        <v>2102</v>
      </c>
      <c r="D2656" s="489" t="s">
        <v>14416</v>
      </c>
    </row>
    <row r="2657" spans="1:4">
      <c r="A2657" s="489" t="str">
        <f t="shared" si="41"/>
        <v>2310505538介護予防訪問リハビリテーション</v>
      </c>
      <c r="B2657" s="489">
        <v>2310505538</v>
      </c>
      <c r="C2657" s="489" t="s">
        <v>2108</v>
      </c>
      <c r="D2657" s="489" t="s">
        <v>14417</v>
      </c>
    </row>
    <row r="2658" spans="1:4">
      <c r="A2658" s="489" t="str">
        <f t="shared" si="41"/>
        <v>2310505538介護予防訪問看護</v>
      </c>
      <c r="B2658" s="489">
        <v>2310505538</v>
      </c>
      <c r="C2658" s="489" t="s">
        <v>2103</v>
      </c>
      <c r="D2658" s="489" t="s">
        <v>14417</v>
      </c>
    </row>
    <row r="2659" spans="1:4">
      <c r="A2659" s="489" t="str">
        <f t="shared" si="41"/>
        <v>2310505538訪問リハビリテーション</v>
      </c>
      <c r="B2659" s="489">
        <v>2310505538</v>
      </c>
      <c r="C2659" s="489" t="s">
        <v>2104</v>
      </c>
      <c r="D2659" s="489" t="s">
        <v>14417</v>
      </c>
    </row>
    <row r="2660" spans="1:4">
      <c r="A2660" s="489" t="str">
        <f t="shared" si="41"/>
        <v>2310505538訪問看護</v>
      </c>
      <c r="B2660" s="489">
        <v>2310505538</v>
      </c>
      <c r="C2660" s="489" t="s">
        <v>2102</v>
      </c>
      <c r="D2660" s="489" t="s">
        <v>14417</v>
      </c>
    </row>
    <row r="2661" spans="1:4">
      <c r="A2661" s="489" t="str">
        <f t="shared" si="41"/>
        <v>2310505546介護予防訪問リハビリテーション</v>
      </c>
      <c r="B2661" s="489">
        <v>2310505546</v>
      </c>
      <c r="C2661" s="489" t="s">
        <v>2108</v>
      </c>
      <c r="D2661" s="489" t="s">
        <v>14418</v>
      </c>
    </row>
    <row r="2662" spans="1:4">
      <c r="A2662" s="489" t="str">
        <f t="shared" si="41"/>
        <v>2310505546介護予防訪問看護</v>
      </c>
      <c r="B2662" s="489">
        <v>2310505546</v>
      </c>
      <c r="C2662" s="489" t="s">
        <v>2103</v>
      </c>
      <c r="D2662" s="489" t="s">
        <v>14418</v>
      </c>
    </row>
    <row r="2663" spans="1:4">
      <c r="A2663" s="489" t="str">
        <f t="shared" si="41"/>
        <v>2310505546訪問リハビリテーション</v>
      </c>
      <c r="B2663" s="489">
        <v>2310505546</v>
      </c>
      <c r="C2663" s="489" t="s">
        <v>2104</v>
      </c>
      <c r="D2663" s="489" t="s">
        <v>14418</v>
      </c>
    </row>
    <row r="2664" spans="1:4">
      <c r="A2664" s="489" t="str">
        <f t="shared" si="41"/>
        <v>2310505546訪問看護</v>
      </c>
      <c r="B2664" s="489">
        <v>2310505546</v>
      </c>
      <c r="C2664" s="489" t="s">
        <v>2102</v>
      </c>
      <c r="D2664" s="489" t="s">
        <v>14418</v>
      </c>
    </row>
    <row r="2665" spans="1:4">
      <c r="A2665" s="489" t="str">
        <f t="shared" si="41"/>
        <v>2310505579介護予防訪問リハビリテーション</v>
      </c>
      <c r="B2665" s="489">
        <v>2310505579</v>
      </c>
      <c r="C2665" s="489" t="s">
        <v>2108</v>
      </c>
      <c r="D2665" s="489" t="s">
        <v>14419</v>
      </c>
    </row>
    <row r="2666" spans="1:4">
      <c r="A2666" s="489" t="str">
        <f t="shared" si="41"/>
        <v>2310505579介護予防訪問看護</v>
      </c>
      <c r="B2666" s="489">
        <v>2310505579</v>
      </c>
      <c r="C2666" s="489" t="s">
        <v>2103</v>
      </c>
      <c r="D2666" s="489" t="s">
        <v>14419</v>
      </c>
    </row>
    <row r="2667" spans="1:4">
      <c r="A2667" s="489" t="str">
        <f t="shared" si="41"/>
        <v>2310505579訪問リハビリテーション</v>
      </c>
      <c r="B2667" s="489">
        <v>2310505579</v>
      </c>
      <c r="C2667" s="489" t="s">
        <v>2104</v>
      </c>
      <c r="D2667" s="489" t="s">
        <v>14419</v>
      </c>
    </row>
    <row r="2668" spans="1:4">
      <c r="A2668" s="489" t="str">
        <f t="shared" si="41"/>
        <v>2310505579訪問看護</v>
      </c>
      <c r="B2668" s="489">
        <v>2310505579</v>
      </c>
      <c r="C2668" s="489" t="s">
        <v>2102</v>
      </c>
      <c r="D2668" s="489" t="s">
        <v>14419</v>
      </c>
    </row>
    <row r="2669" spans="1:4">
      <c r="A2669" s="489" t="str">
        <f t="shared" si="41"/>
        <v>2310505587介護予防訪問リハビリテーション</v>
      </c>
      <c r="B2669" s="489">
        <v>2310505587</v>
      </c>
      <c r="C2669" s="489" t="s">
        <v>2108</v>
      </c>
      <c r="D2669" s="489" t="s">
        <v>14420</v>
      </c>
    </row>
    <row r="2670" spans="1:4">
      <c r="A2670" s="489" t="str">
        <f t="shared" si="41"/>
        <v>2310505587介護予防訪問看護</v>
      </c>
      <c r="B2670" s="489">
        <v>2310505587</v>
      </c>
      <c r="C2670" s="489" t="s">
        <v>2103</v>
      </c>
      <c r="D2670" s="489" t="s">
        <v>14420</v>
      </c>
    </row>
    <row r="2671" spans="1:4">
      <c r="A2671" s="489" t="str">
        <f t="shared" si="41"/>
        <v>2310505587訪問リハビリテーション</v>
      </c>
      <c r="B2671" s="489">
        <v>2310505587</v>
      </c>
      <c r="C2671" s="489" t="s">
        <v>2104</v>
      </c>
      <c r="D2671" s="489" t="s">
        <v>14420</v>
      </c>
    </row>
    <row r="2672" spans="1:4">
      <c r="A2672" s="489" t="str">
        <f t="shared" si="41"/>
        <v>2310505587訪問看護</v>
      </c>
      <c r="B2672" s="489">
        <v>2310505587</v>
      </c>
      <c r="C2672" s="489" t="s">
        <v>2102</v>
      </c>
      <c r="D2672" s="489" t="s">
        <v>14420</v>
      </c>
    </row>
    <row r="2673" spans="1:4">
      <c r="A2673" s="489" t="str">
        <f t="shared" si="41"/>
        <v>2310505595介護予防訪問リハビリテーション</v>
      </c>
      <c r="B2673" s="489">
        <v>2310505595</v>
      </c>
      <c r="C2673" s="489" t="s">
        <v>2108</v>
      </c>
      <c r="D2673" s="489" t="s">
        <v>14421</v>
      </c>
    </row>
    <row r="2674" spans="1:4">
      <c r="A2674" s="489" t="str">
        <f t="shared" si="41"/>
        <v>2310505595介護予防訪問看護</v>
      </c>
      <c r="B2674" s="489">
        <v>2310505595</v>
      </c>
      <c r="C2674" s="489" t="s">
        <v>2103</v>
      </c>
      <c r="D2674" s="489" t="s">
        <v>14421</v>
      </c>
    </row>
    <row r="2675" spans="1:4">
      <c r="A2675" s="489" t="str">
        <f t="shared" si="41"/>
        <v>2310505595訪問リハビリテーション</v>
      </c>
      <c r="B2675" s="489">
        <v>2310505595</v>
      </c>
      <c r="C2675" s="489" t="s">
        <v>2104</v>
      </c>
      <c r="D2675" s="489" t="s">
        <v>14421</v>
      </c>
    </row>
    <row r="2676" spans="1:4">
      <c r="A2676" s="489" t="str">
        <f t="shared" si="41"/>
        <v>2310505595訪問看護</v>
      </c>
      <c r="B2676" s="489">
        <v>2310505595</v>
      </c>
      <c r="C2676" s="489" t="s">
        <v>2102</v>
      </c>
      <c r="D2676" s="489" t="s">
        <v>14421</v>
      </c>
    </row>
    <row r="2677" spans="1:4">
      <c r="A2677" s="489" t="str">
        <f t="shared" si="41"/>
        <v>2310505603介護予防訪問リハビリテーション</v>
      </c>
      <c r="B2677" s="489">
        <v>2310505603</v>
      </c>
      <c r="C2677" s="489" t="s">
        <v>2108</v>
      </c>
      <c r="D2677" s="489" t="s">
        <v>14422</v>
      </c>
    </row>
    <row r="2678" spans="1:4">
      <c r="A2678" s="489" t="str">
        <f t="shared" si="41"/>
        <v>2310505603介護予防訪問看護</v>
      </c>
      <c r="B2678" s="489">
        <v>2310505603</v>
      </c>
      <c r="C2678" s="489" t="s">
        <v>2103</v>
      </c>
      <c r="D2678" s="489" t="s">
        <v>14422</v>
      </c>
    </row>
    <row r="2679" spans="1:4">
      <c r="A2679" s="489" t="str">
        <f t="shared" si="41"/>
        <v>2310505603訪問リハビリテーション</v>
      </c>
      <c r="B2679" s="489">
        <v>2310505603</v>
      </c>
      <c r="C2679" s="489" t="s">
        <v>2104</v>
      </c>
      <c r="D2679" s="489" t="s">
        <v>14422</v>
      </c>
    </row>
    <row r="2680" spans="1:4">
      <c r="A2680" s="489" t="str">
        <f t="shared" si="41"/>
        <v>2310505603訪問看護</v>
      </c>
      <c r="B2680" s="489">
        <v>2310505603</v>
      </c>
      <c r="C2680" s="489" t="s">
        <v>2102</v>
      </c>
      <c r="D2680" s="489" t="s">
        <v>14422</v>
      </c>
    </row>
    <row r="2681" spans="1:4">
      <c r="A2681" s="489" t="str">
        <f t="shared" si="41"/>
        <v>2310505678介護予防訪問リハビリテーション</v>
      </c>
      <c r="B2681" s="489">
        <v>2310505678</v>
      </c>
      <c r="C2681" s="489" t="s">
        <v>2108</v>
      </c>
      <c r="D2681" s="489" t="s">
        <v>14423</v>
      </c>
    </row>
    <row r="2682" spans="1:4">
      <c r="A2682" s="489" t="str">
        <f t="shared" si="41"/>
        <v>2310505678介護予防訪問看護</v>
      </c>
      <c r="B2682" s="489">
        <v>2310505678</v>
      </c>
      <c r="C2682" s="489" t="s">
        <v>2103</v>
      </c>
      <c r="D2682" s="489" t="s">
        <v>14423</v>
      </c>
    </row>
    <row r="2683" spans="1:4">
      <c r="A2683" s="489" t="str">
        <f t="shared" si="41"/>
        <v>2310505678訪問リハビリテーション</v>
      </c>
      <c r="B2683" s="489">
        <v>2310505678</v>
      </c>
      <c r="C2683" s="489" t="s">
        <v>2104</v>
      </c>
      <c r="D2683" s="489" t="s">
        <v>14423</v>
      </c>
    </row>
    <row r="2684" spans="1:4">
      <c r="A2684" s="489" t="str">
        <f t="shared" si="41"/>
        <v>2310505678訪問看護</v>
      </c>
      <c r="B2684" s="489">
        <v>2310505678</v>
      </c>
      <c r="C2684" s="489" t="s">
        <v>2102</v>
      </c>
      <c r="D2684" s="489" t="s">
        <v>14423</v>
      </c>
    </row>
    <row r="2685" spans="1:4">
      <c r="A2685" s="489" t="str">
        <f t="shared" si="41"/>
        <v>2310505686介護予防訪問リハビリテーション</v>
      </c>
      <c r="B2685" s="489">
        <v>2310505686</v>
      </c>
      <c r="C2685" s="489" t="s">
        <v>2108</v>
      </c>
      <c r="D2685" s="489" t="s">
        <v>14424</v>
      </c>
    </row>
    <row r="2686" spans="1:4">
      <c r="A2686" s="489" t="str">
        <f t="shared" si="41"/>
        <v>2310505686介護予防訪問看護</v>
      </c>
      <c r="B2686" s="489">
        <v>2310505686</v>
      </c>
      <c r="C2686" s="489" t="s">
        <v>2103</v>
      </c>
      <c r="D2686" s="489" t="s">
        <v>14424</v>
      </c>
    </row>
    <row r="2687" spans="1:4">
      <c r="A2687" s="489" t="str">
        <f t="shared" si="41"/>
        <v>2310505686訪問リハビリテーション</v>
      </c>
      <c r="B2687" s="489">
        <v>2310505686</v>
      </c>
      <c r="C2687" s="489" t="s">
        <v>2104</v>
      </c>
      <c r="D2687" s="489" t="s">
        <v>14424</v>
      </c>
    </row>
    <row r="2688" spans="1:4">
      <c r="A2688" s="489" t="str">
        <f t="shared" si="41"/>
        <v>2310505686訪問看護</v>
      </c>
      <c r="B2688" s="489">
        <v>2310505686</v>
      </c>
      <c r="C2688" s="489" t="s">
        <v>2102</v>
      </c>
      <c r="D2688" s="489" t="s">
        <v>14424</v>
      </c>
    </row>
    <row r="2689" spans="1:4">
      <c r="A2689" s="489" t="str">
        <f t="shared" si="41"/>
        <v>2310505694介護予防訪問リハビリテーション</v>
      </c>
      <c r="B2689" s="489">
        <v>2310505694</v>
      </c>
      <c r="C2689" s="489" t="s">
        <v>2108</v>
      </c>
      <c r="D2689" s="489" t="s">
        <v>14425</v>
      </c>
    </row>
    <row r="2690" spans="1:4">
      <c r="A2690" s="489" t="str">
        <f t="shared" ref="A2690:A2753" si="42">B2690&amp;C2690</f>
        <v>2310505694介護予防訪問看護</v>
      </c>
      <c r="B2690" s="489">
        <v>2310505694</v>
      </c>
      <c r="C2690" s="489" t="s">
        <v>2103</v>
      </c>
      <c r="D2690" s="489" t="s">
        <v>14425</v>
      </c>
    </row>
    <row r="2691" spans="1:4">
      <c r="A2691" s="489" t="str">
        <f t="shared" si="42"/>
        <v>2310505694訪問リハビリテーション</v>
      </c>
      <c r="B2691" s="489">
        <v>2310505694</v>
      </c>
      <c r="C2691" s="489" t="s">
        <v>2104</v>
      </c>
      <c r="D2691" s="489" t="s">
        <v>14425</v>
      </c>
    </row>
    <row r="2692" spans="1:4">
      <c r="A2692" s="489" t="str">
        <f t="shared" si="42"/>
        <v>2310505694訪問看護</v>
      </c>
      <c r="B2692" s="489">
        <v>2310505694</v>
      </c>
      <c r="C2692" s="489" t="s">
        <v>2102</v>
      </c>
      <c r="D2692" s="489" t="s">
        <v>14425</v>
      </c>
    </row>
    <row r="2693" spans="1:4">
      <c r="A2693" s="489" t="str">
        <f t="shared" si="42"/>
        <v>2310505702介護予防訪問リハビリテーション</v>
      </c>
      <c r="B2693" s="489">
        <v>2310505702</v>
      </c>
      <c r="C2693" s="489" t="s">
        <v>2108</v>
      </c>
      <c r="D2693" s="489" t="s">
        <v>14426</v>
      </c>
    </row>
    <row r="2694" spans="1:4">
      <c r="A2694" s="489" t="str">
        <f t="shared" si="42"/>
        <v>2310505702介護予防訪問看護</v>
      </c>
      <c r="B2694" s="489">
        <v>2310505702</v>
      </c>
      <c r="C2694" s="489" t="s">
        <v>2103</v>
      </c>
      <c r="D2694" s="489" t="s">
        <v>14426</v>
      </c>
    </row>
    <row r="2695" spans="1:4">
      <c r="A2695" s="489" t="str">
        <f t="shared" si="42"/>
        <v>2310505702訪問リハビリテーション</v>
      </c>
      <c r="B2695" s="489">
        <v>2310505702</v>
      </c>
      <c r="C2695" s="489" t="s">
        <v>2104</v>
      </c>
      <c r="D2695" s="489" t="s">
        <v>14426</v>
      </c>
    </row>
    <row r="2696" spans="1:4">
      <c r="A2696" s="489" t="str">
        <f t="shared" si="42"/>
        <v>2310505702訪問看護</v>
      </c>
      <c r="B2696" s="489">
        <v>2310505702</v>
      </c>
      <c r="C2696" s="489" t="s">
        <v>2102</v>
      </c>
      <c r="D2696" s="489" t="s">
        <v>14426</v>
      </c>
    </row>
    <row r="2697" spans="1:4">
      <c r="A2697" s="489" t="str">
        <f t="shared" si="42"/>
        <v>2310505710介護予防訪問リハビリテーション</v>
      </c>
      <c r="B2697" s="489">
        <v>2310505710</v>
      </c>
      <c r="C2697" s="489" t="s">
        <v>2108</v>
      </c>
      <c r="D2697" s="489" t="s">
        <v>14427</v>
      </c>
    </row>
    <row r="2698" spans="1:4">
      <c r="A2698" s="489" t="str">
        <f t="shared" si="42"/>
        <v>2310505710介護予防訪問看護</v>
      </c>
      <c r="B2698" s="489">
        <v>2310505710</v>
      </c>
      <c r="C2698" s="489" t="s">
        <v>2103</v>
      </c>
      <c r="D2698" s="489" t="s">
        <v>14427</v>
      </c>
    </row>
    <row r="2699" spans="1:4">
      <c r="A2699" s="489" t="str">
        <f t="shared" si="42"/>
        <v>2310505710訪問リハビリテーション</v>
      </c>
      <c r="B2699" s="489">
        <v>2310505710</v>
      </c>
      <c r="C2699" s="489" t="s">
        <v>2104</v>
      </c>
      <c r="D2699" s="489" t="s">
        <v>14427</v>
      </c>
    </row>
    <row r="2700" spans="1:4">
      <c r="A2700" s="489" t="str">
        <f t="shared" si="42"/>
        <v>2310505710訪問看護</v>
      </c>
      <c r="B2700" s="489">
        <v>2310505710</v>
      </c>
      <c r="C2700" s="489" t="s">
        <v>2102</v>
      </c>
      <c r="D2700" s="489" t="s">
        <v>14427</v>
      </c>
    </row>
    <row r="2701" spans="1:4">
      <c r="A2701" s="489" t="str">
        <f t="shared" si="42"/>
        <v>2310505769介護予防訪問リハビリテーション</v>
      </c>
      <c r="B2701" s="489">
        <v>2310505769</v>
      </c>
      <c r="C2701" s="489" t="s">
        <v>2108</v>
      </c>
      <c r="D2701" s="489" t="s">
        <v>14428</v>
      </c>
    </row>
    <row r="2702" spans="1:4">
      <c r="A2702" s="489" t="str">
        <f t="shared" si="42"/>
        <v>2310505769介護予防訪問看護</v>
      </c>
      <c r="B2702" s="489">
        <v>2310505769</v>
      </c>
      <c r="C2702" s="489" t="s">
        <v>2103</v>
      </c>
      <c r="D2702" s="489" t="s">
        <v>14428</v>
      </c>
    </row>
    <row r="2703" spans="1:4">
      <c r="A2703" s="489" t="str">
        <f t="shared" si="42"/>
        <v>2310505769訪問リハビリテーション</v>
      </c>
      <c r="B2703" s="489">
        <v>2310505769</v>
      </c>
      <c r="C2703" s="489" t="s">
        <v>2104</v>
      </c>
      <c r="D2703" s="489" t="s">
        <v>14428</v>
      </c>
    </row>
    <row r="2704" spans="1:4">
      <c r="A2704" s="489" t="str">
        <f t="shared" si="42"/>
        <v>2310505769訪問看護</v>
      </c>
      <c r="B2704" s="489">
        <v>2310505769</v>
      </c>
      <c r="C2704" s="489" t="s">
        <v>2102</v>
      </c>
      <c r="D2704" s="489" t="s">
        <v>14428</v>
      </c>
    </row>
    <row r="2705" spans="1:4">
      <c r="A2705" s="489" t="str">
        <f t="shared" si="42"/>
        <v>2310505785介護予防訪問リハビリテーション</v>
      </c>
      <c r="B2705" s="489">
        <v>2310505785</v>
      </c>
      <c r="C2705" s="489" t="s">
        <v>2108</v>
      </c>
      <c r="D2705" s="489" t="s">
        <v>14429</v>
      </c>
    </row>
    <row r="2706" spans="1:4">
      <c r="A2706" s="489" t="str">
        <f t="shared" si="42"/>
        <v>2310505785介護予防訪問看護</v>
      </c>
      <c r="B2706" s="489">
        <v>2310505785</v>
      </c>
      <c r="C2706" s="489" t="s">
        <v>2103</v>
      </c>
      <c r="D2706" s="489" t="s">
        <v>14429</v>
      </c>
    </row>
    <row r="2707" spans="1:4">
      <c r="A2707" s="489" t="str">
        <f t="shared" si="42"/>
        <v>2310505785訪問リハビリテーション</v>
      </c>
      <c r="B2707" s="489">
        <v>2310505785</v>
      </c>
      <c r="C2707" s="489" t="s">
        <v>2104</v>
      </c>
      <c r="D2707" s="489" t="s">
        <v>14429</v>
      </c>
    </row>
    <row r="2708" spans="1:4">
      <c r="A2708" s="489" t="str">
        <f t="shared" si="42"/>
        <v>2310505785訪問看護</v>
      </c>
      <c r="B2708" s="489">
        <v>2310505785</v>
      </c>
      <c r="C2708" s="489" t="s">
        <v>2102</v>
      </c>
      <c r="D2708" s="489" t="s">
        <v>14429</v>
      </c>
    </row>
    <row r="2709" spans="1:4">
      <c r="A2709" s="489" t="str">
        <f t="shared" si="42"/>
        <v>2310505793介護予防訪問リハビリテーション</v>
      </c>
      <c r="B2709" s="489">
        <v>2310505793</v>
      </c>
      <c r="C2709" s="489" t="s">
        <v>2108</v>
      </c>
      <c r="D2709" s="489" t="s">
        <v>14430</v>
      </c>
    </row>
    <row r="2710" spans="1:4">
      <c r="A2710" s="489" t="str">
        <f t="shared" si="42"/>
        <v>2310505793介護予防訪問看護</v>
      </c>
      <c r="B2710" s="489">
        <v>2310505793</v>
      </c>
      <c r="C2710" s="489" t="s">
        <v>2103</v>
      </c>
      <c r="D2710" s="489" t="s">
        <v>14430</v>
      </c>
    </row>
    <row r="2711" spans="1:4">
      <c r="A2711" s="489" t="str">
        <f t="shared" si="42"/>
        <v>2310505793訪問リハビリテーション</v>
      </c>
      <c r="B2711" s="489">
        <v>2310505793</v>
      </c>
      <c r="C2711" s="489" t="s">
        <v>2104</v>
      </c>
      <c r="D2711" s="489" t="s">
        <v>14430</v>
      </c>
    </row>
    <row r="2712" spans="1:4">
      <c r="A2712" s="489" t="str">
        <f t="shared" si="42"/>
        <v>2310505793訪問看護</v>
      </c>
      <c r="B2712" s="489">
        <v>2310505793</v>
      </c>
      <c r="C2712" s="489" t="s">
        <v>2102</v>
      </c>
      <c r="D2712" s="489" t="s">
        <v>14430</v>
      </c>
    </row>
    <row r="2713" spans="1:4">
      <c r="A2713" s="489" t="str">
        <f t="shared" si="42"/>
        <v>2310505801介護予防訪問リハビリテーション</v>
      </c>
      <c r="B2713" s="489">
        <v>2310505801</v>
      </c>
      <c r="C2713" s="489" t="s">
        <v>2108</v>
      </c>
      <c r="D2713" s="489" t="s">
        <v>14431</v>
      </c>
    </row>
    <row r="2714" spans="1:4">
      <c r="A2714" s="489" t="str">
        <f t="shared" si="42"/>
        <v>2310505801介護予防訪問看護</v>
      </c>
      <c r="B2714" s="489">
        <v>2310505801</v>
      </c>
      <c r="C2714" s="489" t="s">
        <v>2103</v>
      </c>
      <c r="D2714" s="489" t="s">
        <v>14431</v>
      </c>
    </row>
    <row r="2715" spans="1:4">
      <c r="A2715" s="489" t="str">
        <f t="shared" si="42"/>
        <v>2310505801訪問リハビリテーション</v>
      </c>
      <c r="B2715" s="489">
        <v>2310505801</v>
      </c>
      <c r="C2715" s="489" t="s">
        <v>2104</v>
      </c>
      <c r="D2715" s="489" t="s">
        <v>14431</v>
      </c>
    </row>
    <row r="2716" spans="1:4">
      <c r="A2716" s="489" t="str">
        <f t="shared" si="42"/>
        <v>2310505801訪問看護</v>
      </c>
      <c r="B2716" s="489">
        <v>2310505801</v>
      </c>
      <c r="C2716" s="489" t="s">
        <v>2102</v>
      </c>
      <c r="D2716" s="489" t="s">
        <v>14431</v>
      </c>
    </row>
    <row r="2717" spans="1:4">
      <c r="A2717" s="489" t="str">
        <f t="shared" si="42"/>
        <v>2310505819介護予防訪問リハビリテーション</v>
      </c>
      <c r="B2717" s="489">
        <v>2310505819</v>
      </c>
      <c r="C2717" s="489" t="s">
        <v>2108</v>
      </c>
      <c r="D2717" s="489" t="s">
        <v>14432</v>
      </c>
    </row>
    <row r="2718" spans="1:4">
      <c r="A2718" s="489" t="str">
        <f t="shared" si="42"/>
        <v>2310505819介護予防訪問看護</v>
      </c>
      <c r="B2718" s="489">
        <v>2310505819</v>
      </c>
      <c r="C2718" s="489" t="s">
        <v>2103</v>
      </c>
      <c r="D2718" s="489" t="s">
        <v>14432</v>
      </c>
    </row>
    <row r="2719" spans="1:4">
      <c r="A2719" s="489" t="str">
        <f t="shared" si="42"/>
        <v>2310505819訪問リハビリテーション</v>
      </c>
      <c r="B2719" s="489">
        <v>2310505819</v>
      </c>
      <c r="C2719" s="489" t="s">
        <v>2104</v>
      </c>
      <c r="D2719" s="489" t="s">
        <v>14432</v>
      </c>
    </row>
    <row r="2720" spans="1:4">
      <c r="A2720" s="489" t="str">
        <f t="shared" si="42"/>
        <v>2310505819訪問看護</v>
      </c>
      <c r="B2720" s="489">
        <v>2310505819</v>
      </c>
      <c r="C2720" s="489" t="s">
        <v>2102</v>
      </c>
      <c r="D2720" s="489" t="s">
        <v>14432</v>
      </c>
    </row>
    <row r="2721" spans="1:4">
      <c r="A2721" s="489" t="str">
        <f t="shared" si="42"/>
        <v>2310505835介護予防訪問リハビリテーション</v>
      </c>
      <c r="B2721" s="489">
        <v>2310505835</v>
      </c>
      <c r="C2721" s="489" t="s">
        <v>2108</v>
      </c>
      <c r="D2721" s="489" t="s">
        <v>14433</v>
      </c>
    </row>
    <row r="2722" spans="1:4">
      <c r="A2722" s="489" t="str">
        <f t="shared" si="42"/>
        <v>2310505835介護予防訪問看護</v>
      </c>
      <c r="B2722" s="489">
        <v>2310505835</v>
      </c>
      <c r="C2722" s="489" t="s">
        <v>2103</v>
      </c>
      <c r="D2722" s="489" t="s">
        <v>14433</v>
      </c>
    </row>
    <row r="2723" spans="1:4">
      <c r="A2723" s="489" t="str">
        <f t="shared" si="42"/>
        <v>2310505835訪問リハビリテーション</v>
      </c>
      <c r="B2723" s="489">
        <v>2310505835</v>
      </c>
      <c r="C2723" s="489" t="s">
        <v>2104</v>
      </c>
      <c r="D2723" s="489" t="s">
        <v>14433</v>
      </c>
    </row>
    <row r="2724" spans="1:4">
      <c r="A2724" s="489" t="str">
        <f t="shared" si="42"/>
        <v>2310505835訪問看護</v>
      </c>
      <c r="B2724" s="489">
        <v>2310505835</v>
      </c>
      <c r="C2724" s="489" t="s">
        <v>2102</v>
      </c>
      <c r="D2724" s="489" t="s">
        <v>14433</v>
      </c>
    </row>
    <row r="2725" spans="1:4">
      <c r="A2725" s="489" t="str">
        <f t="shared" si="42"/>
        <v>2310505843介護予防訪問リハビリテーション</v>
      </c>
      <c r="B2725" s="489">
        <v>2310505843</v>
      </c>
      <c r="C2725" s="489" t="s">
        <v>2108</v>
      </c>
      <c r="D2725" s="489" t="s">
        <v>14434</v>
      </c>
    </row>
    <row r="2726" spans="1:4">
      <c r="A2726" s="489" t="str">
        <f t="shared" si="42"/>
        <v>2310505843介護予防訪問看護</v>
      </c>
      <c r="B2726" s="489">
        <v>2310505843</v>
      </c>
      <c r="C2726" s="489" t="s">
        <v>2103</v>
      </c>
      <c r="D2726" s="489" t="s">
        <v>14434</v>
      </c>
    </row>
    <row r="2727" spans="1:4">
      <c r="A2727" s="489" t="str">
        <f t="shared" si="42"/>
        <v>2310505843訪問リハビリテーション</v>
      </c>
      <c r="B2727" s="489">
        <v>2310505843</v>
      </c>
      <c r="C2727" s="489" t="s">
        <v>2104</v>
      </c>
      <c r="D2727" s="489" t="s">
        <v>14434</v>
      </c>
    </row>
    <row r="2728" spans="1:4">
      <c r="A2728" s="489" t="str">
        <f t="shared" si="42"/>
        <v>2310505843訪問看護</v>
      </c>
      <c r="B2728" s="489">
        <v>2310505843</v>
      </c>
      <c r="C2728" s="489" t="s">
        <v>2102</v>
      </c>
      <c r="D2728" s="489" t="s">
        <v>14434</v>
      </c>
    </row>
    <row r="2729" spans="1:4">
      <c r="A2729" s="489" t="str">
        <f t="shared" si="42"/>
        <v>2310505850介護予防訪問リハビリテーション</v>
      </c>
      <c r="B2729" s="489">
        <v>2310505850</v>
      </c>
      <c r="C2729" s="489" t="s">
        <v>2108</v>
      </c>
      <c r="D2729" s="489" t="s">
        <v>14435</v>
      </c>
    </row>
    <row r="2730" spans="1:4">
      <c r="A2730" s="489" t="str">
        <f t="shared" si="42"/>
        <v>2310505850介護予防訪問看護</v>
      </c>
      <c r="B2730" s="489">
        <v>2310505850</v>
      </c>
      <c r="C2730" s="489" t="s">
        <v>2103</v>
      </c>
      <c r="D2730" s="489" t="s">
        <v>14435</v>
      </c>
    </row>
    <row r="2731" spans="1:4">
      <c r="A2731" s="489" t="str">
        <f t="shared" si="42"/>
        <v>2310505850訪問リハビリテーション</v>
      </c>
      <c r="B2731" s="489">
        <v>2310505850</v>
      </c>
      <c r="C2731" s="489" t="s">
        <v>2104</v>
      </c>
      <c r="D2731" s="489" t="s">
        <v>14435</v>
      </c>
    </row>
    <row r="2732" spans="1:4">
      <c r="A2732" s="489" t="str">
        <f t="shared" si="42"/>
        <v>2310505850訪問看護</v>
      </c>
      <c r="B2732" s="489">
        <v>2310505850</v>
      </c>
      <c r="C2732" s="489" t="s">
        <v>2102</v>
      </c>
      <c r="D2732" s="489" t="s">
        <v>14435</v>
      </c>
    </row>
    <row r="2733" spans="1:4">
      <c r="A2733" s="489" t="str">
        <f t="shared" si="42"/>
        <v>2310505876介護予防訪問リハビリテーション</v>
      </c>
      <c r="B2733" s="489">
        <v>2310505876</v>
      </c>
      <c r="C2733" s="489" t="s">
        <v>2108</v>
      </c>
      <c r="D2733" s="489" t="s">
        <v>14436</v>
      </c>
    </row>
    <row r="2734" spans="1:4">
      <c r="A2734" s="489" t="str">
        <f t="shared" si="42"/>
        <v>2310505876介護予防訪問看護</v>
      </c>
      <c r="B2734" s="489">
        <v>2310505876</v>
      </c>
      <c r="C2734" s="489" t="s">
        <v>2103</v>
      </c>
      <c r="D2734" s="489" t="s">
        <v>14436</v>
      </c>
    </row>
    <row r="2735" spans="1:4">
      <c r="A2735" s="489" t="str">
        <f t="shared" si="42"/>
        <v>2310505876訪問リハビリテーション</v>
      </c>
      <c r="B2735" s="489">
        <v>2310505876</v>
      </c>
      <c r="C2735" s="489" t="s">
        <v>2104</v>
      </c>
      <c r="D2735" s="489" t="s">
        <v>14436</v>
      </c>
    </row>
    <row r="2736" spans="1:4">
      <c r="A2736" s="489" t="str">
        <f t="shared" si="42"/>
        <v>2310505876訪問看護</v>
      </c>
      <c r="B2736" s="489">
        <v>2310505876</v>
      </c>
      <c r="C2736" s="489" t="s">
        <v>2102</v>
      </c>
      <c r="D2736" s="489" t="s">
        <v>14436</v>
      </c>
    </row>
    <row r="2737" spans="1:4">
      <c r="A2737" s="489" t="str">
        <f t="shared" si="42"/>
        <v>2310505884介護予防訪問リハビリテーション</v>
      </c>
      <c r="B2737" s="489">
        <v>2310505884</v>
      </c>
      <c r="C2737" s="489" t="s">
        <v>2108</v>
      </c>
      <c r="D2737" s="489" t="s">
        <v>14437</v>
      </c>
    </row>
    <row r="2738" spans="1:4">
      <c r="A2738" s="489" t="str">
        <f t="shared" si="42"/>
        <v>2310505884介護予防訪問看護</v>
      </c>
      <c r="B2738" s="489">
        <v>2310505884</v>
      </c>
      <c r="C2738" s="489" t="s">
        <v>2103</v>
      </c>
      <c r="D2738" s="489" t="s">
        <v>14437</v>
      </c>
    </row>
    <row r="2739" spans="1:4">
      <c r="A2739" s="489" t="str">
        <f t="shared" si="42"/>
        <v>2310505884訪問リハビリテーション</v>
      </c>
      <c r="B2739" s="489">
        <v>2310505884</v>
      </c>
      <c r="C2739" s="489" t="s">
        <v>2104</v>
      </c>
      <c r="D2739" s="489" t="s">
        <v>14437</v>
      </c>
    </row>
    <row r="2740" spans="1:4">
      <c r="A2740" s="489" t="str">
        <f t="shared" si="42"/>
        <v>2310505884訪問看護</v>
      </c>
      <c r="B2740" s="489">
        <v>2310505884</v>
      </c>
      <c r="C2740" s="489" t="s">
        <v>2102</v>
      </c>
      <c r="D2740" s="489" t="s">
        <v>14437</v>
      </c>
    </row>
    <row r="2741" spans="1:4">
      <c r="A2741" s="489" t="str">
        <f t="shared" si="42"/>
        <v>2310505892介護予防訪問リハビリテーション</v>
      </c>
      <c r="B2741" s="489">
        <v>2310505892</v>
      </c>
      <c r="C2741" s="489" t="s">
        <v>2108</v>
      </c>
      <c r="D2741" s="489" t="s">
        <v>14438</v>
      </c>
    </row>
    <row r="2742" spans="1:4">
      <c r="A2742" s="489" t="str">
        <f t="shared" si="42"/>
        <v>2310505892介護予防訪問看護</v>
      </c>
      <c r="B2742" s="489">
        <v>2310505892</v>
      </c>
      <c r="C2742" s="489" t="s">
        <v>2103</v>
      </c>
      <c r="D2742" s="489" t="s">
        <v>14438</v>
      </c>
    </row>
    <row r="2743" spans="1:4">
      <c r="A2743" s="489" t="str">
        <f t="shared" si="42"/>
        <v>2310505892訪問リハビリテーション</v>
      </c>
      <c r="B2743" s="489">
        <v>2310505892</v>
      </c>
      <c r="C2743" s="489" t="s">
        <v>2104</v>
      </c>
      <c r="D2743" s="489" t="s">
        <v>14438</v>
      </c>
    </row>
    <row r="2744" spans="1:4">
      <c r="A2744" s="489" t="str">
        <f t="shared" si="42"/>
        <v>2310505892訪問看護</v>
      </c>
      <c r="B2744" s="489">
        <v>2310505892</v>
      </c>
      <c r="C2744" s="489" t="s">
        <v>2102</v>
      </c>
      <c r="D2744" s="489" t="s">
        <v>14438</v>
      </c>
    </row>
    <row r="2745" spans="1:4">
      <c r="A2745" s="489" t="str">
        <f t="shared" si="42"/>
        <v>2310505918介護予防訪問リハビリテーション</v>
      </c>
      <c r="B2745" s="489">
        <v>2310505918</v>
      </c>
      <c r="C2745" s="489" t="s">
        <v>2108</v>
      </c>
      <c r="D2745" s="489" t="s">
        <v>14439</v>
      </c>
    </row>
    <row r="2746" spans="1:4">
      <c r="A2746" s="489" t="str">
        <f t="shared" si="42"/>
        <v>2310505918介護予防訪問看護</v>
      </c>
      <c r="B2746" s="489">
        <v>2310505918</v>
      </c>
      <c r="C2746" s="489" t="s">
        <v>2103</v>
      </c>
      <c r="D2746" s="489" t="s">
        <v>14439</v>
      </c>
    </row>
    <row r="2747" spans="1:4">
      <c r="A2747" s="489" t="str">
        <f t="shared" si="42"/>
        <v>2310505918訪問リハビリテーション</v>
      </c>
      <c r="B2747" s="489">
        <v>2310505918</v>
      </c>
      <c r="C2747" s="489" t="s">
        <v>2104</v>
      </c>
      <c r="D2747" s="489" t="s">
        <v>14439</v>
      </c>
    </row>
    <row r="2748" spans="1:4">
      <c r="A2748" s="489" t="str">
        <f t="shared" si="42"/>
        <v>2310505918訪問看護</v>
      </c>
      <c r="B2748" s="489">
        <v>2310505918</v>
      </c>
      <c r="C2748" s="489" t="s">
        <v>2102</v>
      </c>
      <c r="D2748" s="489" t="s">
        <v>14439</v>
      </c>
    </row>
    <row r="2749" spans="1:4">
      <c r="A2749" s="489" t="str">
        <f t="shared" si="42"/>
        <v>2310505926介護予防訪問リハビリテーション</v>
      </c>
      <c r="B2749" s="489">
        <v>2310505926</v>
      </c>
      <c r="C2749" s="489" t="s">
        <v>2108</v>
      </c>
      <c r="D2749" s="489" t="s">
        <v>14440</v>
      </c>
    </row>
    <row r="2750" spans="1:4">
      <c r="A2750" s="489" t="str">
        <f t="shared" si="42"/>
        <v>2310505926介護予防訪問看護</v>
      </c>
      <c r="B2750" s="489">
        <v>2310505926</v>
      </c>
      <c r="C2750" s="489" t="s">
        <v>2103</v>
      </c>
      <c r="D2750" s="489" t="s">
        <v>14440</v>
      </c>
    </row>
    <row r="2751" spans="1:4">
      <c r="A2751" s="489" t="str">
        <f t="shared" si="42"/>
        <v>2310505926訪問リハビリテーション</v>
      </c>
      <c r="B2751" s="489">
        <v>2310505926</v>
      </c>
      <c r="C2751" s="489" t="s">
        <v>2104</v>
      </c>
      <c r="D2751" s="489" t="s">
        <v>14440</v>
      </c>
    </row>
    <row r="2752" spans="1:4">
      <c r="A2752" s="489" t="str">
        <f t="shared" si="42"/>
        <v>2310505926訪問看護</v>
      </c>
      <c r="B2752" s="489">
        <v>2310505926</v>
      </c>
      <c r="C2752" s="489" t="s">
        <v>2102</v>
      </c>
      <c r="D2752" s="489" t="s">
        <v>14440</v>
      </c>
    </row>
    <row r="2753" spans="1:4">
      <c r="A2753" s="489" t="str">
        <f t="shared" si="42"/>
        <v>2310505934介護予防訪問リハビリテーション</v>
      </c>
      <c r="B2753" s="489">
        <v>2310505934</v>
      </c>
      <c r="C2753" s="489" t="s">
        <v>2108</v>
      </c>
      <c r="D2753" s="489" t="s">
        <v>14441</v>
      </c>
    </row>
    <row r="2754" spans="1:4">
      <c r="A2754" s="489" t="str">
        <f t="shared" ref="A2754:A2817" si="43">B2754&amp;C2754</f>
        <v>2310505934介護予防訪問看護</v>
      </c>
      <c r="B2754" s="489">
        <v>2310505934</v>
      </c>
      <c r="C2754" s="489" t="s">
        <v>2103</v>
      </c>
      <c r="D2754" s="489" t="s">
        <v>14441</v>
      </c>
    </row>
    <row r="2755" spans="1:4">
      <c r="A2755" s="489" t="str">
        <f t="shared" si="43"/>
        <v>2310505934訪問リハビリテーション</v>
      </c>
      <c r="B2755" s="489">
        <v>2310505934</v>
      </c>
      <c r="C2755" s="489" t="s">
        <v>2104</v>
      </c>
      <c r="D2755" s="489" t="s">
        <v>14441</v>
      </c>
    </row>
    <row r="2756" spans="1:4">
      <c r="A2756" s="489" t="str">
        <f t="shared" si="43"/>
        <v>2310505934訪問看護</v>
      </c>
      <c r="B2756" s="489">
        <v>2310505934</v>
      </c>
      <c r="C2756" s="489" t="s">
        <v>2102</v>
      </c>
      <c r="D2756" s="489" t="s">
        <v>14441</v>
      </c>
    </row>
    <row r="2757" spans="1:4">
      <c r="A2757" s="489" t="str">
        <f t="shared" si="43"/>
        <v>2310505942介護予防訪問リハビリテーション</v>
      </c>
      <c r="B2757" s="489">
        <v>2310505942</v>
      </c>
      <c r="C2757" s="489" t="s">
        <v>2108</v>
      </c>
      <c r="D2757" s="489" t="s">
        <v>14442</v>
      </c>
    </row>
    <row r="2758" spans="1:4">
      <c r="A2758" s="489" t="str">
        <f t="shared" si="43"/>
        <v>2310505942介護予防訪問看護</v>
      </c>
      <c r="B2758" s="489">
        <v>2310505942</v>
      </c>
      <c r="C2758" s="489" t="s">
        <v>2103</v>
      </c>
      <c r="D2758" s="489" t="s">
        <v>14442</v>
      </c>
    </row>
    <row r="2759" spans="1:4">
      <c r="A2759" s="489" t="str">
        <f t="shared" si="43"/>
        <v>2310505942訪問リハビリテーション</v>
      </c>
      <c r="B2759" s="489">
        <v>2310505942</v>
      </c>
      <c r="C2759" s="489" t="s">
        <v>2104</v>
      </c>
      <c r="D2759" s="489" t="s">
        <v>14442</v>
      </c>
    </row>
    <row r="2760" spans="1:4">
      <c r="A2760" s="489" t="str">
        <f t="shared" si="43"/>
        <v>2310505942訪問看護</v>
      </c>
      <c r="B2760" s="489">
        <v>2310505942</v>
      </c>
      <c r="C2760" s="489" t="s">
        <v>2102</v>
      </c>
      <c r="D2760" s="489" t="s">
        <v>14442</v>
      </c>
    </row>
    <row r="2761" spans="1:4">
      <c r="A2761" s="489" t="str">
        <f t="shared" si="43"/>
        <v>2310505959介護予防訪問リハビリテーション</v>
      </c>
      <c r="B2761" s="489">
        <v>2310505959</v>
      </c>
      <c r="C2761" s="489" t="s">
        <v>2108</v>
      </c>
      <c r="D2761" s="489" t="s">
        <v>14443</v>
      </c>
    </row>
    <row r="2762" spans="1:4">
      <c r="A2762" s="489" t="str">
        <f t="shared" si="43"/>
        <v>2310505959介護予防訪問看護</v>
      </c>
      <c r="B2762" s="489">
        <v>2310505959</v>
      </c>
      <c r="C2762" s="489" t="s">
        <v>2103</v>
      </c>
      <c r="D2762" s="489" t="s">
        <v>14443</v>
      </c>
    </row>
    <row r="2763" spans="1:4">
      <c r="A2763" s="489" t="str">
        <f t="shared" si="43"/>
        <v>2310505959訪問リハビリテーション</v>
      </c>
      <c r="B2763" s="489">
        <v>2310505959</v>
      </c>
      <c r="C2763" s="489" t="s">
        <v>2104</v>
      </c>
      <c r="D2763" s="489" t="s">
        <v>14443</v>
      </c>
    </row>
    <row r="2764" spans="1:4">
      <c r="A2764" s="489" t="str">
        <f t="shared" si="43"/>
        <v>2310505959訪問看護</v>
      </c>
      <c r="B2764" s="489">
        <v>2310505959</v>
      </c>
      <c r="C2764" s="489" t="s">
        <v>2102</v>
      </c>
      <c r="D2764" s="489" t="s">
        <v>14443</v>
      </c>
    </row>
    <row r="2765" spans="1:4">
      <c r="A2765" s="489" t="str">
        <f t="shared" si="43"/>
        <v>2310505975介護予防訪問リハビリテーション</v>
      </c>
      <c r="B2765" s="489">
        <v>2310505975</v>
      </c>
      <c r="C2765" s="489" t="s">
        <v>2108</v>
      </c>
      <c r="D2765" s="489" t="s">
        <v>14444</v>
      </c>
    </row>
    <row r="2766" spans="1:4">
      <c r="A2766" s="489" t="str">
        <f t="shared" si="43"/>
        <v>2310505975介護予防訪問看護</v>
      </c>
      <c r="B2766" s="489">
        <v>2310505975</v>
      </c>
      <c r="C2766" s="489" t="s">
        <v>2103</v>
      </c>
      <c r="D2766" s="489" t="s">
        <v>14444</v>
      </c>
    </row>
    <row r="2767" spans="1:4">
      <c r="A2767" s="489" t="str">
        <f t="shared" si="43"/>
        <v>2310505975訪問リハビリテーション</v>
      </c>
      <c r="B2767" s="489">
        <v>2310505975</v>
      </c>
      <c r="C2767" s="489" t="s">
        <v>2104</v>
      </c>
      <c r="D2767" s="489" t="s">
        <v>14444</v>
      </c>
    </row>
    <row r="2768" spans="1:4">
      <c r="A2768" s="489" t="str">
        <f t="shared" si="43"/>
        <v>2310505975訪問看護</v>
      </c>
      <c r="B2768" s="489">
        <v>2310505975</v>
      </c>
      <c r="C2768" s="489" t="s">
        <v>2102</v>
      </c>
      <c r="D2768" s="489" t="s">
        <v>14444</v>
      </c>
    </row>
    <row r="2769" spans="1:4">
      <c r="A2769" s="489" t="str">
        <f t="shared" si="43"/>
        <v>2310506007介護予防訪問リハビリテーション</v>
      </c>
      <c r="B2769" s="489">
        <v>2310506007</v>
      </c>
      <c r="C2769" s="489" t="s">
        <v>2108</v>
      </c>
      <c r="D2769" s="489" t="s">
        <v>14445</v>
      </c>
    </row>
    <row r="2770" spans="1:4">
      <c r="A2770" s="489" t="str">
        <f t="shared" si="43"/>
        <v>2310506007介護予防訪問看護</v>
      </c>
      <c r="B2770" s="489">
        <v>2310506007</v>
      </c>
      <c r="C2770" s="489" t="s">
        <v>2103</v>
      </c>
      <c r="D2770" s="489" t="s">
        <v>14445</v>
      </c>
    </row>
    <row r="2771" spans="1:4">
      <c r="A2771" s="489" t="str">
        <f t="shared" si="43"/>
        <v>2310506007訪問リハビリテーション</v>
      </c>
      <c r="B2771" s="489">
        <v>2310506007</v>
      </c>
      <c r="C2771" s="489" t="s">
        <v>2104</v>
      </c>
      <c r="D2771" s="489" t="s">
        <v>14445</v>
      </c>
    </row>
    <row r="2772" spans="1:4">
      <c r="A2772" s="489" t="str">
        <f t="shared" si="43"/>
        <v>2310506007訪問看護</v>
      </c>
      <c r="B2772" s="489">
        <v>2310506007</v>
      </c>
      <c r="C2772" s="489" t="s">
        <v>2102</v>
      </c>
      <c r="D2772" s="489" t="s">
        <v>14445</v>
      </c>
    </row>
    <row r="2773" spans="1:4">
      <c r="A2773" s="489" t="str">
        <f t="shared" si="43"/>
        <v>2310506023介護予防訪問リハビリテーション</v>
      </c>
      <c r="B2773" s="489">
        <v>2310506023</v>
      </c>
      <c r="C2773" s="489" t="s">
        <v>2108</v>
      </c>
      <c r="D2773" s="489" t="s">
        <v>14446</v>
      </c>
    </row>
    <row r="2774" spans="1:4">
      <c r="A2774" s="489" t="str">
        <f t="shared" si="43"/>
        <v>2310506023介護予防訪問看護</v>
      </c>
      <c r="B2774" s="489">
        <v>2310506023</v>
      </c>
      <c r="C2774" s="489" t="s">
        <v>2103</v>
      </c>
      <c r="D2774" s="489" t="s">
        <v>14446</v>
      </c>
    </row>
    <row r="2775" spans="1:4">
      <c r="A2775" s="489" t="str">
        <f t="shared" si="43"/>
        <v>2310506023訪問リハビリテーション</v>
      </c>
      <c r="B2775" s="489">
        <v>2310506023</v>
      </c>
      <c r="C2775" s="489" t="s">
        <v>2104</v>
      </c>
      <c r="D2775" s="489" t="s">
        <v>14446</v>
      </c>
    </row>
    <row r="2776" spans="1:4">
      <c r="A2776" s="489" t="str">
        <f t="shared" si="43"/>
        <v>2310506023訪問看護</v>
      </c>
      <c r="B2776" s="489">
        <v>2310506023</v>
      </c>
      <c r="C2776" s="489" t="s">
        <v>2102</v>
      </c>
      <c r="D2776" s="489" t="s">
        <v>14446</v>
      </c>
    </row>
    <row r="2777" spans="1:4">
      <c r="A2777" s="489" t="str">
        <f t="shared" si="43"/>
        <v>2310506031介護予防訪問リハビリテーション</v>
      </c>
      <c r="B2777" s="489">
        <v>2310506031</v>
      </c>
      <c r="C2777" s="489" t="s">
        <v>2108</v>
      </c>
      <c r="D2777" s="489" t="s">
        <v>14447</v>
      </c>
    </row>
    <row r="2778" spans="1:4">
      <c r="A2778" s="489" t="str">
        <f t="shared" si="43"/>
        <v>2310506031介護予防訪問看護</v>
      </c>
      <c r="B2778" s="489">
        <v>2310506031</v>
      </c>
      <c r="C2778" s="489" t="s">
        <v>2103</v>
      </c>
      <c r="D2778" s="489" t="s">
        <v>14447</v>
      </c>
    </row>
    <row r="2779" spans="1:4">
      <c r="A2779" s="489" t="str">
        <f t="shared" si="43"/>
        <v>2310506031訪問リハビリテーション</v>
      </c>
      <c r="B2779" s="489">
        <v>2310506031</v>
      </c>
      <c r="C2779" s="489" t="s">
        <v>2104</v>
      </c>
      <c r="D2779" s="489" t="s">
        <v>14447</v>
      </c>
    </row>
    <row r="2780" spans="1:4">
      <c r="A2780" s="489" t="str">
        <f t="shared" si="43"/>
        <v>2310506031訪問看護</v>
      </c>
      <c r="B2780" s="489">
        <v>2310506031</v>
      </c>
      <c r="C2780" s="489" t="s">
        <v>2102</v>
      </c>
      <c r="D2780" s="489" t="s">
        <v>14447</v>
      </c>
    </row>
    <row r="2781" spans="1:4">
      <c r="A2781" s="489" t="str">
        <f t="shared" si="43"/>
        <v>2310506056介護予防訪問リハビリテーション</v>
      </c>
      <c r="B2781" s="489">
        <v>2310506056</v>
      </c>
      <c r="C2781" s="489" t="s">
        <v>2108</v>
      </c>
      <c r="D2781" s="489" t="s">
        <v>14448</v>
      </c>
    </row>
    <row r="2782" spans="1:4">
      <c r="A2782" s="489" t="str">
        <f t="shared" si="43"/>
        <v>2310506056介護予防訪問看護</v>
      </c>
      <c r="B2782" s="489">
        <v>2310506056</v>
      </c>
      <c r="C2782" s="489" t="s">
        <v>2103</v>
      </c>
      <c r="D2782" s="489" t="s">
        <v>14448</v>
      </c>
    </row>
    <row r="2783" spans="1:4">
      <c r="A2783" s="489" t="str">
        <f t="shared" si="43"/>
        <v>2310506056訪問リハビリテーション</v>
      </c>
      <c r="B2783" s="489">
        <v>2310506056</v>
      </c>
      <c r="C2783" s="489" t="s">
        <v>2104</v>
      </c>
      <c r="D2783" s="489" t="s">
        <v>14448</v>
      </c>
    </row>
    <row r="2784" spans="1:4">
      <c r="A2784" s="489" t="str">
        <f t="shared" si="43"/>
        <v>2310506056訪問看護</v>
      </c>
      <c r="B2784" s="489">
        <v>2310506056</v>
      </c>
      <c r="C2784" s="489" t="s">
        <v>2102</v>
      </c>
      <c r="D2784" s="489" t="s">
        <v>14448</v>
      </c>
    </row>
    <row r="2785" spans="1:4">
      <c r="A2785" s="489" t="str">
        <f t="shared" si="43"/>
        <v>2310506072介護予防訪問リハビリテーション</v>
      </c>
      <c r="B2785" s="489">
        <v>2310506072</v>
      </c>
      <c r="C2785" s="489" t="s">
        <v>2108</v>
      </c>
      <c r="D2785" s="489" t="s">
        <v>14449</v>
      </c>
    </row>
    <row r="2786" spans="1:4">
      <c r="A2786" s="489" t="str">
        <f t="shared" si="43"/>
        <v>2310506072介護予防訪問看護</v>
      </c>
      <c r="B2786" s="489">
        <v>2310506072</v>
      </c>
      <c r="C2786" s="489" t="s">
        <v>2103</v>
      </c>
      <c r="D2786" s="489" t="s">
        <v>14449</v>
      </c>
    </row>
    <row r="2787" spans="1:4">
      <c r="A2787" s="489" t="str">
        <f t="shared" si="43"/>
        <v>2310506072訪問リハビリテーション</v>
      </c>
      <c r="B2787" s="489">
        <v>2310506072</v>
      </c>
      <c r="C2787" s="489" t="s">
        <v>2104</v>
      </c>
      <c r="D2787" s="489" t="s">
        <v>14449</v>
      </c>
    </row>
    <row r="2788" spans="1:4">
      <c r="A2788" s="489" t="str">
        <f t="shared" si="43"/>
        <v>2310506072訪問看護</v>
      </c>
      <c r="B2788" s="489">
        <v>2310506072</v>
      </c>
      <c r="C2788" s="489" t="s">
        <v>2102</v>
      </c>
      <c r="D2788" s="489" t="s">
        <v>14449</v>
      </c>
    </row>
    <row r="2789" spans="1:4">
      <c r="A2789" s="489" t="str">
        <f t="shared" si="43"/>
        <v>2310506080介護予防訪問リハビリテーション</v>
      </c>
      <c r="B2789" s="489">
        <v>2310506080</v>
      </c>
      <c r="C2789" s="489" t="s">
        <v>2108</v>
      </c>
      <c r="D2789" s="489" t="s">
        <v>14450</v>
      </c>
    </row>
    <row r="2790" spans="1:4">
      <c r="A2790" s="489" t="str">
        <f t="shared" si="43"/>
        <v>2310506080介護予防訪問看護</v>
      </c>
      <c r="B2790" s="489">
        <v>2310506080</v>
      </c>
      <c r="C2790" s="489" t="s">
        <v>2103</v>
      </c>
      <c r="D2790" s="489" t="s">
        <v>14450</v>
      </c>
    </row>
    <row r="2791" spans="1:4">
      <c r="A2791" s="489" t="str">
        <f t="shared" si="43"/>
        <v>2310506080訪問リハビリテーション</v>
      </c>
      <c r="B2791" s="489">
        <v>2310506080</v>
      </c>
      <c r="C2791" s="489" t="s">
        <v>2104</v>
      </c>
      <c r="D2791" s="489" t="s">
        <v>14450</v>
      </c>
    </row>
    <row r="2792" spans="1:4">
      <c r="A2792" s="489" t="str">
        <f t="shared" si="43"/>
        <v>2310506080訪問看護</v>
      </c>
      <c r="B2792" s="489">
        <v>2310506080</v>
      </c>
      <c r="C2792" s="489" t="s">
        <v>2102</v>
      </c>
      <c r="D2792" s="489" t="s">
        <v>14450</v>
      </c>
    </row>
    <row r="2793" spans="1:4">
      <c r="A2793" s="489" t="str">
        <f t="shared" si="43"/>
        <v>2310506106介護予防訪問リハビリテーション</v>
      </c>
      <c r="B2793" s="489">
        <v>2310506106</v>
      </c>
      <c r="C2793" s="489" t="s">
        <v>2108</v>
      </c>
      <c r="D2793" s="489" t="s">
        <v>14451</v>
      </c>
    </row>
    <row r="2794" spans="1:4">
      <c r="A2794" s="489" t="str">
        <f t="shared" si="43"/>
        <v>2310506106介護予防訪問看護</v>
      </c>
      <c r="B2794" s="489">
        <v>2310506106</v>
      </c>
      <c r="C2794" s="489" t="s">
        <v>2103</v>
      </c>
      <c r="D2794" s="489" t="s">
        <v>14451</v>
      </c>
    </row>
    <row r="2795" spans="1:4">
      <c r="A2795" s="489" t="str">
        <f t="shared" si="43"/>
        <v>2310506106訪問リハビリテーション</v>
      </c>
      <c r="B2795" s="489">
        <v>2310506106</v>
      </c>
      <c r="C2795" s="489" t="s">
        <v>2104</v>
      </c>
      <c r="D2795" s="489" t="s">
        <v>14451</v>
      </c>
    </row>
    <row r="2796" spans="1:4">
      <c r="A2796" s="489" t="str">
        <f t="shared" si="43"/>
        <v>2310506106訪問看護</v>
      </c>
      <c r="B2796" s="489">
        <v>2310506106</v>
      </c>
      <c r="C2796" s="489" t="s">
        <v>2102</v>
      </c>
      <c r="D2796" s="489" t="s">
        <v>14451</v>
      </c>
    </row>
    <row r="2797" spans="1:4">
      <c r="A2797" s="489" t="str">
        <f t="shared" si="43"/>
        <v>2310506130介護予防訪問リハビリテーション</v>
      </c>
      <c r="B2797" s="489">
        <v>2310506130</v>
      </c>
      <c r="C2797" s="489" t="s">
        <v>2108</v>
      </c>
      <c r="D2797" s="489" t="s">
        <v>14452</v>
      </c>
    </row>
    <row r="2798" spans="1:4">
      <c r="A2798" s="489" t="str">
        <f t="shared" si="43"/>
        <v>2310506130介護予防訪問看護</v>
      </c>
      <c r="B2798" s="489">
        <v>2310506130</v>
      </c>
      <c r="C2798" s="489" t="s">
        <v>2103</v>
      </c>
      <c r="D2798" s="489" t="s">
        <v>14452</v>
      </c>
    </row>
    <row r="2799" spans="1:4">
      <c r="A2799" s="489" t="str">
        <f t="shared" si="43"/>
        <v>2310506130訪問リハビリテーション</v>
      </c>
      <c r="B2799" s="489">
        <v>2310506130</v>
      </c>
      <c r="C2799" s="489" t="s">
        <v>2104</v>
      </c>
      <c r="D2799" s="489" t="s">
        <v>14452</v>
      </c>
    </row>
    <row r="2800" spans="1:4">
      <c r="A2800" s="489" t="str">
        <f t="shared" si="43"/>
        <v>2310506130訪問看護</v>
      </c>
      <c r="B2800" s="489">
        <v>2310506130</v>
      </c>
      <c r="C2800" s="489" t="s">
        <v>2102</v>
      </c>
      <c r="D2800" s="489" t="s">
        <v>14452</v>
      </c>
    </row>
    <row r="2801" spans="1:4">
      <c r="A2801" s="489" t="str">
        <f t="shared" si="43"/>
        <v>2310506148介護予防訪問リハビリテーション</v>
      </c>
      <c r="B2801" s="489">
        <v>2310506148</v>
      </c>
      <c r="C2801" s="489" t="s">
        <v>2108</v>
      </c>
      <c r="D2801" s="489" t="s">
        <v>14453</v>
      </c>
    </row>
    <row r="2802" spans="1:4">
      <c r="A2802" s="489" t="str">
        <f t="shared" si="43"/>
        <v>2310506148介護予防訪問看護</v>
      </c>
      <c r="B2802" s="489">
        <v>2310506148</v>
      </c>
      <c r="C2802" s="489" t="s">
        <v>2103</v>
      </c>
      <c r="D2802" s="489" t="s">
        <v>14453</v>
      </c>
    </row>
    <row r="2803" spans="1:4">
      <c r="A2803" s="489" t="str">
        <f t="shared" si="43"/>
        <v>2310506148訪問リハビリテーション</v>
      </c>
      <c r="B2803" s="489">
        <v>2310506148</v>
      </c>
      <c r="C2803" s="489" t="s">
        <v>2104</v>
      </c>
      <c r="D2803" s="489" t="s">
        <v>14453</v>
      </c>
    </row>
    <row r="2804" spans="1:4">
      <c r="A2804" s="489" t="str">
        <f t="shared" si="43"/>
        <v>2310506148訪問看護</v>
      </c>
      <c r="B2804" s="489">
        <v>2310506148</v>
      </c>
      <c r="C2804" s="489" t="s">
        <v>2102</v>
      </c>
      <c r="D2804" s="489" t="s">
        <v>14453</v>
      </c>
    </row>
    <row r="2805" spans="1:4">
      <c r="A2805" s="489" t="str">
        <f t="shared" si="43"/>
        <v>2310506155介護予防訪問リハビリテーション</v>
      </c>
      <c r="B2805" s="489">
        <v>2310506155</v>
      </c>
      <c r="C2805" s="489" t="s">
        <v>2108</v>
      </c>
      <c r="D2805" s="489" t="s">
        <v>14454</v>
      </c>
    </row>
    <row r="2806" spans="1:4">
      <c r="A2806" s="489" t="str">
        <f t="shared" si="43"/>
        <v>2310506155介護予防訪問看護</v>
      </c>
      <c r="B2806" s="489">
        <v>2310506155</v>
      </c>
      <c r="C2806" s="489" t="s">
        <v>2103</v>
      </c>
      <c r="D2806" s="489" t="s">
        <v>14454</v>
      </c>
    </row>
    <row r="2807" spans="1:4">
      <c r="A2807" s="489" t="str">
        <f t="shared" si="43"/>
        <v>2310506155訪問リハビリテーション</v>
      </c>
      <c r="B2807" s="489">
        <v>2310506155</v>
      </c>
      <c r="C2807" s="489" t="s">
        <v>2104</v>
      </c>
      <c r="D2807" s="489" t="s">
        <v>14454</v>
      </c>
    </row>
    <row r="2808" spans="1:4">
      <c r="A2808" s="489" t="str">
        <f t="shared" si="43"/>
        <v>2310506155訪問看護</v>
      </c>
      <c r="B2808" s="489">
        <v>2310506155</v>
      </c>
      <c r="C2808" s="489" t="s">
        <v>2102</v>
      </c>
      <c r="D2808" s="489" t="s">
        <v>14454</v>
      </c>
    </row>
    <row r="2809" spans="1:4">
      <c r="A2809" s="489" t="str">
        <f t="shared" si="43"/>
        <v>2310506163介護予防訪問リハビリテーション</v>
      </c>
      <c r="B2809" s="489">
        <v>2310506163</v>
      </c>
      <c r="C2809" s="489" t="s">
        <v>2108</v>
      </c>
      <c r="D2809" s="489" t="s">
        <v>14455</v>
      </c>
    </row>
    <row r="2810" spans="1:4">
      <c r="A2810" s="489" t="str">
        <f t="shared" si="43"/>
        <v>2310506163介護予防訪問看護</v>
      </c>
      <c r="B2810" s="489">
        <v>2310506163</v>
      </c>
      <c r="C2810" s="489" t="s">
        <v>2103</v>
      </c>
      <c r="D2810" s="489" t="s">
        <v>14455</v>
      </c>
    </row>
    <row r="2811" spans="1:4">
      <c r="A2811" s="489" t="str">
        <f t="shared" si="43"/>
        <v>2310506163訪問リハビリテーション</v>
      </c>
      <c r="B2811" s="489">
        <v>2310506163</v>
      </c>
      <c r="C2811" s="489" t="s">
        <v>2104</v>
      </c>
      <c r="D2811" s="489" t="s">
        <v>14455</v>
      </c>
    </row>
    <row r="2812" spans="1:4">
      <c r="A2812" s="489" t="str">
        <f t="shared" si="43"/>
        <v>2310506163訪問看護</v>
      </c>
      <c r="B2812" s="489">
        <v>2310506163</v>
      </c>
      <c r="C2812" s="489" t="s">
        <v>2102</v>
      </c>
      <c r="D2812" s="489" t="s">
        <v>14455</v>
      </c>
    </row>
    <row r="2813" spans="1:4">
      <c r="A2813" s="489" t="str">
        <f t="shared" si="43"/>
        <v>2310506197介護予防訪問リハビリテーション</v>
      </c>
      <c r="B2813" s="489">
        <v>2310506197</v>
      </c>
      <c r="C2813" s="489" t="s">
        <v>2108</v>
      </c>
      <c r="D2813" s="489" t="s">
        <v>14456</v>
      </c>
    </row>
    <row r="2814" spans="1:4">
      <c r="A2814" s="489" t="str">
        <f t="shared" si="43"/>
        <v>2310506197介護予防訪問看護</v>
      </c>
      <c r="B2814" s="489">
        <v>2310506197</v>
      </c>
      <c r="C2814" s="489" t="s">
        <v>2103</v>
      </c>
      <c r="D2814" s="489" t="s">
        <v>14456</v>
      </c>
    </row>
    <row r="2815" spans="1:4">
      <c r="A2815" s="489" t="str">
        <f t="shared" si="43"/>
        <v>2310506197訪問リハビリテーション</v>
      </c>
      <c r="B2815" s="489">
        <v>2310506197</v>
      </c>
      <c r="C2815" s="489" t="s">
        <v>2104</v>
      </c>
      <c r="D2815" s="489" t="s">
        <v>14456</v>
      </c>
    </row>
    <row r="2816" spans="1:4">
      <c r="A2816" s="489" t="str">
        <f t="shared" si="43"/>
        <v>2310506197訪問看護</v>
      </c>
      <c r="B2816" s="489">
        <v>2310506197</v>
      </c>
      <c r="C2816" s="489" t="s">
        <v>2102</v>
      </c>
      <c r="D2816" s="489" t="s">
        <v>14456</v>
      </c>
    </row>
    <row r="2817" spans="1:4">
      <c r="A2817" s="489" t="str">
        <f t="shared" si="43"/>
        <v>2310506205介護予防訪問リハビリテーション</v>
      </c>
      <c r="B2817" s="489">
        <v>2310506205</v>
      </c>
      <c r="C2817" s="489" t="s">
        <v>2108</v>
      </c>
      <c r="D2817" s="489" t="s">
        <v>14457</v>
      </c>
    </row>
    <row r="2818" spans="1:4">
      <c r="A2818" s="489" t="str">
        <f t="shared" ref="A2818:A2881" si="44">B2818&amp;C2818</f>
        <v>2310506205介護予防訪問看護</v>
      </c>
      <c r="B2818" s="489">
        <v>2310506205</v>
      </c>
      <c r="C2818" s="489" t="s">
        <v>2103</v>
      </c>
      <c r="D2818" s="489" t="s">
        <v>14457</v>
      </c>
    </row>
    <row r="2819" spans="1:4">
      <c r="A2819" s="489" t="str">
        <f t="shared" si="44"/>
        <v>2310506205訪問リハビリテーション</v>
      </c>
      <c r="B2819" s="489">
        <v>2310506205</v>
      </c>
      <c r="C2819" s="489" t="s">
        <v>2104</v>
      </c>
      <c r="D2819" s="489" t="s">
        <v>14457</v>
      </c>
    </row>
    <row r="2820" spans="1:4">
      <c r="A2820" s="489" t="str">
        <f t="shared" si="44"/>
        <v>2310506205訪問看護</v>
      </c>
      <c r="B2820" s="489">
        <v>2310506205</v>
      </c>
      <c r="C2820" s="489" t="s">
        <v>2102</v>
      </c>
      <c r="D2820" s="489" t="s">
        <v>14457</v>
      </c>
    </row>
    <row r="2821" spans="1:4">
      <c r="A2821" s="489" t="str">
        <f t="shared" si="44"/>
        <v>2310506213介護予防訪問リハビリテーション</v>
      </c>
      <c r="B2821" s="489">
        <v>2310506213</v>
      </c>
      <c r="C2821" s="489" t="s">
        <v>2108</v>
      </c>
      <c r="D2821" s="489" t="s">
        <v>14458</v>
      </c>
    </row>
    <row r="2822" spans="1:4">
      <c r="A2822" s="489" t="str">
        <f t="shared" si="44"/>
        <v>2310506213介護予防訪問看護</v>
      </c>
      <c r="B2822" s="489">
        <v>2310506213</v>
      </c>
      <c r="C2822" s="489" t="s">
        <v>2103</v>
      </c>
      <c r="D2822" s="489" t="s">
        <v>14458</v>
      </c>
    </row>
    <row r="2823" spans="1:4">
      <c r="A2823" s="489" t="str">
        <f t="shared" si="44"/>
        <v>2310506213訪問リハビリテーション</v>
      </c>
      <c r="B2823" s="489">
        <v>2310506213</v>
      </c>
      <c r="C2823" s="489" t="s">
        <v>2104</v>
      </c>
      <c r="D2823" s="489" t="s">
        <v>14458</v>
      </c>
    </row>
    <row r="2824" spans="1:4">
      <c r="A2824" s="489" t="str">
        <f t="shared" si="44"/>
        <v>2310506213訪問看護</v>
      </c>
      <c r="B2824" s="489">
        <v>2310506213</v>
      </c>
      <c r="C2824" s="489" t="s">
        <v>2102</v>
      </c>
      <c r="D2824" s="489" t="s">
        <v>14458</v>
      </c>
    </row>
    <row r="2825" spans="1:4">
      <c r="A2825" s="489" t="str">
        <f t="shared" si="44"/>
        <v>2310506247介護予防訪問リハビリテーション</v>
      </c>
      <c r="B2825" s="489">
        <v>2310506247</v>
      </c>
      <c r="C2825" s="489" t="s">
        <v>2108</v>
      </c>
      <c r="D2825" s="489" t="s">
        <v>14459</v>
      </c>
    </row>
    <row r="2826" spans="1:4">
      <c r="A2826" s="489" t="str">
        <f t="shared" si="44"/>
        <v>2310506247介護予防訪問看護</v>
      </c>
      <c r="B2826" s="489">
        <v>2310506247</v>
      </c>
      <c r="C2826" s="489" t="s">
        <v>2103</v>
      </c>
      <c r="D2826" s="489" t="s">
        <v>14459</v>
      </c>
    </row>
    <row r="2827" spans="1:4">
      <c r="A2827" s="489" t="str">
        <f t="shared" si="44"/>
        <v>2310506247訪問リハビリテーション</v>
      </c>
      <c r="B2827" s="489">
        <v>2310506247</v>
      </c>
      <c r="C2827" s="489" t="s">
        <v>2104</v>
      </c>
      <c r="D2827" s="489" t="s">
        <v>14459</v>
      </c>
    </row>
    <row r="2828" spans="1:4">
      <c r="A2828" s="489" t="str">
        <f t="shared" si="44"/>
        <v>2310506247訪問看護</v>
      </c>
      <c r="B2828" s="489">
        <v>2310506247</v>
      </c>
      <c r="C2828" s="489" t="s">
        <v>2102</v>
      </c>
      <c r="D2828" s="489" t="s">
        <v>14459</v>
      </c>
    </row>
    <row r="2829" spans="1:4">
      <c r="A2829" s="489" t="str">
        <f t="shared" si="44"/>
        <v>2310506254介護予防訪問リハビリテーション</v>
      </c>
      <c r="B2829" s="489">
        <v>2310506254</v>
      </c>
      <c r="C2829" s="489" t="s">
        <v>2108</v>
      </c>
      <c r="D2829" s="489" t="s">
        <v>14460</v>
      </c>
    </row>
    <row r="2830" spans="1:4">
      <c r="A2830" s="489" t="str">
        <f t="shared" si="44"/>
        <v>2310506254介護予防訪問看護</v>
      </c>
      <c r="B2830" s="489">
        <v>2310506254</v>
      </c>
      <c r="C2830" s="489" t="s">
        <v>2103</v>
      </c>
      <c r="D2830" s="489" t="s">
        <v>14460</v>
      </c>
    </row>
    <row r="2831" spans="1:4">
      <c r="A2831" s="489" t="str">
        <f t="shared" si="44"/>
        <v>2310506254訪問リハビリテーション</v>
      </c>
      <c r="B2831" s="489">
        <v>2310506254</v>
      </c>
      <c r="C2831" s="489" t="s">
        <v>2104</v>
      </c>
      <c r="D2831" s="489" t="s">
        <v>14460</v>
      </c>
    </row>
    <row r="2832" spans="1:4">
      <c r="A2832" s="489" t="str">
        <f t="shared" si="44"/>
        <v>2310506254訪問看護</v>
      </c>
      <c r="B2832" s="489">
        <v>2310506254</v>
      </c>
      <c r="C2832" s="489" t="s">
        <v>2102</v>
      </c>
      <c r="D2832" s="489" t="s">
        <v>14460</v>
      </c>
    </row>
    <row r="2833" spans="1:4">
      <c r="A2833" s="489" t="str">
        <f t="shared" si="44"/>
        <v>2310506262介護予防訪問リハビリテーション</v>
      </c>
      <c r="B2833" s="489">
        <v>2310506262</v>
      </c>
      <c r="C2833" s="489" t="s">
        <v>2108</v>
      </c>
      <c r="D2833" s="489" t="s">
        <v>14461</v>
      </c>
    </row>
    <row r="2834" spans="1:4">
      <c r="A2834" s="489" t="str">
        <f t="shared" si="44"/>
        <v>2310506262介護予防訪問看護</v>
      </c>
      <c r="B2834" s="489">
        <v>2310506262</v>
      </c>
      <c r="C2834" s="489" t="s">
        <v>2103</v>
      </c>
      <c r="D2834" s="489" t="s">
        <v>14461</v>
      </c>
    </row>
    <row r="2835" spans="1:4">
      <c r="A2835" s="489" t="str">
        <f t="shared" si="44"/>
        <v>2310506262訪問リハビリテーション</v>
      </c>
      <c r="B2835" s="489">
        <v>2310506262</v>
      </c>
      <c r="C2835" s="489" t="s">
        <v>2104</v>
      </c>
      <c r="D2835" s="489" t="s">
        <v>14461</v>
      </c>
    </row>
    <row r="2836" spans="1:4">
      <c r="A2836" s="489" t="str">
        <f t="shared" si="44"/>
        <v>2310506262訪問看護</v>
      </c>
      <c r="B2836" s="489">
        <v>2310506262</v>
      </c>
      <c r="C2836" s="489" t="s">
        <v>2102</v>
      </c>
      <c r="D2836" s="489" t="s">
        <v>14461</v>
      </c>
    </row>
    <row r="2837" spans="1:4">
      <c r="A2837" s="489" t="str">
        <f t="shared" si="44"/>
        <v>2310506270介護予防訪問リハビリテーション</v>
      </c>
      <c r="B2837" s="489">
        <v>2310506270</v>
      </c>
      <c r="C2837" s="489" t="s">
        <v>2108</v>
      </c>
      <c r="D2837" s="489" t="s">
        <v>14462</v>
      </c>
    </row>
    <row r="2838" spans="1:4">
      <c r="A2838" s="489" t="str">
        <f t="shared" si="44"/>
        <v>2310506270介護予防訪問看護</v>
      </c>
      <c r="B2838" s="489">
        <v>2310506270</v>
      </c>
      <c r="C2838" s="489" t="s">
        <v>2103</v>
      </c>
      <c r="D2838" s="489" t="s">
        <v>14462</v>
      </c>
    </row>
    <row r="2839" spans="1:4">
      <c r="A2839" s="489" t="str">
        <f t="shared" si="44"/>
        <v>2310506270訪問リハビリテーション</v>
      </c>
      <c r="B2839" s="489">
        <v>2310506270</v>
      </c>
      <c r="C2839" s="489" t="s">
        <v>2104</v>
      </c>
      <c r="D2839" s="489" t="s">
        <v>14462</v>
      </c>
    </row>
    <row r="2840" spans="1:4">
      <c r="A2840" s="489" t="str">
        <f t="shared" si="44"/>
        <v>2310506270訪問看護</v>
      </c>
      <c r="B2840" s="489">
        <v>2310506270</v>
      </c>
      <c r="C2840" s="489" t="s">
        <v>2102</v>
      </c>
      <c r="D2840" s="489" t="s">
        <v>14462</v>
      </c>
    </row>
    <row r="2841" spans="1:4">
      <c r="A2841" s="489" t="str">
        <f t="shared" si="44"/>
        <v>2310506288介護予防訪問リハビリテーション</v>
      </c>
      <c r="B2841" s="489">
        <v>2310506288</v>
      </c>
      <c r="C2841" s="489" t="s">
        <v>2108</v>
      </c>
      <c r="D2841" s="489" t="s">
        <v>14463</v>
      </c>
    </row>
    <row r="2842" spans="1:4">
      <c r="A2842" s="489" t="str">
        <f t="shared" si="44"/>
        <v>2310506288介護予防訪問看護</v>
      </c>
      <c r="B2842" s="489">
        <v>2310506288</v>
      </c>
      <c r="C2842" s="489" t="s">
        <v>2103</v>
      </c>
      <c r="D2842" s="489" t="s">
        <v>14463</v>
      </c>
    </row>
    <row r="2843" spans="1:4">
      <c r="A2843" s="489" t="str">
        <f t="shared" si="44"/>
        <v>2310506288訪問リハビリテーション</v>
      </c>
      <c r="B2843" s="489">
        <v>2310506288</v>
      </c>
      <c r="C2843" s="489" t="s">
        <v>2104</v>
      </c>
      <c r="D2843" s="489" t="s">
        <v>14463</v>
      </c>
    </row>
    <row r="2844" spans="1:4">
      <c r="A2844" s="489" t="str">
        <f t="shared" si="44"/>
        <v>2310506288訪問看護</v>
      </c>
      <c r="B2844" s="489">
        <v>2310506288</v>
      </c>
      <c r="C2844" s="489" t="s">
        <v>2102</v>
      </c>
      <c r="D2844" s="489" t="s">
        <v>14463</v>
      </c>
    </row>
    <row r="2845" spans="1:4">
      <c r="A2845" s="489" t="str">
        <f t="shared" si="44"/>
        <v>2310506296介護予防訪問リハビリテーション</v>
      </c>
      <c r="B2845" s="489">
        <v>2310506296</v>
      </c>
      <c r="C2845" s="489" t="s">
        <v>2108</v>
      </c>
      <c r="D2845" s="489" t="s">
        <v>14464</v>
      </c>
    </row>
    <row r="2846" spans="1:4">
      <c r="A2846" s="489" t="str">
        <f t="shared" si="44"/>
        <v>2310506296介護予防訪問看護</v>
      </c>
      <c r="B2846" s="489">
        <v>2310506296</v>
      </c>
      <c r="C2846" s="489" t="s">
        <v>2103</v>
      </c>
      <c r="D2846" s="489" t="s">
        <v>14464</v>
      </c>
    </row>
    <row r="2847" spans="1:4">
      <c r="A2847" s="489" t="str">
        <f t="shared" si="44"/>
        <v>2310506296訪問リハビリテーション</v>
      </c>
      <c r="B2847" s="489">
        <v>2310506296</v>
      </c>
      <c r="C2847" s="489" t="s">
        <v>2104</v>
      </c>
      <c r="D2847" s="489" t="s">
        <v>14464</v>
      </c>
    </row>
    <row r="2848" spans="1:4">
      <c r="A2848" s="489" t="str">
        <f t="shared" si="44"/>
        <v>2310506296訪問看護</v>
      </c>
      <c r="B2848" s="489">
        <v>2310506296</v>
      </c>
      <c r="C2848" s="489" t="s">
        <v>2102</v>
      </c>
      <c r="D2848" s="489" t="s">
        <v>14464</v>
      </c>
    </row>
    <row r="2849" spans="1:4">
      <c r="A2849" s="489" t="str">
        <f t="shared" si="44"/>
        <v>2310506312介護予防訪問リハビリテーション</v>
      </c>
      <c r="B2849" s="489">
        <v>2310506312</v>
      </c>
      <c r="C2849" s="489" t="s">
        <v>2108</v>
      </c>
      <c r="D2849" s="489" t="s">
        <v>14465</v>
      </c>
    </row>
    <row r="2850" spans="1:4">
      <c r="A2850" s="489" t="str">
        <f t="shared" si="44"/>
        <v>2310506312介護予防訪問看護</v>
      </c>
      <c r="B2850" s="489">
        <v>2310506312</v>
      </c>
      <c r="C2850" s="489" t="s">
        <v>2103</v>
      </c>
      <c r="D2850" s="489" t="s">
        <v>14465</v>
      </c>
    </row>
    <row r="2851" spans="1:4">
      <c r="A2851" s="489" t="str">
        <f t="shared" si="44"/>
        <v>2310506312訪問リハビリテーション</v>
      </c>
      <c r="B2851" s="489">
        <v>2310506312</v>
      </c>
      <c r="C2851" s="489" t="s">
        <v>2104</v>
      </c>
      <c r="D2851" s="489" t="s">
        <v>14465</v>
      </c>
    </row>
    <row r="2852" spans="1:4">
      <c r="A2852" s="489" t="str">
        <f t="shared" si="44"/>
        <v>2310506312訪問看護</v>
      </c>
      <c r="B2852" s="489">
        <v>2310506312</v>
      </c>
      <c r="C2852" s="489" t="s">
        <v>2102</v>
      </c>
      <c r="D2852" s="489" t="s">
        <v>14465</v>
      </c>
    </row>
    <row r="2853" spans="1:4">
      <c r="A2853" s="489" t="str">
        <f t="shared" si="44"/>
        <v>2310506338介護予防訪問リハビリテーション</v>
      </c>
      <c r="B2853" s="489">
        <v>2310506338</v>
      </c>
      <c r="C2853" s="489" t="s">
        <v>2108</v>
      </c>
      <c r="D2853" s="489" t="s">
        <v>14466</v>
      </c>
    </row>
    <row r="2854" spans="1:4">
      <c r="A2854" s="489" t="str">
        <f t="shared" si="44"/>
        <v>2310506338介護予防訪問看護</v>
      </c>
      <c r="B2854" s="489">
        <v>2310506338</v>
      </c>
      <c r="C2854" s="489" t="s">
        <v>2103</v>
      </c>
      <c r="D2854" s="489" t="s">
        <v>14466</v>
      </c>
    </row>
    <row r="2855" spans="1:4">
      <c r="A2855" s="489" t="str">
        <f t="shared" si="44"/>
        <v>2310506338訪問リハビリテーション</v>
      </c>
      <c r="B2855" s="489">
        <v>2310506338</v>
      </c>
      <c r="C2855" s="489" t="s">
        <v>2104</v>
      </c>
      <c r="D2855" s="489" t="s">
        <v>14466</v>
      </c>
    </row>
    <row r="2856" spans="1:4">
      <c r="A2856" s="489" t="str">
        <f t="shared" si="44"/>
        <v>2310506338訪問看護</v>
      </c>
      <c r="B2856" s="489">
        <v>2310506338</v>
      </c>
      <c r="C2856" s="489" t="s">
        <v>2102</v>
      </c>
      <c r="D2856" s="489" t="s">
        <v>14466</v>
      </c>
    </row>
    <row r="2857" spans="1:4">
      <c r="A2857" s="489" t="str">
        <f t="shared" si="44"/>
        <v>2310506346介護予防訪問リハビリテーション</v>
      </c>
      <c r="B2857" s="489">
        <v>2310506346</v>
      </c>
      <c r="C2857" s="489" t="s">
        <v>2108</v>
      </c>
      <c r="D2857" s="489" t="s">
        <v>14467</v>
      </c>
    </row>
    <row r="2858" spans="1:4">
      <c r="A2858" s="489" t="str">
        <f t="shared" si="44"/>
        <v>2310506346介護予防訪問看護</v>
      </c>
      <c r="B2858" s="489">
        <v>2310506346</v>
      </c>
      <c r="C2858" s="489" t="s">
        <v>2103</v>
      </c>
      <c r="D2858" s="489" t="s">
        <v>14467</v>
      </c>
    </row>
    <row r="2859" spans="1:4">
      <c r="A2859" s="489" t="str">
        <f t="shared" si="44"/>
        <v>2310506346訪問リハビリテーション</v>
      </c>
      <c r="B2859" s="489">
        <v>2310506346</v>
      </c>
      <c r="C2859" s="489" t="s">
        <v>2104</v>
      </c>
      <c r="D2859" s="489" t="s">
        <v>14467</v>
      </c>
    </row>
    <row r="2860" spans="1:4">
      <c r="A2860" s="489" t="str">
        <f t="shared" si="44"/>
        <v>2310506346訪問看護</v>
      </c>
      <c r="B2860" s="489">
        <v>2310506346</v>
      </c>
      <c r="C2860" s="489" t="s">
        <v>2102</v>
      </c>
      <c r="D2860" s="489" t="s">
        <v>14467</v>
      </c>
    </row>
    <row r="2861" spans="1:4">
      <c r="A2861" s="489" t="str">
        <f t="shared" si="44"/>
        <v>2310506353介護予防訪問リハビリテーション</v>
      </c>
      <c r="B2861" s="489">
        <v>2310506353</v>
      </c>
      <c r="C2861" s="489" t="s">
        <v>2108</v>
      </c>
      <c r="D2861" s="489" t="s">
        <v>14468</v>
      </c>
    </row>
    <row r="2862" spans="1:4">
      <c r="A2862" s="489" t="str">
        <f t="shared" si="44"/>
        <v>2310506353介護予防訪問看護</v>
      </c>
      <c r="B2862" s="489">
        <v>2310506353</v>
      </c>
      <c r="C2862" s="489" t="s">
        <v>2103</v>
      </c>
      <c r="D2862" s="489" t="s">
        <v>14468</v>
      </c>
    </row>
    <row r="2863" spans="1:4">
      <c r="A2863" s="489" t="str">
        <f t="shared" si="44"/>
        <v>2310506353訪問リハビリテーション</v>
      </c>
      <c r="B2863" s="489">
        <v>2310506353</v>
      </c>
      <c r="C2863" s="489" t="s">
        <v>2104</v>
      </c>
      <c r="D2863" s="489" t="s">
        <v>14468</v>
      </c>
    </row>
    <row r="2864" spans="1:4">
      <c r="A2864" s="489" t="str">
        <f t="shared" si="44"/>
        <v>2310506353訪問看護</v>
      </c>
      <c r="B2864" s="489">
        <v>2310506353</v>
      </c>
      <c r="C2864" s="489" t="s">
        <v>2102</v>
      </c>
      <c r="D2864" s="489" t="s">
        <v>14468</v>
      </c>
    </row>
    <row r="2865" spans="1:4">
      <c r="A2865" s="489" t="str">
        <f t="shared" si="44"/>
        <v>2310506361介護予防訪問リハビリテーション</v>
      </c>
      <c r="B2865" s="489">
        <v>2310506361</v>
      </c>
      <c r="C2865" s="489" t="s">
        <v>2108</v>
      </c>
      <c r="D2865" s="489" t="s">
        <v>14469</v>
      </c>
    </row>
    <row r="2866" spans="1:4">
      <c r="A2866" s="489" t="str">
        <f t="shared" si="44"/>
        <v>2310506361介護予防訪問看護</v>
      </c>
      <c r="B2866" s="489">
        <v>2310506361</v>
      </c>
      <c r="C2866" s="489" t="s">
        <v>2103</v>
      </c>
      <c r="D2866" s="489" t="s">
        <v>14469</v>
      </c>
    </row>
    <row r="2867" spans="1:4">
      <c r="A2867" s="489" t="str">
        <f t="shared" si="44"/>
        <v>2310506361訪問リハビリテーション</v>
      </c>
      <c r="B2867" s="489">
        <v>2310506361</v>
      </c>
      <c r="C2867" s="489" t="s">
        <v>2104</v>
      </c>
      <c r="D2867" s="489" t="s">
        <v>14469</v>
      </c>
    </row>
    <row r="2868" spans="1:4">
      <c r="A2868" s="489" t="str">
        <f t="shared" si="44"/>
        <v>2310506361訪問看護</v>
      </c>
      <c r="B2868" s="489">
        <v>2310506361</v>
      </c>
      <c r="C2868" s="489" t="s">
        <v>2102</v>
      </c>
      <c r="D2868" s="489" t="s">
        <v>14469</v>
      </c>
    </row>
    <row r="2869" spans="1:4">
      <c r="A2869" s="489" t="str">
        <f t="shared" si="44"/>
        <v>2310506379介護予防訪問リハビリテーション</v>
      </c>
      <c r="B2869" s="489">
        <v>2310506379</v>
      </c>
      <c r="C2869" s="489" t="s">
        <v>2108</v>
      </c>
      <c r="D2869" s="489" t="s">
        <v>14470</v>
      </c>
    </row>
    <row r="2870" spans="1:4">
      <c r="A2870" s="489" t="str">
        <f t="shared" si="44"/>
        <v>2310506379介護予防訪問看護</v>
      </c>
      <c r="B2870" s="489">
        <v>2310506379</v>
      </c>
      <c r="C2870" s="489" t="s">
        <v>2103</v>
      </c>
      <c r="D2870" s="489" t="s">
        <v>14470</v>
      </c>
    </row>
    <row r="2871" spans="1:4">
      <c r="A2871" s="489" t="str">
        <f t="shared" si="44"/>
        <v>2310506379訪問リハビリテーション</v>
      </c>
      <c r="B2871" s="489">
        <v>2310506379</v>
      </c>
      <c r="C2871" s="489" t="s">
        <v>2104</v>
      </c>
      <c r="D2871" s="489" t="s">
        <v>14470</v>
      </c>
    </row>
    <row r="2872" spans="1:4">
      <c r="A2872" s="489" t="str">
        <f t="shared" si="44"/>
        <v>2310506379訪問看護</v>
      </c>
      <c r="B2872" s="489">
        <v>2310506379</v>
      </c>
      <c r="C2872" s="489" t="s">
        <v>2102</v>
      </c>
      <c r="D2872" s="489" t="s">
        <v>14470</v>
      </c>
    </row>
    <row r="2873" spans="1:4">
      <c r="A2873" s="489" t="str">
        <f t="shared" si="44"/>
        <v>2310506387介護予防訪問リハビリテーション</v>
      </c>
      <c r="B2873" s="489">
        <v>2310506387</v>
      </c>
      <c r="C2873" s="489" t="s">
        <v>2108</v>
      </c>
      <c r="D2873" s="489" t="s">
        <v>14471</v>
      </c>
    </row>
    <row r="2874" spans="1:4">
      <c r="A2874" s="489" t="str">
        <f t="shared" si="44"/>
        <v>2310506387介護予防訪問看護</v>
      </c>
      <c r="B2874" s="489">
        <v>2310506387</v>
      </c>
      <c r="C2874" s="489" t="s">
        <v>2103</v>
      </c>
      <c r="D2874" s="489" t="s">
        <v>14471</v>
      </c>
    </row>
    <row r="2875" spans="1:4">
      <c r="A2875" s="489" t="str">
        <f t="shared" si="44"/>
        <v>2310506387訪問リハビリテーション</v>
      </c>
      <c r="B2875" s="489">
        <v>2310506387</v>
      </c>
      <c r="C2875" s="489" t="s">
        <v>2104</v>
      </c>
      <c r="D2875" s="489" t="s">
        <v>14471</v>
      </c>
    </row>
    <row r="2876" spans="1:4">
      <c r="A2876" s="489" t="str">
        <f t="shared" si="44"/>
        <v>2310506387訪問看護</v>
      </c>
      <c r="B2876" s="489">
        <v>2310506387</v>
      </c>
      <c r="C2876" s="489" t="s">
        <v>2102</v>
      </c>
      <c r="D2876" s="489" t="s">
        <v>14471</v>
      </c>
    </row>
    <row r="2877" spans="1:4">
      <c r="A2877" s="489" t="str">
        <f t="shared" si="44"/>
        <v>2310506395介護予防訪問リハビリテーション</v>
      </c>
      <c r="B2877" s="489">
        <v>2310506395</v>
      </c>
      <c r="C2877" s="489" t="s">
        <v>2108</v>
      </c>
      <c r="D2877" s="489" t="s">
        <v>14472</v>
      </c>
    </row>
    <row r="2878" spans="1:4">
      <c r="A2878" s="489" t="str">
        <f t="shared" si="44"/>
        <v>2310506395介護予防訪問看護</v>
      </c>
      <c r="B2878" s="489">
        <v>2310506395</v>
      </c>
      <c r="C2878" s="489" t="s">
        <v>2103</v>
      </c>
      <c r="D2878" s="489" t="s">
        <v>14472</v>
      </c>
    </row>
    <row r="2879" spans="1:4">
      <c r="A2879" s="489" t="str">
        <f t="shared" si="44"/>
        <v>2310506395訪問リハビリテーション</v>
      </c>
      <c r="B2879" s="489">
        <v>2310506395</v>
      </c>
      <c r="C2879" s="489" t="s">
        <v>2104</v>
      </c>
      <c r="D2879" s="489" t="s">
        <v>14472</v>
      </c>
    </row>
    <row r="2880" spans="1:4">
      <c r="A2880" s="489" t="str">
        <f t="shared" si="44"/>
        <v>2310506395訪問看護</v>
      </c>
      <c r="B2880" s="489">
        <v>2310506395</v>
      </c>
      <c r="C2880" s="489" t="s">
        <v>2102</v>
      </c>
      <c r="D2880" s="489" t="s">
        <v>14472</v>
      </c>
    </row>
    <row r="2881" spans="1:4">
      <c r="A2881" s="489" t="str">
        <f t="shared" si="44"/>
        <v>2310506411介護予防訪問リハビリテーション</v>
      </c>
      <c r="B2881" s="489">
        <v>2310506411</v>
      </c>
      <c r="C2881" s="489" t="s">
        <v>2108</v>
      </c>
      <c r="D2881" s="489" t="s">
        <v>14473</v>
      </c>
    </row>
    <row r="2882" spans="1:4">
      <c r="A2882" s="489" t="str">
        <f t="shared" ref="A2882:A2945" si="45">B2882&amp;C2882</f>
        <v>2310506411介護予防訪問看護</v>
      </c>
      <c r="B2882" s="489">
        <v>2310506411</v>
      </c>
      <c r="C2882" s="489" t="s">
        <v>2103</v>
      </c>
      <c r="D2882" s="489" t="s">
        <v>14473</v>
      </c>
    </row>
    <row r="2883" spans="1:4">
      <c r="A2883" s="489" t="str">
        <f t="shared" si="45"/>
        <v>2310506411訪問リハビリテーション</v>
      </c>
      <c r="B2883" s="489">
        <v>2310506411</v>
      </c>
      <c r="C2883" s="489" t="s">
        <v>2104</v>
      </c>
      <c r="D2883" s="489" t="s">
        <v>14473</v>
      </c>
    </row>
    <row r="2884" spans="1:4">
      <c r="A2884" s="489" t="str">
        <f t="shared" si="45"/>
        <v>2310506411訪問看護</v>
      </c>
      <c r="B2884" s="489">
        <v>2310506411</v>
      </c>
      <c r="C2884" s="489" t="s">
        <v>2102</v>
      </c>
      <c r="D2884" s="489" t="s">
        <v>14473</v>
      </c>
    </row>
    <row r="2885" spans="1:4">
      <c r="A2885" s="489" t="str">
        <f t="shared" si="45"/>
        <v>2310506429介護予防訪問リハビリテーション</v>
      </c>
      <c r="B2885" s="489">
        <v>2310506429</v>
      </c>
      <c r="C2885" s="489" t="s">
        <v>2108</v>
      </c>
      <c r="D2885" s="489" t="s">
        <v>14474</v>
      </c>
    </row>
    <row r="2886" spans="1:4">
      <c r="A2886" s="489" t="str">
        <f t="shared" si="45"/>
        <v>2310506429介護予防訪問看護</v>
      </c>
      <c r="B2886" s="489">
        <v>2310506429</v>
      </c>
      <c r="C2886" s="489" t="s">
        <v>2103</v>
      </c>
      <c r="D2886" s="489" t="s">
        <v>14474</v>
      </c>
    </row>
    <row r="2887" spans="1:4">
      <c r="A2887" s="489" t="str">
        <f t="shared" si="45"/>
        <v>2310506429訪問リハビリテーション</v>
      </c>
      <c r="B2887" s="489">
        <v>2310506429</v>
      </c>
      <c r="C2887" s="489" t="s">
        <v>2104</v>
      </c>
      <c r="D2887" s="489" t="s">
        <v>14474</v>
      </c>
    </row>
    <row r="2888" spans="1:4">
      <c r="A2888" s="489" t="str">
        <f t="shared" si="45"/>
        <v>2310506429訪問看護</v>
      </c>
      <c r="B2888" s="489">
        <v>2310506429</v>
      </c>
      <c r="C2888" s="489" t="s">
        <v>2102</v>
      </c>
      <c r="D2888" s="489" t="s">
        <v>14474</v>
      </c>
    </row>
    <row r="2889" spans="1:4">
      <c r="A2889" s="489" t="str">
        <f t="shared" si="45"/>
        <v>2310506437介護予防訪問リハビリテーション</v>
      </c>
      <c r="B2889" s="489">
        <v>2310506437</v>
      </c>
      <c r="C2889" s="489" t="s">
        <v>2108</v>
      </c>
      <c r="D2889" s="489" t="s">
        <v>14475</v>
      </c>
    </row>
    <row r="2890" spans="1:4">
      <c r="A2890" s="489" t="str">
        <f t="shared" si="45"/>
        <v>2310506437介護予防訪問看護</v>
      </c>
      <c r="B2890" s="489">
        <v>2310506437</v>
      </c>
      <c r="C2890" s="489" t="s">
        <v>2103</v>
      </c>
      <c r="D2890" s="489" t="s">
        <v>14475</v>
      </c>
    </row>
    <row r="2891" spans="1:4">
      <c r="A2891" s="489" t="str">
        <f t="shared" si="45"/>
        <v>2310506437訪問リハビリテーション</v>
      </c>
      <c r="B2891" s="489">
        <v>2310506437</v>
      </c>
      <c r="C2891" s="489" t="s">
        <v>2104</v>
      </c>
      <c r="D2891" s="489" t="s">
        <v>14475</v>
      </c>
    </row>
    <row r="2892" spans="1:4">
      <c r="A2892" s="489" t="str">
        <f t="shared" si="45"/>
        <v>2310506437訪問看護</v>
      </c>
      <c r="B2892" s="489">
        <v>2310506437</v>
      </c>
      <c r="C2892" s="489" t="s">
        <v>2102</v>
      </c>
      <c r="D2892" s="489" t="s">
        <v>14475</v>
      </c>
    </row>
    <row r="2893" spans="1:4">
      <c r="A2893" s="489" t="str">
        <f t="shared" si="45"/>
        <v>2310506445介護予防訪問リハビリテーション</v>
      </c>
      <c r="B2893" s="489">
        <v>2310506445</v>
      </c>
      <c r="C2893" s="489" t="s">
        <v>2108</v>
      </c>
      <c r="D2893" s="489" t="s">
        <v>14476</v>
      </c>
    </row>
    <row r="2894" spans="1:4">
      <c r="A2894" s="489" t="str">
        <f t="shared" si="45"/>
        <v>2310506445介護予防訪問看護</v>
      </c>
      <c r="B2894" s="489">
        <v>2310506445</v>
      </c>
      <c r="C2894" s="489" t="s">
        <v>2103</v>
      </c>
      <c r="D2894" s="489" t="s">
        <v>14476</v>
      </c>
    </row>
    <row r="2895" spans="1:4">
      <c r="A2895" s="489" t="str">
        <f t="shared" si="45"/>
        <v>2310506445訪問リハビリテーション</v>
      </c>
      <c r="B2895" s="489">
        <v>2310506445</v>
      </c>
      <c r="C2895" s="489" t="s">
        <v>2104</v>
      </c>
      <c r="D2895" s="489" t="s">
        <v>14476</v>
      </c>
    </row>
    <row r="2896" spans="1:4">
      <c r="A2896" s="489" t="str">
        <f t="shared" si="45"/>
        <v>2310506445訪問看護</v>
      </c>
      <c r="B2896" s="489">
        <v>2310506445</v>
      </c>
      <c r="C2896" s="489" t="s">
        <v>2102</v>
      </c>
      <c r="D2896" s="489" t="s">
        <v>14476</v>
      </c>
    </row>
    <row r="2897" spans="1:4">
      <c r="A2897" s="489" t="str">
        <f t="shared" si="45"/>
        <v>2310506460介護予防訪問リハビリテーション</v>
      </c>
      <c r="B2897" s="489">
        <v>2310506460</v>
      </c>
      <c r="C2897" s="489" t="s">
        <v>2108</v>
      </c>
      <c r="D2897" s="489" t="s">
        <v>14477</v>
      </c>
    </row>
    <row r="2898" spans="1:4">
      <c r="A2898" s="489" t="str">
        <f t="shared" si="45"/>
        <v>2310506460介護予防訪問看護</v>
      </c>
      <c r="B2898" s="489">
        <v>2310506460</v>
      </c>
      <c r="C2898" s="489" t="s">
        <v>2103</v>
      </c>
      <c r="D2898" s="489" t="s">
        <v>14477</v>
      </c>
    </row>
    <row r="2899" spans="1:4">
      <c r="A2899" s="489" t="str">
        <f t="shared" si="45"/>
        <v>2310506460訪問リハビリテーション</v>
      </c>
      <c r="B2899" s="489">
        <v>2310506460</v>
      </c>
      <c r="C2899" s="489" t="s">
        <v>2104</v>
      </c>
      <c r="D2899" s="489" t="s">
        <v>14477</v>
      </c>
    </row>
    <row r="2900" spans="1:4">
      <c r="A2900" s="489" t="str">
        <f t="shared" si="45"/>
        <v>2310506460訪問看護</v>
      </c>
      <c r="B2900" s="489">
        <v>2310506460</v>
      </c>
      <c r="C2900" s="489" t="s">
        <v>2102</v>
      </c>
      <c r="D2900" s="489" t="s">
        <v>14477</v>
      </c>
    </row>
    <row r="2901" spans="1:4">
      <c r="A2901" s="489" t="str">
        <f t="shared" si="45"/>
        <v>2310506486介護予防訪問リハビリテーション</v>
      </c>
      <c r="B2901" s="489">
        <v>2310506486</v>
      </c>
      <c r="C2901" s="489" t="s">
        <v>2108</v>
      </c>
      <c r="D2901" s="489" t="s">
        <v>14478</v>
      </c>
    </row>
    <row r="2902" spans="1:4">
      <c r="A2902" s="489" t="str">
        <f t="shared" si="45"/>
        <v>2310506486介護予防訪問看護</v>
      </c>
      <c r="B2902" s="489">
        <v>2310506486</v>
      </c>
      <c r="C2902" s="489" t="s">
        <v>2103</v>
      </c>
      <c r="D2902" s="489" t="s">
        <v>14478</v>
      </c>
    </row>
    <row r="2903" spans="1:4">
      <c r="A2903" s="489" t="str">
        <f t="shared" si="45"/>
        <v>2310506486訪問リハビリテーション</v>
      </c>
      <c r="B2903" s="489">
        <v>2310506486</v>
      </c>
      <c r="C2903" s="489" t="s">
        <v>2104</v>
      </c>
      <c r="D2903" s="489" t="s">
        <v>14478</v>
      </c>
    </row>
    <row r="2904" spans="1:4">
      <c r="A2904" s="489" t="str">
        <f t="shared" si="45"/>
        <v>2310506486訪問看護</v>
      </c>
      <c r="B2904" s="489">
        <v>2310506486</v>
      </c>
      <c r="C2904" s="489" t="s">
        <v>2102</v>
      </c>
      <c r="D2904" s="489" t="s">
        <v>14478</v>
      </c>
    </row>
    <row r="2905" spans="1:4">
      <c r="A2905" s="489" t="str">
        <f t="shared" si="45"/>
        <v>2310506494介護予防訪問リハビリテーション</v>
      </c>
      <c r="B2905" s="489">
        <v>2310506494</v>
      </c>
      <c r="C2905" s="489" t="s">
        <v>2108</v>
      </c>
      <c r="D2905" s="489" t="s">
        <v>14479</v>
      </c>
    </row>
    <row r="2906" spans="1:4">
      <c r="A2906" s="489" t="str">
        <f t="shared" si="45"/>
        <v>2310506494介護予防訪問看護</v>
      </c>
      <c r="B2906" s="489">
        <v>2310506494</v>
      </c>
      <c r="C2906" s="489" t="s">
        <v>2103</v>
      </c>
      <c r="D2906" s="489" t="s">
        <v>14479</v>
      </c>
    </row>
    <row r="2907" spans="1:4">
      <c r="A2907" s="489" t="str">
        <f t="shared" si="45"/>
        <v>2310506494訪問リハビリテーション</v>
      </c>
      <c r="B2907" s="489">
        <v>2310506494</v>
      </c>
      <c r="C2907" s="489" t="s">
        <v>2104</v>
      </c>
      <c r="D2907" s="489" t="s">
        <v>14479</v>
      </c>
    </row>
    <row r="2908" spans="1:4">
      <c r="A2908" s="489" t="str">
        <f t="shared" si="45"/>
        <v>2310506494訪問看護</v>
      </c>
      <c r="B2908" s="489">
        <v>2310506494</v>
      </c>
      <c r="C2908" s="489" t="s">
        <v>2102</v>
      </c>
      <c r="D2908" s="489" t="s">
        <v>14479</v>
      </c>
    </row>
    <row r="2909" spans="1:4">
      <c r="A2909" s="489" t="str">
        <f t="shared" si="45"/>
        <v>2310506502介護予防訪問リハビリテーション</v>
      </c>
      <c r="B2909" s="489">
        <v>2310506502</v>
      </c>
      <c r="C2909" s="489" t="s">
        <v>2108</v>
      </c>
      <c r="D2909" s="489" t="s">
        <v>14480</v>
      </c>
    </row>
    <row r="2910" spans="1:4">
      <c r="A2910" s="489" t="str">
        <f t="shared" si="45"/>
        <v>2310506502介護予防訪問看護</v>
      </c>
      <c r="B2910" s="489">
        <v>2310506502</v>
      </c>
      <c r="C2910" s="489" t="s">
        <v>2103</v>
      </c>
      <c r="D2910" s="489" t="s">
        <v>14480</v>
      </c>
    </row>
    <row r="2911" spans="1:4">
      <c r="A2911" s="489" t="str">
        <f t="shared" si="45"/>
        <v>2310506502訪問リハビリテーション</v>
      </c>
      <c r="B2911" s="489">
        <v>2310506502</v>
      </c>
      <c r="C2911" s="489" t="s">
        <v>2104</v>
      </c>
      <c r="D2911" s="489" t="s">
        <v>14480</v>
      </c>
    </row>
    <row r="2912" spans="1:4">
      <c r="A2912" s="489" t="str">
        <f t="shared" si="45"/>
        <v>2310506502訪問看護</v>
      </c>
      <c r="B2912" s="489">
        <v>2310506502</v>
      </c>
      <c r="C2912" s="489" t="s">
        <v>2102</v>
      </c>
      <c r="D2912" s="489" t="s">
        <v>14480</v>
      </c>
    </row>
    <row r="2913" spans="1:4">
      <c r="A2913" s="489" t="str">
        <f t="shared" si="45"/>
        <v>2310506510介護予防訪問リハビリテーション</v>
      </c>
      <c r="B2913" s="489">
        <v>2310506510</v>
      </c>
      <c r="C2913" s="489" t="s">
        <v>2108</v>
      </c>
      <c r="D2913" s="489" t="s">
        <v>14481</v>
      </c>
    </row>
    <row r="2914" spans="1:4">
      <c r="A2914" s="489" t="str">
        <f t="shared" si="45"/>
        <v>2310506510介護予防訪問看護</v>
      </c>
      <c r="B2914" s="489">
        <v>2310506510</v>
      </c>
      <c r="C2914" s="489" t="s">
        <v>2103</v>
      </c>
      <c r="D2914" s="489" t="s">
        <v>14481</v>
      </c>
    </row>
    <row r="2915" spans="1:4">
      <c r="A2915" s="489" t="str">
        <f t="shared" si="45"/>
        <v>2310506510訪問リハビリテーション</v>
      </c>
      <c r="B2915" s="489">
        <v>2310506510</v>
      </c>
      <c r="C2915" s="489" t="s">
        <v>2104</v>
      </c>
      <c r="D2915" s="489" t="s">
        <v>14481</v>
      </c>
    </row>
    <row r="2916" spans="1:4">
      <c r="A2916" s="489" t="str">
        <f t="shared" si="45"/>
        <v>2310506510訪問看護</v>
      </c>
      <c r="B2916" s="489">
        <v>2310506510</v>
      </c>
      <c r="C2916" s="489" t="s">
        <v>2102</v>
      </c>
      <c r="D2916" s="489" t="s">
        <v>14481</v>
      </c>
    </row>
    <row r="2917" spans="1:4">
      <c r="A2917" s="489" t="str">
        <f t="shared" si="45"/>
        <v>2310506528介護予防訪問リハビリテーション</v>
      </c>
      <c r="B2917" s="489">
        <v>2310506528</v>
      </c>
      <c r="C2917" s="489" t="s">
        <v>2108</v>
      </c>
      <c r="D2917" s="489" t="s">
        <v>14482</v>
      </c>
    </row>
    <row r="2918" spans="1:4">
      <c r="A2918" s="489" t="str">
        <f t="shared" si="45"/>
        <v>2310506528介護予防訪問看護</v>
      </c>
      <c r="B2918" s="489">
        <v>2310506528</v>
      </c>
      <c r="C2918" s="489" t="s">
        <v>2103</v>
      </c>
      <c r="D2918" s="489" t="s">
        <v>14482</v>
      </c>
    </row>
    <row r="2919" spans="1:4">
      <c r="A2919" s="489" t="str">
        <f t="shared" si="45"/>
        <v>2310506528訪問リハビリテーション</v>
      </c>
      <c r="B2919" s="489">
        <v>2310506528</v>
      </c>
      <c r="C2919" s="489" t="s">
        <v>2104</v>
      </c>
      <c r="D2919" s="489" t="s">
        <v>14482</v>
      </c>
    </row>
    <row r="2920" spans="1:4">
      <c r="A2920" s="489" t="str">
        <f t="shared" si="45"/>
        <v>2310506528訪問看護</v>
      </c>
      <c r="B2920" s="489">
        <v>2310506528</v>
      </c>
      <c r="C2920" s="489" t="s">
        <v>2102</v>
      </c>
      <c r="D2920" s="489" t="s">
        <v>14482</v>
      </c>
    </row>
    <row r="2921" spans="1:4">
      <c r="A2921" s="489" t="str">
        <f t="shared" si="45"/>
        <v>2310506536介護予防訪問リハビリテーション</v>
      </c>
      <c r="B2921" s="489">
        <v>2310506536</v>
      </c>
      <c r="C2921" s="489" t="s">
        <v>2108</v>
      </c>
      <c r="D2921" s="489" t="s">
        <v>14483</v>
      </c>
    </row>
    <row r="2922" spans="1:4">
      <c r="A2922" s="489" t="str">
        <f t="shared" si="45"/>
        <v>2310506536介護予防訪問看護</v>
      </c>
      <c r="B2922" s="489">
        <v>2310506536</v>
      </c>
      <c r="C2922" s="489" t="s">
        <v>2103</v>
      </c>
      <c r="D2922" s="489" t="s">
        <v>14483</v>
      </c>
    </row>
    <row r="2923" spans="1:4">
      <c r="A2923" s="489" t="str">
        <f t="shared" si="45"/>
        <v>2310506536訪問リハビリテーション</v>
      </c>
      <c r="B2923" s="489">
        <v>2310506536</v>
      </c>
      <c r="C2923" s="489" t="s">
        <v>2104</v>
      </c>
      <c r="D2923" s="489" t="s">
        <v>14483</v>
      </c>
    </row>
    <row r="2924" spans="1:4">
      <c r="A2924" s="489" t="str">
        <f t="shared" si="45"/>
        <v>2310506536訪問看護</v>
      </c>
      <c r="B2924" s="489">
        <v>2310506536</v>
      </c>
      <c r="C2924" s="489" t="s">
        <v>2102</v>
      </c>
      <c r="D2924" s="489" t="s">
        <v>14483</v>
      </c>
    </row>
    <row r="2925" spans="1:4">
      <c r="A2925" s="489" t="str">
        <f t="shared" si="45"/>
        <v>2310506544介護予防訪問リハビリテーション</v>
      </c>
      <c r="B2925" s="489">
        <v>2310506544</v>
      </c>
      <c r="C2925" s="489" t="s">
        <v>2108</v>
      </c>
      <c r="D2925" s="489" t="s">
        <v>14484</v>
      </c>
    </row>
    <row r="2926" spans="1:4">
      <c r="A2926" s="489" t="str">
        <f t="shared" si="45"/>
        <v>2310506544介護予防訪問看護</v>
      </c>
      <c r="B2926" s="489">
        <v>2310506544</v>
      </c>
      <c r="C2926" s="489" t="s">
        <v>2103</v>
      </c>
      <c r="D2926" s="489" t="s">
        <v>14484</v>
      </c>
    </row>
    <row r="2927" spans="1:4">
      <c r="A2927" s="489" t="str">
        <f t="shared" si="45"/>
        <v>2310506544訪問リハビリテーション</v>
      </c>
      <c r="B2927" s="489">
        <v>2310506544</v>
      </c>
      <c r="C2927" s="489" t="s">
        <v>2104</v>
      </c>
      <c r="D2927" s="489" t="s">
        <v>14484</v>
      </c>
    </row>
    <row r="2928" spans="1:4">
      <c r="A2928" s="489" t="str">
        <f t="shared" si="45"/>
        <v>2310506544訪問看護</v>
      </c>
      <c r="B2928" s="489">
        <v>2310506544</v>
      </c>
      <c r="C2928" s="489" t="s">
        <v>2102</v>
      </c>
      <c r="D2928" s="489" t="s">
        <v>14484</v>
      </c>
    </row>
    <row r="2929" spans="1:4">
      <c r="A2929" s="489" t="str">
        <f t="shared" si="45"/>
        <v>2310506551介護予防訪問リハビリテーション</v>
      </c>
      <c r="B2929" s="489">
        <v>2310506551</v>
      </c>
      <c r="C2929" s="489" t="s">
        <v>2108</v>
      </c>
      <c r="D2929" s="489" t="s">
        <v>14485</v>
      </c>
    </row>
    <row r="2930" spans="1:4">
      <c r="A2930" s="489" t="str">
        <f t="shared" si="45"/>
        <v>2310506551介護予防訪問看護</v>
      </c>
      <c r="B2930" s="489">
        <v>2310506551</v>
      </c>
      <c r="C2930" s="489" t="s">
        <v>2103</v>
      </c>
      <c r="D2930" s="489" t="s">
        <v>14485</v>
      </c>
    </row>
    <row r="2931" spans="1:4">
      <c r="A2931" s="489" t="str">
        <f t="shared" si="45"/>
        <v>2310506551訪問リハビリテーション</v>
      </c>
      <c r="B2931" s="489">
        <v>2310506551</v>
      </c>
      <c r="C2931" s="489" t="s">
        <v>2104</v>
      </c>
      <c r="D2931" s="489" t="s">
        <v>14485</v>
      </c>
    </row>
    <row r="2932" spans="1:4">
      <c r="A2932" s="489" t="str">
        <f t="shared" si="45"/>
        <v>2310506551訪問看護</v>
      </c>
      <c r="B2932" s="489">
        <v>2310506551</v>
      </c>
      <c r="C2932" s="489" t="s">
        <v>2102</v>
      </c>
      <c r="D2932" s="489" t="s">
        <v>14485</v>
      </c>
    </row>
    <row r="2933" spans="1:4">
      <c r="A2933" s="489" t="str">
        <f t="shared" si="45"/>
        <v>2310506569介護予防訪問リハビリテーション</v>
      </c>
      <c r="B2933" s="489">
        <v>2310506569</v>
      </c>
      <c r="C2933" s="489" t="s">
        <v>2108</v>
      </c>
      <c r="D2933" s="489" t="s">
        <v>14486</v>
      </c>
    </row>
    <row r="2934" spans="1:4">
      <c r="A2934" s="489" t="str">
        <f t="shared" si="45"/>
        <v>2310506569介護予防訪問看護</v>
      </c>
      <c r="B2934" s="489">
        <v>2310506569</v>
      </c>
      <c r="C2934" s="489" t="s">
        <v>2103</v>
      </c>
      <c r="D2934" s="489" t="s">
        <v>14486</v>
      </c>
    </row>
    <row r="2935" spans="1:4">
      <c r="A2935" s="489" t="str">
        <f t="shared" si="45"/>
        <v>2310506569訪問リハビリテーション</v>
      </c>
      <c r="B2935" s="489">
        <v>2310506569</v>
      </c>
      <c r="C2935" s="489" t="s">
        <v>2104</v>
      </c>
      <c r="D2935" s="489" t="s">
        <v>14486</v>
      </c>
    </row>
    <row r="2936" spans="1:4">
      <c r="A2936" s="489" t="str">
        <f t="shared" si="45"/>
        <v>2310506569訪問看護</v>
      </c>
      <c r="B2936" s="489">
        <v>2310506569</v>
      </c>
      <c r="C2936" s="489" t="s">
        <v>2102</v>
      </c>
      <c r="D2936" s="489" t="s">
        <v>14486</v>
      </c>
    </row>
    <row r="2937" spans="1:4">
      <c r="A2937" s="489" t="str">
        <f t="shared" si="45"/>
        <v>2310506577介護予防訪問リハビリテーション</v>
      </c>
      <c r="B2937" s="489">
        <v>2310506577</v>
      </c>
      <c r="C2937" s="489" t="s">
        <v>2108</v>
      </c>
      <c r="D2937" s="489" t="s">
        <v>14487</v>
      </c>
    </row>
    <row r="2938" spans="1:4">
      <c r="A2938" s="489" t="str">
        <f t="shared" si="45"/>
        <v>2310506577介護予防訪問看護</v>
      </c>
      <c r="B2938" s="489">
        <v>2310506577</v>
      </c>
      <c r="C2938" s="489" t="s">
        <v>2103</v>
      </c>
      <c r="D2938" s="489" t="s">
        <v>14487</v>
      </c>
    </row>
    <row r="2939" spans="1:4">
      <c r="A2939" s="489" t="str">
        <f t="shared" si="45"/>
        <v>2310506577訪問リハビリテーション</v>
      </c>
      <c r="B2939" s="489">
        <v>2310506577</v>
      </c>
      <c r="C2939" s="489" t="s">
        <v>2104</v>
      </c>
      <c r="D2939" s="489" t="s">
        <v>14487</v>
      </c>
    </row>
    <row r="2940" spans="1:4">
      <c r="A2940" s="489" t="str">
        <f t="shared" si="45"/>
        <v>2310506577訪問看護</v>
      </c>
      <c r="B2940" s="489">
        <v>2310506577</v>
      </c>
      <c r="C2940" s="489" t="s">
        <v>2102</v>
      </c>
      <c r="D2940" s="489" t="s">
        <v>14487</v>
      </c>
    </row>
    <row r="2941" spans="1:4">
      <c r="A2941" s="489" t="str">
        <f t="shared" si="45"/>
        <v>2310506585介護予防訪問リハビリテーション</v>
      </c>
      <c r="B2941" s="489">
        <v>2310506585</v>
      </c>
      <c r="C2941" s="489" t="s">
        <v>2108</v>
      </c>
      <c r="D2941" s="489" t="s">
        <v>19406</v>
      </c>
    </row>
    <row r="2942" spans="1:4">
      <c r="A2942" s="489" t="str">
        <f t="shared" si="45"/>
        <v>2310506585介護予防訪問看護</v>
      </c>
      <c r="B2942" s="489">
        <v>2310506585</v>
      </c>
      <c r="C2942" s="489" t="s">
        <v>2103</v>
      </c>
      <c r="D2942" s="489" t="s">
        <v>19406</v>
      </c>
    </row>
    <row r="2943" spans="1:4">
      <c r="A2943" s="489" t="str">
        <f t="shared" si="45"/>
        <v>2310506585訪問リハビリテーション</v>
      </c>
      <c r="B2943" s="489">
        <v>2310506585</v>
      </c>
      <c r="C2943" s="489" t="s">
        <v>2104</v>
      </c>
      <c r="D2943" s="489" t="s">
        <v>19406</v>
      </c>
    </row>
    <row r="2944" spans="1:4">
      <c r="A2944" s="489" t="str">
        <f t="shared" si="45"/>
        <v>2310506585訪問看護</v>
      </c>
      <c r="B2944" s="489">
        <v>2310506585</v>
      </c>
      <c r="C2944" s="489" t="s">
        <v>2102</v>
      </c>
      <c r="D2944" s="489" t="s">
        <v>19406</v>
      </c>
    </row>
    <row r="2945" spans="1:4">
      <c r="A2945" s="489" t="str">
        <f t="shared" si="45"/>
        <v>2310506593介護予防訪問リハビリテーション</v>
      </c>
      <c r="B2945" s="489">
        <v>2310506593</v>
      </c>
      <c r="C2945" s="489" t="s">
        <v>2108</v>
      </c>
      <c r="D2945" s="489" t="s">
        <v>14488</v>
      </c>
    </row>
    <row r="2946" spans="1:4">
      <c r="A2946" s="489" t="str">
        <f t="shared" ref="A2946:A3009" si="46">B2946&amp;C2946</f>
        <v>2310506593介護予防訪問看護</v>
      </c>
      <c r="B2946" s="489">
        <v>2310506593</v>
      </c>
      <c r="C2946" s="489" t="s">
        <v>2103</v>
      </c>
      <c r="D2946" s="489" t="s">
        <v>14488</v>
      </c>
    </row>
    <row r="2947" spans="1:4">
      <c r="A2947" s="489" t="str">
        <f t="shared" si="46"/>
        <v>2310506593訪問リハビリテーション</v>
      </c>
      <c r="B2947" s="489">
        <v>2310506593</v>
      </c>
      <c r="C2947" s="489" t="s">
        <v>2104</v>
      </c>
      <c r="D2947" s="489" t="s">
        <v>14488</v>
      </c>
    </row>
    <row r="2948" spans="1:4">
      <c r="A2948" s="489" t="str">
        <f t="shared" si="46"/>
        <v>2310506593訪問看護</v>
      </c>
      <c r="B2948" s="489">
        <v>2310506593</v>
      </c>
      <c r="C2948" s="489" t="s">
        <v>2102</v>
      </c>
      <c r="D2948" s="489" t="s">
        <v>14488</v>
      </c>
    </row>
    <row r="2949" spans="1:4">
      <c r="A2949" s="489" t="str">
        <f t="shared" si="46"/>
        <v>2310506601介護予防訪問リハビリテーション</v>
      </c>
      <c r="B2949" s="489">
        <v>2310506601</v>
      </c>
      <c r="C2949" s="489" t="s">
        <v>2108</v>
      </c>
      <c r="D2949" s="489" t="s">
        <v>14489</v>
      </c>
    </row>
    <row r="2950" spans="1:4">
      <c r="A2950" s="489" t="str">
        <f t="shared" si="46"/>
        <v>2310506601介護予防訪問看護</v>
      </c>
      <c r="B2950" s="489">
        <v>2310506601</v>
      </c>
      <c r="C2950" s="489" t="s">
        <v>2103</v>
      </c>
      <c r="D2950" s="489" t="s">
        <v>14489</v>
      </c>
    </row>
    <row r="2951" spans="1:4">
      <c r="A2951" s="489" t="str">
        <f t="shared" si="46"/>
        <v>2310506601訪問リハビリテーション</v>
      </c>
      <c r="B2951" s="489">
        <v>2310506601</v>
      </c>
      <c r="C2951" s="489" t="s">
        <v>2104</v>
      </c>
      <c r="D2951" s="489" t="s">
        <v>14489</v>
      </c>
    </row>
    <row r="2952" spans="1:4">
      <c r="A2952" s="489" t="str">
        <f t="shared" si="46"/>
        <v>2310506601訪問看護</v>
      </c>
      <c r="B2952" s="489">
        <v>2310506601</v>
      </c>
      <c r="C2952" s="489" t="s">
        <v>2102</v>
      </c>
      <c r="D2952" s="489" t="s">
        <v>14489</v>
      </c>
    </row>
    <row r="2953" spans="1:4">
      <c r="A2953" s="489" t="str">
        <f t="shared" si="46"/>
        <v>2310506619介護予防訪問リハビリテーション</v>
      </c>
      <c r="B2953" s="489">
        <v>2310506619</v>
      </c>
      <c r="C2953" s="489" t="s">
        <v>2108</v>
      </c>
      <c r="D2953" s="489" t="s">
        <v>14490</v>
      </c>
    </row>
    <row r="2954" spans="1:4">
      <c r="A2954" s="489" t="str">
        <f t="shared" si="46"/>
        <v>2310506619介護予防訪問看護</v>
      </c>
      <c r="B2954" s="489">
        <v>2310506619</v>
      </c>
      <c r="C2954" s="489" t="s">
        <v>2103</v>
      </c>
      <c r="D2954" s="489" t="s">
        <v>14490</v>
      </c>
    </row>
    <row r="2955" spans="1:4">
      <c r="A2955" s="489" t="str">
        <f t="shared" si="46"/>
        <v>2310506619訪問リハビリテーション</v>
      </c>
      <c r="B2955" s="489">
        <v>2310506619</v>
      </c>
      <c r="C2955" s="489" t="s">
        <v>2104</v>
      </c>
      <c r="D2955" s="489" t="s">
        <v>14490</v>
      </c>
    </row>
    <row r="2956" spans="1:4">
      <c r="A2956" s="489" t="str">
        <f t="shared" si="46"/>
        <v>2310506619訪問看護</v>
      </c>
      <c r="B2956" s="489">
        <v>2310506619</v>
      </c>
      <c r="C2956" s="489" t="s">
        <v>2102</v>
      </c>
      <c r="D2956" s="489" t="s">
        <v>14490</v>
      </c>
    </row>
    <row r="2957" spans="1:4">
      <c r="A2957" s="489" t="str">
        <f t="shared" si="46"/>
        <v>2310506627介護予防訪問リハビリテーション</v>
      </c>
      <c r="B2957" s="489">
        <v>2310506627</v>
      </c>
      <c r="C2957" s="489" t="s">
        <v>2108</v>
      </c>
      <c r="D2957" s="489" t="s">
        <v>14428</v>
      </c>
    </row>
    <row r="2958" spans="1:4">
      <c r="A2958" s="489" t="str">
        <f t="shared" si="46"/>
        <v>2310506627介護予防訪問看護</v>
      </c>
      <c r="B2958" s="489">
        <v>2310506627</v>
      </c>
      <c r="C2958" s="489" t="s">
        <v>2103</v>
      </c>
      <c r="D2958" s="489" t="s">
        <v>14428</v>
      </c>
    </row>
    <row r="2959" spans="1:4">
      <c r="A2959" s="489" t="str">
        <f t="shared" si="46"/>
        <v>2310506627訪問リハビリテーション</v>
      </c>
      <c r="B2959" s="489">
        <v>2310506627</v>
      </c>
      <c r="C2959" s="489" t="s">
        <v>2104</v>
      </c>
      <c r="D2959" s="489" t="s">
        <v>14428</v>
      </c>
    </row>
    <row r="2960" spans="1:4">
      <c r="A2960" s="489" t="str">
        <f t="shared" si="46"/>
        <v>2310506627訪問看護</v>
      </c>
      <c r="B2960" s="489">
        <v>2310506627</v>
      </c>
      <c r="C2960" s="489" t="s">
        <v>2102</v>
      </c>
      <c r="D2960" s="489" t="s">
        <v>14428</v>
      </c>
    </row>
    <row r="2961" spans="1:4">
      <c r="A2961" s="489" t="str">
        <f t="shared" si="46"/>
        <v>2310506635介護予防訪問リハビリテーション</v>
      </c>
      <c r="B2961" s="489">
        <v>2310506635</v>
      </c>
      <c r="C2961" s="489" t="s">
        <v>2108</v>
      </c>
      <c r="D2961" s="489" t="s">
        <v>14491</v>
      </c>
    </row>
    <row r="2962" spans="1:4">
      <c r="A2962" s="489" t="str">
        <f t="shared" si="46"/>
        <v>2310506635介護予防訪問看護</v>
      </c>
      <c r="B2962" s="489">
        <v>2310506635</v>
      </c>
      <c r="C2962" s="489" t="s">
        <v>2103</v>
      </c>
      <c r="D2962" s="489" t="s">
        <v>14491</v>
      </c>
    </row>
    <row r="2963" spans="1:4">
      <c r="A2963" s="489" t="str">
        <f t="shared" si="46"/>
        <v>2310506635訪問リハビリテーション</v>
      </c>
      <c r="B2963" s="489">
        <v>2310506635</v>
      </c>
      <c r="C2963" s="489" t="s">
        <v>2104</v>
      </c>
      <c r="D2963" s="489" t="s">
        <v>14491</v>
      </c>
    </row>
    <row r="2964" spans="1:4">
      <c r="A2964" s="489" t="str">
        <f t="shared" si="46"/>
        <v>2310506635訪問看護</v>
      </c>
      <c r="B2964" s="489">
        <v>2310506635</v>
      </c>
      <c r="C2964" s="489" t="s">
        <v>2102</v>
      </c>
      <c r="D2964" s="489" t="s">
        <v>14491</v>
      </c>
    </row>
    <row r="2965" spans="1:4">
      <c r="A2965" s="489" t="str">
        <f t="shared" si="46"/>
        <v>2310506676介護予防訪問リハビリテーション</v>
      </c>
      <c r="B2965" s="489">
        <v>2310506676</v>
      </c>
      <c r="C2965" s="489" t="s">
        <v>2108</v>
      </c>
      <c r="D2965" s="489" t="s">
        <v>19407</v>
      </c>
    </row>
    <row r="2966" spans="1:4">
      <c r="A2966" s="489" t="str">
        <f t="shared" si="46"/>
        <v>2310506676介護予防訪問看護</v>
      </c>
      <c r="B2966" s="489">
        <v>2310506676</v>
      </c>
      <c r="C2966" s="489" t="s">
        <v>2103</v>
      </c>
      <c r="D2966" s="489" t="s">
        <v>19407</v>
      </c>
    </row>
    <row r="2967" spans="1:4">
      <c r="A2967" s="489" t="str">
        <f t="shared" si="46"/>
        <v>2310506676訪問リハビリテーション</v>
      </c>
      <c r="B2967" s="489">
        <v>2310506676</v>
      </c>
      <c r="C2967" s="489" t="s">
        <v>2104</v>
      </c>
      <c r="D2967" s="489" t="s">
        <v>19407</v>
      </c>
    </row>
    <row r="2968" spans="1:4">
      <c r="A2968" s="489" t="str">
        <f t="shared" si="46"/>
        <v>2310506676訪問看護</v>
      </c>
      <c r="B2968" s="489">
        <v>2310506676</v>
      </c>
      <c r="C2968" s="489" t="s">
        <v>2102</v>
      </c>
      <c r="D2968" s="489" t="s">
        <v>19407</v>
      </c>
    </row>
    <row r="2969" spans="1:4">
      <c r="A2969" s="489" t="str">
        <f t="shared" si="46"/>
        <v>2310513433介護予防訪問リハビリテーション</v>
      </c>
      <c r="B2969" s="489">
        <v>2310513433</v>
      </c>
      <c r="C2969" s="489" t="s">
        <v>2108</v>
      </c>
      <c r="D2969" s="489" t="s">
        <v>14492</v>
      </c>
    </row>
    <row r="2970" spans="1:4">
      <c r="A2970" s="489" t="str">
        <f t="shared" si="46"/>
        <v>2310513433介護予防訪問看護</v>
      </c>
      <c r="B2970" s="489">
        <v>2310513433</v>
      </c>
      <c r="C2970" s="489" t="s">
        <v>2103</v>
      </c>
      <c r="D2970" s="489" t="s">
        <v>14492</v>
      </c>
    </row>
    <row r="2971" spans="1:4">
      <c r="A2971" s="489" t="str">
        <f t="shared" si="46"/>
        <v>2310513433訪問リハビリテーション</v>
      </c>
      <c r="B2971" s="489">
        <v>2310513433</v>
      </c>
      <c r="C2971" s="489" t="s">
        <v>2104</v>
      </c>
      <c r="D2971" s="489" t="s">
        <v>14492</v>
      </c>
    </row>
    <row r="2972" spans="1:4">
      <c r="A2972" s="489" t="str">
        <f t="shared" si="46"/>
        <v>2310513433訪問看護</v>
      </c>
      <c r="B2972" s="489">
        <v>2310513433</v>
      </c>
      <c r="C2972" s="489" t="s">
        <v>2102</v>
      </c>
      <c r="D2972" s="489" t="s">
        <v>14492</v>
      </c>
    </row>
    <row r="2973" spans="1:4">
      <c r="A2973" s="489" t="str">
        <f t="shared" si="46"/>
        <v>2310600354介護予防訪問リハビリテーション</v>
      </c>
      <c r="B2973" s="489">
        <v>2310600354</v>
      </c>
      <c r="C2973" s="489" t="s">
        <v>2108</v>
      </c>
      <c r="D2973" s="489" t="s">
        <v>14493</v>
      </c>
    </row>
    <row r="2974" spans="1:4">
      <c r="A2974" s="489" t="str">
        <f t="shared" si="46"/>
        <v>2310600354介護予防訪問看護</v>
      </c>
      <c r="B2974" s="489">
        <v>2310600354</v>
      </c>
      <c r="C2974" s="489" t="s">
        <v>2103</v>
      </c>
      <c r="D2974" s="489" t="s">
        <v>14493</v>
      </c>
    </row>
    <row r="2975" spans="1:4">
      <c r="A2975" s="489" t="str">
        <f t="shared" si="46"/>
        <v>2310600354訪問リハビリテーション</v>
      </c>
      <c r="B2975" s="489">
        <v>2310600354</v>
      </c>
      <c r="C2975" s="489" t="s">
        <v>2104</v>
      </c>
      <c r="D2975" s="489" t="s">
        <v>14493</v>
      </c>
    </row>
    <row r="2976" spans="1:4">
      <c r="A2976" s="489" t="str">
        <f t="shared" si="46"/>
        <v>2310600354訪問看護</v>
      </c>
      <c r="B2976" s="489">
        <v>2310600354</v>
      </c>
      <c r="C2976" s="489" t="s">
        <v>2102</v>
      </c>
      <c r="D2976" s="489" t="s">
        <v>14493</v>
      </c>
    </row>
    <row r="2977" spans="1:4">
      <c r="A2977" s="489" t="str">
        <f t="shared" si="46"/>
        <v>2310600677介護予防訪問リハビリテーション</v>
      </c>
      <c r="B2977" s="489">
        <v>2310600677</v>
      </c>
      <c r="C2977" s="489" t="s">
        <v>2108</v>
      </c>
      <c r="D2977" s="489" t="s">
        <v>14494</v>
      </c>
    </row>
    <row r="2978" spans="1:4">
      <c r="A2978" s="489" t="str">
        <f t="shared" si="46"/>
        <v>2310600677介護予防訪問看護</v>
      </c>
      <c r="B2978" s="489">
        <v>2310600677</v>
      </c>
      <c r="C2978" s="489" t="s">
        <v>2103</v>
      </c>
      <c r="D2978" s="489" t="s">
        <v>14494</v>
      </c>
    </row>
    <row r="2979" spans="1:4">
      <c r="A2979" s="489" t="str">
        <f t="shared" si="46"/>
        <v>2310600677訪問リハビリテーション</v>
      </c>
      <c r="B2979" s="489">
        <v>2310600677</v>
      </c>
      <c r="C2979" s="489" t="s">
        <v>2104</v>
      </c>
      <c r="D2979" s="489" t="s">
        <v>14494</v>
      </c>
    </row>
    <row r="2980" spans="1:4">
      <c r="A2980" s="489" t="str">
        <f t="shared" si="46"/>
        <v>2310600677訪問看護</v>
      </c>
      <c r="B2980" s="489">
        <v>2310600677</v>
      </c>
      <c r="C2980" s="489" t="s">
        <v>2102</v>
      </c>
      <c r="D2980" s="489" t="s">
        <v>14494</v>
      </c>
    </row>
    <row r="2981" spans="1:4">
      <c r="A2981" s="489" t="str">
        <f t="shared" si="46"/>
        <v>2310600842介護予防訪問リハビリテーション</v>
      </c>
      <c r="B2981" s="489">
        <v>2310600842</v>
      </c>
      <c r="C2981" s="489" t="s">
        <v>2108</v>
      </c>
      <c r="D2981" s="489" t="s">
        <v>14495</v>
      </c>
    </row>
    <row r="2982" spans="1:4">
      <c r="A2982" s="489" t="str">
        <f t="shared" si="46"/>
        <v>2310600842介護予防訪問看護</v>
      </c>
      <c r="B2982" s="489">
        <v>2310600842</v>
      </c>
      <c r="C2982" s="489" t="s">
        <v>2103</v>
      </c>
      <c r="D2982" s="489" t="s">
        <v>14495</v>
      </c>
    </row>
    <row r="2983" spans="1:4">
      <c r="A2983" s="489" t="str">
        <f t="shared" si="46"/>
        <v>2310600842訪問リハビリテーション</v>
      </c>
      <c r="B2983" s="489">
        <v>2310600842</v>
      </c>
      <c r="C2983" s="489" t="s">
        <v>2104</v>
      </c>
      <c r="D2983" s="489" t="s">
        <v>14495</v>
      </c>
    </row>
    <row r="2984" spans="1:4">
      <c r="A2984" s="489" t="str">
        <f t="shared" si="46"/>
        <v>2310600842訪問看護</v>
      </c>
      <c r="B2984" s="489">
        <v>2310600842</v>
      </c>
      <c r="C2984" s="489" t="s">
        <v>2102</v>
      </c>
      <c r="D2984" s="489" t="s">
        <v>14495</v>
      </c>
    </row>
    <row r="2985" spans="1:4">
      <c r="A2985" s="489" t="str">
        <f t="shared" si="46"/>
        <v>2310600966介護予防訪問リハビリテーション</v>
      </c>
      <c r="B2985" s="489">
        <v>2310600966</v>
      </c>
      <c r="C2985" s="489" t="s">
        <v>2108</v>
      </c>
      <c r="D2985" s="489" t="s">
        <v>14496</v>
      </c>
    </row>
    <row r="2986" spans="1:4">
      <c r="A2986" s="489" t="str">
        <f t="shared" si="46"/>
        <v>2310600966訪問リハビリテーション</v>
      </c>
      <c r="B2986" s="489">
        <v>2310600966</v>
      </c>
      <c r="C2986" s="489" t="s">
        <v>2104</v>
      </c>
      <c r="D2986" s="489" t="s">
        <v>14496</v>
      </c>
    </row>
    <row r="2987" spans="1:4">
      <c r="A2987" s="489" t="str">
        <f t="shared" si="46"/>
        <v>2310601493介護予防訪問リハビリテーション</v>
      </c>
      <c r="B2987" s="489">
        <v>2310601493</v>
      </c>
      <c r="C2987" s="489" t="s">
        <v>2108</v>
      </c>
      <c r="D2987" s="489" t="s">
        <v>14497</v>
      </c>
    </row>
    <row r="2988" spans="1:4">
      <c r="A2988" s="489" t="str">
        <f t="shared" si="46"/>
        <v>2310601493介護予防訪問看護</v>
      </c>
      <c r="B2988" s="489">
        <v>2310601493</v>
      </c>
      <c r="C2988" s="489" t="s">
        <v>2103</v>
      </c>
      <c r="D2988" s="489" t="s">
        <v>14497</v>
      </c>
    </row>
    <row r="2989" spans="1:4">
      <c r="A2989" s="489" t="str">
        <f t="shared" si="46"/>
        <v>2310601493訪問リハビリテーション</v>
      </c>
      <c r="B2989" s="489">
        <v>2310601493</v>
      </c>
      <c r="C2989" s="489" t="s">
        <v>2104</v>
      </c>
      <c r="D2989" s="489" t="s">
        <v>14497</v>
      </c>
    </row>
    <row r="2990" spans="1:4">
      <c r="A2990" s="489" t="str">
        <f t="shared" si="46"/>
        <v>2310601493訪問看護</v>
      </c>
      <c r="B2990" s="489">
        <v>2310601493</v>
      </c>
      <c r="C2990" s="489" t="s">
        <v>2102</v>
      </c>
      <c r="D2990" s="489" t="s">
        <v>14497</v>
      </c>
    </row>
    <row r="2991" spans="1:4">
      <c r="A2991" s="489" t="str">
        <f t="shared" si="46"/>
        <v>2310601956介護予防訪問リハビリテーション</v>
      </c>
      <c r="B2991" s="489">
        <v>2310601956</v>
      </c>
      <c r="C2991" s="489" t="s">
        <v>2108</v>
      </c>
      <c r="D2991" s="489" t="s">
        <v>14498</v>
      </c>
    </row>
    <row r="2992" spans="1:4">
      <c r="A2992" s="489" t="str">
        <f t="shared" si="46"/>
        <v>2310601956介護予防訪問看護</v>
      </c>
      <c r="B2992" s="489">
        <v>2310601956</v>
      </c>
      <c r="C2992" s="489" t="s">
        <v>2103</v>
      </c>
      <c r="D2992" s="489" t="s">
        <v>14498</v>
      </c>
    </row>
    <row r="2993" spans="1:4">
      <c r="A2993" s="489" t="str">
        <f t="shared" si="46"/>
        <v>2310601956訪問リハビリテーション</v>
      </c>
      <c r="B2993" s="489">
        <v>2310601956</v>
      </c>
      <c r="C2993" s="489" t="s">
        <v>2104</v>
      </c>
      <c r="D2993" s="489" t="s">
        <v>14498</v>
      </c>
    </row>
    <row r="2994" spans="1:4">
      <c r="A2994" s="489" t="str">
        <f t="shared" si="46"/>
        <v>2310601956訪問看護</v>
      </c>
      <c r="B2994" s="489">
        <v>2310601956</v>
      </c>
      <c r="C2994" s="489" t="s">
        <v>2102</v>
      </c>
      <c r="D2994" s="489" t="s">
        <v>14498</v>
      </c>
    </row>
    <row r="2995" spans="1:4">
      <c r="A2995" s="489" t="str">
        <f t="shared" si="46"/>
        <v>2310602616介護予防訪問リハビリテーション</v>
      </c>
      <c r="B2995" s="489">
        <v>2310602616</v>
      </c>
      <c r="C2995" s="489" t="s">
        <v>2108</v>
      </c>
      <c r="D2995" s="489" t="s">
        <v>14499</v>
      </c>
    </row>
    <row r="2996" spans="1:4">
      <c r="A2996" s="489" t="str">
        <f t="shared" si="46"/>
        <v>2310602616介護予防訪問看護</v>
      </c>
      <c r="B2996" s="489">
        <v>2310602616</v>
      </c>
      <c r="C2996" s="489" t="s">
        <v>2103</v>
      </c>
      <c r="D2996" s="489" t="s">
        <v>14499</v>
      </c>
    </row>
    <row r="2997" spans="1:4">
      <c r="A2997" s="489" t="str">
        <f t="shared" si="46"/>
        <v>2310602616訪問リハビリテーション</v>
      </c>
      <c r="B2997" s="489">
        <v>2310602616</v>
      </c>
      <c r="C2997" s="489" t="s">
        <v>2104</v>
      </c>
      <c r="D2997" s="489" t="s">
        <v>14499</v>
      </c>
    </row>
    <row r="2998" spans="1:4">
      <c r="A2998" s="489" t="str">
        <f t="shared" si="46"/>
        <v>2310602616訪問看護</v>
      </c>
      <c r="B2998" s="489">
        <v>2310602616</v>
      </c>
      <c r="C2998" s="489" t="s">
        <v>2102</v>
      </c>
      <c r="D2998" s="489" t="s">
        <v>14499</v>
      </c>
    </row>
    <row r="2999" spans="1:4">
      <c r="A2999" s="489" t="str">
        <f t="shared" si="46"/>
        <v>2310602640介護予防訪問看護</v>
      </c>
      <c r="B2999" s="489">
        <v>2310602640</v>
      </c>
      <c r="C2999" s="489" t="s">
        <v>2103</v>
      </c>
      <c r="D2999" s="489" t="s">
        <v>14500</v>
      </c>
    </row>
    <row r="3000" spans="1:4">
      <c r="A3000" s="489" t="str">
        <f t="shared" si="46"/>
        <v>2310602640訪問看護</v>
      </c>
      <c r="B3000" s="489">
        <v>2310602640</v>
      </c>
      <c r="C3000" s="489" t="s">
        <v>2102</v>
      </c>
      <c r="D3000" s="489" t="s">
        <v>14500</v>
      </c>
    </row>
    <row r="3001" spans="1:4">
      <c r="A3001" s="489" t="str">
        <f t="shared" si="46"/>
        <v>2310603424介護予防訪問リハビリテーション</v>
      </c>
      <c r="B3001" s="489">
        <v>2310603424</v>
      </c>
      <c r="C3001" s="489" t="s">
        <v>2108</v>
      </c>
      <c r="D3001" s="489" t="s">
        <v>14501</v>
      </c>
    </row>
    <row r="3002" spans="1:4">
      <c r="A3002" s="489" t="str">
        <f t="shared" si="46"/>
        <v>2310603424介護予防訪問看護</v>
      </c>
      <c r="B3002" s="489">
        <v>2310603424</v>
      </c>
      <c r="C3002" s="489" t="s">
        <v>2103</v>
      </c>
      <c r="D3002" s="489" t="s">
        <v>14501</v>
      </c>
    </row>
    <row r="3003" spans="1:4">
      <c r="A3003" s="489" t="str">
        <f t="shared" si="46"/>
        <v>2310603424訪問リハビリテーション</v>
      </c>
      <c r="B3003" s="489">
        <v>2310603424</v>
      </c>
      <c r="C3003" s="489" t="s">
        <v>2104</v>
      </c>
      <c r="D3003" s="489" t="s">
        <v>14501</v>
      </c>
    </row>
    <row r="3004" spans="1:4">
      <c r="A3004" s="489" t="str">
        <f t="shared" si="46"/>
        <v>2310603424訪問看護</v>
      </c>
      <c r="B3004" s="489">
        <v>2310603424</v>
      </c>
      <c r="C3004" s="489" t="s">
        <v>2102</v>
      </c>
      <c r="D3004" s="489" t="s">
        <v>14501</v>
      </c>
    </row>
    <row r="3005" spans="1:4">
      <c r="A3005" s="489" t="str">
        <f t="shared" si="46"/>
        <v>2310603853介護予防訪問リハビリテーション</v>
      </c>
      <c r="B3005" s="489">
        <v>2310603853</v>
      </c>
      <c r="C3005" s="489" t="s">
        <v>2108</v>
      </c>
      <c r="D3005" s="489" t="s">
        <v>14502</v>
      </c>
    </row>
    <row r="3006" spans="1:4">
      <c r="A3006" s="489" t="str">
        <f t="shared" si="46"/>
        <v>2310603853介護予防訪問看護</v>
      </c>
      <c r="B3006" s="489">
        <v>2310603853</v>
      </c>
      <c r="C3006" s="489" t="s">
        <v>2103</v>
      </c>
      <c r="D3006" s="489" t="s">
        <v>14502</v>
      </c>
    </row>
    <row r="3007" spans="1:4">
      <c r="A3007" s="489" t="str">
        <f t="shared" si="46"/>
        <v>2310603853訪問リハビリテーション</v>
      </c>
      <c r="B3007" s="489">
        <v>2310603853</v>
      </c>
      <c r="C3007" s="489" t="s">
        <v>2104</v>
      </c>
      <c r="D3007" s="489" t="s">
        <v>14502</v>
      </c>
    </row>
    <row r="3008" spans="1:4">
      <c r="A3008" s="489" t="str">
        <f t="shared" si="46"/>
        <v>2310603853訪問看護</v>
      </c>
      <c r="B3008" s="489">
        <v>2310603853</v>
      </c>
      <c r="C3008" s="489" t="s">
        <v>2102</v>
      </c>
      <c r="D3008" s="489" t="s">
        <v>14502</v>
      </c>
    </row>
    <row r="3009" spans="1:4">
      <c r="A3009" s="489" t="str">
        <f t="shared" si="46"/>
        <v>2310603895介護予防訪問リハビリテーション</v>
      </c>
      <c r="B3009" s="489">
        <v>2310603895</v>
      </c>
      <c r="C3009" s="489" t="s">
        <v>2108</v>
      </c>
      <c r="D3009" s="489" t="s">
        <v>14503</v>
      </c>
    </row>
    <row r="3010" spans="1:4">
      <c r="A3010" s="489" t="str">
        <f t="shared" ref="A3010:A3073" si="47">B3010&amp;C3010</f>
        <v>2310603895介護予防訪問看護</v>
      </c>
      <c r="B3010" s="489">
        <v>2310603895</v>
      </c>
      <c r="C3010" s="489" t="s">
        <v>2103</v>
      </c>
      <c r="D3010" s="489" t="s">
        <v>14503</v>
      </c>
    </row>
    <row r="3011" spans="1:4">
      <c r="A3011" s="489" t="str">
        <f t="shared" si="47"/>
        <v>2310603895訪問リハビリテーション</v>
      </c>
      <c r="B3011" s="489">
        <v>2310603895</v>
      </c>
      <c r="C3011" s="489" t="s">
        <v>2104</v>
      </c>
      <c r="D3011" s="489" t="s">
        <v>14503</v>
      </c>
    </row>
    <row r="3012" spans="1:4">
      <c r="A3012" s="489" t="str">
        <f t="shared" si="47"/>
        <v>2310603895訪問看護</v>
      </c>
      <c r="B3012" s="489">
        <v>2310603895</v>
      </c>
      <c r="C3012" s="489" t="s">
        <v>2102</v>
      </c>
      <c r="D3012" s="489" t="s">
        <v>14503</v>
      </c>
    </row>
    <row r="3013" spans="1:4">
      <c r="A3013" s="489" t="str">
        <f t="shared" si="47"/>
        <v>2310603929介護予防訪問リハビリテーション</v>
      </c>
      <c r="B3013" s="489">
        <v>2310603929</v>
      </c>
      <c r="C3013" s="489" t="s">
        <v>2108</v>
      </c>
      <c r="D3013" s="489" t="s">
        <v>14504</v>
      </c>
    </row>
    <row r="3014" spans="1:4">
      <c r="A3014" s="489" t="str">
        <f t="shared" si="47"/>
        <v>2310603929介護予防訪問看護</v>
      </c>
      <c r="B3014" s="489">
        <v>2310603929</v>
      </c>
      <c r="C3014" s="489" t="s">
        <v>2103</v>
      </c>
      <c r="D3014" s="489" t="s">
        <v>14504</v>
      </c>
    </row>
    <row r="3015" spans="1:4">
      <c r="A3015" s="489" t="str">
        <f t="shared" si="47"/>
        <v>2310603929訪問リハビリテーション</v>
      </c>
      <c r="B3015" s="489">
        <v>2310603929</v>
      </c>
      <c r="C3015" s="489" t="s">
        <v>2104</v>
      </c>
      <c r="D3015" s="489" t="s">
        <v>14504</v>
      </c>
    </row>
    <row r="3016" spans="1:4">
      <c r="A3016" s="489" t="str">
        <f t="shared" si="47"/>
        <v>2310603929訪問看護</v>
      </c>
      <c r="B3016" s="489">
        <v>2310603929</v>
      </c>
      <c r="C3016" s="489" t="s">
        <v>2102</v>
      </c>
      <c r="D3016" s="489" t="s">
        <v>14504</v>
      </c>
    </row>
    <row r="3017" spans="1:4">
      <c r="A3017" s="489" t="str">
        <f t="shared" si="47"/>
        <v>2310603952介護予防訪問リハビリテーション</v>
      </c>
      <c r="B3017" s="489">
        <v>2310603952</v>
      </c>
      <c r="C3017" s="489" t="s">
        <v>2108</v>
      </c>
      <c r="D3017" s="489" t="s">
        <v>14505</v>
      </c>
    </row>
    <row r="3018" spans="1:4">
      <c r="A3018" s="489" t="str">
        <f t="shared" si="47"/>
        <v>2310603952介護予防訪問看護</v>
      </c>
      <c r="B3018" s="489">
        <v>2310603952</v>
      </c>
      <c r="C3018" s="489" t="s">
        <v>2103</v>
      </c>
      <c r="D3018" s="489" t="s">
        <v>14505</v>
      </c>
    </row>
    <row r="3019" spans="1:4">
      <c r="A3019" s="489" t="str">
        <f t="shared" si="47"/>
        <v>2310603952訪問リハビリテーション</v>
      </c>
      <c r="B3019" s="489">
        <v>2310603952</v>
      </c>
      <c r="C3019" s="489" t="s">
        <v>2104</v>
      </c>
      <c r="D3019" s="489" t="s">
        <v>14505</v>
      </c>
    </row>
    <row r="3020" spans="1:4">
      <c r="A3020" s="489" t="str">
        <f t="shared" si="47"/>
        <v>2310603952訪問看護</v>
      </c>
      <c r="B3020" s="489">
        <v>2310603952</v>
      </c>
      <c r="C3020" s="489" t="s">
        <v>2102</v>
      </c>
      <c r="D3020" s="489" t="s">
        <v>14505</v>
      </c>
    </row>
    <row r="3021" spans="1:4">
      <c r="A3021" s="489" t="str">
        <f t="shared" si="47"/>
        <v>2310603986介護予防訪問リハビリテーション</v>
      </c>
      <c r="B3021" s="489">
        <v>2310603986</v>
      </c>
      <c r="C3021" s="489" t="s">
        <v>2108</v>
      </c>
      <c r="D3021" s="489" t="s">
        <v>14506</v>
      </c>
    </row>
    <row r="3022" spans="1:4">
      <c r="A3022" s="489" t="str">
        <f t="shared" si="47"/>
        <v>2310603986介護予防訪問看護</v>
      </c>
      <c r="B3022" s="489">
        <v>2310603986</v>
      </c>
      <c r="C3022" s="489" t="s">
        <v>2103</v>
      </c>
      <c r="D3022" s="489" t="s">
        <v>14506</v>
      </c>
    </row>
    <row r="3023" spans="1:4">
      <c r="A3023" s="489" t="str">
        <f t="shared" si="47"/>
        <v>2310603986訪問リハビリテーション</v>
      </c>
      <c r="B3023" s="489">
        <v>2310603986</v>
      </c>
      <c r="C3023" s="489" t="s">
        <v>2104</v>
      </c>
      <c r="D3023" s="489" t="s">
        <v>14506</v>
      </c>
    </row>
    <row r="3024" spans="1:4">
      <c r="A3024" s="489" t="str">
        <f t="shared" si="47"/>
        <v>2310603986訪問看護</v>
      </c>
      <c r="B3024" s="489">
        <v>2310603986</v>
      </c>
      <c r="C3024" s="489" t="s">
        <v>2102</v>
      </c>
      <c r="D3024" s="489" t="s">
        <v>14506</v>
      </c>
    </row>
    <row r="3025" spans="1:4">
      <c r="A3025" s="489" t="str">
        <f t="shared" si="47"/>
        <v>2310603994介護予防訪問リハビリテーション</v>
      </c>
      <c r="B3025" s="489">
        <v>2310603994</v>
      </c>
      <c r="C3025" s="489" t="s">
        <v>2108</v>
      </c>
      <c r="D3025" s="489" t="s">
        <v>14507</v>
      </c>
    </row>
    <row r="3026" spans="1:4">
      <c r="A3026" s="489" t="str">
        <f t="shared" si="47"/>
        <v>2310603994介護予防訪問看護</v>
      </c>
      <c r="B3026" s="489">
        <v>2310603994</v>
      </c>
      <c r="C3026" s="489" t="s">
        <v>2103</v>
      </c>
      <c r="D3026" s="489" t="s">
        <v>14507</v>
      </c>
    </row>
    <row r="3027" spans="1:4">
      <c r="A3027" s="489" t="str">
        <f t="shared" si="47"/>
        <v>2310603994訪問リハビリテーション</v>
      </c>
      <c r="B3027" s="489">
        <v>2310603994</v>
      </c>
      <c r="C3027" s="489" t="s">
        <v>2104</v>
      </c>
      <c r="D3027" s="489" t="s">
        <v>14507</v>
      </c>
    </row>
    <row r="3028" spans="1:4">
      <c r="A3028" s="489" t="str">
        <f t="shared" si="47"/>
        <v>2310603994訪問看護</v>
      </c>
      <c r="B3028" s="489">
        <v>2310603994</v>
      </c>
      <c r="C3028" s="489" t="s">
        <v>2102</v>
      </c>
      <c r="D3028" s="489" t="s">
        <v>14507</v>
      </c>
    </row>
    <row r="3029" spans="1:4">
      <c r="A3029" s="489" t="str">
        <f t="shared" si="47"/>
        <v>2310604000介護予防訪問リハビリテーション</v>
      </c>
      <c r="B3029" s="489">
        <v>2310604000</v>
      </c>
      <c r="C3029" s="489" t="s">
        <v>2108</v>
      </c>
      <c r="D3029" s="489" t="s">
        <v>14508</v>
      </c>
    </row>
    <row r="3030" spans="1:4">
      <c r="A3030" s="489" t="str">
        <f t="shared" si="47"/>
        <v>2310604000介護予防訪問看護</v>
      </c>
      <c r="B3030" s="489">
        <v>2310604000</v>
      </c>
      <c r="C3030" s="489" t="s">
        <v>2103</v>
      </c>
      <c r="D3030" s="489" t="s">
        <v>14508</v>
      </c>
    </row>
    <row r="3031" spans="1:4">
      <c r="A3031" s="489" t="str">
        <f t="shared" si="47"/>
        <v>2310604000訪問リハビリテーション</v>
      </c>
      <c r="B3031" s="489">
        <v>2310604000</v>
      </c>
      <c r="C3031" s="489" t="s">
        <v>2104</v>
      </c>
      <c r="D3031" s="489" t="s">
        <v>14508</v>
      </c>
    </row>
    <row r="3032" spans="1:4">
      <c r="A3032" s="489" t="str">
        <f t="shared" si="47"/>
        <v>2310604000訪問看護</v>
      </c>
      <c r="B3032" s="489">
        <v>2310604000</v>
      </c>
      <c r="C3032" s="489" t="s">
        <v>2102</v>
      </c>
      <c r="D3032" s="489" t="s">
        <v>14508</v>
      </c>
    </row>
    <row r="3033" spans="1:4">
      <c r="A3033" s="489" t="str">
        <f t="shared" si="47"/>
        <v>2310604067介護予防訪問リハビリテーション</v>
      </c>
      <c r="B3033" s="489">
        <v>2310604067</v>
      </c>
      <c r="C3033" s="489" t="s">
        <v>2108</v>
      </c>
      <c r="D3033" s="489" t="s">
        <v>14509</v>
      </c>
    </row>
    <row r="3034" spans="1:4">
      <c r="A3034" s="489" t="str">
        <f t="shared" si="47"/>
        <v>2310604067介護予防訪問看護</v>
      </c>
      <c r="B3034" s="489">
        <v>2310604067</v>
      </c>
      <c r="C3034" s="489" t="s">
        <v>2103</v>
      </c>
      <c r="D3034" s="489" t="s">
        <v>14509</v>
      </c>
    </row>
    <row r="3035" spans="1:4">
      <c r="A3035" s="489" t="str">
        <f t="shared" si="47"/>
        <v>2310604067訪問リハビリテーション</v>
      </c>
      <c r="B3035" s="489">
        <v>2310604067</v>
      </c>
      <c r="C3035" s="489" t="s">
        <v>2104</v>
      </c>
      <c r="D3035" s="489" t="s">
        <v>14509</v>
      </c>
    </row>
    <row r="3036" spans="1:4">
      <c r="A3036" s="489" t="str">
        <f t="shared" si="47"/>
        <v>2310604067訪問看護</v>
      </c>
      <c r="B3036" s="489">
        <v>2310604067</v>
      </c>
      <c r="C3036" s="489" t="s">
        <v>2102</v>
      </c>
      <c r="D3036" s="489" t="s">
        <v>14509</v>
      </c>
    </row>
    <row r="3037" spans="1:4">
      <c r="A3037" s="489" t="str">
        <f t="shared" si="47"/>
        <v>2310604109介護予防訪問リハビリテーション</v>
      </c>
      <c r="B3037" s="489">
        <v>2310604109</v>
      </c>
      <c r="C3037" s="489" t="s">
        <v>2108</v>
      </c>
      <c r="D3037" s="489" t="s">
        <v>14510</v>
      </c>
    </row>
    <row r="3038" spans="1:4">
      <c r="A3038" s="489" t="str">
        <f t="shared" si="47"/>
        <v>2310604109介護予防訪問看護</v>
      </c>
      <c r="B3038" s="489">
        <v>2310604109</v>
      </c>
      <c r="C3038" s="489" t="s">
        <v>2103</v>
      </c>
      <c r="D3038" s="489" t="s">
        <v>14510</v>
      </c>
    </row>
    <row r="3039" spans="1:4">
      <c r="A3039" s="489" t="str">
        <f t="shared" si="47"/>
        <v>2310604109訪問リハビリテーション</v>
      </c>
      <c r="B3039" s="489">
        <v>2310604109</v>
      </c>
      <c r="C3039" s="489" t="s">
        <v>2104</v>
      </c>
      <c r="D3039" s="489" t="s">
        <v>14510</v>
      </c>
    </row>
    <row r="3040" spans="1:4">
      <c r="A3040" s="489" t="str">
        <f t="shared" si="47"/>
        <v>2310604109訪問看護</v>
      </c>
      <c r="B3040" s="489">
        <v>2310604109</v>
      </c>
      <c r="C3040" s="489" t="s">
        <v>2102</v>
      </c>
      <c r="D3040" s="489" t="s">
        <v>14510</v>
      </c>
    </row>
    <row r="3041" spans="1:4">
      <c r="A3041" s="489" t="str">
        <f t="shared" si="47"/>
        <v>2310604158介護予防訪問リハビリテーション</v>
      </c>
      <c r="B3041" s="489">
        <v>2310604158</v>
      </c>
      <c r="C3041" s="489" t="s">
        <v>2108</v>
      </c>
      <c r="D3041" s="489" t="s">
        <v>14511</v>
      </c>
    </row>
    <row r="3042" spans="1:4">
      <c r="A3042" s="489" t="str">
        <f t="shared" si="47"/>
        <v>2310604158介護予防訪問看護</v>
      </c>
      <c r="B3042" s="489">
        <v>2310604158</v>
      </c>
      <c r="C3042" s="489" t="s">
        <v>2103</v>
      </c>
      <c r="D3042" s="489" t="s">
        <v>14511</v>
      </c>
    </row>
    <row r="3043" spans="1:4">
      <c r="A3043" s="489" t="str">
        <f t="shared" si="47"/>
        <v>2310604158訪問リハビリテーション</v>
      </c>
      <c r="B3043" s="489">
        <v>2310604158</v>
      </c>
      <c r="C3043" s="489" t="s">
        <v>2104</v>
      </c>
      <c r="D3043" s="489" t="s">
        <v>14511</v>
      </c>
    </row>
    <row r="3044" spans="1:4">
      <c r="A3044" s="489" t="str">
        <f t="shared" si="47"/>
        <v>2310604158訪問看護</v>
      </c>
      <c r="B3044" s="489">
        <v>2310604158</v>
      </c>
      <c r="C3044" s="489" t="s">
        <v>2102</v>
      </c>
      <c r="D3044" s="489" t="s">
        <v>14511</v>
      </c>
    </row>
    <row r="3045" spans="1:4">
      <c r="A3045" s="489" t="str">
        <f t="shared" si="47"/>
        <v>2310604174介護予防訪問リハビリテーション</v>
      </c>
      <c r="B3045" s="489">
        <v>2310604174</v>
      </c>
      <c r="C3045" s="489" t="s">
        <v>2108</v>
      </c>
      <c r="D3045" s="489" t="s">
        <v>14512</v>
      </c>
    </row>
    <row r="3046" spans="1:4">
      <c r="A3046" s="489" t="str">
        <f t="shared" si="47"/>
        <v>2310604174介護予防訪問看護</v>
      </c>
      <c r="B3046" s="489">
        <v>2310604174</v>
      </c>
      <c r="C3046" s="489" t="s">
        <v>2103</v>
      </c>
      <c r="D3046" s="489" t="s">
        <v>14512</v>
      </c>
    </row>
    <row r="3047" spans="1:4">
      <c r="A3047" s="489" t="str">
        <f t="shared" si="47"/>
        <v>2310604174訪問リハビリテーション</v>
      </c>
      <c r="B3047" s="489">
        <v>2310604174</v>
      </c>
      <c r="C3047" s="489" t="s">
        <v>2104</v>
      </c>
      <c r="D3047" s="489" t="s">
        <v>14512</v>
      </c>
    </row>
    <row r="3048" spans="1:4">
      <c r="A3048" s="489" t="str">
        <f t="shared" si="47"/>
        <v>2310604174訪問看護</v>
      </c>
      <c r="B3048" s="489">
        <v>2310604174</v>
      </c>
      <c r="C3048" s="489" t="s">
        <v>2102</v>
      </c>
      <c r="D3048" s="489" t="s">
        <v>14512</v>
      </c>
    </row>
    <row r="3049" spans="1:4">
      <c r="A3049" s="489" t="str">
        <f t="shared" si="47"/>
        <v>2310604349介護予防訪問リハビリテーション</v>
      </c>
      <c r="B3049" s="489">
        <v>2310604349</v>
      </c>
      <c r="C3049" s="489" t="s">
        <v>2108</v>
      </c>
      <c r="D3049" s="489" t="s">
        <v>14513</v>
      </c>
    </row>
    <row r="3050" spans="1:4">
      <c r="A3050" s="489" t="str">
        <f t="shared" si="47"/>
        <v>2310604349介護予防訪問看護</v>
      </c>
      <c r="B3050" s="489">
        <v>2310604349</v>
      </c>
      <c r="C3050" s="489" t="s">
        <v>2103</v>
      </c>
      <c r="D3050" s="489" t="s">
        <v>14513</v>
      </c>
    </row>
    <row r="3051" spans="1:4">
      <c r="A3051" s="489" t="str">
        <f t="shared" si="47"/>
        <v>2310604349訪問リハビリテーション</v>
      </c>
      <c r="B3051" s="489">
        <v>2310604349</v>
      </c>
      <c r="C3051" s="489" t="s">
        <v>2104</v>
      </c>
      <c r="D3051" s="489" t="s">
        <v>14513</v>
      </c>
    </row>
    <row r="3052" spans="1:4">
      <c r="A3052" s="489" t="str">
        <f t="shared" si="47"/>
        <v>2310604349訪問看護</v>
      </c>
      <c r="B3052" s="489">
        <v>2310604349</v>
      </c>
      <c r="C3052" s="489" t="s">
        <v>2102</v>
      </c>
      <c r="D3052" s="489" t="s">
        <v>14513</v>
      </c>
    </row>
    <row r="3053" spans="1:4">
      <c r="A3053" s="489" t="str">
        <f t="shared" si="47"/>
        <v>2310604356介護予防訪問リハビリテーション</v>
      </c>
      <c r="B3053" s="489">
        <v>2310604356</v>
      </c>
      <c r="C3053" s="489" t="s">
        <v>2108</v>
      </c>
      <c r="D3053" s="489" t="s">
        <v>14514</v>
      </c>
    </row>
    <row r="3054" spans="1:4">
      <c r="A3054" s="489" t="str">
        <f t="shared" si="47"/>
        <v>2310604356介護予防訪問看護</v>
      </c>
      <c r="B3054" s="489">
        <v>2310604356</v>
      </c>
      <c r="C3054" s="489" t="s">
        <v>2103</v>
      </c>
      <c r="D3054" s="489" t="s">
        <v>14514</v>
      </c>
    </row>
    <row r="3055" spans="1:4">
      <c r="A3055" s="489" t="str">
        <f t="shared" si="47"/>
        <v>2310604356訪問リハビリテーション</v>
      </c>
      <c r="B3055" s="489">
        <v>2310604356</v>
      </c>
      <c r="C3055" s="489" t="s">
        <v>2104</v>
      </c>
      <c r="D3055" s="489" t="s">
        <v>14514</v>
      </c>
    </row>
    <row r="3056" spans="1:4">
      <c r="A3056" s="489" t="str">
        <f t="shared" si="47"/>
        <v>2310604356訪問看護</v>
      </c>
      <c r="B3056" s="489">
        <v>2310604356</v>
      </c>
      <c r="C3056" s="489" t="s">
        <v>2102</v>
      </c>
      <c r="D3056" s="489" t="s">
        <v>14514</v>
      </c>
    </row>
    <row r="3057" spans="1:4">
      <c r="A3057" s="489" t="str">
        <f t="shared" si="47"/>
        <v>2310604448介護予防訪問リハビリテーション</v>
      </c>
      <c r="B3057" s="489">
        <v>2310604448</v>
      </c>
      <c r="C3057" s="489" t="s">
        <v>2108</v>
      </c>
      <c r="D3057" s="489" t="s">
        <v>14515</v>
      </c>
    </row>
    <row r="3058" spans="1:4">
      <c r="A3058" s="489" t="str">
        <f t="shared" si="47"/>
        <v>2310604448介護予防訪問看護</v>
      </c>
      <c r="B3058" s="489">
        <v>2310604448</v>
      </c>
      <c r="C3058" s="489" t="s">
        <v>2103</v>
      </c>
      <c r="D3058" s="489" t="s">
        <v>14515</v>
      </c>
    </row>
    <row r="3059" spans="1:4">
      <c r="A3059" s="489" t="str">
        <f t="shared" si="47"/>
        <v>2310604448訪問リハビリテーション</v>
      </c>
      <c r="B3059" s="489">
        <v>2310604448</v>
      </c>
      <c r="C3059" s="489" t="s">
        <v>2104</v>
      </c>
      <c r="D3059" s="489" t="s">
        <v>14515</v>
      </c>
    </row>
    <row r="3060" spans="1:4">
      <c r="A3060" s="489" t="str">
        <f t="shared" si="47"/>
        <v>2310604448訪問看護</v>
      </c>
      <c r="B3060" s="489">
        <v>2310604448</v>
      </c>
      <c r="C3060" s="489" t="s">
        <v>2102</v>
      </c>
      <c r="D3060" s="489" t="s">
        <v>14515</v>
      </c>
    </row>
    <row r="3061" spans="1:4">
      <c r="A3061" s="489" t="str">
        <f t="shared" si="47"/>
        <v>2310604455介護予防訪問リハビリテーション</v>
      </c>
      <c r="B3061" s="489">
        <v>2310604455</v>
      </c>
      <c r="C3061" s="489" t="s">
        <v>2108</v>
      </c>
      <c r="D3061" s="489" t="s">
        <v>14516</v>
      </c>
    </row>
    <row r="3062" spans="1:4">
      <c r="A3062" s="489" t="str">
        <f t="shared" si="47"/>
        <v>2310604455介護予防訪問看護</v>
      </c>
      <c r="B3062" s="489">
        <v>2310604455</v>
      </c>
      <c r="C3062" s="489" t="s">
        <v>2103</v>
      </c>
      <c r="D3062" s="489" t="s">
        <v>14516</v>
      </c>
    </row>
    <row r="3063" spans="1:4">
      <c r="A3063" s="489" t="str">
        <f t="shared" si="47"/>
        <v>2310604455訪問リハビリテーション</v>
      </c>
      <c r="B3063" s="489">
        <v>2310604455</v>
      </c>
      <c r="C3063" s="489" t="s">
        <v>2104</v>
      </c>
      <c r="D3063" s="489" t="s">
        <v>14516</v>
      </c>
    </row>
    <row r="3064" spans="1:4">
      <c r="A3064" s="489" t="str">
        <f t="shared" si="47"/>
        <v>2310604455訪問看護</v>
      </c>
      <c r="B3064" s="489">
        <v>2310604455</v>
      </c>
      <c r="C3064" s="489" t="s">
        <v>2102</v>
      </c>
      <c r="D3064" s="489" t="s">
        <v>14516</v>
      </c>
    </row>
    <row r="3065" spans="1:4">
      <c r="A3065" s="489" t="str">
        <f t="shared" si="47"/>
        <v>2310604612介護予防訪問リハビリテーション</v>
      </c>
      <c r="B3065" s="489">
        <v>2310604612</v>
      </c>
      <c r="C3065" s="489" t="s">
        <v>2108</v>
      </c>
      <c r="D3065" s="489" t="s">
        <v>14517</v>
      </c>
    </row>
    <row r="3066" spans="1:4">
      <c r="A3066" s="489" t="str">
        <f t="shared" si="47"/>
        <v>2310604612介護予防訪問看護</v>
      </c>
      <c r="B3066" s="489">
        <v>2310604612</v>
      </c>
      <c r="C3066" s="489" t="s">
        <v>2103</v>
      </c>
      <c r="D3066" s="489" t="s">
        <v>14517</v>
      </c>
    </row>
    <row r="3067" spans="1:4">
      <c r="A3067" s="489" t="str">
        <f t="shared" si="47"/>
        <v>2310604612訪問リハビリテーション</v>
      </c>
      <c r="B3067" s="489">
        <v>2310604612</v>
      </c>
      <c r="C3067" s="489" t="s">
        <v>2104</v>
      </c>
      <c r="D3067" s="489" t="s">
        <v>14517</v>
      </c>
    </row>
    <row r="3068" spans="1:4">
      <c r="A3068" s="489" t="str">
        <f t="shared" si="47"/>
        <v>2310604612訪問看護</v>
      </c>
      <c r="B3068" s="489">
        <v>2310604612</v>
      </c>
      <c r="C3068" s="489" t="s">
        <v>2102</v>
      </c>
      <c r="D3068" s="489" t="s">
        <v>14517</v>
      </c>
    </row>
    <row r="3069" spans="1:4">
      <c r="A3069" s="489" t="str">
        <f t="shared" si="47"/>
        <v>2310604638介護予防訪問リハビリテーション</v>
      </c>
      <c r="B3069" s="489">
        <v>2310604638</v>
      </c>
      <c r="C3069" s="489" t="s">
        <v>2108</v>
      </c>
      <c r="D3069" s="489" t="s">
        <v>14518</v>
      </c>
    </row>
    <row r="3070" spans="1:4">
      <c r="A3070" s="489" t="str">
        <f t="shared" si="47"/>
        <v>2310604638介護予防訪問看護</v>
      </c>
      <c r="B3070" s="489">
        <v>2310604638</v>
      </c>
      <c r="C3070" s="489" t="s">
        <v>2103</v>
      </c>
      <c r="D3070" s="489" t="s">
        <v>14518</v>
      </c>
    </row>
    <row r="3071" spans="1:4">
      <c r="A3071" s="489" t="str">
        <f t="shared" si="47"/>
        <v>2310604638訪問リハビリテーション</v>
      </c>
      <c r="B3071" s="489">
        <v>2310604638</v>
      </c>
      <c r="C3071" s="489" t="s">
        <v>2104</v>
      </c>
      <c r="D3071" s="489" t="s">
        <v>14518</v>
      </c>
    </row>
    <row r="3072" spans="1:4">
      <c r="A3072" s="489" t="str">
        <f t="shared" si="47"/>
        <v>2310604638訪問看護</v>
      </c>
      <c r="B3072" s="489">
        <v>2310604638</v>
      </c>
      <c r="C3072" s="489" t="s">
        <v>2102</v>
      </c>
      <c r="D3072" s="489" t="s">
        <v>14518</v>
      </c>
    </row>
    <row r="3073" spans="1:4">
      <c r="A3073" s="489" t="str">
        <f t="shared" si="47"/>
        <v>2310604679介護予防訪問リハビリテーション</v>
      </c>
      <c r="B3073" s="489">
        <v>2310604679</v>
      </c>
      <c r="C3073" s="489" t="s">
        <v>2108</v>
      </c>
      <c r="D3073" s="489" t="s">
        <v>14519</v>
      </c>
    </row>
    <row r="3074" spans="1:4">
      <c r="A3074" s="489" t="str">
        <f t="shared" ref="A3074:A3137" si="48">B3074&amp;C3074</f>
        <v>2310604679介護予防訪問看護</v>
      </c>
      <c r="B3074" s="489">
        <v>2310604679</v>
      </c>
      <c r="C3074" s="489" t="s">
        <v>2103</v>
      </c>
      <c r="D3074" s="489" t="s">
        <v>14519</v>
      </c>
    </row>
    <row r="3075" spans="1:4">
      <c r="A3075" s="489" t="str">
        <f t="shared" si="48"/>
        <v>2310604679訪問リハビリテーション</v>
      </c>
      <c r="B3075" s="489">
        <v>2310604679</v>
      </c>
      <c r="C3075" s="489" t="s">
        <v>2104</v>
      </c>
      <c r="D3075" s="489" t="s">
        <v>14519</v>
      </c>
    </row>
    <row r="3076" spans="1:4">
      <c r="A3076" s="489" t="str">
        <f t="shared" si="48"/>
        <v>2310604679訪問看護</v>
      </c>
      <c r="B3076" s="489">
        <v>2310604679</v>
      </c>
      <c r="C3076" s="489" t="s">
        <v>2102</v>
      </c>
      <c r="D3076" s="489" t="s">
        <v>14519</v>
      </c>
    </row>
    <row r="3077" spans="1:4">
      <c r="A3077" s="489" t="str">
        <f t="shared" si="48"/>
        <v>2310604729介護予防訪問リハビリテーション</v>
      </c>
      <c r="B3077" s="489">
        <v>2310604729</v>
      </c>
      <c r="C3077" s="489" t="s">
        <v>2108</v>
      </c>
      <c r="D3077" s="489" t="s">
        <v>14520</v>
      </c>
    </row>
    <row r="3078" spans="1:4">
      <c r="A3078" s="489" t="str">
        <f t="shared" si="48"/>
        <v>2310604729介護予防訪問看護</v>
      </c>
      <c r="B3078" s="489">
        <v>2310604729</v>
      </c>
      <c r="C3078" s="489" t="s">
        <v>2103</v>
      </c>
      <c r="D3078" s="489" t="s">
        <v>14520</v>
      </c>
    </row>
    <row r="3079" spans="1:4">
      <c r="A3079" s="489" t="str">
        <f t="shared" si="48"/>
        <v>2310604729訪問リハビリテーション</v>
      </c>
      <c r="B3079" s="489">
        <v>2310604729</v>
      </c>
      <c r="C3079" s="489" t="s">
        <v>2104</v>
      </c>
      <c r="D3079" s="489" t="s">
        <v>14520</v>
      </c>
    </row>
    <row r="3080" spans="1:4">
      <c r="A3080" s="489" t="str">
        <f t="shared" si="48"/>
        <v>2310604729訪問看護</v>
      </c>
      <c r="B3080" s="489">
        <v>2310604729</v>
      </c>
      <c r="C3080" s="489" t="s">
        <v>2102</v>
      </c>
      <c r="D3080" s="489" t="s">
        <v>14520</v>
      </c>
    </row>
    <row r="3081" spans="1:4">
      <c r="A3081" s="489" t="str">
        <f t="shared" si="48"/>
        <v>2310604760介護予防訪問リハビリテーション</v>
      </c>
      <c r="B3081" s="489">
        <v>2310604760</v>
      </c>
      <c r="C3081" s="489" t="s">
        <v>2108</v>
      </c>
      <c r="D3081" s="489" t="s">
        <v>14521</v>
      </c>
    </row>
    <row r="3082" spans="1:4">
      <c r="A3082" s="489" t="str">
        <f t="shared" si="48"/>
        <v>2310604760介護予防訪問看護</v>
      </c>
      <c r="B3082" s="489">
        <v>2310604760</v>
      </c>
      <c r="C3082" s="489" t="s">
        <v>2103</v>
      </c>
      <c r="D3082" s="489" t="s">
        <v>14521</v>
      </c>
    </row>
    <row r="3083" spans="1:4">
      <c r="A3083" s="489" t="str">
        <f t="shared" si="48"/>
        <v>2310604760訪問リハビリテーション</v>
      </c>
      <c r="B3083" s="489">
        <v>2310604760</v>
      </c>
      <c r="C3083" s="489" t="s">
        <v>2104</v>
      </c>
      <c r="D3083" s="489" t="s">
        <v>14521</v>
      </c>
    </row>
    <row r="3084" spans="1:4">
      <c r="A3084" s="489" t="str">
        <f t="shared" si="48"/>
        <v>2310604760訪問看護</v>
      </c>
      <c r="B3084" s="489">
        <v>2310604760</v>
      </c>
      <c r="C3084" s="489" t="s">
        <v>2102</v>
      </c>
      <c r="D3084" s="489" t="s">
        <v>14521</v>
      </c>
    </row>
    <row r="3085" spans="1:4">
      <c r="A3085" s="489" t="str">
        <f t="shared" si="48"/>
        <v>2310604786介護予防訪問リハビリテーション</v>
      </c>
      <c r="B3085" s="489">
        <v>2310604786</v>
      </c>
      <c r="C3085" s="489" t="s">
        <v>2108</v>
      </c>
      <c r="D3085" s="489" t="s">
        <v>14522</v>
      </c>
    </row>
    <row r="3086" spans="1:4">
      <c r="A3086" s="489" t="str">
        <f t="shared" si="48"/>
        <v>2310604786介護予防訪問看護</v>
      </c>
      <c r="B3086" s="489">
        <v>2310604786</v>
      </c>
      <c r="C3086" s="489" t="s">
        <v>2103</v>
      </c>
      <c r="D3086" s="489" t="s">
        <v>14522</v>
      </c>
    </row>
    <row r="3087" spans="1:4">
      <c r="A3087" s="489" t="str">
        <f t="shared" si="48"/>
        <v>2310604786訪問リハビリテーション</v>
      </c>
      <c r="B3087" s="489">
        <v>2310604786</v>
      </c>
      <c r="C3087" s="489" t="s">
        <v>2104</v>
      </c>
      <c r="D3087" s="489" t="s">
        <v>14522</v>
      </c>
    </row>
    <row r="3088" spans="1:4">
      <c r="A3088" s="489" t="str">
        <f t="shared" si="48"/>
        <v>2310604786訪問看護</v>
      </c>
      <c r="B3088" s="489">
        <v>2310604786</v>
      </c>
      <c r="C3088" s="489" t="s">
        <v>2102</v>
      </c>
      <c r="D3088" s="489" t="s">
        <v>14522</v>
      </c>
    </row>
    <row r="3089" spans="1:4">
      <c r="A3089" s="489" t="str">
        <f t="shared" si="48"/>
        <v>2310604828介護予防訪問看護</v>
      </c>
      <c r="B3089" s="489">
        <v>2310604828</v>
      </c>
      <c r="C3089" s="489" t="s">
        <v>2103</v>
      </c>
      <c r="D3089" s="489" t="s">
        <v>14523</v>
      </c>
    </row>
    <row r="3090" spans="1:4">
      <c r="A3090" s="489" t="str">
        <f t="shared" si="48"/>
        <v>2310604828訪問看護</v>
      </c>
      <c r="B3090" s="489">
        <v>2310604828</v>
      </c>
      <c r="C3090" s="489" t="s">
        <v>2102</v>
      </c>
      <c r="D3090" s="489" t="s">
        <v>14523</v>
      </c>
    </row>
    <row r="3091" spans="1:4">
      <c r="A3091" s="489" t="str">
        <f t="shared" si="48"/>
        <v>2310604851介護予防訪問リハビリテーション</v>
      </c>
      <c r="B3091" s="489">
        <v>2310604851</v>
      </c>
      <c r="C3091" s="489" t="s">
        <v>2108</v>
      </c>
      <c r="D3091" s="489" t="s">
        <v>14524</v>
      </c>
    </row>
    <row r="3092" spans="1:4">
      <c r="A3092" s="489" t="str">
        <f t="shared" si="48"/>
        <v>2310604851介護予防訪問看護</v>
      </c>
      <c r="B3092" s="489">
        <v>2310604851</v>
      </c>
      <c r="C3092" s="489" t="s">
        <v>2103</v>
      </c>
      <c r="D3092" s="489" t="s">
        <v>14524</v>
      </c>
    </row>
    <row r="3093" spans="1:4">
      <c r="A3093" s="489" t="str">
        <f t="shared" si="48"/>
        <v>2310604851訪問リハビリテーション</v>
      </c>
      <c r="B3093" s="489">
        <v>2310604851</v>
      </c>
      <c r="C3093" s="489" t="s">
        <v>2104</v>
      </c>
      <c r="D3093" s="489" t="s">
        <v>14524</v>
      </c>
    </row>
    <row r="3094" spans="1:4">
      <c r="A3094" s="489" t="str">
        <f t="shared" si="48"/>
        <v>2310604851訪問看護</v>
      </c>
      <c r="B3094" s="489">
        <v>2310604851</v>
      </c>
      <c r="C3094" s="489" t="s">
        <v>2102</v>
      </c>
      <c r="D3094" s="489" t="s">
        <v>14524</v>
      </c>
    </row>
    <row r="3095" spans="1:4">
      <c r="A3095" s="489" t="str">
        <f t="shared" si="48"/>
        <v>2310604927介護予防訪問リハビリテーション</v>
      </c>
      <c r="B3095" s="489">
        <v>2310604927</v>
      </c>
      <c r="C3095" s="489" t="s">
        <v>2108</v>
      </c>
      <c r="D3095" s="489" t="s">
        <v>14525</v>
      </c>
    </row>
    <row r="3096" spans="1:4">
      <c r="A3096" s="489" t="str">
        <f t="shared" si="48"/>
        <v>2310604927介護予防訪問看護</v>
      </c>
      <c r="B3096" s="489">
        <v>2310604927</v>
      </c>
      <c r="C3096" s="489" t="s">
        <v>2103</v>
      </c>
      <c r="D3096" s="489" t="s">
        <v>14525</v>
      </c>
    </row>
    <row r="3097" spans="1:4">
      <c r="A3097" s="489" t="str">
        <f t="shared" si="48"/>
        <v>2310604927訪問リハビリテーション</v>
      </c>
      <c r="B3097" s="489">
        <v>2310604927</v>
      </c>
      <c r="C3097" s="489" t="s">
        <v>2104</v>
      </c>
      <c r="D3097" s="489" t="s">
        <v>14525</v>
      </c>
    </row>
    <row r="3098" spans="1:4">
      <c r="A3098" s="489" t="str">
        <f t="shared" si="48"/>
        <v>2310604927訪問看護</v>
      </c>
      <c r="B3098" s="489">
        <v>2310604927</v>
      </c>
      <c r="C3098" s="489" t="s">
        <v>2102</v>
      </c>
      <c r="D3098" s="489" t="s">
        <v>14525</v>
      </c>
    </row>
    <row r="3099" spans="1:4">
      <c r="A3099" s="489" t="str">
        <f t="shared" si="48"/>
        <v>2310604968介護予防訪問リハビリテーション</v>
      </c>
      <c r="B3099" s="489">
        <v>2310604968</v>
      </c>
      <c r="C3099" s="489" t="s">
        <v>2108</v>
      </c>
      <c r="D3099" s="489" t="s">
        <v>14526</v>
      </c>
    </row>
    <row r="3100" spans="1:4">
      <c r="A3100" s="489" t="str">
        <f t="shared" si="48"/>
        <v>2310604968介護予防訪問看護</v>
      </c>
      <c r="B3100" s="489">
        <v>2310604968</v>
      </c>
      <c r="C3100" s="489" t="s">
        <v>2103</v>
      </c>
      <c r="D3100" s="489" t="s">
        <v>14526</v>
      </c>
    </row>
    <row r="3101" spans="1:4">
      <c r="A3101" s="489" t="str">
        <f t="shared" si="48"/>
        <v>2310604968訪問リハビリテーション</v>
      </c>
      <c r="B3101" s="489">
        <v>2310604968</v>
      </c>
      <c r="C3101" s="489" t="s">
        <v>2104</v>
      </c>
      <c r="D3101" s="489" t="s">
        <v>14526</v>
      </c>
    </row>
    <row r="3102" spans="1:4">
      <c r="A3102" s="489" t="str">
        <f t="shared" si="48"/>
        <v>2310604968訪問看護</v>
      </c>
      <c r="B3102" s="489">
        <v>2310604968</v>
      </c>
      <c r="C3102" s="489" t="s">
        <v>2102</v>
      </c>
      <c r="D3102" s="489" t="s">
        <v>14526</v>
      </c>
    </row>
    <row r="3103" spans="1:4">
      <c r="A3103" s="489" t="str">
        <f t="shared" si="48"/>
        <v>2310605023介護予防訪問リハビリテーション</v>
      </c>
      <c r="B3103" s="489">
        <v>2310605023</v>
      </c>
      <c r="C3103" s="489" t="s">
        <v>2108</v>
      </c>
      <c r="D3103" s="489" t="s">
        <v>14527</v>
      </c>
    </row>
    <row r="3104" spans="1:4">
      <c r="A3104" s="489" t="str">
        <f t="shared" si="48"/>
        <v>2310605023介護予防訪問看護</v>
      </c>
      <c r="B3104" s="489">
        <v>2310605023</v>
      </c>
      <c r="C3104" s="489" t="s">
        <v>2103</v>
      </c>
      <c r="D3104" s="489" t="s">
        <v>14527</v>
      </c>
    </row>
    <row r="3105" spans="1:4">
      <c r="A3105" s="489" t="str">
        <f t="shared" si="48"/>
        <v>2310605023訪問リハビリテーション</v>
      </c>
      <c r="B3105" s="489">
        <v>2310605023</v>
      </c>
      <c r="C3105" s="489" t="s">
        <v>2104</v>
      </c>
      <c r="D3105" s="489" t="s">
        <v>14527</v>
      </c>
    </row>
    <row r="3106" spans="1:4">
      <c r="A3106" s="489" t="str">
        <f t="shared" si="48"/>
        <v>2310605023訪問看護</v>
      </c>
      <c r="B3106" s="489">
        <v>2310605023</v>
      </c>
      <c r="C3106" s="489" t="s">
        <v>2102</v>
      </c>
      <c r="D3106" s="489" t="s">
        <v>14527</v>
      </c>
    </row>
    <row r="3107" spans="1:4">
      <c r="A3107" s="489" t="str">
        <f t="shared" si="48"/>
        <v>2310605080介護予防訪問看護</v>
      </c>
      <c r="B3107" s="489">
        <v>2310605080</v>
      </c>
      <c r="C3107" s="489" t="s">
        <v>2103</v>
      </c>
      <c r="D3107" s="489" t="s">
        <v>14528</v>
      </c>
    </row>
    <row r="3108" spans="1:4">
      <c r="A3108" s="489" t="str">
        <f t="shared" si="48"/>
        <v>2310605080訪問看護</v>
      </c>
      <c r="B3108" s="489">
        <v>2310605080</v>
      </c>
      <c r="C3108" s="489" t="s">
        <v>2102</v>
      </c>
      <c r="D3108" s="489" t="s">
        <v>14528</v>
      </c>
    </row>
    <row r="3109" spans="1:4">
      <c r="A3109" s="489" t="str">
        <f t="shared" si="48"/>
        <v>2310605148介護予防訪問リハビリテーション</v>
      </c>
      <c r="B3109" s="489">
        <v>2310605148</v>
      </c>
      <c r="C3109" s="489" t="s">
        <v>2108</v>
      </c>
      <c r="D3109" s="489" t="s">
        <v>14529</v>
      </c>
    </row>
    <row r="3110" spans="1:4">
      <c r="A3110" s="489" t="str">
        <f t="shared" si="48"/>
        <v>2310605148介護予防訪問看護</v>
      </c>
      <c r="B3110" s="489">
        <v>2310605148</v>
      </c>
      <c r="C3110" s="489" t="s">
        <v>2103</v>
      </c>
      <c r="D3110" s="489" t="s">
        <v>14529</v>
      </c>
    </row>
    <row r="3111" spans="1:4">
      <c r="A3111" s="489" t="str">
        <f t="shared" si="48"/>
        <v>2310605148訪問リハビリテーション</v>
      </c>
      <c r="B3111" s="489">
        <v>2310605148</v>
      </c>
      <c r="C3111" s="489" t="s">
        <v>2104</v>
      </c>
      <c r="D3111" s="489" t="s">
        <v>14529</v>
      </c>
    </row>
    <row r="3112" spans="1:4">
      <c r="A3112" s="489" t="str">
        <f t="shared" si="48"/>
        <v>2310605148訪問看護</v>
      </c>
      <c r="B3112" s="489">
        <v>2310605148</v>
      </c>
      <c r="C3112" s="489" t="s">
        <v>2102</v>
      </c>
      <c r="D3112" s="489" t="s">
        <v>14529</v>
      </c>
    </row>
    <row r="3113" spans="1:4">
      <c r="A3113" s="489" t="str">
        <f t="shared" si="48"/>
        <v>2310605163介護予防訪問リハビリテーション</v>
      </c>
      <c r="B3113" s="489">
        <v>2310605163</v>
      </c>
      <c r="C3113" s="489" t="s">
        <v>2108</v>
      </c>
      <c r="D3113" s="489" t="s">
        <v>14530</v>
      </c>
    </row>
    <row r="3114" spans="1:4">
      <c r="A3114" s="489" t="str">
        <f t="shared" si="48"/>
        <v>2310605163介護予防訪問看護</v>
      </c>
      <c r="B3114" s="489">
        <v>2310605163</v>
      </c>
      <c r="C3114" s="489" t="s">
        <v>2103</v>
      </c>
      <c r="D3114" s="489" t="s">
        <v>14530</v>
      </c>
    </row>
    <row r="3115" spans="1:4">
      <c r="A3115" s="489" t="str">
        <f t="shared" si="48"/>
        <v>2310605163訪問リハビリテーション</v>
      </c>
      <c r="B3115" s="489">
        <v>2310605163</v>
      </c>
      <c r="C3115" s="489" t="s">
        <v>2104</v>
      </c>
      <c r="D3115" s="489" t="s">
        <v>14530</v>
      </c>
    </row>
    <row r="3116" spans="1:4">
      <c r="A3116" s="489" t="str">
        <f t="shared" si="48"/>
        <v>2310605163訪問看護</v>
      </c>
      <c r="B3116" s="489">
        <v>2310605163</v>
      </c>
      <c r="C3116" s="489" t="s">
        <v>2102</v>
      </c>
      <c r="D3116" s="489" t="s">
        <v>14530</v>
      </c>
    </row>
    <row r="3117" spans="1:4">
      <c r="A3117" s="489" t="str">
        <f t="shared" si="48"/>
        <v>2310605288介護予防訪問リハビリテーション</v>
      </c>
      <c r="B3117" s="489">
        <v>2310605288</v>
      </c>
      <c r="C3117" s="489" t="s">
        <v>2108</v>
      </c>
      <c r="D3117" s="489" t="s">
        <v>14531</v>
      </c>
    </row>
    <row r="3118" spans="1:4">
      <c r="A3118" s="489" t="str">
        <f t="shared" si="48"/>
        <v>2310605288介護予防訪問看護</v>
      </c>
      <c r="B3118" s="489">
        <v>2310605288</v>
      </c>
      <c r="C3118" s="489" t="s">
        <v>2103</v>
      </c>
      <c r="D3118" s="489" t="s">
        <v>14531</v>
      </c>
    </row>
    <row r="3119" spans="1:4">
      <c r="A3119" s="489" t="str">
        <f t="shared" si="48"/>
        <v>2310605288訪問リハビリテーション</v>
      </c>
      <c r="B3119" s="489">
        <v>2310605288</v>
      </c>
      <c r="C3119" s="489" t="s">
        <v>2104</v>
      </c>
      <c r="D3119" s="489" t="s">
        <v>14531</v>
      </c>
    </row>
    <row r="3120" spans="1:4">
      <c r="A3120" s="489" t="str">
        <f t="shared" si="48"/>
        <v>2310605288訪問看護</v>
      </c>
      <c r="B3120" s="489">
        <v>2310605288</v>
      </c>
      <c r="C3120" s="489" t="s">
        <v>2102</v>
      </c>
      <c r="D3120" s="489" t="s">
        <v>14531</v>
      </c>
    </row>
    <row r="3121" spans="1:4">
      <c r="A3121" s="489" t="str">
        <f t="shared" si="48"/>
        <v>2310605437介護予防訪問リハビリテーション</v>
      </c>
      <c r="B3121" s="489">
        <v>2310605437</v>
      </c>
      <c r="C3121" s="489" t="s">
        <v>2108</v>
      </c>
      <c r="D3121" s="489" t="s">
        <v>14532</v>
      </c>
    </row>
    <row r="3122" spans="1:4">
      <c r="A3122" s="489" t="str">
        <f t="shared" si="48"/>
        <v>2310605437介護予防訪問看護</v>
      </c>
      <c r="B3122" s="489">
        <v>2310605437</v>
      </c>
      <c r="C3122" s="489" t="s">
        <v>2103</v>
      </c>
      <c r="D3122" s="489" t="s">
        <v>14532</v>
      </c>
    </row>
    <row r="3123" spans="1:4">
      <c r="A3123" s="489" t="str">
        <f t="shared" si="48"/>
        <v>2310605437訪問リハビリテーション</v>
      </c>
      <c r="B3123" s="489">
        <v>2310605437</v>
      </c>
      <c r="C3123" s="489" t="s">
        <v>2104</v>
      </c>
      <c r="D3123" s="489" t="s">
        <v>14532</v>
      </c>
    </row>
    <row r="3124" spans="1:4">
      <c r="A3124" s="489" t="str">
        <f t="shared" si="48"/>
        <v>2310605437訪問看護</v>
      </c>
      <c r="B3124" s="489">
        <v>2310605437</v>
      </c>
      <c r="C3124" s="489" t="s">
        <v>2102</v>
      </c>
      <c r="D3124" s="489" t="s">
        <v>14532</v>
      </c>
    </row>
    <row r="3125" spans="1:4">
      <c r="A3125" s="489" t="str">
        <f t="shared" si="48"/>
        <v>2310605460介護予防訪問リハビリテーション</v>
      </c>
      <c r="B3125" s="489">
        <v>2310605460</v>
      </c>
      <c r="C3125" s="489" t="s">
        <v>2108</v>
      </c>
      <c r="D3125" s="489" t="s">
        <v>14533</v>
      </c>
    </row>
    <row r="3126" spans="1:4">
      <c r="A3126" s="489" t="str">
        <f t="shared" si="48"/>
        <v>2310605460介護予防訪問看護</v>
      </c>
      <c r="B3126" s="489">
        <v>2310605460</v>
      </c>
      <c r="C3126" s="489" t="s">
        <v>2103</v>
      </c>
      <c r="D3126" s="489" t="s">
        <v>14533</v>
      </c>
    </row>
    <row r="3127" spans="1:4">
      <c r="A3127" s="489" t="str">
        <f t="shared" si="48"/>
        <v>2310605460訪問リハビリテーション</v>
      </c>
      <c r="B3127" s="489">
        <v>2310605460</v>
      </c>
      <c r="C3127" s="489" t="s">
        <v>2104</v>
      </c>
      <c r="D3127" s="489" t="s">
        <v>14533</v>
      </c>
    </row>
    <row r="3128" spans="1:4">
      <c r="A3128" s="489" t="str">
        <f t="shared" si="48"/>
        <v>2310605460訪問看護</v>
      </c>
      <c r="B3128" s="489">
        <v>2310605460</v>
      </c>
      <c r="C3128" s="489" t="s">
        <v>2102</v>
      </c>
      <c r="D3128" s="489" t="s">
        <v>14533</v>
      </c>
    </row>
    <row r="3129" spans="1:4">
      <c r="A3129" s="489" t="str">
        <f t="shared" si="48"/>
        <v>2310605494介護予防訪問リハビリテーション</v>
      </c>
      <c r="B3129" s="489">
        <v>2310605494</v>
      </c>
      <c r="C3129" s="489" t="s">
        <v>2108</v>
      </c>
      <c r="D3129" s="489" t="s">
        <v>14534</v>
      </c>
    </row>
    <row r="3130" spans="1:4">
      <c r="A3130" s="489" t="str">
        <f t="shared" si="48"/>
        <v>2310605494介護予防訪問看護</v>
      </c>
      <c r="B3130" s="489">
        <v>2310605494</v>
      </c>
      <c r="C3130" s="489" t="s">
        <v>2103</v>
      </c>
      <c r="D3130" s="489" t="s">
        <v>14534</v>
      </c>
    </row>
    <row r="3131" spans="1:4">
      <c r="A3131" s="489" t="str">
        <f t="shared" si="48"/>
        <v>2310605494訪問リハビリテーション</v>
      </c>
      <c r="B3131" s="489">
        <v>2310605494</v>
      </c>
      <c r="C3131" s="489" t="s">
        <v>2104</v>
      </c>
      <c r="D3131" s="489" t="s">
        <v>14534</v>
      </c>
    </row>
    <row r="3132" spans="1:4">
      <c r="A3132" s="489" t="str">
        <f t="shared" si="48"/>
        <v>2310605494訪問看護</v>
      </c>
      <c r="B3132" s="489">
        <v>2310605494</v>
      </c>
      <c r="C3132" s="489" t="s">
        <v>2102</v>
      </c>
      <c r="D3132" s="489" t="s">
        <v>14534</v>
      </c>
    </row>
    <row r="3133" spans="1:4">
      <c r="A3133" s="489" t="str">
        <f t="shared" si="48"/>
        <v>2310605544介護予防訪問リハビリテーション</v>
      </c>
      <c r="B3133" s="489">
        <v>2310605544</v>
      </c>
      <c r="C3133" s="489" t="s">
        <v>2108</v>
      </c>
      <c r="D3133" s="489" t="s">
        <v>14535</v>
      </c>
    </row>
    <row r="3134" spans="1:4">
      <c r="A3134" s="489" t="str">
        <f t="shared" si="48"/>
        <v>2310605544介護予防訪問看護</v>
      </c>
      <c r="B3134" s="489">
        <v>2310605544</v>
      </c>
      <c r="C3134" s="489" t="s">
        <v>2103</v>
      </c>
      <c r="D3134" s="489" t="s">
        <v>14535</v>
      </c>
    </row>
    <row r="3135" spans="1:4">
      <c r="A3135" s="489" t="str">
        <f t="shared" si="48"/>
        <v>2310605544訪問リハビリテーション</v>
      </c>
      <c r="B3135" s="489">
        <v>2310605544</v>
      </c>
      <c r="C3135" s="489" t="s">
        <v>2104</v>
      </c>
      <c r="D3135" s="489" t="s">
        <v>14535</v>
      </c>
    </row>
    <row r="3136" spans="1:4">
      <c r="A3136" s="489" t="str">
        <f t="shared" si="48"/>
        <v>2310605544訪問看護</v>
      </c>
      <c r="B3136" s="489">
        <v>2310605544</v>
      </c>
      <c r="C3136" s="489" t="s">
        <v>2102</v>
      </c>
      <c r="D3136" s="489" t="s">
        <v>14535</v>
      </c>
    </row>
    <row r="3137" spans="1:4">
      <c r="A3137" s="489" t="str">
        <f t="shared" si="48"/>
        <v>2310605577介護予防訪問リハビリテーション</v>
      </c>
      <c r="B3137" s="489">
        <v>2310605577</v>
      </c>
      <c r="C3137" s="489" t="s">
        <v>2108</v>
      </c>
      <c r="D3137" s="489" t="s">
        <v>14536</v>
      </c>
    </row>
    <row r="3138" spans="1:4">
      <c r="A3138" s="489" t="str">
        <f t="shared" ref="A3138:A3201" si="49">B3138&amp;C3138</f>
        <v>2310605577介護予防訪問看護</v>
      </c>
      <c r="B3138" s="489">
        <v>2310605577</v>
      </c>
      <c r="C3138" s="489" t="s">
        <v>2103</v>
      </c>
      <c r="D3138" s="489" t="s">
        <v>14536</v>
      </c>
    </row>
    <row r="3139" spans="1:4">
      <c r="A3139" s="489" t="str">
        <f t="shared" si="49"/>
        <v>2310605577訪問リハビリテーション</v>
      </c>
      <c r="B3139" s="489">
        <v>2310605577</v>
      </c>
      <c r="C3139" s="489" t="s">
        <v>2104</v>
      </c>
      <c r="D3139" s="489" t="s">
        <v>14536</v>
      </c>
    </row>
    <row r="3140" spans="1:4">
      <c r="A3140" s="489" t="str">
        <f t="shared" si="49"/>
        <v>2310605577訪問看護</v>
      </c>
      <c r="B3140" s="489">
        <v>2310605577</v>
      </c>
      <c r="C3140" s="489" t="s">
        <v>2102</v>
      </c>
      <c r="D3140" s="489" t="s">
        <v>14536</v>
      </c>
    </row>
    <row r="3141" spans="1:4">
      <c r="A3141" s="489" t="str">
        <f t="shared" si="49"/>
        <v>2310605635介護予防訪問リハビリテーション</v>
      </c>
      <c r="B3141" s="489">
        <v>2310605635</v>
      </c>
      <c r="C3141" s="489" t="s">
        <v>2108</v>
      </c>
      <c r="D3141" s="489" t="s">
        <v>14537</v>
      </c>
    </row>
    <row r="3142" spans="1:4">
      <c r="A3142" s="489" t="str">
        <f t="shared" si="49"/>
        <v>2310605635介護予防訪問看護</v>
      </c>
      <c r="B3142" s="489">
        <v>2310605635</v>
      </c>
      <c r="C3142" s="489" t="s">
        <v>2103</v>
      </c>
      <c r="D3142" s="489" t="s">
        <v>14537</v>
      </c>
    </row>
    <row r="3143" spans="1:4">
      <c r="A3143" s="489" t="str">
        <f t="shared" si="49"/>
        <v>2310605635訪問リハビリテーション</v>
      </c>
      <c r="B3143" s="489">
        <v>2310605635</v>
      </c>
      <c r="C3143" s="489" t="s">
        <v>2104</v>
      </c>
      <c r="D3143" s="489" t="s">
        <v>14537</v>
      </c>
    </row>
    <row r="3144" spans="1:4">
      <c r="A3144" s="489" t="str">
        <f t="shared" si="49"/>
        <v>2310605635訪問看護</v>
      </c>
      <c r="B3144" s="489">
        <v>2310605635</v>
      </c>
      <c r="C3144" s="489" t="s">
        <v>2102</v>
      </c>
      <c r="D3144" s="489" t="s">
        <v>14537</v>
      </c>
    </row>
    <row r="3145" spans="1:4">
      <c r="A3145" s="489" t="str">
        <f t="shared" si="49"/>
        <v>2310605643介護予防訪問リハビリテーション</v>
      </c>
      <c r="B3145" s="489">
        <v>2310605643</v>
      </c>
      <c r="C3145" s="489" t="s">
        <v>2108</v>
      </c>
      <c r="D3145" s="489" t="s">
        <v>14538</v>
      </c>
    </row>
    <row r="3146" spans="1:4">
      <c r="A3146" s="489" t="str">
        <f t="shared" si="49"/>
        <v>2310605643介護予防訪問看護</v>
      </c>
      <c r="B3146" s="489">
        <v>2310605643</v>
      </c>
      <c r="C3146" s="489" t="s">
        <v>2103</v>
      </c>
      <c r="D3146" s="489" t="s">
        <v>14538</v>
      </c>
    </row>
    <row r="3147" spans="1:4">
      <c r="A3147" s="489" t="str">
        <f t="shared" si="49"/>
        <v>2310605643訪問リハビリテーション</v>
      </c>
      <c r="B3147" s="489">
        <v>2310605643</v>
      </c>
      <c r="C3147" s="489" t="s">
        <v>2104</v>
      </c>
      <c r="D3147" s="489" t="s">
        <v>14538</v>
      </c>
    </row>
    <row r="3148" spans="1:4">
      <c r="A3148" s="489" t="str">
        <f t="shared" si="49"/>
        <v>2310605643訪問看護</v>
      </c>
      <c r="B3148" s="489">
        <v>2310605643</v>
      </c>
      <c r="C3148" s="489" t="s">
        <v>2102</v>
      </c>
      <c r="D3148" s="489" t="s">
        <v>14538</v>
      </c>
    </row>
    <row r="3149" spans="1:4">
      <c r="A3149" s="489" t="str">
        <f t="shared" si="49"/>
        <v>2310605734介護予防訪問リハビリテーション</v>
      </c>
      <c r="B3149" s="489">
        <v>2310605734</v>
      </c>
      <c r="C3149" s="489" t="s">
        <v>2108</v>
      </c>
      <c r="D3149" s="489" t="s">
        <v>14539</v>
      </c>
    </row>
    <row r="3150" spans="1:4">
      <c r="A3150" s="489" t="str">
        <f t="shared" si="49"/>
        <v>2310605734介護予防訪問看護</v>
      </c>
      <c r="B3150" s="489">
        <v>2310605734</v>
      </c>
      <c r="C3150" s="489" t="s">
        <v>2103</v>
      </c>
      <c r="D3150" s="489" t="s">
        <v>14539</v>
      </c>
    </row>
    <row r="3151" spans="1:4">
      <c r="A3151" s="489" t="str">
        <f t="shared" si="49"/>
        <v>2310605734訪問リハビリテーション</v>
      </c>
      <c r="B3151" s="489">
        <v>2310605734</v>
      </c>
      <c r="C3151" s="489" t="s">
        <v>2104</v>
      </c>
      <c r="D3151" s="489" t="s">
        <v>14539</v>
      </c>
    </row>
    <row r="3152" spans="1:4">
      <c r="A3152" s="489" t="str">
        <f t="shared" si="49"/>
        <v>2310605734訪問看護</v>
      </c>
      <c r="B3152" s="489">
        <v>2310605734</v>
      </c>
      <c r="C3152" s="489" t="s">
        <v>2102</v>
      </c>
      <c r="D3152" s="489" t="s">
        <v>14539</v>
      </c>
    </row>
    <row r="3153" spans="1:4">
      <c r="A3153" s="489" t="str">
        <f t="shared" si="49"/>
        <v>2310605809介護予防訪問リハビリテーション</v>
      </c>
      <c r="B3153" s="489">
        <v>2310605809</v>
      </c>
      <c r="C3153" s="489" t="s">
        <v>2108</v>
      </c>
      <c r="D3153" s="489" t="s">
        <v>14540</v>
      </c>
    </row>
    <row r="3154" spans="1:4">
      <c r="A3154" s="489" t="str">
        <f t="shared" si="49"/>
        <v>2310605809介護予防訪問看護</v>
      </c>
      <c r="B3154" s="489">
        <v>2310605809</v>
      </c>
      <c r="C3154" s="489" t="s">
        <v>2103</v>
      </c>
      <c r="D3154" s="489" t="s">
        <v>14540</v>
      </c>
    </row>
    <row r="3155" spans="1:4">
      <c r="A3155" s="489" t="str">
        <f t="shared" si="49"/>
        <v>2310605809訪問リハビリテーション</v>
      </c>
      <c r="B3155" s="489">
        <v>2310605809</v>
      </c>
      <c r="C3155" s="489" t="s">
        <v>2104</v>
      </c>
      <c r="D3155" s="489" t="s">
        <v>14540</v>
      </c>
    </row>
    <row r="3156" spans="1:4">
      <c r="A3156" s="489" t="str">
        <f t="shared" si="49"/>
        <v>2310605809訪問看護</v>
      </c>
      <c r="B3156" s="489">
        <v>2310605809</v>
      </c>
      <c r="C3156" s="489" t="s">
        <v>2102</v>
      </c>
      <c r="D3156" s="489" t="s">
        <v>14540</v>
      </c>
    </row>
    <row r="3157" spans="1:4">
      <c r="A3157" s="489" t="str">
        <f t="shared" si="49"/>
        <v>2310605825介護予防訪問リハビリテーション</v>
      </c>
      <c r="B3157" s="489">
        <v>2310605825</v>
      </c>
      <c r="C3157" s="489" t="s">
        <v>2108</v>
      </c>
      <c r="D3157" s="489" t="s">
        <v>14541</v>
      </c>
    </row>
    <row r="3158" spans="1:4">
      <c r="A3158" s="489" t="str">
        <f t="shared" si="49"/>
        <v>2310605825介護予防訪問看護</v>
      </c>
      <c r="B3158" s="489">
        <v>2310605825</v>
      </c>
      <c r="C3158" s="489" t="s">
        <v>2103</v>
      </c>
      <c r="D3158" s="489" t="s">
        <v>14541</v>
      </c>
    </row>
    <row r="3159" spans="1:4">
      <c r="A3159" s="489" t="str">
        <f t="shared" si="49"/>
        <v>2310605825訪問リハビリテーション</v>
      </c>
      <c r="B3159" s="489">
        <v>2310605825</v>
      </c>
      <c r="C3159" s="489" t="s">
        <v>2104</v>
      </c>
      <c r="D3159" s="489" t="s">
        <v>14541</v>
      </c>
    </row>
    <row r="3160" spans="1:4">
      <c r="A3160" s="489" t="str">
        <f t="shared" si="49"/>
        <v>2310605825訪問看護</v>
      </c>
      <c r="B3160" s="489">
        <v>2310605825</v>
      </c>
      <c r="C3160" s="489" t="s">
        <v>2102</v>
      </c>
      <c r="D3160" s="489" t="s">
        <v>14541</v>
      </c>
    </row>
    <row r="3161" spans="1:4">
      <c r="A3161" s="489" t="str">
        <f t="shared" si="49"/>
        <v>2310605957介護予防訪問リハビリテーション</v>
      </c>
      <c r="B3161" s="489">
        <v>2310605957</v>
      </c>
      <c r="C3161" s="489" t="s">
        <v>2108</v>
      </c>
      <c r="D3161" s="489" t="s">
        <v>14542</v>
      </c>
    </row>
    <row r="3162" spans="1:4">
      <c r="A3162" s="489" t="str">
        <f t="shared" si="49"/>
        <v>2310605957介護予防訪問看護</v>
      </c>
      <c r="B3162" s="489">
        <v>2310605957</v>
      </c>
      <c r="C3162" s="489" t="s">
        <v>2103</v>
      </c>
      <c r="D3162" s="489" t="s">
        <v>14542</v>
      </c>
    </row>
    <row r="3163" spans="1:4">
      <c r="A3163" s="489" t="str">
        <f t="shared" si="49"/>
        <v>2310605957訪問リハビリテーション</v>
      </c>
      <c r="B3163" s="489">
        <v>2310605957</v>
      </c>
      <c r="C3163" s="489" t="s">
        <v>2104</v>
      </c>
      <c r="D3163" s="489" t="s">
        <v>14542</v>
      </c>
    </row>
    <row r="3164" spans="1:4">
      <c r="A3164" s="489" t="str">
        <f t="shared" si="49"/>
        <v>2310605957訪問看護</v>
      </c>
      <c r="B3164" s="489">
        <v>2310605957</v>
      </c>
      <c r="C3164" s="489" t="s">
        <v>2102</v>
      </c>
      <c r="D3164" s="489" t="s">
        <v>14542</v>
      </c>
    </row>
    <row r="3165" spans="1:4">
      <c r="A3165" s="489" t="str">
        <f t="shared" si="49"/>
        <v>2310606013介護予防訪問リハビリテーション</v>
      </c>
      <c r="B3165" s="489">
        <v>2310606013</v>
      </c>
      <c r="C3165" s="489" t="s">
        <v>2108</v>
      </c>
      <c r="D3165" s="489" t="s">
        <v>14543</v>
      </c>
    </row>
    <row r="3166" spans="1:4">
      <c r="A3166" s="489" t="str">
        <f t="shared" si="49"/>
        <v>2310606013介護予防訪問看護</v>
      </c>
      <c r="B3166" s="489">
        <v>2310606013</v>
      </c>
      <c r="C3166" s="489" t="s">
        <v>2103</v>
      </c>
      <c r="D3166" s="489" t="s">
        <v>14543</v>
      </c>
    </row>
    <row r="3167" spans="1:4">
      <c r="A3167" s="489" t="str">
        <f t="shared" si="49"/>
        <v>2310606013訪問リハビリテーション</v>
      </c>
      <c r="B3167" s="489">
        <v>2310606013</v>
      </c>
      <c r="C3167" s="489" t="s">
        <v>2104</v>
      </c>
      <c r="D3167" s="489" t="s">
        <v>14543</v>
      </c>
    </row>
    <row r="3168" spans="1:4">
      <c r="A3168" s="489" t="str">
        <f t="shared" si="49"/>
        <v>2310606013訪問看護</v>
      </c>
      <c r="B3168" s="489">
        <v>2310606013</v>
      </c>
      <c r="C3168" s="489" t="s">
        <v>2102</v>
      </c>
      <c r="D3168" s="489" t="s">
        <v>14543</v>
      </c>
    </row>
    <row r="3169" spans="1:4">
      <c r="A3169" s="489" t="str">
        <f t="shared" si="49"/>
        <v>2310606054介護予防訪問リハビリテーション</v>
      </c>
      <c r="B3169" s="489">
        <v>2310606054</v>
      </c>
      <c r="C3169" s="489" t="s">
        <v>2108</v>
      </c>
      <c r="D3169" s="489" t="s">
        <v>14544</v>
      </c>
    </row>
    <row r="3170" spans="1:4">
      <c r="A3170" s="489" t="str">
        <f t="shared" si="49"/>
        <v>2310606054介護予防訪問看護</v>
      </c>
      <c r="B3170" s="489">
        <v>2310606054</v>
      </c>
      <c r="C3170" s="489" t="s">
        <v>2103</v>
      </c>
      <c r="D3170" s="489" t="s">
        <v>14544</v>
      </c>
    </row>
    <row r="3171" spans="1:4">
      <c r="A3171" s="489" t="str">
        <f t="shared" si="49"/>
        <v>2310606054訪問リハビリテーション</v>
      </c>
      <c r="B3171" s="489">
        <v>2310606054</v>
      </c>
      <c r="C3171" s="489" t="s">
        <v>2104</v>
      </c>
      <c r="D3171" s="489" t="s">
        <v>14544</v>
      </c>
    </row>
    <row r="3172" spans="1:4">
      <c r="A3172" s="489" t="str">
        <f t="shared" si="49"/>
        <v>2310606054訪問看護</v>
      </c>
      <c r="B3172" s="489">
        <v>2310606054</v>
      </c>
      <c r="C3172" s="489" t="s">
        <v>2102</v>
      </c>
      <c r="D3172" s="489" t="s">
        <v>14544</v>
      </c>
    </row>
    <row r="3173" spans="1:4">
      <c r="A3173" s="489" t="str">
        <f t="shared" si="49"/>
        <v>2310606070介護予防訪問リハビリテーション</v>
      </c>
      <c r="B3173" s="489">
        <v>2310606070</v>
      </c>
      <c r="C3173" s="489" t="s">
        <v>2108</v>
      </c>
      <c r="D3173" s="489" t="s">
        <v>14545</v>
      </c>
    </row>
    <row r="3174" spans="1:4">
      <c r="A3174" s="489" t="str">
        <f t="shared" si="49"/>
        <v>2310606070介護予防訪問看護</v>
      </c>
      <c r="B3174" s="489">
        <v>2310606070</v>
      </c>
      <c r="C3174" s="489" t="s">
        <v>2103</v>
      </c>
      <c r="D3174" s="489" t="s">
        <v>14545</v>
      </c>
    </row>
    <row r="3175" spans="1:4">
      <c r="A3175" s="489" t="str">
        <f t="shared" si="49"/>
        <v>2310606070訪問リハビリテーション</v>
      </c>
      <c r="B3175" s="489">
        <v>2310606070</v>
      </c>
      <c r="C3175" s="489" t="s">
        <v>2104</v>
      </c>
      <c r="D3175" s="489" t="s">
        <v>14545</v>
      </c>
    </row>
    <row r="3176" spans="1:4">
      <c r="A3176" s="489" t="str">
        <f t="shared" si="49"/>
        <v>2310606070訪問看護</v>
      </c>
      <c r="B3176" s="489">
        <v>2310606070</v>
      </c>
      <c r="C3176" s="489" t="s">
        <v>2102</v>
      </c>
      <c r="D3176" s="489" t="s">
        <v>14545</v>
      </c>
    </row>
    <row r="3177" spans="1:4">
      <c r="A3177" s="489" t="str">
        <f t="shared" si="49"/>
        <v>2310606088介護予防訪問リハビリテーション</v>
      </c>
      <c r="B3177" s="489">
        <v>2310606088</v>
      </c>
      <c r="C3177" s="489" t="s">
        <v>2108</v>
      </c>
      <c r="D3177" s="489" t="s">
        <v>14546</v>
      </c>
    </row>
    <row r="3178" spans="1:4">
      <c r="A3178" s="489" t="str">
        <f t="shared" si="49"/>
        <v>2310606088介護予防訪問看護</v>
      </c>
      <c r="B3178" s="489">
        <v>2310606088</v>
      </c>
      <c r="C3178" s="489" t="s">
        <v>2103</v>
      </c>
      <c r="D3178" s="489" t="s">
        <v>14546</v>
      </c>
    </row>
    <row r="3179" spans="1:4">
      <c r="A3179" s="489" t="str">
        <f t="shared" si="49"/>
        <v>2310606088訪問リハビリテーション</v>
      </c>
      <c r="B3179" s="489">
        <v>2310606088</v>
      </c>
      <c r="C3179" s="489" t="s">
        <v>2104</v>
      </c>
      <c r="D3179" s="489" t="s">
        <v>14546</v>
      </c>
    </row>
    <row r="3180" spans="1:4">
      <c r="A3180" s="489" t="str">
        <f t="shared" si="49"/>
        <v>2310606088訪問看護</v>
      </c>
      <c r="B3180" s="489">
        <v>2310606088</v>
      </c>
      <c r="C3180" s="489" t="s">
        <v>2102</v>
      </c>
      <c r="D3180" s="489" t="s">
        <v>14546</v>
      </c>
    </row>
    <row r="3181" spans="1:4">
      <c r="A3181" s="489" t="str">
        <f t="shared" si="49"/>
        <v>2310606195介護予防訪問リハビリテーション</v>
      </c>
      <c r="B3181" s="489">
        <v>2310606195</v>
      </c>
      <c r="C3181" s="489" t="s">
        <v>2108</v>
      </c>
      <c r="D3181" s="489" t="s">
        <v>14547</v>
      </c>
    </row>
    <row r="3182" spans="1:4">
      <c r="A3182" s="489" t="str">
        <f t="shared" si="49"/>
        <v>2310606195介護予防訪問看護</v>
      </c>
      <c r="B3182" s="489">
        <v>2310606195</v>
      </c>
      <c r="C3182" s="489" t="s">
        <v>2103</v>
      </c>
      <c r="D3182" s="489" t="s">
        <v>14547</v>
      </c>
    </row>
    <row r="3183" spans="1:4">
      <c r="A3183" s="489" t="str">
        <f t="shared" si="49"/>
        <v>2310606195訪問リハビリテーション</v>
      </c>
      <c r="B3183" s="489">
        <v>2310606195</v>
      </c>
      <c r="C3183" s="489" t="s">
        <v>2104</v>
      </c>
      <c r="D3183" s="489" t="s">
        <v>14547</v>
      </c>
    </row>
    <row r="3184" spans="1:4">
      <c r="A3184" s="489" t="str">
        <f t="shared" si="49"/>
        <v>2310606195訪問看護</v>
      </c>
      <c r="B3184" s="489">
        <v>2310606195</v>
      </c>
      <c r="C3184" s="489" t="s">
        <v>2102</v>
      </c>
      <c r="D3184" s="489" t="s">
        <v>14547</v>
      </c>
    </row>
    <row r="3185" spans="1:4">
      <c r="A3185" s="489" t="str">
        <f t="shared" si="49"/>
        <v>2310606203介護予防訪問リハビリテーション</v>
      </c>
      <c r="B3185" s="489">
        <v>2310606203</v>
      </c>
      <c r="C3185" s="489" t="s">
        <v>2108</v>
      </c>
      <c r="D3185" s="489" t="s">
        <v>14548</v>
      </c>
    </row>
    <row r="3186" spans="1:4">
      <c r="A3186" s="489" t="str">
        <f t="shared" si="49"/>
        <v>2310606203介護予防訪問看護</v>
      </c>
      <c r="B3186" s="489">
        <v>2310606203</v>
      </c>
      <c r="C3186" s="489" t="s">
        <v>2103</v>
      </c>
      <c r="D3186" s="489" t="s">
        <v>14548</v>
      </c>
    </row>
    <row r="3187" spans="1:4">
      <c r="A3187" s="489" t="str">
        <f t="shared" si="49"/>
        <v>2310606203訪問リハビリテーション</v>
      </c>
      <c r="B3187" s="489">
        <v>2310606203</v>
      </c>
      <c r="C3187" s="489" t="s">
        <v>2104</v>
      </c>
      <c r="D3187" s="489" t="s">
        <v>14548</v>
      </c>
    </row>
    <row r="3188" spans="1:4">
      <c r="A3188" s="489" t="str">
        <f t="shared" si="49"/>
        <v>2310606203訪問看護</v>
      </c>
      <c r="B3188" s="489">
        <v>2310606203</v>
      </c>
      <c r="C3188" s="489" t="s">
        <v>2102</v>
      </c>
      <c r="D3188" s="489" t="s">
        <v>14548</v>
      </c>
    </row>
    <row r="3189" spans="1:4">
      <c r="A3189" s="489" t="str">
        <f t="shared" si="49"/>
        <v>2310606211介護予防訪問リハビリテーション</v>
      </c>
      <c r="B3189" s="489">
        <v>2310606211</v>
      </c>
      <c r="C3189" s="489" t="s">
        <v>2108</v>
      </c>
      <c r="D3189" s="489" t="s">
        <v>14549</v>
      </c>
    </row>
    <row r="3190" spans="1:4">
      <c r="A3190" s="489" t="str">
        <f t="shared" si="49"/>
        <v>2310606211介護予防訪問看護</v>
      </c>
      <c r="B3190" s="489">
        <v>2310606211</v>
      </c>
      <c r="C3190" s="489" t="s">
        <v>2103</v>
      </c>
      <c r="D3190" s="489" t="s">
        <v>14549</v>
      </c>
    </row>
    <row r="3191" spans="1:4">
      <c r="A3191" s="489" t="str">
        <f t="shared" si="49"/>
        <v>2310606211訪問リハビリテーション</v>
      </c>
      <c r="B3191" s="489">
        <v>2310606211</v>
      </c>
      <c r="C3191" s="489" t="s">
        <v>2104</v>
      </c>
      <c r="D3191" s="489" t="s">
        <v>14549</v>
      </c>
    </row>
    <row r="3192" spans="1:4">
      <c r="A3192" s="489" t="str">
        <f t="shared" si="49"/>
        <v>2310606211訪問看護</v>
      </c>
      <c r="B3192" s="489">
        <v>2310606211</v>
      </c>
      <c r="C3192" s="489" t="s">
        <v>2102</v>
      </c>
      <c r="D3192" s="489" t="s">
        <v>14549</v>
      </c>
    </row>
    <row r="3193" spans="1:4">
      <c r="A3193" s="489" t="str">
        <f t="shared" si="49"/>
        <v>2310606278介護予防訪問リハビリテーション</v>
      </c>
      <c r="B3193" s="489">
        <v>2310606278</v>
      </c>
      <c r="C3193" s="489" t="s">
        <v>2108</v>
      </c>
      <c r="D3193" s="489" t="s">
        <v>14550</v>
      </c>
    </row>
    <row r="3194" spans="1:4">
      <c r="A3194" s="489" t="str">
        <f t="shared" si="49"/>
        <v>2310606278介護予防訪問看護</v>
      </c>
      <c r="B3194" s="489">
        <v>2310606278</v>
      </c>
      <c r="C3194" s="489" t="s">
        <v>2103</v>
      </c>
      <c r="D3194" s="489" t="s">
        <v>14550</v>
      </c>
    </row>
    <row r="3195" spans="1:4">
      <c r="A3195" s="489" t="str">
        <f t="shared" si="49"/>
        <v>2310606278訪問リハビリテーション</v>
      </c>
      <c r="B3195" s="489">
        <v>2310606278</v>
      </c>
      <c r="C3195" s="489" t="s">
        <v>2104</v>
      </c>
      <c r="D3195" s="489" t="s">
        <v>14550</v>
      </c>
    </row>
    <row r="3196" spans="1:4">
      <c r="A3196" s="489" t="str">
        <f t="shared" si="49"/>
        <v>2310606278訪問看護</v>
      </c>
      <c r="B3196" s="489">
        <v>2310606278</v>
      </c>
      <c r="C3196" s="489" t="s">
        <v>2102</v>
      </c>
      <c r="D3196" s="489" t="s">
        <v>14550</v>
      </c>
    </row>
    <row r="3197" spans="1:4">
      <c r="A3197" s="489" t="str">
        <f t="shared" si="49"/>
        <v>2310606369介護予防訪問リハビリテーション</v>
      </c>
      <c r="B3197" s="489">
        <v>2310606369</v>
      </c>
      <c r="C3197" s="489" t="s">
        <v>2108</v>
      </c>
      <c r="D3197" s="489" t="s">
        <v>14551</v>
      </c>
    </row>
    <row r="3198" spans="1:4">
      <c r="A3198" s="489" t="str">
        <f t="shared" si="49"/>
        <v>2310606369介護予防訪問看護</v>
      </c>
      <c r="B3198" s="489">
        <v>2310606369</v>
      </c>
      <c r="C3198" s="489" t="s">
        <v>2103</v>
      </c>
      <c r="D3198" s="489" t="s">
        <v>14551</v>
      </c>
    </row>
    <row r="3199" spans="1:4">
      <c r="A3199" s="489" t="str">
        <f t="shared" si="49"/>
        <v>2310606369訪問リハビリテーション</v>
      </c>
      <c r="B3199" s="489">
        <v>2310606369</v>
      </c>
      <c r="C3199" s="489" t="s">
        <v>2104</v>
      </c>
      <c r="D3199" s="489" t="s">
        <v>14551</v>
      </c>
    </row>
    <row r="3200" spans="1:4">
      <c r="A3200" s="489" t="str">
        <f t="shared" si="49"/>
        <v>2310606369訪問看護</v>
      </c>
      <c r="B3200" s="489">
        <v>2310606369</v>
      </c>
      <c r="C3200" s="489" t="s">
        <v>2102</v>
      </c>
      <c r="D3200" s="489" t="s">
        <v>14551</v>
      </c>
    </row>
    <row r="3201" spans="1:4">
      <c r="A3201" s="489" t="str">
        <f t="shared" si="49"/>
        <v>2310606377介護予防訪問リハビリテーション</v>
      </c>
      <c r="B3201" s="489">
        <v>2310606377</v>
      </c>
      <c r="C3201" s="489" t="s">
        <v>2108</v>
      </c>
      <c r="D3201" s="489" t="s">
        <v>14552</v>
      </c>
    </row>
    <row r="3202" spans="1:4">
      <c r="A3202" s="489" t="str">
        <f t="shared" ref="A3202:A3265" si="50">B3202&amp;C3202</f>
        <v>2310606377介護予防訪問看護</v>
      </c>
      <c r="B3202" s="489">
        <v>2310606377</v>
      </c>
      <c r="C3202" s="489" t="s">
        <v>2103</v>
      </c>
      <c r="D3202" s="489" t="s">
        <v>14552</v>
      </c>
    </row>
    <row r="3203" spans="1:4">
      <c r="A3203" s="489" t="str">
        <f t="shared" si="50"/>
        <v>2310606377訪問リハビリテーション</v>
      </c>
      <c r="B3203" s="489">
        <v>2310606377</v>
      </c>
      <c r="C3203" s="489" t="s">
        <v>2104</v>
      </c>
      <c r="D3203" s="489" t="s">
        <v>14552</v>
      </c>
    </row>
    <row r="3204" spans="1:4">
      <c r="A3204" s="489" t="str">
        <f t="shared" si="50"/>
        <v>2310606377訪問看護</v>
      </c>
      <c r="B3204" s="489">
        <v>2310606377</v>
      </c>
      <c r="C3204" s="489" t="s">
        <v>2102</v>
      </c>
      <c r="D3204" s="489" t="s">
        <v>14552</v>
      </c>
    </row>
    <row r="3205" spans="1:4">
      <c r="A3205" s="489" t="str">
        <f t="shared" si="50"/>
        <v>2310606385介護予防訪問リハビリテーション</v>
      </c>
      <c r="B3205" s="489">
        <v>2310606385</v>
      </c>
      <c r="C3205" s="489" t="s">
        <v>2108</v>
      </c>
      <c r="D3205" s="489" t="s">
        <v>14553</v>
      </c>
    </row>
    <row r="3206" spans="1:4">
      <c r="A3206" s="489" t="str">
        <f t="shared" si="50"/>
        <v>2310606385介護予防訪問看護</v>
      </c>
      <c r="B3206" s="489">
        <v>2310606385</v>
      </c>
      <c r="C3206" s="489" t="s">
        <v>2103</v>
      </c>
      <c r="D3206" s="489" t="s">
        <v>14553</v>
      </c>
    </row>
    <row r="3207" spans="1:4">
      <c r="A3207" s="489" t="str">
        <f t="shared" si="50"/>
        <v>2310606385訪問リハビリテーション</v>
      </c>
      <c r="B3207" s="489">
        <v>2310606385</v>
      </c>
      <c r="C3207" s="489" t="s">
        <v>2104</v>
      </c>
      <c r="D3207" s="489" t="s">
        <v>14553</v>
      </c>
    </row>
    <row r="3208" spans="1:4">
      <c r="A3208" s="489" t="str">
        <f t="shared" si="50"/>
        <v>2310606385訪問看護</v>
      </c>
      <c r="B3208" s="489">
        <v>2310606385</v>
      </c>
      <c r="C3208" s="489" t="s">
        <v>2102</v>
      </c>
      <c r="D3208" s="489" t="s">
        <v>14553</v>
      </c>
    </row>
    <row r="3209" spans="1:4">
      <c r="A3209" s="489" t="str">
        <f t="shared" si="50"/>
        <v>2310606393介護予防訪問リハビリテーション</v>
      </c>
      <c r="B3209" s="489">
        <v>2310606393</v>
      </c>
      <c r="C3209" s="489" t="s">
        <v>2108</v>
      </c>
      <c r="D3209" s="489" t="s">
        <v>14554</v>
      </c>
    </row>
    <row r="3210" spans="1:4">
      <c r="A3210" s="489" t="str">
        <f t="shared" si="50"/>
        <v>2310606393介護予防訪問看護</v>
      </c>
      <c r="B3210" s="489">
        <v>2310606393</v>
      </c>
      <c r="C3210" s="489" t="s">
        <v>2103</v>
      </c>
      <c r="D3210" s="489" t="s">
        <v>14554</v>
      </c>
    </row>
    <row r="3211" spans="1:4">
      <c r="A3211" s="489" t="str">
        <f t="shared" si="50"/>
        <v>2310606393訪問リハビリテーション</v>
      </c>
      <c r="B3211" s="489">
        <v>2310606393</v>
      </c>
      <c r="C3211" s="489" t="s">
        <v>2104</v>
      </c>
      <c r="D3211" s="489" t="s">
        <v>14554</v>
      </c>
    </row>
    <row r="3212" spans="1:4">
      <c r="A3212" s="489" t="str">
        <f t="shared" si="50"/>
        <v>2310606393訪問看護</v>
      </c>
      <c r="B3212" s="489">
        <v>2310606393</v>
      </c>
      <c r="C3212" s="489" t="s">
        <v>2102</v>
      </c>
      <c r="D3212" s="489" t="s">
        <v>14554</v>
      </c>
    </row>
    <row r="3213" spans="1:4">
      <c r="A3213" s="489" t="str">
        <f t="shared" si="50"/>
        <v>2310606419介護予防訪問リハビリテーション</v>
      </c>
      <c r="B3213" s="489">
        <v>2310606419</v>
      </c>
      <c r="C3213" s="489" t="s">
        <v>2108</v>
      </c>
      <c r="D3213" s="489" t="s">
        <v>14555</v>
      </c>
    </row>
    <row r="3214" spans="1:4">
      <c r="A3214" s="489" t="str">
        <f t="shared" si="50"/>
        <v>2310606419介護予防訪問看護</v>
      </c>
      <c r="B3214" s="489">
        <v>2310606419</v>
      </c>
      <c r="C3214" s="489" t="s">
        <v>2103</v>
      </c>
      <c r="D3214" s="489" t="s">
        <v>14555</v>
      </c>
    </row>
    <row r="3215" spans="1:4">
      <c r="A3215" s="489" t="str">
        <f t="shared" si="50"/>
        <v>2310606419訪問リハビリテーション</v>
      </c>
      <c r="B3215" s="489">
        <v>2310606419</v>
      </c>
      <c r="C3215" s="489" t="s">
        <v>2104</v>
      </c>
      <c r="D3215" s="489" t="s">
        <v>14555</v>
      </c>
    </row>
    <row r="3216" spans="1:4">
      <c r="A3216" s="489" t="str">
        <f t="shared" si="50"/>
        <v>2310606419訪問看護</v>
      </c>
      <c r="B3216" s="489">
        <v>2310606419</v>
      </c>
      <c r="C3216" s="489" t="s">
        <v>2102</v>
      </c>
      <c r="D3216" s="489" t="s">
        <v>14555</v>
      </c>
    </row>
    <row r="3217" spans="1:4">
      <c r="A3217" s="489" t="str">
        <f t="shared" si="50"/>
        <v>2310606435介護予防訪問リハビリテーション</v>
      </c>
      <c r="B3217" s="489">
        <v>2310606435</v>
      </c>
      <c r="C3217" s="489" t="s">
        <v>2108</v>
      </c>
      <c r="D3217" s="489" t="s">
        <v>14556</v>
      </c>
    </row>
    <row r="3218" spans="1:4">
      <c r="A3218" s="489" t="str">
        <f t="shared" si="50"/>
        <v>2310606435介護予防訪問看護</v>
      </c>
      <c r="B3218" s="489">
        <v>2310606435</v>
      </c>
      <c r="C3218" s="489" t="s">
        <v>2103</v>
      </c>
      <c r="D3218" s="489" t="s">
        <v>14556</v>
      </c>
    </row>
    <row r="3219" spans="1:4">
      <c r="A3219" s="489" t="str">
        <f t="shared" si="50"/>
        <v>2310606435訪問リハビリテーション</v>
      </c>
      <c r="B3219" s="489">
        <v>2310606435</v>
      </c>
      <c r="C3219" s="489" t="s">
        <v>2104</v>
      </c>
      <c r="D3219" s="489" t="s">
        <v>14556</v>
      </c>
    </row>
    <row r="3220" spans="1:4">
      <c r="A3220" s="489" t="str">
        <f t="shared" si="50"/>
        <v>2310606435訪問看護</v>
      </c>
      <c r="B3220" s="489">
        <v>2310606435</v>
      </c>
      <c r="C3220" s="489" t="s">
        <v>2102</v>
      </c>
      <c r="D3220" s="489" t="s">
        <v>14556</v>
      </c>
    </row>
    <row r="3221" spans="1:4">
      <c r="A3221" s="489" t="str">
        <f t="shared" si="50"/>
        <v>2310606443介護予防訪問リハビリテーション</v>
      </c>
      <c r="B3221" s="489">
        <v>2310606443</v>
      </c>
      <c r="C3221" s="489" t="s">
        <v>2108</v>
      </c>
      <c r="D3221" s="489" t="s">
        <v>14557</v>
      </c>
    </row>
    <row r="3222" spans="1:4">
      <c r="A3222" s="489" t="str">
        <f t="shared" si="50"/>
        <v>2310606443介護予防訪問看護</v>
      </c>
      <c r="B3222" s="489">
        <v>2310606443</v>
      </c>
      <c r="C3222" s="489" t="s">
        <v>2103</v>
      </c>
      <c r="D3222" s="489" t="s">
        <v>14557</v>
      </c>
    </row>
    <row r="3223" spans="1:4">
      <c r="A3223" s="489" t="str">
        <f t="shared" si="50"/>
        <v>2310606443訪問リハビリテーション</v>
      </c>
      <c r="B3223" s="489">
        <v>2310606443</v>
      </c>
      <c r="C3223" s="489" t="s">
        <v>2104</v>
      </c>
      <c r="D3223" s="489" t="s">
        <v>14557</v>
      </c>
    </row>
    <row r="3224" spans="1:4">
      <c r="A3224" s="489" t="str">
        <f t="shared" si="50"/>
        <v>2310606443訪問看護</v>
      </c>
      <c r="B3224" s="489">
        <v>2310606443</v>
      </c>
      <c r="C3224" s="489" t="s">
        <v>2102</v>
      </c>
      <c r="D3224" s="489" t="s">
        <v>14557</v>
      </c>
    </row>
    <row r="3225" spans="1:4">
      <c r="A3225" s="489" t="str">
        <f t="shared" si="50"/>
        <v>2310606450介護予防訪問リハビリテーション</v>
      </c>
      <c r="B3225" s="489">
        <v>2310606450</v>
      </c>
      <c r="C3225" s="489" t="s">
        <v>2108</v>
      </c>
      <c r="D3225" s="489" t="s">
        <v>14558</v>
      </c>
    </row>
    <row r="3226" spans="1:4">
      <c r="A3226" s="489" t="str">
        <f t="shared" si="50"/>
        <v>2310606450介護予防訪問看護</v>
      </c>
      <c r="B3226" s="489">
        <v>2310606450</v>
      </c>
      <c r="C3226" s="489" t="s">
        <v>2103</v>
      </c>
      <c r="D3226" s="489" t="s">
        <v>14558</v>
      </c>
    </row>
    <row r="3227" spans="1:4">
      <c r="A3227" s="489" t="str">
        <f t="shared" si="50"/>
        <v>2310606450訪問リハビリテーション</v>
      </c>
      <c r="B3227" s="489">
        <v>2310606450</v>
      </c>
      <c r="C3227" s="489" t="s">
        <v>2104</v>
      </c>
      <c r="D3227" s="489" t="s">
        <v>14558</v>
      </c>
    </row>
    <row r="3228" spans="1:4">
      <c r="A3228" s="489" t="str">
        <f t="shared" si="50"/>
        <v>2310606450訪問看護</v>
      </c>
      <c r="B3228" s="489">
        <v>2310606450</v>
      </c>
      <c r="C3228" s="489" t="s">
        <v>2102</v>
      </c>
      <c r="D3228" s="489" t="s">
        <v>14558</v>
      </c>
    </row>
    <row r="3229" spans="1:4">
      <c r="A3229" s="489" t="str">
        <f t="shared" si="50"/>
        <v>2310606492介護予防訪問リハビリテーション</v>
      </c>
      <c r="B3229" s="489">
        <v>2310606492</v>
      </c>
      <c r="C3229" s="489" t="s">
        <v>2108</v>
      </c>
      <c r="D3229" s="489" t="s">
        <v>14559</v>
      </c>
    </row>
    <row r="3230" spans="1:4">
      <c r="A3230" s="489" t="str">
        <f t="shared" si="50"/>
        <v>2310606492介護予防訪問看護</v>
      </c>
      <c r="B3230" s="489">
        <v>2310606492</v>
      </c>
      <c r="C3230" s="489" t="s">
        <v>2103</v>
      </c>
      <c r="D3230" s="489" t="s">
        <v>14559</v>
      </c>
    </row>
    <row r="3231" spans="1:4">
      <c r="A3231" s="489" t="str">
        <f t="shared" si="50"/>
        <v>2310606492訪問リハビリテーション</v>
      </c>
      <c r="B3231" s="489">
        <v>2310606492</v>
      </c>
      <c r="C3231" s="489" t="s">
        <v>2104</v>
      </c>
      <c r="D3231" s="489" t="s">
        <v>14559</v>
      </c>
    </row>
    <row r="3232" spans="1:4">
      <c r="A3232" s="489" t="str">
        <f t="shared" si="50"/>
        <v>2310606492訪問看護</v>
      </c>
      <c r="B3232" s="489">
        <v>2310606492</v>
      </c>
      <c r="C3232" s="489" t="s">
        <v>2102</v>
      </c>
      <c r="D3232" s="489" t="s">
        <v>14559</v>
      </c>
    </row>
    <row r="3233" spans="1:4">
      <c r="A3233" s="489" t="str">
        <f t="shared" si="50"/>
        <v>2310606609介護予防訪問リハビリテーション</v>
      </c>
      <c r="B3233" s="489">
        <v>2310606609</v>
      </c>
      <c r="C3233" s="489" t="s">
        <v>2108</v>
      </c>
      <c r="D3233" s="489" t="s">
        <v>14560</v>
      </c>
    </row>
    <row r="3234" spans="1:4">
      <c r="A3234" s="489" t="str">
        <f t="shared" si="50"/>
        <v>2310606609介護予防訪問看護</v>
      </c>
      <c r="B3234" s="489">
        <v>2310606609</v>
      </c>
      <c r="C3234" s="489" t="s">
        <v>2103</v>
      </c>
      <c r="D3234" s="489" t="s">
        <v>14560</v>
      </c>
    </row>
    <row r="3235" spans="1:4">
      <c r="A3235" s="489" t="str">
        <f t="shared" si="50"/>
        <v>2310606609訪問リハビリテーション</v>
      </c>
      <c r="B3235" s="489">
        <v>2310606609</v>
      </c>
      <c r="C3235" s="489" t="s">
        <v>2104</v>
      </c>
      <c r="D3235" s="489" t="s">
        <v>14560</v>
      </c>
    </row>
    <row r="3236" spans="1:4">
      <c r="A3236" s="489" t="str">
        <f t="shared" si="50"/>
        <v>2310606609訪問看護</v>
      </c>
      <c r="B3236" s="489">
        <v>2310606609</v>
      </c>
      <c r="C3236" s="489" t="s">
        <v>2102</v>
      </c>
      <c r="D3236" s="489" t="s">
        <v>14560</v>
      </c>
    </row>
    <row r="3237" spans="1:4">
      <c r="A3237" s="489" t="str">
        <f t="shared" si="50"/>
        <v>2310606617介護予防訪問リハビリテーション</v>
      </c>
      <c r="B3237" s="489">
        <v>2310606617</v>
      </c>
      <c r="C3237" s="489" t="s">
        <v>2108</v>
      </c>
      <c r="D3237" s="489" t="s">
        <v>14561</v>
      </c>
    </row>
    <row r="3238" spans="1:4">
      <c r="A3238" s="489" t="str">
        <f t="shared" si="50"/>
        <v>2310606617介護予防訪問看護</v>
      </c>
      <c r="B3238" s="489">
        <v>2310606617</v>
      </c>
      <c r="C3238" s="489" t="s">
        <v>2103</v>
      </c>
      <c r="D3238" s="489" t="s">
        <v>14561</v>
      </c>
    </row>
    <row r="3239" spans="1:4">
      <c r="A3239" s="489" t="str">
        <f t="shared" si="50"/>
        <v>2310606617訪問リハビリテーション</v>
      </c>
      <c r="B3239" s="489">
        <v>2310606617</v>
      </c>
      <c r="C3239" s="489" t="s">
        <v>2104</v>
      </c>
      <c r="D3239" s="489" t="s">
        <v>14561</v>
      </c>
    </row>
    <row r="3240" spans="1:4">
      <c r="A3240" s="489" t="str">
        <f t="shared" si="50"/>
        <v>2310606617訪問看護</v>
      </c>
      <c r="B3240" s="489">
        <v>2310606617</v>
      </c>
      <c r="C3240" s="489" t="s">
        <v>2102</v>
      </c>
      <c r="D3240" s="489" t="s">
        <v>14561</v>
      </c>
    </row>
    <row r="3241" spans="1:4">
      <c r="A3241" s="489" t="str">
        <f t="shared" si="50"/>
        <v>2310606625介護予防訪問リハビリテーション</v>
      </c>
      <c r="B3241" s="489">
        <v>2310606625</v>
      </c>
      <c r="C3241" s="489" t="s">
        <v>2108</v>
      </c>
      <c r="D3241" s="489" t="s">
        <v>14562</v>
      </c>
    </row>
    <row r="3242" spans="1:4">
      <c r="A3242" s="489" t="str">
        <f t="shared" si="50"/>
        <v>2310606625介護予防訪問看護</v>
      </c>
      <c r="B3242" s="489">
        <v>2310606625</v>
      </c>
      <c r="C3242" s="489" t="s">
        <v>2103</v>
      </c>
      <c r="D3242" s="489" t="s">
        <v>14562</v>
      </c>
    </row>
    <row r="3243" spans="1:4">
      <c r="A3243" s="489" t="str">
        <f t="shared" si="50"/>
        <v>2310606625訪問リハビリテーション</v>
      </c>
      <c r="B3243" s="489">
        <v>2310606625</v>
      </c>
      <c r="C3243" s="489" t="s">
        <v>2104</v>
      </c>
      <c r="D3243" s="489" t="s">
        <v>14562</v>
      </c>
    </row>
    <row r="3244" spans="1:4">
      <c r="A3244" s="489" t="str">
        <f t="shared" si="50"/>
        <v>2310606625訪問看護</v>
      </c>
      <c r="B3244" s="489">
        <v>2310606625</v>
      </c>
      <c r="C3244" s="489" t="s">
        <v>2102</v>
      </c>
      <c r="D3244" s="489" t="s">
        <v>14562</v>
      </c>
    </row>
    <row r="3245" spans="1:4">
      <c r="A3245" s="489" t="str">
        <f t="shared" si="50"/>
        <v>2310606633介護予防訪問リハビリテーション</v>
      </c>
      <c r="B3245" s="489">
        <v>2310606633</v>
      </c>
      <c r="C3245" s="489" t="s">
        <v>2108</v>
      </c>
      <c r="D3245" s="489" t="s">
        <v>14563</v>
      </c>
    </row>
    <row r="3246" spans="1:4">
      <c r="A3246" s="489" t="str">
        <f t="shared" si="50"/>
        <v>2310606633介護予防訪問看護</v>
      </c>
      <c r="B3246" s="489">
        <v>2310606633</v>
      </c>
      <c r="C3246" s="489" t="s">
        <v>2103</v>
      </c>
      <c r="D3246" s="489" t="s">
        <v>14563</v>
      </c>
    </row>
    <row r="3247" spans="1:4">
      <c r="A3247" s="489" t="str">
        <f t="shared" si="50"/>
        <v>2310606633訪問リハビリテーション</v>
      </c>
      <c r="B3247" s="489">
        <v>2310606633</v>
      </c>
      <c r="C3247" s="489" t="s">
        <v>2104</v>
      </c>
      <c r="D3247" s="489" t="s">
        <v>14563</v>
      </c>
    </row>
    <row r="3248" spans="1:4">
      <c r="A3248" s="489" t="str">
        <f t="shared" si="50"/>
        <v>2310606633訪問看護</v>
      </c>
      <c r="B3248" s="489">
        <v>2310606633</v>
      </c>
      <c r="C3248" s="489" t="s">
        <v>2102</v>
      </c>
      <c r="D3248" s="489" t="s">
        <v>14563</v>
      </c>
    </row>
    <row r="3249" spans="1:4">
      <c r="A3249" s="489" t="str">
        <f t="shared" si="50"/>
        <v>2310606641介護予防訪問リハビリテーション</v>
      </c>
      <c r="B3249" s="489">
        <v>2310606641</v>
      </c>
      <c r="C3249" s="489" t="s">
        <v>2108</v>
      </c>
      <c r="D3249" s="489" t="s">
        <v>14564</v>
      </c>
    </row>
    <row r="3250" spans="1:4">
      <c r="A3250" s="489" t="str">
        <f t="shared" si="50"/>
        <v>2310606641介護予防訪問看護</v>
      </c>
      <c r="B3250" s="489">
        <v>2310606641</v>
      </c>
      <c r="C3250" s="489" t="s">
        <v>2103</v>
      </c>
      <c r="D3250" s="489" t="s">
        <v>14564</v>
      </c>
    </row>
    <row r="3251" spans="1:4">
      <c r="A3251" s="489" t="str">
        <f t="shared" si="50"/>
        <v>2310606641訪問リハビリテーション</v>
      </c>
      <c r="B3251" s="489">
        <v>2310606641</v>
      </c>
      <c r="C3251" s="489" t="s">
        <v>2104</v>
      </c>
      <c r="D3251" s="489" t="s">
        <v>14564</v>
      </c>
    </row>
    <row r="3252" spans="1:4">
      <c r="A3252" s="489" t="str">
        <f t="shared" si="50"/>
        <v>2310606641訪問看護</v>
      </c>
      <c r="B3252" s="489">
        <v>2310606641</v>
      </c>
      <c r="C3252" s="489" t="s">
        <v>2102</v>
      </c>
      <c r="D3252" s="489" t="s">
        <v>14564</v>
      </c>
    </row>
    <row r="3253" spans="1:4">
      <c r="A3253" s="489" t="str">
        <f t="shared" si="50"/>
        <v>2310606658介護予防訪問リハビリテーション</v>
      </c>
      <c r="B3253" s="489">
        <v>2310606658</v>
      </c>
      <c r="C3253" s="489" t="s">
        <v>2108</v>
      </c>
      <c r="D3253" s="489" t="s">
        <v>14565</v>
      </c>
    </row>
    <row r="3254" spans="1:4">
      <c r="A3254" s="489" t="str">
        <f t="shared" si="50"/>
        <v>2310606658介護予防訪問看護</v>
      </c>
      <c r="B3254" s="489">
        <v>2310606658</v>
      </c>
      <c r="C3254" s="489" t="s">
        <v>2103</v>
      </c>
      <c r="D3254" s="489" t="s">
        <v>14565</v>
      </c>
    </row>
    <row r="3255" spans="1:4">
      <c r="A3255" s="489" t="str">
        <f t="shared" si="50"/>
        <v>2310606658訪問リハビリテーション</v>
      </c>
      <c r="B3255" s="489">
        <v>2310606658</v>
      </c>
      <c r="C3255" s="489" t="s">
        <v>2104</v>
      </c>
      <c r="D3255" s="489" t="s">
        <v>14565</v>
      </c>
    </row>
    <row r="3256" spans="1:4">
      <c r="A3256" s="489" t="str">
        <f t="shared" si="50"/>
        <v>2310606658訪問看護</v>
      </c>
      <c r="B3256" s="489">
        <v>2310606658</v>
      </c>
      <c r="C3256" s="489" t="s">
        <v>2102</v>
      </c>
      <c r="D3256" s="489" t="s">
        <v>14565</v>
      </c>
    </row>
    <row r="3257" spans="1:4">
      <c r="A3257" s="489" t="str">
        <f t="shared" si="50"/>
        <v>2310606682介護予防訪問リハビリテーション</v>
      </c>
      <c r="B3257" s="489">
        <v>2310606682</v>
      </c>
      <c r="C3257" s="489" t="s">
        <v>2108</v>
      </c>
      <c r="D3257" s="489" t="s">
        <v>14566</v>
      </c>
    </row>
    <row r="3258" spans="1:4">
      <c r="A3258" s="489" t="str">
        <f t="shared" si="50"/>
        <v>2310606682介護予防訪問看護</v>
      </c>
      <c r="B3258" s="489">
        <v>2310606682</v>
      </c>
      <c r="C3258" s="489" t="s">
        <v>2103</v>
      </c>
      <c r="D3258" s="489" t="s">
        <v>14566</v>
      </c>
    </row>
    <row r="3259" spans="1:4">
      <c r="A3259" s="489" t="str">
        <f t="shared" si="50"/>
        <v>2310606682訪問リハビリテーション</v>
      </c>
      <c r="B3259" s="489">
        <v>2310606682</v>
      </c>
      <c r="C3259" s="489" t="s">
        <v>2104</v>
      </c>
      <c r="D3259" s="489" t="s">
        <v>14566</v>
      </c>
    </row>
    <row r="3260" spans="1:4">
      <c r="A3260" s="489" t="str">
        <f t="shared" si="50"/>
        <v>2310606682訪問看護</v>
      </c>
      <c r="B3260" s="489">
        <v>2310606682</v>
      </c>
      <c r="C3260" s="489" t="s">
        <v>2102</v>
      </c>
      <c r="D3260" s="489" t="s">
        <v>14566</v>
      </c>
    </row>
    <row r="3261" spans="1:4">
      <c r="A3261" s="489" t="str">
        <f t="shared" si="50"/>
        <v>2310606690介護予防訪問リハビリテーション</v>
      </c>
      <c r="B3261" s="489">
        <v>2310606690</v>
      </c>
      <c r="C3261" s="489" t="s">
        <v>2108</v>
      </c>
      <c r="D3261" s="489" t="s">
        <v>14567</v>
      </c>
    </row>
    <row r="3262" spans="1:4">
      <c r="A3262" s="489" t="str">
        <f t="shared" si="50"/>
        <v>2310606690介護予防訪問看護</v>
      </c>
      <c r="B3262" s="489">
        <v>2310606690</v>
      </c>
      <c r="C3262" s="489" t="s">
        <v>2103</v>
      </c>
      <c r="D3262" s="489" t="s">
        <v>14567</v>
      </c>
    </row>
    <row r="3263" spans="1:4">
      <c r="A3263" s="489" t="str">
        <f t="shared" si="50"/>
        <v>2310606690訪問リハビリテーション</v>
      </c>
      <c r="B3263" s="489">
        <v>2310606690</v>
      </c>
      <c r="C3263" s="489" t="s">
        <v>2104</v>
      </c>
      <c r="D3263" s="489" t="s">
        <v>14567</v>
      </c>
    </row>
    <row r="3264" spans="1:4">
      <c r="A3264" s="489" t="str">
        <f t="shared" si="50"/>
        <v>2310606690訪問看護</v>
      </c>
      <c r="B3264" s="489">
        <v>2310606690</v>
      </c>
      <c r="C3264" s="489" t="s">
        <v>2102</v>
      </c>
      <c r="D3264" s="489" t="s">
        <v>14567</v>
      </c>
    </row>
    <row r="3265" spans="1:4">
      <c r="A3265" s="489" t="str">
        <f t="shared" si="50"/>
        <v>2310606716介護予防訪問リハビリテーション</v>
      </c>
      <c r="B3265" s="489">
        <v>2310606716</v>
      </c>
      <c r="C3265" s="489" t="s">
        <v>2108</v>
      </c>
      <c r="D3265" s="489" t="s">
        <v>14568</v>
      </c>
    </row>
    <row r="3266" spans="1:4">
      <c r="A3266" s="489" t="str">
        <f t="shared" ref="A3266:A3329" si="51">B3266&amp;C3266</f>
        <v>2310606716介護予防訪問看護</v>
      </c>
      <c r="B3266" s="489">
        <v>2310606716</v>
      </c>
      <c r="C3266" s="489" t="s">
        <v>2103</v>
      </c>
      <c r="D3266" s="489" t="s">
        <v>14568</v>
      </c>
    </row>
    <row r="3267" spans="1:4">
      <c r="A3267" s="489" t="str">
        <f t="shared" si="51"/>
        <v>2310606716訪問リハビリテーション</v>
      </c>
      <c r="B3267" s="489">
        <v>2310606716</v>
      </c>
      <c r="C3267" s="489" t="s">
        <v>2104</v>
      </c>
      <c r="D3267" s="489" t="s">
        <v>14568</v>
      </c>
    </row>
    <row r="3268" spans="1:4">
      <c r="A3268" s="489" t="str">
        <f t="shared" si="51"/>
        <v>2310606716訪問看護</v>
      </c>
      <c r="B3268" s="489">
        <v>2310606716</v>
      </c>
      <c r="C3268" s="489" t="s">
        <v>2102</v>
      </c>
      <c r="D3268" s="489" t="s">
        <v>14568</v>
      </c>
    </row>
    <row r="3269" spans="1:4">
      <c r="A3269" s="489" t="str">
        <f t="shared" si="51"/>
        <v>2310606740介護予防訪問リハビリテーション</v>
      </c>
      <c r="B3269" s="489">
        <v>2310606740</v>
      </c>
      <c r="C3269" s="489" t="s">
        <v>2108</v>
      </c>
      <c r="D3269" s="489" t="s">
        <v>14569</v>
      </c>
    </row>
    <row r="3270" spans="1:4">
      <c r="A3270" s="489" t="str">
        <f t="shared" si="51"/>
        <v>2310606740介護予防訪問看護</v>
      </c>
      <c r="B3270" s="489">
        <v>2310606740</v>
      </c>
      <c r="C3270" s="489" t="s">
        <v>2103</v>
      </c>
      <c r="D3270" s="489" t="s">
        <v>14569</v>
      </c>
    </row>
    <row r="3271" spans="1:4">
      <c r="A3271" s="489" t="str">
        <f t="shared" si="51"/>
        <v>2310606740訪問リハビリテーション</v>
      </c>
      <c r="B3271" s="489">
        <v>2310606740</v>
      </c>
      <c r="C3271" s="489" t="s">
        <v>2104</v>
      </c>
      <c r="D3271" s="489" t="s">
        <v>14569</v>
      </c>
    </row>
    <row r="3272" spans="1:4">
      <c r="A3272" s="489" t="str">
        <f t="shared" si="51"/>
        <v>2310606740訪問看護</v>
      </c>
      <c r="B3272" s="489">
        <v>2310606740</v>
      </c>
      <c r="C3272" s="489" t="s">
        <v>2102</v>
      </c>
      <c r="D3272" s="489" t="s">
        <v>14569</v>
      </c>
    </row>
    <row r="3273" spans="1:4">
      <c r="A3273" s="489" t="str">
        <f t="shared" si="51"/>
        <v>2310606807介護予防訪問リハビリテーション</v>
      </c>
      <c r="B3273" s="489">
        <v>2310606807</v>
      </c>
      <c r="C3273" s="489" t="s">
        <v>2108</v>
      </c>
      <c r="D3273" s="489" t="s">
        <v>14570</v>
      </c>
    </row>
    <row r="3274" spans="1:4">
      <c r="A3274" s="489" t="str">
        <f t="shared" si="51"/>
        <v>2310606807介護予防訪問看護</v>
      </c>
      <c r="B3274" s="489">
        <v>2310606807</v>
      </c>
      <c r="C3274" s="489" t="s">
        <v>2103</v>
      </c>
      <c r="D3274" s="489" t="s">
        <v>14570</v>
      </c>
    </row>
    <row r="3275" spans="1:4">
      <c r="A3275" s="489" t="str">
        <f t="shared" si="51"/>
        <v>2310606807訪問リハビリテーション</v>
      </c>
      <c r="B3275" s="489">
        <v>2310606807</v>
      </c>
      <c r="C3275" s="489" t="s">
        <v>2104</v>
      </c>
      <c r="D3275" s="489" t="s">
        <v>14570</v>
      </c>
    </row>
    <row r="3276" spans="1:4">
      <c r="A3276" s="489" t="str">
        <f t="shared" si="51"/>
        <v>2310606807訪問看護</v>
      </c>
      <c r="B3276" s="489">
        <v>2310606807</v>
      </c>
      <c r="C3276" s="489" t="s">
        <v>2102</v>
      </c>
      <c r="D3276" s="489" t="s">
        <v>14570</v>
      </c>
    </row>
    <row r="3277" spans="1:4">
      <c r="A3277" s="489" t="str">
        <f t="shared" si="51"/>
        <v>2310606815介護予防訪問リハビリテーション</v>
      </c>
      <c r="B3277" s="489">
        <v>2310606815</v>
      </c>
      <c r="C3277" s="489" t="s">
        <v>2108</v>
      </c>
      <c r="D3277" s="489" t="s">
        <v>14571</v>
      </c>
    </row>
    <row r="3278" spans="1:4">
      <c r="A3278" s="489" t="str">
        <f t="shared" si="51"/>
        <v>2310606815介護予防訪問看護</v>
      </c>
      <c r="B3278" s="489">
        <v>2310606815</v>
      </c>
      <c r="C3278" s="489" t="s">
        <v>2103</v>
      </c>
      <c r="D3278" s="489" t="s">
        <v>14571</v>
      </c>
    </row>
    <row r="3279" spans="1:4">
      <c r="A3279" s="489" t="str">
        <f t="shared" si="51"/>
        <v>2310606815訪問リハビリテーション</v>
      </c>
      <c r="B3279" s="489">
        <v>2310606815</v>
      </c>
      <c r="C3279" s="489" t="s">
        <v>2104</v>
      </c>
      <c r="D3279" s="489" t="s">
        <v>14571</v>
      </c>
    </row>
    <row r="3280" spans="1:4">
      <c r="A3280" s="489" t="str">
        <f t="shared" si="51"/>
        <v>2310606815訪問看護</v>
      </c>
      <c r="B3280" s="489">
        <v>2310606815</v>
      </c>
      <c r="C3280" s="489" t="s">
        <v>2102</v>
      </c>
      <c r="D3280" s="489" t="s">
        <v>14571</v>
      </c>
    </row>
    <row r="3281" spans="1:4">
      <c r="A3281" s="489" t="str">
        <f t="shared" si="51"/>
        <v>2310606831介護予防訪問リハビリテーション</v>
      </c>
      <c r="B3281" s="489">
        <v>2310606831</v>
      </c>
      <c r="C3281" s="489" t="s">
        <v>2108</v>
      </c>
      <c r="D3281" s="489" t="s">
        <v>14572</v>
      </c>
    </row>
    <row r="3282" spans="1:4">
      <c r="A3282" s="489" t="str">
        <f t="shared" si="51"/>
        <v>2310606831介護予防訪問看護</v>
      </c>
      <c r="B3282" s="489">
        <v>2310606831</v>
      </c>
      <c r="C3282" s="489" t="s">
        <v>2103</v>
      </c>
      <c r="D3282" s="489" t="s">
        <v>14572</v>
      </c>
    </row>
    <row r="3283" spans="1:4">
      <c r="A3283" s="489" t="str">
        <f t="shared" si="51"/>
        <v>2310606831訪問リハビリテーション</v>
      </c>
      <c r="B3283" s="489">
        <v>2310606831</v>
      </c>
      <c r="C3283" s="489" t="s">
        <v>2104</v>
      </c>
      <c r="D3283" s="489" t="s">
        <v>14572</v>
      </c>
    </row>
    <row r="3284" spans="1:4">
      <c r="A3284" s="489" t="str">
        <f t="shared" si="51"/>
        <v>2310606831訪問看護</v>
      </c>
      <c r="B3284" s="489">
        <v>2310606831</v>
      </c>
      <c r="C3284" s="489" t="s">
        <v>2102</v>
      </c>
      <c r="D3284" s="489" t="s">
        <v>14572</v>
      </c>
    </row>
    <row r="3285" spans="1:4">
      <c r="A3285" s="489" t="str">
        <f t="shared" si="51"/>
        <v>2310606864介護予防訪問リハビリテーション</v>
      </c>
      <c r="B3285" s="489">
        <v>2310606864</v>
      </c>
      <c r="C3285" s="489" t="s">
        <v>2108</v>
      </c>
      <c r="D3285" s="489" t="s">
        <v>14573</v>
      </c>
    </row>
    <row r="3286" spans="1:4">
      <c r="A3286" s="489" t="str">
        <f t="shared" si="51"/>
        <v>2310606864介護予防訪問看護</v>
      </c>
      <c r="B3286" s="489">
        <v>2310606864</v>
      </c>
      <c r="C3286" s="489" t="s">
        <v>2103</v>
      </c>
      <c r="D3286" s="489" t="s">
        <v>14573</v>
      </c>
    </row>
    <row r="3287" spans="1:4">
      <c r="A3287" s="489" t="str">
        <f t="shared" si="51"/>
        <v>2310606864訪問リハビリテーション</v>
      </c>
      <c r="B3287" s="489">
        <v>2310606864</v>
      </c>
      <c r="C3287" s="489" t="s">
        <v>2104</v>
      </c>
      <c r="D3287" s="489" t="s">
        <v>14573</v>
      </c>
    </row>
    <row r="3288" spans="1:4">
      <c r="A3288" s="489" t="str">
        <f t="shared" si="51"/>
        <v>2310606864訪問看護</v>
      </c>
      <c r="B3288" s="489">
        <v>2310606864</v>
      </c>
      <c r="C3288" s="489" t="s">
        <v>2102</v>
      </c>
      <c r="D3288" s="489" t="s">
        <v>14573</v>
      </c>
    </row>
    <row r="3289" spans="1:4">
      <c r="A3289" s="489" t="str">
        <f t="shared" si="51"/>
        <v>2310606880介護予防訪問リハビリテーション</v>
      </c>
      <c r="B3289" s="489">
        <v>2310606880</v>
      </c>
      <c r="C3289" s="489" t="s">
        <v>2108</v>
      </c>
      <c r="D3289" s="489" t="s">
        <v>14574</v>
      </c>
    </row>
    <row r="3290" spans="1:4">
      <c r="A3290" s="489" t="str">
        <f t="shared" si="51"/>
        <v>2310606880介護予防訪問看護</v>
      </c>
      <c r="B3290" s="489">
        <v>2310606880</v>
      </c>
      <c r="C3290" s="489" t="s">
        <v>2103</v>
      </c>
      <c r="D3290" s="489" t="s">
        <v>14574</v>
      </c>
    </row>
    <row r="3291" spans="1:4">
      <c r="A3291" s="489" t="str">
        <f t="shared" si="51"/>
        <v>2310606880訪問リハビリテーション</v>
      </c>
      <c r="B3291" s="489">
        <v>2310606880</v>
      </c>
      <c r="C3291" s="489" t="s">
        <v>2104</v>
      </c>
      <c r="D3291" s="489" t="s">
        <v>14574</v>
      </c>
    </row>
    <row r="3292" spans="1:4">
      <c r="A3292" s="489" t="str">
        <f t="shared" si="51"/>
        <v>2310606880訪問看護</v>
      </c>
      <c r="B3292" s="489">
        <v>2310606880</v>
      </c>
      <c r="C3292" s="489" t="s">
        <v>2102</v>
      </c>
      <c r="D3292" s="489" t="s">
        <v>14574</v>
      </c>
    </row>
    <row r="3293" spans="1:4">
      <c r="A3293" s="489" t="str">
        <f t="shared" si="51"/>
        <v>2310606898介護予防訪問リハビリテーション</v>
      </c>
      <c r="B3293" s="489">
        <v>2310606898</v>
      </c>
      <c r="C3293" s="489" t="s">
        <v>2108</v>
      </c>
      <c r="D3293" s="489" t="s">
        <v>14575</v>
      </c>
    </row>
    <row r="3294" spans="1:4">
      <c r="A3294" s="489" t="str">
        <f t="shared" si="51"/>
        <v>2310606898介護予防訪問看護</v>
      </c>
      <c r="B3294" s="489">
        <v>2310606898</v>
      </c>
      <c r="C3294" s="489" t="s">
        <v>2103</v>
      </c>
      <c r="D3294" s="489" t="s">
        <v>14575</v>
      </c>
    </row>
    <row r="3295" spans="1:4">
      <c r="A3295" s="489" t="str">
        <f t="shared" si="51"/>
        <v>2310606898訪問リハビリテーション</v>
      </c>
      <c r="B3295" s="489">
        <v>2310606898</v>
      </c>
      <c r="C3295" s="489" t="s">
        <v>2104</v>
      </c>
      <c r="D3295" s="489" t="s">
        <v>14575</v>
      </c>
    </row>
    <row r="3296" spans="1:4">
      <c r="A3296" s="489" t="str">
        <f t="shared" si="51"/>
        <v>2310606898訪問看護</v>
      </c>
      <c r="B3296" s="489">
        <v>2310606898</v>
      </c>
      <c r="C3296" s="489" t="s">
        <v>2102</v>
      </c>
      <c r="D3296" s="489" t="s">
        <v>14575</v>
      </c>
    </row>
    <row r="3297" spans="1:4">
      <c r="A3297" s="489" t="str">
        <f t="shared" si="51"/>
        <v>2310606963介護予防訪問リハビリテーション</v>
      </c>
      <c r="B3297" s="489">
        <v>2310606963</v>
      </c>
      <c r="C3297" s="489" t="s">
        <v>2108</v>
      </c>
      <c r="D3297" s="489" t="s">
        <v>14576</v>
      </c>
    </row>
    <row r="3298" spans="1:4">
      <c r="A3298" s="489" t="str">
        <f t="shared" si="51"/>
        <v>2310606963介護予防訪問看護</v>
      </c>
      <c r="B3298" s="489">
        <v>2310606963</v>
      </c>
      <c r="C3298" s="489" t="s">
        <v>2103</v>
      </c>
      <c r="D3298" s="489" t="s">
        <v>14576</v>
      </c>
    </row>
    <row r="3299" spans="1:4">
      <c r="A3299" s="489" t="str">
        <f t="shared" si="51"/>
        <v>2310606963訪問リハビリテーション</v>
      </c>
      <c r="B3299" s="489">
        <v>2310606963</v>
      </c>
      <c r="C3299" s="489" t="s">
        <v>2104</v>
      </c>
      <c r="D3299" s="489" t="s">
        <v>14576</v>
      </c>
    </row>
    <row r="3300" spans="1:4">
      <c r="A3300" s="489" t="str">
        <f t="shared" si="51"/>
        <v>2310606963訪問看護</v>
      </c>
      <c r="B3300" s="489">
        <v>2310606963</v>
      </c>
      <c r="C3300" s="489" t="s">
        <v>2102</v>
      </c>
      <c r="D3300" s="489" t="s">
        <v>14576</v>
      </c>
    </row>
    <row r="3301" spans="1:4">
      <c r="A3301" s="489" t="str">
        <f t="shared" si="51"/>
        <v>2310606997介護予防訪問リハビリテーション</v>
      </c>
      <c r="B3301" s="489">
        <v>2310606997</v>
      </c>
      <c r="C3301" s="489" t="s">
        <v>2108</v>
      </c>
      <c r="D3301" s="489" t="s">
        <v>14577</v>
      </c>
    </row>
    <row r="3302" spans="1:4">
      <c r="A3302" s="489" t="str">
        <f t="shared" si="51"/>
        <v>2310606997介護予防訪問看護</v>
      </c>
      <c r="B3302" s="489">
        <v>2310606997</v>
      </c>
      <c r="C3302" s="489" t="s">
        <v>2103</v>
      </c>
      <c r="D3302" s="489" t="s">
        <v>14577</v>
      </c>
    </row>
    <row r="3303" spans="1:4">
      <c r="A3303" s="489" t="str">
        <f t="shared" si="51"/>
        <v>2310606997訪問リハビリテーション</v>
      </c>
      <c r="B3303" s="489">
        <v>2310606997</v>
      </c>
      <c r="C3303" s="489" t="s">
        <v>2104</v>
      </c>
      <c r="D3303" s="489" t="s">
        <v>14577</v>
      </c>
    </row>
    <row r="3304" spans="1:4">
      <c r="A3304" s="489" t="str">
        <f t="shared" si="51"/>
        <v>2310606997訪問看護</v>
      </c>
      <c r="B3304" s="489">
        <v>2310606997</v>
      </c>
      <c r="C3304" s="489" t="s">
        <v>2102</v>
      </c>
      <c r="D3304" s="489" t="s">
        <v>14577</v>
      </c>
    </row>
    <row r="3305" spans="1:4">
      <c r="A3305" s="489" t="str">
        <f t="shared" si="51"/>
        <v>2310607037介護予防通所リハビリテーション</v>
      </c>
      <c r="B3305" s="489">
        <v>2310607037</v>
      </c>
      <c r="C3305" s="489" t="s">
        <v>2512</v>
      </c>
      <c r="D3305" s="489" t="s">
        <v>14578</v>
      </c>
    </row>
    <row r="3306" spans="1:4">
      <c r="A3306" s="489" t="str">
        <f t="shared" si="51"/>
        <v>2310607037介護予防通所リハビリテーション</v>
      </c>
      <c r="B3306" s="489">
        <v>2310607037</v>
      </c>
      <c r="C3306" s="489" t="s">
        <v>2512</v>
      </c>
      <c r="D3306" s="489" t="s">
        <v>14578</v>
      </c>
    </row>
    <row r="3307" spans="1:4">
      <c r="A3307" s="489" t="str">
        <f t="shared" si="51"/>
        <v>2310607037介護予防通所リハビリテーション</v>
      </c>
      <c r="B3307" s="489">
        <v>2310607037</v>
      </c>
      <c r="C3307" s="489" t="s">
        <v>2512</v>
      </c>
      <c r="D3307" s="489" t="s">
        <v>14578</v>
      </c>
    </row>
    <row r="3308" spans="1:4">
      <c r="A3308" s="489" t="str">
        <f t="shared" si="51"/>
        <v>2310607037介護予防訪問リハビリテーション</v>
      </c>
      <c r="B3308" s="489">
        <v>2310607037</v>
      </c>
      <c r="C3308" s="489" t="s">
        <v>2108</v>
      </c>
      <c r="D3308" s="489" t="s">
        <v>14578</v>
      </c>
    </row>
    <row r="3309" spans="1:4">
      <c r="A3309" s="489" t="str">
        <f t="shared" si="51"/>
        <v>2310607037介護予防訪問看護</v>
      </c>
      <c r="B3309" s="489">
        <v>2310607037</v>
      </c>
      <c r="C3309" s="489" t="s">
        <v>2103</v>
      </c>
      <c r="D3309" s="489" t="s">
        <v>14578</v>
      </c>
    </row>
    <row r="3310" spans="1:4">
      <c r="A3310" s="489" t="str">
        <f t="shared" si="51"/>
        <v>2310607037通所リハビリテーション</v>
      </c>
      <c r="B3310" s="489">
        <v>2310607037</v>
      </c>
      <c r="C3310" s="489" t="s">
        <v>2511</v>
      </c>
      <c r="D3310" s="489" t="s">
        <v>14578</v>
      </c>
    </row>
    <row r="3311" spans="1:4">
      <c r="A3311" s="489" t="str">
        <f t="shared" si="51"/>
        <v>2310607037通所リハビリテーション</v>
      </c>
      <c r="B3311" s="489">
        <v>2310607037</v>
      </c>
      <c r="C3311" s="489" t="s">
        <v>2511</v>
      </c>
      <c r="D3311" s="489" t="s">
        <v>14578</v>
      </c>
    </row>
    <row r="3312" spans="1:4">
      <c r="A3312" s="489" t="str">
        <f t="shared" si="51"/>
        <v>2310607037通所リハビリテーション</v>
      </c>
      <c r="B3312" s="489">
        <v>2310607037</v>
      </c>
      <c r="C3312" s="489" t="s">
        <v>2511</v>
      </c>
      <c r="D3312" s="489" t="s">
        <v>14578</v>
      </c>
    </row>
    <row r="3313" spans="1:4">
      <c r="A3313" s="489" t="str">
        <f t="shared" si="51"/>
        <v>2310607037訪問リハビリテーション</v>
      </c>
      <c r="B3313" s="489">
        <v>2310607037</v>
      </c>
      <c r="C3313" s="489" t="s">
        <v>2104</v>
      </c>
      <c r="D3313" s="489" t="s">
        <v>14578</v>
      </c>
    </row>
    <row r="3314" spans="1:4">
      <c r="A3314" s="489" t="str">
        <f t="shared" si="51"/>
        <v>2310607037訪問看護</v>
      </c>
      <c r="B3314" s="489">
        <v>2310607037</v>
      </c>
      <c r="C3314" s="489" t="s">
        <v>2102</v>
      </c>
      <c r="D3314" s="489" t="s">
        <v>14578</v>
      </c>
    </row>
    <row r="3315" spans="1:4">
      <c r="A3315" s="489" t="str">
        <f t="shared" si="51"/>
        <v>2310607045介護予防通所リハビリテーション</v>
      </c>
      <c r="B3315" s="489">
        <v>2310607045</v>
      </c>
      <c r="C3315" s="489" t="s">
        <v>2512</v>
      </c>
      <c r="D3315" s="489" t="s">
        <v>14579</v>
      </c>
    </row>
    <row r="3316" spans="1:4">
      <c r="A3316" s="489" t="str">
        <f t="shared" si="51"/>
        <v>2310607045介護予防通所リハビリテーション</v>
      </c>
      <c r="B3316" s="489">
        <v>2310607045</v>
      </c>
      <c r="C3316" s="489" t="s">
        <v>2512</v>
      </c>
      <c r="D3316" s="489" t="s">
        <v>14579</v>
      </c>
    </row>
    <row r="3317" spans="1:4">
      <c r="A3317" s="489" t="str">
        <f t="shared" si="51"/>
        <v>2310607045介護予防通所リハビリテーション</v>
      </c>
      <c r="B3317" s="489">
        <v>2310607045</v>
      </c>
      <c r="C3317" s="489" t="s">
        <v>2512</v>
      </c>
      <c r="D3317" s="489" t="s">
        <v>14579</v>
      </c>
    </row>
    <row r="3318" spans="1:4">
      <c r="A3318" s="489" t="str">
        <f t="shared" si="51"/>
        <v>2310607045介護予防通所リハビリテーション</v>
      </c>
      <c r="B3318" s="489">
        <v>2310607045</v>
      </c>
      <c r="C3318" s="489" t="s">
        <v>2512</v>
      </c>
      <c r="D3318" s="489" t="s">
        <v>14579</v>
      </c>
    </row>
    <row r="3319" spans="1:4">
      <c r="A3319" s="489" t="str">
        <f t="shared" si="51"/>
        <v>2310607045介護予防訪問リハビリテーション</v>
      </c>
      <c r="B3319" s="489">
        <v>2310607045</v>
      </c>
      <c r="C3319" s="489" t="s">
        <v>2108</v>
      </c>
      <c r="D3319" s="489" t="s">
        <v>14579</v>
      </c>
    </row>
    <row r="3320" spans="1:4">
      <c r="A3320" s="489" t="str">
        <f t="shared" si="51"/>
        <v>2310607045介護予防訪問看護</v>
      </c>
      <c r="B3320" s="489">
        <v>2310607045</v>
      </c>
      <c r="C3320" s="489" t="s">
        <v>2103</v>
      </c>
      <c r="D3320" s="489" t="s">
        <v>14579</v>
      </c>
    </row>
    <row r="3321" spans="1:4">
      <c r="A3321" s="489" t="str">
        <f t="shared" si="51"/>
        <v>2310607045通所リハビリテーション</v>
      </c>
      <c r="B3321" s="489">
        <v>2310607045</v>
      </c>
      <c r="C3321" s="489" t="s">
        <v>2511</v>
      </c>
      <c r="D3321" s="489" t="s">
        <v>14579</v>
      </c>
    </row>
    <row r="3322" spans="1:4">
      <c r="A3322" s="489" t="str">
        <f t="shared" si="51"/>
        <v>2310607045通所リハビリテーション</v>
      </c>
      <c r="B3322" s="489">
        <v>2310607045</v>
      </c>
      <c r="C3322" s="489" t="s">
        <v>2511</v>
      </c>
      <c r="D3322" s="489" t="s">
        <v>14579</v>
      </c>
    </row>
    <row r="3323" spans="1:4">
      <c r="A3323" s="489" t="str">
        <f t="shared" si="51"/>
        <v>2310607045通所リハビリテーション</v>
      </c>
      <c r="B3323" s="489">
        <v>2310607045</v>
      </c>
      <c r="C3323" s="489" t="s">
        <v>2511</v>
      </c>
      <c r="D3323" s="489" t="s">
        <v>14579</v>
      </c>
    </row>
    <row r="3324" spans="1:4">
      <c r="A3324" s="489" t="str">
        <f t="shared" si="51"/>
        <v>2310607045通所リハビリテーション</v>
      </c>
      <c r="B3324" s="489">
        <v>2310607045</v>
      </c>
      <c r="C3324" s="489" t="s">
        <v>2511</v>
      </c>
      <c r="D3324" s="489" t="s">
        <v>14579</v>
      </c>
    </row>
    <row r="3325" spans="1:4">
      <c r="A3325" s="489" t="str">
        <f t="shared" si="51"/>
        <v>2310607045訪問リハビリテーション</v>
      </c>
      <c r="B3325" s="489">
        <v>2310607045</v>
      </c>
      <c r="C3325" s="489" t="s">
        <v>2104</v>
      </c>
      <c r="D3325" s="489" t="s">
        <v>14579</v>
      </c>
    </row>
    <row r="3326" spans="1:4">
      <c r="A3326" s="489" t="str">
        <f t="shared" si="51"/>
        <v>2310607045訪問看護</v>
      </c>
      <c r="B3326" s="489">
        <v>2310607045</v>
      </c>
      <c r="C3326" s="489" t="s">
        <v>2102</v>
      </c>
      <c r="D3326" s="489" t="s">
        <v>14579</v>
      </c>
    </row>
    <row r="3327" spans="1:4">
      <c r="A3327" s="489" t="str">
        <f t="shared" si="51"/>
        <v>2310607052介護予防訪問リハビリテーション</v>
      </c>
      <c r="B3327" s="489">
        <v>2310607052</v>
      </c>
      <c r="C3327" s="489" t="s">
        <v>2108</v>
      </c>
      <c r="D3327" s="489" t="s">
        <v>14580</v>
      </c>
    </row>
    <row r="3328" spans="1:4">
      <c r="A3328" s="489" t="str">
        <f t="shared" si="51"/>
        <v>2310607052介護予防訪問看護</v>
      </c>
      <c r="B3328" s="489">
        <v>2310607052</v>
      </c>
      <c r="C3328" s="489" t="s">
        <v>2103</v>
      </c>
      <c r="D3328" s="489" t="s">
        <v>14580</v>
      </c>
    </row>
    <row r="3329" spans="1:4">
      <c r="A3329" s="489" t="str">
        <f t="shared" si="51"/>
        <v>2310607052訪問リハビリテーション</v>
      </c>
      <c r="B3329" s="489">
        <v>2310607052</v>
      </c>
      <c r="C3329" s="489" t="s">
        <v>2104</v>
      </c>
      <c r="D3329" s="489" t="s">
        <v>14580</v>
      </c>
    </row>
    <row r="3330" spans="1:4">
      <c r="A3330" s="489" t="str">
        <f t="shared" ref="A3330:A3393" si="52">B3330&amp;C3330</f>
        <v>2310607052訪問看護</v>
      </c>
      <c r="B3330" s="489">
        <v>2310607052</v>
      </c>
      <c r="C3330" s="489" t="s">
        <v>2102</v>
      </c>
      <c r="D3330" s="489" t="s">
        <v>14580</v>
      </c>
    </row>
    <row r="3331" spans="1:4">
      <c r="A3331" s="489" t="str">
        <f t="shared" si="52"/>
        <v>2310607078介護予防訪問リハビリテーション</v>
      </c>
      <c r="B3331" s="489">
        <v>2310607078</v>
      </c>
      <c r="C3331" s="489" t="s">
        <v>2108</v>
      </c>
      <c r="D3331" s="489" t="s">
        <v>14581</v>
      </c>
    </row>
    <row r="3332" spans="1:4">
      <c r="A3332" s="489" t="str">
        <f t="shared" si="52"/>
        <v>2310607078介護予防訪問看護</v>
      </c>
      <c r="B3332" s="489">
        <v>2310607078</v>
      </c>
      <c r="C3332" s="489" t="s">
        <v>2103</v>
      </c>
      <c r="D3332" s="489" t="s">
        <v>14581</v>
      </c>
    </row>
    <row r="3333" spans="1:4">
      <c r="A3333" s="489" t="str">
        <f t="shared" si="52"/>
        <v>2310607078訪問リハビリテーション</v>
      </c>
      <c r="B3333" s="489">
        <v>2310607078</v>
      </c>
      <c r="C3333" s="489" t="s">
        <v>2104</v>
      </c>
      <c r="D3333" s="489" t="s">
        <v>14581</v>
      </c>
    </row>
    <row r="3334" spans="1:4">
      <c r="A3334" s="489" t="str">
        <f t="shared" si="52"/>
        <v>2310607078訪問看護</v>
      </c>
      <c r="B3334" s="489">
        <v>2310607078</v>
      </c>
      <c r="C3334" s="489" t="s">
        <v>2102</v>
      </c>
      <c r="D3334" s="489" t="s">
        <v>14581</v>
      </c>
    </row>
    <row r="3335" spans="1:4">
      <c r="A3335" s="489" t="str">
        <f t="shared" si="52"/>
        <v>2310607086介護予防訪問リハビリテーション</v>
      </c>
      <c r="B3335" s="489">
        <v>2310607086</v>
      </c>
      <c r="C3335" s="489" t="s">
        <v>2108</v>
      </c>
      <c r="D3335" s="489" t="s">
        <v>14582</v>
      </c>
    </row>
    <row r="3336" spans="1:4">
      <c r="A3336" s="489" t="str">
        <f t="shared" si="52"/>
        <v>2310607086介護予防訪問看護</v>
      </c>
      <c r="B3336" s="489">
        <v>2310607086</v>
      </c>
      <c r="C3336" s="489" t="s">
        <v>2103</v>
      </c>
      <c r="D3336" s="489" t="s">
        <v>14582</v>
      </c>
    </row>
    <row r="3337" spans="1:4">
      <c r="A3337" s="489" t="str">
        <f t="shared" si="52"/>
        <v>2310607086訪問リハビリテーション</v>
      </c>
      <c r="B3337" s="489">
        <v>2310607086</v>
      </c>
      <c r="C3337" s="489" t="s">
        <v>2104</v>
      </c>
      <c r="D3337" s="489" t="s">
        <v>14582</v>
      </c>
    </row>
    <row r="3338" spans="1:4">
      <c r="A3338" s="489" t="str">
        <f t="shared" si="52"/>
        <v>2310607086訪問看護</v>
      </c>
      <c r="B3338" s="489">
        <v>2310607086</v>
      </c>
      <c r="C3338" s="489" t="s">
        <v>2102</v>
      </c>
      <c r="D3338" s="489" t="s">
        <v>14582</v>
      </c>
    </row>
    <row r="3339" spans="1:4">
      <c r="A3339" s="489" t="str">
        <f t="shared" si="52"/>
        <v>2310607094介護予防訪問リハビリテーション</v>
      </c>
      <c r="B3339" s="489">
        <v>2310607094</v>
      </c>
      <c r="C3339" s="489" t="s">
        <v>2108</v>
      </c>
      <c r="D3339" s="489" t="s">
        <v>14583</v>
      </c>
    </row>
    <row r="3340" spans="1:4">
      <c r="A3340" s="489" t="str">
        <f t="shared" si="52"/>
        <v>2310607094介護予防訪問看護</v>
      </c>
      <c r="B3340" s="489">
        <v>2310607094</v>
      </c>
      <c r="C3340" s="489" t="s">
        <v>2103</v>
      </c>
      <c r="D3340" s="489" t="s">
        <v>14583</v>
      </c>
    </row>
    <row r="3341" spans="1:4">
      <c r="A3341" s="489" t="str">
        <f t="shared" si="52"/>
        <v>2310607094訪問リハビリテーション</v>
      </c>
      <c r="B3341" s="489">
        <v>2310607094</v>
      </c>
      <c r="C3341" s="489" t="s">
        <v>2104</v>
      </c>
      <c r="D3341" s="489" t="s">
        <v>14583</v>
      </c>
    </row>
    <row r="3342" spans="1:4">
      <c r="A3342" s="489" t="str">
        <f t="shared" si="52"/>
        <v>2310607094訪問看護</v>
      </c>
      <c r="B3342" s="489">
        <v>2310607094</v>
      </c>
      <c r="C3342" s="489" t="s">
        <v>2102</v>
      </c>
      <c r="D3342" s="489" t="s">
        <v>14583</v>
      </c>
    </row>
    <row r="3343" spans="1:4">
      <c r="A3343" s="489" t="str">
        <f t="shared" si="52"/>
        <v>2310607110介護予防訪問リハビリテーション</v>
      </c>
      <c r="B3343" s="489">
        <v>2310607110</v>
      </c>
      <c r="C3343" s="489" t="s">
        <v>2108</v>
      </c>
      <c r="D3343" s="489" t="s">
        <v>14584</v>
      </c>
    </row>
    <row r="3344" spans="1:4">
      <c r="A3344" s="489" t="str">
        <f t="shared" si="52"/>
        <v>2310607110介護予防訪問看護</v>
      </c>
      <c r="B3344" s="489">
        <v>2310607110</v>
      </c>
      <c r="C3344" s="489" t="s">
        <v>2103</v>
      </c>
      <c r="D3344" s="489" t="s">
        <v>14584</v>
      </c>
    </row>
    <row r="3345" spans="1:4">
      <c r="A3345" s="489" t="str">
        <f t="shared" si="52"/>
        <v>2310607110訪問リハビリテーション</v>
      </c>
      <c r="B3345" s="489">
        <v>2310607110</v>
      </c>
      <c r="C3345" s="489" t="s">
        <v>2104</v>
      </c>
      <c r="D3345" s="489" t="s">
        <v>14584</v>
      </c>
    </row>
    <row r="3346" spans="1:4">
      <c r="A3346" s="489" t="str">
        <f t="shared" si="52"/>
        <v>2310607110訪問看護</v>
      </c>
      <c r="B3346" s="489">
        <v>2310607110</v>
      </c>
      <c r="C3346" s="489" t="s">
        <v>2102</v>
      </c>
      <c r="D3346" s="489" t="s">
        <v>14584</v>
      </c>
    </row>
    <row r="3347" spans="1:4">
      <c r="A3347" s="489" t="str">
        <f t="shared" si="52"/>
        <v>2310607144介護予防訪問リハビリテーション</v>
      </c>
      <c r="B3347" s="489">
        <v>2310607144</v>
      </c>
      <c r="C3347" s="489" t="s">
        <v>2108</v>
      </c>
      <c r="D3347" s="489" t="s">
        <v>14585</v>
      </c>
    </row>
    <row r="3348" spans="1:4">
      <c r="A3348" s="489" t="str">
        <f t="shared" si="52"/>
        <v>2310607144介護予防訪問看護</v>
      </c>
      <c r="B3348" s="489">
        <v>2310607144</v>
      </c>
      <c r="C3348" s="489" t="s">
        <v>2103</v>
      </c>
      <c r="D3348" s="489" t="s">
        <v>14585</v>
      </c>
    </row>
    <row r="3349" spans="1:4">
      <c r="A3349" s="489" t="str">
        <f t="shared" si="52"/>
        <v>2310607144訪問リハビリテーション</v>
      </c>
      <c r="B3349" s="489">
        <v>2310607144</v>
      </c>
      <c r="C3349" s="489" t="s">
        <v>2104</v>
      </c>
      <c r="D3349" s="489" t="s">
        <v>14585</v>
      </c>
    </row>
    <row r="3350" spans="1:4">
      <c r="A3350" s="489" t="str">
        <f t="shared" si="52"/>
        <v>2310607144訪問看護</v>
      </c>
      <c r="B3350" s="489">
        <v>2310607144</v>
      </c>
      <c r="C3350" s="489" t="s">
        <v>2102</v>
      </c>
      <c r="D3350" s="489" t="s">
        <v>14585</v>
      </c>
    </row>
    <row r="3351" spans="1:4">
      <c r="A3351" s="489" t="str">
        <f t="shared" si="52"/>
        <v>2310607169介護予防訪問リハビリテーション</v>
      </c>
      <c r="B3351" s="489">
        <v>2310607169</v>
      </c>
      <c r="C3351" s="489" t="s">
        <v>2108</v>
      </c>
      <c r="D3351" s="489" t="s">
        <v>14586</v>
      </c>
    </row>
    <row r="3352" spans="1:4">
      <c r="A3352" s="489" t="str">
        <f t="shared" si="52"/>
        <v>2310607169介護予防訪問看護</v>
      </c>
      <c r="B3352" s="489">
        <v>2310607169</v>
      </c>
      <c r="C3352" s="489" t="s">
        <v>2103</v>
      </c>
      <c r="D3352" s="489" t="s">
        <v>14586</v>
      </c>
    </row>
    <row r="3353" spans="1:4">
      <c r="A3353" s="489" t="str">
        <f t="shared" si="52"/>
        <v>2310607169訪問リハビリテーション</v>
      </c>
      <c r="B3353" s="489">
        <v>2310607169</v>
      </c>
      <c r="C3353" s="489" t="s">
        <v>2104</v>
      </c>
      <c r="D3353" s="489" t="s">
        <v>14586</v>
      </c>
    </row>
    <row r="3354" spans="1:4">
      <c r="A3354" s="489" t="str">
        <f t="shared" si="52"/>
        <v>2310607169訪問看護</v>
      </c>
      <c r="B3354" s="489">
        <v>2310607169</v>
      </c>
      <c r="C3354" s="489" t="s">
        <v>2102</v>
      </c>
      <c r="D3354" s="489" t="s">
        <v>14586</v>
      </c>
    </row>
    <row r="3355" spans="1:4">
      <c r="A3355" s="489" t="str">
        <f t="shared" si="52"/>
        <v>2310607185介護予防訪問リハビリテーション</v>
      </c>
      <c r="B3355" s="489">
        <v>2310607185</v>
      </c>
      <c r="C3355" s="489" t="s">
        <v>2108</v>
      </c>
      <c r="D3355" s="489" t="s">
        <v>14587</v>
      </c>
    </row>
    <row r="3356" spans="1:4">
      <c r="A3356" s="489" t="str">
        <f t="shared" si="52"/>
        <v>2310607185介護予防訪問看護</v>
      </c>
      <c r="B3356" s="489">
        <v>2310607185</v>
      </c>
      <c r="C3356" s="489" t="s">
        <v>2103</v>
      </c>
      <c r="D3356" s="489" t="s">
        <v>14587</v>
      </c>
    </row>
    <row r="3357" spans="1:4">
      <c r="A3357" s="489" t="str">
        <f t="shared" si="52"/>
        <v>2310607185訪問リハビリテーション</v>
      </c>
      <c r="B3357" s="489">
        <v>2310607185</v>
      </c>
      <c r="C3357" s="489" t="s">
        <v>2104</v>
      </c>
      <c r="D3357" s="489" t="s">
        <v>14587</v>
      </c>
    </row>
    <row r="3358" spans="1:4">
      <c r="A3358" s="489" t="str">
        <f t="shared" si="52"/>
        <v>2310607185訪問看護</v>
      </c>
      <c r="B3358" s="489">
        <v>2310607185</v>
      </c>
      <c r="C3358" s="489" t="s">
        <v>2102</v>
      </c>
      <c r="D3358" s="489" t="s">
        <v>14587</v>
      </c>
    </row>
    <row r="3359" spans="1:4">
      <c r="A3359" s="489" t="str">
        <f t="shared" si="52"/>
        <v>2310607201介護予防訪問リハビリテーション</v>
      </c>
      <c r="B3359" s="489">
        <v>2310607201</v>
      </c>
      <c r="C3359" s="489" t="s">
        <v>2108</v>
      </c>
      <c r="D3359" s="489" t="s">
        <v>14588</v>
      </c>
    </row>
    <row r="3360" spans="1:4">
      <c r="A3360" s="489" t="str">
        <f t="shared" si="52"/>
        <v>2310607201介護予防訪問看護</v>
      </c>
      <c r="B3360" s="489">
        <v>2310607201</v>
      </c>
      <c r="C3360" s="489" t="s">
        <v>2103</v>
      </c>
      <c r="D3360" s="489" t="s">
        <v>14588</v>
      </c>
    </row>
    <row r="3361" spans="1:4">
      <c r="A3361" s="489" t="str">
        <f t="shared" si="52"/>
        <v>2310607201訪問リハビリテーション</v>
      </c>
      <c r="B3361" s="489">
        <v>2310607201</v>
      </c>
      <c r="C3361" s="489" t="s">
        <v>2104</v>
      </c>
      <c r="D3361" s="489" t="s">
        <v>14588</v>
      </c>
    </row>
    <row r="3362" spans="1:4">
      <c r="A3362" s="489" t="str">
        <f t="shared" si="52"/>
        <v>2310607201訪問看護</v>
      </c>
      <c r="B3362" s="489">
        <v>2310607201</v>
      </c>
      <c r="C3362" s="489" t="s">
        <v>2102</v>
      </c>
      <c r="D3362" s="489" t="s">
        <v>14588</v>
      </c>
    </row>
    <row r="3363" spans="1:4">
      <c r="A3363" s="489" t="str">
        <f t="shared" si="52"/>
        <v>2310607219介護予防訪問リハビリテーション</v>
      </c>
      <c r="B3363" s="489">
        <v>2310607219</v>
      </c>
      <c r="C3363" s="489" t="s">
        <v>2108</v>
      </c>
      <c r="D3363" s="489" t="s">
        <v>14589</v>
      </c>
    </row>
    <row r="3364" spans="1:4">
      <c r="A3364" s="489" t="str">
        <f t="shared" si="52"/>
        <v>2310607219介護予防訪問看護</v>
      </c>
      <c r="B3364" s="489">
        <v>2310607219</v>
      </c>
      <c r="C3364" s="489" t="s">
        <v>2103</v>
      </c>
      <c r="D3364" s="489" t="s">
        <v>14589</v>
      </c>
    </row>
    <row r="3365" spans="1:4">
      <c r="A3365" s="489" t="str">
        <f t="shared" si="52"/>
        <v>2310607219訪問リハビリテーション</v>
      </c>
      <c r="B3365" s="489">
        <v>2310607219</v>
      </c>
      <c r="C3365" s="489" t="s">
        <v>2104</v>
      </c>
      <c r="D3365" s="489" t="s">
        <v>14589</v>
      </c>
    </row>
    <row r="3366" spans="1:4">
      <c r="A3366" s="489" t="str">
        <f t="shared" si="52"/>
        <v>2310607219訪問看護</v>
      </c>
      <c r="B3366" s="489">
        <v>2310607219</v>
      </c>
      <c r="C3366" s="489" t="s">
        <v>2102</v>
      </c>
      <c r="D3366" s="489" t="s">
        <v>14589</v>
      </c>
    </row>
    <row r="3367" spans="1:4">
      <c r="A3367" s="489" t="str">
        <f t="shared" si="52"/>
        <v>2310607227介護予防訪問リハビリテーション</v>
      </c>
      <c r="B3367" s="489">
        <v>2310607227</v>
      </c>
      <c r="C3367" s="489" t="s">
        <v>2108</v>
      </c>
      <c r="D3367" s="489" t="s">
        <v>14590</v>
      </c>
    </row>
    <row r="3368" spans="1:4">
      <c r="A3368" s="489" t="str">
        <f t="shared" si="52"/>
        <v>2310607227介護予防訪問看護</v>
      </c>
      <c r="B3368" s="489">
        <v>2310607227</v>
      </c>
      <c r="C3368" s="489" t="s">
        <v>2103</v>
      </c>
      <c r="D3368" s="489" t="s">
        <v>14590</v>
      </c>
    </row>
    <row r="3369" spans="1:4">
      <c r="A3369" s="489" t="str">
        <f t="shared" si="52"/>
        <v>2310607227訪問リハビリテーション</v>
      </c>
      <c r="B3369" s="489">
        <v>2310607227</v>
      </c>
      <c r="C3369" s="489" t="s">
        <v>2104</v>
      </c>
      <c r="D3369" s="489" t="s">
        <v>14590</v>
      </c>
    </row>
    <row r="3370" spans="1:4">
      <c r="A3370" s="489" t="str">
        <f t="shared" si="52"/>
        <v>2310607227訪問看護</v>
      </c>
      <c r="B3370" s="489">
        <v>2310607227</v>
      </c>
      <c r="C3370" s="489" t="s">
        <v>2102</v>
      </c>
      <c r="D3370" s="489" t="s">
        <v>14590</v>
      </c>
    </row>
    <row r="3371" spans="1:4">
      <c r="A3371" s="489" t="str">
        <f t="shared" si="52"/>
        <v>2310607235介護予防訪問リハビリテーション</v>
      </c>
      <c r="B3371" s="489">
        <v>2310607235</v>
      </c>
      <c r="C3371" s="489" t="s">
        <v>2108</v>
      </c>
      <c r="D3371" s="489" t="s">
        <v>14591</v>
      </c>
    </row>
    <row r="3372" spans="1:4">
      <c r="A3372" s="489" t="str">
        <f t="shared" si="52"/>
        <v>2310607235介護予防訪問看護</v>
      </c>
      <c r="B3372" s="489">
        <v>2310607235</v>
      </c>
      <c r="C3372" s="489" t="s">
        <v>2103</v>
      </c>
      <c r="D3372" s="489" t="s">
        <v>14591</v>
      </c>
    </row>
    <row r="3373" spans="1:4">
      <c r="A3373" s="489" t="str">
        <f t="shared" si="52"/>
        <v>2310607235訪問リハビリテーション</v>
      </c>
      <c r="B3373" s="489">
        <v>2310607235</v>
      </c>
      <c r="C3373" s="489" t="s">
        <v>2104</v>
      </c>
      <c r="D3373" s="489" t="s">
        <v>14591</v>
      </c>
    </row>
    <row r="3374" spans="1:4">
      <c r="A3374" s="489" t="str">
        <f t="shared" si="52"/>
        <v>2310607235訪問看護</v>
      </c>
      <c r="B3374" s="489">
        <v>2310607235</v>
      </c>
      <c r="C3374" s="489" t="s">
        <v>2102</v>
      </c>
      <c r="D3374" s="489" t="s">
        <v>14591</v>
      </c>
    </row>
    <row r="3375" spans="1:4">
      <c r="A3375" s="489" t="str">
        <f t="shared" si="52"/>
        <v>2310607250介護予防訪問リハビリテーション</v>
      </c>
      <c r="B3375" s="489">
        <v>2310607250</v>
      </c>
      <c r="C3375" s="489" t="s">
        <v>2108</v>
      </c>
      <c r="D3375" s="489" t="s">
        <v>14592</v>
      </c>
    </row>
    <row r="3376" spans="1:4">
      <c r="A3376" s="489" t="str">
        <f t="shared" si="52"/>
        <v>2310607250介護予防訪問看護</v>
      </c>
      <c r="B3376" s="489">
        <v>2310607250</v>
      </c>
      <c r="C3376" s="489" t="s">
        <v>2103</v>
      </c>
      <c r="D3376" s="489" t="s">
        <v>14592</v>
      </c>
    </row>
    <row r="3377" spans="1:4">
      <c r="A3377" s="489" t="str">
        <f t="shared" si="52"/>
        <v>2310607250訪問リハビリテーション</v>
      </c>
      <c r="B3377" s="489">
        <v>2310607250</v>
      </c>
      <c r="C3377" s="489" t="s">
        <v>2104</v>
      </c>
      <c r="D3377" s="489" t="s">
        <v>14592</v>
      </c>
    </row>
    <row r="3378" spans="1:4">
      <c r="A3378" s="489" t="str">
        <f t="shared" si="52"/>
        <v>2310607250訪問看護</v>
      </c>
      <c r="B3378" s="489">
        <v>2310607250</v>
      </c>
      <c r="C3378" s="489" t="s">
        <v>2102</v>
      </c>
      <c r="D3378" s="489" t="s">
        <v>14592</v>
      </c>
    </row>
    <row r="3379" spans="1:4">
      <c r="A3379" s="489" t="str">
        <f t="shared" si="52"/>
        <v>2310607276介護予防訪問リハビリテーション</v>
      </c>
      <c r="B3379" s="489">
        <v>2310607276</v>
      </c>
      <c r="C3379" s="489" t="s">
        <v>2108</v>
      </c>
      <c r="D3379" s="489" t="s">
        <v>14593</v>
      </c>
    </row>
    <row r="3380" spans="1:4">
      <c r="A3380" s="489" t="str">
        <f t="shared" si="52"/>
        <v>2310607276介護予防訪問看護</v>
      </c>
      <c r="B3380" s="489">
        <v>2310607276</v>
      </c>
      <c r="C3380" s="489" t="s">
        <v>2103</v>
      </c>
      <c r="D3380" s="489" t="s">
        <v>14593</v>
      </c>
    </row>
    <row r="3381" spans="1:4">
      <c r="A3381" s="489" t="str">
        <f t="shared" si="52"/>
        <v>2310607276訪問リハビリテーション</v>
      </c>
      <c r="B3381" s="489">
        <v>2310607276</v>
      </c>
      <c r="C3381" s="489" t="s">
        <v>2104</v>
      </c>
      <c r="D3381" s="489" t="s">
        <v>14593</v>
      </c>
    </row>
    <row r="3382" spans="1:4">
      <c r="A3382" s="489" t="str">
        <f t="shared" si="52"/>
        <v>2310607276訪問看護</v>
      </c>
      <c r="B3382" s="489">
        <v>2310607276</v>
      </c>
      <c r="C3382" s="489" t="s">
        <v>2102</v>
      </c>
      <c r="D3382" s="489" t="s">
        <v>14593</v>
      </c>
    </row>
    <row r="3383" spans="1:4">
      <c r="A3383" s="489" t="str">
        <f t="shared" si="52"/>
        <v>2310607292介護予防訪問リハビリテーション</v>
      </c>
      <c r="B3383" s="489">
        <v>2310607292</v>
      </c>
      <c r="C3383" s="489" t="s">
        <v>2108</v>
      </c>
      <c r="D3383" s="489" t="s">
        <v>14594</v>
      </c>
    </row>
    <row r="3384" spans="1:4">
      <c r="A3384" s="489" t="str">
        <f t="shared" si="52"/>
        <v>2310607292介護予防訪問看護</v>
      </c>
      <c r="B3384" s="489">
        <v>2310607292</v>
      </c>
      <c r="C3384" s="489" t="s">
        <v>2103</v>
      </c>
      <c r="D3384" s="489" t="s">
        <v>14594</v>
      </c>
    </row>
    <row r="3385" spans="1:4">
      <c r="A3385" s="489" t="str">
        <f t="shared" si="52"/>
        <v>2310607292訪問リハビリテーション</v>
      </c>
      <c r="B3385" s="489">
        <v>2310607292</v>
      </c>
      <c r="C3385" s="489" t="s">
        <v>2104</v>
      </c>
      <c r="D3385" s="489" t="s">
        <v>14594</v>
      </c>
    </row>
    <row r="3386" spans="1:4">
      <c r="A3386" s="489" t="str">
        <f t="shared" si="52"/>
        <v>2310607292訪問看護</v>
      </c>
      <c r="B3386" s="489">
        <v>2310607292</v>
      </c>
      <c r="C3386" s="489" t="s">
        <v>2102</v>
      </c>
      <c r="D3386" s="489" t="s">
        <v>14594</v>
      </c>
    </row>
    <row r="3387" spans="1:4">
      <c r="A3387" s="489" t="str">
        <f t="shared" si="52"/>
        <v>2310607300介護予防訪問リハビリテーション</v>
      </c>
      <c r="B3387" s="489">
        <v>2310607300</v>
      </c>
      <c r="C3387" s="489" t="s">
        <v>2108</v>
      </c>
      <c r="D3387" s="489" t="s">
        <v>14595</v>
      </c>
    </row>
    <row r="3388" spans="1:4">
      <c r="A3388" s="489" t="str">
        <f t="shared" si="52"/>
        <v>2310607300介護予防訪問看護</v>
      </c>
      <c r="B3388" s="489">
        <v>2310607300</v>
      </c>
      <c r="C3388" s="489" t="s">
        <v>2103</v>
      </c>
      <c r="D3388" s="489" t="s">
        <v>14595</v>
      </c>
    </row>
    <row r="3389" spans="1:4">
      <c r="A3389" s="489" t="str">
        <f t="shared" si="52"/>
        <v>2310607300訪問リハビリテーション</v>
      </c>
      <c r="B3389" s="489">
        <v>2310607300</v>
      </c>
      <c r="C3389" s="489" t="s">
        <v>2104</v>
      </c>
      <c r="D3389" s="489" t="s">
        <v>14595</v>
      </c>
    </row>
    <row r="3390" spans="1:4">
      <c r="A3390" s="489" t="str">
        <f t="shared" si="52"/>
        <v>2310607300訪問看護</v>
      </c>
      <c r="B3390" s="489">
        <v>2310607300</v>
      </c>
      <c r="C3390" s="489" t="s">
        <v>2102</v>
      </c>
      <c r="D3390" s="489" t="s">
        <v>14595</v>
      </c>
    </row>
    <row r="3391" spans="1:4">
      <c r="A3391" s="489" t="str">
        <f t="shared" si="52"/>
        <v>2310607359介護予防訪問リハビリテーション</v>
      </c>
      <c r="B3391" s="489">
        <v>2310607359</v>
      </c>
      <c r="C3391" s="489" t="s">
        <v>2108</v>
      </c>
      <c r="D3391" s="489" t="s">
        <v>14596</v>
      </c>
    </row>
    <row r="3392" spans="1:4">
      <c r="A3392" s="489" t="str">
        <f t="shared" si="52"/>
        <v>2310607359介護予防訪問看護</v>
      </c>
      <c r="B3392" s="489">
        <v>2310607359</v>
      </c>
      <c r="C3392" s="489" t="s">
        <v>2103</v>
      </c>
      <c r="D3392" s="489" t="s">
        <v>14596</v>
      </c>
    </row>
    <row r="3393" spans="1:4">
      <c r="A3393" s="489" t="str">
        <f t="shared" si="52"/>
        <v>2310607359訪問リハビリテーション</v>
      </c>
      <c r="B3393" s="489">
        <v>2310607359</v>
      </c>
      <c r="C3393" s="489" t="s">
        <v>2104</v>
      </c>
      <c r="D3393" s="489" t="s">
        <v>14596</v>
      </c>
    </row>
    <row r="3394" spans="1:4">
      <c r="A3394" s="489" t="str">
        <f t="shared" ref="A3394:A3457" si="53">B3394&amp;C3394</f>
        <v>2310607359訪問看護</v>
      </c>
      <c r="B3394" s="489">
        <v>2310607359</v>
      </c>
      <c r="C3394" s="489" t="s">
        <v>2102</v>
      </c>
      <c r="D3394" s="489" t="s">
        <v>14596</v>
      </c>
    </row>
    <row r="3395" spans="1:4">
      <c r="A3395" s="489" t="str">
        <f t="shared" si="53"/>
        <v>2310607409介護予防訪問リハビリテーション</v>
      </c>
      <c r="B3395" s="489">
        <v>2310607409</v>
      </c>
      <c r="C3395" s="489" t="s">
        <v>2108</v>
      </c>
      <c r="D3395" s="489" t="s">
        <v>14597</v>
      </c>
    </row>
    <row r="3396" spans="1:4">
      <c r="A3396" s="489" t="str">
        <f t="shared" si="53"/>
        <v>2310607409介護予防訪問看護</v>
      </c>
      <c r="B3396" s="489">
        <v>2310607409</v>
      </c>
      <c r="C3396" s="489" t="s">
        <v>2103</v>
      </c>
      <c r="D3396" s="489" t="s">
        <v>14597</v>
      </c>
    </row>
    <row r="3397" spans="1:4">
      <c r="A3397" s="489" t="str">
        <f t="shared" si="53"/>
        <v>2310607409訪問リハビリテーション</v>
      </c>
      <c r="B3397" s="489">
        <v>2310607409</v>
      </c>
      <c r="C3397" s="489" t="s">
        <v>2104</v>
      </c>
      <c r="D3397" s="489" t="s">
        <v>14597</v>
      </c>
    </row>
    <row r="3398" spans="1:4">
      <c r="A3398" s="489" t="str">
        <f t="shared" si="53"/>
        <v>2310607409訪問看護</v>
      </c>
      <c r="B3398" s="489">
        <v>2310607409</v>
      </c>
      <c r="C3398" s="489" t="s">
        <v>2102</v>
      </c>
      <c r="D3398" s="489" t="s">
        <v>14597</v>
      </c>
    </row>
    <row r="3399" spans="1:4">
      <c r="A3399" s="489" t="str">
        <f t="shared" si="53"/>
        <v>2310607433介護予防訪問リハビリテーション</v>
      </c>
      <c r="B3399" s="489">
        <v>2310607433</v>
      </c>
      <c r="C3399" s="489" t="s">
        <v>2108</v>
      </c>
      <c r="D3399" s="489" t="s">
        <v>14598</v>
      </c>
    </row>
    <row r="3400" spans="1:4">
      <c r="A3400" s="489" t="str">
        <f t="shared" si="53"/>
        <v>2310607433介護予防訪問看護</v>
      </c>
      <c r="B3400" s="489">
        <v>2310607433</v>
      </c>
      <c r="C3400" s="489" t="s">
        <v>2103</v>
      </c>
      <c r="D3400" s="489" t="s">
        <v>14598</v>
      </c>
    </row>
    <row r="3401" spans="1:4">
      <c r="A3401" s="489" t="str">
        <f t="shared" si="53"/>
        <v>2310607433訪問リハビリテーション</v>
      </c>
      <c r="B3401" s="489">
        <v>2310607433</v>
      </c>
      <c r="C3401" s="489" t="s">
        <v>2104</v>
      </c>
      <c r="D3401" s="489" t="s">
        <v>14598</v>
      </c>
    </row>
    <row r="3402" spans="1:4">
      <c r="A3402" s="489" t="str">
        <f t="shared" si="53"/>
        <v>2310607433訪問看護</v>
      </c>
      <c r="B3402" s="489">
        <v>2310607433</v>
      </c>
      <c r="C3402" s="489" t="s">
        <v>2102</v>
      </c>
      <c r="D3402" s="489" t="s">
        <v>14598</v>
      </c>
    </row>
    <row r="3403" spans="1:4">
      <c r="A3403" s="489" t="str">
        <f t="shared" si="53"/>
        <v>2310607441介護予防訪問リハビリテーション</v>
      </c>
      <c r="B3403" s="489">
        <v>2310607441</v>
      </c>
      <c r="C3403" s="489" t="s">
        <v>2108</v>
      </c>
      <c r="D3403" s="489" t="s">
        <v>14599</v>
      </c>
    </row>
    <row r="3404" spans="1:4">
      <c r="A3404" s="489" t="str">
        <f t="shared" si="53"/>
        <v>2310607441介護予防訪問看護</v>
      </c>
      <c r="B3404" s="489">
        <v>2310607441</v>
      </c>
      <c r="C3404" s="489" t="s">
        <v>2103</v>
      </c>
      <c r="D3404" s="489" t="s">
        <v>14599</v>
      </c>
    </row>
    <row r="3405" spans="1:4">
      <c r="A3405" s="489" t="str">
        <f t="shared" si="53"/>
        <v>2310607441訪問リハビリテーション</v>
      </c>
      <c r="B3405" s="489">
        <v>2310607441</v>
      </c>
      <c r="C3405" s="489" t="s">
        <v>2104</v>
      </c>
      <c r="D3405" s="489" t="s">
        <v>14599</v>
      </c>
    </row>
    <row r="3406" spans="1:4">
      <c r="A3406" s="489" t="str">
        <f t="shared" si="53"/>
        <v>2310607441訪問看護</v>
      </c>
      <c r="B3406" s="489">
        <v>2310607441</v>
      </c>
      <c r="C3406" s="489" t="s">
        <v>2102</v>
      </c>
      <c r="D3406" s="489" t="s">
        <v>14599</v>
      </c>
    </row>
    <row r="3407" spans="1:4">
      <c r="A3407" s="489" t="str">
        <f t="shared" si="53"/>
        <v>2310607458介護予防訪問リハビリテーション</v>
      </c>
      <c r="B3407" s="489">
        <v>2310607458</v>
      </c>
      <c r="C3407" s="489" t="s">
        <v>2108</v>
      </c>
      <c r="D3407" s="489" t="s">
        <v>14600</v>
      </c>
    </row>
    <row r="3408" spans="1:4">
      <c r="A3408" s="489" t="str">
        <f t="shared" si="53"/>
        <v>2310607458介護予防訪問看護</v>
      </c>
      <c r="B3408" s="489">
        <v>2310607458</v>
      </c>
      <c r="C3408" s="489" t="s">
        <v>2103</v>
      </c>
      <c r="D3408" s="489" t="s">
        <v>14600</v>
      </c>
    </row>
    <row r="3409" spans="1:4">
      <c r="A3409" s="489" t="str">
        <f t="shared" si="53"/>
        <v>2310607458訪問リハビリテーション</v>
      </c>
      <c r="B3409" s="489">
        <v>2310607458</v>
      </c>
      <c r="C3409" s="489" t="s">
        <v>2104</v>
      </c>
      <c r="D3409" s="489" t="s">
        <v>14600</v>
      </c>
    </row>
    <row r="3410" spans="1:4">
      <c r="A3410" s="489" t="str">
        <f t="shared" si="53"/>
        <v>2310607458訪問看護</v>
      </c>
      <c r="B3410" s="489">
        <v>2310607458</v>
      </c>
      <c r="C3410" s="489" t="s">
        <v>2102</v>
      </c>
      <c r="D3410" s="489" t="s">
        <v>14600</v>
      </c>
    </row>
    <row r="3411" spans="1:4">
      <c r="A3411" s="489" t="str">
        <f t="shared" si="53"/>
        <v>2310607466介護予防訪問リハビリテーション</v>
      </c>
      <c r="B3411" s="489">
        <v>2310607466</v>
      </c>
      <c r="C3411" s="489" t="s">
        <v>2108</v>
      </c>
      <c r="D3411" s="489" t="s">
        <v>14601</v>
      </c>
    </row>
    <row r="3412" spans="1:4">
      <c r="A3412" s="489" t="str">
        <f t="shared" si="53"/>
        <v>2310607466介護予防訪問看護</v>
      </c>
      <c r="B3412" s="489">
        <v>2310607466</v>
      </c>
      <c r="C3412" s="489" t="s">
        <v>2103</v>
      </c>
      <c r="D3412" s="489" t="s">
        <v>14601</v>
      </c>
    </row>
    <row r="3413" spans="1:4">
      <c r="A3413" s="489" t="str">
        <f t="shared" si="53"/>
        <v>2310607466訪問リハビリテーション</v>
      </c>
      <c r="B3413" s="489">
        <v>2310607466</v>
      </c>
      <c r="C3413" s="489" t="s">
        <v>2104</v>
      </c>
      <c r="D3413" s="489" t="s">
        <v>14601</v>
      </c>
    </row>
    <row r="3414" spans="1:4">
      <c r="A3414" s="489" t="str">
        <f t="shared" si="53"/>
        <v>2310607466訪問看護</v>
      </c>
      <c r="B3414" s="489">
        <v>2310607466</v>
      </c>
      <c r="C3414" s="489" t="s">
        <v>2102</v>
      </c>
      <c r="D3414" s="489" t="s">
        <v>14601</v>
      </c>
    </row>
    <row r="3415" spans="1:4">
      <c r="A3415" s="489" t="str">
        <f t="shared" si="53"/>
        <v>2310607474介護予防訪問リハビリテーション</v>
      </c>
      <c r="B3415" s="489">
        <v>2310607474</v>
      </c>
      <c r="C3415" s="489" t="s">
        <v>2108</v>
      </c>
      <c r="D3415" s="489" t="s">
        <v>14602</v>
      </c>
    </row>
    <row r="3416" spans="1:4">
      <c r="A3416" s="489" t="str">
        <f t="shared" si="53"/>
        <v>2310607474介護予防訪問看護</v>
      </c>
      <c r="B3416" s="489">
        <v>2310607474</v>
      </c>
      <c r="C3416" s="489" t="s">
        <v>2103</v>
      </c>
      <c r="D3416" s="489" t="s">
        <v>14602</v>
      </c>
    </row>
    <row r="3417" spans="1:4">
      <c r="A3417" s="489" t="str">
        <f t="shared" si="53"/>
        <v>2310607474訪問リハビリテーション</v>
      </c>
      <c r="B3417" s="489">
        <v>2310607474</v>
      </c>
      <c r="C3417" s="489" t="s">
        <v>2104</v>
      </c>
      <c r="D3417" s="489" t="s">
        <v>14602</v>
      </c>
    </row>
    <row r="3418" spans="1:4">
      <c r="A3418" s="489" t="str">
        <f t="shared" si="53"/>
        <v>2310607474訪問看護</v>
      </c>
      <c r="B3418" s="489">
        <v>2310607474</v>
      </c>
      <c r="C3418" s="489" t="s">
        <v>2102</v>
      </c>
      <c r="D3418" s="489" t="s">
        <v>14602</v>
      </c>
    </row>
    <row r="3419" spans="1:4">
      <c r="A3419" s="489" t="str">
        <f t="shared" si="53"/>
        <v>2310607490介護予防訪問リハビリテーション</v>
      </c>
      <c r="B3419" s="489">
        <v>2310607490</v>
      </c>
      <c r="C3419" s="489" t="s">
        <v>2108</v>
      </c>
      <c r="D3419" s="489" t="s">
        <v>14603</v>
      </c>
    </row>
    <row r="3420" spans="1:4">
      <c r="A3420" s="489" t="str">
        <f t="shared" si="53"/>
        <v>2310607490介護予防訪問看護</v>
      </c>
      <c r="B3420" s="489">
        <v>2310607490</v>
      </c>
      <c r="C3420" s="489" t="s">
        <v>2103</v>
      </c>
      <c r="D3420" s="489" t="s">
        <v>14603</v>
      </c>
    </row>
    <row r="3421" spans="1:4">
      <c r="A3421" s="489" t="str">
        <f t="shared" si="53"/>
        <v>2310607490訪問リハビリテーション</v>
      </c>
      <c r="B3421" s="489">
        <v>2310607490</v>
      </c>
      <c r="C3421" s="489" t="s">
        <v>2104</v>
      </c>
      <c r="D3421" s="489" t="s">
        <v>14603</v>
      </c>
    </row>
    <row r="3422" spans="1:4">
      <c r="A3422" s="489" t="str">
        <f t="shared" si="53"/>
        <v>2310607490訪問看護</v>
      </c>
      <c r="B3422" s="489">
        <v>2310607490</v>
      </c>
      <c r="C3422" s="489" t="s">
        <v>2102</v>
      </c>
      <c r="D3422" s="489" t="s">
        <v>14603</v>
      </c>
    </row>
    <row r="3423" spans="1:4">
      <c r="A3423" s="489" t="str">
        <f t="shared" si="53"/>
        <v>2310607508介護予防訪問リハビリテーション</v>
      </c>
      <c r="B3423" s="489">
        <v>2310607508</v>
      </c>
      <c r="C3423" s="489" t="s">
        <v>2108</v>
      </c>
      <c r="D3423" s="489" t="s">
        <v>14604</v>
      </c>
    </row>
    <row r="3424" spans="1:4">
      <c r="A3424" s="489" t="str">
        <f t="shared" si="53"/>
        <v>2310607508介護予防訪問看護</v>
      </c>
      <c r="B3424" s="489">
        <v>2310607508</v>
      </c>
      <c r="C3424" s="489" t="s">
        <v>2103</v>
      </c>
      <c r="D3424" s="489" t="s">
        <v>14604</v>
      </c>
    </row>
    <row r="3425" spans="1:4">
      <c r="A3425" s="489" t="str">
        <f t="shared" si="53"/>
        <v>2310607508訪問リハビリテーション</v>
      </c>
      <c r="B3425" s="489">
        <v>2310607508</v>
      </c>
      <c r="C3425" s="489" t="s">
        <v>2104</v>
      </c>
      <c r="D3425" s="489" t="s">
        <v>14604</v>
      </c>
    </row>
    <row r="3426" spans="1:4">
      <c r="A3426" s="489" t="str">
        <f t="shared" si="53"/>
        <v>2310607508訪問看護</v>
      </c>
      <c r="B3426" s="489">
        <v>2310607508</v>
      </c>
      <c r="C3426" s="489" t="s">
        <v>2102</v>
      </c>
      <c r="D3426" s="489" t="s">
        <v>14604</v>
      </c>
    </row>
    <row r="3427" spans="1:4">
      <c r="A3427" s="489" t="str">
        <f t="shared" si="53"/>
        <v>2310607516介護予防訪問リハビリテーション</v>
      </c>
      <c r="B3427" s="489">
        <v>2310607516</v>
      </c>
      <c r="C3427" s="489" t="s">
        <v>2108</v>
      </c>
      <c r="D3427" s="489" t="s">
        <v>14605</v>
      </c>
    </row>
    <row r="3428" spans="1:4">
      <c r="A3428" s="489" t="str">
        <f t="shared" si="53"/>
        <v>2310607516介護予防訪問看護</v>
      </c>
      <c r="B3428" s="489">
        <v>2310607516</v>
      </c>
      <c r="C3428" s="489" t="s">
        <v>2103</v>
      </c>
      <c r="D3428" s="489" t="s">
        <v>14605</v>
      </c>
    </row>
    <row r="3429" spans="1:4">
      <c r="A3429" s="489" t="str">
        <f t="shared" si="53"/>
        <v>2310607516訪問リハビリテーション</v>
      </c>
      <c r="B3429" s="489">
        <v>2310607516</v>
      </c>
      <c r="C3429" s="489" t="s">
        <v>2104</v>
      </c>
      <c r="D3429" s="489" t="s">
        <v>14605</v>
      </c>
    </row>
    <row r="3430" spans="1:4">
      <c r="A3430" s="489" t="str">
        <f t="shared" si="53"/>
        <v>2310607516訪問看護</v>
      </c>
      <c r="B3430" s="489">
        <v>2310607516</v>
      </c>
      <c r="C3430" s="489" t="s">
        <v>2102</v>
      </c>
      <c r="D3430" s="489" t="s">
        <v>14605</v>
      </c>
    </row>
    <row r="3431" spans="1:4">
      <c r="A3431" s="489" t="str">
        <f t="shared" si="53"/>
        <v>2310607524介護予防訪問リハビリテーション</v>
      </c>
      <c r="B3431" s="489">
        <v>2310607524</v>
      </c>
      <c r="C3431" s="489" t="s">
        <v>2108</v>
      </c>
      <c r="D3431" s="489" t="s">
        <v>14606</v>
      </c>
    </row>
    <row r="3432" spans="1:4">
      <c r="A3432" s="489" t="str">
        <f t="shared" si="53"/>
        <v>2310607524介護予防訪問看護</v>
      </c>
      <c r="B3432" s="489">
        <v>2310607524</v>
      </c>
      <c r="C3432" s="489" t="s">
        <v>2103</v>
      </c>
      <c r="D3432" s="489" t="s">
        <v>14606</v>
      </c>
    </row>
    <row r="3433" spans="1:4">
      <c r="A3433" s="489" t="str">
        <f t="shared" si="53"/>
        <v>2310607524訪問リハビリテーション</v>
      </c>
      <c r="B3433" s="489">
        <v>2310607524</v>
      </c>
      <c r="C3433" s="489" t="s">
        <v>2104</v>
      </c>
      <c r="D3433" s="489" t="s">
        <v>14606</v>
      </c>
    </row>
    <row r="3434" spans="1:4">
      <c r="A3434" s="489" t="str">
        <f t="shared" si="53"/>
        <v>2310607524訪問看護</v>
      </c>
      <c r="B3434" s="489">
        <v>2310607524</v>
      </c>
      <c r="C3434" s="489" t="s">
        <v>2102</v>
      </c>
      <c r="D3434" s="489" t="s">
        <v>14606</v>
      </c>
    </row>
    <row r="3435" spans="1:4">
      <c r="A3435" s="489" t="str">
        <f t="shared" si="53"/>
        <v>2310607532介護予防訪問リハビリテーション</v>
      </c>
      <c r="B3435" s="489">
        <v>2310607532</v>
      </c>
      <c r="C3435" s="489" t="s">
        <v>2108</v>
      </c>
      <c r="D3435" s="489" t="s">
        <v>14607</v>
      </c>
    </row>
    <row r="3436" spans="1:4">
      <c r="A3436" s="489" t="str">
        <f t="shared" si="53"/>
        <v>2310607532介護予防訪問看護</v>
      </c>
      <c r="B3436" s="489">
        <v>2310607532</v>
      </c>
      <c r="C3436" s="489" t="s">
        <v>2103</v>
      </c>
      <c r="D3436" s="489" t="s">
        <v>14607</v>
      </c>
    </row>
    <row r="3437" spans="1:4">
      <c r="A3437" s="489" t="str">
        <f t="shared" si="53"/>
        <v>2310607532訪問リハビリテーション</v>
      </c>
      <c r="B3437" s="489">
        <v>2310607532</v>
      </c>
      <c r="C3437" s="489" t="s">
        <v>2104</v>
      </c>
      <c r="D3437" s="489" t="s">
        <v>14607</v>
      </c>
    </row>
    <row r="3438" spans="1:4">
      <c r="A3438" s="489" t="str">
        <f t="shared" si="53"/>
        <v>2310607532訪問看護</v>
      </c>
      <c r="B3438" s="489">
        <v>2310607532</v>
      </c>
      <c r="C3438" s="489" t="s">
        <v>2102</v>
      </c>
      <c r="D3438" s="489" t="s">
        <v>14607</v>
      </c>
    </row>
    <row r="3439" spans="1:4">
      <c r="A3439" s="489" t="str">
        <f t="shared" si="53"/>
        <v>2310607540介護予防訪問リハビリテーション</v>
      </c>
      <c r="B3439" s="489">
        <v>2310607540</v>
      </c>
      <c r="C3439" s="489" t="s">
        <v>2108</v>
      </c>
      <c r="D3439" s="489" t="s">
        <v>14608</v>
      </c>
    </row>
    <row r="3440" spans="1:4">
      <c r="A3440" s="489" t="str">
        <f t="shared" si="53"/>
        <v>2310607540介護予防訪問看護</v>
      </c>
      <c r="B3440" s="489">
        <v>2310607540</v>
      </c>
      <c r="C3440" s="489" t="s">
        <v>2103</v>
      </c>
      <c r="D3440" s="489" t="s">
        <v>14608</v>
      </c>
    </row>
    <row r="3441" spans="1:4">
      <c r="A3441" s="489" t="str">
        <f t="shared" si="53"/>
        <v>2310607540訪問リハビリテーション</v>
      </c>
      <c r="B3441" s="489">
        <v>2310607540</v>
      </c>
      <c r="C3441" s="489" t="s">
        <v>2104</v>
      </c>
      <c r="D3441" s="489" t="s">
        <v>14608</v>
      </c>
    </row>
    <row r="3442" spans="1:4">
      <c r="A3442" s="489" t="str">
        <f t="shared" si="53"/>
        <v>2310607540訪問看護</v>
      </c>
      <c r="B3442" s="489">
        <v>2310607540</v>
      </c>
      <c r="C3442" s="489" t="s">
        <v>2102</v>
      </c>
      <c r="D3442" s="489" t="s">
        <v>14608</v>
      </c>
    </row>
    <row r="3443" spans="1:4">
      <c r="A3443" s="489" t="str">
        <f t="shared" si="53"/>
        <v>2310607565介護予防訪問リハビリテーション</v>
      </c>
      <c r="B3443" s="489">
        <v>2310607565</v>
      </c>
      <c r="C3443" s="489" t="s">
        <v>2108</v>
      </c>
      <c r="D3443" s="489" t="s">
        <v>14609</v>
      </c>
    </row>
    <row r="3444" spans="1:4">
      <c r="A3444" s="489" t="str">
        <f t="shared" si="53"/>
        <v>2310607565介護予防訪問看護</v>
      </c>
      <c r="B3444" s="489">
        <v>2310607565</v>
      </c>
      <c r="C3444" s="489" t="s">
        <v>2103</v>
      </c>
      <c r="D3444" s="489" t="s">
        <v>14609</v>
      </c>
    </row>
    <row r="3445" spans="1:4">
      <c r="A3445" s="489" t="str">
        <f t="shared" si="53"/>
        <v>2310607565訪問リハビリテーション</v>
      </c>
      <c r="B3445" s="489">
        <v>2310607565</v>
      </c>
      <c r="C3445" s="489" t="s">
        <v>2104</v>
      </c>
      <c r="D3445" s="489" t="s">
        <v>14609</v>
      </c>
    </row>
    <row r="3446" spans="1:4">
      <c r="A3446" s="489" t="str">
        <f t="shared" si="53"/>
        <v>2310607565訪問看護</v>
      </c>
      <c r="B3446" s="489">
        <v>2310607565</v>
      </c>
      <c r="C3446" s="489" t="s">
        <v>2102</v>
      </c>
      <c r="D3446" s="489" t="s">
        <v>14609</v>
      </c>
    </row>
    <row r="3447" spans="1:4">
      <c r="A3447" s="489" t="str">
        <f t="shared" si="53"/>
        <v>2310607573介護予防訪問リハビリテーション</v>
      </c>
      <c r="B3447" s="489">
        <v>2310607573</v>
      </c>
      <c r="C3447" s="489" t="s">
        <v>2108</v>
      </c>
      <c r="D3447" s="489" t="s">
        <v>14610</v>
      </c>
    </row>
    <row r="3448" spans="1:4">
      <c r="A3448" s="489" t="str">
        <f t="shared" si="53"/>
        <v>2310607573介護予防訪問看護</v>
      </c>
      <c r="B3448" s="489">
        <v>2310607573</v>
      </c>
      <c r="C3448" s="489" t="s">
        <v>2103</v>
      </c>
      <c r="D3448" s="489" t="s">
        <v>14610</v>
      </c>
    </row>
    <row r="3449" spans="1:4">
      <c r="A3449" s="489" t="str">
        <f t="shared" si="53"/>
        <v>2310607573訪問リハビリテーション</v>
      </c>
      <c r="B3449" s="489">
        <v>2310607573</v>
      </c>
      <c r="C3449" s="489" t="s">
        <v>2104</v>
      </c>
      <c r="D3449" s="489" t="s">
        <v>14610</v>
      </c>
    </row>
    <row r="3450" spans="1:4">
      <c r="A3450" s="489" t="str">
        <f t="shared" si="53"/>
        <v>2310607573訪問看護</v>
      </c>
      <c r="B3450" s="489">
        <v>2310607573</v>
      </c>
      <c r="C3450" s="489" t="s">
        <v>2102</v>
      </c>
      <c r="D3450" s="489" t="s">
        <v>14610</v>
      </c>
    </row>
    <row r="3451" spans="1:4">
      <c r="A3451" s="489" t="str">
        <f t="shared" si="53"/>
        <v>2310607581介護予防訪問リハビリテーション</v>
      </c>
      <c r="B3451" s="489">
        <v>2310607581</v>
      </c>
      <c r="C3451" s="489" t="s">
        <v>2108</v>
      </c>
      <c r="D3451" s="489" t="s">
        <v>14611</v>
      </c>
    </row>
    <row r="3452" spans="1:4">
      <c r="A3452" s="489" t="str">
        <f t="shared" si="53"/>
        <v>2310607581介護予防訪問看護</v>
      </c>
      <c r="B3452" s="489">
        <v>2310607581</v>
      </c>
      <c r="C3452" s="489" t="s">
        <v>2103</v>
      </c>
      <c r="D3452" s="489" t="s">
        <v>14611</v>
      </c>
    </row>
    <row r="3453" spans="1:4">
      <c r="A3453" s="489" t="str">
        <f t="shared" si="53"/>
        <v>2310607581訪問リハビリテーション</v>
      </c>
      <c r="B3453" s="489">
        <v>2310607581</v>
      </c>
      <c r="C3453" s="489" t="s">
        <v>2104</v>
      </c>
      <c r="D3453" s="489" t="s">
        <v>14611</v>
      </c>
    </row>
    <row r="3454" spans="1:4">
      <c r="A3454" s="489" t="str">
        <f t="shared" si="53"/>
        <v>2310607581訪問看護</v>
      </c>
      <c r="B3454" s="489">
        <v>2310607581</v>
      </c>
      <c r="C3454" s="489" t="s">
        <v>2102</v>
      </c>
      <c r="D3454" s="489" t="s">
        <v>14611</v>
      </c>
    </row>
    <row r="3455" spans="1:4">
      <c r="A3455" s="489" t="str">
        <f t="shared" si="53"/>
        <v>2310607599介護予防訪問リハビリテーション</v>
      </c>
      <c r="B3455" s="489">
        <v>2310607599</v>
      </c>
      <c r="C3455" s="489" t="s">
        <v>2108</v>
      </c>
      <c r="D3455" s="489" t="s">
        <v>14612</v>
      </c>
    </row>
    <row r="3456" spans="1:4">
      <c r="A3456" s="489" t="str">
        <f t="shared" si="53"/>
        <v>2310607599介護予防訪問看護</v>
      </c>
      <c r="B3456" s="489">
        <v>2310607599</v>
      </c>
      <c r="C3456" s="489" t="s">
        <v>2103</v>
      </c>
      <c r="D3456" s="489" t="s">
        <v>14612</v>
      </c>
    </row>
    <row r="3457" spans="1:4">
      <c r="A3457" s="489" t="str">
        <f t="shared" si="53"/>
        <v>2310607599訪問リハビリテーション</v>
      </c>
      <c r="B3457" s="489">
        <v>2310607599</v>
      </c>
      <c r="C3457" s="489" t="s">
        <v>2104</v>
      </c>
      <c r="D3457" s="489" t="s">
        <v>14612</v>
      </c>
    </row>
    <row r="3458" spans="1:4">
      <c r="A3458" s="489" t="str">
        <f t="shared" ref="A3458:A3521" si="54">B3458&amp;C3458</f>
        <v>2310607599訪問看護</v>
      </c>
      <c r="B3458" s="489">
        <v>2310607599</v>
      </c>
      <c r="C3458" s="489" t="s">
        <v>2102</v>
      </c>
      <c r="D3458" s="489" t="s">
        <v>14612</v>
      </c>
    </row>
    <row r="3459" spans="1:4">
      <c r="A3459" s="489" t="str">
        <f t="shared" si="54"/>
        <v>2310607607介護予防訪問リハビリテーション</v>
      </c>
      <c r="B3459" s="489">
        <v>2310607607</v>
      </c>
      <c r="C3459" s="489" t="s">
        <v>2108</v>
      </c>
      <c r="D3459" s="489" t="s">
        <v>14613</v>
      </c>
    </row>
    <row r="3460" spans="1:4">
      <c r="A3460" s="489" t="str">
        <f t="shared" si="54"/>
        <v>2310607607介護予防訪問看護</v>
      </c>
      <c r="B3460" s="489">
        <v>2310607607</v>
      </c>
      <c r="C3460" s="489" t="s">
        <v>2103</v>
      </c>
      <c r="D3460" s="489" t="s">
        <v>14613</v>
      </c>
    </row>
    <row r="3461" spans="1:4">
      <c r="A3461" s="489" t="str">
        <f t="shared" si="54"/>
        <v>2310607607訪問リハビリテーション</v>
      </c>
      <c r="B3461" s="489">
        <v>2310607607</v>
      </c>
      <c r="C3461" s="489" t="s">
        <v>2104</v>
      </c>
      <c r="D3461" s="489" t="s">
        <v>14613</v>
      </c>
    </row>
    <row r="3462" spans="1:4">
      <c r="A3462" s="489" t="str">
        <f t="shared" si="54"/>
        <v>2310607607訪問看護</v>
      </c>
      <c r="B3462" s="489">
        <v>2310607607</v>
      </c>
      <c r="C3462" s="489" t="s">
        <v>2102</v>
      </c>
      <c r="D3462" s="489" t="s">
        <v>14613</v>
      </c>
    </row>
    <row r="3463" spans="1:4">
      <c r="A3463" s="489" t="str">
        <f t="shared" si="54"/>
        <v>2310607615介護予防訪問リハビリテーション</v>
      </c>
      <c r="B3463" s="489">
        <v>2310607615</v>
      </c>
      <c r="C3463" s="489" t="s">
        <v>2108</v>
      </c>
      <c r="D3463" s="489" t="s">
        <v>14614</v>
      </c>
    </row>
    <row r="3464" spans="1:4">
      <c r="A3464" s="489" t="str">
        <f t="shared" si="54"/>
        <v>2310607615介護予防訪問看護</v>
      </c>
      <c r="B3464" s="489">
        <v>2310607615</v>
      </c>
      <c r="C3464" s="489" t="s">
        <v>2103</v>
      </c>
      <c r="D3464" s="489" t="s">
        <v>14614</v>
      </c>
    </row>
    <row r="3465" spans="1:4">
      <c r="A3465" s="489" t="str">
        <f t="shared" si="54"/>
        <v>2310607615訪問リハビリテーション</v>
      </c>
      <c r="B3465" s="489">
        <v>2310607615</v>
      </c>
      <c r="C3465" s="489" t="s">
        <v>2104</v>
      </c>
      <c r="D3465" s="489" t="s">
        <v>14614</v>
      </c>
    </row>
    <row r="3466" spans="1:4">
      <c r="A3466" s="489" t="str">
        <f t="shared" si="54"/>
        <v>2310607615訪問看護</v>
      </c>
      <c r="B3466" s="489">
        <v>2310607615</v>
      </c>
      <c r="C3466" s="489" t="s">
        <v>2102</v>
      </c>
      <c r="D3466" s="489" t="s">
        <v>14614</v>
      </c>
    </row>
    <row r="3467" spans="1:4">
      <c r="A3467" s="489" t="str">
        <f t="shared" si="54"/>
        <v>2310607664介護予防訪問リハビリテーション</v>
      </c>
      <c r="B3467" s="489">
        <v>2310607664</v>
      </c>
      <c r="C3467" s="489" t="s">
        <v>2108</v>
      </c>
      <c r="D3467" s="489" t="s">
        <v>14615</v>
      </c>
    </row>
    <row r="3468" spans="1:4">
      <c r="A3468" s="489" t="str">
        <f t="shared" si="54"/>
        <v>2310607664介護予防訪問看護</v>
      </c>
      <c r="B3468" s="489">
        <v>2310607664</v>
      </c>
      <c r="C3468" s="489" t="s">
        <v>2103</v>
      </c>
      <c r="D3468" s="489" t="s">
        <v>14615</v>
      </c>
    </row>
    <row r="3469" spans="1:4">
      <c r="A3469" s="489" t="str">
        <f t="shared" si="54"/>
        <v>2310607664訪問リハビリテーション</v>
      </c>
      <c r="B3469" s="489">
        <v>2310607664</v>
      </c>
      <c r="C3469" s="489" t="s">
        <v>2104</v>
      </c>
      <c r="D3469" s="489" t="s">
        <v>14615</v>
      </c>
    </row>
    <row r="3470" spans="1:4">
      <c r="A3470" s="489" t="str">
        <f t="shared" si="54"/>
        <v>2310607664訪問看護</v>
      </c>
      <c r="B3470" s="489">
        <v>2310607664</v>
      </c>
      <c r="C3470" s="489" t="s">
        <v>2102</v>
      </c>
      <c r="D3470" s="489" t="s">
        <v>14615</v>
      </c>
    </row>
    <row r="3471" spans="1:4">
      <c r="A3471" s="489" t="str">
        <f t="shared" si="54"/>
        <v>2310607672介護予防訪問リハビリテーション</v>
      </c>
      <c r="B3471" s="489">
        <v>2310607672</v>
      </c>
      <c r="C3471" s="489" t="s">
        <v>2108</v>
      </c>
      <c r="D3471" s="489" t="s">
        <v>14616</v>
      </c>
    </row>
    <row r="3472" spans="1:4">
      <c r="A3472" s="489" t="str">
        <f t="shared" si="54"/>
        <v>2310607672介護予防訪問看護</v>
      </c>
      <c r="B3472" s="489">
        <v>2310607672</v>
      </c>
      <c r="C3472" s="489" t="s">
        <v>2103</v>
      </c>
      <c r="D3472" s="489" t="s">
        <v>14616</v>
      </c>
    </row>
    <row r="3473" spans="1:4">
      <c r="A3473" s="489" t="str">
        <f t="shared" si="54"/>
        <v>2310607672訪問リハビリテーション</v>
      </c>
      <c r="B3473" s="489">
        <v>2310607672</v>
      </c>
      <c r="C3473" s="489" t="s">
        <v>2104</v>
      </c>
      <c r="D3473" s="489" t="s">
        <v>14616</v>
      </c>
    </row>
    <row r="3474" spans="1:4">
      <c r="A3474" s="489" t="str">
        <f t="shared" si="54"/>
        <v>2310607672訪問看護</v>
      </c>
      <c r="B3474" s="489">
        <v>2310607672</v>
      </c>
      <c r="C3474" s="489" t="s">
        <v>2102</v>
      </c>
      <c r="D3474" s="489" t="s">
        <v>14616</v>
      </c>
    </row>
    <row r="3475" spans="1:4">
      <c r="A3475" s="489" t="str">
        <f t="shared" si="54"/>
        <v>2310607680介護予防訪問リハビリテーション</v>
      </c>
      <c r="B3475" s="489">
        <v>2310607680</v>
      </c>
      <c r="C3475" s="489" t="s">
        <v>2108</v>
      </c>
      <c r="D3475" s="489" t="s">
        <v>14617</v>
      </c>
    </row>
    <row r="3476" spans="1:4">
      <c r="A3476" s="489" t="str">
        <f t="shared" si="54"/>
        <v>2310607680介護予防訪問看護</v>
      </c>
      <c r="B3476" s="489">
        <v>2310607680</v>
      </c>
      <c r="C3476" s="489" t="s">
        <v>2103</v>
      </c>
      <c r="D3476" s="489" t="s">
        <v>14617</v>
      </c>
    </row>
    <row r="3477" spans="1:4">
      <c r="A3477" s="489" t="str">
        <f t="shared" si="54"/>
        <v>2310607680訪問リハビリテーション</v>
      </c>
      <c r="B3477" s="489">
        <v>2310607680</v>
      </c>
      <c r="C3477" s="489" t="s">
        <v>2104</v>
      </c>
      <c r="D3477" s="489" t="s">
        <v>14617</v>
      </c>
    </row>
    <row r="3478" spans="1:4">
      <c r="A3478" s="489" t="str">
        <f t="shared" si="54"/>
        <v>2310607680訪問看護</v>
      </c>
      <c r="B3478" s="489">
        <v>2310607680</v>
      </c>
      <c r="C3478" s="489" t="s">
        <v>2102</v>
      </c>
      <c r="D3478" s="489" t="s">
        <v>14617</v>
      </c>
    </row>
    <row r="3479" spans="1:4">
      <c r="A3479" s="489" t="str">
        <f t="shared" si="54"/>
        <v>2310607722介護予防訪問リハビリテーション</v>
      </c>
      <c r="B3479" s="489">
        <v>2310607722</v>
      </c>
      <c r="C3479" s="489" t="s">
        <v>2108</v>
      </c>
      <c r="D3479" s="489" t="s">
        <v>14618</v>
      </c>
    </row>
    <row r="3480" spans="1:4">
      <c r="A3480" s="489" t="str">
        <f t="shared" si="54"/>
        <v>2310607722介護予防訪問看護</v>
      </c>
      <c r="B3480" s="489">
        <v>2310607722</v>
      </c>
      <c r="C3480" s="489" t="s">
        <v>2103</v>
      </c>
      <c r="D3480" s="489" t="s">
        <v>14618</v>
      </c>
    </row>
    <row r="3481" spans="1:4">
      <c r="A3481" s="489" t="str">
        <f t="shared" si="54"/>
        <v>2310607722訪問リハビリテーション</v>
      </c>
      <c r="B3481" s="489">
        <v>2310607722</v>
      </c>
      <c r="C3481" s="489" t="s">
        <v>2104</v>
      </c>
      <c r="D3481" s="489" t="s">
        <v>14618</v>
      </c>
    </row>
    <row r="3482" spans="1:4">
      <c r="A3482" s="489" t="str">
        <f t="shared" si="54"/>
        <v>2310607722訪問看護</v>
      </c>
      <c r="B3482" s="489">
        <v>2310607722</v>
      </c>
      <c r="C3482" s="489" t="s">
        <v>2102</v>
      </c>
      <c r="D3482" s="489" t="s">
        <v>14618</v>
      </c>
    </row>
    <row r="3483" spans="1:4">
      <c r="A3483" s="489" t="str">
        <f t="shared" si="54"/>
        <v>2310607771介護予防訪問リハビリテーション</v>
      </c>
      <c r="B3483" s="489">
        <v>2310607771</v>
      </c>
      <c r="C3483" s="489" t="s">
        <v>2108</v>
      </c>
      <c r="D3483" s="489" t="s">
        <v>14619</v>
      </c>
    </row>
    <row r="3484" spans="1:4">
      <c r="A3484" s="489" t="str">
        <f t="shared" si="54"/>
        <v>2310607771介護予防訪問看護</v>
      </c>
      <c r="B3484" s="489">
        <v>2310607771</v>
      </c>
      <c r="C3484" s="489" t="s">
        <v>2103</v>
      </c>
      <c r="D3484" s="489" t="s">
        <v>14619</v>
      </c>
    </row>
    <row r="3485" spans="1:4">
      <c r="A3485" s="489" t="str">
        <f t="shared" si="54"/>
        <v>2310607771訪問リハビリテーション</v>
      </c>
      <c r="B3485" s="489">
        <v>2310607771</v>
      </c>
      <c r="C3485" s="489" t="s">
        <v>2104</v>
      </c>
      <c r="D3485" s="489" t="s">
        <v>14619</v>
      </c>
    </row>
    <row r="3486" spans="1:4">
      <c r="A3486" s="489" t="str">
        <f t="shared" si="54"/>
        <v>2310607771訪問看護</v>
      </c>
      <c r="B3486" s="489">
        <v>2310607771</v>
      </c>
      <c r="C3486" s="489" t="s">
        <v>2102</v>
      </c>
      <c r="D3486" s="489" t="s">
        <v>14619</v>
      </c>
    </row>
    <row r="3487" spans="1:4">
      <c r="A3487" s="489" t="str">
        <f t="shared" si="54"/>
        <v>2310607789介護予防訪問リハビリテーション</v>
      </c>
      <c r="B3487" s="489">
        <v>2310607789</v>
      </c>
      <c r="C3487" s="489" t="s">
        <v>2108</v>
      </c>
      <c r="D3487" s="489" t="s">
        <v>14620</v>
      </c>
    </row>
    <row r="3488" spans="1:4">
      <c r="A3488" s="489" t="str">
        <f t="shared" si="54"/>
        <v>2310607789介護予防訪問看護</v>
      </c>
      <c r="B3488" s="489">
        <v>2310607789</v>
      </c>
      <c r="C3488" s="489" t="s">
        <v>2103</v>
      </c>
      <c r="D3488" s="489" t="s">
        <v>14620</v>
      </c>
    </row>
    <row r="3489" spans="1:4">
      <c r="A3489" s="489" t="str">
        <f t="shared" si="54"/>
        <v>2310607789訪問リハビリテーション</v>
      </c>
      <c r="B3489" s="489">
        <v>2310607789</v>
      </c>
      <c r="C3489" s="489" t="s">
        <v>2104</v>
      </c>
      <c r="D3489" s="489" t="s">
        <v>14620</v>
      </c>
    </row>
    <row r="3490" spans="1:4">
      <c r="A3490" s="489" t="str">
        <f t="shared" si="54"/>
        <v>2310607789訪問看護</v>
      </c>
      <c r="B3490" s="489">
        <v>2310607789</v>
      </c>
      <c r="C3490" s="489" t="s">
        <v>2102</v>
      </c>
      <c r="D3490" s="489" t="s">
        <v>14620</v>
      </c>
    </row>
    <row r="3491" spans="1:4">
      <c r="A3491" s="489" t="str">
        <f t="shared" si="54"/>
        <v>2310607797介護予防訪問リハビリテーション</v>
      </c>
      <c r="B3491" s="489">
        <v>2310607797</v>
      </c>
      <c r="C3491" s="489" t="s">
        <v>2108</v>
      </c>
      <c r="D3491" s="489" t="s">
        <v>14621</v>
      </c>
    </row>
    <row r="3492" spans="1:4">
      <c r="A3492" s="489" t="str">
        <f t="shared" si="54"/>
        <v>2310607797介護予防訪問看護</v>
      </c>
      <c r="B3492" s="489">
        <v>2310607797</v>
      </c>
      <c r="C3492" s="489" t="s">
        <v>2103</v>
      </c>
      <c r="D3492" s="489" t="s">
        <v>14621</v>
      </c>
    </row>
    <row r="3493" spans="1:4">
      <c r="A3493" s="489" t="str">
        <f t="shared" si="54"/>
        <v>2310607797訪問リハビリテーション</v>
      </c>
      <c r="B3493" s="489">
        <v>2310607797</v>
      </c>
      <c r="C3493" s="489" t="s">
        <v>2104</v>
      </c>
      <c r="D3493" s="489" t="s">
        <v>14621</v>
      </c>
    </row>
    <row r="3494" spans="1:4">
      <c r="A3494" s="489" t="str">
        <f t="shared" si="54"/>
        <v>2310607797訪問看護</v>
      </c>
      <c r="B3494" s="489">
        <v>2310607797</v>
      </c>
      <c r="C3494" s="489" t="s">
        <v>2102</v>
      </c>
      <c r="D3494" s="489" t="s">
        <v>14621</v>
      </c>
    </row>
    <row r="3495" spans="1:4">
      <c r="A3495" s="489" t="str">
        <f t="shared" si="54"/>
        <v>2310607805介護予防訪問リハビリテーション</v>
      </c>
      <c r="B3495" s="489">
        <v>2310607805</v>
      </c>
      <c r="C3495" s="489" t="s">
        <v>2108</v>
      </c>
      <c r="D3495" s="489" t="s">
        <v>14622</v>
      </c>
    </row>
    <row r="3496" spans="1:4">
      <c r="A3496" s="489" t="str">
        <f t="shared" si="54"/>
        <v>2310607805介護予防訪問看護</v>
      </c>
      <c r="B3496" s="489">
        <v>2310607805</v>
      </c>
      <c r="C3496" s="489" t="s">
        <v>2103</v>
      </c>
      <c r="D3496" s="489" t="s">
        <v>14622</v>
      </c>
    </row>
    <row r="3497" spans="1:4">
      <c r="A3497" s="489" t="str">
        <f t="shared" si="54"/>
        <v>2310607805訪問リハビリテーション</v>
      </c>
      <c r="B3497" s="489">
        <v>2310607805</v>
      </c>
      <c r="C3497" s="489" t="s">
        <v>2104</v>
      </c>
      <c r="D3497" s="489" t="s">
        <v>14622</v>
      </c>
    </row>
    <row r="3498" spans="1:4">
      <c r="A3498" s="489" t="str">
        <f t="shared" si="54"/>
        <v>2310607805訪問看護</v>
      </c>
      <c r="B3498" s="489">
        <v>2310607805</v>
      </c>
      <c r="C3498" s="489" t="s">
        <v>2102</v>
      </c>
      <c r="D3498" s="489" t="s">
        <v>14622</v>
      </c>
    </row>
    <row r="3499" spans="1:4">
      <c r="A3499" s="489" t="str">
        <f t="shared" si="54"/>
        <v>2310607813介護予防訪問リハビリテーション</v>
      </c>
      <c r="B3499" s="489">
        <v>2310607813</v>
      </c>
      <c r="C3499" s="489" t="s">
        <v>2108</v>
      </c>
      <c r="D3499" s="489" t="s">
        <v>14623</v>
      </c>
    </row>
    <row r="3500" spans="1:4">
      <c r="A3500" s="489" t="str">
        <f t="shared" si="54"/>
        <v>2310607813介護予防訪問看護</v>
      </c>
      <c r="B3500" s="489">
        <v>2310607813</v>
      </c>
      <c r="C3500" s="489" t="s">
        <v>2103</v>
      </c>
      <c r="D3500" s="489" t="s">
        <v>14623</v>
      </c>
    </row>
    <row r="3501" spans="1:4">
      <c r="A3501" s="489" t="str">
        <f t="shared" si="54"/>
        <v>2310607813訪問リハビリテーション</v>
      </c>
      <c r="B3501" s="489">
        <v>2310607813</v>
      </c>
      <c r="C3501" s="489" t="s">
        <v>2104</v>
      </c>
      <c r="D3501" s="489" t="s">
        <v>14623</v>
      </c>
    </row>
    <row r="3502" spans="1:4">
      <c r="A3502" s="489" t="str">
        <f t="shared" si="54"/>
        <v>2310607813訪問看護</v>
      </c>
      <c r="B3502" s="489">
        <v>2310607813</v>
      </c>
      <c r="C3502" s="489" t="s">
        <v>2102</v>
      </c>
      <c r="D3502" s="489" t="s">
        <v>14623</v>
      </c>
    </row>
    <row r="3503" spans="1:4">
      <c r="A3503" s="489" t="str">
        <f t="shared" si="54"/>
        <v>2310607821介護予防訪問リハビリテーション</v>
      </c>
      <c r="B3503" s="489">
        <v>2310607821</v>
      </c>
      <c r="C3503" s="489" t="s">
        <v>2108</v>
      </c>
      <c r="D3503" s="489" t="s">
        <v>14624</v>
      </c>
    </row>
    <row r="3504" spans="1:4">
      <c r="A3504" s="489" t="str">
        <f t="shared" si="54"/>
        <v>2310607821介護予防訪問看護</v>
      </c>
      <c r="B3504" s="489">
        <v>2310607821</v>
      </c>
      <c r="C3504" s="489" t="s">
        <v>2103</v>
      </c>
      <c r="D3504" s="489" t="s">
        <v>14624</v>
      </c>
    </row>
    <row r="3505" spans="1:4">
      <c r="A3505" s="489" t="str">
        <f t="shared" si="54"/>
        <v>2310607821訪問リハビリテーション</v>
      </c>
      <c r="B3505" s="489">
        <v>2310607821</v>
      </c>
      <c r="C3505" s="489" t="s">
        <v>2104</v>
      </c>
      <c r="D3505" s="489" t="s">
        <v>14624</v>
      </c>
    </row>
    <row r="3506" spans="1:4">
      <c r="A3506" s="489" t="str">
        <f t="shared" si="54"/>
        <v>2310607821訪問看護</v>
      </c>
      <c r="B3506" s="489">
        <v>2310607821</v>
      </c>
      <c r="C3506" s="489" t="s">
        <v>2102</v>
      </c>
      <c r="D3506" s="489" t="s">
        <v>14624</v>
      </c>
    </row>
    <row r="3507" spans="1:4">
      <c r="A3507" s="489" t="str">
        <f t="shared" si="54"/>
        <v>2310607847介護予防訪問リハビリテーション</v>
      </c>
      <c r="B3507" s="489">
        <v>2310607847</v>
      </c>
      <c r="C3507" s="489" t="s">
        <v>2108</v>
      </c>
      <c r="D3507" s="489" t="s">
        <v>14625</v>
      </c>
    </row>
    <row r="3508" spans="1:4">
      <c r="A3508" s="489" t="str">
        <f t="shared" si="54"/>
        <v>2310607847介護予防訪問看護</v>
      </c>
      <c r="B3508" s="489">
        <v>2310607847</v>
      </c>
      <c r="C3508" s="489" t="s">
        <v>2103</v>
      </c>
      <c r="D3508" s="489" t="s">
        <v>14625</v>
      </c>
    </row>
    <row r="3509" spans="1:4">
      <c r="A3509" s="489" t="str">
        <f t="shared" si="54"/>
        <v>2310607847訪問リハビリテーション</v>
      </c>
      <c r="B3509" s="489">
        <v>2310607847</v>
      </c>
      <c r="C3509" s="489" t="s">
        <v>2104</v>
      </c>
      <c r="D3509" s="489" t="s">
        <v>14625</v>
      </c>
    </row>
    <row r="3510" spans="1:4">
      <c r="A3510" s="489" t="str">
        <f t="shared" si="54"/>
        <v>2310607847訪問看護</v>
      </c>
      <c r="B3510" s="489">
        <v>2310607847</v>
      </c>
      <c r="C3510" s="489" t="s">
        <v>2102</v>
      </c>
      <c r="D3510" s="489" t="s">
        <v>14625</v>
      </c>
    </row>
    <row r="3511" spans="1:4">
      <c r="A3511" s="489" t="str">
        <f t="shared" si="54"/>
        <v>2310607854介護予防訪問リハビリテーション</v>
      </c>
      <c r="B3511" s="489">
        <v>2310607854</v>
      </c>
      <c r="C3511" s="489" t="s">
        <v>2108</v>
      </c>
      <c r="D3511" s="489" t="s">
        <v>14626</v>
      </c>
    </row>
    <row r="3512" spans="1:4">
      <c r="A3512" s="489" t="str">
        <f t="shared" si="54"/>
        <v>2310607854介護予防訪問看護</v>
      </c>
      <c r="B3512" s="489">
        <v>2310607854</v>
      </c>
      <c r="C3512" s="489" t="s">
        <v>2103</v>
      </c>
      <c r="D3512" s="489" t="s">
        <v>14626</v>
      </c>
    </row>
    <row r="3513" spans="1:4">
      <c r="A3513" s="489" t="str">
        <f t="shared" si="54"/>
        <v>2310607854訪問リハビリテーション</v>
      </c>
      <c r="B3513" s="489">
        <v>2310607854</v>
      </c>
      <c r="C3513" s="489" t="s">
        <v>2104</v>
      </c>
      <c r="D3513" s="489" t="s">
        <v>14626</v>
      </c>
    </row>
    <row r="3514" spans="1:4">
      <c r="A3514" s="489" t="str">
        <f t="shared" si="54"/>
        <v>2310607854訪問看護</v>
      </c>
      <c r="B3514" s="489">
        <v>2310607854</v>
      </c>
      <c r="C3514" s="489" t="s">
        <v>2102</v>
      </c>
      <c r="D3514" s="489" t="s">
        <v>14626</v>
      </c>
    </row>
    <row r="3515" spans="1:4">
      <c r="A3515" s="489" t="str">
        <f t="shared" si="54"/>
        <v>2310607862介護予防訪問リハビリテーション</v>
      </c>
      <c r="B3515" s="489">
        <v>2310607862</v>
      </c>
      <c r="C3515" s="489" t="s">
        <v>2108</v>
      </c>
      <c r="D3515" s="489" t="s">
        <v>14627</v>
      </c>
    </row>
    <row r="3516" spans="1:4">
      <c r="A3516" s="489" t="str">
        <f t="shared" si="54"/>
        <v>2310607862介護予防訪問看護</v>
      </c>
      <c r="B3516" s="489">
        <v>2310607862</v>
      </c>
      <c r="C3516" s="489" t="s">
        <v>2103</v>
      </c>
      <c r="D3516" s="489" t="s">
        <v>14627</v>
      </c>
    </row>
    <row r="3517" spans="1:4">
      <c r="A3517" s="489" t="str">
        <f t="shared" si="54"/>
        <v>2310607862訪問リハビリテーション</v>
      </c>
      <c r="B3517" s="489">
        <v>2310607862</v>
      </c>
      <c r="C3517" s="489" t="s">
        <v>2104</v>
      </c>
      <c r="D3517" s="489" t="s">
        <v>14627</v>
      </c>
    </row>
    <row r="3518" spans="1:4">
      <c r="A3518" s="489" t="str">
        <f t="shared" si="54"/>
        <v>2310607862訪問看護</v>
      </c>
      <c r="B3518" s="489">
        <v>2310607862</v>
      </c>
      <c r="C3518" s="489" t="s">
        <v>2102</v>
      </c>
      <c r="D3518" s="489" t="s">
        <v>14627</v>
      </c>
    </row>
    <row r="3519" spans="1:4">
      <c r="A3519" s="489" t="str">
        <f t="shared" si="54"/>
        <v>2310607870介護予防訪問リハビリテーション</v>
      </c>
      <c r="B3519" s="489">
        <v>2310607870</v>
      </c>
      <c r="C3519" s="489" t="s">
        <v>2108</v>
      </c>
      <c r="D3519" s="489" t="s">
        <v>14628</v>
      </c>
    </row>
    <row r="3520" spans="1:4">
      <c r="A3520" s="489" t="str">
        <f t="shared" si="54"/>
        <v>2310607870介護予防訪問看護</v>
      </c>
      <c r="B3520" s="489">
        <v>2310607870</v>
      </c>
      <c r="C3520" s="489" t="s">
        <v>2103</v>
      </c>
      <c r="D3520" s="489" t="s">
        <v>14628</v>
      </c>
    </row>
    <row r="3521" spans="1:4">
      <c r="A3521" s="489" t="str">
        <f t="shared" si="54"/>
        <v>2310607870訪問リハビリテーション</v>
      </c>
      <c r="B3521" s="489">
        <v>2310607870</v>
      </c>
      <c r="C3521" s="489" t="s">
        <v>2104</v>
      </c>
      <c r="D3521" s="489" t="s">
        <v>14628</v>
      </c>
    </row>
    <row r="3522" spans="1:4">
      <c r="A3522" s="489" t="str">
        <f t="shared" ref="A3522:A3585" si="55">B3522&amp;C3522</f>
        <v>2310607870訪問看護</v>
      </c>
      <c r="B3522" s="489">
        <v>2310607870</v>
      </c>
      <c r="C3522" s="489" t="s">
        <v>2102</v>
      </c>
      <c r="D3522" s="489" t="s">
        <v>14628</v>
      </c>
    </row>
    <row r="3523" spans="1:4">
      <c r="A3523" s="489" t="str">
        <f t="shared" si="55"/>
        <v>2310607888介護予防訪問リハビリテーション</v>
      </c>
      <c r="B3523" s="489">
        <v>2310607888</v>
      </c>
      <c r="C3523" s="489" t="s">
        <v>2108</v>
      </c>
      <c r="D3523" s="489" t="s">
        <v>14629</v>
      </c>
    </row>
    <row r="3524" spans="1:4">
      <c r="A3524" s="489" t="str">
        <f t="shared" si="55"/>
        <v>2310607888介護予防訪問看護</v>
      </c>
      <c r="B3524" s="489">
        <v>2310607888</v>
      </c>
      <c r="C3524" s="489" t="s">
        <v>2103</v>
      </c>
      <c r="D3524" s="489" t="s">
        <v>14629</v>
      </c>
    </row>
    <row r="3525" spans="1:4">
      <c r="A3525" s="489" t="str">
        <f t="shared" si="55"/>
        <v>2310607888訪問リハビリテーション</v>
      </c>
      <c r="B3525" s="489">
        <v>2310607888</v>
      </c>
      <c r="C3525" s="489" t="s">
        <v>2104</v>
      </c>
      <c r="D3525" s="489" t="s">
        <v>14629</v>
      </c>
    </row>
    <row r="3526" spans="1:4">
      <c r="A3526" s="489" t="str">
        <f t="shared" si="55"/>
        <v>2310607888訪問看護</v>
      </c>
      <c r="B3526" s="489">
        <v>2310607888</v>
      </c>
      <c r="C3526" s="489" t="s">
        <v>2102</v>
      </c>
      <c r="D3526" s="489" t="s">
        <v>14629</v>
      </c>
    </row>
    <row r="3527" spans="1:4">
      <c r="A3527" s="489" t="str">
        <f t="shared" si="55"/>
        <v>2310607912介護予防訪問リハビリテーション</v>
      </c>
      <c r="B3527" s="489">
        <v>2310607912</v>
      </c>
      <c r="C3527" s="489" t="s">
        <v>2108</v>
      </c>
      <c r="D3527" s="489" t="s">
        <v>14630</v>
      </c>
    </row>
    <row r="3528" spans="1:4">
      <c r="A3528" s="489" t="str">
        <f t="shared" si="55"/>
        <v>2310607912介護予防訪問看護</v>
      </c>
      <c r="B3528" s="489">
        <v>2310607912</v>
      </c>
      <c r="C3528" s="489" t="s">
        <v>2103</v>
      </c>
      <c r="D3528" s="489" t="s">
        <v>14630</v>
      </c>
    </row>
    <row r="3529" spans="1:4">
      <c r="A3529" s="489" t="str">
        <f t="shared" si="55"/>
        <v>2310607912訪問リハビリテーション</v>
      </c>
      <c r="B3529" s="489">
        <v>2310607912</v>
      </c>
      <c r="C3529" s="489" t="s">
        <v>2104</v>
      </c>
      <c r="D3529" s="489" t="s">
        <v>14630</v>
      </c>
    </row>
    <row r="3530" spans="1:4">
      <c r="A3530" s="489" t="str">
        <f t="shared" si="55"/>
        <v>2310607912訪問看護</v>
      </c>
      <c r="B3530" s="489">
        <v>2310607912</v>
      </c>
      <c r="C3530" s="489" t="s">
        <v>2102</v>
      </c>
      <c r="D3530" s="489" t="s">
        <v>14630</v>
      </c>
    </row>
    <row r="3531" spans="1:4">
      <c r="A3531" s="489" t="str">
        <f t="shared" si="55"/>
        <v>2310607938介護予防訪問リハビリテーション</v>
      </c>
      <c r="B3531" s="489">
        <v>2310607938</v>
      </c>
      <c r="C3531" s="489" t="s">
        <v>2108</v>
      </c>
      <c r="D3531" s="489" t="s">
        <v>14631</v>
      </c>
    </row>
    <row r="3532" spans="1:4">
      <c r="A3532" s="489" t="str">
        <f t="shared" si="55"/>
        <v>2310607938介護予防訪問看護</v>
      </c>
      <c r="B3532" s="489">
        <v>2310607938</v>
      </c>
      <c r="C3532" s="489" t="s">
        <v>2103</v>
      </c>
      <c r="D3532" s="489" t="s">
        <v>14631</v>
      </c>
    </row>
    <row r="3533" spans="1:4">
      <c r="A3533" s="489" t="str">
        <f t="shared" si="55"/>
        <v>2310607938訪問リハビリテーション</v>
      </c>
      <c r="B3533" s="489">
        <v>2310607938</v>
      </c>
      <c r="C3533" s="489" t="s">
        <v>2104</v>
      </c>
      <c r="D3533" s="489" t="s">
        <v>14631</v>
      </c>
    </row>
    <row r="3534" spans="1:4">
      <c r="A3534" s="489" t="str">
        <f t="shared" si="55"/>
        <v>2310607938訪問看護</v>
      </c>
      <c r="B3534" s="489">
        <v>2310607938</v>
      </c>
      <c r="C3534" s="489" t="s">
        <v>2102</v>
      </c>
      <c r="D3534" s="489" t="s">
        <v>14631</v>
      </c>
    </row>
    <row r="3535" spans="1:4">
      <c r="A3535" s="489" t="str">
        <f t="shared" si="55"/>
        <v>2310607979介護予防訪問リハビリテーション</v>
      </c>
      <c r="B3535" s="489">
        <v>2310607979</v>
      </c>
      <c r="C3535" s="489" t="s">
        <v>2108</v>
      </c>
      <c r="D3535" s="489" t="s">
        <v>14632</v>
      </c>
    </row>
    <row r="3536" spans="1:4">
      <c r="A3536" s="489" t="str">
        <f t="shared" si="55"/>
        <v>2310607979介護予防訪問看護</v>
      </c>
      <c r="B3536" s="489">
        <v>2310607979</v>
      </c>
      <c r="C3536" s="489" t="s">
        <v>2103</v>
      </c>
      <c r="D3536" s="489" t="s">
        <v>14632</v>
      </c>
    </row>
    <row r="3537" spans="1:4">
      <c r="A3537" s="489" t="str">
        <f t="shared" si="55"/>
        <v>2310607979訪問リハビリテーション</v>
      </c>
      <c r="B3537" s="489">
        <v>2310607979</v>
      </c>
      <c r="C3537" s="489" t="s">
        <v>2104</v>
      </c>
      <c r="D3537" s="489" t="s">
        <v>14632</v>
      </c>
    </row>
    <row r="3538" spans="1:4">
      <c r="A3538" s="489" t="str">
        <f t="shared" si="55"/>
        <v>2310607979訪問看護</v>
      </c>
      <c r="B3538" s="489">
        <v>2310607979</v>
      </c>
      <c r="C3538" s="489" t="s">
        <v>2102</v>
      </c>
      <c r="D3538" s="489" t="s">
        <v>14632</v>
      </c>
    </row>
    <row r="3539" spans="1:4">
      <c r="A3539" s="489" t="str">
        <f t="shared" si="55"/>
        <v>2310607987介護予防訪問リハビリテーション</v>
      </c>
      <c r="B3539" s="489">
        <v>2310607987</v>
      </c>
      <c r="C3539" s="489" t="s">
        <v>2108</v>
      </c>
      <c r="D3539" s="489" t="s">
        <v>14633</v>
      </c>
    </row>
    <row r="3540" spans="1:4">
      <c r="A3540" s="489" t="str">
        <f t="shared" si="55"/>
        <v>2310607987介護予防訪問看護</v>
      </c>
      <c r="B3540" s="489">
        <v>2310607987</v>
      </c>
      <c r="C3540" s="489" t="s">
        <v>2103</v>
      </c>
      <c r="D3540" s="489" t="s">
        <v>14633</v>
      </c>
    </row>
    <row r="3541" spans="1:4">
      <c r="A3541" s="489" t="str">
        <f t="shared" si="55"/>
        <v>2310607987訪問リハビリテーション</v>
      </c>
      <c r="B3541" s="489">
        <v>2310607987</v>
      </c>
      <c r="C3541" s="489" t="s">
        <v>2104</v>
      </c>
      <c r="D3541" s="489" t="s">
        <v>14633</v>
      </c>
    </row>
    <row r="3542" spans="1:4">
      <c r="A3542" s="489" t="str">
        <f t="shared" si="55"/>
        <v>2310607987訪問看護</v>
      </c>
      <c r="B3542" s="489">
        <v>2310607987</v>
      </c>
      <c r="C3542" s="489" t="s">
        <v>2102</v>
      </c>
      <c r="D3542" s="489" t="s">
        <v>14633</v>
      </c>
    </row>
    <row r="3543" spans="1:4">
      <c r="A3543" s="489" t="str">
        <f t="shared" si="55"/>
        <v>2310607995介護予防訪問リハビリテーション</v>
      </c>
      <c r="B3543" s="489">
        <v>2310607995</v>
      </c>
      <c r="C3543" s="489" t="s">
        <v>2108</v>
      </c>
      <c r="D3543" s="489" t="s">
        <v>14634</v>
      </c>
    </row>
    <row r="3544" spans="1:4">
      <c r="A3544" s="489" t="str">
        <f t="shared" si="55"/>
        <v>2310607995介護予防訪問看護</v>
      </c>
      <c r="B3544" s="489">
        <v>2310607995</v>
      </c>
      <c r="C3544" s="489" t="s">
        <v>2103</v>
      </c>
      <c r="D3544" s="489" t="s">
        <v>14634</v>
      </c>
    </row>
    <row r="3545" spans="1:4">
      <c r="A3545" s="489" t="str">
        <f t="shared" si="55"/>
        <v>2310607995訪問リハビリテーション</v>
      </c>
      <c r="B3545" s="489">
        <v>2310607995</v>
      </c>
      <c r="C3545" s="489" t="s">
        <v>2104</v>
      </c>
      <c r="D3545" s="489" t="s">
        <v>14634</v>
      </c>
    </row>
    <row r="3546" spans="1:4">
      <c r="A3546" s="489" t="str">
        <f t="shared" si="55"/>
        <v>2310607995訪問看護</v>
      </c>
      <c r="B3546" s="489">
        <v>2310607995</v>
      </c>
      <c r="C3546" s="489" t="s">
        <v>2102</v>
      </c>
      <c r="D3546" s="489" t="s">
        <v>14634</v>
      </c>
    </row>
    <row r="3547" spans="1:4">
      <c r="A3547" s="489" t="str">
        <f t="shared" si="55"/>
        <v>2310608019介護予防訪問リハビリテーション</v>
      </c>
      <c r="B3547" s="489">
        <v>2310608019</v>
      </c>
      <c r="C3547" s="489" t="s">
        <v>2108</v>
      </c>
      <c r="D3547" s="489" t="s">
        <v>14635</v>
      </c>
    </row>
    <row r="3548" spans="1:4">
      <c r="A3548" s="489" t="str">
        <f t="shared" si="55"/>
        <v>2310608019介護予防訪問看護</v>
      </c>
      <c r="B3548" s="489">
        <v>2310608019</v>
      </c>
      <c r="C3548" s="489" t="s">
        <v>2103</v>
      </c>
      <c r="D3548" s="489" t="s">
        <v>14635</v>
      </c>
    </row>
    <row r="3549" spans="1:4">
      <c r="A3549" s="489" t="str">
        <f t="shared" si="55"/>
        <v>2310608019訪問リハビリテーション</v>
      </c>
      <c r="B3549" s="489">
        <v>2310608019</v>
      </c>
      <c r="C3549" s="489" t="s">
        <v>2104</v>
      </c>
      <c r="D3549" s="489" t="s">
        <v>14635</v>
      </c>
    </row>
    <row r="3550" spans="1:4">
      <c r="A3550" s="489" t="str">
        <f t="shared" si="55"/>
        <v>2310608019訪問看護</v>
      </c>
      <c r="B3550" s="489">
        <v>2310608019</v>
      </c>
      <c r="C3550" s="489" t="s">
        <v>2102</v>
      </c>
      <c r="D3550" s="489" t="s">
        <v>14635</v>
      </c>
    </row>
    <row r="3551" spans="1:4">
      <c r="A3551" s="489" t="str">
        <f t="shared" si="55"/>
        <v>2310608050介護予防訪問リハビリテーション</v>
      </c>
      <c r="B3551" s="489">
        <v>2310608050</v>
      </c>
      <c r="C3551" s="489" t="s">
        <v>2108</v>
      </c>
      <c r="D3551" s="489" t="s">
        <v>14636</v>
      </c>
    </row>
    <row r="3552" spans="1:4">
      <c r="A3552" s="489" t="str">
        <f t="shared" si="55"/>
        <v>2310608050介護予防訪問看護</v>
      </c>
      <c r="B3552" s="489">
        <v>2310608050</v>
      </c>
      <c r="C3552" s="489" t="s">
        <v>2103</v>
      </c>
      <c r="D3552" s="489" t="s">
        <v>14636</v>
      </c>
    </row>
    <row r="3553" spans="1:4">
      <c r="A3553" s="489" t="str">
        <f t="shared" si="55"/>
        <v>2310608050訪問リハビリテーション</v>
      </c>
      <c r="B3553" s="489">
        <v>2310608050</v>
      </c>
      <c r="C3553" s="489" t="s">
        <v>2104</v>
      </c>
      <c r="D3553" s="489" t="s">
        <v>14636</v>
      </c>
    </row>
    <row r="3554" spans="1:4">
      <c r="A3554" s="489" t="str">
        <f t="shared" si="55"/>
        <v>2310608050訪問看護</v>
      </c>
      <c r="B3554" s="489">
        <v>2310608050</v>
      </c>
      <c r="C3554" s="489" t="s">
        <v>2102</v>
      </c>
      <c r="D3554" s="489" t="s">
        <v>14636</v>
      </c>
    </row>
    <row r="3555" spans="1:4">
      <c r="A3555" s="489" t="str">
        <f t="shared" si="55"/>
        <v>2310608076介護予防訪問リハビリテーション</v>
      </c>
      <c r="B3555" s="489">
        <v>2310608076</v>
      </c>
      <c r="C3555" s="489" t="s">
        <v>2108</v>
      </c>
      <c r="D3555" s="489" t="s">
        <v>14637</v>
      </c>
    </row>
    <row r="3556" spans="1:4">
      <c r="A3556" s="489" t="str">
        <f t="shared" si="55"/>
        <v>2310608076介護予防訪問看護</v>
      </c>
      <c r="B3556" s="489">
        <v>2310608076</v>
      </c>
      <c r="C3556" s="489" t="s">
        <v>2103</v>
      </c>
      <c r="D3556" s="489" t="s">
        <v>14637</v>
      </c>
    </row>
    <row r="3557" spans="1:4">
      <c r="A3557" s="489" t="str">
        <f t="shared" si="55"/>
        <v>2310608076訪問リハビリテーション</v>
      </c>
      <c r="B3557" s="489">
        <v>2310608076</v>
      </c>
      <c r="C3557" s="489" t="s">
        <v>2104</v>
      </c>
      <c r="D3557" s="489" t="s">
        <v>14637</v>
      </c>
    </row>
    <row r="3558" spans="1:4">
      <c r="A3558" s="489" t="str">
        <f t="shared" si="55"/>
        <v>2310608076訪問看護</v>
      </c>
      <c r="B3558" s="489">
        <v>2310608076</v>
      </c>
      <c r="C3558" s="489" t="s">
        <v>2102</v>
      </c>
      <c r="D3558" s="489" t="s">
        <v>14637</v>
      </c>
    </row>
    <row r="3559" spans="1:4">
      <c r="A3559" s="489" t="str">
        <f t="shared" si="55"/>
        <v>2310608084介護予防訪問リハビリテーション</v>
      </c>
      <c r="B3559" s="489">
        <v>2310608084</v>
      </c>
      <c r="C3559" s="489" t="s">
        <v>2108</v>
      </c>
      <c r="D3559" s="489" t="s">
        <v>14638</v>
      </c>
    </row>
    <row r="3560" spans="1:4">
      <c r="A3560" s="489" t="str">
        <f t="shared" si="55"/>
        <v>2310608084介護予防訪問看護</v>
      </c>
      <c r="B3560" s="489">
        <v>2310608084</v>
      </c>
      <c r="C3560" s="489" t="s">
        <v>2103</v>
      </c>
      <c r="D3560" s="489" t="s">
        <v>14638</v>
      </c>
    </row>
    <row r="3561" spans="1:4">
      <c r="A3561" s="489" t="str">
        <f t="shared" si="55"/>
        <v>2310608084訪問リハビリテーション</v>
      </c>
      <c r="B3561" s="489">
        <v>2310608084</v>
      </c>
      <c r="C3561" s="489" t="s">
        <v>2104</v>
      </c>
      <c r="D3561" s="489" t="s">
        <v>14638</v>
      </c>
    </row>
    <row r="3562" spans="1:4">
      <c r="A3562" s="489" t="str">
        <f t="shared" si="55"/>
        <v>2310608084訪問看護</v>
      </c>
      <c r="B3562" s="489">
        <v>2310608084</v>
      </c>
      <c r="C3562" s="489" t="s">
        <v>2102</v>
      </c>
      <c r="D3562" s="489" t="s">
        <v>14638</v>
      </c>
    </row>
    <row r="3563" spans="1:4">
      <c r="A3563" s="489" t="str">
        <f t="shared" si="55"/>
        <v>2310608092介護予防訪問リハビリテーション</v>
      </c>
      <c r="B3563" s="489">
        <v>2310608092</v>
      </c>
      <c r="C3563" s="489" t="s">
        <v>2108</v>
      </c>
      <c r="D3563" s="489" t="s">
        <v>14639</v>
      </c>
    </row>
    <row r="3564" spans="1:4">
      <c r="A3564" s="489" t="str">
        <f t="shared" si="55"/>
        <v>2310608092介護予防訪問看護</v>
      </c>
      <c r="B3564" s="489">
        <v>2310608092</v>
      </c>
      <c r="C3564" s="489" t="s">
        <v>2103</v>
      </c>
      <c r="D3564" s="489" t="s">
        <v>14639</v>
      </c>
    </row>
    <row r="3565" spans="1:4">
      <c r="A3565" s="489" t="str">
        <f t="shared" si="55"/>
        <v>2310608092訪問リハビリテーション</v>
      </c>
      <c r="B3565" s="489">
        <v>2310608092</v>
      </c>
      <c r="C3565" s="489" t="s">
        <v>2104</v>
      </c>
      <c r="D3565" s="489" t="s">
        <v>14639</v>
      </c>
    </row>
    <row r="3566" spans="1:4">
      <c r="A3566" s="489" t="str">
        <f t="shared" si="55"/>
        <v>2310608092訪問看護</v>
      </c>
      <c r="B3566" s="489">
        <v>2310608092</v>
      </c>
      <c r="C3566" s="489" t="s">
        <v>2102</v>
      </c>
      <c r="D3566" s="489" t="s">
        <v>14639</v>
      </c>
    </row>
    <row r="3567" spans="1:4">
      <c r="A3567" s="489" t="str">
        <f t="shared" si="55"/>
        <v>2310608134介護予防訪問リハビリテーション</v>
      </c>
      <c r="B3567" s="489">
        <v>2310608134</v>
      </c>
      <c r="C3567" s="489" t="s">
        <v>2108</v>
      </c>
      <c r="D3567" s="489" t="s">
        <v>14640</v>
      </c>
    </row>
    <row r="3568" spans="1:4">
      <c r="A3568" s="489" t="str">
        <f t="shared" si="55"/>
        <v>2310608134介護予防訪問看護</v>
      </c>
      <c r="B3568" s="489">
        <v>2310608134</v>
      </c>
      <c r="C3568" s="489" t="s">
        <v>2103</v>
      </c>
      <c r="D3568" s="489" t="s">
        <v>14640</v>
      </c>
    </row>
    <row r="3569" spans="1:4">
      <c r="A3569" s="489" t="str">
        <f t="shared" si="55"/>
        <v>2310608134訪問リハビリテーション</v>
      </c>
      <c r="B3569" s="489">
        <v>2310608134</v>
      </c>
      <c r="C3569" s="489" t="s">
        <v>2104</v>
      </c>
      <c r="D3569" s="489" t="s">
        <v>14640</v>
      </c>
    </row>
    <row r="3570" spans="1:4">
      <c r="A3570" s="489" t="str">
        <f t="shared" si="55"/>
        <v>2310608134訪問看護</v>
      </c>
      <c r="B3570" s="489">
        <v>2310608134</v>
      </c>
      <c r="C3570" s="489" t="s">
        <v>2102</v>
      </c>
      <c r="D3570" s="489" t="s">
        <v>14640</v>
      </c>
    </row>
    <row r="3571" spans="1:4">
      <c r="A3571" s="489" t="str">
        <f t="shared" si="55"/>
        <v>2310608142介護予防通所リハビリテーション</v>
      </c>
      <c r="B3571" s="489">
        <v>2310608142</v>
      </c>
      <c r="C3571" s="489" t="s">
        <v>2512</v>
      </c>
      <c r="D3571" s="489" t="s">
        <v>14641</v>
      </c>
    </row>
    <row r="3572" spans="1:4">
      <c r="A3572" s="489" t="str">
        <f t="shared" si="55"/>
        <v>2310608142介護予防訪問リハビリテーション</v>
      </c>
      <c r="B3572" s="489">
        <v>2310608142</v>
      </c>
      <c r="C3572" s="489" t="s">
        <v>2108</v>
      </c>
      <c r="D3572" s="489" t="s">
        <v>14641</v>
      </c>
    </row>
    <row r="3573" spans="1:4">
      <c r="A3573" s="489" t="str">
        <f t="shared" si="55"/>
        <v>2310608142介護予防訪問看護</v>
      </c>
      <c r="B3573" s="489">
        <v>2310608142</v>
      </c>
      <c r="C3573" s="489" t="s">
        <v>2103</v>
      </c>
      <c r="D3573" s="489" t="s">
        <v>14641</v>
      </c>
    </row>
    <row r="3574" spans="1:4">
      <c r="A3574" s="489" t="str">
        <f t="shared" si="55"/>
        <v>2310608142通所リハビリテーション</v>
      </c>
      <c r="B3574" s="489">
        <v>2310608142</v>
      </c>
      <c r="C3574" s="489" t="s">
        <v>2511</v>
      </c>
      <c r="D3574" s="489" t="s">
        <v>14641</v>
      </c>
    </row>
    <row r="3575" spans="1:4">
      <c r="A3575" s="489" t="str">
        <f t="shared" si="55"/>
        <v>2310608142訪問リハビリテーション</v>
      </c>
      <c r="B3575" s="489">
        <v>2310608142</v>
      </c>
      <c r="C3575" s="489" t="s">
        <v>2104</v>
      </c>
      <c r="D3575" s="489" t="s">
        <v>14641</v>
      </c>
    </row>
    <row r="3576" spans="1:4">
      <c r="A3576" s="489" t="str">
        <f t="shared" si="55"/>
        <v>2310608142訪問看護</v>
      </c>
      <c r="B3576" s="489">
        <v>2310608142</v>
      </c>
      <c r="C3576" s="489" t="s">
        <v>2102</v>
      </c>
      <c r="D3576" s="489" t="s">
        <v>14641</v>
      </c>
    </row>
    <row r="3577" spans="1:4">
      <c r="A3577" s="489" t="str">
        <f t="shared" si="55"/>
        <v>2310608183介護予防訪問リハビリテーション</v>
      </c>
      <c r="B3577" s="489">
        <v>2310608183</v>
      </c>
      <c r="C3577" s="489" t="s">
        <v>2108</v>
      </c>
      <c r="D3577" s="489" t="s">
        <v>14642</v>
      </c>
    </row>
    <row r="3578" spans="1:4">
      <c r="A3578" s="489" t="str">
        <f t="shared" si="55"/>
        <v>2310608183介護予防訪問看護</v>
      </c>
      <c r="B3578" s="489">
        <v>2310608183</v>
      </c>
      <c r="C3578" s="489" t="s">
        <v>2103</v>
      </c>
      <c r="D3578" s="489" t="s">
        <v>14642</v>
      </c>
    </row>
    <row r="3579" spans="1:4">
      <c r="A3579" s="489" t="str">
        <f t="shared" si="55"/>
        <v>2310608183訪問リハビリテーション</v>
      </c>
      <c r="B3579" s="489">
        <v>2310608183</v>
      </c>
      <c r="C3579" s="489" t="s">
        <v>2104</v>
      </c>
      <c r="D3579" s="489" t="s">
        <v>14642</v>
      </c>
    </row>
    <row r="3580" spans="1:4">
      <c r="A3580" s="489" t="str">
        <f t="shared" si="55"/>
        <v>2310608183訪問看護</v>
      </c>
      <c r="B3580" s="489">
        <v>2310608183</v>
      </c>
      <c r="C3580" s="489" t="s">
        <v>2102</v>
      </c>
      <c r="D3580" s="489" t="s">
        <v>14642</v>
      </c>
    </row>
    <row r="3581" spans="1:4">
      <c r="A3581" s="489" t="str">
        <f t="shared" si="55"/>
        <v>2310608191介護予防訪問リハビリテーション</v>
      </c>
      <c r="B3581" s="489">
        <v>2310608191</v>
      </c>
      <c r="C3581" s="489" t="s">
        <v>2108</v>
      </c>
      <c r="D3581" s="489" t="s">
        <v>14643</v>
      </c>
    </row>
    <row r="3582" spans="1:4">
      <c r="A3582" s="489" t="str">
        <f t="shared" si="55"/>
        <v>2310608191介護予防訪問看護</v>
      </c>
      <c r="B3582" s="489">
        <v>2310608191</v>
      </c>
      <c r="C3582" s="489" t="s">
        <v>2103</v>
      </c>
      <c r="D3582" s="489" t="s">
        <v>14643</v>
      </c>
    </row>
    <row r="3583" spans="1:4">
      <c r="A3583" s="489" t="str">
        <f t="shared" si="55"/>
        <v>2310608191訪問リハビリテーション</v>
      </c>
      <c r="B3583" s="489">
        <v>2310608191</v>
      </c>
      <c r="C3583" s="489" t="s">
        <v>2104</v>
      </c>
      <c r="D3583" s="489" t="s">
        <v>14643</v>
      </c>
    </row>
    <row r="3584" spans="1:4">
      <c r="A3584" s="489" t="str">
        <f t="shared" si="55"/>
        <v>2310608191訪問看護</v>
      </c>
      <c r="B3584" s="489">
        <v>2310608191</v>
      </c>
      <c r="C3584" s="489" t="s">
        <v>2102</v>
      </c>
      <c r="D3584" s="489" t="s">
        <v>14643</v>
      </c>
    </row>
    <row r="3585" spans="1:4">
      <c r="A3585" s="489" t="str">
        <f t="shared" si="55"/>
        <v>2310608209介護予防訪問リハビリテーション</v>
      </c>
      <c r="B3585" s="489">
        <v>2310608209</v>
      </c>
      <c r="C3585" s="489" t="s">
        <v>2108</v>
      </c>
      <c r="D3585" s="489" t="s">
        <v>14644</v>
      </c>
    </row>
    <row r="3586" spans="1:4">
      <c r="A3586" s="489" t="str">
        <f t="shared" ref="A3586:A3649" si="56">B3586&amp;C3586</f>
        <v>2310608209介護予防訪問看護</v>
      </c>
      <c r="B3586" s="489">
        <v>2310608209</v>
      </c>
      <c r="C3586" s="489" t="s">
        <v>2103</v>
      </c>
      <c r="D3586" s="489" t="s">
        <v>14644</v>
      </c>
    </row>
    <row r="3587" spans="1:4">
      <c r="A3587" s="489" t="str">
        <f t="shared" si="56"/>
        <v>2310608209訪問リハビリテーション</v>
      </c>
      <c r="B3587" s="489">
        <v>2310608209</v>
      </c>
      <c r="C3587" s="489" t="s">
        <v>2104</v>
      </c>
      <c r="D3587" s="489" t="s">
        <v>14644</v>
      </c>
    </row>
    <row r="3588" spans="1:4">
      <c r="A3588" s="489" t="str">
        <f t="shared" si="56"/>
        <v>2310608209訪問看護</v>
      </c>
      <c r="B3588" s="489">
        <v>2310608209</v>
      </c>
      <c r="C3588" s="489" t="s">
        <v>2102</v>
      </c>
      <c r="D3588" s="489" t="s">
        <v>14644</v>
      </c>
    </row>
    <row r="3589" spans="1:4">
      <c r="A3589" s="489" t="str">
        <f t="shared" si="56"/>
        <v>2310608225介護予防訪問リハビリテーション</v>
      </c>
      <c r="B3589" s="489">
        <v>2310608225</v>
      </c>
      <c r="C3589" s="489" t="s">
        <v>2108</v>
      </c>
      <c r="D3589" s="489" t="s">
        <v>14645</v>
      </c>
    </row>
    <row r="3590" spans="1:4">
      <c r="A3590" s="489" t="str">
        <f t="shared" si="56"/>
        <v>2310608225介護予防訪問看護</v>
      </c>
      <c r="B3590" s="489">
        <v>2310608225</v>
      </c>
      <c r="C3590" s="489" t="s">
        <v>2103</v>
      </c>
      <c r="D3590" s="489" t="s">
        <v>14645</v>
      </c>
    </row>
    <row r="3591" spans="1:4">
      <c r="A3591" s="489" t="str">
        <f t="shared" si="56"/>
        <v>2310608225訪問リハビリテーション</v>
      </c>
      <c r="B3591" s="489">
        <v>2310608225</v>
      </c>
      <c r="C3591" s="489" t="s">
        <v>2104</v>
      </c>
      <c r="D3591" s="489" t="s">
        <v>14645</v>
      </c>
    </row>
    <row r="3592" spans="1:4">
      <c r="A3592" s="489" t="str">
        <f t="shared" si="56"/>
        <v>2310608225訪問看護</v>
      </c>
      <c r="B3592" s="489">
        <v>2310608225</v>
      </c>
      <c r="C3592" s="489" t="s">
        <v>2102</v>
      </c>
      <c r="D3592" s="489" t="s">
        <v>14645</v>
      </c>
    </row>
    <row r="3593" spans="1:4">
      <c r="A3593" s="489" t="str">
        <f t="shared" si="56"/>
        <v>2310608233介護予防訪問リハビリテーション</v>
      </c>
      <c r="B3593" s="489">
        <v>2310608233</v>
      </c>
      <c r="C3593" s="489" t="s">
        <v>2108</v>
      </c>
      <c r="D3593" s="489" t="s">
        <v>14646</v>
      </c>
    </row>
    <row r="3594" spans="1:4">
      <c r="A3594" s="489" t="str">
        <f t="shared" si="56"/>
        <v>2310608233介護予防訪問看護</v>
      </c>
      <c r="B3594" s="489">
        <v>2310608233</v>
      </c>
      <c r="C3594" s="489" t="s">
        <v>2103</v>
      </c>
      <c r="D3594" s="489" t="s">
        <v>14646</v>
      </c>
    </row>
    <row r="3595" spans="1:4">
      <c r="A3595" s="489" t="str">
        <f t="shared" si="56"/>
        <v>2310608233訪問リハビリテーション</v>
      </c>
      <c r="B3595" s="489">
        <v>2310608233</v>
      </c>
      <c r="C3595" s="489" t="s">
        <v>2104</v>
      </c>
      <c r="D3595" s="489" t="s">
        <v>14646</v>
      </c>
    </row>
    <row r="3596" spans="1:4">
      <c r="A3596" s="489" t="str">
        <f t="shared" si="56"/>
        <v>2310608233訪問看護</v>
      </c>
      <c r="B3596" s="489">
        <v>2310608233</v>
      </c>
      <c r="C3596" s="489" t="s">
        <v>2102</v>
      </c>
      <c r="D3596" s="489" t="s">
        <v>14646</v>
      </c>
    </row>
    <row r="3597" spans="1:4">
      <c r="A3597" s="489" t="str">
        <f t="shared" si="56"/>
        <v>2310608241介護予防訪問リハビリテーション</v>
      </c>
      <c r="B3597" s="489">
        <v>2310608241</v>
      </c>
      <c r="C3597" s="489" t="s">
        <v>2108</v>
      </c>
      <c r="D3597" s="489" t="s">
        <v>14647</v>
      </c>
    </row>
    <row r="3598" spans="1:4">
      <c r="A3598" s="489" t="str">
        <f t="shared" si="56"/>
        <v>2310608241介護予防訪問看護</v>
      </c>
      <c r="B3598" s="489">
        <v>2310608241</v>
      </c>
      <c r="C3598" s="489" t="s">
        <v>2103</v>
      </c>
      <c r="D3598" s="489" t="s">
        <v>14647</v>
      </c>
    </row>
    <row r="3599" spans="1:4">
      <c r="A3599" s="489" t="str">
        <f t="shared" si="56"/>
        <v>2310608241訪問リハビリテーション</v>
      </c>
      <c r="B3599" s="489">
        <v>2310608241</v>
      </c>
      <c r="C3599" s="489" t="s">
        <v>2104</v>
      </c>
      <c r="D3599" s="489" t="s">
        <v>14647</v>
      </c>
    </row>
    <row r="3600" spans="1:4">
      <c r="A3600" s="489" t="str">
        <f t="shared" si="56"/>
        <v>2310608241訪問看護</v>
      </c>
      <c r="B3600" s="489">
        <v>2310608241</v>
      </c>
      <c r="C3600" s="489" t="s">
        <v>2102</v>
      </c>
      <c r="D3600" s="489" t="s">
        <v>14647</v>
      </c>
    </row>
    <row r="3601" spans="1:4">
      <c r="A3601" s="489" t="str">
        <f t="shared" si="56"/>
        <v>2310608258介護予防訪問リハビリテーション</v>
      </c>
      <c r="B3601" s="489">
        <v>2310608258</v>
      </c>
      <c r="C3601" s="489" t="s">
        <v>2108</v>
      </c>
      <c r="D3601" s="489" t="s">
        <v>14648</v>
      </c>
    </row>
    <row r="3602" spans="1:4">
      <c r="A3602" s="489" t="str">
        <f t="shared" si="56"/>
        <v>2310608258介護予防訪問看護</v>
      </c>
      <c r="B3602" s="489">
        <v>2310608258</v>
      </c>
      <c r="C3602" s="489" t="s">
        <v>2103</v>
      </c>
      <c r="D3602" s="489" t="s">
        <v>14648</v>
      </c>
    </row>
    <row r="3603" spans="1:4">
      <c r="A3603" s="489" t="str">
        <f t="shared" si="56"/>
        <v>2310608258訪問リハビリテーション</v>
      </c>
      <c r="B3603" s="489">
        <v>2310608258</v>
      </c>
      <c r="C3603" s="489" t="s">
        <v>2104</v>
      </c>
      <c r="D3603" s="489" t="s">
        <v>14648</v>
      </c>
    </row>
    <row r="3604" spans="1:4">
      <c r="A3604" s="489" t="str">
        <f t="shared" si="56"/>
        <v>2310608258訪問看護</v>
      </c>
      <c r="B3604" s="489">
        <v>2310608258</v>
      </c>
      <c r="C3604" s="489" t="s">
        <v>2102</v>
      </c>
      <c r="D3604" s="489" t="s">
        <v>14648</v>
      </c>
    </row>
    <row r="3605" spans="1:4">
      <c r="A3605" s="489" t="str">
        <f t="shared" si="56"/>
        <v>2310608266介護予防訪問リハビリテーション</v>
      </c>
      <c r="B3605" s="489">
        <v>2310608266</v>
      </c>
      <c r="C3605" s="489" t="s">
        <v>2108</v>
      </c>
      <c r="D3605" s="489" t="s">
        <v>14649</v>
      </c>
    </row>
    <row r="3606" spans="1:4">
      <c r="A3606" s="489" t="str">
        <f t="shared" si="56"/>
        <v>2310608266介護予防訪問看護</v>
      </c>
      <c r="B3606" s="489">
        <v>2310608266</v>
      </c>
      <c r="C3606" s="489" t="s">
        <v>2103</v>
      </c>
      <c r="D3606" s="489" t="s">
        <v>14649</v>
      </c>
    </row>
    <row r="3607" spans="1:4">
      <c r="A3607" s="489" t="str">
        <f t="shared" si="56"/>
        <v>2310608266訪問リハビリテーション</v>
      </c>
      <c r="B3607" s="489">
        <v>2310608266</v>
      </c>
      <c r="C3607" s="489" t="s">
        <v>2104</v>
      </c>
      <c r="D3607" s="489" t="s">
        <v>14649</v>
      </c>
    </row>
    <row r="3608" spans="1:4">
      <c r="A3608" s="489" t="str">
        <f t="shared" si="56"/>
        <v>2310608266訪問看護</v>
      </c>
      <c r="B3608" s="489">
        <v>2310608266</v>
      </c>
      <c r="C3608" s="489" t="s">
        <v>2102</v>
      </c>
      <c r="D3608" s="489" t="s">
        <v>14649</v>
      </c>
    </row>
    <row r="3609" spans="1:4">
      <c r="A3609" s="489" t="str">
        <f t="shared" si="56"/>
        <v>2310608274介護予防訪問リハビリテーション</v>
      </c>
      <c r="B3609" s="489">
        <v>2310608274</v>
      </c>
      <c r="C3609" s="489" t="s">
        <v>2108</v>
      </c>
      <c r="D3609" s="489" t="s">
        <v>14650</v>
      </c>
    </row>
    <row r="3610" spans="1:4">
      <c r="A3610" s="489" t="str">
        <f t="shared" si="56"/>
        <v>2310608274介護予防訪問看護</v>
      </c>
      <c r="B3610" s="489">
        <v>2310608274</v>
      </c>
      <c r="C3610" s="489" t="s">
        <v>2103</v>
      </c>
      <c r="D3610" s="489" t="s">
        <v>14650</v>
      </c>
    </row>
    <row r="3611" spans="1:4">
      <c r="A3611" s="489" t="str">
        <f t="shared" si="56"/>
        <v>2310608274訪問リハビリテーション</v>
      </c>
      <c r="B3611" s="489">
        <v>2310608274</v>
      </c>
      <c r="C3611" s="489" t="s">
        <v>2104</v>
      </c>
      <c r="D3611" s="489" t="s">
        <v>14650</v>
      </c>
    </row>
    <row r="3612" spans="1:4">
      <c r="A3612" s="489" t="str">
        <f t="shared" si="56"/>
        <v>2310608274訪問看護</v>
      </c>
      <c r="B3612" s="489">
        <v>2310608274</v>
      </c>
      <c r="C3612" s="489" t="s">
        <v>2102</v>
      </c>
      <c r="D3612" s="489" t="s">
        <v>14650</v>
      </c>
    </row>
    <row r="3613" spans="1:4">
      <c r="A3613" s="489" t="str">
        <f t="shared" si="56"/>
        <v>2310608282介護予防訪問リハビリテーション</v>
      </c>
      <c r="B3613" s="489">
        <v>2310608282</v>
      </c>
      <c r="C3613" s="489" t="s">
        <v>2108</v>
      </c>
      <c r="D3613" s="489" t="s">
        <v>14651</v>
      </c>
    </row>
    <row r="3614" spans="1:4">
      <c r="A3614" s="489" t="str">
        <f t="shared" si="56"/>
        <v>2310608282介護予防訪問看護</v>
      </c>
      <c r="B3614" s="489">
        <v>2310608282</v>
      </c>
      <c r="C3614" s="489" t="s">
        <v>2103</v>
      </c>
      <c r="D3614" s="489" t="s">
        <v>14651</v>
      </c>
    </row>
    <row r="3615" spans="1:4">
      <c r="A3615" s="489" t="str">
        <f t="shared" si="56"/>
        <v>2310608282訪問リハビリテーション</v>
      </c>
      <c r="B3615" s="489">
        <v>2310608282</v>
      </c>
      <c r="C3615" s="489" t="s">
        <v>2104</v>
      </c>
      <c r="D3615" s="489" t="s">
        <v>14651</v>
      </c>
    </row>
    <row r="3616" spans="1:4">
      <c r="A3616" s="489" t="str">
        <f t="shared" si="56"/>
        <v>2310608282訪問看護</v>
      </c>
      <c r="B3616" s="489">
        <v>2310608282</v>
      </c>
      <c r="C3616" s="489" t="s">
        <v>2102</v>
      </c>
      <c r="D3616" s="489" t="s">
        <v>14651</v>
      </c>
    </row>
    <row r="3617" spans="1:4">
      <c r="A3617" s="489" t="str">
        <f t="shared" si="56"/>
        <v>2310608290介護予防訪問リハビリテーション</v>
      </c>
      <c r="B3617" s="489">
        <v>2310608290</v>
      </c>
      <c r="C3617" s="489" t="s">
        <v>2108</v>
      </c>
      <c r="D3617" s="489" t="s">
        <v>14652</v>
      </c>
    </row>
    <row r="3618" spans="1:4">
      <c r="A3618" s="489" t="str">
        <f t="shared" si="56"/>
        <v>2310608290介護予防訪問看護</v>
      </c>
      <c r="B3618" s="489">
        <v>2310608290</v>
      </c>
      <c r="C3618" s="489" t="s">
        <v>2103</v>
      </c>
      <c r="D3618" s="489" t="s">
        <v>14652</v>
      </c>
    </row>
    <row r="3619" spans="1:4">
      <c r="A3619" s="489" t="str">
        <f t="shared" si="56"/>
        <v>2310608290訪問リハビリテーション</v>
      </c>
      <c r="B3619" s="489">
        <v>2310608290</v>
      </c>
      <c r="C3619" s="489" t="s">
        <v>2104</v>
      </c>
      <c r="D3619" s="489" t="s">
        <v>14652</v>
      </c>
    </row>
    <row r="3620" spans="1:4">
      <c r="A3620" s="489" t="str">
        <f t="shared" si="56"/>
        <v>2310608290訪問看護</v>
      </c>
      <c r="B3620" s="489">
        <v>2310608290</v>
      </c>
      <c r="C3620" s="489" t="s">
        <v>2102</v>
      </c>
      <c r="D3620" s="489" t="s">
        <v>14652</v>
      </c>
    </row>
    <row r="3621" spans="1:4">
      <c r="A3621" s="489" t="str">
        <f t="shared" si="56"/>
        <v>2310608308介護予防訪問リハビリテーション</v>
      </c>
      <c r="B3621" s="489">
        <v>2310608308</v>
      </c>
      <c r="C3621" s="489" t="s">
        <v>2108</v>
      </c>
      <c r="D3621" s="489" t="s">
        <v>14653</v>
      </c>
    </row>
    <row r="3622" spans="1:4">
      <c r="A3622" s="489" t="str">
        <f t="shared" si="56"/>
        <v>2310608308介護予防訪問看護</v>
      </c>
      <c r="B3622" s="489">
        <v>2310608308</v>
      </c>
      <c r="C3622" s="489" t="s">
        <v>2103</v>
      </c>
      <c r="D3622" s="489" t="s">
        <v>14653</v>
      </c>
    </row>
    <row r="3623" spans="1:4">
      <c r="A3623" s="489" t="str">
        <f t="shared" si="56"/>
        <v>2310608308訪問リハビリテーション</v>
      </c>
      <c r="B3623" s="489">
        <v>2310608308</v>
      </c>
      <c r="C3623" s="489" t="s">
        <v>2104</v>
      </c>
      <c r="D3623" s="489" t="s">
        <v>14653</v>
      </c>
    </row>
    <row r="3624" spans="1:4">
      <c r="A3624" s="489" t="str">
        <f t="shared" si="56"/>
        <v>2310608308訪問看護</v>
      </c>
      <c r="B3624" s="489">
        <v>2310608308</v>
      </c>
      <c r="C3624" s="489" t="s">
        <v>2102</v>
      </c>
      <c r="D3624" s="489" t="s">
        <v>14653</v>
      </c>
    </row>
    <row r="3625" spans="1:4">
      <c r="A3625" s="489" t="str">
        <f t="shared" si="56"/>
        <v>2310608316介護予防訪問リハビリテーション</v>
      </c>
      <c r="B3625" s="489">
        <v>2310608316</v>
      </c>
      <c r="C3625" s="489" t="s">
        <v>2108</v>
      </c>
      <c r="D3625" s="489" t="s">
        <v>14654</v>
      </c>
    </row>
    <row r="3626" spans="1:4">
      <c r="A3626" s="489" t="str">
        <f t="shared" si="56"/>
        <v>2310608316介護予防訪問看護</v>
      </c>
      <c r="B3626" s="489">
        <v>2310608316</v>
      </c>
      <c r="C3626" s="489" t="s">
        <v>2103</v>
      </c>
      <c r="D3626" s="489" t="s">
        <v>14654</v>
      </c>
    </row>
    <row r="3627" spans="1:4">
      <c r="A3627" s="489" t="str">
        <f t="shared" si="56"/>
        <v>2310608316訪問リハビリテーション</v>
      </c>
      <c r="B3627" s="489">
        <v>2310608316</v>
      </c>
      <c r="C3627" s="489" t="s">
        <v>2104</v>
      </c>
      <c r="D3627" s="489" t="s">
        <v>14654</v>
      </c>
    </row>
    <row r="3628" spans="1:4">
      <c r="A3628" s="489" t="str">
        <f t="shared" si="56"/>
        <v>2310608316訪問看護</v>
      </c>
      <c r="B3628" s="489">
        <v>2310608316</v>
      </c>
      <c r="C3628" s="489" t="s">
        <v>2102</v>
      </c>
      <c r="D3628" s="489" t="s">
        <v>14654</v>
      </c>
    </row>
    <row r="3629" spans="1:4">
      <c r="A3629" s="489" t="str">
        <f t="shared" si="56"/>
        <v>2310608324介護予防訪問リハビリテーション</v>
      </c>
      <c r="B3629" s="489">
        <v>2310608324</v>
      </c>
      <c r="C3629" s="489" t="s">
        <v>2108</v>
      </c>
      <c r="D3629" s="489" t="s">
        <v>14655</v>
      </c>
    </row>
    <row r="3630" spans="1:4">
      <c r="A3630" s="489" t="str">
        <f t="shared" si="56"/>
        <v>2310608324介護予防訪問看護</v>
      </c>
      <c r="B3630" s="489">
        <v>2310608324</v>
      </c>
      <c r="C3630" s="489" t="s">
        <v>2103</v>
      </c>
      <c r="D3630" s="489" t="s">
        <v>14655</v>
      </c>
    </row>
    <row r="3631" spans="1:4">
      <c r="A3631" s="489" t="str">
        <f t="shared" si="56"/>
        <v>2310608324訪問リハビリテーション</v>
      </c>
      <c r="B3631" s="489">
        <v>2310608324</v>
      </c>
      <c r="C3631" s="489" t="s">
        <v>2104</v>
      </c>
      <c r="D3631" s="489" t="s">
        <v>14655</v>
      </c>
    </row>
    <row r="3632" spans="1:4">
      <c r="A3632" s="489" t="str">
        <f t="shared" si="56"/>
        <v>2310608324訪問看護</v>
      </c>
      <c r="B3632" s="489">
        <v>2310608324</v>
      </c>
      <c r="C3632" s="489" t="s">
        <v>2102</v>
      </c>
      <c r="D3632" s="489" t="s">
        <v>14655</v>
      </c>
    </row>
    <row r="3633" spans="1:4">
      <c r="A3633" s="489" t="str">
        <f t="shared" si="56"/>
        <v>2310608332介護予防訪問リハビリテーション</v>
      </c>
      <c r="B3633" s="489">
        <v>2310608332</v>
      </c>
      <c r="C3633" s="489" t="s">
        <v>2108</v>
      </c>
      <c r="D3633" s="489" t="s">
        <v>14656</v>
      </c>
    </row>
    <row r="3634" spans="1:4">
      <c r="A3634" s="489" t="str">
        <f t="shared" si="56"/>
        <v>2310608332介護予防訪問看護</v>
      </c>
      <c r="B3634" s="489">
        <v>2310608332</v>
      </c>
      <c r="C3634" s="489" t="s">
        <v>2103</v>
      </c>
      <c r="D3634" s="489" t="s">
        <v>14656</v>
      </c>
    </row>
    <row r="3635" spans="1:4">
      <c r="A3635" s="489" t="str">
        <f t="shared" si="56"/>
        <v>2310608332訪問リハビリテーション</v>
      </c>
      <c r="B3635" s="489">
        <v>2310608332</v>
      </c>
      <c r="C3635" s="489" t="s">
        <v>2104</v>
      </c>
      <c r="D3635" s="489" t="s">
        <v>14656</v>
      </c>
    </row>
    <row r="3636" spans="1:4">
      <c r="A3636" s="489" t="str">
        <f t="shared" si="56"/>
        <v>2310608332訪問看護</v>
      </c>
      <c r="B3636" s="489">
        <v>2310608332</v>
      </c>
      <c r="C3636" s="489" t="s">
        <v>2102</v>
      </c>
      <c r="D3636" s="489" t="s">
        <v>14656</v>
      </c>
    </row>
    <row r="3637" spans="1:4">
      <c r="A3637" s="489" t="str">
        <f t="shared" si="56"/>
        <v>2310608340介護予防訪問リハビリテーション</v>
      </c>
      <c r="B3637" s="489">
        <v>2310608340</v>
      </c>
      <c r="C3637" s="489" t="s">
        <v>2108</v>
      </c>
      <c r="D3637" s="489" t="s">
        <v>14657</v>
      </c>
    </row>
    <row r="3638" spans="1:4">
      <c r="A3638" s="489" t="str">
        <f t="shared" si="56"/>
        <v>2310608340介護予防訪問看護</v>
      </c>
      <c r="B3638" s="489">
        <v>2310608340</v>
      </c>
      <c r="C3638" s="489" t="s">
        <v>2103</v>
      </c>
      <c r="D3638" s="489" t="s">
        <v>14657</v>
      </c>
    </row>
    <row r="3639" spans="1:4">
      <c r="A3639" s="489" t="str">
        <f t="shared" si="56"/>
        <v>2310608340訪問リハビリテーション</v>
      </c>
      <c r="B3639" s="489">
        <v>2310608340</v>
      </c>
      <c r="C3639" s="489" t="s">
        <v>2104</v>
      </c>
      <c r="D3639" s="489" t="s">
        <v>14657</v>
      </c>
    </row>
    <row r="3640" spans="1:4">
      <c r="A3640" s="489" t="str">
        <f t="shared" si="56"/>
        <v>2310608340訪問看護</v>
      </c>
      <c r="B3640" s="489">
        <v>2310608340</v>
      </c>
      <c r="C3640" s="489" t="s">
        <v>2102</v>
      </c>
      <c r="D3640" s="489" t="s">
        <v>14657</v>
      </c>
    </row>
    <row r="3641" spans="1:4">
      <c r="A3641" s="489" t="str">
        <f t="shared" si="56"/>
        <v>2310608357介護予防訪問リハビリテーション</v>
      </c>
      <c r="B3641" s="489">
        <v>2310608357</v>
      </c>
      <c r="C3641" s="489" t="s">
        <v>2108</v>
      </c>
      <c r="D3641" s="489" t="s">
        <v>14658</v>
      </c>
    </row>
    <row r="3642" spans="1:4">
      <c r="A3642" s="489" t="str">
        <f t="shared" si="56"/>
        <v>2310608357介護予防訪問看護</v>
      </c>
      <c r="B3642" s="489">
        <v>2310608357</v>
      </c>
      <c r="C3642" s="489" t="s">
        <v>2103</v>
      </c>
      <c r="D3642" s="489" t="s">
        <v>14658</v>
      </c>
    </row>
    <row r="3643" spans="1:4">
      <c r="A3643" s="489" t="str">
        <f t="shared" si="56"/>
        <v>2310608357訪問リハビリテーション</v>
      </c>
      <c r="B3643" s="489">
        <v>2310608357</v>
      </c>
      <c r="C3643" s="489" t="s">
        <v>2104</v>
      </c>
      <c r="D3643" s="489" t="s">
        <v>14658</v>
      </c>
    </row>
    <row r="3644" spans="1:4">
      <c r="A3644" s="489" t="str">
        <f t="shared" si="56"/>
        <v>2310608357訪問看護</v>
      </c>
      <c r="B3644" s="489">
        <v>2310608357</v>
      </c>
      <c r="C3644" s="489" t="s">
        <v>2102</v>
      </c>
      <c r="D3644" s="489" t="s">
        <v>14658</v>
      </c>
    </row>
    <row r="3645" spans="1:4">
      <c r="A3645" s="489" t="str">
        <f t="shared" si="56"/>
        <v>2310608373介護予防訪問リハビリテーション</v>
      </c>
      <c r="B3645" s="489">
        <v>2310608373</v>
      </c>
      <c r="C3645" s="489" t="s">
        <v>2108</v>
      </c>
      <c r="D3645" s="489" t="s">
        <v>14659</v>
      </c>
    </row>
    <row r="3646" spans="1:4">
      <c r="A3646" s="489" t="str">
        <f t="shared" si="56"/>
        <v>2310608373介護予防訪問看護</v>
      </c>
      <c r="B3646" s="489">
        <v>2310608373</v>
      </c>
      <c r="C3646" s="489" t="s">
        <v>2103</v>
      </c>
      <c r="D3646" s="489" t="s">
        <v>14659</v>
      </c>
    </row>
    <row r="3647" spans="1:4">
      <c r="A3647" s="489" t="str">
        <f t="shared" si="56"/>
        <v>2310608373訪問リハビリテーション</v>
      </c>
      <c r="B3647" s="489">
        <v>2310608373</v>
      </c>
      <c r="C3647" s="489" t="s">
        <v>2104</v>
      </c>
      <c r="D3647" s="489" t="s">
        <v>14659</v>
      </c>
    </row>
    <row r="3648" spans="1:4">
      <c r="A3648" s="489" t="str">
        <f t="shared" si="56"/>
        <v>2310608373訪問看護</v>
      </c>
      <c r="B3648" s="489">
        <v>2310608373</v>
      </c>
      <c r="C3648" s="489" t="s">
        <v>2102</v>
      </c>
      <c r="D3648" s="489" t="s">
        <v>14659</v>
      </c>
    </row>
    <row r="3649" spans="1:4">
      <c r="A3649" s="489" t="str">
        <f t="shared" si="56"/>
        <v>2310608381介護予防訪問リハビリテーション</v>
      </c>
      <c r="B3649" s="489">
        <v>2310608381</v>
      </c>
      <c r="C3649" s="489" t="s">
        <v>2108</v>
      </c>
      <c r="D3649" s="489" t="s">
        <v>14660</v>
      </c>
    </row>
    <row r="3650" spans="1:4">
      <c r="A3650" s="489" t="str">
        <f t="shared" ref="A3650:A3713" si="57">B3650&amp;C3650</f>
        <v>2310608381介護予防訪問看護</v>
      </c>
      <c r="B3650" s="489">
        <v>2310608381</v>
      </c>
      <c r="C3650" s="489" t="s">
        <v>2103</v>
      </c>
      <c r="D3650" s="489" t="s">
        <v>14660</v>
      </c>
    </row>
    <row r="3651" spans="1:4">
      <c r="A3651" s="489" t="str">
        <f t="shared" si="57"/>
        <v>2310608381訪問リハビリテーション</v>
      </c>
      <c r="B3651" s="489">
        <v>2310608381</v>
      </c>
      <c r="C3651" s="489" t="s">
        <v>2104</v>
      </c>
      <c r="D3651" s="489" t="s">
        <v>14660</v>
      </c>
    </row>
    <row r="3652" spans="1:4">
      <c r="A3652" s="489" t="str">
        <f t="shared" si="57"/>
        <v>2310608381訪問看護</v>
      </c>
      <c r="B3652" s="489">
        <v>2310608381</v>
      </c>
      <c r="C3652" s="489" t="s">
        <v>2102</v>
      </c>
      <c r="D3652" s="489" t="s">
        <v>14660</v>
      </c>
    </row>
    <row r="3653" spans="1:4">
      <c r="A3653" s="489" t="str">
        <f t="shared" si="57"/>
        <v>2310608399介護予防訪問リハビリテーション</v>
      </c>
      <c r="B3653" s="489">
        <v>2310608399</v>
      </c>
      <c r="C3653" s="489" t="s">
        <v>2108</v>
      </c>
      <c r="D3653" s="489" t="s">
        <v>14661</v>
      </c>
    </row>
    <row r="3654" spans="1:4">
      <c r="A3654" s="489" t="str">
        <f t="shared" si="57"/>
        <v>2310608399介護予防訪問看護</v>
      </c>
      <c r="B3654" s="489">
        <v>2310608399</v>
      </c>
      <c r="C3654" s="489" t="s">
        <v>2103</v>
      </c>
      <c r="D3654" s="489" t="s">
        <v>14661</v>
      </c>
    </row>
    <row r="3655" spans="1:4">
      <c r="A3655" s="489" t="str">
        <f t="shared" si="57"/>
        <v>2310608399訪問リハビリテーション</v>
      </c>
      <c r="B3655" s="489">
        <v>2310608399</v>
      </c>
      <c r="C3655" s="489" t="s">
        <v>2104</v>
      </c>
      <c r="D3655" s="489" t="s">
        <v>14661</v>
      </c>
    </row>
    <row r="3656" spans="1:4">
      <c r="A3656" s="489" t="str">
        <f t="shared" si="57"/>
        <v>2310608399訪問看護</v>
      </c>
      <c r="B3656" s="489">
        <v>2310608399</v>
      </c>
      <c r="C3656" s="489" t="s">
        <v>2102</v>
      </c>
      <c r="D3656" s="489" t="s">
        <v>14661</v>
      </c>
    </row>
    <row r="3657" spans="1:4">
      <c r="A3657" s="489" t="str">
        <f t="shared" si="57"/>
        <v>2310608415介護予防訪問リハビリテーション</v>
      </c>
      <c r="B3657" s="489">
        <v>2310608415</v>
      </c>
      <c r="C3657" s="489" t="s">
        <v>2108</v>
      </c>
      <c r="D3657" s="489" t="s">
        <v>14662</v>
      </c>
    </row>
    <row r="3658" spans="1:4">
      <c r="A3658" s="489" t="str">
        <f t="shared" si="57"/>
        <v>2310608415介護予防訪問看護</v>
      </c>
      <c r="B3658" s="489">
        <v>2310608415</v>
      </c>
      <c r="C3658" s="489" t="s">
        <v>2103</v>
      </c>
      <c r="D3658" s="489" t="s">
        <v>14662</v>
      </c>
    </row>
    <row r="3659" spans="1:4">
      <c r="A3659" s="489" t="str">
        <f t="shared" si="57"/>
        <v>2310608415訪問リハビリテーション</v>
      </c>
      <c r="B3659" s="489">
        <v>2310608415</v>
      </c>
      <c r="C3659" s="489" t="s">
        <v>2104</v>
      </c>
      <c r="D3659" s="489" t="s">
        <v>14662</v>
      </c>
    </row>
    <row r="3660" spans="1:4">
      <c r="A3660" s="489" t="str">
        <f t="shared" si="57"/>
        <v>2310608415訪問看護</v>
      </c>
      <c r="B3660" s="489">
        <v>2310608415</v>
      </c>
      <c r="C3660" s="489" t="s">
        <v>2102</v>
      </c>
      <c r="D3660" s="489" t="s">
        <v>14662</v>
      </c>
    </row>
    <row r="3661" spans="1:4">
      <c r="A3661" s="489" t="str">
        <f t="shared" si="57"/>
        <v>2310608431介護予防訪問リハビリテーション</v>
      </c>
      <c r="B3661" s="489">
        <v>2310608431</v>
      </c>
      <c r="C3661" s="489" t="s">
        <v>2108</v>
      </c>
      <c r="D3661" s="489" t="s">
        <v>14663</v>
      </c>
    </row>
    <row r="3662" spans="1:4">
      <c r="A3662" s="489" t="str">
        <f t="shared" si="57"/>
        <v>2310608431介護予防訪問看護</v>
      </c>
      <c r="B3662" s="489">
        <v>2310608431</v>
      </c>
      <c r="C3662" s="489" t="s">
        <v>2103</v>
      </c>
      <c r="D3662" s="489" t="s">
        <v>14663</v>
      </c>
    </row>
    <row r="3663" spans="1:4">
      <c r="A3663" s="489" t="str">
        <f t="shared" si="57"/>
        <v>2310608431訪問リハビリテーション</v>
      </c>
      <c r="B3663" s="489">
        <v>2310608431</v>
      </c>
      <c r="C3663" s="489" t="s">
        <v>2104</v>
      </c>
      <c r="D3663" s="489" t="s">
        <v>14663</v>
      </c>
    </row>
    <row r="3664" spans="1:4">
      <c r="A3664" s="489" t="str">
        <f t="shared" si="57"/>
        <v>2310608431訪問看護</v>
      </c>
      <c r="B3664" s="489">
        <v>2310608431</v>
      </c>
      <c r="C3664" s="489" t="s">
        <v>2102</v>
      </c>
      <c r="D3664" s="489" t="s">
        <v>14663</v>
      </c>
    </row>
    <row r="3665" spans="1:4">
      <c r="A3665" s="489" t="str">
        <f t="shared" si="57"/>
        <v>2310608449介護予防訪問リハビリテーション</v>
      </c>
      <c r="B3665" s="489">
        <v>2310608449</v>
      </c>
      <c r="C3665" s="489" t="s">
        <v>2108</v>
      </c>
      <c r="D3665" s="489" t="s">
        <v>14664</v>
      </c>
    </row>
    <row r="3666" spans="1:4">
      <c r="A3666" s="489" t="str">
        <f t="shared" si="57"/>
        <v>2310608449介護予防訪問看護</v>
      </c>
      <c r="B3666" s="489">
        <v>2310608449</v>
      </c>
      <c r="C3666" s="489" t="s">
        <v>2103</v>
      </c>
      <c r="D3666" s="489" t="s">
        <v>14664</v>
      </c>
    </row>
    <row r="3667" spans="1:4">
      <c r="A3667" s="489" t="str">
        <f t="shared" si="57"/>
        <v>2310608449訪問リハビリテーション</v>
      </c>
      <c r="B3667" s="489">
        <v>2310608449</v>
      </c>
      <c r="C3667" s="489" t="s">
        <v>2104</v>
      </c>
      <c r="D3667" s="489" t="s">
        <v>14664</v>
      </c>
    </row>
    <row r="3668" spans="1:4">
      <c r="A3668" s="489" t="str">
        <f t="shared" si="57"/>
        <v>2310608449訪問看護</v>
      </c>
      <c r="B3668" s="489">
        <v>2310608449</v>
      </c>
      <c r="C3668" s="489" t="s">
        <v>2102</v>
      </c>
      <c r="D3668" s="489" t="s">
        <v>14664</v>
      </c>
    </row>
    <row r="3669" spans="1:4">
      <c r="A3669" s="489" t="str">
        <f t="shared" si="57"/>
        <v>2310608464介護予防訪問リハビリテーション</v>
      </c>
      <c r="B3669" s="489">
        <v>2310608464</v>
      </c>
      <c r="C3669" s="489" t="s">
        <v>2108</v>
      </c>
      <c r="D3669" s="489" t="s">
        <v>14665</v>
      </c>
    </row>
    <row r="3670" spans="1:4">
      <c r="A3670" s="489" t="str">
        <f t="shared" si="57"/>
        <v>2310608464介護予防訪問看護</v>
      </c>
      <c r="B3670" s="489">
        <v>2310608464</v>
      </c>
      <c r="C3670" s="489" t="s">
        <v>2103</v>
      </c>
      <c r="D3670" s="489" t="s">
        <v>14665</v>
      </c>
    </row>
    <row r="3671" spans="1:4">
      <c r="A3671" s="489" t="str">
        <f t="shared" si="57"/>
        <v>2310608464訪問リハビリテーション</v>
      </c>
      <c r="B3671" s="489">
        <v>2310608464</v>
      </c>
      <c r="C3671" s="489" t="s">
        <v>2104</v>
      </c>
      <c r="D3671" s="489" t="s">
        <v>14665</v>
      </c>
    </row>
    <row r="3672" spans="1:4">
      <c r="A3672" s="489" t="str">
        <f t="shared" si="57"/>
        <v>2310608464訪問看護</v>
      </c>
      <c r="B3672" s="489">
        <v>2310608464</v>
      </c>
      <c r="C3672" s="489" t="s">
        <v>2102</v>
      </c>
      <c r="D3672" s="489" t="s">
        <v>14665</v>
      </c>
    </row>
    <row r="3673" spans="1:4">
      <c r="A3673" s="489" t="str">
        <f t="shared" si="57"/>
        <v>2310608472介護予防訪問リハビリテーション</v>
      </c>
      <c r="B3673" s="489">
        <v>2310608472</v>
      </c>
      <c r="C3673" s="489" t="s">
        <v>2108</v>
      </c>
      <c r="D3673" s="489" t="s">
        <v>14666</v>
      </c>
    </row>
    <row r="3674" spans="1:4">
      <c r="A3674" s="489" t="str">
        <f t="shared" si="57"/>
        <v>2310608472介護予防訪問看護</v>
      </c>
      <c r="B3674" s="489">
        <v>2310608472</v>
      </c>
      <c r="C3674" s="489" t="s">
        <v>2103</v>
      </c>
      <c r="D3674" s="489" t="s">
        <v>14666</v>
      </c>
    </row>
    <row r="3675" spans="1:4">
      <c r="A3675" s="489" t="str">
        <f t="shared" si="57"/>
        <v>2310608472訪問リハビリテーション</v>
      </c>
      <c r="B3675" s="489">
        <v>2310608472</v>
      </c>
      <c r="C3675" s="489" t="s">
        <v>2104</v>
      </c>
      <c r="D3675" s="489" t="s">
        <v>14666</v>
      </c>
    </row>
    <row r="3676" spans="1:4">
      <c r="A3676" s="489" t="str">
        <f t="shared" si="57"/>
        <v>2310608472訪問看護</v>
      </c>
      <c r="B3676" s="489">
        <v>2310608472</v>
      </c>
      <c r="C3676" s="489" t="s">
        <v>2102</v>
      </c>
      <c r="D3676" s="489" t="s">
        <v>14666</v>
      </c>
    </row>
    <row r="3677" spans="1:4">
      <c r="A3677" s="489" t="str">
        <f t="shared" si="57"/>
        <v>2310608480介護予防訪問リハビリテーション</v>
      </c>
      <c r="B3677" s="489">
        <v>2310608480</v>
      </c>
      <c r="C3677" s="489" t="s">
        <v>2108</v>
      </c>
      <c r="D3677" s="489" t="s">
        <v>14667</v>
      </c>
    </row>
    <row r="3678" spans="1:4">
      <c r="A3678" s="489" t="str">
        <f t="shared" si="57"/>
        <v>2310608480介護予防訪問看護</v>
      </c>
      <c r="B3678" s="489">
        <v>2310608480</v>
      </c>
      <c r="C3678" s="489" t="s">
        <v>2103</v>
      </c>
      <c r="D3678" s="489" t="s">
        <v>14667</v>
      </c>
    </row>
    <row r="3679" spans="1:4">
      <c r="A3679" s="489" t="str">
        <f t="shared" si="57"/>
        <v>2310608480訪問リハビリテーション</v>
      </c>
      <c r="B3679" s="489">
        <v>2310608480</v>
      </c>
      <c r="C3679" s="489" t="s">
        <v>2104</v>
      </c>
      <c r="D3679" s="489" t="s">
        <v>14667</v>
      </c>
    </row>
    <row r="3680" spans="1:4">
      <c r="A3680" s="489" t="str">
        <f t="shared" si="57"/>
        <v>2310608480訪問看護</v>
      </c>
      <c r="B3680" s="489">
        <v>2310608480</v>
      </c>
      <c r="C3680" s="489" t="s">
        <v>2102</v>
      </c>
      <c r="D3680" s="489" t="s">
        <v>14667</v>
      </c>
    </row>
    <row r="3681" spans="1:4">
      <c r="A3681" s="489" t="str">
        <f t="shared" si="57"/>
        <v>2310608498介護予防訪問リハビリテーション</v>
      </c>
      <c r="B3681" s="489">
        <v>2310608498</v>
      </c>
      <c r="C3681" s="489" t="s">
        <v>2108</v>
      </c>
      <c r="D3681" s="489" t="s">
        <v>14668</v>
      </c>
    </row>
    <row r="3682" spans="1:4">
      <c r="A3682" s="489" t="str">
        <f t="shared" si="57"/>
        <v>2310608498介護予防訪問看護</v>
      </c>
      <c r="B3682" s="489">
        <v>2310608498</v>
      </c>
      <c r="C3682" s="489" t="s">
        <v>2103</v>
      </c>
      <c r="D3682" s="489" t="s">
        <v>14668</v>
      </c>
    </row>
    <row r="3683" spans="1:4">
      <c r="A3683" s="489" t="str">
        <f t="shared" si="57"/>
        <v>2310608498訪問リハビリテーション</v>
      </c>
      <c r="B3683" s="489">
        <v>2310608498</v>
      </c>
      <c r="C3683" s="489" t="s">
        <v>2104</v>
      </c>
      <c r="D3683" s="489" t="s">
        <v>14668</v>
      </c>
    </row>
    <row r="3684" spans="1:4">
      <c r="A3684" s="489" t="str">
        <f t="shared" si="57"/>
        <v>2310608498訪問看護</v>
      </c>
      <c r="B3684" s="489">
        <v>2310608498</v>
      </c>
      <c r="C3684" s="489" t="s">
        <v>2102</v>
      </c>
      <c r="D3684" s="489" t="s">
        <v>14668</v>
      </c>
    </row>
    <row r="3685" spans="1:4">
      <c r="A3685" s="489" t="str">
        <f t="shared" si="57"/>
        <v>2310608506介護予防訪問リハビリテーション</v>
      </c>
      <c r="B3685" s="489">
        <v>2310608506</v>
      </c>
      <c r="C3685" s="489" t="s">
        <v>2108</v>
      </c>
      <c r="D3685" s="489" t="s">
        <v>14669</v>
      </c>
    </row>
    <row r="3686" spans="1:4">
      <c r="A3686" s="489" t="str">
        <f t="shared" si="57"/>
        <v>2310608506介護予防訪問看護</v>
      </c>
      <c r="B3686" s="489">
        <v>2310608506</v>
      </c>
      <c r="C3686" s="489" t="s">
        <v>2103</v>
      </c>
      <c r="D3686" s="489" t="s">
        <v>14669</v>
      </c>
    </row>
    <row r="3687" spans="1:4">
      <c r="A3687" s="489" t="str">
        <f t="shared" si="57"/>
        <v>2310608506訪問リハビリテーション</v>
      </c>
      <c r="B3687" s="489">
        <v>2310608506</v>
      </c>
      <c r="C3687" s="489" t="s">
        <v>2104</v>
      </c>
      <c r="D3687" s="489" t="s">
        <v>14669</v>
      </c>
    </row>
    <row r="3688" spans="1:4">
      <c r="A3688" s="489" t="str">
        <f t="shared" si="57"/>
        <v>2310608506訪問看護</v>
      </c>
      <c r="B3688" s="489">
        <v>2310608506</v>
      </c>
      <c r="C3688" s="489" t="s">
        <v>2102</v>
      </c>
      <c r="D3688" s="489" t="s">
        <v>14669</v>
      </c>
    </row>
    <row r="3689" spans="1:4">
      <c r="A3689" s="489" t="str">
        <f t="shared" si="57"/>
        <v>2310608514介護予防訪問リハビリテーション</v>
      </c>
      <c r="B3689" s="489">
        <v>2310608514</v>
      </c>
      <c r="C3689" s="489" t="s">
        <v>2108</v>
      </c>
      <c r="D3689" s="489" t="s">
        <v>14670</v>
      </c>
    </row>
    <row r="3690" spans="1:4">
      <c r="A3690" s="489" t="str">
        <f t="shared" si="57"/>
        <v>2310608514介護予防訪問看護</v>
      </c>
      <c r="B3690" s="489">
        <v>2310608514</v>
      </c>
      <c r="C3690" s="489" t="s">
        <v>2103</v>
      </c>
      <c r="D3690" s="489" t="s">
        <v>14670</v>
      </c>
    </row>
    <row r="3691" spans="1:4">
      <c r="A3691" s="489" t="str">
        <f t="shared" si="57"/>
        <v>2310608514訪問リハビリテーション</v>
      </c>
      <c r="B3691" s="489">
        <v>2310608514</v>
      </c>
      <c r="C3691" s="489" t="s">
        <v>2104</v>
      </c>
      <c r="D3691" s="489" t="s">
        <v>14670</v>
      </c>
    </row>
    <row r="3692" spans="1:4">
      <c r="A3692" s="489" t="str">
        <f t="shared" si="57"/>
        <v>2310608514訪問看護</v>
      </c>
      <c r="B3692" s="489">
        <v>2310608514</v>
      </c>
      <c r="C3692" s="489" t="s">
        <v>2102</v>
      </c>
      <c r="D3692" s="489" t="s">
        <v>14670</v>
      </c>
    </row>
    <row r="3693" spans="1:4">
      <c r="A3693" s="489" t="str">
        <f t="shared" si="57"/>
        <v>2310608522介護予防訪問リハビリテーション</v>
      </c>
      <c r="B3693" s="489">
        <v>2310608522</v>
      </c>
      <c r="C3693" s="489" t="s">
        <v>2108</v>
      </c>
      <c r="D3693" s="489" t="s">
        <v>14671</v>
      </c>
    </row>
    <row r="3694" spans="1:4">
      <c r="A3694" s="489" t="str">
        <f t="shared" si="57"/>
        <v>2310608522介護予防訪問看護</v>
      </c>
      <c r="B3694" s="489">
        <v>2310608522</v>
      </c>
      <c r="C3694" s="489" t="s">
        <v>2103</v>
      </c>
      <c r="D3694" s="489" t="s">
        <v>14671</v>
      </c>
    </row>
    <row r="3695" spans="1:4">
      <c r="A3695" s="489" t="str">
        <f t="shared" si="57"/>
        <v>2310608522訪問リハビリテーション</v>
      </c>
      <c r="B3695" s="489">
        <v>2310608522</v>
      </c>
      <c r="C3695" s="489" t="s">
        <v>2104</v>
      </c>
      <c r="D3695" s="489" t="s">
        <v>14671</v>
      </c>
    </row>
    <row r="3696" spans="1:4">
      <c r="A3696" s="489" t="str">
        <f t="shared" si="57"/>
        <v>2310608522訪問看護</v>
      </c>
      <c r="B3696" s="489">
        <v>2310608522</v>
      </c>
      <c r="C3696" s="489" t="s">
        <v>2102</v>
      </c>
      <c r="D3696" s="489" t="s">
        <v>14671</v>
      </c>
    </row>
    <row r="3697" spans="1:4">
      <c r="A3697" s="489" t="str">
        <f t="shared" si="57"/>
        <v>2310608548介護予防訪問リハビリテーション</v>
      </c>
      <c r="B3697" s="489">
        <v>2310608548</v>
      </c>
      <c r="C3697" s="489" t="s">
        <v>2108</v>
      </c>
      <c r="D3697" s="489" t="s">
        <v>14672</v>
      </c>
    </row>
    <row r="3698" spans="1:4">
      <c r="A3698" s="489" t="str">
        <f t="shared" si="57"/>
        <v>2310608548介護予防訪問看護</v>
      </c>
      <c r="B3698" s="489">
        <v>2310608548</v>
      </c>
      <c r="C3698" s="489" t="s">
        <v>2103</v>
      </c>
      <c r="D3698" s="489" t="s">
        <v>14672</v>
      </c>
    </row>
    <row r="3699" spans="1:4">
      <c r="A3699" s="489" t="str">
        <f t="shared" si="57"/>
        <v>2310608548訪問リハビリテーション</v>
      </c>
      <c r="B3699" s="489">
        <v>2310608548</v>
      </c>
      <c r="C3699" s="489" t="s">
        <v>2104</v>
      </c>
      <c r="D3699" s="489" t="s">
        <v>14672</v>
      </c>
    </row>
    <row r="3700" spans="1:4">
      <c r="A3700" s="489" t="str">
        <f t="shared" si="57"/>
        <v>2310608548訪問看護</v>
      </c>
      <c r="B3700" s="489">
        <v>2310608548</v>
      </c>
      <c r="C3700" s="489" t="s">
        <v>2102</v>
      </c>
      <c r="D3700" s="489" t="s">
        <v>14672</v>
      </c>
    </row>
    <row r="3701" spans="1:4">
      <c r="A3701" s="489" t="str">
        <f t="shared" si="57"/>
        <v>2310608555介護予防訪問リハビリテーション</v>
      </c>
      <c r="B3701" s="489">
        <v>2310608555</v>
      </c>
      <c r="C3701" s="489" t="s">
        <v>2108</v>
      </c>
      <c r="D3701" s="489" t="s">
        <v>14673</v>
      </c>
    </row>
    <row r="3702" spans="1:4">
      <c r="A3702" s="489" t="str">
        <f t="shared" si="57"/>
        <v>2310608555介護予防訪問看護</v>
      </c>
      <c r="B3702" s="489">
        <v>2310608555</v>
      </c>
      <c r="C3702" s="489" t="s">
        <v>2103</v>
      </c>
      <c r="D3702" s="489" t="s">
        <v>14673</v>
      </c>
    </row>
    <row r="3703" spans="1:4">
      <c r="A3703" s="489" t="str">
        <f t="shared" si="57"/>
        <v>2310608555訪問リハビリテーション</v>
      </c>
      <c r="B3703" s="489">
        <v>2310608555</v>
      </c>
      <c r="C3703" s="489" t="s">
        <v>2104</v>
      </c>
      <c r="D3703" s="489" t="s">
        <v>14673</v>
      </c>
    </row>
    <row r="3704" spans="1:4">
      <c r="A3704" s="489" t="str">
        <f t="shared" si="57"/>
        <v>2310608555訪問看護</v>
      </c>
      <c r="B3704" s="489">
        <v>2310608555</v>
      </c>
      <c r="C3704" s="489" t="s">
        <v>2102</v>
      </c>
      <c r="D3704" s="489" t="s">
        <v>14673</v>
      </c>
    </row>
    <row r="3705" spans="1:4">
      <c r="A3705" s="489" t="str">
        <f t="shared" si="57"/>
        <v>2310608563介護予防訪問リハビリテーション</v>
      </c>
      <c r="B3705" s="489">
        <v>2310608563</v>
      </c>
      <c r="C3705" s="489" t="s">
        <v>2108</v>
      </c>
      <c r="D3705" s="489" t="s">
        <v>14674</v>
      </c>
    </row>
    <row r="3706" spans="1:4">
      <c r="A3706" s="489" t="str">
        <f t="shared" si="57"/>
        <v>2310608563介護予防訪問看護</v>
      </c>
      <c r="B3706" s="489">
        <v>2310608563</v>
      </c>
      <c r="C3706" s="489" t="s">
        <v>2103</v>
      </c>
      <c r="D3706" s="489" t="s">
        <v>14674</v>
      </c>
    </row>
    <row r="3707" spans="1:4">
      <c r="A3707" s="489" t="str">
        <f t="shared" si="57"/>
        <v>2310608563訪問リハビリテーション</v>
      </c>
      <c r="B3707" s="489">
        <v>2310608563</v>
      </c>
      <c r="C3707" s="489" t="s">
        <v>2104</v>
      </c>
      <c r="D3707" s="489" t="s">
        <v>14674</v>
      </c>
    </row>
    <row r="3708" spans="1:4">
      <c r="A3708" s="489" t="str">
        <f t="shared" si="57"/>
        <v>2310608563訪問看護</v>
      </c>
      <c r="B3708" s="489">
        <v>2310608563</v>
      </c>
      <c r="C3708" s="489" t="s">
        <v>2102</v>
      </c>
      <c r="D3708" s="489" t="s">
        <v>14674</v>
      </c>
    </row>
    <row r="3709" spans="1:4">
      <c r="A3709" s="489" t="str">
        <f t="shared" si="57"/>
        <v>2310608589介護予防訪問リハビリテーション</v>
      </c>
      <c r="B3709" s="489">
        <v>2310608589</v>
      </c>
      <c r="C3709" s="489" t="s">
        <v>2108</v>
      </c>
      <c r="D3709" s="489" t="s">
        <v>14675</v>
      </c>
    </row>
    <row r="3710" spans="1:4">
      <c r="A3710" s="489" t="str">
        <f t="shared" si="57"/>
        <v>2310608589介護予防訪問看護</v>
      </c>
      <c r="B3710" s="489">
        <v>2310608589</v>
      </c>
      <c r="C3710" s="489" t="s">
        <v>2103</v>
      </c>
      <c r="D3710" s="489" t="s">
        <v>14675</v>
      </c>
    </row>
    <row r="3711" spans="1:4">
      <c r="A3711" s="489" t="str">
        <f t="shared" si="57"/>
        <v>2310608589訪問リハビリテーション</v>
      </c>
      <c r="B3711" s="489">
        <v>2310608589</v>
      </c>
      <c r="C3711" s="489" t="s">
        <v>2104</v>
      </c>
      <c r="D3711" s="489" t="s">
        <v>14675</v>
      </c>
    </row>
    <row r="3712" spans="1:4">
      <c r="A3712" s="489" t="str">
        <f t="shared" si="57"/>
        <v>2310608589訪問看護</v>
      </c>
      <c r="B3712" s="489">
        <v>2310608589</v>
      </c>
      <c r="C3712" s="489" t="s">
        <v>2102</v>
      </c>
      <c r="D3712" s="489" t="s">
        <v>14675</v>
      </c>
    </row>
    <row r="3713" spans="1:4">
      <c r="A3713" s="489" t="str">
        <f t="shared" si="57"/>
        <v>2310608597介護予防訪問リハビリテーション</v>
      </c>
      <c r="B3713" s="489">
        <v>2310608597</v>
      </c>
      <c r="C3713" s="489" t="s">
        <v>2108</v>
      </c>
      <c r="D3713" s="489" t="s">
        <v>14676</v>
      </c>
    </row>
    <row r="3714" spans="1:4">
      <c r="A3714" s="489" t="str">
        <f t="shared" ref="A3714:A3777" si="58">B3714&amp;C3714</f>
        <v>2310608597介護予防訪問看護</v>
      </c>
      <c r="B3714" s="489">
        <v>2310608597</v>
      </c>
      <c r="C3714" s="489" t="s">
        <v>2103</v>
      </c>
      <c r="D3714" s="489" t="s">
        <v>14676</v>
      </c>
    </row>
    <row r="3715" spans="1:4">
      <c r="A3715" s="489" t="str">
        <f t="shared" si="58"/>
        <v>2310608597訪問リハビリテーション</v>
      </c>
      <c r="B3715" s="489">
        <v>2310608597</v>
      </c>
      <c r="C3715" s="489" t="s">
        <v>2104</v>
      </c>
      <c r="D3715" s="489" t="s">
        <v>14676</v>
      </c>
    </row>
    <row r="3716" spans="1:4">
      <c r="A3716" s="489" t="str">
        <f t="shared" si="58"/>
        <v>2310608597訪問看護</v>
      </c>
      <c r="B3716" s="489">
        <v>2310608597</v>
      </c>
      <c r="C3716" s="489" t="s">
        <v>2102</v>
      </c>
      <c r="D3716" s="489" t="s">
        <v>14676</v>
      </c>
    </row>
    <row r="3717" spans="1:4">
      <c r="A3717" s="489" t="str">
        <f t="shared" si="58"/>
        <v>2310608605介護予防訪問リハビリテーション</v>
      </c>
      <c r="B3717" s="489">
        <v>2310608605</v>
      </c>
      <c r="C3717" s="489" t="s">
        <v>2108</v>
      </c>
      <c r="D3717" s="489" t="s">
        <v>14677</v>
      </c>
    </row>
    <row r="3718" spans="1:4">
      <c r="A3718" s="489" t="str">
        <f t="shared" si="58"/>
        <v>2310608605介護予防訪問看護</v>
      </c>
      <c r="B3718" s="489">
        <v>2310608605</v>
      </c>
      <c r="C3718" s="489" t="s">
        <v>2103</v>
      </c>
      <c r="D3718" s="489" t="s">
        <v>14677</v>
      </c>
    </row>
    <row r="3719" spans="1:4">
      <c r="A3719" s="489" t="str">
        <f t="shared" si="58"/>
        <v>2310608605訪問リハビリテーション</v>
      </c>
      <c r="B3719" s="489">
        <v>2310608605</v>
      </c>
      <c r="C3719" s="489" t="s">
        <v>2104</v>
      </c>
      <c r="D3719" s="489" t="s">
        <v>14677</v>
      </c>
    </row>
    <row r="3720" spans="1:4">
      <c r="A3720" s="489" t="str">
        <f t="shared" si="58"/>
        <v>2310608605訪問看護</v>
      </c>
      <c r="B3720" s="489">
        <v>2310608605</v>
      </c>
      <c r="C3720" s="489" t="s">
        <v>2102</v>
      </c>
      <c r="D3720" s="489" t="s">
        <v>14677</v>
      </c>
    </row>
    <row r="3721" spans="1:4">
      <c r="A3721" s="489" t="str">
        <f t="shared" si="58"/>
        <v>2310608613介護予防訪問リハビリテーション</v>
      </c>
      <c r="B3721" s="489">
        <v>2310608613</v>
      </c>
      <c r="C3721" s="489" t="s">
        <v>2108</v>
      </c>
      <c r="D3721" s="489" t="s">
        <v>14678</v>
      </c>
    </row>
    <row r="3722" spans="1:4">
      <c r="A3722" s="489" t="str">
        <f t="shared" si="58"/>
        <v>2310608613介護予防訪問看護</v>
      </c>
      <c r="B3722" s="489">
        <v>2310608613</v>
      </c>
      <c r="C3722" s="489" t="s">
        <v>2103</v>
      </c>
      <c r="D3722" s="489" t="s">
        <v>14678</v>
      </c>
    </row>
    <row r="3723" spans="1:4">
      <c r="A3723" s="489" t="str">
        <f t="shared" si="58"/>
        <v>2310608613訪問リハビリテーション</v>
      </c>
      <c r="B3723" s="489">
        <v>2310608613</v>
      </c>
      <c r="C3723" s="489" t="s">
        <v>2104</v>
      </c>
      <c r="D3723" s="489" t="s">
        <v>14678</v>
      </c>
    </row>
    <row r="3724" spans="1:4">
      <c r="A3724" s="489" t="str">
        <f t="shared" si="58"/>
        <v>2310608613訪問看護</v>
      </c>
      <c r="B3724" s="489">
        <v>2310608613</v>
      </c>
      <c r="C3724" s="489" t="s">
        <v>2102</v>
      </c>
      <c r="D3724" s="489" t="s">
        <v>14678</v>
      </c>
    </row>
    <row r="3725" spans="1:4">
      <c r="A3725" s="489" t="str">
        <f t="shared" si="58"/>
        <v>2310608639介護予防訪問リハビリテーション</v>
      </c>
      <c r="B3725" s="489">
        <v>2310608639</v>
      </c>
      <c r="C3725" s="489" t="s">
        <v>2108</v>
      </c>
      <c r="D3725" s="489" t="s">
        <v>14679</v>
      </c>
    </row>
    <row r="3726" spans="1:4">
      <c r="A3726" s="489" t="str">
        <f t="shared" si="58"/>
        <v>2310608639介護予防訪問看護</v>
      </c>
      <c r="B3726" s="489">
        <v>2310608639</v>
      </c>
      <c r="C3726" s="489" t="s">
        <v>2103</v>
      </c>
      <c r="D3726" s="489" t="s">
        <v>14679</v>
      </c>
    </row>
    <row r="3727" spans="1:4">
      <c r="A3727" s="489" t="str">
        <f t="shared" si="58"/>
        <v>2310608639訪問リハビリテーション</v>
      </c>
      <c r="B3727" s="489">
        <v>2310608639</v>
      </c>
      <c r="C3727" s="489" t="s">
        <v>2104</v>
      </c>
      <c r="D3727" s="489" t="s">
        <v>14679</v>
      </c>
    </row>
    <row r="3728" spans="1:4">
      <c r="A3728" s="489" t="str">
        <f t="shared" si="58"/>
        <v>2310608639訪問看護</v>
      </c>
      <c r="B3728" s="489">
        <v>2310608639</v>
      </c>
      <c r="C3728" s="489" t="s">
        <v>2102</v>
      </c>
      <c r="D3728" s="489" t="s">
        <v>14679</v>
      </c>
    </row>
    <row r="3729" spans="1:4">
      <c r="A3729" s="489" t="str">
        <f t="shared" si="58"/>
        <v>2310608647介護予防訪問リハビリテーション</v>
      </c>
      <c r="B3729" s="489">
        <v>2310608647</v>
      </c>
      <c r="C3729" s="489" t="s">
        <v>2108</v>
      </c>
      <c r="D3729" s="489" t="s">
        <v>14680</v>
      </c>
    </row>
    <row r="3730" spans="1:4">
      <c r="A3730" s="489" t="str">
        <f t="shared" si="58"/>
        <v>2310608647介護予防訪問看護</v>
      </c>
      <c r="B3730" s="489">
        <v>2310608647</v>
      </c>
      <c r="C3730" s="489" t="s">
        <v>2103</v>
      </c>
      <c r="D3730" s="489" t="s">
        <v>14680</v>
      </c>
    </row>
    <row r="3731" spans="1:4">
      <c r="A3731" s="489" t="str">
        <f t="shared" si="58"/>
        <v>2310608647訪問リハビリテーション</v>
      </c>
      <c r="B3731" s="489">
        <v>2310608647</v>
      </c>
      <c r="C3731" s="489" t="s">
        <v>2104</v>
      </c>
      <c r="D3731" s="489" t="s">
        <v>14680</v>
      </c>
    </row>
    <row r="3732" spans="1:4">
      <c r="A3732" s="489" t="str">
        <f t="shared" si="58"/>
        <v>2310608647訪問看護</v>
      </c>
      <c r="B3732" s="489">
        <v>2310608647</v>
      </c>
      <c r="C3732" s="489" t="s">
        <v>2102</v>
      </c>
      <c r="D3732" s="489" t="s">
        <v>14680</v>
      </c>
    </row>
    <row r="3733" spans="1:4">
      <c r="A3733" s="489" t="str">
        <f t="shared" si="58"/>
        <v>2310608654介護予防訪問リハビリテーション</v>
      </c>
      <c r="B3733" s="489">
        <v>2310608654</v>
      </c>
      <c r="C3733" s="489" t="s">
        <v>2108</v>
      </c>
      <c r="D3733" s="489" t="s">
        <v>14681</v>
      </c>
    </row>
    <row r="3734" spans="1:4">
      <c r="A3734" s="489" t="str">
        <f t="shared" si="58"/>
        <v>2310608654介護予防訪問看護</v>
      </c>
      <c r="B3734" s="489">
        <v>2310608654</v>
      </c>
      <c r="C3734" s="489" t="s">
        <v>2103</v>
      </c>
      <c r="D3734" s="489" t="s">
        <v>14681</v>
      </c>
    </row>
    <row r="3735" spans="1:4">
      <c r="A3735" s="489" t="str">
        <f t="shared" si="58"/>
        <v>2310608654訪問リハビリテーション</v>
      </c>
      <c r="B3735" s="489">
        <v>2310608654</v>
      </c>
      <c r="C3735" s="489" t="s">
        <v>2104</v>
      </c>
      <c r="D3735" s="489" t="s">
        <v>14681</v>
      </c>
    </row>
    <row r="3736" spans="1:4">
      <c r="A3736" s="489" t="str">
        <f t="shared" si="58"/>
        <v>2310608654訪問看護</v>
      </c>
      <c r="B3736" s="489">
        <v>2310608654</v>
      </c>
      <c r="C3736" s="489" t="s">
        <v>2102</v>
      </c>
      <c r="D3736" s="489" t="s">
        <v>14681</v>
      </c>
    </row>
    <row r="3737" spans="1:4">
      <c r="A3737" s="489" t="str">
        <f t="shared" si="58"/>
        <v>2310608670介護予防訪問リハビリテーション</v>
      </c>
      <c r="B3737" s="489">
        <v>2310608670</v>
      </c>
      <c r="C3737" s="489" t="s">
        <v>2108</v>
      </c>
      <c r="D3737" s="489" t="s">
        <v>14682</v>
      </c>
    </row>
    <row r="3738" spans="1:4">
      <c r="A3738" s="489" t="str">
        <f t="shared" si="58"/>
        <v>2310608670介護予防訪問看護</v>
      </c>
      <c r="B3738" s="489">
        <v>2310608670</v>
      </c>
      <c r="C3738" s="489" t="s">
        <v>2103</v>
      </c>
      <c r="D3738" s="489" t="s">
        <v>14682</v>
      </c>
    </row>
    <row r="3739" spans="1:4">
      <c r="A3739" s="489" t="str">
        <f t="shared" si="58"/>
        <v>2310608670訪問リハビリテーション</v>
      </c>
      <c r="B3739" s="489">
        <v>2310608670</v>
      </c>
      <c r="C3739" s="489" t="s">
        <v>2104</v>
      </c>
      <c r="D3739" s="489" t="s">
        <v>14682</v>
      </c>
    </row>
    <row r="3740" spans="1:4">
      <c r="A3740" s="489" t="str">
        <f t="shared" si="58"/>
        <v>2310608670訪問看護</v>
      </c>
      <c r="B3740" s="489">
        <v>2310608670</v>
      </c>
      <c r="C3740" s="489" t="s">
        <v>2102</v>
      </c>
      <c r="D3740" s="489" t="s">
        <v>14682</v>
      </c>
    </row>
    <row r="3741" spans="1:4">
      <c r="A3741" s="489" t="str">
        <f t="shared" si="58"/>
        <v>2310608688介護予防訪問リハビリテーション</v>
      </c>
      <c r="B3741" s="489">
        <v>2310608688</v>
      </c>
      <c r="C3741" s="489" t="s">
        <v>2108</v>
      </c>
      <c r="D3741" s="489" t="s">
        <v>14683</v>
      </c>
    </row>
    <row r="3742" spans="1:4">
      <c r="A3742" s="489" t="str">
        <f t="shared" si="58"/>
        <v>2310608688介護予防訪問看護</v>
      </c>
      <c r="B3742" s="489">
        <v>2310608688</v>
      </c>
      <c r="C3742" s="489" t="s">
        <v>2103</v>
      </c>
      <c r="D3742" s="489" t="s">
        <v>14683</v>
      </c>
    </row>
    <row r="3743" spans="1:4">
      <c r="A3743" s="489" t="str">
        <f t="shared" si="58"/>
        <v>2310608688訪問リハビリテーション</v>
      </c>
      <c r="B3743" s="489">
        <v>2310608688</v>
      </c>
      <c r="C3743" s="489" t="s">
        <v>2104</v>
      </c>
      <c r="D3743" s="489" t="s">
        <v>14683</v>
      </c>
    </row>
    <row r="3744" spans="1:4">
      <c r="A3744" s="489" t="str">
        <f t="shared" si="58"/>
        <v>2310608688訪問看護</v>
      </c>
      <c r="B3744" s="489">
        <v>2310608688</v>
      </c>
      <c r="C3744" s="489" t="s">
        <v>2102</v>
      </c>
      <c r="D3744" s="489" t="s">
        <v>14683</v>
      </c>
    </row>
    <row r="3745" spans="1:4">
      <c r="A3745" s="489" t="str">
        <f t="shared" si="58"/>
        <v>2310700089介護予防訪問リハビリテーション</v>
      </c>
      <c r="B3745" s="489">
        <v>2310700089</v>
      </c>
      <c r="C3745" s="489" t="s">
        <v>2108</v>
      </c>
      <c r="D3745" s="489" t="s">
        <v>14684</v>
      </c>
    </row>
    <row r="3746" spans="1:4">
      <c r="A3746" s="489" t="str">
        <f t="shared" si="58"/>
        <v>2310700089介護予防訪問看護</v>
      </c>
      <c r="B3746" s="489">
        <v>2310700089</v>
      </c>
      <c r="C3746" s="489" t="s">
        <v>2103</v>
      </c>
      <c r="D3746" s="489" t="s">
        <v>14684</v>
      </c>
    </row>
    <row r="3747" spans="1:4">
      <c r="A3747" s="489" t="str">
        <f t="shared" si="58"/>
        <v>2310700089訪問リハビリテーション</v>
      </c>
      <c r="B3747" s="489">
        <v>2310700089</v>
      </c>
      <c r="C3747" s="489" t="s">
        <v>2104</v>
      </c>
      <c r="D3747" s="489" t="s">
        <v>14684</v>
      </c>
    </row>
    <row r="3748" spans="1:4">
      <c r="A3748" s="489" t="str">
        <f t="shared" si="58"/>
        <v>2310700089訪問看護</v>
      </c>
      <c r="B3748" s="489">
        <v>2310700089</v>
      </c>
      <c r="C3748" s="489" t="s">
        <v>2102</v>
      </c>
      <c r="D3748" s="489" t="s">
        <v>14684</v>
      </c>
    </row>
    <row r="3749" spans="1:4">
      <c r="A3749" s="489" t="str">
        <f t="shared" si="58"/>
        <v>2310700097介護予防訪問リハビリテーション</v>
      </c>
      <c r="B3749" s="489">
        <v>2310700097</v>
      </c>
      <c r="C3749" s="489" t="s">
        <v>2108</v>
      </c>
      <c r="D3749" s="489" t="s">
        <v>14685</v>
      </c>
    </row>
    <row r="3750" spans="1:4">
      <c r="A3750" s="489" t="str">
        <f t="shared" si="58"/>
        <v>2310700097介護予防訪問看護</v>
      </c>
      <c r="B3750" s="489">
        <v>2310700097</v>
      </c>
      <c r="C3750" s="489" t="s">
        <v>2103</v>
      </c>
      <c r="D3750" s="489" t="s">
        <v>14685</v>
      </c>
    </row>
    <row r="3751" spans="1:4">
      <c r="A3751" s="489" t="str">
        <f t="shared" si="58"/>
        <v>2310700097訪問リハビリテーション</v>
      </c>
      <c r="B3751" s="489">
        <v>2310700097</v>
      </c>
      <c r="C3751" s="489" t="s">
        <v>2104</v>
      </c>
      <c r="D3751" s="489" t="s">
        <v>14685</v>
      </c>
    </row>
    <row r="3752" spans="1:4">
      <c r="A3752" s="489" t="str">
        <f t="shared" si="58"/>
        <v>2310700097訪問看護</v>
      </c>
      <c r="B3752" s="489">
        <v>2310700097</v>
      </c>
      <c r="C3752" s="489" t="s">
        <v>2102</v>
      </c>
      <c r="D3752" s="489" t="s">
        <v>14685</v>
      </c>
    </row>
    <row r="3753" spans="1:4">
      <c r="A3753" s="489" t="str">
        <f t="shared" si="58"/>
        <v>2310700287介護予防訪問リハビリテーション</v>
      </c>
      <c r="B3753" s="489">
        <v>2310700287</v>
      </c>
      <c r="C3753" s="489" t="s">
        <v>2108</v>
      </c>
      <c r="D3753" s="489" t="s">
        <v>14686</v>
      </c>
    </row>
    <row r="3754" spans="1:4">
      <c r="A3754" s="489" t="str">
        <f t="shared" si="58"/>
        <v>2310700287訪問リハビリテーション</v>
      </c>
      <c r="B3754" s="489">
        <v>2310700287</v>
      </c>
      <c r="C3754" s="489" t="s">
        <v>2104</v>
      </c>
      <c r="D3754" s="489" t="s">
        <v>14686</v>
      </c>
    </row>
    <row r="3755" spans="1:4">
      <c r="A3755" s="489" t="str">
        <f t="shared" si="58"/>
        <v>2310700477介護予防訪問看護</v>
      </c>
      <c r="B3755" s="489">
        <v>2310700477</v>
      </c>
      <c r="C3755" s="489" t="s">
        <v>2103</v>
      </c>
      <c r="D3755" s="489" t="s">
        <v>14687</v>
      </c>
    </row>
    <row r="3756" spans="1:4">
      <c r="A3756" s="489" t="str">
        <f t="shared" si="58"/>
        <v>2310700477訪問看護</v>
      </c>
      <c r="B3756" s="489">
        <v>2310700477</v>
      </c>
      <c r="C3756" s="489" t="s">
        <v>2102</v>
      </c>
      <c r="D3756" s="489" t="s">
        <v>14687</v>
      </c>
    </row>
    <row r="3757" spans="1:4">
      <c r="A3757" s="489" t="str">
        <f t="shared" si="58"/>
        <v>2310701087介護予防訪問リハビリテーション</v>
      </c>
      <c r="B3757" s="489">
        <v>2310701087</v>
      </c>
      <c r="C3757" s="489" t="s">
        <v>2108</v>
      </c>
      <c r="D3757" s="489" t="s">
        <v>14688</v>
      </c>
    </row>
    <row r="3758" spans="1:4">
      <c r="A3758" s="489" t="str">
        <f t="shared" si="58"/>
        <v>2310701087介護予防訪問看護</v>
      </c>
      <c r="B3758" s="489">
        <v>2310701087</v>
      </c>
      <c r="C3758" s="489" t="s">
        <v>2103</v>
      </c>
      <c r="D3758" s="489" t="s">
        <v>14688</v>
      </c>
    </row>
    <row r="3759" spans="1:4">
      <c r="A3759" s="489" t="str">
        <f t="shared" si="58"/>
        <v>2310701087訪問リハビリテーション</v>
      </c>
      <c r="B3759" s="489">
        <v>2310701087</v>
      </c>
      <c r="C3759" s="489" t="s">
        <v>2104</v>
      </c>
      <c r="D3759" s="489" t="s">
        <v>14688</v>
      </c>
    </row>
    <row r="3760" spans="1:4">
      <c r="A3760" s="489" t="str">
        <f t="shared" si="58"/>
        <v>2310701087訪問リハビリテーション</v>
      </c>
      <c r="B3760" s="489">
        <v>2310701087</v>
      </c>
      <c r="C3760" s="489" t="s">
        <v>2104</v>
      </c>
      <c r="D3760" s="489" t="s">
        <v>14688</v>
      </c>
    </row>
    <row r="3761" spans="1:4">
      <c r="A3761" s="489" t="str">
        <f t="shared" si="58"/>
        <v>2310701087訪問看護</v>
      </c>
      <c r="B3761" s="489">
        <v>2310701087</v>
      </c>
      <c r="C3761" s="489" t="s">
        <v>2102</v>
      </c>
      <c r="D3761" s="489" t="s">
        <v>14688</v>
      </c>
    </row>
    <row r="3762" spans="1:4">
      <c r="A3762" s="489" t="str">
        <f t="shared" si="58"/>
        <v>2310701673介護予防訪問リハビリテーション</v>
      </c>
      <c r="B3762" s="489">
        <v>2310701673</v>
      </c>
      <c r="C3762" s="489" t="s">
        <v>2108</v>
      </c>
      <c r="D3762" s="489" t="s">
        <v>14689</v>
      </c>
    </row>
    <row r="3763" spans="1:4">
      <c r="A3763" s="489" t="str">
        <f t="shared" si="58"/>
        <v>2310701673介護予防訪問看護</v>
      </c>
      <c r="B3763" s="489">
        <v>2310701673</v>
      </c>
      <c r="C3763" s="489" t="s">
        <v>2103</v>
      </c>
      <c r="D3763" s="489" t="s">
        <v>14689</v>
      </c>
    </row>
    <row r="3764" spans="1:4">
      <c r="A3764" s="489" t="str">
        <f t="shared" si="58"/>
        <v>2310701673訪問リハビリテーション</v>
      </c>
      <c r="B3764" s="489">
        <v>2310701673</v>
      </c>
      <c r="C3764" s="489" t="s">
        <v>2104</v>
      </c>
      <c r="D3764" s="489" t="s">
        <v>14689</v>
      </c>
    </row>
    <row r="3765" spans="1:4">
      <c r="A3765" s="489" t="str">
        <f t="shared" si="58"/>
        <v>2310701673訪問看護</v>
      </c>
      <c r="B3765" s="489">
        <v>2310701673</v>
      </c>
      <c r="C3765" s="489" t="s">
        <v>2102</v>
      </c>
      <c r="D3765" s="489" t="s">
        <v>14689</v>
      </c>
    </row>
    <row r="3766" spans="1:4">
      <c r="A3766" s="489" t="str">
        <f t="shared" si="58"/>
        <v>2310701871介護予防訪問リハビリテーション</v>
      </c>
      <c r="B3766" s="489">
        <v>2310701871</v>
      </c>
      <c r="C3766" s="489" t="s">
        <v>2108</v>
      </c>
      <c r="D3766" s="489" t="s">
        <v>14690</v>
      </c>
    </row>
    <row r="3767" spans="1:4">
      <c r="A3767" s="489" t="str">
        <f t="shared" si="58"/>
        <v>2310701871介護予防訪問看護</v>
      </c>
      <c r="B3767" s="489">
        <v>2310701871</v>
      </c>
      <c r="C3767" s="489" t="s">
        <v>2103</v>
      </c>
      <c r="D3767" s="489" t="s">
        <v>14690</v>
      </c>
    </row>
    <row r="3768" spans="1:4">
      <c r="A3768" s="489" t="str">
        <f t="shared" si="58"/>
        <v>2310701871訪問リハビリテーション</v>
      </c>
      <c r="B3768" s="489">
        <v>2310701871</v>
      </c>
      <c r="C3768" s="489" t="s">
        <v>2104</v>
      </c>
      <c r="D3768" s="489" t="s">
        <v>14690</v>
      </c>
    </row>
    <row r="3769" spans="1:4">
      <c r="A3769" s="489" t="str">
        <f t="shared" si="58"/>
        <v>2310701871訪問看護</v>
      </c>
      <c r="B3769" s="489">
        <v>2310701871</v>
      </c>
      <c r="C3769" s="489" t="s">
        <v>2102</v>
      </c>
      <c r="D3769" s="489" t="s">
        <v>14690</v>
      </c>
    </row>
    <row r="3770" spans="1:4">
      <c r="A3770" s="489" t="str">
        <f t="shared" si="58"/>
        <v>2310701913介護予防訪問リハビリテーション</v>
      </c>
      <c r="B3770" s="489">
        <v>2310701913</v>
      </c>
      <c r="C3770" s="489" t="s">
        <v>2108</v>
      </c>
      <c r="D3770" s="489" t="s">
        <v>14691</v>
      </c>
    </row>
    <row r="3771" spans="1:4">
      <c r="A3771" s="489" t="str">
        <f t="shared" si="58"/>
        <v>2310701913介護予防訪問看護</v>
      </c>
      <c r="B3771" s="489">
        <v>2310701913</v>
      </c>
      <c r="C3771" s="489" t="s">
        <v>2103</v>
      </c>
      <c r="D3771" s="489" t="s">
        <v>14691</v>
      </c>
    </row>
    <row r="3772" spans="1:4">
      <c r="A3772" s="489" t="str">
        <f t="shared" si="58"/>
        <v>2310701913訪問リハビリテーション</v>
      </c>
      <c r="B3772" s="489">
        <v>2310701913</v>
      </c>
      <c r="C3772" s="489" t="s">
        <v>2104</v>
      </c>
      <c r="D3772" s="489" t="s">
        <v>14691</v>
      </c>
    </row>
    <row r="3773" spans="1:4">
      <c r="A3773" s="489" t="str">
        <f t="shared" si="58"/>
        <v>2310701913訪問看護</v>
      </c>
      <c r="B3773" s="489">
        <v>2310701913</v>
      </c>
      <c r="C3773" s="489" t="s">
        <v>2102</v>
      </c>
      <c r="D3773" s="489" t="s">
        <v>14691</v>
      </c>
    </row>
    <row r="3774" spans="1:4">
      <c r="A3774" s="489" t="str">
        <f t="shared" si="58"/>
        <v>2310702150介護予防訪問リハビリテーション</v>
      </c>
      <c r="B3774" s="489">
        <v>2310702150</v>
      </c>
      <c r="C3774" s="489" t="s">
        <v>2108</v>
      </c>
      <c r="D3774" s="489" t="s">
        <v>14692</v>
      </c>
    </row>
    <row r="3775" spans="1:4">
      <c r="A3775" s="489" t="str">
        <f t="shared" si="58"/>
        <v>2310702150介護予防訪問看護</v>
      </c>
      <c r="B3775" s="489">
        <v>2310702150</v>
      </c>
      <c r="C3775" s="489" t="s">
        <v>2103</v>
      </c>
      <c r="D3775" s="489" t="s">
        <v>14692</v>
      </c>
    </row>
    <row r="3776" spans="1:4">
      <c r="A3776" s="489" t="str">
        <f t="shared" si="58"/>
        <v>2310702150訪問リハビリテーション</v>
      </c>
      <c r="B3776" s="489">
        <v>2310702150</v>
      </c>
      <c r="C3776" s="489" t="s">
        <v>2104</v>
      </c>
      <c r="D3776" s="489" t="s">
        <v>14692</v>
      </c>
    </row>
    <row r="3777" spans="1:4">
      <c r="A3777" s="489" t="str">
        <f t="shared" si="58"/>
        <v>2310702150訪問看護</v>
      </c>
      <c r="B3777" s="489">
        <v>2310702150</v>
      </c>
      <c r="C3777" s="489" t="s">
        <v>2102</v>
      </c>
      <c r="D3777" s="489" t="s">
        <v>14692</v>
      </c>
    </row>
    <row r="3778" spans="1:4">
      <c r="A3778" s="489" t="str">
        <f t="shared" ref="A3778:A3841" si="59">B3778&amp;C3778</f>
        <v>2310702168介護予防訪問リハビリテーション</v>
      </c>
      <c r="B3778" s="489">
        <v>2310702168</v>
      </c>
      <c r="C3778" s="489" t="s">
        <v>2108</v>
      </c>
      <c r="D3778" s="489" t="s">
        <v>14133</v>
      </c>
    </row>
    <row r="3779" spans="1:4">
      <c r="A3779" s="489" t="str">
        <f t="shared" si="59"/>
        <v>2310702168介護予防訪問看護</v>
      </c>
      <c r="B3779" s="489">
        <v>2310702168</v>
      </c>
      <c r="C3779" s="489" t="s">
        <v>2103</v>
      </c>
      <c r="D3779" s="489" t="s">
        <v>14133</v>
      </c>
    </row>
    <row r="3780" spans="1:4">
      <c r="A3780" s="489" t="str">
        <f t="shared" si="59"/>
        <v>2310702168訪問リハビリテーション</v>
      </c>
      <c r="B3780" s="489">
        <v>2310702168</v>
      </c>
      <c r="C3780" s="489" t="s">
        <v>2104</v>
      </c>
      <c r="D3780" s="489" t="s">
        <v>14133</v>
      </c>
    </row>
    <row r="3781" spans="1:4">
      <c r="A3781" s="489" t="str">
        <f t="shared" si="59"/>
        <v>2310702168訪問看護</v>
      </c>
      <c r="B3781" s="489">
        <v>2310702168</v>
      </c>
      <c r="C3781" s="489" t="s">
        <v>2102</v>
      </c>
      <c r="D3781" s="489" t="s">
        <v>14133</v>
      </c>
    </row>
    <row r="3782" spans="1:4">
      <c r="A3782" s="489" t="str">
        <f t="shared" si="59"/>
        <v>2310702242介護予防訪問リハビリテーション</v>
      </c>
      <c r="B3782" s="489">
        <v>2310702242</v>
      </c>
      <c r="C3782" s="489" t="s">
        <v>2108</v>
      </c>
      <c r="D3782" s="489" t="s">
        <v>14693</v>
      </c>
    </row>
    <row r="3783" spans="1:4">
      <c r="A3783" s="489" t="str">
        <f t="shared" si="59"/>
        <v>2310702242介護予防訪問看護</v>
      </c>
      <c r="B3783" s="489">
        <v>2310702242</v>
      </c>
      <c r="C3783" s="489" t="s">
        <v>2103</v>
      </c>
      <c r="D3783" s="489" t="s">
        <v>14693</v>
      </c>
    </row>
    <row r="3784" spans="1:4">
      <c r="A3784" s="489" t="str">
        <f t="shared" si="59"/>
        <v>2310702242訪問リハビリテーション</v>
      </c>
      <c r="B3784" s="489">
        <v>2310702242</v>
      </c>
      <c r="C3784" s="489" t="s">
        <v>2104</v>
      </c>
      <c r="D3784" s="489" t="s">
        <v>14693</v>
      </c>
    </row>
    <row r="3785" spans="1:4">
      <c r="A3785" s="489" t="str">
        <f t="shared" si="59"/>
        <v>2310702242訪問看護</v>
      </c>
      <c r="B3785" s="489">
        <v>2310702242</v>
      </c>
      <c r="C3785" s="489" t="s">
        <v>2102</v>
      </c>
      <c r="D3785" s="489" t="s">
        <v>14693</v>
      </c>
    </row>
    <row r="3786" spans="1:4">
      <c r="A3786" s="489" t="str">
        <f t="shared" si="59"/>
        <v>2310702291介護予防訪問リハビリテーション</v>
      </c>
      <c r="B3786" s="489">
        <v>2310702291</v>
      </c>
      <c r="C3786" s="489" t="s">
        <v>2108</v>
      </c>
      <c r="D3786" s="489" t="s">
        <v>14694</v>
      </c>
    </row>
    <row r="3787" spans="1:4">
      <c r="A3787" s="489" t="str">
        <f t="shared" si="59"/>
        <v>2310702291介護予防訪問看護</v>
      </c>
      <c r="B3787" s="489">
        <v>2310702291</v>
      </c>
      <c r="C3787" s="489" t="s">
        <v>2103</v>
      </c>
      <c r="D3787" s="489" t="s">
        <v>14694</v>
      </c>
    </row>
    <row r="3788" spans="1:4">
      <c r="A3788" s="489" t="str">
        <f t="shared" si="59"/>
        <v>2310702291訪問リハビリテーション</v>
      </c>
      <c r="B3788" s="489">
        <v>2310702291</v>
      </c>
      <c r="C3788" s="489" t="s">
        <v>2104</v>
      </c>
      <c r="D3788" s="489" t="s">
        <v>14694</v>
      </c>
    </row>
    <row r="3789" spans="1:4">
      <c r="A3789" s="489" t="str">
        <f t="shared" si="59"/>
        <v>2310702291訪問看護</v>
      </c>
      <c r="B3789" s="489">
        <v>2310702291</v>
      </c>
      <c r="C3789" s="489" t="s">
        <v>2102</v>
      </c>
      <c r="D3789" s="489" t="s">
        <v>14694</v>
      </c>
    </row>
    <row r="3790" spans="1:4">
      <c r="A3790" s="489" t="str">
        <f t="shared" si="59"/>
        <v>2310702416介護予防訪問リハビリテーション</v>
      </c>
      <c r="B3790" s="489">
        <v>2310702416</v>
      </c>
      <c r="C3790" s="489" t="s">
        <v>2108</v>
      </c>
      <c r="D3790" s="489" t="s">
        <v>14695</v>
      </c>
    </row>
    <row r="3791" spans="1:4">
      <c r="A3791" s="489" t="str">
        <f t="shared" si="59"/>
        <v>2310702416介護予防訪問看護</v>
      </c>
      <c r="B3791" s="489">
        <v>2310702416</v>
      </c>
      <c r="C3791" s="489" t="s">
        <v>2103</v>
      </c>
      <c r="D3791" s="489" t="s">
        <v>14695</v>
      </c>
    </row>
    <row r="3792" spans="1:4">
      <c r="A3792" s="489" t="str">
        <f t="shared" si="59"/>
        <v>2310702416訪問リハビリテーション</v>
      </c>
      <c r="B3792" s="489">
        <v>2310702416</v>
      </c>
      <c r="C3792" s="489" t="s">
        <v>2104</v>
      </c>
      <c r="D3792" s="489" t="s">
        <v>14695</v>
      </c>
    </row>
    <row r="3793" spans="1:4">
      <c r="A3793" s="489" t="str">
        <f t="shared" si="59"/>
        <v>2310702416訪問看護</v>
      </c>
      <c r="B3793" s="489">
        <v>2310702416</v>
      </c>
      <c r="C3793" s="489" t="s">
        <v>2102</v>
      </c>
      <c r="D3793" s="489" t="s">
        <v>14695</v>
      </c>
    </row>
    <row r="3794" spans="1:4">
      <c r="A3794" s="489" t="str">
        <f t="shared" si="59"/>
        <v>2310702424介護予防訪問リハビリテーション</v>
      </c>
      <c r="B3794" s="489">
        <v>2310702424</v>
      </c>
      <c r="C3794" s="489" t="s">
        <v>2108</v>
      </c>
      <c r="D3794" s="489" t="s">
        <v>14696</v>
      </c>
    </row>
    <row r="3795" spans="1:4">
      <c r="A3795" s="489" t="str">
        <f t="shared" si="59"/>
        <v>2310702424介護予防訪問看護</v>
      </c>
      <c r="B3795" s="489">
        <v>2310702424</v>
      </c>
      <c r="C3795" s="489" t="s">
        <v>2103</v>
      </c>
      <c r="D3795" s="489" t="s">
        <v>14696</v>
      </c>
    </row>
    <row r="3796" spans="1:4">
      <c r="A3796" s="489" t="str">
        <f t="shared" si="59"/>
        <v>2310702424訪問リハビリテーション</v>
      </c>
      <c r="B3796" s="489">
        <v>2310702424</v>
      </c>
      <c r="C3796" s="489" t="s">
        <v>2104</v>
      </c>
      <c r="D3796" s="489" t="s">
        <v>14696</v>
      </c>
    </row>
    <row r="3797" spans="1:4">
      <c r="A3797" s="489" t="str">
        <f t="shared" si="59"/>
        <v>2310702424訪問看護</v>
      </c>
      <c r="B3797" s="489">
        <v>2310702424</v>
      </c>
      <c r="C3797" s="489" t="s">
        <v>2102</v>
      </c>
      <c r="D3797" s="489" t="s">
        <v>14696</v>
      </c>
    </row>
    <row r="3798" spans="1:4">
      <c r="A3798" s="489" t="str">
        <f t="shared" si="59"/>
        <v>2310702465介護予防訪問リハビリテーション</v>
      </c>
      <c r="B3798" s="489">
        <v>2310702465</v>
      </c>
      <c r="C3798" s="489" t="s">
        <v>2108</v>
      </c>
      <c r="D3798" s="489" t="s">
        <v>14697</v>
      </c>
    </row>
    <row r="3799" spans="1:4">
      <c r="A3799" s="489" t="str">
        <f t="shared" si="59"/>
        <v>2310702465介護予防訪問看護</v>
      </c>
      <c r="B3799" s="489">
        <v>2310702465</v>
      </c>
      <c r="C3799" s="489" t="s">
        <v>2103</v>
      </c>
      <c r="D3799" s="489" t="s">
        <v>14697</v>
      </c>
    </row>
    <row r="3800" spans="1:4">
      <c r="A3800" s="489" t="str">
        <f t="shared" si="59"/>
        <v>2310702465訪問リハビリテーション</v>
      </c>
      <c r="B3800" s="489">
        <v>2310702465</v>
      </c>
      <c r="C3800" s="489" t="s">
        <v>2104</v>
      </c>
      <c r="D3800" s="489" t="s">
        <v>14697</v>
      </c>
    </row>
    <row r="3801" spans="1:4">
      <c r="A3801" s="489" t="str">
        <f t="shared" si="59"/>
        <v>2310702465訪問看護</v>
      </c>
      <c r="B3801" s="489">
        <v>2310702465</v>
      </c>
      <c r="C3801" s="489" t="s">
        <v>2102</v>
      </c>
      <c r="D3801" s="489" t="s">
        <v>14697</v>
      </c>
    </row>
    <row r="3802" spans="1:4">
      <c r="A3802" s="489" t="str">
        <f t="shared" si="59"/>
        <v>2310702481介護予防訪問リハビリテーション</v>
      </c>
      <c r="B3802" s="489">
        <v>2310702481</v>
      </c>
      <c r="C3802" s="489" t="s">
        <v>2108</v>
      </c>
      <c r="D3802" s="489" t="s">
        <v>14698</v>
      </c>
    </row>
    <row r="3803" spans="1:4">
      <c r="A3803" s="489" t="str">
        <f t="shared" si="59"/>
        <v>2310702481介護予防訪問看護</v>
      </c>
      <c r="B3803" s="489">
        <v>2310702481</v>
      </c>
      <c r="C3803" s="489" t="s">
        <v>2103</v>
      </c>
      <c r="D3803" s="489" t="s">
        <v>14698</v>
      </c>
    </row>
    <row r="3804" spans="1:4">
      <c r="A3804" s="489" t="str">
        <f t="shared" si="59"/>
        <v>2310702481訪問リハビリテーション</v>
      </c>
      <c r="B3804" s="489">
        <v>2310702481</v>
      </c>
      <c r="C3804" s="489" t="s">
        <v>2104</v>
      </c>
      <c r="D3804" s="489" t="s">
        <v>14698</v>
      </c>
    </row>
    <row r="3805" spans="1:4">
      <c r="A3805" s="489" t="str">
        <f t="shared" si="59"/>
        <v>2310702481訪問看護</v>
      </c>
      <c r="B3805" s="489">
        <v>2310702481</v>
      </c>
      <c r="C3805" s="489" t="s">
        <v>2102</v>
      </c>
      <c r="D3805" s="489" t="s">
        <v>14698</v>
      </c>
    </row>
    <row r="3806" spans="1:4">
      <c r="A3806" s="489" t="str">
        <f t="shared" si="59"/>
        <v>2310702499介護予防訪問リハビリテーション</v>
      </c>
      <c r="B3806" s="489">
        <v>2310702499</v>
      </c>
      <c r="C3806" s="489" t="s">
        <v>2108</v>
      </c>
      <c r="D3806" s="489" t="s">
        <v>14699</v>
      </c>
    </row>
    <row r="3807" spans="1:4">
      <c r="A3807" s="489" t="str">
        <f t="shared" si="59"/>
        <v>2310702499介護予防訪問看護</v>
      </c>
      <c r="B3807" s="489">
        <v>2310702499</v>
      </c>
      <c r="C3807" s="489" t="s">
        <v>2103</v>
      </c>
      <c r="D3807" s="489" t="s">
        <v>14699</v>
      </c>
    </row>
    <row r="3808" spans="1:4">
      <c r="A3808" s="489" t="str">
        <f t="shared" si="59"/>
        <v>2310702499訪問リハビリテーション</v>
      </c>
      <c r="B3808" s="489">
        <v>2310702499</v>
      </c>
      <c r="C3808" s="489" t="s">
        <v>2104</v>
      </c>
      <c r="D3808" s="489" t="s">
        <v>14699</v>
      </c>
    </row>
    <row r="3809" spans="1:4">
      <c r="A3809" s="489" t="str">
        <f t="shared" si="59"/>
        <v>2310702499訪問看護</v>
      </c>
      <c r="B3809" s="489">
        <v>2310702499</v>
      </c>
      <c r="C3809" s="489" t="s">
        <v>2102</v>
      </c>
      <c r="D3809" s="489" t="s">
        <v>14699</v>
      </c>
    </row>
    <row r="3810" spans="1:4">
      <c r="A3810" s="489" t="str">
        <f t="shared" si="59"/>
        <v>2310702572介護予防訪問リハビリテーション</v>
      </c>
      <c r="B3810" s="489">
        <v>2310702572</v>
      </c>
      <c r="C3810" s="489" t="s">
        <v>2108</v>
      </c>
      <c r="D3810" s="489" t="s">
        <v>14080</v>
      </c>
    </row>
    <row r="3811" spans="1:4">
      <c r="A3811" s="489" t="str">
        <f t="shared" si="59"/>
        <v>2310702572介護予防訪問看護</v>
      </c>
      <c r="B3811" s="489">
        <v>2310702572</v>
      </c>
      <c r="C3811" s="489" t="s">
        <v>2103</v>
      </c>
      <c r="D3811" s="489" t="s">
        <v>14080</v>
      </c>
    </row>
    <row r="3812" spans="1:4">
      <c r="A3812" s="489" t="str">
        <f t="shared" si="59"/>
        <v>2310702572訪問リハビリテーション</v>
      </c>
      <c r="B3812" s="489">
        <v>2310702572</v>
      </c>
      <c r="C3812" s="489" t="s">
        <v>2104</v>
      </c>
      <c r="D3812" s="489" t="s">
        <v>14080</v>
      </c>
    </row>
    <row r="3813" spans="1:4">
      <c r="A3813" s="489" t="str">
        <f t="shared" si="59"/>
        <v>2310702572訪問看護</v>
      </c>
      <c r="B3813" s="489">
        <v>2310702572</v>
      </c>
      <c r="C3813" s="489" t="s">
        <v>2102</v>
      </c>
      <c r="D3813" s="489" t="s">
        <v>14080</v>
      </c>
    </row>
    <row r="3814" spans="1:4">
      <c r="A3814" s="489" t="str">
        <f t="shared" si="59"/>
        <v>2310702598介護予防訪問リハビリテーション</v>
      </c>
      <c r="B3814" s="489">
        <v>2310702598</v>
      </c>
      <c r="C3814" s="489" t="s">
        <v>2108</v>
      </c>
      <c r="D3814" s="489" t="s">
        <v>14700</v>
      </c>
    </row>
    <row r="3815" spans="1:4">
      <c r="A3815" s="489" t="str">
        <f t="shared" si="59"/>
        <v>2310702598介護予防訪問看護</v>
      </c>
      <c r="B3815" s="489">
        <v>2310702598</v>
      </c>
      <c r="C3815" s="489" t="s">
        <v>2103</v>
      </c>
      <c r="D3815" s="489" t="s">
        <v>14700</v>
      </c>
    </row>
    <row r="3816" spans="1:4">
      <c r="A3816" s="489" t="str">
        <f t="shared" si="59"/>
        <v>2310702598訪問リハビリテーション</v>
      </c>
      <c r="B3816" s="489">
        <v>2310702598</v>
      </c>
      <c r="C3816" s="489" t="s">
        <v>2104</v>
      </c>
      <c r="D3816" s="489" t="s">
        <v>14700</v>
      </c>
    </row>
    <row r="3817" spans="1:4">
      <c r="A3817" s="489" t="str">
        <f t="shared" si="59"/>
        <v>2310702598訪問看護</v>
      </c>
      <c r="B3817" s="489">
        <v>2310702598</v>
      </c>
      <c r="C3817" s="489" t="s">
        <v>2102</v>
      </c>
      <c r="D3817" s="489" t="s">
        <v>14700</v>
      </c>
    </row>
    <row r="3818" spans="1:4">
      <c r="A3818" s="489" t="str">
        <f t="shared" si="59"/>
        <v>2310702622介護予防訪問リハビリテーション</v>
      </c>
      <c r="B3818" s="489">
        <v>2310702622</v>
      </c>
      <c r="C3818" s="489" t="s">
        <v>2108</v>
      </c>
      <c r="D3818" s="489" t="s">
        <v>14701</v>
      </c>
    </row>
    <row r="3819" spans="1:4">
      <c r="A3819" s="489" t="str">
        <f t="shared" si="59"/>
        <v>2310702622介護予防訪問看護</v>
      </c>
      <c r="B3819" s="489">
        <v>2310702622</v>
      </c>
      <c r="C3819" s="489" t="s">
        <v>2103</v>
      </c>
      <c r="D3819" s="489" t="s">
        <v>14701</v>
      </c>
    </row>
    <row r="3820" spans="1:4">
      <c r="A3820" s="489" t="str">
        <f t="shared" si="59"/>
        <v>2310702622訪問リハビリテーション</v>
      </c>
      <c r="B3820" s="489">
        <v>2310702622</v>
      </c>
      <c r="C3820" s="489" t="s">
        <v>2104</v>
      </c>
      <c r="D3820" s="489" t="s">
        <v>14701</v>
      </c>
    </row>
    <row r="3821" spans="1:4">
      <c r="A3821" s="489" t="str">
        <f t="shared" si="59"/>
        <v>2310702622訪問看護</v>
      </c>
      <c r="B3821" s="489">
        <v>2310702622</v>
      </c>
      <c r="C3821" s="489" t="s">
        <v>2102</v>
      </c>
      <c r="D3821" s="489" t="s">
        <v>14701</v>
      </c>
    </row>
    <row r="3822" spans="1:4">
      <c r="A3822" s="489" t="str">
        <f t="shared" si="59"/>
        <v>2310702648介護予防訪問リハビリテーション</v>
      </c>
      <c r="B3822" s="489">
        <v>2310702648</v>
      </c>
      <c r="C3822" s="489" t="s">
        <v>2108</v>
      </c>
      <c r="D3822" s="489" t="s">
        <v>14702</v>
      </c>
    </row>
    <row r="3823" spans="1:4">
      <c r="A3823" s="489" t="str">
        <f t="shared" si="59"/>
        <v>2310702648介護予防訪問看護</v>
      </c>
      <c r="B3823" s="489">
        <v>2310702648</v>
      </c>
      <c r="C3823" s="489" t="s">
        <v>2103</v>
      </c>
      <c r="D3823" s="489" t="s">
        <v>14702</v>
      </c>
    </row>
    <row r="3824" spans="1:4">
      <c r="A3824" s="489" t="str">
        <f t="shared" si="59"/>
        <v>2310702648訪問リハビリテーション</v>
      </c>
      <c r="B3824" s="489">
        <v>2310702648</v>
      </c>
      <c r="C3824" s="489" t="s">
        <v>2104</v>
      </c>
      <c r="D3824" s="489" t="s">
        <v>14702</v>
      </c>
    </row>
    <row r="3825" spans="1:4">
      <c r="A3825" s="489" t="str">
        <f t="shared" si="59"/>
        <v>2310702648訪問看護</v>
      </c>
      <c r="B3825" s="489">
        <v>2310702648</v>
      </c>
      <c r="C3825" s="489" t="s">
        <v>2102</v>
      </c>
      <c r="D3825" s="489" t="s">
        <v>14702</v>
      </c>
    </row>
    <row r="3826" spans="1:4">
      <c r="A3826" s="489" t="str">
        <f t="shared" si="59"/>
        <v>2310702671介護予防訪問リハビリテーション</v>
      </c>
      <c r="B3826" s="489">
        <v>2310702671</v>
      </c>
      <c r="C3826" s="489" t="s">
        <v>2108</v>
      </c>
      <c r="D3826" s="489" t="s">
        <v>14703</v>
      </c>
    </row>
    <row r="3827" spans="1:4">
      <c r="A3827" s="489" t="str">
        <f t="shared" si="59"/>
        <v>2310702671介護予防訪問看護</v>
      </c>
      <c r="B3827" s="489">
        <v>2310702671</v>
      </c>
      <c r="C3827" s="489" t="s">
        <v>2103</v>
      </c>
      <c r="D3827" s="489" t="s">
        <v>14703</v>
      </c>
    </row>
    <row r="3828" spans="1:4">
      <c r="A3828" s="489" t="str">
        <f t="shared" si="59"/>
        <v>2310702671訪問リハビリテーション</v>
      </c>
      <c r="B3828" s="489">
        <v>2310702671</v>
      </c>
      <c r="C3828" s="489" t="s">
        <v>2104</v>
      </c>
      <c r="D3828" s="489" t="s">
        <v>14703</v>
      </c>
    </row>
    <row r="3829" spans="1:4">
      <c r="A3829" s="489" t="str">
        <f t="shared" si="59"/>
        <v>2310702671訪問看護</v>
      </c>
      <c r="B3829" s="489">
        <v>2310702671</v>
      </c>
      <c r="C3829" s="489" t="s">
        <v>2102</v>
      </c>
      <c r="D3829" s="489" t="s">
        <v>14703</v>
      </c>
    </row>
    <row r="3830" spans="1:4">
      <c r="A3830" s="489" t="str">
        <f t="shared" si="59"/>
        <v>2310702689介護予防訪問リハビリテーション</v>
      </c>
      <c r="B3830" s="489">
        <v>2310702689</v>
      </c>
      <c r="C3830" s="489" t="s">
        <v>2108</v>
      </c>
      <c r="D3830" s="489" t="s">
        <v>14704</v>
      </c>
    </row>
    <row r="3831" spans="1:4">
      <c r="A3831" s="489" t="str">
        <f t="shared" si="59"/>
        <v>2310702689介護予防訪問看護</v>
      </c>
      <c r="B3831" s="489">
        <v>2310702689</v>
      </c>
      <c r="C3831" s="489" t="s">
        <v>2103</v>
      </c>
      <c r="D3831" s="489" t="s">
        <v>14704</v>
      </c>
    </row>
    <row r="3832" spans="1:4">
      <c r="A3832" s="489" t="str">
        <f t="shared" si="59"/>
        <v>2310702689訪問リハビリテーション</v>
      </c>
      <c r="B3832" s="489">
        <v>2310702689</v>
      </c>
      <c r="C3832" s="489" t="s">
        <v>2104</v>
      </c>
      <c r="D3832" s="489" t="s">
        <v>14704</v>
      </c>
    </row>
    <row r="3833" spans="1:4">
      <c r="A3833" s="489" t="str">
        <f t="shared" si="59"/>
        <v>2310702689訪問看護</v>
      </c>
      <c r="B3833" s="489">
        <v>2310702689</v>
      </c>
      <c r="C3833" s="489" t="s">
        <v>2102</v>
      </c>
      <c r="D3833" s="489" t="s">
        <v>14704</v>
      </c>
    </row>
    <row r="3834" spans="1:4">
      <c r="A3834" s="489" t="str">
        <f t="shared" si="59"/>
        <v>2310702754介護予防訪問リハビリテーション</v>
      </c>
      <c r="B3834" s="489">
        <v>2310702754</v>
      </c>
      <c r="C3834" s="489" t="s">
        <v>2108</v>
      </c>
      <c r="D3834" s="489" t="s">
        <v>14705</v>
      </c>
    </row>
    <row r="3835" spans="1:4">
      <c r="A3835" s="489" t="str">
        <f t="shared" si="59"/>
        <v>2310702754介護予防訪問看護</v>
      </c>
      <c r="B3835" s="489">
        <v>2310702754</v>
      </c>
      <c r="C3835" s="489" t="s">
        <v>2103</v>
      </c>
      <c r="D3835" s="489" t="s">
        <v>14705</v>
      </c>
    </row>
    <row r="3836" spans="1:4">
      <c r="A3836" s="489" t="str">
        <f t="shared" si="59"/>
        <v>2310702754訪問リハビリテーション</v>
      </c>
      <c r="B3836" s="489">
        <v>2310702754</v>
      </c>
      <c r="C3836" s="489" t="s">
        <v>2104</v>
      </c>
      <c r="D3836" s="489" t="s">
        <v>14705</v>
      </c>
    </row>
    <row r="3837" spans="1:4">
      <c r="A3837" s="489" t="str">
        <f t="shared" si="59"/>
        <v>2310702754訪問看護</v>
      </c>
      <c r="B3837" s="489">
        <v>2310702754</v>
      </c>
      <c r="C3837" s="489" t="s">
        <v>2102</v>
      </c>
      <c r="D3837" s="489" t="s">
        <v>14705</v>
      </c>
    </row>
    <row r="3838" spans="1:4">
      <c r="A3838" s="489" t="str">
        <f t="shared" si="59"/>
        <v>2310702762介護予防訪問リハビリテーション</v>
      </c>
      <c r="B3838" s="489">
        <v>2310702762</v>
      </c>
      <c r="C3838" s="489" t="s">
        <v>2108</v>
      </c>
      <c r="D3838" s="489" t="s">
        <v>14706</v>
      </c>
    </row>
    <row r="3839" spans="1:4">
      <c r="A3839" s="489" t="str">
        <f t="shared" si="59"/>
        <v>2310702762介護予防訪問看護</v>
      </c>
      <c r="B3839" s="489">
        <v>2310702762</v>
      </c>
      <c r="C3839" s="489" t="s">
        <v>2103</v>
      </c>
      <c r="D3839" s="489" t="s">
        <v>14706</v>
      </c>
    </row>
    <row r="3840" spans="1:4">
      <c r="A3840" s="489" t="str">
        <f t="shared" si="59"/>
        <v>2310702762訪問リハビリテーション</v>
      </c>
      <c r="B3840" s="489">
        <v>2310702762</v>
      </c>
      <c r="C3840" s="489" t="s">
        <v>2104</v>
      </c>
      <c r="D3840" s="489" t="s">
        <v>14706</v>
      </c>
    </row>
    <row r="3841" spans="1:4">
      <c r="A3841" s="489" t="str">
        <f t="shared" si="59"/>
        <v>2310702762訪問看護</v>
      </c>
      <c r="B3841" s="489">
        <v>2310702762</v>
      </c>
      <c r="C3841" s="489" t="s">
        <v>2102</v>
      </c>
      <c r="D3841" s="489" t="s">
        <v>14706</v>
      </c>
    </row>
    <row r="3842" spans="1:4">
      <c r="A3842" s="489" t="str">
        <f t="shared" ref="A3842:A3905" si="60">B3842&amp;C3842</f>
        <v>2310702770介護予防訪問リハビリテーション</v>
      </c>
      <c r="B3842" s="489">
        <v>2310702770</v>
      </c>
      <c r="C3842" s="489" t="s">
        <v>2108</v>
      </c>
      <c r="D3842" s="489" t="s">
        <v>14152</v>
      </c>
    </row>
    <row r="3843" spans="1:4">
      <c r="A3843" s="489" t="str">
        <f t="shared" si="60"/>
        <v>2310702770介護予防訪問看護</v>
      </c>
      <c r="B3843" s="489">
        <v>2310702770</v>
      </c>
      <c r="C3843" s="489" t="s">
        <v>2103</v>
      </c>
      <c r="D3843" s="489" t="s">
        <v>14152</v>
      </c>
    </row>
    <row r="3844" spans="1:4">
      <c r="A3844" s="489" t="str">
        <f t="shared" si="60"/>
        <v>2310702770訪問リハビリテーション</v>
      </c>
      <c r="B3844" s="489">
        <v>2310702770</v>
      </c>
      <c r="C3844" s="489" t="s">
        <v>2104</v>
      </c>
      <c r="D3844" s="489" t="s">
        <v>14152</v>
      </c>
    </row>
    <row r="3845" spans="1:4">
      <c r="A3845" s="489" t="str">
        <f t="shared" si="60"/>
        <v>2310702770訪問看護</v>
      </c>
      <c r="B3845" s="489">
        <v>2310702770</v>
      </c>
      <c r="C3845" s="489" t="s">
        <v>2102</v>
      </c>
      <c r="D3845" s="489" t="s">
        <v>14152</v>
      </c>
    </row>
    <row r="3846" spans="1:4">
      <c r="A3846" s="489" t="str">
        <f t="shared" si="60"/>
        <v>2310702804介護予防訪問リハビリテーション</v>
      </c>
      <c r="B3846" s="489">
        <v>2310702804</v>
      </c>
      <c r="C3846" s="489" t="s">
        <v>2108</v>
      </c>
      <c r="D3846" s="489" t="s">
        <v>14707</v>
      </c>
    </row>
    <row r="3847" spans="1:4">
      <c r="A3847" s="489" t="str">
        <f t="shared" si="60"/>
        <v>2310702804介護予防訪問看護</v>
      </c>
      <c r="B3847" s="489">
        <v>2310702804</v>
      </c>
      <c r="C3847" s="489" t="s">
        <v>2103</v>
      </c>
      <c r="D3847" s="489" t="s">
        <v>14707</v>
      </c>
    </row>
    <row r="3848" spans="1:4">
      <c r="A3848" s="489" t="str">
        <f t="shared" si="60"/>
        <v>2310702804訪問リハビリテーション</v>
      </c>
      <c r="B3848" s="489">
        <v>2310702804</v>
      </c>
      <c r="C3848" s="489" t="s">
        <v>2104</v>
      </c>
      <c r="D3848" s="489" t="s">
        <v>14707</v>
      </c>
    </row>
    <row r="3849" spans="1:4">
      <c r="A3849" s="489" t="str">
        <f t="shared" si="60"/>
        <v>2310702804訪問看護</v>
      </c>
      <c r="B3849" s="489">
        <v>2310702804</v>
      </c>
      <c r="C3849" s="489" t="s">
        <v>2102</v>
      </c>
      <c r="D3849" s="489" t="s">
        <v>14707</v>
      </c>
    </row>
    <row r="3850" spans="1:4">
      <c r="A3850" s="489" t="str">
        <f t="shared" si="60"/>
        <v>2310702812介護予防訪問リハビリテーション</v>
      </c>
      <c r="B3850" s="489">
        <v>2310702812</v>
      </c>
      <c r="C3850" s="489" t="s">
        <v>2108</v>
      </c>
      <c r="D3850" s="489" t="s">
        <v>14708</v>
      </c>
    </row>
    <row r="3851" spans="1:4">
      <c r="A3851" s="489" t="str">
        <f t="shared" si="60"/>
        <v>2310702812介護予防訪問看護</v>
      </c>
      <c r="B3851" s="489">
        <v>2310702812</v>
      </c>
      <c r="C3851" s="489" t="s">
        <v>2103</v>
      </c>
      <c r="D3851" s="489" t="s">
        <v>14708</v>
      </c>
    </row>
    <row r="3852" spans="1:4">
      <c r="A3852" s="489" t="str">
        <f t="shared" si="60"/>
        <v>2310702812訪問リハビリテーション</v>
      </c>
      <c r="B3852" s="489">
        <v>2310702812</v>
      </c>
      <c r="C3852" s="489" t="s">
        <v>2104</v>
      </c>
      <c r="D3852" s="489" t="s">
        <v>14708</v>
      </c>
    </row>
    <row r="3853" spans="1:4">
      <c r="A3853" s="489" t="str">
        <f t="shared" si="60"/>
        <v>2310702812訪問看護</v>
      </c>
      <c r="B3853" s="489">
        <v>2310702812</v>
      </c>
      <c r="C3853" s="489" t="s">
        <v>2102</v>
      </c>
      <c r="D3853" s="489" t="s">
        <v>14708</v>
      </c>
    </row>
    <row r="3854" spans="1:4">
      <c r="A3854" s="489" t="str">
        <f t="shared" si="60"/>
        <v>2310702820介護予防訪問リハビリテーション</v>
      </c>
      <c r="B3854" s="489">
        <v>2310702820</v>
      </c>
      <c r="C3854" s="489" t="s">
        <v>2108</v>
      </c>
      <c r="D3854" s="489" t="s">
        <v>14709</v>
      </c>
    </row>
    <row r="3855" spans="1:4">
      <c r="A3855" s="489" t="str">
        <f t="shared" si="60"/>
        <v>2310702820介護予防訪問看護</v>
      </c>
      <c r="B3855" s="489">
        <v>2310702820</v>
      </c>
      <c r="C3855" s="489" t="s">
        <v>2103</v>
      </c>
      <c r="D3855" s="489" t="s">
        <v>14709</v>
      </c>
    </row>
    <row r="3856" spans="1:4">
      <c r="A3856" s="489" t="str">
        <f t="shared" si="60"/>
        <v>2310702820訪問リハビリテーション</v>
      </c>
      <c r="B3856" s="489">
        <v>2310702820</v>
      </c>
      <c r="C3856" s="489" t="s">
        <v>2104</v>
      </c>
      <c r="D3856" s="489" t="s">
        <v>14709</v>
      </c>
    </row>
    <row r="3857" spans="1:4">
      <c r="A3857" s="489" t="str">
        <f t="shared" si="60"/>
        <v>2310702820訪問看護</v>
      </c>
      <c r="B3857" s="489">
        <v>2310702820</v>
      </c>
      <c r="C3857" s="489" t="s">
        <v>2102</v>
      </c>
      <c r="D3857" s="489" t="s">
        <v>14709</v>
      </c>
    </row>
    <row r="3858" spans="1:4">
      <c r="A3858" s="489" t="str">
        <f t="shared" si="60"/>
        <v>2310702879介護予防訪問リハビリテーション</v>
      </c>
      <c r="B3858" s="489">
        <v>2310702879</v>
      </c>
      <c r="C3858" s="489" t="s">
        <v>2108</v>
      </c>
      <c r="D3858" s="489" t="s">
        <v>14710</v>
      </c>
    </row>
    <row r="3859" spans="1:4">
      <c r="A3859" s="489" t="str">
        <f t="shared" si="60"/>
        <v>2310702879介護予防訪問看護</v>
      </c>
      <c r="B3859" s="489">
        <v>2310702879</v>
      </c>
      <c r="C3859" s="489" t="s">
        <v>2103</v>
      </c>
      <c r="D3859" s="489" t="s">
        <v>14710</v>
      </c>
    </row>
    <row r="3860" spans="1:4">
      <c r="A3860" s="489" t="str">
        <f t="shared" si="60"/>
        <v>2310702879訪問リハビリテーション</v>
      </c>
      <c r="B3860" s="489">
        <v>2310702879</v>
      </c>
      <c r="C3860" s="489" t="s">
        <v>2104</v>
      </c>
      <c r="D3860" s="489" t="s">
        <v>14710</v>
      </c>
    </row>
    <row r="3861" spans="1:4">
      <c r="A3861" s="489" t="str">
        <f t="shared" si="60"/>
        <v>2310702879訪問看護</v>
      </c>
      <c r="B3861" s="489">
        <v>2310702879</v>
      </c>
      <c r="C3861" s="489" t="s">
        <v>2102</v>
      </c>
      <c r="D3861" s="489" t="s">
        <v>14710</v>
      </c>
    </row>
    <row r="3862" spans="1:4">
      <c r="A3862" s="489" t="str">
        <f t="shared" si="60"/>
        <v>2310702952介護予防通所リハビリテーション</v>
      </c>
      <c r="B3862" s="489">
        <v>2310702952</v>
      </c>
      <c r="C3862" s="489" t="s">
        <v>2512</v>
      </c>
      <c r="D3862" s="489" t="s">
        <v>4156</v>
      </c>
    </row>
    <row r="3863" spans="1:4">
      <c r="A3863" s="489" t="str">
        <f t="shared" si="60"/>
        <v>2310702952介護予防訪問リハビリテーション</v>
      </c>
      <c r="B3863" s="489">
        <v>2310702952</v>
      </c>
      <c r="C3863" s="489" t="s">
        <v>2108</v>
      </c>
      <c r="D3863" s="489" t="s">
        <v>4156</v>
      </c>
    </row>
    <row r="3864" spans="1:4">
      <c r="A3864" s="489" t="str">
        <f t="shared" si="60"/>
        <v>2310702952介護予防訪問看護</v>
      </c>
      <c r="B3864" s="489">
        <v>2310702952</v>
      </c>
      <c r="C3864" s="489" t="s">
        <v>2103</v>
      </c>
      <c r="D3864" s="489" t="s">
        <v>4156</v>
      </c>
    </row>
    <row r="3865" spans="1:4">
      <c r="A3865" s="489" t="str">
        <f t="shared" si="60"/>
        <v>2310702952通所リハビリテーション</v>
      </c>
      <c r="B3865" s="489">
        <v>2310702952</v>
      </c>
      <c r="C3865" s="489" t="s">
        <v>2511</v>
      </c>
      <c r="D3865" s="489" t="s">
        <v>4156</v>
      </c>
    </row>
    <row r="3866" spans="1:4">
      <c r="A3866" s="489" t="str">
        <f t="shared" si="60"/>
        <v>2310702952訪問リハビリテーション</v>
      </c>
      <c r="B3866" s="489">
        <v>2310702952</v>
      </c>
      <c r="C3866" s="489" t="s">
        <v>2104</v>
      </c>
      <c r="D3866" s="489" t="s">
        <v>4156</v>
      </c>
    </row>
    <row r="3867" spans="1:4">
      <c r="A3867" s="489" t="str">
        <f t="shared" si="60"/>
        <v>2310702952訪問看護</v>
      </c>
      <c r="B3867" s="489">
        <v>2310702952</v>
      </c>
      <c r="C3867" s="489" t="s">
        <v>2102</v>
      </c>
      <c r="D3867" s="489" t="s">
        <v>4156</v>
      </c>
    </row>
    <row r="3868" spans="1:4">
      <c r="A3868" s="489" t="str">
        <f t="shared" si="60"/>
        <v>2310702978介護予防訪問リハビリテーション</v>
      </c>
      <c r="B3868" s="489">
        <v>2310702978</v>
      </c>
      <c r="C3868" s="489" t="s">
        <v>2108</v>
      </c>
      <c r="D3868" s="489" t="s">
        <v>14711</v>
      </c>
    </row>
    <row r="3869" spans="1:4">
      <c r="A3869" s="489" t="str">
        <f t="shared" si="60"/>
        <v>2310702978介護予防訪問看護</v>
      </c>
      <c r="B3869" s="489">
        <v>2310702978</v>
      </c>
      <c r="C3869" s="489" t="s">
        <v>2103</v>
      </c>
      <c r="D3869" s="489" t="s">
        <v>14711</v>
      </c>
    </row>
    <row r="3870" spans="1:4">
      <c r="A3870" s="489" t="str">
        <f t="shared" si="60"/>
        <v>2310702978訪問リハビリテーション</v>
      </c>
      <c r="B3870" s="489">
        <v>2310702978</v>
      </c>
      <c r="C3870" s="489" t="s">
        <v>2104</v>
      </c>
      <c r="D3870" s="489" t="s">
        <v>14711</v>
      </c>
    </row>
    <row r="3871" spans="1:4">
      <c r="A3871" s="489" t="str">
        <f t="shared" si="60"/>
        <v>2310702978訪問看護</v>
      </c>
      <c r="B3871" s="489">
        <v>2310702978</v>
      </c>
      <c r="C3871" s="489" t="s">
        <v>2102</v>
      </c>
      <c r="D3871" s="489" t="s">
        <v>14711</v>
      </c>
    </row>
    <row r="3872" spans="1:4">
      <c r="A3872" s="489" t="str">
        <f t="shared" si="60"/>
        <v>2310702994介護予防訪問リハビリテーション</v>
      </c>
      <c r="B3872" s="489">
        <v>2310702994</v>
      </c>
      <c r="C3872" s="489" t="s">
        <v>2108</v>
      </c>
      <c r="D3872" s="489" t="s">
        <v>14712</v>
      </c>
    </row>
    <row r="3873" spans="1:4">
      <c r="A3873" s="489" t="str">
        <f t="shared" si="60"/>
        <v>2310702994介護予防訪問看護</v>
      </c>
      <c r="B3873" s="489">
        <v>2310702994</v>
      </c>
      <c r="C3873" s="489" t="s">
        <v>2103</v>
      </c>
      <c r="D3873" s="489" t="s">
        <v>14712</v>
      </c>
    </row>
    <row r="3874" spans="1:4">
      <c r="A3874" s="489" t="str">
        <f t="shared" si="60"/>
        <v>2310702994訪問リハビリテーション</v>
      </c>
      <c r="B3874" s="489">
        <v>2310702994</v>
      </c>
      <c r="C3874" s="489" t="s">
        <v>2104</v>
      </c>
      <c r="D3874" s="489" t="s">
        <v>14712</v>
      </c>
    </row>
    <row r="3875" spans="1:4">
      <c r="A3875" s="489" t="str">
        <f t="shared" si="60"/>
        <v>2310702994訪問看護</v>
      </c>
      <c r="B3875" s="489">
        <v>2310702994</v>
      </c>
      <c r="C3875" s="489" t="s">
        <v>2102</v>
      </c>
      <c r="D3875" s="489" t="s">
        <v>14712</v>
      </c>
    </row>
    <row r="3876" spans="1:4">
      <c r="A3876" s="489" t="str">
        <f t="shared" si="60"/>
        <v>2310703000介護予防訪問リハビリテーション</v>
      </c>
      <c r="B3876" s="489">
        <v>2310703000</v>
      </c>
      <c r="C3876" s="489" t="s">
        <v>2108</v>
      </c>
      <c r="D3876" s="489" t="s">
        <v>14713</v>
      </c>
    </row>
    <row r="3877" spans="1:4">
      <c r="A3877" s="489" t="str">
        <f t="shared" si="60"/>
        <v>2310703000介護予防訪問看護</v>
      </c>
      <c r="B3877" s="489">
        <v>2310703000</v>
      </c>
      <c r="C3877" s="489" t="s">
        <v>2103</v>
      </c>
      <c r="D3877" s="489" t="s">
        <v>14713</v>
      </c>
    </row>
    <row r="3878" spans="1:4">
      <c r="A3878" s="489" t="str">
        <f t="shared" si="60"/>
        <v>2310703000訪問リハビリテーション</v>
      </c>
      <c r="B3878" s="489">
        <v>2310703000</v>
      </c>
      <c r="C3878" s="489" t="s">
        <v>2104</v>
      </c>
      <c r="D3878" s="489" t="s">
        <v>14713</v>
      </c>
    </row>
    <row r="3879" spans="1:4">
      <c r="A3879" s="489" t="str">
        <f t="shared" si="60"/>
        <v>2310703000訪問看護</v>
      </c>
      <c r="B3879" s="489">
        <v>2310703000</v>
      </c>
      <c r="C3879" s="489" t="s">
        <v>2102</v>
      </c>
      <c r="D3879" s="489" t="s">
        <v>14713</v>
      </c>
    </row>
    <row r="3880" spans="1:4">
      <c r="A3880" s="489" t="str">
        <f t="shared" si="60"/>
        <v>2310703018介護予防訪問看護</v>
      </c>
      <c r="B3880" s="489">
        <v>2310703018</v>
      </c>
      <c r="C3880" s="489" t="s">
        <v>2103</v>
      </c>
      <c r="D3880" s="489" t="s">
        <v>14714</v>
      </c>
    </row>
    <row r="3881" spans="1:4">
      <c r="A3881" s="489" t="str">
        <f t="shared" si="60"/>
        <v>2310703018訪問看護</v>
      </c>
      <c r="B3881" s="489">
        <v>2310703018</v>
      </c>
      <c r="C3881" s="489" t="s">
        <v>2102</v>
      </c>
      <c r="D3881" s="489" t="s">
        <v>14714</v>
      </c>
    </row>
    <row r="3882" spans="1:4">
      <c r="A3882" s="489" t="str">
        <f t="shared" si="60"/>
        <v>2310703067介護予防訪問リハビリテーション</v>
      </c>
      <c r="B3882" s="489">
        <v>2310703067</v>
      </c>
      <c r="C3882" s="489" t="s">
        <v>2108</v>
      </c>
      <c r="D3882" s="489" t="s">
        <v>14715</v>
      </c>
    </row>
    <row r="3883" spans="1:4">
      <c r="A3883" s="489" t="str">
        <f t="shared" si="60"/>
        <v>2310703067介護予防訪問看護</v>
      </c>
      <c r="B3883" s="489">
        <v>2310703067</v>
      </c>
      <c r="C3883" s="489" t="s">
        <v>2103</v>
      </c>
      <c r="D3883" s="489" t="s">
        <v>14715</v>
      </c>
    </row>
    <row r="3884" spans="1:4">
      <c r="A3884" s="489" t="str">
        <f t="shared" si="60"/>
        <v>2310703067訪問リハビリテーション</v>
      </c>
      <c r="B3884" s="489">
        <v>2310703067</v>
      </c>
      <c r="C3884" s="489" t="s">
        <v>2104</v>
      </c>
      <c r="D3884" s="489" t="s">
        <v>14715</v>
      </c>
    </row>
    <row r="3885" spans="1:4">
      <c r="A3885" s="489" t="str">
        <f t="shared" si="60"/>
        <v>2310703067訪問看護</v>
      </c>
      <c r="B3885" s="489">
        <v>2310703067</v>
      </c>
      <c r="C3885" s="489" t="s">
        <v>2102</v>
      </c>
      <c r="D3885" s="489" t="s">
        <v>14715</v>
      </c>
    </row>
    <row r="3886" spans="1:4">
      <c r="A3886" s="489" t="str">
        <f t="shared" si="60"/>
        <v>2310703083介護予防訪問リハビリテーション</v>
      </c>
      <c r="B3886" s="489">
        <v>2310703083</v>
      </c>
      <c r="C3886" s="489" t="s">
        <v>2108</v>
      </c>
      <c r="D3886" s="489" t="s">
        <v>14716</v>
      </c>
    </row>
    <row r="3887" spans="1:4">
      <c r="A3887" s="489" t="str">
        <f t="shared" si="60"/>
        <v>2310703083介護予防訪問看護</v>
      </c>
      <c r="B3887" s="489">
        <v>2310703083</v>
      </c>
      <c r="C3887" s="489" t="s">
        <v>2103</v>
      </c>
      <c r="D3887" s="489" t="s">
        <v>14716</v>
      </c>
    </row>
    <row r="3888" spans="1:4">
      <c r="A3888" s="489" t="str">
        <f t="shared" si="60"/>
        <v>2310703083訪問リハビリテーション</v>
      </c>
      <c r="B3888" s="489">
        <v>2310703083</v>
      </c>
      <c r="C3888" s="489" t="s">
        <v>2104</v>
      </c>
      <c r="D3888" s="489" t="s">
        <v>14716</v>
      </c>
    </row>
    <row r="3889" spans="1:4">
      <c r="A3889" s="489" t="str">
        <f t="shared" si="60"/>
        <v>2310703083訪問看護</v>
      </c>
      <c r="B3889" s="489">
        <v>2310703083</v>
      </c>
      <c r="C3889" s="489" t="s">
        <v>2102</v>
      </c>
      <c r="D3889" s="489" t="s">
        <v>14716</v>
      </c>
    </row>
    <row r="3890" spans="1:4">
      <c r="A3890" s="489" t="str">
        <f t="shared" si="60"/>
        <v>2310703141介護予防訪問リハビリテーション</v>
      </c>
      <c r="B3890" s="489">
        <v>2310703141</v>
      </c>
      <c r="C3890" s="489" t="s">
        <v>2108</v>
      </c>
      <c r="D3890" s="489" t="s">
        <v>14717</v>
      </c>
    </row>
    <row r="3891" spans="1:4">
      <c r="A3891" s="489" t="str">
        <f t="shared" si="60"/>
        <v>2310703141介護予防訪問看護</v>
      </c>
      <c r="B3891" s="489">
        <v>2310703141</v>
      </c>
      <c r="C3891" s="489" t="s">
        <v>2103</v>
      </c>
      <c r="D3891" s="489" t="s">
        <v>14717</v>
      </c>
    </row>
    <row r="3892" spans="1:4">
      <c r="A3892" s="489" t="str">
        <f t="shared" si="60"/>
        <v>2310703141訪問リハビリテーション</v>
      </c>
      <c r="B3892" s="489">
        <v>2310703141</v>
      </c>
      <c r="C3892" s="489" t="s">
        <v>2104</v>
      </c>
      <c r="D3892" s="489" t="s">
        <v>14717</v>
      </c>
    </row>
    <row r="3893" spans="1:4">
      <c r="A3893" s="489" t="str">
        <f t="shared" si="60"/>
        <v>2310703141訪問看護</v>
      </c>
      <c r="B3893" s="489">
        <v>2310703141</v>
      </c>
      <c r="C3893" s="489" t="s">
        <v>2102</v>
      </c>
      <c r="D3893" s="489" t="s">
        <v>14717</v>
      </c>
    </row>
    <row r="3894" spans="1:4">
      <c r="A3894" s="489" t="str">
        <f t="shared" si="60"/>
        <v>2310703158介護予防訪問リハビリテーション</v>
      </c>
      <c r="B3894" s="489">
        <v>2310703158</v>
      </c>
      <c r="C3894" s="489" t="s">
        <v>2108</v>
      </c>
      <c r="D3894" s="489" t="s">
        <v>14718</v>
      </c>
    </row>
    <row r="3895" spans="1:4">
      <c r="A3895" s="489" t="str">
        <f t="shared" si="60"/>
        <v>2310703158介護予防訪問看護</v>
      </c>
      <c r="B3895" s="489">
        <v>2310703158</v>
      </c>
      <c r="C3895" s="489" t="s">
        <v>2103</v>
      </c>
      <c r="D3895" s="489" t="s">
        <v>14718</v>
      </c>
    </row>
    <row r="3896" spans="1:4">
      <c r="A3896" s="489" t="str">
        <f t="shared" si="60"/>
        <v>2310703158訪問リハビリテーション</v>
      </c>
      <c r="B3896" s="489">
        <v>2310703158</v>
      </c>
      <c r="C3896" s="489" t="s">
        <v>2104</v>
      </c>
      <c r="D3896" s="489" t="s">
        <v>14718</v>
      </c>
    </row>
    <row r="3897" spans="1:4">
      <c r="A3897" s="489" t="str">
        <f t="shared" si="60"/>
        <v>2310703158訪問看護</v>
      </c>
      <c r="B3897" s="489">
        <v>2310703158</v>
      </c>
      <c r="C3897" s="489" t="s">
        <v>2102</v>
      </c>
      <c r="D3897" s="489" t="s">
        <v>14718</v>
      </c>
    </row>
    <row r="3898" spans="1:4">
      <c r="A3898" s="489" t="str">
        <f t="shared" si="60"/>
        <v>2310703182介護予防訪問リハビリテーション</v>
      </c>
      <c r="B3898" s="489">
        <v>2310703182</v>
      </c>
      <c r="C3898" s="489" t="s">
        <v>2108</v>
      </c>
      <c r="D3898" s="489" t="s">
        <v>14719</v>
      </c>
    </row>
    <row r="3899" spans="1:4">
      <c r="A3899" s="489" t="str">
        <f t="shared" si="60"/>
        <v>2310703182介護予防訪問看護</v>
      </c>
      <c r="B3899" s="489">
        <v>2310703182</v>
      </c>
      <c r="C3899" s="489" t="s">
        <v>2103</v>
      </c>
      <c r="D3899" s="489" t="s">
        <v>14719</v>
      </c>
    </row>
    <row r="3900" spans="1:4">
      <c r="A3900" s="489" t="str">
        <f t="shared" si="60"/>
        <v>2310703182訪問リハビリテーション</v>
      </c>
      <c r="B3900" s="489">
        <v>2310703182</v>
      </c>
      <c r="C3900" s="489" t="s">
        <v>2104</v>
      </c>
      <c r="D3900" s="489" t="s">
        <v>14719</v>
      </c>
    </row>
    <row r="3901" spans="1:4">
      <c r="A3901" s="489" t="str">
        <f t="shared" si="60"/>
        <v>2310703182訪問看護</v>
      </c>
      <c r="B3901" s="489">
        <v>2310703182</v>
      </c>
      <c r="C3901" s="489" t="s">
        <v>2102</v>
      </c>
      <c r="D3901" s="489" t="s">
        <v>14719</v>
      </c>
    </row>
    <row r="3902" spans="1:4">
      <c r="A3902" s="489" t="str">
        <f t="shared" si="60"/>
        <v>2310703208介護予防訪問リハビリテーション</v>
      </c>
      <c r="B3902" s="489">
        <v>2310703208</v>
      </c>
      <c r="C3902" s="489" t="s">
        <v>2108</v>
      </c>
      <c r="D3902" s="489" t="s">
        <v>14720</v>
      </c>
    </row>
    <row r="3903" spans="1:4">
      <c r="A3903" s="489" t="str">
        <f t="shared" si="60"/>
        <v>2310703208介護予防訪問看護</v>
      </c>
      <c r="B3903" s="489">
        <v>2310703208</v>
      </c>
      <c r="C3903" s="489" t="s">
        <v>2103</v>
      </c>
      <c r="D3903" s="489" t="s">
        <v>14720</v>
      </c>
    </row>
    <row r="3904" spans="1:4">
      <c r="A3904" s="489" t="str">
        <f t="shared" si="60"/>
        <v>2310703208訪問リハビリテーション</v>
      </c>
      <c r="B3904" s="489">
        <v>2310703208</v>
      </c>
      <c r="C3904" s="489" t="s">
        <v>2104</v>
      </c>
      <c r="D3904" s="489" t="s">
        <v>14720</v>
      </c>
    </row>
    <row r="3905" spans="1:4">
      <c r="A3905" s="489" t="str">
        <f t="shared" si="60"/>
        <v>2310703208訪問看護</v>
      </c>
      <c r="B3905" s="489">
        <v>2310703208</v>
      </c>
      <c r="C3905" s="489" t="s">
        <v>2102</v>
      </c>
      <c r="D3905" s="489" t="s">
        <v>14720</v>
      </c>
    </row>
    <row r="3906" spans="1:4">
      <c r="A3906" s="489" t="str">
        <f t="shared" ref="A3906:A3969" si="61">B3906&amp;C3906</f>
        <v>2310703224介護予防訪問リハビリテーション</v>
      </c>
      <c r="B3906" s="489">
        <v>2310703224</v>
      </c>
      <c r="C3906" s="489" t="s">
        <v>2108</v>
      </c>
      <c r="D3906" s="489" t="s">
        <v>14721</v>
      </c>
    </row>
    <row r="3907" spans="1:4">
      <c r="A3907" s="489" t="str">
        <f t="shared" si="61"/>
        <v>2310703224介護予防訪問看護</v>
      </c>
      <c r="B3907" s="489">
        <v>2310703224</v>
      </c>
      <c r="C3907" s="489" t="s">
        <v>2103</v>
      </c>
      <c r="D3907" s="489" t="s">
        <v>14721</v>
      </c>
    </row>
    <row r="3908" spans="1:4">
      <c r="A3908" s="489" t="str">
        <f t="shared" si="61"/>
        <v>2310703224訪問リハビリテーション</v>
      </c>
      <c r="B3908" s="489">
        <v>2310703224</v>
      </c>
      <c r="C3908" s="489" t="s">
        <v>2104</v>
      </c>
      <c r="D3908" s="489" t="s">
        <v>14721</v>
      </c>
    </row>
    <row r="3909" spans="1:4">
      <c r="A3909" s="489" t="str">
        <f t="shared" si="61"/>
        <v>2310703224訪問看護</v>
      </c>
      <c r="B3909" s="489">
        <v>2310703224</v>
      </c>
      <c r="C3909" s="489" t="s">
        <v>2102</v>
      </c>
      <c r="D3909" s="489" t="s">
        <v>14721</v>
      </c>
    </row>
    <row r="3910" spans="1:4">
      <c r="A3910" s="489" t="str">
        <f t="shared" si="61"/>
        <v>2310703232介護予防訪問リハビリテーション</v>
      </c>
      <c r="B3910" s="489">
        <v>2310703232</v>
      </c>
      <c r="C3910" s="489" t="s">
        <v>2108</v>
      </c>
      <c r="D3910" s="489" t="s">
        <v>14722</v>
      </c>
    </row>
    <row r="3911" spans="1:4">
      <c r="A3911" s="489" t="str">
        <f t="shared" si="61"/>
        <v>2310703232介護予防訪問看護</v>
      </c>
      <c r="B3911" s="489">
        <v>2310703232</v>
      </c>
      <c r="C3911" s="489" t="s">
        <v>2103</v>
      </c>
      <c r="D3911" s="489" t="s">
        <v>14722</v>
      </c>
    </row>
    <row r="3912" spans="1:4">
      <c r="A3912" s="489" t="str">
        <f t="shared" si="61"/>
        <v>2310703232訪問リハビリテーション</v>
      </c>
      <c r="B3912" s="489">
        <v>2310703232</v>
      </c>
      <c r="C3912" s="489" t="s">
        <v>2104</v>
      </c>
      <c r="D3912" s="489" t="s">
        <v>14722</v>
      </c>
    </row>
    <row r="3913" spans="1:4">
      <c r="A3913" s="489" t="str">
        <f t="shared" si="61"/>
        <v>2310703232訪問看護</v>
      </c>
      <c r="B3913" s="489">
        <v>2310703232</v>
      </c>
      <c r="C3913" s="489" t="s">
        <v>2102</v>
      </c>
      <c r="D3913" s="489" t="s">
        <v>14722</v>
      </c>
    </row>
    <row r="3914" spans="1:4">
      <c r="A3914" s="489" t="str">
        <f t="shared" si="61"/>
        <v>2310703240介護予防訪問リハビリテーション</v>
      </c>
      <c r="B3914" s="489">
        <v>2310703240</v>
      </c>
      <c r="C3914" s="489" t="s">
        <v>2108</v>
      </c>
      <c r="D3914" s="489" t="s">
        <v>14723</v>
      </c>
    </row>
    <row r="3915" spans="1:4">
      <c r="A3915" s="489" t="str">
        <f t="shared" si="61"/>
        <v>2310703240介護予防訪問看護</v>
      </c>
      <c r="B3915" s="489">
        <v>2310703240</v>
      </c>
      <c r="C3915" s="489" t="s">
        <v>2103</v>
      </c>
      <c r="D3915" s="489" t="s">
        <v>14723</v>
      </c>
    </row>
    <row r="3916" spans="1:4">
      <c r="A3916" s="489" t="str">
        <f t="shared" si="61"/>
        <v>2310703240訪問リハビリテーション</v>
      </c>
      <c r="B3916" s="489">
        <v>2310703240</v>
      </c>
      <c r="C3916" s="489" t="s">
        <v>2104</v>
      </c>
      <c r="D3916" s="489" t="s">
        <v>14723</v>
      </c>
    </row>
    <row r="3917" spans="1:4">
      <c r="A3917" s="489" t="str">
        <f t="shared" si="61"/>
        <v>2310703240訪問看護</v>
      </c>
      <c r="B3917" s="489">
        <v>2310703240</v>
      </c>
      <c r="C3917" s="489" t="s">
        <v>2102</v>
      </c>
      <c r="D3917" s="489" t="s">
        <v>14723</v>
      </c>
    </row>
    <row r="3918" spans="1:4">
      <c r="A3918" s="489" t="str">
        <f t="shared" si="61"/>
        <v>2310703273介護予防訪問リハビリテーション</v>
      </c>
      <c r="B3918" s="489">
        <v>2310703273</v>
      </c>
      <c r="C3918" s="489" t="s">
        <v>2108</v>
      </c>
      <c r="D3918" s="489" t="s">
        <v>14724</v>
      </c>
    </row>
    <row r="3919" spans="1:4">
      <c r="A3919" s="489" t="str">
        <f t="shared" si="61"/>
        <v>2310703273介護予防訪問看護</v>
      </c>
      <c r="B3919" s="489">
        <v>2310703273</v>
      </c>
      <c r="C3919" s="489" t="s">
        <v>2103</v>
      </c>
      <c r="D3919" s="489" t="s">
        <v>14724</v>
      </c>
    </row>
    <row r="3920" spans="1:4">
      <c r="A3920" s="489" t="str">
        <f t="shared" si="61"/>
        <v>2310703273訪問リハビリテーション</v>
      </c>
      <c r="B3920" s="489">
        <v>2310703273</v>
      </c>
      <c r="C3920" s="489" t="s">
        <v>2104</v>
      </c>
      <c r="D3920" s="489" t="s">
        <v>14724</v>
      </c>
    </row>
    <row r="3921" spans="1:4">
      <c r="A3921" s="489" t="str">
        <f t="shared" si="61"/>
        <v>2310703273訪問看護</v>
      </c>
      <c r="B3921" s="489">
        <v>2310703273</v>
      </c>
      <c r="C3921" s="489" t="s">
        <v>2102</v>
      </c>
      <c r="D3921" s="489" t="s">
        <v>14724</v>
      </c>
    </row>
    <row r="3922" spans="1:4">
      <c r="A3922" s="489" t="str">
        <f t="shared" si="61"/>
        <v>2310703299介護予防訪問リハビリテーション</v>
      </c>
      <c r="B3922" s="489">
        <v>2310703299</v>
      </c>
      <c r="C3922" s="489" t="s">
        <v>2108</v>
      </c>
      <c r="D3922" s="489" t="s">
        <v>14725</v>
      </c>
    </row>
    <row r="3923" spans="1:4">
      <c r="A3923" s="489" t="str">
        <f t="shared" si="61"/>
        <v>2310703299介護予防訪問看護</v>
      </c>
      <c r="B3923" s="489">
        <v>2310703299</v>
      </c>
      <c r="C3923" s="489" t="s">
        <v>2103</v>
      </c>
      <c r="D3923" s="489" t="s">
        <v>14725</v>
      </c>
    </row>
    <row r="3924" spans="1:4">
      <c r="A3924" s="489" t="str">
        <f t="shared" si="61"/>
        <v>2310703299訪問リハビリテーション</v>
      </c>
      <c r="B3924" s="489">
        <v>2310703299</v>
      </c>
      <c r="C3924" s="489" t="s">
        <v>2104</v>
      </c>
      <c r="D3924" s="489" t="s">
        <v>14725</v>
      </c>
    </row>
    <row r="3925" spans="1:4">
      <c r="A3925" s="489" t="str">
        <f t="shared" si="61"/>
        <v>2310703299訪問看護</v>
      </c>
      <c r="B3925" s="489">
        <v>2310703299</v>
      </c>
      <c r="C3925" s="489" t="s">
        <v>2102</v>
      </c>
      <c r="D3925" s="489" t="s">
        <v>14725</v>
      </c>
    </row>
    <row r="3926" spans="1:4">
      <c r="A3926" s="489" t="str">
        <f t="shared" si="61"/>
        <v>2310703315介護予防訪問リハビリテーション</v>
      </c>
      <c r="B3926" s="489">
        <v>2310703315</v>
      </c>
      <c r="C3926" s="489" t="s">
        <v>2108</v>
      </c>
      <c r="D3926" s="489" t="s">
        <v>14726</v>
      </c>
    </row>
    <row r="3927" spans="1:4">
      <c r="A3927" s="489" t="str">
        <f t="shared" si="61"/>
        <v>2310703315介護予防訪問看護</v>
      </c>
      <c r="B3927" s="489">
        <v>2310703315</v>
      </c>
      <c r="C3927" s="489" t="s">
        <v>2103</v>
      </c>
      <c r="D3927" s="489" t="s">
        <v>14726</v>
      </c>
    </row>
    <row r="3928" spans="1:4">
      <c r="A3928" s="489" t="str">
        <f t="shared" si="61"/>
        <v>2310703315訪問リハビリテーション</v>
      </c>
      <c r="B3928" s="489">
        <v>2310703315</v>
      </c>
      <c r="C3928" s="489" t="s">
        <v>2104</v>
      </c>
      <c r="D3928" s="489" t="s">
        <v>14726</v>
      </c>
    </row>
    <row r="3929" spans="1:4">
      <c r="A3929" s="489" t="str">
        <f t="shared" si="61"/>
        <v>2310703315訪問看護</v>
      </c>
      <c r="B3929" s="489">
        <v>2310703315</v>
      </c>
      <c r="C3929" s="489" t="s">
        <v>2102</v>
      </c>
      <c r="D3929" s="489" t="s">
        <v>14726</v>
      </c>
    </row>
    <row r="3930" spans="1:4">
      <c r="A3930" s="489" t="str">
        <f t="shared" si="61"/>
        <v>2310703323介護予防訪問リハビリテーション</v>
      </c>
      <c r="B3930" s="489">
        <v>2310703323</v>
      </c>
      <c r="C3930" s="489" t="s">
        <v>2108</v>
      </c>
      <c r="D3930" s="489" t="s">
        <v>14727</v>
      </c>
    </row>
    <row r="3931" spans="1:4">
      <c r="A3931" s="489" t="str">
        <f t="shared" si="61"/>
        <v>2310703323介護予防訪問看護</v>
      </c>
      <c r="B3931" s="489">
        <v>2310703323</v>
      </c>
      <c r="C3931" s="489" t="s">
        <v>2103</v>
      </c>
      <c r="D3931" s="489" t="s">
        <v>14727</v>
      </c>
    </row>
    <row r="3932" spans="1:4">
      <c r="A3932" s="489" t="str">
        <f t="shared" si="61"/>
        <v>2310703323訪問リハビリテーション</v>
      </c>
      <c r="B3932" s="489">
        <v>2310703323</v>
      </c>
      <c r="C3932" s="489" t="s">
        <v>2104</v>
      </c>
      <c r="D3932" s="489" t="s">
        <v>14727</v>
      </c>
    </row>
    <row r="3933" spans="1:4">
      <c r="A3933" s="489" t="str">
        <f t="shared" si="61"/>
        <v>2310703323訪問看護</v>
      </c>
      <c r="B3933" s="489">
        <v>2310703323</v>
      </c>
      <c r="C3933" s="489" t="s">
        <v>2102</v>
      </c>
      <c r="D3933" s="489" t="s">
        <v>14727</v>
      </c>
    </row>
    <row r="3934" spans="1:4">
      <c r="A3934" s="489" t="str">
        <f t="shared" si="61"/>
        <v>2310703331介護予防訪問リハビリテーション</v>
      </c>
      <c r="B3934" s="489">
        <v>2310703331</v>
      </c>
      <c r="C3934" s="489" t="s">
        <v>2108</v>
      </c>
      <c r="D3934" s="489" t="s">
        <v>14728</v>
      </c>
    </row>
    <row r="3935" spans="1:4">
      <c r="A3935" s="489" t="str">
        <f t="shared" si="61"/>
        <v>2310703331介護予防訪問看護</v>
      </c>
      <c r="B3935" s="489">
        <v>2310703331</v>
      </c>
      <c r="C3935" s="489" t="s">
        <v>2103</v>
      </c>
      <c r="D3935" s="489" t="s">
        <v>14728</v>
      </c>
    </row>
    <row r="3936" spans="1:4">
      <c r="A3936" s="489" t="str">
        <f t="shared" si="61"/>
        <v>2310703331訪問リハビリテーション</v>
      </c>
      <c r="B3936" s="489">
        <v>2310703331</v>
      </c>
      <c r="C3936" s="489" t="s">
        <v>2104</v>
      </c>
      <c r="D3936" s="489" t="s">
        <v>14728</v>
      </c>
    </row>
    <row r="3937" spans="1:4">
      <c r="A3937" s="489" t="str">
        <f t="shared" si="61"/>
        <v>2310703331訪問看護</v>
      </c>
      <c r="B3937" s="489">
        <v>2310703331</v>
      </c>
      <c r="C3937" s="489" t="s">
        <v>2102</v>
      </c>
      <c r="D3937" s="489" t="s">
        <v>14728</v>
      </c>
    </row>
    <row r="3938" spans="1:4">
      <c r="A3938" s="489" t="str">
        <f t="shared" si="61"/>
        <v>2310703349介護予防訪問リハビリテーション</v>
      </c>
      <c r="B3938" s="489">
        <v>2310703349</v>
      </c>
      <c r="C3938" s="489" t="s">
        <v>2108</v>
      </c>
      <c r="D3938" s="489" t="s">
        <v>14729</v>
      </c>
    </row>
    <row r="3939" spans="1:4">
      <c r="A3939" s="489" t="str">
        <f t="shared" si="61"/>
        <v>2310703349介護予防訪問看護</v>
      </c>
      <c r="B3939" s="489">
        <v>2310703349</v>
      </c>
      <c r="C3939" s="489" t="s">
        <v>2103</v>
      </c>
      <c r="D3939" s="489" t="s">
        <v>14729</v>
      </c>
    </row>
    <row r="3940" spans="1:4">
      <c r="A3940" s="489" t="str">
        <f t="shared" si="61"/>
        <v>2310703349訪問リハビリテーション</v>
      </c>
      <c r="B3940" s="489">
        <v>2310703349</v>
      </c>
      <c r="C3940" s="489" t="s">
        <v>2104</v>
      </c>
      <c r="D3940" s="489" t="s">
        <v>14729</v>
      </c>
    </row>
    <row r="3941" spans="1:4">
      <c r="A3941" s="489" t="str">
        <f t="shared" si="61"/>
        <v>2310703349訪問看護</v>
      </c>
      <c r="B3941" s="489">
        <v>2310703349</v>
      </c>
      <c r="C3941" s="489" t="s">
        <v>2102</v>
      </c>
      <c r="D3941" s="489" t="s">
        <v>14729</v>
      </c>
    </row>
    <row r="3942" spans="1:4">
      <c r="A3942" s="489" t="str">
        <f t="shared" si="61"/>
        <v>2310703356介護予防訪問リハビリテーション</v>
      </c>
      <c r="B3942" s="489">
        <v>2310703356</v>
      </c>
      <c r="C3942" s="489" t="s">
        <v>2108</v>
      </c>
      <c r="D3942" s="489" t="s">
        <v>14730</v>
      </c>
    </row>
    <row r="3943" spans="1:4">
      <c r="A3943" s="489" t="str">
        <f t="shared" si="61"/>
        <v>2310703356介護予防訪問看護</v>
      </c>
      <c r="B3943" s="489">
        <v>2310703356</v>
      </c>
      <c r="C3943" s="489" t="s">
        <v>2103</v>
      </c>
      <c r="D3943" s="489" t="s">
        <v>14730</v>
      </c>
    </row>
    <row r="3944" spans="1:4">
      <c r="A3944" s="489" t="str">
        <f t="shared" si="61"/>
        <v>2310703356訪問リハビリテーション</v>
      </c>
      <c r="B3944" s="489">
        <v>2310703356</v>
      </c>
      <c r="C3944" s="489" t="s">
        <v>2104</v>
      </c>
      <c r="D3944" s="489" t="s">
        <v>14730</v>
      </c>
    </row>
    <row r="3945" spans="1:4">
      <c r="A3945" s="489" t="str">
        <f t="shared" si="61"/>
        <v>2310703356訪問看護</v>
      </c>
      <c r="B3945" s="489">
        <v>2310703356</v>
      </c>
      <c r="C3945" s="489" t="s">
        <v>2102</v>
      </c>
      <c r="D3945" s="489" t="s">
        <v>14730</v>
      </c>
    </row>
    <row r="3946" spans="1:4">
      <c r="A3946" s="489" t="str">
        <f t="shared" si="61"/>
        <v>2310703364介護予防訪問リハビリテーション</v>
      </c>
      <c r="B3946" s="489">
        <v>2310703364</v>
      </c>
      <c r="C3946" s="489" t="s">
        <v>2108</v>
      </c>
      <c r="D3946" s="489" t="s">
        <v>14731</v>
      </c>
    </row>
    <row r="3947" spans="1:4">
      <c r="A3947" s="489" t="str">
        <f t="shared" si="61"/>
        <v>2310703364介護予防訪問看護</v>
      </c>
      <c r="B3947" s="489">
        <v>2310703364</v>
      </c>
      <c r="C3947" s="489" t="s">
        <v>2103</v>
      </c>
      <c r="D3947" s="489" t="s">
        <v>14731</v>
      </c>
    </row>
    <row r="3948" spans="1:4">
      <c r="A3948" s="489" t="str">
        <f t="shared" si="61"/>
        <v>2310703364訪問リハビリテーション</v>
      </c>
      <c r="B3948" s="489">
        <v>2310703364</v>
      </c>
      <c r="C3948" s="489" t="s">
        <v>2104</v>
      </c>
      <c r="D3948" s="489" t="s">
        <v>14731</v>
      </c>
    </row>
    <row r="3949" spans="1:4">
      <c r="A3949" s="489" t="str">
        <f t="shared" si="61"/>
        <v>2310703364訪問看護</v>
      </c>
      <c r="B3949" s="489">
        <v>2310703364</v>
      </c>
      <c r="C3949" s="489" t="s">
        <v>2102</v>
      </c>
      <c r="D3949" s="489" t="s">
        <v>14731</v>
      </c>
    </row>
    <row r="3950" spans="1:4">
      <c r="A3950" s="489" t="str">
        <f t="shared" si="61"/>
        <v>2310703380介護予防訪問リハビリテーション</v>
      </c>
      <c r="B3950" s="489">
        <v>2310703380</v>
      </c>
      <c r="C3950" s="489" t="s">
        <v>2108</v>
      </c>
      <c r="D3950" s="489" t="s">
        <v>14732</v>
      </c>
    </row>
    <row r="3951" spans="1:4">
      <c r="A3951" s="489" t="str">
        <f t="shared" si="61"/>
        <v>2310703380介護予防訪問看護</v>
      </c>
      <c r="B3951" s="489">
        <v>2310703380</v>
      </c>
      <c r="C3951" s="489" t="s">
        <v>2103</v>
      </c>
      <c r="D3951" s="489" t="s">
        <v>14732</v>
      </c>
    </row>
    <row r="3952" spans="1:4">
      <c r="A3952" s="489" t="str">
        <f t="shared" si="61"/>
        <v>2310703380訪問リハビリテーション</v>
      </c>
      <c r="B3952" s="489">
        <v>2310703380</v>
      </c>
      <c r="C3952" s="489" t="s">
        <v>2104</v>
      </c>
      <c r="D3952" s="489" t="s">
        <v>14732</v>
      </c>
    </row>
    <row r="3953" spans="1:4">
      <c r="A3953" s="489" t="str">
        <f t="shared" si="61"/>
        <v>2310703380訪問看護</v>
      </c>
      <c r="B3953" s="489">
        <v>2310703380</v>
      </c>
      <c r="C3953" s="489" t="s">
        <v>2102</v>
      </c>
      <c r="D3953" s="489" t="s">
        <v>14732</v>
      </c>
    </row>
    <row r="3954" spans="1:4">
      <c r="A3954" s="489" t="str">
        <f t="shared" si="61"/>
        <v>2310703398介護予防訪問リハビリテーション</v>
      </c>
      <c r="B3954" s="489">
        <v>2310703398</v>
      </c>
      <c r="C3954" s="489" t="s">
        <v>2108</v>
      </c>
      <c r="D3954" s="489" t="s">
        <v>14733</v>
      </c>
    </row>
    <row r="3955" spans="1:4">
      <c r="A3955" s="489" t="str">
        <f t="shared" si="61"/>
        <v>2310703398介護予防訪問看護</v>
      </c>
      <c r="B3955" s="489">
        <v>2310703398</v>
      </c>
      <c r="C3955" s="489" t="s">
        <v>2103</v>
      </c>
      <c r="D3955" s="489" t="s">
        <v>14733</v>
      </c>
    </row>
    <row r="3956" spans="1:4">
      <c r="A3956" s="489" t="str">
        <f t="shared" si="61"/>
        <v>2310703398訪問リハビリテーション</v>
      </c>
      <c r="B3956" s="489">
        <v>2310703398</v>
      </c>
      <c r="C3956" s="489" t="s">
        <v>2104</v>
      </c>
      <c r="D3956" s="489" t="s">
        <v>14733</v>
      </c>
    </row>
    <row r="3957" spans="1:4">
      <c r="A3957" s="489" t="str">
        <f t="shared" si="61"/>
        <v>2310703398訪問看護</v>
      </c>
      <c r="B3957" s="489">
        <v>2310703398</v>
      </c>
      <c r="C3957" s="489" t="s">
        <v>2102</v>
      </c>
      <c r="D3957" s="489" t="s">
        <v>14733</v>
      </c>
    </row>
    <row r="3958" spans="1:4">
      <c r="A3958" s="489" t="str">
        <f t="shared" si="61"/>
        <v>2310703406介護予防訪問リハビリテーション</v>
      </c>
      <c r="B3958" s="489">
        <v>2310703406</v>
      </c>
      <c r="C3958" s="489" t="s">
        <v>2108</v>
      </c>
      <c r="D3958" s="489" t="s">
        <v>14734</v>
      </c>
    </row>
    <row r="3959" spans="1:4">
      <c r="A3959" s="489" t="str">
        <f t="shared" si="61"/>
        <v>2310703406介護予防訪問看護</v>
      </c>
      <c r="B3959" s="489">
        <v>2310703406</v>
      </c>
      <c r="C3959" s="489" t="s">
        <v>2103</v>
      </c>
      <c r="D3959" s="489" t="s">
        <v>14734</v>
      </c>
    </row>
    <row r="3960" spans="1:4">
      <c r="A3960" s="489" t="str">
        <f t="shared" si="61"/>
        <v>2310703406訪問リハビリテーション</v>
      </c>
      <c r="B3960" s="489">
        <v>2310703406</v>
      </c>
      <c r="C3960" s="489" t="s">
        <v>2104</v>
      </c>
      <c r="D3960" s="489" t="s">
        <v>14734</v>
      </c>
    </row>
    <row r="3961" spans="1:4">
      <c r="A3961" s="489" t="str">
        <f t="shared" si="61"/>
        <v>2310703406訪問看護</v>
      </c>
      <c r="B3961" s="489">
        <v>2310703406</v>
      </c>
      <c r="C3961" s="489" t="s">
        <v>2102</v>
      </c>
      <c r="D3961" s="489" t="s">
        <v>14734</v>
      </c>
    </row>
    <row r="3962" spans="1:4">
      <c r="A3962" s="489" t="str">
        <f t="shared" si="61"/>
        <v>2310703414介護予防訪問リハビリテーション</v>
      </c>
      <c r="B3962" s="489">
        <v>2310703414</v>
      </c>
      <c r="C3962" s="489" t="s">
        <v>2108</v>
      </c>
      <c r="D3962" s="489" t="s">
        <v>14735</v>
      </c>
    </row>
    <row r="3963" spans="1:4">
      <c r="A3963" s="489" t="str">
        <f t="shared" si="61"/>
        <v>2310703414介護予防訪問看護</v>
      </c>
      <c r="B3963" s="489">
        <v>2310703414</v>
      </c>
      <c r="C3963" s="489" t="s">
        <v>2103</v>
      </c>
      <c r="D3963" s="489" t="s">
        <v>14735</v>
      </c>
    </row>
    <row r="3964" spans="1:4">
      <c r="A3964" s="489" t="str">
        <f t="shared" si="61"/>
        <v>2310703414訪問リハビリテーション</v>
      </c>
      <c r="B3964" s="489">
        <v>2310703414</v>
      </c>
      <c r="C3964" s="489" t="s">
        <v>2104</v>
      </c>
      <c r="D3964" s="489" t="s">
        <v>14735</v>
      </c>
    </row>
    <row r="3965" spans="1:4">
      <c r="A3965" s="489" t="str">
        <f t="shared" si="61"/>
        <v>2310703414訪問看護</v>
      </c>
      <c r="B3965" s="489">
        <v>2310703414</v>
      </c>
      <c r="C3965" s="489" t="s">
        <v>2102</v>
      </c>
      <c r="D3965" s="489" t="s">
        <v>14735</v>
      </c>
    </row>
    <row r="3966" spans="1:4">
      <c r="A3966" s="489" t="str">
        <f t="shared" si="61"/>
        <v>2310703430介護予防訪問リハビリテーション</v>
      </c>
      <c r="B3966" s="489">
        <v>2310703430</v>
      </c>
      <c r="C3966" s="489" t="s">
        <v>2108</v>
      </c>
      <c r="D3966" s="489" t="s">
        <v>14736</v>
      </c>
    </row>
    <row r="3967" spans="1:4">
      <c r="A3967" s="489" t="str">
        <f t="shared" si="61"/>
        <v>2310703430介護予防訪問看護</v>
      </c>
      <c r="B3967" s="489">
        <v>2310703430</v>
      </c>
      <c r="C3967" s="489" t="s">
        <v>2103</v>
      </c>
      <c r="D3967" s="489" t="s">
        <v>14736</v>
      </c>
    </row>
    <row r="3968" spans="1:4">
      <c r="A3968" s="489" t="str">
        <f t="shared" si="61"/>
        <v>2310703430訪問リハビリテーション</v>
      </c>
      <c r="B3968" s="489">
        <v>2310703430</v>
      </c>
      <c r="C3968" s="489" t="s">
        <v>2104</v>
      </c>
      <c r="D3968" s="489" t="s">
        <v>14736</v>
      </c>
    </row>
    <row r="3969" spans="1:4">
      <c r="A3969" s="489" t="str">
        <f t="shared" si="61"/>
        <v>2310703430訪問看護</v>
      </c>
      <c r="B3969" s="489">
        <v>2310703430</v>
      </c>
      <c r="C3969" s="489" t="s">
        <v>2102</v>
      </c>
      <c r="D3969" s="489" t="s">
        <v>14736</v>
      </c>
    </row>
    <row r="3970" spans="1:4">
      <c r="A3970" s="489" t="str">
        <f t="shared" ref="A3970:A4033" si="62">B3970&amp;C3970</f>
        <v>2310703448介護予防訪問リハビリテーション</v>
      </c>
      <c r="B3970" s="489">
        <v>2310703448</v>
      </c>
      <c r="C3970" s="489" t="s">
        <v>2108</v>
      </c>
      <c r="D3970" s="489" t="s">
        <v>14737</v>
      </c>
    </row>
    <row r="3971" spans="1:4">
      <c r="A3971" s="489" t="str">
        <f t="shared" si="62"/>
        <v>2310703448介護予防訪問看護</v>
      </c>
      <c r="B3971" s="489">
        <v>2310703448</v>
      </c>
      <c r="C3971" s="489" t="s">
        <v>2103</v>
      </c>
      <c r="D3971" s="489" t="s">
        <v>14737</v>
      </c>
    </row>
    <row r="3972" spans="1:4">
      <c r="A3972" s="489" t="str">
        <f t="shared" si="62"/>
        <v>2310703448訪問リハビリテーション</v>
      </c>
      <c r="B3972" s="489">
        <v>2310703448</v>
      </c>
      <c r="C3972" s="489" t="s">
        <v>2104</v>
      </c>
      <c r="D3972" s="489" t="s">
        <v>14737</v>
      </c>
    </row>
    <row r="3973" spans="1:4">
      <c r="A3973" s="489" t="str">
        <f t="shared" si="62"/>
        <v>2310703448訪問看護</v>
      </c>
      <c r="B3973" s="489">
        <v>2310703448</v>
      </c>
      <c r="C3973" s="489" t="s">
        <v>2102</v>
      </c>
      <c r="D3973" s="489" t="s">
        <v>14737</v>
      </c>
    </row>
    <row r="3974" spans="1:4">
      <c r="A3974" s="489" t="str">
        <f t="shared" si="62"/>
        <v>2310703455介護予防訪問リハビリテーション</v>
      </c>
      <c r="B3974" s="489">
        <v>2310703455</v>
      </c>
      <c r="C3974" s="489" t="s">
        <v>2108</v>
      </c>
      <c r="D3974" s="489" t="s">
        <v>14738</v>
      </c>
    </row>
    <row r="3975" spans="1:4">
      <c r="A3975" s="489" t="str">
        <f t="shared" si="62"/>
        <v>2310703455介護予防訪問看護</v>
      </c>
      <c r="B3975" s="489">
        <v>2310703455</v>
      </c>
      <c r="C3975" s="489" t="s">
        <v>2103</v>
      </c>
      <c r="D3975" s="489" t="s">
        <v>14738</v>
      </c>
    </row>
    <row r="3976" spans="1:4">
      <c r="A3976" s="489" t="str">
        <f t="shared" si="62"/>
        <v>2310703455訪問リハビリテーション</v>
      </c>
      <c r="B3976" s="489">
        <v>2310703455</v>
      </c>
      <c r="C3976" s="489" t="s">
        <v>2104</v>
      </c>
      <c r="D3976" s="489" t="s">
        <v>14738</v>
      </c>
    </row>
    <row r="3977" spans="1:4">
      <c r="A3977" s="489" t="str">
        <f t="shared" si="62"/>
        <v>2310703455訪問看護</v>
      </c>
      <c r="B3977" s="489">
        <v>2310703455</v>
      </c>
      <c r="C3977" s="489" t="s">
        <v>2102</v>
      </c>
      <c r="D3977" s="489" t="s">
        <v>14738</v>
      </c>
    </row>
    <row r="3978" spans="1:4">
      <c r="A3978" s="489" t="str">
        <f t="shared" si="62"/>
        <v>2310703463介護予防訪問リハビリテーション</v>
      </c>
      <c r="B3978" s="489">
        <v>2310703463</v>
      </c>
      <c r="C3978" s="489" t="s">
        <v>2108</v>
      </c>
      <c r="D3978" s="489" t="s">
        <v>14739</v>
      </c>
    </row>
    <row r="3979" spans="1:4">
      <c r="A3979" s="489" t="str">
        <f t="shared" si="62"/>
        <v>2310703463介護予防訪問看護</v>
      </c>
      <c r="B3979" s="489">
        <v>2310703463</v>
      </c>
      <c r="C3979" s="489" t="s">
        <v>2103</v>
      </c>
      <c r="D3979" s="489" t="s">
        <v>14739</v>
      </c>
    </row>
    <row r="3980" spans="1:4">
      <c r="A3980" s="489" t="str">
        <f t="shared" si="62"/>
        <v>2310703463訪問リハビリテーション</v>
      </c>
      <c r="B3980" s="489">
        <v>2310703463</v>
      </c>
      <c r="C3980" s="489" t="s">
        <v>2104</v>
      </c>
      <c r="D3980" s="489" t="s">
        <v>14739</v>
      </c>
    </row>
    <row r="3981" spans="1:4">
      <c r="A3981" s="489" t="str">
        <f t="shared" si="62"/>
        <v>2310703463訪問看護</v>
      </c>
      <c r="B3981" s="489">
        <v>2310703463</v>
      </c>
      <c r="C3981" s="489" t="s">
        <v>2102</v>
      </c>
      <c r="D3981" s="489" t="s">
        <v>14739</v>
      </c>
    </row>
    <row r="3982" spans="1:4">
      <c r="A3982" s="489" t="str">
        <f t="shared" si="62"/>
        <v>2310703471介護予防訪問リハビリテーション</v>
      </c>
      <c r="B3982" s="489">
        <v>2310703471</v>
      </c>
      <c r="C3982" s="489" t="s">
        <v>2108</v>
      </c>
      <c r="D3982" s="489" t="s">
        <v>14740</v>
      </c>
    </row>
    <row r="3983" spans="1:4">
      <c r="A3983" s="489" t="str">
        <f t="shared" si="62"/>
        <v>2310703471介護予防訪問看護</v>
      </c>
      <c r="B3983" s="489">
        <v>2310703471</v>
      </c>
      <c r="C3983" s="489" t="s">
        <v>2103</v>
      </c>
      <c r="D3983" s="489" t="s">
        <v>14740</v>
      </c>
    </row>
    <row r="3984" spans="1:4">
      <c r="A3984" s="489" t="str">
        <f t="shared" si="62"/>
        <v>2310703471訪問リハビリテーション</v>
      </c>
      <c r="B3984" s="489">
        <v>2310703471</v>
      </c>
      <c r="C3984" s="489" t="s">
        <v>2104</v>
      </c>
      <c r="D3984" s="489" t="s">
        <v>14740</v>
      </c>
    </row>
    <row r="3985" spans="1:4">
      <c r="A3985" s="489" t="str">
        <f t="shared" si="62"/>
        <v>2310703471訪問看護</v>
      </c>
      <c r="B3985" s="489">
        <v>2310703471</v>
      </c>
      <c r="C3985" s="489" t="s">
        <v>2102</v>
      </c>
      <c r="D3985" s="489" t="s">
        <v>14740</v>
      </c>
    </row>
    <row r="3986" spans="1:4">
      <c r="A3986" s="489" t="str">
        <f t="shared" si="62"/>
        <v>2310703497介護予防訪問リハビリテーション</v>
      </c>
      <c r="B3986" s="489">
        <v>2310703497</v>
      </c>
      <c r="C3986" s="489" t="s">
        <v>2108</v>
      </c>
      <c r="D3986" s="489" t="s">
        <v>14741</v>
      </c>
    </row>
    <row r="3987" spans="1:4">
      <c r="A3987" s="489" t="str">
        <f t="shared" si="62"/>
        <v>2310703497介護予防訪問看護</v>
      </c>
      <c r="B3987" s="489">
        <v>2310703497</v>
      </c>
      <c r="C3987" s="489" t="s">
        <v>2103</v>
      </c>
      <c r="D3987" s="489" t="s">
        <v>14741</v>
      </c>
    </row>
    <row r="3988" spans="1:4">
      <c r="A3988" s="489" t="str">
        <f t="shared" si="62"/>
        <v>2310703497訪問リハビリテーション</v>
      </c>
      <c r="B3988" s="489">
        <v>2310703497</v>
      </c>
      <c r="C3988" s="489" t="s">
        <v>2104</v>
      </c>
      <c r="D3988" s="489" t="s">
        <v>14741</v>
      </c>
    </row>
    <row r="3989" spans="1:4">
      <c r="A3989" s="489" t="str">
        <f t="shared" si="62"/>
        <v>2310703497訪問看護</v>
      </c>
      <c r="B3989" s="489">
        <v>2310703497</v>
      </c>
      <c r="C3989" s="489" t="s">
        <v>2102</v>
      </c>
      <c r="D3989" s="489" t="s">
        <v>14741</v>
      </c>
    </row>
    <row r="3990" spans="1:4">
      <c r="A3990" s="489" t="str">
        <f t="shared" si="62"/>
        <v>2310703505介護予防訪問リハビリテーション</v>
      </c>
      <c r="B3990" s="489">
        <v>2310703505</v>
      </c>
      <c r="C3990" s="489" t="s">
        <v>2108</v>
      </c>
      <c r="D3990" s="489" t="s">
        <v>14742</v>
      </c>
    </row>
    <row r="3991" spans="1:4">
      <c r="A3991" s="489" t="str">
        <f t="shared" si="62"/>
        <v>2310703505介護予防訪問看護</v>
      </c>
      <c r="B3991" s="489">
        <v>2310703505</v>
      </c>
      <c r="C3991" s="489" t="s">
        <v>2103</v>
      </c>
      <c r="D3991" s="489" t="s">
        <v>14742</v>
      </c>
    </row>
    <row r="3992" spans="1:4">
      <c r="A3992" s="489" t="str">
        <f t="shared" si="62"/>
        <v>2310703505訪問リハビリテーション</v>
      </c>
      <c r="B3992" s="489">
        <v>2310703505</v>
      </c>
      <c r="C3992" s="489" t="s">
        <v>2104</v>
      </c>
      <c r="D3992" s="489" t="s">
        <v>14742</v>
      </c>
    </row>
    <row r="3993" spans="1:4">
      <c r="A3993" s="489" t="str">
        <f t="shared" si="62"/>
        <v>2310703505訪問看護</v>
      </c>
      <c r="B3993" s="489">
        <v>2310703505</v>
      </c>
      <c r="C3993" s="489" t="s">
        <v>2102</v>
      </c>
      <c r="D3993" s="489" t="s">
        <v>14742</v>
      </c>
    </row>
    <row r="3994" spans="1:4">
      <c r="A3994" s="489" t="str">
        <f t="shared" si="62"/>
        <v>2310703539介護予防訪問リハビリテーション</v>
      </c>
      <c r="B3994" s="489">
        <v>2310703539</v>
      </c>
      <c r="C3994" s="489" t="s">
        <v>2108</v>
      </c>
      <c r="D3994" s="489" t="s">
        <v>14743</v>
      </c>
    </row>
    <row r="3995" spans="1:4">
      <c r="A3995" s="489" t="str">
        <f t="shared" si="62"/>
        <v>2310703539介護予防訪問看護</v>
      </c>
      <c r="B3995" s="489">
        <v>2310703539</v>
      </c>
      <c r="C3995" s="489" t="s">
        <v>2103</v>
      </c>
      <c r="D3995" s="489" t="s">
        <v>14743</v>
      </c>
    </row>
    <row r="3996" spans="1:4">
      <c r="A3996" s="489" t="str">
        <f t="shared" si="62"/>
        <v>2310703539訪問リハビリテーション</v>
      </c>
      <c r="B3996" s="489">
        <v>2310703539</v>
      </c>
      <c r="C3996" s="489" t="s">
        <v>2104</v>
      </c>
      <c r="D3996" s="489" t="s">
        <v>14743</v>
      </c>
    </row>
    <row r="3997" spans="1:4">
      <c r="A3997" s="489" t="str">
        <f t="shared" si="62"/>
        <v>2310703539訪問看護</v>
      </c>
      <c r="B3997" s="489">
        <v>2310703539</v>
      </c>
      <c r="C3997" s="489" t="s">
        <v>2102</v>
      </c>
      <c r="D3997" s="489" t="s">
        <v>14743</v>
      </c>
    </row>
    <row r="3998" spans="1:4">
      <c r="A3998" s="489" t="str">
        <f t="shared" si="62"/>
        <v>2310703547介護予防訪問リハビリテーション</v>
      </c>
      <c r="B3998" s="489">
        <v>2310703547</v>
      </c>
      <c r="C3998" s="489" t="s">
        <v>2108</v>
      </c>
      <c r="D3998" s="489" t="s">
        <v>14744</v>
      </c>
    </row>
    <row r="3999" spans="1:4">
      <c r="A3999" s="489" t="str">
        <f t="shared" si="62"/>
        <v>2310703547介護予防訪問看護</v>
      </c>
      <c r="B3999" s="489">
        <v>2310703547</v>
      </c>
      <c r="C3999" s="489" t="s">
        <v>2103</v>
      </c>
      <c r="D3999" s="489" t="s">
        <v>14744</v>
      </c>
    </row>
    <row r="4000" spans="1:4">
      <c r="A4000" s="489" t="str">
        <f t="shared" si="62"/>
        <v>2310703547訪問リハビリテーション</v>
      </c>
      <c r="B4000" s="489">
        <v>2310703547</v>
      </c>
      <c r="C4000" s="489" t="s">
        <v>2104</v>
      </c>
      <c r="D4000" s="489" t="s">
        <v>14744</v>
      </c>
    </row>
    <row r="4001" spans="1:4">
      <c r="A4001" s="489" t="str">
        <f t="shared" si="62"/>
        <v>2310703547訪問看護</v>
      </c>
      <c r="B4001" s="489">
        <v>2310703547</v>
      </c>
      <c r="C4001" s="489" t="s">
        <v>2102</v>
      </c>
      <c r="D4001" s="489" t="s">
        <v>14744</v>
      </c>
    </row>
    <row r="4002" spans="1:4">
      <c r="A4002" s="489" t="str">
        <f t="shared" si="62"/>
        <v>2310703554介護予防訪問リハビリテーション</v>
      </c>
      <c r="B4002" s="489">
        <v>2310703554</v>
      </c>
      <c r="C4002" s="489" t="s">
        <v>2108</v>
      </c>
      <c r="D4002" s="489" t="s">
        <v>14745</v>
      </c>
    </row>
    <row r="4003" spans="1:4">
      <c r="A4003" s="489" t="str">
        <f t="shared" si="62"/>
        <v>2310703554介護予防訪問看護</v>
      </c>
      <c r="B4003" s="489">
        <v>2310703554</v>
      </c>
      <c r="C4003" s="489" t="s">
        <v>2103</v>
      </c>
      <c r="D4003" s="489" t="s">
        <v>14745</v>
      </c>
    </row>
    <row r="4004" spans="1:4">
      <c r="A4004" s="489" t="str">
        <f t="shared" si="62"/>
        <v>2310703554訪問リハビリテーション</v>
      </c>
      <c r="B4004" s="489">
        <v>2310703554</v>
      </c>
      <c r="C4004" s="489" t="s">
        <v>2104</v>
      </c>
      <c r="D4004" s="489" t="s">
        <v>14745</v>
      </c>
    </row>
    <row r="4005" spans="1:4">
      <c r="A4005" s="489" t="str">
        <f t="shared" si="62"/>
        <v>2310703554訪問看護</v>
      </c>
      <c r="B4005" s="489">
        <v>2310703554</v>
      </c>
      <c r="C4005" s="489" t="s">
        <v>2102</v>
      </c>
      <c r="D4005" s="489" t="s">
        <v>14745</v>
      </c>
    </row>
    <row r="4006" spans="1:4">
      <c r="A4006" s="489" t="str">
        <f t="shared" si="62"/>
        <v>2310703562介護予防訪問リハビリテーション</v>
      </c>
      <c r="B4006" s="489">
        <v>2310703562</v>
      </c>
      <c r="C4006" s="489" t="s">
        <v>2108</v>
      </c>
      <c r="D4006" s="489" t="s">
        <v>14746</v>
      </c>
    </row>
    <row r="4007" spans="1:4">
      <c r="A4007" s="489" t="str">
        <f t="shared" si="62"/>
        <v>2310703562介護予防訪問看護</v>
      </c>
      <c r="B4007" s="489">
        <v>2310703562</v>
      </c>
      <c r="C4007" s="489" t="s">
        <v>2103</v>
      </c>
      <c r="D4007" s="489" t="s">
        <v>14746</v>
      </c>
    </row>
    <row r="4008" spans="1:4">
      <c r="A4008" s="489" t="str">
        <f t="shared" si="62"/>
        <v>2310703562訪問リハビリテーション</v>
      </c>
      <c r="B4008" s="489">
        <v>2310703562</v>
      </c>
      <c r="C4008" s="489" t="s">
        <v>2104</v>
      </c>
      <c r="D4008" s="489" t="s">
        <v>14746</v>
      </c>
    </row>
    <row r="4009" spans="1:4">
      <c r="A4009" s="489" t="str">
        <f t="shared" si="62"/>
        <v>2310703562訪問看護</v>
      </c>
      <c r="B4009" s="489">
        <v>2310703562</v>
      </c>
      <c r="C4009" s="489" t="s">
        <v>2102</v>
      </c>
      <c r="D4009" s="489" t="s">
        <v>14746</v>
      </c>
    </row>
    <row r="4010" spans="1:4">
      <c r="A4010" s="489" t="str">
        <f t="shared" si="62"/>
        <v>2310703570介護予防訪問リハビリテーション</v>
      </c>
      <c r="B4010" s="489">
        <v>2310703570</v>
      </c>
      <c r="C4010" s="489" t="s">
        <v>2108</v>
      </c>
      <c r="D4010" s="489" t="s">
        <v>14747</v>
      </c>
    </row>
    <row r="4011" spans="1:4">
      <c r="A4011" s="489" t="str">
        <f t="shared" si="62"/>
        <v>2310703570介護予防訪問看護</v>
      </c>
      <c r="B4011" s="489">
        <v>2310703570</v>
      </c>
      <c r="C4011" s="489" t="s">
        <v>2103</v>
      </c>
      <c r="D4011" s="489" t="s">
        <v>14747</v>
      </c>
    </row>
    <row r="4012" spans="1:4">
      <c r="A4012" s="489" t="str">
        <f t="shared" si="62"/>
        <v>2310703570訪問リハビリテーション</v>
      </c>
      <c r="B4012" s="489">
        <v>2310703570</v>
      </c>
      <c r="C4012" s="489" t="s">
        <v>2104</v>
      </c>
      <c r="D4012" s="489" t="s">
        <v>14747</v>
      </c>
    </row>
    <row r="4013" spans="1:4">
      <c r="A4013" s="489" t="str">
        <f t="shared" si="62"/>
        <v>2310703570訪問看護</v>
      </c>
      <c r="B4013" s="489">
        <v>2310703570</v>
      </c>
      <c r="C4013" s="489" t="s">
        <v>2102</v>
      </c>
      <c r="D4013" s="489" t="s">
        <v>14747</v>
      </c>
    </row>
    <row r="4014" spans="1:4">
      <c r="A4014" s="489" t="str">
        <f t="shared" si="62"/>
        <v>2310703588介護予防訪問リハビリテーション</v>
      </c>
      <c r="B4014" s="489">
        <v>2310703588</v>
      </c>
      <c r="C4014" s="489" t="s">
        <v>2108</v>
      </c>
      <c r="D4014" s="489" t="s">
        <v>14748</v>
      </c>
    </row>
    <row r="4015" spans="1:4">
      <c r="A4015" s="489" t="str">
        <f t="shared" si="62"/>
        <v>2310703588介護予防訪問看護</v>
      </c>
      <c r="B4015" s="489">
        <v>2310703588</v>
      </c>
      <c r="C4015" s="489" t="s">
        <v>2103</v>
      </c>
      <c r="D4015" s="489" t="s">
        <v>14748</v>
      </c>
    </row>
    <row r="4016" spans="1:4">
      <c r="A4016" s="489" t="str">
        <f t="shared" si="62"/>
        <v>2310703588訪問リハビリテーション</v>
      </c>
      <c r="B4016" s="489">
        <v>2310703588</v>
      </c>
      <c r="C4016" s="489" t="s">
        <v>2104</v>
      </c>
      <c r="D4016" s="489" t="s">
        <v>14748</v>
      </c>
    </row>
    <row r="4017" spans="1:4">
      <c r="A4017" s="489" t="str">
        <f t="shared" si="62"/>
        <v>2310703588訪問看護</v>
      </c>
      <c r="B4017" s="489">
        <v>2310703588</v>
      </c>
      <c r="C4017" s="489" t="s">
        <v>2102</v>
      </c>
      <c r="D4017" s="489" t="s">
        <v>14748</v>
      </c>
    </row>
    <row r="4018" spans="1:4">
      <c r="A4018" s="489" t="str">
        <f t="shared" si="62"/>
        <v>2310703604介護予防訪問リハビリテーション</v>
      </c>
      <c r="B4018" s="489">
        <v>2310703604</v>
      </c>
      <c r="C4018" s="489" t="s">
        <v>2108</v>
      </c>
      <c r="D4018" s="489" t="s">
        <v>14749</v>
      </c>
    </row>
    <row r="4019" spans="1:4">
      <c r="A4019" s="489" t="str">
        <f t="shared" si="62"/>
        <v>2310703604介護予防訪問看護</v>
      </c>
      <c r="B4019" s="489">
        <v>2310703604</v>
      </c>
      <c r="C4019" s="489" t="s">
        <v>2103</v>
      </c>
      <c r="D4019" s="489" t="s">
        <v>14749</v>
      </c>
    </row>
    <row r="4020" spans="1:4">
      <c r="A4020" s="489" t="str">
        <f t="shared" si="62"/>
        <v>2310703604訪問リハビリテーション</v>
      </c>
      <c r="B4020" s="489">
        <v>2310703604</v>
      </c>
      <c r="C4020" s="489" t="s">
        <v>2104</v>
      </c>
      <c r="D4020" s="489" t="s">
        <v>14749</v>
      </c>
    </row>
    <row r="4021" spans="1:4">
      <c r="A4021" s="489" t="str">
        <f t="shared" si="62"/>
        <v>2310703604訪問看護</v>
      </c>
      <c r="B4021" s="489">
        <v>2310703604</v>
      </c>
      <c r="C4021" s="489" t="s">
        <v>2102</v>
      </c>
      <c r="D4021" s="489" t="s">
        <v>14749</v>
      </c>
    </row>
    <row r="4022" spans="1:4">
      <c r="A4022" s="489" t="str">
        <f t="shared" si="62"/>
        <v>2310703638介護予防訪問リハビリテーション</v>
      </c>
      <c r="B4022" s="489">
        <v>2310703638</v>
      </c>
      <c r="C4022" s="489" t="s">
        <v>2108</v>
      </c>
      <c r="D4022" s="489" t="s">
        <v>14750</v>
      </c>
    </row>
    <row r="4023" spans="1:4">
      <c r="A4023" s="489" t="str">
        <f t="shared" si="62"/>
        <v>2310703638介護予防訪問看護</v>
      </c>
      <c r="B4023" s="489">
        <v>2310703638</v>
      </c>
      <c r="C4023" s="489" t="s">
        <v>2103</v>
      </c>
      <c r="D4023" s="489" t="s">
        <v>14750</v>
      </c>
    </row>
    <row r="4024" spans="1:4">
      <c r="A4024" s="489" t="str">
        <f t="shared" si="62"/>
        <v>2310703638訪問リハビリテーション</v>
      </c>
      <c r="B4024" s="489">
        <v>2310703638</v>
      </c>
      <c r="C4024" s="489" t="s">
        <v>2104</v>
      </c>
      <c r="D4024" s="489" t="s">
        <v>14750</v>
      </c>
    </row>
    <row r="4025" spans="1:4">
      <c r="A4025" s="489" t="str">
        <f t="shared" si="62"/>
        <v>2310703638訪問看護</v>
      </c>
      <c r="B4025" s="489">
        <v>2310703638</v>
      </c>
      <c r="C4025" s="489" t="s">
        <v>2102</v>
      </c>
      <c r="D4025" s="489" t="s">
        <v>14750</v>
      </c>
    </row>
    <row r="4026" spans="1:4">
      <c r="A4026" s="489" t="str">
        <f t="shared" si="62"/>
        <v>2310703646介護予防訪問リハビリテーション</v>
      </c>
      <c r="B4026" s="489">
        <v>2310703646</v>
      </c>
      <c r="C4026" s="489" t="s">
        <v>2108</v>
      </c>
      <c r="D4026" s="489" t="s">
        <v>14751</v>
      </c>
    </row>
    <row r="4027" spans="1:4">
      <c r="A4027" s="489" t="str">
        <f t="shared" si="62"/>
        <v>2310703646介護予防訪問看護</v>
      </c>
      <c r="B4027" s="489">
        <v>2310703646</v>
      </c>
      <c r="C4027" s="489" t="s">
        <v>2103</v>
      </c>
      <c r="D4027" s="489" t="s">
        <v>14751</v>
      </c>
    </row>
    <row r="4028" spans="1:4">
      <c r="A4028" s="489" t="str">
        <f t="shared" si="62"/>
        <v>2310703646訪問リハビリテーション</v>
      </c>
      <c r="B4028" s="489">
        <v>2310703646</v>
      </c>
      <c r="C4028" s="489" t="s">
        <v>2104</v>
      </c>
      <c r="D4028" s="489" t="s">
        <v>14751</v>
      </c>
    </row>
    <row r="4029" spans="1:4">
      <c r="A4029" s="489" t="str">
        <f t="shared" si="62"/>
        <v>2310703646訪問看護</v>
      </c>
      <c r="B4029" s="489">
        <v>2310703646</v>
      </c>
      <c r="C4029" s="489" t="s">
        <v>2102</v>
      </c>
      <c r="D4029" s="489" t="s">
        <v>14751</v>
      </c>
    </row>
    <row r="4030" spans="1:4">
      <c r="A4030" s="489" t="str">
        <f t="shared" si="62"/>
        <v>2310703653介護予防訪問リハビリテーション</v>
      </c>
      <c r="B4030" s="489">
        <v>2310703653</v>
      </c>
      <c r="C4030" s="489" t="s">
        <v>2108</v>
      </c>
      <c r="D4030" s="489" t="s">
        <v>14752</v>
      </c>
    </row>
    <row r="4031" spans="1:4">
      <c r="A4031" s="489" t="str">
        <f t="shared" si="62"/>
        <v>2310703653介護予防訪問看護</v>
      </c>
      <c r="B4031" s="489">
        <v>2310703653</v>
      </c>
      <c r="C4031" s="489" t="s">
        <v>2103</v>
      </c>
      <c r="D4031" s="489" t="s">
        <v>14752</v>
      </c>
    </row>
    <row r="4032" spans="1:4">
      <c r="A4032" s="489" t="str">
        <f t="shared" si="62"/>
        <v>2310703653訪問リハビリテーション</v>
      </c>
      <c r="B4032" s="489">
        <v>2310703653</v>
      </c>
      <c r="C4032" s="489" t="s">
        <v>2104</v>
      </c>
      <c r="D4032" s="489" t="s">
        <v>14752</v>
      </c>
    </row>
    <row r="4033" spans="1:4">
      <c r="A4033" s="489" t="str">
        <f t="shared" si="62"/>
        <v>2310703653訪問看護</v>
      </c>
      <c r="B4033" s="489">
        <v>2310703653</v>
      </c>
      <c r="C4033" s="489" t="s">
        <v>2102</v>
      </c>
      <c r="D4033" s="489" t="s">
        <v>14752</v>
      </c>
    </row>
    <row r="4034" spans="1:4">
      <c r="A4034" s="489" t="str">
        <f t="shared" ref="A4034:A4097" si="63">B4034&amp;C4034</f>
        <v>2310703661介護予防訪問リハビリテーション</v>
      </c>
      <c r="B4034" s="489">
        <v>2310703661</v>
      </c>
      <c r="C4034" s="489" t="s">
        <v>2108</v>
      </c>
      <c r="D4034" s="489" t="s">
        <v>14753</v>
      </c>
    </row>
    <row r="4035" spans="1:4">
      <c r="A4035" s="489" t="str">
        <f t="shared" si="63"/>
        <v>2310703661介護予防訪問看護</v>
      </c>
      <c r="B4035" s="489">
        <v>2310703661</v>
      </c>
      <c r="C4035" s="489" t="s">
        <v>2103</v>
      </c>
      <c r="D4035" s="489" t="s">
        <v>14753</v>
      </c>
    </row>
    <row r="4036" spans="1:4">
      <c r="A4036" s="489" t="str">
        <f t="shared" si="63"/>
        <v>2310703661訪問リハビリテーション</v>
      </c>
      <c r="B4036" s="489">
        <v>2310703661</v>
      </c>
      <c r="C4036" s="489" t="s">
        <v>2104</v>
      </c>
      <c r="D4036" s="489" t="s">
        <v>14753</v>
      </c>
    </row>
    <row r="4037" spans="1:4">
      <c r="A4037" s="489" t="str">
        <f t="shared" si="63"/>
        <v>2310703661訪問看護</v>
      </c>
      <c r="B4037" s="489">
        <v>2310703661</v>
      </c>
      <c r="C4037" s="489" t="s">
        <v>2102</v>
      </c>
      <c r="D4037" s="489" t="s">
        <v>14753</v>
      </c>
    </row>
    <row r="4038" spans="1:4">
      <c r="A4038" s="489" t="str">
        <f t="shared" si="63"/>
        <v>2310703679介護予防訪問リハビリテーション</v>
      </c>
      <c r="B4038" s="489">
        <v>2310703679</v>
      </c>
      <c r="C4038" s="489" t="s">
        <v>2108</v>
      </c>
      <c r="D4038" s="489" t="s">
        <v>14754</v>
      </c>
    </row>
    <row r="4039" spans="1:4">
      <c r="A4039" s="489" t="str">
        <f t="shared" si="63"/>
        <v>2310703679介護予防訪問看護</v>
      </c>
      <c r="B4039" s="489">
        <v>2310703679</v>
      </c>
      <c r="C4039" s="489" t="s">
        <v>2103</v>
      </c>
      <c r="D4039" s="489" t="s">
        <v>14754</v>
      </c>
    </row>
    <row r="4040" spans="1:4">
      <c r="A4040" s="489" t="str">
        <f t="shared" si="63"/>
        <v>2310703679訪問リハビリテーション</v>
      </c>
      <c r="B4040" s="489">
        <v>2310703679</v>
      </c>
      <c r="C4040" s="489" t="s">
        <v>2104</v>
      </c>
      <c r="D4040" s="489" t="s">
        <v>14754</v>
      </c>
    </row>
    <row r="4041" spans="1:4">
      <c r="A4041" s="489" t="str">
        <f t="shared" si="63"/>
        <v>2310703679訪問看護</v>
      </c>
      <c r="B4041" s="489">
        <v>2310703679</v>
      </c>
      <c r="C4041" s="489" t="s">
        <v>2102</v>
      </c>
      <c r="D4041" s="489" t="s">
        <v>14754</v>
      </c>
    </row>
    <row r="4042" spans="1:4">
      <c r="A4042" s="489" t="str">
        <f t="shared" si="63"/>
        <v>2310703687介護予防訪問リハビリテーション</v>
      </c>
      <c r="B4042" s="489">
        <v>2310703687</v>
      </c>
      <c r="C4042" s="489" t="s">
        <v>2108</v>
      </c>
      <c r="D4042" s="489" t="s">
        <v>14755</v>
      </c>
    </row>
    <row r="4043" spans="1:4">
      <c r="A4043" s="489" t="str">
        <f t="shared" si="63"/>
        <v>2310703687介護予防訪問看護</v>
      </c>
      <c r="B4043" s="489">
        <v>2310703687</v>
      </c>
      <c r="C4043" s="489" t="s">
        <v>2103</v>
      </c>
      <c r="D4043" s="489" t="s">
        <v>14755</v>
      </c>
    </row>
    <row r="4044" spans="1:4">
      <c r="A4044" s="489" t="str">
        <f t="shared" si="63"/>
        <v>2310703687訪問リハビリテーション</v>
      </c>
      <c r="B4044" s="489">
        <v>2310703687</v>
      </c>
      <c r="C4044" s="489" t="s">
        <v>2104</v>
      </c>
      <c r="D4044" s="489" t="s">
        <v>14755</v>
      </c>
    </row>
    <row r="4045" spans="1:4">
      <c r="A4045" s="489" t="str">
        <f t="shared" si="63"/>
        <v>2310703687訪問看護</v>
      </c>
      <c r="B4045" s="489">
        <v>2310703687</v>
      </c>
      <c r="C4045" s="489" t="s">
        <v>2102</v>
      </c>
      <c r="D4045" s="489" t="s">
        <v>14755</v>
      </c>
    </row>
    <row r="4046" spans="1:4">
      <c r="A4046" s="489" t="str">
        <f t="shared" si="63"/>
        <v>2310703695介護予防訪問リハビリテーション</v>
      </c>
      <c r="B4046" s="489">
        <v>2310703695</v>
      </c>
      <c r="C4046" s="489" t="s">
        <v>2108</v>
      </c>
      <c r="D4046" s="489" t="s">
        <v>14756</v>
      </c>
    </row>
    <row r="4047" spans="1:4">
      <c r="A4047" s="489" t="str">
        <f t="shared" si="63"/>
        <v>2310703695介護予防訪問看護</v>
      </c>
      <c r="B4047" s="489">
        <v>2310703695</v>
      </c>
      <c r="C4047" s="489" t="s">
        <v>2103</v>
      </c>
      <c r="D4047" s="489" t="s">
        <v>14756</v>
      </c>
    </row>
    <row r="4048" spans="1:4">
      <c r="A4048" s="489" t="str">
        <f t="shared" si="63"/>
        <v>2310703695訪問リハビリテーション</v>
      </c>
      <c r="B4048" s="489">
        <v>2310703695</v>
      </c>
      <c r="C4048" s="489" t="s">
        <v>2104</v>
      </c>
      <c r="D4048" s="489" t="s">
        <v>14756</v>
      </c>
    </row>
    <row r="4049" spans="1:4">
      <c r="A4049" s="489" t="str">
        <f t="shared" si="63"/>
        <v>2310703695訪問看護</v>
      </c>
      <c r="B4049" s="489">
        <v>2310703695</v>
      </c>
      <c r="C4049" s="489" t="s">
        <v>2102</v>
      </c>
      <c r="D4049" s="489" t="s">
        <v>14756</v>
      </c>
    </row>
    <row r="4050" spans="1:4">
      <c r="A4050" s="489" t="str">
        <f t="shared" si="63"/>
        <v>2310703703介護予防訪問リハビリテーション</v>
      </c>
      <c r="B4050" s="489">
        <v>2310703703</v>
      </c>
      <c r="C4050" s="489" t="s">
        <v>2108</v>
      </c>
      <c r="D4050" s="489" t="s">
        <v>14757</v>
      </c>
    </row>
    <row r="4051" spans="1:4">
      <c r="A4051" s="489" t="str">
        <f t="shared" si="63"/>
        <v>2310703703介護予防訪問看護</v>
      </c>
      <c r="B4051" s="489">
        <v>2310703703</v>
      </c>
      <c r="C4051" s="489" t="s">
        <v>2103</v>
      </c>
      <c r="D4051" s="489" t="s">
        <v>14757</v>
      </c>
    </row>
    <row r="4052" spans="1:4">
      <c r="A4052" s="489" t="str">
        <f t="shared" si="63"/>
        <v>2310703703訪問リハビリテーション</v>
      </c>
      <c r="B4052" s="489">
        <v>2310703703</v>
      </c>
      <c r="C4052" s="489" t="s">
        <v>2104</v>
      </c>
      <c r="D4052" s="489" t="s">
        <v>14757</v>
      </c>
    </row>
    <row r="4053" spans="1:4">
      <c r="A4053" s="489" t="str">
        <f t="shared" si="63"/>
        <v>2310703703訪問看護</v>
      </c>
      <c r="B4053" s="489">
        <v>2310703703</v>
      </c>
      <c r="C4053" s="489" t="s">
        <v>2102</v>
      </c>
      <c r="D4053" s="489" t="s">
        <v>14757</v>
      </c>
    </row>
    <row r="4054" spans="1:4">
      <c r="A4054" s="489" t="str">
        <f t="shared" si="63"/>
        <v>2310703711介護予防訪問リハビリテーション</v>
      </c>
      <c r="B4054" s="489">
        <v>2310703711</v>
      </c>
      <c r="C4054" s="489" t="s">
        <v>2108</v>
      </c>
      <c r="D4054" s="489" t="s">
        <v>14758</v>
      </c>
    </row>
    <row r="4055" spans="1:4">
      <c r="A4055" s="489" t="str">
        <f t="shared" si="63"/>
        <v>2310703711介護予防訪問看護</v>
      </c>
      <c r="B4055" s="489">
        <v>2310703711</v>
      </c>
      <c r="C4055" s="489" t="s">
        <v>2103</v>
      </c>
      <c r="D4055" s="489" t="s">
        <v>14758</v>
      </c>
    </row>
    <row r="4056" spans="1:4">
      <c r="A4056" s="489" t="str">
        <f t="shared" si="63"/>
        <v>2310703711訪問リハビリテーション</v>
      </c>
      <c r="B4056" s="489">
        <v>2310703711</v>
      </c>
      <c r="C4056" s="489" t="s">
        <v>2104</v>
      </c>
      <c r="D4056" s="489" t="s">
        <v>14758</v>
      </c>
    </row>
    <row r="4057" spans="1:4">
      <c r="A4057" s="489" t="str">
        <f t="shared" si="63"/>
        <v>2310703711訪問看護</v>
      </c>
      <c r="B4057" s="489">
        <v>2310703711</v>
      </c>
      <c r="C4057" s="489" t="s">
        <v>2102</v>
      </c>
      <c r="D4057" s="489" t="s">
        <v>14758</v>
      </c>
    </row>
    <row r="4058" spans="1:4">
      <c r="A4058" s="489" t="str">
        <f t="shared" si="63"/>
        <v>2310703729介護予防訪問リハビリテーション</v>
      </c>
      <c r="B4058" s="489">
        <v>2310703729</v>
      </c>
      <c r="C4058" s="489" t="s">
        <v>2108</v>
      </c>
      <c r="D4058" s="489" t="s">
        <v>14759</v>
      </c>
    </row>
    <row r="4059" spans="1:4">
      <c r="A4059" s="489" t="str">
        <f t="shared" si="63"/>
        <v>2310703729介護予防訪問看護</v>
      </c>
      <c r="B4059" s="489">
        <v>2310703729</v>
      </c>
      <c r="C4059" s="489" t="s">
        <v>2103</v>
      </c>
      <c r="D4059" s="489" t="s">
        <v>14759</v>
      </c>
    </row>
    <row r="4060" spans="1:4">
      <c r="A4060" s="489" t="str">
        <f t="shared" si="63"/>
        <v>2310703729訪問リハビリテーション</v>
      </c>
      <c r="B4060" s="489">
        <v>2310703729</v>
      </c>
      <c r="C4060" s="489" t="s">
        <v>2104</v>
      </c>
      <c r="D4060" s="489" t="s">
        <v>14759</v>
      </c>
    </row>
    <row r="4061" spans="1:4">
      <c r="A4061" s="489" t="str">
        <f t="shared" si="63"/>
        <v>2310703729訪問看護</v>
      </c>
      <c r="B4061" s="489">
        <v>2310703729</v>
      </c>
      <c r="C4061" s="489" t="s">
        <v>2102</v>
      </c>
      <c r="D4061" s="489" t="s">
        <v>14759</v>
      </c>
    </row>
    <row r="4062" spans="1:4">
      <c r="A4062" s="489" t="str">
        <f t="shared" si="63"/>
        <v>2310703737介護予防訪問リハビリテーション</v>
      </c>
      <c r="B4062" s="489">
        <v>2310703737</v>
      </c>
      <c r="C4062" s="489" t="s">
        <v>2108</v>
      </c>
      <c r="D4062" s="489" t="s">
        <v>13896</v>
      </c>
    </row>
    <row r="4063" spans="1:4">
      <c r="A4063" s="489" t="str">
        <f t="shared" si="63"/>
        <v>2310703737介護予防訪問看護</v>
      </c>
      <c r="B4063" s="489">
        <v>2310703737</v>
      </c>
      <c r="C4063" s="489" t="s">
        <v>2103</v>
      </c>
      <c r="D4063" s="489" t="s">
        <v>13896</v>
      </c>
    </row>
    <row r="4064" spans="1:4">
      <c r="A4064" s="489" t="str">
        <f t="shared" si="63"/>
        <v>2310703737訪問リハビリテーション</v>
      </c>
      <c r="B4064" s="489">
        <v>2310703737</v>
      </c>
      <c r="C4064" s="489" t="s">
        <v>2104</v>
      </c>
      <c r="D4064" s="489" t="s">
        <v>13896</v>
      </c>
    </row>
    <row r="4065" spans="1:4">
      <c r="A4065" s="489" t="str">
        <f t="shared" si="63"/>
        <v>2310703737訪問看護</v>
      </c>
      <c r="B4065" s="489">
        <v>2310703737</v>
      </c>
      <c r="C4065" s="489" t="s">
        <v>2102</v>
      </c>
      <c r="D4065" s="489" t="s">
        <v>13896</v>
      </c>
    </row>
    <row r="4066" spans="1:4">
      <c r="A4066" s="489" t="str">
        <f t="shared" si="63"/>
        <v>2310703760介護予防訪問リハビリテーション</v>
      </c>
      <c r="B4066" s="489">
        <v>2310703760</v>
      </c>
      <c r="C4066" s="489" t="s">
        <v>2108</v>
      </c>
      <c r="D4066" s="489" t="s">
        <v>14760</v>
      </c>
    </row>
    <row r="4067" spans="1:4">
      <c r="A4067" s="489" t="str">
        <f t="shared" si="63"/>
        <v>2310703760介護予防訪問看護</v>
      </c>
      <c r="B4067" s="489">
        <v>2310703760</v>
      </c>
      <c r="C4067" s="489" t="s">
        <v>2103</v>
      </c>
      <c r="D4067" s="489" t="s">
        <v>14760</v>
      </c>
    </row>
    <row r="4068" spans="1:4">
      <c r="A4068" s="489" t="str">
        <f t="shared" si="63"/>
        <v>2310703760訪問リハビリテーション</v>
      </c>
      <c r="B4068" s="489">
        <v>2310703760</v>
      </c>
      <c r="C4068" s="489" t="s">
        <v>2104</v>
      </c>
      <c r="D4068" s="489" t="s">
        <v>14760</v>
      </c>
    </row>
    <row r="4069" spans="1:4">
      <c r="A4069" s="489" t="str">
        <f t="shared" si="63"/>
        <v>2310703760訪問看護</v>
      </c>
      <c r="B4069" s="489">
        <v>2310703760</v>
      </c>
      <c r="C4069" s="489" t="s">
        <v>2102</v>
      </c>
      <c r="D4069" s="489" t="s">
        <v>14760</v>
      </c>
    </row>
    <row r="4070" spans="1:4">
      <c r="A4070" s="489" t="str">
        <f t="shared" si="63"/>
        <v>2310703778介護予防訪問リハビリテーション</v>
      </c>
      <c r="B4070" s="489">
        <v>2310703778</v>
      </c>
      <c r="C4070" s="489" t="s">
        <v>2108</v>
      </c>
      <c r="D4070" s="489" t="s">
        <v>14761</v>
      </c>
    </row>
    <row r="4071" spans="1:4">
      <c r="A4071" s="489" t="str">
        <f t="shared" si="63"/>
        <v>2310703778介護予防訪問看護</v>
      </c>
      <c r="B4071" s="489">
        <v>2310703778</v>
      </c>
      <c r="C4071" s="489" t="s">
        <v>2103</v>
      </c>
      <c r="D4071" s="489" t="s">
        <v>14761</v>
      </c>
    </row>
    <row r="4072" spans="1:4">
      <c r="A4072" s="489" t="str">
        <f t="shared" si="63"/>
        <v>2310703778訪問リハビリテーション</v>
      </c>
      <c r="B4072" s="489">
        <v>2310703778</v>
      </c>
      <c r="C4072" s="489" t="s">
        <v>2104</v>
      </c>
      <c r="D4072" s="489" t="s">
        <v>14761</v>
      </c>
    </row>
    <row r="4073" spans="1:4">
      <c r="A4073" s="489" t="str">
        <f t="shared" si="63"/>
        <v>2310703778訪問看護</v>
      </c>
      <c r="B4073" s="489">
        <v>2310703778</v>
      </c>
      <c r="C4073" s="489" t="s">
        <v>2102</v>
      </c>
      <c r="D4073" s="489" t="s">
        <v>14761</v>
      </c>
    </row>
    <row r="4074" spans="1:4">
      <c r="A4074" s="489" t="str">
        <f t="shared" si="63"/>
        <v>2310703786介護予防訪問リハビリテーション</v>
      </c>
      <c r="B4074" s="489">
        <v>2310703786</v>
      </c>
      <c r="C4074" s="489" t="s">
        <v>2108</v>
      </c>
      <c r="D4074" s="489" t="s">
        <v>14762</v>
      </c>
    </row>
    <row r="4075" spans="1:4">
      <c r="A4075" s="489" t="str">
        <f t="shared" si="63"/>
        <v>2310703786介護予防訪問看護</v>
      </c>
      <c r="B4075" s="489">
        <v>2310703786</v>
      </c>
      <c r="C4075" s="489" t="s">
        <v>2103</v>
      </c>
      <c r="D4075" s="489" t="s">
        <v>14762</v>
      </c>
    </row>
    <row r="4076" spans="1:4">
      <c r="A4076" s="489" t="str">
        <f t="shared" si="63"/>
        <v>2310703786訪問リハビリテーション</v>
      </c>
      <c r="B4076" s="489">
        <v>2310703786</v>
      </c>
      <c r="C4076" s="489" t="s">
        <v>2104</v>
      </c>
      <c r="D4076" s="489" t="s">
        <v>14762</v>
      </c>
    </row>
    <row r="4077" spans="1:4">
      <c r="A4077" s="489" t="str">
        <f t="shared" si="63"/>
        <v>2310703786訪問看護</v>
      </c>
      <c r="B4077" s="489">
        <v>2310703786</v>
      </c>
      <c r="C4077" s="489" t="s">
        <v>2102</v>
      </c>
      <c r="D4077" s="489" t="s">
        <v>14762</v>
      </c>
    </row>
    <row r="4078" spans="1:4">
      <c r="A4078" s="489" t="str">
        <f t="shared" si="63"/>
        <v>2310703802介護予防訪問リハビリテーション</v>
      </c>
      <c r="B4078" s="489">
        <v>2310703802</v>
      </c>
      <c r="C4078" s="489" t="s">
        <v>2108</v>
      </c>
      <c r="D4078" s="489" t="s">
        <v>14763</v>
      </c>
    </row>
    <row r="4079" spans="1:4">
      <c r="A4079" s="489" t="str">
        <f t="shared" si="63"/>
        <v>2310703802介護予防訪問看護</v>
      </c>
      <c r="B4079" s="489">
        <v>2310703802</v>
      </c>
      <c r="C4079" s="489" t="s">
        <v>2103</v>
      </c>
      <c r="D4079" s="489" t="s">
        <v>14763</v>
      </c>
    </row>
    <row r="4080" spans="1:4">
      <c r="A4080" s="489" t="str">
        <f t="shared" si="63"/>
        <v>2310703802訪問リハビリテーション</v>
      </c>
      <c r="B4080" s="489">
        <v>2310703802</v>
      </c>
      <c r="C4080" s="489" t="s">
        <v>2104</v>
      </c>
      <c r="D4080" s="489" t="s">
        <v>14763</v>
      </c>
    </row>
    <row r="4081" spans="1:4">
      <c r="A4081" s="489" t="str">
        <f t="shared" si="63"/>
        <v>2310703802訪問看護</v>
      </c>
      <c r="B4081" s="489">
        <v>2310703802</v>
      </c>
      <c r="C4081" s="489" t="s">
        <v>2102</v>
      </c>
      <c r="D4081" s="489" t="s">
        <v>14763</v>
      </c>
    </row>
    <row r="4082" spans="1:4">
      <c r="A4082" s="489" t="str">
        <f t="shared" si="63"/>
        <v>2310703828介護予防訪問リハビリテーション</v>
      </c>
      <c r="B4082" s="489">
        <v>2310703828</v>
      </c>
      <c r="C4082" s="489" t="s">
        <v>2108</v>
      </c>
      <c r="D4082" s="489" t="s">
        <v>14764</v>
      </c>
    </row>
    <row r="4083" spans="1:4">
      <c r="A4083" s="489" t="str">
        <f t="shared" si="63"/>
        <v>2310703828介護予防訪問看護</v>
      </c>
      <c r="B4083" s="489">
        <v>2310703828</v>
      </c>
      <c r="C4083" s="489" t="s">
        <v>2103</v>
      </c>
      <c r="D4083" s="489" t="s">
        <v>14764</v>
      </c>
    </row>
    <row r="4084" spans="1:4">
      <c r="A4084" s="489" t="str">
        <f t="shared" si="63"/>
        <v>2310703828訪問リハビリテーション</v>
      </c>
      <c r="B4084" s="489">
        <v>2310703828</v>
      </c>
      <c r="C4084" s="489" t="s">
        <v>2104</v>
      </c>
      <c r="D4084" s="489" t="s">
        <v>14764</v>
      </c>
    </row>
    <row r="4085" spans="1:4">
      <c r="A4085" s="489" t="str">
        <f t="shared" si="63"/>
        <v>2310703828訪問看護</v>
      </c>
      <c r="B4085" s="489">
        <v>2310703828</v>
      </c>
      <c r="C4085" s="489" t="s">
        <v>2102</v>
      </c>
      <c r="D4085" s="489" t="s">
        <v>14764</v>
      </c>
    </row>
    <row r="4086" spans="1:4">
      <c r="A4086" s="489" t="str">
        <f t="shared" si="63"/>
        <v>2310703836介護予防訪問リハビリテーション</v>
      </c>
      <c r="B4086" s="489">
        <v>2310703836</v>
      </c>
      <c r="C4086" s="489" t="s">
        <v>2108</v>
      </c>
      <c r="D4086" s="489" t="s">
        <v>14765</v>
      </c>
    </row>
    <row r="4087" spans="1:4">
      <c r="A4087" s="489" t="str">
        <f t="shared" si="63"/>
        <v>2310703836介護予防訪問看護</v>
      </c>
      <c r="B4087" s="489">
        <v>2310703836</v>
      </c>
      <c r="C4087" s="489" t="s">
        <v>2103</v>
      </c>
      <c r="D4087" s="489" t="s">
        <v>14765</v>
      </c>
    </row>
    <row r="4088" spans="1:4">
      <c r="A4088" s="489" t="str">
        <f t="shared" si="63"/>
        <v>2310703836訪問リハビリテーション</v>
      </c>
      <c r="B4088" s="489">
        <v>2310703836</v>
      </c>
      <c r="C4088" s="489" t="s">
        <v>2104</v>
      </c>
      <c r="D4088" s="489" t="s">
        <v>14765</v>
      </c>
    </row>
    <row r="4089" spans="1:4">
      <c r="A4089" s="489" t="str">
        <f t="shared" si="63"/>
        <v>2310703836訪問看護</v>
      </c>
      <c r="B4089" s="489">
        <v>2310703836</v>
      </c>
      <c r="C4089" s="489" t="s">
        <v>2102</v>
      </c>
      <c r="D4089" s="489" t="s">
        <v>14765</v>
      </c>
    </row>
    <row r="4090" spans="1:4">
      <c r="A4090" s="489" t="str">
        <f t="shared" si="63"/>
        <v>2310703851介護予防訪問リハビリテーション</v>
      </c>
      <c r="B4090" s="489">
        <v>2310703851</v>
      </c>
      <c r="C4090" s="489" t="s">
        <v>2108</v>
      </c>
      <c r="D4090" s="489" t="s">
        <v>14766</v>
      </c>
    </row>
    <row r="4091" spans="1:4">
      <c r="A4091" s="489" t="str">
        <f t="shared" si="63"/>
        <v>2310703851介護予防訪問看護</v>
      </c>
      <c r="B4091" s="489">
        <v>2310703851</v>
      </c>
      <c r="C4091" s="489" t="s">
        <v>2103</v>
      </c>
      <c r="D4091" s="489" t="s">
        <v>14766</v>
      </c>
    </row>
    <row r="4092" spans="1:4">
      <c r="A4092" s="489" t="str">
        <f t="shared" si="63"/>
        <v>2310703851訪問リハビリテーション</v>
      </c>
      <c r="B4092" s="489">
        <v>2310703851</v>
      </c>
      <c r="C4092" s="489" t="s">
        <v>2104</v>
      </c>
      <c r="D4092" s="489" t="s">
        <v>14766</v>
      </c>
    </row>
    <row r="4093" spans="1:4">
      <c r="A4093" s="489" t="str">
        <f t="shared" si="63"/>
        <v>2310703851訪問看護</v>
      </c>
      <c r="B4093" s="489">
        <v>2310703851</v>
      </c>
      <c r="C4093" s="489" t="s">
        <v>2102</v>
      </c>
      <c r="D4093" s="489" t="s">
        <v>14766</v>
      </c>
    </row>
    <row r="4094" spans="1:4">
      <c r="A4094" s="489" t="str">
        <f t="shared" si="63"/>
        <v>2310703869介護予防訪問リハビリテーション</v>
      </c>
      <c r="B4094" s="489">
        <v>2310703869</v>
      </c>
      <c r="C4094" s="489" t="s">
        <v>2108</v>
      </c>
      <c r="D4094" s="489" t="s">
        <v>14767</v>
      </c>
    </row>
    <row r="4095" spans="1:4">
      <c r="A4095" s="489" t="str">
        <f t="shared" si="63"/>
        <v>2310703869介護予防訪問看護</v>
      </c>
      <c r="B4095" s="489">
        <v>2310703869</v>
      </c>
      <c r="C4095" s="489" t="s">
        <v>2103</v>
      </c>
      <c r="D4095" s="489" t="s">
        <v>14767</v>
      </c>
    </row>
    <row r="4096" spans="1:4">
      <c r="A4096" s="489" t="str">
        <f t="shared" si="63"/>
        <v>2310703869訪問リハビリテーション</v>
      </c>
      <c r="B4096" s="489">
        <v>2310703869</v>
      </c>
      <c r="C4096" s="489" t="s">
        <v>2104</v>
      </c>
      <c r="D4096" s="489" t="s">
        <v>14767</v>
      </c>
    </row>
    <row r="4097" spans="1:4">
      <c r="A4097" s="489" t="str">
        <f t="shared" si="63"/>
        <v>2310703869訪問看護</v>
      </c>
      <c r="B4097" s="489">
        <v>2310703869</v>
      </c>
      <c r="C4097" s="489" t="s">
        <v>2102</v>
      </c>
      <c r="D4097" s="489" t="s">
        <v>14767</v>
      </c>
    </row>
    <row r="4098" spans="1:4">
      <c r="A4098" s="489" t="str">
        <f t="shared" ref="A4098:A4161" si="64">B4098&amp;C4098</f>
        <v>2310703877介護予防訪問リハビリテーション</v>
      </c>
      <c r="B4098" s="489">
        <v>2310703877</v>
      </c>
      <c r="C4098" s="489" t="s">
        <v>2108</v>
      </c>
      <c r="D4098" s="489" t="s">
        <v>14768</v>
      </c>
    </row>
    <row r="4099" spans="1:4">
      <c r="A4099" s="489" t="str">
        <f t="shared" si="64"/>
        <v>2310703877介護予防訪問看護</v>
      </c>
      <c r="B4099" s="489">
        <v>2310703877</v>
      </c>
      <c r="C4099" s="489" t="s">
        <v>2103</v>
      </c>
      <c r="D4099" s="489" t="s">
        <v>14768</v>
      </c>
    </row>
    <row r="4100" spans="1:4">
      <c r="A4100" s="489" t="str">
        <f t="shared" si="64"/>
        <v>2310703877訪問リハビリテーション</v>
      </c>
      <c r="B4100" s="489">
        <v>2310703877</v>
      </c>
      <c r="C4100" s="489" t="s">
        <v>2104</v>
      </c>
      <c r="D4100" s="489" t="s">
        <v>14768</v>
      </c>
    </row>
    <row r="4101" spans="1:4">
      <c r="A4101" s="489" t="str">
        <f t="shared" si="64"/>
        <v>2310703877訪問看護</v>
      </c>
      <c r="B4101" s="489">
        <v>2310703877</v>
      </c>
      <c r="C4101" s="489" t="s">
        <v>2102</v>
      </c>
      <c r="D4101" s="489" t="s">
        <v>14768</v>
      </c>
    </row>
    <row r="4102" spans="1:4">
      <c r="A4102" s="489" t="str">
        <f t="shared" si="64"/>
        <v>2310703885介護予防訪問リハビリテーション</v>
      </c>
      <c r="B4102" s="489">
        <v>2310703885</v>
      </c>
      <c r="C4102" s="489" t="s">
        <v>2108</v>
      </c>
      <c r="D4102" s="489" t="s">
        <v>14769</v>
      </c>
    </row>
    <row r="4103" spans="1:4">
      <c r="A4103" s="489" t="str">
        <f t="shared" si="64"/>
        <v>2310703885介護予防訪問看護</v>
      </c>
      <c r="B4103" s="489">
        <v>2310703885</v>
      </c>
      <c r="C4103" s="489" t="s">
        <v>2103</v>
      </c>
      <c r="D4103" s="489" t="s">
        <v>14769</v>
      </c>
    </row>
    <row r="4104" spans="1:4">
      <c r="A4104" s="489" t="str">
        <f t="shared" si="64"/>
        <v>2310703885訪問リハビリテーション</v>
      </c>
      <c r="B4104" s="489">
        <v>2310703885</v>
      </c>
      <c r="C4104" s="489" t="s">
        <v>2104</v>
      </c>
      <c r="D4104" s="489" t="s">
        <v>14769</v>
      </c>
    </row>
    <row r="4105" spans="1:4">
      <c r="A4105" s="489" t="str">
        <f t="shared" si="64"/>
        <v>2310703885訪問看護</v>
      </c>
      <c r="B4105" s="489">
        <v>2310703885</v>
      </c>
      <c r="C4105" s="489" t="s">
        <v>2102</v>
      </c>
      <c r="D4105" s="489" t="s">
        <v>14769</v>
      </c>
    </row>
    <row r="4106" spans="1:4">
      <c r="A4106" s="489" t="str">
        <f t="shared" si="64"/>
        <v>2310703893介護予防訪問リハビリテーション</v>
      </c>
      <c r="B4106" s="489">
        <v>2310703893</v>
      </c>
      <c r="C4106" s="489" t="s">
        <v>2108</v>
      </c>
      <c r="D4106" s="489" t="s">
        <v>14770</v>
      </c>
    </row>
    <row r="4107" spans="1:4">
      <c r="A4107" s="489" t="str">
        <f t="shared" si="64"/>
        <v>2310703893介護予防訪問看護</v>
      </c>
      <c r="B4107" s="489">
        <v>2310703893</v>
      </c>
      <c r="C4107" s="489" t="s">
        <v>2103</v>
      </c>
      <c r="D4107" s="489" t="s">
        <v>14770</v>
      </c>
    </row>
    <row r="4108" spans="1:4">
      <c r="A4108" s="489" t="str">
        <f t="shared" si="64"/>
        <v>2310703893訪問リハビリテーション</v>
      </c>
      <c r="B4108" s="489">
        <v>2310703893</v>
      </c>
      <c r="C4108" s="489" t="s">
        <v>2104</v>
      </c>
      <c r="D4108" s="489" t="s">
        <v>14770</v>
      </c>
    </row>
    <row r="4109" spans="1:4">
      <c r="A4109" s="489" t="str">
        <f t="shared" si="64"/>
        <v>2310703893訪問看護</v>
      </c>
      <c r="B4109" s="489">
        <v>2310703893</v>
      </c>
      <c r="C4109" s="489" t="s">
        <v>2102</v>
      </c>
      <c r="D4109" s="489" t="s">
        <v>14770</v>
      </c>
    </row>
    <row r="4110" spans="1:4">
      <c r="A4110" s="489" t="str">
        <f t="shared" si="64"/>
        <v>2310703927介護予防訪問リハビリテーション</v>
      </c>
      <c r="B4110" s="489">
        <v>2310703927</v>
      </c>
      <c r="C4110" s="489" t="s">
        <v>2108</v>
      </c>
      <c r="D4110" s="489" t="s">
        <v>14771</v>
      </c>
    </row>
    <row r="4111" spans="1:4">
      <c r="A4111" s="489" t="str">
        <f t="shared" si="64"/>
        <v>2310703927介護予防訪問看護</v>
      </c>
      <c r="B4111" s="489">
        <v>2310703927</v>
      </c>
      <c r="C4111" s="489" t="s">
        <v>2103</v>
      </c>
      <c r="D4111" s="489" t="s">
        <v>14771</v>
      </c>
    </row>
    <row r="4112" spans="1:4">
      <c r="A4112" s="489" t="str">
        <f t="shared" si="64"/>
        <v>2310703927訪問リハビリテーション</v>
      </c>
      <c r="B4112" s="489">
        <v>2310703927</v>
      </c>
      <c r="C4112" s="489" t="s">
        <v>2104</v>
      </c>
      <c r="D4112" s="489" t="s">
        <v>14771</v>
      </c>
    </row>
    <row r="4113" spans="1:4">
      <c r="A4113" s="489" t="str">
        <f t="shared" si="64"/>
        <v>2310703927訪問看護</v>
      </c>
      <c r="B4113" s="489">
        <v>2310703927</v>
      </c>
      <c r="C4113" s="489" t="s">
        <v>2102</v>
      </c>
      <c r="D4113" s="489" t="s">
        <v>14771</v>
      </c>
    </row>
    <row r="4114" spans="1:4">
      <c r="A4114" s="489" t="str">
        <f t="shared" si="64"/>
        <v>2310703943介護予防訪問リハビリテーション</v>
      </c>
      <c r="B4114" s="489">
        <v>2310703943</v>
      </c>
      <c r="C4114" s="489" t="s">
        <v>2108</v>
      </c>
      <c r="D4114" s="489" t="s">
        <v>14772</v>
      </c>
    </row>
    <row r="4115" spans="1:4">
      <c r="A4115" s="489" t="str">
        <f t="shared" si="64"/>
        <v>2310703943介護予防訪問看護</v>
      </c>
      <c r="B4115" s="489">
        <v>2310703943</v>
      </c>
      <c r="C4115" s="489" t="s">
        <v>2103</v>
      </c>
      <c r="D4115" s="489" t="s">
        <v>14772</v>
      </c>
    </row>
    <row r="4116" spans="1:4">
      <c r="A4116" s="489" t="str">
        <f t="shared" si="64"/>
        <v>2310703943訪問リハビリテーション</v>
      </c>
      <c r="B4116" s="489">
        <v>2310703943</v>
      </c>
      <c r="C4116" s="489" t="s">
        <v>2104</v>
      </c>
      <c r="D4116" s="489" t="s">
        <v>14772</v>
      </c>
    </row>
    <row r="4117" spans="1:4">
      <c r="A4117" s="489" t="str">
        <f t="shared" si="64"/>
        <v>2310703943訪問看護</v>
      </c>
      <c r="B4117" s="489">
        <v>2310703943</v>
      </c>
      <c r="C4117" s="489" t="s">
        <v>2102</v>
      </c>
      <c r="D4117" s="489" t="s">
        <v>14772</v>
      </c>
    </row>
    <row r="4118" spans="1:4">
      <c r="A4118" s="489" t="str">
        <f t="shared" si="64"/>
        <v>2310703950介護予防訪問リハビリテーション</v>
      </c>
      <c r="B4118" s="489">
        <v>2310703950</v>
      </c>
      <c r="C4118" s="489" t="s">
        <v>2108</v>
      </c>
      <c r="D4118" s="489" t="s">
        <v>14773</v>
      </c>
    </row>
    <row r="4119" spans="1:4">
      <c r="A4119" s="489" t="str">
        <f t="shared" si="64"/>
        <v>2310703950介護予防訪問看護</v>
      </c>
      <c r="B4119" s="489">
        <v>2310703950</v>
      </c>
      <c r="C4119" s="489" t="s">
        <v>2103</v>
      </c>
      <c r="D4119" s="489" t="s">
        <v>14773</v>
      </c>
    </row>
    <row r="4120" spans="1:4">
      <c r="A4120" s="489" t="str">
        <f t="shared" si="64"/>
        <v>2310703950訪問リハビリテーション</v>
      </c>
      <c r="B4120" s="489">
        <v>2310703950</v>
      </c>
      <c r="C4120" s="489" t="s">
        <v>2104</v>
      </c>
      <c r="D4120" s="489" t="s">
        <v>14773</v>
      </c>
    </row>
    <row r="4121" spans="1:4">
      <c r="A4121" s="489" t="str">
        <f t="shared" si="64"/>
        <v>2310703950訪問看護</v>
      </c>
      <c r="B4121" s="489">
        <v>2310703950</v>
      </c>
      <c r="C4121" s="489" t="s">
        <v>2102</v>
      </c>
      <c r="D4121" s="489" t="s">
        <v>14773</v>
      </c>
    </row>
    <row r="4122" spans="1:4">
      <c r="A4122" s="489" t="str">
        <f t="shared" si="64"/>
        <v>2310703968介護予防訪問リハビリテーション</v>
      </c>
      <c r="B4122" s="489">
        <v>2310703968</v>
      </c>
      <c r="C4122" s="489" t="s">
        <v>2108</v>
      </c>
      <c r="D4122" s="489" t="s">
        <v>14774</v>
      </c>
    </row>
    <row r="4123" spans="1:4">
      <c r="A4123" s="489" t="str">
        <f t="shared" si="64"/>
        <v>2310703968介護予防訪問看護</v>
      </c>
      <c r="B4123" s="489">
        <v>2310703968</v>
      </c>
      <c r="C4123" s="489" t="s">
        <v>2103</v>
      </c>
      <c r="D4123" s="489" t="s">
        <v>14774</v>
      </c>
    </row>
    <row r="4124" spans="1:4">
      <c r="A4124" s="489" t="str">
        <f t="shared" si="64"/>
        <v>2310703968訪問リハビリテーション</v>
      </c>
      <c r="B4124" s="489">
        <v>2310703968</v>
      </c>
      <c r="C4124" s="489" t="s">
        <v>2104</v>
      </c>
      <c r="D4124" s="489" t="s">
        <v>14774</v>
      </c>
    </row>
    <row r="4125" spans="1:4">
      <c r="A4125" s="489" t="str">
        <f t="shared" si="64"/>
        <v>2310703968訪問看護</v>
      </c>
      <c r="B4125" s="489">
        <v>2310703968</v>
      </c>
      <c r="C4125" s="489" t="s">
        <v>2102</v>
      </c>
      <c r="D4125" s="489" t="s">
        <v>14774</v>
      </c>
    </row>
    <row r="4126" spans="1:4">
      <c r="A4126" s="489" t="str">
        <f t="shared" si="64"/>
        <v>2310703976介護予防訪問リハビリテーション</v>
      </c>
      <c r="B4126" s="489">
        <v>2310703976</v>
      </c>
      <c r="C4126" s="489" t="s">
        <v>2108</v>
      </c>
      <c r="D4126" s="489" t="s">
        <v>14775</v>
      </c>
    </row>
    <row r="4127" spans="1:4">
      <c r="A4127" s="489" t="str">
        <f t="shared" si="64"/>
        <v>2310703976介護予防訪問看護</v>
      </c>
      <c r="B4127" s="489">
        <v>2310703976</v>
      </c>
      <c r="C4127" s="489" t="s">
        <v>2103</v>
      </c>
      <c r="D4127" s="489" t="s">
        <v>14775</v>
      </c>
    </row>
    <row r="4128" spans="1:4">
      <c r="A4128" s="489" t="str">
        <f t="shared" si="64"/>
        <v>2310703976訪問リハビリテーション</v>
      </c>
      <c r="B4128" s="489">
        <v>2310703976</v>
      </c>
      <c r="C4128" s="489" t="s">
        <v>2104</v>
      </c>
      <c r="D4128" s="489" t="s">
        <v>14775</v>
      </c>
    </row>
    <row r="4129" spans="1:4">
      <c r="A4129" s="489" t="str">
        <f t="shared" si="64"/>
        <v>2310703976訪問看護</v>
      </c>
      <c r="B4129" s="489">
        <v>2310703976</v>
      </c>
      <c r="C4129" s="489" t="s">
        <v>2102</v>
      </c>
      <c r="D4129" s="489" t="s">
        <v>14775</v>
      </c>
    </row>
    <row r="4130" spans="1:4">
      <c r="A4130" s="489" t="str">
        <f t="shared" si="64"/>
        <v>2310703984介護予防訪問リハビリテーション</v>
      </c>
      <c r="B4130" s="489">
        <v>2310703984</v>
      </c>
      <c r="C4130" s="489" t="s">
        <v>2108</v>
      </c>
      <c r="D4130" s="489" t="s">
        <v>14776</v>
      </c>
    </row>
    <row r="4131" spans="1:4">
      <c r="A4131" s="489" t="str">
        <f t="shared" si="64"/>
        <v>2310703984介護予防訪問看護</v>
      </c>
      <c r="B4131" s="489">
        <v>2310703984</v>
      </c>
      <c r="C4131" s="489" t="s">
        <v>2103</v>
      </c>
      <c r="D4131" s="489" t="s">
        <v>14776</v>
      </c>
    </row>
    <row r="4132" spans="1:4">
      <c r="A4132" s="489" t="str">
        <f t="shared" si="64"/>
        <v>2310703984訪問リハビリテーション</v>
      </c>
      <c r="B4132" s="489">
        <v>2310703984</v>
      </c>
      <c r="C4132" s="489" t="s">
        <v>2104</v>
      </c>
      <c r="D4132" s="489" t="s">
        <v>14776</v>
      </c>
    </row>
    <row r="4133" spans="1:4">
      <c r="A4133" s="489" t="str">
        <f t="shared" si="64"/>
        <v>2310703984訪問看護</v>
      </c>
      <c r="B4133" s="489">
        <v>2310703984</v>
      </c>
      <c r="C4133" s="489" t="s">
        <v>2102</v>
      </c>
      <c r="D4133" s="489" t="s">
        <v>14776</v>
      </c>
    </row>
    <row r="4134" spans="1:4">
      <c r="A4134" s="489" t="str">
        <f t="shared" si="64"/>
        <v>2310704008介護予防訪問リハビリテーション</v>
      </c>
      <c r="B4134" s="489">
        <v>2310704008</v>
      </c>
      <c r="C4134" s="489" t="s">
        <v>2108</v>
      </c>
      <c r="D4134" s="489" t="s">
        <v>14777</v>
      </c>
    </row>
    <row r="4135" spans="1:4">
      <c r="A4135" s="489" t="str">
        <f t="shared" si="64"/>
        <v>2310704008介護予防訪問看護</v>
      </c>
      <c r="B4135" s="489">
        <v>2310704008</v>
      </c>
      <c r="C4135" s="489" t="s">
        <v>2103</v>
      </c>
      <c r="D4135" s="489" t="s">
        <v>14777</v>
      </c>
    </row>
    <row r="4136" spans="1:4">
      <c r="A4136" s="489" t="str">
        <f t="shared" si="64"/>
        <v>2310704008訪問リハビリテーション</v>
      </c>
      <c r="B4136" s="489">
        <v>2310704008</v>
      </c>
      <c r="C4136" s="489" t="s">
        <v>2104</v>
      </c>
      <c r="D4136" s="489" t="s">
        <v>14777</v>
      </c>
    </row>
    <row r="4137" spans="1:4">
      <c r="A4137" s="489" t="str">
        <f t="shared" si="64"/>
        <v>2310704008訪問看護</v>
      </c>
      <c r="B4137" s="489">
        <v>2310704008</v>
      </c>
      <c r="C4137" s="489" t="s">
        <v>2102</v>
      </c>
      <c r="D4137" s="489" t="s">
        <v>14777</v>
      </c>
    </row>
    <row r="4138" spans="1:4">
      <c r="A4138" s="489" t="str">
        <f t="shared" si="64"/>
        <v>2310704016介護予防訪問リハビリテーション</v>
      </c>
      <c r="B4138" s="489">
        <v>2310704016</v>
      </c>
      <c r="C4138" s="489" t="s">
        <v>2108</v>
      </c>
      <c r="D4138" s="489" t="s">
        <v>14778</v>
      </c>
    </row>
    <row r="4139" spans="1:4">
      <c r="A4139" s="489" t="str">
        <f t="shared" si="64"/>
        <v>2310704016介護予防訪問看護</v>
      </c>
      <c r="B4139" s="489">
        <v>2310704016</v>
      </c>
      <c r="C4139" s="489" t="s">
        <v>2103</v>
      </c>
      <c r="D4139" s="489" t="s">
        <v>14778</v>
      </c>
    </row>
    <row r="4140" spans="1:4">
      <c r="A4140" s="489" t="str">
        <f t="shared" si="64"/>
        <v>2310704016訪問リハビリテーション</v>
      </c>
      <c r="B4140" s="489">
        <v>2310704016</v>
      </c>
      <c r="C4140" s="489" t="s">
        <v>2104</v>
      </c>
      <c r="D4140" s="489" t="s">
        <v>14778</v>
      </c>
    </row>
    <row r="4141" spans="1:4">
      <c r="A4141" s="489" t="str">
        <f t="shared" si="64"/>
        <v>2310704016訪問看護</v>
      </c>
      <c r="B4141" s="489">
        <v>2310704016</v>
      </c>
      <c r="C4141" s="489" t="s">
        <v>2102</v>
      </c>
      <c r="D4141" s="489" t="s">
        <v>14778</v>
      </c>
    </row>
    <row r="4142" spans="1:4">
      <c r="A4142" s="489" t="str">
        <f t="shared" si="64"/>
        <v>2310704024介護予防訪問リハビリテーション</v>
      </c>
      <c r="B4142" s="489">
        <v>2310704024</v>
      </c>
      <c r="C4142" s="489" t="s">
        <v>2108</v>
      </c>
      <c r="D4142" s="489" t="s">
        <v>14779</v>
      </c>
    </row>
    <row r="4143" spans="1:4">
      <c r="A4143" s="489" t="str">
        <f t="shared" si="64"/>
        <v>2310704024介護予防訪問看護</v>
      </c>
      <c r="B4143" s="489">
        <v>2310704024</v>
      </c>
      <c r="C4143" s="489" t="s">
        <v>2103</v>
      </c>
      <c r="D4143" s="489" t="s">
        <v>14779</v>
      </c>
    </row>
    <row r="4144" spans="1:4">
      <c r="A4144" s="489" t="str">
        <f t="shared" si="64"/>
        <v>2310704024訪問リハビリテーション</v>
      </c>
      <c r="B4144" s="489">
        <v>2310704024</v>
      </c>
      <c r="C4144" s="489" t="s">
        <v>2104</v>
      </c>
      <c r="D4144" s="489" t="s">
        <v>14779</v>
      </c>
    </row>
    <row r="4145" spans="1:4">
      <c r="A4145" s="489" t="str">
        <f t="shared" si="64"/>
        <v>2310704024訪問看護</v>
      </c>
      <c r="B4145" s="489">
        <v>2310704024</v>
      </c>
      <c r="C4145" s="489" t="s">
        <v>2102</v>
      </c>
      <c r="D4145" s="489" t="s">
        <v>14779</v>
      </c>
    </row>
    <row r="4146" spans="1:4">
      <c r="A4146" s="489" t="str">
        <f t="shared" si="64"/>
        <v>2310704032介護予防訪問リハビリテーション</v>
      </c>
      <c r="B4146" s="489">
        <v>2310704032</v>
      </c>
      <c r="C4146" s="489" t="s">
        <v>2108</v>
      </c>
      <c r="D4146" s="489" t="s">
        <v>14780</v>
      </c>
    </row>
    <row r="4147" spans="1:4">
      <c r="A4147" s="489" t="str">
        <f t="shared" si="64"/>
        <v>2310704032介護予防訪問看護</v>
      </c>
      <c r="B4147" s="489">
        <v>2310704032</v>
      </c>
      <c r="C4147" s="489" t="s">
        <v>2103</v>
      </c>
      <c r="D4147" s="489" t="s">
        <v>14780</v>
      </c>
    </row>
    <row r="4148" spans="1:4">
      <c r="A4148" s="489" t="str">
        <f t="shared" si="64"/>
        <v>2310704032訪問リハビリテーション</v>
      </c>
      <c r="B4148" s="489">
        <v>2310704032</v>
      </c>
      <c r="C4148" s="489" t="s">
        <v>2104</v>
      </c>
      <c r="D4148" s="489" t="s">
        <v>14780</v>
      </c>
    </row>
    <row r="4149" spans="1:4">
      <c r="A4149" s="489" t="str">
        <f t="shared" si="64"/>
        <v>2310704032訪問看護</v>
      </c>
      <c r="B4149" s="489">
        <v>2310704032</v>
      </c>
      <c r="C4149" s="489" t="s">
        <v>2102</v>
      </c>
      <c r="D4149" s="489" t="s">
        <v>14780</v>
      </c>
    </row>
    <row r="4150" spans="1:4">
      <c r="A4150" s="489" t="str">
        <f t="shared" si="64"/>
        <v>2310713918介護予防訪問リハビリテーション</v>
      </c>
      <c r="B4150" s="489">
        <v>2310713918</v>
      </c>
      <c r="C4150" s="489" t="s">
        <v>2108</v>
      </c>
      <c r="D4150" s="489" t="s">
        <v>14781</v>
      </c>
    </row>
    <row r="4151" spans="1:4">
      <c r="A4151" s="489" t="str">
        <f t="shared" si="64"/>
        <v>2310713918介護予防訪問看護</v>
      </c>
      <c r="B4151" s="489">
        <v>2310713918</v>
      </c>
      <c r="C4151" s="489" t="s">
        <v>2103</v>
      </c>
      <c r="D4151" s="489" t="s">
        <v>14781</v>
      </c>
    </row>
    <row r="4152" spans="1:4">
      <c r="A4152" s="489" t="str">
        <f t="shared" si="64"/>
        <v>2310713918訪問リハビリテーション</v>
      </c>
      <c r="B4152" s="489">
        <v>2310713918</v>
      </c>
      <c r="C4152" s="489" t="s">
        <v>2104</v>
      </c>
      <c r="D4152" s="489" t="s">
        <v>14781</v>
      </c>
    </row>
    <row r="4153" spans="1:4">
      <c r="A4153" s="489" t="str">
        <f t="shared" si="64"/>
        <v>2310713918訪問看護</v>
      </c>
      <c r="B4153" s="489">
        <v>2310713918</v>
      </c>
      <c r="C4153" s="489" t="s">
        <v>2102</v>
      </c>
      <c r="D4153" s="489" t="s">
        <v>14781</v>
      </c>
    </row>
    <row r="4154" spans="1:4">
      <c r="A4154" s="489" t="str">
        <f t="shared" si="64"/>
        <v>2310800038介護予防訪問リハビリテーション</v>
      </c>
      <c r="B4154" s="489">
        <v>2310800038</v>
      </c>
      <c r="C4154" s="489" t="s">
        <v>2108</v>
      </c>
      <c r="D4154" s="489" t="s">
        <v>14782</v>
      </c>
    </row>
    <row r="4155" spans="1:4">
      <c r="A4155" s="489" t="str">
        <f t="shared" si="64"/>
        <v>2310800038介護予防訪問看護</v>
      </c>
      <c r="B4155" s="489">
        <v>2310800038</v>
      </c>
      <c r="C4155" s="489" t="s">
        <v>2103</v>
      </c>
      <c r="D4155" s="489" t="s">
        <v>14782</v>
      </c>
    </row>
    <row r="4156" spans="1:4">
      <c r="A4156" s="489" t="str">
        <f t="shared" si="64"/>
        <v>2310800038訪問リハビリテーション</v>
      </c>
      <c r="B4156" s="489">
        <v>2310800038</v>
      </c>
      <c r="C4156" s="489" t="s">
        <v>2104</v>
      </c>
      <c r="D4156" s="489" t="s">
        <v>14782</v>
      </c>
    </row>
    <row r="4157" spans="1:4">
      <c r="A4157" s="489" t="str">
        <f t="shared" si="64"/>
        <v>2310800038訪問看護</v>
      </c>
      <c r="B4157" s="489">
        <v>2310800038</v>
      </c>
      <c r="C4157" s="489" t="s">
        <v>2102</v>
      </c>
      <c r="D4157" s="489" t="s">
        <v>14782</v>
      </c>
    </row>
    <row r="4158" spans="1:4">
      <c r="A4158" s="489" t="str">
        <f t="shared" si="64"/>
        <v>2310800335介護予防通所リハビリテーション</v>
      </c>
      <c r="B4158" s="489">
        <v>2310800335</v>
      </c>
      <c r="C4158" s="489" t="s">
        <v>2512</v>
      </c>
      <c r="D4158" s="489" t="s">
        <v>14783</v>
      </c>
    </row>
    <row r="4159" spans="1:4">
      <c r="A4159" s="489" t="str">
        <f t="shared" si="64"/>
        <v>2310800335介護予防訪問看護</v>
      </c>
      <c r="B4159" s="489">
        <v>2310800335</v>
      </c>
      <c r="C4159" s="489" t="s">
        <v>2103</v>
      </c>
      <c r="D4159" s="489" t="s">
        <v>14783</v>
      </c>
    </row>
    <row r="4160" spans="1:4">
      <c r="A4160" s="489" t="str">
        <f t="shared" si="64"/>
        <v>2310800335通所リハビリテーション</v>
      </c>
      <c r="B4160" s="489">
        <v>2310800335</v>
      </c>
      <c r="C4160" s="489" t="s">
        <v>2511</v>
      </c>
      <c r="D4160" s="489" t="s">
        <v>14783</v>
      </c>
    </row>
    <row r="4161" spans="1:4">
      <c r="A4161" s="489" t="str">
        <f t="shared" si="64"/>
        <v>2310800335訪問看護</v>
      </c>
      <c r="B4161" s="489">
        <v>2310800335</v>
      </c>
      <c r="C4161" s="489" t="s">
        <v>2102</v>
      </c>
      <c r="D4161" s="489" t="s">
        <v>14783</v>
      </c>
    </row>
    <row r="4162" spans="1:4">
      <c r="A4162" s="489" t="str">
        <f t="shared" ref="A4162:A4225" si="65">B4162&amp;C4162</f>
        <v>2310801325介護予防訪問リハビリテーション</v>
      </c>
      <c r="B4162" s="489">
        <v>2310801325</v>
      </c>
      <c r="C4162" s="489" t="s">
        <v>2108</v>
      </c>
      <c r="D4162" s="489" t="s">
        <v>14784</v>
      </c>
    </row>
    <row r="4163" spans="1:4">
      <c r="A4163" s="489" t="str">
        <f t="shared" si="65"/>
        <v>2310801325介護予防訪問看護</v>
      </c>
      <c r="B4163" s="489">
        <v>2310801325</v>
      </c>
      <c r="C4163" s="489" t="s">
        <v>2103</v>
      </c>
      <c r="D4163" s="489" t="s">
        <v>14784</v>
      </c>
    </row>
    <row r="4164" spans="1:4">
      <c r="A4164" s="489" t="str">
        <f t="shared" si="65"/>
        <v>2310801325訪問リハビリテーション</v>
      </c>
      <c r="B4164" s="489">
        <v>2310801325</v>
      </c>
      <c r="C4164" s="489" t="s">
        <v>2104</v>
      </c>
      <c r="D4164" s="489" t="s">
        <v>14784</v>
      </c>
    </row>
    <row r="4165" spans="1:4">
      <c r="A4165" s="489" t="str">
        <f t="shared" si="65"/>
        <v>2310801325訪問看護</v>
      </c>
      <c r="B4165" s="489">
        <v>2310801325</v>
      </c>
      <c r="C4165" s="489" t="s">
        <v>2102</v>
      </c>
      <c r="D4165" s="489" t="s">
        <v>14784</v>
      </c>
    </row>
    <row r="4166" spans="1:4">
      <c r="A4166" s="489" t="str">
        <f t="shared" si="65"/>
        <v>2310801531介護予防訪問リハビリテーション</v>
      </c>
      <c r="B4166" s="489">
        <v>2310801531</v>
      </c>
      <c r="C4166" s="489" t="s">
        <v>2108</v>
      </c>
      <c r="D4166" s="489" t="s">
        <v>14785</v>
      </c>
    </row>
    <row r="4167" spans="1:4">
      <c r="A4167" s="489" t="str">
        <f t="shared" si="65"/>
        <v>2310801531介護予防訪問看護</v>
      </c>
      <c r="B4167" s="489">
        <v>2310801531</v>
      </c>
      <c r="C4167" s="489" t="s">
        <v>2103</v>
      </c>
      <c r="D4167" s="489" t="s">
        <v>14785</v>
      </c>
    </row>
    <row r="4168" spans="1:4">
      <c r="A4168" s="489" t="str">
        <f t="shared" si="65"/>
        <v>2310801531訪問リハビリテーション</v>
      </c>
      <c r="B4168" s="489">
        <v>2310801531</v>
      </c>
      <c r="C4168" s="489" t="s">
        <v>2104</v>
      </c>
      <c r="D4168" s="489" t="s">
        <v>14785</v>
      </c>
    </row>
    <row r="4169" spans="1:4">
      <c r="A4169" s="489" t="str">
        <f t="shared" si="65"/>
        <v>2310801531訪問看護</v>
      </c>
      <c r="B4169" s="489">
        <v>2310801531</v>
      </c>
      <c r="C4169" s="489" t="s">
        <v>2102</v>
      </c>
      <c r="D4169" s="489" t="s">
        <v>14785</v>
      </c>
    </row>
    <row r="4170" spans="1:4">
      <c r="A4170" s="489" t="str">
        <f t="shared" si="65"/>
        <v>2310801549介護予防通所リハビリテーション</v>
      </c>
      <c r="B4170" s="489">
        <v>2310801549</v>
      </c>
      <c r="C4170" s="489" t="s">
        <v>2512</v>
      </c>
      <c r="D4170" s="489" t="s">
        <v>14786</v>
      </c>
    </row>
    <row r="4171" spans="1:4">
      <c r="A4171" s="489" t="str">
        <f t="shared" si="65"/>
        <v>2310801549介護予防訪問リハビリテーション</v>
      </c>
      <c r="B4171" s="489">
        <v>2310801549</v>
      </c>
      <c r="C4171" s="489" t="s">
        <v>2108</v>
      </c>
      <c r="D4171" s="489" t="s">
        <v>14786</v>
      </c>
    </row>
    <row r="4172" spans="1:4">
      <c r="A4172" s="489" t="str">
        <f t="shared" si="65"/>
        <v>2310801549介護予防訪問看護</v>
      </c>
      <c r="B4172" s="489">
        <v>2310801549</v>
      </c>
      <c r="C4172" s="489" t="s">
        <v>2103</v>
      </c>
      <c r="D4172" s="489" t="s">
        <v>14786</v>
      </c>
    </row>
    <row r="4173" spans="1:4">
      <c r="A4173" s="489" t="str">
        <f t="shared" si="65"/>
        <v>2310801549通所リハビリテーション</v>
      </c>
      <c r="B4173" s="489">
        <v>2310801549</v>
      </c>
      <c r="C4173" s="489" t="s">
        <v>2511</v>
      </c>
      <c r="D4173" s="489" t="s">
        <v>14786</v>
      </c>
    </row>
    <row r="4174" spans="1:4">
      <c r="A4174" s="489" t="str">
        <f t="shared" si="65"/>
        <v>2310801549訪問リハビリテーション</v>
      </c>
      <c r="B4174" s="489">
        <v>2310801549</v>
      </c>
      <c r="C4174" s="489" t="s">
        <v>2104</v>
      </c>
      <c r="D4174" s="489" t="s">
        <v>14786</v>
      </c>
    </row>
    <row r="4175" spans="1:4">
      <c r="A4175" s="489" t="str">
        <f t="shared" si="65"/>
        <v>2310801549訪問看護</v>
      </c>
      <c r="B4175" s="489">
        <v>2310801549</v>
      </c>
      <c r="C4175" s="489" t="s">
        <v>2102</v>
      </c>
      <c r="D4175" s="489" t="s">
        <v>14786</v>
      </c>
    </row>
    <row r="4176" spans="1:4">
      <c r="A4176" s="489" t="str">
        <f t="shared" si="65"/>
        <v>2310801580介護予防訪問リハビリテーション</v>
      </c>
      <c r="B4176" s="489">
        <v>2310801580</v>
      </c>
      <c r="C4176" s="489" t="s">
        <v>2108</v>
      </c>
      <c r="D4176" s="489" t="s">
        <v>14787</v>
      </c>
    </row>
    <row r="4177" spans="1:4">
      <c r="A4177" s="489" t="str">
        <f t="shared" si="65"/>
        <v>2310801580介護予防訪問看護</v>
      </c>
      <c r="B4177" s="489">
        <v>2310801580</v>
      </c>
      <c r="C4177" s="489" t="s">
        <v>2103</v>
      </c>
      <c r="D4177" s="489" t="s">
        <v>14787</v>
      </c>
    </row>
    <row r="4178" spans="1:4">
      <c r="A4178" s="489" t="str">
        <f t="shared" si="65"/>
        <v>2310801580訪問リハビリテーション</v>
      </c>
      <c r="B4178" s="489">
        <v>2310801580</v>
      </c>
      <c r="C4178" s="489" t="s">
        <v>2104</v>
      </c>
      <c r="D4178" s="489" t="s">
        <v>14787</v>
      </c>
    </row>
    <row r="4179" spans="1:4">
      <c r="A4179" s="489" t="str">
        <f t="shared" si="65"/>
        <v>2310801580訪問看護</v>
      </c>
      <c r="B4179" s="489">
        <v>2310801580</v>
      </c>
      <c r="C4179" s="489" t="s">
        <v>2102</v>
      </c>
      <c r="D4179" s="489" t="s">
        <v>14787</v>
      </c>
    </row>
    <row r="4180" spans="1:4">
      <c r="A4180" s="489" t="str">
        <f t="shared" si="65"/>
        <v>2310801606介護予防訪問リハビリテーション</v>
      </c>
      <c r="B4180" s="489">
        <v>2310801606</v>
      </c>
      <c r="C4180" s="489" t="s">
        <v>2108</v>
      </c>
      <c r="D4180" s="489" t="s">
        <v>14788</v>
      </c>
    </row>
    <row r="4181" spans="1:4">
      <c r="A4181" s="489" t="str">
        <f t="shared" si="65"/>
        <v>2310801606介護予防訪問看護</v>
      </c>
      <c r="B4181" s="489">
        <v>2310801606</v>
      </c>
      <c r="C4181" s="489" t="s">
        <v>2103</v>
      </c>
      <c r="D4181" s="489" t="s">
        <v>14788</v>
      </c>
    </row>
    <row r="4182" spans="1:4">
      <c r="A4182" s="489" t="str">
        <f t="shared" si="65"/>
        <v>2310801606訪問リハビリテーション</v>
      </c>
      <c r="B4182" s="489">
        <v>2310801606</v>
      </c>
      <c r="C4182" s="489" t="s">
        <v>2104</v>
      </c>
      <c r="D4182" s="489" t="s">
        <v>14788</v>
      </c>
    </row>
    <row r="4183" spans="1:4">
      <c r="A4183" s="489" t="str">
        <f t="shared" si="65"/>
        <v>2310801606訪問看護</v>
      </c>
      <c r="B4183" s="489">
        <v>2310801606</v>
      </c>
      <c r="C4183" s="489" t="s">
        <v>2102</v>
      </c>
      <c r="D4183" s="489" t="s">
        <v>14788</v>
      </c>
    </row>
    <row r="4184" spans="1:4">
      <c r="A4184" s="489" t="str">
        <f t="shared" si="65"/>
        <v>2310801614介護予防訪問リハビリテーション</v>
      </c>
      <c r="B4184" s="489">
        <v>2310801614</v>
      </c>
      <c r="C4184" s="489" t="s">
        <v>2108</v>
      </c>
      <c r="D4184" s="489" t="s">
        <v>14789</v>
      </c>
    </row>
    <row r="4185" spans="1:4">
      <c r="A4185" s="489" t="str">
        <f t="shared" si="65"/>
        <v>2310801614介護予防訪問看護</v>
      </c>
      <c r="B4185" s="489">
        <v>2310801614</v>
      </c>
      <c r="C4185" s="489" t="s">
        <v>2103</v>
      </c>
      <c r="D4185" s="489" t="s">
        <v>14789</v>
      </c>
    </row>
    <row r="4186" spans="1:4">
      <c r="A4186" s="489" t="str">
        <f t="shared" si="65"/>
        <v>2310801614訪問リハビリテーション</v>
      </c>
      <c r="B4186" s="489">
        <v>2310801614</v>
      </c>
      <c r="C4186" s="489" t="s">
        <v>2104</v>
      </c>
      <c r="D4186" s="489" t="s">
        <v>14789</v>
      </c>
    </row>
    <row r="4187" spans="1:4">
      <c r="A4187" s="489" t="str">
        <f t="shared" si="65"/>
        <v>2310801614訪問看護</v>
      </c>
      <c r="B4187" s="489">
        <v>2310801614</v>
      </c>
      <c r="C4187" s="489" t="s">
        <v>2102</v>
      </c>
      <c r="D4187" s="489" t="s">
        <v>14789</v>
      </c>
    </row>
    <row r="4188" spans="1:4">
      <c r="A4188" s="489" t="str">
        <f t="shared" si="65"/>
        <v>2310801622介護予防訪問リハビリテーション</v>
      </c>
      <c r="B4188" s="489">
        <v>2310801622</v>
      </c>
      <c r="C4188" s="489" t="s">
        <v>2108</v>
      </c>
      <c r="D4188" s="489" t="s">
        <v>14790</v>
      </c>
    </row>
    <row r="4189" spans="1:4">
      <c r="A4189" s="489" t="str">
        <f t="shared" si="65"/>
        <v>2310801622介護予防訪問看護</v>
      </c>
      <c r="B4189" s="489">
        <v>2310801622</v>
      </c>
      <c r="C4189" s="489" t="s">
        <v>2103</v>
      </c>
      <c r="D4189" s="489" t="s">
        <v>14790</v>
      </c>
    </row>
    <row r="4190" spans="1:4">
      <c r="A4190" s="489" t="str">
        <f t="shared" si="65"/>
        <v>2310801622訪問リハビリテーション</v>
      </c>
      <c r="B4190" s="489">
        <v>2310801622</v>
      </c>
      <c r="C4190" s="489" t="s">
        <v>2104</v>
      </c>
      <c r="D4190" s="489" t="s">
        <v>14790</v>
      </c>
    </row>
    <row r="4191" spans="1:4">
      <c r="A4191" s="489" t="str">
        <f t="shared" si="65"/>
        <v>2310801622訪問看護</v>
      </c>
      <c r="B4191" s="489">
        <v>2310801622</v>
      </c>
      <c r="C4191" s="489" t="s">
        <v>2102</v>
      </c>
      <c r="D4191" s="489" t="s">
        <v>14790</v>
      </c>
    </row>
    <row r="4192" spans="1:4">
      <c r="A4192" s="489" t="str">
        <f t="shared" si="65"/>
        <v>2310801630介護予防訪問リハビリテーション</v>
      </c>
      <c r="B4192" s="489">
        <v>2310801630</v>
      </c>
      <c r="C4192" s="489" t="s">
        <v>2108</v>
      </c>
      <c r="D4192" s="489" t="s">
        <v>14791</v>
      </c>
    </row>
    <row r="4193" spans="1:4">
      <c r="A4193" s="489" t="str">
        <f t="shared" si="65"/>
        <v>2310801630介護予防訪問看護</v>
      </c>
      <c r="B4193" s="489">
        <v>2310801630</v>
      </c>
      <c r="C4193" s="489" t="s">
        <v>2103</v>
      </c>
      <c r="D4193" s="489" t="s">
        <v>14791</v>
      </c>
    </row>
    <row r="4194" spans="1:4">
      <c r="A4194" s="489" t="str">
        <f t="shared" si="65"/>
        <v>2310801630訪問リハビリテーション</v>
      </c>
      <c r="B4194" s="489">
        <v>2310801630</v>
      </c>
      <c r="C4194" s="489" t="s">
        <v>2104</v>
      </c>
      <c r="D4194" s="489" t="s">
        <v>14791</v>
      </c>
    </row>
    <row r="4195" spans="1:4">
      <c r="A4195" s="489" t="str">
        <f t="shared" si="65"/>
        <v>2310801630訪問看護</v>
      </c>
      <c r="B4195" s="489">
        <v>2310801630</v>
      </c>
      <c r="C4195" s="489" t="s">
        <v>2102</v>
      </c>
      <c r="D4195" s="489" t="s">
        <v>14791</v>
      </c>
    </row>
    <row r="4196" spans="1:4">
      <c r="A4196" s="489" t="str">
        <f t="shared" si="65"/>
        <v>2310801671介護予防訪問リハビリテーション</v>
      </c>
      <c r="B4196" s="489">
        <v>2310801671</v>
      </c>
      <c r="C4196" s="489" t="s">
        <v>2108</v>
      </c>
      <c r="D4196" s="489" t="s">
        <v>14792</v>
      </c>
    </row>
    <row r="4197" spans="1:4">
      <c r="A4197" s="489" t="str">
        <f t="shared" si="65"/>
        <v>2310801671介護予防訪問看護</v>
      </c>
      <c r="B4197" s="489">
        <v>2310801671</v>
      </c>
      <c r="C4197" s="489" t="s">
        <v>2103</v>
      </c>
      <c r="D4197" s="489" t="s">
        <v>14792</v>
      </c>
    </row>
    <row r="4198" spans="1:4">
      <c r="A4198" s="489" t="str">
        <f t="shared" si="65"/>
        <v>2310801671訪問リハビリテーション</v>
      </c>
      <c r="B4198" s="489">
        <v>2310801671</v>
      </c>
      <c r="C4198" s="489" t="s">
        <v>2104</v>
      </c>
      <c r="D4198" s="489" t="s">
        <v>14792</v>
      </c>
    </row>
    <row r="4199" spans="1:4">
      <c r="A4199" s="489" t="str">
        <f t="shared" si="65"/>
        <v>2310801671訪問看護</v>
      </c>
      <c r="B4199" s="489">
        <v>2310801671</v>
      </c>
      <c r="C4199" s="489" t="s">
        <v>2102</v>
      </c>
      <c r="D4199" s="489" t="s">
        <v>14792</v>
      </c>
    </row>
    <row r="4200" spans="1:4">
      <c r="A4200" s="489" t="str">
        <f t="shared" si="65"/>
        <v>2310801689介護予防訪問リハビリテーション</v>
      </c>
      <c r="B4200" s="489">
        <v>2310801689</v>
      </c>
      <c r="C4200" s="489" t="s">
        <v>2108</v>
      </c>
      <c r="D4200" s="489" t="s">
        <v>14793</v>
      </c>
    </row>
    <row r="4201" spans="1:4">
      <c r="A4201" s="489" t="str">
        <f t="shared" si="65"/>
        <v>2310801689介護予防訪問看護</v>
      </c>
      <c r="B4201" s="489">
        <v>2310801689</v>
      </c>
      <c r="C4201" s="489" t="s">
        <v>2103</v>
      </c>
      <c r="D4201" s="489" t="s">
        <v>14793</v>
      </c>
    </row>
    <row r="4202" spans="1:4">
      <c r="A4202" s="489" t="str">
        <f t="shared" si="65"/>
        <v>2310801689訪問リハビリテーション</v>
      </c>
      <c r="B4202" s="489">
        <v>2310801689</v>
      </c>
      <c r="C4202" s="489" t="s">
        <v>2104</v>
      </c>
      <c r="D4202" s="489" t="s">
        <v>14793</v>
      </c>
    </row>
    <row r="4203" spans="1:4">
      <c r="A4203" s="489" t="str">
        <f t="shared" si="65"/>
        <v>2310801689訪問看護</v>
      </c>
      <c r="B4203" s="489">
        <v>2310801689</v>
      </c>
      <c r="C4203" s="489" t="s">
        <v>2102</v>
      </c>
      <c r="D4203" s="489" t="s">
        <v>14793</v>
      </c>
    </row>
    <row r="4204" spans="1:4">
      <c r="A4204" s="489" t="str">
        <f t="shared" si="65"/>
        <v>2310801697介護予防訪問看護</v>
      </c>
      <c r="B4204" s="489">
        <v>2310801697</v>
      </c>
      <c r="C4204" s="489" t="s">
        <v>2103</v>
      </c>
      <c r="D4204" s="489" t="s">
        <v>14794</v>
      </c>
    </row>
    <row r="4205" spans="1:4">
      <c r="A4205" s="489" t="str">
        <f t="shared" si="65"/>
        <v>2310801697訪問看護</v>
      </c>
      <c r="B4205" s="489">
        <v>2310801697</v>
      </c>
      <c r="C4205" s="489" t="s">
        <v>2102</v>
      </c>
      <c r="D4205" s="489" t="s">
        <v>14794</v>
      </c>
    </row>
    <row r="4206" spans="1:4">
      <c r="A4206" s="489" t="str">
        <f t="shared" si="65"/>
        <v>2310801721介護予防訪問看護</v>
      </c>
      <c r="B4206" s="489">
        <v>2310801721</v>
      </c>
      <c r="C4206" s="489" t="s">
        <v>2103</v>
      </c>
      <c r="D4206" s="489" t="s">
        <v>14795</v>
      </c>
    </row>
    <row r="4207" spans="1:4">
      <c r="A4207" s="489" t="str">
        <f t="shared" si="65"/>
        <v>2310801721訪問看護</v>
      </c>
      <c r="B4207" s="489">
        <v>2310801721</v>
      </c>
      <c r="C4207" s="489" t="s">
        <v>2102</v>
      </c>
      <c r="D4207" s="489" t="s">
        <v>14795</v>
      </c>
    </row>
    <row r="4208" spans="1:4">
      <c r="A4208" s="489" t="str">
        <f t="shared" si="65"/>
        <v>2310801739介護予防訪問リハビリテーション</v>
      </c>
      <c r="B4208" s="489">
        <v>2310801739</v>
      </c>
      <c r="C4208" s="489" t="s">
        <v>2108</v>
      </c>
      <c r="D4208" s="489" t="s">
        <v>14796</v>
      </c>
    </row>
    <row r="4209" spans="1:4">
      <c r="A4209" s="489" t="str">
        <f t="shared" si="65"/>
        <v>2310801739介護予防訪問看護</v>
      </c>
      <c r="B4209" s="489">
        <v>2310801739</v>
      </c>
      <c r="C4209" s="489" t="s">
        <v>2103</v>
      </c>
      <c r="D4209" s="489" t="s">
        <v>14796</v>
      </c>
    </row>
    <row r="4210" spans="1:4">
      <c r="A4210" s="489" t="str">
        <f t="shared" si="65"/>
        <v>2310801739訪問リハビリテーション</v>
      </c>
      <c r="B4210" s="489">
        <v>2310801739</v>
      </c>
      <c r="C4210" s="489" t="s">
        <v>2104</v>
      </c>
      <c r="D4210" s="489" t="s">
        <v>14796</v>
      </c>
    </row>
    <row r="4211" spans="1:4">
      <c r="A4211" s="489" t="str">
        <f t="shared" si="65"/>
        <v>2310801739訪問看護</v>
      </c>
      <c r="B4211" s="489">
        <v>2310801739</v>
      </c>
      <c r="C4211" s="489" t="s">
        <v>2102</v>
      </c>
      <c r="D4211" s="489" t="s">
        <v>14796</v>
      </c>
    </row>
    <row r="4212" spans="1:4">
      <c r="A4212" s="489" t="str">
        <f t="shared" si="65"/>
        <v>2310801747介護予防訪問リハビリテーション</v>
      </c>
      <c r="B4212" s="489">
        <v>2310801747</v>
      </c>
      <c r="C4212" s="489" t="s">
        <v>2108</v>
      </c>
      <c r="D4212" s="489" t="s">
        <v>14797</v>
      </c>
    </row>
    <row r="4213" spans="1:4">
      <c r="A4213" s="489" t="str">
        <f t="shared" si="65"/>
        <v>2310801747介護予防訪問看護</v>
      </c>
      <c r="B4213" s="489">
        <v>2310801747</v>
      </c>
      <c r="C4213" s="489" t="s">
        <v>2103</v>
      </c>
      <c r="D4213" s="489" t="s">
        <v>14797</v>
      </c>
    </row>
    <row r="4214" spans="1:4">
      <c r="A4214" s="489" t="str">
        <f t="shared" si="65"/>
        <v>2310801747訪問リハビリテーション</v>
      </c>
      <c r="B4214" s="489">
        <v>2310801747</v>
      </c>
      <c r="C4214" s="489" t="s">
        <v>2104</v>
      </c>
      <c r="D4214" s="489" t="s">
        <v>14797</v>
      </c>
    </row>
    <row r="4215" spans="1:4">
      <c r="A4215" s="489" t="str">
        <f t="shared" si="65"/>
        <v>2310801747訪問看護</v>
      </c>
      <c r="B4215" s="489">
        <v>2310801747</v>
      </c>
      <c r="C4215" s="489" t="s">
        <v>2102</v>
      </c>
      <c r="D4215" s="489" t="s">
        <v>14797</v>
      </c>
    </row>
    <row r="4216" spans="1:4">
      <c r="A4216" s="489" t="str">
        <f t="shared" si="65"/>
        <v>2310801796介護予防訪問リハビリテーション</v>
      </c>
      <c r="B4216" s="489">
        <v>2310801796</v>
      </c>
      <c r="C4216" s="489" t="s">
        <v>2108</v>
      </c>
      <c r="D4216" s="489" t="s">
        <v>14798</v>
      </c>
    </row>
    <row r="4217" spans="1:4">
      <c r="A4217" s="489" t="str">
        <f t="shared" si="65"/>
        <v>2310801796介護予防訪問看護</v>
      </c>
      <c r="B4217" s="489">
        <v>2310801796</v>
      </c>
      <c r="C4217" s="489" t="s">
        <v>2103</v>
      </c>
      <c r="D4217" s="489" t="s">
        <v>14798</v>
      </c>
    </row>
    <row r="4218" spans="1:4">
      <c r="A4218" s="489" t="str">
        <f t="shared" si="65"/>
        <v>2310801796訪問リハビリテーション</v>
      </c>
      <c r="B4218" s="489">
        <v>2310801796</v>
      </c>
      <c r="C4218" s="489" t="s">
        <v>2104</v>
      </c>
      <c r="D4218" s="489" t="s">
        <v>14798</v>
      </c>
    </row>
    <row r="4219" spans="1:4">
      <c r="A4219" s="489" t="str">
        <f t="shared" si="65"/>
        <v>2310801796訪問看護</v>
      </c>
      <c r="B4219" s="489">
        <v>2310801796</v>
      </c>
      <c r="C4219" s="489" t="s">
        <v>2102</v>
      </c>
      <c r="D4219" s="489" t="s">
        <v>14798</v>
      </c>
    </row>
    <row r="4220" spans="1:4">
      <c r="A4220" s="489" t="str">
        <f t="shared" si="65"/>
        <v>2310801911介護予防訪問リハビリテーション</v>
      </c>
      <c r="B4220" s="489">
        <v>2310801911</v>
      </c>
      <c r="C4220" s="489" t="s">
        <v>2108</v>
      </c>
      <c r="D4220" s="489" t="s">
        <v>14799</v>
      </c>
    </row>
    <row r="4221" spans="1:4">
      <c r="A4221" s="489" t="str">
        <f t="shared" si="65"/>
        <v>2310801911介護予防訪問看護</v>
      </c>
      <c r="B4221" s="489">
        <v>2310801911</v>
      </c>
      <c r="C4221" s="489" t="s">
        <v>2103</v>
      </c>
      <c r="D4221" s="489" t="s">
        <v>14799</v>
      </c>
    </row>
    <row r="4222" spans="1:4">
      <c r="A4222" s="489" t="str">
        <f t="shared" si="65"/>
        <v>2310801911訪問リハビリテーション</v>
      </c>
      <c r="B4222" s="489">
        <v>2310801911</v>
      </c>
      <c r="C4222" s="489" t="s">
        <v>2104</v>
      </c>
      <c r="D4222" s="489" t="s">
        <v>14799</v>
      </c>
    </row>
    <row r="4223" spans="1:4">
      <c r="A4223" s="489" t="str">
        <f t="shared" si="65"/>
        <v>2310801911訪問看護</v>
      </c>
      <c r="B4223" s="489">
        <v>2310801911</v>
      </c>
      <c r="C4223" s="489" t="s">
        <v>2102</v>
      </c>
      <c r="D4223" s="489" t="s">
        <v>14799</v>
      </c>
    </row>
    <row r="4224" spans="1:4">
      <c r="A4224" s="489" t="str">
        <f t="shared" si="65"/>
        <v>2310801937介護予防訪問リハビリテーション</v>
      </c>
      <c r="B4224" s="489">
        <v>2310801937</v>
      </c>
      <c r="C4224" s="489" t="s">
        <v>2108</v>
      </c>
      <c r="D4224" s="489" t="s">
        <v>14800</v>
      </c>
    </row>
    <row r="4225" spans="1:4">
      <c r="A4225" s="489" t="str">
        <f t="shared" si="65"/>
        <v>2310801937介護予防訪問看護</v>
      </c>
      <c r="B4225" s="489">
        <v>2310801937</v>
      </c>
      <c r="C4225" s="489" t="s">
        <v>2103</v>
      </c>
      <c r="D4225" s="489" t="s">
        <v>14800</v>
      </c>
    </row>
    <row r="4226" spans="1:4">
      <c r="A4226" s="489" t="str">
        <f t="shared" ref="A4226:A4289" si="66">B4226&amp;C4226</f>
        <v>2310801937訪問リハビリテーション</v>
      </c>
      <c r="B4226" s="489">
        <v>2310801937</v>
      </c>
      <c r="C4226" s="489" t="s">
        <v>2104</v>
      </c>
      <c r="D4226" s="489" t="s">
        <v>14800</v>
      </c>
    </row>
    <row r="4227" spans="1:4">
      <c r="A4227" s="489" t="str">
        <f t="shared" si="66"/>
        <v>2310801937訪問看護</v>
      </c>
      <c r="B4227" s="489">
        <v>2310801937</v>
      </c>
      <c r="C4227" s="489" t="s">
        <v>2102</v>
      </c>
      <c r="D4227" s="489" t="s">
        <v>14800</v>
      </c>
    </row>
    <row r="4228" spans="1:4">
      <c r="A4228" s="489" t="str">
        <f t="shared" si="66"/>
        <v>2310801945介護予防訪問リハビリテーション</v>
      </c>
      <c r="B4228" s="489">
        <v>2310801945</v>
      </c>
      <c r="C4228" s="489" t="s">
        <v>2108</v>
      </c>
      <c r="D4228" s="489" t="s">
        <v>14258</v>
      </c>
    </row>
    <row r="4229" spans="1:4">
      <c r="A4229" s="489" t="str">
        <f t="shared" si="66"/>
        <v>2310801945介護予防訪問看護</v>
      </c>
      <c r="B4229" s="489">
        <v>2310801945</v>
      </c>
      <c r="C4229" s="489" t="s">
        <v>2103</v>
      </c>
      <c r="D4229" s="489" t="s">
        <v>14258</v>
      </c>
    </row>
    <row r="4230" spans="1:4">
      <c r="A4230" s="489" t="str">
        <f t="shared" si="66"/>
        <v>2310801945訪問リハビリテーション</v>
      </c>
      <c r="B4230" s="489">
        <v>2310801945</v>
      </c>
      <c r="C4230" s="489" t="s">
        <v>2104</v>
      </c>
      <c r="D4230" s="489" t="s">
        <v>14258</v>
      </c>
    </row>
    <row r="4231" spans="1:4">
      <c r="A4231" s="489" t="str">
        <f t="shared" si="66"/>
        <v>2310801945訪問看護</v>
      </c>
      <c r="B4231" s="489">
        <v>2310801945</v>
      </c>
      <c r="C4231" s="489" t="s">
        <v>2102</v>
      </c>
      <c r="D4231" s="489" t="s">
        <v>14258</v>
      </c>
    </row>
    <row r="4232" spans="1:4">
      <c r="A4232" s="489" t="str">
        <f t="shared" si="66"/>
        <v>2310801952介護予防訪問リハビリテーション</v>
      </c>
      <c r="B4232" s="489">
        <v>2310801952</v>
      </c>
      <c r="C4232" s="489" t="s">
        <v>2108</v>
      </c>
      <c r="D4232" s="489" t="s">
        <v>14801</v>
      </c>
    </row>
    <row r="4233" spans="1:4">
      <c r="A4233" s="489" t="str">
        <f t="shared" si="66"/>
        <v>2310801952介護予防訪問看護</v>
      </c>
      <c r="B4233" s="489">
        <v>2310801952</v>
      </c>
      <c r="C4233" s="489" t="s">
        <v>2103</v>
      </c>
      <c r="D4233" s="489" t="s">
        <v>14801</v>
      </c>
    </row>
    <row r="4234" spans="1:4">
      <c r="A4234" s="489" t="str">
        <f t="shared" si="66"/>
        <v>2310801952訪問リハビリテーション</v>
      </c>
      <c r="B4234" s="489">
        <v>2310801952</v>
      </c>
      <c r="C4234" s="489" t="s">
        <v>2104</v>
      </c>
      <c r="D4234" s="489" t="s">
        <v>14801</v>
      </c>
    </row>
    <row r="4235" spans="1:4">
      <c r="A4235" s="489" t="str">
        <f t="shared" si="66"/>
        <v>2310801952訪問看護</v>
      </c>
      <c r="B4235" s="489">
        <v>2310801952</v>
      </c>
      <c r="C4235" s="489" t="s">
        <v>2102</v>
      </c>
      <c r="D4235" s="489" t="s">
        <v>14801</v>
      </c>
    </row>
    <row r="4236" spans="1:4">
      <c r="A4236" s="489" t="str">
        <f t="shared" si="66"/>
        <v>2310801960介護予防訪問看護</v>
      </c>
      <c r="B4236" s="489">
        <v>2310801960</v>
      </c>
      <c r="C4236" s="489" t="s">
        <v>2103</v>
      </c>
      <c r="D4236" s="489" t="s">
        <v>14802</v>
      </c>
    </row>
    <row r="4237" spans="1:4">
      <c r="A4237" s="489" t="str">
        <f t="shared" si="66"/>
        <v>2310801960訪問看護</v>
      </c>
      <c r="B4237" s="489">
        <v>2310801960</v>
      </c>
      <c r="C4237" s="489" t="s">
        <v>2102</v>
      </c>
      <c r="D4237" s="489" t="s">
        <v>14802</v>
      </c>
    </row>
    <row r="4238" spans="1:4">
      <c r="A4238" s="489" t="str">
        <f t="shared" si="66"/>
        <v>2310801978介護予防訪問リハビリテーション</v>
      </c>
      <c r="B4238" s="489">
        <v>2310801978</v>
      </c>
      <c r="C4238" s="489" t="s">
        <v>2108</v>
      </c>
      <c r="D4238" s="489" t="s">
        <v>14803</v>
      </c>
    </row>
    <row r="4239" spans="1:4">
      <c r="A4239" s="489" t="str">
        <f t="shared" si="66"/>
        <v>2310801978介護予防訪問看護</v>
      </c>
      <c r="B4239" s="489">
        <v>2310801978</v>
      </c>
      <c r="C4239" s="489" t="s">
        <v>2103</v>
      </c>
      <c r="D4239" s="489" t="s">
        <v>14803</v>
      </c>
    </row>
    <row r="4240" spans="1:4">
      <c r="A4240" s="489" t="str">
        <f t="shared" si="66"/>
        <v>2310801978訪問リハビリテーション</v>
      </c>
      <c r="B4240" s="489">
        <v>2310801978</v>
      </c>
      <c r="C4240" s="489" t="s">
        <v>2104</v>
      </c>
      <c r="D4240" s="489" t="s">
        <v>14803</v>
      </c>
    </row>
    <row r="4241" spans="1:4">
      <c r="A4241" s="489" t="str">
        <f t="shared" si="66"/>
        <v>2310801978訪問看護</v>
      </c>
      <c r="B4241" s="489">
        <v>2310801978</v>
      </c>
      <c r="C4241" s="489" t="s">
        <v>2102</v>
      </c>
      <c r="D4241" s="489" t="s">
        <v>14803</v>
      </c>
    </row>
    <row r="4242" spans="1:4">
      <c r="A4242" s="489" t="str">
        <f t="shared" si="66"/>
        <v>2310801986介護予防訪問リハビリテーション</v>
      </c>
      <c r="B4242" s="489">
        <v>2310801986</v>
      </c>
      <c r="C4242" s="489" t="s">
        <v>2108</v>
      </c>
      <c r="D4242" s="489" t="s">
        <v>14164</v>
      </c>
    </row>
    <row r="4243" spans="1:4">
      <c r="A4243" s="489" t="str">
        <f t="shared" si="66"/>
        <v>2310801986介護予防訪問看護</v>
      </c>
      <c r="B4243" s="489">
        <v>2310801986</v>
      </c>
      <c r="C4243" s="489" t="s">
        <v>2103</v>
      </c>
      <c r="D4243" s="489" t="s">
        <v>14164</v>
      </c>
    </row>
    <row r="4244" spans="1:4">
      <c r="A4244" s="489" t="str">
        <f t="shared" si="66"/>
        <v>2310801986訪問リハビリテーション</v>
      </c>
      <c r="B4244" s="489">
        <v>2310801986</v>
      </c>
      <c r="C4244" s="489" t="s">
        <v>2104</v>
      </c>
      <c r="D4244" s="489" t="s">
        <v>14164</v>
      </c>
    </row>
    <row r="4245" spans="1:4">
      <c r="A4245" s="489" t="str">
        <f t="shared" si="66"/>
        <v>2310801986訪問看護</v>
      </c>
      <c r="B4245" s="489">
        <v>2310801986</v>
      </c>
      <c r="C4245" s="489" t="s">
        <v>2102</v>
      </c>
      <c r="D4245" s="489" t="s">
        <v>14164</v>
      </c>
    </row>
    <row r="4246" spans="1:4">
      <c r="A4246" s="489" t="str">
        <f t="shared" si="66"/>
        <v>2310802000介護予防訪問リハビリテーション</v>
      </c>
      <c r="B4246" s="489">
        <v>2310802000</v>
      </c>
      <c r="C4246" s="489" t="s">
        <v>2108</v>
      </c>
      <c r="D4246" s="489" t="s">
        <v>14804</v>
      </c>
    </row>
    <row r="4247" spans="1:4">
      <c r="A4247" s="489" t="str">
        <f t="shared" si="66"/>
        <v>2310802000介護予防訪問看護</v>
      </c>
      <c r="B4247" s="489">
        <v>2310802000</v>
      </c>
      <c r="C4247" s="489" t="s">
        <v>2103</v>
      </c>
      <c r="D4247" s="489" t="s">
        <v>14804</v>
      </c>
    </row>
    <row r="4248" spans="1:4">
      <c r="A4248" s="489" t="str">
        <f t="shared" si="66"/>
        <v>2310802000訪問リハビリテーション</v>
      </c>
      <c r="B4248" s="489">
        <v>2310802000</v>
      </c>
      <c r="C4248" s="489" t="s">
        <v>2104</v>
      </c>
      <c r="D4248" s="489" t="s">
        <v>14804</v>
      </c>
    </row>
    <row r="4249" spans="1:4">
      <c r="A4249" s="489" t="str">
        <f t="shared" si="66"/>
        <v>2310802000訪問看護</v>
      </c>
      <c r="B4249" s="489">
        <v>2310802000</v>
      </c>
      <c r="C4249" s="489" t="s">
        <v>2102</v>
      </c>
      <c r="D4249" s="489" t="s">
        <v>14804</v>
      </c>
    </row>
    <row r="4250" spans="1:4">
      <c r="A4250" s="489" t="str">
        <f t="shared" si="66"/>
        <v>2310802026介護予防訪問リハビリテーション</v>
      </c>
      <c r="B4250" s="489">
        <v>2310802026</v>
      </c>
      <c r="C4250" s="489" t="s">
        <v>2108</v>
      </c>
      <c r="D4250" s="489" t="s">
        <v>14805</v>
      </c>
    </row>
    <row r="4251" spans="1:4">
      <c r="A4251" s="489" t="str">
        <f t="shared" si="66"/>
        <v>2310802026介護予防訪問看護</v>
      </c>
      <c r="B4251" s="489">
        <v>2310802026</v>
      </c>
      <c r="C4251" s="489" t="s">
        <v>2103</v>
      </c>
      <c r="D4251" s="489" t="s">
        <v>14805</v>
      </c>
    </row>
    <row r="4252" spans="1:4">
      <c r="A4252" s="489" t="str">
        <f t="shared" si="66"/>
        <v>2310802026訪問リハビリテーション</v>
      </c>
      <c r="B4252" s="489">
        <v>2310802026</v>
      </c>
      <c r="C4252" s="489" t="s">
        <v>2104</v>
      </c>
      <c r="D4252" s="489" t="s">
        <v>14805</v>
      </c>
    </row>
    <row r="4253" spans="1:4">
      <c r="A4253" s="489" t="str">
        <f t="shared" si="66"/>
        <v>2310802026訪問看護</v>
      </c>
      <c r="B4253" s="489">
        <v>2310802026</v>
      </c>
      <c r="C4253" s="489" t="s">
        <v>2102</v>
      </c>
      <c r="D4253" s="489" t="s">
        <v>14805</v>
      </c>
    </row>
    <row r="4254" spans="1:4">
      <c r="A4254" s="489" t="str">
        <f t="shared" si="66"/>
        <v>2310802042介護予防訪問リハビリテーション</v>
      </c>
      <c r="B4254" s="489">
        <v>2310802042</v>
      </c>
      <c r="C4254" s="489" t="s">
        <v>2108</v>
      </c>
      <c r="D4254" s="489" t="s">
        <v>14806</v>
      </c>
    </row>
    <row r="4255" spans="1:4">
      <c r="A4255" s="489" t="str">
        <f t="shared" si="66"/>
        <v>2310802042介護予防訪問看護</v>
      </c>
      <c r="B4255" s="489">
        <v>2310802042</v>
      </c>
      <c r="C4255" s="489" t="s">
        <v>2103</v>
      </c>
      <c r="D4255" s="489" t="s">
        <v>14806</v>
      </c>
    </row>
    <row r="4256" spans="1:4">
      <c r="A4256" s="489" t="str">
        <f t="shared" si="66"/>
        <v>2310802042訪問リハビリテーション</v>
      </c>
      <c r="B4256" s="489">
        <v>2310802042</v>
      </c>
      <c r="C4256" s="489" t="s">
        <v>2104</v>
      </c>
      <c r="D4256" s="489" t="s">
        <v>14806</v>
      </c>
    </row>
    <row r="4257" spans="1:4">
      <c r="A4257" s="489" t="str">
        <f t="shared" si="66"/>
        <v>2310802042訪問看護</v>
      </c>
      <c r="B4257" s="489">
        <v>2310802042</v>
      </c>
      <c r="C4257" s="489" t="s">
        <v>2102</v>
      </c>
      <c r="D4257" s="489" t="s">
        <v>14806</v>
      </c>
    </row>
    <row r="4258" spans="1:4">
      <c r="A4258" s="489" t="str">
        <f t="shared" si="66"/>
        <v>2310802059介護予防訪問看護</v>
      </c>
      <c r="B4258" s="489">
        <v>2310802059</v>
      </c>
      <c r="C4258" s="489" t="s">
        <v>2103</v>
      </c>
      <c r="D4258" s="489" t="s">
        <v>14807</v>
      </c>
    </row>
    <row r="4259" spans="1:4">
      <c r="A4259" s="489" t="str">
        <f t="shared" si="66"/>
        <v>2310802059訪問看護</v>
      </c>
      <c r="B4259" s="489">
        <v>2310802059</v>
      </c>
      <c r="C4259" s="489" t="s">
        <v>2102</v>
      </c>
      <c r="D4259" s="489" t="s">
        <v>14807</v>
      </c>
    </row>
    <row r="4260" spans="1:4">
      <c r="A4260" s="489" t="str">
        <f t="shared" si="66"/>
        <v>2310802083介護予防訪問リハビリテーション</v>
      </c>
      <c r="B4260" s="489">
        <v>2310802083</v>
      </c>
      <c r="C4260" s="489" t="s">
        <v>2108</v>
      </c>
      <c r="D4260" s="489" t="s">
        <v>14808</v>
      </c>
    </row>
    <row r="4261" spans="1:4">
      <c r="A4261" s="489" t="str">
        <f t="shared" si="66"/>
        <v>2310802083介護予防訪問看護</v>
      </c>
      <c r="B4261" s="489">
        <v>2310802083</v>
      </c>
      <c r="C4261" s="489" t="s">
        <v>2103</v>
      </c>
      <c r="D4261" s="489" t="s">
        <v>14808</v>
      </c>
    </row>
    <row r="4262" spans="1:4">
      <c r="A4262" s="489" t="str">
        <f t="shared" si="66"/>
        <v>2310802083訪問リハビリテーション</v>
      </c>
      <c r="B4262" s="489">
        <v>2310802083</v>
      </c>
      <c r="C4262" s="489" t="s">
        <v>2104</v>
      </c>
      <c r="D4262" s="489" t="s">
        <v>14808</v>
      </c>
    </row>
    <row r="4263" spans="1:4">
      <c r="A4263" s="489" t="str">
        <f t="shared" si="66"/>
        <v>2310802083訪問看護</v>
      </c>
      <c r="B4263" s="489">
        <v>2310802083</v>
      </c>
      <c r="C4263" s="489" t="s">
        <v>2102</v>
      </c>
      <c r="D4263" s="489" t="s">
        <v>14808</v>
      </c>
    </row>
    <row r="4264" spans="1:4">
      <c r="A4264" s="489" t="str">
        <f t="shared" si="66"/>
        <v>2310802109介護予防訪問リハビリテーション</v>
      </c>
      <c r="B4264" s="489">
        <v>2310802109</v>
      </c>
      <c r="C4264" s="489" t="s">
        <v>2108</v>
      </c>
      <c r="D4264" s="489" t="s">
        <v>14809</v>
      </c>
    </row>
    <row r="4265" spans="1:4">
      <c r="A4265" s="489" t="str">
        <f t="shared" si="66"/>
        <v>2310802109介護予防訪問看護</v>
      </c>
      <c r="B4265" s="489">
        <v>2310802109</v>
      </c>
      <c r="C4265" s="489" t="s">
        <v>2103</v>
      </c>
      <c r="D4265" s="489" t="s">
        <v>14809</v>
      </c>
    </row>
    <row r="4266" spans="1:4">
      <c r="A4266" s="489" t="str">
        <f t="shared" si="66"/>
        <v>2310802109訪問リハビリテーション</v>
      </c>
      <c r="B4266" s="489">
        <v>2310802109</v>
      </c>
      <c r="C4266" s="489" t="s">
        <v>2104</v>
      </c>
      <c r="D4266" s="489" t="s">
        <v>14809</v>
      </c>
    </row>
    <row r="4267" spans="1:4">
      <c r="A4267" s="489" t="str">
        <f t="shared" si="66"/>
        <v>2310802109訪問看護</v>
      </c>
      <c r="B4267" s="489">
        <v>2310802109</v>
      </c>
      <c r="C4267" s="489" t="s">
        <v>2102</v>
      </c>
      <c r="D4267" s="489" t="s">
        <v>14809</v>
      </c>
    </row>
    <row r="4268" spans="1:4">
      <c r="A4268" s="489" t="str">
        <f t="shared" si="66"/>
        <v>2310802133介護予防訪問リハビリテーション</v>
      </c>
      <c r="B4268" s="489">
        <v>2310802133</v>
      </c>
      <c r="C4268" s="489" t="s">
        <v>2108</v>
      </c>
      <c r="D4268" s="489" t="s">
        <v>14810</v>
      </c>
    </row>
    <row r="4269" spans="1:4">
      <c r="A4269" s="489" t="str">
        <f t="shared" si="66"/>
        <v>2310802133介護予防訪問看護</v>
      </c>
      <c r="B4269" s="489">
        <v>2310802133</v>
      </c>
      <c r="C4269" s="489" t="s">
        <v>2103</v>
      </c>
      <c r="D4269" s="489" t="s">
        <v>14810</v>
      </c>
    </row>
    <row r="4270" spans="1:4">
      <c r="A4270" s="489" t="str">
        <f t="shared" si="66"/>
        <v>2310802133訪問リハビリテーション</v>
      </c>
      <c r="B4270" s="489">
        <v>2310802133</v>
      </c>
      <c r="C4270" s="489" t="s">
        <v>2104</v>
      </c>
      <c r="D4270" s="489" t="s">
        <v>14810</v>
      </c>
    </row>
    <row r="4271" spans="1:4">
      <c r="A4271" s="489" t="str">
        <f t="shared" si="66"/>
        <v>2310802133訪問看護</v>
      </c>
      <c r="B4271" s="489">
        <v>2310802133</v>
      </c>
      <c r="C4271" s="489" t="s">
        <v>2102</v>
      </c>
      <c r="D4271" s="489" t="s">
        <v>14810</v>
      </c>
    </row>
    <row r="4272" spans="1:4">
      <c r="A4272" s="489" t="str">
        <f t="shared" si="66"/>
        <v>2310802141介護予防通所リハビリテーション</v>
      </c>
      <c r="B4272" s="489">
        <v>2310802141</v>
      </c>
      <c r="C4272" s="489" t="s">
        <v>2512</v>
      </c>
      <c r="D4272" s="489" t="s">
        <v>14811</v>
      </c>
    </row>
    <row r="4273" spans="1:4">
      <c r="A4273" s="489" t="str">
        <f t="shared" si="66"/>
        <v>2310802141介護予防訪問リハビリテーション</v>
      </c>
      <c r="B4273" s="489">
        <v>2310802141</v>
      </c>
      <c r="C4273" s="489" t="s">
        <v>2108</v>
      </c>
      <c r="D4273" s="489" t="s">
        <v>14811</v>
      </c>
    </row>
    <row r="4274" spans="1:4">
      <c r="A4274" s="489" t="str">
        <f t="shared" si="66"/>
        <v>2310802141介護予防訪問看護</v>
      </c>
      <c r="B4274" s="489">
        <v>2310802141</v>
      </c>
      <c r="C4274" s="489" t="s">
        <v>2103</v>
      </c>
      <c r="D4274" s="489" t="s">
        <v>14811</v>
      </c>
    </row>
    <row r="4275" spans="1:4">
      <c r="A4275" s="489" t="str">
        <f t="shared" si="66"/>
        <v>2310802141通所リハビリテーション</v>
      </c>
      <c r="B4275" s="489">
        <v>2310802141</v>
      </c>
      <c r="C4275" s="489" t="s">
        <v>2511</v>
      </c>
      <c r="D4275" s="489" t="s">
        <v>14811</v>
      </c>
    </row>
    <row r="4276" spans="1:4">
      <c r="A4276" s="489" t="str">
        <f t="shared" si="66"/>
        <v>2310802141訪問リハビリテーション</v>
      </c>
      <c r="B4276" s="489">
        <v>2310802141</v>
      </c>
      <c r="C4276" s="489" t="s">
        <v>2104</v>
      </c>
      <c r="D4276" s="489" t="s">
        <v>14811</v>
      </c>
    </row>
    <row r="4277" spans="1:4">
      <c r="A4277" s="489" t="str">
        <f t="shared" si="66"/>
        <v>2310802141訪問看護</v>
      </c>
      <c r="B4277" s="489">
        <v>2310802141</v>
      </c>
      <c r="C4277" s="489" t="s">
        <v>2102</v>
      </c>
      <c r="D4277" s="489" t="s">
        <v>14811</v>
      </c>
    </row>
    <row r="4278" spans="1:4">
      <c r="A4278" s="489" t="str">
        <f t="shared" si="66"/>
        <v>2310802224介護予防訪問看護</v>
      </c>
      <c r="B4278" s="489">
        <v>2310802224</v>
      </c>
      <c r="C4278" s="489" t="s">
        <v>2103</v>
      </c>
      <c r="D4278" s="489" t="s">
        <v>14812</v>
      </c>
    </row>
    <row r="4279" spans="1:4">
      <c r="A4279" s="489" t="str">
        <f t="shared" si="66"/>
        <v>2310802224訪問看護</v>
      </c>
      <c r="B4279" s="489">
        <v>2310802224</v>
      </c>
      <c r="C4279" s="489" t="s">
        <v>2102</v>
      </c>
      <c r="D4279" s="489" t="s">
        <v>14812</v>
      </c>
    </row>
    <row r="4280" spans="1:4">
      <c r="A4280" s="489" t="str">
        <f t="shared" si="66"/>
        <v>2310802265介護予防訪問リハビリテーション</v>
      </c>
      <c r="B4280" s="489">
        <v>2310802265</v>
      </c>
      <c r="C4280" s="489" t="s">
        <v>2108</v>
      </c>
      <c r="D4280" s="489" t="s">
        <v>14813</v>
      </c>
    </row>
    <row r="4281" spans="1:4">
      <c r="A4281" s="489" t="str">
        <f t="shared" si="66"/>
        <v>2310802265介護予防訪問看護</v>
      </c>
      <c r="B4281" s="489">
        <v>2310802265</v>
      </c>
      <c r="C4281" s="489" t="s">
        <v>2103</v>
      </c>
      <c r="D4281" s="489" t="s">
        <v>14813</v>
      </c>
    </row>
    <row r="4282" spans="1:4">
      <c r="A4282" s="489" t="str">
        <f t="shared" si="66"/>
        <v>2310802265訪問リハビリテーション</v>
      </c>
      <c r="B4282" s="489">
        <v>2310802265</v>
      </c>
      <c r="C4282" s="489" t="s">
        <v>2104</v>
      </c>
      <c r="D4282" s="489" t="s">
        <v>14813</v>
      </c>
    </row>
    <row r="4283" spans="1:4">
      <c r="A4283" s="489" t="str">
        <f t="shared" si="66"/>
        <v>2310802265訪問看護</v>
      </c>
      <c r="B4283" s="489">
        <v>2310802265</v>
      </c>
      <c r="C4283" s="489" t="s">
        <v>2102</v>
      </c>
      <c r="D4283" s="489" t="s">
        <v>14813</v>
      </c>
    </row>
    <row r="4284" spans="1:4">
      <c r="A4284" s="489" t="str">
        <f t="shared" si="66"/>
        <v>2310802299介護予防訪問リハビリテーション</v>
      </c>
      <c r="B4284" s="489">
        <v>2310802299</v>
      </c>
      <c r="C4284" s="489" t="s">
        <v>2108</v>
      </c>
      <c r="D4284" s="489" t="s">
        <v>14814</v>
      </c>
    </row>
    <row r="4285" spans="1:4">
      <c r="A4285" s="489" t="str">
        <f t="shared" si="66"/>
        <v>2310802299介護予防訪問看護</v>
      </c>
      <c r="B4285" s="489">
        <v>2310802299</v>
      </c>
      <c r="C4285" s="489" t="s">
        <v>2103</v>
      </c>
      <c r="D4285" s="489" t="s">
        <v>14814</v>
      </c>
    </row>
    <row r="4286" spans="1:4">
      <c r="A4286" s="489" t="str">
        <f t="shared" si="66"/>
        <v>2310802299訪問リハビリテーション</v>
      </c>
      <c r="B4286" s="489">
        <v>2310802299</v>
      </c>
      <c r="C4286" s="489" t="s">
        <v>2104</v>
      </c>
      <c r="D4286" s="489" t="s">
        <v>14814</v>
      </c>
    </row>
    <row r="4287" spans="1:4">
      <c r="A4287" s="489" t="str">
        <f t="shared" si="66"/>
        <v>2310802299訪問看護</v>
      </c>
      <c r="B4287" s="489">
        <v>2310802299</v>
      </c>
      <c r="C4287" s="489" t="s">
        <v>2102</v>
      </c>
      <c r="D4287" s="489" t="s">
        <v>14814</v>
      </c>
    </row>
    <row r="4288" spans="1:4">
      <c r="A4288" s="489" t="str">
        <f t="shared" si="66"/>
        <v>2310802331介護予防訪問リハビリテーション</v>
      </c>
      <c r="B4288" s="489">
        <v>2310802331</v>
      </c>
      <c r="C4288" s="489" t="s">
        <v>2108</v>
      </c>
      <c r="D4288" s="489" t="s">
        <v>14815</v>
      </c>
    </row>
    <row r="4289" spans="1:4">
      <c r="A4289" s="489" t="str">
        <f t="shared" si="66"/>
        <v>2310802331介護予防訪問看護</v>
      </c>
      <c r="B4289" s="489">
        <v>2310802331</v>
      </c>
      <c r="C4289" s="489" t="s">
        <v>2103</v>
      </c>
      <c r="D4289" s="489" t="s">
        <v>14815</v>
      </c>
    </row>
    <row r="4290" spans="1:4">
      <c r="A4290" s="489" t="str">
        <f t="shared" ref="A4290:A4353" si="67">B4290&amp;C4290</f>
        <v>2310802331訪問リハビリテーション</v>
      </c>
      <c r="B4290" s="489">
        <v>2310802331</v>
      </c>
      <c r="C4290" s="489" t="s">
        <v>2104</v>
      </c>
      <c r="D4290" s="489" t="s">
        <v>14815</v>
      </c>
    </row>
    <row r="4291" spans="1:4">
      <c r="A4291" s="489" t="str">
        <f t="shared" si="67"/>
        <v>2310802331訪問看護</v>
      </c>
      <c r="B4291" s="489">
        <v>2310802331</v>
      </c>
      <c r="C4291" s="489" t="s">
        <v>2102</v>
      </c>
      <c r="D4291" s="489" t="s">
        <v>14815</v>
      </c>
    </row>
    <row r="4292" spans="1:4">
      <c r="A4292" s="489" t="str">
        <f t="shared" si="67"/>
        <v>2310802364介護予防訪問リハビリテーション</v>
      </c>
      <c r="B4292" s="489">
        <v>2310802364</v>
      </c>
      <c r="C4292" s="489" t="s">
        <v>2108</v>
      </c>
      <c r="D4292" s="489" t="s">
        <v>14816</v>
      </c>
    </row>
    <row r="4293" spans="1:4">
      <c r="A4293" s="489" t="str">
        <f t="shared" si="67"/>
        <v>2310802364介護予防訪問看護</v>
      </c>
      <c r="B4293" s="489">
        <v>2310802364</v>
      </c>
      <c r="C4293" s="489" t="s">
        <v>2103</v>
      </c>
      <c r="D4293" s="489" t="s">
        <v>14816</v>
      </c>
    </row>
    <row r="4294" spans="1:4">
      <c r="A4294" s="489" t="str">
        <f t="shared" si="67"/>
        <v>2310802364訪問リハビリテーション</v>
      </c>
      <c r="B4294" s="489">
        <v>2310802364</v>
      </c>
      <c r="C4294" s="489" t="s">
        <v>2104</v>
      </c>
      <c r="D4294" s="489" t="s">
        <v>14816</v>
      </c>
    </row>
    <row r="4295" spans="1:4">
      <c r="A4295" s="489" t="str">
        <f t="shared" si="67"/>
        <v>2310802364訪問看護</v>
      </c>
      <c r="B4295" s="489">
        <v>2310802364</v>
      </c>
      <c r="C4295" s="489" t="s">
        <v>2102</v>
      </c>
      <c r="D4295" s="489" t="s">
        <v>14816</v>
      </c>
    </row>
    <row r="4296" spans="1:4">
      <c r="A4296" s="489" t="str">
        <f t="shared" si="67"/>
        <v>2310802372介護予防訪問リハビリテーション</v>
      </c>
      <c r="B4296" s="489">
        <v>2310802372</v>
      </c>
      <c r="C4296" s="489" t="s">
        <v>2108</v>
      </c>
      <c r="D4296" s="489" t="s">
        <v>14817</v>
      </c>
    </row>
    <row r="4297" spans="1:4">
      <c r="A4297" s="489" t="str">
        <f t="shared" si="67"/>
        <v>2310802372介護予防訪問看護</v>
      </c>
      <c r="B4297" s="489">
        <v>2310802372</v>
      </c>
      <c r="C4297" s="489" t="s">
        <v>2103</v>
      </c>
      <c r="D4297" s="489" t="s">
        <v>14817</v>
      </c>
    </row>
    <row r="4298" spans="1:4">
      <c r="A4298" s="489" t="str">
        <f t="shared" si="67"/>
        <v>2310802372訪問リハビリテーション</v>
      </c>
      <c r="B4298" s="489">
        <v>2310802372</v>
      </c>
      <c r="C4298" s="489" t="s">
        <v>2104</v>
      </c>
      <c r="D4298" s="489" t="s">
        <v>14817</v>
      </c>
    </row>
    <row r="4299" spans="1:4">
      <c r="A4299" s="489" t="str">
        <f t="shared" si="67"/>
        <v>2310802372訪問看護</v>
      </c>
      <c r="B4299" s="489">
        <v>2310802372</v>
      </c>
      <c r="C4299" s="489" t="s">
        <v>2102</v>
      </c>
      <c r="D4299" s="489" t="s">
        <v>14817</v>
      </c>
    </row>
    <row r="4300" spans="1:4">
      <c r="A4300" s="489" t="str">
        <f t="shared" si="67"/>
        <v>2310802422介護予防訪問リハビリテーション</v>
      </c>
      <c r="B4300" s="489">
        <v>2310802422</v>
      </c>
      <c r="C4300" s="489" t="s">
        <v>2108</v>
      </c>
      <c r="D4300" s="489" t="s">
        <v>14818</v>
      </c>
    </row>
    <row r="4301" spans="1:4">
      <c r="A4301" s="489" t="str">
        <f t="shared" si="67"/>
        <v>2310802422介護予防訪問看護</v>
      </c>
      <c r="B4301" s="489">
        <v>2310802422</v>
      </c>
      <c r="C4301" s="489" t="s">
        <v>2103</v>
      </c>
      <c r="D4301" s="489" t="s">
        <v>14818</v>
      </c>
    </row>
    <row r="4302" spans="1:4">
      <c r="A4302" s="489" t="str">
        <f t="shared" si="67"/>
        <v>2310802422訪問リハビリテーション</v>
      </c>
      <c r="B4302" s="489">
        <v>2310802422</v>
      </c>
      <c r="C4302" s="489" t="s">
        <v>2104</v>
      </c>
      <c r="D4302" s="489" t="s">
        <v>14818</v>
      </c>
    </row>
    <row r="4303" spans="1:4">
      <c r="A4303" s="489" t="str">
        <f t="shared" si="67"/>
        <v>2310802422訪問看護</v>
      </c>
      <c r="B4303" s="489">
        <v>2310802422</v>
      </c>
      <c r="C4303" s="489" t="s">
        <v>2102</v>
      </c>
      <c r="D4303" s="489" t="s">
        <v>14818</v>
      </c>
    </row>
    <row r="4304" spans="1:4">
      <c r="A4304" s="489" t="str">
        <f t="shared" si="67"/>
        <v>2310802463介護予防訪問リハビリテーション</v>
      </c>
      <c r="B4304" s="489">
        <v>2310802463</v>
      </c>
      <c r="C4304" s="489" t="s">
        <v>2108</v>
      </c>
      <c r="D4304" s="489" t="s">
        <v>14819</v>
      </c>
    </row>
    <row r="4305" spans="1:4">
      <c r="A4305" s="489" t="str">
        <f t="shared" si="67"/>
        <v>2310802463介護予防訪問看護</v>
      </c>
      <c r="B4305" s="489">
        <v>2310802463</v>
      </c>
      <c r="C4305" s="489" t="s">
        <v>2103</v>
      </c>
      <c r="D4305" s="489" t="s">
        <v>14819</v>
      </c>
    </row>
    <row r="4306" spans="1:4">
      <c r="A4306" s="489" t="str">
        <f t="shared" si="67"/>
        <v>2310802463訪問リハビリテーション</v>
      </c>
      <c r="B4306" s="489">
        <v>2310802463</v>
      </c>
      <c r="C4306" s="489" t="s">
        <v>2104</v>
      </c>
      <c r="D4306" s="489" t="s">
        <v>14819</v>
      </c>
    </row>
    <row r="4307" spans="1:4">
      <c r="A4307" s="489" t="str">
        <f t="shared" si="67"/>
        <v>2310802463訪問看護</v>
      </c>
      <c r="B4307" s="489">
        <v>2310802463</v>
      </c>
      <c r="C4307" s="489" t="s">
        <v>2102</v>
      </c>
      <c r="D4307" s="489" t="s">
        <v>14819</v>
      </c>
    </row>
    <row r="4308" spans="1:4">
      <c r="A4308" s="489" t="str">
        <f t="shared" si="67"/>
        <v>2310802497介護予防訪問リハビリテーション</v>
      </c>
      <c r="B4308" s="489">
        <v>2310802497</v>
      </c>
      <c r="C4308" s="489" t="s">
        <v>2108</v>
      </c>
      <c r="D4308" s="489" t="s">
        <v>14820</v>
      </c>
    </row>
    <row r="4309" spans="1:4">
      <c r="A4309" s="489" t="str">
        <f t="shared" si="67"/>
        <v>2310802497介護予防訪問看護</v>
      </c>
      <c r="B4309" s="489">
        <v>2310802497</v>
      </c>
      <c r="C4309" s="489" t="s">
        <v>2103</v>
      </c>
      <c r="D4309" s="489" t="s">
        <v>14820</v>
      </c>
    </row>
    <row r="4310" spans="1:4">
      <c r="A4310" s="489" t="str">
        <f t="shared" si="67"/>
        <v>2310802497訪問リハビリテーション</v>
      </c>
      <c r="B4310" s="489">
        <v>2310802497</v>
      </c>
      <c r="C4310" s="489" t="s">
        <v>2104</v>
      </c>
      <c r="D4310" s="489" t="s">
        <v>14820</v>
      </c>
    </row>
    <row r="4311" spans="1:4">
      <c r="A4311" s="489" t="str">
        <f t="shared" si="67"/>
        <v>2310802497訪問看護</v>
      </c>
      <c r="B4311" s="489">
        <v>2310802497</v>
      </c>
      <c r="C4311" s="489" t="s">
        <v>2102</v>
      </c>
      <c r="D4311" s="489" t="s">
        <v>14820</v>
      </c>
    </row>
    <row r="4312" spans="1:4">
      <c r="A4312" s="489" t="str">
        <f t="shared" si="67"/>
        <v>2310802521介護予防訪問リハビリテーション</v>
      </c>
      <c r="B4312" s="489">
        <v>2310802521</v>
      </c>
      <c r="C4312" s="489" t="s">
        <v>2108</v>
      </c>
      <c r="D4312" s="489" t="s">
        <v>14821</v>
      </c>
    </row>
    <row r="4313" spans="1:4">
      <c r="A4313" s="489" t="str">
        <f t="shared" si="67"/>
        <v>2310802521介護予防訪問看護</v>
      </c>
      <c r="B4313" s="489">
        <v>2310802521</v>
      </c>
      <c r="C4313" s="489" t="s">
        <v>2103</v>
      </c>
      <c r="D4313" s="489" t="s">
        <v>14821</v>
      </c>
    </row>
    <row r="4314" spans="1:4">
      <c r="A4314" s="489" t="str">
        <f t="shared" si="67"/>
        <v>2310802521訪問リハビリテーション</v>
      </c>
      <c r="B4314" s="489">
        <v>2310802521</v>
      </c>
      <c r="C4314" s="489" t="s">
        <v>2104</v>
      </c>
      <c r="D4314" s="489" t="s">
        <v>14821</v>
      </c>
    </row>
    <row r="4315" spans="1:4">
      <c r="A4315" s="489" t="str">
        <f t="shared" si="67"/>
        <v>2310802521訪問看護</v>
      </c>
      <c r="B4315" s="489">
        <v>2310802521</v>
      </c>
      <c r="C4315" s="489" t="s">
        <v>2102</v>
      </c>
      <c r="D4315" s="489" t="s">
        <v>14821</v>
      </c>
    </row>
    <row r="4316" spans="1:4">
      <c r="A4316" s="489" t="str">
        <f t="shared" si="67"/>
        <v>2310802539介護予防訪問リハビリテーション</v>
      </c>
      <c r="B4316" s="489">
        <v>2310802539</v>
      </c>
      <c r="C4316" s="489" t="s">
        <v>2108</v>
      </c>
      <c r="D4316" s="489" t="s">
        <v>14822</v>
      </c>
    </row>
    <row r="4317" spans="1:4">
      <c r="A4317" s="489" t="str">
        <f t="shared" si="67"/>
        <v>2310802539介護予防訪問看護</v>
      </c>
      <c r="B4317" s="489">
        <v>2310802539</v>
      </c>
      <c r="C4317" s="489" t="s">
        <v>2103</v>
      </c>
      <c r="D4317" s="489" t="s">
        <v>14822</v>
      </c>
    </row>
    <row r="4318" spans="1:4">
      <c r="A4318" s="489" t="str">
        <f t="shared" si="67"/>
        <v>2310802539訪問リハビリテーション</v>
      </c>
      <c r="B4318" s="489">
        <v>2310802539</v>
      </c>
      <c r="C4318" s="489" t="s">
        <v>2104</v>
      </c>
      <c r="D4318" s="489" t="s">
        <v>14822</v>
      </c>
    </row>
    <row r="4319" spans="1:4">
      <c r="A4319" s="489" t="str">
        <f t="shared" si="67"/>
        <v>2310802539訪問看護</v>
      </c>
      <c r="B4319" s="489">
        <v>2310802539</v>
      </c>
      <c r="C4319" s="489" t="s">
        <v>2102</v>
      </c>
      <c r="D4319" s="489" t="s">
        <v>14822</v>
      </c>
    </row>
    <row r="4320" spans="1:4">
      <c r="A4320" s="489" t="str">
        <f t="shared" si="67"/>
        <v>2310802554介護予防訪問リハビリテーション</v>
      </c>
      <c r="B4320" s="489">
        <v>2310802554</v>
      </c>
      <c r="C4320" s="489" t="s">
        <v>2108</v>
      </c>
      <c r="D4320" s="489" t="s">
        <v>14823</v>
      </c>
    </row>
    <row r="4321" spans="1:4">
      <c r="A4321" s="489" t="str">
        <f t="shared" si="67"/>
        <v>2310802554介護予防訪問看護</v>
      </c>
      <c r="B4321" s="489">
        <v>2310802554</v>
      </c>
      <c r="C4321" s="489" t="s">
        <v>2103</v>
      </c>
      <c r="D4321" s="489" t="s">
        <v>14823</v>
      </c>
    </row>
    <row r="4322" spans="1:4">
      <c r="A4322" s="489" t="str">
        <f t="shared" si="67"/>
        <v>2310802554訪問リハビリテーション</v>
      </c>
      <c r="B4322" s="489">
        <v>2310802554</v>
      </c>
      <c r="C4322" s="489" t="s">
        <v>2104</v>
      </c>
      <c r="D4322" s="489" t="s">
        <v>14823</v>
      </c>
    </row>
    <row r="4323" spans="1:4">
      <c r="A4323" s="489" t="str">
        <f t="shared" si="67"/>
        <v>2310802554訪問看護</v>
      </c>
      <c r="B4323" s="489">
        <v>2310802554</v>
      </c>
      <c r="C4323" s="489" t="s">
        <v>2102</v>
      </c>
      <c r="D4323" s="489" t="s">
        <v>14823</v>
      </c>
    </row>
    <row r="4324" spans="1:4">
      <c r="A4324" s="489" t="str">
        <f t="shared" si="67"/>
        <v>2310802562介護予防訪問リハビリテーション</v>
      </c>
      <c r="B4324" s="489">
        <v>2310802562</v>
      </c>
      <c r="C4324" s="489" t="s">
        <v>2108</v>
      </c>
      <c r="D4324" s="489" t="s">
        <v>14824</v>
      </c>
    </row>
    <row r="4325" spans="1:4">
      <c r="A4325" s="489" t="str">
        <f t="shared" si="67"/>
        <v>2310802562介護予防訪問看護</v>
      </c>
      <c r="B4325" s="489">
        <v>2310802562</v>
      </c>
      <c r="C4325" s="489" t="s">
        <v>2103</v>
      </c>
      <c r="D4325" s="489" t="s">
        <v>14824</v>
      </c>
    </row>
    <row r="4326" spans="1:4">
      <c r="A4326" s="489" t="str">
        <f t="shared" si="67"/>
        <v>2310802562訪問リハビリテーション</v>
      </c>
      <c r="B4326" s="489">
        <v>2310802562</v>
      </c>
      <c r="C4326" s="489" t="s">
        <v>2104</v>
      </c>
      <c r="D4326" s="489" t="s">
        <v>14824</v>
      </c>
    </row>
    <row r="4327" spans="1:4">
      <c r="A4327" s="489" t="str">
        <f t="shared" si="67"/>
        <v>2310802562訪問看護</v>
      </c>
      <c r="B4327" s="489">
        <v>2310802562</v>
      </c>
      <c r="C4327" s="489" t="s">
        <v>2102</v>
      </c>
      <c r="D4327" s="489" t="s">
        <v>14824</v>
      </c>
    </row>
    <row r="4328" spans="1:4">
      <c r="A4328" s="489" t="str">
        <f t="shared" si="67"/>
        <v>2310802570介護予防訪問リハビリテーション</v>
      </c>
      <c r="B4328" s="489">
        <v>2310802570</v>
      </c>
      <c r="C4328" s="489" t="s">
        <v>2108</v>
      </c>
      <c r="D4328" s="489" t="s">
        <v>14825</v>
      </c>
    </row>
    <row r="4329" spans="1:4">
      <c r="A4329" s="489" t="str">
        <f t="shared" si="67"/>
        <v>2310802570介護予防訪問看護</v>
      </c>
      <c r="B4329" s="489">
        <v>2310802570</v>
      </c>
      <c r="C4329" s="489" t="s">
        <v>2103</v>
      </c>
      <c r="D4329" s="489" t="s">
        <v>14825</v>
      </c>
    </row>
    <row r="4330" spans="1:4">
      <c r="A4330" s="489" t="str">
        <f t="shared" si="67"/>
        <v>2310802570訪問リハビリテーション</v>
      </c>
      <c r="B4330" s="489">
        <v>2310802570</v>
      </c>
      <c r="C4330" s="489" t="s">
        <v>2104</v>
      </c>
      <c r="D4330" s="489" t="s">
        <v>14825</v>
      </c>
    </row>
    <row r="4331" spans="1:4">
      <c r="A4331" s="489" t="str">
        <f t="shared" si="67"/>
        <v>2310802570訪問看護</v>
      </c>
      <c r="B4331" s="489">
        <v>2310802570</v>
      </c>
      <c r="C4331" s="489" t="s">
        <v>2102</v>
      </c>
      <c r="D4331" s="489" t="s">
        <v>14825</v>
      </c>
    </row>
    <row r="4332" spans="1:4">
      <c r="A4332" s="489" t="str">
        <f t="shared" si="67"/>
        <v>2310802588介護予防訪問リハビリテーション</v>
      </c>
      <c r="B4332" s="489">
        <v>2310802588</v>
      </c>
      <c r="C4332" s="489" t="s">
        <v>2108</v>
      </c>
      <c r="D4332" s="489" t="s">
        <v>14826</v>
      </c>
    </row>
    <row r="4333" spans="1:4">
      <c r="A4333" s="489" t="str">
        <f t="shared" si="67"/>
        <v>2310802588介護予防訪問看護</v>
      </c>
      <c r="B4333" s="489">
        <v>2310802588</v>
      </c>
      <c r="C4333" s="489" t="s">
        <v>2103</v>
      </c>
      <c r="D4333" s="489" t="s">
        <v>14826</v>
      </c>
    </row>
    <row r="4334" spans="1:4">
      <c r="A4334" s="489" t="str">
        <f t="shared" si="67"/>
        <v>2310802588訪問リハビリテーション</v>
      </c>
      <c r="B4334" s="489">
        <v>2310802588</v>
      </c>
      <c r="C4334" s="489" t="s">
        <v>2104</v>
      </c>
      <c r="D4334" s="489" t="s">
        <v>14826</v>
      </c>
    </row>
    <row r="4335" spans="1:4">
      <c r="A4335" s="489" t="str">
        <f t="shared" si="67"/>
        <v>2310802588訪問看護</v>
      </c>
      <c r="B4335" s="489">
        <v>2310802588</v>
      </c>
      <c r="C4335" s="489" t="s">
        <v>2102</v>
      </c>
      <c r="D4335" s="489" t="s">
        <v>14826</v>
      </c>
    </row>
    <row r="4336" spans="1:4">
      <c r="A4336" s="489" t="str">
        <f t="shared" si="67"/>
        <v>2310802596介護予防訪問リハビリテーション</v>
      </c>
      <c r="B4336" s="489">
        <v>2310802596</v>
      </c>
      <c r="C4336" s="489" t="s">
        <v>2108</v>
      </c>
      <c r="D4336" s="489" t="s">
        <v>14827</v>
      </c>
    </row>
    <row r="4337" spans="1:4">
      <c r="A4337" s="489" t="str">
        <f t="shared" si="67"/>
        <v>2310802596介護予防訪問看護</v>
      </c>
      <c r="B4337" s="489">
        <v>2310802596</v>
      </c>
      <c r="C4337" s="489" t="s">
        <v>2103</v>
      </c>
      <c r="D4337" s="489" t="s">
        <v>14827</v>
      </c>
    </row>
    <row r="4338" spans="1:4">
      <c r="A4338" s="489" t="str">
        <f t="shared" si="67"/>
        <v>2310802596訪問リハビリテーション</v>
      </c>
      <c r="B4338" s="489">
        <v>2310802596</v>
      </c>
      <c r="C4338" s="489" t="s">
        <v>2104</v>
      </c>
      <c r="D4338" s="489" t="s">
        <v>14827</v>
      </c>
    </row>
    <row r="4339" spans="1:4">
      <c r="A4339" s="489" t="str">
        <f t="shared" si="67"/>
        <v>2310802596訪問看護</v>
      </c>
      <c r="B4339" s="489">
        <v>2310802596</v>
      </c>
      <c r="C4339" s="489" t="s">
        <v>2102</v>
      </c>
      <c r="D4339" s="489" t="s">
        <v>14827</v>
      </c>
    </row>
    <row r="4340" spans="1:4">
      <c r="A4340" s="489" t="str">
        <f t="shared" si="67"/>
        <v>2310802604介護予防訪問リハビリテーション</v>
      </c>
      <c r="B4340" s="489">
        <v>2310802604</v>
      </c>
      <c r="C4340" s="489" t="s">
        <v>2108</v>
      </c>
      <c r="D4340" s="489" t="s">
        <v>14828</v>
      </c>
    </row>
    <row r="4341" spans="1:4">
      <c r="A4341" s="489" t="str">
        <f t="shared" si="67"/>
        <v>2310802604介護予防訪問看護</v>
      </c>
      <c r="B4341" s="489">
        <v>2310802604</v>
      </c>
      <c r="C4341" s="489" t="s">
        <v>2103</v>
      </c>
      <c r="D4341" s="489" t="s">
        <v>14828</v>
      </c>
    </row>
    <row r="4342" spans="1:4">
      <c r="A4342" s="489" t="str">
        <f t="shared" si="67"/>
        <v>2310802604訪問リハビリテーション</v>
      </c>
      <c r="B4342" s="489">
        <v>2310802604</v>
      </c>
      <c r="C4342" s="489" t="s">
        <v>2104</v>
      </c>
      <c r="D4342" s="489" t="s">
        <v>14828</v>
      </c>
    </row>
    <row r="4343" spans="1:4">
      <c r="A4343" s="489" t="str">
        <f t="shared" si="67"/>
        <v>2310802604訪問看護</v>
      </c>
      <c r="B4343" s="489">
        <v>2310802604</v>
      </c>
      <c r="C4343" s="489" t="s">
        <v>2102</v>
      </c>
      <c r="D4343" s="489" t="s">
        <v>14828</v>
      </c>
    </row>
    <row r="4344" spans="1:4">
      <c r="A4344" s="489" t="str">
        <f t="shared" si="67"/>
        <v>2310802638介護予防訪問リハビリテーション</v>
      </c>
      <c r="B4344" s="489">
        <v>2310802638</v>
      </c>
      <c r="C4344" s="489" t="s">
        <v>2108</v>
      </c>
      <c r="D4344" s="489" t="s">
        <v>14539</v>
      </c>
    </row>
    <row r="4345" spans="1:4">
      <c r="A4345" s="489" t="str">
        <f t="shared" si="67"/>
        <v>2310802638介護予防訪問看護</v>
      </c>
      <c r="B4345" s="489">
        <v>2310802638</v>
      </c>
      <c r="C4345" s="489" t="s">
        <v>2103</v>
      </c>
      <c r="D4345" s="489" t="s">
        <v>14539</v>
      </c>
    </row>
    <row r="4346" spans="1:4">
      <c r="A4346" s="489" t="str">
        <f t="shared" si="67"/>
        <v>2310802638訪問リハビリテーション</v>
      </c>
      <c r="B4346" s="489">
        <v>2310802638</v>
      </c>
      <c r="C4346" s="489" t="s">
        <v>2104</v>
      </c>
      <c r="D4346" s="489" t="s">
        <v>14539</v>
      </c>
    </row>
    <row r="4347" spans="1:4">
      <c r="A4347" s="489" t="str">
        <f t="shared" si="67"/>
        <v>2310802638訪問看護</v>
      </c>
      <c r="B4347" s="489">
        <v>2310802638</v>
      </c>
      <c r="C4347" s="489" t="s">
        <v>2102</v>
      </c>
      <c r="D4347" s="489" t="s">
        <v>14539</v>
      </c>
    </row>
    <row r="4348" spans="1:4">
      <c r="A4348" s="489" t="str">
        <f t="shared" si="67"/>
        <v>2310802653介護予防訪問リハビリテーション</v>
      </c>
      <c r="B4348" s="489">
        <v>2310802653</v>
      </c>
      <c r="C4348" s="489" t="s">
        <v>2108</v>
      </c>
      <c r="D4348" s="489" t="s">
        <v>14829</v>
      </c>
    </row>
    <row r="4349" spans="1:4">
      <c r="A4349" s="489" t="str">
        <f t="shared" si="67"/>
        <v>2310802653介護予防訪問看護</v>
      </c>
      <c r="B4349" s="489">
        <v>2310802653</v>
      </c>
      <c r="C4349" s="489" t="s">
        <v>2103</v>
      </c>
      <c r="D4349" s="489" t="s">
        <v>14829</v>
      </c>
    </row>
    <row r="4350" spans="1:4">
      <c r="A4350" s="489" t="str">
        <f t="shared" si="67"/>
        <v>2310802653訪問リハビリテーション</v>
      </c>
      <c r="B4350" s="489">
        <v>2310802653</v>
      </c>
      <c r="C4350" s="489" t="s">
        <v>2104</v>
      </c>
      <c r="D4350" s="489" t="s">
        <v>14829</v>
      </c>
    </row>
    <row r="4351" spans="1:4">
      <c r="A4351" s="489" t="str">
        <f t="shared" si="67"/>
        <v>2310802653訪問看護</v>
      </c>
      <c r="B4351" s="489">
        <v>2310802653</v>
      </c>
      <c r="C4351" s="489" t="s">
        <v>2102</v>
      </c>
      <c r="D4351" s="489" t="s">
        <v>14829</v>
      </c>
    </row>
    <row r="4352" spans="1:4">
      <c r="A4352" s="489" t="str">
        <f t="shared" si="67"/>
        <v>2310802661介護予防訪問リハビリテーション</v>
      </c>
      <c r="B4352" s="489">
        <v>2310802661</v>
      </c>
      <c r="C4352" s="489" t="s">
        <v>2108</v>
      </c>
      <c r="D4352" s="489" t="s">
        <v>14830</v>
      </c>
    </row>
    <row r="4353" spans="1:4">
      <c r="A4353" s="489" t="str">
        <f t="shared" si="67"/>
        <v>2310802661介護予防訪問看護</v>
      </c>
      <c r="B4353" s="489">
        <v>2310802661</v>
      </c>
      <c r="C4353" s="489" t="s">
        <v>2103</v>
      </c>
      <c r="D4353" s="489" t="s">
        <v>14830</v>
      </c>
    </row>
    <row r="4354" spans="1:4">
      <c r="A4354" s="489" t="str">
        <f t="shared" ref="A4354:A4417" si="68">B4354&amp;C4354</f>
        <v>2310802661訪問リハビリテーション</v>
      </c>
      <c r="B4354" s="489">
        <v>2310802661</v>
      </c>
      <c r="C4354" s="489" t="s">
        <v>2104</v>
      </c>
      <c r="D4354" s="489" t="s">
        <v>14830</v>
      </c>
    </row>
    <row r="4355" spans="1:4">
      <c r="A4355" s="489" t="str">
        <f t="shared" si="68"/>
        <v>2310802661訪問看護</v>
      </c>
      <c r="B4355" s="489">
        <v>2310802661</v>
      </c>
      <c r="C4355" s="489" t="s">
        <v>2102</v>
      </c>
      <c r="D4355" s="489" t="s">
        <v>14830</v>
      </c>
    </row>
    <row r="4356" spans="1:4">
      <c r="A4356" s="489" t="str">
        <f t="shared" si="68"/>
        <v>2310802679介護予防訪問リハビリテーション</v>
      </c>
      <c r="B4356" s="489">
        <v>2310802679</v>
      </c>
      <c r="C4356" s="489" t="s">
        <v>2108</v>
      </c>
      <c r="D4356" s="489" t="s">
        <v>14831</v>
      </c>
    </row>
    <row r="4357" spans="1:4">
      <c r="A4357" s="489" t="str">
        <f t="shared" si="68"/>
        <v>2310802679介護予防訪問看護</v>
      </c>
      <c r="B4357" s="489">
        <v>2310802679</v>
      </c>
      <c r="C4357" s="489" t="s">
        <v>2103</v>
      </c>
      <c r="D4357" s="489" t="s">
        <v>14831</v>
      </c>
    </row>
    <row r="4358" spans="1:4">
      <c r="A4358" s="489" t="str">
        <f t="shared" si="68"/>
        <v>2310802679訪問リハビリテーション</v>
      </c>
      <c r="B4358" s="489">
        <v>2310802679</v>
      </c>
      <c r="C4358" s="489" t="s">
        <v>2104</v>
      </c>
      <c r="D4358" s="489" t="s">
        <v>14831</v>
      </c>
    </row>
    <row r="4359" spans="1:4">
      <c r="A4359" s="489" t="str">
        <f t="shared" si="68"/>
        <v>2310802679訪問看護</v>
      </c>
      <c r="B4359" s="489">
        <v>2310802679</v>
      </c>
      <c r="C4359" s="489" t="s">
        <v>2102</v>
      </c>
      <c r="D4359" s="489" t="s">
        <v>14831</v>
      </c>
    </row>
    <row r="4360" spans="1:4">
      <c r="A4360" s="489" t="str">
        <f t="shared" si="68"/>
        <v>2310802687介護予防訪問リハビリテーション</v>
      </c>
      <c r="B4360" s="489">
        <v>2310802687</v>
      </c>
      <c r="C4360" s="489" t="s">
        <v>2108</v>
      </c>
      <c r="D4360" s="489" t="s">
        <v>14832</v>
      </c>
    </row>
    <row r="4361" spans="1:4">
      <c r="A4361" s="489" t="str">
        <f t="shared" si="68"/>
        <v>2310802687介護予防訪問看護</v>
      </c>
      <c r="B4361" s="489">
        <v>2310802687</v>
      </c>
      <c r="C4361" s="489" t="s">
        <v>2103</v>
      </c>
      <c r="D4361" s="489" t="s">
        <v>14832</v>
      </c>
    </row>
    <row r="4362" spans="1:4">
      <c r="A4362" s="489" t="str">
        <f t="shared" si="68"/>
        <v>2310802687訪問リハビリテーション</v>
      </c>
      <c r="B4362" s="489">
        <v>2310802687</v>
      </c>
      <c r="C4362" s="489" t="s">
        <v>2104</v>
      </c>
      <c r="D4362" s="489" t="s">
        <v>14832</v>
      </c>
    </row>
    <row r="4363" spans="1:4">
      <c r="A4363" s="489" t="str">
        <f t="shared" si="68"/>
        <v>2310802687訪問看護</v>
      </c>
      <c r="B4363" s="489">
        <v>2310802687</v>
      </c>
      <c r="C4363" s="489" t="s">
        <v>2102</v>
      </c>
      <c r="D4363" s="489" t="s">
        <v>14832</v>
      </c>
    </row>
    <row r="4364" spans="1:4">
      <c r="A4364" s="489" t="str">
        <f t="shared" si="68"/>
        <v>2310802695介護予防通所リハビリテーション</v>
      </c>
      <c r="B4364" s="489">
        <v>2310802695</v>
      </c>
      <c r="C4364" s="489" t="s">
        <v>2512</v>
      </c>
      <c r="D4364" s="489" t="s">
        <v>14833</v>
      </c>
    </row>
    <row r="4365" spans="1:4">
      <c r="A4365" s="489" t="str">
        <f t="shared" si="68"/>
        <v>2310802695介護予防訪問リハビリテーション</v>
      </c>
      <c r="B4365" s="489">
        <v>2310802695</v>
      </c>
      <c r="C4365" s="489" t="s">
        <v>2108</v>
      </c>
      <c r="D4365" s="489" t="s">
        <v>14833</v>
      </c>
    </row>
    <row r="4366" spans="1:4">
      <c r="A4366" s="489" t="str">
        <f t="shared" si="68"/>
        <v>2310802695介護予防訪問看護</v>
      </c>
      <c r="B4366" s="489">
        <v>2310802695</v>
      </c>
      <c r="C4366" s="489" t="s">
        <v>2103</v>
      </c>
      <c r="D4366" s="489" t="s">
        <v>14833</v>
      </c>
    </row>
    <row r="4367" spans="1:4">
      <c r="A4367" s="489" t="str">
        <f t="shared" si="68"/>
        <v>2310802695通所リハビリテーション</v>
      </c>
      <c r="B4367" s="489">
        <v>2310802695</v>
      </c>
      <c r="C4367" s="489" t="s">
        <v>2511</v>
      </c>
      <c r="D4367" s="489" t="s">
        <v>14833</v>
      </c>
    </row>
    <row r="4368" spans="1:4">
      <c r="A4368" s="489" t="str">
        <f t="shared" si="68"/>
        <v>2310802695訪問リハビリテーション</v>
      </c>
      <c r="B4368" s="489">
        <v>2310802695</v>
      </c>
      <c r="C4368" s="489" t="s">
        <v>2104</v>
      </c>
      <c r="D4368" s="489" t="s">
        <v>14833</v>
      </c>
    </row>
    <row r="4369" spans="1:4">
      <c r="A4369" s="489" t="str">
        <f t="shared" si="68"/>
        <v>2310802695訪問看護</v>
      </c>
      <c r="B4369" s="489">
        <v>2310802695</v>
      </c>
      <c r="C4369" s="489" t="s">
        <v>2102</v>
      </c>
      <c r="D4369" s="489" t="s">
        <v>14833</v>
      </c>
    </row>
    <row r="4370" spans="1:4">
      <c r="A4370" s="489" t="str">
        <f t="shared" si="68"/>
        <v>2310802745介護予防訪問リハビリテーション</v>
      </c>
      <c r="B4370" s="489">
        <v>2310802745</v>
      </c>
      <c r="C4370" s="489" t="s">
        <v>2108</v>
      </c>
      <c r="D4370" s="489" t="s">
        <v>14834</v>
      </c>
    </row>
    <row r="4371" spans="1:4">
      <c r="A4371" s="489" t="str">
        <f t="shared" si="68"/>
        <v>2310802745介護予防訪問看護</v>
      </c>
      <c r="B4371" s="489">
        <v>2310802745</v>
      </c>
      <c r="C4371" s="489" t="s">
        <v>2103</v>
      </c>
      <c r="D4371" s="489" t="s">
        <v>14834</v>
      </c>
    </row>
    <row r="4372" spans="1:4">
      <c r="A4372" s="489" t="str">
        <f t="shared" si="68"/>
        <v>2310802745訪問リハビリテーション</v>
      </c>
      <c r="B4372" s="489">
        <v>2310802745</v>
      </c>
      <c r="C4372" s="489" t="s">
        <v>2104</v>
      </c>
      <c r="D4372" s="489" t="s">
        <v>14834</v>
      </c>
    </row>
    <row r="4373" spans="1:4">
      <c r="A4373" s="489" t="str">
        <f t="shared" si="68"/>
        <v>2310802745訪問看護</v>
      </c>
      <c r="B4373" s="489">
        <v>2310802745</v>
      </c>
      <c r="C4373" s="489" t="s">
        <v>2102</v>
      </c>
      <c r="D4373" s="489" t="s">
        <v>14834</v>
      </c>
    </row>
    <row r="4374" spans="1:4">
      <c r="A4374" s="489" t="str">
        <f t="shared" si="68"/>
        <v>2310802760介護予防訪問リハビリテーション</v>
      </c>
      <c r="B4374" s="489">
        <v>2310802760</v>
      </c>
      <c r="C4374" s="489" t="s">
        <v>2108</v>
      </c>
      <c r="D4374" s="489" t="s">
        <v>14835</v>
      </c>
    </row>
    <row r="4375" spans="1:4">
      <c r="A4375" s="489" t="str">
        <f t="shared" si="68"/>
        <v>2310802760介護予防訪問看護</v>
      </c>
      <c r="B4375" s="489">
        <v>2310802760</v>
      </c>
      <c r="C4375" s="489" t="s">
        <v>2103</v>
      </c>
      <c r="D4375" s="489" t="s">
        <v>14835</v>
      </c>
    </row>
    <row r="4376" spans="1:4">
      <c r="A4376" s="489" t="str">
        <f t="shared" si="68"/>
        <v>2310802760訪問リハビリテーション</v>
      </c>
      <c r="B4376" s="489">
        <v>2310802760</v>
      </c>
      <c r="C4376" s="489" t="s">
        <v>2104</v>
      </c>
      <c r="D4376" s="489" t="s">
        <v>14835</v>
      </c>
    </row>
    <row r="4377" spans="1:4">
      <c r="A4377" s="489" t="str">
        <f t="shared" si="68"/>
        <v>2310802760訪問看護</v>
      </c>
      <c r="B4377" s="489">
        <v>2310802760</v>
      </c>
      <c r="C4377" s="489" t="s">
        <v>2102</v>
      </c>
      <c r="D4377" s="489" t="s">
        <v>14835</v>
      </c>
    </row>
    <row r="4378" spans="1:4">
      <c r="A4378" s="489" t="str">
        <f t="shared" si="68"/>
        <v>2310802778介護予防訪問リハビリテーション</v>
      </c>
      <c r="B4378" s="489">
        <v>2310802778</v>
      </c>
      <c r="C4378" s="489" t="s">
        <v>2108</v>
      </c>
      <c r="D4378" s="489" t="s">
        <v>14836</v>
      </c>
    </row>
    <row r="4379" spans="1:4">
      <c r="A4379" s="489" t="str">
        <f t="shared" si="68"/>
        <v>2310802778介護予防訪問看護</v>
      </c>
      <c r="B4379" s="489">
        <v>2310802778</v>
      </c>
      <c r="C4379" s="489" t="s">
        <v>2103</v>
      </c>
      <c r="D4379" s="489" t="s">
        <v>14836</v>
      </c>
    </row>
    <row r="4380" spans="1:4">
      <c r="A4380" s="489" t="str">
        <f t="shared" si="68"/>
        <v>2310802778訪問リハビリテーション</v>
      </c>
      <c r="B4380" s="489">
        <v>2310802778</v>
      </c>
      <c r="C4380" s="489" t="s">
        <v>2104</v>
      </c>
      <c r="D4380" s="489" t="s">
        <v>14836</v>
      </c>
    </row>
    <row r="4381" spans="1:4">
      <c r="A4381" s="489" t="str">
        <f t="shared" si="68"/>
        <v>2310802778訪問看護</v>
      </c>
      <c r="B4381" s="489">
        <v>2310802778</v>
      </c>
      <c r="C4381" s="489" t="s">
        <v>2102</v>
      </c>
      <c r="D4381" s="489" t="s">
        <v>14836</v>
      </c>
    </row>
    <row r="4382" spans="1:4">
      <c r="A4382" s="489" t="str">
        <f t="shared" si="68"/>
        <v>2310802786介護予防訪問リハビリテーション</v>
      </c>
      <c r="B4382" s="489">
        <v>2310802786</v>
      </c>
      <c r="C4382" s="489" t="s">
        <v>2108</v>
      </c>
      <c r="D4382" s="489" t="s">
        <v>14837</v>
      </c>
    </row>
    <row r="4383" spans="1:4">
      <c r="A4383" s="489" t="str">
        <f t="shared" si="68"/>
        <v>2310802786介護予防訪問看護</v>
      </c>
      <c r="B4383" s="489">
        <v>2310802786</v>
      </c>
      <c r="C4383" s="489" t="s">
        <v>2103</v>
      </c>
      <c r="D4383" s="489" t="s">
        <v>14837</v>
      </c>
    </row>
    <row r="4384" spans="1:4">
      <c r="A4384" s="489" t="str">
        <f t="shared" si="68"/>
        <v>2310802786訪問リハビリテーション</v>
      </c>
      <c r="B4384" s="489">
        <v>2310802786</v>
      </c>
      <c r="C4384" s="489" t="s">
        <v>2104</v>
      </c>
      <c r="D4384" s="489" t="s">
        <v>14837</v>
      </c>
    </row>
    <row r="4385" spans="1:4">
      <c r="A4385" s="489" t="str">
        <f t="shared" si="68"/>
        <v>2310802786訪問看護</v>
      </c>
      <c r="B4385" s="489">
        <v>2310802786</v>
      </c>
      <c r="C4385" s="489" t="s">
        <v>2102</v>
      </c>
      <c r="D4385" s="489" t="s">
        <v>14837</v>
      </c>
    </row>
    <row r="4386" spans="1:4">
      <c r="A4386" s="489" t="str">
        <f t="shared" si="68"/>
        <v>2310802794介護予防訪問リハビリテーション</v>
      </c>
      <c r="B4386" s="489">
        <v>2310802794</v>
      </c>
      <c r="C4386" s="489" t="s">
        <v>2108</v>
      </c>
      <c r="D4386" s="489" t="s">
        <v>14263</v>
      </c>
    </row>
    <row r="4387" spans="1:4">
      <c r="A4387" s="489" t="str">
        <f t="shared" si="68"/>
        <v>2310802794介護予防訪問看護</v>
      </c>
      <c r="B4387" s="489">
        <v>2310802794</v>
      </c>
      <c r="C4387" s="489" t="s">
        <v>2103</v>
      </c>
      <c r="D4387" s="489" t="s">
        <v>14263</v>
      </c>
    </row>
    <row r="4388" spans="1:4">
      <c r="A4388" s="489" t="str">
        <f t="shared" si="68"/>
        <v>2310802794訪問リハビリテーション</v>
      </c>
      <c r="B4388" s="489">
        <v>2310802794</v>
      </c>
      <c r="C4388" s="489" t="s">
        <v>2104</v>
      </c>
      <c r="D4388" s="489" t="s">
        <v>14263</v>
      </c>
    </row>
    <row r="4389" spans="1:4">
      <c r="A4389" s="489" t="str">
        <f t="shared" si="68"/>
        <v>2310802794訪問看護</v>
      </c>
      <c r="B4389" s="489">
        <v>2310802794</v>
      </c>
      <c r="C4389" s="489" t="s">
        <v>2102</v>
      </c>
      <c r="D4389" s="489" t="s">
        <v>14263</v>
      </c>
    </row>
    <row r="4390" spans="1:4">
      <c r="A4390" s="489" t="str">
        <f t="shared" si="68"/>
        <v>2310802802介護予防通所リハビリテーション</v>
      </c>
      <c r="B4390" s="489">
        <v>2310802802</v>
      </c>
      <c r="C4390" s="489" t="s">
        <v>2512</v>
      </c>
      <c r="D4390" s="489" t="s">
        <v>14838</v>
      </c>
    </row>
    <row r="4391" spans="1:4">
      <c r="A4391" s="489" t="str">
        <f t="shared" si="68"/>
        <v>2310802802介護予防訪問リハビリテーション</v>
      </c>
      <c r="B4391" s="489">
        <v>2310802802</v>
      </c>
      <c r="C4391" s="489" t="s">
        <v>2108</v>
      </c>
      <c r="D4391" s="489" t="s">
        <v>14838</v>
      </c>
    </row>
    <row r="4392" spans="1:4">
      <c r="A4392" s="489" t="str">
        <f t="shared" si="68"/>
        <v>2310802802介護予防訪問看護</v>
      </c>
      <c r="B4392" s="489">
        <v>2310802802</v>
      </c>
      <c r="C4392" s="489" t="s">
        <v>2103</v>
      </c>
      <c r="D4392" s="489" t="s">
        <v>14838</v>
      </c>
    </row>
    <row r="4393" spans="1:4">
      <c r="A4393" s="489" t="str">
        <f t="shared" si="68"/>
        <v>2310802802通所リハビリテーション</v>
      </c>
      <c r="B4393" s="489">
        <v>2310802802</v>
      </c>
      <c r="C4393" s="489" t="s">
        <v>2511</v>
      </c>
      <c r="D4393" s="489" t="s">
        <v>14838</v>
      </c>
    </row>
    <row r="4394" spans="1:4">
      <c r="A4394" s="489" t="str">
        <f t="shared" si="68"/>
        <v>2310802802訪問リハビリテーション</v>
      </c>
      <c r="B4394" s="489">
        <v>2310802802</v>
      </c>
      <c r="C4394" s="489" t="s">
        <v>2104</v>
      </c>
      <c r="D4394" s="489" t="s">
        <v>14838</v>
      </c>
    </row>
    <row r="4395" spans="1:4">
      <c r="A4395" s="489" t="str">
        <f t="shared" si="68"/>
        <v>2310802802訪問看護</v>
      </c>
      <c r="B4395" s="489">
        <v>2310802802</v>
      </c>
      <c r="C4395" s="489" t="s">
        <v>2102</v>
      </c>
      <c r="D4395" s="489" t="s">
        <v>14838</v>
      </c>
    </row>
    <row r="4396" spans="1:4">
      <c r="A4396" s="489" t="str">
        <f t="shared" si="68"/>
        <v>2310802810介護予防訪問リハビリテーション</v>
      </c>
      <c r="B4396" s="489">
        <v>2310802810</v>
      </c>
      <c r="C4396" s="489" t="s">
        <v>2108</v>
      </c>
      <c r="D4396" s="489" t="s">
        <v>14839</v>
      </c>
    </row>
    <row r="4397" spans="1:4">
      <c r="A4397" s="489" t="str">
        <f t="shared" si="68"/>
        <v>2310802810介護予防訪問看護</v>
      </c>
      <c r="B4397" s="489">
        <v>2310802810</v>
      </c>
      <c r="C4397" s="489" t="s">
        <v>2103</v>
      </c>
      <c r="D4397" s="489" t="s">
        <v>14839</v>
      </c>
    </row>
    <row r="4398" spans="1:4">
      <c r="A4398" s="489" t="str">
        <f t="shared" si="68"/>
        <v>2310802810訪問リハビリテーション</v>
      </c>
      <c r="B4398" s="489">
        <v>2310802810</v>
      </c>
      <c r="C4398" s="489" t="s">
        <v>2104</v>
      </c>
      <c r="D4398" s="489" t="s">
        <v>14839</v>
      </c>
    </row>
    <row r="4399" spans="1:4">
      <c r="A4399" s="489" t="str">
        <f t="shared" si="68"/>
        <v>2310802810訪問看護</v>
      </c>
      <c r="B4399" s="489">
        <v>2310802810</v>
      </c>
      <c r="C4399" s="489" t="s">
        <v>2102</v>
      </c>
      <c r="D4399" s="489" t="s">
        <v>14839</v>
      </c>
    </row>
    <row r="4400" spans="1:4">
      <c r="A4400" s="489" t="str">
        <f t="shared" si="68"/>
        <v>2310802828介護予防訪問リハビリテーション</v>
      </c>
      <c r="B4400" s="489">
        <v>2310802828</v>
      </c>
      <c r="C4400" s="489" t="s">
        <v>2108</v>
      </c>
      <c r="D4400" s="489" t="s">
        <v>14840</v>
      </c>
    </row>
    <row r="4401" spans="1:4">
      <c r="A4401" s="489" t="str">
        <f t="shared" si="68"/>
        <v>2310802828介護予防訪問看護</v>
      </c>
      <c r="B4401" s="489">
        <v>2310802828</v>
      </c>
      <c r="C4401" s="489" t="s">
        <v>2103</v>
      </c>
      <c r="D4401" s="489" t="s">
        <v>14840</v>
      </c>
    </row>
    <row r="4402" spans="1:4">
      <c r="A4402" s="489" t="str">
        <f t="shared" si="68"/>
        <v>2310802828訪問リハビリテーション</v>
      </c>
      <c r="B4402" s="489">
        <v>2310802828</v>
      </c>
      <c r="C4402" s="489" t="s">
        <v>2104</v>
      </c>
      <c r="D4402" s="489" t="s">
        <v>14840</v>
      </c>
    </row>
    <row r="4403" spans="1:4">
      <c r="A4403" s="489" t="str">
        <f t="shared" si="68"/>
        <v>2310802828訪問看護</v>
      </c>
      <c r="B4403" s="489">
        <v>2310802828</v>
      </c>
      <c r="C4403" s="489" t="s">
        <v>2102</v>
      </c>
      <c r="D4403" s="489" t="s">
        <v>14840</v>
      </c>
    </row>
    <row r="4404" spans="1:4">
      <c r="A4404" s="489" t="str">
        <f t="shared" si="68"/>
        <v>2310802851介護予防訪問リハビリテーション</v>
      </c>
      <c r="B4404" s="489">
        <v>2310802851</v>
      </c>
      <c r="C4404" s="489" t="s">
        <v>2108</v>
      </c>
      <c r="D4404" s="489" t="s">
        <v>14841</v>
      </c>
    </row>
    <row r="4405" spans="1:4">
      <c r="A4405" s="489" t="str">
        <f t="shared" si="68"/>
        <v>2310802851介護予防訪問看護</v>
      </c>
      <c r="B4405" s="489">
        <v>2310802851</v>
      </c>
      <c r="C4405" s="489" t="s">
        <v>2103</v>
      </c>
      <c r="D4405" s="489" t="s">
        <v>14841</v>
      </c>
    </row>
    <row r="4406" spans="1:4">
      <c r="A4406" s="489" t="str">
        <f t="shared" si="68"/>
        <v>2310802851訪問リハビリテーション</v>
      </c>
      <c r="B4406" s="489">
        <v>2310802851</v>
      </c>
      <c r="C4406" s="489" t="s">
        <v>2104</v>
      </c>
      <c r="D4406" s="489" t="s">
        <v>14841</v>
      </c>
    </row>
    <row r="4407" spans="1:4">
      <c r="A4407" s="489" t="str">
        <f t="shared" si="68"/>
        <v>2310802851訪問看護</v>
      </c>
      <c r="B4407" s="489">
        <v>2310802851</v>
      </c>
      <c r="C4407" s="489" t="s">
        <v>2102</v>
      </c>
      <c r="D4407" s="489" t="s">
        <v>14841</v>
      </c>
    </row>
    <row r="4408" spans="1:4">
      <c r="A4408" s="489" t="str">
        <f t="shared" si="68"/>
        <v>2310802877介護予防訪問リハビリテーション</v>
      </c>
      <c r="B4408" s="489">
        <v>2310802877</v>
      </c>
      <c r="C4408" s="489" t="s">
        <v>2108</v>
      </c>
      <c r="D4408" s="489" t="s">
        <v>14842</v>
      </c>
    </row>
    <row r="4409" spans="1:4">
      <c r="A4409" s="489" t="str">
        <f t="shared" si="68"/>
        <v>2310802877介護予防訪問看護</v>
      </c>
      <c r="B4409" s="489">
        <v>2310802877</v>
      </c>
      <c r="C4409" s="489" t="s">
        <v>2103</v>
      </c>
      <c r="D4409" s="489" t="s">
        <v>14842</v>
      </c>
    </row>
    <row r="4410" spans="1:4">
      <c r="A4410" s="489" t="str">
        <f t="shared" si="68"/>
        <v>2310802877訪問リハビリテーション</v>
      </c>
      <c r="B4410" s="489">
        <v>2310802877</v>
      </c>
      <c r="C4410" s="489" t="s">
        <v>2104</v>
      </c>
      <c r="D4410" s="489" t="s">
        <v>14842</v>
      </c>
    </row>
    <row r="4411" spans="1:4">
      <c r="A4411" s="489" t="str">
        <f t="shared" si="68"/>
        <v>2310802877訪問看護</v>
      </c>
      <c r="B4411" s="489">
        <v>2310802877</v>
      </c>
      <c r="C4411" s="489" t="s">
        <v>2102</v>
      </c>
      <c r="D4411" s="489" t="s">
        <v>14842</v>
      </c>
    </row>
    <row r="4412" spans="1:4">
      <c r="A4412" s="489" t="str">
        <f t="shared" si="68"/>
        <v>2310802893介護予防訪問リハビリテーション</v>
      </c>
      <c r="B4412" s="489">
        <v>2310802893</v>
      </c>
      <c r="C4412" s="489" t="s">
        <v>2108</v>
      </c>
      <c r="D4412" s="489" t="s">
        <v>14843</v>
      </c>
    </row>
    <row r="4413" spans="1:4">
      <c r="A4413" s="489" t="str">
        <f t="shared" si="68"/>
        <v>2310802893介護予防訪問看護</v>
      </c>
      <c r="B4413" s="489">
        <v>2310802893</v>
      </c>
      <c r="C4413" s="489" t="s">
        <v>2103</v>
      </c>
      <c r="D4413" s="489" t="s">
        <v>14843</v>
      </c>
    </row>
    <row r="4414" spans="1:4">
      <c r="A4414" s="489" t="str">
        <f t="shared" si="68"/>
        <v>2310802893訪問リハビリテーション</v>
      </c>
      <c r="B4414" s="489">
        <v>2310802893</v>
      </c>
      <c r="C4414" s="489" t="s">
        <v>2104</v>
      </c>
      <c r="D4414" s="489" t="s">
        <v>14843</v>
      </c>
    </row>
    <row r="4415" spans="1:4">
      <c r="A4415" s="489" t="str">
        <f t="shared" si="68"/>
        <v>2310802893訪問看護</v>
      </c>
      <c r="B4415" s="489">
        <v>2310802893</v>
      </c>
      <c r="C4415" s="489" t="s">
        <v>2102</v>
      </c>
      <c r="D4415" s="489" t="s">
        <v>14843</v>
      </c>
    </row>
    <row r="4416" spans="1:4">
      <c r="A4416" s="489" t="str">
        <f t="shared" si="68"/>
        <v>2310802919介護予防訪問リハビリテーション</v>
      </c>
      <c r="B4416" s="489">
        <v>2310802919</v>
      </c>
      <c r="C4416" s="489" t="s">
        <v>2108</v>
      </c>
      <c r="D4416" s="489" t="s">
        <v>14844</v>
      </c>
    </row>
    <row r="4417" spans="1:4">
      <c r="A4417" s="489" t="str">
        <f t="shared" si="68"/>
        <v>2310802919介護予防訪問看護</v>
      </c>
      <c r="B4417" s="489">
        <v>2310802919</v>
      </c>
      <c r="C4417" s="489" t="s">
        <v>2103</v>
      </c>
      <c r="D4417" s="489" t="s">
        <v>14844</v>
      </c>
    </row>
    <row r="4418" spans="1:4">
      <c r="A4418" s="489" t="str">
        <f t="shared" ref="A4418:A4481" si="69">B4418&amp;C4418</f>
        <v>2310802919訪問リハビリテーション</v>
      </c>
      <c r="B4418" s="489">
        <v>2310802919</v>
      </c>
      <c r="C4418" s="489" t="s">
        <v>2104</v>
      </c>
      <c r="D4418" s="489" t="s">
        <v>14844</v>
      </c>
    </row>
    <row r="4419" spans="1:4">
      <c r="A4419" s="489" t="str">
        <f t="shared" si="69"/>
        <v>2310802919訪問看護</v>
      </c>
      <c r="B4419" s="489">
        <v>2310802919</v>
      </c>
      <c r="C4419" s="489" t="s">
        <v>2102</v>
      </c>
      <c r="D4419" s="489" t="s">
        <v>14844</v>
      </c>
    </row>
    <row r="4420" spans="1:4">
      <c r="A4420" s="489" t="str">
        <f t="shared" si="69"/>
        <v>2310802927介護予防訪問リハビリテーション</v>
      </c>
      <c r="B4420" s="489">
        <v>2310802927</v>
      </c>
      <c r="C4420" s="489" t="s">
        <v>2108</v>
      </c>
      <c r="D4420" s="489" t="s">
        <v>14845</v>
      </c>
    </row>
    <row r="4421" spans="1:4">
      <c r="A4421" s="489" t="str">
        <f t="shared" si="69"/>
        <v>2310802927介護予防訪問看護</v>
      </c>
      <c r="B4421" s="489">
        <v>2310802927</v>
      </c>
      <c r="C4421" s="489" t="s">
        <v>2103</v>
      </c>
      <c r="D4421" s="489" t="s">
        <v>14845</v>
      </c>
    </row>
    <row r="4422" spans="1:4">
      <c r="A4422" s="489" t="str">
        <f t="shared" si="69"/>
        <v>2310802927訪問リハビリテーション</v>
      </c>
      <c r="B4422" s="489">
        <v>2310802927</v>
      </c>
      <c r="C4422" s="489" t="s">
        <v>2104</v>
      </c>
      <c r="D4422" s="489" t="s">
        <v>14845</v>
      </c>
    </row>
    <row r="4423" spans="1:4">
      <c r="A4423" s="489" t="str">
        <f t="shared" si="69"/>
        <v>2310802927訪問看護</v>
      </c>
      <c r="B4423" s="489">
        <v>2310802927</v>
      </c>
      <c r="C4423" s="489" t="s">
        <v>2102</v>
      </c>
      <c r="D4423" s="489" t="s">
        <v>14845</v>
      </c>
    </row>
    <row r="4424" spans="1:4">
      <c r="A4424" s="489" t="str">
        <f t="shared" si="69"/>
        <v>2310802935介護予防訪問リハビリテーション</v>
      </c>
      <c r="B4424" s="489">
        <v>2310802935</v>
      </c>
      <c r="C4424" s="489" t="s">
        <v>2108</v>
      </c>
      <c r="D4424" s="489" t="s">
        <v>14846</v>
      </c>
    </row>
    <row r="4425" spans="1:4">
      <c r="A4425" s="489" t="str">
        <f t="shared" si="69"/>
        <v>2310802935介護予防訪問看護</v>
      </c>
      <c r="B4425" s="489">
        <v>2310802935</v>
      </c>
      <c r="C4425" s="489" t="s">
        <v>2103</v>
      </c>
      <c r="D4425" s="489" t="s">
        <v>14846</v>
      </c>
    </row>
    <row r="4426" spans="1:4">
      <c r="A4426" s="489" t="str">
        <f t="shared" si="69"/>
        <v>2310802935訪問リハビリテーション</v>
      </c>
      <c r="B4426" s="489">
        <v>2310802935</v>
      </c>
      <c r="C4426" s="489" t="s">
        <v>2104</v>
      </c>
      <c r="D4426" s="489" t="s">
        <v>14846</v>
      </c>
    </row>
    <row r="4427" spans="1:4">
      <c r="A4427" s="489" t="str">
        <f t="shared" si="69"/>
        <v>2310802935訪問看護</v>
      </c>
      <c r="B4427" s="489">
        <v>2310802935</v>
      </c>
      <c r="C4427" s="489" t="s">
        <v>2102</v>
      </c>
      <c r="D4427" s="489" t="s">
        <v>14846</v>
      </c>
    </row>
    <row r="4428" spans="1:4">
      <c r="A4428" s="489" t="str">
        <f t="shared" si="69"/>
        <v>2310802943介護予防訪問リハビリテーション</v>
      </c>
      <c r="B4428" s="489">
        <v>2310802943</v>
      </c>
      <c r="C4428" s="489" t="s">
        <v>2108</v>
      </c>
      <c r="D4428" s="489" t="s">
        <v>14847</v>
      </c>
    </row>
    <row r="4429" spans="1:4">
      <c r="A4429" s="489" t="str">
        <f t="shared" si="69"/>
        <v>2310802943介護予防訪問看護</v>
      </c>
      <c r="B4429" s="489">
        <v>2310802943</v>
      </c>
      <c r="C4429" s="489" t="s">
        <v>2103</v>
      </c>
      <c r="D4429" s="489" t="s">
        <v>14847</v>
      </c>
    </row>
    <row r="4430" spans="1:4">
      <c r="A4430" s="489" t="str">
        <f t="shared" si="69"/>
        <v>2310802943訪問リハビリテーション</v>
      </c>
      <c r="B4430" s="489">
        <v>2310802943</v>
      </c>
      <c r="C4430" s="489" t="s">
        <v>2104</v>
      </c>
      <c r="D4430" s="489" t="s">
        <v>14847</v>
      </c>
    </row>
    <row r="4431" spans="1:4">
      <c r="A4431" s="489" t="str">
        <f t="shared" si="69"/>
        <v>2310802943訪問看護</v>
      </c>
      <c r="B4431" s="489">
        <v>2310802943</v>
      </c>
      <c r="C4431" s="489" t="s">
        <v>2102</v>
      </c>
      <c r="D4431" s="489" t="s">
        <v>14847</v>
      </c>
    </row>
    <row r="4432" spans="1:4">
      <c r="A4432" s="489" t="str">
        <f t="shared" si="69"/>
        <v>2310802950介護予防訪問リハビリテーション</v>
      </c>
      <c r="B4432" s="489">
        <v>2310802950</v>
      </c>
      <c r="C4432" s="489" t="s">
        <v>2108</v>
      </c>
      <c r="D4432" s="489" t="s">
        <v>14848</v>
      </c>
    </row>
    <row r="4433" spans="1:4">
      <c r="A4433" s="489" t="str">
        <f t="shared" si="69"/>
        <v>2310802950介護予防訪問看護</v>
      </c>
      <c r="B4433" s="489">
        <v>2310802950</v>
      </c>
      <c r="C4433" s="489" t="s">
        <v>2103</v>
      </c>
      <c r="D4433" s="489" t="s">
        <v>14848</v>
      </c>
    </row>
    <row r="4434" spans="1:4">
      <c r="A4434" s="489" t="str">
        <f t="shared" si="69"/>
        <v>2310802950訪問リハビリテーション</v>
      </c>
      <c r="B4434" s="489">
        <v>2310802950</v>
      </c>
      <c r="C4434" s="489" t="s">
        <v>2104</v>
      </c>
      <c r="D4434" s="489" t="s">
        <v>14848</v>
      </c>
    </row>
    <row r="4435" spans="1:4">
      <c r="A4435" s="489" t="str">
        <f t="shared" si="69"/>
        <v>2310802950訪問看護</v>
      </c>
      <c r="B4435" s="489">
        <v>2310802950</v>
      </c>
      <c r="C4435" s="489" t="s">
        <v>2102</v>
      </c>
      <c r="D4435" s="489" t="s">
        <v>14848</v>
      </c>
    </row>
    <row r="4436" spans="1:4">
      <c r="A4436" s="489" t="str">
        <f t="shared" si="69"/>
        <v>2310802968介護予防訪問リハビリテーション</v>
      </c>
      <c r="B4436" s="489">
        <v>2310802968</v>
      </c>
      <c r="C4436" s="489" t="s">
        <v>2108</v>
      </c>
      <c r="D4436" s="489" t="s">
        <v>14849</v>
      </c>
    </row>
    <row r="4437" spans="1:4">
      <c r="A4437" s="489" t="str">
        <f t="shared" si="69"/>
        <v>2310802968介護予防訪問看護</v>
      </c>
      <c r="B4437" s="489">
        <v>2310802968</v>
      </c>
      <c r="C4437" s="489" t="s">
        <v>2103</v>
      </c>
      <c r="D4437" s="489" t="s">
        <v>14849</v>
      </c>
    </row>
    <row r="4438" spans="1:4">
      <c r="A4438" s="489" t="str">
        <f t="shared" si="69"/>
        <v>2310802968訪問リハビリテーション</v>
      </c>
      <c r="B4438" s="489">
        <v>2310802968</v>
      </c>
      <c r="C4438" s="489" t="s">
        <v>2104</v>
      </c>
      <c r="D4438" s="489" t="s">
        <v>14849</v>
      </c>
    </row>
    <row r="4439" spans="1:4">
      <c r="A4439" s="489" t="str">
        <f t="shared" si="69"/>
        <v>2310802968訪問看護</v>
      </c>
      <c r="B4439" s="489">
        <v>2310802968</v>
      </c>
      <c r="C4439" s="489" t="s">
        <v>2102</v>
      </c>
      <c r="D4439" s="489" t="s">
        <v>14849</v>
      </c>
    </row>
    <row r="4440" spans="1:4">
      <c r="A4440" s="489" t="str">
        <f t="shared" si="69"/>
        <v>2310802976介護予防訪問リハビリテーション</v>
      </c>
      <c r="B4440" s="489">
        <v>2310802976</v>
      </c>
      <c r="C4440" s="489" t="s">
        <v>2108</v>
      </c>
      <c r="D4440" s="489" t="s">
        <v>14850</v>
      </c>
    </row>
    <row r="4441" spans="1:4">
      <c r="A4441" s="489" t="str">
        <f t="shared" si="69"/>
        <v>2310802976介護予防訪問看護</v>
      </c>
      <c r="B4441" s="489">
        <v>2310802976</v>
      </c>
      <c r="C4441" s="489" t="s">
        <v>2103</v>
      </c>
      <c r="D4441" s="489" t="s">
        <v>14850</v>
      </c>
    </row>
    <row r="4442" spans="1:4">
      <c r="A4442" s="489" t="str">
        <f t="shared" si="69"/>
        <v>2310802976訪問リハビリテーション</v>
      </c>
      <c r="B4442" s="489">
        <v>2310802976</v>
      </c>
      <c r="C4442" s="489" t="s">
        <v>2104</v>
      </c>
      <c r="D4442" s="489" t="s">
        <v>14850</v>
      </c>
    </row>
    <row r="4443" spans="1:4">
      <c r="A4443" s="489" t="str">
        <f t="shared" si="69"/>
        <v>2310802976訪問看護</v>
      </c>
      <c r="B4443" s="489">
        <v>2310802976</v>
      </c>
      <c r="C4443" s="489" t="s">
        <v>2102</v>
      </c>
      <c r="D4443" s="489" t="s">
        <v>14850</v>
      </c>
    </row>
    <row r="4444" spans="1:4">
      <c r="A4444" s="489" t="str">
        <f t="shared" si="69"/>
        <v>2310802984介護予防訪問リハビリテーション</v>
      </c>
      <c r="B4444" s="489">
        <v>2310802984</v>
      </c>
      <c r="C4444" s="489" t="s">
        <v>2108</v>
      </c>
      <c r="D4444" s="489" t="s">
        <v>14851</v>
      </c>
    </row>
    <row r="4445" spans="1:4">
      <c r="A4445" s="489" t="str">
        <f t="shared" si="69"/>
        <v>2310802984介護予防訪問看護</v>
      </c>
      <c r="B4445" s="489">
        <v>2310802984</v>
      </c>
      <c r="C4445" s="489" t="s">
        <v>2103</v>
      </c>
      <c r="D4445" s="489" t="s">
        <v>14851</v>
      </c>
    </row>
    <row r="4446" spans="1:4">
      <c r="A4446" s="489" t="str">
        <f t="shared" si="69"/>
        <v>2310802984訪問リハビリテーション</v>
      </c>
      <c r="B4446" s="489">
        <v>2310802984</v>
      </c>
      <c r="C4446" s="489" t="s">
        <v>2104</v>
      </c>
      <c r="D4446" s="489" t="s">
        <v>14851</v>
      </c>
    </row>
    <row r="4447" spans="1:4">
      <c r="A4447" s="489" t="str">
        <f t="shared" si="69"/>
        <v>2310802984訪問看護</v>
      </c>
      <c r="B4447" s="489">
        <v>2310802984</v>
      </c>
      <c r="C4447" s="489" t="s">
        <v>2102</v>
      </c>
      <c r="D4447" s="489" t="s">
        <v>14851</v>
      </c>
    </row>
    <row r="4448" spans="1:4">
      <c r="A4448" s="489" t="str">
        <f t="shared" si="69"/>
        <v>2310802992介護予防訪問リハビリテーション</v>
      </c>
      <c r="B4448" s="489">
        <v>2310802992</v>
      </c>
      <c r="C4448" s="489" t="s">
        <v>2108</v>
      </c>
      <c r="D4448" s="489" t="s">
        <v>14852</v>
      </c>
    </row>
    <row r="4449" spans="1:4">
      <c r="A4449" s="489" t="str">
        <f t="shared" si="69"/>
        <v>2310802992介護予防訪問看護</v>
      </c>
      <c r="B4449" s="489">
        <v>2310802992</v>
      </c>
      <c r="C4449" s="489" t="s">
        <v>2103</v>
      </c>
      <c r="D4449" s="489" t="s">
        <v>14852</v>
      </c>
    </row>
    <row r="4450" spans="1:4">
      <c r="A4450" s="489" t="str">
        <f t="shared" si="69"/>
        <v>2310802992訪問リハビリテーション</v>
      </c>
      <c r="B4450" s="489">
        <v>2310802992</v>
      </c>
      <c r="C4450" s="489" t="s">
        <v>2104</v>
      </c>
      <c r="D4450" s="489" t="s">
        <v>14852</v>
      </c>
    </row>
    <row r="4451" spans="1:4">
      <c r="A4451" s="489" t="str">
        <f t="shared" si="69"/>
        <v>2310802992訪問看護</v>
      </c>
      <c r="B4451" s="489">
        <v>2310802992</v>
      </c>
      <c r="C4451" s="489" t="s">
        <v>2102</v>
      </c>
      <c r="D4451" s="489" t="s">
        <v>14852</v>
      </c>
    </row>
    <row r="4452" spans="1:4">
      <c r="A4452" s="489" t="str">
        <f t="shared" si="69"/>
        <v>2310803016介護予防訪問リハビリテーション</v>
      </c>
      <c r="B4452" s="489">
        <v>2310803016</v>
      </c>
      <c r="C4452" s="489" t="s">
        <v>2108</v>
      </c>
      <c r="D4452" s="489" t="s">
        <v>14853</v>
      </c>
    </row>
    <row r="4453" spans="1:4">
      <c r="A4453" s="489" t="str">
        <f t="shared" si="69"/>
        <v>2310803016介護予防訪問看護</v>
      </c>
      <c r="B4453" s="489">
        <v>2310803016</v>
      </c>
      <c r="C4453" s="489" t="s">
        <v>2103</v>
      </c>
      <c r="D4453" s="489" t="s">
        <v>14853</v>
      </c>
    </row>
    <row r="4454" spans="1:4">
      <c r="A4454" s="489" t="str">
        <f t="shared" si="69"/>
        <v>2310803016訪問リハビリテーション</v>
      </c>
      <c r="B4454" s="489">
        <v>2310803016</v>
      </c>
      <c r="C4454" s="489" t="s">
        <v>2104</v>
      </c>
      <c r="D4454" s="489" t="s">
        <v>14853</v>
      </c>
    </row>
    <row r="4455" spans="1:4">
      <c r="A4455" s="489" t="str">
        <f t="shared" si="69"/>
        <v>2310803016訪問看護</v>
      </c>
      <c r="B4455" s="489">
        <v>2310803016</v>
      </c>
      <c r="C4455" s="489" t="s">
        <v>2102</v>
      </c>
      <c r="D4455" s="489" t="s">
        <v>14853</v>
      </c>
    </row>
    <row r="4456" spans="1:4">
      <c r="A4456" s="489" t="str">
        <f t="shared" si="69"/>
        <v>2310803024介護予防訪問リハビリテーション</v>
      </c>
      <c r="B4456" s="489">
        <v>2310803024</v>
      </c>
      <c r="C4456" s="489" t="s">
        <v>2108</v>
      </c>
      <c r="D4456" s="489" t="s">
        <v>14854</v>
      </c>
    </row>
    <row r="4457" spans="1:4">
      <c r="A4457" s="489" t="str">
        <f t="shared" si="69"/>
        <v>2310803024介護予防訪問看護</v>
      </c>
      <c r="B4457" s="489">
        <v>2310803024</v>
      </c>
      <c r="C4457" s="489" t="s">
        <v>2103</v>
      </c>
      <c r="D4457" s="489" t="s">
        <v>14854</v>
      </c>
    </row>
    <row r="4458" spans="1:4">
      <c r="A4458" s="489" t="str">
        <f t="shared" si="69"/>
        <v>2310803024訪問リハビリテーション</v>
      </c>
      <c r="B4458" s="489">
        <v>2310803024</v>
      </c>
      <c r="C4458" s="489" t="s">
        <v>2104</v>
      </c>
      <c r="D4458" s="489" t="s">
        <v>14854</v>
      </c>
    </row>
    <row r="4459" spans="1:4">
      <c r="A4459" s="489" t="str">
        <f t="shared" si="69"/>
        <v>2310803024訪問看護</v>
      </c>
      <c r="B4459" s="489">
        <v>2310803024</v>
      </c>
      <c r="C4459" s="489" t="s">
        <v>2102</v>
      </c>
      <c r="D4459" s="489" t="s">
        <v>14854</v>
      </c>
    </row>
    <row r="4460" spans="1:4">
      <c r="A4460" s="489" t="str">
        <f t="shared" si="69"/>
        <v>2310803032介護予防訪問リハビリテーション</v>
      </c>
      <c r="B4460" s="489">
        <v>2310803032</v>
      </c>
      <c r="C4460" s="489" t="s">
        <v>2108</v>
      </c>
      <c r="D4460" s="489" t="s">
        <v>14855</v>
      </c>
    </row>
    <row r="4461" spans="1:4">
      <c r="A4461" s="489" t="str">
        <f t="shared" si="69"/>
        <v>2310803032介護予防訪問看護</v>
      </c>
      <c r="B4461" s="489">
        <v>2310803032</v>
      </c>
      <c r="C4461" s="489" t="s">
        <v>2103</v>
      </c>
      <c r="D4461" s="489" t="s">
        <v>14855</v>
      </c>
    </row>
    <row r="4462" spans="1:4">
      <c r="A4462" s="489" t="str">
        <f t="shared" si="69"/>
        <v>2310803032訪問リハビリテーション</v>
      </c>
      <c r="B4462" s="489">
        <v>2310803032</v>
      </c>
      <c r="C4462" s="489" t="s">
        <v>2104</v>
      </c>
      <c r="D4462" s="489" t="s">
        <v>14855</v>
      </c>
    </row>
    <row r="4463" spans="1:4">
      <c r="A4463" s="489" t="str">
        <f t="shared" si="69"/>
        <v>2310803032訪問看護</v>
      </c>
      <c r="B4463" s="489">
        <v>2310803032</v>
      </c>
      <c r="C4463" s="489" t="s">
        <v>2102</v>
      </c>
      <c r="D4463" s="489" t="s">
        <v>14855</v>
      </c>
    </row>
    <row r="4464" spans="1:4">
      <c r="A4464" s="489" t="str">
        <f t="shared" si="69"/>
        <v>2310803040介護予防訪問リハビリテーション</v>
      </c>
      <c r="B4464" s="489">
        <v>2310803040</v>
      </c>
      <c r="C4464" s="489" t="s">
        <v>2108</v>
      </c>
      <c r="D4464" s="489" t="s">
        <v>14856</v>
      </c>
    </row>
    <row r="4465" spans="1:4">
      <c r="A4465" s="489" t="str">
        <f t="shared" si="69"/>
        <v>2310803040介護予防訪問看護</v>
      </c>
      <c r="B4465" s="489">
        <v>2310803040</v>
      </c>
      <c r="C4465" s="489" t="s">
        <v>2103</v>
      </c>
      <c r="D4465" s="489" t="s">
        <v>14856</v>
      </c>
    </row>
    <row r="4466" spans="1:4">
      <c r="A4466" s="489" t="str">
        <f t="shared" si="69"/>
        <v>2310803040訪問リハビリテーション</v>
      </c>
      <c r="B4466" s="489">
        <v>2310803040</v>
      </c>
      <c r="C4466" s="489" t="s">
        <v>2104</v>
      </c>
      <c r="D4466" s="489" t="s">
        <v>14856</v>
      </c>
    </row>
    <row r="4467" spans="1:4">
      <c r="A4467" s="489" t="str">
        <f t="shared" si="69"/>
        <v>2310803040訪問看護</v>
      </c>
      <c r="B4467" s="489">
        <v>2310803040</v>
      </c>
      <c r="C4467" s="489" t="s">
        <v>2102</v>
      </c>
      <c r="D4467" s="489" t="s">
        <v>14856</v>
      </c>
    </row>
    <row r="4468" spans="1:4">
      <c r="A4468" s="489" t="str">
        <f t="shared" si="69"/>
        <v>2310803065介護予防訪問リハビリテーション</v>
      </c>
      <c r="B4468" s="489">
        <v>2310803065</v>
      </c>
      <c r="C4468" s="489" t="s">
        <v>2108</v>
      </c>
      <c r="D4468" s="489" t="s">
        <v>14857</v>
      </c>
    </row>
    <row r="4469" spans="1:4">
      <c r="A4469" s="489" t="str">
        <f t="shared" si="69"/>
        <v>2310803065介護予防訪問看護</v>
      </c>
      <c r="B4469" s="489">
        <v>2310803065</v>
      </c>
      <c r="C4469" s="489" t="s">
        <v>2103</v>
      </c>
      <c r="D4469" s="489" t="s">
        <v>14857</v>
      </c>
    </row>
    <row r="4470" spans="1:4">
      <c r="A4470" s="489" t="str">
        <f t="shared" si="69"/>
        <v>2310803065訪問リハビリテーション</v>
      </c>
      <c r="B4470" s="489">
        <v>2310803065</v>
      </c>
      <c r="C4470" s="489" t="s">
        <v>2104</v>
      </c>
      <c r="D4470" s="489" t="s">
        <v>14857</v>
      </c>
    </row>
    <row r="4471" spans="1:4">
      <c r="A4471" s="489" t="str">
        <f t="shared" si="69"/>
        <v>2310803065訪問看護</v>
      </c>
      <c r="B4471" s="489">
        <v>2310803065</v>
      </c>
      <c r="C4471" s="489" t="s">
        <v>2102</v>
      </c>
      <c r="D4471" s="489" t="s">
        <v>14857</v>
      </c>
    </row>
    <row r="4472" spans="1:4">
      <c r="A4472" s="489" t="str">
        <f t="shared" si="69"/>
        <v>2310803073介護予防訪問リハビリテーション</v>
      </c>
      <c r="B4472" s="489">
        <v>2310803073</v>
      </c>
      <c r="C4472" s="489" t="s">
        <v>2108</v>
      </c>
      <c r="D4472" s="489" t="s">
        <v>14858</v>
      </c>
    </row>
    <row r="4473" spans="1:4">
      <c r="A4473" s="489" t="str">
        <f t="shared" si="69"/>
        <v>2310803073介護予防訪問看護</v>
      </c>
      <c r="B4473" s="489">
        <v>2310803073</v>
      </c>
      <c r="C4473" s="489" t="s">
        <v>2103</v>
      </c>
      <c r="D4473" s="489" t="s">
        <v>14858</v>
      </c>
    </row>
    <row r="4474" spans="1:4">
      <c r="A4474" s="489" t="str">
        <f t="shared" si="69"/>
        <v>2310803073訪問リハビリテーション</v>
      </c>
      <c r="B4474" s="489">
        <v>2310803073</v>
      </c>
      <c r="C4474" s="489" t="s">
        <v>2104</v>
      </c>
      <c r="D4474" s="489" t="s">
        <v>14858</v>
      </c>
    </row>
    <row r="4475" spans="1:4">
      <c r="A4475" s="489" t="str">
        <f t="shared" si="69"/>
        <v>2310803073訪問看護</v>
      </c>
      <c r="B4475" s="489">
        <v>2310803073</v>
      </c>
      <c r="C4475" s="489" t="s">
        <v>2102</v>
      </c>
      <c r="D4475" s="489" t="s">
        <v>14858</v>
      </c>
    </row>
    <row r="4476" spans="1:4">
      <c r="A4476" s="489" t="str">
        <f t="shared" si="69"/>
        <v>2310803081介護予防訪問リハビリテーション</v>
      </c>
      <c r="B4476" s="489">
        <v>2310803081</v>
      </c>
      <c r="C4476" s="489" t="s">
        <v>2108</v>
      </c>
      <c r="D4476" s="489" t="s">
        <v>14859</v>
      </c>
    </row>
    <row r="4477" spans="1:4">
      <c r="A4477" s="489" t="str">
        <f t="shared" si="69"/>
        <v>2310803081介護予防訪問看護</v>
      </c>
      <c r="B4477" s="489">
        <v>2310803081</v>
      </c>
      <c r="C4477" s="489" t="s">
        <v>2103</v>
      </c>
      <c r="D4477" s="489" t="s">
        <v>14859</v>
      </c>
    </row>
    <row r="4478" spans="1:4">
      <c r="A4478" s="489" t="str">
        <f t="shared" si="69"/>
        <v>2310803081訪問リハビリテーション</v>
      </c>
      <c r="B4478" s="489">
        <v>2310803081</v>
      </c>
      <c r="C4478" s="489" t="s">
        <v>2104</v>
      </c>
      <c r="D4478" s="489" t="s">
        <v>14859</v>
      </c>
    </row>
    <row r="4479" spans="1:4">
      <c r="A4479" s="489" t="str">
        <f t="shared" si="69"/>
        <v>2310803081訪問看護</v>
      </c>
      <c r="B4479" s="489">
        <v>2310803081</v>
      </c>
      <c r="C4479" s="489" t="s">
        <v>2102</v>
      </c>
      <c r="D4479" s="489" t="s">
        <v>14859</v>
      </c>
    </row>
    <row r="4480" spans="1:4">
      <c r="A4480" s="489" t="str">
        <f t="shared" si="69"/>
        <v>2310803099介護予防訪問リハビリテーション</v>
      </c>
      <c r="B4480" s="489">
        <v>2310803099</v>
      </c>
      <c r="C4480" s="489" t="s">
        <v>2108</v>
      </c>
      <c r="D4480" s="489" t="s">
        <v>14860</v>
      </c>
    </row>
    <row r="4481" spans="1:4">
      <c r="A4481" s="489" t="str">
        <f t="shared" si="69"/>
        <v>2310803099介護予防訪問看護</v>
      </c>
      <c r="B4481" s="489">
        <v>2310803099</v>
      </c>
      <c r="C4481" s="489" t="s">
        <v>2103</v>
      </c>
      <c r="D4481" s="489" t="s">
        <v>14860</v>
      </c>
    </row>
    <row r="4482" spans="1:4">
      <c r="A4482" s="489" t="str">
        <f t="shared" ref="A4482:A4545" si="70">B4482&amp;C4482</f>
        <v>2310803099訪問リハビリテーション</v>
      </c>
      <c r="B4482" s="489">
        <v>2310803099</v>
      </c>
      <c r="C4482" s="489" t="s">
        <v>2104</v>
      </c>
      <c r="D4482" s="489" t="s">
        <v>14860</v>
      </c>
    </row>
    <row r="4483" spans="1:4">
      <c r="A4483" s="489" t="str">
        <f t="shared" si="70"/>
        <v>2310803099訪問看護</v>
      </c>
      <c r="B4483" s="489">
        <v>2310803099</v>
      </c>
      <c r="C4483" s="489" t="s">
        <v>2102</v>
      </c>
      <c r="D4483" s="489" t="s">
        <v>14860</v>
      </c>
    </row>
    <row r="4484" spans="1:4">
      <c r="A4484" s="489" t="str">
        <f t="shared" si="70"/>
        <v>2310803107介護予防訪問リハビリテーション</v>
      </c>
      <c r="B4484" s="489">
        <v>2310803107</v>
      </c>
      <c r="C4484" s="489" t="s">
        <v>2108</v>
      </c>
      <c r="D4484" s="489" t="s">
        <v>14861</v>
      </c>
    </row>
    <row r="4485" spans="1:4">
      <c r="A4485" s="489" t="str">
        <f t="shared" si="70"/>
        <v>2310803107介護予防訪問看護</v>
      </c>
      <c r="B4485" s="489">
        <v>2310803107</v>
      </c>
      <c r="C4485" s="489" t="s">
        <v>2103</v>
      </c>
      <c r="D4485" s="489" t="s">
        <v>14861</v>
      </c>
    </row>
    <row r="4486" spans="1:4">
      <c r="A4486" s="489" t="str">
        <f t="shared" si="70"/>
        <v>2310803107訪問リハビリテーション</v>
      </c>
      <c r="B4486" s="489">
        <v>2310803107</v>
      </c>
      <c r="C4486" s="489" t="s">
        <v>2104</v>
      </c>
      <c r="D4486" s="489" t="s">
        <v>14861</v>
      </c>
    </row>
    <row r="4487" spans="1:4">
      <c r="A4487" s="489" t="str">
        <f t="shared" si="70"/>
        <v>2310803107訪問看護</v>
      </c>
      <c r="B4487" s="489">
        <v>2310803107</v>
      </c>
      <c r="C4487" s="489" t="s">
        <v>2102</v>
      </c>
      <c r="D4487" s="489" t="s">
        <v>14861</v>
      </c>
    </row>
    <row r="4488" spans="1:4">
      <c r="A4488" s="489" t="str">
        <f t="shared" si="70"/>
        <v>2310803115介護予防訪問リハビリテーション</v>
      </c>
      <c r="B4488" s="489">
        <v>2310803115</v>
      </c>
      <c r="C4488" s="489" t="s">
        <v>2108</v>
      </c>
      <c r="D4488" s="489" t="s">
        <v>14862</v>
      </c>
    </row>
    <row r="4489" spans="1:4">
      <c r="A4489" s="489" t="str">
        <f t="shared" si="70"/>
        <v>2310803115介護予防訪問看護</v>
      </c>
      <c r="B4489" s="489">
        <v>2310803115</v>
      </c>
      <c r="C4489" s="489" t="s">
        <v>2103</v>
      </c>
      <c r="D4489" s="489" t="s">
        <v>14862</v>
      </c>
    </row>
    <row r="4490" spans="1:4">
      <c r="A4490" s="489" t="str">
        <f t="shared" si="70"/>
        <v>2310803115訪問リハビリテーション</v>
      </c>
      <c r="B4490" s="489">
        <v>2310803115</v>
      </c>
      <c r="C4490" s="489" t="s">
        <v>2104</v>
      </c>
      <c r="D4490" s="489" t="s">
        <v>14862</v>
      </c>
    </row>
    <row r="4491" spans="1:4">
      <c r="A4491" s="489" t="str">
        <f t="shared" si="70"/>
        <v>2310803115訪問看護</v>
      </c>
      <c r="B4491" s="489">
        <v>2310803115</v>
      </c>
      <c r="C4491" s="489" t="s">
        <v>2102</v>
      </c>
      <c r="D4491" s="489" t="s">
        <v>14862</v>
      </c>
    </row>
    <row r="4492" spans="1:4">
      <c r="A4492" s="489" t="str">
        <f t="shared" si="70"/>
        <v>2310803123介護予防訪問リハビリテーション</v>
      </c>
      <c r="B4492" s="489">
        <v>2310803123</v>
      </c>
      <c r="C4492" s="489" t="s">
        <v>2108</v>
      </c>
      <c r="D4492" s="489" t="s">
        <v>14863</v>
      </c>
    </row>
    <row r="4493" spans="1:4">
      <c r="A4493" s="489" t="str">
        <f t="shared" si="70"/>
        <v>2310803123介護予防訪問看護</v>
      </c>
      <c r="B4493" s="489">
        <v>2310803123</v>
      </c>
      <c r="C4493" s="489" t="s">
        <v>2103</v>
      </c>
      <c r="D4493" s="489" t="s">
        <v>14863</v>
      </c>
    </row>
    <row r="4494" spans="1:4">
      <c r="A4494" s="489" t="str">
        <f t="shared" si="70"/>
        <v>2310803123訪問リハビリテーション</v>
      </c>
      <c r="B4494" s="489">
        <v>2310803123</v>
      </c>
      <c r="C4494" s="489" t="s">
        <v>2104</v>
      </c>
      <c r="D4494" s="489" t="s">
        <v>14863</v>
      </c>
    </row>
    <row r="4495" spans="1:4">
      <c r="A4495" s="489" t="str">
        <f t="shared" si="70"/>
        <v>2310803123訪問看護</v>
      </c>
      <c r="B4495" s="489">
        <v>2310803123</v>
      </c>
      <c r="C4495" s="489" t="s">
        <v>2102</v>
      </c>
      <c r="D4495" s="489" t="s">
        <v>14863</v>
      </c>
    </row>
    <row r="4496" spans="1:4">
      <c r="A4496" s="489" t="str">
        <f t="shared" si="70"/>
        <v>2310812926介護予防訪問リハビリテーション</v>
      </c>
      <c r="B4496" s="489">
        <v>2310812926</v>
      </c>
      <c r="C4496" s="489" t="s">
        <v>2108</v>
      </c>
      <c r="D4496" s="489" t="s">
        <v>19408</v>
      </c>
    </row>
    <row r="4497" spans="1:4">
      <c r="A4497" s="489" t="str">
        <f t="shared" si="70"/>
        <v>2310812926介護予防訪問看護</v>
      </c>
      <c r="B4497" s="489">
        <v>2310812926</v>
      </c>
      <c r="C4497" s="489" t="s">
        <v>2103</v>
      </c>
      <c r="D4497" s="489" t="s">
        <v>19408</v>
      </c>
    </row>
    <row r="4498" spans="1:4">
      <c r="A4498" s="489" t="str">
        <f t="shared" si="70"/>
        <v>2310812926訪問リハビリテーション</v>
      </c>
      <c r="B4498" s="489">
        <v>2310812926</v>
      </c>
      <c r="C4498" s="489" t="s">
        <v>2104</v>
      </c>
      <c r="D4498" s="489" t="s">
        <v>19408</v>
      </c>
    </row>
    <row r="4499" spans="1:4">
      <c r="A4499" s="489" t="str">
        <f t="shared" si="70"/>
        <v>2310812926訪問看護</v>
      </c>
      <c r="B4499" s="489">
        <v>2310812926</v>
      </c>
      <c r="C4499" s="489" t="s">
        <v>2102</v>
      </c>
      <c r="D4499" s="489" t="s">
        <v>19408</v>
      </c>
    </row>
    <row r="4500" spans="1:4">
      <c r="A4500" s="489" t="str">
        <f t="shared" si="70"/>
        <v>2310900085介護予防通所リハビリテーション</v>
      </c>
      <c r="B4500" s="489">
        <v>2310900085</v>
      </c>
      <c r="C4500" s="489" t="s">
        <v>2512</v>
      </c>
      <c r="D4500" s="489" t="s">
        <v>14864</v>
      </c>
    </row>
    <row r="4501" spans="1:4">
      <c r="A4501" s="489" t="str">
        <f t="shared" si="70"/>
        <v>2310900085介護予防訪問リハビリテーション</v>
      </c>
      <c r="B4501" s="489">
        <v>2310900085</v>
      </c>
      <c r="C4501" s="489" t="s">
        <v>2108</v>
      </c>
      <c r="D4501" s="489" t="s">
        <v>14864</v>
      </c>
    </row>
    <row r="4502" spans="1:4">
      <c r="A4502" s="489" t="str">
        <f t="shared" si="70"/>
        <v>2310900085介護予防訪問看護</v>
      </c>
      <c r="B4502" s="489">
        <v>2310900085</v>
      </c>
      <c r="C4502" s="489" t="s">
        <v>2103</v>
      </c>
      <c r="D4502" s="489" t="s">
        <v>14864</v>
      </c>
    </row>
    <row r="4503" spans="1:4">
      <c r="A4503" s="489" t="str">
        <f t="shared" si="70"/>
        <v>2310900085通所リハビリテーション</v>
      </c>
      <c r="B4503" s="489">
        <v>2310900085</v>
      </c>
      <c r="C4503" s="489" t="s">
        <v>2511</v>
      </c>
      <c r="D4503" s="489" t="s">
        <v>14864</v>
      </c>
    </row>
    <row r="4504" spans="1:4">
      <c r="A4504" s="489" t="str">
        <f t="shared" si="70"/>
        <v>2310900085訪問リハビリテーション</v>
      </c>
      <c r="B4504" s="489">
        <v>2310900085</v>
      </c>
      <c r="C4504" s="489" t="s">
        <v>2104</v>
      </c>
      <c r="D4504" s="489" t="s">
        <v>14864</v>
      </c>
    </row>
    <row r="4505" spans="1:4">
      <c r="A4505" s="489" t="str">
        <f t="shared" si="70"/>
        <v>2310900085訪問看護</v>
      </c>
      <c r="B4505" s="489">
        <v>2310900085</v>
      </c>
      <c r="C4505" s="489" t="s">
        <v>2102</v>
      </c>
      <c r="D4505" s="489" t="s">
        <v>14864</v>
      </c>
    </row>
    <row r="4506" spans="1:4">
      <c r="A4506" s="489" t="str">
        <f t="shared" si="70"/>
        <v>2310900341介護予防訪問リハビリテーション</v>
      </c>
      <c r="B4506" s="489">
        <v>2310900341</v>
      </c>
      <c r="C4506" s="489" t="s">
        <v>2108</v>
      </c>
      <c r="D4506" s="489" t="s">
        <v>14865</v>
      </c>
    </row>
    <row r="4507" spans="1:4">
      <c r="A4507" s="489" t="str">
        <f t="shared" si="70"/>
        <v>2310900341介護予防訪問看護</v>
      </c>
      <c r="B4507" s="489">
        <v>2310900341</v>
      </c>
      <c r="C4507" s="489" t="s">
        <v>2103</v>
      </c>
      <c r="D4507" s="489" t="s">
        <v>14865</v>
      </c>
    </row>
    <row r="4508" spans="1:4">
      <c r="A4508" s="489" t="str">
        <f t="shared" si="70"/>
        <v>2310900341訪問リハビリテーション</v>
      </c>
      <c r="B4508" s="489">
        <v>2310900341</v>
      </c>
      <c r="C4508" s="489" t="s">
        <v>2104</v>
      </c>
      <c r="D4508" s="489" t="s">
        <v>14865</v>
      </c>
    </row>
    <row r="4509" spans="1:4">
      <c r="A4509" s="489" t="str">
        <f t="shared" si="70"/>
        <v>2310900341訪問リハビリテーション</v>
      </c>
      <c r="B4509" s="489">
        <v>2310900341</v>
      </c>
      <c r="C4509" s="489" t="s">
        <v>2104</v>
      </c>
      <c r="D4509" s="489" t="s">
        <v>14865</v>
      </c>
    </row>
    <row r="4510" spans="1:4">
      <c r="A4510" s="489" t="str">
        <f t="shared" si="70"/>
        <v>2310900341訪問看護</v>
      </c>
      <c r="B4510" s="489">
        <v>2310900341</v>
      </c>
      <c r="C4510" s="489" t="s">
        <v>2102</v>
      </c>
      <c r="D4510" s="489" t="s">
        <v>14865</v>
      </c>
    </row>
    <row r="4511" spans="1:4">
      <c r="A4511" s="489" t="str">
        <f t="shared" si="70"/>
        <v>2310900796介護予防訪問リハビリテーション</v>
      </c>
      <c r="B4511" s="489">
        <v>2310900796</v>
      </c>
      <c r="C4511" s="489" t="s">
        <v>2108</v>
      </c>
      <c r="D4511" s="489" t="s">
        <v>14866</v>
      </c>
    </row>
    <row r="4512" spans="1:4">
      <c r="A4512" s="489" t="str">
        <f t="shared" si="70"/>
        <v>2310900796介護予防訪問看護</v>
      </c>
      <c r="B4512" s="489">
        <v>2310900796</v>
      </c>
      <c r="C4512" s="489" t="s">
        <v>2103</v>
      </c>
      <c r="D4512" s="489" t="s">
        <v>14866</v>
      </c>
    </row>
    <row r="4513" spans="1:4">
      <c r="A4513" s="489" t="str">
        <f t="shared" si="70"/>
        <v>2310900796訪問リハビリテーション</v>
      </c>
      <c r="B4513" s="489">
        <v>2310900796</v>
      </c>
      <c r="C4513" s="489" t="s">
        <v>2104</v>
      </c>
      <c r="D4513" s="489" t="s">
        <v>14866</v>
      </c>
    </row>
    <row r="4514" spans="1:4">
      <c r="A4514" s="489" t="str">
        <f t="shared" si="70"/>
        <v>2310900796訪問看護</v>
      </c>
      <c r="B4514" s="489">
        <v>2310900796</v>
      </c>
      <c r="C4514" s="489" t="s">
        <v>2102</v>
      </c>
      <c r="D4514" s="489" t="s">
        <v>14866</v>
      </c>
    </row>
    <row r="4515" spans="1:4">
      <c r="A4515" s="489" t="str">
        <f t="shared" si="70"/>
        <v>2310900879介護予防訪問リハビリテーション</v>
      </c>
      <c r="B4515" s="489">
        <v>2310900879</v>
      </c>
      <c r="C4515" s="489" t="s">
        <v>2108</v>
      </c>
      <c r="D4515" s="489" t="s">
        <v>14867</v>
      </c>
    </row>
    <row r="4516" spans="1:4">
      <c r="A4516" s="489" t="str">
        <f t="shared" si="70"/>
        <v>2310900879介護予防訪問看護</v>
      </c>
      <c r="B4516" s="489">
        <v>2310900879</v>
      </c>
      <c r="C4516" s="489" t="s">
        <v>2103</v>
      </c>
      <c r="D4516" s="489" t="s">
        <v>14867</v>
      </c>
    </row>
    <row r="4517" spans="1:4">
      <c r="A4517" s="489" t="str">
        <f t="shared" si="70"/>
        <v>2310900879訪問リハビリテーション</v>
      </c>
      <c r="B4517" s="489">
        <v>2310900879</v>
      </c>
      <c r="C4517" s="489" t="s">
        <v>2104</v>
      </c>
      <c r="D4517" s="489" t="s">
        <v>14867</v>
      </c>
    </row>
    <row r="4518" spans="1:4">
      <c r="A4518" s="489" t="str">
        <f t="shared" si="70"/>
        <v>2310900879訪問看護</v>
      </c>
      <c r="B4518" s="489">
        <v>2310900879</v>
      </c>
      <c r="C4518" s="489" t="s">
        <v>2102</v>
      </c>
      <c r="D4518" s="489" t="s">
        <v>14867</v>
      </c>
    </row>
    <row r="4519" spans="1:4">
      <c r="A4519" s="489" t="str">
        <f t="shared" si="70"/>
        <v>2310900887介護予防訪問リハビリテーション</v>
      </c>
      <c r="B4519" s="489">
        <v>2310900887</v>
      </c>
      <c r="C4519" s="489" t="s">
        <v>2108</v>
      </c>
      <c r="D4519" s="489" t="s">
        <v>14868</v>
      </c>
    </row>
    <row r="4520" spans="1:4">
      <c r="A4520" s="489" t="str">
        <f t="shared" si="70"/>
        <v>2310900887介護予防訪問看護</v>
      </c>
      <c r="B4520" s="489">
        <v>2310900887</v>
      </c>
      <c r="C4520" s="489" t="s">
        <v>2103</v>
      </c>
      <c r="D4520" s="489" t="s">
        <v>14868</v>
      </c>
    </row>
    <row r="4521" spans="1:4">
      <c r="A4521" s="489" t="str">
        <f t="shared" si="70"/>
        <v>2310900887訪問リハビリテーション</v>
      </c>
      <c r="B4521" s="489">
        <v>2310900887</v>
      </c>
      <c r="C4521" s="489" t="s">
        <v>2104</v>
      </c>
      <c r="D4521" s="489" t="s">
        <v>14868</v>
      </c>
    </row>
    <row r="4522" spans="1:4">
      <c r="A4522" s="489" t="str">
        <f t="shared" si="70"/>
        <v>2310900887訪問看護</v>
      </c>
      <c r="B4522" s="489">
        <v>2310900887</v>
      </c>
      <c r="C4522" s="489" t="s">
        <v>2102</v>
      </c>
      <c r="D4522" s="489" t="s">
        <v>14868</v>
      </c>
    </row>
    <row r="4523" spans="1:4">
      <c r="A4523" s="489" t="str">
        <f t="shared" si="70"/>
        <v>2310900929介護予防訪問リハビリテーション</v>
      </c>
      <c r="B4523" s="489">
        <v>2310900929</v>
      </c>
      <c r="C4523" s="489" t="s">
        <v>2108</v>
      </c>
      <c r="D4523" s="489" t="s">
        <v>14869</v>
      </c>
    </row>
    <row r="4524" spans="1:4">
      <c r="A4524" s="489" t="str">
        <f t="shared" si="70"/>
        <v>2310900929介護予防訪問看護</v>
      </c>
      <c r="B4524" s="489">
        <v>2310900929</v>
      </c>
      <c r="C4524" s="489" t="s">
        <v>2103</v>
      </c>
      <c r="D4524" s="489" t="s">
        <v>14869</v>
      </c>
    </row>
    <row r="4525" spans="1:4">
      <c r="A4525" s="489" t="str">
        <f t="shared" si="70"/>
        <v>2310900929訪問リハビリテーション</v>
      </c>
      <c r="B4525" s="489">
        <v>2310900929</v>
      </c>
      <c r="C4525" s="489" t="s">
        <v>2104</v>
      </c>
      <c r="D4525" s="489" t="s">
        <v>14869</v>
      </c>
    </row>
    <row r="4526" spans="1:4">
      <c r="A4526" s="489" t="str">
        <f t="shared" si="70"/>
        <v>2310900929訪問看護</v>
      </c>
      <c r="B4526" s="489">
        <v>2310900929</v>
      </c>
      <c r="C4526" s="489" t="s">
        <v>2102</v>
      </c>
      <c r="D4526" s="489" t="s">
        <v>14869</v>
      </c>
    </row>
    <row r="4527" spans="1:4">
      <c r="A4527" s="489" t="str">
        <f t="shared" si="70"/>
        <v>2310901067介護予防訪問リハビリテーション</v>
      </c>
      <c r="B4527" s="489">
        <v>2310901067</v>
      </c>
      <c r="C4527" s="489" t="s">
        <v>2108</v>
      </c>
      <c r="D4527" s="489" t="s">
        <v>14870</v>
      </c>
    </row>
    <row r="4528" spans="1:4">
      <c r="A4528" s="489" t="str">
        <f t="shared" si="70"/>
        <v>2310901067介護予防訪問看護</v>
      </c>
      <c r="B4528" s="489">
        <v>2310901067</v>
      </c>
      <c r="C4528" s="489" t="s">
        <v>2103</v>
      </c>
      <c r="D4528" s="489" t="s">
        <v>14870</v>
      </c>
    </row>
    <row r="4529" spans="1:4">
      <c r="A4529" s="489" t="str">
        <f t="shared" si="70"/>
        <v>2310901067訪問リハビリテーション</v>
      </c>
      <c r="B4529" s="489">
        <v>2310901067</v>
      </c>
      <c r="C4529" s="489" t="s">
        <v>2104</v>
      </c>
      <c r="D4529" s="489" t="s">
        <v>14870</v>
      </c>
    </row>
    <row r="4530" spans="1:4">
      <c r="A4530" s="489" t="str">
        <f t="shared" si="70"/>
        <v>2310901067訪問看護</v>
      </c>
      <c r="B4530" s="489">
        <v>2310901067</v>
      </c>
      <c r="C4530" s="489" t="s">
        <v>2102</v>
      </c>
      <c r="D4530" s="489" t="s">
        <v>14870</v>
      </c>
    </row>
    <row r="4531" spans="1:4">
      <c r="A4531" s="489" t="str">
        <f t="shared" si="70"/>
        <v>2310901158介護予防訪問リハビリテーション</v>
      </c>
      <c r="B4531" s="489">
        <v>2310901158</v>
      </c>
      <c r="C4531" s="489" t="s">
        <v>2108</v>
      </c>
      <c r="D4531" s="489" t="s">
        <v>14871</v>
      </c>
    </row>
    <row r="4532" spans="1:4">
      <c r="A4532" s="489" t="str">
        <f t="shared" si="70"/>
        <v>2310901158介護予防訪問看護</v>
      </c>
      <c r="B4532" s="489">
        <v>2310901158</v>
      </c>
      <c r="C4532" s="489" t="s">
        <v>2103</v>
      </c>
      <c r="D4532" s="489" t="s">
        <v>14871</v>
      </c>
    </row>
    <row r="4533" spans="1:4">
      <c r="A4533" s="489" t="str">
        <f t="shared" si="70"/>
        <v>2310901158訪問リハビリテーション</v>
      </c>
      <c r="B4533" s="489">
        <v>2310901158</v>
      </c>
      <c r="C4533" s="489" t="s">
        <v>2104</v>
      </c>
      <c r="D4533" s="489" t="s">
        <v>14871</v>
      </c>
    </row>
    <row r="4534" spans="1:4">
      <c r="A4534" s="489" t="str">
        <f t="shared" si="70"/>
        <v>2310901158訪問看護</v>
      </c>
      <c r="B4534" s="489">
        <v>2310901158</v>
      </c>
      <c r="C4534" s="489" t="s">
        <v>2102</v>
      </c>
      <c r="D4534" s="489" t="s">
        <v>14871</v>
      </c>
    </row>
    <row r="4535" spans="1:4">
      <c r="A4535" s="489" t="str">
        <f t="shared" si="70"/>
        <v>2310901216介護予防訪問リハビリテーション</v>
      </c>
      <c r="B4535" s="489">
        <v>2310901216</v>
      </c>
      <c r="C4535" s="489" t="s">
        <v>2108</v>
      </c>
      <c r="D4535" s="489" t="s">
        <v>14872</v>
      </c>
    </row>
    <row r="4536" spans="1:4">
      <c r="A4536" s="489" t="str">
        <f t="shared" si="70"/>
        <v>2310901216介護予防訪問看護</v>
      </c>
      <c r="B4536" s="489">
        <v>2310901216</v>
      </c>
      <c r="C4536" s="489" t="s">
        <v>2103</v>
      </c>
      <c r="D4536" s="489" t="s">
        <v>14872</v>
      </c>
    </row>
    <row r="4537" spans="1:4">
      <c r="A4537" s="489" t="str">
        <f t="shared" si="70"/>
        <v>2310901216訪問リハビリテーション</v>
      </c>
      <c r="B4537" s="489">
        <v>2310901216</v>
      </c>
      <c r="C4537" s="489" t="s">
        <v>2104</v>
      </c>
      <c r="D4537" s="489" t="s">
        <v>14872</v>
      </c>
    </row>
    <row r="4538" spans="1:4">
      <c r="A4538" s="489" t="str">
        <f t="shared" si="70"/>
        <v>2310901216訪問看護</v>
      </c>
      <c r="B4538" s="489">
        <v>2310901216</v>
      </c>
      <c r="C4538" s="489" t="s">
        <v>2102</v>
      </c>
      <c r="D4538" s="489" t="s">
        <v>14872</v>
      </c>
    </row>
    <row r="4539" spans="1:4">
      <c r="A4539" s="489" t="str">
        <f t="shared" si="70"/>
        <v>2310901240介護予防訪問リハビリテーション</v>
      </c>
      <c r="B4539" s="489">
        <v>2310901240</v>
      </c>
      <c r="C4539" s="489" t="s">
        <v>2108</v>
      </c>
      <c r="D4539" s="489" t="s">
        <v>14873</v>
      </c>
    </row>
    <row r="4540" spans="1:4">
      <c r="A4540" s="489" t="str">
        <f t="shared" si="70"/>
        <v>2310901240介護予防訪問看護</v>
      </c>
      <c r="B4540" s="489">
        <v>2310901240</v>
      </c>
      <c r="C4540" s="489" t="s">
        <v>2103</v>
      </c>
      <c r="D4540" s="489" t="s">
        <v>14873</v>
      </c>
    </row>
    <row r="4541" spans="1:4">
      <c r="A4541" s="489" t="str">
        <f t="shared" si="70"/>
        <v>2310901240訪問リハビリテーション</v>
      </c>
      <c r="B4541" s="489">
        <v>2310901240</v>
      </c>
      <c r="C4541" s="489" t="s">
        <v>2104</v>
      </c>
      <c r="D4541" s="489" t="s">
        <v>14873</v>
      </c>
    </row>
    <row r="4542" spans="1:4">
      <c r="A4542" s="489" t="str">
        <f t="shared" si="70"/>
        <v>2310901240訪問看護</v>
      </c>
      <c r="B4542" s="489">
        <v>2310901240</v>
      </c>
      <c r="C4542" s="489" t="s">
        <v>2102</v>
      </c>
      <c r="D4542" s="489" t="s">
        <v>14873</v>
      </c>
    </row>
    <row r="4543" spans="1:4">
      <c r="A4543" s="489" t="str">
        <f t="shared" si="70"/>
        <v>2310901265介護予防通所リハビリテーション</v>
      </c>
      <c r="B4543" s="489">
        <v>2310901265</v>
      </c>
      <c r="C4543" s="489" t="s">
        <v>2512</v>
      </c>
      <c r="D4543" s="489" t="s">
        <v>4157</v>
      </c>
    </row>
    <row r="4544" spans="1:4">
      <c r="A4544" s="489" t="str">
        <f t="shared" si="70"/>
        <v>2310901265介護予防訪問リハビリテーション</v>
      </c>
      <c r="B4544" s="489">
        <v>2310901265</v>
      </c>
      <c r="C4544" s="489" t="s">
        <v>2108</v>
      </c>
      <c r="D4544" s="489" t="s">
        <v>4157</v>
      </c>
    </row>
    <row r="4545" spans="1:4">
      <c r="A4545" s="489" t="str">
        <f t="shared" si="70"/>
        <v>2310901265介護予防訪問看護</v>
      </c>
      <c r="B4545" s="489">
        <v>2310901265</v>
      </c>
      <c r="C4545" s="489" t="s">
        <v>2103</v>
      </c>
      <c r="D4545" s="489" t="s">
        <v>4157</v>
      </c>
    </row>
    <row r="4546" spans="1:4">
      <c r="A4546" s="489" t="str">
        <f t="shared" ref="A4546:A4609" si="71">B4546&amp;C4546</f>
        <v>2310901265通所リハビリテーション</v>
      </c>
      <c r="B4546" s="489">
        <v>2310901265</v>
      </c>
      <c r="C4546" s="489" t="s">
        <v>2511</v>
      </c>
      <c r="D4546" s="489" t="s">
        <v>4157</v>
      </c>
    </row>
    <row r="4547" spans="1:4">
      <c r="A4547" s="489" t="str">
        <f t="shared" si="71"/>
        <v>2310901265訪問リハビリテーション</v>
      </c>
      <c r="B4547" s="489">
        <v>2310901265</v>
      </c>
      <c r="C4547" s="489" t="s">
        <v>2104</v>
      </c>
      <c r="D4547" s="489" t="s">
        <v>4157</v>
      </c>
    </row>
    <row r="4548" spans="1:4">
      <c r="A4548" s="489" t="str">
        <f t="shared" si="71"/>
        <v>2310901265訪問看護</v>
      </c>
      <c r="B4548" s="489">
        <v>2310901265</v>
      </c>
      <c r="C4548" s="489" t="s">
        <v>2102</v>
      </c>
      <c r="D4548" s="489" t="s">
        <v>4157</v>
      </c>
    </row>
    <row r="4549" spans="1:4">
      <c r="A4549" s="489" t="str">
        <f t="shared" si="71"/>
        <v>2310901349介護予防訪問リハビリテーション</v>
      </c>
      <c r="B4549" s="489">
        <v>2310901349</v>
      </c>
      <c r="C4549" s="489" t="s">
        <v>2108</v>
      </c>
      <c r="D4549" s="489" t="s">
        <v>14874</v>
      </c>
    </row>
    <row r="4550" spans="1:4">
      <c r="A4550" s="489" t="str">
        <f t="shared" si="71"/>
        <v>2310901349介護予防訪問看護</v>
      </c>
      <c r="B4550" s="489">
        <v>2310901349</v>
      </c>
      <c r="C4550" s="489" t="s">
        <v>2103</v>
      </c>
      <c r="D4550" s="489" t="s">
        <v>14874</v>
      </c>
    </row>
    <row r="4551" spans="1:4">
      <c r="A4551" s="489" t="str">
        <f t="shared" si="71"/>
        <v>2310901349訪問リハビリテーション</v>
      </c>
      <c r="B4551" s="489">
        <v>2310901349</v>
      </c>
      <c r="C4551" s="489" t="s">
        <v>2104</v>
      </c>
      <c r="D4551" s="489" t="s">
        <v>14874</v>
      </c>
    </row>
    <row r="4552" spans="1:4">
      <c r="A4552" s="489" t="str">
        <f t="shared" si="71"/>
        <v>2310901349訪問看護</v>
      </c>
      <c r="B4552" s="489">
        <v>2310901349</v>
      </c>
      <c r="C4552" s="489" t="s">
        <v>2102</v>
      </c>
      <c r="D4552" s="489" t="s">
        <v>14874</v>
      </c>
    </row>
    <row r="4553" spans="1:4">
      <c r="A4553" s="489" t="str">
        <f t="shared" si="71"/>
        <v>2310901372介護予防訪問リハビリテーション</v>
      </c>
      <c r="B4553" s="489">
        <v>2310901372</v>
      </c>
      <c r="C4553" s="489" t="s">
        <v>2108</v>
      </c>
      <c r="D4553" s="489" t="s">
        <v>14875</v>
      </c>
    </row>
    <row r="4554" spans="1:4">
      <c r="A4554" s="489" t="str">
        <f t="shared" si="71"/>
        <v>2310901372介護予防訪問看護</v>
      </c>
      <c r="B4554" s="489">
        <v>2310901372</v>
      </c>
      <c r="C4554" s="489" t="s">
        <v>2103</v>
      </c>
      <c r="D4554" s="489" t="s">
        <v>14875</v>
      </c>
    </row>
    <row r="4555" spans="1:4">
      <c r="A4555" s="489" t="str">
        <f t="shared" si="71"/>
        <v>2310901372訪問リハビリテーション</v>
      </c>
      <c r="B4555" s="489">
        <v>2310901372</v>
      </c>
      <c r="C4555" s="489" t="s">
        <v>2104</v>
      </c>
      <c r="D4555" s="489" t="s">
        <v>14875</v>
      </c>
    </row>
    <row r="4556" spans="1:4">
      <c r="A4556" s="489" t="str">
        <f t="shared" si="71"/>
        <v>2310901372訪問看護</v>
      </c>
      <c r="B4556" s="489">
        <v>2310901372</v>
      </c>
      <c r="C4556" s="489" t="s">
        <v>2102</v>
      </c>
      <c r="D4556" s="489" t="s">
        <v>14875</v>
      </c>
    </row>
    <row r="4557" spans="1:4">
      <c r="A4557" s="489" t="str">
        <f t="shared" si="71"/>
        <v>2310901398介護予防訪問リハビリテーション</v>
      </c>
      <c r="B4557" s="489">
        <v>2310901398</v>
      </c>
      <c r="C4557" s="489" t="s">
        <v>2108</v>
      </c>
      <c r="D4557" s="489" t="s">
        <v>14876</v>
      </c>
    </row>
    <row r="4558" spans="1:4">
      <c r="A4558" s="489" t="str">
        <f t="shared" si="71"/>
        <v>2310901398介護予防訪問看護</v>
      </c>
      <c r="B4558" s="489">
        <v>2310901398</v>
      </c>
      <c r="C4558" s="489" t="s">
        <v>2103</v>
      </c>
      <c r="D4558" s="489" t="s">
        <v>14876</v>
      </c>
    </row>
    <row r="4559" spans="1:4">
      <c r="A4559" s="489" t="str">
        <f t="shared" si="71"/>
        <v>2310901398訪問リハビリテーション</v>
      </c>
      <c r="B4559" s="489">
        <v>2310901398</v>
      </c>
      <c r="C4559" s="489" t="s">
        <v>2104</v>
      </c>
      <c r="D4559" s="489" t="s">
        <v>14876</v>
      </c>
    </row>
    <row r="4560" spans="1:4">
      <c r="A4560" s="489" t="str">
        <f t="shared" si="71"/>
        <v>2310901398訪問看護</v>
      </c>
      <c r="B4560" s="489">
        <v>2310901398</v>
      </c>
      <c r="C4560" s="489" t="s">
        <v>2102</v>
      </c>
      <c r="D4560" s="489" t="s">
        <v>14876</v>
      </c>
    </row>
    <row r="4561" spans="1:4">
      <c r="A4561" s="489" t="str">
        <f t="shared" si="71"/>
        <v>2310901406介護予防訪問リハビリテーション</v>
      </c>
      <c r="B4561" s="489">
        <v>2310901406</v>
      </c>
      <c r="C4561" s="489" t="s">
        <v>2108</v>
      </c>
      <c r="D4561" s="489" t="s">
        <v>14877</v>
      </c>
    </row>
    <row r="4562" spans="1:4">
      <c r="A4562" s="489" t="str">
        <f t="shared" si="71"/>
        <v>2310901406介護予防訪問看護</v>
      </c>
      <c r="B4562" s="489">
        <v>2310901406</v>
      </c>
      <c r="C4562" s="489" t="s">
        <v>2103</v>
      </c>
      <c r="D4562" s="489" t="s">
        <v>14877</v>
      </c>
    </row>
    <row r="4563" spans="1:4">
      <c r="A4563" s="489" t="str">
        <f t="shared" si="71"/>
        <v>2310901406訪問リハビリテーション</v>
      </c>
      <c r="B4563" s="489">
        <v>2310901406</v>
      </c>
      <c r="C4563" s="489" t="s">
        <v>2104</v>
      </c>
      <c r="D4563" s="489" t="s">
        <v>14877</v>
      </c>
    </row>
    <row r="4564" spans="1:4">
      <c r="A4564" s="489" t="str">
        <f t="shared" si="71"/>
        <v>2310901406訪問看護</v>
      </c>
      <c r="B4564" s="489">
        <v>2310901406</v>
      </c>
      <c r="C4564" s="489" t="s">
        <v>2102</v>
      </c>
      <c r="D4564" s="489" t="s">
        <v>14877</v>
      </c>
    </row>
    <row r="4565" spans="1:4">
      <c r="A4565" s="489" t="str">
        <f t="shared" si="71"/>
        <v>2310901448介護予防訪問リハビリテーション</v>
      </c>
      <c r="B4565" s="489">
        <v>2310901448</v>
      </c>
      <c r="C4565" s="489" t="s">
        <v>2108</v>
      </c>
      <c r="D4565" s="489" t="s">
        <v>14878</v>
      </c>
    </row>
    <row r="4566" spans="1:4">
      <c r="A4566" s="489" t="str">
        <f t="shared" si="71"/>
        <v>2310901448介護予防訪問看護</v>
      </c>
      <c r="B4566" s="489">
        <v>2310901448</v>
      </c>
      <c r="C4566" s="489" t="s">
        <v>2103</v>
      </c>
      <c r="D4566" s="489" t="s">
        <v>14878</v>
      </c>
    </row>
    <row r="4567" spans="1:4">
      <c r="A4567" s="489" t="str">
        <f t="shared" si="71"/>
        <v>2310901448訪問リハビリテーション</v>
      </c>
      <c r="B4567" s="489">
        <v>2310901448</v>
      </c>
      <c r="C4567" s="489" t="s">
        <v>2104</v>
      </c>
      <c r="D4567" s="489" t="s">
        <v>14878</v>
      </c>
    </row>
    <row r="4568" spans="1:4">
      <c r="A4568" s="489" t="str">
        <f t="shared" si="71"/>
        <v>2310901448訪問看護</v>
      </c>
      <c r="B4568" s="489">
        <v>2310901448</v>
      </c>
      <c r="C4568" s="489" t="s">
        <v>2102</v>
      </c>
      <c r="D4568" s="489" t="s">
        <v>14878</v>
      </c>
    </row>
    <row r="4569" spans="1:4">
      <c r="A4569" s="489" t="str">
        <f t="shared" si="71"/>
        <v>2310901455介護予防訪問リハビリテーション</v>
      </c>
      <c r="B4569" s="489">
        <v>2310901455</v>
      </c>
      <c r="C4569" s="489" t="s">
        <v>2108</v>
      </c>
      <c r="D4569" s="489" t="s">
        <v>14879</v>
      </c>
    </row>
    <row r="4570" spans="1:4">
      <c r="A4570" s="489" t="str">
        <f t="shared" si="71"/>
        <v>2310901455介護予防訪問看護</v>
      </c>
      <c r="B4570" s="489">
        <v>2310901455</v>
      </c>
      <c r="C4570" s="489" t="s">
        <v>2103</v>
      </c>
      <c r="D4570" s="489" t="s">
        <v>14879</v>
      </c>
    </row>
    <row r="4571" spans="1:4">
      <c r="A4571" s="489" t="str">
        <f t="shared" si="71"/>
        <v>2310901455訪問リハビリテーション</v>
      </c>
      <c r="B4571" s="489">
        <v>2310901455</v>
      </c>
      <c r="C4571" s="489" t="s">
        <v>2104</v>
      </c>
      <c r="D4571" s="489" t="s">
        <v>14879</v>
      </c>
    </row>
    <row r="4572" spans="1:4">
      <c r="A4572" s="489" t="str">
        <f t="shared" si="71"/>
        <v>2310901455訪問看護</v>
      </c>
      <c r="B4572" s="489">
        <v>2310901455</v>
      </c>
      <c r="C4572" s="489" t="s">
        <v>2102</v>
      </c>
      <c r="D4572" s="489" t="s">
        <v>14879</v>
      </c>
    </row>
    <row r="4573" spans="1:4">
      <c r="A4573" s="489" t="str">
        <f t="shared" si="71"/>
        <v>2310901505訪問リハビリテーション</v>
      </c>
      <c r="B4573" s="489">
        <v>2310901505</v>
      </c>
      <c r="C4573" s="489" t="s">
        <v>2104</v>
      </c>
      <c r="D4573" s="489" t="s">
        <v>14880</v>
      </c>
    </row>
    <row r="4574" spans="1:4">
      <c r="A4574" s="489" t="str">
        <f t="shared" si="71"/>
        <v>2310901505訪問看護</v>
      </c>
      <c r="B4574" s="489">
        <v>2310901505</v>
      </c>
      <c r="C4574" s="489" t="s">
        <v>2102</v>
      </c>
      <c r="D4574" s="489" t="s">
        <v>14880</v>
      </c>
    </row>
    <row r="4575" spans="1:4">
      <c r="A4575" s="489" t="str">
        <f t="shared" si="71"/>
        <v>2310901513介護予防通所リハビリテーション</v>
      </c>
      <c r="B4575" s="489">
        <v>2310901513</v>
      </c>
      <c r="C4575" s="489" t="s">
        <v>2512</v>
      </c>
      <c r="D4575" s="489" t="s">
        <v>14881</v>
      </c>
    </row>
    <row r="4576" spans="1:4">
      <c r="A4576" s="489" t="str">
        <f t="shared" si="71"/>
        <v>2310901513介護予防通所リハビリテーション</v>
      </c>
      <c r="B4576" s="489">
        <v>2310901513</v>
      </c>
      <c r="C4576" s="489" t="s">
        <v>2512</v>
      </c>
      <c r="D4576" s="489" t="s">
        <v>14881</v>
      </c>
    </row>
    <row r="4577" spans="1:4">
      <c r="A4577" s="489" t="str">
        <f t="shared" si="71"/>
        <v>2310901513介護予防通所リハビリテーション</v>
      </c>
      <c r="B4577" s="489">
        <v>2310901513</v>
      </c>
      <c r="C4577" s="489" t="s">
        <v>2512</v>
      </c>
      <c r="D4577" s="489" t="s">
        <v>14881</v>
      </c>
    </row>
    <row r="4578" spans="1:4">
      <c r="A4578" s="489" t="str">
        <f t="shared" si="71"/>
        <v>2310901513介護予防訪問リハビリテーション</v>
      </c>
      <c r="B4578" s="489">
        <v>2310901513</v>
      </c>
      <c r="C4578" s="489" t="s">
        <v>2108</v>
      </c>
      <c r="D4578" s="489" t="s">
        <v>14881</v>
      </c>
    </row>
    <row r="4579" spans="1:4">
      <c r="A4579" s="489" t="str">
        <f t="shared" si="71"/>
        <v>2310901513介護予防訪問看護</v>
      </c>
      <c r="B4579" s="489">
        <v>2310901513</v>
      </c>
      <c r="C4579" s="489" t="s">
        <v>2103</v>
      </c>
      <c r="D4579" s="489" t="s">
        <v>14881</v>
      </c>
    </row>
    <row r="4580" spans="1:4">
      <c r="A4580" s="489" t="str">
        <f t="shared" si="71"/>
        <v>2310901513通所リハビリテーション</v>
      </c>
      <c r="B4580" s="489">
        <v>2310901513</v>
      </c>
      <c r="C4580" s="489" t="s">
        <v>2511</v>
      </c>
      <c r="D4580" s="489" t="s">
        <v>14881</v>
      </c>
    </row>
    <row r="4581" spans="1:4">
      <c r="A4581" s="489" t="str">
        <f t="shared" si="71"/>
        <v>2310901513通所リハビリテーション</v>
      </c>
      <c r="B4581" s="489">
        <v>2310901513</v>
      </c>
      <c r="C4581" s="489" t="s">
        <v>2511</v>
      </c>
      <c r="D4581" s="489" t="s">
        <v>14881</v>
      </c>
    </row>
    <row r="4582" spans="1:4">
      <c r="A4582" s="489" t="str">
        <f t="shared" si="71"/>
        <v>2310901513通所リハビリテーション</v>
      </c>
      <c r="B4582" s="489">
        <v>2310901513</v>
      </c>
      <c r="C4582" s="489" t="s">
        <v>2511</v>
      </c>
      <c r="D4582" s="489" t="s">
        <v>14881</v>
      </c>
    </row>
    <row r="4583" spans="1:4">
      <c r="A4583" s="489" t="str">
        <f t="shared" si="71"/>
        <v>2310901513訪問リハビリテーション</v>
      </c>
      <c r="B4583" s="489">
        <v>2310901513</v>
      </c>
      <c r="C4583" s="489" t="s">
        <v>2104</v>
      </c>
      <c r="D4583" s="489" t="s">
        <v>14881</v>
      </c>
    </row>
    <row r="4584" spans="1:4">
      <c r="A4584" s="489" t="str">
        <f t="shared" si="71"/>
        <v>2310901513訪問看護</v>
      </c>
      <c r="B4584" s="489">
        <v>2310901513</v>
      </c>
      <c r="C4584" s="489" t="s">
        <v>2102</v>
      </c>
      <c r="D4584" s="489" t="s">
        <v>14881</v>
      </c>
    </row>
    <row r="4585" spans="1:4">
      <c r="A4585" s="489" t="str">
        <f t="shared" si="71"/>
        <v>2310901539介護予防訪問リハビリテーション</v>
      </c>
      <c r="B4585" s="489">
        <v>2310901539</v>
      </c>
      <c r="C4585" s="489" t="s">
        <v>2108</v>
      </c>
      <c r="D4585" s="489" t="s">
        <v>14882</v>
      </c>
    </row>
    <row r="4586" spans="1:4">
      <c r="A4586" s="489" t="str">
        <f t="shared" si="71"/>
        <v>2310901539介護予防訪問看護</v>
      </c>
      <c r="B4586" s="489">
        <v>2310901539</v>
      </c>
      <c r="C4586" s="489" t="s">
        <v>2103</v>
      </c>
      <c r="D4586" s="489" t="s">
        <v>14882</v>
      </c>
    </row>
    <row r="4587" spans="1:4">
      <c r="A4587" s="489" t="str">
        <f t="shared" si="71"/>
        <v>2310901539訪問リハビリテーション</v>
      </c>
      <c r="B4587" s="489">
        <v>2310901539</v>
      </c>
      <c r="C4587" s="489" t="s">
        <v>2104</v>
      </c>
      <c r="D4587" s="489" t="s">
        <v>14882</v>
      </c>
    </row>
    <row r="4588" spans="1:4">
      <c r="A4588" s="489" t="str">
        <f t="shared" si="71"/>
        <v>2310901539訪問看護</v>
      </c>
      <c r="B4588" s="489">
        <v>2310901539</v>
      </c>
      <c r="C4588" s="489" t="s">
        <v>2102</v>
      </c>
      <c r="D4588" s="489" t="s">
        <v>14882</v>
      </c>
    </row>
    <row r="4589" spans="1:4">
      <c r="A4589" s="489" t="str">
        <f t="shared" si="71"/>
        <v>2310901547介護予防訪問リハビリテーション</v>
      </c>
      <c r="B4589" s="489">
        <v>2310901547</v>
      </c>
      <c r="C4589" s="489" t="s">
        <v>2108</v>
      </c>
      <c r="D4589" s="489" t="s">
        <v>14883</v>
      </c>
    </row>
    <row r="4590" spans="1:4">
      <c r="A4590" s="489" t="str">
        <f t="shared" si="71"/>
        <v>2310901547介護予防訪問看護</v>
      </c>
      <c r="B4590" s="489">
        <v>2310901547</v>
      </c>
      <c r="C4590" s="489" t="s">
        <v>2103</v>
      </c>
      <c r="D4590" s="489" t="s">
        <v>14883</v>
      </c>
    </row>
    <row r="4591" spans="1:4">
      <c r="A4591" s="489" t="str">
        <f t="shared" si="71"/>
        <v>2310901547訪問リハビリテーション</v>
      </c>
      <c r="B4591" s="489">
        <v>2310901547</v>
      </c>
      <c r="C4591" s="489" t="s">
        <v>2104</v>
      </c>
      <c r="D4591" s="489" t="s">
        <v>14883</v>
      </c>
    </row>
    <row r="4592" spans="1:4">
      <c r="A4592" s="489" t="str">
        <f t="shared" si="71"/>
        <v>2310901547訪問看護</v>
      </c>
      <c r="B4592" s="489">
        <v>2310901547</v>
      </c>
      <c r="C4592" s="489" t="s">
        <v>2102</v>
      </c>
      <c r="D4592" s="489" t="s">
        <v>14883</v>
      </c>
    </row>
    <row r="4593" spans="1:4">
      <c r="A4593" s="489" t="str">
        <f t="shared" si="71"/>
        <v>2310901588介護予防訪問リハビリテーション</v>
      </c>
      <c r="B4593" s="489">
        <v>2310901588</v>
      </c>
      <c r="C4593" s="489" t="s">
        <v>2108</v>
      </c>
      <c r="D4593" s="489" t="s">
        <v>14884</v>
      </c>
    </row>
    <row r="4594" spans="1:4">
      <c r="A4594" s="489" t="str">
        <f t="shared" si="71"/>
        <v>2310901588介護予防訪問看護</v>
      </c>
      <c r="B4594" s="489">
        <v>2310901588</v>
      </c>
      <c r="C4594" s="489" t="s">
        <v>2103</v>
      </c>
      <c r="D4594" s="489" t="s">
        <v>14884</v>
      </c>
    </row>
    <row r="4595" spans="1:4">
      <c r="A4595" s="489" t="str">
        <f t="shared" si="71"/>
        <v>2310901588訪問リハビリテーション</v>
      </c>
      <c r="B4595" s="489">
        <v>2310901588</v>
      </c>
      <c r="C4595" s="489" t="s">
        <v>2104</v>
      </c>
      <c r="D4595" s="489" t="s">
        <v>14884</v>
      </c>
    </row>
    <row r="4596" spans="1:4">
      <c r="A4596" s="489" t="str">
        <f t="shared" si="71"/>
        <v>2310901588訪問看護</v>
      </c>
      <c r="B4596" s="489">
        <v>2310901588</v>
      </c>
      <c r="C4596" s="489" t="s">
        <v>2102</v>
      </c>
      <c r="D4596" s="489" t="s">
        <v>14884</v>
      </c>
    </row>
    <row r="4597" spans="1:4">
      <c r="A4597" s="489" t="str">
        <f t="shared" si="71"/>
        <v>2310901596介護予防訪問リハビリテーション</v>
      </c>
      <c r="B4597" s="489">
        <v>2310901596</v>
      </c>
      <c r="C4597" s="489" t="s">
        <v>2108</v>
      </c>
      <c r="D4597" s="489" t="s">
        <v>14885</v>
      </c>
    </row>
    <row r="4598" spans="1:4">
      <c r="A4598" s="489" t="str">
        <f t="shared" si="71"/>
        <v>2310901596介護予防訪問看護</v>
      </c>
      <c r="B4598" s="489">
        <v>2310901596</v>
      </c>
      <c r="C4598" s="489" t="s">
        <v>2103</v>
      </c>
      <c r="D4598" s="489" t="s">
        <v>14885</v>
      </c>
    </row>
    <row r="4599" spans="1:4">
      <c r="A4599" s="489" t="str">
        <f t="shared" si="71"/>
        <v>2310901596訪問リハビリテーション</v>
      </c>
      <c r="B4599" s="489">
        <v>2310901596</v>
      </c>
      <c r="C4599" s="489" t="s">
        <v>2104</v>
      </c>
      <c r="D4599" s="489" t="s">
        <v>14885</v>
      </c>
    </row>
    <row r="4600" spans="1:4">
      <c r="A4600" s="489" t="str">
        <f t="shared" si="71"/>
        <v>2310901596訪問看護</v>
      </c>
      <c r="B4600" s="489">
        <v>2310901596</v>
      </c>
      <c r="C4600" s="489" t="s">
        <v>2102</v>
      </c>
      <c r="D4600" s="489" t="s">
        <v>14885</v>
      </c>
    </row>
    <row r="4601" spans="1:4">
      <c r="A4601" s="489" t="str">
        <f t="shared" si="71"/>
        <v>2310901612介護予防訪問リハビリテーション</v>
      </c>
      <c r="B4601" s="489">
        <v>2310901612</v>
      </c>
      <c r="C4601" s="489" t="s">
        <v>2108</v>
      </c>
      <c r="D4601" s="489" t="s">
        <v>14886</v>
      </c>
    </row>
    <row r="4602" spans="1:4">
      <c r="A4602" s="489" t="str">
        <f t="shared" si="71"/>
        <v>2310901612介護予防訪問看護</v>
      </c>
      <c r="B4602" s="489">
        <v>2310901612</v>
      </c>
      <c r="C4602" s="489" t="s">
        <v>2103</v>
      </c>
      <c r="D4602" s="489" t="s">
        <v>14886</v>
      </c>
    </row>
    <row r="4603" spans="1:4">
      <c r="A4603" s="489" t="str">
        <f t="shared" si="71"/>
        <v>2310901612訪問リハビリテーション</v>
      </c>
      <c r="B4603" s="489">
        <v>2310901612</v>
      </c>
      <c r="C4603" s="489" t="s">
        <v>2104</v>
      </c>
      <c r="D4603" s="489" t="s">
        <v>14886</v>
      </c>
    </row>
    <row r="4604" spans="1:4">
      <c r="A4604" s="489" t="str">
        <f t="shared" si="71"/>
        <v>2310901612訪問看護</v>
      </c>
      <c r="B4604" s="489">
        <v>2310901612</v>
      </c>
      <c r="C4604" s="489" t="s">
        <v>2102</v>
      </c>
      <c r="D4604" s="489" t="s">
        <v>14886</v>
      </c>
    </row>
    <row r="4605" spans="1:4">
      <c r="A4605" s="489" t="str">
        <f t="shared" si="71"/>
        <v>2310901646介護予防訪問リハビリテーション</v>
      </c>
      <c r="B4605" s="489">
        <v>2310901646</v>
      </c>
      <c r="C4605" s="489" t="s">
        <v>2108</v>
      </c>
      <c r="D4605" s="489" t="s">
        <v>14887</v>
      </c>
    </row>
    <row r="4606" spans="1:4">
      <c r="A4606" s="489" t="str">
        <f t="shared" si="71"/>
        <v>2310901646介護予防訪問看護</v>
      </c>
      <c r="B4606" s="489">
        <v>2310901646</v>
      </c>
      <c r="C4606" s="489" t="s">
        <v>2103</v>
      </c>
      <c r="D4606" s="489" t="s">
        <v>14887</v>
      </c>
    </row>
    <row r="4607" spans="1:4">
      <c r="A4607" s="489" t="str">
        <f t="shared" si="71"/>
        <v>2310901646訪問リハビリテーション</v>
      </c>
      <c r="B4607" s="489">
        <v>2310901646</v>
      </c>
      <c r="C4607" s="489" t="s">
        <v>2104</v>
      </c>
      <c r="D4607" s="489" t="s">
        <v>14887</v>
      </c>
    </row>
    <row r="4608" spans="1:4">
      <c r="A4608" s="489" t="str">
        <f t="shared" si="71"/>
        <v>2310901646訪問看護</v>
      </c>
      <c r="B4608" s="489">
        <v>2310901646</v>
      </c>
      <c r="C4608" s="489" t="s">
        <v>2102</v>
      </c>
      <c r="D4608" s="489" t="s">
        <v>14887</v>
      </c>
    </row>
    <row r="4609" spans="1:4">
      <c r="A4609" s="489" t="str">
        <f t="shared" si="71"/>
        <v>2310901661介護予防訪問リハビリテーション</v>
      </c>
      <c r="B4609" s="489">
        <v>2310901661</v>
      </c>
      <c r="C4609" s="489" t="s">
        <v>2108</v>
      </c>
      <c r="D4609" s="489" t="s">
        <v>14888</v>
      </c>
    </row>
    <row r="4610" spans="1:4">
      <c r="A4610" s="489" t="str">
        <f t="shared" ref="A4610:A4673" si="72">B4610&amp;C4610</f>
        <v>2310901661介護予防訪問看護</v>
      </c>
      <c r="B4610" s="489">
        <v>2310901661</v>
      </c>
      <c r="C4610" s="489" t="s">
        <v>2103</v>
      </c>
      <c r="D4610" s="489" t="s">
        <v>14888</v>
      </c>
    </row>
    <row r="4611" spans="1:4">
      <c r="A4611" s="489" t="str">
        <f t="shared" si="72"/>
        <v>2310901661訪問リハビリテーション</v>
      </c>
      <c r="B4611" s="489">
        <v>2310901661</v>
      </c>
      <c r="C4611" s="489" t="s">
        <v>2104</v>
      </c>
      <c r="D4611" s="489" t="s">
        <v>14888</v>
      </c>
    </row>
    <row r="4612" spans="1:4">
      <c r="A4612" s="489" t="str">
        <f t="shared" si="72"/>
        <v>2310901661訪問看護</v>
      </c>
      <c r="B4612" s="489">
        <v>2310901661</v>
      </c>
      <c r="C4612" s="489" t="s">
        <v>2102</v>
      </c>
      <c r="D4612" s="489" t="s">
        <v>14888</v>
      </c>
    </row>
    <row r="4613" spans="1:4">
      <c r="A4613" s="489" t="str">
        <f t="shared" si="72"/>
        <v>2310901703介護予防訪問リハビリテーション</v>
      </c>
      <c r="B4613" s="489">
        <v>2310901703</v>
      </c>
      <c r="C4613" s="489" t="s">
        <v>2108</v>
      </c>
      <c r="D4613" s="489" t="s">
        <v>14889</v>
      </c>
    </row>
    <row r="4614" spans="1:4">
      <c r="A4614" s="489" t="str">
        <f t="shared" si="72"/>
        <v>2310901703介護予防訪問看護</v>
      </c>
      <c r="B4614" s="489">
        <v>2310901703</v>
      </c>
      <c r="C4614" s="489" t="s">
        <v>2103</v>
      </c>
      <c r="D4614" s="489" t="s">
        <v>14889</v>
      </c>
    </row>
    <row r="4615" spans="1:4">
      <c r="A4615" s="489" t="str">
        <f t="shared" si="72"/>
        <v>2310901703訪問リハビリテーション</v>
      </c>
      <c r="B4615" s="489">
        <v>2310901703</v>
      </c>
      <c r="C4615" s="489" t="s">
        <v>2104</v>
      </c>
      <c r="D4615" s="489" t="s">
        <v>14889</v>
      </c>
    </row>
    <row r="4616" spans="1:4">
      <c r="A4616" s="489" t="str">
        <f t="shared" si="72"/>
        <v>2310901703訪問看護</v>
      </c>
      <c r="B4616" s="489">
        <v>2310901703</v>
      </c>
      <c r="C4616" s="489" t="s">
        <v>2102</v>
      </c>
      <c r="D4616" s="489" t="s">
        <v>14889</v>
      </c>
    </row>
    <row r="4617" spans="1:4">
      <c r="A4617" s="489" t="str">
        <f t="shared" si="72"/>
        <v>2310901711介護予防通所リハビリテーション</v>
      </c>
      <c r="B4617" s="489">
        <v>2310901711</v>
      </c>
      <c r="C4617" s="489" t="s">
        <v>2512</v>
      </c>
      <c r="D4617" s="489" t="s">
        <v>14890</v>
      </c>
    </row>
    <row r="4618" spans="1:4">
      <c r="A4618" s="489" t="str">
        <f t="shared" si="72"/>
        <v>2310901711介護予防訪問リハビリテーション</v>
      </c>
      <c r="B4618" s="489">
        <v>2310901711</v>
      </c>
      <c r="C4618" s="489" t="s">
        <v>2108</v>
      </c>
      <c r="D4618" s="489" t="s">
        <v>14890</v>
      </c>
    </row>
    <row r="4619" spans="1:4">
      <c r="A4619" s="489" t="str">
        <f t="shared" si="72"/>
        <v>2310901711介護予防訪問看護</v>
      </c>
      <c r="B4619" s="489">
        <v>2310901711</v>
      </c>
      <c r="C4619" s="489" t="s">
        <v>2103</v>
      </c>
      <c r="D4619" s="489" t="s">
        <v>14890</v>
      </c>
    </row>
    <row r="4620" spans="1:4">
      <c r="A4620" s="489" t="str">
        <f t="shared" si="72"/>
        <v>2310901711通所リハビリテーション</v>
      </c>
      <c r="B4620" s="489">
        <v>2310901711</v>
      </c>
      <c r="C4620" s="489" t="s">
        <v>2511</v>
      </c>
      <c r="D4620" s="489" t="s">
        <v>14890</v>
      </c>
    </row>
    <row r="4621" spans="1:4">
      <c r="A4621" s="489" t="str">
        <f t="shared" si="72"/>
        <v>2310901711訪問リハビリテーション</v>
      </c>
      <c r="B4621" s="489">
        <v>2310901711</v>
      </c>
      <c r="C4621" s="489" t="s">
        <v>2104</v>
      </c>
      <c r="D4621" s="489" t="s">
        <v>14890</v>
      </c>
    </row>
    <row r="4622" spans="1:4">
      <c r="A4622" s="489" t="str">
        <f t="shared" si="72"/>
        <v>2310901711訪問看護</v>
      </c>
      <c r="B4622" s="489">
        <v>2310901711</v>
      </c>
      <c r="C4622" s="489" t="s">
        <v>2102</v>
      </c>
      <c r="D4622" s="489" t="s">
        <v>14890</v>
      </c>
    </row>
    <row r="4623" spans="1:4">
      <c r="A4623" s="489" t="str">
        <f t="shared" si="72"/>
        <v>2310901729介護予防訪問リハビリテーション</v>
      </c>
      <c r="B4623" s="489">
        <v>2310901729</v>
      </c>
      <c r="C4623" s="489" t="s">
        <v>2108</v>
      </c>
      <c r="D4623" s="489" t="s">
        <v>14891</v>
      </c>
    </row>
    <row r="4624" spans="1:4">
      <c r="A4624" s="489" t="str">
        <f t="shared" si="72"/>
        <v>2310901729介護予防訪問看護</v>
      </c>
      <c r="B4624" s="489">
        <v>2310901729</v>
      </c>
      <c r="C4624" s="489" t="s">
        <v>2103</v>
      </c>
      <c r="D4624" s="489" t="s">
        <v>14891</v>
      </c>
    </row>
    <row r="4625" spans="1:4">
      <c r="A4625" s="489" t="str">
        <f t="shared" si="72"/>
        <v>2310901729訪問リハビリテーション</v>
      </c>
      <c r="B4625" s="489">
        <v>2310901729</v>
      </c>
      <c r="C4625" s="489" t="s">
        <v>2104</v>
      </c>
      <c r="D4625" s="489" t="s">
        <v>14891</v>
      </c>
    </row>
    <row r="4626" spans="1:4">
      <c r="A4626" s="489" t="str">
        <f t="shared" si="72"/>
        <v>2310901729訪問看護</v>
      </c>
      <c r="B4626" s="489">
        <v>2310901729</v>
      </c>
      <c r="C4626" s="489" t="s">
        <v>2102</v>
      </c>
      <c r="D4626" s="489" t="s">
        <v>14891</v>
      </c>
    </row>
    <row r="4627" spans="1:4">
      <c r="A4627" s="489" t="str">
        <f t="shared" si="72"/>
        <v>2310901745介護予防通所リハビリテーション</v>
      </c>
      <c r="B4627" s="489">
        <v>2310901745</v>
      </c>
      <c r="C4627" s="489" t="s">
        <v>2512</v>
      </c>
      <c r="D4627" s="489" t="s">
        <v>14892</v>
      </c>
    </row>
    <row r="4628" spans="1:4">
      <c r="A4628" s="489" t="str">
        <f t="shared" si="72"/>
        <v>2310901745介護予防訪問リハビリテーション</v>
      </c>
      <c r="B4628" s="489">
        <v>2310901745</v>
      </c>
      <c r="C4628" s="489" t="s">
        <v>2108</v>
      </c>
      <c r="D4628" s="489" t="s">
        <v>14892</v>
      </c>
    </row>
    <row r="4629" spans="1:4">
      <c r="A4629" s="489" t="str">
        <f t="shared" si="72"/>
        <v>2310901745介護予防訪問看護</v>
      </c>
      <c r="B4629" s="489">
        <v>2310901745</v>
      </c>
      <c r="C4629" s="489" t="s">
        <v>2103</v>
      </c>
      <c r="D4629" s="489" t="s">
        <v>14892</v>
      </c>
    </row>
    <row r="4630" spans="1:4">
      <c r="A4630" s="489" t="str">
        <f t="shared" si="72"/>
        <v>2310901745通所リハビリテーション</v>
      </c>
      <c r="B4630" s="489">
        <v>2310901745</v>
      </c>
      <c r="C4630" s="489" t="s">
        <v>2511</v>
      </c>
      <c r="D4630" s="489" t="s">
        <v>14892</v>
      </c>
    </row>
    <row r="4631" spans="1:4">
      <c r="A4631" s="489" t="str">
        <f t="shared" si="72"/>
        <v>2310901745訪問リハビリテーション</v>
      </c>
      <c r="B4631" s="489">
        <v>2310901745</v>
      </c>
      <c r="C4631" s="489" t="s">
        <v>2104</v>
      </c>
      <c r="D4631" s="489" t="s">
        <v>14892</v>
      </c>
    </row>
    <row r="4632" spans="1:4">
      <c r="A4632" s="489" t="str">
        <f t="shared" si="72"/>
        <v>2310901745訪問看護</v>
      </c>
      <c r="B4632" s="489">
        <v>2310901745</v>
      </c>
      <c r="C4632" s="489" t="s">
        <v>2102</v>
      </c>
      <c r="D4632" s="489" t="s">
        <v>14892</v>
      </c>
    </row>
    <row r="4633" spans="1:4">
      <c r="A4633" s="489" t="str">
        <f t="shared" si="72"/>
        <v>2310901752介護予防訪問リハビリテーション</v>
      </c>
      <c r="B4633" s="489">
        <v>2310901752</v>
      </c>
      <c r="C4633" s="489" t="s">
        <v>2108</v>
      </c>
      <c r="D4633" s="489" t="s">
        <v>14893</v>
      </c>
    </row>
    <row r="4634" spans="1:4">
      <c r="A4634" s="489" t="str">
        <f t="shared" si="72"/>
        <v>2310901752介護予防訪問看護</v>
      </c>
      <c r="B4634" s="489">
        <v>2310901752</v>
      </c>
      <c r="C4634" s="489" t="s">
        <v>2103</v>
      </c>
      <c r="D4634" s="489" t="s">
        <v>14893</v>
      </c>
    </row>
    <row r="4635" spans="1:4">
      <c r="A4635" s="489" t="str">
        <f t="shared" si="72"/>
        <v>2310901752訪問リハビリテーション</v>
      </c>
      <c r="B4635" s="489">
        <v>2310901752</v>
      </c>
      <c r="C4635" s="489" t="s">
        <v>2104</v>
      </c>
      <c r="D4635" s="489" t="s">
        <v>14893</v>
      </c>
    </row>
    <row r="4636" spans="1:4">
      <c r="A4636" s="489" t="str">
        <f t="shared" si="72"/>
        <v>2310901752訪問看護</v>
      </c>
      <c r="B4636" s="489">
        <v>2310901752</v>
      </c>
      <c r="C4636" s="489" t="s">
        <v>2102</v>
      </c>
      <c r="D4636" s="489" t="s">
        <v>14893</v>
      </c>
    </row>
    <row r="4637" spans="1:4">
      <c r="A4637" s="489" t="str">
        <f t="shared" si="72"/>
        <v>2310901778介護予防通所リハビリテーション</v>
      </c>
      <c r="B4637" s="489">
        <v>2310901778</v>
      </c>
      <c r="C4637" s="489" t="s">
        <v>2512</v>
      </c>
      <c r="D4637" s="489" t="s">
        <v>14894</v>
      </c>
    </row>
    <row r="4638" spans="1:4">
      <c r="A4638" s="489" t="str">
        <f t="shared" si="72"/>
        <v>2310901778介護予防訪問リハビリテーション</v>
      </c>
      <c r="B4638" s="489">
        <v>2310901778</v>
      </c>
      <c r="C4638" s="489" t="s">
        <v>2108</v>
      </c>
      <c r="D4638" s="489" t="s">
        <v>14894</v>
      </c>
    </row>
    <row r="4639" spans="1:4">
      <c r="A4639" s="489" t="str">
        <f t="shared" si="72"/>
        <v>2310901778介護予防訪問看護</v>
      </c>
      <c r="B4639" s="489">
        <v>2310901778</v>
      </c>
      <c r="C4639" s="489" t="s">
        <v>2103</v>
      </c>
      <c r="D4639" s="489" t="s">
        <v>14894</v>
      </c>
    </row>
    <row r="4640" spans="1:4">
      <c r="A4640" s="489" t="str">
        <f t="shared" si="72"/>
        <v>2310901778通所リハビリテーション</v>
      </c>
      <c r="B4640" s="489">
        <v>2310901778</v>
      </c>
      <c r="C4640" s="489" t="s">
        <v>2511</v>
      </c>
      <c r="D4640" s="489" t="s">
        <v>14894</v>
      </c>
    </row>
    <row r="4641" spans="1:4">
      <c r="A4641" s="489" t="str">
        <f t="shared" si="72"/>
        <v>2310901778訪問リハビリテーション</v>
      </c>
      <c r="B4641" s="489">
        <v>2310901778</v>
      </c>
      <c r="C4641" s="489" t="s">
        <v>2104</v>
      </c>
      <c r="D4641" s="489" t="s">
        <v>14894</v>
      </c>
    </row>
    <row r="4642" spans="1:4">
      <c r="A4642" s="489" t="str">
        <f t="shared" si="72"/>
        <v>2310901778訪問看護</v>
      </c>
      <c r="B4642" s="489">
        <v>2310901778</v>
      </c>
      <c r="C4642" s="489" t="s">
        <v>2102</v>
      </c>
      <c r="D4642" s="489" t="s">
        <v>14894</v>
      </c>
    </row>
    <row r="4643" spans="1:4">
      <c r="A4643" s="489" t="str">
        <f t="shared" si="72"/>
        <v>2310901794介護予防訪問リハビリテーション</v>
      </c>
      <c r="B4643" s="489">
        <v>2310901794</v>
      </c>
      <c r="C4643" s="489" t="s">
        <v>2108</v>
      </c>
      <c r="D4643" s="489" t="s">
        <v>14895</v>
      </c>
    </row>
    <row r="4644" spans="1:4">
      <c r="A4644" s="489" t="str">
        <f t="shared" si="72"/>
        <v>2310901794介護予防訪問看護</v>
      </c>
      <c r="B4644" s="489">
        <v>2310901794</v>
      </c>
      <c r="C4644" s="489" t="s">
        <v>2103</v>
      </c>
      <c r="D4644" s="489" t="s">
        <v>14895</v>
      </c>
    </row>
    <row r="4645" spans="1:4">
      <c r="A4645" s="489" t="str">
        <f t="shared" si="72"/>
        <v>2310901794訪問リハビリテーション</v>
      </c>
      <c r="B4645" s="489">
        <v>2310901794</v>
      </c>
      <c r="C4645" s="489" t="s">
        <v>2104</v>
      </c>
      <c r="D4645" s="489" t="s">
        <v>14895</v>
      </c>
    </row>
    <row r="4646" spans="1:4">
      <c r="A4646" s="489" t="str">
        <f t="shared" si="72"/>
        <v>2310901794訪問看護</v>
      </c>
      <c r="B4646" s="489">
        <v>2310901794</v>
      </c>
      <c r="C4646" s="489" t="s">
        <v>2102</v>
      </c>
      <c r="D4646" s="489" t="s">
        <v>14895</v>
      </c>
    </row>
    <row r="4647" spans="1:4">
      <c r="A4647" s="489" t="str">
        <f t="shared" si="72"/>
        <v>2310901810介護予防訪問リハビリテーション</v>
      </c>
      <c r="B4647" s="489">
        <v>2310901810</v>
      </c>
      <c r="C4647" s="489" t="s">
        <v>2108</v>
      </c>
      <c r="D4647" s="489" t="s">
        <v>14896</v>
      </c>
    </row>
    <row r="4648" spans="1:4">
      <c r="A4648" s="489" t="str">
        <f t="shared" si="72"/>
        <v>2310901810介護予防訪問看護</v>
      </c>
      <c r="B4648" s="489">
        <v>2310901810</v>
      </c>
      <c r="C4648" s="489" t="s">
        <v>2103</v>
      </c>
      <c r="D4648" s="489" t="s">
        <v>14896</v>
      </c>
    </row>
    <row r="4649" spans="1:4">
      <c r="A4649" s="489" t="str">
        <f t="shared" si="72"/>
        <v>2310901810訪問リハビリテーション</v>
      </c>
      <c r="B4649" s="489">
        <v>2310901810</v>
      </c>
      <c r="C4649" s="489" t="s">
        <v>2104</v>
      </c>
      <c r="D4649" s="489" t="s">
        <v>14896</v>
      </c>
    </row>
    <row r="4650" spans="1:4">
      <c r="A4650" s="489" t="str">
        <f t="shared" si="72"/>
        <v>2310901810訪問看護</v>
      </c>
      <c r="B4650" s="489">
        <v>2310901810</v>
      </c>
      <c r="C4650" s="489" t="s">
        <v>2102</v>
      </c>
      <c r="D4650" s="489" t="s">
        <v>14896</v>
      </c>
    </row>
    <row r="4651" spans="1:4">
      <c r="A4651" s="489" t="str">
        <f t="shared" si="72"/>
        <v>2310901828介護予防訪問リハビリテーション</v>
      </c>
      <c r="B4651" s="489">
        <v>2310901828</v>
      </c>
      <c r="C4651" s="489" t="s">
        <v>2108</v>
      </c>
      <c r="D4651" s="489" t="s">
        <v>14897</v>
      </c>
    </row>
    <row r="4652" spans="1:4">
      <c r="A4652" s="489" t="str">
        <f t="shared" si="72"/>
        <v>2310901828介護予防訪問看護</v>
      </c>
      <c r="B4652" s="489">
        <v>2310901828</v>
      </c>
      <c r="C4652" s="489" t="s">
        <v>2103</v>
      </c>
      <c r="D4652" s="489" t="s">
        <v>14897</v>
      </c>
    </row>
    <row r="4653" spans="1:4">
      <c r="A4653" s="489" t="str">
        <f t="shared" si="72"/>
        <v>2310901828訪問リハビリテーション</v>
      </c>
      <c r="B4653" s="489">
        <v>2310901828</v>
      </c>
      <c r="C4653" s="489" t="s">
        <v>2104</v>
      </c>
      <c r="D4653" s="489" t="s">
        <v>14897</v>
      </c>
    </row>
    <row r="4654" spans="1:4">
      <c r="A4654" s="489" t="str">
        <f t="shared" si="72"/>
        <v>2310901828訪問看護</v>
      </c>
      <c r="B4654" s="489">
        <v>2310901828</v>
      </c>
      <c r="C4654" s="489" t="s">
        <v>2102</v>
      </c>
      <c r="D4654" s="489" t="s">
        <v>14897</v>
      </c>
    </row>
    <row r="4655" spans="1:4">
      <c r="A4655" s="489" t="str">
        <f t="shared" si="72"/>
        <v>2310901836介護予防訪問リハビリテーション</v>
      </c>
      <c r="B4655" s="489">
        <v>2310901836</v>
      </c>
      <c r="C4655" s="489" t="s">
        <v>2108</v>
      </c>
      <c r="D4655" s="489" t="s">
        <v>14898</v>
      </c>
    </row>
    <row r="4656" spans="1:4">
      <c r="A4656" s="489" t="str">
        <f t="shared" si="72"/>
        <v>2310901836介護予防訪問看護</v>
      </c>
      <c r="B4656" s="489">
        <v>2310901836</v>
      </c>
      <c r="C4656" s="489" t="s">
        <v>2103</v>
      </c>
      <c r="D4656" s="489" t="s">
        <v>14898</v>
      </c>
    </row>
    <row r="4657" spans="1:4">
      <c r="A4657" s="489" t="str">
        <f t="shared" si="72"/>
        <v>2310901836訪問リハビリテーション</v>
      </c>
      <c r="B4657" s="489">
        <v>2310901836</v>
      </c>
      <c r="C4657" s="489" t="s">
        <v>2104</v>
      </c>
      <c r="D4657" s="489" t="s">
        <v>14898</v>
      </c>
    </row>
    <row r="4658" spans="1:4">
      <c r="A4658" s="489" t="str">
        <f t="shared" si="72"/>
        <v>2310901836訪問看護</v>
      </c>
      <c r="B4658" s="489">
        <v>2310901836</v>
      </c>
      <c r="C4658" s="489" t="s">
        <v>2102</v>
      </c>
      <c r="D4658" s="489" t="s">
        <v>14898</v>
      </c>
    </row>
    <row r="4659" spans="1:4">
      <c r="A4659" s="489" t="str">
        <f t="shared" si="72"/>
        <v>2310901844介護予防訪問リハビリテーション</v>
      </c>
      <c r="B4659" s="489">
        <v>2310901844</v>
      </c>
      <c r="C4659" s="489" t="s">
        <v>2108</v>
      </c>
      <c r="D4659" s="489" t="s">
        <v>14899</v>
      </c>
    </row>
    <row r="4660" spans="1:4">
      <c r="A4660" s="489" t="str">
        <f t="shared" si="72"/>
        <v>2310901844介護予防訪問看護</v>
      </c>
      <c r="B4660" s="489">
        <v>2310901844</v>
      </c>
      <c r="C4660" s="489" t="s">
        <v>2103</v>
      </c>
      <c r="D4660" s="489" t="s">
        <v>14899</v>
      </c>
    </row>
    <row r="4661" spans="1:4">
      <c r="A4661" s="489" t="str">
        <f t="shared" si="72"/>
        <v>2310901844訪問リハビリテーション</v>
      </c>
      <c r="B4661" s="489">
        <v>2310901844</v>
      </c>
      <c r="C4661" s="489" t="s">
        <v>2104</v>
      </c>
      <c r="D4661" s="489" t="s">
        <v>14899</v>
      </c>
    </row>
    <row r="4662" spans="1:4">
      <c r="A4662" s="489" t="str">
        <f t="shared" si="72"/>
        <v>2310901844訪問看護</v>
      </c>
      <c r="B4662" s="489">
        <v>2310901844</v>
      </c>
      <c r="C4662" s="489" t="s">
        <v>2102</v>
      </c>
      <c r="D4662" s="489" t="s">
        <v>14899</v>
      </c>
    </row>
    <row r="4663" spans="1:4">
      <c r="A4663" s="489" t="str">
        <f t="shared" si="72"/>
        <v>2310901851介護予防訪問リハビリテーション</v>
      </c>
      <c r="B4663" s="489">
        <v>2310901851</v>
      </c>
      <c r="C4663" s="489" t="s">
        <v>2108</v>
      </c>
      <c r="D4663" s="489" t="s">
        <v>14900</v>
      </c>
    </row>
    <row r="4664" spans="1:4">
      <c r="A4664" s="489" t="str">
        <f t="shared" si="72"/>
        <v>2310901851介護予防訪問看護</v>
      </c>
      <c r="B4664" s="489">
        <v>2310901851</v>
      </c>
      <c r="C4664" s="489" t="s">
        <v>2103</v>
      </c>
      <c r="D4664" s="489" t="s">
        <v>14900</v>
      </c>
    </row>
    <row r="4665" spans="1:4">
      <c r="A4665" s="489" t="str">
        <f t="shared" si="72"/>
        <v>2310901851訪問リハビリテーション</v>
      </c>
      <c r="B4665" s="489">
        <v>2310901851</v>
      </c>
      <c r="C4665" s="489" t="s">
        <v>2104</v>
      </c>
      <c r="D4665" s="489" t="s">
        <v>14900</v>
      </c>
    </row>
    <row r="4666" spans="1:4">
      <c r="A4666" s="489" t="str">
        <f t="shared" si="72"/>
        <v>2310901851訪問看護</v>
      </c>
      <c r="B4666" s="489">
        <v>2310901851</v>
      </c>
      <c r="C4666" s="489" t="s">
        <v>2102</v>
      </c>
      <c r="D4666" s="489" t="s">
        <v>14900</v>
      </c>
    </row>
    <row r="4667" spans="1:4">
      <c r="A4667" s="489" t="str">
        <f t="shared" si="72"/>
        <v>2310901877介護予防訪問リハビリテーション</v>
      </c>
      <c r="B4667" s="489">
        <v>2310901877</v>
      </c>
      <c r="C4667" s="489" t="s">
        <v>2108</v>
      </c>
      <c r="D4667" s="489" t="s">
        <v>14901</v>
      </c>
    </row>
    <row r="4668" spans="1:4">
      <c r="A4668" s="489" t="str">
        <f t="shared" si="72"/>
        <v>2310901877介護予防訪問看護</v>
      </c>
      <c r="B4668" s="489">
        <v>2310901877</v>
      </c>
      <c r="C4668" s="489" t="s">
        <v>2103</v>
      </c>
      <c r="D4668" s="489" t="s">
        <v>14901</v>
      </c>
    </row>
    <row r="4669" spans="1:4">
      <c r="A4669" s="489" t="str">
        <f t="shared" si="72"/>
        <v>2310901877訪問リハビリテーション</v>
      </c>
      <c r="B4669" s="489">
        <v>2310901877</v>
      </c>
      <c r="C4669" s="489" t="s">
        <v>2104</v>
      </c>
      <c r="D4669" s="489" t="s">
        <v>14901</v>
      </c>
    </row>
    <row r="4670" spans="1:4">
      <c r="A4670" s="489" t="str">
        <f t="shared" si="72"/>
        <v>2310901877訪問看護</v>
      </c>
      <c r="B4670" s="489">
        <v>2310901877</v>
      </c>
      <c r="C4670" s="489" t="s">
        <v>2102</v>
      </c>
      <c r="D4670" s="489" t="s">
        <v>14901</v>
      </c>
    </row>
    <row r="4671" spans="1:4">
      <c r="A4671" s="489" t="str">
        <f t="shared" si="72"/>
        <v>2310901885介護予防訪問リハビリテーション</v>
      </c>
      <c r="B4671" s="489">
        <v>2310901885</v>
      </c>
      <c r="C4671" s="489" t="s">
        <v>2108</v>
      </c>
      <c r="D4671" s="489" t="s">
        <v>14902</v>
      </c>
    </row>
    <row r="4672" spans="1:4">
      <c r="A4672" s="489" t="str">
        <f t="shared" si="72"/>
        <v>2310901885介護予防訪問看護</v>
      </c>
      <c r="B4672" s="489">
        <v>2310901885</v>
      </c>
      <c r="C4672" s="489" t="s">
        <v>2103</v>
      </c>
      <c r="D4672" s="489" t="s">
        <v>14902</v>
      </c>
    </row>
    <row r="4673" spans="1:4">
      <c r="A4673" s="489" t="str">
        <f t="shared" si="72"/>
        <v>2310901885訪問リハビリテーション</v>
      </c>
      <c r="B4673" s="489">
        <v>2310901885</v>
      </c>
      <c r="C4673" s="489" t="s">
        <v>2104</v>
      </c>
      <c r="D4673" s="489" t="s">
        <v>14902</v>
      </c>
    </row>
    <row r="4674" spans="1:4">
      <c r="A4674" s="489" t="str">
        <f t="shared" ref="A4674:A4737" si="73">B4674&amp;C4674</f>
        <v>2310901885訪問看護</v>
      </c>
      <c r="B4674" s="489">
        <v>2310901885</v>
      </c>
      <c r="C4674" s="489" t="s">
        <v>2102</v>
      </c>
      <c r="D4674" s="489" t="s">
        <v>14902</v>
      </c>
    </row>
    <row r="4675" spans="1:4">
      <c r="A4675" s="489" t="str">
        <f t="shared" si="73"/>
        <v>2310901893介護予防訪問リハビリテーション</v>
      </c>
      <c r="B4675" s="489">
        <v>2310901893</v>
      </c>
      <c r="C4675" s="489" t="s">
        <v>2108</v>
      </c>
      <c r="D4675" s="489" t="s">
        <v>14903</v>
      </c>
    </row>
    <row r="4676" spans="1:4">
      <c r="A4676" s="489" t="str">
        <f t="shared" si="73"/>
        <v>2310901893介護予防訪問看護</v>
      </c>
      <c r="B4676" s="489">
        <v>2310901893</v>
      </c>
      <c r="C4676" s="489" t="s">
        <v>2103</v>
      </c>
      <c r="D4676" s="489" t="s">
        <v>14903</v>
      </c>
    </row>
    <row r="4677" spans="1:4">
      <c r="A4677" s="489" t="str">
        <f t="shared" si="73"/>
        <v>2310901893訪問リハビリテーション</v>
      </c>
      <c r="B4677" s="489">
        <v>2310901893</v>
      </c>
      <c r="C4677" s="489" t="s">
        <v>2104</v>
      </c>
      <c r="D4677" s="489" t="s">
        <v>14903</v>
      </c>
    </row>
    <row r="4678" spans="1:4">
      <c r="A4678" s="489" t="str">
        <f t="shared" si="73"/>
        <v>2310901893訪問看護</v>
      </c>
      <c r="B4678" s="489">
        <v>2310901893</v>
      </c>
      <c r="C4678" s="489" t="s">
        <v>2102</v>
      </c>
      <c r="D4678" s="489" t="s">
        <v>14903</v>
      </c>
    </row>
    <row r="4679" spans="1:4">
      <c r="A4679" s="489" t="str">
        <f t="shared" si="73"/>
        <v>2310901919介護予防訪問リハビリテーション</v>
      </c>
      <c r="B4679" s="489">
        <v>2310901919</v>
      </c>
      <c r="C4679" s="489" t="s">
        <v>2108</v>
      </c>
      <c r="D4679" s="489" t="s">
        <v>14904</v>
      </c>
    </row>
    <row r="4680" spans="1:4">
      <c r="A4680" s="489" t="str">
        <f t="shared" si="73"/>
        <v>2310901919介護予防訪問看護</v>
      </c>
      <c r="B4680" s="489">
        <v>2310901919</v>
      </c>
      <c r="C4680" s="489" t="s">
        <v>2103</v>
      </c>
      <c r="D4680" s="489" t="s">
        <v>14904</v>
      </c>
    </row>
    <row r="4681" spans="1:4">
      <c r="A4681" s="489" t="str">
        <f t="shared" si="73"/>
        <v>2310901919訪問リハビリテーション</v>
      </c>
      <c r="B4681" s="489">
        <v>2310901919</v>
      </c>
      <c r="C4681" s="489" t="s">
        <v>2104</v>
      </c>
      <c r="D4681" s="489" t="s">
        <v>14904</v>
      </c>
    </row>
    <row r="4682" spans="1:4">
      <c r="A4682" s="489" t="str">
        <f t="shared" si="73"/>
        <v>2310901919訪問看護</v>
      </c>
      <c r="B4682" s="489">
        <v>2310901919</v>
      </c>
      <c r="C4682" s="489" t="s">
        <v>2102</v>
      </c>
      <c r="D4682" s="489" t="s">
        <v>14904</v>
      </c>
    </row>
    <row r="4683" spans="1:4">
      <c r="A4683" s="489" t="str">
        <f t="shared" si="73"/>
        <v>2310901927介護予防訪問リハビリテーション</v>
      </c>
      <c r="B4683" s="489">
        <v>2310901927</v>
      </c>
      <c r="C4683" s="489" t="s">
        <v>2108</v>
      </c>
      <c r="D4683" s="489" t="s">
        <v>14905</v>
      </c>
    </row>
    <row r="4684" spans="1:4">
      <c r="A4684" s="489" t="str">
        <f t="shared" si="73"/>
        <v>2310901927介護予防訪問看護</v>
      </c>
      <c r="B4684" s="489">
        <v>2310901927</v>
      </c>
      <c r="C4684" s="489" t="s">
        <v>2103</v>
      </c>
      <c r="D4684" s="489" t="s">
        <v>14905</v>
      </c>
    </row>
    <row r="4685" spans="1:4">
      <c r="A4685" s="489" t="str">
        <f t="shared" si="73"/>
        <v>2310901927訪問リハビリテーション</v>
      </c>
      <c r="B4685" s="489">
        <v>2310901927</v>
      </c>
      <c r="C4685" s="489" t="s">
        <v>2104</v>
      </c>
      <c r="D4685" s="489" t="s">
        <v>14905</v>
      </c>
    </row>
    <row r="4686" spans="1:4">
      <c r="A4686" s="489" t="str">
        <f t="shared" si="73"/>
        <v>2310901927訪問看護</v>
      </c>
      <c r="B4686" s="489">
        <v>2310901927</v>
      </c>
      <c r="C4686" s="489" t="s">
        <v>2102</v>
      </c>
      <c r="D4686" s="489" t="s">
        <v>14905</v>
      </c>
    </row>
    <row r="4687" spans="1:4">
      <c r="A4687" s="489" t="str">
        <f t="shared" si="73"/>
        <v>2310901943介護予防訪問リハビリテーション</v>
      </c>
      <c r="B4687" s="489">
        <v>2310901943</v>
      </c>
      <c r="C4687" s="489" t="s">
        <v>2108</v>
      </c>
      <c r="D4687" s="489" t="s">
        <v>14906</v>
      </c>
    </row>
    <row r="4688" spans="1:4">
      <c r="A4688" s="489" t="str">
        <f t="shared" si="73"/>
        <v>2310901943介護予防訪問看護</v>
      </c>
      <c r="B4688" s="489">
        <v>2310901943</v>
      </c>
      <c r="C4688" s="489" t="s">
        <v>2103</v>
      </c>
      <c r="D4688" s="489" t="s">
        <v>14906</v>
      </c>
    </row>
    <row r="4689" spans="1:4">
      <c r="A4689" s="489" t="str">
        <f t="shared" si="73"/>
        <v>2310901943訪問リハビリテーション</v>
      </c>
      <c r="B4689" s="489">
        <v>2310901943</v>
      </c>
      <c r="C4689" s="489" t="s">
        <v>2104</v>
      </c>
      <c r="D4689" s="489" t="s">
        <v>14906</v>
      </c>
    </row>
    <row r="4690" spans="1:4">
      <c r="A4690" s="489" t="str">
        <f t="shared" si="73"/>
        <v>2310901943訪問看護</v>
      </c>
      <c r="B4690" s="489">
        <v>2310901943</v>
      </c>
      <c r="C4690" s="489" t="s">
        <v>2102</v>
      </c>
      <c r="D4690" s="489" t="s">
        <v>14906</v>
      </c>
    </row>
    <row r="4691" spans="1:4">
      <c r="A4691" s="489" t="str">
        <f t="shared" si="73"/>
        <v>2310901950介護予防訪問リハビリテーション</v>
      </c>
      <c r="B4691" s="489">
        <v>2310901950</v>
      </c>
      <c r="C4691" s="489" t="s">
        <v>2108</v>
      </c>
      <c r="D4691" s="489" t="s">
        <v>14907</v>
      </c>
    </row>
    <row r="4692" spans="1:4">
      <c r="A4692" s="489" t="str">
        <f t="shared" si="73"/>
        <v>2310901950介護予防訪問看護</v>
      </c>
      <c r="B4692" s="489">
        <v>2310901950</v>
      </c>
      <c r="C4692" s="489" t="s">
        <v>2103</v>
      </c>
      <c r="D4692" s="489" t="s">
        <v>14907</v>
      </c>
    </row>
    <row r="4693" spans="1:4">
      <c r="A4693" s="489" t="str">
        <f t="shared" si="73"/>
        <v>2310901950訪問リハビリテーション</v>
      </c>
      <c r="B4693" s="489">
        <v>2310901950</v>
      </c>
      <c r="C4693" s="489" t="s">
        <v>2104</v>
      </c>
      <c r="D4693" s="489" t="s">
        <v>14907</v>
      </c>
    </row>
    <row r="4694" spans="1:4">
      <c r="A4694" s="489" t="str">
        <f t="shared" si="73"/>
        <v>2310901950訪問看護</v>
      </c>
      <c r="B4694" s="489">
        <v>2310901950</v>
      </c>
      <c r="C4694" s="489" t="s">
        <v>2102</v>
      </c>
      <c r="D4694" s="489" t="s">
        <v>14907</v>
      </c>
    </row>
    <row r="4695" spans="1:4">
      <c r="A4695" s="489" t="str">
        <f t="shared" si="73"/>
        <v>2310901968介護予防訪問リハビリテーション</v>
      </c>
      <c r="B4695" s="489">
        <v>2310901968</v>
      </c>
      <c r="C4695" s="489" t="s">
        <v>2108</v>
      </c>
      <c r="D4695" s="489" t="s">
        <v>14908</v>
      </c>
    </row>
    <row r="4696" spans="1:4">
      <c r="A4696" s="489" t="str">
        <f t="shared" si="73"/>
        <v>2310901968介護予防訪問看護</v>
      </c>
      <c r="B4696" s="489">
        <v>2310901968</v>
      </c>
      <c r="C4696" s="489" t="s">
        <v>2103</v>
      </c>
      <c r="D4696" s="489" t="s">
        <v>14908</v>
      </c>
    </row>
    <row r="4697" spans="1:4">
      <c r="A4697" s="489" t="str">
        <f t="shared" si="73"/>
        <v>2310901968訪問リハビリテーション</v>
      </c>
      <c r="B4697" s="489">
        <v>2310901968</v>
      </c>
      <c r="C4697" s="489" t="s">
        <v>2104</v>
      </c>
      <c r="D4697" s="489" t="s">
        <v>14908</v>
      </c>
    </row>
    <row r="4698" spans="1:4">
      <c r="A4698" s="489" t="str">
        <f t="shared" si="73"/>
        <v>2310901968訪問看護</v>
      </c>
      <c r="B4698" s="489">
        <v>2310901968</v>
      </c>
      <c r="C4698" s="489" t="s">
        <v>2102</v>
      </c>
      <c r="D4698" s="489" t="s">
        <v>14908</v>
      </c>
    </row>
    <row r="4699" spans="1:4">
      <c r="A4699" s="489" t="str">
        <f t="shared" si="73"/>
        <v>2310901976介護予防訪問リハビリテーション</v>
      </c>
      <c r="B4699" s="489">
        <v>2310901976</v>
      </c>
      <c r="C4699" s="489" t="s">
        <v>2108</v>
      </c>
      <c r="D4699" s="489" t="s">
        <v>14909</v>
      </c>
    </row>
    <row r="4700" spans="1:4">
      <c r="A4700" s="489" t="str">
        <f t="shared" si="73"/>
        <v>2310901976介護予防訪問看護</v>
      </c>
      <c r="B4700" s="489">
        <v>2310901976</v>
      </c>
      <c r="C4700" s="489" t="s">
        <v>2103</v>
      </c>
      <c r="D4700" s="489" t="s">
        <v>14909</v>
      </c>
    </row>
    <row r="4701" spans="1:4">
      <c r="A4701" s="489" t="str">
        <f t="shared" si="73"/>
        <v>2310901976訪問リハビリテーション</v>
      </c>
      <c r="B4701" s="489">
        <v>2310901976</v>
      </c>
      <c r="C4701" s="489" t="s">
        <v>2104</v>
      </c>
      <c r="D4701" s="489" t="s">
        <v>14909</v>
      </c>
    </row>
    <row r="4702" spans="1:4">
      <c r="A4702" s="489" t="str">
        <f t="shared" si="73"/>
        <v>2310901976訪問看護</v>
      </c>
      <c r="B4702" s="489">
        <v>2310901976</v>
      </c>
      <c r="C4702" s="489" t="s">
        <v>2102</v>
      </c>
      <c r="D4702" s="489" t="s">
        <v>14909</v>
      </c>
    </row>
    <row r="4703" spans="1:4">
      <c r="A4703" s="489" t="str">
        <f t="shared" si="73"/>
        <v>2310901984介護予防通所リハビリテーション</v>
      </c>
      <c r="B4703" s="489">
        <v>2310901984</v>
      </c>
      <c r="C4703" s="489" t="s">
        <v>2512</v>
      </c>
      <c r="D4703" s="489" t="s">
        <v>14910</v>
      </c>
    </row>
    <row r="4704" spans="1:4">
      <c r="A4704" s="489" t="str">
        <f t="shared" si="73"/>
        <v>2310901984介護予防訪問リハビリテーション</v>
      </c>
      <c r="B4704" s="489">
        <v>2310901984</v>
      </c>
      <c r="C4704" s="489" t="s">
        <v>2108</v>
      </c>
      <c r="D4704" s="489" t="s">
        <v>14910</v>
      </c>
    </row>
    <row r="4705" spans="1:4">
      <c r="A4705" s="489" t="str">
        <f t="shared" si="73"/>
        <v>2310901984介護予防訪問看護</v>
      </c>
      <c r="B4705" s="489">
        <v>2310901984</v>
      </c>
      <c r="C4705" s="489" t="s">
        <v>2103</v>
      </c>
      <c r="D4705" s="489" t="s">
        <v>14910</v>
      </c>
    </row>
    <row r="4706" spans="1:4">
      <c r="A4706" s="489" t="str">
        <f t="shared" si="73"/>
        <v>2310901984通所リハビリテーション</v>
      </c>
      <c r="B4706" s="489">
        <v>2310901984</v>
      </c>
      <c r="C4706" s="489" t="s">
        <v>2511</v>
      </c>
      <c r="D4706" s="489" t="s">
        <v>14910</v>
      </c>
    </row>
    <row r="4707" spans="1:4">
      <c r="A4707" s="489" t="str">
        <f t="shared" si="73"/>
        <v>2310901984訪問リハビリテーション</v>
      </c>
      <c r="B4707" s="489">
        <v>2310901984</v>
      </c>
      <c r="C4707" s="489" t="s">
        <v>2104</v>
      </c>
      <c r="D4707" s="489" t="s">
        <v>14910</v>
      </c>
    </row>
    <row r="4708" spans="1:4">
      <c r="A4708" s="489" t="str">
        <f t="shared" si="73"/>
        <v>2310901984訪問看護</v>
      </c>
      <c r="B4708" s="489">
        <v>2310901984</v>
      </c>
      <c r="C4708" s="489" t="s">
        <v>2102</v>
      </c>
      <c r="D4708" s="489" t="s">
        <v>14910</v>
      </c>
    </row>
    <row r="4709" spans="1:4">
      <c r="A4709" s="489" t="str">
        <f t="shared" si="73"/>
        <v>2310902008介護予防訪問リハビリテーション</v>
      </c>
      <c r="B4709" s="489">
        <v>2310902008</v>
      </c>
      <c r="C4709" s="489" t="s">
        <v>2108</v>
      </c>
      <c r="D4709" s="489" t="s">
        <v>14911</v>
      </c>
    </row>
    <row r="4710" spans="1:4">
      <c r="A4710" s="489" t="str">
        <f t="shared" si="73"/>
        <v>2310902008介護予防訪問看護</v>
      </c>
      <c r="B4710" s="489">
        <v>2310902008</v>
      </c>
      <c r="C4710" s="489" t="s">
        <v>2103</v>
      </c>
      <c r="D4710" s="489" t="s">
        <v>14911</v>
      </c>
    </row>
    <row r="4711" spans="1:4">
      <c r="A4711" s="489" t="str">
        <f t="shared" si="73"/>
        <v>2310902008訪問リハビリテーション</v>
      </c>
      <c r="B4711" s="489">
        <v>2310902008</v>
      </c>
      <c r="C4711" s="489" t="s">
        <v>2104</v>
      </c>
      <c r="D4711" s="489" t="s">
        <v>14911</v>
      </c>
    </row>
    <row r="4712" spans="1:4">
      <c r="A4712" s="489" t="str">
        <f t="shared" si="73"/>
        <v>2310902008訪問看護</v>
      </c>
      <c r="B4712" s="489">
        <v>2310902008</v>
      </c>
      <c r="C4712" s="489" t="s">
        <v>2102</v>
      </c>
      <c r="D4712" s="489" t="s">
        <v>14911</v>
      </c>
    </row>
    <row r="4713" spans="1:4">
      <c r="A4713" s="489" t="str">
        <f t="shared" si="73"/>
        <v>2310902016介護予防訪問リハビリテーション</v>
      </c>
      <c r="B4713" s="489">
        <v>2310902016</v>
      </c>
      <c r="C4713" s="489" t="s">
        <v>2108</v>
      </c>
      <c r="D4713" s="489" t="s">
        <v>14912</v>
      </c>
    </row>
    <row r="4714" spans="1:4">
      <c r="A4714" s="489" t="str">
        <f t="shared" si="73"/>
        <v>2310902016介護予防訪問看護</v>
      </c>
      <c r="B4714" s="489">
        <v>2310902016</v>
      </c>
      <c r="C4714" s="489" t="s">
        <v>2103</v>
      </c>
      <c r="D4714" s="489" t="s">
        <v>14912</v>
      </c>
    </row>
    <row r="4715" spans="1:4">
      <c r="A4715" s="489" t="str">
        <f t="shared" si="73"/>
        <v>2310902016訪問リハビリテーション</v>
      </c>
      <c r="B4715" s="489">
        <v>2310902016</v>
      </c>
      <c r="C4715" s="489" t="s">
        <v>2104</v>
      </c>
      <c r="D4715" s="489" t="s">
        <v>14912</v>
      </c>
    </row>
    <row r="4716" spans="1:4">
      <c r="A4716" s="489" t="str">
        <f t="shared" si="73"/>
        <v>2310902016訪問看護</v>
      </c>
      <c r="B4716" s="489">
        <v>2310902016</v>
      </c>
      <c r="C4716" s="489" t="s">
        <v>2102</v>
      </c>
      <c r="D4716" s="489" t="s">
        <v>14912</v>
      </c>
    </row>
    <row r="4717" spans="1:4">
      <c r="A4717" s="489" t="str">
        <f t="shared" si="73"/>
        <v>2310902024介護予防訪問リハビリテーション</v>
      </c>
      <c r="B4717" s="489">
        <v>2310902024</v>
      </c>
      <c r="C4717" s="489" t="s">
        <v>2108</v>
      </c>
      <c r="D4717" s="489" t="s">
        <v>14913</v>
      </c>
    </row>
    <row r="4718" spans="1:4">
      <c r="A4718" s="489" t="str">
        <f t="shared" si="73"/>
        <v>2310902024介護予防訪問看護</v>
      </c>
      <c r="B4718" s="489">
        <v>2310902024</v>
      </c>
      <c r="C4718" s="489" t="s">
        <v>2103</v>
      </c>
      <c r="D4718" s="489" t="s">
        <v>14913</v>
      </c>
    </row>
    <row r="4719" spans="1:4">
      <c r="A4719" s="489" t="str">
        <f t="shared" si="73"/>
        <v>2310902024訪問リハビリテーション</v>
      </c>
      <c r="B4719" s="489">
        <v>2310902024</v>
      </c>
      <c r="C4719" s="489" t="s">
        <v>2104</v>
      </c>
      <c r="D4719" s="489" t="s">
        <v>14913</v>
      </c>
    </row>
    <row r="4720" spans="1:4">
      <c r="A4720" s="489" t="str">
        <f t="shared" si="73"/>
        <v>2310902024訪問看護</v>
      </c>
      <c r="B4720" s="489">
        <v>2310902024</v>
      </c>
      <c r="C4720" s="489" t="s">
        <v>2102</v>
      </c>
      <c r="D4720" s="489" t="s">
        <v>14913</v>
      </c>
    </row>
    <row r="4721" spans="1:4">
      <c r="A4721" s="489" t="str">
        <f t="shared" si="73"/>
        <v>2310902032介護予防訪問リハビリテーション</v>
      </c>
      <c r="B4721" s="489">
        <v>2310902032</v>
      </c>
      <c r="C4721" s="489" t="s">
        <v>2108</v>
      </c>
      <c r="D4721" s="489" t="s">
        <v>14914</v>
      </c>
    </row>
    <row r="4722" spans="1:4">
      <c r="A4722" s="489" t="str">
        <f t="shared" si="73"/>
        <v>2310902032介護予防訪問看護</v>
      </c>
      <c r="B4722" s="489">
        <v>2310902032</v>
      </c>
      <c r="C4722" s="489" t="s">
        <v>2103</v>
      </c>
      <c r="D4722" s="489" t="s">
        <v>14914</v>
      </c>
    </row>
    <row r="4723" spans="1:4">
      <c r="A4723" s="489" t="str">
        <f t="shared" si="73"/>
        <v>2310902032訪問リハビリテーション</v>
      </c>
      <c r="B4723" s="489">
        <v>2310902032</v>
      </c>
      <c r="C4723" s="489" t="s">
        <v>2104</v>
      </c>
      <c r="D4723" s="489" t="s">
        <v>14914</v>
      </c>
    </row>
    <row r="4724" spans="1:4">
      <c r="A4724" s="489" t="str">
        <f t="shared" si="73"/>
        <v>2310902032訪問看護</v>
      </c>
      <c r="B4724" s="489">
        <v>2310902032</v>
      </c>
      <c r="C4724" s="489" t="s">
        <v>2102</v>
      </c>
      <c r="D4724" s="489" t="s">
        <v>14914</v>
      </c>
    </row>
    <row r="4725" spans="1:4">
      <c r="A4725" s="489" t="str">
        <f t="shared" si="73"/>
        <v>2311000166介護予防訪問リハビリテーション</v>
      </c>
      <c r="B4725" s="489">
        <v>2311000166</v>
      </c>
      <c r="C4725" s="489" t="s">
        <v>2108</v>
      </c>
      <c r="D4725" s="489" t="s">
        <v>14915</v>
      </c>
    </row>
    <row r="4726" spans="1:4">
      <c r="A4726" s="489" t="str">
        <f t="shared" si="73"/>
        <v>2311000166介護予防訪問看護</v>
      </c>
      <c r="B4726" s="489">
        <v>2311000166</v>
      </c>
      <c r="C4726" s="489" t="s">
        <v>2103</v>
      </c>
      <c r="D4726" s="489" t="s">
        <v>14915</v>
      </c>
    </row>
    <row r="4727" spans="1:4">
      <c r="A4727" s="489" t="str">
        <f t="shared" si="73"/>
        <v>2311000166訪問リハビリテーション</v>
      </c>
      <c r="B4727" s="489">
        <v>2311000166</v>
      </c>
      <c r="C4727" s="489" t="s">
        <v>2104</v>
      </c>
      <c r="D4727" s="489" t="s">
        <v>14915</v>
      </c>
    </row>
    <row r="4728" spans="1:4">
      <c r="A4728" s="489" t="str">
        <f t="shared" si="73"/>
        <v>2311000166訪問看護</v>
      </c>
      <c r="B4728" s="489">
        <v>2311000166</v>
      </c>
      <c r="C4728" s="489" t="s">
        <v>2102</v>
      </c>
      <c r="D4728" s="489" t="s">
        <v>14915</v>
      </c>
    </row>
    <row r="4729" spans="1:4">
      <c r="A4729" s="489" t="str">
        <f t="shared" si="73"/>
        <v>2311000471介護予防訪問看護</v>
      </c>
      <c r="B4729" s="489">
        <v>2311000471</v>
      </c>
      <c r="C4729" s="489" t="s">
        <v>2103</v>
      </c>
      <c r="D4729" s="489" t="s">
        <v>14916</v>
      </c>
    </row>
    <row r="4730" spans="1:4">
      <c r="A4730" s="489" t="str">
        <f t="shared" si="73"/>
        <v>2311000471訪問看護</v>
      </c>
      <c r="B4730" s="489">
        <v>2311000471</v>
      </c>
      <c r="C4730" s="489" t="s">
        <v>2102</v>
      </c>
      <c r="D4730" s="489" t="s">
        <v>14916</v>
      </c>
    </row>
    <row r="4731" spans="1:4">
      <c r="A4731" s="489" t="str">
        <f t="shared" si="73"/>
        <v>2311000778介護予防訪問リハビリテーション</v>
      </c>
      <c r="B4731" s="489">
        <v>2311000778</v>
      </c>
      <c r="C4731" s="489" t="s">
        <v>2108</v>
      </c>
      <c r="D4731" s="489" t="s">
        <v>14917</v>
      </c>
    </row>
    <row r="4732" spans="1:4">
      <c r="A4732" s="489" t="str">
        <f t="shared" si="73"/>
        <v>2311000778介護予防訪問看護</v>
      </c>
      <c r="B4732" s="489">
        <v>2311000778</v>
      </c>
      <c r="C4732" s="489" t="s">
        <v>2103</v>
      </c>
      <c r="D4732" s="489" t="s">
        <v>14917</v>
      </c>
    </row>
    <row r="4733" spans="1:4">
      <c r="A4733" s="489" t="str">
        <f t="shared" si="73"/>
        <v>2311000778訪問リハビリテーション</v>
      </c>
      <c r="B4733" s="489">
        <v>2311000778</v>
      </c>
      <c r="C4733" s="489" t="s">
        <v>2104</v>
      </c>
      <c r="D4733" s="489" t="s">
        <v>14917</v>
      </c>
    </row>
    <row r="4734" spans="1:4">
      <c r="A4734" s="489" t="str">
        <f t="shared" si="73"/>
        <v>2311000778訪問看護</v>
      </c>
      <c r="B4734" s="489">
        <v>2311000778</v>
      </c>
      <c r="C4734" s="489" t="s">
        <v>2102</v>
      </c>
      <c r="D4734" s="489" t="s">
        <v>14917</v>
      </c>
    </row>
    <row r="4735" spans="1:4">
      <c r="A4735" s="489" t="str">
        <f t="shared" si="73"/>
        <v>2311000844介護予防訪問リハビリテーション</v>
      </c>
      <c r="B4735" s="489">
        <v>2311000844</v>
      </c>
      <c r="C4735" s="489" t="s">
        <v>2108</v>
      </c>
      <c r="D4735" s="489" t="s">
        <v>14918</v>
      </c>
    </row>
    <row r="4736" spans="1:4">
      <c r="A4736" s="489" t="str">
        <f t="shared" si="73"/>
        <v>2311000844介護予防訪問看護</v>
      </c>
      <c r="B4736" s="489">
        <v>2311000844</v>
      </c>
      <c r="C4736" s="489" t="s">
        <v>2103</v>
      </c>
      <c r="D4736" s="489" t="s">
        <v>14918</v>
      </c>
    </row>
    <row r="4737" spans="1:4">
      <c r="A4737" s="489" t="str">
        <f t="shared" si="73"/>
        <v>2311000844訪問リハビリテーション</v>
      </c>
      <c r="B4737" s="489">
        <v>2311000844</v>
      </c>
      <c r="C4737" s="489" t="s">
        <v>2104</v>
      </c>
      <c r="D4737" s="489" t="s">
        <v>14918</v>
      </c>
    </row>
    <row r="4738" spans="1:4">
      <c r="A4738" s="489" t="str">
        <f t="shared" ref="A4738:A4801" si="74">B4738&amp;C4738</f>
        <v>2311000844訪問看護</v>
      </c>
      <c r="B4738" s="489">
        <v>2311000844</v>
      </c>
      <c r="C4738" s="489" t="s">
        <v>2102</v>
      </c>
      <c r="D4738" s="489" t="s">
        <v>14918</v>
      </c>
    </row>
    <row r="4739" spans="1:4">
      <c r="A4739" s="489" t="str">
        <f t="shared" si="74"/>
        <v>2311000893介護予防訪問リハビリテーション</v>
      </c>
      <c r="B4739" s="489">
        <v>2311000893</v>
      </c>
      <c r="C4739" s="489" t="s">
        <v>2108</v>
      </c>
      <c r="D4739" s="489" t="s">
        <v>14919</v>
      </c>
    </row>
    <row r="4740" spans="1:4">
      <c r="A4740" s="489" t="str">
        <f t="shared" si="74"/>
        <v>2311000893介護予防訪問看護</v>
      </c>
      <c r="B4740" s="489">
        <v>2311000893</v>
      </c>
      <c r="C4740" s="489" t="s">
        <v>2103</v>
      </c>
      <c r="D4740" s="489" t="s">
        <v>14919</v>
      </c>
    </row>
    <row r="4741" spans="1:4">
      <c r="A4741" s="489" t="str">
        <f t="shared" si="74"/>
        <v>2311000893訪問リハビリテーション</v>
      </c>
      <c r="B4741" s="489">
        <v>2311000893</v>
      </c>
      <c r="C4741" s="489" t="s">
        <v>2104</v>
      </c>
      <c r="D4741" s="489" t="s">
        <v>14919</v>
      </c>
    </row>
    <row r="4742" spans="1:4">
      <c r="A4742" s="489" t="str">
        <f t="shared" si="74"/>
        <v>2311000893訪問看護</v>
      </c>
      <c r="B4742" s="489">
        <v>2311000893</v>
      </c>
      <c r="C4742" s="489" t="s">
        <v>2102</v>
      </c>
      <c r="D4742" s="489" t="s">
        <v>14919</v>
      </c>
    </row>
    <row r="4743" spans="1:4">
      <c r="A4743" s="489" t="str">
        <f t="shared" si="74"/>
        <v>2311001008介護予防訪問リハビリテーション</v>
      </c>
      <c r="B4743" s="489">
        <v>2311001008</v>
      </c>
      <c r="C4743" s="489" t="s">
        <v>2108</v>
      </c>
      <c r="D4743" s="489" t="s">
        <v>14920</v>
      </c>
    </row>
    <row r="4744" spans="1:4">
      <c r="A4744" s="489" t="str">
        <f t="shared" si="74"/>
        <v>2311001008介護予防訪問看護</v>
      </c>
      <c r="B4744" s="489">
        <v>2311001008</v>
      </c>
      <c r="C4744" s="489" t="s">
        <v>2103</v>
      </c>
      <c r="D4744" s="489" t="s">
        <v>14920</v>
      </c>
    </row>
    <row r="4745" spans="1:4">
      <c r="A4745" s="489" t="str">
        <f t="shared" si="74"/>
        <v>2311001008訪問リハビリテーション</v>
      </c>
      <c r="B4745" s="489">
        <v>2311001008</v>
      </c>
      <c r="C4745" s="489" t="s">
        <v>2104</v>
      </c>
      <c r="D4745" s="489" t="s">
        <v>14920</v>
      </c>
    </row>
    <row r="4746" spans="1:4">
      <c r="A4746" s="489" t="str">
        <f t="shared" si="74"/>
        <v>2311001008訪問看護</v>
      </c>
      <c r="B4746" s="489">
        <v>2311001008</v>
      </c>
      <c r="C4746" s="489" t="s">
        <v>2102</v>
      </c>
      <c r="D4746" s="489" t="s">
        <v>14920</v>
      </c>
    </row>
    <row r="4747" spans="1:4">
      <c r="A4747" s="489" t="str">
        <f t="shared" si="74"/>
        <v>2311001206介護予防訪問リハビリテーション</v>
      </c>
      <c r="B4747" s="489">
        <v>2311001206</v>
      </c>
      <c r="C4747" s="489" t="s">
        <v>2108</v>
      </c>
      <c r="D4747" s="489" t="s">
        <v>14921</v>
      </c>
    </row>
    <row r="4748" spans="1:4">
      <c r="A4748" s="489" t="str">
        <f t="shared" si="74"/>
        <v>2311001206介護予防訪問看護</v>
      </c>
      <c r="B4748" s="489">
        <v>2311001206</v>
      </c>
      <c r="C4748" s="489" t="s">
        <v>2103</v>
      </c>
      <c r="D4748" s="489" t="s">
        <v>14921</v>
      </c>
    </row>
    <row r="4749" spans="1:4">
      <c r="A4749" s="489" t="str">
        <f t="shared" si="74"/>
        <v>2311001206訪問リハビリテーション</v>
      </c>
      <c r="B4749" s="489">
        <v>2311001206</v>
      </c>
      <c r="C4749" s="489" t="s">
        <v>2104</v>
      </c>
      <c r="D4749" s="489" t="s">
        <v>14921</v>
      </c>
    </row>
    <row r="4750" spans="1:4">
      <c r="A4750" s="489" t="str">
        <f t="shared" si="74"/>
        <v>2311001206訪問看護</v>
      </c>
      <c r="B4750" s="489">
        <v>2311001206</v>
      </c>
      <c r="C4750" s="489" t="s">
        <v>2102</v>
      </c>
      <c r="D4750" s="489" t="s">
        <v>14921</v>
      </c>
    </row>
    <row r="4751" spans="1:4">
      <c r="A4751" s="489" t="str">
        <f t="shared" si="74"/>
        <v>2311001255介護予防訪問リハビリテーション</v>
      </c>
      <c r="B4751" s="489">
        <v>2311001255</v>
      </c>
      <c r="C4751" s="489" t="s">
        <v>2108</v>
      </c>
      <c r="D4751" s="489" t="s">
        <v>14922</v>
      </c>
    </row>
    <row r="4752" spans="1:4">
      <c r="A4752" s="489" t="str">
        <f t="shared" si="74"/>
        <v>2311001255介護予防訪問看護</v>
      </c>
      <c r="B4752" s="489">
        <v>2311001255</v>
      </c>
      <c r="C4752" s="489" t="s">
        <v>2103</v>
      </c>
      <c r="D4752" s="489" t="s">
        <v>14922</v>
      </c>
    </row>
    <row r="4753" spans="1:4">
      <c r="A4753" s="489" t="str">
        <f t="shared" si="74"/>
        <v>2311001255訪問リハビリテーション</v>
      </c>
      <c r="B4753" s="489">
        <v>2311001255</v>
      </c>
      <c r="C4753" s="489" t="s">
        <v>2104</v>
      </c>
      <c r="D4753" s="489" t="s">
        <v>14922</v>
      </c>
    </row>
    <row r="4754" spans="1:4">
      <c r="A4754" s="489" t="str">
        <f t="shared" si="74"/>
        <v>2311001255訪問看護</v>
      </c>
      <c r="B4754" s="489">
        <v>2311001255</v>
      </c>
      <c r="C4754" s="489" t="s">
        <v>2102</v>
      </c>
      <c r="D4754" s="489" t="s">
        <v>14922</v>
      </c>
    </row>
    <row r="4755" spans="1:4">
      <c r="A4755" s="489" t="str">
        <f t="shared" si="74"/>
        <v>2311001321介護予防通所リハビリテーション</v>
      </c>
      <c r="B4755" s="489">
        <v>2311001321</v>
      </c>
      <c r="C4755" s="489" t="s">
        <v>2512</v>
      </c>
      <c r="D4755" s="489" t="s">
        <v>14923</v>
      </c>
    </row>
    <row r="4756" spans="1:4">
      <c r="A4756" s="489" t="str">
        <f t="shared" si="74"/>
        <v>2311001321介護予防訪問リハビリテーション</v>
      </c>
      <c r="B4756" s="489">
        <v>2311001321</v>
      </c>
      <c r="C4756" s="489" t="s">
        <v>2108</v>
      </c>
      <c r="D4756" s="489" t="s">
        <v>14923</v>
      </c>
    </row>
    <row r="4757" spans="1:4">
      <c r="A4757" s="489" t="str">
        <f t="shared" si="74"/>
        <v>2311001321介護予防訪問看護</v>
      </c>
      <c r="B4757" s="489">
        <v>2311001321</v>
      </c>
      <c r="C4757" s="489" t="s">
        <v>2103</v>
      </c>
      <c r="D4757" s="489" t="s">
        <v>14923</v>
      </c>
    </row>
    <row r="4758" spans="1:4">
      <c r="A4758" s="489" t="str">
        <f t="shared" si="74"/>
        <v>2311001321通所リハビリテーション</v>
      </c>
      <c r="B4758" s="489">
        <v>2311001321</v>
      </c>
      <c r="C4758" s="489" t="s">
        <v>2511</v>
      </c>
      <c r="D4758" s="489" t="s">
        <v>14923</v>
      </c>
    </row>
    <row r="4759" spans="1:4">
      <c r="A4759" s="489" t="str">
        <f t="shared" si="74"/>
        <v>2311001321通所リハビリテーション</v>
      </c>
      <c r="B4759" s="489">
        <v>2311001321</v>
      </c>
      <c r="C4759" s="489" t="s">
        <v>2511</v>
      </c>
      <c r="D4759" s="489" t="s">
        <v>14923</v>
      </c>
    </row>
    <row r="4760" spans="1:4">
      <c r="A4760" s="489" t="str">
        <f t="shared" si="74"/>
        <v>2311001321訪問リハビリテーション</v>
      </c>
      <c r="B4760" s="489">
        <v>2311001321</v>
      </c>
      <c r="C4760" s="489" t="s">
        <v>2104</v>
      </c>
      <c r="D4760" s="489" t="s">
        <v>14923</v>
      </c>
    </row>
    <row r="4761" spans="1:4">
      <c r="A4761" s="489" t="str">
        <f t="shared" si="74"/>
        <v>2311001321訪問看護</v>
      </c>
      <c r="B4761" s="489">
        <v>2311001321</v>
      </c>
      <c r="C4761" s="489" t="s">
        <v>2102</v>
      </c>
      <c r="D4761" s="489" t="s">
        <v>14923</v>
      </c>
    </row>
    <row r="4762" spans="1:4">
      <c r="A4762" s="489" t="str">
        <f t="shared" si="74"/>
        <v>2311001339介護予防訪問リハビリテーション</v>
      </c>
      <c r="B4762" s="489">
        <v>2311001339</v>
      </c>
      <c r="C4762" s="489" t="s">
        <v>2108</v>
      </c>
      <c r="D4762" s="489" t="s">
        <v>14924</v>
      </c>
    </row>
    <row r="4763" spans="1:4">
      <c r="A4763" s="489" t="str">
        <f t="shared" si="74"/>
        <v>2311001339介護予防訪問看護</v>
      </c>
      <c r="B4763" s="489">
        <v>2311001339</v>
      </c>
      <c r="C4763" s="489" t="s">
        <v>2103</v>
      </c>
      <c r="D4763" s="489" t="s">
        <v>14924</v>
      </c>
    </row>
    <row r="4764" spans="1:4">
      <c r="A4764" s="489" t="str">
        <f t="shared" si="74"/>
        <v>2311001339訪問リハビリテーション</v>
      </c>
      <c r="B4764" s="489">
        <v>2311001339</v>
      </c>
      <c r="C4764" s="489" t="s">
        <v>2104</v>
      </c>
      <c r="D4764" s="489" t="s">
        <v>14924</v>
      </c>
    </row>
    <row r="4765" spans="1:4">
      <c r="A4765" s="489" t="str">
        <f t="shared" si="74"/>
        <v>2311001339訪問看護</v>
      </c>
      <c r="B4765" s="489">
        <v>2311001339</v>
      </c>
      <c r="C4765" s="489" t="s">
        <v>2102</v>
      </c>
      <c r="D4765" s="489" t="s">
        <v>14924</v>
      </c>
    </row>
    <row r="4766" spans="1:4">
      <c r="A4766" s="489" t="str">
        <f t="shared" si="74"/>
        <v>2311001347介護予防通所リハビリテーション</v>
      </c>
      <c r="B4766" s="489">
        <v>2311001347</v>
      </c>
      <c r="C4766" s="489" t="s">
        <v>2512</v>
      </c>
      <c r="D4766" s="489" t="s">
        <v>14925</v>
      </c>
    </row>
    <row r="4767" spans="1:4">
      <c r="A4767" s="489" t="str">
        <f t="shared" si="74"/>
        <v>2311001347介護予防訪問リハビリテーション</v>
      </c>
      <c r="B4767" s="489">
        <v>2311001347</v>
      </c>
      <c r="C4767" s="489" t="s">
        <v>2108</v>
      </c>
      <c r="D4767" s="489" t="s">
        <v>14925</v>
      </c>
    </row>
    <row r="4768" spans="1:4">
      <c r="A4768" s="489" t="str">
        <f t="shared" si="74"/>
        <v>2311001347介護予防訪問看護</v>
      </c>
      <c r="B4768" s="489">
        <v>2311001347</v>
      </c>
      <c r="C4768" s="489" t="s">
        <v>2103</v>
      </c>
      <c r="D4768" s="489" t="s">
        <v>14925</v>
      </c>
    </row>
    <row r="4769" spans="1:4">
      <c r="A4769" s="489" t="str">
        <f t="shared" si="74"/>
        <v>2311001347通所リハビリテーション</v>
      </c>
      <c r="B4769" s="489">
        <v>2311001347</v>
      </c>
      <c r="C4769" s="489" t="s">
        <v>2511</v>
      </c>
      <c r="D4769" s="489" t="s">
        <v>14925</v>
      </c>
    </row>
    <row r="4770" spans="1:4">
      <c r="A4770" s="489" t="str">
        <f t="shared" si="74"/>
        <v>2311001347訪問リハビリテーション</v>
      </c>
      <c r="B4770" s="489">
        <v>2311001347</v>
      </c>
      <c r="C4770" s="489" t="s">
        <v>2104</v>
      </c>
      <c r="D4770" s="489" t="s">
        <v>14925</v>
      </c>
    </row>
    <row r="4771" spans="1:4">
      <c r="A4771" s="489" t="str">
        <f t="shared" si="74"/>
        <v>2311001347訪問看護</v>
      </c>
      <c r="B4771" s="489">
        <v>2311001347</v>
      </c>
      <c r="C4771" s="489" t="s">
        <v>2102</v>
      </c>
      <c r="D4771" s="489" t="s">
        <v>14925</v>
      </c>
    </row>
    <row r="4772" spans="1:4">
      <c r="A4772" s="489" t="str">
        <f t="shared" si="74"/>
        <v>2311001388介護予防訪問リハビリテーション</v>
      </c>
      <c r="B4772" s="489">
        <v>2311001388</v>
      </c>
      <c r="C4772" s="489" t="s">
        <v>2108</v>
      </c>
      <c r="D4772" s="489" t="s">
        <v>14926</v>
      </c>
    </row>
    <row r="4773" spans="1:4">
      <c r="A4773" s="489" t="str">
        <f t="shared" si="74"/>
        <v>2311001388介護予防訪問看護</v>
      </c>
      <c r="B4773" s="489">
        <v>2311001388</v>
      </c>
      <c r="C4773" s="489" t="s">
        <v>2103</v>
      </c>
      <c r="D4773" s="489" t="s">
        <v>14926</v>
      </c>
    </row>
    <row r="4774" spans="1:4">
      <c r="A4774" s="489" t="str">
        <f t="shared" si="74"/>
        <v>2311001388訪問リハビリテーション</v>
      </c>
      <c r="B4774" s="489">
        <v>2311001388</v>
      </c>
      <c r="C4774" s="489" t="s">
        <v>2104</v>
      </c>
      <c r="D4774" s="489" t="s">
        <v>14926</v>
      </c>
    </row>
    <row r="4775" spans="1:4">
      <c r="A4775" s="489" t="str">
        <f t="shared" si="74"/>
        <v>2311001388訪問看護</v>
      </c>
      <c r="B4775" s="489">
        <v>2311001388</v>
      </c>
      <c r="C4775" s="489" t="s">
        <v>2102</v>
      </c>
      <c r="D4775" s="489" t="s">
        <v>14926</v>
      </c>
    </row>
    <row r="4776" spans="1:4">
      <c r="A4776" s="489" t="str">
        <f t="shared" si="74"/>
        <v>2311001420介護予防訪問リハビリテーション</v>
      </c>
      <c r="B4776" s="489">
        <v>2311001420</v>
      </c>
      <c r="C4776" s="489" t="s">
        <v>2108</v>
      </c>
      <c r="D4776" s="489" t="s">
        <v>14927</v>
      </c>
    </row>
    <row r="4777" spans="1:4">
      <c r="A4777" s="489" t="str">
        <f t="shared" si="74"/>
        <v>2311001420介護予防訪問看護</v>
      </c>
      <c r="B4777" s="489">
        <v>2311001420</v>
      </c>
      <c r="C4777" s="489" t="s">
        <v>2103</v>
      </c>
      <c r="D4777" s="489" t="s">
        <v>14927</v>
      </c>
    </row>
    <row r="4778" spans="1:4">
      <c r="A4778" s="489" t="str">
        <f t="shared" si="74"/>
        <v>2311001420訪問リハビリテーション</v>
      </c>
      <c r="B4778" s="489">
        <v>2311001420</v>
      </c>
      <c r="C4778" s="489" t="s">
        <v>2104</v>
      </c>
      <c r="D4778" s="489" t="s">
        <v>14927</v>
      </c>
    </row>
    <row r="4779" spans="1:4">
      <c r="A4779" s="489" t="str">
        <f t="shared" si="74"/>
        <v>2311001420訪問看護</v>
      </c>
      <c r="B4779" s="489">
        <v>2311001420</v>
      </c>
      <c r="C4779" s="489" t="s">
        <v>2102</v>
      </c>
      <c r="D4779" s="489" t="s">
        <v>14927</v>
      </c>
    </row>
    <row r="4780" spans="1:4">
      <c r="A4780" s="489" t="str">
        <f t="shared" si="74"/>
        <v>2311001438介護予防訪問リハビリテーション</v>
      </c>
      <c r="B4780" s="489">
        <v>2311001438</v>
      </c>
      <c r="C4780" s="489" t="s">
        <v>2108</v>
      </c>
      <c r="D4780" s="489" t="s">
        <v>14928</v>
      </c>
    </row>
    <row r="4781" spans="1:4">
      <c r="A4781" s="489" t="str">
        <f t="shared" si="74"/>
        <v>2311001438介護予防訪問看護</v>
      </c>
      <c r="B4781" s="489">
        <v>2311001438</v>
      </c>
      <c r="C4781" s="489" t="s">
        <v>2103</v>
      </c>
      <c r="D4781" s="489" t="s">
        <v>14928</v>
      </c>
    </row>
    <row r="4782" spans="1:4">
      <c r="A4782" s="489" t="str">
        <f t="shared" si="74"/>
        <v>2311001438訪問リハビリテーション</v>
      </c>
      <c r="B4782" s="489">
        <v>2311001438</v>
      </c>
      <c r="C4782" s="489" t="s">
        <v>2104</v>
      </c>
      <c r="D4782" s="489" t="s">
        <v>14928</v>
      </c>
    </row>
    <row r="4783" spans="1:4">
      <c r="A4783" s="489" t="str">
        <f t="shared" si="74"/>
        <v>2311001438訪問看護</v>
      </c>
      <c r="B4783" s="489">
        <v>2311001438</v>
      </c>
      <c r="C4783" s="489" t="s">
        <v>2102</v>
      </c>
      <c r="D4783" s="489" t="s">
        <v>14928</v>
      </c>
    </row>
    <row r="4784" spans="1:4">
      <c r="A4784" s="489" t="str">
        <f t="shared" si="74"/>
        <v>2311001487介護予防訪問リハビリテーション</v>
      </c>
      <c r="B4784" s="489">
        <v>2311001487</v>
      </c>
      <c r="C4784" s="489" t="s">
        <v>2108</v>
      </c>
      <c r="D4784" s="489" t="s">
        <v>14929</v>
      </c>
    </row>
    <row r="4785" spans="1:4">
      <c r="A4785" s="489" t="str">
        <f t="shared" si="74"/>
        <v>2311001487介護予防訪問看護</v>
      </c>
      <c r="B4785" s="489">
        <v>2311001487</v>
      </c>
      <c r="C4785" s="489" t="s">
        <v>2103</v>
      </c>
      <c r="D4785" s="489" t="s">
        <v>14929</v>
      </c>
    </row>
    <row r="4786" spans="1:4">
      <c r="A4786" s="489" t="str">
        <f t="shared" si="74"/>
        <v>2311001487訪問リハビリテーション</v>
      </c>
      <c r="B4786" s="489">
        <v>2311001487</v>
      </c>
      <c r="C4786" s="489" t="s">
        <v>2104</v>
      </c>
      <c r="D4786" s="489" t="s">
        <v>14929</v>
      </c>
    </row>
    <row r="4787" spans="1:4">
      <c r="A4787" s="489" t="str">
        <f t="shared" si="74"/>
        <v>2311001487訪問看護</v>
      </c>
      <c r="B4787" s="489">
        <v>2311001487</v>
      </c>
      <c r="C4787" s="489" t="s">
        <v>2102</v>
      </c>
      <c r="D4787" s="489" t="s">
        <v>14929</v>
      </c>
    </row>
    <row r="4788" spans="1:4">
      <c r="A4788" s="489" t="str">
        <f t="shared" si="74"/>
        <v>2311001495介護予防訪問リハビリテーション</v>
      </c>
      <c r="B4788" s="489">
        <v>2311001495</v>
      </c>
      <c r="C4788" s="489" t="s">
        <v>2108</v>
      </c>
      <c r="D4788" s="489" t="s">
        <v>14930</v>
      </c>
    </row>
    <row r="4789" spans="1:4">
      <c r="A4789" s="489" t="str">
        <f t="shared" si="74"/>
        <v>2311001495介護予防訪問看護</v>
      </c>
      <c r="B4789" s="489">
        <v>2311001495</v>
      </c>
      <c r="C4789" s="489" t="s">
        <v>2103</v>
      </c>
      <c r="D4789" s="489" t="s">
        <v>14930</v>
      </c>
    </row>
    <row r="4790" spans="1:4">
      <c r="A4790" s="489" t="str">
        <f t="shared" si="74"/>
        <v>2311001495訪問リハビリテーション</v>
      </c>
      <c r="B4790" s="489">
        <v>2311001495</v>
      </c>
      <c r="C4790" s="489" t="s">
        <v>2104</v>
      </c>
      <c r="D4790" s="489" t="s">
        <v>14930</v>
      </c>
    </row>
    <row r="4791" spans="1:4">
      <c r="A4791" s="489" t="str">
        <f t="shared" si="74"/>
        <v>2311001495訪問看護</v>
      </c>
      <c r="B4791" s="489">
        <v>2311001495</v>
      </c>
      <c r="C4791" s="489" t="s">
        <v>2102</v>
      </c>
      <c r="D4791" s="489" t="s">
        <v>14930</v>
      </c>
    </row>
    <row r="4792" spans="1:4">
      <c r="A4792" s="489" t="str">
        <f t="shared" si="74"/>
        <v>2311001511介護予防訪問リハビリテーション</v>
      </c>
      <c r="B4792" s="489">
        <v>2311001511</v>
      </c>
      <c r="C4792" s="489" t="s">
        <v>2108</v>
      </c>
      <c r="D4792" s="489" t="s">
        <v>14931</v>
      </c>
    </row>
    <row r="4793" spans="1:4">
      <c r="A4793" s="489" t="str">
        <f t="shared" si="74"/>
        <v>2311001511介護予防訪問看護</v>
      </c>
      <c r="B4793" s="489">
        <v>2311001511</v>
      </c>
      <c r="C4793" s="489" t="s">
        <v>2103</v>
      </c>
      <c r="D4793" s="489" t="s">
        <v>14931</v>
      </c>
    </row>
    <row r="4794" spans="1:4">
      <c r="A4794" s="489" t="str">
        <f t="shared" si="74"/>
        <v>2311001511訪問リハビリテーション</v>
      </c>
      <c r="B4794" s="489">
        <v>2311001511</v>
      </c>
      <c r="C4794" s="489" t="s">
        <v>2104</v>
      </c>
      <c r="D4794" s="489" t="s">
        <v>14931</v>
      </c>
    </row>
    <row r="4795" spans="1:4">
      <c r="A4795" s="489" t="str">
        <f t="shared" si="74"/>
        <v>2311001511訪問看護</v>
      </c>
      <c r="B4795" s="489">
        <v>2311001511</v>
      </c>
      <c r="C4795" s="489" t="s">
        <v>2102</v>
      </c>
      <c r="D4795" s="489" t="s">
        <v>14931</v>
      </c>
    </row>
    <row r="4796" spans="1:4">
      <c r="A4796" s="489" t="str">
        <f t="shared" si="74"/>
        <v>2311001586介護予防訪問リハビリテーション</v>
      </c>
      <c r="B4796" s="489">
        <v>2311001586</v>
      </c>
      <c r="C4796" s="489" t="s">
        <v>2108</v>
      </c>
      <c r="D4796" s="489" t="s">
        <v>14932</v>
      </c>
    </row>
    <row r="4797" spans="1:4">
      <c r="A4797" s="489" t="str">
        <f t="shared" si="74"/>
        <v>2311001586介護予防訪問看護</v>
      </c>
      <c r="B4797" s="489">
        <v>2311001586</v>
      </c>
      <c r="C4797" s="489" t="s">
        <v>2103</v>
      </c>
      <c r="D4797" s="489" t="s">
        <v>14932</v>
      </c>
    </row>
    <row r="4798" spans="1:4">
      <c r="A4798" s="489" t="str">
        <f t="shared" si="74"/>
        <v>2311001586訪問リハビリテーション</v>
      </c>
      <c r="B4798" s="489">
        <v>2311001586</v>
      </c>
      <c r="C4798" s="489" t="s">
        <v>2104</v>
      </c>
      <c r="D4798" s="489" t="s">
        <v>14932</v>
      </c>
    </row>
    <row r="4799" spans="1:4">
      <c r="A4799" s="489" t="str">
        <f t="shared" si="74"/>
        <v>2311001586訪問看護</v>
      </c>
      <c r="B4799" s="489">
        <v>2311001586</v>
      </c>
      <c r="C4799" s="489" t="s">
        <v>2102</v>
      </c>
      <c r="D4799" s="489" t="s">
        <v>14932</v>
      </c>
    </row>
    <row r="4800" spans="1:4">
      <c r="A4800" s="489" t="str">
        <f t="shared" si="74"/>
        <v>2311001594介護予防訪問リハビリテーション</v>
      </c>
      <c r="B4800" s="489">
        <v>2311001594</v>
      </c>
      <c r="C4800" s="489" t="s">
        <v>2108</v>
      </c>
      <c r="D4800" s="489" t="s">
        <v>14933</v>
      </c>
    </row>
    <row r="4801" spans="1:4">
      <c r="A4801" s="489" t="str">
        <f t="shared" si="74"/>
        <v>2311001594介護予防訪問看護</v>
      </c>
      <c r="B4801" s="489">
        <v>2311001594</v>
      </c>
      <c r="C4801" s="489" t="s">
        <v>2103</v>
      </c>
      <c r="D4801" s="489" t="s">
        <v>14933</v>
      </c>
    </row>
    <row r="4802" spans="1:4">
      <c r="A4802" s="489" t="str">
        <f t="shared" ref="A4802:A4865" si="75">B4802&amp;C4802</f>
        <v>2311001594訪問リハビリテーション</v>
      </c>
      <c r="B4802" s="489">
        <v>2311001594</v>
      </c>
      <c r="C4802" s="489" t="s">
        <v>2104</v>
      </c>
      <c r="D4802" s="489" t="s">
        <v>14933</v>
      </c>
    </row>
    <row r="4803" spans="1:4">
      <c r="A4803" s="489" t="str">
        <f t="shared" si="75"/>
        <v>2311001594訪問看護</v>
      </c>
      <c r="B4803" s="489">
        <v>2311001594</v>
      </c>
      <c r="C4803" s="489" t="s">
        <v>2102</v>
      </c>
      <c r="D4803" s="489" t="s">
        <v>14933</v>
      </c>
    </row>
    <row r="4804" spans="1:4">
      <c r="A4804" s="489" t="str">
        <f t="shared" si="75"/>
        <v>2311001610介護予防訪問看護</v>
      </c>
      <c r="B4804" s="489">
        <v>2311001610</v>
      </c>
      <c r="C4804" s="489" t="s">
        <v>2103</v>
      </c>
      <c r="D4804" s="489" t="s">
        <v>14934</v>
      </c>
    </row>
    <row r="4805" spans="1:4">
      <c r="A4805" s="489" t="str">
        <f t="shared" si="75"/>
        <v>2311001610訪問看護</v>
      </c>
      <c r="B4805" s="489">
        <v>2311001610</v>
      </c>
      <c r="C4805" s="489" t="s">
        <v>2102</v>
      </c>
      <c r="D4805" s="489" t="s">
        <v>14934</v>
      </c>
    </row>
    <row r="4806" spans="1:4">
      <c r="A4806" s="489" t="str">
        <f t="shared" si="75"/>
        <v>2311001651介護予防訪問リハビリテーション</v>
      </c>
      <c r="B4806" s="489">
        <v>2311001651</v>
      </c>
      <c r="C4806" s="489" t="s">
        <v>2108</v>
      </c>
      <c r="D4806" s="489" t="s">
        <v>14935</v>
      </c>
    </row>
    <row r="4807" spans="1:4">
      <c r="A4807" s="489" t="str">
        <f t="shared" si="75"/>
        <v>2311001651介護予防訪問看護</v>
      </c>
      <c r="B4807" s="489">
        <v>2311001651</v>
      </c>
      <c r="C4807" s="489" t="s">
        <v>2103</v>
      </c>
      <c r="D4807" s="489" t="s">
        <v>14935</v>
      </c>
    </row>
    <row r="4808" spans="1:4">
      <c r="A4808" s="489" t="str">
        <f t="shared" si="75"/>
        <v>2311001651訪問リハビリテーション</v>
      </c>
      <c r="B4808" s="489">
        <v>2311001651</v>
      </c>
      <c r="C4808" s="489" t="s">
        <v>2104</v>
      </c>
      <c r="D4808" s="489" t="s">
        <v>14935</v>
      </c>
    </row>
    <row r="4809" spans="1:4">
      <c r="A4809" s="489" t="str">
        <f t="shared" si="75"/>
        <v>2311001651訪問看護</v>
      </c>
      <c r="B4809" s="489">
        <v>2311001651</v>
      </c>
      <c r="C4809" s="489" t="s">
        <v>2102</v>
      </c>
      <c r="D4809" s="489" t="s">
        <v>14935</v>
      </c>
    </row>
    <row r="4810" spans="1:4">
      <c r="A4810" s="489" t="str">
        <f t="shared" si="75"/>
        <v>2311001685介護予防訪問リハビリテーション</v>
      </c>
      <c r="B4810" s="489">
        <v>2311001685</v>
      </c>
      <c r="C4810" s="489" t="s">
        <v>2108</v>
      </c>
      <c r="D4810" s="489" t="s">
        <v>14936</v>
      </c>
    </row>
    <row r="4811" spans="1:4">
      <c r="A4811" s="489" t="str">
        <f t="shared" si="75"/>
        <v>2311001685介護予防訪問看護</v>
      </c>
      <c r="B4811" s="489">
        <v>2311001685</v>
      </c>
      <c r="C4811" s="489" t="s">
        <v>2103</v>
      </c>
      <c r="D4811" s="489" t="s">
        <v>14936</v>
      </c>
    </row>
    <row r="4812" spans="1:4">
      <c r="A4812" s="489" t="str">
        <f t="shared" si="75"/>
        <v>2311001685訪問リハビリテーション</v>
      </c>
      <c r="B4812" s="489">
        <v>2311001685</v>
      </c>
      <c r="C4812" s="489" t="s">
        <v>2104</v>
      </c>
      <c r="D4812" s="489" t="s">
        <v>14936</v>
      </c>
    </row>
    <row r="4813" spans="1:4">
      <c r="A4813" s="489" t="str">
        <f t="shared" si="75"/>
        <v>2311001685訪問看護</v>
      </c>
      <c r="B4813" s="489">
        <v>2311001685</v>
      </c>
      <c r="C4813" s="489" t="s">
        <v>2102</v>
      </c>
      <c r="D4813" s="489" t="s">
        <v>14936</v>
      </c>
    </row>
    <row r="4814" spans="1:4">
      <c r="A4814" s="489" t="str">
        <f t="shared" si="75"/>
        <v>2311001727介護予防訪問リハビリテーション</v>
      </c>
      <c r="B4814" s="489">
        <v>2311001727</v>
      </c>
      <c r="C4814" s="489" t="s">
        <v>2108</v>
      </c>
      <c r="D4814" s="489" t="s">
        <v>14937</v>
      </c>
    </row>
    <row r="4815" spans="1:4">
      <c r="A4815" s="489" t="str">
        <f t="shared" si="75"/>
        <v>2311001727介護予防訪問看護</v>
      </c>
      <c r="B4815" s="489">
        <v>2311001727</v>
      </c>
      <c r="C4815" s="489" t="s">
        <v>2103</v>
      </c>
      <c r="D4815" s="489" t="s">
        <v>14937</v>
      </c>
    </row>
    <row r="4816" spans="1:4">
      <c r="A4816" s="489" t="str">
        <f t="shared" si="75"/>
        <v>2311001727訪問リハビリテーション</v>
      </c>
      <c r="B4816" s="489">
        <v>2311001727</v>
      </c>
      <c r="C4816" s="489" t="s">
        <v>2104</v>
      </c>
      <c r="D4816" s="489" t="s">
        <v>14937</v>
      </c>
    </row>
    <row r="4817" spans="1:4">
      <c r="A4817" s="489" t="str">
        <f t="shared" si="75"/>
        <v>2311001727訪問看護</v>
      </c>
      <c r="B4817" s="489">
        <v>2311001727</v>
      </c>
      <c r="C4817" s="489" t="s">
        <v>2102</v>
      </c>
      <c r="D4817" s="489" t="s">
        <v>14937</v>
      </c>
    </row>
    <row r="4818" spans="1:4">
      <c r="A4818" s="489" t="str">
        <f t="shared" si="75"/>
        <v>2311001784介護予防訪問リハビリテーション</v>
      </c>
      <c r="B4818" s="489">
        <v>2311001784</v>
      </c>
      <c r="C4818" s="489" t="s">
        <v>2108</v>
      </c>
      <c r="D4818" s="489" t="s">
        <v>14938</v>
      </c>
    </row>
    <row r="4819" spans="1:4">
      <c r="A4819" s="489" t="str">
        <f t="shared" si="75"/>
        <v>2311001784介護予防訪問看護</v>
      </c>
      <c r="B4819" s="489">
        <v>2311001784</v>
      </c>
      <c r="C4819" s="489" t="s">
        <v>2103</v>
      </c>
      <c r="D4819" s="489" t="s">
        <v>14938</v>
      </c>
    </row>
    <row r="4820" spans="1:4">
      <c r="A4820" s="489" t="str">
        <f t="shared" si="75"/>
        <v>2311001784訪問リハビリテーション</v>
      </c>
      <c r="B4820" s="489">
        <v>2311001784</v>
      </c>
      <c r="C4820" s="489" t="s">
        <v>2104</v>
      </c>
      <c r="D4820" s="489" t="s">
        <v>14938</v>
      </c>
    </row>
    <row r="4821" spans="1:4">
      <c r="A4821" s="489" t="str">
        <f t="shared" si="75"/>
        <v>2311001784訪問看護</v>
      </c>
      <c r="B4821" s="489">
        <v>2311001784</v>
      </c>
      <c r="C4821" s="489" t="s">
        <v>2102</v>
      </c>
      <c r="D4821" s="489" t="s">
        <v>14938</v>
      </c>
    </row>
    <row r="4822" spans="1:4">
      <c r="A4822" s="489" t="str">
        <f t="shared" si="75"/>
        <v>2311001792介護予防訪問リハビリテーション</v>
      </c>
      <c r="B4822" s="489">
        <v>2311001792</v>
      </c>
      <c r="C4822" s="489" t="s">
        <v>2108</v>
      </c>
      <c r="D4822" s="489" t="s">
        <v>14939</v>
      </c>
    </row>
    <row r="4823" spans="1:4">
      <c r="A4823" s="489" t="str">
        <f t="shared" si="75"/>
        <v>2311001792介護予防訪問看護</v>
      </c>
      <c r="B4823" s="489">
        <v>2311001792</v>
      </c>
      <c r="C4823" s="489" t="s">
        <v>2103</v>
      </c>
      <c r="D4823" s="489" t="s">
        <v>14939</v>
      </c>
    </row>
    <row r="4824" spans="1:4">
      <c r="A4824" s="489" t="str">
        <f t="shared" si="75"/>
        <v>2311001800介護予防訪問リハビリテーション</v>
      </c>
      <c r="B4824" s="489">
        <v>2311001800</v>
      </c>
      <c r="C4824" s="489" t="s">
        <v>2108</v>
      </c>
      <c r="D4824" s="489" t="s">
        <v>14940</v>
      </c>
    </row>
    <row r="4825" spans="1:4">
      <c r="A4825" s="489" t="str">
        <f t="shared" si="75"/>
        <v>2311001800介護予防訪問看護</v>
      </c>
      <c r="B4825" s="489">
        <v>2311001800</v>
      </c>
      <c r="C4825" s="489" t="s">
        <v>2103</v>
      </c>
      <c r="D4825" s="489" t="s">
        <v>14940</v>
      </c>
    </row>
    <row r="4826" spans="1:4">
      <c r="A4826" s="489" t="str">
        <f t="shared" si="75"/>
        <v>2311001800訪問リハビリテーション</v>
      </c>
      <c r="B4826" s="489">
        <v>2311001800</v>
      </c>
      <c r="C4826" s="489" t="s">
        <v>2104</v>
      </c>
      <c r="D4826" s="489" t="s">
        <v>14940</v>
      </c>
    </row>
    <row r="4827" spans="1:4">
      <c r="A4827" s="489" t="str">
        <f t="shared" si="75"/>
        <v>2311001800訪問看護</v>
      </c>
      <c r="B4827" s="489">
        <v>2311001800</v>
      </c>
      <c r="C4827" s="489" t="s">
        <v>2102</v>
      </c>
      <c r="D4827" s="489" t="s">
        <v>14940</v>
      </c>
    </row>
    <row r="4828" spans="1:4">
      <c r="A4828" s="489" t="str">
        <f t="shared" si="75"/>
        <v>2311001826介護予防訪問リハビリテーション</v>
      </c>
      <c r="B4828" s="489">
        <v>2311001826</v>
      </c>
      <c r="C4828" s="489" t="s">
        <v>2108</v>
      </c>
      <c r="D4828" s="489" t="s">
        <v>14941</v>
      </c>
    </row>
    <row r="4829" spans="1:4">
      <c r="A4829" s="489" t="str">
        <f t="shared" si="75"/>
        <v>2311001826介護予防訪問看護</v>
      </c>
      <c r="B4829" s="489">
        <v>2311001826</v>
      </c>
      <c r="C4829" s="489" t="s">
        <v>2103</v>
      </c>
      <c r="D4829" s="489" t="s">
        <v>14941</v>
      </c>
    </row>
    <row r="4830" spans="1:4">
      <c r="A4830" s="489" t="str">
        <f t="shared" si="75"/>
        <v>2311001826訪問リハビリテーション</v>
      </c>
      <c r="B4830" s="489">
        <v>2311001826</v>
      </c>
      <c r="C4830" s="489" t="s">
        <v>2104</v>
      </c>
      <c r="D4830" s="489" t="s">
        <v>14941</v>
      </c>
    </row>
    <row r="4831" spans="1:4">
      <c r="A4831" s="489" t="str">
        <f t="shared" si="75"/>
        <v>2311001826訪問看護</v>
      </c>
      <c r="B4831" s="489">
        <v>2311001826</v>
      </c>
      <c r="C4831" s="489" t="s">
        <v>2102</v>
      </c>
      <c r="D4831" s="489" t="s">
        <v>14941</v>
      </c>
    </row>
    <row r="4832" spans="1:4">
      <c r="A4832" s="489" t="str">
        <f t="shared" si="75"/>
        <v>2311001891介護予防訪問リハビリテーション</v>
      </c>
      <c r="B4832" s="489">
        <v>2311001891</v>
      </c>
      <c r="C4832" s="489" t="s">
        <v>2108</v>
      </c>
      <c r="D4832" s="489" t="s">
        <v>14942</v>
      </c>
    </row>
    <row r="4833" spans="1:4">
      <c r="A4833" s="489" t="str">
        <f t="shared" si="75"/>
        <v>2311001891介護予防訪問看護</v>
      </c>
      <c r="B4833" s="489">
        <v>2311001891</v>
      </c>
      <c r="C4833" s="489" t="s">
        <v>2103</v>
      </c>
      <c r="D4833" s="489" t="s">
        <v>14942</v>
      </c>
    </row>
    <row r="4834" spans="1:4">
      <c r="A4834" s="489" t="str">
        <f t="shared" si="75"/>
        <v>2311001891訪問リハビリテーション</v>
      </c>
      <c r="B4834" s="489">
        <v>2311001891</v>
      </c>
      <c r="C4834" s="489" t="s">
        <v>2104</v>
      </c>
      <c r="D4834" s="489" t="s">
        <v>14942</v>
      </c>
    </row>
    <row r="4835" spans="1:4">
      <c r="A4835" s="489" t="str">
        <f t="shared" si="75"/>
        <v>2311001891訪問看護</v>
      </c>
      <c r="B4835" s="489">
        <v>2311001891</v>
      </c>
      <c r="C4835" s="489" t="s">
        <v>2102</v>
      </c>
      <c r="D4835" s="489" t="s">
        <v>14942</v>
      </c>
    </row>
    <row r="4836" spans="1:4">
      <c r="A4836" s="489" t="str">
        <f t="shared" si="75"/>
        <v>2311001925介護予防訪問リハビリテーション</v>
      </c>
      <c r="B4836" s="489">
        <v>2311001925</v>
      </c>
      <c r="C4836" s="489" t="s">
        <v>2108</v>
      </c>
      <c r="D4836" s="489" t="s">
        <v>14943</v>
      </c>
    </row>
    <row r="4837" spans="1:4">
      <c r="A4837" s="489" t="str">
        <f t="shared" si="75"/>
        <v>2311001925介護予防訪問看護</v>
      </c>
      <c r="B4837" s="489">
        <v>2311001925</v>
      </c>
      <c r="C4837" s="489" t="s">
        <v>2103</v>
      </c>
      <c r="D4837" s="489" t="s">
        <v>14943</v>
      </c>
    </row>
    <row r="4838" spans="1:4">
      <c r="A4838" s="489" t="str">
        <f t="shared" si="75"/>
        <v>2311001925訪問リハビリテーション</v>
      </c>
      <c r="B4838" s="489">
        <v>2311001925</v>
      </c>
      <c r="C4838" s="489" t="s">
        <v>2104</v>
      </c>
      <c r="D4838" s="489" t="s">
        <v>14943</v>
      </c>
    </row>
    <row r="4839" spans="1:4">
      <c r="A4839" s="489" t="str">
        <f t="shared" si="75"/>
        <v>2311001925訪問看護</v>
      </c>
      <c r="B4839" s="489">
        <v>2311001925</v>
      </c>
      <c r="C4839" s="489" t="s">
        <v>2102</v>
      </c>
      <c r="D4839" s="489" t="s">
        <v>14943</v>
      </c>
    </row>
    <row r="4840" spans="1:4">
      <c r="A4840" s="489" t="str">
        <f t="shared" si="75"/>
        <v>2311001966介護予防訪問リハビリテーション</v>
      </c>
      <c r="B4840" s="489">
        <v>2311001966</v>
      </c>
      <c r="C4840" s="489" t="s">
        <v>2108</v>
      </c>
      <c r="D4840" s="489" t="s">
        <v>14944</v>
      </c>
    </row>
    <row r="4841" spans="1:4">
      <c r="A4841" s="489" t="str">
        <f t="shared" si="75"/>
        <v>2311001966介護予防訪問看護</v>
      </c>
      <c r="B4841" s="489">
        <v>2311001966</v>
      </c>
      <c r="C4841" s="489" t="s">
        <v>2103</v>
      </c>
      <c r="D4841" s="489" t="s">
        <v>14944</v>
      </c>
    </row>
    <row r="4842" spans="1:4">
      <c r="A4842" s="489" t="str">
        <f t="shared" si="75"/>
        <v>2311001966訪問リハビリテーション</v>
      </c>
      <c r="B4842" s="489">
        <v>2311001966</v>
      </c>
      <c r="C4842" s="489" t="s">
        <v>2104</v>
      </c>
      <c r="D4842" s="489" t="s">
        <v>14944</v>
      </c>
    </row>
    <row r="4843" spans="1:4">
      <c r="A4843" s="489" t="str">
        <f t="shared" si="75"/>
        <v>2311001966訪問看護</v>
      </c>
      <c r="B4843" s="489">
        <v>2311001966</v>
      </c>
      <c r="C4843" s="489" t="s">
        <v>2102</v>
      </c>
      <c r="D4843" s="489" t="s">
        <v>14944</v>
      </c>
    </row>
    <row r="4844" spans="1:4">
      <c r="A4844" s="489" t="str">
        <f t="shared" si="75"/>
        <v>2311001974介護予防訪問リハビリテーション</v>
      </c>
      <c r="B4844" s="489">
        <v>2311001974</v>
      </c>
      <c r="C4844" s="489" t="s">
        <v>2108</v>
      </c>
      <c r="D4844" s="489" t="s">
        <v>14945</v>
      </c>
    </row>
    <row r="4845" spans="1:4">
      <c r="A4845" s="489" t="str">
        <f t="shared" si="75"/>
        <v>2311001974介護予防訪問看護</v>
      </c>
      <c r="B4845" s="489">
        <v>2311001974</v>
      </c>
      <c r="C4845" s="489" t="s">
        <v>2103</v>
      </c>
      <c r="D4845" s="489" t="s">
        <v>14945</v>
      </c>
    </row>
    <row r="4846" spans="1:4">
      <c r="A4846" s="489" t="str">
        <f t="shared" si="75"/>
        <v>2311001974訪問リハビリテーション</v>
      </c>
      <c r="B4846" s="489">
        <v>2311001974</v>
      </c>
      <c r="C4846" s="489" t="s">
        <v>2104</v>
      </c>
      <c r="D4846" s="489" t="s">
        <v>14945</v>
      </c>
    </row>
    <row r="4847" spans="1:4">
      <c r="A4847" s="489" t="str">
        <f t="shared" si="75"/>
        <v>2311001974訪問看護</v>
      </c>
      <c r="B4847" s="489">
        <v>2311001974</v>
      </c>
      <c r="C4847" s="489" t="s">
        <v>2102</v>
      </c>
      <c r="D4847" s="489" t="s">
        <v>14945</v>
      </c>
    </row>
    <row r="4848" spans="1:4">
      <c r="A4848" s="489" t="str">
        <f t="shared" si="75"/>
        <v>2311002006介護予防訪問看護</v>
      </c>
      <c r="B4848" s="489">
        <v>2311002006</v>
      </c>
      <c r="C4848" s="489" t="s">
        <v>2103</v>
      </c>
      <c r="D4848" s="489" t="s">
        <v>14946</v>
      </c>
    </row>
    <row r="4849" spans="1:4">
      <c r="A4849" s="489" t="str">
        <f t="shared" si="75"/>
        <v>2311002006訪問看護</v>
      </c>
      <c r="B4849" s="489">
        <v>2311002006</v>
      </c>
      <c r="C4849" s="489" t="s">
        <v>2102</v>
      </c>
      <c r="D4849" s="489" t="s">
        <v>14946</v>
      </c>
    </row>
    <row r="4850" spans="1:4">
      <c r="A4850" s="489" t="str">
        <f t="shared" si="75"/>
        <v>2311002030介護予防訪問リハビリテーション</v>
      </c>
      <c r="B4850" s="489">
        <v>2311002030</v>
      </c>
      <c r="C4850" s="489" t="s">
        <v>2108</v>
      </c>
      <c r="D4850" s="489" t="s">
        <v>14947</v>
      </c>
    </row>
    <row r="4851" spans="1:4">
      <c r="A4851" s="489" t="str">
        <f t="shared" si="75"/>
        <v>2311002030介護予防訪問看護</v>
      </c>
      <c r="B4851" s="489">
        <v>2311002030</v>
      </c>
      <c r="C4851" s="489" t="s">
        <v>2103</v>
      </c>
      <c r="D4851" s="489" t="s">
        <v>14947</v>
      </c>
    </row>
    <row r="4852" spans="1:4">
      <c r="A4852" s="489" t="str">
        <f t="shared" si="75"/>
        <v>2311002030訪問リハビリテーション</v>
      </c>
      <c r="B4852" s="489">
        <v>2311002030</v>
      </c>
      <c r="C4852" s="489" t="s">
        <v>2104</v>
      </c>
      <c r="D4852" s="489" t="s">
        <v>14947</v>
      </c>
    </row>
    <row r="4853" spans="1:4">
      <c r="A4853" s="489" t="str">
        <f t="shared" si="75"/>
        <v>2311002030訪問看護</v>
      </c>
      <c r="B4853" s="489">
        <v>2311002030</v>
      </c>
      <c r="C4853" s="489" t="s">
        <v>2102</v>
      </c>
      <c r="D4853" s="489" t="s">
        <v>14947</v>
      </c>
    </row>
    <row r="4854" spans="1:4">
      <c r="A4854" s="489" t="str">
        <f t="shared" si="75"/>
        <v>2311002063介護予防通所リハビリテーション</v>
      </c>
      <c r="B4854" s="489">
        <v>2311002063</v>
      </c>
      <c r="C4854" s="489" t="s">
        <v>2512</v>
      </c>
      <c r="D4854" s="489" t="s">
        <v>14948</v>
      </c>
    </row>
    <row r="4855" spans="1:4">
      <c r="A4855" s="489" t="str">
        <f t="shared" si="75"/>
        <v>2311002063介護予防訪問リハビリテーション</v>
      </c>
      <c r="B4855" s="489">
        <v>2311002063</v>
      </c>
      <c r="C4855" s="489" t="s">
        <v>2108</v>
      </c>
      <c r="D4855" s="489" t="s">
        <v>14948</v>
      </c>
    </row>
    <row r="4856" spans="1:4">
      <c r="A4856" s="489" t="str">
        <f t="shared" si="75"/>
        <v>2311002063介護予防訪問看護</v>
      </c>
      <c r="B4856" s="489">
        <v>2311002063</v>
      </c>
      <c r="C4856" s="489" t="s">
        <v>2103</v>
      </c>
      <c r="D4856" s="489" t="s">
        <v>14948</v>
      </c>
    </row>
    <row r="4857" spans="1:4">
      <c r="A4857" s="489" t="str">
        <f t="shared" si="75"/>
        <v>2311002063通所リハビリテーション</v>
      </c>
      <c r="B4857" s="489">
        <v>2311002063</v>
      </c>
      <c r="C4857" s="489" t="s">
        <v>2511</v>
      </c>
      <c r="D4857" s="489" t="s">
        <v>14948</v>
      </c>
    </row>
    <row r="4858" spans="1:4">
      <c r="A4858" s="489" t="str">
        <f t="shared" si="75"/>
        <v>2311002063訪問リハビリテーション</v>
      </c>
      <c r="B4858" s="489">
        <v>2311002063</v>
      </c>
      <c r="C4858" s="489" t="s">
        <v>2104</v>
      </c>
      <c r="D4858" s="489" t="s">
        <v>14948</v>
      </c>
    </row>
    <row r="4859" spans="1:4">
      <c r="A4859" s="489" t="str">
        <f t="shared" si="75"/>
        <v>2311002063訪問看護</v>
      </c>
      <c r="B4859" s="489">
        <v>2311002063</v>
      </c>
      <c r="C4859" s="489" t="s">
        <v>2102</v>
      </c>
      <c r="D4859" s="489" t="s">
        <v>14948</v>
      </c>
    </row>
    <row r="4860" spans="1:4">
      <c r="A4860" s="489" t="str">
        <f t="shared" si="75"/>
        <v>2311002089介護予防訪問リハビリテーション</v>
      </c>
      <c r="B4860" s="489">
        <v>2311002089</v>
      </c>
      <c r="C4860" s="489" t="s">
        <v>2108</v>
      </c>
      <c r="D4860" s="489" t="s">
        <v>14949</v>
      </c>
    </row>
    <row r="4861" spans="1:4">
      <c r="A4861" s="489" t="str">
        <f t="shared" si="75"/>
        <v>2311002089介護予防訪問看護</v>
      </c>
      <c r="B4861" s="489">
        <v>2311002089</v>
      </c>
      <c r="C4861" s="489" t="s">
        <v>2103</v>
      </c>
      <c r="D4861" s="489" t="s">
        <v>14949</v>
      </c>
    </row>
    <row r="4862" spans="1:4">
      <c r="A4862" s="489" t="str">
        <f t="shared" si="75"/>
        <v>2311002089訪問リハビリテーション</v>
      </c>
      <c r="B4862" s="489">
        <v>2311002089</v>
      </c>
      <c r="C4862" s="489" t="s">
        <v>2104</v>
      </c>
      <c r="D4862" s="489" t="s">
        <v>14949</v>
      </c>
    </row>
    <row r="4863" spans="1:4">
      <c r="A4863" s="489" t="str">
        <f t="shared" si="75"/>
        <v>2311002089訪問看護</v>
      </c>
      <c r="B4863" s="489">
        <v>2311002089</v>
      </c>
      <c r="C4863" s="489" t="s">
        <v>2102</v>
      </c>
      <c r="D4863" s="489" t="s">
        <v>14949</v>
      </c>
    </row>
    <row r="4864" spans="1:4">
      <c r="A4864" s="489" t="str">
        <f t="shared" si="75"/>
        <v>2311002097介護予防訪問リハビリテーション</v>
      </c>
      <c r="B4864" s="489">
        <v>2311002097</v>
      </c>
      <c r="C4864" s="489" t="s">
        <v>2108</v>
      </c>
      <c r="D4864" s="489" t="s">
        <v>14950</v>
      </c>
    </row>
    <row r="4865" spans="1:4">
      <c r="A4865" s="489" t="str">
        <f t="shared" si="75"/>
        <v>2311002097介護予防訪問看護</v>
      </c>
      <c r="B4865" s="489">
        <v>2311002097</v>
      </c>
      <c r="C4865" s="489" t="s">
        <v>2103</v>
      </c>
      <c r="D4865" s="489" t="s">
        <v>14950</v>
      </c>
    </row>
    <row r="4866" spans="1:4">
      <c r="A4866" s="489" t="str">
        <f t="shared" ref="A4866:A4929" si="76">B4866&amp;C4866</f>
        <v>2311002097訪問リハビリテーション</v>
      </c>
      <c r="B4866" s="489">
        <v>2311002097</v>
      </c>
      <c r="C4866" s="489" t="s">
        <v>2104</v>
      </c>
      <c r="D4866" s="489" t="s">
        <v>14950</v>
      </c>
    </row>
    <row r="4867" spans="1:4">
      <c r="A4867" s="489" t="str">
        <f t="shared" si="76"/>
        <v>2311002097訪問看護</v>
      </c>
      <c r="B4867" s="489">
        <v>2311002097</v>
      </c>
      <c r="C4867" s="489" t="s">
        <v>2102</v>
      </c>
      <c r="D4867" s="489" t="s">
        <v>14950</v>
      </c>
    </row>
    <row r="4868" spans="1:4">
      <c r="A4868" s="489" t="str">
        <f t="shared" si="76"/>
        <v>2311002105介護予防訪問リハビリテーション</v>
      </c>
      <c r="B4868" s="489">
        <v>2311002105</v>
      </c>
      <c r="C4868" s="489" t="s">
        <v>2108</v>
      </c>
      <c r="D4868" s="489" t="s">
        <v>14951</v>
      </c>
    </row>
    <row r="4869" spans="1:4">
      <c r="A4869" s="489" t="str">
        <f t="shared" si="76"/>
        <v>2311002105介護予防訪問看護</v>
      </c>
      <c r="B4869" s="489">
        <v>2311002105</v>
      </c>
      <c r="C4869" s="489" t="s">
        <v>2103</v>
      </c>
      <c r="D4869" s="489" t="s">
        <v>14951</v>
      </c>
    </row>
    <row r="4870" spans="1:4">
      <c r="A4870" s="489" t="str">
        <f t="shared" si="76"/>
        <v>2311002105訪問リハビリテーション</v>
      </c>
      <c r="B4870" s="489">
        <v>2311002105</v>
      </c>
      <c r="C4870" s="489" t="s">
        <v>2104</v>
      </c>
      <c r="D4870" s="489" t="s">
        <v>14951</v>
      </c>
    </row>
    <row r="4871" spans="1:4">
      <c r="A4871" s="489" t="str">
        <f t="shared" si="76"/>
        <v>2311002105訪問看護</v>
      </c>
      <c r="B4871" s="489">
        <v>2311002105</v>
      </c>
      <c r="C4871" s="489" t="s">
        <v>2102</v>
      </c>
      <c r="D4871" s="489" t="s">
        <v>14951</v>
      </c>
    </row>
    <row r="4872" spans="1:4">
      <c r="A4872" s="489" t="str">
        <f t="shared" si="76"/>
        <v>2311002139介護予防訪問リハビリテーション</v>
      </c>
      <c r="B4872" s="489">
        <v>2311002139</v>
      </c>
      <c r="C4872" s="489" t="s">
        <v>2108</v>
      </c>
      <c r="D4872" s="489" t="s">
        <v>14952</v>
      </c>
    </row>
    <row r="4873" spans="1:4">
      <c r="A4873" s="489" t="str">
        <f t="shared" si="76"/>
        <v>2311002139介護予防訪問看護</v>
      </c>
      <c r="B4873" s="489">
        <v>2311002139</v>
      </c>
      <c r="C4873" s="489" t="s">
        <v>2103</v>
      </c>
      <c r="D4873" s="489" t="s">
        <v>14952</v>
      </c>
    </row>
    <row r="4874" spans="1:4">
      <c r="A4874" s="489" t="str">
        <f t="shared" si="76"/>
        <v>2311002139訪問リハビリテーション</v>
      </c>
      <c r="B4874" s="489">
        <v>2311002139</v>
      </c>
      <c r="C4874" s="489" t="s">
        <v>2104</v>
      </c>
      <c r="D4874" s="489" t="s">
        <v>14952</v>
      </c>
    </row>
    <row r="4875" spans="1:4">
      <c r="A4875" s="489" t="str">
        <f t="shared" si="76"/>
        <v>2311002139訪問看護</v>
      </c>
      <c r="B4875" s="489">
        <v>2311002139</v>
      </c>
      <c r="C4875" s="489" t="s">
        <v>2102</v>
      </c>
      <c r="D4875" s="489" t="s">
        <v>14952</v>
      </c>
    </row>
    <row r="4876" spans="1:4">
      <c r="A4876" s="489" t="str">
        <f t="shared" si="76"/>
        <v>2311002147介護予防訪問リハビリテーション</v>
      </c>
      <c r="B4876" s="489">
        <v>2311002147</v>
      </c>
      <c r="C4876" s="489" t="s">
        <v>2108</v>
      </c>
      <c r="D4876" s="489" t="s">
        <v>14953</v>
      </c>
    </row>
    <row r="4877" spans="1:4">
      <c r="A4877" s="489" t="str">
        <f t="shared" si="76"/>
        <v>2311002147介護予防訪問看護</v>
      </c>
      <c r="B4877" s="489">
        <v>2311002147</v>
      </c>
      <c r="C4877" s="489" t="s">
        <v>2103</v>
      </c>
      <c r="D4877" s="489" t="s">
        <v>14953</v>
      </c>
    </row>
    <row r="4878" spans="1:4">
      <c r="A4878" s="489" t="str">
        <f t="shared" si="76"/>
        <v>2311002147訪問リハビリテーション</v>
      </c>
      <c r="B4878" s="489">
        <v>2311002147</v>
      </c>
      <c r="C4878" s="489" t="s">
        <v>2104</v>
      </c>
      <c r="D4878" s="489" t="s">
        <v>14953</v>
      </c>
    </row>
    <row r="4879" spans="1:4">
      <c r="A4879" s="489" t="str">
        <f t="shared" si="76"/>
        <v>2311002147訪問看護</v>
      </c>
      <c r="B4879" s="489">
        <v>2311002147</v>
      </c>
      <c r="C4879" s="489" t="s">
        <v>2102</v>
      </c>
      <c r="D4879" s="489" t="s">
        <v>14953</v>
      </c>
    </row>
    <row r="4880" spans="1:4">
      <c r="A4880" s="489" t="str">
        <f t="shared" si="76"/>
        <v>2311002154介護予防訪問リハビリテーション</v>
      </c>
      <c r="B4880" s="489">
        <v>2311002154</v>
      </c>
      <c r="C4880" s="489" t="s">
        <v>2108</v>
      </c>
      <c r="D4880" s="489" t="s">
        <v>14954</v>
      </c>
    </row>
    <row r="4881" spans="1:4">
      <c r="A4881" s="489" t="str">
        <f t="shared" si="76"/>
        <v>2311002154介護予防訪問看護</v>
      </c>
      <c r="B4881" s="489">
        <v>2311002154</v>
      </c>
      <c r="C4881" s="489" t="s">
        <v>2103</v>
      </c>
      <c r="D4881" s="489" t="s">
        <v>14954</v>
      </c>
    </row>
    <row r="4882" spans="1:4">
      <c r="A4882" s="489" t="str">
        <f t="shared" si="76"/>
        <v>2311002154訪問リハビリテーション</v>
      </c>
      <c r="B4882" s="489">
        <v>2311002154</v>
      </c>
      <c r="C4882" s="489" t="s">
        <v>2104</v>
      </c>
      <c r="D4882" s="489" t="s">
        <v>14954</v>
      </c>
    </row>
    <row r="4883" spans="1:4">
      <c r="A4883" s="489" t="str">
        <f t="shared" si="76"/>
        <v>2311002154訪問看護</v>
      </c>
      <c r="B4883" s="489">
        <v>2311002154</v>
      </c>
      <c r="C4883" s="489" t="s">
        <v>2102</v>
      </c>
      <c r="D4883" s="489" t="s">
        <v>14954</v>
      </c>
    </row>
    <row r="4884" spans="1:4">
      <c r="A4884" s="489" t="str">
        <f t="shared" si="76"/>
        <v>2311002238介護予防訪問リハビリテーション</v>
      </c>
      <c r="B4884" s="489">
        <v>2311002238</v>
      </c>
      <c r="C4884" s="489" t="s">
        <v>2108</v>
      </c>
      <c r="D4884" s="489" t="s">
        <v>14955</v>
      </c>
    </row>
    <row r="4885" spans="1:4">
      <c r="A4885" s="489" t="str">
        <f t="shared" si="76"/>
        <v>2311002238介護予防訪問看護</v>
      </c>
      <c r="B4885" s="489">
        <v>2311002238</v>
      </c>
      <c r="C4885" s="489" t="s">
        <v>2103</v>
      </c>
      <c r="D4885" s="489" t="s">
        <v>14955</v>
      </c>
    </row>
    <row r="4886" spans="1:4">
      <c r="A4886" s="489" t="str">
        <f t="shared" si="76"/>
        <v>2311002238訪問リハビリテーション</v>
      </c>
      <c r="B4886" s="489">
        <v>2311002238</v>
      </c>
      <c r="C4886" s="489" t="s">
        <v>2104</v>
      </c>
      <c r="D4886" s="489" t="s">
        <v>14955</v>
      </c>
    </row>
    <row r="4887" spans="1:4">
      <c r="A4887" s="489" t="str">
        <f t="shared" si="76"/>
        <v>2311002238訪問看護</v>
      </c>
      <c r="B4887" s="489">
        <v>2311002238</v>
      </c>
      <c r="C4887" s="489" t="s">
        <v>2102</v>
      </c>
      <c r="D4887" s="489" t="s">
        <v>14955</v>
      </c>
    </row>
    <row r="4888" spans="1:4">
      <c r="A4888" s="489" t="str">
        <f t="shared" si="76"/>
        <v>2311002253介護予防訪問リハビリテーション</v>
      </c>
      <c r="B4888" s="489">
        <v>2311002253</v>
      </c>
      <c r="C4888" s="489" t="s">
        <v>2108</v>
      </c>
      <c r="D4888" s="489" t="s">
        <v>14956</v>
      </c>
    </row>
    <row r="4889" spans="1:4">
      <c r="A4889" s="489" t="str">
        <f t="shared" si="76"/>
        <v>2311002253介護予防訪問看護</v>
      </c>
      <c r="B4889" s="489">
        <v>2311002253</v>
      </c>
      <c r="C4889" s="489" t="s">
        <v>2103</v>
      </c>
      <c r="D4889" s="489" t="s">
        <v>14956</v>
      </c>
    </row>
    <row r="4890" spans="1:4">
      <c r="A4890" s="489" t="str">
        <f t="shared" si="76"/>
        <v>2311002253訪問リハビリテーション</v>
      </c>
      <c r="B4890" s="489">
        <v>2311002253</v>
      </c>
      <c r="C4890" s="489" t="s">
        <v>2104</v>
      </c>
      <c r="D4890" s="489" t="s">
        <v>14956</v>
      </c>
    </row>
    <row r="4891" spans="1:4">
      <c r="A4891" s="489" t="str">
        <f t="shared" si="76"/>
        <v>2311002253訪問看護</v>
      </c>
      <c r="B4891" s="489">
        <v>2311002253</v>
      </c>
      <c r="C4891" s="489" t="s">
        <v>2102</v>
      </c>
      <c r="D4891" s="489" t="s">
        <v>14956</v>
      </c>
    </row>
    <row r="4892" spans="1:4">
      <c r="A4892" s="489" t="str">
        <f t="shared" si="76"/>
        <v>2311002261介護予防訪問リハビリテーション</v>
      </c>
      <c r="B4892" s="489">
        <v>2311002261</v>
      </c>
      <c r="C4892" s="489" t="s">
        <v>2108</v>
      </c>
      <c r="D4892" s="489" t="s">
        <v>14957</v>
      </c>
    </row>
    <row r="4893" spans="1:4">
      <c r="A4893" s="489" t="str">
        <f t="shared" si="76"/>
        <v>2311002261介護予防訪問看護</v>
      </c>
      <c r="B4893" s="489">
        <v>2311002261</v>
      </c>
      <c r="C4893" s="489" t="s">
        <v>2103</v>
      </c>
      <c r="D4893" s="489" t="s">
        <v>14957</v>
      </c>
    </row>
    <row r="4894" spans="1:4">
      <c r="A4894" s="489" t="str">
        <f t="shared" si="76"/>
        <v>2311002261訪問リハビリテーション</v>
      </c>
      <c r="B4894" s="489">
        <v>2311002261</v>
      </c>
      <c r="C4894" s="489" t="s">
        <v>2104</v>
      </c>
      <c r="D4894" s="489" t="s">
        <v>14957</v>
      </c>
    </row>
    <row r="4895" spans="1:4">
      <c r="A4895" s="489" t="str">
        <f t="shared" si="76"/>
        <v>2311002261訪問看護</v>
      </c>
      <c r="B4895" s="489">
        <v>2311002261</v>
      </c>
      <c r="C4895" s="489" t="s">
        <v>2102</v>
      </c>
      <c r="D4895" s="489" t="s">
        <v>14957</v>
      </c>
    </row>
    <row r="4896" spans="1:4">
      <c r="A4896" s="489" t="str">
        <f t="shared" si="76"/>
        <v>2311002279介護予防訪問看護</v>
      </c>
      <c r="B4896" s="489">
        <v>2311002279</v>
      </c>
      <c r="C4896" s="489" t="s">
        <v>2103</v>
      </c>
      <c r="D4896" s="489" t="s">
        <v>14958</v>
      </c>
    </row>
    <row r="4897" spans="1:4">
      <c r="A4897" s="489" t="str">
        <f t="shared" si="76"/>
        <v>2311002279訪問看護</v>
      </c>
      <c r="B4897" s="489">
        <v>2311002279</v>
      </c>
      <c r="C4897" s="489" t="s">
        <v>2102</v>
      </c>
      <c r="D4897" s="489" t="s">
        <v>14958</v>
      </c>
    </row>
    <row r="4898" spans="1:4">
      <c r="A4898" s="489" t="str">
        <f t="shared" si="76"/>
        <v>2311002295介護予防訪問リハビリテーション</v>
      </c>
      <c r="B4898" s="489">
        <v>2311002295</v>
      </c>
      <c r="C4898" s="489" t="s">
        <v>2108</v>
      </c>
      <c r="D4898" s="489" t="s">
        <v>14959</v>
      </c>
    </row>
    <row r="4899" spans="1:4">
      <c r="A4899" s="489" t="str">
        <f t="shared" si="76"/>
        <v>2311002295介護予防訪問看護</v>
      </c>
      <c r="B4899" s="489">
        <v>2311002295</v>
      </c>
      <c r="C4899" s="489" t="s">
        <v>2103</v>
      </c>
      <c r="D4899" s="489" t="s">
        <v>14959</v>
      </c>
    </row>
    <row r="4900" spans="1:4">
      <c r="A4900" s="489" t="str">
        <f t="shared" si="76"/>
        <v>2311002295訪問リハビリテーション</v>
      </c>
      <c r="B4900" s="489">
        <v>2311002295</v>
      </c>
      <c r="C4900" s="489" t="s">
        <v>2104</v>
      </c>
      <c r="D4900" s="489" t="s">
        <v>14959</v>
      </c>
    </row>
    <row r="4901" spans="1:4">
      <c r="A4901" s="489" t="str">
        <f t="shared" si="76"/>
        <v>2311002295訪問看護</v>
      </c>
      <c r="B4901" s="489">
        <v>2311002295</v>
      </c>
      <c r="C4901" s="489" t="s">
        <v>2102</v>
      </c>
      <c r="D4901" s="489" t="s">
        <v>14959</v>
      </c>
    </row>
    <row r="4902" spans="1:4">
      <c r="A4902" s="489" t="str">
        <f t="shared" si="76"/>
        <v>2311002303介護予防訪問リハビリテーション</v>
      </c>
      <c r="B4902" s="489">
        <v>2311002303</v>
      </c>
      <c r="C4902" s="489" t="s">
        <v>2108</v>
      </c>
      <c r="D4902" s="489" t="s">
        <v>14960</v>
      </c>
    </row>
    <row r="4903" spans="1:4">
      <c r="A4903" s="489" t="str">
        <f t="shared" si="76"/>
        <v>2311002303介護予防訪問看護</v>
      </c>
      <c r="B4903" s="489">
        <v>2311002303</v>
      </c>
      <c r="C4903" s="489" t="s">
        <v>2103</v>
      </c>
      <c r="D4903" s="489" t="s">
        <v>14960</v>
      </c>
    </row>
    <row r="4904" spans="1:4">
      <c r="A4904" s="489" t="str">
        <f t="shared" si="76"/>
        <v>2311002303訪問リハビリテーション</v>
      </c>
      <c r="B4904" s="489">
        <v>2311002303</v>
      </c>
      <c r="C4904" s="489" t="s">
        <v>2104</v>
      </c>
      <c r="D4904" s="489" t="s">
        <v>14960</v>
      </c>
    </row>
    <row r="4905" spans="1:4">
      <c r="A4905" s="489" t="str">
        <f t="shared" si="76"/>
        <v>2311002303訪問看護</v>
      </c>
      <c r="B4905" s="489">
        <v>2311002303</v>
      </c>
      <c r="C4905" s="489" t="s">
        <v>2102</v>
      </c>
      <c r="D4905" s="489" t="s">
        <v>14960</v>
      </c>
    </row>
    <row r="4906" spans="1:4">
      <c r="A4906" s="489" t="str">
        <f t="shared" si="76"/>
        <v>2311002311介護予防訪問リハビリテーション</v>
      </c>
      <c r="B4906" s="489">
        <v>2311002311</v>
      </c>
      <c r="C4906" s="489" t="s">
        <v>2108</v>
      </c>
      <c r="D4906" s="489" t="s">
        <v>14961</v>
      </c>
    </row>
    <row r="4907" spans="1:4">
      <c r="A4907" s="489" t="str">
        <f t="shared" si="76"/>
        <v>2311002311介護予防訪問看護</v>
      </c>
      <c r="B4907" s="489">
        <v>2311002311</v>
      </c>
      <c r="C4907" s="489" t="s">
        <v>2103</v>
      </c>
      <c r="D4907" s="489" t="s">
        <v>14961</v>
      </c>
    </row>
    <row r="4908" spans="1:4">
      <c r="A4908" s="489" t="str">
        <f t="shared" si="76"/>
        <v>2311002311訪問リハビリテーション</v>
      </c>
      <c r="B4908" s="489">
        <v>2311002311</v>
      </c>
      <c r="C4908" s="489" t="s">
        <v>2104</v>
      </c>
      <c r="D4908" s="489" t="s">
        <v>14961</v>
      </c>
    </row>
    <row r="4909" spans="1:4">
      <c r="A4909" s="489" t="str">
        <f t="shared" si="76"/>
        <v>2311002311訪問看護</v>
      </c>
      <c r="B4909" s="489">
        <v>2311002311</v>
      </c>
      <c r="C4909" s="489" t="s">
        <v>2102</v>
      </c>
      <c r="D4909" s="489" t="s">
        <v>14961</v>
      </c>
    </row>
    <row r="4910" spans="1:4">
      <c r="A4910" s="489" t="str">
        <f t="shared" si="76"/>
        <v>2311002337介護予防訪問リハビリテーション</v>
      </c>
      <c r="B4910" s="489">
        <v>2311002337</v>
      </c>
      <c r="C4910" s="489" t="s">
        <v>2108</v>
      </c>
      <c r="D4910" s="489" t="s">
        <v>14962</v>
      </c>
    </row>
    <row r="4911" spans="1:4">
      <c r="A4911" s="489" t="str">
        <f t="shared" si="76"/>
        <v>2311002337介護予防訪問看護</v>
      </c>
      <c r="B4911" s="489">
        <v>2311002337</v>
      </c>
      <c r="C4911" s="489" t="s">
        <v>2103</v>
      </c>
      <c r="D4911" s="489" t="s">
        <v>14962</v>
      </c>
    </row>
    <row r="4912" spans="1:4">
      <c r="A4912" s="489" t="str">
        <f t="shared" si="76"/>
        <v>2311002337訪問リハビリテーション</v>
      </c>
      <c r="B4912" s="489">
        <v>2311002337</v>
      </c>
      <c r="C4912" s="489" t="s">
        <v>2104</v>
      </c>
      <c r="D4912" s="489" t="s">
        <v>14962</v>
      </c>
    </row>
    <row r="4913" spans="1:4">
      <c r="A4913" s="489" t="str">
        <f t="shared" si="76"/>
        <v>2311002337訪問看護</v>
      </c>
      <c r="B4913" s="489">
        <v>2311002337</v>
      </c>
      <c r="C4913" s="489" t="s">
        <v>2102</v>
      </c>
      <c r="D4913" s="489" t="s">
        <v>14962</v>
      </c>
    </row>
    <row r="4914" spans="1:4">
      <c r="A4914" s="489" t="str">
        <f t="shared" si="76"/>
        <v>2311002345介護予防訪問リハビリテーション</v>
      </c>
      <c r="B4914" s="489">
        <v>2311002345</v>
      </c>
      <c r="C4914" s="489" t="s">
        <v>2108</v>
      </c>
      <c r="D4914" s="489" t="s">
        <v>14963</v>
      </c>
    </row>
    <row r="4915" spans="1:4">
      <c r="A4915" s="489" t="str">
        <f t="shared" si="76"/>
        <v>2311002345介護予防訪問看護</v>
      </c>
      <c r="B4915" s="489">
        <v>2311002345</v>
      </c>
      <c r="C4915" s="489" t="s">
        <v>2103</v>
      </c>
      <c r="D4915" s="489" t="s">
        <v>14963</v>
      </c>
    </row>
    <row r="4916" spans="1:4">
      <c r="A4916" s="489" t="str">
        <f t="shared" si="76"/>
        <v>2311002345訪問リハビリテーション</v>
      </c>
      <c r="B4916" s="489">
        <v>2311002345</v>
      </c>
      <c r="C4916" s="489" t="s">
        <v>2104</v>
      </c>
      <c r="D4916" s="489" t="s">
        <v>14963</v>
      </c>
    </row>
    <row r="4917" spans="1:4">
      <c r="A4917" s="489" t="str">
        <f t="shared" si="76"/>
        <v>2311002345訪問看護</v>
      </c>
      <c r="B4917" s="489">
        <v>2311002345</v>
      </c>
      <c r="C4917" s="489" t="s">
        <v>2102</v>
      </c>
      <c r="D4917" s="489" t="s">
        <v>14963</v>
      </c>
    </row>
    <row r="4918" spans="1:4">
      <c r="A4918" s="489" t="str">
        <f t="shared" si="76"/>
        <v>2311002352介護予防訪問リハビリテーション</v>
      </c>
      <c r="B4918" s="489">
        <v>2311002352</v>
      </c>
      <c r="C4918" s="489" t="s">
        <v>2108</v>
      </c>
      <c r="D4918" s="489" t="s">
        <v>14964</v>
      </c>
    </row>
    <row r="4919" spans="1:4">
      <c r="A4919" s="489" t="str">
        <f t="shared" si="76"/>
        <v>2311002352介護予防訪問看護</v>
      </c>
      <c r="B4919" s="489">
        <v>2311002352</v>
      </c>
      <c r="C4919" s="489" t="s">
        <v>2103</v>
      </c>
      <c r="D4919" s="489" t="s">
        <v>14964</v>
      </c>
    </row>
    <row r="4920" spans="1:4">
      <c r="A4920" s="489" t="str">
        <f t="shared" si="76"/>
        <v>2311002352訪問リハビリテーション</v>
      </c>
      <c r="B4920" s="489">
        <v>2311002352</v>
      </c>
      <c r="C4920" s="489" t="s">
        <v>2104</v>
      </c>
      <c r="D4920" s="489" t="s">
        <v>14964</v>
      </c>
    </row>
    <row r="4921" spans="1:4">
      <c r="A4921" s="489" t="str">
        <f t="shared" si="76"/>
        <v>2311002352訪問看護</v>
      </c>
      <c r="B4921" s="489">
        <v>2311002352</v>
      </c>
      <c r="C4921" s="489" t="s">
        <v>2102</v>
      </c>
      <c r="D4921" s="489" t="s">
        <v>14964</v>
      </c>
    </row>
    <row r="4922" spans="1:4">
      <c r="A4922" s="489" t="str">
        <f t="shared" si="76"/>
        <v>2311002378介護予防訪問リハビリテーション</v>
      </c>
      <c r="B4922" s="489">
        <v>2311002378</v>
      </c>
      <c r="C4922" s="489" t="s">
        <v>2108</v>
      </c>
      <c r="D4922" s="489" t="s">
        <v>14965</v>
      </c>
    </row>
    <row r="4923" spans="1:4">
      <c r="A4923" s="489" t="str">
        <f t="shared" si="76"/>
        <v>2311002378介護予防訪問看護</v>
      </c>
      <c r="B4923" s="489">
        <v>2311002378</v>
      </c>
      <c r="C4923" s="489" t="s">
        <v>2103</v>
      </c>
      <c r="D4923" s="489" t="s">
        <v>14965</v>
      </c>
    </row>
    <row r="4924" spans="1:4">
      <c r="A4924" s="489" t="str">
        <f t="shared" si="76"/>
        <v>2311002378訪問リハビリテーション</v>
      </c>
      <c r="B4924" s="489">
        <v>2311002378</v>
      </c>
      <c r="C4924" s="489" t="s">
        <v>2104</v>
      </c>
      <c r="D4924" s="489" t="s">
        <v>14965</v>
      </c>
    </row>
    <row r="4925" spans="1:4">
      <c r="A4925" s="489" t="str">
        <f t="shared" si="76"/>
        <v>2311002378訪問看護</v>
      </c>
      <c r="B4925" s="489">
        <v>2311002378</v>
      </c>
      <c r="C4925" s="489" t="s">
        <v>2102</v>
      </c>
      <c r="D4925" s="489" t="s">
        <v>14965</v>
      </c>
    </row>
    <row r="4926" spans="1:4">
      <c r="A4926" s="489" t="str">
        <f t="shared" si="76"/>
        <v>2311002402介護予防通所リハビリテーション</v>
      </c>
      <c r="B4926" s="489">
        <v>2311002402</v>
      </c>
      <c r="C4926" s="489" t="s">
        <v>2512</v>
      </c>
      <c r="D4926" s="489" t="s">
        <v>4158</v>
      </c>
    </row>
    <row r="4927" spans="1:4">
      <c r="A4927" s="489" t="str">
        <f t="shared" si="76"/>
        <v>2311002402通所リハビリテーション</v>
      </c>
      <c r="B4927" s="489">
        <v>2311002402</v>
      </c>
      <c r="C4927" s="489" t="s">
        <v>2511</v>
      </c>
      <c r="D4927" s="489" t="s">
        <v>4158</v>
      </c>
    </row>
    <row r="4928" spans="1:4">
      <c r="A4928" s="489" t="str">
        <f t="shared" si="76"/>
        <v>2311002410介護予防訪問リハビリテーション</v>
      </c>
      <c r="B4928" s="489">
        <v>2311002410</v>
      </c>
      <c r="C4928" s="489" t="s">
        <v>2108</v>
      </c>
      <c r="D4928" s="489" t="s">
        <v>14966</v>
      </c>
    </row>
    <row r="4929" spans="1:4">
      <c r="A4929" s="489" t="str">
        <f t="shared" si="76"/>
        <v>2311002410介護予防訪問看護</v>
      </c>
      <c r="B4929" s="489">
        <v>2311002410</v>
      </c>
      <c r="C4929" s="489" t="s">
        <v>2103</v>
      </c>
      <c r="D4929" s="489" t="s">
        <v>14966</v>
      </c>
    </row>
    <row r="4930" spans="1:4">
      <c r="A4930" s="489" t="str">
        <f t="shared" ref="A4930:A4993" si="77">B4930&amp;C4930</f>
        <v>2311002410訪問リハビリテーション</v>
      </c>
      <c r="B4930" s="489">
        <v>2311002410</v>
      </c>
      <c r="C4930" s="489" t="s">
        <v>2104</v>
      </c>
      <c r="D4930" s="489" t="s">
        <v>14966</v>
      </c>
    </row>
    <row r="4931" spans="1:4">
      <c r="A4931" s="489" t="str">
        <f t="shared" si="77"/>
        <v>2311002410訪問看護</v>
      </c>
      <c r="B4931" s="489">
        <v>2311002410</v>
      </c>
      <c r="C4931" s="489" t="s">
        <v>2102</v>
      </c>
      <c r="D4931" s="489" t="s">
        <v>14966</v>
      </c>
    </row>
    <row r="4932" spans="1:4">
      <c r="A4932" s="489" t="str">
        <f t="shared" si="77"/>
        <v>2311002469介護予防訪問リハビリテーション</v>
      </c>
      <c r="B4932" s="489">
        <v>2311002469</v>
      </c>
      <c r="C4932" s="489" t="s">
        <v>2108</v>
      </c>
      <c r="D4932" s="489" t="s">
        <v>14967</v>
      </c>
    </row>
    <row r="4933" spans="1:4">
      <c r="A4933" s="489" t="str">
        <f t="shared" si="77"/>
        <v>2311002469介護予防訪問看護</v>
      </c>
      <c r="B4933" s="489">
        <v>2311002469</v>
      </c>
      <c r="C4933" s="489" t="s">
        <v>2103</v>
      </c>
      <c r="D4933" s="489" t="s">
        <v>14967</v>
      </c>
    </row>
    <row r="4934" spans="1:4">
      <c r="A4934" s="489" t="str">
        <f t="shared" si="77"/>
        <v>2311002469訪問リハビリテーション</v>
      </c>
      <c r="B4934" s="489">
        <v>2311002469</v>
      </c>
      <c r="C4934" s="489" t="s">
        <v>2104</v>
      </c>
      <c r="D4934" s="489" t="s">
        <v>14967</v>
      </c>
    </row>
    <row r="4935" spans="1:4">
      <c r="A4935" s="489" t="str">
        <f t="shared" si="77"/>
        <v>2311002469訪問看護</v>
      </c>
      <c r="B4935" s="489">
        <v>2311002469</v>
      </c>
      <c r="C4935" s="489" t="s">
        <v>2102</v>
      </c>
      <c r="D4935" s="489" t="s">
        <v>14967</v>
      </c>
    </row>
    <row r="4936" spans="1:4">
      <c r="A4936" s="489" t="str">
        <f t="shared" si="77"/>
        <v>2311002501介護予防訪問リハビリテーション</v>
      </c>
      <c r="B4936" s="489">
        <v>2311002501</v>
      </c>
      <c r="C4936" s="489" t="s">
        <v>2108</v>
      </c>
      <c r="D4936" s="489" t="s">
        <v>14968</v>
      </c>
    </row>
    <row r="4937" spans="1:4">
      <c r="A4937" s="489" t="str">
        <f t="shared" si="77"/>
        <v>2311002501介護予防訪問看護</v>
      </c>
      <c r="B4937" s="489">
        <v>2311002501</v>
      </c>
      <c r="C4937" s="489" t="s">
        <v>2103</v>
      </c>
      <c r="D4937" s="489" t="s">
        <v>14968</v>
      </c>
    </row>
    <row r="4938" spans="1:4">
      <c r="A4938" s="489" t="str">
        <f t="shared" si="77"/>
        <v>2311002501訪問リハビリテーション</v>
      </c>
      <c r="B4938" s="489">
        <v>2311002501</v>
      </c>
      <c r="C4938" s="489" t="s">
        <v>2104</v>
      </c>
      <c r="D4938" s="489" t="s">
        <v>14968</v>
      </c>
    </row>
    <row r="4939" spans="1:4">
      <c r="A4939" s="489" t="str">
        <f t="shared" si="77"/>
        <v>2311002501訪問看護</v>
      </c>
      <c r="B4939" s="489">
        <v>2311002501</v>
      </c>
      <c r="C4939" s="489" t="s">
        <v>2102</v>
      </c>
      <c r="D4939" s="489" t="s">
        <v>14968</v>
      </c>
    </row>
    <row r="4940" spans="1:4">
      <c r="A4940" s="489" t="str">
        <f t="shared" si="77"/>
        <v>2311002519介護予防訪問リハビリテーション</v>
      </c>
      <c r="B4940" s="489">
        <v>2311002519</v>
      </c>
      <c r="C4940" s="489" t="s">
        <v>2108</v>
      </c>
      <c r="D4940" s="489" t="s">
        <v>14969</v>
      </c>
    </row>
    <row r="4941" spans="1:4">
      <c r="A4941" s="489" t="str">
        <f t="shared" si="77"/>
        <v>2311002519介護予防訪問看護</v>
      </c>
      <c r="B4941" s="489">
        <v>2311002519</v>
      </c>
      <c r="C4941" s="489" t="s">
        <v>2103</v>
      </c>
      <c r="D4941" s="489" t="s">
        <v>14969</v>
      </c>
    </row>
    <row r="4942" spans="1:4">
      <c r="A4942" s="489" t="str">
        <f t="shared" si="77"/>
        <v>2311002519訪問リハビリテーション</v>
      </c>
      <c r="B4942" s="489">
        <v>2311002519</v>
      </c>
      <c r="C4942" s="489" t="s">
        <v>2104</v>
      </c>
      <c r="D4942" s="489" t="s">
        <v>14969</v>
      </c>
    </row>
    <row r="4943" spans="1:4">
      <c r="A4943" s="489" t="str">
        <f t="shared" si="77"/>
        <v>2311002519訪問看護</v>
      </c>
      <c r="B4943" s="489">
        <v>2311002519</v>
      </c>
      <c r="C4943" s="489" t="s">
        <v>2102</v>
      </c>
      <c r="D4943" s="489" t="s">
        <v>14969</v>
      </c>
    </row>
    <row r="4944" spans="1:4">
      <c r="A4944" s="489" t="str">
        <f t="shared" si="77"/>
        <v>2311002527介護予防訪問リハビリテーション</v>
      </c>
      <c r="B4944" s="489">
        <v>2311002527</v>
      </c>
      <c r="C4944" s="489" t="s">
        <v>2108</v>
      </c>
      <c r="D4944" s="489" t="s">
        <v>14970</v>
      </c>
    </row>
    <row r="4945" spans="1:4">
      <c r="A4945" s="489" t="str">
        <f t="shared" si="77"/>
        <v>2311002527介護予防訪問看護</v>
      </c>
      <c r="B4945" s="489">
        <v>2311002527</v>
      </c>
      <c r="C4945" s="489" t="s">
        <v>2103</v>
      </c>
      <c r="D4945" s="489" t="s">
        <v>14970</v>
      </c>
    </row>
    <row r="4946" spans="1:4">
      <c r="A4946" s="489" t="str">
        <f t="shared" si="77"/>
        <v>2311002527訪問リハビリテーション</v>
      </c>
      <c r="B4946" s="489">
        <v>2311002527</v>
      </c>
      <c r="C4946" s="489" t="s">
        <v>2104</v>
      </c>
      <c r="D4946" s="489" t="s">
        <v>14970</v>
      </c>
    </row>
    <row r="4947" spans="1:4">
      <c r="A4947" s="489" t="str">
        <f t="shared" si="77"/>
        <v>2311002527訪問看護</v>
      </c>
      <c r="B4947" s="489">
        <v>2311002527</v>
      </c>
      <c r="C4947" s="489" t="s">
        <v>2102</v>
      </c>
      <c r="D4947" s="489" t="s">
        <v>14970</v>
      </c>
    </row>
    <row r="4948" spans="1:4">
      <c r="A4948" s="489" t="str">
        <f t="shared" si="77"/>
        <v>2311002535介護予防訪問リハビリテーション</v>
      </c>
      <c r="B4948" s="489">
        <v>2311002535</v>
      </c>
      <c r="C4948" s="489" t="s">
        <v>2108</v>
      </c>
      <c r="D4948" s="489" t="s">
        <v>14971</v>
      </c>
    </row>
    <row r="4949" spans="1:4">
      <c r="A4949" s="489" t="str">
        <f t="shared" si="77"/>
        <v>2311002535介護予防訪問看護</v>
      </c>
      <c r="B4949" s="489">
        <v>2311002535</v>
      </c>
      <c r="C4949" s="489" t="s">
        <v>2103</v>
      </c>
      <c r="D4949" s="489" t="s">
        <v>14971</v>
      </c>
    </row>
    <row r="4950" spans="1:4">
      <c r="A4950" s="489" t="str">
        <f t="shared" si="77"/>
        <v>2311002535訪問リハビリテーション</v>
      </c>
      <c r="B4950" s="489">
        <v>2311002535</v>
      </c>
      <c r="C4950" s="489" t="s">
        <v>2104</v>
      </c>
      <c r="D4950" s="489" t="s">
        <v>14971</v>
      </c>
    </row>
    <row r="4951" spans="1:4">
      <c r="A4951" s="489" t="str">
        <f t="shared" si="77"/>
        <v>2311002535訪問看護</v>
      </c>
      <c r="B4951" s="489">
        <v>2311002535</v>
      </c>
      <c r="C4951" s="489" t="s">
        <v>2102</v>
      </c>
      <c r="D4951" s="489" t="s">
        <v>14971</v>
      </c>
    </row>
    <row r="4952" spans="1:4">
      <c r="A4952" s="489" t="str">
        <f t="shared" si="77"/>
        <v>2311002543介護予防訪問看護</v>
      </c>
      <c r="B4952" s="489">
        <v>2311002543</v>
      </c>
      <c r="C4952" s="489" t="s">
        <v>2103</v>
      </c>
      <c r="D4952" s="489" t="s">
        <v>14972</v>
      </c>
    </row>
    <row r="4953" spans="1:4">
      <c r="A4953" s="489" t="str">
        <f t="shared" si="77"/>
        <v>2311002543訪問看護</v>
      </c>
      <c r="B4953" s="489">
        <v>2311002543</v>
      </c>
      <c r="C4953" s="489" t="s">
        <v>2102</v>
      </c>
      <c r="D4953" s="489" t="s">
        <v>14972</v>
      </c>
    </row>
    <row r="4954" spans="1:4">
      <c r="A4954" s="489" t="str">
        <f t="shared" si="77"/>
        <v>2311002584介護予防訪問看護</v>
      </c>
      <c r="B4954" s="489">
        <v>2311002584</v>
      </c>
      <c r="C4954" s="489" t="s">
        <v>2103</v>
      </c>
      <c r="D4954" s="489" t="s">
        <v>14973</v>
      </c>
    </row>
    <row r="4955" spans="1:4">
      <c r="A4955" s="489" t="str">
        <f t="shared" si="77"/>
        <v>2311002584訪問看護</v>
      </c>
      <c r="B4955" s="489">
        <v>2311002584</v>
      </c>
      <c r="C4955" s="489" t="s">
        <v>2102</v>
      </c>
      <c r="D4955" s="489" t="s">
        <v>14973</v>
      </c>
    </row>
    <row r="4956" spans="1:4">
      <c r="A4956" s="489" t="str">
        <f t="shared" si="77"/>
        <v>2311002642介護予防訪問リハビリテーション</v>
      </c>
      <c r="B4956" s="489">
        <v>2311002642</v>
      </c>
      <c r="C4956" s="489" t="s">
        <v>2108</v>
      </c>
      <c r="D4956" s="489" t="s">
        <v>14974</v>
      </c>
    </row>
    <row r="4957" spans="1:4">
      <c r="A4957" s="489" t="str">
        <f t="shared" si="77"/>
        <v>2311002642介護予防訪問看護</v>
      </c>
      <c r="B4957" s="489">
        <v>2311002642</v>
      </c>
      <c r="C4957" s="489" t="s">
        <v>2103</v>
      </c>
      <c r="D4957" s="489" t="s">
        <v>14974</v>
      </c>
    </row>
    <row r="4958" spans="1:4">
      <c r="A4958" s="489" t="str">
        <f t="shared" si="77"/>
        <v>2311002642訪問リハビリテーション</v>
      </c>
      <c r="B4958" s="489">
        <v>2311002642</v>
      </c>
      <c r="C4958" s="489" t="s">
        <v>2104</v>
      </c>
      <c r="D4958" s="489" t="s">
        <v>14974</v>
      </c>
    </row>
    <row r="4959" spans="1:4">
      <c r="A4959" s="489" t="str">
        <f t="shared" si="77"/>
        <v>2311002642訪問看護</v>
      </c>
      <c r="B4959" s="489">
        <v>2311002642</v>
      </c>
      <c r="C4959" s="489" t="s">
        <v>2102</v>
      </c>
      <c r="D4959" s="489" t="s">
        <v>14974</v>
      </c>
    </row>
    <row r="4960" spans="1:4">
      <c r="A4960" s="489" t="str">
        <f t="shared" si="77"/>
        <v>2311002659介護予防訪問リハビリテーション</v>
      </c>
      <c r="B4960" s="489">
        <v>2311002659</v>
      </c>
      <c r="C4960" s="489" t="s">
        <v>2108</v>
      </c>
      <c r="D4960" s="489" t="s">
        <v>14975</v>
      </c>
    </row>
    <row r="4961" spans="1:4">
      <c r="A4961" s="489" t="str">
        <f t="shared" si="77"/>
        <v>2311002659介護予防訪問看護</v>
      </c>
      <c r="B4961" s="489">
        <v>2311002659</v>
      </c>
      <c r="C4961" s="489" t="s">
        <v>2103</v>
      </c>
      <c r="D4961" s="489" t="s">
        <v>14975</v>
      </c>
    </row>
    <row r="4962" spans="1:4">
      <c r="A4962" s="489" t="str">
        <f t="shared" si="77"/>
        <v>2311002659訪問リハビリテーション</v>
      </c>
      <c r="B4962" s="489">
        <v>2311002659</v>
      </c>
      <c r="C4962" s="489" t="s">
        <v>2104</v>
      </c>
      <c r="D4962" s="489" t="s">
        <v>14975</v>
      </c>
    </row>
    <row r="4963" spans="1:4">
      <c r="A4963" s="489" t="str">
        <f t="shared" si="77"/>
        <v>2311002659訪問看護</v>
      </c>
      <c r="B4963" s="489">
        <v>2311002659</v>
      </c>
      <c r="C4963" s="489" t="s">
        <v>2102</v>
      </c>
      <c r="D4963" s="489" t="s">
        <v>14975</v>
      </c>
    </row>
    <row r="4964" spans="1:4">
      <c r="A4964" s="489" t="str">
        <f t="shared" si="77"/>
        <v>2311002667介護予防訪問看護</v>
      </c>
      <c r="B4964" s="489">
        <v>2311002667</v>
      </c>
      <c r="C4964" s="489" t="s">
        <v>2103</v>
      </c>
      <c r="D4964" s="489" t="s">
        <v>14976</v>
      </c>
    </row>
    <row r="4965" spans="1:4">
      <c r="A4965" s="489" t="str">
        <f t="shared" si="77"/>
        <v>2311002667訪問看護</v>
      </c>
      <c r="B4965" s="489">
        <v>2311002667</v>
      </c>
      <c r="C4965" s="489" t="s">
        <v>2102</v>
      </c>
      <c r="D4965" s="489" t="s">
        <v>14976</v>
      </c>
    </row>
    <row r="4966" spans="1:4">
      <c r="A4966" s="489" t="str">
        <f t="shared" si="77"/>
        <v>2311002683介護予防訪問リハビリテーション</v>
      </c>
      <c r="B4966" s="489">
        <v>2311002683</v>
      </c>
      <c r="C4966" s="489" t="s">
        <v>2108</v>
      </c>
      <c r="D4966" s="489" t="s">
        <v>14977</v>
      </c>
    </row>
    <row r="4967" spans="1:4">
      <c r="A4967" s="489" t="str">
        <f t="shared" si="77"/>
        <v>2311002683介護予防訪問看護</v>
      </c>
      <c r="B4967" s="489">
        <v>2311002683</v>
      </c>
      <c r="C4967" s="489" t="s">
        <v>2103</v>
      </c>
      <c r="D4967" s="489" t="s">
        <v>14977</v>
      </c>
    </row>
    <row r="4968" spans="1:4">
      <c r="A4968" s="489" t="str">
        <f t="shared" si="77"/>
        <v>2311002683訪問リハビリテーション</v>
      </c>
      <c r="B4968" s="489">
        <v>2311002683</v>
      </c>
      <c r="C4968" s="489" t="s">
        <v>2104</v>
      </c>
      <c r="D4968" s="489" t="s">
        <v>14977</v>
      </c>
    </row>
    <row r="4969" spans="1:4">
      <c r="A4969" s="489" t="str">
        <f t="shared" si="77"/>
        <v>2311002683訪問看護</v>
      </c>
      <c r="B4969" s="489">
        <v>2311002683</v>
      </c>
      <c r="C4969" s="489" t="s">
        <v>2102</v>
      </c>
      <c r="D4969" s="489" t="s">
        <v>14977</v>
      </c>
    </row>
    <row r="4970" spans="1:4">
      <c r="A4970" s="489" t="str">
        <f t="shared" si="77"/>
        <v>2311002741介護予防訪問リハビリテーション</v>
      </c>
      <c r="B4970" s="489">
        <v>2311002741</v>
      </c>
      <c r="C4970" s="489" t="s">
        <v>2108</v>
      </c>
      <c r="D4970" s="489" t="s">
        <v>14978</v>
      </c>
    </row>
    <row r="4971" spans="1:4">
      <c r="A4971" s="489" t="str">
        <f t="shared" si="77"/>
        <v>2311002741介護予防訪問看護</v>
      </c>
      <c r="B4971" s="489">
        <v>2311002741</v>
      </c>
      <c r="C4971" s="489" t="s">
        <v>2103</v>
      </c>
      <c r="D4971" s="489" t="s">
        <v>14978</v>
      </c>
    </row>
    <row r="4972" spans="1:4">
      <c r="A4972" s="489" t="str">
        <f t="shared" si="77"/>
        <v>2311002741訪問リハビリテーション</v>
      </c>
      <c r="B4972" s="489">
        <v>2311002741</v>
      </c>
      <c r="C4972" s="489" t="s">
        <v>2104</v>
      </c>
      <c r="D4972" s="489" t="s">
        <v>14978</v>
      </c>
    </row>
    <row r="4973" spans="1:4">
      <c r="A4973" s="489" t="str">
        <f t="shared" si="77"/>
        <v>2311002741訪問看護</v>
      </c>
      <c r="B4973" s="489">
        <v>2311002741</v>
      </c>
      <c r="C4973" s="489" t="s">
        <v>2102</v>
      </c>
      <c r="D4973" s="489" t="s">
        <v>14978</v>
      </c>
    </row>
    <row r="4974" spans="1:4">
      <c r="A4974" s="489" t="str">
        <f t="shared" si="77"/>
        <v>2311002766介護予防訪問リハビリテーション</v>
      </c>
      <c r="B4974" s="489">
        <v>2311002766</v>
      </c>
      <c r="C4974" s="489" t="s">
        <v>2108</v>
      </c>
      <c r="D4974" s="489" t="s">
        <v>14979</v>
      </c>
    </row>
    <row r="4975" spans="1:4">
      <c r="A4975" s="489" t="str">
        <f t="shared" si="77"/>
        <v>2311002766介護予防訪問看護</v>
      </c>
      <c r="B4975" s="489">
        <v>2311002766</v>
      </c>
      <c r="C4975" s="489" t="s">
        <v>2103</v>
      </c>
      <c r="D4975" s="489" t="s">
        <v>14979</v>
      </c>
    </row>
    <row r="4976" spans="1:4">
      <c r="A4976" s="489" t="str">
        <f t="shared" si="77"/>
        <v>2311002766訪問リハビリテーション</v>
      </c>
      <c r="B4976" s="489">
        <v>2311002766</v>
      </c>
      <c r="C4976" s="489" t="s">
        <v>2104</v>
      </c>
      <c r="D4976" s="489" t="s">
        <v>14979</v>
      </c>
    </row>
    <row r="4977" spans="1:4">
      <c r="A4977" s="489" t="str">
        <f t="shared" si="77"/>
        <v>2311002766訪問看護</v>
      </c>
      <c r="B4977" s="489">
        <v>2311002766</v>
      </c>
      <c r="C4977" s="489" t="s">
        <v>2102</v>
      </c>
      <c r="D4977" s="489" t="s">
        <v>14979</v>
      </c>
    </row>
    <row r="4978" spans="1:4">
      <c r="A4978" s="489" t="str">
        <f t="shared" si="77"/>
        <v>2311002782介護予防訪問リハビリテーション</v>
      </c>
      <c r="B4978" s="489">
        <v>2311002782</v>
      </c>
      <c r="C4978" s="489" t="s">
        <v>2108</v>
      </c>
      <c r="D4978" s="489" t="s">
        <v>14980</v>
      </c>
    </row>
    <row r="4979" spans="1:4">
      <c r="A4979" s="489" t="str">
        <f t="shared" si="77"/>
        <v>2311002782介護予防訪問看護</v>
      </c>
      <c r="B4979" s="489">
        <v>2311002782</v>
      </c>
      <c r="C4979" s="489" t="s">
        <v>2103</v>
      </c>
      <c r="D4979" s="489" t="s">
        <v>14980</v>
      </c>
    </row>
    <row r="4980" spans="1:4">
      <c r="A4980" s="489" t="str">
        <f t="shared" si="77"/>
        <v>2311002782訪問リハビリテーション</v>
      </c>
      <c r="B4980" s="489">
        <v>2311002782</v>
      </c>
      <c r="C4980" s="489" t="s">
        <v>2104</v>
      </c>
      <c r="D4980" s="489" t="s">
        <v>14980</v>
      </c>
    </row>
    <row r="4981" spans="1:4">
      <c r="A4981" s="489" t="str">
        <f t="shared" si="77"/>
        <v>2311002782訪問看護</v>
      </c>
      <c r="B4981" s="489">
        <v>2311002782</v>
      </c>
      <c r="C4981" s="489" t="s">
        <v>2102</v>
      </c>
      <c r="D4981" s="489" t="s">
        <v>14980</v>
      </c>
    </row>
    <row r="4982" spans="1:4">
      <c r="A4982" s="489" t="str">
        <f t="shared" si="77"/>
        <v>2311002808介護予防訪問リハビリテーション</v>
      </c>
      <c r="B4982" s="489">
        <v>2311002808</v>
      </c>
      <c r="C4982" s="489" t="s">
        <v>2108</v>
      </c>
      <c r="D4982" s="489" t="s">
        <v>14981</v>
      </c>
    </row>
    <row r="4983" spans="1:4">
      <c r="A4983" s="489" t="str">
        <f t="shared" si="77"/>
        <v>2311002808介護予防訪問看護</v>
      </c>
      <c r="B4983" s="489">
        <v>2311002808</v>
      </c>
      <c r="C4983" s="489" t="s">
        <v>2103</v>
      </c>
      <c r="D4983" s="489" t="s">
        <v>14981</v>
      </c>
    </row>
    <row r="4984" spans="1:4">
      <c r="A4984" s="489" t="str">
        <f t="shared" si="77"/>
        <v>2311002808訪問リハビリテーション</v>
      </c>
      <c r="B4984" s="489">
        <v>2311002808</v>
      </c>
      <c r="C4984" s="489" t="s">
        <v>2104</v>
      </c>
      <c r="D4984" s="489" t="s">
        <v>14981</v>
      </c>
    </row>
    <row r="4985" spans="1:4">
      <c r="A4985" s="489" t="str">
        <f t="shared" si="77"/>
        <v>2311002808訪問看護</v>
      </c>
      <c r="B4985" s="489">
        <v>2311002808</v>
      </c>
      <c r="C4985" s="489" t="s">
        <v>2102</v>
      </c>
      <c r="D4985" s="489" t="s">
        <v>14981</v>
      </c>
    </row>
    <row r="4986" spans="1:4">
      <c r="A4986" s="489" t="str">
        <f t="shared" si="77"/>
        <v>2311002816介護予防訪問リハビリテーション</v>
      </c>
      <c r="B4986" s="489">
        <v>2311002816</v>
      </c>
      <c r="C4986" s="489" t="s">
        <v>2108</v>
      </c>
      <c r="D4986" s="489" t="s">
        <v>14982</v>
      </c>
    </row>
    <row r="4987" spans="1:4">
      <c r="A4987" s="489" t="str">
        <f t="shared" si="77"/>
        <v>2311002816介護予防訪問看護</v>
      </c>
      <c r="B4987" s="489">
        <v>2311002816</v>
      </c>
      <c r="C4987" s="489" t="s">
        <v>2103</v>
      </c>
      <c r="D4987" s="489" t="s">
        <v>14982</v>
      </c>
    </row>
    <row r="4988" spans="1:4">
      <c r="A4988" s="489" t="str">
        <f t="shared" si="77"/>
        <v>2311002816訪問リハビリテーション</v>
      </c>
      <c r="B4988" s="489">
        <v>2311002816</v>
      </c>
      <c r="C4988" s="489" t="s">
        <v>2104</v>
      </c>
      <c r="D4988" s="489" t="s">
        <v>14982</v>
      </c>
    </row>
    <row r="4989" spans="1:4">
      <c r="A4989" s="489" t="str">
        <f t="shared" si="77"/>
        <v>2311002816訪問看護</v>
      </c>
      <c r="B4989" s="489">
        <v>2311002816</v>
      </c>
      <c r="C4989" s="489" t="s">
        <v>2102</v>
      </c>
      <c r="D4989" s="489" t="s">
        <v>14982</v>
      </c>
    </row>
    <row r="4990" spans="1:4">
      <c r="A4990" s="489" t="str">
        <f t="shared" si="77"/>
        <v>2311002832介護予防訪問リハビリテーション</v>
      </c>
      <c r="B4990" s="489">
        <v>2311002832</v>
      </c>
      <c r="C4990" s="489" t="s">
        <v>2108</v>
      </c>
      <c r="D4990" s="489" t="s">
        <v>14983</v>
      </c>
    </row>
    <row r="4991" spans="1:4">
      <c r="A4991" s="489" t="str">
        <f t="shared" si="77"/>
        <v>2311002832介護予防訪問看護</v>
      </c>
      <c r="B4991" s="489">
        <v>2311002832</v>
      </c>
      <c r="C4991" s="489" t="s">
        <v>2103</v>
      </c>
      <c r="D4991" s="489" t="s">
        <v>14983</v>
      </c>
    </row>
    <row r="4992" spans="1:4">
      <c r="A4992" s="489" t="str">
        <f t="shared" si="77"/>
        <v>2311002832訪問リハビリテーション</v>
      </c>
      <c r="B4992" s="489">
        <v>2311002832</v>
      </c>
      <c r="C4992" s="489" t="s">
        <v>2104</v>
      </c>
      <c r="D4992" s="489" t="s">
        <v>14983</v>
      </c>
    </row>
    <row r="4993" spans="1:4">
      <c r="A4993" s="489" t="str">
        <f t="shared" si="77"/>
        <v>2311002832訪問看護</v>
      </c>
      <c r="B4993" s="489">
        <v>2311002832</v>
      </c>
      <c r="C4993" s="489" t="s">
        <v>2102</v>
      </c>
      <c r="D4993" s="489" t="s">
        <v>14983</v>
      </c>
    </row>
    <row r="4994" spans="1:4">
      <c r="A4994" s="489" t="str">
        <f t="shared" ref="A4994:A5057" si="78">B4994&amp;C4994</f>
        <v>2311002840介護予防訪問リハビリテーション</v>
      </c>
      <c r="B4994" s="489">
        <v>2311002840</v>
      </c>
      <c r="C4994" s="489" t="s">
        <v>2108</v>
      </c>
      <c r="D4994" s="489" t="s">
        <v>14984</v>
      </c>
    </row>
    <row r="4995" spans="1:4">
      <c r="A4995" s="489" t="str">
        <f t="shared" si="78"/>
        <v>2311002840介護予防訪問看護</v>
      </c>
      <c r="B4995" s="489">
        <v>2311002840</v>
      </c>
      <c r="C4995" s="489" t="s">
        <v>2103</v>
      </c>
      <c r="D4995" s="489" t="s">
        <v>14984</v>
      </c>
    </row>
    <row r="4996" spans="1:4">
      <c r="A4996" s="489" t="str">
        <f t="shared" si="78"/>
        <v>2311002840訪問リハビリテーション</v>
      </c>
      <c r="B4996" s="489">
        <v>2311002840</v>
      </c>
      <c r="C4996" s="489" t="s">
        <v>2104</v>
      </c>
      <c r="D4996" s="489" t="s">
        <v>14984</v>
      </c>
    </row>
    <row r="4997" spans="1:4">
      <c r="A4997" s="489" t="str">
        <f t="shared" si="78"/>
        <v>2311002840訪問看護</v>
      </c>
      <c r="B4997" s="489">
        <v>2311002840</v>
      </c>
      <c r="C4997" s="489" t="s">
        <v>2102</v>
      </c>
      <c r="D4997" s="489" t="s">
        <v>14984</v>
      </c>
    </row>
    <row r="4998" spans="1:4">
      <c r="A4998" s="489" t="str">
        <f t="shared" si="78"/>
        <v>2311002857介護予防訪問リハビリテーション</v>
      </c>
      <c r="B4998" s="489">
        <v>2311002857</v>
      </c>
      <c r="C4998" s="489" t="s">
        <v>2108</v>
      </c>
      <c r="D4998" s="489" t="s">
        <v>14985</v>
      </c>
    </row>
    <row r="4999" spans="1:4">
      <c r="A4999" s="489" t="str">
        <f t="shared" si="78"/>
        <v>2311002857介護予防訪問看護</v>
      </c>
      <c r="B4999" s="489">
        <v>2311002857</v>
      </c>
      <c r="C4999" s="489" t="s">
        <v>2103</v>
      </c>
      <c r="D4999" s="489" t="s">
        <v>14985</v>
      </c>
    </row>
    <row r="5000" spans="1:4">
      <c r="A5000" s="489" t="str">
        <f t="shared" si="78"/>
        <v>2311002857訪問リハビリテーション</v>
      </c>
      <c r="B5000" s="489">
        <v>2311002857</v>
      </c>
      <c r="C5000" s="489" t="s">
        <v>2104</v>
      </c>
      <c r="D5000" s="489" t="s">
        <v>14985</v>
      </c>
    </row>
    <row r="5001" spans="1:4">
      <c r="A5001" s="489" t="str">
        <f t="shared" si="78"/>
        <v>2311002857訪問看護</v>
      </c>
      <c r="B5001" s="489">
        <v>2311002857</v>
      </c>
      <c r="C5001" s="489" t="s">
        <v>2102</v>
      </c>
      <c r="D5001" s="489" t="s">
        <v>14985</v>
      </c>
    </row>
    <row r="5002" spans="1:4">
      <c r="A5002" s="489" t="str">
        <f t="shared" si="78"/>
        <v>2311002915介護予防通所リハビリテーション</v>
      </c>
      <c r="B5002" s="489">
        <v>2311002915</v>
      </c>
      <c r="C5002" s="489" t="s">
        <v>2512</v>
      </c>
      <c r="D5002" s="489" t="s">
        <v>14986</v>
      </c>
    </row>
    <row r="5003" spans="1:4">
      <c r="A5003" s="489" t="str">
        <f t="shared" si="78"/>
        <v>2311002915介護予防訪問リハビリテーション</v>
      </c>
      <c r="B5003" s="489">
        <v>2311002915</v>
      </c>
      <c r="C5003" s="489" t="s">
        <v>2108</v>
      </c>
      <c r="D5003" s="489" t="s">
        <v>14986</v>
      </c>
    </row>
    <row r="5004" spans="1:4">
      <c r="A5004" s="489" t="str">
        <f t="shared" si="78"/>
        <v>2311002915介護予防訪問看護</v>
      </c>
      <c r="B5004" s="489">
        <v>2311002915</v>
      </c>
      <c r="C5004" s="489" t="s">
        <v>2103</v>
      </c>
      <c r="D5004" s="489" t="s">
        <v>14986</v>
      </c>
    </row>
    <row r="5005" spans="1:4">
      <c r="A5005" s="489" t="str">
        <f t="shared" si="78"/>
        <v>2311002915通所リハビリテーション</v>
      </c>
      <c r="B5005" s="489">
        <v>2311002915</v>
      </c>
      <c r="C5005" s="489" t="s">
        <v>2511</v>
      </c>
      <c r="D5005" s="489" t="s">
        <v>14986</v>
      </c>
    </row>
    <row r="5006" spans="1:4">
      <c r="A5006" s="489" t="str">
        <f t="shared" si="78"/>
        <v>2311002915訪問リハビリテーション</v>
      </c>
      <c r="B5006" s="489">
        <v>2311002915</v>
      </c>
      <c r="C5006" s="489" t="s">
        <v>2104</v>
      </c>
      <c r="D5006" s="489" t="s">
        <v>14986</v>
      </c>
    </row>
    <row r="5007" spans="1:4">
      <c r="A5007" s="489" t="str">
        <f t="shared" si="78"/>
        <v>2311002915訪問看護</v>
      </c>
      <c r="B5007" s="489">
        <v>2311002915</v>
      </c>
      <c r="C5007" s="489" t="s">
        <v>2102</v>
      </c>
      <c r="D5007" s="489" t="s">
        <v>14986</v>
      </c>
    </row>
    <row r="5008" spans="1:4">
      <c r="A5008" s="489" t="str">
        <f t="shared" si="78"/>
        <v>2311002923介護予防訪問リハビリテーション</v>
      </c>
      <c r="B5008" s="489">
        <v>2311002923</v>
      </c>
      <c r="C5008" s="489" t="s">
        <v>2108</v>
      </c>
      <c r="D5008" s="489" t="s">
        <v>14987</v>
      </c>
    </row>
    <row r="5009" spans="1:4">
      <c r="A5009" s="489" t="str">
        <f t="shared" si="78"/>
        <v>2311002923介護予防訪問看護</v>
      </c>
      <c r="B5009" s="489">
        <v>2311002923</v>
      </c>
      <c r="C5009" s="489" t="s">
        <v>2103</v>
      </c>
      <c r="D5009" s="489" t="s">
        <v>14987</v>
      </c>
    </row>
    <row r="5010" spans="1:4">
      <c r="A5010" s="489" t="str">
        <f t="shared" si="78"/>
        <v>2311002923訪問リハビリテーション</v>
      </c>
      <c r="B5010" s="489">
        <v>2311002923</v>
      </c>
      <c r="C5010" s="489" t="s">
        <v>2104</v>
      </c>
      <c r="D5010" s="489" t="s">
        <v>14987</v>
      </c>
    </row>
    <row r="5011" spans="1:4">
      <c r="A5011" s="489" t="str">
        <f t="shared" si="78"/>
        <v>2311002923訪問看護</v>
      </c>
      <c r="B5011" s="489">
        <v>2311002923</v>
      </c>
      <c r="C5011" s="489" t="s">
        <v>2102</v>
      </c>
      <c r="D5011" s="489" t="s">
        <v>14987</v>
      </c>
    </row>
    <row r="5012" spans="1:4">
      <c r="A5012" s="489" t="str">
        <f t="shared" si="78"/>
        <v>2311002931介護予防通所リハビリテーション</v>
      </c>
      <c r="B5012" s="489">
        <v>2311002931</v>
      </c>
      <c r="C5012" s="489" t="s">
        <v>2512</v>
      </c>
      <c r="D5012" s="489" t="s">
        <v>14988</v>
      </c>
    </row>
    <row r="5013" spans="1:4">
      <c r="A5013" s="489" t="str">
        <f t="shared" si="78"/>
        <v>2311002931介護予防訪問リハビリテーション</v>
      </c>
      <c r="B5013" s="489">
        <v>2311002931</v>
      </c>
      <c r="C5013" s="489" t="s">
        <v>2108</v>
      </c>
      <c r="D5013" s="489" t="s">
        <v>14988</v>
      </c>
    </row>
    <row r="5014" spans="1:4">
      <c r="A5014" s="489" t="str">
        <f t="shared" si="78"/>
        <v>2311002931介護予防訪問看護</v>
      </c>
      <c r="B5014" s="489">
        <v>2311002931</v>
      </c>
      <c r="C5014" s="489" t="s">
        <v>2103</v>
      </c>
      <c r="D5014" s="489" t="s">
        <v>14988</v>
      </c>
    </row>
    <row r="5015" spans="1:4">
      <c r="A5015" s="489" t="str">
        <f t="shared" si="78"/>
        <v>2311002931通所リハビリテーション</v>
      </c>
      <c r="B5015" s="489">
        <v>2311002931</v>
      </c>
      <c r="C5015" s="489" t="s">
        <v>2511</v>
      </c>
      <c r="D5015" s="489" t="s">
        <v>14988</v>
      </c>
    </row>
    <row r="5016" spans="1:4">
      <c r="A5016" s="489" t="str">
        <f t="shared" si="78"/>
        <v>2311002931訪問リハビリテーション</v>
      </c>
      <c r="B5016" s="489">
        <v>2311002931</v>
      </c>
      <c r="C5016" s="489" t="s">
        <v>2104</v>
      </c>
      <c r="D5016" s="489" t="s">
        <v>14988</v>
      </c>
    </row>
    <row r="5017" spans="1:4">
      <c r="A5017" s="489" t="str">
        <f t="shared" si="78"/>
        <v>2311002931訪問看護</v>
      </c>
      <c r="B5017" s="489">
        <v>2311002931</v>
      </c>
      <c r="C5017" s="489" t="s">
        <v>2102</v>
      </c>
      <c r="D5017" s="489" t="s">
        <v>14988</v>
      </c>
    </row>
    <row r="5018" spans="1:4">
      <c r="A5018" s="489" t="str">
        <f t="shared" si="78"/>
        <v>2311002956介護予防訪問リハビリテーション</v>
      </c>
      <c r="B5018" s="489">
        <v>2311002956</v>
      </c>
      <c r="C5018" s="489" t="s">
        <v>2108</v>
      </c>
      <c r="D5018" s="489" t="s">
        <v>14989</v>
      </c>
    </row>
    <row r="5019" spans="1:4">
      <c r="A5019" s="489" t="str">
        <f t="shared" si="78"/>
        <v>2311002956介護予防訪問看護</v>
      </c>
      <c r="B5019" s="489">
        <v>2311002956</v>
      </c>
      <c r="C5019" s="489" t="s">
        <v>2103</v>
      </c>
      <c r="D5019" s="489" t="s">
        <v>14989</v>
      </c>
    </row>
    <row r="5020" spans="1:4">
      <c r="A5020" s="489" t="str">
        <f t="shared" si="78"/>
        <v>2311002956訪問リハビリテーション</v>
      </c>
      <c r="B5020" s="489">
        <v>2311002956</v>
      </c>
      <c r="C5020" s="489" t="s">
        <v>2104</v>
      </c>
      <c r="D5020" s="489" t="s">
        <v>14989</v>
      </c>
    </row>
    <row r="5021" spans="1:4">
      <c r="A5021" s="489" t="str">
        <f t="shared" si="78"/>
        <v>2311002956訪問看護</v>
      </c>
      <c r="B5021" s="489">
        <v>2311002956</v>
      </c>
      <c r="C5021" s="489" t="s">
        <v>2102</v>
      </c>
      <c r="D5021" s="489" t="s">
        <v>14989</v>
      </c>
    </row>
    <row r="5022" spans="1:4">
      <c r="A5022" s="489" t="str">
        <f t="shared" si="78"/>
        <v>2311002972介護予防訪問リハビリテーション</v>
      </c>
      <c r="B5022" s="489">
        <v>2311002972</v>
      </c>
      <c r="C5022" s="489" t="s">
        <v>2108</v>
      </c>
      <c r="D5022" s="489" t="s">
        <v>14990</v>
      </c>
    </row>
    <row r="5023" spans="1:4">
      <c r="A5023" s="489" t="str">
        <f t="shared" si="78"/>
        <v>2311002972介護予防訪問看護</v>
      </c>
      <c r="B5023" s="489">
        <v>2311002972</v>
      </c>
      <c r="C5023" s="489" t="s">
        <v>2103</v>
      </c>
      <c r="D5023" s="489" t="s">
        <v>14990</v>
      </c>
    </row>
    <row r="5024" spans="1:4">
      <c r="A5024" s="489" t="str">
        <f t="shared" si="78"/>
        <v>2311002972訪問リハビリテーション</v>
      </c>
      <c r="B5024" s="489">
        <v>2311002972</v>
      </c>
      <c r="C5024" s="489" t="s">
        <v>2104</v>
      </c>
      <c r="D5024" s="489" t="s">
        <v>14990</v>
      </c>
    </row>
    <row r="5025" spans="1:4">
      <c r="A5025" s="489" t="str">
        <f t="shared" si="78"/>
        <v>2311002972訪問看護</v>
      </c>
      <c r="B5025" s="489">
        <v>2311002972</v>
      </c>
      <c r="C5025" s="489" t="s">
        <v>2102</v>
      </c>
      <c r="D5025" s="489" t="s">
        <v>14990</v>
      </c>
    </row>
    <row r="5026" spans="1:4">
      <c r="A5026" s="489" t="str">
        <f t="shared" si="78"/>
        <v>2311002998介護予防訪問リハビリテーション</v>
      </c>
      <c r="B5026" s="489">
        <v>2311002998</v>
      </c>
      <c r="C5026" s="489" t="s">
        <v>2108</v>
      </c>
      <c r="D5026" s="489" t="s">
        <v>14991</v>
      </c>
    </row>
    <row r="5027" spans="1:4">
      <c r="A5027" s="489" t="str">
        <f t="shared" si="78"/>
        <v>2311002998介護予防訪問看護</v>
      </c>
      <c r="B5027" s="489">
        <v>2311002998</v>
      </c>
      <c r="C5027" s="489" t="s">
        <v>2103</v>
      </c>
      <c r="D5027" s="489" t="s">
        <v>14991</v>
      </c>
    </row>
    <row r="5028" spans="1:4">
      <c r="A5028" s="489" t="str">
        <f t="shared" si="78"/>
        <v>2311002998訪問リハビリテーション</v>
      </c>
      <c r="B5028" s="489">
        <v>2311002998</v>
      </c>
      <c r="C5028" s="489" t="s">
        <v>2104</v>
      </c>
      <c r="D5028" s="489" t="s">
        <v>14991</v>
      </c>
    </row>
    <row r="5029" spans="1:4">
      <c r="A5029" s="489" t="str">
        <f t="shared" si="78"/>
        <v>2311002998訪問看護</v>
      </c>
      <c r="B5029" s="489">
        <v>2311002998</v>
      </c>
      <c r="C5029" s="489" t="s">
        <v>2102</v>
      </c>
      <c r="D5029" s="489" t="s">
        <v>14991</v>
      </c>
    </row>
    <row r="5030" spans="1:4">
      <c r="A5030" s="489" t="str">
        <f t="shared" si="78"/>
        <v>2311003004介護予防訪問リハビリテーション</v>
      </c>
      <c r="B5030" s="489">
        <v>2311003004</v>
      </c>
      <c r="C5030" s="489" t="s">
        <v>2108</v>
      </c>
      <c r="D5030" s="489" t="s">
        <v>14992</v>
      </c>
    </row>
    <row r="5031" spans="1:4">
      <c r="A5031" s="489" t="str">
        <f t="shared" si="78"/>
        <v>2311003004介護予防訪問看護</v>
      </c>
      <c r="B5031" s="489">
        <v>2311003004</v>
      </c>
      <c r="C5031" s="489" t="s">
        <v>2103</v>
      </c>
      <c r="D5031" s="489" t="s">
        <v>14992</v>
      </c>
    </row>
    <row r="5032" spans="1:4">
      <c r="A5032" s="489" t="str">
        <f t="shared" si="78"/>
        <v>2311003004訪問リハビリテーション</v>
      </c>
      <c r="B5032" s="489">
        <v>2311003004</v>
      </c>
      <c r="C5032" s="489" t="s">
        <v>2104</v>
      </c>
      <c r="D5032" s="489" t="s">
        <v>14992</v>
      </c>
    </row>
    <row r="5033" spans="1:4">
      <c r="A5033" s="489" t="str">
        <f t="shared" si="78"/>
        <v>2311003004訪問看護</v>
      </c>
      <c r="B5033" s="489">
        <v>2311003004</v>
      </c>
      <c r="C5033" s="489" t="s">
        <v>2102</v>
      </c>
      <c r="D5033" s="489" t="s">
        <v>14992</v>
      </c>
    </row>
    <row r="5034" spans="1:4">
      <c r="A5034" s="489" t="str">
        <f t="shared" si="78"/>
        <v>2311003012介護予防訪問リハビリテーション</v>
      </c>
      <c r="B5034" s="489">
        <v>2311003012</v>
      </c>
      <c r="C5034" s="489" t="s">
        <v>2108</v>
      </c>
      <c r="D5034" s="489" t="s">
        <v>14993</v>
      </c>
    </row>
    <row r="5035" spans="1:4">
      <c r="A5035" s="489" t="str">
        <f t="shared" si="78"/>
        <v>2311003012介護予防訪問看護</v>
      </c>
      <c r="B5035" s="489">
        <v>2311003012</v>
      </c>
      <c r="C5035" s="489" t="s">
        <v>2103</v>
      </c>
      <c r="D5035" s="489" t="s">
        <v>14993</v>
      </c>
    </row>
    <row r="5036" spans="1:4">
      <c r="A5036" s="489" t="str">
        <f t="shared" si="78"/>
        <v>2311003012訪問リハビリテーション</v>
      </c>
      <c r="B5036" s="489">
        <v>2311003012</v>
      </c>
      <c r="C5036" s="489" t="s">
        <v>2104</v>
      </c>
      <c r="D5036" s="489" t="s">
        <v>14993</v>
      </c>
    </row>
    <row r="5037" spans="1:4">
      <c r="A5037" s="489" t="str">
        <f t="shared" si="78"/>
        <v>2311003012訪問看護</v>
      </c>
      <c r="B5037" s="489">
        <v>2311003012</v>
      </c>
      <c r="C5037" s="489" t="s">
        <v>2102</v>
      </c>
      <c r="D5037" s="489" t="s">
        <v>14993</v>
      </c>
    </row>
    <row r="5038" spans="1:4">
      <c r="A5038" s="489" t="str">
        <f t="shared" si="78"/>
        <v>2311003020介護予防訪問リハビリテーション</v>
      </c>
      <c r="B5038" s="489">
        <v>2311003020</v>
      </c>
      <c r="C5038" s="489" t="s">
        <v>2108</v>
      </c>
      <c r="D5038" s="489" t="s">
        <v>14994</v>
      </c>
    </row>
    <row r="5039" spans="1:4">
      <c r="A5039" s="489" t="str">
        <f t="shared" si="78"/>
        <v>2311003020介護予防訪問看護</v>
      </c>
      <c r="B5039" s="489">
        <v>2311003020</v>
      </c>
      <c r="C5039" s="489" t="s">
        <v>2103</v>
      </c>
      <c r="D5039" s="489" t="s">
        <v>14994</v>
      </c>
    </row>
    <row r="5040" spans="1:4">
      <c r="A5040" s="489" t="str">
        <f t="shared" si="78"/>
        <v>2311003020訪問リハビリテーション</v>
      </c>
      <c r="B5040" s="489">
        <v>2311003020</v>
      </c>
      <c r="C5040" s="489" t="s">
        <v>2104</v>
      </c>
      <c r="D5040" s="489" t="s">
        <v>14994</v>
      </c>
    </row>
    <row r="5041" spans="1:4">
      <c r="A5041" s="489" t="str">
        <f t="shared" si="78"/>
        <v>2311003020訪問看護</v>
      </c>
      <c r="B5041" s="489">
        <v>2311003020</v>
      </c>
      <c r="C5041" s="489" t="s">
        <v>2102</v>
      </c>
      <c r="D5041" s="489" t="s">
        <v>14994</v>
      </c>
    </row>
    <row r="5042" spans="1:4">
      <c r="A5042" s="489" t="str">
        <f t="shared" si="78"/>
        <v>2311003038介護予防訪問リハビリテーション</v>
      </c>
      <c r="B5042" s="489">
        <v>2311003038</v>
      </c>
      <c r="C5042" s="489" t="s">
        <v>2108</v>
      </c>
      <c r="D5042" s="489" t="s">
        <v>14995</v>
      </c>
    </row>
    <row r="5043" spans="1:4">
      <c r="A5043" s="489" t="str">
        <f t="shared" si="78"/>
        <v>2311003038介護予防訪問看護</v>
      </c>
      <c r="B5043" s="489">
        <v>2311003038</v>
      </c>
      <c r="C5043" s="489" t="s">
        <v>2103</v>
      </c>
      <c r="D5043" s="489" t="s">
        <v>14995</v>
      </c>
    </row>
    <row r="5044" spans="1:4">
      <c r="A5044" s="489" t="str">
        <f t="shared" si="78"/>
        <v>2311003038訪問リハビリテーション</v>
      </c>
      <c r="B5044" s="489">
        <v>2311003038</v>
      </c>
      <c r="C5044" s="489" t="s">
        <v>2104</v>
      </c>
      <c r="D5044" s="489" t="s">
        <v>14995</v>
      </c>
    </row>
    <row r="5045" spans="1:4">
      <c r="A5045" s="489" t="str">
        <f t="shared" si="78"/>
        <v>2311003038訪問看護</v>
      </c>
      <c r="B5045" s="489">
        <v>2311003038</v>
      </c>
      <c r="C5045" s="489" t="s">
        <v>2102</v>
      </c>
      <c r="D5045" s="489" t="s">
        <v>14995</v>
      </c>
    </row>
    <row r="5046" spans="1:4">
      <c r="A5046" s="489" t="str">
        <f t="shared" si="78"/>
        <v>2311003046介護予防訪問リハビリテーション</v>
      </c>
      <c r="B5046" s="489">
        <v>2311003046</v>
      </c>
      <c r="C5046" s="489" t="s">
        <v>2108</v>
      </c>
      <c r="D5046" s="489" t="s">
        <v>14996</v>
      </c>
    </row>
    <row r="5047" spans="1:4">
      <c r="A5047" s="489" t="str">
        <f t="shared" si="78"/>
        <v>2311003046介護予防訪問看護</v>
      </c>
      <c r="B5047" s="489">
        <v>2311003046</v>
      </c>
      <c r="C5047" s="489" t="s">
        <v>2103</v>
      </c>
      <c r="D5047" s="489" t="s">
        <v>14996</v>
      </c>
    </row>
    <row r="5048" spans="1:4">
      <c r="A5048" s="489" t="str">
        <f t="shared" si="78"/>
        <v>2311003046訪問リハビリテーション</v>
      </c>
      <c r="B5048" s="489">
        <v>2311003046</v>
      </c>
      <c r="C5048" s="489" t="s">
        <v>2104</v>
      </c>
      <c r="D5048" s="489" t="s">
        <v>14996</v>
      </c>
    </row>
    <row r="5049" spans="1:4">
      <c r="A5049" s="489" t="str">
        <f t="shared" si="78"/>
        <v>2311003046訪問看護</v>
      </c>
      <c r="B5049" s="489">
        <v>2311003046</v>
      </c>
      <c r="C5049" s="489" t="s">
        <v>2102</v>
      </c>
      <c r="D5049" s="489" t="s">
        <v>14996</v>
      </c>
    </row>
    <row r="5050" spans="1:4">
      <c r="A5050" s="489" t="str">
        <f t="shared" si="78"/>
        <v>2311003053介護予防訪問リハビリテーション</v>
      </c>
      <c r="B5050" s="489">
        <v>2311003053</v>
      </c>
      <c r="C5050" s="489" t="s">
        <v>2108</v>
      </c>
      <c r="D5050" s="489" t="s">
        <v>14997</v>
      </c>
    </row>
    <row r="5051" spans="1:4">
      <c r="A5051" s="489" t="str">
        <f t="shared" si="78"/>
        <v>2311003053介護予防訪問看護</v>
      </c>
      <c r="B5051" s="489">
        <v>2311003053</v>
      </c>
      <c r="C5051" s="489" t="s">
        <v>2103</v>
      </c>
      <c r="D5051" s="489" t="s">
        <v>14997</v>
      </c>
    </row>
    <row r="5052" spans="1:4">
      <c r="A5052" s="489" t="str">
        <f t="shared" si="78"/>
        <v>2311003053訪問リハビリテーション</v>
      </c>
      <c r="B5052" s="489">
        <v>2311003053</v>
      </c>
      <c r="C5052" s="489" t="s">
        <v>2104</v>
      </c>
      <c r="D5052" s="489" t="s">
        <v>14997</v>
      </c>
    </row>
    <row r="5053" spans="1:4">
      <c r="A5053" s="489" t="str">
        <f t="shared" si="78"/>
        <v>2311003053訪問看護</v>
      </c>
      <c r="B5053" s="489">
        <v>2311003053</v>
      </c>
      <c r="C5053" s="489" t="s">
        <v>2102</v>
      </c>
      <c r="D5053" s="489" t="s">
        <v>14997</v>
      </c>
    </row>
    <row r="5054" spans="1:4">
      <c r="A5054" s="489" t="str">
        <f t="shared" si="78"/>
        <v>2311003061介護予防訪問リハビリテーション</v>
      </c>
      <c r="B5054" s="489">
        <v>2311003061</v>
      </c>
      <c r="C5054" s="489" t="s">
        <v>2108</v>
      </c>
      <c r="D5054" s="489" t="s">
        <v>14998</v>
      </c>
    </row>
    <row r="5055" spans="1:4">
      <c r="A5055" s="489" t="str">
        <f t="shared" si="78"/>
        <v>2311003061介護予防訪問看護</v>
      </c>
      <c r="B5055" s="489">
        <v>2311003061</v>
      </c>
      <c r="C5055" s="489" t="s">
        <v>2103</v>
      </c>
      <c r="D5055" s="489" t="s">
        <v>14998</v>
      </c>
    </row>
    <row r="5056" spans="1:4">
      <c r="A5056" s="489" t="str">
        <f t="shared" si="78"/>
        <v>2311003061訪問リハビリテーション</v>
      </c>
      <c r="B5056" s="489">
        <v>2311003061</v>
      </c>
      <c r="C5056" s="489" t="s">
        <v>2104</v>
      </c>
      <c r="D5056" s="489" t="s">
        <v>14998</v>
      </c>
    </row>
    <row r="5057" spans="1:4">
      <c r="A5057" s="489" t="str">
        <f t="shared" si="78"/>
        <v>2311003061訪問看護</v>
      </c>
      <c r="B5057" s="489">
        <v>2311003061</v>
      </c>
      <c r="C5057" s="489" t="s">
        <v>2102</v>
      </c>
      <c r="D5057" s="489" t="s">
        <v>14998</v>
      </c>
    </row>
    <row r="5058" spans="1:4">
      <c r="A5058" s="489" t="str">
        <f t="shared" ref="A5058:A5121" si="79">B5058&amp;C5058</f>
        <v>2311003079介護予防訪問リハビリテーション</v>
      </c>
      <c r="B5058" s="489">
        <v>2311003079</v>
      </c>
      <c r="C5058" s="489" t="s">
        <v>2108</v>
      </c>
      <c r="D5058" s="489" t="s">
        <v>14999</v>
      </c>
    </row>
    <row r="5059" spans="1:4">
      <c r="A5059" s="489" t="str">
        <f t="shared" si="79"/>
        <v>2311003079介護予防訪問看護</v>
      </c>
      <c r="B5059" s="489">
        <v>2311003079</v>
      </c>
      <c r="C5059" s="489" t="s">
        <v>2103</v>
      </c>
      <c r="D5059" s="489" t="s">
        <v>14999</v>
      </c>
    </row>
    <row r="5060" spans="1:4">
      <c r="A5060" s="489" t="str">
        <f t="shared" si="79"/>
        <v>2311003079訪問リハビリテーション</v>
      </c>
      <c r="B5060" s="489">
        <v>2311003079</v>
      </c>
      <c r="C5060" s="489" t="s">
        <v>2104</v>
      </c>
      <c r="D5060" s="489" t="s">
        <v>14999</v>
      </c>
    </row>
    <row r="5061" spans="1:4">
      <c r="A5061" s="489" t="str">
        <f t="shared" si="79"/>
        <v>2311003079訪問看護</v>
      </c>
      <c r="B5061" s="489">
        <v>2311003079</v>
      </c>
      <c r="C5061" s="489" t="s">
        <v>2102</v>
      </c>
      <c r="D5061" s="489" t="s">
        <v>14999</v>
      </c>
    </row>
    <row r="5062" spans="1:4">
      <c r="A5062" s="489" t="str">
        <f t="shared" si="79"/>
        <v>2311003087介護予防訪問リハビリテーション</v>
      </c>
      <c r="B5062" s="489">
        <v>2311003087</v>
      </c>
      <c r="C5062" s="489" t="s">
        <v>2108</v>
      </c>
      <c r="D5062" s="489" t="s">
        <v>15000</v>
      </c>
    </row>
    <row r="5063" spans="1:4">
      <c r="A5063" s="489" t="str">
        <f t="shared" si="79"/>
        <v>2311003087介護予防訪問看護</v>
      </c>
      <c r="B5063" s="489">
        <v>2311003087</v>
      </c>
      <c r="C5063" s="489" t="s">
        <v>2103</v>
      </c>
      <c r="D5063" s="489" t="s">
        <v>15000</v>
      </c>
    </row>
    <row r="5064" spans="1:4">
      <c r="A5064" s="489" t="str">
        <f t="shared" si="79"/>
        <v>2311003087訪問リハビリテーション</v>
      </c>
      <c r="B5064" s="489">
        <v>2311003087</v>
      </c>
      <c r="C5064" s="489" t="s">
        <v>2104</v>
      </c>
      <c r="D5064" s="489" t="s">
        <v>15000</v>
      </c>
    </row>
    <row r="5065" spans="1:4">
      <c r="A5065" s="489" t="str">
        <f t="shared" si="79"/>
        <v>2311003087訪問看護</v>
      </c>
      <c r="B5065" s="489">
        <v>2311003087</v>
      </c>
      <c r="C5065" s="489" t="s">
        <v>2102</v>
      </c>
      <c r="D5065" s="489" t="s">
        <v>15000</v>
      </c>
    </row>
    <row r="5066" spans="1:4">
      <c r="A5066" s="489" t="str">
        <f t="shared" si="79"/>
        <v>2311003095介護予防訪問リハビリテーション</v>
      </c>
      <c r="B5066" s="489">
        <v>2311003095</v>
      </c>
      <c r="C5066" s="489" t="s">
        <v>2108</v>
      </c>
      <c r="D5066" s="489" t="s">
        <v>15001</v>
      </c>
    </row>
    <row r="5067" spans="1:4">
      <c r="A5067" s="489" t="str">
        <f t="shared" si="79"/>
        <v>2311003095介護予防訪問看護</v>
      </c>
      <c r="B5067" s="489">
        <v>2311003095</v>
      </c>
      <c r="C5067" s="489" t="s">
        <v>2103</v>
      </c>
      <c r="D5067" s="489" t="s">
        <v>15001</v>
      </c>
    </row>
    <row r="5068" spans="1:4">
      <c r="A5068" s="489" t="str">
        <f t="shared" si="79"/>
        <v>2311003095訪問リハビリテーション</v>
      </c>
      <c r="B5068" s="489">
        <v>2311003095</v>
      </c>
      <c r="C5068" s="489" t="s">
        <v>2104</v>
      </c>
      <c r="D5068" s="489" t="s">
        <v>15001</v>
      </c>
    </row>
    <row r="5069" spans="1:4">
      <c r="A5069" s="489" t="str">
        <f t="shared" si="79"/>
        <v>2311003095訪問看護</v>
      </c>
      <c r="B5069" s="489">
        <v>2311003095</v>
      </c>
      <c r="C5069" s="489" t="s">
        <v>2102</v>
      </c>
      <c r="D5069" s="489" t="s">
        <v>15001</v>
      </c>
    </row>
    <row r="5070" spans="1:4">
      <c r="A5070" s="489" t="str">
        <f t="shared" si="79"/>
        <v>2311003103介護予防訪問リハビリテーション</v>
      </c>
      <c r="B5070" s="489">
        <v>2311003103</v>
      </c>
      <c r="C5070" s="489" t="s">
        <v>2108</v>
      </c>
      <c r="D5070" s="489" t="s">
        <v>15002</v>
      </c>
    </row>
    <row r="5071" spans="1:4">
      <c r="A5071" s="489" t="str">
        <f t="shared" si="79"/>
        <v>2311003103介護予防訪問看護</v>
      </c>
      <c r="B5071" s="489">
        <v>2311003103</v>
      </c>
      <c r="C5071" s="489" t="s">
        <v>2103</v>
      </c>
      <c r="D5071" s="489" t="s">
        <v>15002</v>
      </c>
    </row>
    <row r="5072" spans="1:4">
      <c r="A5072" s="489" t="str">
        <f t="shared" si="79"/>
        <v>2311003103訪問リハビリテーション</v>
      </c>
      <c r="B5072" s="489">
        <v>2311003103</v>
      </c>
      <c r="C5072" s="489" t="s">
        <v>2104</v>
      </c>
      <c r="D5072" s="489" t="s">
        <v>15002</v>
      </c>
    </row>
    <row r="5073" spans="1:4">
      <c r="A5073" s="489" t="str">
        <f t="shared" si="79"/>
        <v>2311003103訪問看護</v>
      </c>
      <c r="B5073" s="489">
        <v>2311003103</v>
      </c>
      <c r="C5073" s="489" t="s">
        <v>2102</v>
      </c>
      <c r="D5073" s="489" t="s">
        <v>15002</v>
      </c>
    </row>
    <row r="5074" spans="1:4">
      <c r="A5074" s="489" t="str">
        <f t="shared" si="79"/>
        <v>2311003111介護予防訪問リハビリテーション</v>
      </c>
      <c r="B5074" s="489">
        <v>2311003111</v>
      </c>
      <c r="C5074" s="489" t="s">
        <v>2108</v>
      </c>
      <c r="D5074" s="489" t="s">
        <v>15003</v>
      </c>
    </row>
    <row r="5075" spans="1:4">
      <c r="A5075" s="489" t="str">
        <f t="shared" si="79"/>
        <v>2311003111介護予防訪問看護</v>
      </c>
      <c r="B5075" s="489">
        <v>2311003111</v>
      </c>
      <c r="C5075" s="489" t="s">
        <v>2103</v>
      </c>
      <c r="D5075" s="489" t="s">
        <v>15003</v>
      </c>
    </row>
    <row r="5076" spans="1:4">
      <c r="A5076" s="489" t="str">
        <f t="shared" si="79"/>
        <v>2311003111訪問リハビリテーション</v>
      </c>
      <c r="B5076" s="489">
        <v>2311003111</v>
      </c>
      <c r="C5076" s="489" t="s">
        <v>2104</v>
      </c>
      <c r="D5076" s="489" t="s">
        <v>15003</v>
      </c>
    </row>
    <row r="5077" spans="1:4">
      <c r="A5077" s="489" t="str">
        <f t="shared" si="79"/>
        <v>2311003111訪問看護</v>
      </c>
      <c r="B5077" s="489">
        <v>2311003111</v>
      </c>
      <c r="C5077" s="489" t="s">
        <v>2102</v>
      </c>
      <c r="D5077" s="489" t="s">
        <v>15003</v>
      </c>
    </row>
    <row r="5078" spans="1:4">
      <c r="A5078" s="489" t="str">
        <f t="shared" si="79"/>
        <v>2311003129介護予防訪問リハビリテーション</v>
      </c>
      <c r="B5078" s="489">
        <v>2311003129</v>
      </c>
      <c r="C5078" s="489" t="s">
        <v>2108</v>
      </c>
      <c r="D5078" s="489" t="s">
        <v>15004</v>
      </c>
    </row>
    <row r="5079" spans="1:4">
      <c r="A5079" s="489" t="str">
        <f t="shared" si="79"/>
        <v>2311003129介護予防訪問看護</v>
      </c>
      <c r="B5079" s="489">
        <v>2311003129</v>
      </c>
      <c r="C5079" s="489" t="s">
        <v>2103</v>
      </c>
      <c r="D5079" s="489" t="s">
        <v>15004</v>
      </c>
    </row>
    <row r="5080" spans="1:4">
      <c r="A5080" s="489" t="str">
        <f t="shared" si="79"/>
        <v>2311003129訪問リハビリテーション</v>
      </c>
      <c r="B5080" s="489">
        <v>2311003129</v>
      </c>
      <c r="C5080" s="489" t="s">
        <v>2104</v>
      </c>
      <c r="D5080" s="489" t="s">
        <v>15004</v>
      </c>
    </row>
    <row r="5081" spans="1:4">
      <c r="A5081" s="489" t="str">
        <f t="shared" si="79"/>
        <v>2311003129訪問看護</v>
      </c>
      <c r="B5081" s="489">
        <v>2311003129</v>
      </c>
      <c r="C5081" s="489" t="s">
        <v>2102</v>
      </c>
      <c r="D5081" s="489" t="s">
        <v>15004</v>
      </c>
    </row>
    <row r="5082" spans="1:4">
      <c r="A5082" s="489" t="str">
        <f t="shared" si="79"/>
        <v>2311003137介護予防訪問リハビリテーション</v>
      </c>
      <c r="B5082" s="489">
        <v>2311003137</v>
      </c>
      <c r="C5082" s="489" t="s">
        <v>2108</v>
      </c>
      <c r="D5082" s="489" t="s">
        <v>15005</v>
      </c>
    </row>
    <row r="5083" spans="1:4">
      <c r="A5083" s="489" t="str">
        <f t="shared" si="79"/>
        <v>2311003137介護予防訪問看護</v>
      </c>
      <c r="B5083" s="489">
        <v>2311003137</v>
      </c>
      <c r="C5083" s="489" t="s">
        <v>2103</v>
      </c>
      <c r="D5083" s="489" t="s">
        <v>15005</v>
      </c>
    </row>
    <row r="5084" spans="1:4">
      <c r="A5084" s="489" t="str">
        <f t="shared" si="79"/>
        <v>2311003137訪問リハビリテーション</v>
      </c>
      <c r="B5084" s="489">
        <v>2311003137</v>
      </c>
      <c r="C5084" s="489" t="s">
        <v>2104</v>
      </c>
      <c r="D5084" s="489" t="s">
        <v>15005</v>
      </c>
    </row>
    <row r="5085" spans="1:4">
      <c r="A5085" s="489" t="str">
        <f t="shared" si="79"/>
        <v>2311003137訪問看護</v>
      </c>
      <c r="B5085" s="489">
        <v>2311003137</v>
      </c>
      <c r="C5085" s="489" t="s">
        <v>2102</v>
      </c>
      <c r="D5085" s="489" t="s">
        <v>15005</v>
      </c>
    </row>
    <row r="5086" spans="1:4">
      <c r="A5086" s="489" t="str">
        <f t="shared" si="79"/>
        <v>2311003160介護予防訪問リハビリテーション</v>
      </c>
      <c r="B5086" s="489">
        <v>2311003160</v>
      </c>
      <c r="C5086" s="489" t="s">
        <v>2108</v>
      </c>
      <c r="D5086" s="489" t="s">
        <v>15006</v>
      </c>
    </row>
    <row r="5087" spans="1:4">
      <c r="A5087" s="489" t="str">
        <f t="shared" si="79"/>
        <v>2311003160介護予防訪問看護</v>
      </c>
      <c r="B5087" s="489">
        <v>2311003160</v>
      </c>
      <c r="C5087" s="489" t="s">
        <v>2103</v>
      </c>
      <c r="D5087" s="489" t="s">
        <v>15006</v>
      </c>
    </row>
    <row r="5088" spans="1:4">
      <c r="A5088" s="489" t="str">
        <f t="shared" si="79"/>
        <v>2311003160訪問リハビリテーション</v>
      </c>
      <c r="B5088" s="489">
        <v>2311003160</v>
      </c>
      <c r="C5088" s="489" t="s">
        <v>2104</v>
      </c>
      <c r="D5088" s="489" t="s">
        <v>15006</v>
      </c>
    </row>
    <row r="5089" spans="1:4">
      <c r="A5089" s="489" t="str">
        <f t="shared" si="79"/>
        <v>2311003160訪問看護</v>
      </c>
      <c r="B5089" s="489">
        <v>2311003160</v>
      </c>
      <c r="C5089" s="489" t="s">
        <v>2102</v>
      </c>
      <c r="D5089" s="489" t="s">
        <v>15006</v>
      </c>
    </row>
    <row r="5090" spans="1:4">
      <c r="A5090" s="489" t="str">
        <f t="shared" si="79"/>
        <v>2311003186介護予防訪問リハビリテーション</v>
      </c>
      <c r="B5090" s="489">
        <v>2311003186</v>
      </c>
      <c r="C5090" s="489" t="s">
        <v>2108</v>
      </c>
      <c r="D5090" s="489" t="s">
        <v>15007</v>
      </c>
    </row>
    <row r="5091" spans="1:4">
      <c r="A5091" s="489" t="str">
        <f t="shared" si="79"/>
        <v>2311003186介護予防訪問看護</v>
      </c>
      <c r="B5091" s="489">
        <v>2311003186</v>
      </c>
      <c r="C5091" s="489" t="s">
        <v>2103</v>
      </c>
      <c r="D5091" s="489" t="s">
        <v>15007</v>
      </c>
    </row>
    <row r="5092" spans="1:4">
      <c r="A5092" s="489" t="str">
        <f t="shared" si="79"/>
        <v>2311003186訪問リハビリテーション</v>
      </c>
      <c r="B5092" s="489">
        <v>2311003186</v>
      </c>
      <c r="C5092" s="489" t="s">
        <v>2104</v>
      </c>
      <c r="D5092" s="489" t="s">
        <v>15007</v>
      </c>
    </row>
    <row r="5093" spans="1:4">
      <c r="A5093" s="489" t="str">
        <f t="shared" si="79"/>
        <v>2311003186訪問看護</v>
      </c>
      <c r="B5093" s="489">
        <v>2311003186</v>
      </c>
      <c r="C5093" s="489" t="s">
        <v>2102</v>
      </c>
      <c r="D5093" s="489" t="s">
        <v>15007</v>
      </c>
    </row>
    <row r="5094" spans="1:4">
      <c r="A5094" s="489" t="str">
        <f t="shared" si="79"/>
        <v>2311003194介護予防訪問リハビリテーション</v>
      </c>
      <c r="B5094" s="489">
        <v>2311003194</v>
      </c>
      <c r="C5094" s="489" t="s">
        <v>2108</v>
      </c>
      <c r="D5094" s="489" t="s">
        <v>15008</v>
      </c>
    </row>
    <row r="5095" spans="1:4">
      <c r="A5095" s="489" t="str">
        <f t="shared" si="79"/>
        <v>2311003194介護予防訪問看護</v>
      </c>
      <c r="B5095" s="489">
        <v>2311003194</v>
      </c>
      <c r="C5095" s="489" t="s">
        <v>2103</v>
      </c>
      <c r="D5095" s="489" t="s">
        <v>15008</v>
      </c>
    </row>
    <row r="5096" spans="1:4">
      <c r="A5096" s="489" t="str">
        <f t="shared" si="79"/>
        <v>2311003194訪問リハビリテーション</v>
      </c>
      <c r="B5096" s="489">
        <v>2311003194</v>
      </c>
      <c r="C5096" s="489" t="s">
        <v>2104</v>
      </c>
      <c r="D5096" s="489" t="s">
        <v>15008</v>
      </c>
    </row>
    <row r="5097" spans="1:4">
      <c r="A5097" s="489" t="str">
        <f t="shared" si="79"/>
        <v>2311003194訪問看護</v>
      </c>
      <c r="B5097" s="489">
        <v>2311003194</v>
      </c>
      <c r="C5097" s="489" t="s">
        <v>2102</v>
      </c>
      <c r="D5097" s="489" t="s">
        <v>15008</v>
      </c>
    </row>
    <row r="5098" spans="1:4">
      <c r="A5098" s="489" t="str">
        <f t="shared" si="79"/>
        <v>2311003202介護予防訪問リハビリテーション</v>
      </c>
      <c r="B5098" s="489">
        <v>2311003202</v>
      </c>
      <c r="C5098" s="489" t="s">
        <v>2108</v>
      </c>
      <c r="D5098" s="489" t="s">
        <v>15009</v>
      </c>
    </row>
    <row r="5099" spans="1:4">
      <c r="A5099" s="489" t="str">
        <f t="shared" si="79"/>
        <v>2311003202介護予防訪問看護</v>
      </c>
      <c r="B5099" s="489">
        <v>2311003202</v>
      </c>
      <c r="C5099" s="489" t="s">
        <v>2103</v>
      </c>
      <c r="D5099" s="489" t="s">
        <v>15009</v>
      </c>
    </row>
    <row r="5100" spans="1:4">
      <c r="A5100" s="489" t="str">
        <f t="shared" si="79"/>
        <v>2311003202訪問リハビリテーション</v>
      </c>
      <c r="B5100" s="489">
        <v>2311003202</v>
      </c>
      <c r="C5100" s="489" t="s">
        <v>2104</v>
      </c>
      <c r="D5100" s="489" t="s">
        <v>15009</v>
      </c>
    </row>
    <row r="5101" spans="1:4">
      <c r="A5101" s="489" t="str">
        <f t="shared" si="79"/>
        <v>2311003202訪問看護</v>
      </c>
      <c r="B5101" s="489">
        <v>2311003202</v>
      </c>
      <c r="C5101" s="489" t="s">
        <v>2102</v>
      </c>
      <c r="D5101" s="489" t="s">
        <v>15009</v>
      </c>
    </row>
    <row r="5102" spans="1:4">
      <c r="A5102" s="489" t="str">
        <f t="shared" si="79"/>
        <v>2311003210介護予防通所リハビリテーション</v>
      </c>
      <c r="B5102" s="489">
        <v>2311003210</v>
      </c>
      <c r="C5102" s="489" t="s">
        <v>2512</v>
      </c>
      <c r="D5102" s="489" t="s">
        <v>15010</v>
      </c>
    </row>
    <row r="5103" spans="1:4">
      <c r="A5103" s="489" t="str">
        <f t="shared" si="79"/>
        <v>2311003210介護予防訪問リハビリテーション</v>
      </c>
      <c r="B5103" s="489">
        <v>2311003210</v>
      </c>
      <c r="C5103" s="489" t="s">
        <v>2108</v>
      </c>
      <c r="D5103" s="489" t="s">
        <v>15010</v>
      </c>
    </row>
    <row r="5104" spans="1:4">
      <c r="A5104" s="489" t="str">
        <f t="shared" si="79"/>
        <v>2311003210介護予防訪問看護</v>
      </c>
      <c r="B5104" s="489">
        <v>2311003210</v>
      </c>
      <c r="C5104" s="489" t="s">
        <v>2103</v>
      </c>
      <c r="D5104" s="489" t="s">
        <v>15010</v>
      </c>
    </row>
    <row r="5105" spans="1:4">
      <c r="A5105" s="489" t="str">
        <f t="shared" si="79"/>
        <v>2311003210通所リハビリテーション</v>
      </c>
      <c r="B5105" s="489">
        <v>2311003210</v>
      </c>
      <c r="C5105" s="489" t="s">
        <v>2511</v>
      </c>
      <c r="D5105" s="489" t="s">
        <v>15010</v>
      </c>
    </row>
    <row r="5106" spans="1:4">
      <c r="A5106" s="489" t="str">
        <f t="shared" si="79"/>
        <v>2311003210訪問リハビリテーション</v>
      </c>
      <c r="B5106" s="489">
        <v>2311003210</v>
      </c>
      <c r="C5106" s="489" t="s">
        <v>2104</v>
      </c>
      <c r="D5106" s="489" t="s">
        <v>15010</v>
      </c>
    </row>
    <row r="5107" spans="1:4">
      <c r="A5107" s="489" t="str">
        <f t="shared" si="79"/>
        <v>2311003210訪問看護</v>
      </c>
      <c r="B5107" s="489">
        <v>2311003210</v>
      </c>
      <c r="C5107" s="489" t="s">
        <v>2102</v>
      </c>
      <c r="D5107" s="489" t="s">
        <v>15010</v>
      </c>
    </row>
    <row r="5108" spans="1:4">
      <c r="A5108" s="489" t="str">
        <f t="shared" si="79"/>
        <v>2311003228介護予防訪問リハビリテーション</v>
      </c>
      <c r="B5108" s="489">
        <v>2311003228</v>
      </c>
      <c r="C5108" s="489" t="s">
        <v>2108</v>
      </c>
      <c r="D5108" s="489" t="s">
        <v>15011</v>
      </c>
    </row>
    <row r="5109" spans="1:4">
      <c r="A5109" s="489" t="str">
        <f t="shared" si="79"/>
        <v>2311003228介護予防訪問看護</v>
      </c>
      <c r="B5109" s="489">
        <v>2311003228</v>
      </c>
      <c r="C5109" s="489" t="s">
        <v>2103</v>
      </c>
      <c r="D5109" s="489" t="s">
        <v>15011</v>
      </c>
    </row>
    <row r="5110" spans="1:4">
      <c r="A5110" s="489" t="str">
        <f t="shared" si="79"/>
        <v>2311003228訪問リハビリテーション</v>
      </c>
      <c r="B5110" s="489">
        <v>2311003228</v>
      </c>
      <c r="C5110" s="489" t="s">
        <v>2104</v>
      </c>
      <c r="D5110" s="489" t="s">
        <v>15011</v>
      </c>
    </row>
    <row r="5111" spans="1:4">
      <c r="A5111" s="489" t="str">
        <f t="shared" si="79"/>
        <v>2311003228訪問看護</v>
      </c>
      <c r="B5111" s="489">
        <v>2311003228</v>
      </c>
      <c r="C5111" s="489" t="s">
        <v>2102</v>
      </c>
      <c r="D5111" s="489" t="s">
        <v>15011</v>
      </c>
    </row>
    <row r="5112" spans="1:4">
      <c r="A5112" s="489" t="str">
        <f t="shared" si="79"/>
        <v>2311003236介護予防訪問リハビリテーション</v>
      </c>
      <c r="B5112" s="489">
        <v>2311003236</v>
      </c>
      <c r="C5112" s="489" t="s">
        <v>2108</v>
      </c>
      <c r="D5112" s="489" t="s">
        <v>15012</v>
      </c>
    </row>
    <row r="5113" spans="1:4">
      <c r="A5113" s="489" t="str">
        <f t="shared" si="79"/>
        <v>2311003236介護予防訪問看護</v>
      </c>
      <c r="B5113" s="489">
        <v>2311003236</v>
      </c>
      <c r="C5113" s="489" t="s">
        <v>2103</v>
      </c>
      <c r="D5113" s="489" t="s">
        <v>15012</v>
      </c>
    </row>
    <row r="5114" spans="1:4">
      <c r="A5114" s="489" t="str">
        <f t="shared" si="79"/>
        <v>2311003236訪問リハビリテーション</v>
      </c>
      <c r="B5114" s="489">
        <v>2311003236</v>
      </c>
      <c r="C5114" s="489" t="s">
        <v>2104</v>
      </c>
      <c r="D5114" s="489" t="s">
        <v>15012</v>
      </c>
    </row>
    <row r="5115" spans="1:4">
      <c r="A5115" s="489" t="str">
        <f t="shared" si="79"/>
        <v>2311003236訪問看護</v>
      </c>
      <c r="B5115" s="489">
        <v>2311003236</v>
      </c>
      <c r="C5115" s="489" t="s">
        <v>2102</v>
      </c>
      <c r="D5115" s="489" t="s">
        <v>15012</v>
      </c>
    </row>
    <row r="5116" spans="1:4">
      <c r="A5116" s="489" t="str">
        <f t="shared" si="79"/>
        <v>2311003244介護予防訪問リハビリテーション</v>
      </c>
      <c r="B5116" s="489">
        <v>2311003244</v>
      </c>
      <c r="C5116" s="489" t="s">
        <v>2108</v>
      </c>
      <c r="D5116" s="489" t="s">
        <v>14164</v>
      </c>
    </row>
    <row r="5117" spans="1:4">
      <c r="A5117" s="489" t="str">
        <f t="shared" si="79"/>
        <v>2311003244介護予防訪問看護</v>
      </c>
      <c r="B5117" s="489">
        <v>2311003244</v>
      </c>
      <c r="C5117" s="489" t="s">
        <v>2103</v>
      </c>
      <c r="D5117" s="489" t="s">
        <v>14164</v>
      </c>
    </row>
    <row r="5118" spans="1:4">
      <c r="A5118" s="489" t="str">
        <f t="shared" si="79"/>
        <v>2311003244訪問リハビリテーション</v>
      </c>
      <c r="B5118" s="489">
        <v>2311003244</v>
      </c>
      <c r="C5118" s="489" t="s">
        <v>2104</v>
      </c>
      <c r="D5118" s="489" t="s">
        <v>14164</v>
      </c>
    </row>
    <row r="5119" spans="1:4">
      <c r="A5119" s="489" t="str">
        <f t="shared" si="79"/>
        <v>2311003244訪問看護</v>
      </c>
      <c r="B5119" s="489">
        <v>2311003244</v>
      </c>
      <c r="C5119" s="489" t="s">
        <v>2102</v>
      </c>
      <c r="D5119" s="489" t="s">
        <v>14164</v>
      </c>
    </row>
    <row r="5120" spans="1:4">
      <c r="A5120" s="489" t="str">
        <f t="shared" si="79"/>
        <v>2311003251介護予防訪問リハビリテーション</v>
      </c>
      <c r="B5120" s="489">
        <v>2311003251</v>
      </c>
      <c r="C5120" s="489" t="s">
        <v>2108</v>
      </c>
      <c r="D5120" s="489" t="s">
        <v>15013</v>
      </c>
    </row>
    <row r="5121" spans="1:4">
      <c r="A5121" s="489" t="str">
        <f t="shared" si="79"/>
        <v>2311003251介護予防訪問看護</v>
      </c>
      <c r="B5121" s="489">
        <v>2311003251</v>
      </c>
      <c r="C5121" s="489" t="s">
        <v>2103</v>
      </c>
      <c r="D5121" s="489" t="s">
        <v>15013</v>
      </c>
    </row>
    <row r="5122" spans="1:4">
      <c r="A5122" s="489" t="str">
        <f t="shared" ref="A5122:A5185" si="80">B5122&amp;C5122</f>
        <v>2311003251訪問リハビリテーション</v>
      </c>
      <c r="B5122" s="489">
        <v>2311003251</v>
      </c>
      <c r="C5122" s="489" t="s">
        <v>2104</v>
      </c>
      <c r="D5122" s="489" t="s">
        <v>15013</v>
      </c>
    </row>
    <row r="5123" spans="1:4">
      <c r="A5123" s="489" t="str">
        <f t="shared" si="80"/>
        <v>2311003251訪問看護</v>
      </c>
      <c r="B5123" s="489">
        <v>2311003251</v>
      </c>
      <c r="C5123" s="489" t="s">
        <v>2102</v>
      </c>
      <c r="D5123" s="489" t="s">
        <v>15013</v>
      </c>
    </row>
    <row r="5124" spans="1:4">
      <c r="A5124" s="489" t="str">
        <f t="shared" si="80"/>
        <v>2311003269介護予防訪問リハビリテーション</v>
      </c>
      <c r="B5124" s="489">
        <v>2311003269</v>
      </c>
      <c r="C5124" s="489" t="s">
        <v>2108</v>
      </c>
      <c r="D5124" s="489" t="s">
        <v>14133</v>
      </c>
    </row>
    <row r="5125" spans="1:4">
      <c r="A5125" s="489" t="str">
        <f t="shared" si="80"/>
        <v>2311003269介護予防訪問看護</v>
      </c>
      <c r="B5125" s="489">
        <v>2311003269</v>
      </c>
      <c r="C5125" s="489" t="s">
        <v>2103</v>
      </c>
      <c r="D5125" s="489" t="s">
        <v>14133</v>
      </c>
    </row>
    <row r="5126" spans="1:4">
      <c r="A5126" s="489" t="str">
        <f t="shared" si="80"/>
        <v>2311003269訪問リハビリテーション</v>
      </c>
      <c r="B5126" s="489">
        <v>2311003269</v>
      </c>
      <c r="C5126" s="489" t="s">
        <v>2104</v>
      </c>
      <c r="D5126" s="489" t="s">
        <v>14133</v>
      </c>
    </row>
    <row r="5127" spans="1:4">
      <c r="A5127" s="489" t="str">
        <f t="shared" si="80"/>
        <v>2311003269訪問看護</v>
      </c>
      <c r="B5127" s="489">
        <v>2311003269</v>
      </c>
      <c r="C5127" s="489" t="s">
        <v>2102</v>
      </c>
      <c r="D5127" s="489" t="s">
        <v>14133</v>
      </c>
    </row>
    <row r="5128" spans="1:4">
      <c r="A5128" s="489" t="str">
        <f t="shared" si="80"/>
        <v>2311003277介護予防訪問リハビリテーション</v>
      </c>
      <c r="B5128" s="489">
        <v>2311003277</v>
      </c>
      <c r="C5128" s="489" t="s">
        <v>2108</v>
      </c>
      <c r="D5128" s="489" t="s">
        <v>15014</v>
      </c>
    </row>
    <row r="5129" spans="1:4">
      <c r="A5129" s="489" t="str">
        <f t="shared" si="80"/>
        <v>2311003277介護予防訪問看護</v>
      </c>
      <c r="B5129" s="489">
        <v>2311003277</v>
      </c>
      <c r="C5129" s="489" t="s">
        <v>2103</v>
      </c>
      <c r="D5129" s="489" t="s">
        <v>15014</v>
      </c>
    </row>
    <row r="5130" spans="1:4">
      <c r="A5130" s="489" t="str">
        <f t="shared" si="80"/>
        <v>2311003277訪問リハビリテーション</v>
      </c>
      <c r="B5130" s="489">
        <v>2311003277</v>
      </c>
      <c r="C5130" s="489" t="s">
        <v>2104</v>
      </c>
      <c r="D5130" s="489" t="s">
        <v>15014</v>
      </c>
    </row>
    <row r="5131" spans="1:4">
      <c r="A5131" s="489" t="str">
        <f t="shared" si="80"/>
        <v>2311003277訪問看護</v>
      </c>
      <c r="B5131" s="489">
        <v>2311003277</v>
      </c>
      <c r="C5131" s="489" t="s">
        <v>2102</v>
      </c>
      <c r="D5131" s="489" t="s">
        <v>15014</v>
      </c>
    </row>
    <row r="5132" spans="1:4">
      <c r="A5132" s="489" t="str">
        <f t="shared" si="80"/>
        <v>2311003285介護予防訪問リハビリテーション</v>
      </c>
      <c r="B5132" s="489">
        <v>2311003285</v>
      </c>
      <c r="C5132" s="489" t="s">
        <v>2108</v>
      </c>
      <c r="D5132" s="489" t="s">
        <v>15015</v>
      </c>
    </row>
    <row r="5133" spans="1:4">
      <c r="A5133" s="489" t="str">
        <f t="shared" si="80"/>
        <v>2311003285介護予防訪問看護</v>
      </c>
      <c r="B5133" s="489">
        <v>2311003285</v>
      </c>
      <c r="C5133" s="489" t="s">
        <v>2103</v>
      </c>
      <c r="D5133" s="489" t="s">
        <v>15015</v>
      </c>
    </row>
    <row r="5134" spans="1:4">
      <c r="A5134" s="489" t="str">
        <f t="shared" si="80"/>
        <v>2311003285訪問リハビリテーション</v>
      </c>
      <c r="B5134" s="489">
        <v>2311003285</v>
      </c>
      <c r="C5134" s="489" t="s">
        <v>2104</v>
      </c>
      <c r="D5134" s="489" t="s">
        <v>15015</v>
      </c>
    </row>
    <row r="5135" spans="1:4">
      <c r="A5135" s="489" t="str">
        <f t="shared" si="80"/>
        <v>2311003285訪問看護</v>
      </c>
      <c r="B5135" s="489">
        <v>2311003285</v>
      </c>
      <c r="C5135" s="489" t="s">
        <v>2102</v>
      </c>
      <c r="D5135" s="489" t="s">
        <v>15015</v>
      </c>
    </row>
    <row r="5136" spans="1:4">
      <c r="A5136" s="489" t="str">
        <f t="shared" si="80"/>
        <v>2311003293介護予防訪問リハビリテーション</v>
      </c>
      <c r="B5136" s="489">
        <v>2311003293</v>
      </c>
      <c r="C5136" s="489" t="s">
        <v>2108</v>
      </c>
      <c r="D5136" s="489" t="s">
        <v>15016</v>
      </c>
    </row>
    <row r="5137" spans="1:4">
      <c r="A5137" s="489" t="str">
        <f t="shared" si="80"/>
        <v>2311003293介護予防訪問看護</v>
      </c>
      <c r="B5137" s="489">
        <v>2311003293</v>
      </c>
      <c r="C5137" s="489" t="s">
        <v>2103</v>
      </c>
      <c r="D5137" s="489" t="s">
        <v>15016</v>
      </c>
    </row>
    <row r="5138" spans="1:4">
      <c r="A5138" s="489" t="str">
        <f t="shared" si="80"/>
        <v>2311003293訪問リハビリテーション</v>
      </c>
      <c r="B5138" s="489">
        <v>2311003293</v>
      </c>
      <c r="C5138" s="489" t="s">
        <v>2104</v>
      </c>
      <c r="D5138" s="489" t="s">
        <v>15016</v>
      </c>
    </row>
    <row r="5139" spans="1:4">
      <c r="A5139" s="489" t="str">
        <f t="shared" si="80"/>
        <v>2311003293訪問看護</v>
      </c>
      <c r="B5139" s="489">
        <v>2311003293</v>
      </c>
      <c r="C5139" s="489" t="s">
        <v>2102</v>
      </c>
      <c r="D5139" s="489" t="s">
        <v>15016</v>
      </c>
    </row>
    <row r="5140" spans="1:4">
      <c r="A5140" s="489" t="str">
        <f t="shared" si="80"/>
        <v>2311003319介護予防訪問リハビリテーション</v>
      </c>
      <c r="B5140" s="489">
        <v>2311003319</v>
      </c>
      <c r="C5140" s="489" t="s">
        <v>2108</v>
      </c>
      <c r="D5140" s="489" t="s">
        <v>15017</v>
      </c>
    </row>
    <row r="5141" spans="1:4">
      <c r="A5141" s="489" t="str">
        <f t="shared" si="80"/>
        <v>2311003319介護予防訪問看護</v>
      </c>
      <c r="B5141" s="489">
        <v>2311003319</v>
      </c>
      <c r="C5141" s="489" t="s">
        <v>2103</v>
      </c>
      <c r="D5141" s="489" t="s">
        <v>15017</v>
      </c>
    </row>
    <row r="5142" spans="1:4">
      <c r="A5142" s="489" t="str">
        <f t="shared" si="80"/>
        <v>2311003319訪問リハビリテーション</v>
      </c>
      <c r="B5142" s="489">
        <v>2311003319</v>
      </c>
      <c r="C5142" s="489" t="s">
        <v>2104</v>
      </c>
      <c r="D5142" s="489" t="s">
        <v>15017</v>
      </c>
    </row>
    <row r="5143" spans="1:4">
      <c r="A5143" s="489" t="str">
        <f t="shared" si="80"/>
        <v>2311003319訪問看護</v>
      </c>
      <c r="B5143" s="489">
        <v>2311003319</v>
      </c>
      <c r="C5143" s="489" t="s">
        <v>2102</v>
      </c>
      <c r="D5143" s="489" t="s">
        <v>15017</v>
      </c>
    </row>
    <row r="5144" spans="1:4">
      <c r="A5144" s="489" t="str">
        <f t="shared" si="80"/>
        <v>2311003327介護予防訪問リハビリテーション</v>
      </c>
      <c r="B5144" s="489">
        <v>2311003327</v>
      </c>
      <c r="C5144" s="489" t="s">
        <v>2108</v>
      </c>
      <c r="D5144" s="489" t="s">
        <v>15018</v>
      </c>
    </row>
    <row r="5145" spans="1:4">
      <c r="A5145" s="489" t="str">
        <f t="shared" si="80"/>
        <v>2311003327介護予防訪問看護</v>
      </c>
      <c r="B5145" s="489">
        <v>2311003327</v>
      </c>
      <c r="C5145" s="489" t="s">
        <v>2103</v>
      </c>
      <c r="D5145" s="489" t="s">
        <v>15018</v>
      </c>
    </row>
    <row r="5146" spans="1:4">
      <c r="A5146" s="489" t="str">
        <f t="shared" si="80"/>
        <v>2311003327訪問リハビリテーション</v>
      </c>
      <c r="B5146" s="489">
        <v>2311003327</v>
      </c>
      <c r="C5146" s="489" t="s">
        <v>2104</v>
      </c>
      <c r="D5146" s="489" t="s">
        <v>15018</v>
      </c>
    </row>
    <row r="5147" spans="1:4">
      <c r="A5147" s="489" t="str">
        <f t="shared" si="80"/>
        <v>2311003327訪問看護</v>
      </c>
      <c r="B5147" s="489">
        <v>2311003327</v>
      </c>
      <c r="C5147" s="489" t="s">
        <v>2102</v>
      </c>
      <c r="D5147" s="489" t="s">
        <v>15018</v>
      </c>
    </row>
    <row r="5148" spans="1:4">
      <c r="A5148" s="489" t="str">
        <f t="shared" si="80"/>
        <v>2311003343介護予防訪問リハビリテーション</v>
      </c>
      <c r="B5148" s="489">
        <v>2311003343</v>
      </c>
      <c r="C5148" s="489" t="s">
        <v>2108</v>
      </c>
      <c r="D5148" s="489" t="s">
        <v>15019</v>
      </c>
    </row>
    <row r="5149" spans="1:4">
      <c r="A5149" s="489" t="str">
        <f t="shared" si="80"/>
        <v>2311003343介護予防訪問看護</v>
      </c>
      <c r="B5149" s="489">
        <v>2311003343</v>
      </c>
      <c r="C5149" s="489" t="s">
        <v>2103</v>
      </c>
      <c r="D5149" s="489" t="s">
        <v>15019</v>
      </c>
    </row>
    <row r="5150" spans="1:4">
      <c r="A5150" s="489" t="str">
        <f t="shared" si="80"/>
        <v>2311003343訪問リハビリテーション</v>
      </c>
      <c r="B5150" s="489">
        <v>2311003343</v>
      </c>
      <c r="C5150" s="489" t="s">
        <v>2104</v>
      </c>
      <c r="D5150" s="489" t="s">
        <v>15019</v>
      </c>
    </row>
    <row r="5151" spans="1:4">
      <c r="A5151" s="489" t="str">
        <f t="shared" si="80"/>
        <v>2311003343訪問看護</v>
      </c>
      <c r="B5151" s="489">
        <v>2311003343</v>
      </c>
      <c r="C5151" s="489" t="s">
        <v>2102</v>
      </c>
      <c r="D5151" s="489" t="s">
        <v>15019</v>
      </c>
    </row>
    <row r="5152" spans="1:4">
      <c r="A5152" s="489" t="str">
        <f t="shared" si="80"/>
        <v>2311003350介護予防訪問リハビリテーション</v>
      </c>
      <c r="B5152" s="489">
        <v>2311003350</v>
      </c>
      <c r="C5152" s="489" t="s">
        <v>2108</v>
      </c>
      <c r="D5152" s="489" t="s">
        <v>15020</v>
      </c>
    </row>
    <row r="5153" spans="1:4">
      <c r="A5153" s="489" t="str">
        <f t="shared" si="80"/>
        <v>2311003350介護予防訪問看護</v>
      </c>
      <c r="B5153" s="489">
        <v>2311003350</v>
      </c>
      <c r="C5153" s="489" t="s">
        <v>2103</v>
      </c>
      <c r="D5153" s="489" t="s">
        <v>15020</v>
      </c>
    </row>
    <row r="5154" spans="1:4">
      <c r="A5154" s="489" t="str">
        <f t="shared" si="80"/>
        <v>2311003350訪問リハビリテーション</v>
      </c>
      <c r="B5154" s="489">
        <v>2311003350</v>
      </c>
      <c r="C5154" s="489" t="s">
        <v>2104</v>
      </c>
      <c r="D5154" s="489" t="s">
        <v>15020</v>
      </c>
    </row>
    <row r="5155" spans="1:4">
      <c r="A5155" s="489" t="str">
        <f t="shared" si="80"/>
        <v>2311003350訪問看護</v>
      </c>
      <c r="B5155" s="489">
        <v>2311003350</v>
      </c>
      <c r="C5155" s="489" t="s">
        <v>2102</v>
      </c>
      <c r="D5155" s="489" t="s">
        <v>15020</v>
      </c>
    </row>
    <row r="5156" spans="1:4">
      <c r="A5156" s="489" t="str">
        <f t="shared" si="80"/>
        <v>2311003368介護予防訪問リハビリテーション</v>
      </c>
      <c r="B5156" s="489">
        <v>2311003368</v>
      </c>
      <c r="C5156" s="489" t="s">
        <v>2108</v>
      </c>
      <c r="D5156" s="489" t="s">
        <v>15021</v>
      </c>
    </row>
    <row r="5157" spans="1:4">
      <c r="A5157" s="489" t="str">
        <f t="shared" si="80"/>
        <v>2311003368介護予防訪問看護</v>
      </c>
      <c r="B5157" s="489">
        <v>2311003368</v>
      </c>
      <c r="C5157" s="489" t="s">
        <v>2103</v>
      </c>
      <c r="D5157" s="489" t="s">
        <v>15021</v>
      </c>
    </row>
    <row r="5158" spans="1:4">
      <c r="A5158" s="489" t="str">
        <f t="shared" si="80"/>
        <v>2311003368訪問リハビリテーション</v>
      </c>
      <c r="B5158" s="489">
        <v>2311003368</v>
      </c>
      <c r="C5158" s="489" t="s">
        <v>2104</v>
      </c>
      <c r="D5158" s="489" t="s">
        <v>15021</v>
      </c>
    </row>
    <row r="5159" spans="1:4">
      <c r="A5159" s="489" t="str">
        <f t="shared" si="80"/>
        <v>2311003368訪問看護</v>
      </c>
      <c r="B5159" s="489">
        <v>2311003368</v>
      </c>
      <c r="C5159" s="489" t="s">
        <v>2102</v>
      </c>
      <c r="D5159" s="489" t="s">
        <v>15021</v>
      </c>
    </row>
    <row r="5160" spans="1:4">
      <c r="A5160" s="489" t="str">
        <f t="shared" si="80"/>
        <v>2311003376介護予防訪問リハビリテーション</v>
      </c>
      <c r="B5160" s="489">
        <v>2311003376</v>
      </c>
      <c r="C5160" s="489" t="s">
        <v>2108</v>
      </c>
      <c r="D5160" s="489" t="s">
        <v>15022</v>
      </c>
    </row>
    <row r="5161" spans="1:4">
      <c r="A5161" s="489" t="str">
        <f t="shared" si="80"/>
        <v>2311003376介護予防訪問看護</v>
      </c>
      <c r="B5161" s="489">
        <v>2311003376</v>
      </c>
      <c r="C5161" s="489" t="s">
        <v>2103</v>
      </c>
      <c r="D5161" s="489" t="s">
        <v>15022</v>
      </c>
    </row>
    <row r="5162" spans="1:4">
      <c r="A5162" s="489" t="str">
        <f t="shared" si="80"/>
        <v>2311003376訪問リハビリテーション</v>
      </c>
      <c r="B5162" s="489">
        <v>2311003376</v>
      </c>
      <c r="C5162" s="489" t="s">
        <v>2104</v>
      </c>
      <c r="D5162" s="489" t="s">
        <v>15022</v>
      </c>
    </row>
    <row r="5163" spans="1:4">
      <c r="A5163" s="489" t="str">
        <f t="shared" si="80"/>
        <v>2311003376訪問看護</v>
      </c>
      <c r="B5163" s="489">
        <v>2311003376</v>
      </c>
      <c r="C5163" s="489" t="s">
        <v>2102</v>
      </c>
      <c r="D5163" s="489" t="s">
        <v>15022</v>
      </c>
    </row>
    <row r="5164" spans="1:4">
      <c r="A5164" s="489" t="str">
        <f t="shared" si="80"/>
        <v>2311003384介護予防訪問リハビリテーション</v>
      </c>
      <c r="B5164" s="489">
        <v>2311003384</v>
      </c>
      <c r="C5164" s="489" t="s">
        <v>2108</v>
      </c>
      <c r="D5164" s="489" t="s">
        <v>15023</v>
      </c>
    </row>
    <row r="5165" spans="1:4">
      <c r="A5165" s="489" t="str">
        <f t="shared" si="80"/>
        <v>2311003384介護予防訪問看護</v>
      </c>
      <c r="B5165" s="489">
        <v>2311003384</v>
      </c>
      <c r="C5165" s="489" t="s">
        <v>2103</v>
      </c>
      <c r="D5165" s="489" t="s">
        <v>15023</v>
      </c>
    </row>
    <row r="5166" spans="1:4">
      <c r="A5166" s="489" t="str">
        <f t="shared" si="80"/>
        <v>2311003384訪問リハビリテーション</v>
      </c>
      <c r="B5166" s="489">
        <v>2311003384</v>
      </c>
      <c r="C5166" s="489" t="s">
        <v>2104</v>
      </c>
      <c r="D5166" s="489" t="s">
        <v>15023</v>
      </c>
    </row>
    <row r="5167" spans="1:4">
      <c r="A5167" s="489" t="str">
        <f t="shared" si="80"/>
        <v>2311003384訪問看護</v>
      </c>
      <c r="B5167" s="489">
        <v>2311003384</v>
      </c>
      <c r="C5167" s="489" t="s">
        <v>2102</v>
      </c>
      <c r="D5167" s="489" t="s">
        <v>15023</v>
      </c>
    </row>
    <row r="5168" spans="1:4">
      <c r="A5168" s="489" t="str">
        <f t="shared" si="80"/>
        <v>2311003392介護予防訪問リハビリテーション</v>
      </c>
      <c r="B5168" s="489">
        <v>2311003392</v>
      </c>
      <c r="C5168" s="489" t="s">
        <v>2108</v>
      </c>
      <c r="D5168" s="489" t="s">
        <v>15024</v>
      </c>
    </row>
    <row r="5169" spans="1:4">
      <c r="A5169" s="489" t="str">
        <f t="shared" si="80"/>
        <v>2311003392介護予防訪問看護</v>
      </c>
      <c r="B5169" s="489">
        <v>2311003392</v>
      </c>
      <c r="C5169" s="489" t="s">
        <v>2103</v>
      </c>
      <c r="D5169" s="489" t="s">
        <v>15024</v>
      </c>
    </row>
    <row r="5170" spans="1:4">
      <c r="A5170" s="489" t="str">
        <f t="shared" si="80"/>
        <v>2311003392訪問リハビリテーション</v>
      </c>
      <c r="B5170" s="489">
        <v>2311003392</v>
      </c>
      <c r="C5170" s="489" t="s">
        <v>2104</v>
      </c>
      <c r="D5170" s="489" t="s">
        <v>15024</v>
      </c>
    </row>
    <row r="5171" spans="1:4">
      <c r="A5171" s="489" t="str">
        <f t="shared" si="80"/>
        <v>2311003392訪問看護</v>
      </c>
      <c r="B5171" s="489">
        <v>2311003392</v>
      </c>
      <c r="C5171" s="489" t="s">
        <v>2102</v>
      </c>
      <c r="D5171" s="489" t="s">
        <v>15024</v>
      </c>
    </row>
    <row r="5172" spans="1:4">
      <c r="A5172" s="489" t="str">
        <f t="shared" si="80"/>
        <v>2311003400介護予防訪問リハビリテーション</v>
      </c>
      <c r="B5172" s="489">
        <v>2311003400</v>
      </c>
      <c r="C5172" s="489" t="s">
        <v>2108</v>
      </c>
      <c r="D5172" s="489" t="s">
        <v>15025</v>
      </c>
    </row>
    <row r="5173" spans="1:4">
      <c r="A5173" s="489" t="str">
        <f t="shared" si="80"/>
        <v>2311003400介護予防訪問看護</v>
      </c>
      <c r="B5173" s="489">
        <v>2311003400</v>
      </c>
      <c r="C5173" s="489" t="s">
        <v>2103</v>
      </c>
      <c r="D5173" s="489" t="s">
        <v>15025</v>
      </c>
    </row>
    <row r="5174" spans="1:4">
      <c r="A5174" s="489" t="str">
        <f t="shared" si="80"/>
        <v>2311003400訪問リハビリテーション</v>
      </c>
      <c r="B5174" s="489">
        <v>2311003400</v>
      </c>
      <c r="C5174" s="489" t="s">
        <v>2104</v>
      </c>
      <c r="D5174" s="489" t="s">
        <v>15025</v>
      </c>
    </row>
    <row r="5175" spans="1:4">
      <c r="A5175" s="489" t="str">
        <f t="shared" si="80"/>
        <v>2311003400訪問看護</v>
      </c>
      <c r="B5175" s="489">
        <v>2311003400</v>
      </c>
      <c r="C5175" s="489" t="s">
        <v>2102</v>
      </c>
      <c r="D5175" s="489" t="s">
        <v>15025</v>
      </c>
    </row>
    <row r="5176" spans="1:4">
      <c r="A5176" s="489" t="str">
        <f t="shared" si="80"/>
        <v>2311003418介護予防訪問リハビリテーション</v>
      </c>
      <c r="B5176" s="489">
        <v>2311003418</v>
      </c>
      <c r="C5176" s="489" t="s">
        <v>2108</v>
      </c>
      <c r="D5176" s="489" t="s">
        <v>15026</v>
      </c>
    </row>
    <row r="5177" spans="1:4">
      <c r="A5177" s="489" t="str">
        <f t="shared" si="80"/>
        <v>2311003418介護予防訪問看護</v>
      </c>
      <c r="B5177" s="489">
        <v>2311003418</v>
      </c>
      <c r="C5177" s="489" t="s">
        <v>2103</v>
      </c>
      <c r="D5177" s="489" t="s">
        <v>15026</v>
      </c>
    </row>
    <row r="5178" spans="1:4">
      <c r="A5178" s="489" t="str">
        <f t="shared" si="80"/>
        <v>2311003418訪問リハビリテーション</v>
      </c>
      <c r="B5178" s="489">
        <v>2311003418</v>
      </c>
      <c r="C5178" s="489" t="s">
        <v>2104</v>
      </c>
      <c r="D5178" s="489" t="s">
        <v>15026</v>
      </c>
    </row>
    <row r="5179" spans="1:4">
      <c r="A5179" s="489" t="str">
        <f t="shared" si="80"/>
        <v>2311003418訪問看護</v>
      </c>
      <c r="B5179" s="489">
        <v>2311003418</v>
      </c>
      <c r="C5179" s="489" t="s">
        <v>2102</v>
      </c>
      <c r="D5179" s="489" t="s">
        <v>15026</v>
      </c>
    </row>
    <row r="5180" spans="1:4">
      <c r="A5180" s="489" t="str">
        <f t="shared" si="80"/>
        <v>2311100305介護予防訪問リハビリテーション</v>
      </c>
      <c r="B5180" s="489">
        <v>2311100305</v>
      </c>
      <c r="C5180" s="489" t="s">
        <v>2108</v>
      </c>
      <c r="D5180" s="489" t="s">
        <v>15027</v>
      </c>
    </row>
    <row r="5181" spans="1:4">
      <c r="A5181" s="489" t="str">
        <f t="shared" si="80"/>
        <v>2311100305介護予防訪問看護</v>
      </c>
      <c r="B5181" s="489">
        <v>2311100305</v>
      </c>
      <c r="C5181" s="489" t="s">
        <v>2103</v>
      </c>
      <c r="D5181" s="489" t="s">
        <v>15027</v>
      </c>
    </row>
    <row r="5182" spans="1:4">
      <c r="A5182" s="489" t="str">
        <f t="shared" si="80"/>
        <v>2311100305訪問リハビリテーション</v>
      </c>
      <c r="B5182" s="489">
        <v>2311100305</v>
      </c>
      <c r="C5182" s="489" t="s">
        <v>2104</v>
      </c>
      <c r="D5182" s="489" t="s">
        <v>15027</v>
      </c>
    </row>
    <row r="5183" spans="1:4">
      <c r="A5183" s="489" t="str">
        <f t="shared" si="80"/>
        <v>2311100305訪問看護</v>
      </c>
      <c r="B5183" s="489">
        <v>2311100305</v>
      </c>
      <c r="C5183" s="489" t="s">
        <v>2102</v>
      </c>
      <c r="D5183" s="489" t="s">
        <v>15027</v>
      </c>
    </row>
    <row r="5184" spans="1:4">
      <c r="A5184" s="489" t="str">
        <f t="shared" si="80"/>
        <v>2311100321介護予防訪問看護</v>
      </c>
      <c r="B5184" s="489">
        <v>2311100321</v>
      </c>
      <c r="C5184" s="489" t="s">
        <v>2103</v>
      </c>
      <c r="D5184" s="489" t="s">
        <v>15028</v>
      </c>
    </row>
    <row r="5185" spans="1:4">
      <c r="A5185" s="489" t="str">
        <f t="shared" si="80"/>
        <v>2311100321訪問看護</v>
      </c>
      <c r="B5185" s="489">
        <v>2311100321</v>
      </c>
      <c r="C5185" s="489" t="s">
        <v>2102</v>
      </c>
      <c r="D5185" s="489" t="s">
        <v>15028</v>
      </c>
    </row>
    <row r="5186" spans="1:4">
      <c r="A5186" s="489" t="str">
        <f t="shared" ref="A5186:A5249" si="81">B5186&amp;C5186</f>
        <v>2311100404介護予防訪問リハビリテーション</v>
      </c>
      <c r="B5186" s="489">
        <v>2311100404</v>
      </c>
      <c r="C5186" s="489" t="s">
        <v>2108</v>
      </c>
      <c r="D5186" s="489" t="s">
        <v>15029</v>
      </c>
    </row>
    <row r="5187" spans="1:4">
      <c r="A5187" s="489" t="str">
        <f t="shared" si="81"/>
        <v>2311100404介護予防訪問看護</v>
      </c>
      <c r="B5187" s="489">
        <v>2311100404</v>
      </c>
      <c r="C5187" s="489" t="s">
        <v>2103</v>
      </c>
      <c r="D5187" s="489" t="s">
        <v>15029</v>
      </c>
    </row>
    <row r="5188" spans="1:4">
      <c r="A5188" s="489" t="str">
        <f t="shared" si="81"/>
        <v>2311100404訪問リハビリテーション</v>
      </c>
      <c r="B5188" s="489">
        <v>2311100404</v>
      </c>
      <c r="C5188" s="489" t="s">
        <v>2104</v>
      </c>
      <c r="D5188" s="489" t="s">
        <v>15029</v>
      </c>
    </row>
    <row r="5189" spans="1:4">
      <c r="A5189" s="489" t="str">
        <f t="shared" si="81"/>
        <v>2311100404訪問看護</v>
      </c>
      <c r="B5189" s="489">
        <v>2311100404</v>
      </c>
      <c r="C5189" s="489" t="s">
        <v>2102</v>
      </c>
      <c r="D5189" s="489" t="s">
        <v>15029</v>
      </c>
    </row>
    <row r="5190" spans="1:4">
      <c r="A5190" s="489" t="str">
        <f t="shared" si="81"/>
        <v>2311100503介護予防訪問リハビリテーション</v>
      </c>
      <c r="B5190" s="489">
        <v>2311100503</v>
      </c>
      <c r="C5190" s="489" t="s">
        <v>2108</v>
      </c>
      <c r="D5190" s="489" t="s">
        <v>4159</v>
      </c>
    </row>
    <row r="5191" spans="1:4">
      <c r="A5191" s="489" t="str">
        <f t="shared" si="81"/>
        <v>2311100503介護予防訪問看護</v>
      </c>
      <c r="B5191" s="489">
        <v>2311100503</v>
      </c>
      <c r="C5191" s="489" t="s">
        <v>2103</v>
      </c>
      <c r="D5191" s="489" t="s">
        <v>4159</v>
      </c>
    </row>
    <row r="5192" spans="1:4">
      <c r="A5192" s="489" t="str">
        <f t="shared" si="81"/>
        <v>2311100503通所リハビリテーション</v>
      </c>
      <c r="B5192" s="489">
        <v>2311100503</v>
      </c>
      <c r="C5192" s="489" t="s">
        <v>2511</v>
      </c>
      <c r="D5192" s="489" t="s">
        <v>4159</v>
      </c>
    </row>
    <row r="5193" spans="1:4">
      <c r="A5193" s="489" t="str">
        <f t="shared" si="81"/>
        <v>2311100503訪問リハビリテーション</v>
      </c>
      <c r="B5193" s="489">
        <v>2311100503</v>
      </c>
      <c r="C5193" s="489" t="s">
        <v>2104</v>
      </c>
      <c r="D5193" s="489" t="s">
        <v>4159</v>
      </c>
    </row>
    <row r="5194" spans="1:4">
      <c r="A5194" s="489" t="str">
        <f t="shared" si="81"/>
        <v>2311100503訪問看護</v>
      </c>
      <c r="B5194" s="489">
        <v>2311100503</v>
      </c>
      <c r="C5194" s="489" t="s">
        <v>2102</v>
      </c>
      <c r="D5194" s="489" t="s">
        <v>4159</v>
      </c>
    </row>
    <row r="5195" spans="1:4">
      <c r="A5195" s="489" t="str">
        <f t="shared" si="81"/>
        <v>2311100537介護予防訪問リハビリテーション</v>
      </c>
      <c r="B5195" s="489">
        <v>2311100537</v>
      </c>
      <c r="C5195" s="489" t="s">
        <v>2108</v>
      </c>
      <c r="D5195" s="489" t="s">
        <v>15030</v>
      </c>
    </row>
    <row r="5196" spans="1:4">
      <c r="A5196" s="489" t="str">
        <f t="shared" si="81"/>
        <v>2311100537訪問リハビリテーション</v>
      </c>
      <c r="B5196" s="489">
        <v>2311100537</v>
      </c>
      <c r="C5196" s="489" t="s">
        <v>2104</v>
      </c>
      <c r="D5196" s="489" t="s">
        <v>15030</v>
      </c>
    </row>
    <row r="5197" spans="1:4">
      <c r="A5197" s="489" t="str">
        <f t="shared" si="81"/>
        <v>2311100537訪問看護</v>
      </c>
      <c r="B5197" s="489">
        <v>2311100537</v>
      </c>
      <c r="C5197" s="489" t="s">
        <v>2102</v>
      </c>
      <c r="D5197" s="489" t="s">
        <v>15030</v>
      </c>
    </row>
    <row r="5198" spans="1:4">
      <c r="A5198" s="489" t="str">
        <f t="shared" si="81"/>
        <v>2311100669介護予防訪問リハビリテーション</v>
      </c>
      <c r="B5198" s="489">
        <v>2311100669</v>
      </c>
      <c r="C5198" s="489" t="s">
        <v>2108</v>
      </c>
      <c r="D5198" s="489" t="s">
        <v>7087</v>
      </c>
    </row>
    <row r="5199" spans="1:4">
      <c r="A5199" s="489" t="str">
        <f t="shared" si="81"/>
        <v>2311100669介護予防訪問看護</v>
      </c>
      <c r="B5199" s="489">
        <v>2311100669</v>
      </c>
      <c r="C5199" s="489" t="s">
        <v>2103</v>
      </c>
      <c r="D5199" s="489" t="s">
        <v>7087</v>
      </c>
    </row>
    <row r="5200" spans="1:4">
      <c r="A5200" s="489" t="str">
        <f t="shared" si="81"/>
        <v>2311100669訪問リハビリテーション</v>
      </c>
      <c r="B5200" s="489">
        <v>2311100669</v>
      </c>
      <c r="C5200" s="489" t="s">
        <v>2104</v>
      </c>
      <c r="D5200" s="489" t="s">
        <v>7087</v>
      </c>
    </row>
    <row r="5201" spans="1:4">
      <c r="A5201" s="489" t="str">
        <f t="shared" si="81"/>
        <v>2311100669訪問看護</v>
      </c>
      <c r="B5201" s="489">
        <v>2311100669</v>
      </c>
      <c r="C5201" s="489" t="s">
        <v>2102</v>
      </c>
      <c r="D5201" s="489" t="s">
        <v>7087</v>
      </c>
    </row>
    <row r="5202" spans="1:4">
      <c r="A5202" s="489" t="str">
        <f t="shared" si="81"/>
        <v>2311100719介護予防訪問リハビリテーション</v>
      </c>
      <c r="B5202" s="489">
        <v>2311100719</v>
      </c>
      <c r="C5202" s="489" t="s">
        <v>2108</v>
      </c>
      <c r="D5202" s="489" t="s">
        <v>15031</v>
      </c>
    </row>
    <row r="5203" spans="1:4">
      <c r="A5203" s="489" t="str">
        <f t="shared" si="81"/>
        <v>2311100719介護予防訪問看護</v>
      </c>
      <c r="B5203" s="489">
        <v>2311100719</v>
      </c>
      <c r="C5203" s="489" t="s">
        <v>2103</v>
      </c>
      <c r="D5203" s="489" t="s">
        <v>15031</v>
      </c>
    </row>
    <row r="5204" spans="1:4">
      <c r="A5204" s="489" t="str">
        <f t="shared" si="81"/>
        <v>2311100719訪問リハビリテーション</v>
      </c>
      <c r="B5204" s="489">
        <v>2311100719</v>
      </c>
      <c r="C5204" s="489" t="s">
        <v>2104</v>
      </c>
      <c r="D5204" s="489" t="s">
        <v>15031</v>
      </c>
    </row>
    <row r="5205" spans="1:4">
      <c r="A5205" s="489" t="str">
        <f t="shared" si="81"/>
        <v>2311100719訪問看護</v>
      </c>
      <c r="B5205" s="489">
        <v>2311100719</v>
      </c>
      <c r="C5205" s="489" t="s">
        <v>2102</v>
      </c>
      <c r="D5205" s="489" t="s">
        <v>15031</v>
      </c>
    </row>
    <row r="5206" spans="1:4">
      <c r="A5206" s="489" t="str">
        <f t="shared" si="81"/>
        <v>2311100826介護予防訪問リハビリテーション</v>
      </c>
      <c r="B5206" s="489">
        <v>2311100826</v>
      </c>
      <c r="C5206" s="489" t="s">
        <v>2108</v>
      </c>
      <c r="D5206" s="489" t="s">
        <v>15032</v>
      </c>
    </row>
    <row r="5207" spans="1:4">
      <c r="A5207" s="489" t="str">
        <f t="shared" si="81"/>
        <v>2311100826介護予防訪問看護</v>
      </c>
      <c r="B5207" s="489">
        <v>2311100826</v>
      </c>
      <c r="C5207" s="489" t="s">
        <v>2103</v>
      </c>
      <c r="D5207" s="489" t="s">
        <v>15032</v>
      </c>
    </row>
    <row r="5208" spans="1:4">
      <c r="A5208" s="489" t="str">
        <f t="shared" si="81"/>
        <v>2311100826訪問リハビリテーション</v>
      </c>
      <c r="B5208" s="489">
        <v>2311100826</v>
      </c>
      <c r="C5208" s="489" t="s">
        <v>2104</v>
      </c>
      <c r="D5208" s="489" t="s">
        <v>15032</v>
      </c>
    </row>
    <row r="5209" spans="1:4">
      <c r="A5209" s="489" t="str">
        <f t="shared" si="81"/>
        <v>2311100826訪問看護</v>
      </c>
      <c r="B5209" s="489">
        <v>2311100826</v>
      </c>
      <c r="C5209" s="489" t="s">
        <v>2102</v>
      </c>
      <c r="D5209" s="489" t="s">
        <v>15032</v>
      </c>
    </row>
    <row r="5210" spans="1:4">
      <c r="A5210" s="489" t="str">
        <f t="shared" si="81"/>
        <v>2311100891介護予防訪問リハビリテーション</v>
      </c>
      <c r="B5210" s="489">
        <v>2311100891</v>
      </c>
      <c r="C5210" s="489" t="s">
        <v>2108</v>
      </c>
      <c r="D5210" s="489" t="s">
        <v>15033</v>
      </c>
    </row>
    <row r="5211" spans="1:4">
      <c r="A5211" s="489" t="str">
        <f t="shared" si="81"/>
        <v>2311100891介護予防訪問看護</v>
      </c>
      <c r="B5211" s="489">
        <v>2311100891</v>
      </c>
      <c r="C5211" s="489" t="s">
        <v>2103</v>
      </c>
      <c r="D5211" s="489" t="s">
        <v>15033</v>
      </c>
    </row>
    <row r="5212" spans="1:4">
      <c r="A5212" s="489" t="str">
        <f t="shared" si="81"/>
        <v>2311100891訪問リハビリテーション</v>
      </c>
      <c r="B5212" s="489">
        <v>2311100891</v>
      </c>
      <c r="C5212" s="489" t="s">
        <v>2104</v>
      </c>
      <c r="D5212" s="489" t="s">
        <v>15033</v>
      </c>
    </row>
    <row r="5213" spans="1:4">
      <c r="A5213" s="489" t="str">
        <f t="shared" si="81"/>
        <v>2311100891訪問看護</v>
      </c>
      <c r="B5213" s="489">
        <v>2311100891</v>
      </c>
      <c r="C5213" s="489" t="s">
        <v>2102</v>
      </c>
      <c r="D5213" s="489" t="s">
        <v>15033</v>
      </c>
    </row>
    <row r="5214" spans="1:4">
      <c r="A5214" s="489" t="str">
        <f t="shared" si="81"/>
        <v>2311100925介護予防訪問リハビリテーション</v>
      </c>
      <c r="B5214" s="489">
        <v>2311100925</v>
      </c>
      <c r="C5214" s="489" t="s">
        <v>2108</v>
      </c>
      <c r="D5214" s="489" t="s">
        <v>15034</v>
      </c>
    </row>
    <row r="5215" spans="1:4">
      <c r="A5215" s="489" t="str">
        <f t="shared" si="81"/>
        <v>2311100925介護予防訪問看護</v>
      </c>
      <c r="B5215" s="489">
        <v>2311100925</v>
      </c>
      <c r="C5215" s="489" t="s">
        <v>2103</v>
      </c>
      <c r="D5215" s="489" t="s">
        <v>15034</v>
      </c>
    </row>
    <row r="5216" spans="1:4">
      <c r="A5216" s="489" t="str">
        <f t="shared" si="81"/>
        <v>2311100925訪問リハビリテーション</v>
      </c>
      <c r="B5216" s="489">
        <v>2311100925</v>
      </c>
      <c r="C5216" s="489" t="s">
        <v>2104</v>
      </c>
      <c r="D5216" s="489" t="s">
        <v>15034</v>
      </c>
    </row>
    <row r="5217" spans="1:4">
      <c r="A5217" s="489" t="str">
        <f t="shared" si="81"/>
        <v>2311100925訪問看護</v>
      </c>
      <c r="B5217" s="489">
        <v>2311100925</v>
      </c>
      <c r="C5217" s="489" t="s">
        <v>2102</v>
      </c>
      <c r="D5217" s="489" t="s">
        <v>15034</v>
      </c>
    </row>
    <row r="5218" spans="1:4">
      <c r="A5218" s="489" t="str">
        <f t="shared" si="81"/>
        <v>2311100966介護予防訪問リハビリテーション</v>
      </c>
      <c r="B5218" s="489">
        <v>2311100966</v>
      </c>
      <c r="C5218" s="489" t="s">
        <v>2108</v>
      </c>
      <c r="D5218" s="489" t="s">
        <v>15035</v>
      </c>
    </row>
    <row r="5219" spans="1:4">
      <c r="A5219" s="489" t="str">
        <f t="shared" si="81"/>
        <v>2311100966介護予防訪問看護</v>
      </c>
      <c r="B5219" s="489">
        <v>2311100966</v>
      </c>
      <c r="C5219" s="489" t="s">
        <v>2103</v>
      </c>
      <c r="D5219" s="489" t="s">
        <v>15035</v>
      </c>
    </row>
    <row r="5220" spans="1:4">
      <c r="A5220" s="489" t="str">
        <f t="shared" si="81"/>
        <v>2311100966訪問リハビリテーション</v>
      </c>
      <c r="B5220" s="489">
        <v>2311100966</v>
      </c>
      <c r="C5220" s="489" t="s">
        <v>2104</v>
      </c>
      <c r="D5220" s="489" t="s">
        <v>15035</v>
      </c>
    </row>
    <row r="5221" spans="1:4">
      <c r="A5221" s="489" t="str">
        <f t="shared" si="81"/>
        <v>2311100966訪問看護</v>
      </c>
      <c r="B5221" s="489">
        <v>2311100966</v>
      </c>
      <c r="C5221" s="489" t="s">
        <v>2102</v>
      </c>
      <c r="D5221" s="489" t="s">
        <v>15035</v>
      </c>
    </row>
    <row r="5222" spans="1:4">
      <c r="A5222" s="489" t="str">
        <f t="shared" si="81"/>
        <v>2311100974介護予防訪問リハビリテーション</v>
      </c>
      <c r="B5222" s="489">
        <v>2311100974</v>
      </c>
      <c r="C5222" s="489" t="s">
        <v>2108</v>
      </c>
      <c r="D5222" s="489" t="s">
        <v>15036</v>
      </c>
    </row>
    <row r="5223" spans="1:4">
      <c r="A5223" s="489" t="str">
        <f t="shared" si="81"/>
        <v>2311100974介護予防訪問看護</v>
      </c>
      <c r="B5223" s="489">
        <v>2311100974</v>
      </c>
      <c r="C5223" s="489" t="s">
        <v>2103</v>
      </c>
      <c r="D5223" s="489" t="s">
        <v>15036</v>
      </c>
    </row>
    <row r="5224" spans="1:4">
      <c r="A5224" s="489" t="str">
        <f t="shared" si="81"/>
        <v>2311100974訪問リハビリテーション</v>
      </c>
      <c r="B5224" s="489">
        <v>2311100974</v>
      </c>
      <c r="C5224" s="489" t="s">
        <v>2104</v>
      </c>
      <c r="D5224" s="489" t="s">
        <v>15036</v>
      </c>
    </row>
    <row r="5225" spans="1:4">
      <c r="A5225" s="489" t="str">
        <f t="shared" si="81"/>
        <v>2311100974訪問看護</v>
      </c>
      <c r="B5225" s="489">
        <v>2311100974</v>
      </c>
      <c r="C5225" s="489" t="s">
        <v>2102</v>
      </c>
      <c r="D5225" s="489" t="s">
        <v>15036</v>
      </c>
    </row>
    <row r="5226" spans="1:4">
      <c r="A5226" s="489" t="str">
        <f t="shared" si="81"/>
        <v>2311101030介護予防訪問リハビリテーション</v>
      </c>
      <c r="B5226" s="489">
        <v>2311101030</v>
      </c>
      <c r="C5226" s="489" t="s">
        <v>2108</v>
      </c>
      <c r="D5226" s="489" t="s">
        <v>14991</v>
      </c>
    </row>
    <row r="5227" spans="1:4">
      <c r="A5227" s="489" t="str">
        <f t="shared" si="81"/>
        <v>2311101030介護予防訪問看護</v>
      </c>
      <c r="B5227" s="489">
        <v>2311101030</v>
      </c>
      <c r="C5227" s="489" t="s">
        <v>2103</v>
      </c>
      <c r="D5227" s="489" t="s">
        <v>14991</v>
      </c>
    </row>
    <row r="5228" spans="1:4">
      <c r="A5228" s="489" t="str">
        <f t="shared" si="81"/>
        <v>2311101030訪問リハビリテーション</v>
      </c>
      <c r="B5228" s="489">
        <v>2311101030</v>
      </c>
      <c r="C5228" s="489" t="s">
        <v>2104</v>
      </c>
      <c r="D5228" s="489" t="s">
        <v>14991</v>
      </c>
    </row>
    <row r="5229" spans="1:4">
      <c r="A5229" s="489" t="str">
        <f t="shared" si="81"/>
        <v>2311101030訪問看護</v>
      </c>
      <c r="B5229" s="489">
        <v>2311101030</v>
      </c>
      <c r="C5229" s="489" t="s">
        <v>2102</v>
      </c>
      <c r="D5229" s="489" t="s">
        <v>14991</v>
      </c>
    </row>
    <row r="5230" spans="1:4">
      <c r="A5230" s="489" t="str">
        <f t="shared" si="81"/>
        <v>2311101071介護予防通所リハビリテーション</v>
      </c>
      <c r="B5230" s="489">
        <v>2311101071</v>
      </c>
      <c r="C5230" s="489" t="s">
        <v>2512</v>
      </c>
      <c r="D5230" s="489" t="s">
        <v>15037</v>
      </c>
    </row>
    <row r="5231" spans="1:4">
      <c r="A5231" s="489" t="str">
        <f t="shared" si="81"/>
        <v>2311101071通所リハビリテーション</v>
      </c>
      <c r="B5231" s="489">
        <v>2311101071</v>
      </c>
      <c r="C5231" s="489" t="s">
        <v>2511</v>
      </c>
      <c r="D5231" s="489" t="s">
        <v>15037</v>
      </c>
    </row>
    <row r="5232" spans="1:4">
      <c r="A5232" s="489" t="str">
        <f t="shared" si="81"/>
        <v>2311101097介護予防通所リハビリテーション</v>
      </c>
      <c r="B5232" s="489">
        <v>2311101097</v>
      </c>
      <c r="C5232" s="489" t="s">
        <v>2512</v>
      </c>
      <c r="D5232" s="489" t="s">
        <v>4160</v>
      </c>
    </row>
    <row r="5233" spans="1:4">
      <c r="A5233" s="489" t="str">
        <f t="shared" si="81"/>
        <v>2311101097介護予防訪問リハビリテーション</v>
      </c>
      <c r="B5233" s="489">
        <v>2311101097</v>
      </c>
      <c r="C5233" s="489" t="s">
        <v>2108</v>
      </c>
      <c r="D5233" s="489" t="s">
        <v>4160</v>
      </c>
    </row>
    <row r="5234" spans="1:4">
      <c r="A5234" s="489" t="str">
        <f t="shared" si="81"/>
        <v>2311101097通所リハビリテーション</v>
      </c>
      <c r="B5234" s="489">
        <v>2311101097</v>
      </c>
      <c r="C5234" s="489" t="s">
        <v>2511</v>
      </c>
      <c r="D5234" s="489" t="s">
        <v>4160</v>
      </c>
    </row>
    <row r="5235" spans="1:4">
      <c r="A5235" s="489" t="str">
        <f t="shared" si="81"/>
        <v>2311101097通所リハビリテーション</v>
      </c>
      <c r="B5235" s="489">
        <v>2311101097</v>
      </c>
      <c r="C5235" s="489" t="s">
        <v>2511</v>
      </c>
      <c r="D5235" s="489" t="s">
        <v>4160</v>
      </c>
    </row>
    <row r="5236" spans="1:4">
      <c r="A5236" s="489" t="str">
        <f t="shared" si="81"/>
        <v>2311101097訪問リハビリテーション</v>
      </c>
      <c r="B5236" s="489">
        <v>2311101097</v>
      </c>
      <c r="C5236" s="489" t="s">
        <v>2104</v>
      </c>
      <c r="D5236" s="489" t="s">
        <v>4160</v>
      </c>
    </row>
    <row r="5237" spans="1:4">
      <c r="A5237" s="489" t="str">
        <f t="shared" si="81"/>
        <v>2311101113介護予防訪問リハビリテーション</v>
      </c>
      <c r="B5237" s="489">
        <v>2311101113</v>
      </c>
      <c r="C5237" s="489" t="s">
        <v>2108</v>
      </c>
      <c r="D5237" s="489" t="s">
        <v>15038</v>
      </c>
    </row>
    <row r="5238" spans="1:4">
      <c r="A5238" s="489" t="str">
        <f t="shared" si="81"/>
        <v>2311101113介護予防訪問看護</v>
      </c>
      <c r="B5238" s="489">
        <v>2311101113</v>
      </c>
      <c r="C5238" s="489" t="s">
        <v>2103</v>
      </c>
      <c r="D5238" s="489" t="s">
        <v>15038</v>
      </c>
    </row>
    <row r="5239" spans="1:4">
      <c r="A5239" s="489" t="str">
        <f t="shared" si="81"/>
        <v>2311101113訪問リハビリテーション</v>
      </c>
      <c r="B5239" s="489">
        <v>2311101113</v>
      </c>
      <c r="C5239" s="489" t="s">
        <v>2104</v>
      </c>
      <c r="D5239" s="489" t="s">
        <v>15038</v>
      </c>
    </row>
    <row r="5240" spans="1:4">
      <c r="A5240" s="489" t="str">
        <f t="shared" si="81"/>
        <v>2311101113訪問看護</v>
      </c>
      <c r="B5240" s="489">
        <v>2311101113</v>
      </c>
      <c r="C5240" s="489" t="s">
        <v>2102</v>
      </c>
      <c r="D5240" s="489" t="s">
        <v>15038</v>
      </c>
    </row>
    <row r="5241" spans="1:4">
      <c r="A5241" s="489" t="str">
        <f t="shared" si="81"/>
        <v>2311101147介護予防訪問リハビリテーション</v>
      </c>
      <c r="B5241" s="489">
        <v>2311101147</v>
      </c>
      <c r="C5241" s="489" t="s">
        <v>2108</v>
      </c>
      <c r="D5241" s="489" t="s">
        <v>15039</v>
      </c>
    </row>
    <row r="5242" spans="1:4">
      <c r="A5242" s="489" t="str">
        <f t="shared" si="81"/>
        <v>2311101147介護予防訪問看護</v>
      </c>
      <c r="B5242" s="489">
        <v>2311101147</v>
      </c>
      <c r="C5242" s="489" t="s">
        <v>2103</v>
      </c>
      <c r="D5242" s="489" t="s">
        <v>15039</v>
      </c>
    </row>
    <row r="5243" spans="1:4">
      <c r="A5243" s="489" t="str">
        <f t="shared" si="81"/>
        <v>2311101147訪問リハビリテーション</v>
      </c>
      <c r="B5243" s="489">
        <v>2311101147</v>
      </c>
      <c r="C5243" s="489" t="s">
        <v>2104</v>
      </c>
      <c r="D5243" s="489" t="s">
        <v>15039</v>
      </c>
    </row>
    <row r="5244" spans="1:4">
      <c r="A5244" s="489" t="str">
        <f t="shared" si="81"/>
        <v>2311101147訪問看護</v>
      </c>
      <c r="B5244" s="489">
        <v>2311101147</v>
      </c>
      <c r="C5244" s="489" t="s">
        <v>2102</v>
      </c>
      <c r="D5244" s="489" t="s">
        <v>15039</v>
      </c>
    </row>
    <row r="5245" spans="1:4">
      <c r="A5245" s="489" t="str">
        <f t="shared" si="81"/>
        <v>2311101170介護予防訪問リハビリテーション</v>
      </c>
      <c r="B5245" s="489">
        <v>2311101170</v>
      </c>
      <c r="C5245" s="489" t="s">
        <v>2108</v>
      </c>
      <c r="D5245" s="489" t="s">
        <v>15040</v>
      </c>
    </row>
    <row r="5246" spans="1:4">
      <c r="A5246" s="489" t="str">
        <f t="shared" si="81"/>
        <v>2311101170介護予防訪問看護</v>
      </c>
      <c r="B5246" s="489">
        <v>2311101170</v>
      </c>
      <c r="C5246" s="489" t="s">
        <v>2103</v>
      </c>
      <c r="D5246" s="489" t="s">
        <v>15040</v>
      </c>
    </row>
    <row r="5247" spans="1:4">
      <c r="A5247" s="489" t="str">
        <f t="shared" si="81"/>
        <v>2311101170訪問リハビリテーション</v>
      </c>
      <c r="B5247" s="489">
        <v>2311101170</v>
      </c>
      <c r="C5247" s="489" t="s">
        <v>2104</v>
      </c>
      <c r="D5247" s="489" t="s">
        <v>15040</v>
      </c>
    </row>
    <row r="5248" spans="1:4">
      <c r="A5248" s="489" t="str">
        <f t="shared" si="81"/>
        <v>2311101170訪問看護</v>
      </c>
      <c r="B5248" s="489">
        <v>2311101170</v>
      </c>
      <c r="C5248" s="489" t="s">
        <v>2102</v>
      </c>
      <c r="D5248" s="489" t="s">
        <v>15040</v>
      </c>
    </row>
    <row r="5249" spans="1:4">
      <c r="A5249" s="489" t="str">
        <f t="shared" si="81"/>
        <v>2311101212介護予防通所リハビリテーション</v>
      </c>
      <c r="B5249" s="489">
        <v>2311101212</v>
      </c>
      <c r="C5249" s="489" t="s">
        <v>2512</v>
      </c>
      <c r="D5249" s="489" t="s">
        <v>4161</v>
      </c>
    </row>
    <row r="5250" spans="1:4">
      <c r="A5250" s="489" t="str">
        <f t="shared" ref="A5250:A5313" si="82">B5250&amp;C5250</f>
        <v>2311101212介護予防訪問リハビリテーション</v>
      </c>
      <c r="B5250" s="489">
        <v>2311101212</v>
      </c>
      <c r="C5250" s="489" t="s">
        <v>2108</v>
      </c>
      <c r="D5250" s="489" t="s">
        <v>4161</v>
      </c>
    </row>
    <row r="5251" spans="1:4">
      <c r="A5251" s="489" t="str">
        <f t="shared" si="82"/>
        <v>2311101212介護予防訪問看護</v>
      </c>
      <c r="B5251" s="489">
        <v>2311101212</v>
      </c>
      <c r="C5251" s="489" t="s">
        <v>2103</v>
      </c>
      <c r="D5251" s="489" t="s">
        <v>4161</v>
      </c>
    </row>
    <row r="5252" spans="1:4">
      <c r="A5252" s="489" t="str">
        <f t="shared" si="82"/>
        <v>2311101212通所リハビリテーション</v>
      </c>
      <c r="B5252" s="489">
        <v>2311101212</v>
      </c>
      <c r="C5252" s="489" t="s">
        <v>2511</v>
      </c>
      <c r="D5252" s="489" t="s">
        <v>4161</v>
      </c>
    </row>
    <row r="5253" spans="1:4">
      <c r="A5253" s="489" t="str">
        <f t="shared" si="82"/>
        <v>2311101212訪問リハビリテーション</v>
      </c>
      <c r="B5253" s="489">
        <v>2311101212</v>
      </c>
      <c r="C5253" s="489" t="s">
        <v>2104</v>
      </c>
      <c r="D5253" s="489" t="s">
        <v>4161</v>
      </c>
    </row>
    <row r="5254" spans="1:4">
      <c r="A5254" s="489" t="str">
        <f t="shared" si="82"/>
        <v>2311101212訪問看護</v>
      </c>
      <c r="B5254" s="489">
        <v>2311101212</v>
      </c>
      <c r="C5254" s="489" t="s">
        <v>2102</v>
      </c>
      <c r="D5254" s="489" t="s">
        <v>4161</v>
      </c>
    </row>
    <row r="5255" spans="1:4">
      <c r="A5255" s="489" t="str">
        <f t="shared" si="82"/>
        <v>2311101220介護予防訪問看護</v>
      </c>
      <c r="B5255" s="489">
        <v>2311101220</v>
      </c>
      <c r="C5255" s="489" t="s">
        <v>2103</v>
      </c>
      <c r="D5255" s="489" t="s">
        <v>15041</v>
      </c>
    </row>
    <row r="5256" spans="1:4">
      <c r="A5256" s="489" t="str">
        <f t="shared" si="82"/>
        <v>2311101220訪問看護</v>
      </c>
      <c r="B5256" s="489">
        <v>2311101220</v>
      </c>
      <c r="C5256" s="489" t="s">
        <v>2102</v>
      </c>
      <c r="D5256" s="489" t="s">
        <v>15041</v>
      </c>
    </row>
    <row r="5257" spans="1:4">
      <c r="A5257" s="489" t="str">
        <f t="shared" si="82"/>
        <v>2311101238介護予防訪問看護</v>
      </c>
      <c r="B5257" s="489">
        <v>2311101238</v>
      </c>
      <c r="C5257" s="489" t="s">
        <v>2103</v>
      </c>
      <c r="D5257" s="489" t="s">
        <v>15042</v>
      </c>
    </row>
    <row r="5258" spans="1:4">
      <c r="A5258" s="489" t="str">
        <f t="shared" si="82"/>
        <v>2311101238訪問看護</v>
      </c>
      <c r="B5258" s="489">
        <v>2311101238</v>
      </c>
      <c r="C5258" s="489" t="s">
        <v>2102</v>
      </c>
      <c r="D5258" s="489" t="s">
        <v>15042</v>
      </c>
    </row>
    <row r="5259" spans="1:4">
      <c r="A5259" s="489" t="str">
        <f t="shared" si="82"/>
        <v>2311101394介護予防訪問リハビリテーション</v>
      </c>
      <c r="B5259" s="489">
        <v>2311101394</v>
      </c>
      <c r="C5259" s="489" t="s">
        <v>2108</v>
      </c>
      <c r="D5259" s="489" t="s">
        <v>15043</v>
      </c>
    </row>
    <row r="5260" spans="1:4">
      <c r="A5260" s="489" t="str">
        <f t="shared" si="82"/>
        <v>2311101394介護予防訪問看護</v>
      </c>
      <c r="B5260" s="489">
        <v>2311101394</v>
      </c>
      <c r="C5260" s="489" t="s">
        <v>2103</v>
      </c>
      <c r="D5260" s="489" t="s">
        <v>15043</v>
      </c>
    </row>
    <row r="5261" spans="1:4">
      <c r="A5261" s="489" t="str">
        <f t="shared" si="82"/>
        <v>2311101394訪問リハビリテーション</v>
      </c>
      <c r="B5261" s="489">
        <v>2311101394</v>
      </c>
      <c r="C5261" s="489" t="s">
        <v>2104</v>
      </c>
      <c r="D5261" s="489" t="s">
        <v>15043</v>
      </c>
    </row>
    <row r="5262" spans="1:4">
      <c r="A5262" s="489" t="str">
        <f t="shared" si="82"/>
        <v>2311101394訪問看護</v>
      </c>
      <c r="B5262" s="489">
        <v>2311101394</v>
      </c>
      <c r="C5262" s="489" t="s">
        <v>2102</v>
      </c>
      <c r="D5262" s="489" t="s">
        <v>15043</v>
      </c>
    </row>
    <row r="5263" spans="1:4">
      <c r="A5263" s="489" t="str">
        <f t="shared" si="82"/>
        <v>2311101428介護予防訪問リハビリテーション</v>
      </c>
      <c r="B5263" s="489">
        <v>2311101428</v>
      </c>
      <c r="C5263" s="489" t="s">
        <v>2108</v>
      </c>
      <c r="D5263" s="489" t="s">
        <v>15044</v>
      </c>
    </row>
    <row r="5264" spans="1:4">
      <c r="A5264" s="489" t="str">
        <f t="shared" si="82"/>
        <v>2311101428訪問リハビリテーション</v>
      </c>
      <c r="B5264" s="489">
        <v>2311101428</v>
      </c>
      <c r="C5264" s="489" t="s">
        <v>2104</v>
      </c>
      <c r="D5264" s="489" t="s">
        <v>15044</v>
      </c>
    </row>
    <row r="5265" spans="1:4">
      <c r="A5265" s="489" t="str">
        <f t="shared" si="82"/>
        <v>2311101436介護予防訪問看護</v>
      </c>
      <c r="B5265" s="489">
        <v>2311101436</v>
      </c>
      <c r="C5265" s="489" t="s">
        <v>2103</v>
      </c>
      <c r="D5265" s="489" t="s">
        <v>15045</v>
      </c>
    </row>
    <row r="5266" spans="1:4">
      <c r="A5266" s="489" t="str">
        <f t="shared" si="82"/>
        <v>2311101436訪問看護</v>
      </c>
      <c r="B5266" s="489">
        <v>2311101436</v>
      </c>
      <c r="C5266" s="489" t="s">
        <v>2102</v>
      </c>
      <c r="D5266" s="489" t="s">
        <v>15045</v>
      </c>
    </row>
    <row r="5267" spans="1:4">
      <c r="A5267" s="489" t="str">
        <f t="shared" si="82"/>
        <v>2311101469介護予防訪問リハビリテーション</v>
      </c>
      <c r="B5267" s="489">
        <v>2311101469</v>
      </c>
      <c r="C5267" s="489" t="s">
        <v>2108</v>
      </c>
      <c r="D5267" s="489" t="s">
        <v>15046</v>
      </c>
    </row>
    <row r="5268" spans="1:4">
      <c r="A5268" s="489" t="str">
        <f t="shared" si="82"/>
        <v>2311101469介護予防訪問看護</v>
      </c>
      <c r="B5268" s="489">
        <v>2311101469</v>
      </c>
      <c r="C5268" s="489" t="s">
        <v>2103</v>
      </c>
      <c r="D5268" s="489" t="s">
        <v>15046</v>
      </c>
    </row>
    <row r="5269" spans="1:4">
      <c r="A5269" s="489" t="str">
        <f t="shared" si="82"/>
        <v>2311101469訪問リハビリテーション</v>
      </c>
      <c r="B5269" s="489">
        <v>2311101469</v>
      </c>
      <c r="C5269" s="489" t="s">
        <v>2104</v>
      </c>
      <c r="D5269" s="489" t="s">
        <v>15046</v>
      </c>
    </row>
    <row r="5270" spans="1:4">
      <c r="A5270" s="489" t="str">
        <f t="shared" si="82"/>
        <v>2311101469訪問看護</v>
      </c>
      <c r="B5270" s="489">
        <v>2311101469</v>
      </c>
      <c r="C5270" s="489" t="s">
        <v>2102</v>
      </c>
      <c r="D5270" s="489" t="s">
        <v>15046</v>
      </c>
    </row>
    <row r="5271" spans="1:4">
      <c r="A5271" s="489" t="str">
        <f t="shared" si="82"/>
        <v>2311101543介護予防訪問リハビリテーション</v>
      </c>
      <c r="B5271" s="489">
        <v>2311101543</v>
      </c>
      <c r="C5271" s="489" t="s">
        <v>2108</v>
      </c>
      <c r="D5271" s="489" t="s">
        <v>15047</v>
      </c>
    </row>
    <row r="5272" spans="1:4">
      <c r="A5272" s="489" t="str">
        <f t="shared" si="82"/>
        <v>2311101543介護予防訪問看護</v>
      </c>
      <c r="B5272" s="489">
        <v>2311101543</v>
      </c>
      <c r="C5272" s="489" t="s">
        <v>2103</v>
      </c>
      <c r="D5272" s="489" t="s">
        <v>15047</v>
      </c>
    </row>
    <row r="5273" spans="1:4">
      <c r="A5273" s="489" t="str">
        <f t="shared" si="82"/>
        <v>2311101543訪問リハビリテーション</v>
      </c>
      <c r="B5273" s="489">
        <v>2311101543</v>
      </c>
      <c r="C5273" s="489" t="s">
        <v>2104</v>
      </c>
      <c r="D5273" s="489" t="s">
        <v>15047</v>
      </c>
    </row>
    <row r="5274" spans="1:4">
      <c r="A5274" s="489" t="str">
        <f t="shared" si="82"/>
        <v>2311101543訪問看護</v>
      </c>
      <c r="B5274" s="489">
        <v>2311101543</v>
      </c>
      <c r="C5274" s="489" t="s">
        <v>2102</v>
      </c>
      <c r="D5274" s="489" t="s">
        <v>15047</v>
      </c>
    </row>
    <row r="5275" spans="1:4">
      <c r="A5275" s="489" t="str">
        <f t="shared" si="82"/>
        <v>2311101568介護予防訪問リハビリテーション</v>
      </c>
      <c r="B5275" s="489">
        <v>2311101568</v>
      </c>
      <c r="C5275" s="489" t="s">
        <v>2108</v>
      </c>
      <c r="D5275" s="489" t="s">
        <v>15048</v>
      </c>
    </row>
    <row r="5276" spans="1:4">
      <c r="A5276" s="489" t="str">
        <f t="shared" si="82"/>
        <v>2311101568介護予防訪問看護</v>
      </c>
      <c r="B5276" s="489">
        <v>2311101568</v>
      </c>
      <c r="C5276" s="489" t="s">
        <v>2103</v>
      </c>
      <c r="D5276" s="489" t="s">
        <v>15048</v>
      </c>
    </row>
    <row r="5277" spans="1:4">
      <c r="A5277" s="489" t="str">
        <f t="shared" si="82"/>
        <v>2311101568訪問リハビリテーション</v>
      </c>
      <c r="B5277" s="489">
        <v>2311101568</v>
      </c>
      <c r="C5277" s="489" t="s">
        <v>2104</v>
      </c>
      <c r="D5277" s="489" t="s">
        <v>15048</v>
      </c>
    </row>
    <row r="5278" spans="1:4">
      <c r="A5278" s="489" t="str">
        <f t="shared" si="82"/>
        <v>2311101568訪問看護</v>
      </c>
      <c r="B5278" s="489">
        <v>2311101568</v>
      </c>
      <c r="C5278" s="489" t="s">
        <v>2102</v>
      </c>
      <c r="D5278" s="489" t="s">
        <v>15048</v>
      </c>
    </row>
    <row r="5279" spans="1:4">
      <c r="A5279" s="489" t="str">
        <f t="shared" si="82"/>
        <v>2311101618介護予防訪問リハビリテーション</v>
      </c>
      <c r="B5279" s="489">
        <v>2311101618</v>
      </c>
      <c r="C5279" s="489" t="s">
        <v>2108</v>
      </c>
      <c r="D5279" s="489" t="s">
        <v>15049</v>
      </c>
    </row>
    <row r="5280" spans="1:4">
      <c r="A5280" s="489" t="str">
        <f t="shared" si="82"/>
        <v>2311101618介護予防訪問看護</v>
      </c>
      <c r="B5280" s="489">
        <v>2311101618</v>
      </c>
      <c r="C5280" s="489" t="s">
        <v>2103</v>
      </c>
      <c r="D5280" s="489" t="s">
        <v>15049</v>
      </c>
    </row>
    <row r="5281" spans="1:4">
      <c r="A5281" s="489" t="str">
        <f t="shared" si="82"/>
        <v>2311101618訪問リハビリテーション</v>
      </c>
      <c r="B5281" s="489">
        <v>2311101618</v>
      </c>
      <c r="C5281" s="489" t="s">
        <v>2104</v>
      </c>
      <c r="D5281" s="489" t="s">
        <v>15049</v>
      </c>
    </row>
    <row r="5282" spans="1:4">
      <c r="A5282" s="489" t="str">
        <f t="shared" si="82"/>
        <v>2311101618訪問看護</v>
      </c>
      <c r="B5282" s="489">
        <v>2311101618</v>
      </c>
      <c r="C5282" s="489" t="s">
        <v>2102</v>
      </c>
      <c r="D5282" s="489" t="s">
        <v>15049</v>
      </c>
    </row>
    <row r="5283" spans="1:4">
      <c r="A5283" s="489" t="str">
        <f t="shared" si="82"/>
        <v>2311101642介護予防訪問リハビリテーション</v>
      </c>
      <c r="B5283" s="489">
        <v>2311101642</v>
      </c>
      <c r="C5283" s="489" t="s">
        <v>2108</v>
      </c>
      <c r="D5283" s="489" t="s">
        <v>15050</v>
      </c>
    </row>
    <row r="5284" spans="1:4">
      <c r="A5284" s="489" t="str">
        <f t="shared" si="82"/>
        <v>2311101642介護予防訪問看護</v>
      </c>
      <c r="B5284" s="489">
        <v>2311101642</v>
      </c>
      <c r="C5284" s="489" t="s">
        <v>2103</v>
      </c>
      <c r="D5284" s="489" t="s">
        <v>15050</v>
      </c>
    </row>
    <row r="5285" spans="1:4">
      <c r="A5285" s="489" t="str">
        <f t="shared" si="82"/>
        <v>2311101642訪問リハビリテーション</v>
      </c>
      <c r="B5285" s="489">
        <v>2311101642</v>
      </c>
      <c r="C5285" s="489" t="s">
        <v>2104</v>
      </c>
      <c r="D5285" s="489" t="s">
        <v>15050</v>
      </c>
    </row>
    <row r="5286" spans="1:4">
      <c r="A5286" s="489" t="str">
        <f t="shared" si="82"/>
        <v>2311101642訪問看護</v>
      </c>
      <c r="B5286" s="489">
        <v>2311101642</v>
      </c>
      <c r="C5286" s="489" t="s">
        <v>2102</v>
      </c>
      <c r="D5286" s="489" t="s">
        <v>15050</v>
      </c>
    </row>
    <row r="5287" spans="1:4">
      <c r="A5287" s="489" t="str">
        <f t="shared" si="82"/>
        <v>2311101675介護予防訪問リハビリテーション</v>
      </c>
      <c r="B5287" s="489">
        <v>2311101675</v>
      </c>
      <c r="C5287" s="489" t="s">
        <v>2108</v>
      </c>
      <c r="D5287" s="489" t="s">
        <v>15051</v>
      </c>
    </row>
    <row r="5288" spans="1:4">
      <c r="A5288" s="489" t="str">
        <f t="shared" si="82"/>
        <v>2311101675介護予防訪問看護</v>
      </c>
      <c r="B5288" s="489">
        <v>2311101675</v>
      </c>
      <c r="C5288" s="489" t="s">
        <v>2103</v>
      </c>
      <c r="D5288" s="489" t="s">
        <v>15051</v>
      </c>
    </row>
    <row r="5289" spans="1:4">
      <c r="A5289" s="489" t="str">
        <f t="shared" si="82"/>
        <v>2311101675訪問リハビリテーション</v>
      </c>
      <c r="B5289" s="489">
        <v>2311101675</v>
      </c>
      <c r="C5289" s="489" t="s">
        <v>2104</v>
      </c>
      <c r="D5289" s="489" t="s">
        <v>15051</v>
      </c>
    </row>
    <row r="5290" spans="1:4">
      <c r="A5290" s="489" t="str">
        <f t="shared" si="82"/>
        <v>2311101675訪問看護</v>
      </c>
      <c r="B5290" s="489">
        <v>2311101675</v>
      </c>
      <c r="C5290" s="489" t="s">
        <v>2102</v>
      </c>
      <c r="D5290" s="489" t="s">
        <v>15051</v>
      </c>
    </row>
    <row r="5291" spans="1:4">
      <c r="A5291" s="489" t="str">
        <f t="shared" si="82"/>
        <v>2311101691介護予防訪問リハビリテーション</v>
      </c>
      <c r="B5291" s="489">
        <v>2311101691</v>
      </c>
      <c r="C5291" s="489" t="s">
        <v>2108</v>
      </c>
      <c r="D5291" s="489" t="s">
        <v>15052</v>
      </c>
    </row>
    <row r="5292" spans="1:4">
      <c r="A5292" s="489" t="str">
        <f t="shared" si="82"/>
        <v>2311101691介護予防訪問看護</v>
      </c>
      <c r="B5292" s="489">
        <v>2311101691</v>
      </c>
      <c r="C5292" s="489" t="s">
        <v>2103</v>
      </c>
      <c r="D5292" s="489" t="s">
        <v>15052</v>
      </c>
    </row>
    <row r="5293" spans="1:4">
      <c r="A5293" s="489" t="str">
        <f t="shared" si="82"/>
        <v>2311101691訪問リハビリテーション</v>
      </c>
      <c r="B5293" s="489">
        <v>2311101691</v>
      </c>
      <c r="C5293" s="489" t="s">
        <v>2104</v>
      </c>
      <c r="D5293" s="489" t="s">
        <v>15052</v>
      </c>
    </row>
    <row r="5294" spans="1:4">
      <c r="A5294" s="489" t="str">
        <f t="shared" si="82"/>
        <v>2311101691訪問看護</v>
      </c>
      <c r="B5294" s="489">
        <v>2311101691</v>
      </c>
      <c r="C5294" s="489" t="s">
        <v>2102</v>
      </c>
      <c r="D5294" s="489" t="s">
        <v>15052</v>
      </c>
    </row>
    <row r="5295" spans="1:4">
      <c r="A5295" s="489" t="str">
        <f t="shared" si="82"/>
        <v>2311101709介護予防訪問リハビリテーション</v>
      </c>
      <c r="B5295" s="489">
        <v>2311101709</v>
      </c>
      <c r="C5295" s="489" t="s">
        <v>2108</v>
      </c>
      <c r="D5295" s="489" t="s">
        <v>15053</v>
      </c>
    </row>
    <row r="5296" spans="1:4">
      <c r="A5296" s="489" t="str">
        <f t="shared" si="82"/>
        <v>2311101709介護予防訪問看護</v>
      </c>
      <c r="B5296" s="489">
        <v>2311101709</v>
      </c>
      <c r="C5296" s="489" t="s">
        <v>2103</v>
      </c>
      <c r="D5296" s="489" t="s">
        <v>15053</v>
      </c>
    </row>
    <row r="5297" spans="1:4">
      <c r="A5297" s="489" t="str">
        <f t="shared" si="82"/>
        <v>2311101709訪問リハビリテーション</v>
      </c>
      <c r="B5297" s="489">
        <v>2311101709</v>
      </c>
      <c r="C5297" s="489" t="s">
        <v>2104</v>
      </c>
      <c r="D5297" s="489" t="s">
        <v>15053</v>
      </c>
    </row>
    <row r="5298" spans="1:4">
      <c r="A5298" s="489" t="str">
        <f t="shared" si="82"/>
        <v>2311101709訪問看護</v>
      </c>
      <c r="B5298" s="489">
        <v>2311101709</v>
      </c>
      <c r="C5298" s="489" t="s">
        <v>2102</v>
      </c>
      <c r="D5298" s="489" t="s">
        <v>15053</v>
      </c>
    </row>
    <row r="5299" spans="1:4">
      <c r="A5299" s="489" t="str">
        <f t="shared" si="82"/>
        <v>2311101733介護予防訪問リハビリテーション</v>
      </c>
      <c r="B5299" s="489">
        <v>2311101733</v>
      </c>
      <c r="C5299" s="489" t="s">
        <v>2108</v>
      </c>
      <c r="D5299" s="489" t="s">
        <v>15054</v>
      </c>
    </row>
    <row r="5300" spans="1:4">
      <c r="A5300" s="489" t="str">
        <f t="shared" si="82"/>
        <v>2311101733介護予防訪問看護</v>
      </c>
      <c r="B5300" s="489">
        <v>2311101733</v>
      </c>
      <c r="C5300" s="489" t="s">
        <v>2103</v>
      </c>
      <c r="D5300" s="489" t="s">
        <v>15054</v>
      </c>
    </row>
    <row r="5301" spans="1:4">
      <c r="A5301" s="489" t="str">
        <f t="shared" si="82"/>
        <v>2311101733訪問リハビリテーション</v>
      </c>
      <c r="B5301" s="489">
        <v>2311101733</v>
      </c>
      <c r="C5301" s="489" t="s">
        <v>2104</v>
      </c>
      <c r="D5301" s="489" t="s">
        <v>15054</v>
      </c>
    </row>
    <row r="5302" spans="1:4">
      <c r="A5302" s="489" t="str">
        <f t="shared" si="82"/>
        <v>2311101733訪問看護</v>
      </c>
      <c r="B5302" s="489">
        <v>2311101733</v>
      </c>
      <c r="C5302" s="489" t="s">
        <v>2102</v>
      </c>
      <c r="D5302" s="489" t="s">
        <v>15054</v>
      </c>
    </row>
    <row r="5303" spans="1:4">
      <c r="A5303" s="489" t="str">
        <f t="shared" si="82"/>
        <v>2311101766介護予防訪問リハビリテーション</v>
      </c>
      <c r="B5303" s="489">
        <v>2311101766</v>
      </c>
      <c r="C5303" s="489" t="s">
        <v>2108</v>
      </c>
      <c r="D5303" s="489" t="s">
        <v>15055</v>
      </c>
    </row>
    <row r="5304" spans="1:4">
      <c r="A5304" s="489" t="str">
        <f t="shared" si="82"/>
        <v>2311101766介護予防訪問看護</v>
      </c>
      <c r="B5304" s="489">
        <v>2311101766</v>
      </c>
      <c r="C5304" s="489" t="s">
        <v>2103</v>
      </c>
      <c r="D5304" s="489" t="s">
        <v>15055</v>
      </c>
    </row>
    <row r="5305" spans="1:4">
      <c r="A5305" s="489" t="str">
        <f t="shared" si="82"/>
        <v>2311101766訪問リハビリテーション</v>
      </c>
      <c r="B5305" s="489">
        <v>2311101766</v>
      </c>
      <c r="C5305" s="489" t="s">
        <v>2104</v>
      </c>
      <c r="D5305" s="489" t="s">
        <v>15055</v>
      </c>
    </row>
    <row r="5306" spans="1:4">
      <c r="A5306" s="489" t="str">
        <f t="shared" si="82"/>
        <v>2311101766訪問看護</v>
      </c>
      <c r="B5306" s="489">
        <v>2311101766</v>
      </c>
      <c r="C5306" s="489" t="s">
        <v>2102</v>
      </c>
      <c r="D5306" s="489" t="s">
        <v>15055</v>
      </c>
    </row>
    <row r="5307" spans="1:4">
      <c r="A5307" s="489" t="str">
        <f t="shared" si="82"/>
        <v>2311101774介護予防通所リハビリテーション</v>
      </c>
      <c r="B5307" s="489">
        <v>2311101774</v>
      </c>
      <c r="C5307" s="489" t="s">
        <v>2512</v>
      </c>
      <c r="D5307" s="489" t="s">
        <v>15056</v>
      </c>
    </row>
    <row r="5308" spans="1:4">
      <c r="A5308" s="489" t="str">
        <f t="shared" si="82"/>
        <v>2311101774介護予防訪問リハビリテーション</v>
      </c>
      <c r="B5308" s="489">
        <v>2311101774</v>
      </c>
      <c r="C5308" s="489" t="s">
        <v>2108</v>
      </c>
      <c r="D5308" s="489" t="s">
        <v>15056</v>
      </c>
    </row>
    <row r="5309" spans="1:4">
      <c r="A5309" s="489" t="str">
        <f t="shared" si="82"/>
        <v>2311101774介護予防訪問看護</v>
      </c>
      <c r="B5309" s="489">
        <v>2311101774</v>
      </c>
      <c r="C5309" s="489" t="s">
        <v>2103</v>
      </c>
      <c r="D5309" s="489" t="s">
        <v>15056</v>
      </c>
    </row>
    <row r="5310" spans="1:4">
      <c r="A5310" s="489" t="str">
        <f t="shared" si="82"/>
        <v>2311101774通所リハビリテーション</v>
      </c>
      <c r="B5310" s="489">
        <v>2311101774</v>
      </c>
      <c r="C5310" s="489" t="s">
        <v>2511</v>
      </c>
      <c r="D5310" s="489" t="s">
        <v>15056</v>
      </c>
    </row>
    <row r="5311" spans="1:4">
      <c r="A5311" s="489" t="str">
        <f t="shared" si="82"/>
        <v>2311101774通所リハビリテーション</v>
      </c>
      <c r="B5311" s="489">
        <v>2311101774</v>
      </c>
      <c r="C5311" s="489" t="s">
        <v>2511</v>
      </c>
      <c r="D5311" s="489" t="s">
        <v>15056</v>
      </c>
    </row>
    <row r="5312" spans="1:4">
      <c r="A5312" s="489" t="str">
        <f t="shared" si="82"/>
        <v>2311101774訪問リハビリテーション</v>
      </c>
      <c r="B5312" s="489">
        <v>2311101774</v>
      </c>
      <c r="C5312" s="489" t="s">
        <v>2104</v>
      </c>
      <c r="D5312" s="489" t="s">
        <v>15056</v>
      </c>
    </row>
    <row r="5313" spans="1:4">
      <c r="A5313" s="489" t="str">
        <f t="shared" si="82"/>
        <v>2311101774訪問看護</v>
      </c>
      <c r="B5313" s="489">
        <v>2311101774</v>
      </c>
      <c r="C5313" s="489" t="s">
        <v>2102</v>
      </c>
      <c r="D5313" s="489" t="s">
        <v>15056</v>
      </c>
    </row>
    <row r="5314" spans="1:4">
      <c r="A5314" s="489" t="str">
        <f t="shared" ref="A5314:A5377" si="83">B5314&amp;C5314</f>
        <v>2311101782介護予防通所リハビリテーション</v>
      </c>
      <c r="B5314" s="489">
        <v>2311101782</v>
      </c>
      <c r="C5314" s="489" t="s">
        <v>2512</v>
      </c>
      <c r="D5314" s="489" t="s">
        <v>15057</v>
      </c>
    </row>
    <row r="5315" spans="1:4">
      <c r="A5315" s="489" t="str">
        <f t="shared" si="83"/>
        <v>2311101782介護予防訪問リハビリテーション</v>
      </c>
      <c r="B5315" s="489">
        <v>2311101782</v>
      </c>
      <c r="C5315" s="489" t="s">
        <v>2108</v>
      </c>
      <c r="D5315" s="489" t="s">
        <v>15057</v>
      </c>
    </row>
    <row r="5316" spans="1:4">
      <c r="A5316" s="489" t="str">
        <f t="shared" si="83"/>
        <v>2311101782介護予防訪問看護</v>
      </c>
      <c r="B5316" s="489">
        <v>2311101782</v>
      </c>
      <c r="C5316" s="489" t="s">
        <v>2103</v>
      </c>
      <c r="D5316" s="489" t="s">
        <v>15057</v>
      </c>
    </row>
    <row r="5317" spans="1:4">
      <c r="A5317" s="489" t="str">
        <f t="shared" si="83"/>
        <v>2311101782通所リハビリテーション</v>
      </c>
      <c r="B5317" s="489">
        <v>2311101782</v>
      </c>
      <c r="C5317" s="489" t="s">
        <v>2511</v>
      </c>
      <c r="D5317" s="489" t="s">
        <v>15057</v>
      </c>
    </row>
    <row r="5318" spans="1:4">
      <c r="A5318" s="489" t="str">
        <f t="shared" si="83"/>
        <v>2311101782訪問リハビリテーション</v>
      </c>
      <c r="B5318" s="489">
        <v>2311101782</v>
      </c>
      <c r="C5318" s="489" t="s">
        <v>2104</v>
      </c>
      <c r="D5318" s="489" t="s">
        <v>15057</v>
      </c>
    </row>
    <row r="5319" spans="1:4">
      <c r="A5319" s="489" t="str">
        <f t="shared" si="83"/>
        <v>2311101782訪問看護</v>
      </c>
      <c r="B5319" s="489">
        <v>2311101782</v>
      </c>
      <c r="C5319" s="489" t="s">
        <v>2102</v>
      </c>
      <c r="D5319" s="489" t="s">
        <v>15057</v>
      </c>
    </row>
    <row r="5320" spans="1:4">
      <c r="A5320" s="489" t="str">
        <f t="shared" si="83"/>
        <v>2311101808介護予防訪問リハビリテーション</v>
      </c>
      <c r="B5320" s="489">
        <v>2311101808</v>
      </c>
      <c r="C5320" s="489" t="s">
        <v>2108</v>
      </c>
      <c r="D5320" s="489" t="s">
        <v>15058</v>
      </c>
    </row>
    <row r="5321" spans="1:4">
      <c r="A5321" s="489" t="str">
        <f t="shared" si="83"/>
        <v>2311101808介護予防訪問看護</v>
      </c>
      <c r="B5321" s="489">
        <v>2311101808</v>
      </c>
      <c r="C5321" s="489" t="s">
        <v>2103</v>
      </c>
      <c r="D5321" s="489" t="s">
        <v>15058</v>
      </c>
    </row>
    <row r="5322" spans="1:4">
      <c r="A5322" s="489" t="str">
        <f t="shared" si="83"/>
        <v>2311101808訪問リハビリテーション</v>
      </c>
      <c r="B5322" s="489">
        <v>2311101808</v>
      </c>
      <c r="C5322" s="489" t="s">
        <v>2104</v>
      </c>
      <c r="D5322" s="489" t="s">
        <v>15058</v>
      </c>
    </row>
    <row r="5323" spans="1:4">
      <c r="A5323" s="489" t="str">
        <f t="shared" si="83"/>
        <v>2311101808訪問看護</v>
      </c>
      <c r="B5323" s="489">
        <v>2311101808</v>
      </c>
      <c r="C5323" s="489" t="s">
        <v>2102</v>
      </c>
      <c r="D5323" s="489" t="s">
        <v>15058</v>
      </c>
    </row>
    <row r="5324" spans="1:4">
      <c r="A5324" s="489" t="str">
        <f t="shared" si="83"/>
        <v>2311101816介護予防通所リハビリテーション</v>
      </c>
      <c r="B5324" s="489">
        <v>2311101816</v>
      </c>
      <c r="C5324" s="489" t="s">
        <v>2512</v>
      </c>
      <c r="D5324" s="489" t="s">
        <v>15059</v>
      </c>
    </row>
    <row r="5325" spans="1:4">
      <c r="A5325" s="489" t="str">
        <f t="shared" si="83"/>
        <v>2311101816介護予防訪問リハビリテーション</v>
      </c>
      <c r="B5325" s="489">
        <v>2311101816</v>
      </c>
      <c r="C5325" s="489" t="s">
        <v>2108</v>
      </c>
      <c r="D5325" s="489" t="s">
        <v>15059</v>
      </c>
    </row>
    <row r="5326" spans="1:4">
      <c r="A5326" s="489" t="str">
        <f t="shared" si="83"/>
        <v>2311101816介護予防訪問看護</v>
      </c>
      <c r="B5326" s="489">
        <v>2311101816</v>
      </c>
      <c r="C5326" s="489" t="s">
        <v>2103</v>
      </c>
      <c r="D5326" s="489" t="s">
        <v>15059</v>
      </c>
    </row>
    <row r="5327" spans="1:4">
      <c r="A5327" s="489" t="str">
        <f t="shared" si="83"/>
        <v>2311101816通所リハビリテーション</v>
      </c>
      <c r="B5327" s="489">
        <v>2311101816</v>
      </c>
      <c r="C5327" s="489" t="s">
        <v>2511</v>
      </c>
      <c r="D5327" s="489" t="s">
        <v>15059</v>
      </c>
    </row>
    <row r="5328" spans="1:4">
      <c r="A5328" s="489" t="str">
        <f t="shared" si="83"/>
        <v>2311101816訪問リハビリテーション</v>
      </c>
      <c r="B5328" s="489">
        <v>2311101816</v>
      </c>
      <c r="C5328" s="489" t="s">
        <v>2104</v>
      </c>
      <c r="D5328" s="489" t="s">
        <v>15059</v>
      </c>
    </row>
    <row r="5329" spans="1:4">
      <c r="A5329" s="489" t="str">
        <f t="shared" si="83"/>
        <v>2311101816訪問看護</v>
      </c>
      <c r="B5329" s="489">
        <v>2311101816</v>
      </c>
      <c r="C5329" s="489" t="s">
        <v>2102</v>
      </c>
      <c r="D5329" s="489" t="s">
        <v>15059</v>
      </c>
    </row>
    <row r="5330" spans="1:4">
      <c r="A5330" s="489" t="str">
        <f t="shared" si="83"/>
        <v>2311101832介護予防訪問リハビリテーション</v>
      </c>
      <c r="B5330" s="489">
        <v>2311101832</v>
      </c>
      <c r="C5330" s="489" t="s">
        <v>2108</v>
      </c>
      <c r="D5330" s="489" t="s">
        <v>15060</v>
      </c>
    </row>
    <row r="5331" spans="1:4">
      <c r="A5331" s="489" t="str">
        <f t="shared" si="83"/>
        <v>2311101832介護予防訪問看護</v>
      </c>
      <c r="B5331" s="489">
        <v>2311101832</v>
      </c>
      <c r="C5331" s="489" t="s">
        <v>2103</v>
      </c>
      <c r="D5331" s="489" t="s">
        <v>15060</v>
      </c>
    </row>
    <row r="5332" spans="1:4">
      <c r="A5332" s="489" t="str">
        <f t="shared" si="83"/>
        <v>2311101832訪問リハビリテーション</v>
      </c>
      <c r="B5332" s="489">
        <v>2311101832</v>
      </c>
      <c r="C5332" s="489" t="s">
        <v>2104</v>
      </c>
      <c r="D5332" s="489" t="s">
        <v>15060</v>
      </c>
    </row>
    <row r="5333" spans="1:4">
      <c r="A5333" s="489" t="str">
        <f t="shared" si="83"/>
        <v>2311101832訪問看護</v>
      </c>
      <c r="B5333" s="489">
        <v>2311101832</v>
      </c>
      <c r="C5333" s="489" t="s">
        <v>2102</v>
      </c>
      <c r="D5333" s="489" t="s">
        <v>15060</v>
      </c>
    </row>
    <row r="5334" spans="1:4">
      <c r="A5334" s="489" t="str">
        <f t="shared" si="83"/>
        <v>2311101857介護予防訪問リハビリテーション</v>
      </c>
      <c r="B5334" s="489">
        <v>2311101857</v>
      </c>
      <c r="C5334" s="489" t="s">
        <v>2108</v>
      </c>
      <c r="D5334" s="489" t="s">
        <v>15061</v>
      </c>
    </row>
    <row r="5335" spans="1:4">
      <c r="A5335" s="489" t="str">
        <f t="shared" si="83"/>
        <v>2311101857介護予防訪問看護</v>
      </c>
      <c r="B5335" s="489">
        <v>2311101857</v>
      </c>
      <c r="C5335" s="489" t="s">
        <v>2103</v>
      </c>
      <c r="D5335" s="489" t="s">
        <v>15061</v>
      </c>
    </row>
    <row r="5336" spans="1:4">
      <c r="A5336" s="489" t="str">
        <f t="shared" si="83"/>
        <v>2311101857訪問リハビリテーション</v>
      </c>
      <c r="B5336" s="489">
        <v>2311101857</v>
      </c>
      <c r="C5336" s="489" t="s">
        <v>2104</v>
      </c>
      <c r="D5336" s="489" t="s">
        <v>15061</v>
      </c>
    </row>
    <row r="5337" spans="1:4">
      <c r="A5337" s="489" t="str">
        <f t="shared" si="83"/>
        <v>2311101857訪問看護</v>
      </c>
      <c r="B5337" s="489">
        <v>2311101857</v>
      </c>
      <c r="C5337" s="489" t="s">
        <v>2102</v>
      </c>
      <c r="D5337" s="489" t="s">
        <v>15061</v>
      </c>
    </row>
    <row r="5338" spans="1:4">
      <c r="A5338" s="489" t="str">
        <f t="shared" si="83"/>
        <v>2311101881介護予防訪問リハビリテーション</v>
      </c>
      <c r="B5338" s="489">
        <v>2311101881</v>
      </c>
      <c r="C5338" s="489" t="s">
        <v>2108</v>
      </c>
      <c r="D5338" s="489" t="s">
        <v>15062</v>
      </c>
    </row>
    <row r="5339" spans="1:4">
      <c r="A5339" s="489" t="str">
        <f t="shared" si="83"/>
        <v>2311101881介護予防訪問看護</v>
      </c>
      <c r="B5339" s="489">
        <v>2311101881</v>
      </c>
      <c r="C5339" s="489" t="s">
        <v>2103</v>
      </c>
      <c r="D5339" s="489" t="s">
        <v>15062</v>
      </c>
    </row>
    <row r="5340" spans="1:4">
      <c r="A5340" s="489" t="str">
        <f t="shared" si="83"/>
        <v>2311101881訪問リハビリテーション</v>
      </c>
      <c r="B5340" s="489">
        <v>2311101881</v>
      </c>
      <c r="C5340" s="489" t="s">
        <v>2104</v>
      </c>
      <c r="D5340" s="489" t="s">
        <v>15062</v>
      </c>
    </row>
    <row r="5341" spans="1:4">
      <c r="A5341" s="489" t="str">
        <f t="shared" si="83"/>
        <v>2311101881訪問看護</v>
      </c>
      <c r="B5341" s="489">
        <v>2311101881</v>
      </c>
      <c r="C5341" s="489" t="s">
        <v>2102</v>
      </c>
      <c r="D5341" s="489" t="s">
        <v>15062</v>
      </c>
    </row>
    <row r="5342" spans="1:4">
      <c r="A5342" s="489" t="str">
        <f t="shared" si="83"/>
        <v>2311101923介護予防訪問リハビリテーション</v>
      </c>
      <c r="B5342" s="489">
        <v>2311101923</v>
      </c>
      <c r="C5342" s="489" t="s">
        <v>2108</v>
      </c>
      <c r="D5342" s="489" t="s">
        <v>15063</v>
      </c>
    </row>
    <row r="5343" spans="1:4">
      <c r="A5343" s="489" t="str">
        <f t="shared" si="83"/>
        <v>2311101923介護予防訪問看護</v>
      </c>
      <c r="B5343" s="489">
        <v>2311101923</v>
      </c>
      <c r="C5343" s="489" t="s">
        <v>2103</v>
      </c>
      <c r="D5343" s="489" t="s">
        <v>15063</v>
      </c>
    </row>
    <row r="5344" spans="1:4">
      <c r="A5344" s="489" t="str">
        <f t="shared" si="83"/>
        <v>2311101923訪問リハビリテーション</v>
      </c>
      <c r="B5344" s="489">
        <v>2311101923</v>
      </c>
      <c r="C5344" s="489" t="s">
        <v>2104</v>
      </c>
      <c r="D5344" s="489" t="s">
        <v>15063</v>
      </c>
    </row>
    <row r="5345" spans="1:4">
      <c r="A5345" s="489" t="str">
        <f t="shared" si="83"/>
        <v>2311101923訪問看護</v>
      </c>
      <c r="B5345" s="489">
        <v>2311101923</v>
      </c>
      <c r="C5345" s="489" t="s">
        <v>2102</v>
      </c>
      <c r="D5345" s="489" t="s">
        <v>15063</v>
      </c>
    </row>
    <row r="5346" spans="1:4">
      <c r="A5346" s="489" t="str">
        <f t="shared" si="83"/>
        <v>2311101931介護予防訪問リハビリテーション</v>
      </c>
      <c r="B5346" s="489">
        <v>2311101931</v>
      </c>
      <c r="C5346" s="489" t="s">
        <v>2108</v>
      </c>
      <c r="D5346" s="489" t="s">
        <v>15064</v>
      </c>
    </row>
    <row r="5347" spans="1:4">
      <c r="A5347" s="489" t="str">
        <f t="shared" si="83"/>
        <v>2311101931介護予防訪問看護</v>
      </c>
      <c r="B5347" s="489">
        <v>2311101931</v>
      </c>
      <c r="C5347" s="489" t="s">
        <v>2103</v>
      </c>
      <c r="D5347" s="489" t="s">
        <v>15064</v>
      </c>
    </row>
    <row r="5348" spans="1:4">
      <c r="A5348" s="489" t="str">
        <f t="shared" si="83"/>
        <v>2311101931訪問リハビリテーション</v>
      </c>
      <c r="B5348" s="489">
        <v>2311101931</v>
      </c>
      <c r="C5348" s="489" t="s">
        <v>2104</v>
      </c>
      <c r="D5348" s="489" t="s">
        <v>15064</v>
      </c>
    </row>
    <row r="5349" spans="1:4">
      <c r="A5349" s="489" t="str">
        <f t="shared" si="83"/>
        <v>2311101931訪問看護</v>
      </c>
      <c r="B5349" s="489">
        <v>2311101931</v>
      </c>
      <c r="C5349" s="489" t="s">
        <v>2102</v>
      </c>
      <c r="D5349" s="489" t="s">
        <v>15064</v>
      </c>
    </row>
    <row r="5350" spans="1:4">
      <c r="A5350" s="489" t="str">
        <f t="shared" si="83"/>
        <v>2311101949介護予防訪問リハビリテーション</v>
      </c>
      <c r="B5350" s="489">
        <v>2311101949</v>
      </c>
      <c r="C5350" s="489" t="s">
        <v>2108</v>
      </c>
      <c r="D5350" s="489" t="s">
        <v>15065</v>
      </c>
    </row>
    <row r="5351" spans="1:4">
      <c r="A5351" s="489" t="str">
        <f t="shared" si="83"/>
        <v>2311101949介護予防訪問看護</v>
      </c>
      <c r="B5351" s="489">
        <v>2311101949</v>
      </c>
      <c r="C5351" s="489" t="s">
        <v>2103</v>
      </c>
      <c r="D5351" s="489" t="s">
        <v>15065</v>
      </c>
    </row>
    <row r="5352" spans="1:4">
      <c r="A5352" s="489" t="str">
        <f t="shared" si="83"/>
        <v>2311101949訪問リハビリテーション</v>
      </c>
      <c r="B5352" s="489">
        <v>2311101949</v>
      </c>
      <c r="C5352" s="489" t="s">
        <v>2104</v>
      </c>
      <c r="D5352" s="489" t="s">
        <v>15065</v>
      </c>
    </row>
    <row r="5353" spans="1:4">
      <c r="A5353" s="489" t="str">
        <f t="shared" si="83"/>
        <v>2311101949訪問看護</v>
      </c>
      <c r="B5353" s="489">
        <v>2311101949</v>
      </c>
      <c r="C5353" s="489" t="s">
        <v>2102</v>
      </c>
      <c r="D5353" s="489" t="s">
        <v>15065</v>
      </c>
    </row>
    <row r="5354" spans="1:4">
      <c r="A5354" s="489" t="str">
        <f t="shared" si="83"/>
        <v>2311101956介護予防訪問リハビリテーション</v>
      </c>
      <c r="B5354" s="489">
        <v>2311101956</v>
      </c>
      <c r="C5354" s="489" t="s">
        <v>2108</v>
      </c>
      <c r="D5354" s="489" t="s">
        <v>15066</v>
      </c>
    </row>
    <row r="5355" spans="1:4">
      <c r="A5355" s="489" t="str">
        <f t="shared" si="83"/>
        <v>2311101956介護予防訪問看護</v>
      </c>
      <c r="B5355" s="489">
        <v>2311101956</v>
      </c>
      <c r="C5355" s="489" t="s">
        <v>2103</v>
      </c>
      <c r="D5355" s="489" t="s">
        <v>15066</v>
      </c>
    </row>
    <row r="5356" spans="1:4">
      <c r="A5356" s="489" t="str">
        <f t="shared" si="83"/>
        <v>2311101956訪問リハビリテーション</v>
      </c>
      <c r="B5356" s="489">
        <v>2311101956</v>
      </c>
      <c r="C5356" s="489" t="s">
        <v>2104</v>
      </c>
      <c r="D5356" s="489" t="s">
        <v>15066</v>
      </c>
    </row>
    <row r="5357" spans="1:4">
      <c r="A5357" s="489" t="str">
        <f t="shared" si="83"/>
        <v>2311101956訪問看護</v>
      </c>
      <c r="B5357" s="489">
        <v>2311101956</v>
      </c>
      <c r="C5357" s="489" t="s">
        <v>2102</v>
      </c>
      <c r="D5357" s="489" t="s">
        <v>15066</v>
      </c>
    </row>
    <row r="5358" spans="1:4">
      <c r="A5358" s="489" t="str">
        <f t="shared" si="83"/>
        <v>2311101964介護予防訪問リハビリテーション</v>
      </c>
      <c r="B5358" s="489">
        <v>2311101964</v>
      </c>
      <c r="C5358" s="489" t="s">
        <v>2108</v>
      </c>
      <c r="D5358" s="489" t="s">
        <v>15067</v>
      </c>
    </row>
    <row r="5359" spans="1:4">
      <c r="A5359" s="489" t="str">
        <f t="shared" si="83"/>
        <v>2311101964介護予防訪問看護</v>
      </c>
      <c r="B5359" s="489">
        <v>2311101964</v>
      </c>
      <c r="C5359" s="489" t="s">
        <v>2103</v>
      </c>
      <c r="D5359" s="489" t="s">
        <v>15067</v>
      </c>
    </row>
    <row r="5360" spans="1:4">
      <c r="A5360" s="489" t="str">
        <f t="shared" si="83"/>
        <v>2311101964訪問リハビリテーション</v>
      </c>
      <c r="B5360" s="489">
        <v>2311101964</v>
      </c>
      <c r="C5360" s="489" t="s">
        <v>2104</v>
      </c>
      <c r="D5360" s="489" t="s">
        <v>15067</v>
      </c>
    </row>
    <row r="5361" spans="1:4">
      <c r="A5361" s="489" t="str">
        <f t="shared" si="83"/>
        <v>2311101964訪問看護</v>
      </c>
      <c r="B5361" s="489">
        <v>2311101964</v>
      </c>
      <c r="C5361" s="489" t="s">
        <v>2102</v>
      </c>
      <c r="D5361" s="489" t="s">
        <v>15067</v>
      </c>
    </row>
    <row r="5362" spans="1:4">
      <c r="A5362" s="489" t="str">
        <f t="shared" si="83"/>
        <v>2311101972介護予防訪問リハビリテーション</v>
      </c>
      <c r="B5362" s="489">
        <v>2311101972</v>
      </c>
      <c r="C5362" s="489" t="s">
        <v>2108</v>
      </c>
      <c r="D5362" s="489" t="s">
        <v>15068</v>
      </c>
    </row>
    <row r="5363" spans="1:4">
      <c r="A5363" s="489" t="str">
        <f t="shared" si="83"/>
        <v>2311101972介護予防訪問看護</v>
      </c>
      <c r="B5363" s="489">
        <v>2311101972</v>
      </c>
      <c r="C5363" s="489" t="s">
        <v>2103</v>
      </c>
      <c r="D5363" s="489" t="s">
        <v>15068</v>
      </c>
    </row>
    <row r="5364" spans="1:4">
      <c r="A5364" s="489" t="str">
        <f t="shared" si="83"/>
        <v>2311101972訪問リハビリテーション</v>
      </c>
      <c r="B5364" s="489">
        <v>2311101972</v>
      </c>
      <c r="C5364" s="489" t="s">
        <v>2104</v>
      </c>
      <c r="D5364" s="489" t="s">
        <v>15068</v>
      </c>
    </row>
    <row r="5365" spans="1:4">
      <c r="A5365" s="489" t="str">
        <f t="shared" si="83"/>
        <v>2311101972訪問看護</v>
      </c>
      <c r="B5365" s="489">
        <v>2311101972</v>
      </c>
      <c r="C5365" s="489" t="s">
        <v>2102</v>
      </c>
      <c r="D5365" s="489" t="s">
        <v>15068</v>
      </c>
    </row>
    <row r="5366" spans="1:4">
      <c r="A5366" s="489" t="str">
        <f t="shared" si="83"/>
        <v>2311101980介護予防訪問リハビリテーション</v>
      </c>
      <c r="B5366" s="489">
        <v>2311101980</v>
      </c>
      <c r="C5366" s="489" t="s">
        <v>2108</v>
      </c>
      <c r="D5366" s="489" t="s">
        <v>15069</v>
      </c>
    </row>
    <row r="5367" spans="1:4">
      <c r="A5367" s="489" t="str">
        <f t="shared" si="83"/>
        <v>2311101980介護予防訪問看護</v>
      </c>
      <c r="B5367" s="489">
        <v>2311101980</v>
      </c>
      <c r="C5367" s="489" t="s">
        <v>2103</v>
      </c>
      <c r="D5367" s="489" t="s">
        <v>15069</v>
      </c>
    </row>
    <row r="5368" spans="1:4">
      <c r="A5368" s="489" t="str">
        <f t="shared" si="83"/>
        <v>2311101980訪問リハビリテーション</v>
      </c>
      <c r="B5368" s="489">
        <v>2311101980</v>
      </c>
      <c r="C5368" s="489" t="s">
        <v>2104</v>
      </c>
      <c r="D5368" s="489" t="s">
        <v>15069</v>
      </c>
    </row>
    <row r="5369" spans="1:4">
      <c r="A5369" s="489" t="str">
        <f t="shared" si="83"/>
        <v>2311101980訪問看護</v>
      </c>
      <c r="B5369" s="489">
        <v>2311101980</v>
      </c>
      <c r="C5369" s="489" t="s">
        <v>2102</v>
      </c>
      <c r="D5369" s="489" t="s">
        <v>15069</v>
      </c>
    </row>
    <row r="5370" spans="1:4">
      <c r="A5370" s="489" t="str">
        <f t="shared" si="83"/>
        <v>2311101998介護予防訪問リハビリテーション</v>
      </c>
      <c r="B5370" s="489">
        <v>2311101998</v>
      </c>
      <c r="C5370" s="489" t="s">
        <v>2108</v>
      </c>
      <c r="D5370" s="489" t="s">
        <v>15070</v>
      </c>
    </row>
    <row r="5371" spans="1:4">
      <c r="A5371" s="489" t="str">
        <f t="shared" si="83"/>
        <v>2311101998介護予防訪問看護</v>
      </c>
      <c r="B5371" s="489">
        <v>2311101998</v>
      </c>
      <c r="C5371" s="489" t="s">
        <v>2103</v>
      </c>
      <c r="D5371" s="489" t="s">
        <v>15070</v>
      </c>
    </row>
    <row r="5372" spans="1:4">
      <c r="A5372" s="489" t="str">
        <f t="shared" si="83"/>
        <v>2311101998訪問リハビリテーション</v>
      </c>
      <c r="B5372" s="489">
        <v>2311101998</v>
      </c>
      <c r="C5372" s="489" t="s">
        <v>2104</v>
      </c>
      <c r="D5372" s="489" t="s">
        <v>15070</v>
      </c>
    </row>
    <row r="5373" spans="1:4">
      <c r="A5373" s="489" t="str">
        <f t="shared" si="83"/>
        <v>2311101998訪問看護</v>
      </c>
      <c r="B5373" s="489">
        <v>2311101998</v>
      </c>
      <c r="C5373" s="489" t="s">
        <v>2102</v>
      </c>
      <c r="D5373" s="489" t="s">
        <v>15070</v>
      </c>
    </row>
    <row r="5374" spans="1:4">
      <c r="A5374" s="489" t="str">
        <f t="shared" si="83"/>
        <v>2311102012介護予防訪問リハビリテーション</v>
      </c>
      <c r="B5374" s="489">
        <v>2311102012</v>
      </c>
      <c r="C5374" s="489" t="s">
        <v>2108</v>
      </c>
      <c r="D5374" s="489" t="s">
        <v>15071</v>
      </c>
    </row>
    <row r="5375" spans="1:4">
      <c r="A5375" s="489" t="str">
        <f t="shared" si="83"/>
        <v>2311102012介護予防訪問看護</v>
      </c>
      <c r="B5375" s="489">
        <v>2311102012</v>
      </c>
      <c r="C5375" s="489" t="s">
        <v>2103</v>
      </c>
      <c r="D5375" s="489" t="s">
        <v>15071</v>
      </c>
    </row>
    <row r="5376" spans="1:4">
      <c r="A5376" s="489" t="str">
        <f t="shared" si="83"/>
        <v>2311102012訪問リハビリテーション</v>
      </c>
      <c r="B5376" s="489">
        <v>2311102012</v>
      </c>
      <c r="C5376" s="489" t="s">
        <v>2104</v>
      </c>
      <c r="D5376" s="489" t="s">
        <v>15071</v>
      </c>
    </row>
    <row r="5377" spans="1:4">
      <c r="A5377" s="489" t="str">
        <f t="shared" si="83"/>
        <v>2311102012訪問看護</v>
      </c>
      <c r="B5377" s="489">
        <v>2311102012</v>
      </c>
      <c r="C5377" s="489" t="s">
        <v>2102</v>
      </c>
      <c r="D5377" s="489" t="s">
        <v>15071</v>
      </c>
    </row>
    <row r="5378" spans="1:4">
      <c r="A5378" s="489" t="str">
        <f t="shared" ref="A5378:A5441" si="84">B5378&amp;C5378</f>
        <v>2311102053介護予防訪問リハビリテーション</v>
      </c>
      <c r="B5378" s="489">
        <v>2311102053</v>
      </c>
      <c r="C5378" s="489" t="s">
        <v>2108</v>
      </c>
      <c r="D5378" s="489" t="s">
        <v>15072</v>
      </c>
    </row>
    <row r="5379" spans="1:4">
      <c r="A5379" s="489" t="str">
        <f t="shared" si="84"/>
        <v>2311102053介護予防訪問看護</v>
      </c>
      <c r="B5379" s="489">
        <v>2311102053</v>
      </c>
      <c r="C5379" s="489" t="s">
        <v>2103</v>
      </c>
      <c r="D5379" s="489" t="s">
        <v>15072</v>
      </c>
    </row>
    <row r="5380" spans="1:4">
      <c r="A5380" s="489" t="str">
        <f t="shared" si="84"/>
        <v>2311102053訪問リハビリテーション</v>
      </c>
      <c r="B5380" s="489">
        <v>2311102053</v>
      </c>
      <c r="C5380" s="489" t="s">
        <v>2104</v>
      </c>
      <c r="D5380" s="489" t="s">
        <v>15072</v>
      </c>
    </row>
    <row r="5381" spans="1:4">
      <c r="A5381" s="489" t="str">
        <f t="shared" si="84"/>
        <v>2311102053訪問看護</v>
      </c>
      <c r="B5381" s="489">
        <v>2311102053</v>
      </c>
      <c r="C5381" s="489" t="s">
        <v>2102</v>
      </c>
      <c r="D5381" s="489" t="s">
        <v>15072</v>
      </c>
    </row>
    <row r="5382" spans="1:4">
      <c r="A5382" s="489" t="str">
        <f t="shared" si="84"/>
        <v>2311102061介護予防訪問リハビリテーション</v>
      </c>
      <c r="B5382" s="489">
        <v>2311102061</v>
      </c>
      <c r="C5382" s="489" t="s">
        <v>2108</v>
      </c>
      <c r="D5382" s="489" t="s">
        <v>15073</v>
      </c>
    </row>
    <row r="5383" spans="1:4">
      <c r="A5383" s="489" t="str">
        <f t="shared" si="84"/>
        <v>2311102061介護予防訪問看護</v>
      </c>
      <c r="B5383" s="489">
        <v>2311102061</v>
      </c>
      <c r="C5383" s="489" t="s">
        <v>2103</v>
      </c>
      <c r="D5383" s="489" t="s">
        <v>15073</v>
      </c>
    </row>
    <row r="5384" spans="1:4">
      <c r="A5384" s="489" t="str">
        <f t="shared" si="84"/>
        <v>2311102061訪問リハビリテーション</v>
      </c>
      <c r="B5384" s="489">
        <v>2311102061</v>
      </c>
      <c r="C5384" s="489" t="s">
        <v>2104</v>
      </c>
      <c r="D5384" s="489" t="s">
        <v>15073</v>
      </c>
    </row>
    <row r="5385" spans="1:4">
      <c r="A5385" s="489" t="str">
        <f t="shared" si="84"/>
        <v>2311102061訪問看護</v>
      </c>
      <c r="B5385" s="489">
        <v>2311102061</v>
      </c>
      <c r="C5385" s="489" t="s">
        <v>2102</v>
      </c>
      <c r="D5385" s="489" t="s">
        <v>15073</v>
      </c>
    </row>
    <row r="5386" spans="1:4">
      <c r="A5386" s="489" t="str">
        <f t="shared" si="84"/>
        <v>2311102079介護予防訪問リハビリテーション</v>
      </c>
      <c r="B5386" s="489">
        <v>2311102079</v>
      </c>
      <c r="C5386" s="489" t="s">
        <v>2108</v>
      </c>
      <c r="D5386" s="489" t="s">
        <v>15074</v>
      </c>
    </row>
    <row r="5387" spans="1:4">
      <c r="A5387" s="489" t="str">
        <f t="shared" si="84"/>
        <v>2311102079介護予防訪問看護</v>
      </c>
      <c r="B5387" s="489">
        <v>2311102079</v>
      </c>
      <c r="C5387" s="489" t="s">
        <v>2103</v>
      </c>
      <c r="D5387" s="489" t="s">
        <v>15074</v>
      </c>
    </row>
    <row r="5388" spans="1:4">
      <c r="A5388" s="489" t="str">
        <f t="shared" si="84"/>
        <v>2311102079訪問リハビリテーション</v>
      </c>
      <c r="B5388" s="489">
        <v>2311102079</v>
      </c>
      <c r="C5388" s="489" t="s">
        <v>2104</v>
      </c>
      <c r="D5388" s="489" t="s">
        <v>15074</v>
      </c>
    </row>
    <row r="5389" spans="1:4">
      <c r="A5389" s="489" t="str">
        <f t="shared" si="84"/>
        <v>2311102079訪問看護</v>
      </c>
      <c r="B5389" s="489">
        <v>2311102079</v>
      </c>
      <c r="C5389" s="489" t="s">
        <v>2102</v>
      </c>
      <c r="D5389" s="489" t="s">
        <v>15074</v>
      </c>
    </row>
    <row r="5390" spans="1:4">
      <c r="A5390" s="489" t="str">
        <f t="shared" si="84"/>
        <v>2311102087介護予防訪問リハビリテーション</v>
      </c>
      <c r="B5390" s="489">
        <v>2311102087</v>
      </c>
      <c r="C5390" s="489" t="s">
        <v>2108</v>
      </c>
      <c r="D5390" s="489" t="s">
        <v>15075</v>
      </c>
    </row>
    <row r="5391" spans="1:4">
      <c r="A5391" s="489" t="str">
        <f t="shared" si="84"/>
        <v>2311102087介護予防訪問看護</v>
      </c>
      <c r="B5391" s="489">
        <v>2311102087</v>
      </c>
      <c r="C5391" s="489" t="s">
        <v>2103</v>
      </c>
      <c r="D5391" s="489" t="s">
        <v>15075</v>
      </c>
    </row>
    <row r="5392" spans="1:4">
      <c r="A5392" s="489" t="str">
        <f t="shared" si="84"/>
        <v>2311102087訪問リハビリテーション</v>
      </c>
      <c r="B5392" s="489">
        <v>2311102087</v>
      </c>
      <c r="C5392" s="489" t="s">
        <v>2104</v>
      </c>
      <c r="D5392" s="489" t="s">
        <v>15075</v>
      </c>
    </row>
    <row r="5393" spans="1:4">
      <c r="A5393" s="489" t="str">
        <f t="shared" si="84"/>
        <v>2311102087訪問看護</v>
      </c>
      <c r="B5393" s="489">
        <v>2311102087</v>
      </c>
      <c r="C5393" s="489" t="s">
        <v>2102</v>
      </c>
      <c r="D5393" s="489" t="s">
        <v>15075</v>
      </c>
    </row>
    <row r="5394" spans="1:4">
      <c r="A5394" s="489" t="str">
        <f t="shared" si="84"/>
        <v>2311111328介護予防訪問リハビリテーション</v>
      </c>
      <c r="B5394" s="489">
        <v>2311111328</v>
      </c>
      <c r="C5394" s="489" t="s">
        <v>2108</v>
      </c>
      <c r="D5394" s="489" t="s">
        <v>15076</v>
      </c>
    </row>
    <row r="5395" spans="1:4">
      <c r="A5395" s="489" t="str">
        <f t="shared" si="84"/>
        <v>2311111328介護予防訪問看護</v>
      </c>
      <c r="B5395" s="489">
        <v>2311111328</v>
      </c>
      <c r="C5395" s="489" t="s">
        <v>2103</v>
      </c>
      <c r="D5395" s="489" t="s">
        <v>15076</v>
      </c>
    </row>
    <row r="5396" spans="1:4">
      <c r="A5396" s="489" t="str">
        <f t="shared" si="84"/>
        <v>2311111328訪問リハビリテーション</v>
      </c>
      <c r="B5396" s="489">
        <v>2311111328</v>
      </c>
      <c r="C5396" s="489" t="s">
        <v>2104</v>
      </c>
      <c r="D5396" s="489" t="s">
        <v>15076</v>
      </c>
    </row>
    <row r="5397" spans="1:4">
      <c r="A5397" s="489" t="str">
        <f t="shared" si="84"/>
        <v>2311111328訪問看護</v>
      </c>
      <c r="B5397" s="489">
        <v>2311111328</v>
      </c>
      <c r="C5397" s="489" t="s">
        <v>2102</v>
      </c>
      <c r="D5397" s="489" t="s">
        <v>15076</v>
      </c>
    </row>
    <row r="5398" spans="1:4">
      <c r="A5398" s="489" t="str">
        <f t="shared" si="84"/>
        <v>2311200089介護予防訪問リハビリテーション</v>
      </c>
      <c r="B5398" s="489">
        <v>2311200089</v>
      </c>
      <c r="C5398" s="489" t="s">
        <v>2108</v>
      </c>
      <c r="D5398" s="489" t="s">
        <v>15077</v>
      </c>
    </row>
    <row r="5399" spans="1:4">
      <c r="A5399" s="489" t="str">
        <f t="shared" si="84"/>
        <v>2311200089介護予防訪問看護</v>
      </c>
      <c r="B5399" s="489">
        <v>2311200089</v>
      </c>
      <c r="C5399" s="489" t="s">
        <v>2103</v>
      </c>
      <c r="D5399" s="489" t="s">
        <v>15077</v>
      </c>
    </row>
    <row r="5400" spans="1:4">
      <c r="A5400" s="489" t="str">
        <f t="shared" si="84"/>
        <v>2311200089訪問リハビリテーション</v>
      </c>
      <c r="B5400" s="489">
        <v>2311200089</v>
      </c>
      <c r="C5400" s="489" t="s">
        <v>2104</v>
      </c>
      <c r="D5400" s="489" t="s">
        <v>15077</v>
      </c>
    </row>
    <row r="5401" spans="1:4">
      <c r="A5401" s="489" t="str">
        <f t="shared" si="84"/>
        <v>2311200089訪問看護</v>
      </c>
      <c r="B5401" s="489">
        <v>2311200089</v>
      </c>
      <c r="C5401" s="489" t="s">
        <v>2102</v>
      </c>
      <c r="D5401" s="489" t="s">
        <v>15077</v>
      </c>
    </row>
    <row r="5402" spans="1:4">
      <c r="A5402" s="489" t="str">
        <f t="shared" si="84"/>
        <v>2311200204介護予防通所リハビリテーション</v>
      </c>
      <c r="B5402" s="489">
        <v>2311200204</v>
      </c>
      <c r="C5402" s="489" t="s">
        <v>2512</v>
      </c>
      <c r="D5402" s="489" t="s">
        <v>15078</v>
      </c>
    </row>
    <row r="5403" spans="1:4">
      <c r="A5403" s="489" t="str">
        <f t="shared" si="84"/>
        <v>2311200204介護予防訪問リハビリテーション</v>
      </c>
      <c r="B5403" s="489">
        <v>2311200204</v>
      </c>
      <c r="C5403" s="489" t="s">
        <v>2108</v>
      </c>
      <c r="D5403" s="489" t="s">
        <v>15078</v>
      </c>
    </row>
    <row r="5404" spans="1:4">
      <c r="A5404" s="489" t="str">
        <f t="shared" si="84"/>
        <v>2311200204介護予防訪問看護</v>
      </c>
      <c r="B5404" s="489">
        <v>2311200204</v>
      </c>
      <c r="C5404" s="489" t="s">
        <v>2103</v>
      </c>
      <c r="D5404" s="489" t="s">
        <v>15078</v>
      </c>
    </row>
    <row r="5405" spans="1:4">
      <c r="A5405" s="489" t="str">
        <f t="shared" si="84"/>
        <v>2311200204通所リハビリテーション</v>
      </c>
      <c r="B5405" s="489">
        <v>2311200204</v>
      </c>
      <c r="C5405" s="489" t="s">
        <v>2511</v>
      </c>
      <c r="D5405" s="489" t="s">
        <v>15078</v>
      </c>
    </row>
    <row r="5406" spans="1:4">
      <c r="A5406" s="489" t="str">
        <f t="shared" si="84"/>
        <v>2311200204訪問リハビリテーション</v>
      </c>
      <c r="B5406" s="489">
        <v>2311200204</v>
      </c>
      <c r="C5406" s="489" t="s">
        <v>2104</v>
      </c>
      <c r="D5406" s="489" t="s">
        <v>15078</v>
      </c>
    </row>
    <row r="5407" spans="1:4">
      <c r="A5407" s="489" t="str">
        <f t="shared" si="84"/>
        <v>2311200204訪問看護</v>
      </c>
      <c r="B5407" s="489">
        <v>2311200204</v>
      </c>
      <c r="C5407" s="489" t="s">
        <v>2102</v>
      </c>
      <c r="D5407" s="489" t="s">
        <v>15078</v>
      </c>
    </row>
    <row r="5408" spans="1:4">
      <c r="A5408" s="489" t="str">
        <f t="shared" si="84"/>
        <v>2311200220介護予防通所リハビリテーション</v>
      </c>
      <c r="B5408" s="489">
        <v>2311200220</v>
      </c>
      <c r="C5408" s="489" t="s">
        <v>2512</v>
      </c>
      <c r="D5408" s="489" t="s">
        <v>15079</v>
      </c>
    </row>
    <row r="5409" spans="1:4">
      <c r="A5409" s="489" t="str">
        <f t="shared" si="84"/>
        <v>2311200220介護予防訪問リハビリテーション</v>
      </c>
      <c r="B5409" s="489">
        <v>2311200220</v>
      </c>
      <c r="C5409" s="489" t="s">
        <v>2108</v>
      </c>
      <c r="D5409" s="489" t="s">
        <v>15079</v>
      </c>
    </row>
    <row r="5410" spans="1:4">
      <c r="A5410" s="489" t="str">
        <f t="shared" si="84"/>
        <v>2311200220介護予防訪問看護</v>
      </c>
      <c r="B5410" s="489">
        <v>2311200220</v>
      </c>
      <c r="C5410" s="489" t="s">
        <v>2103</v>
      </c>
      <c r="D5410" s="489" t="s">
        <v>15079</v>
      </c>
    </row>
    <row r="5411" spans="1:4">
      <c r="A5411" s="489" t="str">
        <f t="shared" si="84"/>
        <v>2311200220通所リハビリテーション</v>
      </c>
      <c r="B5411" s="489">
        <v>2311200220</v>
      </c>
      <c r="C5411" s="489" t="s">
        <v>2511</v>
      </c>
      <c r="D5411" s="489" t="s">
        <v>15079</v>
      </c>
    </row>
    <row r="5412" spans="1:4">
      <c r="A5412" s="489" t="str">
        <f t="shared" si="84"/>
        <v>2311200220通所リハビリテーション</v>
      </c>
      <c r="B5412" s="489">
        <v>2311200220</v>
      </c>
      <c r="C5412" s="489" t="s">
        <v>2511</v>
      </c>
      <c r="D5412" s="489" t="s">
        <v>15079</v>
      </c>
    </row>
    <row r="5413" spans="1:4">
      <c r="A5413" s="489" t="str">
        <f t="shared" si="84"/>
        <v>2311200220訪問リハビリテーション</v>
      </c>
      <c r="B5413" s="489">
        <v>2311200220</v>
      </c>
      <c r="C5413" s="489" t="s">
        <v>2104</v>
      </c>
      <c r="D5413" s="489" t="s">
        <v>15079</v>
      </c>
    </row>
    <row r="5414" spans="1:4">
      <c r="A5414" s="489" t="str">
        <f t="shared" si="84"/>
        <v>2311200220訪問看護</v>
      </c>
      <c r="B5414" s="489">
        <v>2311200220</v>
      </c>
      <c r="C5414" s="489" t="s">
        <v>2102</v>
      </c>
      <c r="D5414" s="489" t="s">
        <v>15079</v>
      </c>
    </row>
    <row r="5415" spans="1:4">
      <c r="A5415" s="489" t="str">
        <f t="shared" si="84"/>
        <v>2311200246介護予防訪問リハビリテーション</v>
      </c>
      <c r="B5415" s="489">
        <v>2311200246</v>
      </c>
      <c r="C5415" s="489" t="s">
        <v>2108</v>
      </c>
      <c r="D5415" s="489" t="s">
        <v>15080</v>
      </c>
    </row>
    <row r="5416" spans="1:4">
      <c r="A5416" s="489" t="str">
        <f t="shared" si="84"/>
        <v>2311200246介護予防訪問看護</v>
      </c>
      <c r="B5416" s="489">
        <v>2311200246</v>
      </c>
      <c r="C5416" s="489" t="s">
        <v>2103</v>
      </c>
      <c r="D5416" s="489" t="s">
        <v>15080</v>
      </c>
    </row>
    <row r="5417" spans="1:4">
      <c r="A5417" s="489" t="str">
        <f t="shared" si="84"/>
        <v>2311200246訪問リハビリテーション</v>
      </c>
      <c r="B5417" s="489">
        <v>2311200246</v>
      </c>
      <c r="C5417" s="489" t="s">
        <v>2104</v>
      </c>
      <c r="D5417" s="489" t="s">
        <v>15080</v>
      </c>
    </row>
    <row r="5418" spans="1:4">
      <c r="A5418" s="489" t="str">
        <f t="shared" si="84"/>
        <v>2311200246訪問看護</v>
      </c>
      <c r="B5418" s="489">
        <v>2311200246</v>
      </c>
      <c r="C5418" s="489" t="s">
        <v>2102</v>
      </c>
      <c r="D5418" s="489" t="s">
        <v>15080</v>
      </c>
    </row>
    <row r="5419" spans="1:4">
      <c r="A5419" s="489" t="str">
        <f t="shared" si="84"/>
        <v>2311200402介護予防訪問リハビリテーション</v>
      </c>
      <c r="B5419" s="489">
        <v>2311200402</v>
      </c>
      <c r="C5419" s="489" t="s">
        <v>2108</v>
      </c>
      <c r="D5419" s="489" t="s">
        <v>15081</v>
      </c>
    </row>
    <row r="5420" spans="1:4">
      <c r="A5420" s="489" t="str">
        <f t="shared" si="84"/>
        <v>2311200402介護予防訪問看護</v>
      </c>
      <c r="B5420" s="489">
        <v>2311200402</v>
      </c>
      <c r="C5420" s="489" t="s">
        <v>2103</v>
      </c>
      <c r="D5420" s="489" t="s">
        <v>15081</v>
      </c>
    </row>
    <row r="5421" spans="1:4">
      <c r="A5421" s="489" t="str">
        <f t="shared" si="84"/>
        <v>2311200402訪問リハビリテーション</v>
      </c>
      <c r="B5421" s="489">
        <v>2311200402</v>
      </c>
      <c r="C5421" s="489" t="s">
        <v>2104</v>
      </c>
      <c r="D5421" s="489" t="s">
        <v>15081</v>
      </c>
    </row>
    <row r="5422" spans="1:4">
      <c r="A5422" s="489" t="str">
        <f t="shared" si="84"/>
        <v>2311200402訪問看護</v>
      </c>
      <c r="B5422" s="489">
        <v>2311200402</v>
      </c>
      <c r="C5422" s="489" t="s">
        <v>2102</v>
      </c>
      <c r="D5422" s="489" t="s">
        <v>15081</v>
      </c>
    </row>
    <row r="5423" spans="1:4">
      <c r="A5423" s="489" t="str">
        <f t="shared" si="84"/>
        <v>2311200485介護予防訪問看護</v>
      </c>
      <c r="B5423" s="489">
        <v>2311200485</v>
      </c>
      <c r="C5423" s="489" t="s">
        <v>2103</v>
      </c>
      <c r="D5423" s="489" t="s">
        <v>15082</v>
      </c>
    </row>
    <row r="5424" spans="1:4">
      <c r="A5424" s="489" t="str">
        <f t="shared" si="84"/>
        <v>2311200485訪問看護</v>
      </c>
      <c r="B5424" s="489">
        <v>2311200485</v>
      </c>
      <c r="C5424" s="489" t="s">
        <v>2102</v>
      </c>
      <c r="D5424" s="489" t="s">
        <v>15082</v>
      </c>
    </row>
    <row r="5425" spans="1:4">
      <c r="A5425" s="489" t="str">
        <f t="shared" si="84"/>
        <v>2311201111介護予防訪問リハビリテーション</v>
      </c>
      <c r="B5425" s="489">
        <v>2311201111</v>
      </c>
      <c r="C5425" s="489" t="s">
        <v>2108</v>
      </c>
      <c r="D5425" s="489" t="s">
        <v>15083</v>
      </c>
    </row>
    <row r="5426" spans="1:4">
      <c r="A5426" s="489" t="str">
        <f t="shared" si="84"/>
        <v>2311201111訪問リハビリテーション</v>
      </c>
      <c r="B5426" s="489">
        <v>2311201111</v>
      </c>
      <c r="C5426" s="489" t="s">
        <v>2104</v>
      </c>
      <c r="D5426" s="489" t="s">
        <v>15083</v>
      </c>
    </row>
    <row r="5427" spans="1:4">
      <c r="A5427" s="489" t="str">
        <f t="shared" si="84"/>
        <v>2311201228介護予防訪問リハビリテーション</v>
      </c>
      <c r="B5427" s="489">
        <v>2311201228</v>
      </c>
      <c r="C5427" s="489" t="s">
        <v>2108</v>
      </c>
      <c r="D5427" s="489" t="s">
        <v>15084</v>
      </c>
    </row>
    <row r="5428" spans="1:4">
      <c r="A5428" s="489" t="str">
        <f t="shared" si="84"/>
        <v>2311201228介護予防訪問看護</v>
      </c>
      <c r="B5428" s="489">
        <v>2311201228</v>
      </c>
      <c r="C5428" s="489" t="s">
        <v>2103</v>
      </c>
      <c r="D5428" s="489" t="s">
        <v>15084</v>
      </c>
    </row>
    <row r="5429" spans="1:4">
      <c r="A5429" s="489" t="str">
        <f t="shared" si="84"/>
        <v>2311201228訪問リハビリテーション</v>
      </c>
      <c r="B5429" s="489">
        <v>2311201228</v>
      </c>
      <c r="C5429" s="489" t="s">
        <v>2104</v>
      </c>
      <c r="D5429" s="489" t="s">
        <v>15084</v>
      </c>
    </row>
    <row r="5430" spans="1:4">
      <c r="A5430" s="489" t="str">
        <f t="shared" si="84"/>
        <v>2311201228訪問看護</v>
      </c>
      <c r="B5430" s="489">
        <v>2311201228</v>
      </c>
      <c r="C5430" s="489" t="s">
        <v>2102</v>
      </c>
      <c r="D5430" s="489" t="s">
        <v>15084</v>
      </c>
    </row>
    <row r="5431" spans="1:4">
      <c r="A5431" s="489" t="str">
        <f t="shared" si="84"/>
        <v>2311201293介護予防訪問リハビリテーション</v>
      </c>
      <c r="B5431" s="489">
        <v>2311201293</v>
      </c>
      <c r="C5431" s="489" t="s">
        <v>2108</v>
      </c>
      <c r="D5431" s="489" t="s">
        <v>15085</v>
      </c>
    </row>
    <row r="5432" spans="1:4">
      <c r="A5432" s="489" t="str">
        <f t="shared" si="84"/>
        <v>2311201293介護予防訪問看護</v>
      </c>
      <c r="B5432" s="489">
        <v>2311201293</v>
      </c>
      <c r="C5432" s="489" t="s">
        <v>2103</v>
      </c>
      <c r="D5432" s="489" t="s">
        <v>15085</v>
      </c>
    </row>
    <row r="5433" spans="1:4">
      <c r="A5433" s="489" t="str">
        <f t="shared" si="84"/>
        <v>2311201293訪問リハビリテーション</v>
      </c>
      <c r="B5433" s="489">
        <v>2311201293</v>
      </c>
      <c r="C5433" s="489" t="s">
        <v>2104</v>
      </c>
      <c r="D5433" s="489" t="s">
        <v>15085</v>
      </c>
    </row>
    <row r="5434" spans="1:4">
      <c r="A5434" s="489" t="str">
        <f t="shared" si="84"/>
        <v>2311201293訪問看護</v>
      </c>
      <c r="B5434" s="489">
        <v>2311201293</v>
      </c>
      <c r="C5434" s="489" t="s">
        <v>2102</v>
      </c>
      <c r="D5434" s="489" t="s">
        <v>15085</v>
      </c>
    </row>
    <row r="5435" spans="1:4">
      <c r="A5435" s="489" t="str">
        <f t="shared" si="84"/>
        <v>2311201343介護予防訪問リハビリテーション</v>
      </c>
      <c r="B5435" s="489">
        <v>2311201343</v>
      </c>
      <c r="C5435" s="489" t="s">
        <v>2108</v>
      </c>
      <c r="D5435" s="489" t="s">
        <v>15086</v>
      </c>
    </row>
    <row r="5436" spans="1:4">
      <c r="A5436" s="489" t="str">
        <f t="shared" si="84"/>
        <v>2311201343介護予防訪問看護</v>
      </c>
      <c r="B5436" s="489">
        <v>2311201343</v>
      </c>
      <c r="C5436" s="489" t="s">
        <v>2103</v>
      </c>
      <c r="D5436" s="489" t="s">
        <v>15086</v>
      </c>
    </row>
    <row r="5437" spans="1:4">
      <c r="A5437" s="489" t="str">
        <f t="shared" si="84"/>
        <v>2311201343訪問リハビリテーション</v>
      </c>
      <c r="B5437" s="489">
        <v>2311201343</v>
      </c>
      <c r="C5437" s="489" t="s">
        <v>2104</v>
      </c>
      <c r="D5437" s="489" t="s">
        <v>15086</v>
      </c>
    </row>
    <row r="5438" spans="1:4">
      <c r="A5438" s="489" t="str">
        <f t="shared" si="84"/>
        <v>2311201343訪問看護</v>
      </c>
      <c r="B5438" s="489">
        <v>2311201343</v>
      </c>
      <c r="C5438" s="489" t="s">
        <v>2102</v>
      </c>
      <c r="D5438" s="489" t="s">
        <v>15086</v>
      </c>
    </row>
    <row r="5439" spans="1:4">
      <c r="A5439" s="489" t="str">
        <f t="shared" si="84"/>
        <v>2311201400介護予防訪問リハビリテーション</v>
      </c>
      <c r="B5439" s="489">
        <v>2311201400</v>
      </c>
      <c r="C5439" s="489" t="s">
        <v>2108</v>
      </c>
      <c r="D5439" s="489" t="s">
        <v>15087</v>
      </c>
    </row>
    <row r="5440" spans="1:4">
      <c r="A5440" s="489" t="str">
        <f t="shared" si="84"/>
        <v>2311201400介護予防訪問看護</v>
      </c>
      <c r="B5440" s="489">
        <v>2311201400</v>
      </c>
      <c r="C5440" s="489" t="s">
        <v>2103</v>
      </c>
      <c r="D5440" s="489" t="s">
        <v>15087</v>
      </c>
    </row>
    <row r="5441" spans="1:4">
      <c r="A5441" s="489" t="str">
        <f t="shared" si="84"/>
        <v>2311201400訪問リハビリテーション</v>
      </c>
      <c r="B5441" s="489">
        <v>2311201400</v>
      </c>
      <c r="C5441" s="489" t="s">
        <v>2104</v>
      </c>
      <c r="D5441" s="489" t="s">
        <v>15087</v>
      </c>
    </row>
    <row r="5442" spans="1:4">
      <c r="A5442" s="489" t="str">
        <f t="shared" ref="A5442:A5505" si="85">B5442&amp;C5442</f>
        <v>2311201400訪問看護</v>
      </c>
      <c r="B5442" s="489">
        <v>2311201400</v>
      </c>
      <c r="C5442" s="489" t="s">
        <v>2102</v>
      </c>
      <c r="D5442" s="489" t="s">
        <v>15087</v>
      </c>
    </row>
    <row r="5443" spans="1:4">
      <c r="A5443" s="489" t="str">
        <f t="shared" si="85"/>
        <v>2311201533介護予防訪問リハビリテーション</v>
      </c>
      <c r="B5443" s="489">
        <v>2311201533</v>
      </c>
      <c r="C5443" s="489" t="s">
        <v>2108</v>
      </c>
      <c r="D5443" s="489" t="s">
        <v>15088</v>
      </c>
    </row>
    <row r="5444" spans="1:4">
      <c r="A5444" s="489" t="str">
        <f t="shared" si="85"/>
        <v>2311201533介護予防訪問看護</v>
      </c>
      <c r="B5444" s="489">
        <v>2311201533</v>
      </c>
      <c r="C5444" s="489" t="s">
        <v>2103</v>
      </c>
      <c r="D5444" s="489" t="s">
        <v>15088</v>
      </c>
    </row>
    <row r="5445" spans="1:4">
      <c r="A5445" s="489" t="str">
        <f t="shared" si="85"/>
        <v>2311201533訪問リハビリテーション</v>
      </c>
      <c r="B5445" s="489">
        <v>2311201533</v>
      </c>
      <c r="C5445" s="489" t="s">
        <v>2104</v>
      </c>
      <c r="D5445" s="489" t="s">
        <v>15088</v>
      </c>
    </row>
    <row r="5446" spans="1:4">
      <c r="A5446" s="489" t="str">
        <f t="shared" si="85"/>
        <v>2311201533訪問看護</v>
      </c>
      <c r="B5446" s="489">
        <v>2311201533</v>
      </c>
      <c r="C5446" s="489" t="s">
        <v>2102</v>
      </c>
      <c r="D5446" s="489" t="s">
        <v>15088</v>
      </c>
    </row>
    <row r="5447" spans="1:4">
      <c r="A5447" s="489" t="str">
        <f t="shared" si="85"/>
        <v>2311201541介護予防訪問リハビリテーション</v>
      </c>
      <c r="B5447" s="489">
        <v>2311201541</v>
      </c>
      <c r="C5447" s="489" t="s">
        <v>2108</v>
      </c>
      <c r="D5447" s="489" t="s">
        <v>15089</v>
      </c>
    </row>
    <row r="5448" spans="1:4">
      <c r="A5448" s="489" t="str">
        <f t="shared" si="85"/>
        <v>2311201541介護予防訪問看護</v>
      </c>
      <c r="B5448" s="489">
        <v>2311201541</v>
      </c>
      <c r="C5448" s="489" t="s">
        <v>2103</v>
      </c>
      <c r="D5448" s="489" t="s">
        <v>15089</v>
      </c>
    </row>
    <row r="5449" spans="1:4">
      <c r="A5449" s="489" t="str">
        <f t="shared" si="85"/>
        <v>2311201541訪問リハビリテーション</v>
      </c>
      <c r="B5449" s="489">
        <v>2311201541</v>
      </c>
      <c r="C5449" s="489" t="s">
        <v>2104</v>
      </c>
      <c r="D5449" s="489" t="s">
        <v>15089</v>
      </c>
    </row>
    <row r="5450" spans="1:4">
      <c r="A5450" s="489" t="str">
        <f t="shared" si="85"/>
        <v>2311201541訪問看護</v>
      </c>
      <c r="B5450" s="489">
        <v>2311201541</v>
      </c>
      <c r="C5450" s="489" t="s">
        <v>2102</v>
      </c>
      <c r="D5450" s="489" t="s">
        <v>15089</v>
      </c>
    </row>
    <row r="5451" spans="1:4">
      <c r="A5451" s="489" t="str">
        <f t="shared" si="85"/>
        <v>2311201582介護予防訪問リハビリテーション</v>
      </c>
      <c r="B5451" s="489">
        <v>2311201582</v>
      </c>
      <c r="C5451" s="489" t="s">
        <v>2108</v>
      </c>
      <c r="D5451" s="489" t="s">
        <v>15090</v>
      </c>
    </row>
    <row r="5452" spans="1:4">
      <c r="A5452" s="489" t="str">
        <f t="shared" si="85"/>
        <v>2311201582介護予防訪問看護</v>
      </c>
      <c r="B5452" s="489">
        <v>2311201582</v>
      </c>
      <c r="C5452" s="489" t="s">
        <v>2103</v>
      </c>
      <c r="D5452" s="489" t="s">
        <v>15090</v>
      </c>
    </row>
    <row r="5453" spans="1:4">
      <c r="A5453" s="489" t="str">
        <f t="shared" si="85"/>
        <v>2311201582訪問リハビリテーション</v>
      </c>
      <c r="B5453" s="489">
        <v>2311201582</v>
      </c>
      <c r="C5453" s="489" t="s">
        <v>2104</v>
      </c>
      <c r="D5453" s="489" t="s">
        <v>15090</v>
      </c>
    </row>
    <row r="5454" spans="1:4">
      <c r="A5454" s="489" t="str">
        <f t="shared" si="85"/>
        <v>2311201582訪問看護</v>
      </c>
      <c r="B5454" s="489">
        <v>2311201582</v>
      </c>
      <c r="C5454" s="489" t="s">
        <v>2102</v>
      </c>
      <c r="D5454" s="489" t="s">
        <v>15090</v>
      </c>
    </row>
    <row r="5455" spans="1:4">
      <c r="A5455" s="489" t="str">
        <f t="shared" si="85"/>
        <v>2311201616介護予防訪問リハビリテーション</v>
      </c>
      <c r="B5455" s="489">
        <v>2311201616</v>
      </c>
      <c r="C5455" s="489" t="s">
        <v>2108</v>
      </c>
      <c r="D5455" s="489" t="s">
        <v>15091</v>
      </c>
    </row>
    <row r="5456" spans="1:4">
      <c r="A5456" s="489" t="str">
        <f t="shared" si="85"/>
        <v>2311201616介護予防訪問看護</v>
      </c>
      <c r="B5456" s="489">
        <v>2311201616</v>
      </c>
      <c r="C5456" s="489" t="s">
        <v>2103</v>
      </c>
      <c r="D5456" s="489" t="s">
        <v>15091</v>
      </c>
    </row>
    <row r="5457" spans="1:4">
      <c r="A5457" s="489" t="str">
        <f t="shared" si="85"/>
        <v>2311201616訪問リハビリテーション</v>
      </c>
      <c r="B5457" s="489">
        <v>2311201616</v>
      </c>
      <c r="C5457" s="489" t="s">
        <v>2104</v>
      </c>
      <c r="D5457" s="489" t="s">
        <v>15091</v>
      </c>
    </row>
    <row r="5458" spans="1:4">
      <c r="A5458" s="489" t="str">
        <f t="shared" si="85"/>
        <v>2311201616訪問看護</v>
      </c>
      <c r="B5458" s="489">
        <v>2311201616</v>
      </c>
      <c r="C5458" s="489" t="s">
        <v>2102</v>
      </c>
      <c r="D5458" s="489" t="s">
        <v>15091</v>
      </c>
    </row>
    <row r="5459" spans="1:4">
      <c r="A5459" s="489" t="str">
        <f t="shared" si="85"/>
        <v>2311201673介護予防訪問リハビリテーション</v>
      </c>
      <c r="B5459" s="489">
        <v>2311201673</v>
      </c>
      <c r="C5459" s="489" t="s">
        <v>2108</v>
      </c>
      <c r="D5459" s="489" t="s">
        <v>15092</v>
      </c>
    </row>
    <row r="5460" spans="1:4">
      <c r="A5460" s="489" t="str">
        <f t="shared" si="85"/>
        <v>2311201673介護予防訪問看護</v>
      </c>
      <c r="B5460" s="489">
        <v>2311201673</v>
      </c>
      <c r="C5460" s="489" t="s">
        <v>2103</v>
      </c>
      <c r="D5460" s="489" t="s">
        <v>15092</v>
      </c>
    </row>
    <row r="5461" spans="1:4">
      <c r="A5461" s="489" t="str">
        <f t="shared" si="85"/>
        <v>2311201673訪問リハビリテーション</v>
      </c>
      <c r="B5461" s="489">
        <v>2311201673</v>
      </c>
      <c r="C5461" s="489" t="s">
        <v>2104</v>
      </c>
      <c r="D5461" s="489" t="s">
        <v>15092</v>
      </c>
    </row>
    <row r="5462" spans="1:4">
      <c r="A5462" s="489" t="str">
        <f t="shared" si="85"/>
        <v>2311201673訪問看護</v>
      </c>
      <c r="B5462" s="489">
        <v>2311201673</v>
      </c>
      <c r="C5462" s="489" t="s">
        <v>2102</v>
      </c>
      <c r="D5462" s="489" t="s">
        <v>15092</v>
      </c>
    </row>
    <row r="5463" spans="1:4">
      <c r="A5463" s="489" t="str">
        <f t="shared" si="85"/>
        <v>2311201699介護予防訪問リハビリテーション</v>
      </c>
      <c r="B5463" s="489">
        <v>2311201699</v>
      </c>
      <c r="C5463" s="489" t="s">
        <v>2108</v>
      </c>
      <c r="D5463" s="489" t="s">
        <v>15093</v>
      </c>
    </row>
    <row r="5464" spans="1:4">
      <c r="A5464" s="489" t="str">
        <f t="shared" si="85"/>
        <v>2311201699介護予防訪問看護</v>
      </c>
      <c r="B5464" s="489">
        <v>2311201699</v>
      </c>
      <c r="C5464" s="489" t="s">
        <v>2103</v>
      </c>
      <c r="D5464" s="489" t="s">
        <v>15093</v>
      </c>
    </row>
    <row r="5465" spans="1:4">
      <c r="A5465" s="489" t="str">
        <f t="shared" si="85"/>
        <v>2311201699訪問リハビリテーション</v>
      </c>
      <c r="B5465" s="489">
        <v>2311201699</v>
      </c>
      <c r="C5465" s="489" t="s">
        <v>2104</v>
      </c>
      <c r="D5465" s="489" t="s">
        <v>15093</v>
      </c>
    </row>
    <row r="5466" spans="1:4">
      <c r="A5466" s="489" t="str">
        <f t="shared" si="85"/>
        <v>2311201699訪問看護</v>
      </c>
      <c r="B5466" s="489">
        <v>2311201699</v>
      </c>
      <c r="C5466" s="489" t="s">
        <v>2102</v>
      </c>
      <c r="D5466" s="489" t="s">
        <v>15093</v>
      </c>
    </row>
    <row r="5467" spans="1:4">
      <c r="A5467" s="489" t="str">
        <f t="shared" si="85"/>
        <v>2311201707介護予防訪問看護</v>
      </c>
      <c r="B5467" s="489">
        <v>2311201707</v>
      </c>
      <c r="C5467" s="489" t="s">
        <v>2103</v>
      </c>
      <c r="D5467" s="489" t="s">
        <v>15094</v>
      </c>
    </row>
    <row r="5468" spans="1:4">
      <c r="A5468" s="489" t="str">
        <f t="shared" si="85"/>
        <v>2311201707訪問看護</v>
      </c>
      <c r="B5468" s="489">
        <v>2311201707</v>
      </c>
      <c r="C5468" s="489" t="s">
        <v>2102</v>
      </c>
      <c r="D5468" s="489" t="s">
        <v>15094</v>
      </c>
    </row>
    <row r="5469" spans="1:4">
      <c r="A5469" s="489" t="str">
        <f t="shared" si="85"/>
        <v>2311201749介護予防訪問リハビリテーション</v>
      </c>
      <c r="B5469" s="489">
        <v>2311201749</v>
      </c>
      <c r="C5469" s="489" t="s">
        <v>2108</v>
      </c>
      <c r="D5469" s="489" t="s">
        <v>15095</v>
      </c>
    </row>
    <row r="5470" spans="1:4">
      <c r="A5470" s="489" t="str">
        <f t="shared" si="85"/>
        <v>2311201749介護予防訪問看護</v>
      </c>
      <c r="B5470" s="489">
        <v>2311201749</v>
      </c>
      <c r="C5470" s="489" t="s">
        <v>2103</v>
      </c>
      <c r="D5470" s="489" t="s">
        <v>15095</v>
      </c>
    </row>
    <row r="5471" spans="1:4">
      <c r="A5471" s="489" t="str">
        <f t="shared" si="85"/>
        <v>2311201749訪問リハビリテーション</v>
      </c>
      <c r="B5471" s="489">
        <v>2311201749</v>
      </c>
      <c r="C5471" s="489" t="s">
        <v>2104</v>
      </c>
      <c r="D5471" s="489" t="s">
        <v>15095</v>
      </c>
    </row>
    <row r="5472" spans="1:4">
      <c r="A5472" s="489" t="str">
        <f t="shared" si="85"/>
        <v>2311201749訪問看護</v>
      </c>
      <c r="B5472" s="489">
        <v>2311201749</v>
      </c>
      <c r="C5472" s="489" t="s">
        <v>2102</v>
      </c>
      <c r="D5472" s="489" t="s">
        <v>15095</v>
      </c>
    </row>
    <row r="5473" spans="1:4">
      <c r="A5473" s="489" t="str">
        <f t="shared" si="85"/>
        <v>2311201764介護予防訪問リハビリテーション</v>
      </c>
      <c r="B5473" s="489">
        <v>2311201764</v>
      </c>
      <c r="C5473" s="489" t="s">
        <v>2108</v>
      </c>
      <c r="D5473" s="489" t="s">
        <v>15096</v>
      </c>
    </row>
    <row r="5474" spans="1:4">
      <c r="A5474" s="489" t="str">
        <f t="shared" si="85"/>
        <v>2311201764介護予防訪問看護</v>
      </c>
      <c r="B5474" s="489">
        <v>2311201764</v>
      </c>
      <c r="C5474" s="489" t="s">
        <v>2103</v>
      </c>
      <c r="D5474" s="489" t="s">
        <v>15096</v>
      </c>
    </row>
    <row r="5475" spans="1:4">
      <c r="A5475" s="489" t="str">
        <f t="shared" si="85"/>
        <v>2311201764訪問リハビリテーション</v>
      </c>
      <c r="B5475" s="489">
        <v>2311201764</v>
      </c>
      <c r="C5475" s="489" t="s">
        <v>2104</v>
      </c>
      <c r="D5475" s="489" t="s">
        <v>15096</v>
      </c>
    </row>
    <row r="5476" spans="1:4">
      <c r="A5476" s="489" t="str">
        <f t="shared" si="85"/>
        <v>2311201764訪問看護</v>
      </c>
      <c r="B5476" s="489">
        <v>2311201764</v>
      </c>
      <c r="C5476" s="489" t="s">
        <v>2102</v>
      </c>
      <c r="D5476" s="489" t="s">
        <v>15096</v>
      </c>
    </row>
    <row r="5477" spans="1:4">
      <c r="A5477" s="489" t="str">
        <f t="shared" si="85"/>
        <v>2311201772介護予防訪問リハビリテーション</v>
      </c>
      <c r="B5477" s="489">
        <v>2311201772</v>
      </c>
      <c r="C5477" s="489" t="s">
        <v>2108</v>
      </c>
      <c r="D5477" s="489" t="s">
        <v>15097</v>
      </c>
    </row>
    <row r="5478" spans="1:4">
      <c r="A5478" s="489" t="str">
        <f t="shared" si="85"/>
        <v>2311201772介護予防訪問看護</v>
      </c>
      <c r="B5478" s="489">
        <v>2311201772</v>
      </c>
      <c r="C5478" s="489" t="s">
        <v>2103</v>
      </c>
      <c r="D5478" s="489" t="s">
        <v>15097</v>
      </c>
    </row>
    <row r="5479" spans="1:4">
      <c r="A5479" s="489" t="str">
        <f t="shared" si="85"/>
        <v>2311201772訪問リハビリテーション</v>
      </c>
      <c r="B5479" s="489">
        <v>2311201772</v>
      </c>
      <c r="C5479" s="489" t="s">
        <v>2104</v>
      </c>
      <c r="D5479" s="489" t="s">
        <v>15097</v>
      </c>
    </row>
    <row r="5480" spans="1:4">
      <c r="A5480" s="489" t="str">
        <f t="shared" si="85"/>
        <v>2311201772訪問看護</v>
      </c>
      <c r="B5480" s="489">
        <v>2311201772</v>
      </c>
      <c r="C5480" s="489" t="s">
        <v>2102</v>
      </c>
      <c r="D5480" s="489" t="s">
        <v>15097</v>
      </c>
    </row>
    <row r="5481" spans="1:4">
      <c r="A5481" s="489" t="str">
        <f t="shared" si="85"/>
        <v>2311201806介護予防訪問リハビリテーション</v>
      </c>
      <c r="B5481" s="489">
        <v>2311201806</v>
      </c>
      <c r="C5481" s="489" t="s">
        <v>2108</v>
      </c>
      <c r="D5481" s="489" t="s">
        <v>15098</v>
      </c>
    </row>
    <row r="5482" spans="1:4">
      <c r="A5482" s="489" t="str">
        <f t="shared" si="85"/>
        <v>2311201806介護予防訪問看護</v>
      </c>
      <c r="B5482" s="489">
        <v>2311201806</v>
      </c>
      <c r="C5482" s="489" t="s">
        <v>2103</v>
      </c>
      <c r="D5482" s="489" t="s">
        <v>15098</v>
      </c>
    </row>
    <row r="5483" spans="1:4">
      <c r="A5483" s="489" t="str">
        <f t="shared" si="85"/>
        <v>2311201806訪問リハビリテーション</v>
      </c>
      <c r="B5483" s="489">
        <v>2311201806</v>
      </c>
      <c r="C5483" s="489" t="s">
        <v>2104</v>
      </c>
      <c r="D5483" s="489" t="s">
        <v>15098</v>
      </c>
    </row>
    <row r="5484" spans="1:4">
      <c r="A5484" s="489" t="str">
        <f t="shared" si="85"/>
        <v>2311201806訪問看護</v>
      </c>
      <c r="B5484" s="489">
        <v>2311201806</v>
      </c>
      <c r="C5484" s="489" t="s">
        <v>2102</v>
      </c>
      <c r="D5484" s="489" t="s">
        <v>15098</v>
      </c>
    </row>
    <row r="5485" spans="1:4">
      <c r="A5485" s="489" t="str">
        <f t="shared" si="85"/>
        <v>2311201814介護予防訪問リハビリテーション</v>
      </c>
      <c r="B5485" s="489">
        <v>2311201814</v>
      </c>
      <c r="C5485" s="489" t="s">
        <v>2108</v>
      </c>
      <c r="D5485" s="489" t="s">
        <v>14239</v>
      </c>
    </row>
    <row r="5486" spans="1:4">
      <c r="A5486" s="489" t="str">
        <f t="shared" si="85"/>
        <v>2311201814介護予防訪問看護</v>
      </c>
      <c r="B5486" s="489">
        <v>2311201814</v>
      </c>
      <c r="C5486" s="489" t="s">
        <v>2103</v>
      </c>
      <c r="D5486" s="489" t="s">
        <v>14239</v>
      </c>
    </row>
    <row r="5487" spans="1:4">
      <c r="A5487" s="489" t="str">
        <f t="shared" si="85"/>
        <v>2311201814訪問リハビリテーション</v>
      </c>
      <c r="B5487" s="489">
        <v>2311201814</v>
      </c>
      <c r="C5487" s="489" t="s">
        <v>2104</v>
      </c>
      <c r="D5487" s="489" t="s">
        <v>14239</v>
      </c>
    </row>
    <row r="5488" spans="1:4">
      <c r="A5488" s="489" t="str">
        <f t="shared" si="85"/>
        <v>2311201814訪問看護</v>
      </c>
      <c r="B5488" s="489">
        <v>2311201814</v>
      </c>
      <c r="C5488" s="489" t="s">
        <v>2102</v>
      </c>
      <c r="D5488" s="489" t="s">
        <v>14239</v>
      </c>
    </row>
    <row r="5489" spans="1:4">
      <c r="A5489" s="489" t="str">
        <f t="shared" si="85"/>
        <v>2311201863介護予防通所リハビリテーション</v>
      </c>
      <c r="B5489" s="489">
        <v>2311201863</v>
      </c>
      <c r="C5489" s="489" t="s">
        <v>2512</v>
      </c>
      <c r="D5489" s="489" t="s">
        <v>15099</v>
      </c>
    </row>
    <row r="5490" spans="1:4">
      <c r="A5490" s="489" t="str">
        <f t="shared" si="85"/>
        <v>2311201863介護予防訪問リハビリテーション</v>
      </c>
      <c r="B5490" s="489">
        <v>2311201863</v>
      </c>
      <c r="C5490" s="489" t="s">
        <v>2108</v>
      </c>
      <c r="D5490" s="489" t="s">
        <v>15099</v>
      </c>
    </row>
    <row r="5491" spans="1:4">
      <c r="A5491" s="489" t="str">
        <f t="shared" si="85"/>
        <v>2311201863通所リハビリテーション</v>
      </c>
      <c r="B5491" s="489">
        <v>2311201863</v>
      </c>
      <c r="C5491" s="489" t="s">
        <v>2511</v>
      </c>
      <c r="D5491" s="489" t="s">
        <v>15099</v>
      </c>
    </row>
    <row r="5492" spans="1:4">
      <c r="A5492" s="489" t="str">
        <f t="shared" si="85"/>
        <v>2311201863訪問リハビリテーション</v>
      </c>
      <c r="B5492" s="489">
        <v>2311201863</v>
      </c>
      <c r="C5492" s="489" t="s">
        <v>2104</v>
      </c>
      <c r="D5492" s="489" t="s">
        <v>15099</v>
      </c>
    </row>
    <row r="5493" spans="1:4">
      <c r="A5493" s="489" t="str">
        <f t="shared" si="85"/>
        <v>2311201889介護予防訪問リハビリテーション</v>
      </c>
      <c r="B5493" s="489">
        <v>2311201889</v>
      </c>
      <c r="C5493" s="489" t="s">
        <v>2108</v>
      </c>
      <c r="D5493" s="489" t="s">
        <v>15100</v>
      </c>
    </row>
    <row r="5494" spans="1:4">
      <c r="A5494" s="489" t="str">
        <f t="shared" si="85"/>
        <v>2311201889介護予防訪問看護</v>
      </c>
      <c r="B5494" s="489">
        <v>2311201889</v>
      </c>
      <c r="C5494" s="489" t="s">
        <v>2103</v>
      </c>
      <c r="D5494" s="489" t="s">
        <v>15100</v>
      </c>
    </row>
    <row r="5495" spans="1:4">
      <c r="A5495" s="489" t="str">
        <f t="shared" si="85"/>
        <v>2311201889訪問リハビリテーション</v>
      </c>
      <c r="B5495" s="489">
        <v>2311201889</v>
      </c>
      <c r="C5495" s="489" t="s">
        <v>2104</v>
      </c>
      <c r="D5495" s="489" t="s">
        <v>15100</v>
      </c>
    </row>
    <row r="5496" spans="1:4">
      <c r="A5496" s="489" t="str">
        <f t="shared" si="85"/>
        <v>2311201889訪問看護</v>
      </c>
      <c r="B5496" s="489">
        <v>2311201889</v>
      </c>
      <c r="C5496" s="489" t="s">
        <v>2102</v>
      </c>
      <c r="D5496" s="489" t="s">
        <v>15100</v>
      </c>
    </row>
    <row r="5497" spans="1:4">
      <c r="A5497" s="489" t="str">
        <f t="shared" si="85"/>
        <v>2311201913介護予防訪問リハビリテーション</v>
      </c>
      <c r="B5497" s="489">
        <v>2311201913</v>
      </c>
      <c r="C5497" s="489" t="s">
        <v>2108</v>
      </c>
      <c r="D5497" s="489" t="s">
        <v>15101</v>
      </c>
    </row>
    <row r="5498" spans="1:4">
      <c r="A5498" s="489" t="str">
        <f t="shared" si="85"/>
        <v>2311201913介護予防訪問看護</v>
      </c>
      <c r="B5498" s="489">
        <v>2311201913</v>
      </c>
      <c r="C5498" s="489" t="s">
        <v>2103</v>
      </c>
      <c r="D5498" s="489" t="s">
        <v>15101</v>
      </c>
    </row>
    <row r="5499" spans="1:4">
      <c r="A5499" s="489" t="str">
        <f t="shared" si="85"/>
        <v>2311201913訪問リハビリテーション</v>
      </c>
      <c r="B5499" s="489">
        <v>2311201913</v>
      </c>
      <c r="C5499" s="489" t="s">
        <v>2104</v>
      </c>
      <c r="D5499" s="489" t="s">
        <v>15101</v>
      </c>
    </row>
    <row r="5500" spans="1:4">
      <c r="A5500" s="489" t="str">
        <f t="shared" si="85"/>
        <v>2311201913訪問看護</v>
      </c>
      <c r="B5500" s="489">
        <v>2311201913</v>
      </c>
      <c r="C5500" s="489" t="s">
        <v>2102</v>
      </c>
      <c r="D5500" s="489" t="s">
        <v>15101</v>
      </c>
    </row>
    <row r="5501" spans="1:4">
      <c r="A5501" s="489" t="str">
        <f t="shared" si="85"/>
        <v>2311201921介護予防訪問リハビリテーション</v>
      </c>
      <c r="B5501" s="489">
        <v>2311201921</v>
      </c>
      <c r="C5501" s="489" t="s">
        <v>2108</v>
      </c>
      <c r="D5501" s="489" t="s">
        <v>15102</v>
      </c>
    </row>
    <row r="5502" spans="1:4">
      <c r="A5502" s="489" t="str">
        <f t="shared" si="85"/>
        <v>2311201921介護予防訪問看護</v>
      </c>
      <c r="B5502" s="489">
        <v>2311201921</v>
      </c>
      <c r="C5502" s="489" t="s">
        <v>2103</v>
      </c>
      <c r="D5502" s="489" t="s">
        <v>15102</v>
      </c>
    </row>
    <row r="5503" spans="1:4">
      <c r="A5503" s="489" t="str">
        <f t="shared" si="85"/>
        <v>2311201921訪問リハビリテーション</v>
      </c>
      <c r="B5503" s="489">
        <v>2311201921</v>
      </c>
      <c r="C5503" s="489" t="s">
        <v>2104</v>
      </c>
      <c r="D5503" s="489" t="s">
        <v>15102</v>
      </c>
    </row>
    <row r="5504" spans="1:4">
      <c r="A5504" s="489" t="str">
        <f t="shared" si="85"/>
        <v>2311201921訪問看護</v>
      </c>
      <c r="B5504" s="489">
        <v>2311201921</v>
      </c>
      <c r="C5504" s="489" t="s">
        <v>2102</v>
      </c>
      <c r="D5504" s="489" t="s">
        <v>15102</v>
      </c>
    </row>
    <row r="5505" spans="1:4">
      <c r="A5505" s="489" t="str">
        <f t="shared" si="85"/>
        <v>2311201947介護予防訪問リハビリテーション</v>
      </c>
      <c r="B5505" s="489">
        <v>2311201947</v>
      </c>
      <c r="C5505" s="489" t="s">
        <v>2108</v>
      </c>
      <c r="D5505" s="489" t="s">
        <v>15103</v>
      </c>
    </row>
    <row r="5506" spans="1:4">
      <c r="A5506" s="489" t="str">
        <f t="shared" ref="A5506:A5569" si="86">B5506&amp;C5506</f>
        <v>2311201947介護予防訪問看護</v>
      </c>
      <c r="B5506" s="489">
        <v>2311201947</v>
      </c>
      <c r="C5506" s="489" t="s">
        <v>2103</v>
      </c>
      <c r="D5506" s="489" t="s">
        <v>15103</v>
      </c>
    </row>
    <row r="5507" spans="1:4">
      <c r="A5507" s="489" t="str">
        <f t="shared" si="86"/>
        <v>2311201947訪問リハビリテーション</v>
      </c>
      <c r="B5507" s="489">
        <v>2311201947</v>
      </c>
      <c r="C5507" s="489" t="s">
        <v>2104</v>
      </c>
      <c r="D5507" s="489" t="s">
        <v>15103</v>
      </c>
    </row>
    <row r="5508" spans="1:4">
      <c r="A5508" s="489" t="str">
        <f t="shared" si="86"/>
        <v>2311201947訪問リハビリテーション</v>
      </c>
      <c r="B5508" s="489">
        <v>2311201947</v>
      </c>
      <c r="C5508" s="489" t="s">
        <v>2104</v>
      </c>
      <c r="D5508" s="489" t="s">
        <v>15103</v>
      </c>
    </row>
    <row r="5509" spans="1:4">
      <c r="A5509" s="489" t="str">
        <f t="shared" si="86"/>
        <v>2311201947訪問看護</v>
      </c>
      <c r="B5509" s="489">
        <v>2311201947</v>
      </c>
      <c r="C5509" s="489" t="s">
        <v>2102</v>
      </c>
      <c r="D5509" s="489" t="s">
        <v>15103</v>
      </c>
    </row>
    <row r="5510" spans="1:4">
      <c r="A5510" s="489" t="str">
        <f t="shared" si="86"/>
        <v>2311201970介護予防訪問リハビリテーション</v>
      </c>
      <c r="B5510" s="489">
        <v>2311201970</v>
      </c>
      <c r="C5510" s="489" t="s">
        <v>2108</v>
      </c>
      <c r="D5510" s="489" t="s">
        <v>15104</v>
      </c>
    </row>
    <row r="5511" spans="1:4">
      <c r="A5511" s="489" t="str">
        <f t="shared" si="86"/>
        <v>2311201970介護予防訪問看護</v>
      </c>
      <c r="B5511" s="489">
        <v>2311201970</v>
      </c>
      <c r="C5511" s="489" t="s">
        <v>2103</v>
      </c>
      <c r="D5511" s="489" t="s">
        <v>15104</v>
      </c>
    </row>
    <row r="5512" spans="1:4">
      <c r="A5512" s="489" t="str">
        <f t="shared" si="86"/>
        <v>2311201970訪問リハビリテーション</v>
      </c>
      <c r="B5512" s="489">
        <v>2311201970</v>
      </c>
      <c r="C5512" s="489" t="s">
        <v>2104</v>
      </c>
      <c r="D5512" s="489" t="s">
        <v>15104</v>
      </c>
    </row>
    <row r="5513" spans="1:4">
      <c r="A5513" s="489" t="str">
        <f t="shared" si="86"/>
        <v>2311201970訪問看護</v>
      </c>
      <c r="B5513" s="489">
        <v>2311201970</v>
      </c>
      <c r="C5513" s="489" t="s">
        <v>2102</v>
      </c>
      <c r="D5513" s="489" t="s">
        <v>15104</v>
      </c>
    </row>
    <row r="5514" spans="1:4">
      <c r="A5514" s="489" t="str">
        <f t="shared" si="86"/>
        <v>2311202036介護予防訪問リハビリテーション</v>
      </c>
      <c r="B5514" s="489">
        <v>2311202036</v>
      </c>
      <c r="C5514" s="489" t="s">
        <v>2108</v>
      </c>
      <c r="D5514" s="489" t="s">
        <v>15105</v>
      </c>
    </row>
    <row r="5515" spans="1:4">
      <c r="A5515" s="489" t="str">
        <f t="shared" si="86"/>
        <v>2311202036介護予防訪問看護</v>
      </c>
      <c r="B5515" s="489">
        <v>2311202036</v>
      </c>
      <c r="C5515" s="489" t="s">
        <v>2103</v>
      </c>
      <c r="D5515" s="489" t="s">
        <v>15105</v>
      </c>
    </row>
    <row r="5516" spans="1:4">
      <c r="A5516" s="489" t="str">
        <f t="shared" si="86"/>
        <v>2311202036訪問リハビリテーション</v>
      </c>
      <c r="B5516" s="489">
        <v>2311202036</v>
      </c>
      <c r="C5516" s="489" t="s">
        <v>2104</v>
      </c>
      <c r="D5516" s="489" t="s">
        <v>15105</v>
      </c>
    </row>
    <row r="5517" spans="1:4">
      <c r="A5517" s="489" t="str">
        <f t="shared" si="86"/>
        <v>2311202036訪問看護</v>
      </c>
      <c r="B5517" s="489">
        <v>2311202036</v>
      </c>
      <c r="C5517" s="489" t="s">
        <v>2102</v>
      </c>
      <c r="D5517" s="489" t="s">
        <v>15105</v>
      </c>
    </row>
    <row r="5518" spans="1:4">
      <c r="A5518" s="489" t="str">
        <f t="shared" si="86"/>
        <v>2311202044介護予防訪問リハビリテーション</v>
      </c>
      <c r="B5518" s="489">
        <v>2311202044</v>
      </c>
      <c r="C5518" s="489" t="s">
        <v>2108</v>
      </c>
      <c r="D5518" s="489" t="s">
        <v>15106</v>
      </c>
    </row>
    <row r="5519" spans="1:4">
      <c r="A5519" s="489" t="str">
        <f t="shared" si="86"/>
        <v>2311202044介護予防訪問看護</v>
      </c>
      <c r="B5519" s="489">
        <v>2311202044</v>
      </c>
      <c r="C5519" s="489" t="s">
        <v>2103</v>
      </c>
      <c r="D5519" s="489" t="s">
        <v>15106</v>
      </c>
    </row>
    <row r="5520" spans="1:4">
      <c r="A5520" s="489" t="str">
        <f t="shared" si="86"/>
        <v>2311202044訪問リハビリテーション</v>
      </c>
      <c r="B5520" s="489">
        <v>2311202044</v>
      </c>
      <c r="C5520" s="489" t="s">
        <v>2104</v>
      </c>
      <c r="D5520" s="489" t="s">
        <v>15106</v>
      </c>
    </row>
    <row r="5521" spans="1:4">
      <c r="A5521" s="489" t="str">
        <f t="shared" si="86"/>
        <v>2311202044訪問看護</v>
      </c>
      <c r="B5521" s="489">
        <v>2311202044</v>
      </c>
      <c r="C5521" s="489" t="s">
        <v>2102</v>
      </c>
      <c r="D5521" s="489" t="s">
        <v>15106</v>
      </c>
    </row>
    <row r="5522" spans="1:4">
      <c r="A5522" s="489" t="str">
        <f t="shared" si="86"/>
        <v>2311202051介護予防訪問リハビリテーション</v>
      </c>
      <c r="B5522" s="489">
        <v>2311202051</v>
      </c>
      <c r="C5522" s="489" t="s">
        <v>2108</v>
      </c>
      <c r="D5522" s="489" t="s">
        <v>15107</v>
      </c>
    </row>
    <row r="5523" spans="1:4">
      <c r="A5523" s="489" t="str">
        <f t="shared" si="86"/>
        <v>2311202051介護予防訪問看護</v>
      </c>
      <c r="B5523" s="489">
        <v>2311202051</v>
      </c>
      <c r="C5523" s="489" t="s">
        <v>2103</v>
      </c>
      <c r="D5523" s="489" t="s">
        <v>15107</v>
      </c>
    </row>
    <row r="5524" spans="1:4">
      <c r="A5524" s="489" t="str">
        <f t="shared" si="86"/>
        <v>2311202051訪問リハビリテーション</v>
      </c>
      <c r="B5524" s="489">
        <v>2311202051</v>
      </c>
      <c r="C5524" s="489" t="s">
        <v>2104</v>
      </c>
      <c r="D5524" s="489" t="s">
        <v>15107</v>
      </c>
    </row>
    <row r="5525" spans="1:4">
      <c r="A5525" s="489" t="str">
        <f t="shared" si="86"/>
        <v>2311202051訪問看護</v>
      </c>
      <c r="B5525" s="489">
        <v>2311202051</v>
      </c>
      <c r="C5525" s="489" t="s">
        <v>2102</v>
      </c>
      <c r="D5525" s="489" t="s">
        <v>15107</v>
      </c>
    </row>
    <row r="5526" spans="1:4">
      <c r="A5526" s="489" t="str">
        <f t="shared" si="86"/>
        <v>2311202069介護予防訪問リハビリテーション</v>
      </c>
      <c r="B5526" s="489">
        <v>2311202069</v>
      </c>
      <c r="C5526" s="489" t="s">
        <v>2108</v>
      </c>
      <c r="D5526" s="489" t="s">
        <v>15108</v>
      </c>
    </row>
    <row r="5527" spans="1:4">
      <c r="A5527" s="489" t="str">
        <f t="shared" si="86"/>
        <v>2311202069介護予防訪問看護</v>
      </c>
      <c r="B5527" s="489">
        <v>2311202069</v>
      </c>
      <c r="C5527" s="489" t="s">
        <v>2103</v>
      </c>
      <c r="D5527" s="489" t="s">
        <v>15108</v>
      </c>
    </row>
    <row r="5528" spans="1:4">
      <c r="A5528" s="489" t="str">
        <f t="shared" si="86"/>
        <v>2311202069訪問リハビリテーション</v>
      </c>
      <c r="B5528" s="489">
        <v>2311202069</v>
      </c>
      <c r="C5528" s="489" t="s">
        <v>2104</v>
      </c>
      <c r="D5528" s="489" t="s">
        <v>15108</v>
      </c>
    </row>
    <row r="5529" spans="1:4">
      <c r="A5529" s="489" t="str">
        <f t="shared" si="86"/>
        <v>2311202069訪問看護</v>
      </c>
      <c r="B5529" s="489">
        <v>2311202069</v>
      </c>
      <c r="C5529" s="489" t="s">
        <v>2102</v>
      </c>
      <c r="D5529" s="489" t="s">
        <v>15108</v>
      </c>
    </row>
    <row r="5530" spans="1:4">
      <c r="A5530" s="489" t="str">
        <f t="shared" si="86"/>
        <v>2311202085介護予防訪問リハビリテーション</v>
      </c>
      <c r="B5530" s="489">
        <v>2311202085</v>
      </c>
      <c r="C5530" s="489" t="s">
        <v>2108</v>
      </c>
      <c r="D5530" s="489" t="s">
        <v>15109</v>
      </c>
    </row>
    <row r="5531" spans="1:4">
      <c r="A5531" s="489" t="str">
        <f t="shared" si="86"/>
        <v>2311202085介護予防訪問看護</v>
      </c>
      <c r="B5531" s="489">
        <v>2311202085</v>
      </c>
      <c r="C5531" s="489" t="s">
        <v>2103</v>
      </c>
      <c r="D5531" s="489" t="s">
        <v>15109</v>
      </c>
    </row>
    <row r="5532" spans="1:4">
      <c r="A5532" s="489" t="str">
        <f t="shared" si="86"/>
        <v>2311202085訪問リハビリテーション</v>
      </c>
      <c r="B5532" s="489">
        <v>2311202085</v>
      </c>
      <c r="C5532" s="489" t="s">
        <v>2104</v>
      </c>
      <c r="D5532" s="489" t="s">
        <v>15109</v>
      </c>
    </row>
    <row r="5533" spans="1:4">
      <c r="A5533" s="489" t="str">
        <f t="shared" si="86"/>
        <v>2311202085訪問看護</v>
      </c>
      <c r="B5533" s="489">
        <v>2311202085</v>
      </c>
      <c r="C5533" s="489" t="s">
        <v>2102</v>
      </c>
      <c r="D5533" s="489" t="s">
        <v>15109</v>
      </c>
    </row>
    <row r="5534" spans="1:4">
      <c r="A5534" s="489" t="str">
        <f t="shared" si="86"/>
        <v>2311202119介護予防訪問リハビリテーション</v>
      </c>
      <c r="B5534" s="489">
        <v>2311202119</v>
      </c>
      <c r="C5534" s="489" t="s">
        <v>2108</v>
      </c>
      <c r="D5534" s="489" t="s">
        <v>15110</v>
      </c>
    </row>
    <row r="5535" spans="1:4">
      <c r="A5535" s="489" t="str">
        <f t="shared" si="86"/>
        <v>2311202119介護予防訪問看護</v>
      </c>
      <c r="B5535" s="489">
        <v>2311202119</v>
      </c>
      <c r="C5535" s="489" t="s">
        <v>2103</v>
      </c>
      <c r="D5535" s="489" t="s">
        <v>15110</v>
      </c>
    </row>
    <row r="5536" spans="1:4">
      <c r="A5536" s="489" t="str">
        <f t="shared" si="86"/>
        <v>2311202119訪問リハビリテーション</v>
      </c>
      <c r="B5536" s="489">
        <v>2311202119</v>
      </c>
      <c r="C5536" s="489" t="s">
        <v>2104</v>
      </c>
      <c r="D5536" s="489" t="s">
        <v>15110</v>
      </c>
    </row>
    <row r="5537" spans="1:4">
      <c r="A5537" s="489" t="str">
        <f t="shared" si="86"/>
        <v>2311202119訪問看護</v>
      </c>
      <c r="B5537" s="489">
        <v>2311202119</v>
      </c>
      <c r="C5537" s="489" t="s">
        <v>2102</v>
      </c>
      <c r="D5537" s="489" t="s">
        <v>15110</v>
      </c>
    </row>
    <row r="5538" spans="1:4">
      <c r="A5538" s="489" t="str">
        <f t="shared" si="86"/>
        <v>2311202135介護予防訪問リハビリテーション</v>
      </c>
      <c r="B5538" s="489">
        <v>2311202135</v>
      </c>
      <c r="C5538" s="489" t="s">
        <v>2108</v>
      </c>
      <c r="D5538" s="489" t="s">
        <v>15111</v>
      </c>
    </row>
    <row r="5539" spans="1:4">
      <c r="A5539" s="489" t="str">
        <f t="shared" si="86"/>
        <v>2311202135介護予防訪問看護</v>
      </c>
      <c r="B5539" s="489">
        <v>2311202135</v>
      </c>
      <c r="C5539" s="489" t="s">
        <v>2103</v>
      </c>
      <c r="D5539" s="489" t="s">
        <v>15111</v>
      </c>
    </row>
    <row r="5540" spans="1:4">
      <c r="A5540" s="489" t="str">
        <f t="shared" si="86"/>
        <v>2311202135訪問リハビリテーション</v>
      </c>
      <c r="B5540" s="489">
        <v>2311202135</v>
      </c>
      <c r="C5540" s="489" t="s">
        <v>2104</v>
      </c>
      <c r="D5540" s="489" t="s">
        <v>15111</v>
      </c>
    </row>
    <row r="5541" spans="1:4">
      <c r="A5541" s="489" t="str">
        <f t="shared" si="86"/>
        <v>2311202135訪問看護</v>
      </c>
      <c r="B5541" s="489">
        <v>2311202135</v>
      </c>
      <c r="C5541" s="489" t="s">
        <v>2102</v>
      </c>
      <c r="D5541" s="489" t="s">
        <v>15111</v>
      </c>
    </row>
    <row r="5542" spans="1:4">
      <c r="A5542" s="489" t="str">
        <f t="shared" si="86"/>
        <v>2311202143介護予防訪問リハビリテーション</v>
      </c>
      <c r="B5542" s="489">
        <v>2311202143</v>
      </c>
      <c r="C5542" s="489" t="s">
        <v>2108</v>
      </c>
      <c r="D5542" s="489" t="s">
        <v>15112</v>
      </c>
    </row>
    <row r="5543" spans="1:4">
      <c r="A5543" s="489" t="str">
        <f t="shared" si="86"/>
        <v>2311202143介護予防訪問看護</v>
      </c>
      <c r="B5543" s="489">
        <v>2311202143</v>
      </c>
      <c r="C5543" s="489" t="s">
        <v>2103</v>
      </c>
      <c r="D5543" s="489" t="s">
        <v>15112</v>
      </c>
    </row>
    <row r="5544" spans="1:4">
      <c r="A5544" s="489" t="str">
        <f t="shared" si="86"/>
        <v>2311202143訪問リハビリテーション</v>
      </c>
      <c r="B5544" s="489">
        <v>2311202143</v>
      </c>
      <c r="C5544" s="489" t="s">
        <v>2104</v>
      </c>
      <c r="D5544" s="489" t="s">
        <v>15112</v>
      </c>
    </row>
    <row r="5545" spans="1:4">
      <c r="A5545" s="489" t="str">
        <f t="shared" si="86"/>
        <v>2311202143訪問看護</v>
      </c>
      <c r="B5545" s="489">
        <v>2311202143</v>
      </c>
      <c r="C5545" s="489" t="s">
        <v>2102</v>
      </c>
      <c r="D5545" s="489" t="s">
        <v>15112</v>
      </c>
    </row>
    <row r="5546" spans="1:4">
      <c r="A5546" s="489" t="str">
        <f t="shared" si="86"/>
        <v>2311202150介護予防訪問リハビリテーション</v>
      </c>
      <c r="B5546" s="489">
        <v>2311202150</v>
      </c>
      <c r="C5546" s="489" t="s">
        <v>2108</v>
      </c>
      <c r="D5546" s="489" t="s">
        <v>15113</v>
      </c>
    </row>
    <row r="5547" spans="1:4">
      <c r="A5547" s="489" t="str">
        <f t="shared" si="86"/>
        <v>2311202150介護予防訪問看護</v>
      </c>
      <c r="B5547" s="489">
        <v>2311202150</v>
      </c>
      <c r="C5547" s="489" t="s">
        <v>2103</v>
      </c>
      <c r="D5547" s="489" t="s">
        <v>15113</v>
      </c>
    </row>
    <row r="5548" spans="1:4">
      <c r="A5548" s="489" t="str">
        <f t="shared" si="86"/>
        <v>2311202150訪問リハビリテーション</v>
      </c>
      <c r="B5548" s="489">
        <v>2311202150</v>
      </c>
      <c r="C5548" s="489" t="s">
        <v>2104</v>
      </c>
      <c r="D5548" s="489" t="s">
        <v>15113</v>
      </c>
    </row>
    <row r="5549" spans="1:4">
      <c r="A5549" s="489" t="str">
        <f t="shared" si="86"/>
        <v>2311202150訪問看護</v>
      </c>
      <c r="B5549" s="489">
        <v>2311202150</v>
      </c>
      <c r="C5549" s="489" t="s">
        <v>2102</v>
      </c>
      <c r="D5549" s="489" t="s">
        <v>15113</v>
      </c>
    </row>
    <row r="5550" spans="1:4">
      <c r="A5550" s="489" t="str">
        <f t="shared" si="86"/>
        <v>2311202168介護予防訪問リハビリテーション</v>
      </c>
      <c r="B5550" s="489">
        <v>2311202168</v>
      </c>
      <c r="C5550" s="489" t="s">
        <v>2108</v>
      </c>
      <c r="D5550" s="489" t="s">
        <v>15114</v>
      </c>
    </row>
    <row r="5551" spans="1:4">
      <c r="A5551" s="489" t="str">
        <f t="shared" si="86"/>
        <v>2311202168介護予防訪問看護</v>
      </c>
      <c r="B5551" s="489">
        <v>2311202168</v>
      </c>
      <c r="C5551" s="489" t="s">
        <v>2103</v>
      </c>
      <c r="D5551" s="489" t="s">
        <v>15114</v>
      </c>
    </row>
    <row r="5552" spans="1:4">
      <c r="A5552" s="489" t="str">
        <f t="shared" si="86"/>
        <v>2311202168訪問リハビリテーション</v>
      </c>
      <c r="B5552" s="489">
        <v>2311202168</v>
      </c>
      <c r="C5552" s="489" t="s">
        <v>2104</v>
      </c>
      <c r="D5552" s="489" t="s">
        <v>15114</v>
      </c>
    </row>
    <row r="5553" spans="1:4">
      <c r="A5553" s="489" t="str">
        <f t="shared" si="86"/>
        <v>2311202168訪問看護</v>
      </c>
      <c r="B5553" s="489">
        <v>2311202168</v>
      </c>
      <c r="C5553" s="489" t="s">
        <v>2102</v>
      </c>
      <c r="D5553" s="489" t="s">
        <v>15114</v>
      </c>
    </row>
    <row r="5554" spans="1:4">
      <c r="A5554" s="489" t="str">
        <f t="shared" si="86"/>
        <v>2311202176介護予防訪問リハビリテーション</v>
      </c>
      <c r="B5554" s="489">
        <v>2311202176</v>
      </c>
      <c r="C5554" s="489" t="s">
        <v>2108</v>
      </c>
      <c r="D5554" s="489" t="s">
        <v>15115</v>
      </c>
    </row>
    <row r="5555" spans="1:4">
      <c r="A5555" s="489" t="str">
        <f t="shared" si="86"/>
        <v>2311202176介護予防訪問看護</v>
      </c>
      <c r="B5555" s="489">
        <v>2311202176</v>
      </c>
      <c r="C5555" s="489" t="s">
        <v>2103</v>
      </c>
      <c r="D5555" s="489" t="s">
        <v>15115</v>
      </c>
    </row>
    <row r="5556" spans="1:4">
      <c r="A5556" s="489" t="str">
        <f t="shared" si="86"/>
        <v>2311202176訪問リハビリテーション</v>
      </c>
      <c r="B5556" s="489">
        <v>2311202176</v>
      </c>
      <c r="C5556" s="489" t="s">
        <v>2104</v>
      </c>
      <c r="D5556" s="489" t="s">
        <v>15115</v>
      </c>
    </row>
    <row r="5557" spans="1:4">
      <c r="A5557" s="489" t="str">
        <f t="shared" si="86"/>
        <v>2311202176訪問看護</v>
      </c>
      <c r="B5557" s="489">
        <v>2311202176</v>
      </c>
      <c r="C5557" s="489" t="s">
        <v>2102</v>
      </c>
      <c r="D5557" s="489" t="s">
        <v>15115</v>
      </c>
    </row>
    <row r="5558" spans="1:4">
      <c r="A5558" s="489" t="str">
        <f t="shared" si="86"/>
        <v>2311202184介護予防訪問リハビリテーション</v>
      </c>
      <c r="B5558" s="489">
        <v>2311202184</v>
      </c>
      <c r="C5558" s="489" t="s">
        <v>2108</v>
      </c>
      <c r="D5558" s="489" t="s">
        <v>15116</v>
      </c>
    </row>
    <row r="5559" spans="1:4">
      <c r="A5559" s="489" t="str">
        <f t="shared" si="86"/>
        <v>2311202184介護予防訪問看護</v>
      </c>
      <c r="B5559" s="489">
        <v>2311202184</v>
      </c>
      <c r="C5559" s="489" t="s">
        <v>2103</v>
      </c>
      <c r="D5559" s="489" t="s">
        <v>15116</v>
      </c>
    </row>
    <row r="5560" spans="1:4">
      <c r="A5560" s="489" t="str">
        <f t="shared" si="86"/>
        <v>2311202184訪問リハビリテーション</v>
      </c>
      <c r="B5560" s="489">
        <v>2311202184</v>
      </c>
      <c r="C5560" s="489" t="s">
        <v>2104</v>
      </c>
      <c r="D5560" s="489" t="s">
        <v>15116</v>
      </c>
    </row>
    <row r="5561" spans="1:4">
      <c r="A5561" s="489" t="str">
        <f t="shared" si="86"/>
        <v>2311202184訪問看護</v>
      </c>
      <c r="B5561" s="489">
        <v>2311202184</v>
      </c>
      <c r="C5561" s="489" t="s">
        <v>2102</v>
      </c>
      <c r="D5561" s="489" t="s">
        <v>15116</v>
      </c>
    </row>
    <row r="5562" spans="1:4">
      <c r="A5562" s="489" t="str">
        <f t="shared" si="86"/>
        <v>2311202192介護予防訪問リハビリテーション</v>
      </c>
      <c r="B5562" s="489">
        <v>2311202192</v>
      </c>
      <c r="C5562" s="489" t="s">
        <v>2108</v>
      </c>
      <c r="D5562" s="489" t="s">
        <v>15117</v>
      </c>
    </row>
    <row r="5563" spans="1:4">
      <c r="A5563" s="489" t="str">
        <f t="shared" si="86"/>
        <v>2311202192介護予防訪問看護</v>
      </c>
      <c r="B5563" s="489">
        <v>2311202192</v>
      </c>
      <c r="C5563" s="489" t="s">
        <v>2103</v>
      </c>
      <c r="D5563" s="489" t="s">
        <v>15117</v>
      </c>
    </row>
    <row r="5564" spans="1:4">
      <c r="A5564" s="489" t="str">
        <f t="shared" si="86"/>
        <v>2311202192訪問リハビリテーション</v>
      </c>
      <c r="B5564" s="489">
        <v>2311202192</v>
      </c>
      <c r="C5564" s="489" t="s">
        <v>2104</v>
      </c>
      <c r="D5564" s="489" t="s">
        <v>15117</v>
      </c>
    </row>
    <row r="5565" spans="1:4">
      <c r="A5565" s="489" t="str">
        <f t="shared" si="86"/>
        <v>2311202192訪問看護</v>
      </c>
      <c r="B5565" s="489">
        <v>2311202192</v>
      </c>
      <c r="C5565" s="489" t="s">
        <v>2102</v>
      </c>
      <c r="D5565" s="489" t="s">
        <v>15117</v>
      </c>
    </row>
    <row r="5566" spans="1:4">
      <c r="A5566" s="489" t="str">
        <f t="shared" si="86"/>
        <v>2311202234介護予防訪問リハビリテーション</v>
      </c>
      <c r="B5566" s="489">
        <v>2311202234</v>
      </c>
      <c r="C5566" s="489" t="s">
        <v>2108</v>
      </c>
      <c r="D5566" s="489" t="s">
        <v>15118</v>
      </c>
    </row>
    <row r="5567" spans="1:4">
      <c r="A5567" s="489" t="str">
        <f t="shared" si="86"/>
        <v>2311202234介護予防訪問看護</v>
      </c>
      <c r="B5567" s="489">
        <v>2311202234</v>
      </c>
      <c r="C5567" s="489" t="s">
        <v>2103</v>
      </c>
      <c r="D5567" s="489" t="s">
        <v>15118</v>
      </c>
    </row>
    <row r="5568" spans="1:4">
      <c r="A5568" s="489" t="str">
        <f t="shared" si="86"/>
        <v>2311202234訪問リハビリテーション</v>
      </c>
      <c r="B5568" s="489">
        <v>2311202234</v>
      </c>
      <c r="C5568" s="489" t="s">
        <v>2104</v>
      </c>
      <c r="D5568" s="489" t="s">
        <v>15118</v>
      </c>
    </row>
    <row r="5569" spans="1:4">
      <c r="A5569" s="489" t="str">
        <f t="shared" si="86"/>
        <v>2311202234訪問看護</v>
      </c>
      <c r="B5569" s="489">
        <v>2311202234</v>
      </c>
      <c r="C5569" s="489" t="s">
        <v>2102</v>
      </c>
      <c r="D5569" s="489" t="s">
        <v>15118</v>
      </c>
    </row>
    <row r="5570" spans="1:4">
      <c r="A5570" s="489" t="str">
        <f t="shared" ref="A5570:A5633" si="87">B5570&amp;C5570</f>
        <v>2311202259介護予防訪問リハビリテーション</v>
      </c>
      <c r="B5570" s="489">
        <v>2311202259</v>
      </c>
      <c r="C5570" s="489" t="s">
        <v>2108</v>
      </c>
      <c r="D5570" s="489" t="s">
        <v>15119</v>
      </c>
    </row>
    <row r="5571" spans="1:4">
      <c r="A5571" s="489" t="str">
        <f t="shared" si="87"/>
        <v>2311202259介護予防訪問看護</v>
      </c>
      <c r="B5571" s="489">
        <v>2311202259</v>
      </c>
      <c r="C5571" s="489" t="s">
        <v>2103</v>
      </c>
      <c r="D5571" s="489" t="s">
        <v>15119</v>
      </c>
    </row>
    <row r="5572" spans="1:4">
      <c r="A5572" s="489" t="str">
        <f t="shared" si="87"/>
        <v>2311202259訪問リハビリテーション</v>
      </c>
      <c r="B5572" s="489">
        <v>2311202259</v>
      </c>
      <c r="C5572" s="489" t="s">
        <v>2104</v>
      </c>
      <c r="D5572" s="489" t="s">
        <v>15119</v>
      </c>
    </row>
    <row r="5573" spans="1:4">
      <c r="A5573" s="489" t="str">
        <f t="shared" si="87"/>
        <v>2311202259訪問看護</v>
      </c>
      <c r="B5573" s="489">
        <v>2311202259</v>
      </c>
      <c r="C5573" s="489" t="s">
        <v>2102</v>
      </c>
      <c r="D5573" s="489" t="s">
        <v>15119</v>
      </c>
    </row>
    <row r="5574" spans="1:4">
      <c r="A5574" s="489" t="str">
        <f t="shared" si="87"/>
        <v>2311202267介護予防訪問リハビリテーション</v>
      </c>
      <c r="B5574" s="489">
        <v>2311202267</v>
      </c>
      <c r="C5574" s="489" t="s">
        <v>2108</v>
      </c>
      <c r="D5574" s="489" t="s">
        <v>15120</v>
      </c>
    </row>
    <row r="5575" spans="1:4">
      <c r="A5575" s="489" t="str">
        <f t="shared" si="87"/>
        <v>2311202267介護予防訪問看護</v>
      </c>
      <c r="B5575" s="489">
        <v>2311202267</v>
      </c>
      <c r="C5575" s="489" t="s">
        <v>2103</v>
      </c>
      <c r="D5575" s="489" t="s">
        <v>15120</v>
      </c>
    </row>
    <row r="5576" spans="1:4">
      <c r="A5576" s="489" t="str">
        <f t="shared" si="87"/>
        <v>2311202267訪問リハビリテーション</v>
      </c>
      <c r="B5576" s="489">
        <v>2311202267</v>
      </c>
      <c r="C5576" s="489" t="s">
        <v>2104</v>
      </c>
      <c r="D5576" s="489" t="s">
        <v>15120</v>
      </c>
    </row>
    <row r="5577" spans="1:4">
      <c r="A5577" s="489" t="str">
        <f t="shared" si="87"/>
        <v>2311202267訪問看護</v>
      </c>
      <c r="B5577" s="489">
        <v>2311202267</v>
      </c>
      <c r="C5577" s="489" t="s">
        <v>2102</v>
      </c>
      <c r="D5577" s="489" t="s">
        <v>15120</v>
      </c>
    </row>
    <row r="5578" spans="1:4">
      <c r="A5578" s="489" t="str">
        <f t="shared" si="87"/>
        <v>2311202275訪問リハビリテーション</v>
      </c>
      <c r="B5578" s="489">
        <v>2311202275</v>
      </c>
      <c r="C5578" s="489" t="s">
        <v>2104</v>
      </c>
      <c r="D5578" s="489" t="s">
        <v>15121</v>
      </c>
    </row>
    <row r="5579" spans="1:4">
      <c r="A5579" s="489" t="str">
        <f t="shared" si="87"/>
        <v>2311202275訪問看護</v>
      </c>
      <c r="B5579" s="489">
        <v>2311202275</v>
      </c>
      <c r="C5579" s="489" t="s">
        <v>2102</v>
      </c>
      <c r="D5579" s="489" t="s">
        <v>15121</v>
      </c>
    </row>
    <row r="5580" spans="1:4">
      <c r="A5580" s="489" t="str">
        <f t="shared" si="87"/>
        <v>2311202333介護予防訪問リハビリテーション</v>
      </c>
      <c r="B5580" s="489">
        <v>2311202333</v>
      </c>
      <c r="C5580" s="489" t="s">
        <v>2108</v>
      </c>
      <c r="D5580" s="489" t="s">
        <v>15122</v>
      </c>
    </row>
    <row r="5581" spans="1:4">
      <c r="A5581" s="489" t="str">
        <f t="shared" si="87"/>
        <v>2311202333介護予防訪問看護</v>
      </c>
      <c r="B5581" s="489">
        <v>2311202333</v>
      </c>
      <c r="C5581" s="489" t="s">
        <v>2103</v>
      </c>
      <c r="D5581" s="489" t="s">
        <v>15122</v>
      </c>
    </row>
    <row r="5582" spans="1:4">
      <c r="A5582" s="489" t="str">
        <f t="shared" si="87"/>
        <v>2311202333訪問リハビリテーション</v>
      </c>
      <c r="B5582" s="489">
        <v>2311202333</v>
      </c>
      <c r="C5582" s="489" t="s">
        <v>2104</v>
      </c>
      <c r="D5582" s="489" t="s">
        <v>15122</v>
      </c>
    </row>
    <row r="5583" spans="1:4">
      <c r="A5583" s="489" t="str">
        <f t="shared" si="87"/>
        <v>2311202333訪問看護</v>
      </c>
      <c r="B5583" s="489">
        <v>2311202333</v>
      </c>
      <c r="C5583" s="489" t="s">
        <v>2102</v>
      </c>
      <c r="D5583" s="489" t="s">
        <v>15122</v>
      </c>
    </row>
    <row r="5584" spans="1:4">
      <c r="A5584" s="489" t="str">
        <f t="shared" si="87"/>
        <v>2311202358介護予防訪問リハビリテーション</v>
      </c>
      <c r="B5584" s="489">
        <v>2311202358</v>
      </c>
      <c r="C5584" s="489" t="s">
        <v>2108</v>
      </c>
      <c r="D5584" s="489" t="s">
        <v>15123</v>
      </c>
    </row>
    <row r="5585" spans="1:4">
      <c r="A5585" s="489" t="str">
        <f t="shared" si="87"/>
        <v>2311202358介護予防訪問看護</v>
      </c>
      <c r="B5585" s="489">
        <v>2311202358</v>
      </c>
      <c r="C5585" s="489" t="s">
        <v>2103</v>
      </c>
      <c r="D5585" s="489" t="s">
        <v>15123</v>
      </c>
    </row>
    <row r="5586" spans="1:4">
      <c r="A5586" s="489" t="str">
        <f t="shared" si="87"/>
        <v>2311202358訪問リハビリテーション</v>
      </c>
      <c r="B5586" s="489">
        <v>2311202358</v>
      </c>
      <c r="C5586" s="489" t="s">
        <v>2104</v>
      </c>
      <c r="D5586" s="489" t="s">
        <v>15123</v>
      </c>
    </row>
    <row r="5587" spans="1:4">
      <c r="A5587" s="489" t="str">
        <f t="shared" si="87"/>
        <v>2311202358訪問看護</v>
      </c>
      <c r="B5587" s="489">
        <v>2311202358</v>
      </c>
      <c r="C5587" s="489" t="s">
        <v>2102</v>
      </c>
      <c r="D5587" s="489" t="s">
        <v>15123</v>
      </c>
    </row>
    <row r="5588" spans="1:4">
      <c r="A5588" s="489" t="str">
        <f t="shared" si="87"/>
        <v>2311202374訪問看護</v>
      </c>
      <c r="B5588" s="489">
        <v>2311202374</v>
      </c>
      <c r="C5588" s="489" t="s">
        <v>2102</v>
      </c>
      <c r="D5588" s="489" t="s">
        <v>15124</v>
      </c>
    </row>
    <row r="5589" spans="1:4">
      <c r="A5589" s="489" t="str">
        <f t="shared" si="87"/>
        <v>2311202382介護予防訪問リハビリテーション</v>
      </c>
      <c r="B5589" s="489">
        <v>2311202382</v>
      </c>
      <c r="C5589" s="489" t="s">
        <v>2108</v>
      </c>
      <c r="D5589" s="489" t="s">
        <v>15125</v>
      </c>
    </row>
    <row r="5590" spans="1:4">
      <c r="A5590" s="489" t="str">
        <f t="shared" si="87"/>
        <v>2311202382介護予防訪問看護</v>
      </c>
      <c r="B5590" s="489">
        <v>2311202382</v>
      </c>
      <c r="C5590" s="489" t="s">
        <v>2103</v>
      </c>
      <c r="D5590" s="489" t="s">
        <v>15125</v>
      </c>
    </row>
    <row r="5591" spans="1:4">
      <c r="A5591" s="489" t="str">
        <f t="shared" si="87"/>
        <v>2311202382訪問リハビリテーション</v>
      </c>
      <c r="B5591" s="489">
        <v>2311202382</v>
      </c>
      <c r="C5591" s="489" t="s">
        <v>2104</v>
      </c>
      <c r="D5591" s="489" t="s">
        <v>15125</v>
      </c>
    </row>
    <row r="5592" spans="1:4">
      <c r="A5592" s="489" t="str">
        <f t="shared" si="87"/>
        <v>2311202382訪問看護</v>
      </c>
      <c r="B5592" s="489">
        <v>2311202382</v>
      </c>
      <c r="C5592" s="489" t="s">
        <v>2102</v>
      </c>
      <c r="D5592" s="489" t="s">
        <v>15125</v>
      </c>
    </row>
    <row r="5593" spans="1:4">
      <c r="A5593" s="489" t="str">
        <f t="shared" si="87"/>
        <v>2311202432介護予防訪問リハビリテーション</v>
      </c>
      <c r="B5593" s="489">
        <v>2311202432</v>
      </c>
      <c r="C5593" s="489" t="s">
        <v>2108</v>
      </c>
      <c r="D5593" s="489" t="s">
        <v>15126</v>
      </c>
    </row>
    <row r="5594" spans="1:4">
      <c r="A5594" s="489" t="str">
        <f t="shared" si="87"/>
        <v>2311202432介護予防訪問看護</v>
      </c>
      <c r="B5594" s="489">
        <v>2311202432</v>
      </c>
      <c r="C5594" s="489" t="s">
        <v>2103</v>
      </c>
      <c r="D5594" s="489" t="s">
        <v>15126</v>
      </c>
    </row>
    <row r="5595" spans="1:4">
      <c r="A5595" s="489" t="str">
        <f t="shared" si="87"/>
        <v>2311202432訪問リハビリテーション</v>
      </c>
      <c r="B5595" s="489">
        <v>2311202432</v>
      </c>
      <c r="C5595" s="489" t="s">
        <v>2104</v>
      </c>
      <c r="D5595" s="489" t="s">
        <v>15126</v>
      </c>
    </row>
    <row r="5596" spans="1:4">
      <c r="A5596" s="489" t="str">
        <f t="shared" si="87"/>
        <v>2311202432訪問看護</v>
      </c>
      <c r="B5596" s="489">
        <v>2311202432</v>
      </c>
      <c r="C5596" s="489" t="s">
        <v>2102</v>
      </c>
      <c r="D5596" s="489" t="s">
        <v>15126</v>
      </c>
    </row>
    <row r="5597" spans="1:4">
      <c r="A5597" s="489" t="str">
        <f t="shared" si="87"/>
        <v>2311202473介護予防訪問リハビリテーション</v>
      </c>
      <c r="B5597" s="489">
        <v>2311202473</v>
      </c>
      <c r="C5597" s="489" t="s">
        <v>2108</v>
      </c>
      <c r="D5597" s="489" t="s">
        <v>15127</v>
      </c>
    </row>
    <row r="5598" spans="1:4">
      <c r="A5598" s="489" t="str">
        <f t="shared" si="87"/>
        <v>2311202473介護予防訪問看護</v>
      </c>
      <c r="B5598" s="489">
        <v>2311202473</v>
      </c>
      <c r="C5598" s="489" t="s">
        <v>2103</v>
      </c>
      <c r="D5598" s="489" t="s">
        <v>15127</v>
      </c>
    </row>
    <row r="5599" spans="1:4">
      <c r="A5599" s="489" t="str">
        <f t="shared" si="87"/>
        <v>2311202473訪問リハビリテーション</v>
      </c>
      <c r="B5599" s="489">
        <v>2311202473</v>
      </c>
      <c r="C5599" s="489" t="s">
        <v>2104</v>
      </c>
      <c r="D5599" s="489" t="s">
        <v>15127</v>
      </c>
    </row>
    <row r="5600" spans="1:4">
      <c r="A5600" s="489" t="str">
        <f t="shared" si="87"/>
        <v>2311202473訪問看護</v>
      </c>
      <c r="B5600" s="489">
        <v>2311202473</v>
      </c>
      <c r="C5600" s="489" t="s">
        <v>2102</v>
      </c>
      <c r="D5600" s="489" t="s">
        <v>15127</v>
      </c>
    </row>
    <row r="5601" spans="1:4">
      <c r="A5601" s="489" t="str">
        <f t="shared" si="87"/>
        <v>2311202499介護予防訪問リハビリテーション</v>
      </c>
      <c r="B5601" s="489">
        <v>2311202499</v>
      </c>
      <c r="C5601" s="489" t="s">
        <v>2108</v>
      </c>
      <c r="D5601" s="489" t="s">
        <v>15128</v>
      </c>
    </row>
    <row r="5602" spans="1:4">
      <c r="A5602" s="489" t="str">
        <f t="shared" si="87"/>
        <v>2311202499介護予防訪問看護</v>
      </c>
      <c r="B5602" s="489">
        <v>2311202499</v>
      </c>
      <c r="C5602" s="489" t="s">
        <v>2103</v>
      </c>
      <c r="D5602" s="489" t="s">
        <v>15128</v>
      </c>
    </row>
    <row r="5603" spans="1:4">
      <c r="A5603" s="489" t="str">
        <f t="shared" si="87"/>
        <v>2311202499訪問リハビリテーション</v>
      </c>
      <c r="B5603" s="489">
        <v>2311202499</v>
      </c>
      <c r="C5603" s="489" t="s">
        <v>2104</v>
      </c>
      <c r="D5603" s="489" t="s">
        <v>15128</v>
      </c>
    </row>
    <row r="5604" spans="1:4">
      <c r="A5604" s="489" t="str">
        <f t="shared" si="87"/>
        <v>2311202499訪問看護</v>
      </c>
      <c r="B5604" s="489">
        <v>2311202499</v>
      </c>
      <c r="C5604" s="489" t="s">
        <v>2102</v>
      </c>
      <c r="D5604" s="489" t="s">
        <v>15128</v>
      </c>
    </row>
    <row r="5605" spans="1:4">
      <c r="A5605" s="489" t="str">
        <f t="shared" si="87"/>
        <v>2311202515介護予防訪問リハビリテーション</v>
      </c>
      <c r="B5605" s="489">
        <v>2311202515</v>
      </c>
      <c r="C5605" s="489" t="s">
        <v>2108</v>
      </c>
      <c r="D5605" s="489" t="s">
        <v>15129</v>
      </c>
    </row>
    <row r="5606" spans="1:4">
      <c r="A5606" s="489" t="str">
        <f t="shared" si="87"/>
        <v>2311202515介護予防訪問看護</v>
      </c>
      <c r="B5606" s="489">
        <v>2311202515</v>
      </c>
      <c r="C5606" s="489" t="s">
        <v>2103</v>
      </c>
      <c r="D5606" s="489" t="s">
        <v>15129</v>
      </c>
    </row>
    <row r="5607" spans="1:4">
      <c r="A5607" s="489" t="str">
        <f t="shared" si="87"/>
        <v>2311202515訪問リハビリテーション</v>
      </c>
      <c r="B5607" s="489">
        <v>2311202515</v>
      </c>
      <c r="C5607" s="489" t="s">
        <v>2104</v>
      </c>
      <c r="D5607" s="489" t="s">
        <v>15129</v>
      </c>
    </row>
    <row r="5608" spans="1:4">
      <c r="A5608" s="489" t="str">
        <f t="shared" si="87"/>
        <v>2311202515訪問看護</v>
      </c>
      <c r="B5608" s="489">
        <v>2311202515</v>
      </c>
      <c r="C5608" s="489" t="s">
        <v>2102</v>
      </c>
      <c r="D5608" s="489" t="s">
        <v>15129</v>
      </c>
    </row>
    <row r="5609" spans="1:4">
      <c r="A5609" s="489" t="str">
        <f t="shared" si="87"/>
        <v>2311202556介護予防訪問リハビリテーション</v>
      </c>
      <c r="B5609" s="489">
        <v>2311202556</v>
      </c>
      <c r="C5609" s="489" t="s">
        <v>2108</v>
      </c>
      <c r="D5609" s="489" t="s">
        <v>15130</v>
      </c>
    </row>
    <row r="5610" spans="1:4">
      <c r="A5610" s="489" t="str">
        <f t="shared" si="87"/>
        <v>2311202556介護予防訪問看護</v>
      </c>
      <c r="B5610" s="489">
        <v>2311202556</v>
      </c>
      <c r="C5610" s="489" t="s">
        <v>2103</v>
      </c>
      <c r="D5610" s="489" t="s">
        <v>15130</v>
      </c>
    </row>
    <row r="5611" spans="1:4">
      <c r="A5611" s="489" t="str">
        <f t="shared" si="87"/>
        <v>2311202556訪問リハビリテーション</v>
      </c>
      <c r="B5611" s="489">
        <v>2311202556</v>
      </c>
      <c r="C5611" s="489" t="s">
        <v>2104</v>
      </c>
      <c r="D5611" s="489" t="s">
        <v>15130</v>
      </c>
    </row>
    <row r="5612" spans="1:4">
      <c r="A5612" s="489" t="str">
        <f t="shared" si="87"/>
        <v>2311202556訪問看護</v>
      </c>
      <c r="B5612" s="489">
        <v>2311202556</v>
      </c>
      <c r="C5612" s="489" t="s">
        <v>2102</v>
      </c>
      <c r="D5612" s="489" t="s">
        <v>15130</v>
      </c>
    </row>
    <row r="5613" spans="1:4">
      <c r="A5613" s="489" t="str">
        <f t="shared" si="87"/>
        <v>2311202572介護予防訪問リハビリテーション</v>
      </c>
      <c r="B5613" s="489">
        <v>2311202572</v>
      </c>
      <c r="C5613" s="489" t="s">
        <v>2108</v>
      </c>
      <c r="D5613" s="489" t="s">
        <v>15131</v>
      </c>
    </row>
    <row r="5614" spans="1:4">
      <c r="A5614" s="489" t="str">
        <f t="shared" si="87"/>
        <v>2311202572介護予防訪問看護</v>
      </c>
      <c r="B5614" s="489">
        <v>2311202572</v>
      </c>
      <c r="C5614" s="489" t="s">
        <v>2103</v>
      </c>
      <c r="D5614" s="489" t="s">
        <v>15131</v>
      </c>
    </row>
    <row r="5615" spans="1:4">
      <c r="A5615" s="489" t="str">
        <f t="shared" si="87"/>
        <v>2311202572訪問リハビリテーション</v>
      </c>
      <c r="B5615" s="489">
        <v>2311202572</v>
      </c>
      <c r="C5615" s="489" t="s">
        <v>2104</v>
      </c>
      <c r="D5615" s="489" t="s">
        <v>15131</v>
      </c>
    </row>
    <row r="5616" spans="1:4">
      <c r="A5616" s="489" t="str">
        <f t="shared" si="87"/>
        <v>2311202572訪問看護</v>
      </c>
      <c r="B5616" s="489">
        <v>2311202572</v>
      </c>
      <c r="C5616" s="489" t="s">
        <v>2102</v>
      </c>
      <c r="D5616" s="489" t="s">
        <v>15131</v>
      </c>
    </row>
    <row r="5617" spans="1:4">
      <c r="A5617" s="489" t="str">
        <f t="shared" si="87"/>
        <v>2311202598介護予防訪問リハビリテーション</v>
      </c>
      <c r="B5617" s="489">
        <v>2311202598</v>
      </c>
      <c r="C5617" s="489" t="s">
        <v>2108</v>
      </c>
      <c r="D5617" s="489" t="s">
        <v>15132</v>
      </c>
    </row>
    <row r="5618" spans="1:4">
      <c r="A5618" s="489" t="str">
        <f t="shared" si="87"/>
        <v>2311202598介護予防訪問看護</v>
      </c>
      <c r="B5618" s="489">
        <v>2311202598</v>
      </c>
      <c r="C5618" s="489" t="s">
        <v>2103</v>
      </c>
      <c r="D5618" s="489" t="s">
        <v>15132</v>
      </c>
    </row>
    <row r="5619" spans="1:4">
      <c r="A5619" s="489" t="str">
        <f t="shared" si="87"/>
        <v>2311202598訪問リハビリテーション</v>
      </c>
      <c r="B5619" s="489">
        <v>2311202598</v>
      </c>
      <c r="C5619" s="489" t="s">
        <v>2104</v>
      </c>
      <c r="D5619" s="489" t="s">
        <v>15132</v>
      </c>
    </row>
    <row r="5620" spans="1:4">
      <c r="A5620" s="489" t="str">
        <f t="shared" si="87"/>
        <v>2311202598訪問看護</v>
      </c>
      <c r="B5620" s="489">
        <v>2311202598</v>
      </c>
      <c r="C5620" s="489" t="s">
        <v>2102</v>
      </c>
      <c r="D5620" s="489" t="s">
        <v>15132</v>
      </c>
    </row>
    <row r="5621" spans="1:4">
      <c r="A5621" s="489" t="str">
        <f t="shared" si="87"/>
        <v>2311202606介護予防訪問リハビリテーション</v>
      </c>
      <c r="B5621" s="489">
        <v>2311202606</v>
      </c>
      <c r="C5621" s="489" t="s">
        <v>2108</v>
      </c>
      <c r="D5621" s="489" t="s">
        <v>15133</v>
      </c>
    </row>
    <row r="5622" spans="1:4">
      <c r="A5622" s="489" t="str">
        <f t="shared" si="87"/>
        <v>2311202606介護予防訪問看護</v>
      </c>
      <c r="B5622" s="489">
        <v>2311202606</v>
      </c>
      <c r="C5622" s="489" t="s">
        <v>2103</v>
      </c>
      <c r="D5622" s="489" t="s">
        <v>15133</v>
      </c>
    </row>
    <row r="5623" spans="1:4">
      <c r="A5623" s="489" t="str">
        <f t="shared" si="87"/>
        <v>2311202606訪問リハビリテーション</v>
      </c>
      <c r="B5623" s="489">
        <v>2311202606</v>
      </c>
      <c r="C5623" s="489" t="s">
        <v>2104</v>
      </c>
      <c r="D5623" s="489" t="s">
        <v>15133</v>
      </c>
    </row>
    <row r="5624" spans="1:4">
      <c r="A5624" s="489" t="str">
        <f t="shared" si="87"/>
        <v>2311202606訪問看護</v>
      </c>
      <c r="B5624" s="489">
        <v>2311202606</v>
      </c>
      <c r="C5624" s="489" t="s">
        <v>2102</v>
      </c>
      <c r="D5624" s="489" t="s">
        <v>15133</v>
      </c>
    </row>
    <row r="5625" spans="1:4">
      <c r="A5625" s="489" t="str">
        <f t="shared" si="87"/>
        <v>2311202630介護予防訪問リハビリテーション</v>
      </c>
      <c r="B5625" s="489">
        <v>2311202630</v>
      </c>
      <c r="C5625" s="489" t="s">
        <v>2108</v>
      </c>
      <c r="D5625" s="489" t="s">
        <v>15134</v>
      </c>
    </row>
    <row r="5626" spans="1:4">
      <c r="A5626" s="489" t="str">
        <f t="shared" si="87"/>
        <v>2311202630介護予防訪問看護</v>
      </c>
      <c r="B5626" s="489">
        <v>2311202630</v>
      </c>
      <c r="C5626" s="489" t="s">
        <v>2103</v>
      </c>
      <c r="D5626" s="489" t="s">
        <v>15134</v>
      </c>
    </row>
    <row r="5627" spans="1:4">
      <c r="A5627" s="489" t="str">
        <f t="shared" si="87"/>
        <v>2311202630訪問リハビリテーション</v>
      </c>
      <c r="B5627" s="489">
        <v>2311202630</v>
      </c>
      <c r="C5627" s="489" t="s">
        <v>2104</v>
      </c>
      <c r="D5627" s="489" t="s">
        <v>15134</v>
      </c>
    </row>
    <row r="5628" spans="1:4">
      <c r="A5628" s="489" t="str">
        <f t="shared" si="87"/>
        <v>2311202630訪問看護</v>
      </c>
      <c r="B5628" s="489">
        <v>2311202630</v>
      </c>
      <c r="C5628" s="489" t="s">
        <v>2102</v>
      </c>
      <c r="D5628" s="489" t="s">
        <v>15134</v>
      </c>
    </row>
    <row r="5629" spans="1:4">
      <c r="A5629" s="489" t="str">
        <f t="shared" si="87"/>
        <v>2311202663介護予防訪問リハビリテーション</v>
      </c>
      <c r="B5629" s="489">
        <v>2311202663</v>
      </c>
      <c r="C5629" s="489" t="s">
        <v>2108</v>
      </c>
      <c r="D5629" s="489" t="s">
        <v>15135</v>
      </c>
    </row>
    <row r="5630" spans="1:4">
      <c r="A5630" s="489" t="str">
        <f t="shared" si="87"/>
        <v>2311202663介護予防訪問看護</v>
      </c>
      <c r="B5630" s="489">
        <v>2311202663</v>
      </c>
      <c r="C5630" s="489" t="s">
        <v>2103</v>
      </c>
      <c r="D5630" s="489" t="s">
        <v>15135</v>
      </c>
    </row>
    <row r="5631" spans="1:4">
      <c r="A5631" s="489" t="str">
        <f t="shared" si="87"/>
        <v>2311202663訪問リハビリテーション</v>
      </c>
      <c r="B5631" s="489">
        <v>2311202663</v>
      </c>
      <c r="C5631" s="489" t="s">
        <v>2104</v>
      </c>
      <c r="D5631" s="489" t="s">
        <v>15135</v>
      </c>
    </row>
    <row r="5632" spans="1:4">
      <c r="A5632" s="489" t="str">
        <f t="shared" si="87"/>
        <v>2311202663訪問看護</v>
      </c>
      <c r="B5632" s="489">
        <v>2311202663</v>
      </c>
      <c r="C5632" s="489" t="s">
        <v>2102</v>
      </c>
      <c r="D5632" s="489" t="s">
        <v>15135</v>
      </c>
    </row>
    <row r="5633" spans="1:4">
      <c r="A5633" s="489" t="str">
        <f t="shared" si="87"/>
        <v>2311202697介護予防訪問リハビリテーション</v>
      </c>
      <c r="B5633" s="489">
        <v>2311202697</v>
      </c>
      <c r="C5633" s="489" t="s">
        <v>2108</v>
      </c>
      <c r="D5633" s="489" t="s">
        <v>15136</v>
      </c>
    </row>
    <row r="5634" spans="1:4">
      <c r="A5634" s="489" t="str">
        <f t="shared" ref="A5634:A5697" si="88">B5634&amp;C5634</f>
        <v>2311202697介護予防訪問看護</v>
      </c>
      <c r="B5634" s="489">
        <v>2311202697</v>
      </c>
      <c r="C5634" s="489" t="s">
        <v>2103</v>
      </c>
      <c r="D5634" s="489" t="s">
        <v>15136</v>
      </c>
    </row>
    <row r="5635" spans="1:4">
      <c r="A5635" s="489" t="str">
        <f t="shared" si="88"/>
        <v>2311202697訪問リハビリテーション</v>
      </c>
      <c r="B5635" s="489">
        <v>2311202697</v>
      </c>
      <c r="C5635" s="489" t="s">
        <v>2104</v>
      </c>
      <c r="D5635" s="489" t="s">
        <v>15136</v>
      </c>
    </row>
    <row r="5636" spans="1:4">
      <c r="A5636" s="489" t="str">
        <f t="shared" si="88"/>
        <v>2311202697訪問看護</v>
      </c>
      <c r="B5636" s="489">
        <v>2311202697</v>
      </c>
      <c r="C5636" s="489" t="s">
        <v>2102</v>
      </c>
      <c r="D5636" s="489" t="s">
        <v>15136</v>
      </c>
    </row>
    <row r="5637" spans="1:4">
      <c r="A5637" s="489" t="str">
        <f t="shared" si="88"/>
        <v>2311202705介護予防訪問リハビリテーション</v>
      </c>
      <c r="B5637" s="489">
        <v>2311202705</v>
      </c>
      <c r="C5637" s="489" t="s">
        <v>2108</v>
      </c>
      <c r="D5637" s="489" t="s">
        <v>15137</v>
      </c>
    </row>
    <row r="5638" spans="1:4">
      <c r="A5638" s="489" t="str">
        <f t="shared" si="88"/>
        <v>2311202705介護予防訪問看護</v>
      </c>
      <c r="B5638" s="489">
        <v>2311202705</v>
      </c>
      <c r="C5638" s="489" t="s">
        <v>2103</v>
      </c>
      <c r="D5638" s="489" t="s">
        <v>15137</v>
      </c>
    </row>
    <row r="5639" spans="1:4">
      <c r="A5639" s="489" t="str">
        <f t="shared" si="88"/>
        <v>2311202705訪問リハビリテーション</v>
      </c>
      <c r="B5639" s="489">
        <v>2311202705</v>
      </c>
      <c r="C5639" s="489" t="s">
        <v>2104</v>
      </c>
      <c r="D5639" s="489" t="s">
        <v>15137</v>
      </c>
    </row>
    <row r="5640" spans="1:4">
      <c r="A5640" s="489" t="str">
        <f t="shared" si="88"/>
        <v>2311202705訪問看護</v>
      </c>
      <c r="B5640" s="489">
        <v>2311202705</v>
      </c>
      <c r="C5640" s="489" t="s">
        <v>2102</v>
      </c>
      <c r="D5640" s="489" t="s">
        <v>15137</v>
      </c>
    </row>
    <row r="5641" spans="1:4">
      <c r="A5641" s="489" t="str">
        <f t="shared" si="88"/>
        <v>2311202713介護予防訪問リハビリテーション</v>
      </c>
      <c r="B5641" s="489">
        <v>2311202713</v>
      </c>
      <c r="C5641" s="489" t="s">
        <v>2108</v>
      </c>
      <c r="D5641" s="489" t="s">
        <v>14107</v>
      </c>
    </row>
    <row r="5642" spans="1:4">
      <c r="A5642" s="489" t="str">
        <f t="shared" si="88"/>
        <v>2311202713介護予防訪問看護</v>
      </c>
      <c r="B5642" s="489">
        <v>2311202713</v>
      </c>
      <c r="C5642" s="489" t="s">
        <v>2103</v>
      </c>
      <c r="D5642" s="489" t="s">
        <v>14107</v>
      </c>
    </row>
    <row r="5643" spans="1:4">
      <c r="A5643" s="489" t="str">
        <f t="shared" si="88"/>
        <v>2311202713訪問リハビリテーション</v>
      </c>
      <c r="B5643" s="489">
        <v>2311202713</v>
      </c>
      <c r="C5643" s="489" t="s">
        <v>2104</v>
      </c>
      <c r="D5643" s="489" t="s">
        <v>14107</v>
      </c>
    </row>
    <row r="5644" spans="1:4">
      <c r="A5644" s="489" t="str">
        <f t="shared" si="88"/>
        <v>2311202713訪問看護</v>
      </c>
      <c r="B5644" s="489">
        <v>2311202713</v>
      </c>
      <c r="C5644" s="489" t="s">
        <v>2102</v>
      </c>
      <c r="D5644" s="489" t="s">
        <v>14107</v>
      </c>
    </row>
    <row r="5645" spans="1:4">
      <c r="A5645" s="489" t="str">
        <f t="shared" si="88"/>
        <v>2311202739介護予防訪問リハビリテーション</v>
      </c>
      <c r="B5645" s="489">
        <v>2311202739</v>
      </c>
      <c r="C5645" s="489" t="s">
        <v>2108</v>
      </c>
      <c r="D5645" s="489" t="s">
        <v>15138</v>
      </c>
    </row>
    <row r="5646" spans="1:4">
      <c r="A5646" s="489" t="str">
        <f t="shared" si="88"/>
        <v>2311202739介護予防訪問看護</v>
      </c>
      <c r="B5646" s="489">
        <v>2311202739</v>
      </c>
      <c r="C5646" s="489" t="s">
        <v>2103</v>
      </c>
      <c r="D5646" s="489" t="s">
        <v>15138</v>
      </c>
    </row>
    <row r="5647" spans="1:4">
      <c r="A5647" s="489" t="str">
        <f t="shared" si="88"/>
        <v>2311202739訪問リハビリテーション</v>
      </c>
      <c r="B5647" s="489">
        <v>2311202739</v>
      </c>
      <c r="C5647" s="489" t="s">
        <v>2104</v>
      </c>
      <c r="D5647" s="489" t="s">
        <v>15138</v>
      </c>
    </row>
    <row r="5648" spans="1:4">
      <c r="A5648" s="489" t="str">
        <f t="shared" si="88"/>
        <v>2311202739訪問看護</v>
      </c>
      <c r="B5648" s="489">
        <v>2311202739</v>
      </c>
      <c r="C5648" s="489" t="s">
        <v>2102</v>
      </c>
      <c r="D5648" s="489" t="s">
        <v>15138</v>
      </c>
    </row>
    <row r="5649" spans="1:4">
      <c r="A5649" s="489" t="str">
        <f t="shared" si="88"/>
        <v>2311202747介護予防訪問リハビリテーション</v>
      </c>
      <c r="B5649" s="489">
        <v>2311202747</v>
      </c>
      <c r="C5649" s="489" t="s">
        <v>2108</v>
      </c>
      <c r="D5649" s="489" t="s">
        <v>15139</v>
      </c>
    </row>
    <row r="5650" spans="1:4">
      <c r="A5650" s="489" t="str">
        <f t="shared" si="88"/>
        <v>2311202747介護予防訪問看護</v>
      </c>
      <c r="B5650" s="489">
        <v>2311202747</v>
      </c>
      <c r="C5650" s="489" t="s">
        <v>2103</v>
      </c>
      <c r="D5650" s="489" t="s">
        <v>15139</v>
      </c>
    </row>
    <row r="5651" spans="1:4">
      <c r="A5651" s="489" t="str">
        <f t="shared" si="88"/>
        <v>2311202747訪問リハビリテーション</v>
      </c>
      <c r="B5651" s="489">
        <v>2311202747</v>
      </c>
      <c r="C5651" s="489" t="s">
        <v>2104</v>
      </c>
      <c r="D5651" s="489" t="s">
        <v>15139</v>
      </c>
    </row>
    <row r="5652" spans="1:4">
      <c r="A5652" s="489" t="str">
        <f t="shared" si="88"/>
        <v>2311202747訪問看護</v>
      </c>
      <c r="B5652" s="489">
        <v>2311202747</v>
      </c>
      <c r="C5652" s="489" t="s">
        <v>2102</v>
      </c>
      <c r="D5652" s="489" t="s">
        <v>15139</v>
      </c>
    </row>
    <row r="5653" spans="1:4">
      <c r="A5653" s="489" t="str">
        <f t="shared" si="88"/>
        <v>2311202754介護予防訪問リハビリテーション</v>
      </c>
      <c r="B5653" s="489">
        <v>2311202754</v>
      </c>
      <c r="C5653" s="489" t="s">
        <v>2108</v>
      </c>
      <c r="D5653" s="489" t="s">
        <v>15140</v>
      </c>
    </row>
    <row r="5654" spans="1:4">
      <c r="A5654" s="489" t="str">
        <f t="shared" si="88"/>
        <v>2311202754介護予防訪問看護</v>
      </c>
      <c r="B5654" s="489">
        <v>2311202754</v>
      </c>
      <c r="C5654" s="489" t="s">
        <v>2103</v>
      </c>
      <c r="D5654" s="489" t="s">
        <v>15140</v>
      </c>
    </row>
    <row r="5655" spans="1:4">
      <c r="A5655" s="489" t="str">
        <f t="shared" si="88"/>
        <v>2311202754訪問リハビリテーション</v>
      </c>
      <c r="B5655" s="489">
        <v>2311202754</v>
      </c>
      <c r="C5655" s="489" t="s">
        <v>2104</v>
      </c>
      <c r="D5655" s="489" t="s">
        <v>15140</v>
      </c>
    </row>
    <row r="5656" spans="1:4">
      <c r="A5656" s="489" t="str">
        <f t="shared" si="88"/>
        <v>2311202754訪問看護</v>
      </c>
      <c r="B5656" s="489">
        <v>2311202754</v>
      </c>
      <c r="C5656" s="489" t="s">
        <v>2102</v>
      </c>
      <c r="D5656" s="489" t="s">
        <v>15140</v>
      </c>
    </row>
    <row r="5657" spans="1:4">
      <c r="A5657" s="489" t="str">
        <f t="shared" si="88"/>
        <v>2311202762介護予防訪問リハビリテーション</v>
      </c>
      <c r="B5657" s="489">
        <v>2311202762</v>
      </c>
      <c r="C5657" s="489" t="s">
        <v>2108</v>
      </c>
      <c r="D5657" s="489" t="s">
        <v>15141</v>
      </c>
    </row>
    <row r="5658" spans="1:4">
      <c r="A5658" s="489" t="str">
        <f t="shared" si="88"/>
        <v>2311202762介護予防訪問看護</v>
      </c>
      <c r="B5658" s="489">
        <v>2311202762</v>
      </c>
      <c r="C5658" s="489" t="s">
        <v>2103</v>
      </c>
      <c r="D5658" s="489" t="s">
        <v>15141</v>
      </c>
    </row>
    <row r="5659" spans="1:4">
      <c r="A5659" s="489" t="str">
        <f t="shared" si="88"/>
        <v>2311202762訪問リハビリテーション</v>
      </c>
      <c r="B5659" s="489">
        <v>2311202762</v>
      </c>
      <c r="C5659" s="489" t="s">
        <v>2104</v>
      </c>
      <c r="D5659" s="489" t="s">
        <v>15141</v>
      </c>
    </row>
    <row r="5660" spans="1:4">
      <c r="A5660" s="489" t="str">
        <f t="shared" si="88"/>
        <v>2311202762訪問看護</v>
      </c>
      <c r="B5660" s="489">
        <v>2311202762</v>
      </c>
      <c r="C5660" s="489" t="s">
        <v>2102</v>
      </c>
      <c r="D5660" s="489" t="s">
        <v>15141</v>
      </c>
    </row>
    <row r="5661" spans="1:4">
      <c r="A5661" s="489" t="str">
        <f t="shared" si="88"/>
        <v>2311202788介護予防訪問リハビリテーション</v>
      </c>
      <c r="B5661" s="489">
        <v>2311202788</v>
      </c>
      <c r="C5661" s="489" t="s">
        <v>2108</v>
      </c>
      <c r="D5661" s="489" t="s">
        <v>15142</v>
      </c>
    </row>
    <row r="5662" spans="1:4">
      <c r="A5662" s="489" t="str">
        <f t="shared" si="88"/>
        <v>2311202788介護予防訪問看護</v>
      </c>
      <c r="B5662" s="489">
        <v>2311202788</v>
      </c>
      <c r="C5662" s="489" t="s">
        <v>2103</v>
      </c>
      <c r="D5662" s="489" t="s">
        <v>15142</v>
      </c>
    </row>
    <row r="5663" spans="1:4">
      <c r="A5663" s="489" t="str">
        <f t="shared" si="88"/>
        <v>2311202788訪問リハビリテーション</v>
      </c>
      <c r="B5663" s="489">
        <v>2311202788</v>
      </c>
      <c r="C5663" s="489" t="s">
        <v>2104</v>
      </c>
      <c r="D5663" s="489" t="s">
        <v>15142</v>
      </c>
    </row>
    <row r="5664" spans="1:4">
      <c r="A5664" s="489" t="str">
        <f t="shared" si="88"/>
        <v>2311202788訪問看護</v>
      </c>
      <c r="B5664" s="489">
        <v>2311202788</v>
      </c>
      <c r="C5664" s="489" t="s">
        <v>2102</v>
      </c>
      <c r="D5664" s="489" t="s">
        <v>15142</v>
      </c>
    </row>
    <row r="5665" spans="1:4">
      <c r="A5665" s="489" t="str">
        <f t="shared" si="88"/>
        <v>2311202796介護予防訪問リハビリテーション</v>
      </c>
      <c r="B5665" s="489">
        <v>2311202796</v>
      </c>
      <c r="C5665" s="489" t="s">
        <v>2108</v>
      </c>
      <c r="D5665" s="489" t="s">
        <v>15143</v>
      </c>
    </row>
    <row r="5666" spans="1:4">
      <c r="A5666" s="489" t="str">
        <f t="shared" si="88"/>
        <v>2311202796介護予防訪問看護</v>
      </c>
      <c r="B5666" s="489">
        <v>2311202796</v>
      </c>
      <c r="C5666" s="489" t="s">
        <v>2103</v>
      </c>
      <c r="D5666" s="489" t="s">
        <v>15143</v>
      </c>
    </row>
    <row r="5667" spans="1:4">
      <c r="A5667" s="489" t="str">
        <f t="shared" si="88"/>
        <v>2311202796訪問リハビリテーション</v>
      </c>
      <c r="B5667" s="489">
        <v>2311202796</v>
      </c>
      <c r="C5667" s="489" t="s">
        <v>2104</v>
      </c>
      <c r="D5667" s="489" t="s">
        <v>15143</v>
      </c>
    </row>
    <row r="5668" spans="1:4">
      <c r="A5668" s="489" t="str">
        <f t="shared" si="88"/>
        <v>2311202796訪問看護</v>
      </c>
      <c r="B5668" s="489">
        <v>2311202796</v>
      </c>
      <c r="C5668" s="489" t="s">
        <v>2102</v>
      </c>
      <c r="D5668" s="489" t="s">
        <v>15143</v>
      </c>
    </row>
    <row r="5669" spans="1:4">
      <c r="A5669" s="489" t="str">
        <f t="shared" si="88"/>
        <v>2311202804介護予防訪問リハビリテーション</v>
      </c>
      <c r="B5669" s="489">
        <v>2311202804</v>
      </c>
      <c r="C5669" s="489" t="s">
        <v>2108</v>
      </c>
      <c r="D5669" s="489" t="s">
        <v>15144</v>
      </c>
    </row>
    <row r="5670" spans="1:4">
      <c r="A5670" s="489" t="str">
        <f t="shared" si="88"/>
        <v>2311202804介護予防訪問看護</v>
      </c>
      <c r="B5670" s="489">
        <v>2311202804</v>
      </c>
      <c r="C5670" s="489" t="s">
        <v>2103</v>
      </c>
      <c r="D5670" s="489" t="s">
        <v>15144</v>
      </c>
    </row>
    <row r="5671" spans="1:4">
      <c r="A5671" s="489" t="str">
        <f t="shared" si="88"/>
        <v>2311202804訪問リハビリテーション</v>
      </c>
      <c r="B5671" s="489">
        <v>2311202804</v>
      </c>
      <c r="C5671" s="489" t="s">
        <v>2104</v>
      </c>
      <c r="D5671" s="489" t="s">
        <v>15144</v>
      </c>
    </row>
    <row r="5672" spans="1:4">
      <c r="A5672" s="489" t="str">
        <f t="shared" si="88"/>
        <v>2311202804訪問看護</v>
      </c>
      <c r="B5672" s="489">
        <v>2311202804</v>
      </c>
      <c r="C5672" s="489" t="s">
        <v>2102</v>
      </c>
      <c r="D5672" s="489" t="s">
        <v>15144</v>
      </c>
    </row>
    <row r="5673" spans="1:4">
      <c r="A5673" s="489" t="str">
        <f t="shared" si="88"/>
        <v>2311202812介護予防訪問リハビリテーション</v>
      </c>
      <c r="B5673" s="489">
        <v>2311202812</v>
      </c>
      <c r="C5673" s="489" t="s">
        <v>2108</v>
      </c>
      <c r="D5673" s="489" t="s">
        <v>15145</v>
      </c>
    </row>
    <row r="5674" spans="1:4">
      <c r="A5674" s="489" t="str">
        <f t="shared" si="88"/>
        <v>2311202812介護予防訪問看護</v>
      </c>
      <c r="B5674" s="489">
        <v>2311202812</v>
      </c>
      <c r="C5674" s="489" t="s">
        <v>2103</v>
      </c>
      <c r="D5674" s="489" t="s">
        <v>15145</v>
      </c>
    </row>
    <row r="5675" spans="1:4">
      <c r="A5675" s="489" t="str">
        <f t="shared" si="88"/>
        <v>2311202812訪問リハビリテーション</v>
      </c>
      <c r="B5675" s="489">
        <v>2311202812</v>
      </c>
      <c r="C5675" s="489" t="s">
        <v>2104</v>
      </c>
      <c r="D5675" s="489" t="s">
        <v>15145</v>
      </c>
    </row>
    <row r="5676" spans="1:4">
      <c r="A5676" s="489" t="str">
        <f t="shared" si="88"/>
        <v>2311202812訪問看護</v>
      </c>
      <c r="B5676" s="489">
        <v>2311202812</v>
      </c>
      <c r="C5676" s="489" t="s">
        <v>2102</v>
      </c>
      <c r="D5676" s="489" t="s">
        <v>15145</v>
      </c>
    </row>
    <row r="5677" spans="1:4">
      <c r="A5677" s="489" t="str">
        <f t="shared" si="88"/>
        <v>2311202820介護予防訪問リハビリテーション</v>
      </c>
      <c r="B5677" s="489">
        <v>2311202820</v>
      </c>
      <c r="C5677" s="489" t="s">
        <v>2108</v>
      </c>
      <c r="D5677" s="489" t="s">
        <v>15146</v>
      </c>
    </row>
    <row r="5678" spans="1:4">
      <c r="A5678" s="489" t="str">
        <f t="shared" si="88"/>
        <v>2311202820介護予防訪問看護</v>
      </c>
      <c r="B5678" s="489">
        <v>2311202820</v>
      </c>
      <c r="C5678" s="489" t="s">
        <v>2103</v>
      </c>
      <c r="D5678" s="489" t="s">
        <v>15146</v>
      </c>
    </row>
    <row r="5679" spans="1:4">
      <c r="A5679" s="489" t="str">
        <f t="shared" si="88"/>
        <v>2311202820訪問リハビリテーション</v>
      </c>
      <c r="B5679" s="489">
        <v>2311202820</v>
      </c>
      <c r="C5679" s="489" t="s">
        <v>2104</v>
      </c>
      <c r="D5679" s="489" t="s">
        <v>15146</v>
      </c>
    </row>
    <row r="5680" spans="1:4">
      <c r="A5680" s="489" t="str">
        <f t="shared" si="88"/>
        <v>2311202820訪問看護</v>
      </c>
      <c r="B5680" s="489">
        <v>2311202820</v>
      </c>
      <c r="C5680" s="489" t="s">
        <v>2102</v>
      </c>
      <c r="D5680" s="489" t="s">
        <v>15146</v>
      </c>
    </row>
    <row r="5681" spans="1:4">
      <c r="A5681" s="489" t="str">
        <f t="shared" si="88"/>
        <v>2311202846介護予防訪問リハビリテーション</v>
      </c>
      <c r="B5681" s="489">
        <v>2311202846</v>
      </c>
      <c r="C5681" s="489" t="s">
        <v>2108</v>
      </c>
      <c r="D5681" s="489" t="s">
        <v>15147</v>
      </c>
    </row>
    <row r="5682" spans="1:4">
      <c r="A5682" s="489" t="str">
        <f t="shared" si="88"/>
        <v>2311202846介護予防訪問看護</v>
      </c>
      <c r="B5682" s="489">
        <v>2311202846</v>
      </c>
      <c r="C5682" s="489" t="s">
        <v>2103</v>
      </c>
      <c r="D5682" s="489" t="s">
        <v>15147</v>
      </c>
    </row>
    <row r="5683" spans="1:4">
      <c r="A5683" s="489" t="str">
        <f t="shared" si="88"/>
        <v>2311202846訪問リハビリテーション</v>
      </c>
      <c r="B5683" s="489">
        <v>2311202846</v>
      </c>
      <c r="C5683" s="489" t="s">
        <v>2104</v>
      </c>
      <c r="D5683" s="489" t="s">
        <v>15147</v>
      </c>
    </row>
    <row r="5684" spans="1:4">
      <c r="A5684" s="489" t="str">
        <f t="shared" si="88"/>
        <v>2311202846訪問看護</v>
      </c>
      <c r="B5684" s="489">
        <v>2311202846</v>
      </c>
      <c r="C5684" s="489" t="s">
        <v>2102</v>
      </c>
      <c r="D5684" s="489" t="s">
        <v>15147</v>
      </c>
    </row>
    <row r="5685" spans="1:4">
      <c r="A5685" s="489" t="str">
        <f t="shared" si="88"/>
        <v>2311202861介護予防訪問リハビリテーション</v>
      </c>
      <c r="B5685" s="489">
        <v>2311202861</v>
      </c>
      <c r="C5685" s="489" t="s">
        <v>2108</v>
      </c>
      <c r="D5685" s="489" t="s">
        <v>15148</v>
      </c>
    </row>
    <row r="5686" spans="1:4">
      <c r="A5686" s="489" t="str">
        <f t="shared" si="88"/>
        <v>2311202861介護予防訪問看護</v>
      </c>
      <c r="B5686" s="489">
        <v>2311202861</v>
      </c>
      <c r="C5686" s="489" t="s">
        <v>2103</v>
      </c>
      <c r="D5686" s="489" t="s">
        <v>15148</v>
      </c>
    </row>
    <row r="5687" spans="1:4">
      <c r="A5687" s="489" t="str">
        <f t="shared" si="88"/>
        <v>2311202861訪問リハビリテーション</v>
      </c>
      <c r="B5687" s="489">
        <v>2311202861</v>
      </c>
      <c r="C5687" s="489" t="s">
        <v>2104</v>
      </c>
      <c r="D5687" s="489" t="s">
        <v>15148</v>
      </c>
    </row>
    <row r="5688" spans="1:4">
      <c r="A5688" s="489" t="str">
        <f t="shared" si="88"/>
        <v>2311202861訪問看護</v>
      </c>
      <c r="B5688" s="489">
        <v>2311202861</v>
      </c>
      <c r="C5688" s="489" t="s">
        <v>2102</v>
      </c>
      <c r="D5688" s="489" t="s">
        <v>15148</v>
      </c>
    </row>
    <row r="5689" spans="1:4">
      <c r="A5689" s="489" t="str">
        <f t="shared" si="88"/>
        <v>2311202879介護予防訪問リハビリテーション</v>
      </c>
      <c r="B5689" s="489">
        <v>2311202879</v>
      </c>
      <c r="C5689" s="489" t="s">
        <v>2108</v>
      </c>
      <c r="D5689" s="489" t="s">
        <v>15149</v>
      </c>
    </row>
    <row r="5690" spans="1:4">
      <c r="A5690" s="489" t="str">
        <f t="shared" si="88"/>
        <v>2311202879介護予防訪問看護</v>
      </c>
      <c r="B5690" s="489">
        <v>2311202879</v>
      </c>
      <c r="C5690" s="489" t="s">
        <v>2103</v>
      </c>
      <c r="D5690" s="489" t="s">
        <v>15149</v>
      </c>
    </row>
    <row r="5691" spans="1:4">
      <c r="A5691" s="489" t="str">
        <f t="shared" si="88"/>
        <v>2311202879訪問リハビリテーション</v>
      </c>
      <c r="B5691" s="489">
        <v>2311202879</v>
      </c>
      <c r="C5691" s="489" t="s">
        <v>2104</v>
      </c>
      <c r="D5691" s="489" t="s">
        <v>15149</v>
      </c>
    </row>
    <row r="5692" spans="1:4">
      <c r="A5692" s="489" t="str">
        <f t="shared" si="88"/>
        <v>2311202879訪問看護</v>
      </c>
      <c r="B5692" s="489">
        <v>2311202879</v>
      </c>
      <c r="C5692" s="489" t="s">
        <v>2102</v>
      </c>
      <c r="D5692" s="489" t="s">
        <v>15149</v>
      </c>
    </row>
    <row r="5693" spans="1:4">
      <c r="A5693" s="489" t="str">
        <f t="shared" si="88"/>
        <v>2311202887介護予防訪問リハビリテーション</v>
      </c>
      <c r="B5693" s="489">
        <v>2311202887</v>
      </c>
      <c r="C5693" s="489" t="s">
        <v>2108</v>
      </c>
      <c r="D5693" s="489" t="s">
        <v>15150</v>
      </c>
    </row>
    <row r="5694" spans="1:4">
      <c r="A5694" s="489" t="str">
        <f t="shared" si="88"/>
        <v>2311202887介護予防訪問看護</v>
      </c>
      <c r="B5694" s="489">
        <v>2311202887</v>
      </c>
      <c r="C5694" s="489" t="s">
        <v>2103</v>
      </c>
      <c r="D5694" s="489" t="s">
        <v>15150</v>
      </c>
    </row>
    <row r="5695" spans="1:4">
      <c r="A5695" s="489" t="str">
        <f t="shared" si="88"/>
        <v>2311202887訪問リハビリテーション</v>
      </c>
      <c r="B5695" s="489">
        <v>2311202887</v>
      </c>
      <c r="C5695" s="489" t="s">
        <v>2104</v>
      </c>
      <c r="D5695" s="489" t="s">
        <v>15150</v>
      </c>
    </row>
    <row r="5696" spans="1:4">
      <c r="A5696" s="489" t="str">
        <f t="shared" si="88"/>
        <v>2311202887訪問看護</v>
      </c>
      <c r="B5696" s="489">
        <v>2311202887</v>
      </c>
      <c r="C5696" s="489" t="s">
        <v>2102</v>
      </c>
      <c r="D5696" s="489" t="s">
        <v>15150</v>
      </c>
    </row>
    <row r="5697" spans="1:4">
      <c r="A5697" s="489" t="str">
        <f t="shared" si="88"/>
        <v>2311202911介護予防訪問リハビリテーション</v>
      </c>
      <c r="B5697" s="489">
        <v>2311202911</v>
      </c>
      <c r="C5697" s="489" t="s">
        <v>2108</v>
      </c>
      <c r="D5697" s="489" t="s">
        <v>15151</v>
      </c>
    </row>
    <row r="5698" spans="1:4">
      <c r="A5698" s="489" t="str">
        <f t="shared" ref="A5698:A5761" si="89">B5698&amp;C5698</f>
        <v>2311202911介護予防訪問看護</v>
      </c>
      <c r="B5698" s="489">
        <v>2311202911</v>
      </c>
      <c r="C5698" s="489" t="s">
        <v>2103</v>
      </c>
      <c r="D5698" s="489" t="s">
        <v>15151</v>
      </c>
    </row>
    <row r="5699" spans="1:4">
      <c r="A5699" s="489" t="str">
        <f t="shared" si="89"/>
        <v>2311202911訪問リハビリテーション</v>
      </c>
      <c r="B5699" s="489">
        <v>2311202911</v>
      </c>
      <c r="C5699" s="489" t="s">
        <v>2104</v>
      </c>
      <c r="D5699" s="489" t="s">
        <v>15151</v>
      </c>
    </row>
    <row r="5700" spans="1:4">
      <c r="A5700" s="489" t="str">
        <f t="shared" si="89"/>
        <v>2311202911訪問看護</v>
      </c>
      <c r="B5700" s="489">
        <v>2311202911</v>
      </c>
      <c r="C5700" s="489" t="s">
        <v>2102</v>
      </c>
      <c r="D5700" s="489" t="s">
        <v>15151</v>
      </c>
    </row>
    <row r="5701" spans="1:4">
      <c r="A5701" s="489" t="str">
        <f t="shared" si="89"/>
        <v>2311202937介護予防訪問リハビリテーション</v>
      </c>
      <c r="B5701" s="489">
        <v>2311202937</v>
      </c>
      <c r="C5701" s="489" t="s">
        <v>2108</v>
      </c>
      <c r="D5701" s="489" t="s">
        <v>15152</v>
      </c>
    </row>
    <row r="5702" spans="1:4">
      <c r="A5702" s="489" t="str">
        <f t="shared" si="89"/>
        <v>2311202937介護予防訪問看護</v>
      </c>
      <c r="B5702" s="489">
        <v>2311202937</v>
      </c>
      <c r="C5702" s="489" t="s">
        <v>2103</v>
      </c>
      <c r="D5702" s="489" t="s">
        <v>15152</v>
      </c>
    </row>
    <row r="5703" spans="1:4">
      <c r="A5703" s="489" t="str">
        <f t="shared" si="89"/>
        <v>2311202937訪問リハビリテーション</v>
      </c>
      <c r="B5703" s="489">
        <v>2311202937</v>
      </c>
      <c r="C5703" s="489" t="s">
        <v>2104</v>
      </c>
      <c r="D5703" s="489" t="s">
        <v>15152</v>
      </c>
    </row>
    <row r="5704" spans="1:4">
      <c r="A5704" s="489" t="str">
        <f t="shared" si="89"/>
        <v>2311202937訪問看護</v>
      </c>
      <c r="B5704" s="489">
        <v>2311202937</v>
      </c>
      <c r="C5704" s="489" t="s">
        <v>2102</v>
      </c>
      <c r="D5704" s="489" t="s">
        <v>15152</v>
      </c>
    </row>
    <row r="5705" spans="1:4">
      <c r="A5705" s="489" t="str">
        <f t="shared" si="89"/>
        <v>2311202945介護予防訪問リハビリテーション</v>
      </c>
      <c r="B5705" s="489">
        <v>2311202945</v>
      </c>
      <c r="C5705" s="489" t="s">
        <v>2108</v>
      </c>
      <c r="D5705" s="489" t="s">
        <v>15153</v>
      </c>
    </row>
    <row r="5706" spans="1:4">
      <c r="A5706" s="489" t="str">
        <f t="shared" si="89"/>
        <v>2311202945介護予防訪問看護</v>
      </c>
      <c r="B5706" s="489">
        <v>2311202945</v>
      </c>
      <c r="C5706" s="489" t="s">
        <v>2103</v>
      </c>
      <c r="D5706" s="489" t="s">
        <v>15153</v>
      </c>
    </row>
    <row r="5707" spans="1:4">
      <c r="A5707" s="489" t="str">
        <f t="shared" si="89"/>
        <v>2311202945訪問リハビリテーション</v>
      </c>
      <c r="B5707" s="489">
        <v>2311202945</v>
      </c>
      <c r="C5707" s="489" t="s">
        <v>2104</v>
      </c>
      <c r="D5707" s="489" t="s">
        <v>15153</v>
      </c>
    </row>
    <row r="5708" spans="1:4">
      <c r="A5708" s="489" t="str">
        <f t="shared" si="89"/>
        <v>2311202945訪問看護</v>
      </c>
      <c r="B5708" s="489">
        <v>2311202945</v>
      </c>
      <c r="C5708" s="489" t="s">
        <v>2102</v>
      </c>
      <c r="D5708" s="489" t="s">
        <v>15153</v>
      </c>
    </row>
    <row r="5709" spans="1:4">
      <c r="A5709" s="489" t="str">
        <f t="shared" si="89"/>
        <v>2311202952介護予防訪問リハビリテーション</v>
      </c>
      <c r="B5709" s="489">
        <v>2311202952</v>
      </c>
      <c r="C5709" s="489" t="s">
        <v>2108</v>
      </c>
      <c r="D5709" s="489" t="s">
        <v>15154</v>
      </c>
    </row>
    <row r="5710" spans="1:4">
      <c r="A5710" s="489" t="str">
        <f t="shared" si="89"/>
        <v>2311202952介護予防訪問看護</v>
      </c>
      <c r="B5710" s="489">
        <v>2311202952</v>
      </c>
      <c r="C5710" s="489" t="s">
        <v>2103</v>
      </c>
      <c r="D5710" s="489" t="s">
        <v>15154</v>
      </c>
    </row>
    <row r="5711" spans="1:4">
      <c r="A5711" s="489" t="str">
        <f t="shared" si="89"/>
        <v>2311202952訪問リハビリテーション</v>
      </c>
      <c r="B5711" s="489">
        <v>2311202952</v>
      </c>
      <c r="C5711" s="489" t="s">
        <v>2104</v>
      </c>
      <c r="D5711" s="489" t="s">
        <v>15154</v>
      </c>
    </row>
    <row r="5712" spans="1:4">
      <c r="A5712" s="489" t="str">
        <f t="shared" si="89"/>
        <v>2311202952訪問看護</v>
      </c>
      <c r="B5712" s="489">
        <v>2311202952</v>
      </c>
      <c r="C5712" s="489" t="s">
        <v>2102</v>
      </c>
      <c r="D5712" s="489" t="s">
        <v>15154</v>
      </c>
    </row>
    <row r="5713" spans="1:4">
      <c r="A5713" s="489" t="str">
        <f t="shared" si="89"/>
        <v>2311202960介護予防訪問リハビリテーション</v>
      </c>
      <c r="B5713" s="489">
        <v>2311202960</v>
      </c>
      <c r="C5713" s="489" t="s">
        <v>2108</v>
      </c>
      <c r="D5713" s="489" t="s">
        <v>15155</v>
      </c>
    </row>
    <row r="5714" spans="1:4">
      <c r="A5714" s="489" t="str">
        <f t="shared" si="89"/>
        <v>2311202960介護予防訪問看護</v>
      </c>
      <c r="B5714" s="489">
        <v>2311202960</v>
      </c>
      <c r="C5714" s="489" t="s">
        <v>2103</v>
      </c>
      <c r="D5714" s="489" t="s">
        <v>15155</v>
      </c>
    </row>
    <row r="5715" spans="1:4">
      <c r="A5715" s="489" t="str">
        <f t="shared" si="89"/>
        <v>2311202960訪問リハビリテーション</v>
      </c>
      <c r="B5715" s="489">
        <v>2311202960</v>
      </c>
      <c r="C5715" s="489" t="s">
        <v>2104</v>
      </c>
      <c r="D5715" s="489" t="s">
        <v>15155</v>
      </c>
    </row>
    <row r="5716" spans="1:4">
      <c r="A5716" s="489" t="str">
        <f t="shared" si="89"/>
        <v>2311202960訪問看護</v>
      </c>
      <c r="B5716" s="489">
        <v>2311202960</v>
      </c>
      <c r="C5716" s="489" t="s">
        <v>2102</v>
      </c>
      <c r="D5716" s="489" t="s">
        <v>15155</v>
      </c>
    </row>
    <row r="5717" spans="1:4">
      <c r="A5717" s="489" t="str">
        <f t="shared" si="89"/>
        <v>2311202978介護予防通所リハビリテーション</v>
      </c>
      <c r="B5717" s="489">
        <v>2311202978</v>
      </c>
      <c r="C5717" s="489" t="s">
        <v>2512</v>
      </c>
      <c r="D5717" s="489" t="s">
        <v>15156</v>
      </c>
    </row>
    <row r="5718" spans="1:4">
      <c r="A5718" s="489" t="str">
        <f t="shared" si="89"/>
        <v>2311202978介護予防訪問リハビリテーション</v>
      </c>
      <c r="B5718" s="489">
        <v>2311202978</v>
      </c>
      <c r="C5718" s="489" t="s">
        <v>2108</v>
      </c>
      <c r="D5718" s="489" t="s">
        <v>15156</v>
      </c>
    </row>
    <row r="5719" spans="1:4">
      <c r="A5719" s="489" t="str">
        <f t="shared" si="89"/>
        <v>2311202978介護予防訪問看護</v>
      </c>
      <c r="B5719" s="489">
        <v>2311202978</v>
      </c>
      <c r="C5719" s="489" t="s">
        <v>2103</v>
      </c>
      <c r="D5719" s="489" t="s">
        <v>15156</v>
      </c>
    </row>
    <row r="5720" spans="1:4">
      <c r="A5720" s="489" t="str">
        <f t="shared" si="89"/>
        <v>2311202978通所リハビリテーション</v>
      </c>
      <c r="B5720" s="489">
        <v>2311202978</v>
      </c>
      <c r="C5720" s="489" t="s">
        <v>2511</v>
      </c>
      <c r="D5720" s="489" t="s">
        <v>15156</v>
      </c>
    </row>
    <row r="5721" spans="1:4">
      <c r="A5721" s="489" t="str">
        <f t="shared" si="89"/>
        <v>2311202978訪問リハビリテーション</v>
      </c>
      <c r="B5721" s="489">
        <v>2311202978</v>
      </c>
      <c r="C5721" s="489" t="s">
        <v>2104</v>
      </c>
      <c r="D5721" s="489" t="s">
        <v>15156</v>
      </c>
    </row>
    <row r="5722" spans="1:4">
      <c r="A5722" s="489" t="str">
        <f t="shared" si="89"/>
        <v>2311202978訪問看護</v>
      </c>
      <c r="B5722" s="489">
        <v>2311202978</v>
      </c>
      <c r="C5722" s="489" t="s">
        <v>2102</v>
      </c>
      <c r="D5722" s="489" t="s">
        <v>15156</v>
      </c>
    </row>
    <row r="5723" spans="1:4">
      <c r="A5723" s="489" t="str">
        <f t="shared" si="89"/>
        <v>2311202986介護予防訪問リハビリテーション</v>
      </c>
      <c r="B5723" s="489">
        <v>2311202986</v>
      </c>
      <c r="C5723" s="489" t="s">
        <v>2108</v>
      </c>
      <c r="D5723" s="489" t="s">
        <v>15157</v>
      </c>
    </row>
    <row r="5724" spans="1:4">
      <c r="A5724" s="489" t="str">
        <f t="shared" si="89"/>
        <v>2311202986介護予防訪問看護</v>
      </c>
      <c r="B5724" s="489">
        <v>2311202986</v>
      </c>
      <c r="C5724" s="489" t="s">
        <v>2103</v>
      </c>
      <c r="D5724" s="489" t="s">
        <v>15157</v>
      </c>
    </row>
    <row r="5725" spans="1:4">
      <c r="A5725" s="489" t="str">
        <f t="shared" si="89"/>
        <v>2311202986訪問リハビリテーション</v>
      </c>
      <c r="B5725" s="489">
        <v>2311202986</v>
      </c>
      <c r="C5725" s="489" t="s">
        <v>2104</v>
      </c>
      <c r="D5725" s="489" t="s">
        <v>15157</v>
      </c>
    </row>
    <row r="5726" spans="1:4">
      <c r="A5726" s="489" t="str">
        <f t="shared" si="89"/>
        <v>2311202986訪問看護</v>
      </c>
      <c r="B5726" s="489">
        <v>2311202986</v>
      </c>
      <c r="C5726" s="489" t="s">
        <v>2102</v>
      </c>
      <c r="D5726" s="489" t="s">
        <v>15157</v>
      </c>
    </row>
    <row r="5727" spans="1:4">
      <c r="A5727" s="489" t="str">
        <f t="shared" si="89"/>
        <v>2311202994介護予防訪問リハビリテーション</v>
      </c>
      <c r="B5727" s="489">
        <v>2311202994</v>
      </c>
      <c r="C5727" s="489" t="s">
        <v>2108</v>
      </c>
      <c r="D5727" s="489" t="s">
        <v>15158</v>
      </c>
    </row>
    <row r="5728" spans="1:4">
      <c r="A5728" s="489" t="str">
        <f t="shared" si="89"/>
        <v>2311202994介護予防訪問看護</v>
      </c>
      <c r="B5728" s="489">
        <v>2311202994</v>
      </c>
      <c r="C5728" s="489" t="s">
        <v>2103</v>
      </c>
      <c r="D5728" s="489" t="s">
        <v>15158</v>
      </c>
    </row>
    <row r="5729" spans="1:4">
      <c r="A5729" s="489" t="str">
        <f t="shared" si="89"/>
        <v>2311202994訪問リハビリテーション</v>
      </c>
      <c r="B5729" s="489">
        <v>2311202994</v>
      </c>
      <c r="C5729" s="489" t="s">
        <v>2104</v>
      </c>
      <c r="D5729" s="489" t="s">
        <v>15158</v>
      </c>
    </row>
    <row r="5730" spans="1:4">
      <c r="A5730" s="489" t="str">
        <f t="shared" si="89"/>
        <v>2311202994訪問看護</v>
      </c>
      <c r="B5730" s="489">
        <v>2311202994</v>
      </c>
      <c r="C5730" s="489" t="s">
        <v>2102</v>
      </c>
      <c r="D5730" s="489" t="s">
        <v>15158</v>
      </c>
    </row>
    <row r="5731" spans="1:4">
      <c r="A5731" s="489" t="str">
        <f t="shared" si="89"/>
        <v>2311203000介護予防訪問リハビリテーション</v>
      </c>
      <c r="B5731" s="489">
        <v>2311203000</v>
      </c>
      <c r="C5731" s="489" t="s">
        <v>2108</v>
      </c>
      <c r="D5731" s="489" t="s">
        <v>15159</v>
      </c>
    </row>
    <row r="5732" spans="1:4">
      <c r="A5732" s="489" t="str">
        <f t="shared" si="89"/>
        <v>2311203000介護予防訪問看護</v>
      </c>
      <c r="B5732" s="489">
        <v>2311203000</v>
      </c>
      <c r="C5732" s="489" t="s">
        <v>2103</v>
      </c>
      <c r="D5732" s="489" t="s">
        <v>15159</v>
      </c>
    </row>
    <row r="5733" spans="1:4">
      <c r="A5733" s="489" t="str">
        <f t="shared" si="89"/>
        <v>2311203000訪問リハビリテーション</v>
      </c>
      <c r="B5733" s="489">
        <v>2311203000</v>
      </c>
      <c r="C5733" s="489" t="s">
        <v>2104</v>
      </c>
      <c r="D5733" s="489" t="s">
        <v>15159</v>
      </c>
    </row>
    <row r="5734" spans="1:4">
      <c r="A5734" s="489" t="str">
        <f t="shared" si="89"/>
        <v>2311203000訪問看護</v>
      </c>
      <c r="B5734" s="489">
        <v>2311203000</v>
      </c>
      <c r="C5734" s="489" t="s">
        <v>2102</v>
      </c>
      <c r="D5734" s="489" t="s">
        <v>15159</v>
      </c>
    </row>
    <row r="5735" spans="1:4">
      <c r="A5735" s="489" t="str">
        <f t="shared" si="89"/>
        <v>2311203018介護予防訪問リハビリテーション</v>
      </c>
      <c r="B5735" s="489">
        <v>2311203018</v>
      </c>
      <c r="C5735" s="489" t="s">
        <v>2108</v>
      </c>
      <c r="D5735" s="489" t="s">
        <v>15160</v>
      </c>
    </row>
    <row r="5736" spans="1:4">
      <c r="A5736" s="489" t="str">
        <f t="shared" si="89"/>
        <v>2311203018介護予防訪問看護</v>
      </c>
      <c r="B5736" s="489">
        <v>2311203018</v>
      </c>
      <c r="C5736" s="489" t="s">
        <v>2103</v>
      </c>
      <c r="D5736" s="489" t="s">
        <v>15160</v>
      </c>
    </row>
    <row r="5737" spans="1:4">
      <c r="A5737" s="489" t="str">
        <f t="shared" si="89"/>
        <v>2311203018訪問リハビリテーション</v>
      </c>
      <c r="B5737" s="489">
        <v>2311203018</v>
      </c>
      <c r="C5737" s="489" t="s">
        <v>2104</v>
      </c>
      <c r="D5737" s="489" t="s">
        <v>15160</v>
      </c>
    </row>
    <row r="5738" spans="1:4">
      <c r="A5738" s="489" t="str">
        <f t="shared" si="89"/>
        <v>2311203018訪問看護</v>
      </c>
      <c r="B5738" s="489">
        <v>2311203018</v>
      </c>
      <c r="C5738" s="489" t="s">
        <v>2102</v>
      </c>
      <c r="D5738" s="489" t="s">
        <v>15160</v>
      </c>
    </row>
    <row r="5739" spans="1:4">
      <c r="A5739" s="489" t="str">
        <f t="shared" si="89"/>
        <v>2311203026介護予防訪問リハビリテーション</v>
      </c>
      <c r="B5739" s="489">
        <v>2311203026</v>
      </c>
      <c r="C5739" s="489" t="s">
        <v>2108</v>
      </c>
      <c r="D5739" s="489" t="s">
        <v>15161</v>
      </c>
    </row>
    <row r="5740" spans="1:4">
      <c r="A5740" s="489" t="str">
        <f t="shared" si="89"/>
        <v>2311203026介護予防訪問看護</v>
      </c>
      <c r="B5740" s="489">
        <v>2311203026</v>
      </c>
      <c r="C5740" s="489" t="s">
        <v>2103</v>
      </c>
      <c r="D5740" s="489" t="s">
        <v>15161</v>
      </c>
    </row>
    <row r="5741" spans="1:4">
      <c r="A5741" s="489" t="str">
        <f t="shared" si="89"/>
        <v>2311203026訪問リハビリテーション</v>
      </c>
      <c r="B5741" s="489">
        <v>2311203026</v>
      </c>
      <c r="C5741" s="489" t="s">
        <v>2104</v>
      </c>
      <c r="D5741" s="489" t="s">
        <v>15161</v>
      </c>
    </row>
    <row r="5742" spans="1:4">
      <c r="A5742" s="489" t="str">
        <f t="shared" si="89"/>
        <v>2311203026訪問看護</v>
      </c>
      <c r="B5742" s="489">
        <v>2311203026</v>
      </c>
      <c r="C5742" s="489" t="s">
        <v>2102</v>
      </c>
      <c r="D5742" s="489" t="s">
        <v>15161</v>
      </c>
    </row>
    <row r="5743" spans="1:4">
      <c r="A5743" s="489" t="str">
        <f t="shared" si="89"/>
        <v>2311203034介護予防訪問リハビリテーション</v>
      </c>
      <c r="B5743" s="489">
        <v>2311203034</v>
      </c>
      <c r="C5743" s="489" t="s">
        <v>2108</v>
      </c>
      <c r="D5743" s="489" t="s">
        <v>15162</v>
      </c>
    </row>
    <row r="5744" spans="1:4">
      <c r="A5744" s="489" t="str">
        <f t="shared" si="89"/>
        <v>2311203034介護予防訪問看護</v>
      </c>
      <c r="B5744" s="489">
        <v>2311203034</v>
      </c>
      <c r="C5744" s="489" t="s">
        <v>2103</v>
      </c>
      <c r="D5744" s="489" t="s">
        <v>15162</v>
      </c>
    </row>
    <row r="5745" spans="1:4">
      <c r="A5745" s="489" t="str">
        <f t="shared" si="89"/>
        <v>2311203034訪問リハビリテーション</v>
      </c>
      <c r="B5745" s="489">
        <v>2311203034</v>
      </c>
      <c r="C5745" s="489" t="s">
        <v>2104</v>
      </c>
      <c r="D5745" s="489" t="s">
        <v>15162</v>
      </c>
    </row>
    <row r="5746" spans="1:4">
      <c r="A5746" s="489" t="str">
        <f t="shared" si="89"/>
        <v>2311203034訪問看護</v>
      </c>
      <c r="B5746" s="489">
        <v>2311203034</v>
      </c>
      <c r="C5746" s="489" t="s">
        <v>2102</v>
      </c>
      <c r="D5746" s="489" t="s">
        <v>15162</v>
      </c>
    </row>
    <row r="5747" spans="1:4">
      <c r="A5747" s="489" t="str">
        <f t="shared" si="89"/>
        <v>2311300673介護予防訪問リハビリテーション</v>
      </c>
      <c r="B5747" s="489">
        <v>2311300673</v>
      </c>
      <c r="C5747" s="489" t="s">
        <v>2108</v>
      </c>
      <c r="D5747" s="489" t="s">
        <v>15163</v>
      </c>
    </row>
    <row r="5748" spans="1:4">
      <c r="A5748" s="489" t="str">
        <f t="shared" si="89"/>
        <v>2311300673介護予防訪問看護</v>
      </c>
      <c r="B5748" s="489">
        <v>2311300673</v>
      </c>
      <c r="C5748" s="489" t="s">
        <v>2103</v>
      </c>
      <c r="D5748" s="489" t="s">
        <v>15163</v>
      </c>
    </row>
    <row r="5749" spans="1:4">
      <c r="A5749" s="489" t="str">
        <f t="shared" si="89"/>
        <v>2311300673訪問リハビリテーション</v>
      </c>
      <c r="B5749" s="489">
        <v>2311300673</v>
      </c>
      <c r="C5749" s="489" t="s">
        <v>2104</v>
      </c>
      <c r="D5749" s="489" t="s">
        <v>15163</v>
      </c>
    </row>
    <row r="5750" spans="1:4">
      <c r="A5750" s="489" t="str">
        <f t="shared" si="89"/>
        <v>2311300673訪問看護</v>
      </c>
      <c r="B5750" s="489">
        <v>2311300673</v>
      </c>
      <c r="C5750" s="489" t="s">
        <v>2102</v>
      </c>
      <c r="D5750" s="489" t="s">
        <v>15163</v>
      </c>
    </row>
    <row r="5751" spans="1:4">
      <c r="A5751" s="489" t="str">
        <f t="shared" si="89"/>
        <v>2311300863介護予防通所リハビリテーション</v>
      </c>
      <c r="B5751" s="489">
        <v>2311300863</v>
      </c>
      <c r="C5751" s="489" t="s">
        <v>2512</v>
      </c>
      <c r="D5751" s="489" t="s">
        <v>4162</v>
      </c>
    </row>
    <row r="5752" spans="1:4">
      <c r="A5752" s="489" t="str">
        <f t="shared" si="89"/>
        <v>2311300863介護予防訪問リハビリテーション</v>
      </c>
      <c r="B5752" s="489">
        <v>2311300863</v>
      </c>
      <c r="C5752" s="489" t="s">
        <v>2108</v>
      </c>
      <c r="D5752" s="489" t="s">
        <v>4162</v>
      </c>
    </row>
    <row r="5753" spans="1:4">
      <c r="A5753" s="489" t="str">
        <f t="shared" si="89"/>
        <v>2311300863介護予防訪問看護</v>
      </c>
      <c r="B5753" s="489">
        <v>2311300863</v>
      </c>
      <c r="C5753" s="489" t="s">
        <v>2103</v>
      </c>
      <c r="D5753" s="489" t="s">
        <v>4162</v>
      </c>
    </row>
    <row r="5754" spans="1:4">
      <c r="A5754" s="489" t="str">
        <f t="shared" si="89"/>
        <v>2311300863通所リハビリテーション</v>
      </c>
      <c r="B5754" s="489">
        <v>2311300863</v>
      </c>
      <c r="C5754" s="489" t="s">
        <v>2511</v>
      </c>
      <c r="D5754" s="489" t="s">
        <v>4162</v>
      </c>
    </row>
    <row r="5755" spans="1:4">
      <c r="A5755" s="489" t="str">
        <f t="shared" si="89"/>
        <v>2311300863訪問リハビリテーション</v>
      </c>
      <c r="B5755" s="489">
        <v>2311300863</v>
      </c>
      <c r="C5755" s="489" t="s">
        <v>2104</v>
      </c>
      <c r="D5755" s="489" t="s">
        <v>4162</v>
      </c>
    </row>
    <row r="5756" spans="1:4">
      <c r="A5756" s="489" t="str">
        <f t="shared" si="89"/>
        <v>2311300863訪問看護</v>
      </c>
      <c r="B5756" s="489">
        <v>2311300863</v>
      </c>
      <c r="C5756" s="489" t="s">
        <v>2102</v>
      </c>
      <c r="D5756" s="489" t="s">
        <v>4162</v>
      </c>
    </row>
    <row r="5757" spans="1:4">
      <c r="A5757" s="489" t="str">
        <f t="shared" si="89"/>
        <v>2311300962介護予防訪問リハビリテーション</v>
      </c>
      <c r="B5757" s="489">
        <v>2311300962</v>
      </c>
      <c r="C5757" s="489" t="s">
        <v>2108</v>
      </c>
      <c r="D5757" s="489" t="s">
        <v>15164</v>
      </c>
    </row>
    <row r="5758" spans="1:4">
      <c r="A5758" s="489" t="str">
        <f t="shared" si="89"/>
        <v>2311300962介護予防訪問看護</v>
      </c>
      <c r="B5758" s="489">
        <v>2311300962</v>
      </c>
      <c r="C5758" s="489" t="s">
        <v>2103</v>
      </c>
      <c r="D5758" s="489" t="s">
        <v>15164</v>
      </c>
    </row>
    <row r="5759" spans="1:4">
      <c r="A5759" s="489" t="str">
        <f t="shared" si="89"/>
        <v>2311300962訪問リハビリテーション</v>
      </c>
      <c r="B5759" s="489">
        <v>2311300962</v>
      </c>
      <c r="C5759" s="489" t="s">
        <v>2104</v>
      </c>
      <c r="D5759" s="489" t="s">
        <v>15164</v>
      </c>
    </row>
    <row r="5760" spans="1:4">
      <c r="A5760" s="489" t="str">
        <f t="shared" si="89"/>
        <v>2311300962訪問看護</v>
      </c>
      <c r="B5760" s="489">
        <v>2311300962</v>
      </c>
      <c r="C5760" s="489" t="s">
        <v>2102</v>
      </c>
      <c r="D5760" s="489" t="s">
        <v>15164</v>
      </c>
    </row>
    <row r="5761" spans="1:4">
      <c r="A5761" s="489" t="str">
        <f t="shared" si="89"/>
        <v>2311301010介護予防訪問リハビリテーション</v>
      </c>
      <c r="B5761" s="489">
        <v>2311301010</v>
      </c>
      <c r="C5761" s="489" t="s">
        <v>2108</v>
      </c>
      <c r="D5761" s="489" t="s">
        <v>15165</v>
      </c>
    </row>
    <row r="5762" spans="1:4">
      <c r="A5762" s="489" t="str">
        <f t="shared" ref="A5762:A5825" si="90">B5762&amp;C5762</f>
        <v>2311301010介護予防訪問看護</v>
      </c>
      <c r="B5762" s="489">
        <v>2311301010</v>
      </c>
      <c r="C5762" s="489" t="s">
        <v>2103</v>
      </c>
      <c r="D5762" s="489" t="s">
        <v>15165</v>
      </c>
    </row>
    <row r="5763" spans="1:4">
      <c r="A5763" s="489" t="str">
        <f t="shared" si="90"/>
        <v>2311301010訪問リハビリテーション</v>
      </c>
      <c r="B5763" s="489">
        <v>2311301010</v>
      </c>
      <c r="C5763" s="489" t="s">
        <v>2104</v>
      </c>
      <c r="D5763" s="489" t="s">
        <v>15165</v>
      </c>
    </row>
    <row r="5764" spans="1:4">
      <c r="A5764" s="489" t="str">
        <f t="shared" si="90"/>
        <v>2311301010訪問看護</v>
      </c>
      <c r="B5764" s="489">
        <v>2311301010</v>
      </c>
      <c r="C5764" s="489" t="s">
        <v>2102</v>
      </c>
      <c r="D5764" s="489" t="s">
        <v>15165</v>
      </c>
    </row>
    <row r="5765" spans="1:4">
      <c r="A5765" s="489" t="str">
        <f t="shared" si="90"/>
        <v>2311301036介護予防訪問リハビリテーション</v>
      </c>
      <c r="B5765" s="489">
        <v>2311301036</v>
      </c>
      <c r="C5765" s="489" t="s">
        <v>2108</v>
      </c>
      <c r="D5765" s="489" t="s">
        <v>14075</v>
      </c>
    </row>
    <row r="5766" spans="1:4">
      <c r="A5766" s="489" t="str">
        <f t="shared" si="90"/>
        <v>2311301036介護予防訪問看護</v>
      </c>
      <c r="B5766" s="489">
        <v>2311301036</v>
      </c>
      <c r="C5766" s="489" t="s">
        <v>2103</v>
      </c>
      <c r="D5766" s="489" t="s">
        <v>14075</v>
      </c>
    </row>
    <row r="5767" spans="1:4">
      <c r="A5767" s="489" t="str">
        <f t="shared" si="90"/>
        <v>2311301036訪問リハビリテーション</v>
      </c>
      <c r="B5767" s="489">
        <v>2311301036</v>
      </c>
      <c r="C5767" s="489" t="s">
        <v>2104</v>
      </c>
      <c r="D5767" s="489" t="s">
        <v>14075</v>
      </c>
    </row>
    <row r="5768" spans="1:4">
      <c r="A5768" s="489" t="str">
        <f t="shared" si="90"/>
        <v>2311301036訪問看護</v>
      </c>
      <c r="B5768" s="489">
        <v>2311301036</v>
      </c>
      <c r="C5768" s="489" t="s">
        <v>2102</v>
      </c>
      <c r="D5768" s="489" t="s">
        <v>14075</v>
      </c>
    </row>
    <row r="5769" spans="1:4">
      <c r="A5769" s="489" t="str">
        <f t="shared" si="90"/>
        <v>2311301093介護予防訪問リハビリテーション</v>
      </c>
      <c r="B5769" s="489">
        <v>2311301093</v>
      </c>
      <c r="C5769" s="489" t="s">
        <v>2108</v>
      </c>
      <c r="D5769" s="489" t="s">
        <v>15166</v>
      </c>
    </row>
    <row r="5770" spans="1:4">
      <c r="A5770" s="489" t="str">
        <f t="shared" si="90"/>
        <v>2311301093介護予防訪問看護</v>
      </c>
      <c r="B5770" s="489">
        <v>2311301093</v>
      </c>
      <c r="C5770" s="489" t="s">
        <v>2103</v>
      </c>
      <c r="D5770" s="489" t="s">
        <v>15166</v>
      </c>
    </row>
    <row r="5771" spans="1:4">
      <c r="A5771" s="489" t="str">
        <f t="shared" si="90"/>
        <v>2311301093訪問リハビリテーション</v>
      </c>
      <c r="B5771" s="489">
        <v>2311301093</v>
      </c>
      <c r="C5771" s="489" t="s">
        <v>2104</v>
      </c>
      <c r="D5771" s="489" t="s">
        <v>15166</v>
      </c>
    </row>
    <row r="5772" spans="1:4">
      <c r="A5772" s="489" t="str">
        <f t="shared" si="90"/>
        <v>2311301093訪問看護</v>
      </c>
      <c r="B5772" s="489">
        <v>2311301093</v>
      </c>
      <c r="C5772" s="489" t="s">
        <v>2102</v>
      </c>
      <c r="D5772" s="489" t="s">
        <v>15166</v>
      </c>
    </row>
    <row r="5773" spans="1:4">
      <c r="A5773" s="489" t="str">
        <f t="shared" si="90"/>
        <v>2311301119介護予防訪問リハビリテーション</v>
      </c>
      <c r="B5773" s="489">
        <v>2311301119</v>
      </c>
      <c r="C5773" s="489" t="s">
        <v>2108</v>
      </c>
      <c r="D5773" s="489" t="s">
        <v>15167</v>
      </c>
    </row>
    <row r="5774" spans="1:4">
      <c r="A5774" s="489" t="str">
        <f t="shared" si="90"/>
        <v>2311301119介護予防訪問看護</v>
      </c>
      <c r="B5774" s="489">
        <v>2311301119</v>
      </c>
      <c r="C5774" s="489" t="s">
        <v>2103</v>
      </c>
      <c r="D5774" s="489" t="s">
        <v>15167</v>
      </c>
    </row>
    <row r="5775" spans="1:4">
      <c r="A5775" s="489" t="str">
        <f t="shared" si="90"/>
        <v>2311301119訪問リハビリテーション</v>
      </c>
      <c r="B5775" s="489">
        <v>2311301119</v>
      </c>
      <c r="C5775" s="489" t="s">
        <v>2104</v>
      </c>
      <c r="D5775" s="489" t="s">
        <v>15167</v>
      </c>
    </row>
    <row r="5776" spans="1:4">
      <c r="A5776" s="489" t="str">
        <f t="shared" si="90"/>
        <v>2311301119訪問看護</v>
      </c>
      <c r="B5776" s="489">
        <v>2311301119</v>
      </c>
      <c r="C5776" s="489" t="s">
        <v>2102</v>
      </c>
      <c r="D5776" s="489" t="s">
        <v>15167</v>
      </c>
    </row>
    <row r="5777" spans="1:4">
      <c r="A5777" s="489" t="str">
        <f t="shared" si="90"/>
        <v>2311301135介護予防訪問リハビリテーション</v>
      </c>
      <c r="B5777" s="489">
        <v>2311301135</v>
      </c>
      <c r="C5777" s="489" t="s">
        <v>2108</v>
      </c>
      <c r="D5777" s="489" t="s">
        <v>15168</v>
      </c>
    </row>
    <row r="5778" spans="1:4">
      <c r="A5778" s="489" t="str">
        <f t="shared" si="90"/>
        <v>2311301135介護予防訪問看護</v>
      </c>
      <c r="B5778" s="489">
        <v>2311301135</v>
      </c>
      <c r="C5778" s="489" t="s">
        <v>2103</v>
      </c>
      <c r="D5778" s="489" t="s">
        <v>15168</v>
      </c>
    </row>
    <row r="5779" spans="1:4">
      <c r="A5779" s="489" t="str">
        <f t="shared" si="90"/>
        <v>2311301135訪問リハビリテーション</v>
      </c>
      <c r="B5779" s="489">
        <v>2311301135</v>
      </c>
      <c r="C5779" s="489" t="s">
        <v>2104</v>
      </c>
      <c r="D5779" s="489" t="s">
        <v>15168</v>
      </c>
    </row>
    <row r="5780" spans="1:4">
      <c r="A5780" s="489" t="str">
        <f t="shared" si="90"/>
        <v>2311301135訪問看護</v>
      </c>
      <c r="B5780" s="489">
        <v>2311301135</v>
      </c>
      <c r="C5780" s="489" t="s">
        <v>2102</v>
      </c>
      <c r="D5780" s="489" t="s">
        <v>15168</v>
      </c>
    </row>
    <row r="5781" spans="1:4">
      <c r="A5781" s="489" t="str">
        <f t="shared" si="90"/>
        <v>2311301143介護予防訪問リハビリテーション</v>
      </c>
      <c r="B5781" s="489">
        <v>2311301143</v>
      </c>
      <c r="C5781" s="489" t="s">
        <v>2108</v>
      </c>
      <c r="D5781" s="489" t="s">
        <v>15169</v>
      </c>
    </row>
    <row r="5782" spans="1:4">
      <c r="A5782" s="489" t="str">
        <f t="shared" si="90"/>
        <v>2311301143介護予防訪問看護</v>
      </c>
      <c r="B5782" s="489">
        <v>2311301143</v>
      </c>
      <c r="C5782" s="489" t="s">
        <v>2103</v>
      </c>
      <c r="D5782" s="489" t="s">
        <v>15169</v>
      </c>
    </row>
    <row r="5783" spans="1:4">
      <c r="A5783" s="489" t="str">
        <f t="shared" si="90"/>
        <v>2311301143訪問リハビリテーション</v>
      </c>
      <c r="B5783" s="489">
        <v>2311301143</v>
      </c>
      <c r="C5783" s="489" t="s">
        <v>2104</v>
      </c>
      <c r="D5783" s="489" t="s">
        <v>15169</v>
      </c>
    </row>
    <row r="5784" spans="1:4">
      <c r="A5784" s="489" t="str">
        <f t="shared" si="90"/>
        <v>2311301143訪問看護</v>
      </c>
      <c r="B5784" s="489">
        <v>2311301143</v>
      </c>
      <c r="C5784" s="489" t="s">
        <v>2102</v>
      </c>
      <c r="D5784" s="489" t="s">
        <v>15169</v>
      </c>
    </row>
    <row r="5785" spans="1:4">
      <c r="A5785" s="489" t="str">
        <f t="shared" si="90"/>
        <v>2311301218介護予防通所リハビリテーション</v>
      </c>
      <c r="B5785" s="489">
        <v>2311301218</v>
      </c>
      <c r="C5785" s="489" t="s">
        <v>2512</v>
      </c>
      <c r="D5785" s="489" t="s">
        <v>15170</v>
      </c>
    </row>
    <row r="5786" spans="1:4">
      <c r="A5786" s="489" t="str">
        <f t="shared" si="90"/>
        <v>2311301218介護予防訪問看護</v>
      </c>
      <c r="B5786" s="489">
        <v>2311301218</v>
      </c>
      <c r="C5786" s="489" t="s">
        <v>2103</v>
      </c>
      <c r="D5786" s="489" t="s">
        <v>15170</v>
      </c>
    </row>
    <row r="5787" spans="1:4">
      <c r="A5787" s="489" t="str">
        <f t="shared" si="90"/>
        <v>2311301218通所リハビリテーション</v>
      </c>
      <c r="B5787" s="489">
        <v>2311301218</v>
      </c>
      <c r="C5787" s="489" t="s">
        <v>2511</v>
      </c>
      <c r="D5787" s="489" t="s">
        <v>15170</v>
      </c>
    </row>
    <row r="5788" spans="1:4">
      <c r="A5788" s="489" t="str">
        <f t="shared" si="90"/>
        <v>2311301218訪問看護</v>
      </c>
      <c r="B5788" s="489">
        <v>2311301218</v>
      </c>
      <c r="C5788" s="489" t="s">
        <v>2102</v>
      </c>
      <c r="D5788" s="489" t="s">
        <v>15170</v>
      </c>
    </row>
    <row r="5789" spans="1:4">
      <c r="A5789" s="489" t="str">
        <f t="shared" si="90"/>
        <v>2311301226介護予防訪問リハビリテーション</v>
      </c>
      <c r="B5789" s="489">
        <v>2311301226</v>
      </c>
      <c r="C5789" s="489" t="s">
        <v>2108</v>
      </c>
      <c r="D5789" s="489" t="s">
        <v>15171</v>
      </c>
    </row>
    <row r="5790" spans="1:4">
      <c r="A5790" s="489" t="str">
        <f t="shared" si="90"/>
        <v>2311301226介護予防訪問看護</v>
      </c>
      <c r="B5790" s="489">
        <v>2311301226</v>
      </c>
      <c r="C5790" s="489" t="s">
        <v>2103</v>
      </c>
      <c r="D5790" s="489" t="s">
        <v>15171</v>
      </c>
    </row>
    <row r="5791" spans="1:4">
      <c r="A5791" s="489" t="str">
        <f t="shared" si="90"/>
        <v>2311301226訪問リハビリテーション</v>
      </c>
      <c r="B5791" s="489">
        <v>2311301226</v>
      </c>
      <c r="C5791" s="489" t="s">
        <v>2104</v>
      </c>
      <c r="D5791" s="489" t="s">
        <v>15171</v>
      </c>
    </row>
    <row r="5792" spans="1:4">
      <c r="A5792" s="489" t="str">
        <f t="shared" si="90"/>
        <v>2311301226訪問看護</v>
      </c>
      <c r="B5792" s="489">
        <v>2311301226</v>
      </c>
      <c r="C5792" s="489" t="s">
        <v>2102</v>
      </c>
      <c r="D5792" s="489" t="s">
        <v>15171</v>
      </c>
    </row>
    <row r="5793" spans="1:4">
      <c r="A5793" s="489" t="str">
        <f t="shared" si="90"/>
        <v>2311301234介護予防訪問看護</v>
      </c>
      <c r="B5793" s="489">
        <v>2311301234</v>
      </c>
      <c r="C5793" s="489" t="s">
        <v>2103</v>
      </c>
      <c r="D5793" s="489" t="s">
        <v>15172</v>
      </c>
    </row>
    <row r="5794" spans="1:4">
      <c r="A5794" s="489" t="str">
        <f t="shared" si="90"/>
        <v>2311301234訪問看護</v>
      </c>
      <c r="B5794" s="489">
        <v>2311301234</v>
      </c>
      <c r="C5794" s="489" t="s">
        <v>2102</v>
      </c>
      <c r="D5794" s="489" t="s">
        <v>15172</v>
      </c>
    </row>
    <row r="5795" spans="1:4">
      <c r="A5795" s="489" t="str">
        <f t="shared" si="90"/>
        <v>2311301283介護予防訪問リハビリテーション</v>
      </c>
      <c r="B5795" s="489">
        <v>2311301283</v>
      </c>
      <c r="C5795" s="489" t="s">
        <v>2108</v>
      </c>
      <c r="D5795" s="489" t="s">
        <v>15173</v>
      </c>
    </row>
    <row r="5796" spans="1:4">
      <c r="A5796" s="489" t="str">
        <f t="shared" si="90"/>
        <v>2311301283介護予防訪問看護</v>
      </c>
      <c r="B5796" s="489">
        <v>2311301283</v>
      </c>
      <c r="C5796" s="489" t="s">
        <v>2103</v>
      </c>
      <c r="D5796" s="489" t="s">
        <v>15173</v>
      </c>
    </row>
    <row r="5797" spans="1:4">
      <c r="A5797" s="489" t="str">
        <f t="shared" si="90"/>
        <v>2311301283訪問リハビリテーション</v>
      </c>
      <c r="B5797" s="489">
        <v>2311301283</v>
      </c>
      <c r="C5797" s="489" t="s">
        <v>2104</v>
      </c>
      <c r="D5797" s="489" t="s">
        <v>15173</v>
      </c>
    </row>
    <row r="5798" spans="1:4">
      <c r="A5798" s="489" t="str">
        <f t="shared" si="90"/>
        <v>2311301283訪問看護</v>
      </c>
      <c r="B5798" s="489">
        <v>2311301283</v>
      </c>
      <c r="C5798" s="489" t="s">
        <v>2102</v>
      </c>
      <c r="D5798" s="489" t="s">
        <v>15173</v>
      </c>
    </row>
    <row r="5799" spans="1:4">
      <c r="A5799" s="489" t="str">
        <f t="shared" si="90"/>
        <v>2311301309介護予防訪問看護</v>
      </c>
      <c r="B5799" s="489">
        <v>2311301309</v>
      </c>
      <c r="C5799" s="489" t="s">
        <v>2103</v>
      </c>
      <c r="D5799" s="489" t="s">
        <v>15174</v>
      </c>
    </row>
    <row r="5800" spans="1:4">
      <c r="A5800" s="489" t="str">
        <f t="shared" si="90"/>
        <v>2311301309訪問看護</v>
      </c>
      <c r="B5800" s="489">
        <v>2311301309</v>
      </c>
      <c r="C5800" s="489" t="s">
        <v>2102</v>
      </c>
      <c r="D5800" s="489" t="s">
        <v>15174</v>
      </c>
    </row>
    <row r="5801" spans="1:4">
      <c r="A5801" s="489" t="str">
        <f t="shared" si="90"/>
        <v>2311301325介護予防訪問リハビリテーション</v>
      </c>
      <c r="B5801" s="489">
        <v>2311301325</v>
      </c>
      <c r="C5801" s="489" t="s">
        <v>2108</v>
      </c>
      <c r="D5801" s="489" t="s">
        <v>15175</v>
      </c>
    </row>
    <row r="5802" spans="1:4">
      <c r="A5802" s="489" t="str">
        <f t="shared" si="90"/>
        <v>2311301325介護予防訪問看護</v>
      </c>
      <c r="B5802" s="489">
        <v>2311301325</v>
      </c>
      <c r="C5802" s="489" t="s">
        <v>2103</v>
      </c>
      <c r="D5802" s="489" t="s">
        <v>15175</v>
      </c>
    </row>
    <row r="5803" spans="1:4">
      <c r="A5803" s="489" t="str">
        <f t="shared" si="90"/>
        <v>2311301325訪問リハビリテーション</v>
      </c>
      <c r="B5803" s="489">
        <v>2311301325</v>
      </c>
      <c r="C5803" s="489" t="s">
        <v>2104</v>
      </c>
      <c r="D5803" s="489" t="s">
        <v>15175</v>
      </c>
    </row>
    <row r="5804" spans="1:4">
      <c r="A5804" s="489" t="str">
        <f t="shared" si="90"/>
        <v>2311301325訪問看護</v>
      </c>
      <c r="B5804" s="489">
        <v>2311301325</v>
      </c>
      <c r="C5804" s="489" t="s">
        <v>2102</v>
      </c>
      <c r="D5804" s="489" t="s">
        <v>15175</v>
      </c>
    </row>
    <row r="5805" spans="1:4">
      <c r="A5805" s="489" t="str">
        <f t="shared" si="90"/>
        <v>2311301374介護予防訪問看護</v>
      </c>
      <c r="B5805" s="489">
        <v>2311301374</v>
      </c>
      <c r="C5805" s="489" t="s">
        <v>2103</v>
      </c>
      <c r="D5805" s="489" t="s">
        <v>15176</v>
      </c>
    </row>
    <row r="5806" spans="1:4">
      <c r="A5806" s="489" t="str">
        <f t="shared" si="90"/>
        <v>2311301374訪問看護</v>
      </c>
      <c r="B5806" s="489">
        <v>2311301374</v>
      </c>
      <c r="C5806" s="489" t="s">
        <v>2102</v>
      </c>
      <c r="D5806" s="489" t="s">
        <v>15176</v>
      </c>
    </row>
    <row r="5807" spans="1:4">
      <c r="A5807" s="489" t="str">
        <f t="shared" si="90"/>
        <v>2311301382介護予防訪問リハビリテーション</v>
      </c>
      <c r="B5807" s="489">
        <v>2311301382</v>
      </c>
      <c r="C5807" s="489" t="s">
        <v>2108</v>
      </c>
      <c r="D5807" s="489" t="s">
        <v>15177</v>
      </c>
    </row>
    <row r="5808" spans="1:4">
      <c r="A5808" s="489" t="str">
        <f t="shared" si="90"/>
        <v>2311301382介護予防訪問看護</v>
      </c>
      <c r="B5808" s="489">
        <v>2311301382</v>
      </c>
      <c r="C5808" s="489" t="s">
        <v>2103</v>
      </c>
      <c r="D5808" s="489" t="s">
        <v>15177</v>
      </c>
    </row>
    <row r="5809" spans="1:4">
      <c r="A5809" s="489" t="str">
        <f t="shared" si="90"/>
        <v>2311301382訪問リハビリテーション</v>
      </c>
      <c r="B5809" s="489">
        <v>2311301382</v>
      </c>
      <c r="C5809" s="489" t="s">
        <v>2104</v>
      </c>
      <c r="D5809" s="489" t="s">
        <v>15177</v>
      </c>
    </row>
    <row r="5810" spans="1:4">
      <c r="A5810" s="489" t="str">
        <f t="shared" si="90"/>
        <v>2311301382訪問看護</v>
      </c>
      <c r="B5810" s="489">
        <v>2311301382</v>
      </c>
      <c r="C5810" s="489" t="s">
        <v>2102</v>
      </c>
      <c r="D5810" s="489" t="s">
        <v>15177</v>
      </c>
    </row>
    <row r="5811" spans="1:4">
      <c r="A5811" s="489" t="str">
        <f t="shared" si="90"/>
        <v>2311301457介護予防訪問リハビリテーション</v>
      </c>
      <c r="B5811" s="489">
        <v>2311301457</v>
      </c>
      <c r="C5811" s="489" t="s">
        <v>2108</v>
      </c>
      <c r="D5811" s="489" t="s">
        <v>15178</v>
      </c>
    </row>
    <row r="5812" spans="1:4">
      <c r="A5812" s="489" t="str">
        <f t="shared" si="90"/>
        <v>2311301457介護予防訪問看護</v>
      </c>
      <c r="B5812" s="489">
        <v>2311301457</v>
      </c>
      <c r="C5812" s="489" t="s">
        <v>2103</v>
      </c>
      <c r="D5812" s="489" t="s">
        <v>15178</v>
      </c>
    </row>
    <row r="5813" spans="1:4">
      <c r="A5813" s="489" t="str">
        <f t="shared" si="90"/>
        <v>2311301457訪問リハビリテーション</v>
      </c>
      <c r="B5813" s="489">
        <v>2311301457</v>
      </c>
      <c r="C5813" s="489" t="s">
        <v>2104</v>
      </c>
      <c r="D5813" s="489" t="s">
        <v>15178</v>
      </c>
    </row>
    <row r="5814" spans="1:4">
      <c r="A5814" s="489" t="str">
        <f t="shared" si="90"/>
        <v>2311301457訪問看護</v>
      </c>
      <c r="B5814" s="489">
        <v>2311301457</v>
      </c>
      <c r="C5814" s="489" t="s">
        <v>2102</v>
      </c>
      <c r="D5814" s="489" t="s">
        <v>15178</v>
      </c>
    </row>
    <row r="5815" spans="1:4">
      <c r="A5815" s="489" t="str">
        <f t="shared" si="90"/>
        <v>2311301465介護予防訪問リハビリテーション</v>
      </c>
      <c r="B5815" s="489">
        <v>2311301465</v>
      </c>
      <c r="C5815" s="489" t="s">
        <v>2108</v>
      </c>
      <c r="D5815" s="489" t="s">
        <v>15179</v>
      </c>
    </row>
    <row r="5816" spans="1:4">
      <c r="A5816" s="489" t="str">
        <f t="shared" si="90"/>
        <v>2311301465介護予防訪問看護</v>
      </c>
      <c r="B5816" s="489">
        <v>2311301465</v>
      </c>
      <c r="C5816" s="489" t="s">
        <v>2103</v>
      </c>
      <c r="D5816" s="489" t="s">
        <v>15179</v>
      </c>
    </row>
    <row r="5817" spans="1:4">
      <c r="A5817" s="489" t="str">
        <f t="shared" si="90"/>
        <v>2311301465訪問リハビリテーション</v>
      </c>
      <c r="B5817" s="489">
        <v>2311301465</v>
      </c>
      <c r="C5817" s="489" t="s">
        <v>2104</v>
      </c>
      <c r="D5817" s="489" t="s">
        <v>15179</v>
      </c>
    </row>
    <row r="5818" spans="1:4">
      <c r="A5818" s="489" t="str">
        <f t="shared" si="90"/>
        <v>2311301465訪問看護</v>
      </c>
      <c r="B5818" s="489">
        <v>2311301465</v>
      </c>
      <c r="C5818" s="489" t="s">
        <v>2102</v>
      </c>
      <c r="D5818" s="489" t="s">
        <v>15179</v>
      </c>
    </row>
    <row r="5819" spans="1:4">
      <c r="A5819" s="489" t="str">
        <f t="shared" si="90"/>
        <v>2311301481介護予防訪問リハビリテーション</v>
      </c>
      <c r="B5819" s="489">
        <v>2311301481</v>
      </c>
      <c r="C5819" s="489" t="s">
        <v>2108</v>
      </c>
      <c r="D5819" s="489" t="s">
        <v>15180</v>
      </c>
    </row>
    <row r="5820" spans="1:4">
      <c r="A5820" s="489" t="str">
        <f t="shared" si="90"/>
        <v>2311301481介護予防訪問看護</v>
      </c>
      <c r="B5820" s="489">
        <v>2311301481</v>
      </c>
      <c r="C5820" s="489" t="s">
        <v>2103</v>
      </c>
      <c r="D5820" s="489" t="s">
        <v>15180</v>
      </c>
    </row>
    <row r="5821" spans="1:4">
      <c r="A5821" s="489" t="str">
        <f t="shared" si="90"/>
        <v>2311301481訪問リハビリテーション</v>
      </c>
      <c r="B5821" s="489">
        <v>2311301481</v>
      </c>
      <c r="C5821" s="489" t="s">
        <v>2104</v>
      </c>
      <c r="D5821" s="489" t="s">
        <v>15180</v>
      </c>
    </row>
    <row r="5822" spans="1:4">
      <c r="A5822" s="489" t="str">
        <f t="shared" si="90"/>
        <v>2311301481訪問看護</v>
      </c>
      <c r="B5822" s="489">
        <v>2311301481</v>
      </c>
      <c r="C5822" s="489" t="s">
        <v>2102</v>
      </c>
      <c r="D5822" s="489" t="s">
        <v>15180</v>
      </c>
    </row>
    <row r="5823" spans="1:4">
      <c r="A5823" s="489" t="str">
        <f t="shared" si="90"/>
        <v>2311301507介護予防訪問リハビリテーション</v>
      </c>
      <c r="B5823" s="489">
        <v>2311301507</v>
      </c>
      <c r="C5823" s="489" t="s">
        <v>2108</v>
      </c>
      <c r="D5823" s="489" t="s">
        <v>15181</v>
      </c>
    </row>
    <row r="5824" spans="1:4">
      <c r="A5824" s="489" t="str">
        <f t="shared" si="90"/>
        <v>2311301507介護予防訪問看護</v>
      </c>
      <c r="B5824" s="489">
        <v>2311301507</v>
      </c>
      <c r="C5824" s="489" t="s">
        <v>2103</v>
      </c>
      <c r="D5824" s="489" t="s">
        <v>15181</v>
      </c>
    </row>
    <row r="5825" spans="1:4">
      <c r="A5825" s="489" t="str">
        <f t="shared" si="90"/>
        <v>2311301507訪問リハビリテーション</v>
      </c>
      <c r="B5825" s="489">
        <v>2311301507</v>
      </c>
      <c r="C5825" s="489" t="s">
        <v>2104</v>
      </c>
      <c r="D5825" s="489" t="s">
        <v>15181</v>
      </c>
    </row>
    <row r="5826" spans="1:4">
      <c r="A5826" s="489" t="str">
        <f t="shared" ref="A5826:A5889" si="91">B5826&amp;C5826</f>
        <v>2311301507訪問看護</v>
      </c>
      <c r="B5826" s="489">
        <v>2311301507</v>
      </c>
      <c r="C5826" s="489" t="s">
        <v>2102</v>
      </c>
      <c r="D5826" s="489" t="s">
        <v>15181</v>
      </c>
    </row>
    <row r="5827" spans="1:4">
      <c r="A5827" s="489" t="str">
        <f t="shared" si="91"/>
        <v>2311301515介護予防通所リハビリテーション</v>
      </c>
      <c r="B5827" s="489">
        <v>2311301515</v>
      </c>
      <c r="C5827" s="489" t="s">
        <v>2512</v>
      </c>
      <c r="D5827" s="489" t="s">
        <v>15182</v>
      </c>
    </row>
    <row r="5828" spans="1:4">
      <c r="A5828" s="489" t="str">
        <f t="shared" si="91"/>
        <v>2311301515介護予防訪問リハビリテーション</v>
      </c>
      <c r="B5828" s="489">
        <v>2311301515</v>
      </c>
      <c r="C5828" s="489" t="s">
        <v>2108</v>
      </c>
      <c r="D5828" s="489" t="s">
        <v>15182</v>
      </c>
    </row>
    <row r="5829" spans="1:4">
      <c r="A5829" s="489" t="str">
        <f t="shared" si="91"/>
        <v>2311301515通所リハビリテーション</v>
      </c>
      <c r="B5829" s="489">
        <v>2311301515</v>
      </c>
      <c r="C5829" s="489" t="s">
        <v>2511</v>
      </c>
      <c r="D5829" s="489" t="s">
        <v>15182</v>
      </c>
    </row>
    <row r="5830" spans="1:4">
      <c r="A5830" s="489" t="str">
        <f t="shared" si="91"/>
        <v>2311301515訪問リハビリテーション</v>
      </c>
      <c r="B5830" s="489">
        <v>2311301515</v>
      </c>
      <c r="C5830" s="489" t="s">
        <v>2104</v>
      </c>
      <c r="D5830" s="489" t="s">
        <v>15182</v>
      </c>
    </row>
    <row r="5831" spans="1:4">
      <c r="A5831" s="489" t="str">
        <f t="shared" si="91"/>
        <v>2311301515訪問リハビリテーション</v>
      </c>
      <c r="B5831" s="489">
        <v>2311301515</v>
      </c>
      <c r="C5831" s="489" t="s">
        <v>2104</v>
      </c>
      <c r="D5831" s="489" t="s">
        <v>15182</v>
      </c>
    </row>
    <row r="5832" spans="1:4">
      <c r="A5832" s="489" t="str">
        <f t="shared" si="91"/>
        <v>2311301556介護予防訪問リハビリテーション</v>
      </c>
      <c r="B5832" s="489">
        <v>2311301556</v>
      </c>
      <c r="C5832" s="489" t="s">
        <v>2108</v>
      </c>
      <c r="D5832" s="489" t="s">
        <v>15183</v>
      </c>
    </row>
    <row r="5833" spans="1:4">
      <c r="A5833" s="489" t="str">
        <f t="shared" si="91"/>
        <v>2311301556介護予防訪問看護</v>
      </c>
      <c r="B5833" s="489">
        <v>2311301556</v>
      </c>
      <c r="C5833" s="489" t="s">
        <v>2103</v>
      </c>
      <c r="D5833" s="489" t="s">
        <v>15183</v>
      </c>
    </row>
    <row r="5834" spans="1:4">
      <c r="A5834" s="489" t="str">
        <f t="shared" si="91"/>
        <v>2311301556訪問リハビリテーション</v>
      </c>
      <c r="B5834" s="489">
        <v>2311301556</v>
      </c>
      <c r="C5834" s="489" t="s">
        <v>2104</v>
      </c>
      <c r="D5834" s="489" t="s">
        <v>15183</v>
      </c>
    </row>
    <row r="5835" spans="1:4">
      <c r="A5835" s="489" t="str">
        <f t="shared" si="91"/>
        <v>2311301556訪問看護</v>
      </c>
      <c r="B5835" s="489">
        <v>2311301556</v>
      </c>
      <c r="C5835" s="489" t="s">
        <v>2102</v>
      </c>
      <c r="D5835" s="489" t="s">
        <v>15183</v>
      </c>
    </row>
    <row r="5836" spans="1:4">
      <c r="A5836" s="489" t="str">
        <f t="shared" si="91"/>
        <v>2311301564介護予防訪問リハビリテーション</v>
      </c>
      <c r="B5836" s="489">
        <v>2311301564</v>
      </c>
      <c r="C5836" s="489" t="s">
        <v>2108</v>
      </c>
      <c r="D5836" s="489" t="s">
        <v>15184</v>
      </c>
    </row>
    <row r="5837" spans="1:4">
      <c r="A5837" s="489" t="str">
        <f t="shared" si="91"/>
        <v>2311301564介護予防訪問看護</v>
      </c>
      <c r="B5837" s="489">
        <v>2311301564</v>
      </c>
      <c r="C5837" s="489" t="s">
        <v>2103</v>
      </c>
      <c r="D5837" s="489" t="s">
        <v>15184</v>
      </c>
    </row>
    <row r="5838" spans="1:4">
      <c r="A5838" s="489" t="str">
        <f t="shared" si="91"/>
        <v>2311301564訪問リハビリテーション</v>
      </c>
      <c r="B5838" s="489">
        <v>2311301564</v>
      </c>
      <c r="C5838" s="489" t="s">
        <v>2104</v>
      </c>
      <c r="D5838" s="489" t="s">
        <v>15184</v>
      </c>
    </row>
    <row r="5839" spans="1:4">
      <c r="A5839" s="489" t="str">
        <f t="shared" si="91"/>
        <v>2311301564訪問看護</v>
      </c>
      <c r="B5839" s="489">
        <v>2311301564</v>
      </c>
      <c r="C5839" s="489" t="s">
        <v>2102</v>
      </c>
      <c r="D5839" s="489" t="s">
        <v>15184</v>
      </c>
    </row>
    <row r="5840" spans="1:4">
      <c r="A5840" s="489" t="str">
        <f t="shared" si="91"/>
        <v>2311301572介護予防訪問リハビリテーション</v>
      </c>
      <c r="B5840" s="489">
        <v>2311301572</v>
      </c>
      <c r="C5840" s="489" t="s">
        <v>2108</v>
      </c>
      <c r="D5840" s="489" t="s">
        <v>15185</v>
      </c>
    </row>
    <row r="5841" spans="1:4">
      <c r="A5841" s="489" t="str">
        <f t="shared" si="91"/>
        <v>2311301572介護予防訪問看護</v>
      </c>
      <c r="B5841" s="489">
        <v>2311301572</v>
      </c>
      <c r="C5841" s="489" t="s">
        <v>2103</v>
      </c>
      <c r="D5841" s="489" t="s">
        <v>15185</v>
      </c>
    </row>
    <row r="5842" spans="1:4">
      <c r="A5842" s="489" t="str">
        <f t="shared" si="91"/>
        <v>2311301572訪問リハビリテーション</v>
      </c>
      <c r="B5842" s="489">
        <v>2311301572</v>
      </c>
      <c r="C5842" s="489" t="s">
        <v>2104</v>
      </c>
      <c r="D5842" s="489" t="s">
        <v>15185</v>
      </c>
    </row>
    <row r="5843" spans="1:4">
      <c r="A5843" s="489" t="str">
        <f t="shared" si="91"/>
        <v>2311301572訪問看護</v>
      </c>
      <c r="B5843" s="489">
        <v>2311301572</v>
      </c>
      <c r="C5843" s="489" t="s">
        <v>2102</v>
      </c>
      <c r="D5843" s="489" t="s">
        <v>15185</v>
      </c>
    </row>
    <row r="5844" spans="1:4">
      <c r="A5844" s="489" t="str">
        <f t="shared" si="91"/>
        <v>2311301580介護予防訪問リハビリテーション</v>
      </c>
      <c r="B5844" s="489">
        <v>2311301580</v>
      </c>
      <c r="C5844" s="489" t="s">
        <v>2108</v>
      </c>
      <c r="D5844" s="489" t="s">
        <v>15186</v>
      </c>
    </row>
    <row r="5845" spans="1:4">
      <c r="A5845" s="489" t="str">
        <f t="shared" si="91"/>
        <v>2311301580介護予防訪問看護</v>
      </c>
      <c r="B5845" s="489">
        <v>2311301580</v>
      </c>
      <c r="C5845" s="489" t="s">
        <v>2103</v>
      </c>
      <c r="D5845" s="489" t="s">
        <v>15186</v>
      </c>
    </row>
    <row r="5846" spans="1:4">
      <c r="A5846" s="489" t="str">
        <f t="shared" si="91"/>
        <v>2311301580訪問リハビリテーション</v>
      </c>
      <c r="B5846" s="489">
        <v>2311301580</v>
      </c>
      <c r="C5846" s="489" t="s">
        <v>2104</v>
      </c>
      <c r="D5846" s="489" t="s">
        <v>15186</v>
      </c>
    </row>
    <row r="5847" spans="1:4">
      <c r="A5847" s="489" t="str">
        <f t="shared" si="91"/>
        <v>2311301580訪問看護</v>
      </c>
      <c r="B5847" s="489">
        <v>2311301580</v>
      </c>
      <c r="C5847" s="489" t="s">
        <v>2102</v>
      </c>
      <c r="D5847" s="489" t="s">
        <v>15186</v>
      </c>
    </row>
    <row r="5848" spans="1:4">
      <c r="A5848" s="489" t="str">
        <f t="shared" si="91"/>
        <v>2311301598介護予防訪問リハビリテーション</v>
      </c>
      <c r="B5848" s="489">
        <v>2311301598</v>
      </c>
      <c r="C5848" s="489" t="s">
        <v>2108</v>
      </c>
      <c r="D5848" s="489" t="s">
        <v>15187</v>
      </c>
    </row>
    <row r="5849" spans="1:4">
      <c r="A5849" s="489" t="str">
        <f t="shared" si="91"/>
        <v>2311301598介護予防訪問看護</v>
      </c>
      <c r="B5849" s="489">
        <v>2311301598</v>
      </c>
      <c r="C5849" s="489" t="s">
        <v>2103</v>
      </c>
      <c r="D5849" s="489" t="s">
        <v>15187</v>
      </c>
    </row>
    <row r="5850" spans="1:4">
      <c r="A5850" s="489" t="str">
        <f t="shared" si="91"/>
        <v>2311301598訪問リハビリテーション</v>
      </c>
      <c r="B5850" s="489">
        <v>2311301598</v>
      </c>
      <c r="C5850" s="489" t="s">
        <v>2104</v>
      </c>
      <c r="D5850" s="489" t="s">
        <v>15187</v>
      </c>
    </row>
    <row r="5851" spans="1:4">
      <c r="A5851" s="489" t="str">
        <f t="shared" si="91"/>
        <v>2311301598訪問看護</v>
      </c>
      <c r="B5851" s="489">
        <v>2311301598</v>
      </c>
      <c r="C5851" s="489" t="s">
        <v>2102</v>
      </c>
      <c r="D5851" s="489" t="s">
        <v>15187</v>
      </c>
    </row>
    <row r="5852" spans="1:4">
      <c r="A5852" s="489" t="str">
        <f t="shared" si="91"/>
        <v>2311301606介護予防訪問リハビリテーション</v>
      </c>
      <c r="B5852" s="489">
        <v>2311301606</v>
      </c>
      <c r="C5852" s="489" t="s">
        <v>2108</v>
      </c>
      <c r="D5852" s="489" t="s">
        <v>15188</v>
      </c>
    </row>
    <row r="5853" spans="1:4">
      <c r="A5853" s="489" t="str">
        <f t="shared" si="91"/>
        <v>2311301606介護予防訪問看護</v>
      </c>
      <c r="B5853" s="489">
        <v>2311301606</v>
      </c>
      <c r="C5853" s="489" t="s">
        <v>2103</v>
      </c>
      <c r="D5853" s="489" t="s">
        <v>15188</v>
      </c>
    </row>
    <row r="5854" spans="1:4">
      <c r="A5854" s="489" t="str">
        <f t="shared" si="91"/>
        <v>2311301606訪問リハビリテーション</v>
      </c>
      <c r="B5854" s="489">
        <v>2311301606</v>
      </c>
      <c r="C5854" s="489" t="s">
        <v>2104</v>
      </c>
      <c r="D5854" s="489" t="s">
        <v>15188</v>
      </c>
    </row>
    <row r="5855" spans="1:4">
      <c r="A5855" s="489" t="str">
        <f t="shared" si="91"/>
        <v>2311301606訪問看護</v>
      </c>
      <c r="B5855" s="489">
        <v>2311301606</v>
      </c>
      <c r="C5855" s="489" t="s">
        <v>2102</v>
      </c>
      <c r="D5855" s="489" t="s">
        <v>15188</v>
      </c>
    </row>
    <row r="5856" spans="1:4">
      <c r="A5856" s="489" t="str">
        <f t="shared" si="91"/>
        <v>2311301614介護予防訪問リハビリテーション</v>
      </c>
      <c r="B5856" s="489">
        <v>2311301614</v>
      </c>
      <c r="C5856" s="489" t="s">
        <v>2108</v>
      </c>
      <c r="D5856" s="489" t="s">
        <v>15189</v>
      </c>
    </row>
    <row r="5857" spans="1:4">
      <c r="A5857" s="489" t="str">
        <f t="shared" si="91"/>
        <v>2311301614介護予防訪問看護</v>
      </c>
      <c r="B5857" s="489">
        <v>2311301614</v>
      </c>
      <c r="C5857" s="489" t="s">
        <v>2103</v>
      </c>
      <c r="D5857" s="489" t="s">
        <v>15189</v>
      </c>
    </row>
    <row r="5858" spans="1:4">
      <c r="A5858" s="489" t="str">
        <f t="shared" si="91"/>
        <v>2311301614訪問リハビリテーション</v>
      </c>
      <c r="B5858" s="489">
        <v>2311301614</v>
      </c>
      <c r="C5858" s="489" t="s">
        <v>2104</v>
      </c>
      <c r="D5858" s="489" t="s">
        <v>15189</v>
      </c>
    </row>
    <row r="5859" spans="1:4">
      <c r="A5859" s="489" t="str">
        <f t="shared" si="91"/>
        <v>2311301614訪問看護</v>
      </c>
      <c r="B5859" s="489">
        <v>2311301614</v>
      </c>
      <c r="C5859" s="489" t="s">
        <v>2102</v>
      </c>
      <c r="D5859" s="489" t="s">
        <v>15189</v>
      </c>
    </row>
    <row r="5860" spans="1:4">
      <c r="A5860" s="489" t="str">
        <f t="shared" si="91"/>
        <v>2311301622介護予防訪問リハビリテーション</v>
      </c>
      <c r="B5860" s="489">
        <v>2311301622</v>
      </c>
      <c r="C5860" s="489" t="s">
        <v>2108</v>
      </c>
      <c r="D5860" s="489" t="s">
        <v>14147</v>
      </c>
    </row>
    <row r="5861" spans="1:4">
      <c r="A5861" s="489" t="str">
        <f t="shared" si="91"/>
        <v>2311301622介護予防訪問看護</v>
      </c>
      <c r="B5861" s="489">
        <v>2311301622</v>
      </c>
      <c r="C5861" s="489" t="s">
        <v>2103</v>
      </c>
      <c r="D5861" s="489" t="s">
        <v>14147</v>
      </c>
    </row>
    <row r="5862" spans="1:4">
      <c r="A5862" s="489" t="str">
        <f t="shared" si="91"/>
        <v>2311301622訪問リハビリテーション</v>
      </c>
      <c r="B5862" s="489">
        <v>2311301622</v>
      </c>
      <c r="C5862" s="489" t="s">
        <v>2104</v>
      </c>
      <c r="D5862" s="489" t="s">
        <v>14147</v>
      </c>
    </row>
    <row r="5863" spans="1:4">
      <c r="A5863" s="489" t="str">
        <f t="shared" si="91"/>
        <v>2311301622訪問看護</v>
      </c>
      <c r="B5863" s="489">
        <v>2311301622</v>
      </c>
      <c r="C5863" s="489" t="s">
        <v>2102</v>
      </c>
      <c r="D5863" s="489" t="s">
        <v>14147</v>
      </c>
    </row>
    <row r="5864" spans="1:4">
      <c r="A5864" s="489" t="str">
        <f t="shared" si="91"/>
        <v>2311301671介護予防訪問リハビリテーション</v>
      </c>
      <c r="B5864" s="489">
        <v>2311301671</v>
      </c>
      <c r="C5864" s="489" t="s">
        <v>2108</v>
      </c>
      <c r="D5864" s="489" t="s">
        <v>15190</v>
      </c>
    </row>
    <row r="5865" spans="1:4">
      <c r="A5865" s="489" t="str">
        <f t="shared" si="91"/>
        <v>2311301671介護予防訪問看護</v>
      </c>
      <c r="B5865" s="489">
        <v>2311301671</v>
      </c>
      <c r="C5865" s="489" t="s">
        <v>2103</v>
      </c>
      <c r="D5865" s="489" t="s">
        <v>15190</v>
      </c>
    </row>
    <row r="5866" spans="1:4">
      <c r="A5866" s="489" t="str">
        <f t="shared" si="91"/>
        <v>2311301671訪問リハビリテーション</v>
      </c>
      <c r="B5866" s="489">
        <v>2311301671</v>
      </c>
      <c r="C5866" s="489" t="s">
        <v>2104</v>
      </c>
      <c r="D5866" s="489" t="s">
        <v>15190</v>
      </c>
    </row>
    <row r="5867" spans="1:4">
      <c r="A5867" s="489" t="str">
        <f t="shared" si="91"/>
        <v>2311301671訪問看護</v>
      </c>
      <c r="B5867" s="489">
        <v>2311301671</v>
      </c>
      <c r="C5867" s="489" t="s">
        <v>2102</v>
      </c>
      <c r="D5867" s="489" t="s">
        <v>15190</v>
      </c>
    </row>
    <row r="5868" spans="1:4">
      <c r="A5868" s="489" t="str">
        <f t="shared" si="91"/>
        <v>2311301689介護予防訪問リハビリテーション</v>
      </c>
      <c r="B5868" s="489">
        <v>2311301689</v>
      </c>
      <c r="C5868" s="489" t="s">
        <v>2108</v>
      </c>
      <c r="D5868" s="489" t="s">
        <v>15191</v>
      </c>
    </row>
    <row r="5869" spans="1:4">
      <c r="A5869" s="489" t="str">
        <f t="shared" si="91"/>
        <v>2311301689介護予防訪問看護</v>
      </c>
      <c r="B5869" s="489">
        <v>2311301689</v>
      </c>
      <c r="C5869" s="489" t="s">
        <v>2103</v>
      </c>
      <c r="D5869" s="489" t="s">
        <v>15191</v>
      </c>
    </row>
    <row r="5870" spans="1:4">
      <c r="A5870" s="489" t="str">
        <f t="shared" si="91"/>
        <v>2311301689訪問リハビリテーション</v>
      </c>
      <c r="B5870" s="489">
        <v>2311301689</v>
      </c>
      <c r="C5870" s="489" t="s">
        <v>2104</v>
      </c>
      <c r="D5870" s="489" t="s">
        <v>15191</v>
      </c>
    </row>
    <row r="5871" spans="1:4">
      <c r="A5871" s="489" t="str">
        <f t="shared" si="91"/>
        <v>2311301689訪問看護</v>
      </c>
      <c r="B5871" s="489">
        <v>2311301689</v>
      </c>
      <c r="C5871" s="489" t="s">
        <v>2102</v>
      </c>
      <c r="D5871" s="489" t="s">
        <v>15191</v>
      </c>
    </row>
    <row r="5872" spans="1:4">
      <c r="A5872" s="489" t="str">
        <f t="shared" si="91"/>
        <v>2311301697介護予防訪問リハビリテーション</v>
      </c>
      <c r="B5872" s="489">
        <v>2311301697</v>
      </c>
      <c r="C5872" s="489" t="s">
        <v>2108</v>
      </c>
      <c r="D5872" s="489" t="s">
        <v>15192</v>
      </c>
    </row>
    <row r="5873" spans="1:4">
      <c r="A5873" s="489" t="str">
        <f t="shared" si="91"/>
        <v>2311301697介護予防訪問看護</v>
      </c>
      <c r="B5873" s="489">
        <v>2311301697</v>
      </c>
      <c r="C5873" s="489" t="s">
        <v>2103</v>
      </c>
      <c r="D5873" s="489" t="s">
        <v>15192</v>
      </c>
    </row>
    <row r="5874" spans="1:4">
      <c r="A5874" s="489" t="str">
        <f t="shared" si="91"/>
        <v>2311301697訪問リハビリテーション</v>
      </c>
      <c r="B5874" s="489">
        <v>2311301697</v>
      </c>
      <c r="C5874" s="489" t="s">
        <v>2104</v>
      </c>
      <c r="D5874" s="489" t="s">
        <v>15192</v>
      </c>
    </row>
    <row r="5875" spans="1:4">
      <c r="A5875" s="489" t="str">
        <f t="shared" si="91"/>
        <v>2311301697訪問看護</v>
      </c>
      <c r="B5875" s="489">
        <v>2311301697</v>
      </c>
      <c r="C5875" s="489" t="s">
        <v>2102</v>
      </c>
      <c r="D5875" s="489" t="s">
        <v>15192</v>
      </c>
    </row>
    <row r="5876" spans="1:4">
      <c r="A5876" s="489" t="str">
        <f t="shared" si="91"/>
        <v>2311301739介護予防訪問リハビリテーション</v>
      </c>
      <c r="B5876" s="489">
        <v>2311301739</v>
      </c>
      <c r="C5876" s="489" t="s">
        <v>2108</v>
      </c>
      <c r="D5876" s="489" t="s">
        <v>15193</v>
      </c>
    </row>
    <row r="5877" spans="1:4">
      <c r="A5877" s="489" t="str">
        <f t="shared" si="91"/>
        <v>2311301739介護予防訪問看護</v>
      </c>
      <c r="B5877" s="489">
        <v>2311301739</v>
      </c>
      <c r="C5877" s="489" t="s">
        <v>2103</v>
      </c>
      <c r="D5877" s="489" t="s">
        <v>15193</v>
      </c>
    </row>
    <row r="5878" spans="1:4">
      <c r="A5878" s="489" t="str">
        <f t="shared" si="91"/>
        <v>2311301739訪問リハビリテーション</v>
      </c>
      <c r="B5878" s="489">
        <v>2311301739</v>
      </c>
      <c r="C5878" s="489" t="s">
        <v>2104</v>
      </c>
      <c r="D5878" s="489" t="s">
        <v>15193</v>
      </c>
    </row>
    <row r="5879" spans="1:4">
      <c r="A5879" s="489" t="str">
        <f t="shared" si="91"/>
        <v>2311301739訪問看護</v>
      </c>
      <c r="B5879" s="489">
        <v>2311301739</v>
      </c>
      <c r="C5879" s="489" t="s">
        <v>2102</v>
      </c>
      <c r="D5879" s="489" t="s">
        <v>15193</v>
      </c>
    </row>
    <row r="5880" spans="1:4">
      <c r="A5880" s="489" t="str">
        <f t="shared" si="91"/>
        <v>2311301754介護予防訪問リハビリテーション</v>
      </c>
      <c r="B5880" s="489">
        <v>2311301754</v>
      </c>
      <c r="C5880" s="489" t="s">
        <v>2108</v>
      </c>
      <c r="D5880" s="489" t="s">
        <v>15194</v>
      </c>
    </row>
    <row r="5881" spans="1:4">
      <c r="A5881" s="489" t="str">
        <f t="shared" si="91"/>
        <v>2311301754介護予防訪問看護</v>
      </c>
      <c r="B5881" s="489">
        <v>2311301754</v>
      </c>
      <c r="C5881" s="489" t="s">
        <v>2103</v>
      </c>
      <c r="D5881" s="489" t="s">
        <v>15194</v>
      </c>
    </row>
    <row r="5882" spans="1:4">
      <c r="A5882" s="489" t="str">
        <f t="shared" si="91"/>
        <v>2311301754訪問リハビリテーション</v>
      </c>
      <c r="B5882" s="489">
        <v>2311301754</v>
      </c>
      <c r="C5882" s="489" t="s">
        <v>2104</v>
      </c>
      <c r="D5882" s="489" t="s">
        <v>15194</v>
      </c>
    </row>
    <row r="5883" spans="1:4">
      <c r="A5883" s="489" t="str">
        <f t="shared" si="91"/>
        <v>2311301754訪問看護</v>
      </c>
      <c r="B5883" s="489">
        <v>2311301754</v>
      </c>
      <c r="C5883" s="489" t="s">
        <v>2102</v>
      </c>
      <c r="D5883" s="489" t="s">
        <v>15194</v>
      </c>
    </row>
    <row r="5884" spans="1:4">
      <c r="A5884" s="489" t="str">
        <f t="shared" si="91"/>
        <v>2311301770介護予防訪問リハビリテーション</v>
      </c>
      <c r="B5884" s="489">
        <v>2311301770</v>
      </c>
      <c r="C5884" s="489" t="s">
        <v>2108</v>
      </c>
      <c r="D5884" s="489" t="s">
        <v>15195</v>
      </c>
    </row>
    <row r="5885" spans="1:4">
      <c r="A5885" s="489" t="str">
        <f t="shared" si="91"/>
        <v>2311301770介護予防訪問看護</v>
      </c>
      <c r="B5885" s="489">
        <v>2311301770</v>
      </c>
      <c r="C5885" s="489" t="s">
        <v>2103</v>
      </c>
      <c r="D5885" s="489" t="s">
        <v>15195</v>
      </c>
    </row>
    <row r="5886" spans="1:4">
      <c r="A5886" s="489" t="str">
        <f t="shared" si="91"/>
        <v>2311301770訪問リハビリテーション</v>
      </c>
      <c r="B5886" s="489">
        <v>2311301770</v>
      </c>
      <c r="C5886" s="489" t="s">
        <v>2104</v>
      </c>
      <c r="D5886" s="489" t="s">
        <v>15195</v>
      </c>
    </row>
    <row r="5887" spans="1:4">
      <c r="A5887" s="489" t="str">
        <f t="shared" si="91"/>
        <v>2311301770訪問看護</v>
      </c>
      <c r="B5887" s="489">
        <v>2311301770</v>
      </c>
      <c r="C5887" s="489" t="s">
        <v>2102</v>
      </c>
      <c r="D5887" s="489" t="s">
        <v>15195</v>
      </c>
    </row>
    <row r="5888" spans="1:4">
      <c r="A5888" s="489" t="str">
        <f t="shared" si="91"/>
        <v>2311301804介護予防訪問リハビリテーション</v>
      </c>
      <c r="B5888" s="489">
        <v>2311301804</v>
      </c>
      <c r="C5888" s="489" t="s">
        <v>2108</v>
      </c>
      <c r="D5888" s="489" t="s">
        <v>15196</v>
      </c>
    </row>
    <row r="5889" spans="1:4">
      <c r="A5889" s="489" t="str">
        <f t="shared" si="91"/>
        <v>2311301804介護予防訪問看護</v>
      </c>
      <c r="B5889" s="489">
        <v>2311301804</v>
      </c>
      <c r="C5889" s="489" t="s">
        <v>2103</v>
      </c>
      <c r="D5889" s="489" t="s">
        <v>15196</v>
      </c>
    </row>
    <row r="5890" spans="1:4">
      <c r="A5890" s="489" t="str">
        <f t="shared" ref="A5890:A5953" si="92">B5890&amp;C5890</f>
        <v>2311301804訪問リハビリテーション</v>
      </c>
      <c r="B5890" s="489">
        <v>2311301804</v>
      </c>
      <c r="C5890" s="489" t="s">
        <v>2104</v>
      </c>
      <c r="D5890" s="489" t="s">
        <v>15196</v>
      </c>
    </row>
    <row r="5891" spans="1:4">
      <c r="A5891" s="489" t="str">
        <f t="shared" si="92"/>
        <v>2311301804訪問看護</v>
      </c>
      <c r="B5891" s="489">
        <v>2311301804</v>
      </c>
      <c r="C5891" s="489" t="s">
        <v>2102</v>
      </c>
      <c r="D5891" s="489" t="s">
        <v>15196</v>
      </c>
    </row>
    <row r="5892" spans="1:4">
      <c r="A5892" s="489" t="str">
        <f t="shared" si="92"/>
        <v>2311301812介護予防訪問リハビリテーション</v>
      </c>
      <c r="B5892" s="489">
        <v>2311301812</v>
      </c>
      <c r="C5892" s="489" t="s">
        <v>2108</v>
      </c>
      <c r="D5892" s="489" t="s">
        <v>15197</v>
      </c>
    </row>
    <row r="5893" spans="1:4">
      <c r="A5893" s="489" t="str">
        <f t="shared" si="92"/>
        <v>2311301812介護予防訪問看護</v>
      </c>
      <c r="B5893" s="489">
        <v>2311301812</v>
      </c>
      <c r="C5893" s="489" t="s">
        <v>2103</v>
      </c>
      <c r="D5893" s="489" t="s">
        <v>15197</v>
      </c>
    </row>
    <row r="5894" spans="1:4">
      <c r="A5894" s="489" t="str">
        <f t="shared" si="92"/>
        <v>2311301812訪問リハビリテーション</v>
      </c>
      <c r="B5894" s="489">
        <v>2311301812</v>
      </c>
      <c r="C5894" s="489" t="s">
        <v>2104</v>
      </c>
      <c r="D5894" s="489" t="s">
        <v>15197</v>
      </c>
    </row>
    <row r="5895" spans="1:4">
      <c r="A5895" s="489" t="str">
        <f t="shared" si="92"/>
        <v>2311301812訪問看護</v>
      </c>
      <c r="B5895" s="489">
        <v>2311301812</v>
      </c>
      <c r="C5895" s="489" t="s">
        <v>2102</v>
      </c>
      <c r="D5895" s="489" t="s">
        <v>15197</v>
      </c>
    </row>
    <row r="5896" spans="1:4">
      <c r="A5896" s="489" t="str">
        <f t="shared" si="92"/>
        <v>2311301846介護予防訪問リハビリテーション</v>
      </c>
      <c r="B5896" s="489">
        <v>2311301846</v>
      </c>
      <c r="C5896" s="489" t="s">
        <v>2108</v>
      </c>
      <c r="D5896" s="489" t="s">
        <v>15198</v>
      </c>
    </row>
    <row r="5897" spans="1:4">
      <c r="A5897" s="489" t="str">
        <f t="shared" si="92"/>
        <v>2311301846介護予防訪問看護</v>
      </c>
      <c r="B5897" s="489">
        <v>2311301846</v>
      </c>
      <c r="C5897" s="489" t="s">
        <v>2103</v>
      </c>
      <c r="D5897" s="489" t="s">
        <v>15198</v>
      </c>
    </row>
    <row r="5898" spans="1:4">
      <c r="A5898" s="489" t="str">
        <f t="shared" si="92"/>
        <v>2311301846訪問リハビリテーション</v>
      </c>
      <c r="B5898" s="489">
        <v>2311301846</v>
      </c>
      <c r="C5898" s="489" t="s">
        <v>2104</v>
      </c>
      <c r="D5898" s="489" t="s">
        <v>15198</v>
      </c>
    </row>
    <row r="5899" spans="1:4">
      <c r="A5899" s="489" t="str">
        <f t="shared" si="92"/>
        <v>2311301846訪問看護</v>
      </c>
      <c r="B5899" s="489">
        <v>2311301846</v>
      </c>
      <c r="C5899" s="489" t="s">
        <v>2102</v>
      </c>
      <c r="D5899" s="489" t="s">
        <v>15198</v>
      </c>
    </row>
    <row r="5900" spans="1:4">
      <c r="A5900" s="489" t="str">
        <f t="shared" si="92"/>
        <v>2311301853訪問看護</v>
      </c>
      <c r="B5900" s="489">
        <v>2311301853</v>
      </c>
      <c r="C5900" s="489" t="s">
        <v>2102</v>
      </c>
      <c r="D5900" s="489" t="s">
        <v>15199</v>
      </c>
    </row>
    <row r="5901" spans="1:4">
      <c r="A5901" s="489" t="str">
        <f t="shared" si="92"/>
        <v>2311301861介護予防訪問リハビリテーション</v>
      </c>
      <c r="B5901" s="489">
        <v>2311301861</v>
      </c>
      <c r="C5901" s="489" t="s">
        <v>2108</v>
      </c>
      <c r="D5901" s="489" t="s">
        <v>15200</v>
      </c>
    </row>
    <row r="5902" spans="1:4">
      <c r="A5902" s="489" t="str">
        <f t="shared" si="92"/>
        <v>2311301861介護予防訪問看護</v>
      </c>
      <c r="B5902" s="489">
        <v>2311301861</v>
      </c>
      <c r="C5902" s="489" t="s">
        <v>2103</v>
      </c>
      <c r="D5902" s="489" t="s">
        <v>15200</v>
      </c>
    </row>
    <row r="5903" spans="1:4">
      <c r="A5903" s="489" t="str">
        <f t="shared" si="92"/>
        <v>2311301861訪問リハビリテーション</v>
      </c>
      <c r="B5903" s="489">
        <v>2311301861</v>
      </c>
      <c r="C5903" s="489" t="s">
        <v>2104</v>
      </c>
      <c r="D5903" s="489" t="s">
        <v>15200</v>
      </c>
    </row>
    <row r="5904" spans="1:4">
      <c r="A5904" s="489" t="str">
        <f t="shared" si="92"/>
        <v>2311301861訪問看護</v>
      </c>
      <c r="B5904" s="489">
        <v>2311301861</v>
      </c>
      <c r="C5904" s="489" t="s">
        <v>2102</v>
      </c>
      <c r="D5904" s="489" t="s">
        <v>15200</v>
      </c>
    </row>
    <row r="5905" spans="1:4">
      <c r="A5905" s="489" t="str">
        <f t="shared" si="92"/>
        <v>2311301879介護予防訪問リハビリテーション</v>
      </c>
      <c r="B5905" s="489">
        <v>2311301879</v>
      </c>
      <c r="C5905" s="489" t="s">
        <v>2108</v>
      </c>
      <c r="D5905" s="489" t="s">
        <v>15201</v>
      </c>
    </row>
    <row r="5906" spans="1:4">
      <c r="A5906" s="489" t="str">
        <f t="shared" si="92"/>
        <v>2311301879介護予防訪問看護</v>
      </c>
      <c r="B5906" s="489">
        <v>2311301879</v>
      </c>
      <c r="C5906" s="489" t="s">
        <v>2103</v>
      </c>
      <c r="D5906" s="489" t="s">
        <v>15201</v>
      </c>
    </row>
    <row r="5907" spans="1:4">
      <c r="A5907" s="489" t="str">
        <f t="shared" si="92"/>
        <v>2311301879訪問リハビリテーション</v>
      </c>
      <c r="B5907" s="489">
        <v>2311301879</v>
      </c>
      <c r="C5907" s="489" t="s">
        <v>2104</v>
      </c>
      <c r="D5907" s="489" t="s">
        <v>15201</v>
      </c>
    </row>
    <row r="5908" spans="1:4">
      <c r="A5908" s="489" t="str">
        <f t="shared" si="92"/>
        <v>2311301879訪問看護</v>
      </c>
      <c r="B5908" s="489">
        <v>2311301879</v>
      </c>
      <c r="C5908" s="489" t="s">
        <v>2102</v>
      </c>
      <c r="D5908" s="489" t="s">
        <v>15201</v>
      </c>
    </row>
    <row r="5909" spans="1:4">
      <c r="A5909" s="489" t="str">
        <f t="shared" si="92"/>
        <v>2311301895介護予防訪問リハビリテーション</v>
      </c>
      <c r="B5909" s="489">
        <v>2311301895</v>
      </c>
      <c r="C5909" s="489" t="s">
        <v>2108</v>
      </c>
      <c r="D5909" s="489" t="s">
        <v>15202</v>
      </c>
    </row>
    <row r="5910" spans="1:4">
      <c r="A5910" s="489" t="str">
        <f t="shared" si="92"/>
        <v>2311301895介護予防訪問看護</v>
      </c>
      <c r="B5910" s="489">
        <v>2311301895</v>
      </c>
      <c r="C5910" s="489" t="s">
        <v>2103</v>
      </c>
      <c r="D5910" s="489" t="s">
        <v>15202</v>
      </c>
    </row>
    <row r="5911" spans="1:4">
      <c r="A5911" s="489" t="str">
        <f t="shared" si="92"/>
        <v>2311301895訪問リハビリテーション</v>
      </c>
      <c r="B5911" s="489">
        <v>2311301895</v>
      </c>
      <c r="C5911" s="489" t="s">
        <v>2104</v>
      </c>
      <c r="D5911" s="489" t="s">
        <v>15202</v>
      </c>
    </row>
    <row r="5912" spans="1:4">
      <c r="A5912" s="489" t="str">
        <f t="shared" si="92"/>
        <v>2311301895訪問看護</v>
      </c>
      <c r="B5912" s="489">
        <v>2311301895</v>
      </c>
      <c r="C5912" s="489" t="s">
        <v>2102</v>
      </c>
      <c r="D5912" s="489" t="s">
        <v>15202</v>
      </c>
    </row>
    <row r="5913" spans="1:4">
      <c r="A5913" s="489" t="str">
        <f t="shared" si="92"/>
        <v>2311301952介護予防訪問リハビリテーション</v>
      </c>
      <c r="B5913" s="489">
        <v>2311301952</v>
      </c>
      <c r="C5913" s="489" t="s">
        <v>2108</v>
      </c>
      <c r="D5913" s="489" t="s">
        <v>15203</v>
      </c>
    </row>
    <row r="5914" spans="1:4">
      <c r="A5914" s="489" t="str">
        <f t="shared" si="92"/>
        <v>2311301952介護予防訪問看護</v>
      </c>
      <c r="B5914" s="489">
        <v>2311301952</v>
      </c>
      <c r="C5914" s="489" t="s">
        <v>2103</v>
      </c>
      <c r="D5914" s="489" t="s">
        <v>15203</v>
      </c>
    </row>
    <row r="5915" spans="1:4">
      <c r="A5915" s="489" t="str">
        <f t="shared" si="92"/>
        <v>2311301952訪問リハビリテーション</v>
      </c>
      <c r="B5915" s="489">
        <v>2311301952</v>
      </c>
      <c r="C5915" s="489" t="s">
        <v>2104</v>
      </c>
      <c r="D5915" s="489" t="s">
        <v>15203</v>
      </c>
    </row>
    <row r="5916" spans="1:4">
      <c r="A5916" s="489" t="str">
        <f t="shared" si="92"/>
        <v>2311301952訪問看護</v>
      </c>
      <c r="B5916" s="489">
        <v>2311301952</v>
      </c>
      <c r="C5916" s="489" t="s">
        <v>2102</v>
      </c>
      <c r="D5916" s="489" t="s">
        <v>15203</v>
      </c>
    </row>
    <row r="5917" spans="1:4">
      <c r="A5917" s="489" t="str">
        <f t="shared" si="92"/>
        <v>2311301978介護予防訪問リハビリテーション</v>
      </c>
      <c r="B5917" s="489">
        <v>2311301978</v>
      </c>
      <c r="C5917" s="489" t="s">
        <v>2108</v>
      </c>
      <c r="D5917" s="489" t="s">
        <v>15204</v>
      </c>
    </row>
    <row r="5918" spans="1:4">
      <c r="A5918" s="489" t="str">
        <f t="shared" si="92"/>
        <v>2311301978介護予防訪問看護</v>
      </c>
      <c r="B5918" s="489">
        <v>2311301978</v>
      </c>
      <c r="C5918" s="489" t="s">
        <v>2103</v>
      </c>
      <c r="D5918" s="489" t="s">
        <v>15204</v>
      </c>
    </row>
    <row r="5919" spans="1:4">
      <c r="A5919" s="489" t="str">
        <f t="shared" si="92"/>
        <v>2311301978訪問リハビリテーション</v>
      </c>
      <c r="B5919" s="489">
        <v>2311301978</v>
      </c>
      <c r="C5919" s="489" t="s">
        <v>2104</v>
      </c>
      <c r="D5919" s="489" t="s">
        <v>15204</v>
      </c>
    </row>
    <row r="5920" spans="1:4">
      <c r="A5920" s="489" t="str">
        <f t="shared" si="92"/>
        <v>2311301978訪問看護</v>
      </c>
      <c r="B5920" s="489">
        <v>2311301978</v>
      </c>
      <c r="C5920" s="489" t="s">
        <v>2102</v>
      </c>
      <c r="D5920" s="489" t="s">
        <v>15204</v>
      </c>
    </row>
    <row r="5921" spans="1:4">
      <c r="A5921" s="489" t="str">
        <f t="shared" si="92"/>
        <v>2311302000介護予防訪問リハビリテーション</v>
      </c>
      <c r="B5921" s="489">
        <v>2311302000</v>
      </c>
      <c r="C5921" s="489" t="s">
        <v>2108</v>
      </c>
      <c r="D5921" s="489" t="s">
        <v>15205</v>
      </c>
    </row>
    <row r="5922" spans="1:4">
      <c r="A5922" s="489" t="str">
        <f t="shared" si="92"/>
        <v>2311302000介護予防訪問看護</v>
      </c>
      <c r="B5922" s="489">
        <v>2311302000</v>
      </c>
      <c r="C5922" s="489" t="s">
        <v>2103</v>
      </c>
      <c r="D5922" s="489" t="s">
        <v>15205</v>
      </c>
    </row>
    <row r="5923" spans="1:4">
      <c r="A5923" s="489" t="str">
        <f t="shared" si="92"/>
        <v>2311302000訪問リハビリテーション</v>
      </c>
      <c r="B5923" s="489">
        <v>2311302000</v>
      </c>
      <c r="C5923" s="489" t="s">
        <v>2104</v>
      </c>
      <c r="D5923" s="489" t="s">
        <v>15205</v>
      </c>
    </row>
    <row r="5924" spans="1:4">
      <c r="A5924" s="489" t="str">
        <f t="shared" si="92"/>
        <v>2311302000訪問看護</v>
      </c>
      <c r="B5924" s="489">
        <v>2311302000</v>
      </c>
      <c r="C5924" s="489" t="s">
        <v>2102</v>
      </c>
      <c r="D5924" s="489" t="s">
        <v>15205</v>
      </c>
    </row>
    <row r="5925" spans="1:4">
      <c r="A5925" s="489" t="str">
        <f t="shared" si="92"/>
        <v>2311302018介護予防訪問リハビリテーション</v>
      </c>
      <c r="B5925" s="489">
        <v>2311302018</v>
      </c>
      <c r="C5925" s="489" t="s">
        <v>2108</v>
      </c>
      <c r="D5925" s="489" t="s">
        <v>15206</v>
      </c>
    </row>
    <row r="5926" spans="1:4">
      <c r="A5926" s="489" t="str">
        <f t="shared" si="92"/>
        <v>2311302018介護予防訪問看護</v>
      </c>
      <c r="B5926" s="489">
        <v>2311302018</v>
      </c>
      <c r="C5926" s="489" t="s">
        <v>2103</v>
      </c>
      <c r="D5926" s="489" t="s">
        <v>15206</v>
      </c>
    </row>
    <row r="5927" spans="1:4">
      <c r="A5927" s="489" t="str">
        <f t="shared" si="92"/>
        <v>2311302018訪問リハビリテーション</v>
      </c>
      <c r="B5927" s="489">
        <v>2311302018</v>
      </c>
      <c r="C5927" s="489" t="s">
        <v>2104</v>
      </c>
      <c r="D5927" s="489" t="s">
        <v>15206</v>
      </c>
    </row>
    <row r="5928" spans="1:4">
      <c r="A5928" s="489" t="str">
        <f t="shared" si="92"/>
        <v>2311302018訪問看護</v>
      </c>
      <c r="B5928" s="489">
        <v>2311302018</v>
      </c>
      <c r="C5928" s="489" t="s">
        <v>2102</v>
      </c>
      <c r="D5928" s="489" t="s">
        <v>15206</v>
      </c>
    </row>
    <row r="5929" spans="1:4">
      <c r="A5929" s="489" t="str">
        <f t="shared" si="92"/>
        <v>2311302026介護予防訪問リハビリテーション</v>
      </c>
      <c r="B5929" s="489">
        <v>2311302026</v>
      </c>
      <c r="C5929" s="489" t="s">
        <v>2108</v>
      </c>
      <c r="D5929" s="489" t="s">
        <v>15207</v>
      </c>
    </row>
    <row r="5930" spans="1:4">
      <c r="A5930" s="489" t="str">
        <f t="shared" si="92"/>
        <v>2311302026介護予防訪問看護</v>
      </c>
      <c r="B5930" s="489">
        <v>2311302026</v>
      </c>
      <c r="C5930" s="489" t="s">
        <v>2103</v>
      </c>
      <c r="D5930" s="489" t="s">
        <v>15207</v>
      </c>
    </row>
    <row r="5931" spans="1:4">
      <c r="A5931" s="489" t="str">
        <f t="shared" si="92"/>
        <v>2311302026訪問リハビリテーション</v>
      </c>
      <c r="B5931" s="489">
        <v>2311302026</v>
      </c>
      <c r="C5931" s="489" t="s">
        <v>2104</v>
      </c>
      <c r="D5931" s="489" t="s">
        <v>15207</v>
      </c>
    </row>
    <row r="5932" spans="1:4">
      <c r="A5932" s="489" t="str">
        <f t="shared" si="92"/>
        <v>2311302026訪問看護</v>
      </c>
      <c r="B5932" s="489">
        <v>2311302026</v>
      </c>
      <c r="C5932" s="489" t="s">
        <v>2102</v>
      </c>
      <c r="D5932" s="489" t="s">
        <v>15207</v>
      </c>
    </row>
    <row r="5933" spans="1:4">
      <c r="A5933" s="489" t="str">
        <f t="shared" si="92"/>
        <v>2311302067介護予防通所リハビリテーション</v>
      </c>
      <c r="B5933" s="489">
        <v>2311302067</v>
      </c>
      <c r="C5933" s="489" t="s">
        <v>2512</v>
      </c>
      <c r="D5933" s="489" t="s">
        <v>15208</v>
      </c>
    </row>
    <row r="5934" spans="1:4">
      <c r="A5934" s="489" t="str">
        <f t="shared" si="92"/>
        <v>2311302067介護予防訪問リハビリテーション</v>
      </c>
      <c r="B5934" s="489">
        <v>2311302067</v>
      </c>
      <c r="C5934" s="489" t="s">
        <v>2108</v>
      </c>
      <c r="D5934" s="489" t="s">
        <v>15208</v>
      </c>
    </row>
    <row r="5935" spans="1:4">
      <c r="A5935" s="489" t="str">
        <f t="shared" si="92"/>
        <v>2311302067介護予防訪問看護</v>
      </c>
      <c r="B5935" s="489">
        <v>2311302067</v>
      </c>
      <c r="C5935" s="489" t="s">
        <v>2103</v>
      </c>
      <c r="D5935" s="489" t="s">
        <v>15208</v>
      </c>
    </row>
    <row r="5936" spans="1:4">
      <c r="A5936" s="489" t="str">
        <f t="shared" si="92"/>
        <v>2311302067通所リハビリテーション</v>
      </c>
      <c r="B5936" s="489">
        <v>2311302067</v>
      </c>
      <c r="C5936" s="489" t="s">
        <v>2511</v>
      </c>
      <c r="D5936" s="489" t="s">
        <v>15208</v>
      </c>
    </row>
    <row r="5937" spans="1:4">
      <c r="A5937" s="489" t="str">
        <f t="shared" si="92"/>
        <v>2311302067訪問リハビリテーション</v>
      </c>
      <c r="B5937" s="489">
        <v>2311302067</v>
      </c>
      <c r="C5937" s="489" t="s">
        <v>2104</v>
      </c>
      <c r="D5937" s="489" t="s">
        <v>15208</v>
      </c>
    </row>
    <row r="5938" spans="1:4">
      <c r="A5938" s="489" t="str">
        <f t="shared" si="92"/>
        <v>2311302067訪問看護</v>
      </c>
      <c r="B5938" s="489">
        <v>2311302067</v>
      </c>
      <c r="C5938" s="489" t="s">
        <v>2102</v>
      </c>
      <c r="D5938" s="489" t="s">
        <v>15208</v>
      </c>
    </row>
    <row r="5939" spans="1:4">
      <c r="A5939" s="489" t="str">
        <f t="shared" si="92"/>
        <v>2311302083介護予防通所リハビリテーション</v>
      </c>
      <c r="B5939" s="489">
        <v>2311302083</v>
      </c>
      <c r="C5939" s="489" t="s">
        <v>2512</v>
      </c>
      <c r="D5939" s="489" t="s">
        <v>15209</v>
      </c>
    </row>
    <row r="5940" spans="1:4">
      <c r="A5940" s="489" t="str">
        <f t="shared" si="92"/>
        <v>2311302083介護予防訪問リハビリテーション</v>
      </c>
      <c r="B5940" s="489">
        <v>2311302083</v>
      </c>
      <c r="C5940" s="489" t="s">
        <v>2108</v>
      </c>
      <c r="D5940" s="489" t="s">
        <v>15209</v>
      </c>
    </row>
    <row r="5941" spans="1:4">
      <c r="A5941" s="489" t="str">
        <f t="shared" si="92"/>
        <v>2311302083介護予防訪問看護</v>
      </c>
      <c r="B5941" s="489">
        <v>2311302083</v>
      </c>
      <c r="C5941" s="489" t="s">
        <v>2103</v>
      </c>
      <c r="D5941" s="489" t="s">
        <v>15209</v>
      </c>
    </row>
    <row r="5942" spans="1:4">
      <c r="A5942" s="489" t="str">
        <f t="shared" si="92"/>
        <v>2311302083通所リハビリテーション</v>
      </c>
      <c r="B5942" s="489">
        <v>2311302083</v>
      </c>
      <c r="C5942" s="489" t="s">
        <v>2511</v>
      </c>
      <c r="D5942" s="489" t="s">
        <v>15209</v>
      </c>
    </row>
    <row r="5943" spans="1:4">
      <c r="A5943" s="489" t="str">
        <f t="shared" si="92"/>
        <v>2311302083訪問リハビリテーション</v>
      </c>
      <c r="B5943" s="489">
        <v>2311302083</v>
      </c>
      <c r="C5943" s="489" t="s">
        <v>2104</v>
      </c>
      <c r="D5943" s="489" t="s">
        <v>15209</v>
      </c>
    </row>
    <row r="5944" spans="1:4">
      <c r="A5944" s="489" t="str">
        <f t="shared" si="92"/>
        <v>2311302083訪問看護</v>
      </c>
      <c r="B5944" s="489">
        <v>2311302083</v>
      </c>
      <c r="C5944" s="489" t="s">
        <v>2102</v>
      </c>
      <c r="D5944" s="489" t="s">
        <v>15209</v>
      </c>
    </row>
    <row r="5945" spans="1:4">
      <c r="A5945" s="489" t="str">
        <f t="shared" si="92"/>
        <v>2311302091介護予防訪問リハビリテーション</v>
      </c>
      <c r="B5945" s="489">
        <v>2311302091</v>
      </c>
      <c r="C5945" s="489" t="s">
        <v>2108</v>
      </c>
      <c r="D5945" s="489" t="s">
        <v>15210</v>
      </c>
    </row>
    <row r="5946" spans="1:4">
      <c r="A5946" s="489" t="str">
        <f t="shared" si="92"/>
        <v>2311302091介護予防訪問看護</v>
      </c>
      <c r="B5946" s="489">
        <v>2311302091</v>
      </c>
      <c r="C5946" s="489" t="s">
        <v>2103</v>
      </c>
      <c r="D5946" s="489" t="s">
        <v>15210</v>
      </c>
    </row>
    <row r="5947" spans="1:4">
      <c r="A5947" s="489" t="str">
        <f t="shared" si="92"/>
        <v>2311302091訪問リハビリテーション</v>
      </c>
      <c r="B5947" s="489">
        <v>2311302091</v>
      </c>
      <c r="C5947" s="489" t="s">
        <v>2104</v>
      </c>
      <c r="D5947" s="489" t="s">
        <v>15210</v>
      </c>
    </row>
    <row r="5948" spans="1:4">
      <c r="A5948" s="489" t="str">
        <f t="shared" si="92"/>
        <v>2311302091訪問看護</v>
      </c>
      <c r="B5948" s="489">
        <v>2311302091</v>
      </c>
      <c r="C5948" s="489" t="s">
        <v>2102</v>
      </c>
      <c r="D5948" s="489" t="s">
        <v>15210</v>
      </c>
    </row>
    <row r="5949" spans="1:4">
      <c r="A5949" s="489" t="str">
        <f t="shared" si="92"/>
        <v>2311302109介護予防訪問リハビリテーション</v>
      </c>
      <c r="B5949" s="489">
        <v>2311302109</v>
      </c>
      <c r="C5949" s="489" t="s">
        <v>2108</v>
      </c>
      <c r="D5949" s="489" t="s">
        <v>15211</v>
      </c>
    </row>
    <row r="5950" spans="1:4">
      <c r="A5950" s="489" t="str">
        <f t="shared" si="92"/>
        <v>2311302109介護予防訪問看護</v>
      </c>
      <c r="B5950" s="489">
        <v>2311302109</v>
      </c>
      <c r="C5950" s="489" t="s">
        <v>2103</v>
      </c>
      <c r="D5950" s="489" t="s">
        <v>15211</v>
      </c>
    </row>
    <row r="5951" spans="1:4">
      <c r="A5951" s="489" t="str">
        <f t="shared" si="92"/>
        <v>2311302109訪問リハビリテーション</v>
      </c>
      <c r="B5951" s="489">
        <v>2311302109</v>
      </c>
      <c r="C5951" s="489" t="s">
        <v>2104</v>
      </c>
      <c r="D5951" s="489" t="s">
        <v>15211</v>
      </c>
    </row>
    <row r="5952" spans="1:4">
      <c r="A5952" s="489" t="str">
        <f t="shared" si="92"/>
        <v>2311302109訪問看護</v>
      </c>
      <c r="B5952" s="489">
        <v>2311302109</v>
      </c>
      <c r="C5952" s="489" t="s">
        <v>2102</v>
      </c>
      <c r="D5952" s="489" t="s">
        <v>15211</v>
      </c>
    </row>
    <row r="5953" spans="1:4">
      <c r="A5953" s="489" t="str">
        <f t="shared" si="92"/>
        <v>2311302125介護予防通所リハビリテーション</v>
      </c>
      <c r="B5953" s="489">
        <v>2311302125</v>
      </c>
      <c r="C5953" s="489" t="s">
        <v>2512</v>
      </c>
      <c r="D5953" s="489" t="s">
        <v>15212</v>
      </c>
    </row>
    <row r="5954" spans="1:4">
      <c r="A5954" s="489" t="str">
        <f t="shared" ref="A5954:A6017" si="93">B5954&amp;C5954</f>
        <v>2311302125介護予防訪問リハビリテーション</v>
      </c>
      <c r="B5954" s="489">
        <v>2311302125</v>
      </c>
      <c r="C5954" s="489" t="s">
        <v>2108</v>
      </c>
      <c r="D5954" s="489" t="s">
        <v>15212</v>
      </c>
    </row>
    <row r="5955" spans="1:4">
      <c r="A5955" s="489" t="str">
        <f t="shared" si="93"/>
        <v>2311302125介護予防訪問看護</v>
      </c>
      <c r="B5955" s="489">
        <v>2311302125</v>
      </c>
      <c r="C5955" s="489" t="s">
        <v>2103</v>
      </c>
      <c r="D5955" s="489" t="s">
        <v>15212</v>
      </c>
    </row>
    <row r="5956" spans="1:4">
      <c r="A5956" s="489" t="str">
        <f t="shared" si="93"/>
        <v>2311302125通所リハビリテーション</v>
      </c>
      <c r="B5956" s="489">
        <v>2311302125</v>
      </c>
      <c r="C5956" s="489" t="s">
        <v>2511</v>
      </c>
      <c r="D5956" s="489" t="s">
        <v>15212</v>
      </c>
    </row>
    <row r="5957" spans="1:4">
      <c r="A5957" s="489" t="str">
        <f t="shared" si="93"/>
        <v>2311302125訪問リハビリテーション</v>
      </c>
      <c r="B5957" s="489">
        <v>2311302125</v>
      </c>
      <c r="C5957" s="489" t="s">
        <v>2104</v>
      </c>
      <c r="D5957" s="489" t="s">
        <v>15212</v>
      </c>
    </row>
    <row r="5958" spans="1:4">
      <c r="A5958" s="489" t="str">
        <f t="shared" si="93"/>
        <v>2311302125訪問看護</v>
      </c>
      <c r="B5958" s="489">
        <v>2311302125</v>
      </c>
      <c r="C5958" s="489" t="s">
        <v>2102</v>
      </c>
      <c r="D5958" s="489" t="s">
        <v>15212</v>
      </c>
    </row>
    <row r="5959" spans="1:4">
      <c r="A5959" s="489" t="str">
        <f t="shared" si="93"/>
        <v>2311302141介護予防訪問リハビリテーション</v>
      </c>
      <c r="B5959" s="489">
        <v>2311302141</v>
      </c>
      <c r="C5959" s="489" t="s">
        <v>2108</v>
      </c>
      <c r="D5959" s="489" t="s">
        <v>15213</v>
      </c>
    </row>
    <row r="5960" spans="1:4">
      <c r="A5960" s="489" t="str">
        <f t="shared" si="93"/>
        <v>2311302141介護予防訪問看護</v>
      </c>
      <c r="B5960" s="489">
        <v>2311302141</v>
      </c>
      <c r="C5960" s="489" t="s">
        <v>2103</v>
      </c>
      <c r="D5960" s="489" t="s">
        <v>15213</v>
      </c>
    </row>
    <row r="5961" spans="1:4">
      <c r="A5961" s="489" t="str">
        <f t="shared" si="93"/>
        <v>2311302141訪問リハビリテーション</v>
      </c>
      <c r="B5961" s="489">
        <v>2311302141</v>
      </c>
      <c r="C5961" s="489" t="s">
        <v>2104</v>
      </c>
      <c r="D5961" s="489" t="s">
        <v>15213</v>
      </c>
    </row>
    <row r="5962" spans="1:4">
      <c r="A5962" s="489" t="str">
        <f t="shared" si="93"/>
        <v>2311302141訪問看護</v>
      </c>
      <c r="B5962" s="489">
        <v>2311302141</v>
      </c>
      <c r="C5962" s="489" t="s">
        <v>2102</v>
      </c>
      <c r="D5962" s="489" t="s">
        <v>15213</v>
      </c>
    </row>
    <row r="5963" spans="1:4">
      <c r="A5963" s="489" t="str">
        <f t="shared" si="93"/>
        <v>2311302166介護予防訪問リハビリテーション</v>
      </c>
      <c r="B5963" s="489">
        <v>2311302166</v>
      </c>
      <c r="C5963" s="489" t="s">
        <v>2108</v>
      </c>
      <c r="D5963" s="489" t="s">
        <v>15214</v>
      </c>
    </row>
    <row r="5964" spans="1:4">
      <c r="A5964" s="489" t="str">
        <f t="shared" si="93"/>
        <v>2311302166介護予防訪問看護</v>
      </c>
      <c r="B5964" s="489">
        <v>2311302166</v>
      </c>
      <c r="C5964" s="489" t="s">
        <v>2103</v>
      </c>
      <c r="D5964" s="489" t="s">
        <v>15214</v>
      </c>
    </row>
    <row r="5965" spans="1:4">
      <c r="A5965" s="489" t="str">
        <f t="shared" si="93"/>
        <v>2311302166訪問リハビリテーション</v>
      </c>
      <c r="B5965" s="489">
        <v>2311302166</v>
      </c>
      <c r="C5965" s="489" t="s">
        <v>2104</v>
      </c>
      <c r="D5965" s="489" t="s">
        <v>15214</v>
      </c>
    </row>
    <row r="5966" spans="1:4">
      <c r="A5966" s="489" t="str">
        <f t="shared" si="93"/>
        <v>2311302166訪問看護</v>
      </c>
      <c r="B5966" s="489">
        <v>2311302166</v>
      </c>
      <c r="C5966" s="489" t="s">
        <v>2102</v>
      </c>
      <c r="D5966" s="489" t="s">
        <v>15214</v>
      </c>
    </row>
    <row r="5967" spans="1:4">
      <c r="A5967" s="489" t="str">
        <f t="shared" si="93"/>
        <v>2311302174介護予防訪問リハビリテーション</v>
      </c>
      <c r="B5967" s="489">
        <v>2311302174</v>
      </c>
      <c r="C5967" s="489" t="s">
        <v>2108</v>
      </c>
      <c r="D5967" s="489" t="s">
        <v>15215</v>
      </c>
    </row>
    <row r="5968" spans="1:4">
      <c r="A5968" s="489" t="str">
        <f t="shared" si="93"/>
        <v>2311302174介護予防訪問看護</v>
      </c>
      <c r="B5968" s="489">
        <v>2311302174</v>
      </c>
      <c r="C5968" s="489" t="s">
        <v>2103</v>
      </c>
      <c r="D5968" s="489" t="s">
        <v>15215</v>
      </c>
    </row>
    <row r="5969" spans="1:4">
      <c r="A5969" s="489" t="str">
        <f t="shared" si="93"/>
        <v>2311302174訪問リハビリテーション</v>
      </c>
      <c r="B5969" s="489">
        <v>2311302174</v>
      </c>
      <c r="C5969" s="489" t="s">
        <v>2104</v>
      </c>
      <c r="D5969" s="489" t="s">
        <v>15215</v>
      </c>
    </row>
    <row r="5970" spans="1:4">
      <c r="A5970" s="489" t="str">
        <f t="shared" si="93"/>
        <v>2311302174訪問看護</v>
      </c>
      <c r="B5970" s="489">
        <v>2311302174</v>
      </c>
      <c r="C5970" s="489" t="s">
        <v>2102</v>
      </c>
      <c r="D5970" s="489" t="s">
        <v>15215</v>
      </c>
    </row>
    <row r="5971" spans="1:4">
      <c r="A5971" s="489" t="str">
        <f t="shared" si="93"/>
        <v>2311302182介護予防訪問リハビリテーション</v>
      </c>
      <c r="B5971" s="489">
        <v>2311302182</v>
      </c>
      <c r="C5971" s="489" t="s">
        <v>2108</v>
      </c>
      <c r="D5971" s="489" t="s">
        <v>15216</v>
      </c>
    </row>
    <row r="5972" spans="1:4">
      <c r="A5972" s="489" t="str">
        <f t="shared" si="93"/>
        <v>2311302182介護予防訪問看護</v>
      </c>
      <c r="B5972" s="489">
        <v>2311302182</v>
      </c>
      <c r="C5972" s="489" t="s">
        <v>2103</v>
      </c>
      <c r="D5972" s="489" t="s">
        <v>15216</v>
      </c>
    </row>
    <row r="5973" spans="1:4">
      <c r="A5973" s="489" t="str">
        <f t="shared" si="93"/>
        <v>2311302182訪問リハビリテーション</v>
      </c>
      <c r="B5973" s="489">
        <v>2311302182</v>
      </c>
      <c r="C5973" s="489" t="s">
        <v>2104</v>
      </c>
      <c r="D5973" s="489" t="s">
        <v>15216</v>
      </c>
    </row>
    <row r="5974" spans="1:4">
      <c r="A5974" s="489" t="str">
        <f t="shared" si="93"/>
        <v>2311302182訪問看護</v>
      </c>
      <c r="B5974" s="489">
        <v>2311302182</v>
      </c>
      <c r="C5974" s="489" t="s">
        <v>2102</v>
      </c>
      <c r="D5974" s="489" t="s">
        <v>15216</v>
      </c>
    </row>
    <row r="5975" spans="1:4">
      <c r="A5975" s="489" t="str">
        <f t="shared" si="93"/>
        <v>2311302216介護予防訪問リハビリテーション</v>
      </c>
      <c r="B5975" s="489">
        <v>2311302216</v>
      </c>
      <c r="C5975" s="489" t="s">
        <v>2108</v>
      </c>
      <c r="D5975" s="489" t="s">
        <v>15217</v>
      </c>
    </row>
    <row r="5976" spans="1:4">
      <c r="A5976" s="489" t="str">
        <f t="shared" si="93"/>
        <v>2311302216介護予防訪問看護</v>
      </c>
      <c r="B5976" s="489">
        <v>2311302216</v>
      </c>
      <c r="C5976" s="489" t="s">
        <v>2103</v>
      </c>
      <c r="D5976" s="489" t="s">
        <v>15217</v>
      </c>
    </row>
    <row r="5977" spans="1:4">
      <c r="A5977" s="489" t="str">
        <f t="shared" si="93"/>
        <v>2311302216訪問リハビリテーション</v>
      </c>
      <c r="B5977" s="489">
        <v>2311302216</v>
      </c>
      <c r="C5977" s="489" t="s">
        <v>2104</v>
      </c>
      <c r="D5977" s="489" t="s">
        <v>15217</v>
      </c>
    </row>
    <row r="5978" spans="1:4">
      <c r="A5978" s="489" t="str">
        <f t="shared" si="93"/>
        <v>2311302216訪問看護</v>
      </c>
      <c r="B5978" s="489">
        <v>2311302216</v>
      </c>
      <c r="C5978" s="489" t="s">
        <v>2102</v>
      </c>
      <c r="D5978" s="489" t="s">
        <v>15217</v>
      </c>
    </row>
    <row r="5979" spans="1:4">
      <c r="A5979" s="489" t="str">
        <f t="shared" si="93"/>
        <v>2311302224介護予防訪問リハビリテーション</v>
      </c>
      <c r="B5979" s="489">
        <v>2311302224</v>
      </c>
      <c r="C5979" s="489" t="s">
        <v>2108</v>
      </c>
      <c r="D5979" s="489" t="s">
        <v>15218</v>
      </c>
    </row>
    <row r="5980" spans="1:4">
      <c r="A5980" s="489" t="str">
        <f t="shared" si="93"/>
        <v>2311302224介護予防訪問看護</v>
      </c>
      <c r="B5980" s="489">
        <v>2311302224</v>
      </c>
      <c r="C5980" s="489" t="s">
        <v>2103</v>
      </c>
      <c r="D5980" s="489" t="s">
        <v>15218</v>
      </c>
    </row>
    <row r="5981" spans="1:4">
      <c r="A5981" s="489" t="str">
        <f t="shared" si="93"/>
        <v>2311302224訪問リハビリテーション</v>
      </c>
      <c r="B5981" s="489">
        <v>2311302224</v>
      </c>
      <c r="C5981" s="489" t="s">
        <v>2104</v>
      </c>
      <c r="D5981" s="489" t="s">
        <v>15218</v>
      </c>
    </row>
    <row r="5982" spans="1:4">
      <c r="A5982" s="489" t="str">
        <f t="shared" si="93"/>
        <v>2311302224訪問看護</v>
      </c>
      <c r="B5982" s="489">
        <v>2311302224</v>
      </c>
      <c r="C5982" s="489" t="s">
        <v>2102</v>
      </c>
      <c r="D5982" s="489" t="s">
        <v>15218</v>
      </c>
    </row>
    <row r="5983" spans="1:4">
      <c r="A5983" s="489" t="str">
        <f t="shared" si="93"/>
        <v>2311302232介護予防訪問リハビリテーション</v>
      </c>
      <c r="B5983" s="489">
        <v>2311302232</v>
      </c>
      <c r="C5983" s="489" t="s">
        <v>2108</v>
      </c>
      <c r="D5983" s="489" t="s">
        <v>15219</v>
      </c>
    </row>
    <row r="5984" spans="1:4">
      <c r="A5984" s="489" t="str">
        <f t="shared" si="93"/>
        <v>2311302232介護予防訪問看護</v>
      </c>
      <c r="B5984" s="489">
        <v>2311302232</v>
      </c>
      <c r="C5984" s="489" t="s">
        <v>2103</v>
      </c>
      <c r="D5984" s="489" t="s">
        <v>15219</v>
      </c>
    </row>
    <row r="5985" spans="1:4">
      <c r="A5985" s="489" t="str">
        <f t="shared" si="93"/>
        <v>2311302232訪問リハビリテーション</v>
      </c>
      <c r="B5985" s="489">
        <v>2311302232</v>
      </c>
      <c r="C5985" s="489" t="s">
        <v>2104</v>
      </c>
      <c r="D5985" s="489" t="s">
        <v>15219</v>
      </c>
    </row>
    <row r="5986" spans="1:4">
      <c r="A5986" s="489" t="str">
        <f t="shared" si="93"/>
        <v>2311302232訪問看護</v>
      </c>
      <c r="B5986" s="489">
        <v>2311302232</v>
      </c>
      <c r="C5986" s="489" t="s">
        <v>2102</v>
      </c>
      <c r="D5986" s="489" t="s">
        <v>15219</v>
      </c>
    </row>
    <row r="5987" spans="1:4">
      <c r="A5987" s="489" t="str">
        <f t="shared" si="93"/>
        <v>2311302257介護予防訪問リハビリテーション</v>
      </c>
      <c r="B5987" s="489">
        <v>2311302257</v>
      </c>
      <c r="C5987" s="489" t="s">
        <v>2108</v>
      </c>
      <c r="D5987" s="489" t="s">
        <v>15220</v>
      </c>
    </row>
    <row r="5988" spans="1:4">
      <c r="A5988" s="489" t="str">
        <f t="shared" si="93"/>
        <v>2311302257介護予防訪問看護</v>
      </c>
      <c r="B5988" s="489">
        <v>2311302257</v>
      </c>
      <c r="C5988" s="489" t="s">
        <v>2103</v>
      </c>
      <c r="D5988" s="489" t="s">
        <v>15220</v>
      </c>
    </row>
    <row r="5989" spans="1:4">
      <c r="A5989" s="489" t="str">
        <f t="shared" si="93"/>
        <v>2311302257訪問リハビリテーション</v>
      </c>
      <c r="B5989" s="489">
        <v>2311302257</v>
      </c>
      <c r="C5989" s="489" t="s">
        <v>2104</v>
      </c>
      <c r="D5989" s="489" t="s">
        <v>15220</v>
      </c>
    </row>
    <row r="5990" spans="1:4">
      <c r="A5990" s="489" t="str">
        <f t="shared" si="93"/>
        <v>2311302257訪問看護</v>
      </c>
      <c r="B5990" s="489">
        <v>2311302257</v>
      </c>
      <c r="C5990" s="489" t="s">
        <v>2102</v>
      </c>
      <c r="D5990" s="489" t="s">
        <v>15220</v>
      </c>
    </row>
    <row r="5991" spans="1:4">
      <c r="A5991" s="489" t="str">
        <f t="shared" si="93"/>
        <v>2311302265介護予防訪問リハビリテーション</v>
      </c>
      <c r="B5991" s="489">
        <v>2311302265</v>
      </c>
      <c r="C5991" s="489" t="s">
        <v>2108</v>
      </c>
      <c r="D5991" s="489" t="s">
        <v>15221</v>
      </c>
    </row>
    <row r="5992" spans="1:4">
      <c r="A5992" s="489" t="str">
        <f t="shared" si="93"/>
        <v>2311302265介護予防訪問看護</v>
      </c>
      <c r="B5992" s="489">
        <v>2311302265</v>
      </c>
      <c r="C5992" s="489" t="s">
        <v>2103</v>
      </c>
      <c r="D5992" s="489" t="s">
        <v>15221</v>
      </c>
    </row>
    <row r="5993" spans="1:4">
      <c r="A5993" s="489" t="str">
        <f t="shared" si="93"/>
        <v>2311302265訪問リハビリテーション</v>
      </c>
      <c r="B5993" s="489">
        <v>2311302265</v>
      </c>
      <c r="C5993" s="489" t="s">
        <v>2104</v>
      </c>
      <c r="D5993" s="489" t="s">
        <v>15221</v>
      </c>
    </row>
    <row r="5994" spans="1:4">
      <c r="A5994" s="489" t="str">
        <f t="shared" si="93"/>
        <v>2311302265訪問看護</v>
      </c>
      <c r="B5994" s="489">
        <v>2311302265</v>
      </c>
      <c r="C5994" s="489" t="s">
        <v>2102</v>
      </c>
      <c r="D5994" s="489" t="s">
        <v>15221</v>
      </c>
    </row>
    <row r="5995" spans="1:4">
      <c r="A5995" s="489" t="str">
        <f t="shared" si="93"/>
        <v>2311302273介護予防訪問リハビリテーション</v>
      </c>
      <c r="B5995" s="489">
        <v>2311302273</v>
      </c>
      <c r="C5995" s="489" t="s">
        <v>2108</v>
      </c>
      <c r="D5995" s="489" t="s">
        <v>14262</v>
      </c>
    </row>
    <row r="5996" spans="1:4">
      <c r="A5996" s="489" t="str">
        <f t="shared" si="93"/>
        <v>2311302273介護予防訪問看護</v>
      </c>
      <c r="B5996" s="489">
        <v>2311302273</v>
      </c>
      <c r="C5996" s="489" t="s">
        <v>2103</v>
      </c>
      <c r="D5996" s="489" t="s">
        <v>14262</v>
      </c>
    </row>
    <row r="5997" spans="1:4">
      <c r="A5997" s="489" t="str">
        <f t="shared" si="93"/>
        <v>2311302273訪問リハビリテーション</v>
      </c>
      <c r="B5997" s="489">
        <v>2311302273</v>
      </c>
      <c r="C5997" s="489" t="s">
        <v>2104</v>
      </c>
      <c r="D5997" s="489" t="s">
        <v>14262</v>
      </c>
    </row>
    <row r="5998" spans="1:4">
      <c r="A5998" s="489" t="str">
        <f t="shared" si="93"/>
        <v>2311302273訪問看護</v>
      </c>
      <c r="B5998" s="489">
        <v>2311302273</v>
      </c>
      <c r="C5998" s="489" t="s">
        <v>2102</v>
      </c>
      <c r="D5998" s="489" t="s">
        <v>14262</v>
      </c>
    </row>
    <row r="5999" spans="1:4">
      <c r="A5999" s="489" t="str">
        <f t="shared" si="93"/>
        <v>2311302281介護予防訪問リハビリテーション</v>
      </c>
      <c r="B5999" s="489">
        <v>2311302281</v>
      </c>
      <c r="C5999" s="489" t="s">
        <v>2108</v>
      </c>
      <c r="D5999" s="489" t="s">
        <v>15222</v>
      </c>
    </row>
    <row r="6000" spans="1:4">
      <c r="A6000" s="489" t="str">
        <f t="shared" si="93"/>
        <v>2311302281介護予防訪問看護</v>
      </c>
      <c r="B6000" s="489">
        <v>2311302281</v>
      </c>
      <c r="C6000" s="489" t="s">
        <v>2103</v>
      </c>
      <c r="D6000" s="489" t="s">
        <v>15222</v>
      </c>
    </row>
    <row r="6001" spans="1:4">
      <c r="A6001" s="489" t="str">
        <f t="shared" si="93"/>
        <v>2311302281訪問リハビリテーション</v>
      </c>
      <c r="B6001" s="489">
        <v>2311302281</v>
      </c>
      <c r="C6001" s="489" t="s">
        <v>2104</v>
      </c>
      <c r="D6001" s="489" t="s">
        <v>15222</v>
      </c>
    </row>
    <row r="6002" spans="1:4">
      <c r="A6002" s="489" t="str">
        <f t="shared" si="93"/>
        <v>2311302281訪問看護</v>
      </c>
      <c r="B6002" s="489">
        <v>2311302281</v>
      </c>
      <c r="C6002" s="489" t="s">
        <v>2102</v>
      </c>
      <c r="D6002" s="489" t="s">
        <v>15222</v>
      </c>
    </row>
    <row r="6003" spans="1:4">
      <c r="A6003" s="489" t="str">
        <f t="shared" si="93"/>
        <v>2311302307介護予防訪問リハビリテーション</v>
      </c>
      <c r="B6003" s="489">
        <v>2311302307</v>
      </c>
      <c r="C6003" s="489" t="s">
        <v>2108</v>
      </c>
      <c r="D6003" s="489" t="s">
        <v>15223</v>
      </c>
    </row>
    <row r="6004" spans="1:4">
      <c r="A6004" s="489" t="str">
        <f t="shared" si="93"/>
        <v>2311302307介護予防訪問看護</v>
      </c>
      <c r="B6004" s="489">
        <v>2311302307</v>
      </c>
      <c r="C6004" s="489" t="s">
        <v>2103</v>
      </c>
      <c r="D6004" s="489" t="s">
        <v>15223</v>
      </c>
    </row>
    <row r="6005" spans="1:4">
      <c r="A6005" s="489" t="str">
        <f t="shared" si="93"/>
        <v>2311302307訪問リハビリテーション</v>
      </c>
      <c r="B6005" s="489">
        <v>2311302307</v>
      </c>
      <c r="C6005" s="489" t="s">
        <v>2104</v>
      </c>
      <c r="D6005" s="489" t="s">
        <v>15223</v>
      </c>
    </row>
    <row r="6006" spans="1:4">
      <c r="A6006" s="489" t="str">
        <f t="shared" si="93"/>
        <v>2311302307訪問看護</v>
      </c>
      <c r="B6006" s="489">
        <v>2311302307</v>
      </c>
      <c r="C6006" s="489" t="s">
        <v>2102</v>
      </c>
      <c r="D6006" s="489" t="s">
        <v>15223</v>
      </c>
    </row>
    <row r="6007" spans="1:4">
      <c r="A6007" s="489" t="str">
        <f t="shared" si="93"/>
        <v>2311302315介護予防訪問リハビリテーション</v>
      </c>
      <c r="B6007" s="489">
        <v>2311302315</v>
      </c>
      <c r="C6007" s="489" t="s">
        <v>2108</v>
      </c>
      <c r="D6007" s="489" t="s">
        <v>14193</v>
      </c>
    </row>
    <row r="6008" spans="1:4">
      <c r="A6008" s="489" t="str">
        <f t="shared" si="93"/>
        <v>2311302315介護予防訪問看護</v>
      </c>
      <c r="B6008" s="489">
        <v>2311302315</v>
      </c>
      <c r="C6008" s="489" t="s">
        <v>2103</v>
      </c>
      <c r="D6008" s="489" t="s">
        <v>14193</v>
      </c>
    </row>
    <row r="6009" spans="1:4">
      <c r="A6009" s="489" t="str">
        <f t="shared" si="93"/>
        <v>2311302315訪問リハビリテーション</v>
      </c>
      <c r="B6009" s="489">
        <v>2311302315</v>
      </c>
      <c r="C6009" s="489" t="s">
        <v>2104</v>
      </c>
      <c r="D6009" s="489" t="s">
        <v>14193</v>
      </c>
    </row>
    <row r="6010" spans="1:4">
      <c r="A6010" s="489" t="str">
        <f t="shared" si="93"/>
        <v>2311302315訪問看護</v>
      </c>
      <c r="B6010" s="489">
        <v>2311302315</v>
      </c>
      <c r="C6010" s="489" t="s">
        <v>2102</v>
      </c>
      <c r="D6010" s="489" t="s">
        <v>14193</v>
      </c>
    </row>
    <row r="6011" spans="1:4">
      <c r="A6011" s="489" t="str">
        <f t="shared" si="93"/>
        <v>2311302323介護予防訪問リハビリテーション</v>
      </c>
      <c r="B6011" s="489">
        <v>2311302323</v>
      </c>
      <c r="C6011" s="489" t="s">
        <v>2108</v>
      </c>
      <c r="D6011" s="489" t="s">
        <v>15224</v>
      </c>
    </row>
    <row r="6012" spans="1:4">
      <c r="A6012" s="489" t="str">
        <f t="shared" si="93"/>
        <v>2311302323介護予防訪問看護</v>
      </c>
      <c r="B6012" s="489">
        <v>2311302323</v>
      </c>
      <c r="C6012" s="489" t="s">
        <v>2103</v>
      </c>
      <c r="D6012" s="489" t="s">
        <v>15224</v>
      </c>
    </row>
    <row r="6013" spans="1:4">
      <c r="A6013" s="489" t="str">
        <f t="shared" si="93"/>
        <v>2311302323訪問リハビリテーション</v>
      </c>
      <c r="B6013" s="489">
        <v>2311302323</v>
      </c>
      <c r="C6013" s="489" t="s">
        <v>2104</v>
      </c>
      <c r="D6013" s="489" t="s">
        <v>15224</v>
      </c>
    </row>
    <row r="6014" spans="1:4">
      <c r="A6014" s="489" t="str">
        <f t="shared" si="93"/>
        <v>2311302323訪問看護</v>
      </c>
      <c r="B6014" s="489">
        <v>2311302323</v>
      </c>
      <c r="C6014" s="489" t="s">
        <v>2102</v>
      </c>
      <c r="D6014" s="489" t="s">
        <v>15224</v>
      </c>
    </row>
    <row r="6015" spans="1:4">
      <c r="A6015" s="489" t="str">
        <f t="shared" si="93"/>
        <v>2311302349介護予防訪問リハビリテーション</v>
      </c>
      <c r="B6015" s="489">
        <v>2311302349</v>
      </c>
      <c r="C6015" s="489" t="s">
        <v>2108</v>
      </c>
      <c r="D6015" s="489" t="s">
        <v>15225</v>
      </c>
    </row>
    <row r="6016" spans="1:4">
      <c r="A6016" s="489" t="str">
        <f t="shared" si="93"/>
        <v>2311302349介護予防訪問看護</v>
      </c>
      <c r="B6016" s="489">
        <v>2311302349</v>
      </c>
      <c r="C6016" s="489" t="s">
        <v>2103</v>
      </c>
      <c r="D6016" s="489" t="s">
        <v>15225</v>
      </c>
    </row>
    <row r="6017" spans="1:4">
      <c r="A6017" s="489" t="str">
        <f t="shared" si="93"/>
        <v>2311302349訪問リハビリテーション</v>
      </c>
      <c r="B6017" s="489">
        <v>2311302349</v>
      </c>
      <c r="C6017" s="489" t="s">
        <v>2104</v>
      </c>
      <c r="D6017" s="489" t="s">
        <v>15225</v>
      </c>
    </row>
    <row r="6018" spans="1:4">
      <c r="A6018" s="489" t="str">
        <f t="shared" ref="A6018:A6081" si="94">B6018&amp;C6018</f>
        <v>2311302349訪問看護</v>
      </c>
      <c r="B6018" s="489">
        <v>2311302349</v>
      </c>
      <c r="C6018" s="489" t="s">
        <v>2102</v>
      </c>
      <c r="D6018" s="489" t="s">
        <v>15225</v>
      </c>
    </row>
    <row r="6019" spans="1:4">
      <c r="A6019" s="489" t="str">
        <f t="shared" si="94"/>
        <v>2311302356介護予防訪問リハビリテーション</v>
      </c>
      <c r="B6019" s="489">
        <v>2311302356</v>
      </c>
      <c r="C6019" s="489" t="s">
        <v>2108</v>
      </c>
      <c r="D6019" s="489" t="s">
        <v>15226</v>
      </c>
    </row>
    <row r="6020" spans="1:4">
      <c r="A6020" s="489" t="str">
        <f t="shared" si="94"/>
        <v>2311302356介護予防訪問看護</v>
      </c>
      <c r="B6020" s="489">
        <v>2311302356</v>
      </c>
      <c r="C6020" s="489" t="s">
        <v>2103</v>
      </c>
      <c r="D6020" s="489" t="s">
        <v>15226</v>
      </c>
    </row>
    <row r="6021" spans="1:4">
      <c r="A6021" s="489" t="str">
        <f t="shared" si="94"/>
        <v>2311302356訪問リハビリテーション</v>
      </c>
      <c r="B6021" s="489">
        <v>2311302356</v>
      </c>
      <c r="C6021" s="489" t="s">
        <v>2104</v>
      </c>
      <c r="D6021" s="489" t="s">
        <v>15226</v>
      </c>
    </row>
    <row r="6022" spans="1:4">
      <c r="A6022" s="489" t="str">
        <f t="shared" si="94"/>
        <v>2311302356訪問看護</v>
      </c>
      <c r="B6022" s="489">
        <v>2311302356</v>
      </c>
      <c r="C6022" s="489" t="s">
        <v>2102</v>
      </c>
      <c r="D6022" s="489" t="s">
        <v>15226</v>
      </c>
    </row>
    <row r="6023" spans="1:4">
      <c r="A6023" s="489" t="str">
        <f t="shared" si="94"/>
        <v>2311302372介護予防訪問リハビリテーション</v>
      </c>
      <c r="B6023" s="489">
        <v>2311302372</v>
      </c>
      <c r="C6023" s="489" t="s">
        <v>2108</v>
      </c>
      <c r="D6023" s="489" t="s">
        <v>15227</v>
      </c>
    </row>
    <row r="6024" spans="1:4">
      <c r="A6024" s="489" t="str">
        <f t="shared" si="94"/>
        <v>2311302372介護予防訪問看護</v>
      </c>
      <c r="B6024" s="489">
        <v>2311302372</v>
      </c>
      <c r="C6024" s="489" t="s">
        <v>2103</v>
      </c>
      <c r="D6024" s="489" t="s">
        <v>15227</v>
      </c>
    </row>
    <row r="6025" spans="1:4">
      <c r="A6025" s="489" t="str">
        <f t="shared" si="94"/>
        <v>2311302372訪問リハビリテーション</v>
      </c>
      <c r="B6025" s="489">
        <v>2311302372</v>
      </c>
      <c r="C6025" s="489" t="s">
        <v>2104</v>
      </c>
      <c r="D6025" s="489" t="s">
        <v>15227</v>
      </c>
    </row>
    <row r="6026" spans="1:4">
      <c r="A6026" s="489" t="str">
        <f t="shared" si="94"/>
        <v>2311302372訪問看護</v>
      </c>
      <c r="B6026" s="489">
        <v>2311302372</v>
      </c>
      <c r="C6026" s="489" t="s">
        <v>2102</v>
      </c>
      <c r="D6026" s="489" t="s">
        <v>15227</v>
      </c>
    </row>
    <row r="6027" spans="1:4">
      <c r="A6027" s="489" t="str">
        <f t="shared" si="94"/>
        <v>2311302380介護予防訪問リハビリテーション</v>
      </c>
      <c r="B6027" s="489">
        <v>2311302380</v>
      </c>
      <c r="C6027" s="489" t="s">
        <v>2108</v>
      </c>
      <c r="D6027" s="489" t="s">
        <v>15228</v>
      </c>
    </row>
    <row r="6028" spans="1:4">
      <c r="A6028" s="489" t="str">
        <f t="shared" si="94"/>
        <v>2311302380介護予防訪問看護</v>
      </c>
      <c r="B6028" s="489">
        <v>2311302380</v>
      </c>
      <c r="C6028" s="489" t="s">
        <v>2103</v>
      </c>
      <c r="D6028" s="489" t="s">
        <v>15228</v>
      </c>
    </row>
    <row r="6029" spans="1:4">
      <c r="A6029" s="489" t="str">
        <f t="shared" si="94"/>
        <v>2311302380訪問リハビリテーション</v>
      </c>
      <c r="B6029" s="489">
        <v>2311302380</v>
      </c>
      <c r="C6029" s="489" t="s">
        <v>2104</v>
      </c>
      <c r="D6029" s="489" t="s">
        <v>15228</v>
      </c>
    </row>
    <row r="6030" spans="1:4">
      <c r="A6030" s="489" t="str">
        <f t="shared" si="94"/>
        <v>2311302380訪問看護</v>
      </c>
      <c r="B6030" s="489">
        <v>2311302380</v>
      </c>
      <c r="C6030" s="489" t="s">
        <v>2102</v>
      </c>
      <c r="D6030" s="489" t="s">
        <v>15228</v>
      </c>
    </row>
    <row r="6031" spans="1:4">
      <c r="A6031" s="489" t="str">
        <f t="shared" si="94"/>
        <v>2311302398介護予防訪問リハビリテーション</v>
      </c>
      <c r="B6031" s="489">
        <v>2311302398</v>
      </c>
      <c r="C6031" s="489" t="s">
        <v>2108</v>
      </c>
      <c r="D6031" s="489" t="s">
        <v>15229</v>
      </c>
    </row>
    <row r="6032" spans="1:4">
      <c r="A6032" s="489" t="str">
        <f t="shared" si="94"/>
        <v>2311302398介護予防訪問看護</v>
      </c>
      <c r="B6032" s="489">
        <v>2311302398</v>
      </c>
      <c r="C6032" s="489" t="s">
        <v>2103</v>
      </c>
      <c r="D6032" s="489" t="s">
        <v>15229</v>
      </c>
    </row>
    <row r="6033" spans="1:4">
      <c r="A6033" s="489" t="str">
        <f t="shared" si="94"/>
        <v>2311302398訪問リハビリテーション</v>
      </c>
      <c r="B6033" s="489">
        <v>2311302398</v>
      </c>
      <c r="C6033" s="489" t="s">
        <v>2104</v>
      </c>
      <c r="D6033" s="489" t="s">
        <v>15229</v>
      </c>
    </row>
    <row r="6034" spans="1:4">
      <c r="A6034" s="489" t="str">
        <f t="shared" si="94"/>
        <v>2311302398訪問看護</v>
      </c>
      <c r="B6034" s="489">
        <v>2311302398</v>
      </c>
      <c r="C6034" s="489" t="s">
        <v>2102</v>
      </c>
      <c r="D6034" s="489" t="s">
        <v>15229</v>
      </c>
    </row>
    <row r="6035" spans="1:4">
      <c r="A6035" s="489" t="str">
        <f t="shared" si="94"/>
        <v>2311302406介護予防訪問リハビリテーション</v>
      </c>
      <c r="B6035" s="489">
        <v>2311302406</v>
      </c>
      <c r="C6035" s="489" t="s">
        <v>2108</v>
      </c>
      <c r="D6035" s="489" t="s">
        <v>15230</v>
      </c>
    </row>
    <row r="6036" spans="1:4">
      <c r="A6036" s="489" t="str">
        <f t="shared" si="94"/>
        <v>2311302406介護予防訪問看護</v>
      </c>
      <c r="B6036" s="489">
        <v>2311302406</v>
      </c>
      <c r="C6036" s="489" t="s">
        <v>2103</v>
      </c>
      <c r="D6036" s="489" t="s">
        <v>15230</v>
      </c>
    </row>
    <row r="6037" spans="1:4">
      <c r="A6037" s="489" t="str">
        <f t="shared" si="94"/>
        <v>2311302406訪問リハビリテーション</v>
      </c>
      <c r="B6037" s="489">
        <v>2311302406</v>
      </c>
      <c r="C6037" s="489" t="s">
        <v>2104</v>
      </c>
      <c r="D6037" s="489" t="s">
        <v>15230</v>
      </c>
    </row>
    <row r="6038" spans="1:4">
      <c r="A6038" s="489" t="str">
        <f t="shared" si="94"/>
        <v>2311302406訪問看護</v>
      </c>
      <c r="B6038" s="489">
        <v>2311302406</v>
      </c>
      <c r="C6038" s="489" t="s">
        <v>2102</v>
      </c>
      <c r="D6038" s="489" t="s">
        <v>15230</v>
      </c>
    </row>
    <row r="6039" spans="1:4">
      <c r="A6039" s="489" t="str">
        <f t="shared" si="94"/>
        <v>2311302414介護予防訪問リハビリテーション</v>
      </c>
      <c r="B6039" s="489">
        <v>2311302414</v>
      </c>
      <c r="C6039" s="489" t="s">
        <v>2108</v>
      </c>
      <c r="D6039" s="489" t="s">
        <v>15231</v>
      </c>
    </row>
    <row r="6040" spans="1:4">
      <c r="A6040" s="489" t="str">
        <f t="shared" si="94"/>
        <v>2311302414介護予防訪問看護</v>
      </c>
      <c r="B6040" s="489">
        <v>2311302414</v>
      </c>
      <c r="C6040" s="489" t="s">
        <v>2103</v>
      </c>
      <c r="D6040" s="489" t="s">
        <v>15231</v>
      </c>
    </row>
    <row r="6041" spans="1:4">
      <c r="A6041" s="489" t="str">
        <f t="shared" si="94"/>
        <v>2311302414訪問リハビリテーション</v>
      </c>
      <c r="B6041" s="489">
        <v>2311302414</v>
      </c>
      <c r="C6041" s="489" t="s">
        <v>2104</v>
      </c>
      <c r="D6041" s="489" t="s">
        <v>15231</v>
      </c>
    </row>
    <row r="6042" spans="1:4">
      <c r="A6042" s="489" t="str">
        <f t="shared" si="94"/>
        <v>2311302414訪問看護</v>
      </c>
      <c r="B6042" s="489">
        <v>2311302414</v>
      </c>
      <c r="C6042" s="489" t="s">
        <v>2102</v>
      </c>
      <c r="D6042" s="489" t="s">
        <v>15231</v>
      </c>
    </row>
    <row r="6043" spans="1:4">
      <c r="A6043" s="489" t="str">
        <f t="shared" si="94"/>
        <v>2311302430介護予防通所リハビリテーション</v>
      </c>
      <c r="B6043" s="489">
        <v>2311302430</v>
      </c>
      <c r="C6043" s="489" t="s">
        <v>2512</v>
      </c>
      <c r="D6043" s="489" t="s">
        <v>15232</v>
      </c>
    </row>
    <row r="6044" spans="1:4">
      <c r="A6044" s="489" t="str">
        <f t="shared" si="94"/>
        <v>2311302430介護予防訪問リハビリテーション</v>
      </c>
      <c r="B6044" s="489">
        <v>2311302430</v>
      </c>
      <c r="C6044" s="489" t="s">
        <v>2108</v>
      </c>
      <c r="D6044" s="489" t="s">
        <v>15232</v>
      </c>
    </row>
    <row r="6045" spans="1:4">
      <c r="A6045" s="489" t="str">
        <f t="shared" si="94"/>
        <v>2311302430介護予防訪問看護</v>
      </c>
      <c r="B6045" s="489">
        <v>2311302430</v>
      </c>
      <c r="C6045" s="489" t="s">
        <v>2103</v>
      </c>
      <c r="D6045" s="489" t="s">
        <v>15232</v>
      </c>
    </row>
    <row r="6046" spans="1:4">
      <c r="A6046" s="489" t="str">
        <f t="shared" si="94"/>
        <v>2311302430通所リハビリテーション</v>
      </c>
      <c r="B6046" s="489">
        <v>2311302430</v>
      </c>
      <c r="C6046" s="489" t="s">
        <v>2511</v>
      </c>
      <c r="D6046" s="489" t="s">
        <v>15232</v>
      </c>
    </row>
    <row r="6047" spans="1:4">
      <c r="A6047" s="489" t="str">
        <f t="shared" si="94"/>
        <v>2311302430訪問リハビリテーション</v>
      </c>
      <c r="B6047" s="489">
        <v>2311302430</v>
      </c>
      <c r="C6047" s="489" t="s">
        <v>2104</v>
      </c>
      <c r="D6047" s="489" t="s">
        <v>15232</v>
      </c>
    </row>
    <row r="6048" spans="1:4">
      <c r="A6048" s="489" t="str">
        <f t="shared" si="94"/>
        <v>2311302430訪問看護</v>
      </c>
      <c r="B6048" s="489">
        <v>2311302430</v>
      </c>
      <c r="C6048" s="489" t="s">
        <v>2102</v>
      </c>
      <c r="D6048" s="489" t="s">
        <v>15232</v>
      </c>
    </row>
    <row r="6049" spans="1:4">
      <c r="A6049" s="489" t="str">
        <f t="shared" si="94"/>
        <v>2311302448介護予防訪問リハビリテーション</v>
      </c>
      <c r="B6049" s="489">
        <v>2311302448</v>
      </c>
      <c r="C6049" s="489" t="s">
        <v>2108</v>
      </c>
      <c r="D6049" s="489" t="s">
        <v>15233</v>
      </c>
    </row>
    <row r="6050" spans="1:4">
      <c r="A6050" s="489" t="str">
        <f t="shared" si="94"/>
        <v>2311302448介護予防訪問看護</v>
      </c>
      <c r="B6050" s="489">
        <v>2311302448</v>
      </c>
      <c r="C6050" s="489" t="s">
        <v>2103</v>
      </c>
      <c r="D6050" s="489" t="s">
        <v>15233</v>
      </c>
    </row>
    <row r="6051" spans="1:4">
      <c r="A6051" s="489" t="str">
        <f t="shared" si="94"/>
        <v>2311302448訪問リハビリテーション</v>
      </c>
      <c r="B6051" s="489">
        <v>2311302448</v>
      </c>
      <c r="C6051" s="489" t="s">
        <v>2104</v>
      </c>
      <c r="D6051" s="489" t="s">
        <v>15233</v>
      </c>
    </row>
    <row r="6052" spans="1:4">
      <c r="A6052" s="489" t="str">
        <f t="shared" si="94"/>
        <v>2311302448訪問看護</v>
      </c>
      <c r="B6052" s="489">
        <v>2311302448</v>
      </c>
      <c r="C6052" s="489" t="s">
        <v>2102</v>
      </c>
      <c r="D6052" s="489" t="s">
        <v>15233</v>
      </c>
    </row>
    <row r="6053" spans="1:4">
      <c r="A6053" s="489" t="str">
        <f t="shared" si="94"/>
        <v>2311302455介護予防訪問リハビリテーション</v>
      </c>
      <c r="B6053" s="489">
        <v>2311302455</v>
      </c>
      <c r="C6053" s="489" t="s">
        <v>2108</v>
      </c>
      <c r="D6053" s="489" t="s">
        <v>15234</v>
      </c>
    </row>
    <row r="6054" spans="1:4">
      <c r="A6054" s="489" t="str">
        <f t="shared" si="94"/>
        <v>2311302455介護予防訪問看護</v>
      </c>
      <c r="B6054" s="489">
        <v>2311302455</v>
      </c>
      <c r="C6054" s="489" t="s">
        <v>2103</v>
      </c>
      <c r="D6054" s="489" t="s">
        <v>15234</v>
      </c>
    </row>
    <row r="6055" spans="1:4">
      <c r="A6055" s="489" t="str">
        <f t="shared" si="94"/>
        <v>2311302455訪問リハビリテーション</v>
      </c>
      <c r="B6055" s="489">
        <v>2311302455</v>
      </c>
      <c r="C6055" s="489" t="s">
        <v>2104</v>
      </c>
      <c r="D6055" s="489" t="s">
        <v>15234</v>
      </c>
    </row>
    <row r="6056" spans="1:4">
      <c r="A6056" s="489" t="str">
        <f t="shared" si="94"/>
        <v>2311302455訪問看護</v>
      </c>
      <c r="B6056" s="489">
        <v>2311302455</v>
      </c>
      <c r="C6056" s="489" t="s">
        <v>2102</v>
      </c>
      <c r="D6056" s="489" t="s">
        <v>15234</v>
      </c>
    </row>
    <row r="6057" spans="1:4">
      <c r="A6057" s="489" t="str">
        <f t="shared" si="94"/>
        <v>2311302463介護予防訪問リハビリテーション</v>
      </c>
      <c r="B6057" s="489">
        <v>2311302463</v>
      </c>
      <c r="C6057" s="489" t="s">
        <v>2108</v>
      </c>
      <c r="D6057" s="489" t="s">
        <v>15235</v>
      </c>
    </row>
    <row r="6058" spans="1:4">
      <c r="A6058" s="489" t="str">
        <f t="shared" si="94"/>
        <v>2311302463介護予防訪問看護</v>
      </c>
      <c r="B6058" s="489">
        <v>2311302463</v>
      </c>
      <c r="C6058" s="489" t="s">
        <v>2103</v>
      </c>
      <c r="D6058" s="489" t="s">
        <v>15235</v>
      </c>
    </row>
    <row r="6059" spans="1:4">
      <c r="A6059" s="489" t="str">
        <f t="shared" si="94"/>
        <v>2311302463訪問リハビリテーション</v>
      </c>
      <c r="B6059" s="489">
        <v>2311302463</v>
      </c>
      <c r="C6059" s="489" t="s">
        <v>2104</v>
      </c>
      <c r="D6059" s="489" t="s">
        <v>15235</v>
      </c>
    </row>
    <row r="6060" spans="1:4">
      <c r="A6060" s="489" t="str">
        <f t="shared" si="94"/>
        <v>2311302463訪問看護</v>
      </c>
      <c r="B6060" s="489">
        <v>2311302463</v>
      </c>
      <c r="C6060" s="489" t="s">
        <v>2102</v>
      </c>
      <c r="D6060" s="489" t="s">
        <v>15235</v>
      </c>
    </row>
    <row r="6061" spans="1:4">
      <c r="A6061" s="489" t="str">
        <f t="shared" si="94"/>
        <v>2311302471介護予防訪問リハビリテーション</v>
      </c>
      <c r="B6061" s="489">
        <v>2311302471</v>
      </c>
      <c r="C6061" s="489" t="s">
        <v>2108</v>
      </c>
      <c r="D6061" s="489" t="s">
        <v>15236</v>
      </c>
    </row>
    <row r="6062" spans="1:4">
      <c r="A6062" s="489" t="str">
        <f t="shared" si="94"/>
        <v>2311302471介護予防訪問看護</v>
      </c>
      <c r="B6062" s="489">
        <v>2311302471</v>
      </c>
      <c r="C6062" s="489" t="s">
        <v>2103</v>
      </c>
      <c r="D6062" s="489" t="s">
        <v>15236</v>
      </c>
    </row>
    <row r="6063" spans="1:4">
      <c r="A6063" s="489" t="str">
        <f t="shared" si="94"/>
        <v>2311302471訪問リハビリテーション</v>
      </c>
      <c r="B6063" s="489">
        <v>2311302471</v>
      </c>
      <c r="C6063" s="489" t="s">
        <v>2104</v>
      </c>
      <c r="D6063" s="489" t="s">
        <v>15236</v>
      </c>
    </row>
    <row r="6064" spans="1:4">
      <c r="A6064" s="489" t="str">
        <f t="shared" si="94"/>
        <v>2311302471訪問看護</v>
      </c>
      <c r="B6064" s="489">
        <v>2311302471</v>
      </c>
      <c r="C6064" s="489" t="s">
        <v>2102</v>
      </c>
      <c r="D6064" s="489" t="s">
        <v>15236</v>
      </c>
    </row>
    <row r="6065" spans="1:4">
      <c r="A6065" s="489" t="str">
        <f t="shared" si="94"/>
        <v>2311302489介護予防訪問リハビリテーション</v>
      </c>
      <c r="B6065" s="489">
        <v>2311302489</v>
      </c>
      <c r="C6065" s="489" t="s">
        <v>2108</v>
      </c>
      <c r="D6065" s="489" t="s">
        <v>15237</v>
      </c>
    </row>
    <row r="6066" spans="1:4">
      <c r="A6066" s="489" t="str">
        <f t="shared" si="94"/>
        <v>2311302489介護予防訪問看護</v>
      </c>
      <c r="B6066" s="489">
        <v>2311302489</v>
      </c>
      <c r="C6066" s="489" t="s">
        <v>2103</v>
      </c>
      <c r="D6066" s="489" t="s">
        <v>15237</v>
      </c>
    </row>
    <row r="6067" spans="1:4">
      <c r="A6067" s="489" t="str">
        <f t="shared" si="94"/>
        <v>2311302489訪問リハビリテーション</v>
      </c>
      <c r="B6067" s="489">
        <v>2311302489</v>
      </c>
      <c r="C6067" s="489" t="s">
        <v>2104</v>
      </c>
      <c r="D6067" s="489" t="s">
        <v>15237</v>
      </c>
    </row>
    <row r="6068" spans="1:4">
      <c r="A6068" s="489" t="str">
        <f t="shared" si="94"/>
        <v>2311302489訪問看護</v>
      </c>
      <c r="B6068" s="489">
        <v>2311302489</v>
      </c>
      <c r="C6068" s="489" t="s">
        <v>2102</v>
      </c>
      <c r="D6068" s="489" t="s">
        <v>15237</v>
      </c>
    </row>
    <row r="6069" spans="1:4">
      <c r="A6069" s="489" t="str">
        <f t="shared" si="94"/>
        <v>2311302497介護予防訪問リハビリテーション</v>
      </c>
      <c r="B6069" s="489">
        <v>2311302497</v>
      </c>
      <c r="C6069" s="489" t="s">
        <v>2108</v>
      </c>
      <c r="D6069" s="489" t="s">
        <v>15238</v>
      </c>
    </row>
    <row r="6070" spans="1:4">
      <c r="A6070" s="489" t="str">
        <f t="shared" si="94"/>
        <v>2311302497介護予防訪問看護</v>
      </c>
      <c r="B6070" s="489">
        <v>2311302497</v>
      </c>
      <c r="C6070" s="489" t="s">
        <v>2103</v>
      </c>
      <c r="D6070" s="489" t="s">
        <v>15238</v>
      </c>
    </row>
    <row r="6071" spans="1:4">
      <c r="A6071" s="489" t="str">
        <f t="shared" si="94"/>
        <v>2311302497訪問リハビリテーション</v>
      </c>
      <c r="B6071" s="489">
        <v>2311302497</v>
      </c>
      <c r="C6071" s="489" t="s">
        <v>2104</v>
      </c>
      <c r="D6071" s="489" t="s">
        <v>15238</v>
      </c>
    </row>
    <row r="6072" spans="1:4">
      <c r="A6072" s="489" t="str">
        <f t="shared" si="94"/>
        <v>2311302497訪問看護</v>
      </c>
      <c r="B6072" s="489">
        <v>2311302497</v>
      </c>
      <c r="C6072" s="489" t="s">
        <v>2102</v>
      </c>
      <c r="D6072" s="489" t="s">
        <v>15238</v>
      </c>
    </row>
    <row r="6073" spans="1:4">
      <c r="A6073" s="489" t="str">
        <f t="shared" si="94"/>
        <v>2311302505介護予防通所リハビリテーション</v>
      </c>
      <c r="B6073" s="489">
        <v>2311302505</v>
      </c>
      <c r="C6073" s="489" t="s">
        <v>2512</v>
      </c>
      <c r="D6073" s="489" t="s">
        <v>15239</v>
      </c>
    </row>
    <row r="6074" spans="1:4">
      <c r="A6074" s="489" t="str">
        <f t="shared" si="94"/>
        <v>2311302505介護予防訪問リハビリテーション</v>
      </c>
      <c r="B6074" s="489">
        <v>2311302505</v>
      </c>
      <c r="C6074" s="489" t="s">
        <v>2108</v>
      </c>
      <c r="D6074" s="489" t="s">
        <v>15239</v>
      </c>
    </row>
    <row r="6075" spans="1:4">
      <c r="A6075" s="489" t="str">
        <f t="shared" si="94"/>
        <v>2311302505介護予防訪問看護</v>
      </c>
      <c r="B6075" s="489">
        <v>2311302505</v>
      </c>
      <c r="C6075" s="489" t="s">
        <v>2103</v>
      </c>
      <c r="D6075" s="489" t="s">
        <v>15239</v>
      </c>
    </row>
    <row r="6076" spans="1:4">
      <c r="A6076" s="489" t="str">
        <f t="shared" si="94"/>
        <v>2311302505通所リハビリテーション</v>
      </c>
      <c r="B6076" s="489">
        <v>2311302505</v>
      </c>
      <c r="C6076" s="489" t="s">
        <v>2511</v>
      </c>
      <c r="D6076" s="489" t="s">
        <v>15239</v>
      </c>
    </row>
    <row r="6077" spans="1:4">
      <c r="A6077" s="489" t="str">
        <f t="shared" si="94"/>
        <v>2311302505訪問リハビリテーション</v>
      </c>
      <c r="B6077" s="489">
        <v>2311302505</v>
      </c>
      <c r="C6077" s="489" t="s">
        <v>2104</v>
      </c>
      <c r="D6077" s="489" t="s">
        <v>15239</v>
      </c>
    </row>
    <row r="6078" spans="1:4">
      <c r="A6078" s="489" t="str">
        <f t="shared" si="94"/>
        <v>2311302505訪問看護</v>
      </c>
      <c r="B6078" s="489">
        <v>2311302505</v>
      </c>
      <c r="C6078" s="489" t="s">
        <v>2102</v>
      </c>
      <c r="D6078" s="489" t="s">
        <v>15239</v>
      </c>
    </row>
    <row r="6079" spans="1:4">
      <c r="A6079" s="489" t="str">
        <f t="shared" si="94"/>
        <v>2311302513介護予防訪問リハビリテーション</v>
      </c>
      <c r="B6079" s="489">
        <v>2311302513</v>
      </c>
      <c r="C6079" s="489" t="s">
        <v>2108</v>
      </c>
      <c r="D6079" s="489" t="s">
        <v>15240</v>
      </c>
    </row>
    <row r="6080" spans="1:4">
      <c r="A6080" s="489" t="str">
        <f t="shared" si="94"/>
        <v>2311302513介護予防訪問看護</v>
      </c>
      <c r="B6080" s="489">
        <v>2311302513</v>
      </c>
      <c r="C6080" s="489" t="s">
        <v>2103</v>
      </c>
      <c r="D6080" s="489" t="s">
        <v>15240</v>
      </c>
    </row>
    <row r="6081" spans="1:4">
      <c r="A6081" s="489" t="str">
        <f t="shared" si="94"/>
        <v>2311302513訪問リハビリテーション</v>
      </c>
      <c r="B6081" s="489">
        <v>2311302513</v>
      </c>
      <c r="C6081" s="489" t="s">
        <v>2104</v>
      </c>
      <c r="D6081" s="489" t="s">
        <v>15240</v>
      </c>
    </row>
    <row r="6082" spans="1:4">
      <c r="A6082" s="489" t="str">
        <f t="shared" ref="A6082:A6145" si="95">B6082&amp;C6082</f>
        <v>2311302513訪問看護</v>
      </c>
      <c r="B6082" s="489">
        <v>2311302513</v>
      </c>
      <c r="C6082" s="489" t="s">
        <v>2102</v>
      </c>
      <c r="D6082" s="489" t="s">
        <v>15240</v>
      </c>
    </row>
    <row r="6083" spans="1:4">
      <c r="A6083" s="489" t="str">
        <f t="shared" si="95"/>
        <v>2311302521介護予防訪問リハビリテーション</v>
      </c>
      <c r="B6083" s="489">
        <v>2311302521</v>
      </c>
      <c r="C6083" s="489" t="s">
        <v>2108</v>
      </c>
      <c r="D6083" s="489" t="s">
        <v>15241</v>
      </c>
    </row>
    <row r="6084" spans="1:4">
      <c r="A6084" s="489" t="str">
        <f t="shared" si="95"/>
        <v>2311302521介護予防訪問看護</v>
      </c>
      <c r="B6084" s="489">
        <v>2311302521</v>
      </c>
      <c r="C6084" s="489" t="s">
        <v>2103</v>
      </c>
      <c r="D6084" s="489" t="s">
        <v>15241</v>
      </c>
    </row>
    <row r="6085" spans="1:4">
      <c r="A6085" s="489" t="str">
        <f t="shared" si="95"/>
        <v>2311302521訪問リハビリテーション</v>
      </c>
      <c r="B6085" s="489">
        <v>2311302521</v>
      </c>
      <c r="C6085" s="489" t="s">
        <v>2104</v>
      </c>
      <c r="D6085" s="489" t="s">
        <v>15241</v>
      </c>
    </row>
    <row r="6086" spans="1:4">
      <c r="A6086" s="489" t="str">
        <f t="shared" si="95"/>
        <v>2311302521訪問看護</v>
      </c>
      <c r="B6086" s="489">
        <v>2311302521</v>
      </c>
      <c r="C6086" s="489" t="s">
        <v>2102</v>
      </c>
      <c r="D6086" s="489" t="s">
        <v>15241</v>
      </c>
    </row>
    <row r="6087" spans="1:4">
      <c r="A6087" s="489" t="str">
        <f t="shared" si="95"/>
        <v>2311302539介護予防訪問リハビリテーション</v>
      </c>
      <c r="B6087" s="489">
        <v>2311302539</v>
      </c>
      <c r="C6087" s="489" t="s">
        <v>2108</v>
      </c>
      <c r="D6087" s="489" t="s">
        <v>15242</v>
      </c>
    </row>
    <row r="6088" spans="1:4">
      <c r="A6088" s="489" t="str">
        <f t="shared" si="95"/>
        <v>2311302539介護予防訪問看護</v>
      </c>
      <c r="B6088" s="489">
        <v>2311302539</v>
      </c>
      <c r="C6088" s="489" t="s">
        <v>2103</v>
      </c>
      <c r="D6088" s="489" t="s">
        <v>15242</v>
      </c>
    </row>
    <row r="6089" spans="1:4">
      <c r="A6089" s="489" t="str">
        <f t="shared" si="95"/>
        <v>2311302539訪問リハビリテーション</v>
      </c>
      <c r="B6089" s="489">
        <v>2311302539</v>
      </c>
      <c r="C6089" s="489" t="s">
        <v>2104</v>
      </c>
      <c r="D6089" s="489" t="s">
        <v>15242</v>
      </c>
    </row>
    <row r="6090" spans="1:4">
      <c r="A6090" s="489" t="str">
        <f t="shared" si="95"/>
        <v>2311302539訪問看護</v>
      </c>
      <c r="B6090" s="489">
        <v>2311302539</v>
      </c>
      <c r="C6090" s="489" t="s">
        <v>2102</v>
      </c>
      <c r="D6090" s="489" t="s">
        <v>15242</v>
      </c>
    </row>
    <row r="6091" spans="1:4">
      <c r="A6091" s="489" t="str">
        <f t="shared" si="95"/>
        <v>2311302547介護予防訪問リハビリテーション</v>
      </c>
      <c r="B6091" s="489">
        <v>2311302547</v>
      </c>
      <c r="C6091" s="489" t="s">
        <v>2108</v>
      </c>
      <c r="D6091" s="489" t="s">
        <v>15243</v>
      </c>
    </row>
    <row r="6092" spans="1:4">
      <c r="A6092" s="489" t="str">
        <f t="shared" si="95"/>
        <v>2311302547介護予防訪問看護</v>
      </c>
      <c r="B6092" s="489">
        <v>2311302547</v>
      </c>
      <c r="C6092" s="489" t="s">
        <v>2103</v>
      </c>
      <c r="D6092" s="489" t="s">
        <v>15243</v>
      </c>
    </row>
    <row r="6093" spans="1:4">
      <c r="A6093" s="489" t="str">
        <f t="shared" si="95"/>
        <v>2311302547訪問リハビリテーション</v>
      </c>
      <c r="B6093" s="489">
        <v>2311302547</v>
      </c>
      <c r="C6093" s="489" t="s">
        <v>2104</v>
      </c>
      <c r="D6093" s="489" t="s">
        <v>15243</v>
      </c>
    </row>
    <row r="6094" spans="1:4">
      <c r="A6094" s="489" t="str">
        <f t="shared" si="95"/>
        <v>2311302547訪問看護</v>
      </c>
      <c r="B6094" s="489">
        <v>2311302547</v>
      </c>
      <c r="C6094" s="489" t="s">
        <v>2102</v>
      </c>
      <c r="D6094" s="489" t="s">
        <v>15243</v>
      </c>
    </row>
    <row r="6095" spans="1:4">
      <c r="A6095" s="489" t="str">
        <f t="shared" si="95"/>
        <v>2311302554介護予防訪問リハビリテーション</v>
      </c>
      <c r="B6095" s="489">
        <v>2311302554</v>
      </c>
      <c r="C6095" s="489" t="s">
        <v>2108</v>
      </c>
      <c r="D6095" s="489" t="s">
        <v>15244</v>
      </c>
    </row>
    <row r="6096" spans="1:4">
      <c r="A6096" s="489" t="str">
        <f t="shared" si="95"/>
        <v>2311302554介護予防訪問看護</v>
      </c>
      <c r="B6096" s="489">
        <v>2311302554</v>
      </c>
      <c r="C6096" s="489" t="s">
        <v>2103</v>
      </c>
      <c r="D6096" s="489" t="s">
        <v>15244</v>
      </c>
    </row>
    <row r="6097" spans="1:4">
      <c r="A6097" s="489" t="str">
        <f t="shared" si="95"/>
        <v>2311302554訪問リハビリテーション</v>
      </c>
      <c r="B6097" s="489">
        <v>2311302554</v>
      </c>
      <c r="C6097" s="489" t="s">
        <v>2104</v>
      </c>
      <c r="D6097" s="489" t="s">
        <v>15244</v>
      </c>
    </row>
    <row r="6098" spans="1:4">
      <c r="A6098" s="489" t="str">
        <f t="shared" si="95"/>
        <v>2311302554訪問看護</v>
      </c>
      <c r="B6098" s="489">
        <v>2311302554</v>
      </c>
      <c r="C6098" s="489" t="s">
        <v>2102</v>
      </c>
      <c r="D6098" s="489" t="s">
        <v>15244</v>
      </c>
    </row>
    <row r="6099" spans="1:4">
      <c r="A6099" s="489" t="str">
        <f t="shared" si="95"/>
        <v>2311302562介護予防訪問リハビリテーション</v>
      </c>
      <c r="B6099" s="489">
        <v>2311302562</v>
      </c>
      <c r="C6099" s="489" t="s">
        <v>2108</v>
      </c>
      <c r="D6099" s="489" t="s">
        <v>15245</v>
      </c>
    </row>
    <row r="6100" spans="1:4">
      <c r="A6100" s="489" t="str">
        <f t="shared" si="95"/>
        <v>2311302562介護予防訪問看護</v>
      </c>
      <c r="B6100" s="489">
        <v>2311302562</v>
      </c>
      <c r="C6100" s="489" t="s">
        <v>2103</v>
      </c>
      <c r="D6100" s="489" t="s">
        <v>15245</v>
      </c>
    </row>
    <row r="6101" spans="1:4">
      <c r="A6101" s="489" t="str">
        <f t="shared" si="95"/>
        <v>2311302562訪問リハビリテーション</v>
      </c>
      <c r="B6101" s="489">
        <v>2311302562</v>
      </c>
      <c r="C6101" s="489" t="s">
        <v>2104</v>
      </c>
      <c r="D6101" s="489" t="s">
        <v>15245</v>
      </c>
    </row>
    <row r="6102" spans="1:4">
      <c r="A6102" s="489" t="str">
        <f t="shared" si="95"/>
        <v>2311302562訪問看護</v>
      </c>
      <c r="B6102" s="489">
        <v>2311302562</v>
      </c>
      <c r="C6102" s="489" t="s">
        <v>2102</v>
      </c>
      <c r="D6102" s="489" t="s">
        <v>15245</v>
      </c>
    </row>
    <row r="6103" spans="1:4">
      <c r="A6103" s="489" t="str">
        <f t="shared" si="95"/>
        <v>2311302588介護予防訪問リハビリテーション</v>
      </c>
      <c r="B6103" s="489">
        <v>2311302588</v>
      </c>
      <c r="C6103" s="489" t="s">
        <v>2108</v>
      </c>
      <c r="D6103" s="489" t="s">
        <v>15246</v>
      </c>
    </row>
    <row r="6104" spans="1:4">
      <c r="A6104" s="489" t="str">
        <f t="shared" si="95"/>
        <v>2311302588介護予防訪問看護</v>
      </c>
      <c r="B6104" s="489">
        <v>2311302588</v>
      </c>
      <c r="C6104" s="489" t="s">
        <v>2103</v>
      </c>
      <c r="D6104" s="489" t="s">
        <v>15246</v>
      </c>
    </row>
    <row r="6105" spans="1:4">
      <c r="A6105" s="489" t="str">
        <f t="shared" si="95"/>
        <v>2311302588訪問リハビリテーション</v>
      </c>
      <c r="B6105" s="489">
        <v>2311302588</v>
      </c>
      <c r="C6105" s="489" t="s">
        <v>2104</v>
      </c>
      <c r="D6105" s="489" t="s">
        <v>15246</v>
      </c>
    </row>
    <row r="6106" spans="1:4">
      <c r="A6106" s="489" t="str">
        <f t="shared" si="95"/>
        <v>2311302588訪問看護</v>
      </c>
      <c r="B6106" s="489">
        <v>2311302588</v>
      </c>
      <c r="C6106" s="489" t="s">
        <v>2102</v>
      </c>
      <c r="D6106" s="489" t="s">
        <v>15246</v>
      </c>
    </row>
    <row r="6107" spans="1:4">
      <c r="A6107" s="489" t="str">
        <f t="shared" si="95"/>
        <v>2311302596介護予防訪問リハビリテーション</v>
      </c>
      <c r="B6107" s="489">
        <v>2311302596</v>
      </c>
      <c r="C6107" s="489" t="s">
        <v>2108</v>
      </c>
      <c r="D6107" s="489" t="s">
        <v>15247</v>
      </c>
    </row>
    <row r="6108" spans="1:4">
      <c r="A6108" s="489" t="str">
        <f t="shared" si="95"/>
        <v>2311302596介護予防訪問看護</v>
      </c>
      <c r="B6108" s="489">
        <v>2311302596</v>
      </c>
      <c r="C6108" s="489" t="s">
        <v>2103</v>
      </c>
      <c r="D6108" s="489" t="s">
        <v>15247</v>
      </c>
    </row>
    <row r="6109" spans="1:4">
      <c r="A6109" s="489" t="str">
        <f t="shared" si="95"/>
        <v>2311302596訪問リハビリテーション</v>
      </c>
      <c r="B6109" s="489">
        <v>2311302596</v>
      </c>
      <c r="C6109" s="489" t="s">
        <v>2104</v>
      </c>
      <c r="D6109" s="489" t="s">
        <v>15247</v>
      </c>
    </row>
    <row r="6110" spans="1:4">
      <c r="A6110" s="489" t="str">
        <f t="shared" si="95"/>
        <v>2311302596訪問看護</v>
      </c>
      <c r="B6110" s="489">
        <v>2311302596</v>
      </c>
      <c r="C6110" s="489" t="s">
        <v>2102</v>
      </c>
      <c r="D6110" s="489" t="s">
        <v>15247</v>
      </c>
    </row>
    <row r="6111" spans="1:4">
      <c r="A6111" s="489" t="str">
        <f t="shared" si="95"/>
        <v>2311302604介護予防訪問リハビリテーション</v>
      </c>
      <c r="B6111" s="489">
        <v>2311302604</v>
      </c>
      <c r="C6111" s="489" t="s">
        <v>2108</v>
      </c>
      <c r="D6111" s="489" t="s">
        <v>15248</v>
      </c>
    </row>
    <row r="6112" spans="1:4">
      <c r="A6112" s="489" t="str">
        <f t="shared" si="95"/>
        <v>2311302604介護予防訪問看護</v>
      </c>
      <c r="B6112" s="489">
        <v>2311302604</v>
      </c>
      <c r="C6112" s="489" t="s">
        <v>2103</v>
      </c>
      <c r="D6112" s="489" t="s">
        <v>15248</v>
      </c>
    </row>
    <row r="6113" spans="1:4">
      <c r="A6113" s="489" t="str">
        <f t="shared" si="95"/>
        <v>2311302604訪問リハビリテーション</v>
      </c>
      <c r="B6113" s="489">
        <v>2311302604</v>
      </c>
      <c r="C6113" s="489" t="s">
        <v>2104</v>
      </c>
      <c r="D6113" s="489" t="s">
        <v>15248</v>
      </c>
    </row>
    <row r="6114" spans="1:4">
      <c r="A6114" s="489" t="str">
        <f t="shared" si="95"/>
        <v>2311302604訪問看護</v>
      </c>
      <c r="B6114" s="489">
        <v>2311302604</v>
      </c>
      <c r="C6114" s="489" t="s">
        <v>2102</v>
      </c>
      <c r="D6114" s="489" t="s">
        <v>15248</v>
      </c>
    </row>
    <row r="6115" spans="1:4">
      <c r="A6115" s="489" t="str">
        <f t="shared" si="95"/>
        <v>2311302612介護予防訪問リハビリテーション</v>
      </c>
      <c r="B6115" s="489">
        <v>2311302612</v>
      </c>
      <c r="C6115" s="489" t="s">
        <v>2108</v>
      </c>
      <c r="D6115" s="489" t="s">
        <v>15249</v>
      </c>
    </row>
    <row r="6116" spans="1:4">
      <c r="A6116" s="489" t="str">
        <f t="shared" si="95"/>
        <v>2311302612介護予防訪問看護</v>
      </c>
      <c r="B6116" s="489">
        <v>2311302612</v>
      </c>
      <c r="C6116" s="489" t="s">
        <v>2103</v>
      </c>
      <c r="D6116" s="489" t="s">
        <v>15249</v>
      </c>
    </row>
    <row r="6117" spans="1:4">
      <c r="A6117" s="489" t="str">
        <f t="shared" si="95"/>
        <v>2311302612訪問リハビリテーション</v>
      </c>
      <c r="B6117" s="489">
        <v>2311302612</v>
      </c>
      <c r="C6117" s="489" t="s">
        <v>2104</v>
      </c>
      <c r="D6117" s="489" t="s">
        <v>15249</v>
      </c>
    </row>
    <row r="6118" spans="1:4">
      <c r="A6118" s="489" t="str">
        <f t="shared" si="95"/>
        <v>2311302612訪問看護</v>
      </c>
      <c r="B6118" s="489">
        <v>2311302612</v>
      </c>
      <c r="C6118" s="489" t="s">
        <v>2102</v>
      </c>
      <c r="D6118" s="489" t="s">
        <v>15249</v>
      </c>
    </row>
    <row r="6119" spans="1:4">
      <c r="A6119" s="489" t="str">
        <f t="shared" si="95"/>
        <v>2311302620介護予防訪問リハビリテーション</v>
      </c>
      <c r="B6119" s="489">
        <v>2311302620</v>
      </c>
      <c r="C6119" s="489" t="s">
        <v>2108</v>
      </c>
      <c r="D6119" s="489" t="s">
        <v>15250</v>
      </c>
    </row>
    <row r="6120" spans="1:4">
      <c r="A6120" s="489" t="str">
        <f t="shared" si="95"/>
        <v>2311302620介護予防訪問看護</v>
      </c>
      <c r="B6120" s="489">
        <v>2311302620</v>
      </c>
      <c r="C6120" s="489" t="s">
        <v>2103</v>
      </c>
      <c r="D6120" s="489" t="s">
        <v>15250</v>
      </c>
    </row>
    <row r="6121" spans="1:4">
      <c r="A6121" s="489" t="str">
        <f t="shared" si="95"/>
        <v>2311302620訪問リハビリテーション</v>
      </c>
      <c r="B6121" s="489">
        <v>2311302620</v>
      </c>
      <c r="C6121" s="489" t="s">
        <v>2104</v>
      </c>
      <c r="D6121" s="489" t="s">
        <v>15250</v>
      </c>
    </row>
    <row r="6122" spans="1:4">
      <c r="A6122" s="489" t="str">
        <f t="shared" si="95"/>
        <v>2311302620訪問看護</v>
      </c>
      <c r="B6122" s="489">
        <v>2311302620</v>
      </c>
      <c r="C6122" s="489" t="s">
        <v>2102</v>
      </c>
      <c r="D6122" s="489" t="s">
        <v>15250</v>
      </c>
    </row>
    <row r="6123" spans="1:4">
      <c r="A6123" s="489" t="str">
        <f t="shared" si="95"/>
        <v>2311302638介護予防訪問リハビリテーション</v>
      </c>
      <c r="B6123" s="489">
        <v>2311302638</v>
      </c>
      <c r="C6123" s="489" t="s">
        <v>2108</v>
      </c>
      <c r="D6123" s="489" t="s">
        <v>15251</v>
      </c>
    </row>
    <row r="6124" spans="1:4">
      <c r="A6124" s="489" t="str">
        <f t="shared" si="95"/>
        <v>2311302638介護予防訪問看護</v>
      </c>
      <c r="B6124" s="489">
        <v>2311302638</v>
      </c>
      <c r="C6124" s="489" t="s">
        <v>2103</v>
      </c>
      <c r="D6124" s="489" t="s">
        <v>15251</v>
      </c>
    </row>
    <row r="6125" spans="1:4">
      <c r="A6125" s="489" t="str">
        <f t="shared" si="95"/>
        <v>2311302638訪問リハビリテーション</v>
      </c>
      <c r="B6125" s="489">
        <v>2311302638</v>
      </c>
      <c r="C6125" s="489" t="s">
        <v>2104</v>
      </c>
      <c r="D6125" s="489" t="s">
        <v>15251</v>
      </c>
    </row>
    <row r="6126" spans="1:4">
      <c r="A6126" s="489" t="str">
        <f t="shared" si="95"/>
        <v>2311302638訪問看護</v>
      </c>
      <c r="B6126" s="489">
        <v>2311302638</v>
      </c>
      <c r="C6126" s="489" t="s">
        <v>2102</v>
      </c>
      <c r="D6126" s="489" t="s">
        <v>15251</v>
      </c>
    </row>
    <row r="6127" spans="1:4">
      <c r="A6127" s="489" t="str">
        <f t="shared" si="95"/>
        <v>2311400044介護予防訪問リハビリテーション</v>
      </c>
      <c r="B6127" s="489">
        <v>2311400044</v>
      </c>
      <c r="C6127" s="489" t="s">
        <v>2108</v>
      </c>
      <c r="D6127" s="489" t="s">
        <v>15252</v>
      </c>
    </row>
    <row r="6128" spans="1:4">
      <c r="A6128" s="489" t="str">
        <f t="shared" si="95"/>
        <v>2311400044介護予防訪問看護</v>
      </c>
      <c r="B6128" s="489">
        <v>2311400044</v>
      </c>
      <c r="C6128" s="489" t="s">
        <v>2103</v>
      </c>
      <c r="D6128" s="489" t="s">
        <v>15252</v>
      </c>
    </row>
    <row r="6129" spans="1:4">
      <c r="A6129" s="489" t="str">
        <f t="shared" si="95"/>
        <v>2311400044訪問リハビリテーション</v>
      </c>
      <c r="B6129" s="489">
        <v>2311400044</v>
      </c>
      <c r="C6129" s="489" t="s">
        <v>2104</v>
      </c>
      <c r="D6129" s="489" t="s">
        <v>15252</v>
      </c>
    </row>
    <row r="6130" spans="1:4">
      <c r="A6130" s="489" t="str">
        <f t="shared" si="95"/>
        <v>2311400044訪問看護</v>
      </c>
      <c r="B6130" s="489">
        <v>2311400044</v>
      </c>
      <c r="C6130" s="489" t="s">
        <v>2102</v>
      </c>
      <c r="D6130" s="489" t="s">
        <v>15252</v>
      </c>
    </row>
    <row r="6131" spans="1:4">
      <c r="A6131" s="489" t="str">
        <f t="shared" si="95"/>
        <v>2311400531介護予防通所リハビリテーション</v>
      </c>
      <c r="B6131" s="489">
        <v>2311400531</v>
      </c>
      <c r="C6131" s="489" t="s">
        <v>2512</v>
      </c>
      <c r="D6131" s="489" t="s">
        <v>15253</v>
      </c>
    </row>
    <row r="6132" spans="1:4">
      <c r="A6132" s="489" t="str">
        <f t="shared" si="95"/>
        <v>2311400531介護予防訪問リハビリテーション</v>
      </c>
      <c r="B6132" s="489">
        <v>2311400531</v>
      </c>
      <c r="C6132" s="489" t="s">
        <v>2108</v>
      </c>
      <c r="D6132" s="489" t="s">
        <v>15253</v>
      </c>
    </row>
    <row r="6133" spans="1:4">
      <c r="A6133" s="489" t="str">
        <f t="shared" si="95"/>
        <v>2311400531介護予防訪問看護</v>
      </c>
      <c r="B6133" s="489">
        <v>2311400531</v>
      </c>
      <c r="C6133" s="489" t="s">
        <v>2103</v>
      </c>
      <c r="D6133" s="489" t="s">
        <v>15253</v>
      </c>
    </row>
    <row r="6134" spans="1:4">
      <c r="A6134" s="489" t="str">
        <f t="shared" si="95"/>
        <v>2311400531通所リハビリテーション</v>
      </c>
      <c r="B6134" s="489">
        <v>2311400531</v>
      </c>
      <c r="C6134" s="489" t="s">
        <v>2511</v>
      </c>
      <c r="D6134" s="489" t="s">
        <v>15253</v>
      </c>
    </row>
    <row r="6135" spans="1:4">
      <c r="A6135" s="489" t="str">
        <f t="shared" si="95"/>
        <v>2311400531訪問リハビリテーション</v>
      </c>
      <c r="B6135" s="489">
        <v>2311400531</v>
      </c>
      <c r="C6135" s="489" t="s">
        <v>2104</v>
      </c>
      <c r="D6135" s="489" t="s">
        <v>15253</v>
      </c>
    </row>
    <row r="6136" spans="1:4">
      <c r="A6136" s="489" t="str">
        <f t="shared" si="95"/>
        <v>2311400531訪問看護</v>
      </c>
      <c r="B6136" s="489">
        <v>2311400531</v>
      </c>
      <c r="C6136" s="489" t="s">
        <v>2102</v>
      </c>
      <c r="D6136" s="489" t="s">
        <v>15253</v>
      </c>
    </row>
    <row r="6137" spans="1:4">
      <c r="A6137" s="489" t="str">
        <f t="shared" si="95"/>
        <v>2311400820介護予防訪問リハビリテーション</v>
      </c>
      <c r="B6137" s="489">
        <v>2311400820</v>
      </c>
      <c r="C6137" s="489" t="s">
        <v>2108</v>
      </c>
      <c r="D6137" s="489" t="s">
        <v>15254</v>
      </c>
    </row>
    <row r="6138" spans="1:4">
      <c r="A6138" s="489" t="str">
        <f t="shared" si="95"/>
        <v>2311400820介護予防訪問看護</v>
      </c>
      <c r="B6138" s="489">
        <v>2311400820</v>
      </c>
      <c r="C6138" s="489" t="s">
        <v>2103</v>
      </c>
      <c r="D6138" s="489" t="s">
        <v>15254</v>
      </c>
    </row>
    <row r="6139" spans="1:4">
      <c r="A6139" s="489" t="str">
        <f t="shared" si="95"/>
        <v>2311400820訪問リハビリテーション</v>
      </c>
      <c r="B6139" s="489">
        <v>2311400820</v>
      </c>
      <c r="C6139" s="489" t="s">
        <v>2104</v>
      </c>
      <c r="D6139" s="489" t="s">
        <v>15254</v>
      </c>
    </row>
    <row r="6140" spans="1:4">
      <c r="A6140" s="489" t="str">
        <f t="shared" si="95"/>
        <v>2311400820訪問看護</v>
      </c>
      <c r="B6140" s="489">
        <v>2311400820</v>
      </c>
      <c r="C6140" s="489" t="s">
        <v>2102</v>
      </c>
      <c r="D6140" s="489" t="s">
        <v>15254</v>
      </c>
    </row>
    <row r="6141" spans="1:4">
      <c r="A6141" s="489" t="str">
        <f t="shared" si="95"/>
        <v>2311400887介護予防訪問リハビリテーション</v>
      </c>
      <c r="B6141" s="489">
        <v>2311400887</v>
      </c>
      <c r="C6141" s="489" t="s">
        <v>2108</v>
      </c>
      <c r="D6141" s="489" t="s">
        <v>15255</v>
      </c>
    </row>
    <row r="6142" spans="1:4">
      <c r="A6142" s="489" t="str">
        <f t="shared" si="95"/>
        <v>2311400887介護予防訪問看護</v>
      </c>
      <c r="B6142" s="489">
        <v>2311400887</v>
      </c>
      <c r="C6142" s="489" t="s">
        <v>2103</v>
      </c>
      <c r="D6142" s="489" t="s">
        <v>15255</v>
      </c>
    </row>
    <row r="6143" spans="1:4">
      <c r="A6143" s="489" t="str">
        <f t="shared" si="95"/>
        <v>2311400887訪問リハビリテーション</v>
      </c>
      <c r="B6143" s="489">
        <v>2311400887</v>
      </c>
      <c r="C6143" s="489" t="s">
        <v>2104</v>
      </c>
      <c r="D6143" s="489" t="s">
        <v>15255</v>
      </c>
    </row>
    <row r="6144" spans="1:4">
      <c r="A6144" s="489" t="str">
        <f t="shared" si="95"/>
        <v>2311400887訪問看護</v>
      </c>
      <c r="B6144" s="489">
        <v>2311400887</v>
      </c>
      <c r="C6144" s="489" t="s">
        <v>2102</v>
      </c>
      <c r="D6144" s="489" t="s">
        <v>15255</v>
      </c>
    </row>
    <row r="6145" spans="1:4">
      <c r="A6145" s="489" t="str">
        <f t="shared" si="95"/>
        <v>2311400911介護予防訪問リハビリテーション</v>
      </c>
      <c r="B6145" s="489">
        <v>2311400911</v>
      </c>
      <c r="C6145" s="489" t="s">
        <v>2108</v>
      </c>
      <c r="D6145" s="489" t="s">
        <v>15256</v>
      </c>
    </row>
    <row r="6146" spans="1:4">
      <c r="A6146" s="489" t="str">
        <f t="shared" ref="A6146:A6209" si="96">B6146&amp;C6146</f>
        <v>2311400911介護予防訪問看護</v>
      </c>
      <c r="B6146" s="489">
        <v>2311400911</v>
      </c>
      <c r="C6146" s="489" t="s">
        <v>2103</v>
      </c>
      <c r="D6146" s="489" t="s">
        <v>15256</v>
      </c>
    </row>
    <row r="6147" spans="1:4">
      <c r="A6147" s="489" t="str">
        <f t="shared" si="96"/>
        <v>2311400911訪問リハビリテーション</v>
      </c>
      <c r="B6147" s="489">
        <v>2311400911</v>
      </c>
      <c r="C6147" s="489" t="s">
        <v>2104</v>
      </c>
      <c r="D6147" s="489" t="s">
        <v>15256</v>
      </c>
    </row>
    <row r="6148" spans="1:4">
      <c r="A6148" s="489" t="str">
        <f t="shared" si="96"/>
        <v>2311400911訪問看護</v>
      </c>
      <c r="B6148" s="489">
        <v>2311400911</v>
      </c>
      <c r="C6148" s="489" t="s">
        <v>2102</v>
      </c>
      <c r="D6148" s="489" t="s">
        <v>15256</v>
      </c>
    </row>
    <row r="6149" spans="1:4">
      <c r="A6149" s="489" t="str">
        <f t="shared" si="96"/>
        <v>2311400978介護予防訪問リハビリテーション</v>
      </c>
      <c r="B6149" s="489">
        <v>2311400978</v>
      </c>
      <c r="C6149" s="489" t="s">
        <v>2108</v>
      </c>
      <c r="D6149" s="489" t="s">
        <v>15257</v>
      </c>
    </row>
    <row r="6150" spans="1:4">
      <c r="A6150" s="489" t="str">
        <f t="shared" si="96"/>
        <v>2311400978介護予防訪問看護</v>
      </c>
      <c r="B6150" s="489">
        <v>2311400978</v>
      </c>
      <c r="C6150" s="489" t="s">
        <v>2103</v>
      </c>
      <c r="D6150" s="489" t="s">
        <v>15257</v>
      </c>
    </row>
    <row r="6151" spans="1:4">
      <c r="A6151" s="489" t="str">
        <f t="shared" si="96"/>
        <v>2311400978訪問リハビリテーション</v>
      </c>
      <c r="B6151" s="489">
        <v>2311400978</v>
      </c>
      <c r="C6151" s="489" t="s">
        <v>2104</v>
      </c>
      <c r="D6151" s="489" t="s">
        <v>15257</v>
      </c>
    </row>
    <row r="6152" spans="1:4">
      <c r="A6152" s="489" t="str">
        <f t="shared" si="96"/>
        <v>2311400978訪問看護</v>
      </c>
      <c r="B6152" s="489">
        <v>2311400978</v>
      </c>
      <c r="C6152" s="489" t="s">
        <v>2102</v>
      </c>
      <c r="D6152" s="489" t="s">
        <v>15257</v>
      </c>
    </row>
    <row r="6153" spans="1:4">
      <c r="A6153" s="489" t="str">
        <f t="shared" si="96"/>
        <v>2311400994介護予防訪問リハビリテーション</v>
      </c>
      <c r="B6153" s="489">
        <v>2311400994</v>
      </c>
      <c r="C6153" s="489" t="s">
        <v>2108</v>
      </c>
      <c r="D6153" s="489" t="s">
        <v>15258</v>
      </c>
    </row>
    <row r="6154" spans="1:4">
      <c r="A6154" s="489" t="str">
        <f t="shared" si="96"/>
        <v>2311400994介護予防訪問看護</v>
      </c>
      <c r="B6154" s="489">
        <v>2311400994</v>
      </c>
      <c r="C6154" s="489" t="s">
        <v>2103</v>
      </c>
      <c r="D6154" s="489" t="s">
        <v>15258</v>
      </c>
    </row>
    <row r="6155" spans="1:4">
      <c r="A6155" s="489" t="str">
        <f t="shared" si="96"/>
        <v>2311400994訪問リハビリテーション</v>
      </c>
      <c r="B6155" s="489">
        <v>2311400994</v>
      </c>
      <c r="C6155" s="489" t="s">
        <v>2104</v>
      </c>
      <c r="D6155" s="489" t="s">
        <v>15258</v>
      </c>
    </row>
    <row r="6156" spans="1:4">
      <c r="A6156" s="489" t="str">
        <f t="shared" si="96"/>
        <v>2311400994訪問看護</v>
      </c>
      <c r="B6156" s="489">
        <v>2311400994</v>
      </c>
      <c r="C6156" s="489" t="s">
        <v>2102</v>
      </c>
      <c r="D6156" s="489" t="s">
        <v>15258</v>
      </c>
    </row>
    <row r="6157" spans="1:4">
      <c r="A6157" s="489" t="str">
        <f t="shared" si="96"/>
        <v>2311401018介護予防訪問リハビリテーション</v>
      </c>
      <c r="B6157" s="489">
        <v>2311401018</v>
      </c>
      <c r="C6157" s="489" t="s">
        <v>2108</v>
      </c>
      <c r="D6157" s="489" t="s">
        <v>15259</v>
      </c>
    </row>
    <row r="6158" spans="1:4">
      <c r="A6158" s="489" t="str">
        <f t="shared" si="96"/>
        <v>2311401018介護予防訪問看護</v>
      </c>
      <c r="B6158" s="489">
        <v>2311401018</v>
      </c>
      <c r="C6158" s="489" t="s">
        <v>2103</v>
      </c>
      <c r="D6158" s="489" t="s">
        <v>15259</v>
      </c>
    </row>
    <row r="6159" spans="1:4">
      <c r="A6159" s="489" t="str">
        <f t="shared" si="96"/>
        <v>2311401018訪問リハビリテーション</v>
      </c>
      <c r="B6159" s="489">
        <v>2311401018</v>
      </c>
      <c r="C6159" s="489" t="s">
        <v>2104</v>
      </c>
      <c r="D6159" s="489" t="s">
        <v>15259</v>
      </c>
    </row>
    <row r="6160" spans="1:4">
      <c r="A6160" s="489" t="str">
        <f t="shared" si="96"/>
        <v>2311401018訪問看護</v>
      </c>
      <c r="B6160" s="489">
        <v>2311401018</v>
      </c>
      <c r="C6160" s="489" t="s">
        <v>2102</v>
      </c>
      <c r="D6160" s="489" t="s">
        <v>15259</v>
      </c>
    </row>
    <row r="6161" spans="1:4">
      <c r="A6161" s="489" t="str">
        <f t="shared" si="96"/>
        <v>2311401034介護予防訪問リハビリテーション</v>
      </c>
      <c r="B6161" s="489">
        <v>2311401034</v>
      </c>
      <c r="C6161" s="489" t="s">
        <v>2108</v>
      </c>
      <c r="D6161" s="489" t="s">
        <v>15260</v>
      </c>
    </row>
    <row r="6162" spans="1:4">
      <c r="A6162" s="489" t="str">
        <f t="shared" si="96"/>
        <v>2311401034介護予防訪問看護</v>
      </c>
      <c r="B6162" s="489">
        <v>2311401034</v>
      </c>
      <c r="C6162" s="489" t="s">
        <v>2103</v>
      </c>
      <c r="D6162" s="489" t="s">
        <v>15260</v>
      </c>
    </row>
    <row r="6163" spans="1:4">
      <c r="A6163" s="489" t="str">
        <f t="shared" si="96"/>
        <v>2311401034訪問リハビリテーション</v>
      </c>
      <c r="B6163" s="489">
        <v>2311401034</v>
      </c>
      <c r="C6163" s="489" t="s">
        <v>2104</v>
      </c>
      <c r="D6163" s="489" t="s">
        <v>15260</v>
      </c>
    </row>
    <row r="6164" spans="1:4">
      <c r="A6164" s="489" t="str">
        <f t="shared" si="96"/>
        <v>2311401034訪問看護</v>
      </c>
      <c r="B6164" s="489">
        <v>2311401034</v>
      </c>
      <c r="C6164" s="489" t="s">
        <v>2102</v>
      </c>
      <c r="D6164" s="489" t="s">
        <v>15260</v>
      </c>
    </row>
    <row r="6165" spans="1:4">
      <c r="A6165" s="489" t="str">
        <f t="shared" si="96"/>
        <v>2311401067介護予防訪問リハビリテーション</v>
      </c>
      <c r="B6165" s="489">
        <v>2311401067</v>
      </c>
      <c r="C6165" s="489" t="s">
        <v>2108</v>
      </c>
      <c r="D6165" s="489" t="s">
        <v>15261</v>
      </c>
    </row>
    <row r="6166" spans="1:4">
      <c r="A6166" s="489" t="str">
        <f t="shared" si="96"/>
        <v>2311401067介護予防訪問看護</v>
      </c>
      <c r="B6166" s="489">
        <v>2311401067</v>
      </c>
      <c r="C6166" s="489" t="s">
        <v>2103</v>
      </c>
      <c r="D6166" s="489" t="s">
        <v>15261</v>
      </c>
    </row>
    <row r="6167" spans="1:4">
      <c r="A6167" s="489" t="str">
        <f t="shared" si="96"/>
        <v>2311401067訪問リハビリテーション</v>
      </c>
      <c r="B6167" s="489">
        <v>2311401067</v>
      </c>
      <c r="C6167" s="489" t="s">
        <v>2104</v>
      </c>
      <c r="D6167" s="489" t="s">
        <v>15261</v>
      </c>
    </row>
    <row r="6168" spans="1:4">
      <c r="A6168" s="489" t="str">
        <f t="shared" si="96"/>
        <v>2311401067訪問看護</v>
      </c>
      <c r="B6168" s="489">
        <v>2311401067</v>
      </c>
      <c r="C6168" s="489" t="s">
        <v>2102</v>
      </c>
      <c r="D6168" s="489" t="s">
        <v>15261</v>
      </c>
    </row>
    <row r="6169" spans="1:4">
      <c r="A6169" s="489" t="str">
        <f t="shared" si="96"/>
        <v>2311401075介護予防訪問リハビリテーション</v>
      </c>
      <c r="B6169" s="489">
        <v>2311401075</v>
      </c>
      <c r="C6169" s="489" t="s">
        <v>2108</v>
      </c>
      <c r="D6169" s="489" t="s">
        <v>15038</v>
      </c>
    </row>
    <row r="6170" spans="1:4">
      <c r="A6170" s="489" t="str">
        <f t="shared" si="96"/>
        <v>2311401075介護予防訪問看護</v>
      </c>
      <c r="B6170" s="489">
        <v>2311401075</v>
      </c>
      <c r="C6170" s="489" t="s">
        <v>2103</v>
      </c>
      <c r="D6170" s="489" t="s">
        <v>15038</v>
      </c>
    </row>
    <row r="6171" spans="1:4">
      <c r="A6171" s="489" t="str">
        <f t="shared" si="96"/>
        <v>2311401075訪問リハビリテーション</v>
      </c>
      <c r="B6171" s="489">
        <v>2311401075</v>
      </c>
      <c r="C6171" s="489" t="s">
        <v>2104</v>
      </c>
      <c r="D6171" s="489" t="s">
        <v>15038</v>
      </c>
    </row>
    <row r="6172" spans="1:4">
      <c r="A6172" s="489" t="str">
        <f t="shared" si="96"/>
        <v>2311401075訪問看護</v>
      </c>
      <c r="B6172" s="489">
        <v>2311401075</v>
      </c>
      <c r="C6172" s="489" t="s">
        <v>2102</v>
      </c>
      <c r="D6172" s="489" t="s">
        <v>15038</v>
      </c>
    </row>
    <row r="6173" spans="1:4">
      <c r="A6173" s="489" t="str">
        <f t="shared" si="96"/>
        <v>2311401083介護予防訪問リハビリテーション</v>
      </c>
      <c r="B6173" s="489">
        <v>2311401083</v>
      </c>
      <c r="C6173" s="489" t="s">
        <v>2108</v>
      </c>
      <c r="D6173" s="489" t="s">
        <v>15262</v>
      </c>
    </row>
    <row r="6174" spans="1:4">
      <c r="A6174" s="489" t="str">
        <f t="shared" si="96"/>
        <v>2311401083介護予防訪問看護</v>
      </c>
      <c r="B6174" s="489">
        <v>2311401083</v>
      </c>
      <c r="C6174" s="489" t="s">
        <v>2103</v>
      </c>
      <c r="D6174" s="489" t="s">
        <v>15262</v>
      </c>
    </row>
    <row r="6175" spans="1:4">
      <c r="A6175" s="489" t="str">
        <f t="shared" si="96"/>
        <v>2311401083訪問リハビリテーション</v>
      </c>
      <c r="B6175" s="489">
        <v>2311401083</v>
      </c>
      <c r="C6175" s="489" t="s">
        <v>2104</v>
      </c>
      <c r="D6175" s="489" t="s">
        <v>15262</v>
      </c>
    </row>
    <row r="6176" spans="1:4">
      <c r="A6176" s="489" t="str">
        <f t="shared" si="96"/>
        <v>2311401083訪問看護</v>
      </c>
      <c r="B6176" s="489">
        <v>2311401083</v>
      </c>
      <c r="C6176" s="489" t="s">
        <v>2102</v>
      </c>
      <c r="D6176" s="489" t="s">
        <v>15262</v>
      </c>
    </row>
    <row r="6177" spans="1:4">
      <c r="A6177" s="489" t="str">
        <f t="shared" si="96"/>
        <v>2311401117介護予防訪問リハビリテーション</v>
      </c>
      <c r="B6177" s="489">
        <v>2311401117</v>
      </c>
      <c r="C6177" s="489" t="s">
        <v>2108</v>
      </c>
      <c r="D6177" s="489" t="s">
        <v>15263</v>
      </c>
    </row>
    <row r="6178" spans="1:4">
      <c r="A6178" s="489" t="str">
        <f t="shared" si="96"/>
        <v>2311401117介護予防訪問看護</v>
      </c>
      <c r="B6178" s="489">
        <v>2311401117</v>
      </c>
      <c r="C6178" s="489" t="s">
        <v>2103</v>
      </c>
      <c r="D6178" s="489" t="s">
        <v>15263</v>
      </c>
    </row>
    <row r="6179" spans="1:4">
      <c r="A6179" s="489" t="str">
        <f t="shared" si="96"/>
        <v>2311401117訪問リハビリテーション</v>
      </c>
      <c r="B6179" s="489">
        <v>2311401117</v>
      </c>
      <c r="C6179" s="489" t="s">
        <v>2104</v>
      </c>
      <c r="D6179" s="489" t="s">
        <v>15263</v>
      </c>
    </row>
    <row r="6180" spans="1:4">
      <c r="A6180" s="489" t="str">
        <f t="shared" si="96"/>
        <v>2311401117訪問看護</v>
      </c>
      <c r="B6180" s="489">
        <v>2311401117</v>
      </c>
      <c r="C6180" s="489" t="s">
        <v>2102</v>
      </c>
      <c r="D6180" s="489" t="s">
        <v>15263</v>
      </c>
    </row>
    <row r="6181" spans="1:4">
      <c r="A6181" s="489" t="str">
        <f t="shared" si="96"/>
        <v>2311401125介護予防訪問リハビリテーション</v>
      </c>
      <c r="B6181" s="489">
        <v>2311401125</v>
      </c>
      <c r="C6181" s="489" t="s">
        <v>2108</v>
      </c>
      <c r="D6181" s="489" t="s">
        <v>14258</v>
      </c>
    </row>
    <row r="6182" spans="1:4">
      <c r="A6182" s="489" t="str">
        <f t="shared" si="96"/>
        <v>2311401125介護予防訪問看護</v>
      </c>
      <c r="B6182" s="489">
        <v>2311401125</v>
      </c>
      <c r="C6182" s="489" t="s">
        <v>2103</v>
      </c>
      <c r="D6182" s="489" t="s">
        <v>14258</v>
      </c>
    </row>
    <row r="6183" spans="1:4">
      <c r="A6183" s="489" t="str">
        <f t="shared" si="96"/>
        <v>2311401125訪問リハビリテーション</v>
      </c>
      <c r="B6183" s="489">
        <v>2311401125</v>
      </c>
      <c r="C6183" s="489" t="s">
        <v>2104</v>
      </c>
      <c r="D6183" s="489" t="s">
        <v>14258</v>
      </c>
    </row>
    <row r="6184" spans="1:4">
      <c r="A6184" s="489" t="str">
        <f t="shared" si="96"/>
        <v>2311401125訪問看護</v>
      </c>
      <c r="B6184" s="489">
        <v>2311401125</v>
      </c>
      <c r="C6184" s="489" t="s">
        <v>2102</v>
      </c>
      <c r="D6184" s="489" t="s">
        <v>14258</v>
      </c>
    </row>
    <row r="6185" spans="1:4">
      <c r="A6185" s="489" t="str">
        <f t="shared" si="96"/>
        <v>2311401182介護予防訪問リハビリテーション</v>
      </c>
      <c r="B6185" s="489">
        <v>2311401182</v>
      </c>
      <c r="C6185" s="489" t="s">
        <v>2108</v>
      </c>
      <c r="D6185" s="489" t="s">
        <v>15264</v>
      </c>
    </row>
    <row r="6186" spans="1:4">
      <c r="A6186" s="489" t="str">
        <f t="shared" si="96"/>
        <v>2311401182介護予防訪問看護</v>
      </c>
      <c r="B6186" s="489">
        <v>2311401182</v>
      </c>
      <c r="C6186" s="489" t="s">
        <v>2103</v>
      </c>
      <c r="D6186" s="489" t="s">
        <v>15264</v>
      </c>
    </row>
    <row r="6187" spans="1:4">
      <c r="A6187" s="489" t="str">
        <f t="shared" si="96"/>
        <v>2311401182訪問リハビリテーション</v>
      </c>
      <c r="B6187" s="489">
        <v>2311401182</v>
      </c>
      <c r="C6187" s="489" t="s">
        <v>2104</v>
      </c>
      <c r="D6187" s="489" t="s">
        <v>15264</v>
      </c>
    </row>
    <row r="6188" spans="1:4">
      <c r="A6188" s="489" t="str">
        <f t="shared" si="96"/>
        <v>2311401182訪問看護</v>
      </c>
      <c r="B6188" s="489">
        <v>2311401182</v>
      </c>
      <c r="C6188" s="489" t="s">
        <v>2102</v>
      </c>
      <c r="D6188" s="489" t="s">
        <v>15264</v>
      </c>
    </row>
    <row r="6189" spans="1:4">
      <c r="A6189" s="489" t="str">
        <f t="shared" si="96"/>
        <v>2311401240介護予防訪問リハビリテーション</v>
      </c>
      <c r="B6189" s="489">
        <v>2311401240</v>
      </c>
      <c r="C6189" s="489" t="s">
        <v>2108</v>
      </c>
      <c r="D6189" s="489" t="s">
        <v>15265</v>
      </c>
    </row>
    <row r="6190" spans="1:4">
      <c r="A6190" s="489" t="str">
        <f t="shared" si="96"/>
        <v>2311401240介護予防訪問看護</v>
      </c>
      <c r="B6190" s="489">
        <v>2311401240</v>
      </c>
      <c r="C6190" s="489" t="s">
        <v>2103</v>
      </c>
      <c r="D6190" s="489" t="s">
        <v>15265</v>
      </c>
    </row>
    <row r="6191" spans="1:4">
      <c r="A6191" s="489" t="str">
        <f t="shared" si="96"/>
        <v>2311401240訪問リハビリテーション</v>
      </c>
      <c r="B6191" s="489">
        <v>2311401240</v>
      </c>
      <c r="C6191" s="489" t="s">
        <v>2104</v>
      </c>
      <c r="D6191" s="489" t="s">
        <v>15265</v>
      </c>
    </row>
    <row r="6192" spans="1:4">
      <c r="A6192" s="489" t="str">
        <f t="shared" si="96"/>
        <v>2311401240訪問看護</v>
      </c>
      <c r="B6192" s="489">
        <v>2311401240</v>
      </c>
      <c r="C6192" s="489" t="s">
        <v>2102</v>
      </c>
      <c r="D6192" s="489" t="s">
        <v>15265</v>
      </c>
    </row>
    <row r="6193" spans="1:4">
      <c r="A6193" s="489" t="str">
        <f t="shared" si="96"/>
        <v>2311401356介護予防訪問リハビリテーション</v>
      </c>
      <c r="B6193" s="489">
        <v>2311401356</v>
      </c>
      <c r="C6193" s="489" t="s">
        <v>2108</v>
      </c>
      <c r="D6193" s="489" t="s">
        <v>15266</v>
      </c>
    </row>
    <row r="6194" spans="1:4">
      <c r="A6194" s="489" t="str">
        <f t="shared" si="96"/>
        <v>2311401356介護予防訪問看護</v>
      </c>
      <c r="B6194" s="489">
        <v>2311401356</v>
      </c>
      <c r="C6194" s="489" t="s">
        <v>2103</v>
      </c>
      <c r="D6194" s="489" t="s">
        <v>15266</v>
      </c>
    </row>
    <row r="6195" spans="1:4">
      <c r="A6195" s="489" t="str">
        <f t="shared" si="96"/>
        <v>2311401356訪問リハビリテーション</v>
      </c>
      <c r="B6195" s="489">
        <v>2311401356</v>
      </c>
      <c r="C6195" s="489" t="s">
        <v>2104</v>
      </c>
      <c r="D6195" s="489" t="s">
        <v>15266</v>
      </c>
    </row>
    <row r="6196" spans="1:4">
      <c r="A6196" s="489" t="str">
        <f t="shared" si="96"/>
        <v>2311401356訪問看護</v>
      </c>
      <c r="B6196" s="489">
        <v>2311401356</v>
      </c>
      <c r="C6196" s="489" t="s">
        <v>2102</v>
      </c>
      <c r="D6196" s="489" t="s">
        <v>15266</v>
      </c>
    </row>
    <row r="6197" spans="1:4">
      <c r="A6197" s="489" t="str">
        <f t="shared" si="96"/>
        <v>2311401380介護予防訪問リハビリテーション</v>
      </c>
      <c r="B6197" s="489">
        <v>2311401380</v>
      </c>
      <c r="C6197" s="489" t="s">
        <v>2108</v>
      </c>
      <c r="D6197" s="489" t="s">
        <v>15267</v>
      </c>
    </row>
    <row r="6198" spans="1:4">
      <c r="A6198" s="489" t="str">
        <f t="shared" si="96"/>
        <v>2311401380介護予防訪問看護</v>
      </c>
      <c r="B6198" s="489">
        <v>2311401380</v>
      </c>
      <c r="C6198" s="489" t="s">
        <v>2103</v>
      </c>
      <c r="D6198" s="489" t="s">
        <v>15267</v>
      </c>
    </row>
    <row r="6199" spans="1:4">
      <c r="A6199" s="489" t="str">
        <f t="shared" si="96"/>
        <v>2311401380訪問リハビリテーション</v>
      </c>
      <c r="B6199" s="489">
        <v>2311401380</v>
      </c>
      <c r="C6199" s="489" t="s">
        <v>2104</v>
      </c>
      <c r="D6199" s="489" t="s">
        <v>15267</v>
      </c>
    </row>
    <row r="6200" spans="1:4">
      <c r="A6200" s="489" t="str">
        <f t="shared" si="96"/>
        <v>2311401380訪問看護</v>
      </c>
      <c r="B6200" s="489">
        <v>2311401380</v>
      </c>
      <c r="C6200" s="489" t="s">
        <v>2102</v>
      </c>
      <c r="D6200" s="489" t="s">
        <v>15267</v>
      </c>
    </row>
    <row r="6201" spans="1:4">
      <c r="A6201" s="489" t="str">
        <f t="shared" si="96"/>
        <v>2311401422介護予防訪問リハビリテーション</v>
      </c>
      <c r="B6201" s="489">
        <v>2311401422</v>
      </c>
      <c r="C6201" s="489" t="s">
        <v>2108</v>
      </c>
      <c r="D6201" s="489" t="s">
        <v>15268</v>
      </c>
    </row>
    <row r="6202" spans="1:4">
      <c r="A6202" s="489" t="str">
        <f t="shared" si="96"/>
        <v>2311401422介護予防訪問看護</v>
      </c>
      <c r="B6202" s="489">
        <v>2311401422</v>
      </c>
      <c r="C6202" s="489" t="s">
        <v>2103</v>
      </c>
      <c r="D6202" s="489" t="s">
        <v>15268</v>
      </c>
    </row>
    <row r="6203" spans="1:4">
      <c r="A6203" s="489" t="str">
        <f t="shared" si="96"/>
        <v>2311401422訪問リハビリテーション</v>
      </c>
      <c r="B6203" s="489">
        <v>2311401422</v>
      </c>
      <c r="C6203" s="489" t="s">
        <v>2104</v>
      </c>
      <c r="D6203" s="489" t="s">
        <v>15268</v>
      </c>
    </row>
    <row r="6204" spans="1:4">
      <c r="A6204" s="489" t="str">
        <f t="shared" si="96"/>
        <v>2311401422訪問看護</v>
      </c>
      <c r="B6204" s="489">
        <v>2311401422</v>
      </c>
      <c r="C6204" s="489" t="s">
        <v>2102</v>
      </c>
      <c r="D6204" s="489" t="s">
        <v>15268</v>
      </c>
    </row>
    <row r="6205" spans="1:4">
      <c r="A6205" s="489" t="str">
        <f t="shared" si="96"/>
        <v>2311401463介護予防訪問リハビリテーション</v>
      </c>
      <c r="B6205" s="489">
        <v>2311401463</v>
      </c>
      <c r="C6205" s="489" t="s">
        <v>2108</v>
      </c>
      <c r="D6205" s="489" t="s">
        <v>15269</v>
      </c>
    </row>
    <row r="6206" spans="1:4">
      <c r="A6206" s="489" t="str">
        <f t="shared" si="96"/>
        <v>2311401463介護予防訪問看護</v>
      </c>
      <c r="B6206" s="489">
        <v>2311401463</v>
      </c>
      <c r="C6206" s="489" t="s">
        <v>2103</v>
      </c>
      <c r="D6206" s="489" t="s">
        <v>15269</v>
      </c>
    </row>
    <row r="6207" spans="1:4">
      <c r="A6207" s="489" t="str">
        <f t="shared" si="96"/>
        <v>2311401463訪問リハビリテーション</v>
      </c>
      <c r="B6207" s="489">
        <v>2311401463</v>
      </c>
      <c r="C6207" s="489" t="s">
        <v>2104</v>
      </c>
      <c r="D6207" s="489" t="s">
        <v>15269</v>
      </c>
    </row>
    <row r="6208" spans="1:4">
      <c r="A6208" s="489" t="str">
        <f t="shared" si="96"/>
        <v>2311401463訪問看護</v>
      </c>
      <c r="B6208" s="489">
        <v>2311401463</v>
      </c>
      <c r="C6208" s="489" t="s">
        <v>2102</v>
      </c>
      <c r="D6208" s="489" t="s">
        <v>15269</v>
      </c>
    </row>
    <row r="6209" spans="1:4">
      <c r="A6209" s="489" t="str">
        <f t="shared" si="96"/>
        <v>2311401539介護予防訪問リハビリテーション</v>
      </c>
      <c r="B6209" s="489">
        <v>2311401539</v>
      </c>
      <c r="C6209" s="489" t="s">
        <v>2108</v>
      </c>
      <c r="D6209" s="489" t="s">
        <v>15270</v>
      </c>
    </row>
    <row r="6210" spans="1:4">
      <c r="A6210" s="489" t="str">
        <f t="shared" ref="A6210:A6273" si="97">B6210&amp;C6210</f>
        <v>2311401539介護予防訪問看護</v>
      </c>
      <c r="B6210" s="489">
        <v>2311401539</v>
      </c>
      <c r="C6210" s="489" t="s">
        <v>2103</v>
      </c>
      <c r="D6210" s="489" t="s">
        <v>15270</v>
      </c>
    </row>
    <row r="6211" spans="1:4">
      <c r="A6211" s="489" t="str">
        <f t="shared" si="97"/>
        <v>2311401539訪問リハビリテーション</v>
      </c>
      <c r="B6211" s="489">
        <v>2311401539</v>
      </c>
      <c r="C6211" s="489" t="s">
        <v>2104</v>
      </c>
      <c r="D6211" s="489" t="s">
        <v>15270</v>
      </c>
    </row>
    <row r="6212" spans="1:4">
      <c r="A6212" s="489" t="str">
        <f t="shared" si="97"/>
        <v>2311401539訪問看護</v>
      </c>
      <c r="B6212" s="489">
        <v>2311401539</v>
      </c>
      <c r="C6212" s="489" t="s">
        <v>2102</v>
      </c>
      <c r="D6212" s="489" t="s">
        <v>15270</v>
      </c>
    </row>
    <row r="6213" spans="1:4">
      <c r="A6213" s="489" t="str">
        <f t="shared" si="97"/>
        <v>2311401562介護予防訪問リハビリテーション</v>
      </c>
      <c r="B6213" s="489">
        <v>2311401562</v>
      </c>
      <c r="C6213" s="489" t="s">
        <v>2108</v>
      </c>
      <c r="D6213" s="489" t="s">
        <v>15271</v>
      </c>
    </row>
    <row r="6214" spans="1:4">
      <c r="A6214" s="489" t="str">
        <f t="shared" si="97"/>
        <v>2311401562介護予防訪問看護</v>
      </c>
      <c r="B6214" s="489">
        <v>2311401562</v>
      </c>
      <c r="C6214" s="489" t="s">
        <v>2103</v>
      </c>
      <c r="D6214" s="489" t="s">
        <v>15271</v>
      </c>
    </row>
    <row r="6215" spans="1:4">
      <c r="A6215" s="489" t="str">
        <f t="shared" si="97"/>
        <v>2311401562訪問リハビリテーション</v>
      </c>
      <c r="B6215" s="489">
        <v>2311401562</v>
      </c>
      <c r="C6215" s="489" t="s">
        <v>2104</v>
      </c>
      <c r="D6215" s="489" t="s">
        <v>15271</v>
      </c>
    </row>
    <row r="6216" spans="1:4">
      <c r="A6216" s="489" t="str">
        <f t="shared" si="97"/>
        <v>2311401562訪問看護</v>
      </c>
      <c r="B6216" s="489">
        <v>2311401562</v>
      </c>
      <c r="C6216" s="489" t="s">
        <v>2102</v>
      </c>
      <c r="D6216" s="489" t="s">
        <v>15271</v>
      </c>
    </row>
    <row r="6217" spans="1:4">
      <c r="A6217" s="489" t="str">
        <f t="shared" si="97"/>
        <v>2311401596介護予防訪問リハビリテーション</v>
      </c>
      <c r="B6217" s="489">
        <v>2311401596</v>
      </c>
      <c r="C6217" s="489" t="s">
        <v>2108</v>
      </c>
      <c r="D6217" s="489" t="s">
        <v>15272</v>
      </c>
    </row>
    <row r="6218" spans="1:4">
      <c r="A6218" s="489" t="str">
        <f t="shared" si="97"/>
        <v>2311401596介護予防訪問看護</v>
      </c>
      <c r="B6218" s="489">
        <v>2311401596</v>
      </c>
      <c r="C6218" s="489" t="s">
        <v>2103</v>
      </c>
      <c r="D6218" s="489" t="s">
        <v>15272</v>
      </c>
    </row>
    <row r="6219" spans="1:4">
      <c r="A6219" s="489" t="str">
        <f t="shared" si="97"/>
        <v>2311401596訪問リハビリテーション</v>
      </c>
      <c r="B6219" s="489">
        <v>2311401596</v>
      </c>
      <c r="C6219" s="489" t="s">
        <v>2104</v>
      </c>
      <c r="D6219" s="489" t="s">
        <v>15272</v>
      </c>
    </row>
    <row r="6220" spans="1:4">
      <c r="A6220" s="489" t="str">
        <f t="shared" si="97"/>
        <v>2311401596訪問看護</v>
      </c>
      <c r="B6220" s="489">
        <v>2311401596</v>
      </c>
      <c r="C6220" s="489" t="s">
        <v>2102</v>
      </c>
      <c r="D6220" s="489" t="s">
        <v>15272</v>
      </c>
    </row>
    <row r="6221" spans="1:4">
      <c r="A6221" s="489" t="str">
        <f t="shared" si="97"/>
        <v>2311401620介護予防訪問リハビリテーション</v>
      </c>
      <c r="B6221" s="489">
        <v>2311401620</v>
      </c>
      <c r="C6221" s="489" t="s">
        <v>2108</v>
      </c>
      <c r="D6221" s="489" t="s">
        <v>15273</v>
      </c>
    </row>
    <row r="6222" spans="1:4">
      <c r="A6222" s="489" t="str">
        <f t="shared" si="97"/>
        <v>2311401620介護予防訪問看護</v>
      </c>
      <c r="B6222" s="489">
        <v>2311401620</v>
      </c>
      <c r="C6222" s="489" t="s">
        <v>2103</v>
      </c>
      <c r="D6222" s="489" t="s">
        <v>15273</v>
      </c>
    </row>
    <row r="6223" spans="1:4">
      <c r="A6223" s="489" t="str">
        <f t="shared" si="97"/>
        <v>2311401620訪問リハビリテーション</v>
      </c>
      <c r="B6223" s="489">
        <v>2311401620</v>
      </c>
      <c r="C6223" s="489" t="s">
        <v>2104</v>
      </c>
      <c r="D6223" s="489" t="s">
        <v>15273</v>
      </c>
    </row>
    <row r="6224" spans="1:4">
      <c r="A6224" s="489" t="str">
        <f t="shared" si="97"/>
        <v>2311401620訪問看護</v>
      </c>
      <c r="B6224" s="489">
        <v>2311401620</v>
      </c>
      <c r="C6224" s="489" t="s">
        <v>2102</v>
      </c>
      <c r="D6224" s="489" t="s">
        <v>15273</v>
      </c>
    </row>
    <row r="6225" spans="1:4">
      <c r="A6225" s="489" t="str">
        <f t="shared" si="97"/>
        <v>2311401638介護予防訪問リハビリテーション</v>
      </c>
      <c r="B6225" s="489">
        <v>2311401638</v>
      </c>
      <c r="C6225" s="489" t="s">
        <v>2108</v>
      </c>
      <c r="D6225" s="489" t="s">
        <v>15274</v>
      </c>
    </row>
    <row r="6226" spans="1:4">
      <c r="A6226" s="489" t="str">
        <f t="shared" si="97"/>
        <v>2311401638介護予防訪問看護</v>
      </c>
      <c r="B6226" s="489">
        <v>2311401638</v>
      </c>
      <c r="C6226" s="489" t="s">
        <v>2103</v>
      </c>
      <c r="D6226" s="489" t="s">
        <v>15274</v>
      </c>
    </row>
    <row r="6227" spans="1:4">
      <c r="A6227" s="489" t="str">
        <f t="shared" si="97"/>
        <v>2311401638訪問リハビリテーション</v>
      </c>
      <c r="B6227" s="489">
        <v>2311401638</v>
      </c>
      <c r="C6227" s="489" t="s">
        <v>2104</v>
      </c>
      <c r="D6227" s="489" t="s">
        <v>15274</v>
      </c>
    </row>
    <row r="6228" spans="1:4">
      <c r="A6228" s="489" t="str">
        <f t="shared" si="97"/>
        <v>2311401638訪問看護</v>
      </c>
      <c r="B6228" s="489">
        <v>2311401638</v>
      </c>
      <c r="C6228" s="489" t="s">
        <v>2102</v>
      </c>
      <c r="D6228" s="489" t="s">
        <v>15274</v>
      </c>
    </row>
    <row r="6229" spans="1:4">
      <c r="A6229" s="489" t="str">
        <f t="shared" si="97"/>
        <v>2311401653介護予防訪問リハビリテーション</v>
      </c>
      <c r="B6229" s="489">
        <v>2311401653</v>
      </c>
      <c r="C6229" s="489" t="s">
        <v>2108</v>
      </c>
      <c r="D6229" s="489" t="s">
        <v>15275</v>
      </c>
    </row>
    <row r="6230" spans="1:4">
      <c r="A6230" s="489" t="str">
        <f t="shared" si="97"/>
        <v>2311401653介護予防訪問看護</v>
      </c>
      <c r="B6230" s="489">
        <v>2311401653</v>
      </c>
      <c r="C6230" s="489" t="s">
        <v>2103</v>
      </c>
      <c r="D6230" s="489" t="s">
        <v>15275</v>
      </c>
    </row>
    <row r="6231" spans="1:4">
      <c r="A6231" s="489" t="str">
        <f t="shared" si="97"/>
        <v>2311401653訪問リハビリテーション</v>
      </c>
      <c r="B6231" s="489">
        <v>2311401653</v>
      </c>
      <c r="C6231" s="489" t="s">
        <v>2104</v>
      </c>
      <c r="D6231" s="489" t="s">
        <v>15275</v>
      </c>
    </row>
    <row r="6232" spans="1:4">
      <c r="A6232" s="489" t="str">
        <f t="shared" si="97"/>
        <v>2311401653訪問看護</v>
      </c>
      <c r="B6232" s="489">
        <v>2311401653</v>
      </c>
      <c r="C6232" s="489" t="s">
        <v>2102</v>
      </c>
      <c r="D6232" s="489" t="s">
        <v>15275</v>
      </c>
    </row>
    <row r="6233" spans="1:4">
      <c r="A6233" s="489" t="str">
        <f t="shared" si="97"/>
        <v>2311401695介護予防訪問リハビリテーション</v>
      </c>
      <c r="B6233" s="489">
        <v>2311401695</v>
      </c>
      <c r="C6233" s="489" t="s">
        <v>2108</v>
      </c>
      <c r="D6233" s="489" t="s">
        <v>15276</v>
      </c>
    </row>
    <row r="6234" spans="1:4">
      <c r="A6234" s="489" t="str">
        <f t="shared" si="97"/>
        <v>2311401695介護予防訪問看護</v>
      </c>
      <c r="B6234" s="489">
        <v>2311401695</v>
      </c>
      <c r="C6234" s="489" t="s">
        <v>2103</v>
      </c>
      <c r="D6234" s="489" t="s">
        <v>15276</v>
      </c>
    </row>
    <row r="6235" spans="1:4">
      <c r="A6235" s="489" t="str">
        <f t="shared" si="97"/>
        <v>2311401695訪問リハビリテーション</v>
      </c>
      <c r="B6235" s="489">
        <v>2311401695</v>
      </c>
      <c r="C6235" s="489" t="s">
        <v>2104</v>
      </c>
      <c r="D6235" s="489" t="s">
        <v>15276</v>
      </c>
    </row>
    <row r="6236" spans="1:4">
      <c r="A6236" s="489" t="str">
        <f t="shared" si="97"/>
        <v>2311401695訪問看護</v>
      </c>
      <c r="B6236" s="489">
        <v>2311401695</v>
      </c>
      <c r="C6236" s="489" t="s">
        <v>2102</v>
      </c>
      <c r="D6236" s="489" t="s">
        <v>15276</v>
      </c>
    </row>
    <row r="6237" spans="1:4">
      <c r="A6237" s="489" t="str">
        <f t="shared" si="97"/>
        <v>2311401711介護予防訪問リハビリテーション</v>
      </c>
      <c r="B6237" s="489">
        <v>2311401711</v>
      </c>
      <c r="C6237" s="489" t="s">
        <v>2108</v>
      </c>
      <c r="D6237" s="489" t="s">
        <v>15277</v>
      </c>
    </row>
    <row r="6238" spans="1:4">
      <c r="A6238" s="489" t="str">
        <f t="shared" si="97"/>
        <v>2311401711介護予防訪問看護</v>
      </c>
      <c r="B6238" s="489">
        <v>2311401711</v>
      </c>
      <c r="C6238" s="489" t="s">
        <v>2103</v>
      </c>
      <c r="D6238" s="489" t="s">
        <v>15277</v>
      </c>
    </row>
    <row r="6239" spans="1:4">
      <c r="A6239" s="489" t="str">
        <f t="shared" si="97"/>
        <v>2311401711訪問リハビリテーション</v>
      </c>
      <c r="B6239" s="489">
        <v>2311401711</v>
      </c>
      <c r="C6239" s="489" t="s">
        <v>2104</v>
      </c>
      <c r="D6239" s="489" t="s">
        <v>15277</v>
      </c>
    </row>
    <row r="6240" spans="1:4">
      <c r="A6240" s="489" t="str">
        <f t="shared" si="97"/>
        <v>2311401711訪問看護</v>
      </c>
      <c r="B6240" s="489">
        <v>2311401711</v>
      </c>
      <c r="C6240" s="489" t="s">
        <v>2102</v>
      </c>
      <c r="D6240" s="489" t="s">
        <v>15277</v>
      </c>
    </row>
    <row r="6241" spans="1:4">
      <c r="A6241" s="489" t="str">
        <f t="shared" si="97"/>
        <v>2311401752介護予防訪問リハビリテーション</v>
      </c>
      <c r="B6241" s="489">
        <v>2311401752</v>
      </c>
      <c r="C6241" s="489" t="s">
        <v>2108</v>
      </c>
      <c r="D6241" s="489" t="s">
        <v>15278</v>
      </c>
    </row>
    <row r="6242" spans="1:4">
      <c r="A6242" s="489" t="str">
        <f t="shared" si="97"/>
        <v>2311401752介護予防訪問看護</v>
      </c>
      <c r="B6242" s="489">
        <v>2311401752</v>
      </c>
      <c r="C6242" s="489" t="s">
        <v>2103</v>
      </c>
      <c r="D6242" s="489" t="s">
        <v>15278</v>
      </c>
    </row>
    <row r="6243" spans="1:4">
      <c r="A6243" s="489" t="str">
        <f t="shared" si="97"/>
        <v>2311401752訪問リハビリテーション</v>
      </c>
      <c r="B6243" s="489">
        <v>2311401752</v>
      </c>
      <c r="C6243" s="489" t="s">
        <v>2104</v>
      </c>
      <c r="D6243" s="489" t="s">
        <v>15278</v>
      </c>
    </row>
    <row r="6244" spans="1:4">
      <c r="A6244" s="489" t="str">
        <f t="shared" si="97"/>
        <v>2311401752訪問看護</v>
      </c>
      <c r="B6244" s="489">
        <v>2311401752</v>
      </c>
      <c r="C6244" s="489" t="s">
        <v>2102</v>
      </c>
      <c r="D6244" s="489" t="s">
        <v>15278</v>
      </c>
    </row>
    <row r="6245" spans="1:4">
      <c r="A6245" s="489" t="str">
        <f t="shared" si="97"/>
        <v>2311401778介護予防訪問リハビリテーション</v>
      </c>
      <c r="B6245" s="489">
        <v>2311401778</v>
      </c>
      <c r="C6245" s="489" t="s">
        <v>2108</v>
      </c>
      <c r="D6245" s="489" t="s">
        <v>15279</v>
      </c>
    </row>
    <row r="6246" spans="1:4">
      <c r="A6246" s="489" t="str">
        <f t="shared" si="97"/>
        <v>2311401778介護予防訪問看護</v>
      </c>
      <c r="B6246" s="489">
        <v>2311401778</v>
      </c>
      <c r="C6246" s="489" t="s">
        <v>2103</v>
      </c>
      <c r="D6246" s="489" t="s">
        <v>15279</v>
      </c>
    </row>
    <row r="6247" spans="1:4">
      <c r="A6247" s="489" t="str">
        <f t="shared" si="97"/>
        <v>2311401778訪問リハビリテーション</v>
      </c>
      <c r="B6247" s="489">
        <v>2311401778</v>
      </c>
      <c r="C6247" s="489" t="s">
        <v>2104</v>
      </c>
      <c r="D6247" s="489" t="s">
        <v>15279</v>
      </c>
    </row>
    <row r="6248" spans="1:4">
      <c r="A6248" s="489" t="str">
        <f t="shared" si="97"/>
        <v>2311401778訪問看護</v>
      </c>
      <c r="B6248" s="489">
        <v>2311401778</v>
      </c>
      <c r="C6248" s="489" t="s">
        <v>2102</v>
      </c>
      <c r="D6248" s="489" t="s">
        <v>15279</v>
      </c>
    </row>
    <row r="6249" spans="1:4">
      <c r="A6249" s="489" t="str">
        <f t="shared" si="97"/>
        <v>2311401786介護予防訪問リハビリテーション</v>
      </c>
      <c r="B6249" s="489">
        <v>2311401786</v>
      </c>
      <c r="C6249" s="489" t="s">
        <v>2108</v>
      </c>
      <c r="D6249" s="489" t="s">
        <v>15280</v>
      </c>
    </row>
    <row r="6250" spans="1:4">
      <c r="A6250" s="489" t="str">
        <f t="shared" si="97"/>
        <v>2311401786介護予防訪問看護</v>
      </c>
      <c r="B6250" s="489">
        <v>2311401786</v>
      </c>
      <c r="C6250" s="489" t="s">
        <v>2103</v>
      </c>
      <c r="D6250" s="489" t="s">
        <v>15280</v>
      </c>
    </row>
    <row r="6251" spans="1:4">
      <c r="A6251" s="489" t="str">
        <f t="shared" si="97"/>
        <v>2311401786訪問リハビリテーション</v>
      </c>
      <c r="B6251" s="489">
        <v>2311401786</v>
      </c>
      <c r="C6251" s="489" t="s">
        <v>2104</v>
      </c>
      <c r="D6251" s="489" t="s">
        <v>15280</v>
      </c>
    </row>
    <row r="6252" spans="1:4">
      <c r="A6252" s="489" t="str">
        <f t="shared" si="97"/>
        <v>2311401786訪問看護</v>
      </c>
      <c r="B6252" s="489">
        <v>2311401786</v>
      </c>
      <c r="C6252" s="489" t="s">
        <v>2102</v>
      </c>
      <c r="D6252" s="489" t="s">
        <v>15280</v>
      </c>
    </row>
    <row r="6253" spans="1:4">
      <c r="A6253" s="489" t="str">
        <f t="shared" si="97"/>
        <v>2311401810介護予防訪問リハビリテーション</v>
      </c>
      <c r="B6253" s="489">
        <v>2311401810</v>
      </c>
      <c r="C6253" s="489" t="s">
        <v>2108</v>
      </c>
      <c r="D6253" s="489" t="s">
        <v>15281</v>
      </c>
    </row>
    <row r="6254" spans="1:4">
      <c r="A6254" s="489" t="str">
        <f t="shared" si="97"/>
        <v>2311401810介護予防訪問看護</v>
      </c>
      <c r="B6254" s="489">
        <v>2311401810</v>
      </c>
      <c r="C6254" s="489" t="s">
        <v>2103</v>
      </c>
      <c r="D6254" s="489" t="s">
        <v>15281</v>
      </c>
    </row>
    <row r="6255" spans="1:4">
      <c r="A6255" s="489" t="str">
        <f t="shared" si="97"/>
        <v>2311401810訪問リハビリテーション</v>
      </c>
      <c r="B6255" s="489">
        <v>2311401810</v>
      </c>
      <c r="C6255" s="489" t="s">
        <v>2104</v>
      </c>
      <c r="D6255" s="489" t="s">
        <v>15281</v>
      </c>
    </row>
    <row r="6256" spans="1:4">
      <c r="A6256" s="489" t="str">
        <f t="shared" si="97"/>
        <v>2311401810訪問リハビリテーション</v>
      </c>
      <c r="B6256" s="489">
        <v>2311401810</v>
      </c>
      <c r="C6256" s="489" t="s">
        <v>2104</v>
      </c>
      <c r="D6256" s="489" t="s">
        <v>15281</v>
      </c>
    </row>
    <row r="6257" spans="1:4">
      <c r="A6257" s="489" t="str">
        <f t="shared" si="97"/>
        <v>2311401810訪問看護</v>
      </c>
      <c r="B6257" s="489">
        <v>2311401810</v>
      </c>
      <c r="C6257" s="489" t="s">
        <v>2102</v>
      </c>
      <c r="D6257" s="489" t="s">
        <v>15281</v>
      </c>
    </row>
    <row r="6258" spans="1:4">
      <c r="A6258" s="489" t="str">
        <f t="shared" si="97"/>
        <v>2311401828介護予防訪問リハビリテーション</v>
      </c>
      <c r="B6258" s="489">
        <v>2311401828</v>
      </c>
      <c r="C6258" s="489" t="s">
        <v>2108</v>
      </c>
      <c r="D6258" s="489" t="s">
        <v>15282</v>
      </c>
    </row>
    <row r="6259" spans="1:4">
      <c r="A6259" s="489" t="str">
        <f t="shared" si="97"/>
        <v>2311401828介護予防訪問看護</v>
      </c>
      <c r="B6259" s="489">
        <v>2311401828</v>
      </c>
      <c r="C6259" s="489" t="s">
        <v>2103</v>
      </c>
      <c r="D6259" s="489" t="s">
        <v>15282</v>
      </c>
    </row>
    <row r="6260" spans="1:4">
      <c r="A6260" s="489" t="str">
        <f t="shared" si="97"/>
        <v>2311401828訪問リハビリテーション</v>
      </c>
      <c r="B6260" s="489">
        <v>2311401828</v>
      </c>
      <c r="C6260" s="489" t="s">
        <v>2104</v>
      </c>
      <c r="D6260" s="489" t="s">
        <v>15282</v>
      </c>
    </row>
    <row r="6261" spans="1:4">
      <c r="A6261" s="489" t="str">
        <f t="shared" si="97"/>
        <v>2311401828訪問看護</v>
      </c>
      <c r="B6261" s="489">
        <v>2311401828</v>
      </c>
      <c r="C6261" s="489" t="s">
        <v>2102</v>
      </c>
      <c r="D6261" s="489" t="s">
        <v>15282</v>
      </c>
    </row>
    <row r="6262" spans="1:4">
      <c r="A6262" s="489" t="str">
        <f t="shared" si="97"/>
        <v>2311401844介護予防訪問リハビリテーション</v>
      </c>
      <c r="B6262" s="489">
        <v>2311401844</v>
      </c>
      <c r="C6262" s="489" t="s">
        <v>2108</v>
      </c>
      <c r="D6262" s="489" t="s">
        <v>15283</v>
      </c>
    </row>
    <row r="6263" spans="1:4">
      <c r="A6263" s="489" t="str">
        <f t="shared" si="97"/>
        <v>2311401844介護予防訪問看護</v>
      </c>
      <c r="B6263" s="489">
        <v>2311401844</v>
      </c>
      <c r="C6263" s="489" t="s">
        <v>2103</v>
      </c>
      <c r="D6263" s="489" t="s">
        <v>15283</v>
      </c>
    </row>
    <row r="6264" spans="1:4">
      <c r="A6264" s="489" t="str">
        <f t="shared" si="97"/>
        <v>2311401844訪問リハビリテーション</v>
      </c>
      <c r="B6264" s="489">
        <v>2311401844</v>
      </c>
      <c r="C6264" s="489" t="s">
        <v>2104</v>
      </c>
      <c r="D6264" s="489" t="s">
        <v>15283</v>
      </c>
    </row>
    <row r="6265" spans="1:4">
      <c r="A6265" s="489" t="str">
        <f t="shared" si="97"/>
        <v>2311401844訪問看護</v>
      </c>
      <c r="B6265" s="489">
        <v>2311401844</v>
      </c>
      <c r="C6265" s="489" t="s">
        <v>2102</v>
      </c>
      <c r="D6265" s="489" t="s">
        <v>15283</v>
      </c>
    </row>
    <row r="6266" spans="1:4">
      <c r="A6266" s="489" t="str">
        <f t="shared" si="97"/>
        <v>2311401851介護予防訪問リハビリテーション</v>
      </c>
      <c r="B6266" s="489">
        <v>2311401851</v>
      </c>
      <c r="C6266" s="489" t="s">
        <v>2108</v>
      </c>
      <c r="D6266" s="489" t="s">
        <v>15284</v>
      </c>
    </row>
    <row r="6267" spans="1:4">
      <c r="A6267" s="489" t="str">
        <f t="shared" si="97"/>
        <v>2311401851介護予防訪問看護</v>
      </c>
      <c r="B6267" s="489">
        <v>2311401851</v>
      </c>
      <c r="C6267" s="489" t="s">
        <v>2103</v>
      </c>
      <c r="D6267" s="489" t="s">
        <v>15284</v>
      </c>
    </row>
    <row r="6268" spans="1:4">
      <c r="A6268" s="489" t="str">
        <f t="shared" si="97"/>
        <v>2311401851訪問リハビリテーション</v>
      </c>
      <c r="B6268" s="489">
        <v>2311401851</v>
      </c>
      <c r="C6268" s="489" t="s">
        <v>2104</v>
      </c>
      <c r="D6268" s="489" t="s">
        <v>15284</v>
      </c>
    </row>
    <row r="6269" spans="1:4">
      <c r="A6269" s="489" t="str">
        <f t="shared" si="97"/>
        <v>2311401851訪問看護</v>
      </c>
      <c r="B6269" s="489">
        <v>2311401851</v>
      </c>
      <c r="C6269" s="489" t="s">
        <v>2102</v>
      </c>
      <c r="D6269" s="489" t="s">
        <v>15284</v>
      </c>
    </row>
    <row r="6270" spans="1:4">
      <c r="A6270" s="489" t="str">
        <f t="shared" si="97"/>
        <v>2311401869介護予防訪問リハビリテーション</v>
      </c>
      <c r="B6270" s="489">
        <v>2311401869</v>
      </c>
      <c r="C6270" s="489" t="s">
        <v>2108</v>
      </c>
      <c r="D6270" s="489" t="s">
        <v>15285</v>
      </c>
    </row>
    <row r="6271" spans="1:4">
      <c r="A6271" s="489" t="str">
        <f t="shared" si="97"/>
        <v>2311401869介護予防訪問看護</v>
      </c>
      <c r="B6271" s="489">
        <v>2311401869</v>
      </c>
      <c r="C6271" s="489" t="s">
        <v>2103</v>
      </c>
      <c r="D6271" s="489" t="s">
        <v>15285</v>
      </c>
    </row>
    <row r="6272" spans="1:4">
      <c r="A6272" s="489" t="str">
        <f t="shared" si="97"/>
        <v>2311401869訪問リハビリテーション</v>
      </c>
      <c r="B6272" s="489">
        <v>2311401869</v>
      </c>
      <c r="C6272" s="489" t="s">
        <v>2104</v>
      </c>
      <c r="D6272" s="489" t="s">
        <v>15285</v>
      </c>
    </row>
    <row r="6273" spans="1:4">
      <c r="A6273" s="489" t="str">
        <f t="shared" si="97"/>
        <v>2311401869訪問看護</v>
      </c>
      <c r="B6273" s="489">
        <v>2311401869</v>
      </c>
      <c r="C6273" s="489" t="s">
        <v>2102</v>
      </c>
      <c r="D6273" s="489" t="s">
        <v>15285</v>
      </c>
    </row>
    <row r="6274" spans="1:4">
      <c r="A6274" s="489" t="str">
        <f t="shared" ref="A6274:A6337" si="98">B6274&amp;C6274</f>
        <v>2311401877介護予防訪問看護</v>
      </c>
      <c r="B6274" s="489">
        <v>2311401877</v>
      </c>
      <c r="C6274" s="489" t="s">
        <v>2103</v>
      </c>
      <c r="D6274" s="489" t="s">
        <v>15286</v>
      </c>
    </row>
    <row r="6275" spans="1:4">
      <c r="A6275" s="489" t="str">
        <f t="shared" si="98"/>
        <v>2311401877訪問看護</v>
      </c>
      <c r="B6275" s="489">
        <v>2311401877</v>
      </c>
      <c r="C6275" s="489" t="s">
        <v>2102</v>
      </c>
      <c r="D6275" s="489" t="s">
        <v>15286</v>
      </c>
    </row>
    <row r="6276" spans="1:4">
      <c r="A6276" s="489" t="str">
        <f t="shared" si="98"/>
        <v>2311401919介護予防訪問リハビリテーション</v>
      </c>
      <c r="B6276" s="489">
        <v>2311401919</v>
      </c>
      <c r="C6276" s="489" t="s">
        <v>2108</v>
      </c>
      <c r="D6276" s="489" t="s">
        <v>15287</v>
      </c>
    </row>
    <row r="6277" spans="1:4">
      <c r="A6277" s="489" t="str">
        <f t="shared" si="98"/>
        <v>2311401919介護予防訪問看護</v>
      </c>
      <c r="B6277" s="489">
        <v>2311401919</v>
      </c>
      <c r="C6277" s="489" t="s">
        <v>2103</v>
      </c>
      <c r="D6277" s="489" t="s">
        <v>15287</v>
      </c>
    </row>
    <row r="6278" spans="1:4">
      <c r="A6278" s="489" t="str">
        <f t="shared" si="98"/>
        <v>2311401919訪問リハビリテーション</v>
      </c>
      <c r="B6278" s="489">
        <v>2311401919</v>
      </c>
      <c r="C6278" s="489" t="s">
        <v>2104</v>
      </c>
      <c r="D6278" s="489" t="s">
        <v>15287</v>
      </c>
    </row>
    <row r="6279" spans="1:4">
      <c r="A6279" s="489" t="str">
        <f t="shared" si="98"/>
        <v>2311401919訪問看護</v>
      </c>
      <c r="B6279" s="489">
        <v>2311401919</v>
      </c>
      <c r="C6279" s="489" t="s">
        <v>2102</v>
      </c>
      <c r="D6279" s="489" t="s">
        <v>15287</v>
      </c>
    </row>
    <row r="6280" spans="1:4">
      <c r="A6280" s="489" t="str">
        <f t="shared" si="98"/>
        <v>2311401935介護予防訪問リハビリテーション</v>
      </c>
      <c r="B6280" s="489">
        <v>2311401935</v>
      </c>
      <c r="C6280" s="489" t="s">
        <v>2108</v>
      </c>
      <c r="D6280" s="489" t="s">
        <v>15288</v>
      </c>
    </row>
    <row r="6281" spans="1:4">
      <c r="A6281" s="489" t="str">
        <f t="shared" si="98"/>
        <v>2311401935介護予防訪問看護</v>
      </c>
      <c r="B6281" s="489">
        <v>2311401935</v>
      </c>
      <c r="C6281" s="489" t="s">
        <v>2103</v>
      </c>
      <c r="D6281" s="489" t="s">
        <v>15288</v>
      </c>
    </row>
    <row r="6282" spans="1:4">
      <c r="A6282" s="489" t="str">
        <f t="shared" si="98"/>
        <v>2311401935訪問リハビリテーション</v>
      </c>
      <c r="B6282" s="489">
        <v>2311401935</v>
      </c>
      <c r="C6282" s="489" t="s">
        <v>2104</v>
      </c>
      <c r="D6282" s="489" t="s">
        <v>15288</v>
      </c>
    </row>
    <row r="6283" spans="1:4">
      <c r="A6283" s="489" t="str">
        <f t="shared" si="98"/>
        <v>2311401935訪問看護</v>
      </c>
      <c r="B6283" s="489">
        <v>2311401935</v>
      </c>
      <c r="C6283" s="489" t="s">
        <v>2102</v>
      </c>
      <c r="D6283" s="489" t="s">
        <v>15288</v>
      </c>
    </row>
    <row r="6284" spans="1:4">
      <c r="A6284" s="489" t="str">
        <f t="shared" si="98"/>
        <v>2311401943介護予防訪問リハビリテーション</v>
      </c>
      <c r="B6284" s="489">
        <v>2311401943</v>
      </c>
      <c r="C6284" s="489" t="s">
        <v>2108</v>
      </c>
      <c r="D6284" s="489" t="s">
        <v>15289</v>
      </c>
    </row>
    <row r="6285" spans="1:4">
      <c r="A6285" s="489" t="str">
        <f t="shared" si="98"/>
        <v>2311401943介護予防訪問看護</v>
      </c>
      <c r="B6285" s="489">
        <v>2311401943</v>
      </c>
      <c r="C6285" s="489" t="s">
        <v>2103</v>
      </c>
      <c r="D6285" s="489" t="s">
        <v>15289</v>
      </c>
    </row>
    <row r="6286" spans="1:4">
      <c r="A6286" s="489" t="str">
        <f t="shared" si="98"/>
        <v>2311401943訪問リハビリテーション</v>
      </c>
      <c r="B6286" s="489">
        <v>2311401943</v>
      </c>
      <c r="C6286" s="489" t="s">
        <v>2104</v>
      </c>
      <c r="D6286" s="489" t="s">
        <v>15289</v>
      </c>
    </row>
    <row r="6287" spans="1:4">
      <c r="A6287" s="489" t="str">
        <f t="shared" si="98"/>
        <v>2311401943訪問看護</v>
      </c>
      <c r="B6287" s="489">
        <v>2311401943</v>
      </c>
      <c r="C6287" s="489" t="s">
        <v>2102</v>
      </c>
      <c r="D6287" s="489" t="s">
        <v>15289</v>
      </c>
    </row>
    <row r="6288" spans="1:4">
      <c r="A6288" s="489" t="str">
        <f t="shared" si="98"/>
        <v>2311401968介護予防訪問リハビリテーション</v>
      </c>
      <c r="B6288" s="489">
        <v>2311401968</v>
      </c>
      <c r="C6288" s="489" t="s">
        <v>2108</v>
      </c>
      <c r="D6288" s="489" t="s">
        <v>15290</v>
      </c>
    </row>
    <row r="6289" spans="1:4">
      <c r="A6289" s="489" t="str">
        <f t="shared" si="98"/>
        <v>2311401968介護予防訪問看護</v>
      </c>
      <c r="B6289" s="489">
        <v>2311401968</v>
      </c>
      <c r="C6289" s="489" t="s">
        <v>2103</v>
      </c>
      <c r="D6289" s="489" t="s">
        <v>15290</v>
      </c>
    </row>
    <row r="6290" spans="1:4">
      <c r="A6290" s="489" t="str">
        <f t="shared" si="98"/>
        <v>2311401968訪問リハビリテーション</v>
      </c>
      <c r="B6290" s="489">
        <v>2311401968</v>
      </c>
      <c r="C6290" s="489" t="s">
        <v>2104</v>
      </c>
      <c r="D6290" s="489" t="s">
        <v>15290</v>
      </c>
    </row>
    <row r="6291" spans="1:4">
      <c r="A6291" s="489" t="str">
        <f t="shared" si="98"/>
        <v>2311401968訪問看護</v>
      </c>
      <c r="B6291" s="489">
        <v>2311401968</v>
      </c>
      <c r="C6291" s="489" t="s">
        <v>2102</v>
      </c>
      <c r="D6291" s="489" t="s">
        <v>15290</v>
      </c>
    </row>
    <row r="6292" spans="1:4">
      <c r="A6292" s="489" t="str">
        <f t="shared" si="98"/>
        <v>2311402016介護予防訪問リハビリテーション</v>
      </c>
      <c r="B6292" s="489">
        <v>2311402016</v>
      </c>
      <c r="C6292" s="489" t="s">
        <v>2108</v>
      </c>
      <c r="D6292" s="489" t="s">
        <v>15291</v>
      </c>
    </row>
    <row r="6293" spans="1:4">
      <c r="A6293" s="489" t="str">
        <f t="shared" si="98"/>
        <v>2311402016介護予防訪問看護</v>
      </c>
      <c r="B6293" s="489">
        <v>2311402016</v>
      </c>
      <c r="C6293" s="489" t="s">
        <v>2103</v>
      </c>
      <c r="D6293" s="489" t="s">
        <v>15291</v>
      </c>
    </row>
    <row r="6294" spans="1:4">
      <c r="A6294" s="489" t="str">
        <f t="shared" si="98"/>
        <v>2311402016訪問リハビリテーション</v>
      </c>
      <c r="B6294" s="489">
        <v>2311402016</v>
      </c>
      <c r="C6294" s="489" t="s">
        <v>2104</v>
      </c>
      <c r="D6294" s="489" t="s">
        <v>15291</v>
      </c>
    </row>
    <row r="6295" spans="1:4">
      <c r="A6295" s="489" t="str">
        <f t="shared" si="98"/>
        <v>2311402016訪問看護</v>
      </c>
      <c r="B6295" s="489">
        <v>2311402016</v>
      </c>
      <c r="C6295" s="489" t="s">
        <v>2102</v>
      </c>
      <c r="D6295" s="489" t="s">
        <v>15291</v>
      </c>
    </row>
    <row r="6296" spans="1:4">
      <c r="A6296" s="489" t="str">
        <f t="shared" si="98"/>
        <v>2311402065介護予防訪問リハビリテーション</v>
      </c>
      <c r="B6296" s="489">
        <v>2311402065</v>
      </c>
      <c r="C6296" s="489" t="s">
        <v>2108</v>
      </c>
      <c r="D6296" s="489" t="s">
        <v>15292</v>
      </c>
    </row>
    <row r="6297" spans="1:4">
      <c r="A6297" s="489" t="str">
        <f t="shared" si="98"/>
        <v>2311402065介護予防訪問看護</v>
      </c>
      <c r="B6297" s="489">
        <v>2311402065</v>
      </c>
      <c r="C6297" s="489" t="s">
        <v>2103</v>
      </c>
      <c r="D6297" s="489" t="s">
        <v>15292</v>
      </c>
    </row>
    <row r="6298" spans="1:4">
      <c r="A6298" s="489" t="str">
        <f t="shared" si="98"/>
        <v>2311402065訪問リハビリテーション</v>
      </c>
      <c r="B6298" s="489">
        <v>2311402065</v>
      </c>
      <c r="C6298" s="489" t="s">
        <v>2104</v>
      </c>
      <c r="D6298" s="489" t="s">
        <v>15292</v>
      </c>
    </row>
    <row r="6299" spans="1:4">
      <c r="A6299" s="489" t="str">
        <f t="shared" si="98"/>
        <v>2311402065訪問看護</v>
      </c>
      <c r="B6299" s="489">
        <v>2311402065</v>
      </c>
      <c r="C6299" s="489" t="s">
        <v>2102</v>
      </c>
      <c r="D6299" s="489" t="s">
        <v>15292</v>
      </c>
    </row>
    <row r="6300" spans="1:4">
      <c r="A6300" s="489" t="str">
        <f t="shared" si="98"/>
        <v>2311402073介護予防訪問リハビリテーション</v>
      </c>
      <c r="B6300" s="489">
        <v>2311402073</v>
      </c>
      <c r="C6300" s="489" t="s">
        <v>2108</v>
      </c>
      <c r="D6300" s="489" t="s">
        <v>15293</v>
      </c>
    </row>
    <row r="6301" spans="1:4">
      <c r="A6301" s="489" t="str">
        <f t="shared" si="98"/>
        <v>2311402073介護予防訪問看護</v>
      </c>
      <c r="B6301" s="489">
        <v>2311402073</v>
      </c>
      <c r="C6301" s="489" t="s">
        <v>2103</v>
      </c>
      <c r="D6301" s="489" t="s">
        <v>15293</v>
      </c>
    </row>
    <row r="6302" spans="1:4">
      <c r="A6302" s="489" t="str">
        <f t="shared" si="98"/>
        <v>2311402073訪問リハビリテーション</v>
      </c>
      <c r="B6302" s="489">
        <v>2311402073</v>
      </c>
      <c r="C6302" s="489" t="s">
        <v>2104</v>
      </c>
      <c r="D6302" s="489" t="s">
        <v>15293</v>
      </c>
    </row>
    <row r="6303" spans="1:4">
      <c r="A6303" s="489" t="str">
        <f t="shared" si="98"/>
        <v>2311402073訪問看護</v>
      </c>
      <c r="B6303" s="489">
        <v>2311402073</v>
      </c>
      <c r="C6303" s="489" t="s">
        <v>2102</v>
      </c>
      <c r="D6303" s="489" t="s">
        <v>15293</v>
      </c>
    </row>
    <row r="6304" spans="1:4">
      <c r="A6304" s="489" t="str">
        <f t="shared" si="98"/>
        <v>2311402099介護予防訪問リハビリテーション</v>
      </c>
      <c r="B6304" s="489">
        <v>2311402099</v>
      </c>
      <c r="C6304" s="489" t="s">
        <v>2108</v>
      </c>
      <c r="D6304" s="489" t="s">
        <v>15294</v>
      </c>
    </row>
    <row r="6305" spans="1:4">
      <c r="A6305" s="489" t="str">
        <f t="shared" si="98"/>
        <v>2311402099介護予防訪問看護</v>
      </c>
      <c r="B6305" s="489">
        <v>2311402099</v>
      </c>
      <c r="C6305" s="489" t="s">
        <v>2103</v>
      </c>
      <c r="D6305" s="489" t="s">
        <v>15294</v>
      </c>
    </row>
    <row r="6306" spans="1:4">
      <c r="A6306" s="489" t="str">
        <f t="shared" si="98"/>
        <v>2311402099訪問リハビリテーション</v>
      </c>
      <c r="B6306" s="489">
        <v>2311402099</v>
      </c>
      <c r="C6306" s="489" t="s">
        <v>2104</v>
      </c>
      <c r="D6306" s="489" t="s">
        <v>15294</v>
      </c>
    </row>
    <row r="6307" spans="1:4">
      <c r="A6307" s="489" t="str">
        <f t="shared" si="98"/>
        <v>2311402099訪問看護</v>
      </c>
      <c r="B6307" s="489">
        <v>2311402099</v>
      </c>
      <c r="C6307" s="489" t="s">
        <v>2102</v>
      </c>
      <c r="D6307" s="489" t="s">
        <v>15294</v>
      </c>
    </row>
    <row r="6308" spans="1:4">
      <c r="A6308" s="489" t="str">
        <f t="shared" si="98"/>
        <v>2311402107介護予防訪問リハビリテーション</v>
      </c>
      <c r="B6308" s="489">
        <v>2311402107</v>
      </c>
      <c r="C6308" s="489" t="s">
        <v>2108</v>
      </c>
      <c r="D6308" s="489" t="s">
        <v>15295</v>
      </c>
    </row>
    <row r="6309" spans="1:4">
      <c r="A6309" s="489" t="str">
        <f t="shared" si="98"/>
        <v>2311402107介護予防訪問看護</v>
      </c>
      <c r="B6309" s="489">
        <v>2311402107</v>
      </c>
      <c r="C6309" s="489" t="s">
        <v>2103</v>
      </c>
      <c r="D6309" s="489" t="s">
        <v>15295</v>
      </c>
    </row>
    <row r="6310" spans="1:4">
      <c r="A6310" s="489" t="str">
        <f t="shared" si="98"/>
        <v>2311402107訪問リハビリテーション</v>
      </c>
      <c r="B6310" s="489">
        <v>2311402107</v>
      </c>
      <c r="C6310" s="489" t="s">
        <v>2104</v>
      </c>
      <c r="D6310" s="489" t="s">
        <v>15295</v>
      </c>
    </row>
    <row r="6311" spans="1:4">
      <c r="A6311" s="489" t="str">
        <f t="shared" si="98"/>
        <v>2311402107訪問看護</v>
      </c>
      <c r="B6311" s="489">
        <v>2311402107</v>
      </c>
      <c r="C6311" s="489" t="s">
        <v>2102</v>
      </c>
      <c r="D6311" s="489" t="s">
        <v>15295</v>
      </c>
    </row>
    <row r="6312" spans="1:4">
      <c r="A6312" s="489" t="str">
        <f t="shared" si="98"/>
        <v>2311402156介護予防訪問リハビリテーション</v>
      </c>
      <c r="B6312" s="489">
        <v>2311402156</v>
      </c>
      <c r="C6312" s="489" t="s">
        <v>2108</v>
      </c>
      <c r="D6312" s="489" t="s">
        <v>15296</v>
      </c>
    </row>
    <row r="6313" spans="1:4">
      <c r="A6313" s="489" t="str">
        <f t="shared" si="98"/>
        <v>2311402156介護予防訪問看護</v>
      </c>
      <c r="B6313" s="489">
        <v>2311402156</v>
      </c>
      <c r="C6313" s="489" t="s">
        <v>2103</v>
      </c>
      <c r="D6313" s="489" t="s">
        <v>15296</v>
      </c>
    </row>
    <row r="6314" spans="1:4">
      <c r="A6314" s="489" t="str">
        <f t="shared" si="98"/>
        <v>2311402156訪問リハビリテーション</v>
      </c>
      <c r="B6314" s="489">
        <v>2311402156</v>
      </c>
      <c r="C6314" s="489" t="s">
        <v>2104</v>
      </c>
      <c r="D6314" s="489" t="s">
        <v>15296</v>
      </c>
    </row>
    <row r="6315" spans="1:4">
      <c r="A6315" s="489" t="str">
        <f t="shared" si="98"/>
        <v>2311402156訪問看護</v>
      </c>
      <c r="B6315" s="489">
        <v>2311402156</v>
      </c>
      <c r="C6315" s="489" t="s">
        <v>2102</v>
      </c>
      <c r="D6315" s="489" t="s">
        <v>15296</v>
      </c>
    </row>
    <row r="6316" spans="1:4">
      <c r="A6316" s="489" t="str">
        <f t="shared" si="98"/>
        <v>2311402198介護予防訪問リハビリテーション</v>
      </c>
      <c r="B6316" s="489">
        <v>2311402198</v>
      </c>
      <c r="C6316" s="489" t="s">
        <v>2108</v>
      </c>
      <c r="D6316" s="489" t="s">
        <v>15297</v>
      </c>
    </row>
    <row r="6317" spans="1:4">
      <c r="A6317" s="489" t="str">
        <f t="shared" si="98"/>
        <v>2311402198介護予防訪問看護</v>
      </c>
      <c r="B6317" s="489">
        <v>2311402198</v>
      </c>
      <c r="C6317" s="489" t="s">
        <v>2103</v>
      </c>
      <c r="D6317" s="489" t="s">
        <v>15297</v>
      </c>
    </row>
    <row r="6318" spans="1:4">
      <c r="A6318" s="489" t="str">
        <f t="shared" si="98"/>
        <v>2311402198訪問リハビリテーション</v>
      </c>
      <c r="B6318" s="489">
        <v>2311402198</v>
      </c>
      <c r="C6318" s="489" t="s">
        <v>2104</v>
      </c>
      <c r="D6318" s="489" t="s">
        <v>15297</v>
      </c>
    </row>
    <row r="6319" spans="1:4">
      <c r="A6319" s="489" t="str">
        <f t="shared" si="98"/>
        <v>2311402198訪問看護</v>
      </c>
      <c r="B6319" s="489">
        <v>2311402198</v>
      </c>
      <c r="C6319" s="489" t="s">
        <v>2102</v>
      </c>
      <c r="D6319" s="489" t="s">
        <v>15297</v>
      </c>
    </row>
    <row r="6320" spans="1:4">
      <c r="A6320" s="489" t="str">
        <f t="shared" si="98"/>
        <v>2311402214介護予防訪問リハビリテーション</v>
      </c>
      <c r="B6320" s="489">
        <v>2311402214</v>
      </c>
      <c r="C6320" s="489" t="s">
        <v>2108</v>
      </c>
      <c r="D6320" s="489" t="s">
        <v>15298</v>
      </c>
    </row>
    <row r="6321" spans="1:4">
      <c r="A6321" s="489" t="str">
        <f t="shared" si="98"/>
        <v>2311402214介護予防訪問看護</v>
      </c>
      <c r="B6321" s="489">
        <v>2311402214</v>
      </c>
      <c r="C6321" s="489" t="s">
        <v>2103</v>
      </c>
      <c r="D6321" s="489" t="s">
        <v>15298</v>
      </c>
    </row>
    <row r="6322" spans="1:4">
      <c r="A6322" s="489" t="str">
        <f t="shared" si="98"/>
        <v>2311402214訪問リハビリテーション</v>
      </c>
      <c r="B6322" s="489">
        <v>2311402214</v>
      </c>
      <c r="C6322" s="489" t="s">
        <v>2104</v>
      </c>
      <c r="D6322" s="489" t="s">
        <v>15298</v>
      </c>
    </row>
    <row r="6323" spans="1:4">
      <c r="A6323" s="489" t="str">
        <f t="shared" si="98"/>
        <v>2311402214訪問看護</v>
      </c>
      <c r="B6323" s="489">
        <v>2311402214</v>
      </c>
      <c r="C6323" s="489" t="s">
        <v>2102</v>
      </c>
      <c r="D6323" s="489" t="s">
        <v>15298</v>
      </c>
    </row>
    <row r="6324" spans="1:4">
      <c r="A6324" s="489" t="str">
        <f t="shared" si="98"/>
        <v>2311402248介護予防訪問リハビリテーション</v>
      </c>
      <c r="B6324" s="489">
        <v>2311402248</v>
      </c>
      <c r="C6324" s="489" t="s">
        <v>2108</v>
      </c>
      <c r="D6324" s="489" t="s">
        <v>15299</v>
      </c>
    </row>
    <row r="6325" spans="1:4">
      <c r="A6325" s="489" t="str">
        <f t="shared" si="98"/>
        <v>2311402248介護予防訪問看護</v>
      </c>
      <c r="B6325" s="489">
        <v>2311402248</v>
      </c>
      <c r="C6325" s="489" t="s">
        <v>2103</v>
      </c>
      <c r="D6325" s="489" t="s">
        <v>15299</v>
      </c>
    </row>
    <row r="6326" spans="1:4">
      <c r="A6326" s="489" t="str">
        <f t="shared" si="98"/>
        <v>2311402248訪問リハビリテーション</v>
      </c>
      <c r="B6326" s="489">
        <v>2311402248</v>
      </c>
      <c r="C6326" s="489" t="s">
        <v>2104</v>
      </c>
      <c r="D6326" s="489" t="s">
        <v>15299</v>
      </c>
    </row>
    <row r="6327" spans="1:4">
      <c r="A6327" s="489" t="str">
        <f t="shared" si="98"/>
        <v>2311402248訪問看護</v>
      </c>
      <c r="B6327" s="489">
        <v>2311402248</v>
      </c>
      <c r="C6327" s="489" t="s">
        <v>2102</v>
      </c>
      <c r="D6327" s="489" t="s">
        <v>15299</v>
      </c>
    </row>
    <row r="6328" spans="1:4">
      <c r="A6328" s="489" t="str">
        <f t="shared" si="98"/>
        <v>2311402263介護予防訪問リハビリテーション</v>
      </c>
      <c r="B6328" s="489">
        <v>2311402263</v>
      </c>
      <c r="C6328" s="489" t="s">
        <v>2108</v>
      </c>
      <c r="D6328" s="489" t="s">
        <v>15300</v>
      </c>
    </row>
    <row r="6329" spans="1:4">
      <c r="A6329" s="489" t="str">
        <f t="shared" si="98"/>
        <v>2311402263介護予防訪問看護</v>
      </c>
      <c r="B6329" s="489">
        <v>2311402263</v>
      </c>
      <c r="C6329" s="489" t="s">
        <v>2103</v>
      </c>
      <c r="D6329" s="489" t="s">
        <v>15300</v>
      </c>
    </row>
    <row r="6330" spans="1:4">
      <c r="A6330" s="489" t="str">
        <f t="shared" si="98"/>
        <v>2311402263訪問リハビリテーション</v>
      </c>
      <c r="B6330" s="489">
        <v>2311402263</v>
      </c>
      <c r="C6330" s="489" t="s">
        <v>2104</v>
      </c>
      <c r="D6330" s="489" t="s">
        <v>15300</v>
      </c>
    </row>
    <row r="6331" spans="1:4">
      <c r="A6331" s="489" t="str">
        <f t="shared" si="98"/>
        <v>2311402263訪問看護</v>
      </c>
      <c r="B6331" s="489">
        <v>2311402263</v>
      </c>
      <c r="C6331" s="489" t="s">
        <v>2102</v>
      </c>
      <c r="D6331" s="489" t="s">
        <v>15300</v>
      </c>
    </row>
    <row r="6332" spans="1:4">
      <c r="A6332" s="489" t="str">
        <f t="shared" si="98"/>
        <v>2311402289介護予防訪問リハビリテーション</v>
      </c>
      <c r="B6332" s="489">
        <v>2311402289</v>
      </c>
      <c r="C6332" s="489" t="s">
        <v>2108</v>
      </c>
      <c r="D6332" s="489" t="s">
        <v>7718</v>
      </c>
    </row>
    <row r="6333" spans="1:4">
      <c r="A6333" s="489" t="str">
        <f t="shared" si="98"/>
        <v>2311402289訪問リハビリテーション</v>
      </c>
      <c r="B6333" s="489">
        <v>2311402289</v>
      </c>
      <c r="C6333" s="489" t="s">
        <v>2104</v>
      </c>
      <c r="D6333" s="489" t="s">
        <v>7718</v>
      </c>
    </row>
    <row r="6334" spans="1:4">
      <c r="A6334" s="489" t="str">
        <f t="shared" si="98"/>
        <v>2311402297介護予防訪問リハビリテーション</v>
      </c>
      <c r="B6334" s="489">
        <v>2311402297</v>
      </c>
      <c r="C6334" s="489" t="s">
        <v>2108</v>
      </c>
      <c r="D6334" s="489" t="s">
        <v>15301</v>
      </c>
    </row>
    <row r="6335" spans="1:4">
      <c r="A6335" s="489" t="str">
        <f t="shared" si="98"/>
        <v>2311402297介護予防訪問看護</v>
      </c>
      <c r="B6335" s="489">
        <v>2311402297</v>
      </c>
      <c r="C6335" s="489" t="s">
        <v>2103</v>
      </c>
      <c r="D6335" s="489" t="s">
        <v>15301</v>
      </c>
    </row>
    <row r="6336" spans="1:4">
      <c r="A6336" s="489" t="str">
        <f t="shared" si="98"/>
        <v>2311402297訪問リハビリテーション</v>
      </c>
      <c r="B6336" s="489">
        <v>2311402297</v>
      </c>
      <c r="C6336" s="489" t="s">
        <v>2104</v>
      </c>
      <c r="D6336" s="489" t="s">
        <v>15301</v>
      </c>
    </row>
    <row r="6337" spans="1:4">
      <c r="A6337" s="489" t="str">
        <f t="shared" si="98"/>
        <v>2311402297訪問看護</v>
      </c>
      <c r="B6337" s="489">
        <v>2311402297</v>
      </c>
      <c r="C6337" s="489" t="s">
        <v>2102</v>
      </c>
      <c r="D6337" s="489" t="s">
        <v>15301</v>
      </c>
    </row>
    <row r="6338" spans="1:4">
      <c r="A6338" s="489" t="str">
        <f t="shared" ref="A6338:A6401" si="99">B6338&amp;C6338</f>
        <v>2311402305介護予防訪問リハビリテーション</v>
      </c>
      <c r="B6338" s="489">
        <v>2311402305</v>
      </c>
      <c r="C6338" s="489" t="s">
        <v>2108</v>
      </c>
      <c r="D6338" s="489" t="s">
        <v>15302</v>
      </c>
    </row>
    <row r="6339" spans="1:4">
      <c r="A6339" s="489" t="str">
        <f t="shared" si="99"/>
        <v>2311402305介護予防訪問看護</v>
      </c>
      <c r="B6339" s="489">
        <v>2311402305</v>
      </c>
      <c r="C6339" s="489" t="s">
        <v>2103</v>
      </c>
      <c r="D6339" s="489" t="s">
        <v>15302</v>
      </c>
    </row>
    <row r="6340" spans="1:4">
      <c r="A6340" s="489" t="str">
        <f t="shared" si="99"/>
        <v>2311402305訪問リハビリテーション</v>
      </c>
      <c r="B6340" s="489">
        <v>2311402305</v>
      </c>
      <c r="C6340" s="489" t="s">
        <v>2104</v>
      </c>
      <c r="D6340" s="489" t="s">
        <v>15302</v>
      </c>
    </row>
    <row r="6341" spans="1:4">
      <c r="A6341" s="489" t="str">
        <f t="shared" si="99"/>
        <v>2311402305訪問看護</v>
      </c>
      <c r="B6341" s="489">
        <v>2311402305</v>
      </c>
      <c r="C6341" s="489" t="s">
        <v>2102</v>
      </c>
      <c r="D6341" s="489" t="s">
        <v>15302</v>
      </c>
    </row>
    <row r="6342" spans="1:4">
      <c r="A6342" s="489" t="str">
        <f t="shared" si="99"/>
        <v>2311402313介護予防訪問リハビリテーション</v>
      </c>
      <c r="B6342" s="489">
        <v>2311402313</v>
      </c>
      <c r="C6342" s="489" t="s">
        <v>2108</v>
      </c>
      <c r="D6342" s="489" t="s">
        <v>15303</v>
      </c>
    </row>
    <row r="6343" spans="1:4">
      <c r="A6343" s="489" t="str">
        <f t="shared" si="99"/>
        <v>2311402313介護予防訪問看護</v>
      </c>
      <c r="B6343" s="489">
        <v>2311402313</v>
      </c>
      <c r="C6343" s="489" t="s">
        <v>2103</v>
      </c>
      <c r="D6343" s="489" t="s">
        <v>15303</v>
      </c>
    </row>
    <row r="6344" spans="1:4">
      <c r="A6344" s="489" t="str">
        <f t="shared" si="99"/>
        <v>2311402313訪問リハビリテーション</v>
      </c>
      <c r="B6344" s="489">
        <v>2311402313</v>
      </c>
      <c r="C6344" s="489" t="s">
        <v>2104</v>
      </c>
      <c r="D6344" s="489" t="s">
        <v>15303</v>
      </c>
    </row>
    <row r="6345" spans="1:4">
      <c r="A6345" s="489" t="str">
        <f t="shared" si="99"/>
        <v>2311402313訪問看護</v>
      </c>
      <c r="B6345" s="489">
        <v>2311402313</v>
      </c>
      <c r="C6345" s="489" t="s">
        <v>2102</v>
      </c>
      <c r="D6345" s="489" t="s">
        <v>15303</v>
      </c>
    </row>
    <row r="6346" spans="1:4">
      <c r="A6346" s="489" t="str">
        <f t="shared" si="99"/>
        <v>2311402321介護予防訪問リハビリテーション</v>
      </c>
      <c r="B6346" s="489">
        <v>2311402321</v>
      </c>
      <c r="C6346" s="489" t="s">
        <v>2108</v>
      </c>
      <c r="D6346" s="489" t="s">
        <v>15304</v>
      </c>
    </row>
    <row r="6347" spans="1:4">
      <c r="A6347" s="489" t="str">
        <f t="shared" si="99"/>
        <v>2311402321介護予防訪問看護</v>
      </c>
      <c r="B6347" s="489">
        <v>2311402321</v>
      </c>
      <c r="C6347" s="489" t="s">
        <v>2103</v>
      </c>
      <c r="D6347" s="489" t="s">
        <v>15304</v>
      </c>
    </row>
    <row r="6348" spans="1:4">
      <c r="A6348" s="489" t="str">
        <f t="shared" si="99"/>
        <v>2311402321訪問リハビリテーション</v>
      </c>
      <c r="B6348" s="489">
        <v>2311402321</v>
      </c>
      <c r="C6348" s="489" t="s">
        <v>2104</v>
      </c>
      <c r="D6348" s="489" t="s">
        <v>15304</v>
      </c>
    </row>
    <row r="6349" spans="1:4">
      <c r="A6349" s="489" t="str">
        <f t="shared" si="99"/>
        <v>2311402321訪問看護</v>
      </c>
      <c r="B6349" s="489">
        <v>2311402321</v>
      </c>
      <c r="C6349" s="489" t="s">
        <v>2102</v>
      </c>
      <c r="D6349" s="489" t="s">
        <v>15304</v>
      </c>
    </row>
    <row r="6350" spans="1:4">
      <c r="A6350" s="489" t="str">
        <f t="shared" si="99"/>
        <v>2311402362介護予防訪問リハビリテーション</v>
      </c>
      <c r="B6350" s="489">
        <v>2311402362</v>
      </c>
      <c r="C6350" s="489" t="s">
        <v>2108</v>
      </c>
      <c r="D6350" s="489" t="s">
        <v>15305</v>
      </c>
    </row>
    <row r="6351" spans="1:4">
      <c r="A6351" s="489" t="str">
        <f t="shared" si="99"/>
        <v>2311402362介護予防訪問看護</v>
      </c>
      <c r="B6351" s="489">
        <v>2311402362</v>
      </c>
      <c r="C6351" s="489" t="s">
        <v>2103</v>
      </c>
      <c r="D6351" s="489" t="s">
        <v>15305</v>
      </c>
    </row>
    <row r="6352" spans="1:4">
      <c r="A6352" s="489" t="str">
        <f t="shared" si="99"/>
        <v>2311402362訪問リハビリテーション</v>
      </c>
      <c r="B6352" s="489">
        <v>2311402362</v>
      </c>
      <c r="C6352" s="489" t="s">
        <v>2104</v>
      </c>
      <c r="D6352" s="489" t="s">
        <v>15305</v>
      </c>
    </row>
    <row r="6353" spans="1:4">
      <c r="A6353" s="489" t="str">
        <f t="shared" si="99"/>
        <v>2311402362訪問看護</v>
      </c>
      <c r="B6353" s="489">
        <v>2311402362</v>
      </c>
      <c r="C6353" s="489" t="s">
        <v>2102</v>
      </c>
      <c r="D6353" s="489" t="s">
        <v>15305</v>
      </c>
    </row>
    <row r="6354" spans="1:4">
      <c r="A6354" s="489" t="str">
        <f t="shared" si="99"/>
        <v>2311402370介護予防訪問看護</v>
      </c>
      <c r="B6354" s="489">
        <v>2311402370</v>
      </c>
      <c r="C6354" s="489" t="s">
        <v>2103</v>
      </c>
      <c r="D6354" s="489" t="s">
        <v>15306</v>
      </c>
    </row>
    <row r="6355" spans="1:4">
      <c r="A6355" s="489" t="str">
        <f t="shared" si="99"/>
        <v>2311402370訪問看護</v>
      </c>
      <c r="B6355" s="489">
        <v>2311402370</v>
      </c>
      <c r="C6355" s="489" t="s">
        <v>2102</v>
      </c>
      <c r="D6355" s="489" t="s">
        <v>15306</v>
      </c>
    </row>
    <row r="6356" spans="1:4">
      <c r="A6356" s="489" t="str">
        <f t="shared" si="99"/>
        <v>2311402396介護予防訪問リハビリテーション</v>
      </c>
      <c r="B6356" s="489">
        <v>2311402396</v>
      </c>
      <c r="C6356" s="489" t="s">
        <v>2108</v>
      </c>
      <c r="D6356" s="489" t="s">
        <v>15307</v>
      </c>
    </row>
    <row r="6357" spans="1:4">
      <c r="A6357" s="489" t="str">
        <f t="shared" si="99"/>
        <v>2311402396介護予防訪問看護</v>
      </c>
      <c r="B6357" s="489">
        <v>2311402396</v>
      </c>
      <c r="C6357" s="489" t="s">
        <v>2103</v>
      </c>
      <c r="D6357" s="489" t="s">
        <v>15307</v>
      </c>
    </row>
    <row r="6358" spans="1:4">
      <c r="A6358" s="489" t="str">
        <f t="shared" si="99"/>
        <v>2311402396訪問リハビリテーション</v>
      </c>
      <c r="B6358" s="489">
        <v>2311402396</v>
      </c>
      <c r="C6358" s="489" t="s">
        <v>2104</v>
      </c>
      <c r="D6358" s="489" t="s">
        <v>15307</v>
      </c>
    </row>
    <row r="6359" spans="1:4">
      <c r="A6359" s="489" t="str">
        <f t="shared" si="99"/>
        <v>2311402396訪問看護</v>
      </c>
      <c r="B6359" s="489">
        <v>2311402396</v>
      </c>
      <c r="C6359" s="489" t="s">
        <v>2102</v>
      </c>
      <c r="D6359" s="489" t="s">
        <v>15307</v>
      </c>
    </row>
    <row r="6360" spans="1:4">
      <c r="A6360" s="489" t="str">
        <f t="shared" si="99"/>
        <v>2311402412介護予防訪問リハビリテーション</v>
      </c>
      <c r="B6360" s="489">
        <v>2311402412</v>
      </c>
      <c r="C6360" s="489" t="s">
        <v>2108</v>
      </c>
      <c r="D6360" s="489" t="s">
        <v>15308</v>
      </c>
    </row>
    <row r="6361" spans="1:4">
      <c r="A6361" s="489" t="str">
        <f t="shared" si="99"/>
        <v>2311402412介護予防訪問看護</v>
      </c>
      <c r="B6361" s="489">
        <v>2311402412</v>
      </c>
      <c r="C6361" s="489" t="s">
        <v>2103</v>
      </c>
      <c r="D6361" s="489" t="s">
        <v>15308</v>
      </c>
    </row>
    <row r="6362" spans="1:4">
      <c r="A6362" s="489" t="str">
        <f t="shared" si="99"/>
        <v>2311402412訪問リハビリテーション</v>
      </c>
      <c r="B6362" s="489">
        <v>2311402412</v>
      </c>
      <c r="C6362" s="489" t="s">
        <v>2104</v>
      </c>
      <c r="D6362" s="489" t="s">
        <v>15308</v>
      </c>
    </row>
    <row r="6363" spans="1:4">
      <c r="A6363" s="489" t="str">
        <f t="shared" si="99"/>
        <v>2311402412訪問看護</v>
      </c>
      <c r="B6363" s="489">
        <v>2311402412</v>
      </c>
      <c r="C6363" s="489" t="s">
        <v>2102</v>
      </c>
      <c r="D6363" s="489" t="s">
        <v>15308</v>
      </c>
    </row>
    <row r="6364" spans="1:4">
      <c r="A6364" s="489" t="str">
        <f t="shared" si="99"/>
        <v>2311402438介護予防訪問リハビリテーション</v>
      </c>
      <c r="B6364" s="489">
        <v>2311402438</v>
      </c>
      <c r="C6364" s="489" t="s">
        <v>2108</v>
      </c>
      <c r="D6364" s="489" t="s">
        <v>15309</v>
      </c>
    </row>
    <row r="6365" spans="1:4">
      <c r="A6365" s="489" t="str">
        <f t="shared" si="99"/>
        <v>2311402438介護予防訪問看護</v>
      </c>
      <c r="B6365" s="489">
        <v>2311402438</v>
      </c>
      <c r="C6365" s="489" t="s">
        <v>2103</v>
      </c>
      <c r="D6365" s="489" t="s">
        <v>15309</v>
      </c>
    </row>
    <row r="6366" spans="1:4">
      <c r="A6366" s="489" t="str">
        <f t="shared" si="99"/>
        <v>2311402438訪問リハビリテーション</v>
      </c>
      <c r="B6366" s="489">
        <v>2311402438</v>
      </c>
      <c r="C6366" s="489" t="s">
        <v>2104</v>
      </c>
      <c r="D6366" s="489" t="s">
        <v>15309</v>
      </c>
    </row>
    <row r="6367" spans="1:4">
      <c r="A6367" s="489" t="str">
        <f t="shared" si="99"/>
        <v>2311402438訪問看護</v>
      </c>
      <c r="B6367" s="489">
        <v>2311402438</v>
      </c>
      <c r="C6367" s="489" t="s">
        <v>2102</v>
      </c>
      <c r="D6367" s="489" t="s">
        <v>15309</v>
      </c>
    </row>
    <row r="6368" spans="1:4">
      <c r="A6368" s="489" t="str">
        <f t="shared" si="99"/>
        <v>2311402446介護予防訪問リハビリテーション</v>
      </c>
      <c r="B6368" s="489">
        <v>2311402446</v>
      </c>
      <c r="C6368" s="489" t="s">
        <v>2108</v>
      </c>
      <c r="D6368" s="489" t="s">
        <v>15310</v>
      </c>
    </row>
    <row r="6369" spans="1:4">
      <c r="A6369" s="489" t="str">
        <f t="shared" si="99"/>
        <v>2311402446介護予防訪問看護</v>
      </c>
      <c r="B6369" s="489">
        <v>2311402446</v>
      </c>
      <c r="C6369" s="489" t="s">
        <v>2103</v>
      </c>
      <c r="D6369" s="489" t="s">
        <v>15310</v>
      </c>
    </row>
    <row r="6370" spans="1:4">
      <c r="A6370" s="489" t="str">
        <f t="shared" si="99"/>
        <v>2311402446訪問リハビリテーション</v>
      </c>
      <c r="B6370" s="489">
        <v>2311402446</v>
      </c>
      <c r="C6370" s="489" t="s">
        <v>2104</v>
      </c>
      <c r="D6370" s="489" t="s">
        <v>15310</v>
      </c>
    </row>
    <row r="6371" spans="1:4">
      <c r="A6371" s="489" t="str">
        <f t="shared" si="99"/>
        <v>2311402446訪問看護</v>
      </c>
      <c r="B6371" s="489">
        <v>2311402446</v>
      </c>
      <c r="C6371" s="489" t="s">
        <v>2102</v>
      </c>
      <c r="D6371" s="489" t="s">
        <v>15310</v>
      </c>
    </row>
    <row r="6372" spans="1:4">
      <c r="A6372" s="489" t="str">
        <f t="shared" si="99"/>
        <v>2311402495介護予防訪問リハビリテーション</v>
      </c>
      <c r="B6372" s="489">
        <v>2311402495</v>
      </c>
      <c r="C6372" s="489" t="s">
        <v>2108</v>
      </c>
      <c r="D6372" s="489" t="s">
        <v>15311</v>
      </c>
    </row>
    <row r="6373" spans="1:4">
      <c r="A6373" s="489" t="str">
        <f t="shared" si="99"/>
        <v>2311402495介護予防訪問看護</v>
      </c>
      <c r="B6373" s="489">
        <v>2311402495</v>
      </c>
      <c r="C6373" s="489" t="s">
        <v>2103</v>
      </c>
      <c r="D6373" s="489" t="s">
        <v>15311</v>
      </c>
    </row>
    <row r="6374" spans="1:4">
      <c r="A6374" s="489" t="str">
        <f t="shared" si="99"/>
        <v>2311402495訪問リハビリテーション</v>
      </c>
      <c r="B6374" s="489">
        <v>2311402495</v>
      </c>
      <c r="C6374" s="489" t="s">
        <v>2104</v>
      </c>
      <c r="D6374" s="489" t="s">
        <v>15311</v>
      </c>
    </row>
    <row r="6375" spans="1:4">
      <c r="A6375" s="489" t="str">
        <f t="shared" si="99"/>
        <v>2311402495訪問看護</v>
      </c>
      <c r="B6375" s="489">
        <v>2311402495</v>
      </c>
      <c r="C6375" s="489" t="s">
        <v>2102</v>
      </c>
      <c r="D6375" s="489" t="s">
        <v>15311</v>
      </c>
    </row>
    <row r="6376" spans="1:4">
      <c r="A6376" s="489" t="str">
        <f t="shared" si="99"/>
        <v>2311402503介護予防訪問リハビリテーション</v>
      </c>
      <c r="B6376" s="489">
        <v>2311402503</v>
      </c>
      <c r="C6376" s="489" t="s">
        <v>2108</v>
      </c>
      <c r="D6376" s="489" t="s">
        <v>15312</v>
      </c>
    </row>
    <row r="6377" spans="1:4">
      <c r="A6377" s="489" t="str">
        <f t="shared" si="99"/>
        <v>2311402503介護予防訪問看護</v>
      </c>
      <c r="B6377" s="489">
        <v>2311402503</v>
      </c>
      <c r="C6377" s="489" t="s">
        <v>2103</v>
      </c>
      <c r="D6377" s="489" t="s">
        <v>15312</v>
      </c>
    </row>
    <row r="6378" spans="1:4">
      <c r="A6378" s="489" t="str">
        <f t="shared" si="99"/>
        <v>2311402503訪問リハビリテーション</v>
      </c>
      <c r="B6378" s="489">
        <v>2311402503</v>
      </c>
      <c r="C6378" s="489" t="s">
        <v>2104</v>
      </c>
      <c r="D6378" s="489" t="s">
        <v>15312</v>
      </c>
    </row>
    <row r="6379" spans="1:4">
      <c r="A6379" s="489" t="str">
        <f t="shared" si="99"/>
        <v>2311402503訪問看護</v>
      </c>
      <c r="B6379" s="489">
        <v>2311402503</v>
      </c>
      <c r="C6379" s="489" t="s">
        <v>2102</v>
      </c>
      <c r="D6379" s="489" t="s">
        <v>15312</v>
      </c>
    </row>
    <row r="6380" spans="1:4">
      <c r="A6380" s="489" t="str">
        <f t="shared" si="99"/>
        <v>2311402552介護予防訪問リハビリテーション</v>
      </c>
      <c r="B6380" s="489">
        <v>2311402552</v>
      </c>
      <c r="C6380" s="489" t="s">
        <v>2108</v>
      </c>
      <c r="D6380" s="489" t="s">
        <v>15313</v>
      </c>
    </row>
    <row r="6381" spans="1:4">
      <c r="A6381" s="489" t="str">
        <f t="shared" si="99"/>
        <v>2311402552介護予防訪問看護</v>
      </c>
      <c r="B6381" s="489">
        <v>2311402552</v>
      </c>
      <c r="C6381" s="489" t="s">
        <v>2103</v>
      </c>
      <c r="D6381" s="489" t="s">
        <v>15313</v>
      </c>
    </row>
    <row r="6382" spans="1:4">
      <c r="A6382" s="489" t="str">
        <f t="shared" si="99"/>
        <v>2311402552訪問リハビリテーション</v>
      </c>
      <c r="B6382" s="489">
        <v>2311402552</v>
      </c>
      <c r="C6382" s="489" t="s">
        <v>2104</v>
      </c>
      <c r="D6382" s="489" t="s">
        <v>15313</v>
      </c>
    </row>
    <row r="6383" spans="1:4">
      <c r="A6383" s="489" t="str">
        <f t="shared" si="99"/>
        <v>2311402552訪問看護</v>
      </c>
      <c r="B6383" s="489">
        <v>2311402552</v>
      </c>
      <c r="C6383" s="489" t="s">
        <v>2102</v>
      </c>
      <c r="D6383" s="489" t="s">
        <v>15313</v>
      </c>
    </row>
    <row r="6384" spans="1:4">
      <c r="A6384" s="489" t="str">
        <f t="shared" si="99"/>
        <v>2311402560介護予防訪問リハビリテーション</v>
      </c>
      <c r="B6384" s="489">
        <v>2311402560</v>
      </c>
      <c r="C6384" s="489" t="s">
        <v>2108</v>
      </c>
      <c r="D6384" s="489" t="s">
        <v>15314</v>
      </c>
    </row>
    <row r="6385" spans="1:4">
      <c r="A6385" s="489" t="str">
        <f t="shared" si="99"/>
        <v>2311402560介護予防訪問看護</v>
      </c>
      <c r="B6385" s="489">
        <v>2311402560</v>
      </c>
      <c r="C6385" s="489" t="s">
        <v>2103</v>
      </c>
      <c r="D6385" s="489" t="s">
        <v>15314</v>
      </c>
    </row>
    <row r="6386" spans="1:4">
      <c r="A6386" s="489" t="str">
        <f t="shared" si="99"/>
        <v>2311402560訪問リハビリテーション</v>
      </c>
      <c r="B6386" s="489">
        <v>2311402560</v>
      </c>
      <c r="C6386" s="489" t="s">
        <v>2104</v>
      </c>
      <c r="D6386" s="489" t="s">
        <v>15314</v>
      </c>
    </row>
    <row r="6387" spans="1:4">
      <c r="A6387" s="489" t="str">
        <f t="shared" si="99"/>
        <v>2311402560訪問看護</v>
      </c>
      <c r="B6387" s="489">
        <v>2311402560</v>
      </c>
      <c r="C6387" s="489" t="s">
        <v>2102</v>
      </c>
      <c r="D6387" s="489" t="s">
        <v>15314</v>
      </c>
    </row>
    <row r="6388" spans="1:4">
      <c r="A6388" s="489" t="str">
        <f t="shared" si="99"/>
        <v>2311402578介護予防訪問リハビリテーション</v>
      </c>
      <c r="B6388" s="489">
        <v>2311402578</v>
      </c>
      <c r="C6388" s="489" t="s">
        <v>2108</v>
      </c>
      <c r="D6388" s="489" t="s">
        <v>15315</v>
      </c>
    </row>
    <row r="6389" spans="1:4">
      <c r="A6389" s="489" t="str">
        <f t="shared" si="99"/>
        <v>2311402578介護予防訪問看護</v>
      </c>
      <c r="B6389" s="489">
        <v>2311402578</v>
      </c>
      <c r="C6389" s="489" t="s">
        <v>2103</v>
      </c>
      <c r="D6389" s="489" t="s">
        <v>15315</v>
      </c>
    </row>
    <row r="6390" spans="1:4">
      <c r="A6390" s="489" t="str">
        <f t="shared" si="99"/>
        <v>2311402578訪問リハビリテーション</v>
      </c>
      <c r="B6390" s="489">
        <v>2311402578</v>
      </c>
      <c r="C6390" s="489" t="s">
        <v>2104</v>
      </c>
      <c r="D6390" s="489" t="s">
        <v>15315</v>
      </c>
    </row>
    <row r="6391" spans="1:4">
      <c r="A6391" s="489" t="str">
        <f t="shared" si="99"/>
        <v>2311402578訪問看護</v>
      </c>
      <c r="B6391" s="489">
        <v>2311402578</v>
      </c>
      <c r="C6391" s="489" t="s">
        <v>2102</v>
      </c>
      <c r="D6391" s="489" t="s">
        <v>15315</v>
      </c>
    </row>
    <row r="6392" spans="1:4">
      <c r="A6392" s="489" t="str">
        <f t="shared" si="99"/>
        <v>2311402602介護予防訪問リハビリテーション</v>
      </c>
      <c r="B6392" s="489">
        <v>2311402602</v>
      </c>
      <c r="C6392" s="489" t="s">
        <v>2108</v>
      </c>
      <c r="D6392" s="489" t="s">
        <v>15316</v>
      </c>
    </row>
    <row r="6393" spans="1:4">
      <c r="A6393" s="489" t="str">
        <f t="shared" si="99"/>
        <v>2311402602介護予防訪問看護</v>
      </c>
      <c r="B6393" s="489">
        <v>2311402602</v>
      </c>
      <c r="C6393" s="489" t="s">
        <v>2103</v>
      </c>
      <c r="D6393" s="489" t="s">
        <v>15316</v>
      </c>
    </row>
    <row r="6394" spans="1:4">
      <c r="A6394" s="489" t="str">
        <f t="shared" si="99"/>
        <v>2311402602訪問リハビリテーション</v>
      </c>
      <c r="B6394" s="489">
        <v>2311402602</v>
      </c>
      <c r="C6394" s="489" t="s">
        <v>2104</v>
      </c>
      <c r="D6394" s="489" t="s">
        <v>15316</v>
      </c>
    </row>
    <row r="6395" spans="1:4">
      <c r="A6395" s="489" t="str">
        <f t="shared" si="99"/>
        <v>2311402602訪問看護</v>
      </c>
      <c r="B6395" s="489">
        <v>2311402602</v>
      </c>
      <c r="C6395" s="489" t="s">
        <v>2102</v>
      </c>
      <c r="D6395" s="489" t="s">
        <v>15316</v>
      </c>
    </row>
    <row r="6396" spans="1:4">
      <c r="A6396" s="489" t="str">
        <f t="shared" si="99"/>
        <v>2311402610介護予防訪問リハビリテーション</v>
      </c>
      <c r="B6396" s="489">
        <v>2311402610</v>
      </c>
      <c r="C6396" s="489" t="s">
        <v>2108</v>
      </c>
      <c r="D6396" s="489" t="s">
        <v>15317</v>
      </c>
    </row>
    <row r="6397" spans="1:4">
      <c r="A6397" s="489" t="str">
        <f t="shared" si="99"/>
        <v>2311402610介護予防訪問看護</v>
      </c>
      <c r="B6397" s="489">
        <v>2311402610</v>
      </c>
      <c r="C6397" s="489" t="s">
        <v>2103</v>
      </c>
      <c r="D6397" s="489" t="s">
        <v>15317</v>
      </c>
    </row>
    <row r="6398" spans="1:4">
      <c r="A6398" s="489" t="str">
        <f t="shared" si="99"/>
        <v>2311402610訪問リハビリテーション</v>
      </c>
      <c r="B6398" s="489">
        <v>2311402610</v>
      </c>
      <c r="C6398" s="489" t="s">
        <v>2104</v>
      </c>
      <c r="D6398" s="489" t="s">
        <v>15317</v>
      </c>
    </row>
    <row r="6399" spans="1:4">
      <c r="A6399" s="489" t="str">
        <f t="shared" si="99"/>
        <v>2311402610訪問看護</v>
      </c>
      <c r="B6399" s="489">
        <v>2311402610</v>
      </c>
      <c r="C6399" s="489" t="s">
        <v>2102</v>
      </c>
      <c r="D6399" s="489" t="s">
        <v>15317</v>
      </c>
    </row>
    <row r="6400" spans="1:4">
      <c r="A6400" s="489" t="str">
        <f t="shared" si="99"/>
        <v>2311402644介護予防訪問リハビリテーション</v>
      </c>
      <c r="B6400" s="489">
        <v>2311402644</v>
      </c>
      <c r="C6400" s="489" t="s">
        <v>2108</v>
      </c>
      <c r="D6400" s="489" t="s">
        <v>15318</v>
      </c>
    </row>
    <row r="6401" spans="1:4">
      <c r="A6401" s="489" t="str">
        <f t="shared" si="99"/>
        <v>2311402644介護予防訪問看護</v>
      </c>
      <c r="B6401" s="489">
        <v>2311402644</v>
      </c>
      <c r="C6401" s="489" t="s">
        <v>2103</v>
      </c>
      <c r="D6401" s="489" t="s">
        <v>15318</v>
      </c>
    </row>
    <row r="6402" spans="1:4">
      <c r="A6402" s="489" t="str">
        <f t="shared" ref="A6402:A6465" si="100">B6402&amp;C6402</f>
        <v>2311402644訪問リハビリテーション</v>
      </c>
      <c r="B6402" s="489">
        <v>2311402644</v>
      </c>
      <c r="C6402" s="489" t="s">
        <v>2104</v>
      </c>
      <c r="D6402" s="489" t="s">
        <v>15318</v>
      </c>
    </row>
    <row r="6403" spans="1:4">
      <c r="A6403" s="489" t="str">
        <f t="shared" si="100"/>
        <v>2311402644訪問看護</v>
      </c>
      <c r="B6403" s="489">
        <v>2311402644</v>
      </c>
      <c r="C6403" s="489" t="s">
        <v>2102</v>
      </c>
      <c r="D6403" s="489" t="s">
        <v>15318</v>
      </c>
    </row>
    <row r="6404" spans="1:4">
      <c r="A6404" s="489" t="str">
        <f t="shared" si="100"/>
        <v>2311402669介護予防通所リハビリテーション</v>
      </c>
      <c r="B6404" s="489">
        <v>2311402669</v>
      </c>
      <c r="C6404" s="489" t="s">
        <v>2512</v>
      </c>
      <c r="D6404" s="489" t="s">
        <v>15319</v>
      </c>
    </row>
    <row r="6405" spans="1:4">
      <c r="A6405" s="489" t="str">
        <f t="shared" si="100"/>
        <v>2311402669通所リハビリテーション</v>
      </c>
      <c r="B6405" s="489">
        <v>2311402669</v>
      </c>
      <c r="C6405" s="489" t="s">
        <v>2511</v>
      </c>
      <c r="D6405" s="489" t="s">
        <v>15319</v>
      </c>
    </row>
    <row r="6406" spans="1:4">
      <c r="A6406" s="489" t="str">
        <f t="shared" si="100"/>
        <v>2311402677介護予防訪問リハビリテーション</v>
      </c>
      <c r="B6406" s="489">
        <v>2311402677</v>
      </c>
      <c r="C6406" s="489" t="s">
        <v>2108</v>
      </c>
      <c r="D6406" s="489" t="s">
        <v>15320</v>
      </c>
    </row>
    <row r="6407" spans="1:4">
      <c r="A6407" s="489" t="str">
        <f t="shared" si="100"/>
        <v>2311402677介護予防訪問看護</v>
      </c>
      <c r="B6407" s="489">
        <v>2311402677</v>
      </c>
      <c r="C6407" s="489" t="s">
        <v>2103</v>
      </c>
      <c r="D6407" s="489" t="s">
        <v>15320</v>
      </c>
    </row>
    <row r="6408" spans="1:4">
      <c r="A6408" s="489" t="str">
        <f t="shared" si="100"/>
        <v>2311402677訪問リハビリテーション</v>
      </c>
      <c r="B6408" s="489">
        <v>2311402677</v>
      </c>
      <c r="C6408" s="489" t="s">
        <v>2104</v>
      </c>
      <c r="D6408" s="489" t="s">
        <v>15320</v>
      </c>
    </row>
    <row r="6409" spans="1:4">
      <c r="A6409" s="489" t="str">
        <f t="shared" si="100"/>
        <v>2311402677訪問看護</v>
      </c>
      <c r="B6409" s="489">
        <v>2311402677</v>
      </c>
      <c r="C6409" s="489" t="s">
        <v>2102</v>
      </c>
      <c r="D6409" s="489" t="s">
        <v>15320</v>
      </c>
    </row>
    <row r="6410" spans="1:4">
      <c r="A6410" s="489" t="str">
        <f t="shared" si="100"/>
        <v>2311402685介護予防訪問リハビリテーション</v>
      </c>
      <c r="B6410" s="489">
        <v>2311402685</v>
      </c>
      <c r="C6410" s="489" t="s">
        <v>2108</v>
      </c>
      <c r="D6410" s="489" t="s">
        <v>15321</v>
      </c>
    </row>
    <row r="6411" spans="1:4">
      <c r="A6411" s="489" t="str">
        <f t="shared" si="100"/>
        <v>2311402685介護予防訪問看護</v>
      </c>
      <c r="B6411" s="489">
        <v>2311402685</v>
      </c>
      <c r="C6411" s="489" t="s">
        <v>2103</v>
      </c>
      <c r="D6411" s="489" t="s">
        <v>15321</v>
      </c>
    </row>
    <row r="6412" spans="1:4">
      <c r="A6412" s="489" t="str">
        <f t="shared" si="100"/>
        <v>2311402685訪問リハビリテーション</v>
      </c>
      <c r="B6412" s="489">
        <v>2311402685</v>
      </c>
      <c r="C6412" s="489" t="s">
        <v>2104</v>
      </c>
      <c r="D6412" s="489" t="s">
        <v>15321</v>
      </c>
    </row>
    <row r="6413" spans="1:4">
      <c r="A6413" s="489" t="str">
        <f t="shared" si="100"/>
        <v>2311402685訪問看護</v>
      </c>
      <c r="B6413" s="489">
        <v>2311402685</v>
      </c>
      <c r="C6413" s="489" t="s">
        <v>2102</v>
      </c>
      <c r="D6413" s="489" t="s">
        <v>15321</v>
      </c>
    </row>
    <row r="6414" spans="1:4">
      <c r="A6414" s="489" t="str">
        <f t="shared" si="100"/>
        <v>2311402701介護予防訪問リハビリテーション</v>
      </c>
      <c r="B6414" s="489">
        <v>2311402701</v>
      </c>
      <c r="C6414" s="489" t="s">
        <v>2108</v>
      </c>
      <c r="D6414" s="489" t="s">
        <v>15322</v>
      </c>
    </row>
    <row r="6415" spans="1:4">
      <c r="A6415" s="489" t="str">
        <f t="shared" si="100"/>
        <v>2311402701介護予防訪問看護</v>
      </c>
      <c r="B6415" s="489">
        <v>2311402701</v>
      </c>
      <c r="C6415" s="489" t="s">
        <v>2103</v>
      </c>
      <c r="D6415" s="489" t="s">
        <v>15322</v>
      </c>
    </row>
    <row r="6416" spans="1:4">
      <c r="A6416" s="489" t="str">
        <f t="shared" si="100"/>
        <v>2311402701訪問リハビリテーション</v>
      </c>
      <c r="B6416" s="489">
        <v>2311402701</v>
      </c>
      <c r="C6416" s="489" t="s">
        <v>2104</v>
      </c>
      <c r="D6416" s="489" t="s">
        <v>15322</v>
      </c>
    </row>
    <row r="6417" spans="1:4">
      <c r="A6417" s="489" t="str">
        <f t="shared" si="100"/>
        <v>2311402701訪問看護</v>
      </c>
      <c r="B6417" s="489">
        <v>2311402701</v>
      </c>
      <c r="C6417" s="489" t="s">
        <v>2102</v>
      </c>
      <c r="D6417" s="489" t="s">
        <v>15322</v>
      </c>
    </row>
    <row r="6418" spans="1:4">
      <c r="A6418" s="489" t="str">
        <f t="shared" si="100"/>
        <v>2311402735介護予防訪問リハビリテーション</v>
      </c>
      <c r="B6418" s="489">
        <v>2311402735</v>
      </c>
      <c r="C6418" s="489" t="s">
        <v>2108</v>
      </c>
      <c r="D6418" s="489" t="s">
        <v>15323</v>
      </c>
    </row>
    <row r="6419" spans="1:4">
      <c r="A6419" s="489" t="str">
        <f t="shared" si="100"/>
        <v>2311402735介護予防訪問看護</v>
      </c>
      <c r="B6419" s="489">
        <v>2311402735</v>
      </c>
      <c r="C6419" s="489" t="s">
        <v>2103</v>
      </c>
      <c r="D6419" s="489" t="s">
        <v>15323</v>
      </c>
    </row>
    <row r="6420" spans="1:4">
      <c r="A6420" s="489" t="str">
        <f t="shared" si="100"/>
        <v>2311402735訪問リハビリテーション</v>
      </c>
      <c r="B6420" s="489">
        <v>2311402735</v>
      </c>
      <c r="C6420" s="489" t="s">
        <v>2104</v>
      </c>
      <c r="D6420" s="489" t="s">
        <v>15323</v>
      </c>
    </row>
    <row r="6421" spans="1:4">
      <c r="A6421" s="489" t="str">
        <f t="shared" si="100"/>
        <v>2311402735訪問看護</v>
      </c>
      <c r="B6421" s="489">
        <v>2311402735</v>
      </c>
      <c r="C6421" s="489" t="s">
        <v>2102</v>
      </c>
      <c r="D6421" s="489" t="s">
        <v>15323</v>
      </c>
    </row>
    <row r="6422" spans="1:4">
      <c r="A6422" s="489" t="str">
        <f t="shared" si="100"/>
        <v>2311402768介護予防訪問リハビリテーション</v>
      </c>
      <c r="B6422" s="489">
        <v>2311402768</v>
      </c>
      <c r="C6422" s="489" t="s">
        <v>2108</v>
      </c>
      <c r="D6422" s="489" t="s">
        <v>15324</v>
      </c>
    </row>
    <row r="6423" spans="1:4">
      <c r="A6423" s="489" t="str">
        <f t="shared" si="100"/>
        <v>2311402768介護予防訪問看護</v>
      </c>
      <c r="B6423" s="489">
        <v>2311402768</v>
      </c>
      <c r="C6423" s="489" t="s">
        <v>2103</v>
      </c>
      <c r="D6423" s="489" t="s">
        <v>15324</v>
      </c>
    </row>
    <row r="6424" spans="1:4">
      <c r="A6424" s="489" t="str">
        <f t="shared" si="100"/>
        <v>2311402768訪問リハビリテーション</v>
      </c>
      <c r="B6424" s="489">
        <v>2311402768</v>
      </c>
      <c r="C6424" s="489" t="s">
        <v>2104</v>
      </c>
      <c r="D6424" s="489" t="s">
        <v>15324</v>
      </c>
    </row>
    <row r="6425" spans="1:4">
      <c r="A6425" s="489" t="str">
        <f t="shared" si="100"/>
        <v>2311402768訪問看護</v>
      </c>
      <c r="B6425" s="489">
        <v>2311402768</v>
      </c>
      <c r="C6425" s="489" t="s">
        <v>2102</v>
      </c>
      <c r="D6425" s="489" t="s">
        <v>15324</v>
      </c>
    </row>
    <row r="6426" spans="1:4">
      <c r="A6426" s="489" t="str">
        <f t="shared" si="100"/>
        <v>2311402776介護予防訪問リハビリテーション</v>
      </c>
      <c r="B6426" s="489">
        <v>2311402776</v>
      </c>
      <c r="C6426" s="489" t="s">
        <v>2108</v>
      </c>
      <c r="D6426" s="489" t="s">
        <v>15325</v>
      </c>
    </row>
    <row r="6427" spans="1:4">
      <c r="A6427" s="489" t="str">
        <f t="shared" si="100"/>
        <v>2311402776介護予防訪問看護</v>
      </c>
      <c r="B6427" s="489">
        <v>2311402776</v>
      </c>
      <c r="C6427" s="489" t="s">
        <v>2103</v>
      </c>
      <c r="D6427" s="489" t="s">
        <v>15325</v>
      </c>
    </row>
    <row r="6428" spans="1:4">
      <c r="A6428" s="489" t="str">
        <f t="shared" si="100"/>
        <v>2311402776訪問リハビリテーション</v>
      </c>
      <c r="B6428" s="489">
        <v>2311402776</v>
      </c>
      <c r="C6428" s="489" t="s">
        <v>2104</v>
      </c>
      <c r="D6428" s="489" t="s">
        <v>15325</v>
      </c>
    </row>
    <row r="6429" spans="1:4">
      <c r="A6429" s="489" t="str">
        <f t="shared" si="100"/>
        <v>2311402776訪問看護</v>
      </c>
      <c r="B6429" s="489">
        <v>2311402776</v>
      </c>
      <c r="C6429" s="489" t="s">
        <v>2102</v>
      </c>
      <c r="D6429" s="489" t="s">
        <v>15325</v>
      </c>
    </row>
    <row r="6430" spans="1:4">
      <c r="A6430" s="489" t="str">
        <f t="shared" si="100"/>
        <v>2311402792介護予防通所リハビリテーション</v>
      </c>
      <c r="B6430" s="489">
        <v>2311402792</v>
      </c>
      <c r="C6430" s="489" t="s">
        <v>2512</v>
      </c>
      <c r="D6430" s="489" t="s">
        <v>15326</v>
      </c>
    </row>
    <row r="6431" spans="1:4">
      <c r="A6431" s="489" t="str">
        <f t="shared" si="100"/>
        <v>2311402792介護予防訪問リハビリテーション</v>
      </c>
      <c r="B6431" s="489">
        <v>2311402792</v>
      </c>
      <c r="C6431" s="489" t="s">
        <v>2108</v>
      </c>
      <c r="D6431" s="489" t="s">
        <v>15326</v>
      </c>
    </row>
    <row r="6432" spans="1:4">
      <c r="A6432" s="489" t="str">
        <f t="shared" si="100"/>
        <v>2311402792介護予防訪問看護</v>
      </c>
      <c r="B6432" s="489">
        <v>2311402792</v>
      </c>
      <c r="C6432" s="489" t="s">
        <v>2103</v>
      </c>
      <c r="D6432" s="489" t="s">
        <v>15326</v>
      </c>
    </row>
    <row r="6433" spans="1:4">
      <c r="A6433" s="489" t="str">
        <f t="shared" si="100"/>
        <v>2311402792通所リハビリテーション</v>
      </c>
      <c r="B6433" s="489">
        <v>2311402792</v>
      </c>
      <c r="C6433" s="489" t="s">
        <v>2511</v>
      </c>
      <c r="D6433" s="489" t="s">
        <v>15326</v>
      </c>
    </row>
    <row r="6434" spans="1:4">
      <c r="A6434" s="489" t="str">
        <f t="shared" si="100"/>
        <v>2311402792訪問リハビリテーション</v>
      </c>
      <c r="B6434" s="489">
        <v>2311402792</v>
      </c>
      <c r="C6434" s="489" t="s">
        <v>2104</v>
      </c>
      <c r="D6434" s="489" t="s">
        <v>15326</v>
      </c>
    </row>
    <row r="6435" spans="1:4">
      <c r="A6435" s="489" t="str">
        <f t="shared" si="100"/>
        <v>2311402792訪問リハビリテーション</v>
      </c>
      <c r="B6435" s="489">
        <v>2311402792</v>
      </c>
      <c r="C6435" s="489" t="s">
        <v>2104</v>
      </c>
      <c r="D6435" s="489" t="s">
        <v>15326</v>
      </c>
    </row>
    <row r="6436" spans="1:4">
      <c r="A6436" s="489" t="str">
        <f t="shared" si="100"/>
        <v>2311402792訪問看護</v>
      </c>
      <c r="B6436" s="489">
        <v>2311402792</v>
      </c>
      <c r="C6436" s="489" t="s">
        <v>2102</v>
      </c>
      <c r="D6436" s="489" t="s">
        <v>15326</v>
      </c>
    </row>
    <row r="6437" spans="1:4">
      <c r="A6437" s="489" t="str">
        <f t="shared" si="100"/>
        <v>2311402800介護予防訪問リハビリテーション</v>
      </c>
      <c r="B6437" s="489">
        <v>2311402800</v>
      </c>
      <c r="C6437" s="489" t="s">
        <v>2108</v>
      </c>
      <c r="D6437" s="489" t="s">
        <v>15327</v>
      </c>
    </row>
    <row r="6438" spans="1:4">
      <c r="A6438" s="489" t="str">
        <f t="shared" si="100"/>
        <v>2311402800介護予防訪問看護</v>
      </c>
      <c r="B6438" s="489">
        <v>2311402800</v>
      </c>
      <c r="C6438" s="489" t="s">
        <v>2103</v>
      </c>
      <c r="D6438" s="489" t="s">
        <v>15327</v>
      </c>
    </row>
    <row r="6439" spans="1:4">
      <c r="A6439" s="489" t="str">
        <f t="shared" si="100"/>
        <v>2311402800訪問リハビリテーション</v>
      </c>
      <c r="B6439" s="489">
        <v>2311402800</v>
      </c>
      <c r="C6439" s="489" t="s">
        <v>2104</v>
      </c>
      <c r="D6439" s="489" t="s">
        <v>15327</v>
      </c>
    </row>
    <row r="6440" spans="1:4">
      <c r="A6440" s="489" t="str">
        <f t="shared" si="100"/>
        <v>2311402800訪問看護</v>
      </c>
      <c r="B6440" s="489">
        <v>2311402800</v>
      </c>
      <c r="C6440" s="489" t="s">
        <v>2102</v>
      </c>
      <c r="D6440" s="489" t="s">
        <v>15327</v>
      </c>
    </row>
    <row r="6441" spans="1:4">
      <c r="A6441" s="489" t="str">
        <f t="shared" si="100"/>
        <v>2311402826介護予防訪問リハビリテーション</v>
      </c>
      <c r="B6441" s="489">
        <v>2311402826</v>
      </c>
      <c r="C6441" s="489" t="s">
        <v>2108</v>
      </c>
      <c r="D6441" s="489" t="s">
        <v>15328</v>
      </c>
    </row>
    <row r="6442" spans="1:4">
      <c r="A6442" s="489" t="str">
        <f t="shared" si="100"/>
        <v>2311402826介護予防訪問看護</v>
      </c>
      <c r="B6442" s="489">
        <v>2311402826</v>
      </c>
      <c r="C6442" s="489" t="s">
        <v>2103</v>
      </c>
      <c r="D6442" s="489" t="s">
        <v>15328</v>
      </c>
    </row>
    <row r="6443" spans="1:4">
      <c r="A6443" s="489" t="str">
        <f t="shared" si="100"/>
        <v>2311402826訪問リハビリテーション</v>
      </c>
      <c r="B6443" s="489">
        <v>2311402826</v>
      </c>
      <c r="C6443" s="489" t="s">
        <v>2104</v>
      </c>
      <c r="D6443" s="489" t="s">
        <v>15328</v>
      </c>
    </row>
    <row r="6444" spans="1:4">
      <c r="A6444" s="489" t="str">
        <f t="shared" si="100"/>
        <v>2311402826訪問看護</v>
      </c>
      <c r="B6444" s="489">
        <v>2311402826</v>
      </c>
      <c r="C6444" s="489" t="s">
        <v>2102</v>
      </c>
      <c r="D6444" s="489" t="s">
        <v>15328</v>
      </c>
    </row>
    <row r="6445" spans="1:4">
      <c r="A6445" s="489" t="str">
        <f t="shared" si="100"/>
        <v>2311402834介護予防訪問リハビリテーション</v>
      </c>
      <c r="B6445" s="489">
        <v>2311402834</v>
      </c>
      <c r="C6445" s="489" t="s">
        <v>2108</v>
      </c>
      <c r="D6445" s="489" t="s">
        <v>15329</v>
      </c>
    </row>
    <row r="6446" spans="1:4">
      <c r="A6446" s="489" t="str">
        <f t="shared" si="100"/>
        <v>2311402834介護予防訪問看護</v>
      </c>
      <c r="B6446" s="489">
        <v>2311402834</v>
      </c>
      <c r="C6446" s="489" t="s">
        <v>2103</v>
      </c>
      <c r="D6446" s="489" t="s">
        <v>15329</v>
      </c>
    </row>
    <row r="6447" spans="1:4">
      <c r="A6447" s="489" t="str">
        <f t="shared" si="100"/>
        <v>2311402834訪問リハビリテーション</v>
      </c>
      <c r="B6447" s="489">
        <v>2311402834</v>
      </c>
      <c r="C6447" s="489" t="s">
        <v>2104</v>
      </c>
      <c r="D6447" s="489" t="s">
        <v>15329</v>
      </c>
    </row>
    <row r="6448" spans="1:4">
      <c r="A6448" s="489" t="str">
        <f t="shared" si="100"/>
        <v>2311402834訪問看護</v>
      </c>
      <c r="B6448" s="489">
        <v>2311402834</v>
      </c>
      <c r="C6448" s="489" t="s">
        <v>2102</v>
      </c>
      <c r="D6448" s="489" t="s">
        <v>15329</v>
      </c>
    </row>
    <row r="6449" spans="1:4">
      <c r="A6449" s="489" t="str">
        <f t="shared" si="100"/>
        <v>2311402859介護予防訪問リハビリテーション</v>
      </c>
      <c r="B6449" s="489">
        <v>2311402859</v>
      </c>
      <c r="C6449" s="489" t="s">
        <v>2108</v>
      </c>
      <c r="D6449" s="489" t="s">
        <v>15330</v>
      </c>
    </row>
    <row r="6450" spans="1:4">
      <c r="A6450" s="489" t="str">
        <f t="shared" si="100"/>
        <v>2311402859介護予防訪問看護</v>
      </c>
      <c r="B6450" s="489">
        <v>2311402859</v>
      </c>
      <c r="C6450" s="489" t="s">
        <v>2103</v>
      </c>
      <c r="D6450" s="489" t="s">
        <v>15330</v>
      </c>
    </row>
    <row r="6451" spans="1:4">
      <c r="A6451" s="489" t="str">
        <f t="shared" si="100"/>
        <v>2311402859訪問リハビリテーション</v>
      </c>
      <c r="B6451" s="489">
        <v>2311402859</v>
      </c>
      <c r="C6451" s="489" t="s">
        <v>2104</v>
      </c>
      <c r="D6451" s="489" t="s">
        <v>15330</v>
      </c>
    </row>
    <row r="6452" spans="1:4">
      <c r="A6452" s="489" t="str">
        <f t="shared" si="100"/>
        <v>2311402859訪問看護</v>
      </c>
      <c r="B6452" s="489">
        <v>2311402859</v>
      </c>
      <c r="C6452" s="489" t="s">
        <v>2102</v>
      </c>
      <c r="D6452" s="489" t="s">
        <v>15330</v>
      </c>
    </row>
    <row r="6453" spans="1:4">
      <c r="A6453" s="489" t="str">
        <f t="shared" si="100"/>
        <v>2311402867介護予防訪問リハビリテーション</v>
      </c>
      <c r="B6453" s="489">
        <v>2311402867</v>
      </c>
      <c r="C6453" s="489" t="s">
        <v>2108</v>
      </c>
      <c r="D6453" s="489" t="s">
        <v>15331</v>
      </c>
    </row>
    <row r="6454" spans="1:4">
      <c r="A6454" s="489" t="str">
        <f t="shared" si="100"/>
        <v>2311402867介護予防訪問看護</v>
      </c>
      <c r="B6454" s="489">
        <v>2311402867</v>
      </c>
      <c r="C6454" s="489" t="s">
        <v>2103</v>
      </c>
      <c r="D6454" s="489" t="s">
        <v>15331</v>
      </c>
    </row>
    <row r="6455" spans="1:4">
      <c r="A6455" s="489" t="str">
        <f t="shared" si="100"/>
        <v>2311402867訪問リハビリテーション</v>
      </c>
      <c r="B6455" s="489">
        <v>2311402867</v>
      </c>
      <c r="C6455" s="489" t="s">
        <v>2104</v>
      </c>
      <c r="D6455" s="489" t="s">
        <v>15331</v>
      </c>
    </row>
    <row r="6456" spans="1:4">
      <c r="A6456" s="489" t="str">
        <f t="shared" si="100"/>
        <v>2311402867訪問看護</v>
      </c>
      <c r="B6456" s="489">
        <v>2311402867</v>
      </c>
      <c r="C6456" s="489" t="s">
        <v>2102</v>
      </c>
      <c r="D6456" s="489" t="s">
        <v>15331</v>
      </c>
    </row>
    <row r="6457" spans="1:4">
      <c r="A6457" s="489" t="str">
        <f t="shared" si="100"/>
        <v>2311402891介護予防通所リハビリテーション</v>
      </c>
      <c r="B6457" s="489">
        <v>2311402891</v>
      </c>
      <c r="C6457" s="489" t="s">
        <v>2512</v>
      </c>
      <c r="D6457" s="489" t="s">
        <v>15332</v>
      </c>
    </row>
    <row r="6458" spans="1:4">
      <c r="A6458" s="489" t="str">
        <f t="shared" si="100"/>
        <v>2311402891介護予防訪問リハビリテーション</v>
      </c>
      <c r="B6458" s="489">
        <v>2311402891</v>
      </c>
      <c r="C6458" s="489" t="s">
        <v>2108</v>
      </c>
      <c r="D6458" s="489" t="s">
        <v>15332</v>
      </c>
    </row>
    <row r="6459" spans="1:4">
      <c r="A6459" s="489" t="str">
        <f t="shared" si="100"/>
        <v>2311402891介護予防訪問看護</v>
      </c>
      <c r="B6459" s="489">
        <v>2311402891</v>
      </c>
      <c r="C6459" s="489" t="s">
        <v>2103</v>
      </c>
      <c r="D6459" s="489" t="s">
        <v>15332</v>
      </c>
    </row>
    <row r="6460" spans="1:4">
      <c r="A6460" s="489" t="str">
        <f t="shared" si="100"/>
        <v>2311402891通所リハビリテーション</v>
      </c>
      <c r="B6460" s="489">
        <v>2311402891</v>
      </c>
      <c r="C6460" s="489" t="s">
        <v>2511</v>
      </c>
      <c r="D6460" s="489" t="s">
        <v>15332</v>
      </c>
    </row>
    <row r="6461" spans="1:4">
      <c r="A6461" s="489" t="str">
        <f t="shared" si="100"/>
        <v>2311402891訪問リハビリテーション</v>
      </c>
      <c r="B6461" s="489">
        <v>2311402891</v>
      </c>
      <c r="C6461" s="489" t="s">
        <v>2104</v>
      </c>
      <c r="D6461" s="489" t="s">
        <v>15332</v>
      </c>
    </row>
    <row r="6462" spans="1:4">
      <c r="A6462" s="489" t="str">
        <f t="shared" si="100"/>
        <v>2311402891訪問看護</v>
      </c>
      <c r="B6462" s="489">
        <v>2311402891</v>
      </c>
      <c r="C6462" s="489" t="s">
        <v>2102</v>
      </c>
      <c r="D6462" s="489" t="s">
        <v>15332</v>
      </c>
    </row>
    <row r="6463" spans="1:4">
      <c r="A6463" s="489" t="str">
        <f t="shared" si="100"/>
        <v>2311402917介護予防訪問リハビリテーション</v>
      </c>
      <c r="B6463" s="489">
        <v>2311402917</v>
      </c>
      <c r="C6463" s="489" t="s">
        <v>2108</v>
      </c>
      <c r="D6463" s="489" t="s">
        <v>15333</v>
      </c>
    </row>
    <row r="6464" spans="1:4">
      <c r="A6464" s="489" t="str">
        <f t="shared" si="100"/>
        <v>2311402917介護予防訪問看護</v>
      </c>
      <c r="B6464" s="489">
        <v>2311402917</v>
      </c>
      <c r="C6464" s="489" t="s">
        <v>2103</v>
      </c>
      <c r="D6464" s="489" t="s">
        <v>15333</v>
      </c>
    </row>
    <row r="6465" spans="1:4">
      <c r="A6465" s="489" t="str">
        <f t="shared" si="100"/>
        <v>2311402917訪問リハビリテーション</v>
      </c>
      <c r="B6465" s="489">
        <v>2311402917</v>
      </c>
      <c r="C6465" s="489" t="s">
        <v>2104</v>
      </c>
      <c r="D6465" s="489" t="s">
        <v>15333</v>
      </c>
    </row>
    <row r="6466" spans="1:4">
      <c r="A6466" s="489" t="str">
        <f t="shared" ref="A6466:A6529" si="101">B6466&amp;C6466</f>
        <v>2311402917訪問看護</v>
      </c>
      <c r="B6466" s="489">
        <v>2311402917</v>
      </c>
      <c r="C6466" s="489" t="s">
        <v>2102</v>
      </c>
      <c r="D6466" s="489" t="s">
        <v>15333</v>
      </c>
    </row>
    <row r="6467" spans="1:4">
      <c r="A6467" s="489" t="str">
        <f t="shared" si="101"/>
        <v>2311402958介護予防訪問リハビリテーション</v>
      </c>
      <c r="B6467" s="489">
        <v>2311402958</v>
      </c>
      <c r="C6467" s="489" t="s">
        <v>2108</v>
      </c>
      <c r="D6467" s="489" t="s">
        <v>15334</v>
      </c>
    </row>
    <row r="6468" spans="1:4">
      <c r="A6468" s="489" t="str">
        <f t="shared" si="101"/>
        <v>2311402958介護予防訪問看護</v>
      </c>
      <c r="B6468" s="489">
        <v>2311402958</v>
      </c>
      <c r="C6468" s="489" t="s">
        <v>2103</v>
      </c>
      <c r="D6468" s="489" t="s">
        <v>15334</v>
      </c>
    </row>
    <row r="6469" spans="1:4">
      <c r="A6469" s="489" t="str">
        <f t="shared" si="101"/>
        <v>2311402958訪問リハビリテーション</v>
      </c>
      <c r="B6469" s="489">
        <v>2311402958</v>
      </c>
      <c r="C6469" s="489" t="s">
        <v>2104</v>
      </c>
      <c r="D6469" s="489" t="s">
        <v>15334</v>
      </c>
    </row>
    <row r="6470" spans="1:4">
      <c r="A6470" s="489" t="str">
        <f t="shared" si="101"/>
        <v>2311402958訪問看護</v>
      </c>
      <c r="B6470" s="489">
        <v>2311402958</v>
      </c>
      <c r="C6470" s="489" t="s">
        <v>2102</v>
      </c>
      <c r="D6470" s="489" t="s">
        <v>15334</v>
      </c>
    </row>
    <row r="6471" spans="1:4">
      <c r="A6471" s="489" t="str">
        <f t="shared" si="101"/>
        <v>2311402966介護予防訪問リハビリテーション</v>
      </c>
      <c r="B6471" s="489">
        <v>2311402966</v>
      </c>
      <c r="C6471" s="489" t="s">
        <v>2108</v>
      </c>
      <c r="D6471" s="489" t="s">
        <v>15335</v>
      </c>
    </row>
    <row r="6472" spans="1:4">
      <c r="A6472" s="489" t="str">
        <f t="shared" si="101"/>
        <v>2311402966介護予防訪問看護</v>
      </c>
      <c r="B6472" s="489">
        <v>2311402966</v>
      </c>
      <c r="C6472" s="489" t="s">
        <v>2103</v>
      </c>
      <c r="D6472" s="489" t="s">
        <v>15335</v>
      </c>
    </row>
    <row r="6473" spans="1:4">
      <c r="A6473" s="489" t="str">
        <f t="shared" si="101"/>
        <v>2311402966訪問リハビリテーション</v>
      </c>
      <c r="B6473" s="489">
        <v>2311402966</v>
      </c>
      <c r="C6473" s="489" t="s">
        <v>2104</v>
      </c>
      <c r="D6473" s="489" t="s">
        <v>15335</v>
      </c>
    </row>
    <row r="6474" spans="1:4">
      <c r="A6474" s="489" t="str">
        <f t="shared" si="101"/>
        <v>2311402966訪問看護</v>
      </c>
      <c r="B6474" s="489">
        <v>2311402966</v>
      </c>
      <c r="C6474" s="489" t="s">
        <v>2102</v>
      </c>
      <c r="D6474" s="489" t="s">
        <v>15335</v>
      </c>
    </row>
    <row r="6475" spans="1:4">
      <c r="A6475" s="489" t="str">
        <f t="shared" si="101"/>
        <v>2311402982介護予防訪問リハビリテーション</v>
      </c>
      <c r="B6475" s="489">
        <v>2311402982</v>
      </c>
      <c r="C6475" s="489" t="s">
        <v>2108</v>
      </c>
      <c r="D6475" s="489" t="s">
        <v>15336</v>
      </c>
    </row>
    <row r="6476" spans="1:4">
      <c r="A6476" s="489" t="str">
        <f t="shared" si="101"/>
        <v>2311402982介護予防訪問看護</v>
      </c>
      <c r="B6476" s="489">
        <v>2311402982</v>
      </c>
      <c r="C6476" s="489" t="s">
        <v>2103</v>
      </c>
      <c r="D6476" s="489" t="s">
        <v>15336</v>
      </c>
    </row>
    <row r="6477" spans="1:4">
      <c r="A6477" s="489" t="str">
        <f t="shared" si="101"/>
        <v>2311402982訪問リハビリテーション</v>
      </c>
      <c r="B6477" s="489">
        <v>2311402982</v>
      </c>
      <c r="C6477" s="489" t="s">
        <v>2104</v>
      </c>
      <c r="D6477" s="489" t="s">
        <v>15336</v>
      </c>
    </row>
    <row r="6478" spans="1:4">
      <c r="A6478" s="489" t="str">
        <f t="shared" si="101"/>
        <v>2311402982訪問看護</v>
      </c>
      <c r="B6478" s="489">
        <v>2311402982</v>
      </c>
      <c r="C6478" s="489" t="s">
        <v>2102</v>
      </c>
      <c r="D6478" s="489" t="s">
        <v>15336</v>
      </c>
    </row>
    <row r="6479" spans="1:4">
      <c r="A6479" s="489" t="str">
        <f t="shared" si="101"/>
        <v>2311403006介護予防訪問リハビリテーション</v>
      </c>
      <c r="B6479" s="489">
        <v>2311403006</v>
      </c>
      <c r="C6479" s="489" t="s">
        <v>2108</v>
      </c>
      <c r="D6479" s="489" t="s">
        <v>15337</v>
      </c>
    </row>
    <row r="6480" spans="1:4">
      <c r="A6480" s="489" t="str">
        <f t="shared" si="101"/>
        <v>2311403006介護予防訪問看護</v>
      </c>
      <c r="B6480" s="489">
        <v>2311403006</v>
      </c>
      <c r="C6480" s="489" t="s">
        <v>2103</v>
      </c>
      <c r="D6480" s="489" t="s">
        <v>15337</v>
      </c>
    </row>
    <row r="6481" spans="1:4">
      <c r="A6481" s="489" t="str">
        <f t="shared" si="101"/>
        <v>2311403006訪問リハビリテーション</v>
      </c>
      <c r="B6481" s="489">
        <v>2311403006</v>
      </c>
      <c r="C6481" s="489" t="s">
        <v>2104</v>
      </c>
      <c r="D6481" s="489" t="s">
        <v>15337</v>
      </c>
    </row>
    <row r="6482" spans="1:4">
      <c r="A6482" s="489" t="str">
        <f t="shared" si="101"/>
        <v>2311403006訪問看護</v>
      </c>
      <c r="B6482" s="489">
        <v>2311403006</v>
      </c>
      <c r="C6482" s="489" t="s">
        <v>2102</v>
      </c>
      <c r="D6482" s="489" t="s">
        <v>15337</v>
      </c>
    </row>
    <row r="6483" spans="1:4">
      <c r="A6483" s="489" t="str">
        <f t="shared" si="101"/>
        <v>2311403014介護予防訪問リハビリテーション</v>
      </c>
      <c r="B6483" s="489">
        <v>2311403014</v>
      </c>
      <c r="C6483" s="489" t="s">
        <v>2108</v>
      </c>
      <c r="D6483" s="489" t="s">
        <v>15338</v>
      </c>
    </row>
    <row r="6484" spans="1:4">
      <c r="A6484" s="489" t="str">
        <f t="shared" si="101"/>
        <v>2311403014介護予防訪問看護</v>
      </c>
      <c r="B6484" s="489">
        <v>2311403014</v>
      </c>
      <c r="C6484" s="489" t="s">
        <v>2103</v>
      </c>
      <c r="D6484" s="489" t="s">
        <v>15338</v>
      </c>
    </row>
    <row r="6485" spans="1:4">
      <c r="A6485" s="489" t="str">
        <f t="shared" si="101"/>
        <v>2311403014訪問リハビリテーション</v>
      </c>
      <c r="B6485" s="489">
        <v>2311403014</v>
      </c>
      <c r="C6485" s="489" t="s">
        <v>2104</v>
      </c>
      <c r="D6485" s="489" t="s">
        <v>15338</v>
      </c>
    </row>
    <row r="6486" spans="1:4">
      <c r="A6486" s="489" t="str">
        <f t="shared" si="101"/>
        <v>2311403014訪問看護</v>
      </c>
      <c r="B6486" s="489">
        <v>2311403014</v>
      </c>
      <c r="C6486" s="489" t="s">
        <v>2102</v>
      </c>
      <c r="D6486" s="489" t="s">
        <v>15338</v>
      </c>
    </row>
    <row r="6487" spans="1:4">
      <c r="A6487" s="489" t="str">
        <f t="shared" si="101"/>
        <v>2311403022介護予防訪問リハビリテーション</v>
      </c>
      <c r="B6487" s="489">
        <v>2311403022</v>
      </c>
      <c r="C6487" s="489" t="s">
        <v>2108</v>
      </c>
      <c r="D6487" s="489" t="s">
        <v>15339</v>
      </c>
    </row>
    <row r="6488" spans="1:4">
      <c r="A6488" s="489" t="str">
        <f t="shared" si="101"/>
        <v>2311403022介護予防訪問看護</v>
      </c>
      <c r="B6488" s="489">
        <v>2311403022</v>
      </c>
      <c r="C6488" s="489" t="s">
        <v>2103</v>
      </c>
      <c r="D6488" s="489" t="s">
        <v>15339</v>
      </c>
    </row>
    <row r="6489" spans="1:4">
      <c r="A6489" s="489" t="str">
        <f t="shared" si="101"/>
        <v>2311403022訪問リハビリテーション</v>
      </c>
      <c r="B6489" s="489">
        <v>2311403022</v>
      </c>
      <c r="C6489" s="489" t="s">
        <v>2104</v>
      </c>
      <c r="D6489" s="489" t="s">
        <v>15339</v>
      </c>
    </row>
    <row r="6490" spans="1:4">
      <c r="A6490" s="489" t="str">
        <f t="shared" si="101"/>
        <v>2311403022訪問看護</v>
      </c>
      <c r="B6490" s="489">
        <v>2311403022</v>
      </c>
      <c r="C6490" s="489" t="s">
        <v>2102</v>
      </c>
      <c r="D6490" s="489" t="s">
        <v>15339</v>
      </c>
    </row>
    <row r="6491" spans="1:4">
      <c r="A6491" s="489" t="str">
        <f t="shared" si="101"/>
        <v>2311403030介護予防訪問リハビリテーション</v>
      </c>
      <c r="B6491" s="489">
        <v>2311403030</v>
      </c>
      <c r="C6491" s="489" t="s">
        <v>2108</v>
      </c>
      <c r="D6491" s="489" t="s">
        <v>15340</v>
      </c>
    </row>
    <row r="6492" spans="1:4">
      <c r="A6492" s="489" t="str">
        <f t="shared" si="101"/>
        <v>2311403030介護予防訪問看護</v>
      </c>
      <c r="B6492" s="489">
        <v>2311403030</v>
      </c>
      <c r="C6492" s="489" t="s">
        <v>2103</v>
      </c>
      <c r="D6492" s="489" t="s">
        <v>15340</v>
      </c>
    </row>
    <row r="6493" spans="1:4">
      <c r="A6493" s="489" t="str">
        <f t="shared" si="101"/>
        <v>2311403030訪問リハビリテーション</v>
      </c>
      <c r="B6493" s="489">
        <v>2311403030</v>
      </c>
      <c r="C6493" s="489" t="s">
        <v>2104</v>
      </c>
      <c r="D6493" s="489" t="s">
        <v>15340</v>
      </c>
    </row>
    <row r="6494" spans="1:4">
      <c r="A6494" s="489" t="str">
        <f t="shared" si="101"/>
        <v>2311403030訪問看護</v>
      </c>
      <c r="B6494" s="489">
        <v>2311403030</v>
      </c>
      <c r="C6494" s="489" t="s">
        <v>2102</v>
      </c>
      <c r="D6494" s="489" t="s">
        <v>15340</v>
      </c>
    </row>
    <row r="6495" spans="1:4">
      <c r="A6495" s="489" t="str">
        <f t="shared" si="101"/>
        <v>2311403055介護予防訪問リハビリテーション</v>
      </c>
      <c r="B6495" s="489">
        <v>2311403055</v>
      </c>
      <c r="C6495" s="489" t="s">
        <v>2108</v>
      </c>
      <c r="D6495" s="489" t="s">
        <v>15341</v>
      </c>
    </row>
    <row r="6496" spans="1:4">
      <c r="A6496" s="489" t="str">
        <f t="shared" si="101"/>
        <v>2311403055介護予防訪問看護</v>
      </c>
      <c r="B6496" s="489">
        <v>2311403055</v>
      </c>
      <c r="C6496" s="489" t="s">
        <v>2103</v>
      </c>
      <c r="D6496" s="489" t="s">
        <v>15341</v>
      </c>
    </row>
    <row r="6497" spans="1:4">
      <c r="A6497" s="489" t="str">
        <f t="shared" si="101"/>
        <v>2311403055訪問リハビリテーション</v>
      </c>
      <c r="B6497" s="489">
        <v>2311403055</v>
      </c>
      <c r="C6497" s="489" t="s">
        <v>2104</v>
      </c>
      <c r="D6497" s="489" t="s">
        <v>15341</v>
      </c>
    </row>
    <row r="6498" spans="1:4">
      <c r="A6498" s="489" t="str">
        <f t="shared" si="101"/>
        <v>2311403055訪問看護</v>
      </c>
      <c r="B6498" s="489">
        <v>2311403055</v>
      </c>
      <c r="C6498" s="489" t="s">
        <v>2102</v>
      </c>
      <c r="D6498" s="489" t="s">
        <v>15341</v>
      </c>
    </row>
    <row r="6499" spans="1:4">
      <c r="A6499" s="489" t="str">
        <f t="shared" si="101"/>
        <v>2311403063介護予防訪問リハビリテーション</v>
      </c>
      <c r="B6499" s="489">
        <v>2311403063</v>
      </c>
      <c r="C6499" s="489" t="s">
        <v>2108</v>
      </c>
      <c r="D6499" s="489" t="s">
        <v>15342</v>
      </c>
    </row>
    <row r="6500" spans="1:4">
      <c r="A6500" s="489" t="str">
        <f t="shared" si="101"/>
        <v>2311403063介護予防訪問看護</v>
      </c>
      <c r="B6500" s="489">
        <v>2311403063</v>
      </c>
      <c r="C6500" s="489" t="s">
        <v>2103</v>
      </c>
      <c r="D6500" s="489" t="s">
        <v>15342</v>
      </c>
    </row>
    <row r="6501" spans="1:4">
      <c r="A6501" s="489" t="str">
        <f t="shared" si="101"/>
        <v>2311403063訪問リハビリテーション</v>
      </c>
      <c r="B6501" s="489">
        <v>2311403063</v>
      </c>
      <c r="C6501" s="489" t="s">
        <v>2104</v>
      </c>
      <c r="D6501" s="489" t="s">
        <v>15342</v>
      </c>
    </row>
    <row r="6502" spans="1:4">
      <c r="A6502" s="489" t="str">
        <f t="shared" si="101"/>
        <v>2311403063訪問看護</v>
      </c>
      <c r="B6502" s="489">
        <v>2311403063</v>
      </c>
      <c r="C6502" s="489" t="s">
        <v>2102</v>
      </c>
      <c r="D6502" s="489" t="s">
        <v>15342</v>
      </c>
    </row>
    <row r="6503" spans="1:4">
      <c r="A6503" s="489" t="str">
        <f t="shared" si="101"/>
        <v>2311403071介護予防訪問リハビリテーション</v>
      </c>
      <c r="B6503" s="489">
        <v>2311403071</v>
      </c>
      <c r="C6503" s="489" t="s">
        <v>2108</v>
      </c>
      <c r="D6503" s="489" t="s">
        <v>15343</v>
      </c>
    </row>
    <row r="6504" spans="1:4">
      <c r="A6504" s="489" t="str">
        <f t="shared" si="101"/>
        <v>2311403071介護予防訪問看護</v>
      </c>
      <c r="B6504" s="489">
        <v>2311403071</v>
      </c>
      <c r="C6504" s="489" t="s">
        <v>2103</v>
      </c>
      <c r="D6504" s="489" t="s">
        <v>15343</v>
      </c>
    </row>
    <row r="6505" spans="1:4">
      <c r="A6505" s="489" t="str">
        <f t="shared" si="101"/>
        <v>2311403071訪問リハビリテーション</v>
      </c>
      <c r="B6505" s="489">
        <v>2311403071</v>
      </c>
      <c r="C6505" s="489" t="s">
        <v>2104</v>
      </c>
      <c r="D6505" s="489" t="s">
        <v>15343</v>
      </c>
    </row>
    <row r="6506" spans="1:4">
      <c r="A6506" s="489" t="str">
        <f t="shared" si="101"/>
        <v>2311403071訪問看護</v>
      </c>
      <c r="B6506" s="489">
        <v>2311403071</v>
      </c>
      <c r="C6506" s="489" t="s">
        <v>2102</v>
      </c>
      <c r="D6506" s="489" t="s">
        <v>15343</v>
      </c>
    </row>
    <row r="6507" spans="1:4">
      <c r="A6507" s="489" t="str">
        <f t="shared" si="101"/>
        <v>2311403089介護予防通所リハビリテーション</v>
      </c>
      <c r="B6507" s="489">
        <v>2311403089</v>
      </c>
      <c r="C6507" s="489" t="s">
        <v>2512</v>
      </c>
      <c r="D6507" s="489" t="s">
        <v>15344</v>
      </c>
    </row>
    <row r="6508" spans="1:4">
      <c r="A6508" s="489" t="str">
        <f t="shared" si="101"/>
        <v>2311403089介護予防訪問リハビリテーション</v>
      </c>
      <c r="B6508" s="489">
        <v>2311403089</v>
      </c>
      <c r="C6508" s="489" t="s">
        <v>2108</v>
      </c>
      <c r="D6508" s="489" t="s">
        <v>15344</v>
      </c>
    </row>
    <row r="6509" spans="1:4">
      <c r="A6509" s="489" t="str">
        <f t="shared" si="101"/>
        <v>2311403089介護予防訪問看護</v>
      </c>
      <c r="B6509" s="489">
        <v>2311403089</v>
      </c>
      <c r="C6509" s="489" t="s">
        <v>2103</v>
      </c>
      <c r="D6509" s="489" t="s">
        <v>15344</v>
      </c>
    </row>
    <row r="6510" spans="1:4">
      <c r="A6510" s="489" t="str">
        <f t="shared" si="101"/>
        <v>2311403089通所リハビリテーション</v>
      </c>
      <c r="B6510" s="489">
        <v>2311403089</v>
      </c>
      <c r="C6510" s="489" t="s">
        <v>2511</v>
      </c>
      <c r="D6510" s="489" t="s">
        <v>15344</v>
      </c>
    </row>
    <row r="6511" spans="1:4">
      <c r="A6511" s="489" t="str">
        <f t="shared" si="101"/>
        <v>2311403089訪問リハビリテーション</v>
      </c>
      <c r="B6511" s="489">
        <v>2311403089</v>
      </c>
      <c r="C6511" s="489" t="s">
        <v>2104</v>
      </c>
      <c r="D6511" s="489" t="s">
        <v>15344</v>
      </c>
    </row>
    <row r="6512" spans="1:4">
      <c r="A6512" s="489" t="str">
        <f t="shared" si="101"/>
        <v>2311403089訪問看護</v>
      </c>
      <c r="B6512" s="489">
        <v>2311403089</v>
      </c>
      <c r="C6512" s="489" t="s">
        <v>2102</v>
      </c>
      <c r="D6512" s="489" t="s">
        <v>15344</v>
      </c>
    </row>
    <row r="6513" spans="1:4">
      <c r="A6513" s="489" t="str">
        <f t="shared" si="101"/>
        <v>2311403097介護予防訪問リハビリテーション</v>
      </c>
      <c r="B6513" s="489">
        <v>2311403097</v>
      </c>
      <c r="C6513" s="489" t="s">
        <v>2108</v>
      </c>
      <c r="D6513" s="489" t="s">
        <v>15345</v>
      </c>
    </row>
    <row r="6514" spans="1:4">
      <c r="A6514" s="489" t="str">
        <f t="shared" si="101"/>
        <v>2311403097介護予防訪問看護</v>
      </c>
      <c r="B6514" s="489">
        <v>2311403097</v>
      </c>
      <c r="C6514" s="489" t="s">
        <v>2103</v>
      </c>
      <c r="D6514" s="489" t="s">
        <v>15345</v>
      </c>
    </row>
    <row r="6515" spans="1:4">
      <c r="A6515" s="489" t="str">
        <f t="shared" si="101"/>
        <v>2311403097訪問リハビリテーション</v>
      </c>
      <c r="B6515" s="489">
        <v>2311403097</v>
      </c>
      <c r="C6515" s="489" t="s">
        <v>2104</v>
      </c>
      <c r="D6515" s="489" t="s">
        <v>15345</v>
      </c>
    </row>
    <row r="6516" spans="1:4">
      <c r="A6516" s="489" t="str">
        <f t="shared" si="101"/>
        <v>2311403097訪問看護</v>
      </c>
      <c r="B6516" s="489">
        <v>2311403097</v>
      </c>
      <c r="C6516" s="489" t="s">
        <v>2102</v>
      </c>
      <c r="D6516" s="489" t="s">
        <v>15345</v>
      </c>
    </row>
    <row r="6517" spans="1:4">
      <c r="A6517" s="489" t="str">
        <f t="shared" si="101"/>
        <v>2311403105介護予防通所リハビリテーション</v>
      </c>
      <c r="B6517" s="489">
        <v>2311403105</v>
      </c>
      <c r="C6517" s="489" t="s">
        <v>2512</v>
      </c>
      <c r="D6517" s="489" t="s">
        <v>15346</v>
      </c>
    </row>
    <row r="6518" spans="1:4">
      <c r="A6518" s="489" t="str">
        <f t="shared" si="101"/>
        <v>2311403105介護予防訪問リハビリテーション</v>
      </c>
      <c r="B6518" s="489">
        <v>2311403105</v>
      </c>
      <c r="C6518" s="489" t="s">
        <v>2108</v>
      </c>
      <c r="D6518" s="489" t="s">
        <v>15346</v>
      </c>
    </row>
    <row r="6519" spans="1:4">
      <c r="A6519" s="489" t="str">
        <f t="shared" si="101"/>
        <v>2311403105介護予防訪問看護</v>
      </c>
      <c r="B6519" s="489">
        <v>2311403105</v>
      </c>
      <c r="C6519" s="489" t="s">
        <v>2103</v>
      </c>
      <c r="D6519" s="489" t="s">
        <v>15346</v>
      </c>
    </row>
    <row r="6520" spans="1:4">
      <c r="A6520" s="489" t="str">
        <f t="shared" si="101"/>
        <v>2311403105通所リハビリテーション</v>
      </c>
      <c r="B6520" s="489">
        <v>2311403105</v>
      </c>
      <c r="C6520" s="489" t="s">
        <v>2511</v>
      </c>
      <c r="D6520" s="489" t="s">
        <v>15346</v>
      </c>
    </row>
    <row r="6521" spans="1:4">
      <c r="A6521" s="489" t="str">
        <f t="shared" si="101"/>
        <v>2311403105通所リハビリテーション</v>
      </c>
      <c r="B6521" s="489">
        <v>2311403105</v>
      </c>
      <c r="C6521" s="489" t="s">
        <v>2511</v>
      </c>
      <c r="D6521" s="489" t="s">
        <v>15346</v>
      </c>
    </row>
    <row r="6522" spans="1:4">
      <c r="A6522" s="489" t="str">
        <f t="shared" si="101"/>
        <v>2311403105訪問リハビリテーション</v>
      </c>
      <c r="B6522" s="489">
        <v>2311403105</v>
      </c>
      <c r="C6522" s="489" t="s">
        <v>2104</v>
      </c>
      <c r="D6522" s="489" t="s">
        <v>15346</v>
      </c>
    </row>
    <row r="6523" spans="1:4">
      <c r="A6523" s="489" t="str">
        <f t="shared" si="101"/>
        <v>2311403105訪問看護</v>
      </c>
      <c r="B6523" s="489">
        <v>2311403105</v>
      </c>
      <c r="C6523" s="489" t="s">
        <v>2102</v>
      </c>
      <c r="D6523" s="489" t="s">
        <v>15346</v>
      </c>
    </row>
    <row r="6524" spans="1:4">
      <c r="A6524" s="489" t="str">
        <f t="shared" si="101"/>
        <v>2311403139介護予防訪問リハビリテーション</v>
      </c>
      <c r="B6524" s="489">
        <v>2311403139</v>
      </c>
      <c r="C6524" s="489" t="s">
        <v>2108</v>
      </c>
      <c r="D6524" s="489" t="s">
        <v>15347</v>
      </c>
    </row>
    <row r="6525" spans="1:4">
      <c r="A6525" s="489" t="str">
        <f t="shared" si="101"/>
        <v>2311403139介護予防訪問看護</v>
      </c>
      <c r="B6525" s="489">
        <v>2311403139</v>
      </c>
      <c r="C6525" s="489" t="s">
        <v>2103</v>
      </c>
      <c r="D6525" s="489" t="s">
        <v>15347</v>
      </c>
    </row>
    <row r="6526" spans="1:4">
      <c r="A6526" s="489" t="str">
        <f t="shared" si="101"/>
        <v>2311403139訪問リハビリテーション</v>
      </c>
      <c r="B6526" s="489">
        <v>2311403139</v>
      </c>
      <c r="C6526" s="489" t="s">
        <v>2104</v>
      </c>
      <c r="D6526" s="489" t="s">
        <v>15347</v>
      </c>
    </row>
    <row r="6527" spans="1:4">
      <c r="A6527" s="489" t="str">
        <f t="shared" si="101"/>
        <v>2311403139訪問看護</v>
      </c>
      <c r="B6527" s="489">
        <v>2311403139</v>
      </c>
      <c r="C6527" s="489" t="s">
        <v>2102</v>
      </c>
      <c r="D6527" s="489" t="s">
        <v>15347</v>
      </c>
    </row>
    <row r="6528" spans="1:4">
      <c r="A6528" s="489" t="str">
        <f t="shared" si="101"/>
        <v>2311403154介護予防通所リハビリテーション</v>
      </c>
      <c r="B6528" s="489">
        <v>2311403154</v>
      </c>
      <c r="C6528" s="489" t="s">
        <v>2512</v>
      </c>
      <c r="D6528" s="489" t="s">
        <v>15348</v>
      </c>
    </row>
    <row r="6529" spans="1:4">
      <c r="A6529" s="489" t="str">
        <f t="shared" si="101"/>
        <v>2311403154介護予防訪問リハビリテーション</v>
      </c>
      <c r="B6529" s="489">
        <v>2311403154</v>
      </c>
      <c r="C6529" s="489" t="s">
        <v>2108</v>
      </c>
      <c r="D6529" s="489" t="s">
        <v>15348</v>
      </c>
    </row>
    <row r="6530" spans="1:4">
      <c r="A6530" s="489" t="str">
        <f t="shared" ref="A6530:A6593" si="102">B6530&amp;C6530</f>
        <v>2311403154介護予防訪問看護</v>
      </c>
      <c r="B6530" s="489">
        <v>2311403154</v>
      </c>
      <c r="C6530" s="489" t="s">
        <v>2103</v>
      </c>
      <c r="D6530" s="489" t="s">
        <v>15348</v>
      </c>
    </row>
    <row r="6531" spans="1:4">
      <c r="A6531" s="489" t="str">
        <f t="shared" si="102"/>
        <v>2311403154通所リハビリテーション</v>
      </c>
      <c r="B6531" s="489">
        <v>2311403154</v>
      </c>
      <c r="C6531" s="489" t="s">
        <v>2511</v>
      </c>
      <c r="D6531" s="489" t="s">
        <v>15348</v>
      </c>
    </row>
    <row r="6532" spans="1:4">
      <c r="A6532" s="489" t="str">
        <f t="shared" si="102"/>
        <v>2311403154訪問リハビリテーション</v>
      </c>
      <c r="B6532" s="489">
        <v>2311403154</v>
      </c>
      <c r="C6532" s="489" t="s">
        <v>2104</v>
      </c>
      <c r="D6532" s="489" t="s">
        <v>15348</v>
      </c>
    </row>
    <row r="6533" spans="1:4">
      <c r="A6533" s="489" t="str">
        <f t="shared" si="102"/>
        <v>2311403154訪問看護</v>
      </c>
      <c r="B6533" s="489">
        <v>2311403154</v>
      </c>
      <c r="C6533" s="489" t="s">
        <v>2102</v>
      </c>
      <c r="D6533" s="489" t="s">
        <v>15348</v>
      </c>
    </row>
    <row r="6534" spans="1:4">
      <c r="A6534" s="489" t="str">
        <f t="shared" si="102"/>
        <v>2311403188介護予防訪問リハビリテーション</v>
      </c>
      <c r="B6534" s="489">
        <v>2311403188</v>
      </c>
      <c r="C6534" s="489" t="s">
        <v>2108</v>
      </c>
      <c r="D6534" s="489" t="s">
        <v>15349</v>
      </c>
    </row>
    <row r="6535" spans="1:4">
      <c r="A6535" s="489" t="str">
        <f t="shared" si="102"/>
        <v>2311403188介護予防訪問看護</v>
      </c>
      <c r="B6535" s="489">
        <v>2311403188</v>
      </c>
      <c r="C6535" s="489" t="s">
        <v>2103</v>
      </c>
      <c r="D6535" s="489" t="s">
        <v>15349</v>
      </c>
    </row>
    <row r="6536" spans="1:4">
      <c r="A6536" s="489" t="str">
        <f t="shared" si="102"/>
        <v>2311403188訪問リハビリテーション</v>
      </c>
      <c r="B6536" s="489">
        <v>2311403188</v>
      </c>
      <c r="C6536" s="489" t="s">
        <v>2104</v>
      </c>
      <c r="D6536" s="489" t="s">
        <v>15349</v>
      </c>
    </row>
    <row r="6537" spans="1:4">
      <c r="A6537" s="489" t="str">
        <f t="shared" si="102"/>
        <v>2311403188訪問看護</v>
      </c>
      <c r="B6537" s="489">
        <v>2311403188</v>
      </c>
      <c r="C6537" s="489" t="s">
        <v>2102</v>
      </c>
      <c r="D6537" s="489" t="s">
        <v>15349</v>
      </c>
    </row>
    <row r="6538" spans="1:4">
      <c r="A6538" s="489" t="str">
        <f t="shared" si="102"/>
        <v>2311403196介護予防訪問リハビリテーション</v>
      </c>
      <c r="B6538" s="489">
        <v>2311403196</v>
      </c>
      <c r="C6538" s="489" t="s">
        <v>2108</v>
      </c>
      <c r="D6538" s="489" t="s">
        <v>15350</v>
      </c>
    </row>
    <row r="6539" spans="1:4">
      <c r="A6539" s="489" t="str">
        <f t="shared" si="102"/>
        <v>2311403196介護予防訪問看護</v>
      </c>
      <c r="B6539" s="489">
        <v>2311403196</v>
      </c>
      <c r="C6539" s="489" t="s">
        <v>2103</v>
      </c>
      <c r="D6539" s="489" t="s">
        <v>15350</v>
      </c>
    </row>
    <row r="6540" spans="1:4">
      <c r="A6540" s="489" t="str">
        <f t="shared" si="102"/>
        <v>2311403196訪問リハビリテーション</v>
      </c>
      <c r="B6540" s="489">
        <v>2311403196</v>
      </c>
      <c r="C6540" s="489" t="s">
        <v>2104</v>
      </c>
      <c r="D6540" s="489" t="s">
        <v>15350</v>
      </c>
    </row>
    <row r="6541" spans="1:4">
      <c r="A6541" s="489" t="str">
        <f t="shared" si="102"/>
        <v>2311403196訪問看護</v>
      </c>
      <c r="B6541" s="489">
        <v>2311403196</v>
      </c>
      <c r="C6541" s="489" t="s">
        <v>2102</v>
      </c>
      <c r="D6541" s="489" t="s">
        <v>15350</v>
      </c>
    </row>
    <row r="6542" spans="1:4">
      <c r="A6542" s="489" t="str">
        <f t="shared" si="102"/>
        <v>2311403212介護予防訪問リハビリテーション</v>
      </c>
      <c r="B6542" s="489">
        <v>2311403212</v>
      </c>
      <c r="C6542" s="489" t="s">
        <v>2108</v>
      </c>
      <c r="D6542" s="489" t="s">
        <v>15351</v>
      </c>
    </row>
    <row r="6543" spans="1:4">
      <c r="A6543" s="489" t="str">
        <f t="shared" si="102"/>
        <v>2311403212介護予防訪問看護</v>
      </c>
      <c r="B6543" s="489">
        <v>2311403212</v>
      </c>
      <c r="C6543" s="489" t="s">
        <v>2103</v>
      </c>
      <c r="D6543" s="489" t="s">
        <v>15351</v>
      </c>
    </row>
    <row r="6544" spans="1:4">
      <c r="A6544" s="489" t="str">
        <f t="shared" si="102"/>
        <v>2311403212訪問リハビリテーション</v>
      </c>
      <c r="B6544" s="489">
        <v>2311403212</v>
      </c>
      <c r="C6544" s="489" t="s">
        <v>2104</v>
      </c>
      <c r="D6544" s="489" t="s">
        <v>15351</v>
      </c>
    </row>
    <row r="6545" spans="1:4">
      <c r="A6545" s="489" t="str">
        <f t="shared" si="102"/>
        <v>2311403212訪問看護</v>
      </c>
      <c r="B6545" s="489">
        <v>2311403212</v>
      </c>
      <c r="C6545" s="489" t="s">
        <v>2102</v>
      </c>
      <c r="D6545" s="489" t="s">
        <v>15351</v>
      </c>
    </row>
    <row r="6546" spans="1:4">
      <c r="A6546" s="489" t="str">
        <f t="shared" si="102"/>
        <v>2311403220介護予防通所リハビリテーション</v>
      </c>
      <c r="B6546" s="489">
        <v>2311403220</v>
      </c>
      <c r="C6546" s="489" t="s">
        <v>2512</v>
      </c>
      <c r="D6546" s="489" t="s">
        <v>15352</v>
      </c>
    </row>
    <row r="6547" spans="1:4">
      <c r="A6547" s="489" t="str">
        <f t="shared" si="102"/>
        <v>2311403220介護予防訪問リハビリテーション</v>
      </c>
      <c r="B6547" s="489">
        <v>2311403220</v>
      </c>
      <c r="C6547" s="489" t="s">
        <v>2108</v>
      </c>
      <c r="D6547" s="489" t="s">
        <v>15352</v>
      </c>
    </row>
    <row r="6548" spans="1:4">
      <c r="A6548" s="489" t="str">
        <f t="shared" si="102"/>
        <v>2311403220介護予防訪問看護</v>
      </c>
      <c r="B6548" s="489">
        <v>2311403220</v>
      </c>
      <c r="C6548" s="489" t="s">
        <v>2103</v>
      </c>
      <c r="D6548" s="489" t="s">
        <v>15352</v>
      </c>
    </row>
    <row r="6549" spans="1:4">
      <c r="A6549" s="489" t="str">
        <f t="shared" si="102"/>
        <v>2311403220通所リハビリテーション</v>
      </c>
      <c r="B6549" s="489">
        <v>2311403220</v>
      </c>
      <c r="C6549" s="489" t="s">
        <v>2511</v>
      </c>
      <c r="D6549" s="489" t="s">
        <v>15352</v>
      </c>
    </row>
    <row r="6550" spans="1:4">
      <c r="A6550" s="489" t="str">
        <f t="shared" si="102"/>
        <v>2311403220訪問リハビリテーション</v>
      </c>
      <c r="B6550" s="489">
        <v>2311403220</v>
      </c>
      <c r="C6550" s="489" t="s">
        <v>2104</v>
      </c>
      <c r="D6550" s="489" t="s">
        <v>15352</v>
      </c>
    </row>
    <row r="6551" spans="1:4">
      <c r="A6551" s="489" t="str">
        <f t="shared" si="102"/>
        <v>2311403220訪問看護</v>
      </c>
      <c r="B6551" s="489">
        <v>2311403220</v>
      </c>
      <c r="C6551" s="489" t="s">
        <v>2102</v>
      </c>
      <c r="D6551" s="489" t="s">
        <v>15352</v>
      </c>
    </row>
    <row r="6552" spans="1:4">
      <c r="A6552" s="489" t="str">
        <f t="shared" si="102"/>
        <v>2311403238介護予防訪問リハビリテーション</v>
      </c>
      <c r="B6552" s="489">
        <v>2311403238</v>
      </c>
      <c r="C6552" s="489" t="s">
        <v>2108</v>
      </c>
      <c r="D6552" s="489" t="s">
        <v>15353</v>
      </c>
    </row>
    <row r="6553" spans="1:4">
      <c r="A6553" s="489" t="str">
        <f t="shared" si="102"/>
        <v>2311403238介護予防訪問看護</v>
      </c>
      <c r="B6553" s="489">
        <v>2311403238</v>
      </c>
      <c r="C6553" s="489" t="s">
        <v>2103</v>
      </c>
      <c r="D6553" s="489" t="s">
        <v>15353</v>
      </c>
    </row>
    <row r="6554" spans="1:4">
      <c r="A6554" s="489" t="str">
        <f t="shared" si="102"/>
        <v>2311403238訪問リハビリテーション</v>
      </c>
      <c r="B6554" s="489">
        <v>2311403238</v>
      </c>
      <c r="C6554" s="489" t="s">
        <v>2104</v>
      </c>
      <c r="D6554" s="489" t="s">
        <v>15353</v>
      </c>
    </row>
    <row r="6555" spans="1:4">
      <c r="A6555" s="489" t="str">
        <f t="shared" si="102"/>
        <v>2311403238訪問看護</v>
      </c>
      <c r="B6555" s="489">
        <v>2311403238</v>
      </c>
      <c r="C6555" s="489" t="s">
        <v>2102</v>
      </c>
      <c r="D6555" s="489" t="s">
        <v>15353</v>
      </c>
    </row>
    <row r="6556" spans="1:4">
      <c r="A6556" s="489" t="str">
        <f t="shared" si="102"/>
        <v>2311403246介護予防訪問リハビリテーション</v>
      </c>
      <c r="B6556" s="489">
        <v>2311403246</v>
      </c>
      <c r="C6556" s="489" t="s">
        <v>2108</v>
      </c>
      <c r="D6556" s="489" t="s">
        <v>14169</v>
      </c>
    </row>
    <row r="6557" spans="1:4">
      <c r="A6557" s="489" t="str">
        <f t="shared" si="102"/>
        <v>2311403246介護予防訪問看護</v>
      </c>
      <c r="B6557" s="489">
        <v>2311403246</v>
      </c>
      <c r="C6557" s="489" t="s">
        <v>2103</v>
      </c>
      <c r="D6557" s="489" t="s">
        <v>14169</v>
      </c>
    </row>
    <row r="6558" spans="1:4">
      <c r="A6558" s="489" t="str">
        <f t="shared" si="102"/>
        <v>2311403246訪問リハビリテーション</v>
      </c>
      <c r="B6558" s="489">
        <v>2311403246</v>
      </c>
      <c r="C6558" s="489" t="s">
        <v>2104</v>
      </c>
      <c r="D6558" s="489" t="s">
        <v>14169</v>
      </c>
    </row>
    <row r="6559" spans="1:4">
      <c r="A6559" s="489" t="str">
        <f t="shared" si="102"/>
        <v>2311403246訪問看護</v>
      </c>
      <c r="B6559" s="489">
        <v>2311403246</v>
      </c>
      <c r="C6559" s="489" t="s">
        <v>2102</v>
      </c>
      <c r="D6559" s="489" t="s">
        <v>14169</v>
      </c>
    </row>
    <row r="6560" spans="1:4">
      <c r="A6560" s="489" t="str">
        <f t="shared" si="102"/>
        <v>2311403253介護予防訪問リハビリテーション</v>
      </c>
      <c r="B6560" s="489">
        <v>2311403253</v>
      </c>
      <c r="C6560" s="489" t="s">
        <v>2108</v>
      </c>
      <c r="D6560" s="489" t="s">
        <v>15354</v>
      </c>
    </row>
    <row r="6561" spans="1:4">
      <c r="A6561" s="489" t="str">
        <f t="shared" si="102"/>
        <v>2311403253介護予防訪問看護</v>
      </c>
      <c r="B6561" s="489">
        <v>2311403253</v>
      </c>
      <c r="C6561" s="489" t="s">
        <v>2103</v>
      </c>
      <c r="D6561" s="489" t="s">
        <v>15354</v>
      </c>
    </row>
    <row r="6562" spans="1:4">
      <c r="A6562" s="489" t="str">
        <f t="shared" si="102"/>
        <v>2311403253訪問リハビリテーション</v>
      </c>
      <c r="B6562" s="489">
        <v>2311403253</v>
      </c>
      <c r="C6562" s="489" t="s">
        <v>2104</v>
      </c>
      <c r="D6562" s="489" t="s">
        <v>15354</v>
      </c>
    </row>
    <row r="6563" spans="1:4">
      <c r="A6563" s="489" t="str">
        <f t="shared" si="102"/>
        <v>2311403253訪問看護</v>
      </c>
      <c r="B6563" s="489">
        <v>2311403253</v>
      </c>
      <c r="C6563" s="489" t="s">
        <v>2102</v>
      </c>
      <c r="D6563" s="489" t="s">
        <v>15354</v>
      </c>
    </row>
    <row r="6564" spans="1:4">
      <c r="A6564" s="489" t="str">
        <f t="shared" si="102"/>
        <v>2311403287介護予防訪問リハビリテーション</v>
      </c>
      <c r="B6564" s="489">
        <v>2311403287</v>
      </c>
      <c r="C6564" s="489" t="s">
        <v>2108</v>
      </c>
      <c r="D6564" s="489" t="s">
        <v>15355</v>
      </c>
    </row>
    <row r="6565" spans="1:4">
      <c r="A6565" s="489" t="str">
        <f t="shared" si="102"/>
        <v>2311403287介護予防訪問看護</v>
      </c>
      <c r="B6565" s="489">
        <v>2311403287</v>
      </c>
      <c r="C6565" s="489" t="s">
        <v>2103</v>
      </c>
      <c r="D6565" s="489" t="s">
        <v>15355</v>
      </c>
    </row>
    <row r="6566" spans="1:4">
      <c r="A6566" s="489" t="str">
        <f t="shared" si="102"/>
        <v>2311403287訪問リハビリテーション</v>
      </c>
      <c r="B6566" s="489">
        <v>2311403287</v>
      </c>
      <c r="C6566" s="489" t="s">
        <v>2104</v>
      </c>
      <c r="D6566" s="489" t="s">
        <v>15355</v>
      </c>
    </row>
    <row r="6567" spans="1:4">
      <c r="A6567" s="489" t="str">
        <f t="shared" si="102"/>
        <v>2311403287訪問看護</v>
      </c>
      <c r="B6567" s="489">
        <v>2311403287</v>
      </c>
      <c r="C6567" s="489" t="s">
        <v>2102</v>
      </c>
      <c r="D6567" s="489" t="s">
        <v>15355</v>
      </c>
    </row>
    <row r="6568" spans="1:4">
      <c r="A6568" s="489" t="str">
        <f t="shared" si="102"/>
        <v>2311403295介護予防訪問リハビリテーション</v>
      </c>
      <c r="B6568" s="489">
        <v>2311403295</v>
      </c>
      <c r="C6568" s="489" t="s">
        <v>2108</v>
      </c>
      <c r="D6568" s="489" t="s">
        <v>15356</v>
      </c>
    </row>
    <row r="6569" spans="1:4">
      <c r="A6569" s="489" t="str">
        <f t="shared" si="102"/>
        <v>2311403295介護予防訪問看護</v>
      </c>
      <c r="B6569" s="489">
        <v>2311403295</v>
      </c>
      <c r="C6569" s="489" t="s">
        <v>2103</v>
      </c>
      <c r="D6569" s="489" t="s">
        <v>15356</v>
      </c>
    </row>
    <row r="6570" spans="1:4">
      <c r="A6570" s="489" t="str">
        <f t="shared" si="102"/>
        <v>2311403295訪問リハビリテーション</v>
      </c>
      <c r="B6570" s="489">
        <v>2311403295</v>
      </c>
      <c r="C6570" s="489" t="s">
        <v>2104</v>
      </c>
      <c r="D6570" s="489" t="s">
        <v>15356</v>
      </c>
    </row>
    <row r="6571" spans="1:4">
      <c r="A6571" s="489" t="str">
        <f t="shared" si="102"/>
        <v>2311403295訪問看護</v>
      </c>
      <c r="B6571" s="489">
        <v>2311403295</v>
      </c>
      <c r="C6571" s="489" t="s">
        <v>2102</v>
      </c>
      <c r="D6571" s="489" t="s">
        <v>15356</v>
      </c>
    </row>
    <row r="6572" spans="1:4">
      <c r="A6572" s="489" t="str">
        <f t="shared" si="102"/>
        <v>2311403337介護予防訪問リハビリテーション</v>
      </c>
      <c r="B6572" s="489">
        <v>2311403337</v>
      </c>
      <c r="C6572" s="489" t="s">
        <v>2108</v>
      </c>
      <c r="D6572" s="489" t="s">
        <v>15357</v>
      </c>
    </row>
    <row r="6573" spans="1:4">
      <c r="A6573" s="489" t="str">
        <f t="shared" si="102"/>
        <v>2311403337介護予防訪問看護</v>
      </c>
      <c r="B6573" s="489">
        <v>2311403337</v>
      </c>
      <c r="C6573" s="489" t="s">
        <v>2103</v>
      </c>
      <c r="D6573" s="489" t="s">
        <v>15357</v>
      </c>
    </row>
    <row r="6574" spans="1:4">
      <c r="A6574" s="489" t="str">
        <f t="shared" si="102"/>
        <v>2311403337訪問リハビリテーション</v>
      </c>
      <c r="B6574" s="489">
        <v>2311403337</v>
      </c>
      <c r="C6574" s="489" t="s">
        <v>2104</v>
      </c>
      <c r="D6574" s="489" t="s">
        <v>15357</v>
      </c>
    </row>
    <row r="6575" spans="1:4">
      <c r="A6575" s="489" t="str">
        <f t="shared" si="102"/>
        <v>2311403337訪問看護</v>
      </c>
      <c r="B6575" s="489">
        <v>2311403337</v>
      </c>
      <c r="C6575" s="489" t="s">
        <v>2102</v>
      </c>
      <c r="D6575" s="489" t="s">
        <v>15357</v>
      </c>
    </row>
    <row r="6576" spans="1:4">
      <c r="A6576" s="489" t="str">
        <f t="shared" si="102"/>
        <v>2311403352介護予防訪問リハビリテーション</v>
      </c>
      <c r="B6576" s="489">
        <v>2311403352</v>
      </c>
      <c r="C6576" s="489" t="s">
        <v>2108</v>
      </c>
      <c r="D6576" s="489" t="s">
        <v>15358</v>
      </c>
    </row>
    <row r="6577" spans="1:4">
      <c r="A6577" s="489" t="str">
        <f t="shared" si="102"/>
        <v>2311403352介護予防訪問看護</v>
      </c>
      <c r="B6577" s="489">
        <v>2311403352</v>
      </c>
      <c r="C6577" s="489" t="s">
        <v>2103</v>
      </c>
      <c r="D6577" s="489" t="s">
        <v>15358</v>
      </c>
    </row>
    <row r="6578" spans="1:4">
      <c r="A6578" s="489" t="str">
        <f t="shared" si="102"/>
        <v>2311403352訪問リハビリテーション</v>
      </c>
      <c r="B6578" s="489">
        <v>2311403352</v>
      </c>
      <c r="C6578" s="489" t="s">
        <v>2104</v>
      </c>
      <c r="D6578" s="489" t="s">
        <v>15358</v>
      </c>
    </row>
    <row r="6579" spans="1:4">
      <c r="A6579" s="489" t="str">
        <f t="shared" si="102"/>
        <v>2311403352訪問看護</v>
      </c>
      <c r="B6579" s="489">
        <v>2311403352</v>
      </c>
      <c r="C6579" s="489" t="s">
        <v>2102</v>
      </c>
      <c r="D6579" s="489" t="s">
        <v>15358</v>
      </c>
    </row>
    <row r="6580" spans="1:4">
      <c r="A6580" s="489" t="str">
        <f t="shared" si="102"/>
        <v>2311403360介護予防通所リハビリテーション</v>
      </c>
      <c r="B6580" s="489">
        <v>2311403360</v>
      </c>
      <c r="C6580" s="489" t="s">
        <v>2512</v>
      </c>
      <c r="D6580" s="489" t="s">
        <v>15359</v>
      </c>
    </row>
    <row r="6581" spans="1:4">
      <c r="A6581" s="489" t="str">
        <f t="shared" si="102"/>
        <v>2311403360介護予防訪問リハビリテーション</v>
      </c>
      <c r="B6581" s="489">
        <v>2311403360</v>
      </c>
      <c r="C6581" s="489" t="s">
        <v>2108</v>
      </c>
      <c r="D6581" s="489" t="s">
        <v>15359</v>
      </c>
    </row>
    <row r="6582" spans="1:4">
      <c r="A6582" s="489" t="str">
        <f t="shared" si="102"/>
        <v>2311403360介護予防訪問看護</v>
      </c>
      <c r="B6582" s="489">
        <v>2311403360</v>
      </c>
      <c r="C6582" s="489" t="s">
        <v>2103</v>
      </c>
      <c r="D6582" s="489" t="s">
        <v>15359</v>
      </c>
    </row>
    <row r="6583" spans="1:4">
      <c r="A6583" s="489" t="str">
        <f t="shared" si="102"/>
        <v>2311403360通所リハビリテーション</v>
      </c>
      <c r="B6583" s="489">
        <v>2311403360</v>
      </c>
      <c r="C6583" s="489" t="s">
        <v>2511</v>
      </c>
      <c r="D6583" s="489" t="s">
        <v>15359</v>
      </c>
    </row>
    <row r="6584" spans="1:4">
      <c r="A6584" s="489" t="str">
        <f t="shared" si="102"/>
        <v>2311403360訪問リハビリテーション</v>
      </c>
      <c r="B6584" s="489">
        <v>2311403360</v>
      </c>
      <c r="C6584" s="489" t="s">
        <v>2104</v>
      </c>
      <c r="D6584" s="489" t="s">
        <v>15359</v>
      </c>
    </row>
    <row r="6585" spans="1:4">
      <c r="A6585" s="489" t="str">
        <f t="shared" si="102"/>
        <v>2311403360訪問看護</v>
      </c>
      <c r="B6585" s="489">
        <v>2311403360</v>
      </c>
      <c r="C6585" s="489" t="s">
        <v>2102</v>
      </c>
      <c r="D6585" s="489" t="s">
        <v>15359</v>
      </c>
    </row>
    <row r="6586" spans="1:4">
      <c r="A6586" s="489" t="str">
        <f t="shared" si="102"/>
        <v>2311403378介護予防訪問リハビリテーション</v>
      </c>
      <c r="B6586" s="489">
        <v>2311403378</v>
      </c>
      <c r="C6586" s="489" t="s">
        <v>2108</v>
      </c>
      <c r="D6586" s="489" t="s">
        <v>15360</v>
      </c>
    </row>
    <row r="6587" spans="1:4">
      <c r="A6587" s="489" t="str">
        <f t="shared" si="102"/>
        <v>2311403378介護予防訪問看護</v>
      </c>
      <c r="B6587" s="489">
        <v>2311403378</v>
      </c>
      <c r="C6587" s="489" t="s">
        <v>2103</v>
      </c>
      <c r="D6587" s="489" t="s">
        <v>15360</v>
      </c>
    </row>
    <row r="6588" spans="1:4">
      <c r="A6588" s="489" t="str">
        <f t="shared" si="102"/>
        <v>2311403378訪問リハビリテーション</v>
      </c>
      <c r="B6588" s="489">
        <v>2311403378</v>
      </c>
      <c r="C6588" s="489" t="s">
        <v>2104</v>
      </c>
      <c r="D6588" s="489" t="s">
        <v>15360</v>
      </c>
    </row>
    <row r="6589" spans="1:4">
      <c r="A6589" s="489" t="str">
        <f t="shared" si="102"/>
        <v>2311403378訪問看護</v>
      </c>
      <c r="B6589" s="489">
        <v>2311403378</v>
      </c>
      <c r="C6589" s="489" t="s">
        <v>2102</v>
      </c>
      <c r="D6589" s="489" t="s">
        <v>15360</v>
      </c>
    </row>
    <row r="6590" spans="1:4">
      <c r="A6590" s="489" t="str">
        <f t="shared" si="102"/>
        <v>2311403386介護予防訪問リハビリテーション</v>
      </c>
      <c r="B6590" s="489">
        <v>2311403386</v>
      </c>
      <c r="C6590" s="489" t="s">
        <v>2108</v>
      </c>
      <c r="D6590" s="489" t="s">
        <v>15361</v>
      </c>
    </row>
    <row r="6591" spans="1:4">
      <c r="A6591" s="489" t="str">
        <f t="shared" si="102"/>
        <v>2311403386介護予防訪問看護</v>
      </c>
      <c r="B6591" s="489">
        <v>2311403386</v>
      </c>
      <c r="C6591" s="489" t="s">
        <v>2103</v>
      </c>
      <c r="D6591" s="489" t="s">
        <v>15361</v>
      </c>
    </row>
    <row r="6592" spans="1:4">
      <c r="A6592" s="489" t="str">
        <f t="shared" si="102"/>
        <v>2311403386訪問リハビリテーション</v>
      </c>
      <c r="B6592" s="489">
        <v>2311403386</v>
      </c>
      <c r="C6592" s="489" t="s">
        <v>2104</v>
      </c>
      <c r="D6592" s="489" t="s">
        <v>15361</v>
      </c>
    </row>
    <row r="6593" spans="1:4">
      <c r="A6593" s="489" t="str">
        <f t="shared" si="102"/>
        <v>2311403386訪問看護</v>
      </c>
      <c r="B6593" s="489">
        <v>2311403386</v>
      </c>
      <c r="C6593" s="489" t="s">
        <v>2102</v>
      </c>
      <c r="D6593" s="489" t="s">
        <v>15361</v>
      </c>
    </row>
    <row r="6594" spans="1:4">
      <c r="A6594" s="489" t="str">
        <f t="shared" ref="A6594:A6657" si="103">B6594&amp;C6594</f>
        <v>2311403394介護予防訪問リハビリテーション</v>
      </c>
      <c r="B6594" s="489">
        <v>2311403394</v>
      </c>
      <c r="C6594" s="489" t="s">
        <v>2108</v>
      </c>
      <c r="D6594" s="489" t="s">
        <v>15362</v>
      </c>
    </row>
    <row r="6595" spans="1:4">
      <c r="A6595" s="489" t="str">
        <f t="shared" si="103"/>
        <v>2311403394介護予防訪問看護</v>
      </c>
      <c r="B6595" s="489">
        <v>2311403394</v>
      </c>
      <c r="C6595" s="489" t="s">
        <v>2103</v>
      </c>
      <c r="D6595" s="489" t="s">
        <v>15362</v>
      </c>
    </row>
    <row r="6596" spans="1:4">
      <c r="A6596" s="489" t="str">
        <f t="shared" si="103"/>
        <v>2311403394訪問リハビリテーション</v>
      </c>
      <c r="B6596" s="489">
        <v>2311403394</v>
      </c>
      <c r="C6596" s="489" t="s">
        <v>2104</v>
      </c>
      <c r="D6596" s="489" t="s">
        <v>15362</v>
      </c>
    </row>
    <row r="6597" spans="1:4">
      <c r="A6597" s="489" t="str">
        <f t="shared" si="103"/>
        <v>2311403394訪問看護</v>
      </c>
      <c r="B6597" s="489">
        <v>2311403394</v>
      </c>
      <c r="C6597" s="489" t="s">
        <v>2102</v>
      </c>
      <c r="D6597" s="489" t="s">
        <v>15362</v>
      </c>
    </row>
    <row r="6598" spans="1:4">
      <c r="A6598" s="489" t="str">
        <f t="shared" si="103"/>
        <v>2311403402介護予防訪問リハビリテーション</v>
      </c>
      <c r="B6598" s="489">
        <v>2311403402</v>
      </c>
      <c r="C6598" s="489" t="s">
        <v>2108</v>
      </c>
      <c r="D6598" s="489" t="s">
        <v>15363</v>
      </c>
    </row>
    <row r="6599" spans="1:4">
      <c r="A6599" s="489" t="str">
        <f t="shared" si="103"/>
        <v>2311403402介護予防訪問看護</v>
      </c>
      <c r="B6599" s="489">
        <v>2311403402</v>
      </c>
      <c r="C6599" s="489" t="s">
        <v>2103</v>
      </c>
      <c r="D6599" s="489" t="s">
        <v>15363</v>
      </c>
    </row>
    <row r="6600" spans="1:4">
      <c r="A6600" s="489" t="str">
        <f t="shared" si="103"/>
        <v>2311403402訪問リハビリテーション</v>
      </c>
      <c r="B6600" s="489">
        <v>2311403402</v>
      </c>
      <c r="C6600" s="489" t="s">
        <v>2104</v>
      </c>
      <c r="D6600" s="489" t="s">
        <v>15363</v>
      </c>
    </row>
    <row r="6601" spans="1:4">
      <c r="A6601" s="489" t="str">
        <f t="shared" si="103"/>
        <v>2311403402訪問看護</v>
      </c>
      <c r="B6601" s="489">
        <v>2311403402</v>
      </c>
      <c r="C6601" s="489" t="s">
        <v>2102</v>
      </c>
      <c r="D6601" s="489" t="s">
        <v>15363</v>
      </c>
    </row>
    <row r="6602" spans="1:4">
      <c r="A6602" s="489" t="str">
        <f t="shared" si="103"/>
        <v>2311403436介護予防訪問リハビリテーション</v>
      </c>
      <c r="B6602" s="489">
        <v>2311403436</v>
      </c>
      <c r="C6602" s="489" t="s">
        <v>2108</v>
      </c>
      <c r="D6602" s="489" t="s">
        <v>15364</v>
      </c>
    </row>
    <row r="6603" spans="1:4">
      <c r="A6603" s="489" t="str">
        <f t="shared" si="103"/>
        <v>2311403436介護予防訪問看護</v>
      </c>
      <c r="B6603" s="489">
        <v>2311403436</v>
      </c>
      <c r="C6603" s="489" t="s">
        <v>2103</v>
      </c>
      <c r="D6603" s="489" t="s">
        <v>15364</v>
      </c>
    </row>
    <row r="6604" spans="1:4">
      <c r="A6604" s="489" t="str">
        <f t="shared" si="103"/>
        <v>2311403436訪問リハビリテーション</v>
      </c>
      <c r="B6604" s="489">
        <v>2311403436</v>
      </c>
      <c r="C6604" s="489" t="s">
        <v>2104</v>
      </c>
      <c r="D6604" s="489" t="s">
        <v>15364</v>
      </c>
    </row>
    <row r="6605" spans="1:4">
      <c r="A6605" s="489" t="str">
        <f t="shared" si="103"/>
        <v>2311403436訪問看護</v>
      </c>
      <c r="B6605" s="489">
        <v>2311403436</v>
      </c>
      <c r="C6605" s="489" t="s">
        <v>2102</v>
      </c>
      <c r="D6605" s="489" t="s">
        <v>15364</v>
      </c>
    </row>
    <row r="6606" spans="1:4">
      <c r="A6606" s="489" t="str">
        <f t="shared" si="103"/>
        <v>2311403444介護予防通所リハビリテーション</v>
      </c>
      <c r="B6606" s="489">
        <v>2311403444</v>
      </c>
      <c r="C6606" s="489" t="s">
        <v>2512</v>
      </c>
      <c r="D6606" s="489" t="s">
        <v>15365</v>
      </c>
    </row>
    <row r="6607" spans="1:4">
      <c r="A6607" s="489" t="str">
        <f t="shared" si="103"/>
        <v>2311403444介護予防訪問リハビリテーション</v>
      </c>
      <c r="B6607" s="489">
        <v>2311403444</v>
      </c>
      <c r="C6607" s="489" t="s">
        <v>2108</v>
      </c>
      <c r="D6607" s="489" t="s">
        <v>15365</v>
      </c>
    </row>
    <row r="6608" spans="1:4">
      <c r="A6608" s="489" t="str">
        <f t="shared" si="103"/>
        <v>2311403444介護予防訪問看護</v>
      </c>
      <c r="B6608" s="489">
        <v>2311403444</v>
      </c>
      <c r="C6608" s="489" t="s">
        <v>2103</v>
      </c>
      <c r="D6608" s="489" t="s">
        <v>15365</v>
      </c>
    </row>
    <row r="6609" spans="1:4">
      <c r="A6609" s="489" t="str">
        <f t="shared" si="103"/>
        <v>2311403444通所リハビリテーション</v>
      </c>
      <c r="B6609" s="489">
        <v>2311403444</v>
      </c>
      <c r="C6609" s="489" t="s">
        <v>2511</v>
      </c>
      <c r="D6609" s="489" t="s">
        <v>15365</v>
      </c>
    </row>
    <row r="6610" spans="1:4">
      <c r="A6610" s="489" t="str">
        <f t="shared" si="103"/>
        <v>2311403444訪問リハビリテーション</v>
      </c>
      <c r="B6610" s="489">
        <v>2311403444</v>
      </c>
      <c r="C6610" s="489" t="s">
        <v>2104</v>
      </c>
      <c r="D6610" s="489" t="s">
        <v>15365</v>
      </c>
    </row>
    <row r="6611" spans="1:4">
      <c r="A6611" s="489" t="str">
        <f t="shared" si="103"/>
        <v>2311403444訪問看護</v>
      </c>
      <c r="B6611" s="489">
        <v>2311403444</v>
      </c>
      <c r="C6611" s="489" t="s">
        <v>2102</v>
      </c>
      <c r="D6611" s="489" t="s">
        <v>15365</v>
      </c>
    </row>
    <row r="6612" spans="1:4">
      <c r="A6612" s="489" t="str">
        <f t="shared" si="103"/>
        <v>2311403451介護予防訪問リハビリテーション</v>
      </c>
      <c r="B6612" s="489">
        <v>2311403451</v>
      </c>
      <c r="C6612" s="489" t="s">
        <v>2108</v>
      </c>
      <c r="D6612" s="489" t="s">
        <v>15366</v>
      </c>
    </row>
    <row r="6613" spans="1:4">
      <c r="A6613" s="489" t="str">
        <f t="shared" si="103"/>
        <v>2311403451介護予防訪問看護</v>
      </c>
      <c r="B6613" s="489">
        <v>2311403451</v>
      </c>
      <c r="C6613" s="489" t="s">
        <v>2103</v>
      </c>
      <c r="D6613" s="489" t="s">
        <v>15366</v>
      </c>
    </row>
    <row r="6614" spans="1:4">
      <c r="A6614" s="489" t="str">
        <f t="shared" si="103"/>
        <v>2311403451訪問リハビリテーション</v>
      </c>
      <c r="B6614" s="489">
        <v>2311403451</v>
      </c>
      <c r="C6614" s="489" t="s">
        <v>2104</v>
      </c>
      <c r="D6614" s="489" t="s">
        <v>15366</v>
      </c>
    </row>
    <row r="6615" spans="1:4">
      <c r="A6615" s="489" t="str">
        <f t="shared" si="103"/>
        <v>2311403451訪問看護</v>
      </c>
      <c r="B6615" s="489">
        <v>2311403451</v>
      </c>
      <c r="C6615" s="489" t="s">
        <v>2102</v>
      </c>
      <c r="D6615" s="489" t="s">
        <v>15366</v>
      </c>
    </row>
    <row r="6616" spans="1:4">
      <c r="A6616" s="489" t="str">
        <f t="shared" si="103"/>
        <v>2311403477介護予防訪問リハビリテーション</v>
      </c>
      <c r="B6616" s="489">
        <v>2311403477</v>
      </c>
      <c r="C6616" s="489" t="s">
        <v>2108</v>
      </c>
      <c r="D6616" s="489" t="s">
        <v>15367</v>
      </c>
    </row>
    <row r="6617" spans="1:4">
      <c r="A6617" s="489" t="str">
        <f t="shared" si="103"/>
        <v>2311403477介護予防訪問看護</v>
      </c>
      <c r="B6617" s="489">
        <v>2311403477</v>
      </c>
      <c r="C6617" s="489" t="s">
        <v>2103</v>
      </c>
      <c r="D6617" s="489" t="s">
        <v>15367</v>
      </c>
    </row>
    <row r="6618" spans="1:4">
      <c r="A6618" s="489" t="str">
        <f t="shared" si="103"/>
        <v>2311403477訪問リハビリテーション</v>
      </c>
      <c r="B6618" s="489">
        <v>2311403477</v>
      </c>
      <c r="C6618" s="489" t="s">
        <v>2104</v>
      </c>
      <c r="D6618" s="489" t="s">
        <v>15367</v>
      </c>
    </row>
    <row r="6619" spans="1:4">
      <c r="A6619" s="489" t="str">
        <f t="shared" si="103"/>
        <v>2311403477訪問看護</v>
      </c>
      <c r="B6619" s="489">
        <v>2311403477</v>
      </c>
      <c r="C6619" s="489" t="s">
        <v>2102</v>
      </c>
      <c r="D6619" s="489" t="s">
        <v>15367</v>
      </c>
    </row>
    <row r="6620" spans="1:4">
      <c r="A6620" s="489" t="str">
        <f t="shared" si="103"/>
        <v>2311403477訪問看護</v>
      </c>
      <c r="B6620" s="489">
        <v>2311403477</v>
      </c>
      <c r="C6620" s="489" t="s">
        <v>2102</v>
      </c>
      <c r="D6620" s="489" t="s">
        <v>15367</v>
      </c>
    </row>
    <row r="6621" spans="1:4">
      <c r="A6621" s="489" t="str">
        <f t="shared" si="103"/>
        <v>2311403485介護予防訪問リハビリテーション</v>
      </c>
      <c r="B6621" s="489">
        <v>2311403485</v>
      </c>
      <c r="C6621" s="489" t="s">
        <v>2108</v>
      </c>
      <c r="D6621" s="489" t="s">
        <v>15368</v>
      </c>
    </row>
    <row r="6622" spans="1:4">
      <c r="A6622" s="489" t="str">
        <f t="shared" si="103"/>
        <v>2311403485介護予防訪問看護</v>
      </c>
      <c r="B6622" s="489">
        <v>2311403485</v>
      </c>
      <c r="C6622" s="489" t="s">
        <v>2103</v>
      </c>
      <c r="D6622" s="489" t="s">
        <v>15368</v>
      </c>
    </row>
    <row r="6623" spans="1:4">
      <c r="A6623" s="489" t="str">
        <f t="shared" si="103"/>
        <v>2311403485訪問リハビリテーション</v>
      </c>
      <c r="B6623" s="489">
        <v>2311403485</v>
      </c>
      <c r="C6623" s="489" t="s">
        <v>2104</v>
      </c>
      <c r="D6623" s="489" t="s">
        <v>15368</v>
      </c>
    </row>
    <row r="6624" spans="1:4">
      <c r="A6624" s="489" t="str">
        <f t="shared" si="103"/>
        <v>2311403485訪問看護</v>
      </c>
      <c r="B6624" s="489">
        <v>2311403485</v>
      </c>
      <c r="C6624" s="489" t="s">
        <v>2102</v>
      </c>
      <c r="D6624" s="489" t="s">
        <v>15368</v>
      </c>
    </row>
    <row r="6625" spans="1:4">
      <c r="A6625" s="489" t="str">
        <f t="shared" si="103"/>
        <v>2311403493介護予防訪問リハビリテーション</v>
      </c>
      <c r="B6625" s="489">
        <v>2311403493</v>
      </c>
      <c r="C6625" s="489" t="s">
        <v>2108</v>
      </c>
      <c r="D6625" s="489" t="s">
        <v>15369</v>
      </c>
    </row>
    <row r="6626" spans="1:4">
      <c r="A6626" s="489" t="str">
        <f t="shared" si="103"/>
        <v>2311403493介護予防訪問看護</v>
      </c>
      <c r="B6626" s="489">
        <v>2311403493</v>
      </c>
      <c r="C6626" s="489" t="s">
        <v>2103</v>
      </c>
      <c r="D6626" s="489" t="s">
        <v>15369</v>
      </c>
    </row>
    <row r="6627" spans="1:4">
      <c r="A6627" s="489" t="str">
        <f t="shared" si="103"/>
        <v>2311403493訪問リハビリテーション</v>
      </c>
      <c r="B6627" s="489">
        <v>2311403493</v>
      </c>
      <c r="C6627" s="489" t="s">
        <v>2104</v>
      </c>
      <c r="D6627" s="489" t="s">
        <v>15369</v>
      </c>
    </row>
    <row r="6628" spans="1:4">
      <c r="A6628" s="489" t="str">
        <f t="shared" si="103"/>
        <v>2311403493訪問看護</v>
      </c>
      <c r="B6628" s="489">
        <v>2311403493</v>
      </c>
      <c r="C6628" s="489" t="s">
        <v>2102</v>
      </c>
      <c r="D6628" s="489" t="s">
        <v>15369</v>
      </c>
    </row>
    <row r="6629" spans="1:4">
      <c r="A6629" s="489" t="str">
        <f t="shared" si="103"/>
        <v>2311403519介護予防訪問リハビリテーション</v>
      </c>
      <c r="B6629" s="489">
        <v>2311403519</v>
      </c>
      <c r="C6629" s="489" t="s">
        <v>2108</v>
      </c>
      <c r="D6629" s="489" t="s">
        <v>15370</v>
      </c>
    </row>
    <row r="6630" spans="1:4">
      <c r="A6630" s="489" t="str">
        <f t="shared" si="103"/>
        <v>2311403519介護予防訪問看護</v>
      </c>
      <c r="B6630" s="489">
        <v>2311403519</v>
      </c>
      <c r="C6630" s="489" t="s">
        <v>2103</v>
      </c>
      <c r="D6630" s="489" t="s">
        <v>15370</v>
      </c>
    </row>
    <row r="6631" spans="1:4">
      <c r="A6631" s="489" t="str">
        <f t="shared" si="103"/>
        <v>2311403519訪問リハビリテーション</v>
      </c>
      <c r="B6631" s="489">
        <v>2311403519</v>
      </c>
      <c r="C6631" s="489" t="s">
        <v>2104</v>
      </c>
      <c r="D6631" s="489" t="s">
        <v>15370</v>
      </c>
    </row>
    <row r="6632" spans="1:4">
      <c r="A6632" s="489" t="str">
        <f t="shared" si="103"/>
        <v>2311403519訪問看護</v>
      </c>
      <c r="B6632" s="489">
        <v>2311403519</v>
      </c>
      <c r="C6632" s="489" t="s">
        <v>2102</v>
      </c>
      <c r="D6632" s="489" t="s">
        <v>15370</v>
      </c>
    </row>
    <row r="6633" spans="1:4">
      <c r="A6633" s="489" t="str">
        <f t="shared" si="103"/>
        <v>2311403527介護予防訪問リハビリテーション</v>
      </c>
      <c r="B6633" s="489">
        <v>2311403527</v>
      </c>
      <c r="C6633" s="489" t="s">
        <v>2108</v>
      </c>
      <c r="D6633" s="489" t="s">
        <v>15371</v>
      </c>
    </row>
    <row r="6634" spans="1:4">
      <c r="A6634" s="489" t="str">
        <f t="shared" si="103"/>
        <v>2311403527介護予防訪問看護</v>
      </c>
      <c r="B6634" s="489">
        <v>2311403527</v>
      </c>
      <c r="C6634" s="489" t="s">
        <v>2103</v>
      </c>
      <c r="D6634" s="489" t="s">
        <v>15371</v>
      </c>
    </row>
    <row r="6635" spans="1:4">
      <c r="A6635" s="489" t="str">
        <f t="shared" si="103"/>
        <v>2311403527訪問リハビリテーション</v>
      </c>
      <c r="B6635" s="489">
        <v>2311403527</v>
      </c>
      <c r="C6635" s="489" t="s">
        <v>2104</v>
      </c>
      <c r="D6635" s="489" t="s">
        <v>15371</v>
      </c>
    </row>
    <row r="6636" spans="1:4">
      <c r="A6636" s="489" t="str">
        <f t="shared" si="103"/>
        <v>2311403527訪問看護</v>
      </c>
      <c r="B6636" s="489">
        <v>2311403527</v>
      </c>
      <c r="C6636" s="489" t="s">
        <v>2102</v>
      </c>
      <c r="D6636" s="489" t="s">
        <v>15371</v>
      </c>
    </row>
    <row r="6637" spans="1:4">
      <c r="A6637" s="489" t="str">
        <f t="shared" si="103"/>
        <v>2311403535介護予防訪問リハビリテーション</v>
      </c>
      <c r="B6637" s="489">
        <v>2311403535</v>
      </c>
      <c r="C6637" s="489" t="s">
        <v>2108</v>
      </c>
      <c r="D6637" s="489" t="s">
        <v>15372</v>
      </c>
    </row>
    <row r="6638" spans="1:4">
      <c r="A6638" s="489" t="str">
        <f t="shared" si="103"/>
        <v>2311403535介護予防訪問看護</v>
      </c>
      <c r="B6638" s="489">
        <v>2311403535</v>
      </c>
      <c r="C6638" s="489" t="s">
        <v>2103</v>
      </c>
      <c r="D6638" s="489" t="s">
        <v>15372</v>
      </c>
    </row>
    <row r="6639" spans="1:4">
      <c r="A6639" s="489" t="str">
        <f t="shared" si="103"/>
        <v>2311403535訪問リハビリテーション</v>
      </c>
      <c r="B6639" s="489">
        <v>2311403535</v>
      </c>
      <c r="C6639" s="489" t="s">
        <v>2104</v>
      </c>
      <c r="D6639" s="489" t="s">
        <v>15372</v>
      </c>
    </row>
    <row r="6640" spans="1:4">
      <c r="A6640" s="489" t="str">
        <f t="shared" si="103"/>
        <v>2311403535訪問看護</v>
      </c>
      <c r="B6640" s="489">
        <v>2311403535</v>
      </c>
      <c r="C6640" s="489" t="s">
        <v>2102</v>
      </c>
      <c r="D6640" s="489" t="s">
        <v>15372</v>
      </c>
    </row>
    <row r="6641" spans="1:4">
      <c r="A6641" s="489" t="str">
        <f t="shared" si="103"/>
        <v>2311403543介護予防訪問リハビリテーション</v>
      </c>
      <c r="B6641" s="489">
        <v>2311403543</v>
      </c>
      <c r="C6641" s="489" t="s">
        <v>2108</v>
      </c>
      <c r="D6641" s="489" t="s">
        <v>15373</v>
      </c>
    </row>
    <row r="6642" spans="1:4">
      <c r="A6642" s="489" t="str">
        <f t="shared" si="103"/>
        <v>2311403543介護予防訪問看護</v>
      </c>
      <c r="B6642" s="489">
        <v>2311403543</v>
      </c>
      <c r="C6642" s="489" t="s">
        <v>2103</v>
      </c>
      <c r="D6642" s="489" t="s">
        <v>15373</v>
      </c>
    </row>
    <row r="6643" spans="1:4">
      <c r="A6643" s="489" t="str">
        <f t="shared" si="103"/>
        <v>2311403543訪問リハビリテーション</v>
      </c>
      <c r="B6643" s="489">
        <v>2311403543</v>
      </c>
      <c r="C6643" s="489" t="s">
        <v>2104</v>
      </c>
      <c r="D6643" s="489" t="s">
        <v>15373</v>
      </c>
    </row>
    <row r="6644" spans="1:4">
      <c r="A6644" s="489" t="str">
        <f t="shared" si="103"/>
        <v>2311403543訪問看護</v>
      </c>
      <c r="B6644" s="489">
        <v>2311403543</v>
      </c>
      <c r="C6644" s="489" t="s">
        <v>2102</v>
      </c>
      <c r="D6644" s="489" t="s">
        <v>15373</v>
      </c>
    </row>
    <row r="6645" spans="1:4">
      <c r="A6645" s="489" t="str">
        <f t="shared" si="103"/>
        <v>2311403550介護予防訪問リハビリテーション</v>
      </c>
      <c r="B6645" s="489">
        <v>2311403550</v>
      </c>
      <c r="C6645" s="489" t="s">
        <v>2108</v>
      </c>
      <c r="D6645" s="489" t="s">
        <v>15374</v>
      </c>
    </row>
    <row r="6646" spans="1:4">
      <c r="A6646" s="489" t="str">
        <f t="shared" si="103"/>
        <v>2311403550介護予防訪問看護</v>
      </c>
      <c r="B6646" s="489">
        <v>2311403550</v>
      </c>
      <c r="C6646" s="489" t="s">
        <v>2103</v>
      </c>
      <c r="D6646" s="489" t="s">
        <v>15374</v>
      </c>
    </row>
    <row r="6647" spans="1:4">
      <c r="A6647" s="489" t="str">
        <f t="shared" si="103"/>
        <v>2311403550訪問リハビリテーション</v>
      </c>
      <c r="B6647" s="489">
        <v>2311403550</v>
      </c>
      <c r="C6647" s="489" t="s">
        <v>2104</v>
      </c>
      <c r="D6647" s="489" t="s">
        <v>15374</v>
      </c>
    </row>
    <row r="6648" spans="1:4">
      <c r="A6648" s="489" t="str">
        <f t="shared" si="103"/>
        <v>2311403550訪問看護</v>
      </c>
      <c r="B6648" s="489">
        <v>2311403550</v>
      </c>
      <c r="C6648" s="489" t="s">
        <v>2102</v>
      </c>
      <c r="D6648" s="489" t="s">
        <v>15374</v>
      </c>
    </row>
    <row r="6649" spans="1:4">
      <c r="A6649" s="489" t="str">
        <f t="shared" si="103"/>
        <v>2311403568介護予防訪問リハビリテーション</v>
      </c>
      <c r="B6649" s="489">
        <v>2311403568</v>
      </c>
      <c r="C6649" s="489" t="s">
        <v>2108</v>
      </c>
      <c r="D6649" s="489" t="s">
        <v>15375</v>
      </c>
    </row>
    <row r="6650" spans="1:4">
      <c r="A6650" s="489" t="str">
        <f t="shared" si="103"/>
        <v>2311403568介護予防訪問看護</v>
      </c>
      <c r="B6650" s="489">
        <v>2311403568</v>
      </c>
      <c r="C6650" s="489" t="s">
        <v>2103</v>
      </c>
      <c r="D6650" s="489" t="s">
        <v>15375</v>
      </c>
    </row>
    <row r="6651" spans="1:4">
      <c r="A6651" s="489" t="str">
        <f t="shared" si="103"/>
        <v>2311403568訪問リハビリテーション</v>
      </c>
      <c r="B6651" s="489">
        <v>2311403568</v>
      </c>
      <c r="C6651" s="489" t="s">
        <v>2104</v>
      </c>
      <c r="D6651" s="489" t="s">
        <v>15375</v>
      </c>
    </row>
    <row r="6652" spans="1:4">
      <c r="A6652" s="489" t="str">
        <f t="shared" si="103"/>
        <v>2311403568訪問看護</v>
      </c>
      <c r="B6652" s="489">
        <v>2311403568</v>
      </c>
      <c r="C6652" s="489" t="s">
        <v>2102</v>
      </c>
      <c r="D6652" s="489" t="s">
        <v>15375</v>
      </c>
    </row>
    <row r="6653" spans="1:4">
      <c r="A6653" s="489" t="str">
        <f t="shared" si="103"/>
        <v>2311403576介護予防訪問リハビリテーション</v>
      </c>
      <c r="B6653" s="489">
        <v>2311403576</v>
      </c>
      <c r="C6653" s="489" t="s">
        <v>2108</v>
      </c>
      <c r="D6653" s="489" t="s">
        <v>15376</v>
      </c>
    </row>
    <row r="6654" spans="1:4">
      <c r="A6654" s="489" t="str">
        <f t="shared" si="103"/>
        <v>2311403576介護予防訪問看護</v>
      </c>
      <c r="B6654" s="489">
        <v>2311403576</v>
      </c>
      <c r="C6654" s="489" t="s">
        <v>2103</v>
      </c>
      <c r="D6654" s="489" t="s">
        <v>15376</v>
      </c>
    </row>
    <row r="6655" spans="1:4">
      <c r="A6655" s="489" t="str">
        <f t="shared" si="103"/>
        <v>2311403576訪問リハビリテーション</v>
      </c>
      <c r="B6655" s="489">
        <v>2311403576</v>
      </c>
      <c r="C6655" s="489" t="s">
        <v>2104</v>
      </c>
      <c r="D6655" s="489" t="s">
        <v>15376</v>
      </c>
    </row>
    <row r="6656" spans="1:4">
      <c r="A6656" s="489" t="str">
        <f t="shared" si="103"/>
        <v>2311403576訪問看護</v>
      </c>
      <c r="B6656" s="489">
        <v>2311403576</v>
      </c>
      <c r="C6656" s="489" t="s">
        <v>2102</v>
      </c>
      <c r="D6656" s="489" t="s">
        <v>15376</v>
      </c>
    </row>
    <row r="6657" spans="1:4">
      <c r="A6657" s="489" t="str">
        <f t="shared" si="103"/>
        <v>2311403592介護予防訪問リハビリテーション</v>
      </c>
      <c r="B6657" s="489">
        <v>2311403592</v>
      </c>
      <c r="C6657" s="489" t="s">
        <v>2108</v>
      </c>
      <c r="D6657" s="489" t="s">
        <v>15377</v>
      </c>
    </row>
    <row r="6658" spans="1:4">
      <c r="A6658" s="489" t="str">
        <f t="shared" ref="A6658:A6721" si="104">B6658&amp;C6658</f>
        <v>2311403592介護予防訪問看護</v>
      </c>
      <c r="B6658" s="489">
        <v>2311403592</v>
      </c>
      <c r="C6658" s="489" t="s">
        <v>2103</v>
      </c>
      <c r="D6658" s="489" t="s">
        <v>15377</v>
      </c>
    </row>
    <row r="6659" spans="1:4">
      <c r="A6659" s="489" t="str">
        <f t="shared" si="104"/>
        <v>2311403592訪問リハビリテーション</v>
      </c>
      <c r="B6659" s="489">
        <v>2311403592</v>
      </c>
      <c r="C6659" s="489" t="s">
        <v>2104</v>
      </c>
      <c r="D6659" s="489" t="s">
        <v>15377</v>
      </c>
    </row>
    <row r="6660" spans="1:4">
      <c r="A6660" s="489" t="str">
        <f t="shared" si="104"/>
        <v>2311403592訪問看護</v>
      </c>
      <c r="B6660" s="489">
        <v>2311403592</v>
      </c>
      <c r="C6660" s="489" t="s">
        <v>2102</v>
      </c>
      <c r="D6660" s="489" t="s">
        <v>15377</v>
      </c>
    </row>
    <row r="6661" spans="1:4">
      <c r="A6661" s="489" t="str">
        <f t="shared" si="104"/>
        <v>2311403600介護予防訪問リハビリテーション</v>
      </c>
      <c r="B6661" s="489">
        <v>2311403600</v>
      </c>
      <c r="C6661" s="489" t="s">
        <v>2108</v>
      </c>
      <c r="D6661" s="489" t="s">
        <v>15378</v>
      </c>
    </row>
    <row r="6662" spans="1:4">
      <c r="A6662" s="489" t="str">
        <f t="shared" si="104"/>
        <v>2311403600介護予防訪問看護</v>
      </c>
      <c r="B6662" s="489">
        <v>2311403600</v>
      </c>
      <c r="C6662" s="489" t="s">
        <v>2103</v>
      </c>
      <c r="D6662" s="489" t="s">
        <v>15378</v>
      </c>
    </row>
    <row r="6663" spans="1:4">
      <c r="A6663" s="489" t="str">
        <f t="shared" si="104"/>
        <v>2311403600訪問リハビリテーション</v>
      </c>
      <c r="B6663" s="489">
        <v>2311403600</v>
      </c>
      <c r="C6663" s="489" t="s">
        <v>2104</v>
      </c>
      <c r="D6663" s="489" t="s">
        <v>15378</v>
      </c>
    </row>
    <row r="6664" spans="1:4">
      <c r="A6664" s="489" t="str">
        <f t="shared" si="104"/>
        <v>2311403600訪問看護</v>
      </c>
      <c r="B6664" s="489">
        <v>2311403600</v>
      </c>
      <c r="C6664" s="489" t="s">
        <v>2102</v>
      </c>
      <c r="D6664" s="489" t="s">
        <v>15378</v>
      </c>
    </row>
    <row r="6665" spans="1:4">
      <c r="A6665" s="489" t="str">
        <f t="shared" si="104"/>
        <v>2311403618介護予防訪問リハビリテーション</v>
      </c>
      <c r="B6665" s="489">
        <v>2311403618</v>
      </c>
      <c r="C6665" s="489" t="s">
        <v>2108</v>
      </c>
      <c r="D6665" s="489" t="s">
        <v>15379</v>
      </c>
    </row>
    <row r="6666" spans="1:4">
      <c r="A6666" s="489" t="str">
        <f t="shared" si="104"/>
        <v>2311403618介護予防訪問看護</v>
      </c>
      <c r="B6666" s="489">
        <v>2311403618</v>
      </c>
      <c r="C6666" s="489" t="s">
        <v>2103</v>
      </c>
      <c r="D6666" s="489" t="s">
        <v>15379</v>
      </c>
    </row>
    <row r="6667" spans="1:4">
      <c r="A6667" s="489" t="str">
        <f t="shared" si="104"/>
        <v>2311403618訪問リハビリテーション</v>
      </c>
      <c r="B6667" s="489">
        <v>2311403618</v>
      </c>
      <c r="C6667" s="489" t="s">
        <v>2104</v>
      </c>
      <c r="D6667" s="489" t="s">
        <v>15379</v>
      </c>
    </row>
    <row r="6668" spans="1:4">
      <c r="A6668" s="489" t="str">
        <f t="shared" si="104"/>
        <v>2311403618訪問看護</v>
      </c>
      <c r="B6668" s="489">
        <v>2311403618</v>
      </c>
      <c r="C6668" s="489" t="s">
        <v>2102</v>
      </c>
      <c r="D6668" s="489" t="s">
        <v>15379</v>
      </c>
    </row>
    <row r="6669" spans="1:4">
      <c r="A6669" s="489" t="str">
        <f t="shared" si="104"/>
        <v>2311403626介護予防訪問リハビリテーション</v>
      </c>
      <c r="B6669" s="489">
        <v>2311403626</v>
      </c>
      <c r="C6669" s="489" t="s">
        <v>2108</v>
      </c>
      <c r="D6669" s="489" t="s">
        <v>15380</v>
      </c>
    </row>
    <row r="6670" spans="1:4">
      <c r="A6670" s="489" t="str">
        <f t="shared" si="104"/>
        <v>2311403626介護予防訪問看護</v>
      </c>
      <c r="B6670" s="489">
        <v>2311403626</v>
      </c>
      <c r="C6670" s="489" t="s">
        <v>2103</v>
      </c>
      <c r="D6670" s="489" t="s">
        <v>15380</v>
      </c>
    </row>
    <row r="6671" spans="1:4">
      <c r="A6671" s="489" t="str">
        <f t="shared" si="104"/>
        <v>2311403626訪問リハビリテーション</v>
      </c>
      <c r="B6671" s="489">
        <v>2311403626</v>
      </c>
      <c r="C6671" s="489" t="s">
        <v>2104</v>
      </c>
      <c r="D6671" s="489" t="s">
        <v>15380</v>
      </c>
    </row>
    <row r="6672" spans="1:4">
      <c r="A6672" s="489" t="str">
        <f t="shared" si="104"/>
        <v>2311403626訪問看護</v>
      </c>
      <c r="B6672" s="489">
        <v>2311403626</v>
      </c>
      <c r="C6672" s="489" t="s">
        <v>2102</v>
      </c>
      <c r="D6672" s="489" t="s">
        <v>15380</v>
      </c>
    </row>
    <row r="6673" spans="1:4">
      <c r="A6673" s="489" t="str">
        <f t="shared" si="104"/>
        <v>2311403634介護予防訪問リハビリテーション</v>
      </c>
      <c r="B6673" s="489">
        <v>2311403634</v>
      </c>
      <c r="C6673" s="489" t="s">
        <v>2108</v>
      </c>
      <c r="D6673" s="489" t="s">
        <v>15381</v>
      </c>
    </row>
    <row r="6674" spans="1:4">
      <c r="A6674" s="489" t="str">
        <f t="shared" si="104"/>
        <v>2311403634介護予防訪問看護</v>
      </c>
      <c r="B6674" s="489">
        <v>2311403634</v>
      </c>
      <c r="C6674" s="489" t="s">
        <v>2103</v>
      </c>
      <c r="D6674" s="489" t="s">
        <v>15381</v>
      </c>
    </row>
    <row r="6675" spans="1:4">
      <c r="A6675" s="489" t="str">
        <f t="shared" si="104"/>
        <v>2311403634訪問リハビリテーション</v>
      </c>
      <c r="B6675" s="489">
        <v>2311403634</v>
      </c>
      <c r="C6675" s="489" t="s">
        <v>2104</v>
      </c>
      <c r="D6675" s="489" t="s">
        <v>15381</v>
      </c>
    </row>
    <row r="6676" spans="1:4">
      <c r="A6676" s="489" t="str">
        <f t="shared" si="104"/>
        <v>2311403634訪問看護</v>
      </c>
      <c r="B6676" s="489">
        <v>2311403634</v>
      </c>
      <c r="C6676" s="489" t="s">
        <v>2102</v>
      </c>
      <c r="D6676" s="489" t="s">
        <v>15381</v>
      </c>
    </row>
    <row r="6677" spans="1:4">
      <c r="A6677" s="489" t="str">
        <f t="shared" si="104"/>
        <v>2311403642介護予防訪問リハビリテーション</v>
      </c>
      <c r="B6677" s="489">
        <v>2311403642</v>
      </c>
      <c r="C6677" s="489" t="s">
        <v>2108</v>
      </c>
      <c r="D6677" s="489" t="s">
        <v>15382</v>
      </c>
    </row>
    <row r="6678" spans="1:4">
      <c r="A6678" s="489" t="str">
        <f t="shared" si="104"/>
        <v>2311403642介護予防訪問看護</v>
      </c>
      <c r="B6678" s="489">
        <v>2311403642</v>
      </c>
      <c r="C6678" s="489" t="s">
        <v>2103</v>
      </c>
      <c r="D6678" s="489" t="s">
        <v>15382</v>
      </c>
    </row>
    <row r="6679" spans="1:4">
      <c r="A6679" s="489" t="str">
        <f t="shared" si="104"/>
        <v>2311403642訪問リハビリテーション</v>
      </c>
      <c r="B6679" s="489">
        <v>2311403642</v>
      </c>
      <c r="C6679" s="489" t="s">
        <v>2104</v>
      </c>
      <c r="D6679" s="489" t="s">
        <v>15382</v>
      </c>
    </row>
    <row r="6680" spans="1:4">
      <c r="A6680" s="489" t="str">
        <f t="shared" si="104"/>
        <v>2311403642訪問看護</v>
      </c>
      <c r="B6680" s="489">
        <v>2311403642</v>
      </c>
      <c r="C6680" s="489" t="s">
        <v>2102</v>
      </c>
      <c r="D6680" s="489" t="s">
        <v>15382</v>
      </c>
    </row>
    <row r="6681" spans="1:4">
      <c r="A6681" s="489" t="str">
        <f t="shared" si="104"/>
        <v>2311403659介護予防訪問リハビリテーション</v>
      </c>
      <c r="B6681" s="489">
        <v>2311403659</v>
      </c>
      <c r="C6681" s="489" t="s">
        <v>2108</v>
      </c>
      <c r="D6681" s="489" t="s">
        <v>15383</v>
      </c>
    </row>
    <row r="6682" spans="1:4">
      <c r="A6682" s="489" t="str">
        <f t="shared" si="104"/>
        <v>2311403659介護予防訪問看護</v>
      </c>
      <c r="B6682" s="489">
        <v>2311403659</v>
      </c>
      <c r="C6682" s="489" t="s">
        <v>2103</v>
      </c>
      <c r="D6682" s="489" t="s">
        <v>15383</v>
      </c>
    </row>
    <row r="6683" spans="1:4">
      <c r="A6683" s="489" t="str">
        <f t="shared" si="104"/>
        <v>2311403659訪問リハビリテーション</v>
      </c>
      <c r="B6683" s="489">
        <v>2311403659</v>
      </c>
      <c r="C6683" s="489" t="s">
        <v>2104</v>
      </c>
      <c r="D6683" s="489" t="s">
        <v>15383</v>
      </c>
    </row>
    <row r="6684" spans="1:4">
      <c r="A6684" s="489" t="str">
        <f t="shared" si="104"/>
        <v>2311403659訪問看護</v>
      </c>
      <c r="B6684" s="489">
        <v>2311403659</v>
      </c>
      <c r="C6684" s="489" t="s">
        <v>2102</v>
      </c>
      <c r="D6684" s="489" t="s">
        <v>15383</v>
      </c>
    </row>
    <row r="6685" spans="1:4">
      <c r="A6685" s="489" t="str">
        <f t="shared" si="104"/>
        <v>2311403667介護予防訪問リハビリテーション</v>
      </c>
      <c r="B6685" s="489">
        <v>2311403667</v>
      </c>
      <c r="C6685" s="489" t="s">
        <v>2108</v>
      </c>
      <c r="D6685" s="489" t="s">
        <v>15384</v>
      </c>
    </row>
    <row r="6686" spans="1:4">
      <c r="A6686" s="489" t="str">
        <f t="shared" si="104"/>
        <v>2311403667介護予防訪問看護</v>
      </c>
      <c r="B6686" s="489">
        <v>2311403667</v>
      </c>
      <c r="C6686" s="489" t="s">
        <v>2103</v>
      </c>
      <c r="D6686" s="489" t="s">
        <v>15384</v>
      </c>
    </row>
    <row r="6687" spans="1:4">
      <c r="A6687" s="489" t="str">
        <f t="shared" si="104"/>
        <v>2311403667訪問リハビリテーション</v>
      </c>
      <c r="B6687" s="489">
        <v>2311403667</v>
      </c>
      <c r="C6687" s="489" t="s">
        <v>2104</v>
      </c>
      <c r="D6687" s="489" t="s">
        <v>15384</v>
      </c>
    </row>
    <row r="6688" spans="1:4">
      <c r="A6688" s="489" t="str">
        <f t="shared" si="104"/>
        <v>2311403667訪問看護</v>
      </c>
      <c r="B6688" s="489">
        <v>2311403667</v>
      </c>
      <c r="C6688" s="489" t="s">
        <v>2102</v>
      </c>
      <c r="D6688" s="489" t="s">
        <v>15384</v>
      </c>
    </row>
    <row r="6689" spans="1:4">
      <c r="A6689" s="489" t="str">
        <f t="shared" si="104"/>
        <v>2311403675介護予防訪問リハビリテーション</v>
      </c>
      <c r="B6689" s="489">
        <v>2311403675</v>
      </c>
      <c r="C6689" s="489" t="s">
        <v>2108</v>
      </c>
      <c r="D6689" s="489" t="s">
        <v>15385</v>
      </c>
    </row>
    <row r="6690" spans="1:4">
      <c r="A6690" s="489" t="str">
        <f t="shared" si="104"/>
        <v>2311403675介護予防訪問看護</v>
      </c>
      <c r="B6690" s="489">
        <v>2311403675</v>
      </c>
      <c r="C6690" s="489" t="s">
        <v>2103</v>
      </c>
      <c r="D6690" s="489" t="s">
        <v>15385</v>
      </c>
    </row>
    <row r="6691" spans="1:4">
      <c r="A6691" s="489" t="str">
        <f t="shared" si="104"/>
        <v>2311403675訪問リハビリテーション</v>
      </c>
      <c r="B6691" s="489">
        <v>2311403675</v>
      </c>
      <c r="C6691" s="489" t="s">
        <v>2104</v>
      </c>
      <c r="D6691" s="489" t="s">
        <v>15385</v>
      </c>
    </row>
    <row r="6692" spans="1:4">
      <c r="A6692" s="489" t="str">
        <f t="shared" si="104"/>
        <v>2311403675訪問看護</v>
      </c>
      <c r="B6692" s="489">
        <v>2311403675</v>
      </c>
      <c r="C6692" s="489" t="s">
        <v>2102</v>
      </c>
      <c r="D6692" s="489" t="s">
        <v>15385</v>
      </c>
    </row>
    <row r="6693" spans="1:4">
      <c r="A6693" s="489" t="str">
        <f t="shared" si="104"/>
        <v>2311403683介護予防訪問リハビリテーション</v>
      </c>
      <c r="B6693" s="489">
        <v>2311403683</v>
      </c>
      <c r="C6693" s="489" t="s">
        <v>2108</v>
      </c>
      <c r="D6693" s="489" t="s">
        <v>15386</v>
      </c>
    </row>
    <row r="6694" spans="1:4">
      <c r="A6694" s="489" t="str">
        <f t="shared" si="104"/>
        <v>2311403683介護予防訪問看護</v>
      </c>
      <c r="B6694" s="489">
        <v>2311403683</v>
      </c>
      <c r="C6694" s="489" t="s">
        <v>2103</v>
      </c>
      <c r="D6694" s="489" t="s">
        <v>15386</v>
      </c>
    </row>
    <row r="6695" spans="1:4">
      <c r="A6695" s="489" t="str">
        <f t="shared" si="104"/>
        <v>2311403683訪問リハビリテーション</v>
      </c>
      <c r="B6695" s="489">
        <v>2311403683</v>
      </c>
      <c r="C6695" s="489" t="s">
        <v>2104</v>
      </c>
      <c r="D6695" s="489" t="s">
        <v>15386</v>
      </c>
    </row>
    <row r="6696" spans="1:4">
      <c r="A6696" s="489" t="str">
        <f t="shared" si="104"/>
        <v>2311403683訪問看護</v>
      </c>
      <c r="B6696" s="489">
        <v>2311403683</v>
      </c>
      <c r="C6696" s="489" t="s">
        <v>2102</v>
      </c>
      <c r="D6696" s="489" t="s">
        <v>15386</v>
      </c>
    </row>
    <row r="6697" spans="1:4">
      <c r="A6697" s="489" t="str">
        <f t="shared" si="104"/>
        <v>2311403709介護予防訪問リハビリテーション</v>
      </c>
      <c r="B6697" s="489">
        <v>2311403709</v>
      </c>
      <c r="C6697" s="489" t="s">
        <v>2108</v>
      </c>
      <c r="D6697" s="489" t="s">
        <v>15387</v>
      </c>
    </row>
    <row r="6698" spans="1:4">
      <c r="A6698" s="489" t="str">
        <f t="shared" si="104"/>
        <v>2311403709介護予防訪問看護</v>
      </c>
      <c r="B6698" s="489">
        <v>2311403709</v>
      </c>
      <c r="C6698" s="489" t="s">
        <v>2103</v>
      </c>
      <c r="D6698" s="489" t="s">
        <v>15387</v>
      </c>
    </row>
    <row r="6699" spans="1:4">
      <c r="A6699" s="489" t="str">
        <f t="shared" si="104"/>
        <v>2311403709訪問リハビリテーション</v>
      </c>
      <c r="B6699" s="489">
        <v>2311403709</v>
      </c>
      <c r="C6699" s="489" t="s">
        <v>2104</v>
      </c>
      <c r="D6699" s="489" t="s">
        <v>15387</v>
      </c>
    </row>
    <row r="6700" spans="1:4">
      <c r="A6700" s="489" t="str">
        <f t="shared" si="104"/>
        <v>2311403709訪問看護</v>
      </c>
      <c r="B6700" s="489">
        <v>2311403709</v>
      </c>
      <c r="C6700" s="489" t="s">
        <v>2102</v>
      </c>
      <c r="D6700" s="489" t="s">
        <v>15387</v>
      </c>
    </row>
    <row r="6701" spans="1:4">
      <c r="A6701" s="489" t="str">
        <f t="shared" si="104"/>
        <v>2311403725介護予防訪問リハビリテーション</v>
      </c>
      <c r="B6701" s="489">
        <v>2311403725</v>
      </c>
      <c r="C6701" s="489" t="s">
        <v>2108</v>
      </c>
      <c r="D6701" s="489" t="s">
        <v>15388</v>
      </c>
    </row>
    <row r="6702" spans="1:4">
      <c r="A6702" s="489" t="str">
        <f t="shared" si="104"/>
        <v>2311403725介護予防訪問看護</v>
      </c>
      <c r="B6702" s="489">
        <v>2311403725</v>
      </c>
      <c r="C6702" s="489" t="s">
        <v>2103</v>
      </c>
      <c r="D6702" s="489" t="s">
        <v>15388</v>
      </c>
    </row>
    <row r="6703" spans="1:4">
      <c r="A6703" s="489" t="str">
        <f t="shared" si="104"/>
        <v>2311403725訪問リハビリテーション</v>
      </c>
      <c r="B6703" s="489">
        <v>2311403725</v>
      </c>
      <c r="C6703" s="489" t="s">
        <v>2104</v>
      </c>
      <c r="D6703" s="489" t="s">
        <v>15388</v>
      </c>
    </row>
    <row r="6704" spans="1:4">
      <c r="A6704" s="489" t="str">
        <f t="shared" si="104"/>
        <v>2311403725訪問看護</v>
      </c>
      <c r="B6704" s="489">
        <v>2311403725</v>
      </c>
      <c r="C6704" s="489" t="s">
        <v>2102</v>
      </c>
      <c r="D6704" s="489" t="s">
        <v>15388</v>
      </c>
    </row>
    <row r="6705" spans="1:4">
      <c r="A6705" s="489" t="str">
        <f t="shared" si="104"/>
        <v>2311403733介護予防訪問リハビリテーション</v>
      </c>
      <c r="B6705" s="489">
        <v>2311403733</v>
      </c>
      <c r="C6705" s="489" t="s">
        <v>2108</v>
      </c>
      <c r="D6705" s="489" t="s">
        <v>15389</v>
      </c>
    </row>
    <row r="6706" spans="1:4">
      <c r="A6706" s="489" t="str">
        <f t="shared" si="104"/>
        <v>2311403733介護予防訪問看護</v>
      </c>
      <c r="B6706" s="489">
        <v>2311403733</v>
      </c>
      <c r="C6706" s="489" t="s">
        <v>2103</v>
      </c>
      <c r="D6706" s="489" t="s">
        <v>15389</v>
      </c>
    </row>
    <row r="6707" spans="1:4">
      <c r="A6707" s="489" t="str">
        <f t="shared" si="104"/>
        <v>2311403733訪問リハビリテーション</v>
      </c>
      <c r="B6707" s="489">
        <v>2311403733</v>
      </c>
      <c r="C6707" s="489" t="s">
        <v>2104</v>
      </c>
      <c r="D6707" s="489" t="s">
        <v>15389</v>
      </c>
    </row>
    <row r="6708" spans="1:4">
      <c r="A6708" s="489" t="str">
        <f t="shared" si="104"/>
        <v>2311403733訪問看護</v>
      </c>
      <c r="B6708" s="489">
        <v>2311403733</v>
      </c>
      <c r="C6708" s="489" t="s">
        <v>2102</v>
      </c>
      <c r="D6708" s="489" t="s">
        <v>15389</v>
      </c>
    </row>
    <row r="6709" spans="1:4">
      <c r="A6709" s="489" t="str">
        <f t="shared" si="104"/>
        <v>2311403741介護予防訪問リハビリテーション</v>
      </c>
      <c r="B6709" s="489">
        <v>2311403741</v>
      </c>
      <c r="C6709" s="489" t="s">
        <v>2108</v>
      </c>
      <c r="D6709" s="489" t="s">
        <v>15390</v>
      </c>
    </row>
    <row r="6710" spans="1:4">
      <c r="A6710" s="489" t="str">
        <f t="shared" si="104"/>
        <v>2311403741介護予防訪問看護</v>
      </c>
      <c r="B6710" s="489">
        <v>2311403741</v>
      </c>
      <c r="C6710" s="489" t="s">
        <v>2103</v>
      </c>
      <c r="D6710" s="489" t="s">
        <v>15390</v>
      </c>
    </row>
    <row r="6711" spans="1:4">
      <c r="A6711" s="489" t="str">
        <f t="shared" si="104"/>
        <v>2311403741訪問リハビリテーション</v>
      </c>
      <c r="B6711" s="489">
        <v>2311403741</v>
      </c>
      <c r="C6711" s="489" t="s">
        <v>2104</v>
      </c>
      <c r="D6711" s="489" t="s">
        <v>15390</v>
      </c>
    </row>
    <row r="6712" spans="1:4">
      <c r="A6712" s="489" t="str">
        <f t="shared" si="104"/>
        <v>2311403741訪問看護</v>
      </c>
      <c r="B6712" s="489">
        <v>2311403741</v>
      </c>
      <c r="C6712" s="489" t="s">
        <v>2102</v>
      </c>
      <c r="D6712" s="489" t="s">
        <v>15390</v>
      </c>
    </row>
    <row r="6713" spans="1:4">
      <c r="A6713" s="489" t="str">
        <f t="shared" si="104"/>
        <v>2311403758介護予防訪問リハビリテーション</v>
      </c>
      <c r="B6713" s="489">
        <v>2311403758</v>
      </c>
      <c r="C6713" s="489" t="s">
        <v>2108</v>
      </c>
      <c r="D6713" s="489" t="s">
        <v>15391</v>
      </c>
    </row>
    <row r="6714" spans="1:4">
      <c r="A6714" s="489" t="str">
        <f t="shared" si="104"/>
        <v>2311403758介護予防訪問看護</v>
      </c>
      <c r="B6714" s="489">
        <v>2311403758</v>
      </c>
      <c r="C6714" s="489" t="s">
        <v>2103</v>
      </c>
      <c r="D6714" s="489" t="s">
        <v>15391</v>
      </c>
    </row>
    <row r="6715" spans="1:4">
      <c r="A6715" s="489" t="str">
        <f t="shared" si="104"/>
        <v>2311403758訪問リハビリテーション</v>
      </c>
      <c r="B6715" s="489">
        <v>2311403758</v>
      </c>
      <c r="C6715" s="489" t="s">
        <v>2104</v>
      </c>
      <c r="D6715" s="489" t="s">
        <v>15391</v>
      </c>
    </row>
    <row r="6716" spans="1:4">
      <c r="A6716" s="489" t="str">
        <f t="shared" si="104"/>
        <v>2311403758訪問看護</v>
      </c>
      <c r="B6716" s="489">
        <v>2311403758</v>
      </c>
      <c r="C6716" s="489" t="s">
        <v>2102</v>
      </c>
      <c r="D6716" s="489" t="s">
        <v>15391</v>
      </c>
    </row>
    <row r="6717" spans="1:4">
      <c r="A6717" s="489" t="str">
        <f t="shared" si="104"/>
        <v>2311403766介護予防訪問リハビリテーション</v>
      </c>
      <c r="B6717" s="489">
        <v>2311403766</v>
      </c>
      <c r="C6717" s="489" t="s">
        <v>2108</v>
      </c>
      <c r="D6717" s="489" t="s">
        <v>15392</v>
      </c>
    </row>
    <row r="6718" spans="1:4">
      <c r="A6718" s="489" t="str">
        <f t="shared" si="104"/>
        <v>2311403766介護予防訪問看護</v>
      </c>
      <c r="B6718" s="489">
        <v>2311403766</v>
      </c>
      <c r="C6718" s="489" t="s">
        <v>2103</v>
      </c>
      <c r="D6718" s="489" t="s">
        <v>15392</v>
      </c>
    </row>
    <row r="6719" spans="1:4">
      <c r="A6719" s="489" t="str">
        <f t="shared" si="104"/>
        <v>2311403766訪問リハビリテーション</v>
      </c>
      <c r="B6719" s="489">
        <v>2311403766</v>
      </c>
      <c r="C6719" s="489" t="s">
        <v>2104</v>
      </c>
      <c r="D6719" s="489" t="s">
        <v>15392</v>
      </c>
    </row>
    <row r="6720" spans="1:4">
      <c r="A6720" s="489" t="str">
        <f t="shared" si="104"/>
        <v>2311403766訪問看護</v>
      </c>
      <c r="B6720" s="489">
        <v>2311403766</v>
      </c>
      <c r="C6720" s="489" t="s">
        <v>2102</v>
      </c>
      <c r="D6720" s="489" t="s">
        <v>15392</v>
      </c>
    </row>
    <row r="6721" spans="1:4">
      <c r="A6721" s="489" t="str">
        <f t="shared" si="104"/>
        <v>2311403774介護予防訪問リハビリテーション</v>
      </c>
      <c r="B6721" s="489">
        <v>2311403774</v>
      </c>
      <c r="C6721" s="489" t="s">
        <v>2108</v>
      </c>
      <c r="D6721" s="489" t="s">
        <v>15393</v>
      </c>
    </row>
    <row r="6722" spans="1:4">
      <c r="A6722" s="489" t="str">
        <f t="shared" ref="A6722:A6785" si="105">B6722&amp;C6722</f>
        <v>2311403774介護予防訪問看護</v>
      </c>
      <c r="B6722" s="489">
        <v>2311403774</v>
      </c>
      <c r="C6722" s="489" t="s">
        <v>2103</v>
      </c>
      <c r="D6722" s="489" t="s">
        <v>15393</v>
      </c>
    </row>
    <row r="6723" spans="1:4">
      <c r="A6723" s="489" t="str">
        <f t="shared" si="105"/>
        <v>2311403774訪問リハビリテーション</v>
      </c>
      <c r="B6723" s="489">
        <v>2311403774</v>
      </c>
      <c r="C6723" s="489" t="s">
        <v>2104</v>
      </c>
      <c r="D6723" s="489" t="s">
        <v>15393</v>
      </c>
    </row>
    <row r="6724" spans="1:4">
      <c r="A6724" s="489" t="str">
        <f t="shared" si="105"/>
        <v>2311403774訪問看護</v>
      </c>
      <c r="B6724" s="489">
        <v>2311403774</v>
      </c>
      <c r="C6724" s="489" t="s">
        <v>2102</v>
      </c>
      <c r="D6724" s="489" t="s">
        <v>15393</v>
      </c>
    </row>
    <row r="6725" spans="1:4">
      <c r="A6725" s="489" t="str">
        <f t="shared" si="105"/>
        <v>2311403782介護予防訪問リハビリテーション</v>
      </c>
      <c r="B6725" s="489">
        <v>2311403782</v>
      </c>
      <c r="C6725" s="489" t="s">
        <v>2108</v>
      </c>
      <c r="D6725" s="489" t="s">
        <v>15394</v>
      </c>
    </row>
    <row r="6726" spans="1:4">
      <c r="A6726" s="489" t="str">
        <f t="shared" si="105"/>
        <v>2311403782介護予防訪問看護</v>
      </c>
      <c r="B6726" s="489">
        <v>2311403782</v>
      </c>
      <c r="C6726" s="489" t="s">
        <v>2103</v>
      </c>
      <c r="D6726" s="489" t="s">
        <v>15394</v>
      </c>
    </row>
    <row r="6727" spans="1:4">
      <c r="A6727" s="489" t="str">
        <f t="shared" si="105"/>
        <v>2311403782訪問リハビリテーション</v>
      </c>
      <c r="B6727" s="489">
        <v>2311403782</v>
      </c>
      <c r="C6727" s="489" t="s">
        <v>2104</v>
      </c>
      <c r="D6727" s="489" t="s">
        <v>15394</v>
      </c>
    </row>
    <row r="6728" spans="1:4">
      <c r="A6728" s="489" t="str">
        <f t="shared" si="105"/>
        <v>2311403782訪問看護</v>
      </c>
      <c r="B6728" s="489">
        <v>2311403782</v>
      </c>
      <c r="C6728" s="489" t="s">
        <v>2102</v>
      </c>
      <c r="D6728" s="489" t="s">
        <v>15394</v>
      </c>
    </row>
    <row r="6729" spans="1:4">
      <c r="A6729" s="489" t="str">
        <f t="shared" si="105"/>
        <v>2311403790介護予防訪問リハビリテーション</v>
      </c>
      <c r="B6729" s="489">
        <v>2311403790</v>
      </c>
      <c r="C6729" s="489" t="s">
        <v>2108</v>
      </c>
      <c r="D6729" s="489" t="s">
        <v>15395</v>
      </c>
    </row>
    <row r="6730" spans="1:4">
      <c r="A6730" s="489" t="str">
        <f t="shared" si="105"/>
        <v>2311403790介護予防訪問看護</v>
      </c>
      <c r="B6730" s="489">
        <v>2311403790</v>
      </c>
      <c r="C6730" s="489" t="s">
        <v>2103</v>
      </c>
      <c r="D6730" s="489" t="s">
        <v>15395</v>
      </c>
    </row>
    <row r="6731" spans="1:4">
      <c r="A6731" s="489" t="str">
        <f t="shared" si="105"/>
        <v>2311403790訪問リハビリテーション</v>
      </c>
      <c r="B6731" s="489">
        <v>2311403790</v>
      </c>
      <c r="C6731" s="489" t="s">
        <v>2104</v>
      </c>
      <c r="D6731" s="489" t="s">
        <v>15395</v>
      </c>
    </row>
    <row r="6732" spans="1:4">
      <c r="A6732" s="489" t="str">
        <f t="shared" si="105"/>
        <v>2311403790訪問看護</v>
      </c>
      <c r="B6732" s="489">
        <v>2311403790</v>
      </c>
      <c r="C6732" s="489" t="s">
        <v>2102</v>
      </c>
      <c r="D6732" s="489" t="s">
        <v>15395</v>
      </c>
    </row>
    <row r="6733" spans="1:4">
      <c r="A6733" s="489" t="str">
        <f t="shared" si="105"/>
        <v>2311403808介護予防訪問リハビリテーション</v>
      </c>
      <c r="B6733" s="489">
        <v>2311403808</v>
      </c>
      <c r="C6733" s="489" t="s">
        <v>2108</v>
      </c>
      <c r="D6733" s="489" t="s">
        <v>15396</v>
      </c>
    </row>
    <row r="6734" spans="1:4">
      <c r="A6734" s="489" t="str">
        <f t="shared" si="105"/>
        <v>2311403808介護予防訪問看護</v>
      </c>
      <c r="B6734" s="489">
        <v>2311403808</v>
      </c>
      <c r="C6734" s="489" t="s">
        <v>2103</v>
      </c>
      <c r="D6734" s="489" t="s">
        <v>15396</v>
      </c>
    </row>
    <row r="6735" spans="1:4">
      <c r="A6735" s="489" t="str">
        <f t="shared" si="105"/>
        <v>2311403808訪問リハビリテーション</v>
      </c>
      <c r="B6735" s="489">
        <v>2311403808</v>
      </c>
      <c r="C6735" s="489" t="s">
        <v>2104</v>
      </c>
      <c r="D6735" s="489" t="s">
        <v>15396</v>
      </c>
    </row>
    <row r="6736" spans="1:4">
      <c r="A6736" s="489" t="str">
        <f t="shared" si="105"/>
        <v>2311403808訪問看護</v>
      </c>
      <c r="B6736" s="489">
        <v>2311403808</v>
      </c>
      <c r="C6736" s="489" t="s">
        <v>2102</v>
      </c>
      <c r="D6736" s="489" t="s">
        <v>15396</v>
      </c>
    </row>
    <row r="6737" spans="1:4">
      <c r="A6737" s="489" t="str">
        <f t="shared" si="105"/>
        <v>2311403816介護予防訪問リハビリテーション</v>
      </c>
      <c r="B6737" s="489">
        <v>2311403816</v>
      </c>
      <c r="C6737" s="489" t="s">
        <v>2108</v>
      </c>
      <c r="D6737" s="489" t="s">
        <v>15397</v>
      </c>
    </row>
    <row r="6738" spans="1:4">
      <c r="A6738" s="489" t="str">
        <f t="shared" si="105"/>
        <v>2311403816介護予防訪問看護</v>
      </c>
      <c r="B6738" s="489">
        <v>2311403816</v>
      </c>
      <c r="C6738" s="489" t="s">
        <v>2103</v>
      </c>
      <c r="D6738" s="489" t="s">
        <v>15397</v>
      </c>
    </row>
    <row r="6739" spans="1:4">
      <c r="A6739" s="489" t="str">
        <f t="shared" si="105"/>
        <v>2311403816訪問リハビリテーション</v>
      </c>
      <c r="B6739" s="489">
        <v>2311403816</v>
      </c>
      <c r="C6739" s="489" t="s">
        <v>2104</v>
      </c>
      <c r="D6739" s="489" t="s">
        <v>15397</v>
      </c>
    </row>
    <row r="6740" spans="1:4">
      <c r="A6740" s="489" t="str">
        <f t="shared" si="105"/>
        <v>2311403816訪問看護</v>
      </c>
      <c r="B6740" s="489">
        <v>2311403816</v>
      </c>
      <c r="C6740" s="489" t="s">
        <v>2102</v>
      </c>
      <c r="D6740" s="489" t="s">
        <v>15397</v>
      </c>
    </row>
    <row r="6741" spans="1:4">
      <c r="A6741" s="489" t="str">
        <f t="shared" si="105"/>
        <v>2311403832介護予防訪問リハビリテーション</v>
      </c>
      <c r="B6741" s="489">
        <v>2311403832</v>
      </c>
      <c r="C6741" s="489" t="s">
        <v>2108</v>
      </c>
      <c r="D6741" s="489" t="s">
        <v>19409</v>
      </c>
    </row>
    <row r="6742" spans="1:4">
      <c r="A6742" s="489" t="str">
        <f t="shared" si="105"/>
        <v>2311403832介護予防訪問看護</v>
      </c>
      <c r="B6742" s="489">
        <v>2311403832</v>
      </c>
      <c r="C6742" s="489" t="s">
        <v>2103</v>
      </c>
      <c r="D6742" s="489" t="s">
        <v>19409</v>
      </c>
    </row>
    <row r="6743" spans="1:4">
      <c r="A6743" s="489" t="str">
        <f t="shared" si="105"/>
        <v>2311403832訪問リハビリテーション</v>
      </c>
      <c r="B6743" s="489">
        <v>2311403832</v>
      </c>
      <c r="C6743" s="489" t="s">
        <v>2104</v>
      </c>
      <c r="D6743" s="489" t="s">
        <v>19409</v>
      </c>
    </row>
    <row r="6744" spans="1:4">
      <c r="A6744" s="489" t="str">
        <f t="shared" si="105"/>
        <v>2311403832訪問看護</v>
      </c>
      <c r="B6744" s="489">
        <v>2311403832</v>
      </c>
      <c r="C6744" s="489" t="s">
        <v>2102</v>
      </c>
      <c r="D6744" s="489" t="s">
        <v>19409</v>
      </c>
    </row>
    <row r="6745" spans="1:4">
      <c r="A6745" s="489" t="str">
        <f t="shared" si="105"/>
        <v>2311500223介護予防訪問リハビリテーション</v>
      </c>
      <c r="B6745" s="489">
        <v>2311500223</v>
      </c>
      <c r="C6745" s="489" t="s">
        <v>2108</v>
      </c>
      <c r="D6745" s="489" t="s">
        <v>15398</v>
      </c>
    </row>
    <row r="6746" spans="1:4">
      <c r="A6746" s="489" t="str">
        <f t="shared" si="105"/>
        <v>2311500223介護予防訪問看護</v>
      </c>
      <c r="B6746" s="489">
        <v>2311500223</v>
      </c>
      <c r="C6746" s="489" t="s">
        <v>2103</v>
      </c>
      <c r="D6746" s="489" t="s">
        <v>15398</v>
      </c>
    </row>
    <row r="6747" spans="1:4">
      <c r="A6747" s="489" t="str">
        <f t="shared" si="105"/>
        <v>2311500223訪問リハビリテーション</v>
      </c>
      <c r="B6747" s="489">
        <v>2311500223</v>
      </c>
      <c r="C6747" s="489" t="s">
        <v>2104</v>
      </c>
      <c r="D6747" s="489" t="s">
        <v>15398</v>
      </c>
    </row>
    <row r="6748" spans="1:4">
      <c r="A6748" s="489" t="str">
        <f t="shared" si="105"/>
        <v>2311500223訪問看護</v>
      </c>
      <c r="B6748" s="489">
        <v>2311500223</v>
      </c>
      <c r="C6748" s="489" t="s">
        <v>2102</v>
      </c>
      <c r="D6748" s="489" t="s">
        <v>15398</v>
      </c>
    </row>
    <row r="6749" spans="1:4">
      <c r="A6749" s="489" t="str">
        <f t="shared" si="105"/>
        <v>2311500413介護予防訪問リハビリテーション</v>
      </c>
      <c r="B6749" s="489">
        <v>2311500413</v>
      </c>
      <c r="C6749" s="489" t="s">
        <v>2108</v>
      </c>
      <c r="D6749" s="489" t="s">
        <v>15399</v>
      </c>
    </row>
    <row r="6750" spans="1:4">
      <c r="A6750" s="489" t="str">
        <f t="shared" si="105"/>
        <v>2311500413介護予防訪問看護</v>
      </c>
      <c r="B6750" s="489">
        <v>2311500413</v>
      </c>
      <c r="C6750" s="489" t="s">
        <v>2103</v>
      </c>
      <c r="D6750" s="489" t="s">
        <v>15399</v>
      </c>
    </row>
    <row r="6751" spans="1:4">
      <c r="A6751" s="489" t="str">
        <f t="shared" si="105"/>
        <v>2311500413訪問リハビリテーション</v>
      </c>
      <c r="B6751" s="489">
        <v>2311500413</v>
      </c>
      <c r="C6751" s="489" t="s">
        <v>2104</v>
      </c>
      <c r="D6751" s="489" t="s">
        <v>15399</v>
      </c>
    </row>
    <row r="6752" spans="1:4">
      <c r="A6752" s="489" t="str">
        <f t="shared" si="105"/>
        <v>2311500413訪問看護</v>
      </c>
      <c r="B6752" s="489">
        <v>2311500413</v>
      </c>
      <c r="C6752" s="489" t="s">
        <v>2102</v>
      </c>
      <c r="D6752" s="489" t="s">
        <v>15399</v>
      </c>
    </row>
    <row r="6753" spans="1:4">
      <c r="A6753" s="489" t="str">
        <f t="shared" si="105"/>
        <v>2311500421介護予防訪問リハビリテーション</v>
      </c>
      <c r="B6753" s="489">
        <v>2311500421</v>
      </c>
      <c r="C6753" s="489" t="s">
        <v>2108</v>
      </c>
      <c r="D6753" s="489" t="s">
        <v>15400</v>
      </c>
    </row>
    <row r="6754" spans="1:4">
      <c r="A6754" s="489" t="str">
        <f t="shared" si="105"/>
        <v>2311500421介護予防訪問看護</v>
      </c>
      <c r="B6754" s="489">
        <v>2311500421</v>
      </c>
      <c r="C6754" s="489" t="s">
        <v>2103</v>
      </c>
      <c r="D6754" s="489" t="s">
        <v>15400</v>
      </c>
    </row>
    <row r="6755" spans="1:4">
      <c r="A6755" s="489" t="str">
        <f t="shared" si="105"/>
        <v>2311500421訪問リハビリテーション</v>
      </c>
      <c r="B6755" s="489">
        <v>2311500421</v>
      </c>
      <c r="C6755" s="489" t="s">
        <v>2104</v>
      </c>
      <c r="D6755" s="489" t="s">
        <v>15400</v>
      </c>
    </row>
    <row r="6756" spans="1:4">
      <c r="A6756" s="489" t="str">
        <f t="shared" si="105"/>
        <v>2311500421訪問看護</v>
      </c>
      <c r="B6756" s="489">
        <v>2311500421</v>
      </c>
      <c r="C6756" s="489" t="s">
        <v>2102</v>
      </c>
      <c r="D6756" s="489" t="s">
        <v>15400</v>
      </c>
    </row>
    <row r="6757" spans="1:4">
      <c r="A6757" s="489" t="str">
        <f t="shared" si="105"/>
        <v>2311500611介護予防訪問リハビリテーション</v>
      </c>
      <c r="B6757" s="489">
        <v>2311500611</v>
      </c>
      <c r="C6757" s="489" t="s">
        <v>2108</v>
      </c>
      <c r="D6757" s="489" t="s">
        <v>15401</v>
      </c>
    </row>
    <row r="6758" spans="1:4">
      <c r="A6758" s="489" t="str">
        <f t="shared" si="105"/>
        <v>2311500611介護予防訪問看護</v>
      </c>
      <c r="B6758" s="489">
        <v>2311500611</v>
      </c>
      <c r="C6758" s="489" t="s">
        <v>2103</v>
      </c>
      <c r="D6758" s="489" t="s">
        <v>15401</v>
      </c>
    </row>
    <row r="6759" spans="1:4">
      <c r="A6759" s="489" t="str">
        <f t="shared" si="105"/>
        <v>2311500611訪問リハビリテーション</v>
      </c>
      <c r="B6759" s="489">
        <v>2311500611</v>
      </c>
      <c r="C6759" s="489" t="s">
        <v>2104</v>
      </c>
      <c r="D6759" s="489" t="s">
        <v>15401</v>
      </c>
    </row>
    <row r="6760" spans="1:4">
      <c r="A6760" s="489" t="str">
        <f t="shared" si="105"/>
        <v>2311500611訪問看護</v>
      </c>
      <c r="B6760" s="489">
        <v>2311500611</v>
      </c>
      <c r="C6760" s="489" t="s">
        <v>2102</v>
      </c>
      <c r="D6760" s="489" t="s">
        <v>15401</v>
      </c>
    </row>
    <row r="6761" spans="1:4">
      <c r="A6761" s="489" t="str">
        <f t="shared" si="105"/>
        <v>2311500645介護予防訪問リハビリテーション</v>
      </c>
      <c r="B6761" s="489">
        <v>2311500645</v>
      </c>
      <c r="C6761" s="489" t="s">
        <v>2108</v>
      </c>
      <c r="D6761" s="489" t="s">
        <v>15402</v>
      </c>
    </row>
    <row r="6762" spans="1:4">
      <c r="A6762" s="489" t="str">
        <f t="shared" si="105"/>
        <v>2311500645介護予防訪問看護</v>
      </c>
      <c r="B6762" s="489">
        <v>2311500645</v>
      </c>
      <c r="C6762" s="489" t="s">
        <v>2103</v>
      </c>
      <c r="D6762" s="489" t="s">
        <v>15402</v>
      </c>
    </row>
    <row r="6763" spans="1:4">
      <c r="A6763" s="489" t="str">
        <f t="shared" si="105"/>
        <v>2311500645訪問リハビリテーション</v>
      </c>
      <c r="B6763" s="489">
        <v>2311500645</v>
      </c>
      <c r="C6763" s="489" t="s">
        <v>2104</v>
      </c>
      <c r="D6763" s="489" t="s">
        <v>15402</v>
      </c>
    </row>
    <row r="6764" spans="1:4">
      <c r="A6764" s="489" t="str">
        <f t="shared" si="105"/>
        <v>2311500645訪問看護</v>
      </c>
      <c r="B6764" s="489">
        <v>2311500645</v>
      </c>
      <c r="C6764" s="489" t="s">
        <v>2102</v>
      </c>
      <c r="D6764" s="489" t="s">
        <v>15402</v>
      </c>
    </row>
    <row r="6765" spans="1:4">
      <c r="A6765" s="489" t="str">
        <f t="shared" si="105"/>
        <v>2311500686介護予防訪問看護</v>
      </c>
      <c r="B6765" s="489">
        <v>2311500686</v>
      </c>
      <c r="C6765" s="489" t="s">
        <v>2103</v>
      </c>
      <c r="D6765" s="489" t="s">
        <v>15403</v>
      </c>
    </row>
    <row r="6766" spans="1:4">
      <c r="A6766" s="489" t="str">
        <f t="shared" si="105"/>
        <v>2311500686訪問看護</v>
      </c>
      <c r="B6766" s="489">
        <v>2311500686</v>
      </c>
      <c r="C6766" s="489" t="s">
        <v>2102</v>
      </c>
      <c r="D6766" s="489" t="s">
        <v>15403</v>
      </c>
    </row>
    <row r="6767" spans="1:4">
      <c r="A6767" s="489" t="str">
        <f t="shared" si="105"/>
        <v>2311500843介護予防通所リハビリテーション</v>
      </c>
      <c r="B6767" s="489">
        <v>2311500843</v>
      </c>
      <c r="C6767" s="489" t="s">
        <v>2512</v>
      </c>
      <c r="D6767" s="489" t="s">
        <v>15404</v>
      </c>
    </row>
    <row r="6768" spans="1:4">
      <c r="A6768" s="489" t="str">
        <f t="shared" si="105"/>
        <v>2311500843介護予防訪問リハビリテーション</v>
      </c>
      <c r="B6768" s="489">
        <v>2311500843</v>
      </c>
      <c r="C6768" s="489" t="s">
        <v>2108</v>
      </c>
      <c r="D6768" s="489" t="s">
        <v>15404</v>
      </c>
    </row>
    <row r="6769" spans="1:4">
      <c r="A6769" s="489" t="str">
        <f t="shared" si="105"/>
        <v>2311500843通所リハビリテーション</v>
      </c>
      <c r="B6769" s="489">
        <v>2311500843</v>
      </c>
      <c r="C6769" s="489" t="s">
        <v>2511</v>
      </c>
      <c r="D6769" s="489" t="s">
        <v>15404</v>
      </c>
    </row>
    <row r="6770" spans="1:4">
      <c r="A6770" s="489" t="str">
        <f t="shared" si="105"/>
        <v>2311500843通所リハビリテーション</v>
      </c>
      <c r="B6770" s="489">
        <v>2311500843</v>
      </c>
      <c r="C6770" s="489" t="s">
        <v>2511</v>
      </c>
      <c r="D6770" s="489" t="s">
        <v>15404</v>
      </c>
    </row>
    <row r="6771" spans="1:4">
      <c r="A6771" s="489" t="str">
        <f t="shared" si="105"/>
        <v>2311500843訪問リハビリテーション</v>
      </c>
      <c r="B6771" s="489">
        <v>2311500843</v>
      </c>
      <c r="C6771" s="489" t="s">
        <v>2104</v>
      </c>
      <c r="D6771" s="489" t="s">
        <v>15404</v>
      </c>
    </row>
    <row r="6772" spans="1:4">
      <c r="A6772" s="489" t="str">
        <f t="shared" si="105"/>
        <v>2311500868介護予防訪問リハビリテーション</v>
      </c>
      <c r="B6772" s="489">
        <v>2311500868</v>
      </c>
      <c r="C6772" s="489" t="s">
        <v>2108</v>
      </c>
      <c r="D6772" s="489" t="s">
        <v>15405</v>
      </c>
    </row>
    <row r="6773" spans="1:4">
      <c r="A6773" s="489" t="str">
        <f t="shared" si="105"/>
        <v>2311500868介護予防訪問看護</v>
      </c>
      <c r="B6773" s="489">
        <v>2311500868</v>
      </c>
      <c r="C6773" s="489" t="s">
        <v>2103</v>
      </c>
      <c r="D6773" s="489" t="s">
        <v>15405</v>
      </c>
    </row>
    <row r="6774" spans="1:4">
      <c r="A6774" s="489" t="str">
        <f t="shared" si="105"/>
        <v>2311500868訪問リハビリテーション</v>
      </c>
      <c r="B6774" s="489">
        <v>2311500868</v>
      </c>
      <c r="C6774" s="489" t="s">
        <v>2104</v>
      </c>
      <c r="D6774" s="489" t="s">
        <v>15405</v>
      </c>
    </row>
    <row r="6775" spans="1:4">
      <c r="A6775" s="489" t="str">
        <f t="shared" si="105"/>
        <v>2311500868訪問看護</v>
      </c>
      <c r="B6775" s="489">
        <v>2311500868</v>
      </c>
      <c r="C6775" s="489" t="s">
        <v>2102</v>
      </c>
      <c r="D6775" s="489" t="s">
        <v>15405</v>
      </c>
    </row>
    <row r="6776" spans="1:4">
      <c r="A6776" s="489" t="str">
        <f t="shared" si="105"/>
        <v>2311500884介護予防訪問看護</v>
      </c>
      <c r="B6776" s="489">
        <v>2311500884</v>
      </c>
      <c r="C6776" s="489" t="s">
        <v>2103</v>
      </c>
      <c r="D6776" s="489" t="s">
        <v>15406</v>
      </c>
    </row>
    <row r="6777" spans="1:4">
      <c r="A6777" s="489" t="str">
        <f t="shared" si="105"/>
        <v>2311500884訪問看護</v>
      </c>
      <c r="B6777" s="489">
        <v>2311500884</v>
      </c>
      <c r="C6777" s="489" t="s">
        <v>2102</v>
      </c>
      <c r="D6777" s="489" t="s">
        <v>15406</v>
      </c>
    </row>
    <row r="6778" spans="1:4">
      <c r="A6778" s="489" t="str">
        <f t="shared" si="105"/>
        <v>2311501031介護予防訪問リハビリテーション</v>
      </c>
      <c r="B6778" s="489">
        <v>2311501031</v>
      </c>
      <c r="C6778" s="489" t="s">
        <v>2108</v>
      </c>
      <c r="D6778" s="489" t="s">
        <v>15407</v>
      </c>
    </row>
    <row r="6779" spans="1:4">
      <c r="A6779" s="489" t="str">
        <f t="shared" si="105"/>
        <v>2311501031介護予防訪問看護</v>
      </c>
      <c r="B6779" s="489">
        <v>2311501031</v>
      </c>
      <c r="C6779" s="489" t="s">
        <v>2103</v>
      </c>
      <c r="D6779" s="489" t="s">
        <v>15407</v>
      </c>
    </row>
    <row r="6780" spans="1:4">
      <c r="A6780" s="489" t="str">
        <f t="shared" si="105"/>
        <v>2311501031訪問リハビリテーション</v>
      </c>
      <c r="B6780" s="489">
        <v>2311501031</v>
      </c>
      <c r="C6780" s="489" t="s">
        <v>2104</v>
      </c>
      <c r="D6780" s="489" t="s">
        <v>15407</v>
      </c>
    </row>
    <row r="6781" spans="1:4">
      <c r="A6781" s="489" t="str">
        <f t="shared" si="105"/>
        <v>2311501031訪問看護</v>
      </c>
      <c r="B6781" s="489">
        <v>2311501031</v>
      </c>
      <c r="C6781" s="489" t="s">
        <v>2102</v>
      </c>
      <c r="D6781" s="489" t="s">
        <v>15407</v>
      </c>
    </row>
    <row r="6782" spans="1:4">
      <c r="A6782" s="489" t="str">
        <f t="shared" si="105"/>
        <v>2311501098介護予防訪問リハビリテーション</v>
      </c>
      <c r="B6782" s="489">
        <v>2311501098</v>
      </c>
      <c r="C6782" s="489" t="s">
        <v>2108</v>
      </c>
      <c r="D6782" s="489" t="s">
        <v>15408</v>
      </c>
    </row>
    <row r="6783" spans="1:4">
      <c r="A6783" s="489" t="str">
        <f t="shared" si="105"/>
        <v>2311501098介護予防訪問看護</v>
      </c>
      <c r="B6783" s="489">
        <v>2311501098</v>
      </c>
      <c r="C6783" s="489" t="s">
        <v>2103</v>
      </c>
      <c r="D6783" s="489" t="s">
        <v>15408</v>
      </c>
    </row>
    <row r="6784" spans="1:4">
      <c r="A6784" s="489" t="str">
        <f t="shared" si="105"/>
        <v>2311501098訪問リハビリテーション</v>
      </c>
      <c r="B6784" s="489">
        <v>2311501098</v>
      </c>
      <c r="C6784" s="489" t="s">
        <v>2104</v>
      </c>
      <c r="D6784" s="489" t="s">
        <v>15408</v>
      </c>
    </row>
    <row r="6785" spans="1:4">
      <c r="A6785" s="489" t="str">
        <f t="shared" si="105"/>
        <v>2311501098訪問看護</v>
      </c>
      <c r="B6785" s="489">
        <v>2311501098</v>
      </c>
      <c r="C6785" s="489" t="s">
        <v>2102</v>
      </c>
      <c r="D6785" s="489" t="s">
        <v>15408</v>
      </c>
    </row>
    <row r="6786" spans="1:4">
      <c r="A6786" s="489" t="str">
        <f t="shared" ref="A6786:A6849" si="106">B6786&amp;C6786</f>
        <v>2311501130介護予防訪問リハビリテーション</v>
      </c>
      <c r="B6786" s="489">
        <v>2311501130</v>
      </c>
      <c r="C6786" s="489" t="s">
        <v>2108</v>
      </c>
      <c r="D6786" s="489" t="s">
        <v>15409</v>
      </c>
    </row>
    <row r="6787" spans="1:4">
      <c r="A6787" s="489" t="str">
        <f t="shared" si="106"/>
        <v>2311501130介護予防訪問看護</v>
      </c>
      <c r="B6787" s="489">
        <v>2311501130</v>
      </c>
      <c r="C6787" s="489" t="s">
        <v>2103</v>
      </c>
      <c r="D6787" s="489" t="s">
        <v>15409</v>
      </c>
    </row>
    <row r="6788" spans="1:4">
      <c r="A6788" s="489" t="str">
        <f t="shared" si="106"/>
        <v>2311501130訪問リハビリテーション</v>
      </c>
      <c r="B6788" s="489">
        <v>2311501130</v>
      </c>
      <c r="C6788" s="489" t="s">
        <v>2104</v>
      </c>
      <c r="D6788" s="489" t="s">
        <v>15409</v>
      </c>
    </row>
    <row r="6789" spans="1:4">
      <c r="A6789" s="489" t="str">
        <f t="shared" si="106"/>
        <v>2311501130訪問看護</v>
      </c>
      <c r="B6789" s="489">
        <v>2311501130</v>
      </c>
      <c r="C6789" s="489" t="s">
        <v>2102</v>
      </c>
      <c r="D6789" s="489" t="s">
        <v>15409</v>
      </c>
    </row>
    <row r="6790" spans="1:4">
      <c r="A6790" s="489" t="str">
        <f t="shared" si="106"/>
        <v>2311501163介護予防訪問リハビリテーション</v>
      </c>
      <c r="B6790" s="489">
        <v>2311501163</v>
      </c>
      <c r="C6790" s="489" t="s">
        <v>2108</v>
      </c>
      <c r="D6790" s="489" t="s">
        <v>15410</v>
      </c>
    </row>
    <row r="6791" spans="1:4">
      <c r="A6791" s="489" t="str">
        <f t="shared" si="106"/>
        <v>2311501163介護予防訪問看護</v>
      </c>
      <c r="B6791" s="489">
        <v>2311501163</v>
      </c>
      <c r="C6791" s="489" t="s">
        <v>2103</v>
      </c>
      <c r="D6791" s="489" t="s">
        <v>15410</v>
      </c>
    </row>
    <row r="6792" spans="1:4">
      <c r="A6792" s="489" t="str">
        <f t="shared" si="106"/>
        <v>2311501163訪問リハビリテーション</v>
      </c>
      <c r="B6792" s="489">
        <v>2311501163</v>
      </c>
      <c r="C6792" s="489" t="s">
        <v>2104</v>
      </c>
      <c r="D6792" s="489" t="s">
        <v>15410</v>
      </c>
    </row>
    <row r="6793" spans="1:4">
      <c r="A6793" s="489" t="str">
        <f t="shared" si="106"/>
        <v>2311501163訪問看護</v>
      </c>
      <c r="B6793" s="489">
        <v>2311501163</v>
      </c>
      <c r="C6793" s="489" t="s">
        <v>2102</v>
      </c>
      <c r="D6793" s="489" t="s">
        <v>15410</v>
      </c>
    </row>
    <row r="6794" spans="1:4">
      <c r="A6794" s="489" t="str">
        <f t="shared" si="106"/>
        <v>2311501171介護予防訪問リハビリテーション</v>
      </c>
      <c r="B6794" s="489">
        <v>2311501171</v>
      </c>
      <c r="C6794" s="489" t="s">
        <v>2108</v>
      </c>
      <c r="D6794" s="489" t="s">
        <v>15411</v>
      </c>
    </row>
    <row r="6795" spans="1:4">
      <c r="A6795" s="489" t="str">
        <f t="shared" si="106"/>
        <v>2311501171介護予防訪問看護</v>
      </c>
      <c r="B6795" s="489">
        <v>2311501171</v>
      </c>
      <c r="C6795" s="489" t="s">
        <v>2103</v>
      </c>
      <c r="D6795" s="489" t="s">
        <v>15411</v>
      </c>
    </row>
    <row r="6796" spans="1:4">
      <c r="A6796" s="489" t="str">
        <f t="shared" si="106"/>
        <v>2311501171訪問リハビリテーション</v>
      </c>
      <c r="B6796" s="489">
        <v>2311501171</v>
      </c>
      <c r="C6796" s="489" t="s">
        <v>2104</v>
      </c>
      <c r="D6796" s="489" t="s">
        <v>15411</v>
      </c>
    </row>
    <row r="6797" spans="1:4">
      <c r="A6797" s="489" t="str">
        <f t="shared" si="106"/>
        <v>2311501171訪問看護</v>
      </c>
      <c r="B6797" s="489">
        <v>2311501171</v>
      </c>
      <c r="C6797" s="489" t="s">
        <v>2102</v>
      </c>
      <c r="D6797" s="489" t="s">
        <v>15411</v>
      </c>
    </row>
    <row r="6798" spans="1:4">
      <c r="A6798" s="489" t="str">
        <f t="shared" si="106"/>
        <v>2311501296介護予防訪問リハビリテーション</v>
      </c>
      <c r="B6798" s="489">
        <v>2311501296</v>
      </c>
      <c r="C6798" s="489" t="s">
        <v>2108</v>
      </c>
      <c r="D6798" s="489" t="s">
        <v>15412</v>
      </c>
    </row>
    <row r="6799" spans="1:4">
      <c r="A6799" s="489" t="str">
        <f t="shared" si="106"/>
        <v>2311501296介護予防訪問看護</v>
      </c>
      <c r="B6799" s="489">
        <v>2311501296</v>
      </c>
      <c r="C6799" s="489" t="s">
        <v>2103</v>
      </c>
      <c r="D6799" s="489" t="s">
        <v>15412</v>
      </c>
    </row>
    <row r="6800" spans="1:4">
      <c r="A6800" s="489" t="str">
        <f t="shared" si="106"/>
        <v>2311501296訪問リハビリテーション</v>
      </c>
      <c r="B6800" s="489">
        <v>2311501296</v>
      </c>
      <c r="C6800" s="489" t="s">
        <v>2104</v>
      </c>
      <c r="D6800" s="489" t="s">
        <v>15412</v>
      </c>
    </row>
    <row r="6801" spans="1:4">
      <c r="A6801" s="489" t="str">
        <f t="shared" si="106"/>
        <v>2311501296訪問看護</v>
      </c>
      <c r="B6801" s="489">
        <v>2311501296</v>
      </c>
      <c r="C6801" s="489" t="s">
        <v>2102</v>
      </c>
      <c r="D6801" s="489" t="s">
        <v>15412</v>
      </c>
    </row>
    <row r="6802" spans="1:4">
      <c r="A6802" s="489" t="str">
        <f t="shared" si="106"/>
        <v>2311501312介護予防訪問リハビリテーション</v>
      </c>
      <c r="B6802" s="489">
        <v>2311501312</v>
      </c>
      <c r="C6802" s="489" t="s">
        <v>2108</v>
      </c>
      <c r="D6802" s="489" t="s">
        <v>15413</v>
      </c>
    </row>
    <row r="6803" spans="1:4">
      <c r="A6803" s="489" t="str">
        <f t="shared" si="106"/>
        <v>2311501312介護予防訪問看護</v>
      </c>
      <c r="B6803" s="489">
        <v>2311501312</v>
      </c>
      <c r="C6803" s="489" t="s">
        <v>2103</v>
      </c>
      <c r="D6803" s="489" t="s">
        <v>15413</v>
      </c>
    </row>
    <row r="6804" spans="1:4">
      <c r="A6804" s="489" t="str">
        <f t="shared" si="106"/>
        <v>2311501312訪問リハビリテーション</v>
      </c>
      <c r="B6804" s="489">
        <v>2311501312</v>
      </c>
      <c r="C6804" s="489" t="s">
        <v>2104</v>
      </c>
      <c r="D6804" s="489" t="s">
        <v>15413</v>
      </c>
    </row>
    <row r="6805" spans="1:4">
      <c r="A6805" s="489" t="str">
        <f t="shared" si="106"/>
        <v>2311501312訪問看護</v>
      </c>
      <c r="B6805" s="489">
        <v>2311501312</v>
      </c>
      <c r="C6805" s="489" t="s">
        <v>2102</v>
      </c>
      <c r="D6805" s="489" t="s">
        <v>15413</v>
      </c>
    </row>
    <row r="6806" spans="1:4">
      <c r="A6806" s="489" t="str">
        <f t="shared" si="106"/>
        <v>2311501338介護予防訪問リハビリテーション</v>
      </c>
      <c r="B6806" s="489">
        <v>2311501338</v>
      </c>
      <c r="C6806" s="489" t="s">
        <v>2108</v>
      </c>
      <c r="D6806" s="489" t="s">
        <v>15414</v>
      </c>
    </row>
    <row r="6807" spans="1:4">
      <c r="A6807" s="489" t="str">
        <f t="shared" si="106"/>
        <v>2311501338介護予防訪問看護</v>
      </c>
      <c r="B6807" s="489">
        <v>2311501338</v>
      </c>
      <c r="C6807" s="489" t="s">
        <v>2103</v>
      </c>
      <c r="D6807" s="489" t="s">
        <v>15414</v>
      </c>
    </row>
    <row r="6808" spans="1:4">
      <c r="A6808" s="489" t="str">
        <f t="shared" si="106"/>
        <v>2311501338訪問リハビリテーション</v>
      </c>
      <c r="B6808" s="489">
        <v>2311501338</v>
      </c>
      <c r="C6808" s="489" t="s">
        <v>2104</v>
      </c>
      <c r="D6808" s="489" t="s">
        <v>15414</v>
      </c>
    </row>
    <row r="6809" spans="1:4">
      <c r="A6809" s="489" t="str">
        <f t="shared" si="106"/>
        <v>2311501338訪問看護</v>
      </c>
      <c r="B6809" s="489">
        <v>2311501338</v>
      </c>
      <c r="C6809" s="489" t="s">
        <v>2102</v>
      </c>
      <c r="D6809" s="489" t="s">
        <v>15414</v>
      </c>
    </row>
    <row r="6810" spans="1:4">
      <c r="A6810" s="489" t="str">
        <f t="shared" si="106"/>
        <v>2311501387介護予防訪問リハビリテーション</v>
      </c>
      <c r="B6810" s="489">
        <v>2311501387</v>
      </c>
      <c r="C6810" s="489" t="s">
        <v>2108</v>
      </c>
      <c r="D6810" s="489" t="s">
        <v>15415</v>
      </c>
    </row>
    <row r="6811" spans="1:4">
      <c r="A6811" s="489" t="str">
        <f t="shared" si="106"/>
        <v>2311501387介護予防訪問看護</v>
      </c>
      <c r="B6811" s="489">
        <v>2311501387</v>
      </c>
      <c r="C6811" s="489" t="s">
        <v>2103</v>
      </c>
      <c r="D6811" s="489" t="s">
        <v>15415</v>
      </c>
    </row>
    <row r="6812" spans="1:4">
      <c r="A6812" s="489" t="str">
        <f t="shared" si="106"/>
        <v>2311501387訪問リハビリテーション</v>
      </c>
      <c r="B6812" s="489">
        <v>2311501387</v>
      </c>
      <c r="C6812" s="489" t="s">
        <v>2104</v>
      </c>
      <c r="D6812" s="489" t="s">
        <v>15415</v>
      </c>
    </row>
    <row r="6813" spans="1:4">
      <c r="A6813" s="489" t="str">
        <f t="shared" si="106"/>
        <v>2311501387訪問看護</v>
      </c>
      <c r="B6813" s="489">
        <v>2311501387</v>
      </c>
      <c r="C6813" s="489" t="s">
        <v>2102</v>
      </c>
      <c r="D6813" s="489" t="s">
        <v>15415</v>
      </c>
    </row>
    <row r="6814" spans="1:4">
      <c r="A6814" s="489" t="str">
        <f t="shared" si="106"/>
        <v>2311501411介護予防訪問リハビリテーション</v>
      </c>
      <c r="B6814" s="489">
        <v>2311501411</v>
      </c>
      <c r="C6814" s="489" t="s">
        <v>2108</v>
      </c>
      <c r="D6814" s="489" t="s">
        <v>15416</v>
      </c>
    </row>
    <row r="6815" spans="1:4">
      <c r="A6815" s="489" t="str">
        <f t="shared" si="106"/>
        <v>2311501411介護予防訪問看護</v>
      </c>
      <c r="B6815" s="489">
        <v>2311501411</v>
      </c>
      <c r="C6815" s="489" t="s">
        <v>2103</v>
      </c>
      <c r="D6815" s="489" t="s">
        <v>15416</v>
      </c>
    </row>
    <row r="6816" spans="1:4">
      <c r="A6816" s="489" t="str">
        <f t="shared" si="106"/>
        <v>2311501411訪問リハビリテーション</v>
      </c>
      <c r="B6816" s="489">
        <v>2311501411</v>
      </c>
      <c r="C6816" s="489" t="s">
        <v>2104</v>
      </c>
      <c r="D6816" s="489" t="s">
        <v>15416</v>
      </c>
    </row>
    <row r="6817" spans="1:4">
      <c r="A6817" s="489" t="str">
        <f t="shared" si="106"/>
        <v>2311501411訪問看護</v>
      </c>
      <c r="B6817" s="489">
        <v>2311501411</v>
      </c>
      <c r="C6817" s="489" t="s">
        <v>2102</v>
      </c>
      <c r="D6817" s="489" t="s">
        <v>15416</v>
      </c>
    </row>
    <row r="6818" spans="1:4">
      <c r="A6818" s="489" t="str">
        <f t="shared" si="106"/>
        <v>2311501429介護予防訪問リハビリテーション</v>
      </c>
      <c r="B6818" s="489">
        <v>2311501429</v>
      </c>
      <c r="C6818" s="489" t="s">
        <v>2108</v>
      </c>
      <c r="D6818" s="489" t="s">
        <v>15417</v>
      </c>
    </row>
    <row r="6819" spans="1:4">
      <c r="A6819" s="489" t="str">
        <f t="shared" si="106"/>
        <v>2311501429介護予防訪問看護</v>
      </c>
      <c r="B6819" s="489">
        <v>2311501429</v>
      </c>
      <c r="C6819" s="489" t="s">
        <v>2103</v>
      </c>
      <c r="D6819" s="489" t="s">
        <v>15417</v>
      </c>
    </row>
    <row r="6820" spans="1:4">
      <c r="A6820" s="489" t="str">
        <f t="shared" si="106"/>
        <v>2311501429訪問リハビリテーション</v>
      </c>
      <c r="B6820" s="489">
        <v>2311501429</v>
      </c>
      <c r="C6820" s="489" t="s">
        <v>2104</v>
      </c>
      <c r="D6820" s="489" t="s">
        <v>15417</v>
      </c>
    </row>
    <row r="6821" spans="1:4">
      <c r="A6821" s="489" t="str">
        <f t="shared" si="106"/>
        <v>2311501429訪問看護</v>
      </c>
      <c r="B6821" s="489">
        <v>2311501429</v>
      </c>
      <c r="C6821" s="489" t="s">
        <v>2102</v>
      </c>
      <c r="D6821" s="489" t="s">
        <v>15417</v>
      </c>
    </row>
    <row r="6822" spans="1:4">
      <c r="A6822" s="489" t="str">
        <f t="shared" si="106"/>
        <v>2311501486介護予防訪問リハビリテーション</v>
      </c>
      <c r="B6822" s="489">
        <v>2311501486</v>
      </c>
      <c r="C6822" s="489" t="s">
        <v>2108</v>
      </c>
      <c r="D6822" s="489" t="s">
        <v>15418</v>
      </c>
    </row>
    <row r="6823" spans="1:4">
      <c r="A6823" s="489" t="str">
        <f t="shared" si="106"/>
        <v>2311501486介護予防訪問看護</v>
      </c>
      <c r="B6823" s="489">
        <v>2311501486</v>
      </c>
      <c r="C6823" s="489" t="s">
        <v>2103</v>
      </c>
      <c r="D6823" s="489" t="s">
        <v>15418</v>
      </c>
    </row>
    <row r="6824" spans="1:4">
      <c r="A6824" s="489" t="str">
        <f t="shared" si="106"/>
        <v>2311501486訪問リハビリテーション</v>
      </c>
      <c r="B6824" s="489">
        <v>2311501486</v>
      </c>
      <c r="C6824" s="489" t="s">
        <v>2104</v>
      </c>
      <c r="D6824" s="489" t="s">
        <v>15418</v>
      </c>
    </row>
    <row r="6825" spans="1:4">
      <c r="A6825" s="489" t="str">
        <f t="shared" si="106"/>
        <v>2311501486訪問看護</v>
      </c>
      <c r="B6825" s="489">
        <v>2311501486</v>
      </c>
      <c r="C6825" s="489" t="s">
        <v>2102</v>
      </c>
      <c r="D6825" s="489" t="s">
        <v>15418</v>
      </c>
    </row>
    <row r="6826" spans="1:4">
      <c r="A6826" s="489" t="str">
        <f t="shared" si="106"/>
        <v>2311501494介護予防訪問リハビリテーション</v>
      </c>
      <c r="B6826" s="489">
        <v>2311501494</v>
      </c>
      <c r="C6826" s="489" t="s">
        <v>2108</v>
      </c>
      <c r="D6826" s="489" t="s">
        <v>15419</v>
      </c>
    </row>
    <row r="6827" spans="1:4">
      <c r="A6827" s="489" t="str">
        <f t="shared" si="106"/>
        <v>2311501494介護予防訪問看護</v>
      </c>
      <c r="B6827" s="489">
        <v>2311501494</v>
      </c>
      <c r="C6827" s="489" t="s">
        <v>2103</v>
      </c>
      <c r="D6827" s="489" t="s">
        <v>15419</v>
      </c>
    </row>
    <row r="6828" spans="1:4">
      <c r="A6828" s="489" t="str">
        <f t="shared" si="106"/>
        <v>2311501494訪問リハビリテーション</v>
      </c>
      <c r="B6828" s="489">
        <v>2311501494</v>
      </c>
      <c r="C6828" s="489" t="s">
        <v>2104</v>
      </c>
      <c r="D6828" s="489" t="s">
        <v>15419</v>
      </c>
    </row>
    <row r="6829" spans="1:4">
      <c r="A6829" s="489" t="str">
        <f t="shared" si="106"/>
        <v>2311501494訪問リハビリテーション</v>
      </c>
      <c r="B6829" s="489">
        <v>2311501494</v>
      </c>
      <c r="C6829" s="489" t="s">
        <v>2104</v>
      </c>
      <c r="D6829" s="489" t="s">
        <v>15419</v>
      </c>
    </row>
    <row r="6830" spans="1:4">
      <c r="A6830" s="489" t="str">
        <f t="shared" si="106"/>
        <v>2311501494訪問看護</v>
      </c>
      <c r="B6830" s="489">
        <v>2311501494</v>
      </c>
      <c r="C6830" s="489" t="s">
        <v>2102</v>
      </c>
      <c r="D6830" s="489" t="s">
        <v>15419</v>
      </c>
    </row>
    <row r="6831" spans="1:4">
      <c r="A6831" s="489" t="str">
        <f t="shared" si="106"/>
        <v>2311501528介護予防訪問リハビリテーション</v>
      </c>
      <c r="B6831" s="489">
        <v>2311501528</v>
      </c>
      <c r="C6831" s="489" t="s">
        <v>2108</v>
      </c>
      <c r="D6831" s="489" t="s">
        <v>15420</v>
      </c>
    </row>
    <row r="6832" spans="1:4">
      <c r="A6832" s="489" t="str">
        <f t="shared" si="106"/>
        <v>2311501528介護予防訪問看護</v>
      </c>
      <c r="B6832" s="489">
        <v>2311501528</v>
      </c>
      <c r="C6832" s="489" t="s">
        <v>2103</v>
      </c>
      <c r="D6832" s="489" t="s">
        <v>15420</v>
      </c>
    </row>
    <row r="6833" spans="1:4">
      <c r="A6833" s="489" t="str">
        <f t="shared" si="106"/>
        <v>2311501528訪問リハビリテーション</v>
      </c>
      <c r="B6833" s="489">
        <v>2311501528</v>
      </c>
      <c r="C6833" s="489" t="s">
        <v>2104</v>
      </c>
      <c r="D6833" s="489" t="s">
        <v>15420</v>
      </c>
    </row>
    <row r="6834" spans="1:4">
      <c r="A6834" s="489" t="str">
        <f t="shared" si="106"/>
        <v>2311501528訪問看護</v>
      </c>
      <c r="B6834" s="489">
        <v>2311501528</v>
      </c>
      <c r="C6834" s="489" t="s">
        <v>2102</v>
      </c>
      <c r="D6834" s="489" t="s">
        <v>15420</v>
      </c>
    </row>
    <row r="6835" spans="1:4">
      <c r="A6835" s="489" t="str">
        <f t="shared" si="106"/>
        <v>2311501635介護予防訪問リハビリテーション</v>
      </c>
      <c r="B6835" s="489">
        <v>2311501635</v>
      </c>
      <c r="C6835" s="489" t="s">
        <v>2108</v>
      </c>
      <c r="D6835" s="489" t="s">
        <v>15421</v>
      </c>
    </row>
    <row r="6836" spans="1:4">
      <c r="A6836" s="489" t="str">
        <f t="shared" si="106"/>
        <v>2311501635介護予防訪問看護</v>
      </c>
      <c r="B6836" s="489">
        <v>2311501635</v>
      </c>
      <c r="C6836" s="489" t="s">
        <v>2103</v>
      </c>
      <c r="D6836" s="489" t="s">
        <v>15421</v>
      </c>
    </row>
    <row r="6837" spans="1:4">
      <c r="A6837" s="489" t="str">
        <f t="shared" si="106"/>
        <v>2311501635訪問リハビリテーション</v>
      </c>
      <c r="B6837" s="489">
        <v>2311501635</v>
      </c>
      <c r="C6837" s="489" t="s">
        <v>2104</v>
      </c>
      <c r="D6837" s="489" t="s">
        <v>15421</v>
      </c>
    </row>
    <row r="6838" spans="1:4">
      <c r="A6838" s="489" t="str">
        <f t="shared" si="106"/>
        <v>2311501635訪問看護</v>
      </c>
      <c r="B6838" s="489">
        <v>2311501635</v>
      </c>
      <c r="C6838" s="489" t="s">
        <v>2102</v>
      </c>
      <c r="D6838" s="489" t="s">
        <v>15421</v>
      </c>
    </row>
    <row r="6839" spans="1:4">
      <c r="A6839" s="489" t="str">
        <f t="shared" si="106"/>
        <v>2311501668介護予防訪問リハビリテーション</v>
      </c>
      <c r="B6839" s="489">
        <v>2311501668</v>
      </c>
      <c r="C6839" s="489" t="s">
        <v>2108</v>
      </c>
      <c r="D6839" s="489" t="s">
        <v>15422</v>
      </c>
    </row>
    <row r="6840" spans="1:4">
      <c r="A6840" s="489" t="str">
        <f t="shared" si="106"/>
        <v>2311501668介護予防訪問看護</v>
      </c>
      <c r="B6840" s="489">
        <v>2311501668</v>
      </c>
      <c r="C6840" s="489" t="s">
        <v>2103</v>
      </c>
      <c r="D6840" s="489" t="s">
        <v>15422</v>
      </c>
    </row>
    <row r="6841" spans="1:4">
      <c r="A6841" s="489" t="str">
        <f t="shared" si="106"/>
        <v>2311501668訪問リハビリテーション</v>
      </c>
      <c r="B6841" s="489">
        <v>2311501668</v>
      </c>
      <c r="C6841" s="489" t="s">
        <v>2104</v>
      </c>
      <c r="D6841" s="489" t="s">
        <v>15422</v>
      </c>
    </row>
    <row r="6842" spans="1:4">
      <c r="A6842" s="489" t="str">
        <f t="shared" si="106"/>
        <v>2311501668訪問看護</v>
      </c>
      <c r="B6842" s="489">
        <v>2311501668</v>
      </c>
      <c r="C6842" s="489" t="s">
        <v>2102</v>
      </c>
      <c r="D6842" s="489" t="s">
        <v>15422</v>
      </c>
    </row>
    <row r="6843" spans="1:4">
      <c r="A6843" s="489" t="str">
        <f t="shared" si="106"/>
        <v>2311501676介護予防訪問リハビリテーション</v>
      </c>
      <c r="B6843" s="489">
        <v>2311501676</v>
      </c>
      <c r="C6843" s="489" t="s">
        <v>2108</v>
      </c>
      <c r="D6843" s="489" t="s">
        <v>15423</v>
      </c>
    </row>
    <row r="6844" spans="1:4">
      <c r="A6844" s="489" t="str">
        <f t="shared" si="106"/>
        <v>2311501676介護予防訪問看護</v>
      </c>
      <c r="B6844" s="489">
        <v>2311501676</v>
      </c>
      <c r="C6844" s="489" t="s">
        <v>2103</v>
      </c>
      <c r="D6844" s="489" t="s">
        <v>15423</v>
      </c>
    </row>
    <row r="6845" spans="1:4">
      <c r="A6845" s="489" t="str">
        <f t="shared" si="106"/>
        <v>2311501676訪問リハビリテーション</v>
      </c>
      <c r="B6845" s="489">
        <v>2311501676</v>
      </c>
      <c r="C6845" s="489" t="s">
        <v>2104</v>
      </c>
      <c r="D6845" s="489" t="s">
        <v>15423</v>
      </c>
    </row>
    <row r="6846" spans="1:4">
      <c r="A6846" s="489" t="str">
        <f t="shared" si="106"/>
        <v>2311501676訪問看護</v>
      </c>
      <c r="B6846" s="489">
        <v>2311501676</v>
      </c>
      <c r="C6846" s="489" t="s">
        <v>2102</v>
      </c>
      <c r="D6846" s="489" t="s">
        <v>15423</v>
      </c>
    </row>
    <row r="6847" spans="1:4">
      <c r="A6847" s="489" t="str">
        <f t="shared" si="106"/>
        <v>2311501692介護予防訪問リハビリテーション</v>
      </c>
      <c r="B6847" s="489">
        <v>2311501692</v>
      </c>
      <c r="C6847" s="489" t="s">
        <v>2108</v>
      </c>
      <c r="D6847" s="489" t="s">
        <v>15424</v>
      </c>
    </row>
    <row r="6848" spans="1:4">
      <c r="A6848" s="489" t="str">
        <f t="shared" si="106"/>
        <v>2311501692介護予防訪問看護</v>
      </c>
      <c r="B6848" s="489">
        <v>2311501692</v>
      </c>
      <c r="C6848" s="489" t="s">
        <v>2103</v>
      </c>
      <c r="D6848" s="489" t="s">
        <v>15424</v>
      </c>
    </row>
    <row r="6849" spans="1:4">
      <c r="A6849" s="489" t="str">
        <f t="shared" si="106"/>
        <v>2311501692訪問リハビリテーション</v>
      </c>
      <c r="B6849" s="489">
        <v>2311501692</v>
      </c>
      <c r="C6849" s="489" t="s">
        <v>2104</v>
      </c>
      <c r="D6849" s="489" t="s">
        <v>15424</v>
      </c>
    </row>
    <row r="6850" spans="1:4">
      <c r="A6850" s="489" t="str">
        <f t="shared" ref="A6850:A6913" si="107">B6850&amp;C6850</f>
        <v>2311501692訪問看護</v>
      </c>
      <c r="B6850" s="489">
        <v>2311501692</v>
      </c>
      <c r="C6850" s="489" t="s">
        <v>2102</v>
      </c>
      <c r="D6850" s="489" t="s">
        <v>15424</v>
      </c>
    </row>
    <row r="6851" spans="1:4">
      <c r="A6851" s="489" t="str">
        <f t="shared" si="107"/>
        <v>2311501718介護予防訪問リハビリテーション</v>
      </c>
      <c r="B6851" s="489">
        <v>2311501718</v>
      </c>
      <c r="C6851" s="489" t="s">
        <v>2108</v>
      </c>
      <c r="D6851" s="489" t="s">
        <v>15425</v>
      </c>
    </row>
    <row r="6852" spans="1:4">
      <c r="A6852" s="489" t="str">
        <f t="shared" si="107"/>
        <v>2311501718介護予防訪問看護</v>
      </c>
      <c r="B6852" s="489">
        <v>2311501718</v>
      </c>
      <c r="C6852" s="489" t="s">
        <v>2103</v>
      </c>
      <c r="D6852" s="489" t="s">
        <v>15425</v>
      </c>
    </row>
    <row r="6853" spans="1:4">
      <c r="A6853" s="489" t="str">
        <f t="shared" si="107"/>
        <v>2311501718訪問リハビリテーション</v>
      </c>
      <c r="B6853" s="489">
        <v>2311501718</v>
      </c>
      <c r="C6853" s="489" t="s">
        <v>2104</v>
      </c>
      <c r="D6853" s="489" t="s">
        <v>15425</v>
      </c>
    </row>
    <row r="6854" spans="1:4">
      <c r="A6854" s="489" t="str">
        <f t="shared" si="107"/>
        <v>2311501718訪問看護</v>
      </c>
      <c r="B6854" s="489">
        <v>2311501718</v>
      </c>
      <c r="C6854" s="489" t="s">
        <v>2102</v>
      </c>
      <c r="D6854" s="489" t="s">
        <v>15425</v>
      </c>
    </row>
    <row r="6855" spans="1:4">
      <c r="A6855" s="489" t="str">
        <f t="shared" si="107"/>
        <v>2311501726介護予防訪問リハビリテーション</v>
      </c>
      <c r="B6855" s="489">
        <v>2311501726</v>
      </c>
      <c r="C6855" s="489" t="s">
        <v>2108</v>
      </c>
      <c r="D6855" s="489" t="s">
        <v>15426</v>
      </c>
    </row>
    <row r="6856" spans="1:4">
      <c r="A6856" s="489" t="str">
        <f t="shared" si="107"/>
        <v>2311501726介護予防訪問看護</v>
      </c>
      <c r="B6856" s="489">
        <v>2311501726</v>
      </c>
      <c r="C6856" s="489" t="s">
        <v>2103</v>
      </c>
      <c r="D6856" s="489" t="s">
        <v>15426</v>
      </c>
    </row>
    <row r="6857" spans="1:4">
      <c r="A6857" s="489" t="str">
        <f t="shared" si="107"/>
        <v>2311501726訪問リハビリテーション</v>
      </c>
      <c r="B6857" s="489">
        <v>2311501726</v>
      </c>
      <c r="C6857" s="489" t="s">
        <v>2104</v>
      </c>
      <c r="D6857" s="489" t="s">
        <v>15426</v>
      </c>
    </row>
    <row r="6858" spans="1:4">
      <c r="A6858" s="489" t="str">
        <f t="shared" si="107"/>
        <v>2311501726訪問看護</v>
      </c>
      <c r="B6858" s="489">
        <v>2311501726</v>
      </c>
      <c r="C6858" s="489" t="s">
        <v>2102</v>
      </c>
      <c r="D6858" s="489" t="s">
        <v>15426</v>
      </c>
    </row>
    <row r="6859" spans="1:4">
      <c r="A6859" s="489" t="str">
        <f t="shared" si="107"/>
        <v>2311501791介護予防訪問リハビリテーション</v>
      </c>
      <c r="B6859" s="489">
        <v>2311501791</v>
      </c>
      <c r="C6859" s="489" t="s">
        <v>2108</v>
      </c>
      <c r="D6859" s="489" t="s">
        <v>15427</v>
      </c>
    </row>
    <row r="6860" spans="1:4">
      <c r="A6860" s="489" t="str">
        <f t="shared" si="107"/>
        <v>2311501791介護予防訪問看護</v>
      </c>
      <c r="B6860" s="489">
        <v>2311501791</v>
      </c>
      <c r="C6860" s="489" t="s">
        <v>2103</v>
      </c>
      <c r="D6860" s="489" t="s">
        <v>15427</v>
      </c>
    </row>
    <row r="6861" spans="1:4">
      <c r="A6861" s="489" t="str">
        <f t="shared" si="107"/>
        <v>2311501791訪問リハビリテーション</v>
      </c>
      <c r="B6861" s="489">
        <v>2311501791</v>
      </c>
      <c r="C6861" s="489" t="s">
        <v>2104</v>
      </c>
      <c r="D6861" s="489" t="s">
        <v>15427</v>
      </c>
    </row>
    <row r="6862" spans="1:4">
      <c r="A6862" s="489" t="str">
        <f t="shared" si="107"/>
        <v>2311501791訪問看護</v>
      </c>
      <c r="B6862" s="489">
        <v>2311501791</v>
      </c>
      <c r="C6862" s="489" t="s">
        <v>2102</v>
      </c>
      <c r="D6862" s="489" t="s">
        <v>15427</v>
      </c>
    </row>
    <row r="6863" spans="1:4">
      <c r="A6863" s="489" t="str">
        <f t="shared" si="107"/>
        <v>2311501817介護予防訪問リハビリテーション</v>
      </c>
      <c r="B6863" s="489">
        <v>2311501817</v>
      </c>
      <c r="C6863" s="489" t="s">
        <v>2108</v>
      </c>
      <c r="D6863" s="489" t="s">
        <v>15428</v>
      </c>
    </row>
    <row r="6864" spans="1:4">
      <c r="A6864" s="489" t="str">
        <f t="shared" si="107"/>
        <v>2311501817介護予防訪問看護</v>
      </c>
      <c r="B6864" s="489">
        <v>2311501817</v>
      </c>
      <c r="C6864" s="489" t="s">
        <v>2103</v>
      </c>
      <c r="D6864" s="489" t="s">
        <v>15428</v>
      </c>
    </row>
    <row r="6865" spans="1:4">
      <c r="A6865" s="489" t="str">
        <f t="shared" si="107"/>
        <v>2311501817訪問リハビリテーション</v>
      </c>
      <c r="B6865" s="489">
        <v>2311501817</v>
      </c>
      <c r="C6865" s="489" t="s">
        <v>2104</v>
      </c>
      <c r="D6865" s="489" t="s">
        <v>15428</v>
      </c>
    </row>
    <row r="6866" spans="1:4">
      <c r="A6866" s="489" t="str">
        <f t="shared" si="107"/>
        <v>2311501817訪問看護</v>
      </c>
      <c r="B6866" s="489">
        <v>2311501817</v>
      </c>
      <c r="C6866" s="489" t="s">
        <v>2102</v>
      </c>
      <c r="D6866" s="489" t="s">
        <v>15428</v>
      </c>
    </row>
    <row r="6867" spans="1:4">
      <c r="A6867" s="489" t="str">
        <f t="shared" si="107"/>
        <v>2311501833介護予防訪問リハビリテーション</v>
      </c>
      <c r="B6867" s="489">
        <v>2311501833</v>
      </c>
      <c r="C6867" s="489" t="s">
        <v>2108</v>
      </c>
      <c r="D6867" s="489" t="s">
        <v>15429</v>
      </c>
    </row>
    <row r="6868" spans="1:4">
      <c r="A6868" s="489" t="str">
        <f t="shared" si="107"/>
        <v>2311501833介護予防訪問看護</v>
      </c>
      <c r="B6868" s="489">
        <v>2311501833</v>
      </c>
      <c r="C6868" s="489" t="s">
        <v>2103</v>
      </c>
      <c r="D6868" s="489" t="s">
        <v>15429</v>
      </c>
    </row>
    <row r="6869" spans="1:4">
      <c r="A6869" s="489" t="str">
        <f t="shared" si="107"/>
        <v>2311501833訪問リハビリテーション</v>
      </c>
      <c r="B6869" s="489">
        <v>2311501833</v>
      </c>
      <c r="C6869" s="489" t="s">
        <v>2104</v>
      </c>
      <c r="D6869" s="489" t="s">
        <v>15429</v>
      </c>
    </row>
    <row r="6870" spans="1:4">
      <c r="A6870" s="489" t="str">
        <f t="shared" si="107"/>
        <v>2311501833訪問看護</v>
      </c>
      <c r="B6870" s="489">
        <v>2311501833</v>
      </c>
      <c r="C6870" s="489" t="s">
        <v>2102</v>
      </c>
      <c r="D6870" s="489" t="s">
        <v>15429</v>
      </c>
    </row>
    <row r="6871" spans="1:4">
      <c r="A6871" s="489" t="str">
        <f t="shared" si="107"/>
        <v>2311501841介護予防訪問リハビリテーション</v>
      </c>
      <c r="B6871" s="489">
        <v>2311501841</v>
      </c>
      <c r="C6871" s="489" t="s">
        <v>2108</v>
      </c>
      <c r="D6871" s="489" t="s">
        <v>15430</v>
      </c>
    </row>
    <row r="6872" spans="1:4">
      <c r="A6872" s="489" t="str">
        <f t="shared" si="107"/>
        <v>2311501841介護予防訪問看護</v>
      </c>
      <c r="B6872" s="489">
        <v>2311501841</v>
      </c>
      <c r="C6872" s="489" t="s">
        <v>2103</v>
      </c>
      <c r="D6872" s="489" t="s">
        <v>15430</v>
      </c>
    </row>
    <row r="6873" spans="1:4">
      <c r="A6873" s="489" t="str">
        <f t="shared" si="107"/>
        <v>2311501841訪問リハビリテーション</v>
      </c>
      <c r="B6873" s="489">
        <v>2311501841</v>
      </c>
      <c r="C6873" s="489" t="s">
        <v>2104</v>
      </c>
      <c r="D6873" s="489" t="s">
        <v>15430</v>
      </c>
    </row>
    <row r="6874" spans="1:4">
      <c r="A6874" s="489" t="str">
        <f t="shared" si="107"/>
        <v>2311501841訪問看護</v>
      </c>
      <c r="B6874" s="489">
        <v>2311501841</v>
      </c>
      <c r="C6874" s="489" t="s">
        <v>2102</v>
      </c>
      <c r="D6874" s="489" t="s">
        <v>15430</v>
      </c>
    </row>
    <row r="6875" spans="1:4">
      <c r="A6875" s="489" t="str">
        <f t="shared" si="107"/>
        <v>2311501858介護予防訪問リハビリテーション</v>
      </c>
      <c r="B6875" s="489">
        <v>2311501858</v>
      </c>
      <c r="C6875" s="489" t="s">
        <v>2108</v>
      </c>
      <c r="D6875" s="489" t="s">
        <v>15431</v>
      </c>
    </row>
    <row r="6876" spans="1:4">
      <c r="A6876" s="489" t="str">
        <f t="shared" si="107"/>
        <v>2311501858介護予防訪問看護</v>
      </c>
      <c r="B6876" s="489">
        <v>2311501858</v>
      </c>
      <c r="C6876" s="489" t="s">
        <v>2103</v>
      </c>
      <c r="D6876" s="489" t="s">
        <v>15431</v>
      </c>
    </row>
    <row r="6877" spans="1:4">
      <c r="A6877" s="489" t="str">
        <f t="shared" si="107"/>
        <v>2311501858訪問リハビリテーション</v>
      </c>
      <c r="B6877" s="489">
        <v>2311501858</v>
      </c>
      <c r="C6877" s="489" t="s">
        <v>2104</v>
      </c>
      <c r="D6877" s="489" t="s">
        <v>15431</v>
      </c>
    </row>
    <row r="6878" spans="1:4">
      <c r="A6878" s="489" t="str">
        <f t="shared" si="107"/>
        <v>2311501858訪問看護</v>
      </c>
      <c r="B6878" s="489">
        <v>2311501858</v>
      </c>
      <c r="C6878" s="489" t="s">
        <v>2102</v>
      </c>
      <c r="D6878" s="489" t="s">
        <v>15431</v>
      </c>
    </row>
    <row r="6879" spans="1:4">
      <c r="A6879" s="489" t="str">
        <f t="shared" si="107"/>
        <v>2311501874介護予防訪問リハビリテーション</v>
      </c>
      <c r="B6879" s="489">
        <v>2311501874</v>
      </c>
      <c r="C6879" s="489" t="s">
        <v>2108</v>
      </c>
      <c r="D6879" s="489" t="s">
        <v>15432</v>
      </c>
    </row>
    <row r="6880" spans="1:4">
      <c r="A6880" s="489" t="str">
        <f t="shared" si="107"/>
        <v>2311501874介護予防訪問看護</v>
      </c>
      <c r="B6880" s="489">
        <v>2311501874</v>
      </c>
      <c r="C6880" s="489" t="s">
        <v>2103</v>
      </c>
      <c r="D6880" s="489" t="s">
        <v>15432</v>
      </c>
    </row>
    <row r="6881" spans="1:4">
      <c r="A6881" s="489" t="str">
        <f t="shared" si="107"/>
        <v>2311501874訪問リハビリテーション</v>
      </c>
      <c r="B6881" s="489">
        <v>2311501874</v>
      </c>
      <c r="C6881" s="489" t="s">
        <v>2104</v>
      </c>
      <c r="D6881" s="489" t="s">
        <v>15432</v>
      </c>
    </row>
    <row r="6882" spans="1:4">
      <c r="A6882" s="489" t="str">
        <f t="shared" si="107"/>
        <v>2311501874訪問看護</v>
      </c>
      <c r="B6882" s="489">
        <v>2311501874</v>
      </c>
      <c r="C6882" s="489" t="s">
        <v>2102</v>
      </c>
      <c r="D6882" s="489" t="s">
        <v>15432</v>
      </c>
    </row>
    <row r="6883" spans="1:4">
      <c r="A6883" s="489" t="str">
        <f t="shared" si="107"/>
        <v>2311501940介護予防訪問リハビリテーション</v>
      </c>
      <c r="B6883" s="489">
        <v>2311501940</v>
      </c>
      <c r="C6883" s="489" t="s">
        <v>2108</v>
      </c>
      <c r="D6883" s="489" t="s">
        <v>15433</v>
      </c>
    </row>
    <row r="6884" spans="1:4">
      <c r="A6884" s="489" t="str">
        <f t="shared" si="107"/>
        <v>2311501940介護予防訪問看護</v>
      </c>
      <c r="B6884" s="489">
        <v>2311501940</v>
      </c>
      <c r="C6884" s="489" t="s">
        <v>2103</v>
      </c>
      <c r="D6884" s="489" t="s">
        <v>15433</v>
      </c>
    </row>
    <row r="6885" spans="1:4">
      <c r="A6885" s="489" t="str">
        <f t="shared" si="107"/>
        <v>2311501940訪問リハビリテーション</v>
      </c>
      <c r="B6885" s="489">
        <v>2311501940</v>
      </c>
      <c r="C6885" s="489" t="s">
        <v>2104</v>
      </c>
      <c r="D6885" s="489" t="s">
        <v>15433</v>
      </c>
    </row>
    <row r="6886" spans="1:4">
      <c r="A6886" s="489" t="str">
        <f t="shared" si="107"/>
        <v>2311501940訪問看護</v>
      </c>
      <c r="B6886" s="489">
        <v>2311501940</v>
      </c>
      <c r="C6886" s="489" t="s">
        <v>2102</v>
      </c>
      <c r="D6886" s="489" t="s">
        <v>15433</v>
      </c>
    </row>
    <row r="6887" spans="1:4">
      <c r="A6887" s="489" t="str">
        <f t="shared" si="107"/>
        <v>2311501965介護予防訪問リハビリテーション</v>
      </c>
      <c r="B6887" s="489">
        <v>2311501965</v>
      </c>
      <c r="C6887" s="489" t="s">
        <v>2108</v>
      </c>
      <c r="D6887" s="489" t="s">
        <v>15434</v>
      </c>
    </row>
    <row r="6888" spans="1:4">
      <c r="A6888" s="489" t="str">
        <f t="shared" si="107"/>
        <v>2311501965介護予防訪問看護</v>
      </c>
      <c r="B6888" s="489">
        <v>2311501965</v>
      </c>
      <c r="C6888" s="489" t="s">
        <v>2103</v>
      </c>
      <c r="D6888" s="489" t="s">
        <v>15434</v>
      </c>
    </row>
    <row r="6889" spans="1:4">
      <c r="A6889" s="489" t="str">
        <f t="shared" si="107"/>
        <v>2311501965訪問リハビリテーション</v>
      </c>
      <c r="B6889" s="489">
        <v>2311501965</v>
      </c>
      <c r="C6889" s="489" t="s">
        <v>2104</v>
      </c>
      <c r="D6889" s="489" t="s">
        <v>15434</v>
      </c>
    </row>
    <row r="6890" spans="1:4">
      <c r="A6890" s="489" t="str">
        <f t="shared" si="107"/>
        <v>2311501965訪問看護</v>
      </c>
      <c r="B6890" s="489">
        <v>2311501965</v>
      </c>
      <c r="C6890" s="489" t="s">
        <v>2102</v>
      </c>
      <c r="D6890" s="489" t="s">
        <v>15434</v>
      </c>
    </row>
    <row r="6891" spans="1:4">
      <c r="A6891" s="489" t="str">
        <f t="shared" si="107"/>
        <v>2311501973介護予防訪問リハビリテーション</v>
      </c>
      <c r="B6891" s="489">
        <v>2311501973</v>
      </c>
      <c r="C6891" s="489" t="s">
        <v>2108</v>
      </c>
      <c r="D6891" s="489" t="s">
        <v>15435</v>
      </c>
    </row>
    <row r="6892" spans="1:4">
      <c r="A6892" s="489" t="str">
        <f t="shared" si="107"/>
        <v>2311501973介護予防訪問看護</v>
      </c>
      <c r="B6892" s="489">
        <v>2311501973</v>
      </c>
      <c r="C6892" s="489" t="s">
        <v>2103</v>
      </c>
      <c r="D6892" s="489" t="s">
        <v>15435</v>
      </c>
    </row>
    <row r="6893" spans="1:4">
      <c r="A6893" s="489" t="str">
        <f t="shared" si="107"/>
        <v>2311501973訪問リハビリテーション</v>
      </c>
      <c r="B6893" s="489">
        <v>2311501973</v>
      </c>
      <c r="C6893" s="489" t="s">
        <v>2104</v>
      </c>
      <c r="D6893" s="489" t="s">
        <v>15435</v>
      </c>
    </row>
    <row r="6894" spans="1:4">
      <c r="A6894" s="489" t="str">
        <f t="shared" si="107"/>
        <v>2311501973訪問看護</v>
      </c>
      <c r="B6894" s="489">
        <v>2311501973</v>
      </c>
      <c r="C6894" s="489" t="s">
        <v>2102</v>
      </c>
      <c r="D6894" s="489" t="s">
        <v>15435</v>
      </c>
    </row>
    <row r="6895" spans="1:4">
      <c r="A6895" s="489" t="str">
        <f t="shared" si="107"/>
        <v>2311501981介護予防訪問リハビリテーション</v>
      </c>
      <c r="B6895" s="489">
        <v>2311501981</v>
      </c>
      <c r="C6895" s="489" t="s">
        <v>2108</v>
      </c>
      <c r="D6895" s="489" t="s">
        <v>15436</v>
      </c>
    </row>
    <row r="6896" spans="1:4">
      <c r="A6896" s="489" t="str">
        <f t="shared" si="107"/>
        <v>2311501981介護予防訪問看護</v>
      </c>
      <c r="B6896" s="489">
        <v>2311501981</v>
      </c>
      <c r="C6896" s="489" t="s">
        <v>2103</v>
      </c>
      <c r="D6896" s="489" t="s">
        <v>15436</v>
      </c>
    </row>
    <row r="6897" spans="1:4">
      <c r="A6897" s="489" t="str">
        <f t="shared" si="107"/>
        <v>2311501981訪問リハビリテーション</v>
      </c>
      <c r="B6897" s="489">
        <v>2311501981</v>
      </c>
      <c r="C6897" s="489" t="s">
        <v>2104</v>
      </c>
      <c r="D6897" s="489" t="s">
        <v>15436</v>
      </c>
    </row>
    <row r="6898" spans="1:4">
      <c r="A6898" s="489" t="str">
        <f t="shared" si="107"/>
        <v>2311501981訪問看護</v>
      </c>
      <c r="B6898" s="489">
        <v>2311501981</v>
      </c>
      <c r="C6898" s="489" t="s">
        <v>2102</v>
      </c>
      <c r="D6898" s="489" t="s">
        <v>15436</v>
      </c>
    </row>
    <row r="6899" spans="1:4">
      <c r="A6899" s="489" t="str">
        <f t="shared" si="107"/>
        <v>2311502013介護予防訪問リハビリテーション</v>
      </c>
      <c r="B6899" s="489">
        <v>2311502013</v>
      </c>
      <c r="C6899" s="489" t="s">
        <v>2108</v>
      </c>
      <c r="D6899" s="489" t="s">
        <v>15437</v>
      </c>
    </row>
    <row r="6900" spans="1:4">
      <c r="A6900" s="489" t="str">
        <f t="shared" si="107"/>
        <v>2311502013介護予防訪問看護</v>
      </c>
      <c r="B6900" s="489">
        <v>2311502013</v>
      </c>
      <c r="C6900" s="489" t="s">
        <v>2103</v>
      </c>
      <c r="D6900" s="489" t="s">
        <v>15437</v>
      </c>
    </row>
    <row r="6901" spans="1:4">
      <c r="A6901" s="489" t="str">
        <f t="shared" si="107"/>
        <v>2311502013訪問リハビリテーション</v>
      </c>
      <c r="B6901" s="489">
        <v>2311502013</v>
      </c>
      <c r="C6901" s="489" t="s">
        <v>2104</v>
      </c>
      <c r="D6901" s="489" t="s">
        <v>15437</v>
      </c>
    </row>
    <row r="6902" spans="1:4">
      <c r="A6902" s="489" t="str">
        <f t="shared" si="107"/>
        <v>2311502013訪問看護</v>
      </c>
      <c r="B6902" s="489">
        <v>2311502013</v>
      </c>
      <c r="C6902" s="489" t="s">
        <v>2102</v>
      </c>
      <c r="D6902" s="489" t="s">
        <v>15437</v>
      </c>
    </row>
    <row r="6903" spans="1:4">
      <c r="A6903" s="489" t="str">
        <f t="shared" si="107"/>
        <v>2311502096介護予防訪問リハビリテーション</v>
      </c>
      <c r="B6903" s="489">
        <v>2311502096</v>
      </c>
      <c r="C6903" s="489" t="s">
        <v>2108</v>
      </c>
      <c r="D6903" s="489" t="s">
        <v>15438</v>
      </c>
    </row>
    <row r="6904" spans="1:4">
      <c r="A6904" s="489" t="str">
        <f t="shared" si="107"/>
        <v>2311502096介護予防訪問看護</v>
      </c>
      <c r="B6904" s="489">
        <v>2311502096</v>
      </c>
      <c r="C6904" s="489" t="s">
        <v>2103</v>
      </c>
      <c r="D6904" s="489" t="s">
        <v>15438</v>
      </c>
    </row>
    <row r="6905" spans="1:4">
      <c r="A6905" s="489" t="str">
        <f t="shared" si="107"/>
        <v>2311502096訪問リハビリテーション</v>
      </c>
      <c r="B6905" s="489">
        <v>2311502096</v>
      </c>
      <c r="C6905" s="489" t="s">
        <v>2104</v>
      </c>
      <c r="D6905" s="489" t="s">
        <v>15438</v>
      </c>
    </row>
    <row r="6906" spans="1:4">
      <c r="A6906" s="489" t="str">
        <f t="shared" si="107"/>
        <v>2311502096訪問看護</v>
      </c>
      <c r="B6906" s="489">
        <v>2311502096</v>
      </c>
      <c r="C6906" s="489" t="s">
        <v>2102</v>
      </c>
      <c r="D6906" s="489" t="s">
        <v>15438</v>
      </c>
    </row>
    <row r="6907" spans="1:4">
      <c r="A6907" s="489" t="str">
        <f t="shared" si="107"/>
        <v>2311502104介護予防訪問リハビリテーション</v>
      </c>
      <c r="B6907" s="489">
        <v>2311502104</v>
      </c>
      <c r="C6907" s="489" t="s">
        <v>2108</v>
      </c>
      <c r="D6907" s="489" t="s">
        <v>15439</v>
      </c>
    </row>
    <row r="6908" spans="1:4">
      <c r="A6908" s="489" t="str">
        <f t="shared" si="107"/>
        <v>2311502104介護予防訪問看護</v>
      </c>
      <c r="B6908" s="489">
        <v>2311502104</v>
      </c>
      <c r="C6908" s="489" t="s">
        <v>2103</v>
      </c>
      <c r="D6908" s="489" t="s">
        <v>15439</v>
      </c>
    </row>
    <row r="6909" spans="1:4">
      <c r="A6909" s="489" t="str">
        <f t="shared" si="107"/>
        <v>2311502104訪問リハビリテーション</v>
      </c>
      <c r="B6909" s="489">
        <v>2311502104</v>
      </c>
      <c r="C6909" s="489" t="s">
        <v>2104</v>
      </c>
      <c r="D6909" s="489" t="s">
        <v>15439</v>
      </c>
    </row>
    <row r="6910" spans="1:4">
      <c r="A6910" s="489" t="str">
        <f t="shared" si="107"/>
        <v>2311502104訪問看護</v>
      </c>
      <c r="B6910" s="489">
        <v>2311502104</v>
      </c>
      <c r="C6910" s="489" t="s">
        <v>2102</v>
      </c>
      <c r="D6910" s="489" t="s">
        <v>15439</v>
      </c>
    </row>
    <row r="6911" spans="1:4">
      <c r="A6911" s="489" t="str">
        <f t="shared" si="107"/>
        <v>2311502112介護予防訪問リハビリテーション</v>
      </c>
      <c r="B6911" s="489">
        <v>2311502112</v>
      </c>
      <c r="C6911" s="489" t="s">
        <v>2108</v>
      </c>
      <c r="D6911" s="489" t="s">
        <v>15440</v>
      </c>
    </row>
    <row r="6912" spans="1:4">
      <c r="A6912" s="489" t="str">
        <f t="shared" si="107"/>
        <v>2311502112介護予防訪問看護</v>
      </c>
      <c r="B6912" s="489">
        <v>2311502112</v>
      </c>
      <c r="C6912" s="489" t="s">
        <v>2103</v>
      </c>
      <c r="D6912" s="489" t="s">
        <v>15440</v>
      </c>
    </row>
    <row r="6913" spans="1:4">
      <c r="A6913" s="489" t="str">
        <f t="shared" si="107"/>
        <v>2311502112訪問リハビリテーション</v>
      </c>
      <c r="B6913" s="489">
        <v>2311502112</v>
      </c>
      <c r="C6913" s="489" t="s">
        <v>2104</v>
      </c>
      <c r="D6913" s="489" t="s">
        <v>15440</v>
      </c>
    </row>
    <row r="6914" spans="1:4">
      <c r="A6914" s="489" t="str">
        <f t="shared" ref="A6914:A6977" si="108">B6914&amp;C6914</f>
        <v>2311502112訪問看護</v>
      </c>
      <c r="B6914" s="489">
        <v>2311502112</v>
      </c>
      <c r="C6914" s="489" t="s">
        <v>2102</v>
      </c>
      <c r="D6914" s="489" t="s">
        <v>15440</v>
      </c>
    </row>
    <row r="6915" spans="1:4">
      <c r="A6915" s="489" t="str">
        <f t="shared" si="108"/>
        <v>2311502120介護予防訪問リハビリテーション</v>
      </c>
      <c r="B6915" s="489">
        <v>2311502120</v>
      </c>
      <c r="C6915" s="489" t="s">
        <v>2108</v>
      </c>
      <c r="D6915" s="489" t="s">
        <v>15441</v>
      </c>
    </row>
    <row r="6916" spans="1:4">
      <c r="A6916" s="489" t="str">
        <f t="shared" si="108"/>
        <v>2311502120介護予防訪問看護</v>
      </c>
      <c r="B6916" s="489">
        <v>2311502120</v>
      </c>
      <c r="C6916" s="489" t="s">
        <v>2103</v>
      </c>
      <c r="D6916" s="489" t="s">
        <v>15441</v>
      </c>
    </row>
    <row r="6917" spans="1:4">
      <c r="A6917" s="489" t="str">
        <f t="shared" si="108"/>
        <v>2311502120訪問リハビリテーション</v>
      </c>
      <c r="B6917" s="489">
        <v>2311502120</v>
      </c>
      <c r="C6917" s="489" t="s">
        <v>2104</v>
      </c>
      <c r="D6917" s="489" t="s">
        <v>15441</v>
      </c>
    </row>
    <row r="6918" spans="1:4">
      <c r="A6918" s="489" t="str">
        <f t="shared" si="108"/>
        <v>2311502120訪問看護</v>
      </c>
      <c r="B6918" s="489">
        <v>2311502120</v>
      </c>
      <c r="C6918" s="489" t="s">
        <v>2102</v>
      </c>
      <c r="D6918" s="489" t="s">
        <v>15441</v>
      </c>
    </row>
    <row r="6919" spans="1:4">
      <c r="A6919" s="489" t="str">
        <f t="shared" si="108"/>
        <v>2311502161介護予防訪問リハビリテーション</v>
      </c>
      <c r="B6919" s="489">
        <v>2311502161</v>
      </c>
      <c r="C6919" s="489" t="s">
        <v>2108</v>
      </c>
      <c r="D6919" s="489" t="s">
        <v>15442</v>
      </c>
    </row>
    <row r="6920" spans="1:4">
      <c r="A6920" s="489" t="str">
        <f t="shared" si="108"/>
        <v>2311502161介護予防訪問看護</v>
      </c>
      <c r="B6920" s="489">
        <v>2311502161</v>
      </c>
      <c r="C6920" s="489" t="s">
        <v>2103</v>
      </c>
      <c r="D6920" s="489" t="s">
        <v>15442</v>
      </c>
    </row>
    <row r="6921" spans="1:4">
      <c r="A6921" s="489" t="str">
        <f t="shared" si="108"/>
        <v>2311502161訪問リハビリテーション</v>
      </c>
      <c r="B6921" s="489">
        <v>2311502161</v>
      </c>
      <c r="C6921" s="489" t="s">
        <v>2104</v>
      </c>
      <c r="D6921" s="489" t="s">
        <v>15442</v>
      </c>
    </row>
    <row r="6922" spans="1:4">
      <c r="A6922" s="489" t="str">
        <f t="shared" si="108"/>
        <v>2311502161訪問看護</v>
      </c>
      <c r="B6922" s="489">
        <v>2311502161</v>
      </c>
      <c r="C6922" s="489" t="s">
        <v>2102</v>
      </c>
      <c r="D6922" s="489" t="s">
        <v>15442</v>
      </c>
    </row>
    <row r="6923" spans="1:4">
      <c r="A6923" s="489" t="str">
        <f t="shared" si="108"/>
        <v>2311502179介護予防訪問リハビリテーション</v>
      </c>
      <c r="B6923" s="489">
        <v>2311502179</v>
      </c>
      <c r="C6923" s="489" t="s">
        <v>2108</v>
      </c>
      <c r="D6923" s="489" t="s">
        <v>15443</v>
      </c>
    </row>
    <row r="6924" spans="1:4">
      <c r="A6924" s="489" t="str">
        <f t="shared" si="108"/>
        <v>2311502179介護予防訪問看護</v>
      </c>
      <c r="B6924" s="489">
        <v>2311502179</v>
      </c>
      <c r="C6924" s="489" t="s">
        <v>2103</v>
      </c>
      <c r="D6924" s="489" t="s">
        <v>15443</v>
      </c>
    </row>
    <row r="6925" spans="1:4">
      <c r="A6925" s="489" t="str">
        <f t="shared" si="108"/>
        <v>2311502179訪問リハビリテーション</v>
      </c>
      <c r="B6925" s="489">
        <v>2311502179</v>
      </c>
      <c r="C6925" s="489" t="s">
        <v>2104</v>
      </c>
      <c r="D6925" s="489" t="s">
        <v>15443</v>
      </c>
    </row>
    <row r="6926" spans="1:4">
      <c r="A6926" s="489" t="str">
        <f t="shared" si="108"/>
        <v>2311502179訪問看護</v>
      </c>
      <c r="B6926" s="489">
        <v>2311502179</v>
      </c>
      <c r="C6926" s="489" t="s">
        <v>2102</v>
      </c>
      <c r="D6926" s="489" t="s">
        <v>15443</v>
      </c>
    </row>
    <row r="6927" spans="1:4">
      <c r="A6927" s="489" t="str">
        <f t="shared" si="108"/>
        <v>2311502195介護予防訪問リハビリテーション</v>
      </c>
      <c r="B6927" s="489">
        <v>2311502195</v>
      </c>
      <c r="C6927" s="489" t="s">
        <v>2108</v>
      </c>
      <c r="D6927" s="489" t="s">
        <v>15444</v>
      </c>
    </row>
    <row r="6928" spans="1:4">
      <c r="A6928" s="489" t="str">
        <f t="shared" si="108"/>
        <v>2311502195介護予防訪問看護</v>
      </c>
      <c r="B6928" s="489">
        <v>2311502195</v>
      </c>
      <c r="C6928" s="489" t="s">
        <v>2103</v>
      </c>
      <c r="D6928" s="489" t="s">
        <v>15444</v>
      </c>
    </row>
    <row r="6929" spans="1:4">
      <c r="A6929" s="489" t="str">
        <f t="shared" si="108"/>
        <v>2311502195訪問リハビリテーション</v>
      </c>
      <c r="B6929" s="489">
        <v>2311502195</v>
      </c>
      <c r="C6929" s="489" t="s">
        <v>2104</v>
      </c>
      <c r="D6929" s="489" t="s">
        <v>15444</v>
      </c>
    </row>
    <row r="6930" spans="1:4">
      <c r="A6930" s="489" t="str">
        <f t="shared" si="108"/>
        <v>2311502195訪問看護</v>
      </c>
      <c r="B6930" s="489">
        <v>2311502195</v>
      </c>
      <c r="C6930" s="489" t="s">
        <v>2102</v>
      </c>
      <c r="D6930" s="489" t="s">
        <v>15444</v>
      </c>
    </row>
    <row r="6931" spans="1:4">
      <c r="A6931" s="489" t="str">
        <f t="shared" si="108"/>
        <v>2311502211介護予防訪問リハビリテーション</v>
      </c>
      <c r="B6931" s="489">
        <v>2311502211</v>
      </c>
      <c r="C6931" s="489" t="s">
        <v>2108</v>
      </c>
      <c r="D6931" s="489" t="s">
        <v>14313</v>
      </c>
    </row>
    <row r="6932" spans="1:4">
      <c r="A6932" s="489" t="str">
        <f t="shared" si="108"/>
        <v>2311502211介護予防訪問看護</v>
      </c>
      <c r="B6932" s="489">
        <v>2311502211</v>
      </c>
      <c r="C6932" s="489" t="s">
        <v>2103</v>
      </c>
      <c r="D6932" s="489" t="s">
        <v>14313</v>
      </c>
    </row>
    <row r="6933" spans="1:4">
      <c r="A6933" s="489" t="str">
        <f t="shared" si="108"/>
        <v>2311502211訪問リハビリテーション</v>
      </c>
      <c r="B6933" s="489">
        <v>2311502211</v>
      </c>
      <c r="C6933" s="489" t="s">
        <v>2104</v>
      </c>
      <c r="D6933" s="489" t="s">
        <v>14313</v>
      </c>
    </row>
    <row r="6934" spans="1:4">
      <c r="A6934" s="489" t="str">
        <f t="shared" si="108"/>
        <v>2311502211訪問看護</v>
      </c>
      <c r="B6934" s="489">
        <v>2311502211</v>
      </c>
      <c r="C6934" s="489" t="s">
        <v>2102</v>
      </c>
      <c r="D6934" s="489" t="s">
        <v>14313</v>
      </c>
    </row>
    <row r="6935" spans="1:4">
      <c r="A6935" s="489" t="str">
        <f t="shared" si="108"/>
        <v>2311502229介護予防訪問リハビリテーション</v>
      </c>
      <c r="B6935" s="489">
        <v>2311502229</v>
      </c>
      <c r="C6935" s="489" t="s">
        <v>2108</v>
      </c>
      <c r="D6935" s="489" t="s">
        <v>15445</v>
      </c>
    </row>
    <row r="6936" spans="1:4">
      <c r="A6936" s="489" t="str">
        <f t="shared" si="108"/>
        <v>2311502229介護予防訪問看護</v>
      </c>
      <c r="B6936" s="489">
        <v>2311502229</v>
      </c>
      <c r="C6936" s="489" t="s">
        <v>2103</v>
      </c>
      <c r="D6936" s="489" t="s">
        <v>15445</v>
      </c>
    </row>
    <row r="6937" spans="1:4">
      <c r="A6937" s="489" t="str">
        <f t="shared" si="108"/>
        <v>2311502229訪問リハビリテーション</v>
      </c>
      <c r="B6937" s="489">
        <v>2311502229</v>
      </c>
      <c r="C6937" s="489" t="s">
        <v>2104</v>
      </c>
      <c r="D6937" s="489" t="s">
        <v>15445</v>
      </c>
    </row>
    <row r="6938" spans="1:4">
      <c r="A6938" s="489" t="str">
        <f t="shared" si="108"/>
        <v>2311502229訪問看護</v>
      </c>
      <c r="B6938" s="489">
        <v>2311502229</v>
      </c>
      <c r="C6938" s="489" t="s">
        <v>2102</v>
      </c>
      <c r="D6938" s="489" t="s">
        <v>15445</v>
      </c>
    </row>
    <row r="6939" spans="1:4">
      <c r="A6939" s="489" t="str">
        <f t="shared" si="108"/>
        <v>2311502237介護予防訪問リハビリテーション</v>
      </c>
      <c r="B6939" s="489">
        <v>2311502237</v>
      </c>
      <c r="C6939" s="489" t="s">
        <v>2108</v>
      </c>
      <c r="D6939" s="489" t="s">
        <v>15446</v>
      </c>
    </row>
    <row r="6940" spans="1:4">
      <c r="A6940" s="489" t="str">
        <f t="shared" si="108"/>
        <v>2311502237介護予防訪問看護</v>
      </c>
      <c r="B6940" s="489">
        <v>2311502237</v>
      </c>
      <c r="C6940" s="489" t="s">
        <v>2103</v>
      </c>
      <c r="D6940" s="489" t="s">
        <v>15446</v>
      </c>
    </row>
    <row r="6941" spans="1:4">
      <c r="A6941" s="489" t="str">
        <f t="shared" si="108"/>
        <v>2311502237訪問リハビリテーション</v>
      </c>
      <c r="B6941" s="489">
        <v>2311502237</v>
      </c>
      <c r="C6941" s="489" t="s">
        <v>2104</v>
      </c>
      <c r="D6941" s="489" t="s">
        <v>15446</v>
      </c>
    </row>
    <row r="6942" spans="1:4">
      <c r="A6942" s="489" t="str">
        <f t="shared" si="108"/>
        <v>2311502237訪問看護</v>
      </c>
      <c r="B6942" s="489">
        <v>2311502237</v>
      </c>
      <c r="C6942" s="489" t="s">
        <v>2102</v>
      </c>
      <c r="D6942" s="489" t="s">
        <v>15446</v>
      </c>
    </row>
    <row r="6943" spans="1:4">
      <c r="A6943" s="489" t="str">
        <f t="shared" si="108"/>
        <v>2311502260介護予防訪問リハビリテーション</v>
      </c>
      <c r="B6943" s="489">
        <v>2311502260</v>
      </c>
      <c r="C6943" s="489" t="s">
        <v>2108</v>
      </c>
      <c r="D6943" s="489" t="s">
        <v>15447</v>
      </c>
    </row>
    <row r="6944" spans="1:4">
      <c r="A6944" s="489" t="str">
        <f t="shared" si="108"/>
        <v>2311502260介護予防訪問看護</v>
      </c>
      <c r="B6944" s="489">
        <v>2311502260</v>
      </c>
      <c r="C6944" s="489" t="s">
        <v>2103</v>
      </c>
      <c r="D6944" s="489" t="s">
        <v>15447</v>
      </c>
    </row>
    <row r="6945" spans="1:4">
      <c r="A6945" s="489" t="str">
        <f t="shared" si="108"/>
        <v>2311502260訪問リハビリテーション</v>
      </c>
      <c r="B6945" s="489">
        <v>2311502260</v>
      </c>
      <c r="C6945" s="489" t="s">
        <v>2104</v>
      </c>
      <c r="D6945" s="489" t="s">
        <v>15447</v>
      </c>
    </row>
    <row r="6946" spans="1:4">
      <c r="A6946" s="489" t="str">
        <f t="shared" si="108"/>
        <v>2311502260訪問看護</v>
      </c>
      <c r="B6946" s="489">
        <v>2311502260</v>
      </c>
      <c r="C6946" s="489" t="s">
        <v>2102</v>
      </c>
      <c r="D6946" s="489" t="s">
        <v>15447</v>
      </c>
    </row>
    <row r="6947" spans="1:4">
      <c r="A6947" s="489" t="str">
        <f t="shared" si="108"/>
        <v>2311502278介護予防訪問リハビリテーション</v>
      </c>
      <c r="B6947" s="489">
        <v>2311502278</v>
      </c>
      <c r="C6947" s="489" t="s">
        <v>2108</v>
      </c>
      <c r="D6947" s="489" t="s">
        <v>15448</v>
      </c>
    </row>
    <row r="6948" spans="1:4">
      <c r="A6948" s="489" t="str">
        <f t="shared" si="108"/>
        <v>2311502278介護予防訪問看護</v>
      </c>
      <c r="B6948" s="489">
        <v>2311502278</v>
      </c>
      <c r="C6948" s="489" t="s">
        <v>2103</v>
      </c>
      <c r="D6948" s="489" t="s">
        <v>15448</v>
      </c>
    </row>
    <row r="6949" spans="1:4">
      <c r="A6949" s="489" t="str">
        <f t="shared" si="108"/>
        <v>2311502278訪問リハビリテーション</v>
      </c>
      <c r="B6949" s="489">
        <v>2311502278</v>
      </c>
      <c r="C6949" s="489" t="s">
        <v>2104</v>
      </c>
      <c r="D6949" s="489" t="s">
        <v>15448</v>
      </c>
    </row>
    <row r="6950" spans="1:4">
      <c r="A6950" s="489" t="str">
        <f t="shared" si="108"/>
        <v>2311502278訪問看護</v>
      </c>
      <c r="B6950" s="489">
        <v>2311502278</v>
      </c>
      <c r="C6950" s="489" t="s">
        <v>2102</v>
      </c>
      <c r="D6950" s="489" t="s">
        <v>15448</v>
      </c>
    </row>
    <row r="6951" spans="1:4">
      <c r="A6951" s="489" t="str">
        <f t="shared" si="108"/>
        <v>2311502328介護予防訪問リハビリテーション</v>
      </c>
      <c r="B6951" s="489">
        <v>2311502328</v>
      </c>
      <c r="C6951" s="489" t="s">
        <v>2108</v>
      </c>
      <c r="D6951" s="489" t="s">
        <v>15449</v>
      </c>
    </row>
    <row r="6952" spans="1:4">
      <c r="A6952" s="489" t="str">
        <f t="shared" si="108"/>
        <v>2311502328介護予防訪問看護</v>
      </c>
      <c r="B6952" s="489">
        <v>2311502328</v>
      </c>
      <c r="C6952" s="489" t="s">
        <v>2103</v>
      </c>
      <c r="D6952" s="489" t="s">
        <v>15449</v>
      </c>
    </row>
    <row r="6953" spans="1:4">
      <c r="A6953" s="489" t="str">
        <f t="shared" si="108"/>
        <v>2311502328訪問リハビリテーション</v>
      </c>
      <c r="B6953" s="489">
        <v>2311502328</v>
      </c>
      <c r="C6953" s="489" t="s">
        <v>2104</v>
      </c>
      <c r="D6953" s="489" t="s">
        <v>15449</v>
      </c>
    </row>
    <row r="6954" spans="1:4">
      <c r="A6954" s="489" t="str">
        <f t="shared" si="108"/>
        <v>2311502328訪問看護</v>
      </c>
      <c r="B6954" s="489">
        <v>2311502328</v>
      </c>
      <c r="C6954" s="489" t="s">
        <v>2102</v>
      </c>
      <c r="D6954" s="489" t="s">
        <v>15449</v>
      </c>
    </row>
    <row r="6955" spans="1:4">
      <c r="A6955" s="489" t="str">
        <f t="shared" si="108"/>
        <v>2311502377介護予防訪問リハビリテーション</v>
      </c>
      <c r="B6955" s="489">
        <v>2311502377</v>
      </c>
      <c r="C6955" s="489" t="s">
        <v>2108</v>
      </c>
      <c r="D6955" s="489" t="s">
        <v>15450</v>
      </c>
    </row>
    <row r="6956" spans="1:4">
      <c r="A6956" s="489" t="str">
        <f t="shared" si="108"/>
        <v>2311502377介護予防訪問看護</v>
      </c>
      <c r="B6956" s="489">
        <v>2311502377</v>
      </c>
      <c r="C6956" s="489" t="s">
        <v>2103</v>
      </c>
      <c r="D6956" s="489" t="s">
        <v>15450</v>
      </c>
    </row>
    <row r="6957" spans="1:4">
      <c r="A6957" s="489" t="str">
        <f t="shared" si="108"/>
        <v>2311502377訪問リハビリテーション</v>
      </c>
      <c r="B6957" s="489">
        <v>2311502377</v>
      </c>
      <c r="C6957" s="489" t="s">
        <v>2104</v>
      </c>
      <c r="D6957" s="489" t="s">
        <v>15450</v>
      </c>
    </row>
    <row r="6958" spans="1:4">
      <c r="A6958" s="489" t="str">
        <f t="shared" si="108"/>
        <v>2311502377訪問看護</v>
      </c>
      <c r="B6958" s="489">
        <v>2311502377</v>
      </c>
      <c r="C6958" s="489" t="s">
        <v>2102</v>
      </c>
      <c r="D6958" s="489" t="s">
        <v>15450</v>
      </c>
    </row>
    <row r="6959" spans="1:4">
      <c r="A6959" s="489" t="str">
        <f t="shared" si="108"/>
        <v>2311502385介護予防訪問リハビリテーション</v>
      </c>
      <c r="B6959" s="489">
        <v>2311502385</v>
      </c>
      <c r="C6959" s="489" t="s">
        <v>2108</v>
      </c>
      <c r="D6959" s="489" t="s">
        <v>14954</v>
      </c>
    </row>
    <row r="6960" spans="1:4">
      <c r="A6960" s="489" t="str">
        <f t="shared" si="108"/>
        <v>2311502385介護予防訪問看護</v>
      </c>
      <c r="B6960" s="489">
        <v>2311502385</v>
      </c>
      <c r="C6960" s="489" t="s">
        <v>2103</v>
      </c>
      <c r="D6960" s="489" t="s">
        <v>14954</v>
      </c>
    </row>
    <row r="6961" spans="1:4">
      <c r="A6961" s="489" t="str">
        <f t="shared" si="108"/>
        <v>2311502385訪問リハビリテーション</v>
      </c>
      <c r="B6961" s="489">
        <v>2311502385</v>
      </c>
      <c r="C6961" s="489" t="s">
        <v>2104</v>
      </c>
      <c r="D6961" s="489" t="s">
        <v>14954</v>
      </c>
    </row>
    <row r="6962" spans="1:4">
      <c r="A6962" s="489" t="str">
        <f t="shared" si="108"/>
        <v>2311502385訪問看護</v>
      </c>
      <c r="B6962" s="489">
        <v>2311502385</v>
      </c>
      <c r="C6962" s="489" t="s">
        <v>2102</v>
      </c>
      <c r="D6962" s="489" t="s">
        <v>14954</v>
      </c>
    </row>
    <row r="6963" spans="1:4">
      <c r="A6963" s="489" t="str">
        <f t="shared" si="108"/>
        <v>2311502476介護予防訪問リハビリテーション</v>
      </c>
      <c r="B6963" s="489">
        <v>2311502476</v>
      </c>
      <c r="C6963" s="489" t="s">
        <v>2108</v>
      </c>
      <c r="D6963" s="489" t="s">
        <v>14144</v>
      </c>
    </row>
    <row r="6964" spans="1:4">
      <c r="A6964" s="489" t="str">
        <f t="shared" si="108"/>
        <v>2311502476介護予防訪問看護</v>
      </c>
      <c r="B6964" s="489">
        <v>2311502476</v>
      </c>
      <c r="C6964" s="489" t="s">
        <v>2103</v>
      </c>
      <c r="D6964" s="489" t="s">
        <v>14144</v>
      </c>
    </row>
    <row r="6965" spans="1:4">
      <c r="A6965" s="489" t="str">
        <f t="shared" si="108"/>
        <v>2311502476訪問リハビリテーション</v>
      </c>
      <c r="B6965" s="489">
        <v>2311502476</v>
      </c>
      <c r="C6965" s="489" t="s">
        <v>2104</v>
      </c>
      <c r="D6965" s="489" t="s">
        <v>14144</v>
      </c>
    </row>
    <row r="6966" spans="1:4">
      <c r="A6966" s="489" t="str">
        <f t="shared" si="108"/>
        <v>2311502476訪問看護</v>
      </c>
      <c r="B6966" s="489">
        <v>2311502476</v>
      </c>
      <c r="C6966" s="489" t="s">
        <v>2102</v>
      </c>
      <c r="D6966" s="489" t="s">
        <v>14144</v>
      </c>
    </row>
    <row r="6967" spans="1:4">
      <c r="A6967" s="489" t="str">
        <f t="shared" si="108"/>
        <v>2311502526介護予防訪問リハビリテーション</v>
      </c>
      <c r="B6967" s="489">
        <v>2311502526</v>
      </c>
      <c r="C6967" s="489" t="s">
        <v>2108</v>
      </c>
      <c r="D6967" s="489" t="s">
        <v>15451</v>
      </c>
    </row>
    <row r="6968" spans="1:4">
      <c r="A6968" s="489" t="str">
        <f t="shared" si="108"/>
        <v>2311502526介護予防訪問看護</v>
      </c>
      <c r="B6968" s="489">
        <v>2311502526</v>
      </c>
      <c r="C6968" s="489" t="s">
        <v>2103</v>
      </c>
      <c r="D6968" s="489" t="s">
        <v>15451</v>
      </c>
    </row>
    <row r="6969" spans="1:4">
      <c r="A6969" s="489" t="str">
        <f t="shared" si="108"/>
        <v>2311502526訪問リハビリテーション</v>
      </c>
      <c r="B6969" s="489">
        <v>2311502526</v>
      </c>
      <c r="C6969" s="489" t="s">
        <v>2104</v>
      </c>
      <c r="D6969" s="489" t="s">
        <v>15451</v>
      </c>
    </row>
    <row r="6970" spans="1:4">
      <c r="A6970" s="489" t="str">
        <f t="shared" si="108"/>
        <v>2311502526訪問看護</v>
      </c>
      <c r="B6970" s="489">
        <v>2311502526</v>
      </c>
      <c r="C6970" s="489" t="s">
        <v>2102</v>
      </c>
      <c r="D6970" s="489" t="s">
        <v>15451</v>
      </c>
    </row>
    <row r="6971" spans="1:4">
      <c r="A6971" s="489" t="str">
        <f t="shared" si="108"/>
        <v>2311502542介護予防訪問リハビリテーション</v>
      </c>
      <c r="B6971" s="489">
        <v>2311502542</v>
      </c>
      <c r="C6971" s="489" t="s">
        <v>2108</v>
      </c>
      <c r="D6971" s="489" t="s">
        <v>15452</v>
      </c>
    </row>
    <row r="6972" spans="1:4">
      <c r="A6972" s="489" t="str">
        <f t="shared" si="108"/>
        <v>2311502542介護予防訪問看護</v>
      </c>
      <c r="B6972" s="489">
        <v>2311502542</v>
      </c>
      <c r="C6972" s="489" t="s">
        <v>2103</v>
      </c>
      <c r="D6972" s="489" t="s">
        <v>15452</v>
      </c>
    </row>
    <row r="6973" spans="1:4">
      <c r="A6973" s="489" t="str">
        <f t="shared" si="108"/>
        <v>2311502542訪問リハビリテーション</v>
      </c>
      <c r="B6973" s="489">
        <v>2311502542</v>
      </c>
      <c r="C6973" s="489" t="s">
        <v>2104</v>
      </c>
      <c r="D6973" s="489" t="s">
        <v>15452</v>
      </c>
    </row>
    <row r="6974" spans="1:4">
      <c r="A6974" s="489" t="str">
        <f t="shared" si="108"/>
        <v>2311502542訪問看護</v>
      </c>
      <c r="B6974" s="489">
        <v>2311502542</v>
      </c>
      <c r="C6974" s="489" t="s">
        <v>2102</v>
      </c>
      <c r="D6974" s="489" t="s">
        <v>15452</v>
      </c>
    </row>
    <row r="6975" spans="1:4">
      <c r="A6975" s="489" t="str">
        <f t="shared" si="108"/>
        <v>2311502559介護予防訪問リハビリテーション</v>
      </c>
      <c r="B6975" s="489">
        <v>2311502559</v>
      </c>
      <c r="C6975" s="489" t="s">
        <v>2108</v>
      </c>
      <c r="D6975" s="489" t="s">
        <v>15453</v>
      </c>
    </row>
    <row r="6976" spans="1:4">
      <c r="A6976" s="489" t="str">
        <f t="shared" si="108"/>
        <v>2311502559介護予防訪問看護</v>
      </c>
      <c r="B6976" s="489">
        <v>2311502559</v>
      </c>
      <c r="C6976" s="489" t="s">
        <v>2103</v>
      </c>
      <c r="D6976" s="489" t="s">
        <v>15453</v>
      </c>
    </row>
    <row r="6977" spans="1:4">
      <c r="A6977" s="489" t="str">
        <f t="shared" si="108"/>
        <v>2311502559訪問リハビリテーション</v>
      </c>
      <c r="B6977" s="489">
        <v>2311502559</v>
      </c>
      <c r="C6977" s="489" t="s">
        <v>2104</v>
      </c>
      <c r="D6977" s="489" t="s">
        <v>15453</v>
      </c>
    </row>
    <row r="6978" spans="1:4">
      <c r="A6978" s="489" t="str">
        <f t="shared" ref="A6978:A7041" si="109">B6978&amp;C6978</f>
        <v>2311502559訪問看護</v>
      </c>
      <c r="B6978" s="489">
        <v>2311502559</v>
      </c>
      <c r="C6978" s="489" t="s">
        <v>2102</v>
      </c>
      <c r="D6978" s="489" t="s">
        <v>15453</v>
      </c>
    </row>
    <row r="6979" spans="1:4">
      <c r="A6979" s="489" t="str">
        <f t="shared" si="109"/>
        <v>2311502567介護予防訪問リハビリテーション</v>
      </c>
      <c r="B6979" s="489">
        <v>2311502567</v>
      </c>
      <c r="C6979" s="489" t="s">
        <v>2108</v>
      </c>
      <c r="D6979" s="489" t="s">
        <v>15454</v>
      </c>
    </row>
    <row r="6980" spans="1:4">
      <c r="A6980" s="489" t="str">
        <f t="shared" si="109"/>
        <v>2311502567介護予防訪問看護</v>
      </c>
      <c r="B6980" s="489">
        <v>2311502567</v>
      </c>
      <c r="C6980" s="489" t="s">
        <v>2103</v>
      </c>
      <c r="D6980" s="489" t="s">
        <v>15454</v>
      </c>
    </row>
    <row r="6981" spans="1:4">
      <c r="A6981" s="489" t="str">
        <f t="shared" si="109"/>
        <v>2311502567訪問リハビリテーション</v>
      </c>
      <c r="B6981" s="489">
        <v>2311502567</v>
      </c>
      <c r="C6981" s="489" t="s">
        <v>2104</v>
      </c>
      <c r="D6981" s="489" t="s">
        <v>15454</v>
      </c>
    </row>
    <row r="6982" spans="1:4">
      <c r="A6982" s="489" t="str">
        <f t="shared" si="109"/>
        <v>2311502567訪問看護</v>
      </c>
      <c r="B6982" s="489">
        <v>2311502567</v>
      </c>
      <c r="C6982" s="489" t="s">
        <v>2102</v>
      </c>
      <c r="D6982" s="489" t="s">
        <v>15454</v>
      </c>
    </row>
    <row r="6983" spans="1:4">
      <c r="A6983" s="489" t="str">
        <f t="shared" si="109"/>
        <v>2311502591介護予防訪問リハビリテーション</v>
      </c>
      <c r="B6983" s="489">
        <v>2311502591</v>
      </c>
      <c r="C6983" s="489" t="s">
        <v>2108</v>
      </c>
      <c r="D6983" s="489" t="s">
        <v>15455</v>
      </c>
    </row>
    <row r="6984" spans="1:4">
      <c r="A6984" s="489" t="str">
        <f t="shared" si="109"/>
        <v>2311502591介護予防訪問看護</v>
      </c>
      <c r="B6984" s="489">
        <v>2311502591</v>
      </c>
      <c r="C6984" s="489" t="s">
        <v>2103</v>
      </c>
      <c r="D6984" s="489" t="s">
        <v>15455</v>
      </c>
    </row>
    <row r="6985" spans="1:4">
      <c r="A6985" s="489" t="str">
        <f t="shared" si="109"/>
        <v>2311502591訪問リハビリテーション</v>
      </c>
      <c r="B6985" s="489">
        <v>2311502591</v>
      </c>
      <c r="C6985" s="489" t="s">
        <v>2104</v>
      </c>
      <c r="D6985" s="489" t="s">
        <v>15455</v>
      </c>
    </row>
    <row r="6986" spans="1:4">
      <c r="A6986" s="489" t="str">
        <f t="shared" si="109"/>
        <v>2311502591訪問看護</v>
      </c>
      <c r="B6986" s="489">
        <v>2311502591</v>
      </c>
      <c r="C6986" s="489" t="s">
        <v>2102</v>
      </c>
      <c r="D6986" s="489" t="s">
        <v>15455</v>
      </c>
    </row>
    <row r="6987" spans="1:4">
      <c r="A6987" s="489" t="str">
        <f t="shared" si="109"/>
        <v>2311502609介護予防訪問リハビリテーション</v>
      </c>
      <c r="B6987" s="489">
        <v>2311502609</v>
      </c>
      <c r="C6987" s="489" t="s">
        <v>2108</v>
      </c>
      <c r="D6987" s="489" t="s">
        <v>15456</v>
      </c>
    </row>
    <row r="6988" spans="1:4">
      <c r="A6988" s="489" t="str">
        <f t="shared" si="109"/>
        <v>2311502609介護予防訪問看護</v>
      </c>
      <c r="B6988" s="489">
        <v>2311502609</v>
      </c>
      <c r="C6988" s="489" t="s">
        <v>2103</v>
      </c>
      <c r="D6988" s="489" t="s">
        <v>15456</v>
      </c>
    </row>
    <row r="6989" spans="1:4">
      <c r="A6989" s="489" t="str">
        <f t="shared" si="109"/>
        <v>2311502609訪問リハビリテーション</v>
      </c>
      <c r="B6989" s="489">
        <v>2311502609</v>
      </c>
      <c r="C6989" s="489" t="s">
        <v>2104</v>
      </c>
      <c r="D6989" s="489" t="s">
        <v>15456</v>
      </c>
    </row>
    <row r="6990" spans="1:4">
      <c r="A6990" s="489" t="str">
        <f t="shared" si="109"/>
        <v>2311502609訪問看護</v>
      </c>
      <c r="B6990" s="489">
        <v>2311502609</v>
      </c>
      <c r="C6990" s="489" t="s">
        <v>2102</v>
      </c>
      <c r="D6990" s="489" t="s">
        <v>15456</v>
      </c>
    </row>
    <row r="6991" spans="1:4">
      <c r="A6991" s="489" t="str">
        <f t="shared" si="109"/>
        <v>2311502625介護予防訪問リハビリテーション</v>
      </c>
      <c r="B6991" s="489">
        <v>2311502625</v>
      </c>
      <c r="C6991" s="489" t="s">
        <v>2108</v>
      </c>
      <c r="D6991" s="489" t="s">
        <v>15457</v>
      </c>
    </row>
    <row r="6992" spans="1:4">
      <c r="A6992" s="489" t="str">
        <f t="shared" si="109"/>
        <v>2311502625介護予防訪問看護</v>
      </c>
      <c r="B6992" s="489">
        <v>2311502625</v>
      </c>
      <c r="C6992" s="489" t="s">
        <v>2103</v>
      </c>
      <c r="D6992" s="489" t="s">
        <v>15457</v>
      </c>
    </row>
    <row r="6993" spans="1:4">
      <c r="A6993" s="489" t="str">
        <f t="shared" si="109"/>
        <v>2311502625訪問リハビリテーション</v>
      </c>
      <c r="B6993" s="489">
        <v>2311502625</v>
      </c>
      <c r="C6993" s="489" t="s">
        <v>2104</v>
      </c>
      <c r="D6993" s="489" t="s">
        <v>15457</v>
      </c>
    </row>
    <row r="6994" spans="1:4">
      <c r="A6994" s="489" t="str">
        <f t="shared" si="109"/>
        <v>2311502625訪問看護</v>
      </c>
      <c r="B6994" s="489">
        <v>2311502625</v>
      </c>
      <c r="C6994" s="489" t="s">
        <v>2102</v>
      </c>
      <c r="D6994" s="489" t="s">
        <v>15457</v>
      </c>
    </row>
    <row r="6995" spans="1:4">
      <c r="A6995" s="489" t="str">
        <f t="shared" si="109"/>
        <v>2311502633介護予防訪問リハビリテーション</v>
      </c>
      <c r="B6995" s="489">
        <v>2311502633</v>
      </c>
      <c r="C6995" s="489" t="s">
        <v>2108</v>
      </c>
      <c r="D6995" s="489" t="s">
        <v>15458</v>
      </c>
    </row>
    <row r="6996" spans="1:4">
      <c r="A6996" s="489" t="str">
        <f t="shared" si="109"/>
        <v>2311502633介護予防訪問看護</v>
      </c>
      <c r="B6996" s="489">
        <v>2311502633</v>
      </c>
      <c r="C6996" s="489" t="s">
        <v>2103</v>
      </c>
      <c r="D6996" s="489" t="s">
        <v>15458</v>
      </c>
    </row>
    <row r="6997" spans="1:4">
      <c r="A6997" s="489" t="str">
        <f t="shared" si="109"/>
        <v>2311502633訪問リハビリテーション</v>
      </c>
      <c r="B6997" s="489">
        <v>2311502633</v>
      </c>
      <c r="C6997" s="489" t="s">
        <v>2104</v>
      </c>
      <c r="D6997" s="489" t="s">
        <v>15458</v>
      </c>
    </row>
    <row r="6998" spans="1:4">
      <c r="A6998" s="489" t="str">
        <f t="shared" si="109"/>
        <v>2311502633訪問看護</v>
      </c>
      <c r="B6998" s="489">
        <v>2311502633</v>
      </c>
      <c r="C6998" s="489" t="s">
        <v>2102</v>
      </c>
      <c r="D6998" s="489" t="s">
        <v>15458</v>
      </c>
    </row>
    <row r="6999" spans="1:4">
      <c r="A6999" s="489" t="str">
        <f t="shared" si="109"/>
        <v>2311502641介護予防訪問リハビリテーション</v>
      </c>
      <c r="B6999" s="489">
        <v>2311502641</v>
      </c>
      <c r="C6999" s="489" t="s">
        <v>2108</v>
      </c>
      <c r="D6999" s="489" t="s">
        <v>15459</v>
      </c>
    </row>
    <row r="7000" spans="1:4">
      <c r="A7000" s="489" t="str">
        <f t="shared" si="109"/>
        <v>2311502641介護予防訪問看護</v>
      </c>
      <c r="B7000" s="489">
        <v>2311502641</v>
      </c>
      <c r="C7000" s="489" t="s">
        <v>2103</v>
      </c>
      <c r="D7000" s="489" t="s">
        <v>15459</v>
      </c>
    </row>
    <row r="7001" spans="1:4">
      <c r="A7001" s="489" t="str">
        <f t="shared" si="109"/>
        <v>2311502641訪問リハビリテーション</v>
      </c>
      <c r="B7001" s="489">
        <v>2311502641</v>
      </c>
      <c r="C7001" s="489" t="s">
        <v>2104</v>
      </c>
      <c r="D7001" s="489" t="s">
        <v>15459</v>
      </c>
    </row>
    <row r="7002" spans="1:4">
      <c r="A7002" s="489" t="str">
        <f t="shared" si="109"/>
        <v>2311502641訪問看護</v>
      </c>
      <c r="B7002" s="489">
        <v>2311502641</v>
      </c>
      <c r="C7002" s="489" t="s">
        <v>2102</v>
      </c>
      <c r="D7002" s="489" t="s">
        <v>15459</v>
      </c>
    </row>
    <row r="7003" spans="1:4">
      <c r="A7003" s="489" t="str">
        <f t="shared" si="109"/>
        <v>2311502658介護予防訪問リハビリテーション</v>
      </c>
      <c r="B7003" s="489">
        <v>2311502658</v>
      </c>
      <c r="C7003" s="489" t="s">
        <v>2108</v>
      </c>
      <c r="D7003" s="489" t="s">
        <v>15460</v>
      </c>
    </row>
    <row r="7004" spans="1:4">
      <c r="A7004" s="489" t="str">
        <f t="shared" si="109"/>
        <v>2311502658介護予防訪問看護</v>
      </c>
      <c r="B7004" s="489">
        <v>2311502658</v>
      </c>
      <c r="C7004" s="489" t="s">
        <v>2103</v>
      </c>
      <c r="D7004" s="489" t="s">
        <v>15460</v>
      </c>
    </row>
    <row r="7005" spans="1:4">
      <c r="A7005" s="489" t="str">
        <f t="shared" si="109"/>
        <v>2311502658訪問リハビリテーション</v>
      </c>
      <c r="B7005" s="489">
        <v>2311502658</v>
      </c>
      <c r="C7005" s="489" t="s">
        <v>2104</v>
      </c>
      <c r="D7005" s="489" t="s">
        <v>15460</v>
      </c>
    </row>
    <row r="7006" spans="1:4">
      <c r="A7006" s="489" t="str">
        <f t="shared" si="109"/>
        <v>2311502658訪問看護</v>
      </c>
      <c r="B7006" s="489">
        <v>2311502658</v>
      </c>
      <c r="C7006" s="489" t="s">
        <v>2102</v>
      </c>
      <c r="D7006" s="489" t="s">
        <v>15460</v>
      </c>
    </row>
    <row r="7007" spans="1:4">
      <c r="A7007" s="489" t="str">
        <f t="shared" si="109"/>
        <v>2311502666介護予防訪問リハビリテーション</v>
      </c>
      <c r="B7007" s="489">
        <v>2311502666</v>
      </c>
      <c r="C7007" s="489" t="s">
        <v>2108</v>
      </c>
      <c r="D7007" s="489" t="s">
        <v>15461</v>
      </c>
    </row>
    <row r="7008" spans="1:4">
      <c r="A7008" s="489" t="str">
        <f t="shared" si="109"/>
        <v>2311502666介護予防訪問看護</v>
      </c>
      <c r="B7008" s="489">
        <v>2311502666</v>
      </c>
      <c r="C7008" s="489" t="s">
        <v>2103</v>
      </c>
      <c r="D7008" s="489" t="s">
        <v>15461</v>
      </c>
    </row>
    <row r="7009" spans="1:4">
      <c r="A7009" s="489" t="str">
        <f t="shared" si="109"/>
        <v>2311502666訪問リハビリテーション</v>
      </c>
      <c r="B7009" s="489">
        <v>2311502666</v>
      </c>
      <c r="C7009" s="489" t="s">
        <v>2104</v>
      </c>
      <c r="D7009" s="489" t="s">
        <v>15461</v>
      </c>
    </row>
    <row r="7010" spans="1:4">
      <c r="A7010" s="489" t="str">
        <f t="shared" si="109"/>
        <v>2311502666訪問看護</v>
      </c>
      <c r="B7010" s="489">
        <v>2311502666</v>
      </c>
      <c r="C7010" s="489" t="s">
        <v>2102</v>
      </c>
      <c r="D7010" s="489" t="s">
        <v>15461</v>
      </c>
    </row>
    <row r="7011" spans="1:4">
      <c r="A7011" s="489" t="str">
        <f t="shared" si="109"/>
        <v>2311502674介護予防訪問リハビリテーション</v>
      </c>
      <c r="B7011" s="489">
        <v>2311502674</v>
      </c>
      <c r="C7011" s="489" t="s">
        <v>2108</v>
      </c>
      <c r="D7011" s="489" t="s">
        <v>15462</v>
      </c>
    </row>
    <row r="7012" spans="1:4">
      <c r="A7012" s="489" t="str">
        <f t="shared" si="109"/>
        <v>2311502674介護予防訪問看護</v>
      </c>
      <c r="B7012" s="489">
        <v>2311502674</v>
      </c>
      <c r="C7012" s="489" t="s">
        <v>2103</v>
      </c>
      <c r="D7012" s="489" t="s">
        <v>15462</v>
      </c>
    </row>
    <row r="7013" spans="1:4">
      <c r="A7013" s="489" t="str">
        <f t="shared" si="109"/>
        <v>2311502674訪問リハビリテーション</v>
      </c>
      <c r="B7013" s="489">
        <v>2311502674</v>
      </c>
      <c r="C7013" s="489" t="s">
        <v>2104</v>
      </c>
      <c r="D7013" s="489" t="s">
        <v>15462</v>
      </c>
    </row>
    <row r="7014" spans="1:4">
      <c r="A7014" s="489" t="str">
        <f t="shared" si="109"/>
        <v>2311502674訪問看護</v>
      </c>
      <c r="B7014" s="489">
        <v>2311502674</v>
      </c>
      <c r="C7014" s="489" t="s">
        <v>2102</v>
      </c>
      <c r="D7014" s="489" t="s">
        <v>15462</v>
      </c>
    </row>
    <row r="7015" spans="1:4">
      <c r="A7015" s="489" t="str">
        <f t="shared" si="109"/>
        <v>2311502682介護予防訪問リハビリテーション</v>
      </c>
      <c r="B7015" s="489">
        <v>2311502682</v>
      </c>
      <c r="C7015" s="489" t="s">
        <v>2108</v>
      </c>
      <c r="D7015" s="489" t="s">
        <v>15463</v>
      </c>
    </row>
    <row r="7016" spans="1:4">
      <c r="A7016" s="489" t="str">
        <f t="shared" si="109"/>
        <v>2311502682介護予防訪問看護</v>
      </c>
      <c r="B7016" s="489">
        <v>2311502682</v>
      </c>
      <c r="C7016" s="489" t="s">
        <v>2103</v>
      </c>
      <c r="D7016" s="489" t="s">
        <v>15463</v>
      </c>
    </row>
    <row r="7017" spans="1:4">
      <c r="A7017" s="489" t="str">
        <f t="shared" si="109"/>
        <v>2311502682訪問リハビリテーション</v>
      </c>
      <c r="B7017" s="489">
        <v>2311502682</v>
      </c>
      <c r="C7017" s="489" t="s">
        <v>2104</v>
      </c>
      <c r="D7017" s="489" t="s">
        <v>15463</v>
      </c>
    </row>
    <row r="7018" spans="1:4">
      <c r="A7018" s="489" t="str">
        <f t="shared" si="109"/>
        <v>2311502682訪問看護</v>
      </c>
      <c r="B7018" s="489">
        <v>2311502682</v>
      </c>
      <c r="C7018" s="489" t="s">
        <v>2102</v>
      </c>
      <c r="D7018" s="489" t="s">
        <v>15463</v>
      </c>
    </row>
    <row r="7019" spans="1:4">
      <c r="A7019" s="489" t="str">
        <f t="shared" si="109"/>
        <v>2311502708介護予防訪問リハビリテーション</v>
      </c>
      <c r="B7019" s="489">
        <v>2311502708</v>
      </c>
      <c r="C7019" s="489" t="s">
        <v>2108</v>
      </c>
      <c r="D7019" s="489" t="s">
        <v>15464</v>
      </c>
    </row>
    <row r="7020" spans="1:4">
      <c r="A7020" s="489" t="str">
        <f t="shared" si="109"/>
        <v>2311502708介護予防訪問看護</v>
      </c>
      <c r="B7020" s="489">
        <v>2311502708</v>
      </c>
      <c r="C7020" s="489" t="s">
        <v>2103</v>
      </c>
      <c r="D7020" s="489" t="s">
        <v>15464</v>
      </c>
    </row>
    <row r="7021" spans="1:4">
      <c r="A7021" s="489" t="str">
        <f t="shared" si="109"/>
        <v>2311502708訪問リハビリテーション</v>
      </c>
      <c r="B7021" s="489">
        <v>2311502708</v>
      </c>
      <c r="C7021" s="489" t="s">
        <v>2104</v>
      </c>
      <c r="D7021" s="489" t="s">
        <v>15464</v>
      </c>
    </row>
    <row r="7022" spans="1:4">
      <c r="A7022" s="489" t="str">
        <f t="shared" si="109"/>
        <v>2311502708訪問看護</v>
      </c>
      <c r="B7022" s="489">
        <v>2311502708</v>
      </c>
      <c r="C7022" s="489" t="s">
        <v>2102</v>
      </c>
      <c r="D7022" s="489" t="s">
        <v>15464</v>
      </c>
    </row>
    <row r="7023" spans="1:4">
      <c r="A7023" s="489" t="str">
        <f t="shared" si="109"/>
        <v>2311502716介護予防訪問リハビリテーション</v>
      </c>
      <c r="B7023" s="489">
        <v>2311502716</v>
      </c>
      <c r="C7023" s="489" t="s">
        <v>2108</v>
      </c>
      <c r="D7023" s="489" t="s">
        <v>15465</v>
      </c>
    </row>
    <row r="7024" spans="1:4">
      <c r="A7024" s="489" t="str">
        <f t="shared" si="109"/>
        <v>2311502716介護予防訪問看護</v>
      </c>
      <c r="B7024" s="489">
        <v>2311502716</v>
      </c>
      <c r="C7024" s="489" t="s">
        <v>2103</v>
      </c>
      <c r="D7024" s="489" t="s">
        <v>15465</v>
      </c>
    </row>
    <row r="7025" spans="1:4">
      <c r="A7025" s="489" t="str">
        <f t="shared" si="109"/>
        <v>2311502716訪問リハビリテーション</v>
      </c>
      <c r="B7025" s="489">
        <v>2311502716</v>
      </c>
      <c r="C7025" s="489" t="s">
        <v>2104</v>
      </c>
      <c r="D7025" s="489" t="s">
        <v>15465</v>
      </c>
    </row>
    <row r="7026" spans="1:4">
      <c r="A7026" s="489" t="str">
        <f t="shared" si="109"/>
        <v>2311502716訪問看護</v>
      </c>
      <c r="B7026" s="489">
        <v>2311502716</v>
      </c>
      <c r="C7026" s="489" t="s">
        <v>2102</v>
      </c>
      <c r="D7026" s="489" t="s">
        <v>15465</v>
      </c>
    </row>
    <row r="7027" spans="1:4">
      <c r="A7027" s="489" t="str">
        <f t="shared" si="109"/>
        <v>2311502724介護予防訪問リハビリテーション</v>
      </c>
      <c r="B7027" s="489">
        <v>2311502724</v>
      </c>
      <c r="C7027" s="489" t="s">
        <v>2108</v>
      </c>
      <c r="D7027" s="489" t="s">
        <v>15466</v>
      </c>
    </row>
    <row r="7028" spans="1:4">
      <c r="A7028" s="489" t="str">
        <f t="shared" si="109"/>
        <v>2311502724介護予防訪問看護</v>
      </c>
      <c r="B7028" s="489">
        <v>2311502724</v>
      </c>
      <c r="C7028" s="489" t="s">
        <v>2103</v>
      </c>
      <c r="D7028" s="489" t="s">
        <v>15466</v>
      </c>
    </row>
    <row r="7029" spans="1:4">
      <c r="A7029" s="489" t="str">
        <f t="shared" si="109"/>
        <v>2311502724訪問リハビリテーション</v>
      </c>
      <c r="B7029" s="489">
        <v>2311502724</v>
      </c>
      <c r="C7029" s="489" t="s">
        <v>2104</v>
      </c>
      <c r="D7029" s="489" t="s">
        <v>15466</v>
      </c>
    </row>
    <row r="7030" spans="1:4">
      <c r="A7030" s="489" t="str">
        <f t="shared" si="109"/>
        <v>2311502724訪問看護</v>
      </c>
      <c r="B7030" s="489">
        <v>2311502724</v>
      </c>
      <c r="C7030" s="489" t="s">
        <v>2102</v>
      </c>
      <c r="D7030" s="489" t="s">
        <v>15466</v>
      </c>
    </row>
    <row r="7031" spans="1:4">
      <c r="A7031" s="489" t="str">
        <f t="shared" si="109"/>
        <v>2311502732介護予防訪問リハビリテーション</v>
      </c>
      <c r="B7031" s="489">
        <v>2311502732</v>
      </c>
      <c r="C7031" s="489" t="s">
        <v>2108</v>
      </c>
      <c r="D7031" s="489" t="s">
        <v>15467</v>
      </c>
    </row>
    <row r="7032" spans="1:4">
      <c r="A7032" s="489" t="str">
        <f t="shared" si="109"/>
        <v>2311502732介護予防訪問看護</v>
      </c>
      <c r="B7032" s="489">
        <v>2311502732</v>
      </c>
      <c r="C7032" s="489" t="s">
        <v>2103</v>
      </c>
      <c r="D7032" s="489" t="s">
        <v>15467</v>
      </c>
    </row>
    <row r="7033" spans="1:4">
      <c r="A7033" s="489" t="str">
        <f t="shared" si="109"/>
        <v>2311502732訪問リハビリテーション</v>
      </c>
      <c r="B7033" s="489">
        <v>2311502732</v>
      </c>
      <c r="C7033" s="489" t="s">
        <v>2104</v>
      </c>
      <c r="D7033" s="489" t="s">
        <v>15467</v>
      </c>
    </row>
    <row r="7034" spans="1:4">
      <c r="A7034" s="489" t="str">
        <f t="shared" si="109"/>
        <v>2311502732訪問看護</v>
      </c>
      <c r="B7034" s="489">
        <v>2311502732</v>
      </c>
      <c r="C7034" s="489" t="s">
        <v>2102</v>
      </c>
      <c r="D7034" s="489" t="s">
        <v>15467</v>
      </c>
    </row>
    <row r="7035" spans="1:4">
      <c r="A7035" s="489" t="str">
        <f t="shared" si="109"/>
        <v>2311502740介護予防訪問リハビリテーション</v>
      </c>
      <c r="B7035" s="489">
        <v>2311502740</v>
      </c>
      <c r="C7035" s="489" t="s">
        <v>2108</v>
      </c>
      <c r="D7035" s="489" t="s">
        <v>15468</v>
      </c>
    </row>
    <row r="7036" spans="1:4">
      <c r="A7036" s="489" t="str">
        <f t="shared" si="109"/>
        <v>2311502740介護予防訪問看護</v>
      </c>
      <c r="B7036" s="489">
        <v>2311502740</v>
      </c>
      <c r="C7036" s="489" t="s">
        <v>2103</v>
      </c>
      <c r="D7036" s="489" t="s">
        <v>15468</v>
      </c>
    </row>
    <row r="7037" spans="1:4">
      <c r="A7037" s="489" t="str">
        <f t="shared" si="109"/>
        <v>2311502740訪問リハビリテーション</v>
      </c>
      <c r="B7037" s="489">
        <v>2311502740</v>
      </c>
      <c r="C7037" s="489" t="s">
        <v>2104</v>
      </c>
      <c r="D7037" s="489" t="s">
        <v>15468</v>
      </c>
    </row>
    <row r="7038" spans="1:4">
      <c r="A7038" s="489" t="str">
        <f t="shared" si="109"/>
        <v>2311502740訪問看護</v>
      </c>
      <c r="B7038" s="489">
        <v>2311502740</v>
      </c>
      <c r="C7038" s="489" t="s">
        <v>2102</v>
      </c>
      <c r="D7038" s="489" t="s">
        <v>15468</v>
      </c>
    </row>
    <row r="7039" spans="1:4">
      <c r="A7039" s="489" t="str">
        <f t="shared" si="109"/>
        <v>2311502773介護予防訪問リハビリテーション</v>
      </c>
      <c r="B7039" s="489">
        <v>2311502773</v>
      </c>
      <c r="C7039" s="489" t="s">
        <v>2108</v>
      </c>
      <c r="D7039" s="489" t="s">
        <v>15469</v>
      </c>
    </row>
    <row r="7040" spans="1:4">
      <c r="A7040" s="489" t="str">
        <f t="shared" si="109"/>
        <v>2311502773介護予防訪問看護</v>
      </c>
      <c r="B7040" s="489">
        <v>2311502773</v>
      </c>
      <c r="C7040" s="489" t="s">
        <v>2103</v>
      </c>
      <c r="D7040" s="489" t="s">
        <v>15469</v>
      </c>
    </row>
    <row r="7041" spans="1:4">
      <c r="A7041" s="489" t="str">
        <f t="shared" si="109"/>
        <v>2311502773訪問リハビリテーション</v>
      </c>
      <c r="B7041" s="489">
        <v>2311502773</v>
      </c>
      <c r="C7041" s="489" t="s">
        <v>2104</v>
      </c>
      <c r="D7041" s="489" t="s">
        <v>15469</v>
      </c>
    </row>
    <row r="7042" spans="1:4">
      <c r="A7042" s="489" t="str">
        <f t="shared" ref="A7042:A7105" si="110">B7042&amp;C7042</f>
        <v>2311502773訪問看護</v>
      </c>
      <c r="B7042" s="489">
        <v>2311502773</v>
      </c>
      <c r="C7042" s="489" t="s">
        <v>2102</v>
      </c>
      <c r="D7042" s="489" t="s">
        <v>15469</v>
      </c>
    </row>
    <row r="7043" spans="1:4">
      <c r="A7043" s="489" t="str">
        <f t="shared" si="110"/>
        <v>2311502781介護予防訪問リハビリテーション</v>
      </c>
      <c r="B7043" s="489">
        <v>2311502781</v>
      </c>
      <c r="C7043" s="489" t="s">
        <v>2108</v>
      </c>
      <c r="D7043" s="489" t="s">
        <v>15470</v>
      </c>
    </row>
    <row r="7044" spans="1:4">
      <c r="A7044" s="489" t="str">
        <f t="shared" si="110"/>
        <v>2311502781介護予防訪問看護</v>
      </c>
      <c r="B7044" s="489">
        <v>2311502781</v>
      </c>
      <c r="C7044" s="489" t="s">
        <v>2103</v>
      </c>
      <c r="D7044" s="489" t="s">
        <v>15470</v>
      </c>
    </row>
    <row r="7045" spans="1:4">
      <c r="A7045" s="489" t="str">
        <f t="shared" si="110"/>
        <v>2311502781訪問リハビリテーション</v>
      </c>
      <c r="B7045" s="489">
        <v>2311502781</v>
      </c>
      <c r="C7045" s="489" t="s">
        <v>2104</v>
      </c>
      <c r="D7045" s="489" t="s">
        <v>15470</v>
      </c>
    </row>
    <row r="7046" spans="1:4">
      <c r="A7046" s="489" t="str">
        <f t="shared" si="110"/>
        <v>2311502781訪問看護</v>
      </c>
      <c r="B7046" s="489">
        <v>2311502781</v>
      </c>
      <c r="C7046" s="489" t="s">
        <v>2102</v>
      </c>
      <c r="D7046" s="489" t="s">
        <v>15470</v>
      </c>
    </row>
    <row r="7047" spans="1:4">
      <c r="A7047" s="489" t="str">
        <f t="shared" si="110"/>
        <v>2311502799介護予防訪問リハビリテーション</v>
      </c>
      <c r="B7047" s="489">
        <v>2311502799</v>
      </c>
      <c r="C7047" s="489" t="s">
        <v>2108</v>
      </c>
      <c r="D7047" s="489" t="s">
        <v>15471</v>
      </c>
    </row>
    <row r="7048" spans="1:4">
      <c r="A7048" s="489" t="str">
        <f t="shared" si="110"/>
        <v>2311502799介護予防訪問看護</v>
      </c>
      <c r="B7048" s="489">
        <v>2311502799</v>
      </c>
      <c r="C7048" s="489" t="s">
        <v>2103</v>
      </c>
      <c r="D7048" s="489" t="s">
        <v>15471</v>
      </c>
    </row>
    <row r="7049" spans="1:4">
      <c r="A7049" s="489" t="str">
        <f t="shared" si="110"/>
        <v>2311502799訪問リハビリテーション</v>
      </c>
      <c r="B7049" s="489">
        <v>2311502799</v>
      </c>
      <c r="C7049" s="489" t="s">
        <v>2104</v>
      </c>
      <c r="D7049" s="489" t="s">
        <v>15471</v>
      </c>
    </row>
    <row r="7050" spans="1:4">
      <c r="A7050" s="489" t="str">
        <f t="shared" si="110"/>
        <v>2311502799訪問看護</v>
      </c>
      <c r="B7050" s="489">
        <v>2311502799</v>
      </c>
      <c r="C7050" s="489" t="s">
        <v>2102</v>
      </c>
      <c r="D7050" s="489" t="s">
        <v>15471</v>
      </c>
    </row>
    <row r="7051" spans="1:4">
      <c r="A7051" s="489" t="str">
        <f t="shared" si="110"/>
        <v>2311502807介護予防訪問リハビリテーション</v>
      </c>
      <c r="B7051" s="489">
        <v>2311502807</v>
      </c>
      <c r="C7051" s="489" t="s">
        <v>2108</v>
      </c>
      <c r="D7051" s="489" t="s">
        <v>15472</v>
      </c>
    </row>
    <row r="7052" spans="1:4">
      <c r="A7052" s="489" t="str">
        <f t="shared" si="110"/>
        <v>2311502807介護予防訪問看護</v>
      </c>
      <c r="B7052" s="489">
        <v>2311502807</v>
      </c>
      <c r="C7052" s="489" t="s">
        <v>2103</v>
      </c>
      <c r="D7052" s="489" t="s">
        <v>15472</v>
      </c>
    </row>
    <row r="7053" spans="1:4">
      <c r="A7053" s="489" t="str">
        <f t="shared" si="110"/>
        <v>2311502807訪問リハビリテーション</v>
      </c>
      <c r="B7053" s="489">
        <v>2311502807</v>
      </c>
      <c r="C7053" s="489" t="s">
        <v>2104</v>
      </c>
      <c r="D7053" s="489" t="s">
        <v>15472</v>
      </c>
    </row>
    <row r="7054" spans="1:4">
      <c r="A7054" s="489" t="str">
        <f t="shared" si="110"/>
        <v>2311502807訪問看護</v>
      </c>
      <c r="B7054" s="489">
        <v>2311502807</v>
      </c>
      <c r="C7054" s="489" t="s">
        <v>2102</v>
      </c>
      <c r="D7054" s="489" t="s">
        <v>15472</v>
      </c>
    </row>
    <row r="7055" spans="1:4">
      <c r="A7055" s="489" t="str">
        <f t="shared" si="110"/>
        <v>2311502823介護予防訪問リハビリテーション</v>
      </c>
      <c r="B7055" s="489">
        <v>2311502823</v>
      </c>
      <c r="C7055" s="489" t="s">
        <v>2108</v>
      </c>
      <c r="D7055" s="489" t="s">
        <v>15473</v>
      </c>
    </row>
    <row r="7056" spans="1:4">
      <c r="A7056" s="489" t="str">
        <f t="shared" si="110"/>
        <v>2311502823介護予防訪問看護</v>
      </c>
      <c r="B7056" s="489">
        <v>2311502823</v>
      </c>
      <c r="C7056" s="489" t="s">
        <v>2103</v>
      </c>
      <c r="D7056" s="489" t="s">
        <v>15473</v>
      </c>
    </row>
    <row r="7057" spans="1:4">
      <c r="A7057" s="489" t="str">
        <f t="shared" si="110"/>
        <v>2311502823訪問リハビリテーション</v>
      </c>
      <c r="B7057" s="489">
        <v>2311502823</v>
      </c>
      <c r="C7057" s="489" t="s">
        <v>2104</v>
      </c>
      <c r="D7057" s="489" t="s">
        <v>15473</v>
      </c>
    </row>
    <row r="7058" spans="1:4">
      <c r="A7058" s="489" t="str">
        <f t="shared" si="110"/>
        <v>2311502823訪問看護</v>
      </c>
      <c r="B7058" s="489">
        <v>2311502823</v>
      </c>
      <c r="C7058" s="489" t="s">
        <v>2102</v>
      </c>
      <c r="D7058" s="489" t="s">
        <v>15473</v>
      </c>
    </row>
    <row r="7059" spans="1:4">
      <c r="A7059" s="489" t="str">
        <f t="shared" si="110"/>
        <v>2311502831介護予防訪問リハビリテーション</v>
      </c>
      <c r="B7059" s="489">
        <v>2311502831</v>
      </c>
      <c r="C7059" s="489" t="s">
        <v>2108</v>
      </c>
      <c r="D7059" s="489" t="s">
        <v>15474</v>
      </c>
    </row>
    <row r="7060" spans="1:4">
      <c r="A7060" s="489" t="str">
        <f t="shared" si="110"/>
        <v>2311502831介護予防訪問看護</v>
      </c>
      <c r="B7060" s="489">
        <v>2311502831</v>
      </c>
      <c r="C7060" s="489" t="s">
        <v>2103</v>
      </c>
      <c r="D7060" s="489" t="s">
        <v>15474</v>
      </c>
    </row>
    <row r="7061" spans="1:4">
      <c r="A7061" s="489" t="str">
        <f t="shared" si="110"/>
        <v>2311502831訪問リハビリテーション</v>
      </c>
      <c r="B7061" s="489">
        <v>2311502831</v>
      </c>
      <c r="C7061" s="489" t="s">
        <v>2104</v>
      </c>
      <c r="D7061" s="489" t="s">
        <v>15474</v>
      </c>
    </row>
    <row r="7062" spans="1:4">
      <c r="A7062" s="489" t="str">
        <f t="shared" si="110"/>
        <v>2311502831訪問看護</v>
      </c>
      <c r="B7062" s="489">
        <v>2311502831</v>
      </c>
      <c r="C7062" s="489" t="s">
        <v>2102</v>
      </c>
      <c r="D7062" s="489" t="s">
        <v>15474</v>
      </c>
    </row>
    <row r="7063" spans="1:4">
      <c r="A7063" s="489" t="str">
        <f t="shared" si="110"/>
        <v>2311502849介護予防訪問リハビリテーション</v>
      </c>
      <c r="B7063" s="489">
        <v>2311502849</v>
      </c>
      <c r="C7063" s="489" t="s">
        <v>2108</v>
      </c>
      <c r="D7063" s="489" t="s">
        <v>15475</v>
      </c>
    </row>
    <row r="7064" spans="1:4">
      <c r="A7064" s="489" t="str">
        <f t="shared" si="110"/>
        <v>2311502849介護予防訪問看護</v>
      </c>
      <c r="B7064" s="489">
        <v>2311502849</v>
      </c>
      <c r="C7064" s="489" t="s">
        <v>2103</v>
      </c>
      <c r="D7064" s="489" t="s">
        <v>15475</v>
      </c>
    </row>
    <row r="7065" spans="1:4">
      <c r="A7065" s="489" t="str">
        <f t="shared" si="110"/>
        <v>2311502849訪問リハビリテーション</v>
      </c>
      <c r="B7065" s="489">
        <v>2311502849</v>
      </c>
      <c r="C7065" s="489" t="s">
        <v>2104</v>
      </c>
      <c r="D7065" s="489" t="s">
        <v>15475</v>
      </c>
    </row>
    <row r="7066" spans="1:4">
      <c r="A7066" s="489" t="str">
        <f t="shared" si="110"/>
        <v>2311502849訪問看護</v>
      </c>
      <c r="B7066" s="489">
        <v>2311502849</v>
      </c>
      <c r="C7066" s="489" t="s">
        <v>2102</v>
      </c>
      <c r="D7066" s="489" t="s">
        <v>15475</v>
      </c>
    </row>
    <row r="7067" spans="1:4">
      <c r="A7067" s="489" t="str">
        <f t="shared" si="110"/>
        <v>2311502856介護予防訪問リハビリテーション</v>
      </c>
      <c r="B7067" s="489">
        <v>2311502856</v>
      </c>
      <c r="C7067" s="489" t="s">
        <v>2108</v>
      </c>
      <c r="D7067" s="489" t="s">
        <v>15476</v>
      </c>
    </row>
    <row r="7068" spans="1:4">
      <c r="A7068" s="489" t="str">
        <f t="shared" si="110"/>
        <v>2311502856介護予防訪問看護</v>
      </c>
      <c r="B7068" s="489">
        <v>2311502856</v>
      </c>
      <c r="C7068" s="489" t="s">
        <v>2103</v>
      </c>
      <c r="D7068" s="489" t="s">
        <v>15476</v>
      </c>
    </row>
    <row r="7069" spans="1:4">
      <c r="A7069" s="489" t="str">
        <f t="shared" si="110"/>
        <v>2311502856訪問リハビリテーション</v>
      </c>
      <c r="B7069" s="489">
        <v>2311502856</v>
      </c>
      <c r="C7069" s="489" t="s">
        <v>2104</v>
      </c>
      <c r="D7069" s="489" t="s">
        <v>15476</v>
      </c>
    </row>
    <row r="7070" spans="1:4">
      <c r="A7070" s="489" t="str">
        <f t="shared" si="110"/>
        <v>2311502856訪問看護</v>
      </c>
      <c r="B7070" s="489">
        <v>2311502856</v>
      </c>
      <c r="C7070" s="489" t="s">
        <v>2102</v>
      </c>
      <c r="D7070" s="489" t="s">
        <v>15476</v>
      </c>
    </row>
    <row r="7071" spans="1:4">
      <c r="A7071" s="489" t="str">
        <f t="shared" si="110"/>
        <v>2311502872介護予防訪問リハビリテーション</v>
      </c>
      <c r="B7071" s="489">
        <v>2311502872</v>
      </c>
      <c r="C7071" s="489" t="s">
        <v>2108</v>
      </c>
      <c r="D7071" s="489" t="s">
        <v>15477</v>
      </c>
    </row>
    <row r="7072" spans="1:4">
      <c r="A7072" s="489" t="str">
        <f t="shared" si="110"/>
        <v>2311502872介護予防訪問看護</v>
      </c>
      <c r="B7072" s="489">
        <v>2311502872</v>
      </c>
      <c r="C7072" s="489" t="s">
        <v>2103</v>
      </c>
      <c r="D7072" s="489" t="s">
        <v>15477</v>
      </c>
    </row>
    <row r="7073" spans="1:4">
      <c r="A7073" s="489" t="str">
        <f t="shared" si="110"/>
        <v>2311502872訪問リハビリテーション</v>
      </c>
      <c r="B7073" s="489">
        <v>2311502872</v>
      </c>
      <c r="C7073" s="489" t="s">
        <v>2104</v>
      </c>
      <c r="D7073" s="489" t="s">
        <v>15477</v>
      </c>
    </row>
    <row r="7074" spans="1:4">
      <c r="A7074" s="489" t="str">
        <f t="shared" si="110"/>
        <v>2311502872訪問看護</v>
      </c>
      <c r="B7074" s="489">
        <v>2311502872</v>
      </c>
      <c r="C7074" s="489" t="s">
        <v>2102</v>
      </c>
      <c r="D7074" s="489" t="s">
        <v>15477</v>
      </c>
    </row>
    <row r="7075" spans="1:4">
      <c r="A7075" s="489" t="str">
        <f t="shared" si="110"/>
        <v>2311502898介護予防訪問リハビリテーション</v>
      </c>
      <c r="B7075" s="489">
        <v>2311502898</v>
      </c>
      <c r="C7075" s="489" t="s">
        <v>2108</v>
      </c>
      <c r="D7075" s="489" t="s">
        <v>15478</v>
      </c>
    </row>
    <row r="7076" spans="1:4">
      <c r="A7076" s="489" t="str">
        <f t="shared" si="110"/>
        <v>2311502898介護予防訪問看護</v>
      </c>
      <c r="B7076" s="489">
        <v>2311502898</v>
      </c>
      <c r="C7076" s="489" t="s">
        <v>2103</v>
      </c>
      <c r="D7076" s="489" t="s">
        <v>15478</v>
      </c>
    </row>
    <row r="7077" spans="1:4">
      <c r="A7077" s="489" t="str">
        <f t="shared" si="110"/>
        <v>2311502898訪問リハビリテーション</v>
      </c>
      <c r="B7077" s="489">
        <v>2311502898</v>
      </c>
      <c r="C7077" s="489" t="s">
        <v>2104</v>
      </c>
      <c r="D7077" s="489" t="s">
        <v>15478</v>
      </c>
    </row>
    <row r="7078" spans="1:4">
      <c r="A7078" s="489" t="str">
        <f t="shared" si="110"/>
        <v>2311502898訪問看護</v>
      </c>
      <c r="B7078" s="489">
        <v>2311502898</v>
      </c>
      <c r="C7078" s="489" t="s">
        <v>2102</v>
      </c>
      <c r="D7078" s="489" t="s">
        <v>15478</v>
      </c>
    </row>
    <row r="7079" spans="1:4">
      <c r="A7079" s="489" t="str">
        <f t="shared" si="110"/>
        <v>2311502914介護予防訪問リハビリテーション</v>
      </c>
      <c r="B7079" s="489">
        <v>2311502914</v>
      </c>
      <c r="C7079" s="489" t="s">
        <v>2108</v>
      </c>
      <c r="D7079" s="489" t="s">
        <v>15479</v>
      </c>
    </row>
    <row r="7080" spans="1:4">
      <c r="A7080" s="489" t="str">
        <f t="shared" si="110"/>
        <v>2311502914介護予防訪問看護</v>
      </c>
      <c r="B7080" s="489">
        <v>2311502914</v>
      </c>
      <c r="C7080" s="489" t="s">
        <v>2103</v>
      </c>
      <c r="D7080" s="489" t="s">
        <v>15479</v>
      </c>
    </row>
    <row r="7081" spans="1:4">
      <c r="A7081" s="489" t="str">
        <f t="shared" si="110"/>
        <v>2311502914訪問リハビリテーション</v>
      </c>
      <c r="B7081" s="489">
        <v>2311502914</v>
      </c>
      <c r="C7081" s="489" t="s">
        <v>2104</v>
      </c>
      <c r="D7081" s="489" t="s">
        <v>15479</v>
      </c>
    </row>
    <row r="7082" spans="1:4">
      <c r="A7082" s="489" t="str">
        <f t="shared" si="110"/>
        <v>2311502914訪問看護</v>
      </c>
      <c r="B7082" s="489">
        <v>2311502914</v>
      </c>
      <c r="C7082" s="489" t="s">
        <v>2102</v>
      </c>
      <c r="D7082" s="489" t="s">
        <v>15479</v>
      </c>
    </row>
    <row r="7083" spans="1:4">
      <c r="A7083" s="489" t="str">
        <f t="shared" si="110"/>
        <v>2311502922介護予防訪問リハビリテーション</v>
      </c>
      <c r="B7083" s="489">
        <v>2311502922</v>
      </c>
      <c r="C7083" s="489" t="s">
        <v>2108</v>
      </c>
      <c r="D7083" s="489" t="s">
        <v>15480</v>
      </c>
    </row>
    <row r="7084" spans="1:4">
      <c r="A7084" s="489" t="str">
        <f t="shared" si="110"/>
        <v>2311502922介護予防訪問看護</v>
      </c>
      <c r="B7084" s="489">
        <v>2311502922</v>
      </c>
      <c r="C7084" s="489" t="s">
        <v>2103</v>
      </c>
      <c r="D7084" s="489" t="s">
        <v>15480</v>
      </c>
    </row>
    <row r="7085" spans="1:4">
      <c r="A7085" s="489" t="str">
        <f t="shared" si="110"/>
        <v>2311502922訪問リハビリテーション</v>
      </c>
      <c r="B7085" s="489">
        <v>2311502922</v>
      </c>
      <c r="C7085" s="489" t="s">
        <v>2104</v>
      </c>
      <c r="D7085" s="489" t="s">
        <v>15480</v>
      </c>
    </row>
    <row r="7086" spans="1:4">
      <c r="A7086" s="489" t="str">
        <f t="shared" si="110"/>
        <v>2311502922訪問看護</v>
      </c>
      <c r="B7086" s="489">
        <v>2311502922</v>
      </c>
      <c r="C7086" s="489" t="s">
        <v>2102</v>
      </c>
      <c r="D7086" s="489" t="s">
        <v>15480</v>
      </c>
    </row>
    <row r="7087" spans="1:4">
      <c r="A7087" s="489" t="str">
        <f t="shared" si="110"/>
        <v>2311502948介護予防訪問リハビリテーション</v>
      </c>
      <c r="B7087" s="489">
        <v>2311502948</v>
      </c>
      <c r="C7087" s="489" t="s">
        <v>2108</v>
      </c>
      <c r="D7087" s="489" t="s">
        <v>15481</v>
      </c>
    </row>
    <row r="7088" spans="1:4">
      <c r="A7088" s="489" t="str">
        <f t="shared" si="110"/>
        <v>2311502948介護予防訪問看護</v>
      </c>
      <c r="B7088" s="489">
        <v>2311502948</v>
      </c>
      <c r="C7088" s="489" t="s">
        <v>2103</v>
      </c>
      <c r="D7088" s="489" t="s">
        <v>15481</v>
      </c>
    </row>
    <row r="7089" spans="1:4">
      <c r="A7089" s="489" t="str">
        <f t="shared" si="110"/>
        <v>2311502948訪問リハビリテーション</v>
      </c>
      <c r="B7089" s="489">
        <v>2311502948</v>
      </c>
      <c r="C7089" s="489" t="s">
        <v>2104</v>
      </c>
      <c r="D7089" s="489" t="s">
        <v>15481</v>
      </c>
    </row>
    <row r="7090" spans="1:4">
      <c r="A7090" s="489" t="str">
        <f t="shared" si="110"/>
        <v>2311502948訪問看護</v>
      </c>
      <c r="B7090" s="489">
        <v>2311502948</v>
      </c>
      <c r="C7090" s="489" t="s">
        <v>2102</v>
      </c>
      <c r="D7090" s="489" t="s">
        <v>15481</v>
      </c>
    </row>
    <row r="7091" spans="1:4">
      <c r="A7091" s="489" t="str">
        <f t="shared" si="110"/>
        <v>2311502955介護予防訪問リハビリテーション</v>
      </c>
      <c r="B7091" s="489">
        <v>2311502955</v>
      </c>
      <c r="C7091" s="489" t="s">
        <v>2108</v>
      </c>
      <c r="D7091" s="489" t="s">
        <v>15482</v>
      </c>
    </row>
    <row r="7092" spans="1:4">
      <c r="A7092" s="489" t="str">
        <f t="shared" si="110"/>
        <v>2311502955介護予防訪問看護</v>
      </c>
      <c r="B7092" s="489">
        <v>2311502955</v>
      </c>
      <c r="C7092" s="489" t="s">
        <v>2103</v>
      </c>
      <c r="D7092" s="489" t="s">
        <v>15482</v>
      </c>
    </row>
    <row r="7093" spans="1:4">
      <c r="A7093" s="489" t="str">
        <f t="shared" si="110"/>
        <v>2311502955訪問リハビリテーション</v>
      </c>
      <c r="B7093" s="489">
        <v>2311502955</v>
      </c>
      <c r="C7093" s="489" t="s">
        <v>2104</v>
      </c>
      <c r="D7093" s="489" t="s">
        <v>15482</v>
      </c>
    </row>
    <row r="7094" spans="1:4">
      <c r="A7094" s="489" t="str">
        <f t="shared" si="110"/>
        <v>2311502955訪問看護</v>
      </c>
      <c r="B7094" s="489">
        <v>2311502955</v>
      </c>
      <c r="C7094" s="489" t="s">
        <v>2102</v>
      </c>
      <c r="D7094" s="489" t="s">
        <v>15482</v>
      </c>
    </row>
    <row r="7095" spans="1:4">
      <c r="A7095" s="489" t="str">
        <f t="shared" si="110"/>
        <v>2311502971介護予防訪問リハビリテーション</v>
      </c>
      <c r="B7095" s="489">
        <v>2311502971</v>
      </c>
      <c r="C7095" s="489" t="s">
        <v>2108</v>
      </c>
      <c r="D7095" s="489" t="s">
        <v>15483</v>
      </c>
    </row>
    <row r="7096" spans="1:4">
      <c r="A7096" s="489" t="str">
        <f t="shared" si="110"/>
        <v>2311502971介護予防訪問看護</v>
      </c>
      <c r="B7096" s="489">
        <v>2311502971</v>
      </c>
      <c r="C7096" s="489" t="s">
        <v>2103</v>
      </c>
      <c r="D7096" s="489" t="s">
        <v>15483</v>
      </c>
    </row>
    <row r="7097" spans="1:4">
      <c r="A7097" s="489" t="str">
        <f t="shared" si="110"/>
        <v>2311502971訪問リハビリテーション</v>
      </c>
      <c r="B7097" s="489">
        <v>2311502971</v>
      </c>
      <c r="C7097" s="489" t="s">
        <v>2104</v>
      </c>
      <c r="D7097" s="489" t="s">
        <v>15483</v>
      </c>
    </row>
    <row r="7098" spans="1:4">
      <c r="A7098" s="489" t="str">
        <f t="shared" si="110"/>
        <v>2311502971訪問看護</v>
      </c>
      <c r="B7098" s="489">
        <v>2311502971</v>
      </c>
      <c r="C7098" s="489" t="s">
        <v>2102</v>
      </c>
      <c r="D7098" s="489" t="s">
        <v>15483</v>
      </c>
    </row>
    <row r="7099" spans="1:4">
      <c r="A7099" s="489" t="str">
        <f t="shared" si="110"/>
        <v>2311502989介護予防訪問リハビリテーション</v>
      </c>
      <c r="B7099" s="489">
        <v>2311502989</v>
      </c>
      <c r="C7099" s="489" t="s">
        <v>2108</v>
      </c>
      <c r="D7099" s="489" t="s">
        <v>15484</v>
      </c>
    </row>
    <row r="7100" spans="1:4">
      <c r="A7100" s="489" t="str">
        <f t="shared" si="110"/>
        <v>2311502989介護予防訪問看護</v>
      </c>
      <c r="B7100" s="489">
        <v>2311502989</v>
      </c>
      <c r="C7100" s="489" t="s">
        <v>2103</v>
      </c>
      <c r="D7100" s="489" t="s">
        <v>15484</v>
      </c>
    </row>
    <row r="7101" spans="1:4">
      <c r="A7101" s="489" t="str">
        <f t="shared" si="110"/>
        <v>2311502989訪問リハビリテーション</v>
      </c>
      <c r="B7101" s="489">
        <v>2311502989</v>
      </c>
      <c r="C7101" s="489" t="s">
        <v>2104</v>
      </c>
      <c r="D7101" s="489" t="s">
        <v>15484</v>
      </c>
    </row>
    <row r="7102" spans="1:4">
      <c r="A7102" s="489" t="str">
        <f t="shared" si="110"/>
        <v>2311502989訪問看護</v>
      </c>
      <c r="B7102" s="489">
        <v>2311502989</v>
      </c>
      <c r="C7102" s="489" t="s">
        <v>2102</v>
      </c>
      <c r="D7102" s="489" t="s">
        <v>15484</v>
      </c>
    </row>
    <row r="7103" spans="1:4">
      <c r="A7103" s="489" t="str">
        <f t="shared" si="110"/>
        <v>2311502997介護予防訪問リハビリテーション</v>
      </c>
      <c r="B7103" s="489">
        <v>2311502997</v>
      </c>
      <c r="C7103" s="489" t="s">
        <v>2108</v>
      </c>
      <c r="D7103" s="489" t="s">
        <v>15485</v>
      </c>
    </row>
    <row r="7104" spans="1:4">
      <c r="A7104" s="489" t="str">
        <f t="shared" si="110"/>
        <v>2311502997介護予防訪問看護</v>
      </c>
      <c r="B7104" s="489">
        <v>2311502997</v>
      </c>
      <c r="C7104" s="489" t="s">
        <v>2103</v>
      </c>
      <c r="D7104" s="489" t="s">
        <v>15485</v>
      </c>
    </row>
    <row r="7105" spans="1:4">
      <c r="A7105" s="489" t="str">
        <f t="shared" si="110"/>
        <v>2311502997訪問リハビリテーション</v>
      </c>
      <c r="B7105" s="489">
        <v>2311502997</v>
      </c>
      <c r="C7105" s="489" t="s">
        <v>2104</v>
      </c>
      <c r="D7105" s="489" t="s">
        <v>15485</v>
      </c>
    </row>
    <row r="7106" spans="1:4">
      <c r="A7106" s="489" t="str">
        <f t="shared" ref="A7106:A7169" si="111">B7106&amp;C7106</f>
        <v>2311502997訪問看護</v>
      </c>
      <c r="B7106" s="489">
        <v>2311502997</v>
      </c>
      <c r="C7106" s="489" t="s">
        <v>2102</v>
      </c>
      <c r="D7106" s="489" t="s">
        <v>15485</v>
      </c>
    </row>
    <row r="7107" spans="1:4">
      <c r="A7107" s="489" t="str">
        <f t="shared" si="111"/>
        <v>2311503003介護予防訪問リハビリテーション</v>
      </c>
      <c r="B7107" s="489">
        <v>2311503003</v>
      </c>
      <c r="C7107" s="489" t="s">
        <v>2108</v>
      </c>
      <c r="D7107" s="489" t="s">
        <v>15486</v>
      </c>
    </row>
    <row r="7108" spans="1:4">
      <c r="A7108" s="489" t="str">
        <f t="shared" si="111"/>
        <v>2311503003介護予防訪問看護</v>
      </c>
      <c r="B7108" s="489">
        <v>2311503003</v>
      </c>
      <c r="C7108" s="489" t="s">
        <v>2103</v>
      </c>
      <c r="D7108" s="489" t="s">
        <v>15486</v>
      </c>
    </row>
    <row r="7109" spans="1:4">
      <c r="A7109" s="489" t="str">
        <f t="shared" si="111"/>
        <v>2311503003訪問リハビリテーション</v>
      </c>
      <c r="B7109" s="489">
        <v>2311503003</v>
      </c>
      <c r="C7109" s="489" t="s">
        <v>2104</v>
      </c>
      <c r="D7109" s="489" t="s">
        <v>15486</v>
      </c>
    </row>
    <row r="7110" spans="1:4">
      <c r="A7110" s="489" t="str">
        <f t="shared" si="111"/>
        <v>2311503003訪問看護</v>
      </c>
      <c r="B7110" s="489">
        <v>2311503003</v>
      </c>
      <c r="C7110" s="489" t="s">
        <v>2102</v>
      </c>
      <c r="D7110" s="489" t="s">
        <v>15486</v>
      </c>
    </row>
    <row r="7111" spans="1:4">
      <c r="A7111" s="489" t="str">
        <f t="shared" si="111"/>
        <v>2311503029介護予防訪問リハビリテーション</v>
      </c>
      <c r="B7111" s="489">
        <v>2311503029</v>
      </c>
      <c r="C7111" s="489" t="s">
        <v>2108</v>
      </c>
      <c r="D7111" s="489" t="s">
        <v>15487</v>
      </c>
    </row>
    <row r="7112" spans="1:4">
      <c r="A7112" s="489" t="str">
        <f t="shared" si="111"/>
        <v>2311503029介護予防訪問看護</v>
      </c>
      <c r="B7112" s="489">
        <v>2311503029</v>
      </c>
      <c r="C7112" s="489" t="s">
        <v>2103</v>
      </c>
      <c r="D7112" s="489" t="s">
        <v>15487</v>
      </c>
    </row>
    <row r="7113" spans="1:4">
      <c r="A7113" s="489" t="str">
        <f t="shared" si="111"/>
        <v>2311503029訪問リハビリテーション</v>
      </c>
      <c r="B7113" s="489">
        <v>2311503029</v>
      </c>
      <c r="C7113" s="489" t="s">
        <v>2104</v>
      </c>
      <c r="D7113" s="489" t="s">
        <v>15487</v>
      </c>
    </row>
    <row r="7114" spans="1:4">
      <c r="A7114" s="489" t="str">
        <f t="shared" si="111"/>
        <v>2311503029訪問看護</v>
      </c>
      <c r="B7114" s="489">
        <v>2311503029</v>
      </c>
      <c r="C7114" s="489" t="s">
        <v>2102</v>
      </c>
      <c r="D7114" s="489" t="s">
        <v>15487</v>
      </c>
    </row>
    <row r="7115" spans="1:4">
      <c r="A7115" s="489" t="str">
        <f t="shared" si="111"/>
        <v>2311503045介護予防訪問リハビリテーション</v>
      </c>
      <c r="B7115" s="489">
        <v>2311503045</v>
      </c>
      <c r="C7115" s="489" t="s">
        <v>2108</v>
      </c>
      <c r="D7115" s="489" t="s">
        <v>15488</v>
      </c>
    </row>
    <row r="7116" spans="1:4">
      <c r="A7116" s="489" t="str">
        <f t="shared" si="111"/>
        <v>2311503045介護予防訪問看護</v>
      </c>
      <c r="B7116" s="489">
        <v>2311503045</v>
      </c>
      <c r="C7116" s="489" t="s">
        <v>2103</v>
      </c>
      <c r="D7116" s="489" t="s">
        <v>15488</v>
      </c>
    </row>
    <row r="7117" spans="1:4">
      <c r="A7117" s="489" t="str">
        <f t="shared" si="111"/>
        <v>2311503045訪問リハビリテーション</v>
      </c>
      <c r="B7117" s="489">
        <v>2311503045</v>
      </c>
      <c r="C7117" s="489" t="s">
        <v>2104</v>
      </c>
      <c r="D7117" s="489" t="s">
        <v>15488</v>
      </c>
    </row>
    <row r="7118" spans="1:4">
      <c r="A7118" s="489" t="str">
        <f t="shared" si="111"/>
        <v>2311503045訪問看護</v>
      </c>
      <c r="B7118" s="489">
        <v>2311503045</v>
      </c>
      <c r="C7118" s="489" t="s">
        <v>2102</v>
      </c>
      <c r="D7118" s="489" t="s">
        <v>15488</v>
      </c>
    </row>
    <row r="7119" spans="1:4">
      <c r="A7119" s="489" t="str">
        <f t="shared" si="111"/>
        <v>2311503052介護予防訪問リハビリテーション</v>
      </c>
      <c r="B7119" s="489">
        <v>2311503052</v>
      </c>
      <c r="C7119" s="489" t="s">
        <v>2108</v>
      </c>
      <c r="D7119" s="489" t="s">
        <v>15489</v>
      </c>
    </row>
    <row r="7120" spans="1:4">
      <c r="A7120" s="489" t="str">
        <f t="shared" si="111"/>
        <v>2311503052介護予防訪問看護</v>
      </c>
      <c r="B7120" s="489">
        <v>2311503052</v>
      </c>
      <c r="C7120" s="489" t="s">
        <v>2103</v>
      </c>
      <c r="D7120" s="489" t="s">
        <v>15489</v>
      </c>
    </row>
    <row r="7121" spans="1:4">
      <c r="A7121" s="489" t="str">
        <f t="shared" si="111"/>
        <v>2311503052訪問リハビリテーション</v>
      </c>
      <c r="B7121" s="489">
        <v>2311503052</v>
      </c>
      <c r="C7121" s="489" t="s">
        <v>2104</v>
      </c>
      <c r="D7121" s="489" t="s">
        <v>15489</v>
      </c>
    </row>
    <row r="7122" spans="1:4">
      <c r="A7122" s="489" t="str">
        <f t="shared" si="111"/>
        <v>2311503052訪問看護</v>
      </c>
      <c r="B7122" s="489">
        <v>2311503052</v>
      </c>
      <c r="C7122" s="489" t="s">
        <v>2102</v>
      </c>
      <c r="D7122" s="489" t="s">
        <v>15489</v>
      </c>
    </row>
    <row r="7123" spans="1:4">
      <c r="A7123" s="489" t="str">
        <f t="shared" si="111"/>
        <v>2311503060介護予防訪問リハビリテーション</v>
      </c>
      <c r="B7123" s="489">
        <v>2311503060</v>
      </c>
      <c r="C7123" s="489" t="s">
        <v>2108</v>
      </c>
      <c r="D7123" s="489" t="s">
        <v>15490</v>
      </c>
    </row>
    <row r="7124" spans="1:4">
      <c r="A7124" s="489" t="str">
        <f t="shared" si="111"/>
        <v>2311503060介護予防訪問看護</v>
      </c>
      <c r="B7124" s="489">
        <v>2311503060</v>
      </c>
      <c r="C7124" s="489" t="s">
        <v>2103</v>
      </c>
      <c r="D7124" s="489" t="s">
        <v>15490</v>
      </c>
    </row>
    <row r="7125" spans="1:4">
      <c r="A7125" s="489" t="str">
        <f t="shared" si="111"/>
        <v>2311503060訪問リハビリテーション</v>
      </c>
      <c r="B7125" s="489">
        <v>2311503060</v>
      </c>
      <c r="C7125" s="489" t="s">
        <v>2104</v>
      </c>
      <c r="D7125" s="489" t="s">
        <v>15490</v>
      </c>
    </row>
    <row r="7126" spans="1:4">
      <c r="A7126" s="489" t="str">
        <f t="shared" si="111"/>
        <v>2311503060訪問看護</v>
      </c>
      <c r="B7126" s="489">
        <v>2311503060</v>
      </c>
      <c r="C7126" s="489" t="s">
        <v>2102</v>
      </c>
      <c r="D7126" s="489" t="s">
        <v>15490</v>
      </c>
    </row>
    <row r="7127" spans="1:4">
      <c r="A7127" s="489" t="str">
        <f t="shared" si="111"/>
        <v>2311503086介護予防訪問リハビリテーション</v>
      </c>
      <c r="B7127" s="489">
        <v>2311503086</v>
      </c>
      <c r="C7127" s="489" t="s">
        <v>2108</v>
      </c>
      <c r="D7127" s="489" t="s">
        <v>15491</v>
      </c>
    </row>
    <row r="7128" spans="1:4">
      <c r="A7128" s="489" t="str">
        <f t="shared" si="111"/>
        <v>2311503086介護予防訪問看護</v>
      </c>
      <c r="B7128" s="489">
        <v>2311503086</v>
      </c>
      <c r="C7128" s="489" t="s">
        <v>2103</v>
      </c>
      <c r="D7128" s="489" t="s">
        <v>15491</v>
      </c>
    </row>
    <row r="7129" spans="1:4">
      <c r="A7129" s="489" t="str">
        <f t="shared" si="111"/>
        <v>2311503086訪問リハビリテーション</v>
      </c>
      <c r="B7129" s="489">
        <v>2311503086</v>
      </c>
      <c r="C7129" s="489" t="s">
        <v>2104</v>
      </c>
      <c r="D7129" s="489" t="s">
        <v>15491</v>
      </c>
    </row>
    <row r="7130" spans="1:4">
      <c r="A7130" s="489" t="str">
        <f t="shared" si="111"/>
        <v>2311503086訪問看護</v>
      </c>
      <c r="B7130" s="489">
        <v>2311503086</v>
      </c>
      <c r="C7130" s="489" t="s">
        <v>2102</v>
      </c>
      <c r="D7130" s="489" t="s">
        <v>15491</v>
      </c>
    </row>
    <row r="7131" spans="1:4">
      <c r="A7131" s="489" t="str">
        <f t="shared" si="111"/>
        <v>2311503094介護予防訪問リハビリテーション</v>
      </c>
      <c r="B7131" s="489">
        <v>2311503094</v>
      </c>
      <c r="C7131" s="489" t="s">
        <v>2108</v>
      </c>
      <c r="D7131" s="489" t="s">
        <v>15492</v>
      </c>
    </row>
    <row r="7132" spans="1:4">
      <c r="A7132" s="489" t="str">
        <f t="shared" si="111"/>
        <v>2311503094介護予防訪問看護</v>
      </c>
      <c r="B7132" s="489">
        <v>2311503094</v>
      </c>
      <c r="C7132" s="489" t="s">
        <v>2103</v>
      </c>
      <c r="D7132" s="489" t="s">
        <v>15492</v>
      </c>
    </row>
    <row r="7133" spans="1:4">
      <c r="A7133" s="489" t="str">
        <f t="shared" si="111"/>
        <v>2311503094訪問リハビリテーション</v>
      </c>
      <c r="B7133" s="489">
        <v>2311503094</v>
      </c>
      <c r="C7133" s="489" t="s">
        <v>2104</v>
      </c>
      <c r="D7133" s="489" t="s">
        <v>15492</v>
      </c>
    </row>
    <row r="7134" spans="1:4">
      <c r="A7134" s="489" t="str">
        <f t="shared" si="111"/>
        <v>2311503094訪問看護</v>
      </c>
      <c r="B7134" s="489">
        <v>2311503094</v>
      </c>
      <c r="C7134" s="489" t="s">
        <v>2102</v>
      </c>
      <c r="D7134" s="489" t="s">
        <v>15492</v>
      </c>
    </row>
    <row r="7135" spans="1:4">
      <c r="A7135" s="489" t="str">
        <f t="shared" si="111"/>
        <v>2311503102介護予防訪問リハビリテーション</v>
      </c>
      <c r="B7135" s="489">
        <v>2311503102</v>
      </c>
      <c r="C7135" s="489" t="s">
        <v>2108</v>
      </c>
      <c r="D7135" s="489" t="s">
        <v>15493</v>
      </c>
    </row>
    <row r="7136" spans="1:4">
      <c r="A7136" s="489" t="str">
        <f t="shared" si="111"/>
        <v>2311503102介護予防訪問看護</v>
      </c>
      <c r="B7136" s="489">
        <v>2311503102</v>
      </c>
      <c r="C7136" s="489" t="s">
        <v>2103</v>
      </c>
      <c r="D7136" s="489" t="s">
        <v>15493</v>
      </c>
    </row>
    <row r="7137" spans="1:4">
      <c r="A7137" s="489" t="str">
        <f t="shared" si="111"/>
        <v>2311503102訪問リハビリテーション</v>
      </c>
      <c r="B7137" s="489">
        <v>2311503102</v>
      </c>
      <c r="C7137" s="489" t="s">
        <v>2104</v>
      </c>
      <c r="D7137" s="489" t="s">
        <v>15493</v>
      </c>
    </row>
    <row r="7138" spans="1:4">
      <c r="A7138" s="489" t="str">
        <f t="shared" si="111"/>
        <v>2311503102訪問看護</v>
      </c>
      <c r="B7138" s="489">
        <v>2311503102</v>
      </c>
      <c r="C7138" s="489" t="s">
        <v>2102</v>
      </c>
      <c r="D7138" s="489" t="s">
        <v>15493</v>
      </c>
    </row>
    <row r="7139" spans="1:4">
      <c r="A7139" s="489" t="str">
        <f t="shared" si="111"/>
        <v>2311503110介護予防訪問リハビリテーション</v>
      </c>
      <c r="B7139" s="489">
        <v>2311503110</v>
      </c>
      <c r="C7139" s="489" t="s">
        <v>2108</v>
      </c>
      <c r="D7139" s="489" t="s">
        <v>15494</v>
      </c>
    </row>
    <row r="7140" spans="1:4">
      <c r="A7140" s="489" t="str">
        <f t="shared" si="111"/>
        <v>2311503110介護予防訪問看護</v>
      </c>
      <c r="B7140" s="489">
        <v>2311503110</v>
      </c>
      <c r="C7140" s="489" t="s">
        <v>2103</v>
      </c>
      <c r="D7140" s="489" t="s">
        <v>15494</v>
      </c>
    </row>
    <row r="7141" spans="1:4">
      <c r="A7141" s="489" t="str">
        <f t="shared" si="111"/>
        <v>2311503110訪問リハビリテーション</v>
      </c>
      <c r="B7141" s="489">
        <v>2311503110</v>
      </c>
      <c r="C7141" s="489" t="s">
        <v>2104</v>
      </c>
      <c r="D7141" s="489" t="s">
        <v>15494</v>
      </c>
    </row>
    <row r="7142" spans="1:4">
      <c r="A7142" s="489" t="str">
        <f t="shared" si="111"/>
        <v>2311503110訪問看護</v>
      </c>
      <c r="B7142" s="489">
        <v>2311503110</v>
      </c>
      <c r="C7142" s="489" t="s">
        <v>2102</v>
      </c>
      <c r="D7142" s="489" t="s">
        <v>15494</v>
      </c>
    </row>
    <row r="7143" spans="1:4">
      <c r="A7143" s="489" t="str">
        <f t="shared" si="111"/>
        <v>2311503128介護予防訪問リハビリテーション</v>
      </c>
      <c r="B7143" s="489">
        <v>2311503128</v>
      </c>
      <c r="C7143" s="489" t="s">
        <v>2108</v>
      </c>
      <c r="D7143" s="489" t="s">
        <v>15495</v>
      </c>
    </row>
    <row r="7144" spans="1:4">
      <c r="A7144" s="489" t="str">
        <f t="shared" si="111"/>
        <v>2311503128介護予防訪問看護</v>
      </c>
      <c r="B7144" s="489">
        <v>2311503128</v>
      </c>
      <c r="C7144" s="489" t="s">
        <v>2103</v>
      </c>
      <c r="D7144" s="489" t="s">
        <v>15495</v>
      </c>
    </row>
    <row r="7145" spans="1:4">
      <c r="A7145" s="489" t="str">
        <f t="shared" si="111"/>
        <v>2311503128訪問リハビリテーション</v>
      </c>
      <c r="B7145" s="489">
        <v>2311503128</v>
      </c>
      <c r="C7145" s="489" t="s">
        <v>2104</v>
      </c>
      <c r="D7145" s="489" t="s">
        <v>15495</v>
      </c>
    </row>
    <row r="7146" spans="1:4">
      <c r="A7146" s="489" t="str">
        <f t="shared" si="111"/>
        <v>2311503128訪問看護</v>
      </c>
      <c r="B7146" s="489">
        <v>2311503128</v>
      </c>
      <c r="C7146" s="489" t="s">
        <v>2102</v>
      </c>
      <c r="D7146" s="489" t="s">
        <v>15495</v>
      </c>
    </row>
    <row r="7147" spans="1:4">
      <c r="A7147" s="489" t="str">
        <f t="shared" si="111"/>
        <v>2311503144介護予防訪問リハビリテーション</v>
      </c>
      <c r="B7147" s="489">
        <v>2311503144</v>
      </c>
      <c r="C7147" s="489" t="s">
        <v>2108</v>
      </c>
      <c r="D7147" s="489" t="s">
        <v>15496</v>
      </c>
    </row>
    <row r="7148" spans="1:4">
      <c r="A7148" s="489" t="str">
        <f t="shared" si="111"/>
        <v>2311503144介護予防訪問看護</v>
      </c>
      <c r="B7148" s="489">
        <v>2311503144</v>
      </c>
      <c r="C7148" s="489" t="s">
        <v>2103</v>
      </c>
      <c r="D7148" s="489" t="s">
        <v>15496</v>
      </c>
    </row>
    <row r="7149" spans="1:4">
      <c r="A7149" s="489" t="str">
        <f t="shared" si="111"/>
        <v>2311503144訪問リハビリテーション</v>
      </c>
      <c r="B7149" s="489">
        <v>2311503144</v>
      </c>
      <c r="C7149" s="489" t="s">
        <v>2104</v>
      </c>
      <c r="D7149" s="489" t="s">
        <v>15496</v>
      </c>
    </row>
    <row r="7150" spans="1:4">
      <c r="A7150" s="489" t="str">
        <f t="shared" si="111"/>
        <v>2311503144訪問看護</v>
      </c>
      <c r="B7150" s="489">
        <v>2311503144</v>
      </c>
      <c r="C7150" s="489" t="s">
        <v>2102</v>
      </c>
      <c r="D7150" s="489" t="s">
        <v>15496</v>
      </c>
    </row>
    <row r="7151" spans="1:4">
      <c r="A7151" s="489" t="str">
        <f t="shared" si="111"/>
        <v>2311503151介護予防訪問リハビリテーション</v>
      </c>
      <c r="B7151" s="489">
        <v>2311503151</v>
      </c>
      <c r="C7151" s="489" t="s">
        <v>2108</v>
      </c>
      <c r="D7151" s="489" t="s">
        <v>15497</v>
      </c>
    </row>
    <row r="7152" spans="1:4">
      <c r="A7152" s="489" t="str">
        <f t="shared" si="111"/>
        <v>2311503151介護予防訪問看護</v>
      </c>
      <c r="B7152" s="489">
        <v>2311503151</v>
      </c>
      <c r="C7152" s="489" t="s">
        <v>2103</v>
      </c>
      <c r="D7152" s="489" t="s">
        <v>15497</v>
      </c>
    </row>
    <row r="7153" spans="1:4">
      <c r="A7153" s="489" t="str">
        <f t="shared" si="111"/>
        <v>2311503151訪問リハビリテーション</v>
      </c>
      <c r="B7153" s="489">
        <v>2311503151</v>
      </c>
      <c r="C7153" s="489" t="s">
        <v>2104</v>
      </c>
      <c r="D7153" s="489" t="s">
        <v>15497</v>
      </c>
    </row>
    <row r="7154" spans="1:4">
      <c r="A7154" s="489" t="str">
        <f t="shared" si="111"/>
        <v>2311503151訪問看護</v>
      </c>
      <c r="B7154" s="489">
        <v>2311503151</v>
      </c>
      <c r="C7154" s="489" t="s">
        <v>2102</v>
      </c>
      <c r="D7154" s="489" t="s">
        <v>15497</v>
      </c>
    </row>
    <row r="7155" spans="1:4">
      <c r="A7155" s="489" t="str">
        <f t="shared" si="111"/>
        <v>2311503169介護予防訪問リハビリテーション</v>
      </c>
      <c r="B7155" s="489">
        <v>2311503169</v>
      </c>
      <c r="C7155" s="489" t="s">
        <v>2108</v>
      </c>
      <c r="D7155" s="489" t="s">
        <v>15498</v>
      </c>
    </row>
    <row r="7156" spans="1:4">
      <c r="A7156" s="489" t="str">
        <f t="shared" si="111"/>
        <v>2311503169介護予防訪問看護</v>
      </c>
      <c r="B7156" s="489">
        <v>2311503169</v>
      </c>
      <c r="C7156" s="489" t="s">
        <v>2103</v>
      </c>
      <c r="D7156" s="489" t="s">
        <v>15498</v>
      </c>
    </row>
    <row r="7157" spans="1:4">
      <c r="A7157" s="489" t="str">
        <f t="shared" si="111"/>
        <v>2311503169訪問リハビリテーション</v>
      </c>
      <c r="B7157" s="489">
        <v>2311503169</v>
      </c>
      <c r="C7157" s="489" t="s">
        <v>2104</v>
      </c>
      <c r="D7157" s="489" t="s">
        <v>15498</v>
      </c>
    </row>
    <row r="7158" spans="1:4">
      <c r="A7158" s="489" t="str">
        <f t="shared" si="111"/>
        <v>2311503169訪問看護</v>
      </c>
      <c r="B7158" s="489">
        <v>2311503169</v>
      </c>
      <c r="C7158" s="489" t="s">
        <v>2102</v>
      </c>
      <c r="D7158" s="489" t="s">
        <v>15498</v>
      </c>
    </row>
    <row r="7159" spans="1:4">
      <c r="A7159" s="489" t="str">
        <f t="shared" si="111"/>
        <v>2311503177介護予防通所リハビリテーション</v>
      </c>
      <c r="B7159" s="489">
        <v>2311503177</v>
      </c>
      <c r="C7159" s="489" t="s">
        <v>2512</v>
      </c>
      <c r="D7159" s="489" t="s">
        <v>15499</v>
      </c>
    </row>
    <row r="7160" spans="1:4">
      <c r="A7160" s="489" t="str">
        <f t="shared" si="111"/>
        <v>2311503177介護予防訪問リハビリテーション</v>
      </c>
      <c r="B7160" s="489">
        <v>2311503177</v>
      </c>
      <c r="C7160" s="489" t="s">
        <v>2108</v>
      </c>
      <c r="D7160" s="489" t="s">
        <v>15499</v>
      </c>
    </row>
    <row r="7161" spans="1:4">
      <c r="A7161" s="489" t="str">
        <f t="shared" si="111"/>
        <v>2311503177介護予防訪問看護</v>
      </c>
      <c r="B7161" s="489">
        <v>2311503177</v>
      </c>
      <c r="C7161" s="489" t="s">
        <v>2103</v>
      </c>
      <c r="D7161" s="489" t="s">
        <v>15499</v>
      </c>
    </row>
    <row r="7162" spans="1:4">
      <c r="A7162" s="489" t="str">
        <f t="shared" si="111"/>
        <v>2311503177通所リハビリテーション</v>
      </c>
      <c r="B7162" s="489">
        <v>2311503177</v>
      </c>
      <c r="C7162" s="489" t="s">
        <v>2511</v>
      </c>
      <c r="D7162" s="489" t="s">
        <v>15499</v>
      </c>
    </row>
    <row r="7163" spans="1:4">
      <c r="A7163" s="489" t="str">
        <f t="shared" si="111"/>
        <v>2311503177訪問リハビリテーション</v>
      </c>
      <c r="B7163" s="489">
        <v>2311503177</v>
      </c>
      <c r="C7163" s="489" t="s">
        <v>2104</v>
      </c>
      <c r="D7163" s="489" t="s">
        <v>15499</v>
      </c>
    </row>
    <row r="7164" spans="1:4">
      <c r="A7164" s="489" t="str">
        <f t="shared" si="111"/>
        <v>2311503177訪問看護</v>
      </c>
      <c r="B7164" s="489">
        <v>2311503177</v>
      </c>
      <c r="C7164" s="489" t="s">
        <v>2102</v>
      </c>
      <c r="D7164" s="489" t="s">
        <v>15499</v>
      </c>
    </row>
    <row r="7165" spans="1:4">
      <c r="A7165" s="489" t="str">
        <f t="shared" si="111"/>
        <v>2311503193介護予防訪問リハビリテーション</v>
      </c>
      <c r="B7165" s="489">
        <v>2311503193</v>
      </c>
      <c r="C7165" s="489" t="s">
        <v>2108</v>
      </c>
      <c r="D7165" s="489" t="s">
        <v>15500</v>
      </c>
    </row>
    <row r="7166" spans="1:4">
      <c r="A7166" s="489" t="str">
        <f t="shared" si="111"/>
        <v>2311503193介護予防訪問看護</v>
      </c>
      <c r="B7166" s="489">
        <v>2311503193</v>
      </c>
      <c r="C7166" s="489" t="s">
        <v>2103</v>
      </c>
      <c r="D7166" s="489" t="s">
        <v>15500</v>
      </c>
    </row>
    <row r="7167" spans="1:4">
      <c r="A7167" s="489" t="str">
        <f t="shared" si="111"/>
        <v>2311503193訪問リハビリテーション</v>
      </c>
      <c r="B7167" s="489">
        <v>2311503193</v>
      </c>
      <c r="C7167" s="489" t="s">
        <v>2104</v>
      </c>
      <c r="D7167" s="489" t="s">
        <v>15500</v>
      </c>
    </row>
    <row r="7168" spans="1:4">
      <c r="A7168" s="489" t="str">
        <f t="shared" si="111"/>
        <v>2311503193訪問看護</v>
      </c>
      <c r="B7168" s="489">
        <v>2311503193</v>
      </c>
      <c r="C7168" s="489" t="s">
        <v>2102</v>
      </c>
      <c r="D7168" s="489" t="s">
        <v>15500</v>
      </c>
    </row>
    <row r="7169" spans="1:4">
      <c r="A7169" s="489" t="str">
        <f t="shared" si="111"/>
        <v>2311503201介護予防訪問リハビリテーション</v>
      </c>
      <c r="B7169" s="489">
        <v>2311503201</v>
      </c>
      <c r="C7169" s="489" t="s">
        <v>2108</v>
      </c>
      <c r="D7169" s="489" t="s">
        <v>15501</v>
      </c>
    </row>
    <row r="7170" spans="1:4">
      <c r="A7170" s="489" t="str">
        <f t="shared" ref="A7170:A7233" si="112">B7170&amp;C7170</f>
        <v>2311503201介護予防訪問看護</v>
      </c>
      <c r="B7170" s="489">
        <v>2311503201</v>
      </c>
      <c r="C7170" s="489" t="s">
        <v>2103</v>
      </c>
      <c r="D7170" s="489" t="s">
        <v>15501</v>
      </c>
    </row>
    <row r="7171" spans="1:4">
      <c r="A7171" s="489" t="str">
        <f t="shared" si="112"/>
        <v>2311503201訪問リハビリテーション</v>
      </c>
      <c r="B7171" s="489">
        <v>2311503201</v>
      </c>
      <c r="C7171" s="489" t="s">
        <v>2104</v>
      </c>
      <c r="D7171" s="489" t="s">
        <v>15501</v>
      </c>
    </row>
    <row r="7172" spans="1:4">
      <c r="A7172" s="489" t="str">
        <f t="shared" si="112"/>
        <v>2311503201訪問看護</v>
      </c>
      <c r="B7172" s="489">
        <v>2311503201</v>
      </c>
      <c r="C7172" s="489" t="s">
        <v>2102</v>
      </c>
      <c r="D7172" s="489" t="s">
        <v>15501</v>
      </c>
    </row>
    <row r="7173" spans="1:4">
      <c r="A7173" s="489" t="str">
        <f t="shared" si="112"/>
        <v>2311503219介護予防訪問リハビリテーション</v>
      </c>
      <c r="B7173" s="489">
        <v>2311503219</v>
      </c>
      <c r="C7173" s="489" t="s">
        <v>2108</v>
      </c>
      <c r="D7173" s="489" t="s">
        <v>15502</v>
      </c>
    </row>
    <row r="7174" spans="1:4">
      <c r="A7174" s="489" t="str">
        <f t="shared" si="112"/>
        <v>2311503219介護予防訪問看護</v>
      </c>
      <c r="B7174" s="489">
        <v>2311503219</v>
      </c>
      <c r="C7174" s="489" t="s">
        <v>2103</v>
      </c>
      <c r="D7174" s="489" t="s">
        <v>15502</v>
      </c>
    </row>
    <row r="7175" spans="1:4">
      <c r="A7175" s="489" t="str">
        <f t="shared" si="112"/>
        <v>2311503219訪問リハビリテーション</v>
      </c>
      <c r="B7175" s="489">
        <v>2311503219</v>
      </c>
      <c r="C7175" s="489" t="s">
        <v>2104</v>
      </c>
      <c r="D7175" s="489" t="s">
        <v>15502</v>
      </c>
    </row>
    <row r="7176" spans="1:4">
      <c r="A7176" s="489" t="str">
        <f t="shared" si="112"/>
        <v>2311503219訪問看護</v>
      </c>
      <c r="B7176" s="489">
        <v>2311503219</v>
      </c>
      <c r="C7176" s="489" t="s">
        <v>2102</v>
      </c>
      <c r="D7176" s="489" t="s">
        <v>15502</v>
      </c>
    </row>
    <row r="7177" spans="1:4">
      <c r="A7177" s="489" t="str">
        <f t="shared" si="112"/>
        <v>2311503227介護予防訪問リハビリテーション</v>
      </c>
      <c r="B7177" s="489">
        <v>2311503227</v>
      </c>
      <c r="C7177" s="489" t="s">
        <v>2108</v>
      </c>
      <c r="D7177" s="489" t="s">
        <v>15503</v>
      </c>
    </row>
    <row r="7178" spans="1:4">
      <c r="A7178" s="489" t="str">
        <f t="shared" si="112"/>
        <v>2311503227介護予防訪問看護</v>
      </c>
      <c r="B7178" s="489">
        <v>2311503227</v>
      </c>
      <c r="C7178" s="489" t="s">
        <v>2103</v>
      </c>
      <c r="D7178" s="489" t="s">
        <v>15503</v>
      </c>
    </row>
    <row r="7179" spans="1:4">
      <c r="A7179" s="489" t="str">
        <f t="shared" si="112"/>
        <v>2311503227訪問リハビリテーション</v>
      </c>
      <c r="B7179" s="489">
        <v>2311503227</v>
      </c>
      <c r="C7179" s="489" t="s">
        <v>2104</v>
      </c>
      <c r="D7179" s="489" t="s">
        <v>15503</v>
      </c>
    </row>
    <row r="7180" spans="1:4">
      <c r="A7180" s="489" t="str">
        <f t="shared" si="112"/>
        <v>2311503227訪問看護</v>
      </c>
      <c r="B7180" s="489">
        <v>2311503227</v>
      </c>
      <c r="C7180" s="489" t="s">
        <v>2102</v>
      </c>
      <c r="D7180" s="489" t="s">
        <v>15503</v>
      </c>
    </row>
    <row r="7181" spans="1:4">
      <c r="A7181" s="489" t="str">
        <f t="shared" si="112"/>
        <v>2311503235介護予防訪問リハビリテーション</v>
      </c>
      <c r="B7181" s="489">
        <v>2311503235</v>
      </c>
      <c r="C7181" s="489" t="s">
        <v>2108</v>
      </c>
      <c r="D7181" s="489" t="s">
        <v>15504</v>
      </c>
    </row>
    <row r="7182" spans="1:4">
      <c r="A7182" s="489" t="str">
        <f t="shared" si="112"/>
        <v>2311503235介護予防訪問看護</v>
      </c>
      <c r="B7182" s="489">
        <v>2311503235</v>
      </c>
      <c r="C7182" s="489" t="s">
        <v>2103</v>
      </c>
      <c r="D7182" s="489" t="s">
        <v>15504</v>
      </c>
    </row>
    <row r="7183" spans="1:4">
      <c r="A7183" s="489" t="str">
        <f t="shared" si="112"/>
        <v>2311503235訪問リハビリテーション</v>
      </c>
      <c r="B7183" s="489">
        <v>2311503235</v>
      </c>
      <c r="C7183" s="489" t="s">
        <v>2104</v>
      </c>
      <c r="D7183" s="489" t="s">
        <v>15504</v>
      </c>
    </row>
    <row r="7184" spans="1:4">
      <c r="A7184" s="489" t="str">
        <f t="shared" si="112"/>
        <v>2311503235訪問看護</v>
      </c>
      <c r="B7184" s="489">
        <v>2311503235</v>
      </c>
      <c r="C7184" s="489" t="s">
        <v>2102</v>
      </c>
      <c r="D7184" s="489" t="s">
        <v>15504</v>
      </c>
    </row>
    <row r="7185" spans="1:4">
      <c r="A7185" s="489" t="str">
        <f t="shared" si="112"/>
        <v>2311503243介護予防訪問リハビリテーション</v>
      </c>
      <c r="B7185" s="489">
        <v>2311503243</v>
      </c>
      <c r="C7185" s="489" t="s">
        <v>2108</v>
      </c>
      <c r="D7185" s="489" t="s">
        <v>15505</v>
      </c>
    </row>
    <row r="7186" spans="1:4">
      <c r="A7186" s="489" t="str">
        <f t="shared" si="112"/>
        <v>2311503243介護予防訪問看護</v>
      </c>
      <c r="B7186" s="489">
        <v>2311503243</v>
      </c>
      <c r="C7186" s="489" t="s">
        <v>2103</v>
      </c>
      <c r="D7186" s="489" t="s">
        <v>15505</v>
      </c>
    </row>
    <row r="7187" spans="1:4">
      <c r="A7187" s="489" t="str">
        <f t="shared" si="112"/>
        <v>2311503243訪問リハビリテーション</v>
      </c>
      <c r="B7187" s="489">
        <v>2311503243</v>
      </c>
      <c r="C7187" s="489" t="s">
        <v>2104</v>
      </c>
      <c r="D7187" s="489" t="s">
        <v>15505</v>
      </c>
    </row>
    <row r="7188" spans="1:4">
      <c r="A7188" s="489" t="str">
        <f t="shared" si="112"/>
        <v>2311503243訪問看護</v>
      </c>
      <c r="B7188" s="489">
        <v>2311503243</v>
      </c>
      <c r="C7188" s="489" t="s">
        <v>2102</v>
      </c>
      <c r="D7188" s="489" t="s">
        <v>15505</v>
      </c>
    </row>
    <row r="7189" spans="1:4">
      <c r="A7189" s="489" t="str">
        <f t="shared" si="112"/>
        <v>2311503268介護予防訪問リハビリテーション</v>
      </c>
      <c r="B7189" s="489">
        <v>2311503268</v>
      </c>
      <c r="C7189" s="489" t="s">
        <v>2108</v>
      </c>
      <c r="D7189" s="489" t="s">
        <v>15506</v>
      </c>
    </row>
    <row r="7190" spans="1:4">
      <c r="A7190" s="489" t="str">
        <f t="shared" si="112"/>
        <v>2311503268介護予防訪問看護</v>
      </c>
      <c r="B7190" s="489">
        <v>2311503268</v>
      </c>
      <c r="C7190" s="489" t="s">
        <v>2103</v>
      </c>
      <c r="D7190" s="489" t="s">
        <v>15506</v>
      </c>
    </row>
    <row r="7191" spans="1:4">
      <c r="A7191" s="489" t="str">
        <f t="shared" si="112"/>
        <v>2311503268訪問リハビリテーション</v>
      </c>
      <c r="B7191" s="489">
        <v>2311503268</v>
      </c>
      <c r="C7191" s="489" t="s">
        <v>2104</v>
      </c>
      <c r="D7191" s="489" t="s">
        <v>15506</v>
      </c>
    </row>
    <row r="7192" spans="1:4">
      <c r="A7192" s="489" t="str">
        <f t="shared" si="112"/>
        <v>2311503268訪問看護</v>
      </c>
      <c r="B7192" s="489">
        <v>2311503268</v>
      </c>
      <c r="C7192" s="489" t="s">
        <v>2102</v>
      </c>
      <c r="D7192" s="489" t="s">
        <v>15506</v>
      </c>
    </row>
    <row r="7193" spans="1:4">
      <c r="A7193" s="489" t="str">
        <f t="shared" si="112"/>
        <v>2311503276介護予防訪問リハビリテーション</v>
      </c>
      <c r="B7193" s="489">
        <v>2311503276</v>
      </c>
      <c r="C7193" s="489" t="s">
        <v>2108</v>
      </c>
      <c r="D7193" s="489" t="s">
        <v>15507</v>
      </c>
    </row>
    <row r="7194" spans="1:4">
      <c r="A7194" s="489" t="str">
        <f t="shared" si="112"/>
        <v>2311503276介護予防訪問看護</v>
      </c>
      <c r="B7194" s="489">
        <v>2311503276</v>
      </c>
      <c r="C7194" s="489" t="s">
        <v>2103</v>
      </c>
      <c r="D7194" s="489" t="s">
        <v>15507</v>
      </c>
    </row>
    <row r="7195" spans="1:4">
      <c r="A7195" s="489" t="str">
        <f t="shared" si="112"/>
        <v>2311503276訪問リハビリテーション</v>
      </c>
      <c r="B7195" s="489">
        <v>2311503276</v>
      </c>
      <c r="C7195" s="489" t="s">
        <v>2104</v>
      </c>
      <c r="D7195" s="489" t="s">
        <v>15507</v>
      </c>
    </row>
    <row r="7196" spans="1:4">
      <c r="A7196" s="489" t="str">
        <f t="shared" si="112"/>
        <v>2311503276訪問看護</v>
      </c>
      <c r="B7196" s="489">
        <v>2311503276</v>
      </c>
      <c r="C7196" s="489" t="s">
        <v>2102</v>
      </c>
      <c r="D7196" s="489" t="s">
        <v>15507</v>
      </c>
    </row>
    <row r="7197" spans="1:4">
      <c r="A7197" s="489" t="str">
        <f t="shared" si="112"/>
        <v>2311503284介護予防訪問リハビリテーション</v>
      </c>
      <c r="B7197" s="489">
        <v>2311503284</v>
      </c>
      <c r="C7197" s="489" t="s">
        <v>2108</v>
      </c>
      <c r="D7197" s="489" t="s">
        <v>15508</v>
      </c>
    </row>
    <row r="7198" spans="1:4">
      <c r="A7198" s="489" t="str">
        <f t="shared" si="112"/>
        <v>2311503284介護予防訪問看護</v>
      </c>
      <c r="B7198" s="489">
        <v>2311503284</v>
      </c>
      <c r="C7198" s="489" t="s">
        <v>2103</v>
      </c>
      <c r="D7198" s="489" t="s">
        <v>15508</v>
      </c>
    </row>
    <row r="7199" spans="1:4">
      <c r="A7199" s="489" t="str">
        <f t="shared" si="112"/>
        <v>2311503284訪問リハビリテーション</v>
      </c>
      <c r="B7199" s="489">
        <v>2311503284</v>
      </c>
      <c r="C7199" s="489" t="s">
        <v>2104</v>
      </c>
      <c r="D7199" s="489" t="s">
        <v>15508</v>
      </c>
    </row>
    <row r="7200" spans="1:4">
      <c r="A7200" s="489" t="str">
        <f t="shared" si="112"/>
        <v>2311503284訪問看護</v>
      </c>
      <c r="B7200" s="489">
        <v>2311503284</v>
      </c>
      <c r="C7200" s="489" t="s">
        <v>2102</v>
      </c>
      <c r="D7200" s="489" t="s">
        <v>15508</v>
      </c>
    </row>
    <row r="7201" spans="1:4">
      <c r="A7201" s="489" t="str">
        <f t="shared" si="112"/>
        <v>2311503292介護予防訪問リハビリテーション</v>
      </c>
      <c r="B7201" s="489">
        <v>2311503292</v>
      </c>
      <c r="C7201" s="489" t="s">
        <v>2108</v>
      </c>
      <c r="D7201" s="489" t="s">
        <v>15509</v>
      </c>
    </row>
    <row r="7202" spans="1:4">
      <c r="A7202" s="489" t="str">
        <f t="shared" si="112"/>
        <v>2311503292介護予防訪問看護</v>
      </c>
      <c r="B7202" s="489">
        <v>2311503292</v>
      </c>
      <c r="C7202" s="489" t="s">
        <v>2103</v>
      </c>
      <c r="D7202" s="489" t="s">
        <v>15509</v>
      </c>
    </row>
    <row r="7203" spans="1:4">
      <c r="A7203" s="489" t="str">
        <f t="shared" si="112"/>
        <v>2311503292訪問リハビリテーション</v>
      </c>
      <c r="B7203" s="489">
        <v>2311503292</v>
      </c>
      <c r="C7203" s="489" t="s">
        <v>2104</v>
      </c>
      <c r="D7203" s="489" t="s">
        <v>15509</v>
      </c>
    </row>
    <row r="7204" spans="1:4">
      <c r="A7204" s="489" t="str">
        <f t="shared" si="112"/>
        <v>2311503292訪問看護</v>
      </c>
      <c r="B7204" s="489">
        <v>2311503292</v>
      </c>
      <c r="C7204" s="489" t="s">
        <v>2102</v>
      </c>
      <c r="D7204" s="489" t="s">
        <v>15509</v>
      </c>
    </row>
    <row r="7205" spans="1:4">
      <c r="A7205" s="489" t="str">
        <f t="shared" si="112"/>
        <v>2311503300介護予防訪問リハビリテーション</v>
      </c>
      <c r="B7205" s="489">
        <v>2311503300</v>
      </c>
      <c r="C7205" s="489" t="s">
        <v>2108</v>
      </c>
      <c r="D7205" s="489" t="s">
        <v>15510</v>
      </c>
    </row>
    <row r="7206" spans="1:4">
      <c r="A7206" s="489" t="str">
        <f t="shared" si="112"/>
        <v>2311503300介護予防訪問看護</v>
      </c>
      <c r="B7206" s="489">
        <v>2311503300</v>
      </c>
      <c r="C7206" s="489" t="s">
        <v>2103</v>
      </c>
      <c r="D7206" s="489" t="s">
        <v>15510</v>
      </c>
    </row>
    <row r="7207" spans="1:4">
      <c r="A7207" s="489" t="str">
        <f t="shared" si="112"/>
        <v>2311503300訪問リハビリテーション</v>
      </c>
      <c r="B7207" s="489">
        <v>2311503300</v>
      </c>
      <c r="C7207" s="489" t="s">
        <v>2104</v>
      </c>
      <c r="D7207" s="489" t="s">
        <v>15510</v>
      </c>
    </row>
    <row r="7208" spans="1:4">
      <c r="A7208" s="489" t="str">
        <f t="shared" si="112"/>
        <v>2311503300訪問看護</v>
      </c>
      <c r="B7208" s="489">
        <v>2311503300</v>
      </c>
      <c r="C7208" s="489" t="s">
        <v>2102</v>
      </c>
      <c r="D7208" s="489" t="s">
        <v>15510</v>
      </c>
    </row>
    <row r="7209" spans="1:4">
      <c r="A7209" s="489" t="str">
        <f t="shared" si="112"/>
        <v>2311503318介護予防訪問リハビリテーション</v>
      </c>
      <c r="B7209" s="489">
        <v>2311503318</v>
      </c>
      <c r="C7209" s="489" t="s">
        <v>2108</v>
      </c>
      <c r="D7209" s="489" t="s">
        <v>15511</v>
      </c>
    </row>
    <row r="7210" spans="1:4">
      <c r="A7210" s="489" t="str">
        <f t="shared" si="112"/>
        <v>2311503318介護予防訪問看護</v>
      </c>
      <c r="B7210" s="489">
        <v>2311503318</v>
      </c>
      <c r="C7210" s="489" t="s">
        <v>2103</v>
      </c>
      <c r="D7210" s="489" t="s">
        <v>15511</v>
      </c>
    </row>
    <row r="7211" spans="1:4">
      <c r="A7211" s="489" t="str">
        <f t="shared" si="112"/>
        <v>2311503318訪問リハビリテーション</v>
      </c>
      <c r="B7211" s="489">
        <v>2311503318</v>
      </c>
      <c r="C7211" s="489" t="s">
        <v>2104</v>
      </c>
      <c r="D7211" s="489" t="s">
        <v>15511</v>
      </c>
    </row>
    <row r="7212" spans="1:4">
      <c r="A7212" s="489" t="str">
        <f t="shared" si="112"/>
        <v>2311503318訪問看護</v>
      </c>
      <c r="B7212" s="489">
        <v>2311503318</v>
      </c>
      <c r="C7212" s="489" t="s">
        <v>2102</v>
      </c>
      <c r="D7212" s="489" t="s">
        <v>15511</v>
      </c>
    </row>
    <row r="7213" spans="1:4">
      <c r="A7213" s="489" t="str">
        <f t="shared" si="112"/>
        <v>2311503326介護予防訪問リハビリテーション</v>
      </c>
      <c r="B7213" s="489">
        <v>2311503326</v>
      </c>
      <c r="C7213" s="489" t="s">
        <v>2108</v>
      </c>
      <c r="D7213" s="489" t="s">
        <v>15512</v>
      </c>
    </row>
    <row r="7214" spans="1:4">
      <c r="A7214" s="489" t="str">
        <f t="shared" si="112"/>
        <v>2311503326介護予防訪問看護</v>
      </c>
      <c r="B7214" s="489">
        <v>2311503326</v>
      </c>
      <c r="C7214" s="489" t="s">
        <v>2103</v>
      </c>
      <c r="D7214" s="489" t="s">
        <v>15512</v>
      </c>
    </row>
    <row r="7215" spans="1:4">
      <c r="A7215" s="489" t="str">
        <f t="shared" si="112"/>
        <v>2311503326訪問リハビリテーション</v>
      </c>
      <c r="B7215" s="489">
        <v>2311503326</v>
      </c>
      <c r="C7215" s="489" t="s">
        <v>2104</v>
      </c>
      <c r="D7215" s="489" t="s">
        <v>15512</v>
      </c>
    </row>
    <row r="7216" spans="1:4">
      <c r="A7216" s="489" t="str">
        <f t="shared" si="112"/>
        <v>2311503326訪問看護</v>
      </c>
      <c r="B7216" s="489">
        <v>2311503326</v>
      </c>
      <c r="C7216" s="489" t="s">
        <v>2102</v>
      </c>
      <c r="D7216" s="489" t="s">
        <v>15512</v>
      </c>
    </row>
    <row r="7217" spans="1:4">
      <c r="A7217" s="489" t="str">
        <f t="shared" si="112"/>
        <v>2311503334介護予防訪問リハビリテーション</v>
      </c>
      <c r="B7217" s="489">
        <v>2311503334</v>
      </c>
      <c r="C7217" s="489" t="s">
        <v>2108</v>
      </c>
      <c r="D7217" s="489" t="s">
        <v>15513</v>
      </c>
    </row>
    <row r="7218" spans="1:4">
      <c r="A7218" s="489" t="str">
        <f t="shared" si="112"/>
        <v>2311503334介護予防訪問看護</v>
      </c>
      <c r="B7218" s="489">
        <v>2311503334</v>
      </c>
      <c r="C7218" s="489" t="s">
        <v>2103</v>
      </c>
      <c r="D7218" s="489" t="s">
        <v>15513</v>
      </c>
    </row>
    <row r="7219" spans="1:4">
      <c r="A7219" s="489" t="str">
        <f t="shared" si="112"/>
        <v>2311503334訪問リハビリテーション</v>
      </c>
      <c r="B7219" s="489">
        <v>2311503334</v>
      </c>
      <c r="C7219" s="489" t="s">
        <v>2104</v>
      </c>
      <c r="D7219" s="489" t="s">
        <v>15513</v>
      </c>
    </row>
    <row r="7220" spans="1:4">
      <c r="A7220" s="489" t="str">
        <f t="shared" si="112"/>
        <v>2311503334訪問看護</v>
      </c>
      <c r="B7220" s="489">
        <v>2311503334</v>
      </c>
      <c r="C7220" s="489" t="s">
        <v>2102</v>
      </c>
      <c r="D7220" s="489" t="s">
        <v>15513</v>
      </c>
    </row>
    <row r="7221" spans="1:4">
      <c r="A7221" s="489" t="str">
        <f t="shared" si="112"/>
        <v>2311503342介護予防訪問リハビリテーション</v>
      </c>
      <c r="B7221" s="489">
        <v>2311503342</v>
      </c>
      <c r="C7221" s="489" t="s">
        <v>2108</v>
      </c>
      <c r="D7221" s="489" t="s">
        <v>15514</v>
      </c>
    </row>
    <row r="7222" spans="1:4">
      <c r="A7222" s="489" t="str">
        <f t="shared" si="112"/>
        <v>2311503342介護予防訪問看護</v>
      </c>
      <c r="B7222" s="489">
        <v>2311503342</v>
      </c>
      <c r="C7222" s="489" t="s">
        <v>2103</v>
      </c>
      <c r="D7222" s="489" t="s">
        <v>15514</v>
      </c>
    </row>
    <row r="7223" spans="1:4">
      <c r="A7223" s="489" t="str">
        <f t="shared" si="112"/>
        <v>2311503342訪問リハビリテーション</v>
      </c>
      <c r="B7223" s="489">
        <v>2311503342</v>
      </c>
      <c r="C7223" s="489" t="s">
        <v>2104</v>
      </c>
      <c r="D7223" s="489" t="s">
        <v>15514</v>
      </c>
    </row>
    <row r="7224" spans="1:4">
      <c r="A7224" s="489" t="str">
        <f t="shared" si="112"/>
        <v>2311503342訪問看護</v>
      </c>
      <c r="B7224" s="489">
        <v>2311503342</v>
      </c>
      <c r="C7224" s="489" t="s">
        <v>2102</v>
      </c>
      <c r="D7224" s="489" t="s">
        <v>15514</v>
      </c>
    </row>
    <row r="7225" spans="1:4">
      <c r="A7225" s="489" t="str">
        <f t="shared" si="112"/>
        <v>2311503359介護予防訪問リハビリテーション</v>
      </c>
      <c r="B7225" s="489">
        <v>2311503359</v>
      </c>
      <c r="C7225" s="489" t="s">
        <v>2108</v>
      </c>
      <c r="D7225" s="489" t="s">
        <v>15515</v>
      </c>
    </row>
    <row r="7226" spans="1:4">
      <c r="A7226" s="489" t="str">
        <f t="shared" si="112"/>
        <v>2311503359介護予防訪問看護</v>
      </c>
      <c r="B7226" s="489">
        <v>2311503359</v>
      </c>
      <c r="C7226" s="489" t="s">
        <v>2103</v>
      </c>
      <c r="D7226" s="489" t="s">
        <v>15515</v>
      </c>
    </row>
    <row r="7227" spans="1:4">
      <c r="A7227" s="489" t="str">
        <f t="shared" si="112"/>
        <v>2311503359訪問リハビリテーション</v>
      </c>
      <c r="B7227" s="489">
        <v>2311503359</v>
      </c>
      <c r="C7227" s="489" t="s">
        <v>2104</v>
      </c>
      <c r="D7227" s="489" t="s">
        <v>15515</v>
      </c>
    </row>
    <row r="7228" spans="1:4">
      <c r="A7228" s="489" t="str">
        <f t="shared" si="112"/>
        <v>2311503359訪問看護</v>
      </c>
      <c r="B7228" s="489">
        <v>2311503359</v>
      </c>
      <c r="C7228" s="489" t="s">
        <v>2102</v>
      </c>
      <c r="D7228" s="489" t="s">
        <v>15515</v>
      </c>
    </row>
    <row r="7229" spans="1:4">
      <c r="A7229" s="489" t="str">
        <f t="shared" si="112"/>
        <v>2311503375介護予防訪問リハビリテーション</v>
      </c>
      <c r="B7229" s="489">
        <v>2311503375</v>
      </c>
      <c r="C7229" s="489" t="s">
        <v>2108</v>
      </c>
      <c r="D7229" s="489" t="s">
        <v>15517</v>
      </c>
    </row>
    <row r="7230" spans="1:4">
      <c r="A7230" s="489" t="str">
        <f t="shared" si="112"/>
        <v>2311503375介護予防訪問看護</v>
      </c>
      <c r="B7230" s="489">
        <v>2311503375</v>
      </c>
      <c r="C7230" s="489" t="s">
        <v>2103</v>
      </c>
      <c r="D7230" s="489" t="s">
        <v>15517</v>
      </c>
    </row>
    <row r="7231" spans="1:4">
      <c r="A7231" s="489" t="str">
        <f t="shared" si="112"/>
        <v>2311503375訪問リハビリテーション</v>
      </c>
      <c r="B7231" s="489">
        <v>2311503375</v>
      </c>
      <c r="C7231" s="489" t="s">
        <v>2104</v>
      </c>
      <c r="D7231" s="489" t="s">
        <v>15517</v>
      </c>
    </row>
    <row r="7232" spans="1:4">
      <c r="A7232" s="489" t="str">
        <f t="shared" si="112"/>
        <v>2311503375訪問看護</v>
      </c>
      <c r="B7232" s="489">
        <v>2311503375</v>
      </c>
      <c r="C7232" s="489" t="s">
        <v>2102</v>
      </c>
      <c r="D7232" s="489" t="s">
        <v>15517</v>
      </c>
    </row>
    <row r="7233" spans="1:4">
      <c r="A7233" s="489" t="str">
        <f t="shared" si="112"/>
        <v>2311503383介護予防訪問リハビリテーション</v>
      </c>
      <c r="B7233" s="489">
        <v>2311503383</v>
      </c>
      <c r="C7233" s="489" t="s">
        <v>2108</v>
      </c>
      <c r="D7233" s="489" t="s">
        <v>15518</v>
      </c>
    </row>
    <row r="7234" spans="1:4">
      <c r="A7234" s="489" t="str">
        <f t="shared" ref="A7234:A7297" si="113">B7234&amp;C7234</f>
        <v>2311503383介護予防訪問看護</v>
      </c>
      <c r="B7234" s="489">
        <v>2311503383</v>
      </c>
      <c r="C7234" s="489" t="s">
        <v>2103</v>
      </c>
      <c r="D7234" s="489" t="s">
        <v>15518</v>
      </c>
    </row>
    <row r="7235" spans="1:4">
      <c r="A7235" s="489" t="str">
        <f t="shared" si="113"/>
        <v>2311503383訪問リハビリテーション</v>
      </c>
      <c r="B7235" s="489">
        <v>2311503383</v>
      </c>
      <c r="C7235" s="489" t="s">
        <v>2104</v>
      </c>
      <c r="D7235" s="489" t="s">
        <v>15518</v>
      </c>
    </row>
    <row r="7236" spans="1:4">
      <c r="A7236" s="489" t="str">
        <f t="shared" si="113"/>
        <v>2311503383訪問看護</v>
      </c>
      <c r="B7236" s="489">
        <v>2311503383</v>
      </c>
      <c r="C7236" s="489" t="s">
        <v>2102</v>
      </c>
      <c r="D7236" s="489" t="s">
        <v>15518</v>
      </c>
    </row>
    <row r="7237" spans="1:4">
      <c r="A7237" s="489" t="str">
        <f t="shared" si="113"/>
        <v>2311503409介護予防訪問リハビリテーション</v>
      </c>
      <c r="B7237" s="489">
        <v>2311503409</v>
      </c>
      <c r="C7237" s="489" t="s">
        <v>2108</v>
      </c>
      <c r="D7237" s="489" t="s">
        <v>15460</v>
      </c>
    </row>
    <row r="7238" spans="1:4">
      <c r="A7238" s="489" t="str">
        <f t="shared" si="113"/>
        <v>2311503409介護予防訪問看護</v>
      </c>
      <c r="B7238" s="489">
        <v>2311503409</v>
      </c>
      <c r="C7238" s="489" t="s">
        <v>2103</v>
      </c>
      <c r="D7238" s="489" t="s">
        <v>15460</v>
      </c>
    </row>
    <row r="7239" spans="1:4">
      <c r="A7239" s="489" t="str">
        <f t="shared" si="113"/>
        <v>2311503409訪問リハビリテーション</v>
      </c>
      <c r="B7239" s="489">
        <v>2311503409</v>
      </c>
      <c r="C7239" s="489" t="s">
        <v>2104</v>
      </c>
      <c r="D7239" s="489" t="s">
        <v>15460</v>
      </c>
    </row>
    <row r="7240" spans="1:4">
      <c r="A7240" s="489" t="str">
        <f t="shared" si="113"/>
        <v>2311503409訪問看護</v>
      </c>
      <c r="B7240" s="489">
        <v>2311503409</v>
      </c>
      <c r="C7240" s="489" t="s">
        <v>2102</v>
      </c>
      <c r="D7240" s="489" t="s">
        <v>15460</v>
      </c>
    </row>
    <row r="7241" spans="1:4">
      <c r="A7241" s="489" t="str">
        <f t="shared" si="113"/>
        <v>2311503417介護予防訪問リハビリテーション</v>
      </c>
      <c r="B7241" s="489">
        <v>2311503417</v>
      </c>
      <c r="C7241" s="489" t="s">
        <v>2108</v>
      </c>
      <c r="D7241" s="489" t="s">
        <v>15519</v>
      </c>
    </row>
    <row r="7242" spans="1:4">
      <c r="A7242" s="489" t="str">
        <f t="shared" si="113"/>
        <v>2311503417介護予防訪問看護</v>
      </c>
      <c r="B7242" s="489">
        <v>2311503417</v>
      </c>
      <c r="C7242" s="489" t="s">
        <v>2103</v>
      </c>
      <c r="D7242" s="489" t="s">
        <v>15519</v>
      </c>
    </row>
    <row r="7243" spans="1:4">
      <c r="A7243" s="489" t="str">
        <f t="shared" si="113"/>
        <v>2311503417訪問リハビリテーション</v>
      </c>
      <c r="B7243" s="489">
        <v>2311503417</v>
      </c>
      <c r="C7243" s="489" t="s">
        <v>2104</v>
      </c>
      <c r="D7243" s="489" t="s">
        <v>15519</v>
      </c>
    </row>
    <row r="7244" spans="1:4">
      <c r="A7244" s="489" t="str">
        <f t="shared" si="113"/>
        <v>2311503417訪問看護</v>
      </c>
      <c r="B7244" s="489">
        <v>2311503417</v>
      </c>
      <c r="C7244" s="489" t="s">
        <v>2102</v>
      </c>
      <c r="D7244" s="489" t="s">
        <v>15519</v>
      </c>
    </row>
    <row r="7245" spans="1:4">
      <c r="A7245" s="489" t="str">
        <f t="shared" si="113"/>
        <v>2311503425介護予防訪問リハビリテーション</v>
      </c>
      <c r="B7245" s="489">
        <v>2311503425</v>
      </c>
      <c r="C7245" s="489" t="s">
        <v>2108</v>
      </c>
      <c r="D7245" s="489" t="s">
        <v>15520</v>
      </c>
    </row>
    <row r="7246" spans="1:4">
      <c r="A7246" s="489" t="str">
        <f t="shared" si="113"/>
        <v>2311503425介護予防訪問看護</v>
      </c>
      <c r="B7246" s="489">
        <v>2311503425</v>
      </c>
      <c r="C7246" s="489" t="s">
        <v>2103</v>
      </c>
      <c r="D7246" s="489" t="s">
        <v>15520</v>
      </c>
    </row>
    <row r="7247" spans="1:4">
      <c r="A7247" s="489" t="str">
        <f t="shared" si="113"/>
        <v>2311503425訪問リハビリテーション</v>
      </c>
      <c r="B7247" s="489">
        <v>2311503425</v>
      </c>
      <c r="C7247" s="489" t="s">
        <v>2104</v>
      </c>
      <c r="D7247" s="489" t="s">
        <v>15520</v>
      </c>
    </row>
    <row r="7248" spans="1:4">
      <c r="A7248" s="489" t="str">
        <f t="shared" si="113"/>
        <v>2311503425訪問看護</v>
      </c>
      <c r="B7248" s="489">
        <v>2311503425</v>
      </c>
      <c r="C7248" s="489" t="s">
        <v>2102</v>
      </c>
      <c r="D7248" s="489" t="s">
        <v>15520</v>
      </c>
    </row>
    <row r="7249" spans="1:4">
      <c r="A7249" s="489" t="str">
        <f t="shared" si="113"/>
        <v>2311503433介護予防訪問リハビリテーション</v>
      </c>
      <c r="B7249" s="489">
        <v>2311503433</v>
      </c>
      <c r="C7249" s="489" t="s">
        <v>2108</v>
      </c>
      <c r="D7249" s="489" t="s">
        <v>15521</v>
      </c>
    </row>
    <row r="7250" spans="1:4">
      <c r="A7250" s="489" t="str">
        <f t="shared" si="113"/>
        <v>2311503433介護予防訪問看護</v>
      </c>
      <c r="B7250" s="489">
        <v>2311503433</v>
      </c>
      <c r="C7250" s="489" t="s">
        <v>2103</v>
      </c>
      <c r="D7250" s="489" t="s">
        <v>15521</v>
      </c>
    </row>
    <row r="7251" spans="1:4">
      <c r="A7251" s="489" t="str">
        <f t="shared" si="113"/>
        <v>2311503433訪問リハビリテーション</v>
      </c>
      <c r="B7251" s="489">
        <v>2311503433</v>
      </c>
      <c r="C7251" s="489" t="s">
        <v>2104</v>
      </c>
      <c r="D7251" s="489" t="s">
        <v>15521</v>
      </c>
    </row>
    <row r="7252" spans="1:4">
      <c r="A7252" s="489" t="str">
        <f t="shared" si="113"/>
        <v>2311503433訪問看護</v>
      </c>
      <c r="B7252" s="489">
        <v>2311503433</v>
      </c>
      <c r="C7252" s="489" t="s">
        <v>2102</v>
      </c>
      <c r="D7252" s="489" t="s">
        <v>15521</v>
      </c>
    </row>
    <row r="7253" spans="1:4">
      <c r="A7253" s="489" t="str">
        <f t="shared" si="113"/>
        <v>2311503441介護予防訪問リハビリテーション</v>
      </c>
      <c r="B7253" s="489">
        <v>2311503441</v>
      </c>
      <c r="C7253" s="489" t="s">
        <v>2108</v>
      </c>
      <c r="D7253" s="489" t="s">
        <v>15522</v>
      </c>
    </row>
    <row r="7254" spans="1:4">
      <c r="A7254" s="489" t="str">
        <f t="shared" si="113"/>
        <v>2311503441介護予防訪問看護</v>
      </c>
      <c r="B7254" s="489">
        <v>2311503441</v>
      </c>
      <c r="C7254" s="489" t="s">
        <v>2103</v>
      </c>
      <c r="D7254" s="489" t="s">
        <v>15522</v>
      </c>
    </row>
    <row r="7255" spans="1:4">
      <c r="A7255" s="489" t="str">
        <f t="shared" si="113"/>
        <v>2311503441訪問リハビリテーション</v>
      </c>
      <c r="B7255" s="489">
        <v>2311503441</v>
      </c>
      <c r="C7255" s="489" t="s">
        <v>2104</v>
      </c>
      <c r="D7255" s="489" t="s">
        <v>15522</v>
      </c>
    </row>
    <row r="7256" spans="1:4">
      <c r="A7256" s="489" t="str">
        <f t="shared" si="113"/>
        <v>2311503441訪問看護</v>
      </c>
      <c r="B7256" s="489">
        <v>2311503441</v>
      </c>
      <c r="C7256" s="489" t="s">
        <v>2102</v>
      </c>
      <c r="D7256" s="489" t="s">
        <v>15522</v>
      </c>
    </row>
    <row r="7257" spans="1:4">
      <c r="A7257" s="489" t="str">
        <f t="shared" si="113"/>
        <v>2311503458介護予防訪問リハビリテーション</v>
      </c>
      <c r="B7257" s="489">
        <v>2311503458</v>
      </c>
      <c r="C7257" s="489" t="s">
        <v>2108</v>
      </c>
      <c r="D7257" s="489" t="s">
        <v>15523</v>
      </c>
    </row>
    <row r="7258" spans="1:4">
      <c r="A7258" s="489" t="str">
        <f t="shared" si="113"/>
        <v>2311503458介護予防訪問看護</v>
      </c>
      <c r="B7258" s="489">
        <v>2311503458</v>
      </c>
      <c r="C7258" s="489" t="s">
        <v>2103</v>
      </c>
      <c r="D7258" s="489" t="s">
        <v>15523</v>
      </c>
    </row>
    <row r="7259" spans="1:4">
      <c r="A7259" s="489" t="str">
        <f t="shared" si="113"/>
        <v>2311503458訪問リハビリテーション</v>
      </c>
      <c r="B7259" s="489">
        <v>2311503458</v>
      </c>
      <c r="C7259" s="489" t="s">
        <v>2104</v>
      </c>
      <c r="D7259" s="489" t="s">
        <v>15523</v>
      </c>
    </row>
    <row r="7260" spans="1:4">
      <c r="A7260" s="489" t="str">
        <f t="shared" si="113"/>
        <v>2311503458訪問看護</v>
      </c>
      <c r="B7260" s="489">
        <v>2311503458</v>
      </c>
      <c r="C7260" s="489" t="s">
        <v>2102</v>
      </c>
      <c r="D7260" s="489" t="s">
        <v>15523</v>
      </c>
    </row>
    <row r="7261" spans="1:4">
      <c r="A7261" s="489" t="str">
        <f t="shared" si="113"/>
        <v>2311503466介護予防訪問リハビリテーション</v>
      </c>
      <c r="B7261" s="489">
        <v>2311503466</v>
      </c>
      <c r="C7261" s="489" t="s">
        <v>2108</v>
      </c>
      <c r="D7261" s="489" t="s">
        <v>15524</v>
      </c>
    </row>
    <row r="7262" spans="1:4">
      <c r="A7262" s="489" t="str">
        <f t="shared" si="113"/>
        <v>2311503466介護予防訪問看護</v>
      </c>
      <c r="B7262" s="489">
        <v>2311503466</v>
      </c>
      <c r="C7262" s="489" t="s">
        <v>2103</v>
      </c>
      <c r="D7262" s="489" t="s">
        <v>15524</v>
      </c>
    </row>
    <row r="7263" spans="1:4">
      <c r="A7263" s="489" t="str">
        <f t="shared" si="113"/>
        <v>2311503466訪問リハビリテーション</v>
      </c>
      <c r="B7263" s="489">
        <v>2311503466</v>
      </c>
      <c r="C7263" s="489" t="s">
        <v>2104</v>
      </c>
      <c r="D7263" s="489" t="s">
        <v>15524</v>
      </c>
    </row>
    <row r="7264" spans="1:4">
      <c r="A7264" s="489" t="str">
        <f t="shared" si="113"/>
        <v>2311503466訪問看護</v>
      </c>
      <c r="B7264" s="489">
        <v>2311503466</v>
      </c>
      <c r="C7264" s="489" t="s">
        <v>2102</v>
      </c>
      <c r="D7264" s="489" t="s">
        <v>15524</v>
      </c>
    </row>
    <row r="7265" spans="1:4">
      <c r="A7265" s="489" t="str">
        <f t="shared" si="113"/>
        <v>2311503474介護予防訪問リハビリテーション</v>
      </c>
      <c r="B7265" s="489">
        <v>2311503474</v>
      </c>
      <c r="C7265" s="489" t="s">
        <v>2108</v>
      </c>
      <c r="D7265" s="489" t="s">
        <v>15525</v>
      </c>
    </row>
    <row r="7266" spans="1:4">
      <c r="A7266" s="489" t="str">
        <f t="shared" si="113"/>
        <v>2311503474介護予防訪問看護</v>
      </c>
      <c r="B7266" s="489">
        <v>2311503474</v>
      </c>
      <c r="C7266" s="489" t="s">
        <v>2103</v>
      </c>
      <c r="D7266" s="489" t="s">
        <v>15525</v>
      </c>
    </row>
    <row r="7267" spans="1:4">
      <c r="A7267" s="489" t="str">
        <f t="shared" si="113"/>
        <v>2311503474訪問リハビリテーション</v>
      </c>
      <c r="B7267" s="489">
        <v>2311503474</v>
      </c>
      <c r="C7267" s="489" t="s">
        <v>2104</v>
      </c>
      <c r="D7267" s="489" t="s">
        <v>15525</v>
      </c>
    </row>
    <row r="7268" spans="1:4">
      <c r="A7268" s="489" t="str">
        <f t="shared" si="113"/>
        <v>2311503474訪問看護</v>
      </c>
      <c r="B7268" s="489">
        <v>2311503474</v>
      </c>
      <c r="C7268" s="489" t="s">
        <v>2102</v>
      </c>
      <c r="D7268" s="489" t="s">
        <v>15525</v>
      </c>
    </row>
    <row r="7269" spans="1:4">
      <c r="A7269" s="489" t="str">
        <f t="shared" si="113"/>
        <v>2311503482介護予防訪問リハビリテーション</v>
      </c>
      <c r="B7269" s="489">
        <v>2311503482</v>
      </c>
      <c r="C7269" s="489" t="s">
        <v>2108</v>
      </c>
      <c r="D7269" s="489" t="s">
        <v>15526</v>
      </c>
    </row>
    <row r="7270" spans="1:4">
      <c r="A7270" s="489" t="str">
        <f t="shared" si="113"/>
        <v>2311503482介護予防訪問看護</v>
      </c>
      <c r="B7270" s="489">
        <v>2311503482</v>
      </c>
      <c r="C7270" s="489" t="s">
        <v>2103</v>
      </c>
      <c r="D7270" s="489" t="s">
        <v>15526</v>
      </c>
    </row>
    <row r="7271" spans="1:4">
      <c r="A7271" s="489" t="str">
        <f t="shared" si="113"/>
        <v>2311503482訪問リハビリテーション</v>
      </c>
      <c r="B7271" s="489">
        <v>2311503482</v>
      </c>
      <c r="C7271" s="489" t="s">
        <v>2104</v>
      </c>
      <c r="D7271" s="489" t="s">
        <v>15526</v>
      </c>
    </row>
    <row r="7272" spans="1:4">
      <c r="A7272" s="489" t="str">
        <f t="shared" si="113"/>
        <v>2311503482訪問看護</v>
      </c>
      <c r="B7272" s="489">
        <v>2311503482</v>
      </c>
      <c r="C7272" s="489" t="s">
        <v>2102</v>
      </c>
      <c r="D7272" s="489" t="s">
        <v>15526</v>
      </c>
    </row>
    <row r="7273" spans="1:4">
      <c r="A7273" s="489" t="str">
        <f t="shared" si="113"/>
        <v>2311503490介護予防訪問リハビリテーション</v>
      </c>
      <c r="B7273" s="489">
        <v>2311503490</v>
      </c>
      <c r="C7273" s="489" t="s">
        <v>2108</v>
      </c>
      <c r="D7273" s="489" t="s">
        <v>15527</v>
      </c>
    </row>
    <row r="7274" spans="1:4">
      <c r="A7274" s="489" t="str">
        <f t="shared" si="113"/>
        <v>2311503490介護予防訪問看護</v>
      </c>
      <c r="B7274" s="489">
        <v>2311503490</v>
      </c>
      <c r="C7274" s="489" t="s">
        <v>2103</v>
      </c>
      <c r="D7274" s="489" t="s">
        <v>15527</v>
      </c>
    </row>
    <row r="7275" spans="1:4">
      <c r="A7275" s="489" t="str">
        <f t="shared" si="113"/>
        <v>2311503490訪問リハビリテーション</v>
      </c>
      <c r="B7275" s="489">
        <v>2311503490</v>
      </c>
      <c r="C7275" s="489" t="s">
        <v>2104</v>
      </c>
      <c r="D7275" s="489" t="s">
        <v>15527</v>
      </c>
    </row>
    <row r="7276" spans="1:4">
      <c r="A7276" s="489" t="str">
        <f t="shared" si="113"/>
        <v>2311503490訪問看護</v>
      </c>
      <c r="B7276" s="489">
        <v>2311503490</v>
      </c>
      <c r="C7276" s="489" t="s">
        <v>2102</v>
      </c>
      <c r="D7276" s="489" t="s">
        <v>15527</v>
      </c>
    </row>
    <row r="7277" spans="1:4">
      <c r="A7277" s="489" t="str">
        <f t="shared" si="113"/>
        <v>2311503508介護予防訪問リハビリテーション</v>
      </c>
      <c r="B7277" s="489">
        <v>2311503508</v>
      </c>
      <c r="C7277" s="489" t="s">
        <v>2108</v>
      </c>
      <c r="D7277" s="489" t="s">
        <v>15528</v>
      </c>
    </row>
    <row r="7278" spans="1:4">
      <c r="A7278" s="489" t="str">
        <f t="shared" si="113"/>
        <v>2311503508介護予防訪問看護</v>
      </c>
      <c r="B7278" s="489">
        <v>2311503508</v>
      </c>
      <c r="C7278" s="489" t="s">
        <v>2103</v>
      </c>
      <c r="D7278" s="489" t="s">
        <v>15528</v>
      </c>
    </row>
    <row r="7279" spans="1:4">
      <c r="A7279" s="489" t="str">
        <f t="shared" si="113"/>
        <v>2311503508訪問リハビリテーション</v>
      </c>
      <c r="B7279" s="489">
        <v>2311503508</v>
      </c>
      <c r="C7279" s="489" t="s">
        <v>2104</v>
      </c>
      <c r="D7279" s="489" t="s">
        <v>15528</v>
      </c>
    </row>
    <row r="7280" spans="1:4">
      <c r="A7280" s="489" t="str">
        <f t="shared" si="113"/>
        <v>2311503508訪問看護</v>
      </c>
      <c r="B7280" s="489">
        <v>2311503508</v>
      </c>
      <c r="C7280" s="489" t="s">
        <v>2102</v>
      </c>
      <c r="D7280" s="489" t="s">
        <v>15528</v>
      </c>
    </row>
    <row r="7281" spans="1:4">
      <c r="A7281" s="489" t="str">
        <f t="shared" si="113"/>
        <v>2311503516介護予防訪問リハビリテーション</v>
      </c>
      <c r="B7281" s="489">
        <v>2311503516</v>
      </c>
      <c r="C7281" s="489" t="s">
        <v>2108</v>
      </c>
      <c r="D7281" s="489" t="s">
        <v>15529</v>
      </c>
    </row>
    <row r="7282" spans="1:4">
      <c r="A7282" s="489" t="str">
        <f t="shared" si="113"/>
        <v>2311503516介護予防訪問看護</v>
      </c>
      <c r="B7282" s="489">
        <v>2311503516</v>
      </c>
      <c r="C7282" s="489" t="s">
        <v>2103</v>
      </c>
      <c r="D7282" s="489" t="s">
        <v>15529</v>
      </c>
    </row>
    <row r="7283" spans="1:4">
      <c r="A7283" s="489" t="str">
        <f t="shared" si="113"/>
        <v>2311503516訪問リハビリテーション</v>
      </c>
      <c r="B7283" s="489">
        <v>2311503516</v>
      </c>
      <c r="C7283" s="489" t="s">
        <v>2104</v>
      </c>
      <c r="D7283" s="489" t="s">
        <v>15529</v>
      </c>
    </row>
    <row r="7284" spans="1:4">
      <c r="A7284" s="489" t="str">
        <f t="shared" si="113"/>
        <v>2311503516訪問看護</v>
      </c>
      <c r="B7284" s="489">
        <v>2311503516</v>
      </c>
      <c r="C7284" s="489" t="s">
        <v>2102</v>
      </c>
      <c r="D7284" s="489" t="s">
        <v>15529</v>
      </c>
    </row>
    <row r="7285" spans="1:4">
      <c r="A7285" s="489" t="str">
        <f t="shared" si="113"/>
        <v>2311503524介護予防訪問リハビリテーション</v>
      </c>
      <c r="B7285" s="489">
        <v>2311503524</v>
      </c>
      <c r="C7285" s="489" t="s">
        <v>2108</v>
      </c>
      <c r="D7285" s="489" t="s">
        <v>15530</v>
      </c>
    </row>
    <row r="7286" spans="1:4">
      <c r="A7286" s="489" t="str">
        <f t="shared" si="113"/>
        <v>2311503524介護予防訪問看護</v>
      </c>
      <c r="B7286" s="489">
        <v>2311503524</v>
      </c>
      <c r="C7286" s="489" t="s">
        <v>2103</v>
      </c>
      <c r="D7286" s="489" t="s">
        <v>15530</v>
      </c>
    </row>
    <row r="7287" spans="1:4">
      <c r="A7287" s="489" t="str">
        <f t="shared" si="113"/>
        <v>2311503524訪問リハビリテーション</v>
      </c>
      <c r="B7287" s="489">
        <v>2311503524</v>
      </c>
      <c r="C7287" s="489" t="s">
        <v>2104</v>
      </c>
      <c r="D7287" s="489" t="s">
        <v>15530</v>
      </c>
    </row>
    <row r="7288" spans="1:4">
      <c r="A7288" s="489" t="str">
        <f t="shared" si="113"/>
        <v>2311503524訪問看護</v>
      </c>
      <c r="B7288" s="489">
        <v>2311503524</v>
      </c>
      <c r="C7288" s="489" t="s">
        <v>2102</v>
      </c>
      <c r="D7288" s="489" t="s">
        <v>15530</v>
      </c>
    </row>
    <row r="7289" spans="1:4">
      <c r="A7289" s="489" t="str">
        <f t="shared" si="113"/>
        <v>2311503532介護予防訪問リハビリテーション</v>
      </c>
      <c r="B7289" s="489">
        <v>2311503532</v>
      </c>
      <c r="C7289" s="489" t="s">
        <v>2108</v>
      </c>
      <c r="D7289" s="489" t="s">
        <v>15531</v>
      </c>
    </row>
    <row r="7290" spans="1:4">
      <c r="A7290" s="489" t="str">
        <f t="shared" si="113"/>
        <v>2311503532介護予防訪問看護</v>
      </c>
      <c r="B7290" s="489">
        <v>2311503532</v>
      </c>
      <c r="C7290" s="489" t="s">
        <v>2103</v>
      </c>
      <c r="D7290" s="489" t="s">
        <v>15531</v>
      </c>
    </row>
    <row r="7291" spans="1:4">
      <c r="A7291" s="489" t="str">
        <f t="shared" si="113"/>
        <v>2311503532訪問リハビリテーション</v>
      </c>
      <c r="B7291" s="489">
        <v>2311503532</v>
      </c>
      <c r="C7291" s="489" t="s">
        <v>2104</v>
      </c>
      <c r="D7291" s="489" t="s">
        <v>15531</v>
      </c>
    </row>
    <row r="7292" spans="1:4">
      <c r="A7292" s="489" t="str">
        <f t="shared" si="113"/>
        <v>2311503532訪問看護</v>
      </c>
      <c r="B7292" s="489">
        <v>2311503532</v>
      </c>
      <c r="C7292" s="489" t="s">
        <v>2102</v>
      </c>
      <c r="D7292" s="489" t="s">
        <v>15531</v>
      </c>
    </row>
    <row r="7293" spans="1:4">
      <c r="A7293" s="489" t="str">
        <f t="shared" si="113"/>
        <v>2311503573介護予防訪問リハビリテーション</v>
      </c>
      <c r="B7293" s="489">
        <v>2311503573</v>
      </c>
      <c r="C7293" s="489" t="s">
        <v>2108</v>
      </c>
      <c r="D7293" s="489" t="s">
        <v>15516</v>
      </c>
    </row>
    <row r="7294" spans="1:4">
      <c r="A7294" s="489" t="str">
        <f t="shared" si="113"/>
        <v>2311503573介護予防訪問看護</v>
      </c>
      <c r="B7294" s="489">
        <v>2311503573</v>
      </c>
      <c r="C7294" s="489" t="s">
        <v>2103</v>
      </c>
      <c r="D7294" s="489" t="s">
        <v>15516</v>
      </c>
    </row>
    <row r="7295" spans="1:4">
      <c r="A7295" s="489" t="str">
        <f t="shared" si="113"/>
        <v>2311503573訪問リハビリテーション</v>
      </c>
      <c r="B7295" s="489">
        <v>2311503573</v>
      </c>
      <c r="C7295" s="489" t="s">
        <v>2104</v>
      </c>
      <c r="D7295" s="489" t="s">
        <v>15516</v>
      </c>
    </row>
    <row r="7296" spans="1:4">
      <c r="A7296" s="489" t="str">
        <f t="shared" si="113"/>
        <v>2311503573訪問看護</v>
      </c>
      <c r="B7296" s="489">
        <v>2311503573</v>
      </c>
      <c r="C7296" s="489" t="s">
        <v>2102</v>
      </c>
      <c r="D7296" s="489" t="s">
        <v>15516</v>
      </c>
    </row>
    <row r="7297" spans="1:4">
      <c r="A7297" s="489" t="str">
        <f t="shared" si="113"/>
        <v>2311600072介護予防訪問看護</v>
      </c>
      <c r="B7297" s="489">
        <v>2311600072</v>
      </c>
      <c r="C7297" s="489" t="s">
        <v>2103</v>
      </c>
      <c r="D7297" s="489" t="s">
        <v>15532</v>
      </c>
    </row>
    <row r="7298" spans="1:4">
      <c r="A7298" s="489" t="str">
        <f t="shared" ref="A7298:A7361" si="114">B7298&amp;C7298</f>
        <v>2311600072訪問看護</v>
      </c>
      <c r="B7298" s="489">
        <v>2311600072</v>
      </c>
      <c r="C7298" s="489" t="s">
        <v>2102</v>
      </c>
      <c r="D7298" s="489" t="s">
        <v>15532</v>
      </c>
    </row>
    <row r="7299" spans="1:4">
      <c r="A7299" s="489" t="str">
        <f t="shared" si="114"/>
        <v>2311600536介護予防訪問リハビリテーション</v>
      </c>
      <c r="B7299" s="489">
        <v>2311600536</v>
      </c>
      <c r="C7299" s="489" t="s">
        <v>2108</v>
      </c>
      <c r="D7299" s="489" t="s">
        <v>15533</v>
      </c>
    </row>
    <row r="7300" spans="1:4">
      <c r="A7300" s="489" t="str">
        <f t="shared" si="114"/>
        <v>2311600536介護予防訪問看護</v>
      </c>
      <c r="B7300" s="489">
        <v>2311600536</v>
      </c>
      <c r="C7300" s="489" t="s">
        <v>2103</v>
      </c>
      <c r="D7300" s="489" t="s">
        <v>15533</v>
      </c>
    </row>
    <row r="7301" spans="1:4">
      <c r="A7301" s="489" t="str">
        <f t="shared" si="114"/>
        <v>2311600536訪問リハビリテーション</v>
      </c>
      <c r="B7301" s="489">
        <v>2311600536</v>
      </c>
      <c r="C7301" s="489" t="s">
        <v>2104</v>
      </c>
      <c r="D7301" s="489" t="s">
        <v>15533</v>
      </c>
    </row>
    <row r="7302" spans="1:4">
      <c r="A7302" s="489" t="str">
        <f t="shared" si="114"/>
        <v>2311600536訪問看護</v>
      </c>
      <c r="B7302" s="489">
        <v>2311600536</v>
      </c>
      <c r="C7302" s="489" t="s">
        <v>2102</v>
      </c>
      <c r="D7302" s="489" t="s">
        <v>15533</v>
      </c>
    </row>
    <row r="7303" spans="1:4">
      <c r="A7303" s="489" t="str">
        <f t="shared" si="114"/>
        <v>2311600585介護予防訪問リハビリテーション</v>
      </c>
      <c r="B7303" s="489">
        <v>2311600585</v>
      </c>
      <c r="C7303" s="489" t="s">
        <v>2108</v>
      </c>
      <c r="D7303" s="489" t="s">
        <v>15534</v>
      </c>
    </row>
    <row r="7304" spans="1:4">
      <c r="A7304" s="489" t="str">
        <f t="shared" si="114"/>
        <v>2311600585介護予防訪問看護</v>
      </c>
      <c r="B7304" s="489">
        <v>2311600585</v>
      </c>
      <c r="C7304" s="489" t="s">
        <v>2103</v>
      </c>
      <c r="D7304" s="489" t="s">
        <v>15534</v>
      </c>
    </row>
    <row r="7305" spans="1:4">
      <c r="A7305" s="489" t="str">
        <f t="shared" si="114"/>
        <v>2311600585訪問リハビリテーション</v>
      </c>
      <c r="B7305" s="489">
        <v>2311600585</v>
      </c>
      <c r="C7305" s="489" t="s">
        <v>2104</v>
      </c>
      <c r="D7305" s="489" t="s">
        <v>15534</v>
      </c>
    </row>
    <row r="7306" spans="1:4">
      <c r="A7306" s="489" t="str">
        <f t="shared" si="114"/>
        <v>2311600585訪問看護</v>
      </c>
      <c r="B7306" s="489">
        <v>2311600585</v>
      </c>
      <c r="C7306" s="489" t="s">
        <v>2102</v>
      </c>
      <c r="D7306" s="489" t="s">
        <v>15534</v>
      </c>
    </row>
    <row r="7307" spans="1:4">
      <c r="A7307" s="489" t="str">
        <f t="shared" si="114"/>
        <v>2311600676介護予防訪問リハビリテーション</v>
      </c>
      <c r="B7307" s="489">
        <v>2311600676</v>
      </c>
      <c r="C7307" s="489" t="s">
        <v>2108</v>
      </c>
      <c r="D7307" s="489" t="s">
        <v>15535</v>
      </c>
    </row>
    <row r="7308" spans="1:4">
      <c r="A7308" s="489" t="str">
        <f t="shared" si="114"/>
        <v>2311600676介護予防訪問看護</v>
      </c>
      <c r="B7308" s="489">
        <v>2311600676</v>
      </c>
      <c r="C7308" s="489" t="s">
        <v>2103</v>
      </c>
      <c r="D7308" s="489" t="s">
        <v>15535</v>
      </c>
    </row>
    <row r="7309" spans="1:4">
      <c r="A7309" s="489" t="str">
        <f t="shared" si="114"/>
        <v>2311600676訪問リハビリテーション</v>
      </c>
      <c r="B7309" s="489">
        <v>2311600676</v>
      </c>
      <c r="C7309" s="489" t="s">
        <v>2104</v>
      </c>
      <c r="D7309" s="489" t="s">
        <v>15535</v>
      </c>
    </row>
    <row r="7310" spans="1:4">
      <c r="A7310" s="489" t="str">
        <f t="shared" si="114"/>
        <v>2311600676訪問看護</v>
      </c>
      <c r="B7310" s="489">
        <v>2311600676</v>
      </c>
      <c r="C7310" s="489" t="s">
        <v>2102</v>
      </c>
      <c r="D7310" s="489" t="s">
        <v>15535</v>
      </c>
    </row>
    <row r="7311" spans="1:4">
      <c r="A7311" s="489" t="str">
        <f t="shared" si="114"/>
        <v>2311600692介護予防訪問リハビリテーション</v>
      </c>
      <c r="B7311" s="489">
        <v>2311600692</v>
      </c>
      <c r="C7311" s="489" t="s">
        <v>2108</v>
      </c>
      <c r="D7311" s="489" t="s">
        <v>15536</v>
      </c>
    </row>
    <row r="7312" spans="1:4">
      <c r="A7312" s="489" t="str">
        <f t="shared" si="114"/>
        <v>2311600692介護予防訪問看護</v>
      </c>
      <c r="B7312" s="489">
        <v>2311600692</v>
      </c>
      <c r="C7312" s="489" t="s">
        <v>2103</v>
      </c>
      <c r="D7312" s="489" t="s">
        <v>15536</v>
      </c>
    </row>
    <row r="7313" spans="1:4">
      <c r="A7313" s="489" t="str">
        <f t="shared" si="114"/>
        <v>2311600692訪問リハビリテーション</v>
      </c>
      <c r="B7313" s="489">
        <v>2311600692</v>
      </c>
      <c r="C7313" s="489" t="s">
        <v>2104</v>
      </c>
      <c r="D7313" s="489" t="s">
        <v>15536</v>
      </c>
    </row>
    <row r="7314" spans="1:4">
      <c r="A7314" s="489" t="str">
        <f t="shared" si="114"/>
        <v>2311600692訪問看護</v>
      </c>
      <c r="B7314" s="489">
        <v>2311600692</v>
      </c>
      <c r="C7314" s="489" t="s">
        <v>2102</v>
      </c>
      <c r="D7314" s="489" t="s">
        <v>15536</v>
      </c>
    </row>
    <row r="7315" spans="1:4">
      <c r="A7315" s="489" t="str">
        <f t="shared" si="114"/>
        <v>2311600734介護予防訪問リハビリテーション</v>
      </c>
      <c r="B7315" s="489">
        <v>2311600734</v>
      </c>
      <c r="C7315" s="489" t="s">
        <v>2108</v>
      </c>
      <c r="D7315" s="489" t="s">
        <v>15537</v>
      </c>
    </row>
    <row r="7316" spans="1:4">
      <c r="A7316" s="489" t="str">
        <f t="shared" si="114"/>
        <v>2311600734介護予防訪問看護</v>
      </c>
      <c r="B7316" s="489">
        <v>2311600734</v>
      </c>
      <c r="C7316" s="489" t="s">
        <v>2103</v>
      </c>
      <c r="D7316" s="489" t="s">
        <v>15537</v>
      </c>
    </row>
    <row r="7317" spans="1:4">
      <c r="A7317" s="489" t="str">
        <f t="shared" si="114"/>
        <v>2311600734訪問リハビリテーション</v>
      </c>
      <c r="B7317" s="489">
        <v>2311600734</v>
      </c>
      <c r="C7317" s="489" t="s">
        <v>2104</v>
      </c>
      <c r="D7317" s="489" t="s">
        <v>15537</v>
      </c>
    </row>
    <row r="7318" spans="1:4">
      <c r="A7318" s="489" t="str">
        <f t="shared" si="114"/>
        <v>2311600734訪問看護</v>
      </c>
      <c r="B7318" s="489">
        <v>2311600734</v>
      </c>
      <c r="C7318" s="489" t="s">
        <v>2102</v>
      </c>
      <c r="D7318" s="489" t="s">
        <v>15537</v>
      </c>
    </row>
    <row r="7319" spans="1:4">
      <c r="A7319" s="489" t="str">
        <f t="shared" si="114"/>
        <v>2311600767介護予防訪問看護</v>
      </c>
      <c r="B7319" s="489">
        <v>2311600767</v>
      </c>
      <c r="C7319" s="489" t="s">
        <v>2103</v>
      </c>
      <c r="D7319" s="489" t="s">
        <v>15538</v>
      </c>
    </row>
    <row r="7320" spans="1:4">
      <c r="A7320" s="489" t="str">
        <f t="shared" si="114"/>
        <v>2311600767訪問看護</v>
      </c>
      <c r="B7320" s="489">
        <v>2311600767</v>
      </c>
      <c r="C7320" s="489" t="s">
        <v>2102</v>
      </c>
      <c r="D7320" s="489" t="s">
        <v>15538</v>
      </c>
    </row>
    <row r="7321" spans="1:4">
      <c r="A7321" s="489" t="str">
        <f t="shared" si="114"/>
        <v>2311600817介護予防訪問リハビリテーション</v>
      </c>
      <c r="B7321" s="489">
        <v>2311600817</v>
      </c>
      <c r="C7321" s="489" t="s">
        <v>2108</v>
      </c>
      <c r="D7321" s="489" t="s">
        <v>15539</v>
      </c>
    </row>
    <row r="7322" spans="1:4">
      <c r="A7322" s="489" t="str">
        <f t="shared" si="114"/>
        <v>2311600817介護予防訪問看護</v>
      </c>
      <c r="B7322" s="489">
        <v>2311600817</v>
      </c>
      <c r="C7322" s="489" t="s">
        <v>2103</v>
      </c>
      <c r="D7322" s="489" t="s">
        <v>15539</v>
      </c>
    </row>
    <row r="7323" spans="1:4">
      <c r="A7323" s="489" t="str">
        <f t="shared" si="114"/>
        <v>2311600817訪問リハビリテーション</v>
      </c>
      <c r="B7323" s="489">
        <v>2311600817</v>
      </c>
      <c r="C7323" s="489" t="s">
        <v>2104</v>
      </c>
      <c r="D7323" s="489" t="s">
        <v>15539</v>
      </c>
    </row>
    <row r="7324" spans="1:4">
      <c r="A7324" s="489" t="str">
        <f t="shared" si="114"/>
        <v>2311600817訪問看護</v>
      </c>
      <c r="B7324" s="489">
        <v>2311600817</v>
      </c>
      <c r="C7324" s="489" t="s">
        <v>2102</v>
      </c>
      <c r="D7324" s="489" t="s">
        <v>15539</v>
      </c>
    </row>
    <row r="7325" spans="1:4">
      <c r="A7325" s="489" t="str">
        <f t="shared" si="114"/>
        <v>2311600841介護予防訪問リハビリテーション</v>
      </c>
      <c r="B7325" s="489">
        <v>2311600841</v>
      </c>
      <c r="C7325" s="489" t="s">
        <v>2108</v>
      </c>
      <c r="D7325" s="489" t="s">
        <v>15540</v>
      </c>
    </row>
    <row r="7326" spans="1:4">
      <c r="A7326" s="489" t="str">
        <f t="shared" si="114"/>
        <v>2311600841介護予防訪問看護</v>
      </c>
      <c r="B7326" s="489">
        <v>2311600841</v>
      </c>
      <c r="C7326" s="489" t="s">
        <v>2103</v>
      </c>
      <c r="D7326" s="489" t="s">
        <v>15540</v>
      </c>
    </row>
    <row r="7327" spans="1:4">
      <c r="A7327" s="489" t="str">
        <f t="shared" si="114"/>
        <v>2311600841訪問リハビリテーション</v>
      </c>
      <c r="B7327" s="489">
        <v>2311600841</v>
      </c>
      <c r="C7327" s="489" t="s">
        <v>2104</v>
      </c>
      <c r="D7327" s="489" t="s">
        <v>15540</v>
      </c>
    </row>
    <row r="7328" spans="1:4">
      <c r="A7328" s="489" t="str">
        <f t="shared" si="114"/>
        <v>2311600841訪問看護</v>
      </c>
      <c r="B7328" s="489">
        <v>2311600841</v>
      </c>
      <c r="C7328" s="489" t="s">
        <v>2102</v>
      </c>
      <c r="D7328" s="489" t="s">
        <v>15540</v>
      </c>
    </row>
    <row r="7329" spans="1:4">
      <c r="A7329" s="489" t="str">
        <f t="shared" si="114"/>
        <v>2311600874介護予防訪問リハビリテーション</v>
      </c>
      <c r="B7329" s="489">
        <v>2311600874</v>
      </c>
      <c r="C7329" s="489" t="s">
        <v>2108</v>
      </c>
      <c r="D7329" s="489" t="s">
        <v>15541</v>
      </c>
    </row>
    <row r="7330" spans="1:4">
      <c r="A7330" s="489" t="str">
        <f t="shared" si="114"/>
        <v>2311600874介護予防訪問看護</v>
      </c>
      <c r="B7330" s="489">
        <v>2311600874</v>
      </c>
      <c r="C7330" s="489" t="s">
        <v>2103</v>
      </c>
      <c r="D7330" s="489" t="s">
        <v>15541</v>
      </c>
    </row>
    <row r="7331" spans="1:4">
      <c r="A7331" s="489" t="str">
        <f t="shared" si="114"/>
        <v>2311600874訪問リハビリテーション</v>
      </c>
      <c r="B7331" s="489">
        <v>2311600874</v>
      </c>
      <c r="C7331" s="489" t="s">
        <v>2104</v>
      </c>
      <c r="D7331" s="489" t="s">
        <v>15541</v>
      </c>
    </row>
    <row r="7332" spans="1:4">
      <c r="A7332" s="489" t="str">
        <f t="shared" si="114"/>
        <v>2311600874訪問看護</v>
      </c>
      <c r="B7332" s="489">
        <v>2311600874</v>
      </c>
      <c r="C7332" s="489" t="s">
        <v>2102</v>
      </c>
      <c r="D7332" s="489" t="s">
        <v>15541</v>
      </c>
    </row>
    <row r="7333" spans="1:4">
      <c r="A7333" s="489" t="str">
        <f t="shared" si="114"/>
        <v>2311600924介護予防訪問リハビリテーション</v>
      </c>
      <c r="B7333" s="489">
        <v>2311600924</v>
      </c>
      <c r="C7333" s="489" t="s">
        <v>2108</v>
      </c>
      <c r="D7333" s="489" t="s">
        <v>15542</v>
      </c>
    </row>
    <row r="7334" spans="1:4">
      <c r="A7334" s="489" t="str">
        <f t="shared" si="114"/>
        <v>2311600924介護予防訪問看護</v>
      </c>
      <c r="B7334" s="489">
        <v>2311600924</v>
      </c>
      <c r="C7334" s="489" t="s">
        <v>2103</v>
      </c>
      <c r="D7334" s="489" t="s">
        <v>15542</v>
      </c>
    </row>
    <row r="7335" spans="1:4">
      <c r="A7335" s="489" t="str">
        <f t="shared" si="114"/>
        <v>2311600924訪問リハビリテーション</v>
      </c>
      <c r="B7335" s="489">
        <v>2311600924</v>
      </c>
      <c r="C7335" s="489" t="s">
        <v>2104</v>
      </c>
      <c r="D7335" s="489" t="s">
        <v>15542</v>
      </c>
    </row>
    <row r="7336" spans="1:4">
      <c r="A7336" s="489" t="str">
        <f t="shared" si="114"/>
        <v>2311600924訪問看護</v>
      </c>
      <c r="B7336" s="489">
        <v>2311600924</v>
      </c>
      <c r="C7336" s="489" t="s">
        <v>2102</v>
      </c>
      <c r="D7336" s="489" t="s">
        <v>15542</v>
      </c>
    </row>
    <row r="7337" spans="1:4">
      <c r="A7337" s="489" t="str">
        <f t="shared" si="114"/>
        <v>2311600932介護予防訪問看護</v>
      </c>
      <c r="B7337" s="489">
        <v>2311600932</v>
      </c>
      <c r="C7337" s="489" t="s">
        <v>2103</v>
      </c>
      <c r="D7337" s="489" t="s">
        <v>15543</v>
      </c>
    </row>
    <row r="7338" spans="1:4">
      <c r="A7338" s="489" t="str">
        <f t="shared" si="114"/>
        <v>2311600932訪問看護</v>
      </c>
      <c r="B7338" s="489">
        <v>2311600932</v>
      </c>
      <c r="C7338" s="489" t="s">
        <v>2102</v>
      </c>
      <c r="D7338" s="489" t="s">
        <v>15543</v>
      </c>
    </row>
    <row r="7339" spans="1:4">
      <c r="A7339" s="489" t="str">
        <f t="shared" si="114"/>
        <v>2311600940介護予防訪問リハビリテーション</v>
      </c>
      <c r="B7339" s="489">
        <v>2311600940</v>
      </c>
      <c r="C7339" s="489" t="s">
        <v>2108</v>
      </c>
      <c r="D7339" s="489" t="s">
        <v>15544</v>
      </c>
    </row>
    <row r="7340" spans="1:4">
      <c r="A7340" s="489" t="str">
        <f t="shared" si="114"/>
        <v>2311600940介護予防訪問看護</v>
      </c>
      <c r="B7340" s="489">
        <v>2311600940</v>
      </c>
      <c r="C7340" s="489" t="s">
        <v>2103</v>
      </c>
      <c r="D7340" s="489" t="s">
        <v>15544</v>
      </c>
    </row>
    <row r="7341" spans="1:4">
      <c r="A7341" s="489" t="str">
        <f t="shared" si="114"/>
        <v>2311600940訪問リハビリテーション</v>
      </c>
      <c r="B7341" s="489">
        <v>2311600940</v>
      </c>
      <c r="C7341" s="489" t="s">
        <v>2104</v>
      </c>
      <c r="D7341" s="489" t="s">
        <v>15544</v>
      </c>
    </row>
    <row r="7342" spans="1:4">
      <c r="A7342" s="489" t="str">
        <f t="shared" si="114"/>
        <v>2311600940訪問看護</v>
      </c>
      <c r="B7342" s="489">
        <v>2311600940</v>
      </c>
      <c r="C7342" s="489" t="s">
        <v>2102</v>
      </c>
      <c r="D7342" s="489" t="s">
        <v>15544</v>
      </c>
    </row>
    <row r="7343" spans="1:4">
      <c r="A7343" s="489" t="str">
        <f t="shared" si="114"/>
        <v>2311601070介護予防訪問リハビリテーション</v>
      </c>
      <c r="B7343" s="489">
        <v>2311601070</v>
      </c>
      <c r="C7343" s="489" t="s">
        <v>2108</v>
      </c>
      <c r="D7343" s="489" t="s">
        <v>15545</v>
      </c>
    </row>
    <row r="7344" spans="1:4">
      <c r="A7344" s="489" t="str">
        <f t="shared" si="114"/>
        <v>2311601070介護予防訪問看護</v>
      </c>
      <c r="B7344" s="489">
        <v>2311601070</v>
      </c>
      <c r="C7344" s="489" t="s">
        <v>2103</v>
      </c>
      <c r="D7344" s="489" t="s">
        <v>15545</v>
      </c>
    </row>
    <row r="7345" spans="1:4">
      <c r="A7345" s="489" t="str">
        <f t="shared" si="114"/>
        <v>2311601070訪問リハビリテーション</v>
      </c>
      <c r="B7345" s="489">
        <v>2311601070</v>
      </c>
      <c r="C7345" s="489" t="s">
        <v>2104</v>
      </c>
      <c r="D7345" s="489" t="s">
        <v>15545</v>
      </c>
    </row>
    <row r="7346" spans="1:4">
      <c r="A7346" s="489" t="str">
        <f t="shared" si="114"/>
        <v>2311601070訪問看護</v>
      </c>
      <c r="B7346" s="489">
        <v>2311601070</v>
      </c>
      <c r="C7346" s="489" t="s">
        <v>2102</v>
      </c>
      <c r="D7346" s="489" t="s">
        <v>15545</v>
      </c>
    </row>
    <row r="7347" spans="1:4">
      <c r="A7347" s="489" t="str">
        <f t="shared" si="114"/>
        <v>2311601088介護予防訪問看護</v>
      </c>
      <c r="B7347" s="489">
        <v>2311601088</v>
      </c>
      <c r="C7347" s="489" t="s">
        <v>2103</v>
      </c>
      <c r="D7347" s="489" t="s">
        <v>15546</v>
      </c>
    </row>
    <row r="7348" spans="1:4">
      <c r="A7348" s="489" t="str">
        <f t="shared" si="114"/>
        <v>2311601088訪問看護</v>
      </c>
      <c r="B7348" s="489">
        <v>2311601088</v>
      </c>
      <c r="C7348" s="489" t="s">
        <v>2102</v>
      </c>
      <c r="D7348" s="489" t="s">
        <v>15546</v>
      </c>
    </row>
    <row r="7349" spans="1:4">
      <c r="A7349" s="489" t="str">
        <f t="shared" si="114"/>
        <v>2311601120介護予防通所リハビリテーション</v>
      </c>
      <c r="B7349" s="489">
        <v>2311601120</v>
      </c>
      <c r="C7349" s="489" t="s">
        <v>2512</v>
      </c>
      <c r="D7349" s="489" t="s">
        <v>15547</v>
      </c>
    </row>
    <row r="7350" spans="1:4">
      <c r="A7350" s="489" t="str">
        <f t="shared" si="114"/>
        <v>2311601120介護予防訪問リハビリテーション</v>
      </c>
      <c r="B7350" s="489">
        <v>2311601120</v>
      </c>
      <c r="C7350" s="489" t="s">
        <v>2108</v>
      </c>
      <c r="D7350" s="489" t="s">
        <v>15547</v>
      </c>
    </row>
    <row r="7351" spans="1:4">
      <c r="A7351" s="489" t="str">
        <f t="shared" si="114"/>
        <v>2311601120介護予防訪問看護</v>
      </c>
      <c r="B7351" s="489">
        <v>2311601120</v>
      </c>
      <c r="C7351" s="489" t="s">
        <v>2103</v>
      </c>
      <c r="D7351" s="489" t="s">
        <v>15547</v>
      </c>
    </row>
    <row r="7352" spans="1:4">
      <c r="A7352" s="489" t="str">
        <f t="shared" si="114"/>
        <v>2311601120通所リハビリテーション</v>
      </c>
      <c r="B7352" s="489">
        <v>2311601120</v>
      </c>
      <c r="C7352" s="489" t="s">
        <v>2511</v>
      </c>
      <c r="D7352" s="489" t="s">
        <v>15547</v>
      </c>
    </row>
    <row r="7353" spans="1:4">
      <c r="A7353" s="489" t="str">
        <f t="shared" si="114"/>
        <v>2311601120通所リハビリテーション</v>
      </c>
      <c r="B7353" s="489">
        <v>2311601120</v>
      </c>
      <c r="C7353" s="489" t="s">
        <v>2511</v>
      </c>
      <c r="D7353" s="489" t="s">
        <v>15547</v>
      </c>
    </row>
    <row r="7354" spans="1:4">
      <c r="A7354" s="489" t="str">
        <f t="shared" si="114"/>
        <v>2311601120訪問リハビリテーション</v>
      </c>
      <c r="B7354" s="489">
        <v>2311601120</v>
      </c>
      <c r="C7354" s="489" t="s">
        <v>2104</v>
      </c>
      <c r="D7354" s="489" t="s">
        <v>15547</v>
      </c>
    </row>
    <row r="7355" spans="1:4">
      <c r="A7355" s="489" t="str">
        <f t="shared" si="114"/>
        <v>2311601120訪問看護</v>
      </c>
      <c r="B7355" s="489">
        <v>2311601120</v>
      </c>
      <c r="C7355" s="489" t="s">
        <v>2102</v>
      </c>
      <c r="D7355" s="489" t="s">
        <v>15547</v>
      </c>
    </row>
    <row r="7356" spans="1:4">
      <c r="A7356" s="489" t="str">
        <f t="shared" si="114"/>
        <v>2311601260介護予防訪問リハビリテーション</v>
      </c>
      <c r="B7356" s="489">
        <v>2311601260</v>
      </c>
      <c r="C7356" s="489" t="s">
        <v>2108</v>
      </c>
      <c r="D7356" s="489" t="s">
        <v>15548</v>
      </c>
    </row>
    <row r="7357" spans="1:4">
      <c r="A7357" s="489" t="str">
        <f t="shared" si="114"/>
        <v>2311601260介護予防訪問看護</v>
      </c>
      <c r="B7357" s="489">
        <v>2311601260</v>
      </c>
      <c r="C7357" s="489" t="s">
        <v>2103</v>
      </c>
      <c r="D7357" s="489" t="s">
        <v>15548</v>
      </c>
    </row>
    <row r="7358" spans="1:4">
      <c r="A7358" s="489" t="str">
        <f t="shared" si="114"/>
        <v>2311601260訪問リハビリテーション</v>
      </c>
      <c r="B7358" s="489">
        <v>2311601260</v>
      </c>
      <c r="C7358" s="489" t="s">
        <v>2104</v>
      </c>
      <c r="D7358" s="489" t="s">
        <v>15548</v>
      </c>
    </row>
    <row r="7359" spans="1:4">
      <c r="A7359" s="489" t="str">
        <f t="shared" si="114"/>
        <v>2311601260訪問看護</v>
      </c>
      <c r="B7359" s="489">
        <v>2311601260</v>
      </c>
      <c r="C7359" s="489" t="s">
        <v>2102</v>
      </c>
      <c r="D7359" s="489" t="s">
        <v>15548</v>
      </c>
    </row>
    <row r="7360" spans="1:4">
      <c r="A7360" s="489" t="str">
        <f t="shared" si="114"/>
        <v>2311601278介護予防訪問リハビリテーション</v>
      </c>
      <c r="B7360" s="489">
        <v>2311601278</v>
      </c>
      <c r="C7360" s="489" t="s">
        <v>2108</v>
      </c>
      <c r="D7360" s="489" t="s">
        <v>15549</v>
      </c>
    </row>
    <row r="7361" spans="1:4">
      <c r="A7361" s="489" t="str">
        <f t="shared" si="114"/>
        <v>2311601278介護予防訪問看護</v>
      </c>
      <c r="B7361" s="489">
        <v>2311601278</v>
      </c>
      <c r="C7361" s="489" t="s">
        <v>2103</v>
      </c>
      <c r="D7361" s="489" t="s">
        <v>15549</v>
      </c>
    </row>
    <row r="7362" spans="1:4">
      <c r="A7362" s="489" t="str">
        <f t="shared" ref="A7362:A7425" si="115">B7362&amp;C7362</f>
        <v>2311601278訪問リハビリテーション</v>
      </c>
      <c r="B7362" s="489">
        <v>2311601278</v>
      </c>
      <c r="C7362" s="489" t="s">
        <v>2104</v>
      </c>
      <c r="D7362" s="489" t="s">
        <v>15549</v>
      </c>
    </row>
    <row r="7363" spans="1:4">
      <c r="A7363" s="489" t="str">
        <f t="shared" si="115"/>
        <v>2311601278訪問看護</v>
      </c>
      <c r="B7363" s="489">
        <v>2311601278</v>
      </c>
      <c r="C7363" s="489" t="s">
        <v>2102</v>
      </c>
      <c r="D7363" s="489" t="s">
        <v>15549</v>
      </c>
    </row>
    <row r="7364" spans="1:4">
      <c r="A7364" s="489" t="str">
        <f t="shared" si="115"/>
        <v>2311601310介護予防訪問リハビリテーション</v>
      </c>
      <c r="B7364" s="489">
        <v>2311601310</v>
      </c>
      <c r="C7364" s="489" t="s">
        <v>2108</v>
      </c>
      <c r="D7364" s="489" t="s">
        <v>15550</v>
      </c>
    </row>
    <row r="7365" spans="1:4">
      <c r="A7365" s="489" t="str">
        <f t="shared" si="115"/>
        <v>2311601310介護予防訪問看護</v>
      </c>
      <c r="B7365" s="489">
        <v>2311601310</v>
      </c>
      <c r="C7365" s="489" t="s">
        <v>2103</v>
      </c>
      <c r="D7365" s="489" t="s">
        <v>15550</v>
      </c>
    </row>
    <row r="7366" spans="1:4">
      <c r="A7366" s="489" t="str">
        <f t="shared" si="115"/>
        <v>2311601310訪問リハビリテーション</v>
      </c>
      <c r="B7366" s="489">
        <v>2311601310</v>
      </c>
      <c r="C7366" s="489" t="s">
        <v>2104</v>
      </c>
      <c r="D7366" s="489" t="s">
        <v>15550</v>
      </c>
    </row>
    <row r="7367" spans="1:4">
      <c r="A7367" s="489" t="str">
        <f t="shared" si="115"/>
        <v>2311601310訪問看護</v>
      </c>
      <c r="B7367" s="489">
        <v>2311601310</v>
      </c>
      <c r="C7367" s="489" t="s">
        <v>2102</v>
      </c>
      <c r="D7367" s="489" t="s">
        <v>15550</v>
      </c>
    </row>
    <row r="7368" spans="1:4">
      <c r="A7368" s="489" t="str">
        <f t="shared" si="115"/>
        <v>2311601401介護予防訪問リハビリテーション</v>
      </c>
      <c r="B7368" s="489">
        <v>2311601401</v>
      </c>
      <c r="C7368" s="489" t="s">
        <v>2108</v>
      </c>
      <c r="D7368" s="489" t="s">
        <v>15551</v>
      </c>
    </row>
    <row r="7369" spans="1:4">
      <c r="A7369" s="489" t="str">
        <f t="shared" si="115"/>
        <v>2311601401介護予防訪問看護</v>
      </c>
      <c r="B7369" s="489">
        <v>2311601401</v>
      </c>
      <c r="C7369" s="489" t="s">
        <v>2103</v>
      </c>
      <c r="D7369" s="489" t="s">
        <v>15551</v>
      </c>
    </row>
    <row r="7370" spans="1:4">
      <c r="A7370" s="489" t="str">
        <f t="shared" si="115"/>
        <v>2311601401訪問リハビリテーション</v>
      </c>
      <c r="B7370" s="489">
        <v>2311601401</v>
      </c>
      <c r="C7370" s="489" t="s">
        <v>2104</v>
      </c>
      <c r="D7370" s="489" t="s">
        <v>15551</v>
      </c>
    </row>
    <row r="7371" spans="1:4">
      <c r="A7371" s="489" t="str">
        <f t="shared" si="115"/>
        <v>2311601401訪問看護</v>
      </c>
      <c r="B7371" s="489">
        <v>2311601401</v>
      </c>
      <c r="C7371" s="489" t="s">
        <v>2102</v>
      </c>
      <c r="D7371" s="489" t="s">
        <v>15551</v>
      </c>
    </row>
    <row r="7372" spans="1:4">
      <c r="A7372" s="489" t="str">
        <f t="shared" si="115"/>
        <v>2311601476介護予防訪問リハビリテーション</v>
      </c>
      <c r="B7372" s="489">
        <v>2311601476</v>
      </c>
      <c r="C7372" s="489" t="s">
        <v>2108</v>
      </c>
      <c r="D7372" s="489" t="s">
        <v>15552</v>
      </c>
    </row>
    <row r="7373" spans="1:4">
      <c r="A7373" s="489" t="str">
        <f t="shared" si="115"/>
        <v>2311601476介護予防訪問看護</v>
      </c>
      <c r="B7373" s="489">
        <v>2311601476</v>
      </c>
      <c r="C7373" s="489" t="s">
        <v>2103</v>
      </c>
      <c r="D7373" s="489" t="s">
        <v>15552</v>
      </c>
    </row>
    <row r="7374" spans="1:4">
      <c r="A7374" s="489" t="str">
        <f t="shared" si="115"/>
        <v>2311601476訪問リハビリテーション</v>
      </c>
      <c r="B7374" s="489">
        <v>2311601476</v>
      </c>
      <c r="C7374" s="489" t="s">
        <v>2104</v>
      </c>
      <c r="D7374" s="489" t="s">
        <v>15552</v>
      </c>
    </row>
    <row r="7375" spans="1:4">
      <c r="A7375" s="489" t="str">
        <f t="shared" si="115"/>
        <v>2311601476訪問看護</v>
      </c>
      <c r="B7375" s="489">
        <v>2311601476</v>
      </c>
      <c r="C7375" s="489" t="s">
        <v>2102</v>
      </c>
      <c r="D7375" s="489" t="s">
        <v>15552</v>
      </c>
    </row>
    <row r="7376" spans="1:4">
      <c r="A7376" s="489" t="str">
        <f t="shared" si="115"/>
        <v>2311601518介護予防訪問リハビリテーション</v>
      </c>
      <c r="B7376" s="489">
        <v>2311601518</v>
      </c>
      <c r="C7376" s="489" t="s">
        <v>2108</v>
      </c>
      <c r="D7376" s="489" t="s">
        <v>15553</v>
      </c>
    </row>
    <row r="7377" spans="1:4">
      <c r="A7377" s="489" t="str">
        <f t="shared" si="115"/>
        <v>2311601518介護予防訪問看護</v>
      </c>
      <c r="B7377" s="489">
        <v>2311601518</v>
      </c>
      <c r="C7377" s="489" t="s">
        <v>2103</v>
      </c>
      <c r="D7377" s="489" t="s">
        <v>15553</v>
      </c>
    </row>
    <row r="7378" spans="1:4">
      <c r="A7378" s="489" t="str">
        <f t="shared" si="115"/>
        <v>2311601518訪問リハビリテーション</v>
      </c>
      <c r="B7378" s="489">
        <v>2311601518</v>
      </c>
      <c r="C7378" s="489" t="s">
        <v>2104</v>
      </c>
      <c r="D7378" s="489" t="s">
        <v>15553</v>
      </c>
    </row>
    <row r="7379" spans="1:4">
      <c r="A7379" s="489" t="str">
        <f t="shared" si="115"/>
        <v>2311601518訪問看護</v>
      </c>
      <c r="B7379" s="489">
        <v>2311601518</v>
      </c>
      <c r="C7379" s="489" t="s">
        <v>2102</v>
      </c>
      <c r="D7379" s="489" t="s">
        <v>15553</v>
      </c>
    </row>
    <row r="7380" spans="1:4">
      <c r="A7380" s="489" t="str">
        <f t="shared" si="115"/>
        <v>2311601575介護予防訪問リハビリテーション</v>
      </c>
      <c r="B7380" s="489">
        <v>2311601575</v>
      </c>
      <c r="C7380" s="489" t="s">
        <v>2108</v>
      </c>
      <c r="D7380" s="489" t="s">
        <v>15554</v>
      </c>
    </row>
    <row r="7381" spans="1:4">
      <c r="A7381" s="489" t="str">
        <f t="shared" si="115"/>
        <v>2311601575訪問リハビリテーション</v>
      </c>
      <c r="B7381" s="489">
        <v>2311601575</v>
      </c>
      <c r="C7381" s="489" t="s">
        <v>2104</v>
      </c>
      <c r="D7381" s="489" t="s">
        <v>15554</v>
      </c>
    </row>
    <row r="7382" spans="1:4">
      <c r="A7382" s="489" t="str">
        <f t="shared" si="115"/>
        <v>2311601583介護予防訪問リハビリテーション</v>
      </c>
      <c r="B7382" s="489">
        <v>2311601583</v>
      </c>
      <c r="C7382" s="489" t="s">
        <v>2108</v>
      </c>
      <c r="D7382" s="489" t="s">
        <v>15555</v>
      </c>
    </row>
    <row r="7383" spans="1:4">
      <c r="A7383" s="489" t="str">
        <f t="shared" si="115"/>
        <v>2311601583介護予防訪問看護</v>
      </c>
      <c r="B7383" s="489">
        <v>2311601583</v>
      </c>
      <c r="C7383" s="489" t="s">
        <v>2103</v>
      </c>
      <c r="D7383" s="489" t="s">
        <v>15555</v>
      </c>
    </row>
    <row r="7384" spans="1:4">
      <c r="A7384" s="489" t="str">
        <f t="shared" si="115"/>
        <v>2311601583訪問リハビリテーション</v>
      </c>
      <c r="B7384" s="489">
        <v>2311601583</v>
      </c>
      <c r="C7384" s="489" t="s">
        <v>2104</v>
      </c>
      <c r="D7384" s="489" t="s">
        <v>15555</v>
      </c>
    </row>
    <row r="7385" spans="1:4">
      <c r="A7385" s="489" t="str">
        <f t="shared" si="115"/>
        <v>2311601583訪問看護</v>
      </c>
      <c r="B7385" s="489">
        <v>2311601583</v>
      </c>
      <c r="C7385" s="489" t="s">
        <v>2102</v>
      </c>
      <c r="D7385" s="489" t="s">
        <v>15555</v>
      </c>
    </row>
    <row r="7386" spans="1:4">
      <c r="A7386" s="489" t="str">
        <f t="shared" si="115"/>
        <v>2311601591介護予防訪問リハビリテーション</v>
      </c>
      <c r="B7386" s="489">
        <v>2311601591</v>
      </c>
      <c r="C7386" s="489" t="s">
        <v>2108</v>
      </c>
      <c r="D7386" s="489" t="s">
        <v>15556</v>
      </c>
    </row>
    <row r="7387" spans="1:4">
      <c r="A7387" s="489" t="str">
        <f t="shared" si="115"/>
        <v>2311601591介護予防訪問看護</v>
      </c>
      <c r="B7387" s="489">
        <v>2311601591</v>
      </c>
      <c r="C7387" s="489" t="s">
        <v>2103</v>
      </c>
      <c r="D7387" s="489" t="s">
        <v>15556</v>
      </c>
    </row>
    <row r="7388" spans="1:4">
      <c r="A7388" s="489" t="str">
        <f t="shared" si="115"/>
        <v>2311601591訪問リハビリテーション</v>
      </c>
      <c r="B7388" s="489">
        <v>2311601591</v>
      </c>
      <c r="C7388" s="489" t="s">
        <v>2104</v>
      </c>
      <c r="D7388" s="489" t="s">
        <v>15556</v>
      </c>
    </row>
    <row r="7389" spans="1:4">
      <c r="A7389" s="489" t="str">
        <f t="shared" si="115"/>
        <v>2311601591訪問看護</v>
      </c>
      <c r="B7389" s="489">
        <v>2311601591</v>
      </c>
      <c r="C7389" s="489" t="s">
        <v>2102</v>
      </c>
      <c r="D7389" s="489" t="s">
        <v>15556</v>
      </c>
    </row>
    <row r="7390" spans="1:4">
      <c r="A7390" s="489" t="str">
        <f t="shared" si="115"/>
        <v>2311601609介護予防訪問リハビリテーション</v>
      </c>
      <c r="B7390" s="489">
        <v>2311601609</v>
      </c>
      <c r="C7390" s="489" t="s">
        <v>2108</v>
      </c>
      <c r="D7390" s="489" t="s">
        <v>15557</v>
      </c>
    </row>
    <row r="7391" spans="1:4">
      <c r="A7391" s="489" t="str">
        <f t="shared" si="115"/>
        <v>2311601609介護予防訪問看護</v>
      </c>
      <c r="B7391" s="489">
        <v>2311601609</v>
      </c>
      <c r="C7391" s="489" t="s">
        <v>2103</v>
      </c>
      <c r="D7391" s="489" t="s">
        <v>15557</v>
      </c>
    </row>
    <row r="7392" spans="1:4">
      <c r="A7392" s="489" t="str">
        <f t="shared" si="115"/>
        <v>2311601609訪問リハビリテーション</v>
      </c>
      <c r="B7392" s="489">
        <v>2311601609</v>
      </c>
      <c r="C7392" s="489" t="s">
        <v>2104</v>
      </c>
      <c r="D7392" s="489" t="s">
        <v>15557</v>
      </c>
    </row>
    <row r="7393" spans="1:4">
      <c r="A7393" s="489" t="str">
        <f t="shared" si="115"/>
        <v>2311601609訪問看護</v>
      </c>
      <c r="B7393" s="489">
        <v>2311601609</v>
      </c>
      <c r="C7393" s="489" t="s">
        <v>2102</v>
      </c>
      <c r="D7393" s="489" t="s">
        <v>15557</v>
      </c>
    </row>
    <row r="7394" spans="1:4">
      <c r="A7394" s="489" t="str">
        <f t="shared" si="115"/>
        <v>2311601617介護予防訪問リハビリテーション</v>
      </c>
      <c r="B7394" s="489">
        <v>2311601617</v>
      </c>
      <c r="C7394" s="489" t="s">
        <v>2108</v>
      </c>
      <c r="D7394" s="489" t="s">
        <v>15558</v>
      </c>
    </row>
    <row r="7395" spans="1:4">
      <c r="A7395" s="489" t="str">
        <f t="shared" si="115"/>
        <v>2311601617介護予防訪問看護</v>
      </c>
      <c r="B7395" s="489">
        <v>2311601617</v>
      </c>
      <c r="C7395" s="489" t="s">
        <v>2103</v>
      </c>
      <c r="D7395" s="489" t="s">
        <v>15558</v>
      </c>
    </row>
    <row r="7396" spans="1:4">
      <c r="A7396" s="489" t="str">
        <f t="shared" si="115"/>
        <v>2311601617訪問リハビリテーション</v>
      </c>
      <c r="B7396" s="489">
        <v>2311601617</v>
      </c>
      <c r="C7396" s="489" t="s">
        <v>2104</v>
      </c>
      <c r="D7396" s="489" t="s">
        <v>15558</v>
      </c>
    </row>
    <row r="7397" spans="1:4">
      <c r="A7397" s="489" t="str">
        <f t="shared" si="115"/>
        <v>2311601617訪問看護</v>
      </c>
      <c r="B7397" s="489">
        <v>2311601617</v>
      </c>
      <c r="C7397" s="489" t="s">
        <v>2102</v>
      </c>
      <c r="D7397" s="489" t="s">
        <v>15558</v>
      </c>
    </row>
    <row r="7398" spans="1:4">
      <c r="A7398" s="489" t="str">
        <f t="shared" si="115"/>
        <v>2311601625介護予防訪問リハビリテーション</v>
      </c>
      <c r="B7398" s="489">
        <v>2311601625</v>
      </c>
      <c r="C7398" s="489" t="s">
        <v>2108</v>
      </c>
      <c r="D7398" s="489" t="s">
        <v>15559</v>
      </c>
    </row>
    <row r="7399" spans="1:4">
      <c r="A7399" s="489" t="str">
        <f t="shared" si="115"/>
        <v>2311601625介護予防訪問看護</v>
      </c>
      <c r="B7399" s="489">
        <v>2311601625</v>
      </c>
      <c r="C7399" s="489" t="s">
        <v>2103</v>
      </c>
      <c r="D7399" s="489" t="s">
        <v>15559</v>
      </c>
    </row>
    <row r="7400" spans="1:4">
      <c r="A7400" s="489" t="str">
        <f t="shared" si="115"/>
        <v>2311601625訪問リハビリテーション</v>
      </c>
      <c r="B7400" s="489">
        <v>2311601625</v>
      </c>
      <c r="C7400" s="489" t="s">
        <v>2104</v>
      </c>
      <c r="D7400" s="489" t="s">
        <v>15559</v>
      </c>
    </row>
    <row r="7401" spans="1:4">
      <c r="A7401" s="489" t="str">
        <f t="shared" si="115"/>
        <v>2311601625訪問看護</v>
      </c>
      <c r="B7401" s="489">
        <v>2311601625</v>
      </c>
      <c r="C7401" s="489" t="s">
        <v>2102</v>
      </c>
      <c r="D7401" s="489" t="s">
        <v>15559</v>
      </c>
    </row>
    <row r="7402" spans="1:4">
      <c r="A7402" s="489" t="str">
        <f t="shared" si="115"/>
        <v>2311601666介護予防訪問リハビリテーション</v>
      </c>
      <c r="B7402" s="489">
        <v>2311601666</v>
      </c>
      <c r="C7402" s="489" t="s">
        <v>2108</v>
      </c>
      <c r="D7402" s="489" t="s">
        <v>15560</v>
      </c>
    </row>
    <row r="7403" spans="1:4">
      <c r="A7403" s="489" t="str">
        <f t="shared" si="115"/>
        <v>2311601666介護予防訪問看護</v>
      </c>
      <c r="B7403" s="489">
        <v>2311601666</v>
      </c>
      <c r="C7403" s="489" t="s">
        <v>2103</v>
      </c>
      <c r="D7403" s="489" t="s">
        <v>15560</v>
      </c>
    </row>
    <row r="7404" spans="1:4">
      <c r="A7404" s="489" t="str">
        <f t="shared" si="115"/>
        <v>2311601666訪問リハビリテーション</v>
      </c>
      <c r="B7404" s="489">
        <v>2311601666</v>
      </c>
      <c r="C7404" s="489" t="s">
        <v>2104</v>
      </c>
      <c r="D7404" s="489" t="s">
        <v>15560</v>
      </c>
    </row>
    <row r="7405" spans="1:4">
      <c r="A7405" s="489" t="str">
        <f t="shared" si="115"/>
        <v>2311601666訪問看護</v>
      </c>
      <c r="B7405" s="489">
        <v>2311601666</v>
      </c>
      <c r="C7405" s="489" t="s">
        <v>2102</v>
      </c>
      <c r="D7405" s="489" t="s">
        <v>15560</v>
      </c>
    </row>
    <row r="7406" spans="1:4">
      <c r="A7406" s="489" t="str">
        <f t="shared" si="115"/>
        <v>2311601765介護予防訪問リハビリテーション</v>
      </c>
      <c r="B7406" s="489">
        <v>2311601765</v>
      </c>
      <c r="C7406" s="489" t="s">
        <v>2108</v>
      </c>
      <c r="D7406" s="489" t="s">
        <v>15561</v>
      </c>
    </row>
    <row r="7407" spans="1:4">
      <c r="A7407" s="489" t="str">
        <f t="shared" si="115"/>
        <v>2311601765介護予防訪問看護</v>
      </c>
      <c r="B7407" s="489">
        <v>2311601765</v>
      </c>
      <c r="C7407" s="489" t="s">
        <v>2103</v>
      </c>
      <c r="D7407" s="489" t="s">
        <v>15561</v>
      </c>
    </row>
    <row r="7408" spans="1:4">
      <c r="A7408" s="489" t="str">
        <f t="shared" si="115"/>
        <v>2311601765訪問リハビリテーション</v>
      </c>
      <c r="B7408" s="489">
        <v>2311601765</v>
      </c>
      <c r="C7408" s="489" t="s">
        <v>2104</v>
      </c>
      <c r="D7408" s="489" t="s">
        <v>15561</v>
      </c>
    </row>
    <row r="7409" spans="1:4">
      <c r="A7409" s="489" t="str">
        <f t="shared" si="115"/>
        <v>2311601765訪問看護</v>
      </c>
      <c r="B7409" s="489">
        <v>2311601765</v>
      </c>
      <c r="C7409" s="489" t="s">
        <v>2102</v>
      </c>
      <c r="D7409" s="489" t="s">
        <v>15561</v>
      </c>
    </row>
    <row r="7410" spans="1:4">
      <c r="A7410" s="489" t="str">
        <f t="shared" si="115"/>
        <v>2311601773介護予防訪問リハビリテーション</v>
      </c>
      <c r="B7410" s="489">
        <v>2311601773</v>
      </c>
      <c r="C7410" s="489" t="s">
        <v>2108</v>
      </c>
      <c r="D7410" s="489" t="s">
        <v>15562</v>
      </c>
    </row>
    <row r="7411" spans="1:4">
      <c r="A7411" s="489" t="str">
        <f t="shared" si="115"/>
        <v>2311601773介護予防訪問看護</v>
      </c>
      <c r="B7411" s="489">
        <v>2311601773</v>
      </c>
      <c r="C7411" s="489" t="s">
        <v>2103</v>
      </c>
      <c r="D7411" s="489" t="s">
        <v>15562</v>
      </c>
    </row>
    <row r="7412" spans="1:4">
      <c r="A7412" s="489" t="str">
        <f t="shared" si="115"/>
        <v>2311601773訪問リハビリテーション</v>
      </c>
      <c r="B7412" s="489">
        <v>2311601773</v>
      </c>
      <c r="C7412" s="489" t="s">
        <v>2104</v>
      </c>
      <c r="D7412" s="489" t="s">
        <v>15562</v>
      </c>
    </row>
    <row r="7413" spans="1:4">
      <c r="A7413" s="489" t="str">
        <f t="shared" si="115"/>
        <v>2311601773訪問看護</v>
      </c>
      <c r="B7413" s="489">
        <v>2311601773</v>
      </c>
      <c r="C7413" s="489" t="s">
        <v>2102</v>
      </c>
      <c r="D7413" s="489" t="s">
        <v>15562</v>
      </c>
    </row>
    <row r="7414" spans="1:4">
      <c r="A7414" s="489" t="str">
        <f t="shared" si="115"/>
        <v>2311601799介護予防訪問リハビリテーション</v>
      </c>
      <c r="B7414" s="489">
        <v>2311601799</v>
      </c>
      <c r="C7414" s="489" t="s">
        <v>2108</v>
      </c>
      <c r="D7414" s="489" t="s">
        <v>15563</v>
      </c>
    </row>
    <row r="7415" spans="1:4">
      <c r="A7415" s="489" t="str">
        <f t="shared" si="115"/>
        <v>2311601799介護予防訪問看護</v>
      </c>
      <c r="B7415" s="489">
        <v>2311601799</v>
      </c>
      <c r="C7415" s="489" t="s">
        <v>2103</v>
      </c>
      <c r="D7415" s="489" t="s">
        <v>15563</v>
      </c>
    </row>
    <row r="7416" spans="1:4">
      <c r="A7416" s="489" t="str">
        <f t="shared" si="115"/>
        <v>2311601799訪問リハビリテーション</v>
      </c>
      <c r="B7416" s="489">
        <v>2311601799</v>
      </c>
      <c r="C7416" s="489" t="s">
        <v>2104</v>
      </c>
      <c r="D7416" s="489" t="s">
        <v>15563</v>
      </c>
    </row>
    <row r="7417" spans="1:4">
      <c r="A7417" s="489" t="str">
        <f t="shared" si="115"/>
        <v>2311601799訪問看護</v>
      </c>
      <c r="B7417" s="489">
        <v>2311601799</v>
      </c>
      <c r="C7417" s="489" t="s">
        <v>2102</v>
      </c>
      <c r="D7417" s="489" t="s">
        <v>15563</v>
      </c>
    </row>
    <row r="7418" spans="1:4">
      <c r="A7418" s="489" t="str">
        <f t="shared" si="115"/>
        <v>2311601815介護予防通所リハビリテーション</v>
      </c>
      <c r="B7418" s="489">
        <v>2311601815</v>
      </c>
      <c r="C7418" s="489" t="s">
        <v>2512</v>
      </c>
      <c r="D7418" s="489" t="s">
        <v>4163</v>
      </c>
    </row>
    <row r="7419" spans="1:4">
      <c r="A7419" s="489" t="str">
        <f t="shared" si="115"/>
        <v>2311601815介護予防訪問リハビリテーション</v>
      </c>
      <c r="B7419" s="489">
        <v>2311601815</v>
      </c>
      <c r="C7419" s="489" t="s">
        <v>2108</v>
      </c>
      <c r="D7419" s="489" t="s">
        <v>4163</v>
      </c>
    </row>
    <row r="7420" spans="1:4">
      <c r="A7420" s="489" t="str">
        <f t="shared" si="115"/>
        <v>2311601815介護予防訪問看護</v>
      </c>
      <c r="B7420" s="489">
        <v>2311601815</v>
      </c>
      <c r="C7420" s="489" t="s">
        <v>2103</v>
      </c>
      <c r="D7420" s="489" t="s">
        <v>4163</v>
      </c>
    </row>
    <row r="7421" spans="1:4">
      <c r="A7421" s="489" t="str">
        <f t="shared" si="115"/>
        <v>2311601815通所リハビリテーション</v>
      </c>
      <c r="B7421" s="489">
        <v>2311601815</v>
      </c>
      <c r="C7421" s="489" t="s">
        <v>2511</v>
      </c>
      <c r="D7421" s="489" t="s">
        <v>4163</v>
      </c>
    </row>
    <row r="7422" spans="1:4">
      <c r="A7422" s="489" t="str">
        <f t="shared" si="115"/>
        <v>2311601815訪問リハビリテーション</v>
      </c>
      <c r="B7422" s="489">
        <v>2311601815</v>
      </c>
      <c r="C7422" s="489" t="s">
        <v>2104</v>
      </c>
      <c r="D7422" s="489" t="s">
        <v>4163</v>
      </c>
    </row>
    <row r="7423" spans="1:4">
      <c r="A7423" s="489" t="str">
        <f t="shared" si="115"/>
        <v>2311601815訪問看護</v>
      </c>
      <c r="B7423" s="489">
        <v>2311601815</v>
      </c>
      <c r="C7423" s="489" t="s">
        <v>2102</v>
      </c>
      <c r="D7423" s="489" t="s">
        <v>4163</v>
      </c>
    </row>
    <row r="7424" spans="1:4">
      <c r="A7424" s="489" t="str">
        <f t="shared" si="115"/>
        <v>2311601831介護予防訪問リハビリテーション</v>
      </c>
      <c r="B7424" s="489">
        <v>2311601831</v>
      </c>
      <c r="C7424" s="489" t="s">
        <v>2108</v>
      </c>
      <c r="D7424" s="489" t="s">
        <v>15564</v>
      </c>
    </row>
    <row r="7425" spans="1:4">
      <c r="A7425" s="489" t="str">
        <f t="shared" si="115"/>
        <v>2311601831介護予防訪問看護</v>
      </c>
      <c r="B7425" s="489">
        <v>2311601831</v>
      </c>
      <c r="C7425" s="489" t="s">
        <v>2103</v>
      </c>
      <c r="D7425" s="489" t="s">
        <v>15564</v>
      </c>
    </row>
    <row r="7426" spans="1:4">
      <c r="A7426" s="489" t="str">
        <f t="shared" ref="A7426:A7489" si="116">B7426&amp;C7426</f>
        <v>2311601831訪問リハビリテーション</v>
      </c>
      <c r="B7426" s="489">
        <v>2311601831</v>
      </c>
      <c r="C7426" s="489" t="s">
        <v>2104</v>
      </c>
      <c r="D7426" s="489" t="s">
        <v>15564</v>
      </c>
    </row>
    <row r="7427" spans="1:4">
      <c r="A7427" s="489" t="str">
        <f t="shared" si="116"/>
        <v>2311601831訪問看護</v>
      </c>
      <c r="B7427" s="489">
        <v>2311601831</v>
      </c>
      <c r="C7427" s="489" t="s">
        <v>2102</v>
      </c>
      <c r="D7427" s="489" t="s">
        <v>15564</v>
      </c>
    </row>
    <row r="7428" spans="1:4">
      <c r="A7428" s="489" t="str">
        <f t="shared" si="116"/>
        <v>2311601849介護予防訪問リハビリテーション</v>
      </c>
      <c r="B7428" s="489">
        <v>2311601849</v>
      </c>
      <c r="C7428" s="489" t="s">
        <v>2108</v>
      </c>
      <c r="D7428" s="489" t="s">
        <v>15565</v>
      </c>
    </row>
    <row r="7429" spans="1:4">
      <c r="A7429" s="489" t="str">
        <f t="shared" si="116"/>
        <v>2311601849介護予防訪問看護</v>
      </c>
      <c r="B7429" s="489">
        <v>2311601849</v>
      </c>
      <c r="C7429" s="489" t="s">
        <v>2103</v>
      </c>
      <c r="D7429" s="489" t="s">
        <v>15565</v>
      </c>
    </row>
    <row r="7430" spans="1:4">
      <c r="A7430" s="489" t="str">
        <f t="shared" si="116"/>
        <v>2311601849訪問リハビリテーション</v>
      </c>
      <c r="B7430" s="489">
        <v>2311601849</v>
      </c>
      <c r="C7430" s="489" t="s">
        <v>2104</v>
      </c>
      <c r="D7430" s="489" t="s">
        <v>15565</v>
      </c>
    </row>
    <row r="7431" spans="1:4">
      <c r="A7431" s="489" t="str">
        <f t="shared" si="116"/>
        <v>2311601849訪問看護</v>
      </c>
      <c r="B7431" s="489">
        <v>2311601849</v>
      </c>
      <c r="C7431" s="489" t="s">
        <v>2102</v>
      </c>
      <c r="D7431" s="489" t="s">
        <v>15565</v>
      </c>
    </row>
    <row r="7432" spans="1:4">
      <c r="A7432" s="489" t="str">
        <f t="shared" si="116"/>
        <v>2311601864介護予防訪問リハビリテーション</v>
      </c>
      <c r="B7432" s="489">
        <v>2311601864</v>
      </c>
      <c r="C7432" s="489" t="s">
        <v>2108</v>
      </c>
      <c r="D7432" s="489" t="s">
        <v>15566</v>
      </c>
    </row>
    <row r="7433" spans="1:4">
      <c r="A7433" s="489" t="str">
        <f t="shared" si="116"/>
        <v>2311601864介護予防訪問看護</v>
      </c>
      <c r="B7433" s="489">
        <v>2311601864</v>
      </c>
      <c r="C7433" s="489" t="s">
        <v>2103</v>
      </c>
      <c r="D7433" s="489" t="s">
        <v>15566</v>
      </c>
    </row>
    <row r="7434" spans="1:4">
      <c r="A7434" s="489" t="str">
        <f t="shared" si="116"/>
        <v>2311601864訪問リハビリテーション</v>
      </c>
      <c r="B7434" s="489">
        <v>2311601864</v>
      </c>
      <c r="C7434" s="489" t="s">
        <v>2104</v>
      </c>
      <c r="D7434" s="489" t="s">
        <v>15566</v>
      </c>
    </row>
    <row r="7435" spans="1:4">
      <c r="A7435" s="489" t="str">
        <f t="shared" si="116"/>
        <v>2311601864訪問看護</v>
      </c>
      <c r="B7435" s="489">
        <v>2311601864</v>
      </c>
      <c r="C7435" s="489" t="s">
        <v>2102</v>
      </c>
      <c r="D7435" s="489" t="s">
        <v>15566</v>
      </c>
    </row>
    <row r="7436" spans="1:4">
      <c r="A7436" s="489" t="str">
        <f t="shared" si="116"/>
        <v>2311601872介護予防通所リハビリテーション</v>
      </c>
      <c r="B7436" s="489">
        <v>2311601872</v>
      </c>
      <c r="C7436" s="489" t="s">
        <v>2512</v>
      </c>
      <c r="D7436" s="489" t="s">
        <v>15567</v>
      </c>
    </row>
    <row r="7437" spans="1:4">
      <c r="A7437" s="489" t="str">
        <f t="shared" si="116"/>
        <v>2311601872介護予防訪問リハビリテーション</v>
      </c>
      <c r="B7437" s="489">
        <v>2311601872</v>
      </c>
      <c r="C7437" s="489" t="s">
        <v>2108</v>
      </c>
      <c r="D7437" s="489" t="s">
        <v>15567</v>
      </c>
    </row>
    <row r="7438" spans="1:4">
      <c r="A7438" s="489" t="str">
        <f t="shared" si="116"/>
        <v>2311601872介護予防訪問看護</v>
      </c>
      <c r="B7438" s="489">
        <v>2311601872</v>
      </c>
      <c r="C7438" s="489" t="s">
        <v>2103</v>
      </c>
      <c r="D7438" s="489" t="s">
        <v>15567</v>
      </c>
    </row>
    <row r="7439" spans="1:4">
      <c r="A7439" s="489" t="str">
        <f t="shared" si="116"/>
        <v>2311601872通所リハビリテーション</v>
      </c>
      <c r="B7439" s="489">
        <v>2311601872</v>
      </c>
      <c r="C7439" s="489" t="s">
        <v>2511</v>
      </c>
      <c r="D7439" s="489" t="s">
        <v>15567</v>
      </c>
    </row>
    <row r="7440" spans="1:4">
      <c r="A7440" s="489" t="str">
        <f t="shared" si="116"/>
        <v>2311601872訪問リハビリテーション</v>
      </c>
      <c r="B7440" s="489">
        <v>2311601872</v>
      </c>
      <c r="C7440" s="489" t="s">
        <v>2104</v>
      </c>
      <c r="D7440" s="489" t="s">
        <v>15567</v>
      </c>
    </row>
    <row r="7441" spans="1:4">
      <c r="A7441" s="489" t="str">
        <f t="shared" si="116"/>
        <v>2311601872訪問看護</v>
      </c>
      <c r="B7441" s="489">
        <v>2311601872</v>
      </c>
      <c r="C7441" s="489" t="s">
        <v>2102</v>
      </c>
      <c r="D7441" s="489" t="s">
        <v>15567</v>
      </c>
    </row>
    <row r="7442" spans="1:4">
      <c r="A7442" s="489" t="str">
        <f t="shared" si="116"/>
        <v>2311601880介護予防訪問リハビリテーション</v>
      </c>
      <c r="B7442" s="489">
        <v>2311601880</v>
      </c>
      <c r="C7442" s="489" t="s">
        <v>2108</v>
      </c>
      <c r="D7442" s="489" t="s">
        <v>15568</v>
      </c>
    </row>
    <row r="7443" spans="1:4">
      <c r="A7443" s="489" t="str">
        <f t="shared" si="116"/>
        <v>2311601880介護予防訪問看護</v>
      </c>
      <c r="B7443" s="489">
        <v>2311601880</v>
      </c>
      <c r="C7443" s="489" t="s">
        <v>2103</v>
      </c>
      <c r="D7443" s="489" t="s">
        <v>15568</v>
      </c>
    </row>
    <row r="7444" spans="1:4">
      <c r="A7444" s="489" t="str">
        <f t="shared" si="116"/>
        <v>2311601880訪問リハビリテーション</v>
      </c>
      <c r="B7444" s="489">
        <v>2311601880</v>
      </c>
      <c r="C7444" s="489" t="s">
        <v>2104</v>
      </c>
      <c r="D7444" s="489" t="s">
        <v>15568</v>
      </c>
    </row>
    <row r="7445" spans="1:4">
      <c r="A7445" s="489" t="str">
        <f t="shared" si="116"/>
        <v>2311601880訪問看護</v>
      </c>
      <c r="B7445" s="489">
        <v>2311601880</v>
      </c>
      <c r="C7445" s="489" t="s">
        <v>2102</v>
      </c>
      <c r="D7445" s="489" t="s">
        <v>15568</v>
      </c>
    </row>
    <row r="7446" spans="1:4">
      <c r="A7446" s="489" t="str">
        <f t="shared" si="116"/>
        <v>2311601898介護予防訪問リハビリテーション</v>
      </c>
      <c r="B7446" s="489">
        <v>2311601898</v>
      </c>
      <c r="C7446" s="489" t="s">
        <v>2108</v>
      </c>
      <c r="D7446" s="489" t="s">
        <v>15569</v>
      </c>
    </row>
    <row r="7447" spans="1:4">
      <c r="A7447" s="489" t="str">
        <f t="shared" si="116"/>
        <v>2311601898介護予防訪問看護</v>
      </c>
      <c r="B7447" s="489">
        <v>2311601898</v>
      </c>
      <c r="C7447" s="489" t="s">
        <v>2103</v>
      </c>
      <c r="D7447" s="489" t="s">
        <v>15569</v>
      </c>
    </row>
    <row r="7448" spans="1:4">
      <c r="A7448" s="489" t="str">
        <f t="shared" si="116"/>
        <v>2311601898訪問リハビリテーション</v>
      </c>
      <c r="B7448" s="489">
        <v>2311601898</v>
      </c>
      <c r="C7448" s="489" t="s">
        <v>2104</v>
      </c>
      <c r="D7448" s="489" t="s">
        <v>15569</v>
      </c>
    </row>
    <row r="7449" spans="1:4">
      <c r="A7449" s="489" t="str">
        <f t="shared" si="116"/>
        <v>2311601898訪問看護</v>
      </c>
      <c r="B7449" s="489">
        <v>2311601898</v>
      </c>
      <c r="C7449" s="489" t="s">
        <v>2102</v>
      </c>
      <c r="D7449" s="489" t="s">
        <v>15569</v>
      </c>
    </row>
    <row r="7450" spans="1:4">
      <c r="A7450" s="489" t="str">
        <f t="shared" si="116"/>
        <v>2311601955介護予防訪問リハビリテーション</v>
      </c>
      <c r="B7450" s="489">
        <v>2311601955</v>
      </c>
      <c r="C7450" s="489" t="s">
        <v>2108</v>
      </c>
      <c r="D7450" s="489" t="s">
        <v>15570</v>
      </c>
    </row>
    <row r="7451" spans="1:4">
      <c r="A7451" s="489" t="str">
        <f t="shared" si="116"/>
        <v>2311601955介護予防訪問看護</v>
      </c>
      <c r="B7451" s="489">
        <v>2311601955</v>
      </c>
      <c r="C7451" s="489" t="s">
        <v>2103</v>
      </c>
      <c r="D7451" s="489" t="s">
        <v>15570</v>
      </c>
    </row>
    <row r="7452" spans="1:4">
      <c r="A7452" s="489" t="str">
        <f t="shared" si="116"/>
        <v>2311601955訪問リハビリテーション</v>
      </c>
      <c r="B7452" s="489">
        <v>2311601955</v>
      </c>
      <c r="C7452" s="489" t="s">
        <v>2104</v>
      </c>
      <c r="D7452" s="489" t="s">
        <v>15570</v>
      </c>
    </row>
    <row r="7453" spans="1:4">
      <c r="A7453" s="489" t="str">
        <f t="shared" si="116"/>
        <v>2311601955訪問看護</v>
      </c>
      <c r="B7453" s="489">
        <v>2311601955</v>
      </c>
      <c r="C7453" s="489" t="s">
        <v>2102</v>
      </c>
      <c r="D7453" s="489" t="s">
        <v>15570</v>
      </c>
    </row>
    <row r="7454" spans="1:4">
      <c r="A7454" s="489" t="str">
        <f t="shared" si="116"/>
        <v>2311601989介護予防訪問リハビリテーション</v>
      </c>
      <c r="B7454" s="489">
        <v>2311601989</v>
      </c>
      <c r="C7454" s="489" t="s">
        <v>2108</v>
      </c>
      <c r="D7454" s="489" t="s">
        <v>15571</v>
      </c>
    </row>
    <row r="7455" spans="1:4">
      <c r="A7455" s="489" t="str">
        <f t="shared" si="116"/>
        <v>2311601989介護予防訪問看護</v>
      </c>
      <c r="B7455" s="489">
        <v>2311601989</v>
      </c>
      <c r="C7455" s="489" t="s">
        <v>2103</v>
      </c>
      <c r="D7455" s="489" t="s">
        <v>15571</v>
      </c>
    </row>
    <row r="7456" spans="1:4">
      <c r="A7456" s="489" t="str">
        <f t="shared" si="116"/>
        <v>2311601989訪問リハビリテーション</v>
      </c>
      <c r="B7456" s="489">
        <v>2311601989</v>
      </c>
      <c r="C7456" s="489" t="s">
        <v>2104</v>
      </c>
      <c r="D7456" s="489" t="s">
        <v>15571</v>
      </c>
    </row>
    <row r="7457" spans="1:4">
      <c r="A7457" s="489" t="str">
        <f t="shared" si="116"/>
        <v>2311601989訪問看護</v>
      </c>
      <c r="B7457" s="489">
        <v>2311601989</v>
      </c>
      <c r="C7457" s="489" t="s">
        <v>2102</v>
      </c>
      <c r="D7457" s="489" t="s">
        <v>15571</v>
      </c>
    </row>
    <row r="7458" spans="1:4">
      <c r="A7458" s="489" t="str">
        <f t="shared" si="116"/>
        <v>2311602037介護予防通所リハビリテーション</v>
      </c>
      <c r="B7458" s="489">
        <v>2311602037</v>
      </c>
      <c r="C7458" s="489" t="s">
        <v>2512</v>
      </c>
      <c r="D7458" s="489" t="s">
        <v>15572</v>
      </c>
    </row>
    <row r="7459" spans="1:4">
      <c r="A7459" s="489" t="str">
        <f t="shared" si="116"/>
        <v>2311602037介護予防訪問リハビリテーション</v>
      </c>
      <c r="B7459" s="489">
        <v>2311602037</v>
      </c>
      <c r="C7459" s="489" t="s">
        <v>2108</v>
      </c>
      <c r="D7459" s="489" t="s">
        <v>15572</v>
      </c>
    </row>
    <row r="7460" spans="1:4">
      <c r="A7460" s="489" t="str">
        <f t="shared" si="116"/>
        <v>2311602037介護予防訪問看護</v>
      </c>
      <c r="B7460" s="489">
        <v>2311602037</v>
      </c>
      <c r="C7460" s="489" t="s">
        <v>2103</v>
      </c>
      <c r="D7460" s="489" t="s">
        <v>15572</v>
      </c>
    </row>
    <row r="7461" spans="1:4">
      <c r="A7461" s="489" t="str">
        <f t="shared" si="116"/>
        <v>2311602037通所リハビリテーション</v>
      </c>
      <c r="B7461" s="489">
        <v>2311602037</v>
      </c>
      <c r="C7461" s="489" t="s">
        <v>2511</v>
      </c>
      <c r="D7461" s="489" t="s">
        <v>15572</v>
      </c>
    </row>
    <row r="7462" spans="1:4">
      <c r="A7462" s="489" t="str">
        <f t="shared" si="116"/>
        <v>2311602037訪問リハビリテーション</v>
      </c>
      <c r="B7462" s="489">
        <v>2311602037</v>
      </c>
      <c r="C7462" s="489" t="s">
        <v>2104</v>
      </c>
      <c r="D7462" s="489" t="s">
        <v>15572</v>
      </c>
    </row>
    <row r="7463" spans="1:4">
      <c r="A7463" s="489" t="str">
        <f t="shared" si="116"/>
        <v>2311602037訪問看護</v>
      </c>
      <c r="B7463" s="489">
        <v>2311602037</v>
      </c>
      <c r="C7463" s="489" t="s">
        <v>2102</v>
      </c>
      <c r="D7463" s="489" t="s">
        <v>15572</v>
      </c>
    </row>
    <row r="7464" spans="1:4">
      <c r="A7464" s="489" t="str">
        <f t="shared" si="116"/>
        <v>2311602052介護予防訪問リハビリテーション</v>
      </c>
      <c r="B7464" s="489">
        <v>2311602052</v>
      </c>
      <c r="C7464" s="489" t="s">
        <v>2108</v>
      </c>
      <c r="D7464" s="489" t="s">
        <v>15573</v>
      </c>
    </row>
    <row r="7465" spans="1:4">
      <c r="A7465" s="489" t="str">
        <f t="shared" si="116"/>
        <v>2311602052介護予防訪問看護</v>
      </c>
      <c r="B7465" s="489">
        <v>2311602052</v>
      </c>
      <c r="C7465" s="489" t="s">
        <v>2103</v>
      </c>
      <c r="D7465" s="489" t="s">
        <v>15573</v>
      </c>
    </row>
    <row r="7466" spans="1:4">
      <c r="A7466" s="489" t="str">
        <f t="shared" si="116"/>
        <v>2311602052訪問リハビリテーション</v>
      </c>
      <c r="B7466" s="489">
        <v>2311602052</v>
      </c>
      <c r="C7466" s="489" t="s">
        <v>2104</v>
      </c>
      <c r="D7466" s="489" t="s">
        <v>15573</v>
      </c>
    </row>
    <row r="7467" spans="1:4">
      <c r="A7467" s="489" t="str">
        <f t="shared" si="116"/>
        <v>2311602052訪問看護</v>
      </c>
      <c r="B7467" s="489">
        <v>2311602052</v>
      </c>
      <c r="C7467" s="489" t="s">
        <v>2102</v>
      </c>
      <c r="D7467" s="489" t="s">
        <v>15573</v>
      </c>
    </row>
    <row r="7468" spans="1:4">
      <c r="A7468" s="489" t="str">
        <f t="shared" si="116"/>
        <v>2311602060介護予防訪問リハビリテーション</v>
      </c>
      <c r="B7468" s="489">
        <v>2311602060</v>
      </c>
      <c r="C7468" s="489" t="s">
        <v>2108</v>
      </c>
      <c r="D7468" s="489" t="s">
        <v>15574</v>
      </c>
    </row>
    <row r="7469" spans="1:4">
      <c r="A7469" s="489" t="str">
        <f t="shared" si="116"/>
        <v>2311602060介護予防訪問看護</v>
      </c>
      <c r="B7469" s="489">
        <v>2311602060</v>
      </c>
      <c r="C7469" s="489" t="s">
        <v>2103</v>
      </c>
      <c r="D7469" s="489" t="s">
        <v>15574</v>
      </c>
    </row>
    <row r="7470" spans="1:4">
      <c r="A7470" s="489" t="str">
        <f t="shared" si="116"/>
        <v>2311602060訪問リハビリテーション</v>
      </c>
      <c r="B7470" s="489">
        <v>2311602060</v>
      </c>
      <c r="C7470" s="489" t="s">
        <v>2104</v>
      </c>
      <c r="D7470" s="489" t="s">
        <v>15574</v>
      </c>
    </row>
    <row r="7471" spans="1:4">
      <c r="A7471" s="489" t="str">
        <f t="shared" si="116"/>
        <v>2311602060訪問看護</v>
      </c>
      <c r="B7471" s="489">
        <v>2311602060</v>
      </c>
      <c r="C7471" s="489" t="s">
        <v>2102</v>
      </c>
      <c r="D7471" s="489" t="s">
        <v>15574</v>
      </c>
    </row>
    <row r="7472" spans="1:4">
      <c r="A7472" s="489" t="str">
        <f t="shared" si="116"/>
        <v>2311602078介護予防訪問リハビリテーション</v>
      </c>
      <c r="B7472" s="489">
        <v>2311602078</v>
      </c>
      <c r="C7472" s="489" t="s">
        <v>2108</v>
      </c>
      <c r="D7472" s="489" t="s">
        <v>15575</v>
      </c>
    </row>
    <row r="7473" spans="1:4">
      <c r="A7473" s="489" t="str">
        <f t="shared" si="116"/>
        <v>2311602078介護予防訪問看護</v>
      </c>
      <c r="B7473" s="489">
        <v>2311602078</v>
      </c>
      <c r="C7473" s="489" t="s">
        <v>2103</v>
      </c>
      <c r="D7473" s="489" t="s">
        <v>15575</v>
      </c>
    </row>
    <row r="7474" spans="1:4">
      <c r="A7474" s="489" t="str">
        <f t="shared" si="116"/>
        <v>2311602078訪問リハビリテーション</v>
      </c>
      <c r="B7474" s="489">
        <v>2311602078</v>
      </c>
      <c r="C7474" s="489" t="s">
        <v>2104</v>
      </c>
      <c r="D7474" s="489" t="s">
        <v>15575</v>
      </c>
    </row>
    <row r="7475" spans="1:4">
      <c r="A7475" s="489" t="str">
        <f t="shared" si="116"/>
        <v>2311602078訪問看護</v>
      </c>
      <c r="B7475" s="489">
        <v>2311602078</v>
      </c>
      <c r="C7475" s="489" t="s">
        <v>2102</v>
      </c>
      <c r="D7475" s="489" t="s">
        <v>15575</v>
      </c>
    </row>
    <row r="7476" spans="1:4">
      <c r="A7476" s="489" t="str">
        <f t="shared" si="116"/>
        <v>2311602086介護予防訪問リハビリテーション</v>
      </c>
      <c r="B7476" s="489">
        <v>2311602086</v>
      </c>
      <c r="C7476" s="489" t="s">
        <v>2108</v>
      </c>
      <c r="D7476" s="489" t="s">
        <v>15576</v>
      </c>
    </row>
    <row r="7477" spans="1:4">
      <c r="A7477" s="489" t="str">
        <f t="shared" si="116"/>
        <v>2311602086介護予防訪問看護</v>
      </c>
      <c r="B7477" s="489">
        <v>2311602086</v>
      </c>
      <c r="C7477" s="489" t="s">
        <v>2103</v>
      </c>
      <c r="D7477" s="489" t="s">
        <v>15576</v>
      </c>
    </row>
    <row r="7478" spans="1:4">
      <c r="A7478" s="489" t="str">
        <f t="shared" si="116"/>
        <v>2311602086訪問リハビリテーション</v>
      </c>
      <c r="B7478" s="489">
        <v>2311602086</v>
      </c>
      <c r="C7478" s="489" t="s">
        <v>2104</v>
      </c>
      <c r="D7478" s="489" t="s">
        <v>15576</v>
      </c>
    </row>
    <row r="7479" spans="1:4">
      <c r="A7479" s="489" t="str">
        <f t="shared" si="116"/>
        <v>2311602086訪問看護</v>
      </c>
      <c r="B7479" s="489">
        <v>2311602086</v>
      </c>
      <c r="C7479" s="489" t="s">
        <v>2102</v>
      </c>
      <c r="D7479" s="489" t="s">
        <v>15576</v>
      </c>
    </row>
    <row r="7480" spans="1:4">
      <c r="A7480" s="489" t="str">
        <f t="shared" si="116"/>
        <v>2311602110介護予防訪問リハビリテーション</v>
      </c>
      <c r="B7480" s="489">
        <v>2311602110</v>
      </c>
      <c r="C7480" s="489" t="s">
        <v>2108</v>
      </c>
      <c r="D7480" s="489" t="s">
        <v>15577</v>
      </c>
    </row>
    <row r="7481" spans="1:4">
      <c r="A7481" s="489" t="str">
        <f t="shared" si="116"/>
        <v>2311602110介護予防訪問看護</v>
      </c>
      <c r="B7481" s="489">
        <v>2311602110</v>
      </c>
      <c r="C7481" s="489" t="s">
        <v>2103</v>
      </c>
      <c r="D7481" s="489" t="s">
        <v>15577</v>
      </c>
    </row>
    <row r="7482" spans="1:4">
      <c r="A7482" s="489" t="str">
        <f t="shared" si="116"/>
        <v>2311602110訪問リハビリテーション</v>
      </c>
      <c r="B7482" s="489">
        <v>2311602110</v>
      </c>
      <c r="C7482" s="489" t="s">
        <v>2104</v>
      </c>
      <c r="D7482" s="489" t="s">
        <v>15577</v>
      </c>
    </row>
    <row r="7483" spans="1:4">
      <c r="A7483" s="489" t="str">
        <f t="shared" si="116"/>
        <v>2311602110訪問看護</v>
      </c>
      <c r="B7483" s="489">
        <v>2311602110</v>
      </c>
      <c r="C7483" s="489" t="s">
        <v>2102</v>
      </c>
      <c r="D7483" s="489" t="s">
        <v>15577</v>
      </c>
    </row>
    <row r="7484" spans="1:4">
      <c r="A7484" s="489" t="str">
        <f t="shared" si="116"/>
        <v>2311602128介護予防訪問リハビリテーション</v>
      </c>
      <c r="B7484" s="489">
        <v>2311602128</v>
      </c>
      <c r="C7484" s="489" t="s">
        <v>2108</v>
      </c>
      <c r="D7484" s="489" t="s">
        <v>15578</v>
      </c>
    </row>
    <row r="7485" spans="1:4">
      <c r="A7485" s="489" t="str">
        <f t="shared" si="116"/>
        <v>2311602128介護予防訪問看護</v>
      </c>
      <c r="B7485" s="489">
        <v>2311602128</v>
      </c>
      <c r="C7485" s="489" t="s">
        <v>2103</v>
      </c>
      <c r="D7485" s="489" t="s">
        <v>15578</v>
      </c>
    </row>
    <row r="7486" spans="1:4">
      <c r="A7486" s="489" t="str">
        <f t="shared" si="116"/>
        <v>2311602128訪問リハビリテーション</v>
      </c>
      <c r="B7486" s="489">
        <v>2311602128</v>
      </c>
      <c r="C7486" s="489" t="s">
        <v>2104</v>
      </c>
      <c r="D7486" s="489" t="s">
        <v>15578</v>
      </c>
    </row>
    <row r="7487" spans="1:4">
      <c r="A7487" s="489" t="str">
        <f t="shared" si="116"/>
        <v>2311602128訪問看護</v>
      </c>
      <c r="B7487" s="489">
        <v>2311602128</v>
      </c>
      <c r="C7487" s="489" t="s">
        <v>2102</v>
      </c>
      <c r="D7487" s="489" t="s">
        <v>15578</v>
      </c>
    </row>
    <row r="7488" spans="1:4">
      <c r="A7488" s="489" t="str">
        <f t="shared" si="116"/>
        <v>2311602177介護予防訪問リハビリテーション</v>
      </c>
      <c r="B7488" s="489">
        <v>2311602177</v>
      </c>
      <c r="C7488" s="489" t="s">
        <v>2108</v>
      </c>
      <c r="D7488" s="489" t="s">
        <v>15579</v>
      </c>
    </row>
    <row r="7489" spans="1:4">
      <c r="A7489" s="489" t="str">
        <f t="shared" si="116"/>
        <v>2311602177介護予防訪問看護</v>
      </c>
      <c r="B7489" s="489">
        <v>2311602177</v>
      </c>
      <c r="C7489" s="489" t="s">
        <v>2103</v>
      </c>
      <c r="D7489" s="489" t="s">
        <v>15579</v>
      </c>
    </row>
    <row r="7490" spans="1:4">
      <c r="A7490" s="489" t="str">
        <f t="shared" ref="A7490:A7553" si="117">B7490&amp;C7490</f>
        <v>2311602177訪問リハビリテーション</v>
      </c>
      <c r="B7490" s="489">
        <v>2311602177</v>
      </c>
      <c r="C7490" s="489" t="s">
        <v>2104</v>
      </c>
      <c r="D7490" s="489" t="s">
        <v>15579</v>
      </c>
    </row>
    <row r="7491" spans="1:4">
      <c r="A7491" s="489" t="str">
        <f t="shared" si="117"/>
        <v>2311602177訪問看護</v>
      </c>
      <c r="B7491" s="489">
        <v>2311602177</v>
      </c>
      <c r="C7491" s="489" t="s">
        <v>2102</v>
      </c>
      <c r="D7491" s="489" t="s">
        <v>15579</v>
      </c>
    </row>
    <row r="7492" spans="1:4">
      <c r="A7492" s="489" t="str">
        <f t="shared" si="117"/>
        <v>2311602219介護予防訪問リハビリテーション</v>
      </c>
      <c r="B7492" s="489">
        <v>2311602219</v>
      </c>
      <c r="C7492" s="489" t="s">
        <v>2108</v>
      </c>
      <c r="D7492" s="489" t="s">
        <v>15580</v>
      </c>
    </row>
    <row r="7493" spans="1:4">
      <c r="A7493" s="489" t="str">
        <f t="shared" si="117"/>
        <v>2311602219介護予防訪問看護</v>
      </c>
      <c r="B7493" s="489">
        <v>2311602219</v>
      </c>
      <c r="C7493" s="489" t="s">
        <v>2103</v>
      </c>
      <c r="D7493" s="489" t="s">
        <v>15580</v>
      </c>
    </row>
    <row r="7494" spans="1:4">
      <c r="A7494" s="489" t="str">
        <f t="shared" si="117"/>
        <v>2311602219訪問リハビリテーション</v>
      </c>
      <c r="B7494" s="489">
        <v>2311602219</v>
      </c>
      <c r="C7494" s="489" t="s">
        <v>2104</v>
      </c>
      <c r="D7494" s="489" t="s">
        <v>15580</v>
      </c>
    </row>
    <row r="7495" spans="1:4">
      <c r="A7495" s="489" t="str">
        <f t="shared" si="117"/>
        <v>2311602219訪問看護</v>
      </c>
      <c r="B7495" s="489">
        <v>2311602219</v>
      </c>
      <c r="C7495" s="489" t="s">
        <v>2102</v>
      </c>
      <c r="D7495" s="489" t="s">
        <v>15580</v>
      </c>
    </row>
    <row r="7496" spans="1:4">
      <c r="A7496" s="489" t="str">
        <f t="shared" si="117"/>
        <v>2311602227介護予防訪問リハビリテーション</v>
      </c>
      <c r="B7496" s="489">
        <v>2311602227</v>
      </c>
      <c r="C7496" s="489" t="s">
        <v>2108</v>
      </c>
      <c r="D7496" s="489" t="s">
        <v>15581</v>
      </c>
    </row>
    <row r="7497" spans="1:4">
      <c r="A7497" s="489" t="str">
        <f t="shared" si="117"/>
        <v>2311602227介護予防訪問看護</v>
      </c>
      <c r="B7497" s="489">
        <v>2311602227</v>
      </c>
      <c r="C7497" s="489" t="s">
        <v>2103</v>
      </c>
      <c r="D7497" s="489" t="s">
        <v>15581</v>
      </c>
    </row>
    <row r="7498" spans="1:4">
      <c r="A7498" s="489" t="str">
        <f t="shared" si="117"/>
        <v>2311602227訪問リハビリテーション</v>
      </c>
      <c r="B7498" s="489">
        <v>2311602227</v>
      </c>
      <c r="C7498" s="489" t="s">
        <v>2104</v>
      </c>
      <c r="D7498" s="489" t="s">
        <v>15581</v>
      </c>
    </row>
    <row r="7499" spans="1:4">
      <c r="A7499" s="489" t="str">
        <f t="shared" si="117"/>
        <v>2311602227訪問看護</v>
      </c>
      <c r="B7499" s="489">
        <v>2311602227</v>
      </c>
      <c r="C7499" s="489" t="s">
        <v>2102</v>
      </c>
      <c r="D7499" s="489" t="s">
        <v>15581</v>
      </c>
    </row>
    <row r="7500" spans="1:4">
      <c r="A7500" s="489" t="str">
        <f t="shared" si="117"/>
        <v>2311602235介護予防訪問リハビリテーション</v>
      </c>
      <c r="B7500" s="489">
        <v>2311602235</v>
      </c>
      <c r="C7500" s="489" t="s">
        <v>2108</v>
      </c>
      <c r="D7500" s="489" t="s">
        <v>15582</v>
      </c>
    </row>
    <row r="7501" spans="1:4">
      <c r="A7501" s="489" t="str">
        <f t="shared" si="117"/>
        <v>2311602235介護予防訪問看護</v>
      </c>
      <c r="B7501" s="489">
        <v>2311602235</v>
      </c>
      <c r="C7501" s="489" t="s">
        <v>2103</v>
      </c>
      <c r="D7501" s="489" t="s">
        <v>15582</v>
      </c>
    </row>
    <row r="7502" spans="1:4">
      <c r="A7502" s="489" t="str">
        <f t="shared" si="117"/>
        <v>2311602235訪問リハビリテーション</v>
      </c>
      <c r="B7502" s="489">
        <v>2311602235</v>
      </c>
      <c r="C7502" s="489" t="s">
        <v>2104</v>
      </c>
      <c r="D7502" s="489" t="s">
        <v>15582</v>
      </c>
    </row>
    <row r="7503" spans="1:4">
      <c r="A7503" s="489" t="str">
        <f t="shared" si="117"/>
        <v>2311602235訪問看護</v>
      </c>
      <c r="B7503" s="489">
        <v>2311602235</v>
      </c>
      <c r="C7503" s="489" t="s">
        <v>2102</v>
      </c>
      <c r="D7503" s="489" t="s">
        <v>15582</v>
      </c>
    </row>
    <row r="7504" spans="1:4">
      <c r="A7504" s="489" t="str">
        <f t="shared" si="117"/>
        <v>2311602284介護予防訪問リハビリテーション</v>
      </c>
      <c r="B7504" s="489">
        <v>2311602284</v>
      </c>
      <c r="C7504" s="489" t="s">
        <v>2108</v>
      </c>
      <c r="D7504" s="489" t="s">
        <v>15583</v>
      </c>
    </row>
    <row r="7505" spans="1:4">
      <c r="A7505" s="489" t="str">
        <f t="shared" si="117"/>
        <v>2311602284介護予防訪問看護</v>
      </c>
      <c r="B7505" s="489">
        <v>2311602284</v>
      </c>
      <c r="C7505" s="489" t="s">
        <v>2103</v>
      </c>
      <c r="D7505" s="489" t="s">
        <v>15583</v>
      </c>
    </row>
    <row r="7506" spans="1:4">
      <c r="A7506" s="489" t="str">
        <f t="shared" si="117"/>
        <v>2311602284訪問リハビリテーション</v>
      </c>
      <c r="B7506" s="489">
        <v>2311602284</v>
      </c>
      <c r="C7506" s="489" t="s">
        <v>2104</v>
      </c>
      <c r="D7506" s="489" t="s">
        <v>15583</v>
      </c>
    </row>
    <row r="7507" spans="1:4">
      <c r="A7507" s="489" t="str">
        <f t="shared" si="117"/>
        <v>2311602284訪問看護</v>
      </c>
      <c r="B7507" s="489">
        <v>2311602284</v>
      </c>
      <c r="C7507" s="489" t="s">
        <v>2102</v>
      </c>
      <c r="D7507" s="489" t="s">
        <v>15583</v>
      </c>
    </row>
    <row r="7508" spans="1:4">
      <c r="A7508" s="489" t="str">
        <f t="shared" si="117"/>
        <v>2311602292介護予防訪問リハビリテーション</v>
      </c>
      <c r="B7508" s="489">
        <v>2311602292</v>
      </c>
      <c r="C7508" s="489" t="s">
        <v>2108</v>
      </c>
      <c r="D7508" s="489" t="s">
        <v>15584</v>
      </c>
    </row>
    <row r="7509" spans="1:4">
      <c r="A7509" s="489" t="str">
        <f t="shared" si="117"/>
        <v>2311602292介護予防訪問看護</v>
      </c>
      <c r="B7509" s="489">
        <v>2311602292</v>
      </c>
      <c r="C7509" s="489" t="s">
        <v>2103</v>
      </c>
      <c r="D7509" s="489" t="s">
        <v>15584</v>
      </c>
    </row>
    <row r="7510" spans="1:4">
      <c r="A7510" s="489" t="str">
        <f t="shared" si="117"/>
        <v>2311602292訪問リハビリテーション</v>
      </c>
      <c r="B7510" s="489">
        <v>2311602292</v>
      </c>
      <c r="C7510" s="489" t="s">
        <v>2104</v>
      </c>
      <c r="D7510" s="489" t="s">
        <v>15584</v>
      </c>
    </row>
    <row r="7511" spans="1:4">
      <c r="A7511" s="489" t="str">
        <f t="shared" si="117"/>
        <v>2311602292訪問看護</v>
      </c>
      <c r="B7511" s="489">
        <v>2311602292</v>
      </c>
      <c r="C7511" s="489" t="s">
        <v>2102</v>
      </c>
      <c r="D7511" s="489" t="s">
        <v>15584</v>
      </c>
    </row>
    <row r="7512" spans="1:4">
      <c r="A7512" s="489" t="str">
        <f t="shared" si="117"/>
        <v>2311602300介護予防訪問リハビリテーション</v>
      </c>
      <c r="B7512" s="489">
        <v>2311602300</v>
      </c>
      <c r="C7512" s="489" t="s">
        <v>2108</v>
      </c>
      <c r="D7512" s="489" t="s">
        <v>15585</v>
      </c>
    </row>
    <row r="7513" spans="1:4">
      <c r="A7513" s="489" t="str">
        <f t="shared" si="117"/>
        <v>2311602300介護予防訪問看護</v>
      </c>
      <c r="B7513" s="489">
        <v>2311602300</v>
      </c>
      <c r="C7513" s="489" t="s">
        <v>2103</v>
      </c>
      <c r="D7513" s="489" t="s">
        <v>15585</v>
      </c>
    </row>
    <row r="7514" spans="1:4">
      <c r="A7514" s="489" t="str">
        <f t="shared" si="117"/>
        <v>2311602300訪問リハビリテーション</v>
      </c>
      <c r="B7514" s="489">
        <v>2311602300</v>
      </c>
      <c r="C7514" s="489" t="s">
        <v>2104</v>
      </c>
      <c r="D7514" s="489" t="s">
        <v>15585</v>
      </c>
    </row>
    <row r="7515" spans="1:4">
      <c r="A7515" s="489" t="str">
        <f t="shared" si="117"/>
        <v>2311602300訪問看護</v>
      </c>
      <c r="B7515" s="489">
        <v>2311602300</v>
      </c>
      <c r="C7515" s="489" t="s">
        <v>2102</v>
      </c>
      <c r="D7515" s="489" t="s">
        <v>15585</v>
      </c>
    </row>
    <row r="7516" spans="1:4">
      <c r="A7516" s="489" t="str">
        <f t="shared" si="117"/>
        <v>2311602326介護予防訪問リハビリテーション</v>
      </c>
      <c r="B7516" s="489">
        <v>2311602326</v>
      </c>
      <c r="C7516" s="489" t="s">
        <v>2108</v>
      </c>
      <c r="D7516" s="489" t="s">
        <v>15586</v>
      </c>
    </row>
    <row r="7517" spans="1:4">
      <c r="A7517" s="489" t="str">
        <f t="shared" si="117"/>
        <v>2311602326介護予防訪問看護</v>
      </c>
      <c r="B7517" s="489">
        <v>2311602326</v>
      </c>
      <c r="C7517" s="489" t="s">
        <v>2103</v>
      </c>
      <c r="D7517" s="489" t="s">
        <v>15586</v>
      </c>
    </row>
    <row r="7518" spans="1:4">
      <c r="A7518" s="489" t="str">
        <f t="shared" si="117"/>
        <v>2311602326訪問リハビリテーション</v>
      </c>
      <c r="B7518" s="489">
        <v>2311602326</v>
      </c>
      <c r="C7518" s="489" t="s">
        <v>2104</v>
      </c>
      <c r="D7518" s="489" t="s">
        <v>15586</v>
      </c>
    </row>
    <row r="7519" spans="1:4">
      <c r="A7519" s="489" t="str">
        <f t="shared" si="117"/>
        <v>2311602326訪問看護</v>
      </c>
      <c r="B7519" s="489">
        <v>2311602326</v>
      </c>
      <c r="C7519" s="489" t="s">
        <v>2102</v>
      </c>
      <c r="D7519" s="489" t="s">
        <v>15586</v>
      </c>
    </row>
    <row r="7520" spans="1:4">
      <c r="A7520" s="489" t="str">
        <f t="shared" si="117"/>
        <v>2311602367介護予防訪問リハビリテーション</v>
      </c>
      <c r="B7520" s="489">
        <v>2311602367</v>
      </c>
      <c r="C7520" s="489" t="s">
        <v>2108</v>
      </c>
      <c r="D7520" s="489" t="s">
        <v>15587</v>
      </c>
    </row>
    <row r="7521" spans="1:4">
      <c r="A7521" s="489" t="str">
        <f t="shared" si="117"/>
        <v>2311602367介護予防訪問看護</v>
      </c>
      <c r="B7521" s="489">
        <v>2311602367</v>
      </c>
      <c r="C7521" s="489" t="s">
        <v>2103</v>
      </c>
      <c r="D7521" s="489" t="s">
        <v>15587</v>
      </c>
    </row>
    <row r="7522" spans="1:4">
      <c r="A7522" s="489" t="str">
        <f t="shared" si="117"/>
        <v>2311602367訪問リハビリテーション</v>
      </c>
      <c r="B7522" s="489">
        <v>2311602367</v>
      </c>
      <c r="C7522" s="489" t="s">
        <v>2104</v>
      </c>
      <c r="D7522" s="489" t="s">
        <v>15587</v>
      </c>
    </row>
    <row r="7523" spans="1:4">
      <c r="A7523" s="489" t="str">
        <f t="shared" si="117"/>
        <v>2311602367訪問看護</v>
      </c>
      <c r="B7523" s="489">
        <v>2311602367</v>
      </c>
      <c r="C7523" s="489" t="s">
        <v>2102</v>
      </c>
      <c r="D7523" s="489" t="s">
        <v>15587</v>
      </c>
    </row>
    <row r="7524" spans="1:4">
      <c r="A7524" s="489" t="str">
        <f t="shared" si="117"/>
        <v>2311602383介護予防通所リハビリテーション</v>
      </c>
      <c r="B7524" s="489">
        <v>2311602383</v>
      </c>
      <c r="C7524" s="489" t="s">
        <v>2512</v>
      </c>
      <c r="D7524" s="489" t="s">
        <v>15588</v>
      </c>
    </row>
    <row r="7525" spans="1:4">
      <c r="A7525" s="489" t="str">
        <f t="shared" si="117"/>
        <v>2311602383介護予防通所リハビリテーション</v>
      </c>
      <c r="B7525" s="489">
        <v>2311602383</v>
      </c>
      <c r="C7525" s="489" t="s">
        <v>2512</v>
      </c>
      <c r="D7525" s="489" t="s">
        <v>15588</v>
      </c>
    </row>
    <row r="7526" spans="1:4">
      <c r="A7526" s="489" t="str">
        <f t="shared" si="117"/>
        <v>2311602383介護予防訪問リハビリテーション</v>
      </c>
      <c r="B7526" s="489">
        <v>2311602383</v>
      </c>
      <c r="C7526" s="489" t="s">
        <v>2108</v>
      </c>
      <c r="D7526" s="489" t="s">
        <v>15588</v>
      </c>
    </row>
    <row r="7527" spans="1:4">
      <c r="A7527" s="489" t="str">
        <f t="shared" si="117"/>
        <v>2311602383介護予防訪問看護</v>
      </c>
      <c r="B7527" s="489">
        <v>2311602383</v>
      </c>
      <c r="C7527" s="489" t="s">
        <v>2103</v>
      </c>
      <c r="D7527" s="489" t="s">
        <v>15588</v>
      </c>
    </row>
    <row r="7528" spans="1:4">
      <c r="A7528" s="489" t="str">
        <f t="shared" si="117"/>
        <v>2311602383通所リハビリテーション</v>
      </c>
      <c r="B7528" s="489">
        <v>2311602383</v>
      </c>
      <c r="C7528" s="489" t="s">
        <v>2511</v>
      </c>
      <c r="D7528" s="489" t="s">
        <v>15588</v>
      </c>
    </row>
    <row r="7529" spans="1:4">
      <c r="A7529" s="489" t="str">
        <f t="shared" si="117"/>
        <v>2311602383通所リハビリテーション</v>
      </c>
      <c r="B7529" s="489">
        <v>2311602383</v>
      </c>
      <c r="C7529" s="489" t="s">
        <v>2511</v>
      </c>
      <c r="D7529" s="489" t="s">
        <v>15588</v>
      </c>
    </row>
    <row r="7530" spans="1:4">
      <c r="A7530" s="489" t="str">
        <f t="shared" si="117"/>
        <v>2311602383訪問リハビリテーション</v>
      </c>
      <c r="B7530" s="489">
        <v>2311602383</v>
      </c>
      <c r="C7530" s="489" t="s">
        <v>2104</v>
      </c>
      <c r="D7530" s="489" t="s">
        <v>15588</v>
      </c>
    </row>
    <row r="7531" spans="1:4">
      <c r="A7531" s="489" t="str">
        <f t="shared" si="117"/>
        <v>2311602383訪問看護</v>
      </c>
      <c r="B7531" s="489">
        <v>2311602383</v>
      </c>
      <c r="C7531" s="489" t="s">
        <v>2102</v>
      </c>
      <c r="D7531" s="489" t="s">
        <v>15588</v>
      </c>
    </row>
    <row r="7532" spans="1:4">
      <c r="A7532" s="489" t="str">
        <f t="shared" si="117"/>
        <v>2311602417介護予防訪問リハビリテーション</v>
      </c>
      <c r="B7532" s="489">
        <v>2311602417</v>
      </c>
      <c r="C7532" s="489" t="s">
        <v>2108</v>
      </c>
      <c r="D7532" s="489" t="s">
        <v>15589</v>
      </c>
    </row>
    <row r="7533" spans="1:4">
      <c r="A7533" s="489" t="str">
        <f t="shared" si="117"/>
        <v>2311602417介護予防訪問看護</v>
      </c>
      <c r="B7533" s="489">
        <v>2311602417</v>
      </c>
      <c r="C7533" s="489" t="s">
        <v>2103</v>
      </c>
      <c r="D7533" s="489" t="s">
        <v>15589</v>
      </c>
    </row>
    <row r="7534" spans="1:4">
      <c r="A7534" s="489" t="str">
        <f t="shared" si="117"/>
        <v>2311602417訪問リハビリテーション</v>
      </c>
      <c r="B7534" s="489">
        <v>2311602417</v>
      </c>
      <c r="C7534" s="489" t="s">
        <v>2104</v>
      </c>
      <c r="D7534" s="489" t="s">
        <v>15589</v>
      </c>
    </row>
    <row r="7535" spans="1:4">
      <c r="A7535" s="489" t="str">
        <f t="shared" si="117"/>
        <v>2311602417訪問看護</v>
      </c>
      <c r="B7535" s="489">
        <v>2311602417</v>
      </c>
      <c r="C7535" s="489" t="s">
        <v>2102</v>
      </c>
      <c r="D7535" s="489" t="s">
        <v>15589</v>
      </c>
    </row>
    <row r="7536" spans="1:4">
      <c r="A7536" s="489" t="str">
        <f t="shared" si="117"/>
        <v>2311602425介護予防訪問リハビリテーション</v>
      </c>
      <c r="B7536" s="489">
        <v>2311602425</v>
      </c>
      <c r="C7536" s="489" t="s">
        <v>2108</v>
      </c>
      <c r="D7536" s="489" t="s">
        <v>15590</v>
      </c>
    </row>
    <row r="7537" spans="1:4">
      <c r="A7537" s="489" t="str">
        <f t="shared" si="117"/>
        <v>2311602425介護予防訪問看護</v>
      </c>
      <c r="B7537" s="489">
        <v>2311602425</v>
      </c>
      <c r="C7537" s="489" t="s">
        <v>2103</v>
      </c>
      <c r="D7537" s="489" t="s">
        <v>15590</v>
      </c>
    </row>
    <row r="7538" spans="1:4">
      <c r="A7538" s="489" t="str">
        <f t="shared" si="117"/>
        <v>2311602425訪問リハビリテーション</v>
      </c>
      <c r="B7538" s="489">
        <v>2311602425</v>
      </c>
      <c r="C7538" s="489" t="s">
        <v>2104</v>
      </c>
      <c r="D7538" s="489" t="s">
        <v>15590</v>
      </c>
    </row>
    <row r="7539" spans="1:4">
      <c r="A7539" s="489" t="str">
        <f t="shared" si="117"/>
        <v>2311602425訪問看護</v>
      </c>
      <c r="B7539" s="489">
        <v>2311602425</v>
      </c>
      <c r="C7539" s="489" t="s">
        <v>2102</v>
      </c>
      <c r="D7539" s="489" t="s">
        <v>15590</v>
      </c>
    </row>
    <row r="7540" spans="1:4">
      <c r="A7540" s="489" t="str">
        <f t="shared" si="117"/>
        <v>2311602441介護予防訪問リハビリテーション</v>
      </c>
      <c r="B7540" s="489">
        <v>2311602441</v>
      </c>
      <c r="C7540" s="489" t="s">
        <v>2108</v>
      </c>
      <c r="D7540" s="489" t="s">
        <v>15591</v>
      </c>
    </row>
    <row r="7541" spans="1:4">
      <c r="A7541" s="489" t="str">
        <f t="shared" si="117"/>
        <v>2311602441介護予防訪問看護</v>
      </c>
      <c r="B7541" s="489">
        <v>2311602441</v>
      </c>
      <c r="C7541" s="489" t="s">
        <v>2103</v>
      </c>
      <c r="D7541" s="489" t="s">
        <v>15591</v>
      </c>
    </row>
    <row r="7542" spans="1:4">
      <c r="A7542" s="489" t="str">
        <f t="shared" si="117"/>
        <v>2311602441訪問リハビリテーション</v>
      </c>
      <c r="B7542" s="489">
        <v>2311602441</v>
      </c>
      <c r="C7542" s="489" t="s">
        <v>2104</v>
      </c>
      <c r="D7542" s="489" t="s">
        <v>15591</v>
      </c>
    </row>
    <row r="7543" spans="1:4">
      <c r="A7543" s="489" t="str">
        <f t="shared" si="117"/>
        <v>2311602441訪問看護</v>
      </c>
      <c r="B7543" s="489">
        <v>2311602441</v>
      </c>
      <c r="C7543" s="489" t="s">
        <v>2102</v>
      </c>
      <c r="D7543" s="489" t="s">
        <v>15591</v>
      </c>
    </row>
    <row r="7544" spans="1:4">
      <c r="A7544" s="489" t="str">
        <f t="shared" si="117"/>
        <v>2311602458介護予防訪問リハビリテーション</v>
      </c>
      <c r="B7544" s="489">
        <v>2311602458</v>
      </c>
      <c r="C7544" s="489" t="s">
        <v>2108</v>
      </c>
      <c r="D7544" s="489" t="s">
        <v>15592</v>
      </c>
    </row>
    <row r="7545" spans="1:4">
      <c r="A7545" s="489" t="str">
        <f t="shared" si="117"/>
        <v>2311602458介護予防訪問看護</v>
      </c>
      <c r="B7545" s="489">
        <v>2311602458</v>
      </c>
      <c r="C7545" s="489" t="s">
        <v>2103</v>
      </c>
      <c r="D7545" s="489" t="s">
        <v>15592</v>
      </c>
    </row>
    <row r="7546" spans="1:4">
      <c r="A7546" s="489" t="str">
        <f t="shared" si="117"/>
        <v>2311602458訪問リハビリテーション</v>
      </c>
      <c r="B7546" s="489">
        <v>2311602458</v>
      </c>
      <c r="C7546" s="489" t="s">
        <v>2104</v>
      </c>
      <c r="D7546" s="489" t="s">
        <v>15592</v>
      </c>
    </row>
    <row r="7547" spans="1:4">
      <c r="A7547" s="489" t="str">
        <f t="shared" si="117"/>
        <v>2311602458訪問看護</v>
      </c>
      <c r="B7547" s="489">
        <v>2311602458</v>
      </c>
      <c r="C7547" s="489" t="s">
        <v>2102</v>
      </c>
      <c r="D7547" s="489" t="s">
        <v>15592</v>
      </c>
    </row>
    <row r="7548" spans="1:4">
      <c r="A7548" s="489" t="str">
        <f t="shared" si="117"/>
        <v>2311602466介護予防訪問リハビリテーション</v>
      </c>
      <c r="B7548" s="489">
        <v>2311602466</v>
      </c>
      <c r="C7548" s="489" t="s">
        <v>2108</v>
      </c>
      <c r="D7548" s="489" t="s">
        <v>15593</v>
      </c>
    </row>
    <row r="7549" spans="1:4">
      <c r="A7549" s="489" t="str">
        <f t="shared" si="117"/>
        <v>2311602466介護予防訪問看護</v>
      </c>
      <c r="B7549" s="489">
        <v>2311602466</v>
      </c>
      <c r="C7549" s="489" t="s">
        <v>2103</v>
      </c>
      <c r="D7549" s="489" t="s">
        <v>15593</v>
      </c>
    </row>
    <row r="7550" spans="1:4">
      <c r="A7550" s="489" t="str">
        <f t="shared" si="117"/>
        <v>2311602466訪問リハビリテーション</v>
      </c>
      <c r="B7550" s="489">
        <v>2311602466</v>
      </c>
      <c r="C7550" s="489" t="s">
        <v>2104</v>
      </c>
      <c r="D7550" s="489" t="s">
        <v>15593</v>
      </c>
    </row>
    <row r="7551" spans="1:4">
      <c r="A7551" s="489" t="str">
        <f t="shared" si="117"/>
        <v>2311602466訪問看護</v>
      </c>
      <c r="B7551" s="489">
        <v>2311602466</v>
      </c>
      <c r="C7551" s="489" t="s">
        <v>2102</v>
      </c>
      <c r="D7551" s="489" t="s">
        <v>15593</v>
      </c>
    </row>
    <row r="7552" spans="1:4">
      <c r="A7552" s="489" t="str">
        <f t="shared" si="117"/>
        <v>2311602474介護予防訪問リハビリテーション</v>
      </c>
      <c r="B7552" s="489">
        <v>2311602474</v>
      </c>
      <c r="C7552" s="489" t="s">
        <v>2108</v>
      </c>
      <c r="D7552" s="489" t="s">
        <v>15594</v>
      </c>
    </row>
    <row r="7553" spans="1:4">
      <c r="A7553" s="489" t="str">
        <f t="shared" si="117"/>
        <v>2311602474介護予防訪問看護</v>
      </c>
      <c r="B7553" s="489">
        <v>2311602474</v>
      </c>
      <c r="C7553" s="489" t="s">
        <v>2103</v>
      </c>
      <c r="D7553" s="489" t="s">
        <v>15594</v>
      </c>
    </row>
    <row r="7554" spans="1:4">
      <c r="A7554" s="489" t="str">
        <f t="shared" ref="A7554:A7617" si="118">B7554&amp;C7554</f>
        <v>2311602474訪問リハビリテーション</v>
      </c>
      <c r="B7554" s="489">
        <v>2311602474</v>
      </c>
      <c r="C7554" s="489" t="s">
        <v>2104</v>
      </c>
      <c r="D7554" s="489" t="s">
        <v>15594</v>
      </c>
    </row>
    <row r="7555" spans="1:4">
      <c r="A7555" s="489" t="str">
        <f t="shared" si="118"/>
        <v>2311602474訪問看護</v>
      </c>
      <c r="B7555" s="489">
        <v>2311602474</v>
      </c>
      <c r="C7555" s="489" t="s">
        <v>2102</v>
      </c>
      <c r="D7555" s="489" t="s">
        <v>15594</v>
      </c>
    </row>
    <row r="7556" spans="1:4">
      <c r="A7556" s="489" t="str">
        <f t="shared" si="118"/>
        <v>2311602516介護予防訪問リハビリテーション</v>
      </c>
      <c r="B7556" s="489">
        <v>2311602516</v>
      </c>
      <c r="C7556" s="489" t="s">
        <v>2108</v>
      </c>
      <c r="D7556" s="489" t="s">
        <v>15595</v>
      </c>
    </row>
    <row r="7557" spans="1:4">
      <c r="A7557" s="489" t="str">
        <f t="shared" si="118"/>
        <v>2311602516介護予防訪問看護</v>
      </c>
      <c r="B7557" s="489">
        <v>2311602516</v>
      </c>
      <c r="C7557" s="489" t="s">
        <v>2103</v>
      </c>
      <c r="D7557" s="489" t="s">
        <v>15595</v>
      </c>
    </row>
    <row r="7558" spans="1:4">
      <c r="A7558" s="489" t="str">
        <f t="shared" si="118"/>
        <v>2311602516訪問リハビリテーション</v>
      </c>
      <c r="B7558" s="489">
        <v>2311602516</v>
      </c>
      <c r="C7558" s="489" t="s">
        <v>2104</v>
      </c>
      <c r="D7558" s="489" t="s">
        <v>15595</v>
      </c>
    </row>
    <row r="7559" spans="1:4">
      <c r="A7559" s="489" t="str">
        <f t="shared" si="118"/>
        <v>2311602516訪問看護</v>
      </c>
      <c r="B7559" s="489">
        <v>2311602516</v>
      </c>
      <c r="C7559" s="489" t="s">
        <v>2102</v>
      </c>
      <c r="D7559" s="489" t="s">
        <v>15595</v>
      </c>
    </row>
    <row r="7560" spans="1:4">
      <c r="A7560" s="489" t="str">
        <f t="shared" si="118"/>
        <v>2311602532介護予防訪問リハビリテーション</v>
      </c>
      <c r="B7560" s="489">
        <v>2311602532</v>
      </c>
      <c r="C7560" s="489" t="s">
        <v>2108</v>
      </c>
      <c r="D7560" s="489" t="s">
        <v>15596</v>
      </c>
    </row>
    <row r="7561" spans="1:4">
      <c r="A7561" s="489" t="str">
        <f t="shared" si="118"/>
        <v>2311602532介護予防訪問看護</v>
      </c>
      <c r="B7561" s="489">
        <v>2311602532</v>
      </c>
      <c r="C7561" s="489" t="s">
        <v>2103</v>
      </c>
      <c r="D7561" s="489" t="s">
        <v>15596</v>
      </c>
    </row>
    <row r="7562" spans="1:4">
      <c r="A7562" s="489" t="str">
        <f t="shared" si="118"/>
        <v>2311602532訪問リハビリテーション</v>
      </c>
      <c r="B7562" s="489">
        <v>2311602532</v>
      </c>
      <c r="C7562" s="489" t="s">
        <v>2104</v>
      </c>
      <c r="D7562" s="489" t="s">
        <v>15596</v>
      </c>
    </row>
    <row r="7563" spans="1:4">
      <c r="A7563" s="489" t="str">
        <f t="shared" si="118"/>
        <v>2311602532訪問看護</v>
      </c>
      <c r="B7563" s="489">
        <v>2311602532</v>
      </c>
      <c r="C7563" s="489" t="s">
        <v>2102</v>
      </c>
      <c r="D7563" s="489" t="s">
        <v>15596</v>
      </c>
    </row>
    <row r="7564" spans="1:4">
      <c r="A7564" s="489" t="str">
        <f t="shared" si="118"/>
        <v>2311602557介護予防訪問リハビリテーション</v>
      </c>
      <c r="B7564" s="489">
        <v>2311602557</v>
      </c>
      <c r="C7564" s="489" t="s">
        <v>2108</v>
      </c>
      <c r="D7564" s="489" t="s">
        <v>15597</v>
      </c>
    </row>
    <row r="7565" spans="1:4">
      <c r="A7565" s="489" t="str">
        <f t="shared" si="118"/>
        <v>2311602557介護予防訪問看護</v>
      </c>
      <c r="B7565" s="489">
        <v>2311602557</v>
      </c>
      <c r="C7565" s="489" t="s">
        <v>2103</v>
      </c>
      <c r="D7565" s="489" t="s">
        <v>15597</v>
      </c>
    </row>
    <row r="7566" spans="1:4">
      <c r="A7566" s="489" t="str">
        <f t="shared" si="118"/>
        <v>2311602557訪問リハビリテーション</v>
      </c>
      <c r="B7566" s="489">
        <v>2311602557</v>
      </c>
      <c r="C7566" s="489" t="s">
        <v>2104</v>
      </c>
      <c r="D7566" s="489" t="s">
        <v>15597</v>
      </c>
    </row>
    <row r="7567" spans="1:4">
      <c r="A7567" s="489" t="str">
        <f t="shared" si="118"/>
        <v>2311602557訪問看護</v>
      </c>
      <c r="B7567" s="489">
        <v>2311602557</v>
      </c>
      <c r="C7567" s="489" t="s">
        <v>2102</v>
      </c>
      <c r="D7567" s="489" t="s">
        <v>15597</v>
      </c>
    </row>
    <row r="7568" spans="1:4">
      <c r="A7568" s="489" t="str">
        <f t="shared" si="118"/>
        <v>2311602565介護予防訪問リハビリテーション</v>
      </c>
      <c r="B7568" s="489">
        <v>2311602565</v>
      </c>
      <c r="C7568" s="489" t="s">
        <v>2108</v>
      </c>
      <c r="D7568" s="489" t="s">
        <v>15598</v>
      </c>
    </row>
    <row r="7569" spans="1:4">
      <c r="A7569" s="489" t="str">
        <f t="shared" si="118"/>
        <v>2311602565介護予防訪問看護</v>
      </c>
      <c r="B7569" s="489">
        <v>2311602565</v>
      </c>
      <c r="C7569" s="489" t="s">
        <v>2103</v>
      </c>
      <c r="D7569" s="489" t="s">
        <v>15598</v>
      </c>
    </row>
    <row r="7570" spans="1:4">
      <c r="A7570" s="489" t="str">
        <f t="shared" si="118"/>
        <v>2311602565訪問リハビリテーション</v>
      </c>
      <c r="B7570" s="489">
        <v>2311602565</v>
      </c>
      <c r="C7570" s="489" t="s">
        <v>2104</v>
      </c>
      <c r="D7570" s="489" t="s">
        <v>15598</v>
      </c>
    </row>
    <row r="7571" spans="1:4">
      <c r="A7571" s="489" t="str">
        <f t="shared" si="118"/>
        <v>2311602565訪問看護</v>
      </c>
      <c r="B7571" s="489">
        <v>2311602565</v>
      </c>
      <c r="C7571" s="489" t="s">
        <v>2102</v>
      </c>
      <c r="D7571" s="489" t="s">
        <v>15598</v>
      </c>
    </row>
    <row r="7572" spans="1:4">
      <c r="A7572" s="489" t="str">
        <f t="shared" si="118"/>
        <v>2311602573介護予防訪問リハビリテーション</v>
      </c>
      <c r="B7572" s="489">
        <v>2311602573</v>
      </c>
      <c r="C7572" s="489" t="s">
        <v>2108</v>
      </c>
      <c r="D7572" s="489" t="s">
        <v>15599</v>
      </c>
    </row>
    <row r="7573" spans="1:4">
      <c r="A7573" s="489" t="str">
        <f t="shared" si="118"/>
        <v>2311602573介護予防訪問看護</v>
      </c>
      <c r="B7573" s="489">
        <v>2311602573</v>
      </c>
      <c r="C7573" s="489" t="s">
        <v>2103</v>
      </c>
      <c r="D7573" s="489" t="s">
        <v>15599</v>
      </c>
    </row>
    <row r="7574" spans="1:4">
      <c r="A7574" s="489" t="str">
        <f t="shared" si="118"/>
        <v>2311602573訪問リハビリテーション</v>
      </c>
      <c r="B7574" s="489">
        <v>2311602573</v>
      </c>
      <c r="C7574" s="489" t="s">
        <v>2104</v>
      </c>
      <c r="D7574" s="489" t="s">
        <v>15599</v>
      </c>
    </row>
    <row r="7575" spans="1:4">
      <c r="A7575" s="489" t="str">
        <f t="shared" si="118"/>
        <v>2311602573訪問看護</v>
      </c>
      <c r="B7575" s="489">
        <v>2311602573</v>
      </c>
      <c r="C7575" s="489" t="s">
        <v>2102</v>
      </c>
      <c r="D7575" s="489" t="s">
        <v>15599</v>
      </c>
    </row>
    <row r="7576" spans="1:4">
      <c r="A7576" s="489" t="str">
        <f t="shared" si="118"/>
        <v>2311602581介護予防訪問リハビリテーション</v>
      </c>
      <c r="B7576" s="489">
        <v>2311602581</v>
      </c>
      <c r="C7576" s="489" t="s">
        <v>2108</v>
      </c>
      <c r="D7576" s="489" t="s">
        <v>15600</v>
      </c>
    </row>
    <row r="7577" spans="1:4">
      <c r="A7577" s="489" t="str">
        <f t="shared" si="118"/>
        <v>2311602581介護予防訪問看護</v>
      </c>
      <c r="B7577" s="489">
        <v>2311602581</v>
      </c>
      <c r="C7577" s="489" t="s">
        <v>2103</v>
      </c>
      <c r="D7577" s="489" t="s">
        <v>15600</v>
      </c>
    </row>
    <row r="7578" spans="1:4">
      <c r="A7578" s="489" t="str">
        <f t="shared" si="118"/>
        <v>2311602581訪問リハビリテーション</v>
      </c>
      <c r="B7578" s="489">
        <v>2311602581</v>
      </c>
      <c r="C7578" s="489" t="s">
        <v>2104</v>
      </c>
      <c r="D7578" s="489" t="s">
        <v>15600</v>
      </c>
    </row>
    <row r="7579" spans="1:4">
      <c r="A7579" s="489" t="str">
        <f t="shared" si="118"/>
        <v>2311602581訪問看護</v>
      </c>
      <c r="B7579" s="489">
        <v>2311602581</v>
      </c>
      <c r="C7579" s="489" t="s">
        <v>2102</v>
      </c>
      <c r="D7579" s="489" t="s">
        <v>15600</v>
      </c>
    </row>
    <row r="7580" spans="1:4">
      <c r="A7580" s="489" t="str">
        <f t="shared" si="118"/>
        <v>2311602615介護予防訪問リハビリテーション</v>
      </c>
      <c r="B7580" s="489">
        <v>2311602615</v>
      </c>
      <c r="C7580" s="489" t="s">
        <v>2108</v>
      </c>
      <c r="D7580" s="489" t="s">
        <v>15601</v>
      </c>
    </row>
    <row r="7581" spans="1:4">
      <c r="A7581" s="489" t="str">
        <f t="shared" si="118"/>
        <v>2311602615介護予防訪問看護</v>
      </c>
      <c r="B7581" s="489">
        <v>2311602615</v>
      </c>
      <c r="C7581" s="489" t="s">
        <v>2103</v>
      </c>
      <c r="D7581" s="489" t="s">
        <v>15601</v>
      </c>
    </row>
    <row r="7582" spans="1:4">
      <c r="A7582" s="489" t="str">
        <f t="shared" si="118"/>
        <v>2311602615訪問リハビリテーション</v>
      </c>
      <c r="B7582" s="489">
        <v>2311602615</v>
      </c>
      <c r="C7582" s="489" t="s">
        <v>2104</v>
      </c>
      <c r="D7582" s="489" t="s">
        <v>15601</v>
      </c>
    </row>
    <row r="7583" spans="1:4">
      <c r="A7583" s="489" t="str">
        <f t="shared" si="118"/>
        <v>2311602615訪問看護</v>
      </c>
      <c r="B7583" s="489">
        <v>2311602615</v>
      </c>
      <c r="C7583" s="489" t="s">
        <v>2102</v>
      </c>
      <c r="D7583" s="489" t="s">
        <v>15601</v>
      </c>
    </row>
    <row r="7584" spans="1:4">
      <c r="A7584" s="489" t="str">
        <f t="shared" si="118"/>
        <v>2311602623介護予防訪問リハビリテーション</v>
      </c>
      <c r="B7584" s="489">
        <v>2311602623</v>
      </c>
      <c r="C7584" s="489" t="s">
        <v>2108</v>
      </c>
      <c r="D7584" s="489" t="s">
        <v>15602</v>
      </c>
    </row>
    <row r="7585" spans="1:4">
      <c r="A7585" s="489" t="str">
        <f t="shared" si="118"/>
        <v>2311602623介護予防訪問看護</v>
      </c>
      <c r="B7585" s="489">
        <v>2311602623</v>
      </c>
      <c r="C7585" s="489" t="s">
        <v>2103</v>
      </c>
      <c r="D7585" s="489" t="s">
        <v>15602</v>
      </c>
    </row>
    <row r="7586" spans="1:4">
      <c r="A7586" s="489" t="str">
        <f t="shared" si="118"/>
        <v>2311602623訪問リハビリテーション</v>
      </c>
      <c r="B7586" s="489">
        <v>2311602623</v>
      </c>
      <c r="C7586" s="489" t="s">
        <v>2104</v>
      </c>
      <c r="D7586" s="489" t="s">
        <v>15602</v>
      </c>
    </row>
    <row r="7587" spans="1:4">
      <c r="A7587" s="489" t="str">
        <f t="shared" si="118"/>
        <v>2311602623訪問看護</v>
      </c>
      <c r="B7587" s="489">
        <v>2311602623</v>
      </c>
      <c r="C7587" s="489" t="s">
        <v>2102</v>
      </c>
      <c r="D7587" s="489" t="s">
        <v>15602</v>
      </c>
    </row>
    <row r="7588" spans="1:4">
      <c r="A7588" s="489" t="str">
        <f t="shared" si="118"/>
        <v>2311602631介護予防訪問リハビリテーション</v>
      </c>
      <c r="B7588" s="489">
        <v>2311602631</v>
      </c>
      <c r="C7588" s="489" t="s">
        <v>2108</v>
      </c>
      <c r="D7588" s="489" t="s">
        <v>15603</v>
      </c>
    </row>
    <row r="7589" spans="1:4">
      <c r="A7589" s="489" t="str">
        <f t="shared" si="118"/>
        <v>2311602631介護予防訪問看護</v>
      </c>
      <c r="B7589" s="489">
        <v>2311602631</v>
      </c>
      <c r="C7589" s="489" t="s">
        <v>2103</v>
      </c>
      <c r="D7589" s="489" t="s">
        <v>15603</v>
      </c>
    </row>
    <row r="7590" spans="1:4">
      <c r="A7590" s="489" t="str">
        <f t="shared" si="118"/>
        <v>2311602631訪問リハビリテーション</v>
      </c>
      <c r="B7590" s="489">
        <v>2311602631</v>
      </c>
      <c r="C7590" s="489" t="s">
        <v>2104</v>
      </c>
      <c r="D7590" s="489" t="s">
        <v>15603</v>
      </c>
    </row>
    <row r="7591" spans="1:4">
      <c r="A7591" s="489" t="str">
        <f t="shared" si="118"/>
        <v>2311602631訪問看護</v>
      </c>
      <c r="B7591" s="489">
        <v>2311602631</v>
      </c>
      <c r="C7591" s="489" t="s">
        <v>2102</v>
      </c>
      <c r="D7591" s="489" t="s">
        <v>15603</v>
      </c>
    </row>
    <row r="7592" spans="1:4">
      <c r="A7592" s="489" t="str">
        <f t="shared" si="118"/>
        <v>2311602649介護予防訪問リハビリテーション</v>
      </c>
      <c r="B7592" s="489">
        <v>2311602649</v>
      </c>
      <c r="C7592" s="489" t="s">
        <v>2108</v>
      </c>
      <c r="D7592" s="489" t="s">
        <v>15604</v>
      </c>
    </row>
    <row r="7593" spans="1:4">
      <c r="A7593" s="489" t="str">
        <f t="shared" si="118"/>
        <v>2311602649介護予防訪問看護</v>
      </c>
      <c r="B7593" s="489">
        <v>2311602649</v>
      </c>
      <c r="C7593" s="489" t="s">
        <v>2103</v>
      </c>
      <c r="D7593" s="489" t="s">
        <v>15604</v>
      </c>
    </row>
    <row r="7594" spans="1:4">
      <c r="A7594" s="489" t="str">
        <f t="shared" si="118"/>
        <v>2311602649訪問リハビリテーション</v>
      </c>
      <c r="B7594" s="489">
        <v>2311602649</v>
      </c>
      <c r="C7594" s="489" t="s">
        <v>2104</v>
      </c>
      <c r="D7594" s="489" t="s">
        <v>15604</v>
      </c>
    </row>
    <row r="7595" spans="1:4">
      <c r="A7595" s="489" t="str">
        <f t="shared" si="118"/>
        <v>2311602649訪問看護</v>
      </c>
      <c r="B7595" s="489">
        <v>2311602649</v>
      </c>
      <c r="C7595" s="489" t="s">
        <v>2102</v>
      </c>
      <c r="D7595" s="489" t="s">
        <v>15604</v>
      </c>
    </row>
    <row r="7596" spans="1:4">
      <c r="A7596" s="489" t="str">
        <f t="shared" si="118"/>
        <v>2311602656介護予防訪問リハビリテーション</v>
      </c>
      <c r="B7596" s="489">
        <v>2311602656</v>
      </c>
      <c r="C7596" s="489" t="s">
        <v>2108</v>
      </c>
      <c r="D7596" s="489" t="s">
        <v>15605</v>
      </c>
    </row>
    <row r="7597" spans="1:4">
      <c r="A7597" s="489" t="str">
        <f t="shared" si="118"/>
        <v>2311602656介護予防訪問看護</v>
      </c>
      <c r="B7597" s="489">
        <v>2311602656</v>
      </c>
      <c r="C7597" s="489" t="s">
        <v>2103</v>
      </c>
      <c r="D7597" s="489" t="s">
        <v>15605</v>
      </c>
    </row>
    <row r="7598" spans="1:4">
      <c r="A7598" s="489" t="str">
        <f t="shared" si="118"/>
        <v>2311602656訪問リハビリテーション</v>
      </c>
      <c r="B7598" s="489">
        <v>2311602656</v>
      </c>
      <c r="C7598" s="489" t="s">
        <v>2104</v>
      </c>
      <c r="D7598" s="489" t="s">
        <v>15605</v>
      </c>
    </row>
    <row r="7599" spans="1:4">
      <c r="A7599" s="489" t="str">
        <f t="shared" si="118"/>
        <v>2311602656訪問看護</v>
      </c>
      <c r="B7599" s="489">
        <v>2311602656</v>
      </c>
      <c r="C7599" s="489" t="s">
        <v>2102</v>
      </c>
      <c r="D7599" s="489" t="s">
        <v>15605</v>
      </c>
    </row>
    <row r="7600" spans="1:4">
      <c r="A7600" s="489" t="str">
        <f t="shared" si="118"/>
        <v>2311602664介護予防訪問リハビリテーション</v>
      </c>
      <c r="B7600" s="489">
        <v>2311602664</v>
      </c>
      <c r="C7600" s="489" t="s">
        <v>2108</v>
      </c>
      <c r="D7600" s="489" t="s">
        <v>15606</v>
      </c>
    </row>
    <row r="7601" spans="1:4">
      <c r="A7601" s="489" t="str">
        <f t="shared" si="118"/>
        <v>2311602664介護予防訪問看護</v>
      </c>
      <c r="B7601" s="489">
        <v>2311602664</v>
      </c>
      <c r="C7601" s="489" t="s">
        <v>2103</v>
      </c>
      <c r="D7601" s="489" t="s">
        <v>15606</v>
      </c>
    </row>
    <row r="7602" spans="1:4">
      <c r="A7602" s="489" t="str">
        <f t="shared" si="118"/>
        <v>2311602664訪問リハビリテーション</v>
      </c>
      <c r="B7602" s="489">
        <v>2311602664</v>
      </c>
      <c r="C7602" s="489" t="s">
        <v>2104</v>
      </c>
      <c r="D7602" s="489" t="s">
        <v>15606</v>
      </c>
    </row>
    <row r="7603" spans="1:4">
      <c r="A7603" s="489" t="str">
        <f t="shared" si="118"/>
        <v>2311602664訪問看護</v>
      </c>
      <c r="B7603" s="489">
        <v>2311602664</v>
      </c>
      <c r="C7603" s="489" t="s">
        <v>2102</v>
      </c>
      <c r="D7603" s="489" t="s">
        <v>15606</v>
      </c>
    </row>
    <row r="7604" spans="1:4">
      <c r="A7604" s="489" t="str">
        <f t="shared" si="118"/>
        <v>2311602672介護予防訪問リハビリテーション</v>
      </c>
      <c r="B7604" s="489">
        <v>2311602672</v>
      </c>
      <c r="C7604" s="489" t="s">
        <v>2108</v>
      </c>
      <c r="D7604" s="489" t="s">
        <v>15607</v>
      </c>
    </row>
    <row r="7605" spans="1:4">
      <c r="A7605" s="489" t="str">
        <f t="shared" si="118"/>
        <v>2311602672介護予防訪問看護</v>
      </c>
      <c r="B7605" s="489">
        <v>2311602672</v>
      </c>
      <c r="C7605" s="489" t="s">
        <v>2103</v>
      </c>
      <c r="D7605" s="489" t="s">
        <v>15607</v>
      </c>
    </row>
    <row r="7606" spans="1:4">
      <c r="A7606" s="489" t="str">
        <f t="shared" si="118"/>
        <v>2311602672訪問リハビリテーション</v>
      </c>
      <c r="B7606" s="489">
        <v>2311602672</v>
      </c>
      <c r="C7606" s="489" t="s">
        <v>2104</v>
      </c>
      <c r="D7606" s="489" t="s">
        <v>15607</v>
      </c>
    </row>
    <row r="7607" spans="1:4">
      <c r="A7607" s="489" t="str">
        <f t="shared" si="118"/>
        <v>2311602672訪問看護</v>
      </c>
      <c r="B7607" s="489">
        <v>2311602672</v>
      </c>
      <c r="C7607" s="489" t="s">
        <v>2102</v>
      </c>
      <c r="D7607" s="489" t="s">
        <v>15607</v>
      </c>
    </row>
    <row r="7608" spans="1:4">
      <c r="A7608" s="489" t="str">
        <f t="shared" si="118"/>
        <v>2311602680介護予防訪問リハビリテーション</v>
      </c>
      <c r="B7608" s="489">
        <v>2311602680</v>
      </c>
      <c r="C7608" s="489" t="s">
        <v>2108</v>
      </c>
      <c r="D7608" s="489" t="s">
        <v>15608</v>
      </c>
    </row>
    <row r="7609" spans="1:4">
      <c r="A7609" s="489" t="str">
        <f t="shared" si="118"/>
        <v>2311602680介護予防訪問看護</v>
      </c>
      <c r="B7609" s="489">
        <v>2311602680</v>
      </c>
      <c r="C7609" s="489" t="s">
        <v>2103</v>
      </c>
      <c r="D7609" s="489" t="s">
        <v>15608</v>
      </c>
    </row>
    <row r="7610" spans="1:4">
      <c r="A7610" s="489" t="str">
        <f t="shared" si="118"/>
        <v>2311602680訪問リハビリテーション</v>
      </c>
      <c r="B7610" s="489">
        <v>2311602680</v>
      </c>
      <c r="C7610" s="489" t="s">
        <v>2104</v>
      </c>
      <c r="D7610" s="489" t="s">
        <v>15608</v>
      </c>
    </row>
    <row r="7611" spans="1:4">
      <c r="A7611" s="489" t="str">
        <f t="shared" si="118"/>
        <v>2311602680訪問看護</v>
      </c>
      <c r="B7611" s="489">
        <v>2311602680</v>
      </c>
      <c r="C7611" s="489" t="s">
        <v>2102</v>
      </c>
      <c r="D7611" s="489" t="s">
        <v>15608</v>
      </c>
    </row>
    <row r="7612" spans="1:4">
      <c r="A7612" s="489" t="str">
        <f t="shared" si="118"/>
        <v>2311602698介護予防訪問リハビリテーション</v>
      </c>
      <c r="B7612" s="489">
        <v>2311602698</v>
      </c>
      <c r="C7612" s="489" t="s">
        <v>2108</v>
      </c>
      <c r="D7612" s="489" t="s">
        <v>15609</v>
      </c>
    </row>
    <row r="7613" spans="1:4">
      <c r="A7613" s="489" t="str">
        <f t="shared" si="118"/>
        <v>2311602698介護予防訪問看護</v>
      </c>
      <c r="B7613" s="489">
        <v>2311602698</v>
      </c>
      <c r="C7613" s="489" t="s">
        <v>2103</v>
      </c>
      <c r="D7613" s="489" t="s">
        <v>15609</v>
      </c>
    </row>
    <row r="7614" spans="1:4">
      <c r="A7614" s="489" t="str">
        <f t="shared" si="118"/>
        <v>2311602698訪問リハビリテーション</v>
      </c>
      <c r="B7614" s="489">
        <v>2311602698</v>
      </c>
      <c r="C7614" s="489" t="s">
        <v>2104</v>
      </c>
      <c r="D7614" s="489" t="s">
        <v>15609</v>
      </c>
    </row>
    <row r="7615" spans="1:4">
      <c r="A7615" s="489" t="str">
        <f t="shared" si="118"/>
        <v>2311602698訪問看護</v>
      </c>
      <c r="B7615" s="489">
        <v>2311602698</v>
      </c>
      <c r="C7615" s="489" t="s">
        <v>2102</v>
      </c>
      <c r="D7615" s="489" t="s">
        <v>15609</v>
      </c>
    </row>
    <row r="7616" spans="1:4">
      <c r="A7616" s="489" t="str">
        <f t="shared" si="118"/>
        <v>2311602706介護予防訪問リハビリテーション</v>
      </c>
      <c r="B7616" s="489">
        <v>2311602706</v>
      </c>
      <c r="C7616" s="489" t="s">
        <v>2108</v>
      </c>
      <c r="D7616" s="489" t="s">
        <v>15610</v>
      </c>
    </row>
    <row r="7617" spans="1:4">
      <c r="A7617" s="489" t="str">
        <f t="shared" si="118"/>
        <v>2311602706介護予防訪問看護</v>
      </c>
      <c r="B7617" s="489">
        <v>2311602706</v>
      </c>
      <c r="C7617" s="489" t="s">
        <v>2103</v>
      </c>
      <c r="D7617" s="489" t="s">
        <v>15610</v>
      </c>
    </row>
    <row r="7618" spans="1:4">
      <c r="A7618" s="489" t="str">
        <f t="shared" ref="A7618:A7681" si="119">B7618&amp;C7618</f>
        <v>2311602706訪問リハビリテーション</v>
      </c>
      <c r="B7618" s="489">
        <v>2311602706</v>
      </c>
      <c r="C7618" s="489" t="s">
        <v>2104</v>
      </c>
      <c r="D7618" s="489" t="s">
        <v>15610</v>
      </c>
    </row>
    <row r="7619" spans="1:4">
      <c r="A7619" s="489" t="str">
        <f t="shared" si="119"/>
        <v>2311602706訪問看護</v>
      </c>
      <c r="B7619" s="489">
        <v>2311602706</v>
      </c>
      <c r="C7619" s="489" t="s">
        <v>2102</v>
      </c>
      <c r="D7619" s="489" t="s">
        <v>15610</v>
      </c>
    </row>
    <row r="7620" spans="1:4">
      <c r="A7620" s="489" t="str">
        <f t="shared" si="119"/>
        <v>2311602722介護予防訪問リハビリテーション</v>
      </c>
      <c r="B7620" s="489">
        <v>2311602722</v>
      </c>
      <c r="C7620" s="489" t="s">
        <v>2108</v>
      </c>
      <c r="D7620" s="489" t="s">
        <v>15611</v>
      </c>
    </row>
    <row r="7621" spans="1:4">
      <c r="A7621" s="489" t="str">
        <f t="shared" si="119"/>
        <v>2311602722介護予防訪問看護</v>
      </c>
      <c r="B7621" s="489">
        <v>2311602722</v>
      </c>
      <c r="C7621" s="489" t="s">
        <v>2103</v>
      </c>
      <c r="D7621" s="489" t="s">
        <v>15611</v>
      </c>
    </row>
    <row r="7622" spans="1:4">
      <c r="A7622" s="489" t="str">
        <f t="shared" si="119"/>
        <v>2311602722訪問リハビリテーション</v>
      </c>
      <c r="B7622" s="489">
        <v>2311602722</v>
      </c>
      <c r="C7622" s="489" t="s">
        <v>2104</v>
      </c>
      <c r="D7622" s="489" t="s">
        <v>15611</v>
      </c>
    </row>
    <row r="7623" spans="1:4">
      <c r="A7623" s="489" t="str">
        <f t="shared" si="119"/>
        <v>2311602722訪問看護</v>
      </c>
      <c r="B7623" s="489">
        <v>2311602722</v>
      </c>
      <c r="C7623" s="489" t="s">
        <v>2102</v>
      </c>
      <c r="D7623" s="489" t="s">
        <v>15611</v>
      </c>
    </row>
    <row r="7624" spans="1:4">
      <c r="A7624" s="489" t="str">
        <f t="shared" si="119"/>
        <v>2311602730介護予防訪問リハビリテーション</v>
      </c>
      <c r="B7624" s="489">
        <v>2311602730</v>
      </c>
      <c r="C7624" s="489" t="s">
        <v>2108</v>
      </c>
      <c r="D7624" s="489" t="s">
        <v>15612</v>
      </c>
    </row>
    <row r="7625" spans="1:4">
      <c r="A7625" s="489" t="str">
        <f t="shared" si="119"/>
        <v>2311602730介護予防訪問看護</v>
      </c>
      <c r="B7625" s="489">
        <v>2311602730</v>
      </c>
      <c r="C7625" s="489" t="s">
        <v>2103</v>
      </c>
      <c r="D7625" s="489" t="s">
        <v>15612</v>
      </c>
    </row>
    <row r="7626" spans="1:4">
      <c r="A7626" s="489" t="str">
        <f t="shared" si="119"/>
        <v>2311602730訪問リハビリテーション</v>
      </c>
      <c r="B7626" s="489">
        <v>2311602730</v>
      </c>
      <c r="C7626" s="489" t="s">
        <v>2104</v>
      </c>
      <c r="D7626" s="489" t="s">
        <v>15612</v>
      </c>
    </row>
    <row r="7627" spans="1:4">
      <c r="A7627" s="489" t="str">
        <f t="shared" si="119"/>
        <v>2311602730訪問看護</v>
      </c>
      <c r="B7627" s="489">
        <v>2311602730</v>
      </c>
      <c r="C7627" s="489" t="s">
        <v>2102</v>
      </c>
      <c r="D7627" s="489" t="s">
        <v>15612</v>
      </c>
    </row>
    <row r="7628" spans="1:4">
      <c r="A7628" s="489" t="str">
        <f t="shared" si="119"/>
        <v>2311602748介護予防訪問リハビリテーション</v>
      </c>
      <c r="B7628" s="489">
        <v>2311602748</v>
      </c>
      <c r="C7628" s="489" t="s">
        <v>2108</v>
      </c>
      <c r="D7628" s="489" t="s">
        <v>15613</v>
      </c>
    </row>
    <row r="7629" spans="1:4">
      <c r="A7629" s="489" t="str">
        <f t="shared" si="119"/>
        <v>2311602748介護予防訪問看護</v>
      </c>
      <c r="B7629" s="489">
        <v>2311602748</v>
      </c>
      <c r="C7629" s="489" t="s">
        <v>2103</v>
      </c>
      <c r="D7629" s="489" t="s">
        <v>15613</v>
      </c>
    </row>
    <row r="7630" spans="1:4">
      <c r="A7630" s="489" t="str">
        <f t="shared" si="119"/>
        <v>2311602748訪問リハビリテーション</v>
      </c>
      <c r="B7630" s="489">
        <v>2311602748</v>
      </c>
      <c r="C7630" s="489" t="s">
        <v>2104</v>
      </c>
      <c r="D7630" s="489" t="s">
        <v>15613</v>
      </c>
    </row>
    <row r="7631" spans="1:4">
      <c r="A7631" s="489" t="str">
        <f t="shared" si="119"/>
        <v>2311602748訪問看護</v>
      </c>
      <c r="B7631" s="489">
        <v>2311602748</v>
      </c>
      <c r="C7631" s="489" t="s">
        <v>2102</v>
      </c>
      <c r="D7631" s="489" t="s">
        <v>15613</v>
      </c>
    </row>
    <row r="7632" spans="1:4">
      <c r="A7632" s="489" t="str">
        <f t="shared" si="119"/>
        <v>2311602755介護予防訪問リハビリテーション</v>
      </c>
      <c r="B7632" s="489">
        <v>2311602755</v>
      </c>
      <c r="C7632" s="489" t="s">
        <v>2108</v>
      </c>
      <c r="D7632" s="489" t="s">
        <v>15614</v>
      </c>
    </row>
    <row r="7633" spans="1:4">
      <c r="A7633" s="489" t="str">
        <f t="shared" si="119"/>
        <v>2311602755介護予防訪問看護</v>
      </c>
      <c r="B7633" s="489">
        <v>2311602755</v>
      </c>
      <c r="C7633" s="489" t="s">
        <v>2103</v>
      </c>
      <c r="D7633" s="489" t="s">
        <v>15614</v>
      </c>
    </row>
    <row r="7634" spans="1:4">
      <c r="A7634" s="489" t="str">
        <f t="shared" si="119"/>
        <v>2311602755訪問リハビリテーション</v>
      </c>
      <c r="B7634" s="489">
        <v>2311602755</v>
      </c>
      <c r="C7634" s="489" t="s">
        <v>2104</v>
      </c>
      <c r="D7634" s="489" t="s">
        <v>15614</v>
      </c>
    </row>
    <row r="7635" spans="1:4">
      <c r="A7635" s="489" t="str">
        <f t="shared" si="119"/>
        <v>2311602755訪問看護</v>
      </c>
      <c r="B7635" s="489">
        <v>2311602755</v>
      </c>
      <c r="C7635" s="489" t="s">
        <v>2102</v>
      </c>
      <c r="D7635" s="489" t="s">
        <v>15614</v>
      </c>
    </row>
    <row r="7636" spans="1:4">
      <c r="A7636" s="489" t="str">
        <f t="shared" si="119"/>
        <v>2311602763介護予防訪問リハビリテーション</v>
      </c>
      <c r="B7636" s="489">
        <v>2311602763</v>
      </c>
      <c r="C7636" s="489" t="s">
        <v>2108</v>
      </c>
      <c r="D7636" s="489" t="s">
        <v>15615</v>
      </c>
    </row>
    <row r="7637" spans="1:4">
      <c r="A7637" s="489" t="str">
        <f t="shared" si="119"/>
        <v>2311602763介護予防訪問看護</v>
      </c>
      <c r="B7637" s="489">
        <v>2311602763</v>
      </c>
      <c r="C7637" s="489" t="s">
        <v>2103</v>
      </c>
      <c r="D7637" s="489" t="s">
        <v>15615</v>
      </c>
    </row>
    <row r="7638" spans="1:4">
      <c r="A7638" s="489" t="str">
        <f t="shared" si="119"/>
        <v>2311602763訪問リハビリテーション</v>
      </c>
      <c r="B7638" s="489">
        <v>2311602763</v>
      </c>
      <c r="C7638" s="489" t="s">
        <v>2104</v>
      </c>
      <c r="D7638" s="489" t="s">
        <v>15615</v>
      </c>
    </row>
    <row r="7639" spans="1:4">
      <c r="A7639" s="489" t="str">
        <f t="shared" si="119"/>
        <v>2311602763訪問看護</v>
      </c>
      <c r="B7639" s="489">
        <v>2311602763</v>
      </c>
      <c r="C7639" s="489" t="s">
        <v>2102</v>
      </c>
      <c r="D7639" s="489" t="s">
        <v>15615</v>
      </c>
    </row>
    <row r="7640" spans="1:4">
      <c r="A7640" s="489" t="str">
        <f t="shared" si="119"/>
        <v>2311602771介護予防訪問リハビリテーション</v>
      </c>
      <c r="B7640" s="489">
        <v>2311602771</v>
      </c>
      <c r="C7640" s="489" t="s">
        <v>2108</v>
      </c>
      <c r="D7640" s="489" t="s">
        <v>15616</v>
      </c>
    </row>
    <row r="7641" spans="1:4">
      <c r="A7641" s="489" t="str">
        <f t="shared" si="119"/>
        <v>2311602771介護予防訪問看護</v>
      </c>
      <c r="B7641" s="489">
        <v>2311602771</v>
      </c>
      <c r="C7641" s="489" t="s">
        <v>2103</v>
      </c>
      <c r="D7641" s="489" t="s">
        <v>15616</v>
      </c>
    </row>
    <row r="7642" spans="1:4">
      <c r="A7642" s="489" t="str">
        <f t="shared" si="119"/>
        <v>2311602771訪問リハビリテーション</v>
      </c>
      <c r="B7642" s="489">
        <v>2311602771</v>
      </c>
      <c r="C7642" s="489" t="s">
        <v>2104</v>
      </c>
      <c r="D7642" s="489" t="s">
        <v>15616</v>
      </c>
    </row>
    <row r="7643" spans="1:4">
      <c r="A7643" s="489" t="str">
        <f t="shared" si="119"/>
        <v>2311602771訪問看護</v>
      </c>
      <c r="B7643" s="489">
        <v>2311602771</v>
      </c>
      <c r="C7643" s="489" t="s">
        <v>2102</v>
      </c>
      <c r="D7643" s="489" t="s">
        <v>15616</v>
      </c>
    </row>
    <row r="7644" spans="1:4">
      <c r="A7644" s="489" t="str">
        <f t="shared" si="119"/>
        <v>2311602789介護予防訪問リハビリテーション</v>
      </c>
      <c r="B7644" s="489">
        <v>2311602789</v>
      </c>
      <c r="C7644" s="489" t="s">
        <v>2108</v>
      </c>
      <c r="D7644" s="489" t="s">
        <v>15617</v>
      </c>
    </row>
    <row r="7645" spans="1:4">
      <c r="A7645" s="489" t="str">
        <f t="shared" si="119"/>
        <v>2311602789介護予防訪問看護</v>
      </c>
      <c r="B7645" s="489">
        <v>2311602789</v>
      </c>
      <c r="C7645" s="489" t="s">
        <v>2103</v>
      </c>
      <c r="D7645" s="489" t="s">
        <v>15617</v>
      </c>
    </row>
    <row r="7646" spans="1:4">
      <c r="A7646" s="489" t="str">
        <f t="shared" si="119"/>
        <v>2311602789訪問リハビリテーション</v>
      </c>
      <c r="B7646" s="489">
        <v>2311602789</v>
      </c>
      <c r="C7646" s="489" t="s">
        <v>2104</v>
      </c>
      <c r="D7646" s="489" t="s">
        <v>15617</v>
      </c>
    </row>
    <row r="7647" spans="1:4">
      <c r="A7647" s="489" t="str">
        <f t="shared" si="119"/>
        <v>2311602789訪問看護</v>
      </c>
      <c r="B7647" s="489">
        <v>2311602789</v>
      </c>
      <c r="C7647" s="489" t="s">
        <v>2102</v>
      </c>
      <c r="D7647" s="489" t="s">
        <v>15617</v>
      </c>
    </row>
    <row r="7648" spans="1:4">
      <c r="A7648" s="489" t="str">
        <f t="shared" si="119"/>
        <v>2311602805介護予防訪問リハビリテーション</v>
      </c>
      <c r="B7648" s="489">
        <v>2311602805</v>
      </c>
      <c r="C7648" s="489" t="s">
        <v>2108</v>
      </c>
      <c r="D7648" s="489" t="s">
        <v>15618</v>
      </c>
    </row>
    <row r="7649" spans="1:4">
      <c r="A7649" s="489" t="str">
        <f t="shared" si="119"/>
        <v>2311602805介護予防訪問看護</v>
      </c>
      <c r="B7649" s="489">
        <v>2311602805</v>
      </c>
      <c r="C7649" s="489" t="s">
        <v>2103</v>
      </c>
      <c r="D7649" s="489" t="s">
        <v>15618</v>
      </c>
    </row>
    <row r="7650" spans="1:4">
      <c r="A7650" s="489" t="str">
        <f t="shared" si="119"/>
        <v>2311602805訪問リハビリテーション</v>
      </c>
      <c r="B7650" s="489">
        <v>2311602805</v>
      </c>
      <c r="C7650" s="489" t="s">
        <v>2104</v>
      </c>
      <c r="D7650" s="489" t="s">
        <v>15618</v>
      </c>
    </row>
    <row r="7651" spans="1:4">
      <c r="A7651" s="489" t="str">
        <f t="shared" si="119"/>
        <v>2311602805訪問看護</v>
      </c>
      <c r="B7651" s="489">
        <v>2311602805</v>
      </c>
      <c r="C7651" s="489" t="s">
        <v>2102</v>
      </c>
      <c r="D7651" s="489" t="s">
        <v>15618</v>
      </c>
    </row>
    <row r="7652" spans="1:4">
      <c r="A7652" s="489" t="str">
        <f t="shared" si="119"/>
        <v>2311602821介護予防訪問リハビリテーション</v>
      </c>
      <c r="B7652" s="489">
        <v>2311602821</v>
      </c>
      <c r="C7652" s="489" t="s">
        <v>2108</v>
      </c>
      <c r="D7652" s="489" t="s">
        <v>15619</v>
      </c>
    </row>
    <row r="7653" spans="1:4">
      <c r="A7653" s="489" t="str">
        <f t="shared" si="119"/>
        <v>2311602821介護予防訪問看護</v>
      </c>
      <c r="B7653" s="489">
        <v>2311602821</v>
      </c>
      <c r="C7653" s="489" t="s">
        <v>2103</v>
      </c>
      <c r="D7653" s="489" t="s">
        <v>15619</v>
      </c>
    </row>
    <row r="7654" spans="1:4">
      <c r="A7654" s="489" t="str">
        <f t="shared" si="119"/>
        <v>2311602821訪問リハビリテーション</v>
      </c>
      <c r="B7654" s="489">
        <v>2311602821</v>
      </c>
      <c r="C7654" s="489" t="s">
        <v>2104</v>
      </c>
      <c r="D7654" s="489" t="s">
        <v>15619</v>
      </c>
    </row>
    <row r="7655" spans="1:4">
      <c r="A7655" s="489" t="str">
        <f t="shared" si="119"/>
        <v>2311602821訪問看護</v>
      </c>
      <c r="B7655" s="489">
        <v>2311602821</v>
      </c>
      <c r="C7655" s="489" t="s">
        <v>2102</v>
      </c>
      <c r="D7655" s="489" t="s">
        <v>15619</v>
      </c>
    </row>
    <row r="7656" spans="1:4">
      <c r="A7656" s="489" t="str">
        <f t="shared" si="119"/>
        <v>2311602839介護予防訪問リハビリテーション</v>
      </c>
      <c r="B7656" s="489">
        <v>2311602839</v>
      </c>
      <c r="C7656" s="489" t="s">
        <v>2108</v>
      </c>
      <c r="D7656" s="489" t="s">
        <v>15620</v>
      </c>
    </row>
    <row r="7657" spans="1:4">
      <c r="A7657" s="489" t="str">
        <f t="shared" si="119"/>
        <v>2311602839介護予防訪問看護</v>
      </c>
      <c r="B7657" s="489">
        <v>2311602839</v>
      </c>
      <c r="C7657" s="489" t="s">
        <v>2103</v>
      </c>
      <c r="D7657" s="489" t="s">
        <v>15620</v>
      </c>
    </row>
    <row r="7658" spans="1:4">
      <c r="A7658" s="489" t="str">
        <f t="shared" si="119"/>
        <v>2311602839訪問リハビリテーション</v>
      </c>
      <c r="B7658" s="489">
        <v>2311602839</v>
      </c>
      <c r="C7658" s="489" t="s">
        <v>2104</v>
      </c>
      <c r="D7658" s="489" t="s">
        <v>15620</v>
      </c>
    </row>
    <row r="7659" spans="1:4">
      <c r="A7659" s="489" t="str">
        <f t="shared" si="119"/>
        <v>2311602839訪問看護</v>
      </c>
      <c r="B7659" s="489">
        <v>2311602839</v>
      </c>
      <c r="C7659" s="489" t="s">
        <v>2102</v>
      </c>
      <c r="D7659" s="489" t="s">
        <v>15620</v>
      </c>
    </row>
    <row r="7660" spans="1:4">
      <c r="A7660" s="489" t="str">
        <f t="shared" si="119"/>
        <v>2311602847介護予防訪問リハビリテーション</v>
      </c>
      <c r="B7660" s="489">
        <v>2311602847</v>
      </c>
      <c r="C7660" s="489" t="s">
        <v>2108</v>
      </c>
      <c r="D7660" s="489" t="s">
        <v>15621</v>
      </c>
    </row>
    <row r="7661" spans="1:4">
      <c r="A7661" s="489" t="str">
        <f t="shared" si="119"/>
        <v>2311602847介護予防訪問看護</v>
      </c>
      <c r="B7661" s="489">
        <v>2311602847</v>
      </c>
      <c r="C7661" s="489" t="s">
        <v>2103</v>
      </c>
      <c r="D7661" s="489" t="s">
        <v>15621</v>
      </c>
    </row>
    <row r="7662" spans="1:4">
      <c r="A7662" s="489" t="str">
        <f t="shared" si="119"/>
        <v>2311602847訪問リハビリテーション</v>
      </c>
      <c r="B7662" s="489">
        <v>2311602847</v>
      </c>
      <c r="C7662" s="489" t="s">
        <v>2104</v>
      </c>
      <c r="D7662" s="489" t="s">
        <v>15621</v>
      </c>
    </row>
    <row r="7663" spans="1:4">
      <c r="A7663" s="489" t="str">
        <f t="shared" si="119"/>
        <v>2311602847訪問看護</v>
      </c>
      <c r="B7663" s="489">
        <v>2311602847</v>
      </c>
      <c r="C7663" s="489" t="s">
        <v>2102</v>
      </c>
      <c r="D7663" s="489" t="s">
        <v>15621</v>
      </c>
    </row>
    <row r="7664" spans="1:4">
      <c r="A7664" s="489" t="str">
        <f t="shared" si="119"/>
        <v>2311602854介護予防通所リハビリテーション</v>
      </c>
      <c r="B7664" s="489">
        <v>2311602854</v>
      </c>
      <c r="C7664" s="489" t="s">
        <v>2512</v>
      </c>
      <c r="D7664" s="489" t="s">
        <v>15622</v>
      </c>
    </row>
    <row r="7665" spans="1:4">
      <c r="A7665" s="489" t="str">
        <f t="shared" si="119"/>
        <v>2311602854介護予防訪問リハビリテーション</v>
      </c>
      <c r="B7665" s="489">
        <v>2311602854</v>
      </c>
      <c r="C7665" s="489" t="s">
        <v>2108</v>
      </c>
      <c r="D7665" s="489" t="s">
        <v>15622</v>
      </c>
    </row>
    <row r="7666" spans="1:4">
      <c r="A7666" s="489" t="str">
        <f t="shared" si="119"/>
        <v>2311602854介護予防訪問看護</v>
      </c>
      <c r="B7666" s="489">
        <v>2311602854</v>
      </c>
      <c r="C7666" s="489" t="s">
        <v>2103</v>
      </c>
      <c r="D7666" s="489" t="s">
        <v>15622</v>
      </c>
    </row>
    <row r="7667" spans="1:4">
      <c r="A7667" s="489" t="str">
        <f t="shared" si="119"/>
        <v>2311602854通所リハビリテーション</v>
      </c>
      <c r="B7667" s="489">
        <v>2311602854</v>
      </c>
      <c r="C7667" s="489" t="s">
        <v>2511</v>
      </c>
      <c r="D7667" s="489" t="s">
        <v>15622</v>
      </c>
    </row>
    <row r="7668" spans="1:4">
      <c r="A7668" s="489" t="str">
        <f t="shared" si="119"/>
        <v>2311602854訪問リハビリテーション</v>
      </c>
      <c r="B7668" s="489">
        <v>2311602854</v>
      </c>
      <c r="C7668" s="489" t="s">
        <v>2104</v>
      </c>
      <c r="D7668" s="489" t="s">
        <v>15622</v>
      </c>
    </row>
    <row r="7669" spans="1:4">
      <c r="A7669" s="489" t="str">
        <f t="shared" si="119"/>
        <v>2311602854訪問看護</v>
      </c>
      <c r="B7669" s="489">
        <v>2311602854</v>
      </c>
      <c r="C7669" s="489" t="s">
        <v>2102</v>
      </c>
      <c r="D7669" s="489" t="s">
        <v>15622</v>
      </c>
    </row>
    <row r="7670" spans="1:4">
      <c r="A7670" s="489" t="str">
        <f t="shared" si="119"/>
        <v>2311602862介護予防訪問リハビリテーション</v>
      </c>
      <c r="B7670" s="489">
        <v>2311602862</v>
      </c>
      <c r="C7670" s="489" t="s">
        <v>2108</v>
      </c>
      <c r="D7670" s="489" t="s">
        <v>15623</v>
      </c>
    </row>
    <row r="7671" spans="1:4">
      <c r="A7671" s="489" t="str">
        <f t="shared" si="119"/>
        <v>2311602862介護予防訪問看護</v>
      </c>
      <c r="B7671" s="489">
        <v>2311602862</v>
      </c>
      <c r="C7671" s="489" t="s">
        <v>2103</v>
      </c>
      <c r="D7671" s="489" t="s">
        <v>15623</v>
      </c>
    </row>
    <row r="7672" spans="1:4">
      <c r="A7672" s="489" t="str">
        <f t="shared" si="119"/>
        <v>2311602862訪問リハビリテーション</v>
      </c>
      <c r="B7672" s="489">
        <v>2311602862</v>
      </c>
      <c r="C7672" s="489" t="s">
        <v>2104</v>
      </c>
      <c r="D7672" s="489" t="s">
        <v>15623</v>
      </c>
    </row>
    <row r="7673" spans="1:4">
      <c r="A7673" s="489" t="str">
        <f t="shared" si="119"/>
        <v>2311602862訪問看護</v>
      </c>
      <c r="B7673" s="489">
        <v>2311602862</v>
      </c>
      <c r="C7673" s="489" t="s">
        <v>2102</v>
      </c>
      <c r="D7673" s="489" t="s">
        <v>15623</v>
      </c>
    </row>
    <row r="7674" spans="1:4">
      <c r="A7674" s="489" t="str">
        <f t="shared" si="119"/>
        <v>2311602870介護予防訪問リハビリテーション</v>
      </c>
      <c r="B7674" s="489">
        <v>2311602870</v>
      </c>
      <c r="C7674" s="489" t="s">
        <v>2108</v>
      </c>
      <c r="D7674" s="489" t="s">
        <v>15624</v>
      </c>
    </row>
    <row r="7675" spans="1:4">
      <c r="A7675" s="489" t="str">
        <f t="shared" si="119"/>
        <v>2311602870介護予防訪問看護</v>
      </c>
      <c r="B7675" s="489">
        <v>2311602870</v>
      </c>
      <c r="C7675" s="489" t="s">
        <v>2103</v>
      </c>
      <c r="D7675" s="489" t="s">
        <v>15624</v>
      </c>
    </row>
    <row r="7676" spans="1:4">
      <c r="A7676" s="489" t="str">
        <f t="shared" si="119"/>
        <v>2311602870訪問リハビリテーション</v>
      </c>
      <c r="B7676" s="489">
        <v>2311602870</v>
      </c>
      <c r="C7676" s="489" t="s">
        <v>2104</v>
      </c>
      <c r="D7676" s="489" t="s">
        <v>15624</v>
      </c>
    </row>
    <row r="7677" spans="1:4">
      <c r="A7677" s="489" t="str">
        <f t="shared" si="119"/>
        <v>2311602870訪問看護</v>
      </c>
      <c r="B7677" s="489">
        <v>2311602870</v>
      </c>
      <c r="C7677" s="489" t="s">
        <v>2102</v>
      </c>
      <c r="D7677" s="489" t="s">
        <v>15624</v>
      </c>
    </row>
    <row r="7678" spans="1:4">
      <c r="A7678" s="489" t="str">
        <f t="shared" si="119"/>
        <v>2311602888介護予防訪問リハビリテーション</v>
      </c>
      <c r="B7678" s="489">
        <v>2311602888</v>
      </c>
      <c r="C7678" s="489" t="s">
        <v>2108</v>
      </c>
      <c r="D7678" s="489" t="s">
        <v>15625</v>
      </c>
    </row>
    <row r="7679" spans="1:4">
      <c r="A7679" s="489" t="str">
        <f t="shared" si="119"/>
        <v>2311602888介護予防訪問看護</v>
      </c>
      <c r="B7679" s="489">
        <v>2311602888</v>
      </c>
      <c r="C7679" s="489" t="s">
        <v>2103</v>
      </c>
      <c r="D7679" s="489" t="s">
        <v>15625</v>
      </c>
    </row>
    <row r="7680" spans="1:4">
      <c r="A7680" s="489" t="str">
        <f t="shared" si="119"/>
        <v>2311602888訪問リハビリテーション</v>
      </c>
      <c r="B7680" s="489">
        <v>2311602888</v>
      </c>
      <c r="C7680" s="489" t="s">
        <v>2104</v>
      </c>
      <c r="D7680" s="489" t="s">
        <v>15625</v>
      </c>
    </row>
    <row r="7681" spans="1:4">
      <c r="A7681" s="489" t="str">
        <f t="shared" si="119"/>
        <v>2311602888訪問看護</v>
      </c>
      <c r="B7681" s="489">
        <v>2311602888</v>
      </c>
      <c r="C7681" s="489" t="s">
        <v>2102</v>
      </c>
      <c r="D7681" s="489" t="s">
        <v>15625</v>
      </c>
    </row>
    <row r="7682" spans="1:4">
      <c r="A7682" s="489" t="str">
        <f t="shared" ref="A7682:A7745" si="120">B7682&amp;C7682</f>
        <v>2311602896介護予防訪問リハビリテーション</v>
      </c>
      <c r="B7682" s="489">
        <v>2311602896</v>
      </c>
      <c r="C7682" s="489" t="s">
        <v>2108</v>
      </c>
      <c r="D7682" s="489" t="s">
        <v>15626</v>
      </c>
    </row>
    <row r="7683" spans="1:4">
      <c r="A7683" s="489" t="str">
        <f t="shared" si="120"/>
        <v>2311602896介護予防訪問看護</v>
      </c>
      <c r="B7683" s="489">
        <v>2311602896</v>
      </c>
      <c r="C7683" s="489" t="s">
        <v>2103</v>
      </c>
      <c r="D7683" s="489" t="s">
        <v>15626</v>
      </c>
    </row>
    <row r="7684" spans="1:4">
      <c r="A7684" s="489" t="str">
        <f t="shared" si="120"/>
        <v>2311602896訪問リハビリテーション</v>
      </c>
      <c r="B7684" s="489">
        <v>2311602896</v>
      </c>
      <c r="C7684" s="489" t="s">
        <v>2104</v>
      </c>
      <c r="D7684" s="489" t="s">
        <v>15626</v>
      </c>
    </row>
    <row r="7685" spans="1:4">
      <c r="A7685" s="489" t="str">
        <f t="shared" si="120"/>
        <v>2311602896訪問看護</v>
      </c>
      <c r="B7685" s="489">
        <v>2311602896</v>
      </c>
      <c r="C7685" s="489" t="s">
        <v>2102</v>
      </c>
      <c r="D7685" s="489" t="s">
        <v>15626</v>
      </c>
    </row>
    <row r="7686" spans="1:4">
      <c r="A7686" s="489" t="str">
        <f t="shared" si="120"/>
        <v>2311602912介護予防訪問リハビリテーション</v>
      </c>
      <c r="B7686" s="489">
        <v>2311602912</v>
      </c>
      <c r="C7686" s="489" t="s">
        <v>2108</v>
      </c>
      <c r="D7686" s="489" t="s">
        <v>15627</v>
      </c>
    </row>
    <row r="7687" spans="1:4">
      <c r="A7687" s="489" t="str">
        <f t="shared" si="120"/>
        <v>2311602912介護予防訪問看護</v>
      </c>
      <c r="B7687" s="489">
        <v>2311602912</v>
      </c>
      <c r="C7687" s="489" t="s">
        <v>2103</v>
      </c>
      <c r="D7687" s="489" t="s">
        <v>15627</v>
      </c>
    </row>
    <row r="7688" spans="1:4">
      <c r="A7688" s="489" t="str">
        <f t="shared" si="120"/>
        <v>2311602912訪問リハビリテーション</v>
      </c>
      <c r="B7688" s="489">
        <v>2311602912</v>
      </c>
      <c r="C7688" s="489" t="s">
        <v>2104</v>
      </c>
      <c r="D7688" s="489" t="s">
        <v>15627</v>
      </c>
    </row>
    <row r="7689" spans="1:4">
      <c r="A7689" s="489" t="str">
        <f t="shared" si="120"/>
        <v>2311602912訪問看護</v>
      </c>
      <c r="B7689" s="489">
        <v>2311602912</v>
      </c>
      <c r="C7689" s="489" t="s">
        <v>2102</v>
      </c>
      <c r="D7689" s="489" t="s">
        <v>15627</v>
      </c>
    </row>
    <row r="7690" spans="1:4">
      <c r="A7690" s="489" t="str">
        <f t="shared" si="120"/>
        <v>2311602920介護予防訪問リハビリテーション</v>
      </c>
      <c r="B7690" s="489">
        <v>2311602920</v>
      </c>
      <c r="C7690" s="489" t="s">
        <v>2108</v>
      </c>
      <c r="D7690" s="489" t="s">
        <v>15628</v>
      </c>
    </row>
    <row r="7691" spans="1:4">
      <c r="A7691" s="489" t="str">
        <f t="shared" si="120"/>
        <v>2311602920介護予防訪問看護</v>
      </c>
      <c r="B7691" s="489">
        <v>2311602920</v>
      </c>
      <c r="C7691" s="489" t="s">
        <v>2103</v>
      </c>
      <c r="D7691" s="489" t="s">
        <v>15628</v>
      </c>
    </row>
    <row r="7692" spans="1:4">
      <c r="A7692" s="489" t="str">
        <f t="shared" si="120"/>
        <v>2311602920訪問リハビリテーション</v>
      </c>
      <c r="B7692" s="489">
        <v>2311602920</v>
      </c>
      <c r="C7692" s="489" t="s">
        <v>2104</v>
      </c>
      <c r="D7692" s="489" t="s">
        <v>15628</v>
      </c>
    </row>
    <row r="7693" spans="1:4">
      <c r="A7693" s="489" t="str">
        <f t="shared" si="120"/>
        <v>2311602920訪問看護</v>
      </c>
      <c r="B7693" s="489">
        <v>2311602920</v>
      </c>
      <c r="C7693" s="489" t="s">
        <v>2102</v>
      </c>
      <c r="D7693" s="489" t="s">
        <v>15628</v>
      </c>
    </row>
    <row r="7694" spans="1:4">
      <c r="A7694" s="489" t="str">
        <f t="shared" si="120"/>
        <v>2311602946介護予防訪問リハビリテーション</v>
      </c>
      <c r="B7694" s="489">
        <v>2311602946</v>
      </c>
      <c r="C7694" s="489" t="s">
        <v>2108</v>
      </c>
      <c r="D7694" s="489" t="s">
        <v>15629</v>
      </c>
    </row>
    <row r="7695" spans="1:4">
      <c r="A7695" s="489" t="str">
        <f t="shared" si="120"/>
        <v>2311602946介護予防訪問看護</v>
      </c>
      <c r="B7695" s="489">
        <v>2311602946</v>
      </c>
      <c r="C7695" s="489" t="s">
        <v>2103</v>
      </c>
      <c r="D7695" s="489" t="s">
        <v>15629</v>
      </c>
    </row>
    <row r="7696" spans="1:4">
      <c r="A7696" s="489" t="str">
        <f t="shared" si="120"/>
        <v>2311602946訪問リハビリテーション</v>
      </c>
      <c r="B7696" s="489">
        <v>2311602946</v>
      </c>
      <c r="C7696" s="489" t="s">
        <v>2104</v>
      </c>
      <c r="D7696" s="489" t="s">
        <v>15629</v>
      </c>
    </row>
    <row r="7697" spans="1:4">
      <c r="A7697" s="489" t="str">
        <f t="shared" si="120"/>
        <v>2311602946訪問看護</v>
      </c>
      <c r="B7697" s="489">
        <v>2311602946</v>
      </c>
      <c r="C7697" s="489" t="s">
        <v>2102</v>
      </c>
      <c r="D7697" s="489" t="s">
        <v>15629</v>
      </c>
    </row>
    <row r="7698" spans="1:4">
      <c r="A7698" s="489" t="str">
        <f t="shared" si="120"/>
        <v>2311602953介護予防訪問リハビリテーション</v>
      </c>
      <c r="B7698" s="489">
        <v>2311602953</v>
      </c>
      <c r="C7698" s="489" t="s">
        <v>2108</v>
      </c>
      <c r="D7698" s="489" t="s">
        <v>15630</v>
      </c>
    </row>
    <row r="7699" spans="1:4">
      <c r="A7699" s="489" t="str">
        <f t="shared" si="120"/>
        <v>2311602953介護予防訪問看護</v>
      </c>
      <c r="B7699" s="489">
        <v>2311602953</v>
      </c>
      <c r="C7699" s="489" t="s">
        <v>2103</v>
      </c>
      <c r="D7699" s="489" t="s">
        <v>15630</v>
      </c>
    </row>
    <row r="7700" spans="1:4">
      <c r="A7700" s="489" t="str">
        <f t="shared" si="120"/>
        <v>2311602953訪問リハビリテーション</v>
      </c>
      <c r="B7700" s="489">
        <v>2311602953</v>
      </c>
      <c r="C7700" s="489" t="s">
        <v>2104</v>
      </c>
      <c r="D7700" s="489" t="s">
        <v>15630</v>
      </c>
    </row>
    <row r="7701" spans="1:4">
      <c r="A7701" s="489" t="str">
        <f t="shared" si="120"/>
        <v>2311602953訪問看護</v>
      </c>
      <c r="B7701" s="489">
        <v>2311602953</v>
      </c>
      <c r="C7701" s="489" t="s">
        <v>2102</v>
      </c>
      <c r="D7701" s="489" t="s">
        <v>15630</v>
      </c>
    </row>
    <row r="7702" spans="1:4">
      <c r="A7702" s="489" t="str">
        <f t="shared" si="120"/>
        <v>2311602961介護予防訪問リハビリテーション</v>
      </c>
      <c r="B7702" s="489">
        <v>2311602961</v>
      </c>
      <c r="C7702" s="489" t="s">
        <v>2108</v>
      </c>
      <c r="D7702" s="489" t="s">
        <v>15631</v>
      </c>
    </row>
    <row r="7703" spans="1:4">
      <c r="A7703" s="489" t="str">
        <f t="shared" si="120"/>
        <v>2311602961介護予防訪問看護</v>
      </c>
      <c r="B7703" s="489">
        <v>2311602961</v>
      </c>
      <c r="C7703" s="489" t="s">
        <v>2103</v>
      </c>
      <c r="D7703" s="489" t="s">
        <v>15631</v>
      </c>
    </row>
    <row r="7704" spans="1:4">
      <c r="A7704" s="489" t="str">
        <f t="shared" si="120"/>
        <v>2311602961訪問リハビリテーション</v>
      </c>
      <c r="B7704" s="489">
        <v>2311602961</v>
      </c>
      <c r="C7704" s="489" t="s">
        <v>2104</v>
      </c>
      <c r="D7704" s="489" t="s">
        <v>15631</v>
      </c>
    </row>
    <row r="7705" spans="1:4">
      <c r="A7705" s="489" t="str">
        <f t="shared" si="120"/>
        <v>2311602961訪問看護</v>
      </c>
      <c r="B7705" s="489">
        <v>2311602961</v>
      </c>
      <c r="C7705" s="489" t="s">
        <v>2102</v>
      </c>
      <c r="D7705" s="489" t="s">
        <v>15631</v>
      </c>
    </row>
    <row r="7706" spans="1:4">
      <c r="A7706" s="489" t="str">
        <f t="shared" si="120"/>
        <v>2311602979介護予防訪問リハビリテーション</v>
      </c>
      <c r="B7706" s="489">
        <v>2311602979</v>
      </c>
      <c r="C7706" s="489" t="s">
        <v>2108</v>
      </c>
      <c r="D7706" s="489" t="s">
        <v>15632</v>
      </c>
    </row>
    <row r="7707" spans="1:4">
      <c r="A7707" s="489" t="str">
        <f t="shared" si="120"/>
        <v>2311602979介護予防訪問看護</v>
      </c>
      <c r="B7707" s="489">
        <v>2311602979</v>
      </c>
      <c r="C7707" s="489" t="s">
        <v>2103</v>
      </c>
      <c r="D7707" s="489" t="s">
        <v>15632</v>
      </c>
    </row>
    <row r="7708" spans="1:4">
      <c r="A7708" s="489" t="str">
        <f t="shared" si="120"/>
        <v>2311602979訪問リハビリテーション</v>
      </c>
      <c r="B7708" s="489">
        <v>2311602979</v>
      </c>
      <c r="C7708" s="489" t="s">
        <v>2104</v>
      </c>
      <c r="D7708" s="489" t="s">
        <v>15632</v>
      </c>
    </row>
    <row r="7709" spans="1:4">
      <c r="A7709" s="489" t="str">
        <f t="shared" si="120"/>
        <v>2311602979訪問看護</v>
      </c>
      <c r="B7709" s="489">
        <v>2311602979</v>
      </c>
      <c r="C7709" s="489" t="s">
        <v>2102</v>
      </c>
      <c r="D7709" s="489" t="s">
        <v>15632</v>
      </c>
    </row>
    <row r="7710" spans="1:4">
      <c r="A7710" s="489" t="str">
        <f t="shared" si="120"/>
        <v>2311602987介護予防訪問リハビリテーション</v>
      </c>
      <c r="B7710" s="489">
        <v>2311602987</v>
      </c>
      <c r="C7710" s="489" t="s">
        <v>2108</v>
      </c>
      <c r="D7710" s="489" t="s">
        <v>15633</v>
      </c>
    </row>
    <row r="7711" spans="1:4">
      <c r="A7711" s="489" t="str">
        <f t="shared" si="120"/>
        <v>2311602987介護予防訪問看護</v>
      </c>
      <c r="B7711" s="489">
        <v>2311602987</v>
      </c>
      <c r="C7711" s="489" t="s">
        <v>2103</v>
      </c>
      <c r="D7711" s="489" t="s">
        <v>15633</v>
      </c>
    </row>
    <row r="7712" spans="1:4">
      <c r="A7712" s="489" t="str">
        <f t="shared" si="120"/>
        <v>2311602987訪問リハビリテーション</v>
      </c>
      <c r="B7712" s="489">
        <v>2311602987</v>
      </c>
      <c r="C7712" s="489" t="s">
        <v>2104</v>
      </c>
      <c r="D7712" s="489" t="s">
        <v>15633</v>
      </c>
    </row>
    <row r="7713" spans="1:4">
      <c r="A7713" s="489" t="str">
        <f t="shared" si="120"/>
        <v>2311602987訪問看護</v>
      </c>
      <c r="B7713" s="489">
        <v>2311602987</v>
      </c>
      <c r="C7713" s="489" t="s">
        <v>2102</v>
      </c>
      <c r="D7713" s="489" t="s">
        <v>15633</v>
      </c>
    </row>
    <row r="7714" spans="1:4">
      <c r="A7714" s="489" t="str">
        <f t="shared" si="120"/>
        <v>2311602995介護予防訪問リハビリテーション</v>
      </c>
      <c r="B7714" s="489">
        <v>2311602995</v>
      </c>
      <c r="C7714" s="489" t="s">
        <v>2108</v>
      </c>
      <c r="D7714" s="489" t="s">
        <v>15634</v>
      </c>
    </row>
    <row r="7715" spans="1:4">
      <c r="A7715" s="489" t="str">
        <f t="shared" si="120"/>
        <v>2311602995介護予防訪問看護</v>
      </c>
      <c r="B7715" s="489">
        <v>2311602995</v>
      </c>
      <c r="C7715" s="489" t="s">
        <v>2103</v>
      </c>
      <c r="D7715" s="489" t="s">
        <v>15634</v>
      </c>
    </row>
    <row r="7716" spans="1:4">
      <c r="A7716" s="489" t="str">
        <f t="shared" si="120"/>
        <v>2311602995訪問リハビリテーション</v>
      </c>
      <c r="B7716" s="489">
        <v>2311602995</v>
      </c>
      <c r="C7716" s="489" t="s">
        <v>2104</v>
      </c>
      <c r="D7716" s="489" t="s">
        <v>15634</v>
      </c>
    </row>
    <row r="7717" spans="1:4">
      <c r="A7717" s="489" t="str">
        <f t="shared" si="120"/>
        <v>2311602995訪問看護</v>
      </c>
      <c r="B7717" s="489">
        <v>2311602995</v>
      </c>
      <c r="C7717" s="489" t="s">
        <v>2102</v>
      </c>
      <c r="D7717" s="489" t="s">
        <v>15634</v>
      </c>
    </row>
    <row r="7718" spans="1:4">
      <c r="A7718" s="489" t="str">
        <f t="shared" si="120"/>
        <v>2311603001介護予防訪問リハビリテーション</v>
      </c>
      <c r="B7718" s="489">
        <v>2311603001</v>
      </c>
      <c r="C7718" s="489" t="s">
        <v>2108</v>
      </c>
      <c r="D7718" s="489" t="s">
        <v>15635</v>
      </c>
    </row>
    <row r="7719" spans="1:4">
      <c r="A7719" s="489" t="str">
        <f t="shared" si="120"/>
        <v>2311603001介護予防訪問看護</v>
      </c>
      <c r="B7719" s="489">
        <v>2311603001</v>
      </c>
      <c r="C7719" s="489" t="s">
        <v>2103</v>
      </c>
      <c r="D7719" s="489" t="s">
        <v>15635</v>
      </c>
    </row>
    <row r="7720" spans="1:4">
      <c r="A7720" s="489" t="str">
        <f t="shared" si="120"/>
        <v>2311603001訪問リハビリテーション</v>
      </c>
      <c r="B7720" s="489">
        <v>2311603001</v>
      </c>
      <c r="C7720" s="489" t="s">
        <v>2104</v>
      </c>
      <c r="D7720" s="489" t="s">
        <v>15635</v>
      </c>
    </row>
    <row r="7721" spans="1:4">
      <c r="A7721" s="489" t="str">
        <f t="shared" si="120"/>
        <v>2311603001訪問看護</v>
      </c>
      <c r="B7721" s="489">
        <v>2311603001</v>
      </c>
      <c r="C7721" s="489" t="s">
        <v>2102</v>
      </c>
      <c r="D7721" s="489" t="s">
        <v>15635</v>
      </c>
    </row>
    <row r="7722" spans="1:4">
      <c r="A7722" s="489" t="str">
        <f t="shared" si="120"/>
        <v>2311603019介護予防訪問リハビリテーション</v>
      </c>
      <c r="B7722" s="489">
        <v>2311603019</v>
      </c>
      <c r="C7722" s="489" t="s">
        <v>2108</v>
      </c>
      <c r="D7722" s="489" t="s">
        <v>15636</v>
      </c>
    </row>
    <row r="7723" spans="1:4">
      <c r="A7723" s="489" t="str">
        <f t="shared" si="120"/>
        <v>2311603019介護予防訪問看護</v>
      </c>
      <c r="B7723" s="489">
        <v>2311603019</v>
      </c>
      <c r="C7723" s="489" t="s">
        <v>2103</v>
      </c>
      <c r="D7723" s="489" t="s">
        <v>15636</v>
      </c>
    </row>
    <row r="7724" spans="1:4">
      <c r="A7724" s="489" t="str">
        <f t="shared" si="120"/>
        <v>2311603019訪問リハビリテーション</v>
      </c>
      <c r="B7724" s="489">
        <v>2311603019</v>
      </c>
      <c r="C7724" s="489" t="s">
        <v>2104</v>
      </c>
      <c r="D7724" s="489" t="s">
        <v>15636</v>
      </c>
    </row>
    <row r="7725" spans="1:4">
      <c r="A7725" s="489" t="str">
        <f t="shared" si="120"/>
        <v>2311603019訪問看護</v>
      </c>
      <c r="B7725" s="489">
        <v>2311603019</v>
      </c>
      <c r="C7725" s="489" t="s">
        <v>2102</v>
      </c>
      <c r="D7725" s="489" t="s">
        <v>15636</v>
      </c>
    </row>
    <row r="7726" spans="1:4">
      <c r="A7726" s="489" t="str">
        <f t="shared" si="120"/>
        <v>2311603027介護予防訪問リハビリテーション</v>
      </c>
      <c r="B7726" s="489">
        <v>2311603027</v>
      </c>
      <c r="C7726" s="489" t="s">
        <v>2108</v>
      </c>
      <c r="D7726" s="489" t="s">
        <v>15637</v>
      </c>
    </row>
    <row r="7727" spans="1:4">
      <c r="A7727" s="489" t="str">
        <f t="shared" si="120"/>
        <v>2311603027介護予防訪問看護</v>
      </c>
      <c r="B7727" s="489">
        <v>2311603027</v>
      </c>
      <c r="C7727" s="489" t="s">
        <v>2103</v>
      </c>
      <c r="D7727" s="489" t="s">
        <v>15637</v>
      </c>
    </row>
    <row r="7728" spans="1:4">
      <c r="A7728" s="489" t="str">
        <f t="shared" si="120"/>
        <v>2311603027訪問リハビリテーション</v>
      </c>
      <c r="B7728" s="489">
        <v>2311603027</v>
      </c>
      <c r="C7728" s="489" t="s">
        <v>2104</v>
      </c>
      <c r="D7728" s="489" t="s">
        <v>15637</v>
      </c>
    </row>
    <row r="7729" spans="1:4">
      <c r="A7729" s="489" t="str">
        <f t="shared" si="120"/>
        <v>2311603027訪問看護</v>
      </c>
      <c r="B7729" s="489">
        <v>2311603027</v>
      </c>
      <c r="C7729" s="489" t="s">
        <v>2102</v>
      </c>
      <c r="D7729" s="489" t="s">
        <v>15637</v>
      </c>
    </row>
    <row r="7730" spans="1:4">
      <c r="A7730" s="489" t="str">
        <f t="shared" si="120"/>
        <v>2311603035介護予防訪問リハビリテーション</v>
      </c>
      <c r="B7730" s="489">
        <v>2311603035</v>
      </c>
      <c r="C7730" s="489" t="s">
        <v>2108</v>
      </c>
      <c r="D7730" s="489" t="s">
        <v>15638</v>
      </c>
    </row>
    <row r="7731" spans="1:4">
      <c r="A7731" s="489" t="str">
        <f t="shared" si="120"/>
        <v>2311603035介護予防訪問看護</v>
      </c>
      <c r="B7731" s="489">
        <v>2311603035</v>
      </c>
      <c r="C7731" s="489" t="s">
        <v>2103</v>
      </c>
      <c r="D7731" s="489" t="s">
        <v>15638</v>
      </c>
    </row>
    <row r="7732" spans="1:4">
      <c r="A7732" s="489" t="str">
        <f t="shared" si="120"/>
        <v>2311603035訪問リハビリテーション</v>
      </c>
      <c r="B7732" s="489">
        <v>2311603035</v>
      </c>
      <c r="C7732" s="489" t="s">
        <v>2104</v>
      </c>
      <c r="D7732" s="489" t="s">
        <v>15638</v>
      </c>
    </row>
    <row r="7733" spans="1:4">
      <c r="A7733" s="489" t="str">
        <f t="shared" si="120"/>
        <v>2311603035訪問看護</v>
      </c>
      <c r="B7733" s="489">
        <v>2311603035</v>
      </c>
      <c r="C7733" s="489" t="s">
        <v>2102</v>
      </c>
      <c r="D7733" s="489" t="s">
        <v>15638</v>
      </c>
    </row>
    <row r="7734" spans="1:4">
      <c r="A7734" s="489" t="str">
        <f t="shared" si="120"/>
        <v>2311603043介護予防訪問リハビリテーション</v>
      </c>
      <c r="B7734" s="489">
        <v>2311603043</v>
      </c>
      <c r="C7734" s="489" t="s">
        <v>2108</v>
      </c>
      <c r="D7734" s="489" t="s">
        <v>15639</v>
      </c>
    </row>
    <row r="7735" spans="1:4">
      <c r="A7735" s="489" t="str">
        <f t="shared" si="120"/>
        <v>2311603043介護予防訪問看護</v>
      </c>
      <c r="B7735" s="489">
        <v>2311603043</v>
      </c>
      <c r="C7735" s="489" t="s">
        <v>2103</v>
      </c>
      <c r="D7735" s="489" t="s">
        <v>15639</v>
      </c>
    </row>
    <row r="7736" spans="1:4">
      <c r="A7736" s="489" t="str">
        <f t="shared" si="120"/>
        <v>2311603043訪問リハビリテーション</v>
      </c>
      <c r="B7736" s="489">
        <v>2311603043</v>
      </c>
      <c r="C7736" s="489" t="s">
        <v>2104</v>
      </c>
      <c r="D7736" s="489" t="s">
        <v>15639</v>
      </c>
    </row>
    <row r="7737" spans="1:4">
      <c r="A7737" s="489" t="str">
        <f t="shared" si="120"/>
        <v>2311603043訪問看護</v>
      </c>
      <c r="B7737" s="489">
        <v>2311603043</v>
      </c>
      <c r="C7737" s="489" t="s">
        <v>2102</v>
      </c>
      <c r="D7737" s="489" t="s">
        <v>15639</v>
      </c>
    </row>
    <row r="7738" spans="1:4">
      <c r="A7738" s="489" t="str">
        <f t="shared" si="120"/>
        <v>2311603050介護予防訪問リハビリテーション</v>
      </c>
      <c r="B7738" s="489">
        <v>2311603050</v>
      </c>
      <c r="C7738" s="489" t="s">
        <v>2108</v>
      </c>
      <c r="D7738" s="489" t="s">
        <v>15640</v>
      </c>
    </row>
    <row r="7739" spans="1:4">
      <c r="A7739" s="489" t="str">
        <f t="shared" si="120"/>
        <v>2311603050介護予防訪問看護</v>
      </c>
      <c r="B7739" s="489">
        <v>2311603050</v>
      </c>
      <c r="C7739" s="489" t="s">
        <v>2103</v>
      </c>
      <c r="D7739" s="489" t="s">
        <v>15640</v>
      </c>
    </row>
    <row r="7740" spans="1:4">
      <c r="A7740" s="489" t="str">
        <f t="shared" si="120"/>
        <v>2311603050訪問リハビリテーション</v>
      </c>
      <c r="B7740" s="489">
        <v>2311603050</v>
      </c>
      <c r="C7740" s="489" t="s">
        <v>2104</v>
      </c>
      <c r="D7740" s="489" t="s">
        <v>15640</v>
      </c>
    </row>
    <row r="7741" spans="1:4">
      <c r="A7741" s="489" t="str">
        <f t="shared" si="120"/>
        <v>2311603050訪問看護</v>
      </c>
      <c r="B7741" s="489">
        <v>2311603050</v>
      </c>
      <c r="C7741" s="489" t="s">
        <v>2102</v>
      </c>
      <c r="D7741" s="489" t="s">
        <v>15640</v>
      </c>
    </row>
    <row r="7742" spans="1:4">
      <c r="A7742" s="489" t="str">
        <f t="shared" si="120"/>
        <v>2311603068介護予防訪問リハビリテーション</v>
      </c>
      <c r="B7742" s="489">
        <v>2311603068</v>
      </c>
      <c r="C7742" s="489" t="s">
        <v>2108</v>
      </c>
      <c r="D7742" s="489" t="s">
        <v>15641</v>
      </c>
    </row>
    <row r="7743" spans="1:4">
      <c r="A7743" s="489" t="str">
        <f t="shared" si="120"/>
        <v>2311603068介護予防訪問看護</v>
      </c>
      <c r="B7743" s="489">
        <v>2311603068</v>
      </c>
      <c r="C7743" s="489" t="s">
        <v>2103</v>
      </c>
      <c r="D7743" s="489" t="s">
        <v>15641</v>
      </c>
    </row>
    <row r="7744" spans="1:4">
      <c r="A7744" s="489" t="str">
        <f t="shared" si="120"/>
        <v>2311603068訪問リハビリテーション</v>
      </c>
      <c r="B7744" s="489">
        <v>2311603068</v>
      </c>
      <c r="C7744" s="489" t="s">
        <v>2104</v>
      </c>
      <c r="D7744" s="489" t="s">
        <v>15641</v>
      </c>
    </row>
    <row r="7745" spans="1:4">
      <c r="A7745" s="489" t="str">
        <f t="shared" si="120"/>
        <v>2311603068訪問看護</v>
      </c>
      <c r="B7745" s="489">
        <v>2311603068</v>
      </c>
      <c r="C7745" s="489" t="s">
        <v>2102</v>
      </c>
      <c r="D7745" s="489" t="s">
        <v>15641</v>
      </c>
    </row>
    <row r="7746" spans="1:4">
      <c r="A7746" s="489" t="str">
        <f t="shared" ref="A7746:A7809" si="121">B7746&amp;C7746</f>
        <v>2311603076介護予防訪問リハビリテーション</v>
      </c>
      <c r="B7746" s="489">
        <v>2311603076</v>
      </c>
      <c r="C7746" s="489" t="s">
        <v>2108</v>
      </c>
      <c r="D7746" s="489" t="s">
        <v>15642</v>
      </c>
    </row>
    <row r="7747" spans="1:4">
      <c r="A7747" s="489" t="str">
        <f t="shared" si="121"/>
        <v>2311603076介護予防訪問看護</v>
      </c>
      <c r="B7747" s="489">
        <v>2311603076</v>
      </c>
      <c r="C7747" s="489" t="s">
        <v>2103</v>
      </c>
      <c r="D7747" s="489" t="s">
        <v>15642</v>
      </c>
    </row>
    <row r="7748" spans="1:4">
      <c r="A7748" s="489" t="str">
        <f t="shared" si="121"/>
        <v>2311603076訪問リハビリテーション</v>
      </c>
      <c r="B7748" s="489">
        <v>2311603076</v>
      </c>
      <c r="C7748" s="489" t="s">
        <v>2104</v>
      </c>
      <c r="D7748" s="489" t="s">
        <v>15642</v>
      </c>
    </row>
    <row r="7749" spans="1:4">
      <c r="A7749" s="489" t="str">
        <f t="shared" si="121"/>
        <v>2311603076訪問看護</v>
      </c>
      <c r="B7749" s="489">
        <v>2311603076</v>
      </c>
      <c r="C7749" s="489" t="s">
        <v>2102</v>
      </c>
      <c r="D7749" s="489" t="s">
        <v>15642</v>
      </c>
    </row>
    <row r="7750" spans="1:4">
      <c r="A7750" s="489" t="str">
        <f t="shared" si="121"/>
        <v>2311603084介護予防訪問リハビリテーション</v>
      </c>
      <c r="B7750" s="489">
        <v>2311603084</v>
      </c>
      <c r="C7750" s="489" t="s">
        <v>2108</v>
      </c>
      <c r="D7750" s="489" t="s">
        <v>15643</v>
      </c>
    </row>
    <row r="7751" spans="1:4">
      <c r="A7751" s="489" t="str">
        <f t="shared" si="121"/>
        <v>2311603084介護予防訪問看護</v>
      </c>
      <c r="B7751" s="489">
        <v>2311603084</v>
      </c>
      <c r="C7751" s="489" t="s">
        <v>2103</v>
      </c>
      <c r="D7751" s="489" t="s">
        <v>15643</v>
      </c>
    </row>
    <row r="7752" spans="1:4">
      <c r="A7752" s="489" t="str">
        <f t="shared" si="121"/>
        <v>2311603084訪問リハビリテーション</v>
      </c>
      <c r="B7752" s="489">
        <v>2311603084</v>
      </c>
      <c r="C7752" s="489" t="s">
        <v>2104</v>
      </c>
      <c r="D7752" s="489" t="s">
        <v>15643</v>
      </c>
    </row>
    <row r="7753" spans="1:4">
      <c r="A7753" s="489" t="str">
        <f t="shared" si="121"/>
        <v>2311603084訪問看護</v>
      </c>
      <c r="B7753" s="489">
        <v>2311603084</v>
      </c>
      <c r="C7753" s="489" t="s">
        <v>2102</v>
      </c>
      <c r="D7753" s="489" t="s">
        <v>15643</v>
      </c>
    </row>
    <row r="7754" spans="1:4">
      <c r="A7754" s="489" t="str">
        <f t="shared" si="121"/>
        <v>2311603092介護予防訪問リハビリテーション</v>
      </c>
      <c r="B7754" s="489">
        <v>2311603092</v>
      </c>
      <c r="C7754" s="489" t="s">
        <v>2108</v>
      </c>
      <c r="D7754" s="489" t="s">
        <v>15644</v>
      </c>
    </row>
    <row r="7755" spans="1:4">
      <c r="A7755" s="489" t="str">
        <f t="shared" si="121"/>
        <v>2311603092介護予防訪問看護</v>
      </c>
      <c r="B7755" s="489">
        <v>2311603092</v>
      </c>
      <c r="C7755" s="489" t="s">
        <v>2103</v>
      </c>
      <c r="D7755" s="489" t="s">
        <v>15644</v>
      </c>
    </row>
    <row r="7756" spans="1:4">
      <c r="A7756" s="489" t="str">
        <f t="shared" si="121"/>
        <v>2311603092訪問リハビリテーション</v>
      </c>
      <c r="B7756" s="489">
        <v>2311603092</v>
      </c>
      <c r="C7756" s="489" t="s">
        <v>2104</v>
      </c>
      <c r="D7756" s="489" t="s">
        <v>15644</v>
      </c>
    </row>
    <row r="7757" spans="1:4">
      <c r="A7757" s="489" t="str">
        <f t="shared" si="121"/>
        <v>2311603092訪問看護</v>
      </c>
      <c r="B7757" s="489">
        <v>2311603092</v>
      </c>
      <c r="C7757" s="489" t="s">
        <v>2102</v>
      </c>
      <c r="D7757" s="489" t="s">
        <v>15644</v>
      </c>
    </row>
    <row r="7758" spans="1:4">
      <c r="A7758" s="489" t="str">
        <f t="shared" si="121"/>
        <v>2311603100介護予防訪問リハビリテーション</v>
      </c>
      <c r="B7758" s="489">
        <v>2311603100</v>
      </c>
      <c r="C7758" s="489" t="s">
        <v>2108</v>
      </c>
      <c r="D7758" s="489" t="s">
        <v>15645</v>
      </c>
    </row>
    <row r="7759" spans="1:4">
      <c r="A7759" s="489" t="str">
        <f t="shared" si="121"/>
        <v>2311603100介護予防訪問看護</v>
      </c>
      <c r="B7759" s="489">
        <v>2311603100</v>
      </c>
      <c r="C7759" s="489" t="s">
        <v>2103</v>
      </c>
      <c r="D7759" s="489" t="s">
        <v>15645</v>
      </c>
    </row>
    <row r="7760" spans="1:4">
      <c r="A7760" s="489" t="str">
        <f t="shared" si="121"/>
        <v>2311603100訪問リハビリテーション</v>
      </c>
      <c r="B7760" s="489">
        <v>2311603100</v>
      </c>
      <c r="C7760" s="489" t="s">
        <v>2104</v>
      </c>
      <c r="D7760" s="489" t="s">
        <v>15645</v>
      </c>
    </row>
    <row r="7761" spans="1:4">
      <c r="A7761" s="489" t="str">
        <f t="shared" si="121"/>
        <v>2311603100訪問看護</v>
      </c>
      <c r="B7761" s="489">
        <v>2311603100</v>
      </c>
      <c r="C7761" s="489" t="s">
        <v>2102</v>
      </c>
      <c r="D7761" s="489" t="s">
        <v>15645</v>
      </c>
    </row>
    <row r="7762" spans="1:4">
      <c r="A7762" s="489" t="str">
        <f t="shared" si="121"/>
        <v>2311603118介護予防訪問リハビリテーション</v>
      </c>
      <c r="B7762" s="489">
        <v>2311603118</v>
      </c>
      <c r="C7762" s="489" t="s">
        <v>2108</v>
      </c>
      <c r="D7762" s="489" t="s">
        <v>15646</v>
      </c>
    </row>
    <row r="7763" spans="1:4">
      <c r="A7763" s="489" t="str">
        <f t="shared" si="121"/>
        <v>2311603118介護予防訪問看護</v>
      </c>
      <c r="B7763" s="489">
        <v>2311603118</v>
      </c>
      <c r="C7763" s="489" t="s">
        <v>2103</v>
      </c>
      <c r="D7763" s="489" t="s">
        <v>15646</v>
      </c>
    </row>
    <row r="7764" spans="1:4">
      <c r="A7764" s="489" t="str">
        <f t="shared" si="121"/>
        <v>2311603118訪問リハビリテーション</v>
      </c>
      <c r="B7764" s="489">
        <v>2311603118</v>
      </c>
      <c r="C7764" s="489" t="s">
        <v>2104</v>
      </c>
      <c r="D7764" s="489" t="s">
        <v>15646</v>
      </c>
    </row>
    <row r="7765" spans="1:4">
      <c r="A7765" s="489" t="str">
        <f t="shared" si="121"/>
        <v>2311603118訪問看護</v>
      </c>
      <c r="B7765" s="489">
        <v>2311603118</v>
      </c>
      <c r="C7765" s="489" t="s">
        <v>2102</v>
      </c>
      <c r="D7765" s="489" t="s">
        <v>15646</v>
      </c>
    </row>
    <row r="7766" spans="1:4">
      <c r="A7766" s="489" t="str">
        <f t="shared" si="121"/>
        <v>2311603126介護予防訪問リハビリテーション</v>
      </c>
      <c r="B7766" s="489">
        <v>2311603126</v>
      </c>
      <c r="C7766" s="489" t="s">
        <v>2108</v>
      </c>
      <c r="D7766" s="489" t="s">
        <v>15647</v>
      </c>
    </row>
    <row r="7767" spans="1:4">
      <c r="A7767" s="489" t="str">
        <f t="shared" si="121"/>
        <v>2311603126介護予防訪問看護</v>
      </c>
      <c r="B7767" s="489">
        <v>2311603126</v>
      </c>
      <c r="C7767" s="489" t="s">
        <v>2103</v>
      </c>
      <c r="D7767" s="489" t="s">
        <v>15647</v>
      </c>
    </row>
    <row r="7768" spans="1:4">
      <c r="A7768" s="489" t="str">
        <f t="shared" si="121"/>
        <v>2311603126訪問リハビリテーション</v>
      </c>
      <c r="B7768" s="489">
        <v>2311603126</v>
      </c>
      <c r="C7768" s="489" t="s">
        <v>2104</v>
      </c>
      <c r="D7768" s="489" t="s">
        <v>15647</v>
      </c>
    </row>
    <row r="7769" spans="1:4">
      <c r="A7769" s="489" t="str">
        <f t="shared" si="121"/>
        <v>2311603126訪問看護</v>
      </c>
      <c r="B7769" s="489">
        <v>2311603126</v>
      </c>
      <c r="C7769" s="489" t="s">
        <v>2102</v>
      </c>
      <c r="D7769" s="489" t="s">
        <v>15647</v>
      </c>
    </row>
    <row r="7770" spans="1:4">
      <c r="A7770" s="489" t="str">
        <f t="shared" si="121"/>
        <v>2312000041介護予防訪問リハビリテーション</v>
      </c>
      <c r="B7770" s="489">
        <v>2312000041</v>
      </c>
      <c r="C7770" s="489" t="s">
        <v>2108</v>
      </c>
      <c r="D7770" s="489" t="s">
        <v>15648</v>
      </c>
    </row>
    <row r="7771" spans="1:4">
      <c r="A7771" s="489" t="str">
        <f t="shared" si="121"/>
        <v>2312000041介護予防訪問看護</v>
      </c>
      <c r="B7771" s="489">
        <v>2312000041</v>
      </c>
      <c r="C7771" s="489" t="s">
        <v>2103</v>
      </c>
      <c r="D7771" s="489" t="s">
        <v>15648</v>
      </c>
    </row>
    <row r="7772" spans="1:4">
      <c r="A7772" s="489" t="str">
        <f t="shared" si="121"/>
        <v>2312000041訪問リハビリテーション</v>
      </c>
      <c r="B7772" s="489">
        <v>2312000041</v>
      </c>
      <c r="C7772" s="489" t="s">
        <v>2104</v>
      </c>
      <c r="D7772" s="489" t="s">
        <v>15648</v>
      </c>
    </row>
    <row r="7773" spans="1:4">
      <c r="A7773" s="489" t="str">
        <f t="shared" si="121"/>
        <v>2312000041訪問看護</v>
      </c>
      <c r="B7773" s="489">
        <v>2312000041</v>
      </c>
      <c r="C7773" s="489" t="s">
        <v>2102</v>
      </c>
      <c r="D7773" s="489" t="s">
        <v>15648</v>
      </c>
    </row>
    <row r="7774" spans="1:4">
      <c r="A7774" s="489" t="str">
        <f t="shared" si="121"/>
        <v>2312000363介護予防訪問看護</v>
      </c>
      <c r="B7774" s="489">
        <v>2312000363</v>
      </c>
      <c r="C7774" s="489" t="s">
        <v>2103</v>
      </c>
      <c r="D7774" s="489" t="s">
        <v>15649</v>
      </c>
    </row>
    <row r="7775" spans="1:4">
      <c r="A7775" s="489" t="str">
        <f t="shared" si="121"/>
        <v>2312000363訪問看護</v>
      </c>
      <c r="B7775" s="489">
        <v>2312000363</v>
      </c>
      <c r="C7775" s="489" t="s">
        <v>2102</v>
      </c>
      <c r="D7775" s="489" t="s">
        <v>15649</v>
      </c>
    </row>
    <row r="7776" spans="1:4">
      <c r="A7776" s="489" t="str">
        <f t="shared" si="121"/>
        <v>2312000371介護予防通所リハビリテーション</v>
      </c>
      <c r="B7776" s="489">
        <v>2312000371</v>
      </c>
      <c r="C7776" s="489" t="s">
        <v>2512</v>
      </c>
      <c r="D7776" s="489" t="s">
        <v>15650</v>
      </c>
    </row>
    <row r="7777" spans="1:4">
      <c r="A7777" s="489" t="str">
        <f t="shared" si="121"/>
        <v>2312000371介護予防通所リハビリテーション</v>
      </c>
      <c r="B7777" s="489">
        <v>2312000371</v>
      </c>
      <c r="C7777" s="489" t="s">
        <v>2512</v>
      </c>
      <c r="D7777" s="489" t="s">
        <v>15650</v>
      </c>
    </row>
    <row r="7778" spans="1:4">
      <c r="A7778" s="489" t="str">
        <f t="shared" si="121"/>
        <v>2312000371介護予防通所リハビリテーション</v>
      </c>
      <c r="B7778" s="489">
        <v>2312000371</v>
      </c>
      <c r="C7778" s="489" t="s">
        <v>2512</v>
      </c>
      <c r="D7778" s="489" t="s">
        <v>15650</v>
      </c>
    </row>
    <row r="7779" spans="1:4">
      <c r="A7779" s="489" t="str">
        <f t="shared" si="121"/>
        <v>2312000371介護予防通所リハビリテーション</v>
      </c>
      <c r="B7779" s="489">
        <v>2312000371</v>
      </c>
      <c r="C7779" s="489" t="s">
        <v>2512</v>
      </c>
      <c r="D7779" s="489" t="s">
        <v>15650</v>
      </c>
    </row>
    <row r="7780" spans="1:4">
      <c r="A7780" s="489" t="str">
        <f t="shared" si="121"/>
        <v>2312000371介護予防通所リハビリテーション</v>
      </c>
      <c r="B7780" s="489">
        <v>2312000371</v>
      </c>
      <c r="C7780" s="489" t="s">
        <v>2512</v>
      </c>
      <c r="D7780" s="489" t="s">
        <v>15650</v>
      </c>
    </row>
    <row r="7781" spans="1:4">
      <c r="A7781" s="489" t="str">
        <f t="shared" si="121"/>
        <v>2312000371介護予防訪問リハビリテーション</v>
      </c>
      <c r="B7781" s="489">
        <v>2312000371</v>
      </c>
      <c r="C7781" s="489" t="s">
        <v>2108</v>
      </c>
      <c r="D7781" s="489" t="s">
        <v>15650</v>
      </c>
    </row>
    <row r="7782" spans="1:4">
      <c r="A7782" s="489" t="str">
        <f t="shared" si="121"/>
        <v>2312000371介護予防訪問看護</v>
      </c>
      <c r="B7782" s="489">
        <v>2312000371</v>
      </c>
      <c r="C7782" s="489" t="s">
        <v>2103</v>
      </c>
      <c r="D7782" s="489" t="s">
        <v>15650</v>
      </c>
    </row>
    <row r="7783" spans="1:4">
      <c r="A7783" s="489" t="str">
        <f t="shared" si="121"/>
        <v>2312000371通所リハビリテーション</v>
      </c>
      <c r="B7783" s="489">
        <v>2312000371</v>
      </c>
      <c r="C7783" s="489" t="s">
        <v>2511</v>
      </c>
      <c r="D7783" s="489" t="s">
        <v>15650</v>
      </c>
    </row>
    <row r="7784" spans="1:4">
      <c r="A7784" s="489" t="str">
        <f t="shared" si="121"/>
        <v>2312000371通所リハビリテーション</v>
      </c>
      <c r="B7784" s="489">
        <v>2312000371</v>
      </c>
      <c r="C7784" s="489" t="s">
        <v>2511</v>
      </c>
      <c r="D7784" s="489" t="s">
        <v>15650</v>
      </c>
    </row>
    <row r="7785" spans="1:4">
      <c r="A7785" s="489" t="str">
        <f t="shared" si="121"/>
        <v>2312000371通所リハビリテーション</v>
      </c>
      <c r="B7785" s="489">
        <v>2312000371</v>
      </c>
      <c r="C7785" s="489" t="s">
        <v>2511</v>
      </c>
      <c r="D7785" s="489" t="s">
        <v>15650</v>
      </c>
    </row>
    <row r="7786" spans="1:4">
      <c r="A7786" s="489" t="str">
        <f t="shared" si="121"/>
        <v>2312000371通所リハビリテーション</v>
      </c>
      <c r="B7786" s="489">
        <v>2312000371</v>
      </c>
      <c r="C7786" s="489" t="s">
        <v>2511</v>
      </c>
      <c r="D7786" s="489" t="s">
        <v>15650</v>
      </c>
    </row>
    <row r="7787" spans="1:4">
      <c r="A7787" s="489" t="str">
        <f t="shared" si="121"/>
        <v>2312000371通所リハビリテーション</v>
      </c>
      <c r="B7787" s="489">
        <v>2312000371</v>
      </c>
      <c r="C7787" s="489" t="s">
        <v>2511</v>
      </c>
      <c r="D7787" s="489" t="s">
        <v>15650</v>
      </c>
    </row>
    <row r="7788" spans="1:4">
      <c r="A7788" s="489" t="str">
        <f t="shared" si="121"/>
        <v>2312000371訪問リハビリテーション</v>
      </c>
      <c r="B7788" s="489">
        <v>2312000371</v>
      </c>
      <c r="C7788" s="489" t="s">
        <v>2104</v>
      </c>
      <c r="D7788" s="489" t="s">
        <v>15650</v>
      </c>
    </row>
    <row r="7789" spans="1:4">
      <c r="A7789" s="489" t="str">
        <f t="shared" si="121"/>
        <v>2312000371訪問リハビリテーション</v>
      </c>
      <c r="B7789" s="489">
        <v>2312000371</v>
      </c>
      <c r="C7789" s="489" t="s">
        <v>2104</v>
      </c>
      <c r="D7789" s="489" t="s">
        <v>15650</v>
      </c>
    </row>
    <row r="7790" spans="1:4">
      <c r="A7790" s="489" t="str">
        <f t="shared" si="121"/>
        <v>2312000371訪問看護</v>
      </c>
      <c r="B7790" s="489">
        <v>2312000371</v>
      </c>
      <c r="C7790" s="489" t="s">
        <v>2102</v>
      </c>
      <c r="D7790" s="489" t="s">
        <v>15650</v>
      </c>
    </row>
    <row r="7791" spans="1:4">
      <c r="A7791" s="489" t="str">
        <f t="shared" si="121"/>
        <v>2312000579介護予防訪問リハビリテーション</v>
      </c>
      <c r="B7791" s="489">
        <v>2312000579</v>
      </c>
      <c r="C7791" s="489" t="s">
        <v>2108</v>
      </c>
      <c r="D7791" s="489" t="s">
        <v>15651</v>
      </c>
    </row>
    <row r="7792" spans="1:4">
      <c r="A7792" s="489" t="str">
        <f t="shared" si="121"/>
        <v>2312000579介護予防訪問看護</v>
      </c>
      <c r="B7792" s="489">
        <v>2312000579</v>
      </c>
      <c r="C7792" s="489" t="s">
        <v>2103</v>
      </c>
      <c r="D7792" s="489" t="s">
        <v>15651</v>
      </c>
    </row>
    <row r="7793" spans="1:4">
      <c r="A7793" s="489" t="str">
        <f t="shared" si="121"/>
        <v>2312000579訪問リハビリテーション</v>
      </c>
      <c r="B7793" s="489">
        <v>2312000579</v>
      </c>
      <c r="C7793" s="489" t="s">
        <v>2104</v>
      </c>
      <c r="D7793" s="489" t="s">
        <v>15651</v>
      </c>
    </row>
    <row r="7794" spans="1:4">
      <c r="A7794" s="489" t="str">
        <f t="shared" si="121"/>
        <v>2312000579訪問看護</v>
      </c>
      <c r="B7794" s="489">
        <v>2312000579</v>
      </c>
      <c r="C7794" s="489" t="s">
        <v>2102</v>
      </c>
      <c r="D7794" s="489" t="s">
        <v>15651</v>
      </c>
    </row>
    <row r="7795" spans="1:4">
      <c r="A7795" s="489" t="str">
        <f t="shared" si="121"/>
        <v>2312000603介護予防訪問リハビリテーション</v>
      </c>
      <c r="B7795" s="489">
        <v>2312000603</v>
      </c>
      <c r="C7795" s="489" t="s">
        <v>2108</v>
      </c>
      <c r="D7795" s="489" t="s">
        <v>15652</v>
      </c>
    </row>
    <row r="7796" spans="1:4">
      <c r="A7796" s="489" t="str">
        <f t="shared" si="121"/>
        <v>2312000603介護予防訪問看護</v>
      </c>
      <c r="B7796" s="489">
        <v>2312000603</v>
      </c>
      <c r="C7796" s="489" t="s">
        <v>2103</v>
      </c>
      <c r="D7796" s="489" t="s">
        <v>15652</v>
      </c>
    </row>
    <row r="7797" spans="1:4">
      <c r="A7797" s="489" t="str">
        <f t="shared" si="121"/>
        <v>2312000603訪問リハビリテーション</v>
      </c>
      <c r="B7797" s="489">
        <v>2312000603</v>
      </c>
      <c r="C7797" s="489" t="s">
        <v>2104</v>
      </c>
      <c r="D7797" s="489" t="s">
        <v>15652</v>
      </c>
    </row>
    <row r="7798" spans="1:4">
      <c r="A7798" s="489" t="str">
        <f t="shared" si="121"/>
        <v>2312000603訪問看護</v>
      </c>
      <c r="B7798" s="489">
        <v>2312000603</v>
      </c>
      <c r="C7798" s="489" t="s">
        <v>2102</v>
      </c>
      <c r="D7798" s="489" t="s">
        <v>15652</v>
      </c>
    </row>
    <row r="7799" spans="1:4">
      <c r="A7799" s="489" t="str">
        <f t="shared" si="121"/>
        <v>2312001072介護予防通所リハビリテーション</v>
      </c>
      <c r="B7799" s="489">
        <v>2312001072</v>
      </c>
      <c r="C7799" s="489" t="s">
        <v>2512</v>
      </c>
      <c r="D7799" s="489" t="s">
        <v>15653</v>
      </c>
    </row>
    <row r="7800" spans="1:4">
      <c r="A7800" s="489" t="str">
        <f t="shared" si="121"/>
        <v>2312001072介護予防通所リハビリテーション</v>
      </c>
      <c r="B7800" s="489">
        <v>2312001072</v>
      </c>
      <c r="C7800" s="489" t="s">
        <v>2512</v>
      </c>
      <c r="D7800" s="489" t="s">
        <v>15653</v>
      </c>
    </row>
    <row r="7801" spans="1:4">
      <c r="A7801" s="489" t="str">
        <f t="shared" si="121"/>
        <v>2312001072介護予防通所リハビリテーション</v>
      </c>
      <c r="B7801" s="489">
        <v>2312001072</v>
      </c>
      <c r="C7801" s="489" t="s">
        <v>2512</v>
      </c>
      <c r="D7801" s="489" t="s">
        <v>15653</v>
      </c>
    </row>
    <row r="7802" spans="1:4">
      <c r="A7802" s="489" t="str">
        <f t="shared" si="121"/>
        <v>2312001072介護予防通所リハビリテーション</v>
      </c>
      <c r="B7802" s="489">
        <v>2312001072</v>
      </c>
      <c r="C7802" s="489" t="s">
        <v>2512</v>
      </c>
      <c r="D7802" s="489" t="s">
        <v>15653</v>
      </c>
    </row>
    <row r="7803" spans="1:4">
      <c r="A7803" s="489" t="str">
        <f t="shared" si="121"/>
        <v>2312001072介護予防訪問リハビリテーション</v>
      </c>
      <c r="B7803" s="489">
        <v>2312001072</v>
      </c>
      <c r="C7803" s="489" t="s">
        <v>2108</v>
      </c>
      <c r="D7803" s="489" t="s">
        <v>15653</v>
      </c>
    </row>
    <row r="7804" spans="1:4">
      <c r="A7804" s="489" t="str">
        <f t="shared" si="121"/>
        <v>2312001072介護予防訪問看護</v>
      </c>
      <c r="B7804" s="489">
        <v>2312001072</v>
      </c>
      <c r="C7804" s="489" t="s">
        <v>2103</v>
      </c>
      <c r="D7804" s="489" t="s">
        <v>15653</v>
      </c>
    </row>
    <row r="7805" spans="1:4">
      <c r="A7805" s="489" t="str">
        <f t="shared" si="121"/>
        <v>2312001072通所リハビリテーション</v>
      </c>
      <c r="B7805" s="489">
        <v>2312001072</v>
      </c>
      <c r="C7805" s="489" t="s">
        <v>2511</v>
      </c>
      <c r="D7805" s="489" t="s">
        <v>15653</v>
      </c>
    </row>
    <row r="7806" spans="1:4">
      <c r="A7806" s="489" t="str">
        <f t="shared" si="121"/>
        <v>2312001072通所リハビリテーション</v>
      </c>
      <c r="B7806" s="489">
        <v>2312001072</v>
      </c>
      <c r="C7806" s="489" t="s">
        <v>2511</v>
      </c>
      <c r="D7806" s="489" t="s">
        <v>15653</v>
      </c>
    </row>
    <row r="7807" spans="1:4">
      <c r="A7807" s="489" t="str">
        <f t="shared" si="121"/>
        <v>2312001072通所リハビリテーション</v>
      </c>
      <c r="B7807" s="489">
        <v>2312001072</v>
      </c>
      <c r="C7807" s="489" t="s">
        <v>2511</v>
      </c>
      <c r="D7807" s="489" t="s">
        <v>15653</v>
      </c>
    </row>
    <row r="7808" spans="1:4">
      <c r="A7808" s="489" t="str">
        <f t="shared" si="121"/>
        <v>2312001072通所リハビリテーション</v>
      </c>
      <c r="B7808" s="489">
        <v>2312001072</v>
      </c>
      <c r="C7808" s="489" t="s">
        <v>2511</v>
      </c>
      <c r="D7808" s="489" t="s">
        <v>15653</v>
      </c>
    </row>
    <row r="7809" spans="1:4">
      <c r="A7809" s="489" t="str">
        <f t="shared" si="121"/>
        <v>2312001072訪問リハビリテーション</v>
      </c>
      <c r="B7809" s="489">
        <v>2312001072</v>
      </c>
      <c r="C7809" s="489" t="s">
        <v>2104</v>
      </c>
      <c r="D7809" s="489" t="s">
        <v>15653</v>
      </c>
    </row>
    <row r="7810" spans="1:4">
      <c r="A7810" s="489" t="str">
        <f t="shared" ref="A7810:A7873" si="122">B7810&amp;C7810</f>
        <v>2312001072訪問看護</v>
      </c>
      <c r="B7810" s="489">
        <v>2312001072</v>
      </c>
      <c r="C7810" s="489" t="s">
        <v>2102</v>
      </c>
      <c r="D7810" s="489" t="s">
        <v>15653</v>
      </c>
    </row>
    <row r="7811" spans="1:4">
      <c r="A7811" s="489" t="str">
        <f t="shared" si="122"/>
        <v>2312001643介護予防訪問リハビリテーション</v>
      </c>
      <c r="B7811" s="489">
        <v>2312001643</v>
      </c>
      <c r="C7811" s="489" t="s">
        <v>2108</v>
      </c>
      <c r="D7811" s="489" t="s">
        <v>15654</v>
      </c>
    </row>
    <row r="7812" spans="1:4">
      <c r="A7812" s="489" t="str">
        <f t="shared" si="122"/>
        <v>2312001643介護予防訪問看護</v>
      </c>
      <c r="B7812" s="489">
        <v>2312001643</v>
      </c>
      <c r="C7812" s="489" t="s">
        <v>2103</v>
      </c>
      <c r="D7812" s="489" t="s">
        <v>15654</v>
      </c>
    </row>
    <row r="7813" spans="1:4">
      <c r="A7813" s="489" t="str">
        <f t="shared" si="122"/>
        <v>2312001643訪問リハビリテーション</v>
      </c>
      <c r="B7813" s="489">
        <v>2312001643</v>
      </c>
      <c r="C7813" s="489" t="s">
        <v>2104</v>
      </c>
      <c r="D7813" s="489" t="s">
        <v>15654</v>
      </c>
    </row>
    <row r="7814" spans="1:4">
      <c r="A7814" s="489" t="str">
        <f t="shared" si="122"/>
        <v>2312001643訪問看護</v>
      </c>
      <c r="B7814" s="489">
        <v>2312001643</v>
      </c>
      <c r="C7814" s="489" t="s">
        <v>2102</v>
      </c>
      <c r="D7814" s="489" t="s">
        <v>15654</v>
      </c>
    </row>
    <row r="7815" spans="1:4">
      <c r="A7815" s="489" t="str">
        <f t="shared" si="122"/>
        <v>2312002096介護予防訪問リハビリテーション</v>
      </c>
      <c r="B7815" s="489">
        <v>2312002096</v>
      </c>
      <c r="C7815" s="489" t="s">
        <v>2108</v>
      </c>
      <c r="D7815" s="489" t="s">
        <v>15655</v>
      </c>
    </row>
    <row r="7816" spans="1:4">
      <c r="A7816" s="489" t="str">
        <f t="shared" si="122"/>
        <v>2312002096介護予防訪問看護</v>
      </c>
      <c r="B7816" s="489">
        <v>2312002096</v>
      </c>
      <c r="C7816" s="489" t="s">
        <v>2103</v>
      </c>
      <c r="D7816" s="489" t="s">
        <v>15655</v>
      </c>
    </row>
    <row r="7817" spans="1:4">
      <c r="A7817" s="489" t="str">
        <f t="shared" si="122"/>
        <v>2312002096訪問リハビリテーション</v>
      </c>
      <c r="B7817" s="489">
        <v>2312002096</v>
      </c>
      <c r="C7817" s="489" t="s">
        <v>2104</v>
      </c>
      <c r="D7817" s="489" t="s">
        <v>15655</v>
      </c>
    </row>
    <row r="7818" spans="1:4">
      <c r="A7818" s="489" t="str">
        <f t="shared" si="122"/>
        <v>2312002096訪問看護</v>
      </c>
      <c r="B7818" s="489">
        <v>2312002096</v>
      </c>
      <c r="C7818" s="489" t="s">
        <v>2102</v>
      </c>
      <c r="D7818" s="489" t="s">
        <v>15655</v>
      </c>
    </row>
    <row r="7819" spans="1:4">
      <c r="A7819" s="489" t="str">
        <f t="shared" si="122"/>
        <v>2312002146介護予防通所リハビリテーション</v>
      </c>
      <c r="B7819" s="489">
        <v>2312002146</v>
      </c>
      <c r="C7819" s="489" t="s">
        <v>2512</v>
      </c>
      <c r="D7819" s="489" t="s">
        <v>15656</v>
      </c>
    </row>
    <row r="7820" spans="1:4">
      <c r="A7820" s="489" t="str">
        <f t="shared" si="122"/>
        <v>2312002146介護予防通所リハビリテーション</v>
      </c>
      <c r="B7820" s="489">
        <v>2312002146</v>
      </c>
      <c r="C7820" s="489" t="s">
        <v>2512</v>
      </c>
      <c r="D7820" s="489" t="s">
        <v>15656</v>
      </c>
    </row>
    <row r="7821" spans="1:4">
      <c r="A7821" s="489" t="str">
        <f t="shared" si="122"/>
        <v>2312002146介護予防訪問リハビリテーション</v>
      </c>
      <c r="B7821" s="489">
        <v>2312002146</v>
      </c>
      <c r="C7821" s="489" t="s">
        <v>2108</v>
      </c>
      <c r="D7821" s="489" t="s">
        <v>15656</v>
      </c>
    </row>
    <row r="7822" spans="1:4">
      <c r="A7822" s="489" t="str">
        <f t="shared" si="122"/>
        <v>2312002146介護予防訪問看護</v>
      </c>
      <c r="B7822" s="489">
        <v>2312002146</v>
      </c>
      <c r="C7822" s="489" t="s">
        <v>2103</v>
      </c>
      <c r="D7822" s="489" t="s">
        <v>15656</v>
      </c>
    </row>
    <row r="7823" spans="1:4">
      <c r="A7823" s="489" t="str">
        <f t="shared" si="122"/>
        <v>2312002146通所リハビリテーション</v>
      </c>
      <c r="B7823" s="489">
        <v>2312002146</v>
      </c>
      <c r="C7823" s="489" t="s">
        <v>2511</v>
      </c>
      <c r="D7823" s="489" t="s">
        <v>15656</v>
      </c>
    </row>
    <row r="7824" spans="1:4">
      <c r="A7824" s="489" t="str">
        <f t="shared" si="122"/>
        <v>2312002146通所リハビリテーション</v>
      </c>
      <c r="B7824" s="489">
        <v>2312002146</v>
      </c>
      <c r="C7824" s="489" t="s">
        <v>2511</v>
      </c>
      <c r="D7824" s="489" t="s">
        <v>15656</v>
      </c>
    </row>
    <row r="7825" spans="1:4">
      <c r="A7825" s="489" t="str">
        <f t="shared" si="122"/>
        <v>2312002146訪問リハビリテーション</v>
      </c>
      <c r="B7825" s="489">
        <v>2312002146</v>
      </c>
      <c r="C7825" s="489" t="s">
        <v>2104</v>
      </c>
      <c r="D7825" s="489" t="s">
        <v>15656</v>
      </c>
    </row>
    <row r="7826" spans="1:4">
      <c r="A7826" s="489" t="str">
        <f t="shared" si="122"/>
        <v>2312002146訪問看護</v>
      </c>
      <c r="B7826" s="489">
        <v>2312002146</v>
      </c>
      <c r="C7826" s="489" t="s">
        <v>2102</v>
      </c>
      <c r="D7826" s="489" t="s">
        <v>15656</v>
      </c>
    </row>
    <row r="7827" spans="1:4">
      <c r="A7827" s="489" t="str">
        <f t="shared" si="122"/>
        <v>2312002245介護予防訪問看護</v>
      </c>
      <c r="B7827" s="489">
        <v>2312002245</v>
      </c>
      <c r="C7827" s="489" t="s">
        <v>2103</v>
      </c>
      <c r="D7827" s="489" t="s">
        <v>15658</v>
      </c>
    </row>
    <row r="7828" spans="1:4">
      <c r="A7828" s="489" t="str">
        <f t="shared" si="122"/>
        <v>2312002245訪問看護</v>
      </c>
      <c r="B7828" s="489">
        <v>2312002245</v>
      </c>
      <c r="C7828" s="489" t="s">
        <v>2102</v>
      </c>
      <c r="D7828" s="489" t="s">
        <v>15658</v>
      </c>
    </row>
    <row r="7829" spans="1:4">
      <c r="A7829" s="489" t="str">
        <f t="shared" si="122"/>
        <v>2312002419介護予防訪問リハビリテーション</v>
      </c>
      <c r="B7829" s="489">
        <v>2312002419</v>
      </c>
      <c r="C7829" s="489" t="s">
        <v>2108</v>
      </c>
      <c r="D7829" s="489" t="s">
        <v>15659</v>
      </c>
    </row>
    <row r="7830" spans="1:4">
      <c r="A7830" s="489" t="str">
        <f t="shared" si="122"/>
        <v>2312002419介護予防訪問看護</v>
      </c>
      <c r="B7830" s="489">
        <v>2312002419</v>
      </c>
      <c r="C7830" s="489" t="s">
        <v>2103</v>
      </c>
      <c r="D7830" s="489" t="s">
        <v>15659</v>
      </c>
    </row>
    <row r="7831" spans="1:4">
      <c r="A7831" s="489" t="str">
        <f t="shared" si="122"/>
        <v>2312002419訪問リハビリテーション</v>
      </c>
      <c r="B7831" s="489">
        <v>2312002419</v>
      </c>
      <c r="C7831" s="489" t="s">
        <v>2104</v>
      </c>
      <c r="D7831" s="489" t="s">
        <v>15659</v>
      </c>
    </row>
    <row r="7832" spans="1:4">
      <c r="A7832" s="489" t="str">
        <f t="shared" si="122"/>
        <v>2312002419訪問看護</v>
      </c>
      <c r="B7832" s="489">
        <v>2312002419</v>
      </c>
      <c r="C7832" s="489" t="s">
        <v>2102</v>
      </c>
      <c r="D7832" s="489" t="s">
        <v>15659</v>
      </c>
    </row>
    <row r="7833" spans="1:4">
      <c r="A7833" s="489" t="str">
        <f t="shared" si="122"/>
        <v>2312002534介護予防訪問リハビリテーション</v>
      </c>
      <c r="B7833" s="489">
        <v>2312002534</v>
      </c>
      <c r="C7833" s="489" t="s">
        <v>2108</v>
      </c>
      <c r="D7833" s="489" t="s">
        <v>15660</v>
      </c>
    </row>
    <row r="7834" spans="1:4">
      <c r="A7834" s="489" t="str">
        <f t="shared" si="122"/>
        <v>2312002534介護予防訪問看護</v>
      </c>
      <c r="B7834" s="489">
        <v>2312002534</v>
      </c>
      <c r="C7834" s="489" t="s">
        <v>2103</v>
      </c>
      <c r="D7834" s="489" t="s">
        <v>15660</v>
      </c>
    </row>
    <row r="7835" spans="1:4">
      <c r="A7835" s="489" t="str">
        <f t="shared" si="122"/>
        <v>2312002534訪問リハビリテーション</v>
      </c>
      <c r="B7835" s="489">
        <v>2312002534</v>
      </c>
      <c r="C7835" s="489" t="s">
        <v>2104</v>
      </c>
      <c r="D7835" s="489" t="s">
        <v>15660</v>
      </c>
    </row>
    <row r="7836" spans="1:4">
      <c r="A7836" s="489" t="str">
        <f t="shared" si="122"/>
        <v>2312002534訪問看護</v>
      </c>
      <c r="B7836" s="489">
        <v>2312002534</v>
      </c>
      <c r="C7836" s="489" t="s">
        <v>2102</v>
      </c>
      <c r="D7836" s="489" t="s">
        <v>15660</v>
      </c>
    </row>
    <row r="7837" spans="1:4">
      <c r="A7837" s="489" t="str">
        <f t="shared" si="122"/>
        <v>2312002732介護予防訪問リハビリテーション</v>
      </c>
      <c r="B7837" s="489">
        <v>2312002732</v>
      </c>
      <c r="C7837" s="489" t="s">
        <v>2108</v>
      </c>
      <c r="D7837" s="489" t="s">
        <v>15661</v>
      </c>
    </row>
    <row r="7838" spans="1:4">
      <c r="A7838" s="489" t="str">
        <f t="shared" si="122"/>
        <v>2312002732介護予防訪問看護</v>
      </c>
      <c r="B7838" s="489">
        <v>2312002732</v>
      </c>
      <c r="C7838" s="489" t="s">
        <v>2103</v>
      </c>
      <c r="D7838" s="489" t="s">
        <v>15661</v>
      </c>
    </row>
    <row r="7839" spans="1:4">
      <c r="A7839" s="489" t="str">
        <f t="shared" si="122"/>
        <v>2312002732訪問リハビリテーション</v>
      </c>
      <c r="B7839" s="489">
        <v>2312002732</v>
      </c>
      <c r="C7839" s="489" t="s">
        <v>2104</v>
      </c>
      <c r="D7839" s="489" t="s">
        <v>15661</v>
      </c>
    </row>
    <row r="7840" spans="1:4">
      <c r="A7840" s="489" t="str">
        <f t="shared" si="122"/>
        <v>2312002732訪問看護</v>
      </c>
      <c r="B7840" s="489">
        <v>2312002732</v>
      </c>
      <c r="C7840" s="489" t="s">
        <v>2102</v>
      </c>
      <c r="D7840" s="489" t="s">
        <v>15661</v>
      </c>
    </row>
    <row r="7841" spans="1:4">
      <c r="A7841" s="489" t="str">
        <f t="shared" si="122"/>
        <v>2312002872介護予防訪問リハビリテーション</v>
      </c>
      <c r="B7841" s="489">
        <v>2312002872</v>
      </c>
      <c r="C7841" s="489" t="s">
        <v>2108</v>
      </c>
      <c r="D7841" s="489" t="s">
        <v>15662</v>
      </c>
    </row>
    <row r="7842" spans="1:4">
      <c r="A7842" s="489" t="str">
        <f t="shared" si="122"/>
        <v>2312002872介護予防訪問看護</v>
      </c>
      <c r="B7842" s="489">
        <v>2312002872</v>
      </c>
      <c r="C7842" s="489" t="s">
        <v>2103</v>
      </c>
      <c r="D7842" s="489" t="s">
        <v>15662</v>
      </c>
    </row>
    <row r="7843" spans="1:4">
      <c r="A7843" s="489" t="str">
        <f t="shared" si="122"/>
        <v>2312002872訪問リハビリテーション</v>
      </c>
      <c r="B7843" s="489">
        <v>2312002872</v>
      </c>
      <c r="C7843" s="489" t="s">
        <v>2104</v>
      </c>
      <c r="D7843" s="489" t="s">
        <v>15662</v>
      </c>
    </row>
    <row r="7844" spans="1:4">
      <c r="A7844" s="489" t="str">
        <f t="shared" si="122"/>
        <v>2312002872訪問看護</v>
      </c>
      <c r="B7844" s="489">
        <v>2312002872</v>
      </c>
      <c r="C7844" s="489" t="s">
        <v>2102</v>
      </c>
      <c r="D7844" s="489" t="s">
        <v>15662</v>
      </c>
    </row>
    <row r="7845" spans="1:4">
      <c r="A7845" s="489" t="str">
        <f t="shared" si="122"/>
        <v>2312002955介護予防訪問リハビリテーション</v>
      </c>
      <c r="B7845" s="489">
        <v>2312002955</v>
      </c>
      <c r="C7845" s="489" t="s">
        <v>2108</v>
      </c>
      <c r="D7845" s="489" t="s">
        <v>15663</v>
      </c>
    </row>
    <row r="7846" spans="1:4">
      <c r="A7846" s="489" t="str">
        <f t="shared" si="122"/>
        <v>2312002955介護予防訪問看護</v>
      </c>
      <c r="B7846" s="489">
        <v>2312002955</v>
      </c>
      <c r="C7846" s="489" t="s">
        <v>2103</v>
      </c>
      <c r="D7846" s="489" t="s">
        <v>15663</v>
      </c>
    </row>
    <row r="7847" spans="1:4">
      <c r="A7847" s="489" t="str">
        <f t="shared" si="122"/>
        <v>2312002955訪問リハビリテーション</v>
      </c>
      <c r="B7847" s="489">
        <v>2312002955</v>
      </c>
      <c r="C7847" s="489" t="s">
        <v>2104</v>
      </c>
      <c r="D7847" s="489" t="s">
        <v>15663</v>
      </c>
    </row>
    <row r="7848" spans="1:4">
      <c r="A7848" s="489" t="str">
        <f t="shared" si="122"/>
        <v>2312002955訪問看護</v>
      </c>
      <c r="B7848" s="489">
        <v>2312002955</v>
      </c>
      <c r="C7848" s="489" t="s">
        <v>2102</v>
      </c>
      <c r="D7848" s="489" t="s">
        <v>15663</v>
      </c>
    </row>
    <row r="7849" spans="1:4">
      <c r="A7849" s="489" t="str">
        <f t="shared" si="122"/>
        <v>2312002963介護予防訪問リハビリテーション</v>
      </c>
      <c r="B7849" s="489">
        <v>2312002963</v>
      </c>
      <c r="C7849" s="489" t="s">
        <v>2108</v>
      </c>
      <c r="D7849" s="489" t="s">
        <v>15664</v>
      </c>
    </row>
    <row r="7850" spans="1:4">
      <c r="A7850" s="489" t="str">
        <f t="shared" si="122"/>
        <v>2312002963介護予防訪問看護</v>
      </c>
      <c r="B7850" s="489">
        <v>2312002963</v>
      </c>
      <c r="C7850" s="489" t="s">
        <v>2103</v>
      </c>
      <c r="D7850" s="489" t="s">
        <v>15664</v>
      </c>
    </row>
    <row r="7851" spans="1:4">
      <c r="A7851" s="489" t="str">
        <f t="shared" si="122"/>
        <v>2312002963訪問リハビリテーション</v>
      </c>
      <c r="B7851" s="489">
        <v>2312002963</v>
      </c>
      <c r="C7851" s="489" t="s">
        <v>2104</v>
      </c>
      <c r="D7851" s="489" t="s">
        <v>15664</v>
      </c>
    </row>
    <row r="7852" spans="1:4">
      <c r="A7852" s="489" t="str">
        <f t="shared" si="122"/>
        <v>2312002963訪問看護</v>
      </c>
      <c r="B7852" s="489">
        <v>2312002963</v>
      </c>
      <c r="C7852" s="489" t="s">
        <v>2102</v>
      </c>
      <c r="D7852" s="489" t="s">
        <v>15664</v>
      </c>
    </row>
    <row r="7853" spans="1:4">
      <c r="A7853" s="489" t="str">
        <f t="shared" si="122"/>
        <v>2312002971介護予防訪問リハビリテーション</v>
      </c>
      <c r="B7853" s="489">
        <v>2312002971</v>
      </c>
      <c r="C7853" s="489" t="s">
        <v>2108</v>
      </c>
      <c r="D7853" s="489" t="s">
        <v>15665</v>
      </c>
    </row>
    <row r="7854" spans="1:4">
      <c r="A7854" s="489" t="str">
        <f t="shared" si="122"/>
        <v>2312002971介護予防訪問看護</v>
      </c>
      <c r="B7854" s="489">
        <v>2312002971</v>
      </c>
      <c r="C7854" s="489" t="s">
        <v>2103</v>
      </c>
      <c r="D7854" s="489" t="s">
        <v>15665</v>
      </c>
    </row>
    <row r="7855" spans="1:4">
      <c r="A7855" s="489" t="str">
        <f t="shared" si="122"/>
        <v>2312002971訪問リハビリテーション</v>
      </c>
      <c r="B7855" s="489">
        <v>2312002971</v>
      </c>
      <c r="C7855" s="489" t="s">
        <v>2104</v>
      </c>
      <c r="D7855" s="489" t="s">
        <v>15665</v>
      </c>
    </row>
    <row r="7856" spans="1:4">
      <c r="A7856" s="489" t="str">
        <f t="shared" si="122"/>
        <v>2312002971訪問看護</v>
      </c>
      <c r="B7856" s="489">
        <v>2312002971</v>
      </c>
      <c r="C7856" s="489" t="s">
        <v>2102</v>
      </c>
      <c r="D7856" s="489" t="s">
        <v>15665</v>
      </c>
    </row>
    <row r="7857" spans="1:4">
      <c r="A7857" s="489" t="str">
        <f t="shared" si="122"/>
        <v>2312003037介護予防訪問看護</v>
      </c>
      <c r="B7857" s="489">
        <v>2312003037</v>
      </c>
      <c r="C7857" s="489" t="s">
        <v>2103</v>
      </c>
      <c r="D7857" s="489" t="s">
        <v>15666</v>
      </c>
    </row>
    <row r="7858" spans="1:4">
      <c r="A7858" s="489" t="str">
        <f t="shared" si="122"/>
        <v>2312003037訪問看護</v>
      </c>
      <c r="B7858" s="489">
        <v>2312003037</v>
      </c>
      <c r="C7858" s="489" t="s">
        <v>2102</v>
      </c>
      <c r="D7858" s="489" t="s">
        <v>15666</v>
      </c>
    </row>
    <row r="7859" spans="1:4">
      <c r="A7859" s="489" t="str">
        <f t="shared" si="122"/>
        <v>2312003169介護予防訪問リハビリテーション</v>
      </c>
      <c r="B7859" s="489">
        <v>2312003169</v>
      </c>
      <c r="C7859" s="489" t="s">
        <v>2108</v>
      </c>
      <c r="D7859" s="489" t="s">
        <v>15667</v>
      </c>
    </row>
    <row r="7860" spans="1:4">
      <c r="A7860" s="489" t="str">
        <f t="shared" si="122"/>
        <v>2312003169介護予防訪問看護</v>
      </c>
      <c r="B7860" s="489">
        <v>2312003169</v>
      </c>
      <c r="C7860" s="489" t="s">
        <v>2103</v>
      </c>
      <c r="D7860" s="489" t="s">
        <v>15667</v>
      </c>
    </row>
    <row r="7861" spans="1:4">
      <c r="A7861" s="489" t="str">
        <f t="shared" si="122"/>
        <v>2312003169訪問リハビリテーション</v>
      </c>
      <c r="B7861" s="489">
        <v>2312003169</v>
      </c>
      <c r="C7861" s="489" t="s">
        <v>2104</v>
      </c>
      <c r="D7861" s="489" t="s">
        <v>15667</v>
      </c>
    </row>
    <row r="7862" spans="1:4">
      <c r="A7862" s="489" t="str">
        <f t="shared" si="122"/>
        <v>2312003169訪問看護</v>
      </c>
      <c r="B7862" s="489">
        <v>2312003169</v>
      </c>
      <c r="C7862" s="489" t="s">
        <v>2102</v>
      </c>
      <c r="D7862" s="489" t="s">
        <v>15667</v>
      </c>
    </row>
    <row r="7863" spans="1:4">
      <c r="A7863" s="489" t="str">
        <f t="shared" si="122"/>
        <v>2312003201介護予防訪問リハビリテーション</v>
      </c>
      <c r="B7863" s="489">
        <v>2312003201</v>
      </c>
      <c r="C7863" s="489" t="s">
        <v>2108</v>
      </c>
      <c r="D7863" s="489" t="s">
        <v>15668</v>
      </c>
    </row>
    <row r="7864" spans="1:4">
      <c r="A7864" s="489" t="str">
        <f t="shared" si="122"/>
        <v>2312003201介護予防訪問看護</v>
      </c>
      <c r="B7864" s="489">
        <v>2312003201</v>
      </c>
      <c r="C7864" s="489" t="s">
        <v>2103</v>
      </c>
      <c r="D7864" s="489" t="s">
        <v>15668</v>
      </c>
    </row>
    <row r="7865" spans="1:4">
      <c r="A7865" s="489" t="str">
        <f t="shared" si="122"/>
        <v>2312003201訪問リハビリテーション</v>
      </c>
      <c r="B7865" s="489">
        <v>2312003201</v>
      </c>
      <c r="C7865" s="489" t="s">
        <v>2104</v>
      </c>
      <c r="D7865" s="489" t="s">
        <v>15668</v>
      </c>
    </row>
    <row r="7866" spans="1:4">
      <c r="A7866" s="489" t="str">
        <f t="shared" si="122"/>
        <v>2312003201訪問看護</v>
      </c>
      <c r="B7866" s="489">
        <v>2312003201</v>
      </c>
      <c r="C7866" s="489" t="s">
        <v>2102</v>
      </c>
      <c r="D7866" s="489" t="s">
        <v>15668</v>
      </c>
    </row>
    <row r="7867" spans="1:4">
      <c r="A7867" s="489" t="str">
        <f t="shared" si="122"/>
        <v>2312003219介護予防訪問リハビリテーション</v>
      </c>
      <c r="B7867" s="489">
        <v>2312003219</v>
      </c>
      <c r="C7867" s="489" t="s">
        <v>2108</v>
      </c>
      <c r="D7867" s="489" t="s">
        <v>15669</v>
      </c>
    </row>
    <row r="7868" spans="1:4">
      <c r="A7868" s="489" t="str">
        <f t="shared" si="122"/>
        <v>2312003219介護予防訪問看護</v>
      </c>
      <c r="B7868" s="489">
        <v>2312003219</v>
      </c>
      <c r="C7868" s="489" t="s">
        <v>2103</v>
      </c>
      <c r="D7868" s="489" t="s">
        <v>15669</v>
      </c>
    </row>
    <row r="7869" spans="1:4">
      <c r="A7869" s="489" t="str">
        <f t="shared" si="122"/>
        <v>2312003219訪問リハビリテーション</v>
      </c>
      <c r="B7869" s="489">
        <v>2312003219</v>
      </c>
      <c r="C7869" s="489" t="s">
        <v>2104</v>
      </c>
      <c r="D7869" s="489" t="s">
        <v>15669</v>
      </c>
    </row>
    <row r="7870" spans="1:4">
      <c r="A7870" s="489" t="str">
        <f t="shared" si="122"/>
        <v>2312003219訪問看護</v>
      </c>
      <c r="B7870" s="489">
        <v>2312003219</v>
      </c>
      <c r="C7870" s="489" t="s">
        <v>2102</v>
      </c>
      <c r="D7870" s="489" t="s">
        <v>15669</v>
      </c>
    </row>
    <row r="7871" spans="1:4">
      <c r="A7871" s="489" t="str">
        <f t="shared" si="122"/>
        <v>2312003250介護予防訪問リハビリテーション</v>
      </c>
      <c r="B7871" s="489">
        <v>2312003250</v>
      </c>
      <c r="C7871" s="489" t="s">
        <v>2108</v>
      </c>
      <c r="D7871" s="489" t="s">
        <v>15670</v>
      </c>
    </row>
    <row r="7872" spans="1:4">
      <c r="A7872" s="489" t="str">
        <f t="shared" si="122"/>
        <v>2312003250介護予防訪問看護</v>
      </c>
      <c r="B7872" s="489">
        <v>2312003250</v>
      </c>
      <c r="C7872" s="489" t="s">
        <v>2103</v>
      </c>
      <c r="D7872" s="489" t="s">
        <v>15670</v>
      </c>
    </row>
    <row r="7873" spans="1:4">
      <c r="A7873" s="489" t="str">
        <f t="shared" si="122"/>
        <v>2312003250訪問リハビリテーション</v>
      </c>
      <c r="B7873" s="489">
        <v>2312003250</v>
      </c>
      <c r="C7873" s="489" t="s">
        <v>2104</v>
      </c>
      <c r="D7873" s="489" t="s">
        <v>15670</v>
      </c>
    </row>
    <row r="7874" spans="1:4">
      <c r="A7874" s="489" t="str">
        <f t="shared" ref="A7874:A7937" si="123">B7874&amp;C7874</f>
        <v>2312003250訪問看護</v>
      </c>
      <c r="B7874" s="489">
        <v>2312003250</v>
      </c>
      <c r="C7874" s="489" t="s">
        <v>2102</v>
      </c>
      <c r="D7874" s="489" t="s">
        <v>15670</v>
      </c>
    </row>
    <row r="7875" spans="1:4">
      <c r="A7875" s="489" t="str">
        <f t="shared" si="123"/>
        <v>2312003334介護予防訪問リハビリテーション</v>
      </c>
      <c r="B7875" s="489">
        <v>2312003334</v>
      </c>
      <c r="C7875" s="489" t="s">
        <v>2108</v>
      </c>
      <c r="D7875" s="489" t="s">
        <v>15671</v>
      </c>
    </row>
    <row r="7876" spans="1:4">
      <c r="A7876" s="489" t="str">
        <f t="shared" si="123"/>
        <v>2312003334介護予防訪問看護</v>
      </c>
      <c r="B7876" s="489">
        <v>2312003334</v>
      </c>
      <c r="C7876" s="489" t="s">
        <v>2103</v>
      </c>
      <c r="D7876" s="489" t="s">
        <v>15671</v>
      </c>
    </row>
    <row r="7877" spans="1:4">
      <c r="A7877" s="489" t="str">
        <f t="shared" si="123"/>
        <v>2312003334訪問リハビリテーション</v>
      </c>
      <c r="B7877" s="489">
        <v>2312003334</v>
      </c>
      <c r="C7877" s="489" t="s">
        <v>2104</v>
      </c>
      <c r="D7877" s="489" t="s">
        <v>15671</v>
      </c>
    </row>
    <row r="7878" spans="1:4">
      <c r="A7878" s="489" t="str">
        <f t="shared" si="123"/>
        <v>2312003334訪問看護</v>
      </c>
      <c r="B7878" s="489">
        <v>2312003334</v>
      </c>
      <c r="C7878" s="489" t="s">
        <v>2102</v>
      </c>
      <c r="D7878" s="489" t="s">
        <v>15671</v>
      </c>
    </row>
    <row r="7879" spans="1:4">
      <c r="A7879" s="489" t="str">
        <f t="shared" si="123"/>
        <v>2312003367介護予防訪問リハビリテーション</v>
      </c>
      <c r="B7879" s="489">
        <v>2312003367</v>
      </c>
      <c r="C7879" s="489" t="s">
        <v>2108</v>
      </c>
      <c r="D7879" s="489" t="s">
        <v>15672</v>
      </c>
    </row>
    <row r="7880" spans="1:4">
      <c r="A7880" s="489" t="str">
        <f t="shared" si="123"/>
        <v>2312003367介護予防訪問看護</v>
      </c>
      <c r="B7880" s="489">
        <v>2312003367</v>
      </c>
      <c r="C7880" s="489" t="s">
        <v>2103</v>
      </c>
      <c r="D7880" s="489" t="s">
        <v>15672</v>
      </c>
    </row>
    <row r="7881" spans="1:4">
      <c r="A7881" s="489" t="str">
        <f t="shared" si="123"/>
        <v>2312003367訪問リハビリテーション</v>
      </c>
      <c r="B7881" s="489">
        <v>2312003367</v>
      </c>
      <c r="C7881" s="489" t="s">
        <v>2104</v>
      </c>
      <c r="D7881" s="489" t="s">
        <v>15672</v>
      </c>
    </row>
    <row r="7882" spans="1:4">
      <c r="A7882" s="489" t="str">
        <f t="shared" si="123"/>
        <v>2312003367訪問看護</v>
      </c>
      <c r="B7882" s="489">
        <v>2312003367</v>
      </c>
      <c r="C7882" s="489" t="s">
        <v>2102</v>
      </c>
      <c r="D7882" s="489" t="s">
        <v>15672</v>
      </c>
    </row>
    <row r="7883" spans="1:4">
      <c r="A7883" s="489" t="str">
        <f t="shared" si="123"/>
        <v>2312003375介護予防訪問リハビリテーション</v>
      </c>
      <c r="B7883" s="489">
        <v>2312003375</v>
      </c>
      <c r="C7883" s="489" t="s">
        <v>2108</v>
      </c>
      <c r="D7883" s="489" t="s">
        <v>15673</v>
      </c>
    </row>
    <row r="7884" spans="1:4">
      <c r="A7884" s="489" t="str">
        <f t="shared" si="123"/>
        <v>2312003375介護予防訪問看護</v>
      </c>
      <c r="B7884" s="489">
        <v>2312003375</v>
      </c>
      <c r="C7884" s="489" t="s">
        <v>2103</v>
      </c>
      <c r="D7884" s="489" t="s">
        <v>15673</v>
      </c>
    </row>
    <row r="7885" spans="1:4">
      <c r="A7885" s="489" t="str">
        <f t="shared" si="123"/>
        <v>2312003375訪問リハビリテーション</v>
      </c>
      <c r="B7885" s="489">
        <v>2312003375</v>
      </c>
      <c r="C7885" s="489" t="s">
        <v>2104</v>
      </c>
      <c r="D7885" s="489" t="s">
        <v>15673</v>
      </c>
    </row>
    <row r="7886" spans="1:4">
      <c r="A7886" s="489" t="str">
        <f t="shared" si="123"/>
        <v>2312003375訪問看護</v>
      </c>
      <c r="B7886" s="489">
        <v>2312003375</v>
      </c>
      <c r="C7886" s="489" t="s">
        <v>2102</v>
      </c>
      <c r="D7886" s="489" t="s">
        <v>15673</v>
      </c>
    </row>
    <row r="7887" spans="1:4">
      <c r="A7887" s="489" t="str">
        <f t="shared" si="123"/>
        <v>2312003409介護予防訪問リハビリテーション</v>
      </c>
      <c r="B7887" s="489">
        <v>2312003409</v>
      </c>
      <c r="C7887" s="489" t="s">
        <v>2108</v>
      </c>
      <c r="D7887" s="489" t="s">
        <v>15674</v>
      </c>
    </row>
    <row r="7888" spans="1:4">
      <c r="A7888" s="489" t="str">
        <f t="shared" si="123"/>
        <v>2312003409介護予防訪問看護</v>
      </c>
      <c r="B7888" s="489">
        <v>2312003409</v>
      </c>
      <c r="C7888" s="489" t="s">
        <v>2103</v>
      </c>
      <c r="D7888" s="489" t="s">
        <v>15674</v>
      </c>
    </row>
    <row r="7889" spans="1:4">
      <c r="A7889" s="489" t="str">
        <f t="shared" si="123"/>
        <v>2312003409訪問リハビリテーション</v>
      </c>
      <c r="B7889" s="489">
        <v>2312003409</v>
      </c>
      <c r="C7889" s="489" t="s">
        <v>2104</v>
      </c>
      <c r="D7889" s="489" t="s">
        <v>15674</v>
      </c>
    </row>
    <row r="7890" spans="1:4">
      <c r="A7890" s="489" t="str">
        <f t="shared" si="123"/>
        <v>2312003409訪問看護</v>
      </c>
      <c r="B7890" s="489">
        <v>2312003409</v>
      </c>
      <c r="C7890" s="489" t="s">
        <v>2102</v>
      </c>
      <c r="D7890" s="489" t="s">
        <v>15674</v>
      </c>
    </row>
    <row r="7891" spans="1:4">
      <c r="A7891" s="489" t="str">
        <f t="shared" si="123"/>
        <v>2312003425介護予防訪問看護</v>
      </c>
      <c r="B7891" s="489">
        <v>2312003425</v>
      </c>
      <c r="C7891" s="489" t="s">
        <v>2103</v>
      </c>
      <c r="D7891" s="489" t="s">
        <v>15675</v>
      </c>
    </row>
    <row r="7892" spans="1:4">
      <c r="A7892" s="489" t="str">
        <f t="shared" si="123"/>
        <v>2312003425訪問看護</v>
      </c>
      <c r="B7892" s="489">
        <v>2312003425</v>
      </c>
      <c r="C7892" s="489" t="s">
        <v>2102</v>
      </c>
      <c r="D7892" s="489" t="s">
        <v>15675</v>
      </c>
    </row>
    <row r="7893" spans="1:4">
      <c r="A7893" s="489" t="str">
        <f t="shared" si="123"/>
        <v>2312003482介護予防訪問リハビリテーション</v>
      </c>
      <c r="B7893" s="489">
        <v>2312003482</v>
      </c>
      <c r="C7893" s="489" t="s">
        <v>2108</v>
      </c>
      <c r="D7893" s="489" t="s">
        <v>15676</v>
      </c>
    </row>
    <row r="7894" spans="1:4">
      <c r="A7894" s="489" t="str">
        <f t="shared" si="123"/>
        <v>2312003482介護予防訪問看護</v>
      </c>
      <c r="B7894" s="489">
        <v>2312003482</v>
      </c>
      <c r="C7894" s="489" t="s">
        <v>2103</v>
      </c>
      <c r="D7894" s="489" t="s">
        <v>15676</v>
      </c>
    </row>
    <row r="7895" spans="1:4">
      <c r="A7895" s="489" t="str">
        <f t="shared" si="123"/>
        <v>2312003482訪問リハビリテーション</v>
      </c>
      <c r="B7895" s="489">
        <v>2312003482</v>
      </c>
      <c r="C7895" s="489" t="s">
        <v>2104</v>
      </c>
      <c r="D7895" s="489" t="s">
        <v>15676</v>
      </c>
    </row>
    <row r="7896" spans="1:4">
      <c r="A7896" s="489" t="str">
        <f t="shared" si="123"/>
        <v>2312003482訪問看護</v>
      </c>
      <c r="B7896" s="489">
        <v>2312003482</v>
      </c>
      <c r="C7896" s="489" t="s">
        <v>2102</v>
      </c>
      <c r="D7896" s="489" t="s">
        <v>15676</v>
      </c>
    </row>
    <row r="7897" spans="1:4">
      <c r="A7897" s="489" t="str">
        <f t="shared" si="123"/>
        <v>2312003508介護予防訪問リハビリテーション</v>
      </c>
      <c r="B7897" s="489">
        <v>2312003508</v>
      </c>
      <c r="C7897" s="489" t="s">
        <v>2108</v>
      </c>
      <c r="D7897" s="489" t="s">
        <v>15677</v>
      </c>
    </row>
    <row r="7898" spans="1:4">
      <c r="A7898" s="489" t="str">
        <f t="shared" si="123"/>
        <v>2312003508介護予防訪問看護</v>
      </c>
      <c r="B7898" s="489">
        <v>2312003508</v>
      </c>
      <c r="C7898" s="489" t="s">
        <v>2103</v>
      </c>
      <c r="D7898" s="489" t="s">
        <v>15677</v>
      </c>
    </row>
    <row r="7899" spans="1:4">
      <c r="A7899" s="489" t="str">
        <f t="shared" si="123"/>
        <v>2312003508訪問リハビリテーション</v>
      </c>
      <c r="B7899" s="489">
        <v>2312003508</v>
      </c>
      <c r="C7899" s="489" t="s">
        <v>2104</v>
      </c>
      <c r="D7899" s="489" t="s">
        <v>15677</v>
      </c>
    </row>
    <row r="7900" spans="1:4">
      <c r="A7900" s="489" t="str">
        <f t="shared" si="123"/>
        <v>2312003508訪問看護</v>
      </c>
      <c r="B7900" s="489">
        <v>2312003508</v>
      </c>
      <c r="C7900" s="489" t="s">
        <v>2102</v>
      </c>
      <c r="D7900" s="489" t="s">
        <v>15677</v>
      </c>
    </row>
    <row r="7901" spans="1:4">
      <c r="A7901" s="489" t="str">
        <f t="shared" si="123"/>
        <v>2312003516介護予防訪問リハビリテーション</v>
      </c>
      <c r="B7901" s="489">
        <v>2312003516</v>
      </c>
      <c r="C7901" s="489" t="s">
        <v>2108</v>
      </c>
      <c r="D7901" s="489" t="s">
        <v>15678</v>
      </c>
    </row>
    <row r="7902" spans="1:4">
      <c r="A7902" s="489" t="str">
        <f t="shared" si="123"/>
        <v>2312003516介護予防訪問看護</v>
      </c>
      <c r="B7902" s="489">
        <v>2312003516</v>
      </c>
      <c r="C7902" s="489" t="s">
        <v>2103</v>
      </c>
      <c r="D7902" s="489" t="s">
        <v>15678</v>
      </c>
    </row>
    <row r="7903" spans="1:4">
      <c r="A7903" s="489" t="str">
        <f t="shared" si="123"/>
        <v>2312003516訪問リハビリテーション</v>
      </c>
      <c r="B7903" s="489">
        <v>2312003516</v>
      </c>
      <c r="C7903" s="489" t="s">
        <v>2104</v>
      </c>
      <c r="D7903" s="489" t="s">
        <v>15678</v>
      </c>
    </row>
    <row r="7904" spans="1:4">
      <c r="A7904" s="489" t="str">
        <f t="shared" si="123"/>
        <v>2312003516訪問看護</v>
      </c>
      <c r="B7904" s="489">
        <v>2312003516</v>
      </c>
      <c r="C7904" s="489" t="s">
        <v>2102</v>
      </c>
      <c r="D7904" s="489" t="s">
        <v>15678</v>
      </c>
    </row>
    <row r="7905" spans="1:4">
      <c r="A7905" s="489" t="str">
        <f t="shared" si="123"/>
        <v>2312003607介護予防訪問看護</v>
      </c>
      <c r="B7905" s="489">
        <v>2312003607</v>
      </c>
      <c r="C7905" s="489" t="s">
        <v>2103</v>
      </c>
      <c r="D7905" s="489" t="s">
        <v>15679</v>
      </c>
    </row>
    <row r="7906" spans="1:4">
      <c r="A7906" s="489" t="str">
        <f t="shared" si="123"/>
        <v>2312003607訪問看護</v>
      </c>
      <c r="B7906" s="489">
        <v>2312003607</v>
      </c>
      <c r="C7906" s="489" t="s">
        <v>2102</v>
      </c>
      <c r="D7906" s="489" t="s">
        <v>15679</v>
      </c>
    </row>
    <row r="7907" spans="1:4">
      <c r="A7907" s="489" t="str">
        <f t="shared" si="123"/>
        <v>2312003615介護予防訪問看護</v>
      </c>
      <c r="B7907" s="489">
        <v>2312003615</v>
      </c>
      <c r="C7907" s="489" t="s">
        <v>2103</v>
      </c>
      <c r="D7907" s="489" t="s">
        <v>15680</v>
      </c>
    </row>
    <row r="7908" spans="1:4">
      <c r="A7908" s="489" t="str">
        <f t="shared" si="123"/>
        <v>2312003615訪問看護</v>
      </c>
      <c r="B7908" s="489">
        <v>2312003615</v>
      </c>
      <c r="C7908" s="489" t="s">
        <v>2102</v>
      </c>
      <c r="D7908" s="489" t="s">
        <v>15680</v>
      </c>
    </row>
    <row r="7909" spans="1:4">
      <c r="A7909" s="489" t="str">
        <f t="shared" si="123"/>
        <v>2312003672介護予防訪問リハビリテーション</v>
      </c>
      <c r="B7909" s="489">
        <v>2312003672</v>
      </c>
      <c r="C7909" s="489" t="s">
        <v>2108</v>
      </c>
      <c r="D7909" s="489" t="s">
        <v>15681</v>
      </c>
    </row>
    <row r="7910" spans="1:4">
      <c r="A7910" s="489" t="str">
        <f t="shared" si="123"/>
        <v>2312003672介護予防訪問看護</v>
      </c>
      <c r="B7910" s="489">
        <v>2312003672</v>
      </c>
      <c r="C7910" s="489" t="s">
        <v>2103</v>
      </c>
      <c r="D7910" s="489" t="s">
        <v>15681</v>
      </c>
    </row>
    <row r="7911" spans="1:4">
      <c r="A7911" s="489" t="str">
        <f t="shared" si="123"/>
        <v>2312003672訪問リハビリテーション</v>
      </c>
      <c r="B7911" s="489">
        <v>2312003672</v>
      </c>
      <c r="C7911" s="489" t="s">
        <v>2104</v>
      </c>
      <c r="D7911" s="489" t="s">
        <v>15681</v>
      </c>
    </row>
    <row r="7912" spans="1:4">
      <c r="A7912" s="489" t="str">
        <f t="shared" si="123"/>
        <v>2312003672訪問看護</v>
      </c>
      <c r="B7912" s="489">
        <v>2312003672</v>
      </c>
      <c r="C7912" s="489" t="s">
        <v>2102</v>
      </c>
      <c r="D7912" s="489" t="s">
        <v>15681</v>
      </c>
    </row>
    <row r="7913" spans="1:4">
      <c r="A7913" s="489" t="str">
        <f t="shared" si="123"/>
        <v>2312003706介護予防訪問リハビリテーション</v>
      </c>
      <c r="B7913" s="489">
        <v>2312003706</v>
      </c>
      <c r="C7913" s="489" t="s">
        <v>2108</v>
      </c>
      <c r="D7913" s="489" t="s">
        <v>15682</v>
      </c>
    </row>
    <row r="7914" spans="1:4">
      <c r="A7914" s="489" t="str">
        <f t="shared" si="123"/>
        <v>2312003706介護予防訪問看護</v>
      </c>
      <c r="B7914" s="489">
        <v>2312003706</v>
      </c>
      <c r="C7914" s="489" t="s">
        <v>2103</v>
      </c>
      <c r="D7914" s="489" t="s">
        <v>15682</v>
      </c>
    </row>
    <row r="7915" spans="1:4">
      <c r="A7915" s="489" t="str">
        <f t="shared" si="123"/>
        <v>2312003706訪問リハビリテーション</v>
      </c>
      <c r="B7915" s="489">
        <v>2312003706</v>
      </c>
      <c r="C7915" s="489" t="s">
        <v>2104</v>
      </c>
      <c r="D7915" s="489" t="s">
        <v>15682</v>
      </c>
    </row>
    <row r="7916" spans="1:4">
      <c r="A7916" s="489" t="str">
        <f t="shared" si="123"/>
        <v>2312003706訪問看護</v>
      </c>
      <c r="B7916" s="489">
        <v>2312003706</v>
      </c>
      <c r="C7916" s="489" t="s">
        <v>2102</v>
      </c>
      <c r="D7916" s="489" t="s">
        <v>15682</v>
      </c>
    </row>
    <row r="7917" spans="1:4">
      <c r="A7917" s="489" t="str">
        <f t="shared" si="123"/>
        <v>2312003722介護予防訪問看護</v>
      </c>
      <c r="B7917" s="489">
        <v>2312003722</v>
      </c>
      <c r="C7917" s="489" t="s">
        <v>2103</v>
      </c>
      <c r="D7917" s="489" t="s">
        <v>15683</v>
      </c>
    </row>
    <row r="7918" spans="1:4">
      <c r="A7918" s="489" t="str">
        <f t="shared" si="123"/>
        <v>2312003722訪問看護</v>
      </c>
      <c r="B7918" s="489">
        <v>2312003722</v>
      </c>
      <c r="C7918" s="489" t="s">
        <v>2102</v>
      </c>
      <c r="D7918" s="489" t="s">
        <v>15683</v>
      </c>
    </row>
    <row r="7919" spans="1:4">
      <c r="A7919" s="489" t="str">
        <f t="shared" si="123"/>
        <v>2312003730介護予防訪問リハビリテーション</v>
      </c>
      <c r="B7919" s="489">
        <v>2312003730</v>
      </c>
      <c r="C7919" s="489" t="s">
        <v>2108</v>
      </c>
      <c r="D7919" s="489" t="s">
        <v>15684</v>
      </c>
    </row>
    <row r="7920" spans="1:4">
      <c r="A7920" s="489" t="str">
        <f t="shared" si="123"/>
        <v>2312003730介護予防訪問看護</v>
      </c>
      <c r="B7920" s="489">
        <v>2312003730</v>
      </c>
      <c r="C7920" s="489" t="s">
        <v>2103</v>
      </c>
      <c r="D7920" s="489" t="s">
        <v>15684</v>
      </c>
    </row>
    <row r="7921" spans="1:4">
      <c r="A7921" s="489" t="str">
        <f t="shared" si="123"/>
        <v>2312003730訪問リハビリテーション</v>
      </c>
      <c r="B7921" s="489">
        <v>2312003730</v>
      </c>
      <c r="C7921" s="489" t="s">
        <v>2104</v>
      </c>
      <c r="D7921" s="489" t="s">
        <v>15684</v>
      </c>
    </row>
    <row r="7922" spans="1:4">
      <c r="A7922" s="489" t="str">
        <f t="shared" si="123"/>
        <v>2312003730訪問看護</v>
      </c>
      <c r="B7922" s="489">
        <v>2312003730</v>
      </c>
      <c r="C7922" s="489" t="s">
        <v>2102</v>
      </c>
      <c r="D7922" s="489" t="s">
        <v>15684</v>
      </c>
    </row>
    <row r="7923" spans="1:4">
      <c r="A7923" s="489" t="str">
        <f t="shared" si="123"/>
        <v>2312003751介護予防訪問リハビリテーション</v>
      </c>
      <c r="B7923" s="489">
        <v>2312003751</v>
      </c>
      <c r="C7923" s="489" t="s">
        <v>2108</v>
      </c>
      <c r="D7923" s="489" t="s">
        <v>15685</v>
      </c>
    </row>
    <row r="7924" spans="1:4">
      <c r="A7924" s="489" t="str">
        <f t="shared" si="123"/>
        <v>2312003751介護予防訪問看護</v>
      </c>
      <c r="B7924" s="489">
        <v>2312003751</v>
      </c>
      <c r="C7924" s="489" t="s">
        <v>2103</v>
      </c>
      <c r="D7924" s="489" t="s">
        <v>15685</v>
      </c>
    </row>
    <row r="7925" spans="1:4">
      <c r="A7925" s="489" t="str">
        <f t="shared" si="123"/>
        <v>2312003751訪問リハビリテーション</v>
      </c>
      <c r="B7925" s="489">
        <v>2312003751</v>
      </c>
      <c r="C7925" s="489" t="s">
        <v>2104</v>
      </c>
      <c r="D7925" s="489" t="s">
        <v>15685</v>
      </c>
    </row>
    <row r="7926" spans="1:4">
      <c r="A7926" s="489" t="str">
        <f t="shared" si="123"/>
        <v>2312003751訪問看護</v>
      </c>
      <c r="B7926" s="489">
        <v>2312003751</v>
      </c>
      <c r="C7926" s="489" t="s">
        <v>2102</v>
      </c>
      <c r="D7926" s="489" t="s">
        <v>15685</v>
      </c>
    </row>
    <row r="7927" spans="1:4">
      <c r="A7927" s="489" t="str">
        <f t="shared" si="123"/>
        <v>2312003755介護予防訪問リハビリテーション</v>
      </c>
      <c r="B7927" s="489">
        <v>2312003755</v>
      </c>
      <c r="C7927" s="489" t="s">
        <v>2108</v>
      </c>
      <c r="D7927" s="489" t="s">
        <v>15686</v>
      </c>
    </row>
    <row r="7928" spans="1:4">
      <c r="A7928" s="489" t="str">
        <f t="shared" si="123"/>
        <v>2312003755介護予防訪問看護</v>
      </c>
      <c r="B7928" s="489">
        <v>2312003755</v>
      </c>
      <c r="C7928" s="489" t="s">
        <v>2103</v>
      </c>
      <c r="D7928" s="489" t="s">
        <v>15686</v>
      </c>
    </row>
    <row r="7929" spans="1:4">
      <c r="A7929" s="489" t="str">
        <f t="shared" si="123"/>
        <v>2312003755訪問リハビリテーション</v>
      </c>
      <c r="B7929" s="489">
        <v>2312003755</v>
      </c>
      <c r="C7929" s="489" t="s">
        <v>2104</v>
      </c>
      <c r="D7929" s="489" t="s">
        <v>15686</v>
      </c>
    </row>
    <row r="7930" spans="1:4">
      <c r="A7930" s="489" t="str">
        <f t="shared" si="123"/>
        <v>2312003755訪問看護</v>
      </c>
      <c r="B7930" s="489">
        <v>2312003755</v>
      </c>
      <c r="C7930" s="489" t="s">
        <v>2102</v>
      </c>
      <c r="D7930" s="489" t="s">
        <v>15686</v>
      </c>
    </row>
    <row r="7931" spans="1:4">
      <c r="A7931" s="489" t="str">
        <f t="shared" si="123"/>
        <v>2312003763介護予防訪問リハビリテーション</v>
      </c>
      <c r="B7931" s="489">
        <v>2312003763</v>
      </c>
      <c r="C7931" s="489" t="s">
        <v>2108</v>
      </c>
      <c r="D7931" s="489" t="s">
        <v>15687</v>
      </c>
    </row>
    <row r="7932" spans="1:4">
      <c r="A7932" s="489" t="str">
        <f t="shared" si="123"/>
        <v>2312003763介護予防訪問看護</v>
      </c>
      <c r="B7932" s="489">
        <v>2312003763</v>
      </c>
      <c r="C7932" s="489" t="s">
        <v>2103</v>
      </c>
      <c r="D7932" s="489" t="s">
        <v>15687</v>
      </c>
    </row>
    <row r="7933" spans="1:4">
      <c r="A7933" s="489" t="str">
        <f t="shared" si="123"/>
        <v>2312003763訪問リハビリテーション</v>
      </c>
      <c r="B7933" s="489">
        <v>2312003763</v>
      </c>
      <c r="C7933" s="489" t="s">
        <v>2104</v>
      </c>
      <c r="D7933" s="489" t="s">
        <v>15687</v>
      </c>
    </row>
    <row r="7934" spans="1:4">
      <c r="A7934" s="489" t="str">
        <f t="shared" si="123"/>
        <v>2312003763訪問看護</v>
      </c>
      <c r="B7934" s="489">
        <v>2312003763</v>
      </c>
      <c r="C7934" s="489" t="s">
        <v>2102</v>
      </c>
      <c r="D7934" s="489" t="s">
        <v>15687</v>
      </c>
    </row>
    <row r="7935" spans="1:4">
      <c r="A7935" s="489" t="str">
        <f t="shared" si="123"/>
        <v>2312003797介護予防訪問看護</v>
      </c>
      <c r="B7935" s="489">
        <v>2312003797</v>
      </c>
      <c r="C7935" s="489" t="s">
        <v>2103</v>
      </c>
      <c r="D7935" s="489" t="s">
        <v>15688</v>
      </c>
    </row>
    <row r="7936" spans="1:4">
      <c r="A7936" s="489" t="str">
        <f t="shared" si="123"/>
        <v>2312003797訪問看護</v>
      </c>
      <c r="B7936" s="489">
        <v>2312003797</v>
      </c>
      <c r="C7936" s="489" t="s">
        <v>2102</v>
      </c>
      <c r="D7936" s="489" t="s">
        <v>15688</v>
      </c>
    </row>
    <row r="7937" spans="1:4">
      <c r="A7937" s="489" t="str">
        <f t="shared" si="123"/>
        <v>2312003813介護予防訪問リハビリテーション</v>
      </c>
      <c r="B7937" s="489">
        <v>2312003813</v>
      </c>
      <c r="C7937" s="489" t="s">
        <v>2108</v>
      </c>
      <c r="D7937" s="489" t="s">
        <v>14942</v>
      </c>
    </row>
    <row r="7938" spans="1:4">
      <c r="A7938" s="489" t="str">
        <f t="shared" ref="A7938:A8001" si="124">B7938&amp;C7938</f>
        <v>2312003813介護予防訪問看護</v>
      </c>
      <c r="B7938" s="489">
        <v>2312003813</v>
      </c>
      <c r="C7938" s="489" t="s">
        <v>2103</v>
      </c>
      <c r="D7938" s="489" t="s">
        <v>14942</v>
      </c>
    </row>
    <row r="7939" spans="1:4">
      <c r="A7939" s="489" t="str">
        <f t="shared" si="124"/>
        <v>2312003813訪問リハビリテーション</v>
      </c>
      <c r="B7939" s="489">
        <v>2312003813</v>
      </c>
      <c r="C7939" s="489" t="s">
        <v>2104</v>
      </c>
      <c r="D7939" s="489" t="s">
        <v>14942</v>
      </c>
    </row>
    <row r="7940" spans="1:4">
      <c r="A7940" s="489" t="str">
        <f t="shared" si="124"/>
        <v>2312003813訪問看護</v>
      </c>
      <c r="B7940" s="489">
        <v>2312003813</v>
      </c>
      <c r="C7940" s="489" t="s">
        <v>2102</v>
      </c>
      <c r="D7940" s="489" t="s">
        <v>14942</v>
      </c>
    </row>
    <row r="7941" spans="1:4">
      <c r="A7941" s="489" t="str">
        <f t="shared" si="124"/>
        <v>2312003821介護予防訪問リハビリテーション</v>
      </c>
      <c r="B7941" s="489">
        <v>2312003821</v>
      </c>
      <c r="C7941" s="489" t="s">
        <v>2108</v>
      </c>
      <c r="D7941" s="489" t="s">
        <v>15689</v>
      </c>
    </row>
    <row r="7942" spans="1:4">
      <c r="A7942" s="489" t="str">
        <f t="shared" si="124"/>
        <v>2312003821介護予防訪問看護</v>
      </c>
      <c r="B7942" s="489">
        <v>2312003821</v>
      </c>
      <c r="C7942" s="489" t="s">
        <v>2103</v>
      </c>
      <c r="D7942" s="489" t="s">
        <v>15689</v>
      </c>
    </row>
    <row r="7943" spans="1:4">
      <c r="A7943" s="489" t="str">
        <f t="shared" si="124"/>
        <v>2312003821訪問リハビリテーション</v>
      </c>
      <c r="B7943" s="489">
        <v>2312003821</v>
      </c>
      <c r="C7943" s="489" t="s">
        <v>2104</v>
      </c>
      <c r="D7943" s="489" t="s">
        <v>15689</v>
      </c>
    </row>
    <row r="7944" spans="1:4">
      <c r="A7944" s="489" t="str">
        <f t="shared" si="124"/>
        <v>2312003821訪問看護</v>
      </c>
      <c r="B7944" s="489">
        <v>2312003821</v>
      </c>
      <c r="C7944" s="489" t="s">
        <v>2102</v>
      </c>
      <c r="D7944" s="489" t="s">
        <v>15689</v>
      </c>
    </row>
    <row r="7945" spans="1:4">
      <c r="A7945" s="489" t="str">
        <f t="shared" si="124"/>
        <v>2312003847介護予防訪問リハビリテーション</v>
      </c>
      <c r="B7945" s="489">
        <v>2312003847</v>
      </c>
      <c r="C7945" s="489" t="s">
        <v>2108</v>
      </c>
      <c r="D7945" s="489" t="s">
        <v>15690</v>
      </c>
    </row>
    <row r="7946" spans="1:4">
      <c r="A7946" s="489" t="str">
        <f t="shared" si="124"/>
        <v>2312003847介護予防訪問看護</v>
      </c>
      <c r="B7946" s="489">
        <v>2312003847</v>
      </c>
      <c r="C7946" s="489" t="s">
        <v>2103</v>
      </c>
      <c r="D7946" s="489" t="s">
        <v>15690</v>
      </c>
    </row>
    <row r="7947" spans="1:4">
      <c r="A7947" s="489" t="str">
        <f t="shared" si="124"/>
        <v>2312003847訪問リハビリテーション</v>
      </c>
      <c r="B7947" s="489">
        <v>2312003847</v>
      </c>
      <c r="C7947" s="489" t="s">
        <v>2104</v>
      </c>
      <c r="D7947" s="489" t="s">
        <v>15690</v>
      </c>
    </row>
    <row r="7948" spans="1:4">
      <c r="A7948" s="489" t="str">
        <f t="shared" si="124"/>
        <v>2312003847訪問看護</v>
      </c>
      <c r="B7948" s="489">
        <v>2312003847</v>
      </c>
      <c r="C7948" s="489" t="s">
        <v>2102</v>
      </c>
      <c r="D7948" s="489" t="s">
        <v>15690</v>
      </c>
    </row>
    <row r="7949" spans="1:4">
      <c r="A7949" s="489" t="str">
        <f t="shared" si="124"/>
        <v>2312003854介護予防訪問リハビリテーション</v>
      </c>
      <c r="B7949" s="489">
        <v>2312003854</v>
      </c>
      <c r="C7949" s="489" t="s">
        <v>2108</v>
      </c>
      <c r="D7949" s="489" t="s">
        <v>15691</v>
      </c>
    </row>
    <row r="7950" spans="1:4">
      <c r="A7950" s="489" t="str">
        <f t="shared" si="124"/>
        <v>2312003854介護予防訪問看護</v>
      </c>
      <c r="B7950" s="489">
        <v>2312003854</v>
      </c>
      <c r="C7950" s="489" t="s">
        <v>2103</v>
      </c>
      <c r="D7950" s="489" t="s">
        <v>15691</v>
      </c>
    </row>
    <row r="7951" spans="1:4">
      <c r="A7951" s="489" t="str">
        <f t="shared" si="124"/>
        <v>2312003854訪問リハビリテーション</v>
      </c>
      <c r="B7951" s="489">
        <v>2312003854</v>
      </c>
      <c r="C7951" s="489" t="s">
        <v>2104</v>
      </c>
      <c r="D7951" s="489" t="s">
        <v>15691</v>
      </c>
    </row>
    <row r="7952" spans="1:4">
      <c r="A7952" s="489" t="str">
        <f t="shared" si="124"/>
        <v>2312003854訪問看護</v>
      </c>
      <c r="B7952" s="489">
        <v>2312003854</v>
      </c>
      <c r="C7952" s="489" t="s">
        <v>2102</v>
      </c>
      <c r="D7952" s="489" t="s">
        <v>15691</v>
      </c>
    </row>
    <row r="7953" spans="1:4">
      <c r="A7953" s="489" t="str">
        <f t="shared" si="124"/>
        <v>2312003862介護予防訪問リハビリテーション</v>
      </c>
      <c r="B7953" s="489">
        <v>2312003862</v>
      </c>
      <c r="C7953" s="489" t="s">
        <v>2108</v>
      </c>
      <c r="D7953" s="489" t="s">
        <v>15692</v>
      </c>
    </row>
    <row r="7954" spans="1:4">
      <c r="A7954" s="489" t="str">
        <f t="shared" si="124"/>
        <v>2312003862介護予防訪問看護</v>
      </c>
      <c r="B7954" s="489">
        <v>2312003862</v>
      </c>
      <c r="C7954" s="489" t="s">
        <v>2103</v>
      </c>
      <c r="D7954" s="489" t="s">
        <v>15692</v>
      </c>
    </row>
    <row r="7955" spans="1:4">
      <c r="A7955" s="489" t="str">
        <f t="shared" si="124"/>
        <v>2312003862訪問リハビリテーション</v>
      </c>
      <c r="B7955" s="489">
        <v>2312003862</v>
      </c>
      <c r="C7955" s="489" t="s">
        <v>2104</v>
      </c>
      <c r="D7955" s="489" t="s">
        <v>15692</v>
      </c>
    </row>
    <row r="7956" spans="1:4">
      <c r="A7956" s="489" t="str">
        <f t="shared" si="124"/>
        <v>2312003862訪問看護</v>
      </c>
      <c r="B7956" s="489">
        <v>2312003862</v>
      </c>
      <c r="C7956" s="489" t="s">
        <v>2102</v>
      </c>
      <c r="D7956" s="489" t="s">
        <v>15692</v>
      </c>
    </row>
    <row r="7957" spans="1:4">
      <c r="A7957" s="489" t="str">
        <f t="shared" si="124"/>
        <v>2312003934介護予防訪問リハビリテーション</v>
      </c>
      <c r="B7957" s="489">
        <v>2312003934</v>
      </c>
      <c r="C7957" s="489" t="s">
        <v>2108</v>
      </c>
      <c r="D7957" s="489" t="s">
        <v>15693</v>
      </c>
    </row>
    <row r="7958" spans="1:4">
      <c r="A7958" s="489" t="str">
        <f t="shared" si="124"/>
        <v>2312003934介護予防訪問看護</v>
      </c>
      <c r="B7958" s="489">
        <v>2312003934</v>
      </c>
      <c r="C7958" s="489" t="s">
        <v>2103</v>
      </c>
      <c r="D7958" s="489" t="s">
        <v>15693</v>
      </c>
    </row>
    <row r="7959" spans="1:4">
      <c r="A7959" s="489" t="str">
        <f t="shared" si="124"/>
        <v>2312003934訪問リハビリテーション</v>
      </c>
      <c r="B7959" s="489">
        <v>2312003934</v>
      </c>
      <c r="C7959" s="489" t="s">
        <v>2104</v>
      </c>
      <c r="D7959" s="489" t="s">
        <v>15693</v>
      </c>
    </row>
    <row r="7960" spans="1:4">
      <c r="A7960" s="489" t="str">
        <f t="shared" si="124"/>
        <v>2312003934訪問看護</v>
      </c>
      <c r="B7960" s="489">
        <v>2312003934</v>
      </c>
      <c r="C7960" s="489" t="s">
        <v>2102</v>
      </c>
      <c r="D7960" s="489" t="s">
        <v>15693</v>
      </c>
    </row>
    <row r="7961" spans="1:4">
      <c r="A7961" s="489" t="str">
        <f t="shared" si="124"/>
        <v>2312003953介護予防訪問リハビリテーション</v>
      </c>
      <c r="B7961" s="489">
        <v>2312003953</v>
      </c>
      <c r="C7961" s="489" t="s">
        <v>2108</v>
      </c>
      <c r="D7961" s="489" t="s">
        <v>15694</v>
      </c>
    </row>
    <row r="7962" spans="1:4">
      <c r="A7962" s="489" t="str">
        <f t="shared" si="124"/>
        <v>2312003953介護予防訪問看護</v>
      </c>
      <c r="B7962" s="489">
        <v>2312003953</v>
      </c>
      <c r="C7962" s="489" t="s">
        <v>2103</v>
      </c>
      <c r="D7962" s="489" t="s">
        <v>15694</v>
      </c>
    </row>
    <row r="7963" spans="1:4">
      <c r="A7963" s="489" t="str">
        <f t="shared" si="124"/>
        <v>2312003953訪問リハビリテーション</v>
      </c>
      <c r="B7963" s="489">
        <v>2312003953</v>
      </c>
      <c r="C7963" s="489" t="s">
        <v>2104</v>
      </c>
      <c r="D7963" s="489" t="s">
        <v>15694</v>
      </c>
    </row>
    <row r="7964" spans="1:4">
      <c r="A7964" s="489" t="str">
        <f t="shared" si="124"/>
        <v>2312003953訪問看護</v>
      </c>
      <c r="B7964" s="489">
        <v>2312003953</v>
      </c>
      <c r="C7964" s="489" t="s">
        <v>2102</v>
      </c>
      <c r="D7964" s="489" t="s">
        <v>15694</v>
      </c>
    </row>
    <row r="7965" spans="1:4">
      <c r="A7965" s="489" t="str">
        <f t="shared" si="124"/>
        <v>2312003979介護予防訪問リハビリテーション</v>
      </c>
      <c r="B7965" s="489">
        <v>2312003979</v>
      </c>
      <c r="C7965" s="489" t="s">
        <v>2108</v>
      </c>
      <c r="D7965" s="489" t="s">
        <v>15695</v>
      </c>
    </row>
    <row r="7966" spans="1:4">
      <c r="A7966" s="489" t="str">
        <f t="shared" si="124"/>
        <v>2312003979介護予防訪問看護</v>
      </c>
      <c r="B7966" s="489">
        <v>2312003979</v>
      </c>
      <c r="C7966" s="489" t="s">
        <v>2103</v>
      </c>
      <c r="D7966" s="489" t="s">
        <v>15695</v>
      </c>
    </row>
    <row r="7967" spans="1:4">
      <c r="A7967" s="489" t="str">
        <f t="shared" si="124"/>
        <v>2312003979訪問リハビリテーション</v>
      </c>
      <c r="B7967" s="489">
        <v>2312003979</v>
      </c>
      <c r="C7967" s="489" t="s">
        <v>2104</v>
      </c>
      <c r="D7967" s="489" t="s">
        <v>15695</v>
      </c>
    </row>
    <row r="7968" spans="1:4">
      <c r="A7968" s="489" t="str">
        <f t="shared" si="124"/>
        <v>2312003979訪問看護</v>
      </c>
      <c r="B7968" s="489">
        <v>2312003979</v>
      </c>
      <c r="C7968" s="489" t="s">
        <v>2102</v>
      </c>
      <c r="D7968" s="489" t="s">
        <v>15695</v>
      </c>
    </row>
    <row r="7969" spans="1:4">
      <c r="A7969" s="489" t="str">
        <f t="shared" si="124"/>
        <v>2312003987介護予防訪問リハビリテーション</v>
      </c>
      <c r="B7969" s="489">
        <v>2312003987</v>
      </c>
      <c r="C7969" s="489" t="s">
        <v>2108</v>
      </c>
      <c r="D7969" s="489" t="s">
        <v>15696</v>
      </c>
    </row>
    <row r="7970" spans="1:4">
      <c r="A7970" s="489" t="str">
        <f t="shared" si="124"/>
        <v>2312003987介護予防訪問看護</v>
      </c>
      <c r="B7970" s="489">
        <v>2312003987</v>
      </c>
      <c r="C7970" s="489" t="s">
        <v>2103</v>
      </c>
      <c r="D7970" s="489" t="s">
        <v>15696</v>
      </c>
    </row>
    <row r="7971" spans="1:4">
      <c r="A7971" s="489" t="str">
        <f t="shared" si="124"/>
        <v>2312003987訪問リハビリテーション</v>
      </c>
      <c r="B7971" s="489">
        <v>2312003987</v>
      </c>
      <c r="C7971" s="489" t="s">
        <v>2104</v>
      </c>
      <c r="D7971" s="489" t="s">
        <v>15696</v>
      </c>
    </row>
    <row r="7972" spans="1:4">
      <c r="A7972" s="489" t="str">
        <f t="shared" si="124"/>
        <v>2312003987訪問看護</v>
      </c>
      <c r="B7972" s="489">
        <v>2312003987</v>
      </c>
      <c r="C7972" s="489" t="s">
        <v>2102</v>
      </c>
      <c r="D7972" s="489" t="s">
        <v>15696</v>
      </c>
    </row>
    <row r="7973" spans="1:4">
      <c r="A7973" s="489" t="str">
        <f t="shared" si="124"/>
        <v>2312003995介護予防訪問リハビリテーション</v>
      </c>
      <c r="B7973" s="489">
        <v>2312003995</v>
      </c>
      <c r="C7973" s="489" t="s">
        <v>2108</v>
      </c>
      <c r="D7973" s="489" t="s">
        <v>15697</v>
      </c>
    </row>
    <row r="7974" spans="1:4">
      <c r="A7974" s="489" t="str">
        <f t="shared" si="124"/>
        <v>2312003995介護予防訪問看護</v>
      </c>
      <c r="B7974" s="489">
        <v>2312003995</v>
      </c>
      <c r="C7974" s="489" t="s">
        <v>2103</v>
      </c>
      <c r="D7974" s="489" t="s">
        <v>15697</v>
      </c>
    </row>
    <row r="7975" spans="1:4">
      <c r="A7975" s="489" t="str">
        <f t="shared" si="124"/>
        <v>2312003995訪問リハビリテーション</v>
      </c>
      <c r="B7975" s="489">
        <v>2312003995</v>
      </c>
      <c r="C7975" s="489" t="s">
        <v>2104</v>
      </c>
      <c r="D7975" s="489" t="s">
        <v>15697</v>
      </c>
    </row>
    <row r="7976" spans="1:4">
      <c r="A7976" s="489" t="str">
        <f t="shared" si="124"/>
        <v>2312003995訪問看護</v>
      </c>
      <c r="B7976" s="489">
        <v>2312003995</v>
      </c>
      <c r="C7976" s="489" t="s">
        <v>2102</v>
      </c>
      <c r="D7976" s="489" t="s">
        <v>15697</v>
      </c>
    </row>
    <row r="7977" spans="1:4">
      <c r="A7977" s="489" t="str">
        <f t="shared" si="124"/>
        <v>2312004001介護予防訪問リハビリテーション</v>
      </c>
      <c r="B7977" s="489">
        <v>2312004001</v>
      </c>
      <c r="C7977" s="489" t="s">
        <v>2108</v>
      </c>
      <c r="D7977" s="489" t="s">
        <v>15698</v>
      </c>
    </row>
    <row r="7978" spans="1:4">
      <c r="A7978" s="489" t="str">
        <f t="shared" si="124"/>
        <v>2312004001介護予防訪問看護</v>
      </c>
      <c r="B7978" s="489">
        <v>2312004001</v>
      </c>
      <c r="C7978" s="489" t="s">
        <v>2103</v>
      </c>
      <c r="D7978" s="489" t="s">
        <v>15698</v>
      </c>
    </row>
    <row r="7979" spans="1:4">
      <c r="A7979" s="489" t="str">
        <f t="shared" si="124"/>
        <v>2312004001訪問リハビリテーション</v>
      </c>
      <c r="B7979" s="489">
        <v>2312004001</v>
      </c>
      <c r="C7979" s="489" t="s">
        <v>2104</v>
      </c>
      <c r="D7979" s="489" t="s">
        <v>15698</v>
      </c>
    </row>
    <row r="7980" spans="1:4">
      <c r="A7980" s="489" t="str">
        <f t="shared" si="124"/>
        <v>2312004001訪問看護</v>
      </c>
      <c r="B7980" s="489">
        <v>2312004001</v>
      </c>
      <c r="C7980" s="489" t="s">
        <v>2102</v>
      </c>
      <c r="D7980" s="489" t="s">
        <v>15698</v>
      </c>
    </row>
    <row r="7981" spans="1:4">
      <c r="A7981" s="489" t="str">
        <f t="shared" si="124"/>
        <v>2312004035介護予防訪問リハビリテーション</v>
      </c>
      <c r="B7981" s="489">
        <v>2312004035</v>
      </c>
      <c r="C7981" s="489" t="s">
        <v>2108</v>
      </c>
      <c r="D7981" s="489" t="s">
        <v>15699</v>
      </c>
    </row>
    <row r="7982" spans="1:4">
      <c r="A7982" s="489" t="str">
        <f t="shared" si="124"/>
        <v>2312004035介護予防訪問看護</v>
      </c>
      <c r="B7982" s="489">
        <v>2312004035</v>
      </c>
      <c r="C7982" s="489" t="s">
        <v>2103</v>
      </c>
      <c r="D7982" s="489" t="s">
        <v>15699</v>
      </c>
    </row>
    <row r="7983" spans="1:4">
      <c r="A7983" s="489" t="str">
        <f t="shared" si="124"/>
        <v>2312004035訪問リハビリテーション</v>
      </c>
      <c r="B7983" s="489">
        <v>2312004035</v>
      </c>
      <c r="C7983" s="489" t="s">
        <v>2104</v>
      </c>
      <c r="D7983" s="489" t="s">
        <v>15699</v>
      </c>
    </row>
    <row r="7984" spans="1:4">
      <c r="A7984" s="489" t="str">
        <f t="shared" si="124"/>
        <v>2312004035訪問看護</v>
      </c>
      <c r="B7984" s="489">
        <v>2312004035</v>
      </c>
      <c r="C7984" s="489" t="s">
        <v>2102</v>
      </c>
      <c r="D7984" s="489" t="s">
        <v>15699</v>
      </c>
    </row>
    <row r="7985" spans="1:4">
      <c r="A7985" s="489" t="str">
        <f t="shared" si="124"/>
        <v>2312004043介護予防訪問リハビリテーション</v>
      </c>
      <c r="B7985" s="489">
        <v>2312004043</v>
      </c>
      <c r="C7985" s="489" t="s">
        <v>2108</v>
      </c>
      <c r="D7985" s="489" t="s">
        <v>15700</v>
      </c>
    </row>
    <row r="7986" spans="1:4">
      <c r="A7986" s="489" t="str">
        <f t="shared" si="124"/>
        <v>2312004043介護予防訪問看護</v>
      </c>
      <c r="B7986" s="489">
        <v>2312004043</v>
      </c>
      <c r="C7986" s="489" t="s">
        <v>2103</v>
      </c>
      <c r="D7986" s="489" t="s">
        <v>15700</v>
      </c>
    </row>
    <row r="7987" spans="1:4">
      <c r="A7987" s="489" t="str">
        <f t="shared" si="124"/>
        <v>2312004043訪問リハビリテーション</v>
      </c>
      <c r="B7987" s="489">
        <v>2312004043</v>
      </c>
      <c r="C7987" s="489" t="s">
        <v>2104</v>
      </c>
      <c r="D7987" s="489" t="s">
        <v>15700</v>
      </c>
    </row>
    <row r="7988" spans="1:4">
      <c r="A7988" s="489" t="str">
        <f t="shared" si="124"/>
        <v>2312004043訪問看護</v>
      </c>
      <c r="B7988" s="489">
        <v>2312004043</v>
      </c>
      <c r="C7988" s="489" t="s">
        <v>2102</v>
      </c>
      <c r="D7988" s="489" t="s">
        <v>15700</v>
      </c>
    </row>
    <row r="7989" spans="1:4">
      <c r="A7989" s="489" t="str">
        <f t="shared" si="124"/>
        <v>2312004084介護予防訪問リハビリテーション</v>
      </c>
      <c r="B7989" s="489">
        <v>2312004084</v>
      </c>
      <c r="C7989" s="489" t="s">
        <v>2108</v>
      </c>
      <c r="D7989" s="489" t="s">
        <v>15701</v>
      </c>
    </row>
    <row r="7990" spans="1:4">
      <c r="A7990" s="489" t="str">
        <f t="shared" si="124"/>
        <v>2312004084介護予防訪問看護</v>
      </c>
      <c r="B7990" s="489">
        <v>2312004084</v>
      </c>
      <c r="C7990" s="489" t="s">
        <v>2103</v>
      </c>
      <c r="D7990" s="489" t="s">
        <v>15701</v>
      </c>
    </row>
    <row r="7991" spans="1:4">
      <c r="A7991" s="489" t="str">
        <f t="shared" si="124"/>
        <v>2312004084訪問リハビリテーション</v>
      </c>
      <c r="B7991" s="489">
        <v>2312004084</v>
      </c>
      <c r="C7991" s="489" t="s">
        <v>2104</v>
      </c>
      <c r="D7991" s="489" t="s">
        <v>15701</v>
      </c>
    </row>
    <row r="7992" spans="1:4">
      <c r="A7992" s="489" t="str">
        <f t="shared" si="124"/>
        <v>2312004084訪問看護</v>
      </c>
      <c r="B7992" s="489">
        <v>2312004084</v>
      </c>
      <c r="C7992" s="489" t="s">
        <v>2102</v>
      </c>
      <c r="D7992" s="489" t="s">
        <v>15701</v>
      </c>
    </row>
    <row r="7993" spans="1:4">
      <c r="A7993" s="489" t="str">
        <f t="shared" si="124"/>
        <v>2312004100介護予防訪問リハビリテーション</v>
      </c>
      <c r="B7993" s="489">
        <v>2312004100</v>
      </c>
      <c r="C7993" s="489" t="s">
        <v>2108</v>
      </c>
      <c r="D7993" s="489" t="s">
        <v>15702</v>
      </c>
    </row>
    <row r="7994" spans="1:4">
      <c r="A7994" s="489" t="str">
        <f t="shared" si="124"/>
        <v>2312004100介護予防訪問看護</v>
      </c>
      <c r="B7994" s="489">
        <v>2312004100</v>
      </c>
      <c r="C7994" s="489" t="s">
        <v>2103</v>
      </c>
      <c r="D7994" s="489" t="s">
        <v>15702</v>
      </c>
    </row>
    <row r="7995" spans="1:4">
      <c r="A7995" s="489" t="str">
        <f t="shared" si="124"/>
        <v>2312004100訪問リハビリテーション</v>
      </c>
      <c r="B7995" s="489">
        <v>2312004100</v>
      </c>
      <c r="C7995" s="489" t="s">
        <v>2104</v>
      </c>
      <c r="D7995" s="489" t="s">
        <v>15702</v>
      </c>
    </row>
    <row r="7996" spans="1:4">
      <c r="A7996" s="489" t="str">
        <f t="shared" si="124"/>
        <v>2312004100訪問看護</v>
      </c>
      <c r="B7996" s="489">
        <v>2312004100</v>
      </c>
      <c r="C7996" s="489" t="s">
        <v>2102</v>
      </c>
      <c r="D7996" s="489" t="s">
        <v>15702</v>
      </c>
    </row>
    <row r="7997" spans="1:4">
      <c r="A7997" s="489" t="str">
        <f t="shared" si="124"/>
        <v>2312004130介護予防訪問リハビリテーション</v>
      </c>
      <c r="B7997" s="489">
        <v>2312004130</v>
      </c>
      <c r="C7997" s="489" t="s">
        <v>2108</v>
      </c>
      <c r="D7997" s="489" t="s">
        <v>15703</v>
      </c>
    </row>
    <row r="7998" spans="1:4">
      <c r="A7998" s="489" t="str">
        <f t="shared" si="124"/>
        <v>2312004130介護予防訪問看護</v>
      </c>
      <c r="B7998" s="489">
        <v>2312004130</v>
      </c>
      <c r="C7998" s="489" t="s">
        <v>2103</v>
      </c>
      <c r="D7998" s="489" t="s">
        <v>15703</v>
      </c>
    </row>
    <row r="7999" spans="1:4">
      <c r="A7999" s="489" t="str">
        <f t="shared" si="124"/>
        <v>2312004130訪問リハビリテーション</v>
      </c>
      <c r="B7999" s="489">
        <v>2312004130</v>
      </c>
      <c r="C7999" s="489" t="s">
        <v>2104</v>
      </c>
      <c r="D7999" s="489" t="s">
        <v>15703</v>
      </c>
    </row>
    <row r="8000" spans="1:4">
      <c r="A8000" s="489" t="str">
        <f t="shared" si="124"/>
        <v>2312004130訪問看護</v>
      </c>
      <c r="B8000" s="489">
        <v>2312004130</v>
      </c>
      <c r="C8000" s="489" t="s">
        <v>2102</v>
      </c>
      <c r="D8000" s="489" t="s">
        <v>15703</v>
      </c>
    </row>
    <row r="8001" spans="1:4">
      <c r="A8001" s="489" t="str">
        <f t="shared" si="124"/>
        <v>2312004142介護予防通所リハビリテーション</v>
      </c>
      <c r="B8001" s="489">
        <v>2312004142</v>
      </c>
      <c r="C8001" s="489" t="s">
        <v>2512</v>
      </c>
      <c r="D8001" s="489" t="s">
        <v>15179</v>
      </c>
    </row>
    <row r="8002" spans="1:4">
      <c r="A8002" s="489" t="str">
        <f t="shared" ref="A8002:A8065" si="125">B8002&amp;C8002</f>
        <v>2312004142介護予防訪問リハビリテーション</v>
      </c>
      <c r="B8002" s="489">
        <v>2312004142</v>
      </c>
      <c r="C8002" s="489" t="s">
        <v>2108</v>
      </c>
      <c r="D8002" s="489" t="s">
        <v>15179</v>
      </c>
    </row>
    <row r="8003" spans="1:4">
      <c r="A8003" s="489" t="str">
        <f t="shared" si="125"/>
        <v>2312004142介護予防訪問看護</v>
      </c>
      <c r="B8003" s="489">
        <v>2312004142</v>
      </c>
      <c r="C8003" s="489" t="s">
        <v>2103</v>
      </c>
      <c r="D8003" s="489" t="s">
        <v>15179</v>
      </c>
    </row>
    <row r="8004" spans="1:4">
      <c r="A8004" s="489" t="str">
        <f t="shared" si="125"/>
        <v>2312004142通所リハビリテーション</v>
      </c>
      <c r="B8004" s="489">
        <v>2312004142</v>
      </c>
      <c r="C8004" s="489" t="s">
        <v>2511</v>
      </c>
      <c r="D8004" s="489" t="s">
        <v>15179</v>
      </c>
    </row>
    <row r="8005" spans="1:4">
      <c r="A8005" s="489" t="str">
        <f t="shared" si="125"/>
        <v>2312004142訪問リハビリテーション</v>
      </c>
      <c r="B8005" s="489">
        <v>2312004142</v>
      </c>
      <c r="C8005" s="489" t="s">
        <v>2104</v>
      </c>
      <c r="D8005" s="489" t="s">
        <v>15179</v>
      </c>
    </row>
    <row r="8006" spans="1:4">
      <c r="A8006" s="489" t="str">
        <f t="shared" si="125"/>
        <v>2312004142訪問看護</v>
      </c>
      <c r="B8006" s="489">
        <v>2312004142</v>
      </c>
      <c r="C8006" s="489" t="s">
        <v>2102</v>
      </c>
      <c r="D8006" s="489" t="s">
        <v>15179</v>
      </c>
    </row>
    <row r="8007" spans="1:4">
      <c r="A8007" s="489" t="str">
        <f t="shared" si="125"/>
        <v>2312004183介護予防訪問看護</v>
      </c>
      <c r="B8007" s="489">
        <v>2312004183</v>
      </c>
      <c r="C8007" s="489" t="s">
        <v>2103</v>
      </c>
      <c r="D8007" s="489" t="s">
        <v>15704</v>
      </c>
    </row>
    <row r="8008" spans="1:4">
      <c r="A8008" s="489" t="str">
        <f t="shared" si="125"/>
        <v>2312004183訪問看護</v>
      </c>
      <c r="B8008" s="489">
        <v>2312004183</v>
      </c>
      <c r="C8008" s="489" t="s">
        <v>2102</v>
      </c>
      <c r="D8008" s="489" t="s">
        <v>15704</v>
      </c>
    </row>
    <row r="8009" spans="1:4">
      <c r="A8009" s="489" t="str">
        <f t="shared" si="125"/>
        <v>2312004217介護予防訪問看護</v>
      </c>
      <c r="B8009" s="489">
        <v>2312004217</v>
      </c>
      <c r="C8009" s="489" t="s">
        <v>2103</v>
      </c>
      <c r="D8009" s="489" t="s">
        <v>15705</v>
      </c>
    </row>
    <row r="8010" spans="1:4">
      <c r="A8010" s="489" t="str">
        <f t="shared" si="125"/>
        <v>2312004217訪問看護</v>
      </c>
      <c r="B8010" s="489">
        <v>2312004217</v>
      </c>
      <c r="C8010" s="489" t="s">
        <v>2102</v>
      </c>
      <c r="D8010" s="489" t="s">
        <v>15705</v>
      </c>
    </row>
    <row r="8011" spans="1:4">
      <c r="A8011" s="489" t="str">
        <f t="shared" si="125"/>
        <v>2312004225介護予防訪問リハビリテーション</v>
      </c>
      <c r="B8011" s="489">
        <v>2312004225</v>
      </c>
      <c r="C8011" s="489" t="s">
        <v>2108</v>
      </c>
      <c r="D8011" s="489" t="s">
        <v>15706</v>
      </c>
    </row>
    <row r="8012" spans="1:4">
      <c r="A8012" s="489" t="str">
        <f t="shared" si="125"/>
        <v>2312004225介護予防訪問看護</v>
      </c>
      <c r="B8012" s="489">
        <v>2312004225</v>
      </c>
      <c r="C8012" s="489" t="s">
        <v>2103</v>
      </c>
      <c r="D8012" s="489" t="s">
        <v>15706</v>
      </c>
    </row>
    <row r="8013" spans="1:4">
      <c r="A8013" s="489" t="str">
        <f t="shared" si="125"/>
        <v>2312004225訪問リハビリテーション</v>
      </c>
      <c r="B8013" s="489">
        <v>2312004225</v>
      </c>
      <c r="C8013" s="489" t="s">
        <v>2104</v>
      </c>
      <c r="D8013" s="489" t="s">
        <v>15706</v>
      </c>
    </row>
    <row r="8014" spans="1:4">
      <c r="A8014" s="489" t="str">
        <f t="shared" si="125"/>
        <v>2312004225訪問看護</v>
      </c>
      <c r="B8014" s="489">
        <v>2312004225</v>
      </c>
      <c r="C8014" s="489" t="s">
        <v>2102</v>
      </c>
      <c r="D8014" s="489" t="s">
        <v>15706</v>
      </c>
    </row>
    <row r="8015" spans="1:4">
      <c r="A8015" s="489" t="str">
        <f t="shared" si="125"/>
        <v>2312004241介護予防訪問リハビリテーション</v>
      </c>
      <c r="B8015" s="489">
        <v>2312004241</v>
      </c>
      <c r="C8015" s="489" t="s">
        <v>2108</v>
      </c>
      <c r="D8015" s="489" t="s">
        <v>15501</v>
      </c>
    </row>
    <row r="8016" spans="1:4">
      <c r="A8016" s="489" t="str">
        <f t="shared" si="125"/>
        <v>2312004241介護予防訪問看護</v>
      </c>
      <c r="B8016" s="489">
        <v>2312004241</v>
      </c>
      <c r="C8016" s="489" t="s">
        <v>2103</v>
      </c>
      <c r="D8016" s="489" t="s">
        <v>15501</v>
      </c>
    </row>
    <row r="8017" spans="1:4">
      <c r="A8017" s="489" t="str">
        <f t="shared" si="125"/>
        <v>2312004241訪問リハビリテーション</v>
      </c>
      <c r="B8017" s="489">
        <v>2312004241</v>
      </c>
      <c r="C8017" s="489" t="s">
        <v>2104</v>
      </c>
      <c r="D8017" s="489" t="s">
        <v>15501</v>
      </c>
    </row>
    <row r="8018" spans="1:4">
      <c r="A8018" s="489" t="str">
        <f t="shared" si="125"/>
        <v>2312004241訪問看護</v>
      </c>
      <c r="B8018" s="489">
        <v>2312004241</v>
      </c>
      <c r="C8018" s="489" t="s">
        <v>2102</v>
      </c>
      <c r="D8018" s="489" t="s">
        <v>15501</v>
      </c>
    </row>
    <row r="8019" spans="1:4">
      <c r="A8019" s="489" t="str">
        <f t="shared" si="125"/>
        <v>2312004308介護予防訪問リハビリテーション</v>
      </c>
      <c r="B8019" s="489">
        <v>2312004308</v>
      </c>
      <c r="C8019" s="489" t="s">
        <v>2108</v>
      </c>
      <c r="D8019" s="489" t="s">
        <v>15707</v>
      </c>
    </row>
    <row r="8020" spans="1:4">
      <c r="A8020" s="489" t="str">
        <f t="shared" si="125"/>
        <v>2312004308介護予防訪問看護</v>
      </c>
      <c r="B8020" s="489">
        <v>2312004308</v>
      </c>
      <c r="C8020" s="489" t="s">
        <v>2103</v>
      </c>
      <c r="D8020" s="489" t="s">
        <v>15707</v>
      </c>
    </row>
    <row r="8021" spans="1:4">
      <c r="A8021" s="489" t="str">
        <f t="shared" si="125"/>
        <v>2312004308訪問リハビリテーション</v>
      </c>
      <c r="B8021" s="489">
        <v>2312004308</v>
      </c>
      <c r="C8021" s="489" t="s">
        <v>2104</v>
      </c>
      <c r="D8021" s="489" t="s">
        <v>15707</v>
      </c>
    </row>
    <row r="8022" spans="1:4">
      <c r="A8022" s="489" t="str">
        <f t="shared" si="125"/>
        <v>2312004308訪問看護</v>
      </c>
      <c r="B8022" s="489">
        <v>2312004308</v>
      </c>
      <c r="C8022" s="489" t="s">
        <v>2102</v>
      </c>
      <c r="D8022" s="489" t="s">
        <v>15707</v>
      </c>
    </row>
    <row r="8023" spans="1:4">
      <c r="A8023" s="489" t="str">
        <f t="shared" si="125"/>
        <v>2312004340介護予防訪問リハビリテーション</v>
      </c>
      <c r="B8023" s="489">
        <v>2312004340</v>
      </c>
      <c r="C8023" s="489" t="s">
        <v>2108</v>
      </c>
      <c r="D8023" s="489" t="s">
        <v>15708</v>
      </c>
    </row>
    <row r="8024" spans="1:4">
      <c r="A8024" s="489" t="str">
        <f t="shared" si="125"/>
        <v>2312004340介護予防訪問看護</v>
      </c>
      <c r="B8024" s="489">
        <v>2312004340</v>
      </c>
      <c r="C8024" s="489" t="s">
        <v>2103</v>
      </c>
      <c r="D8024" s="489" t="s">
        <v>15708</v>
      </c>
    </row>
    <row r="8025" spans="1:4">
      <c r="A8025" s="489" t="str">
        <f t="shared" si="125"/>
        <v>2312004340訪問リハビリテーション</v>
      </c>
      <c r="B8025" s="489">
        <v>2312004340</v>
      </c>
      <c r="C8025" s="489" t="s">
        <v>2104</v>
      </c>
      <c r="D8025" s="489" t="s">
        <v>15708</v>
      </c>
    </row>
    <row r="8026" spans="1:4">
      <c r="A8026" s="489" t="str">
        <f t="shared" si="125"/>
        <v>2312004340訪問看護</v>
      </c>
      <c r="B8026" s="489">
        <v>2312004340</v>
      </c>
      <c r="C8026" s="489" t="s">
        <v>2102</v>
      </c>
      <c r="D8026" s="489" t="s">
        <v>15708</v>
      </c>
    </row>
    <row r="8027" spans="1:4">
      <c r="A8027" s="489" t="str">
        <f t="shared" si="125"/>
        <v>2312004357介護予防訪問看護</v>
      </c>
      <c r="B8027" s="489">
        <v>2312004357</v>
      </c>
      <c r="C8027" s="489" t="s">
        <v>2103</v>
      </c>
      <c r="D8027" s="489" t="s">
        <v>15709</v>
      </c>
    </row>
    <row r="8028" spans="1:4">
      <c r="A8028" s="489" t="str">
        <f t="shared" si="125"/>
        <v>2312004357訪問看護</v>
      </c>
      <c r="B8028" s="489">
        <v>2312004357</v>
      </c>
      <c r="C8028" s="489" t="s">
        <v>2102</v>
      </c>
      <c r="D8028" s="489" t="s">
        <v>15709</v>
      </c>
    </row>
    <row r="8029" spans="1:4">
      <c r="A8029" s="489" t="str">
        <f t="shared" si="125"/>
        <v>2312004373介護予防訪問リハビリテーション</v>
      </c>
      <c r="B8029" s="489">
        <v>2312004373</v>
      </c>
      <c r="C8029" s="489" t="s">
        <v>2108</v>
      </c>
      <c r="D8029" s="489" t="s">
        <v>15710</v>
      </c>
    </row>
    <row r="8030" spans="1:4">
      <c r="A8030" s="489" t="str">
        <f t="shared" si="125"/>
        <v>2312004373介護予防訪問看護</v>
      </c>
      <c r="B8030" s="489">
        <v>2312004373</v>
      </c>
      <c r="C8030" s="489" t="s">
        <v>2103</v>
      </c>
      <c r="D8030" s="489" t="s">
        <v>15710</v>
      </c>
    </row>
    <row r="8031" spans="1:4">
      <c r="A8031" s="489" t="str">
        <f t="shared" si="125"/>
        <v>2312004373訪問リハビリテーション</v>
      </c>
      <c r="B8031" s="489">
        <v>2312004373</v>
      </c>
      <c r="C8031" s="489" t="s">
        <v>2104</v>
      </c>
      <c r="D8031" s="489" t="s">
        <v>15710</v>
      </c>
    </row>
    <row r="8032" spans="1:4">
      <c r="A8032" s="489" t="str">
        <f t="shared" si="125"/>
        <v>2312004373訪問看護</v>
      </c>
      <c r="B8032" s="489">
        <v>2312004373</v>
      </c>
      <c r="C8032" s="489" t="s">
        <v>2102</v>
      </c>
      <c r="D8032" s="489" t="s">
        <v>15710</v>
      </c>
    </row>
    <row r="8033" spans="1:4">
      <c r="A8033" s="489" t="str">
        <f t="shared" si="125"/>
        <v>2312004399介護予防訪問リハビリテーション</v>
      </c>
      <c r="B8033" s="489">
        <v>2312004399</v>
      </c>
      <c r="C8033" s="489" t="s">
        <v>2108</v>
      </c>
      <c r="D8033" s="489" t="s">
        <v>15711</v>
      </c>
    </row>
    <row r="8034" spans="1:4">
      <c r="A8034" s="489" t="str">
        <f t="shared" si="125"/>
        <v>2312004399介護予防訪問看護</v>
      </c>
      <c r="B8034" s="489">
        <v>2312004399</v>
      </c>
      <c r="C8034" s="489" t="s">
        <v>2103</v>
      </c>
      <c r="D8034" s="489" t="s">
        <v>15711</v>
      </c>
    </row>
    <row r="8035" spans="1:4">
      <c r="A8035" s="489" t="str">
        <f t="shared" si="125"/>
        <v>2312004399訪問リハビリテーション</v>
      </c>
      <c r="B8035" s="489">
        <v>2312004399</v>
      </c>
      <c r="C8035" s="489" t="s">
        <v>2104</v>
      </c>
      <c r="D8035" s="489" t="s">
        <v>15711</v>
      </c>
    </row>
    <row r="8036" spans="1:4">
      <c r="A8036" s="489" t="str">
        <f t="shared" si="125"/>
        <v>2312004399訪問看護</v>
      </c>
      <c r="B8036" s="489">
        <v>2312004399</v>
      </c>
      <c r="C8036" s="489" t="s">
        <v>2102</v>
      </c>
      <c r="D8036" s="489" t="s">
        <v>15711</v>
      </c>
    </row>
    <row r="8037" spans="1:4">
      <c r="A8037" s="489" t="str">
        <f t="shared" si="125"/>
        <v>2312004423介護予防訪問リハビリテーション</v>
      </c>
      <c r="B8037" s="489">
        <v>2312004423</v>
      </c>
      <c r="C8037" s="489" t="s">
        <v>2108</v>
      </c>
      <c r="D8037" s="489" t="s">
        <v>15712</v>
      </c>
    </row>
    <row r="8038" spans="1:4">
      <c r="A8038" s="489" t="str">
        <f t="shared" si="125"/>
        <v>2312004423介護予防訪問看護</v>
      </c>
      <c r="B8038" s="489">
        <v>2312004423</v>
      </c>
      <c r="C8038" s="489" t="s">
        <v>2103</v>
      </c>
      <c r="D8038" s="489" t="s">
        <v>15712</v>
      </c>
    </row>
    <row r="8039" spans="1:4">
      <c r="A8039" s="489" t="str">
        <f t="shared" si="125"/>
        <v>2312004423訪問リハビリテーション</v>
      </c>
      <c r="B8039" s="489">
        <v>2312004423</v>
      </c>
      <c r="C8039" s="489" t="s">
        <v>2104</v>
      </c>
      <c r="D8039" s="489" t="s">
        <v>15712</v>
      </c>
    </row>
    <row r="8040" spans="1:4">
      <c r="A8040" s="489" t="str">
        <f t="shared" si="125"/>
        <v>2312004423訪問看護</v>
      </c>
      <c r="B8040" s="489">
        <v>2312004423</v>
      </c>
      <c r="C8040" s="489" t="s">
        <v>2102</v>
      </c>
      <c r="D8040" s="489" t="s">
        <v>15712</v>
      </c>
    </row>
    <row r="8041" spans="1:4">
      <c r="A8041" s="489" t="str">
        <f t="shared" si="125"/>
        <v>2312004431介護予防訪問リハビリテーション</v>
      </c>
      <c r="B8041" s="489">
        <v>2312004431</v>
      </c>
      <c r="C8041" s="489" t="s">
        <v>2108</v>
      </c>
      <c r="D8041" s="489" t="s">
        <v>15713</v>
      </c>
    </row>
    <row r="8042" spans="1:4">
      <c r="A8042" s="489" t="str">
        <f t="shared" si="125"/>
        <v>2312004431介護予防訪問看護</v>
      </c>
      <c r="B8042" s="489">
        <v>2312004431</v>
      </c>
      <c r="C8042" s="489" t="s">
        <v>2103</v>
      </c>
      <c r="D8042" s="489" t="s">
        <v>15713</v>
      </c>
    </row>
    <row r="8043" spans="1:4">
      <c r="A8043" s="489" t="str">
        <f t="shared" si="125"/>
        <v>2312004431訪問リハビリテーション</v>
      </c>
      <c r="B8043" s="489">
        <v>2312004431</v>
      </c>
      <c r="C8043" s="489" t="s">
        <v>2104</v>
      </c>
      <c r="D8043" s="489" t="s">
        <v>15713</v>
      </c>
    </row>
    <row r="8044" spans="1:4">
      <c r="A8044" s="489" t="str">
        <f t="shared" si="125"/>
        <v>2312004431訪問看護</v>
      </c>
      <c r="B8044" s="489">
        <v>2312004431</v>
      </c>
      <c r="C8044" s="489" t="s">
        <v>2102</v>
      </c>
      <c r="D8044" s="489" t="s">
        <v>15713</v>
      </c>
    </row>
    <row r="8045" spans="1:4">
      <c r="A8045" s="489" t="str">
        <f t="shared" si="125"/>
        <v>2312004449介護予防通所リハビリテーション</v>
      </c>
      <c r="B8045" s="489">
        <v>2312004449</v>
      </c>
      <c r="C8045" s="489" t="s">
        <v>2512</v>
      </c>
      <c r="D8045" s="489" t="s">
        <v>15714</v>
      </c>
    </row>
    <row r="8046" spans="1:4">
      <c r="A8046" s="489" t="str">
        <f t="shared" si="125"/>
        <v>2312004449介護予防通所リハビリテーション</v>
      </c>
      <c r="B8046" s="489">
        <v>2312004449</v>
      </c>
      <c r="C8046" s="489" t="s">
        <v>2512</v>
      </c>
      <c r="D8046" s="489" t="s">
        <v>15714</v>
      </c>
    </row>
    <row r="8047" spans="1:4">
      <c r="A8047" s="489" t="str">
        <f t="shared" si="125"/>
        <v>2312004449介護予防通所リハビリテーション</v>
      </c>
      <c r="B8047" s="489">
        <v>2312004449</v>
      </c>
      <c r="C8047" s="489" t="s">
        <v>2512</v>
      </c>
      <c r="D8047" s="489" t="s">
        <v>15714</v>
      </c>
    </row>
    <row r="8048" spans="1:4">
      <c r="A8048" s="489" t="str">
        <f t="shared" si="125"/>
        <v>2312004449介護予防通所リハビリテーション</v>
      </c>
      <c r="B8048" s="489">
        <v>2312004449</v>
      </c>
      <c r="C8048" s="489" t="s">
        <v>2512</v>
      </c>
      <c r="D8048" s="489" t="s">
        <v>15714</v>
      </c>
    </row>
    <row r="8049" spans="1:4">
      <c r="A8049" s="489" t="str">
        <f t="shared" si="125"/>
        <v>2312004449介護予防訪問リハビリテーション</v>
      </c>
      <c r="B8049" s="489">
        <v>2312004449</v>
      </c>
      <c r="C8049" s="489" t="s">
        <v>2108</v>
      </c>
      <c r="D8049" s="489" t="s">
        <v>15714</v>
      </c>
    </row>
    <row r="8050" spans="1:4">
      <c r="A8050" s="489" t="str">
        <f t="shared" si="125"/>
        <v>2312004449介護予防訪問看護</v>
      </c>
      <c r="B8050" s="489">
        <v>2312004449</v>
      </c>
      <c r="C8050" s="489" t="s">
        <v>2103</v>
      </c>
      <c r="D8050" s="489" t="s">
        <v>15714</v>
      </c>
    </row>
    <row r="8051" spans="1:4">
      <c r="A8051" s="489" t="str">
        <f t="shared" si="125"/>
        <v>2312004449通所リハビリテーション</v>
      </c>
      <c r="B8051" s="489">
        <v>2312004449</v>
      </c>
      <c r="C8051" s="489" t="s">
        <v>2511</v>
      </c>
      <c r="D8051" s="489" t="s">
        <v>15714</v>
      </c>
    </row>
    <row r="8052" spans="1:4">
      <c r="A8052" s="489" t="str">
        <f t="shared" si="125"/>
        <v>2312004449通所リハビリテーション</v>
      </c>
      <c r="B8052" s="489">
        <v>2312004449</v>
      </c>
      <c r="C8052" s="489" t="s">
        <v>2511</v>
      </c>
      <c r="D8052" s="489" t="s">
        <v>15714</v>
      </c>
    </row>
    <row r="8053" spans="1:4">
      <c r="A8053" s="489" t="str">
        <f t="shared" si="125"/>
        <v>2312004449通所リハビリテーション</v>
      </c>
      <c r="B8053" s="489">
        <v>2312004449</v>
      </c>
      <c r="C8053" s="489" t="s">
        <v>2511</v>
      </c>
      <c r="D8053" s="489" t="s">
        <v>15714</v>
      </c>
    </row>
    <row r="8054" spans="1:4">
      <c r="A8054" s="489" t="str">
        <f t="shared" si="125"/>
        <v>2312004449通所リハビリテーション</v>
      </c>
      <c r="B8054" s="489">
        <v>2312004449</v>
      </c>
      <c r="C8054" s="489" t="s">
        <v>2511</v>
      </c>
      <c r="D8054" s="489" t="s">
        <v>15714</v>
      </c>
    </row>
    <row r="8055" spans="1:4">
      <c r="A8055" s="489" t="str">
        <f t="shared" si="125"/>
        <v>2312004449訪問リハビリテーション</v>
      </c>
      <c r="B8055" s="489">
        <v>2312004449</v>
      </c>
      <c r="C8055" s="489" t="s">
        <v>2104</v>
      </c>
      <c r="D8055" s="489" t="s">
        <v>15714</v>
      </c>
    </row>
    <row r="8056" spans="1:4">
      <c r="A8056" s="489" t="str">
        <f t="shared" si="125"/>
        <v>2312004449訪問看護</v>
      </c>
      <c r="B8056" s="489">
        <v>2312004449</v>
      </c>
      <c r="C8056" s="489" t="s">
        <v>2102</v>
      </c>
      <c r="D8056" s="489" t="s">
        <v>15714</v>
      </c>
    </row>
    <row r="8057" spans="1:4">
      <c r="A8057" s="489" t="str">
        <f t="shared" si="125"/>
        <v>2312004456介護予防訪問リハビリテーション</v>
      </c>
      <c r="B8057" s="489">
        <v>2312004456</v>
      </c>
      <c r="C8057" s="489" t="s">
        <v>2108</v>
      </c>
      <c r="D8057" s="489" t="s">
        <v>15715</v>
      </c>
    </row>
    <row r="8058" spans="1:4">
      <c r="A8058" s="489" t="str">
        <f t="shared" si="125"/>
        <v>2312004456介護予防訪問看護</v>
      </c>
      <c r="B8058" s="489">
        <v>2312004456</v>
      </c>
      <c r="C8058" s="489" t="s">
        <v>2103</v>
      </c>
      <c r="D8058" s="489" t="s">
        <v>15715</v>
      </c>
    </row>
    <row r="8059" spans="1:4">
      <c r="A8059" s="489" t="str">
        <f t="shared" si="125"/>
        <v>2312004456訪問リハビリテーション</v>
      </c>
      <c r="B8059" s="489">
        <v>2312004456</v>
      </c>
      <c r="C8059" s="489" t="s">
        <v>2104</v>
      </c>
      <c r="D8059" s="489" t="s">
        <v>15715</v>
      </c>
    </row>
    <row r="8060" spans="1:4">
      <c r="A8060" s="489" t="str">
        <f t="shared" si="125"/>
        <v>2312004456訪問看護</v>
      </c>
      <c r="B8060" s="489">
        <v>2312004456</v>
      </c>
      <c r="C8060" s="489" t="s">
        <v>2102</v>
      </c>
      <c r="D8060" s="489" t="s">
        <v>15715</v>
      </c>
    </row>
    <row r="8061" spans="1:4">
      <c r="A8061" s="489" t="str">
        <f t="shared" si="125"/>
        <v>2312004555介護予防訪問リハビリテーション</v>
      </c>
      <c r="B8061" s="489">
        <v>2312004555</v>
      </c>
      <c r="C8061" s="489" t="s">
        <v>2108</v>
      </c>
      <c r="D8061" s="489" t="s">
        <v>15716</v>
      </c>
    </row>
    <row r="8062" spans="1:4">
      <c r="A8062" s="489" t="str">
        <f t="shared" si="125"/>
        <v>2312004555介護予防訪問看護</v>
      </c>
      <c r="B8062" s="489">
        <v>2312004555</v>
      </c>
      <c r="C8062" s="489" t="s">
        <v>2103</v>
      </c>
      <c r="D8062" s="489" t="s">
        <v>15716</v>
      </c>
    </row>
    <row r="8063" spans="1:4">
      <c r="A8063" s="489" t="str">
        <f t="shared" si="125"/>
        <v>2312004555訪問リハビリテーション</v>
      </c>
      <c r="B8063" s="489">
        <v>2312004555</v>
      </c>
      <c r="C8063" s="489" t="s">
        <v>2104</v>
      </c>
      <c r="D8063" s="489" t="s">
        <v>15716</v>
      </c>
    </row>
    <row r="8064" spans="1:4">
      <c r="A8064" s="489" t="str">
        <f t="shared" si="125"/>
        <v>2312004555訪問看護</v>
      </c>
      <c r="B8064" s="489">
        <v>2312004555</v>
      </c>
      <c r="C8064" s="489" t="s">
        <v>2102</v>
      </c>
      <c r="D8064" s="489" t="s">
        <v>15716</v>
      </c>
    </row>
    <row r="8065" spans="1:4">
      <c r="A8065" s="489" t="str">
        <f t="shared" si="125"/>
        <v>2312004563介護予防訪問リハビリテーション</v>
      </c>
      <c r="B8065" s="489">
        <v>2312004563</v>
      </c>
      <c r="C8065" s="489" t="s">
        <v>2108</v>
      </c>
      <c r="D8065" s="489" t="s">
        <v>15717</v>
      </c>
    </row>
    <row r="8066" spans="1:4">
      <c r="A8066" s="489" t="str">
        <f t="shared" ref="A8066:A8129" si="126">B8066&amp;C8066</f>
        <v>2312004563介護予防訪問看護</v>
      </c>
      <c r="B8066" s="489">
        <v>2312004563</v>
      </c>
      <c r="C8066" s="489" t="s">
        <v>2103</v>
      </c>
      <c r="D8066" s="489" t="s">
        <v>15717</v>
      </c>
    </row>
    <row r="8067" spans="1:4">
      <c r="A8067" s="489" t="str">
        <f t="shared" si="126"/>
        <v>2312004563訪問リハビリテーション</v>
      </c>
      <c r="B8067" s="489">
        <v>2312004563</v>
      </c>
      <c r="C8067" s="489" t="s">
        <v>2104</v>
      </c>
      <c r="D8067" s="489" t="s">
        <v>15717</v>
      </c>
    </row>
    <row r="8068" spans="1:4">
      <c r="A8068" s="489" t="str">
        <f t="shared" si="126"/>
        <v>2312004563訪問看護</v>
      </c>
      <c r="B8068" s="489">
        <v>2312004563</v>
      </c>
      <c r="C8068" s="489" t="s">
        <v>2102</v>
      </c>
      <c r="D8068" s="489" t="s">
        <v>15717</v>
      </c>
    </row>
    <row r="8069" spans="1:4">
      <c r="A8069" s="489" t="str">
        <f t="shared" si="126"/>
        <v>2312004589介護予防訪問リハビリテーション</v>
      </c>
      <c r="B8069" s="489">
        <v>2312004589</v>
      </c>
      <c r="C8069" s="489" t="s">
        <v>2108</v>
      </c>
      <c r="D8069" s="489" t="s">
        <v>15718</v>
      </c>
    </row>
    <row r="8070" spans="1:4">
      <c r="A8070" s="489" t="str">
        <f t="shared" si="126"/>
        <v>2312004589介護予防訪問看護</v>
      </c>
      <c r="B8070" s="489">
        <v>2312004589</v>
      </c>
      <c r="C8070" s="489" t="s">
        <v>2103</v>
      </c>
      <c r="D8070" s="489" t="s">
        <v>15718</v>
      </c>
    </row>
    <row r="8071" spans="1:4">
      <c r="A8071" s="489" t="str">
        <f t="shared" si="126"/>
        <v>2312004589訪問リハビリテーション</v>
      </c>
      <c r="B8071" s="489">
        <v>2312004589</v>
      </c>
      <c r="C8071" s="489" t="s">
        <v>2104</v>
      </c>
      <c r="D8071" s="489" t="s">
        <v>15718</v>
      </c>
    </row>
    <row r="8072" spans="1:4">
      <c r="A8072" s="489" t="str">
        <f t="shared" si="126"/>
        <v>2312004589訪問看護</v>
      </c>
      <c r="B8072" s="489">
        <v>2312004589</v>
      </c>
      <c r="C8072" s="489" t="s">
        <v>2102</v>
      </c>
      <c r="D8072" s="489" t="s">
        <v>15718</v>
      </c>
    </row>
    <row r="8073" spans="1:4">
      <c r="A8073" s="489" t="str">
        <f t="shared" si="126"/>
        <v>2312004605介護予防訪問リハビリテーション</v>
      </c>
      <c r="B8073" s="489">
        <v>2312004605</v>
      </c>
      <c r="C8073" s="489" t="s">
        <v>2108</v>
      </c>
      <c r="D8073" s="489" t="s">
        <v>15719</v>
      </c>
    </row>
    <row r="8074" spans="1:4">
      <c r="A8074" s="489" t="str">
        <f t="shared" si="126"/>
        <v>2312004605介護予防訪問看護</v>
      </c>
      <c r="B8074" s="489">
        <v>2312004605</v>
      </c>
      <c r="C8074" s="489" t="s">
        <v>2103</v>
      </c>
      <c r="D8074" s="489" t="s">
        <v>15719</v>
      </c>
    </row>
    <row r="8075" spans="1:4">
      <c r="A8075" s="489" t="str">
        <f t="shared" si="126"/>
        <v>2312004605訪問リハビリテーション</v>
      </c>
      <c r="B8075" s="489">
        <v>2312004605</v>
      </c>
      <c r="C8075" s="489" t="s">
        <v>2104</v>
      </c>
      <c r="D8075" s="489" t="s">
        <v>15719</v>
      </c>
    </row>
    <row r="8076" spans="1:4">
      <c r="A8076" s="489" t="str">
        <f t="shared" si="126"/>
        <v>2312004605訪問看護</v>
      </c>
      <c r="B8076" s="489">
        <v>2312004605</v>
      </c>
      <c r="C8076" s="489" t="s">
        <v>2102</v>
      </c>
      <c r="D8076" s="489" t="s">
        <v>15719</v>
      </c>
    </row>
    <row r="8077" spans="1:4">
      <c r="A8077" s="489" t="str">
        <f t="shared" si="126"/>
        <v>2312004621介護予防訪問リハビリテーション</v>
      </c>
      <c r="B8077" s="489">
        <v>2312004621</v>
      </c>
      <c r="C8077" s="489" t="s">
        <v>2108</v>
      </c>
      <c r="D8077" s="489" t="s">
        <v>15720</v>
      </c>
    </row>
    <row r="8078" spans="1:4">
      <c r="A8078" s="489" t="str">
        <f t="shared" si="126"/>
        <v>2312004621介護予防訪問看護</v>
      </c>
      <c r="B8078" s="489">
        <v>2312004621</v>
      </c>
      <c r="C8078" s="489" t="s">
        <v>2103</v>
      </c>
      <c r="D8078" s="489" t="s">
        <v>15720</v>
      </c>
    </row>
    <row r="8079" spans="1:4">
      <c r="A8079" s="489" t="str">
        <f t="shared" si="126"/>
        <v>2312004621訪問リハビリテーション</v>
      </c>
      <c r="B8079" s="489">
        <v>2312004621</v>
      </c>
      <c r="C8079" s="489" t="s">
        <v>2104</v>
      </c>
      <c r="D8079" s="489" t="s">
        <v>15720</v>
      </c>
    </row>
    <row r="8080" spans="1:4">
      <c r="A8080" s="489" t="str">
        <f t="shared" si="126"/>
        <v>2312004621訪問看護</v>
      </c>
      <c r="B8080" s="489">
        <v>2312004621</v>
      </c>
      <c r="C8080" s="489" t="s">
        <v>2102</v>
      </c>
      <c r="D8080" s="489" t="s">
        <v>15720</v>
      </c>
    </row>
    <row r="8081" spans="1:4">
      <c r="A8081" s="489" t="str">
        <f t="shared" si="126"/>
        <v>2312004647介護予防訪問リハビリテーション</v>
      </c>
      <c r="B8081" s="489">
        <v>2312004647</v>
      </c>
      <c r="C8081" s="489" t="s">
        <v>2108</v>
      </c>
      <c r="D8081" s="489" t="s">
        <v>15721</v>
      </c>
    </row>
    <row r="8082" spans="1:4">
      <c r="A8082" s="489" t="str">
        <f t="shared" si="126"/>
        <v>2312004647介護予防訪問看護</v>
      </c>
      <c r="B8082" s="489">
        <v>2312004647</v>
      </c>
      <c r="C8082" s="489" t="s">
        <v>2103</v>
      </c>
      <c r="D8082" s="489" t="s">
        <v>15721</v>
      </c>
    </row>
    <row r="8083" spans="1:4">
      <c r="A8083" s="489" t="str">
        <f t="shared" si="126"/>
        <v>2312004647訪問リハビリテーション</v>
      </c>
      <c r="B8083" s="489">
        <v>2312004647</v>
      </c>
      <c r="C8083" s="489" t="s">
        <v>2104</v>
      </c>
      <c r="D8083" s="489" t="s">
        <v>15721</v>
      </c>
    </row>
    <row r="8084" spans="1:4">
      <c r="A8084" s="489" t="str">
        <f t="shared" si="126"/>
        <v>2312004647訪問看護</v>
      </c>
      <c r="B8084" s="489">
        <v>2312004647</v>
      </c>
      <c r="C8084" s="489" t="s">
        <v>2102</v>
      </c>
      <c r="D8084" s="489" t="s">
        <v>15721</v>
      </c>
    </row>
    <row r="8085" spans="1:4">
      <c r="A8085" s="489" t="str">
        <f t="shared" si="126"/>
        <v>2312004662介護予防訪問リハビリテーション</v>
      </c>
      <c r="B8085" s="489">
        <v>2312004662</v>
      </c>
      <c r="C8085" s="489" t="s">
        <v>2108</v>
      </c>
      <c r="D8085" s="489" t="s">
        <v>15722</v>
      </c>
    </row>
    <row r="8086" spans="1:4">
      <c r="A8086" s="489" t="str">
        <f t="shared" si="126"/>
        <v>2312004662介護予防訪問看護</v>
      </c>
      <c r="B8086" s="489">
        <v>2312004662</v>
      </c>
      <c r="C8086" s="489" t="s">
        <v>2103</v>
      </c>
      <c r="D8086" s="489" t="s">
        <v>15722</v>
      </c>
    </row>
    <row r="8087" spans="1:4">
      <c r="A8087" s="489" t="str">
        <f t="shared" si="126"/>
        <v>2312004662訪問リハビリテーション</v>
      </c>
      <c r="B8087" s="489">
        <v>2312004662</v>
      </c>
      <c r="C8087" s="489" t="s">
        <v>2104</v>
      </c>
      <c r="D8087" s="489" t="s">
        <v>15722</v>
      </c>
    </row>
    <row r="8088" spans="1:4">
      <c r="A8088" s="489" t="str">
        <f t="shared" si="126"/>
        <v>2312004662訪問看護</v>
      </c>
      <c r="B8088" s="489">
        <v>2312004662</v>
      </c>
      <c r="C8088" s="489" t="s">
        <v>2102</v>
      </c>
      <c r="D8088" s="489" t="s">
        <v>15722</v>
      </c>
    </row>
    <row r="8089" spans="1:4">
      <c r="A8089" s="489" t="str">
        <f t="shared" si="126"/>
        <v>2312004688介護予防訪問リハビリテーション</v>
      </c>
      <c r="B8089" s="489">
        <v>2312004688</v>
      </c>
      <c r="C8089" s="489" t="s">
        <v>2108</v>
      </c>
      <c r="D8089" s="489" t="s">
        <v>15723</v>
      </c>
    </row>
    <row r="8090" spans="1:4">
      <c r="A8090" s="489" t="str">
        <f t="shared" si="126"/>
        <v>2312004688介護予防訪問看護</v>
      </c>
      <c r="B8090" s="489">
        <v>2312004688</v>
      </c>
      <c r="C8090" s="489" t="s">
        <v>2103</v>
      </c>
      <c r="D8090" s="489" t="s">
        <v>15723</v>
      </c>
    </row>
    <row r="8091" spans="1:4">
      <c r="A8091" s="489" t="str">
        <f t="shared" si="126"/>
        <v>2312004688訪問リハビリテーション</v>
      </c>
      <c r="B8091" s="489">
        <v>2312004688</v>
      </c>
      <c r="C8091" s="489" t="s">
        <v>2104</v>
      </c>
      <c r="D8091" s="489" t="s">
        <v>15723</v>
      </c>
    </row>
    <row r="8092" spans="1:4">
      <c r="A8092" s="489" t="str">
        <f t="shared" si="126"/>
        <v>2312004688訪問看護</v>
      </c>
      <c r="B8092" s="489">
        <v>2312004688</v>
      </c>
      <c r="C8092" s="489" t="s">
        <v>2102</v>
      </c>
      <c r="D8092" s="489" t="s">
        <v>15723</v>
      </c>
    </row>
    <row r="8093" spans="1:4">
      <c r="A8093" s="489" t="str">
        <f t="shared" si="126"/>
        <v>2312004704介護予防訪問リハビリテーション</v>
      </c>
      <c r="B8093" s="489">
        <v>2312004704</v>
      </c>
      <c r="C8093" s="489" t="s">
        <v>2108</v>
      </c>
      <c r="D8093" s="489" t="s">
        <v>15724</v>
      </c>
    </row>
    <row r="8094" spans="1:4">
      <c r="A8094" s="489" t="str">
        <f t="shared" si="126"/>
        <v>2312004704介護予防訪問看護</v>
      </c>
      <c r="B8094" s="489">
        <v>2312004704</v>
      </c>
      <c r="C8094" s="489" t="s">
        <v>2103</v>
      </c>
      <c r="D8094" s="489" t="s">
        <v>15724</v>
      </c>
    </row>
    <row r="8095" spans="1:4">
      <c r="A8095" s="489" t="str">
        <f t="shared" si="126"/>
        <v>2312004704訪問リハビリテーション</v>
      </c>
      <c r="B8095" s="489">
        <v>2312004704</v>
      </c>
      <c r="C8095" s="489" t="s">
        <v>2104</v>
      </c>
      <c r="D8095" s="489" t="s">
        <v>15724</v>
      </c>
    </row>
    <row r="8096" spans="1:4">
      <c r="A8096" s="489" t="str">
        <f t="shared" si="126"/>
        <v>2312004704訪問看護</v>
      </c>
      <c r="B8096" s="489">
        <v>2312004704</v>
      </c>
      <c r="C8096" s="489" t="s">
        <v>2102</v>
      </c>
      <c r="D8096" s="489" t="s">
        <v>15724</v>
      </c>
    </row>
    <row r="8097" spans="1:4">
      <c r="A8097" s="489" t="str">
        <f t="shared" si="126"/>
        <v>2312004746介護予防訪問看護</v>
      </c>
      <c r="B8097" s="489">
        <v>2312004746</v>
      </c>
      <c r="C8097" s="489" t="s">
        <v>2103</v>
      </c>
      <c r="D8097" s="489" t="s">
        <v>15725</v>
      </c>
    </row>
    <row r="8098" spans="1:4">
      <c r="A8098" s="489" t="str">
        <f t="shared" si="126"/>
        <v>2312004746訪問看護</v>
      </c>
      <c r="B8098" s="489">
        <v>2312004746</v>
      </c>
      <c r="C8098" s="489" t="s">
        <v>2102</v>
      </c>
      <c r="D8098" s="489" t="s">
        <v>15725</v>
      </c>
    </row>
    <row r="8099" spans="1:4">
      <c r="A8099" s="489" t="str">
        <f t="shared" si="126"/>
        <v>2312004761介護予防訪問リハビリテーション</v>
      </c>
      <c r="B8099" s="489">
        <v>2312004761</v>
      </c>
      <c r="C8099" s="489" t="s">
        <v>2108</v>
      </c>
      <c r="D8099" s="489" t="s">
        <v>15726</v>
      </c>
    </row>
    <row r="8100" spans="1:4">
      <c r="A8100" s="489" t="str">
        <f t="shared" si="126"/>
        <v>2312004761介護予防訪問看護</v>
      </c>
      <c r="B8100" s="489">
        <v>2312004761</v>
      </c>
      <c r="C8100" s="489" t="s">
        <v>2103</v>
      </c>
      <c r="D8100" s="489" t="s">
        <v>15726</v>
      </c>
    </row>
    <row r="8101" spans="1:4">
      <c r="A8101" s="489" t="str">
        <f t="shared" si="126"/>
        <v>2312004761訪問リハビリテーション</v>
      </c>
      <c r="B8101" s="489">
        <v>2312004761</v>
      </c>
      <c r="C8101" s="489" t="s">
        <v>2104</v>
      </c>
      <c r="D8101" s="489" t="s">
        <v>15726</v>
      </c>
    </row>
    <row r="8102" spans="1:4">
      <c r="A8102" s="489" t="str">
        <f t="shared" si="126"/>
        <v>2312004761訪問看護</v>
      </c>
      <c r="B8102" s="489">
        <v>2312004761</v>
      </c>
      <c r="C8102" s="489" t="s">
        <v>2102</v>
      </c>
      <c r="D8102" s="489" t="s">
        <v>15726</v>
      </c>
    </row>
    <row r="8103" spans="1:4">
      <c r="A8103" s="489" t="str">
        <f t="shared" si="126"/>
        <v>2312004795介護予防訪問リハビリテーション</v>
      </c>
      <c r="B8103" s="489">
        <v>2312004795</v>
      </c>
      <c r="C8103" s="489" t="s">
        <v>2108</v>
      </c>
      <c r="D8103" s="489" t="s">
        <v>15727</v>
      </c>
    </row>
    <row r="8104" spans="1:4">
      <c r="A8104" s="489" t="str">
        <f t="shared" si="126"/>
        <v>2312004795介護予防訪問看護</v>
      </c>
      <c r="B8104" s="489">
        <v>2312004795</v>
      </c>
      <c r="C8104" s="489" t="s">
        <v>2103</v>
      </c>
      <c r="D8104" s="489" t="s">
        <v>15727</v>
      </c>
    </row>
    <row r="8105" spans="1:4">
      <c r="A8105" s="489" t="str">
        <f t="shared" si="126"/>
        <v>2312004795訪問リハビリテーション</v>
      </c>
      <c r="B8105" s="489">
        <v>2312004795</v>
      </c>
      <c r="C8105" s="489" t="s">
        <v>2104</v>
      </c>
      <c r="D8105" s="489" t="s">
        <v>15727</v>
      </c>
    </row>
    <row r="8106" spans="1:4">
      <c r="A8106" s="489" t="str">
        <f t="shared" si="126"/>
        <v>2312004795訪問看護</v>
      </c>
      <c r="B8106" s="489">
        <v>2312004795</v>
      </c>
      <c r="C8106" s="489" t="s">
        <v>2102</v>
      </c>
      <c r="D8106" s="489" t="s">
        <v>15727</v>
      </c>
    </row>
    <row r="8107" spans="1:4">
      <c r="A8107" s="489" t="str">
        <f t="shared" si="126"/>
        <v>2312004803介護予防訪問リハビリテーション</v>
      </c>
      <c r="B8107" s="489">
        <v>2312004803</v>
      </c>
      <c r="C8107" s="489" t="s">
        <v>2108</v>
      </c>
      <c r="D8107" s="489" t="s">
        <v>15728</v>
      </c>
    </row>
    <row r="8108" spans="1:4">
      <c r="A8108" s="489" t="str">
        <f t="shared" si="126"/>
        <v>2312004803介護予防訪問看護</v>
      </c>
      <c r="B8108" s="489">
        <v>2312004803</v>
      </c>
      <c r="C8108" s="489" t="s">
        <v>2103</v>
      </c>
      <c r="D8108" s="489" t="s">
        <v>15728</v>
      </c>
    </row>
    <row r="8109" spans="1:4">
      <c r="A8109" s="489" t="str">
        <f t="shared" si="126"/>
        <v>2312004803訪問リハビリテーション</v>
      </c>
      <c r="B8109" s="489">
        <v>2312004803</v>
      </c>
      <c r="C8109" s="489" t="s">
        <v>2104</v>
      </c>
      <c r="D8109" s="489" t="s">
        <v>15728</v>
      </c>
    </row>
    <row r="8110" spans="1:4">
      <c r="A8110" s="489" t="str">
        <f t="shared" si="126"/>
        <v>2312004803訪問看護</v>
      </c>
      <c r="B8110" s="489">
        <v>2312004803</v>
      </c>
      <c r="C8110" s="489" t="s">
        <v>2102</v>
      </c>
      <c r="D8110" s="489" t="s">
        <v>15728</v>
      </c>
    </row>
    <row r="8111" spans="1:4">
      <c r="A8111" s="489" t="str">
        <f t="shared" si="126"/>
        <v>2312004837介護予防訪問リハビリテーション</v>
      </c>
      <c r="B8111" s="489">
        <v>2312004837</v>
      </c>
      <c r="C8111" s="489" t="s">
        <v>2108</v>
      </c>
      <c r="D8111" s="489" t="s">
        <v>15729</v>
      </c>
    </row>
    <row r="8112" spans="1:4">
      <c r="A8112" s="489" t="str">
        <f t="shared" si="126"/>
        <v>2312004837介護予防訪問看護</v>
      </c>
      <c r="B8112" s="489">
        <v>2312004837</v>
      </c>
      <c r="C8112" s="489" t="s">
        <v>2103</v>
      </c>
      <c r="D8112" s="489" t="s">
        <v>15729</v>
      </c>
    </row>
    <row r="8113" spans="1:4">
      <c r="A8113" s="489" t="str">
        <f t="shared" si="126"/>
        <v>2312004837訪問リハビリテーション</v>
      </c>
      <c r="B8113" s="489">
        <v>2312004837</v>
      </c>
      <c r="C8113" s="489" t="s">
        <v>2104</v>
      </c>
      <c r="D8113" s="489" t="s">
        <v>15729</v>
      </c>
    </row>
    <row r="8114" spans="1:4">
      <c r="A8114" s="489" t="str">
        <f t="shared" si="126"/>
        <v>2312004837訪問看護</v>
      </c>
      <c r="B8114" s="489">
        <v>2312004837</v>
      </c>
      <c r="C8114" s="489" t="s">
        <v>2102</v>
      </c>
      <c r="D8114" s="489" t="s">
        <v>15729</v>
      </c>
    </row>
    <row r="8115" spans="1:4">
      <c r="A8115" s="489" t="str">
        <f t="shared" si="126"/>
        <v>2312004902介護予防訪問リハビリテーション</v>
      </c>
      <c r="B8115" s="489">
        <v>2312004902</v>
      </c>
      <c r="C8115" s="489" t="s">
        <v>2108</v>
      </c>
      <c r="D8115" s="489" t="s">
        <v>15730</v>
      </c>
    </row>
    <row r="8116" spans="1:4">
      <c r="A8116" s="489" t="str">
        <f t="shared" si="126"/>
        <v>2312004902介護予防訪問看護</v>
      </c>
      <c r="B8116" s="489">
        <v>2312004902</v>
      </c>
      <c r="C8116" s="489" t="s">
        <v>2103</v>
      </c>
      <c r="D8116" s="489" t="s">
        <v>15730</v>
      </c>
    </row>
    <row r="8117" spans="1:4">
      <c r="A8117" s="489" t="str">
        <f t="shared" si="126"/>
        <v>2312004902訪問リハビリテーション</v>
      </c>
      <c r="B8117" s="489">
        <v>2312004902</v>
      </c>
      <c r="C8117" s="489" t="s">
        <v>2104</v>
      </c>
      <c r="D8117" s="489" t="s">
        <v>15730</v>
      </c>
    </row>
    <row r="8118" spans="1:4">
      <c r="A8118" s="489" t="str">
        <f t="shared" si="126"/>
        <v>2312004902訪問看護</v>
      </c>
      <c r="B8118" s="489">
        <v>2312004902</v>
      </c>
      <c r="C8118" s="489" t="s">
        <v>2102</v>
      </c>
      <c r="D8118" s="489" t="s">
        <v>15730</v>
      </c>
    </row>
    <row r="8119" spans="1:4">
      <c r="A8119" s="489" t="str">
        <f t="shared" si="126"/>
        <v>2312004928介護予防通所リハビリテーション</v>
      </c>
      <c r="B8119" s="489">
        <v>2312004928</v>
      </c>
      <c r="C8119" s="489" t="s">
        <v>2512</v>
      </c>
      <c r="D8119" s="489" t="s">
        <v>15731</v>
      </c>
    </row>
    <row r="8120" spans="1:4">
      <c r="A8120" s="489" t="str">
        <f t="shared" si="126"/>
        <v>2312004928介護予防通所リハビリテーション</v>
      </c>
      <c r="B8120" s="489">
        <v>2312004928</v>
      </c>
      <c r="C8120" s="489" t="s">
        <v>2512</v>
      </c>
      <c r="D8120" s="489" t="s">
        <v>15731</v>
      </c>
    </row>
    <row r="8121" spans="1:4">
      <c r="A8121" s="489" t="str">
        <f t="shared" si="126"/>
        <v>2312004928介護予防通所リハビリテーション</v>
      </c>
      <c r="B8121" s="489">
        <v>2312004928</v>
      </c>
      <c r="C8121" s="489" t="s">
        <v>2512</v>
      </c>
      <c r="D8121" s="489" t="s">
        <v>15731</v>
      </c>
    </row>
    <row r="8122" spans="1:4">
      <c r="A8122" s="489" t="str">
        <f t="shared" si="126"/>
        <v>2312004928介護予防訪問リハビリテーション</v>
      </c>
      <c r="B8122" s="489">
        <v>2312004928</v>
      </c>
      <c r="C8122" s="489" t="s">
        <v>2108</v>
      </c>
      <c r="D8122" s="489" t="s">
        <v>15731</v>
      </c>
    </row>
    <row r="8123" spans="1:4">
      <c r="A8123" s="489" t="str">
        <f t="shared" si="126"/>
        <v>2312004928通所リハビリテーション</v>
      </c>
      <c r="B8123" s="489">
        <v>2312004928</v>
      </c>
      <c r="C8123" s="489" t="s">
        <v>2511</v>
      </c>
      <c r="D8123" s="489" t="s">
        <v>15731</v>
      </c>
    </row>
    <row r="8124" spans="1:4">
      <c r="A8124" s="489" t="str">
        <f t="shared" si="126"/>
        <v>2312004928通所リハビリテーション</v>
      </c>
      <c r="B8124" s="489">
        <v>2312004928</v>
      </c>
      <c r="C8124" s="489" t="s">
        <v>2511</v>
      </c>
      <c r="D8124" s="489" t="s">
        <v>15731</v>
      </c>
    </row>
    <row r="8125" spans="1:4">
      <c r="A8125" s="489" t="str">
        <f t="shared" si="126"/>
        <v>2312004928通所リハビリテーション</v>
      </c>
      <c r="B8125" s="489">
        <v>2312004928</v>
      </c>
      <c r="C8125" s="489" t="s">
        <v>2511</v>
      </c>
      <c r="D8125" s="489" t="s">
        <v>15731</v>
      </c>
    </row>
    <row r="8126" spans="1:4">
      <c r="A8126" s="489" t="str">
        <f t="shared" si="126"/>
        <v>2312004928訪問リハビリテーション</v>
      </c>
      <c r="B8126" s="489">
        <v>2312004928</v>
      </c>
      <c r="C8126" s="489" t="s">
        <v>2104</v>
      </c>
      <c r="D8126" s="489" t="s">
        <v>15731</v>
      </c>
    </row>
    <row r="8127" spans="1:4">
      <c r="A8127" s="489" t="str">
        <f t="shared" si="126"/>
        <v>2312004936介護予防通所リハビリテーション</v>
      </c>
      <c r="B8127" s="489">
        <v>2312004936</v>
      </c>
      <c r="C8127" s="489" t="s">
        <v>2512</v>
      </c>
      <c r="D8127" s="489" t="s">
        <v>15732</v>
      </c>
    </row>
    <row r="8128" spans="1:4">
      <c r="A8128" s="489" t="str">
        <f t="shared" si="126"/>
        <v>2312004936介護予防訪問看護</v>
      </c>
      <c r="B8128" s="489">
        <v>2312004936</v>
      </c>
      <c r="C8128" s="489" t="s">
        <v>2103</v>
      </c>
      <c r="D8128" s="489" t="s">
        <v>15732</v>
      </c>
    </row>
    <row r="8129" spans="1:4">
      <c r="A8129" s="489" t="str">
        <f t="shared" si="126"/>
        <v>2312004936通所リハビリテーション</v>
      </c>
      <c r="B8129" s="489">
        <v>2312004936</v>
      </c>
      <c r="C8129" s="489" t="s">
        <v>2511</v>
      </c>
      <c r="D8129" s="489" t="s">
        <v>15732</v>
      </c>
    </row>
    <row r="8130" spans="1:4">
      <c r="A8130" s="489" t="str">
        <f t="shared" ref="A8130:A8193" si="127">B8130&amp;C8130</f>
        <v>2312004936訪問看護</v>
      </c>
      <c r="B8130" s="489">
        <v>2312004936</v>
      </c>
      <c r="C8130" s="489" t="s">
        <v>2102</v>
      </c>
      <c r="D8130" s="489" t="s">
        <v>15732</v>
      </c>
    </row>
    <row r="8131" spans="1:4">
      <c r="A8131" s="489" t="str">
        <f t="shared" si="127"/>
        <v>2312004951介護予防訪問リハビリテーション</v>
      </c>
      <c r="B8131" s="489">
        <v>2312004951</v>
      </c>
      <c r="C8131" s="489" t="s">
        <v>2108</v>
      </c>
      <c r="D8131" s="489" t="s">
        <v>15733</v>
      </c>
    </row>
    <row r="8132" spans="1:4">
      <c r="A8132" s="489" t="str">
        <f t="shared" si="127"/>
        <v>2312004951訪問リハビリテーション</v>
      </c>
      <c r="B8132" s="489">
        <v>2312004951</v>
      </c>
      <c r="C8132" s="489" t="s">
        <v>2104</v>
      </c>
      <c r="D8132" s="489" t="s">
        <v>15733</v>
      </c>
    </row>
    <row r="8133" spans="1:4">
      <c r="A8133" s="489" t="str">
        <f t="shared" si="127"/>
        <v>2312004993介護予防通所リハビリテーション</v>
      </c>
      <c r="B8133" s="489">
        <v>2312004993</v>
      </c>
      <c r="C8133" s="489" t="s">
        <v>2512</v>
      </c>
      <c r="D8133" s="489" t="s">
        <v>15734</v>
      </c>
    </row>
    <row r="8134" spans="1:4">
      <c r="A8134" s="489" t="str">
        <f t="shared" si="127"/>
        <v>2312004993介護予防通所リハビリテーション</v>
      </c>
      <c r="B8134" s="489">
        <v>2312004993</v>
      </c>
      <c r="C8134" s="489" t="s">
        <v>2512</v>
      </c>
      <c r="D8134" s="489" t="s">
        <v>15734</v>
      </c>
    </row>
    <row r="8135" spans="1:4">
      <c r="A8135" s="489" t="str">
        <f t="shared" si="127"/>
        <v>2312004993介護予防訪問リハビリテーション</v>
      </c>
      <c r="B8135" s="489">
        <v>2312004993</v>
      </c>
      <c r="C8135" s="489" t="s">
        <v>2108</v>
      </c>
      <c r="D8135" s="489" t="s">
        <v>15734</v>
      </c>
    </row>
    <row r="8136" spans="1:4">
      <c r="A8136" s="489" t="str">
        <f t="shared" si="127"/>
        <v>2312004993介護予防訪問看護</v>
      </c>
      <c r="B8136" s="489">
        <v>2312004993</v>
      </c>
      <c r="C8136" s="489" t="s">
        <v>2103</v>
      </c>
      <c r="D8136" s="489" t="s">
        <v>15734</v>
      </c>
    </row>
    <row r="8137" spans="1:4">
      <c r="A8137" s="489" t="str">
        <f t="shared" si="127"/>
        <v>2312004993通所リハビリテーション</v>
      </c>
      <c r="B8137" s="489">
        <v>2312004993</v>
      </c>
      <c r="C8137" s="489" t="s">
        <v>2511</v>
      </c>
      <c r="D8137" s="489" t="s">
        <v>15734</v>
      </c>
    </row>
    <row r="8138" spans="1:4">
      <c r="A8138" s="489" t="str">
        <f t="shared" si="127"/>
        <v>2312004993通所リハビリテーション</v>
      </c>
      <c r="B8138" s="489">
        <v>2312004993</v>
      </c>
      <c r="C8138" s="489" t="s">
        <v>2511</v>
      </c>
      <c r="D8138" s="489" t="s">
        <v>15734</v>
      </c>
    </row>
    <row r="8139" spans="1:4">
      <c r="A8139" s="489" t="str">
        <f t="shared" si="127"/>
        <v>2312004993訪問リハビリテーション</v>
      </c>
      <c r="B8139" s="489">
        <v>2312004993</v>
      </c>
      <c r="C8139" s="489" t="s">
        <v>2104</v>
      </c>
      <c r="D8139" s="489" t="s">
        <v>15734</v>
      </c>
    </row>
    <row r="8140" spans="1:4">
      <c r="A8140" s="489" t="str">
        <f t="shared" si="127"/>
        <v>2312004993訪問看護</v>
      </c>
      <c r="B8140" s="489">
        <v>2312004993</v>
      </c>
      <c r="C8140" s="489" t="s">
        <v>2102</v>
      </c>
      <c r="D8140" s="489" t="s">
        <v>15734</v>
      </c>
    </row>
    <row r="8141" spans="1:4">
      <c r="A8141" s="489" t="str">
        <f t="shared" si="127"/>
        <v>2312005008介護予防訪問リハビリテーション</v>
      </c>
      <c r="B8141" s="489">
        <v>2312005008</v>
      </c>
      <c r="C8141" s="489" t="s">
        <v>2108</v>
      </c>
      <c r="D8141" s="489" t="s">
        <v>15735</v>
      </c>
    </row>
    <row r="8142" spans="1:4">
      <c r="A8142" s="489" t="str">
        <f t="shared" si="127"/>
        <v>2312005008介護予防訪問看護</v>
      </c>
      <c r="B8142" s="489">
        <v>2312005008</v>
      </c>
      <c r="C8142" s="489" t="s">
        <v>2103</v>
      </c>
      <c r="D8142" s="489" t="s">
        <v>15735</v>
      </c>
    </row>
    <row r="8143" spans="1:4">
      <c r="A8143" s="489" t="str">
        <f t="shared" si="127"/>
        <v>2312005008訪問リハビリテーション</v>
      </c>
      <c r="B8143" s="489">
        <v>2312005008</v>
      </c>
      <c r="C8143" s="489" t="s">
        <v>2104</v>
      </c>
      <c r="D8143" s="489" t="s">
        <v>15735</v>
      </c>
    </row>
    <row r="8144" spans="1:4">
      <c r="A8144" s="489" t="str">
        <f t="shared" si="127"/>
        <v>2312005008訪問看護</v>
      </c>
      <c r="B8144" s="489">
        <v>2312005008</v>
      </c>
      <c r="C8144" s="489" t="s">
        <v>2102</v>
      </c>
      <c r="D8144" s="489" t="s">
        <v>15735</v>
      </c>
    </row>
    <row r="8145" spans="1:4">
      <c r="A8145" s="489" t="str">
        <f t="shared" si="127"/>
        <v>2312005032介護予防訪問リハビリテーション</v>
      </c>
      <c r="B8145" s="489">
        <v>2312005032</v>
      </c>
      <c r="C8145" s="489" t="s">
        <v>2108</v>
      </c>
      <c r="D8145" s="489" t="s">
        <v>15736</v>
      </c>
    </row>
    <row r="8146" spans="1:4">
      <c r="A8146" s="489" t="str">
        <f t="shared" si="127"/>
        <v>2312005032介護予防訪問看護</v>
      </c>
      <c r="B8146" s="489">
        <v>2312005032</v>
      </c>
      <c r="C8146" s="489" t="s">
        <v>2103</v>
      </c>
      <c r="D8146" s="489" t="s">
        <v>15736</v>
      </c>
    </row>
    <row r="8147" spans="1:4">
      <c r="A8147" s="489" t="str">
        <f t="shared" si="127"/>
        <v>2312005032訪問リハビリテーション</v>
      </c>
      <c r="B8147" s="489">
        <v>2312005032</v>
      </c>
      <c r="C8147" s="489" t="s">
        <v>2104</v>
      </c>
      <c r="D8147" s="489" t="s">
        <v>15736</v>
      </c>
    </row>
    <row r="8148" spans="1:4">
      <c r="A8148" s="489" t="str">
        <f t="shared" si="127"/>
        <v>2312005032訪問看護</v>
      </c>
      <c r="B8148" s="489">
        <v>2312005032</v>
      </c>
      <c r="C8148" s="489" t="s">
        <v>2102</v>
      </c>
      <c r="D8148" s="489" t="s">
        <v>15736</v>
      </c>
    </row>
    <row r="8149" spans="1:4">
      <c r="A8149" s="489" t="str">
        <f t="shared" si="127"/>
        <v>2312005065介護予防訪問リハビリテーション</v>
      </c>
      <c r="B8149" s="489">
        <v>2312005065</v>
      </c>
      <c r="C8149" s="489" t="s">
        <v>2108</v>
      </c>
      <c r="D8149" s="489" t="s">
        <v>15737</v>
      </c>
    </row>
    <row r="8150" spans="1:4">
      <c r="A8150" s="489" t="str">
        <f t="shared" si="127"/>
        <v>2312005065介護予防訪問看護</v>
      </c>
      <c r="B8150" s="489">
        <v>2312005065</v>
      </c>
      <c r="C8150" s="489" t="s">
        <v>2103</v>
      </c>
      <c r="D8150" s="489" t="s">
        <v>15737</v>
      </c>
    </row>
    <row r="8151" spans="1:4">
      <c r="A8151" s="489" t="str">
        <f t="shared" si="127"/>
        <v>2312005065訪問リハビリテーション</v>
      </c>
      <c r="B8151" s="489">
        <v>2312005065</v>
      </c>
      <c r="C8151" s="489" t="s">
        <v>2104</v>
      </c>
      <c r="D8151" s="489" t="s">
        <v>15737</v>
      </c>
    </row>
    <row r="8152" spans="1:4">
      <c r="A8152" s="489" t="str">
        <f t="shared" si="127"/>
        <v>2312005065訪問看護</v>
      </c>
      <c r="B8152" s="489">
        <v>2312005065</v>
      </c>
      <c r="C8152" s="489" t="s">
        <v>2102</v>
      </c>
      <c r="D8152" s="489" t="s">
        <v>15737</v>
      </c>
    </row>
    <row r="8153" spans="1:4">
      <c r="A8153" s="489" t="str">
        <f t="shared" si="127"/>
        <v>2312005123介護予防訪問リハビリテーション</v>
      </c>
      <c r="B8153" s="489">
        <v>2312005123</v>
      </c>
      <c r="C8153" s="489" t="s">
        <v>2108</v>
      </c>
      <c r="D8153" s="489" t="s">
        <v>15738</v>
      </c>
    </row>
    <row r="8154" spans="1:4">
      <c r="A8154" s="489" t="str">
        <f t="shared" si="127"/>
        <v>2312005123介護予防訪問看護</v>
      </c>
      <c r="B8154" s="489">
        <v>2312005123</v>
      </c>
      <c r="C8154" s="489" t="s">
        <v>2103</v>
      </c>
      <c r="D8154" s="489" t="s">
        <v>15738</v>
      </c>
    </row>
    <row r="8155" spans="1:4">
      <c r="A8155" s="489" t="str">
        <f t="shared" si="127"/>
        <v>2312005123訪問リハビリテーション</v>
      </c>
      <c r="B8155" s="489">
        <v>2312005123</v>
      </c>
      <c r="C8155" s="489" t="s">
        <v>2104</v>
      </c>
      <c r="D8155" s="489" t="s">
        <v>15738</v>
      </c>
    </row>
    <row r="8156" spans="1:4">
      <c r="A8156" s="489" t="str">
        <f t="shared" si="127"/>
        <v>2312005123訪問看護</v>
      </c>
      <c r="B8156" s="489">
        <v>2312005123</v>
      </c>
      <c r="C8156" s="489" t="s">
        <v>2102</v>
      </c>
      <c r="D8156" s="489" t="s">
        <v>15738</v>
      </c>
    </row>
    <row r="8157" spans="1:4">
      <c r="A8157" s="489" t="str">
        <f t="shared" si="127"/>
        <v>2312005131介護予防訪問リハビリテーション</v>
      </c>
      <c r="B8157" s="489">
        <v>2312005131</v>
      </c>
      <c r="C8157" s="489" t="s">
        <v>2108</v>
      </c>
      <c r="D8157" s="489" t="s">
        <v>15739</v>
      </c>
    </row>
    <row r="8158" spans="1:4">
      <c r="A8158" s="489" t="str">
        <f t="shared" si="127"/>
        <v>2312005131介護予防訪問看護</v>
      </c>
      <c r="B8158" s="489">
        <v>2312005131</v>
      </c>
      <c r="C8158" s="489" t="s">
        <v>2103</v>
      </c>
      <c r="D8158" s="489" t="s">
        <v>15739</v>
      </c>
    </row>
    <row r="8159" spans="1:4">
      <c r="A8159" s="489" t="str">
        <f t="shared" si="127"/>
        <v>2312005131訪問リハビリテーション</v>
      </c>
      <c r="B8159" s="489">
        <v>2312005131</v>
      </c>
      <c r="C8159" s="489" t="s">
        <v>2104</v>
      </c>
      <c r="D8159" s="489" t="s">
        <v>15739</v>
      </c>
    </row>
    <row r="8160" spans="1:4">
      <c r="A8160" s="489" t="str">
        <f t="shared" si="127"/>
        <v>2312005131訪問看護</v>
      </c>
      <c r="B8160" s="489">
        <v>2312005131</v>
      </c>
      <c r="C8160" s="489" t="s">
        <v>2102</v>
      </c>
      <c r="D8160" s="489" t="s">
        <v>15739</v>
      </c>
    </row>
    <row r="8161" spans="1:4">
      <c r="A8161" s="489" t="str">
        <f t="shared" si="127"/>
        <v>2312005149介護予防短期入所療養介護 （病院等)</v>
      </c>
      <c r="B8161" s="489">
        <v>2312005149</v>
      </c>
      <c r="C8161" s="489" t="s">
        <v>19395</v>
      </c>
      <c r="D8161" s="489" t="s">
        <v>4164</v>
      </c>
    </row>
    <row r="8162" spans="1:4">
      <c r="A8162" s="489" t="str">
        <f t="shared" si="127"/>
        <v>2312005149介護予防通所リハビリテーション</v>
      </c>
      <c r="B8162" s="489">
        <v>2312005149</v>
      </c>
      <c r="C8162" s="489" t="s">
        <v>2512</v>
      </c>
      <c r="D8162" s="489" t="s">
        <v>4164</v>
      </c>
    </row>
    <row r="8163" spans="1:4">
      <c r="A8163" s="489" t="str">
        <f t="shared" si="127"/>
        <v>2312005149介護予防訪問リハビリテーション</v>
      </c>
      <c r="B8163" s="489">
        <v>2312005149</v>
      </c>
      <c r="C8163" s="489" t="s">
        <v>2108</v>
      </c>
      <c r="D8163" s="489" t="s">
        <v>4164</v>
      </c>
    </row>
    <row r="8164" spans="1:4">
      <c r="A8164" s="489" t="str">
        <f t="shared" si="127"/>
        <v>2312005149介護予防訪問看護</v>
      </c>
      <c r="B8164" s="489">
        <v>2312005149</v>
      </c>
      <c r="C8164" s="489" t="s">
        <v>2103</v>
      </c>
      <c r="D8164" s="489" t="s">
        <v>4164</v>
      </c>
    </row>
    <row r="8165" spans="1:4">
      <c r="A8165" s="489" t="str">
        <f t="shared" si="127"/>
        <v>2312005149短期入所療養介護 （病院等)</v>
      </c>
      <c r="B8165" s="489">
        <v>2312005149</v>
      </c>
      <c r="C8165" s="489" t="s">
        <v>19396</v>
      </c>
      <c r="D8165" s="489" t="s">
        <v>4164</v>
      </c>
    </row>
    <row r="8166" spans="1:4">
      <c r="A8166" s="489" t="str">
        <f t="shared" si="127"/>
        <v>2312005149通所リハビリテーション</v>
      </c>
      <c r="B8166" s="489">
        <v>2312005149</v>
      </c>
      <c r="C8166" s="489" t="s">
        <v>2511</v>
      </c>
      <c r="D8166" s="489" t="s">
        <v>4164</v>
      </c>
    </row>
    <row r="8167" spans="1:4">
      <c r="A8167" s="489" t="str">
        <f t="shared" si="127"/>
        <v>2312005149訪問リハビリテーション</v>
      </c>
      <c r="B8167" s="489">
        <v>2312005149</v>
      </c>
      <c r="C8167" s="489" t="s">
        <v>2104</v>
      </c>
      <c r="D8167" s="489" t="s">
        <v>4164</v>
      </c>
    </row>
    <row r="8168" spans="1:4">
      <c r="A8168" s="489" t="str">
        <f t="shared" si="127"/>
        <v>2312005149訪問看護</v>
      </c>
      <c r="B8168" s="489">
        <v>2312005149</v>
      </c>
      <c r="C8168" s="489" t="s">
        <v>2102</v>
      </c>
      <c r="D8168" s="489" t="s">
        <v>4164</v>
      </c>
    </row>
    <row r="8169" spans="1:4">
      <c r="A8169" s="489" t="str">
        <f t="shared" si="127"/>
        <v>2312005172介護予防訪問リハビリテーション</v>
      </c>
      <c r="B8169" s="489">
        <v>2312005172</v>
      </c>
      <c r="C8169" s="489" t="s">
        <v>2108</v>
      </c>
      <c r="D8169" s="489" t="s">
        <v>15740</v>
      </c>
    </row>
    <row r="8170" spans="1:4">
      <c r="A8170" s="489" t="str">
        <f t="shared" si="127"/>
        <v>2312005172介護予防訪問看護</v>
      </c>
      <c r="B8170" s="489">
        <v>2312005172</v>
      </c>
      <c r="C8170" s="489" t="s">
        <v>2103</v>
      </c>
      <c r="D8170" s="489" t="s">
        <v>15740</v>
      </c>
    </row>
    <row r="8171" spans="1:4">
      <c r="A8171" s="489" t="str">
        <f t="shared" si="127"/>
        <v>2312005172訪問リハビリテーション</v>
      </c>
      <c r="B8171" s="489">
        <v>2312005172</v>
      </c>
      <c r="C8171" s="489" t="s">
        <v>2104</v>
      </c>
      <c r="D8171" s="489" t="s">
        <v>15740</v>
      </c>
    </row>
    <row r="8172" spans="1:4">
      <c r="A8172" s="489" t="str">
        <f t="shared" si="127"/>
        <v>2312005172訪問看護</v>
      </c>
      <c r="B8172" s="489">
        <v>2312005172</v>
      </c>
      <c r="C8172" s="489" t="s">
        <v>2102</v>
      </c>
      <c r="D8172" s="489" t="s">
        <v>15740</v>
      </c>
    </row>
    <row r="8173" spans="1:4">
      <c r="A8173" s="489" t="str">
        <f t="shared" si="127"/>
        <v>2312005206介護予防訪問リハビリテーション</v>
      </c>
      <c r="B8173" s="489">
        <v>2312005206</v>
      </c>
      <c r="C8173" s="489" t="s">
        <v>2108</v>
      </c>
      <c r="D8173" s="489" t="s">
        <v>15741</v>
      </c>
    </row>
    <row r="8174" spans="1:4">
      <c r="A8174" s="489" t="str">
        <f t="shared" si="127"/>
        <v>2312005206介護予防訪問看護</v>
      </c>
      <c r="B8174" s="489">
        <v>2312005206</v>
      </c>
      <c r="C8174" s="489" t="s">
        <v>2103</v>
      </c>
      <c r="D8174" s="489" t="s">
        <v>15741</v>
      </c>
    </row>
    <row r="8175" spans="1:4">
      <c r="A8175" s="489" t="str">
        <f t="shared" si="127"/>
        <v>2312005206訪問リハビリテーション</v>
      </c>
      <c r="B8175" s="489">
        <v>2312005206</v>
      </c>
      <c r="C8175" s="489" t="s">
        <v>2104</v>
      </c>
      <c r="D8175" s="489" t="s">
        <v>15741</v>
      </c>
    </row>
    <row r="8176" spans="1:4">
      <c r="A8176" s="489" t="str">
        <f t="shared" si="127"/>
        <v>2312005206訪問看護</v>
      </c>
      <c r="B8176" s="489">
        <v>2312005206</v>
      </c>
      <c r="C8176" s="489" t="s">
        <v>2102</v>
      </c>
      <c r="D8176" s="489" t="s">
        <v>15741</v>
      </c>
    </row>
    <row r="8177" spans="1:4">
      <c r="A8177" s="489" t="str">
        <f t="shared" si="127"/>
        <v>2312005222介護予防訪問リハビリテーション</v>
      </c>
      <c r="B8177" s="489">
        <v>2312005222</v>
      </c>
      <c r="C8177" s="489" t="s">
        <v>2108</v>
      </c>
      <c r="D8177" s="489" t="s">
        <v>15742</v>
      </c>
    </row>
    <row r="8178" spans="1:4">
      <c r="A8178" s="489" t="str">
        <f t="shared" si="127"/>
        <v>2312005222介護予防訪問看護</v>
      </c>
      <c r="B8178" s="489">
        <v>2312005222</v>
      </c>
      <c r="C8178" s="489" t="s">
        <v>2103</v>
      </c>
      <c r="D8178" s="489" t="s">
        <v>15742</v>
      </c>
    </row>
    <row r="8179" spans="1:4">
      <c r="A8179" s="489" t="str">
        <f t="shared" si="127"/>
        <v>2312005222訪問リハビリテーション</v>
      </c>
      <c r="B8179" s="489">
        <v>2312005222</v>
      </c>
      <c r="C8179" s="489" t="s">
        <v>2104</v>
      </c>
      <c r="D8179" s="489" t="s">
        <v>15742</v>
      </c>
    </row>
    <row r="8180" spans="1:4">
      <c r="A8180" s="489" t="str">
        <f t="shared" si="127"/>
        <v>2312005222訪問看護</v>
      </c>
      <c r="B8180" s="489">
        <v>2312005222</v>
      </c>
      <c r="C8180" s="489" t="s">
        <v>2102</v>
      </c>
      <c r="D8180" s="489" t="s">
        <v>15742</v>
      </c>
    </row>
    <row r="8181" spans="1:4">
      <c r="A8181" s="489" t="str">
        <f t="shared" si="127"/>
        <v>2312005289介護予防訪問看護</v>
      </c>
      <c r="B8181" s="489">
        <v>2312005289</v>
      </c>
      <c r="C8181" s="489" t="s">
        <v>2103</v>
      </c>
      <c r="D8181" s="489" t="s">
        <v>15743</v>
      </c>
    </row>
    <row r="8182" spans="1:4">
      <c r="A8182" s="489" t="str">
        <f t="shared" si="127"/>
        <v>2312005289訪問看護</v>
      </c>
      <c r="B8182" s="489">
        <v>2312005289</v>
      </c>
      <c r="C8182" s="489" t="s">
        <v>2102</v>
      </c>
      <c r="D8182" s="489" t="s">
        <v>15743</v>
      </c>
    </row>
    <row r="8183" spans="1:4">
      <c r="A8183" s="489" t="str">
        <f t="shared" si="127"/>
        <v>2312005321介護予防訪問リハビリテーション</v>
      </c>
      <c r="B8183" s="489">
        <v>2312005321</v>
      </c>
      <c r="C8183" s="489" t="s">
        <v>2108</v>
      </c>
      <c r="D8183" s="489" t="s">
        <v>15744</v>
      </c>
    </row>
    <row r="8184" spans="1:4">
      <c r="A8184" s="489" t="str">
        <f t="shared" si="127"/>
        <v>2312005321介護予防訪問看護</v>
      </c>
      <c r="B8184" s="489">
        <v>2312005321</v>
      </c>
      <c r="C8184" s="489" t="s">
        <v>2103</v>
      </c>
      <c r="D8184" s="489" t="s">
        <v>15744</v>
      </c>
    </row>
    <row r="8185" spans="1:4">
      <c r="A8185" s="489" t="str">
        <f t="shared" si="127"/>
        <v>2312005321訪問リハビリテーション</v>
      </c>
      <c r="B8185" s="489">
        <v>2312005321</v>
      </c>
      <c r="C8185" s="489" t="s">
        <v>2104</v>
      </c>
      <c r="D8185" s="489" t="s">
        <v>15744</v>
      </c>
    </row>
    <row r="8186" spans="1:4">
      <c r="A8186" s="489" t="str">
        <f t="shared" si="127"/>
        <v>2312005321訪問看護</v>
      </c>
      <c r="B8186" s="489">
        <v>2312005321</v>
      </c>
      <c r="C8186" s="489" t="s">
        <v>2102</v>
      </c>
      <c r="D8186" s="489" t="s">
        <v>15744</v>
      </c>
    </row>
    <row r="8187" spans="1:4">
      <c r="A8187" s="489" t="str">
        <f t="shared" si="127"/>
        <v>2312005339介護予防訪問リハビリテーション</v>
      </c>
      <c r="B8187" s="489">
        <v>2312005339</v>
      </c>
      <c r="C8187" s="489" t="s">
        <v>2108</v>
      </c>
      <c r="D8187" s="489" t="s">
        <v>15745</v>
      </c>
    </row>
    <row r="8188" spans="1:4">
      <c r="A8188" s="489" t="str">
        <f t="shared" si="127"/>
        <v>2312005339介護予防訪問看護</v>
      </c>
      <c r="B8188" s="489">
        <v>2312005339</v>
      </c>
      <c r="C8188" s="489" t="s">
        <v>2103</v>
      </c>
      <c r="D8188" s="489" t="s">
        <v>15745</v>
      </c>
    </row>
    <row r="8189" spans="1:4">
      <c r="A8189" s="489" t="str">
        <f t="shared" si="127"/>
        <v>2312005339訪問リハビリテーション</v>
      </c>
      <c r="B8189" s="489">
        <v>2312005339</v>
      </c>
      <c r="C8189" s="489" t="s">
        <v>2104</v>
      </c>
      <c r="D8189" s="489" t="s">
        <v>15745</v>
      </c>
    </row>
    <row r="8190" spans="1:4">
      <c r="A8190" s="489" t="str">
        <f t="shared" si="127"/>
        <v>2312005339訪問看護</v>
      </c>
      <c r="B8190" s="489">
        <v>2312005339</v>
      </c>
      <c r="C8190" s="489" t="s">
        <v>2102</v>
      </c>
      <c r="D8190" s="489" t="s">
        <v>15745</v>
      </c>
    </row>
    <row r="8191" spans="1:4">
      <c r="A8191" s="489" t="str">
        <f t="shared" si="127"/>
        <v>2312005354介護予防訪問リハビリテーション</v>
      </c>
      <c r="B8191" s="489">
        <v>2312005354</v>
      </c>
      <c r="C8191" s="489" t="s">
        <v>2108</v>
      </c>
      <c r="D8191" s="489" t="s">
        <v>15746</v>
      </c>
    </row>
    <row r="8192" spans="1:4">
      <c r="A8192" s="489" t="str">
        <f t="shared" si="127"/>
        <v>2312005354介護予防訪問看護</v>
      </c>
      <c r="B8192" s="489">
        <v>2312005354</v>
      </c>
      <c r="C8192" s="489" t="s">
        <v>2103</v>
      </c>
      <c r="D8192" s="489" t="s">
        <v>15746</v>
      </c>
    </row>
    <row r="8193" spans="1:4">
      <c r="A8193" s="489" t="str">
        <f t="shared" si="127"/>
        <v>2312005354訪問リハビリテーション</v>
      </c>
      <c r="B8193" s="489">
        <v>2312005354</v>
      </c>
      <c r="C8193" s="489" t="s">
        <v>2104</v>
      </c>
      <c r="D8193" s="489" t="s">
        <v>15746</v>
      </c>
    </row>
    <row r="8194" spans="1:4">
      <c r="A8194" s="489" t="str">
        <f t="shared" ref="A8194:A8257" si="128">B8194&amp;C8194</f>
        <v>2312005354訪問看護</v>
      </c>
      <c r="B8194" s="489">
        <v>2312005354</v>
      </c>
      <c r="C8194" s="489" t="s">
        <v>2102</v>
      </c>
      <c r="D8194" s="489" t="s">
        <v>15746</v>
      </c>
    </row>
    <row r="8195" spans="1:4">
      <c r="A8195" s="489" t="str">
        <f t="shared" si="128"/>
        <v>2312005370介護予防訪問リハビリテーション</v>
      </c>
      <c r="B8195" s="489">
        <v>2312005370</v>
      </c>
      <c r="C8195" s="489" t="s">
        <v>2108</v>
      </c>
      <c r="D8195" s="489" t="s">
        <v>15747</v>
      </c>
    </row>
    <row r="8196" spans="1:4">
      <c r="A8196" s="489" t="str">
        <f t="shared" si="128"/>
        <v>2312005370介護予防訪問看護</v>
      </c>
      <c r="B8196" s="489">
        <v>2312005370</v>
      </c>
      <c r="C8196" s="489" t="s">
        <v>2103</v>
      </c>
      <c r="D8196" s="489" t="s">
        <v>15747</v>
      </c>
    </row>
    <row r="8197" spans="1:4">
      <c r="A8197" s="489" t="str">
        <f t="shared" si="128"/>
        <v>2312005370訪問リハビリテーション</v>
      </c>
      <c r="B8197" s="489">
        <v>2312005370</v>
      </c>
      <c r="C8197" s="489" t="s">
        <v>2104</v>
      </c>
      <c r="D8197" s="489" t="s">
        <v>15747</v>
      </c>
    </row>
    <row r="8198" spans="1:4">
      <c r="A8198" s="489" t="str">
        <f t="shared" si="128"/>
        <v>2312005370訪問看護</v>
      </c>
      <c r="B8198" s="489">
        <v>2312005370</v>
      </c>
      <c r="C8198" s="489" t="s">
        <v>2102</v>
      </c>
      <c r="D8198" s="489" t="s">
        <v>15747</v>
      </c>
    </row>
    <row r="8199" spans="1:4">
      <c r="A8199" s="489" t="str">
        <f t="shared" si="128"/>
        <v>2312005404介護予防訪問リハビリテーション</v>
      </c>
      <c r="B8199" s="489">
        <v>2312005404</v>
      </c>
      <c r="C8199" s="489" t="s">
        <v>2108</v>
      </c>
      <c r="D8199" s="489" t="s">
        <v>15748</v>
      </c>
    </row>
    <row r="8200" spans="1:4">
      <c r="A8200" s="489" t="str">
        <f t="shared" si="128"/>
        <v>2312005404介護予防訪問看護</v>
      </c>
      <c r="B8200" s="489">
        <v>2312005404</v>
      </c>
      <c r="C8200" s="489" t="s">
        <v>2103</v>
      </c>
      <c r="D8200" s="489" t="s">
        <v>15748</v>
      </c>
    </row>
    <row r="8201" spans="1:4">
      <c r="A8201" s="489" t="str">
        <f t="shared" si="128"/>
        <v>2312005404訪問リハビリテーション</v>
      </c>
      <c r="B8201" s="489">
        <v>2312005404</v>
      </c>
      <c r="C8201" s="489" t="s">
        <v>2104</v>
      </c>
      <c r="D8201" s="489" t="s">
        <v>15748</v>
      </c>
    </row>
    <row r="8202" spans="1:4">
      <c r="A8202" s="489" t="str">
        <f t="shared" si="128"/>
        <v>2312005404訪問看護</v>
      </c>
      <c r="B8202" s="489">
        <v>2312005404</v>
      </c>
      <c r="C8202" s="489" t="s">
        <v>2102</v>
      </c>
      <c r="D8202" s="489" t="s">
        <v>15748</v>
      </c>
    </row>
    <row r="8203" spans="1:4">
      <c r="A8203" s="489" t="str">
        <f t="shared" si="128"/>
        <v>2312005420介護予防訪問リハビリテーション</v>
      </c>
      <c r="B8203" s="489">
        <v>2312005420</v>
      </c>
      <c r="C8203" s="489" t="s">
        <v>2108</v>
      </c>
      <c r="D8203" s="489" t="s">
        <v>15749</v>
      </c>
    </row>
    <row r="8204" spans="1:4">
      <c r="A8204" s="489" t="str">
        <f t="shared" si="128"/>
        <v>2312005420介護予防訪問看護</v>
      </c>
      <c r="B8204" s="489">
        <v>2312005420</v>
      </c>
      <c r="C8204" s="489" t="s">
        <v>2103</v>
      </c>
      <c r="D8204" s="489" t="s">
        <v>15749</v>
      </c>
    </row>
    <row r="8205" spans="1:4">
      <c r="A8205" s="489" t="str">
        <f t="shared" si="128"/>
        <v>2312005420訪問リハビリテーション</v>
      </c>
      <c r="B8205" s="489">
        <v>2312005420</v>
      </c>
      <c r="C8205" s="489" t="s">
        <v>2104</v>
      </c>
      <c r="D8205" s="489" t="s">
        <v>15749</v>
      </c>
    </row>
    <row r="8206" spans="1:4">
      <c r="A8206" s="489" t="str">
        <f t="shared" si="128"/>
        <v>2312005420訪問看護</v>
      </c>
      <c r="B8206" s="489">
        <v>2312005420</v>
      </c>
      <c r="C8206" s="489" t="s">
        <v>2102</v>
      </c>
      <c r="D8206" s="489" t="s">
        <v>15749</v>
      </c>
    </row>
    <row r="8207" spans="1:4">
      <c r="A8207" s="489" t="str">
        <f t="shared" si="128"/>
        <v>2312005453介護予防訪問看護</v>
      </c>
      <c r="B8207" s="489">
        <v>2312005453</v>
      </c>
      <c r="C8207" s="489" t="s">
        <v>2103</v>
      </c>
      <c r="D8207" s="489" t="s">
        <v>15750</v>
      </c>
    </row>
    <row r="8208" spans="1:4">
      <c r="A8208" s="489" t="str">
        <f t="shared" si="128"/>
        <v>2312005453訪問看護</v>
      </c>
      <c r="B8208" s="489">
        <v>2312005453</v>
      </c>
      <c r="C8208" s="489" t="s">
        <v>2102</v>
      </c>
      <c r="D8208" s="489" t="s">
        <v>15750</v>
      </c>
    </row>
    <row r="8209" spans="1:4">
      <c r="A8209" s="489" t="str">
        <f t="shared" si="128"/>
        <v>2312005503介護予防訪問リハビリテーション</v>
      </c>
      <c r="B8209" s="489">
        <v>2312005503</v>
      </c>
      <c r="C8209" s="489" t="s">
        <v>2108</v>
      </c>
      <c r="D8209" s="489" t="s">
        <v>15751</v>
      </c>
    </row>
    <row r="8210" spans="1:4">
      <c r="A8210" s="489" t="str">
        <f t="shared" si="128"/>
        <v>2312005503介護予防訪問看護</v>
      </c>
      <c r="B8210" s="489">
        <v>2312005503</v>
      </c>
      <c r="C8210" s="489" t="s">
        <v>2103</v>
      </c>
      <c r="D8210" s="489" t="s">
        <v>15751</v>
      </c>
    </row>
    <row r="8211" spans="1:4">
      <c r="A8211" s="489" t="str">
        <f t="shared" si="128"/>
        <v>2312005503訪問リハビリテーション</v>
      </c>
      <c r="B8211" s="489">
        <v>2312005503</v>
      </c>
      <c r="C8211" s="489" t="s">
        <v>2104</v>
      </c>
      <c r="D8211" s="489" t="s">
        <v>15751</v>
      </c>
    </row>
    <row r="8212" spans="1:4">
      <c r="A8212" s="489" t="str">
        <f t="shared" si="128"/>
        <v>2312005503訪問看護</v>
      </c>
      <c r="B8212" s="489">
        <v>2312005503</v>
      </c>
      <c r="C8212" s="489" t="s">
        <v>2102</v>
      </c>
      <c r="D8212" s="489" t="s">
        <v>15751</v>
      </c>
    </row>
    <row r="8213" spans="1:4">
      <c r="A8213" s="489" t="str">
        <f t="shared" si="128"/>
        <v>2312005511介護予防訪問看護</v>
      </c>
      <c r="B8213" s="489">
        <v>2312005511</v>
      </c>
      <c r="C8213" s="489" t="s">
        <v>2103</v>
      </c>
      <c r="D8213" s="489" t="s">
        <v>15752</v>
      </c>
    </row>
    <row r="8214" spans="1:4">
      <c r="A8214" s="489" t="str">
        <f t="shared" si="128"/>
        <v>2312005511訪問看護</v>
      </c>
      <c r="B8214" s="489">
        <v>2312005511</v>
      </c>
      <c r="C8214" s="489" t="s">
        <v>2102</v>
      </c>
      <c r="D8214" s="489" t="s">
        <v>15752</v>
      </c>
    </row>
    <row r="8215" spans="1:4">
      <c r="A8215" s="489" t="str">
        <f t="shared" si="128"/>
        <v>2312005529介護予防訪問リハビリテーション</v>
      </c>
      <c r="B8215" s="489">
        <v>2312005529</v>
      </c>
      <c r="C8215" s="489" t="s">
        <v>2108</v>
      </c>
      <c r="D8215" s="489" t="s">
        <v>15038</v>
      </c>
    </row>
    <row r="8216" spans="1:4">
      <c r="A8216" s="489" t="str">
        <f t="shared" si="128"/>
        <v>2312005529介護予防訪問看護</v>
      </c>
      <c r="B8216" s="489">
        <v>2312005529</v>
      </c>
      <c r="C8216" s="489" t="s">
        <v>2103</v>
      </c>
      <c r="D8216" s="489" t="s">
        <v>15038</v>
      </c>
    </row>
    <row r="8217" spans="1:4">
      <c r="A8217" s="489" t="str">
        <f t="shared" si="128"/>
        <v>2312005529訪問リハビリテーション</v>
      </c>
      <c r="B8217" s="489">
        <v>2312005529</v>
      </c>
      <c r="C8217" s="489" t="s">
        <v>2104</v>
      </c>
      <c r="D8217" s="489" t="s">
        <v>15038</v>
      </c>
    </row>
    <row r="8218" spans="1:4">
      <c r="A8218" s="489" t="str">
        <f t="shared" si="128"/>
        <v>2312005529訪問看護</v>
      </c>
      <c r="B8218" s="489">
        <v>2312005529</v>
      </c>
      <c r="C8218" s="489" t="s">
        <v>2102</v>
      </c>
      <c r="D8218" s="489" t="s">
        <v>15038</v>
      </c>
    </row>
    <row r="8219" spans="1:4">
      <c r="A8219" s="489" t="str">
        <f t="shared" si="128"/>
        <v>2312005537介護予防訪問看護</v>
      </c>
      <c r="B8219" s="489">
        <v>2312005537</v>
      </c>
      <c r="C8219" s="489" t="s">
        <v>2103</v>
      </c>
      <c r="D8219" s="489" t="s">
        <v>15753</v>
      </c>
    </row>
    <row r="8220" spans="1:4">
      <c r="A8220" s="489" t="str">
        <f t="shared" si="128"/>
        <v>2312005537訪問看護</v>
      </c>
      <c r="B8220" s="489">
        <v>2312005537</v>
      </c>
      <c r="C8220" s="489" t="s">
        <v>2102</v>
      </c>
      <c r="D8220" s="489" t="s">
        <v>15753</v>
      </c>
    </row>
    <row r="8221" spans="1:4">
      <c r="A8221" s="489" t="str">
        <f t="shared" si="128"/>
        <v>2312005545訪問看護</v>
      </c>
      <c r="B8221" s="489">
        <v>2312005545</v>
      </c>
      <c r="C8221" s="489" t="s">
        <v>2102</v>
      </c>
      <c r="D8221" s="489" t="s">
        <v>15754</v>
      </c>
    </row>
    <row r="8222" spans="1:4">
      <c r="A8222" s="489" t="str">
        <f t="shared" si="128"/>
        <v>2312005578介護予防訪問看護</v>
      </c>
      <c r="B8222" s="489">
        <v>2312005578</v>
      </c>
      <c r="C8222" s="489" t="s">
        <v>2103</v>
      </c>
      <c r="D8222" s="489" t="s">
        <v>15755</v>
      </c>
    </row>
    <row r="8223" spans="1:4">
      <c r="A8223" s="489" t="str">
        <f t="shared" si="128"/>
        <v>2312005578訪問看護</v>
      </c>
      <c r="B8223" s="489">
        <v>2312005578</v>
      </c>
      <c r="C8223" s="489" t="s">
        <v>2102</v>
      </c>
      <c r="D8223" s="489" t="s">
        <v>15755</v>
      </c>
    </row>
    <row r="8224" spans="1:4">
      <c r="A8224" s="489" t="str">
        <f t="shared" si="128"/>
        <v>2312005602介護予防訪問リハビリテーション</v>
      </c>
      <c r="B8224" s="489">
        <v>2312005602</v>
      </c>
      <c r="C8224" s="489" t="s">
        <v>2108</v>
      </c>
      <c r="D8224" s="489" t="s">
        <v>15222</v>
      </c>
    </row>
    <row r="8225" spans="1:4">
      <c r="A8225" s="489" t="str">
        <f t="shared" si="128"/>
        <v>2312005602介護予防訪問看護</v>
      </c>
      <c r="B8225" s="489">
        <v>2312005602</v>
      </c>
      <c r="C8225" s="489" t="s">
        <v>2103</v>
      </c>
      <c r="D8225" s="489" t="s">
        <v>15222</v>
      </c>
    </row>
    <row r="8226" spans="1:4">
      <c r="A8226" s="489" t="str">
        <f t="shared" si="128"/>
        <v>2312005602訪問リハビリテーション</v>
      </c>
      <c r="B8226" s="489">
        <v>2312005602</v>
      </c>
      <c r="C8226" s="489" t="s">
        <v>2104</v>
      </c>
      <c r="D8226" s="489" t="s">
        <v>15222</v>
      </c>
    </row>
    <row r="8227" spans="1:4">
      <c r="A8227" s="489" t="str">
        <f t="shared" si="128"/>
        <v>2312005602訪問看護</v>
      </c>
      <c r="B8227" s="489">
        <v>2312005602</v>
      </c>
      <c r="C8227" s="489" t="s">
        <v>2102</v>
      </c>
      <c r="D8227" s="489" t="s">
        <v>15222</v>
      </c>
    </row>
    <row r="8228" spans="1:4">
      <c r="A8228" s="489" t="str">
        <f t="shared" si="128"/>
        <v>2312005636介護予防訪問リハビリテーション</v>
      </c>
      <c r="B8228" s="489">
        <v>2312005636</v>
      </c>
      <c r="C8228" s="489" t="s">
        <v>2108</v>
      </c>
      <c r="D8228" s="489" t="s">
        <v>15756</v>
      </c>
    </row>
    <row r="8229" spans="1:4">
      <c r="A8229" s="489" t="str">
        <f t="shared" si="128"/>
        <v>2312005636介護予防訪問看護</v>
      </c>
      <c r="B8229" s="489">
        <v>2312005636</v>
      </c>
      <c r="C8229" s="489" t="s">
        <v>2103</v>
      </c>
      <c r="D8229" s="489" t="s">
        <v>15756</v>
      </c>
    </row>
    <row r="8230" spans="1:4">
      <c r="A8230" s="489" t="str">
        <f t="shared" si="128"/>
        <v>2312005636訪問リハビリテーション</v>
      </c>
      <c r="B8230" s="489">
        <v>2312005636</v>
      </c>
      <c r="C8230" s="489" t="s">
        <v>2104</v>
      </c>
      <c r="D8230" s="489" t="s">
        <v>15756</v>
      </c>
    </row>
    <row r="8231" spans="1:4">
      <c r="A8231" s="489" t="str">
        <f t="shared" si="128"/>
        <v>2312005636訪問看護</v>
      </c>
      <c r="B8231" s="489">
        <v>2312005636</v>
      </c>
      <c r="C8231" s="489" t="s">
        <v>2102</v>
      </c>
      <c r="D8231" s="489" t="s">
        <v>15756</v>
      </c>
    </row>
    <row r="8232" spans="1:4">
      <c r="A8232" s="489" t="str">
        <f t="shared" si="128"/>
        <v>2312005644介護予防訪問リハビリテーション</v>
      </c>
      <c r="B8232" s="489">
        <v>2312005644</v>
      </c>
      <c r="C8232" s="489" t="s">
        <v>2108</v>
      </c>
      <c r="D8232" s="489" t="s">
        <v>15757</v>
      </c>
    </row>
    <row r="8233" spans="1:4">
      <c r="A8233" s="489" t="str">
        <f t="shared" si="128"/>
        <v>2312005644介護予防訪問看護</v>
      </c>
      <c r="B8233" s="489">
        <v>2312005644</v>
      </c>
      <c r="C8233" s="489" t="s">
        <v>2103</v>
      </c>
      <c r="D8233" s="489" t="s">
        <v>15757</v>
      </c>
    </row>
    <row r="8234" spans="1:4">
      <c r="A8234" s="489" t="str">
        <f t="shared" si="128"/>
        <v>2312005644訪問リハビリテーション</v>
      </c>
      <c r="B8234" s="489">
        <v>2312005644</v>
      </c>
      <c r="C8234" s="489" t="s">
        <v>2104</v>
      </c>
      <c r="D8234" s="489" t="s">
        <v>15757</v>
      </c>
    </row>
    <row r="8235" spans="1:4">
      <c r="A8235" s="489" t="str">
        <f t="shared" si="128"/>
        <v>2312005644訪問看護</v>
      </c>
      <c r="B8235" s="489">
        <v>2312005644</v>
      </c>
      <c r="C8235" s="489" t="s">
        <v>2102</v>
      </c>
      <c r="D8235" s="489" t="s">
        <v>15757</v>
      </c>
    </row>
    <row r="8236" spans="1:4">
      <c r="A8236" s="489" t="str">
        <f t="shared" si="128"/>
        <v>2312005727介護予防訪問リハビリテーション</v>
      </c>
      <c r="B8236" s="489">
        <v>2312005727</v>
      </c>
      <c r="C8236" s="489" t="s">
        <v>2108</v>
      </c>
      <c r="D8236" s="489" t="s">
        <v>15758</v>
      </c>
    </row>
    <row r="8237" spans="1:4">
      <c r="A8237" s="489" t="str">
        <f t="shared" si="128"/>
        <v>2312005727介護予防訪問看護</v>
      </c>
      <c r="B8237" s="489">
        <v>2312005727</v>
      </c>
      <c r="C8237" s="489" t="s">
        <v>2103</v>
      </c>
      <c r="D8237" s="489" t="s">
        <v>15758</v>
      </c>
    </row>
    <row r="8238" spans="1:4">
      <c r="A8238" s="489" t="str">
        <f t="shared" si="128"/>
        <v>2312005727訪問リハビリテーション</v>
      </c>
      <c r="B8238" s="489">
        <v>2312005727</v>
      </c>
      <c r="C8238" s="489" t="s">
        <v>2104</v>
      </c>
      <c r="D8238" s="489" t="s">
        <v>15758</v>
      </c>
    </row>
    <row r="8239" spans="1:4">
      <c r="A8239" s="489" t="str">
        <f t="shared" si="128"/>
        <v>2312005727訪問看護</v>
      </c>
      <c r="B8239" s="489">
        <v>2312005727</v>
      </c>
      <c r="C8239" s="489" t="s">
        <v>2102</v>
      </c>
      <c r="D8239" s="489" t="s">
        <v>15758</v>
      </c>
    </row>
    <row r="8240" spans="1:4">
      <c r="A8240" s="489" t="str">
        <f t="shared" si="128"/>
        <v>2312005750介護予防訪問リハビリテーション</v>
      </c>
      <c r="B8240" s="489">
        <v>2312005750</v>
      </c>
      <c r="C8240" s="489" t="s">
        <v>2108</v>
      </c>
      <c r="D8240" s="489" t="s">
        <v>15759</v>
      </c>
    </row>
    <row r="8241" spans="1:4">
      <c r="A8241" s="489" t="str">
        <f t="shared" si="128"/>
        <v>2312005750介護予防訪問看護</v>
      </c>
      <c r="B8241" s="489">
        <v>2312005750</v>
      </c>
      <c r="C8241" s="489" t="s">
        <v>2103</v>
      </c>
      <c r="D8241" s="489" t="s">
        <v>15759</v>
      </c>
    </row>
    <row r="8242" spans="1:4">
      <c r="A8242" s="489" t="str">
        <f t="shared" si="128"/>
        <v>2312005750訪問リハビリテーション</v>
      </c>
      <c r="B8242" s="489">
        <v>2312005750</v>
      </c>
      <c r="C8242" s="489" t="s">
        <v>2104</v>
      </c>
      <c r="D8242" s="489" t="s">
        <v>15759</v>
      </c>
    </row>
    <row r="8243" spans="1:4">
      <c r="A8243" s="489" t="str">
        <f t="shared" si="128"/>
        <v>2312005750訪問看護</v>
      </c>
      <c r="B8243" s="489">
        <v>2312005750</v>
      </c>
      <c r="C8243" s="489" t="s">
        <v>2102</v>
      </c>
      <c r="D8243" s="489" t="s">
        <v>15759</v>
      </c>
    </row>
    <row r="8244" spans="1:4">
      <c r="A8244" s="489" t="str">
        <f t="shared" si="128"/>
        <v>2312005792介護予防訪問リハビリテーション</v>
      </c>
      <c r="B8244" s="489">
        <v>2312005792</v>
      </c>
      <c r="C8244" s="489" t="s">
        <v>2108</v>
      </c>
      <c r="D8244" s="489" t="s">
        <v>15760</v>
      </c>
    </row>
    <row r="8245" spans="1:4">
      <c r="A8245" s="489" t="str">
        <f t="shared" si="128"/>
        <v>2312005792介護予防訪問看護</v>
      </c>
      <c r="B8245" s="489">
        <v>2312005792</v>
      </c>
      <c r="C8245" s="489" t="s">
        <v>2103</v>
      </c>
      <c r="D8245" s="489" t="s">
        <v>15760</v>
      </c>
    </row>
    <row r="8246" spans="1:4">
      <c r="A8246" s="489" t="str">
        <f t="shared" si="128"/>
        <v>2312005792訪問リハビリテーション</v>
      </c>
      <c r="B8246" s="489">
        <v>2312005792</v>
      </c>
      <c r="C8246" s="489" t="s">
        <v>2104</v>
      </c>
      <c r="D8246" s="489" t="s">
        <v>15760</v>
      </c>
    </row>
    <row r="8247" spans="1:4">
      <c r="A8247" s="489" t="str">
        <f t="shared" si="128"/>
        <v>2312005792訪問看護</v>
      </c>
      <c r="B8247" s="489">
        <v>2312005792</v>
      </c>
      <c r="C8247" s="489" t="s">
        <v>2102</v>
      </c>
      <c r="D8247" s="489" t="s">
        <v>15760</v>
      </c>
    </row>
    <row r="8248" spans="1:4">
      <c r="A8248" s="489" t="str">
        <f t="shared" si="128"/>
        <v>2312005800介護予防訪問リハビリテーション</v>
      </c>
      <c r="B8248" s="489">
        <v>2312005800</v>
      </c>
      <c r="C8248" s="489" t="s">
        <v>2108</v>
      </c>
      <c r="D8248" s="489" t="s">
        <v>15761</v>
      </c>
    </row>
    <row r="8249" spans="1:4">
      <c r="A8249" s="489" t="str">
        <f t="shared" si="128"/>
        <v>2312005800介護予防訪問看護</v>
      </c>
      <c r="B8249" s="489">
        <v>2312005800</v>
      </c>
      <c r="C8249" s="489" t="s">
        <v>2103</v>
      </c>
      <c r="D8249" s="489" t="s">
        <v>15761</v>
      </c>
    </row>
    <row r="8250" spans="1:4">
      <c r="A8250" s="489" t="str">
        <f t="shared" si="128"/>
        <v>2312005800訪問リハビリテーション</v>
      </c>
      <c r="B8250" s="489">
        <v>2312005800</v>
      </c>
      <c r="C8250" s="489" t="s">
        <v>2104</v>
      </c>
      <c r="D8250" s="489" t="s">
        <v>15761</v>
      </c>
    </row>
    <row r="8251" spans="1:4">
      <c r="A8251" s="489" t="str">
        <f t="shared" si="128"/>
        <v>2312005800訪問看護</v>
      </c>
      <c r="B8251" s="489">
        <v>2312005800</v>
      </c>
      <c r="C8251" s="489" t="s">
        <v>2102</v>
      </c>
      <c r="D8251" s="489" t="s">
        <v>15761</v>
      </c>
    </row>
    <row r="8252" spans="1:4">
      <c r="A8252" s="489" t="str">
        <f t="shared" si="128"/>
        <v>2312005842介護予防訪問リハビリテーション</v>
      </c>
      <c r="B8252" s="489">
        <v>2312005842</v>
      </c>
      <c r="C8252" s="489" t="s">
        <v>2108</v>
      </c>
      <c r="D8252" s="489" t="s">
        <v>15762</v>
      </c>
    </row>
    <row r="8253" spans="1:4">
      <c r="A8253" s="489" t="str">
        <f t="shared" si="128"/>
        <v>2312005842介護予防訪問看護</v>
      </c>
      <c r="B8253" s="489">
        <v>2312005842</v>
      </c>
      <c r="C8253" s="489" t="s">
        <v>2103</v>
      </c>
      <c r="D8253" s="489" t="s">
        <v>15762</v>
      </c>
    </row>
    <row r="8254" spans="1:4">
      <c r="A8254" s="489" t="str">
        <f t="shared" si="128"/>
        <v>2312005842訪問リハビリテーション</v>
      </c>
      <c r="B8254" s="489">
        <v>2312005842</v>
      </c>
      <c r="C8254" s="489" t="s">
        <v>2104</v>
      </c>
      <c r="D8254" s="489" t="s">
        <v>15762</v>
      </c>
    </row>
    <row r="8255" spans="1:4">
      <c r="A8255" s="489" t="str">
        <f t="shared" si="128"/>
        <v>2312005842訪問看護</v>
      </c>
      <c r="B8255" s="489">
        <v>2312005842</v>
      </c>
      <c r="C8255" s="489" t="s">
        <v>2102</v>
      </c>
      <c r="D8255" s="489" t="s">
        <v>15762</v>
      </c>
    </row>
    <row r="8256" spans="1:4">
      <c r="A8256" s="489" t="str">
        <f t="shared" si="128"/>
        <v>2312005867介護予防訪問リハビリテーション</v>
      </c>
      <c r="B8256" s="489">
        <v>2312005867</v>
      </c>
      <c r="C8256" s="489" t="s">
        <v>2108</v>
      </c>
      <c r="D8256" s="489" t="s">
        <v>15763</v>
      </c>
    </row>
    <row r="8257" spans="1:4">
      <c r="A8257" s="489" t="str">
        <f t="shared" si="128"/>
        <v>2312005867介護予防訪問看護</v>
      </c>
      <c r="B8257" s="489">
        <v>2312005867</v>
      </c>
      <c r="C8257" s="489" t="s">
        <v>2103</v>
      </c>
      <c r="D8257" s="489" t="s">
        <v>15763</v>
      </c>
    </row>
    <row r="8258" spans="1:4">
      <c r="A8258" s="489" t="str">
        <f t="shared" ref="A8258:A8321" si="129">B8258&amp;C8258</f>
        <v>2312005867訪問リハビリテーション</v>
      </c>
      <c r="B8258" s="489">
        <v>2312005867</v>
      </c>
      <c r="C8258" s="489" t="s">
        <v>2104</v>
      </c>
      <c r="D8258" s="489" t="s">
        <v>15763</v>
      </c>
    </row>
    <row r="8259" spans="1:4">
      <c r="A8259" s="489" t="str">
        <f t="shared" si="129"/>
        <v>2312005867訪問看護</v>
      </c>
      <c r="B8259" s="489">
        <v>2312005867</v>
      </c>
      <c r="C8259" s="489" t="s">
        <v>2102</v>
      </c>
      <c r="D8259" s="489" t="s">
        <v>15763</v>
      </c>
    </row>
    <row r="8260" spans="1:4">
      <c r="A8260" s="489" t="str">
        <f t="shared" si="129"/>
        <v>2312005875介護予防訪問リハビリテーション</v>
      </c>
      <c r="B8260" s="489">
        <v>2312005875</v>
      </c>
      <c r="C8260" s="489" t="s">
        <v>2108</v>
      </c>
      <c r="D8260" s="489" t="s">
        <v>15764</v>
      </c>
    </row>
    <row r="8261" spans="1:4">
      <c r="A8261" s="489" t="str">
        <f t="shared" si="129"/>
        <v>2312005875介護予防訪問看護</v>
      </c>
      <c r="B8261" s="489">
        <v>2312005875</v>
      </c>
      <c r="C8261" s="489" t="s">
        <v>2103</v>
      </c>
      <c r="D8261" s="489" t="s">
        <v>15764</v>
      </c>
    </row>
    <row r="8262" spans="1:4">
      <c r="A8262" s="489" t="str">
        <f t="shared" si="129"/>
        <v>2312005875訪問リハビリテーション</v>
      </c>
      <c r="B8262" s="489">
        <v>2312005875</v>
      </c>
      <c r="C8262" s="489" t="s">
        <v>2104</v>
      </c>
      <c r="D8262" s="489" t="s">
        <v>15764</v>
      </c>
    </row>
    <row r="8263" spans="1:4">
      <c r="A8263" s="489" t="str">
        <f t="shared" si="129"/>
        <v>2312005875訪問看護</v>
      </c>
      <c r="B8263" s="489">
        <v>2312005875</v>
      </c>
      <c r="C8263" s="489" t="s">
        <v>2102</v>
      </c>
      <c r="D8263" s="489" t="s">
        <v>15764</v>
      </c>
    </row>
    <row r="8264" spans="1:4">
      <c r="A8264" s="489" t="str">
        <f t="shared" si="129"/>
        <v>2312005891介護予防訪問リハビリテーション</v>
      </c>
      <c r="B8264" s="489">
        <v>2312005891</v>
      </c>
      <c r="C8264" s="489" t="s">
        <v>2108</v>
      </c>
      <c r="D8264" s="489" t="s">
        <v>15765</v>
      </c>
    </row>
    <row r="8265" spans="1:4">
      <c r="A8265" s="489" t="str">
        <f t="shared" si="129"/>
        <v>2312005891介護予防訪問看護</v>
      </c>
      <c r="B8265" s="489">
        <v>2312005891</v>
      </c>
      <c r="C8265" s="489" t="s">
        <v>2103</v>
      </c>
      <c r="D8265" s="489" t="s">
        <v>15765</v>
      </c>
    </row>
    <row r="8266" spans="1:4">
      <c r="A8266" s="489" t="str">
        <f t="shared" si="129"/>
        <v>2312005891訪問リハビリテーション</v>
      </c>
      <c r="B8266" s="489">
        <v>2312005891</v>
      </c>
      <c r="C8266" s="489" t="s">
        <v>2104</v>
      </c>
      <c r="D8266" s="489" t="s">
        <v>15765</v>
      </c>
    </row>
    <row r="8267" spans="1:4">
      <c r="A8267" s="489" t="str">
        <f t="shared" si="129"/>
        <v>2312005891訪問看護</v>
      </c>
      <c r="B8267" s="489">
        <v>2312005891</v>
      </c>
      <c r="C8267" s="489" t="s">
        <v>2102</v>
      </c>
      <c r="D8267" s="489" t="s">
        <v>15765</v>
      </c>
    </row>
    <row r="8268" spans="1:4">
      <c r="A8268" s="489" t="str">
        <f t="shared" si="129"/>
        <v>2312005917介護予防訪問リハビリテーション</v>
      </c>
      <c r="B8268" s="489">
        <v>2312005917</v>
      </c>
      <c r="C8268" s="489" t="s">
        <v>2108</v>
      </c>
      <c r="D8268" s="489" t="s">
        <v>15766</v>
      </c>
    </row>
    <row r="8269" spans="1:4">
      <c r="A8269" s="489" t="str">
        <f t="shared" si="129"/>
        <v>2312005917介護予防訪問看護</v>
      </c>
      <c r="B8269" s="489">
        <v>2312005917</v>
      </c>
      <c r="C8269" s="489" t="s">
        <v>2103</v>
      </c>
      <c r="D8269" s="489" t="s">
        <v>15766</v>
      </c>
    </row>
    <row r="8270" spans="1:4">
      <c r="A8270" s="489" t="str">
        <f t="shared" si="129"/>
        <v>2312005917訪問リハビリテーション</v>
      </c>
      <c r="B8270" s="489">
        <v>2312005917</v>
      </c>
      <c r="C8270" s="489" t="s">
        <v>2104</v>
      </c>
      <c r="D8270" s="489" t="s">
        <v>15766</v>
      </c>
    </row>
    <row r="8271" spans="1:4">
      <c r="A8271" s="489" t="str">
        <f t="shared" si="129"/>
        <v>2312005917訪問看護</v>
      </c>
      <c r="B8271" s="489">
        <v>2312005917</v>
      </c>
      <c r="C8271" s="489" t="s">
        <v>2102</v>
      </c>
      <c r="D8271" s="489" t="s">
        <v>15766</v>
      </c>
    </row>
    <row r="8272" spans="1:4">
      <c r="A8272" s="489" t="str">
        <f t="shared" si="129"/>
        <v>2312005941介護予防訪問リハビリテーション</v>
      </c>
      <c r="B8272" s="489">
        <v>2312005941</v>
      </c>
      <c r="C8272" s="489" t="s">
        <v>2108</v>
      </c>
      <c r="D8272" s="489" t="s">
        <v>15767</v>
      </c>
    </row>
    <row r="8273" spans="1:4">
      <c r="A8273" s="489" t="str">
        <f t="shared" si="129"/>
        <v>2312005941介護予防訪問看護</v>
      </c>
      <c r="B8273" s="489">
        <v>2312005941</v>
      </c>
      <c r="C8273" s="489" t="s">
        <v>2103</v>
      </c>
      <c r="D8273" s="489" t="s">
        <v>15767</v>
      </c>
    </row>
    <row r="8274" spans="1:4">
      <c r="A8274" s="489" t="str">
        <f t="shared" si="129"/>
        <v>2312005941訪問リハビリテーション</v>
      </c>
      <c r="B8274" s="489">
        <v>2312005941</v>
      </c>
      <c r="C8274" s="489" t="s">
        <v>2104</v>
      </c>
      <c r="D8274" s="489" t="s">
        <v>15767</v>
      </c>
    </row>
    <row r="8275" spans="1:4">
      <c r="A8275" s="489" t="str">
        <f t="shared" si="129"/>
        <v>2312005941訪問看護</v>
      </c>
      <c r="B8275" s="489">
        <v>2312005941</v>
      </c>
      <c r="C8275" s="489" t="s">
        <v>2102</v>
      </c>
      <c r="D8275" s="489" t="s">
        <v>15767</v>
      </c>
    </row>
    <row r="8276" spans="1:4">
      <c r="A8276" s="489" t="str">
        <f t="shared" si="129"/>
        <v>2312005990介護予防訪問リハビリテーション</v>
      </c>
      <c r="B8276" s="489">
        <v>2312005990</v>
      </c>
      <c r="C8276" s="489" t="s">
        <v>2108</v>
      </c>
      <c r="D8276" s="489" t="s">
        <v>15660</v>
      </c>
    </row>
    <row r="8277" spans="1:4">
      <c r="A8277" s="489" t="str">
        <f t="shared" si="129"/>
        <v>2312005990介護予防訪問看護</v>
      </c>
      <c r="B8277" s="489">
        <v>2312005990</v>
      </c>
      <c r="C8277" s="489" t="s">
        <v>2103</v>
      </c>
      <c r="D8277" s="489" t="s">
        <v>15660</v>
      </c>
    </row>
    <row r="8278" spans="1:4">
      <c r="A8278" s="489" t="str">
        <f t="shared" si="129"/>
        <v>2312005990訪問リハビリテーション</v>
      </c>
      <c r="B8278" s="489">
        <v>2312005990</v>
      </c>
      <c r="C8278" s="489" t="s">
        <v>2104</v>
      </c>
      <c r="D8278" s="489" t="s">
        <v>15660</v>
      </c>
    </row>
    <row r="8279" spans="1:4">
      <c r="A8279" s="489" t="str">
        <f t="shared" si="129"/>
        <v>2312005990訪問看護</v>
      </c>
      <c r="B8279" s="489">
        <v>2312005990</v>
      </c>
      <c r="C8279" s="489" t="s">
        <v>2102</v>
      </c>
      <c r="D8279" s="489" t="s">
        <v>15660</v>
      </c>
    </row>
    <row r="8280" spans="1:4">
      <c r="A8280" s="489" t="str">
        <f t="shared" si="129"/>
        <v>2312006022介護予防訪問リハビリテーション</v>
      </c>
      <c r="B8280" s="489">
        <v>2312006022</v>
      </c>
      <c r="C8280" s="489" t="s">
        <v>2108</v>
      </c>
      <c r="D8280" s="489" t="s">
        <v>15768</v>
      </c>
    </row>
    <row r="8281" spans="1:4">
      <c r="A8281" s="489" t="str">
        <f t="shared" si="129"/>
        <v>2312006022介護予防訪問看護</v>
      </c>
      <c r="B8281" s="489">
        <v>2312006022</v>
      </c>
      <c r="C8281" s="489" t="s">
        <v>2103</v>
      </c>
      <c r="D8281" s="489" t="s">
        <v>15768</v>
      </c>
    </row>
    <row r="8282" spans="1:4">
      <c r="A8282" s="489" t="str">
        <f t="shared" si="129"/>
        <v>2312006022訪問リハビリテーション</v>
      </c>
      <c r="B8282" s="489">
        <v>2312006022</v>
      </c>
      <c r="C8282" s="489" t="s">
        <v>2104</v>
      </c>
      <c r="D8282" s="489" t="s">
        <v>15768</v>
      </c>
    </row>
    <row r="8283" spans="1:4">
      <c r="A8283" s="489" t="str">
        <f t="shared" si="129"/>
        <v>2312006022訪問看護</v>
      </c>
      <c r="B8283" s="489">
        <v>2312006022</v>
      </c>
      <c r="C8283" s="489" t="s">
        <v>2102</v>
      </c>
      <c r="D8283" s="489" t="s">
        <v>15768</v>
      </c>
    </row>
    <row r="8284" spans="1:4">
      <c r="A8284" s="489" t="str">
        <f t="shared" si="129"/>
        <v>2312006030介護予防訪問リハビリテーション</v>
      </c>
      <c r="B8284" s="489">
        <v>2312006030</v>
      </c>
      <c r="C8284" s="489" t="s">
        <v>2108</v>
      </c>
      <c r="D8284" s="489" t="s">
        <v>15769</v>
      </c>
    </row>
    <row r="8285" spans="1:4">
      <c r="A8285" s="489" t="str">
        <f t="shared" si="129"/>
        <v>2312006030介護予防訪問看護</v>
      </c>
      <c r="B8285" s="489">
        <v>2312006030</v>
      </c>
      <c r="C8285" s="489" t="s">
        <v>2103</v>
      </c>
      <c r="D8285" s="489" t="s">
        <v>15769</v>
      </c>
    </row>
    <row r="8286" spans="1:4">
      <c r="A8286" s="489" t="str">
        <f t="shared" si="129"/>
        <v>2312006030訪問リハビリテーション</v>
      </c>
      <c r="B8286" s="489">
        <v>2312006030</v>
      </c>
      <c r="C8286" s="489" t="s">
        <v>2104</v>
      </c>
      <c r="D8286" s="489" t="s">
        <v>15769</v>
      </c>
    </row>
    <row r="8287" spans="1:4">
      <c r="A8287" s="489" t="str">
        <f t="shared" si="129"/>
        <v>2312006030訪問看護</v>
      </c>
      <c r="B8287" s="489">
        <v>2312006030</v>
      </c>
      <c r="C8287" s="489" t="s">
        <v>2102</v>
      </c>
      <c r="D8287" s="489" t="s">
        <v>15769</v>
      </c>
    </row>
    <row r="8288" spans="1:4">
      <c r="A8288" s="489" t="str">
        <f t="shared" si="129"/>
        <v>2312006048介護予防訪問リハビリテーション</v>
      </c>
      <c r="B8288" s="489">
        <v>2312006048</v>
      </c>
      <c r="C8288" s="489" t="s">
        <v>2108</v>
      </c>
      <c r="D8288" s="489" t="s">
        <v>15770</v>
      </c>
    </row>
    <row r="8289" spans="1:4">
      <c r="A8289" s="489" t="str">
        <f t="shared" si="129"/>
        <v>2312006048介護予防訪問看護</v>
      </c>
      <c r="B8289" s="489">
        <v>2312006048</v>
      </c>
      <c r="C8289" s="489" t="s">
        <v>2103</v>
      </c>
      <c r="D8289" s="489" t="s">
        <v>15770</v>
      </c>
    </row>
    <row r="8290" spans="1:4">
      <c r="A8290" s="489" t="str">
        <f t="shared" si="129"/>
        <v>2312006048訪問リハビリテーション</v>
      </c>
      <c r="B8290" s="489">
        <v>2312006048</v>
      </c>
      <c r="C8290" s="489" t="s">
        <v>2104</v>
      </c>
      <c r="D8290" s="489" t="s">
        <v>15770</v>
      </c>
    </row>
    <row r="8291" spans="1:4">
      <c r="A8291" s="489" t="str">
        <f t="shared" si="129"/>
        <v>2312006048訪問看護</v>
      </c>
      <c r="B8291" s="489">
        <v>2312006048</v>
      </c>
      <c r="C8291" s="489" t="s">
        <v>2102</v>
      </c>
      <c r="D8291" s="489" t="s">
        <v>15770</v>
      </c>
    </row>
    <row r="8292" spans="1:4">
      <c r="A8292" s="489" t="str">
        <f t="shared" si="129"/>
        <v>2312006055介護予防訪問リハビリテーション</v>
      </c>
      <c r="B8292" s="489">
        <v>2312006055</v>
      </c>
      <c r="C8292" s="489" t="s">
        <v>2108</v>
      </c>
      <c r="D8292" s="489" t="s">
        <v>15771</v>
      </c>
    </row>
    <row r="8293" spans="1:4">
      <c r="A8293" s="489" t="str">
        <f t="shared" si="129"/>
        <v>2312006055介護予防訪問看護</v>
      </c>
      <c r="B8293" s="489">
        <v>2312006055</v>
      </c>
      <c r="C8293" s="489" t="s">
        <v>2103</v>
      </c>
      <c r="D8293" s="489" t="s">
        <v>15771</v>
      </c>
    </row>
    <row r="8294" spans="1:4">
      <c r="A8294" s="489" t="str">
        <f t="shared" si="129"/>
        <v>2312006055訪問リハビリテーション</v>
      </c>
      <c r="B8294" s="489">
        <v>2312006055</v>
      </c>
      <c r="C8294" s="489" t="s">
        <v>2104</v>
      </c>
      <c r="D8294" s="489" t="s">
        <v>15771</v>
      </c>
    </row>
    <row r="8295" spans="1:4">
      <c r="A8295" s="489" t="str">
        <f t="shared" si="129"/>
        <v>2312006055訪問看護</v>
      </c>
      <c r="B8295" s="489">
        <v>2312006055</v>
      </c>
      <c r="C8295" s="489" t="s">
        <v>2102</v>
      </c>
      <c r="D8295" s="489" t="s">
        <v>15771</v>
      </c>
    </row>
    <row r="8296" spans="1:4">
      <c r="A8296" s="489" t="str">
        <f t="shared" si="129"/>
        <v>2312006063介護予防訪問リハビリテーション</v>
      </c>
      <c r="B8296" s="489">
        <v>2312006063</v>
      </c>
      <c r="C8296" s="489" t="s">
        <v>2108</v>
      </c>
      <c r="D8296" s="489" t="s">
        <v>15772</v>
      </c>
    </row>
    <row r="8297" spans="1:4">
      <c r="A8297" s="489" t="str">
        <f t="shared" si="129"/>
        <v>2312006063介護予防訪問看護</v>
      </c>
      <c r="B8297" s="489">
        <v>2312006063</v>
      </c>
      <c r="C8297" s="489" t="s">
        <v>2103</v>
      </c>
      <c r="D8297" s="489" t="s">
        <v>15772</v>
      </c>
    </row>
    <row r="8298" spans="1:4">
      <c r="A8298" s="489" t="str">
        <f t="shared" si="129"/>
        <v>2312006063訪問リハビリテーション</v>
      </c>
      <c r="B8298" s="489">
        <v>2312006063</v>
      </c>
      <c r="C8298" s="489" t="s">
        <v>2104</v>
      </c>
      <c r="D8298" s="489" t="s">
        <v>15772</v>
      </c>
    </row>
    <row r="8299" spans="1:4">
      <c r="A8299" s="489" t="str">
        <f t="shared" si="129"/>
        <v>2312006063訪問看護</v>
      </c>
      <c r="B8299" s="489">
        <v>2312006063</v>
      </c>
      <c r="C8299" s="489" t="s">
        <v>2102</v>
      </c>
      <c r="D8299" s="489" t="s">
        <v>15772</v>
      </c>
    </row>
    <row r="8300" spans="1:4">
      <c r="A8300" s="489" t="str">
        <f t="shared" si="129"/>
        <v>2312006071介護予防訪問リハビリテーション</v>
      </c>
      <c r="B8300" s="489">
        <v>2312006071</v>
      </c>
      <c r="C8300" s="489" t="s">
        <v>2108</v>
      </c>
      <c r="D8300" s="489" t="s">
        <v>15773</v>
      </c>
    </row>
    <row r="8301" spans="1:4">
      <c r="A8301" s="489" t="str">
        <f t="shared" si="129"/>
        <v>2312006071介護予防訪問看護</v>
      </c>
      <c r="B8301" s="489">
        <v>2312006071</v>
      </c>
      <c r="C8301" s="489" t="s">
        <v>2103</v>
      </c>
      <c r="D8301" s="489" t="s">
        <v>15773</v>
      </c>
    </row>
    <row r="8302" spans="1:4">
      <c r="A8302" s="489" t="str">
        <f t="shared" si="129"/>
        <v>2312006071訪問リハビリテーション</v>
      </c>
      <c r="B8302" s="489">
        <v>2312006071</v>
      </c>
      <c r="C8302" s="489" t="s">
        <v>2104</v>
      </c>
      <c r="D8302" s="489" t="s">
        <v>15773</v>
      </c>
    </row>
    <row r="8303" spans="1:4">
      <c r="A8303" s="489" t="str">
        <f t="shared" si="129"/>
        <v>2312006071訪問看護</v>
      </c>
      <c r="B8303" s="489">
        <v>2312006071</v>
      </c>
      <c r="C8303" s="489" t="s">
        <v>2102</v>
      </c>
      <c r="D8303" s="489" t="s">
        <v>15773</v>
      </c>
    </row>
    <row r="8304" spans="1:4">
      <c r="A8304" s="489" t="str">
        <f t="shared" si="129"/>
        <v>2312006089介護予防通所リハビリテーション</v>
      </c>
      <c r="B8304" s="489">
        <v>2312006089</v>
      </c>
      <c r="C8304" s="489" t="s">
        <v>2512</v>
      </c>
      <c r="D8304" s="489" t="s">
        <v>15774</v>
      </c>
    </row>
    <row r="8305" spans="1:4">
      <c r="A8305" s="489" t="str">
        <f t="shared" si="129"/>
        <v>2312006089介護予防訪問リハビリテーション</v>
      </c>
      <c r="B8305" s="489">
        <v>2312006089</v>
      </c>
      <c r="C8305" s="489" t="s">
        <v>2108</v>
      </c>
      <c r="D8305" s="489" t="s">
        <v>15774</v>
      </c>
    </row>
    <row r="8306" spans="1:4">
      <c r="A8306" s="489" t="str">
        <f t="shared" si="129"/>
        <v>2312006089介護予防訪問看護</v>
      </c>
      <c r="B8306" s="489">
        <v>2312006089</v>
      </c>
      <c r="C8306" s="489" t="s">
        <v>2103</v>
      </c>
      <c r="D8306" s="489" t="s">
        <v>15774</v>
      </c>
    </row>
    <row r="8307" spans="1:4">
      <c r="A8307" s="489" t="str">
        <f t="shared" si="129"/>
        <v>2312006089通所リハビリテーション</v>
      </c>
      <c r="B8307" s="489">
        <v>2312006089</v>
      </c>
      <c r="C8307" s="489" t="s">
        <v>2511</v>
      </c>
      <c r="D8307" s="489" t="s">
        <v>15774</v>
      </c>
    </row>
    <row r="8308" spans="1:4">
      <c r="A8308" s="489" t="str">
        <f t="shared" si="129"/>
        <v>2312006089訪問リハビリテーション</v>
      </c>
      <c r="B8308" s="489">
        <v>2312006089</v>
      </c>
      <c r="C8308" s="489" t="s">
        <v>2104</v>
      </c>
      <c r="D8308" s="489" t="s">
        <v>15774</v>
      </c>
    </row>
    <row r="8309" spans="1:4">
      <c r="A8309" s="489" t="str">
        <f t="shared" si="129"/>
        <v>2312006089訪問看護</v>
      </c>
      <c r="B8309" s="489">
        <v>2312006089</v>
      </c>
      <c r="C8309" s="489" t="s">
        <v>2102</v>
      </c>
      <c r="D8309" s="489" t="s">
        <v>15774</v>
      </c>
    </row>
    <row r="8310" spans="1:4">
      <c r="A8310" s="489" t="str">
        <f t="shared" si="129"/>
        <v>2312006097介護予防訪問リハビリテーション</v>
      </c>
      <c r="B8310" s="489">
        <v>2312006097</v>
      </c>
      <c r="C8310" s="489" t="s">
        <v>2108</v>
      </c>
      <c r="D8310" s="489" t="s">
        <v>15775</v>
      </c>
    </row>
    <row r="8311" spans="1:4">
      <c r="A8311" s="489" t="str">
        <f t="shared" si="129"/>
        <v>2312006097介護予防訪問看護</v>
      </c>
      <c r="B8311" s="489">
        <v>2312006097</v>
      </c>
      <c r="C8311" s="489" t="s">
        <v>2103</v>
      </c>
      <c r="D8311" s="489" t="s">
        <v>15775</v>
      </c>
    </row>
    <row r="8312" spans="1:4">
      <c r="A8312" s="489" t="str">
        <f t="shared" si="129"/>
        <v>2312006097訪問リハビリテーション</v>
      </c>
      <c r="B8312" s="489">
        <v>2312006097</v>
      </c>
      <c r="C8312" s="489" t="s">
        <v>2104</v>
      </c>
      <c r="D8312" s="489" t="s">
        <v>15775</v>
      </c>
    </row>
    <row r="8313" spans="1:4">
      <c r="A8313" s="489" t="str">
        <f t="shared" si="129"/>
        <v>2312006097訪問看護</v>
      </c>
      <c r="B8313" s="489">
        <v>2312006097</v>
      </c>
      <c r="C8313" s="489" t="s">
        <v>2102</v>
      </c>
      <c r="D8313" s="489" t="s">
        <v>15775</v>
      </c>
    </row>
    <row r="8314" spans="1:4">
      <c r="A8314" s="489" t="str">
        <f t="shared" si="129"/>
        <v>2312006113介護予防訪問リハビリテーション</v>
      </c>
      <c r="B8314" s="489">
        <v>2312006113</v>
      </c>
      <c r="C8314" s="489" t="s">
        <v>2108</v>
      </c>
      <c r="D8314" s="489" t="s">
        <v>15776</v>
      </c>
    </row>
    <row r="8315" spans="1:4">
      <c r="A8315" s="489" t="str">
        <f t="shared" si="129"/>
        <v>2312006113介護予防訪問看護</v>
      </c>
      <c r="B8315" s="489">
        <v>2312006113</v>
      </c>
      <c r="C8315" s="489" t="s">
        <v>2103</v>
      </c>
      <c r="D8315" s="489" t="s">
        <v>15776</v>
      </c>
    </row>
    <row r="8316" spans="1:4">
      <c r="A8316" s="489" t="str">
        <f t="shared" si="129"/>
        <v>2312006113訪問リハビリテーション</v>
      </c>
      <c r="B8316" s="489">
        <v>2312006113</v>
      </c>
      <c r="C8316" s="489" t="s">
        <v>2104</v>
      </c>
      <c r="D8316" s="489" t="s">
        <v>15776</v>
      </c>
    </row>
    <row r="8317" spans="1:4">
      <c r="A8317" s="489" t="str">
        <f t="shared" si="129"/>
        <v>2312006113訪問看護</v>
      </c>
      <c r="B8317" s="489">
        <v>2312006113</v>
      </c>
      <c r="C8317" s="489" t="s">
        <v>2102</v>
      </c>
      <c r="D8317" s="489" t="s">
        <v>15776</v>
      </c>
    </row>
    <row r="8318" spans="1:4">
      <c r="A8318" s="489" t="str">
        <f t="shared" si="129"/>
        <v>2312006121介護予防訪問リハビリテーション</v>
      </c>
      <c r="B8318" s="489">
        <v>2312006121</v>
      </c>
      <c r="C8318" s="489" t="s">
        <v>2108</v>
      </c>
      <c r="D8318" s="489" t="s">
        <v>15777</v>
      </c>
    </row>
    <row r="8319" spans="1:4">
      <c r="A8319" s="489" t="str">
        <f t="shared" si="129"/>
        <v>2312006121介護予防訪問看護</v>
      </c>
      <c r="B8319" s="489">
        <v>2312006121</v>
      </c>
      <c r="C8319" s="489" t="s">
        <v>2103</v>
      </c>
      <c r="D8319" s="489" t="s">
        <v>15777</v>
      </c>
    </row>
    <row r="8320" spans="1:4">
      <c r="A8320" s="489" t="str">
        <f t="shared" si="129"/>
        <v>2312006121訪問リハビリテーション</v>
      </c>
      <c r="B8320" s="489">
        <v>2312006121</v>
      </c>
      <c r="C8320" s="489" t="s">
        <v>2104</v>
      </c>
      <c r="D8320" s="489" t="s">
        <v>15777</v>
      </c>
    </row>
    <row r="8321" spans="1:4">
      <c r="A8321" s="489" t="str">
        <f t="shared" si="129"/>
        <v>2312006121訪問看護</v>
      </c>
      <c r="B8321" s="489">
        <v>2312006121</v>
      </c>
      <c r="C8321" s="489" t="s">
        <v>2102</v>
      </c>
      <c r="D8321" s="489" t="s">
        <v>15777</v>
      </c>
    </row>
    <row r="8322" spans="1:4">
      <c r="A8322" s="489" t="str">
        <f t="shared" ref="A8322:A8385" si="130">B8322&amp;C8322</f>
        <v>2312006139介護予防訪問リハビリテーション</v>
      </c>
      <c r="B8322" s="489">
        <v>2312006139</v>
      </c>
      <c r="C8322" s="489" t="s">
        <v>2108</v>
      </c>
      <c r="D8322" s="489" t="s">
        <v>15778</v>
      </c>
    </row>
    <row r="8323" spans="1:4">
      <c r="A8323" s="489" t="str">
        <f t="shared" si="130"/>
        <v>2312006139介護予防訪問看護</v>
      </c>
      <c r="B8323" s="489">
        <v>2312006139</v>
      </c>
      <c r="C8323" s="489" t="s">
        <v>2103</v>
      </c>
      <c r="D8323" s="489" t="s">
        <v>15778</v>
      </c>
    </row>
    <row r="8324" spans="1:4">
      <c r="A8324" s="489" t="str">
        <f t="shared" si="130"/>
        <v>2312006139訪問リハビリテーション</v>
      </c>
      <c r="B8324" s="489">
        <v>2312006139</v>
      </c>
      <c r="C8324" s="489" t="s">
        <v>2104</v>
      </c>
      <c r="D8324" s="489" t="s">
        <v>15778</v>
      </c>
    </row>
    <row r="8325" spans="1:4">
      <c r="A8325" s="489" t="str">
        <f t="shared" si="130"/>
        <v>2312006139訪問看護</v>
      </c>
      <c r="B8325" s="489">
        <v>2312006139</v>
      </c>
      <c r="C8325" s="489" t="s">
        <v>2102</v>
      </c>
      <c r="D8325" s="489" t="s">
        <v>15778</v>
      </c>
    </row>
    <row r="8326" spans="1:4">
      <c r="A8326" s="489" t="str">
        <f t="shared" si="130"/>
        <v>2312006170介護予防訪問リハビリテーション</v>
      </c>
      <c r="B8326" s="489">
        <v>2312006170</v>
      </c>
      <c r="C8326" s="489" t="s">
        <v>2108</v>
      </c>
      <c r="D8326" s="489" t="s">
        <v>15779</v>
      </c>
    </row>
    <row r="8327" spans="1:4">
      <c r="A8327" s="489" t="str">
        <f t="shared" si="130"/>
        <v>2312006170介護予防訪問看護</v>
      </c>
      <c r="B8327" s="489">
        <v>2312006170</v>
      </c>
      <c r="C8327" s="489" t="s">
        <v>2103</v>
      </c>
      <c r="D8327" s="489" t="s">
        <v>15779</v>
      </c>
    </row>
    <row r="8328" spans="1:4">
      <c r="A8328" s="489" t="str">
        <f t="shared" si="130"/>
        <v>2312006170訪問リハビリテーション</v>
      </c>
      <c r="B8328" s="489">
        <v>2312006170</v>
      </c>
      <c r="C8328" s="489" t="s">
        <v>2104</v>
      </c>
      <c r="D8328" s="489" t="s">
        <v>15779</v>
      </c>
    </row>
    <row r="8329" spans="1:4">
      <c r="A8329" s="489" t="str">
        <f t="shared" si="130"/>
        <v>2312006170訪問看護</v>
      </c>
      <c r="B8329" s="489">
        <v>2312006170</v>
      </c>
      <c r="C8329" s="489" t="s">
        <v>2102</v>
      </c>
      <c r="D8329" s="489" t="s">
        <v>15779</v>
      </c>
    </row>
    <row r="8330" spans="1:4">
      <c r="A8330" s="489" t="str">
        <f t="shared" si="130"/>
        <v>2312006188介護予防訪問リハビリテーション</v>
      </c>
      <c r="B8330" s="489">
        <v>2312006188</v>
      </c>
      <c r="C8330" s="489" t="s">
        <v>2108</v>
      </c>
      <c r="D8330" s="489" t="s">
        <v>15780</v>
      </c>
    </row>
    <row r="8331" spans="1:4">
      <c r="A8331" s="489" t="str">
        <f t="shared" si="130"/>
        <v>2312006188介護予防訪問看護</v>
      </c>
      <c r="B8331" s="489">
        <v>2312006188</v>
      </c>
      <c r="C8331" s="489" t="s">
        <v>2103</v>
      </c>
      <c r="D8331" s="489" t="s">
        <v>15780</v>
      </c>
    </row>
    <row r="8332" spans="1:4">
      <c r="A8332" s="489" t="str">
        <f t="shared" si="130"/>
        <v>2312006188訪問リハビリテーション</v>
      </c>
      <c r="B8332" s="489">
        <v>2312006188</v>
      </c>
      <c r="C8332" s="489" t="s">
        <v>2104</v>
      </c>
      <c r="D8332" s="489" t="s">
        <v>15780</v>
      </c>
    </row>
    <row r="8333" spans="1:4">
      <c r="A8333" s="489" t="str">
        <f t="shared" si="130"/>
        <v>2312006188訪問看護</v>
      </c>
      <c r="B8333" s="489">
        <v>2312006188</v>
      </c>
      <c r="C8333" s="489" t="s">
        <v>2102</v>
      </c>
      <c r="D8333" s="489" t="s">
        <v>15780</v>
      </c>
    </row>
    <row r="8334" spans="1:4">
      <c r="A8334" s="489" t="str">
        <f t="shared" si="130"/>
        <v>2312006204介護予防訪問リハビリテーション</v>
      </c>
      <c r="B8334" s="489">
        <v>2312006204</v>
      </c>
      <c r="C8334" s="489" t="s">
        <v>2108</v>
      </c>
      <c r="D8334" s="489" t="s">
        <v>15781</v>
      </c>
    </row>
    <row r="8335" spans="1:4">
      <c r="A8335" s="489" t="str">
        <f t="shared" si="130"/>
        <v>2312006204介護予防訪問看護</v>
      </c>
      <c r="B8335" s="489">
        <v>2312006204</v>
      </c>
      <c r="C8335" s="489" t="s">
        <v>2103</v>
      </c>
      <c r="D8335" s="489" t="s">
        <v>15781</v>
      </c>
    </row>
    <row r="8336" spans="1:4">
      <c r="A8336" s="489" t="str">
        <f t="shared" si="130"/>
        <v>2312006204訪問リハビリテーション</v>
      </c>
      <c r="B8336" s="489">
        <v>2312006204</v>
      </c>
      <c r="C8336" s="489" t="s">
        <v>2104</v>
      </c>
      <c r="D8336" s="489" t="s">
        <v>15781</v>
      </c>
    </row>
    <row r="8337" spans="1:4">
      <c r="A8337" s="489" t="str">
        <f t="shared" si="130"/>
        <v>2312006204訪問看護</v>
      </c>
      <c r="B8337" s="489">
        <v>2312006204</v>
      </c>
      <c r="C8337" s="489" t="s">
        <v>2102</v>
      </c>
      <c r="D8337" s="489" t="s">
        <v>15781</v>
      </c>
    </row>
    <row r="8338" spans="1:4">
      <c r="A8338" s="489" t="str">
        <f t="shared" si="130"/>
        <v>2312006253介護予防訪問リハビリテーション</v>
      </c>
      <c r="B8338" s="489">
        <v>2312006253</v>
      </c>
      <c r="C8338" s="489" t="s">
        <v>2108</v>
      </c>
      <c r="D8338" s="489" t="s">
        <v>15782</v>
      </c>
    </row>
    <row r="8339" spans="1:4">
      <c r="A8339" s="489" t="str">
        <f t="shared" si="130"/>
        <v>2312006253介護予防訪問看護</v>
      </c>
      <c r="B8339" s="489">
        <v>2312006253</v>
      </c>
      <c r="C8339" s="489" t="s">
        <v>2103</v>
      </c>
      <c r="D8339" s="489" t="s">
        <v>15782</v>
      </c>
    </row>
    <row r="8340" spans="1:4">
      <c r="A8340" s="489" t="str">
        <f t="shared" si="130"/>
        <v>2312006253訪問リハビリテーション</v>
      </c>
      <c r="B8340" s="489">
        <v>2312006253</v>
      </c>
      <c r="C8340" s="489" t="s">
        <v>2104</v>
      </c>
      <c r="D8340" s="489" t="s">
        <v>15782</v>
      </c>
    </row>
    <row r="8341" spans="1:4">
      <c r="A8341" s="489" t="str">
        <f t="shared" si="130"/>
        <v>2312006253訪問看護</v>
      </c>
      <c r="B8341" s="489">
        <v>2312006253</v>
      </c>
      <c r="C8341" s="489" t="s">
        <v>2102</v>
      </c>
      <c r="D8341" s="489" t="s">
        <v>15782</v>
      </c>
    </row>
    <row r="8342" spans="1:4">
      <c r="A8342" s="489" t="str">
        <f t="shared" si="130"/>
        <v>2312006261介護予防訪問リハビリテーション</v>
      </c>
      <c r="B8342" s="489">
        <v>2312006261</v>
      </c>
      <c r="C8342" s="489" t="s">
        <v>2108</v>
      </c>
      <c r="D8342" s="489" t="s">
        <v>15783</v>
      </c>
    </row>
    <row r="8343" spans="1:4">
      <c r="A8343" s="489" t="str">
        <f t="shared" si="130"/>
        <v>2312006261介護予防訪問看護</v>
      </c>
      <c r="B8343" s="489">
        <v>2312006261</v>
      </c>
      <c r="C8343" s="489" t="s">
        <v>2103</v>
      </c>
      <c r="D8343" s="489" t="s">
        <v>15783</v>
      </c>
    </row>
    <row r="8344" spans="1:4">
      <c r="A8344" s="489" t="str">
        <f t="shared" si="130"/>
        <v>2312006261訪問リハビリテーション</v>
      </c>
      <c r="B8344" s="489">
        <v>2312006261</v>
      </c>
      <c r="C8344" s="489" t="s">
        <v>2104</v>
      </c>
      <c r="D8344" s="489" t="s">
        <v>15783</v>
      </c>
    </row>
    <row r="8345" spans="1:4">
      <c r="A8345" s="489" t="str">
        <f t="shared" si="130"/>
        <v>2312006261訪問看護</v>
      </c>
      <c r="B8345" s="489">
        <v>2312006261</v>
      </c>
      <c r="C8345" s="489" t="s">
        <v>2102</v>
      </c>
      <c r="D8345" s="489" t="s">
        <v>15783</v>
      </c>
    </row>
    <row r="8346" spans="1:4">
      <c r="A8346" s="489" t="str">
        <f t="shared" si="130"/>
        <v>2312006279介護予防訪問リハビリテーション</v>
      </c>
      <c r="B8346" s="489">
        <v>2312006279</v>
      </c>
      <c r="C8346" s="489" t="s">
        <v>2108</v>
      </c>
      <c r="D8346" s="489" t="s">
        <v>15784</v>
      </c>
    </row>
    <row r="8347" spans="1:4">
      <c r="A8347" s="489" t="str">
        <f t="shared" si="130"/>
        <v>2312006279介護予防訪問看護</v>
      </c>
      <c r="B8347" s="489">
        <v>2312006279</v>
      </c>
      <c r="C8347" s="489" t="s">
        <v>2103</v>
      </c>
      <c r="D8347" s="489" t="s">
        <v>15784</v>
      </c>
    </row>
    <row r="8348" spans="1:4">
      <c r="A8348" s="489" t="str">
        <f t="shared" si="130"/>
        <v>2312006279訪問リハビリテーション</v>
      </c>
      <c r="B8348" s="489">
        <v>2312006279</v>
      </c>
      <c r="C8348" s="489" t="s">
        <v>2104</v>
      </c>
      <c r="D8348" s="489" t="s">
        <v>15784</v>
      </c>
    </row>
    <row r="8349" spans="1:4">
      <c r="A8349" s="489" t="str">
        <f t="shared" si="130"/>
        <v>2312006279訪問看護</v>
      </c>
      <c r="B8349" s="489">
        <v>2312006279</v>
      </c>
      <c r="C8349" s="489" t="s">
        <v>2102</v>
      </c>
      <c r="D8349" s="489" t="s">
        <v>15784</v>
      </c>
    </row>
    <row r="8350" spans="1:4">
      <c r="A8350" s="489" t="str">
        <f t="shared" si="130"/>
        <v>2312006287介護予防訪問リハビリテーション</v>
      </c>
      <c r="B8350" s="489">
        <v>2312006287</v>
      </c>
      <c r="C8350" s="489" t="s">
        <v>2108</v>
      </c>
      <c r="D8350" s="489" t="s">
        <v>15785</v>
      </c>
    </row>
    <row r="8351" spans="1:4">
      <c r="A8351" s="489" t="str">
        <f t="shared" si="130"/>
        <v>2312006287介護予防訪問看護</v>
      </c>
      <c r="B8351" s="489">
        <v>2312006287</v>
      </c>
      <c r="C8351" s="489" t="s">
        <v>2103</v>
      </c>
      <c r="D8351" s="489" t="s">
        <v>15785</v>
      </c>
    </row>
    <row r="8352" spans="1:4">
      <c r="A8352" s="489" t="str">
        <f t="shared" si="130"/>
        <v>2312006287訪問リハビリテーション</v>
      </c>
      <c r="B8352" s="489">
        <v>2312006287</v>
      </c>
      <c r="C8352" s="489" t="s">
        <v>2104</v>
      </c>
      <c r="D8352" s="489" t="s">
        <v>15785</v>
      </c>
    </row>
    <row r="8353" spans="1:4">
      <c r="A8353" s="489" t="str">
        <f t="shared" si="130"/>
        <v>2312006287訪問看護</v>
      </c>
      <c r="B8353" s="489">
        <v>2312006287</v>
      </c>
      <c r="C8353" s="489" t="s">
        <v>2102</v>
      </c>
      <c r="D8353" s="489" t="s">
        <v>15785</v>
      </c>
    </row>
    <row r="8354" spans="1:4">
      <c r="A8354" s="489" t="str">
        <f t="shared" si="130"/>
        <v>2312006295介護予防訪問リハビリテーション</v>
      </c>
      <c r="B8354" s="489">
        <v>2312006295</v>
      </c>
      <c r="C8354" s="489" t="s">
        <v>2108</v>
      </c>
      <c r="D8354" s="489" t="s">
        <v>15786</v>
      </c>
    </row>
    <row r="8355" spans="1:4">
      <c r="A8355" s="489" t="str">
        <f t="shared" si="130"/>
        <v>2312006295介護予防訪問看護</v>
      </c>
      <c r="B8355" s="489">
        <v>2312006295</v>
      </c>
      <c r="C8355" s="489" t="s">
        <v>2103</v>
      </c>
      <c r="D8355" s="489" t="s">
        <v>15786</v>
      </c>
    </row>
    <row r="8356" spans="1:4">
      <c r="A8356" s="489" t="str">
        <f t="shared" si="130"/>
        <v>2312006295訪問リハビリテーション</v>
      </c>
      <c r="B8356" s="489">
        <v>2312006295</v>
      </c>
      <c r="C8356" s="489" t="s">
        <v>2104</v>
      </c>
      <c r="D8356" s="489" t="s">
        <v>15786</v>
      </c>
    </row>
    <row r="8357" spans="1:4">
      <c r="A8357" s="489" t="str">
        <f t="shared" si="130"/>
        <v>2312006295訪問看護</v>
      </c>
      <c r="B8357" s="489">
        <v>2312006295</v>
      </c>
      <c r="C8357" s="489" t="s">
        <v>2102</v>
      </c>
      <c r="D8357" s="489" t="s">
        <v>15786</v>
      </c>
    </row>
    <row r="8358" spans="1:4">
      <c r="A8358" s="489" t="str">
        <f t="shared" si="130"/>
        <v>2312006311介護予防訪問リハビリテーション</v>
      </c>
      <c r="B8358" s="489">
        <v>2312006311</v>
      </c>
      <c r="C8358" s="489" t="s">
        <v>2108</v>
      </c>
      <c r="D8358" s="489" t="s">
        <v>15787</v>
      </c>
    </row>
    <row r="8359" spans="1:4">
      <c r="A8359" s="489" t="str">
        <f t="shared" si="130"/>
        <v>2312006311介護予防訪問看護</v>
      </c>
      <c r="B8359" s="489">
        <v>2312006311</v>
      </c>
      <c r="C8359" s="489" t="s">
        <v>2103</v>
      </c>
      <c r="D8359" s="489" t="s">
        <v>15787</v>
      </c>
    </row>
    <row r="8360" spans="1:4">
      <c r="A8360" s="489" t="str">
        <f t="shared" si="130"/>
        <v>2312006311訪問リハビリテーション</v>
      </c>
      <c r="B8360" s="489">
        <v>2312006311</v>
      </c>
      <c r="C8360" s="489" t="s">
        <v>2104</v>
      </c>
      <c r="D8360" s="489" t="s">
        <v>15787</v>
      </c>
    </row>
    <row r="8361" spans="1:4">
      <c r="A8361" s="489" t="str">
        <f t="shared" si="130"/>
        <v>2312006311訪問看護</v>
      </c>
      <c r="B8361" s="489">
        <v>2312006311</v>
      </c>
      <c r="C8361" s="489" t="s">
        <v>2102</v>
      </c>
      <c r="D8361" s="489" t="s">
        <v>15787</v>
      </c>
    </row>
    <row r="8362" spans="1:4">
      <c r="A8362" s="489" t="str">
        <f t="shared" si="130"/>
        <v>2312006329介護予防訪問リハビリテーション</v>
      </c>
      <c r="B8362" s="489">
        <v>2312006329</v>
      </c>
      <c r="C8362" s="489" t="s">
        <v>2108</v>
      </c>
      <c r="D8362" s="489" t="s">
        <v>15788</v>
      </c>
    </row>
    <row r="8363" spans="1:4">
      <c r="A8363" s="489" t="str">
        <f t="shared" si="130"/>
        <v>2312006329介護予防訪問看護</v>
      </c>
      <c r="B8363" s="489">
        <v>2312006329</v>
      </c>
      <c r="C8363" s="489" t="s">
        <v>2103</v>
      </c>
      <c r="D8363" s="489" t="s">
        <v>15788</v>
      </c>
    </row>
    <row r="8364" spans="1:4">
      <c r="A8364" s="489" t="str">
        <f t="shared" si="130"/>
        <v>2312006329訪問リハビリテーション</v>
      </c>
      <c r="B8364" s="489">
        <v>2312006329</v>
      </c>
      <c r="C8364" s="489" t="s">
        <v>2104</v>
      </c>
      <c r="D8364" s="489" t="s">
        <v>15788</v>
      </c>
    </row>
    <row r="8365" spans="1:4">
      <c r="A8365" s="489" t="str">
        <f t="shared" si="130"/>
        <v>2312006329訪問看護</v>
      </c>
      <c r="B8365" s="489">
        <v>2312006329</v>
      </c>
      <c r="C8365" s="489" t="s">
        <v>2102</v>
      </c>
      <c r="D8365" s="489" t="s">
        <v>15788</v>
      </c>
    </row>
    <row r="8366" spans="1:4">
      <c r="A8366" s="489" t="str">
        <f t="shared" si="130"/>
        <v>2312006337介護予防訪問リハビリテーション</v>
      </c>
      <c r="B8366" s="489">
        <v>2312006337</v>
      </c>
      <c r="C8366" s="489" t="s">
        <v>2108</v>
      </c>
      <c r="D8366" s="489" t="s">
        <v>15789</v>
      </c>
    </row>
    <row r="8367" spans="1:4">
      <c r="A8367" s="489" t="str">
        <f t="shared" si="130"/>
        <v>2312006337介護予防訪問看護</v>
      </c>
      <c r="B8367" s="489">
        <v>2312006337</v>
      </c>
      <c r="C8367" s="489" t="s">
        <v>2103</v>
      </c>
      <c r="D8367" s="489" t="s">
        <v>15789</v>
      </c>
    </row>
    <row r="8368" spans="1:4">
      <c r="A8368" s="489" t="str">
        <f t="shared" si="130"/>
        <v>2312006337訪問リハビリテーション</v>
      </c>
      <c r="B8368" s="489">
        <v>2312006337</v>
      </c>
      <c r="C8368" s="489" t="s">
        <v>2104</v>
      </c>
      <c r="D8368" s="489" t="s">
        <v>15789</v>
      </c>
    </row>
    <row r="8369" spans="1:4">
      <c r="A8369" s="489" t="str">
        <f t="shared" si="130"/>
        <v>2312006337訪問看護</v>
      </c>
      <c r="B8369" s="489">
        <v>2312006337</v>
      </c>
      <c r="C8369" s="489" t="s">
        <v>2102</v>
      </c>
      <c r="D8369" s="489" t="s">
        <v>15789</v>
      </c>
    </row>
    <row r="8370" spans="1:4">
      <c r="A8370" s="489" t="str">
        <f t="shared" si="130"/>
        <v>2312006345介護予防訪問リハビリテーション</v>
      </c>
      <c r="B8370" s="489">
        <v>2312006345</v>
      </c>
      <c r="C8370" s="489" t="s">
        <v>2108</v>
      </c>
      <c r="D8370" s="489" t="s">
        <v>15790</v>
      </c>
    </row>
    <row r="8371" spans="1:4">
      <c r="A8371" s="489" t="str">
        <f t="shared" si="130"/>
        <v>2312006345介護予防訪問看護</v>
      </c>
      <c r="B8371" s="489">
        <v>2312006345</v>
      </c>
      <c r="C8371" s="489" t="s">
        <v>2103</v>
      </c>
      <c r="D8371" s="489" t="s">
        <v>15790</v>
      </c>
    </row>
    <row r="8372" spans="1:4">
      <c r="A8372" s="489" t="str">
        <f t="shared" si="130"/>
        <v>2312006345訪問リハビリテーション</v>
      </c>
      <c r="B8372" s="489">
        <v>2312006345</v>
      </c>
      <c r="C8372" s="489" t="s">
        <v>2104</v>
      </c>
      <c r="D8372" s="489" t="s">
        <v>15790</v>
      </c>
    </row>
    <row r="8373" spans="1:4">
      <c r="A8373" s="489" t="str">
        <f t="shared" si="130"/>
        <v>2312006345訪問看護</v>
      </c>
      <c r="B8373" s="489">
        <v>2312006345</v>
      </c>
      <c r="C8373" s="489" t="s">
        <v>2102</v>
      </c>
      <c r="D8373" s="489" t="s">
        <v>15790</v>
      </c>
    </row>
    <row r="8374" spans="1:4">
      <c r="A8374" s="489" t="str">
        <f t="shared" si="130"/>
        <v>2312006378介護予防訪問リハビリテーション</v>
      </c>
      <c r="B8374" s="489">
        <v>2312006378</v>
      </c>
      <c r="C8374" s="489" t="s">
        <v>2108</v>
      </c>
      <c r="D8374" s="489" t="s">
        <v>15791</v>
      </c>
    </row>
    <row r="8375" spans="1:4">
      <c r="A8375" s="489" t="str">
        <f t="shared" si="130"/>
        <v>2312006378介護予防訪問看護</v>
      </c>
      <c r="B8375" s="489">
        <v>2312006378</v>
      </c>
      <c r="C8375" s="489" t="s">
        <v>2103</v>
      </c>
      <c r="D8375" s="489" t="s">
        <v>15791</v>
      </c>
    </row>
    <row r="8376" spans="1:4">
      <c r="A8376" s="489" t="str">
        <f t="shared" si="130"/>
        <v>2312006378訪問リハビリテーション</v>
      </c>
      <c r="B8376" s="489">
        <v>2312006378</v>
      </c>
      <c r="C8376" s="489" t="s">
        <v>2104</v>
      </c>
      <c r="D8376" s="489" t="s">
        <v>15791</v>
      </c>
    </row>
    <row r="8377" spans="1:4">
      <c r="A8377" s="489" t="str">
        <f t="shared" si="130"/>
        <v>2312006378訪問看護</v>
      </c>
      <c r="B8377" s="489">
        <v>2312006378</v>
      </c>
      <c r="C8377" s="489" t="s">
        <v>2102</v>
      </c>
      <c r="D8377" s="489" t="s">
        <v>15791</v>
      </c>
    </row>
    <row r="8378" spans="1:4">
      <c r="A8378" s="489" t="str">
        <f t="shared" si="130"/>
        <v>2312006410介護予防訪問リハビリテーション</v>
      </c>
      <c r="B8378" s="489">
        <v>2312006410</v>
      </c>
      <c r="C8378" s="489" t="s">
        <v>2108</v>
      </c>
      <c r="D8378" s="489" t="s">
        <v>15792</v>
      </c>
    </row>
    <row r="8379" spans="1:4">
      <c r="A8379" s="489" t="str">
        <f t="shared" si="130"/>
        <v>2312006410介護予防訪問看護</v>
      </c>
      <c r="B8379" s="489">
        <v>2312006410</v>
      </c>
      <c r="C8379" s="489" t="s">
        <v>2103</v>
      </c>
      <c r="D8379" s="489" t="s">
        <v>15792</v>
      </c>
    </row>
    <row r="8380" spans="1:4">
      <c r="A8380" s="489" t="str">
        <f t="shared" si="130"/>
        <v>2312006410訪問リハビリテーション</v>
      </c>
      <c r="B8380" s="489">
        <v>2312006410</v>
      </c>
      <c r="C8380" s="489" t="s">
        <v>2104</v>
      </c>
      <c r="D8380" s="489" t="s">
        <v>15792</v>
      </c>
    </row>
    <row r="8381" spans="1:4">
      <c r="A8381" s="489" t="str">
        <f t="shared" si="130"/>
        <v>2312006410訪問看護</v>
      </c>
      <c r="B8381" s="489">
        <v>2312006410</v>
      </c>
      <c r="C8381" s="489" t="s">
        <v>2102</v>
      </c>
      <c r="D8381" s="489" t="s">
        <v>15792</v>
      </c>
    </row>
    <row r="8382" spans="1:4">
      <c r="A8382" s="489" t="str">
        <f t="shared" si="130"/>
        <v>2312006428介護予防訪問リハビリテーション</v>
      </c>
      <c r="B8382" s="489">
        <v>2312006428</v>
      </c>
      <c r="C8382" s="489" t="s">
        <v>2108</v>
      </c>
      <c r="D8382" s="489" t="s">
        <v>15793</v>
      </c>
    </row>
    <row r="8383" spans="1:4">
      <c r="A8383" s="489" t="str">
        <f t="shared" si="130"/>
        <v>2312006428介護予防訪問看護</v>
      </c>
      <c r="B8383" s="489">
        <v>2312006428</v>
      </c>
      <c r="C8383" s="489" t="s">
        <v>2103</v>
      </c>
      <c r="D8383" s="489" t="s">
        <v>15793</v>
      </c>
    </row>
    <row r="8384" spans="1:4">
      <c r="A8384" s="489" t="str">
        <f t="shared" si="130"/>
        <v>2312006428訪問リハビリテーション</v>
      </c>
      <c r="B8384" s="489">
        <v>2312006428</v>
      </c>
      <c r="C8384" s="489" t="s">
        <v>2104</v>
      </c>
      <c r="D8384" s="489" t="s">
        <v>15793</v>
      </c>
    </row>
    <row r="8385" spans="1:4">
      <c r="A8385" s="489" t="str">
        <f t="shared" si="130"/>
        <v>2312006428訪問看護</v>
      </c>
      <c r="B8385" s="489">
        <v>2312006428</v>
      </c>
      <c r="C8385" s="489" t="s">
        <v>2102</v>
      </c>
      <c r="D8385" s="489" t="s">
        <v>15793</v>
      </c>
    </row>
    <row r="8386" spans="1:4">
      <c r="A8386" s="489" t="str">
        <f t="shared" ref="A8386:A8449" si="131">B8386&amp;C8386</f>
        <v>2312006436介護予防訪問リハビリテーション</v>
      </c>
      <c r="B8386" s="489">
        <v>2312006436</v>
      </c>
      <c r="C8386" s="489" t="s">
        <v>2108</v>
      </c>
      <c r="D8386" s="489" t="s">
        <v>15794</v>
      </c>
    </row>
    <row r="8387" spans="1:4">
      <c r="A8387" s="489" t="str">
        <f t="shared" si="131"/>
        <v>2312006436介護予防訪問看護</v>
      </c>
      <c r="B8387" s="489">
        <v>2312006436</v>
      </c>
      <c r="C8387" s="489" t="s">
        <v>2103</v>
      </c>
      <c r="D8387" s="489" t="s">
        <v>15794</v>
      </c>
    </row>
    <row r="8388" spans="1:4">
      <c r="A8388" s="489" t="str">
        <f t="shared" si="131"/>
        <v>2312006436訪問リハビリテーション</v>
      </c>
      <c r="B8388" s="489">
        <v>2312006436</v>
      </c>
      <c r="C8388" s="489" t="s">
        <v>2104</v>
      </c>
      <c r="D8388" s="489" t="s">
        <v>15794</v>
      </c>
    </row>
    <row r="8389" spans="1:4">
      <c r="A8389" s="489" t="str">
        <f t="shared" si="131"/>
        <v>2312006436訪問看護</v>
      </c>
      <c r="B8389" s="489">
        <v>2312006436</v>
      </c>
      <c r="C8389" s="489" t="s">
        <v>2102</v>
      </c>
      <c r="D8389" s="489" t="s">
        <v>15794</v>
      </c>
    </row>
    <row r="8390" spans="1:4">
      <c r="A8390" s="489" t="str">
        <f t="shared" si="131"/>
        <v>2312006444介護予防訪問リハビリテーション</v>
      </c>
      <c r="B8390" s="489">
        <v>2312006444</v>
      </c>
      <c r="C8390" s="489" t="s">
        <v>2108</v>
      </c>
      <c r="D8390" s="489" t="s">
        <v>15795</v>
      </c>
    </row>
    <row r="8391" spans="1:4">
      <c r="A8391" s="489" t="str">
        <f t="shared" si="131"/>
        <v>2312006444介護予防訪問看護</v>
      </c>
      <c r="B8391" s="489">
        <v>2312006444</v>
      </c>
      <c r="C8391" s="489" t="s">
        <v>2103</v>
      </c>
      <c r="D8391" s="489" t="s">
        <v>15795</v>
      </c>
    </row>
    <row r="8392" spans="1:4">
      <c r="A8392" s="489" t="str">
        <f t="shared" si="131"/>
        <v>2312006444訪問リハビリテーション</v>
      </c>
      <c r="B8392" s="489">
        <v>2312006444</v>
      </c>
      <c r="C8392" s="489" t="s">
        <v>2104</v>
      </c>
      <c r="D8392" s="489" t="s">
        <v>15795</v>
      </c>
    </row>
    <row r="8393" spans="1:4">
      <c r="A8393" s="489" t="str">
        <f t="shared" si="131"/>
        <v>2312006444訪問看護</v>
      </c>
      <c r="B8393" s="489">
        <v>2312006444</v>
      </c>
      <c r="C8393" s="489" t="s">
        <v>2102</v>
      </c>
      <c r="D8393" s="489" t="s">
        <v>15795</v>
      </c>
    </row>
    <row r="8394" spans="1:4">
      <c r="A8394" s="489" t="str">
        <f t="shared" si="131"/>
        <v>2312006451介護予防通所リハビリテーション</v>
      </c>
      <c r="B8394" s="489">
        <v>2312006451</v>
      </c>
      <c r="C8394" s="489" t="s">
        <v>2512</v>
      </c>
      <c r="D8394" s="489" t="s">
        <v>15796</v>
      </c>
    </row>
    <row r="8395" spans="1:4">
      <c r="A8395" s="489" t="str">
        <f t="shared" si="131"/>
        <v>2312006451介護予防訪問リハビリテーション</v>
      </c>
      <c r="B8395" s="489">
        <v>2312006451</v>
      </c>
      <c r="C8395" s="489" t="s">
        <v>2108</v>
      </c>
      <c r="D8395" s="489" t="s">
        <v>15796</v>
      </c>
    </row>
    <row r="8396" spans="1:4">
      <c r="A8396" s="489" t="str">
        <f t="shared" si="131"/>
        <v>2312006451介護予防訪問看護</v>
      </c>
      <c r="B8396" s="489">
        <v>2312006451</v>
      </c>
      <c r="C8396" s="489" t="s">
        <v>2103</v>
      </c>
      <c r="D8396" s="489" t="s">
        <v>15796</v>
      </c>
    </row>
    <row r="8397" spans="1:4">
      <c r="A8397" s="489" t="str">
        <f t="shared" si="131"/>
        <v>2312006451通所リハビリテーション</v>
      </c>
      <c r="B8397" s="489">
        <v>2312006451</v>
      </c>
      <c r="C8397" s="489" t="s">
        <v>2511</v>
      </c>
      <c r="D8397" s="489" t="s">
        <v>15796</v>
      </c>
    </row>
    <row r="8398" spans="1:4">
      <c r="A8398" s="489" t="str">
        <f t="shared" si="131"/>
        <v>2312006451訪問リハビリテーション</v>
      </c>
      <c r="B8398" s="489">
        <v>2312006451</v>
      </c>
      <c r="C8398" s="489" t="s">
        <v>2104</v>
      </c>
      <c r="D8398" s="489" t="s">
        <v>15796</v>
      </c>
    </row>
    <row r="8399" spans="1:4">
      <c r="A8399" s="489" t="str">
        <f t="shared" si="131"/>
        <v>2312006451訪問看護</v>
      </c>
      <c r="B8399" s="489">
        <v>2312006451</v>
      </c>
      <c r="C8399" s="489" t="s">
        <v>2102</v>
      </c>
      <c r="D8399" s="489" t="s">
        <v>15796</v>
      </c>
    </row>
    <row r="8400" spans="1:4">
      <c r="A8400" s="489" t="str">
        <f t="shared" si="131"/>
        <v>2312006469介護予防訪問リハビリテーション</v>
      </c>
      <c r="B8400" s="489">
        <v>2312006469</v>
      </c>
      <c r="C8400" s="489" t="s">
        <v>2108</v>
      </c>
      <c r="D8400" s="489" t="s">
        <v>15797</v>
      </c>
    </row>
    <row r="8401" spans="1:4">
      <c r="A8401" s="489" t="str">
        <f t="shared" si="131"/>
        <v>2312006469介護予防訪問看護</v>
      </c>
      <c r="B8401" s="489">
        <v>2312006469</v>
      </c>
      <c r="C8401" s="489" t="s">
        <v>2103</v>
      </c>
      <c r="D8401" s="489" t="s">
        <v>15797</v>
      </c>
    </row>
    <row r="8402" spans="1:4">
      <c r="A8402" s="489" t="str">
        <f t="shared" si="131"/>
        <v>2312006469訪問リハビリテーション</v>
      </c>
      <c r="B8402" s="489">
        <v>2312006469</v>
      </c>
      <c r="C8402" s="489" t="s">
        <v>2104</v>
      </c>
      <c r="D8402" s="489" t="s">
        <v>15797</v>
      </c>
    </row>
    <row r="8403" spans="1:4">
      <c r="A8403" s="489" t="str">
        <f t="shared" si="131"/>
        <v>2312006469訪問看護</v>
      </c>
      <c r="B8403" s="489">
        <v>2312006469</v>
      </c>
      <c r="C8403" s="489" t="s">
        <v>2102</v>
      </c>
      <c r="D8403" s="489" t="s">
        <v>15797</v>
      </c>
    </row>
    <row r="8404" spans="1:4">
      <c r="A8404" s="489" t="str">
        <f t="shared" si="131"/>
        <v>2312006477介護予防訪問リハビリテーション</v>
      </c>
      <c r="B8404" s="489">
        <v>2312006477</v>
      </c>
      <c r="C8404" s="489" t="s">
        <v>2108</v>
      </c>
      <c r="D8404" s="489" t="s">
        <v>15798</v>
      </c>
    </row>
    <row r="8405" spans="1:4">
      <c r="A8405" s="489" t="str">
        <f t="shared" si="131"/>
        <v>2312006477介護予防訪問看護</v>
      </c>
      <c r="B8405" s="489">
        <v>2312006477</v>
      </c>
      <c r="C8405" s="489" t="s">
        <v>2103</v>
      </c>
      <c r="D8405" s="489" t="s">
        <v>15798</v>
      </c>
    </row>
    <row r="8406" spans="1:4">
      <c r="A8406" s="489" t="str">
        <f t="shared" si="131"/>
        <v>2312006477訪問リハビリテーション</v>
      </c>
      <c r="B8406" s="489">
        <v>2312006477</v>
      </c>
      <c r="C8406" s="489" t="s">
        <v>2104</v>
      </c>
      <c r="D8406" s="489" t="s">
        <v>15798</v>
      </c>
    </row>
    <row r="8407" spans="1:4">
      <c r="A8407" s="489" t="str">
        <f t="shared" si="131"/>
        <v>2312006477訪問看護</v>
      </c>
      <c r="B8407" s="489">
        <v>2312006477</v>
      </c>
      <c r="C8407" s="489" t="s">
        <v>2102</v>
      </c>
      <c r="D8407" s="489" t="s">
        <v>15798</v>
      </c>
    </row>
    <row r="8408" spans="1:4">
      <c r="A8408" s="489" t="str">
        <f t="shared" si="131"/>
        <v>2312006485介護予防訪問リハビリテーション</v>
      </c>
      <c r="B8408" s="489">
        <v>2312006485</v>
      </c>
      <c r="C8408" s="489" t="s">
        <v>2108</v>
      </c>
      <c r="D8408" s="489" t="s">
        <v>15799</v>
      </c>
    </row>
    <row r="8409" spans="1:4">
      <c r="A8409" s="489" t="str">
        <f t="shared" si="131"/>
        <v>2312006485介護予防訪問看護</v>
      </c>
      <c r="B8409" s="489">
        <v>2312006485</v>
      </c>
      <c r="C8409" s="489" t="s">
        <v>2103</v>
      </c>
      <c r="D8409" s="489" t="s">
        <v>15799</v>
      </c>
    </row>
    <row r="8410" spans="1:4">
      <c r="A8410" s="489" t="str">
        <f t="shared" si="131"/>
        <v>2312006485訪問リハビリテーション</v>
      </c>
      <c r="B8410" s="489">
        <v>2312006485</v>
      </c>
      <c r="C8410" s="489" t="s">
        <v>2104</v>
      </c>
      <c r="D8410" s="489" t="s">
        <v>15799</v>
      </c>
    </row>
    <row r="8411" spans="1:4">
      <c r="A8411" s="489" t="str">
        <f t="shared" si="131"/>
        <v>2312006485訪問看護</v>
      </c>
      <c r="B8411" s="489">
        <v>2312006485</v>
      </c>
      <c r="C8411" s="489" t="s">
        <v>2102</v>
      </c>
      <c r="D8411" s="489" t="s">
        <v>15799</v>
      </c>
    </row>
    <row r="8412" spans="1:4">
      <c r="A8412" s="489" t="str">
        <f t="shared" si="131"/>
        <v>2312006519介護予防訪問リハビリテーション</v>
      </c>
      <c r="B8412" s="489">
        <v>2312006519</v>
      </c>
      <c r="C8412" s="489" t="s">
        <v>2108</v>
      </c>
      <c r="D8412" s="489" t="s">
        <v>15800</v>
      </c>
    </row>
    <row r="8413" spans="1:4">
      <c r="A8413" s="489" t="str">
        <f t="shared" si="131"/>
        <v>2312006519介護予防訪問看護</v>
      </c>
      <c r="B8413" s="489">
        <v>2312006519</v>
      </c>
      <c r="C8413" s="489" t="s">
        <v>2103</v>
      </c>
      <c r="D8413" s="489" t="s">
        <v>15800</v>
      </c>
    </row>
    <row r="8414" spans="1:4">
      <c r="A8414" s="489" t="str">
        <f t="shared" si="131"/>
        <v>2312006519訪問リハビリテーション</v>
      </c>
      <c r="B8414" s="489">
        <v>2312006519</v>
      </c>
      <c r="C8414" s="489" t="s">
        <v>2104</v>
      </c>
      <c r="D8414" s="489" t="s">
        <v>15800</v>
      </c>
    </row>
    <row r="8415" spans="1:4">
      <c r="A8415" s="489" t="str">
        <f t="shared" si="131"/>
        <v>2312006519訪問看護</v>
      </c>
      <c r="B8415" s="489">
        <v>2312006519</v>
      </c>
      <c r="C8415" s="489" t="s">
        <v>2102</v>
      </c>
      <c r="D8415" s="489" t="s">
        <v>15800</v>
      </c>
    </row>
    <row r="8416" spans="1:4">
      <c r="A8416" s="489" t="str">
        <f t="shared" si="131"/>
        <v>2312006535介護予防訪問リハビリテーション</v>
      </c>
      <c r="B8416" s="489">
        <v>2312006535</v>
      </c>
      <c r="C8416" s="489" t="s">
        <v>2108</v>
      </c>
      <c r="D8416" s="489" t="s">
        <v>15801</v>
      </c>
    </row>
    <row r="8417" spans="1:4">
      <c r="A8417" s="489" t="str">
        <f t="shared" si="131"/>
        <v>2312006535介護予防訪問看護</v>
      </c>
      <c r="B8417" s="489">
        <v>2312006535</v>
      </c>
      <c r="C8417" s="489" t="s">
        <v>2103</v>
      </c>
      <c r="D8417" s="489" t="s">
        <v>15801</v>
      </c>
    </row>
    <row r="8418" spans="1:4">
      <c r="A8418" s="489" t="str">
        <f t="shared" si="131"/>
        <v>2312006535訪問リハビリテーション</v>
      </c>
      <c r="B8418" s="489">
        <v>2312006535</v>
      </c>
      <c r="C8418" s="489" t="s">
        <v>2104</v>
      </c>
      <c r="D8418" s="489" t="s">
        <v>15801</v>
      </c>
    </row>
    <row r="8419" spans="1:4">
      <c r="A8419" s="489" t="str">
        <f t="shared" si="131"/>
        <v>2312006535訪問看護</v>
      </c>
      <c r="B8419" s="489">
        <v>2312006535</v>
      </c>
      <c r="C8419" s="489" t="s">
        <v>2102</v>
      </c>
      <c r="D8419" s="489" t="s">
        <v>15801</v>
      </c>
    </row>
    <row r="8420" spans="1:4">
      <c r="A8420" s="489" t="str">
        <f t="shared" si="131"/>
        <v>2312006543介護予防通所リハビリテーション</v>
      </c>
      <c r="B8420" s="489">
        <v>2312006543</v>
      </c>
      <c r="C8420" s="489" t="s">
        <v>2512</v>
      </c>
      <c r="D8420" s="489" t="s">
        <v>15802</v>
      </c>
    </row>
    <row r="8421" spans="1:4">
      <c r="A8421" s="489" t="str">
        <f t="shared" si="131"/>
        <v>2312006543介護予防通所リハビリテーション</v>
      </c>
      <c r="B8421" s="489">
        <v>2312006543</v>
      </c>
      <c r="C8421" s="489" t="s">
        <v>2512</v>
      </c>
      <c r="D8421" s="489" t="s">
        <v>15802</v>
      </c>
    </row>
    <row r="8422" spans="1:4">
      <c r="A8422" s="489" t="str">
        <f t="shared" si="131"/>
        <v>2312006543介護予防通所リハビリテーション</v>
      </c>
      <c r="B8422" s="489">
        <v>2312006543</v>
      </c>
      <c r="C8422" s="489" t="s">
        <v>2512</v>
      </c>
      <c r="D8422" s="489" t="s">
        <v>15802</v>
      </c>
    </row>
    <row r="8423" spans="1:4">
      <c r="A8423" s="489" t="str">
        <f t="shared" si="131"/>
        <v>2312006543介護予防訪問リハビリテーション</v>
      </c>
      <c r="B8423" s="489">
        <v>2312006543</v>
      </c>
      <c r="C8423" s="489" t="s">
        <v>2108</v>
      </c>
      <c r="D8423" s="489" t="s">
        <v>15802</v>
      </c>
    </row>
    <row r="8424" spans="1:4">
      <c r="A8424" s="489" t="str">
        <f t="shared" si="131"/>
        <v>2312006543介護予防訪問看護</v>
      </c>
      <c r="B8424" s="489">
        <v>2312006543</v>
      </c>
      <c r="C8424" s="489" t="s">
        <v>2103</v>
      </c>
      <c r="D8424" s="489" t="s">
        <v>15802</v>
      </c>
    </row>
    <row r="8425" spans="1:4">
      <c r="A8425" s="489" t="str">
        <f t="shared" si="131"/>
        <v>2312006543通所リハビリテーション</v>
      </c>
      <c r="B8425" s="489">
        <v>2312006543</v>
      </c>
      <c r="C8425" s="489" t="s">
        <v>2511</v>
      </c>
      <c r="D8425" s="489" t="s">
        <v>15802</v>
      </c>
    </row>
    <row r="8426" spans="1:4">
      <c r="A8426" s="489" t="str">
        <f t="shared" si="131"/>
        <v>2312006543通所リハビリテーション</v>
      </c>
      <c r="B8426" s="489">
        <v>2312006543</v>
      </c>
      <c r="C8426" s="489" t="s">
        <v>2511</v>
      </c>
      <c r="D8426" s="489" t="s">
        <v>15802</v>
      </c>
    </row>
    <row r="8427" spans="1:4">
      <c r="A8427" s="489" t="str">
        <f t="shared" si="131"/>
        <v>2312006543通所リハビリテーション</v>
      </c>
      <c r="B8427" s="489">
        <v>2312006543</v>
      </c>
      <c r="C8427" s="489" t="s">
        <v>2511</v>
      </c>
      <c r="D8427" s="489" t="s">
        <v>15802</v>
      </c>
    </row>
    <row r="8428" spans="1:4">
      <c r="A8428" s="489" t="str">
        <f t="shared" si="131"/>
        <v>2312006543訪問リハビリテーション</v>
      </c>
      <c r="B8428" s="489">
        <v>2312006543</v>
      </c>
      <c r="C8428" s="489" t="s">
        <v>2104</v>
      </c>
      <c r="D8428" s="489" t="s">
        <v>15802</v>
      </c>
    </row>
    <row r="8429" spans="1:4">
      <c r="A8429" s="489" t="str">
        <f t="shared" si="131"/>
        <v>2312006543訪問看護</v>
      </c>
      <c r="B8429" s="489">
        <v>2312006543</v>
      </c>
      <c r="C8429" s="489" t="s">
        <v>2102</v>
      </c>
      <c r="D8429" s="489" t="s">
        <v>15802</v>
      </c>
    </row>
    <row r="8430" spans="1:4">
      <c r="A8430" s="489" t="str">
        <f t="shared" si="131"/>
        <v>2312006568介護予防通所リハビリテーション</v>
      </c>
      <c r="B8430" s="489">
        <v>2312006568</v>
      </c>
      <c r="C8430" s="489" t="s">
        <v>2512</v>
      </c>
      <c r="D8430" s="489" t="s">
        <v>15803</v>
      </c>
    </row>
    <row r="8431" spans="1:4">
      <c r="A8431" s="489" t="str">
        <f t="shared" si="131"/>
        <v>2312006568介護予防訪問リハビリテーション</v>
      </c>
      <c r="B8431" s="489">
        <v>2312006568</v>
      </c>
      <c r="C8431" s="489" t="s">
        <v>2108</v>
      </c>
      <c r="D8431" s="489" t="s">
        <v>15803</v>
      </c>
    </row>
    <row r="8432" spans="1:4">
      <c r="A8432" s="489" t="str">
        <f t="shared" si="131"/>
        <v>2312006568介護予防訪問看護</v>
      </c>
      <c r="B8432" s="489">
        <v>2312006568</v>
      </c>
      <c r="C8432" s="489" t="s">
        <v>2103</v>
      </c>
      <c r="D8432" s="489" t="s">
        <v>15803</v>
      </c>
    </row>
    <row r="8433" spans="1:4">
      <c r="A8433" s="489" t="str">
        <f t="shared" si="131"/>
        <v>2312006568通所リハビリテーション</v>
      </c>
      <c r="B8433" s="489">
        <v>2312006568</v>
      </c>
      <c r="C8433" s="489" t="s">
        <v>2511</v>
      </c>
      <c r="D8433" s="489" t="s">
        <v>15803</v>
      </c>
    </row>
    <row r="8434" spans="1:4">
      <c r="A8434" s="489" t="str">
        <f t="shared" si="131"/>
        <v>2312006568訪問リハビリテーション</v>
      </c>
      <c r="B8434" s="489">
        <v>2312006568</v>
      </c>
      <c r="C8434" s="489" t="s">
        <v>2104</v>
      </c>
      <c r="D8434" s="489" t="s">
        <v>15803</v>
      </c>
    </row>
    <row r="8435" spans="1:4">
      <c r="A8435" s="489" t="str">
        <f t="shared" si="131"/>
        <v>2312006568訪問看護</v>
      </c>
      <c r="B8435" s="489">
        <v>2312006568</v>
      </c>
      <c r="C8435" s="489" t="s">
        <v>2102</v>
      </c>
      <c r="D8435" s="489" t="s">
        <v>15803</v>
      </c>
    </row>
    <row r="8436" spans="1:4">
      <c r="A8436" s="489" t="str">
        <f t="shared" si="131"/>
        <v>2312006576介護予防訪問リハビリテーション</v>
      </c>
      <c r="B8436" s="489">
        <v>2312006576</v>
      </c>
      <c r="C8436" s="489" t="s">
        <v>2108</v>
      </c>
      <c r="D8436" s="489" t="s">
        <v>15804</v>
      </c>
    </row>
    <row r="8437" spans="1:4">
      <c r="A8437" s="489" t="str">
        <f t="shared" si="131"/>
        <v>2312006576介護予防訪問看護</v>
      </c>
      <c r="B8437" s="489">
        <v>2312006576</v>
      </c>
      <c r="C8437" s="489" t="s">
        <v>2103</v>
      </c>
      <c r="D8437" s="489" t="s">
        <v>15804</v>
      </c>
    </row>
    <row r="8438" spans="1:4">
      <c r="A8438" s="489" t="str">
        <f t="shared" si="131"/>
        <v>2312006576訪問リハビリテーション</v>
      </c>
      <c r="B8438" s="489">
        <v>2312006576</v>
      </c>
      <c r="C8438" s="489" t="s">
        <v>2104</v>
      </c>
      <c r="D8438" s="489" t="s">
        <v>15804</v>
      </c>
    </row>
    <row r="8439" spans="1:4">
      <c r="A8439" s="489" t="str">
        <f t="shared" si="131"/>
        <v>2312006576訪問看護</v>
      </c>
      <c r="B8439" s="489">
        <v>2312006576</v>
      </c>
      <c r="C8439" s="489" t="s">
        <v>2102</v>
      </c>
      <c r="D8439" s="489" t="s">
        <v>15804</v>
      </c>
    </row>
    <row r="8440" spans="1:4">
      <c r="A8440" s="489" t="str">
        <f t="shared" si="131"/>
        <v>2312006618介護予防訪問リハビリテーション</v>
      </c>
      <c r="B8440" s="489">
        <v>2312006618</v>
      </c>
      <c r="C8440" s="489" t="s">
        <v>2108</v>
      </c>
      <c r="D8440" s="489" t="s">
        <v>15805</v>
      </c>
    </row>
    <row r="8441" spans="1:4">
      <c r="A8441" s="489" t="str">
        <f t="shared" si="131"/>
        <v>2312006618介護予防訪問看護</v>
      </c>
      <c r="B8441" s="489">
        <v>2312006618</v>
      </c>
      <c r="C8441" s="489" t="s">
        <v>2103</v>
      </c>
      <c r="D8441" s="489" t="s">
        <v>15805</v>
      </c>
    </row>
    <row r="8442" spans="1:4">
      <c r="A8442" s="489" t="str">
        <f t="shared" si="131"/>
        <v>2312006618訪問リハビリテーション</v>
      </c>
      <c r="B8442" s="489">
        <v>2312006618</v>
      </c>
      <c r="C8442" s="489" t="s">
        <v>2104</v>
      </c>
      <c r="D8442" s="489" t="s">
        <v>15805</v>
      </c>
    </row>
    <row r="8443" spans="1:4">
      <c r="A8443" s="489" t="str">
        <f t="shared" si="131"/>
        <v>2312006618訪問看護</v>
      </c>
      <c r="B8443" s="489">
        <v>2312006618</v>
      </c>
      <c r="C8443" s="489" t="s">
        <v>2102</v>
      </c>
      <c r="D8443" s="489" t="s">
        <v>15805</v>
      </c>
    </row>
    <row r="8444" spans="1:4">
      <c r="A8444" s="489" t="str">
        <f t="shared" si="131"/>
        <v>2312006626介護予防通所リハビリテーション</v>
      </c>
      <c r="B8444" s="489">
        <v>2312006626</v>
      </c>
      <c r="C8444" s="489" t="s">
        <v>2512</v>
      </c>
      <c r="D8444" s="489" t="s">
        <v>15806</v>
      </c>
    </row>
    <row r="8445" spans="1:4">
      <c r="A8445" s="489" t="str">
        <f t="shared" si="131"/>
        <v>2312006626介護予防訪問リハビリテーション</v>
      </c>
      <c r="B8445" s="489">
        <v>2312006626</v>
      </c>
      <c r="C8445" s="489" t="s">
        <v>2108</v>
      </c>
      <c r="D8445" s="489" t="s">
        <v>15806</v>
      </c>
    </row>
    <row r="8446" spans="1:4">
      <c r="A8446" s="489" t="str">
        <f t="shared" si="131"/>
        <v>2312006626介護予防訪問看護</v>
      </c>
      <c r="B8446" s="489">
        <v>2312006626</v>
      </c>
      <c r="C8446" s="489" t="s">
        <v>2103</v>
      </c>
      <c r="D8446" s="489" t="s">
        <v>15806</v>
      </c>
    </row>
    <row r="8447" spans="1:4">
      <c r="A8447" s="489" t="str">
        <f t="shared" si="131"/>
        <v>2312006626通所リハビリテーション</v>
      </c>
      <c r="B8447" s="489">
        <v>2312006626</v>
      </c>
      <c r="C8447" s="489" t="s">
        <v>2511</v>
      </c>
      <c r="D8447" s="489" t="s">
        <v>15806</v>
      </c>
    </row>
    <row r="8448" spans="1:4">
      <c r="A8448" s="489" t="str">
        <f t="shared" si="131"/>
        <v>2312006626訪問リハビリテーション</v>
      </c>
      <c r="B8448" s="489">
        <v>2312006626</v>
      </c>
      <c r="C8448" s="489" t="s">
        <v>2104</v>
      </c>
      <c r="D8448" s="489" t="s">
        <v>15806</v>
      </c>
    </row>
    <row r="8449" spans="1:4">
      <c r="A8449" s="489" t="str">
        <f t="shared" si="131"/>
        <v>2312006626訪問看護</v>
      </c>
      <c r="B8449" s="489">
        <v>2312006626</v>
      </c>
      <c r="C8449" s="489" t="s">
        <v>2102</v>
      </c>
      <c r="D8449" s="489" t="s">
        <v>15806</v>
      </c>
    </row>
    <row r="8450" spans="1:4">
      <c r="A8450" s="489" t="str">
        <f t="shared" ref="A8450:A8513" si="132">B8450&amp;C8450</f>
        <v>2312006634介護予防訪問リハビリテーション</v>
      </c>
      <c r="B8450" s="489">
        <v>2312006634</v>
      </c>
      <c r="C8450" s="489" t="s">
        <v>2108</v>
      </c>
      <c r="D8450" s="489" t="s">
        <v>15807</v>
      </c>
    </row>
    <row r="8451" spans="1:4">
      <c r="A8451" s="489" t="str">
        <f t="shared" si="132"/>
        <v>2312006634介護予防訪問看護</v>
      </c>
      <c r="B8451" s="489">
        <v>2312006634</v>
      </c>
      <c r="C8451" s="489" t="s">
        <v>2103</v>
      </c>
      <c r="D8451" s="489" t="s">
        <v>15807</v>
      </c>
    </row>
    <row r="8452" spans="1:4">
      <c r="A8452" s="489" t="str">
        <f t="shared" si="132"/>
        <v>2312006634訪問リハビリテーション</v>
      </c>
      <c r="B8452" s="489">
        <v>2312006634</v>
      </c>
      <c r="C8452" s="489" t="s">
        <v>2104</v>
      </c>
      <c r="D8452" s="489" t="s">
        <v>15807</v>
      </c>
    </row>
    <row r="8453" spans="1:4">
      <c r="A8453" s="489" t="str">
        <f t="shared" si="132"/>
        <v>2312006634訪問看護</v>
      </c>
      <c r="B8453" s="489">
        <v>2312006634</v>
      </c>
      <c r="C8453" s="489" t="s">
        <v>2102</v>
      </c>
      <c r="D8453" s="489" t="s">
        <v>15807</v>
      </c>
    </row>
    <row r="8454" spans="1:4">
      <c r="A8454" s="489" t="str">
        <f t="shared" si="132"/>
        <v>2312006659介護予防訪問リハビリテーション</v>
      </c>
      <c r="B8454" s="489">
        <v>2312006659</v>
      </c>
      <c r="C8454" s="489" t="s">
        <v>2108</v>
      </c>
      <c r="D8454" s="489" t="s">
        <v>15808</v>
      </c>
    </row>
    <row r="8455" spans="1:4">
      <c r="A8455" s="489" t="str">
        <f t="shared" si="132"/>
        <v>2312006659介護予防訪問看護</v>
      </c>
      <c r="B8455" s="489">
        <v>2312006659</v>
      </c>
      <c r="C8455" s="489" t="s">
        <v>2103</v>
      </c>
      <c r="D8455" s="489" t="s">
        <v>15808</v>
      </c>
    </row>
    <row r="8456" spans="1:4">
      <c r="A8456" s="489" t="str">
        <f t="shared" si="132"/>
        <v>2312006659訪問リハビリテーション</v>
      </c>
      <c r="B8456" s="489">
        <v>2312006659</v>
      </c>
      <c r="C8456" s="489" t="s">
        <v>2104</v>
      </c>
      <c r="D8456" s="489" t="s">
        <v>15808</v>
      </c>
    </row>
    <row r="8457" spans="1:4">
      <c r="A8457" s="489" t="str">
        <f t="shared" si="132"/>
        <v>2312006659訪問看護</v>
      </c>
      <c r="B8457" s="489">
        <v>2312006659</v>
      </c>
      <c r="C8457" s="489" t="s">
        <v>2102</v>
      </c>
      <c r="D8457" s="489" t="s">
        <v>15808</v>
      </c>
    </row>
    <row r="8458" spans="1:4">
      <c r="A8458" s="489" t="str">
        <f t="shared" si="132"/>
        <v>2312006675介護予防訪問リハビリテーション</v>
      </c>
      <c r="B8458" s="489">
        <v>2312006675</v>
      </c>
      <c r="C8458" s="489" t="s">
        <v>2108</v>
      </c>
      <c r="D8458" s="489" t="s">
        <v>15809</v>
      </c>
    </row>
    <row r="8459" spans="1:4">
      <c r="A8459" s="489" t="str">
        <f t="shared" si="132"/>
        <v>2312006675介護予防訪問看護</v>
      </c>
      <c r="B8459" s="489">
        <v>2312006675</v>
      </c>
      <c r="C8459" s="489" t="s">
        <v>2103</v>
      </c>
      <c r="D8459" s="489" t="s">
        <v>15809</v>
      </c>
    </row>
    <row r="8460" spans="1:4">
      <c r="A8460" s="489" t="str">
        <f t="shared" si="132"/>
        <v>2312006675訪問リハビリテーション</v>
      </c>
      <c r="B8460" s="489">
        <v>2312006675</v>
      </c>
      <c r="C8460" s="489" t="s">
        <v>2104</v>
      </c>
      <c r="D8460" s="489" t="s">
        <v>15809</v>
      </c>
    </row>
    <row r="8461" spans="1:4">
      <c r="A8461" s="489" t="str">
        <f t="shared" si="132"/>
        <v>2312006675訪問看護</v>
      </c>
      <c r="B8461" s="489">
        <v>2312006675</v>
      </c>
      <c r="C8461" s="489" t="s">
        <v>2102</v>
      </c>
      <c r="D8461" s="489" t="s">
        <v>15809</v>
      </c>
    </row>
    <row r="8462" spans="1:4">
      <c r="A8462" s="489" t="str">
        <f t="shared" si="132"/>
        <v>2312006683介護予防訪問リハビリテーション</v>
      </c>
      <c r="B8462" s="489">
        <v>2312006683</v>
      </c>
      <c r="C8462" s="489" t="s">
        <v>2108</v>
      </c>
      <c r="D8462" s="489" t="s">
        <v>15810</v>
      </c>
    </row>
    <row r="8463" spans="1:4">
      <c r="A8463" s="489" t="str">
        <f t="shared" si="132"/>
        <v>2312006683介護予防訪問看護</v>
      </c>
      <c r="B8463" s="489">
        <v>2312006683</v>
      </c>
      <c r="C8463" s="489" t="s">
        <v>2103</v>
      </c>
      <c r="D8463" s="489" t="s">
        <v>15810</v>
      </c>
    </row>
    <row r="8464" spans="1:4">
      <c r="A8464" s="489" t="str">
        <f t="shared" si="132"/>
        <v>2312006683訪問リハビリテーション</v>
      </c>
      <c r="B8464" s="489">
        <v>2312006683</v>
      </c>
      <c r="C8464" s="489" t="s">
        <v>2104</v>
      </c>
      <c r="D8464" s="489" t="s">
        <v>15810</v>
      </c>
    </row>
    <row r="8465" spans="1:4">
      <c r="A8465" s="489" t="str">
        <f t="shared" si="132"/>
        <v>2312006683訪問看護</v>
      </c>
      <c r="B8465" s="489">
        <v>2312006683</v>
      </c>
      <c r="C8465" s="489" t="s">
        <v>2102</v>
      </c>
      <c r="D8465" s="489" t="s">
        <v>15810</v>
      </c>
    </row>
    <row r="8466" spans="1:4">
      <c r="A8466" s="489" t="str">
        <f t="shared" si="132"/>
        <v>2312006709介護予防訪問リハビリテーション</v>
      </c>
      <c r="B8466" s="489">
        <v>2312006709</v>
      </c>
      <c r="C8466" s="489" t="s">
        <v>2108</v>
      </c>
      <c r="D8466" s="489" t="s">
        <v>15811</v>
      </c>
    </row>
    <row r="8467" spans="1:4">
      <c r="A8467" s="489" t="str">
        <f t="shared" si="132"/>
        <v>2312006709介護予防訪問看護</v>
      </c>
      <c r="B8467" s="489">
        <v>2312006709</v>
      </c>
      <c r="C8467" s="489" t="s">
        <v>2103</v>
      </c>
      <c r="D8467" s="489" t="s">
        <v>15811</v>
      </c>
    </row>
    <row r="8468" spans="1:4">
      <c r="A8468" s="489" t="str">
        <f t="shared" si="132"/>
        <v>2312006709訪問リハビリテーション</v>
      </c>
      <c r="B8468" s="489">
        <v>2312006709</v>
      </c>
      <c r="C8468" s="489" t="s">
        <v>2104</v>
      </c>
      <c r="D8468" s="489" t="s">
        <v>15811</v>
      </c>
    </row>
    <row r="8469" spans="1:4">
      <c r="A8469" s="489" t="str">
        <f t="shared" si="132"/>
        <v>2312006709訪問看護</v>
      </c>
      <c r="B8469" s="489">
        <v>2312006709</v>
      </c>
      <c r="C8469" s="489" t="s">
        <v>2102</v>
      </c>
      <c r="D8469" s="489" t="s">
        <v>15811</v>
      </c>
    </row>
    <row r="8470" spans="1:4">
      <c r="A8470" s="489" t="str">
        <f t="shared" si="132"/>
        <v>2312006717介護予防訪問リハビリテーション</v>
      </c>
      <c r="B8470" s="489">
        <v>2312006717</v>
      </c>
      <c r="C8470" s="489" t="s">
        <v>2108</v>
      </c>
      <c r="D8470" s="489" t="s">
        <v>15812</v>
      </c>
    </row>
    <row r="8471" spans="1:4">
      <c r="A8471" s="489" t="str">
        <f t="shared" si="132"/>
        <v>2312006717介護予防訪問看護</v>
      </c>
      <c r="B8471" s="489">
        <v>2312006717</v>
      </c>
      <c r="C8471" s="489" t="s">
        <v>2103</v>
      </c>
      <c r="D8471" s="489" t="s">
        <v>15812</v>
      </c>
    </row>
    <row r="8472" spans="1:4">
      <c r="A8472" s="489" t="str">
        <f t="shared" si="132"/>
        <v>2312006717訪問リハビリテーション</v>
      </c>
      <c r="B8472" s="489">
        <v>2312006717</v>
      </c>
      <c r="C8472" s="489" t="s">
        <v>2104</v>
      </c>
      <c r="D8472" s="489" t="s">
        <v>15812</v>
      </c>
    </row>
    <row r="8473" spans="1:4">
      <c r="A8473" s="489" t="str">
        <f t="shared" si="132"/>
        <v>2312006717訪問看護</v>
      </c>
      <c r="B8473" s="489">
        <v>2312006717</v>
      </c>
      <c r="C8473" s="489" t="s">
        <v>2102</v>
      </c>
      <c r="D8473" s="489" t="s">
        <v>15812</v>
      </c>
    </row>
    <row r="8474" spans="1:4">
      <c r="A8474" s="489" t="str">
        <f t="shared" si="132"/>
        <v>2312006725介護予防訪問リハビリテーション</v>
      </c>
      <c r="B8474" s="489">
        <v>2312006725</v>
      </c>
      <c r="C8474" s="489" t="s">
        <v>2108</v>
      </c>
      <c r="D8474" s="489" t="s">
        <v>15813</v>
      </c>
    </row>
    <row r="8475" spans="1:4">
      <c r="A8475" s="489" t="str">
        <f t="shared" si="132"/>
        <v>2312006725介護予防訪問看護</v>
      </c>
      <c r="B8475" s="489">
        <v>2312006725</v>
      </c>
      <c r="C8475" s="489" t="s">
        <v>2103</v>
      </c>
      <c r="D8475" s="489" t="s">
        <v>15813</v>
      </c>
    </row>
    <row r="8476" spans="1:4">
      <c r="A8476" s="489" t="str">
        <f t="shared" si="132"/>
        <v>2312006725訪問リハビリテーション</v>
      </c>
      <c r="B8476" s="489">
        <v>2312006725</v>
      </c>
      <c r="C8476" s="489" t="s">
        <v>2104</v>
      </c>
      <c r="D8476" s="489" t="s">
        <v>15813</v>
      </c>
    </row>
    <row r="8477" spans="1:4">
      <c r="A8477" s="489" t="str">
        <f t="shared" si="132"/>
        <v>2312006725訪問看護</v>
      </c>
      <c r="B8477" s="489">
        <v>2312006725</v>
      </c>
      <c r="C8477" s="489" t="s">
        <v>2102</v>
      </c>
      <c r="D8477" s="489" t="s">
        <v>15813</v>
      </c>
    </row>
    <row r="8478" spans="1:4">
      <c r="A8478" s="489" t="str">
        <f t="shared" si="132"/>
        <v>2312006733介護予防訪問リハビリテーション</v>
      </c>
      <c r="B8478" s="489">
        <v>2312006733</v>
      </c>
      <c r="C8478" s="489" t="s">
        <v>2108</v>
      </c>
      <c r="D8478" s="489" t="s">
        <v>15814</v>
      </c>
    </row>
    <row r="8479" spans="1:4">
      <c r="A8479" s="489" t="str">
        <f t="shared" si="132"/>
        <v>2312006733介護予防訪問看護</v>
      </c>
      <c r="B8479" s="489">
        <v>2312006733</v>
      </c>
      <c r="C8479" s="489" t="s">
        <v>2103</v>
      </c>
      <c r="D8479" s="489" t="s">
        <v>15814</v>
      </c>
    </row>
    <row r="8480" spans="1:4">
      <c r="A8480" s="489" t="str">
        <f t="shared" si="132"/>
        <v>2312006733訪問リハビリテーション</v>
      </c>
      <c r="B8480" s="489">
        <v>2312006733</v>
      </c>
      <c r="C8480" s="489" t="s">
        <v>2104</v>
      </c>
      <c r="D8480" s="489" t="s">
        <v>15814</v>
      </c>
    </row>
    <row r="8481" spans="1:4">
      <c r="A8481" s="489" t="str">
        <f t="shared" si="132"/>
        <v>2312006733訪問看護</v>
      </c>
      <c r="B8481" s="489">
        <v>2312006733</v>
      </c>
      <c r="C8481" s="489" t="s">
        <v>2102</v>
      </c>
      <c r="D8481" s="489" t="s">
        <v>15814</v>
      </c>
    </row>
    <row r="8482" spans="1:4">
      <c r="A8482" s="489" t="str">
        <f t="shared" si="132"/>
        <v>2312006741介護予防訪問リハビリテーション</v>
      </c>
      <c r="B8482" s="489">
        <v>2312006741</v>
      </c>
      <c r="C8482" s="489" t="s">
        <v>2108</v>
      </c>
      <c r="D8482" s="489" t="s">
        <v>15815</v>
      </c>
    </row>
    <row r="8483" spans="1:4">
      <c r="A8483" s="489" t="str">
        <f t="shared" si="132"/>
        <v>2312006741介護予防訪問看護</v>
      </c>
      <c r="B8483" s="489">
        <v>2312006741</v>
      </c>
      <c r="C8483" s="489" t="s">
        <v>2103</v>
      </c>
      <c r="D8483" s="489" t="s">
        <v>15815</v>
      </c>
    </row>
    <row r="8484" spans="1:4">
      <c r="A8484" s="489" t="str">
        <f t="shared" si="132"/>
        <v>2312006741訪問リハビリテーション</v>
      </c>
      <c r="B8484" s="489">
        <v>2312006741</v>
      </c>
      <c r="C8484" s="489" t="s">
        <v>2104</v>
      </c>
      <c r="D8484" s="489" t="s">
        <v>15815</v>
      </c>
    </row>
    <row r="8485" spans="1:4">
      <c r="A8485" s="489" t="str">
        <f t="shared" si="132"/>
        <v>2312006741訪問看護</v>
      </c>
      <c r="B8485" s="489">
        <v>2312006741</v>
      </c>
      <c r="C8485" s="489" t="s">
        <v>2102</v>
      </c>
      <c r="D8485" s="489" t="s">
        <v>15815</v>
      </c>
    </row>
    <row r="8486" spans="1:4">
      <c r="A8486" s="489" t="str">
        <f t="shared" si="132"/>
        <v>2312006808介護予防訪問リハビリテーション</v>
      </c>
      <c r="B8486" s="489">
        <v>2312006808</v>
      </c>
      <c r="C8486" s="489" t="s">
        <v>2108</v>
      </c>
      <c r="D8486" s="489" t="s">
        <v>15816</v>
      </c>
    </row>
    <row r="8487" spans="1:4">
      <c r="A8487" s="489" t="str">
        <f t="shared" si="132"/>
        <v>2312006808介護予防訪問看護</v>
      </c>
      <c r="B8487" s="489">
        <v>2312006808</v>
      </c>
      <c r="C8487" s="489" t="s">
        <v>2103</v>
      </c>
      <c r="D8487" s="489" t="s">
        <v>15816</v>
      </c>
    </row>
    <row r="8488" spans="1:4">
      <c r="A8488" s="489" t="str">
        <f t="shared" si="132"/>
        <v>2312006808訪問リハビリテーション</v>
      </c>
      <c r="B8488" s="489">
        <v>2312006808</v>
      </c>
      <c r="C8488" s="489" t="s">
        <v>2104</v>
      </c>
      <c r="D8488" s="489" t="s">
        <v>15816</v>
      </c>
    </row>
    <row r="8489" spans="1:4">
      <c r="A8489" s="489" t="str">
        <f t="shared" si="132"/>
        <v>2312006808訪問看護</v>
      </c>
      <c r="B8489" s="489">
        <v>2312006808</v>
      </c>
      <c r="C8489" s="489" t="s">
        <v>2102</v>
      </c>
      <c r="D8489" s="489" t="s">
        <v>15816</v>
      </c>
    </row>
    <row r="8490" spans="1:4">
      <c r="A8490" s="489" t="str">
        <f t="shared" si="132"/>
        <v>2312006816介護予防訪問リハビリテーション</v>
      </c>
      <c r="B8490" s="489">
        <v>2312006816</v>
      </c>
      <c r="C8490" s="489" t="s">
        <v>2108</v>
      </c>
      <c r="D8490" s="489" t="s">
        <v>15817</v>
      </c>
    </row>
    <row r="8491" spans="1:4">
      <c r="A8491" s="489" t="str">
        <f t="shared" si="132"/>
        <v>2312006816介護予防訪問看護</v>
      </c>
      <c r="B8491" s="489">
        <v>2312006816</v>
      </c>
      <c r="C8491" s="489" t="s">
        <v>2103</v>
      </c>
      <c r="D8491" s="489" t="s">
        <v>15817</v>
      </c>
    </row>
    <row r="8492" spans="1:4">
      <c r="A8492" s="489" t="str">
        <f t="shared" si="132"/>
        <v>2312006816訪問リハビリテーション</v>
      </c>
      <c r="B8492" s="489">
        <v>2312006816</v>
      </c>
      <c r="C8492" s="489" t="s">
        <v>2104</v>
      </c>
      <c r="D8492" s="489" t="s">
        <v>15817</v>
      </c>
    </row>
    <row r="8493" spans="1:4">
      <c r="A8493" s="489" t="str">
        <f t="shared" si="132"/>
        <v>2312006816訪問看護</v>
      </c>
      <c r="B8493" s="489">
        <v>2312006816</v>
      </c>
      <c r="C8493" s="489" t="s">
        <v>2102</v>
      </c>
      <c r="D8493" s="489" t="s">
        <v>15817</v>
      </c>
    </row>
    <row r="8494" spans="1:4">
      <c r="A8494" s="489" t="str">
        <f t="shared" si="132"/>
        <v>2312006824介護予防訪問リハビリテーション</v>
      </c>
      <c r="B8494" s="489">
        <v>2312006824</v>
      </c>
      <c r="C8494" s="489" t="s">
        <v>2108</v>
      </c>
      <c r="D8494" s="489" t="s">
        <v>15818</v>
      </c>
    </row>
    <row r="8495" spans="1:4">
      <c r="A8495" s="489" t="str">
        <f t="shared" si="132"/>
        <v>2312006824介護予防訪問看護</v>
      </c>
      <c r="B8495" s="489">
        <v>2312006824</v>
      </c>
      <c r="C8495" s="489" t="s">
        <v>2103</v>
      </c>
      <c r="D8495" s="489" t="s">
        <v>15818</v>
      </c>
    </row>
    <row r="8496" spans="1:4">
      <c r="A8496" s="489" t="str">
        <f t="shared" si="132"/>
        <v>2312006824訪問リハビリテーション</v>
      </c>
      <c r="B8496" s="489">
        <v>2312006824</v>
      </c>
      <c r="C8496" s="489" t="s">
        <v>2104</v>
      </c>
      <c r="D8496" s="489" t="s">
        <v>15818</v>
      </c>
    </row>
    <row r="8497" spans="1:4">
      <c r="A8497" s="489" t="str">
        <f t="shared" si="132"/>
        <v>2312006824訪問看護</v>
      </c>
      <c r="B8497" s="489">
        <v>2312006824</v>
      </c>
      <c r="C8497" s="489" t="s">
        <v>2102</v>
      </c>
      <c r="D8497" s="489" t="s">
        <v>15818</v>
      </c>
    </row>
    <row r="8498" spans="1:4">
      <c r="A8498" s="489" t="str">
        <f t="shared" si="132"/>
        <v>2312006832介護予防訪問リハビリテーション</v>
      </c>
      <c r="B8498" s="489">
        <v>2312006832</v>
      </c>
      <c r="C8498" s="489" t="s">
        <v>2108</v>
      </c>
      <c r="D8498" s="489" t="s">
        <v>15819</v>
      </c>
    </row>
    <row r="8499" spans="1:4">
      <c r="A8499" s="489" t="str">
        <f t="shared" si="132"/>
        <v>2312006832介護予防訪問看護</v>
      </c>
      <c r="B8499" s="489">
        <v>2312006832</v>
      </c>
      <c r="C8499" s="489" t="s">
        <v>2103</v>
      </c>
      <c r="D8499" s="489" t="s">
        <v>15819</v>
      </c>
    </row>
    <row r="8500" spans="1:4">
      <c r="A8500" s="489" t="str">
        <f t="shared" si="132"/>
        <v>2312006832訪問リハビリテーション</v>
      </c>
      <c r="B8500" s="489">
        <v>2312006832</v>
      </c>
      <c r="C8500" s="489" t="s">
        <v>2104</v>
      </c>
      <c r="D8500" s="489" t="s">
        <v>15819</v>
      </c>
    </row>
    <row r="8501" spans="1:4">
      <c r="A8501" s="489" t="str">
        <f t="shared" si="132"/>
        <v>2312006832訪問看護</v>
      </c>
      <c r="B8501" s="489">
        <v>2312006832</v>
      </c>
      <c r="C8501" s="489" t="s">
        <v>2102</v>
      </c>
      <c r="D8501" s="489" t="s">
        <v>15819</v>
      </c>
    </row>
    <row r="8502" spans="1:4">
      <c r="A8502" s="489" t="str">
        <f t="shared" si="132"/>
        <v>2312006840介護予防訪問リハビリテーション</v>
      </c>
      <c r="B8502" s="489">
        <v>2312006840</v>
      </c>
      <c r="C8502" s="489" t="s">
        <v>2108</v>
      </c>
      <c r="D8502" s="489" t="s">
        <v>15820</v>
      </c>
    </row>
    <row r="8503" spans="1:4">
      <c r="A8503" s="489" t="str">
        <f t="shared" si="132"/>
        <v>2312006840介護予防訪問看護</v>
      </c>
      <c r="B8503" s="489">
        <v>2312006840</v>
      </c>
      <c r="C8503" s="489" t="s">
        <v>2103</v>
      </c>
      <c r="D8503" s="489" t="s">
        <v>15820</v>
      </c>
    </row>
    <row r="8504" spans="1:4">
      <c r="A8504" s="489" t="str">
        <f t="shared" si="132"/>
        <v>2312006840訪問リハビリテーション</v>
      </c>
      <c r="B8504" s="489">
        <v>2312006840</v>
      </c>
      <c r="C8504" s="489" t="s">
        <v>2104</v>
      </c>
      <c r="D8504" s="489" t="s">
        <v>15820</v>
      </c>
    </row>
    <row r="8505" spans="1:4">
      <c r="A8505" s="489" t="str">
        <f t="shared" si="132"/>
        <v>2312006840訪問看護</v>
      </c>
      <c r="B8505" s="489">
        <v>2312006840</v>
      </c>
      <c r="C8505" s="489" t="s">
        <v>2102</v>
      </c>
      <c r="D8505" s="489" t="s">
        <v>15820</v>
      </c>
    </row>
    <row r="8506" spans="1:4">
      <c r="A8506" s="489" t="str">
        <f t="shared" si="132"/>
        <v>2312006857介護予防訪問リハビリテーション</v>
      </c>
      <c r="B8506" s="489">
        <v>2312006857</v>
      </c>
      <c r="C8506" s="489" t="s">
        <v>2108</v>
      </c>
      <c r="D8506" s="489" t="s">
        <v>15821</v>
      </c>
    </row>
    <row r="8507" spans="1:4">
      <c r="A8507" s="489" t="str">
        <f t="shared" si="132"/>
        <v>2312006857介護予防訪問看護</v>
      </c>
      <c r="B8507" s="489">
        <v>2312006857</v>
      </c>
      <c r="C8507" s="489" t="s">
        <v>2103</v>
      </c>
      <c r="D8507" s="489" t="s">
        <v>15821</v>
      </c>
    </row>
    <row r="8508" spans="1:4">
      <c r="A8508" s="489" t="str">
        <f t="shared" si="132"/>
        <v>2312006857訪問リハビリテーション</v>
      </c>
      <c r="B8508" s="489">
        <v>2312006857</v>
      </c>
      <c r="C8508" s="489" t="s">
        <v>2104</v>
      </c>
      <c r="D8508" s="489" t="s">
        <v>15821</v>
      </c>
    </row>
    <row r="8509" spans="1:4">
      <c r="A8509" s="489" t="str">
        <f t="shared" si="132"/>
        <v>2312006857訪問看護</v>
      </c>
      <c r="B8509" s="489">
        <v>2312006857</v>
      </c>
      <c r="C8509" s="489" t="s">
        <v>2102</v>
      </c>
      <c r="D8509" s="489" t="s">
        <v>15821</v>
      </c>
    </row>
    <row r="8510" spans="1:4">
      <c r="A8510" s="489" t="str">
        <f t="shared" si="132"/>
        <v>2312006865介護予防訪問リハビリテーション</v>
      </c>
      <c r="B8510" s="489">
        <v>2312006865</v>
      </c>
      <c r="C8510" s="489" t="s">
        <v>2108</v>
      </c>
      <c r="D8510" s="489" t="s">
        <v>15822</v>
      </c>
    </row>
    <row r="8511" spans="1:4">
      <c r="A8511" s="489" t="str">
        <f t="shared" si="132"/>
        <v>2312006865介護予防訪問看護</v>
      </c>
      <c r="B8511" s="489">
        <v>2312006865</v>
      </c>
      <c r="C8511" s="489" t="s">
        <v>2103</v>
      </c>
      <c r="D8511" s="489" t="s">
        <v>15822</v>
      </c>
    </row>
    <row r="8512" spans="1:4">
      <c r="A8512" s="489" t="str">
        <f t="shared" si="132"/>
        <v>2312006865訪問リハビリテーション</v>
      </c>
      <c r="B8512" s="489">
        <v>2312006865</v>
      </c>
      <c r="C8512" s="489" t="s">
        <v>2104</v>
      </c>
      <c r="D8512" s="489" t="s">
        <v>15822</v>
      </c>
    </row>
    <row r="8513" spans="1:4">
      <c r="A8513" s="489" t="str">
        <f t="shared" si="132"/>
        <v>2312006865訪問看護</v>
      </c>
      <c r="B8513" s="489">
        <v>2312006865</v>
      </c>
      <c r="C8513" s="489" t="s">
        <v>2102</v>
      </c>
      <c r="D8513" s="489" t="s">
        <v>15822</v>
      </c>
    </row>
    <row r="8514" spans="1:4">
      <c r="A8514" s="489" t="str">
        <f t="shared" ref="A8514:A8577" si="133">B8514&amp;C8514</f>
        <v>2312006881介護予防訪問リハビリテーション</v>
      </c>
      <c r="B8514" s="489">
        <v>2312006881</v>
      </c>
      <c r="C8514" s="489" t="s">
        <v>2108</v>
      </c>
      <c r="D8514" s="489" t="s">
        <v>15823</v>
      </c>
    </row>
    <row r="8515" spans="1:4">
      <c r="A8515" s="489" t="str">
        <f t="shared" si="133"/>
        <v>2312006881介護予防訪問看護</v>
      </c>
      <c r="B8515" s="489">
        <v>2312006881</v>
      </c>
      <c r="C8515" s="489" t="s">
        <v>2103</v>
      </c>
      <c r="D8515" s="489" t="s">
        <v>15823</v>
      </c>
    </row>
    <row r="8516" spans="1:4">
      <c r="A8516" s="489" t="str">
        <f t="shared" si="133"/>
        <v>2312006881訪問リハビリテーション</v>
      </c>
      <c r="B8516" s="489">
        <v>2312006881</v>
      </c>
      <c r="C8516" s="489" t="s">
        <v>2104</v>
      </c>
      <c r="D8516" s="489" t="s">
        <v>15823</v>
      </c>
    </row>
    <row r="8517" spans="1:4">
      <c r="A8517" s="489" t="str">
        <f t="shared" si="133"/>
        <v>2312006881訪問看護</v>
      </c>
      <c r="B8517" s="489">
        <v>2312006881</v>
      </c>
      <c r="C8517" s="489" t="s">
        <v>2102</v>
      </c>
      <c r="D8517" s="489" t="s">
        <v>15823</v>
      </c>
    </row>
    <row r="8518" spans="1:4">
      <c r="A8518" s="489" t="str">
        <f t="shared" si="133"/>
        <v>2312006899介護予防訪問リハビリテーション</v>
      </c>
      <c r="B8518" s="489">
        <v>2312006899</v>
      </c>
      <c r="C8518" s="489" t="s">
        <v>2108</v>
      </c>
      <c r="D8518" s="489" t="s">
        <v>15824</v>
      </c>
    </row>
    <row r="8519" spans="1:4">
      <c r="A8519" s="489" t="str">
        <f t="shared" si="133"/>
        <v>2312006899介護予防訪問看護</v>
      </c>
      <c r="B8519" s="489">
        <v>2312006899</v>
      </c>
      <c r="C8519" s="489" t="s">
        <v>2103</v>
      </c>
      <c r="D8519" s="489" t="s">
        <v>15824</v>
      </c>
    </row>
    <row r="8520" spans="1:4">
      <c r="A8520" s="489" t="str">
        <f t="shared" si="133"/>
        <v>2312006899訪問リハビリテーション</v>
      </c>
      <c r="B8520" s="489">
        <v>2312006899</v>
      </c>
      <c r="C8520" s="489" t="s">
        <v>2104</v>
      </c>
      <c r="D8520" s="489" t="s">
        <v>15824</v>
      </c>
    </row>
    <row r="8521" spans="1:4">
      <c r="A8521" s="489" t="str">
        <f t="shared" si="133"/>
        <v>2312006899訪問看護</v>
      </c>
      <c r="B8521" s="489">
        <v>2312006899</v>
      </c>
      <c r="C8521" s="489" t="s">
        <v>2102</v>
      </c>
      <c r="D8521" s="489" t="s">
        <v>15824</v>
      </c>
    </row>
    <row r="8522" spans="1:4">
      <c r="A8522" s="489" t="str">
        <f t="shared" si="133"/>
        <v>2312006915介護予防訪問リハビリテーション</v>
      </c>
      <c r="B8522" s="489">
        <v>2312006915</v>
      </c>
      <c r="C8522" s="489" t="s">
        <v>2108</v>
      </c>
      <c r="D8522" s="489" t="s">
        <v>15825</v>
      </c>
    </row>
    <row r="8523" spans="1:4">
      <c r="A8523" s="489" t="str">
        <f t="shared" si="133"/>
        <v>2312006915介護予防訪問看護</v>
      </c>
      <c r="B8523" s="489">
        <v>2312006915</v>
      </c>
      <c r="C8523" s="489" t="s">
        <v>2103</v>
      </c>
      <c r="D8523" s="489" t="s">
        <v>15825</v>
      </c>
    </row>
    <row r="8524" spans="1:4">
      <c r="A8524" s="489" t="str">
        <f t="shared" si="133"/>
        <v>2312006915訪問リハビリテーション</v>
      </c>
      <c r="B8524" s="489">
        <v>2312006915</v>
      </c>
      <c r="C8524" s="489" t="s">
        <v>2104</v>
      </c>
      <c r="D8524" s="489" t="s">
        <v>15825</v>
      </c>
    </row>
    <row r="8525" spans="1:4">
      <c r="A8525" s="489" t="str">
        <f t="shared" si="133"/>
        <v>2312006915訪問看護</v>
      </c>
      <c r="B8525" s="489">
        <v>2312006915</v>
      </c>
      <c r="C8525" s="489" t="s">
        <v>2102</v>
      </c>
      <c r="D8525" s="489" t="s">
        <v>15825</v>
      </c>
    </row>
    <row r="8526" spans="1:4">
      <c r="A8526" s="489" t="str">
        <f t="shared" si="133"/>
        <v>2312006931介護予防訪問リハビリテーション</v>
      </c>
      <c r="B8526" s="489">
        <v>2312006931</v>
      </c>
      <c r="C8526" s="489" t="s">
        <v>2108</v>
      </c>
      <c r="D8526" s="489" t="s">
        <v>15826</v>
      </c>
    </row>
    <row r="8527" spans="1:4">
      <c r="A8527" s="489" t="str">
        <f t="shared" si="133"/>
        <v>2312006931介護予防訪問看護</v>
      </c>
      <c r="B8527" s="489">
        <v>2312006931</v>
      </c>
      <c r="C8527" s="489" t="s">
        <v>2103</v>
      </c>
      <c r="D8527" s="489" t="s">
        <v>15826</v>
      </c>
    </row>
    <row r="8528" spans="1:4">
      <c r="A8528" s="489" t="str">
        <f t="shared" si="133"/>
        <v>2312006931訪問リハビリテーション</v>
      </c>
      <c r="B8528" s="489">
        <v>2312006931</v>
      </c>
      <c r="C8528" s="489" t="s">
        <v>2104</v>
      </c>
      <c r="D8528" s="489" t="s">
        <v>15826</v>
      </c>
    </row>
    <row r="8529" spans="1:4">
      <c r="A8529" s="489" t="str">
        <f t="shared" si="133"/>
        <v>2312006931訪問看護</v>
      </c>
      <c r="B8529" s="489">
        <v>2312006931</v>
      </c>
      <c r="C8529" s="489" t="s">
        <v>2102</v>
      </c>
      <c r="D8529" s="489" t="s">
        <v>15826</v>
      </c>
    </row>
    <row r="8530" spans="1:4">
      <c r="A8530" s="489" t="str">
        <f t="shared" si="133"/>
        <v>2312006949介護予防訪問リハビリテーション</v>
      </c>
      <c r="B8530" s="489">
        <v>2312006949</v>
      </c>
      <c r="C8530" s="489" t="s">
        <v>2108</v>
      </c>
      <c r="D8530" s="489" t="s">
        <v>15827</v>
      </c>
    </row>
    <row r="8531" spans="1:4">
      <c r="A8531" s="489" t="str">
        <f t="shared" si="133"/>
        <v>2312006949介護予防訪問看護</v>
      </c>
      <c r="B8531" s="489">
        <v>2312006949</v>
      </c>
      <c r="C8531" s="489" t="s">
        <v>2103</v>
      </c>
      <c r="D8531" s="489" t="s">
        <v>15827</v>
      </c>
    </row>
    <row r="8532" spans="1:4">
      <c r="A8532" s="489" t="str">
        <f t="shared" si="133"/>
        <v>2312006949訪問リハビリテーション</v>
      </c>
      <c r="B8532" s="489">
        <v>2312006949</v>
      </c>
      <c r="C8532" s="489" t="s">
        <v>2104</v>
      </c>
      <c r="D8532" s="489" t="s">
        <v>15827</v>
      </c>
    </row>
    <row r="8533" spans="1:4">
      <c r="A8533" s="489" t="str">
        <f t="shared" si="133"/>
        <v>2312006949訪問看護</v>
      </c>
      <c r="B8533" s="489">
        <v>2312006949</v>
      </c>
      <c r="C8533" s="489" t="s">
        <v>2102</v>
      </c>
      <c r="D8533" s="489" t="s">
        <v>15827</v>
      </c>
    </row>
    <row r="8534" spans="1:4">
      <c r="A8534" s="489" t="str">
        <f t="shared" si="133"/>
        <v>2312006956介護予防訪問リハビリテーション</v>
      </c>
      <c r="B8534" s="489">
        <v>2312006956</v>
      </c>
      <c r="C8534" s="489" t="s">
        <v>2108</v>
      </c>
      <c r="D8534" s="489" t="s">
        <v>15828</v>
      </c>
    </row>
    <row r="8535" spans="1:4">
      <c r="A8535" s="489" t="str">
        <f t="shared" si="133"/>
        <v>2312006956介護予防訪問看護</v>
      </c>
      <c r="B8535" s="489">
        <v>2312006956</v>
      </c>
      <c r="C8535" s="489" t="s">
        <v>2103</v>
      </c>
      <c r="D8535" s="489" t="s">
        <v>15828</v>
      </c>
    </row>
    <row r="8536" spans="1:4">
      <c r="A8536" s="489" t="str">
        <f t="shared" si="133"/>
        <v>2312006956訪問リハビリテーション</v>
      </c>
      <c r="B8536" s="489">
        <v>2312006956</v>
      </c>
      <c r="C8536" s="489" t="s">
        <v>2104</v>
      </c>
      <c r="D8536" s="489" t="s">
        <v>15828</v>
      </c>
    </row>
    <row r="8537" spans="1:4">
      <c r="A8537" s="489" t="str">
        <f t="shared" si="133"/>
        <v>2312006956訪問看護</v>
      </c>
      <c r="B8537" s="489">
        <v>2312006956</v>
      </c>
      <c r="C8537" s="489" t="s">
        <v>2102</v>
      </c>
      <c r="D8537" s="489" t="s">
        <v>15828</v>
      </c>
    </row>
    <row r="8538" spans="1:4">
      <c r="A8538" s="489" t="str">
        <f t="shared" si="133"/>
        <v>2312006964介護予防訪問リハビリテーション</v>
      </c>
      <c r="B8538" s="489">
        <v>2312006964</v>
      </c>
      <c r="C8538" s="489" t="s">
        <v>2108</v>
      </c>
      <c r="D8538" s="489" t="s">
        <v>15829</v>
      </c>
    </row>
    <row r="8539" spans="1:4">
      <c r="A8539" s="489" t="str">
        <f t="shared" si="133"/>
        <v>2312006964介護予防訪問看護</v>
      </c>
      <c r="B8539" s="489">
        <v>2312006964</v>
      </c>
      <c r="C8539" s="489" t="s">
        <v>2103</v>
      </c>
      <c r="D8539" s="489" t="s">
        <v>15829</v>
      </c>
    </row>
    <row r="8540" spans="1:4">
      <c r="A8540" s="489" t="str">
        <f t="shared" si="133"/>
        <v>2312006964訪問リハビリテーション</v>
      </c>
      <c r="B8540" s="489">
        <v>2312006964</v>
      </c>
      <c r="C8540" s="489" t="s">
        <v>2104</v>
      </c>
      <c r="D8540" s="489" t="s">
        <v>15829</v>
      </c>
    </row>
    <row r="8541" spans="1:4">
      <c r="A8541" s="489" t="str">
        <f t="shared" si="133"/>
        <v>2312006964訪問看護</v>
      </c>
      <c r="B8541" s="489">
        <v>2312006964</v>
      </c>
      <c r="C8541" s="489" t="s">
        <v>2102</v>
      </c>
      <c r="D8541" s="489" t="s">
        <v>15829</v>
      </c>
    </row>
    <row r="8542" spans="1:4">
      <c r="A8542" s="489" t="str">
        <f t="shared" si="133"/>
        <v>2312006972介護予防訪問リハビリテーション</v>
      </c>
      <c r="B8542" s="489">
        <v>2312006972</v>
      </c>
      <c r="C8542" s="489" t="s">
        <v>2108</v>
      </c>
      <c r="D8542" s="489" t="s">
        <v>15830</v>
      </c>
    </row>
    <row r="8543" spans="1:4">
      <c r="A8543" s="489" t="str">
        <f t="shared" si="133"/>
        <v>2312006972介護予防訪問看護</v>
      </c>
      <c r="B8543" s="489">
        <v>2312006972</v>
      </c>
      <c r="C8543" s="489" t="s">
        <v>2103</v>
      </c>
      <c r="D8543" s="489" t="s">
        <v>15830</v>
      </c>
    </row>
    <row r="8544" spans="1:4">
      <c r="A8544" s="489" t="str">
        <f t="shared" si="133"/>
        <v>2312006972訪問リハビリテーション</v>
      </c>
      <c r="B8544" s="489">
        <v>2312006972</v>
      </c>
      <c r="C8544" s="489" t="s">
        <v>2104</v>
      </c>
      <c r="D8544" s="489" t="s">
        <v>15830</v>
      </c>
    </row>
    <row r="8545" spans="1:4">
      <c r="A8545" s="489" t="str">
        <f t="shared" si="133"/>
        <v>2312006972訪問看護</v>
      </c>
      <c r="B8545" s="489">
        <v>2312006972</v>
      </c>
      <c r="C8545" s="489" t="s">
        <v>2102</v>
      </c>
      <c r="D8545" s="489" t="s">
        <v>15830</v>
      </c>
    </row>
    <row r="8546" spans="1:4">
      <c r="A8546" s="489" t="str">
        <f t="shared" si="133"/>
        <v>2312006980介護予防訪問リハビリテーション</v>
      </c>
      <c r="B8546" s="489">
        <v>2312006980</v>
      </c>
      <c r="C8546" s="489" t="s">
        <v>2108</v>
      </c>
      <c r="D8546" s="489" t="s">
        <v>15831</v>
      </c>
    </row>
    <row r="8547" spans="1:4">
      <c r="A8547" s="489" t="str">
        <f t="shared" si="133"/>
        <v>2312006980介護予防訪問看護</v>
      </c>
      <c r="B8547" s="489">
        <v>2312006980</v>
      </c>
      <c r="C8547" s="489" t="s">
        <v>2103</v>
      </c>
      <c r="D8547" s="489" t="s">
        <v>15831</v>
      </c>
    </row>
    <row r="8548" spans="1:4">
      <c r="A8548" s="489" t="str">
        <f t="shared" si="133"/>
        <v>2312006980訪問リハビリテーション</v>
      </c>
      <c r="B8548" s="489">
        <v>2312006980</v>
      </c>
      <c r="C8548" s="489" t="s">
        <v>2104</v>
      </c>
      <c r="D8548" s="489" t="s">
        <v>15831</v>
      </c>
    </row>
    <row r="8549" spans="1:4">
      <c r="A8549" s="489" t="str">
        <f t="shared" si="133"/>
        <v>2312006980訪問看護</v>
      </c>
      <c r="B8549" s="489">
        <v>2312006980</v>
      </c>
      <c r="C8549" s="489" t="s">
        <v>2102</v>
      </c>
      <c r="D8549" s="489" t="s">
        <v>15831</v>
      </c>
    </row>
    <row r="8550" spans="1:4">
      <c r="A8550" s="489" t="str">
        <f t="shared" si="133"/>
        <v>2312006998介護予防訪問リハビリテーション</v>
      </c>
      <c r="B8550" s="489">
        <v>2312006998</v>
      </c>
      <c r="C8550" s="489" t="s">
        <v>2108</v>
      </c>
      <c r="D8550" s="489" t="s">
        <v>15832</v>
      </c>
    </row>
    <row r="8551" spans="1:4">
      <c r="A8551" s="489" t="str">
        <f t="shared" si="133"/>
        <v>2312006998介護予防訪問看護</v>
      </c>
      <c r="B8551" s="489">
        <v>2312006998</v>
      </c>
      <c r="C8551" s="489" t="s">
        <v>2103</v>
      </c>
      <c r="D8551" s="489" t="s">
        <v>15832</v>
      </c>
    </row>
    <row r="8552" spans="1:4">
      <c r="A8552" s="489" t="str">
        <f t="shared" si="133"/>
        <v>2312006998訪問リハビリテーション</v>
      </c>
      <c r="B8552" s="489">
        <v>2312006998</v>
      </c>
      <c r="C8552" s="489" t="s">
        <v>2104</v>
      </c>
      <c r="D8552" s="489" t="s">
        <v>15832</v>
      </c>
    </row>
    <row r="8553" spans="1:4">
      <c r="A8553" s="489" t="str">
        <f t="shared" si="133"/>
        <v>2312006998訪問看護</v>
      </c>
      <c r="B8553" s="489">
        <v>2312006998</v>
      </c>
      <c r="C8553" s="489" t="s">
        <v>2102</v>
      </c>
      <c r="D8553" s="489" t="s">
        <v>15832</v>
      </c>
    </row>
    <row r="8554" spans="1:4">
      <c r="A8554" s="489" t="str">
        <f t="shared" si="133"/>
        <v>2312007004介護予防訪問リハビリテーション</v>
      </c>
      <c r="B8554" s="489">
        <v>2312007004</v>
      </c>
      <c r="C8554" s="489" t="s">
        <v>2108</v>
      </c>
      <c r="D8554" s="489" t="s">
        <v>15833</v>
      </c>
    </row>
    <row r="8555" spans="1:4">
      <c r="A8555" s="489" t="str">
        <f t="shared" si="133"/>
        <v>2312007004介護予防訪問看護</v>
      </c>
      <c r="B8555" s="489">
        <v>2312007004</v>
      </c>
      <c r="C8555" s="489" t="s">
        <v>2103</v>
      </c>
      <c r="D8555" s="489" t="s">
        <v>15833</v>
      </c>
    </row>
    <row r="8556" spans="1:4">
      <c r="A8556" s="489" t="str">
        <f t="shared" si="133"/>
        <v>2312007004訪問リハビリテーション</v>
      </c>
      <c r="B8556" s="489">
        <v>2312007004</v>
      </c>
      <c r="C8556" s="489" t="s">
        <v>2104</v>
      </c>
      <c r="D8556" s="489" t="s">
        <v>15833</v>
      </c>
    </row>
    <row r="8557" spans="1:4">
      <c r="A8557" s="489" t="str">
        <f t="shared" si="133"/>
        <v>2312007004訪問看護</v>
      </c>
      <c r="B8557" s="489">
        <v>2312007004</v>
      </c>
      <c r="C8557" s="489" t="s">
        <v>2102</v>
      </c>
      <c r="D8557" s="489" t="s">
        <v>15833</v>
      </c>
    </row>
    <row r="8558" spans="1:4">
      <c r="A8558" s="489" t="str">
        <f t="shared" si="133"/>
        <v>2312007012介護予防訪問リハビリテーション</v>
      </c>
      <c r="B8558" s="489">
        <v>2312007012</v>
      </c>
      <c r="C8558" s="489" t="s">
        <v>2108</v>
      </c>
      <c r="D8558" s="489" t="s">
        <v>15834</v>
      </c>
    </row>
    <row r="8559" spans="1:4">
      <c r="A8559" s="489" t="str">
        <f t="shared" si="133"/>
        <v>2312007012介護予防訪問看護</v>
      </c>
      <c r="B8559" s="489">
        <v>2312007012</v>
      </c>
      <c r="C8559" s="489" t="s">
        <v>2103</v>
      </c>
      <c r="D8559" s="489" t="s">
        <v>15834</v>
      </c>
    </row>
    <row r="8560" spans="1:4">
      <c r="A8560" s="489" t="str">
        <f t="shared" si="133"/>
        <v>2312007012訪問リハビリテーション</v>
      </c>
      <c r="B8560" s="489">
        <v>2312007012</v>
      </c>
      <c r="C8560" s="489" t="s">
        <v>2104</v>
      </c>
      <c r="D8560" s="489" t="s">
        <v>15834</v>
      </c>
    </row>
    <row r="8561" spans="1:4">
      <c r="A8561" s="489" t="str">
        <f t="shared" si="133"/>
        <v>2312007012訪問看護</v>
      </c>
      <c r="B8561" s="489">
        <v>2312007012</v>
      </c>
      <c r="C8561" s="489" t="s">
        <v>2102</v>
      </c>
      <c r="D8561" s="489" t="s">
        <v>15834</v>
      </c>
    </row>
    <row r="8562" spans="1:4">
      <c r="A8562" s="489" t="str">
        <f t="shared" si="133"/>
        <v>2312007020介護予防訪問リハビリテーション</v>
      </c>
      <c r="B8562" s="489">
        <v>2312007020</v>
      </c>
      <c r="C8562" s="489" t="s">
        <v>2108</v>
      </c>
      <c r="D8562" s="489" t="s">
        <v>15835</v>
      </c>
    </row>
    <row r="8563" spans="1:4">
      <c r="A8563" s="489" t="str">
        <f t="shared" si="133"/>
        <v>2312007020介護予防訪問看護</v>
      </c>
      <c r="B8563" s="489">
        <v>2312007020</v>
      </c>
      <c r="C8563" s="489" t="s">
        <v>2103</v>
      </c>
      <c r="D8563" s="489" t="s">
        <v>15835</v>
      </c>
    </row>
    <row r="8564" spans="1:4">
      <c r="A8564" s="489" t="str">
        <f t="shared" si="133"/>
        <v>2312007020訪問リハビリテーション</v>
      </c>
      <c r="B8564" s="489">
        <v>2312007020</v>
      </c>
      <c r="C8564" s="489" t="s">
        <v>2104</v>
      </c>
      <c r="D8564" s="489" t="s">
        <v>15835</v>
      </c>
    </row>
    <row r="8565" spans="1:4">
      <c r="A8565" s="489" t="str">
        <f t="shared" si="133"/>
        <v>2312007020訪問看護</v>
      </c>
      <c r="B8565" s="489">
        <v>2312007020</v>
      </c>
      <c r="C8565" s="489" t="s">
        <v>2102</v>
      </c>
      <c r="D8565" s="489" t="s">
        <v>15835</v>
      </c>
    </row>
    <row r="8566" spans="1:4">
      <c r="A8566" s="489" t="str">
        <f t="shared" si="133"/>
        <v>2312007038介護予防訪問リハビリテーション</v>
      </c>
      <c r="B8566" s="489">
        <v>2312007038</v>
      </c>
      <c r="C8566" s="489" t="s">
        <v>2108</v>
      </c>
      <c r="D8566" s="489" t="s">
        <v>15836</v>
      </c>
    </row>
    <row r="8567" spans="1:4">
      <c r="A8567" s="489" t="str">
        <f t="shared" si="133"/>
        <v>2312007038介護予防訪問看護</v>
      </c>
      <c r="B8567" s="489">
        <v>2312007038</v>
      </c>
      <c r="C8567" s="489" t="s">
        <v>2103</v>
      </c>
      <c r="D8567" s="489" t="s">
        <v>15836</v>
      </c>
    </row>
    <row r="8568" spans="1:4">
      <c r="A8568" s="489" t="str">
        <f t="shared" si="133"/>
        <v>2312007038訪問リハビリテーション</v>
      </c>
      <c r="B8568" s="489">
        <v>2312007038</v>
      </c>
      <c r="C8568" s="489" t="s">
        <v>2104</v>
      </c>
      <c r="D8568" s="489" t="s">
        <v>15836</v>
      </c>
    </row>
    <row r="8569" spans="1:4">
      <c r="A8569" s="489" t="str">
        <f t="shared" si="133"/>
        <v>2312007038訪問看護</v>
      </c>
      <c r="B8569" s="489">
        <v>2312007038</v>
      </c>
      <c r="C8569" s="489" t="s">
        <v>2102</v>
      </c>
      <c r="D8569" s="489" t="s">
        <v>15836</v>
      </c>
    </row>
    <row r="8570" spans="1:4">
      <c r="A8570" s="489" t="str">
        <f t="shared" si="133"/>
        <v>2312007046介護予防訪問リハビリテーション</v>
      </c>
      <c r="B8570" s="489">
        <v>2312007046</v>
      </c>
      <c r="C8570" s="489" t="s">
        <v>2108</v>
      </c>
      <c r="D8570" s="489" t="s">
        <v>15837</v>
      </c>
    </row>
    <row r="8571" spans="1:4">
      <c r="A8571" s="489" t="str">
        <f t="shared" si="133"/>
        <v>2312007046介護予防訪問看護</v>
      </c>
      <c r="B8571" s="489">
        <v>2312007046</v>
      </c>
      <c r="C8571" s="489" t="s">
        <v>2103</v>
      </c>
      <c r="D8571" s="489" t="s">
        <v>15837</v>
      </c>
    </row>
    <row r="8572" spans="1:4">
      <c r="A8572" s="489" t="str">
        <f t="shared" si="133"/>
        <v>2312007046訪問リハビリテーション</v>
      </c>
      <c r="B8572" s="489">
        <v>2312007046</v>
      </c>
      <c r="C8572" s="489" t="s">
        <v>2104</v>
      </c>
      <c r="D8572" s="489" t="s">
        <v>15837</v>
      </c>
    </row>
    <row r="8573" spans="1:4">
      <c r="A8573" s="489" t="str">
        <f t="shared" si="133"/>
        <v>2312007046訪問看護</v>
      </c>
      <c r="B8573" s="489">
        <v>2312007046</v>
      </c>
      <c r="C8573" s="489" t="s">
        <v>2102</v>
      </c>
      <c r="D8573" s="489" t="s">
        <v>15837</v>
      </c>
    </row>
    <row r="8574" spans="1:4">
      <c r="A8574" s="489" t="str">
        <f t="shared" si="133"/>
        <v>2312007053介護予防訪問リハビリテーション</v>
      </c>
      <c r="B8574" s="489">
        <v>2312007053</v>
      </c>
      <c r="C8574" s="489" t="s">
        <v>2108</v>
      </c>
      <c r="D8574" s="489" t="s">
        <v>15838</v>
      </c>
    </row>
    <row r="8575" spans="1:4">
      <c r="A8575" s="489" t="str">
        <f t="shared" si="133"/>
        <v>2312007053介護予防訪問看護</v>
      </c>
      <c r="B8575" s="489">
        <v>2312007053</v>
      </c>
      <c r="C8575" s="489" t="s">
        <v>2103</v>
      </c>
      <c r="D8575" s="489" t="s">
        <v>15838</v>
      </c>
    </row>
    <row r="8576" spans="1:4">
      <c r="A8576" s="489" t="str">
        <f t="shared" si="133"/>
        <v>2312007053訪問リハビリテーション</v>
      </c>
      <c r="B8576" s="489">
        <v>2312007053</v>
      </c>
      <c r="C8576" s="489" t="s">
        <v>2104</v>
      </c>
      <c r="D8576" s="489" t="s">
        <v>15838</v>
      </c>
    </row>
    <row r="8577" spans="1:4">
      <c r="A8577" s="489" t="str">
        <f t="shared" si="133"/>
        <v>2312007053訪問看護</v>
      </c>
      <c r="B8577" s="489">
        <v>2312007053</v>
      </c>
      <c r="C8577" s="489" t="s">
        <v>2102</v>
      </c>
      <c r="D8577" s="489" t="s">
        <v>15838</v>
      </c>
    </row>
    <row r="8578" spans="1:4">
      <c r="A8578" s="489" t="str">
        <f t="shared" ref="A8578:A8641" si="134">B8578&amp;C8578</f>
        <v>2312007061介護予防訪問リハビリテーション</v>
      </c>
      <c r="B8578" s="489">
        <v>2312007061</v>
      </c>
      <c r="C8578" s="489" t="s">
        <v>2108</v>
      </c>
      <c r="D8578" s="489" t="s">
        <v>15839</v>
      </c>
    </row>
    <row r="8579" spans="1:4">
      <c r="A8579" s="489" t="str">
        <f t="shared" si="134"/>
        <v>2312007061介護予防訪問看護</v>
      </c>
      <c r="B8579" s="489">
        <v>2312007061</v>
      </c>
      <c r="C8579" s="489" t="s">
        <v>2103</v>
      </c>
      <c r="D8579" s="489" t="s">
        <v>15839</v>
      </c>
    </row>
    <row r="8580" spans="1:4">
      <c r="A8580" s="489" t="str">
        <f t="shared" si="134"/>
        <v>2312007061訪問リハビリテーション</v>
      </c>
      <c r="B8580" s="489">
        <v>2312007061</v>
      </c>
      <c r="C8580" s="489" t="s">
        <v>2104</v>
      </c>
      <c r="D8580" s="489" t="s">
        <v>15839</v>
      </c>
    </row>
    <row r="8581" spans="1:4">
      <c r="A8581" s="489" t="str">
        <f t="shared" si="134"/>
        <v>2312007061訪問看護</v>
      </c>
      <c r="B8581" s="489">
        <v>2312007061</v>
      </c>
      <c r="C8581" s="489" t="s">
        <v>2102</v>
      </c>
      <c r="D8581" s="489" t="s">
        <v>15839</v>
      </c>
    </row>
    <row r="8582" spans="1:4">
      <c r="A8582" s="489" t="str">
        <f t="shared" si="134"/>
        <v>2312007079介護予防訪問リハビリテーション</v>
      </c>
      <c r="B8582" s="489">
        <v>2312007079</v>
      </c>
      <c r="C8582" s="489" t="s">
        <v>2108</v>
      </c>
      <c r="D8582" s="489" t="s">
        <v>15840</v>
      </c>
    </row>
    <row r="8583" spans="1:4">
      <c r="A8583" s="489" t="str">
        <f t="shared" si="134"/>
        <v>2312007079介護予防訪問看護</v>
      </c>
      <c r="B8583" s="489">
        <v>2312007079</v>
      </c>
      <c r="C8583" s="489" t="s">
        <v>2103</v>
      </c>
      <c r="D8583" s="489" t="s">
        <v>15840</v>
      </c>
    </row>
    <row r="8584" spans="1:4">
      <c r="A8584" s="489" t="str">
        <f t="shared" si="134"/>
        <v>2312007079訪問リハビリテーション</v>
      </c>
      <c r="B8584" s="489">
        <v>2312007079</v>
      </c>
      <c r="C8584" s="489" t="s">
        <v>2104</v>
      </c>
      <c r="D8584" s="489" t="s">
        <v>15840</v>
      </c>
    </row>
    <row r="8585" spans="1:4">
      <c r="A8585" s="489" t="str">
        <f t="shared" si="134"/>
        <v>2312007079訪問看護</v>
      </c>
      <c r="B8585" s="489">
        <v>2312007079</v>
      </c>
      <c r="C8585" s="489" t="s">
        <v>2102</v>
      </c>
      <c r="D8585" s="489" t="s">
        <v>15840</v>
      </c>
    </row>
    <row r="8586" spans="1:4">
      <c r="A8586" s="489" t="str">
        <f t="shared" si="134"/>
        <v>2312007087介護予防訪問リハビリテーション</v>
      </c>
      <c r="B8586" s="489">
        <v>2312007087</v>
      </c>
      <c r="C8586" s="489" t="s">
        <v>2108</v>
      </c>
      <c r="D8586" s="489" t="s">
        <v>15841</v>
      </c>
    </row>
    <row r="8587" spans="1:4">
      <c r="A8587" s="489" t="str">
        <f t="shared" si="134"/>
        <v>2312007087介護予防訪問看護</v>
      </c>
      <c r="B8587" s="489">
        <v>2312007087</v>
      </c>
      <c r="C8587" s="489" t="s">
        <v>2103</v>
      </c>
      <c r="D8587" s="489" t="s">
        <v>15841</v>
      </c>
    </row>
    <row r="8588" spans="1:4">
      <c r="A8588" s="489" t="str">
        <f t="shared" si="134"/>
        <v>2312007087訪問リハビリテーション</v>
      </c>
      <c r="B8588" s="489">
        <v>2312007087</v>
      </c>
      <c r="C8588" s="489" t="s">
        <v>2104</v>
      </c>
      <c r="D8588" s="489" t="s">
        <v>15841</v>
      </c>
    </row>
    <row r="8589" spans="1:4">
      <c r="A8589" s="489" t="str">
        <f t="shared" si="134"/>
        <v>2312007087訪問看護</v>
      </c>
      <c r="B8589" s="489">
        <v>2312007087</v>
      </c>
      <c r="C8589" s="489" t="s">
        <v>2102</v>
      </c>
      <c r="D8589" s="489" t="s">
        <v>15841</v>
      </c>
    </row>
    <row r="8590" spans="1:4">
      <c r="A8590" s="489" t="str">
        <f t="shared" si="134"/>
        <v>2312007095介護予防訪問リハビリテーション</v>
      </c>
      <c r="B8590" s="489">
        <v>2312007095</v>
      </c>
      <c r="C8590" s="489" t="s">
        <v>2108</v>
      </c>
      <c r="D8590" s="489" t="s">
        <v>15842</v>
      </c>
    </row>
    <row r="8591" spans="1:4">
      <c r="A8591" s="489" t="str">
        <f t="shared" si="134"/>
        <v>2312007095介護予防訪問看護</v>
      </c>
      <c r="B8591" s="489">
        <v>2312007095</v>
      </c>
      <c r="C8591" s="489" t="s">
        <v>2103</v>
      </c>
      <c r="D8591" s="489" t="s">
        <v>15842</v>
      </c>
    </row>
    <row r="8592" spans="1:4">
      <c r="A8592" s="489" t="str">
        <f t="shared" si="134"/>
        <v>2312007095訪問リハビリテーション</v>
      </c>
      <c r="B8592" s="489">
        <v>2312007095</v>
      </c>
      <c r="C8592" s="489" t="s">
        <v>2104</v>
      </c>
      <c r="D8592" s="489" t="s">
        <v>15842</v>
      </c>
    </row>
    <row r="8593" spans="1:4">
      <c r="A8593" s="489" t="str">
        <f t="shared" si="134"/>
        <v>2312007095訪問看護</v>
      </c>
      <c r="B8593" s="489">
        <v>2312007095</v>
      </c>
      <c r="C8593" s="489" t="s">
        <v>2102</v>
      </c>
      <c r="D8593" s="489" t="s">
        <v>15842</v>
      </c>
    </row>
    <row r="8594" spans="1:4">
      <c r="A8594" s="489" t="str">
        <f t="shared" si="134"/>
        <v>2312007129介護予防訪問リハビリテーション</v>
      </c>
      <c r="B8594" s="489">
        <v>2312007129</v>
      </c>
      <c r="C8594" s="489" t="s">
        <v>2108</v>
      </c>
      <c r="D8594" s="489" t="s">
        <v>15657</v>
      </c>
    </row>
    <row r="8595" spans="1:4">
      <c r="A8595" s="489" t="str">
        <f t="shared" si="134"/>
        <v>2312007129介護予防訪問看護</v>
      </c>
      <c r="B8595" s="489">
        <v>2312007129</v>
      </c>
      <c r="C8595" s="489" t="s">
        <v>2103</v>
      </c>
      <c r="D8595" s="489" t="s">
        <v>15657</v>
      </c>
    </row>
    <row r="8596" spans="1:4">
      <c r="A8596" s="489" t="str">
        <f t="shared" si="134"/>
        <v>2312007129訪問リハビリテーション</v>
      </c>
      <c r="B8596" s="489">
        <v>2312007129</v>
      </c>
      <c r="C8596" s="489" t="s">
        <v>2104</v>
      </c>
      <c r="D8596" s="489" t="s">
        <v>15657</v>
      </c>
    </row>
    <row r="8597" spans="1:4">
      <c r="A8597" s="489" t="str">
        <f t="shared" si="134"/>
        <v>2312007129訪問看護</v>
      </c>
      <c r="B8597" s="489">
        <v>2312007129</v>
      </c>
      <c r="C8597" s="489" t="s">
        <v>2102</v>
      </c>
      <c r="D8597" s="489" t="s">
        <v>15657</v>
      </c>
    </row>
    <row r="8598" spans="1:4">
      <c r="A8598" s="489" t="str">
        <f t="shared" si="134"/>
        <v>2312101112介護予防訪問看護</v>
      </c>
      <c r="B8598" s="489">
        <v>2312101112</v>
      </c>
      <c r="C8598" s="489" t="s">
        <v>2103</v>
      </c>
      <c r="D8598" s="489" t="s">
        <v>15843</v>
      </c>
    </row>
    <row r="8599" spans="1:4">
      <c r="A8599" s="489" t="str">
        <f t="shared" si="134"/>
        <v>2312101112訪問看護</v>
      </c>
      <c r="B8599" s="489">
        <v>2312101112</v>
      </c>
      <c r="C8599" s="489" t="s">
        <v>2102</v>
      </c>
      <c r="D8599" s="489" t="s">
        <v>15843</v>
      </c>
    </row>
    <row r="8600" spans="1:4">
      <c r="A8600" s="489" t="str">
        <f t="shared" si="134"/>
        <v>2312101187介護予防訪問リハビリテーション</v>
      </c>
      <c r="B8600" s="489">
        <v>2312101187</v>
      </c>
      <c r="C8600" s="489" t="s">
        <v>2108</v>
      </c>
      <c r="D8600" s="489" t="s">
        <v>15844</v>
      </c>
    </row>
    <row r="8601" spans="1:4">
      <c r="A8601" s="489" t="str">
        <f t="shared" si="134"/>
        <v>2312101187介護予防訪問看護</v>
      </c>
      <c r="B8601" s="489">
        <v>2312101187</v>
      </c>
      <c r="C8601" s="489" t="s">
        <v>2103</v>
      </c>
      <c r="D8601" s="489" t="s">
        <v>15844</v>
      </c>
    </row>
    <row r="8602" spans="1:4">
      <c r="A8602" s="489" t="str">
        <f t="shared" si="134"/>
        <v>2312101187訪問リハビリテーション</v>
      </c>
      <c r="B8602" s="489">
        <v>2312101187</v>
      </c>
      <c r="C8602" s="489" t="s">
        <v>2104</v>
      </c>
      <c r="D8602" s="489" t="s">
        <v>15844</v>
      </c>
    </row>
    <row r="8603" spans="1:4">
      <c r="A8603" s="489" t="str">
        <f t="shared" si="134"/>
        <v>2312101187訪問看護</v>
      </c>
      <c r="B8603" s="489">
        <v>2312101187</v>
      </c>
      <c r="C8603" s="489" t="s">
        <v>2102</v>
      </c>
      <c r="D8603" s="489" t="s">
        <v>15844</v>
      </c>
    </row>
    <row r="8604" spans="1:4">
      <c r="A8604" s="489" t="str">
        <f t="shared" si="134"/>
        <v>2312101690介護予防訪問リハビリテーション</v>
      </c>
      <c r="B8604" s="489">
        <v>2312101690</v>
      </c>
      <c r="C8604" s="489" t="s">
        <v>2108</v>
      </c>
      <c r="D8604" s="489" t="s">
        <v>15845</v>
      </c>
    </row>
    <row r="8605" spans="1:4">
      <c r="A8605" s="489" t="str">
        <f t="shared" si="134"/>
        <v>2312101690介護予防訪問看護</v>
      </c>
      <c r="B8605" s="489">
        <v>2312101690</v>
      </c>
      <c r="C8605" s="489" t="s">
        <v>2103</v>
      </c>
      <c r="D8605" s="489" t="s">
        <v>15845</v>
      </c>
    </row>
    <row r="8606" spans="1:4">
      <c r="A8606" s="489" t="str">
        <f t="shared" si="134"/>
        <v>2312101690訪問リハビリテーション</v>
      </c>
      <c r="B8606" s="489">
        <v>2312101690</v>
      </c>
      <c r="C8606" s="489" t="s">
        <v>2104</v>
      </c>
      <c r="D8606" s="489" t="s">
        <v>15845</v>
      </c>
    </row>
    <row r="8607" spans="1:4">
      <c r="A8607" s="489" t="str">
        <f t="shared" si="134"/>
        <v>2312101690訪問看護</v>
      </c>
      <c r="B8607" s="489">
        <v>2312101690</v>
      </c>
      <c r="C8607" s="489" t="s">
        <v>2102</v>
      </c>
      <c r="D8607" s="489" t="s">
        <v>15845</v>
      </c>
    </row>
    <row r="8608" spans="1:4">
      <c r="A8608" s="489" t="str">
        <f t="shared" si="134"/>
        <v>2312101872介護予防訪問リハビリテーション</v>
      </c>
      <c r="B8608" s="489">
        <v>2312101872</v>
      </c>
      <c r="C8608" s="489" t="s">
        <v>2108</v>
      </c>
      <c r="D8608" s="489" t="s">
        <v>15846</v>
      </c>
    </row>
    <row r="8609" spans="1:4">
      <c r="A8609" s="489" t="str">
        <f t="shared" si="134"/>
        <v>2312101872介護予防訪問看護</v>
      </c>
      <c r="B8609" s="489">
        <v>2312101872</v>
      </c>
      <c r="C8609" s="489" t="s">
        <v>2103</v>
      </c>
      <c r="D8609" s="489" t="s">
        <v>15846</v>
      </c>
    </row>
    <row r="8610" spans="1:4">
      <c r="A8610" s="489" t="str">
        <f t="shared" si="134"/>
        <v>2312101872訪問リハビリテーション</v>
      </c>
      <c r="B8610" s="489">
        <v>2312101872</v>
      </c>
      <c r="C8610" s="489" t="s">
        <v>2104</v>
      </c>
      <c r="D8610" s="489" t="s">
        <v>15846</v>
      </c>
    </row>
    <row r="8611" spans="1:4">
      <c r="A8611" s="489" t="str">
        <f t="shared" si="134"/>
        <v>2312101872訪問看護</v>
      </c>
      <c r="B8611" s="489">
        <v>2312101872</v>
      </c>
      <c r="C8611" s="489" t="s">
        <v>2102</v>
      </c>
      <c r="D8611" s="489" t="s">
        <v>15846</v>
      </c>
    </row>
    <row r="8612" spans="1:4">
      <c r="A8612" s="489" t="str">
        <f t="shared" si="134"/>
        <v>2312102052介護予防通所リハビリテーション</v>
      </c>
      <c r="B8612" s="489">
        <v>2312102052</v>
      </c>
      <c r="C8612" s="489" t="s">
        <v>2512</v>
      </c>
      <c r="D8612" s="489" t="s">
        <v>15847</v>
      </c>
    </row>
    <row r="8613" spans="1:4">
      <c r="A8613" s="489" t="str">
        <f t="shared" si="134"/>
        <v>2312102052介護予防訪問リハビリテーション</v>
      </c>
      <c r="B8613" s="489">
        <v>2312102052</v>
      </c>
      <c r="C8613" s="489" t="s">
        <v>2108</v>
      </c>
      <c r="D8613" s="489" t="s">
        <v>15847</v>
      </c>
    </row>
    <row r="8614" spans="1:4">
      <c r="A8614" s="489" t="str">
        <f t="shared" si="134"/>
        <v>2312102052通所リハビリテーション</v>
      </c>
      <c r="B8614" s="489">
        <v>2312102052</v>
      </c>
      <c r="C8614" s="489" t="s">
        <v>2511</v>
      </c>
      <c r="D8614" s="489" t="s">
        <v>15847</v>
      </c>
    </row>
    <row r="8615" spans="1:4">
      <c r="A8615" s="489" t="str">
        <f t="shared" si="134"/>
        <v>2312102052通所リハビリテーション</v>
      </c>
      <c r="B8615" s="489">
        <v>2312102052</v>
      </c>
      <c r="C8615" s="489" t="s">
        <v>2511</v>
      </c>
      <c r="D8615" s="489" t="s">
        <v>15847</v>
      </c>
    </row>
    <row r="8616" spans="1:4">
      <c r="A8616" s="489" t="str">
        <f t="shared" si="134"/>
        <v>2312102052通所リハビリテーション</v>
      </c>
      <c r="B8616" s="489">
        <v>2312102052</v>
      </c>
      <c r="C8616" s="489" t="s">
        <v>2511</v>
      </c>
      <c r="D8616" s="489" t="s">
        <v>15847</v>
      </c>
    </row>
    <row r="8617" spans="1:4">
      <c r="A8617" s="489" t="str">
        <f t="shared" si="134"/>
        <v>2312102052通所リハビリテーション</v>
      </c>
      <c r="B8617" s="489">
        <v>2312102052</v>
      </c>
      <c r="C8617" s="489" t="s">
        <v>2511</v>
      </c>
      <c r="D8617" s="489" t="s">
        <v>15847</v>
      </c>
    </row>
    <row r="8618" spans="1:4">
      <c r="A8618" s="489" t="str">
        <f t="shared" si="134"/>
        <v>2312102052訪問リハビリテーション</v>
      </c>
      <c r="B8618" s="489">
        <v>2312102052</v>
      </c>
      <c r="C8618" s="489" t="s">
        <v>2104</v>
      </c>
      <c r="D8618" s="489" t="s">
        <v>15847</v>
      </c>
    </row>
    <row r="8619" spans="1:4">
      <c r="A8619" s="489" t="str">
        <f t="shared" si="134"/>
        <v>2312102052訪問リハビリテーション</v>
      </c>
      <c r="B8619" s="489">
        <v>2312102052</v>
      </c>
      <c r="C8619" s="489" t="s">
        <v>2104</v>
      </c>
      <c r="D8619" s="489" t="s">
        <v>15847</v>
      </c>
    </row>
    <row r="8620" spans="1:4">
      <c r="A8620" s="489" t="str">
        <f t="shared" si="134"/>
        <v>2312102052訪問リハビリテーション</v>
      </c>
      <c r="B8620" s="489">
        <v>2312102052</v>
      </c>
      <c r="C8620" s="489" t="s">
        <v>2104</v>
      </c>
      <c r="D8620" s="489" t="s">
        <v>15847</v>
      </c>
    </row>
    <row r="8621" spans="1:4">
      <c r="A8621" s="489" t="str">
        <f t="shared" si="134"/>
        <v>2312102052訪問リハビリテーション</v>
      </c>
      <c r="B8621" s="489">
        <v>2312102052</v>
      </c>
      <c r="C8621" s="489" t="s">
        <v>2104</v>
      </c>
      <c r="D8621" s="489" t="s">
        <v>15847</v>
      </c>
    </row>
    <row r="8622" spans="1:4">
      <c r="A8622" s="489" t="str">
        <f t="shared" si="134"/>
        <v>2312102078介護予防訪問リハビリテーション</v>
      </c>
      <c r="B8622" s="489">
        <v>2312102078</v>
      </c>
      <c r="C8622" s="489" t="s">
        <v>2108</v>
      </c>
      <c r="D8622" s="489" t="s">
        <v>15848</v>
      </c>
    </row>
    <row r="8623" spans="1:4">
      <c r="A8623" s="489" t="str">
        <f t="shared" si="134"/>
        <v>2312102078介護予防訪問看護</v>
      </c>
      <c r="B8623" s="489">
        <v>2312102078</v>
      </c>
      <c r="C8623" s="489" t="s">
        <v>2103</v>
      </c>
      <c r="D8623" s="489" t="s">
        <v>15848</v>
      </c>
    </row>
    <row r="8624" spans="1:4">
      <c r="A8624" s="489" t="str">
        <f t="shared" si="134"/>
        <v>2312102078訪問リハビリテーション</v>
      </c>
      <c r="B8624" s="489">
        <v>2312102078</v>
      </c>
      <c r="C8624" s="489" t="s">
        <v>2104</v>
      </c>
      <c r="D8624" s="489" t="s">
        <v>15848</v>
      </c>
    </row>
    <row r="8625" spans="1:4">
      <c r="A8625" s="489" t="str">
        <f t="shared" si="134"/>
        <v>2312102078訪問看護</v>
      </c>
      <c r="B8625" s="489">
        <v>2312102078</v>
      </c>
      <c r="C8625" s="489" t="s">
        <v>2102</v>
      </c>
      <c r="D8625" s="489" t="s">
        <v>15848</v>
      </c>
    </row>
    <row r="8626" spans="1:4">
      <c r="A8626" s="489" t="str">
        <f t="shared" si="134"/>
        <v>2312102128介護予防訪問リハビリテーション</v>
      </c>
      <c r="B8626" s="489">
        <v>2312102128</v>
      </c>
      <c r="C8626" s="489" t="s">
        <v>2108</v>
      </c>
      <c r="D8626" s="489" t="s">
        <v>15849</v>
      </c>
    </row>
    <row r="8627" spans="1:4">
      <c r="A8627" s="489" t="str">
        <f t="shared" si="134"/>
        <v>2312102128介護予防訪問看護</v>
      </c>
      <c r="B8627" s="489">
        <v>2312102128</v>
      </c>
      <c r="C8627" s="489" t="s">
        <v>2103</v>
      </c>
      <c r="D8627" s="489" t="s">
        <v>15849</v>
      </c>
    </row>
    <row r="8628" spans="1:4">
      <c r="A8628" s="489" t="str">
        <f t="shared" si="134"/>
        <v>2312102128訪問リハビリテーション</v>
      </c>
      <c r="B8628" s="489">
        <v>2312102128</v>
      </c>
      <c r="C8628" s="489" t="s">
        <v>2104</v>
      </c>
      <c r="D8628" s="489" t="s">
        <v>15849</v>
      </c>
    </row>
    <row r="8629" spans="1:4">
      <c r="A8629" s="489" t="str">
        <f t="shared" si="134"/>
        <v>2312102128訪問看護</v>
      </c>
      <c r="B8629" s="489">
        <v>2312102128</v>
      </c>
      <c r="C8629" s="489" t="s">
        <v>2102</v>
      </c>
      <c r="D8629" s="489" t="s">
        <v>15849</v>
      </c>
    </row>
    <row r="8630" spans="1:4">
      <c r="A8630" s="489" t="str">
        <f t="shared" si="134"/>
        <v>2312102169介護予防通所リハビリテーション</v>
      </c>
      <c r="B8630" s="489">
        <v>2312102169</v>
      </c>
      <c r="C8630" s="489" t="s">
        <v>2512</v>
      </c>
      <c r="D8630" s="489" t="s">
        <v>15850</v>
      </c>
    </row>
    <row r="8631" spans="1:4">
      <c r="A8631" s="489" t="str">
        <f t="shared" si="134"/>
        <v>2312102169介護予防訪問リハビリテーション</v>
      </c>
      <c r="B8631" s="489">
        <v>2312102169</v>
      </c>
      <c r="C8631" s="489" t="s">
        <v>2108</v>
      </c>
      <c r="D8631" s="489" t="s">
        <v>15850</v>
      </c>
    </row>
    <row r="8632" spans="1:4">
      <c r="A8632" s="489" t="str">
        <f t="shared" si="134"/>
        <v>2312102169介護予防訪問看護</v>
      </c>
      <c r="B8632" s="489">
        <v>2312102169</v>
      </c>
      <c r="C8632" s="489" t="s">
        <v>2103</v>
      </c>
      <c r="D8632" s="489" t="s">
        <v>15850</v>
      </c>
    </row>
    <row r="8633" spans="1:4">
      <c r="A8633" s="489" t="str">
        <f t="shared" si="134"/>
        <v>2312102169通所リハビリテーション</v>
      </c>
      <c r="B8633" s="489">
        <v>2312102169</v>
      </c>
      <c r="C8633" s="489" t="s">
        <v>2511</v>
      </c>
      <c r="D8633" s="489" t="s">
        <v>15850</v>
      </c>
    </row>
    <row r="8634" spans="1:4">
      <c r="A8634" s="489" t="str">
        <f t="shared" si="134"/>
        <v>2312102169通所リハビリテーション</v>
      </c>
      <c r="B8634" s="489">
        <v>2312102169</v>
      </c>
      <c r="C8634" s="489" t="s">
        <v>2511</v>
      </c>
      <c r="D8634" s="489" t="s">
        <v>15850</v>
      </c>
    </row>
    <row r="8635" spans="1:4">
      <c r="A8635" s="489" t="str">
        <f t="shared" si="134"/>
        <v>2312102169通所リハビリテーション</v>
      </c>
      <c r="B8635" s="489">
        <v>2312102169</v>
      </c>
      <c r="C8635" s="489" t="s">
        <v>2511</v>
      </c>
      <c r="D8635" s="489" t="s">
        <v>15850</v>
      </c>
    </row>
    <row r="8636" spans="1:4">
      <c r="A8636" s="489" t="str">
        <f t="shared" si="134"/>
        <v>2312102169訪問リハビリテーション</v>
      </c>
      <c r="B8636" s="489">
        <v>2312102169</v>
      </c>
      <c r="C8636" s="489" t="s">
        <v>2104</v>
      </c>
      <c r="D8636" s="489" t="s">
        <v>15850</v>
      </c>
    </row>
    <row r="8637" spans="1:4">
      <c r="A8637" s="489" t="str">
        <f t="shared" si="134"/>
        <v>2312102169訪問リハビリテーション</v>
      </c>
      <c r="B8637" s="489">
        <v>2312102169</v>
      </c>
      <c r="C8637" s="489" t="s">
        <v>2104</v>
      </c>
      <c r="D8637" s="489" t="s">
        <v>15850</v>
      </c>
    </row>
    <row r="8638" spans="1:4">
      <c r="A8638" s="489" t="str">
        <f t="shared" si="134"/>
        <v>2312102169訪問リハビリテーション</v>
      </c>
      <c r="B8638" s="489">
        <v>2312102169</v>
      </c>
      <c r="C8638" s="489" t="s">
        <v>2104</v>
      </c>
      <c r="D8638" s="489" t="s">
        <v>15850</v>
      </c>
    </row>
    <row r="8639" spans="1:4">
      <c r="A8639" s="489" t="str">
        <f t="shared" si="134"/>
        <v>2312102169訪問看護</v>
      </c>
      <c r="B8639" s="489">
        <v>2312102169</v>
      </c>
      <c r="C8639" s="489" t="s">
        <v>2102</v>
      </c>
      <c r="D8639" s="489" t="s">
        <v>15850</v>
      </c>
    </row>
    <row r="8640" spans="1:4">
      <c r="A8640" s="489" t="str">
        <f t="shared" si="134"/>
        <v>2312102342介護予防訪問リハビリテーション</v>
      </c>
      <c r="B8640" s="489">
        <v>2312102342</v>
      </c>
      <c r="C8640" s="489" t="s">
        <v>2108</v>
      </c>
      <c r="D8640" s="489" t="s">
        <v>15851</v>
      </c>
    </row>
    <row r="8641" spans="1:4">
      <c r="A8641" s="489" t="str">
        <f t="shared" si="134"/>
        <v>2312102342介護予防訪問看護</v>
      </c>
      <c r="B8641" s="489">
        <v>2312102342</v>
      </c>
      <c r="C8641" s="489" t="s">
        <v>2103</v>
      </c>
      <c r="D8641" s="489" t="s">
        <v>15851</v>
      </c>
    </row>
    <row r="8642" spans="1:4">
      <c r="A8642" s="489" t="str">
        <f t="shared" ref="A8642:A8705" si="135">B8642&amp;C8642</f>
        <v>2312102342訪問リハビリテーション</v>
      </c>
      <c r="B8642" s="489">
        <v>2312102342</v>
      </c>
      <c r="C8642" s="489" t="s">
        <v>2104</v>
      </c>
      <c r="D8642" s="489" t="s">
        <v>15851</v>
      </c>
    </row>
    <row r="8643" spans="1:4">
      <c r="A8643" s="489" t="str">
        <f t="shared" si="135"/>
        <v>2312102342訪問看護</v>
      </c>
      <c r="B8643" s="489">
        <v>2312102342</v>
      </c>
      <c r="C8643" s="489" t="s">
        <v>2102</v>
      </c>
      <c r="D8643" s="489" t="s">
        <v>15851</v>
      </c>
    </row>
    <row r="8644" spans="1:4">
      <c r="A8644" s="489" t="str">
        <f t="shared" si="135"/>
        <v>2312102441介護予防訪問リハビリテーション</v>
      </c>
      <c r="B8644" s="489">
        <v>2312102441</v>
      </c>
      <c r="C8644" s="489" t="s">
        <v>2108</v>
      </c>
      <c r="D8644" s="489" t="s">
        <v>15852</v>
      </c>
    </row>
    <row r="8645" spans="1:4">
      <c r="A8645" s="489" t="str">
        <f t="shared" si="135"/>
        <v>2312102441介護予防訪問看護</v>
      </c>
      <c r="B8645" s="489">
        <v>2312102441</v>
      </c>
      <c r="C8645" s="489" t="s">
        <v>2103</v>
      </c>
      <c r="D8645" s="489" t="s">
        <v>15852</v>
      </c>
    </row>
    <row r="8646" spans="1:4">
      <c r="A8646" s="489" t="str">
        <f t="shared" si="135"/>
        <v>2312102441訪問リハビリテーション</v>
      </c>
      <c r="B8646" s="489">
        <v>2312102441</v>
      </c>
      <c r="C8646" s="489" t="s">
        <v>2104</v>
      </c>
      <c r="D8646" s="489" t="s">
        <v>15852</v>
      </c>
    </row>
    <row r="8647" spans="1:4">
      <c r="A8647" s="489" t="str">
        <f t="shared" si="135"/>
        <v>2312102441訪問看護</v>
      </c>
      <c r="B8647" s="489">
        <v>2312102441</v>
      </c>
      <c r="C8647" s="489" t="s">
        <v>2102</v>
      </c>
      <c r="D8647" s="489" t="s">
        <v>15852</v>
      </c>
    </row>
    <row r="8648" spans="1:4">
      <c r="A8648" s="489" t="str">
        <f t="shared" si="135"/>
        <v>2312102474介護予防訪問リハビリテーション</v>
      </c>
      <c r="B8648" s="489">
        <v>2312102474</v>
      </c>
      <c r="C8648" s="489" t="s">
        <v>2108</v>
      </c>
      <c r="D8648" s="489" t="s">
        <v>15853</v>
      </c>
    </row>
    <row r="8649" spans="1:4">
      <c r="A8649" s="489" t="str">
        <f t="shared" si="135"/>
        <v>2312102474介護予防訪問看護</v>
      </c>
      <c r="B8649" s="489">
        <v>2312102474</v>
      </c>
      <c r="C8649" s="489" t="s">
        <v>2103</v>
      </c>
      <c r="D8649" s="489" t="s">
        <v>15853</v>
      </c>
    </row>
    <row r="8650" spans="1:4">
      <c r="A8650" s="489" t="str">
        <f t="shared" si="135"/>
        <v>2312102474訪問リハビリテーション</v>
      </c>
      <c r="B8650" s="489">
        <v>2312102474</v>
      </c>
      <c r="C8650" s="489" t="s">
        <v>2104</v>
      </c>
      <c r="D8650" s="489" t="s">
        <v>15853</v>
      </c>
    </row>
    <row r="8651" spans="1:4">
      <c r="A8651" s="489" t="str">
        <f t="shared" si="135"/>
        <v>2312102474訪問看護</v>
      </c>
      <c r="B8651" s="489">
        <v>2312102474</v>
      </c>
      <c r="C8651" s="489" t="s">
        <v>2102</v>
      </c>
      <c r="D8651" s="489" t="s">
        <v>15853</v>
      </c>
    </row>
    <row r="8652" spans="1:4">
      <c r="A8652" s="489" t="str">
        <f t="shared" si="135"/>
        <v>2312102508介護予防通所リハビリテーション</v>
      </c>
      <c r="B8652" s="489">
        <v>2312102508</v>
      </c>
      <c r="C8652" s="489" t="s">
        <v>2512</v>
      </c>
      <c r="D8652" s="489" t="s">
        <v>15854</v>
      </c>
    </row>
    <row r="8653" spans="1:4">
      <c r="A8653" s="489" t="str">
        <f t="shared" si="135"/>
        <v>2312102508介護予防訪問リハビリテーション</v>
      </c>
      <c r="B8653" s="489">
        <v>2312102508</v>
      </c>
      <c r="C8653" s="489" t="s">
        <v>2108</v>
      </c>
      <c r="D8653" s="489" t="s">
        <v>15854</v>
      </c>
    </row>
    <row r="8654" spans="1:4">
      <c r="A8654" s="489" t="str">
        <f t="shared" si="135"/>
        <v>2312102508介護予防訪問看護</v>
      </c>
      <c r="B8654" s="489">
        <v>2312102508</v>
      </c>
      <c r="C8654" s="489" t="s">
        <v>2103</v>
      </c>
      <c r="D8654" s="489" t="s">
        <v>15854</v>
      </c>
    </row>
    <row r="8655" spans="1:4">
      <c r="A8655" s="489" t="str">
        <f t="shared" si="135"/>
        <v>2312102508通所リハビリテーション</v>
      </c>
      <c r="B8655" s="489">
        <v>2312102508</v>
      </c>
      <c r="C8655" s="489" t="s">
        <v>2511</v>
      </c>
      <c r="D8655" s="489" t="s">
        <v>15854</v>
      </c>
    </row>
    <row r="8656" spans="1:4">
      <c r="A8656" s="489" t="str">
        <f t="shared" si="135"/>
        <v>2312102508通所リハビリテーション</v>
      </c>
      <c r="B8656" s="489">
        <v>2312102508</v>
      </c>
      <c r="C8656" s="489" t="s">
        <v>2511</v>
      </c>
      <c r="D8656" s="489" t="s">
        <v>15854</v>
      </c>
    </row>
    <row r="8657" spans="1:4">
      <c r="A8657" s="489" t="str">
        <f t="shared" si="135"/>
        <v>2312102508訪問リハビリテーション</v>
      </c>
      <c r="B8657" s="489">
        <v>2312102508</v>
      </c>
      <c r="C8657" s="489" t="s">
        <v>2104</v>
      </c>
      <c r="D8657" s="489" t="s">
        <v>15854</v>
      </c>
    </row>
    <row r="8658" spans="1:4">
      <c r="A8658" s="489" t="str">
        <f t="shared" si="135"/>
        <v>2312102508訪問看護</v>
      </c>
      <c r="B8658" s="489">
        <v>2312102508</v>
      </c>
      <c r="C8658" s="489" t="s">
        <v>2102</v>
      </c>
      <c r="D8658" s="489" t="s">
        <v>15854</v>
      </c>
    </row>
    <row r="8659" spans="1:4">
      <c r="A8659" s="489" t="str">
        <f t="shared" si="135"/>
        <v>2312102532介護予防訪問リハビリテーション</v>
      </c>
      <c r="B8659" s="489">
        <v>2312102532</v>
      </c>
      <c r="C8659" s="489" t="s">
        <v>2108</v>
      </c>
      <c r="D8659" s="489" t="s">
        <v>15855</v>
      </c>
    </row>
    <row r="8660" spans="1:4">
      <c r="A8660" s="489" t="str">
        <f t="shared" si="135"/>
        <v>2312102532介護予防訪問看護</v>
      </c>
      <c r="B8660" s="489">
        <v>2312102532</v>
      </c>
      <c r="C8660" s="489" t="s">
        <v>2103</v>
      </c>
      <c r="D8660" s="489" t="s">
        <v>15855</v>
      </c>
    </row>
    <row r="8661" spans="1:4">
      <c r="A8661" s="489" t="str">
        <f t="shared" si="135"/>
        <v>2312102532訪問リハビリテーション</v>
      </c>
      <c r="B8661" s="489">
        <v>2312102532</v>
      </c>
      <c r="C8661" s="489" t="s">
        <v>2104</v>
      </c>
      <c r="D8661" s="489" t="s">
        <v>15855</v>
      </c>
    </row>
    <row r="8662" spans="1:4">
      <c r="A8662" s="489" t="str">
        <f t="shared" si="135"/>
        <v>2312102532訪問看護</v>
      </c>
      <c r="B8662" s="489">
        <v>2312102532</v>
      </c>
      <c r="C8662" s="489" t="s">
        <v>2102</v>
      </c>
      <c r="D8662" s="489" t="s">
        <v>15855</v>
      </c>
    </row>
    <row r="8663" spans="1:4">
      <c r="A8663" s="489" t="str">
        <f t="shared" si="135"/>
        <v>2312102565介護予防訪問リハビリテーション</v>
      </c>
      <c r="B8663" s="489">
        <v>2312102565</v>
      </c>
      <c r="C8663" s="489" t="s">
        <v>2108</v>
      </c>
      <c r="D8663" s="489" t="s">
        <v>15856</v>
      </c>
    </row>
    <row r="8664" spans="1:4">
      <c r="A8664" s="489" t="str">
        <f t="shared" si="135"/>
        <v>2312102565介護予防訪問看護</v>
      </c>
      <c r="B8664" s="489">
        <v>2312102565</v>
      </c>
      <c r="C8664" s="489" t="s">
        <v>2103</v>
      </c>
      <c r="D8664" s="489" t="s">
        <v>15856</v>
      </c>
    </row>
    <row r="8665" spans="1:4">
      <c r="A8665" s="489" t="str">
        <f t="shared" si="135"/>
        <v>2312102565訪問リハビリテーション</v>
      </c>
      <c r="B8665" s="489">
        <v>2312102565</v>
      </c>
      <c r="C8665" s="489" t="s">
        <v>2104</v>
      </c>
      <c r="D8665" s="489" t="s">
        <v>15856</v>
      </c>
    </row>
    <row r="8666" spans="1:4">
      <c r="A8666" s="489" t="str">
        <f t="shared" si="135"/>
        <v>2312102565訪問看護</v>
      </c>
      <c r="B8666" s="489">
        <v>2312102565</v>
      </c>
      <c r="C8666" s="489" t="s">
        <v>2102</v>
      </c>
      <c r="D8666" s="489" t="s">
        <v>15856</v>
      </c>
    </row>
    <row r="8667" spans="1:4">
      <c r="A8667" s="489" t="str">
        <f t="shared" si="135"/>
        <v>2312102615介護予防訪問リハビリテーション</v>
      </c>
      <c r="B8667" s="489">
        <v>2312102615</v>
      </c>
      <c r="C8667" s="489" t="s">
        <v>2108</v>
      </c>
      <c r="D8667" s="489" t="s">
        <v>15857</v>
      </c>
    </row>
    <row r="8668" spans="1:4">
      <c r="A8668" s="489" t="str">
        <f t="shared" si="135"/>
        <v>2312102615介護予防訪問看護</v>
      </c>
      <c r="B8668" s="489">
        <v>2312102615</v>
      </c>
      <c r="C8668" s="489" t="s">
        <v>2103</v>
      </c>
      <c r="D8668" s="489" t="s">
        <v>15857</v>
      </c>
    </row>
    <row r="8669" spans="1:4">
      <c r="A8669" s="489" t="str">
        <f t="shared" si="135"/>
        <v>2312102615訪問リハビリテーション</v>
      </c>
      <c r="B8669" s="489">
        <v>2312102615</v>
      </c>
      <c r="C8669" s="489" t="s">
        <v>2104</v>
      </c>
      <c r="D8669" s="489" t="s">
        <v>15857</v>
      </c>
    </row>
    <row r="8670" spans="1:4">
      <c r="A8670" s="489" t="str">
        <f t="shared" si="135"/>
        <v>2312102615訪問看護</v>
      </c>
      <c r="B8670" s="489">
        <v>2312102615</v>
      </c>
      <c r="C8670" s="489" t="s">
        <v>2102</v>
      </c>
      <c r="D8670" s="489" t="s">
        <v>15857</v>
      </c>
    </row>
    <row r="8671" spans="1:4">
      <c r="A8671" s="489" t="str">
        <f t="shared" si="135"/>
        <v>2312102623介護予防訪問リハビリテーション</v>
      </c>
      <c r="B8671" s="489">
        <v>2312102623</v>
      </c>
      <c r="C8671" s="489" t="s">
        <v>2108</v>
      </c>
      <c r="D8671" s="489" t="s">
        <v>15858</v>
      </c>
    </row>
    <row r="8672" spans="1:4">
      <c r="A8672" s="489" t="str">
        <f t="shared" si="135"/>
        <v>2312102623介護予防訪問看護</v>
      </c>
      <c r="B8672" s="489">
        <v>2312102623</v>
      </c>
      <c r="C8672" s="489" t="s">
        <v>2103</v>
      </c>
      <c r="D8672" s="489" t="s">
        <v>15858</v>
      </c>
    </row>
    <row r="8673" spans="1:4">
      <c r="A8673" s="489" t="str">
        <f t="shared" si="135"/>
        <v>2312102623訪問リハビリテーション</v>
      </c>
      <c r="B8673" s="489">
        <v>2312102623</v>
      </c>
      <c r="C8673" s="489" t="s">
        <v>2104</v>
      </c>
      <c r="D8673" s="489" t="s">
        <v>15858</v>
      </c>
    </row>
    <row r="8674" spans="1:4">
      <c r="A8674" s="489" t="str">
        <f t="shared" si="135"/>
        <v>2312102623訪問看護</v>
      </c>
      <c r="B8674" s="489">
        <v>2312102623</v>
      </c>
      <c r="C8674" s="489" t="s">
        <v>2102</v>
      </c>
      <c r="D8674" s="489" t="s">
        <v>15858</v>
      </c>
    </row>
    <row r="8675" spans="1:4">
      <c r="A8675" s="489" t="str">
        <f t="shared" si="135"/>
        <v>2312102631介護予防訪問リハビリテーション</v>
      </c>
      <c r="B8675" s="489">
        <v>2312102631</v>
      </c>
      <c r="C8675" s="489" t="s">
        <v>2108</v>
      </c>
      <c r="D8675" s="489" t="s">
        <v>15859</v>
      </c>
    </row>
    <row r="8676" spans="1:4">
      <c r="A8676" s="489" t="str">
        <f t="shared" si="135"/>
        <v>2312102631介護予防訪問看護</v>
      </c>
      <c r="B8676" s="489">
        <v>2312102631</v>
      </c>
      <c r="C8676" s="489" t="s">
        <v>2103</v>
      </c>
      <c r="D8676" s="489" t="s">
        <v>15859</v>
      </c>
    </row>
    <row r="8677" spans="1:4">
      <c r="A8677" s="489" t="str">
        <f t="shared" si="135"/>
        <v>2312102631訪問リハビリテーション</v>
      </c>
      <c r="B8677" s="489">
        <v>2312102631</v>
      </c>
      <c r="C8677" s="489" t="s">
        <v>2104</v>
      </c>
      <c r="D8677" s="489" t="s">
        <v>15859</v>
      </c>
    </row>
    <row r="8678" spans="1:4">
      <c r="A8678" s="489" t="str">
        <f t="shared" si="135"/>
        <v>2312102631訪問看護</v>
      </c>
      <c r="B8678" s="489">
        <v>2312102631</v>
      </c>
      <c r="C8678" s="489" t="s">
        <v>2102</v>
      </c>
      <c r="D8678" s="489" t="s">
        <v>15859</v>
      </c>
    </row>
    <row r="8679" spans="1:4">
      <c r="A8679" s="489" t="str">
        <f t="shared" si="135"/>
        <v>2312102664介護予防訪問リハビリテーション</v>
      </c>
      <c r="B8679" s="489">
        <v>2312102664</v>
      </c>
      <c r="C8679" s="489" t="s">
        <v>2108</v>
      </c>
      <c r="D8679" s="489" t="s">
        <v>15860</v>
      </c>
    </row>
    <row r="8680" spans="1:4">
      <c r="A8680" s="489" t="str">
        <f t="shared" si="135"/>
        <v>2312102664介護予防訪問看護</v>
      </c>
      <c r="B8680" s="489">
        <v>2312102664</v>
      </c>
      <c r="C8680" s="489" t="s">
        <v>2103</v>
      </c>
      <c r="D8680" s="489" t="s">
        <v>15860</v>
      </c>
    </row>
    <row r="8681" spans="1:4">
      <c r="A8681" s="489" t="str">
        <f t="shared" si="135"/>
        <v>2312102664訪問リハビリテーション</v>
      </c>
      <c r="B8681" s="489">
        <v>2312102664</v>
      </c>
      <c r="C8681" s="489" t="s">
        <v>2104</v>
      </c>
      <c r="D8681" s="489" t="s">
        <v>15860</v>
      </c>
    </row>
    <row r="8682" spans="1:4">
      <c r="A8682" s="489" t="str">
        <f t="shared" si="135"/>
        <v>2312102664訪問看護</v>
      </c>
      <c r="B8682" s="489">
        <v>2312102664</v>
      </c>
      <c r="C8682" s="489" t="s">
        <v>2102</v>
      </c>
      <c r="D8682" s="489" t="s">
        <v>15860</v>
      </c>
    </row>
    <row r="8683" spans="1:4">
      <c r="A8683" s="489" t="str">
        <f t="shared" si="135"/>
        <v>2312102680介護予防訪問リハビリテーション</v>
      </c>
      <c r="B8683" s="489">
        <v>2312102680</v>
      </c>
      <c r="C8683" s="489" t="s">
        <v>2108</v>
      </c>
      <c r="D8683" s="489" t="s">
        <v>15861</v>
      </c>
    </row>
    <row r="8684" spans="1:4">
      <c r="A8684" s="489" t="str">
        <f t="shared" si="135"/>
        <v>2312102680介護予防訪問看護</v>
      </c>
      <c r="B8684" s="489">
        <v>2312102680</v>
      </c>
      <c r="C8684" s="489" t="s">
        <v>2103</v>
      </c>
      <c r="D8684" s="489" t="s">
        <v>15861</v>
      </c>
    </row>
    <row r="8685" spans="1:4">
      <c r="A8685" s="489" t="str">
        <f t="shared" si="135"/>
        <v>2312102680訪問リハビリテーション</v>
      </c>
      <c r="B8685" s="489">
        <v>2312102680</v>
      </c>
      <c r="C8685" s="489" t="s">
        <v>2104</v>
      </c>
      <c r="D8685" s="489" t="s">
        <v>15861</v>
      </c>
    </row>
    <row r="8686" spans="1:4">
      <c r="A8686" s="489" t="str">
        <f t="shared" si="135"/>
        <v>2312102680訪問看護</v>
      </c>
      <c r="B8686" s="489">
        <v>2312102680</v>
      </c>
      <c r="C8686" s="489" t="s">
        <v>2102</v>
      </c>
      <c r="D8686" s="489" t="s">
        <v>15861</v>
      </c>
    </row>
    <row r="8687" spans="1:4">
      <c r="A8687" s="489" t="str">
        <f t="shared" si="135"/>
        <v>2312102748介護予防訪問リハビリテーション</v>
      </c>
      <c r="B8687" s="489">
        <v>2312102748</v>
      </c>
      <c r="C8687" s="489" t="s">
        <v>2108</v>
      </c>
      <c r="D8687" s="489" t="s">
        <v>15862</v>
      </c>
    </row>
    <row r="8688" spans="1:4">
      <c r="A8688" s="489" t="str">
        <f t="shared" si="135"/>
        <v>2312102748訪問リハビリテーション</v>
      </c>
      <c r="B8688" s="489">
        <v>2312102748</v>
      </c>
      <c r="C8688" s="489" t="s">
        <v>2104</v>
      </c>
      <c r="D8688" s="489" t="s">
        <v>15862</v>
      </c>
    </row>
    <row r="8689" spans="1:4">
      <c r="A8689" s="489" t="str">
        <f t="shared" si="135"/>
        <v>2312102763介護予防訪問リハビリテーション</v>
      </c>
      <c r="B8689" s="489">
        <v>2312102763</v>
      </c>
      <c r="C8689" s="489" t="s">
        <v>2108</v>
      </c>
      <c r="D8689" s="489" t="s">
        <v>15863</v>
      </c>
    </row>
    <row r="8690" spans="1:4">
      <c r="A8690" s="489" t="str">
        <f t="shared" si="135"/>
        <v>2312102763介護予防訪問看護</v>
      </c>
      <c r="B8690" s="489">
        <v>2312102763</v>
      </c>
      <c r="C8690" s="489" t="s">
        <v>2103</v>
      </c>
      <c r="D8690" s="489" t="s">
        <v>15863</v>
      </c>
    </row>
    <row r="8691" spans="1:4">
      <c r="A8691" s="489" t="str">
        <f t="shared" si="135"/>
        <v>2312102763訪問リハビリテーション</v>
      </c>
      <c r="B8691" s="489">
        <v>2312102763</v>
      </c>
      <c r="C8691" s="489" t="s">
        <v>2104</v>
      </c>
      <c r="D8691" s="489" t="s">
        <v>15863</v>
      </c>
    </row>
    <row r="8692" spans="1:4">
      <c r="A8692" s="489" t="str">
        <f t="shared" si="135"/>
        <v>2312102763訪問看護</v>
      </c>
      <c r="B8692" s="489">
        <v>2312102763</v>
      </c>
      <c r="C8692" s="489" t="s">
        <v>2102</v>
      </c>
      <c r="D8692" s="489" t="s">
        <v>15863</v>
      </c>
    </row>
    <row r="8693" spans="1:4">
      <c r="A8693" s="489" t="str">
        <f t="shared" si="135"/>
        <v>2312102797介護予防訪問リハビリテーション</v>
      </c>
      <c r="B8693" s="489">
        <v>2312102797</v>
      </c>
      <c r="C8693" s="489" t="s">
        <v>2108</v>
      </c>
      <c r="D8693" s="489" t="s">
        <v>15864</v>
      </c>
    </row>
    <row r="8694" spans="1:4">
      <c r="A8694" s="489" t="str">
        <f t="shared" si="135"/>
        <v>2312102797介護予防訪問看護</v>
      </c>
      <c r="B8694" s="489">
        <v>2312102797</v>
      </c>
      <c r="C8694" s="489" t="s">
        <v>2103</v>
      </c>
      <c r="D8694" s="489" t="s">
        <v>15864</v>
      </c>
    </row>
    <row r="8695" spans="1:4">
      <c r="A8695" s="489" t="str">
        <f t="shared" si="135"/>
        <v>2312102797訪問リハビリテーション</v>
      </c>
      <c r="B8695" s="489">
        <v>2312102797</v>
      </c>
      <c r="C8695" s="489" t="s">
        <v>2104</v>
      </c>
      <c r="D8695" s="489" t="s">
        <v>15864</v>
      </c>
    </row>
    <row r="8696" spans="1:4">
      <c r="A8696" s="489" t="str">
        <f t="shared" si="135"/>
        <v>2312102797訪問看護</v>
      </c>
      <c r="B8696" s="489">
        <v>2312102797</v>
      </c>
      <c r="C8696" s="489" t="s">
        <v>2102</v>
      </c>
      <c r="D8696" s="489" t="s">
        <v>15864</v>
      </c>
    </row>
    <row r="8697" spans="1:4">
      <c r="A8697" s="489" t="str">
        <f t="shared" si="135"/>
        <v>2312102805介護予防訪問リハビリテーション</v>
      </c>
      <c r="B8697" s="489">
        <v>2312102805</v>
      </c>
      <c r="C8697" s="489" t="s">
        <v>2108</v>
      </c>
      <c r="D8697" s="489" t="s">
        <v>15865</v>
      </c>
    </row>
    <row r="8698" spans="1:4">
      <c r="A8698" s="489" t="str">
        <f t="shared" si="135"/>
        <v>2312102805介護予防訪問看護</v>
      </c>
      <c r="B8698" s="489">
        <v>2312102805</v>
      </c>
      <c r="C8698" s="489" t="s">
        <v>2103</v>
      </c>
      <c r="D8698" s="489" t="s">
        <v>15865</v>
      </c>
    </row>
    <row r="8699" spans="1:4">
      <c r="A8699" s="489" t="str">
        <f t="shared" si="135"/>
        <v>2312102805訪問リハビリテーション</v>
      </c>
      <c r="B8699" s="489">
        <v>2312102805</v>
      </c>
      <c r="C8699" s="489" t="s">
        <v>2104</v>
      </c>
      <c r="D8699" s="489" t="s">
        <v>15865</v>
      </c>
    </row>
    <row r="8700" spans="1:4">
      <c r="A8700" s="489" t="str">
        <f t="shared" si="135"/>
        <v>2312102805訪問看護</v>
      </c>
      <c r="B8700" s="489">
        <v>2312102805</v>
      </c>
      <c r="C8700" s="489" t="s">
        <v>2102</v>
      </c>
      <c r="D8700" s="489" t="s">
        <v>15865</v>
      </c>
    </row>
    <row r="8701" spans="1:4">
      <c r="A8701" s="489" t="str">
        <f t="shared" si="135"/>
        <v>2312102813介護予防訪問リハビリテーション</v>
      </c>
      <c r="B8701" s="489">
        <v>2312102813</v>
      </c>
      <c r="C8701" s="489" t="s">
        <v>2108</v>
      </c>
      <c r="D8701" s="489" t="s">
        <v>15866</v>
      </c>
    </row>
    <row r="8702" spans="1:4">
      <c r="A8702" s="489" t="str">
        <f t="shared" si="135"/>
        <v>2312102813介護予防訪問看護</v>
      </c>
      <c r="B8702" s="489">
        <v>2312102813</v>
      </c>
      <c r="C8702" s="489" t="s">
        <v>2103</v>
      </c>
      <c r="D8702" s="489" t="s">
        <v>15866</v>
      </c>
    </row>
    <row r="8703" spans="1:4">
      <c r="A8703" s="489" t="str">
        <f t="shared" si="135"/>
        <v>2312102813訪問リハビリテーション</v>
      </c>
      <c r="B8703" s="489">
        <v>2312102813</v>
      </c>
      <c r="C8703" s="489" t="s">
        <v>2104</v>
      </c>
      <c r="D8703" s="489" t="s">
        <v>15866</v>
      </c>
    </row>
    <row r="8704" spans="1:4">
      <c r="A8704" s="489" t="str">
        <f t="shared" si="135"/>
        <v>2312102813訪問看護</v>
      </c>
      <c r="B8704" s="489">
        <v>2312102813</v>
      </c>
      <c r="C8704" s="489" t="s">
        <v>2102</v>
      </c>
      <c r="D8704" s="489" t="s">
        <v>15866</v>
      </c>
    </row>
    <row r="8705" spans="1:4">
      <c r="A8705" s="489" t="str">
        <f t="shared" si="135"/>
        <v>2312102870介護予防訪問リハビリテーション</v>
      </c>
      <c r="B8705" s="489">
        <v>2312102870</v>
      </c>
      <c r="C8705" s="489" t="s">
        <v>2108</v>
      </c>
      <c r="D8705" s="489" t="s">
        <v>15867</v>
      </c>
    </row>
    <row r="8706" spans="1:4">
      <c r="A8706" s="489" t="str">
        <f t="shared" ref="A8706:A8769" si="136">B8706&amp;C8706</f>
        <v>2312102870介護予防訪問看護</v>
      </c>
      <c r="B8706" s="489">
        <v>2312102870</v>
      </c>
      <c r="C8706" s="489" t="s">
        <v>2103</v>
      </c>
      <c r="D8706" s="489" t="s">
        <v>15867</v>
      </c>
    </row>
    <row r="8707" spans="1:4">
      <c r="A8707" s="489" t="str">
        <f t="shared" si="136"/>
        <v>2312102870訪問リハビリテーション</v>
      </c>
      <c r="B8707" s="489">
        <v>2312102870</v>
      </c>
      <c r="C8707" s="489" t="s">
        <v>2104</v>
      </c>
      <c r="D8707" s="489" t="s">
        <v>15867</v>
      </c>
    </row>
    <row r="8708" spans="1:4">
      <c r="A8708" s="489" t="str">
        <f t="shared" si="136"/>
        <v>2312102870訪問看護</v>
      </c>
      <c r="B8708" s="489">
        <v>2312102870</v>
      </c>
      <c r="C8708" s="489" t="s">
        <v>2102</v>
      </c>
      <c r="D8708" s="489" t="s">
        <v>15867</v>
      </c>
    </row>
    <row r="8709" spans="1:4">
      <c r="A8709" s="489" t="str">
        <f t="shared" si="136"/>
        <v>2312102912介護予防訪問リハビリテーション</v>
      </c>
      <c r="B8709" s="489">
        <v>2312102912</v>
      </c>
      <c r="C8709" s="489" t="s">
        <v>2108</v>
      </c>
      <c r="D8709" s="489" t="s">
        <v>15859</v>
      </c>
    </row>
    <row r="8710" spans="1:4">
      <c r="A8710" s="489" t="str">
        <f t="shared" si="136"/>
        <v>2312102912介護予防訪問看護</v>
      </c>
      <c r="B8710" s="489">
        <v>2312102912</v>
      </c>
      <c r="C8710" s="489" t="s">
        <v>2103</v>
      </c>
      <c r="D8710" s="489" t="s">
        <v>15859</v>
      </c>
    </row>
    <row r="8711" spans="1:4">
      <c r="A8711" s="489" t="str">
        <f t="shared" si="136"/>
        <v>2312102912訪問リハビリテーション</v>
      </c>
      <c r="B8711" s="489">
        <v>2312102912</v>
      </c>
      <c r="C8711" s="489" t="s">
        <v>2104</v>
      </c>
      <c r="D8711" s="489" t="s">
        <v>15859</v>
      </c>
    </row>
    <row r="8712" spans="1:4">
      <c r="A8712" s="489" t="str">
        <f t="shared" si="136"/>
        <v>2312102912訪問看護</v>
      </c>
      <c r="B8712" s="489">
        <v>2312102912</v>
      </c>
      <c r="C8712" s="489" t="s">
        <v>2102</v>
      </c>
      <c r="D8712" s="489" t="s">
        <v>15859</v>
      </c>
    </row>
    <row r="8713" spans="1:4">
      <c r="A8713" s="489" t="str">
        <f t="shared" si="136"/>
        <v>2312102938介護予防訪問リハビリテーション</v>
      </c>
      <c r="B8713" s="489">
        <v>2312102938</v>
      </c>
      <c r="C8713" s="489" t="s">
        <v>2108</v>
      </c>
      <c r="D8713" s="489" t="s">
        <v>15868</v>
      </c>
    </row>
    <row r="8714" spans="1:4">
      <c r="A8714" s="489" t="str">
        <f t="shared" si="136"/>
        <v>2312102938介護予防訪問看護</v>
      </c>
      <c r="B8714" s="489">
        <v>2312102938</v>
      </c>
      <c r="C8714" s="489" t="s">
        <v>2103</v>
      </c>
      <c r="D8714" s="489" t="s">
        <v>15868</v>
      </c>
    </row>
    <row r="8715" spans="1:4">
      <c r="A8715" s="489" t="str">
        <f t="shared" si="136"/>
        <v>2312102938訪問リハビリテーション</v>
      </c>
      <c r="B8715" s="489">
        <v>2312102938</v>
      </c>
      <c r="C8715" s="489" t="s">
        <v>2104</v>
      </c>
      <c r="D8715" s="489" t="s">
        <v>15868</v>
      </c>
    </row>
    <row r="8716" spans="1:4">
      <c r="A8716" s="489" t="str">
        <f t="shared" si="136"/>
        <v>2312102938訪問看護</v>
      </c>
      <c r="B8716" s="489">
        <v>2312102938</v>
      </c>
      <c r="C8716" s="489" t="s">
        <v>2102</v>
      </c>
      <c r="D8716" s="489" t="s">
        <v>15868</v>
      </c>
    </row>
    <row r="8717" spans="1:4">
      <c r="A8717" s="489" t="str">
        <f t="shared" si="136"/>
        <v>2312102953介護予防訪問リハビリテーション</v>
      </c>
      <c r="B8717" s="489">
        <v>2312102953</v>
      </c>
      <c r="C8717" s="489" t="s">
        <v>2108</v>
      </c>
      <c r="D8717" s="489" t="s">
        <v>15869</v>
      </c>
    </row>
    <row r="8718" spans="1:4">
      <c r="A8718" s="489" t="str">
        <f t="shared" si="136"/>
        <v>2312102953介護予防訪問看護</v>
      </c>
      <c r="B8718" s="489">
        <v>2312102953</v>
      </c>
      <c r="C8718" s="489" t="s">
        <v>2103</v>
      </c>
      <c r="D8718" s="489" t="s">
        <v>15869</v>
      </c>
    </row>
    <row r="8719" spans="1:4">
      <c r="A8719" s="489" t="str">
        <f t="shared" si="136"/>
        <v>2312102953訪問リハビリテーション</v>
      </c>
      <c r="B8719" s="489">
        <v>2312102953</v>
      </c>
      <c r="C8719" s="489" t="s">
        <v>2104</v>
      </c>
      <c r="D8719" s="489" t="s">
        <v>15869</v>
      </c>
    </row>
    <row r="8720" spans="1:4">
      <c r="A8720" s="489" t="str">
        <f t="shared" si="136"/>
        <v>2312102953訪問看護</v>
      </c>
      <c r="B8720" s="489">
        <v>2312102953</v>
      </c>
      <c r="C8720" s="489" t="s">
        <v>2102</v>
      </c>
      <c r="D8720" s="489" t="s">
        <v>15869</v>
      </c>
    </row>
    <row r="8721" spans="1:4">
      <c r="A8721" s="489" t="str">
        <f t="shared" si="136"/>
        <v>2312102961介護予防訪問リハビリテーション</v>
      </c>
      <c r="B8721" s="489">
        <v>2312102961</v>
      </c>
      <c r="C8721" s="489" t="s">
        <v>2108</v>
      </c>
      <c r="D8721" s="489" t="s">
        <v>15870</v>
      </c>
    </row>
    <row r="8722" spans="1:4">
      <c r="A8722" s="489" t="str">
        <f t="shared" si="136"/>
        <v>2312102961介護予防訪問看護</v>
      </c>
      <c r="B8722" s="489">
        <v>2312102961</v>
      </c>
      <c r="C8722" s="489" t="s">
        <v>2103</v>
      </c>
      <c r="D8722" s="489" t="s">
        <v>15870</v>
      </c>
    </row>
    <row r="8723" spans="1:4">
      <c r="A8723" s="489" t="str">
        <f t="shared" si="136"/>
        <v>2312102961訪問リハビリテーション</v>
      </c>
      <c r="B8723" s="489">
        <v>2312102961</v>
      </c>
      <c r="C8723" s="489" t="s">
        <v>2104</v>
      </c>
      <c r="D8723" s="489" t="s">
        <v>15870</v>
      </c>
    </row>
    <row r="8724" spans="1:4">
      <c r="A8724" s="489" t="str">
        <f t="shared" si="136"/>
        <v>2312102961訪問看護</v>
      </c>
      <c r="B8724" s="489">
        <v>2312102961</v>
      </c>
      <c r="C8724" s="489" t="s">
        <v>2102</v>
      </c>
      <c r="D8724" s="489" t="s">
        <v>15870</v>
      </c>
    </row>
    <row r="8725" spans="1:4">
      <c r="A8725" s="489" t="str">
        <f t="shared" si="136"/>
        <v>2312102987介護予防訪問リハビリテーション</v>
      </c>
      <c r="B8725" s="489">
        <v>2312102987</v>
      </c>
      <c r="C8725" s="489" t="s">
        <v>2108</v>
      </c>
      <c r="D8725" s="489" t="s">
        <v>15871</v>
      </c>
    </row>
    <row r="8726" spans="1:4">
      <c r="A8726" s="489" t="str">
        <f t="shared" si="136"/>
        <v>2312102987介護予防訪問看護</v>
      </c>
      <c r="B8726" s="489">
        <v>2312102987</v>
      </c>
      <c r="C8726" s="489" t="s">
        <v>2103</v>
      </c>
      <c r="D8726" s="489" t="s">
        <v>15871</v>
      </c>
    </row>
    <row r="8727" spans="1:4">
      <c r="A8727" s="489" t="str">
        <f t="shared" si="136"/>
        <v>2312102987訪問リハビリテーション</v>
      </c>
      <c r="B8727" s="489">
        <v>2312102987</v>
      </c>
      <c r="C8727" s="489" t="s">
        <v>2104</v>
      </c>
      <c r="D8727" s="489" t="s">
        <v>15871</v>
      </c>
    </row>
    <row r="8728" spans="1:4">
      <c r="A8728" s="489" t="str">
        <f t="shared" si="136"/>
        <v>2312102987訪問看護</v>
      </c>
      <c r="B8728" s="489">
        <v>2312102987</v>
      </c>
      <c r="C8728" s="489" t="s">
        <v>2102</v>
      </c>
      <c r="D8728" s="489" t="s">
        <v>15871</v>
      </c>
    </row>
    <row r="8729" spans="1:4">
      <c r="A8729" s="489" t="str">
        <f t="shared" si="136"/>
        <v>2312102995介護予防訪問リハビリテーション</v>
      </c>
      <c r="B8729" s="489">
        <v>2312102995</v>
      </c>
      <c r="C8729" s="489" t="s">
        <v>2108</v>
      </c>
      <c r="D8729" s="489" t="s">
        <v>14152</v>
      </c>
    </row>
    <row r="8730" spans="1:4">
      <c r="A8730" s="489" t="str">
        <f t="shared" si="136"/>
        <v>2312102995介護予防訪問看護</v>
      </c>
      <c r="B8730" s="489">
        <v>2312102995</v>
      </c>
      <c r="C8730" s="489" t="s">
        <v>2103</v>
      </c>
      <c r="D8730" s="489" t="s">
        <v>14152</v>
      </c>
    </row>
    <row r="8731" spans="1:4">
      <c r="A8731" s="489" t="str">
        <f t="shared" si="136"/>
        <v>2312102995訪問リハビリテーション</v>
      </c>
      <c r="B8731" s="489">
        <v>2312102995</v>
      </c>
      <c r="C8731" s="489" t="s">
        <v>2104</v>
      </c>
      <c r="D8731" s="489" t="s">
        <v>14152</v>
      </c>
    </row>
    <row r="8732" spans="1:4">
      <c r="A8732" s="489" t="str">
        <f t="shared" si="136"/>
        <v>2312102995訪問看護</v>
      </c>
      <c r="B8732" s="489">
        <v>2312102995</v>
      </c>
      <c r="C8732" s="489" t="s">
        <v>2102</v>
      </c>
      <c r="D8732" s="489" t="s">
        <v>14152</v>
      </c>
    </row>
    <row r="8733" spans="1:4">
      <c r="A8733" s="489" t="str">
        <f t="shared" si="136"/>
        <v>2312103001介護予防訪問リハビリテーション</v>
      </c>
      <c r="B8733" s="489">
        <v>2312103001</v>
      </c>
      <c r="C8733" s="489" t="s">
        <v>2108</v>
      </c>
      <c r="D8733" s="489" t="s">
        <v>15872</v>
      </c>
    </row>
    <row r="8734" spans="1:4">
      <c r="A8734" s="489" t="str">
        <f t="shared" si="136"/>
        <v>2312103001介護予防訪問看護</v>
      </c>
      <c r="B8734" s="489">
        <v>2312103001</v>
      </c>
      <c r="C8734" s="489" t="s">
        <v>2103</v>
      </c>
      <c r="D8734" s="489" t="s">
        <v>15872</v>
      </c>
    </row>
    <row r="8735" spans="1:4">
      <c r="A8735" s="489" t="str">
        <f t="shared" si="136"/>
        <v>2312103001訪問リハビリテーション</v>
      </c>
      <c r="B8735" s="489">
        <v>2312103001</v>
      </c>
      <c r="C8735" s="489" t="s">
        <v>2104</v>
      </c>
      <c r="D8735" s="489" t="s">
        <v>15872</v>
      </c>
    </row>
    <row r="8736" spans="1:4">
      <c r="A8736" s="489" t="str">
        <f t="shared" si="136"/>
        <v>2312103001訪問看護</v>
      </c>
      <c r="B8736" s="489">
        <v>2312103001</v>
      </c>
      <c r="C8736" s="489" t="s">
        <v>2102</v>
      </c>
      <c r="D8736" s="489" t="s">
        <v>15872</v>
      </c>
    </row>
    <row r="8737" spans="1:4">
      <c r="A8737" s="489" t="str">
        <f t="shared" si="136"/>
        <v>2312103019介護予防訪問リハビリテーション</v>
      </c>
      <c r="B8737" s="489">
        <v>2312103019</v>
      </c>
      <c r="C8737" s="489" t="s">
        <v>2108</v>
      </c>
      <c r="D8737" s="489" t="s">
        <v>15873</v>
      </c>
    </row>
    <row r="8738" spans="1:4">
      <c r="A8738" s="489" t="str">
        <f t="shared" si="136"/>
        <v>2312103019介護予防訪問看護</v>
      </c>
      <c r="B8738" s="489">
        <v>2312103019</v>
      </c>
      <c r="C8738" s="489" t="s">
        <v>2103</v>
      </c>
      <c r="D8738" s="489" t="s">
        <v>15873</v>
      </c>
    </row>
    <row r="8739" spans="1:4">
      <c r="A8739" s="489" t="str">
        <f t="shared" si="136"/>
        <v>2312103019訪問リハビリテーション</v>
      </c>
      <c r="B8739" s="489">
        <v>2312103019</v>
      </c>
      <c r="C8739" s="489" t="s">
        <v>2104</v>
      </c>
      <c r="D8739" s="489" t="s">
        <v>15873</v>
      </c>
    </row>
    <row r="8740" spans="1:4">
      <c r="A8740" s="489" t="str">
        <f t="shared" si="136"/>
        <v>2312103019訪問看護</v>
      </c>
      <c r="B8740" s="489">
        <v>2312103019</v>
      </c>
      <c r="C8740" s="489" t="s">
        <v>2102</v>
      </c>
      <c r="D8740" s="489" t="s">
        <v>15873</v>
      </c>
    </row>
    <row r="8741" spans="1:4">
      <c r="A8741" s="489" t="str">
        <f t="shared" si="136"/>
        <v>2312103100介護予防訪問リハビリテーション</v>
      </c>
      <c r="B8741" s="489">
        <v>2312103100</v>
      </c>
      <c r="C8741" s="489" t="s">
        <v>2108</v>
      </c>
      <c r="D8741" s="489" t="s">
        <v>15874</v>
      </c>
    </row>
    <row r="8742" spans="1:4">
      <c r="A8742" s="489" t="str">
        <f t="shared" si="136"/>
        <v>2312103100介護予防訪問看護</v>
      </c>
      <c r="B8742" s="489">
        <v>2312103100</v>
      </c>
      <c r="C8742" s="489" t="s">
        <v>2103</v>
      </c>
      <c r="D8742" s="489" t="s">
        <v>15874</v>
      </c>
    </row>
    <row r="8743" spans="1:4">
      <c r="A8743" s="489" t="str">
        <f t="shared" si="136"/>
        <v>2312103100訪問リハビリテーション</v>
      </c>
      <c r="B8743" s="489">
        <v>2312103100</v>
      </c>
      <c r="C8743" s="489" t="s">
        <v>2104</v>
      </c>
      <c r="D8743" s="489" t="s">
        <v>15874</v>
      </c>
    </row>
    <row r="8744" spans="1:4">
      <c r="A8744" s="489" t="str">
        <f t="shared" si="136"/>
        <v>2312103100訪問看護</v>
      </c>
      <c r="B8744" s="489">
        <v>2312103100</v>
      </c>
      <c r="C8744" s="489" t="s">
        <v>2102</v>
      </c>
      <c r="D8744" s="489" t="s">
        <v>15874</v>
      </c>
    </row>
    <row r="8745" spans="1:4">
      <c r="A8745" s="489" t="str">
        <f t="shared" si="136"/>
        <v>2312103126介護予防訪問リハビリテーション</v>
      </c>
      <c r="B8745" s="489">
        <v>2312103126</v>
      </c>
      <c r="C8745" s="489" t="s">
        <v>2108</v>
      </c>
      <c r="D8745" s="489" t="s">
        <v>15875</v>
      </c>
    </row>
    <row r="8746" spans="1:4">
      <c r="A8746" s="489" t="str">
        <f t="shared" si="136"/>
        <v>2312103126介護予防訪問看護</v>
      </c>
      <c r="B8746" s="489">
        <v>2312103126</v>
      </c>
      <c r="C8746" s="489" t="s">
        <v>2103</v>
      </c>
      <c r="D8746" s="489" t="s">
        <v>15875</v>
      </c>
    </row>
    <row r="8747" spans="1:4">
      <c r="A8747" s="489" t="str">
        <f t="shared" si="136"/>
        <v>2312103126訪問リハビリテーション</v>
      </c>
      <c r="B8747" s="489">
        <v>2312103126</v>
      </c>
      <c r="C8747" s="489" t="s">
        <v>2104</v>
      </c>
      <c r="D8747" s="489" t="s">
        <v>15875</v>
      </c>
    </row>
    <row r="8748" spans="1:4">
      <c r="A8748" s="489" t="str">
        <f t="shared" si="136"/>
        <v>2312103126訪問看護</v>
      </c>
      <c r="B8748" s="489">
        <v>2312103126</v>
      </c>
      <c r="C8748" s="489" t="s">
        <v>2102</v>
      </c>
      <c r="D8748" s="489" t="s">
        <v>15875</v>
      </c>
    </row>
    <row r="8749" spans="1:4">
      <c r="A8749" s="489" t="str">
        <f t="shared" si="136"/>
        <v>2312103134介護予防訪問リハビリテーション</v>
      </c>
      <c r="B8749" s="489">
        <v>2312103134</v>
      </c>
      <c r="C8749" s="489" t="s">
        <v>2108</v>
      </c>
      <c r="D8749" s="489" t="s">
        <v>15171</v>
      </c>
    </row>
    <row r="8750" spans="1:4">
      <c r="A8750" s="489" t="str">
        <f t="shared" si="136"/>
        <v>2312103134介護予防訪問看護</v>
      </c>
      <c r="B8750" s="489">
        <v>2312103134</v>
      </c>
      <c r="C8750" s="489" t="s">
        <v>2103</v>
      </c>
      <c r="D8750" s="489" t="s">
        <v>15171</v>
      </c>
    </row>
    <row r="8751" spans="1:4">
      <c r="A8751" s="489" t="str">
        <f t="shared" si="136"/>
        <v>2312103134訪問リハビリテーション</v>
      </c>
      <c r="B8751" s="489">
        <v>2312103134</v>
      </c>
      <c r="C8751" s="489" t="s">
        <v>2104</v>
      </c>
      <c r="D8751" s="489" t="s">
        <v>15171</v>
      </c>
    </row>
    <row r="8752" spans="1:4">
      <c r="A8752" s="489" t="str">
        <f t="shared" si="136"/>
        <v>2312103134訪問看護</v>
      </c>
      <c r="B8752" s="489">
        <v>2312103134</v>
      </c>
      <c r="C8752" s="489" t="s">
        <v>2102</v>
      </c>
      <c r="D8752" s="489" t="s">
        <v>15171</v>
      </c>
    </row>
    <row r="8753" spans="1:4">
      <c r="A8753" s="489" t="str">
        <f t="shared" si="136"/>
        <v>2312103167介護予防訪問リハビリテーション</v>
      </c>
      <c r="B8753" s="489">
        <v>2312103167</v>
      </c>
      <c r="C8753" s="489" t="s">
        <v>2108</v>
      </c>
      <c r="D8753" s="489" t="s">
        <v>15876</v>
      </c>
    </row>
    <row r="8754" spans="1:4">
      <c r="A8754" s="489" t="str">
        <f t="shared" si="136"/>
        <v>2312103167介護予防訪問看護</v>
      </c>
      <c r="B8754" s="489">
        <v>2312103167</v>
      </c>
      <c r="C8754" s="489" t="s">
        <v>2103</v>
      </c>
      <c r="D8754" s="489" t="s">
        <v>15876</v>
      </c>
    </row>
    <row r="8755" spans="1:4">
      <c r="A8755" s="489" t="str">
        <f t="shared" si="136"/>
        <v>2312103167訪問リハビリテーション</v>
      </c>
      <c r="B8755" s="489">
        <v>2312103167</v>
      </c>
      <c r="C8755" s="489" t="s">
        <v>2104</v>
      </c>
      <c r="D8755" s="489" t="s">
        <v>15876</v>
      </c>
    </row>
    <row r="8756" spans="1:4">
      <c r="A8756" s="489" t="str">
        <f t="shared" si="136"/>
        <v>2312103167訪問看護</v>
      </c>
      <c r="B8756" s="489">
        <v>2312103167</v>
      </c>
      <c r="C8756" s="489" t="s">
        <v>2102</v>
      </c>
      <c r="D8756" s="489" t="s">
        <v>15876</v>
      </c>
    </row>
    <row r="8757" spans="1:4">
      <c r="A8757" s="489" t="str">
        <f t="shared" si="136"/>
        <v>2312103183介護予防訪問リハビリテーション</v>
      </c>
      <c r="B8757" s="489">
        <v>2312103183</v>
      </c>
      <c r="C8757" s="489" t="s">
        <v>2108</v>
      </c>
      <c r="D8757" s="489" t="s">
        <v>15877</v>
      </c>
    </row>
    <row r="8758" spans="1:4">
      <c r="A8758" s="489" t="str">
        <f t="shared" si="136"/>
        <v>2312103183介護予防訪問看護</v>
      </c>
      <c r="B8758" s="489">
        <v>2312103183</v>
      </c>
      <c r="C8758" s="489" t="s">
        <v>2103</v>
      </c>
      <c r="D8758" s="489" t="s">
        <v>15877</v>
      </c>
    </row>
    <row r="8759" spans="1:4">
      <c r="A8759" s="489" t="str">
        <f t="shared" si="136"/>
        <v>2312103183訪問リハビリテーション</v>
      </c>
      <c r="B8759" s="489">
        <v>2312103183</v>
      </c>
      <c r="C8759" s="489" t="s">
        <v>2104</v>
      </c>
      <c r="D8759" s="489" t="s">
        <v>15877</v>
      </c>
    </row>
    <row r="8760" spans="1:4">
      <c r="A8760" s="489" t="str">
        <f t="shared" si="136"/>
        <v>2312103183訪問看護</v>
      </c>
      <c r="B8760" s="489">
        <v>2312103183</v>
      </c>
      <c r="C8760" s="489" t="s">
        <v>2102</v>
      </c>
      <c r="D8760" s="489" t="s">
        <v>15877</v>
      </c>
    </row>
    <row r="8761" spans="1:4">
      <c r="A8761" s="489" t="str">
        <f t="shared" si="136"/>
        <v>2312103191介護予防訪問リハビリテーション</v>
      </c>
      <c r="B8761" s="489">
        <v>2312103191</v>
      </c>
      <c r="C8761" s="489" t="s">
        <v>2108</v>
      </c>
      <c r="D8761" s="489" t="s">
        <v>15878</v>
      </c>
    </row>
    <row r="8762" spans="1:4">
      <c r="A8762" s="489" t="str">
        <f t="shared" si="136"/>
        <v>2312103191介護予防訪問看護</v>
      </c>
      <c r="B8762" s="489">
        <v>2312103191</v>
      </c>
      <c r="C8762" s="489" t="s">
        <v>2103</v>
      </c>
      <c r="D8762" s="489" t="s">
        <v>15878</v>
      </c>
    </row>
    <row r="8763" spans="1:4">
      <c r="A8763" s="489" t="str">
        <f t="shared" si="136"/>
        <v>2312103191訪問リハビリテーション</v>
      </c>
      <c r="B8763" s="489">
        <v>2312103191</v>
      </c>
      <c r="C8763" s="489" t="s">
        <v>2104</v>
      </c>
      <c r="D8763" s="489" t="s">
        <v>15878</v>
      </c>
    </row>
    <row r="8764" spans="1:4">
      <c r="A8764" s="489" t="str">
        <f t="shared" si="136"/>
        <v>2312103191訪問リハビリテーション</v>
      </c>
      <c r="B8764" s="489">
        <v>2312103191</v>
      </c>
      <c r="C8764" s="489" t="s">
        <v>2104</v>
      </c>
      <c r="D8764" s="489" t="s">
        <v>15878</v>
      </c>
    </row>
    <row r="8765" spans="1:4">
      <c r="A8765" s="489" t="str">
        <f t="shared" si="136"/>
        <v>2312103191訪問看護</v>
      </c>
      <c r="B8765" s="489">
        <v>2312103191</v>
      </c>
      <c r="C8765" s="489" t="s">
        <v>2102</v>
      </c>
      <c r="D8765" s="489" t="s">
        <v>15878</v>
      </c>
    </row>
    <row r="8766" spans="1:4">
      <c r="A8766" s="489" t="str">
        <f t="shared" si="136"/>
        <v>2312103209介護予防訪問リハビリテーション</v>
      </c>
      <c r="B8766" s="489">
        <v>2312103209</v>
      </c>
      <c r="C8766" s="489" t="s">
        <v>2108</v>
      </c>
      <c r="D8766" s="489" t="s">
        <v>15879</v>
      </c>
    </row>
    <row r="8767" spans="1:4">
      <c r="A8767" s="489" t="str">
        <f t="shared" si="136"/>
        <v>2312103209介護予防訪問看護</v>
      </c>
      <c r="B8767" s="489">
        <v>2312103209</v>
      </c>
      <c r="C8767" s="489" t="s">
        <v>2103</v>
      </c>
      <c r="D8767" s="489" t="s">
        <v>15879</v>
      </c>
    </row>
    <row r="8768" spans="1:4">
      <c r="A8768" s="489" t="str">
        <f t="shared" si="136"/>
        <v>2312103209訪問リハビリテーション</v>
      </c>
      <c r="B8768" s="489">
        <v>2312103209</v>
      </c>
      <c r="C8768" s="489" t="s">
        <v>2104</v>
      </c>
      <c r="D8768" s="489" t="s">
        <v>15879</v>
      </c>
    </row>
    <row r="8769" spans="1:4">
      <c r="A8769" s="489" t="str">
        <f t="shared" si="136"/>
        <v>2312103209訪問看護</v>
      </c>
      <c r="B8769" s="489">
        <v>2312103209</v>
      </c>
      <c r="C8769" s="489" t="s">
        <v>2102</v>
      </c>
      <c r="D8769" s="489" t="s">
        <v>15879</v>
      </c>
    </row>
    <row r="8770" spans="1:4">
      <c r="A8770" s="489" t="str">
        <f t="shared" ref="A8770:A8833" si="137">B8770&amp;C8770</f>
        <v>2312103241介護予防訪問リハビリテーション</v>
      </c>
      <c r="B8770" s="489">
        <v>2312103241</v>
      </c>
      <c r="C8770" s="489" t="s">
        <v>2108</v>
      </c>
      <c r="D8770" s="489" t="s">
        <v>15880</v>
      </c>
    </row>
    <row r="8771" spans="1:4">
      <c r="A8771" s="489" t="str">
        <f t="shared" si="137"/>
        <v>2312103241介護予防訪問看護</v>
      </c>
      <c r="B8771" s="489">
        <v>2312103241</v>
      </c>
      <c r="C8771" s="489" t="s">
        <v>2103</v>
      </c>
      <c r="D8771" s="489" t="s">
        <v>15880</v>
      </c>
    </row>
    <row r="8772" spans="1:4">
      <c r="A8772" s="489" t="str">
        <f t="shared" si="137"/>
        <v>2312103241訪問リハビリテーション</v>
      </c>
      <c r="B8772" s="489">
        <v>2312103241</v>
      </c>
      <c r="C8772" s="489" t="s">
        <v>2104</v>
      </c>
      <c r="D8772" s="489" t="s">
        <v>15880</v>
      </c>
    </row>
    <row r="8773" spans="1:4">
      <c r="A8773" s="489" t="str">
        <f t="shared" si="137"/>
        <v>2312103241訪問看護</v>
      </c>
      <c r="B8773" s="489">
        <v>2312103241</v>
      </c>
      <c r="C8773" s="489" t="s">
        <v>2102</v>
      </c>
      <c r="D8773" s="489" t="s">
        <v>15880</v>
      </c>
    </row>
    <row r="8774" spans="1:4">
      <c r="A8774" s="489" t="str">
        <f t="shared" si="137"/>
        <v>2312103282介護予防訪問リハビリテーション</v>
      </c>
      <c r="B8774" s="489">
        <v>2312103282</v>
      </c>
      <c r="C8774" s="489" t="s">
        <v>2108</v>
      </c>
      <c r="D8774" s="489" t="s">
        <v>15881</v>
      </c>
    </row>
    <row r="8775" spans="1:4">
      <c r="A8775" s="489" t="str">
        <f t="shared" si="137"/>
        <v>2312103282介護予防訪問看護</v>
      </c>
      <c r="B8775" s="489">
        <v>2312103282</v>
      </c>
      <c r="C8775" s="489" t="s">
        <v>2103</v>
      </c>
      <c r="D8775" s="489" t="s">
        <v>15881</v>
      </c>
    </row>
    <row r="8776" spans="1:4">
      <c r="A8776" s="489" t="str">
        <f t="shared" si="137"/>
        <v>2312103282訪問リハビリテーション</v>
      </c>
      <c r="B8776" s="489">
        <v>2312103282</v>
      </c>
      <c r="C8776" s="489" t="s">
        <v>2104</v>
      </c>
      <c r="D8776" s="489" t="s">
        <v>15881</v>
      </c>
    </row>
    <row r="8777" spans="1:4">
      <c r="A8777" s="489" t="str">
        <f t="shared" si="137"/>
        <v>2312103282訪問看護</v>
      </c>
      <c r="B8777" s="489">
        <v>2312103282</v>
      </c>
      <c r="C8777" s="489" t="s">
        <v>2102</v>
      </c>
      <c r="D8777" s="489" t="s">
        <v>15881</v>
      </c>
    </row>
    <row r="8778" spans="1:4">
      <c r="A8778" s="489" t="str">
        <f t="shared" si="137"/>
        <v>2312103332介護予防訪問看護</v>
      </c>
      <c r="B8778" s="489">
        <v>2312103332</v>
      </c>
      <c r="C8778" s="489" t="s">
        <v>2103</v>
      </c>
      <c r="D8778" s="489" t="s">
        <v>15882</v>
      </c>
    </row>
    <row r="8779" spans="1:4">
      <c r="A8779" s="489" t="str">
        <f t="shared" si="137"/>
        <v>2312103332訪問看護</v>
      </c>
      <c r="B8779" s="489">
        <v>2312103332</v>
      </c>
      <c r="C8779" s="489" t="s">
        <v>2102</v>
      </c>
      <c r="D8779" s="489" t="s">
        <v>15882</v>
      </c>
    </row>
    <row r="8780" spans="1:4">
      <c r="A8780" s="489" t="str">
        <f t="shared" si="137"/>
        <v>2312103357介護予防訪問リハビリテーション</v>
      </c>
      <c r="B8780" s="489">
        <v>2312103357</v>
      </c>
      <c r="C8780" s="489" t="s">
        <v>2108</v>
      </c>
      <c r="D8780" s="489" t="s">
        <v>15561</v>
      </c>
    </row>
    <row r="8781" spans="1:4">
      <c r="A8781" s="489" t="str">
        <f t="shared" si="137"/>
        <v>2312103357介護予防訪問看護</v>
      </c>
      <c r="B8781" s="489">
        <v>2312103357</v>
      </c>
      <c r="C8781" s="489" t="s">
        <v>2103</v>
      </c>
      <c r="D8781" s="489" t="s">
        <v>15561</v>
      </c>
    </row>
    <row r="8782" spans="1:4">
      <c r="A8782" s="489" t="str">
        <f t="shared" si="137"/>
        <v>2312103357訪問リハビリテーション</v>
      </c>
      <c r="B8782" s="489">
        <v>2312103357</v>
      </c>
      <c r="C8782" s="489" t="s">
        <v>2104</v>
      </c>
      <c r="D8782" s="489" t="s">
        <v>15561</v>
      </c>
    </row>
    <row r="8783" spans="1:4">
      <c r="A8783" s="489" t="str">
        <f t="shared" si="137"/>
        <v>2312103357訪問看護</v>
      </c>
      <c r="B8783" s="489">
        <v>2312103357</v>
      </c>
      <c r="C8783" s="489" t="s">
        <v>2102</v>
      </c>
      <c r="D8783" s="489" t="s">
        <v>15561</v>
      </c>
    </row>
    <row r="8784" spans="1:4">
      <c r="A8784" s="489" t="str">
        <f t="shared" si="137"/>
        <v>2312103373介護予防訪問リハビリテーション</v>
      </c>
      <c r="B8784" s="489">
        <v>2312103373</v>
      </c>
      <c r="C8784" s="489" t="s">
        <v>2108</v>
      </c>
      <c r="D8784" s="489" t="s">
        <v>15883</v>
      </c>
    </row>
    <row r="8785" spans="1:4">
      <c r="A8785" s="489" t="str">
        <f t="shared" si="137"/>
        <v>2312103373介護予防訪問看護</v>
      </c>
      <c r="B8785" s="489">
        <v>2312103373</v>
      </c>
      <c r="C8785" s="489" t="s">
        <v>2103</v>
      </c>
      <c r="D8785" s="489" t="s">
        <v>15883</v>
      </c>
    </row>
    <row r="8786" spans="1:4">
      <c r="A8786" s="489" t="str">
        <f t="shared" si="137"/>
        <v>2312103373訪問リハビリテーション</v>
      </c>
      <c r="B8786" s="489">
        <v>2312103373</v>
      </c>
      <c r="C8786" s="489" t="s">
        <v>2104</v>
      </c>
      <c r="D8786" s="489" t="s">
        <v>15883</v>
      </c>
    </row>
    <row r="8787" spans="1:4">
      <c r="A8787" s="489" t="str">
        <f t="shared" si="137"/>
        <v>2312103373訪問看護</v>
      </c>
      <c r="B8787" s="489">
        <v>2312103373</v>
      </c>
      <c r="C8787" s="489" t="s">
        <v>2102</v>
      </c>
      <c r="D8787" s="489" t="s">
        <v>15883</v>
      </c>
    </row>
    <row r="8788" spans="1:4">
      <c r="A8788" s="489" t="str">
        <f t="shared" si="137"/>
        <v>2312103381介護予防訪問リハビリテーション</v>
      </c>
      <c r="B8788" s="489">
        <v>2312103381</v>
      </c>
      <c r="C8788" s="489" t="s">
        <v>2108</v>
      </c>
      <c r="D8788" s="489" t="s">
        <v>15884</v>
      </c>
    </row>
    <row r="8789" spans="1:4">
      <c r="A8789" s="489" t="str">
        <f t="shared" si="137"/>
        <v>2312103381介護予防訪問看護</v>
      </c>
      <c r="B8789" s="489">
        <v>2312103381</v>
      </c>
      <c r="C8789" s="489" t="s">
        <v>2103</v>
      </c>
      <c r="D8789" s="489" t="s">
        <v>15884</v>
      </c>
    </row>
    <row r="8790" spans="1:4">
      <c r="A8790" s="489" t="str">
        <f t="shared" si="137"/>
        <v>2312103381訪問リハビリテーション</v>
      </c>
      <c r="B8790" s="489">
        <v>2312103381</v>
      </c>
      <c r="C8790" s="489" t="s">
        <v>2104</v>
      </c>
      <c r="D8790" s="489" t="s">
        <v>15884</v>
      </c>
    </row>
    <row r="8791" spans="1:4">
      <c r="A8791" s="489" t="str">
        <f t="shared" si="137"/>
        <v>2312103381訪問看護</v>
      </c>
      <c r="B8791" s="489">
        <v>2312103381</v>
      </c>
      <c r="C8791" s="489" t="s">
        <v>2102</v>
      </c>
      <c r="D8791" s="489" t="s">
        <v>15884</v>
      </c>
    </row>
    <row r="8792" spans="1:4">
      <c r="A8792" s="489" t="str">
        <f t="shared" si="137"/>
        <v>2312103399介護予防訪問リハビリテーション</v>
      </c>
      <c r="B8792" s="489">
        <v>2312103399</v>
      </c>
      <c r="C8792" s="489" t="s">
        <v>2108</v>
      </c>
      <c r="D8792" s="489" t="s">
        <v>15885</v>
      </c>
    </row>
    <row r="8793" spans="1:4">
      <c r="A8793" s="489" t="str">
        <f t="shared" si="137"/>
        <v>2312103399介護予防訪問看護</v>
      </c>
      <c r="B8793" s="489">
        <v>2312103399</v>
      </c>
      <c r="C8793" s="489" t="s">
        <v>2103</v>
      </c>
      <c r="D8793" s="489" t="s">
        <v>15885</v>
      </c>
    </row>
    <row r="8794" spans="1:4">
      <c r="A8794" s="489" t="str">
        <f t="shared" si="137"/>
        <v>2312103399訪問リハビリテーション</v>
      </c>
      <c r="B8794" s="489">
        <v>2312103399</v>
      </c>
      <c r="C8794" s="489" t="s">
        <v>2104</v>
      </c>
      <c r="D8794" s="489" t="s">
        <v>15885</v>
      </c>
    </row>
    <row r="8795" spans="1:4">
      <c r="A8795" s="489" t="str">
        <f t="shared" si="137"/>
        <v>2312103399訪問看護</v>
      </c>
      <c r="B8795" s="489">
        <v>2312103399</v>
      </c>
      <c r="C8795" s="489" t="s">
        <v>2102</v>
      </c>
      <c r="D8795" s="489" t="s">
        <v>15885</v>
      </c>
    </row>
    <row r="8796" spans="1:4">
      <c r="A8796" s="489" t="str">
        <f t="shared" si="137"/>
        <v>2312103407介護予防訪問リハビリテーション</v>
      </c>
      <c r="B8796" s="489">
        <v>2312103407</v>
      </c>
      <c r="C8796" s="489" t="s">
        <v>2108</v>
      </c>
      <c r="D8796" s="489" t="s">
        <v>15886</v>
      </c>
    </row>
    <row r="8797" spans="1:4">
      <c r="A8797" s="489" t="str">
        <f t="shared" si="137"/>
        <v>2312103407介護予防訪問看護</v>
      </c>
      <c r="B8797" s="489">
        <v>2312103407</v>
      </c>
      <c r="C8797" s="489" t="s">
        <v>2103</v>
      </c>
      <c r="D8797" s="489" t="s">
        <v>15886</v>
      </c>
    </row>
    <row r="8798" spans="1:4">
      <c r="A8798" s="489" t="str">
        <f t="shared" si="137"/>
        <v>2312103407訪問リハビリテーション</v>
      </c>
      <c r="B8798" s="489">
        <v>2312103407</v>
      </c>
      <c r="C8798" s="489" t="s">
        <v>2104</v>
      </c>
      <c r="D8798" s="489" t="s">
        <v>15886</v>
      </c>
    </row>
    <row r="8799" spans="1:4">
      <c r="A8799" s="489" t="str">
        <f t="shared" si="137"/>
        <v>2312103407訪問リハビリテーション</v>
      </c>
      <c r="B8799" s="489">
        <v>2312103407</v>
      </c>
      <c r="C8799" s="489" t="s">
        <v>2104</v>
      </c>
      <c r="D8799" s="489" t="s">
        <v>15886</v>
      </c>
    </row>
    <row r="8800" spans="1:4">
      <c r="A8800" s="489" t="str">
        <f t="shared" si="137"/>
        <v>2312103407訪問看護</v>
      </c>
      <c r="B8800" s="489">
        <v>2312103407</v>
      </c>
      <c r="C8800" s="489" t="s">
        <v>2102</v>
      </c>
      <c r="D8800" s="489" t="s">
        <v>15886</v>
      </c>
    </row>
    <row r="8801" spans="1:4">
      <c r="A8801" s="489" t="str">
        <f t="shared" si="137"/>
        <v>2312103423介護予防訪問リハビリテーション</v>
      </c>
      <c r="B8801" s="489">
        <v>2312103423</v>
      </c>
      <c r="C8801" s="489" t="s">
        <v>2108</v>
      </c>
      <c r="D8801" s="489" t="s">
        <v>15887</v>
      </c>
    </row>
    <row r="8802" spans="1:4">
      <c r="A8802" s="489" t="str">
        <f t="shared" si="137"/>
        <v>2312103423介護予防訪問看護</v>
      </c>
      <c r="B8802" s="489">
        <v>2312103423</v>
      </c>
      <c r="C8802" s="489" t="s">
        <v>2103</v>
      </c>
      <c r="D8802" s="489" t="s">
        <v>15887</v>
      </c>
    </row>
    <row r="8803" spans="1:4">
      <c r="A8803" s="489" t="str">
        <f t="shared" si="137"/>
        <v>2312103423訪問リハビリテーション</v>
      </c>
      <c r="B8803" s="489">
        <v>2312103423</v>
      </c>
      <c r="C8803" s="489" t="s">
        <v>2104</v>
      </c>
      <c r="D8803" s="489" t="s">
        <v>15887</v>
      </c>
    </row>
    <row r="8804" spans="1:4">
      <c r="A8804" s="489" t="str">
        <f t="shared" si="137"/>
        <v>2312103423訪問看護</v>
      </c>
      <c r="B8804" s="489">
        <v>2312103423</v>
      </c>
      <c r="C8804" s="489" t="s">
        <v>2102</v>
      </c>
      <c r="D8804" s="489" t="s">
        <v>15887</v>
      </c>
    </row>
    <row r="8805" spans="1:4">
      <c r="A8805" s="489" t="str">
        <f t="shared" si="137"/>
        <v>2312103431介護予防訪問リハビリテーション</v>
      </c>
      <c r="B8805" s="489">
        <v>2312103431</v>
      </c>
      <c r="C8805" s="489" t="s">
        <v>2108</v>
      </c>
      <c r="D8805" s="489" t="s">
        <v>15888</v>
      </c>
    </row>
    <row r="8806" spans="1:4">
      <c r="A8806" s="489" t="str">
        <f t="shared" si="137"/>
        <v>2312103431介護予防訪問看護</v>
      </c>
      <c r="B8806" s="489">
        <v>2312103431</v>
      </c>
      <c r="C8806" s="489" t="s">
        <v>2103</v>
      </c>
      <c r="D8806" s="489" t="s">
        <v>15888</v>
      </c>
    </row>
    <row r="8807" spans="1:4">
      <c r="A8807" s="489" t="str">
        <f t="shared" si="137"/>
        <v>2312103431訪問リハビリテーション</v>
      </c>
      <c r="B8807" s="489">
        <v>2312103431</v>
      </c>
      <c r="C8807" s="489" t="s">
        <v>2104</v>
      </c>
      <c r="D8807" s="489" t="s">
        <v>15888</v>
      </c>
    </row>
    <row r="8808" spans="1:4">
      <c r="A8808" s="489" t="str">
        <f t="shared" si="137"/>
        <v>2312103431訪問看護</v>
      </c>
      <c r="B8808" s="489">
        <v>2312103431</v>
      </c>
      <c r="C8808" s="489" t="s">
        <v>2102</v>
      </c>
      <c r="D8808" s="489" t="s">
        <v>15888</v>
      </c>
    </row>
    <row r="8809" spans="1:4">
      <c r="A8809" s="489" t="str">
        <f t="shared" si="137"/>
        <v>2312103449介護予防訪問リハビリテーション</v>
      </c>
      <c r="B8809" s="489">
        <v>2312103449</v>
      </c>
      <c r="C8809" s="489" t="s">
        <v>2108</v>
      </c>
      <c r="D8809" s="489" t="s">
        <v>15889</v>
      </c>
    </row>
    <row r="8810" spans="1:4">
      <c r="A8810" s="489" t="str">
        <f t="shared" si="137"/>
        <v>2312103449介護予防訪問看護</v>
      </c>
      <c r="B8810" s="489">
        <v>2312103449</v>
      </c>
      <c r="C8810" s="489" t="s">
        <v>2103</v>
      </c>
      <c r="D8810" s="489" t="s">
        <v>15889</v>
      </c>
    </row>
    <row r="8811" spans="1:4">
      <c r="A8811" s="489" t="str">
        <f t="shared" si="137"/>
        <v>2312103449訪問リハビリテーション</v>
      </c>
      <c r="B8811" s="489">
        <v>2312103449</v>
      </c>
      <c r="C8811" s="489" t="s">
        <v>2104</v>
      </c>
      <c r="D8811" s="489" t="s">
        <v>15889</v>
      </c>
    </row>
    <row r="8812" spans="1:4">
      <c r="A8812" s="489" t="str">
        <f t="shared" si="137"/>
        <v>2312103449訪問看護</v>
      </c>
      <c r="B8812" s="489">
        <v>2312103449</v>
      </c>
      <c r="C8812" s="489" t="s">
        <v>2102</v>
      </c>
      <c r="D8812" s="489" t="s">
        <v>15889</v>
      </c>
    </row>
    <row r="8813" spans="1:4">
      <c r="A8813" s="489" t="str">
        <f t="shared" si="137"/>
        <v>2312103472介護予防訪問リハビリテーション</v>
      </c>
      <c r="B8813" s="489">
        <v>2312103472</v>
      </c>
      <c r="C8813" s="489" t="s">
        <v>2108</v>
      </c>
      <c r="D8813" s="489" t="s">
        <v>13896</v>
      </c>
    </row>
    <row r="8814" spans="1:4">
      <c r="A8814" s="489" t="str">
        <f t="shared" si="137"/>
        <v>2312103472介護予防訪問看護</v>
      </c>
      <c r="B8814" s="489">
        <v>2312103472</v>
      </c>
      <c r="C8814" s="489" t="s">
        <v>2103</v>
      </c>
      <c r="D8814" s="489" t="s">
        <v>13896</v>
      </c>
    </row>
    <row r="8815" spans="1:4">
      <c r="A8815" s="489" t="str">
        <f t="shared" si="137"/>
        <v>2312103472訪問リハビリテーション</v>
      </c>
      <c r="B8815" s="489">
        <v>2312103472</v>
      </c>
      <c r="C8815" s="489" t="s">
        <v>2104</v>
      </c>
      <c r="D8815" s="489" t="s">
        <v>13896</v>
      </c>
    </row>
    <row r="8816" spans="1:4">
      <c r="A8816" s="489" t="str">
        <f t="shared" si="137"/>
        <v>2312103472訪問看護</v>
      </c>
      <c r="B8816" s="489">
        <v>2312103472</v>
      </c>
      <c r="C8816" s="489" t="s">
        <v>2102</v>
      </c>
      <c r="D8816" s="489" t="s">
        <v>13896</v>
      </c>
    </row>
    <row r="8817" spans="1:4">
      <c r="A8817" s="489" t="str">
        <f t="shared" si="137"/>
        <v>2312103498介護予防訪問リハビリテーション</v>
      </c>
      <c r="B8817" s="489">
        <v>2312103498</v>
      </c>
      <c r="C8817" s="489" t="s">
        <v>2108</v>
      </c>
      <c r="D8817" s="489" t="s">
        <v>15038</v>
      </c>
    </row>
    <row r="8818" spans="1:4">
      <c r="A8818" s="489" t="str">
        <f t="shared" si="137"/>
        <v>2312103498介護予防訪問看護</v>
      </c>
      <c r="B8818" s="489">
        <v>2312103498</v>
      </c>
      <c r="C8818" s="489" t="s">
        <v>2103</v>
      </c>
      <c r="D8818" s="489" t="s">
        <v>15038</v>
      </c>
    </row>
    <row r="8819" spans="1:4">
      <c r="A8819" s="489" t="str">
        <f t="shared" si="137"/>
        <v>2312103498訪問リハビリテーション</v>
      </c>
      <c r="B8819" s="489">
        <v>2312103498</v>
      </c>
      <c r="C8819" s="489" t="s">
        <v>2104</v>
      </c>
      <c r="D8819" s="489" t="s">
        <v>15038</v>
      </c>
    </row>
    <row r="8820" spans="1:4">
      <c r="A8820" s="489" t="str">
        <f t="shared" si="137"/>
        <v>2312103498訪問看護</v>
      </c>
      <c r="B8820" s="489">
        <v>2312103498</v>
      </c>
      <c r="C8820" s="489" t="s">
        <v>2102</v>
      </c>
      <c r="D8820" s="489" t="s">
        <v>15038</v>
      </c>
    </row>
    <row r="8821" spans="1:4">
      <c r="A8821" s="489" t="str">
        <f t="shared" si="137"/>
        <v>2312103514介護予防訪問リハビリテーション</v>
      </c>
      <c r="B8821" s="489">
        <v>2312103514</v>
      </c>
      <c r="C8821" s="489" t="s">
        <v>2108</v>
      </c>
      <c r="D8821" s="489" t="s">
        <v>15890</v>
      </c>
    </row>
    <row r="8822" spans="1:4">
      <c r="A8822" s="489" t="str">
        <f t="shared" si="137"/>
        <v>2312103514介護予防訪問看護</v>
      </c>
      <c r="B8822" s="489">
        <v>2312103514</v>
      </c>
      <c r="C8822" s="489" t="s">
        <v>2103</v>
      </c>
      <c r="D8822" s="489" t="s">
        <v>15890</v>
      </c>
    </row>
    <row r="8823" spans="1:4">
      <c r="A8823" s="489" t="str">
        <f t="shared" si="137"/>
        <v>2312103514訪問リハビリテーション</v>
      </c>
      <c r="B8823" s="489">
        <v>2312103514</v>
      </c>
      <c r="C8823" s="489" t="s">
        <v>2104</v>
      </c>
      <c r="D8823" s="489" t="s">
        <v>15890</v>
      </c>
    </row>
    <row r="8824" spans="1:4">
      <c r="A8824" s="489" t="str">
        <f t="shared" si="137"/>
        <v>2312103514訪問看護</v>
      </c>
      <c r="B8824" s="489">
        <v>2312103514</v>
      </c>
      <c r="C8824" s="489" t="s">
        <v>2102</v>
      </c>
      <c r="D8824" s="489" t="s">
        <v>15890</v>
      </c>
    </row>
    <row r="8825" spans="1:4">
      <c r="A8825" s="489" t="str">
        <f t="shared" si="137"/>
        <v>2312103548介護予防訪問リハビリテーション</v>
      </c>
      <c r="B8825" s="489">
        <v>2312103548</v>
      </c>
      <c r="C8825" s="489" t="s">
        <v>2108</v>
      </c>
      <c r="D8825" s="489" t="s">
        <v>15891</v>
      </c>
    </row>
    <row r="8826" spans="1:4">
      <c r="A8826" s="489" t="str">
        <f t="shared" si="137"/>
        <v>2312103548介護予防訪問看護</v>
      </c>
      <c r="B8826" s="489">
        <v>2312103548</v>
      </c>
      <c r="C8826" s="489" t="s">
        <v>2103</v>
      </c>
      <c r="D8826" s="489" t="s">
        <v>15891</v>
      </c>
    </row>
    <row r="8827" spans="1:4">
      <c r="A8827" s="489" t="str">
        <f t="shared" si="137"/>
        <v>2312103548訪問リハビリテーション</v>
      </c>
      <c r="B8827" s="489">
        <v>2312103548</v>
      </c>
      <c r="C8827" s="489" t="s">
        <v>2104</v>
      </c>
      <c r="D8827" s="489" t="s">
        <v>15891</v>
      </c>
    </row>
    <row r="8828" spans="1:4">
      <c r="A8828" s="489" t="str">
        <f t="shared" si="137"/>
        <v>2312103548訪問看護</v>
      </c>
      <c r="B8828" s="489">
        <v>2312103548</v>
      </c>
      <c r="C8828" s="489" t="s">
        <v>2102</v>
      </c>
      <c r="D8828" s="489" t="s">
        <v>15891</v>
      </c>
    </row>
    <row r="8829" spans="1:4">
      <c r="A8829" s="489" t="str">
        <f t="shared" si="137"/>
        <v>2312103555介護予防通所リハビリテーション</v>
      </c>
      <c r="B8829" s="489">
        <v>2312103555</v>
      </c>
      <c r="C8829" s="489" t="s">
        <v>2512</v>
      </c>
      <c r="D8829" s="489" t="s">
        <v>15892</v>
      </c>
    </row>
    <row r="8830" spans="1:4">
      <c r="A8830" s="489" t="str">
        <f t="shared" si="137"/>
        <v>2312103555介護予防訪問リハビリテーション</v>
      </c>
      <c r="B8830" s="489">
        <v>2312103555</v>
      </c>
      <c r="C8830" s="489" t="s">
        <v>2108</v>
      </c>
      <c r="D8830" s="489" t="s">
        <v>15892</v>
      </c>
    </row>
    <row r="8831" spans="1:4">
      <c r="A8831" s="489" t="str">
        <f t="shared" si="137"/>
        <v>2312103555介護予防訪問看護</v>
      </c>
      <c r="B8831" s="489">
        <v>2312103555</v>
      </c>
      <c r="C8831" s="489" t="s">
        <v>2103</v>
      </c>
      <c r="D8831" s="489" t="s">
        <v>15892</v>
      </c>
    </row>
    <row r="8832" spans="1:4">
      <c r="A8832" s="489" t="str">
        <f t="shared" si="137"/>
        <v>2312103555通所リハビリテーション</v>
      </c>
      <c r="B8832" s="489">
        <v>2312103555</v>
      </c>
      <c r="C8832" s="489" t="s">
        <v>2511</v>
      </c>
      <c r="D8832" s="489" t="s">
        <v>15892</v>
      </c>
    </row>
    <row r="8833" spans="1:4">
      <c r="A8833" s="489" t="str">
        <f t="shared" si="137"/>
        <v>2312103555通所リハビリテーション</v>
      </c>
      <c r="B8833" s="489">
        <v>2312103555</v>
      </c>
      <c r="C8833" s="489" t="s">
        <v>2511</v>
      </c>
      <c r="D8833" s="489" t="s">
        <v>15892</v>
      </c>
    </row>
    <row r="8834" spans="1:4">
      <c r="A8834" s="489" t="str">
        <f t="shared" ref="A8834:A8897" si="138">B8834&amp;C8834</f>
        <v>2312103555訪問リハビリテーション</v>
      </c>
      <c r="B8834" s="489">
        <v>2312103555</v>
      </c>
      <c r="C8834" s="489" t="s">
        <v>2104</v>
      </c>
      <c r="D8834" s="489" t="s">
        <v>15892</v>
      </c>
    </row>
    <row r="8835" spans="1:4">
      <c r="A8835" s="489" t="str">
        <f t="shared" si="138"/>
        <v>2312103555訪問看護</v>
      </c>
      <c r="B8835" s="489">
        <v>2312103555</v>
      </c>
      <c r="C8835" s="489" t="s">
        <v>2102</v>
      </c>
      <c r="D8835" s="489" t="s">
        <v>15892</v>
      </c>
    </row>
    <row r="8836" spans="1:4">
      <c r="A8836" s="489" t="str">
        <f t="shared" si="138"/>
        <v>2312103563介護予防訪問リハビリテーション</v>
      </c>
      <c r="B8836" s="489">
        <v>2312103563</v>
      </c>
      <c r="C8836" s="489" t="s">
        <v>2108</v>
      </c>
      <c r="D8836" s="489" t="s">
        <v>15893</v>
      </c>
    </row>
    <row r="8837" spans="1:4">
      <c r="A8837" s="489" t="str">
        <f t="shared" si="138"/>
        <v>2312103563介護予防訪問看護</v>
      </c>
      <c r="B8837" s="489">
        <v>2312103563</v>
      </c>
      <c r="C8837" s="489" t="s">
        <v>2103</v>
      </c>
      <c r="D8837" s="489" t="s">
        <v>15893</v>
      </c>
    </row>
    <row r="8838" spans="1:4">
      <c r="A8838" s="489" t="str">
        <f t="shared" si="138"/>
        <v>2312103563訪問リハビリテーション</v>
      </c>
      <c r="B8838" s="489">
        <v>2312103563</v>
      </c>
      <c r="C8838" s="489" t="s">
        <v>2104</v>
      </c>
      <c r="D8838" s="489" t="s">
        <v>15893</v>
      </c>
    </row>
    <row r="8839" spans="1:4">
      <c r="A8839" s="489" t="str">
        <f t="shared" si="138"/>
        <v>2312103563訪問看護</v>
      </c>
      <c r="B8839" s="489">
        <v>2312103563</v>
      </c>
      <c r="C8839" s="489" t="s">
        <v>2102</v>
      </c>
      <c r="D8839" s="489" t="s">
        <v>15893</v>
      </c>
    </row>
    <row r="8840" spans="1:4">
      <c r="A8840" s="489" t="str">
        <f t="shared" si="138"/>
        <v>2312103571介護予防訪問リハビリテーション</v>
      </c>
      <c r="B8840" s="489">
        <v>2312103571</v>
      </c>
      <c r="C8840" s="489" t="s">
        <v>2108</v>
      </c>
      <c r="D8840" s="489" t="s">
        <v>15894</v>
      </c>
    </row>
    <row r="8841" spans="1:4">
      <c r="A8841" s="489" t="str">
        <f t="shared" si="138"/>
        <v>2312103571介護予防訪問看護</v>
      </c>
      <c r="B8841" s="489">
        <v>2312103571</v>
      </c>
      <c r="C8841" s="489" t="s">
        <v>2103</v>
      </c>
      <c r="D8841" s="489" t="s">
        <v>15894</v>
      </c>
    </row>
    <row r="8842" spans="1:4">
      <c r="A8842" s="489" t="str">
        <f t="shared" si="138"/>
        <v>2312103571訪問リハビリテーション</v>
      </c>
      <c r="B8842" s="489">
        <v>2312103571</v>
      </c>
      <c r="C8842" s="489" t="s">
        <v>2104</v>
      </c>
      <c r="D8842" s="489" t="s">
        <v>15894</v>
      </c>
    </row>
    <row r="8843" spans="1:4">
      <c r="A8843" s="489" t="str">
        <f t="shared" si="138"/>
        <v>2312103571訪問看護</v>
      </c>
      <c r="B8843" s="489">
        <v>2312103571</v>
      </c>
      <c r="C8843" s="489" t="s">
        <v>2102</v>
      </c>
      <c r="D8843" s="489" t="s">
        <v>15894</v>
      </c>
    </row>
    <row r="8844" spans="1:4">
      <c r="A8844" s="489" t="str">
        <f t="shared" si="138"/>
        <v>2312103589介護予防訪問リハビリテーション</v>
      </c>
      <c r="B8844" s="489">
        <v>2312103589</v>
      </c>
      <c r="C8844" s="489" t="s">
        <v>2108</v>
      </c>
      <c r="D8844" s="489" t="s">
        <v>15895</v>
      </c>
    </row>
    <row r="8845" spans="1:4">
      <c r="A8845" s="489" t="str">
        <f t="shared" si="138"/>
        <v>2312103589介護予防訪問看護</v>
      </c>
      <c r="B8845" s="489">
        <v>2312103589</v>
      </c>
      <c r="C8845" s="489" t="s">
        <v>2103</v>
      </c>
      <c r="D8845" s="489" t="s">
        <v>15895</v>
      </c>
    </row>
    <row r="8846" spans="1:4">
      <c r="A8846" s="489" t="str">
        <f t="shared" si="138"/>
        <v>2312103589訪問リハビリテーション</v>
      </c>
      <c r="B8846" s="489">
        <v>2312103589</v>
      </c>
      <c r="C8846" s="489" t="s">
        <v>2104</v>
      </c>
      <c r="D8846" s="489" t="s">
        <v>15895</v>
      </c>
    </row>
    <row r="8847" spans="1:4">
      <c r="A8847" s="489" t="str">
        <f t="shared" si="138"/>
        <v>2312103589訪問看護</v>
      </c>
      <c r="B8847" s="489">
        <v>2312103589</v>
      </c>
      <c r="C8847" s="489" t="s">
        <v>2102</v>
      </c>
      <c r="D8847" s="489" t="s">
        <v>15895</v>
      </c>
    </row>
    <row r="8848" spans="1:4">
      <c r="A8848" s="489" t="str">
        <f t="shared" si="138"/>
        <v>2312103597介護予防訪問リハビリテーション</v>
      </c>
      <c r="B8848" s="489">
        <v>2312103597</v>
      </c>
      <c r="C8848" s="489" t="s">
        <v>2108</v>
      </c>
      <c r="D8848" s="489" t="s">
        <v>15896</v>
      </c>
    </row>
    <row r="8849" spans="1:4">
      <c r="A8849" s="489" t="str">
        <f t="shared" si="138"/>
        <v>2312103597介護予防訪問看護</v>
      </c>
      <c r="B8849" s="489">
        <v>2312103597</v>
      </c>
      <c r="C8849" s="489" t="s">
        <v>2103</v>
      </c>
      <c r="D8849" s="489" t="s">
        <v>15896</v>
      </c>
    </row>
    <row r="8850" spans="1:4">
      <c r="A8850" s="489" t="str">
        <f t="shared" si="138"/>
        <v>2312103597訪問リハビリテーション</v>
      </c>
      <c r="B8850" s="489">
        <v>2312103597</v>
      </c>
      <c r="C8850" s="489" t="s">
        <v>2104</v>
      </c>
      <c r="D8850" s="489" t="s">
        <v>15896</v>
      </c>
    </row>
    <row r="8851" spans="1:4">
      <c r="A8851" s="489" t="str">
        <f t="shared" si="138"/>
        <v>2312103597訪問看護</v>
      </c>
      <c r="B8851" s="489">
        <v>2312103597</v>
      </c>
      <c r="C8851" s="489" t="s">
        <v>2102</v>
      </c>
      <c r="D8851" s="489" t="s">
        <v>15896</v>
      </c>
    </row>
    <row r="8852" spans="1:4">
      <c r="A8852" s="489" t="str">
        <f t="shared" si="138"/>
        <v>2312103605介護予防訪問リハビリテーション</v>
      </c>
      <c r="B8852" s="489">
        <v>2312103605</v>
      </c>
      <c r="C8852" s="489" t="s">
        <v>2108</v>
      </c>
      <c r="D8852" s="489" t="s">
        <v>15897</v>
      </c>
    </row>
    <row r="8853" spans="1:4">
      <c r="A8853" s="489" t="str">
        <f t="shared" si="138"/>
        <v>2312103605介護予防訪問看護</v>
      </c>
      <c r="B8853" s="489">
        <v>2312103605</v>
      </c>
      <c r="C8853" s="489" t="s">
        <v>2103</v>
      </c>
      <c r="D8853" s="489" t="s">
        <v>15897</v>
      </c>
    </row>
    <row r="8854" spans="1:4">
      <c r="A8854" s="489" t="str">
        <f t="shared" si="138"/>
        <v>2312103605訪問リハビリテーション</v>
      </c>
      <c r="B8854" s="489">
        <v>2312103605</v>
      </c>
      <c r="C8854" s="489" t="s">
        <v>2104</v>
      </c>
      <c r="D8854" s="489" t="s">
        <v>15897</v>
      </c>
    </row>
    <row r="8855" spans="1:4">
      <c r="A8855" s="489" t="str">
        <f t="shared" si="138"/>
        <v>2312103605訪問看護</v>
      </c>
      <c r="B8855" s="489">
        <v>2312103605</v>
      </c>
      <c r="C8855" s="489" t="s">
        <v>2102</v>
      </c>
      <c r="D8855" s="489" t="s">
        <v>15897</v>
      </c>
    </row>
    <row r="8856" spans="1:4">
      <c r="A8856" s="489" t="str">
        <f t="shared" si="138"/>
        <v>2312103613介護予防訪問リハビリテーション</v>
      </c>
      <c r="B8856" s="489">
        <v>2312103613</v>
      </c>
      <c r="C8856" s="489" t="s">
        <v>2108</v>
      </c>
      <c r="D8856" s="489" t="s">
        <v>15898</v>
      </c>
    </row>
    <row r="8857" spans="1:4">
      <c r="A8857" s="489" t="str">
        <f t="shared" si="138"/>
        <v>2312103613介護予防訪問看護</v>
      </c>
      <c r="B8857" s="489">
        <v>2312103613</v>
      </c>
      <c r="C8857" s="489" t="s">
        <v>2103</v>
      </c>
      <c r="D8857" s="489" t="s">
        <v>15898</v>
      </c>
    </row>
    <row r="8858" spans="1:4">
      <c r="A8858" s="489" t="str">
        <f t="shared" si="138"/>
        <v>2312103613訪問リハビリテーション</v>
      </c>
      <c r="B8858" s="489">
        <v>2312103613</v>
      </c>
      <c r="C8858" s="489" t="s">
        <v>2104</v>
      </c>
      <c r="D8858" s="489" t="s">
        <v>15898</v>
      </c>
    </row>
    <row r="8859" spans="1:4">
      <c r="A8859" s="489" t="str">
        <f t="shared" si="138"/>
        <v>2312103613訪問看護</v>
      </c>
      <c r="B8859" s="489">
        <v>2312103613</v>
      </c>
      <c r="C8859" s="489" t="s">
        <v>2102</v>
      </c>
      <c r="D8859" s="489" t="s">
        <v>15898</v>
      </c>
    </row>
    <row r="8860" spans="1:4">
      <c r="A8860" s="489" t="str">
        <f t="shared" si="138"/>
        <v>2312103720介護予防訪問リハビリテーション</v>
      </c>
      <c r="B8860" s="489">
        <v>2312103720</v>
      </c>
      <c r="C8860" s="489" t="s">
        <v>2108</v>
      </c>
      <c r="D8860" s="489" t="s">
        <v>15899</v>
      </c>
    </row>
    <row r="8861" spans="1:4">
      <c r="A8861" s="489" t="str">
        <f t="shared" si="138"/>
        <v>2312103720介護予防訪問看護</v>
      </c>
      <c r="B8861" s="489">
        <v>2312103720</v>
      </c>
      <c r="C8861" s="489" t="s">
        <v>2103</v>
      </c>
      <c r="D8861" s="489" t="s">
        <v>15899</v>
      </c>
    </row>
    <row r="8862" spans="1:4">
      <c r="A8862" s="489" t="str">
        <f t="shared" si="138"/>
        <v>2312103720訪問リハビリテーション</v>
      </c>
      <c r="B8862" s="489">
        <v>2312103720</v>
      </c>
      <c r="C8862" s="489" t="s">
        <v>2104</v>
      </c>
      <c r="D8862" s="489" t="s">
        <v>15899</v>
      </c>
    </row>
    <row r="8863" spans="1:4">
      <c r="A8863" s="489" t="str">
        <f t="shared" si="138"/>
        <v>2312103720訪問看護</v>
      </c>
      <c r="B8863" s="489">
        <v>2312103720</v>
      </c>
      <c r="C8863" s="489" t="s">
        <v>2102</v>
      </c>
      <c r="D8863" s="489" t="s">
        <v>15899</v>
      </c>
    </row>
    <row r="8864" spans="1:4">
      <c r="A8864" s="489" t="str">
        <f t="shared" si="138"/>
        <v>2312103787介護予防訪問リハビリテーション</v>
      </c>
      <c r="B8864" s="489">
        <v>2312103787</v>
      </c>
      <c r="C8864" s="489" t="s">
        <v>2108</v>
      </c>
      <c r="D8864" s="489" t="s">
        <v>15900</v>
      </c>
    </row>
    <row r="8865" spans="1:4">
      <c r="A8865" s="489" t="str">
        <f t="shared" si="138"/>
        <v>2312103787介護予防訪問看護</v>
      </c>
      <c r="B8865" s="489">
        <v>2312103787</v>
      </c>
      <c r="C8865" s="489" t="s">
        <v>2103</v>
      </c>
      <c r="D8865" s="489" t="s">
        <v>15900</v>
      </c>
    </row>
    <row r="8866" spans="1:4">
      <c r="A8866" s="489" t="str">
        <f t="shared" si="138"/>
        <v>2312103787訪問リハビリテーション</v>
      </c>
      <c r="B8866" s="489">
        <v>2312103787</v>
      </c>
      <c r="C8866" s="489" t="s">
        <v>2104</v>
      </c>
      <c r="D8866" s="489" t="s">
        <v>15900</v>
      </c>
    </row>
    <row r="8867" spans="1:4">
      <c r="A8867" s="489" t="str">
        <f t="shared" si="138"/>
        <v>2312103787訪問看護</v>
      </c>
      <c r="B8867" s="489">
        <v>2312103787</v>
      </c>
      <c r="C8867" s="489" t="s">
        <v>2102</v>
      </c>
      <c r="D8867" s="489" t="s">
        <v>15900</v>
      </c>
    </row>
    <row r="8868" spans="1:4">
      <c r="A8868" s="489" t="str">
        <f t="shared" si="138"/>
        <v>2312103845介護予防訪問リハビリテーション</v>
      </c>
      <c r="B8868" s="489">
        <v>2312103845</v>
      </c>
      <c r="C8868" s="489" t="s">
        <v>2108</v>
      </c>
      <c r="D8868" s="489" t="s">
        <v>15901</v>
      </c>
    </row>
    <row r="8869" spans="1:4">
      <c r="A8869" s="489" t="str">
        <f t="shared" si="138"/>
        <v>2312103845介護予防訪問看護</v>
      </c>
      <c r="B8869" s="489">
        <v>2312103845</v>
      </c>
      <c r="C8869" s="489" t="s">
        <v>2103</v>
      </c>
      <c r="D8869" s="489" t="s">
        <v>15901</v>
      </c>
    </row>
    <row r="8870" spans="1:4">
      <c r="A8870" s="489" t="str">
        <f t="shared" si="138"/>
        <v>2312103845訪問リハビリテーション</v>
      </c>
      <c r="B8870" s="489">
        <v>2312103845</v>
      </c>
      <c r="C8870" s="489" t="s">
        <v>2104</v>
      </c>
      <c r="D8870" s="489" t="s">
        <v>15901</v>
      </c>
    </row>
    <row r="8871" spans="1:4">
      <c r="A8871" s="489" t="str">
        <f t="shared" si="138"/>
        <v>2312103845訪問看護</v>
      </c>
      <c r="B8871" s="489">
        <v>2312103845</v>
      </c>
      <c r="C8871" s="489" t="s">
        <v>2102</v>
      </c>
      <c r="D8871" s="489" t="s">
        <v>15901</v>
      </c>
    </row>
    <row r="8872" spans="1:4">
      <c r="A8872" s="489" t="str">
        <f t="shared" si="138"/>
        <v>2312103852介護予防訪問リハビリテーション</v>
      </c>
      <c r="B8872" s="489">
        <v>2312103852</v>
      </c>
      <c r="C8872" s="489" t="s">
        <v>2108</v>
      </c>
      <c r="D8872" s="489" t="s">
        <v>15902</v>
      </c>
    </row>
    <row r="8873" spans="1:4">
      <c r="A8873" s="489" t="str">
        <f t="shared" si="138"/>
        <v>2312103852介護予防訪問看護</v>
      </c>
      <c r="B8873" s="489">
        <v>2312103852</v>
      </c>
      <c r="C8873" s="489" t="s">
        <v>2103</v>
      </c>
      <c r="D8873" s="489" t="s">
        <v>15902</v>
      </c>
    </row>
    <row r="8874" spans="1:4">
      <c r="A8874" s="489" t="str">
        <f t="shared" si="138"/>
        <v>2312103852訪問リハビリテーション</v>
      </c>
      <c r="B8874" s="489">
        <v>2312103852</v>
      </c>
      <c r="C8874" s="489" t="s">
        <v>2104</v>
      </c>
      <c r="D8874" s="489" t="s">
        <v>15902</v>
      </c>
    </row>
    <row r="8875" spans="1:4">
      <c r="A8875" s="489" t="str">
        <f t="shared" si="138"/>
        <v>2312103852訪問看護</v>
      </c>
      <c r="B8875" s="489">
        <v>2312103852</v>
      </c>
      <c r="C8875" s="489" t="s">
        <v>2102</v>
      </c>
      <c r="D8875" s="489" t="s">
        <v>15902</v>
      </c>
    </row>
    <row r="8876" spans="1:4">
      <c r="A8876" s="489" t="str">
        <f t="shared" si="138"/>
        <v>2312103860介護予防訪問リハビリテーション</v>
      </c>
      <c r="B8876" s="489">
        <v>2312103860</v>
      </c>
      <c r="C8876" s="489" t="s">
        <v>2108</v>
      </c>
      <c r="D8876" s="489" t="s">
        <v>15903</v>
      </c>
    </row>
    <row r="8877" spans="1:4">
      <c r="A8877" s="489" t="str">
        <f t="shared" si="138"/>
        <v>2312103860介護予防訪問看護</v>
      </c>
      <c r="B8877" s="489">
        <v>2312103860</v>
      </c>
      <c r="C8877" s="489" t="s">
        <v>2103</v>
      </c>
      <c r="D8877" s="489" t="s">
        <v>15903</v>
      </c>
    </row>
    <row r="8878" spans="1:4">
      <c r="A8878" s="489" t="str">
        <f t="shared" si="138"/>
        <v>2312103860訪問リハビリテーション</v>
      </c>
      <c r="B8878" s="489">
        <v>2312103860</v>
      </c>
      <c r="C8878" s="489" t="s">
        <v>2104</v>
      </c>
      <c r="D8878" s="489" t="s">
        <v>15903</v>
      </c>
    </row>
    <row r="8879" spans="1:4">
      <c r="A8879" s="489" t="str">
        <f t="shared" si="138"/>
        <v>2312103860訪問看護</v>
      </c>
      <c r="B8879" s="489">
        <v>2312103860</v>
      </c>
      <c r="C8879" s="489" t="s">
        <v>2102</v>
      </c>
      <c r="D8879" s="489" t="s">
        <v>15903</v>
      </c>
    </row>
    <row r="8880" spans="1:4">
      <c r="A8880" s="489" t="str">
        <f t="shared" si="138"/>
        <v>2312103886介護予防訪問リハビリテーション</v>
      </c>
      <c r="B8880" s="489">
        <v>2312103886</v>
      </c>
      <c r="C8880" s="489" t="s">
        <v>2108</v>
      </c>
      <c r="D8880" s="489" t="s">
        <v>15904</v>
      </c>
    </row>
    <row r="8881" spans="1:4">
      <c r="A8881" s="489" t="str">
        <f t="shared" si="138"/>
        <v>2312103886介護予防訪問看護</v>
      </c>
      <c r="B8881" s="489">
        <v>2312103886</v>
      </c>
      <c r="C8881" s="489" t="s">
        <v>2103</v>
      </c>
      <c r="D8881" s="489" t="s">
        <v>15904</v>
      </c>
    </row>
    <row r="8882" spans="1:4">
      <c r="A8882" s="489" t="str">
        <f t="shared" si="138"/>
        <v>2312103886訪問リハビリテーション</v>
      </c>
      <c r="B8882" s="489">
        <v>2312103886</v>
      </c>
      <c r="C8882" s="489" t="s">
        <v>2104</v>
      </c>
      <c r="D8882" s="489" t="s">
        <v>15904</v>
      </c>
    </row>
    <row r="8883" spans="1:4">
      <c r="A8883" s="489" t="str">
        <f t="shared" si="138"/>
        <v>2312103886訪問看護</v>
      </c>
      <c r="B8883" s="489">
        <v>2312103886</v>
      </c>
      <c r="C8883" s="489" t="s">
        <v>2102</v>
      </c>
      <c r="D8883" s="489" t="s">
        <v>15904</v>
      </c>
    </row>
    <row r="8884" spans="1:4">
      <c r="A8884" s="489" t="str">
        <f t="shared" si="138"/>
        <v>2312103894介護予防訪問リハビリテーション</v>
      </c>
      <c r="B8884" s="489">
        <v>2312103894</v>
      </c>
      <c r="C8884" s="489" t="s">
        <v>2108</v>
      </c>
      <c r="D8884" s="489" t="s">
        <v>15905</v>
      </c>
    </row>
    <row r="8885" spans="1:4">
      <c r="A8885" s="489" t="str">
        <f t="shared" si="138"/>
        <v>2312103894介護予防訪問看護</v>
      </c>
      <c r="B8885" s="489">
        <v>2312103894</v>
      </c>
      <c r="C8885" s="489" t="s">
        <v>2103</v>
      </c>
      <c r="D8885" s="489" t="s">
        <v>15905</v>
      </c>
    </row>
    <row r="8886" spans="1:4">
      <c r="A8886" s="489" t="str">
        <f t="shared" si="138"/>
        <v>2312103894訪問リハビリテーション</v>
      </c>
      <c r="B8886" s="489">
        <v>2312103894</v>
      </c>
      <c r="C8886" s="489" t="s">
        <v>2104</v>
      </c>
      <c r="D8886" s="489" t="s">
        <v>15905</v>
      </c>
    </row>
    <row r="8887" spans="1:4">
      <c r="A8887" s="489" t="str">
        <f t="shared" si="138"/>
        <v>2312103894訪問看護</v>
      </c>
      <c r="B8887" s="489">
        <v>2312103894</v>
      </c>
      <c r="C8887" s="489" t="s">
        <v>2102</v>
      </c>
      <c r="D8887" s="489" t="s">
        <v>15905</v>
      </c>
    </row>
    <row r="8888" spans="1:4">
      <c r="A8888" s="489" t="str">
        <f t="shared" si="138"/>
        <v>2312103928介護予防訪問リハビリテーション</v>
      </c>
      <c r="B8888" s="489">
        <v>2312103928</v>
      </c>
      <c r="C8888" s="489" t="s">
        <v>2108</v>
      </c>
      <c r="D8888" s="489" t="s">
        <v>15906</v>
      </c>
    </row>
    <row r="8889" spans="1:4">
      <c r="A8889" s="489" t="str">
        <f t="shared" si="138"/>
        <v>2312103928介護予防訪問看護</v>
      </c>
      <c r="B8889" s="489">
        <v>2312103928</v>
      </c>
      <c r="C8889" s="489" t="s">
        <v>2103</v>
      </c>
      <c r="D8889" s="489" t="s">
        <v>15906</v>
      </c>
    </row>
    <row r="8890" spans="1:4">
      <c r="A8890" s="489" t="str">
        <f t="shared" si="138"/>
        <v>2312103928訪問リハビリテーション</v>
      </c>
      <c r="B8890" s="489">
        <v>2312103928</v>
      </c>
      <c r="C8890" s="489" t="s">
        <v>2104</v>
      </c>
      <c r="D8890" s="489" t="s">
        <v>15906</v>
      </c>
    </row>
    <row r="8891" spans="1:4">
      <c r="A8891" s="489" t="str">
        <f t="shared" si="138"/>
        <v>2312103928訪問看護</v>
      </c>
      <c r="B8891" s="489">
        <v>2312103928</v>
      </c>
      <c r="C8891" s="489" t="s">
        <v>2102</v>
      </c>
      <c r="D8891" s="489" t="s">
        <v>15906</v>
      </c>
    </row>
    <row r="8892" spans="1:4">
      <c r="A8892" s="489" t="str">
        <f t="shared" si="138"/>
        <v>2312103936介護予防通所リハビリテーション</v>
      </c>
      <c r="B8892" s="489">
        <v>2312103936</v>
      </c>
      <c r="C8892" s="489" t="s">
        <v>2512</v>
      </c>
      <c r="D8892" s="489" t="s">
        <v>15907</v>
      </c>
    </row>
    <row r="8893" spans="1:4">
      <c r="A8893" s="489" t="str">
        <f t="shared" si="138"/>
        <v>2312103936介護予防訪問リハビリテーション</v>
      </c>
      <c r="B8893" s="489">
        <v>2312103936</v>
      </c>
      <c r="C8893" s="489" t="s">
        <v>2108</v>
      </c>
      <c r="D8893" s="489" t="s">
        <v>15907</v>
      </c>
    </row>
    <row r="8894" spans="1:4">
      <c r="A8894" s="489" t="str">
        <f t="shared" si="138"/>
        <v>2312103936介護予防訪問看護</v>
      </c>
      <c r="B8894" s="489">
        <v>2312103936</v>
      </c>
      <c r="C8894" s="489" t="s">
        <v>2103</v>
      </c>
      <c r="D8894" s="489" t="s">
        <v>15907</v>
      </c>
    </row>
    <row r="8895" spans="1:4">
      <c r="A8895" s="489" t="str">
        <f t="shared" si="138"/>
        <v>2312103936通所リハビリテーション</v>
      </c>
      <c r="B8895" s="489">
        <v>2312103936</v>
      </c>
      <c r="C8895" s="489" t="s">
        <v>2511</v>
      </c>
      <c r="D8895" s="489" t="s">
        <v>15907</v>
      </c>
    </row>
    <row r="8896" spans="1:4">
      <c r="A8896" s="489" t="str">
        <f t="shared" si="138"/>
        <v>2312103936通所リハビリテーション</v>
      </c>
      <c r="B8896" s="489">
        <v>2312103936</v>
      </c>
      <c r="C8896" s="489" t="s">
        <v>2511</v>
      </c>
      <c r="D8896" s="489" t="s">
        <v>15907</v>
      </c>
    </row>
    <row r="8897" spans="1:4">
      <c r="A8897" s="489" t="str">
        <f t="shared" si="138"/>
        <v>2312103936通所リハビリテーション</v>
      </c>
      <c r="B8897" s="489">
        <v>2312103936</v>
      </c>
      <c r="C8897" s="489" t="s">
        <v>2511</v>
      </c>
      <c r="D8897" s="489" t="s">
        <v>15907</v>
      </c>
    </row>
    <row r="8898" spans="1:4">
      <c r="A8898" s="489" t="str">
        <f t="shared" ref="A8898:A8961" si="139">B8898&amp;C8898</f>
        <v>2312103936通所リハビリテーション</v>
      </c>
      <c r="B8898" s="489">
        <v>2312103936</v>
      </c>
      <c r="C8898" s="489" t="s">
        <v>2511</v>
      </c>
      <c r="D8898" s="489" t="s">
        <v>15907</v>
      </c>
    </row>
    <row r="8899" spans="1:4">
      <c r="A8899" s="489" t="str">
        <f t="shared" si="139"/>
        <v>2312103936訪問リハビリテーション</v>
      </c>
      <c r="B8899" s="489">
        <v>2312103936</v>
      </c>
      <c r="C8899" s="489" t="s">
        <v>2104</v>
      </c>
      <c r="D8899" s="489" t="s">
        <v>15907</v>
      </c>
    </row>
    <row r="8900" spans="1:4">
      <c r="A8900" s="489" t="str">
        <f t="shared" si="139"/>
        <v>2312103936訪問リハビリテーション</v>
      </c>
      <c r="B8900" s="489">
        <v>2312103936</v>
      </c>
      <c r="C8900" s="489" t="s">
        <v>2104</v>
      </c>
      <c r="D8900" s="489" t="s">
        <v>15907</v>
      </c>
    </row>
    <row r="8901" spans="1:4">
      <c r="A8901" s="489" t="str">
        <f t="shared" si="139"/>
        <v>2312103936訪問リハビリテーション</v>
      </c>
      <c r="B8901" s="489">
        <v>2312103936</v>
      </c>
      <c r="C8901" s="489" t="s">
        <v>2104</v>
      </c>
      <c r="D8901" s="489" t="s">
        <v>15907</v>
      </c>
    </row>
    <row r="8902" spans="1:4">
      <c r="A8902" s="489" t="str">
        <f t="shared" si="139"/>
        <v>2312103936訪問リハビリテーション</v>
      </c>
      <c r="B8902" s="489">
        <v>2312103936</v>
      </c>
      <c r="C8902" s="489" t="s">
        <v>2104</v>
      </c>
      <c r="D8902" s="489" t="s">
        <v>15907</v>
      </c>
    </row>
    <row r="8903" spans="1:4">
      <c r="A8903" s="489" t="str">
        <f t="shared" si="139"/>
        <v>2312103936訪問看護</v>
      </c>
      <c r="B8903" s="489">
        <v>2312103936</v>
      </c>
      <c r="C8903" s="489" t="s">
        <v>2102</v>
      </c>
      <c r="D8903" s="489" t="s">
        <v>15907</v>
      </c>
    </row>
    <row r="8904" spans="1:4">
      <c r="A8904" s="489" t="str">
        <f t="shared" si="139"/>
        <v>2312103993介護予防訪問リハビリテーション</v>
      </c>
      <c r="B8904" s="489">
        <v>2312103993</v>
      </c>
      <c r="C8904" s="489" t="s">
        <v>2108</v>
      </c>
      <c r="D8904" s="489" t="s">
        <v>15908</v>
      </c>
    </row>
    <row r="8905" spans="1:4">
      <c r="A8905" s="489" t="str">
        <f t="shared" si="139"/>
        <v>2312103993介護予防訪問看護</v>
      </c>
      <c r="B8905" s="489">
        <v>2312103993</v>
      </c>
      <c r="C8905" s="489" t="s">
        <v>2103</v>
      </c>
      <c r="D8905" s="489" t="s">
        <v>15908</v>
      </c>
    </row>
    <row r="8906" spans="1:4">
      <c r="A8906" s="489" t="str">
        <f t="shared" si="139"/>
        <v>2312103993訪問リハビリテーション</v>
      </c>
      <c r="B8906" s="489">
        <v>2312103993</v>
      </c>
      <c r="C8906" s="489" t="s">
        <v>2104</v>
      </c>
      <c r="D8906" s="489" t="s">
        <v>15908</v>
      </c>
    </row>
    <row r="8907" spans="1:4">
      <c r="A8907" s="489" t="str">
        <f t="shared" si="139"/>
        <v>2312103993訪問看護</v>
      </c>
      <c r="B8907" s="489">
        <v>2312103993</v>
      </c>
      <c r="C8907" s="489" t="s">
        <v>2102</v>
      </c>
      <c r="D8907" s="489" t="s">
        <v>15908</v>
      </c>
    </row>
    <row r="8908" spans="1:4">
      <c r="A8908" s="489" t="str">
        <f t="shared" si="139"/>
        <v>2312104017介護予防訪問リハビリテーション</v>
      </c>
      <c r="B8908" s="489">
        <v>2312104017</v>
      </c>
      <c r="C8908" s="489" t="s">
        <v>2108</v>
      </c>
      <c r="D8908" s="489" t="s">
        <v>15909</v>
      </c>
    </row>
    <row r="8909" spans="1:4">
      <c r="A8909" s="489" t="str">
        <f t="shared" si="139"/>
        <v>2312104017介護予防訪問看護</v>
      </c>
      <c r="B8909" s="489">
        <v>2312104017</v>
      </c>
      <c r="C8909" s="489" t="s">
        <v>2103</v>
      </c>
      <c r="D8909" s="489" t="s">
        <v>15909</v>
      </c>
    </row>
    <row r="8910" spans="1:4">
      <c r="A8910" s="489" t="str">
        <f t="shared" si="139"/>
        <v>2312104017訪問リハビリテーション</v>
      </c>
      <c r="B8910" s="489">
        <v>2312104017</v>
      </c>
      <c r="C8910" s="489" t="s">
        <v>2104</v>
      </c>
      <c r="D8910" s="489" t="s">
        <v>15909</v>
      </c>
    </row>
    <row r="8911" spans="1:4">
      <c r="A8911" s="489" t="str">
        <f t="shared" si="139"/>
        <v>2312104017訪問看護</v>
      </c>
      <c r="B8911" s="489">
        <v>2312104017</v>
      </c>
      <c r="C8911" s="489" t="s">
        <v>2102</v>
      </c>
      <c r="D8911" s="489" t="s">
        <v>15909</v>
      </c>
    </row>
    <row r="8912" spans="1:4">
      <c r="A8912" s="489" t="str">
        <f t="shared" si="139"/>
        <v>2312104058介護予防訪問リハビリテーション</v>
      </c>
      <c r="B8912" s="489">
        <v>2312104058</v>
      </c>
      <c r="C8912" s="489" t="s">
        <v>2108</v>
      </c>
      <c r="D8912" s="489" t="s">
        <v>15910</v>
      </c>
    </row>
    <row r="8913" spans="1:4">
      <c r="A8913" s="489" t="str">
        <f t="shared" si="139"/>
        <v>2312104058介護予防訪問看護</v>
      </c>
      <c r="B8913" s="489">
        <v>2312104058</v>
      </c>
      <c r="C8913" s="489" t="s">
        <v>2103</v>
      </c>
      <c r="D8913" s="489" t="s">
        <v>15910</v>
      </c>
    </row>
    <row r="8914" spans="1:4">
      <c r="A8914" s="489" t="str">
        <f t="shared" si="139"/>
        <v>2312104058訪問リハビリテーション</v>
      </c>
      <c r="B8914" s="489">
        <v>2312104058</v>
      </c>
      <c r="C8914" s="489" t="s">
        <v>2104</v>
      </c>
      <c r="D8914" s="489" t="s">
        <v>15910</v>
      </c>
    </row>
    <row r="8915" spans="1:4">
      <c r="A8915" s="489" t="str">
        <f t="shared" si="139"/>
        <v>2312104058訪問看護</v>
      </c>
      <c r="B8915" s="489">
        <v>2312104058</v>
      </c>
      <c r="C8915" s="489" t="s">
        <v>2102</v>
      </c>
      <c r="D8915" s="489" t="s">
        <v>15910</v>
      </c>
    </row>
    <row r="8916" spans="1:4">
      <c r="A8916" s="489" t="str">
        <f t="shared" si="139"/>
        <v>2312104108介護予防訪問リハビリテーション</v>
      </c>
      <c r="B8916" s="489">
        <v>2312104108</v>
      </c>
      <c r="C8916" s="489" t="s">
        <v>2108</v>
      </c>
      <c r="D8916" s="489" t="s">
        <v>15911</v>
      </c>
    </row>
    <row r="8917" spans="1:4">
      <c r="A8917" s="489" t="str">
        <f t="shared" si="139"/>
        <v>2312104108介護予防訪問看護</v>
      </c>
      <c r="B8917" s="489">
        <v>2312104108</v>
      </c>
      <c r="C8917" s="489" t="s">
        <v>2103</v>
      </c>
      <c r="D8917" s="489" t="s">
        <v>15911</v>
      </c>
    </row>
    <row r="8918" spans="1:4">
      <c r="A8918" s="489" t="str">
        <f t="shared" si="139"/>
        <v>2312104108訪問リハビリテーション</v>
      </c>
      <c r="B8918" s="489">
        <v>2312104108</v>
      </c>
      <c r="C8918" s="489" t="s">
        <v>2104</v>
      </c>
      <c r="D8918" s="489" t="s">
        <v>15911</v>
      </c>
    </row>
    <row r="8919" spans="1:4">
      <c r="A8919" s="489" t="str">
        <f t="shared" si="139"/>
        <v>2312104108訪問看護</v>
      </c>
      <c r="B8919" s="489">
        <v>2312104108</v>
      </c>
      <c r="C8919" s="489" t="s">
        <v>2102</v>
      </c>
      <c r="D8919" s="489" t="s">
        <v>15911</v>
      </c>
    </row>
    <row r="8920" spans="1:4">
      <c r="A8920" s="489" t="str">
        <f t="shared" si="139"/>
        <v>2312104124介護予防訪問看護</v>
      </c>
      <c r="B8920" s="489">
        <v>2312104124</v>
      </c>
      <c r="C8920" s="489" t="s">
        <v>2103</v>
      </c>
      <c r="D8920" s="489" t="s">
        <v>15912</v>
      </c>
    </row>
    <row r="8921" spans="1:4">
      <c r="A8921" s="489" t="str">
        <f t="shared" si="139"/>
        <v>2312104124訪問看護</v>
      </c>
      <c r="B8921" s="489">
        <v>2312104124</v>
      </c>
      <c r="C8921" s="489" t="s">
        <v>2102</v>
      </c>
      <c r="D8921" s="489" t="s">
        <v>15912</v>
      </c>
    </row>
    <row r="8922" spans="1:4">
      <c r="A8922" s="489" t="str">
        <f t="shared" si="139"/>
        <v>2312104132介護予防訪問リハビリテーション</v>
      </c>
      <c r="B8922" s="489">
        <v>2312104132</v>
      </c>
      <c r="C8922" s="489" t="s">
        <v>2108</v>
      </c>
      <c r="D8922" s="489" t="s">
        <v>15913</v>
      </c>
    </row>
    <row r="8923" spans="1:4">
      <c r="A8923" s="489" t="str">
        <f t="shared" si="139"/>
        <v>2312104132介護予防訪問看護</v>
      </c>
      <c r="B8923" s="489">
        <v>2312104132</v>
      </c>
      <c r="C8923" s="489" t="s">
        <v>2103</v>
      </c>
      <c r="D8923" s="489" t="s">
        <v>15913</v>
      </c>
    </row>
    <row r="8924" spans="1:4">
      <c r="A8924" s="489" t="str">
        <f t="shared" si="139"/>
        <v>2312104132訪問リハビリテーション</v>
      </c>
      <c r="B8924" s="489">
        <v>2312104132</v>
      </c>
      <c r="C8924" s="489" t="s">
        <v>2104</v>
      </c>
      <c r="D8924" s="489" t="s">
        <v>15913</v>
      </c>
    </row>
    <row r="8925" spans="1:4">
      <c r="A8925" s="489" t="str">
        <f t="shared" si="139"/>
        <v>2312104132訪問看護</v>
      </c>
      <c r="B8925" s="489">
        <v>2312104132</v>
      </c>
      <c r="C8925" s="489" t="s">
        <v>2102</v>
      </c>
      <c r="D8925" s="489" t="s">
        <v>15913</v>
      </c>
    </row>
    <row r="8926" spans="1:4">
      <c r="A8926" s="489" t="str">
        <f t="shared" si="139"/>
        <v>2312104140介護予防訪問リハビリテーション</v>
      </c>
      <c r="B8926" s="489">
        <v>2312104140</v>
      </c>
      <c r="C8926" s="489" t="s">
        <v>2108</v>
      </c>
      <c r="D8926" s="489" t="s">
        <v>15914</v>
      </c>
    </row>
    <row r="8927" spans="1:4">
      <c r="A8927" s="489" t="str">
        <f t="shared" si="139"/>
        <v>2312104140介護予防訪問看護</v>
      </c>
      <c r="B8927" s="489">
        <v>2312104140</v>
      </c>
      <c r="C8927" s="489" t="s">
        <v>2103</v>
      </c>
      <c r="D8927" s="489" t="s">
        <v>15914</v>
      </c>
    </row>
    <row r="8928" spans="1:4">
      <c r="A8928" s="489" t="str">
        <f t="shared" si="139"/>
        <v>2312104140訪問リハビリテーション</v>
      </c>
      <c r="B8928" s="489">
        <v>2312104140</v>
      </c>
      <c r="C8928" s="489" t="s">
        <v>2104</v>
      </c>
      <c r="D8928" s="489" t="s">
        <v>15914</v>
      </c>
    </row>
    <row r="8929" spans="1:4">
      <c r="A8929" s="489" t="str">
        <f t="shared" si="139"/>
        <v>2312104140訪問看護</v>
      </c>
      <c r="B8929" s="489">
        <v>2312104140</v>
      </c>
      <c r="C8929" s="489" t="s">
        <v>2102</v>
      </c>
      <c r="D8929" s="489" t="s">
        <v>15914</v>
      </c>
    </row>
    <row r="8930" spans="1:4">
      <c r="A8930" s="489" t="str">
        <f t="shared" si="139"/>
        <v>2312104157介護予防訪問リハビリテーション</v>
      </c>
      <c r="B8930" s="489">
        <v>2312104157</v>
      </c>
      <c r="C8930" s="489" t="s">
        <v>2108</v>
      </c>
      <c r="D8930" s="489" t="s">
        <v>15915</v>
      </c>
    </row>
    <row r="8931" spans="1:4">
      <c r="A8931" s="489" t="str">
        <f t="shared" si="139"/>
        <v>2312104157介護予防訪問看護</v>
      </c>
      <c r="B8931" s="489">
        <v>2312104157</v>
      </c>
      <c r="C8931" s="489" t="s">
        <v>2103</v>
      </c>
      <c r="D8931" s="489" t="s">
        <v>15915</v>
      </c>
    </row>
    <row r="8932" spans="1:4">
      <c r="A8932" s="489" t="str">
        <f t="shared" si="139"/>
        <v>2312104157訪問リハビリテーション</v>
      </c>
      <c r="B8932" s="489">
        <v>2312104157</v>
      </c>
      <c r="C8932" s="489" t="s">
        <v>2104</v>
      </c>
      <c r="D8932" s="489" t="s">
        <v>15915</v>
      </c>
    </row>
    <row r="8933" spans="1:4">
      <c r="A8933" s="489" t="str">
        <f t="shared" si="139"/>
        <v>2312104157訪問看護</v>
      </c>
      <c r="B8933" s="489">
        <v>2312104157</v>
      </c>
      <c r="C8933" s="489" t="s">
        <v>2102</v>
      </c>
      <c r="D8933" s="489" t="s">
        <v>15915</v>
      </c>
    </row>
    <row r="8934" spans="1:4">
      <c r="A8934" s="489" t="str">
        <f t="shared" si="139"/>
        <v>2312104165介護予防訪問リハビリテーション</v>
      </c>
      <c r="B8934" s="489">
        <v>2312104165</v>
      </c>
      <c r="C8934" s="489" t="s">
        <v>2108</v>
      </c>
      <c r="D8934" s="489" t="s">
        <v>15916</v>
      </c>
    </row>
    <row r="8935" spans="1:4">
      <c r="A8935" s="489" t="str">
        <f t="shared" si="139"/>
        <v>2312104165介護予防訪問看護</v>
      </c>
      <c r="B8935" s="489">
        <v>2312104165</v>
      </c>
      <c r="C8935" s="489" t="s">
        <v>2103</v>
      </c>
      <c r="D8935" s="489" t="s">
        <v>15916</v>
      </c>
    </row>
    <row r="8936" spans="1:4">
      <c r="A8936" s="489" t="str">
        <f t="shared" si="139"/>
        <v>2312104165訪問リハビリテーション</v>
      </c>
      <c r="B8936" s="489">
        <v>2312104165</v>
      </c>
      <c r="C8936" s="489" t="s">
        <v>2104</v>
      </c>
      <c r="D8936" s="489" t="s">
        <v>15916</v>
      </c>
    </row>
    <row r="8937" spans="1:4">
      <c r="A8937" s="489" t="str">
        <f t="shared" si="139"/>
        <v>2312104165訪問看護</v>
      </c>
      <c r="B8937" s="489">
        <v>2312104165</v>
      </c>
      <c r="C8937" s="489" t="s">
        <v>2102</v>
      </c>
      <c r="D8937" s="489" t="s">
        <v>15916</v>
      </c>
    </row>
    <row r="8938" spans="1:4">
      <c r="A8938" s="489" t="str">
        <f t="shared" si="139"/>
        <v>2312104173介護予防通所リハビリテーション</v>
      </c>
      <c r="B8938" s="489">
        <v>2312104173</v>
      </c>
      <c r="C8938" s="489" t="s">
        <v>2512</v>
      </c>
      <c r="D8938" s="489" t="s">
        <v>15917</v>
      </c>
    </row>
    <row r="8939" spans="1:4">
      <c r="A8939" s="489" t="str">
        <f t="shared" si="139"/>
        <v>2312104173介護予防訪問リハビリテーション</v>
      </c>
      <c r="B8939" s="489">
        <v>2312104173</v>
      </c>
      <c r="C8939" s="489" t="s">
        <v>2108</v>
      </c>
      <c r="D8939" s="489" t="s">
        <v>15917</v>
      </c>
    </row>
    <row r="8940" spans="1:4">
      <c r="A8940" s="489" t="str">
        <f t="shared" si="139"/>
        <v>2312104173介護予防訪問看護</v>
      </c>
      <c r="B8940" s="489">
        <v>2312104173</v>
      </c>
      <c r="C8940" s="489" t="s">
        <v>2103</v>
      </c>
      <c r="D8940" s="489" t="s">
        <v>15917</v>
      </c>
    </row>
    <row r="8941" spans="1:4">
      <c r="A8941" s="489" t="str">
        <f t="shared" si="139"/>
        <v>2312104173通所リハビリテーション</v>
      </c>
      <c r="B8941" s="489">
        <v>2312104173</v>
      </c>
      <c r="C8941" s="489" t="s">
        <v>2511</v>
      </c>
      <c r="D8941" s="489" t="s">
        <v>15917</v>
      </c>
    </row>
    <row r="8942" spans="1:4">
      <c r="A8942" s="489" t="str">
        <f t="shared" si="139"/>
        <v>2312104173訪問リハビリテーション</v>
      </c>
      <c r="B8942" s="489">
        <v>2312104173</v>
      </c>
      <c r="C8942" s="489" t="s">
        <v>2104</v>
      </c>
      <c r="D8942" s="489" t="s">
        <v>15917</v>
      </c>
    </row>
    <row r="8943" spans="1:4">
      <c r="A8943" s="489" t="str">
        <f t="shared" si="139"/>
        <v>2312104173訪問看護</v>
      </c>
      <c r="B8943" s="489">
        <v>2312104173</v>
      </c>
      <c r="C8943" s="489" t="s">
        <v>2102</v>
      </c>
      <c r="D8943" s="489" t="s">
        <v>15917</v>
      </c>
    </row>
    <row r="8944" spans="1:4">
      <c r="A8944" s="489" t="str">
        <f t="shared" si="139"/>
        <v>2312104181介護予防訪問リハビリテーション</v>
      </c>
      <c r="B8944" s="489">
        <v>2312104181</v>
      </c>
      <c r="C8944" s="489" t="s">
        <v>2108</v>
      </c>
      <c r="D8944" s="489" t="s">
        <v>15918</v>
      </c>
    </row>
    <row r="8945" spans="1:4">
      <c r="A8945" s="489" t="str">
        <f t="shared" si="139"/>
        <v>2312104181介護予防訪問看護</v>
      </c>
      <c r="B8945" s="489">
        <v>2312104181</v>
      </c>
      <c r="C8945" s="489" t="s">
        <v>2103</v>
      </c>
      <c r="D8945" s="489" t="s">
        <v>15918</v>
      </c>
    </row>
    <row r="8946" spans="1:4">
      <c r="A8946" s="489" t="str">
        <f t="shared" si="139"/>
        <v>2312104181訪問リハビリテーション</v>
      </c>
      <c r="B8946" s="489">
        <v>2312104181</v>
      </c>
      <c r="C8946" s="489" t="s">
        <v>2104</v>
      </c>
      <c r="D8946" s="489" t="s">
        <v>15918</v>
      </c>
    </row>
    <row r="8947" spans="1:4">
      <c r="A8947" s="489" t="str">
        <f t="shared" si="139"/>
        <v>2312104181訪問看護</v>
      </c>
      <c r="B8947" s="489">
        <v>2312104181</v>
      </c>
      <c r="C8947" s="489" t="s">
        <v>2102</v>
      </c>
      <c r="D8947" s="489" t="s">
        <v>15918</v>
      </c>
    </row>
    <row r="8948" spans="1:4">
      <c r="A8948" s="489" t="str">
        <f t="shared" si="139"/>
        <v>2312104199介護予防通所リハビリテーション</v>
      </c>
      <c r="B8948" s="489">
        <v>2312104199</v>
      </c>
      <c r="C8948" s="489" t="s">
        <v>2512</v>
      </c>
      <c r="D8948" s="489" t="s">
        <v>15919</v>
      </c>
    </row>
    <row r="8949" spans="1:4">
      <c r="A8949" s="489" t="str">
        <f t="shared" si="139"/>
        <v>2312104199介護予防訪問リハビリテーション</v>
      </c>
      <c r="B8949" s="489">
        <v>2312104199</v>
      </c>
      <c r="C8949" s="489" t="s">
        <v>2108</v>
      </c>
      <c r="D8949" s="489" t="s">
        <v>15919</v>
      </c>
    </row>
    <row r="8950" spans="1:4">
      <c r="A8950" s="489" t="str">
        <f t="shared" si="139"/>
        <v>2312104199介護予防訪問看護</v>
      </c>
      <c r="B8950" s="489">
        <v>2312104199</v>
      </c>
      <c r="C8950" s="489" t="s">
        <v>2103</v>
      </c>
      <c r="D8950" s="489" t="s">
        <v>15919</v>
      </c>
    </row>
    <row r="8951" spans="1:4">
      <c r="A8951" s="489" t="str">
        <f t="shared" si="139"/>
        <v>2312104199通所リハビリテーション</v>
      </c>
      <c r="B8951" s="489">
        <v>2312104199</v>
      </c>
      <c r="C8951" s="489" t="s">
        <v>2511</v>
      </c>
      <c r="D8951" s="489" t="s">
        <v>15919</v>
      </c>
    </row>
    <row r="8952" spans="1:4">
      <c r="A8952" s="489" t="str">
        <f t="shared" si="139"/>
        <v>2312104199訪問リハビリテーション</v>
      </c>
      <c r="B8952" s="489">
        <v>2312104199</v>
      </c>
      <c r="C8952" s="489" t="s">
        <v>2104</v>
      </c>
      <c r="D8952" s="489" t="s">
        <v>15919</v>
      </c>
    </row>
    <row r="8953" spans="1:4">
      <c r="A8953" s="489" t="str">
        <f t="shared" si="139"/>
        <v>2312104199訪問看護</v>
      </c>
      <c r="B8953" s="489">
        <v>2312104199</v>
      </c>
      <c r="C8953" s="489" t="s">
        <v>2102</v>
      </c>
      <c r="D8953" s="489" t="s">
        <v>15919</v>
      </c>
    </row>
    <row r="8954" spans="1:4">
      <c r="A8954" s="489" t="str">
        <f t="shared" si="139"/>
        <v>2312104223介護予防訪問リハビリテーション</v>
      </c>
      <c r="B8954" s="489">
        <v>2312104223</v>
      </c>
      <c r="C8954" s="489" t="s">
        <v>2108</v>
      </c>
      <c r="D8954" s="489" t="s">
        <v>15920</v>
      </c>
    </row>
    <row r="8955" spans="1:4">
      <c r="A8955" s="489" t="str">
        <f t="shared" si="139"/>
        <v>2312104223介護予防訪問看護</v>
      </c>
      <c r="B8955" s="489">
        <v>2312104223</v>
      </c>
      <c r="C8955" s="489" t="s">
        <v>2103</v>
      </c>
      <c r="D8955" s="489" t="s">
        <v>15920</v>
      </c>
    </row>
    <row r="8956" spans="1:4">
      <c r="A8956" s="489" t="str">
        <f t="shared" si="139"/>
        <v>2312104223訪問リハビリテーション</v>
      </c>
      <c r="B8956" s="489">
        <v>2312104223</v>
      </c>
      <c r="C8956" s="489" t="s">
        <v>2104</v>
      </c>
      <c r="D8956" s="489" t="s">
        <v>15920</v>
      </c>
    </row>
    <row r="8957" spans="1:4">
      <c r="A8957" s="489" t="str">
        <f t="shared" si="139"/>
        <v>2312104223訪問看護</v>
      </c>
      <c r="B8957" s="489">
        <v>2312104223</v>
      </c>
      <c r="C8957" s="489" t="s">
        <v>2102</v>
      </c>
      <c r="D8957" s="489" t="s">
        <v>15920</v>
      </c>
    </row>
    <row r="8958" spans="1:4">
      <c r="A8958" s="489" t="str">
        <f t="shared" si="139"/>
        <v>2312104249介護予防訪問リハビリテーション</v>
      </c>
      <c r="B8958" s="489">
        <v>2312104249</v>
      </c>
      <c r="C8958" s="489" t="s">
        <v>2108</v>
      </c>
      <c r="D8958" s="489" t="s">
        <v>15921</v>
      </c>
    </row>
    <row r="8959" spans="1:4">
      <c r="A8959" s="489" t="str">
        <f t="shared" si="139"/>
        <v>2312104249介護予防訪問看護</v>
      </c>
      <c r="B8959" s="489">
        <v>2312104249</v>
      </c>
      <c r="C8959" s="489" t="s">
        <v>2103</v>
      </c>
      <c r="D8959" s="489" t="s">
        <v>15921</v>
      </c>
    </row>
    <row r="8960" spans="1:4">
      <c r="A8960" s="489" t="str">
        <f t="shared" si="139"/>
        <v>2312104249訪問リハビリテーション</v>
      </c>
      <c r="B8960" s="489">
        <v>2312104249</v>
      </c>
      <c r="C8960" s="489" t="s">
        <v>2104</v>
      </c>
      <c r="D8960" s="489" t="s">
        <v>15921</v>
      </c>
    </row>
    <row r="8961" spans="1:4">
      <c r="A8961" s="489" t="str">
        <f t="shared" si="139"/>
        <v>2312104249訪問看護</v>
      </c>
      <c r="B8961" s="489">
        <v>2312104249</v>
      </c>
      <c r="C8961" s="489" t="s">
        <v>2102</v>
      </c>
      <c r="D8961" s="489" t="s">
        <v>15921</v>
      </c>
    </row>
    <row r="8962" spans="1:4">
      <c r="A8962" s="489" t="str">
        <f t="shared" ref="A8962:A9025" si="140">B8962&amp;C8962</f>
        <v>2312104256介護予防訪問リハビリテーション</v>
      </c>
      <c r="B8962" s="489">
        <v>2312104256</v>
      </c>
      <c r="C8962" s="489" t="s">
        <v>2108</v>
      </c>
      <c r="D8962" s="489" t="s">
        <v>15922</v>
      </c>
    </row>
    <row r="8963" spans="1:4">
      <c r="A8963" s="489" t="str">
        <f t="shared" si="140"/>
        <v>2312104256介護予防訪問看護</v>
      </c>
      <c r="B8963" s="489">
        <v>2312104256</v>
      </c>
      <c r="C8963" s="489" t="s">
        <v>2103</v>
      </c>
      <c r="D8963" s="489" t="s">
        <v>15922</v>
      </c>
    </row>
    <row r="8964" spans="1:4">
      <c r="A8964" s="489" t="str">
        <f t="shared" si="140"/>
        <v>2312104256訪問リハビリテーション</v>
      </c>
      <c r="B8964" s="489">
        <v>2312104256</v>
      </c>
      <c r="C8964" s="489" t="s">
        <v>2104</v>
      </c>
      <c r="D8964" s="489" t="s">
        <v>15922</v>
      </c>
    </row>
    <row r="8965" spans="1:4">
      <c r="A8965" s="489" t="str">
        <f t="shared" si="140"/>
        <v>2312104256訪問看護</v>
      </c>
      <c r="B8965" s="489">
        <v>2312104256</v>
      </c>
      <c r="C8965" s="489" t="s">
        <v>2102</v>
      </c>
      <c r="D8965" s="489" t="s">
        <v>15922</v>
      </c>
    </row>
    <row r="8966" spans="1:4">
      <c r="A8966" s="489" t="str">
        <f t="shared" si="140"/>
        <v>2312104322介護予防訪問リハビリテーション</v>
      </c>
      <c r="B8966" s="489">
        <v>2312104322</v>
      </c>
      <c r="C8966" s="489" t="s">
        <v>2108</v>
      </c>
      <c r="D8966" s="489" t="s">
        <v>15923</v>
      </c>
    </row>
    <row r="8967" spans="1:4">
      <c r="A8967" s="489" t="str">
        <f t="shared" si="140"/>
        <v>2312104322介護予防訪問看護</v>
      </c>
      <c r="B8967" s="489">
        <v>2312104322</v>
      </c>
      <c r="C8967" s="489" t="s">
        <v>2103</v>
      </c>
      <c r="D8967" s="489" t="s">
        <v>15923</v>
      </c>
    </row>
    <row r="8968" spans="1:4">
      <c r="A8968" s="489" t="str">
        <f t="shared" si="140"/>
        <v>2312104322訪問リハビリテーション</v>
      </c>
      <c r="B8968" s="489">
        <v>2312104322</v>
      </c>
      <c r="C8968" s="489" t="s">
        <v>2104</v>
      </c>
      <c r="D8968" s="489" t="s">
        <v>15923</v>
      </c>
    </row>
    <row r="8969" spans="1:4">
      <c r="A8969" s="489" t="str">
        <f t="shared" si="140"/>
        <v>2312104322訪問看護</v>
      </c>
      <c r="B8969" s="489">
        <v>2312104322</v>
      </c>
      <c r="C8969" s="489" t="s">
        <v>2102</v>
      </c>
      <c r="D8969" s="489" t="s">
        <v>15923</v>
      </c>
    </row>
    <row r="8970" spans="1:4">
      <c r="A8970" s="489" t="str">
        <f t="shared" si="140"/>
        <v>2312104330介護予防訪問リハビリテーション</v>
      </c>
      <c r="B8970" s="489">
        <v>2312104330</v>
      </c>
      <c r="C8970" s="489" t="s">
        <v>2108</v>
      </c>
      <c r="D8970" s="489" t="s">
        <v>15924</v>
      </c>
    </row>
    <row r="8971" spans="1:4">
      <c r="A8971" s="489" t="str">
        <f t="shared" si="140"/>
        <v>2312104330介護予防訪問看護</v>
      </c>
      <c r="B8971" s="489">
        <v>2312104330</v>
      </c>
      <c r="C8971" s="489" t="s">
        <v>2103</v>
      </c>
      <c r="D8971" s="489" t="s">
        <v>15924</v>
      </c>
    </row>
    <row r="8972" spans="1:4">
      <c r="A8972" s="489" t="str">
        <f t="shared" si="140"/>
        <v>2312104330訪問リハビリテーション</v>
      </c>
      <c r="B8972" s="489">
        <v>2312104330</v>
      </c>
      <c r="C8972" s="489" t="s">
        <v>2104</v>
      </c>
      <c r="D8972" s="489" t="s">
        <v>15924</v>
      </c>
    </row>
    <row r="8973" spans="1:4">
      <c r="A8973" s="489" t="str">
        <f t="shared" si="140"/>
        <v>2312104330訪問看護</v>
      </c>
      <c r="B8973" s="489">
        <v>2312104330</v>
      </c>
      <c r="C8973" s="489" t="s">
        <v>2102</v>
      </c>
      <c r="D8973" s="489" t="s">
        <v>15924</v>
      </c>
    </row>
    <row r="8974" spans="1:4">
      <c r="A8974" s="489" t="str">
        <f t="shared" si="140"/>
        <v>2312104421介護予防訪問リハビリテーション</v>
      </c>
      <c r="B8974" s="489">
        <v>2312104421</v>
      </c>
      <c r="C8974" s="489" t="s">
        <v>2108</v>
      </c>
      <c r="D8974" s="489" t="s">
        <v>15925</v>
      </c>
    </row>
    <row r="8975" spans="1:4">
      <c r="A8975" s="489" t="str">
        <f t="shared" si="140"/>
        <v>2312104421介護予防訪問看護</v>
      </c>
      <c r="B8975" s="489">
        <v>2312104421</v>
      </c>
      <c r="C8975" s="489" t="s">
        <v>2103</v>
      </c>
      <c r="D8975" s="489" t="s">
        <v>15925</v>
      </c>
    </row>
    <row r="8976" spans="1:4">
      <c r="A8976" s="489" t="str">
        <f t="shared" si="140"/>
        <v>2312104421訪問リハビリテーション</v>
      </c>
      <c r="B8976" s="489">
        <v>2312104421</v>
      </c>
      <c r="C8976" s="489" t="s">
        <v>2104</v>
      </c>
      <c r="D8976" s="489" t="s">
        <v>15925</v>
      </c>
    </row>
    <row r="8977" spans="1:4">
      <c r="A8977" s="489" t="str">
        <f t="shared" si="140"/>
        <v>2312104421訪問看護</v>
      </c>
      <c r="B8977" s="489">
        <v>2312104421</v>
      </c>
      <c r="C8977" s="489" t="s">
        <v>2102</v>
      </c>
      <c r="D8977" s="489" t="s">
        <v>15925</v>
      </c>
    </row>
    <row r="8978" spans="1:4">
      <c r="A8978" s="489" t="str">
        <f t="shared" si="140"/>
        <v>2312104439介護予防訪問看護</v>
      </c>
      <c r="B8978" s="489">
        <v>2312104439</v>
      </c>
      <c r="C8978" s="489" t="s">
        <v>2103</v>
      </c>
      <c r="D8978" s="489" t="s">
        <v>15926</v>
      </c>
    </row>
    <row r="8979" spans="1:4">
      <c r="A8979" s="489" t="str">
        <f t="shared" si="140"/>
        <v>2312104439訪問看護</v>
      </c>
      <c r="B8979" s="489">
        <v>2312104439</v>
      </c>
      <c r="C8979" s="489" t="s">
        <v>2102</v>
      </c>
      <c r="D8979" s="489" t="s">
        <v>15926</v>
      </c>
    </row>
    <row r="8980" spans="1:4">
      <c r="A8980" s="489" t="str">
        <f t="shared" si="140"/>
        <v>2312104454介護予防訪問リハビリテーション</v>
      </c>
      <c r="B8980" s="489">
        <v>2312104454</v>
      </c>
      <c r="C8980" s="489" t="s">
        <v>2108</v>
      </c>
      <c r="D8980" s="489" t="s">
        <v>15927</v>
      </c>
    </row>
    <row r="8981" spans="1:4">
      <c r="A8981" s="489" t="str">
        <f t="shared" si="140"/>
        <v>2312104454介護予防訪問看護</v>
      </c>
      <c r="B8981" s="489">
        <v>2312104454</v>
      </c>
      <c r="C8981" s="489" t="s">
        <v>2103</v>
      </c>
      <c r="D8981" s="489" t="s">
        <v>15927</v>
      </c>
    </row>
    <row r="8982" spans="1:4">
      <c r="A8982" s="489" t="str">
        <f t="shared" si="140"/>
        <v>2312104454訪問リハビリテーション</v>
      </c>
      <c r="B8982" s="489">
        <v>2312104454</v>
      </c>
      <c r="C8982" s="489" t="s">
        <v>2104</v>
      </c>
      <c r="D8982" s="489" t="s">
        <v>15927</v>
      </c>
    </row>
    <row r="8983" spans="1:4">
      <c r="A8983" s="489" t="str">
        <f t="shared" si="140"/>
        <v>2312104454訪問看護</v>
      </c>
      <c r="B8983" s="489">
        <v>2312104454</v>
      </c>
      <c r="C8983" s="489" t="s">
        <v>2102</v>
      </c>
      <c r="D8983" s="489" t="s">
        <v>15927</v>
      </c>
    </row>
    <row r="8984" spans="1:4">
      <c r="A8984" s="489" t="str">
        <f t="shared" si="140"/>
        <v>2312104488介護予防訪問リハビリテーション</v>
      </c>
      <c r="B8984" s="489">
        <v>2312104488</v>
      </c>
      <c r="C8984" s="489" t="s">
        <v>2108</v>
      </c>
      <c r="D8984" s="489" t="s">
        <v>15928</v>
      </c>
    </row>
    <row r="8985" spans="1:4">
      <c r="A8985" s="489" t="str">
        <f t="shared" si="140"/>
        <v>2312104488介護予防訪問看護</v>
      </c>
      <c r="B8985" s="489">
        <v>2312104488</v>
      </c>
      <c r="C8985" s="489" t="s">
        <v>2103</v>
      </c>
      <c r="D8985" s="489" t="s">
        <v>15928</v>
      </c>
    </row>
    <row r="8986" spans="1:4">
      <c r="A8986" s="489" t="str">
        <f t="shared" si="140"/>
        <v>2312104488訪問リハビリテーション</v>
      </c>
      <c r="B8986" s="489">
        <v>2312104488</v>
      </c>
      <c r="C8986" s="489" t="s">
        <v>2104</v>
      </c>
      <c r="D8986" s="489" t="s">
        <v>15928</v>
      </c>
    </row>
    <row r="8987" spans="1:4">
      <c r="A8987" s="489" t="str">
        <f t="shared" si="140"/>
        <v>2312104488訪問看護</v>
      </c>
      <c r="B8987" s="489">
        <v>2312104488</v>
      </c>
      <c r="C8987" s="489" t="s">
        <v>2102</v>
      </c>
      <c r="D8987" s="489" t="s">
        <v>15928</v>
      </c>
    </row>
    <row r="8988" spans="1:4">
      <c r="A8988" s="489" t="str">
        <f t="shared" si="140"/>
        <v>2312104504介護予防訪問リハビリテーション</v>
      </c>
      <c r="B8988" s="489">
        <v>2312104504</v>
      </c>
      <c r="C8988" s="489" t="s">
        <v>2108</v>
      </c>
      <c r="D8988" s="489" t="s">
        <v>15929</v>
      </c>
    </row>
    <row r="8989" spans="1:4">
      <c r="A8989" s="489" t="str">
        <f t="shared" si="140"/>
        <v>2312104504介護予防訪問看護</v>
      </c>
      <c r="B8989" s="489">
        <v>2312104504</v>
      </c>
      <c r="C8989" s="489" t="s">
        <v>2103</v>
      </c>
      <c r="D8989" s="489" t="s">
        <v>15929</v>
      </c>
    </row>
    <row r="8990" spans="1:4">
      <c r="A8990" s="489" t="str">
        <f t="shared" si="140"/>
        <v>2312104504訪問リハビリテーション</v>
      </c>
      <c r="B8990" s="489">
        <v>2312104504</v>
      </c>
      <c r="C8990" s="489" t="s">
        <v>2104</v>
      </c>
      <c r="D8990" s="489" t="s">
        <v>15929</v>
      </c>
    </row>
    <row r="8991" spans="1:4">
      <c r="A8991" s="489" t="str">
        <f t="shared" si="140"/>
        <v>2312104504訪問看護</v>
      </c>
      <c r="B8991" s="489">
        <v>2312104504</v>
      </c>
      <c r="C8991" s="489" t="s">
        <v>2102</v>
      </c>
      <c r="D8991" s="489" t="s">
        <v>15929</v>
      </c>
    </row>
    <row r="8992" spans="1:4">
      <c r="A8992" s="489" t="str">
        <f t="shared" si="140"/>
        <v>2312104520介護予防訪問リハビリテーション</v>
      </c>
      <c r="B8992" s="489">
        <v>2312104520</v>
      </c>
      <c r="C8992" s="489" t="s">
        <v>2108</v>
      </c>
      <c r="D8992" s="489" t="s">
        <v>15930</v>
      </c>
    </row>
    <row r="8993" spans="1:4">
      <c r="A8993" s="489" t="str">
        <f t="shared" si="140"/>
        <v>2312104520介護予防訪問看護</v>
      </c>
      <c r="B8993" s="489">
        <v>2312104520</v>
      </c>
      <c r="C8993" s="489" t="s">
        <v>2103</v>
      </c>
      <c r="D8993" s="489" t="s">
        <v>15930</v>
      </c>
    </row>
    <row r="8994" spans="1:4">
      <c r="A8994" s="489" t="str">
        <f t="shared" si="140"/>
        <v>2312104520訪問リハビリテーション</v>
      </c>
      <c r="B8994" s="489">
        <v>2312104520</v>
      </c>
      <c r="C8994" s="489" t="s">
        <v>2104</v>
      </c>
      <c r="D8994" s="489" t="s">
        <v>15930</v>
      </c>
    </row>
    <row r="8995" spans="1:4">
      <c r="A8995" s="489" t="str">
        <f t="shared" si="140"/>
        <v>2312104520訪問看護</v>
      </c>
      <c r="B8995" s="489">
        <v>2312104520</v>
      </c>
      <c r="C8995" s="489" t="s">
        <v>2102</v>
      </c>
      <c r="D8995" s="489" t="s">
        <v>15930</v>
      </c>
    </row>
    <row r="8996" spans="1:4">
      <c r="A8996" s="489" t="str">
        <f t="shared" si="140"/>
        <v>2312104538介護予防訪問リハビリテーション</v>
      </c>
      <c r="B8996" s="489">
        <v>2312104538</v>
      </c>
      <c r="C8996" s="489" t="s">
        <v>2108</v>
      </c>
      <c r="D8996" s="489" t="s">
        <v>15931</v>
      </c>
    </row>
    <row r="8997" spans="1:4">
      <c r="A8997" s="489" t="str">
        <f t="shared" si="140"/>
        <v>2312104538介護予防訪問看護</v>
      </c>
      <c r="B8997" s="489">
        <v>2312104538</v>
      </c>
      <c r="C8997" s="489" t="s">
        <v>2103</v>
      </c>
      <c r="D8997" s="489" t="s">
        <v>15931</v>
      </c>
    </row>
    <row r="8998" spans="1:4">
      <c r="A8998" s="489" t="str">
        <f t="shared" si="140"/>
        <v>2312104538訪問リハビリテーション</v>
      </c>
      <c r="B8998" s="489">
        <v>2312104538</v>
      </c>
      <c r="C8998" s="489" t="s">
        <v>2104</v>
      </c>
      <c r="D8998" s="489" t="s">
        <v>15931</v>
      </c>
    </row>
    <row r="8999" spans="1:4">
      <c r="A8999" s="489" t="str">
        <f t="shared" si="140"/>
        <v>2312104538訪問看護</v>
      </c>
      <c r="B8999" s="489">
        <v>2312104538</v>
      </c>
      <c r="C8999" s="489" t="s">
        <v>2102</v>
      </c>
      <c r="D8999" s="489" t="s">
        <v>15931</v>
      </c>
    </row>
    <row r="9000" spans="1:4">
      <c r="A9000" s="489" t="str">
        <f t="shared" si="140"/>
        <v>2312104553介護予防通所リハビリテーション</v>
      </c>
      <c r="B9000" s="489">
        <v>2312104553</v>
      </c>
      <c r="C9000" s="489" t="s">
        <v>2512</v>
      </c>
      <c r="D9000" s="489" t="s">
        <v>15932</v>
      </c>
    </row>
    <row r="9001" spans="1:4">
      <c r="A9001" s="489" t="str">
        <f t="shared" si="140"/>
        <v>2312104553介護予防訪問リハビリテーション</v>
      </c>
      <c r="B9001" s="489">
        <v>2312104553</v>
      </c>
      <c r="C9001" s="489" t="s">
        <v>2108</v>
      </c>
      <c r="D9001" s="489" t="s">
        <v>15932</v>
      </c>
    </row>
    <row r="9002" spans="1:4">
      <c r="A9002" s="489" t="str">
        <f t="shared" si="140"/>
        <v>2312104553介護予防訪問看護</v>
      </c>
      <c r="B9002" s="489">
        <v>2312104553</v>
      </c>
      <c r="C9002" s="489" t="s">
        <v>2103</v>
      </c>
      <c r="D9002" s="489" t="s">
        <v>15932</v>
      </c>
    </row>
    <row r="9003" spans="1:4">
      <c r="A9003" s="489" t="str">
        <f t="shared" si="140"/>
        <v>2312104553通所リハビリテーション</v>
      </c>
      <c r="B9003" s="489">
        <v>2312104553</v>
      </c>
      <c r="C9003" s="489" t="s">
        <v>2511</v>
      </c>
      <c r="D9003" s="489" t="s">
        <v>15932</v>
      </c>
    </row>
    <row r="9004" spans="1:4">
      <c r="A9004" s="489" t="str">
        <f t="shared" si="140"/>
        <v>2312104553通所リハビリテーション</v>
      </c>
      <c r="B9004" s="489">
        <v>2312104553</v>
      </c>
      <c r="C9004" s="489" t="s">
        <v>2511</v>
      </c>
      <c r="D9004" s="489" t="s">
        <v>15932</v>
      </c>
    </row>
    <row r="9005" spans="1:4">
      <c r="A9005" s="489" t="str">
        <f t="shared" si="140"/>
        <v>2312104553通所リハビリテーション</v>
      </c>
      <c r="B9005" s="489">
        <v>2312104553</v>
      </c>
      <c r="C9005" s="489" t="s">
        <v>2511</v>
      </c>
      <c r="D9005" s="489" t="s">
        <v>15932</v>
      </c>
    </row>
    <row r="9006" spans="1:4">
      <c r="A9006" s="489" t="str">
        <f t="shared" si="140"/>
        <v>2312104553訪問リハビリテーション</v>
      </c>
      <c r="B9006" s="489">
        <v>2312104553</v>
      </c>
      <c r="C9006" s="489" t="s">
        <v>2104</v>
      </c>
      <c r="D9006" s="489" t="s">
        <v>15932</v>
      </c>
    </row>
    <row r="9007" spans="1:4">
      <c r="A9007" s="489" t="str">
        <f t="shared" si="140"/>
        <v>2312104553訪問リハビリテーション</v>
      </c>
      <c r="B9007" s="489">
        <v>2312104553</v>
      </c>
      <c r="C9007" s="489" t="s">
        <v>2104</v>
      </c>
      <c r="D9007" s="489" t="s">
        <v>15932</v>
      </c>
    </row>
    <row r="9008" spans="1:4">
      <c r="A9008" s="489" t="str">
        <f t="shared" si="140"/>
        <v>2312104553訪問看護</v>
      </c>
      <c r="B9008" s="489">
        <v>2312104553</v>
      </c>
      <c r="C9008" s="489" t="s">
        <v>2102</v>
      </c>
      <c r="D9008" s="489" t="s">
        <v>15932</v>
      </c>
    </row>
    <row r="9009" spans="1:4">
      <c r="A9009" s="489" t="str">
        <f t="shared" si="140"/>
        <v>2312104561介護予防訪問リハビリテーション</v>
      </c>
      <c r="B9009" s="489">
        <v>2312104561</v>
      </c>
      <c r="C9009" s="489" t="s">
        <v>2108</v>
      </c>
      <c r="D9009" s="489" t="s">
        <v>15933</v>
      </c>
    </row>
    <row r="9010" spans="1:4">
      <c r="A9010" s="489" t="str">
        <f t="shared" si="140"/>
        <v>2312104561介護予防訪問看護</v>
      </c>
      <c r="B9010" s="489">
        <v>2312104561</v>
      </c>
      <c r="C9010" s="489" t="s">
        <v>2103</v>
      </c>
      <c r="D9010" s="489" t="s">
        <v>15933</v>
      </c>
    </row>
    <row r="9011" spans="1:4">
      <c r="A9011" s="489" t="str">
        <f t="shared" si="140"/>
        <v>2312104561訪問リハビリテーション</v>
      </c>
      <c r="B9011" s="489">
        <v>2312104561</v>
      </c>
      <c r="C9011" s="489" t="s">
        <v>2104</v>
      </c>
      <c r="D9011" s="489" t="s">
        <v>15933</v>
      </c>
    </row>
    <row r="9012" spans="1:4">
      <c r="A9012" s="489" t="str">
        <f t="shared" si="140"/>
        <v>2312104561訪問看護</v>
      </c>
      <c r="B9012" s="489">
        <v>2312104561</v>
      </c>
      <c r="C9012" s="489" t="s">
        <v>2102</v>
      </c>
      <c r="D9012" s="489" t="s">
        <v>15933</v>
      </c>
    </row>
    <row r="9013" spans="1:4">
      <c r="A9013" s="489" t="str">
        <f t="shared" si="140"/>
        <v>2312104579介護予防訪問リハビリテーション</v>
      </c>
      <c r="B9013" s="489">
        <v>2312104579</v>
      </c>
      <c r="C9013" s="489" t="s">
        <v>2108</v>
      </c>
      <c r="D9013" s="489" t="s">
        <v>15934</v>
      </c>
    </row>
    <row r="9014" spans="1:4">
      <c r="A9014" s="489" t="str">
        <f t="shared" si="140"/>
        <v>2312104579介護予防訪問看護</v>
      </c>
      <c r="B9014" s="489">
        <v>2312104579</v>
      </c>
      <c r="C9014" s="489" t="s">
        <v>2103</v>
      </c>
      <c r="D9014" s="489" t="s">
        <v>15934</v>
      </c>
    </row>
    <row r="9015" spans="1:4">
      <c r="A9015" s="489" t="str">
        <f t="shared" si="140"/>
        <v>2312104579訪問リハビリテーション</v>
      </c>
      <c r="B9015" s="489">
        <v>2312104579</v>
      </c>
      <c r="C9015" s="489" t="s">
        <v>2104</v>
      </c>
      <c r="D9015" s="489" t="s">
        <v>15934</v>
      </c>
    </row>
    <row r="9016" spans="1:4">
      <c r="A9016" s="489" t="str">
        <f t="shared" si="140"/>
        <v>2312104579訪問看護</v>
      </c>
      <c r="B9016" s="489">
        <v>2312104579</v>
      </c>
      <c r="C9016" s="489" t="s">
        <v>2102</v>
      </c>
      <c r="D9016" s="489" t="s">
        <v>15934</v>
      </c>
    </row>
    <row r="9017" spans="1:4">
      <c r="A9017" s="489" t="str">
        <f t="shared" si="140"/>
        <v>2312104587介護予防訪問リハビリテーション</v>
      </c>
      <c r="B9017" s="489">
        <v>2312104587</v>
      </c>
      <c r="C9017" s="489" t="s">
        <v>2108</v>
      </c>
      <c r="D9017" s="489" t="s">
        <v>15935</v>
      </c>
    </row>
    <row r="9018" spans="1:4">
      <c r="A9018" s="489" t="str">
        <f t="shared" si="140"/>
        <v>2312104587介護予防訪問看護</v>
      </c>
      <c r="B9018" s="489">
        <v>2312104587</v>
      </c>
      <c r="C9018" s="489" t="s">
        <v>2103</v>
      </c>
      <c r="D9018" s="489" t="s">
        <v>15935</v>
      </c>
    </row>
    <row r="9019" spans="1:4">
      <c r="A9019" s="489" t="str">
        <f t="shared" si="140"/>
        <v>2312104587訪問リハビリテーション</v>
      </c>
      <c r="B9019" s="489">
        <v>2312104587</v>
      </c>
      <c r="C9019" s="489" t="s">
        <v>2104</v>
      </c>
      <c r="D9019" s="489" t="s">
        <v>15935</v>
      </c>
    </row>
    <row r="9020" spans="1:4">
      <c r="A9020" s="489" t="str">
        <f t="shared" si="140"/>
        <v>2312104587訪問看護</v>
      </c>
      <c r="B9020" s="489">
        <v>2312104587</v>
      </c>
      <c r="C9020" s="489" t="s">
        <v>2102</v>
      </c>
      <c r="D9020" s="489" t="s">
        <v>15935</v>
      </c>
    </row>
    <row r="9021" spans="1:4">
      <c r="A9021" s="489" t="str">
        <f t="shared" si="140"/>
        <v>2312104595介護予防訪問リハビリテーション</v>
      </c>
      <c r="B9021" s="489">
        <v>2312104595</v>
      </c>
      <c r="C9021" s="489" t="s">
        <v>2108</v>
      </c>
      <c r="D9021" s="489" t="s">
        <v>15936</v>
      </c>
    </row>
    <row r="9022" spans="1:4">
      <c r="A9022" s="489" t="str">
        <f t="shared" si="140"/>
        <v>2312104595介護予防訪問看護</v>
      </c>
      <c r="B9022" s="489">
        <v>2312104595</v>
      </c>
      <c r="C9022" s="489" t="s">
        <v>2103</v>
      </c>
      <c r="D9022" s="489" t="s">
        <v>15936</v>
      </c>
    </row>
    <row r="9023" spans="1:4">
      <c r="A9023" s="489" t="str">
        <f t="shared" si="140"/>
        <v>2312104595訪問リハビリテーション</v>
      </c>
      <c r="B9023" s="489">
        <v>2312104595</v>
      </c>
      <c r="C9023" s="489" t="s">
        <v>2104</v>
      </c>
      <c r="D9023" s="489" t="s">
        <v>15936</v>
      </c>
    </row>
    <row r="9024" spans="1:4">
      <c r="A9024" s="489" t="str">
        <f t="shared" si="140"/>
        <v>2312104595訪問看護</v>
      </c>
      <c r="B9024" s="489">
        <v>2312104595</v>
      </c>
      <c r="C9024" s="489" t="s">
        <v>2102</v>
      </c>
      <c r="D9024" s="489" t="s">
        <v>15936</v>
      </c>
    </row>
    <row r="9025" spans="1:4">
      <c r="A9025" s="489" t="str">
        <f t="shared" si="140"/>
        <v>2312104603介護予防訪問リハビリテーション</v>
      </c>
      <c r="B9025" s="489">
        <v>2312104603</v>
      </c>
      <c r="C9025" s="489" t="s">
        <v>2108</v>
      </c>
      <c r="D9025" s="489" t="s">
        <v>15937</v>
      </c>
    </row>
    <row r="9026" spans="1:4">
      <c r="A9026" s="489" t="str">
        <f t="shared" ref="A9026:A9089" si="141">B9026&amp;C9026</f>
        <v>2312104603介護予防訪問看護</v>
      </c>
      <c r="B9026" s="489">
        <v>2312104603</v>
      </c>
      <c r="C9026" s="489" t="s">
        <v>2103</v>
      </c>
      <c r="D9026" s="489" t="s">
        <v>15937</v>
      </c>
    </row>
    <row r="9027" spans="1:4">
      <c r="A9027" s="489" t="str">
        <f t="shared" si="141"/>
        <v>2312104603訪問リハビリテーション</v>
      </c>
      <c r="B9027" s="489">
        <v>2312104603</v>
      </c>
      <c r="C9027" s="489" t="s">
        <v>2104</v>
      </c>
      <c r="D9027" s="489" t="s">
        <v>15937</v>
      </c>
    </row>
    <row r="9028" spans="1:4">
      <c r="A9028" s="489" t="str">
        <f t="shared" si="141"/>
        <v>2312104603訪問看護</v>
      </c>
      <c r="B9028" s="489">
        <v>2312104603</v>
      </c>
      <c r="C9028" s="489" t="s">
        <v>2102</v>
      </c>
      <c r="D9028" s="489" t="s">
        <v>15937</v>
      </c>
    </row>
    <row r="9029" spans="1:4">
      <c r="A9029" s="489" t="str">
        <f t="shared" si="141"/>
        <v>2312104611介護予防訪問リハビリテーション</v>
      </c>
      <c r="B9029" s="489">
        <v>2312104611</v>
      </c>
      <c r="C9029" s="489" t="s">
        <v>2108</v>
      </c>
      <c r="D9029" s="489" t="s">
        <v>15938</v>
      </c>
    </row>
    <row r="9030" spans="1:4">
      <c r="A9030" s="489" t="str">
        <f t="shared" si="141"/>
        <v>2312104611介護予防訪問看護</v>
      </c>
      <c r="B9030" s="489">
        <v>2312104611</v>
      </c>
      <c r="C9030" s="489" t="s">
        <v>2103</v>
      </c>
      <c r="D9030" s="489" t="s">
        <v>15938</v>
      </c>
    </row>
    <row r="9031" spans="1:4">
      <c r="A9031" s="489" t="str">
        <f t="shared" si="141"/>
        <v>2312104611訪問リハビリテーション</v>
      </c>
      <c r="B9031" s="489">
        <v>2312104611</v>
      </c>
      <c r="C9031" s="489" t="s">
        <v>2104</v>
      </c>
      <c r="D9031" s="489" t="s">
        <v>15938</v>
      </c>
    </row>
    <row r="9032" spans="1:4">
      <c r="A9032" s="489" t="str">
        <f t="shared" si="141"/>
        <v>2312104611訪問看護</v>
      </c>
      <c r="B9032" s="489">
        <v>2312104611</v>
      </c>
      <c r="C9032" s="489" t="s">
        <v>2102</v>
      </c>
      <c r="D9032" s="489" t="s">
        <v>15938</v>
      </c>
    </row>
    <row r="9033" spans="1:4">
      <c r="A9033" s="489" t="str">
        <f t="shared" si="141"/>
        <v>2312104645介護予防訪問リハビリテーション</v>
      </c>
      <c r="B9033" s="489">
        <v>2312104645</v>
      </c>
      <c r="C9033" s="489" t="s">
        <v>2108</v>
      </c>
      <c r="D9033" s="489" t="s">
        <v>15939</v>
      </c>
    </row>
    <row r="9034" spans="1:4">
      <c r="A9034" s="489" t="str">
        <f t="shared" si="141"/>
        <v>2312104645介護予防訪問看護</v>
      </c>
      <c r="B9034" s="489">
        <v>2312104645</v>
      </c>
      <c r="C9034" s="489" t="s">
        <v>2103</v>
      </c>
      <c r="D9034" s="489" t="s">
        <v>15939</v>
      </c>
    </row>
    <row r="9035" spans="1:4">
      <c r="A9035" s="489" t="str">
        <f t="shared" si="141"/>
        <v>2312104645訪問リハビリテーション</v>
      </c>
      <c r="B9035" s="489">
        <v>2312104645</v>
      </c>
      <c r="C9035" s="489" t="s">
        <v>2104</v>
      </c>
      <c r="D9035" s="489" t="s">
        <v>15939</v>
      </c>
    </row>
    <row r="9036" spans="1:4">
      <c r="A9036" s="489" t="str">
        <f t="shared" si="141"/>
        <v>2312104645訪問看護</v>
      </c>
      <c r="B9036" s="489">
        <v>2312104645</v>
      </c>
      <c r="C9036" s="489" t="s">
        <v>2102</v>
      </c>
      <c r="D9036" s="489" t="s">
        <v>15939</v>
      </c>
    </row>
    <row r="9037" spans="1:4">
      <c r="A9037" s="489" t="str">
        <f t="shared" si="141"/>
        <v>2312104652介護予防訪問リハビリテーション</v>
      </c>
      <c r="B9037" s="489">
        <v>2312104652</v>
      </c>
      <c r="C9037" s="489" t="s">
        <v>2108</v>
      </c>
      <c r="D9037" s="489" t="s">
        <v>15940</v>
      </c>
    </row>
    <row r="9038" spans="1:4">
      <c r="A9038" s="489" t="str">
        <f t="shared" si="141"/>
        <v>2312104652介護予防訪問看護</v>
      </c>
      <c r="B9038" s="489">
        <v>2312104652</v>
      </c>
      <c r="C9038" s="489" t="s">
        <v>2103</v>
      </c>
      <c r="D9038" s="489" t="s">
        <v>15940</v>
      </c>
    </row>
    <row r="9039" spans="1:4">
      <c r="A9039" s="489" t="str">
        <f t="shared" si="141"/>
        <v>2312104652訪問リハビリテーション</v>
      </c>
      <c r="B9039" s="489">
        <v>2312104652</v>
      </c>
      <c r="C9039" s="489" t="s">
        <v>2104</v>
      </c>
      <c r="D9039" s="489" t="s">
        <v>15940</v>
      </c>
    </row>
    <row r="9040" spans="1:4">
      <c r="A9040" s="489" t="str">
        <f t="shared" si="141"/>
        <v>2312104652訪問看護</v>
      </c>
      <c r="B9040" s="489">
        <v>2312104652</v>
      </c>
      <c r="C9040" s="489" t="s">
        <v>2102</v>
      </c>
      <c r="D9040" s="489" t="s">
        <v>15940</v>
      </c>
    </row>
    <row r="9041" spans="1:4">
      <c r="A9041" s="489" t="str">
        <f t="shared" si="141"/>
        <v>2312104686介護予防訪問リハビリテーション</v>
      </c>
      <c r="B9041" s="489">
        <v>2312104686</v>
      </c>
      <c r="C9041" s="489" t="s">
        <v>2108</v>
      </c>
      <c r="D9041" s="489" t="s">
        <v>15941</v>
      </c>
    </row>
    <row r="9042" spans="1:4">
      <c r="A9042" s="489" t="str">
        <f t="shared" si="141"/>
        <v>2312104686介護予防訪問看護</v>
      </c>
      <c r="B9042" s="489">
        <v>2312104686</v>
      </c>
      <c r="C9042" s="489" t="s">
        <v>2103</v>
      </c>
      <c r="D9042" s="489" t="s">
        <v>15941</v>
      </c>
    </row>
    <row r="9043" spans="1:4">
      <c r="A9043" s="489" t="str">
        <f t="shared" si="141"/>
        <v>2312104686訪問リハビリテーション</v>
      </c>
      <c r="B9043" s="489">
        <v>2312104686</v>
      </c>
      <c r="C9043" s="489" t="s">
        <v>2104</v>
      </c>
      <c r="D9043" s="489" t="s">
        <v>15941</v>
      </c>
    </row>
    <row r="9044" spans="1:4">
      <c r="A9044" s="489" t="str">
        <f t="shared" si="141"/>
        <v>2312104686訪問看護</v>
      </c>
      <c r="B9044" s="489">
        <v>2312104686</v>
      </c>
      <c r="C9044" s="489" t="s">
        <v>2102</v>
      </c>
      <c r="D9044" s="489" t="s">
        <v>15941</v>
      </c>
    </row>
    <row r="9045" spans="1:4">
      <c r="A9045" s="489" t="str">
        <f t="shared" si="141"/>
        <v>2312104702介護予防訪問リハビリテーション</v>
      </c>
      <c r="B9045" s="489">
        <v>2312104702</v>
      </c>
      <c r="C9045" s="489" t="s">
        <v>2108</v>
      </c>
      <c r="D9045" s="489" t="s">
        <v>15942</v>
      </c>
    </row>
    <row r="9046" spans="1:4">
      <c r="A9046" s="489" t="str">
        <f t="shared" si="141"/>
        <v>2312104702介護予防訪問看護</v>
      </c>
      <c r="B9046" s="489">
        <v>2312104702</v>
      </c>
      <c r="C9046" s="489" t="s">
        <v>2103</v>
      </c>
      <c r="D9046" s="489" t="s">
        <v>15942</v>
      </c>
    </row>
    <row r="9047" spans="1:4">
      <c r="A9047" s="489" t="str">
        <f t="shared" si="141"/>
        <v>2312104702訪問リハビリテーション</v>
      </c>
      <c r="B9047" s="489">
        <v>2312104702</v>
      </c>
      <c r="C9047" s="489" t="s">
        <v>2104</v>
      </c>
      <c r="D9047" s="489" t="s">
        <v>15942</v>
      </c>
    </row>
    <row r="9048" spans="1:4">
      <c r="A9048" s="489" t="str">
        <f t="shared" si="141"/>
        <v>2312104702訪問看護</v>
      </c>
      <c r="B9048" s="489">
        <v>2312104702</v>
      </c>
      <c r="C9048" s="489" t="s">
        <v>2102</v>
      </c>
      <c r="D9048" s="489" t="s">
        <v>15942</v>
      </c>
    </row>
    <row r="9049" spans="1:4">
      <c r="A9049" s="489" t="str">
        <f t="shared" si="141"/>
        <v>2312104710介護予防訪問リハビリテーション</v>
      </c>
      <c r="B9049" s="489">
        <v>2312104710</v>
      </c>
      <c r="C9049" s="489" t="s">
        <v>2108</v>
      </c>
      <c r="D9049" s="489" t="s">
        <v>15943</v>
      </c>
    </row>
    <row r="9050" spans="1:4">
      <c r="A9050" s="489" t="str">
        <f t="shared" si="141"/>
        <v>2312104710介護予防訪問看護</v>
      </c>
      <c r="B9050" s="489">
        <v>2312104710</v>
      </c>
      <c r="C9050" s="489" t="s">
        <v>2103</v>
      </c>
      <c r="D9050" s="489" t="s">
        <v>15943</v>
      </c>
    </row>
    <row r="9051" spans="1:4">
      <c r="A9051" s="489" t="str">
        <f t="shared" si="141"/>
        <v>2312104710訪問リハビリテーション</v>
      </c>
      <c r="B9051" s="489">
        <v>2312104710</v>
      </c>
      <c r="C9051" s="489" t="s">
        <v>2104</v>
      </c>
      <c r="D9051" s="489" t="s">
        <v>15943</v>
      </c>
    </row>
    <row r="9052" spans="1:4">
      <c r="A9052" s="489" t="str">
        <f t="shared" si="141"/>
        <v>2312104710訪問看護</v>
      </c>
      <c r="B9052" s="489">
        <v>2312104710</v>
      </c>
      <c r="C9052" s="489" t="s">
        <v>2102</v>
      </c>
      <c r="D9052" s="489" t="s">
        <v>15943</v>
      </c>
    </row>
    <row r="9053" spans="1:4">
      <c r="A9053" s="489" t="str">
        <f t="shared" si="141"/>
        <v>2312104736介護予防訪問リハビリテーション</v>
      </c>
      <c r="B9053" s="489">
        <v>2312104736</v>
      </c>
      <c r="C9053" s="489" t="s">
        <v>2108</v>
      </c>
      <c r="D9053" s="489" t="s">
        <v>15944</v>
      </c>
    </row>
    <row r="9054" spans="1:4">
      <c r="A9054" s="489" t="str">
        <f t="shared" si="141"/>
        <v>2312104736介護予防訪問看護</v>
      </c>
      <c r="B9054" s="489">
        <v>2312104736</v>
      </c>
      <c r="C9054" s="489" t="s">
        <v>2103</v>
      </c>
      <c r="D9054" s="489" t="s">
        <v>15944</v>
      </c>
    </row>
    <row r="9055" spans="1:4">
      <c r="A9055" s="489" t="str">
        <f t="shared" si="141"/>
        <v>2312104736訪問リハビリテーション</v>
      </c>
      <c r="B9055" s="489">
        <v>2312104736</v>
      </c>
      <c r="C9055" s="489" t="s">
        <v>2104</v>
      </c>
      <c r="D9055" s="489" t="s">
        <v>15944</v>
      </c>
    </row>
    <row r="9056" spans="1:4">
      <c r="A9056" s="489" t="str">
        <f t="shared" si="141"/>
        <v>2312104736訪問看護</v>
      </c>
      <c r="B9056" s="489">
        <v>2312104736</v>
      </c>
      <c r="C9056" s="489" t="s">
        <v>2102</v>
      </c>
      <c r="D9056" s="489" t="s">
        <v>15944</v>
      </c>
    </row>
    <row r="9057" spans="1:4">
      <c r="A9057" s="489" t="str">
        <f t="shared" si="141"/>
        <v>2312104744介護予防訪問リハビリテーション</v>
      </c>
      <c r="B9057" s="489">
        <v>2312104744</v>
      </c>
      <c r="C9057" s="489" t="s">
        <v>2108</v>
      </c>
      <c r="D9057" s="489" t="s">
        <v>15945</v>
      </c>
    </row>
    <row r="9058" spans="1:4">
      <c r="A9058" s="489" t="str">
        <f t="shared" si="141"/>
        <v>2312104744介護予防訪問看護</v>
      </c>
      <c r="B9058" s="489">
        <v>2312104744</v>
      </c>
      <c r="C9058" s="489" t="s">
        <v>2103</v>
      </c>
      <c r="D9058" s="489" t="s">
        <v>15945</v>
      </c>
    </row>
    <row r="9059" spans="1:4">
      <c r="A9059" s="489" t="str">
        <f t="shared" si="141"/>
        <v>2312104744訪問リハビリテーション</v>
      </c>
      <c r="B9059" s="489">
        <v>2312104744</v>
      </c>
      <c r="C9059" s="489" t="s">
        <v>2104</v>
      </c>
      <c r="D9059" s="489" t="s">
        <v>15945</v>
      </c>
    </row>
    <row r="9060" spans="1:4">
      <c r="A9060" s="489" t="str">
        <f t="shared" si="141"/>
        <v>2312104744訪問看護</v>
      </c>
      <c r="B9060" s="489">
        <v>2312104744</v>
      </c>
      <c r="C9060" s="489" t="s">
        <v>2102</v>
      </c>
      <c r="D9060" s="489" t="s">
        <v>15945</v>
      </c>
    </row>
    <row r="9061" spans="1:4">
      <c r="A9061" s="489" t="str">
        <f t="shared" si="141"/>
        <v>2312104751介護予防訪問リハビリテーション</v>
      </c>
      <c r="B9061" s="489">
        <v>2312104751</v>
      </c>
      <c r="C9061" s="489" t="s">
        <v>2108</v>
      </c>
      <c r="D9061" s="489" t="s">
        <v>15946</v>
      </c>
    </row>
    <row r="9062" spans="1:4">
      <c r="A9062" s="489" t="str">
        <f t="shared" si="141"/>
        <v>2312104751介護予防訪問看護</v>
      </c>
      <c r="B9062" s="489">
        <v>2312104751</v>
      </c>
      <c r="C9062" s="489" t="s">
        <v>2103</v>
      </c>
      <c r="D9062" s="489" t="s">
        <v>15946</v>
      </c>
    </row>
    <row r="9063" spans="1:4">
      <c r="A9063" s="489" t="str">
        <f t="shared" si="141"/>
        <v>2312104751訪問リハビリテーション</v>
      </c>
      <c r="B9063" s="489">
        <v>2312104751</v>
      </c>
      <c r="C9063" s="489" t="s">
        <v>2104</v>
      </c>
      <c r="D9063" s="489" t="s">
        <v>15946</v>
      </c>
    </row>
    <row r="9064" spans="1:4">
      <c r="A9064" s="489" t="str">
        <f t="shared" si="141"/>
        <v>2312104751訪問看護</v>
      </c>
      <c r="B9064" s="489">
        <v>2312104751</v>
      </c>
      <c r="C9064" s="489" t="s">
        <v>2102</v>
      </c>
      <c r="D9064" s="489" t="s">
        <v>15946</v>
      </c>
    </row>
    <row r="9065" spans="1:4">
      <c r="A9065" s="489" t="str">
        <f t="shared" si="141"/>
        <v>2312104777介護予防訪問リハビリテーション</v>
      </c>
      <c r="B9065" s="489">
        <v>2312104777</v>
      </c>
      <c r="C9065" s="489" t="s">
        <v>2108</v>
      </c>
      <c r="D9065" s="489" t="s">
        <v>15947</v>
      </c>
    </row>
    <row r="9066" spans="1:4">
      <c r="A9066" s="489" t="str">
        <f t="shared" si="141"/>
        <v>2312104777介護予防訪問看護</v>
      </c>
      <c r="B9066" s="489">
        <v>2312104777</v>
      </c>
      <c r="C9066" s="489" t="s">
        <v>2103</v>
      </c>
      <c r="D9066" s="489" t="s">
        <v>15947</v>
      </c>
    </row>
    <row r="9067" spans="1:4">
      <c r="A9067" s="489" t="str">
        <f t="shared" si="141"/>
        <v>2312104777訪問リハビリテーション</v>
      </c>
      <c r="B9067" s="489">
        <v>2312104777</v>
      </c>
      <c r="C9067" s="489" t="s">
        <v>2104</v>
      </c>
      <c r="D9067" s="489" t="s">
        <v>15947</v>
      </c>
    </row>
    <row r="9068" spans="1:4">
      <c r="A9068" s="489" t="str">
        <f t="shared" si="141"/>
        <v>2312104777訪問看護</v>
      </c>
      <c r="B9068" s="489">
        <v>2312104777</v>
      </c>
      <c r="C9068" s="489" t="s">
        <v>2102</v>
      </c>
      <c r="D9068" s="489" t="s">
        <v>15947</v>
      </c>
    </row>
    <row r="9069" spans="1:4">
      <c r="A9069" s="489" t="str">
        <f t="shared" si="141"/>
        <v>2312104785介護予防訪問リハビリテーション</v>
      </c>
      <c r="B9069" s="489">
        <v>2312104785</v>
      </c>
      <c r="C9069" s="489" t="s">
        <v>2108</v>
      </c>
      <c r="D9069" s="489" t="s">
        <v>15948</v>
      </c>
    </row>
    <row r="9070" spans="1:4">
      <c r="A9070" s="489" t="str">
        <f t="shared" si="141"/>
        <v>2312104785介護予防訪問看護</v>
      </c>
      <c r="B9070" s="489">
        <v>2312104785</v>
      </c>
      <c r="C9070" s="489" t="s">
        <v>2103</v>
      </c>
      <c r="D9070" s="489" t="s">
        <v>15948</v>
      </c>
    </row>
    <row r="9071" spans="1:4">
      <c r="A9071" s="489" t="str">
        <f t="shared" si="141"/>
        <v>2312104785訪問リハビリテーション</v>
      </c>
      <c r="B9071" s="489">
        <v>2312104785</v>
      </c>
      <c r="C9071" s="489" t="s">
        <v>2104</v>
      </c>
      <c r="D9071" s="489" t="s">
        <v>15948</v>
      </c>
    </row>
    <row r="9072" spans="1:4">
      <c r="A9072" s="489" t="str">
        <f t="shared" si="141"/>
        <v>2312104785訪問看護</v>
      </c>
      <c r="B9072" s="489">
        <v>2312104785</v>
      </c>
      <c r="C9072" s="489" t="s">
        <v>2102</v>
      </c>
      <c r="D9072" s="489" t="s">
        <v>15948</v>
      </c>
    </row>
    <row r="9073" spans="1:4">
      <c r="A9073" s="489" t="str">
        <f t="shared" si="141"/>
        <v>2312104801介護予防訪問リハビリテーション</v>
      </c>
      <c r="B9073" s="489">
        <v>2312104801</v>
      </c>
      <c r="C9073" s="489" t="s">
        <v>2108</v>
      </c>
      <c r="D9073" s="489" t="s">
        <v>15949</v>
      </c>
    </row>
    <row r="9074" spans="1:4">
      <c r="A9074" s="489" t="str">
        <f t="shared" si="141"/>
        <v>2312104801介護予防訪問看護</v>
      </c>
      <c r="B9074" s="489">
        <v>2312104801</v>
      </c>
      <c r="C9074" s="489" t="s">
        <v>2103</v>
      </c>
      <c r="D9074" s="489" t="s">
        <v>15949</v>
      </c>
    </row>
    <row r="9075" spans="1:4">
      <c r="A9075" s="489" t="str">
        <f t="shared" si="141"/>
        <v>2312104801訪問リハビリテーション</v>
      </c>
      <c r="B9075" s="489">
        <v>2312104801</v>
      </c>
      <c r="C9075" s="489" t="s">
        <v>2104</v>
      </c>
      <c r="D9075" s="489" t="s">
        <v>15949</v>
      </c>
    </row>
    <row r="9076" spans="1:4">
      <c r="A9076" s="489" t="str">
        <f t="shared" si="141"/>
        <v>2312104801訪問看護</v>
      </c>
      <c r="B9076" s="489">
        <v>2312104801</v>
      </c>
      <c r="C9076" s="489" t="s">
        <v>2102</v>
      </c>
      <c r="D9076" s="489" t="s">
        <v>15949</v>
      </c>
    </row>
    <row r="9077" spans="1:4">
      <c r="A9077" s="489" t="str">
        <f t="shared" si="141"/>
        <v>2312104819介護予防訪問リハビリテーション</v>
      </c>
      <c r="B9077" s="489">
        <v>2312104819</v>
      </c>
      <c r="C9077" s="489" t="s">
        <v>2108</v>
      </c>
      <c r="D9077" s="489" t="s">
        <v>15950</v>
      </c>
    </row>
    <row r="9078" spans="1:4">
      <c r="A9078" s="489" t="str">
        <f t="shared" si="141"/>
        <v>2312104819介護予防訪問看護</v>
      </c>
      <c r="B9078" s="489">
        <v>2312104819</v>
      </c>
      <c r="C9078" s="489" t="s">
        <v>2103</v>
      </c>
      <c r="D9078" s="489" t="s">
        <v>15950</v>
      </c>
    </row>
    <row r="9079" spans="1:4">
      <c r="A9079" s="489" t="str">
        <f t="shared" si="141"/>
        <v>2312104819訪問リハビリテーション</v>
      </c>
      <c r="B9079" s="489">
        <v>2312104819</v>
      </c>
      <c r="C9079" s="489" t="s">
        <v>2104</v>
      </c>
      <c r="D9079" s="489" t="s">
        <v>15950</v>
      </c>
    </row>
    <row r="9080" spans="1:4">
      <c r="A9080" s="489" t="str">
        <f t="shared" si="141"/>
        <v>2312104819訪問看護</v>
      </c>
      <c r="B9080" s="489">
        <v>2312104819</v>
      </c>
      <c r="C9080" s="489" t="s">
        <v>2102</v>
      </c>
      <c r="D9080" s="489" t="s">
        <v>15950</v>
      </c>
    </row>
    <row r="9081" spans="1:4">
      <c r="A9081" s="489" t="str">
        <f t="shared" si="141"/>
        <v>2312104827介護予防訪問リハビリテーション</v>
      </c>
      <c r="B9081" s="489">
        <v>2312104827</v>
      </c>
      <c r="C9081" s="489" t="s">
        <v>2108</v>
      </c>
      <c r="D9081" s="489" t="s">
        <v>15951</v>
      </c>
    </row>
    <row r="9082" spans="1:4">
      <c r="A9082" s="489" t="str">
        <f t="shared" si="141"/>
        <v>2312104827介護予防訪問看護</v>
      </c>
      <c r="B9082" s="489">
        <v>2312104827</v>
      </c>
      <c r="C9082" s="489" t="s">
        <v>2103</v>
      </c>
      <c r="D9082" s="489" t="s">
        <v>15951</v>
      </c>
    </row>
    <row r="9083" spans="1:4">
      <c r="A9083" s="489" t="str">
        <f t="shared" si="141"/>
        <v>2312104827訪問リハビリテーション</v>
      </c>
      <c r="B9083" s="489">
        <v>2312104827</v>
      </c>
      <c r="C9083" s="489" t="s">
        <v>2104</v>
      </c>
      <c r="D9083" s="489" t="s">
        <v>15951</v>
      </c>
    </row>
    <row r="9084" spans="1:4">
      <c r="A9084" s="489" t="str">
        <f t="shared" si="141"/>
        <v>2312104827訪問看護</v>
      </c>
      <c r="B9084" s="489">
        <v>2312104827</v>
      </c>
      <c r="C9084" s="489" t="s">
        <v>2102</v>
      </c>
      <c r="D9084" s="489" t="s">
        <v>15951</v>
      </c>
    </row>
    <row r="9085" spans="1:4">
      <c r="A9085" s="489" t="str">
        <f t="shared" si="141"/>
        <v>2312104843介護予防通所リハビリテーション</v>
      </c>
      <c r="B9085" s="489">
        <v>2312104843</v>
      </c>
      <c r="C9085" s="489" t="s">
        <v>2512</v>
      </c>
      <c r="D9085" s="489" t="s">
        <v>15952</v>
      </c>
    </row>
    <row r="9086" spans="1:4">
      <c r="A9086" s="489" t="str">
        <f t="shared" si="141"/>
        <v>2312104843介護予防訪問リハビリテーション</v>
      </c>
      <c r="B9086" s="489">
        <v>2312104843</v>
      </c>
      <c r="C9086" s="489" t="s">
        <v>2108</v>
      </c>
      <c r="D9086" s="489" t="s">
        <v>15952</v>
      </c>
    </row>
    <row r="9087" spans="1:4">
      <c r="A9087" s="489" t="str">
        <f t="shared" si="141"/>
        <v>2312104843介護予防訪問看護</v>
      </c>
      <c r="B9087" s="489">
        <v>2312104843</v>
      </c>
      <c r="C9087" s="489" t="s">
        <v>2103</v>
      </c>
      <c r="D9087" s="489" t="s">
        <v>15952</v>
      </c>
    </row>
    <row r="9088" spans="1:4">
      <c r="A9088" s="489" t="str">
        <f t="shared" si="141"/>
        <v>2312104843通所リハビリテーション</v>
      </c>
      <c r="B9088" s="489">
        <v>2312104843</v>
      </c>
      <c r="C9088" s="489" t="s">
        <v>2511</v>
      </c>
      <c r="D9088" s="489" t="s">
        <v>15952</v>
      </c>
    </row>
    <row r="9089" spans="1:4">
      <c r="A9089" s="489" t="str">
        <f t="shared" si="141"/>
        <v>2312104843訪問リハビリテーション</v>
      </c>
      <c r="B9089" s="489">
        <v>2312104843</v>
      </c>
      <c r="C9089" s="489" t="s">
        <v>2104</v>
      </c>
      <c r="D9089" s="489" t="s">
        <v>15952</v>
      </c>
    </row>
    <row r="9090" spans="1:4">
      <c r="A9090" s="489" t="str">
        <f t="shared" ref="A9090:A9153" si="142">B9090&amp;C9090</f>
        <v>2312104843訪問看護</v>
      </c>
      <c r="B9090" s="489">
        <v>2312104843</v>
      </c>
      <c r="C9090" s="489" t="s">
        <v>2102</v>
      </c>
      <c r="D9090" s="489" t="s">
        <v>15952</v>
      </c>
    </row>
    <row r="9091" spans="1:4">
      <c r="A9091" s="489" t="str">
        <f t="shared" si="142"/>
        <v>2312104868介護予防訪問リハビリテーション</v>
      </c>
      <c r="B9091" s="489">
        <v>2312104868</v>
      </c>
      <c r="C9091" s="489" t="s">
        <v>2108</v>
      </c>
      <c r="D9091" s="489" t="s">
        <v>15953</v>
      </c>
    </row>
    <row r="9092" spans="1:4">
      <c r="A9092" s="489" t="str">
        <f t="shared" si="142"/>
        <v>2312104868介護予防訪問看護</v>
      </c>
      <c r="B9092" s="489">
        <v>2312104868</v>
      </c>
      <c r="C9092" s="489" t="s">
        <v>2103</v>
      </c>
      <c r="D9092" s="489" t="s">
        <v>15953</v>
      </c>
    </row>
    <row r="9093" spans="1:4">
      <c r="A9093" s="489" t="str">
        <f t="shared" si="142"/>
        <v>2312104868訪問リハビリテーション</v>
      </c>
      <c r="B9093" s="489">
        <v>2312104868</v>
      </c>
      <c r="C9093" s="489" t="s">
        <v>2104</v>
      </c>
      <c r="D9093" s="489" t="s">
        <v>15953</v>
      </c>
    </row>
    <row r="9094" spans="1:4">
      <c r="A9094" s="489" t="str">
        <f t="shared" si="142"/>
        <v>2312104868訪問看護</v>
      </c>
      <c r="B9094" s="489">
        <v>2312104868</v>
      </c>
      <c r="C9094" s="489" t="s">
        <v>2102</v>
      </c>
      <c r="D9094" s="489" t="s">
        <v>15953</v>
      </c>
    </row>
    <row r="9095" spans="1:4">
      <c r="A9095" s="489" t="str">
        <f t="shared" si="142"/>
        <v>2312104876介護予防通所リハビリテーション</v>
      </c>
      <c r="B9095" s="489">
        <v>2312104876</v>
      </c>
      <c r="C9095" s="489" t="s">
        <v>2512</v>
      </c>
      <c r="D9095" s="489" t="s">
        <v>15954</v>
      </c>
    </row>
    <row r="9096" spans="1:4">
      <c r="A9096" s="489" t="str">
        <f t="shared" si="142"/>
        <v>2312104876通所リハビリテーション</v>
      </c>
      <c r="B9096" s="489">
        <v>2312104876</v>
      </c>
      <c r="C9096" s="489" t="s">
        <v>2511</v>
      </c>
      <c r="D9096" s="489" t="s">
        <v>15954</v>
      </c>
    </row>
    <row r="9097" spans="1:4">
      <c r="A9097" s="489" t="str">
        <f t="shared" si="142"/>
        <v>2312104884介護予防訪問リハビリテーション</v>
      </c>
      <c r="B9097" s="489">
        <v>2312104884</v>
      </c>
      <c r="C9097" s="489" t="s">
        <v>2108</v>
      </c>
      <c r="D9097" s="489" t="s">
        <v>15955</v>
      </c>
    </row>
    <row r="9098" spans="1:4">
      <c r="A9098" s="489" t="str">
        <f t="shared" si="142"/>
        <v>2312104884介護予防訪問看護</v>
      </c>
      <c r="B9098" s="489">
        <v>2312104884</v>
      </c>
      <c r="C9098" s="489" t="s">
        <v>2103</v>
      </c>
      <c r="D9098" s="489" t="s">
        <v>15955</v>
      </c>
    </row>
    <row r="9099" spans="1:4">
      <c r="A9099" s="489" t="str">
        <f t="shared" si="142"/>
        <v>2312104884訪問リハビリテーション</v>
      </c>
      <c r="B9099" s="489">
        <v>2312104884</v>
      </c>
      <c r="C9099" s="489" t="s">
        <v>2104</v>
      </c>
      <c r="D9099" s="489" t="s">
        <v>15955</v>
      </c>
    </row>
    <row r="9100" spans="1:4">
      <c r="A9100" s="489" t="str">
        <f t="shared" si="142"/>
        <v>2312104884訪問看護</v>
      </c>
      <c r="B9100" s="489">
        <v>2312104884</v>
      </c>
      <c r="C9100" s="489" t="s">
        <v>2102</v>
      </c>
      <c r="D9100" s="489" t="s">
        <v>15955</v>
      </c>
    </row>
    <row r="9101" spans="1:4">
      <c r="A9101" s="489" t="str">
        <f t="shared" si="142"/>
        <v>2312104918介護予防訪問リハビリテーション</v>
      </c>
      <c r="B9101" s="489">
        <v>2312104918</v>
      </c>
      <c r="C9101" s="489" t="s">
        <v>2108</v>
      </c>
      <c r="D9101" s="489" t="s">
        <v>15956</v>
      </c>
    </row>
    <row r="9102" spans="1:4">
      <c r="A9102" s="489" t="str">
        <f t="shared" si="142"/>
        <v>2312104918介護予防訪問看護</v>
      </c>
      <c r="B9102" s="489">
        <v>2312104918</v>
      </c>
      <c r="C9102" s="489" t="s">
        <v>2103</v>
      </c>
      <c r="D9102" s="489" t="s">
        <v>15956</v>
      </c>
    </row>
    <row r="9103" spans="1:4">
      <c r="A9103" s="489" t="str">
        <f t="shared" si="142"/>
        <v>2312104918訪問リハビリテーション</v>
      </c>
      <c r="B9103" s="489">
        <v>2312104918</v>
      </c>
      <c r="C9103" s="489" t="s">
        <v>2104</v>
      </c>
      <c r="D9103" s="489" t="s">
        <v>15956</v>
      </c>
    </row>
    <row r="9104" spans="1:4">
      <c r="A9104" s="489" t="str">
        <f t="shared" si="142"/>
        <v>2312104918訪問看護</v>
      </c>
      <c r="B9104" s="489">
        <v>2312104918</v>
      </c>
      <c r="C9104" s="489" t="s">
        <v>2102</v>
      </c>
      <c r="D9104" s="489" t="s">
        <v>15956</v>
      </c>
    </row>
    <row r="9105" spans="1:4">
      <c r="A9105" s="489" t="str">
        <f t="shared" si="142"/>
        <v>2312104926介護予防訪問リハビリテーション</v>
      </c>
      <c r="B9105" s="489">
        <v>2312104926</v>
      </c>
      <c r="C9105" s="489" t="s">
        <v>2108</v>
      </c>
      <c r="D9105" s="489" t="s">
        <v>15957</v>
      </c>
    </row>
    <row r="9106" spans="1:4">
      <c r="A9106" s="489" t="str">
        <f t="shared" si="142"/>
        <v>2312104926介護予防訪問看護</v>
      </c>
      <c r="B9106" s="489">
        <v>2312104926</v>
      </c>
      <c r="C9106" s="489" t="s">
        <v>2103</v>
      </c>
      <c r="D9106" s="489" t="s">
        <v>15957</v>
      </c>
    </row>
    <row r="9107" spans="1:4">
      <c r="A9107" s="489" t="str">
        <f t="shared" si="142"/>
        <v>2312104926訪問リハビリテーション</v>
      </c>
      <c r="B9107" s="489">
        <v>2312104926</v>
      </c>
      <c r="C9107" s="489" t="s">
        <v>2104</v>
      </c>
      <c r="D9107" s="489" t="s">
        <v>15957</v>
      </c>
    </row>
    <row r="9108" spans="1:4">
      <c r="A9108" s="489" t="str">
        <f t="shared" si="142"/>
        <v>2312104926訪問看護</v>
      </c>
      <c r="B9108" s="489">
        <v>2312104926</v>
      </c>
      <c r="C9108" s="489" t="s">
        <v>2102</v>
      </c>
      <c r="D9108" s="489" t="s">
        <v>15957</v>
      </c>
    </row>
    <row r="9109" spans="1:4">
      <c r="A9109" s="489" t="str">
        <f t="shared" si="142"/>
        <v>2312104934介護予防訪問リハビリテーション</v>
      </c>
      <c r="B9109" s="489">
        <v>2312104934</v>
      </c>
      <c r="C9109" s="489" t="s">
        <v>2108</v>
      </c>
      <c r="D9109" s="489" t="s">
        <v>15958</v>
      </c>
    </row>
    <row r="9110" spans="1:4">
      <c r="A9110" s="489" t="str">
        <f t="shared" si="142"/>
        <v>2312104934介護予防訪問看護</v>
      </c>
      <c r="B9110" s="489">
        <v>2312104934</v>
      </c>
      <c r="C9110" s="489" t="s">
        <v>2103</v>
      </c>
      <c r="D9110" s="489" t="s">
        <v>15958</v>
      </c>
    </row>
    <row r="9111" spans="1:4">
      <c r="A9111" s="489" t="str">
        <f t="shared" si="142"/>
        <v>2312104934訪問リハビリテーション</v>
      </c>
      <c r="B9111" s="489">
        <v>2312104934</v>
      </c>
      <c r="C9111" s="489" t="s">
        <v>2104</v>
      </c>
      <c r="D9111" s="489" t="s">
        <v>15958</v>
      </c>
    </row>
    <row r="9112" spans="1:4">
      <c r="A9112" s="489" t="str">
        <f t="shared" si="142"/>
        <v>2312104934訪問看護</v>
      </c>
      <c r="B9112" s="489">
        <v>2312104934</v>
      </c>
      <c r="C9112" s="489" t="s">
        <v>2102</v>
      </c>
      <c r="D9112" s="489" t="s">
        <v>15958</v>
      </c>
    </row>
    <row r="9113" spans="1:4">
      <c r="A9113" s="489" t="str">
        <f t="shared" si="142"/>
        <v>2312104959介護予防訪問リハビリテーション</v>
      </c>
      <c r="B9113" s="489">
        <v>2312104959</v>
      </c>
      <c r="C9113" s="489" t="s">
        <v>2108</v>
      </c>
      <c r="D9113" s="489" t="s">
        <v>15959</v>
      </c>
    </row>
    <row r="9114" spans="1:4">
      <c r="A9114" s="489" t="str">
        <f t="shared" si="142"/>
        <v>2312104959介護予防訪問看護</v>
      </c>
      <c r="B9114" s="489">
        <v>2312104959</v>
      </c>
      <c r="C9114" s="489" t="s">
        <v>2103</v>
      </c>
      <c r="D9114" s="489" t="s">
        <v>15959</v>
      </c>
    </row>
    <row r="9115" spans="1:4">
      <c r="A9115" s="489" t="str">
        <f t="shared" si="142"/>
        <v>2312104959訪問リハビリテーション</v>
      </c>
      <c r="B9115" s="489">
        <v>2312104959</v>
      </c>
      <c r="C9115" s="489" t="s">
        <v>2104</v>
      </c>
      <c r="D9115" s="489" t="s">
        <v>15959</v>
      </c>
    </row>
    <row r="9116" spans="1:4">
      <c r="A9116" s="489" t="str">
        <f t="shared" si="142"/>
        <v>2312104959訪問看護</v>
      </c>
      <c r="B9116" s="489">
        <v>2312104959</v>
      </c>
      <c r="C9116" s="489" t="s">
        <v>2102</v>
      </c>
      <c r="D9116" s="489" t="s">
        <v>15959</v>
      </c>
    </row>
    <row r="9117" spans="1:4">
      <c r="A9117" s="489" t="str">
        <f t="shared" si="142"/>
        <v>2312104967介護予防訪問リハビリテーション</v>
      </c>
      <c r="B9117" s="489">
        <v>2312104967</v>
      </c>
      <c r="C9117" s="489" t="s">
        <v>2108</v>
      </c>
      <c r="D9117" s="489" t="s">
        <v>15960</v>
      </c>
    </row>
    <row r="9118" spans="1:4">
      <c r="A9118" s="489" t="str">
        <f t="shared" si="142"/>
        <v>2312104967介護予防訪問看護</v>
      </c>
      <c r="B9118" s="489">
        <v>2312104967</v>
      </c>
      <c r="C9118" s="489" t="s">
        <v>2103</v>
      </c>
      <c r="D9118" s="489" t="s">
        <v>15960</v>
      </c>
    </row>
    <row r="9119" spans="1:4">
      <c r="A9119" s="489" t="str">
        <f t="shared" si="142"/>
        <v>2312104967訪問リハビリテーション</v>
      </c>
      <c r="B9119" s="489">
        <v>2312104967</v>
      </c>
      <c r="C9119" s="489" t="s">
        <v>2104</v>
      </c>
      <c r="D9119" s="489" t="s">
        <v>15960</v>
      </c>
    </row>
    <row r="9120" spans="1:4">
      <c r="A9120" s="489" t="str">
        <f t="shared" si="142"/>
        <v>2312104967訪問看護</v>
      </c>
      <c r="B9120" s="489">
        <v>2312104967</v>
      </c>
      <c r="C9120" s="489" t="s">
        <v>2102</v>
      </c>
      <c r="D9120" s="489" t="s">
        <v>15960</v>
      </c>
    </row>
    <row r="9121" spans="1:4">
      <c r="A9121" s="489" t="str">
        <f t="shared" si="142"/>
        <v>2312104983介護予防通所リハビリテーション</v>
      </c>
      <c r="B9121" s="489">
        <v>2312104983</v>
      </c>
      <c r="C9121" s="489" t="s">
        <v>2512</v>
      </c>
      <c r="D9121" s="489" t="s">
        <v>15961</v>
      </c>
    </row>
    <row r="9122" spans="1:4">
      <c r="A9122" s="489" t="str">
        <f t="shared" si="142"/>
        <v>2312104983介護予防訪問リハビリテーション</v>
      </c>
      <c r="B9122" s="489">
        <v>2312104983</v>
      </c>
      <c r="C9122" s="489" t="s">
        <v>2108</v>
      </c>
      <c r="D9122" s="489" t="s">
        <v>15961</v>
      </c>
    </row>
    <row r="9123" spans="1:4">
      <c r="A9123" s="489" t="str">
        <f t="shared" si="142"/>
        <v>2312104983介護予防訪問看護</v>
      </c>
      <c r="B9123" s="489">
        <v>2312104983</v>
      </c>
      <c r="C9123" s="489" t="s">
        <v>2103</v>
      </c>
      <c r="D9123" s="489" t="s">
        <v>15961</v>
      </c>
    </row>
    <row r="9124" spans="1:4">
      <c r="A9124" s="489" t="str">
        <f t="shared" si="142"/>
        <v>2312104983通所リハビリテーション</v>
      </c>
      <c r="B9124" s="489">
        <v>2312104983</v>
      </c>
      <c r="C9124" s="489" t="s">
        <v>2511</v>
      </c>
      <c r="D9124" s="489" t="s">
        <v>15961</v>
      </c>
    </row>
    <row r="9125" spans="1:4">
      <c r="A9125" s="489" t="str">
        <f t="shared" si="142"/>
        <v>2312104983訪問リハビリテーション</v>
      </c>
      <c r="B9125" s="489">
        <v>2312104983</v>
      </c>
      <c r="C9125" s="489" t="s">
        <v>2104</v>
      </c>
      <c r="D9125" s="489" t="s">
        <v>15961</v>
      </c>
    </row>
    <row r="9126" spans="1:4">
      <c r="A9126" s="489" t="str">
        <f t="shared" si="142"/>
        <v>2312104983訪問看護</v>
      </c>
      <c r="B9126" s="489">
        <v>2312104983</v>
      </c>
      <c r="C9126" s="489" t="s">
        <v>2102</v>
      </c>
      <c r="D9126" s="489" t="s">
        <v>15961</v>
      </c>
    </row>
    <row r="9127" spans="1:4">
      <c r="A9127" s="489" t="str">
        <f t="shared" si="142"/>
        <v>2312104991介護予防訪問リハビリテーション</v>
      </c>
      <c r="B9127" s="489">
        <v>2312104991</v>
      </c>
      <c r="C9127" s="489" t="s">
        <v>2108</v>
      </c>
      <c r="D9127" s="489" t="s">
        <v>15962</v>
      </c>
    </row>
    <row r="9128" spans="1:4">
      <c r="A9128" s="489" t="str">
        <f t="shared" si="142"/>
        <v>2312104991介護予防訪問看護</v>
      </c>
      <c r="B9128" s="489">
        <v>2312104991</v>
      </c>
      <c r="C9128" s="489" t="s">
        <v>2103</v>
      </c>
      <c r="D9128" s="489" t="s">
        <v>15962</v>
      </c>
    </row>
    <row r="9129" spans="1:4">
      <c r="A9129" s="489" t="str">
        <f t="shared" si="142"/>
        <v>2312104991訪問リハビリテーション</v>
      </c>
      <c r="B9129" s="489">
        <v>2312104991</v>
      </c>
      <c r="C9129" s="489" t="s">
        <v>2104</v>
      </c>
      <c r="D9129" s="489" t="s">
        <v>15962</v>
      </c>
    </row>
    <row r="9130" spans="1:4">
      <c r="A9130" s="489" t="str">
        <f t="shared" si="142"/>
        <v>2312104991訪問看護</v>
      </c>
      <c r="B9130" s="489">
        <v>2312104991</v>
      </c>
      <c r="C9130" s="489" t="s">
        <v>2102</v>
      </c>
      <c r="D9130" s="489" t="s">
        <v>15962</v>
      </c>
    </row>
    <row r="9131" spans="1:4">
      <c r="A9131" s="489" t="str">
        <f t="shared" si="142"/>
        <v>2312105006介護予防訪問リハビリテーション</v>
      </c>
      <c r="B9131" s="489">
        <v>2312105006</v>
      </c>
      <c r="C9131" s="489" t="s">
        <v>2108</v>
      </c>
      <c r="D9131" s="489" t="s">
        <v>15963</v>
      </c>
    </row>
    <row r="9132" spans="1:4">
      <c r="A9132" s="489" t="str">
        <f t="shared" si="142"/>
        <v>2312105006介護予防訪問看護</v>
      </c>
      <c r="B9132" s="489">
        <v>2312105006</v>
      </c>
      <c r="C9132" s="489" t="s">
        <v>2103</v>
      </c>
      <c r="D9132" s="489" t="s">
        <v>15963</v>
      </c>
    </row>
    <row r="9133" spans="1:4">
      <c r="A9133" s="489" t="str">
        <f t="shared" si="142"/>
        <v>2312105006訪問リハビリテーション</v>
      </c>
      <c r="B9133" s="489">
        <v>2312105006</v>
      </c>
      <c r="C9133" s="489" t="s">
        <v>2104</v>
      </c>
      <c r="D9133" s="489" t="s">
        <v>15963</v>
      </c>
    </row>
    <row r="9134" spans="1:4">
      <c r="A9134" s="489" t="str">
        <f t="shared" si="142"/>
        <v>2312105006訪問看護</v>
      </c>
      <c r="B9134" s="489">
        <v>2312105006</v>
      </c>
      <c r="C9134" s="489" t="s">
        <v>2102</v>
      </c>
      <c r="D9134" s="489" t="s">
        <v>15963</v>
      </c>
    </row>
    <row r="9135" spans="1:4">
      <c r="A9135" s="489" t="str">
        <f t="shared" si="142"/>
        <v>2312105014介護予防訪問リハビリテーション</v>
      </c>
      <c r="B9135" s="489">
        <v>2312105014</v>
      </c>
      <c r="C9135" s="489" t="s">
        <v>2108</v>
      </c>
      <c r="D9135" s="489" t="s">
        <v>15964</v>
      </c>
    </row>
    <row r="9136" spans="1:4">
      <c r="A9136" s="489" t="str">
        <f t="shared" si="142"/>
        <v>2312105014介護予防訪問看護</v>
      </c>
      <c r="B9136" s="489">
        <v>2312105014</v>
      </c>
      <c r="C9136" s="489" t="s">
        <v>2103</v>
      </c>
      <c r="D9136" s="489" t="s">
        <v>15964</v>
      </c>
    </row>
    <row r="9137" spans="1:4">
      <c r="A9137" s="489" t="str">
        <f t="shared" si="142"/>
        <v>2312105014訪問リハビリテーション</v>
      </c>
      <c r="B9137" s="489">
        <v>2312105014</v>
      </c>
      <c r="C9137" s="489" t="s">
        <v>2104</v>
      </c>
      <c r="D9137" s="489" t="s">
        <v>15964</v>
      </c>
    </row>
    <row r="9138" spans="1:4">
      <c r="A9138" s="489" t="str">
        <f t="shared" si="142"/>
        <v>2312105014訪問看護</v>
      </c>
      <c r="B9138" s="489">
        <v>2312105014</v>
      </c>
      <c r="C9138" s="489" t="s">
        <v>2102</v>
      </c>
      <c r="D9138" s="489" t="s">
        <v>15964</v>
      </c>
    </row>
    <row r="9139" spans="1:4">
      <c r="A9139" s="489" t="str">
        <f t="shared" si="142"/>
        <v>2312105022介護予防訪問リハビリテーション</v>
      </c>
      <c r="B9139" s="489">
        <v>2312105022</v>
      </c>
      <c r="C9139" s="489" t="s">
        <v>2108</v>
      </c>
      <c r="D9139" s="489" t="s">
        <v>15965</v>
      </c>
    </row>
    <row r="9140" spans="1:4">
      <c r="A9140" s="489" t="str">
        <f t="shared" si="142"/>
        <v>2312105022介護予防訪問看護</v>
      </c>
      <c r="B9140" s="489">
        <v>2312105022</v>
      </c>
      <c r="C9140" s="489" t="s">
        <v>2103</v>
      </c>
      <c r="D9140" s="489" t="s">
        <v>15965</v>
      </c>
    </row>
    <row r="9141" spans="1:4">
      <c r="A9141" s="489" t="str">
        <f t="shared" si="142"/>
        <v>2312105022訪問リハビリテーション</v>
      </c>
      <c r="B9141" s="489">
        <v>2312105022</v>
      </c>
      <c r="C9141" s="489" t="s">
        <v>2104</v>
      </c>
      <c r="D9141" s="489" t="s">
        <v>15965</v>
      </c>
    </row>
    <row r="9142" spans="1:4">
      <c r="A9142" s="489" t="str">
        <f t="shared" si="142"/>
        <v>2312105022訪問看護</v>
      </c>
      <c r="B9142" s="489">
        <v>2312105022</v>
      </c>
      <c r="C9142" s="489" t="s">
        <v>2102</v>
      </c>
      <c r="D9142" s="489" t="s">
        <v>15965</v>
      </c>
    </row>
    <row r="9143" spans="1:4">
      <c r="A9143" s="489" t="str">
        <f t="shared" si="142"/>
        <v>2312105030介護予防訪問リハビリテーション</v>
      </c>
      <c r="B9143" s="489">
        <v>2312105030</v>
      </c>
      <c r="C9143" s="489" t="s">
        <v>2108</v>
      </c>
      <c r="D9143" s="489" t="s">
        <v>15966</v>
      </c>
    </row>
    <row r="9144" spans="1:4">
      <c r="A9144" s="489" t="str">
        <f t="shared" si="142"/>
        <v>2312105030介護予防訪問看護</v>
      </c>
      <c r="B9144" s="489">
        <v>2312105030</v>
      </c>
      <c r="C9144" s="489" t="s">
        <v>2103</v>
      </c>
      <c r="D9144" s="489" t="s">
        <v>15966</v>
      </c>
    </row>
    <row r="9145" spans="1:4">
      <c r="A9145" s="489" t="str">
        <f t="shared" si="142"/>
        <v>2312105030訪問リハビリテーション</v>
      </c>
      <c r="B9145" s="489">
        <v>2312105030</v>
      </c>
      <c r="C9145" s="489" t="s">
        <v>2104</v>
      </c>
      <c r="D9145" s="489" t="s">
        <v>15966</v>
      </c>
    </row>
    <row r="9146" spans="1:4">
      <c r="A9146" s="489" t="str">
        <f t="shared" si="142"/>
        <v>2312105030訪問看護</v>
      </c>
      <c r="B9146" s="489">
        <v>2312105030</v>
      </c>
      <c r="C9146" s="489" t="s">
        <v>2102</v>
      </c>
      <c r="D9146" s="489" t="s">
        <v>15966</v>
      </c>
    </row>
    <row r="9147" spans="1:4">
      <c r="A9147" s="489" t="str">
        <f t="shared" si="142"/>
        <v>2312105048介護予防訪問リハビリテーション</v>
      </c>
      <c r="B9147" s="489">
        <v>2312105048</v>
      </c>
      <c r="C9147" s="489" t="s">
        <v>2108</v>
      </c>
      <c r="D9147" s="489" t="s">
        <v>15967</v>
      </c>
    </row>
    <row r="9148" spans="1:4">
      <c r="A9148" s="489" t="str">
        <f t="shared" si="142"/>
        <v>2312105048介護予防訪問看護</v>
      </c>
      <c r="B9148" s="489">
        <v>2312105048</v>
      </c>
      <c r="C9148" s="489" t="s">
        <v>2103</v>
      </c>
      <c r="D9148" s="489" t="s">
        <v>15967</v>
      </c>
    </row>
    <row r="9149" spans="1:4">
      <c r="A9149" s="489" t="str">
        <f t="shared" si="142"/>
        <v>2312105048訪問リハビリテーション</v>
      </c>
      <c r="B9149" s="489">
        <v>2312105048</v>
      </c>
      <c r="C9149" s="489" t="s">
        <v>2104</v>
      </c>
      <c r="D9149" s="489" t="s">
        <v>15967</v>
      </c>
    </row>
    <row r="9150" spans="1:4">
      <c r="A9150" s="489" t="str">
        <f t="shared" si="142"/>
        <v>2312105048訪問看護</v>
      </c>
      <c r="B9150" s="489">
        <v>2312105048</v>
      </c>
      <c r="C9150" s="489" t="s">
        <v>2102</v>
      </c>
      <c r="D9150" s="489" t="s">
        <v>15967</v>
      </c>
    </row>
    <row r="9151" spans="1:4">
      <c r="A9151" s="489" t="str">
        <f t="shared" si="142"/>
        <v>2312105071介護予防訪問リハビリテーション</v>
      </c>
      <c r="B9151" s="489">
        <v>2312105071</v>
      </c>
      <c r="C9151" s="489" t="s">
        <v>2108</v>
      </c>
      <c r="D9151" s="489" t="s">
        <v>15968</v>
      </c>
    </row>
    <row r="9152" spans="1:4">
      <c r="A9152" s="489" t="str">
        <f t="shared" si="142"/>
        <v>2312105071介護予防訪問看護</v>
      </c>
      <c r="B9152" s="489">
        <v>2312105071</v>
      </c>
      <c r="C9152" s="489" t="s">
        <v>2103</v>
      </c>
      <c r="D9152" s="489" t="s">
        <v>15968</v>
      </c>
    </row>
    <row r="9153" spans="1:4">
      <c r="A9153" s="489" t="str">
        <f t="shared" si="142"/>
        <v>2312105071訪問リハビリテーション</v>
      </c>
      <c r="B9153" s="489">
        <v>2312105071</v>
      </c>
      <c r="C9153" s="489" t="s">
        <v>2104</v>
      </c>
      <c r="D9153" s="489" t="s">
        <v>15968</v>
      </c>
    </row>
    <row r="9154" spans="1:4">
      <c r="A9154" s="489" t="str">
        <f t="shared" ref="A9154:A9217" si="143">B9154&amp;C9154</f>
        <v>2312105071訪問看護</v>
      </c>
      <c r="B9154" s="489">
        <v>2312105071</v>
      </c>
      <c r="C9154" s="489" t="s">
        <v>2102</v>
      </c>
      <c r="D9154" s="489" t="s">
        <v>15968</v>
      </c>
    </row>
    <row r="9155" spans="1:4">
      <c r="A9155" s="489" t="str">
        <f t="shared" si="143"/>
        <v>2312105089介護予防訪問リハビリテーション</v>
      </c>
      <c r="B9155" s="489">
        <v>2312105089</v>
      </c>
      <c r="C9155" s="489" t="s">
        <v>2108</v>
      </c>
      <c r="D9155" s="489" t="s">
        <v>15969</v>
      </c>
    </row>
    <row r="9156" spans="1:4">
      <c r="A9156" s="489" t="str">
        <f t="shared" si="143"/>
        <v>2312105089介護予防訪問看護</v>
      </c>
      <c r="B9156" s="489">
        <v>2312105089</v>
      </c>
      <c r="C9156" s="489" t="s">
        <v>2103</v>
      </c>
      <c r="D9156" s="489" t="s">
        <v>15969</v>
      </c>
    </row>
    <row r="9157" spans="1:4">
      <c r="A9157" s="489" t="str">
        <f t="shared" si="143"/>
        <v>2312105089訪問リハビリテーション</v>
      </c>
      <c r="B9157" s="489">
        <v>2312105089</v>
      </c>
      <c r="C9157" s="489" t="s">
        <v>2104</v>
      </c>
      <c r="D9157" s="489" t="s">
        <v>15969</v>
      </c>
    </row>
    <row r="9158" spans="1:4">
      <c r="A9158" s="489" t="str">
        <f t="shared" si="143"/>
        <v>2312105089訪問看護</v>
      </c>
      <c r="B9158" s="489">
        <v>2312105089</v>
      </c>
      <c r="C9158" s="489" t="s">
        <v>2102</v>
      </c>
      <c r="D9158" s="489" t="s">
        <v>15969</v>
      </c>
    </row>
    <row r="9159" spans="1:4">
      <c r="A9159" s="489" t="str">
        <f t="shared" si="143"/>
        <v>2312105097介護予防訪問リハビリテーション</v>
      </c>
      <c r="B9159" s="489">
        <v>2312105097</v>
      </c>
      <c r="C9159" s="489" t="s">
        <v>2108</v>
      </c>
      <c r="D9159" s="489" t="s">
        <v>15970</v>
      </c>
    </row>
    <row r="9160" spans="1:4">
      <c r="A9160" s="489" t="str">
        <f t="shared" si="143"/>
        <v>2312105097介護予防訪問看護</v>
      </c>
      <c r="B9160" s="489">
        <v>2312105097</v>
      </c>
      <c r="C9160" s="489" t="s">
        <v>2103</v>
      </c>
      <c r="D9160" s="489" t="s">
        <v>15970</v>
      </c>
    </row>
    <row r="9161" spans="1:4">
      <c r="A9161" s="489" t="str">
        <f t="shared" si="143"/>
        <v>2312105097訪問リハビリテーション</v>
      </c>
      <c r="B9161" s="489">
        <v>2312105097</v>
      </c>
      <c r="C9161" s="489" t="s">
        <v>2104</v>
      </c>
      <c r="D9161" s="489" t="s">
        <v>15970</v>
      </c>
    </row>
    <row r="9162" spans="1:4">
      <c r="A9162" s="489" t="str">
        <f t="shared" si="143"/>
        <v>2312105097訪問看護</v>
      </c>
      <c r="B9162" s="489">
        <v>2312105097</v>
      </c>
      <c r="C9162" s="489" t="s">
        <v>2102</v>
      </c>
      <c r="D9162" s="489" t="s">
        <v>15970</v>
      </c>
    </row>
    <row r="9163" spans="1:4">
      <c r="A9163" s="489" t="str">
        <f t="shared" si="143"/>
        <v>2312105113介護予防訪問リハビリテーション</v>
      </c>
      <c r="B9163" s="489">
        <v>2312105113</v>
      </c>
      <c r="C9163" s="489" t="s">
        <v>2108</v>
      </c>
      <c r="D9163" s="489" t="s">
        <v>15971</v>
      </c>
    </row>
    <row r="9164" spans="1:4">
      <c r="A9164" s="489" t="str">
        <f t="shared" si="143"/>
        <v>2312105113介護予防訪問看護</v>
      </c>
      <c r="B9164" s="489">
        <v>2312105113</v>
      </c>
      <c r="C9164" s="489" t="s">
        <v>2103</v>
      </c>
      <c r="D9164" s="489" t="s">
        <v>15971</v>
      </c>
    </row>
    <row r="9165" spans="1:4">
      <c r="A9165" s="489" t="str">
        <f t="shared" si="143"/>
        <v>2312105113訪問リハビリテーション</v>
      </c>
      <c r="B9165" s="489">
        <v>2312105113</v>
      </c>
      <c r="C9165" s="489" t="s">
        <v>2104</v>
      </c>
      <c r="D9165" s="489" t="s">
        <v>15971</v>
      </c>
    </row>
    <row r="9166" spans="1:4">
      <c r="A9166" s="489" t="str">
        <f t="shared" si="143"/>
        <v>2312105113訪問看護</v>
      </c>
      <c r="B9166" s="489">
        <v>2312105113</v>
      </c>
      <c r="C9166" s="489" t="s">
        <v>2102</v>
      </c>
      <c r="D9166" s="489" t="s">
        <v>15971</v>
      </c>
    </row>
    <row r="9167" spans="1:4">
      <c r="A9167" s="489" t="str">
        <f t="shared" si="143"/>
        <v>2312105121介護予防訪問リハビリテーション</v>
      </c>
      <c r="B9167" s="489">
        <v>2312105121</v>
      </c>
      <c r="C9167" s="489" t="s">
        <v>2108</v>
      </c>
      <c r="D9167" s="489" t="s">
        <v>15972</v>
      </c>
    </row>
    <row r="9168" spans="1:4">
      <c r="A9168" s="489" t="str">
        <f t="shared" si="143"/>
        <v>2312105121介護予防訪問看護</v>
      </c>
      <c r="B9168" s="489">
        <v>2312105121</v>
      </c>
      <c r="C9168" s="489" t="s">
        <v>2103</v>
      </c>
      <c r="D9168" s="489" t="s">
        <v>15972</v>
      </c>
    </row>
    <row r="9169" spans="1:4">
      <c r="A9169" s="489" t="str">
        <f t="shared" si="143"/>
        <v>2312105121訪問リハビリテーション</v>
      </c>
      <c r="B9169" s="489">
        <v>2312105121</v>
      </c>
      <c r="C9169" s="489" t="s">
        <v>2104</v>
      </c>
      <c r="D9169" s="489" t="s">
        <v>15972</v>
      </c>
    </row>
    <row r="9170" spans="1:4">
      <c r="A9170" s="489" t="str">
        <f t="shared" si="143"/>
        <v>2312105121訪問看護</v>
      </c>
      <c r="B9170" s="489">
        <v>2312105121</v>
      </c>
      <c r="C9170" s="489" t="s">
        <v>2102</v>
      </c>
      <c r="D9170" s="489" t="s">
        <v>15972</v>
      </c>
    </row>
    <row r="9171" spans="1:4">
      <c r="A9171" s="489" t="str">
        <f t="shared" si="143"/>
        <v>2312105147介護予防訪問リハビリテーション</v>
      </c>
      <c r="B9171" s="489">
        <v>2312105147</v>
      </c>
      <c r="C9171" s="489" t="s">
        <v>2108</v>
      </c>
      <c r="D9171" s="489" t="s">
        <v>15973</v>
      </c>
    </row>
    <row r="9172" spans="1:4">
      <c r="A9172" s="489" t="str">
        <f t="shared" si="143"/>
        <v>2312105147介護予防訪問看護</v>
      </c>
      <c r="B9172" s="489">
        <v>2312105147</v>
      </c>
      <c r="C9172" s="489" t="s">
        <v>2103</v>
      </c>
      <c r="D9172" s="489" t="s">
        <v>15973</v>
      </c>
    </row>
    <row r="9173" spans="1:4">
      <c r="A9173" s="489" t="str">
        <f t="shared" si="143"/>
        <v>2312105147訪問リハビリテーション</v>
      </c>
      <c r="B9173" s="489">
        <v>2312105147</v>
      </c>
      <c r="C9173" s="489" t="s">
        <v>2104</v>
      </c>
      <c r="D9173" s="489" t="s">
        <v>15973</v>
      </c>
    </row>
    <row r="9174" spans="1:4">
      <c r="A9174" s="489" t="str">
        <f t="shared" si="143"/>
        <v>2312105147訪問看護</v>
      </c>
      <c r="B9174" s="489">
        <v>2312105147</v>
      </c>
      <c r="C9174" s="489" t="s">
        <v>2102</v>
      </c>
      <c r="D9174" s="489" t="s">
        <v>15973</v>
      </c>
    </row>
    <row r="9175" spans="1:4">
      <c r="A9175" s="489" t="str">
        <f t="shared" si="143"/>
        <v>2312105162介護予防訪問リハビリテーション</v>
      </c>
      <c r="B9175" s="489">
        <v>2312105162</v>
      </c>
      <c r="C9175" s="489" t="s">
        <v>2108</v>
      </c>
      <c r="D9175" s="489" t="s">
        <v>15974</v>
      </c>
    </row>
    <row r="9176" spans="1:4">
      <c r="A9176" s="489" t="str">
        <f t="shared" si="143"/>
        <v>2312105162介護予防訪問看護</v>
      </c>
      <c r="B9176" s="489">
        <v>2312105162</v>
      </c>
      <c r="C9176" s="489" t="s">
        <v>2103</v>
      </c>
      <c r="D9176" s="489" t="s">
        <v>15974</v>
      </c>
    </row>
    <row r="9177" spans="1:4">
      <c r="A9177" s="489" t="str">
        <f t="shared" si="143"/>
        <v>2312105162訪問リハビリテーション</v>
      </c>
      <c r="B9177" s="489">
        <v>2312105162</v>
      </c>
      <c r="C9177" s="489" t="s">
        <v>2104</v>
      </c>
      <c r="D9177" s="489" t="s">
        <v>15974</v>
      </c>
    </row>
    <row r="9178" spans="1:4">
      <c r="A9178" s="489" t="str">
        <f t="shared" si="143"/>
        <v>2312105162訪問看護</v>
      </c>
      <c r="B9178" s="489">
        <v>2312105162</v>
      </c>
      <c r="C9178" s="489" t="s">
        <v>2102</v>
      </c>
      <c r="D9178" s="489" t="s">
        <v>15974</v>
      </c>
    </row>
    <row r="9179" spans="1:4">
      <c r="A9179" s="489" t="str">
        <f t="shared" si="143"/>
        <v>2312105204介護予防訪問リハビリテーション</v>
      </c>
      <c r="B9179" s="489">
        <v>2312105204</v>
      </c>
      <c r="C9179" s="489" t="s">
        <v>2108</v>
      </c>
      <c r="D9179" s="489" t="s">
        <v>15975</v>
      </c>
    </row>
    <row r="9180" spans="1:4">
      <c r="A9180" s="489" t="str">
        <f t="shared" si="143"/>
        <v>2312105204介護予防訪問看護</v>
      </c>
      <c r="B9180" s="489">
        <v>2312105204</v>
      </c>
      <c r="C9180" s="489" t="s">
        <v>2103</v>
      </c>
      <c r="D9180" s="489" t="s">
        <v>15975</v>
      </c>
    </row>
    <row r="9181" spans="1:4">
      <c r="A9181" s="489" t="str">
        <f t="shared" si="143"/>
        <v>2312105204訪問リハビリテーション</v>
      </c>
      <c r="B9181" s="489">
        <v>2312105204</v>
      </c>
      <c r="C9181" s="489" t="s">
        <v>2104</v>
      </c>
      <c r="D9181" s="489" t="s">
        <v>15975</v>
      </c>
    </row>
    <row r="9182" spans="1:4">
      <c r="A9182" s="489" t="str">
        <f t="shared" si="143"/>
        <v>2312105204訪問看護</v>
      </c>
      <c r="B9182" s="489">
        <v>2312105204</v>
      </c>
      <c r="C9182" s="489" t="s">
        <v>2102</v>
      </c>
      <c r="D9182" s="489" t="s">
        <v>15975</v>
      </c>
    </row>
    <row r="9183" spans="1:4">
      <c r="A9183" s="489" t="str">
        <f t="shared" si="143"/>
        <v>2312105220介護予防訪問リハビリテーション</v>
      </c>
      <c r="B9183" s="489">
        <v>2312105220</v>
      </c>
      <c r="C9183" s="489" t="s">
        <v>2108</v>
      </c>
      <c r="D9183" s="489" t="s">
        <v>15976</v>
      </c>
    </row>
    <row r="9184" spans="1:4">
      <c r="A9184" s="489" t="str">
        <f t="shared" si="143"/>
        <v>2312105220介護予防訪問看護</v>
      </c>
      <c r="B9184" s="489">
        <v>2312105220</v>
      </c>
      <c r="C9184" s="489" t="s">
        <v>2103</v>
      </c>
      <c r="D9184" s="489" t="s">
        <v>15976</v>
      </c>
    </row>
    <row r="9185" spans="1:4">
      <c r="A9185" s="489" t="str">
        <f t="shared" si="143"/>
        <v>2312105220訪問リハビリテーション</v>
      </c>
      <c r="B9185" s="489">
        <v>2312105220</v>
      </c>
      <c r="C9185" s="489" t="s">
        <v>2104</v>
      </c>
      <c r="D9185" s="489" t="s">
        <v>15976</v>
      </c>
    </row>
    <row r="9186" spans="1:4">
      <c r="A9186" s="489" t="str">
        <f t="shared" si="143"/>
        <v>2312105220訪問看護</v>
      </c>
      <c r="B9186" s="489">
        <v>2312105220</v>
      </c>
      <c r="C9186" s="489" t="s">
        <v>2102</v>
      </c>
      <c r="D9186" s="489" t="s">
        <v>15976</v>
      </c>
    </row>
    <row r="9187" spans="1:4">
      <c r="A9187" s="489" t="str">
        <f t="shared" si="143"/>
        <v>2312105246介護予防通所リハビリテーション</v>
      </c>
      <c r="B9187" s="489">
        <v>2312105246</v>
      </c>
      <c r="C9187" s="489" t="s">
        <v>2512</v>
      </c>
      <c r="D9187" s="489" t="s">
        <v>15977</v>
      </c>
    </row>
    <row r="9188" spans="1:4">
      <c r="A9188" s="489" t="str">
        <f t="shared" si="143"/>
        <v>2312105246介護予防訪問リハビリテーション</v>
      </c>
      <c r="B9188" s="489">
        <v>2312105246</v>
      </c>
      <c r="C9188" s="489" t="s">
        <v>2108</v>
      </c>
      <c r="D9188" s="489" t="s">
        <v>15977</v>
      </c>
    </row>
    <row r="9189" spans="1:4">
      <c r="A9189" s="489" t="str">
        <f t="shared" si="143"/>
        <v>2312105246介護予防訪問看護</v>
      </c>
      <c r="B9189" s="489">
        <v>2312105246</v>
      </c>
      <c r="C9189" s="489" t="s">
        <v>2103</v>
      </c>
      <c r="D9189" s="489" t="s">
        <v>15977</v>
      </c>
    </row>
    <row r="9190" spans="1:4">
      <c r="A9190" s="489" t="str">
        <f t="shared" si="143"/>
        <v>2312105246通所リハビリテーション</v>
      </c>
      <c r="B9190" s="489">
        <v>2312105246</v>
      </c>
      <c r="C9190" s="489" t="s">
        <v>2511</v>
      </c>
      <c r="D9190" s="489" t="s">
        <v>15977</v>
      </c>
    </row>
    <row r="9191" spans="1:4">
      <c r="A9191" s="489" t="str">
        <f t="shared" si="143"/>
        <v>2312105246通所リハビリテーション</v>
      </c>
      <c r="B9191" s="489">
        <v>2312105246</v>
      </c>
      <c r="C9191" s="489" t="s">
        <v>2511</v>
      </c>
      <c r="D9191" s="489" t="s">
        <v>15977</v>
      </c>
    </row>
    <row r="9192" spans="1:4">
      <c r="A9192" s="489" t="str">
        <f t="shared" si="143"/>
        <v>2312105246訪問リハビリテーション</v>
      </c>
      <c r="B9192" s="489">
        <v>2312105246</v>
      </c>
      <c r="C9192" s="489" t="s">
        <v>2104</v>
      </c>
      <c r="D9192" s="489" t="s">
        <v>15977</v>
      </c>
    </row>
    <row r="9193" spans="1:4">
      <c r="A9193" s="489" t="str">
        <f t="shared" si="143"/>
        <v>2312105246訪問リハビリテーション</v>
      </c>
      <c r="B9193" s="489">
        <v>2312105246</v>
      </c>
      <c r="C9193" s="489" t="s">
        <v>2104</v>
      </c>
      <c r="D9193" s="489" t="s">
        <v>15977</v>
      </c>
    </row>
    <row r="9194" spans="1:4">
      <c r="A9194" s="489" t="str">
        <f t="shared" si="143"/>
        <v>2312105246訪問看護</v>
      </c>
      <c r="B9194" s="489">
        <v>2312105246</v>
      </c>
      <c r="C9194" s="489" t="s">
        <v>2102</v>
      </c>
      <c r="D9194" s="489" t="s">
        <v>15977</v>
      </c>
    </row>
    <row r="9195" spans="1:4">
      <c r="A9195" s="489" t="str">
        <f t="shared" si="143"/>
        <v>2312105253介護予防訪問リハビリテーション</v>
      </c>
      <c r="B9195" s="489">
        <v>2312105253</v>
      </c>
      <c r="C9195" s="489" t="s">
        <v>2108</v>
      </c>
      <c r="D9195" s="489" t="s">
        <v>15978</v>
      </c>
    </row>
    <row r="9196" spans="1:4">
      <c r="A9196" s="489" t="str">
        <f t="shared" si="143"/>
        <v>2312105253介護予防訪問看護</v>
      </c>
      <c r="B9196" s="489">
        <v>2312105253</v>
      </c>
      <c r="C9196" s="489" t="s">
        <v>2103</v>
      </c>
      <c r="D9196" s="489" t="s">
        <v>15978</v>
      </c>
    </row>
    <row r="9197" spans="1:4">
      <c r="A9197" s="489" t="str">
        <f t="shared" si="143"/>
        <v>2312105253訪問リハビリテーション</v>
      </c>
      <c r="B9197" s="489">
        <v>2312105253</v>
      </c>
      <c r="C9197" s="489" t="s">
        <v>2104</v>
      </c>
      <c r="D9197" s="489" t="s">
        <v>15978</v>
      </c>
    </row>
    <row r="9198" spans="1:4">
      <c r="A9198" s="489" t="str">
        <f t="shared" si="143"/>
        <v>2312105253訪問看護</v>
      </c>
      <c r="B9198" s="489">
        <v>2312105253</v>
      </c>
      <c r="C9198" s="489" t="s">
        <v>2102</v>
      </c>
      <c r="D9198" s="489" t="s">
        <v>15978</v>
      </c>
    </row>
    <row r="9199" spans="1:4">
      <c r="A9199" s="489" t="str">
        <f t="shared" si="143"/>
        <v>2312105287介護予防訪問リハビリテーション</v>
      </c>
      <c r="B9199" s="489">
        <v>2312105287</v>
      </c>
      <c r="C9199" s="489" t="s">
        <v>2108</v>
      </c>
      <c r="D9199" s="489" t="s">
        <v>15979</v>
      </c>
    </row>
    <row r="9200" spans="1:4">
      <c r="A9200" s="489" t="str">
        <f t="shared" si="143"/>
        <v>2312105287介護予防訪問看護</v>
      </c>
      <c r="B9200" s="489">
        <v>2312105287</v>
      </c>
      <c r="C9200" s="489" t="s">
        <v>2103</v>
      </c>
      <c r="D9200" s="489" t="s">
        <v>15979</v>
      </c>
    </row>
    <row r="9201" spans="1:4">
      <c r="A9201" s="489" t="str">
        <f t="shared" si="143"/>
        <v>2312105287訪問リハビリテーション</v>
      </c>
      <c r="B9201" s="489">
        <v>2312105287</v>
      </c>
      <c r="C9201" s="489" t="s">
        <v>2104</v>
      </c>
      <c r="D9201" s="489" t="s">
        <v>15979</v>
      </c>
    </row>
    <row r="9202" spans="1:4">
      <c r="A9202" s="489" t="str">
        <f t="shared" si="143"/>
        <v>2312105287訪問看護</v>
      </c>
      <c r="B9202" s="489">
        <v>2312105287</v>
      </c>
      <c r="C9202" s="489" t="s">
        <v>2102</v>
      </c>
      <c r="D9202" s="489" t="s">
        <v>15979</v>
      </c>
    </row>
    <row r="9203" spans="1:4">
      <c r="A9203" s="489" t="str">
        <f t="shared" si="143"/>
        <v>2312105295介護予防訪問リハビリテーション</v>
      </c>
      <c r="B9203" s="489">
        <v>2312105295</v>
      </c>
      <c r="C9203" s="489" t="s">
        <v>2108</v>
      </c>
      <c r="D9203" s="489" t="s">
        <v>15980</v>
      </c>
    </row>
    <row r="9204" spans="1:4">
      <c r="A9204" s="489" t="str">
        <f t="shared" si="143"/>
        <v>2312105295介護予防訪問看護</v>
      </c>
      <c r="B9204" s="489">
        <v>2312105295</v>
      </c>
      <c r="C9204" s="489" t="s">
        <v>2103</v>
      </c>
      <c r="D9204" s="489" t="s">
        <v>15980</v>
      </c>
    </row>
    <row r="9205" spans="1:4">
      <c r="A9205" s="489" t="str">
        <f t="shared" si="143"/>
        <v>2312105295訪問リハビリテーション</v>
      </c>
      <c r="B9205" s="489">
        <v>2312105295</v>
      </c>
      <c r="C9205" s="489" t="s">
        <v>2104</v>
      </c>
      <c r="D9205" s="489" t="s">
        <v>15980</v>
      </c>
    </row>
    <row r="9206" spans="1:4">
      <c r="A9206" s="489" t="str">
        <f t="shared" si="143"/>
        <v>2312105295訪問看護</v>
      </c>
      <c r="B9206" s="489">
        <v>2312105295</v>
      </c>
      <c r="C9206" s="489" t="s">
        <v>2102</v>
      </c>
      <c r="D9206" s="489" t="s">
        <v>15980</v>
      </c>
    </row>
    <row r="9207" spans="1:4">
      <c r="A9207" s="489" t="str">
        <f t="shared" si="143"/>
        <v>2312105303介護予防訪問リハビリテーション</v>
      </c>
      <c r="B9207" s="489">
        <v>2312105303</v>
      </c>
      <c r="C9207" s="489" t="s">
        <v>2108</v>
      </c>
      <c r="D9207" s="489" t="s">
        <v>15981</v>
      </c>
    </row>
    <row r="9208" spans="1:4">
      <c r="A9208" s="489" t="str">
        <f t="shared" si="143"/>
        <v>2312105303介護予防訪問看護</v>
      </c>
      <c r="B9208" s="489">
        <v>2312105303</v>
      </c>
      <c r="C9208" s="489" t="s">
        <v>2103</v>
      </c>
      <c r="D9208" s="489" t="s">
        <v>15981</v>
      </c>
    </row>
    <row r="9209" spans="1:4">
      <c r="A9209" s="489" t="str">
        <f t="shared" si="143"/>
        <v>2312105303訪問リハビリテーション</v>
      </c>
      <c r="B9209" s="489">
        <v>2312105303</v>
      </c>
      <c r="C9209" s="489" t="s">
        <v>2104</v>
      </c>
      <c r="D9209" s="489" t="s">
        <v>15981</v>
      </c>
    </row>
    <row r="9210" spans="1:4">
      <c r="A9210" s="489" t="str">
        <f t="shared" si="143"/>
        <v>2312105303訪問看護</v>
      </c>
      <c r="B9210" s="489">
        <v>2312105303</v>
      </c>
      <c r="C9210" s="489" t="s">
        <v>2102</v>
      </c>
      <c r="D9210" s="489" t="s">
        <v>15981</v>
      </c>
    </row>
    <row r="9211" spans="1:4">
      <c r="A9211" s="489" t="str">
        <f t="shared" si="143"/>
        <v>2312105311介護予防訪問リハビリテーション</v>
      </c>
      <c r="B9211" s="489">
        <v>2312105311</v>
      </c>
      <c r="C9211" s="489" t="s">
        <v>2108</v>
      </c>
      <c r="D9211" s="489" t="s">
        <v>15982</v>
      </c>
    </row>
    <row r="9212" spans="1:4">
      <c r="A9212" s="489" t="str">
        <f t="shared" si="143"/>
        <v>2312105311介護予防訪問看護</v>
      </c>
      <c r="B9212" s="489">
        <v>2312105311</v>
      </c>
      <c r="C9212" s="489" t="s">
        <v>2103</v>
      </c>
      <c r="D9212" s="489" t="s">
        <v>15982</v>
      </c>
    </row>
    <row r="9213" spans="1:4">
      <c r="A9213" s="489" t="str">
        <f t="shared" si="143"/>
        <v>2312105311訪問リハビリテーション</v>
      </c>
      <c r="B9213" s="489">
        <v>2312105311</v>
      </c>
      <c r="C9213" s="489" t="s">
        <v>2104</v>
      </c>
      <c r="D9213" s="489" t="s">
        <v>15982</v>
      </c>
    </row>
    <row r="9214" spans="1:4">
      <c r="A9214" s="489" t="str">
        <f t="shared" si="143"/>
        <v>2312105311訪問看護</v>
      </c>
      <c r="B9214" s="489">
        <v>2312105311</v>
      </c>
      <c r="C9214" s="489" t="s">
        <v>2102</v>
      </c>
      <c r="D9214" s="489" t="s">
        <v>15982</v>
      </c>
    </row>
    <row r="9215" spans="1:4">
      <c r="A9215" s="489" t="str">
        <f t="shared" si="143"/>
        <v>2312105337介護予防訪問リハビリテーション</v>
      </c>
      <c r="B9215" s="489">
        <v>2312105337</v>
      </c>
      <c r="C9215" s="489" t="s">
        <v>2108</v>
      </c>
      <c r="D9215" s="489" t="s">
        <v>15983</v>
      </c>
    </row>
    <row r="9216" spans="1:4">
      <c r="A9216" s="489" t="str">
        <f t="shared" si="143"/>
        <v>2312105337介護予防訪問看護</v>
      </c>
      <c r="B9216" s="489">
        <v>2312105337</v>
      </c>
      <c r="C9216" s="489" t="s">
        <v>2103</v>
      </c>
      <c r="D9216" s="489" t="s">
        <v>15983</v>
      </c>
    </row>
    <row r="9217" spans="1:4">
      <c r="A9217" s="489" t="str">
        <f t="shared" si="143"/>
        <v>2312105337訪問リハビリテーション</v>
      </c>
      <c r="B9217" s="489">
        <v>2312105337</v>
      </c>
      <c r="C9217" s="489" t="s">
        <v>2104</v>
      </c>
      <c r="D9217" s="489" t="s">
        <v>15983</v>
      </c>
    </row>
    <row r="9218" spans="1:4">
      <c r="A9218" s="489" t="str">
        <f t="shared" ref="A9218:A9281" si="144">B9218&amp;C9218</f>
        <v>2312105337訪問看護</v>
      </c>
      <c r="B9218" s="489">
        <v>2312105337</v>
      </c>
      <c r="C9218" s="489" t="s">
        <v>2102</v>
      </c>
      <c r="D9218" s="489" t="s">
        <v>15983</v>
      </c>
    </row>
    <row r="9219" spans="1:4">
      <c r="A9219" s="489" t="str">
        <f t="shared" si="144"/>
        <v>2312105378介護予防訪問リハビリテーション</v>
      </c>
      <c r="B9219" s="489">
        <v>2312105378</v>
      </c>
      <c r="C9219" s="489" t="s">
        <v>2108</v>
      </c>
      <c r="D9219" s="489" t="s">
        <v>15984</v>
      </c>
    </row>
    <row r="9220" spans="1:4">
      <c r="A9220" s="489" t="str">
        <f t="shared" si="144"/>
        <v>2312105378介護予防訪問看護</v>
      </c>
      <c r="B9220" s="489">
        <v>2312105378</v>
      </c>
      <c r="C9220" s="489" t="s">
        <v>2103</v>
      </c>
      <c r="D9220" s="489" t="s">
        <v>15984</v>
      </c>
    </row>
    <row r="9221" spans="1:4">
      <c r="A9221" s="489" t="str">
        <f t="shared" si="144"/>
        <v>2312105378訪問リハビリテーション</v>
      </c>
      <c r="B9221" s="489">
        <v>2312105378</v>
      </c>
      <c r="C9221" s="489" t="s">
        <v>2104</v>
      </c>
      <c r="D9221" s="489" t="s">
        <v>15984</v>
      </c>
    </row>
    <row r="9222" spans="1:4">
      <c r="A9222" s="489" t="str">
        <f t="shared" si="144"/>
        <v>2312105378訪問看護</v>
      </c>
      <c r="B9222" s="489">
        <v>2312105378</v>
      </c>
      <c r="C9222" s="489" t="s">
        <v>2102</v>
      </c>
      <c r="D9222" s="489" t="s">
        <v>15984</v>
      </c>
    </row>
    <row r="9223" spans="1:4">
      <c r="A9223" s="489" t="str">
        <f t="shared" si="144"/>
        <v>2312105410介護予防訪問リハビリテーション</v>
      </c>
      <c r="B9223" s="489">
        <v>2312105410</v>
      </c>
      <c r="C9223" s="489" t="s">
        <v>2108</v>
      </c>
      <c r="D9223" s="489" t="s">
        <v>15985</v>
      </c>
    </row>
    <row r="9224" spans="1:4">
      <c r="A9224" s="489" t="str">
        <f t="shared" si="144"/>
        <v>2312105410介護予防訪問看護</v>
      </c>
      <c r="B9224" s="489">
        <v>2312105410</v>
      </c>
      <c r="C9224" s="489" t="s">
        <v>2103</v>
      </c>
      <c r="D9224" s="489" t="s">
        <v>15985</v>
      </c>
    </row>
    <row r="9225" spans="1:4">
      <c r="A9225" s="489" t="str">
        <f t="shared" si="144"/>
        <v>2312105410訪問リハビリテーション</v>
      </c>
      <c r="B9225" s="489">
        <v>2312105410</v>
      </c>
      <c r="C9225" s="489" t="s">
        <v>2104</v>
      </c>
      <c r="D9225" s="489" t="s">
        <v>15985</v>
      </c>
    </row>
    <row r="9226" spans="1:4">
      <c r="A9226" s="489" t="str">
        <f t="shared" si="144"/>
        <v>2312105410訪問看護</v>
      </c>
      <c r="B9226" s="489">
        <v>2312105410</v>
      </c>
      <c r="C9226" s="489" t="s">
        <v>2102</v>
      </c>
      <c r="D9226" s="489" t="s">
        <v>15985</v>
      </c>
    </row>
    <row r="9227" spans="1:4">
      <c r="A9227" s="489" t="str">
        <f t="shared" si="144"/>
        <v>2312105436介護予防訪問リハビリテーション</v>
      </c>
      <c r="B9227" s="489">
        <v>2312105436</v>
      </c>
      <c r="C9227" s="489" t="s">
        <v>2108</v>
      </c>
      <c r="D9227" s="489" t="s">
        <v>15986</v>
      </c>
    </row>
    <row r="9228" spans="1:4">
      <c r="A9228" s="489" t="str">
        <f t="shared" si="144"/>
        <v>2312105436介護予防訪問看護</v>
      </c>
      <c r="B9228" s="489">
        <v>2312105436</v>
      </c>
      <c r="C9228" s="489" t="s">
        <v>2103</v>
      </c>
      <c r="D9228" s="489" t="s">
        <v>15986</v>
      </c>
    </row>
    <row r="9229" spans="1:4">
      <c r="A9229" s="489" t="str">
        <f t="shared" si="144"/>
        <v>2312105436訪問リハビリテーション</v>
      </c>
      <c r="B9229" s="489">
        <v>2312105436</v>
      </c>
      <c r="C9229" s="489" t="s">
        <v>2104</v>
      </c>
      <c r="D9229" s="489" t="s">
        <v>15986</v>
      </c>
    </row>
    <row r="9230" spans="1:4">
      <c r="A9230" s="489" t="str">
        <f t="shared" si="144"/>
        <v>2312105436訪問看護</v>
      </c>
      <c r="B9230" s="489">
        <v>2312105436</v>
      </c>
      <c r="C9230" s="489" t="s">
        <v>2102</v>
      </c>
      <c r="D9230" s="489" t="s">
        <v>15986</v>
      </c>
    </row>
    <row r="9231" spans="1:4">
      <c r="A9231" s="489" t="str">
        <f t="shared" si="144"/>
        <v>2312105451介護予防訪問リハビリテーション</v>
      </c>
      <c r="B9231" s="489">
        <v>2312105451</v>
      </c>
      <c r="C9231" s="489" t="s">
        <v>2108</v>
      </c>
      <c r="D9231" s="489" t="s">
        <v>15987</v>
      </c>
    </row>
    <row r="9232" spans="1:4">
      <c r="A9232" s="489" t="str">
        <f t="shared" si="144"/>
        <v>2312105451介護予防訪問看護</v>
      </c>
      <c r="B9232" s="489">
        <v>2312105451</v>
      </c>
      <c r="C9232" s="489" t="s">
        <v>2103</v>
      </c>
      <c r="D9232" s="489" t="s">
        <v>15987</v>
      </c>
    </row>
    <row r="9233" spans="1:4">
      <c r="A9233" s="489" t="str">
        <f t="shared" si="144"/>
        <v>2312105451訪問リハビリテーション</v>
      </c>
      <c r="B9233" s="489">
        <v>2312105451</v>
      </c>
      <c r="C9233" s="489" t="s">
        <v>2104</v>
      </c>
      <c r="D9233" s="489" t="s">
        <v>15987</v>
      </c>
    </row>
    <row r="9234" spans="1:4">
      <c r="A9234" s="489" t="str">
        <f t="shared" si="144"/>
        <v>2312105451訪問看護</v>
      </c>
      <c r="B9234" s="489">
        <v>2312105451</v>
      </c>
      <c r="C9234" s="489" t="s">
        <v>2102</v>
      </c>
      <c r="D9234" s="489" t="s">
        <v>15987</v>
      </c>
    </row>
    <row r="9235" spans="1:4">
      <c r="A9235" s="489" t="str">
        <f t="shared" si="144"/>
        <v>2312105469介護予防訪問リハビリテーション</v>
      </c>
      <c r="B9235" s="489">
        <v>2312105469</v>
      </c>
      <c r="C9235" s="489" t="s">
        <v>2108</v>
      </c>
      <c r="D9235" s="489" t="s">
        <v>15988</v>
      </c>
    </row>
    <row r="9236" spans="1:4">
      <c r="A9236" s="489" t="str">
        <f t="shared" si="144"/>
        <v>2312105469介護予防訪問看護</v>
      </c>
      <c r="B9236" s="489">
        <v>2312105469</v>
      </c>
      <c r="C9236" s="489" t="s">
        <v>2103</v>
      </c>
      <c r="D9236" s="489" t="s">
        <v>15988</v>
      </c>
    </row>
    <row r="9237" spans="1:4">
      <c r="A9237" s="489" t="str">
        <f t="shared" si="144"/>
        <v>2312105469訪問リハビリテーション</v>
      </c>
      <c r="B9237" s="489">
        <v>2312105469</v>
      </c>
      <c r="C9237" s="489" t="s">
        <v>2104</v>
      </c>
      <c r="D9237" s="489" t="s">
        <v>15988</v>
      </c>
    </row>
    <row r="9238" spans="1:4">
      <c r="A9238" s="489" t="str">
        <f t="shared" si="144"/>
        <v>2312105469訪問看護</v>
      </c>
      <c r="B9238" s="489">
        <v>2312105469</v>
      </c>
      <c r="C9238" s="489" t="s">
        <v>2102</v>
      </c>
      <c r="D9238" s="489" t="s">
        <v>15988</v>
      </c>
    </row>
    <row r="9239" spans="1:4">
      <c r="A9239" s="489" t="str">
        <f t="shared" si="144"/>
        <v>2312105477介護予防訪問リハビリテーション</v>
      </c>
      <c r="B9239" s="489">
        <v>2312105477</v>
      </c>
      <c r="C9239" s="489" t="s">
        <v>2108</v>
      </c>
      <c r="D9239" s="489" t="s">
        <v>15989</v>
      </c>
    </row>
    <row r="9240" spans="1:4">
      <c r="A9240" s="489" t="str">
        <f t="shared" si="144"/>
        <v>2312105477介護予防訪問看護</v>
      </c>
      <c r="B9240" s="489">
        <v>2312105477</v>
      </c>
      <c r="C9240" s="489" t="s">
        <v>2103</v>
      </c>
      <c r="D9240" s="489" t="s">
        <v>15989</v>
      </c>
    </row>
    <row r="9241" spans="1:4">
      <c r="A9241" s="489" t="str">
        <f t="shared" si="144"/>
        <v>2312105477訪問リハビリテーション</v>
      </c>
      <c r="B9241" s="489">
        <v>2312105477</v>
      </c>
      <c r="C9241" s="489" t="s">
        <v>2104</v>
      </c>
      <c r="D9241" s="489" t="s">
        <v>15989</v>
      </c>
    </row>
    <row r="9242" spans="1:4">
      <c r="A9242" s="489" t="str">
        <f t="shared" si="144"/>
        <v>2312105477訪問看護</v>
      </c>
      <c r="B9242" s="489">
        <v>2312105477</v>
      </c>
      <c r="C9242" s="489" t="s">
        <v>2102</v>
      </c>
      <c r="D9242" s="489" t="s">
        <v>15989</v>
      </c>
    </row>
    <row r="9243" spans="1:4">
      <c r="A9243" s="489" t="str">
        <f t="shared" si="144"/>
        <v>2312105485介護予防訪問リハビリテーション</v>
      </c>
      <c r="B9243" s="489">
        <v>2312105485</v>
      </c>
      <c r="C9243" s="489" t="s">
        <v>2108</v>
      </c>
      <c r="D9243" s="489" t="s">
        <v>15990</v>
      </c>
    </row>
    <row r="9244" spans="1:4">
      <c r="A9244" s="489" t="str">
        <f t="shared" si="144"/>
        <v>2312105485介護予防訪問看護</v>
      </c>
      <c r="B9244" s="489">
        <v>2312105485</v>
      </c>
      <c r="C9244" s="489" t="s">
        <v>2103</v>
      </c>
      <c r="D9244" s="489" t="s">
        <v>15990</v>
      </c>
    </row>
    <row r="9245" spans="1:4">
      <c r="A9245" s="489" t="str">
        <f t="shared" si="144"/>
        <v>2312105485訪問リハビリテーション</v>
      </c>
      <c r="B9245" s="489">
        <v>2312105485</v>
      </c>
      <c r="C9245" s="489" t="s">
        <v>2104</v>
      </c>
      <c r="D9245" s="489" t="s">
        <v>15990</v>
      </c>
    </row>
    <row r="9246" spans="1:4">
      <c r="A9246" s="489" t="str">
        <f t="shared" si="144"/>
        <v>2312105485訪問看護</v>
      </c>
      <c r="B9246" s="489">
        <v>2312105485</v>
      </c>
      <c r="C9246" s="489" t="s">
        <v>2102</v>
      </c>
      <c r="D9246" s="489" t="s">
        <v>15990</v>
      </c>
    </row>
    <row r="9247" spans="1:4">
      <c r="A9247" s="489" t="str">
        <f t="shared" si="144"/>
        <v>2312105493介護予防訪問リハビリテーション</v>
      </c>
      <c r="B9247" s="489">
        <v>2312105493</v>
      </c>
      <c r="C9247" s="489" t="s">
        <v>2108</v>
      </c>
      <c r="D9247" s="489" t="s">
        <v>15991</v>
      </c>
    </row>
    <row r="9248" spans="1:4">
      <c r="A9248" s="489" t="str">
        <f t="shared" si="144"/>
        <v>2312105493介護予防訪問看護</v>
      </c>
      <c r="B9248" s="489">
        <v>2312105493</v>
      </c>
      <c r="C9248" s="489" t="s">
        <v>2103</v>
      </c>
      <c r="D9248" s="489" t="s">
        <v>15991</v>
      </c>
    </row>
    <row r="9249" spans="1:4">
      <c r="A9249" s="489" t="str">
        <f t="shared" si="144"/>
        <v>2312105493訪問リハビリテーション</v>
      </c>
      <c r="B9249" s="489">
        <v>2312105493</v>
      </c>
      <c r="C9249" s="489" t="s">
        <v>2104</v>
      </c>
      <c r="D9249" s="489" t="s">
        <v>15991</v>
      </c>
    </row>
    <row r="9250" spans="1:4">
      <c r="A9250" s="489" t="str">
        <f t="shared" si="144"/>
        <v>2312105493訪問看護</v>
      </c>
      <c r="B9250" s="489">
        <v>2312105493</v>
      </c>
      <c r="C9250" s="489" t="s">
        <v>2102</v>
      </c>
      <c r="D9250" s="489" t="s">
        <v>15991</v>
      </c>
    </row>
    <row r="9251" spans="1:4">
      <c r="A9251" s="489" t="str">
        <f t="shared" si="144"/>
        <v>2312105501介護予防訪問リハビリテーション</v>
      </c>
      <c r="B9251" s="489">
        <v>2312105501</v>
      </c>
      <c r="C9251" s="489" t="s">
        <v>2108</v>
      </c>
      <c r="D9251" s="489" t="s">
        <v>15992</v>
      </c>
    </row>
    <row r="9252" spans="1:4">
      <c r="A9252" s="489" t="str">
        <f t="shared" si="144"/>
        <v>2312105501介護予防訪問看護</v>
      </c>
      <c r="B9252" s="489">
        <v>2312105501</v>
      </c>
      <c r="C9252" s="489" t="s">
        <v>2103</v>
      </c>
      <c r="D9252" s="489" t="s">
        <v>15992</v>
      </c>
    </row>
    <row r="9253" spans="1:4">
      <c r="A9253" s="489" t="str">
        <f t="shared" si="144"/>
        <v>2312105501訪問リハビリテーション</v>
      </c>
      <c r="B9253" s="489">
        <v>2312105501</v>
      </c>
      <c r="C9253" s="489" t="s">
        <v>2104</v>
      </c>
      <c r="D9253" s="489" t="s">
        <v>15992</v>
      </c>
    </row>
    <row r="9254" spans="1:4">
      <c r="A9254" s="489" t="str">
        <f t="shared" si="144"/>
        <v>2312105501訪問看護</v>
      </c>
      <c r="B9254" s="489">
        <v>2312105501</v>
      </c>
      <c r="C9254" s="489" t="s">
        <v>2102</v>
      </c>
      <c r="D9254" s="489" t="s">
        <v>15992</v>
      </c>
    </row>
    <row r="9255" spans="1:4">
      <c r="A9255" s="489" t="str">
        <f t="shared" si="144"/>
        <v>2312105519介護予防訪問リハビリテーション</v>
      </c>
      <c r="B9255" s="489">
        <v>2312105519</v>
      </c>
      <c r="C9255" s="489" t="s">
        <v>2108</v>
      </c>
      <c r="D9255" s="489" t="s">
        <v>15993</v>
      </c>
    </row>
    <row r="9256" spans="1:4">
      <c r="A9256" s="489" t="str">
        <f t="shared" si="144"/>
        <v>2312105519介護予防訪問看護</v>
      </c>
      <c r="B9256" s="489">
        <v>2312105519</v>
      </c>
      <c r="C9256" s="489" t="s">
        <v>2103</v>
      </c>
      <c r="D9256" s="489" t="s">
        <v>15993</v>
      </c>
    </row>
    <row r="9257" spans="1:4">
      <c r="A9257" s="489" t="str">
        <f t="shared" si="144"/>
        <v>2312105519訪問リハビリテーション</v>
      </c>
      <c r="B9257" s="489">
        <v>2312105519</v>
      </c>
      <c r="C9257" s="489" t="s">
        <v>2104</v>
      </c>
      <c r="D9257" s="489" t="s">
        <v>15993</v>
      </c>
    </row>
    <row r="9258" spans="1:4">
      <c r="A9258" s="489" t="str">
        <f t="shared" si="144"/>
        <v>2312105519訪問看護</v>
      </c>
      <c r="B9258" s="489">
        <v>2312105519</v>
      </c>
      <c r="C9258" s="489" t="s">
        <v>2102</v>
      </c>
      <c r="D9258" s="489" t="s">
        <v>15993</v>
      </c>
    </row>
    <row r="9259" spans="1:4">
      <c r="A9259" s="489" t="str">
        <f t="shared" si="144"/>
        <v>2312105543介護予防訪問リハビリテーション</v>
      </c>
      <c r="B9259" s="489">
        <v>2312105543</v>
      </c>
      <c r="C9259" s="489" t="s">
        <v>2108</v>
      </c>
      <c r="D9259" s="489" t="s">
        <v>15994</v>
      </c>
    </row>
    <row r="9260" spans="1:4">
      <c r="A9260" s="489" t="str">
        <f t="shared" si="144"/>
        <v>2312105543介護予防訪問看護</v>
      </c>
      <c r="B9260" s="489">
        <v>2312105543</v>
      </c>
      <c r="C9260" s="489" t="s">
        <v>2103</v>
      </c>
      <c r="D9260" s="489" t="s">
        <v>15994</v>
      </c>
    </row>
    <row r="9261" spans="1:4">
      <c r="A9261" s="489" t="str">
        <f t="shared" si="144"/>
        <v>2312105543訪問リハビリテーション</v>
      </c>
      <c r="B9261" s="489">
        <v>2312105543</v>
      </c>
      <c r="C9261" s="489" t="s">
        <v>2104</v>
      </c>
      <c r="D9261" s="489" t="s">
        <v>15994</v>
      </c>
    </row>
    <row r="9262" spans="1:4">
      <c r="A9262" s="489" t="str">
        <f t="shared" si="144"/>
        <v>2312105543訪問看護</v>
      </c>
      <c r="B9262" s="489">
        <v>2312105543</v>
      </c>
      <c r="C9262" s="489" t="s">
        <v>2102</v>
      </c>
      <c r="D9262" s="489" t="s">
        <v>15994</v>
      </c>
    </row>
    <row r="9263" spans="1:4">
      <c r="A9263" s="489" t="str">
        <f t="shared" si="144"/>
        <v>2312105568介護予防訪問リハビリテーション</v>
      </c>
      <c r="B9263" s="489">
        <v>2312105568</v>
      </c>
      <c r="C9263" s="489" t="s">
        <v>2108</v>
      </c>
      <c r="D9263" s="489" t="s">
        <v>15995</v>
      </c>
    </row>
    <row r="9264" spans="1:4">
      <c r="A9264" s="489" t="str">
        <f t="shared" si="144"/>
        <v>2312105568介護予防訪問看護</v>
      </c>
      <c r="B9264" s="489">
        <v>2312105568</v>
      </c>
      <c r="C9264" s="489" t="s">
        <v>2103</v>
      </c>
      <c r="D9264" s="489" t="s">
        <v>15995</v>
      </c>
    </row>
    <row r="9265" spans="1:4">
      <c r="A9265" s="489" t="str">
        <f t="shared" si="144"/>
        <v>2312105568訪問リハビリテーション</v>
      </c>
      <c r="B9265" s="489">
        <v>2312105568</v>
      </c>
      <c r="C9265" s="489" t="s">
        <v>2104</v>
      </c>
      <c r="D9265" s="489" t="s">
        <v>15995</v>
      </c>
    </row>
    <row r="9266" spans="1:4">
      <c r="A9266" s="489" t="str">
        <f t="shared" si="144"/>
        <v>2312105568訪問看護</v>
      </c>
      <c r="B9266" s="489">
        <v>2312105568</v>
      </c>
      <c r="C9266" s="489" t="s">
        <v>2102</v>
      </c>
      <c r="D9266" s="489" t="s">
        <v>15995</v>
      </c>
    </row>
    <row r="9267" spans="1:4">
      <c r="A9267" s="489" t="str">
        <f t="shared" si="144"/>
        <v>2312105576介護予防通所リハビリテーション</v>
      </c>
      <c r="B9267" s="489">
        <v>2312105576</v>
      </c>
      <c r="C9267" s="489" t="s">
        <v>2512</v>
      </c>
      <c r="D9267" s="489" t="s">
        <v>15996</v>
      </c>
    </row>
    <row r="9268" spans="1:4">
      <c r="A9268" s="489" t="str">
        <f t="shared" si="144"/>
        <v>2312105576介護予防訪問リハビリテーション</v>
      </c>
      <c r="B9268" s="489">
        <v>2312105576</v>
      </c>
      <c r="C9268" s="489" t="s">
        <v>2108</v>
      </c>
      <c r="D9268" s="489" t="s">
        <v>15996</v>
      </c>
    </row>
    <row r="9269" spans="1:4">
      <c r="A9269" s="489" t="str">
        <f t="shared" si="144"/>
        <v>2312105576介護予防訪問看護</v>
      </c>
      <c r="B9269" s="489">
        <v>2312105576</v>
      </c>
      <c r="C9269" s="489" t="s">
        <v>2103</v>
      </c>
      <c r="D9269" s="489" t="s">
        <v>15996</v>
      </c>
    </row>
    <row r="9270" spans="1:4">
      <c r="A9270" s="489" t="str">
        <f t="shared" si="144"/>
        <v>2312105576通所リハビリテーション</v>
      </c>
      <c r="B9270" s="489">
        <v>2312105576</v>
      </c>
      <c r="C9270" s="489" t="s">
        <v>2511</v>
      </c>
      <c r="D9270" s="489" t="s">
        <v>15996</v>
      </c>
    </row>
    <row r="9271" spans="1:4">
      <c r="A9271" s="489" t="str">
        <f t="shared" si="144"/>
        <v>2312105576訪問リハビリテーション</v>
      </c>
      <c r="B9271" s="489">
        <v>2312105576</v>
      </c>
      <c r="C9271" s="489" t="s">
        <v>2104</v>
      </c>
      <c r="D9271" s="489" t="s">
        <v>15996</v>
      </c>
    </row>
    <row r="9272" spans="1:4">
      <c r="A9272" s="489" t="str">
        <f t="shared" si="144"/>
        <v>2312105576訪問看護</v>
      </c>
      <c r="B9272" s="489">
        <v>2312105576</v>
      </c>
      <c r="C9272" s="489" t="s">
        <v>2102</v>
      </c>
      <c r="D9272" s="489" t="s">
        <v>15996</v>
      </c>
    </row>
    <row r="9273" spans="1:4">
      <c r="A9273" s="489" t="str">
        <f t="shared" si="144"/>
        <v>2312105584介護予防訪問リハビリテーション</v>
      </c>
      <c r="B9273" s="489">
        <v>2312105584</v>
      </c>
      <c r="C9273" s="489" t="s">
        <v>2108</v>
      </c>
      <c r="D9273" s="489" t="s">
        <v>15997</v>
      </c>
    </row>
    <row r="9274" spans="1:4">
      <c r="A9274" s="489" t="str">
        <f t="shared" si="144"/>
        <v>2312105584介護予防訪問看護</v>
      </c>
      <c r="B9274" s="489">
        <v>2312105584</v>
      </c>
      <c r="C9274" s="489" t="s">
        <v>2103</v>
      </c>
      <c r="D9274" s="489" t="s">
        <v>15997</v>
      </c>
    </row>
    <row r="9275" spans="1:4">
      <c r="A9275" s="489" t="str">
        <f t="shared" si="144"/>
        <v>2312105584訪問リハビリテーション</v>
      </c>
      <c r="B9275" s="489">
        <v>2312105584</v>
      </c>
      <c r="C9275" s="489" t="s">
        <v>2104</v>
      </c>
      <c r="D9275" s="489" t="s">
        <v>15997</v>
      </c>
    </row>
    <row r="9276" spans="1:4">
      <c r="A9276" s="489" t="str">
        <f t="shared" si="144"/>
        <v>2312105584訪問看護</v>
      </c>
      <c r="B9276" s="489">
        <v>2312105584</v>
      </c>
      <c r="C9276" s="489" t="s">
        <v>2102</v>
      </c>
      <c r="D9276" s="489" t="s">
        <v>15997</v>
      </c>
    </row>
    <row r="9277" spans="1:4">
      <c r="A9277" s="489" t="str">
        <f t="shared" si="144"/>
        <v>2312105592介護予防通所リハビリテーション</v>
      </c>
      <c r="B9277" s="489">
        <v>2312105592</v>
      </c>
      <c r="C9277" s="489" t="s">
        <v>2512</v>
      </c>
      <c r="D9277" s="489" t="s">
        <v>14077</v>
      </c>
    </row>
    <row r="9278" spans="1:4">
      <c r="A9278" s="489" t="str">
        <f t="shared" si="144"/>
        <v>2312105592介護予防訪問リハビリテーション</v>
      </c>
      <c r="B9278" s="489">
        <v>2312105592</v>
      </c>
      <c r="C9278" s="489" t="s">
        <v>2108</v>
      </c>
      <c r="D9278" s="489" t="s">
        <v>14077</v>
      </c>
    </row>
    <row r="9279" spans="1:4">
      <c r="A9279" s="489" t="str">
        <f t="shared" si="144"/>
        <v>2312105592介護予防訪問看護</v>
      </c>
      <c r="B9279" s="489">
        <v>2312105592</v>
      </c>
      <c r="C9279" s="489" t="s">
        <v>2103</v>
      </c>
      <c r="D9279" s="489" t="s">
        <v>14077</v>
      </c>
    </row>
    <row r="9280" spans="1:4">
      <c r="A9280" s="489" t="str">
        <f t="shared" si="144"/>
        <v>2312105592通所リハビリテーション</v>
      </c>
      <c r="B9280" s="489">
        <v>2312105592</v>
      </c>
      <c r="C9280" s="489" t="s">
        <v>2511</v>
      </c>
      <c r="D9280" s="489" t="s">
        <v>14077</v>
      </c>
    </row>
    <row r="9281" spans="1:4">
      <c r="A9281" s="489" t="str">
        <f t="shared" si="144"/>
        <v>2312105592訪問リハビリテーション</v>
      </c>
      <c r="B9281" s="489">
        <v>2312105592</v>
      </c>
      <c r="C9281" s="489" t="s">
        <v>2104</v>
      </c>
      <c r="D9281" s="489" t="s">
        <v>14077</v>
      </c>
    </row>
    <row r="9282" spans="1:4">
      <c r="A9282" s="489" t="str">
        <f t="shared" ref="A9282:A9345" si="145">B9282&amp;C9282</f>
        <v>2312105592訪問看護</v>
      </c>
      <c r="B9282" s="489">
        <v>2312105592</v>
      </c>
      <c r="C9282" s="489" t="s">
        <v>2102</v>
      </c>
      <c r="D9282" s="489" t="s">
        <v>14077</v>
      </c>
    </row>
    <row r="9283" spans="1:4">
      <c r="A9283" s="489" t="str">
        <f t="shared" si="145"/>
        <v>2312105600介護予防通所リハビリテーション</v>
      </c>
      <c r="B9283" s="489">
        <v>2312105600</v>
      </c>
      <c r="C9283" s="489" t="s">
        <v>2512</v>
      </c>
      <c r="D9283" s="489" t="s">
        <v>15998</v>
      </c>
    </row>
    <row r="9284" spans="1:4">
      <c r="A9284" s="489" t="str">
        <f t="shared" si="145"/>
        <v>2312105600介護予防訪問リハビリテーション</v>
      </c>
      <c r="B9284" s="489">
        <v>2312105600</v>
      </c>
      <c r="C9284" s="489" t="s">
        <v>2108</v>
      </c>
      <c r="D9284" s="489" t="s">
        <v>15998</v>
      </c>
    </row>
    <row r="9285" spans="1:4">
      <c r="A9285" s="489" t="str">
        <f t="shared" si="145"/>
        <v>2312105600介護予防訪問看護</v>
      </c>
      <c r="B9285" s="489">
        <v>2312105600</v>
      </c>
      <c r="C9285" s="489" t="s">
        <v>2103</v>
      </c>
      <c r="D9285" s="489" t="s">
        <v>15998</v>
      </c>
    </row>
    <row r="9286" spans="1:4">
      <c r="A9286" s="489" t="str">
        <f t="shared" si="145"/>
        <v>2312105600通所リハビリテーション</v>
      </c>
      <c r="B9286" s="489">
        <v>2312105600</v>
      </c>
      <c r="C9286" s="489" t="s">
        <v>2511</v>
      </c>
      <c r="D9286" s="489" t="s">
        <v>15998</v>
      </c>
    </row>
    <row r="9287" spans="1:4">
      <c r="A9287" s="489" t="str">
        <f t="shared" si="145"/>
        <v>2312105600訪問リハビリテーション</v>
      </c>
      <c r="B9287" s="489">
        <v>2312105600</v>
      </c>
      <c r="C9287" s="489" t="s">
        <v>2104</v>
      </c>
      <c r="D9287" s="489" t="s">
        <v>15998</v>
      </c>
    </row>
    <row r="9288" spans="1:4">
      <c r="A9288" s="489" t="str">
        <f t="shared" si="145"/>
        <v>2312105600訪問看護</v>
      </c>
      <c r="B9288" s="489">
        <v>2312105600</v>
      </c>
      <c r="C9288" s="489" t="s">
        <v>2102</v>
      </c>
      <c r="D9288" s="489" t="s">
        <v>15998</v>
      </c>
    </row>
    <row r="9289" spans="1:4">
      <c r="A9289" s="489" t="str">
        <f t="shared" si="145"/>
        <v>2312105618介護予防通所リハビリテーション</v>
      </c>
      <c r="B9289" s="489">
        <v>2312105618</v>
      </c>
      <c r="C9289" s="489" t="s">
        <v>2512</v>
      </c>
      <c r="D9289" s="489" t="s">
        <v>15999</v>
      </c>
    </row>
    <row r="9290" spans="1:4">
      <c r="A9290" s="489" t="str">
        <f t="shared" si="145"/>
        <v>2312105618介護予防訪問リハビリテーション</v>
      </c>
      <c r="B9290" s="489">
        <v>2312105618</v>
      </c>
      <c r="C9290" s="489" t="s">
        <v>2108</v>
      </c>
      <c r="D9290" s="489" t="s">
        <v>15999</v>
      </c>
    </row>
    <row r="9291" spans="1:4">
      <c r="A9291" s="489" t="str">
        <f t="shared" si="145"/>
        <v>2312105618介護予防訪問看護</v>
      </c>
      <c r="B9291" s="489">
        <v>2312105618</v>
      </c>
      <c r="C9291" s="489" t="s">
        <v>2103</v>
      </c>
      <c r="D9291" s="489" t="s">
        <v>15999</v>
      </c>
    </row>
    <row r="9292" spans="1:4">
      <c r="A9292" s="489" t="str">
        <f t="shared" si="145"/>
        <v>2312105618通所リハビリテーション</v>
      </c>
      <c r="B9292" s="489">
        <v>2312105618</v>
      </c>
      <c r="C9292" s="489" t="s">
        <v>2511</v>
      </c>
      <c r="D9292" s="489" t="s">
        <v>15999</v>
      </c>
    </row>
    <row r="9293" spans="1:4">
      <c r="A9293" s="489" t="str">
        <f t="shared" si="145"/>
        <v>2312105618訪問リハビリテーション</v>
      </c>
      <c r="B9293" s="489">
        <v>2312105618</v>
      </c>
      <c r="C9293" s="489" t="s">
        <v>2104</v>
      </c>
      <c r="D9293" s="489" t="s">
        <v>15999</v>
      </c>
    </row>
    <row r="9294" spans="1:4">
      <c r="A9294" s="489" t="str">
        <f t="shared" si="145"/>
        <v>2312105618訪問看護</v>
      </c>
      <c r="B9294" s="489">
        <v>2312105618</v>
      </c>
      <c r="C9294" s="489" t="s">
        <v>2102</v>
      </c>
      <c r="D9294" s="489" t="s">
        <v>15999</v>
      </c>
    </row>
    <row r="9295" spans="1:4">
      <c r="A9295" s="489" t="str">
        <f t="shared" si="145"/>
        <v>2312105634介護予防通所リハビリテーション</v>
      </c>
      <c r="B9295" s="489">
        <v>2312105634</v>
      </c>
      <c r="C9295" s="489" t="s">
        <v>2512</v>
      </c>
      <c r="D9295" s="489" t="s">
        <v>16000</v>
      </c>
    </row>
    <row r="9296" spans="1:4">
      <c r="A9296" s="489" t="str">
        <f t="shared" si="145"/>
        <v>2312105634介護予防訪問リハビリテーション</v>
      </c>
      <c r="B9296" s="489">
        <v>2312105634</v>
      </c>
      <c r="C9296" s="489" t="s">
        <v>2108</v>
      </c>
      <c r="D9296" s="489" t="s">
        <v>16000</v>
      </c>
    </row>
    <row r="9297" spans="1:4">
      <c r="A9297" s="489" t="str">
        <f t="shared" si="145"/>
        <v>2312105634介護予防訪問看護</v>
      </c>
      <c r="B9297" s="489">
        <v>2312105634</v>
      </c>
      <c r="C9297" s="489" t="s">
        <v>2103</v>
      </c>
      <c r="D9297" s="489" t="s">
        <v>16000</v>
      </c>
    </row>
    <row r="9298" spans="1:4">
      <c r="A9298" s="489" t="str">
        <f t="shared" si="145"/>
        <v>2312105634通所リハビリテーション</v>
      </c>
      <c r="B9298" s="489">
        <v>2312105634</v>
      </c>
      <c r="C9298" s="489" t="s">
        <v>2511</v>
      </c>
      <c r="D9298" s="489" t="s">
        <v>16000</v>
      </c>
    </row>
    <row r="9299" spans="1:4">
      <c r="A9299" s="489" t="str">
        <f t="shared" si="145"/>
        <v>2312105634訪問リハビリテーション</v>
      </c>
      <c r="B9299" s="489">
        <v>2312105634</v>
      </c>
      <c r="C9299" s="489" t="s">
        <v>2104</v>
      </c>
      <c r="D9299" s="489" t="s">
        <v>16000</v>
      </c>
    </row>
    <row r="9300" spans="1:4">
      <c r="A9300" s="489" t="str">
        <f t="shared" si="145"/>
        <v>2312105634訪問看護</v>
      </c>
      <c r="B9300" s="489">
        <v>2312105634</v>
      </c>
      <c r="C9300" s="489" t="s">
        <v>2102</v>
      </c>
      <c r="D9300" s="489" t="s">
        <v>16000</v>
      </c>
    </row>
    <row r="9301" spans="1:4">
      <c r="A9301" s="489" t="str">
        <f t="shared" si="145"/>
        <v>2312105642介護予防通所リハビリテーション</v>
      </c>
      <c r="B9301" s="489">
        <v>2312105642</v>
      </c>
      <c r="C9301" s="489" t="s">
        <v>2512</v>
      </c>
      <c r="D9301" s="489" t="s">
        <v>16001</v>
      </c>
    </row>
    <row r="9302" spans="1:4">
      <c r="A9302" s="489" t="str">
        <f t="shared" si="145"/>
        <v>2312105642介護予防訪問リハビリテーション</v>
      </c>
      <c r="B9302" s="489">
        <v>2312105642</v>
      </c>
      <c r="C9302" s="489" t="s">
        <v>2108</v>
      </c>
      <c r="D9302" s="489" t="s">
        <v>16001</v>
      </c>
    </row>
    <row r="9303" spans="1:4">
      <c r="A9303" s="489" t="str">
        <f t="shared" si="145"/>
        <v>2312105642介護予防訪問看護</v>
      </c>
      <c r="B9303" s="489">
        <v>2312105642</v>
      </c>
      <c r="C9303" s="489" t="s">
        <v>2103</v>
      </c>
      <c r="D9303" s="489" t="s">
        <v>16001</v>
      </c>
    </row>
    <row r="9304" spans="1:4">
      <c r="A9304" s="489" t="str">
        <f t="shared" si="145"/>
        <v>2312105642通所リハビリテーション</v>
      </c>
      <c r="B9304" s="489">
        <v>2312105642</v>
      </c>
      <c r="C9304" s="489" t="s">
        <v>2511</v>
      </c>
      <c r="D9304" s="489" t="s">
        <v>16001</v>
      </c>
    </row>
    <row r="9305" spans="1:4">
      <c r="A9305" s="489" t="str">
        <f t="shared" si="145"/>
        <v>2312105642訪問リハビリテーション</v>
      </c>
      <c r="B9305" s="489">
        <v>2312105642</v>
      </c>
      <c r="C9305" s="489" t="s">
        <v>2104</v>
      </c>
      <c r="D9305" s="489" t="s">
        <v>16001</v>
      </c>
    </row>
    <row r="9306" spans="1:4">
      <c r="A9306" s="489" t="str">
        <f t="shared" si="145"/>
        <v>2312105642訪問看護</v>
      </c>
      <c r="B9306" s="489">
        <v>2312105642</v>
      </c>
      <c r="C9306" s="489" t="s">
        <v>2102</v>
      </c>
      <c r="D9306" s="489" t="s">
        <v>16001</v>
      </c>
    </row>
    <row r="9307" spans="1:4">
      <c r="A9307" s="489" t="str">
        <f t="shared" si="145"/>
        <v>2312105659介護予防通所リハビリテーション</v>
      </c>
      <c r="B9307" s="489">
        <v>2312105659</v>
      </c>
      <c r="C9307" s="489" t="s">
        <v>2512</v>
      </c>
      <c r="D9307" s="489" t="s">
        <v>16002</v>
      </c>
    </row>
    <row r="9308" spans="1:4">
      <c r="A9308" s="489" t="str">
        <f t="shared" si="145"/>
        <v>2312105659介護予防訪問リハビリテーション</v>
      </c>
      <c r="B9308" s="489">
        <v>2312105659</v>
      </c>
      <c r="C9308" s="489" t="s">
        <v>2108</v>
      </c>
      <c r="D9308" s="489" t="s">
        <v>16002</v>
      </c>
    </row>
    <row r="9309" spans="1:4">
      <c r="A9309" s="489" t="str">
        <f t="shared" si="145"/>
        <v>2312105659介護予防訪問看護</v>
      </c>
      <c r="B9309" s="489">
        <v>2312105659</v>
      </c>
      <c r="C9309" s="489" t="s">
        <v>2103</v>
      </c>
      <c r="D9309" s="489" t="s">
        <v>16002</v>
      </c>
    </row>
    <row r="9310" spans="1:4">
      <c r="A9310" s="489" t="str">
        <f t="shared" si="145"/>
        <v>2312105659通所リハビリテーション</v>
      </c>
      <c r="B9310" s="489">
        <v>2312105659</v>
      </c>
      <c r="C9310" s="489" t="s">
        <v>2511</v>
      </c>
      <c r="D9310" s="489" t="s">
        <v>16002</v>
      </c>
    </row>
    <row r="9311" spans="1:4">
      <c r="A9311" s="489" t="str">
        <f t="shared" si="145"/>
        <v>2312105659訪問リハビリテーション</v>
      </c>
      <c r="B9311" s="489">
        <v>2312105659</v>
      </c>
      <c r="C9311" s="489" t="s">
        <v>2104</v>
      </c>
      <c r="D9311" s="489" t="s">
        <v>16002</v>
      </c>
    </row>
    <row r="9312" spans="1:4">
      <c r="A9312" s="489" t="str">
        <f t="shared" si="145"/>
        <v>2312105659訪問看護</v>
      </c>
      <c r="B9312" s="489">
        <v>2312105659</v>
      </c>
      <c r="C9312" s="489" t="s">
        <v>2102</v>
      </c>
      <c r="D9312" s="489" t="s">
        <v>16002</v>
      </c>
    </row>
    <row r="9313" spans="1:4">
      <c r="A9313" s="489" t="str">
        <f t="shared" si="145"/>
        <v>2312105667介護予防通所リハビリテーション</v>
      </c>
      <c r="B9313" s="489">
        <v>2312105667</v>
      </c>
      <c r="C9313" s="489" t="s">
        <v>2512</v>
      </c>
      <c r="D9313" s="489" t="s">
        <v>16003</v>
      </c>
    </row>
    <row r="9314" spans="1:4">
      <c r="A9314" s="489" t="str">
        <f t="shared" si="145"/>
        <v>2312105667介護予防訪問リハビリテーション</v>
      </c>
      <c r="B9314" s="489">
        <v>2312105667</v>
      </c>
      <c r="C9314" s="489" t="s">
        <v>2108</v>
      </c>
      <c r="D9314" s="489" t="s">
        <v>16003</v>
      </c>
    </row>
    <row r="9315" spans="1:4">
      <c r="A9315" s="489" t="str">
        <f t="shared" si="145"/>
        <v>2312105667介護予防訪問看護</v>
      </c>
      <c r="B9315" s="489">
        <v>2312105667</v>
      </c>
      <c r="C9315" s="489" t="s">
        <v>2103</v>
      </c>
      <c r="D9315" s="489" t="s">
        <v>16003</v>
      </c>
    </row>
    <row r="9316" spans="1:4">
      <c r="A9316" s="489" t="str">
        <f t="shared" si="145"/>
        <v>2312105667通所リハビリテーション</v>
      </c>
      <c r="B9316" s="489">
        <v>2312105667</v>
      </c>
      <c r="C9316" s="489" t="s">
        <v>2511</v>
      </c>
      <c r="D9316" s="489" t="s">
        <v>16003</v>
      </c>
    </row>
    <row r="9317" spans="1:4">
      <c r="A9317" s="489" t="str">
        <f t="shared" si="145"/>
        <v>2312105667訪問リハビリテーション</v>
      </c>
      <c r="B9317" s="489">
        <v>2312105667</v>
      </c>
      <c r="C9317" s="489" t="s">
        <v>2104</v>
      </c>
      <c r="D9317" s="489" t="s">
        <v>16003</v>
      </c>
    </row>
    <row r="9318" spans="1:4">
      <c r="A9318" s="489" t="str">
        <f t="shared" si="145"/>
        <v>2312105667訪問看護</v>
      </c>
      <c r="B9318" s="489">
        <v>2312105667</v>
      </c>
      <c r="C9318" s="489" t="s">
        <v>2102</v>
      </c>
      <c r="D9318" s="489" t="s">
        <v>16003</v>
      </c>
    </row>
    <row r="9319" spans="1:4">
      <c r="A9319" s="489" t="str">
        <f t="shared" si="145"/>
        <v>2312105675介護予防通所リハビリテーション</v>
      </c>
      <c r="B9319" s="489">
        <v>2312105675</v>
      </c>
      <c r="C9319" s="489" t="s">
        <v>2512</v>
      </c>
      <c r="D9319" s="489" t="s">
        <v>16004</v>
      </c>
    </row>
    <row r="9320" spans="1:4">
      <c r="A9320" s="489" t="str">
        <f t="shared" si="145"/>
        <v>2312105675介護予防訪問リハビリテーション</v>
      </c>
      <c r="B9320" s="489">
        <v>2312105675</v>
      </c>
      <c r="C9320" s="489" t="s">
        <v>2108</v>
      </c>
      <c r="D9320" s="489" t="s">
        <v>16004</v>
      </c>
    </row>
    <row r="9321" spans="1:4">
      <c r="A9321" s="489" t="str">
        <f t="shared" si="145"/>
        <v>2312105675介護予防訪問看護</v>
      </c>
      <c r="B9321" s="489">
        <v>2312105675</v>
      </c>
      <c r="C9321" s="489" t="s">
        <v>2103</v>
      </c>
      <c r="D9321" s="489" t="s">
        <v>16004</v>
      </c>
    </row>
    <row r="9322" spans="1:4">
      <c r="A9322" s="489" t="str">
        <f t="shared" si="145"/>
        <v>2312105675通所リハビリテーション</v>
      </c>
      <c r="B9322" s="489">
        <v>2312105675</v>
      </c>
      <c r="C9322" s="489" t="s">
        <v>2511</v>
      </c>
      <c r="D9322" s="489" t="s">
        <v>16004</v>
      </c>
    </row>
    <row r="9323" spans="1:4">
      <c r="A9323" s="489" t="str">
        <f t="shared" si="145"/>
        <v>2312105675訪問リハビリテーション</v>
      </c>
      <c r="B9323" s="489">
        <v>2312105675</v>
      </c>
      <c r="C9323" s="489" t="s">
        <v>2104</v>
      </c>
      <c r="D9323" s="489" t="s">
        <v>16004</v>
      </c>
    </row>
    <row r="9324" spans="1:4">
      <c r="A9324" s="489" t="str">
        <f t="shared" si="145"/>
        <v>2312105675訪問看護</v>
      </c>
      <c r="B9324" s="489">
        <v>2312105675</v>
      </c>
      <c r="C9324" s="489" t="s">
        <v>2102</v>
      </c>
      <c r="D9324" s="489" t="s">
        <v>16004</v>
      </c>
    </row>
    <row r="9325" spans="1:4">
      <c r="A9325" s="489" t="str">
        <f t="shared" si="145"/>
        <v>2312105683介護予防通所リハビリテーション</v>
      </c>
      <c r="B9325" s="489">
        <v>2312105683</v>
      </c>
      <c r="C9325" s="489" t="s">
        <v>2512</v>
      </c>
      <c r="D9325" s="489" t="s">
        <v>16005</v>
      </c>
    </row>
    <row r="9326" spans="1:4">
      <c r="A9326" s="489" t="str">
        <f t="shared" si="145"/>
        <v>2312105683介護予防訪問リハビリテーション</v>
      </c>
      <c r="B9326" s="489">
        <v>2312105683</v>
      </c>
      <c r="C9326" s="489" t="s">
        <v>2108</v>
      </c>
      <c r="D9326" s="489" t="s">
        <v>16005</v>
      </c>
    </row>
    <row r="9327" spans="1:4">
      <c r="A9327" s="489" t="str">
        <f t="shared" si="145"/>
        <v>2312105683介護予防訪問看護</v>
      </c>
      <c r="B9327" s="489">
        <v>2312105683</v>
      </c>
      <c r="C9327" s="489" t="s">
        <v>2103</v>
      </c>
      <c r="D9327" s="489" t="s">
        <v>16005</v>
      </c>
    </row>
    <row r="9328" spans="1:4">
      <c r="A9328" s="489" t="str">
        <f t="shared" si="145"/>
        <v>2312105683通所リハビリテーション</v>
      </c>
      <c r="B9328" s="489">
        <v>2312105683</v>
      </c>
      <c r="C9328" s="489" t="s">
        <v>2511</v>
      </c>
      <c r="D9328" s="489" t="s">
        <v>16005</v>
      </c>
    </row>
    <row r="9329" spans="1:4">
      <c r="A9329" s="489" t="str">
        <f t="shared" si="145"/>
        <v>2312105683訪問リハビリテーション</v>
      </c>
      <c r="B9329" s="489">
        <v>2312105683</v>
      </c>
      <c r="C9329" s="489" t="s">
        <v>2104</v>
      </c>
      <c r="D9329" s="489" t="s">
        <v>16005</v>
      </c>
    </row>
    <row r="9330" spans="1:4">
      <c r="A9330" s="489" t="str">
        <f t="shared" si="145"/>
        <v>2312105683訪問看護</v>
      </c>
      <c r="B9330" s="489">
        <v>2312105683</v>
      </c>
      <c r="C9330" s="489" t="s">
        <v>2102</v>
      </c>
      <c r="D9330" s="489" t="s">
        <v>16005</v>
      </c>
    </row>
    <row r="9331" spans="1:4">
      <c r="A9331" s="489" t="str">
        <f t="shared" si="145"/>
        <v>2312105691介護予防通所リハビリテーション</v>
      </c>
      <c r="B9331" s="489">
        <v>2312105691</v>
      </c>
      <c r="C9331" s="489" t="s">
        <v>2512</v>
      </c>
      <c r="D9331" s="489" t="s">
        <v>16006</v>
      </c>
    </row>
    <row r="9332" spans="1:4">
      <c r="A9332" s="489" t="str">
        <f t="shared" si="145"/>
        <v>2312105691介護予防訪問リハビリテーション</v>
      </c>
      <c r="B9332" s="489">
        <v>2312105691</v>
      </c>
      <c r="C9332" s="489" t="s">
        <v>2108</v>
      </c>
      <c r="D9332" s="489" t="s">
        <v>16006</v>
      </c>
    </row>
    <row r="9333" spans="1:4">
      <c r="A9333" s="489" t="str">
        <f t="shared" si="145"/>
        <v>2312105691介護予防訪問看護</v>
      </c>
      <c r="B9333" s="489">
        <v>2312105691</v>
      </c>
      <c r="C9333" s="489" t="s">
        <v>2103</v>
      </c>
      <c r="D9333" s="489" t="s">
        <v>16006</v>
      </c>
    </row>
    <row r="9334" spans="1:4">
      <c r="A9334" s="489" t="str">
        <f t="shared" si="145"/>
        <v>2312105691通所リハビリテーション</v>
      </c>
      <c r="B9334" s="489">
        <v>2312105691</v>
      </c>
      <c r="C9334" s="489" t="s">
        <v>2511</v>
      </c>
      <c r="D9334" s="489" t="s">
        <v>16006</v>
      </c>
    </row>
    <row r="9335" spans="1:4">
      <c r="A9335" s="489" t="str">
        <f t="shared" si="145"/>
        <v>2312105691訪問リハビリテーション</v>
      </c>
      <c r="B9335" s="489">
        <v>2312105691</v>
      </c>
      <c r="C9335" s="489" t="s">
        <v>2104</v>
      </c>
      <c r="D9335" s="489" t="s">
        <v>16006</v>
      </c>
    </row>
    <row r="9336" spans="1:4">
      <c r="A9336" s="489" t="str">
        <f t="shared" si="145"/>
        <v>2312105691訪問看護</v>
      </c>
      <c r="B9336" s="489">
        <v>2312105691</v>
      </c>
      <c r="C9336" s="489" t="s">
        <v>2102</v>
      </c>
      <c r="D9336" s="489" t="s">
        <v>16006</v>
      </c>
    </row>
    <row r="9337" spans="1:4">
      <c r="A9337" s="489" t="str">
        <f t="shared" si="145"/>
        <v>2312105709介護予防通所リハビリテーション</v>
      </c>
      <c r="B9337" s="489">
        <v>2312105709</v>
      </c>
      <c r="C9337" s="489" t="s">
        <v>2512</v>
      </c>
      <c r="D9337" s="489" t="s">
        <v>16007</v>
      </c>
    </row>
    <row r="9338" spans="1:4">
      <c r="A9338" s="489" t="str">
        <f t="shared" si="145"/>
        <v>2312105709介護予防訪問リハビリテーション</v>
      </c>
      <c r="B9338" s="489">
        <v>2312105709</v>
      </c>
      <c r="C9338" s="489" t="s">
        <v>2108</v>
      </c>
      <c r="D9338" s="489" t="s">
        <v>16007</v>
      </c>
    </row>
    <row r="9339" spans="1:4">
      <c r="A9339" s="489" t="str">
        <f t="shared" si="145"/>
        <v>2312105709介護予防訪問看護</v>
      </c>
      <c r="B9339" s="489">
        <v>2312105709</v>
      </c>
      <c r="C9339" s="489" t="s">
        <v>2103</v>
      </c>
      <c r="D9339" s="489" t="s">
        <v>16007</v>
      </c>
    </row>
    <row r="9340" spans="1:4">
      <c r="A9340" s="489" t="str">
        <f t="shared" si="145"/>
        <v>2312105709通所リハビリテーション</v>
      </c>
      <c r="B9340" s="489">
        <v>2312105709</v>
      </c>
      <c r="C9340" s="489" t="s">
        <v>2511</v>
      </c>
      <c r="D9340" s="489" t="s">
        <v>16007</v>
      </c>
    </row>
    <row r="9341" spans="1:4">
      <c r="A9341" s="489" t="str">
        <f t="shared" si="145"/>
        <v>2312105709訪問リハビリテーション</v>
      </c>
      <c r="B9341" s="489">
        <v>2312105709</v>
      </c>
      <c r="C9341" s="489" t="s">
        <v>2104</v>
      </c>
      <c r="D9341" s="489" t="s">
        <v>16007</v>
      </c>
    </row>
    <row r="9342" spans="1:4">
      <c r="A9342" s="489" t="str">
        <f t="shared" si="145"/>
        <v>2312105709訪問看護</v>
      </c>
      <c r="B9342" s="489">
        <v>2312105709</v>
      </c>
      <c r="C9342" s="489" t="s">
        <v>2102</v>
      </c>
      <c r="D9342" s="489" t="s">
        <v>16007</v>
      </c>
    </row>
    <row r="9343" spans="1:4">
      <c r="A9343" s="489" t="str">
        <f t="shared" si="145"/>
        <v>2312105717介護予防訪問リハビリテーション</v>
      </c>
      <c r="B9343" s="489">
        <v>2312105717</v>
      </c>
      <c r="C9343" s="489" t="s">
        <v>2108</v>
      </c>
      <c r="D9343" s="489" t="s">
        <v>16008</v>
      </c>
    </row>
    <row r="9344" spans="1:4">
      <c r="A9344" s="489" t="str">
        <f t="shared" si="145"/>
        <v>2312105717介護予防訪問看護</v>
      </c>
      <c r="B9344" s="489">
        <v>2312105717</v>
      </c>
      <c r="C9344" s="489" t="s">
        <v>2103</v>
      </c>
      <c r="D9344" s="489" t="s">
        <v>16008</v>
      </c>
    </row>
    <row r="9345" spans="1:4">
      <c r="A9345" s="489" t="str">
        <f t="shared" si="145"/>
        <v>2312105717訪問リハビリテーション</v>
      </c>
      <c r="B9345" s="489">
        <v>2312105717</v>
      </c>
      <c r="C9345" s="489" t="s">
        <v>2104</v>
      </c>
      <c r="D9345" s="489" t="s">
        <v>16008</v>
      </c>
    </row>
    <row r="9346" spans="1:4">
      <c r="A9346" s="489" t="str">
        <f t="shared" ref="A9346:A9409" si="146">B9346&amp;C9346</f>
        <v>2312105717訪問看護</v>
      </c>
      <c r="B9346" s="489">
        <v>2312105717</v>
      </c>
      <c r="C9346" s="489" t="s">
        <v>2102</v>
      </c>
      <c r="D9346" s="489" t="s">
        <v>16008</v>
      </c>
    </row>
    <row r="9347" spans="1:4">
      <c r="A9347" s="489" t="str">
        <f t="shared" si="146"/>
        <v>2312105725介護予防通所リハビリテーション</v>
      </c>
      <c r="B9347" s="489">
        <v>2312105725</v>
      </c>
      <c r="C9347" s="489" t="s">
        <v>2512</v>
      </c>
      <c r="D9347" s="489" t="s">
        <v>14887</v>
      </c>
    </row>
    <row r="9348" spans="1:4">
      <c r="A9348" s="489" t="str">
        <f t="shared" si="146"/>
        <v>2312105725介護予防訪問リハビリテーション</v>
      </c>
      <c r="B9348" s="489">
        <v>2312105725</v>
      </c>
      <c r="C9348" s="489" t="s">
        <v>2108</v>
      </c>
      <c r="D9348" s="489" t="s">
        <v>14887</v>
      </c>
    </row>
    <row r="9349" spans="1:4">
      <c r="A9349" s="489" t="str">
        <f t="shared" si="146"/>
        <v>2312105725介護予防訪問看護</v>
      </c>
      <c r="B9349" s="489">
        <v>2312105725</v>
      </c>
      <c r="C9349" s="489" t="s">
        <v>2103</v>
      </c>
      <c r="D9349" s="489" t="s">
        <v>14887</v>
      </c>
    </row>
    <row r="9350" spans="1:4">
      <c r="A9350" s="489" t="str">
        <f t="shared" si="146"/>
        <v>2312105725通所リハビリテーション</v>
      </c>
      <c r="B9350" s="489">
        <v>2312105725</v>
      </c>
      <c r="C9350" s="489" t="s">
        <v>2511</v>
      </c>
      <c r="D9350" s="489" t="s">
        <v>14887</v>
      </c>
    </row>
    <row r="9351" spans="1:4">
      <c r="A9351" s="489" t="str">
        <f t="shared" si="146"/>
        <v>2312105725訪問リハビリテーション</v>
      </c>
      <c r="B9351" s="489">
        <v>2312105725</v>
      </c>
      <c r="C9351" s="489" t="s">
        <v>2104</v>
      </c>
      <c r="D9351" s="489" t="s">
        <v>14887</v>
      </c>
    </row>
    <row r="9352" spans="1:4">
      <c r="A9352" s="489" t="str">
        <f t="shared" si="146"/>
        <v>2312105725訪問看護</v>
      </c>
      <c r="B9352" s="489">
        <v>2312105725</v>
      </c>
      <c r="C9352" s="489" t="s">
        <v>2102</v>
      </c>
      <c r="D9352" s="489" t="s">
        <v>14887</v>
      </c>
    </row>
    <row r="9353" spans="1:4">
      <c r="A9353" s="489" t="str">
        <f t="shared" si="146"/>
        <v>2312105733介護予防通所リハビリテーション</v>
      </c>
      <c r="B9353" s="489">
        <v>2312105733</v>
      </c>
      <c r="C9353" s="489" t="s">
        <v>2512</v>
      </c>
      <c r="D9353" s="489" t="s">
        <v>16009</v>
      </c>
    </row>
    <row r="9354" spans="1:4">
      <c r="A9354" s="489" t="str">
        <f t="shared" si="146"/>
        <v>2312105733介護予防訪問リハビリテーション</v>
      </c>
      <c r="B9354" s="489">
        <v>2312105733</v>
      </c>
      <c r="C9354" s="489" t="s">
        <v>2108</v>
      </c>
      <c r="D9354" s="489" t="s">
        <v>16009</v>
      </c>
    </row>
    <row r="9355" spans="1:4">
      <c r="A9355" s="489" t="str">
        <f t="shared" si="146"/>
        <v>2312105733介護予防訪問看護</v>
      </c>
      <c r="B9355" s="489">
        <v>2312105733</v>
      </c>
      <c r="C9355" s="489" t="s">
        <v>2103</v>
      </c>
      <c r="D9355" s="489" t="s">
        <v>16009</v>
      </c>
    </row>
    <row r="9356" spans="1:4">
      <c r="A9356" s="489" t="str">
        <f t="shared" si="146"/>
        <v>2312105733通所リハビリテーション</v>
      </c>
      <c r="B9356" s="489">
        <v>2312105733</v>
      </c>
      <c r="C9356" s="489" t="s">
        <v>2511</v>
      </c>
      <c r="D9356" s="489" t="s">
        <v>16009</v>
      </c>
    </row>
    <row r="9357" spans="1:4">
      <c r="A9357" s="489" t="str">
        <f t="shared" si="146"/>
        <v>2312105733訪問リハビリテーション</v>
      </c>
      <c r="B9357" s="489">
        <v>2312105733</v>
      </c>
      <c r="C9357" s="489" t="s">
        <v>2104</v>
      </c>
      <c r="D9357" s="489" t="s">
        <v>16009</v>
      </c>
    </row>
    <row r="9358" spans="1:4">
      <c r="A9358" s="489" t="str">
        <f t="shared" si="146"/>
        <v>2312105733訪問看護</v>
      </c>
      <c r="B9358" s="489">
        <v>2312105733</v>
      </c>
      <c r="C9358" s="489" t="s">
        <v>2102</v>
      </c>
      <c r="D9358" s="489" t="s">
        <v>16009</v>
      </c>
    </row>
    <row r="9359" spans="1:4">
      <c r="A9359" s="489" t="str">
        <f t="shared" si="146"/>
        <v>2312105741介護予防通所リハビリテーション</v>
      </c>
      <c r="B9359" s="489">
        <v>2312105741</v>
      </c>
      <c r="C9359" s="489" t="s">
        <v>2512</v>
      </c>
      <c r="D9359" s="489" t="s">
        <v>16010</v>
      </c>
    </row>
    <row r="9360" spans="1:4">
      <c r="A9360" s="489" t="str">
        <f t="shared" si="146"/>
        <v>2312105741介護予防訪問リハビリテーション</v>
      </c>
      <c r="B9360" s="489">
        <v>2312105741</v>
      </c>
      <c r="C9360" s="489" t="s">
        <v>2108</v>
      </c>
      <c r="D9360" s="489" t="s">
        <v>16010</v>
      </c>
    </row>
    <row r="9361" spans="1:4">
      <c r="A9361" s="489" t="str">
        <f t="shared" si="146"/>
        <v>2312105741介護予防訪問看護</v>
      </c>
      <c r="B9361" s="489">
        <v>2312105741</v>
      </c>
      <c r="C9361" s="489" t="s">
        <v>2103</v>
      </c>
      <c r="D9361" s="489" t="s">
        <v>16010</v>
      </c>
    </row>
    <row r="9362" spans="1:4">
      <c r="A9362" s="489" t="str">
        <f t="shared" si="146"/>
        <v>2312105741通所リハビリテーション</v>
      </c>
      <c r="B9362" s="489">
        <v>2312105741</v>
      </c>
      <c r="C9362" s="489" t="s">
        <v>2511</v>
      </c>
      <c r="D9362" s="489" t="s">
        <v>16010</v>
      </c>
    </row>
    <row r="9363" spans="1:4">
      <c r="A9363" s="489" t="str">
        <f t="shared" si="146"/>
        <v>2312105741訪問リハビリテーション</v>
      </c>
      <c r="B9363" s="489">
        <v>2312105741</v>
      </c>
      <c r="C9363" s="489" t="s">
        <v>2104</v>
      </c>
      <c r="D9363" s="489" t="s">
        <v>16010</v>
      </c>
    </row>
    <row r="9364" spans="1:4">
      <c r="A9364" s="489" t="str">
        <f t="shared" si="146"/>
        <v>2312105741訪問看護</v>
      </c>
      <c r="B9364" s="489">
        <v>2312105741</v>
      </c>
      <c r="C9364" s="489" t="s">
        <v>2102</v>
      </c>
      <c r="D9364" s="489" t="s">
        <v>16010</v>
      </c>
    </row>
    <row r="9365" spans="1:4">
      <c r="A9365" s="489" t="str">
        <f t="shared" si="146"/>
        <v>2312105758介護予防訪問リハビリテーション</v>
      </c>
      <c r="B9365" s="489">
        <v>2312105758</v>
      </c>
      <c r="C9365" s="489" t="s">
        <v>2108</v>
      </c>
      <c r="D9365" s="489" t="s">
        <v>16011</v>
      </c>
    </row>
    <row r="9366" spans="1:4">
      <c r="A9366" s="489" t="str">
        <f t="shared" si="146"/>
        <v>2312105758介護予防訪問看護</v>
      </c>
      <c r="B9366" s="489">
        <v>2312105758</v>
      </c>
      <c r="C9366" s="489" t="s">
        <v>2103</v>
      </c>
      <c r="D9366" s="489" t="s">
        <v>16011</v>
      </c>
    </row>
    <row r="9367" spans="1:4">
      <c r="A9367" s="489" t="str">
        <f t="shared" si="146"/>
        <v>2312105758訪問リハビリテーション</v>
      </c>
      <c r="B9367" s="489">
        <v>2312105758</v>
      </c>
      <c r="C9367" s="489" t="s">
        <v>2104</v>
      </c>
      <c r="D9367" s="489" t="s">
        <v>16011</v>
      </c>
    </row>
    <row r="9368" spans="1:4">
      <c r="A9368" s="489" t="str">
        <f t="shared" si="146"/>
        <v>2312105758訪問看護</v>
      </c>
      <c r="B9368" s="489">
        <v>2312105758</v>
      </c>
      <c r="C9368" s="489" t="s">
        <v>2102</v>
      </c>
      <c r="D9368" s="489" t="s">
        <v>16011</v>
      </c>
    </row>
    <row r="9369" spans="1:4">
      <c r="A9369" s="489" t="str">
        <f t="shared" si="146"/>
        <v>2312105766介護予防通所リハビリテーション</v>
      </c>
      <c r="B9369" s="489">
        <v>2312105766</v>
      </c>
      <c r="C9369" s="489" t="s">
        <v>2512</v>
      </c>
      <c r="D9369" s="489" t="s">
        <v>16012</v>
      </c>
    </row>
    <row r="9370" spans="1:4">
      <c r="A9370" s="489" t="str">
        <f t="shared" si="146"/>
        <v>2312105766介護予防訪問リハビリテーション</v>
      </c>
      <c r="B9370" s="489">
        <v>2312105766</v>
      </c>
      <c r="C9370" s="489" t="s">
        <v>2108</v>
      </c>
      <c r="D9370" s="489" t="s">
        <v>16012</v>
      </c>
    </row>
    <row r="9371" spans="1:4">
      <c r="A9371" s="489" t="str">
        <f t="shared" si="146"/>
        <v>2312105766介護予防訪問看護</v>
      </c>
      <c r="B9371" s="489">
        <v>2312105766</v>
      </c>
      <c r="C9371" s="489" t="s">
        <v>2103</v>
      </c>
      <c r="D9371" s="489" t="s">
        <v>16012</v>
      </c>
    </row>
    <row r="9372" spans="1:4">
      <c r="A9372" s="489" t="str">
        <f t="shared" si="146"/>
        <v>2312105766通所リハビリテーション</v>
      </c>
      <c r="B9372" s="489">
        <v>2312105766</v>
      </c>
      <c r="C9372" s="489" t="s">
        <v>2511</v>
      </c>
      <c r="D9372" s="489" t="s">
        <v>16012</v>
      </c>
    </row>
    <row r="9373" spans="1:4">
      <c r="A9373" s="489" t="str">
        <f t="shared" si="146"/>
        <v>2312105766訪問リハビリテーション</v>
      </c>
      <c r="B9373" s="489">
        <v>2312105766</v>
      </c>
      <c r="C9373" s="489" t="s">
        <v>2104</v>
      </c>
      <c r="D9373" s="489" t="s">
        <v>16012</v>
      </c>
    </row>
    <row r="9374" spans="1:4">
      <c r="A9374" s="489" t="str">
        <f t="shared" si="146"/>
        <v>2312105766訪問看護</v>
      </c>
      <c r="B9374" s="489">
        <v>2312105766</v>
      </c>
      <c r="C9374" s="489" t="s">
        <v>2102</v>
      </c>
      <c r="D9374" s="489" t="s">
        <v>16012</v>
      </c>
    </row>
    <row r="9375" spans="1:4">
      <c r="A9375" s="489" t="str">
        <f t="shared" si="146"/>
        <v>2312105774介護予防通所リハビリテーション</v>
      </c>
      <c r="B9375" s="489">
        <v>2312105774</v>
      </c>
      <c r="C9375" s="489" t="s">
        <v>2512</v>
      </c>
      <c r="D9375" s="489" t="s">
        <v>16013</v>
      </c>
    </row>
    <row r="9376" spans="1:4">
      <c r="A9376" s="489" t="str">
        <f t="shared" si="146"/>
        <v>2312105774介護予防訪問リハビリテーション</v>
      </c>
      <c r="B9376" s="489">
        <v>2312105774</v>
      </c>
      <c r="C9376" s="489" t="s">
        <v>2108</v>
      </c>
      <c r="D9376" s="489" t="s">
        <v>16013</v>
      </c>
    </row>
    <row r="9377" spans="1:4">
      <c r="A9377" s="489" t="str">
        <f t="shared" si="146"/>
        <v>2312105774介護予防訪問看護</v>
      </c>
      <c r="B9377" s="489">
        <v>2312105774</v>
      </c>
      <c r="C9377" s="489" t="s">
        <v>2103</v>
      </c>
      <c r="D9377" s="489" t="s">
        <v>16013</v>
      </c>
    </row>
    <row r="9378" spans="1:4">
      <c r="A9378" s="489" t="str">
        <f t="shared" si="146"/>
        <v>2312105774通所リハビリテーション</v>
      </c>
      <c r="B9378" s="489">
        <v>2312105774</v>
      </c>
      <c r="C9378" s="489" t="s">
        <v>2511</v>
      </c>
      <c r="D9378" s="489" t="s">
        <v>16013</v>
      </c>
    </row>
    <row r="9379" spans="1:4">
      <c r="A9379" s="489" t="str">
        <f t="shared" si="146"/>
        <v>2312105774訪問リハビリテーション</v>
      </c>
      <c r="B9379" s="489">
        <v>2312105774</v>
      </c>
      <c r="C9379" s="489" t="s">
        <v>2104</v>
      </c>
      <c r="D9379" s="489" t="s">
        <v>16013</v>
      </c>
    </row>
    <row r="9380" spans="1:4">
      <c r="A9380" s="489" t="str">
        <f t="shared" si="146"/>
        <v>2312105774訪問看護</v>
      </c>
      <c r="B9380" s="489">
        <v>2312105774</v>
      </c>
      <c r="C9380" s="489" t="s">
        <v>2102</v>
      </c>
      <c r="D9380" s="489" t="s">
        <v>16013</v>
      </c>
    </row>
    <row r="9381" spans="1:4">
      <c r="A9381" s="489" t="str">
        <f t="shared" si="146"/>
        <v>2312105782介護予防通所リハビリテーション</v>
      </c>
      <c r="B9381" s="489">
        <v>2312105782</v>
      </c>
      <c r="C9381" s="489" t="s">
        <v>2512</v>
      </c>
      <c r="D9381" s="489" t="s">
        <v>16014</v>
      </c>
    </row>
    <row r="9382" spans="1:4">
      <c r="A9382" s="489" t="str">
        <f t="shared" si="146"/>
        <v>2312105782介護予防訪問リハビリテーション</v>
      </c>
      <c r="B9382" s="489">
        <v>2312105782</v>
      </c>
      <c r="C9382" s="489" t="s">
        <v>2108</v>
      </c>
      <c r="D9382" s="489" t="s">
        <v>16014</v>
      </c>
    </row>
    <row r="9383" spans="1:4">
      <c r="A9383" s="489" t="str">
        <f t="shared" si="146"/>
        <v>2312105782介護予防訪問看護</v>
      </c>
      <c r="B9383" s="489">
        <v>2312105782</v>
      </c>
      <c r="C9383" s="489" t="s">
        <v>2103</v>
      </c>
      <c r="D9383" s="489" t="s">
        <v>16014</v>
      </c>
    </row>
    <row r="9384" spans="1:4">
      <c r="A9384" s="489" t="str">
        <f t="shared" si="146"/>
        <v>2312105782通所リハビリテーション</v>
      </c>
      <c r="B9384" s="489">
        <v>2312105782</v>
      </c>
      <c r="C9384" s="489" t="s">
        <v>2511</v>
      </c>
      <c r="D9384" s="489" t="s">
        <v>16014</v>
      </c>
    </row>
    <row r="9385" spans="1:4">
      <c r="A9385" s="489" t="str">
        <f t="shared" si="146"/>
        <v>2312105782訪問リハビリテーション</v>
      </c>
      <c r="B9385" s="489">
        <v>2312105782</v>
      </c>
      <c r="C9385" s="489" t="s">
        <v>2104</v>
      </c>
      <c r="D9385" s="489" t="s">
        <v>16014</v>
      </c>
    </row>
    <row r="9386" spans="1:4">
      <c r="A9386" s="489" t="str">
        <f t="shared" si="146"/>
        <v>2312105782訪問看護</v>
      </c>
      <c r="B9386" s="489">
        <v>2312105782</v>
      </c>
      <c r="C9386" s="489" t="s">
        <v>2102</v>
      </c>
      <c r="D9386" s="489" t="s">
        <v>16014</v>
      </c>
    </row>
    <row r="9387" spans="1:4">
      <c r="A9387" s="489" t="str">
        <f t="shared" si="146"/>
        <v>2312105790介護予防通所リハビリテーション</v>
      </c>
      <c r="B9387" s="489">
        <v>2312105790</v>
      </c>
      <c r="C9387" s="489" t="s">
        <v>2512</v>
      </c>
      <c r="D9387" s="489" t="s">
        <v>16015</v>
      </c>
    </row>
    <row r="9388" spans="1:4">
      <c r="A9388" s="489" t="str">
        <f t="shared" si="146"/>
        <v>2312105790介護予防訪問リハビリテーション</v>
      </c>
      <c r="B9388" s="489">
        <v>2312105790</v>
      </c>
      <c r="C9388" s="489" t="s">
        <v>2108</v>
      </c>
      <c r="D9388" s="489" t="s">
        <v>16015</v>
      </c>
    </row>
    <row r="9389" spans="1:4">
      <c r="A9389" s="489" t="str">
        <f t="shared" si="146"/>
        <v>2312105790介護予防訪問看護</v>
      </c>
      <c r="B9389" s="489">
        <v>2312105790</v>
      </c>
      <c r="C9389" s="489" t="s">
        <v>2103</v>
      </c>
      <c r="D9389" s="489" t="s">
        <v>16015</v>
      </c>
    </row>
    <row r="9390" spans="1:4">
      <c r="A9390" s="489" t="str">
        <f t="shared" si="146"/>
        <v>2312105790通所リハビリテーション</v>
      </c>
      <c r="B9390" s="489">
        <v>2312105790</v>
      </c>
      <c r="C9390" s="489" t="s">
        <v>2511</v>
      </c>
      <c r="D9390" s="489" t="s">
        <v>16015</v>
      </c>
    </row>
    <row r="9391" spans="1:4">
      <c r="A9391" s="489" t="str">
        <f t="shared" si="146"/>
        <v>2312105790訪問リハビリテーション</v>
      </c>
      <c r="B9391" s="489">
        <v>2312105790</v>
      </c>
      <c r="C9391" s="489" t="s">
        <v>2104</v>
      </c>
      <c r="D9391" s="489" t="s">
        <v>16015</v>
      </c>
    </row>
    <row r="9392" spans="1:4">
      <c r="A9392" s="489" t="str">
        <f t="shared" si="146"/>
        <v>2312105790訪問看護</v>
      </c>
      <c r="B9392" s="489">
        <v>2312105790</v>
      </c>
      <c r="C9392" s="489" t="s">
        <v>2102</v>
      </c>
      <c r="D9392" s="489" t="s">
        <v>16015</v>
      </c>
    </row>
    <row r="9393" spans="1:4">
      <c r="A9393" s="489" t="str">
        <f t="shared" si="146"/>
        <v>2312105808介護予防通所リハビリテーション</v>
      </c>
      <c r="B9393" s="489">
        <v>2312105808</v>
      </c>
      <c r="C9393" s="489" t="s">
        <v>2512</v>
      </c>
      <c r="D9393" s="489" t="s">
        <v>16016</v>
      </c>
    </row>
    <row r="9394" spans="1:4">
      <c r="A9394" s="489" t="str">
        <f t="shared" si="146"/>
        <v>2312105808介護予防訪問リハビリテーション</v>
      </c>
      <c r="B9394" s="489">
        <v>2312105808</v>
      </c>
      <c r="C9394" s="489" t="s">
        <v>2108</v>
      </c>
      <c r="D9394" s="489" t="s">
        <v>16016</v>
      </c>
    </row>
    <row r="9395" spans="1:4">
      <c r="A9395" s="489" t="str">
        <f t="shared" si="146"/>
        <v>2312105808介護予防訪問看護</v>
      </c>
      <c r="B9395" s="489">
        <v>2312105808</v>
      </c>
      <c r="C9395" s="489" t="s">
        <v>2103</v>
      </c>
      <c r="D9395" s="489" t="s">
        <v>16016</v>
      </c>
    </row>
    <row r="9396" spans="1:4">
      <c r="A9396" s="489" t="str">
        <f t="shared" si="146"/>
        <v>2312105808通所リハビリテーション</v>
      </c>
      <c r="B9396" s="489">
        <v>2312105808</v>
      </c>
      <c r="C9396" s="489" t="s">
        <v>2511</v>
      </c>
      <c r="D9396" s="489" t="s">
        <v>16016</v>
      </c>
    </row>
    <row r="9397" spans="1:4">
      <c r="A9397" s="489" t="str">
        <f t="shared" si="146"/>
        <v>2312105808訪問リハビリテーション</v>
      </c>
      <c r="B9397" s="489">
        <v>2312105808</v>
      </c>
      <c r="C9397" s="489" t="s">
        <v>2104</v>
      </c>
      <c r="D9397" s="489" t="s">
        <v>16016</v>
      </c>
    </row>
    <row r="9398" spans="1:4">
      <c r="A9398" s="489" t="str">
        <f t="shared" si="146"/>
        <v>2312105808訪問看護</v>
      </c>
      <c r="B9398" s="489">
        <v>2312105808</v>
      </c>
      <c r="C9398" s="489" t="s">
        <v>2102</v>
      </c>
      <c r="D9398" s="489" t="s">
        <v>16016</v>
      </c>
    </row>
    <row r="9399" spans="1:4">
      <c r="A9399" s="489" t="str">
        <f t="shared" si="146"/>
        <v>2312105816介護予防通所リハビリテーション</v>
      </c>
      <c r="B9399" s="489">
        <v>2312105816</v>
      </c>
      <c r="C9399" s="489" t="s">
        <v>2512</v>
      </c>
      <c r="D9399" s="489" t="s">
        <v>16017</v>
      </c>
    </row>
    <row r="9400" spans="1:4">
      <c r="A9400" s="489" t="str">
        <f t="shared" si="146"/>
        <v>2312105816介護予防訪問リハビリテーション</v>
      </c>
      <c r="B9400" s="489">
        <v>2312105816</v>
      </c>
      <c r="C9400" s="489" t="s">
        <v>2108</v>
      </c>
      <c r="D9400" s="489" t="s">
        <v>16017</v>
      </c>
    </row>
    <row r="9401" spans="1:4">
      <c r="A9401" s="489" t="str">
        <f t="shared" si="146"/>
        <v>2312105816介護予防訪問看護</v>
      </c>
      <c r="B9401" s="489">
        <v>2312105816</v>
      </c>
      <c r="C9401" s="489" t="s">
        <v>2103</v>
      </c>
      <c r="D9401" s="489" t="s">
        <v>16017</v>
      </c>
    </row>
    <row r="9402" spans="1:4">
      <c r="A9402" s="489" t="str">
        <f t="shared" si="146"/>
        <v>2312105816通所リハビリテーション</v>
      </c>
      <c r="B9402" s="489">
        <v>2312105816</v>
      </c>
      <c r="C9402" s="489" t="s">
        <v>2511</v>
      </c>
      <c r="D9402" s="489" t="s">
        <v>16017</v>
      </c>
    </row>
    <row r="9403" spans="1:4">
      <c r="A9403" s="489" t="str">
        <f t="shared" si="146"/>
        <v>2312105816訪問リハビリテーション</v>
      </c>
      <c r="B9403" s="489">
        <v>2312105816</v>
      </c>
      <c r="C9403" s="489" t="s">
        <v>2104</v>
      </c>
      <c r="D9403" s="489" t="s">
        <v>16017</v>
      </c>
    </row>
    <row r="9404" spans="1:4">
      <c r="A9404" s="489" t="str">
        <f t="shared" si="146"/>
        <v>2312105816訪問看護</v>
      </c>
      <c r="B9404" s="489">
        <v>2312105816</v>
      </c>
      <c r="C9404" s="489" t="s">
        <v>2102</v>
      </c>
      <c r="D9404" s="489" t="s">
        <v>16017</v>
      </c>
    </row>
    <row r="9405" spans="1:4">
      <c r="A9405" s="489" t="str">
        <f t="shared" si="146"/>
        <v>2312105824介護予防通所リハビリテーション</v>
      </c>
      <c r="B9405" s="489">
        <v>2312105824</v>
      </c>
      <c r="C9405" s="489" t="s">
        <v>2512</v>
      </c>
      <c r="D9405" s="489" t="s">
        <v>16018</v>
      </c>
    </row>
    <row r="9406" spans="1:4">
      <c r="A9406" s="489" t="str">
        <f t="shared" si="146"/>
        <v>2312105824介護予防訪問リハビリテーション</v>
      </c>
      <c r="B9406" s="489">
        <v>2312105824</v>
      </c>
      <c r="C9406" s="489" t="s">
        <v>2108</v>
      </c>
      <c r="D9406" s="489" t="s">
        <v>16018</v>
      </c>
    </row>
    <row r="9407" spans="1:4">
      <c r="A9407" s="489" t="str">
        <f t="shared" si="146"/>
        <v>2312105824介護予防訪問看護</v>
      </c>
      <c r="B9407" s="489">
        <v>2312105824</v>
      </c>
      <c r="C9407" s="489" t="s">
        <v>2103</v>
      </c>
      <c r="D9407" s="489" t="s">
        <v>16018</v>
      </c>
    </row>
    <row r="9408" spans="1:4">
      <c r="A9408" s="489" t="str">
        <f t="shared" si="146"/>
        <v>2312105824通所リハビリテーション</v>
      </c>
      <c r="B9408" s="489">
        <v>2312105824</v>
      </c>
      <c r="C9408" s="489" t="s">
        <v>2511</v>
      </c>
      <c r="D9408" s="489" t="s">
        <v>16018</v>
      </c>
    </row>
    <row r="9409" spans="1:4">
      <c r="A9409" s="489" t="str">
        <f t="shared" si="146"/>
        <v>2312105824訪問リハビリテーション</v>
      </c>
      <c r="B9409" s="489">
        <v>2312105824</v>
      </c>
      <c r="C9409" s="489" t="s">
        <v>2104</v>
      </c>
      <c r="D9409" s="489" t="s">
        <v>16018</v>
      </c>
    </row>
    <row r="9410" spans="1:4">
      <c r="A9410" s="489" t="str">
        <f t="shared" ref="A9410:A9473" si="147">B9410&amp;C9410</f>
        <v>2312105824訪問看護</v>
      </c>
      <c r="B9410" s="489">
        <v>2312105824</v>
      </c>
      <c r="C9410" s="489" t="s">
        <v>2102</v>
      </c>
      <c r="D9410" s="489" t="s">
        <v>16018</v>
      </c>
    </row>
    <row r="9411" spans="1:4">
      <c r="A9411" s="489" t="str">
        <f t="shared" si="147"/>
        <v>2312105832介護予防通所リハビリテーション</v>
      </c>
      <c r="B9411" s="489">
        <v>2312105832</v>
      </c>
      <c r="C9411" s="489" t="s">
        <v>2512</v>
      </c>
      <c r="D9411" s="489" t="s">
        <v>16019</v>
      </c>
    </row>
    <row r="9412" spans="1:4">
      <c r="A9412" s="489" t="str">
        <f t="shared" si="147"/>
        <v>2312105832介護予防訪問リハビリテーション</v>
      </c>
      <c r="B9412" s="489">
        <v>2312105832</v>
      </c>
      <c r="C9412" s="489" t="s">
        <v>2108</v>
      </c>
      <c r="D9412" s="489" t="s">
        <v>16019</v>
      </c>
    </row>
    <row r="9413" spans="1:4">
      <c r="A9413" s="489" t="str">
        <f t="shared" si="147"/>
        <v>2312105832介護予防訪問看護</v>
      </c>
      <c r="B9413" s="489">
        <v>2312105832</v>
      </c>
      <c r="C9413" s="489" t="s">
        <v>2103</v>
      </c>
      <c r="D9413" s="489" t="s">
        <v>16019</v>
      </c>
    </row>
    <row r="9414" spans="1:4">
      <c r="A9414" s="489" t="str">
        <f t="shared" si="147"/>
        <v>2312105832通所リハビリテーション</v>
      </c>
      <c r="B9414" s="489">
        <v>2312105832</v>
      </c>
      <c r="C9414" s="489" t="s">
        <v>2511</v>
      </c>
      <c r="D9414" s="489" t="s">
        <v>16019</v>
      </c>
    </row>
    <row r="9415" spans="1:4">
      <c r="A9415" s="489" t="str">
        <f t="shared" si="147"/>
        <v>2312105832訪問リハビリテーション</v>
      </c>
      <c r="B9415" s="489">
        <v>2312105832</v>
      </c>
      <c r="C9415" s="489" t="s">
        <v>2104</v>
      </c>
      <c r="D9415" s="489" t="s">
        <v>16019</v>
      </c>
    </row>
    <row r="9416" spans="1:4">
      <c r="A9416" s="489" t="str">
        <f t="shared" si="147"/>
        <v>2312105832訪問看護</v>
      </c>
      <c r="B9416" s="489">
        <v>2312105832</v>
      </c>
      <c r="C9416" s="489" t="s">
        <v>2102</v>
      </c>
      <c r="D9416" s="489" t="s">
        <v>16019</v>
      </c>
    </row>
    <row r="9417" spans="1:4">
      <c r="A9417" s="489" t="str">
        <f t="shared" si="147"/>
        <v>2312105840介護予防通所リハビリテーション</v>
      </c>
      <c r="B9417" s="489">
        <v>2312105840</v>
      </c>
      <c r="C9417" s="489" t="s">
        <v>2512</v>
      </c>
      <c r="D9417" s="489" t="s">
        <v>16020</v>
      </c>
    </row>
    <row r="9418" spans="1:4">
      <c r="A9418" s="489" t="str">
        <f t="shared" si="147"/>
        <v>2312105840介護予防訪問リハビリテーション</v>
      </c>
      <c r="B9418" s="489">
        <v>2312105840</v>
      </c>
      <c r="C9418" s="489" t="s">
        <v>2108</v>
      </c>
      <c r="D9418" s="489" t="s">
        <v>16020</v>
      </c>
    </row>
    <row r="9419" spans="1:4">
      <c r="A9419" s="489" t="str">
        <f t="shared" si="147"/>
        <v>2312105840介護予防訪問看護</v>
      </c>
      <c r="B9419" s="489">
        <v>2312105840</v>
      </c>
      <c r="C9419" s="489" t="s">
        <v>2103</v>
      </c>
      <c r="D9419" s="489" t="s">
        <v>16020</v>
      </c>
    </row>
    <row r="9420" spans="1:4">
      <c r="A9420" s="489" t="str">
        <f t="shared" si="147"/>
        <v>2312105840通所リハビリテーション</v>
      </c>
      <c r="B9420" s="489">
        <v>2312105840</v>
      </c>
      <c r="C9420" s="489" t="s">
        <v>2511</v>
      </c>
      <c r="D9420" s="489" t="s">
        <v>16020</v>
      </c>
    </row>
    <row r="9421" spans="1:4">
      <c r="A9421" s="489" t="str">
        <f t="shared" si="147"/>
        <v>2312105840訪問リハビリテーション</v>
      </c>
      <c r="B9421" s="489">
        <v>2312105840</v>
      </c>
      <c r="C9421" s="489" t="s">
        <v>2104</v>
      </c>
      <c r="D9421" s="489" t="s">
        <v>16020</v>
      </c>
    </row>
    <row r="9422" spans="1:4">
      <c r="A9422" s="489" t="str">
        <f t="shared" si="147"/>
        <v>2312105840訪問看護</v>
      </c>
      <c r="B9422" s="489">
        <v>2312105840</v>
      </c>
      <c r="C9422" s="489" t="s">
        <v>2102</v>
      </c>
      <c r="D9422" s="489" t="s">
        <v>16020</v>
      </c>
    </row>
    <row r="9423" spans="1:4">
      <c r="A9423" s="489" t="str">
        <f t="shared" si="147"/>
        <v>2312105857介護予防通所リハビリテーション</v>
      </c>
      <c r="B9423" s="489">
        <v>2312105857</v>
      </c>
      <c r="C9423" s="489" t="s">
        <v>2512</v>
      </c>
      <c r="D9423" s="489" t="s">
        <v>16021</v>
      </c>
    </row>
    <row r="9424" spans="1:4">
      <c r="A9424" s="489" t="str">
        <f t="shared" si="147"/>
        <v>2312105857介護予防訪問リハビリテーション</v>
      </c>
      <c r="B9424" s="489">
        <v>2312105857</v>
      </c>
      <c r="C9424" s="489" t="s">
        <v>2108</v>
      </c>
      <c r="D9424" s="489" t="s">
        <v>16021</v>
      </c>
    </row>
    <row r="9425" spans="1:4">
      <c r="A9425" s="489" t="str">
        <f t="shared" si="147"/>
        <v>2312105857介護予防訪問看護</v>
      </c>
      <c r="B9425" s="489">
        <v>2312105857</v>
      </c>
      <c r="C9425" s="489" t="s">
        <v>2103</v>
      </c>
      <c r="D9425" s="489" t="s">
        <v>16021</v>
      </c>
    </row>
    <row r="9426" spans="1:4">
      <c r="A9426" s="489" t="str">
        <f t="shared" si="147"/>
        <v>2312105857通所リハビリテーション</v>
      </c>
      <c r="B9426" s="489">
        <v>2312105857</v>
      </c>
      <c r="C9426" s="489" t="s">
        <v>2511</v>
      </c>
      <c r="D9426" s="489" t="s">
        <v>16021</v>
      </c>
    </row>
    <row r="9427" spans="1:4">
      <c r="A9427" s="489" t="str">
        <f t="shared" si="147"/>
        <v>2312105857訪問リハビリテーション</v>
      </c>
      <c r="B9427" s="489">
        <v>2312105857</v>
      </c>
      <c r="C9427" s="489" t="s">
        <v>2104</v>
      </c>
      <c r="D9427" s="489" t="s">
        <v>16021</v>
      </c>
    </row>
    <row r="9428" spans="1:4">
      <c r="A9428" s="489" t="str">
        <f t="shared" si="147"/>
        <v>2312105857訪問看護</v>
      </c>
      <c r="B9428" s="489">
        <v>2312105857</v>
      </c>
      <c r="C9428" s="489" t="s">
        <v>2102</v>
      </c>
      <c r="D9428" s="489" t="s">
        <v>16021</v>
      </c>
    </row>
    <row r="9429" spans="1:4">
      <c r="A9429" s="489" t="str">
        <f t="shared" si="147"/>
        <v>2312105873介護予防通所リハビリテーション</v>
      </c>
      <c r="B9429" s="489">
        <v>2312105873</v>
      </c>
      <c r="C9429" s="489" t="s">
        <v>2512</v>
      </c>
      <c r="D9429" s="489" t="s">
        <v>16022</v>
      </c>
    </row>
    <row r="9430" spans="1:4">
      <c r="A9430" s="489" t="str">
        <f t="shared" si="147"/>
        <v>2312105873介護予防訪問リハビリテーション</v>
      </c>
      <c r="B9430" s="489">
        <v>2312105873</v>
      </c>
      <c r="C9430" s="489" t="s">
        <v>2108</v>
      </c>
      <c r="D9430" s="489" t="s">
        <v>16022</v>
      </c>
    </row>
    <row r="9431" spans="1:4">
      <c r="A9431" s="489" t="str">
        <f t="shared" si="147"/>
        <v>2312105873介護予防訪問看護</v>
      </c>
      <c r="B9431" s="489">
        <v>2312105873</v>
      </c>
      <c r="C9431" s="489" t="s">
        <v>2103</v>
      </c>
      <c r="D9431" s="489" t="s">
        <v>16022</v>
      </c>
    </row>
    <row r="9432" spans="1:4">
      <c r="A9432" s="489" t="str">
        <f t="shared" si="147"/>
        <v>2312105873通所リハビリテーション</v>
      </c>
      <c r="B9432" s="489">
        <v>2312105873</v>
      </c>
      <c r="C9432" s="489" t="s">
        <v>2511</v>
      </c>
      <c r="D9432" s="489" t="s">
        <v>16022</v>
      </c>
    </row>
    <row r="9433" spans="1:4">
      <c r="A9433" s="489" t="str">
        <f t="shared" si="147"/>
        <v>2312105873訪問リハビリテーション</v>
      </c>
      <c r="B9433" s="489">
        <v>2312105873</v>
      </c>
      <c r="C9433" s="489" t="s">
        <v>2104</v>
      </c>
      <c r="D9433" s="489" t="s">
        <v>16022</v>
      </c>
    </row>
    <row r="9434" spans="1:4">
      <c r="A9434" s="489" t="str">
        <f t="shared" si="147"/>
        <v>2312105873訪問看護</v>
      </c>
      <c r="B9434" s="489">
        <v>2312105873</v>
      </c>
      <c r="C9434" s="489" t="s">
        <v>2102</v>
      </c>
      <c r="D9434" s="489" t="s">
        <v>16022</v>
      </c>
    </row>
    <row r="9435" spans="1:4">
      <c r="A9435" s="489" t="str">
        <f t="shared" si="147"/>
        <v>2312105899介護予防通所リハビリテーション</v>
      </c>
      <c r="B9435" s="489">
        <v>2312105899</v>
      </c>
      <c r="C9435" s="489" t="s">
        <v>2512</v>
      </c>
      <c r="D9435" s="489" t="s">
        <v>16023</v>
      </c>
    </row>
    <row r="9436" spans="1:4">
      <c r="A9436" s="489" t="str">
        <f t="shared" si="147"/>
        <v>2312105899介護予防訪問リハビリテーション</v>
      </c>
      <c r="B9436" s="489">
        <v>2312105899</v>
      </c>
      <c r="C9436" s="489" t="s">
        <v>2108</v>
      </c>
      <c r="D9436" s="489" t="s">
        <v>16023</v>
      </c>
    </row>
    <row r="9437" spans="1:4">
      <c r="A9437" s="489" t="str">
        <f t="shared" si="147"/>
        <v>2312105899介護予防訪問看護</v>
      </c>
      <c r="B9437" s="489">
        <v>2312105899</v>
      </c>
      <c r="C9437" s="489" t="s">
        <v>2103</v>
      </c>
      <c r="D9437" s="489" t="s">
        <v>16023</v>
      </c>
    </row>
    <row r="9438" spans="1:4">
      <c r="A9438" s="489" t="str">
        <f t="shared" si="147"/>
        <v>2312105899通所リハビリテーション</v>
      </c>
      <c r="B9438" s="489">
        <v>2312105899</v>
      </c>
      <c r="C9438" s="489" t="s">
        <v>2511</v>
      </c>
      <c r="D9438" s="489" t="s">
        <v>16023</v>
      </c>
    </row>
    <row r="9439" spans="1:4">
      <c r="A9439" s="489" t="str">
        <f t="shared" si="147"/>
        <v>2312105899訪問リハビリテーション</v>
      </c>
      <c r="B9439" s="489">
        <v>2312105899</v>
      </c>
      <c r="C9439" s="489" t="s">
        <v>2104</v>
      </c>
      <c r="D9439" s="489" t="s">
        <v>16023</v>
      </c>
    </row>
    <row r="9440" spans="1:4">
      <c r="A9440" s="489" t="str">
        <f t="shared" si="147"/>
        <v>2312105899訪問看護</v>
      </c>
      <c r="B9440" s="489">
        <v>2312105899</v>
      </c>
      <c r="C9440" s="489" t="s">
        <v>2102</v>
      </c>
      <c r="D9440" s="489" t="s">
        <v>16023</v>
      </c>
    </row>
    <row r="9441" spans="1:4">
      <c r="A9441" s="489" t="str">
        <f t="shared" si="147"/>
        <v>2312105915介護予防通所リハビリテーション</v>
      </c>
      <c r="B9441" s="489">
        <v>2312105915</v>
      </c>
      <c r="C9441" s="489" t="s">
        <v>2512</v>
      </c>
      <c r="D9441" s="489" t="s">
        <v>16024</v>
      </c>
    </row>
    <row r="9442" spans="1:4">
      <c r="A9442" s="489" t="str">
        <f t="shared" si="147"/>
        <v>2312105915介護予防訪問リハビリテーション</v>
      </c>
      <c r="B9442" s="489">
        <v>2312105915</v>
      </c>
      <c r="C9442" s="489" t="s">
        <v>2108</v>
      </c>
      <c r="D9442" s="489" t="s">
        <v>16024</v>
      </c>
    </row>
    <row r="9443" spans="1:4">
      <c r="A9443" s="489" t="str">
        <f t="shared" si="147"/>
        <v>2312105915介護予防訪問看護</v>
      </c>
      <c r="B9443" s="489">
        <v>2312105915</v>
      </c>
      <c r="C9443" s="489" t="s">
        <v>2103</v>
      </c>
      <c r="D9443" s="489" t="s">
        <v>16024</v>
      </c>
    </row>
    <row r="9444" spans="1:4">
      <c r="A9444" s="489" t="str">
        <f t="shared" si="147"/>
        <v>2312105915通所リハビリテーション</v>
      </c>
      <c r="B9444" s="489">
        <v>2312105915</v>
      </c>
      <c r="C9444" s="489" t="s">
        <v>2511</v>
      </c>
      <c r="D9444" s="489" t="s">
        <v>16024</v>
      </c>
    </row>
    <row r="9445" spans="1:4">
      <c r="A9445" s="489" t="str">
        <f t="shared" si="147"/>
        <v>2312105915訪問リハビリテーション</v>
      </c>
      <c r="B9445" s="489">
        <v>2312105915</v>
      </c>
      <c r="C9445" s="489" t="s">
        <v>2104</v>
      </c>
      <c r="D9445" s="489" t="s">
        <v>16024</v>
      </c>
    </row>
    <row r="9446" spans="1:4">
      <c r="A9446" s="489" t="str">
        <f t="shared" si="147"/>
        <v>2312105915訪問看護</v>
      </c>
      <c r="B9446" s="489">
        <v>2312105915</v>
      </c>
      <c r="C9446" s="489" t="s">
        <v>2102</v>
      </c>
      <c r="D9446" s="489" t="s">
        <v>16024</v>
      </c>
    </row>
    <row r="9447" spans="1:4">
      <c r="A9447" s="489" t="str">
        <f t="shared" si="147"/>
        <v>2312105931介護予防通所リハビリテーション</v>
      </c>
      <c r="B9447" s="489">
        <v>2312105931</v>
      </c>
      <c r="C9447" s="489" t="s">
        <v>2512</v>
      </c>
      <c r="D9447" s="489" t="s">
        <v>19410</v>
      </c>
    </row>
    <row r="9448" spans="1:4">
      <c r="A9448" s="489" t="str">
        <f t="shared" si="147"/>
        <v>2312105931介護予防訪問リハビリテーション</v>
      </c>
      <c r="B9448" s="489">
        <v>2312105931</v>
      </c>
      <c r="C9448" s="489" t="s">
        <v>2108</v>
      </c>
      <c r="D9448" s="489" t="s">
        <v>19410</v>
      </c>
    </row>
    <row r="9449" spans="1:4">
      <c r="A9449" s="489" t="str">
        <f t="shared" si="147"/>
        <v>2312105931介護予防訪問看護</v>
      </c>
      <c r="B9449" s="489">
        <v>2312105931</v>
      </c>
      <c r="C9449" s="489" t="s">
        <v>2103</v>
      </c>
      <c r="D9449" s="489" t="s">
        <v>19410</v>
      </c>
    </row>
    <row r="9450" spans="1:4">
      <c r="A9450" s="489" t="str">
        <f t="shared" si="147"/>
        <v>2312105931通所リハビリテーション</v>
      </c>
      <c r="B9450" s="489">
        <v>2312105931</v>
      </c>
      <c r="C9450" s="489" t="s">
        <v>2511</v>
      </c>
      <c r="D9450" s="489" t="s">
        <v>19410</v>
      </c>
    </row>
    <row r="9451" spans="1:4">
      <c r="A9451" s="489" t="str">
        <f t="shared" si="147"/>
        <v>2312105931訪問リハビリテーション</v>
      </c>
      <c r="B9451" s="489">
        <v>2312105931</v>
      </c>
      <c r="C9451" s="489" t="s">
        <v>2104</v>
      </c>
      <c r="D9451" s="489" t="s">
        <v>19410</v>
      </c>
    </row>
    <row r="9452" spans="1:4">
      <c r="A9452" s="489" t="str">
        <f t="shared" si="147"/>
        <v>2312105931訪問看護</v>
      </c>
      <c r="B9452" s="489">
        <v>2312105931</v>
      </c>
      <c r="C9452" s="489" t="s">
        <v>2102</v>
      </c>
      <c r="D9452" s="489" t="s">
        <v>19410</v>
      </c>
    </row>
    <row r="9453" spans="1:4">
      <c r="A9453" s="489" t="str">
        <f t="shared" si="147"/>
        <v>2312115633介護予防通所リハビリテーション</v>
      </c>
      <c r="B9453" s="489">
        <v>2312115633</v>
      </c>
      <c r="C9453" s="489" t="s">
        <v>2512</v>
      </c>
      <c r="D9453" s="489" t="s">
        <v>16025</v>
      </c>
    </row>
    <row r="9454" spans="1:4">
      <c r="A9454" s="489" t="str">
        <f t="shared" si="147"/>
        <v>2312115633介護予防訪問リハビリテーション</v>
      </c>
      <c r="B9454" s="489">
        <v>2312115633</v>
      </c>
      <c r="C9454" s="489" t="s">
        <v>2108</v>
      </c>
      <c r="D9454" s="489" t="s">
        <v>16025</v>
      </c>
    </row>
    <row r="9455" spans="1:4">
      <c r="A9455" s="489" t="str">
        <f t="shared" si="147"/>
        <v>2312115633介護予防訪問看護</v>
      </c>
      <c r="B9455" s="489">
        <v>2312115633</v>
      </c>
      <c r="C9455" s="489" t="s">
        <v>2103</v>
      </c>
      <c r="D9455" s="489" t="s">
        <v>16025</v>
      </c>
    </row>
    <row r="9456" spans="1:4">
      <c r="A9456" s="489" t="str">
        <f t="shared" si="147"/>
        <v>2312115633通所リハビリテーション</v>
      </c>
      <c r="B9456" s="489">
        <v>2312115633</v>
      </c>
      <c r="C9456" s="489" t="s">
        <v>2511</v>
      </c>
      <c r="D9456" s="489" t="s">
        <v>16025</v>
      </c>
    </row>
    <row r="9457" spans="1:4">
      <c r="A9457" s="489" t="str">
        <f t="shared" si="147"/>
        <v>2312115633訪問リハビリテーション</v>
      </c>
      <c r="B9457" s="489">
        <v>2312115633</v>
      </c>
      <c r="C9457" s="489" t="s">
        <v>2104</v>
      </c>
      <c r="D9457" s="489" t="s">
        <v>16025</v>
      </c>
    </row>
    <row r="9458" spans="1:4">
      <c r="A9458" s="489" t="str">
        <f t="shared" si="147"/>
        <v>2312115633訪問看護</v>
      </c>
      <c r="B9458" s="489">
        <v>2312115633</v>
      </c>
      <c r="C9458" s="489" t="s">
        <v>2102</v>
      </c>
      <c r="D9458" s="489" t="s">
        <v>16025</v>
      </c>
    </row>
    <row r="9459" spans="1:4">
      <c r="A9459" s="489" t="str">
        <f t="shared" si="147"/>
        <v>2312200013介護予防訪問看護</v>
      </c>
      <c r="B9459" s="489">
        <v>2312200013</v>
      </c>
      <c r="C9459" s="489" t="s">
        <v>2103</v>
      </c>
      <c r="D9459" s="489" t="s">
        <v>16026</v>
      </c>
    </row>
    <row r="9460" spans="1:4">
      <c r="A9460" s="489" t="str">
        <f t="shared" si="147"/>
        <v>2312200013訪問看護</v>
      </c>
      <c r="B9460" s="489">
        <v>2312200013</v>
      </c>
      <c r="C9460" s="489" t="s">
        <v>2102</v>
      </c>
      <c r="D9460" s="489" t="s">
        <v>16026</v>
      </c>
    </row>
    <row r="9461" spans="1:4">
      <c r="A9461" s="489" t="str">
        <f t="shared" si="147"/>
        <v>2312200369介護予防訪問看護</v>
      </c>
      <c r="B9461" s="489">
        <v>2312200369</v>
      </c>
      <c r="C9461" s="489" t="s">
        <v>2103</v>
      </c>
      <c r="D9461" s="489" t="s">
        <v>16027</v>
      </c>
    </row>
    <row r="9462" spans="1:4">
      <c r="A9462" s="489" t="str">
        <f t="shared" si="147"/>
        <v>2312200369訪問看護</v>
      </c>
      <c r="B9462" s="489">
        <v>2312200369</v>
      </c>
      <c r="C9462" s="489" t="s">
        <v>2102</v>
      </c>
      <c r="D9462" s="489" t="s">
        <v>16027</v>
      </c>
    </row>
    <row r="9463" spans="1:4">
      <c r="A9463" s="489" t="str">
        <f t="shared" si="147"/>
        <v>2312201169介護予防訪問リハビリテーション</v>
      </c>
      <c r="B9463" s="489">
        <v>2312201169</v>
      </c>
      <c r="C9463" s="489" t="s">
        <v>2108</v>
      </c>
      <c r="D9463" s="489" t="s">
        <v>16028</v>
      </c>
    </row>
    <row r="9464" spans="1:4">
      <c r="A9464" s="489" t="str">
        <f t="shared" si="147"/>
        <v>2312201169介護予防訪問看護</v>
      </c>
      <c r="B9464" s="489">
        <v>2312201169</v>
      </c>
      <c r="C9464" s="489" t="s">
        <v>2103</v>
      </c>
      <c r="D9464" s="489" t="s">
        <v>16028</v>
      </c>
    </row>
    <row r="9465" spans="1:4">
      <c r="A9465" s="489" t="str">
        <f t="shared" si="147"/>
        <v>2312201169訪問リハビリテーション</v>
      </c>
      <c r="B9465" s="489">
        <v>2312201169</v>
      </c>
      <c r="C9465" s="489" t="s">
        <v>2104</v>
      </c>
      <c r="D9465" s="489" t="s">
        <v>16028</v>
      </c>
    </row>
    <row r="9466" spans="1:4">
      <c r="A9466" s="489" t="str">
        <f t="shared" si="147"/>
        <v>2312201169訪問看護</v>
      </c>
      <c r="B9466" s="489">
        <v>2312201169</v>
      </c>
      <c r="C9466" s="489" t="s">
        <v>2102</v>
      </c>
      <c r="D9466" s="489" t="s">
        <v>16028</v>
      </c>
    </row>
    <row r="9467" spans="1:4">
      <c r="A9467" s="489" t="str">
        <f t="shared" si="147"/>
        <v>2312201300介護予防訪問リハビリテーション</v>
      </c>
      <c r="B9467" s="489">
        <v>2312201300</v>
      </c>
      <c r="C9467" s="489" t="s">
        <v>2108</v>
      </c>
      <c r="D9467" s="489" t="s">
        <v>16029</v>
      </c>
    </row>
    <row r="9468" spans="1:4">
      <c r="A9468" s="489" t="str">
        <f t="shared" si="147"/>
        <v>2312201300介護予防訪問看護</v>
      </c>
      <c r="B9468" s="489">
        <v>2312201300</v>
      </c>
      <c r="C9468" s="489" t="s">
        <v>2103</v>
      </c>
      <c r="D9468" s="489" t="s">
        <v>16029</v>
      </c>
    </row>
    <row r="9469" spans="1:4">
      <c r="A9469" s="489" t="str">
        <f t="shared" si="147"/>
        <v>2312201300訪問リハビリテーション</v>
      </c>
      <c r="B9469" s="489">
        <v>2312201300</v>
      </c>
      <c r="C9469" s="489" t="s">
        <v>2104</v>
      </c>
      <c r="D9469" s="489" t="s">
        <v>16029</v>
      </c>
    </row>
    <row r="9470" spans="1:4">
      <c r="A9470" s="489" t="str">
        <f t="shared" si="147"/>
        <v>2312201300訪問看護</v>
      </c>
      <c r="B9470" s="489">
        <v>2312201300</v>
      </c>
      <c r="C9470" s="489" t="s">
        <v>2102</v>
      </c>
      <c r="D9470" s="489" t="s">
        <v>16029</v>
      </c>
    </row>
    <row r="9471" spans="1:4">
      <c r="A9471" s="489" t="str">
        <f t="shared" si="147"/>
        <v>2312201342介護予防訪問リハビリテーション</v>
      </c>
      <c r="B9471" s="489">
        <v>2312201342</v>
      </c>
      <c r="C9471" s="489" t="s">
        <v>2108</v>
      </c>
      <c r="D9471" s="489" t="s">
        <v>16030</v>
      </c>
    </row>
    <row r="9472" spans="1:4">
      <c r="A9472" s="489" t="str">
        <f t="shared" si="147"/>
        <v>2312201342介護予防訪問看護</v>
      </c>
      <c r="B9472" s="489">
        <v>2312201342</v>
      </c>
      <c r="C9472" s="489" t="s">
        <v>2103</v>
      </c>
      <c r="D9472" s="489" t="s">
        <v>16030</v>
      </c>
    </row>
    <row r="9473" spans="1:4">
      <c r="A9473" s="489" t="str">
        <f t="shared" si="147"/>
        <v>2312201342訪問リハビリテーション</v>
      </c>
      <c r="B9473" s="489">
        <v>2312201342</v>
      </c>
      <c r="C9473" s="489" t="s">
        <v>2104</v>
      </c>
      <c r="D9473" s="489" t="s">
        <v>16030</v>
      </c>
    </row>
    <row r="9474" spans="1:4">
      <c r="A9474" s="489" t="str">
        <f t="shared" ref="A9474:A9537" si="148">B9474&amp;C9474</f>
        <v>2312201342訪問看護</v>
      </c>
      <c r="B9474" s="489">
        <v>2312201342</v>
      </c>
      <c r="C9474" s="489" t="s">
        <v>2102</v>
      </c>
      <c r="D9474" s="489" t="s">
        <v>16030</v>
      </c>
    </row>
    <row r="9475" spans="1:4">
      <c r="A9475" s="489" t="str">
        <f t="shared" si="148"/>
        <v>2312201383介護予防訪問リハビリテーション</v>
      </c>
      <c r="B9475" s="489">
        <v>2312201383</v>
      </c>
      <c r="C9475" s="489" t="s">
        <v>2108</v>
      </c>
      <c r="D9475" s="489" t="s">
        <v>16031</v>
      </c>
    </row>
    <row r="9476" spans="1:4">
      <c r="A9476" s="489" t="str">
        <f t="shared" si="148"/>
        <v>2312201383介護予防訪問看護</v>
      </c>
      <c r="B9476" s="489">
        <v>2312201383</v>
      </c>
      <c r="C9476" s="489" t="s">
        <v>2103</v>
      </c>
      <c r="D9476" s="489" t="s">
        <v>16031</v>
      </c>
    </row>
    <row r="9477" spans="1:4">
      <c r="A9477" s="489" t="str">
        <f t="shared" si="148"/>
        <v>2312201383訪問リハビリテーション</v>
      </c>
      <c r="B9477" s="489">
        <v>2312201383</v>
      </c>
      <c r="C9477" s="489" t="s">
        <v>2104</v>
      </c>
      <c r="D9477" s="489" t="s">
        <v>16031</v>
      </c>
    </row>
    <row r="9478" spans="1:4">
      <c r="A9478" s="489" t="str">
        <f t="shared" si="148"/>
        <v>2312201383訪問看護</v>
      </c>
      <c r="B9478" s="489">
        <v>2312201383</v>
      </c>
      <c r="C9478" s="489" t="s">
        <v>2102</v>
      </c>
      <c r="D9478" s="489" t="s">
        <v>16031</v>
      </c>
    </row>
    <row r="9479" spans="1:4">
      <c r="A9479" s="489" t="str">
        <f t="shared" si="148"/>
        <v>2312201649介護予防訪問リハビリテーション</v>
      </c>
      <c r="B9479" s="489">
        <v>2312201649</v>
      </c>
      <c r="C9479" s="489" t="s">
        <v>2108</v>
      </c>
      <c r="D9479" s="489" t="s">
        <v>16032</v>
      </c>
    </row>
    <row r="9480" spans="1:4">
      <c r="A9480" s="489" t="str">
        <f t="shared" si="148"/>
        <v>2312201649介護予防訪問看護</v>
      </c>
      <c r="B9480" s="489">
        <v>2312201649</v>
      </c>
      <c r="C9480" s="489" t="s">
        <v>2103</v>
      </c>
      <c r="D9480" s="489" t="s">
        <v>16032</v>
      </c>
    </row>
    <row r="9481" spans="1:4">
      <c r="A9481" s="489" t="str">
        <f t="shared" si="148"/>
        <v>2312201649訪問リハビリテーション</v>
      </c>
      <c r="B9481" s="489">
        <v>2312201649</v>
      </c>
      <c r="C9481" s="489" t="s">
        <v>2104</v>
      </c>
      <c r="D9481" s="489" t="s">
        <v>16032</v>
      </c>
    </row>
    <row r="9482" spans="1:4">
      <c r="A9482" s="489" t="str">
        <f t="shared" si="148"/>
        <v>2312201649訪問看護</v>
      </c>
      <c r="B9482" s="489">
        <v>2312201649</v>
      </c>
      <c r="C9482" s="489" t="s">
        <v>2102</v>
      </c>
      <c r="D9482" s="489" t="s">
        <v>16032</v>
      </c>
    </row>
    <row r="9483" spans="1:4">
      <c r="A9483" s="489" t="str">
        <f t="shared" si="148"/>
        <v>2312201847介護予防訪問リハビリテーション</v>
      </c>
      <c r="B9483" s="489">
        <v>2312201847</v>
      </c>
      <c r="C9483" s="489" t="s">
        <v>2108</v>
      </c>
      <c r="D9483" s="489" t="s">
        <v>16033</v>
      </c>
    </row>
    <row r="9484" spans="1:4">
      <c r="A9484" s="489" t="str">
        <f t="shared" si="148"/>
        <v>2312201847介護予防訪問看護</v>
      </c>
      <c r="B9484" s="489">
        <v>2312201847</v>
      </c>
      <c r="C9484" s="489" t="s">
        <v>2103</v>
      </c>
      <c r="D9484" s="489" t="s">
        <v>16033</v>
      </c>
    </row>
    <row r="9485" spans="1:4">
      <c r="A9485" s="489" t="str">
        <f t="shared" si="148"/>
        <v>2312201847訪問リハビリテーション</v>
      </c>
      <c r="B9485" s="489">
        <v>2312201847</v>
      </c>
      <c r="C9485" s="489" t="s">
        <v>2104</v>
      </c>
      <c r="D9485" s="489" t="s">
        <v>16033</v>
      </c>
    </row>
    <row r="9486" spans="1:4">
      <c r="A9486" s="489" t="str">
        <f t="shared" si="148"/>
        <v>2312201847訪問看護</v>
      </c>
      <c r="B9486" s="489">
        <v>2312201847</v>
      </c>
      <c r="C9486" s="489" t="s">
        <v>2102</v>
      </c>
      <c r="D9486" s="489" t="s">
        <v>16033</v>
      </c>
    </row>
    <row r="9487" spans="1:4">
      <c r="A9487" s="489" t="str">
        <f t="shared" si="148"/>
        <v>2312202027介護予防訪問リハビリテーション</v>
      </c>
      <c r="B9487" s="489">
        <v>2312202027</v>
      </c>
      <c r="C9487" s="489" t="s">
        <v>2108</v>
      </c>
      <c r="D9487" s="489" t="s">
        <v>16034</v>
      </c>
    </row>
    <row r="9488" spans="1:4">
      <c r="A9488" s="489" t="str">
        <f t="shared" si="148"/>
        <v>2312202027介護予防訪問看護</v>
      </c>
      <c r="B9488" s="489">
        <v>2312202027</v>
      </c>
      <c r="C9488" s="489" t="s">
        <v>2103</v>
      </c>
      <c r="D9488" s="489" t="s">
        <v>16034</v>
      </c>
    </row>
    <row r="9489" spans="1:4">
      <c r="A9489" s="489" t="str">
        <f t="shared" si="148"/>
        <v>2312202027訪問リハビリテーション</v>
      </c>
      <c r="B9489" s="489">
        <v>2312202027</v>
      </c>
      <c r="C9489" s="489" t="s">
        <v>2104</v>
      </c>
      <c r="D9489" s="489" t="s">
        <v>16034</v>
      </c>
    </row>
    <row r="9490" spans="1:4">
      <c r="A9490" s="489" t="str">
        <f t="shared" si="148"/>
        <v>2312202027訪問看護</v>
      </c>
      <c r="B9490" s="489">
        <v>2312202027</v>
      </c>
      <c r="C9490" s="489" t="s">
        <v>2102</v>
      </c>
      <c r="D9490" s="489" t="s">
        <v>16034</v>
      </c>
    </row>
    <row r="9491" spans="1:4">
      <c r="A9491" s="489" t="str">
        <f t="shared" si="148"/>
        <v>2312202043介護予防訪問看護</v>
      </c>
      <c r="B9491" s="489">
        <v>2312202043</v>
      </c>
      <c r="C9491" s="489" t="s">
        <v>2103</v>
      </c>
      <c r="D9491" s="489" t="s">
        <v>16035</v>
      </c>
    </row>
    <row r="9492" spans="1:4">
      <c r="A9492" s="489" t="str">
        <f t="shared" si="148"/>
        <v>2312202043訪問看護</v>
      </c>
      <c r="B9492" s="489">
        <v>2312202043</v>
      </c>
      <c r="C9492" s="489" t="s">
        <v>2102</v>
      </c>
      <c r="D9492" s="489" t="s">
        <v>16035</v>
      </c>
    </row>
    <row r="9493" spans="1:4">
      <c r="A9493" s="489" t="str">
        <f t="shared" si="148"/>
        <v>2312202050介護予防訪問リハビリテーション</v>
      </c>
      <c r="B9493" s="489">
        <v>2312202050</v>
      </c>
      <c r="C9493" s="489" t="s">
        <v>2108</v>
      </c>
      <c r="D9493" s="489" t="s">
        <v>16036</v>
      </c>
    </row>
    <row r="9494" spans="1:4">
      <c r="A9494" s="489" t="str">
        <f t="shared" si="148"/>
        <v>2312202050介護予防訪問看護</v>
      </c>
      <c r="B9494" s="489">
        <v>2312202050</v>
      </c>
      <c r="C9494" s="489" t="s">
        <v>2103</v>
      </c>
      <c r="D9494" s="489" t="s">
        <v>16036</v>
      </c>
    </row>
    <row r="9495" spans="1:4">
      <c r="A9495" s="489" t="str">
        <f t="shared" si="148"/>
        <v>2312202050訪問リハビリテーション</v>
      </c>
      <c r="B9495" s="489">
        <v>2312202050</v>
      </c>
      <c r="C9495" s="489" t="s">
        <v>2104</v>
      </c>
      <c r="D9495" s="489" t="s">
        <v>16036</v>
      </c>
    </row>
    <row r="9496" spans="1:4">
      <c r="A9496" s="489" t="str">
        <f t="shared" si="148"/>
        <v>2312202050訪問看護</v>
      </c>
      <c r="B9496" s="489">
        <v>2312202050</v>
      </c>
      <c r="C9496" s="489" t="s">
        <v>2102</v>
      </c>
      <c r="D9496" s="489" t="s">
        <v>16036</v>
      </c>
    </row>
    <row r="9497" spans="1:4">
      <c r="A9497" s="489" t="str">
        <f t="shared" si="148"/>
        <v>2312202118介護予防訪問リハビリテーション</v>
      </c>
      <c r="B9497" s="489">
        <v>2312202118</v>
      </c>
      <c r="C9497" s="489" t="s">
        <v>2108</v>
      </c>
      <c r="D9497" s="489" t="s">
        <v>16037</v>
      </c>
    </row>
    <row r="9498" spans="1:4">
      <c r="A9498" s="489" t="str">
        <f t="shared" si="148"/>
        <v>2312202118介護予防訪問看護</v>
      </c>
      <c r="B9498" s="489">
        <v>2312202118</v>
      </c>
      <c r="C9498" s="489" t="s">
        <v>2103</v>
      </c>
      <c r="D9498" s="489" t="s">
        <v>16037</v>
      </c>
    </row>
    <row r="9499" spans="1:4">
      <c r="A9499" s="489" t="str">
        <f t="shared" si="148"/>
        <v>2312202118訪問リハビリテーション</v>
      </c>
      <c r="B9499" s="489">
        <v>2312202118</v>
      </c>
      <c r="C9499" s="489" t="s">
        <v>2104</v>
      </c>
      <c r="D9499" s="489" t="s">
        <v>16037</v>
      </c>
    </row>
    <row r="9500" spans="1:4">
      <c r="A9500" s="489" t="str">
        <f t="shared" si="148"/>
        <v>2312202118訪問看護</v>
      </c>
      <c r="B9500" s="489">
        <v>2312202118</v>
      </c>
      <c r="C9500" s="489" t="s">
        <v>2102</v>
      </c>
      <c r="D9500" s="489" t="s">
        <v>16037</v>
      </c>
    </row>
    <row r="9501" spans="1:4">
      <c r="A9501" s="489" t="str">
        <f t="shared" si="148"/>
        <v>2312202126介護予防通所リハビリテーション</v>
      </c>
      <c r="B9501" s="489">
        <v>2312202126</v>
      </c>
      <c r="C9501" s="489" t="s">
        <v>2512</v>
      </c>
      <c r="D9501" s="489" t="s">
        <v>16038</v>
      </c>
    </row>
    <row r="9502" spans="1:4">
      <c r="A9502" s="489" t="str">
        <f t="shared" si="148"/>
        <v>2312202126介護予防訪問看護</v>
      </c>
      <c r="B9502" s="489">
        <v>2312202126</v>
      </c>
      <c r="C9502" s="489" t="s">
        <v>2103</v>
      </c>
      <c r="D9502" s="489" t="s">
        <v>16038</v>
      </c>
    </row>
    <row r="9503" spans="1:4">
      <c r="A9503" s="489" t="str">
        <f t="shared" si="148"/>
        <v>2312202126通所リハビリテーション</v>
      </c>
      <c r="B9503" s="489">
        <v>2312202126</v>
      </c>
      <c r="C9503" s="489" t="s">
        <v>2511</v>
      </c>
      <c r="D9503" s="489" t="s">
        <v>16038</v>
      </c>
    </row>
    <row r="9504" spans="1:4">
      <c r="A9504" s="489" t="str">
        <f t="shared" si="148"/>
        <v>2312202126訪問看護</v>
      </c>
      <c r="B9504" s="489">
        <v>2312202126</v>
      </c>
      <c r="C9504" s="489" t="s">
        <v>2102</v>
      </c>
      <c r="D9504" s="489" t="s">
        <v>16038</v>
      </c>
    </row>
    <row r="9505" spans="1:4">
      <c r="A9505" s="489" t="str">
        <f t="shared" si="148"/>
        <v>2312202217介護予防訪問リハビリテーション</v>
      </c>
      <c r="B9505" s="489">
        <v>2312202217</v>
      </c>
      <c r="C9505" s="489" t="s">
        <v>2108</v>
      </c>
      <c r="D9505" s="489" t="s">
        <v>16039</v>
      </c>
    </row>
    <row r="9506" spans="1:4">
      <c r="A9506" s="489" t="str">
        <f t="shared" si="148"/>
        <v>2312202217介護予防訪問看護</v>
      </c>
      <c r="B9506" s="489">
        <v>2312202217</v>
      </c>
      <c r="C9506" s="489" t="s">
        <v>2103</v>
      </c>
      <c r="D9506" s="489" t="s">
        <v>16039</v>
      </c>
    </row>
    <row r="9507" spans="1:4">
      <c r="A9507" s="489" t="str">
        <f t="shared" si="148"/>
        <v>2312202217訪問リハビリテーション</v>
      </c>
      <c r="B9507" s="489">
        <v>2312202217</v>
      </c>
      <c r="C9507" s="489" t="s">
        <v>2104</v>
      </c>
      <c r="D9507" s="489" t="s">
        <v>16039</v>
      </c>
    </row>
    <row r="9508" spans="1:4">
      <c r="A9508" s="489" t="str">
        <f t="shared" si="148"/>
        <v>2312202217訪問看護</v>
      </c>
      <c r="B9508" s="489">
        <v>2312202217</v>
      </c>
      <c r="C9508" s="489" t="s">
        <v>2102</v>
      </c>
      <c r="D9508" s="489" t="s">
        <v>16039</v>
      </c>
    </row>
    <row r="9509" spans="1:4">
      <c r="A9509" s="489" t="str">
        <f t="shared" si="148"/>
        <v>2312202233介護予防訪問リハビリテーション</v>
      </c>
      <c r="B9509" s="489">
        <v>2312202233</v>
      </c>
      <c r="C9509" s="489" t="s">
        <v>2108</v>
      </c>
      <c r="D9509" s="489" t="s">
        <v>16040</v>
      </c>
    </row>
    <row r="9510" spans="1:4">
      <c r="A9510" s="489" t="str">
        <f t="shared" si="148"/>
        <v>2312202233介護予防訪問看護</v>
      </c>
      <c r="B9510" s="489">
        <v>2312202233</v>
      </c>
      <c r="C9510" s="489" t="s">
        <v>2103</v>
      </c>
      <c r="D9510" s="489" t="s">
        <v>16040</v>
      </c>
    </row>
    <row r="9511" spans="1:4">
      <c r="A9511" s="489" t="str">
        <f t="shared" si="148"/>
        <v>2312202233訪問リハビリテーション</v>
      </c>
      <c r="B9511" s="489">
        <v>2312202233</v>
      </c>
      <c r="C9511" s="489" t="s">
        <v>2104</v>
      </c>
      <c r="D9511" s="489" t="s">
        <v>16040</v>
      </c>
    </row>
    <row r="9512" spans="1:4">
      <c r="A9512" s="489" t="str">
        <f t="shared" si="148"/>
        <v>2312202233訪問看護</v>
      </c>
      <c r="B9512" s="489">
        <v>2312202233</v>
      </c>
      <c r="C9512" s="489" t="s">
        <v>2102</v>
      </c>
      <c r="D9512" s="489" t="s">
        <v>16040</v>
      </c>
    </row>
    <row r="9513" spans="1:4">
      <c r="A9513" s="489" t="str">
        <f t="shared" si="148"/>
        <v>2312202274介護予防訪問リハビリテーション</v>
      </c>
      <c r="B9513" s="489">
        <v>2312202274</v>
      </c>
      <c r="C9513" s="489" t="s">
        <v>2108</v>
      </c>
      <c r="D9513" s="489" t="s">
        <v>16041</v>
      </c>
    </row>
    <row r="9514" spans="1:4">
      <c r="A9514" s="489" t="str">
        <f t="shared" si="148"/>
        <v>2312202274介護予防訪問看護</v>
      </c>
      <c r="B9514" s="489">
        <v>2312202274</v>
      </c>
      <c r="C9514" s="489" t="s">
        <v>2103</v>
      </c>
      <c r="D9514" s="489" t="s">
        <v>16041</v>
      </c>
    </row>
    <row r="9515" spans="1:4">
      <c r="A9515" s="489" t="str">
        <f t="shared" si="148"/>
        <v>2312202274訪問リハビリテーション</v>
      </c>
      <c r="B9515" s="489">
        <v>2312202274</v>
      </c>
      <c r="C9515" s="489" t="s">
        <v>2104</v>
      </c>
      <c r="D9515" s="489" t="s">
        <v>16041</v>
      </c>
    </row>
    <row r="9516" spans="1:4">
      <c r="A9516" s="489" t="str">
        <f t="shared" si="148"/>
        <v>2312202274訪問看護</v>
      </c>
      <c r="B9516" s="489">
        <v>2312202274</v>
      </c>
      <c r="C9516" s="489" t="s">
        <v>2102</v>
      </c>
      <c r="D9516" s="489" t="s">
        <v>16041</v>
      </c>
    </row>
    <row r="9517" spans="1:4">
      <c r="A9517" s="489" t="str">
        <f t="shared" si="148"/>
        <v>2312202308介護予防訪問リハビリテーション</v>
      </c>
      <c r="B9517" s="489">
        <v>2312202308</v>
      </c>
      <c r="C9517" s="489" t="s">
        <v>2108</v>
      </c>
      <c r="D9517" s="489" t="s">
        <v>16042</v>
      </c>
    </row>
    <row r="9518" spans="1:4">
      <c r="A9518" s="489" t="str">
        <f t="shared" si="148"/>
        <v>2312202308介護予防訪問看護</v>
      </c>
      <c r="B9518" s="489">
        <v>2312202308</v>
      </c>
      <c r="C9518" s="489" t="s">
        <v>2103</v>
      </c>
      <c r="D9518" s="489" t="s">
        <v>16042</v>
      </c>
    </row>
    <row r="9519" spans="1:4">
      <c r="A9519" s="489" t="str">
        <f t="shared" si="148"/>
        <v>2312202308訪問リハビリテーション</v>
      </c>
      <c r="B9519" s="489">
        <v>2312202308</v>
      </c>
      <c r="C9519" s="489" t="s">
        <v>2104</v>
      </c>
      <c r="D9519" s="489" t="s">
        <v>16042</v>
      </c>
    </row>
    <row r="9520" spans="1:4">
      <c r="A9520" s="489" t="str">
        <f t="shared" si="148"/>
        <v>2312202308訪問看護</v>
      </c>
      <c r="B9520" s="489">
        <v>2312202308</v>
      </c>
      <c r="C9520" s="489" t="s">
        <v>2102</v>
      </c>
      <c r="D9520" s="489" t="s">
        <v>16042</v>
      </c>
    </row>
    <row r="9521" spans="1:4">
      <c r="A9521" s="489" t="str">
        <f t="shared" si="148"/>
        <v>2312202365介護予防訪問看護</v>
      </c>
      <c r="B9521" s="489">
        <v>2312202365</v>
      </c>
      <c r="C9521" s="489" t="s">
        <v>2103</v>
      </c>
      <c r="D9521" s="489" t="s">
        <v>16043</v>
      </c>
    </row>
    <row r="9522" spans="1:4">
      <c r="A9522" s="489" t="str">
        <f t="shared" si="148"/>
        <v>2312202365訪問看護</v>
      </c>
      <c r="B9522" s="489">
        <v>2312202365</v>
      </c>
      <c r="C9522" s="489" t="s">
        <v>2102</v>
      </c>
      <c r="D9522" s="489" t="s">
        <v>16043</v>
      </c>
    </row>
    <row r="9523" spans="1:4">
      <c r="A9523" s="489" t="str">
        <f t="shared" si="148"/>
        <v>2312202373介護予防通所リハビリテーション</v>
      </c>
      <c r="B9523" s="489">
        <v>2312202373</v>
      </c>
      <c r="C9523" s="489" t="s">
        <v>2512</v>
      </c>
      <c r="D9523" s="489" t="s">
        <v>16044</v>
      </c>
    </row>
    <row r="9524" spans="1:4">
      <c r="A9524" s="489" t="str">
        <f t="shared" si="148"/>
        <v>2312202373通所リハビリテーション</v>
      </c>
      <c r="B9524" s="489">
        <v>2312202373</v>
      </c>
      <c r="C9524" s="489" t="s">
        <v>2511</v>
      </c>
      <c r="D9524" s="489" t="s">
        <v>16044</v>
      </c>
    </row>
    <row r="9525" spans="1:4">
      <c r="A9525" s="489" t="str">
        <f t="shared" si="148"/>
        <v>2312202399介護予防通所リハビリテーション</v>
      </c>
      <c r="B9525" s="489">
        <v>2312202399</v>
      </c>
      <c r="C9525" s="489" t="s">
        <v>2512</v>
      </c>
      <c r="D9525" s="489" t="s">
        <v>16045</v>
      </c>
    </row>
    <row r="9526" spans="1:4">
      <c r="A9526" s="489" t="str">
        <f t="shared" si="148"/>
        <v>2312202399介護予防訪問リハビリテーション</v>
      </c>
      <c r="B9526" s="489">
        <v>2312202399</v>
      </c>
      <c r="C9526" s="489" t="s">
        <v>2108</v>
      </c>
      <c r="D9526" s="489" t="s">
        <v>16045</v>
      </c>
    </row>
    <row r="9527" spans="1:4">
      <c r="A9527" s="489" t="str">
        <f t="shared" si="148"/>
        <v>2312202399介護予防訪問看護</v>
      </c>
      <c r="B9527" s="489">
        <v>2312202399</v>
      </c>
      <c r="C9527" s="489" t="s">
        <v>2103</v>
      </c>
      <c r="D9527" s="489" t="s">
        <v>16045</v>
      </c>
    </row>
    <row r="9528" spans="1:4">
      <c r="A9528" s="489" t="str">
        <f t="shared" si="148"/>
        <v>2312202399通所リハビリテーション</v>
      </c>
      <c r="B9528" s="489">
        <v>2312202399</v>
      </c>
      <c r="C9528" s="489" t="s">
        <v>2511</v>
      </c>
      <c r="D9528" s="489" t="s">
        <v>16045</v>
      </c>
    </row>
    <row r="9529" spans="1:4">
      <c r="A9529" s="489" t="str">
        <f t="shared" si="148"/>
        <v>2312202399訪問リハビリテーション</v>
      </c>
      <c r="B9529" s="489">
        <v>2312202399</v>
      </c>
      <c r="C9529" s="489" t="s">
        <v>2104</v>
      </c>
      <c r="D9529" s="489" t="s">
        <v>16045</v>
      </c>
    </row>
    <row r="9530" spans="1:4">
      <c r="A9530" s="489" t="str">
        <f t="shared" si="148"/>
        <v>2312202399訪問看護</v>
      </c>
      <c r="B9530" s="489">
        <v>2312202399</v>
      </c>
      <c r="C9530" s="489" t="s">
        <v>2102</v>
      </c>
      <c r="D9530" s="489" t="s">
        <v>16045</v>
      </c>
    </row>
    <row r="9531" spans="1:4">
      <c r="A9531" s="489" t="str">
        <f t="shared" si="148"/>
        <v>2312202423介護予防訪問リハビリテーション</v>
      </c>
      <c r="B9531" s="489">
        <v>2312202423</v>
      </c>
      <c r="C9531" s="489" t="s">
        <v>2108</v>
      </c>
      <c r="D9531" s="489" t="s">
        <v>16046</v>
      </c>
    </row>
    <row r="9532" spans="1:4">
      <c r="A9532" s="489" t="str">
        <f t="shared" si="148"/>
        <v>2312202423介護予防訪問看護</v>
      </c>
      <c r="B9532" s="489">
        <v>2312202423</v>
      </c>
      <c r="C9532" s="489" t="s">
        <v>2103</v>
      </c>
      <c r="D9532" s="489" t="s">
        <v>16046</v>
      </c>
    </row>
    <row r="9533" spans="1:4">
      <c r="A9533" s="489" t="str">
        <f t="shared" si="148"/>
        <v>2312202423訪問リハビリテーション</v>
      </c>
      <c r="B9533" s="489">
        <v>2312202423</v>
      </c>
      <c r="C9533" s="489" t="s">
        <v>2104</v>
      </c>
      <c r="D9533" s="489" t="s">
        <v>16046</v>
      </c>
    </row>
    <row r="9534" spans="1:4">
      <c r="A9534" s="489" t="str">
        <f t="shared" si="148"/>
        <v>2312202423訪問看護</v>
      </c>
      <c r="B9534" s="489">
        <v>2312202423</v>
      </c>
      <c r="C9534" s="489" t="s">
        <v>2102</v>
      </c>
      <c r="D9534" s="489" t="s">
        <v>16046</v>
      </c>
    </row>
    <row r="9535" spans="1:4">
      <c r="A9535" s="489" t="str">
        <f t="shared" si="148"/>
        <v>2312202431介護予防訪問リハビリテーション</v>
      </c>
      <c r="B9535" s="489">
        <v>2312202431</v>
      </c>
      <c r="C9535" s="489" t="s">
        <v>2108</v>
      </c>
      <c r="D9535" s="489" t="s">
        <v>16047</v>
      </c>
    </row>
    <row r="9536" spans="1:4">
      <c r="A9536" s="489" t="str">
        <f t="shared" si="148"/>
        <v>2312202431介護予防訪問看護</v>
      </c>
      <c r="B9536" s="489">
        <v>2312202431</v>
      </c>
      <c r="C9536" s="489" t="s">
        <v>2103</v>
      </c>
      <c r="D9536" s="489" t="s">
        <v>16047</v>
      </c>
    </row>
    <row r="9537" spans="1:4">
      <c r="A9537" s="489" t="str">
        <f t="shared" si="148"/>
        <v>2312202431訪問リハビリテーション</v>
      </c>
      <c r="B9537" s="489">
        <v>2312202431</v>
      </c>
      <c r="C9537" s="489" t="s">
        <v>2104</v>
      </c>
      <c r="D9537" s="489" t="s">
        <v>16047</v>
      </c>
    </row>
    <row r="9538" spans="1:4">
      <c r="A9538" s="489" t="str">
        <f t="shared" ref="A9538:A9601" si="149">B9538&amp;C9538</f>
        <v>2312202431訪問看護</v>
      </c>
      <c r="B9538" s="489">
        <v>2312202431</v>
      </c>
      <c r="C9538" s="489" t="s">
        <v>2102</v>
      </c>
      <c r="D9538" s="489" t="s">
        <v>16047</v>
      </c>
    </row>
    <row r="9539" spans="1:4">
      <c r="A9539" s="489" t="str">
        <f t="shared" si="149"/>
        <v>2312202464介護予防訪問リハビリテーション</v>
      </c>
      <c r="B9539" s="489">
        <v>2312202464</v>
      </c>
      <c r="C9539" s="489" t="s">
        <v>2108</v>
      </c>
      <c r="D9539" s="489" t="s">
        <v>16048</v>
      </c>
    </row>
    <row r="9540" spans="1:4">
      <c r="A9540" s="489" t="str">
        <f t="shared" si="149"/>
        <v>2312202464介護予防訪問看護</v>
      </c>
      <c r="B9540" s="489">
        <v>2312202464</v>
      </c>
      <c r="C9540" s="489" t="s">
        <v>2103</v>
      </c>
      <c r="D9540" s="489" t="s">
        <v>16048</v>
      </c>
    </row>
    <row r="9541" spans="1:4">
      <c r="A9541" s="489" t="str">
        <f t="shared" si="149"/>
        <v>2312202464訪問リハビリテーション</v>
      </c>
      <c r="B9541" s="489">
        <v>2312202464</v>
      </c>
      <c r="C9541" s="489" t="s">
        <v>2104</v>
      </c>
      <c r="D9541" s="489" t="s">
        <v>16048</v>
      </c>
    </row>
    <row r="9542" spans="1:4">
      <c r="A9542" s="489" t="str">
        <f t="shared" si="149"/>
        <v>2312202464訪問看護</v>
      </c>
      <c r="B9542" s="489">
        <v>2312202464</v>
      </c>
      <c r="C9542" s="489" t="s">
        <v>2102</v>
      </c>
      <c r="D9542" s="489" t="s">
        <v>16048</v>
      </c>
    </row>
    <row r="9543" spans="1:4">
      <c r="A9543" s="489" t="str">
        <f t="shared" si="149"/>
        <v>2312202506介護予防訪問リハビリテーション</v>
      </c>
      <c r="B9543" s="489">
        <v>2312202506</v>
      </c>
      <c r="C9543" s="489" t="s">
        <v>2108</v>
      </c>
      <c r="D9543" s="489" t="s">
        <v>16049</v>
      </c>
    </row>
    <row r="9544" spans="1:4">
      <c r="A9544" s="489" t="str">
        <f t="shared" si="149"/>
        <v>2312202506介護予防訪問看護</v>
      </c>
      <c r="B9544" s="489">
        <v>2312202506</v>
      </c>
      <c r="C9544" s="489" t="s">
        <v>2103</v>
      </c>
      <c r="D9544" s="489" t="s">
        <v>16049</v>
      </c>
    </row>
    <row r="9545" spans="1:4">
      <c r="A9545" s="489" t="str">
        <f t="shared" si="149"/>
        <v>2312202506訪問リハビリテーション</v>
      </c>
      <c r="B9545" s="489">
        <v>2312202506</v>
      </c>
      <c r="C9545" s="489" t="s">
        <v>2104</v>
      </c>
      <c r="D9545" s="489" t="s">
        <v>16049</v>
      </c>
    </row>
    <row r="9546" spans="1:4">
      <c r="A9546" s="489" t="str">
        <f t="shared" si="149"/>
        <v>2312202506訪問看護</v>
      </c>
      <c r="B9546" s="489">
        <v>2312202506</v>
      </c>
      <c r="C9546" s="489" t="s">
        <v>2102</v>
      </c>
      <c r="D9546" s="489" t="s">
        <v>16049</v>
      </c>
    </row>
    <row r="9547" spans="1:4">
      <c r="A9547" s="489" t="str">
        <f t="shared" si="149"/>
        <v>2312202514介護予防訪問看護</v>
      </c>
      <c r="B9547" s="489">
        <v>2312202514</v>
      </c>
      <c r="C9547" s="489" t="s">
        <v>2103</v>
      </c>
      <c r="D9547" s="489" t="s">
        <v>16050</v>
      </c>
    </row>
    <row r="9548" spans="1:4">
      <c r="A9548" s="489" t="str">
        <f t="shared" si="149"/>
        <v>2312202514訪問看護</v>
      </c>
      <c r="B9548" s="489">
        <v>2312202514</v>
      </c>
      <c r="C9548" s="489" t="s">
        <v>2102</v>
      </c>
      <c r="D9548" s="489" t="s">
        <v>16050</v>
      </c>
    </row>
    <row r="9549" spans="1:4">
      <c r="A9549" s="489" t="str">
        <f t="shared" si="149"/>
        <v>2312202548介護予防訪問リハビリテーション</v>
      </c>
      <c r="B9549" s="489">
        <v>2312202548</v>
      </c>
      <c r="C9549" s="489" t="s">
        <v>2108</v>
      </c>
      <c r="D9549" s="489" t="s">
        <v>16051</v>
      </c>
    </row>
    <row r="9550" spans="1:4">
      <c r="A9550" s="489" t="str">
        <f t="shared" si="149"/>
        <v>2312202548介護予防訪問看護</v>
      </c>
      <c r="B9550" s="489">
        <v>2312202548</v>
      </c>
      <c r="C9550" s="489" t="s">
        <v>2103</v>
      </c>
      <c r="D9550" s="489" t="s">
        <v>16051</v>
      </c>
    </row>
    <row r="9551" spans="1:4">
      <c r="A9551" s="489" t="str">
        <f t="shared" si="149"/>
        <v>2312202548訪問リハビリテーション</v>
      </c>
      <c r="B9551" s="489">
        <v>2312202548</v>
      </c>
      <c r="C9551" s="489" t="s">
        <v>2104</v>
      </c>
      <c r="D9551" s="489" t="s">
        <v>16051</v>
      </c>
    </row>
    <row r="9552" spans="1:4">
      <c r="A9552" s="489" t="str">
        <f t="shared" si="149"/>
        <v>2312202548訪問看護</v>
      </c>
      <c r="B9552" s="489">
        <v>2312202548</v>
      </c>
      <c r="C9552" s="489" t="s">
        <v>2102</v>
      </c>
      <c r="D9552" s="489" t="s">
        <v>16051</v>
      </c>
    </row>
    <row r="9553" spans="1:4">
      <c r="A9553" s="489" t="str">
        <f t="shared" si="149"/>
        <v>2312202563介護予防訪問リハビリテーション</v>
      </c>
      <c r="B9553" s="489">
        <v>2312202563</v>
      </c>
      <c r="C9553" s="489" t="s">
        <v>2108</v>
      </c>
      <c r="D9553" s="489" t="s">
        <v>16052</v>
      </c>
    </row>
    <row r="9554" spans="1:4">
      <c r="A9554" s="489" t="str">
        <f t="shared" si="149"/>
        <v>2312202563介護予防訪問看護</v>
      </c>
      <c r="B9554" s="489">
        <v>2312202563</v>
      </c>
      <c r="C9554" s="489" t="s">
        <v>2103</v>
      </c>
      <c r="D9554" s="489" t="s">
        <v>16052</v>
      </c>
    </row>
    <row r="9555" spans="1:4">
      <c r="A9555" s="489" t="str">
        <f t="shared" si="149"/>
        <v>2312202563訪問リハビリテーション</v>
      </c>
      <c r="B9555" s="489">
        <v>2312202563</v>
      </c>
      <c r="C9555" s="489" t="s">
        <v>2104</v>
      </c>
      <c r="D9555" s="489" t="s">
        <v>16052</v>
      </c>
    </row>
    <row r="9556" spans="1:4">
      <c r="A9556" s="489" t="str">
        <f t="shared" si="149"/>
        <v>2312202563訪問看護</v>
      </c>
      <c r="B9556" s="489">
        <v>2312202563</v>
      </c>
      <c r="C9556" s="489" t="s">
        <v>2102</v>
      </c>
      <c r="D9556" s="489" t="s">
        <v>16052</v>
      </c>
    </row>
    <row r="9557" spans="1:4">
      <c r="A9557" s="489" t="str">
        <f t="shared" si="149"/>
        <v>2312202597介護予防訪問リハビリテーション</v>
      </c>
      <c r="B9557" s="489">
        <v>2312202597</v>
      </c>
      <c r="C9557" s="489" t="s">
        <v>2108</v>
      </c>
      <c r="D9557" s="489" t="s">
        <v>16053</v>
      </c>
    </row>
    <row r="9558" spans="1:4">
      <c r="A9558" s="489" t="str">
        <f t="shared" si="149"/>
        <v>2312202597介護予防訪問看護</v>
      </c>
      <c r="B9558" s="489">
        <v>2312202597</v>
      </c>
      <c r="C9558" s="489" t="s">
        <v>2103</v>
      </c>
      <c r="D9558" s="489" t="s">
        <v>16053</v>
      </c>
    </row>
    <row r="9559" spans="1:4">
      <c r="A9559" s="489" t="str">
        <f t="shared" si="149"/>
        <v>2312202597訪問リハビリテーション</v>
      </c>
      <c r="B9559" s="489">
        <v>2312202597</v>
      </c>
      <c r="C9559" s="489" t="s">
        <v>2104</v>
      </c>
      <c r="D9559" s="489" t="s">
        <v>16053</v>
      </c>
    </row>
    <row r="9560" spans="1:4">
      <c r="A9560" s="489" t="str">
        <f t="shared" si="149"/>
        <v>2312202597訪問看護</v>
      </c>
      <c r="B9560" s="489">
        <v>2312202597</v>
      </c>
      <c r="C9560" s="489" t="s">
        <v>2102</v>
      </c>
      <c r="D9560" s="489" t="s">
        <v>16053</v>
      </c>
    </row>
    <row r="9561" spans="1:4">
      <c r="A9561" s="489" t="str">
        <f t="shared" si="149"/>
        <v>2312202647介護予防訪問リハビリテーション</v>
      </c>
      <c r="B9561" s="489">
        <v>2312202647</v>
      </c>
      <c r="C9561" s="489" t="s">
        <v>2108</v>
      </c>
      <c r="D9561" s="489" t="s">
        <v>16054</v>
      </c>
    </row>
    <row r="9562" spans="1:4">
      <c r="A9562" s="489" t="str">
        <f t="shared" si="149"/>
        <v>2312202647介護予防訪問看護</v>
      </c>
      <c r="B9562" s="489">
        <v>2312202647</v>
      </c>
      <c r="C9562" s="489" t="s">
        <v>2103</v>
      </c>
      <c r="D9562" s="489" t="s">
        <v>16054</v>
      </c>
    </row>
    <row r="9563" spans="1:4">
      <c r="A9563" s="489" t="str">
        <f t="shared" si="149"/>
        <v>2312202647訪問リハビリテーション</v>
      </c>
      <c r="B9563" s="489">
        <v>2312202647</v>
      </c>
      <c r="C9563" s="489" t="s">
        <v>2104</v>
      </c>
      <c r="D9563" s="489" t="s">
        <v>16054</v>
      </c>
    </row>
    <row r="9564" spans="1:4">
      <c r="A9564" s="489" t="str">
        <f t="shared" si="149"/>
        <v>2312202647訪問看護</v>
      </c>
      <c r="B9564" s="489">
        <v>2312202647</v>
      </c>
      <c r="C9564" s="489" t="s">
        <v>2102</v>
      </c>
      <c r="D9564" s="489" t="s">
        <v>16054</v>
      </c>
    </row>
    <row r="9565" spans="1:4">
      <c r="A9565" s="489" t="str">
        <f t="shared" si="149"/>
        <v>2312202704介護予防訪問リハビリテーション</v>
      </c>
      <c r="B9565" s="489">
        <v>2312202704</v>
      </c>
      <c r="C9565" s="489" t="s">
        <v>2108</v>
      </c>
      <c r="D9565" s="489" t="s">
        <v>16055</v>
      </c>
    </row>
    <row r="9566" spans="1:4">
      <c r="A9566" s="489" t="str">
        <f t="shared" si="149"/>
        <v>2312202704介護予防訪問看護</v>
      </c>
      <c r="B9566" s="489">
        <v>2312202704</v>
      </c>
      <c r="C9566" s="489" t="s">
        <v>2103</v>
      </c>
      <c r="D9566" s="489" t="s">
        <v>16055</v>
      </c>
    </row>
    <row r="9567" spans="1:4">
      <c r="A9567" s="489" t="str">
        <f t="shared" si="149"/>
        <v>2312202704訪問リハビリテーション</v>
      </c>
      <c r="B9567" s="489">
        <v>2312202704</v>
      </c>
      <c r="C9567" s="489" t="s">
        <v>2104</v>
      </c>
      <c r="D9567" s="489" t="s">
        <v>16055</v>
      </c>
    </row>
    <row r="9568" spans="1:4">
      <c r="A9568" s="489" t="str">
        <f t="shared" si="149"/>
        <v>2312202704訪問看護</v>
      </c>
      <c r="B9568" s="489">
        <v>2312202704</v>
      </c>
      <c r="C9568" s="489" t="s">
        <v>2102</v>
      </c>
      <c r="D9568" s="489" t="s">
        <v>16055</v>
      </c>
    </row>
    <row r="9569" spans="1:4">
      <c r="A9569" s="489" t="str">
        <f t="shared" si="149"/>
        <v>2312202761介護予防訪問リハビリテーション</v>
      </c>
      <c r="B9569" s="489">
        <v>2312202761</v>
      </c>
      <c r="C9569" s="489" t="s">
        <v>2108</v>
      </c>
      <c r="D9569" s="489" t="s">
        <v>16056</v>
      </c>
    </row>
    <row r="9570" spans="1:4">
      <c r="A9570" s="489" t="str">
        <f t="shared" si="149"/>
        <v>2312202761介護予防訪問看護</v>
      </c>
      <c r="B9570" s="489">
        <v>2312202761</v>
      </c>
      <c r="C9570" s="489" t="s">
        <v>2103</v>
      </c>
      <c r="D9570" s="489" t="s">
        <v>16056</v>
      </c>
    </row>
    <row r="9571" spans="1:4">
      <c r="A9571" s="489" t="str">
        <f t="shared" si="149"/>
        <v>2312202761訪問リハビリテーション</v>
      </c>
      <c r="B9571" s="489">
        <v>2312202761</v>
      </c>
      <c r="C9571" s="489" t="s">
        <v>2104</v>
      </c>
      <c r="D9571" s="489" t="s">
        <v>16056</v>
      </c>
    </row>
    <row r="9572" spans="1:4">
      <c r="A9572" s="489" t="str">
        <f t="shared" si="149"/>
        <v>2312202761訪問看護</v>
      </c>
      <c r="B9572" s="489">
        <v>2312202761</v>
      </c>
      <c r="C9572" s="489" t="s">
        <v>2102</v>
      </c>
      <c r="D9572" s="489" t="s">
        <v>16056</v>
      </c>
    </row>
    <row r="9573" spans="1:4">
      <c r="A9573" s="489" t="str">
        <f t="shared" si="149"/>
        <v>2312202829介護予防訪問リハビリテーション</v>
      </c>
      <c r="B9573" s="489">
        <v>2312202829</v>
      </c>
      <c r="C9573" s="489" t="s">
        <v>2108</v>
      </c>
      <c r="D9573" s="489" t="s">
        <v>16057</v>
      </c>
    </row>
    <row r="9574" spans="1:4">
      <c r="A9574" s="489" t="str">
        <f t="shared" si="149"/>
        <v>2312202829介護予防訪問看護</v>
      </c>
      <c r="B9574" s="489">
        <v>2312202829</v>
      </c>
      <c r="C9574" s="489" t="s">
        <v>2103</v>
      </c>
      <c r="D9574" s="489" t="s">
        <v>16057</v>
      </c>
    </row>
    <row r="9575" spans="1:4">
      <c r="A9575" s="489" t="str">
        <f t="shared" si="149"/>
        <v>2312202829訪問リハビリテーション</v>
      </c>
      <c r="B9575" s="489">
        <v>2312202829</v>
      </c>
      <c r="C9575" s="489" t="s">
        <v>2104</v>
      </c>
      <c r="D9575" s="489" t="s">
        <v>16057</v>
      </c>
    </row>
    <row r="9576" spans="1:4">
      <c r="A9576" s="489" t="str">
        <f t="shared" si="149"/>
        <v>2312202829訪問看護</v>
      </c>
      <c r="B9576" s="489">
        <v>2312202829</v>
      </c>
      <c r="C9576" s="489" t="s">
        <v>2102</v>
      </c>
      <c r="D9576" s="489" t="s">
        <v>16057</v>
      </c>
    </row>
    <row r="9577" spans="1:4">
      <c r="A9577" s="489" t="str">
        <f t="shared" si="149"/>
        <v>2312202837介護予防訪問リハビリテーション</v>
      </c>
      <c r="B9577" s="489">
        <v>2312202837</v>
      </c>
      <c r="C9577" s="489" t="s">
        <v>2108</v>
      </c>
      <c r="D9577" s="489" t="s">
        <v>16058</v>
      </c>
    </row>
    <row r="9578" spans="1:4">
      <c r="A9578" s="489" t="str">
        <f t="shared" si="149"/>
        <v>2312202837介護予防訪問看護</v>
      </c>
      <c r="B9578" s="489">
        <v>2312202837</v>
      </c>
      <c r="C9578" s="489" t="s">
        <v>2103</v>
      </c>
      <c r="D9578" s="489" t="s">
        <v>16058</v>
      </c>
    </row>
    <row r="9579" spans="1:4">
      <c r="A9579" s="489" t="str">
        <f t="shared" si="149"/>
        <v>2312202837訪問リハビリテーション</v>
      </c>
      <c r="B9579" s="489">
        <v>2312202837</v>
      </c>
      <c r="C9579" s="489" t="s">
        <v>2104</v>
      </c>
      <c r="D9579" s="489" t="s">
        <v>16058</v>
      </c>
    </row>
    <row r="9580" spans="1:4">
      <c r="A9580" s="489" t="str">
        <f t="shared" si="149"/>
        <v>2312202837訪問看護</v>
      </c>
      <c r="B9580" s="489">
        <v>2312202837</v>
      </c>
      <c r="C9580" s="489" t="s">
        <v>2102</v>
      </c>
      <c r="D9580" s="489" t="s">
        <v>16058</v>
      </c>
    </row>
    <row r="9581" spans="1:4">
      <c r="A9581" s="489" t="str">
        <f t="shared" si="149"/>
        <v>2312202878介護予防訪問リハビリテーション</v>
      </c>
      <c r="B9581" s="489">
        <v>2312202878</v>
      </c>
      <c r="C9581" s="489" t="s">
        <v>2108</v>
      </c>
      <c r="D9581" s="489" t="s">
        <v>16059</v>
      </c>
    </row>
    <row r="9582" spans="1:4">
      <c r="A9582" s="489" t="str">
        <f t="shared" si="149"/>
        <v>2312202878介護予防訪問看護</v>
      </c>
      <c r="B9582" s="489">
        <v>2312202878</v>
      </c>
      <c r="C9582" s="489" t="s">
        <v>2103</v>
      </c>
      <c r="D9582" s="489" t="s">
        <v>16059</v>
      </c>
    </row>
    <row r="9583" spans="1:4">
      <c r="A9583" s="489" t="str">
        <f t="shared" si="149"/>
        <v>2312202878訪問リハビリテーション</v>
      </c>
      <c r="B9583" s="489">
        <v>2312202878</v>
      </c>
      <c r="C9583" s="489" t="s">
        <v>2104</v>
      </c>
      <c r="D9583" s="489" t="s">
        <v>16059</v>
      </c>
    </row>
    <row r="9584" spans="1:4">
      <c r="A9584" s="489" t="str">
        <f t="shared" si="149"/>
        <v>2312202878訪問看護</v>
      </c>
      <c r="B9584" s="489">
        <v>2312202878</v>
      </c>
      <c r="C9584" s="489" t="s">
        <v>2102</v>
      </c>
      <c r="D9584" s="489" t="s">
        <v>16059</v>
      </c>
    </row>
    <row r="9585" spans="1:4">
      <c r="A9585" s="489" t="str">
        <f t="shared" si="149"/>
        <v>2312202936介護予防訪問リハビリテーション</v>
      </c>
      <c r="B9585" s="489">
        <v>2312202936</v>
      </c>
      <c r="C9585" s="489" t="s">
        <v>2108</v>
      </c>
      <c r="D9585" s="489" t="s">
        <v>16060</v>
      </c>
    </row>
    <row r="9586" spans="1:4">
      <c r="A9586" s="489" t="str">
        <f t="shared" si="149"/>
        <v>2312202936介護予防訪問看護</v>
      </c>
      <c r="B9586" s="489">
        <v>2312202936</v>
      </c>
      <c r="C9586" s="489" t="s">
        <v>2103</v>
      </c>
      <c r="D9586" s="489" t="s">
        <v>16060</v>
      </c>
    </row>
    <row r="9587" spans="1:4">
      <c r="A9587" s="489" t="str">
        <f t="shared" si="149"/>
        <v>2312202936訪問リハビリテーション</v>
      </c>
      <c r="B9587" s="489">
        <v>2312202936</v>
      </c>
      <c r="C9587" s="489" t="s">
        <v>2104</v>
      </c>
      <c r="D9587" s="489" t="s">
        <v>16060</v>
      </c>
    </row>
    <row r="9588" spans="1:4">
      <c r="A9588" s="489" t="str">
        <f t="shared" si="149"/>
        <v>2312202936訪問看護</v>
      </c>
      <c r="B9588" s="489">
        <v>2312202936</v>
      </c>
      <c r="C9588" s="489" t="s">
        <v>2102</v>
      </c>
      <c r="D9588" s="489" t="s">
        <v>16060</v>
      </c>
    </row>
    <row r="9589" spans="1:4">
      <c r="A9589" s="489" t="str">
        <f t="shared" si="149"/>
        <v>2312202944介護予防訪問リハビリテーション</v>
      </c>
      <c r="B9589" s="489">
        <v>2312202944</v>
      </c>
      <c r="C9589" s="489" t="s">
        <v>2108</v>
      </c>
      <c r="D9589" s="489" t="s">
        <v>16061</v>
      </c>
    </row>
    <row r="9590" spans="1:4">
      <c r="A9590" s="489" t="str">
        <f t="shared" si="149"/>
        <v>2312202944介護予防訪問看護</v>
      </c>
      <c r="B9590" s="489">
        <v>2312202944</v>
      </c>
      <c r="C9590" s="489" t="s">
        <v>2103</v>
      </c>
      <c r="D9590" s="489" t="s">
        <v>16061</v>
      </c>
    </row>
    <row r="9591" spans="1:4">
      <c r="A9591" s="489" t="str">
        <f t="shared" si="149"/>
        <v>2312202944訪問リハビリテーション</v>
      </c>
      <c r="B9591" s="489">
        <v>2312202944</v>
      </c>
      <c r="C9591" s="489" t="s">
        <v>2104</v>
      </c>
      <c r="D9591" s="489" t="s">
        <v>16061</v>
      </c>
    </row>
    <row r="9592" spans="1:4">
      <c r="A9592" s="489" t="str">
        <f t="shared" si="149"/>
        <v>2312202944訪問看護</v>
      </c>
      <c r="B9592" s="489">
        <v>2312202944</v>
      </c>
      <c r="C9592" s="489" t="s">
        <v>2102</v>
      </c>
      <c r="D9592" s="489" t="s">
        <v>16061</v>
      </c>
    </row>
    <row r="9593" spans="1:4">
      <c r="A9593" s="489" t="str">
        <f t="shared" si="149"/>
        <v>2312202951介護予防訪問リハビリテーション</v>
      </c>
      <c r="B9593" s="489">
        <v>2312202951</v>
      </c>
      <c r="C9593" s="489" t="s">
        <v>2108</v>
      </c>
      <c r="D9593" s="489" t="s">
        <v>14184</v>
      </c>
    </row>
    <row r="9594" spans="1:4">
      <c r="A9594" s="489" t="str">
        <f t="shared" si="149"/>
        <v>2312202951介護予防訪問看護</v>
      </c>
      <c r="B9594" s="489">
        <v>2312202951</v>
      </c>
      <c r="C9594" s="489" t="s">
        <v>2103</v>
      </c>
      <c r="D9594" s="489" t="s">
        <v>14184</v>
      </c>
    </row>
    <row r="9595" spans="1:4">
      <c r="A9595" s="489" t="str">
        <f t="shared" si="149"/>
        <v>2312202951訪問リハビリテーション</v>
      </c>
      <c r="B9595" s="489">
        <v>2312202951</v>
      </c>
      <c r="C9595" s="489" t="s">
        <v>2104</v>
      </c>
      <c r="D9595" s="489" t="s">
        <v>14184</v>
      </c>
    </row>
    <row r="9596" spans="1:4">
      <c r="A9596" s="489" t="str">
        <f t="shared" si="149"/>
        <v>2312202951訪問看護</v>
      </c>
      <c r="B9596" s="489">
        <v>2312202951</v>
      </c>
      <c r="C9596" s="489" t="s">
        <v>2102</v>
      </c>
      <c r="D9596" s="489" t="s">
        <v>14184</v>
      </c>
    </row>
    <row r="9597" spans="1:4">
      <c r="A9597" s="489" t="str">
        <f t="shared" si="149"/>
        <v>2312202977介護予防訪問リハビリテーション</v>
      </c>
      <c r="B9597" s="489">
        <v>2312202977</v>
      </c>
      <c r="C9597" s="489" t="s">
        <v>2108</v>
      </c>
      <c r="D9597" s="489" t="s">
        <v>16062</v>
      </c>
    </row>
    <row r="9598" spans="1:4">
      <c r="A9598" s="489" t="str">
        <f t="shared" si="149"/>
        <v>2312202977介護予防訪問看護</v>
      </c>
      <c r="B9598" s="489">
        <v>2312202977</v>
      </c>
      <c r="C9598" s="489" t="s">
        <v>2103</v>
      </c>
      <c r="D9598" s="489" t="s">
        <v>16062</v>
      </c>
    </row>
    <row r="9599" spans="1:4">
      <c r="A9599" s="489" t="str">
        <f t="shared" si="149"/>
        <v>2312202977訪問リハビリテーション</v>
      </c>
      <c r="B9599" s="489">
        <v>2312202977</v>
      </c>
      <c r="C9599" s="489" t="s">
        <v>2104</v>
      </c>
      <c r="D9599" s="489" t="s">
        <v>16062</v>
      </c>
    </row>
    <row r="9600" spans="1:4">
      <c r="A9600" s="489" t="str">
        <f t="shared" si="149"/>
        <v>2312202977訪問看護</v>
      </c>
      <c r="B9600" s="489">
        <v>2312202977</v>
      </c>
      <c r="C9600" s="489" t="s">
        <v>2102</v>
      </c>
      <c r="D9600" s="489" t="s">
        <v>16062</v>
      </c>
    </row>
    <row r="9601" spans="1:4">
      <c r="A9601" s="489" t="str">
        <f t="shared" si="149"/>
        <v>2312202993介護予防訪問リハビリテーション</v>
      </c>
      <c r="B9601" s="489">
        <v>2312202993</v>
      </c>
      <c r="C9601" s="489" t="s">
        <v>2108</v>
      </c>
      <c r="D9601" s="489" t="s">
        <v>16063</v>
      </c>
    </row>
    <row r="9602" spans="1:4">
      <c r="A9602" s="489" t="str">
        <f t="shared" ref="A9602:A9665" si="150">B9602&amp;C9602</f>
        <v>2312202993介護予防訪問看護</v>
      </c>
      <c r="B9602" s="489">
        <v>2312202993</v>
      </c>
      <c r="C9602" s="489" t="s">
        <v>2103</v>
      </c>
      <c r="D9602" s="489" t="s">
        <v>16063</v>
      </c>
    </row>
    <row r="9603" spans="1:4">
      <c r="A9603" s="489" t="str">
        <f t="shared" si="150"/>
        <v>2312202993訪問リハビリテーション</v>
      </c>
      <c r="B9603" s="489">
        <v>2312202993</v>
      </c>
      <c r="C9603" s="489" t="s">
        <v>2104</v>
      </c>
      <c r="D9603" s="489" t="s">
        <v>16063</v>
      </c>
    </row>
    <row r="9604" spans="1:4">
      <c r="A9604" s="489" t="str">
        <f t="shared" si="150"/>
        <v>2312202993訪問看護</v>
      </c>
      <c r="B9604" s="489">
        <v>2312202993</v>
      </c>
      <c r="C9604" s="489" t="s">
        <v>2102</v>
      </c>
      <c r="D9604" s="489" t="s">
        <v>16063</v>
      </c>
    </row>
    <row r="9605" spans="1:4">
      <c r="A9605" s="489" t="str">
        <f t="shared" si="150"/>
        <v>2312203017介護予防訪問看護</v>
      </c>
      <c r="B9605" s="489">
        <v>2312203017</v>
      </c>
      <c r="C9605" s="489" t="s">
        <v>2103</v>
      </c>
      <c r="D9605" s="489" t="s">
        <v>16064</v>
      </c>
    </row>
    <row r="9606" spans="1:4">
      <c r="A9606" s="489" t="str">
        <f t="shared" si="150"/>
        <v>2312203017訪問看護</v>
      </c>
      <c r="B9606" s="489">
        <v>2312203017</v>
      </c>
      <c r="C9606" s="489" t="s">
        <v>2102</v>
      </c>
      <c r="D9606" s="489" t="s">
        <v>16064</v>
      </c>
    </row>
    <row r="9607" spans="1:4">
      <c r="A9607" s="489" t="str">
        <f t="shared" si="150"/>
        <v>2312203033介護予防訪問リハビリテーション</v>
      </c>
      <c r="B9607" s="489">
        <v>2312203033</v>
      </c>
      <c r="C9607" s="489" t="s">
        <v>2108</v>
      </c>
      <c r="D9607" s="489" t="s">
        <v>16065</v>
      </c>
    </row>
    <row r="9608" spans="1:4">
      <c r="A9608" s="489" t="str">
        <f t="shared" si="150"/>
        <v>2312203033介護予防訪問看護</v>
      </c>
      <c r="B9608" s="489">
        <v>2312203033</v>
      </c>
      <c r="C9608" s="489" t="s">
        <v>2103</v>
      </c>
      <c r="D9608" s="489" t="s">
        <v>16065</v>
      </c>
    </row>
    <row r="9609" spans="1:4">
      <c r="A9609" s="489" t="str">
        <f t="shared" si="150"/>
        <v>2312203033訪問リハビリテーション</v>
      </c>
      <c r="B9609" s="489">
        <v>2312203033</v>
      </c>
      <c r="C9609" s="489" t="s">
        <v>2104</v>
      </c>
      <c r="D9609" s="489" t="s">
        <v>16065</v>
      </c>
    </row>
    <row r="9610" spans="1:4">
      <c r="A9610" s="489" t="str">
        <f t="shared" si="150"/>
        <v>2312203033訪問看護</v>
      </c>
      <c r="B9610" s="489">
        <v>2312203033</v>
      </c>
      <c r="C9610" s="489" t="s">
        <v>2102</v>
      </c>
      <c r="D9610" s="489" t="s">
        <v>16065</v>
      </c>
    </row>
    <row r="9611" spans="1:4">
      <c r="A9611" s="489" t="str">
        <f t="shared" si="150"/>
        <v>2312203066介護予防訪問リハビリテーション</v>
      </c>
      <c r="B9611" s="489">
        <v>2312203066</v>
      </c>
      <c r="C9611" s="489" t="s">
        <v>2108</v>
      </c>
      <c r="D9611" s="489" t="s">
        <v>14530</v>
      </c>
    </row>
    <row r="9612" spans="1:4">
      <c r="A9612" s="489" t="str">
        <f t="shared" si="150"/>
        <v>2312203066介護予防訪問看護</v>
      </c>
      <c r="B9612" s="489">
        <v>2312203066</v>
      </c>
      <c r="C9612" s="489" t="s">
        <v>2103</v>
      </c>
      <c r="D9612" s="489" t="s">
        <v>14530</v>
      </c>
    </row>
    <row r="9613" spans="1:4">
      <c r="A9613" s="489" t="str">
        <f t="shared" si="150"/>
        <v>2312203066訪問リハビリテーション</v>
      </c>
      <c r="B9613" s="489">
        <v>2312203066</v>
      </c>
      <c r="C9613" s="489" t="s">
        <v>2104</v>
      </c>
      <c r="D9613" s="489" t="s">
        <v>14530</v>
      </c>
    </row>
    <row r="9614" spans="1:4">
      <c r="A9614" s="489" t="str">
        <f t="shared" si="150"/>
        <v>2312203066訪問看護</v>
      </c>
      <c r="B9614" s="489">
        <v>2312203066</v>
      </c>
      <c r="C9614" s="489" t="s">
        <v>2102</v>
      </c>
      <c r="D9614" s="489" t="s">
        <v>14530</v>
      </c>
    </row>
    <row r="9615" spans="1:4">
      <c r="A9615" s="489" t="str">
        <f t="shared" si="150"/>
        <v>2312203082介護予防訪問リハビリテーション</v>
      </c>
      <c r="B9615" s="489">
        <v>2312203082</v>
      </c>
      <c r="C9615" s="489" t="s">
        <v>2108</v>
      </c>
      <c r="D9615" s="489" t="s">
        <v>16066</v>
      </c>
    </row>
    <row r="9616" spans="1:4">
      <c r="A9616" s="489" t="str">
        <f t="shared" si="150"/>
        <v>2312203082介護予防訪問看護</v>
      </c>
      <c r="B9616" s="489">
        <v>2312203082</v>
      </c>
      <c r="C9616" s="489" t="s">
        <v>2103</v>
      </c>
      <c r="D9616" s="489" t="s">
        <v>16066</v>
      </c>
    </row>
    <row r="9617" spans="1:4">
      <c r="A9617" s="489" t="str">
        <f t="shared" si="150"/>
        <v>2312203082訪問リハビリテーション</v>
      </c>
      <c r="B9617" s="489">
        <v>2312203082</v>
      </c>
      <c r="C9617" s="489" t="s">
        <v>2104</v>
      </c>
      <c r="D9617" s="489" t="s">
        <v>16066</v>
      </c>
    </row>
    <row r="9618" spans="1:4">
      <c r="A9618" s="489" t="str">
        <f t="shared" si="150"/>
        <v>2312203082訪問看護</v>
      </c>
      <c r="B9618" s="489">
        <v>2312203082</v>
      </c>
      <c r="C9618" s="489" t="s">
        <v>2102</v>
      </c>
      <c r="D9618" s="489" t="s">
        <v>16066</v>
      </c>
    </row>
    <row r="9619" spans="1:4">
      <c r="A9619" s="489" t="str">
        <f t="shared" si="150"/>
        <v>2312203108介護予防訪問リハビリテーション</v>
      </c>
      <c r="B9619" s="489">
        <v>2312203108</v>
      </c>
      <c r="C9619" s="489" t="s">
        <v>2108</v>
      </c>
      <c r="D9619" s="489" t="s">
        <v>16067</v>
      </c>
    </row>
    <row r="9620" spans="1:4">
      <c r="A9620" s="489" t="str">
        <f t="shared" si="150"/>
        <v>2312203108介護予防訪問看護</v>
      </c>
      <c r="B9620" s="489">
        <v>2312203108</v>
      </c>
      <c r="C9620" s="489" t="s">
        <v>2103</v>
      </c>
      <c r="D9620" s="489" t="s">
        <v>16067</v>
      </c>
    </row>
    <row r="9621" spans="1:4">
      <c r="A9621" s="489" t="str">
        <f t="shared" si="150"/>
        <v>2312203108訪問リハビリテーション</v>
      </c>
      <c r="B9621" s="489">
        <v>2312203108</v>
      </c>
      <c r="C9621" s="489" t="s">
        <v>2104</v>
      </c>
      <c r="D9621" s="489" t="s">
        <v>16067</v>
      </c>
    </row>
    <row r="9622" spans="1:4">
      <c r="A9622" s="489" t="str">
        <f t="shared" si="150"/>
        <v>2312203108訪問看護</v>
      </c>
      <c r="B9622" s="489">
        <v>2312203108</v>
      </c>
      <c r="C9622" s="489" t="s">
        <v>2102</v>
      </c>
      <c r="D9622" s="489" t="s">
        <v>16067</v>
      </c>
    </row>
    <row r="9623" spans="1:4">
      <c r="A9623" s="489" t="str">
        <f t="shared" si="150"/>
        <v>2312203132介護予防訪問リハビリテーション</v>
      </c>
      <c r="B9623" s="489">
        <v>2312203132</v>
      </c>
      <c r="C9623" s="489" t="s">
        <v>2108</v>
      </c>
      <c r="D9623" s="489" t="s">
        <v>16068</v>
      </c>
    </row>
    <row r="9624" spans="1:4">
      <c r="A9624" s="489" t="str">
        <f t="shared" si="150"/>
        <v>2312203132介護予防訪問看護</v>
      </c>
      <c r="B9624" s="489">
        <v>2312203132</v>
      </c>
      <c r="C9624" s="489" t="s">
        <v>2103</v>
      </c>
      <c r="D9624" s="489" t="s">
        <v>16068</v>
      </c>
    </row>
    <row r="9625" spans="1:4">
      <c r="A9625" s="489" t="str">
        <f t="shared" si="150"/>
        <v>2312203132訪問リハビリテーション</v>
      </c>
      <c r="B9625" s="489">
        <v>2312203132</v>
      </c>
      <c r="C9625" s="489" t="s">
        <v>2104</v>
      </c>
      <c r="D9625" s="489" t="s">
        <v>16068</v>
      </c>
    </row>
    <row r="9626" spans="1:4">
      <c r="A9626" s="489" t="str">
        <f t="shared" si="150"/>
        <v>2312203132訪問看護</v>
      </c>
      <c r="B9626" s="489">
        <v>2312203132</v>
      </c>
      <c r="C9626" s="489" t="s">
        <v>2102</v>
      </c>
      <c r="D9626" s="489" t="s">
        <v>16068</v>
      </c>
    </row>
    <row r="9627" spans="1:4">
      <c r="A9627" s="489" t="str">
        <f t="shared" si="150"/>
        <v>2312203157介護予防訪問リハビリテーション</v>
      </c>
      <c r="B9627" s="489">
        <v>2312203157</v>
      </c>
      <c r="C9627" s="489" t="s">
        <v>2108</v>
      </c>
      <c r="D9627" s="489" t="s">
        <v>16069</v>
      </c>
    </row>
    <row r="9628" spans="1:4">
      <c r="A9628" s="489" t="str">
        <f t="shared" si="150"/>
        <v>2312203157介護予防訪問看護</v>
      </c>
      <c r="B9628" s="489">
        <v>2312203157</v>
      </c>
      <c r="C9628" s="489" t="s">
        <v>2103</v>
      </c>
      <c r="D9628" s="489" t="s">
        <v>16069</v>
      </c>
    </row>
    <row r="9629" spans="1:4">
      <c r="A9629" s="489" t="str">
        <f t="shared" si="150"/>
        <v>2312203157訪問リハビリテーション</v>
      </c>
      <c r="B9629" s="489">
        <v>2312203157</v>
      </c>
      <c r="C9629" s="489" t="s">
        <v>2104</v>
      </c>
      <c r="D9629" s="489" t="s">
        <v>16069</v>
      </c>
    </row>
    <row r="9630" spans="1:4">
      <c r="A9630" s="489" t="str">
        <f t="shared" si="150"/>
        <v>2312203157訪問看護</v>
      </c>
      <c r="B9630" s="489">
        <v>2312203157</v>
      </c>
      <c r="C9630" s="489" t="s">
        <v>2102</v>
      </c>
      <c r="D9630" s="489" t="s">
        <v>16069</v>
      </c>
    </row>
    <row r="9631" spans="1:4">
      <c r="A9631" s="489" t="str">
        <f t="shared" si="150"/>
        <v>2312203173介護予防訪問リハビリテーション</v>
      </c>
      <c r="B9631" s="489">
        <v>2312203173</v>
      </c>
      <c r="C9631" s="489" t="s">
        <v>2108</v>
      </c>
      <c r="D9631" s="489" t="s">
        <v>16070</v>
      </c>
    </row>
    <row r="9632" spans="1:4">
      <c r="A9632" s="489" t="str">
        <f t="shared" si="150"/>
        <v>2312203173介護予防訪問看護</v>
      </c>
      <c r="B9632" s="489">
        <v>2312203173</v>
      </c>
      <c r="C9632" s="489" t="s">
        <v>2103</v>
      </c>
      <c r="D9632" s="489" t="s">
        <v>16070</v>
      </c>
    </row>
    <row r="9633" spans="1:4">
      <c r="A9633" s="489" t="str">
        <f t="shared" si="150"/>
        <v>2312203173訪問リハビリテーション</v>
      </c>
      <c r="B9633" s="489">
        <v>2312203173</v>
      </c>
      <c r="C9633" s="489" t="s">
        <v>2104</v>
      </c>
      <c r="D9633" s="489" t="s">
        <v>16070</v>
      </c>
    </row>
    <row r="9634" spans="1:4">
      <c r="A9634" s="489" t="str">
        <f t="shared" si="150"/>
        <v>2312203173訪問看護</v>
      </c>
      <c r="B9634" s="489">
        <v>2312203173</v>
      </c>
      <c r="C9634" s="489" t="s">
        <v>2102</v>
      </c>
      <c r="D9634" s="489" t="s">
        <v>16070</v>
      </c>
    </row>
    <row r="9635" spans="1:4">
      <c r="A9635" s="489" t="str">
        <f t="shared" si="150"/>
        <v>2312203181介護予防訪問看護</v>
      </c>
      <c r="B9635" s="489">
        <v>2312203181</v>
      </c>
      <c r="C9635" s="489" t="s">
        <v>2103</v>
      </c>
      <c r="D9635" s="489" t="s">
        <v>16071</v>
      </c>
    </row>
    <row r="9636" spans="1:4">
      <c r="A9636" s="489" t="str">
        <f t="shared" si="150"/>
        <v>2312203181訪問看護</v>
      </c>
      <c r="B9636" s="489">
        <v>2312203181</v>
      </c>
      <c r="C9636" s="489" t="s">
        <v>2102</v>
      </c>
      <c r="D9636" s="489" t="s">
        <v>16071</v>
      </c>
    </row>
    <row r="9637" spans="1:4">
      <c r="A9637" s="489" t="str">
        <f t="shared" si="150"/>
        <v>2312203199介護予防訪問リハビリテーション</v>
      </c>
      <c r="B9637" s="489">
        <v>2312203199</v>
      </c>
      <c r="C9637" s="489" t="s">
        <v>2108</v>
      </c>
      <c r="D9637" s="489" t="s">
        <v>15736</v>
      </c>
    </row>
    <row r="9638" spans="1:4">
      <c r="A9638" s="489" t="str">
        <f t="shared" si="150"/>
        <v>2312203199介護予防訪問看護</v>
      </c>
      <c r="B9638" s="489">
        <v>2312203199</v>
      </c>
      <c r="C9638" s="489" t="s">
        <v>2103</v>
      </c>
      <c r="D9638" s="489" t="s">
        <v>15736</v>
      </c>
    </row>
    <row r="9639" spans="1:4">
      <c r="A9639" s="489" t="str">
        <f t="shared" si="150"/>
        <v>2312203199訪問リハビリテーション</v>
      </c>
      <c r="B9639" s="489">
        <v>2312203199</v>
      </c>
      <c r="C9639" s="489" t="s">
        <v>2104</v>
      </c>
      <c r="D9639" s="489" t="s">
        <v>15736</v>
      </c>
    </row>
    <row r="9640" spans="1:4">
      <c r="A9640" s="489" t="str">
        <f t="shared" si="150"/>
        <v>2312203199訪問看護</v>
      </c>
      <c r="B9640" s="489">
        <v>2312203199</v>
      </c>
      <c r="C9640" s="489" t="s">
        <v>2102</v>
      </c>
      <c r="D9640" s="489" t="s">
        <v>15736</v>
      </c>
    </row>
    <row r="9641" spans="1:4">
      <c r="A9641" s="489" t="str">
        <f t="shared" si="150"/>
        <v>2312203207介護予防訪問リハビリテーション</v>
      </c>
      <c r="B9641" s="489">
        <v>2312203207</v>
      </c>
      <c r="C9641" s="489" t="s">
        <v>2108</v>
      </c>
      <c r="D9641" s="489" t="s">
        <v>16072</v>
      </c>
    </row>
    <row r="9642" spans="1:4">
      <c r="A9642" s="489" t="str">
        <f t="shared" si="150"/>
        <v>2312203207介護予防訪問看護</v>
      </c>
      <c r="B9642" s="489">
        <v>2312203207</v>
      </c>
      <c r="C9642" s="489" t="s">
        <v>2103</v>
      </c>
      <c r="D9642" s="489" t="s">
        <v>16072</v>
      </c>
    </row>
    <row r="9643" spans="1:4">
      <c r="A9643" s="489" t="str">
        <f t="shared" si="150"/>
        <v>2312203207訪問リハビリテーション</v>
      </c>
      <c r="B9643" s="489">
        <v>2312203207</v>
      </c>
      <c r="C9643" s="489" t="s">
        <v>2104</v>
      </c>
      <c r="D9643" s="489" t="s">
        <v>16072</v>
      </c>
    </row>
    <row r="9644" spans="1:4">
      <c r="A9644" s="489" t="str">
        <f t="shared" si="150"/>
        <v>2312203207訪問看護</v>
      </c>
      <c r="B9644" s="489">
        <v>2312203207</v>
      </c>
      <c r="C9644" s="489" t="s">
        <v>2102</v>
      </c>
      <c r="D9644" s="489" t="s">
        <v>16072</v>
      </c>
    </row>
    <row r="9645" spans="1:4">
      <c r="A9645" s="489" t="str">
        <f t="shared" si="150"/>
        <v>2312203223介護予防訪問リハビリテーション</v>
      </c>
      <c r="B9645" s="489">
        <v>2312203223</v>
      </c>
      <c r="C9645" s="489" t="s">
        <v>2108</v>
      </c>
      <c r="D9645" s="489" t="s">
        <v>16073</v>
      </c>
    </row>
    <row r="9646" spans="1:4">
      <c r="A9646" s="489" t="str">
        <f t="shared" si="150"/>
        <v>2312203223介護予防訪問看護</v>
      </c>
      <c r="B9646" s="489">
        <v>2312203223</v>
      </c>
      <c r="C9646" s="489" t="s">
        <v>2103</v>
      </c>
      <c r="D9646" s="489" t="s">
        <v>16073</v>
      </c>
    </row>
    <row r="9647" spans="1:4">
      <c r="A9647" s="489" t="str">
        <f t="shared" si="150"/>
        <v>2312203223訪問リハビリテーション</v>
      </c>
      <c r="B9647" s="489">
        <v>2312203223</v>
      </c>
      <c r="C9647" s="489" t="s">
        <v>2104</v>
      </c>
      <c r="D9647" s="489" t="s">
        <v>16073</v>
      </c>
    </row>
    <row r="9648" spans="1:4">
      <c r="A9648" s="489" t="str">
        <f t="shared" si="150"/>
        <v>2312203223訪問看護</v>
      </c>
      <c r="B9648" s="489">
        <v>2312203223</v>
      </c>
      <c r="C9648" s="489" t="s">
        <v>2102</v>
      </c>
      <c r="D9648" s="489" t="s">
        <v>16073</v>
      </c>
    </row>
    <row r="9649" spans="1:4">
      <c r="A9649" s="489" t="str">
        <f t="shared" si="150"/>
        <v>2312203231介護予防訪問リハビリテーション</v>
      </c>
      <c r="B9649" s="489">
        <v>2312203231</v>
      </c>
      <c r="C9649" s="489" t="s">
        <v>2108</v>
      </c>
      <c r="D9649" s="489" t="s">
        <v>16074</v>
      </c>
    </row>
    <row r="9650" spans="1:4">
      <c r="A9650" s="489" t="str">
        <f t="shared" si="150"/>
        <v>2312203231介護予防訪問看護</v>
      </c>
      <c r="B9650" s="489">
        <v>2312203231</v>
      </c>
      <c r="C9650" s="489" t="s">
        <v>2103</v>
      </c>
      <c r="D9650" s="489" t="s">
        <v>16074</v>
      </c>
    </row>
    <row r="9651" spans="1:4">
      <c r="A9651" s="489" t="str">
        <f t="shared" si="150"/>
        <v>2312203231訪問リハビリテーション</v>
      </c>
      <c r="B9651" s="489">
        <v>2312203231</v>
      </c>
      <c r="C9651" s="489" t="s">
        <v>2104</v>
      </c>
      <c r="D9651" s="489" t="s">
        <v>16074</v>
      </c>
    </row>
    <row r="9652" spans="1:4">
      <c r="A9652" s="489" t="str">
        <f t="shared" si="150"/>
        <v>2312203231訪問看護</v>
      </c>
      <c r="B9652" s="489">
        <v>2312203231</v>
      </c>
      <c r="C9652" s="489" t="s">
        <v>2102</v>
      </c>
      <c r="D9652" s="489" t="s">
        <v>16074</v>
      </c>
    </row>
    <row r="9653" spans="1:4">
      <c r="A9653" s="489" t="str">
        <f t="shared" si="150"/>
        <v>2312203249介護予防訪問リハビリテーション</v>
      </c>
      <c r="B9653" s="489">
        <v>2312203249</v>
      </c>
      <c r="C9653" s="489" t="s">
        <v>2108</v>
      </c>
      <c r="D9653" s="489" t="s">
        <v>16075</v>
      </c>
    </row>
    <row r="9654" spans="1:4">
      <c r="A9654" s="489" t="str">
        <f t="shared" si="150"/>
        <v>2312203249介護予防訪問看護</v>
      </c>
      <c r="B9654" s="489">
        <v>2312203249</v>
      </c>
      <c r="C9654" s="489" t="s">
        <v>2103</v>
      </c>
      <c r="D9654" s="489" t="s">
        <v>16075</v>
      </c>
    </row>
    <row r="9655" spans="1:4">
      <c r="A9655" s="489" t="str">
        <f t="shared" si="150"/>
        <v>2312203249訪問リハビリテーション</v>
      </c>
      <c r="B9655" s="489">
        <v>2312203249</v>
      </c>
      <c r="C9655" s="489" t="s">
        <v>2104</v>
      </c>
      <c r="D9655" s="489" t="s">
        <v>16075</v>
      </c>
    </row>
    <row r="9656" spans="1:4">
      <c r="A9656" s="489" t="str">
        <f t="shared" si="150"/>
        <v>2312203249訪問看護</v>
      </c>
      <c r="B9656" s="489">
        <v>2312203249</v>
      </c>
      <c r="C9656" s="489" t="s">
        <v>2102</v>
      </c>
      <c r="D9656" s="489" t="s">
        <v>16075</v>
      </c>
    </row>
    <row r="9657" spans="1:4">
      <c r="A9657" s="489" t="str">
        <f t="shared" si="150"/>
        <v>2312203264介護予防訪問リハビリテーション</v>
      </c>
      <c r="B9657" s="489">
        <v>2312203264</v>
      </c>
      <c r="C9657" s="489" t="s">
        <v>2108</v>
      </c>
      <c r="D9657" s="489" t="s">
        <v>16076</v>
      </c>
    </row>
    <row r="9658" spans="1:4">
      <c r="A9658" s="489" t="str">
        <f t="shared" si="150"/>
        <v>2312203264介護予防訪問看護</v>
      </c>
      <c r="B9658" s="489">
        <v>2312203264</v>
      </c>
      <c r="C9658" s="489" t="s">
        <v>2103</v>
      </c>
      <c r="D9658" s="489" t="s">
        <v>16076</v>
      </c>
    </row>
    <row r="9659" spans="1:4">
      <c r="A9659" s="489" t="str">
        <f t="shared" si="150"/>
        <v>2312203264訪問リハビリテーション</v>
      </c>
      <c r="B9659" s="489">
        <v>2312203264</v>
      </c>
      <c r="C9659" s="489" t="s">
        <v>2104</v>
      </c>
      <c r="D9659" s="489" t="s">
        <v>16076</v>
      </c>
    </row>
    <row r="9660" spans="1:4">
      <c r="A9660" s="489" t="str">
        <f t="shared" si="150"/>
        <v>2312203264訪問看護</v>
      </c>
      <c r="B9660" s="489">
        <v>2312203264</v>
      </c>
      <c r="C9660" s="489" t="s">
        <v>2102</v>
      </c>
      <c r="D9660" s="489" t="s">
        <v>16076</v>
      </c>
    </row>
    <row r="9661" spans="1:4">
      <c r="A9661" s="489" t="str">
        <f t="shared" si="150"/>
        <v>2312203272介護予防訪問リハビリテーション</v>
      </c>
      <c r="B9661" s="489">
        <v>2312203272</v>
      </c>
      <c r="C9661" s="489" t="s">
        <v>2108</v>
      </c>
      <c r="D9661" s="489" t="s">
        <v>16077</v>
      </c>
    </row>
    <row r="9662" spans="1:4">
      <c r="A9662" s="489" t="str">
        <f t="shared" si="150"/>
        <v>2312203272介護予防訪問看護</v>
      </c>
      <c r="B9662" s="489">
        <v>2312203272</v>
      </c>
      <c r="C9662" s="489" t="s">
        <v>2103</v>
      </c>
      <c r="D9662" s="489" t="s">
        <v>16077</v>
      </c>
    </row>
    <row r="9663" spans="1:4">
      <c r="A9663" s="489" t="str">
        <f t="shared" si="150"/>
        <v>2312203272訪問リハビリテーション</v>
      </c>
      <c r="B9663" s="489">
        <v>2312203272</v>
      </c>
      <c r="C9663" s="489" t="s">
        <v>2104</v>
      </c>
      <c r="D9663" s="489" t="s">
        <v>16077</v>
      </c>
    </row>
    <row r="9664" spans="1:4">
      <c r="A9664" s="489" t="str">
        <f t="shared" si="150"/>
        <v>2312203272訪問看護</v>
      </c>
      <c r="B9664" s="489">
        <v>2312203272</v>
      </c>
      <c r="C9664" s="489" t="s">
        <v>2102</v>
      </c>
      <c r="D9664" s="489" t="s">
        <v>16077</v>
      </c>
    </row>
    <row r="9665" spans="1:4">
      <c r="A9665" s="489" t="str">
        <f t="shared" si="150"/>
        <v>2312203363介護予防訪問リハビリテーション</v>
      </c>
      <c r="B9665" s="489">
        <v>2312203363</v>
      </c>
      <c r="C9665" s="489" t="s">
        <v>2108</v>
      </c>
      <c r="D9665" s="489" t="s">
        <v>16078</v>
      </c>
    </row>
    <row r="9666" spans="1:4">
      <c r="A9666" s="489" t="str">
        <f t="shared" ref="A9666:A9729" si="151">B9666&amp;C9666</f>
        <v>2312203363介護予防訪問看護</v>
      </c>
      <c r="B9666" s="489">
        <v>2312203363</v>
      </c>
      <c r="C9666" s="489" t="s">
        <v>2103</v>
      </c>
      <c r="D9666" s="489" t="s">
        <v>16078</v>
      </c>
    </row>
    <row r="9667" spans="1:4">
      <c r="A9667" s="489" t="str">
        <f t="shared" si="151"/>
        <v>2312203363訪問リハビリテーション</v>
      </c>
      <c r="B9667" s="489">
        <v>2312203363</v>
      </c>
      <c r="C9667" s="489" t="s">
        <v>2104</v>
      </c>
      <c r="D9667" s="489" t="s">
        <v>16078</v>
      </c>
    </row>
    <row r="9668" spans="1:4">
      <c r="A9668" s="489" t="str">
        <f t="shared" si="151"/>
        <v>2312203363訪問看護</v>
      </c>
      <c r="B9668" s="489">
        <v>2312203363</v>
      </c>
      <c r="C9668" s="489" t="s">
        <v>2102</v>
      </c>
      <c r="D9668" s="489" t="s">
        <v>16078</v>
      </c>
    </row>
    <row r="9669" spans="1:4">
      <c r="A9669" s="489" t="str">
        <f t="shared" si="151"/>
        <v>2312203371介護予防訪問リハビリテーション</v>
      </c>
      <c r="B9669" s="489">
        <v>2312203371</v>
      </c>
      <c r="C9669" s="489" t="s">
        <v>2108</v>
      </c>
      <c r="D9669" s="489" t="s">
        <v>16079</v>
      </c>
    </row>
    <row r="9670" spans="1:4">
      <c r="A9670" s="489" t="str">
        <f t="shared" si="151"/>
        <v>2312203371介護予防訪問看護</v>
      </c>
      <c r="B9670" s="489">
        <v>2312203371</v>
      </c>
      <c r="C9670" s="489" t="s">
        <v>2103</v>
      </c>
      <c r="D9670" s="489" t="s">
        <v>16079</v>
      </c>
    </row>
    <row r="9671" spans="1:4">
      <c r="A9671" s="489" t="str">
        <f t="shared" si="151"/>
        <v>2312203371訪問リハビリテーション</v>
      </c>
      <c r="B9671" s="489">
        <v>2312203371</v>
      </c>
      <c r="C9671" s="489" t="s">
        <v>2104</v>
      </c>
      <c r="D9671" s="489" t="s">
        <v>16079</v>
      </c>
    </row>
    <row r="9672" spans="1:4">
      <c r="A9672" s="489" t="str">
        <f t="shared" si="151"/>
        <v>2312203371訪問看護</v>
      </c>
      <c r="B9672" s="489">
        <v>2312203371</v>
      </c>
      <c r="C9672" s="489" t="s">
        <v>2102</v>
      </c>
      <c r="D9672" s="489" t="s">
        <v>16079</v>
      </c>
    </row>
    <row r="9673" spans="1:4">
      <c r="A9673" s="489" t="str">
        <f t="shared" si="151"/>
        <v>2312203389介護予防訪問リハビリテーション</v>
      </c>
      <c r="B9673" s="489">
        <v>2312203389</v>
      </c>
      <c r="C9673" s="489" t="s">
        <v>2108</v>
      </c>
      <c r="D9673" s="489" t="s">
        <v>16080</v>
      </c>
    </row>
    <row r="9674" spans="1:4">
      <c r="A9674" s="489" t="str">
        <f t="shared" si="151"/>
        <v>2312203389介護予防訪問看護</v>
      </c>
      <c r="B9674" s="489">
        <v>2312203389</v>
      </c>
      <c r="C9674" s="489" t="s">
        <v>2103</v>
      </c>
      <c r="D9674" s="489" t="s">
        <v>16080</v>
      </c>
    </row>
    <row r="9675" spans="1:4">
      <c r="A9675" s="489" t="str">
        <f t="shared" si="151"/>
        <v>2312203389訪問リハビリテーション</v>
      </c>
      <c r="B9675" s="489">
        <v>2312203389</v>
      </c>
      <c r="C9675" s="489" t="s">
        <v>2104</v>
      </c>
      <c r="D9675" s="489" t="s">
        <v>16080</v>
      </c>
    </row>
    <row r="9676" spans="1:4">
      <c r="A9676" s="489" t="str">
        <f t="shared" si="151"/>
        <v>2312203389訪問看護</v>
      </c>
      <c r="B9676" s="489">
        <v>2312203389</v>
      </c>
      <c r="C9676" s="489" t="s">
        <v>2102</v>
      </c>
      <c r="D9676" s="489" t="s">
        <v>16080</v>
      </c>
    </row>
    <row r="9677" spans="1:4">
      <c r="A9677" s="489" t="str">
        <f t="shared" si="151"/>
        <v>2312203397介護予防訪問リハビリテーション</v>
      </c>
      <c r="B9677" s="489">
        <v>2312203397</v>
      </c>
      <c r="C9677" s="489" t="s">
        <v>2108</v>
      </c>
      <c r="D9677" s="489" t="s">
        <v>16081</v>
      </c>
    </row>
    <row r="9678" spans="1:4">
      <c r="A9678" s="489" t="str">
        <f t="shared" si="151"/>
        <v>2312203397介護予防訪問看護</v>
      </c>
      <c r="B9678" s="489">
        <v>2312203397</v>
      </c>
      <c r="C9678" s="489" t="s">
        <v>2103</v>
      </c>
      <c r="D9678" s="489" t="s">
        <v>16081</v>
      </c>
    </row>
    <row r="9679" spans="1:4">
      <c r="A9679" s="489" t="str">
        <f t="shared" si="151"/>
        <v>2312203397訪問リハビリテーション</v>
      </c>
      <c r="B9679" s="489">
        <v>2312203397</v>
      </c>
      <c r="C9679" s="489" t="s">
        <v>2104</v>
      </c>
      <c r="D9679" s="489" t="s">
        <v>16081</v>
      </c>
    </row>
    <row r="9680" spans="1:4">
      <c r="A9680" s="489" t="str">
        <f t="shared" si="151"/>
        <v>2312203397訪問看護</v>
      </c>
      <c r="B9680" s="489">
        <v>2312203397</v>
      </c>
      <c r="C9680" s="489" t="s">
        <v>2102</v>
      </c>
      <c r="D9680" s="489" t="s">
        <v>16081</v>
      </c>
    </row>
    <row r="9681" spans="1:4">
      <c r="A9681" s="489" t="str">
        <f t="shared" si="151"/>
        <v>2312203413介護予防訪問リハビリテーション</v>
      </c>
      <c r="B9681" s="489">
        <v>2312203413</v>
      </c>
      <c r="C9681" s="489" t="s">
        <v>2108</v>
      </c>
      <c r="D9681" s="489" t="s">
        <v>16082</v>
      </c>
    </row>
    <row r="9682" spans="1:4">
      <c r="A9682" s="489" t="str">
        <f t="shared" si="151"/>
        <v>2312203413介護予防訪問看護</v>
      </c>
      <c r="B9682" s="489">
        <v>2312203413</v>
      </c>
      <c r="C9682" s="489" t="s">
        <v>2103</v>
      </c>
      <c r="D9682" s="489" t="s">
        <v>16082</v>
      </c>
    </row>
    <row r="9683" spans="1:4">
      <c r="A9683" s="489" t="str">
        <f t="shared" si="151"/>
        <v>2312203413訪問リハビリテーション</v>
      </c>
      <c r="B9683" s="489">
        <v>2312203413</v>
      </c>
      <c r="C9683" s="489" t="s">
        <v>2104</v>
      </c>
      <c r="D9683" s="489" t="s">
        <v>16082</v>
      </c>
    </row>
    <row r="9684" spans="1:4">
      <c r="A9684" s="489" t="str">
        <f t="shared" si="151"/>
        <v>2312203413訪問看護</v>
      </c>
      <c r="B9684" s="489">
        <v>2312203413</v>
      </c>
      <c r="C9684" s="489" t="s">
        <v>2102</v>
      </c>
      <c r="D9684" s="489" t="s">
        <v>16082</v>
      </c>
    </row>
    <row r="9685" spans="1:4">
      <c r="A9685" s="489" t="str">
        <f t="shared" si="151"/>
        <v>2312203439介護予防訪問リハビリテーション</v>
      </c>
      <c r="B9685" s="489">
        <v>2312203439</v>
      </c>
      <c r="C9685" s="489" t="s">
        <v>2108</v>
      </c>
      <c r="D9685" s="489" t="s">
        <v>16083</v>
      </c>
    </row>
    <row r="9686" spans="1:4">
      <c r="A9686" s="489" t="str">
        <f t="shared" si="151"/>
        <v>2312203439介護予防訪問看護</v>
      </c>
      <c r="B9686" s="489">
        <v>2312203439</v>
      </c>
      <c r="C9686" s="489" t="s">
        <v>2103</v>
      </c>
      <c r="D9686" s="489" t="s">
        <v>16083</v>
      </c>
    </row>
    <row r="9687" spans="1:4">
      <c r="A9687" s="489" t="str">
        <f t="shared" si="151"/>
        <v>2312203439訪問リハビリテーション</v>
      </c>
      <c r="B9687" s="489">
        <v>2312203439</v>
      </c>
      <c r="C9687" s="489" t="s">
        <v>2104</v>
      </c>
      <c r="D9687" s="489" t="s">
        <v>16083</v>
      </c>
    </row>
    <row r="9688" spans="1:4">
      <c r="A9688" s="489" t="str">
        <f t="shared" si="151"/>
        <v>2312203439訪問看護</v>
      </c>
      <c r="B9688" s="489">
        <v>2312203439</v>
      </c>
      <c r="C9688" s="489" t="s">
        <v>2102</v>
      </c>
      <c r="D9688" s="489" t="s">
        <v>16083</v>
      </c>
    </row>
    <row r="9689" spans="1:4">
      <c r="A9689" s="489" t="str">
        <f t="shared" si="151"/>
        <v>2312203447介護予防訪問リハビリテーション</v>
      </c>
      <c r="B9689" s="489">
        <v>2312203447</v>
      </c>
      <c r="C9689" s="489" t="s">
        <v>2108</v>
      </c>
      <c r="D9689" s="489" t="s">
        <v>16084</v>
      </c>
    </row>
    <row r="9690" spans="1:4">
      <c r="A9690" s="489" t="str">
        <f t="shared" si="151"/>
        <v>2312203447介護予防訪問看護</v>
      </c>
      <c r="B9690" s="489">
        <v>2312203447</v>
      </c>
      <c r="C9690" s="489" t="s">
        <v>2103</v>
      </c>
      <c r="D9690" s="489" t="s">
        <v>16084</v>
      </c>
    </row>
    <row r="9691" spans="1:4">
      <c r="A9691" s="489" t="str">
        <f t="shared" si="151"/>
        <v>2312203447訪問リハビリテーション</v>
      </c>
      <c r="B9691" s="489">
        <v>2312203447</v>
      </c>
      <c r="C9691" s="489" t="s">
        <v>2104</v>
      </c>
      <c r="D9691" s="489" t="s">
        <v>16084</v>
      </c>
    </row>
    <row r="9692" spans="1:4">
      <c r="A9692" s="489" t="str">
        <f t="shared" si="151"/>
        <v>2312203447訪問看護</v>
      </c>
      <c r="B9692" s="489">
        <v>2312203447</v>
      </c>
      <c r="C9692" s="489" t="s">
        <v>2102</v>
      </c>
      <c r="D9692" s="489" t="s">
        <v>16084</v>
      </c>
    </row>
    <row r="9693" spans="1:4">
      <c r="A9693" s="489" t="str">
        <f t="shared" si="151"/>
        <v>2312203488介護予防訪問リハビリテーション</v>
      </c>
      <c r="B9693" s="489">
        <v>2312203488</v>
      </c>
      <c r="C9693" s="489" t="s">
        <v>2108</v>
      </c>
      <c r="D9693" s="489" t="s">
        <v>16085</v>
      </c>
    </row>
    <row r="9694" spans="1:4">
      <c r="A9694" s="489" t="str">
        <f t="shared" si="151"/>
        <v>2312203488介護予防訪問看護</v>
      </c>
      <c r="B9694" s="489">
        <v>2312203488</v>
      </c>
      <c r="C9694" s="489" t="s">
        <v>2103</v>
      </c>
      <c r="D9694" s="489" t="s">
        <v>16085</v>
      </c>
    </row>
    <row r="9695" spans="1:4">
      <c r="A9695" s="489" t="str">
        <f t="shared" si="151"/>
        <v>2312203488訪問リハビリテーション</v>
      </c>
      <c r="B9695" s="489">
        <v>2312203488</v>
      </c>
      <c r="C9695" s="489" t="s">
        <v>2104</v>
      </c>
      <c r="D9695" s="489" t="s">
        <v>16085</v>
      </c>
    </row>
    <row r="9696" spans="1:4">
      <c r="A9696" s="489" t="str">
        <f t="shared" si="151"/>
        <v>2312203488訪問看護</v>
      </c>
      <c r="B9696" s="489">
        <v>2312203488</v>
      </c>
      <c r="C9696" s="489" t="s">
        <v>2102</v>
      </c>
      <c r="D9696" s="489" t="s">
        <v>16085</v>
      </c>
    </row>
    <row r="9697" spans="1:4">
      <c r="A9697" s="489" t="str">
        <f t="shared" si="151"/>
        <v>2312203496介護予防訪問リハビリテーション</v>
      </c>
      <c r="B9697" s="489">
        <v>2312203496</v>
      </c>
      <c r="C9697" s="489" t="s">
        <v>2108</v>
      </c>
      <c r="D9697" s="489" t="s">
        <v>16086</v>
      </c>
    </row>
    <row r="9698" spans="1:4">
      <c r="A9698" s="489" t="str">
        <f t="shared" si="151"/>
        <v>2312203496介護予防訪問看護</v>
      </c>
      <c r="B9698" s="489">
        <v>2312203496</v>
      </c>
      <c r="C9698" s="489" t="s">
        <v>2103</v>
      </c>
      <c r="D9698" s="489" t="s">
        <v>16086</v>
      </c>
    </row>
    <row r="9699" spans="1:4">
      <c r="A9699" s="489" t="str">
        <f t="shared" si="151"/>
        <v>2312203496訪問リハビリテーション</v>
      </c>
      <c r="B9699" s="489">
        <v>2312203496</v>
      </c>
      <c r="C9699" s="489" t="s">
        <v>2104</v>
      </c>
      <c r="D9699" s="489" t="s">
        <v>16086</v>
      </c>
    </row>
    <row r="9700" spans="1:4">
      <c r="A9700" s="489" t="str">
        <f t="shared" si="151"/>
        <v>2312203496訪問看護</v>
      </c>
      <c r="B9700" s="489">
        <v>2312203496</v>
      </c>
      <c r="C9700" s="489" t="s">
        <v>2102</v>
      </c>
      <c r="D9700" s="489" t="s">
        <v>16086</v>
      </c>
    </row>
    <row r="9701" spans="1:4">
      <c r="A9701" s="489" t="str">
        <f t="shared" si="151"/>
        <v>2312203512介護予防通所リハビリテーション</v>
      </c>
      <c r="B9701" s="489">
        <v>2312203512</v>
      </c>
      <c r="C9701" s="489" t="s">
        <v>2512</v>
      </c>
      <c r="D9701" s="489" t="s">
        <v>16087</v>
      </c>
    </row>
    <row r="9702" spans="1:4">
      <c r="A9702" s="489" t="str">
        <f t="shared" si="151"/>
        <v>2312203512介護予防訪問リハビリテーション</v>
      </c>
      <c r="B9702" s="489">
        <v>2312203512</v>
      </c>
      <c r="C9702" s="489" t="s">
        <v>2108</v>
      </c>
      <c r="D9702" s="489" t="s">
        <v>16087</v>
      </c>
    </row>
    <row r="9703" spans="1:4">
      <c r="A9703" s="489" t="str">
        <f t="shared" si="151"/>
        <v>2312203512介護予防訪問看護</v>
      </c>
      <c r="B9703" s="489">
        <v>2312203512</v>
      </c>
      <c r="C9703" s="489" t="s">
        <v>2103</v>
      </c>
      <c r="D9703" s="489" t="s">
        <v>16087</v>
      </c>
    </row>
    <row r="9704" spans="1:4">
      <c r="A9704" s="489" t="str">
        <f t="shared" si="151"/>
        <v>2312203512通所リハビリテーション</v>
      </c>
      <c r="B9704" s="489">
        <v>2312203512</v>
      </c>
      <c r="C9704" s="489" t="s">
        <v>2511</v>
      </c>
      <c r="D9704" s="489" t="s">
        <v>16087</v>
      </c>
    </row>
    <row r="9705" spans="1:4">
      <c r="A9705" s="489" t="str">
        <f t="shared" si="151"/>
        <v>2312203512訪問リハビリテーション</v>
      </c>
      <c r="B9705" s="489">
        <v>2312203512</v>
      </c>
      <c r="C9705" s="489" t="s">
        <v>2104</v>
      </c>
      <c r="D9705" s="489" t="s">
        <v>16087</v>
      </c>
    </row>
    <row r="9706" spans="1:4">
      <c r="A9706" s="489" t="str">
        <f t="shared" si="151"/>
        <v>2312203512訪問看護</v>
      </c>
      <c r="B9706" s="489">
        <v>2312203512</v>
      </c>
      <c r="C9706" s="489" t="s">
        <v>2102</v>
      </c>
      <c r="D9706" s="489" t="s">
        <v>16087</v>
      </c>
    </row>
    <row r="9707" spans="1:4">
      <c r="A9707" s="489" t="str">
        <f t="shared" si="151"/>
        <v>2312203538介護予防訪問リハビリテーション</v>
      </c>
      <c r="B9707" s="489">
        <v>2312203538</v>
      </c>
      <c r="C9707" s="489" t="s">
        <v>2108</v>
      </c>
      <c r="D9707" s="489" t="s">
        <v>16088</v>
      </c>
    </row>
    <row r="9708" spans="1:4">
      <c r="A9708" s="489" t="str">
        <f t="shared" si="151"/>
        <v>2312203538介護予防訪問看護</v>
      </c>
      <c r="B9708" s="489">
        <v>2312203538</v>
      </c>
      <c r="C9708" s="489" t="s">
        <v>2103</v>
      </c>
      <c r="D9708" s="489" t="s">
        <v>16088</v>
      </c>
    </row>
    <row r="9709" spans="1:4">
      <c r="A9709" s="489" t="str">
        <f t="shared" si="151"/>
        <v>2312203538訪問リハビリテーション</v>
      </c>
      <c r="B9709" s="489">
        <v>2312203538</v>
      </c>
      <c r="C9709" s="489" t="s">
        <v>2104</v>
      </c>
      <c r="D9709" s="489" t="s">
        <v>16088</v>
      </c>
    </row>
    <row r="9710" spans="1:4">
      <c r="A9710" s="489" t="str">
        <f t="shared" si="151"/>
        <v>2312203538訪問看護</v>
      </c>
      <c r="B9710" s="489">
        <v>2312203538</v>
      </c>
      <c r="C9710" s="489" t="s">
        <v>2102</v>
      </c>
      <c r="D9710" s="489" t="s">
        <v>16088</v>
      </c>
    </row>
    <row r="9711" spans="1:4">
      <c r="A9711" s="489" t="str">
        <f t="shared" si="151"/>
        <v>2312203546介護予防通所リハビリテーション</v>
      </c>
      <c r="B9711" s="489">
        <v>2312203546</v>
      </c>
      <c r="C9711" s="489" t="s">
        <v>2512</v>
      </c>
      <c r="D9711" s="489" t="s">
        <v>16089</v>
      </c>
    </row>
    <row r="9712" spans="1:4">
      <c r="A9712" s="489" t="str">
        <f t="shared" si="151"/>
        <v>2312203546介護予防訪問リハビリテーション</v>
      </c>
      <c r="B9712" s="489">
        <v>2312203546</v>
      </c>
      <c r="C9712" s="489" t="s">
        <v>2108</v>
      </c>
      <c r="D9712" s="489" t="s">
        <v>16089</v>
      </c>
    </row>
    <row r="9713" spans="1:4">
      <c r="A9713" s="489" t="str">
        <f t="shared" si="151"/>
        <v>2312203546介護予防訪問看護</v>
      </c>
      <c r="B9713" s="489">
        <v>2312203546</v>
      </c>
      <c r="C9713" s="489" t="s">
        <v>2103</v>
      </c>
      <c r="D9713" s="489" t="s">
        <v>16089</v>
      </c>
    </row>
    <row r="9714" spans="1:4">
      <c r="A9714" s="489" t="str">
        <f t="shared" si="151"/>
        <v>2312203546通所リハビリテーション</v>
      </c>
      <c r="B9714" s="489">
        <v>2312203546</v>
      </c>
      <c r="C9714" s="489" t="s">
        <v>2511</v>
      </c>
      <c r="D9714" s="489" t="s">
        <v>16089</v>
      </c>
    </row>
    <row r="9715" spans="1:4">
      <c r="A9715" s="489" t="str">
        <f t="shared" si="151"/>
        <v>2312203546通所リハビリテーション</v>
      </c>
      <c r="B9715" s="489">
        <v>2312203546</v>
      </c>
      <c r="C9715" s="489" t="s">
        <v>2511</v>
      </c>
      <c r="D9715" s="489" t="s">
        <v>16089</v>
      </c>
    </row>
    <row r="9716" spans="1:4">
      <c r="A9716" s="489" t="str">
        <f t="shared" si="151"/>
        <v>2312203546通所リハビリテーション</v>
      </c>
      <c r="B9716" s="489">
        <v>2312203546</v>
      </c>
      <c r="C9716" s="489" t="s">
        <v>2511</v>
      </c>
      <c r="D9716" s="489" t="s">
        <v>16089</v>
      </c>
    </row>
    <row r="9717" spans="1:4">
      <c r="A9717" s="489" t="str">
        <f t="shared" si="151"/>
        <v>2312203546訪問リハビリテーション</v>
      </c>
      <c r="B9717" s="489">
        <v>2312203546</v>
      </c>
      <c r="C9717" s="489" t="s">
        <v>2104</v>
      </c>
      <c r="D9717" s="489" t="s">
        <v>16089</v>
      </c>
    </row>
    <row r="9718" spans="1:4">
      <c r="A9718" s="489" t="str">
        <f t="shared" si="151"/>
        <v>2312203546訪問リハビリテーション</v>
      </c>
      <c r="B9718" s="489">
        <v>2312203546</v>
      </c>
      <c r="C9718" s="489" t="s">
        <v>2104</v>
      </c>
      <c r="D9718" s="489" t="s">
        <v>16089</v>
      </c>
    </row>
    <row r="9719" spans="1:4">
      <c r="A9719" s="489" t="str">
        <f t="shared" si="151"/>
        <v>2312203546訪問リハビリテーション</v>
      </c>
      <c r="B9719" s="489">
        <v>2312203546</v>
      </c>
      <c r="C9719" s="489" t="s">
        <v>2104</v>
      </c>
      <c r="D9719" s="489" t="s">
        <v>16089</v>
      </c>
    </row>
    <row r="9720" spans="1:4">
      <c r="A9720" s="489" t="str">
        <f t="shared" si="151"/>
        <v>2312203546訪問看護</v>
      </c>
      <c r="B9720" s="489">
        <v>2312203546</v>
      </c>
      <c r="C9720" s="489" t="s">
        <v>2102</v>
      </c>
      <c r="D9720" s="489" t="s">
        <v>16089</v>
      </c>
    </row>
    <row r="9721" spans="1:4">
      <c r="A9721" s="489" t="str">
        <f t="shared" si="151"/>
        <v>2312203553介護予防訪問リハビリテーション</v>
      </c>
      <c r="B9721" s="489">
        <v>2312203553</v>
      </c>
      <c r="C9721" s="489" t="s">
        <v>2108</v>
      </c>
      <c r="D9721" s="489" t="s">
        <v>16090</v>
      </c>
    </row>
    <row r="9722" spans="1:4">
      <c r="A9722" s="489" t="str">
        <f t="shared" si="151"/>
        <v>2312203553介護予防訪問看護</v>
      </c>
      <c r="B9722" s="489">
        <v>2312203553</v>
      </c>
      <c r="C9722" s="489" t="s">
        <v>2103</v>
      </c>
      <c r="D9722" s="489" t="s">
        <v>16090</v>
      </c>
    </row>
    <row r="9723" spans="1:4">
      <c r="A9723" s="489" t="str">
        <f t="shared" si="151"/>
        <v>2312203553訪問リハビリテーション</v>
      </c>
      <c r="B9723" s="489">
        <v>2312203553</v>
      </c>
      <c r="C9723" s="489" t="s">
        <v>2104</v>
      </c>
      <c r="D9723" s="489" t="s">
        <v>16090</v>
      </c>
    </row>
    <row r="9724" spans="1:4">
      <c r="A9724" s="489" t="str">
        <f t="shared" si="151"/>
        <v>2312203553訪問看護</v>
      </c>
      <c r="B9724" s="489">
        <v>2312203553</v>
      </c>
      <c r="C9724" s="489" t="s">
        <v>2102</v>
      </c>
      <c r="D9724" s="489" t="s">
        <v>16090</v>
      </c>
    </row>
    <row r="9725" spans="1:4">
      <c r="A9725" s="489" t="str">
        <f t="shared" si="151"/>
        <v>2312203629介護予防訪問リハビリテーション</v>
      </c>
      <c r="B9725" s="489">
        <v>2312203629</v>
      </c>
      <c r="C9725" s="489" t="s">
        <v>2108</v>
      </c>
      <c r="D9725" s="489" t="s">
        <v>16091</v>
      </c>
    </row>
    <row r="9726" spans="1:4">
      <c r="A9726" s="489" t="str">
        <f t="shared" si="151"/>
        <v>2312203629介護予防訪問看護</v>
      </c>
      <c r="B9726" s="489">
        <v>2312203629</v>
      </c>
      <c r="C9726" s="489" t="s">
        <v>2103</v>
      </c>
      <c r="D9726" s="489" t="s">
        <v>16091</v>
      </c>
    </row>
    <row r="9727" spans="1:4">
      <c r="A9727" s="489" t="str">
        <f t="shared" si="151"/>
        <v>2312203629訪問リハビリテーション</v>
      </c>
      <c r="B9727" s="489">
        <v>2312203629</v>
      </c>
      <c r="C9727" s="489" t="s">
        <v>2104</v>
      </c>
      <c r="D9727" s="489" t="s">
        <v>16091</v>
      </c>
    </row>
    <row r="9728" spans="1:4">
      <c r="A9728" s="489" t="str">
        <f t="shared" si="151"/>
        <v>2312203629訪問看護</v>
      </c>
      <c r="B9728" s="489">
        <v>2312203629</v>
      </c>
      <c r="C9728" s="489" t="s">
        <v>2102</v>
      </c>
      <c r="D9728" s="489" t="s">
        <v>16091</v>
      </c>
    </row>
    <row r="9729" spans="1:4">
      <c r="A9729" s="489" t="str">
        <f t="shared" si="151"/>
        <v>2312203710介護予防訪問リハビリテーション</v>
      </c>
      <c r="B9729" s="489">
        <v>2312203710</v>
      </c>
      <c r="C9729" s="489" t="s">
        <v>2108</v>
      </c>
      <c r="D9729" s="489" t="s">
        <v>14424</v>
      </c>
    </row>
    <row r="9730" spans="1:4">
      <c r="A9730" s="489" t="str">
        <f t="shared" ref="A9730:A9793" si="152">B9730&amp;C9730</f>
        <v>2312203710介護予防訪問看護</v>
      </c>
      <c r="B9730" s="489">
        <v>2312203710</v>
      </c>
      <c r="C9730" s="489" t="s">
        <v>2103</v>
      </c>
      <c r="D9730" s="489" t="s">
        <v>14424</v>
      </c>
    </row>
    <row r="9731" spans="1:4">
      <c r="A9731" s="489" t="str">
        <f t="shared" si="152"/>
        <v>2312203710訪問リハビリテーション</v>
      </c>
      <c r="B9731" s="489">
        <v>2312203710</v>
      </c>
      <c r="C9731" s="489" t="s">
        <v>2104</v>
      </c>
      <c r="D9731" s="489" t="s">
        <v>14424</v>
      </c>
    </row>
    <row r="9732" spans="1:4">
      <c r="A9732" s="489" t="str">
        <f t="shared" si="152"/>
        <v>2312203710訪問看護</v>
      </c>
      <c r="B9732" s="489">
        <v>2312203710</v>
      </c>
      <c r="C9732" s="489" t="s">
        <v>2102</v>
      </c>
      <c r="D9732" s="489" t="s">
        <v>14424</v>
      </c>
    </row>
    <row r="9733" spans="1:4">
      <c r="A9733" s="489" t="str">
        <f t="shared" si="152"/>
        <v>2312203744介護予防訪問リハビリテーション</v>
      </c>
      <c r="B9733" s="489">
        <v>2312203744</v>
      </c>
      <c r="C9733" s="489" t="s">
        <v>2108</v>
      </c>
      <c r="D9733" s="489" t="s">
        <v>16092</v>
      </c>
    </row>
    <row r="9734" spans="1:4">
      <c r="A9734" s="489" t="str">
        <f t="shared" si="152"/>
        <v>2312203744介護予防訪問看護</v>
      </c>
      <c r="B9734" s="489">
        <v>2312203744</v>
      </c>
      <c r="C9734" s="489" t="s">
        <v>2103</v>
      </c>
      <c r="D9734" s="489" t="s">
        <v>16092</v>
      </c>
    </row>
    <row r="9735" spans="1:4">
      <c r="A9735" s="489" t="str">
        <f t="shared" si="152"/>
        <v>2312203744訪問リハビリテーション</v>
      </c>
      <c r="B9735" s="489">
        <v>2312203744</v>
      </c>
      <c r="C9735" s="489" t="s">
        <v>2104</v>
      </c>
      <c r="D9735" s="489" t="s">
        <v>16092</v>
      </c>
    </row>
    <row r="9736" spans="1:4">
      <c r="A9736" s="489" t="str">
        <f t="shared" si="152"/>
        <v>2312203744訪問看護</v>
      </c>
      <c r="B9736" s="489">
        <v>2312203744</v>
      </c>
      <c r="C9736" s="489" t="s">
        <v>2102</v>
      </c>
      <c r="D9736" s="489" t="s">
        <v>16092</v>
      </c>
    </row>
    <row r="9737" spans="1:4">
      <c r="A9737" s="489" t="str">
        <f t="shared" si="152"/>
        <v>2312203769介護予防訪問リハビリテーション</v>
      </c>
      <c r="B9737" s="489">
        <v>2312203769</v>
      </c>
      <c r="C9737" s="489" t="s">
        <v>2108</v>
      </c>
      <c r="D9737" s="489" t="s">
        <v>16093</v>
      </c>
    </row>
    <row r="9738" spans="1:4">
      <c r="A9738" s="489" t="str">
        <f t="shared" si="152"/>
        <v>2312203769介護予防訪問看護</v>
      </c>
      <c r="B9738" s="489">
        <v>2312203769</v>
      </c>
      <c r="C9738" s="489" t="s">
        <v>2103</v>
      </c>
      <c r="D9738" s="489" t="s">
        <v>16093</v>
      </c>
    </row>
    <row r="9739" spans="1:4">
      <c r="A9739" s="489" t="str">
        <f t="shared" si="152"/>
        <v>2312203769訪問リハビリテーション</v>
      </c>
      <c r="B9739" s="489">
        <v>2312203769</v>
      </c>
      <c r="C9739" s="489" t="s">
        <v>2104</v>
      </c>
      <c r="D9739" s="489" t="s">
        <v>16093</v>
      </c>
    </row>
    <row r="9740" spans="1:4">
      <c r="A9740" s="489" t="str">
        <f t="shared" si="152"/>
        <v>2312203769訪問看護</v>
      </c>
      <c r="B9740" s="489">
        <v>2312203769</v>
      </c>
      <c r="C9740" s="489" t="s">
        <v>2102</v>
      </c>
      <c r="D9740" s="489" t="s">
        <v>16093</v>
      </c>
    </row>
    <row r="9741" spans="1:4">
      <c r="A9741" s="489" t="str">
        <f t="shared" si="152"/>
        <v>2312203801介護予防訪問リハビリテーション</v>
      </c>
      <c r="B9741" s="489">
        <v>2312203801</v>
      </c>
      <c r="C9741" s="489" t="s">
        <v>2108</v>
      </c>
      <c r="D9741" s="489" t="s">
        <v>16094</v>
      </c>
    </row>
    <row r="9742" spans="1:4">
      <c r="A9742" s="489" t="str">
        <f t="shared" si="152"/>
        <v>2312203801介護予防訪問看護</v>
      </c>
      <c r="B9742" s="489">
        <v>2312203801</v>
      </c>
      <c r="C9742" s="489" t="s">
        <v>2103</v>
      </c>
      <c r="D9742" s="489" t="s">
        <v>16094</v>
      </c>
    </row>
    <row r="9743" spans="1:4">
      <c r="A9743" s="489" t="str">
        <f t="shared" si="152"/>
        <v>2312203801訪問リハビリテーション</v>
      </c>
      <c r="B9743" s="489">
        <v>2312203801</v>
      </c>
      <c r="C9743" s="489" t="s">
        <v>2104</v>
      </c>
      <c r="D9743" s="489" t="s">
        <v>16094</v>
      </c>
    </row>
    <row r="9744" spans="1:4">
      <c r="A9744" s="489" t="str">
        <f t="shared" si="152"/>
        <v>2312203801訪問看護</v>
      </c>
      <c r="B9744" s="489">
        <v>2312203801</v>
      </c>
      <c r="C9744" s="489" t="s">
        <v>2102</v>
      </c>
      <c r="D9744" s="489" t="s">
        <v>16094</v>
      </c>
    </row>
    <row r="9745" spans="1:4">
      <c r="A9745" s="489" t="str">
        <f t="shared" si="152"/>
        <v>2312203827介護予防通所リハビリテーション</v>
      </c>
      <c r="B9745" s="489">
        <v>2312203827</v>
      </c>
      <c r="C9745" s="489" t="s">
        <v>2512</v>
      </c>
      <c r="D9745" s="489" t="s">
        <v>16095</v>
      </c>
    </row>
    <row r="9746" spans="1:4">
      <c r="A9746" s="489" t="str">
        <f t="shared" si="152"/>
        <v>2312203827介護予防訪問リハビリテーション</v>
      </c>
      <c r="B9746" s="489">
        <v>2312203827</v>
      </c>
      <c r="C9746" s="489" t="s">
        <v>2108</v>
      </c>
      <c r="D9746" s="489" t="s">
        <v>16095</v>
      </c>
    </row>
    <row r="9747" spans="1:4">
      <c r="A9747" s="489" t="str">
        <f t="shared" si="152"/>
        <v>2312203827介護予防訪問看護</v>
      </c>
      <c r="B9747" s="489">
        <v>2312203827</v>
      </c>
      <c r="C9747" s="489" t="s">
        <v>2103</v>
      </c>
      <c r="D9747" s="489" t="s">
        <v>16095</v>
      </c>
    </row>
    <row r="9748" spans="1:4">
      <c r="A9748" s="489" t="str">
        <f t="shared" si="152"/>
        <v>2312203827通所リハビリテーション</v>
      </c>
      <c r="B9748" s="489">
        <v>2312203827</v>
      </c>
      <c r="C9748" s="489" t="s">
        <v>2511</v>
      </c>
      <c r="D9748" s="489" t="s">
        <v>16095</v>
      </c>
    </row>
    <row r="9749" spans="1:4">
      <c r="A9749" s="489" t="str">
        <f t="shared" si="152"/>
        <v>2312203827通所リハビリテーション</v>
      </c>
      <c r="B9749" s="489">
        <v>2312203827</v>
      </c>
      <c r="C9749" s="489" t="s">
        <v>2511</v>
      </c>
      <c r="D9749" s="489" t="s">
        <v>16095</v>
      </c>
    </row>
    <row r="9750" spans="1:4">
      <c r="A9750" s="489" t="str">
        <f t="shared" si="152"/>
        <v>2312203827訪問リハビリテーション</v>
      </c>
      <c r="B9750" s="489">
        <v>2312203827</v>
      </c>
      <c r="C9750" s="489" t="s">
        <v>2104</v>
      </c>
      <c r="D9750" s="489" t="s">
        <v>16095</v>
      </c>
    </row>
    <row r="9751" spans="1:4">
      <c r="A9751" s="489" t="str">
        <f t="shared" si="152"/>
        <v>2312203827訪問看護</v>
      </c>
      <c r="B9751" s="489">
        <v>2312203827</v>
      </c>
      <c r="C9751" s="489" t="s">
        <v>2102</v>
      </c>
      <c r="D9751" s="489" t="s">
        <v>16095</v>
      </c>
    </row>
    <row r="9752" spans="1:4">
      <c r="A9752" s="489" t="str">
        <f t="shared" si="152"/>
        <v>2312203835介護予防訪問看護</v>
      </c>
      <c r="B9752" s="489">
        <v>2312203835</v>
      </c>
      <c r="C9752" s="489" t="s">
        <v>2103</v>
      </c>
      <c r="D9752" s="489" t="s">
        <v>13969</v>
      </c>
    </row>
    <row r="9753" spans="1:4">
      <c r="A9753" s="489" t="str">
        <f t="shared" si="152"/>
        <v>2312203835訪問看護</v>
      </c>
      <c r="B9753" s="489">
        <v>2312203835</v>
      </c>
      <c r="C9753" s="489" t="s">
        <v>2102</v>
      </c>
      <c r="D9753" s="489" t="s">
        <v>13969</v>
      </c>
    </row>
    <row r="9754" spans="1:4">
      <c r="A9754" s="489" t="str">
        <f t="shared" si="152"/>
        <v>2312203876介護予防訪問リハビリテーション</v>
      </c>
      <c r="B9754" s="489">
        <v>2312203876</v>
      </c>
      <c r="C9754" s="489" t="s">
        <v>2108</v>
      </c>
      <c r="D9754" s="489" t="s">
        <v>15679</v>
      </c>
    </row>
    <row r="9755" spans="1:4">
      <c r="A9755" s="489" t="str">
        <f t="shared" si="152"/>
        <v>2312203876介護予防訪問看護</v>
      </c>
      <c r="B9755" s="489">
        <v>2312203876</v>
      </c>
      <c r="C9755" s="489" t="s">
        <v>2103</v>
      </c>
      <c r="D9755" s="489" t="s">
        <v>15679</v>
      </c>
    </row>
    <row r="9756" spans="1:4">
      <c r="A9756" s="489" t="str">
        <f t="shared" si="152"/>
        <v>2312203876訪問リハビリテーション</v>
      </c>
      <c r="B9756" s="489">
        <v>2312203876</v>
      </c>
      <c r="C9756" s="489" t="s">
        <v>2104</v>
      </c>
      <c r="D9756" s="489" t="s">
        <v>15679</v>
      </c>
    </row>
    <row r="9757" spans="1:4">
      <c r="A9757" s="489" t="str">
        <f t="shared" si="152"/>
        <v>2312203876訪問看護</v>
      </c>
      <c r="B9757" s="489">
        <v>2312203876</v>
      </c>
      <c r="C9757" s="489" t="s">
        <v>2102</v>
      </c>
      <c r="D9757" s="489" t="s">
        <v>15679</v>
      </c>
    </row>
    <row r="9758" spans="1:4">
      <c r="A9758" s="489" t="str">
        <f t="shared" si="152"/>
        <v>2312203884介護予防訪問リハビリテーション</v>
      </c>
      <c r="B9758" s="489">
        <v>2312203884</v>
      </c>
      <c r="C9758" s="489" t="s">
        <v>2108</v>
      </c>
      <c r="D9758" s="489" t="s">
        <v>16096</v>
      </c>
    </row>
    <row r="9759" spans="1:4">
      <c r="A9759" s="489" t="str">
        <f t="shared" si="152"/>
        <v>2312203884介護予防訪問看護</v>
      </c>
      <c r="B9759" s="489">
        <v>2312203884</v>
      </c>
      <c r="C9759" s="489" t="s">
        <v>2103</v>
      </c>
      <c r="D9759" s="489" t="s">
        <v>16096</v>
      </c>
    </row>
    <row r="9760" spans="1:4">
      <c r="A9760" s="489" t="str">
        <f t="shared" si="152"/>
        <v>2312203884訪問リハビリテーション</v>
      </c>
      <c r="B9760" s="489">
        <v>2312203884</v>
      </c>
      <c r="C9760" s="489" t="s">
        <v>2104</v>
      </c>
      <c r="D9760" s="489" t="s">
        <v>16096</v>
      </c>
    </row>
    <row r="9761" spans="1:4">
      <c r="A9761" s="489" t="str">
        <f t="shared" si="152"/>
        <v>2312203884訪問看護</v>
      </c>
      <c r="B9761" s="489">
        <v>2312203884</v>
      </c>
      <c r="C9761" s="489" t="s">
        <v>2102</v>
      </c>
      <c r="D9761" s="489" t="s">
        <v>16096</v>
      </c>
    </row>
    <row r="9762" spans="1:4">
      <c r="A9762" s="489" t="str">
        <f t="shared" si="152"/>
        <v>2312203892介護予防訪問リハビリテーション</v>
      </c>
      <c r="B9762" s="489">
        <v>2312203892</v>
      </c>
      <c r="C9762" s="489" t="s">
        <v>2108</v>
      </c>
      <c r="D9762" s="489" t="s">
        <v>14970</v>
      </c>
    </row>
    <row r="9763" spans="1:4">
      <c r="A9763" s="489" t="str">
        <f t="shared" si="152"/>
        <v>2312203892介護予防訪問看護</v>
      </c>
      <c r="B9763" s="489">
        <v>2312203892</v>
      </c>
      <c r="C9763" s="489" t="s">
        <v>2103</v>
      </c>
      <c r="D9763" s="489" t="s">
        <v>14970</v>
      </c>
    </row>
    <row r="9764" spans="1:4">
      <c r="A9764" s="489" t="str">
        <f t="shared" si="152"/>
        <v>2312203892訪問リハビリテーション</v>
      </c>
      <c r="B9764" s="489">
        <v>2312203892</v>
      </c>
      <c r="C9764" s="489" t="s">
        <v>2104</v>
      </c>
      <c r="D9764" s="489" t="s">
        <v>14970</v>
      </c>
    </row>
    <row r="9765" spans="1:4">
      <c r="A9765" s="489" t="str">
        <f t="shared" si="152"/>
        <v>2312203892訪問看護</v>
      </c>
      <c r="B9765" s="489">
        <v>2312203892</v>
      </c>
      <c r="C9765" s="489" t="s">
        <v>2102</v>
      </c>
      <c r="D9765" s="489" t="s">
        <v>14970</v>
      </c>
    </row>
    <row r="9766" spans="1:4">
      <c r="A9766" s="489" t="str">
        <f t="shared" si="152"/>
        <v>2312203926介護予防訪問リハビリテーション</v>
      </c>
      <c r="B9766" s="489">
        <v>2312203926</v>
      </c>
      <c r="C9766" s="489" t="s">
        <v>2108</v>
      </c>
      <c r="D9766" s="489" t="s">
        <v>16097</v>
      </c>
    </row>
    <row r="9767" spans="1:4">
      <c r="A9767" s="489" t="str">
        <f t="shared" si="152"/>
        <v>2312203926介護予防訪問看護</v>
      </c>
      <c r="B9767" s="489">
        <v>2312203926</v>
      </c>
      <c r="C9767" s="489" t="s">
        <v>2103</v>
      </c>
      <c r="D9767" s="489" t="s">
        <v>16097</v>
      </c>
    </row>
    <row r="9768" spans="1:4">
      <c r="A9768" s="489" t="str">
        <f t="shared" si="152"/>
        <v>2312203926訪問リハビリテーション</v>
      </c>
      <c r="B9768" s="489">
        <v>2312203926</v>
      </c>
      <c r="C9768" s="489" t="s">
        <v>2104</v>
      </c>
      <c r="D9768" s="489" t="s">
        <v>16097</v>
      </c>
    </row>
    <row r="9769" spans="1:4">
      <c r="A9769" s="489" t="str">
        <f t="shared" si="152"/>
        <v>2312203926訪問看護</v>
      </c>
      <c r="B9769" s="489">
        <v>2312203926</v>
      </c>
      <c r="C9769" s="489" t="s">
        <v>2102</v>
      </c>
      <c r="D9769" s="489" t="s">
        <v>16097</v>
      </c>
    </row>
    <row r="9770" spans="1:4">
      <c r="A9770" s="489" t="str">
        <f t="shared" si="152"/>
        <v>2312203959介護予防訪問リハビリテーション</v>
      </c>
      <c r="B9770" s="489">
        <v>2312203959</v>
      </c>
      <c r="C9770" s="489" t="s">
        <v>2108</v>
      </c>
      <c r="D9770" s="489" t="s">
        <v>16098</v>
      </c>
    </row>
    <row r="9771" spans="1:4">
      <c r="A9771" s="489" t="str">
        <f t="shared" si="152"/>
        <v>2312203959介護予防訪問看護</v>
      </c>
      <c r="B9771" s="489">
        <v>2312203959</v>
      </c>
      <c r="C9771" s="489" t="s">
        <v>2103</v>
      </c>
      <c r="D9771" s="489" t="s">
        <v>16098</v>
      </c>
    </row>
    <row r="9772" spans="1:4">
      <c r="A9772" s="489" t="str">
        <f t="shared" si="152"/>
        <v>2312203959訪問リハビリテーション</v>
      </c>
      <c r="B9772" s="489">
        <v>2312203959</v>
      </c>
      <c r="C9772" s="489" t="s">
        <v>2104</v>
      </c>
      <c r="D9772" s="489" t="s">
        <v>16098</v>
      </c>
    </row>
    <row r="9773" spans="1:4">
      <c r="A9773" s="489" t="str">
        <f t="shared" si="152"/>
        <v>2312203959訪問看護</v>
      </c>
      <c r="B9773" s="489">
        <v>2312203959</v>
      </c>
      <c r="C9773" s="489" t="s">
        <v>2102</v>
      </c>
      <c r="D9773" s="489" t="s">
        <v>16098</v>
      </c>
    </row>
    <row r="9774" spans="1:4">
      <c r="A9774" s="489" t="str">
        <f t="shared" si="152"/>
        <v>2312203967介護予防訪問リハビリテーション</v>
      </c>
      <c r="B9774" s="489">
        <v>2312203967</v>
      </c>
      <c r="C9774" s="489" t="s">
        <v>2108</v>
      </c>
      <c r="D9774" s="489" t="s">
        <v>16099</v>
      </c>
    </row>
    <row r="9775" spans="1:4">
      <c r="A9775" s="489" t="str">
        <f t="shared" si="152"/>
        <v>2312203967介護予防訪問看護</v>
      </c>
      <c r="B9775" s="489">
        <v>2312203967</v>
      </c>
      <c r="C9775" s="489" t="s">
        <v>2103</v>
      </c>
      <c r="D9775" s="489" t="s">
        <v>16099</v>
      </c>
    </row>
    <row r="9776" spans="1:4">
      <c r="A9776" s="489" t="str">
        <f t="shared" si="152"/>
        <v>2312203967訪問リハビリテーション</v>
      </c>
      <c r="B9776" s="489">
        <v>2312203967</v>
      </c>
      <c r="C9776" s="489" t="s">
        <v>2104</v>
      </c>
      <c r="D9776" s="489" t="s">
        <v>16099</v>
      </c>
    </row>
    <row r="9777" spans="1:4">
      <c r="A9777" s="489" t="str">
        <f t="shared" si="152"/>
        <v>2312203967訪問看護</v>
      </c>
      <c r="B9777" s="489">
        <v>2312203967</v>
      </c>
      <c r="C9777" s="489" t="s">
        <v>2102</v>
      </c>
      <c r="D9777" s="489" t="s">
        <v>16099</v>
      </c>
    </row>
    <row r="9778" spans="1:4">
      <c r="A9778" s="489" t="str">
        <f t="shared" si="152"/>
        <v>2312203983介護予防訪問リハビリテーション</v>
      </c>
      <c r="B9778" s="489">
        <v>2312203983</v>
      </c>
      <c r="C9778" s="489" t="s">
        <v>2108</v>
      </c>
      <c r="D9778" s="489" t="s">
        <v>16100</v>
      </c>
    </row>
    <row r="9779" spans="1:4">
      <c r="A9779" s="489" t="str">
        <f t="shared" si="152"/>
        <v>2312203983介護予防訪問看護</v>
      </c>
      <c r="B9779" s="489">
        <v>2312203983</v>
      </c>
      <c r="C9779" s="489" t="s">
        <v>2103</v>
      </c>
      <c r="D9779" s="489" t="s">
        <v>16100</v>
      </c>
    </row>
    <row r="9780" spans="1:4">
      <c r="A9780" s="489" t="str">
        <f t="shared" si="152"/>
        <v>2312203983訪問リハビリテーション</v>
      </c>
      <c r="B9780" s="489">
        <v>2312203983</v>
      </c>
      <c r="C9780" s="489" t="s">
        <v>2104</v>
      </c>
      <c r="D9780" s="489" t="s">
        <v>16100</v>
      </c>
    </row>
    <row r="9781" spans="1:4">
      <c r="A9781" s="489" t="str">
        <f t="shared" si="152"/>
        <v>2312203983訪問看護</v>
      </c>
      <c r="B9781" s="489">
        <v>2312203983</v>
      </c>
      <c r="C9781" s="489" t="s">
        <v>2102</v>
      </c>
      <c r="D9781" s="489" t="s">
        <v>16100</v>
      </c>
    </row>
    <row r="9782" spans="1:4">
      <c r="A9782" s="489" t="str">
        <f t="shared" si="152"/>
        <v>2312204015介護予防訪問リハビリテーション</v>
      </c>
      <c r="B9782" s="489">
        <v>2312204015</v>
      </c>
      <c r="C9782" s="489" t="s">
        <v>2108</v>
      </c>
      <c r="D9782" s="489" t="s">
        <v>16101</v>
      </c>
    </row>
    <row r="9783" spans="1:4">
      <c r="A9783" s="489" t="str">
        <f t="shared" si="152"/>
        <v>2312204015介護予防訪問看護</v>
      </c>
      <c r="B9783" s="489">
        <v>2312204015</v>
      </c>
      <c r="C9783" s="489" t="s">
        <v>2103</v>
      </c>
      <c r="D9783" s="489" t="s">
        <v>16101</v>
      </c>
    </row>
    <row r="9784" spans="1:4">
      <c r="A9784" s="489" t="str">
        <f t="shared" si="152"/>
        <v>2312204015訪問リハビリテーション</v>
      </c>
      <c r="B9784" s="489">
        <v>2312204015</v>
      </c>
      <c r="C9784" s="489" t="s">
        <v>2104</v>
      </c>
      <c r="D9784" s="489" t="s">
        <v>16101</v>
      </c>
    </row>
    <row r="9785" spans="1:4">
      <c r="A9785" s="489" t="str">
        <f t="shared" si="152"/>
        <v>2312204015訪問看護</v>
      </c>
      <c r="B9785" s="489">
        <v>2312204015</v>
      </c>
      <c r="C9785" s="489" t="s">
        <v>2102</v>
      </c>
      <c r="D9785" s="489" t="s">
        <v>16101</v>
      </c>
    </row>
    <row r="9786" spans="1:4">
      <c r="A9786" s="489" t="str">
        <f t="shared" si="152"/>
        <v>2312204031介護予防訪問リハビリテーション</v>
      </c>
      <c r="B9786" s="489">
        <v>2312204031</v>
      </c>
      <c r="C9786" s="489" t="s">
        <v>2108</v>
      </c>
      <c r="D9786" s="489" t="s">
        <v>16102</v>
      </c>
    </row>
    <row r="9787" spans="1:4">
      <c r="A9787" s="489" t="str">
        <f t="shared" si="152"/>
        <v>2312204031介護予防訪問看護</v>
      </c>
      <c r="B9787" s="489">
        <v>2312204031</v>
      </c>
      <c r="C9787" s="489" t="s">
        <v>2103</v>
      </c>
      <c r="D9787" s="489" t="s">
        <v>16102</v>
      </c>
    </row>
    <row r="9788" spans="1:4">
      <c r="A9788" s="489" t="str">
        <f t="shared" si="152"/>
        <v>2312204031訪問リハビリテーション</v>
      </c>
      <c r="B9788" s="489">
        <v>2312204031</v>
      </c>
      <c r="C9788" s="489" t="s">
        <v>2104</v>
      </c>
      <c r="D9788" s="489" t="s">
        <v>16102</v>
      </c>
    </row>
    <row r="9789" spans="1:4">
      <c r="A9789" s="489" t="str">
        <f t="shared" si="152"/>
        <v>2312204031訪問看護</v>
      </c>
      <c r="B9789" s="489">
        <v>2312204031</v>
      </c>
      <c r="C9789" s="489" t="s">
        <v>2102</v>
      </c>
      <c r="D9789" s="489" t="s">
        <v>16102</v>
      </c>
    </row>
    <row r="9790" spans="1:4">
      <c r="A9790" s="489" t="str">
        <f t="shared" si="152"/>
        <v>2312204049介護予防訪問リハビリテーション</v>
      </c>
      <c r="B9790" s="489">
        <v>2312204049</v>
      </c>
      <c r="C9790" s="489" t="s">
        <v>2108</v>
      </c>
      <c r="D9790" s="489" t="s">
        <v>16103</v>
      </c>
    </row>
    <row r="9791" spans="1:4">
      <c r="A9791" s="489" t="str">
        <f t="shared" si="152"/>
        <v>2312204049介護予防訪問看護</v>
      </c>
      <c r="B9791" s="489">
        <v>2312204049</v>
      </c>
      <c r="C9791" s="489" t="s">
        <v>2103</v>
      </c>
      <c r="D9791" s="489" t="s">
        <v>16103</v>
      </c>
    </row>
    <row r="9792" spans="1:4">
      <c r="A9792" s="489" t="str">
        <f t="shared" si="152"/>
        <v>2312204049訪問リハビリテーション</v>
      </c>
      <c r="B9792" s="489">
        <v>2312204049</v>
      </c>
      <c r="C9792" s="489" t="s">
        <v>2104</v>
      </c>
      <c r="D9792" s="489" t="s">
        <v>16103</v>
      </c>
    </row>
    <row r="9793" spans="1:4">
      <c r="A9793" s="489" t="str">
        <f t="shared" si="152"/>
        <v>2312204049訪問看護</v>
      </c>
      <c r="B9793" s="489">
        <v>2312204049</v>
      </c>
      <c r="C9793" s="489" t="s">
        <v>2102</v>
      </c>
      <c r="D9793" s="489" t="s">
        <v>16103</v>
      </c>
    </row>
    <row r="9794" spans="1:4">
      <c r="A9794" s="489" t="str">
        <f t="shared" ref="A9794:A9857" si="153">B9794&amp;C9794</f>
        <v>2312204098介護予防訪問リハビリテーション</v>
      </c>
      <c r="B9794" s="489">
        <v>2312204098</v>
      </c>
      <c r="C9794" s="489" t="s">
        <v>2108</v>
      </c>
      <c r="D9794" s="489" t="s">
        <v>16104</v>
      </c>
    </row>
    <row r="9795" spans="1:4">
      <c r="A9795" s="489" t="str">
        <f t="shared" si="153"/>
        <v>2312204098介護予防訪問看護</v>
      </c>
      <c r="B9795" s="489">
        <v>2312204098</v>
      </c>
      <c r="C9795" s="489" t="s">
        <v>2103</v>
      </c>
      <c r="D9795" s="489" t="s">
        <v>16104</v>
      </c>
    </row>
    <row r="9796" spans="1:4">
      <c r="A9796" s="489" t="str">
        <f t="shared" si="153"/>
        <v>2312204098訪問リハビリテーション</v>
      </c>
      <c r="B9796" s="489">
        <v>2312204098</v>
      </c>
      <c r="C9796" s="489" t="s">
        <v>2104</v>
      </c>
      <c r="D9796" s="489" t="s">
        <v>16104</v>
      </c>
    </row>
    <row r="9797" spans="1:4">
      <c r="A9797" s="489" t="str">
        <f t="shared" si="153"/>
        <v>2312204098訪問看護</v>
      </c>
      <c r="B9797" s="489">
        <v>2312204098</v>
      </c>
      <c r="C9797" s="489" t="s">
        <v>2102</v>
      </c>
      <c r="D9797" s="489" t="s">
        <v>16104</v>
      </c>
    </row>
    <row r="9798" spans="1:4">
      <c r="A9798" s="489" t="str">
        <f t="shared" si="153"/>
        <v>2312204122介護予防訪問リハビリテーション</v>
      </c>
      <c r="B9798" s="489">
        <v>2312204122</v>
      </c>
      <c r="C9798" s="489" t="s">
        <v>2108</v>
      </c>
      <c r="D9798" s="489" t="s">
        <v>16105</v>
      </c>
    </row>
    <row r="9799" spans="1:4">
      <c r="A9799" s="489" t="str">
        <f t="shared" si="153"/>
        <v>2312204122介護予防訪問看護</v>
      </c>
      <c r="B9799" s="489">
        <v>2312204122</v>
      </c>
      <c r="C9799" s="489" t="s">
        <v>2103</v>
      </c>
      <c r="D9799" s="489" t="s">
        <v>16105</v>
      </c>
    </row>
    <row r="9800" spans="1:4">
      <c r="A9800" s="489" t="str">
        <f t="shared" si="153"/>
        <v>2312204122訪問リハビリテーション</v>
      </c>
      <c r="B9800" s="489">
        <v>2312204122</v>
      </c>
      <c r="C9800" s="489" t="s">
        <v>2104</v>
      </c>
      <c r="D9800" s="489" t="s">
        <v>16105</v>
      </c>
    </row>
    <row r="9801" spans="1:4">
      <c r="A9801" s="489" t="str">
        <f t="shared" si="153"/>
        <v>2312204122訪問看護</v>
      </c>
      <c r="B9801" s="489">
        <v>2312204122</v>
      </c>
      <c r="C9801" s="489" t="s">
        <v>2102</v>
      </c>
      <c r="D9801" s="489" t="s">
        <v>16105</v>
      </c>
    </row>
    <row r="9802" spans="1:4">
      <c r="A9802" s="489" t="str">
        <f t="shared" si="153"/>
        <v>2312204163介護予防訪問リハビリテーション</v>
      </c>
      <c r="B9802" s="489">
        <v>2312204163</v>
      </c>
      <c r="C9802" s="489" t="s">
        <v>2108</v>
      </c>
      <c r="D9802" s="489" t="s">
        <v>16106</v>
      </c>
    </row>
    <row r="9803" spans="1:4">
      <c r="A9803" s="489" t="str">
        <f t="shared" si="153"/>
        <v>2312204163介護予防訪問看護</v>
      </c>
      <c r="B9803" s="489">
        <v>2312204163</v>
      </c>
      <c r="C9803" s="489" t="s">
        <v>2103</v>
      </c>
      <c r="D9803" s="489" t="s">
        <v>16106</v>
      </c>
    </row>
    <row r="9804" spans="1:4">
      <c r="A9804" s="489" t="str">
        <f t="shared" si="153"/>
        <v>2312204163訪問リハビリテーション</v>
      </c>
      <c r="B9804" s="489">
        <v>2312204163</v>
      </c>
      <c r="C9804" s="489" t="s">
        <v>2104</v>
      </c>
      <c r="D9804" s="489" t="s">
        <v>16106</v>
      </c>
    </row>
    <row r="9805" spans="1:4">
      <c r="A9805" s="489" t="str">
        <f t="shared" si="153"/>
        <v>2312204163訪問看護</v>
      </c>
      <c r="B9805" s="489">
        <v>2312204163</v>
      </c>
      <c r="C9805" s="489" t="s">
        <v>2102</v>
      </c>
      <c r="D9805" s="489" t="s">
        <v>16106</v>
      </c>
    </row>
    <row r="9806" spans="1:4">
      <c r="A9806" s="489" t="str">
        <f t="shared" si="153"/>
        <v>2312204221介護予防訪問リハビリテーション</v>
      </c>
      <c r="B9806" s="489">
        <v>2312204221</v>
      </c>
      <c r="C9806" s="489" t="s">
        <v>2108</v>
      </c>
      <c r="D9806" s="489" t="s">
        <v>16107</v>
      </c>
    </row>
    <row r="9807" spans="1:4">
      <c r="A9807" s="489" t="str">
        <f t="shared" si="153"/>
        <v>2312204221介護予防訪問看護</v>
      </c>
      <c r="B9807" s="489">
        <v>2312204221</v>
      </c>
      <c r="C9807" s="489" t="s">
        <v>2103</v>
      </c>
      <c r="D9807" s="489" t="s">
        <v>16107</v>
      </c>
    </row>
    <row r="9808" spans="1:4">
      <c r="A9808" s="489" t="str">
        <f t="shared" si="153"/>
        <v>2312204221訪問リハビリテーション</v>
      </c>
      <c r="B9808" s="489">
        <v>2312204221</v>
      </c>
      <c r="C9808" s="489" t="s">
        <v>2104</v>
      </c>
      <c r="D9808" s="489" t="s">
        <v>16107</v>
      </c>
    </row>
    <row r="9809" spans="1:4">
      <c r="A9809" s="489" t="str">
        <f t="shared" si="153"/>
        <v>2312204221訪問看護</v>
      </c>
      <c r="B9809" s="489">
        <v>2312204221</v>
      </c>
      <c r="C9809" s="489" t="s">
        <v>2102</v>
      </c>
      <c r="D9809" s="489" t="s">
        <v>16107</v>
      </c>
    </row>
    <row r="9810" spans="1:4">
      <c r="A9810" s="489" t="str">
        <f t="shared" si="153"/>
        <v>2312204254介護予防訪問リハビリテーション</v>
      </c>
      <c r="B9810" s="489">
        <v>2312204254</v>
      </c>
      <c r="C9810" s="489" t="s">
        <v>2108</v>
      </c>
      <c r="D9810" s="489" t="s">
        <v>16108</v>
      </c>
    </row>
    <row r="9811" spans="1:4">
      <c r="A9811" s="489" t="str">
        <f t="shared" si="153"/>
        <v>2312204254介護予防訪問看護</v>
      </c>
      <c r="B9811" s="489">
        <v>2312204254</v>
      </c>
      <c r="C9811" s="489" t="s">
        <v>2103</v>
      </c>
      <c r="D9811" s="489" t="s">
        <v>16108</v>
      </c>
    </row>
    <row r="9812" spans="1:4">
      <c r="A9812" s="489" t="str">
        <f t="shared" si="153"/>
        <v>2312204254訪問リハビリテーション</v>
      </c>
      <c r="B9812" s="489">
        <v>2312204254</v>
      </c>
      <c r="C9812" s="489" t="s">
        <v>2104</v>
      </c>
      <c r="D9812" s="489" t="s">
        <v>16108</v>
      </c>
    </row>
    <row r="9813" spans="1:4">
      <c r="A9813" s="489" t="str">
        <f t="shared" si="153"/>
        <v>2312204254訪問看護</v>
      </c>
      <c r="B9813" s="489">
        <v>2312204254</v>
      </c>
      <c r="C9813" s="489" t="s">
        <v>2102</v>
      </c>
      <c r="D9813" s="489" t="s">
        <v>16108</v>
      </c>
    </row>
    <row r="9814" spans="1:4">
      <c r="A9814" s="489" t="str">
        <f t="shared" si="153"/>
        <v>2312204262介護予防訪問看護</v>
      </c>
      <c r="B9814" s="489">
        <v>2312204262</v>
      </c>
      <c r="C9814" s="489" t="s">
        <v>2103</v>
      </c>
      <c r="D9814" s="489" t="s">
        <v>16109</v>
      </c>
    </row>
    <row r="9815" spans="1:4">
      <c r="A9815" s="489" t="str">
        <f t="shared" si="153"/>
        <v>2312204262訪問看護</v>
      </c>
      <c r="B9815" s="489">
        <v>2312204262</v>
      </c>
      <c r="C9815" s="489" t="s">
        <v>2102</v>
      </c>
      <c r="D9815" s="489" t="s">
        <v>16109</v>
      </c>
    </row>
    <row r="9816" spans="1:4">
      <c r="A9816" s="489" t="str">
        <f t="shared" si="153"/>
        <v>2312204288介護予防訪問リハビリテーション</v>
      </c>
      <c r="B9816" s="489">
        <v>2312204288</v>
      </c>
      <c r="C9816" s="489" t="s">
        <v>2108</v>
      </c>
      <c r="D9816" s="489" t="s">
        <v>16110</v>
      </c>
    </row>
    <row r="9817" spans="1:4">
      <c r="A9817" s="489" t="str">
        <f t="shared" si="153"/>
        <v>2312204288介護予防訪問看護</v>
      </c>
      <c r="B9817" s="489">
        <v>2312204288</v>
      </c>
      <c r="C9817" s="489" t="s">
        <v>2103</v>
      </c>
      <c r="D9817" s="489" t="s">
        <v>16110</v>
      </c>
    </row>
    <row r="9818" spans="1:4">
      <c r="A9818" s="489" t="str">
        <f t="shared" si="153"/>
        <v>2312204288訪問リハビリテーション</v>
      </c>
      <c r="B9818" s="489">
        <v>2312204288</v>
      </c>
      <c r="C9818" s="489" t="s">
        <v>2104</v>
      </c>
      <c r="D9818" s="489" t="s">
        <v>16110</v>
      </c>
    </row>
    <row r="9819" spans="1:4">
      <c r="A9819" s="489" t="str">
        <f t="shared" si="153"/>
        <v>2312204288訪問看護</v>
      </c>
      <c r="B9819" s="489">
        <v>2312204288</v>
      </c>
      <c r="C9819" s="489" t="s">
        <v>2102</v>
      </c>
      <c r="D9819" s="489" t="s">
        <v>16110</v>
      </c>
    </row>
    <row r="9820" spans="1:4">
      <c r="A9820" s="489" t="str">
        <f t="shared" si="153"/>
        <v>2312204296介護予防短期入所療養介護 （病院等)</v>
      </c>
      <c r="B9820" s="489">
        <v>2312204296</v>
      </c>
      <c r="C9820" s="489" t="s">
        <v>19395</v>
      </c>
      <c r="D9820" s="489" t="s">
        <v>4165</v>
      </c>
    </row>
    <row r="9821" spans="1:4">
      <c r="A9821" s="489" t="str">
        <f t="shared" si="153"/>
        <v>2312204296介護予防通所リハビリテーション</v>
      </c>
      <c r="B9821" s="489">
        <v>2312204296</v>
      </c>
      <c r="C9821" s="489" t="s">
        <v>2512</v>
      </c>
      <c r="D9821" s="489" t="s">
        <v>4165</v>
      </c>
    </row>
    <row r="9822" spans="1:4">
      <c r="A9822" s="489" t="str">
        <f t="shared" si="153"/>
        <v>2312204296介護予防訪問リハビリテーション</v>
      </c>
      <c r="B9822" s="489">
        <v>2312204296</v>
      </c>
      <c r="C9822" s="489" t="s">
        <v>2108</v>
      </c>
      <c r="D9822" s="489" t="s">
        <v>4165</v>
      </c>
    </row>
    <row r="9823" spans="1:4">
      <c r="A9823" s="489" t="str">
        <f t="shared" si="153"/>
        <v>2312204296介護予防訪問看護</v>
      </c>
      <c r="B9823" s="489">
        <v>2312204296</v>
      </c>
      <c r="C9823" s="489" t="s">
        <v>2103</v>
      </c>
      <c r="D9823" s="489" t="s">
        <v>4165</v>
      </c>
    </row>
    <row r="9824" spans="1:4">
      <c r="A9824" s="489" t="str">
        <f t="shared" si="153"/>
        <v>2312204296短期入所療養介護 （病院等)</v>
      </c>
      <c r="B9824" s="489">
        <v>2312204296</v>
      </c>
      <c r="C9824" s="489" t="s">
        <v>19396</v>
      </c>
      <c r="D9824" s="489" t="s">
        <v>4165</v>
      </c>
    </row>
    <row r="9825" spans="1:4">
      <c r="A9825" s="489" t="str">
        <f t="shared" si="153"/>
        <v>2312204296通所リハビリテーション</v>
      </c>
      <c r="B9825" s="489">
        <v>2312204296</v>
      </c>
      <c r="C9825" s="489" t="s">
        <v>2511</v>
      </c>
      <c r="D9825" s="489" t="s">
        <v>4165</v>
      </c>
    </row>
    <row r="9826" spans="1:4">
      <c r="A9826" s="489" t="str">
        <f t="shared" si="153"/>
        <v>2312204296訪問リハビリテーション</v>
      </c>
      <c r="B9826" s="489">
        <v>2312204296</v>
      </c>
      <c r="C9826" s="489" t="s">
        <v>2104</v>
      </c>
      <c r="D9826" s="489" t="s">
        <v>4165</v>
      </c>
    </row>
    <row r="9827" spans="1:4">
      <c r="A9827" s="489" t="str">
        <f t="shared" si="153"/>
        <v>2312204296訪問看護</v>
      </c>
      <c r="B9827" s="489">
        <v>2312204296</v>
      </c>
      <c r="C9827" s="489" t="s">
        <v>2102</v>
      </c>
      <c r="D9827" s="489" t="s">
        <v>4165</v>
      </c>
    </row>
    <row r="9828" spans="1:4">
      <c r="A9828" s="489" t="str">
        <f t="shared" si="153"/>
        <v>2312204304介護予防訪問リハビリテーション</v>
      </c>
      <c r="B9828" s="489">
        <v>2312204304</v>
      </c>
      <c r="C9828" s="489" t="s">
        <v>2108</v>
      </c>
      <c r="D9828" s="489" t="s">
        <v>16111</v>
      </c>
    </row>
    <row r="9829" spans="1:4">
      <c r="A9829" s="489" t="str">
        <f t="shared" si="153"/>
        <v>2312204304介護予防訪問看護</v>
      </c>
      <c r="B9829" s="489">
        <v>2312204304</v>
      </c>
      <c r="C9829" s="489" t="s">
        <v>2103</v>
      </c>
      <c r="D9829" s="489" t="s">
        <v>16111</v>
      </c>
    </row>
    <row r="9830" spans="1:4">
      <c r="A9830" s="489" t="str">
        <f t="shared" si="153"/>
        <v>2312204304訪問リハビリテーション</v>
      </c>
      <c r="B9830" s="489">
        <v>2312204304</v>
      </c>
      <c r="C9830" s="489" t="s">
        <v>2104</v>
      </c>
      <c r="D9830" s="489" t="s">
        <v>16111</v>
      </c>
    </row>
    <row r="9831" spans="1:4">
      <c r="A9831" s="489" t="str">
        <f t="shared" si="153"/>
        <v>2312204304訪問看護</v>
      </c>
      <c r="B9831" s="489">
        <v>2312204304</v>
      </c>
      <c r="C9831" s="489" t="s">
        <v>2102</v>
      </c>
      <c r="D9831" s="489" t="s">
        <v>16111</v>
      </c>
    </row>
    <row r="9832" spans="1:4">
      <c r="A9832" s="489" t="str">
        <f t="shared" si="153"/>
        <v>2312204312介護予防訪問リハビリテーション</v>
      </c>
      <c r="B9832" s="489">
        <v>2312204312</v>
      </c>
      <c r="C9832" s="489" t="s">
        <v>2108</v>
      </c>
      <c r="D9832" s="489" t="s">
        <v>16112</v>
      </c>
    </row>
    <row r="9833" spans="1:4">
      <c r="A9833" s="489" t="str">
        <f t="shared" si="153"/>
        <v>2312204312介護予防訪問看護</v>
      </c>
      <c r="B9833" s="489">
        <v>2312204312</v>
      </c>
      <c r="C9833" s="489" t="s">
        <v>2103</v>
      </c>
      <c r="D9833" s="489" t="s">
        <v>16112</v>
      </c>
    </row>
    <row r="9834" spans="1:4">
      <c r="A9834" s="489" t="str">
        <f t="shared" si="153"/>
        <v>2312204312訪問リハビリテーション</v>
      </c>
      <c r="B9834" s="489">
        <v>2312204312</v>
      </c>
      <c r="C9834" s="489" t="s">
        <v>2104</v>
      </c>
      <c r="D9834" s="489" t="s">
        <v>16112</v>
      </c>
    </row>
    <row r="9835" spans="1:4">
      <c r="A9835" s="489" t="str">
        <f t="shared" si="153"/>
        <v>2312204312訪問看護</v>
      </c>
      <c r="B9835" s="489">
        <v>2312204312</v>
      </c>
      <c r="C9835" s="489" t="s">
        <v>2102</v>
      </c>
      <c r="D9835" s="489" t="s">
        <v>16112</v>
      </c>
    </row>
    <row r="9836" spans="1:4">
      <c r="A9836" s="489" t="str">
        <f t="shared" si="153"/>
        <v>2312204320介護予防通所リハビリテーション</v>
      </c>
      <c r="B9836" s="489">
        <v>2312204320</v>
      </c>
      <c r="C9836" s="489" t="s">
        <v>2512</v>
      </c>
      <c r="D9836" s="489" t="s">
        <v>16113</v>
      </c>
    </row>
    <row r="9837" spans="1:4">
      <c r="A9837" s="489" t="str">
        <f t="shared" si="153"/>
        <v>2312204320介護予防訪問リハビリテーション</v>
      </c>
      <c r="B9837" s="489">
        <v>2312204320</v>
      </c>
      <c r="C9837" s="489" t="s">
        <v>2108</v>
      </c>
      <c r="D9837" s="489" t="s">
        <v>16113</v>
      </c>
    </row>
    <row r="9838" spans="1:4">
      <c r="A9838" s="489" t="str">
        <f t="shared" si="153"/>
        <v>2312204320介護予防訪問看護</v>
      </c>
      <c r="B9838" s="489">
        <v>2312204320</v>
      </c>
      <c r="C9838" s="489" t="s">
        <v>2103</v>
      </c>
      <c r="D9838" s="489" t="s">
        <v>16113</v>
      </c>
    </row>
    <row r="9839" spans="1:4">
      <c r="A9839" s="489" t="str">
        <f t="shared" si="153"/>
        <v>2312204320通所リハビリテーション</v>
      </c>
      <c r="B9839" s="489">
        <v>2312204320</v>
      </c>
      <c r="C9839" s="489" t="s">
        <v>2511</v>
      </c>
      <c r="D9839" s="489" t="s">
        <v>16113</v>
      </c>
    </row>
    <row r="9840" spans="1:4">
      <c r="A9840" s="489" t="str">
        <f t="shared" si="153"/>
        <v>2312204320訪問リハビリテーション</v>
      </c>
      <c r="B9840" s="489">
        <v>2312204320</v>
      </c>
      <c r="C9840" s="489" t="s">
        <v>2104</v>
      </c>
      <c r="D9840" s="489" t="s">
        <v>16113</v>
      </c>
    </row>
    <row r="9841" spans="1:4">
      <c r="A9841" s="489" t="str">
        <f t="shared" si="153"/>
        <v>2312204320訪問看護</v>
      </c>
      <c r="B9841" s="489">
        <v>2312204320</v>
      </c>
      <c r="C9841" s="489" t="s">
        <v>2102</v>
      </c>
      <c r="D9841" s="489" t="s">
        <v>16113</v>
      </c>
    </row>
    <row r="9842" spans="1:4">
      <c r="A9842" s="489" t="str">
        <f t="shared" si="153"/>
        <v>2312204338介護予防訪問看護</v>
      </c>
      <c r="B9842" s="489">
        <v>2312204338</v>
      </c>
      <c r="C9842" s="489" t="s">
        <v>2103</v>
      </c>
      <c r="D9842" s="489" t="s">
        <v>16114</v>
      </c>
    </row>
    <row r="9843" spans="1:4">
      <c r="A9843" s="489" t="str">
        <f t="shared" si="153"/>
        <v>2312204338訪問看護</v>
      </c>
      <c r="B9843" s="489">
        <v>2312204338</v>
      </c>
      <c r="C9843" s="489" t="s">
        <v>2102</v>
      </c>
      <c r="D9843" s="489" t="s">
        <v>16114</v>
      </c>
    </row>
    <row r="9844" spans="1:4">
      <c r="A9844" s="489" t="str">
        <f t="shared" si="153"/>
        <v>2312204346介護予防訪問看護</v>
      </c>
      <c r="B9844" s="489">
        <v>2312204346</v>
      </c>
      <c r="C9844" s="489" t="s">
        <v>2103</v>
      </c>
      <c r="D9844" s="489" t="s">
        <v>16115</v>
      </c>
    </row>
    <row r="9845" spans="1:4">
      <c r="A9845" s="489" t="str">
        <f t="shared" si="153"/>
        <v>2312204346訪問看護</v>
      </c>
      <c r="B9845" s="489">
        <v>2312204346</v>
      </c>
      <c r="C9845" s="489" t="s">
        <v>2102</v>
      </c>
      <c r="D9845" s="489" t="s">
        <v>16115</v>
      </c>
    </row>
    <row r="9846" spans="1:4">
      <c r="A9846" s="489" t="str">
        <f t="shared" si="153"/>
        <v>2312204387介護予防訪問リハビリテーション</v>
      </c>
      <c r="B9846" s="489">
        <v>2312204387</v>
      </c>
      <c r="C9846" s="489" t="s">
        <v>2108</v>
      </c>
      <c r="D9846" s="489" t="s">
        <v>16116</v>
      </c>
    </row>
    <row r="9847" spans="1:4">
      <c r="A9847" s="489" t="str">
        <f t="shared" si="153"/>
        <v>2312204387介護予防訪問看護</v>
      </c>
      <c r="B9847" s="489">
        <v>2312204387</v>
      </c>
      <c r="C9847" s="489" t="s">
        <v>2103</v>
      </c>
      <c r="D9847" s="489" t="s">
        <v>16116</v>
      </c>
    </row>
    <row r="9848" spans="1:4">
      <c r="A9848" s="489" t="str">
        <f t="shared" si="153"/>
        <v>2312204387訪問リハビリテーション</v>
      </c>
      <c r="B9848" s="489">
        <v>2312204387</v>
      </c>
      <c r="C9848" s="489" t="s">
        <v>2104</v>
      </c>
      <c r="D9848" s="489" t="s">
        <v>16116</v>
      </c>
    </row>
    <row r="9849" spans="1:4">
      <c r="A9849" s="489" t="str">
        <f t="shared" si="153"/>
        <v>2312204387訪問看護</v>
      </c>
      <c r="B9849" s="489">
        <v>2312204387</v>
      </c>
      <c r="C9849" s="489" t="s">
        <v>2102</v>
      </c>
      <c r="D9849" s="489" t="s">
        <v>16116</v>
      </c>
    </row>
    <row r="9850" spans="1:4">
      <c r="A9850" s="489" t="str">
        <f t="shared" si="153"/>
        <v>2312204437介護予防訪問リハビリテーション</v>
      </c>
      <c r="B9850" s="489">
        <v>2312204437</v>
      </c>
      <c r="C9850" s="489" t="s">
        <v>2108</v>
      </c>
      <c r="D9850" s="489" t="s">
        <v>16117</v>
      </c>
    </row>
    <row r="9851" spans="1:4">
      <c r="A9851" s="489" t="str">
        <f t="shared" si="153"/>
        <v>2312204437介護予防訪問看護</v>
      </c>
      <c r="B9851" s="489">
        <v>2312204437</v>
      </c>
      <c r="C9851" s="489" t="s">
        <v>2103</v>
      </c>
      <c r="D9851" s="489" t="s">
        <v>16117</v>
      </c>
    </row>
    <row r="9852" spans="1:4">
      <c r="A9852" s="489" t="str">
        <f t="shared" si="153"/>
        <v>2312204437訪問リハビリテーション</v>
      </c>
      <c r="B9852" s="489">
        <v>2312204437</v>
      </c>
      <c r="C9852" s="489" t="s">
        <v>2104</v>
      </c>
      <c r="D9852" s="489" t="s">
        <v>16117</v>
      </c>
    </row>
    <row r="9853" spans="1:4">
      <c r="A9853" s="489" t="str">
        <f t="shared" si="153"/>
        <v>2312204437訪問看護</v>
      </c>
      <c r="B9853" s="489">
        <v>2312204437</v>
      </c>
      <c r="C9853" s="489" t="s">
        <v>2102</v>
      </c>
      <c r="D9853" s="489" t="s">
        <v>16117</v>
      </c>
    </row>
    <row r="9854" spans="1:4">
      <c r="A9854" s="489" t="str">
        <f t="shared" si="153"/>
        <v>2312204452介護予防訪問リハビリテーション</v>
      </c>
      <c r="B9854" s="489">
        <v>2312204452</v>
      </c>
      <c r="C9854" s="489" t="s">
        <v>2108</v>
      </c>
      <c r="D9854" s="489" t="s">
        <v>16118</v>
      </c>
    </row>
    <row r="9855" spans="1:4">
      <c r="A9855" s="489" t="str">
        <f t="shared" si="153"/>
        <v>2312204452介護予防訪問看護</v>
      </c>
      <c r="B9855" s="489">
        <v>2312204452</v>
      </c>
      <c r="C9855" s="489" t="s">
        <v>2103</v>
      </c>
      <c r="D9855" s="489" t="s">
        <v>16118</v>
      </c>
    </row>
    <row r="9856" spans="1:4">
      <c r="A9856" s="489" t="str">
        <f t="shared" si="153"/>
        <v>2312204452訪問リハビリテーション</v>
      </c>
      <c r="B9856" s="489">
        <v>2312204452</v>
      </c>
      <c r="C9856" s="489" t="s">
        <v>2104</v>
      </c>
      <c r="D9856" s="489" t="s">
        <v>16118</v>
      </c>
    </row>
    <row r="9857" spans="1:4">
      <c r="A9857" s="489" t="str">
        <f t="shared" si="153"/>
        <v>2312204452訪問看護</v>
      </c>
      <c r="B9857" s="489">
        <v>2312204452</v>
      </c>
      <c r="C9857" s="489" t="s">
        <v>2102</v>
      </c>
      <c r="D9857" s="489" t="s">
        <v>16118</v>
      </c>
    </row>
    <row r="9858" spans="1:4">
      <c r="A9858" s="489" t="str">
        <f t="shared" ref="A9858:A9921" si="154">B9858&amp;C9858</f>
        <v>2312204486介護予防訪問リハビリテーション</v>
      </c>
      <c r="B9858" s="489">
        <v>2312204486</v>
      </c>
      <c r="C9858" s="489" t="s">
        <v>2108</v>
      </c>
      <c r="D9858" s="489" t="s">
        <v>16119</v>
      </c>
    </row>
    <row r="9859" spans="1:4">
      <c r="A9859" s="489" t="str">
        <f t="shared" si="154"/>
        <v>2312204486介護予防訪問看護</v>
      </c>
      <c r="B9859" s="489">
        <v>2312204486</v>
      </c>
      <c r="C9859" s="489" t="s">
        <v>2103</v>
      </c>
      <c r="D9859" s="489" t="s">
        <v>16119</v>
      </c>
    </row>
    <row r="9860" spans="1:4">
      <c r="A9860" s="489" t="str">
        <f t="shared" si="154"/>
        <v>2312204486訪問リハビリテーション</v>
      </c>
      <c r="B9860" s="489">
        <v>2312204486</v>
      </c>
      <c r="C9860" s="489" t="s">
        <v>2104</v>
      </c>
      <c r="D9860" s="489" t="s">
        <v>16119</v>
      </c>
    </row>
    <row r="9861" spans="1:4">
      <c r="A9861" s="489" t="str">
        <f t="shared" si="154"/>
        <v>2312204486訪問看護</v>
      </c>
      <c r="B9861" s="489">
        <v>2312204486</v>
      </c>
      <c r="C9861" s="489" t="s">
        <v>2102</v>
      </c>
      <c r="D9861" s="489" t="s">
        <v>16119</v>
      </c>
    </row>
    <row r="9862" spans="1:4">
      <c r="A9862" s="489" t="str">
        <f t="shared" si="154"/>
        <v>2312204494介護予防訪問リハビリテーション</v>
      </c>
      <c r="B9862" s="489">
        <v>2312204494</v>
      </c>
      <c r="C9862" s="489" t="s">
        <v>2108</v>
      </c>
      <c r="D9862" s="489" t="s">
        <v>16120</v>
      </c>
    </row>
    <row r="9863" spans="1:4">
      <c r="A9863" s="489" t="str">
        <f t="shared" si="154"/>
        <v>2312204494介護予防訪問看護</v>
      </c>
      <c r="B9863" s="489">
        <v>2312204494</v>
      </c>
      <c r="C9863" s="489" t="s">
        <v>2103</v>
      </c>
      <c r="D9863" s="489" t="s">
        <v>16120</v>
      </c>
    </row>
    <row r="9864" spans="1:4">
      <c r="A9864" s="489" t="str">
        <f t="shared" si="154"/>
        <v>2312204494訪問リハビリテーション</v>
      </c>
      <c r="B9864" s="489">
        <v>2312204494</v>
      </c>
      <c r="C9864" s="489" t="s">
        <v>2104</v>
      </c>
      <c r="D9864" s="489" t="s">
        <v>16120</v>
      </c>
    </row>
    <row r="9865" spans="1:4">
      <c r="A9865" s="489" t="str">
        <f t="shared" si="154"/>
        <v>2312204494訪問看護</v>
      </c>
      <c r="B9865" s="489">
        <v>2312204494</v>
      </c>
      <c r="C9865" s="489" t="s">
        <v>2102</v>
      </c>
      <c r="D9865" s="489" t="s">
        <v>16120</v>
      </c>
    </row>
    <row r="9866" spans="1:4">
      <c r="A9866" s="489" t="str">
        <f t="shared" si="154"/>
        <v>2312204502介護予防訪問リハビリテーション</v>
      </c>
      <c r="B9866" s="489">
        <v>2312204502</v>
      </c>
      <c r="C9866" s="489" t="s">
        <v>2108</v>
      </c>
      <c r="D9866" s="489" t="s">
        <v>16121</v>
      </c>
    </row>
    <row r="9867" spans="1:4">
      <c r="A9867" s="489" t="str">
        <f t="shared" si="154"/>
        <v>2312204502介護予防訪問看護</v>
      </c>
      <c r="B9867" s="489">
        <v>2312204502</v>
      </c>
      <c r="C9867" s="489" t="s">
        <v>2103</v>
      </c>
      <c r="D9867" s="489" t="s">
        <v>16121</v>
      </c>
    </row>
    <row r="9868" spans="1:4">
      <c r="A9868" s="489" t="str">
        <f t="shared" si="154"/>
        <v>2312204502訪問リハビリテーション</v>
      </c>
      <c r="B9868" s="489">
        <v>2312204502</v>
      </c>
      <c r="C9868" s="489" t="s">
        <v>2104</v>
      </c>
      <c r="D9868" s="489" t="s">
        <v>16121</v>
      </c>
    </row>
    <row r="9869" spans="1:4">
      <c r="A9869" s="489" t="str">
        <f t="shared" si="154"/>
        <v>2312204502訪問看護</v>
      </c>
      <c r="B9869" s="489">
        <v>2312204502</v>
      </c>
      <c r="C9869" s="489" t="s">
        <v>2102</v>
      </c>
      <c r="D9869" s="489" t="s">
        <v>16121</v>
      </c>
    </row>
    <row r="9870" spans="1:4">
      <c r="A9870" s="489" t="str">
        <f t="shared" si="154"/>
        <v>2312204569介護予防訪問リハビリテーション</v>
      </c>
      <c r="B9870" s="489">
        <v>2312204569</v>
      </c>
      <c r="C9870" s="489" t="s">
        <v>2108</v>
      </c>
      <c r="D9870" s="489" t="s">
        <v>16122</v>
      </c>
    </row>
    <row r="9871" spans="1:4">
      <c r="A9871" s="489" t="str">
        <f t="shared" si="154"/>
        <v>2312204569介護予防訪問看護</v>
      </c>
      <c r="B9871" s="489">
        <v>2312204569</v>
      </c>
      <c r="C9871" s="489" t="s">
        <v>2103</v>
      </c>
      <c r="D9871" s="489" t="s">
        <v>16122</v>
      </c>
    </row>
    <row r="9872" spans="1:4">
      <c r="A9872" s="489" t="str">
        <f t="shared" si="154"/>
        <v>2312204569訪問リハビリテーション</v>
      </c>
      <c r="B9872" s="489">
        <v>2312204569</v>
      </c>
      <c r="C9872" s="489" t="s">
        <v>2104</v>
      </c>
      <c r="D9872" s="489" t="s">
        <v>16122</v>
      </c>
    </row>
    <row r="9873" spans="1:4">
      <c r="A9873" s="489" t="str">
        <f t="shared" si="154"/>
        <v>2312204569訪問看護</v>
      </c>
      <c r="B9873" s="489">
        <v>2312204569</v>
      </c>
      <c r="C9873" s="489" t="s">
        <v>2102</v>
      </c>
      <c r="D9873" s="489" t="s">
        <v>16122</v>
      </c>
    </row>
    <row r="9874" spans="1:4">
      <c r="A9874" s="489" t="str">
        <f t="shared" si="154"/>
        <v>2312204577介護予防訪問リハビリテーション</v>
      </c>
      <c r="B9874" s="489">
        <v>2312204577</v>
      </c>
      <c r="C9874" s="489" t="s">
        <v>2108</v>
      </c>
      <c r="D9874" s="489" t="s">
        <v>16123</v>
      </c>
    </row>
    <row r="9875" spans="1:4">
      <c r="A9875" s="489" t="str">
        <f t="shared" si="154"/>
        <v>2312204577介護予防訪問看護</v>
      </c>
      <c r="B9875" s="489">
        <v>2312204577</v>
      </c>
      <c r="C9875" s="489" t="s">
        <v>2103</v>
      </c>
      <c r="D9875" s="489" t="s">
        <v>16123</v>
      </c>
    </row>
    <row r="9876" spans="1:4">
      <c r="A9876" s="489" t="str">
        <f t="shared" si="154"/>
        <v>2312204577訪問リハビリテーション</v>
      </c>
      <c r="B9876" s="489">
        <v>2312204577</v>
      </c>
      <c r="C9876" s="489" t="s">
        <v>2104</v>
      </c>
      <c r="D9876" s="489" t="s">
        <v>16123</v>
      </c>
    </row>
    <row r="9877" spans="1:4">
      <c r="A9877" s="489" t="str">
        <f t="shared" si="154"/>
        <v>2312204577訪問看護</v>
      </c>
      <c r="B9877" s="489">
        <v>2312204577</v>
      </c>
      <c r="C9877" s="489" t="s">
        <v>2102</v>
      </c>
      <c r="D9877" s="489" t="s">
        <v>16123</v>
      </c>
    </row>
    <row r="9878" spans="1:4">
      <c r="A9878" s="489" t="str">
        <f t="shared" si="154"/>
        <v>2312204593介護予防訪問リハビリテーション</v>
      </c>
      <c r="B9878" s="489">
        <v>2312204593</v>
      </c>
      <c r="C9878" s="489" t="s">
        <v>2108</v>
      </c>
      <c r="D9878" s="489" t="s">
        <v>16124</v>
      </c>
    </row>
    <row r="9879" spans="1:4">
      <c r="A9879" s="489" t="str">
        <f t="shared" si="154"/>
        <v>2312204593介護予防訪問看護</v>
      </c>
      <c r="B9879" s="489">
        <v>2312204593</v>
      </c>
      <c r="C9879" s="489" t="s">
        <v>2103</v>
      </c>
      <c r="D9879" s="489" t="s">
        <v>16124</v>
      </c>
    </row>
    <row r="9880" spans="1:4">
      <c r="A9880" s="489" t="str">
        <f t="shared" si="154"/>
        <v>2312204593訪問リハビリテーション</v>
      </c>
      <c r="B9880" s="489">
        <v>2312204593</v>
      </c>
      <c r="C9880" s="489" t="s">
        <v>2104</v>
      </c>
      <c r="D9880" s="489" t="s">
        <v>16124</v>
      </c>
    </row>
    <row r="9881" spans="1:4">
      <c r="A9881" s="489" t="str">
        <f t="shared" si="154"/>
        <v>2312204593訪問看護</v>
      </c>
      <c r="B9881" s="489">
        <v>2312204593</v>
      </c>
      <c r="C9881" s="489" t="s">
        <v>2102</v>
      </c>
      <c r="D9881" s="489" t="s">
        <v>16124</v>
      </c>
    </row>
    <row r="9882" spans="1:4">
      <c r="A9882" s="489" t="str">
        <f t="shared" si="154"/>
        <v>2312204619介護予防訪問リハビリテーション</v>
      </c>
      <c r="B9882" s="489">
        <v>2312204619</v>
      </c>
      <c r="C9882" s="489" t="s">
        <v>2108</v>
      </c>
      <c r="D9882" s="489" t="s">
        <v>16125</v>
      </c>
    </row>
    <row r="9883" spans="1:4">
      <c r="A9883" s="489" t="str">
        <f t="shared" si="154"/>
        <v>2312204619介護予防訪問看護</v>
      </c>
      <c r="B9883" s="489">
        <v>2312204619</v>
      </c>
      <c r="C9883" s="489" t="s">
        <v>2103</v>
      </c>
      <c r="D9883" s="489" t="s">
        <v>16125</v>
      </c>
    </row>
    <row r="9884" spans="1:4">
      <c r="A9884" s="489" t="str">
        <f t="shared" si="154"/>
        <v>2312204619訪問リハビリテーション</v>
      </c>
      <c r="B9884" s="489">
        <v>2312204619</v>
      </c>
      <c r="C9884" s="489" t="s">
        <v>2104</v>
      </c>
      <c r="D9884" s="489" t="s">
        <v>16125</v>
      </c>
    </row>
    <row r="9885" spans="1:4">
      <c r="A9885" s="489" t="str">
        <f t="shared" si="154"/>
        <v>2312204619訪問看護</v>
      </c>
      <c r="B9885" s="489">
        <v>2312204619</v>
      </c>
      <c r="C9885" s="489" t="s">
        <v>2102</v>
      </c>
      <c r="D9885" s="489" t="s">
        <v>16125</v>
      </c>
    </row>
    <row r="9886" spans="1:4">
      <c r="A9886" s="489" t="str">
        <f t="shared" si="154"/>
        <v>2312204627介護予防訪問リハビリテーション</v>
      </c>
      <c r="B9886" s="489">
        <v>2312204627</v>
      </c>
      <c r="C9886" s="489" t="s">
        <v>2108</v>
      </c>
      <c r="D9886" s="489" t="s">
        <v>16126</v>
      </c>
    </row>
    <row r="9887" spans="1:4">
      <c r="A9887" s="489" t="str">
        <f t="shared" si="154"/>
        <v>2312204627介護予防訪問看護</v>
      </c>
      <c r="B9887" s="489">
        <v>2312204627</v>
      </c>
      <c r="C9887" s="489" t="s">
        <v>2103</v>
      </c>
      <c r="D9887" s="489" t="s">
        <v>16126</v>
      </c>
    </row>
    <row r="9888" spans="1:4">
      <c r="A9888" s="489" t="str">
        <f t="shared" si="154"/>
        <v>2312204627訪問リハビリテーション</v>
      </c>
      <c r="B9888" s="489">
        <v>2312204627</v>
      </c>
      <c r="C9888" s="489" t="s">
        <v>2104</v>
      </c>
      <c r="D9888" s="489" t="s">
        <v>16126</v>
      </c>
    </row>
    <row r="9889" spans="1:4">
      <c r="A9889" s="489" t="str">
        <f t="shared" si="154"/>
        <v>2312204627訪問看護</v>
      </c>
      <c r="B9889" s="489">
        <v>2312204627</v>
      </c>
      <c r="C9889" s="489" t="s">
        <v>2102</v>
      </c>
      <c r="D9889" s="489" t="s">
        <v>16126</v>
      </c>
    </row>
    <row r="9890" spans="1:4">
      <c r="A9890" s="489" t="str">
        <f t="shared" si="154"/>
        <v>2312204635介護予防訪問リハビリテーション</v>
      </c>
      <c r="B9890" s="489">
        <v>2312204635</v>
      </c>
      <c r="C9890" s="489" t="s">
        <v>2108</v>
      </c>
      <c r="D9890" s="489" t="s">
        <v>16127</v>
      </c>
    </row>
    <row r="9891" spans="1:4">
      <c r="A9891" s="489" t="str">
        <f t="shared" si="154"/>
        <v>2312204635介護予防訪問看護</v>
      </c>
      <c r="B9891" s="489">
        <v>2312204635</v>
      </c>
      <c r="C9891" s="489" t="s">
        <v>2103</v>
      </c>
      <c r="D9891" s="489" t="s">
        <v>16127</v>
      </c>
    </row>
    <row r="9892" spans="1:4">
      <c r="A9892" s="489" t="str">
        <f t="shared" si="154"/>
        <v>2312204635訪問リハビリテーション</v>
      </c>
      <c r="B9892" s="489">
        <v>2312204635</v>
      </c>
      <c r="C9892" s="489" t="s">
        <v>2104</v>
      </c>
      <c r="D9892" s="489" t="s">
        <v>16127</v>
      </c>
    </row>
    <row r="9893" spans="1:4">
      <c r="A9893" s="489" t="str">
        <f t="shared" si="154"/>
        <v>2312204635訪問看護</v>
      </c>
      <c r="B9893" s="489">
        <v>2312204635</v>
      </c>
      <c r="C9893" s="489" t="s">
        <v>2102</v>
      </c>
      <c r="D9893" s="489" t="s">
        <v>16127</v>
      </c>
    </row>
    <row r="9894" spans="1:4">
      <c r="A9894" s="489" t="str">
        <f t="shared" si="154"/>
        <v>2312204668介護予防訪問リハビリテーション</v>
      </c>
      <c r="B9894" s="489">
        <v>2312204668</v>
      </c>
      <c r="C9894" s="489" t="s">
        <v>2108</v>
      </c>
      <c r="D9894" s="489" t="s">
        <v>16128</v>
      </c>
    </row>
    <row r="9895" spans="1:4">
      <c r="A9895" s="489" t="str">
        <f t="shared" si="154"/>
        <v>2312204668介護予防訪問看護</v>
      </c>
      <c r="B9895" s="489">
        <v>2312204668</v>
      </c>
      <c r="C9895" s="489" t="s">
        <v>2103</v>
      </c>
      <c r="D9895" s="489" t="s">
        <v>16128</v>
      </c>
    </row>
    <row r="9896" spans="1:4">
      <c r="A9896" s="489" t="str">
        <f t="shared" si="154"/>
        <v>2312204668訪問リハビリテーション</v>
      </c>
      <c r="B9896" s="489">
        <v>2312204668</v>
      </c>
      <c r="C9896" s="489" t="s">
        <v>2104</v>
      </c>
      <c r="D9896" s="489" t="s">
        <v>16128</v>
      </c>
    </row>
    <row r="9897" spans="1:4">
      <c r="A9897" s="489" t="str">
        <f t="shared" si="154"/>
        <v>2312204668訪問看護</v>
      </c>
      <c r="B9897" s="489">
        <v>2312204668</v>
      </c>
      <c r="C9897" s="489" t="s">
        <v>2102</v>
      </c>
      <c r="D9897" s="489" t="s">
        <v>16128</v>
      </c>
    </row>
    <row r="9898" spans="1:4">
      <c r="A9898" s="489" t="str">
        <f t="shared" si="154"/>
        <v>2312204676介護予防訪問リハビリテーション</v>
      </c>
      <c r="B9898" s="489">
        <v>2312204676</v>
      </c>
      <c r="C9898" s="489" t="s">
        <v>2108</v>
      </c>
      <c r="D9898" s="489" t="s">
        <v>16129</v>
      </c>
    </row>
    <row r="9899" spans="1:4">
      <c r="A9899" s="489" t="str">
        <f t="shared" si="154"/>
        <v>2312204676介護予防訪問看護</v>
      </c>
      <c r="B9899" s="489">
        <v>2312204676</v>
      </c>
      <c r="C9899" s="489" t="s">
        <v>2103</v>
      </c>
      <c r="D9899" s="489" t="s">
        <v>16129</v>
      </c>
    </row>
    <row r="9900" spans="1:4">
      <c r="A9900" s="489" t="str">
        <f t="shared" si="154"/>
        <v>2312204676訪問リハビリテーション</v>
      </c>
      <c r="B9900" s="489">
        <v>2312204676</v>
      </c>
      <c r="C9900" s="489" t="s">
        <v>2104</v>
      </c>
      <c r="D9900" s="489" t="s">
        <v>16129</v>
      </c>
    </row>
    <row r="9901" spans="1:4">
      <c r="A9901" s="489" t="str">
        <f t="shared" si="154"/>
        <v>2312204676訪問看護</v>
      </c>
      <c r="B9901" s="489">
        <v>2312204676</v>
      </c>
      <c r="C9901" s="489" t="s">
        <v>2102</v>
      </c>
      <c r="D9901" s="489" t="s">
        <v>16129</v>
      </c>
    </row>
    <row r="9902" spans="1:4">
      <c r="A9902" s="489" t="str">
        <f t="shared" si="154"/>
        <v>2312204692介護予防訪問リハビリテーション</v>
      </c>
      <c r="B9902" s="489">
        <v>2312204692</v>
      </c>
      <c r="C9902" s="489" t="s">
        <v>2108</v>
      </c>
      <c r="D9902" s="489" t="s">
        <v>16130</v>
      </c>
    </row>
    <row r="9903" spans="1:4">
      <c r="A9903" s="489" t="str">
        <f t="shared" si="154"/>
        <v>2312204692介護予防訪問看護</v>
      </c>
      <c r="B9903" s="489">
        <v>2312204692</v>
      </c>
      <c r="C9903" s="489" t="s">
        <v>2103</v>
      </c>
      <c r="D9903" s="489" t="s">
        <v>16130</v>
      </c>
    </row>
    <row r="9904" spans="1:4">
      <c r="A9904" s="489" t="str">
        <f t="shared" si="154"/>
        <v>2312204692訪問リハビリテーション</v>
      </c>
      <c r="B9904" s="489">
        <v>2312204692</v>
      </c>
      <c r="C9904" s="489" t="s">
        <v>2104</v>
      </c>
      <c r="D9904" s="489" t="s">
        <v>16130</v>
      </c>
    </row>
    <row r="9905" spans="1:4">
      <c r="A9905" s="489" t="str">
        <f t="shared" si="154"/>
        <v>2312204692訪問看護</v>
      </c>
      <c r="B9905" s="489">
        <v>2312204692</v>
      </c>
      <c r="C9905" s="489" t="s">
        <v>2102</v>
      </c>
      <c r="D9905" s="489" t="s">
        <v>16130</v>
      </c>
    </row>
    <row r="9906" spans="1:4">
      <c r="A9906" s="489" t="str">
        <f t="shared" si="154"/>
        <v>2312204700介護予防訪問リハビリテーション</v>
      </c>
      <c r="B9906" s="489">
        <v>2312204700</v>
      </c>
      <c r="C9906" s="489" t="s">
        <v>2108</v>
      </c>
      <c r="D9906" s="489" t="s">
        <v>16131</v>
      </c>
    </row>
    <row r="9907" spans="1:4">
      <c r="A9907" s="489" t="str">
        <f t="shared" si="154"/>
        <v>2312204700介護予防訪問看護</v>
      </c>
      <c r="B9907" s="489">
        <v>2312204700</v>
      </c>
      <c r="C9907" s="489" t="s">
        <v>2103</v>
      </c>
      <c r="D9907" s="489" t="s">
        <v>16131</v>
      </c>
    </row>
    <row r="9908" spans="1:4">
      <c r="A9908" s="489" t="str">
        <f t="shared" si="154"/>
        <v>2312204700訪問リハビリテーション</v>
      </c>
      <c r="B9908" s="489">
        <v>2312204700</v>
      </c>
      <c r="C9908" s="489" t="s">
        <v>2104</v>
      </c>
      <c r="D9908" s="489" t="s">
        <v>16131</v>
      </c>
    </row>
    <row r="9909" spans="1:4">
      <c r="A9909" s="489" t="str">
        <f t="shared" si="154"/>
        <v>2312204700訪問看護</v>
      </c>
      <c r="B9909" s="489">
        <v>2312204700</v>
      </c>
      <c r="C9909" s="489" t="s">
        <v>2102</v>
      </c>
      <c r="D9909" s="489" t="s">
        <v>16131</v>
      </c>
    </row>
    <row r="9910" spans="1:4">
      <c r="A9910" s="489" t="str">
        <f t="shared" si="154"/>
        <v>2312204718介護予防訪問リハビリテーション</v>
      </c>
      <c r="B9910" s="489">
        <v>2312204718</v>
      </c>
      <c r="C9910" s="489" t="s">
        <v>2108</v>
      </c>
      <c r="D9910" s="489" t="s">
        <v>16123</v>
      </c>
    </row>
    <row r="9911" spans="1:4">
      <c r="A9911" s="489" t="str">
        <f t="shared" si="154"/>
        <v>2312204718介護予防訪問看護</v>
      </c>
      <c r="B9911" s="489">
        <v>2312204718</v>
      </c>
      <c r="C9911" s="489" t="s">
        <v>2103</v>
      </c>
      <c r="D9911" s="489" t="s">
        <v>16123</v>
      </c>
    </row>
    <row r="9912" spans="1:4">
      <c r="A9912" s="489" t="str">
        <f t="shared" si="154"/>
        <v>2312204718訪問リハビリテーション</v>
      </c>
      <c r="B9912" s="489">
        <v>2312204718</v>
      </c>
      <c r="C9912" s="489" t="s">
        <v>2104</v>
      </c>
      <c r="D9912" s="489" t="s">
        <v>16123</v>
      </c>
    </row>
    <row r="9913" spans="1:4">
      <c r="A9913" s="489" t="str">
        <f t="shared" si="154"/>
        <v>2312204718訪問看護</v>
      </c>
      <c r="B9913" s="489">
        <v>2312204718</v>
      </c>
      <c r="C9913" s="489" t="s">
        <v>2102</v>
      </c>
      <c r="D9913" s="489" t="s">
        <v>16123</v>
      </c>
    </row>
    <row r="9914" spans="1:4">
      <c r="A9914" s="489" t="str">
        <f t="shared" si="154"/>
        <v>2312204726介護予防訪問リハビリテーション</v>
      </c>
      <c r="B9914" s="489">
        <v>2312204726</v>
      </c>
      <c r="C9914" s="489" t="s">
        <v>2108</v>
      </c>
      <c r="D9914" s="489" t="s">
        <v>16132</v>
      </c>
    </row>
    <row r="9915" spans="1:4">
      <c r="A9915" s="489" t="str">
        <f t="shared" si="154"/>
        <v>2312204726介護予防訪問看護</v>
      </c>
      <c r="B9915" s="489">
        <v>2312204726</v>
      </c>
      <c r="C9915" s="489" t="s">
        <v>2103</v>
      </c>
      <c r="D9915" s="489" t="s">
        <v>16132</v>
      </c>
    </row>
    <row r="9916" spans="1:4">
      <c r="A9916" s="489" t="str">
        <f t="shared" si="154"/>
        <v>2312204726訪問リハビリテーション</v>
      </c>
      <c r="B9916" s="489">
        <v>2312204726</v>
      </c>
      <c r="C9916" s="489" t="s">
        <v>2104</v>
      </c>
      <c r="D9916" s="489" t="s">
        <v>16132</v>
      </c>
    </row>
    <row r="9917" spans="1:4">
      <c r="A9917" s="489" t="str">
        <f t="shared" si="154"/>
        <v>2312204726訪問看護</v>
      </c>
      <c r="B9917" s="489">
        <v>2312204726</v>
      </c>
      <c r="C9917" s="489" t="s">
        <v>2102</v>
      </c>
      <c r="D9917" s="489" t="s">
        <v>16132</v>
      </c>
    </row>
    <row r="9918" spans="1:4">
      <c r="A9918" s="489" t="str">
        <f t="shared" si="154"/>
        <v>2312204734介護予防訪問リハビリテーション</v>
      </c>
      <c r="B9918" s="489">
        <v>2312204734</v>
      </c>
      <c r="C9918" s="489" t="s">
        <v>2108</v>
      </c>
      <c r="D9918" s="489" t="s">
        <v>16133</v>
      </c>
    </row>
    <row r="9919" spans="1:4">
      <c r="A9919" s="489" t="str">
        <f t="shared" si="154"/>
        <v>2312204734介護予防訪問看護</v>
      </c>
      <c r="B9919" s="489">
        <v>2312204734</v>
      </c>
      <c r="C9919" s="489" t="s">
        <v>2103</v>
      </c>
      <c r="D9919" s="489" t="s">
        <v>16133</v>
      </c>
    </row>
    <row r="9920" spans="1:4">
      <c r="A9920" s="489" t="str">
        <f t="shared" si="154"/>
        <v>2312204734訪問リハビリテーション</v>
      </c>
      <c r="B9920" s="489">
        <v>2312204734</v>
      </c>
      <c r="C9920" s="489" t="s">
        <v>2104</v>
      </c>
      <c r="D9920" s="489" t="s">
        <v>16133</v>
      </c>
    </row>
    <row r="9921" spans="1:4">
      <c r="A9921" s="489" t="str">
        <f t="shared" si="154"/>
        <v>2312204734訪問看護</v>
      </c>
      <c r="B9921" s="489">
        <v>2312204734</v>
      </c>
      <c r="C9921" s="489" t="s">
        <v>2102</v>
      </c>
      <c r="D9921" s="489" t="s">
        <v>16133</v>
      </c>
    </row>
    <row r="9922" spans="1:4">
      <c r="A9922" s="489" t="str">
        <f t="shared" ref="A9922:A9985" si="155">B9922&amp;C9922</f>
        <v>2312204742介護予防訪問リハビリテーション</v>
      </c>
      <c r="B9922" s="489">
        <v>2312204742</v>
      </c>
      <c r="C9922" s="489" t="s">
        <v>2108</v>
      </c>
      <c r="D9922" s="489" t="s">
        <v>16134</v>
      </c>
    </row>
    <row r="9923" spans="1:4">
      <c r="A9923" s="489" t="str">
        <f t="shared" si="155"/>
        <v>2312204742介護予防訪問看護</v>
      </c>
      <c r="B9923" s="489">
        <v>2312204742</v>
      </c>
      <c r="C9923" s="489" t="s">
        <v>2103</v>
      </c>
      <c r="D9923" s="489" t="s">
        <v>16134</v>
      </c>
    </row>
    <row r="9924" spans="1:4">
      <c r="A9924" s="489" t="str">
        <f t="shared" si="155"/>
        <v>2312204742訪問リハビリテーション</v>
      </c>
      <c r="B9924" s="489">
        <v>2312204742</v>
      </c>
      <c r="C9924" s="489" t="s">
        <v>2104</v>
      </c>
      <c r="D9924" s="489" t="s">
        <v>16134</v>
      </c>
    </row>
    <row r="9925" spans="1:4">
      <c r="A9925" s="489" t="str">
        <f t="shared" si="155"/>
        <v>2312204742訪問看護</v>
      </c>
      <c r="B9925" s="489">
        <v>2312204742</v>
      </c>
      <c r="C9925" s="489" t="s">
        <v>2102</v>
      </c>
      <c r="D9925" s="489" t="s">
        <v>16134</v>
      </c>
    </row>
    <row r="9926" spans="1:4">
      <c r="A9926" s="489" t="str">
        <f t="shared" si="155"/>
        <v>2312204775介護予防訪問リハビリテーション</v>
      </c>
      <c r="B9926" s="489">
        <v>2312204775</v>
      </c>
      <c r="C9926" s="489" t="s">
        <v>2108</v>
      </c>
      <c r="D9926" s="489" t="s">
        <v>16135</v>
      </c>
    </row>
    <row r="9927" spans="1:4">
      <c r="A9927" s="489" t="str">
        <f t="shared" si="155"/>
        <v>2312204775介護予防訪問看護</v>
      </c>
      <c r="B9927" s="489">
        <v>2312204775</v>
      </c>
      <c r="C9927" s="489" t="s">
        <v>2103</v>
      </c>
      <c r="D9927" s="489" t="s">
        <v>16135</v>
      </c>
    </row>
    <row r="9928" spans="1:4">
      <c r="A9928" s="489" t="str">
        <f t="shared" si="155"/>
        <v>2312204775訪問リハビリテーション</v>
      </c>
      <c r="B9928" s="489">
        <v>2312204775</v>
      </c>
      <c r="C9928" s="489" t="s">
        <v>2104</v>
      </c>
      <c r="D9928" s="489" t="s">
        <v>16135</v>
      </c>
    </row>
    <row r="9929" spans="1:4">
      <c r="A9929" s="489" t="str">
        <f t="shared" si="155"/>
        <v>2312204775訪問看護</v>
      </c>
      <c r="B9929" s="489">
        <v>2312204775</v>
      </c>
      <c r="C9929" s="489" t="s">
        <v>2102</v>
      </c>
      <c r="D9929" s="489" t="s">
        <v>16135</v>
      </c>
    </row>
    <row r="9930" spans="1:4">
      <c r="A9930" s="489" t="str">
        <f t="shared" si="155"/>
        <v>2312204791介護予防訪問リハビリテーション</v>
      </c>
      <c r="B9930" s="489">
        <v>2312204791</v>
      </c>
      <c r="C9930" s="489" t="s">
        <v>2108</v>
      </c>
      <c r="D9930" s="489" t="s">
        <v>16136</v>
      </c>
    </row>
    <row r="9931" spans="1:4">
      <c r="A9931" s="489" t="str">
        <f t="shared" si="155"/>
        <v>2312204791介護予防訪問看護</v>
      </c>
      <c r="B9931" s="489">
        <v>2312204791</v>
      </c>
      <c r="C9931" s="489" t="s">
        <v>2103</v>
      </c>
      <c r="D9931" s="489" t="s">
        <v>16136</v>
      </c>
    </row>
    <row r="9932" spans="1:4">
      <c r="A9932" s="489" t="str">
        <f t="shared" si="155"/>
        <v>2312204791訪問リハビリテーション</v>
      </c>
      <c r="B9932" s="489">
        <v>2312204791</v>
      </c>
      <c r="C9932" s="489" t="s">
        <v>2104</v>
      </c>
      <c r="D9932" s="489" t="s">
        <v>16136</v>
      </c>
    </row>
    <row r="9933" spans="1:4">
      <c r="A9933" s="489" t="str">
        <f t="shared" si="155"/>
        <v>2312204791訪問看護</v>
      </c>
      <c r="B9933" s="489">
        <v>2312204791</v>
      </c>
      <c r="C9933" s="489" t="s">
        <v>2102</v>
      </c>
      <c r="D9933" s="489" t="s">
        <v>16136</v>
      </c>
    </row>
    <row r="9934" spans="1:4">
      <c r="A9934" s="489" t="str">
        <f t="shared" si="155"/>
        <v>2312204825介護予防訪問リハビリテーション</v>
      </c>
      <c r="B9934" s="489">
        <v>2312204825</v>
      </c>
      <c r="C9934" s="489" t="s">
        <v>2108</v>
      </c>
      <c r="D9934" s="489" t="s">
        <v>16137</v>
      </c>
    </row>
    <row r="9935" spans="1:4">
      <c r="A9935" s="489" t="str">
        <f t="shared" si="155"/>
        <v>2312204825介護予防訪問看護</v>
      </c>
      <c r="B9935" s="489">
        <v>2312204825</v>
      </c>
      <c r="C9935" s="489" t="s">
        <v>2103</v>
      </c>
      <c r="D9935" s="489" t="s">
        <v>16137</v>
      </c>
    </row>
    <row r="9936" spans="1:4">
      <c r="A9936" s="489" t="str">
        <f t="shared" si="155"/>
        <v>2312204825訪問リハビリテーション</v>
      </c>
      <c r="B9936" s="489">
        <v>2312204825</v>
      </c>
      <c r="C9936" s="489" t="s">
        <v>2104</v>
      </c>
      <c r="D9936" s="489" t="s">
        <v>16137</v>
      </c>
    </row>
    <row r="9937" spans="1:4">
      <c r="A9937" s="489" t="str">
        <f t="shared" si="155"/>
        <v>2312204825訪問看護</v>
      </c>
      <c r="B9937" s="489">
        <v>2312204825</v>
      </c>
      <c r="C9937" s="489" t="s">
        <v>2102</v>
      </c>
      <c r="D9937" s="489" t="s">
        <v>16137</v>
      </c>
    </row>
    <row r="9938" spans="1:4">
      <c r="A9938" s="489" t="str">
        <f t="shared" si="155"/>
        <v>2312204833介護予防訪問リハビリテーション</v>
      </c>
      <c r="B9938" s="489">
        <v>2312204833</v>
      </c>
      <c r="C9938" s="489" t="s">
        <v>2108</v>
      </c>
      <c r="D9938" s="489" t="s">
        <v>16138</v>
      </c>
    </row>
    <row r="9939" spans="1:4">
      <c r="A9939" s="489" t="str">
        <f t="shared" si="155"/>
        <v>2312204833介護予防訪問看護</v>
      </c>
      <c r="B9939" s="489">
        <v>2312204833</v>
      </c>
      <c r="C9939" s="489" t="s">
        <v>2103</v>
      </c>
      <c r="D9939" s="489" t="s">
        <v>16138</v>
      </c>
    </row>
    <row r="9940" spans="1:4">
      <c r="A9940" s="489" t="str">
        <f t="shared" si="155"/>
        <v>2312204833訪問リハビリテーション</v>
      </c>
      <c r="B9940" s="489">
        <v>2312204833</v>
      </c>
      <c r="C9940" s="489" t="s">
        <v>2104</v>
      </c>
      <c r="D9940" s="489" t="s">
        <v>16138</v>
      </c>
    </row>
    <row r="9941" spans="1:4">
      <c r="A9941" s="489" t="str">
        <f t="shared" si="155"/>
        <v>2312204833訪問看護</v>
      </c>
      <c r="B9941" s="489">
        <v>2312204833</v>
      </c>
      <c r="C9941" s="489" t="s">
        <v>2102</v>
      </c>
      <c r="D9941" s="489" t="s">
        <v>16138</v>
      </c>
    </row>
    <row r="9942" spans="1:4">
      <c r="A9942" s="489" t="str">
        <f t="shared" si="155"/>
        <v>2312204841介護予防訪問リハビリテーション</v>
      </c>
      <c r="B9942" s="489">
        <v>2312204841</v>
      </c>
      <c r="C9942" s="489" t="s">
        <v>2108</v>
      </c>
      <c r="D9942" s="489" t="s">
        <v>16139</v>
      </c>
    </row>
    <row r="9943" spans="1:4">
      <c r="A9943" s="489" t="str">
        <f t="shared" si="155"/>
        <v>2312204841介護予防訪問看護</v>
      </c>
      <c r="B9943" s="489">
        <v>2312204841</v>
      </c>
      <c r="C9943" s="489" t="s">
        <v>2103</v>
      </c>
      <c r="D9943" s="489" t="s">
        <v>16139</v>
      </c>
    </row>
    <row r="9944" spans="1:4">
      <c r="A9944" s="489" t="str">
        <f t="shared" si="155"/>
        <v>2312204841訪問リハビリテーション</v>
      </c>
      <c r="B9944" s="489">
        <v>2312204841</v>
      </c>
      <c r="C9944" s="489" t="s">
        <v>2104</v>
      </c>
      <c r="D9944" s="489" t="s">
        <v>16139</v>
      </c>
    </row>
    <row r="9945" spans="1:4">
      <c r="A9945" s="489" t="str">
        <f t="shared" si="155"/>
        <v>2312204841訪問看護</v>
      </c>
      <c r="B9945" s="489">
        <v>2312204841</v>
      </c>
      <c r="C9945" s="489" t="s">
        <v>2102</v>
      </c>
      <c r="D9945" s="489" t="s">
        <v>16139</v>
      </c>
    </row>
    <row r="9946" spans="1:4">
      <c r="A9946" s="489" t="str">
        <f t="shared" si="155"/>
        <v>2312204866介護予防訪問リハビリテーション</v>
      </c>
      <c r="B9946" s="489">
        <v>2312204866</v>
      </c>
      <c r="C9946" s="489" t="s">
        <v>2108</v>
      </c>
      <c r="D9946" s="489" t="s">
        <v>16140</v>
      </c>
    </row>
    <row r="9947" spans="1:4">
      <c r="A9947" s="489" t="str">
        <f t="shared" si="155"/>
        <v>2312204866介護予防訪問看護</v>
      </c>
      <c r="B9947" s="489">
        <v>2312204866</v>
      </c>
      <c r="C9947" s="489" t="s">
        <v>2103</v>
      </c>
      <c r="D9947" s="489" t="s">
        <v>16140</v>
      </c>
    </row>
    <row r="9948" spans="1:4">
      <c r="A9948" s="489" t="str">
        <f t="shared" si="155"/>
        <v>2312204866訪問リハビリテーション</v>
      </c>
      <c r="B9948" s="489">
        <v>2312204866</v>
      </c>
      <c r="C9948" s="489" t="s">
        <v>2104</v>
      </c>
      <c r="D9948" s="489" t="s">
        <v>16140</v>
      </c>
    </row>
    <row r="9949" spans="1:4">
      <c r="A9949" s="489" t="str">
        <f t="shared" si="155"/>
        <v>2312204866訪問看護</v>
      </c>
      <c r="B9949" s="489">
        <v>2312204866</v>
      </c>
      <c r="C9949" s="489" t="s">
        <v>2102</v>
      </c>
      <c r="D9949" s="489" t="s">
        <v>16140</v>
      </c>
    </row>
    <row r="9950" spans="1:4">
      <c r="A9950" s="489" t="str">
        <f t="shared" si="155"/>
        <v>2312204874介護予防訪問リハビリテーション</v>
      </c>
      <c r="B9950" s="489">
        <v>2312204874</v>
      </c>
      <c r="C9950" s="489" t="s">
        <v>2108</v>
      </c>
      <c r="D9950" s="489" t="s">
        <v>16141</v>
      </c>
    </row>
    <row r="9951" spans="1:4">
      <c r="A9951" s="489" t="str">
        <f t="shared" si="155"/>
        <v>2312204874介護予防訪問看護</v>
      </c>
      <c r="B9951" s="489">
        <v>2312204874</v>
      </c>
      <c r="C9951" s="489" t="s">
        <v>2103</v>
      </c>
      <c r="D9951" s="489" t="s">
        <v>16141</v>
      </c>
    </row>
    <row r="9952" spans="1:4">
      <c r="A9952" s="489" t="str">
        <f t="shared" si="155"/>
        <v>2312204874訪問リハビリテーション</v>
      </c>
      <c r="B9952" s="489">
        <v>2312204874</v>
      </c>
      <c r="C9952" s="489" t="s">
        <v>2104</v>
      </c>
      <c r="D9952" s="489" t="s">
        <v>16141</v>
      </c>
    </row>
    <row r="9953" spans="1:4">
      <c r="A9953" s="489" t="str">
        <f t="shared" si="155"/>
        <v>2312204874訪問看護</v>
      </c>
      <c r="B9953" s="489">
        <v>2312204874</v>
      </c>
      <c r="C9953" s="489" t="s">
        <v>2102</v>
      </c>
      <c r="D9953" s="489" t="s">
        <v>16141</v>
      </c>
    </row>
    <row r="9954" spans="1:4">
      <c r="A9954" s="489" t="str">
        <f t="shared" si="155"/>
        <v>2312204890介護予防訪問リハビリテーション</v>
      </c>
      <c r="B9954" s="489">
        <v>2312204890</v>
      </c>
      <c r="C9954" s="489" t="s">
        <v>2108</v>
      </c>
      <c r="D9954" s="489" t="s">
        <v>16142</v>
      </c>
    </row>
    <row r="9955" spans="1:4">
      <c r="A9955" s="489" t="str">
        <f t="shared" si="155"/>
        <v>2312204890介護予防訪問看護</v>
      </c>
      <c r="B9955" s="489">
        <v>2312204890</v>
      </c>
      <c r="C9955" s="489" t="s">
        <v>2103</v>
      </c>
      <c r="D9955" s="489" t="s">
        <v>16142</v>
      </c>
    </row>
    <row r="9956" spans="1:4">
      <c r="A9956" s="489" t="str">
        <f t="shared" si="155"/>
        <v>2312204890訪問リハビリテーション</v>
      </c>
      <c r="B9956" s="489">
        <v>2312204890</v>
      </c>
      <c r="C9956" s="489" t="s">
        <v>2104</v>
      </c>
      <c r="D9956" s="489" t="s">
        <v>16142</v>
      </c>
    </row>
    <row r="9957" spans="1:4">
      <c r="A9957" s="489" t="str">
        <f t="shared" si="155"/>
        <v>2312204890訪問看護</v>
      </c>
      <c r="B9957" s="489">
        <v>2312204890</v>
      </c>
      <c r="C9957" s="489" t="s">
        <v>2102</v>
      </c>
      <c r="D9957" s="489" t="s">
        <v>16142</v>
      </c>
    </row>
    <row r="9958" spans="1:4">
      <c r="A9958" s="489" t="str">
        <f t="shared" si="155"/>
        <v>2312204924介護予防訪問リハビリテーション</v>
      </c>
      <c r="B9958" s="489">
        <v>2312204924</v>
      </c>
      <c r="C9958" s="489" t="s">
        <v>2108</v>
      </c>
      <c r="D9958" s="489" t="s">
        <v>16143</v>
      </c>
    </row>
    <row r="9959" spans="1:4">
      <c r="A9959" s="489" t="str">
        <f t="shared" si="155"/>
        <v>2312204924介護予防訪問看護</v>
      </c>
      <c r="B9959" s="489">
        <v>2312204924</v>
      </c>
      <c r="C9959" s="489" t="s">
        <v>2103</v>
      </c>
      <c r="D9959" s="489" t="s">
        <v>16143</v>
      </c>
    </row>
    <row r="9960" spans="1:4">
      <c r="A9960" s="489" t="str">
        <f t="shared" si="155"/>
        <v>2312204924訪問リハビリテーション</v>
      </c>
      <c r="B9960" s="489">
        <v>2312204924</v>
      </c>
      <c r="C9960" s="489" t="s">
        <v>2104</v>
      </c>
      <c r="D9960" s="489" t="s">
        <v>16143</v>
      </c>
    </row>
    <row r="9961" spans="1:4">
      <c r="A9961" s="489" t="str">
        <f t="shared" si="155"/>
        <v>2312204924訪問看護</v>
      </c>
      <c r="B9961" s="489">
        <v>2312204924</v>
      </c>
      <c r="C9961" s="489" t="s">
        <v>2102</v>
      </c>
      <c r="D9961" s="489" t="s">
        <v>16143</v>
      </c>
    </row>
    <row r="9962" spans="1:4">
      <c r="A9962" s="489" t="str">
        <f t="shared" si="155"/>
        <v>2312204932介護予防訪問リハビリテーション</v>
      </c>
      <c r="B9962" s="489">
        <v>2312204932</v>
      </c>
      <c r="C9962" s="489" t="s">
        <v>2108</v>
      </c>
      <c r="D9962" s="489" t="s">
        <v>16144</v>
      </c>
    </row>
    <row r="9963" spans="1:4">
      <c r="A9963" s="489" t="str">
        <f t="shared" si="155"/>
        <v>2312204932介護予防訪問看護</v>
      </c>
      <c r="B9963" s="489">
        <v>2312204932</v>
      </c>
      <c r="C9963" s="489" t="s">
        <v>2103</v>
      </c>
      <c r="D9963" s="489" t="s">
        <v>16144</v>
      </c>
    </row>
    <row r="9964" spans="1:4">
      <c r="A9964" s="489" t="str">
        <f t="shared" si="155"/>
        <v>2312204932訪問リハビリテーション</v>
      </c>
      <c r="B9964" s="489">
        <v>2312204932</v>
      </c>
      <c r="C9964" s="489" t="s">
        <v>2104</v>
      </c>
      <c r="D9964" s="489" t="s">
        <v>16144</v>
      </c>
    </row>
    <row r="9965" spans="1:4">
      <c r="A9965" s="489" t="str">
        <f t="shared" si="155"/>
        <v>2312204932訪問看護</v>
      </c>
      <c r="B9965" s="489">
        <v>2312204932</v>
      </c>
      <c r="C9965" s="489" t="s">
        <v>2102</v>
      </c>
      <c r="D9965" s="489" t="s">
        <v>16144</v>
      </c>
    </row>
    <row r="9966" spans="1:4">
      <c r="A9966" s="489" t="str">
        <f t="shared" si="155"/>
        <v>2312204940介護予防訪問リハビリテーション</v>
      </c>
      <c r="B9966" s="489">
        <v>2312204940</v>
      </c>
      <c r="C9966" s="489" t="s">
        <v>2108</v>
      </c>
      <c r="D9966" s="489" t="s">
        <v>16145</v>
      </c>
    </row>
    <row r="9967" spans="1:4">
      <c r="A9967" s="489" t="str">
        <f t="shared" si="155"/>
        <v>2312204940介護予防訪問看護</v>
      </c>
      <c r="B9967" s="489">
        <v>2312204940</v>
      </c>
      <c r="C9967" s="489" t="s">
        <v>2103</v>
      </c>
      <c r="D9967" s="489" t="s">
        <v>16145</v>
      </c>
    </row>
    <row r="9968" spans="1:4">
      <c r="A9968" s="489" t="str">
        <f t="shared" si="155"/>
        <v>2312204940訪問リハビリテーション</v>
      </c>
      <c r="B9968" s="489">
        <v>2312204940</v>
      </c>
      <c r="C9968" s="489" t="s">
        <v>2104</v>
      </c>
      <c r="D9968" s="489" t="s">
        <v>16145</v>
      </c>
    </row>
    <row r="9969" spans="1:4">
      <c r="A9969" s="489" t="str">
        <f t="shared" si="155"/>
        <v>2312204940訪問看護</v>
      </c>
      <c r="B9969" s="489">
        <v>2312204940</v>
      </c>
      <c r="C9969" s="489" t="s">
        <v>2102</v>
      </c>
      <c r="D9969" s="489" t="s">
        <v>16145</v>
      </c>
    </row>
    <row r="9970" spans="1:4">
      <c r="A9970" s="489" t="str">
        <f t="shared" si="155"/>
        <v>2312204957介護予防訪問リハビリテーション</v>
      </c>
      <c r="B9970" s="489">
        <v>2312204957</v>
      </c>
      <c r="C9970" s="489" t="s">
        <v>2108</v>
      </c>
      <c r="D9970" s="489" t="s">
        <v>16146</v>
      </c>
    </row>
    <row r="9971" spans="1:4">
      <c r="A9971" s="489" t="str">
        <f t="shared" si="155"/>
        <v>2312204957介護予防訪問看護</v>
      </c>
      <c r="B9971" s="489">
        <v>2312204957</v>
      </c>
      <c r="C9971" s="489" t="s">
        <v>2103</v>
      </c>
      <c r="D9971" s="489" t="s">
        <v>16146</v>
      </c>
    </row>
    <row r="9972" spans="1:4">
      <c r="A9972" s="489" t="str">
        <f t="shared" si="155"/>
        <v>2312204957訪問リハビリテーション</v>
      </c>
      <c r="B9972" s="489">
        <v>2312204957</v>
      </c>
      <c r="C9972" s="489" t="s">
        <v>2104</v>
      </c>
      <c r="D9972" s="489" t="s">
        <v>16146</v>
      </c>
    </row>
    <row r="9973" spans="1:4">
      <c r="A9973" s="489" t="str">
        <f t="shared" si="155"/>
        <v>2312204957訪問看護</v>
      </c>
      <c r="B9973" s="489">
        <v>2312204957</v>
      </c>
      <c r="C9973" s="489" t="s">
        <v>2102</v>
      </c>
      <c r="D9973" s="489" t="s">
        <v>16146</v>
      </c>
    </row>
    <row r="9974" spans="1:4">
      <c r="A9974" s="489" t="str">
        <f t="shared" si="155"/>
        <v>2312204965介護予防訪問リハビリテーション</v>
      </c>
      <c r="B9974" s="489">
        <v>2312204965</v>
      </c>
      <c r="C9974" s="489" t="s">
        <v>2108</v>
      </c>
      <c r="D9974" s="489" t="s">
        <v>16147</v>
      </c>
    </row>
    <row r="9975" spans="1:4">
      <c r="A9975" s="489" t="str">
        <f t="shared" si="155"/>
        <v>2312204965介護予防訪問看護</v>
      </c>
      <c r="B9975" s="489">
        <v>2312204965</v>
      </c>
      <c r="C9975" s="489" t="s">
        <v>2103</v>
      </c>
      <c r="D9975" s="489" t="s">
        <v>16147</v>
      </c>
    </row>
    <row r="9976" spans="1:4">
      <c r="A9976" s="489" t="str">
        <f t="shared" si="155"/>
        <v>2312204965訪問リハビリテーション</v>
      </c>
      <c r="B9976" s="489">
        <v>2312204965</v>
      </c>
      <c r="C9976" s="489" t="s">
        <v>2104</v>
      </c>
      <c r="D9976" s="489" t="s">
        <v>16147</v>
      </c>
    </row>
    <row r="9977" spans="1:4">
      <c r="A9977" s="489" t="str">
        <f t="shared" si="155"/>
        <v>2312204965訪問看護</v>
      </c>
      <c r="B9977" s="489">
        <v>2312204965</v>
      </c>
      <c r="C9977" s="489" t="s">
        <v>2102</v>
      </c>
      <c r="D9977" s="489" t="s">
        <v>16147</v>
      </c>
    </row>
    <row r="9978" spans="1:4">
      <c r="A9978" s="489" t="str">
        <f t="shared" si="155"/>
        <v>2312204973介護予防訪問リハビリテーション</v>
      </c>
      <c r="B9978" s="489">
        <v>2312204973</v>
      </c>
      <c r="C9978" s="489" t="s">
        <v>2108</v>
      </c>
      <c r="D9978" s="489" t="s">
        <v>16148</v>
      </c>
    </row>
    <row r="9979" spans="1:4">
      <c r="A9979" s="489" t="str">
        <f t="shared" si="155"/>
        <v>2312204973介護予防訪問看護</v>
      </c>
      <c r="B9979" s="489">
        <v>2312204973</v>
      </c>
      <c r="C9979" s="489" t="s">
        <v>2103</v>
      </c>
      <c r="D9979" s="489" t="s">
        <v>16148</v>
      </c>
    </row>
    <row r="9980" spans="1:4">
      <c r="A9980" s="489" t="str">
        <f t="shared" si="155"/>
        <v>2312204973訪問リハビリテーション</v>
      </c>
      <c r="B9980" s="489">
        <v>2312204973</v>
      </c>
      <c r="C9980" s="489" t="s">
        <v>2104</v>
      </c>
      <c r="D9980" s="489" t="s">
        <v>16148</v>
      </c>
    </row>
    <row r="9981" spans="1:4">
      <c r="A9981" s="489" t="str">
        <f t="shared" si="155"/>
        <v>2312204973訪問看護</v>
      </c>
      <c r="B9981" s="489">
        <v>2312204973</v>
      </c>
      <c r="C9981" s="489" t="s">
        <v>2102</v>
      </c>
      <c r="D9981" s="489" t="s">
        <v>16148</v>
      </c>
    </row>
    <row r="9982" spans="1:4">
      <c r="A9982" s="489" t="str">
        <f t="shared" si="155"/>
        <v>2312205012介護予防訪問リハビリテーション</v>
      </c>
      <c r="B9982" s="489">
        <v>2312205012</v>
      </c>
      <c r="C9982" s="489" t="s">
        <v>2108</v>
      </c>
      <c r="D9982" s="489" t="s">
        <v>15563</v>
      </c>
    </row>
    <row r="9983" spans="1:4">
      <c r="A9983" s="489" t="str">
        <f t="shared" si="155"/>
        <v>2312205012介護予防訪問看護</v>
      </c>
      <c r="B9983" s="489">
        <v>2312205012</v>
      </c>
      <c r="C9983" s="489" t="s">
        <v>2103</v>
      </c>
      <c r="D9983" s="489" t="s">
        <v>15563</v>
      </c>
    </row>
    <row r="9984" spans="1:4">
      <c r="A9984" s="489" t="str">
        <f t="shared" si="155"/>
        <v>2312205012訪問リハビリテーション</v>
      </c>
      <c r="B9984" s="489">
        <v>2312205012</v>
      </c>
      <c r="C9984" s="489" t="s">
        <v>2104</v>
      </c>
      <c r="D9984" s="489" t="s">
        <v>15563</v>
      </c>
    </row>
    <row r="9985" spans="1:4">
      <c r="A9985" s="489" t="str">
        <f t="shared" si="155"/>
        <v>2312205012訪問看護</v>
      </c>
      <c r="B9985" s="489">
        <v>2312205012</v>
      </c>
      <c r="C9985" s="489" t="s">
        <v>2102</v>
      </c>
      <c r="D9985" s="489" t="s">
        <v>15563</v>
      </c>
    </row>
    <row r="9986" spans="1:4">
      <c r="A9986" s="489" t="str">
        <f t="shared" ref="A9986:A10049" si="156">B9986&amp;C9986</f>
        <v>2312205020介護予防訪問リハビリテーション</v>
      </c>
      <c r="B9986" s="489">
        <v>2312205020</v>
      </c>
      <c r="C9986" s="489" t="s">
        <v>2108</v>
      </c>
      <c r="D9986" s="489" t="s">
        <v>16149</v>
      </c>
    </row>
    <row r="9987" spans="1:4">
      <c r="A9987" s="489" t="str">
        <f t="shared" si="156"/>
        <v>2312205020介護予防訪問看護</v>
      </c>
      <c r="B9987" s="489">
        <v>2312205020</v>
      </c>
      <c r="C9987" s="489" t="s">
        <v>2103</v>
      </c>
      <c r="D9987" s="489" t="s">
        <v>16149</v>
      </c>
    </row>
    <row r="9988" spans="1:4">
      <c r="A9988" s="489" t="str">
        <f t="shared" si="156"/>
        <v>2312205020訪問リハビリテーション</v>
      </c>
      <c r="B9988" s="489">
        <v>2312205020</v>
      </c>
      <c r="C9988" s="489" t="s">
        <v>2104</v>
      </c>
      <c r="D9988" s="489" t="s">
        <v>16149</v>
      </c>
    </row>
    <row r="9989" spans="1:4">
      <c r="A9989" s="489" t="str">
        <f t="shared" si="156"/>
        <v>2312205020訪問看護</v>
      </c>
      <c r="B9989" s="489">
        <v>2312205020</v>
      </c>
      <c r="C9989" s="489" t="s">
        <v>2102</v>
      </c>
      <c r="D9989" s="489" t="s">
        <v>16149</v>
      </c>
    </row>
    <row r="9990" spans="1:4">
      <c r="A9990" s="489" t="str">
        <f t="shared" si="156"/>
        <v>2312205046介護予防訪問リハビリテーション</v>
      </c>
      <c r="B9990" s="489">
        <v>2312205046</v>
      </c>
      <c r="C9990" s="489" t="s">
        <v>2108</v>
      </c>
      <c r="D9990" s="489" t="s">
        <v>16150</v>
      </c>
    </row>
    <row r="9991" spans="1:4">
      <c r="A9991" s="489" t="str">
        <f t="shared" si="156"/>
        <v>2312205046介護予防訪問看護</v>
      </c>
      <c r="B9991" s="489">
        <v>2312205046</v>
      </c>
      <c r="C9991" s="489" t="s">
        <v>2103</v>
      </c>
      <c r="D9991" s="489" t="s">
        <v>16150</v>
      </c>
    </row>
    <row r="9992" spans="1:4">
      <c r="A9992" s="489" t="str">
        <f t="shared" si="156"/>
        <v>2312205046訪問リハビリテーション</v>
      </c>
      <c r="B9992" s="489">
        <v>2312205046</v>
      </c>
      <c r="C9992" s="489" t="s">
        <v>2104</v>
      </c>
      <c r="D9992" s="489" t="s">
        <v>16150</v>
      </c>
    </row>
    <row r="9993" spans="1:4">
      <c r="A9993" s="489" t="str">
        <f t="shared" si="156"/>
        <v>2312205046訪問看護</v>
      </c>
      <c r="B9993" s="489">
        <v>2312205046</v>
      </c>
      <c r="C9993" s="489" t="s">
        <v>2102</v>
      </c>
      <c r="D9993" s="489" t="s">
        <v>16150</v>
      </c>
    </row>
    <row r="9994" spans="1:4">
      <c r="A9994" s="489" t="str">
        <f t="shared" si="156"/>
        <v>2312205053介護予防訪問リハビリテーション</v>
      </c>
      <c r="B9994" s="489">
        <v>2312205053</v>
      </c>
      <c r="C9994" s="489" t="s">
        <v>2108</v>
      </c>
      <c r="D9994" s="489" t="s">
        <v>16151</v>
      </c>
    </row>
    <row r="9995" spans="1:4">
      <c r="A9995" s="489" t="str">
        <f t="shared" si="156"/>
        <v>2312205053介護予防訪問看護</v>
      </c>
      <c r="B9995" s="489">
        <v>2312205053</v>
      </c>
      <c r="C9995" s="489" t="s">
        <v>2103</v>
      </c>
      <c r="D9995" s="489" t="s">
        <v>16151</v>
      </c>
    </row>
    <row r="9996" spans="1:4">
      <c r="A9996" s="489" t="str">
        <f t="shared" si="156"/>
        <v>2312205053訪問リハビリテーション</v>
      </c>
      <c r="B9996" s="489">
        <v>2312205053</v>
      </c>
      <c r="C9996" s="489" t="s">
        <v>2104</v>
      </c>
      <c r="D9996" s="489" t="s">
        <v>16151</v>
      </c>
    </row>
    <row r="9997" spans="1:4">
      <c r="A9997" s="489" t="str">
        <f t="shared" si="156"/>
        <v>2312205053訪問看護</v>
      </c>
      <c r="B9997" s="489">
        <v>2312205053</v>
      </c>
      <c r="C9997" s="489" t="s">
        <v>2102</v>
      </c>
      <c r="D9997" s="489" t="s">
        <v>16151</v>
      </c>
    </row>
    <row r="9998" spans="1:4">
      <c r="A9998" s="489" t="str">
        <f t="shared" si="156"/>
        <v>2312205079介護予防通所リハビリテーション</v>
      </c>
      <c r="B9998" s="489">
        <v>2312205079</v>
      </c>
      <c r="C9998" s="489" t="s">
        <v>2512</v>
      </c>
      <c r="D9998" s="489" t="s">
        <v>16152</v>
      </c>
    </row>
    <row r="9999" spans="1:4">
      <c r="A9999" s="489" t="str">
        <f t="shared" si="156"/>
        <v>2312205079介護予防訪問リハビリテーション</v>
      </c>
      <c r="B9999" s="489">
        <v>2312205079</v>
      </c>
      <c r="C9999" s="489" t="s">
        <v>2108</v>
      </c>
      <c r="D9999" s="489" t="s">
        <v>16152</v>
      </c>
    </row>
    <row r="10000" spans="1:4">
      <c r="A10000" s="489" t="str">
        <f t="shared" si="156"/>
        <v>2312205079介護予防訪問看護</v>
      </c>
      <c r="B10000" s="489">
        <v>2312205079</v>
      </c>
      <c r="C10000" s="489" t="s">
        <v>2103</v>
      </c>
      <c r="D10000" s="489" t="s">
        <v>16152</v>
      </c>
    </row>
    <row r="10001" spans="1:4">
      <c r="A10001" s="489" t="str">
        <f t="shared" si="156"/>
        <v>2312205079通所リハビリテーション</v>
      </c>
      <c r="B10001" s="489">
        <v>2312205079</v>
      </c>
      <c r="C10001" s="489" t="s">
        <v>2511</v>
      </c>
      <c r="D10001" s="489" t="s">
        <v>16152</v>
      </c>
    </row>
    <row r="10002" spans="1:4">
      <c r="A10002" s="489" t="str">
        <f t="shared" si="156"/>
        <v>2312205079訪問リハビリテーション</v>
      </c>
      <c r="B10002" s="489">
        <v>2312205079</v>
      </c>
      <c r="C10002" s="489" t="s">
        <v>2104</v>
      </c>
      <c r="D10002" s="489" t="s">
        <v>16152</v>
      </c>
    </row>
    <row r="10003" spans="1:4">
      <c r="A10003" s="489" t="str">
        <f t="shared" si="156"/>
        <v>2312205079訪問看護</v>
      </c>
      <c r="B10003" s="489">
        <v>2312205079</v>
      </c>
      <c r="C10003" s="489" t="s">
        <v>2102</v>
      </c>
      <c r="D10003" s="489" t="s">
        <v>16152</v>
      </c>
    </row>
    <row r="10004" spans="1:4">
      <c r="A10004" s="489" t="str">
        <f t="shared" si="156"/>
        <v>2312205087介護予防訪問リハビリテーション</v>
      </c>
      <c r="B10004" s="489">
        <v>2312205087</v>
      </c>
      <c r="C10004" s="489" t="s">
        <v>2108</v>
      </c>
      <c r="D10004" s="489" t="s">
        <v>16153</v>
      </c>
    </row>
    <row r="10005" spans="1:4">
      <c r="A10005" s="489" t="str">
        <f t="shared" si="156"/>
        <v>2312205087介護予防訪問看護</v>
      </c>
      <c r="B10005" s="489">
        <v>2312205087</v>
      </c>
      <c r="C10005" s="489" t="s">
        <v>2103</v>
      </c>
      <c r="D10005" s="489" t="s">
        <v>16153</v>
      </c>
    </row>
    <row r="10006" spans="1:4">
      <c r="A10006" s="489" t="str">
        <f t="shared" si="156"/>
        <v>2312205087訪問リハビリテーション</v>
      </c>
      <c r="B10006" s="489">
        <v>2312205087</v>
      </c>
      <c r="C10006" s="489" t="s">
        <v>2104</v>
      </c>
      <c r="D10006" s="489" t="s">
        <v>16153</v>
      </c>
    </row>
    <row r="10007" spans="1:4">
      <c r="A10007" s="489" t="str">
        <f t="shared" si="156"/>
        <v>2312205087訪問看護</v>
      </c>
      <c r="B10007" s="489">
        <v>2312205087</v>
      </c>
      <c r="C10007" s="489" t="s">
        <v>2102</v>
      </c>
      <c r="D10007" s="489" t="s">
        <v>16153</v>
      </c>
    </row>
    <row r="10008" spans="1:4">
      <c r="A10008" s="489" t="str">
        <f t="shared" si="156"/>
        <v>2312205111介護予防通所リハビリテーション</v>
      </c>
      <c r="B10008" s="489">
        <v>2312205111</v>
      </c>
      <c r="C10008" s="489" t="s">
        <v>2512</v>
      </c>
      <c r="D10008" s="489" t="s">
        <v>16154</v>
      </c>
    </row>
    <row r="10009" spans="1:4">
      <c r="A10009" s="489" t="str">
        <f t="shared" si="156"/>
        <v>2312205111介護予防訪問リハビリテーション</v>
      </c>
      <c r="B10009" s="489">
        <v>2312205111</v>
      </c>
      <c r="C10009" s="489" t="s">
        <v>2108</v>
      </c>
      <c r="D10009" s="489" t="s">
        <v>16154</v>
      </c>
    </row>
    <row r="10010" spans="1:4">
      <c r="A10010" s="489" t="str">
        <f t="shared" si="156"/>
        <v>2312205111介護予防訪問看護</v>
      </c>
      <c r="B10010" s="489">
        <v>2312205111</v>
      </c>
      <c r="C10010" s="489" t="s">
        <v>2103</v>
      </c>
      <c r="D10010" s="489" t="s">
        <v>16154</v>
      </c>
    </row>
    <row r="10011" spans="1:4">
      <c r="A10011" s="489" t="str">
        <f t="shared" si="156"/>
        <v>2312205111通所リハビリテーション</v>
      </c>
      <c r="B10011" s="489">
        <v>2312205111</v>
      </c>
      <c r="C10011" s="489" t="s">
        <v>2511</v>
      </c>
      <c r="D10011" s="489" t="s">
        <v>16154</v>
      </c>
    </row>
    <row r="10012" spans="1:4">
      <c r="A10012" s="489" t="str">
        <f t="shared" si="156"/>
        <v>2312205111訪問リハビリテーション</v>
      </c>
      <c r="B10012" s="489">
        <v>2312205111</v>
      </c>
      <c r="C10012" s="489" t="s">
        <v>2104</v>
      </c>
      <c r="D10012" s="489" t="s">
        <v>16154</v>
      </c>
    </row>
    <row r="10013" spans="1:4">
      <c r="A10013" s="489" t="str">
        <f t="shared" si="156"/>
        <v>2312205111訪問看護</v>
      </c>
      <c r="B10013" s="489">
        <v>2312205111</v>
      </c>
      <c r="C10013" s="489" t="s">
        <v>2102</v>
      </c>
      <c r="D10013" s="489" t="s">
        <v>16154</v>
      </c>
    </row>
    <row r="10014" spans="1:4">
      <c r="A10014" s="489" t="str">
        <f t="shared" si="156"/>
        <v>2312205129介護予防訪問リハビリテーション</v>
      </c>
      <c r="B10014" s="489">
        <v>2312205129</v>
      </c>
      <c r="C10014" s="489" t="s">
        <v>2108</v>
      </c>
      <c r="D10014" s="489" t="s">
        <v>16155</v>
      </c>
    </row>
    <row r="10015" spans="1:4">
      <c r="A10015" s="489" t="str">
        <f t="shared" si="156"/>
        <v>2312205129介護予防訪問看護</v>
      </c>
      <c r="B10015" s="489">
        <v>2312205129</v>
      </c>
      <c r="C10015" s="489" t="s">
        <v>2103</v>
      </c>
      <c r="D10015" s="489" t="s">
        <v>16155</v>
      </c>
    </row>
    <row r="10016" spans="1:4">
      <c r="A10016" s="489" t="str">
        <f t="shared" si="156"/>
        <v>2312205129訪問リハビリテーション</v>
      </c>
      <c r="B10016" s="489">
        <v>2312205129</v>
      </c>
      <c r="C10016" s="489" t="s">
        <v>2104</v>
      </c>
      <c r="D10016" s="489" t="s">
        <v>16155</v>
      </c>
    </row>
    <row r="10017" spans="1:4">
      <c r="A10017" s="489" t="str">
        <f t="shared" si="156"/>
        <v>2312205129訪問看護</v>
      </c>
      <c r="B10017" s="489">
        <v>2312205129</v>
      </c>
      <c r="C10017" s="489" t="s">
        <v>2102</v>
      </c>
      <c r="D10017" s="489" t="s">
        <v>16155</v>
      </c>
    </row>
    <row r="10018" spans="1:4">
      <c r="A10018" s="489" t="str">
        <f t="shared" si="156"/>
        <v>2312205137介護予防訪問リハビリテーション</v>
      </c>
      <c r="B10018" s="489">
        <v>2312205137</v>
      </c>
      <c r="C10018" s="489" t="s">
        <v>2108</v>
      </c>
      <c r="D10018" s="489" t="s">
        <v>16156</v>
      </c>
    </row>
    <row r="10019" spans="1:4">
      <c r="A10019" s="489" t="str">
        <f t="shared" si="156"/>
        <v>2312205137介護予防訪問看護</v>
      </c>
      <c r="B10019" s="489">
        <v>2312205137</v>
      </c>
      <c r="C10019" s="489" t="s">
        <v>2103</v>
      </c>
      <c r="D10019" s="489" t="s">
        <v>16156</v>
      </c>
    </row>
    <row r="10020" spans="1:4">
      <c r="A10020" s="489" t="str">
        <f t="shared" si="156"/>
        <v>2312205137訪問リハビリテーション</v>
      </c>
      <c r="B10020" s="489">
        <v>2312205137</v>
      </c>
      <c r="C10020" s="489" t="s">
        <v>2104</v>
      </c>
      <c r="D10020" s="489" t="s">
        <v>16156</v>
      </c>
    </row>
    <row r="10021" spans="1:4">
      <c r="A10021" s="489" t="str">
        <f t="shared" si="156"/>
        <v>2312205137訪問看護</v>
      </c>
      <c r="B10021" s="489">
        <v>2312205137</v>
      </c>
      <c r="C10021" s="489" t="s">
        <v>2102</v>
      </c>
      <c r="D10021" s="489" t="s">
        <v>16156</v>
      </c>
    </row>
    <row r="10022" spans="1:4">
      <c r="A10022" s="489" t="str">
        <f t="shared" si="156"/>
        <v>2312205152介護予防訪問リハビリテーション</v>
      </c>
      <c r="B10022" s="489">
        <v>2312205152</v>
      </c>
      <c r="C10022" s="489" t="s">
        <v>2108</v>
      </c>
      <c r="D10022" s="489" t="s">
        <v>16157</v>
      </c>
    </row>
    <row r="10023" spans="1:4">
      <c r="A10023" s="489" t="str">
        <f t="shared" si="156"/>
        <v>2312205152介護予防訪問看護</v>
      </c>
      <c r="B10023" s="489">
        <v>2312205152</v>
      </c>
      <c r="C10023" s="489" t="s">
        <v>2103</v>
      </c>
      <c r="D10023" s="489" t="s">
        <v>16157</v>
      </c>
    </row>
    <row r="10024" spans="1:4">
      <c r="A10024" s="489" t="str">
        <f t="shared" si="156"/>
        <v>2312205152訪問リハビリテーション</v>
      </c>
      <c r="B10024" s="489">
        <v>2312205152</v>
      </c>
      <c r="C10024" s="489" t="s">
        <v>2104</v>
      </c>
      <c r="D10024" s="489" t="s">
        <v>16157</v>
      </c>
    </row>
    <row r="10025" spans="1:4">
      <c r="A10025" s="489" t="str">
        <f t="shared" si="156"/>
        <v>2312205152訪問看護</v>
      </c>
      <c r="B10025" s="489">
        <v>2312205152</v>
      </c>
      <c r="C10025" s="489" t="s">
        <v>2102</v>
      </c>
      <c r="D10025" s="489" t="s">
        <v>16157</v>
      </c>
    </row>
    <row r="10026" spans="1:4">
      <c r="A10026" s="489" t="str">
        <f t="shared" si="156"/>
        <v>2312205160介護予防訪問リハビリテーション</v>
      </c>
      <c r="B10026" s="489">
        <v>2312205160</v>
      </c>
      <c r="C10026" s="489" t="s">
        <v>2108</v>
      </c>
      <c r="D10026" s="489" t="s">
        <v>16158</v>
      </c>
    </row>
    <row r="10027" spans="1:4">
      <c r="A10027" s="489" t="str">
        <f t="shared" si="156"/>
        <v>2312205160介護予防訪問看護</v>
      </c>
      <c r="B10027" s="489">
        <v>2312205160</v>
      </c>
      <c r="C10027" s="489" t="s">
        <v>2103</v>
      </c>
      <c r="D10027" s="489" t="s">
        <v>16158</v>
      </c>
    </row>
    <row r="10028" spans="1:4">
      <c r="A10028" s="489" t="str">
        <f t="shared" si="156"/>
        <v>2312205160訪問リハビリテーション</v>
      </c>
      <c r="B10028" s="489">
        <v>2312205160</v>
      </c>
      <c r="C10028" s="489" t="s">
        <v>2104</v>
      </c>
      <c r="D10028" s="489" t="s">
        <v>16158</v>
      </c>
    </row>
    <row r="10029" spans="1:4">
      <c r="A10029" s="489" t="str">
        <f t="shared" si="156"/>
        <v>2312205160訪問看護</v>
      </c>
      <c r="B10029" s="489">
        <v>2312205160</v>
      </c>
      <c r="C10029" s="489" t="s">
        <v>2102</v>
      </c>
      <c r="D10029" s="489" t="s">
        <v>16158</v>
      </c>
    </row>
    <row r="10030" spans="1:4">
      <c r="A10030" s="489" t="str">
        <f t="shared" si="156"/>
        <v>2312205178介護予防訪問リハビリテーション</v>
      </c>
      <c r="B10030" s="489">
        <v>2312205178</v>
      </c>
      <c r="C10030" s="489" t="s">
        <v>2108</v>
      </c>
      <c r="D10030" s="489" t="s">
        <v>16159</v>
      </c>
    </row>
    <row r="10031" spans="1:4">
      <c r="A10031" s="489" t="str">
        <f t="shared" si="156"/>
        <v>2312205178介護予防訪問看護</v>
      </c>
      <c r="B10031" s="489">
        <v>2312205178</v>
      </c>
      <c r="C10031" s="489" t="s">
        <v>2103</v>
      </c>
      <c r="D10031" s="489" t="s">
        <v>16159</v>
      </c>
    </row>
    <row r="10032" spans="1:4">
      <c r="A10032" s="489" t="str">
        <f t="shared" si="156"/>
        <v>2312205178訪問リハビリテーション</v>
      </c>
      <c r="B10032" s="489">
        <v>2312205178</v>
      </c>
      <c r="C10032" s="489" t="s">
        <v>2104</v>
      </c>
      <c r="D10032" s="489" t="s">
        <v>16159</v>
      </c>
    </row>
    <row r="10033" spans="1:4">
      <c r="A10033" s="489" t="str">
        <f t="shared" si="156"/>
        <v>2312205178訪問看護</v>
      </c>
      <c r="B10033" s="489">
        <v>2312205178</v>
      </c>
      <c r="C10033" s="489" t="s">
        <v>2102</v>
      </c>
      <c r="D10033" s="489" t="s">
        <v>16159</v>
      </c>
    </row>
    <row r="10034" spans="1:4">
      <c r="A10034" s="489" t="str">
        <f t="shared" si="156"/>
        <v>2312205202介護予防訪問リハビリテーション</v>
      </c>
      <c r="B10034" s="489">
        <v>2312205202</v>
      </c>
      <c r="C10034" s="489" t="s">
        <v>2108</v>
      </c>
      <c r="D10034" s="489" t="s">
        <v>16160</v>
      </c>
    </row>
    <row r="10035" spans="1:4">
      <c r="A10035" s="489" t="str">
        <f t="shared" si="156"/>
        <v>2312205202介護予防訪問看護</v>
      </c>
      <c r="B10035" s="489">
        <v>2312205202</v>
      </c>
      <c r="C10035" s="489" t="s">
        <v>2103</v>
      </c>
      <c r="D10035" s="489" t="s">
        <v>16160</v>
      </c>
    </row>
    <row r="10036" spans="1:4">
      <c r="A10036" s="489" t="str">
        <f t="shared" si="156"/>
        <v>2312205202訪問リハビリテーション</v>
      </c>
      <c r="B10036" s="489">
        <v>2312205202</v>
      </c>
      <c r="C10036" s="489" t="s">
        <v>2104</v>
      </c>
      <c r="D10036" s="489" t="s">
        <v>16160</v>
      </c>
    </row>
    <row r="10037" spans="1:4">
      <c r="A10037" s="489" t="str">
        <f t="shared" si="156"/>
        <v>2312205202訪問看護</v>
      </c>
      <c r="B10037" s="489">
        <v>2312205202</v>
      </c>
      <c r="C10037" s="489" t="s">
        <v>2102</v>
      </c>
      <c r="D10037" s="489" t="s">
        <v>16160</v>
      </c>
    </row>
    <row r="10038" spans="1:4">
      <c r="A10038" s="489" t="str">
        <f t="shared" si="156"/>
        <v>2312205210介護予防訪問リハビリテーション</v>
      </c>
      <c r="B10038" s="489">
        <v>2312205210</v>
      </c>
      <c r="C10038" s="489" t="s">
        <v>2108</v>
      </c>
      <c r="D10038" s="489" t="s">
        <v>16161</v>
      </c>
    </row>
    <row r="10039" spans="1:4">
      <c r="A10039" s="489" t="str">
        <f t="shared" si="156"/>
        <v>2312205210介護予防訪問看護</v>
      </c>
      <c r="B10039" s="489">
        <v>2312205210</v>
      </c>
      <c r="C10039" s="489" t="s">
        <v>2103</v>
      </c>
      <c r="D10039" s="489" t="s">
        <v>16161</v>
      </c>
    </row>
    <row r="10040" spans="1:4">
      <c r="A10040" s="489" t="str">
        <f t="shared" si="156"/>
        <v>2312205210訪問リハビリテーション</v>
      </c>
      <c r="B10040" s="489">
        <v>2312205210</v>
      </c>
      <c r="C10040" s="489" t="s">
        <v>2104</v>
      </c>
      <c r="D10040" s="489" t="s">
        <v>16161</v>
      </c>
    </row>
    <row r="10041" spans="1:4">
      <c r="A10041" s="489" t="str">
        <f t="shared" si="156"/>
        <v>2312205210訪問看護</v>
      </c>
      <c r="B10041" s="489">
        <v>2312205210</v>
      </c>
      <c r="C10041" s="489" t="s">
        <v>2102</v>
      </c>
      <c r="D10041" s="489" t="s">
        <v>16161</v>
      </c>
    </row>
    <row r="10042" spans="1:4">
      <c r="A10042" s="489" t="str">
        <f t="shared" si="156"/>
        <v>2312205236介護予防訪問リハビリテーション</v>
      </c>
      <c r="B10042" s="489">
        <v>2312205236</v>
      </c>
      <c r="C10042" s="489" t="s">
        <v>2108</v>
      </c>
      <c r="D10042" s="489" t="s">
        <v>16162</v>
      </c>
    </row>
    <row r="10043" spans="1:4">
      <c r="A10043" s="489" t="str">
        <f t="shared" si="156"/>
        <v>2312205236介護予防訪問看護</v>
      </c>
      <c r="B10043" s="489">
        <v>2312205236</v>
      </c>
      <c r="C10043" s="489" t="s">
        <v>2103</v>
      </c>
      <c r="D10043" s="489" t="s">
        <v>16162</v>
      </c>
    </row>
    <row r="10044" spans="1:4">
      <c r="A10044" s="489" t="str">
        <f t="shared" si="156"/>
        <v>2312205236訪問リハビリテーション</v>
      </c>
      <c r="B10044" s="489">
        <v>2312205236</v>
      </c>
      <c r="C10044" s="489" t="s">
        <v>2104</v>
      </c>
      <c r="D10044" s="489" t="s">
        <v>16162</v>
      </c>
    </row>
    <row r="10045" spans="1:4">
      <c r="A10045" s="489" t="str">
        <f t="shared" si="156"/>
        <v>2312205236訪問看護</v>
      </c>
      <c r="B10045" s="489">
        <v>2312205236</v>
      </c>
      <c r="C10045" s="489" t="s">
        <v>2102</v>
      </c>
      <c r="D10045" s="489" t="s">
        <v>16162</v>
      </c>
    </row>
    <row r="10046" spans="1:4">
      <c r="A10046" s="489" t="str">
        <f t="shared" si="156"/>
        <v>2312205244介護予防訪問リハビリテーション</v>
      </c>
      <c r="B10046" s="489">
        <v>2312205244</v>
      </c>
      <c r="C10046" s="489" t="s">
        <v>2108</v>
      </c>
      <c r="D10046" s="489" t="s">
        <v>16163</v>
      </c>
    </row>
    <row r="10047" spans="1:4">
      <c r="A10047" s="489" t="str">
        <f t="shared" si="156"/>
        <v>2312205244介護予防訪問看護</v>
      </c>
      <c r="B10047" s="489">
        <v>2312205244</v>
      </c>
      <c r="C10047" s="489" t="s">
        <v>2103</v>
      </c>
      <c r="D10047" s="489" t="s">
        <v>16163</v>
      </c>
    </row>
    <row r="10048" spans="1:4">
      <c r="A10048" s="489" t="str">
        <f t="shared" si="156"/>
        <v>2312205244訪問リハビリテーション</v>
      </c>
      <c r="B10048" s="489">
        <v>2312205244</v>
      </c>
      <c r="C10048" s="489" t="s">
        <v>2104</v>
      </c>
      <c r="D10048" s="489" t="s">
        <v>16163</v>
      </c>
    </row>
    <row r="10049" spans="1:4">
      <c r="A10049" s="489" t="str">
        <f t="shared" si="156"/>
        <v>2312205244訪問看護</v>
      </c>
      <c r="B10049" s="489">
        <v>2312205244</v>
      </c>
      <c r="C10049" s="489" t="s">
        <v>2102</v>
      </c>
      <c r="D10049" s="489" t="s">
        <v>16163</v>
      </c>
    </row>
    <row r="10050" spans="1:4">
      <c r="A10050" s="489" t="str">
        <f t="shared" ref="A10050:A10113" si="157">B10050&amp;C10050</f>
        <v>2312205251介護予防訪問リハビリテーション</v>
      </c>
      <c r="B10050" s="489">
        <v>2312205251</v>
      </c>
      <c r="C10050" s="489" t="s">
        <v>2108</v>
      </c>
      <c r="D10050" s="489" t="s">
        <v>16164</v>
      </c>
    </row>
    <row r="10051" spans="1:4">
      <c r="A10051" s="489" t="str">
        <f t="shared" si="157"/>
        <v>2312205251介護予防訪問看護</v>
      </c>
      <c r="B10051" s="489">
        <v>2312205251</v>
      </c>
      <c r="C10051" s="489" t="s">
        <v>2103</v>
      </c>
      <c r="D10051" s="489" t="s">
        <v>16164</v>
      </c>
    </row>
    <row r="10052" spans="1:4">
      <c r="A10052" s="489" t="str">
        <f t="shared" si="157"/>
        <v>2312205251訪問リハビリテーション</v>
      </c>
      <c r="B10052" s="489">
        <v>2312205251</v>
      </c>
      <c r="C10052" s="489" t="s">
        <v>2104</v>
      </c>
      <c r="D10052" s="489" t="s">
        <v>16164</v>
      </c>
    </row>
    <row r="10053" spans="1:4">
      <c r="A10053" s="489" t="str">
        <f t="shared" si="157"/>
        <v>2312205251訪問看護</v>
      </c>
      <c r="B10053" s="489">
        <v>2312205251</v>
      </c>
      <c r="C10053" s="489" t="s">
        <v>2102</v>
      </c>
      <c r="D10053" s="489" t="s">
        <v>16164</v>
      </c>
    </row>
    <row r="10054" spans="1:4">
      <c r="A10054" s="489" t="str">
        <f t="shared" si="157"/>
        <v>2312205285介護予防訪問リハビリテーション</v>
      </c>
      <c r="B10054" s="489">
        <v>2312205285</v>
      </c>
      <c r="C10054" s="489" t="s">
        <v>2108</v>
      </c>
      <c r="D10054" s="489" t="s">
        <v>16165</v>
      </c>
    </row>
    <row r="10055" spans="1:4">
      <c r="A10055" s="489" t="str">
        <f t="shared" si="157"/>
        <v>2312205285介護予防訪問看護</v>
      </c>
      <c r="B10055" s="489">
        <v>2312205285</v>
      </c>
      <c r="C10055" s="489" t="s">
        <v>2103</v>
      </c>
      <c r="D10055" s="489" t="s">
        <v>16165</v>
      </c>
    </row>
    <row r="10056" spans="1:4">
      <c r="A10056" s="489" t="str">
        <f t="shared" si="157"/>
        <v>2312205285訪問リハビリテーション</v>
      </c>
      <c r="B10056" s="489">
        <v>2312205285</v>
      </c>
      <c r="C10056" s="489" t="s">
        <v>2104</v>
      </c>
      <c r="D10056" s="489" t="s">
        <v>16165</v>
      </c>
    </row>
    <row r="10057" spans="1:4">
      <c r="A10057" s="489" t="str">
        <f t="shared" si="157"/>
        <v>2312205285訪問看護</v>
      </c>
      <c r="B10057" s="489">
        <v>2312205285</v>
      </c>
      <c r="C10057" s="489" t="s">
        <v>2102</v>
      </c>
      <c r="D10057" s="489" t="s">
        <v>16165</v>
      </c>
    </row>
    <row r="10058" spans="1:4">
      <c r="A10058" s="489" t="str">
        <f t="shared" si="157"/>
        <v>2312205293介護予防訪問リハビリテーション</v>
      </c>
      <c r="B10058" s="489">
        <v>2312205293</v>
      </c>
      <c r="C10058" s="489" t="s">
        <v>2108</v>
      </c>
      <c r="D10058" s="489" t="s">
        <v>16166</v>
      </c>
    </row>
    <row r="10059" spans="1:4">
      <c r="A10059" s="489" t="str">
        <f t="shared" si="157"/>
        <v>2312205293介護予防訪問看護</v>
      </c>
      <c r="B10059" s="489">
        <v>2312205293</v>
      </c>
      <c r="C10059" s="489" t="s">
        <v>2103</v>
      </c>
      <c r="D10059" s="489" t="s">
        <v>16166</v>
      </c>
    </row>
    <row r="10060" spans="1:4">
      <c r="A10060" s="489" t="str">
        <f t="shared" si="157"/>
        <v>2312205293訪問リハビリテーション</v>
      </c>
      <c r="B10060" s="489">
        <v>2312205293</v>
      </c>
      <c r="C10060" s="489" t="s">
        <v>2104</v>
      </c>
      <c r="D10060" s="489" t="s">
        <v>16166</v>
      </c>
    </row>
    <row r="10061" spans="1:4">
      <c r="A10061" s="489" t="str">
        <f t="shared" si="157"/>
        <v>2312205293訪問看護</v>
      </c>
      <c r="B10061" s="489">
        <v>2312205293</v>
      </c>
      <c r="C10061" s="489" t="s">
        <v>2102</v>
      </c>
      <c r="D10061" s="489" t="s">
        <v>16166</v>
      </c>
    </row>
    <row r="10062" spans="1:4">
      <c r="A10062" s="489" t="str">
        <f t="shared" si="157"/>
        <v>2312205301介護予防訪問リハビリテーション</v>
      </c>
      <c r="B10062" s="489">
        <v>2312205301</v>
      </c>
      <c r="C10062" s="489" t="s">
        <v>2108</v>
      </c>
      <c r="D10062" s="489" t="s">
        <v>16167</v>
      </c>
    </row>
    <row r="10063" spans="1:4">
      <c r="A10063" s="489" t="str">
        <f t="shared" si="157"/>
        <v>2312205301介護予防訪問看護</v>
      </c>
      <c r="B10063" s="489">
        <v>2312205301</v>
      </c>
      <c r="C10063" s="489" t="s">
        <v>2103</v>
      </c>
      <c r="D10063" s="489" t="s">
        <v>16167</v>
      </c>
    </row>
    <row r="10064" spans="1:4">
      <c r="A10064" s="489" t="str">
        <f t="shared" si="157"/>
        <v>2312205301訪問リハビリテーション</v>
      </c>
      <c r="B10064" s="489">
        <v>2312205301</v>
      </c>
      <c r="C10064" s="489" t="s">
        <v>2104</v>
      </c>
      <c r="D10064" s="489" t="s">
        <v>16167</v>
      </c>
    </row>
    <row r="10065" spans="1:4">
      <c r="A10065" s="489" t="str">
        <f t="shared" si="157"/>
        <v>2312205301訪問看護</v>
      </c>
      <c r="B10065" s="489">
        <v>2312205301</v>
      </c>
      <c r="C10065" s="489" t="s">
        <v>2102</v>
      </c>
      <c r="D10065" s="489" t="s">
        <v>16167</v>
      </c>
    </row>
    <row r="10066" spans="1:4">
      <c r="A10066" s="489" t="str">
        <f t="shared" si="157"/>
        <v>2312205335介護予防訪問リハビリテーション</v>
      </c>
      <c r="B10066" s="489">
        <v>2312205335</v>
      </c>
      <c r="C10066" s="489" t="s">
        <v>2108</v>
      </c>
      <c r="D10066" s="489" t="s">
        <v>16168</v>
      </c>
    </row>
    <row r="10067" spans="1:4">
      <c r="A10067" s="489" t="str">
        <f t="shared" si="157"/>
        <v>2312205335介護予防訪問看護</v>
      </c>
      <c r="B10067" s="489">
        <v>2312205335</v>
      </c>
      <c r="C10067" s="489" t="s">
        <v>2103</v>
      </c>
      <c r="D10067" s="489" t="s">
        <v>16168</v>
      </c>
    </row>
    <row r="10068" spans="1:4">
      <c r="A10068" s="489" t="str">
        <f t="shared" si="157"/>
        <v>2312205335訪問リハビリテーション</v>
      </c>
      <c r="B10068" s="489">
        <v>2312205335</v>
      </c>
      <c r="C10068" s="489" t="s">
        <v>2104</v>
      </c>
      <c r="D10068" s="489" t="s">
        <v>16168</v>
      </c>
    </row>
    <row r="10069" spans="1:4">
      <c r="A10069" s="489" t="str">
        <f t="shared" si="157"/>
        <v>2312205335訪問看護</v>
      </c>
      <c r="B10069" s="489">
        <v>2312205335</v>
      </c>
      <c r="C10069" s="489" t="s">
        <v>2102</v>
      </c>
      <c r="D10069" s="489" t="s">
        <v>16168</v>
      </c>
    </row>
    <row r="10070" spans="1:4">
      <c r="A10070" s="489" t="str">
        <f t="shared" si="157"/>
        <v>2312205343介護予防訪問リハビリテーション</v>
      </c>
      <c r="B10070" s="489">
        <v>2312205343</v>
      </c>
      <c r="C10070" s="489" t="s">
        <v>2108</v>
      </c>
      <c r="D10070" s="489" t="s">
        <v>16169</v>
      </c>
    </row>
    <row r="10071" spans="1:4">
      <c r="A10071" s="489" t="str">
        <f t="shared" si="157"/>
        <v>2312205343介護予防訪問看護</v>
      </c>
      <c r="B10071" s="489">
        <v>2312205343</v>
      </c>
      <c r="C10071" s="489" t="s">
        <v>2103</v>
      </c>
      <c r="D10071" s="489" t="s">
        <v>16169</v>
      </c>
    </row>
    <row r="10072" spans="1:4">
      <c r="A10072" s="489" t="str">
        <f t="shared" si="157"/>
        <v>2312205343訪問リハビリテーション</v>
      </c>
      <c r="B10072" s="489">
        <v>2312205343</v>
      </c>
      <c r="C10072" s="489" t="s">
        <v>2104</v>
      </c>
      <c r="D10072" s="489" t="s">
        <v>16169</v>
      </c>
    </row>
    <row r="10073" spans="1:4">
      <c r="A10073" s="489" t="str">
        <f t="shared" si="157"/>
        <v>2312205343訪問看護</v>
      </c>
      <c r="B10073" s="489">
        <v>2312205343</v>
      </c>
      <c r="C10073" s="489" t="s">
        <v>2102</v>
      </c>
      <c r="D10073" s="489" t="s">
        <v>16169</v>
      </c>
    </row>
    <row r="10074" spans="1:4">
      <c r="A10074" s="489" t="str">
        <f t="shared" si="157"/>
        <v>2312205368介護予防訪問リハビリテーション</v>
      </c>
      <c r="B10074" s="489">
        <v>2312205368</v>
      </c>
      <c r="C10074" s="489" t="s">
        <v>2108</v>
      </c>
      <c r="D10074" s="489" t="s">
        <v>16170</v>
      </c>
    </row>
    <row r="10075" spans="1:4">
      <c r="A10075" s="489" t="str">
        <f t="shared" si="157"/>
        <v>2312205368介護予防訪問看護</v>
      </c>
      <c r="B10075" s="489">
        <v>2312205368</v>
      </c>
      <c r="C10075" s="489" t="s">
        <v>2103</v>
      </c>
      <c r="D10075" s="489" t="s">
        <v>16170</v>
      </c>
    </row>
    <row r="10076" spans="1:4">
      <c r="A10076" s="489" t="str">
        <f t="shared" si="157"/>
        <v>2312205368訪問リハビリテーション</v>
      </c>
      <c r="B10076" s="489">
        <v>2312205368</v>
      </c>
      <c r="C10076" s="489" t="s">
        <v>2104</v>
      </c>
      <c r="D10076" s="489" t="s">
        <v>16170</v>
      </c>
    </row>
    <row r="10077" spans="1:4">
      <c r="A10077" s="489" t="str">
        <f t="shared" si="157"/>
        <v>2312205368訪問看護</v>
      </c>
      <c r="B10077" s="489">
        <v>2312205368</v>
      </c>
      <c r="C10077" s="489" t="s">
        <v>2102</v>
      </c>
      <c r="D10077" s="489" t="s">
        <v>16170</v>
      </c>
    </row>
    <row r="10078" spans="1:4">
      <c r="A10078" s="489" t="str">
        <f t="shared" si="157"/>
        <v>2312205376介護予防訪問リハビリテーション</v>
      </c>
      <c r="B10078" s="489">
        <v>2312205376</v>
      </c>
      <c r="C10078" s="489" t="s">
        <v>2108</v>
      </c>
      <c r="D10078" s="489" t="s">
        <v>16171</v>
      </c>
    </row>
    <row r="10079" spans="1:4">
      <c r="A10079" s="489" t="str">
        <f t="shared" si="157"/>
        <v>2312205376介護予防訪問看護</v>
      </c>
      <c r="B10079" s="489">
        <v>2312205376</v>
      </c>
      <c r="C10079" s="489" t="s">
        <v>2103</v>
      </c>
      <c r="D10079" s="489" t="s">
        <v>16171</v>
      </c>
    </row>
    <row r="10080" spans="1:4">
      <c r="A10080" s="489" t="str">
        <f t="shared" si="157"/>
        <v>2312205376訪問リハビリテーション</v>
      </c>
      <c r="B10080" s="489">
        <v>2312205376</v>
      </c>
      <c r="C10080" s="489" t="s">
        <v>2104</v>
      </c>
      <c r="D10080" s="489" t="s">
        <v>16171</v>
      </c>
    </row>
    <row r="10081" spans="1:4">
      <c r="A10081" s="489" t="str">
        <f t="shared" si="157"/>
        <v>2312205376訪問看護</v>
      </c>
      <c r="B10081" s="489">
        <v>2312205376</v>
      </c>
      <c r="C10081" s="489" t="s">
        <v>2102</v>
      </c>
      <c r="D10081" s="489" t="s">
        <v>16171</v>
      </c>
    </row>
    <row r="10082" spans="1:4">
      <c r="A10082" s="489" t="str">
        <f t="shared" si="157"/>
        <v>2312205384介護予防訪問リハビリテーション</v>
      </c>
      <c r="B10082" s="489">
        <v>2312205384</v>
      </c>
      <c r="C10082" s="489" t="s">
        <v>2108</v>
      </c>
      <c r="D10082" s="489" t="s">
        <v>16172</v>
      </c>
    </row>
    <row r="10083" spans="1:4">
      <c r="A10083" s="489" t="str">
        <f t="shared" si="157"/>
        <v>2312205384介護予防訪問看護</v>
      </c>
      <c r="B10083" s="489">
        <v>2312205384</v>
      </c>
      <c r="C10083" s="489" t="s">
        <v>2103</v>
      </c>
      <c r="D10083" s="489" t="s">
        <v>16172</v>
      </c>
    </row>
    <row r="10084" spans="1:4">
      <c r="A10084" s="489" t="str">
        <f t="shared" si="157"/>
        <v>2312205384訪問リハビリテーション</v>
      </c>
      <c r="B10084" s="489">
        <v>2312205384</v>
      </c>
      <c r="C10084" s="489" t="s">
        <v>2104</v>
      </c>
      <c r="D10084" s="489" t="s">
        <v>16172</v>
      </c>
    </row>
    <row r="10085" spans="1:4">
      <c r="A10085" s="489" t="str">
        <f t="shared" si="157"/>
        <v>2312205384訪問看護</v>
      </c>
      <c r="B10085" s="489">
        <v>2312205384</v>
      </c>
      <c r="C10085" s="489" t="s">
        <v>2102</v>
      </c>
      <c r="D10085" s="489" t="s">
        <v>16172</v>
      </c>
    </row>
    <row r="10086" spans="1:4">
      <c r="A10086" s="489" t="str">
        <f t="shared" si="157"/>
        <v>2312205418介護予防訪問リハビリテーション</v>
      </c>
      <c r="B10086" s="489">
        <v>2312205418</v>
      </c>
      <c r="C10086" s="489" t="s">
        <v>2108</v>
      </c>
      <c r="D10086" s="489" t="s">
        <v>16173</v>
      </c>
    </row>
    <row r="10087" spans="1:4">
      <c r="A10087" s="489" t="str">
        <f t="shared" si="157"/>
        <v>2312205418介護予防訪問看護</v>
      </c>
      <c r="B10087" s="489">
        <v>2312205418</v>
      </c>
      <c r="C10087" s="489" t="s">
        <v>2103</v>
      </c>
      <c r="D10087" s="489" t="s">
        <v>16173</v>
      </c>
    </row>
    <row r="10088" spans="1:4">
      <c r="A10088" s="489" t="str">
        <f t="shared" si="157"/>
        <v>2312205418訪問リハビリテーション</v>
      </c>
      <c r="B10088" s="489">
        <v>2312205418</v>
      </c>
      <c r="C10088" s="489" t="s">
        <v>2104</v>
      </c>
      <c r="D10088" s="489" t="s">
        <v>16173</v>
      </c>
    </row>
    <row r="10089" spans="1:4">
      <c r="A10089" s="489" t="str">
        <f t="shared" si="157"/>
        <v>2312205418訪問看護</v>
      </c>
      <c r="B10089" s="489">
        <v>2312205418</v>
      </c>
      <c r="C10089" s="489" t="s">
        <v>2102</v>
      </c>
      <c r="D10089" s="489" t="s">
        <v>16173</v>
      </c>
    </row>
    <row r="10090" spans="1:4">
      <c r="A10090" s="489" t="str">
        <f t="shared" si="157"/>
        <v>2312205426介護予防訪問リハビリテーション</v>
      </c>
      <c r="B10090" s="489">
        <v>2312205426</v>
      </c>
      <c r="C10090" s="489" t="s">
        <v>2108</v>
      </c>
      <c r="D10090" s="489" t="s">
        <v>16174</v>
      </c>
    </row>
    <row r="10091" spans="1:4">
      <c r="A10091" s="489" t="str">
        <f t="shared" si="157"/>
        <v>2312205426介護予防訪問看護</v>
      </c>
      <c r="B10091" s="489">
        <v>2312205426</v>
      </c>
      <c r="C10091" s="489" t="s">
        <v>2103</v>
      </c>
      <c r="D10091" s="489" t="s">
        <v>16174</v>
      </c>
    </row>
    <row r="10092" spans="1:4">
      <c r="A10092" s="489" t="str">
        <f t="shared" si="157"/>
        <v>2312205426訪問リハビリテーション</v>
      </c>
      <c r="B10092" s="489">
        <v>2312205426</v>
      </c>
      <c r="C10092" s="489" t="s">
        <v>2104</v>
      </c>
      <c r="D10092" s="489" t="s">
        <v>16174</v>
      </c>
    </row>
    <row r="10093" spans="1:4">
      <c r="A10093" s="489" t="str">
        <f t="shared" si="157"/>
        <v>2312205426訪問看護</v>
      </c>
      <c r="B10093" s="489">
        <v>2312205426</v>
      </c>
      <c r="C10093" s="489" t="s">
        <v>2102</v>
      </c>
      <c r="D10093" s="489" t="s">
        <v>16174</v>
      </c>
    </row>
    <row r="10094" spans="1:4">
      <c r="A10094" s="489" t="str">
        <f t="shared" si="157"/>
        <v>2312205442介護予防訪問リハビリテーション</v>
      </c>
      <c r="B10094" s="489">
        <v>2312205442</v>
      </c>
      <c r="C10094" s="489" t="s">
        <v>2108</v>
      </c>
      <c r="D10094" s="489" t="s">
        <v>16175</v>
      </c>
    </row>
    <row r="10095" spans="1:4">
      <c r="A10095" s="489" t="str">
        <f t="shared" si="157"/>
        <v>2312205442介護予防訪問看護</v>
      </c>
      <c r="B10095" s="489">
        <v>2312205442</v>
      </c>
      <c r="C10095" s="489" t="s">
        <v>2103</v>
      </c>
      <c r="D10095" s="489" t="s">
        <v>16175</v>
      </c>
    </row>
    <row r="10096" spans="1:4">
      <c r="A10096" s="489" t="str">
        <f t="shared" si="157"/>
        <v>2312205442訪問リハビリテーション</v>
      </c>
      <c r="B10096" s="489">
        <v>2312205442</v>
      </c>
      <c r="C10096" s="489" t="s">
        <v>2104</v>
      </c>
      <c r="D10096" s="489" t="s">
        <v>16175</v>
      </c>
    </row>
    <row r="10097" spans="1:4">
      <c r="A10097" s="489" t="str">
        <f t="shared" si="157"/>
        <v>2312205442訪問看護</v>
      </c>
      <c r="B10097" s="489">
        <v>2312205442</v>
      </c>
      <c r="C10097" s="489" t="s">
        <v>2102</v>
      </c>
      <c r="D10097" s="489" t="s">
        <v>16175</v>
      </c>
    </row>
    <row r="10098" spans="1:4">
      <c r="A10098" s="489" t="str">
        <f t="shared" si="157"/>
        <v>2312205459介護予防訪問リハビリテーション</v>
      </c>
      <c r="B10098" s="489">
        <v>2312205459</v>
      </c>
      <c r="C10098" s="489" t="s">
        <v>2108</v>
      </c>
      <c r="D10098" s="489" t="s">
        <v>16176</v>
      </c>
    </row>
    <row r="10099" spans="1:4">
      <c r="A10099" s="489" t="str">
        <f t="shared" si="157"/>
        <v>2312205459介護予防訪問看護</v>
      </c>
      <c r="B10099" s="489">
        <v>2312205459</v>
      </c>
      <c r="C10099" s="489" t="s">
        <v>2103</v>
      </c>
      <c r="D10099" s="489" t="s">
        <v>16176</v>
      </c>
    </row>
    <row r="10100" spans="1:4">
      <c r="A10100" s="489" t="str">
        <f t="shared" si="157"/>
        <v>2312205459訪問リハビリテーション</v>
      </c>
      <c r="B10100" s="489">
        <v>2312205459</v>
      </c>
      <c r="C10100" s="489" t="s">
        <v>2104</v>
      </c>
      <c r="D10100" s="489" t="s">
        <v>16176</v>
      </c>
    </row>
    <row r="10101" spans="1:4">
      <c r="A10101" s="489" t="str">
        <f t="shared" si="157"/>
        <v>2312205459訪問看護</v>
      </c>
      <c r="B10101" s="489">
        <v>2312205459</v>
      </c>
      <c r="C10101" s="489" t="s">
        <v>2102</v>
      </c>
      <c r="D10101" s="489" t="s">
        <v>16176</v>
      </c>
    </row>
    <row r="10102" spans="1:4">
      <c r="A10102" s="489" t="str">
        <f t="shared" si="157"/>
        <v>2312205467介護予防訪問リハビリテーション</v>
      </c>
      <c r="B10102" s="489">
        <v>2312205467</v>
      </c>
      <c r="C10102" s="489" t="s">
        <v>2108</v>
      </c>
      <c r="D10102" s="489" t="s">
        <v>16177</v>
      </c>
    </row>
    <row r="10103" spans="1:4">
      <c r="A10103" s="489" t="str">
        <f t="shared" si="157"/>
        <v>2312205467介護予防訪問看護</v>
      </c>
      <c r="B10103" s="489">
        <v>2312205467</v>
      </c>
      <c r="C10103" s="489" t="s">
        <v>2103</v>
      </c>
      <c r="D10103" s="489" t="s">
        <v>16177</v>
      </c>
    </row>
    <row r="10104" spans="1:4">
      <c r="A10104" s="489" t="str">
        <f t="shared" si="157"/>
        <v>2312205467訪問リハビリテーション</v>
      </c>
      <c r="B10104" s="489">
        <v>2312205467</v>
      </c>
      <c r="C10104" s="489" t="s">
        <v>2104</v>
      </c>
      <c r="D10104" s="489" t="s">
        <v>16177</v>
      </c>
    </row>
    <row r="10105" spans="1:4">
      <c r="A10105" s="489" t="str">
        <f t="shared" si="157"/>
        <v>2312205467訪問看護</v>
      </c>
      <c r="B10105" s="489">
        <v>2312205467</v>
      </c>
      <c r="C10105" s="489" t="s">
        <v>2102</v>
      </c>
      <c r="D10105" s="489" t="s">
        <v>16177</v>
      </c>
    </row>
    <row r="10106" spans="1:4">
      <c r="A10106" s="489" t="str">
        <f t="shared" si="157"/>
        <v>2312205475介護予防訪問リハビリテーション</v>
      </c>
      <c r="B10106" s="489">
        <v>2312205475</v>
      </c>
      <c r="C10106" s="489" t="s">
        <v>2108</v>
      </c>
      <c r="D10106" s="489" t="s">
        <v>16178</v>
      </c>
    </row>
    <row r="10107" spans="1:4">
      <c r="A10107" s="489" t="str">
        <f t="shared" si="157"/>
        <v>2312205475介護予防訪問看護</v>
      </c>
      <c r="B10107" s="489">
        <v>2312205475</v>
      </c>
      <c r="C10107" s="489" t="s">
        <v>2103</v>
      </c>
      <c r="D10107" s="489" t="s">
        <v>16178</v>
      </c>
    </row>
    <row r="10108" spans="1:4">
      <c r="A10108" s="489" t="str">
        <f t="shared" si="157"/>
        <v>2312205475訪問リハビリテーション</v>
      </c>
      <c r="B10108" s="489">
        <v>2312205475</v>
      </c>
      <c r="C10108" s="489" t="s">
        <v>2104</v>
      </c>
      <c r="D10108" s="489" t="s">
        <v>16178</v>
      </c>
    </row>
    <row r="10109" spans="1:4">
      <c r="A10109" s="489" t="str">
        <f t="shared" si="157"/>
        <v>2312205475訪問看護</v>
      </c>
      <c r="B10109" s="489">
        <v>2312205475</v>
      </c>
      <c r="C10109" s="489" t="s">
        <v>2102</v>
      </c>
      <c r="D10109" s="489" t="s">
        <v>16178</v>
      </c>
    </row>
    <row r="10110" spans="1:4">
      <c r="A10110" s="489" t="str">
        <f t="shared" si="157"/>
        <v>2312205483介護予防訪問リハビリテーション</v>
      </c>
      <c r="B10110" s="489">
        <v>2312205483</v>
      </c>
      <c r="C10110" s="489" t="s">
        <v>2108</v>
      </c>
      <c r="D10110" s="489" t="s">
        <v>16179</v>
      </c>
    </row>
    <row r="10111" spans="1:4">
      <c r="A10111" s="489" t="str">
        <f t="shared" si="157"/>
        <v>2312205483介護予防訪問看護</v>
      </c>
      <c r="B10111" s="489">
        <v>2312205483</v>
      </c>
      <c r="C10111" s="489" t="s">
        <v>2103</v>
      </c>
      <c r="D10111" s="489" t="s">
        <v>16179</v>
      </c>
    </row>
    <row r="10112" spans="1:4">
      <c r="A10112" s="489" t="str">
        <f t="shared" si="157"/>
        <v>2312205483訪問リハビリテーション</v>
      </c>
      <c r="B10112" s="489">
        <v>2312205483</v>
      </c>
      <c r="C10112" s="489" t="s">
        <v>2104</v>
      </c>
      <c r="D10112" s="489" t="s">
        <v>16179</v>
      </c>
    </row>
    <row r="10113" spans="1:4">
      <c r="A10113" s="489" t="str">
        <f t="shared" si="157"/>
        <v>2312205483訪問看護</v>
      </c>
      <c r="B10113" s="489">
        <v>2312205483</v>
      </c>
      <c r="C10113" s="489" t="s">
        <v>2102</v>
      </c>
      <c r="D10113" s="489" t="s">
        <v>16179</v>
      </c>
    </row>
    <row r="10114" spans="1:4">
      <c r="A10114" s="489" t="str">
        <f t="shared" ref="A10114:A10177" si="158">B10114&amp;C10114</f>
        <v>2312205509介護予防訪問リハビリテーション</v>
      </c>
      <c r="B10114" s="489">
        <v>2312205509</v>
      </c>
      <c r="C10114" s="489" t="s">
        <v>2108</v>
      </c>
      <c r="D10114" s="489" t="s">
        <v>16180</v>
      </c>
    </row>
    <row r="10115" spans="1:4">
      <c r="A10115" s="489" t="str">
        <f t="shared" si="158"/>
        <v>2312205509介護予防訪問看護</v>
      </c>
      <c r="B10115" s="489">
        <v>2312205509</v>
      </c>
      <c r="C10115" s="489" t="s">
        <v>2103</v>
      </c>
      <c r="D10115" s="489" t="s">
        <v>16180</v>
      </c>
    </row>
    <row r="10116" spans="1:4">
      <c r="A10116" s="489" t="str">
        <f t="shared" si="158"/>
        <v>2312205509訪問リハビリテーション</v>
      </c>
      <c r="B10116" s="489">
        <v>2312205509</v>
      </c>
      <c r="C10116" s="489" t="s">
        <v>2104</v>
      </c>
      <c r="D10116" s="489" t="s">
        <v>16180</v>
      </c>
    </row>
    <row r="10117" spans="1:4">
      <c r="A10117" s="489" t="str">
        <f t="shared" si="158"/>
        <v>2312205509訪問看護</v>
      </c>
      <c r="B10117" s="489">
        <v>2312205509</v>
      </c>
      <c r="C10117" s="489" t="s">
        <v>2102</v>
      </c>
      <c r="D10117" s="489" t="s">
        <v>16180</v>
      </c>
    </row>
    <row r="10118" spans="1:4">
      <c r="A10118" s="489" t="str">
        <f t="shared" si="158"/>
        <v>2312205525介護予防訪問リハビリテーション</v>
      </c>
      <c r="B10118" s="489">
        <v>2312205525</v>
      </c>
      <c r="C10118" s="489" t="s">
        <v>2108</v>
      </c>
      <c r="D10118" s="489" t="s">
        <v>16181</v>
      </c>
    </row>
    <row r="10119" spans="1:4">
      <c r="A10119" s="489" t="str">
        <f t="shared" si="158"/>
        <v>2312205525介護予防訪問看護</v>
      </c>
      <c r="B10119" s="489">
        <v>2312205525</v>
      </c>
      <c r="C10119" s="489" t="s">
        <v>2103</v>
      </c>
      <c r="D10119" s="489" t="s">
        <v>16181</v>
      </c>
    </row>
    <row r="10120" spans="1:4">
      <c r="A10120" s="489" t="str">
        <f t="shared" si="158"/>
        <v>2312205525訪問リハビリテーション</v>
      </c>
      <c r="B10120" s="489">
        <v>2312205525</v>
      </c>
      <c r="C10120" s="489" t="s">
        <v>2104</v>
      </c>
      <c r="D10120" s="489" t="s">
        <v>16181</v>
      </c>
    </row>
    <row r="10121" spans="1:4">
      <c r="A10121" s="489" t="str">
        <f t="shared" si="158"/>
        <v>2312205525訪問看護</v>
      </c>
      <c r="B10121" s="489">
        <v>2312205525</v>
      </c>
      <c r="C10121" s="489" t="s">
        <v>2102</v>
      </c>
      <c r="D10121" s="489" t="s">
        <v>16181</v>
      </c>
    </row>
    <row r="10122" spans="1:4">
      <c r="A10122" s="489" t="str">
        <f t="shared" si="158"/>
        <v>2312205541介護予防訪問リハビリテーション</v>
      </c>
      <c r="B10122" s="489">
        <v>2312205541</v>
      </c>
      <c r="C10122" s="489" t="s">
        <v>2108</v>
      </c>
      <c r="D10122" s="489" t="s">
        <v>16182</v>
      </c>
    </row>
    <row r="10123" spans="1:4">
      <c r="A10123" s="489" t="str">
        <f t="shared" si="158"/>
        <v>2312205541介護予防訪問看護</v>
      </c>
      <c r="B10123" s="489">
        <v>2312205541</v>
      </c>
      <c r="C10123" s="489" t="s">
        <v>2103</v>
      </c>
      <c r="D10123" s="489" t="s">
        <v>16182</v>
      </c>
    </row>
    <row r="10124" spans="1:4">
      <c r="A10124" s="489" t="str">
        <f t="shared" si="158"/>
        <v>2312205541訪問リハビリテーション</v>
      </c>
      <c r="B10124" s="489">
        <v>2312205541</v>
      </c>
      <c r="C10124" s="489" t="s">
        <v>2104</v>
      </c>
      <c r="D10124" s="489" t="s">
        <v>16182</v>
      </c>
    </row>
    <row r="10125" spans="1:4">
      <c r="A10125" s="489" t="str">
        <f t="shared" si="158"/>
        <v>2312205541訪問看護</v>
      </c>
      <c r="B10125" s="489">
        <v>2312205541</v>
      </c>
      <c r="C10125" s="489" t="s">
        <v>2102</v>
      </c>
      <c r="D10125" s="489" t="s">
        <v>16182</v>
      </c>
    </row>
    <row r="10126" spans="1:4">
      <c r="A10126" s="489" t="str">
        <f t="shared" si="158"/>
        <v>2312205566介護予防訪問リハビリテーション</v>
      </c>
      <c r="B10126" s="489">
        <v>2312205566</v>
      </c>
      <c r="C10126" s="489" t="s">
        <v>2108</v>
      </c>
      <c r="D10126" s="489" t="s">
        <v>16183</v>
      </c>
    </row>
    <row r="10127" spans="1:4">
      <c r="A10127" s="489" t="str">
        <f t="shared" si="158"/>
        <v>2312205566介護予防訪問看護</v>
      </c>
      <c r="B10127" s="489">
        <v>2312205566</v>
      </c>
      <c r="C10127" s="489" t="s">
        <v>2103</v>
      </c>
      <c r="D10127" s="489" t="s">
        <v>16183</v>
      </c>
    </row>
    <row r="10128" spans="1:4">
      <c r="A10128" s="489" t="str">
        <f t="shared" si="158"/>
        <v>2312205566訪問リハビリテーション</v>
      </c>
      <c r="B10128" s="489">
        <v>2312205566</v>
      </c>
      <c r="C10128" s="489" t="s">
        <v>2104</v>
      </c>
      <c r="D10128" s="489" t="s">
        <v>16183</v>
      </c>
    </row>
    <row r="10129" spans="1:4">
      <c r="A10129" s="489" t="str">
        <f t="shared" si="158"/>
        <v>2312205566訪問看護</v>
      </c>
      <c r="B10129" s="489">
        <v>2312205566</v>
      </c>
      <c r="C10129" s="489" t="s">
        <v>2102</v>
      </c>
      <c r="D10129" s="489" t="s">
        <v>16183</v>
      </c>
    </row>
    <row r="10130" spans="1:4">
      <c r="A10130" s="489" t="str">
        <f t="shared" si="158"/>
        <v>2312205574介護予防訪問リハビリテーション</v>
      </c>
      <c r="B10130" s="489">
        <v>2312205574</v>
      </c>
      <c r="C10130" s="489" t="s">
        <v>2108</v>
      </c>
      <c r="D10130" s="489" t="s">
        <v>16184</v>
      </c>
    </row>
    <row r="10131" spans="1:4">
      <c r="A10131" s="489" t="str">
        <f t="shared" si="158"/>
        <v>2312205574介護予防訪問看護</v>
      </c>
      <c r="B10131" s="489">
        <v>2312205574</v>
      </c>
      <c r="C10131" s="489" t="s">
        <v>2103</v>
      </c>
      <c r="D10131" s="489" t="s">
        <v>16184</v>
      </c>
    </row>
    <row r="10132" spans="1:4">
      <c r="A10132" s="489" t="str">
        <f t="shared" si="158"/>
        <v>2312205574訪問リハビリテーション</v>
      </c>
      <c r="B10132" s="489">
        <v>2312205574</v>
      </c>
      <c r="C10132" s="489" t="s">
        <v>2104</v>
      </c>
      <c r="D10132" s="489" t="s">
        <v>16184</v>
      </c>
    </row>
    <row r="10133" spans="1:4">
      <c r="A10133" s="489" t="str">
        <f t="shared" si="158"/>
        <v>2312205574訪問看護</v>
      </c>
      <c r="B10133" s="489">
        <v>2312205574</v>
      </c>
      <c r="C10133" s="489" t="s">
        <v>2102</v>
      </c>
      <c r="D10133" s="489" t="s">
        <v>16184</v>
      </c>
    </row>
    <row r="10134" spans="1:4">
      <c r="A10134" s="489" t="str">
        <f t="shared" si="158"/>
        <v>2312205590介護予防訪問リハビリテーション</v>
      </c>
      <c r="B10134" s="489">
        <v>2312205590</v>
      </c>
      <c r="C10134" s="489" t="s">
        <v>2108</v>
      </c>
      <c r="D10134" s="489" t="s">
        <v>16185</v>
      </c>
    </row>
    <row r="10135" spans="1:4">
      <c r="A10135" s="489" t="str">
        <f t="shared" si="158"/>
        <v>2312205590介護予防訪問看護</v>
      </c>
      <c r="B10135" s="489">
        <v>2312205590</v>
      </c>
      <c r="C10135" s="489" t="s">
        <v>2103</v>
      </c>
      <c r="D10135" s="489" t="s">
        <v>16185</v>
      </c>
    </row>
    <row r="10136" spans="1:4">
      <c r="A10136" s="489" t="str">
        <f t="shared" si="158"/>
        <v>2312205590訪問リハビリテーション</v>
      </c>
      <c r="B10136" s="489">
        <v>2312205590</v>
      </c>
      <c r="C10136" s="489" t="s">
        <v>2104</v>
      </c>
      <c r="D10136" s="489" t="s">
        <v>16185</v>
      </c>
    </row>
    <row r="10137" spans="1:4">
      <c r="A10137" s="489" t="str">
        <f t="shared" si="158"/>
        <v>2312205590訪問看護</v>
      </c>
      <c r="B10137" s="489">
        <v>2312205590</v>
      </c>
      <c r="C10137" s="489" t="s">
        <v>2102</v>
      </c>
      <c r="D10137" s="489" t="s">
        <v>16185</v>
      </c>
    </row>
    <row r="10138" spans="1:4">
      <c r="A10138" s="489" t="str">
        <f t="shared" si="158"/>
        <v>2312205608介護予防訪問リハビリテーション</v>
      </c>
      <c r="B10138" s="489">
        <v>2312205608</v>
      </c>
      <c r="C10138" s="489" t="s">
        <v>2108</v>
      </c>
      <c r="D10138" s="489" t="s">
        <v>14745</v>
      </c>
    </row>
    <row r="10139" spans="1:4">
      <c r="A10139" s="489" t="str">
        <f t="shared" si="158"/>
        <v>2312205608介護予防訪問看護</v>
      </c>
      <c r="B10139" s="489">
        <v>2312205608</v>
      </c>
      <c r="C10139" s="489" t="s">
        <v>2103</v>
      </c>
      <c r="D10139" s="489" t="s">
        <v>14745</v>
      </c>
    </row>
    <row r="10140" spans="1:4">
      <c r="A10140" s="489" t="str">
        <f t="shared" si="158"/>
        <v>2312205608訪問リハビリテーション</v>
      </c>
      <c r="B10140" s="489">
        <v>2312205608</v>
      </c>
      <c r="C10140" s="489" t="s">
        <v>2104</v>
      </c>
      <c r="D10140" s="489" t="s">
        <v>14745</v>
      </c>
    </row>
    <row r="10141" spans="1:4">
      <c r="A10141" s="489" t="str">
        <f t="shared" si="158"/>
        <v>2312205608訪問看護</v>
      </c>
      <c r="B10141" s="489">
        <v>2312205608</v>
      </c>
      <c r="C10141" s="489" t="s">
        <v>2102</v>
      </c>
      <c r="D10141" s="489" t="s">
        <v>14745</v>
      </c>
    </row>
    <row r="10142" spans="1:4">
      <c r="A10142" s="489" t="str">
        <f t="shared" si="158"/>
        <v>2312205616介護予防訪問リハビリテーション</v>
      </c>
      <c r="B10142" s="489">
        <v>2312205616</v>
      </c>
      <c r="C10142" s="489" t="s">
        <v>2108</v>
      </c>
      <c r="D10142" s="489" t="s">
        <v>16186</v>
      </c>
    </row>
    <row r="10143" spans="1:4">
      <c r="A10143" s="489" t="str">
        <f t="shared" si="158"/>
        <v>2312205616介護予防訪問看護</v>
      </c>
      <c r="B10143" s="489">
        <v>2312205616</v>
      </c>
      <c r="C10143" s="489" t="s">
        <v>2103</v>
      </c>
      <c r="D10143" s="489" t="s">
        <v>16186</v>
      </c>
    </row>
    <row r="10144" spans="1:4">
      <c r="A10144" s="489" t="str">
        <f t="shared" si="158"/>
        <v>2312205616訪問リハビリテーション</v>
      </c>
      <c r="B10144" s="489">
        <v>2312205616</v>
      </c>
      <c r="C10144" s="489" t="s">
        <v>2104</v>
      </c>
      <c r="D10144" s="489" t="s">
        <v>16186</v>
      </c>
    </row>
    <row r="10145" spans="1:4">
      <c r="A10145" s="489" t="str">
        <f t="shared" si="158"/>
        <v>2312205616訪問看護</v>
      </c>
      <c r="B10145" s="489">
        <v>2312205616</v>
      </c>
      <c r="C10145" s="489" t="s">
        <v>2102</v>
      </c>
      <c r="D10145" s="489" t="s">
        <v>16186</v>
      </c>
    </row>
    <row r="10146" spans="1:4">
      <c r="A10146" s="489" t="str">
        <f t="shared" si="158"/>
        <v>2312205624介護予防訪問リハビリテーション</v>
      </c>
      <c r="B10146" s="489">
        <v>2312205624</v>
      </c>
      <c r="C10146" s="489" t="s">
        <v>2108</v>
      </c>
      <c r="D10146" s="489" t="s">
        <v>16187</v>
      </c>
    </row>
    <row r="10147" spans="1:4">
      <c r="A10147" s="489" t="str">
        <f t="shared" si="158"/>
        <v>2312205624介護予防訪問看護</v>
      </c>
      <c r="B10147" s="489">
        <v>2312205624</v>
      </c>
      <c r="C10147" s="489" t="s">
        <v>2103</v>
      </c>
      <c r="D10147" s="489" t="s">
        <v>16187</v>
      </c>
    </row>
    <row r="10148" spans="1:4">
      <c r="A10148" s="489" t="str">
        <f t="shared" si="158"/>
        <v>2312205624訪問リハビリテーション</v>
      </c>
      <c r="B10148" s="489">
        <v>2312205624</v>
      </c>
      <c r="C10148" s="489" t="s">
        <v>2104</v>
      </c>
      <c r="D10148" s="489" t="s">
        <v>16187</v>
      </c>
    </row>
    <row r="10149" spans="1:4">
      <c r="A10149" s="489" t="str">
        <f t="shared" si="158"/>
        <v>2312205624訪問看護</v>
      </c>
      <c r="B10149" s="489">
        <v>2312205624</v>
      </c>
      <c r="C10149" s="489" t="s">
        <v>2102</v>
      </c>
      <c r="D10149" s="489" t="s">
        <v>16187</v>
      </c>
    </row>
    <row r="10150" spans="1:4">
      <c r="A10150" s="489" t="str">
        <f t="shared" si="158"/>
        <v>2312205632介護予防訪問リハビリテーション</v>
      </c>
      <c r="B10150" s="489">
        <v>2312205632</v>
      </c>
      <c r="C10150" s="489" t="s">
        <v>2108</v>
      </c>
      <c r="D10150" s="489" t="s">
        <v>16188</v>
      </c>
    </row>
    <row r="10151" spans="1:4">
      <c r="A10151" s="489" t="str">
        <f t="shared" si="158"/>
        <v>2312205632介護予防訪問看護</v>
      </c>
      <c r="B10151" s="489">
        <v>2312205632</v>
      </c>
      <c r="C10151" s="489" t="s">
        <v>2103</v>
      </c>
      <c r="D10151" s="489" t="s">
        <v>16188</v>
      </c>
    </row>
    <row r="10152" spans="1:4">
      <c r="A10152" s="489" t="str">
        <f t="shared" si="158"/>
        <v>2312205632訪問リハビリテーション</v>
      </c>
      <c r="B10152" s="489">
        <v>2312205632</v>
      </c>
      <c r="C10152" s="489" t="s">
        <v>2104</v>
      </c>
      <c r="D10152" s="489" t="s">
        <v>16188</v>
      </c>
    </row>
    <row r="10153" spans="1:4">
      <c r="A10153" s="489" t="str">
        <f t="shared" si="158"/>
        <v>2312205632訪問看護</v>
      </c>
      <c r="B10153" s="489">
        <v>2312205632</v>
      </c>
      <c r="C10153" s="489" t="s">
        <v>2102</v>
      </c>
      <c r="D10153" s="489" t="s">
        <v>16188</v>
      </c>
    </row>
    <row r="10154" spans="1:4">
      <c r="A10154" s="489" t="str">
        <f t="shared" si="158"/>
        <v>2312205665介護予防訪問リハビリテーション</v>
      </c>
      <c r="B10154" s="489">
        <v>2312205665</v>
      </c>
      <c r="C10154" s="489" t="s">
        <v>2108</v>
      </c>
      <c r="D10154" s="489" t="s">
        <v>16189</v>
      </c>
    </row>
    <row r="10155" spans="1:4">
      <c r="A10155" s="489" t="str">
        <f t="shared" si="158"/>
        <v>2312205665介護予防訪問看護</v>
      </c>
      <c r="B10155" s="489">
        <v>2312205665</v>
      </c>
      <c r="C10155" s="489" t="s">
        <v>2103</v>
      </c>
      <c r="D10155" s="489" t="s">
        <v>16189</v>
      </c>
    </row>
    <row r="10156" spans="1:4">
      <c r="A10156" s="489" t="str">
        <f t="shared" si="158"/>
        <v>2312205665訪問リハビリテーション</v>
      </c>
      <c r="B10156" s="489">
        <v>2312205665</v>
      </c>
      <c r="C10156" s="489" t="s">
        <v>2104</v>
      </c>
      <c r="D10156" s="489" t="s">
        <v>16189</v>
      </c>
    </row>
    <row r="10157" spans="1:4">
      <c r="A10157" s="489" t="str">
        <f t="shared" si="158"/>
        <v>2312205665訪問看護</v>
      </c>
      <c r="B10157" s="489">
        <v>2312205665</v>
      </c>
      <c r="C10157" s="489" t="s">
        <v>2102</v>
      </c>
      <c r="D10157" s="489" t="s">
        <v>16189</v>
      </c>
    </row>
    <row r="10158" spans="1:4">
      <c r="A10158" s="489" t="str">
        <f t="shared" si="158"/>
        <v>2312205673介護予防訪問リハビリテーション</v>
      </c>
      <c r="B10158" s="489">
        <v>2312205673</v>
      </c>
      <c r="C10158" s="489" t="s">
        <v>2108</v>
      </c>
      <c r="D10158" s="489" t="s">
        <v>16190</v>
      </c>
    </row>
    <row r="10159" spans="1:4">
      <c r="A10159" s="489" t="str">
        <f t="shared" si="158"/>
        <v>2312205673介護予防訪問看護</v>
      </c>
      <c r="B10159" s="489">
        <v>2312205673</v>
      </c>
      <c r="C10159" s="489" t="s">
        <v>2103</v>
      </c>
      <c r="D10159" s="489" t="s">
        <v>16190</v>
      </c>
    </row>
    <row r="10160" spans="1:4">
      <c r="A10160" s="489" t="str">
        <f t="shared" si="158"/>
        <v>2312205673訪問リハビリテーション</v>
      </c>
      <c r="B10160" s="489">
        <v>2312205673</v>
      </c>
      <c r="C10160" s="489" t="s">
        <v>2104</v>
      </c>
      <c r="D10160" s="489" t="s">
        <v>16190</v>
      </c>
    </row>
    <row r="10161" spans="1:4">
      <c r="A10161" s="489" t="str">
        <f t="shared" si="158"/>
        <v>2312205673訪問看護</v>
      </c>
      <c r="B10161" s="489">
        <v>2312205673</v>
      </c>
      <c r="C10161" s="489" t="s">
        <v>2102</v>
      </c>
      <c r="D10161" s="489" t="s">
        <v>16190</v>
      </c>
    </row>
    <row r="10162" spans="1:4">
      <c r="A10162" s="489" t="str">
        <f t="shared" si="158"/>
        <v>2312205681介護予防訪問リハビリテーション</v>
      </c>
      <c r="B10162" s="489">
        <v>2312205681</v>
      </c>
      <c r="C10162" s="489" t="s">
        <v>2108</v>
      </c>
      <c r="D10162" s="489" t="s">
        <v>16191</v>
      </c>
    </row>
    <row r="10163" spans="1:4">
      <c r="A10163" s="489" t="str">
        <f t="shared" si="158"/>
        <v>2312205681介護予防訪問看護</v>
      </c>
      <c r="B10163" s="489">
        <v>2312205681</v>
      </c>
      <c r="C10163" s="489" t="s">
        <v>2103</v>
      </c>
      <c r="D10163" s="489" t="s">
        <v>16191</v>
      </c>
    </row>
    <row r="10164" spans="1:4">
      <c r="A10164" s="489" t="str">
        <f t="shared" si="158"/>
        <v>2312205681訪問リハビリテーション</v>
      </c>
      <c r="B10164" s="489">
        <v>2312205681</v>
      </c>
      <c r="C10164" s="489" t="s">
        <v>2104</v>
      </c>
      <c r="D10164" s="489" t="s">
        <v>16191</v>
      </c>
    </row>
    <row r="10165" spans="1:4">
      <c r="A10165" s="489" t="str">
        <f t="shared" si="158"/>
        <v>2312205681訪問看護</v>
      </c>
      <c r="B10165" s="489">
        <v>2312205681</v>
      </c>
      <c r="C10165" s="489" t="s">
        <v>2102</v>
      </c>
      <c r="D10165" s="489" t="s">
        <v>16191</v>
      </c>
    </row>
    <row r="10166" spans="1:4">
      <c r="A10166" s="489" t="str">
        <f t="shared" si="158"/>
        <v>2312205699介護予防訪問リハビリテーション</v>
      </c>
      <c r="B10166" s="489">
        <v>2312205699</v>
      </c>
      <c r="C10166" s="489" t="s">
        <v>2108</v>
      </c>
      <c r="D10166" s="489" t="s">
        <v>16192</v>
      </c>
    </row>
    <row r="10167" spans="1:4">
      <c r="A10167" s="489" t="str">
        <f t="shared" si="158"/>
        <v>2312205699介護予防訪問看護</v>
      </c>
      <c r="B10167" s="489">
        <v>2312205699</v>
      </c>
      <c r="C10167" s="489" t="s">
        <v>2103</v>
      </c>
      <c r="D10167" s="489" t="s">
        <v>16192</v>
      </c>
    </row>
    <row r="10168" spans="1:4">
      <c r="A10168" s="489" t="str">
        <f t="shared" si="158"/>
        <v>2312205699訪問リハビリテーション</v>
      </c>
      <c r="B10168" s="489">
        <v>2312205699</v>
      </c>
      <c r="C10168" s="489" t="s">
        <v>2104</v>
      </c>
      <c r="D10168" s="489" t="s">
        <v>16192</v>
      </c>
    </row>
    <row r="10169" spans="1:4">
      <c r="A10169" s="489" t="str">
        <f t="shared" si="158"/>
        <v>2312205699訪問看護</v>
      </c>
      <c r="B10169" s="489">
        <v>2312205699</v>
      </c>
      <c r="C10169" s="489" t="s">
        <v>2102</v>
      </c>
      <c r="D10169" s="489" t="s">
        <v>16192</v>
      </c>
    </row>
    <row r="10170" spans="1:4">
      <c r="A10170" s="489" t="str">
        <f t="shared" si="158"/>
        <v>2312205723介護予防訪問リハビリテーション</v>
      </c>
      <c r="B10170" s="489">
        <v>2312205723</v>
      </c>
      <c r="C10170" s="489" t="s">
        <v>2108</v>
      </c>
      <c r="D10170" s="489" t="s">
        <v>15461</v>
      </c>
    </row>
    <row r="10171" spans="1:4">
      <c r="A10171" s="489" t="str">
        <f t="shared" si="158"/>
        <v>2312205723介護予防訪問看護</v>
      </c>
      <c r="B10171" s="489">
        <v>2312205723</v>
      </c>
      <c r="C10171" s="489" t="s">
        <v>2103</v>
      </c>
      <c r="D10171" s="489" t="s">
        <v>15461</v>
      </c>
    </row>
    <row r="10172" spans="1:4">
      <c r="A10172" s="489" t="str">
        <f t="shared" si="158"/>
        <v>2312205723訪問リハビリテーション</v>
      </c>
      <c r="B10172" s="489">
        <v>2312205723</v>
      </c>
      <c r="C10172" s="489" t="s">
        <v>2104</v>
      </c>
      <c r="D10172" s="489" t="s">
        <v>15461</v>
      </c>
    </row>
    <row r="10173" spans="1:4">
      <c r="A10173" s="489" t="str">
        <f t="shared" si="158"/>
        <v>2312205723訪問看護</v>
      </c>
      <c r="B10173" s="489">
        <v>2312205723</v>
      </c>
      <c r="C10173" s="489" t="s">
        <v>2102</v>
      </c>
      <c r="D10173" s="489" t="s">
        <v>15461</v>
      </c>
    </row>
    <row r="10174" spans="1:4">
      <c r="A10174" s="489" t="str">
        <f t="shared" si="158"/>
        <v>2312205731介護予防訪問リハビリテーション</v>
      </c>
      <c r="B10174" s="489">
        <v>2312205731</v>
      </c>
      <c r="C10174" s="489" t="s">
        <v>2108</v>
      </c>
      <c r="D10174" s="489" t="s">
        <v>16194</v>
      </c>
    </row>
    <row r="10175" spans="1:4">
      <c r="A10175" s="489" t="str">
        <f t="shared" si="158"/>
        <v>2312205731介護予防訪問看護</v>
      </c>
      <c r="B10175" s="489">
        <v>2312205731</v>
      </c>
      <c r="C10175" s="489" t="s">
        <v>2103</v>
      </c>
      <c r="D10175" s="489" t="s">
        <v>16194</v>
      </c>
    </row>
    <row r="10176" spans="1:4">
      <c r="A10176" s="489" t="str">
        <f t="shared" si="158"/>
        <v>2312205731訪問リハビリテーション</v>
      </c>
      <c r="B10176" s="489">
        <v>2312205731</v>
      </c>
      <c r="C10176" s="489" t="s">
        <v>2104</v>
      </c>
      <c r="D10176" s="489" t="s">
        <v>16194</v>
      </c>
    </row>
    <row r="10177" spans="1:4">
      <c r="A10177" s="489" t="str">
        <f t="shared" si="158"/>
        <v>2312205731訪問看護</v>
      </c>
      <c r="B10177" s="489">
        <v>2312205731</v>
      </c>
      <c r="C10177" s="489" t="s">
        <v>2102</v>
      </c>
      <c r="D10177" s="489" t="s">
        <v>16194</v>
      </c>
    </row>
    <row r="10178" spans="1:4">
      <c r="A10178" s="489" t="str">
        <f t="shared" ref="A10178:A10241" si="159">B10178&amp;C10178</f>
        <v>2312205749介護予防訪問リハビリテーション</v>
      </c>
      <c r="B10178" s="489">
        <v>2312205749</v>
      </c>
      <c r="C10178" s="489" t="s">
        <v>2108</v>
      </c>
      <c r="D10178" s="489" t="s">
        <v>16195</v>
      </c>
    </row>
    <row r="10179" spans="1:4">
      <c r="A10179" s="489" t="str">
        <f t="shared" si="159"/>
        <v>2312205749介護予防訪問看護</v>
      </c>
      <c r="B10179" s="489">
        <v>2312205749</v>
      </c>
      <c r="C10179" s="489" t="s">
        <v>2103</v>
      </c>
      <c r="D10179" s="489" t="s">
        <v>16195</v>
      </c>
    </row>
    <row r="10180" spans="1:4">
      <c r="A10180" s="489" t="str">
        <f t="shared" si="159"/>
        <v>2312205749訪問リハビリテーション</v>
      </c>
      <c r="B10180" s="489">
        <v>2312205749</v>
      </c>
      <c r="C10180" s="489" t="s">
        <v>2104</v>
      </c>
      <c r="D10180" s="489" t="s">
        <v>16195</v>
      </c>
    </row>
    <row r="10181" spans="1:4">
      <c r="A10181" s="489" t="str">
        <f t="shared" si="159"/>
        <v>2312205749訪問看護</v>
      </c>
      <c r="B10181" s="489">
        <v>2312205749</v>
      </c>
      <c r="C10181" s="489" t="s">
        <v>2102</v>
      </c>
      <c r="D10181" s="489" t="s">
        <v>16195</v>
      </c>
    </row>
    <row r="10182" spans="1:4">
      <c r="A10182" s="489" t="str">
        <f t="shared" si="159"/>
        <v>2312205756介護予防訪問リハビリテーション</v>
      </c>
      <c r="B10182" s="489">
        <v>2312205756</v>
      </c>
      <c r="C10182" s="489" t="s">
        <v>2108</v>
      </c>
      <c r="D10182" s="489" t="s">
        <v>16196</v>
      </c>
    </row>
    <row r="10183" spans="1:4">
      <c r="A10183" s="489" t="str">
        <f t="shared" si="159"/>
        <v>2312205756介護予防訪問看護</v>
      </c>
      <c r="B10183" s="489">
        <v>2312205756</v>
      </c>
      <c r="C10183" s="489" t="s">
        <v>2103</v>
      </c>
      <c r="D10183" s="489" t="s">
        <v>16196</v>
      </c>
    </row>
    <row r="10184" spans="1:4">
      <c r="A10184" s="489" t="str">
        <f t="shared" si="159"/>
        <v>2312205756訪問リハビリテーション</v>
      </c>
      <c r="B10184" s="489">
        <v>2312205756</v>
      </c>
      <c r="C10184" s="489" t="s">
        <v>2104</v>
      </c>
      <c r="D10184" s="489" t="s">
        <v>16196</v>
      </c>
    </row>
    <row r="10185" spans="1:4">
      <c r="A10185" s="489" t="str">
        <f t="shared" si="159"/>
        <v>2312205756訪問看護</v>
      </c>
      <c r="B10185" s="489">
        <v>2312205756</v>
      </c>
      <c r="C10185" s="489" t="s">
        <v>2102</v>
      </c>
      <c r="D10185" s="489" t="s">
        <v>16196</v>
      </c>
    </row>
    <row r="10186" spans="1:4">
      <c r="A10186" s="489" t="str">
        <f t="shared" si="159"/>
        <v>2312205772介護予防訪問リハビリテーション</v>
      </c>
      <c r="B10186" s="489">
        <v>2312205772</v>
      </c>
      <c r="C10186" s="489" t="s">
        <v>2108</v>
      </c>
      <c r="D10186" s="489" t="s">
        <v>16197</v>
      </c>
    </row>
    <row r="10187" spans="1:4">
      <c r="A10187" s="489" t="str">
        <f t="shared" si="159"/>
        <v>2312205772介護予防訪問看護</v>
      </c>
      <c r="B10187" s="489">
        <v>2312205772</v>
      </c>
      <c r="C10187" s="489" t="s">
        <v>2103</v>
      </c>
      <c r="D10187" s="489" t="s">
        <v>16197</v>
      </c>
    </row>
    <row r="10188" spans="1:4">
      <c r="A10188" s="489" t="str">
        <f t="shared" si="159"/>
        <v>2312205772訪問リハビリテーション</v>
      </c>
      <c r="B10188" s="489">
        <v>2312205772</v>
      </c>
      <c r="C10188" s="489" t="s">
        <v>2104</v>
      </c>
      <c r="D10188" s="489" t="s">
        <v>16197</v>
      </c>
    </row>
    <row r="10189" spans="1:4">
      <c r="A10189" s="489" t="str">
        <f t="shared" si="159"/>
        <v>2312205772訪問看護</v>
      </c>
      <c r="B10189" s="489">
        <v>2312205772</v>
      </c>
      <c r="C10189" s="489" t="s">
        <v>2102</v>
      </c>
      <c r="D10189" s="489" t="s">
        <v>16197</v>
      </c>
    </row>
    <row r="10190" spans="1:4">
      <c r="A10190" s="489" t="str">
        <f t="shared" si="159"/>
        <v>2312205780介護予防訪問リハビリテーション</v>
      </c>
      <c r="B10190" s="489">
        <v>2312205780</v>
      </c>
      <c r="C10190" s="489" t="s">
        <v>2108</v>
      </c>
      <c r="D10190" s="489" t="s">
        <v>16198</v>
      </c>
    </row>
    <row r="10191" spans="1:4">
      <c r="A10191" s="489" t="str">
        <f t="shared" si="159"/>
        <v>2312205780介護予防訪問看護</v>
      </c>
      <c r="B10191" s="489">
        <v>2312205780</v>
      </c>
      <c r="C10191" s="489" t="s">
        <v>2103</v>
      </c>
      <c r="D10191" s="489" t="s">
        <v>16198</v>
      </c>
    </row>
    <row r="10192" spans="1:4">
      <c r="A10192" s="489" t="str">
        <f t="shared" si="159"/>
        <v>2312205780訪問リハビリテーション</v>
      </c>
      <c r="B10192" s="489">
        <v>2312205780</v>
      </c>
      <c r="C10192" s="489" t="s">
        <v>2104</v>
      </c>
      <c r="D10192" s="489" t="s">
        <v>16198</v>
      </c>
    </row>
    <row r="10193" spans="1:4">
      <c r="A10193" s="489" t="str">
        <f t="shared" si="159"/>
        <v>2312205780訪問看護</v>
      </c>
      <c r="B10193" s="489">
        <v>2312205780</v>
      </c>
      <c r="C10193" s="489" t="s">
        <v>2102</v>
      </c>
      <c r="D10193" s="489" t="s">
        <v>16198</v>
      </c>
    </row>
    <row r="10194" spans="1:4">
      <c r="A10194" s="489" t="str">
        <f t="shared" si="159"/>
        <v>2312205798介護予防訪問リハビリテーション</v>
      </c>
      <c r="B10194" s="489">
        <v>2312205798</v>
      </c>
      <c r="C10194" s="489" t="s">
        <v>2108</v>
      </c>
      <c r="D10194" s="489" t="s">
        <v>16199</v>
      </c>
    </row>
    <row r="10195" spans="1:4">
      <c r="A10195" s="489" t="str">
        <f t="shared" si="159"/>
        <v>2312205798介護予防訪問看護</v>
      </c>
      <c r="B10195" s="489">
        <v>2312205798</v>
      </c>
      <c r="C10195" s="489" t="s">
        <v>2103</v>
      </c>
      <c r="D10195" s="489" t="s">
        <v>16199</v>
      </c>
    </row>
    <row r="10196" spans="1:4">
      <c r="A10196" s="489" t="str">
        <f t="shared" si="159"/>
        <v>2312205798訪問リハビリテーション</v>
      </c>
      <c r="B10196" s="489">
        <v>2312205798</v>
      </c>
      <c r="C10196" s="489" t="s">
        <v>2104</v>
      </c>
      <c r="D10196" s="489" t="s">
        <v>16199</v>
      </c>
    </row>
    <row r="10197" spans="1:4">
      <c r="A10197" s="489" t="str">
        <f t="shared" si="159"/>
        <v>2312205798訪問看護</v>
      </c>
      <c r="B10197" s="489">
        <v>2312205798</v>
      </c>
      <c r="C10197" s="489" t="s">
        <v>2102</v>
      </c>
      <c r="D10197" s="489" t="s">
        <v>16199</v>
      </c>
    </row>
    <row r="10198" spans="1:4">
      <c r="A10198" s="489" t="str">
        <f t="shared" si="159"/>
        <v>2312205806介護予防訪問リハビリテーション</v>
      </c>
      <c r="B10198" s="489">
        <v>2312205806</v>
      </c>
      <c r="C10198" s="489" t="s">
        <v>2108</v>
      </c>
      <c r="D10198" s="489" t="s">
        <v>16200</v>
      </c>
    </row>
    <row r="10199" spans="1:4">
      <c r="A10199" s="489" t="str">
        <f t="shared" si="159"/>
        <v>2312205806介護予防訪問看護</v>
      </c>
      <c r="B10199" s="489">
        <v>2312205806</v>
      </c>
      <c r="C10199" s="489" t="s">
        <v>2103</v>
      </c>
      <c r="D10199" s="489" t="s">
        <v>16200</v>
      </c>
    </row>
    <row r="10200" spans="1:4">
      <c r="A10200" s="489" t="str">
        <f t="shared" si="159"/>
        <v>2312205806訪問リハビリテーション</v>
      </c>
      <c r="B10200" s="489">
        <v>2312205806</v>
      </c>
      <c r="C10200" s="489" t="s">
        <v>2104</v>
      </c>
      <c r="D10200" s="489" t="s">
        <v>16200</v>
      </c>
    </row>
    <row r="10201" spans="1:4">
      <c r="A10201" s="489" t="str">
        <f t="shared" si="159"/>
        <v>2312205806訪問看護</v>
      </c>
      <c r="B10201" s="489">
        <v>2312205806</v>
      </c>
      <c r="C10201" s="489" t="s">
        <v>2102</v>
      </c>
      <c r="D10201" s="489" t="s">
        <v>16200</v>
      </c>
    </row>
    <row r="10202" spans="1:4">
      <c r="A10202" s="489" t="str">
        <f t="shared" si="159"/>
        <v>2312205822介護予防訪問リハビリテーション</v>
      </c>
      <c r="B10202" s="489">
        <v>2312205822</v>
      </c>
      <c r="C10202" s="489" t="s">
        <v>2108</v>
      </c>
      <c r="D10202" s="489" t="s">
        <v>16201</v>
      </c>
    </row>
    <row r="10203" spans="1:4">
      <c r="A10203" s="489" t="str">
        <f t="shared" si="159"/>
        <v>2312205822介護予防訪問看護</v>
      </c>
      <c r="B10203" s="489">
        <v>2312205822</v>
      </c>
      <c r="C10203" s="489" t="s">
        <v>2103</v>
      </c>
      <c r="D10203" s="489" t="s">
        <v>16201</v>
      </c>
    </row>
    <row r="10204" spans="1:4">
      <c r="A10204" s="489" t="str">
        <f t="shared" si="159"/>
        <v>2312205822訪問リハビリテーション</v>
      </c>
      <c r="B10204" s="489">
        <v>2312205822</v>
      </c>
      <c r="C10204" s="489" t="s">
        <v>2104</v>
      </c>
      <c r="D10204" s="489" t="s">
        <v>16201</v>
      </c>
    </row>
    <row r="10205" spans="1:4">
      <c r="A10205" s="489" t="str">
        <f t="shared" si="159"/>
        <v>2312205822訪問看護</v>
      </c>
      <c r="B10205" s="489">
        <v>2312205822</v>
      </c>
      <c r="C10205" s="489" t="s">
        <v>2102</v>
      </c>
      <c r="D10205" s="489" t="s">
        <v>16201</v>
      </c>
    </row>
    <row r="10206" spans="1:4">
      <c r="A10206" s="489" t="str">
        <f t="shared" si="159"/>
        <v>2312205830介護予防訪問リハビリテーション</v>
      </c>
      <c r="B10206" s="489">
        <v>2312205830</v>
      </c>
      <c r="C10206" s="489" t="s">
        <v>2108</v>
      </c>
      <c r="D10206" s="489" t="s">
        <v>16202</v>
      </c>
    </row>
    <row r="10207" spans="1:4">
      <c r="A10207" s="489" t="str">
        <f t="shared" si="159"/>
        <v>2312205830介護予防訪問看護</v>
      </c>
      <c r="B10207" s="489">
        <v>2312205830</v>
      </c>
      <c r="C10207" s="489" t="s">
        <v>2103</v>
      </c>
      <c r="D10207" s="489" t="s">
        <v>16202</v>
      </c>
    </row>
    <row r="10208" spans="1:4">
      <c r="A10208" s="489" t="str">
        <f t="shared" si="159"/>
        <v>2312205830訪問リハビリテーション</v>
      </c>
      <c r="B10208" s="489">
        <v>2312205830</v>
      </c>
      <c r="C10208" s="489" t="s">
        <v>2104</v>
      </c>
      <c r="D10208" s="489" t="s">
        <v>16202</v>
      </c>
    </row>
    <row r="10209" spans="1:4">
      <c r="A10209" s="489" t="str">
        <f t="shared" si="159"/>
        <v>2312205830訪問看護</v>
      </c>
      <c r="B10209" s="489">
        <v>2312205830</v>
      </c>
      <c r="C10209" s="489" t="s">
        <v>2102</v>
      </c>
      <c r="D10209" s="489" t="s">
        <v>16202</v>
      </c>
    </row>
    <row r="10210" spans="1:4">
      <c r="A10210" s="489" t="str">
        <f t="shared" si="159"/>
        <v>2312205848介護予防訪問リハビリテーション</v>
      </c>
      <c r="B10210" s="489">
        <v>2312205848</v>
      </c>
      <c r="C10210" s="489" t="s">
        <v>2108</v>
      </c>
      <c r="D10210" s="489" t="s">
        <v>16203</v>
      </c>
    </row>
    <row r="10211" spans="1:4">
      <c r="A10211" s="489" t="str">
        <f t="shared" si="159"/>
        <v>2312205848介護予防訪問看護</v>
      </c>
      <c r="B10211" s="489">
        <v>2312205848</v>
      </c>
      <c r="C10211" s="489" t="s">
        <v>2103</v>
      </c>
      <c r="D10211" s="489" t="s">
        <v>16203</v>
      </c>
    </row>
    <row r="10212" spans="1:4">
      <c r="A10212" s="489" t="str">
        <f t="shared" si="159"/>
        <v>2312205848訪問リハビリテーション</v>
      </c>
      <c r="B10212" s="489">
        <v>2312205848</v>
      </c>
      <c r="C10212" s="489" t="s">
        <v>2104</v>
      </c>
      <c r="D10212" s="489" t="s">
        <v>16203</v>
      </c>
    </row>
    <row r="10213" spans="1:4">
      <c r="A10213" s="489" t="str">
        <f t="shared" si="159"/>
        <v>2312205848訪問看護</v>
      </c>
      <c r="B10213" s="489">
        <v>2312205848</v>
      </c>
      <c r="C10213" s="489" t="s">
        <v>2102</v>
      </c>
      <c r="D10213" s="489" t="s">
        <v>16203</v>
      </c>
    </row>
    <row r="10214" spans="1:4">
      <c r="A10214" s="489" t="str">
        <f t="shared" si="159"/>
        <v>2312205855介護予防訪問リハビリテーション</v>
      </c>
      <c r="B10214" s="489">
        <v>2312205855</v>
      </c>
      <c r="C10214" s="489" t="s">
        <v>2108</v>
      </c>
      <c r="D10214" s="489" t="s">
        <v>16204</v>
      </c>
    </row>
    <row r="10215" spans="1:4">
      <c r="A10215" s="489" t="str">
        <f t="shared" si="159"/>
        <v>2312205855介護予防訪問看護</v>
      </c>
      <c r="B10215" s="489">
        <v>2312205855</v>
      </c>
      <c r="C10215" s="489" t="s">
        <v>2103</v>
      </c>
      <c r="D10215" s="489" t="s">
        <v>16204</v>
      </c>
    </row>
    <row r="10216" spans="1:4">
      <c r="A10216" s="489" t="str">
        <f t="shared" si="159"/>
        <v>2312205855訪問リハビリテーション</v>
      </c>
      <c r="B10216" s="489">
        <v>2312205855</v>
      </c>
      <c r="C10216" s="489" t="s">
        <v>2104</v>
      </c>
      <c r="D10216" s="489" t="s">
        <v>16204</v>
      </c>
    </row>
    <row r="10217" spans="1:4">
      <c r="A10217" s="489" t="str">
        <f t="shared" si="159"/>
        <v>2312205855訪問看護</v>
      </c>
      <c r="B10217" s="489">
        <v>2312205855</v>
      </c>
      <c r="C10217" s="489" t="s">
        <v>2102</v>
      </c>
      <c r="D10217" s="489" t="s">
        <v>16204</v>
      </c>
    </row>
    <row r="10218" spans="1:4">
      <c r="A10218" s="489" t="str">
        <f t="shared" si="159"/>
        <v>2312205863介護予防訪問リハビリテーション</v>
      </c>
      <c r="B10218" s="489">
        <v>2312205863</v>
      </c>
      <c r="C10218" s="489" t="s">
        <v>2108</v>
      </c>
      <c r="D10218" s="489" t="s">
        <v>16205</v>
      </c>
    </row>
    <row r="10219" spans="1:4">
      <c r="A10219" s="489" t="str">
        <f t="shared" si="159"/>
        <v>2312205863介護予防訪問看護</v>
      </c>
      <c r="B10219" s="489">
        <v>2312205863</v>
      </c>
      <c r="C10219" s="489" t="s">
        <v>2103</v>
      </c>
      <c r="D10219" s="489" t="s">
        <v>16205</v>
      </c>
    </row>
    <row r="10220" spans="1:4">
      <c r="A10220" s="489" t="str">
        <f t="shared" si="159"/>
        <v>2312205863訪問リハビリテーション</v>
      </c>
      <c r="B10220" s="489">
        <v>2312205863</v>
      </c>
      <c r="C10220" s="489" t="s">
        <v>2104</v>
      </c>
      <c r="D10220" s="489" t="s">
        <v>16205</v>
      </c>
    </row>
    <row r="10221" spans="1:4">
      <c r="A10221" s="489" t="str">
        <f t="shared" si="159"/>
        <v>2312205863訪問看護</v>
      </c>
      <c r="B10221" s="489">
        <v>2312205863</v>
      </c>
      <c r="C10221" s="489" t="s">
        <v>2102</v>
      </c>
      <c r="D10221" s="489" t="s">
        <v>16205</v>
      </c>
    </row>
    <row r="10222" spans="1:4">
      <c r="A10222" s="489" t="str">
        <f t="shared" si="159"/>
        <v>2312205889介護予防訪問リハビリテーション</v>
      </c>
      <c r="B10222" s="489">
        <v>2312205889</v>
      </c>
      <c r="C10222" s="489" t="s">
        <v>2108</v>
      </c>
      <c r="D10222" s="489" t="s">
        <v>16206</v>
      </c>
    </row>
    <row r="10223" spans="1:4">
      <c r="A10223" s="489" t="str">
        <f t="shared" si="159"/>
        <v>2312205889介護予防訪問看護</v>
      </c>
      <c r="B10223" s="489">
        <v>2312205889</v>
      </c>
      <c r="C10223" s="489" t="s">
        <v>2103</v>
      </c>
      <c r="D10223" s="489" t="s">
        <v>16206</v>
      </c>
    </row>
    <row r="10224" spans="1:4">
      <c r="A10224" s="489" t="str">
        <f t="shared" si="159"/>
        <v>2312205889訪問リハビリテーション</v>
      </c>
      <c r="B10224" s="489">
        <v>2312205889</v>
      </c>
      <c r="C10224" s="489" t="s">
        <v>2104</v>
      </c>
      <c r="D10224" s="489" t="s">
        <v>16206</v>
      </c>
    </row>
    <row r="10225" spans="1:4">
      <c r="A10225" s="489" t="str">
        <f t="shared" si="159"/>
        <v>2312205889訪問看護</v>
      </c>
      <c r="B10225" s="489">
        <v>2312205889</v>
      </c>
      <c r="C10225" s="489" t="s">
        <v>2102</v>
      </c>
      <c r="D10225" s="489" t="s">
        <v>16206</v>
      </c>
    </row>
    <row r="10226" spans="1:4">
      <c r="A10226" s="489" t="str">
        <f t="shared" si="159"/>
        <v>2312205897介護予防訪問リハビリテーション</v>
      </c>
      <c r="B10226" s="489">
        <v>2312205897</v>
      </c>
      <c r="C10226" s="489" t="s">
        <v>2108</v>
      </c>
      <c r="D10226" s="489" t="s">
        <v>16207</v>
      </c>
    </row>
    <row r="10227" spans="1:4">
      <c r="A10227" s="489" t="str">
        <f t="shared" si="159"/>
        <v>2312205897介護予防訪問看護</v>
      </c>
      <c r="B10227" s="489">
        <v>2312205897</v>
      </c>
      <c r="C10227" s="489" t="s">
        <v>2103</v>
      </c>
      <c r="D10227" s="489" t="s">
        <v>16207</v>
      </c>
    </row>
    <row r="10228" spans="1:4">
      <c r="A10228" s="489" t="str">
        <f t="shared" si="159"/>
        <v>2312205897訪問リハビリテーション</v>
      </c>
      <c r="B10228" s="489">
        <v>2312205897</v>
      </c>
      <c r="C10228" s="489" t="s">
        <v>2104</v>
      </c>
      <c r="D10228" s="489" t="s">
        <v>16207</v>
      </c>
    </row>
    <row r="10229" spans="1:4">
      <c r="A10229" s="489" t="str">
        <f t="shared" si="159"/>
        <v>2312205897訪問看護</v>
      </c>
      <c r="B10229" s="489">
        <v>2312205897</v>
      </c>
      <c r="C10229" s="489" t="s">
        <v>2102</v>
      </c>
      <c r="D10229" s="489" t="s">
        <v>16207</v>
      </c>
    </row>
    <row r="10230" spans="1:4">
      <c r="A10230" s="489" t="str">
        <f t="shared" si="159"/>
        <v>2312205913介護予防訪問リハビリテーション</v>
      </c>
      <c r="B10230" s="489">
        <v>2312205913</v>
      </c>
      <c r="C10230" s="489" t="s">
        <v>2108</v>
      </c>
      <c r="D10230" s="489" t="s">
        <v>16208</v>
      </c>
    </row>
    <row r="10231" spans="1:4">
      <c r="A10231" s="489" t="str">
        <f t="shared" si="159"/>
        <v>2312205913介護予防訪問看護</v>
      </c>
      <c r="B10231" s="489">
        <v>2312205913</v>
      </c>
      <c r="C10231" s="489" t="s">
        <v>2103</v>
      </c>
      <c r="D10231" s="489" t="s">
        <v>16208</v>
      </c>
    </row>
    <row r="10232" spans="1:4">
      <c r="A10232" s="489" t="str">
        <f t="shared" si="159"/>
        <v>2312205913訪問リハビリテーション</v>
      </c>
      <c r="B10232" s="489">
        <v>2312205913</v>
      </c>
      <c r="C10232" s="489" t="s">
        <v>2104</v>
      </c>
      <c r="D10232" s="489" t="s">
        <v>16208</v>
      </c>
    </row>
    <row r="10233" spans="1:4">
      <c r="A10233" s="489" t="str">
        <f t="shared" si="159"/>
        <v>2312205913訪問看護</v>
      </c>
      <c r="B10233" s="489">
        <v>2312205913</v>
      </c>
      <c r="C10233" s="489" t="s">
        <v>2102</v>
      </c>
      <c r="D10233" s="489" t="s">
        <v>16208</v>
      </c>
    </row>
    <row r="10234" spans="1:4">
      <c r="A10234" s="489" t="str">
        <f t="shared" si="159"/>
        <v>2312205921介護予防訪問リハビリテーション</v>
      </c>
      <c r="B10234" s="489">
        <v>2312205921</v>
      </c>
      <c r="C10234" s="489" t="s">
        <v>2108</v>
      </c>
      <c r="D10234" s="489" t="s">
        <v>16209</v>
      </c>
    </row>
    <row r="10235" spans="1:4">
      <c r="A10235" s="489" t="str">
        <f t="shared" si="159"/>
        <v>2312205921介護予防訪問看護</v>
      </c>
      <c r="B10235" s="489">
        <v>2312205921</v>
      </c>
      <c r="C10235" s="489" t="s">
        <v>2103</v>
      </c>
      <c r="D10235" s="489" t="s">
        <v>16209</v>
      </c>
    </row>
    <row r="10236" spans="1:4">
      <c r="A10236" s="489" t="str">
        <f t="shared" si="159"/>
        <v>2312205921訪問リハビリテーション</v>
      </c>
      <c r="B10236" s="489">
        <v>2312205921</v>
      </c>
      <c r="C10236" s="489" t="s">
        <v>2104</v>
      </c>
      <c r="D10236" s="489" t="s">
        <v>16209</v>
      </c>
    </row>
    <row r="10237" spans="1:4">
      <c r="A10237" s="489" t="str">
        <f t="shared" si="159"/>
        <v>2312205921訪問看護</v>
      </c>
      <c r="B10237" s="489">
        <v>2312205921</v>
      </c>
      <c r="C10237" s="489" t="s">
        <v>2102</v>
      </c>
      <c r="D10237" s="489" t="s">
        <v>16209</v>
      </c>
    </row>
    <row r="10238" spans="1:4">
      <c r="A10238" s="489" t="str">
        <f t="shared" si="159"/>
        <v>2312205939介護予防訪問リハビリテーション</v>
      </c>
      <c r="B10238" s="489">
        <v>2312205939</v>
      </c>
      <c r="C10238" s="489" t="s">
        <v>2108</v>
      </c>
      <c r="D10238" s="489" t="s">
        <v>16210</v>
      </c>
    </row>
    <row r="10239" spans="1:4">
      <c r="A10239" s="489" t="str">
        <f t="shared" si="159"/>
        <v>2312205939介護予防訪問看護</v>
      </c>
      <c r="B10239" s="489">
        <v>2312205939</v>
      </c>
      <c r="C10239" s="489" t="s">
        <v>2103</v>
      </c>
      <c r="D10239" s="489" t="s">
        <v>16210</v>
      </c>
    </row>
    <row r="10240" spans="1:4">
      <c r="A10240" s="489" t="str">
        <f t="shared" si="159"/>
        <v>2312205939訪問リハビリテーション</v>
      </c>
      <c r="B10240" s="489">
        <v>2312205939</v>
      </c>
      <c r="C10240" s="489" t="s">
        <v>2104</v>
      </c>
      <c r="D10240" s="489" t="s">
        <v>16210</v>
      </c>
    </row>
    <row r="10241" spans="1:4">
      <c r="A10241" s="489" t="str">
        <f t="shared" si="159"/>
        <v>2312205939訪問看護</v>
      </c>
      <c r="B10241" s="489">
        <v>2312205939</v>
      </c>
      <c r="C10241" s="489" t="s">
        <v>2102</v>
      </c>
      <c r="D10241" s="489" t="s">
        <v>16210</v>
      </c>
    </row>
    <row r="10242" spans="1:4">
      <c r="A10242" s="489" t="str">
        <f t="shared" ref="A10242:A10305" si="160">B10242&amp;C10242</f>
        <v>2312205947介護予防訪問リハビリテーション</v>
      </c>
      <c r="B10242" s="489">
        <v>2312205947</v>
      </c>
      <c r="C10242" s="489" t="s">
        <v>2108</v>
      </c>
      <c r="D10242" s="489" t="s">
        <v>16211</v>
      </c>
    </row>
    <row r="10243" spans="1:4">
      <c r="A10243" s="489" t="str">
        <f t="shared" si="160"/>
        <v>2312205947介護予防訪問看護</v>
      </c>
      <c r="B10243" s="489">
        <v>2312205947</v>
      </c>
      <c r="C10243" s="489" t="s">
        <v>2103</v>
      </c>
      <c r="D10243" s="489" t="s">
        <v>16211</v>
      </c>
    </row>
    <row r="10244" spans="1:4">
      <c r="A10244" s="489" t="str">
        <f t="shared" si="160"/>
        <v>2312205947訪問リハビリテーション</v>
      </c>
      <c r="B10244" s="489">
        <v>2312205947</v>
      </c>
      <c r="C10244" s="489" t="s">
        <v>2104</v>
      </c>
      <c r="D10244" s="489" t="s">
        <v>16211</v>
      </c>
    </row>
    <row r="10245" spans="1:4">
      <c r="A10245" s="489" t="str">
        <f t="shared" si="160"/>
        <v>2312205947訪問看護</v>
      </c>
      <c r="B10245" s="489">
        <v>2312205947</v>
      </c>
      <c r="C10245" s="489" t="s">
        <v>2102</v>
      </c>
      <c r="D10245" s="489" t="s">
        <v>16211</v>
      </c>
    </row>
    <row r="10246" spans="1:4">
      <c r="A10246" s="489" t="str">
        <f t="shared" si="160"/>
        <v>2312205954介護予防訪問リハビリテーション</v>
      </c>
      <c r="B10246" s="489">
        <v>2312205954</v>
      </c>
      <c r="C10246" s="489" t="s">
        <v>2108</v>
      </c>
      <c r="D10246" s="489" t="s">
        <v>16212</v>
      </c>
    </row>
    <row r="10247" spans="1:4">
      <c r="A10247" s="489" t="str">
        <f t="shared" si="160"/>
        <v>2312205954介護予防訪問看護</v>
      </c>
      <c r="B10247" s="489">
        <v>2312205954</v>
      </c>
      <c r="C10247" s="489" t="s">
        <v>2103</v>
      </c>
      <c r="D10247" s="489" t="s">
        <v>16212</v>
      </c>
    </row>
    <row r="10248" spans="1:4">
      <c r="A10248" s="489" t="str">
        <f t="shared" si="160"/>
        <v>2312205954訪問リハビリテーション</v>
      </c>
      <c r="B10248" s="489">
        <v>2312205954</v>
      </c>
      <c r="C10248" s="489" t="s">
        <v>2104</v>
      </c>
      <c r="D10248" s="489" t="s">
        <v>16212</v>
      </c>
    </row>
    <row r="10249" spans="1:4">
      <c r="A10249" s="489" t="str">
        <f t="shared" si="160"/>
        <v>2312205954訪問看護</v>
      </c>
      <c r="B10249" s="489">
        <v>2312205954</v>
      </c>
      <c r="C10249" s="489" t="s">
        <v>2102</v>
      </c>
      <c r="D10249" s="489" t="s">
        <v>16212</v>
      </c>
    </row>
    <row r="10250" spans="1:4">
      <c r="A10250" s="489" t="str">
        <f t="shared" si="160"/>
        <v>2312205970介護予防訪問リハビリテーション</v>
      </c>
      <c r="B10250" s="489">
        <v>2312205970</v>
      </c>
      <c r="C10250" s="489" t="s">
        <v>2108</v>
      </c>
      <c r="D10250" s="489" t="s">
        <v>16213</v>
      </c>
    </row>
    <row r="10251" spans="1:4">
      <c r="A10251" s="489" t="str">
        <f t="shared" si="160"/>
        <v>2312205970介護予防訪問看護</v>
      </c>
      <c r="B10251" s="489">
        <v>2312205970</v>
      </c>
      <c r="C10251" s="489" t="s">
        <v>2103</v>
      </c>
      <c r="D10251" s="489" t="s">
        <v>16213</v>
      </c>
    </row>
    <row r="10252" spans="1:4">
      <c r="A10252" s="489" t="str">
        <f t="shared" si="160"/>
        <v>2312205970訪問リハビリテーション</v>
      </c>
      <c r="B10252" s="489">
        <v>2312205970</v>
      </c>
      <c r="C10252" s="489" t="s">
        <v>2104</v>
      </c>
      <c r="D10252" s="489" t="s">
        <v>16213</v>
      </c>
    </row>
    <row r="10253" spans="1:4">
      <c r="A10253" s="489" t="str">
        <f t="shared" si="160"/>
        <v>2312205970訪問看護</v>
      </c>
      <c r="B10253" s="489">
        <v>2312205970</v>
      </c>
      <c r="C10253" s="489" t="s">
        <v>2102</v>
      </c>
      <c r="D10253" s="489" t="s">
        <v>16213</v>
      </c>
    </row>
    <row r="10254" spans="1:4">
      <c r="A10254" s="489" t="str">
        <f t="shared" si="160"/>
        <v>2312205988介護予防訪問リハビリテーション</v>
      </c>
      <c r="B10254" s="489">
        <v>2312205988</v>
      </c>
      <c r="C10254" s="489" t="s">
        <v>2108</v>
      </c>
      <c r="D10254" s="489" t="s">
        <v>16214</v>
      </c>
    </row>
    <row r="10255" spans="1:4">
      <c r="A10255" s="489" t="str">
        <f t="shared" si="160"/>
        <v>2312205988介護予防訪問看護</v>
      </c>
      <c r="B10255" s="489">
        <v>2312205988</v>
      </c>
      <c r="C10255" s="489" t="s">
        <v>2103</v>
      </c>
      <c r="D10255" s="489" t="s">
        <v>16214</v>
      </c>
    </row>
    <row r="10256" spans="1:4">
      <c r="A10256" s="489" t="str">
        <f t="shared" si="160"/>
        <v>2312205988訪問リハビリテーション</v>
      </c>
      <c r="B10256" s="489">
        <v>2312205988</v>
      </c>
      <c r="C10256" s="489" t="s">
        <v>2104</v>
      </c>
      <c r="D10256" s="489" t="s">
        <v>16214</v>
      </c>
    </row>
    <row r="10257" spans="1:4">
      <c r="A10257" s="489" t="str">
        <f t="shared" si="160"/>
        <v>2312205988訪問看護</v>
      </c>
      <c r="B10257" s="489">
        <v>2312205988</v>
      </c>
      <c r="C10257" s="489" t="s">
        <v>2102</v>
      </c>
      <c r="D10257" s="489" t="s">
        <v>16214</v>
      </c>
    </row>
    <row r="10258" spans="1:4">
      <c r="A10258" s="489" t="str">
        <f t="shared" si="160"/>
        <v>2312205996介護予防訪問リハビリテーション</v>
      </c>
      <c r="B10258" s="489">
        <v>2312205996</v>
      </c>
      <c r="C10258" s="489" t="s">
        <v>2108</v>
      </c>
      <c r="D10258" s="489" t="s">
        <v>16215</v>
      </c>
    </row>
    <row r="10259" spans="1:4">
      <c r="A10259" s="489" t="str">
        <f t="shared" si="160"/>
        <v>2312205996介護予防訪問看護</v>
      </c>
      <c r="B10259" s="489">
        <v>2312205996</v>
      </c>
      <c r="C10259" s="489" t="s">
        <v>2103</v>
      </c>
      <c r="D10259" s="489" t="s">
        <v>16215</v>
      </c>
    </row>
    <row r="10260" spans="1:4">
      <c r="A10260" s="489" t="str">
        <f t="shared" si="160"/>
        <v>2312205996訪問リハビリテーション</v>
      </c>
      <c r="B10260" s="489">
        <v>2312205996</v>
      </c>
      <c r="C10260" s="489" t="s">
        <v>2104</v>
      </c>
      <c r="D10260" s="489" t="s">
        <v>16215</v>
      </c>
    </row>
    <row r="10261" spans="1:4">
      <c r="A10261" s="489" t="str">
        <f t="shared" si="160"/>
        <v>2312205996訪問看護</v>
      </c>
      <c r="B10261" s="489">
        <v>2312205996</v>
      </c>
      <c r="C10261" s="489" t="s">
        <v>2102</v>
      </c>
      <c r="D10261" s="489" t="s">
        <v>16215</v>
      </c>
    </row>
    <row r="10262" spans="1:4">
      <c r="A10262" s="489" t="str">
        <f t="shared" si="160"/>
        <v>2312206002介護予防訪問リハビリテーション</v>
      </c>
      <c r="B10262" s="489">
        <v>2312206002</v>
      </c>
      <c r="C10262" s="489" t="s">
        <v>2108</v>
      </c>
      <c r="D10262" s="489" t="s">
        <v>16216</v>
      </c>
    </row>
    <row r="10263" spans="1:4">
      <c r="A10263" s="489" t="str">
        <f t="shared" si="160"/>
        <v>2312206002介護予防訪問看護</v>
      </c>
      <c r="B10263" s="489">
        <v>2312206002</v>
      </c>
      <c r="C10263" s="489" t="s">
        <v>2103</v>
      </c>
      <c r="D10263" s="489" t="s">
        <v>16216</v>
      </c>
    </row>
    <row r="10264" spans="1:4">
      <c r="A10264" s="489" t="str">
        <f t="shared" si="160"/>
        <v>2312206002訪問リハビリテーション</v>
      </c>
      <c r="B10264" s="489">
        <v>2312206002</v>
      </c>
      <c r="C10264" s="489" t="s">
        <v>2104</v>
      </c>
      <c r="D10264" s="489" t="s">
        <v>16216</v>
      </c>
    </row>
    <row r="10265" spans="1:4">
      <c r="A10265" s="489" t="str">
        <f t="shared" si="160"/>
        <v>2312206002訪問看護</v>
      </c>
      <c r="B10265" s="489">
        <v>2312206002</v>
      </c>
      <c r="C10265" s="489" t="s">
        <v>2102</v>
      </c>
      <c r="D10265" s="489" t="s">
        <v>16216</v>
      </c>
    </row>
    <row r="10266" spans="1:4">
      <c r="A10266" s="489" t="str">
        <f t="shared" si="160"/>
        <v>2312206010介護予防訪問リハビリテーション</v>
      </c>
      <c r="B10266" s="489">
        <v>2312206010</v>
      </c>
      <c r="C10266" s="489" t="s">
        <v>2108</v>
      </c>
      <c r="D10266" s="489" t="s">
        <v>16217</v>
      </c>
    </row>
    <row r="10267" spans="1:4">
      <c r="A10267" s="489" t="str">
        <f t="shared" si="160"/>
        <v>2312206010介護予防訪問看護</v>
      </c>
      <c r="B10267" s="489">
        <v>2312206010</v>
      </c>
      <c r="C10267" s="489" t="s">
        <v>2103</v>
      </c>
      <c r="D10267" s="489" t="s">
        <v>16217</v>
      </c>
    </row>
    <row r="10268" spans="1:4">
      <c r="A10268" s="489" t="str">
        <f t="shared" si="160"/>
        <v>2312206010訪問リハビリテーション</v>
      </c>
      <c r="B10268" s="489">
        <v>2312206010</v>
      </c>
      <c r="C10268" s="489" t="s">
        <v>2104</v>
      </c>
      <c r="D10268" s="489" t="s">
        <v>16217</v>
      </c>
    </row>
    <row r="10269" spans="1:4">
      <c r="A10269" s="489" t="str">
        <f t="shared" si="160"/>
        <v>2312206010訪問看護</v>
      </c>
      <c r="B10269" s="489">
        <v>2312206010</v>
      </c>
      <c r="C10269" s="489" t="s">
        <v>2102</v>
      </c>
      <c r="D10269" s="489" t="s">
        <v>16217</v>
      </c>
    </row>
    <row r="10270" spans="1:4">
      <c r="A10270" s="489" t="str">
        <f t="shared" si="160"/>
        <v>2312206028介護予防訪問リハビリテーション</v>
      </c>
      <c r="B10270" s="489">
        <v>2312206028</v>
      </c>
      <c r="C10270" s="489" t="s">
        <v>2108</v>
      </c>
      <c r="D10270" s="489" t="s">
        <v>16218</v>
      </c>
    </row>
    <row r="10271" spans="1:4">
      <c r="A10271" s="489" t="str">
        <f t="shared" si="160"/>
        <v>2312206028介護予防訪問看護</v>
      </c>
      <c r="B10271" s="489">
        <v>2312206028</v>
      </c>
      <c r="C10271" s="489" t="s">
        <v>2103</v>
      </c>
      <c r="D10271" s="489" t="s">
        <v>16218</v>
      </c>
    </row>
    <row r="10272" spans="1:4">
      <c r="A10272" s="489" t="str">
        <f t="shared" si="160"/>
        <v>2312206028訪問リハビリテーション</v>
      </c>
      <c r="B10272" s="489">
        <v>2312206028</v>
      </c>
      <c r="C10272" s="489" t="s">
        <v>2104</v>
      </c>
      <c r="D10272" s="489" t="s">
        <v>16218</v>
      </c>
    </row>
    <row r="10273" spans="1:4">
      <c r="A10273" s="489" t="str">
        <f t="shared" si="160"/>
        <v>2312206028訪問看護</v>
      </c>
      <c r="B10273" s="489">
        <v>2312206028</v>
      </c>
      <c r="C10273" s="489" t="s">
        <v>2102</v>
      </c>
      <c r="D10273" s="489" t="s">
        <v>16218</v>
      </c>
    </row>
    <row r="10274" spans="1:4">
      <c r="A10274" s="489" t="str">
        <f t="shared" si="160"/>
        <v>2312206036介護予防訪問リハビリテーション</v>
      </c>
      <c r="B10274" s="489">
        <v>2312206036</v>
      </c>
      <c r="C10274" s="489" t="s">
        <v>2108</v>
      </c>
      <c r="D10274" s="489" t="s">
        <v>16219</v>
      </c>
    </row>
    <row r="10275" spans="1:4">
      <c r="A10275" s="489" t="str">
        <f t="shared" si="160"/>
        <v>2312206036介護予防訪問看護</v>
      </c>
      <c r="B10275" s="489">
        <v>2312206036</v>
      </c>
      <c r="C10275" s="489" t="s">
        <v>2103</v>
      </c>
      <c r="D10275" s="489" t="s">
        <v>16219</v>
      </c>
    </row>
    <row r="10276" spans="1:4">
      <c r="A10276" s="489" t="str">
        <f t="shared" si="160"/>
        <v>2312206036訪問リハビリテーション</v>
      </c>
      <c r="B10276" s="489">
        <v>2312206036</v>
      </c>
      <c r="C10276" s="489" t="s">
        <v>2104</v>
      </c>
      <c r="D10276" s="489" t="s">
        <v>16219</v>
      </c>
    </row>
    <row r="10277" spans="1:4">
      <c r="A10277" s="489" t="str">
        <f t="shared" si="160"/>
        <v>2312206036訪問看護</v>
      </c>
      <c r="B10277" s="489">
        <v>2312206036</v>
      </c>
      <c r="C10277" s="489" t="s">
        <v>2102</v>
      </c>
      <c r="D10277" s="489" t="s">
        <v>16219</v>
      </c>
    </row>
    <row r="10278" spans="1:4">
      <c r="A10278" s="489" t="str">
        <f t="shared" si="160"/>
        <v>2312206044介護予防訪問リハビリテーション</v>
      </c>
      <c r="B10278" s="489">
        <v>2312206044</v>
      </c>
      <c r="C10278" s="489" t="s">
        <v>2108</v>
      </c>
      <c r="D10278" s="489" t="s">
        <v>16220</v>
      </c>
    </row>
    <row r="10279" spans="1:4">
      <c r="A10279" s="489" t="str">
        <f t="shared" si="160"/>
        <v>2312206044介護予防訪問看護</v>
      </c>
      <c r="B10279" s="489">
        <v>2312206044</v>
      </c>
      <c r="C10279" s="489" t="s">
        <v>2103</v>
      </c>
      <c r="D10279" s="489" t="s">
        <v>16220</v>
      </c>
    </row>
    <row r="10280" spans="1:4">
      <c r="A10280" s="489" t="str">
        <f t="shared" si="160"/>
        <v>2312206044訪問リハビリテーション</v>
      </c>
      <c r="B10280" s="489">
        <v>2312206044</v>
      </c>
      <c r="C10280" s="489" t="s">
        <v>2104</v>
      </c>
      <c r="D10280" s="489" t="s">
        <v>16220</v>
      </c>
    </row>
    <row r="10281" spans="1:4">
      <c r="A10281" s="489" t="str">
        <f t="shared" si="160"/>
        <v>2312206044訪問看護</v>
      </c>
      <c r="B10281" s="489">
        <v>2312206044</v>
      </c>
      <c r="C10281" s="489" t="s">
        <v>2102</v>
      </c>
      <c r="D10281" s="489" t="s">
        <v>16220</v>
      </c>
    </row>
    <row r="10282" spans="1:4">
      <c r="A10282" s="489" t="str">
        <f t="shared" si="160"/>
        <v>2312206051介護予防訪問リハビリテーション</v>
      </c>
      <c r="B10282" s="489">
        <v>2312206051</v>
      </c>
      <c r="C10282" s="489" t="s">
        <v>2108</v>
      </c>
      <c r="D10282" s="489" t="s">
        <v>16221</v>
      </c>
    </row>
    <row r="10283" spans="1:4">
      <c r="A10283" s="489" t="str">
        <f t="shared" si="160"/>
        <v>2312206051介護予防訪問看護</v>
      </c>
      <c r="B10283" s="489">
        <v>2312206051</v>
      </c>
      <c r="C10283" s="489" t="s">
        <v>2103</v>
      </c>
      <c r="D10283" s="489" t="s">
        <v>16221</v>
      </c>
    </row>
    <row r="10284" spans="1:4">
      <c r="A10284" s="489" t="str">
        <f t="shared" si="160"/>
        <v>2312206051訪問リハビリテーション</v>
      </c>
      <c r="B10284" s="489">
        <v>2312206051</v>
      </c>
      <c r="C10284" s="489" t="s">
        <v>2104</v>
      </c>
      <c r="D10284" s="489" t="s">
        <v>16221</v>
      </c>
    </row>
    <row r="10285" spans="1:4">
      <c r="A10285" s="489" t="str">
        <f t="shared" si="160"/>
        <v>2312206051訪問看護</v>
      </c>
      <c r="B10285" s="489">
        <v>2312206051</v>
      </c>
      <c r="C10285" s="489" t="s">
        <v>2102</v>
      </c>
      <c r="D10285" s="489" t="s">
        <v>16221</v>
      </c>
    </row>
    <row r="10286" spans="1:4">
      <c r="A10286" s="489" t="str">
        <f t="shared" si="160"/>
        <v>2312206069介護予防訪問リハビリテーション</v>
      </c>
      <c r="B10286" s="489">
        <v>2312206069</v>
      </c>
      <c r="C10286" s="489" t="s">
        <v>2108</v>
      </c>
      <c r="D10286" s="489" t="s">
        <v>16222</v>
      </c>
    </row>
    <row r="10287" spans="1:4">
      <c r="A10287" s="489" t="str">
        <f t="shared" si="160"/>
        <v>2312206069介護予防訪問看護</v>
      </c>
      <c r="B10287" s="489">
        <v>2312206069</v>
      </c>
      <c r="C10287" s="489" t="s">
        <v>2103</v>
      </c>
      <c r="D10287" s="489" t="s">
        <v>16222</v>
      </c>
    </row>
    <row r="10288" spans="1:4">
      <c r="A10288" s="489" t="str">
        <f t="shared" si="160"/>
        <v>2312206069訪問リハビリテーション</v>
      </c>
      <c r="B10288" s="489">
        <v>2312206069</v>
      </c>
      <c r="C10288" s="489" t="s">
        <v>2104</v>
      </c>
      <c r="D10288" s="489" t="s">
        <v>16222</v>
      </c>
    </row>
    <row r="10289" spans="1:4">
      <c r="A10289" s="489" t="str">
        <f t="shared" si="160"/>
        <v>2312206069訪問看護</v>
      </c>
      <c r="B10289" s="489">
        <v>2312206069</v>
      </c>
      <c r="C10289" s="489" t="s">
        <v>2102</v>
      </c>
      <c r="D10289" s="489" t="s">
        <v>16222</v>
      </c>
    </row>
    <row r="10290" spans="1:4">
      <c r="A10290" s="489" t="str">
        <f t="shared" si="160"/>
        <v>2312206077介護予防訪問リハビリテーション</v>
      </c>
      <c r="B10290" s="489">
        <v>2312206077</v>
      </c>
      <c r="C10290" s="489" t="s">
        <v>2108</v>
      </c>
      <c r="D10290" s="489" t="s">
        <v>16223</v>
      </c>
    </row>
    <row r="10291" spans="1:4">
      <c r="A10291" s="489" t="str">
        <f t="shared" si="160"/>
        <v>2312206077介護予防訪問看護</v>
      </c>
      <c r="B10291" s="489">
        <v>2312206077</v>
      </c>
      <c r="C10291" s="489" t="s">
        <v>2103</v>
      </c>
      <c r="D10291" s="489" t="s">
        <v>16223</v>
      </c>
    </row>
    <row r="10292" spans="1:4">
      <c r="A10292" s="489" t="str">
        <f t="shared" si="160"/>
        <v>2312206077訪問リハビリテーション</v>
      </c>
      <c r="B10292" s="489">
        <v>2312206077</v>
      </c>
      <c r="C10292" s="489" t="s">
        <v>2104</v>
      </c>
      <c r="D10292" s="489" t="s">
        <v>16223</v>
      </c>
    </row>
    <row r="10293" spans="1:4">
      <c r="A10293" s="489" t="str">
        <f t="shared" si="160"/>
        <v>2312206077訪問看護</v>
      </c>
      <c r="B10293" s="489">
        <v>2312206077</v>
      </c>
      <c r="C10293" s="489" t="s">
        <v>2102</v>
      </c>
      <c r="D10293" s="489" t="s">
        <v>16223</v>
      </c>
    </row>
    <row r="10294" spans="1:4">
      <c r="A10294" s="489" t="str">
        <f t="shared" si="160"/>
        <v>2312206085介護予防訪問リハビリテーション</v>
      </c>
      <c r="B10294" s="489">
        <v>2312206085</v>
      </c>
      <c r="C10294" s="489" t="s">
        <v>2108</v>
      </c>
      <c r="D10294" s="489" t="s">
        <v>19411</v>
      </c>
    </row>
    <row r="10295" spans="1:4">
      <c r="A10295" s="489" t="str">
        <f t="shared" si="160"/>
        <v>2312206085介護予防訪問看護</v>
      </c>
      <c r="B10295" s="489">
        <v>2312206085</v>
      </c>
      <c r="C10295" s="489" t="s">
        <v>2103</v>
      </c>
      <c r="D10295" s="489" t="s">
        <v>19411</v>
      </c>
    </row>
    <row r="10296" spans="1:4">
      <c r="A10296" s="489" t="str">
        <f t="shared" si="160"/>
        <v>2312206085訪問リハビリテーション</v>
      </c>
      <c r="B10296" s="489">
        <v>2312206085</v>
      </c>
      <c r="C10296" s="489" t="s">
        <v>2104</v>
      </c>
      <c r="D10296" s="489" t="s">
        <v>19411</v>
      </c>
    </row>
    <row r="10297" spans="1:4">
      <c r="A10297" s="489" t="str">
        <f t="shared" si="160"/>
        <v>2312206085訪問看護</v>
      </c>
      <c r="B10297" s="489">
        <v>2312206085</v>
      </c>
      <c r="C10297" s="489" t="s">
        <v>2102</v>
      </c>
      <c r="D10297" s="489" t="s">
        <v>19411</v>
      </c>
    </row>
    <row r="10298" spans="1:4">
      <c r="A10298" s="489" t="str">
        <f t="shared" si="160"/>
        <v>2312206093介護予防訪問リハビリテーション</v>
      </c>
      <c r="B10298" s="489">
        <v>2312206093</v>
      </c>
      <c r="C10298" s="489" t="s">
        <v>2108</v>
      </c>
      <c r="D10298" s="489" t="s">
        <v>16224</v>
      </c>
    </row>
    <row r="10299" spans="1:4">
      <c r="A10299" s="489" t="str">
        <f t="shared" si="160"/>
        <v>2312206093介護予防訪問看護</v>
      </c>
      <c r="B10299" s="489">
        <v>2312206093</v>
      </c>
      <c r="C10299" s="489" t="s">
        <v>2103</v>
      </c>
      <c r="D10299" s="489" t="s">
        <v>16224</v>
      </c>
    </row>
    <row r="10300" spans="1:4">
      <c r="A10300" s="489" t="str">
        <f t="shared" si="160"/>
        <v>2312206093訪問リハビリテーション</v>
      </c>
      <c r="B10300" s="489">
        <v>2312206093</v>
      </c>
      <c r="C10300" s="489" t="s">
        <v>2104</v>
      </c>
      <c r="D10300" s="489" t="s">
        <v>16224</v>
      </c>
    </row>
    <row r="10301" spans="1:4">
      <c r="A10301" s="489" t="str">
        <f t="shared" si="160"/>
        <v>2312206093訪問看護</v>
      </c>
      <c r="B10301" s="489">
        <v>2312206093</v>
      </c>
      <c r="C10301" s="489" t="s">
        <v>2102</v>
      </c>
      <c r="D10301" s="489" t="s">
        <v>16224</v>
      </c>
    </row>
    <row r="10302" spans="1:4">
      <c r="A10302" s="489" t="str">
        <f t="shared" si="160"/>
        <v>2312206101介護予防訪問リハビリテーション</v>
      </c>
      <c r="B10302" s="489">
        <v>2312206101</v>
      </c>
      <c r="C10302" s="489" t="s">
        <v>2108</v>
      </c>
      <c r="D10302" s="489" t="s">
        <v>16225</v>
      </c>
    </row>
    <row r="10303" spans="1:4">
      <c r="A10303" s="489" t="str">
        <f t="shared" si="160"/>
        <v>2312206101介護予防訪問看護</v>
      </c>
      <c r="B10303" s="489">
        <v>2312206101</v>
      </c>
      <c r="C10303" s="489" t="s">
        <v>2103</v>
      </c>
      <c r="D10303" s="489" t="s">
        <v>16225</v>
      </c>
    </row>
    <row r="10304" spans="1:4">
      <c r="A10304" s="489" t="str">
        <f t="shared" si="160"/>
        <v>2312206101訪問リハビリテーション</v>
      </c>
      <c r="B10304" s="489">
        <v>2312206101</v>
      </c>
      <c r="C10304" s="489" t="s">
        <v>2104</v>
      </c>
      <c r="D10304" s="489" t="s">
        <v>16225</v>
      </c>
    </row>
    <row r="10305" spans="1:4">
      <c r="A10305" s="489" t="str">
        <f t="shared" si="160"/>
        <v>2312206101訪問看護</v>
      </c>
      <c r="B10305" s="489">
        <v>2312206101</v>
      </c>
      <c r="C10305" s="489" t="s">
        <v>2102</v>
      </c>
      <c r="D10305" s="489" t="s">
        <v>16225</v>
      </c>
    </row>
    <row r="10306" spans="1:4">
      <c r="A10306" s="489" t="str">
        <f t="shared" ref="A10306:A10369" si="161">B10306&amp;C10306</f>
        <v>2312206119介護予防訪問リハビリテーション</v>
      </c>
      <c r="B10306" s="489">
        <v>2312206119</v>
      </c>
      <c r="C10306" s="489" t="s">
        <v>2108</v>
      </c>
      <c r="D10306" s="489" t="s">
        <v>16193</v>
      </c>
    </row>
    <row r="10307" spans="1:4">
      <c r="A10307" s="489" t="str">
        <f t="shared" si="161"/>
        <v>2312206119介護予防訪問看護</v>
      </c>
      <c r="B10307" s="489">
        <v>2312206119</v>
      </c>
      <c r="C10307" s="489" t="s">
        <v>2103</v>
      </c>
      <c r="D10307" s="489" t="s">
        <v>16193</v>
      </c>
    </row>
    <row r="10308" spans="1:4">
      <c r="A10308" s="489" t="str">
        <f t="shared" si="161"/>
        <v>2312206119訪問リハビリテーション</v>
      </c>
      <c r="B10308" s="489">
        <v>2312206119</v>
      </c>
      <c r="C10308" s="489" t="s">
        <v>2104</v>
      </c>
      <c r="D10308" s="489" t="s">
        <v>16193</v>
      </c>
    </row>
    <row r="10309" spans="1:4">
      <c r="A10309" s="489" t="str">
        <f t="shared" si="161"/>
        <v>2312206119訪問看護</v>
      </c>
      <c r="B10309" s="489">
        <v>2312206119</v>
      </c>
      <c r="C10309" s="489" t="s">
        <v>2102</v>
      </c>
      <c r="D10309" s="489" t="s">
        <v>16193</v>
      </c>
    </row>
    <row r="10310" spans="1:4">
      <c r="A10310" s="489" t="str">
        <f t="shared" si="161"/>
        <v>2312300078介護予防訪問リハビリテーション</v>
      </c>
      <c r="B10310" s="489">
        <v>2312300078</v>
      </c>
      <c r="C10310" s="489" t="s">
        <v>2108</v>
      </c>
      <c r="D10310" s="489" t="s">
        <v>16226</v>
      </c>
    </row>
    <row r="10311" spans="1:4">
      <c r="A10311" s="489" t="str">
        <f t="shared" si="161"/>
        <v>2312300078介護予防訪問看護</v>
      </c>
      <c r="B10311" s="489">
        <v>2312300078</v>
      </c>
      <c r="C10311" s="489" t="s">
        <v>2103</v>
      </c>
      <c r="D10311" s="489" t="s">
        <v>16226</v>
      </c>
    </row>
    <row r="10312" spans="1:4">
      <c r="A10312" s="489" t="str">
        <f t="shared" si="161"/>
        <v>2312300078訪問リハビリテーション</v>
      </c>
      <c r="B10312" s="489">
        <v>2312300078</v>
      </c>
      <c r="C10312" s="489" t="s">
        <v>2104</v>
      </c>
      <c r="D10312" s="489" t="s">
        <v>16226</v>
      </c>
    </row>
    <row r="10313" spans="1:4">
      <c r="A10313" s="489" t="str">
        <f t="shared" si="161"/>
        <v>2312300078訪問看護</v>
      </c>
      <c r="B10313" s="489">
        <v>2312300078</v>
      </c>
      <c r="C10313" s="489" t="s">
        <v>2102</v>
      </c>
      <c r="D10313" s="489" t="s">
        <v>16226</v>
      </c>
    </row>
    <row r="10314" spans="1:4">
      <c r="A10314" s="489" t="str">
        <f t="shared" si="161"/>
        <v>2312300243介護予防訪問看護</v>
      </c>
      <c r="B10314" s="489">
        <v>2312300243</v>
      </c>
      <c r="C10314" s="489" t="s">
        <v>2103</v>
      </c>
      <c r="D10314" s="489" t="s">
        <v>16227</v>
      </c>
    </row>
    <row r="10315" spans="1:4">
      <c r="A10315" s="489" t="str">
        <f t="shared" si="161"/>
        <v>2312300243訪問看護</v>
      </c>
      <c r="B10315" s="489">
        <v>2312300243</v>
      </c>
      <c r="C10315" s="489" t="s">
        <v>2102</v>
      </c>
      <c r="D10315" s="489" t="s">
        <v>16227</v>
      </c>
    </row>
    <row r="10316" spans="1:4">
      <c r="A10316" s="489" t="str">
        <f t="shared" si="161"/>
        <v>2312300391介護予防訪問リハビリテーション</v>
      </c>
      <c r="B10316" s="489">
        <v>2312300391</v>
      </c>
      <c r="C10316" s="489" t="s">
        <v>2108</v>
      </c>
      <c r="D10316" s="489" t="s">
        <v>16228</v>
      </c>
    </row>
    <row r="10317" spans="1:4">
      <c r="A10317" s="489" t="str">
        <f t="shared" si="161"/>
        <v>2312300391介護予防訪問看護</v>
      </c>
      <c r="B10317" s="489">
        <v>2312300391</v>
      </c>
      <c r="C10317" s="489" t="s">
        <v>2103</v>
      </c>
      <c r="D10317" s="489" t="s">
        <v>16228</v>
      </c>
    </row>
    <row r="10318" spans="1:4">
      <c r="A10318" s="489" t="str">
        <f t="shared" si="161"/>
        <v>2312300391訪問リハビリテーション</v>
      </c>
      <c r="B10318" s="489">
        <v>2312300391</v>
      </c>
      <c r="C10318" s="489" t="s">
        <v>2104</v>
      </c>
      <c r="D10318" s="489" t="s">
        <v>16228</v>
      </c>
    </row>
    <row r="10319" spans="1:4">
      <c r="A10319" s="489" t="str">
        <f t="shared" si="161"/>
        <v>2312300391訪問看護</v>
      </c>
      <c r="B10319" s="489">
        <v>2312300391</v>
      </c>
      <c r="C10319" s="489" t="s">
        <v>2102</v>
      </c>
      <c r="D10319" s="489" t="s">
        <v>16228</v>
      </c>
    </row>
    <row r="10320" spans="1:4">
      <c r="A10320" s="489" t="str">
        <f t="shared" si="161"/>
        <v>2312300581介護予防訪問リハビリテーション</v>
      </c>
      <c r="B10320" s="489">
        <v>2312300581</v>
      </c>
      <c r="C10320" s="489" t="s">
        <v>2108</v>
      </c>
      <c r="D10320" s="489" t="s">
        <v>16229</v>
      </c>
    </row>
    <row r="10321" spans="1:4">
      <c r="A10321" s="489" t="str">
        <f t="shared" si="161"/>
        <v>2312300581介護予防訪問看護</v>
      </c>
      <c r="B10321" s="489">
        <v>2312300581</v>
      </c>
      <c r="C10321" s="489" t="s">
        <v>2103</v>
      </c>
      <c r="D10321" s="489" t="s">
        <v>16229</v>
      </c>
    </row>
    <row r="10322" spans="1:4">
      <c r="A10322" s="489" t="str">
        <f t="shared" si="161"/>
        <v>2312300581訪問リハビリテーション</v>
      </c>
      <c r="B10322" s="489">
        <v>2312300581</v>
      </c>
      <c r="C10322" s="489" t="s">
        <v>2104</v>
      </c>
      <c r="D10322" s="489" t="s">
        <v>16229</v>
      </c>
    </row>
    <row r="10323" spans="1:4">
      <c r="A10323" s="489" t="str">
        <f t="shared" si="161"/>
        <v>2312300581訪問看護</v>
      </c>
      <c r="B10323" s="489">
        <v>2312300581</v>
      </c>
      <c r="C10323" s="489" t="s">
        <v>2102</v>
      </c>
      <c r="D10323" s="489" t="s">
        <v>16229</v>
      </c>
    </row>
    <row r="10324" spans="1:4">
      <c r="A10324" s="489" t="str">
        <f t="shared" si="161"/>
        <v>2312300656介護予防通所リハビリテーション</v>
      </c>
      <c r="B10324" s="489">
        <v>2312300656</v>
      </c>
      <c r="C10324" s="489" t="s">
        <v>2512</v>
      </c>
      <c r="D10324" s="489" t="s">
        <v>16230</v>
      </c>
    </row>
    <row r="10325" spans="1:4">
      <c r="A10325" s="489" t="str">
        <f t="shared" si="161"/>
        <v>2312300656介護予防訪問リハビリテーション</v>
      </c>
      <c r="B10325" s="489">
        <v>2312300656</v>
      </c>
      <c r="C10325" s="489" t="s">
        <v>2108</v>
      </c>
      <c r="D10325" s="489" t="s">
        <v>16230</v>
      </c>
    </row>
    <row r="10326" spans="1:4">
      <c r="A10326" s="489" t="str">
        <f t="shared" si="161"/>
        <v>2312300656介護予防訪問看護</v>
      </c>
      <c r="B10326" s="489">
        <v>2312300656</v>
      </c>
      <c r="C10326" s="489" t="s">
        <v>2103</v>
      </c>
      <c r="D10326" s="489" t="s">
        <v>16230</v>
      </c>
    </row>
    <row r="10327" spans="1:4">
      <c r="A10327" s="489" t="str">
        <f t="shared" si="161"/>
        <v>2312300656通所リハビリテーション</v>
      </c>
      <c r="B10327" s="489">
        <v>2312300656</v>
      </c>
      <c r="C10327" s="489" t="s">
        <v>2511</v>
      </c>
      <c r="D10327" s="489" t="s">
        <v>16230</v>
      </c>
    </row>
    <row r="10328" spans="1:4">
      <c r="A10328" s="489" t="str">
        <f t="shared" si="161"/>
        <v>2312300656訪問リハビリテーション</v>
      </c>
      <c r="B10328" s="489">
        <v>2312300656</v>
      </c>
      <c r="C10328" s="489" t="s">
        <v>2104</v>
      </c>
      <c r="D10328" s="489" t="s">
        <v>16230</v>
      </c>
    </row>
    <row r="10329" spans="1:4">
      <c r="A10329" s="489" t="str">
        <f t="shared" si="161"/>
        <v>2312300656訪問看護</v>
      </c>
      <c r="B10329" s="489">
        <v>2312300656</v>
      </c>
      <c r="C10329" s="489" t="s">
        <v>2102</v>
      </c>
      <c r="D10329" s="489" t="s">
        <v>16230</v>
      </c>
    </row>
    <row r="10330" spans="1:4">
      <c r="A10330" s="489" t="str">
        <f t="shared" si="161"/>
        <v>2312300664介護予防訪問リハビリテーション</v>
      </c>
      <c r="B10330" s="489">
        <v>2312300664</v>
      </c>
      <c r="C10330" s="489" t="s">
        <v>2108</v>
      </c>
      <c r="D10330" s="489" t="s">
        <v>16231</v>
      </c>
    </row>
    <row r="10331" spans="1:4">
      <c r="A10331" s="489" t="str">
        <f t="shared" si="161"/>
        <v>2312300664介護予防訪問看護</v>
      </c>
      <c r="B10331" s="489">
        <v>2312300664</v>
      </c>
      <c r="C10331" s="489" t="s">
        <v>2103</v>
      </c>
      <c r="D10331" s="489" t="s">
        <v>16231</v>
      </c>
    </row>
    <row r="10332" spans="1:4">
      <c r="A10332" s="489" t="str">
        <f t="shared" si="161"/>
        <v>2312300664訪問リハビリテーション</v>
      </c>
      <c r="B10332" s="489">
        <v>2312300664</v>
      </c>
      <c r="C10332" s="489" t="s">
        <v>2104</v>
      </c>
      <c r="D10332" s="489" t="s">
        <v>16231</v>
      </c>
    </row>
    <row r="10333" spans="1:4">
      <c r="A10333" s="489" t="str">
        <f t="shared" si="161"/>
        <v>2312300664訪問看護</v>
      </c>
      <c r="B10333" s="489">
        <v>2312300664</v>
      </c>
      <c r="C10333" s="489" t="s">
        <v>2102</v>
      </c>
      <c r="D10333" s="489" t="s">
        <v>16231</v>
      </c>
    </row>
    <row r="10334" spans="1:4">
      <c r="A10334" s="489" t="str">
        <f t="shared" si="161"/>
        <v>2312300698介護予防通所リハビリテーション</v>
      </c>
      <c r="B10334" s="489">
        <v>2312300698</v>
      </c>
      <c r="C10334" s="489" t="s">
        <v>2512</v>
      </c>
      <c r="D10334" s="489" t="s">
        <v>16232</v>
      </c>
    </row>
    <row r="10335" spans="1:4">
      <c r="A10335" s="489" t="str">
        <f t="shared" si="161"/>
        <v>2312300698介護予防訪問リハビリテーション</v>
      </c>
      <c r="B10335" s="489">
        <v>2312300698</v>
      </c>
      <c r="C10335" s="489" t="s">
        <v>2108</v>
      </c>
      <c r="D10335" s="489" t="s">
        <v>16232</v>
      </c>
    </row>
    <row r="10336" spans="1:4">
      <c r="A10336" s="489" t="str">
        <f t="shared" si="161"/>
        <v>2312300698介護予防訪問看護</v>
      </c>
      <c r="B10336" s="489">
        <v>2312300698</v>
      </c>
      <c r="C10336" s="489" t="s">
        <v>2103</v>
      </c>
      <c r="D10336" s="489" t="s">
        <v>16232</v>
      </c>
    </row>
    <row r="10337" spans="1:4">
      <c r="A10337" s="489" t="str">
        <f t="shared" si="161"/>
        <v>2312300698通所リハビリテーション</v>
      </c>
      <c r="B10337" s="489">
        <v>2312300698</v>
      </c>
      <c r="C10337" s="489" t="s">
        <v>2511</v>
      </c>
      <c r="D10337" s="489" t="s">
        <v>16232</v>
      </c>
    </row>
    <row r="10338" spans="1:4">
      <c r="A10338" s="489" t="str">
        <f t="shared" si="161"/>
        <v>2312300698通所リハビリテーション</v>
      </c>
      <c r="B10338" s="489">
        <v>2312300698</v>
      </c>
      <c r="C10338" s="489" t="s">
        <v>2511</v>
      </c>
      <c r="D10338" s="489" t="s">
        <v>16232</v>
      </c>
    </row>
    <row r="10339" spans="1:4">
      <c r="A10339" s="489" t="str">
        <f t="shared" si="161"/>
        <v>2312300698訪問リハビリテーション</v>
      </c>
      <c r="B10339" s="489">
        <v>2312300698</v>
      </c>
      <c r="C10339" s="489" t="s">
        <v>2104</v>
      </c>
      <c r="D10339" s="489" t="s">
        <v>16232</v>
      </c>
    </row>
    <row r="10340" spans="1:4">
      <c r="A10340" s="489" t="str">
        <f t="shared" si="161"/>
        <v>2312300698訪問リハビリテーション</v>
      </c>
      <c r="B10340" s="489">
        <v>2312300698</v>
      </c>
      <c r="C10340" s="489" t="s">
        <v>2104</v>
      </c>
      <c r="D10340" s="489" t="s">
        <v>16232</v>
      </c>
    </row>
    <row r="10341" spans="1:4">
      <c r="A10341" s="489" t="str">
        <f t="shared" si="161"/>
        <v>2312300698訪問看護</v>
      </c>
      <c r="B10341" s="489">
        <v>2312300698</v>
      </c>
      <c r="C10341" s="489" t="s">
        <v>2102</v>
      </c>
      <c r="D10341" s="489" t="s">
        <v>16232</v>
      </c>
    </row>
    <row r="10342" spans="1:4">
      <c r="A10342" s="489" t="str">
        <f t="shared" si="161"/>
        <v>2312300748介護予防訪問看護</v>
      </c>
      <c r="B10342" s="489">
        <v>2312300748</v>
      </c>
      <c r="C10342" s="489" t="s">
        <v>2103</v>
      </c>
      <c r="D10342" s="489" t="s">
        <v>16233</v>
      </c>
    </row>
    <row r="10343" spans="1:4">
      <c r="A10343" s="489" t="str">
        <f t="shared" si="161"/>
        <v>2312300748訪問看護</v>
      </c>
      <c r="B10343" s="489">
        <v>2312300748</v>
      </c>
      <c r="C10343" s="489" t="s">
        <v>2102</v>
      </c>
      <c r="D10343" s="489" t="s">
        <v>16233</v>
      </c>
    </row>
    <row r="10344" spans="1:4">
      <c r="A10344" s="489" t="str">
        <f t="shared" si="161"/>
        <v>2312300995介護予防訪問リハビリテーション</v>
      </c>
      <c r="B10344" s="489">
        <v>2312300995</v>
      </c>
      <c r="C10344" s="489" t="s">
        <v>2108</v>
      </c>
      <c r="D10344" s="489" t="s">
        <v>16234</v>
      </c>
    </row>
    <row r="10345" spans="1:4">
      <c r="A10345" s="489" t="str">
        <f t="shared" si="161"/>
        <v>2312300995介護予防訪問看護</v>
      </c>
      <c r="B10345" s="489">
        <v>2312300995</v>
      </c>
      <c r="C10345" s="489" t="s">
        <v>2103</v>
      </c>
      <c r="D10345" s="489" t="s">
        <v>16234</v>
      </c>
    </row>
    <row r="10346" spans="1:4">
      <c r="A10346" s="489" t="str">
        <f t="shared" si="161"/>
        <v>2312300995訪問リハビリテーション</v>
      </c>
      <c r="B10346" s="489">
        <v>2312300995</v>
      </c>
      <c r="C10346" s="489" t="s">
        <v>2104</v>
      </c>
      <c r="D10346" s="489" t="s">
        <v>16234</v>
      </c>
    </row>
    <row r="10347" spans="1:4">
      <c r="A10347" s="489" t="str">
        <f t="shared" si="161"/>
        <v>2312300995訪問看護</v>
      </c>
      <c r="B10347" s="489">
        <v>2312300995</v>
      </c>
      <c r="C10347" s="489" t="s">
        <v>2102</v>
      </c>
      <c r="D10347" s="489" t="s">
        <v>16234</v>
      </c>
    </row>
    <row r="10348" spans="1:4">
      <c r="A10348" s="489" t="str">
        <f t="shared" si="161"/>
        <v>2312301001介護予防訪問リハビリテーション</v>
      </c>
      <c r="B10348" s="489">
        <v>2312301001</v>
      </c>
      <c r="C10348" s="489" t="s">
        <v>2108</v>
      </c>
      <c r="D10348" s="489" t="s">
        <v>16235</v>
      </c>
    </row>
    <row r="10349" spans="1:4">
      <c r="A10349" s="489" t="str">
        <f t="shared" si="161"/>
        <v>2312301001介護予防訪問看護</v>
      </c>
      <c r="B10349" s="489">
        <v>2312301001</v>
      </c>
      <c r="C10349" s="489" t="s">
        <v>2103</v>
      </c>
      <c r="D10349" s="489" t="s">
        <v>16235</v>
      </c>
    </row>
    <row r="10350" spans="1:4">
      <c r="A10350" s="489" t="str">
        <f t="shared" si="161"/>
        <v>2312301001訪問リハビリテーション</v>
      </c>
      <c r="B10350" s="489">
        <v>2312301001</v>
      </c>
      <c r="C10350" s="489" t="s">
        <v>2104</v>
      </c>
      <c r="D10350" s="489" t="s">
        <v>16235</v>
      </c>
    </row>
    <row r="10351" spans="1:4">
      <c r="A10351" s="489" t="str">
        <f t="shared" si="161"/>
        <v>2312301001訪問看護</v>
      </c>
      <c r="B10351" s="489">
        <v>2312301001</v>
      </c>
      <c r="C10351" s="489" t="s">
        <v>2102</v>
      </c>
      <c r="D10351" s="489" t="s">
        <v>16235</v>
      </c>
    </row>
    <row r="10352" spans="1:4">
      <c r="A10352" s="489" t="str">
        <f t="shared" si="161"/>
        <v>2312301035介護予防訪問リハビリテーション</v>
      </c>
      <c r="B10352" s="489">
        <v>2312301035</v>
      </c>
      <c r="C10352" s="489" t="s">
        <v>2108</v>
      </c>
      <c r="D10352" s="489" t="s">
        <v>16236</v>
      </c>
    </row>
    <row r="10353" spans="1:4">
      <c r="A10353" s="489" t="str">
        <f t="shared" si="161"/>
        <v>2312301035介護予防訪問看護</v>
      </c>
      <c r="B10353" s="489">
        <v>2312301035</v>
      </c>
      <c r="C10353" s="489" t="s">
        <v>2103</v>
      </c>
      <c r="D10353" s="489" t="s">
        <v>16236</v>
      </c>
    </row>
    <row r="10354" spans="1:4">
      <c r="A10354" s="489" t="str">
        <f t="shared" si="161"/>
        <v>2312301035訪問リハビリテーション</v>
      </c>
      <c r="B10354" s="489">
        <v>2312301035</v>
      </c>
      <c r="C10354" s="489" t="s">
        <v>2104</v>
      </c>
      <c r="D10354" s="489" t="s">
        <v>16236</v>
      </c>
    </row>
    <row r="10355" spans="1:4">
      <c r="A10355" s="489" t="str">
        <f t="shared" si="161"/>
        <v>2312301035訪問看護</v>
      </c>
      <c r="B10355" s="489">
        <v>2312301035</v>
      </c>
      <c r="C10355" s="489" t="s">
        <v>2102</v>
      </c>
      <c r="D10355" s="489" t="s">
        <v>16236</v>
      </c>
    </row>
    <row r="10356" spans="1:4">
      <c r="A10356" s="489" t="str">
        <f t="shared" si="161"/>
        <v>2312301043介護予防訪問リハビリテーション</v>
      </c>
      <c r="B10356" s="489">
        <v>2312301043</v>
      </c>
      <c r="C10356" s="489" t="s">
        <v>2108</v>
      </c>
      <c r="D10356" s="489" t="s">
        <v>16237</v>
      </c>
    </row>
    <row r="10357" spans="1:4">
      <c r="A10357" s="489" t="str">
        <f t="shared" si="161"/>
        <v>2312301043介護予防訪問看護</v>
      </c>
      <c r="B10357" s="489">
        <v>2312301043</v>
      </c>
      <c r="C10357" s="489" t="s">
        <v>2103</v>
      </c>
      <c r="D10357" s="489" t="s">
        <v>16237</v>
      </c>
    </row>
    <row r="10358" spans="1:4">
      <c r="A10358" s="489" t="str">
        <f t="shared" si="161"/>
        <v>2312301043訪問リハビリテーション</v>
      </c>
      <c r="B10358" s="489">
        <v>2312301043</v>
      </c>
      <c r="C10358" s="489" t="s">
        <v>2104</v>
      </c>
      <c r="D10358" s="489" t="s">
        <v>16237</v>
      </c>
    </row>
    <row r="10359" spans="1:4">
      <c r="A10359" s="489" t="str">
        <f t="shared" si="161"/>
        <v>2312301043訪問看護</v>
      </c>
      <c r="B10359" s="489">
        <v>2312301043</v>
      </c>
      <c r="C10359" s="489" t="s">
        <v>2102</v>
      </c>
      <c r="D10359" s="489" t="s">
        <v>16237</v>
      </c>
    </row>
    <row r="10360" spans="1:4">
      <c r="A10360" s="489" t="str">
        <f t="shared" si="161"/>
        <v>2312301068介護予防訪問リハビリテーション</v>
      </c>
      <c r="B10360" s="489">
        <v>2312301068</v>
      </c>
      <c r="C10360" s="489" t="s">
        <v>2108</v>
      </c>
      <c r="D10360" s="489" t="s">
        <v>16238</v>
      </c>
    </row>
    <row r="10361" spans="1:4">
      <c r="A10361" s="489" t="str">
        <f t="shared" si="161"/>
        <v>2312301068介護予防訪問看護</v>
      </c>
      <c r="B10361" s="489">
        <v>2312301068</v>
      </c>
      <c r="C10361" s="489" t="s">
        <v>2103</v>
      </c>
      <c r="D10361" s="489" t="s">
        <v>16238</v>
      </c>
    </row>
    <row r="10362" spans="1:4">
      <c r="A10362" s="489" t="str">
        <f t="shared" si="161"/>
        <v>2312301068訪問リハビリテーション</v>
      </c>
      <c r="B10362" s="489">
        <v>2312301068</v>
      </c>
      <c r="C10362" s="489" t="s">
        <v>2104</v>
      </c>
      <c r="D10362" s="489" t="s">
        <v>16238</v>
      </c>
    </row>
    <row r="10363" spans="1:4">
      <c r="A10363" s="489" t="str">
        <f t="shared" si="161"/>
        <v>2312301068訪問看護</v>
      </c>
      <c r="B10363" s="489">
        <v>2312301068</v>
      </c>
      <c r="C10363" s="489" t="s">
        <v>2102</v>
      </c>
      <c r="D10363" s="489" t="s">
        <v>16238</v>
      </c>
    </row>
    <row r="10364" spans="1:4">
      <c r="A10364" s="489" t="str">
        <f t="shared" si="161"/>
        <v>2312301076介護予防訪問リハビリテーション</v>
      </c>
      <c r="B10364" s="489">
        <v>2312301076</v>
      </c>
      <c r="C10364" s="489" t="s">
        <v>2108</v>
      </c>
      <c r="D10364" s="489" t="s">
        <v>16239</v>
      </c>
    </row>
    <row r="10365" spans="1:4">
      <c r="A10365" s="489" t="str">
        <f t="shared" si="161"/>
        <v>2312301076介護予防訪問看護</v>
      </c>
      <c r="B10365" s="489">
        <v>2312301076</v>
      </c>
      <c r="C10365" s="489" t="s">
        <v>2103</v>
      </c>
      <c r="D10365" s="489" t="s">
        <v>16239</v>
      </c>
    </row>
    <row r="10366" spans="1:4">
      <c r="A10366" s="489" t="str">
        <f t="shared" si="161"/>
        <v>2312301076訪問リハビリテーション</v>
      </c>
      <c r="B10366" s="489">
        <v>2312301076</v>
      </c>
      <c r="C10366" s="489" t="s">
        <v>2104</v>
      </c>
      <c r="D10366" s="489" t="s">
        <v>16239</v>
      </c>
    </row>
    <row r="10367" spans="1:4">
      <c r="A10367" s="489" t="str">
        <f t="shared" si="161"/>
        <v>2312301076訪問看護</v>
      </c>
      <c r="B10367" s="489">
        <v>2312301076</v>
      </c>
      <c r="C10367" s="489" t="s">
        <v>2102</v>
      </c>
      <c r="D10367" s="489" t="s">
        <v>16239</v>
      </c>
    </row>
    <row r="10368" spans="1:4">
      <c r="A10368" s="489" t="str">
        <f t="shared" si="161"/>
        <v>2312301084介護予防通所リハビリテーション</v>
      </c>
      <c r="B10368" s="489">
        <v>2312301084</v>
      </c>
      <c r="C10368" s="489" t="s">
        <v>2512</v>
      </c>
      <c r="D10368" s="489" t="s">
        <v>16240</v>
      </c>
    </row>
    <row r="10369" spans="1:4">
      <c r="A10369" s="489" t="str">
        <f t="shared" si="161"/>
        <v>2312301084介護予防訪問リハビリテーション</v>
      </c>
      <c r="B10369" s="489">
        <v>2312301084</v>
      </c>
      <c r="C10369" s="489" t="s">
        <v>2108</v>
      </c>
      <c r="D10369" s="489" t="s">
        <v>16240</v>
      </c>
    </row>
    <row r="10370" spans="1:4">
      <c r="A10370" s="489" t="str">
        <f t="shared" ref="A10370:A10433" si="162">B10370&amp;C10370</f>
        <v>2312301084通所リハビリテーション</v>
      </c>
      <c r="B10370" s="489">
        <v>2312301084</v>
      </c>
      <c r="C10370" s="489" t="s">
        <v>2511</v>
      </c>
      <c r="D10370" s="489" t="s">
        <v>16240</v>
      </c>
    </row>
    <row r="10371" spans="1:4">
      <c r="A10371" s="489" t="str">
        <f t="shared" si="162"/>
        <v>2312301084訪問リハビリテーション</v>
      </c>
      <c r="B10371" s="489">
        <v>2312301084</v>
      </c>
      <c r="C10371" s="489" t="s">
        <v>2104</v>
      </c>
      <c r="D10371" s="489" t="s">
        <v>16240</v>
      </c>
    </row>
    <row r="10372" spans="1:4">
      <c r="A10372" s="489" t="str">
        <f t="shared" si="162"/>
        <v>2312301142介護予防訪問リハビリテーション</v>
      </c>
      <c r="B10372" s="489">
        <v>2312301142</v>
      </c>
      <c r="C10372" s="489" t="s">
        <v>2108</v>
      </c>
      <c r="D10372" s="489" t="s">
        <v>16241</v>
      </c>
    </row>
    <row r="10373" spans="1:4">
      <c r="A10373" s="489" t="str">
        <f t="shared" si="162"/>
        <v>2312301142介護予防訪問看護</v>
      </c>
      <c r="B10373" s="489">
        <v>2312301142</v>
      </c>
      <c r="C10373" s="489" t="s">
        <v>2103</v>
      </c>
      <c r="D10373" s="489" t="s">
        <v>16241</v>
      </c>
    </row>
    <row r="10374" spans="1:4">
      <c r="A10374" s="489" t="str">
        <f t="shared" si="162"/>
        <v>2312301142訪問リハビリテーション</v>
      </c>
      <c r="B10374" s="489">
        <v>2312301142</v>
      </c>
      <c r="C10374" s="489" t="s">
        <v>2104</v>
      </c>
      <c r="D10374" s="489" t="s">
        <v>16241</v>
      </c>
    </row>
    <row r="10375" spans="1:4">
      <c r="A10375" s="489" t="str">
        <f t="shared" si="162"/>
        <v>2312301142訪問看護</v>
      </c>
      <c r="B10375" s="489">
        <v>2312301142</v>
      </c>
      <c r="C10375" s="489" t="s">
        <v>2102</v>
      </c>
      <c r="D10375" s="489" t="s">
        <v>16241</v>
      </c>
    </row>
    <row r="10376" spans="1:4">
      <c r="A10376" s="489" t="str">
        <f t="shared" si="162"/>
        <v>2312301159介護予防訪問リハビリテーション</v>
      </c>
      <c r="B10376" s="489">
        <v>2312301159</v>
      </c>
      <c r="C10376" s="489" t="s">
        <v>2108</v>
      </c>
      <c r="D10376" s="489" t="s">
        <v>16242</v>
      </c>
    </row>
    <row r="10377" spans="1:4">
      <c r="A10377" s="489" t="str">
        <f t="shared" si="162"/>
        <v>2312301159介護予防訪問看護</v>
      </c>
      <c r="B10377" s="489">
        <v>2312301159</v>
      </c>
      <c r="C10377" s="489" t="s">
        <v>2103</v>
      </c>
      <c r="D10377" s="489" t="s">
        <v>16242</v>
      </c>
    </row>
    <row r="10378" spans="1:4">
      <c r="A10378" s="489" t="str">
        <f t="shared" si="162"/>
        <v>2312301159訪問リハビリテーション</v>
      </c>
      <c r="B10378" s="489">
        <v>2312301159</v>
      </c>
      <c r="C10378" s="489" t="s">
        <v>2104</v>
      </c>
      <c r="D10378" s="489" t="s">
        <v>16242</v>
      </c>
    </row>
    <row r="10379" spans="1:4">
      <c r="A10379" s="489" t="str">
        <f t="shared" si="162"/>
        <v>2312301159訪問看護</v>
      </c>
      <c r="B10379" s="489">
        <v>2312301159</v>
      </c>
      <c r="C10379" s="489" t="s">
        <v>2102</v>
      </c>
      <c r="D10379" s="489" t="s">
        <v>16242</v>
      </c>
    </row>
    <row r="10380" spans="1:4">
      <c r="A10380" s="489" t="str">
        <f t="shared" si="162"/>
        <v>2312301175介護予防訪問リハビリテーション</v>
      </c>
      <c r="B10380" s="489">
        <v>2312301175</v>
      </c>
      <c r="C10380" s="489" t="s">
        <v>2108</v>
      </c>
      <c r="D10380" s="489" t="s">
        <v>16243</v>
      </c>
    </row>
    <row r="10381" spans="1:4">
      <c r="A10381" s="489" t="str">
        <f t="shared" si="162"/>
        <v>2312301175介護予防訪問看護</v>
      </c>
      <c r="B10381" s="489">
        <v>2312301175</v>
      </c>
      <c r="C10381" s="489" t="s">
        <v>2103</v>
      </c>
      <c r="D10381" s="489" t="s">
        <v>16243</v>
      </c>
    </row>
    <row r="10382" spans="1:4">
      <c r="A10382" s="489" t="str">
        <f t="shared" si="162"/>
        <v>2312301175訪問リハビリテーション</v>
      </c>
      <c r="B10382" s="489">
        <v>2312301175</v>
      </c>
      <c r="C10382" s="489" t="s">
        <v>2104</v>
      </c>
      <c r="D10382" s="489" t="s">
        <v>16243</v>
      </c>
    </row>
    <row r="10383" spans="1:4">
      <c r="A10383" s="489" t="str">
        <f t="shared" si="162"/>
        <v>2312301175訪問看護</v>
      </c>
      <c r="B10383" s="489">
        <v>2312301175</v>
      </c>
      <c r="C10383" s="489" t="s">
        <v>2102</v>
      </c>
      <c r="D10383" s="489" t="s">
        <v>16243</v>
      </c>
    </row>
    <row r="10384" spans="1:4">
      <c r="A10384" s="489" t="str">
        <f t="shared" si="162"/>
        <v>2312301241介護予防訪問リハビリテーション</v>
      </c>
      <c r="B10384" s="489">
        <v>2312301241</v>
      </c>
      <c r="C10384" s="489" t="s">
        <v>2108</v>
      </c>
      <c r="D10384" s="489" t="s">
        <v>16244</v>
      </c>
    </row>
    <row r="10385" spans="1:4">
      <c r="A10385" s="489" t="str">
        <f t="shared" si="162"/>
        <v>2312301241介護予防訪問看護</v>
      </c>
      <c r="B10385" s="489">
        <v>2312301241</v>
      </c>
      <c r="C10385" s="489" t="s">
        <v>2103</v>
      </c>
      <c r="D10385" s="489" t="s">
        <v>16244</v>
      </c>
    </row>
    <row r="10386" spans="1:4">
      <c r="A10386" s="489" t="str">
        <f t="shared" si="162"/>
        <v>2312301241訪問リハビリテーション</v>
      </c>
      <c r="B10386" s="489">
        <v>2312301241</v>
      </c>
      <c r="C10386" s="489" t="s">
        <v>2104</v>
      </c>
      <c r="D10386" s="489" t="s">
        <v>16244</v>
      </c>
    </row>
    <row r="10387" spans="1:4">
      <c r="A10387" s="489" t="str">
        <f t="shared" si="162"/>
        <v>2312301241訪問看護</v>
      </c>
      <c r="B10387" s="489">
        <v>2312301241</v>
      </c>
      <c r="C10387" s="489" t="s">
        <v>2102</v>
      </c>
      <c r="D10387" s="489" t="s">
        <v>16244</v>
      </c>
    </row>
    <row r="10388" spans="1:4">
      <c r="A10388" s="489" t="str">
        <f t="shared" si="162"/>
        <v>2312301274介護予防訪問リハビリテーション</v>
      </c>
      <c r="B10388" s="489">
        <v>2312301274</v>
      </c>
      <c r="C10388" s="489" t="s">
        <v>2108</v>
      </c>
      <c r="D10388" s="489" t="s">
        <v>16245</v>
      </c>
    </row>
    <row r="10389" spans="1:4">
      <c r="A10389" s="489" t="str">
        <f t="shared" si="162"/>
        <v>2312301274介護予防訪問看護</v>
      </c>
      <c r="B10389" s="489">
        <v>2312301274</v>
      </c>
      <c r="C10389" s="489" t="s">
        <v>2103</v>
      </c>
      <c r="D10389" s="489" t="s">
        <v>16245</v>
      </c>
    </row>
    <row r="10390" spans="1:4">
      <c r="A10390" s="489" t="str">
        <f t="shared" si="162"/>
        <v>2312301274訪問リハビリテーション</v>
      </c>
      <c r="B10390" s="489">
        <v>2312301274</v>
      </c>
      <c r="C10390" s="489" t="s">
        <v>2104</v>
      </c>
      <c r="D10390" s="489" t="s">
        <v>16245</v>
      </c>
    </row>
    <row r="10391" spans="1:4">
      <c r="A10391" s="489" t="str">
        <f t="shared" si="162"/>
        <v>2312301274訪問看護</v>
      </c>
      <c r="B10391" s="489">
        <v>2312301274</v>
      </c>
      <c r="C10391" s="489" t="s">
        <v>2102</v>
      </c>
      <c r="D10391" s="489" t="s">
        <v>16245</v>
      </c>
    </row>
    <row r="10392" spans="1:4">
      <c r="A10392" s="489" t="str">
        <f t="shared" si="162"/>
        <v>2312301282介護予防訪問リハビリテーション</v>
      </c>
      <c r="B10392" s="489">
        <v>2312301282</v>
      </c>
      <c r="C10392" s="489" t="s">
        <v>2108</v>
      </c>
      <c r="D10392" s="489" t="s">
        <v>16246</v>
      </c>
    </row>
    <row r="10393" spans="1:4">
      <c r="A10393" s="489" t="str">
        <f t="shared" si="162"/>
        <v>2312301282介護予防訪問看護</v>
      </c>
      <c r="B10393" s="489">
        <v>2312301282</v>
      </c>
      <c r="C10393" s="489" t="s">
        <v>2103</v>
      </c>
      <c r="D10393" s="489" t="s">
        <v>16246</v>
      </c>
    </row>
    <row r="10394" spans="1:4">
      <c r="A10394" s="489" t="str">
        <f t="shared" si="162"/>
        <v>2312301282訪問リハビリテーション</v>
      </c>
      <c r="B10394" s="489">
        <v>2312301282</v>
      </c>
      <c r="C10394" s="489" t="s">
        <v>2104</v>
      </c>
      <c r="D10394" s="489" t="s">
        <v>16246</v>
      </c>
    </row>
    <row r="10395" spans="1:4">
      <c r="A10395" s="489" t="str">
        <f t="shared" si="162"/>
        <v>2312301282訪問看護</v>
      </c>
      <c r="B10395" s="489">
        <v>2312301282</v>
      </c>
      <c r="C10395" s="489" t="s">
        <v>2102</v>
      </c>
      <c r="D10395" s="489" t="s">
        <v>16246</v>
      </c>
    </row>
    <row r="10396" spans="1:4">
      <c r="A10396" s="489" t="str">
        <f t="shared" si="162"/>
        <v>2312301316介護予防訪問リハビリテーション</v>
      </c>
      <c r="B10396" s="489">
        <v>2312301316</v>
      </c>
      <c r="C10396" s="489" t="s">
        <v>2108</v>
      </c>
      <c r="D10396" s="489" t="s">
        <v>16247</v>
      </c>
    </row>
    <row r="10397" spans="1:4">
      <c r="A10397" s="489" t="str">
        <f t="shared" si="162"/>
        <v>2312301316介護予防訪問看護</v>
      </c>
      <c r="B10397" s="489">
        <v>2312301316</v>
      </c>
      <c r="C10397" s="489" t="s">
        <v>2103</v>
      </c>
      <c r="D10397" s="489" t="s">
        <v>16247</v>
      </c>
    </row>
    <row r="10398" spans="1:4">
      <c r="A10398" s="489" t="str">
        <f t="shared" si="162"/>
        <v>2312301316訪問リハビリテーション</v>
      </c>
      <c r="B10398" s="489">
        <v>2312301316</v>
      </c>
      <c r="C10398" s="489" t="s">
        <v>2104</v>
      </c>
      <c r="D10398" s="489" t="s">
        <v>16247</v>
      </c>
    </row>
    <row r="10399" spans="1:4">
      <c r="A10399" s="489" t="str">
        <f t="shared" si="162"/>
        <v>2312301316訪問看護</v>
      </c>
      <c r="B10399" s="489">
        <v>2312301316</v>
      </c>
      <c r="C10399" s="489" t="s">
        <v>2102</v>
      </c>
      <c r="D10399" s="489" t="s">
        <v>16247</v>
      </c>
    </row>
    <row r="10400" spans="1:4">
      <c r="A10400" s="489" t="str">
        <f t="shared" si="162"/>
        <v>2312301332介護予防通所リハビリテーション</v>
      </c>
      <c r="B10400" s="489">
        <v>2312301332</v>
      </c>
      <c r="C10400" s="489" t="s">
        <v>2512</v>
      </c>
      <c r="D10400" s="489" t="s">
        <v>16076</v>
      </c>
    </row>
    <row r="10401" spans="1:4">
      <c r="A10401" s="489" t="str">
        <f t="shared" si="162"/>
        <v>2312301332介護予防訪問リハビリテーション</v>
      </c>
      <c r="B10401" s="489">
        <v>2312301332</v>
      </c>
      <c r="C10401" s="489" t="s">
        <v>2108</v>
      </c>
      <c r="D10401" s="489" t="s">
        <v>16076</v>
      </c>
    </row>
    <row r="10402" spans="1:4">
      <c r="A10402" s="489" t="str">
        <f t="shared" si="162"/>
        <v>2312301332介護予防訪問看護</v>
      </c>
      <c r="B10402" s="489">
        <v>2312301332</v>
      </c>
      <c r="C10402" s="489" t="s">
        <v>2103</v>
      </c>
      <c r="D10402" s="489" t="s">
        <v>16076</v>
      </c>
    </row>
    <row r="10403" spans="1:4">
      <c r="A10403" s="489" t="str">
        <f t="shared" si="162"/>
        <v>2312301332通所リハビリテーション</v>
      </c>
      <c r="B10403" s="489">
        <v>2312301332</v>
      </c>
      <c r="C10403" s="489" t="s">
        <v>2511</v>
      </c>
      <c r="D10403" s="489" t="s">
        <v>16076</v>
      </c>
    </row>
    <row r="10404" spans="1:4">
      <c r="A10404" s="489" t="str">
        <f t="shared" si="162"/>
        <v>2312301332訪問リハビリテーション</v>
      </c>
      <c r="B10404" s="489">
        <v>2312301332</v>
      </c>
      <c r="C10404" s="489" t="s">
        <v>2104</v>
      </c>
      <c r="D10404" s="489" t="s">
        <v>16076</v>
      </c>
    </row>
    <row r="10405" spans="1:4">
      <c r="A10405" s="489" t="str">
        <f t="shared" si="162"/>
        <v>2312301332訪問リハビリテーション</v>
      </c>
      <c r="B10405" s="489">
        <v>2312301332</v>
      </c>
      <c r="C10405" s="489" t="s">
        <v>2104</v>
      </c>
      <c r="D10405" s="489" t="s">
        <v>16076</v>
      </c>
    </row>
    <row r="10406" spans="1:4">
      <c r="A10406" s="489" t="str">
        <f t="shared" si="162"/>
        <v>2312301332訪問看護</v>
      </c>
      <c r="B10406" s="489">
        <v>2312301332</v>
      </c>
      <c r="C10406" s="489" t="s">
        <v>2102</v>
      </c>
      <c r="D10406" s="489" t="s">
        <v>16076</v>
      </c>
    </row>
    <row r="10407" spans="1:4">
      <c r="A10407" s="489" t="str">
        <f t="shared" si="162"/>
        <v>2312301357介護予防訪問リハビリテーション</v>
      </c>
      <c r="B10407" s="489">
        <v>2312301357</v>
      </c>
      <c r="C10407" s="489" t="s">
        <v>2108</v>
      </c>
      <c r="D10407" s="489" t="s">
        <v>16248</v>
      </c>
    </row>
    <row r="10408" spans="1:4">
      <c r="A10408" s="489" t="str">
        <f t="shared" si="162"/>
        <v>2312301357介護予防訪問看護</v>
      </c>
      <c r="B10408" s="489">
        <v>2312301357</v>
      </c>
      <c r="C10408" s="489" t="s">
        <v>2103</v>
      </c>
      <c r="D10408" s="489" t="s">
        <v>16248</v>
      </c>
    </row>
    <row r="10409" spans="1:4">
      <c r="A10409" s="489" t="str">
        <f t="shared" si="162"/>
        <v>2312301357訪問リハビリテーション</v>
      </c>
      <c r="B10409" s="489">
        <v>2312301357</v>
      </c>
      <c r="C10409" s="489" t="s">
        <v>2104</v>
      </c>
      <c r="D10409" s="489" t="s">
        <v>16248</v>
      </c>
    </row>
    <row r="10410" spans="1:4">
      <c r="A10410" s="489" t="str">
        <f t="shared" si="162"/>
        <v>2312301357訪問看護</v>
      </c>
      <c r="B10410" s="489">
        <v>2312301357</v>
      </c>
      <c r="C10410" s="489" t="s">
        <v>2102</v>
      </c>
      <c r="D10410" s="489" t="s">
        <v>16248</v>
      </c>
    </row>
    <row r="10411" spans="1:4">
      <c r="A10411" s="489" t="str">
        <f t="shared" si="162"/>
        <v>2312301365介護予防訪問リハビリテーション</v>
      </c>
      <c r="B10411" s="489">
        <v>2312301365</v>
      </c>
      <c r="C10411" s="489" t="s">
        <v>2108</v>
      </c>
      <c r="D10411" s="489" t="s">
        <v>16249</v>
      </c>
    </row>
    <row r="10412" spans="1:4">
      <c r="A10412" s="489" t="str">
        <f t="shared" si="162"/>
        <v>2312301365介護予防訪問看護</v>
      </c>
      <c r="B10412" s="489">
        <v>2312301365</v>
      </c>
      <c r="C10412" s="489" t="s">
        <v>2103</v>
      </c>
      <c r="D10412" s="489" t="s">
        <v>16249</v>
      </c>
    </row>
    <row r="10413" spans="1:4">
      <c r="A10413" s="489" t="str">
        <f t="shared" si="162"/>
        <v>2312301365訪問リハビリテーション</v>
      </c>
      <c r="B10413" s="489">
        <v>2312301365</v>
      </c>
      <c r="C10413" s="489" t="s">
        <v>2104</v>
      </c>
      <c r="D10413" s="489" t="s">
        <v>16249</v>
      </c>
    </row>
    <row r="10414" spans="1:4">
      <c r="A10414" s="489" t="str">
        <f t="shared" si="162"/>
        <v>2312301365訪問看護</v>
      </c>
      <c r="B10414" s="489">
        <v>2312301365</v>
      </c>
      <c r="C10414" s="489" t="s">
        <v>2102</v>
      </c>
      <c r="D10414" s="489" t="s">
        <v>16249</v>
      </c>
    </row>
    <row r="10415" spans="1:4">
      <c r="A10415" s="489" t="str">
        <f t="shared" si="162"/>
        <v>2312301373介護予防訪問看護</v>
      </c>
      <c r="B10415" s="489">
        <v>2312301373</v>
      </c>
      <c r="C10415" s="489" t="s">
        <v>2103</v>
      </c>
      <c r="D10415" s="489" t="s">
        <v>16250</v>
      </c>
    </row>
    <row r="10416" spans="1:4">
      <c r="A10416" s="489" t="str">
        <f t="shared" si="162"/>
        <v>2312301373訪問看護</v>
      </c>
      <c r="B10416" s="489">
        <v>2312301373</v>
      </c>
      <c r="C10416" s="489" t="s">
        <v>2102</v>
      </c>
      <c r="D10416" s="489" t="s">
        <v>16250</v>
      </c>
    </row>
    <row r="10417" spans="1:4">
      <c r="A10417" s="489" t="str">
        <f t="shared" si="162"/>
        <v>2312301381介護予防訪問リハビリテーション</v>
      </c>
      <c r="B10417" s="489">
        <v>2312301381</v>
      </c>
      <c r="C10417" s="489" t="s">
        <v>2108</v>
      </c>
      <c r="D10417" s="489" t="s">
        <v>16251</v>
      </c>
    </row>
    <row r="10418" spans="1:4">
      <c r="A10418" s="489" t="str">
        <f t="shared" si="162"/>
        <v>2312301381介護予防訪問看護</v>
      </c>
      <c r="B10418" s="489">
        <v>2312301381</v>
      </c>
      <c r="C10418" s="489" t="s">
        <v>2103</v>
      </c>
      <c r="D10418" s="489" t="s">
        <v>16251</v>
      </c>
    </row>
    <row r="10419" spans="1:4">
      <c r="A10419" s="489" t="str">
        <f t="shared" si="162"/>
        <v>2312301381訪問リハビリテーション</v>
      </c>
      <c r="B10419" s="489">
        <v>2312301381</v>
      </c>
      <c r="C10419" s="489" t="s">
        <v>2104</v>
      </c>
      <c r="D10419" s="489" t="s">
        <v>16251</v>
      </c>
    </row>
    <row r="10420" spans="1:4">
      <c r="A10420" s="489" t="str">
        <f t="shared" si="162"/>
        <v>2312301381訪問看護</v>
      </c>
      <c r="B10420" s="489">
        <v>2312301381</v>
      </c>
      <c r="C10420" s="489" t="s">
        <v>2102</v>
      </c>
      <c r="D10420" s="489" t="s">
        <v>16251</v>
      </c>
    </row>
    <row r="10421" spans="1:4">
      <c r="A10421" s="489" t="str">
        <f t="shared" si="162"/>
        <v>2312301423介護予防訪問リハビリテーション</v>
      </c>
      <c r="B10421" s="489">
        <v>2312301423</v>
      </c>
      <c r="C10421" s="489" t="s">
        <v>2108</v>
      </c>
      <c r="D10421" s="489" t="s">
        <v>16252</v>
      </c>
    </row>
    <row r="10422" spans="1:4">
      <c r="A10422" s="489" t="str">
        <f t="shared" si="162"/>
        <v>2312301423介護予防訪問看護</v>
      </c>
      <c r="B10422" s="489">
        <v>2312301423</v>
      </c>
      <c r="C10422" s="489" t="s">
        <v>2103</v>
      </c>
      <c r="D10422" s="489" t="s">
        <v>16252</v>
      </c>
    </row>
    <row r="10423" spans="1:4">
      <c r="A10423" s="489" t="str">
        <f t="shared" si="162"/>
        <v>2312301423訪問リハビリテーション</v>
      </c>
      <c r="B10423" s="489">
        <v>2312301423</v>
      </c>
      <c r="C10423" s="489" t="s">
        <v>2104</v>
      </c>
      <c r="D10423" s="489" t="s">
        <v>16252</v>
      </c>
    </row>
    <row r="10424" spans="1:4">
      <c r="A10424" s="489" t="str">
        <f t="shared" si="162"/>
        <v>2312301423訪問看護</v>
      </c>
      <c r="B10424" s="489">
        <v>2312301423</v>
      </c>
      <c r="C10424" s="489" t="s">
        <v>2102</v>
      </c>
      <c r="D10424" s="489" t="s">
        <v>16252</v>
      </c>
    </row>
    <row r="10425" spans="1:4">
      <c r="A10425" s="489" t="str">
        <f t="shared" si="162"/>
        <v>2312301456介護予防訪問リハビリテーション</v>
      </c>
      <c r="B10425" s="489">
        <v>2312301456</v>
      </c>
      <c r="C10425" s="489" t="s">
        <v>2108</v>
      </c>
      <c r="D10425" s="489" t="s">
        <v>16253</v>
      </c>
    </row>
    <row r="10426" spans="1:4">
      <c r="A10426" s="489" t="str">
        <f t="shared" si="162"/>
        <v>2312301456介護予防訪問看護</v>
      </c>
      <c r="B10426" s="489">
        <v>2312301456</v>
      </c>
      <c r="C10426" s="489" t="s">
        <v>2103</v>
      </c>
      <c r="D10426" s="489" t="s">
        <v>16253</v>
      </c>
    </row>
    <row r="10427" spans="1:4">
      <c r="A10427" s="489" t="str">
        <f t="shared" si="162"/>
        <v>2312301456訪問リハビリテーション</v>
      </c>
      <c r="B10427" s="489">
        <v>2312301456</v>
      </c>
      <c r="C10427" s="489" t="s">
        <v>2104</v>
      </c>
      <c r="D10427" s="489" t="s">
        <v>16253</v>
      </c>
    </row>
    <row r="10428" spans="1:4">
      <c r="A10428" s="489" t="str">
        <f t="shared" si="162"/>
        <v>2312301456訪問看護</v>
      </c>
      <c r="B10428" s="489">
        <v>2312301456</v>
      </c>
      <c r="C10428" s="489" t="s">
        <v>2102</v>
      </c>
      <c r="D10428" s="489" t="s">
        <v>16253</v>
      </c>
    </row>
    <row r="10429" spans="1:4">
      <c r="A10429" s="489" t="str">
        <f t="shared" si="162"/>
        <v>2312301498介護予防訪問リハビリテーション</v>
      </c>
      <c r="B10429" s="489">
        <v>2312301498</v>
      </c>
      <c r="C10429" s="489" t="s">
        <v>2108</v>
      </c>
      <c r="D10429" s="489" t="s">
        <v>15563</v>
      </c>
    </row>
    <row r="10430" spans="1:4">
      <c r="A10430" s="489" t="str">
        <f t="shared" si="162"/>
        <v>2312301498介護予防訪問看護</v>
      </c>
      <c r="B10430" s="489">
        <v>2312301498</v>
      </c>
      <c r="C10430" s="489" t="s">
        <v>2103</v>
      </c>
      <c r="D10430" s="489" t="s">
        <v>15563</v>
      </c>
    </row>
    <row r="10431" spans="1:4">
      <c r="A10431" s="489" t="str">
        <f t="shared" si="162"/>
        <v>2312301498訪問リハビリテーション</v>
      </c>
      <c r="B10431" s="489">
        <v>2312301498</v>
      </c>
      <c r="C10431" s="489" t="s">
        <v>2104</v>
      </c>
      <c r="D10431" s="489" t="s">
        <v>15563</v>
      </c>
    </row>
    <row r="10432" spans="1:4">
      <c r="A10432" s="489" t="str">
        <f t="shared" si="162"/>
        <v>2312301498訪問看護</v>
      </c>
      <c r="B10432" s="489">
        <v>2312301498</v>
      </c>
      <c r="C10432" s="489" t="s">
        <v>2102</v>
      </c>
      <c r="D10432" s="489" t="s">
        <v>15563</v>
      </c>
    </row>
    <row r="10433" spans="1:4">
      <c r="A10433" s="489" t="str">
        <f t="shared" si="162"/>
        <v>2312301506介護予防訪問リハビリテーション</v>
      </c>
      <c r="B10433" s="489">
        <v>2312301506</v>
      </c>
      <c r="C10433" s="489" t="s">
        <v>2108</v>
      </c>
      <c r="D10433" s="489" t="s">
        <v>16254</v>
      </c>
    </row>
    <row r="10434" spans="1:4">
      <c r="A10434" s="489" t="str">
        <f t="shared" ref="A10434:A10497" si="163">B10434&amp;C10434</f>
        <v>2312301506介護予防訪問看護</v>
      </c>
      <c r="B10434" s="489">
        <v>2312301506</v>
      </c>
      <c r="C10434" s="489" t="s">
        <v>2103</v>
      </c>
      <c r="D10434" s="489" t="s">
        <v>16254</v>
      </c>
    </row>
    <row r="10435" spans="1:4">
      <c r="A10435" s="489" t="str">
        <f t="shared" si="163"/>
        <v>2312301506訪問リハビリテーション</v>
      </c>
      <c r="B10435" s="489">
        <v>2312301506</v>
      </c>
      <c r="C10435" s="489" t="s">
        <v>2104</v>
      </c>
      <c r="D10435" s="489" t="s">
        <v>16254</v>
      </c>
    </row>
    <row r="10436" spans="1:4">
      <c r="A10436" s="489" t="str">
        <f t="shared" si="163"/>
        <v>2312301506訪問看護</v>
      </c>
      <c r="B10436" s="489">
        <v>2312301506</v>
      </c>
      <c r="C10436" s="489" t="s">
        <v>2102</v>
      </c>
      <c r="D10436" s="489" t="s">
        <v>16254</v>
      </c>
    </row>
    <row r="10437" spans="1:4">
      <c r="A10437" s="489" t="str">
        <f t="shared" si="163"/>
        <v>2312301522介護予防訪問リハビリテーション</v>
      </c>
      <c r="B10437" s="489">
        <v>2312301522</v>
      </c>
      <c r="C10437" s="489" t="s">
        <v>2108</v>
      </c>
      <c r="D10437" s="489" t="s">
        <v>16255</v>
      </c>
    </row>
    <row r="10438" spans="1:4">
      <c r="A10438" s="489" t="str">
        <f t="shared" si="163"/>
        <v>2312301522介護予防訪問看護</v>
      </c>
      <c r="B10438" s="489">
        <v>2312301522</v>
      </c>
      <c r="C10438" s="489" t="s">
        <v>2103</v>
      </c>
      <c r="D10438" s="489" t="s">
        <v>16255</v>
      </c>
    </row>
    <row r="10439" spans="1:4">
      <c r="A10439" s="489" t="str">
        <f t="shared" si="163"/>
        <v>2312301522訪問リハビリテーション</v>
      </c>
      <c r="B10439" s="489">
        <v>2312301522</v>
      </c>
      <c r="C10439" s="489" t="s">
        <v>2104</v>
      </c>
      <c r="D10439" s="489" t="s">
        <v>16255</v>
      </c>
    </row>
    <row r="10440" spans="1:4">
      <c r="A10440" s="489" t="str">
        <f t="shared" si="163"/>
        <v>2312301522訪問看護</v>
      </c>
      <c r="B10440" s="489">
        <v>2312301522</v>
      </c>
      <c r="C10440" s="489" t="s">
        <v>2102</v>
      </c>
      <c r="D10440" s="489" t="s">
        <v>16255</v>
      </c>
    </row>
    <row r="10441" spans="1:4">
      <c r="A10441" s="489" t="str">
        <f t="shared" si="163"/>
        <v>2312301530介護予防訪問リハビリテーション</v>
      </c>
      <c r="B10441" s="489">
        <v>2312301530</v>
      </c>
      <c r="C10441" s="489" t="s">
        <v>2108</v>
      </c>
      <c r="D10441" s="489" t="s">
        <v>16256</v>
      </c>
    </row>
    <row r="10442" spans="1:4">
      <c r="A10442" s="489" t="str">
        <f t="shared" si="163"/>
        <v>2312301530介護予防訪問看護</v>
      </c>
      <c r="B10442" s="489">
        <v>2312301530</v>
      </c>
      <c r="C10442" s="489" t="s">
        <v>2103</v>
      </c>
      <c r="D10442" s="489" t="s">
        <v>16256</v>
      </c>
    </row>
    <row r="10443" spans="1:4">
      <c r="A10443" s="489" t="str">
        <f t="shared" si="163"/>
        <v>2312301530訪問リハビリテーション</v>
      </c>
      <c r="B10443" s="489">
        <v>2312301530</v>
      </c>
      <c r="C10443" s="489" t="s">
        <v>2104</v>
      </c>
      <c r="D10443" s="489" t="s">
        <v>16256</v>
      </c>
    </row>
    <row r="10444" spans="1:4">
      <c r="A10444" s="489" t="str">
        <f t="shared" si="163"/>
        <v>2312301530訪問看護</v>
      </c>
      <c r="B10444" s="489">
        <v>2312301530</v>
      </c>
      <c r="C10444" s="489" t="s">
        <v>2102</v>
      </c>
      <c r="D10444" s="489" t="s">
        <v>16256</v>
      </c>
    </row>
    <row r="10445" spans="1:4">
      <c r="A10445" s="489" t="str">
        <f t="shared" si="163"/>
        <v>2312301548介護予防訪問リハビリテーション</v>
      </c>
      <c r="B10445" s="489">
        <v>2312301548</v>
      </c>
      <c r="C10445" s="489" t="s">
        <v>2108</v>
      </c>
      <c r="D10445" s="489" t="s">
        <v>16257</v>
      </c>
    </row>
    <row r="10446" spans="1:4">
      <c r="A10446" s="489" t="str">
        <f t="shared" si="163"/>
        <v>2312301548介護予防訪問看護</v>
      </c>
      <c r="B10446" s="489">
        <v>2312301548</v>
      </c>
      <c r="C10446" s="489" t="s">
        <v>2103</v>
      </c>
      <c r="D10446" s="489" t="s">
        <v>16257</v>
      </c>
    </row>
    <row r="10447" spans="1:4">
      <c r="A10447" s="489" t="str">
        <f t="shared" si="163"/>
        <v>2312301548訪問リハビリテーション</v>
      </c>
      <c r="B10447" s="489">
        <v>2312301548</v>
      </c>
      <c r="C10447" s="489" t="s">
        <v>2104</v>
      </c>
      <c r="D10447" s="489" t="s">
        <v>16257</v>
      </c>
    </row>
    <row r="10448" spans="1:4">
      <c r="A10448" s="489" t="str">
        <f t="shared" si="163"/>
        <v>2312301548訪問看護</v>
      </c>
      <c r="B10448" s="489">
        <v>2312301548</v>
      </c>
      <c r="C10448" s="489" t="s">
        <v>2102</v>
      </c>
      <c r="D10448" s="489" t="s">
        <v>16257</v>
      </c>
    </row>
    <row r="10449" spans="1:4">
      <c r="A10449" s="489" t="str">
        <f t="shared" si="163"/>
        <v>2312301555介護予防訪問リハビリテーション</v>
      </c>
      <c r="B10449" s="489">
        <v>2312301555</v>
      </c>
      <c r="C10449" s="489" t="s">
        <v>2108</v>
      </c>
      <c r="D10449" s="489" t="s">
        <v>15976</v>
      </c>
    </row>
    <row r="10450" spans="1:4">
      <c r="A10450" s="489" t="str">
        <f t="shared" si="163"/>
        <v>2312301555介護予防訪問看護</v>
      </c>
      <c r="B10450" s="489">
        <v>2312301555</v>
      </c>
      <c r="C10450" s="489" t="s">
        <v>2103</v>
      </c>
      <c r="D10450" s="489" t="s">
        <v>15976</v>
      </c>
    </row>
    <row r="10451" spans="1:4">
      <c r="A10451" s="489" t="str">
        <f t="shared" si="163"/>
        <v>2312301555訪問リハビリテーション</v>
      </c>
      <c r="B10451" s="489">
        <v>2312301555</v>
      </c>
      <c r="C10451" s="489" t="s">
        <v>2104</v>
      </c>
      <c r="D10451" s="489" t="s">
        <v>15976</v>
      </c>
    </row>
    <row r="10452" spans="1:4">
      <c r="A10452" s="489" t="str">
        <f t="shared" si="163"/>
        <v>2312301555訪問看護</v>
      </c>
      <c r="B10452" s="489">
        <v>2312301555</v>
      </c>
      <c r="C10452" s="489" t="s">
        <v>2102</v>
      </c>
      <c r="D10452" s="489" t="s">
        <v>15976</v>
      </c>
    </row>
    <row r="10453" spans="1:4">
      <c r="A10453" s="489" t="str">
        <f t="shared" si="163"/>
        <v>2312301571介護予防訪問リハビリテーション</v>
      </c>
      <c r="B10453" s="489">
        <v>2312301571</v>
      </c>
      <c r="C10453" s="489" t="s">
        <v>2108</v>
      </c>
      <c r="D10453" s="489" t="s">
        <v>16258</v>
      </c>
    </row>
    <row r="10454" spans="1:4">
      <c r="A10454" s="489" t="str">
        <f t="shared" si="163"/>
        <v>2312301571介護予防訪問看護</v>
      </c>
      <c r="B10454" s="489">
        <v>2312301571</v>
      </c>
      <c r="C10454" s="489" t="s">
        <v>2103</v>
      </c>
      <c r="D10454" s="489" t="s">
        <v>16258</v>
      </c>
    </row>
    <row r="10455" spans="1:4">
      <c r="A10455" s="489" t="str">
        <f t="shared" si="163"/>
        <v>2312301571訪問リハビリテーション</v>
      </c>
      <c r="B10455" s="489">
        <v>2312301571</v>
      </c>
      <c r="C10455" s="489" t="s">
        <v>2104</v>
      </c>
      <c r="D10455" s="489" t="s">
        <v>16258</v>
      </c>
    </row>
    <row r="10456" spans="1:4">
      <c r="A10456" s="489" t="str">
        <f t="shared" si="163"/>
        <v>2312301571訪問看護</v>
      </c>
      <c r="B10456" s="489">
        <v>2312301571</v>
      </c>
      <c r="C10456" s="489" t="s">
        <v>2102</v>
      </c>
      <c r="D10456" s="489" t="s">
        <v>16258</v>
      </c>
    </row>
    <row r="10457" spans="1:4">
      <c r="A10457" s="489" t="str">
        <f t="shared" si="163"/>
        <v>2312301597介護予防訪問リハビリテーション</v>
      </c>
      <c r="B10457" s="489">
        <v>2312301597</v>
      </c>
      <c r="C10457" s="489" t="s">
        <v>2108</v>
      </c>
      <c r="D10457" s="489" t="s">
        <v>16259</v>
      </c>
    </row>
    <row r="10458" spans="1:4">
      <c r="A10458" s="489" t="str">
        <f t="shared" si="163"/>
        <v>2312301597介護予防訪問看護</v>
      </c>
      <c r="B10458" s="489">
        <v>2312301597</v>
      </c>
      <c r="C10458" s="489" t="s">
        <v>2103</v>
      </c>
      <c r="D10458" s="489" t="s">
        <v>16259</v>
      </c>
    </row>
    <row r="10459" spans="1:4">
      <c r="A10459" s="489" t="str">
        <f t="shared" si="163"/>
        <v>2312301597訪問リハビリテーション</v>
      </c>
      <c r="B10459" s="489">
        <v>2312301597</v>
      </c>
      <c r="C10459" s="489" t="s">
        <v>2104</v>
      </c>
      <c r="D10459" s="489" t="s">
        <v>16259</v>
      </c>
    </row>
    <row r="10460" spans="1:4">
      <c r="A10460" s="489" t="str">
        <f t="shared" si="163"/>
        <v>2312301597訪問看護</v>
      </c>
      <c r="B10460" s="489">
        <v>2312301597</v>
      </c>
      <c r="C10460" s="489" t="s">
        <v>2102</v>
      </c>
      <c r="D10460" s="489" t="s">
        <v>16259</v>
      </c>
    </row>
    <row r="10461" spans="1:4">
      <c r="A10461" s="489" t="str">
        <f t="shared" si="163"/>
        <v>2312301605介護予防訪問リハビリテーション</v>
      </c>
      <c r="B10461" s="489">
        <v>2312301605</v>
      </c>
      <c r="C10461" s="489" t="s">
        <v>2108</v>
      </c>
      <c r="D10461" s="489" t="s">
        <v>16260</v>
      </c>
    </row>
    <row r="10462" spans="1:4">
      <c r="A10462" s="489" t="str">
        <f t="shared" si="163"/>
        <v>2312301605介護予防訪問看護</v>
      </c>
      <c r="B10462" s="489">
        <v>2312301605</v>
      </c>
      <c r="C10462" s="489" t="s">
        <v>2103</v>
      </c>
      <c r="D10462" s="489" t="s">
        <v>16260</v>
      </c>
    </row>
    <row r="10463" spans="1:4">
      <c r="A10463" s="489" t="str">
        <f t="shared" si="163"/>
        <v>2312301605訪問リハビリテーション</v>
      </c>
      <c r="B10463" s="489">
        <v>2312301605</v>
      </c>
      <c r="C10463" s="489" t="s">
        <v>2104</v>
      </c>
      <c r="D10463" s="489" t="s">
        <v>16260</v>
      </c>
    </row>
    <row r="10464" spans="1:4">
      <c r="A10464" s="489" t="str">
        <f t="shared" si="163"/>
        <v>2312301605訪問看護</v>
      </c>
      <c r="B10464" s="489">
        <v>2312301605</v>
      </c>
      <c r="C10464" s="489" t="s">
        <v>2102</v>
      </c>
      <c r="D10464" s="489" t="s">
        <v>16260</v>
      </c>
    </row>
    <row r="10465" spans="1:4">
      <c r="A10465" s="489" t="str">
        <f t="shared" si="163"/>
        <v>2312301621介護予防訪問リハビリテーション</v>
      </c>
      <c r="B10465" s="489">
        <v>2312301621</v>
      </c>
      <c r="C10465" s="489" t="s">
        <v>2108</v>
      </c>
      <c r="D10465" s="489" t="s">
        <v>16261</v>
      </c>
    </row>
    <row r="10466" spans="1:4">
      <c r="A10466" s="489" t="str">
        <f t="shared" si="163"/>
        <v>2312301621介護予防訪問看護</v>
      </c>
      <c r="B10466" s="489">
        <v>2312301621</v>
      </c>
      <c r="C10466" s="489" t="s">
        <v>2103</v>
      </c>
      <c r="D10466" s="489" t="s">
        <v>16261</v>
      </c>
    </row>
    <row r="10467" spans="1:4">
      <c r="A10467" s="489" t="str">
        <f t="shared" si="163"/>
        <v>2312301621訪問リハビリテーション</v>
      </c>
      <c r="B10467" s="489">
        <v>2312301621</v>
      </c>
      <c r="C10467" s="489" t="s">
        <v>2104</v>
      </c>
      <c r="D10467" s="489" t="s">
        <v>16261</v>
      </c>
    </row>
    <row r="10468" spans="1:4">
      <c r="A10468" s="489" t="str">
        <f t="shared" si="163"/>
        <v>2312301621訪問看護</v>
      </c>
      <c r="B10468" s="489">
        <v>2312301621</v>
      </c>
      <c r="C10468" s="489" t="s">
        <v>2102</v>
      </c>
      <c r="D10468" s="489" t="s">
        <v>16261</v>
      </c>
    </row>
    <row r="10469" spans="1:4">
      <c r="A10469" s="489" t="str">
        <f t="shared" si="163"/>
        <v>2312301662介護予防訪問リハビリテーション</v>
      </c>
      <c r="B10469" s="489">
        <v>2312301662</v>
      </c>
      <c r="C10469" s="489" t="s">
        <v>2108</v>
      </c>
      <c r="D10469" s="489" t="s">
        <v>16262</v>
      </c>
    </row>
    <row r="10470" spans="1:4">
      <c r="A10470" s="489" t="str">
        <f t="shared" si="163"/>
        <v>2312301662介護予防訪問看護</v>
      </c>
      <c r="B10470" s="489">
        <v>2312301662</v>
      </c>
      <c r="C10470" s="489" t="s">
        <v>2103</v>
      </c>
      <c r="D10470" s="489" t="s">
        <v>16262</v>
      </c>
    </row>
    <row r="10471" spans="1:4">
      <c r="A10471" s="489" t="str">
        <f t="shared" si="163"/>
        <v>2312301662訪問リハビリテーション</v>
      </c>
      <c r="B10471" s="489">
        <v>2312301662</v>
      </c>
      <c r="C10471" s="489" t="s">
        <v>2104</v>
      </c>
      <c r="D10471" s="489" t="s">
        <v>16262</v>
      </c>
    </row>
    <row r="10472" spans="1:4">
      <c r="A10472" s="489" t="str">
        <f t="shared" si="163"/>
        <v>2312301662訪問看護</v>
      </c>
      <c r="B10472" s="489">
        <v>2312301662</v>
      </c>
      <c r="C10472" s="489" t="s">
        <v>2102</v>
      </c>
      <c r="D10472" s="489" t="s">
        <v>16262</v>
      </c>
    </row>
    <row r="10473" spans="1:4">
      <c r="A10473" s="489" t="str">
        <f t="shared" si="163"/>
        <v>2312301670介護予防訪問リハビリテーション</v>
      </c>
      <c r="B10473" s="489">
        <v>2312301670</v>
      </c>
      <c r="C10473" s="489" t="s">
        <v>2108</v>
      </c>
      <c r="D10473" s="489" t="s">
        <v>16263</v>
      </c>
    </row>
    <row r="10474" spans="1:4">
      <c r="A10474" s="489" t="str">
        <f t="shared" si="163"/>
        <v>2312301670介護予防訪問看護</v>
      </c>
      <c r="B10474" s="489">
        <v>2312301670</v>
      </c>
      <c r="C10474" s="489" t="s">
        <v>2103</v>
      </c>
      <c r="D10474" s="489" t="s">
        <v>16263</v>
      </c>
    </row>
    <row r="10475" spans="1:4">
      <c r="A10475" s="489" t="str">
        <f t="shared" si="163"/>
        <v>2312301670訪問リハビリテーション</v>
      </c>
      <c r="B10475" s="489">
        <v>2312301670</v>
      </c>
      <c r="C10475" s="489" t="s">
        <v>2104</v>
      </c>
      <c r="D10475" s="489" t="s">
        <v>16263</v>
      </c>
    </row>
    <row r="10476" spans="1:4">
      <c r="A10476" s="489" t="str">
        <f t="shared" si="163"/>
        <v>2312301670訪問看護</v>
      </c>
      <c r="B10476" s="489">
        <v>2312301670</v>
      </c>
      <c r="C10476" s="489" t="s">
        <v>2102</v>
      </c>
      <c r="D10476" s="489" t="s">
        <v>16263</v>
      </c>
    </row>
    <row r="10477" spans="1:4">
      <c r="A10477" s="489" t="str">
        <f t="shared" si="163"/>
        <v>2312301688介護予防訪問リハビリテーション</v>
      </c>
      <c r="B10477" s="489">
        <v>2312301688</v>
      </c>
      <c r="C10477" s="489" t="s">
        <v>2108</v>
      </c>
      <c r="D10477" s="489" t="s">
        <v>16264</v>
      </c>
    </row>
    <row r="10478" spans="1:4">
      <c r="A10478" s="489" t="str">
        <f t="shared" si="163"/>
        <v>2312301688介護予防訪問看護</v>
      </c>
      <c r="B10478" s="489">
        <v>2312301688</v>
      </c>
      <c r="C10478" s="489" t="s">
        <v>2103</v>
      </c>
      <c r="D10478" s="489" t="s">
        <v>16264</v>
      </c>
    </row>
    <row r="10479" spans="1:4">
      <c r="A10479" s="489" t="str">
        <f t="shared" si="163"/>
        <v>2312301688訪問リハビリテーション</v>
      </c>
      <c r="B10479" s="489">
        <v>2312301688</v>
      </c>
      <c r="C10479" s="489" t="s">
        <v>2104</v>
      </c>
      <c r="D10479" s="489" t="s">
        <v>16264</v>
      </c>
    </row>
    <row r="10480" spans="1:4">
      <c r="A10480" s="489" t="str">
        <f t="shared" si="163"/>
        <v>2312301688訪問看護</v>
      </c>
      <c r="B10480" s="489">
        <v>2312301688</v>
      </c>
      <c r="C10480" s="489" t="s">
        <v>2102</v>
      </c>
      <c r="D10480" s="489" t="s">
        <v>16264</v>
      </c>
    </row>
    <row r="10481" spans="1:4">
      <c r="A10481" s="489" t="str">
        <f t="shared" si="163"/>
        <v>2312301696介護予防訪問リハビリテーション</v>
      </c>
      <c r="B10481" s="489">
        <v>2312301696</v>
      </c>
      <c r="C10481" s="489" t="s">
        <v>2108</v>
      </c>
      <c r="D10481" s="489" t="s">
        <v>16265</v>
      </c>
    </row>
    <row r="10482" spans="1:4">
      <c r="A10482" s="489" t="str">
        <f t="shared" si="163"/>
        <v>2312301696介護予防訪問看護</v>
      </c>
      <c r="B10482" s="489">
        <v>2312301696</v>
      </c>
      <c r="C10482" s="489" t="s">
        <v>2103</v>
      </c>
      <c r="D10482" s="489" t="s">
        <v>16265</v>
      </c>
    </row>
    <row r="10483" spans="1:4">
      <c r="A10483" s="489" t="str">
        <f t="shared" si="163"/>
        <v>2312301696訪問リハビリテーション</v>
      </c>
      <c r="B10483" s="489">
        <v>2312301696</v>
      </c>
      <c r="C10483" s="489" t="s">
        <v>2104</v>
      </c>
      <c r="D10483" s="489" t="s">
        <v>16265</v>
      </c>
    </row>
    <row r="10484" spans="1:4">
      <c r="A10484" s="489" t="str">
        <f t="shared" si="163"/>
        <v>2312301696訪問看護</v>
      </c>
      <c r="B10484" s="489">
        <v>2312301696</v>
      </c>
      <c r="C10484" s="489" t="s">
        <v>2102</v>
      </c>
      <c r="D10484" s="489" t="s">
        <v>16265</v>
      </c>
    </row>
    <row r="10485" spans="1:4">
      <c r="A10485" s="489" t="str">
        <f t="shared" si="163"/>
        <v>2312301704介護予防訪問リハビリテーション</v>
      </c>
      <c r="B10485" s="489">
        <v>2312301704</v>
      </c>
      <c r="C10485" s="489" t="s">
        <v>2108</v>
      </c>
      <c r="D10485" s="489" t="s">
        <v>16266</v>
      </c>
    </row>
    <row r="10486" spans="1:4">
      <c r="A10486" s="489" t="str">
        <f t="shared" si="163"/>
        <v>2312301704介護予防訪問看護</v>
      </c>
      <c r="B10486" s="489">
        <v>2312301704</v>
      </c>
      <c r="C10486" s="489" t="s">
        <v>2103</v>
      </c>
      <c r="D10486" s="489" t="s">
        <v>16266</v>
      </c>
    </row>
    <row r="10487" spans="1:4">
      <c r="A10487" s="489" t="str">
        <f t="shared" si="163"/>
        <v>2312301704訪問リハビリテーション</v>
      </c>
      <c r="B10487" s="489">
        <v>2312301704</v>
      </c>
      <c r="C10487" s="489" t="s">
        <v>2104</v>
      </c>
      <c r="D10487" s="489" t="s">
        <v>16266</v>
      </c>
    </row>
    <row r="10488" spans="1:4">
      <c r="A10488" s="489" t="str">
        <f t="shared" si="163"/>
        <v>2312301704訪問看護</v>
      </c>
      <c r="B10488" s="489">
        <v>2312301704</v>
      </c>
      <c r="C10488" s="489" t="s">
        <v>2102</v>
      </c>
      <c r="D10488" s="489" t="s">
        <v>16266</v>
      </c>
    </row>
    <row r="10489" spans="1:4">
      <c r="A10489" s="489" t="str">
        <f t="shared" si="163"/>
        <v>2312301738介護予防訪問リハビリテーション</v>
      </c>
      <c r="B10489" s="489">
        <v>2312301738</v>
      </c>
      <c r="C10489" s="489" t="s">
        <v>2108</v>
      </c>
      <c r="D10489" s="489" t="s">
        <v>16267</v>
      </c>
    </row>
    <row r="10490" spans="1:4">
      <c r="A10490" s="489" t="str">
        <f t="shared" si="163"/>
        <v>2312301738介護予防訪問看護</v>
      </c>
      <c r="B10490" s="489">
        <v>2312301738</v>
      </c>
      <c r="C10490" s="489" t="s">
        <v>2103</v>
      </c>
      <c r="D10490" s="489" t="s">
        <v>16267</v>
      </c>
    </row>
    <row r="10491" spans="1:4">
      <c r="A10491" s="489" t="str">
        <f t="shared" si="163"/>
        <v>2312301738訪問リハビリテーション</v>
      </c>
      <c r="B10491" s="489">
        <v>2312301738</v>
      </c>
      <c r="C10491" s="489" t="s">
        <v>2104</v>
      </c>
      <c r="D10491" s="489" t="s">
        <v>16267</v>
      </c>
    </row>
    <row r="10492" spans="1:4">
      <c r="A10492" s="489" t="str">
        <f t="shared" si="163"/>
        <v>2312301738訪問看護</v>
      </c>
      <c r="B10492" s="489">
        <v>2312301738</v>
      </c>
      <c r="C10492" s="489" t="s">
        <v>2102</v>
      </c>
      <c r="D10492" s="489" t="s">
        <v>16267</v>
      </c>
    </row>
    <row r="10493" spans="1:4">
      <c r="A10493" s="489" t="str">
        <f t="shared" si="163"/>
        <v>2312301746介護予防訪問リハビリテーション</v>
      </c>
      <c r="B10493" s="489">
        <v>2312301746</v>
      </c>
      <c r="C10493" s="489" t="s">
        <v>2108</v>
      </c>
      <c r="D10493" s="489" t="s">
        <v>16268</v>
      </c>
    </row>
    <row r="10494" spans="1:4">
      <c r="A10494" s="489" t="str">
        <f t="shared" si="163"/>
        <v>2312301746介護予防訪問看護</v>
      </c>
      <c r="B10494" s="489">
        <v>2312301746</v>
      </c>
      <c r="C10494" s="489" t="s">
        <v>2103</v>
      </c>
      <c r="D10494" s="489" t="s">
        <v>16268</v>
      </c>
    </row>
    <row r="10495" spans="1:4">
      <c r="A10495" s="489" t="str">
        <f t="shared" si="163"/>
        <v>2312301746訪問リハビリテーション</v>
      </c>
      <c r="B10495" s="489">
        <v>2312301746</v>
      </c>
      <c r="C10495" s="489" t="s">
        <v>2104</v>
      </c>
      <c r="D10495" s="489" t="s">
        <v>16268</v>
      </c>
    </row>
    <row r="10496" spans="1:4">
      <c r="A10496" s="489" t="str">
        <f t="shared" si="163"/>
        <v>2312301746訪問看護</v>
      </c>
      <c r="B10496" s="489">
        <v>2312301746</v>
      </c>
      <c r="C10496" s="489" t="s">
        <v>2102</v>
      </c>
      <c r="D10496" s="489" t="s">
        <v>16268</v>
      </c>
    </row>
    <row r="10497" spans="1:4">
      <c r="A10497" s="489" t="str">
        <f t="shared" si="163"/>
        <v>2312301753介護予防訪問リハビリテーション</v>
      </c>
      <c r="B10497" s="489">
        <v>2312301753</v>
      </c>
      <c r="C10497" s="489" t="s">
        <v>2108</v>
      </c>
      <c r="D10497" s="489" t="s">
        <v>14932</v>
      </c>
    </row>
    <row r="10498" spans="1:4">
      <c r="A10498" s="489" t="str">
        <f t="shared" ref="A10498:A10561" si="164">B10498&amp;C10498</f>
        <v>2312301753介護予防訪問看護</v>
      </c>
      <c r="B10498" s="489">
        <v>2312301753</v>
      </c>
      <c r="C10498" s="489" t="s">
        <v>2103</v>
      </c>
      <c r="D10498" s="489" t="s">
        <v>14932</v>
      </c>
    </row>
    <row r="10499" spans="1:4">
      <c r="A10499" s="489" t="str">
        <f t="shared" si="164"/>
        <v>2312301753訪問リハビリテーション</v>
      </c>
      <c r="B10499" s="489">
        <v>2312301753</v>
      </c>
      <c r="C10499" s="489" t="s">
        <v>2104</v>
      </c>
      <c r="D10499" s="489" t="s">
        <v>14932</v>
      </c>
    </row>
    <row r="10500" spans="1:4">
      <c r="A10500" s="489" t="str">
        <f t="shared" si="164"/>
        <v>2312301753訪問看護</v>
      </c>
      <c r="B10500" s="489">
        <v>2312301753</v>
      </c>
      <c r="C10500" s="489" t="s">
        <v>2102</v>
      </c>
      <c r="D10500" s="489" t="s">
        <v>14932</v>
      </c>
    </row>
    <row r="10501" spans="1:4">
      <c r="A10501" s="489" t="str">
        <f t="shared" si="164"/>
        <v>2312301761介護予防訪問リハビリテーション</v>
      </c>
      <c r="B10501" s="489">
        <v>2312301761</v>
      </c>
      <c r="C10501" s="489" t="s">
        <v>2108</v>
      </c>
      <c r="D10501" s="489" t="s">
        <v>16269</v>
      </c>
    </row>
    <row r="10502" spans="1:4">
      <c r="A10502" s="489" t="str">
        <f t="shared" si="164"/>
        <v>2312301761介護予防訪問看護</v>
      </c>
      <c r="B10502" s="489">
        <v>2312301761</v>
      </c>
      <c r="C10502" s="489" t="s">
        <v>2103</v>
      </c>
      <c r="D10502" s="489" t="s">
        <v>16269</v>
      </c>
    </row>
    <row r="10503" spans="1:4">
      <c r="A10503" s="489" t="str">
        <f t="shared" si="164"/>
        <v>2312301761訪問リハビリテーション</v>
      </c>
      <c r="B10503" s="489">
        <v>2312301761</v>
      </c>
      <c r="C10503" s="489" t="s">
        <v>2104</v>
      </c>
      <c r="D10503" s="489" t="s">
        <v>16269</v>
      </c>
    </row>
    <row r="10504" spans="1:4">
      <c r="A10504" s="489" t="str">
        <f t="shared" si="164"/>
        <v>2312301761訪問看護</v>
      </c>
      <c r="B10504" s="489">
        <v>2312301761</v>
      </c>
      <c r="C10504" s="489" t="s">
        <v>2102</v>
      </c>
      <c r="D10504" s="489" t="s">
        <v>16269</v>
      </c>
    </row>
    <row r="10505" spans="1:4">
      <c r="A10505" s="489" t="str">
        <f t="shared" si="164"/>
        <v>2312301779介護予防訪問リハビリテーション</v>
      </c>
      <c r="B10505" s="489">
        <v>2312301779</v>
      </c>
      <c r="C10505" s="489" t="s">
        <v>2108</v>
      </c>
      <c r="D10505" s="489" t="s">
        <v>16270</v>
      </c>
    </row>
    <row r="10506" spans="1:4">
      <c r="A10506" s="489" t="str">
        <f t="shared" si="164"/>
        <v>2312301779介護予防訪問看護</v>
      </c>
      <c r="B10506" s="489">
        <v>2312301779</v>
      </c>
      <c r="C10506" s="489" t="s">
        <v>2103</v>
      </c>
      <c r="D10506" s="489" t="s">
        <v>16270</v>
      </c>
    </row>
    <row r="10507" spans="1:4">
      <c r="A10507" s="489" t="str">
        <f t="shared" si="164"/>
        <v>2312301779訪問リハビリテーション</v>
      </c>
      <c r="B10507" s="489">
        <v>2312301779</v>
      </c>
      <c r="C10507" s="489" t="s">
        <v>2104</v>
      </c>
      <c r="D10507" s="489" t="s">
        <v>16270</v>
      </c>
    </row>
    <row r="10508" spans="1:4">
      <c r="A10508" s="489" t="str">
        <f t="shared" si="164"/>
        <v>2312301779訪問看護</v>
      </c>
      <c r="B10508" s="489">
        <v>2312301779</v>
      </c>
      <c r="C10508" s="489" t="s">
        <v>2102</v>
      </c>
      <c r="D10508" s="489" t="s">
        <v>16270</v>
      </c>
    </row>
    <row r="10509" spans="1:4">
      <c r="A10509" s="489" t="str">
        <f t="shared" si="164"/>
        <v>2312301787介護予防訪問リハビリテーション</v>
      </c>
      <c r="B10509" s="489">
        <v>2312301787</v>
      </c>
      <c r="C10509" s="489" t="s">
        <v>2108</v>
      </c>
      <c r="D10509" s="489" t="s">
        <v>16271</v>
      </c>
    </row>
    <row r="10510" spans="1:4">
      <c r="A10510" s="489" t="str">
        <f t="shared" si="164"/>
        <v>2312301787介護予防訪問看護</v>
      </c>
      <c r="B10510" s="489">
        <v>2312301787</v>
      </c>
      <c r="C10510" s="489" t="s">
        <v>2103</v>
      </c>
      <c r="D10510" s="489" t="s">
        <v>16271</v>
      </c>
    </row>
    <row r="10511" spans="1:4">
      <c r="A10511" s="489" t="str">
        <f t="shared" si="164"/>
        <v>2312301787訪問リハビリテーション</v>
      </c>
      <c r="B10511" s="489">
        <v>2312301787</v>
      </c>
      <c r="C10511" s="489" t="s">
        <v>2104</v>
      </c>
      <c r="D10511" s="489" t="s">
        <v>16271</v>
      </c>
    </row>
    <row r="10512" spans="1:4">
      <c r="A10512" s="489" t="str">
        <f t="shared" si="164"/>
        <v>2312301787訪問看護</v>
      </c>
      <c r="B10512" s="489">
        <v>2312301787</v>
      </c>
      <c r="C10512" s="489" t="s">
        <v>2102</v>
      </c>
      <c r="D10512" s="489" t="s">
        <v>16271</v>
      </c>
    </row>
    <row r="10513" spans="1:4">
      <c r="A10513" s="489" t="str">
        <f t="shared" si="164"/>
        <v>2312301795介護予防訪問リハビリテーション</v>
      </c>
      <c r="B10513" s="489">
        <v>2312301795</v>
      </c>
      <c r="C10513" s="489" t="s">
        <v>2108</v>
      </c>
      <c r="D10513" s="489" t="s">
        <v>16272</v>
      </c>
    </row>
    <row r="10514" spans="1:4">
      <c r="A10514" s="489" t="str">
        <f t="shared" si="164"/>
        <v>2312301795介護予防訪問看護</v>
      </c>
      <c r="B10514" s="489">
        <v>2312301795</v>
      </c>
      <c r="C10514" s="489" t="s">
        <v>2103</v>
      </c>
      <c r="D10514" s="489" t="s">
        <v>16272</v>
      </c>
    </row>
    <row r="10515" spans="1:4">
      <c r="A10515" s="489" t="str">
        <f t="shared" si="164"/>
        <v>2312301795訪問リハビリテーション</v>
      </c>
      <c r="B10515" s="489">
        <v>2312301795</v>
      </c>
      <c r="C10515" s="489" t="s">
        <v>2104</v>
      </c>
      <c r="D10515" s="489" t="s">
        <v>16272</v>
      </c>
    </row>
    <row r="10516" spans="1:4">
      <c r="A10516" s="489" t="str">
        <f t="shared" si="164"/>
        <v>2312301795訪問看護</v>
      </c>
      <c r="B10516" s="489">
        <v>2312301795</v>
      </c>
      <c r="C10516" s="489" t="s">
        <v>2102</v>
      </c>
      <c r="D10516" s="489" t="s">
        <v>16272</v>
      </c>
    </row>
    <row r="10517" spans="1:4">
      <c r="A10517" s="489" t="str">
        <f t="shared" si="164"/>
        <v>2312301803介護予防訪問リハビリテーション</v>
      </c>
      <c r="B10517" s="489">
        <v>2312301803</v>
      </c>
      <c r="C10517" s="489" t="s">
        <v>2108</v>
      </c>
      <c r="D10517" s="489" t="s">
        <v>16273</v>
      </c>
    </row>
    <row r="10518" spans="1:4">
      <c r="A10518" s="489" t="str">
        <f t="shared" si="164"/>
        <v>2312301803介護予防訪問看護</v>
      </c>
      <c r="B10518" s="489">
        <v>2312301803</v>
      </c>
      <c r="C10518" s="489" t="s">
        <v>2103</v>
      </c>
      <c r="D10518" s="489" t="s">
        <v>16273</v>
      </c>
    </row>
    <row r="10519" spans="1:4">
      <c r="A10519" s="489" t="str">
        <f t="shared" si="164"/>
        <v>2312301803訪問リハビリテーション</v>
      </c>
      <c r="B10519" s="489">
        <v>2312301803</v>
      </c>
      <c r="C10519" s="489" t="s">
        <v>2104</v>
      </c>
      <c r="D10519" s="489" t="s">
        <v>16273</v>
      </c>
    </row>
    <row r="10520" spans="1:4">
      <c r="A10520" s="489" t="str">
        <f t="shared" si="164"/>
        <v>2312301803訪問看護</v>
      </c>
      <c r="B10520" s="489">
        <v>2312301803</v>
      </c>
      <c r="C10520" s="489" t="s">
        <v>2102</v>
      </c>
      <c r="D10520" s="489" t="s">
        <v>16273</v>
      </c>
    </row>
    <row r="10521" spans="1:4">
      <c r="A10521" s="489" t="str">
        <f t="shared" si="164"/>
        <v>2312301811介護予防訪問リハビリテーション</v>
      </c>
      <c r="B10521" s="489">
        <v>2312301811</v>
      </c>
      <c r="C10521" s="489" t="s">
        <v>2108</v>
      </c>
      <c r="D10521" s="489" t="s">
        <v>16274</v>
      </c>
    </row>
    <row r="10522" spans="1:4">
      <c r="A10522" s="489" t="str">
        <f t="shared" si="164"/>
        <v>2312301811介護予防訪問看護</v>
      </c>
      <c r="B10522" s="489">
        <v>2312301811</v>
      </c>
      <c r="C10522" s="489" t="s">
        <v>2103</v>
      </c>
      <c r="D10522" s="489" t="s">
        <v>16274</v>
      </c>
    </row>
    <row r="10523" spans="1:4">
      <c r="A10523" s="489" t="str">
        <f t="shared" si="164"/>
        <v>2312301811訪問リハビリテーション</v>
      </c>
      <c r="B10523" s="489">
        <v>2312301811</v>
      </c>
      <c r="C10523" s="489" t="s">
        <v>2104</v>
      </c>
      <c r="D10523" s="489" t="s">
        <v>16274</v>
      </c>
    </row>
    <row r="10524" spans="1:4">
      <c r="A10524" s="489" t="str">
        <f t="shared" si="164"/>
        <v>2312301811訪問看護</v>
      </c>
      <c r="B10524" s="489">
        <v>2312301811</v>
      </c>
      <c r="C10524" s="489" t="s">
        <v>2102</v>
      </c>
      <c r="D10524" s="489" t="s">
        <v>16274</v>
      </c>
    </row>
    <row r="10525" spans="1:4">
      <c r="A10525" s="489" t="str">
        <f t="shared" si="164"/>
        <v>2312400431介護予防訪問リハビリテーション</v>
      </c>
      <c r="B10525" s="489">
        <v>2312400431</v>
      </c>
      <c r="C10525" s="489" t="s">
        <v>2108</v>
      </c>
      <c r="D10525" s="489" t="s">
        <v>16275</v>
      </c>
    </row>
    <row r="10526" spans="1:4">
      <c r="A10526" s="489" t="str">
        <f t="shared" si="164"/>
        <v>2312400431介護予防訪問看護</v>
      </c>
      <c r="B10526" s="489">
        <v>2312400431</v>
      </c>
      <c r="C10526" s="489" t="s">
        <v>2103</v>
      </c>
      <c r="D10526" s="489" t="s">
        <v>16275</v>
      </c>
    </row>
    <row r="10527" spans="1:4">
      <c r="A10527" s="489" t="str">
        <f t="shared" si="164"/>
        <v>2312400431訪問リハビリテーション</v>
      </c>
      <c r="B10527" s="489">
        <v>2312400431</v>
      </c>
      <c r="C10527" s="489" t="s">
        <v>2104</v>
      </c>
      <c r="D10527" s="489" t="s">
        <v>16275</v>
      </c>
    </row>
    <row r="10528" spans="1:4">
      <c r="A10528" s="489" t="str">
        <f t="shared" si="164"/>
        <v>2312400431訪問看護</v>
      </c>
      <c r="B10528" s="489">
        <v>2312400431</v>
      </c>
      <c r="C10528" s="489" t="s">
        <v>2102</v>
      </c>
      <c r="D10528" s="489" t="s">
        <v>16275</v>
      </c>
    </row>
    <row r="10529" spans="1:4">
      <c r="A10529" s="489" t="str">
        <f t="shared" si="164"/>
        <v>2312400555介護予防訪問リハビリテーション</v>
      </c>
      <c r="B10529" s="489">
        <v>2312400555</v>
      </c>
      <c r="C10529" s="489" t="s">
        <v>2108</v>
      </c>
      <c r="D10529" s="489" t="s">
        <v>16276</v>
      </c>
    </row>
    <row r="10530" spans="1:4">
      <c r="A10530" s="489" t="str">
        <f t="shared" si="164"/>
        <v>2312400555介護予防訪問看護</v>
      </c>
      <c r="B10530" s="489">
        <v>2312400555</v>
      </c>
      <c r="C10530" s="489" t="s">
        <v>2103</v>
      </c>
      <c r="D10530" s="489" t="s">
        <v>16276</v>
      </c>
    </row>
    <row r="10531" spans="1:4">
      <c r="A10531" s="489" t="str">
        <f t="shared" si="164"/>
        <v>2312400555訪問リハビリテーション</v>
      </c>
      <c r="B10531" s="489">
        <v>2312400555</v>
      </c>
      <c r="C10531" s="489" t="s">
        <v>2104</v>
      </c>
      <c r="D10531" s="489" t="s">
        <v>16276</v>
      </c>
    </row>
    <row r="10532" spans="1:4">
      <c r="A10532" s="489" t="str">
        <f t="shared" si="164"/>
        <v>2312400555訪問看護</v>
      </c>
      <c r="B10532" s="489">
        <v>2312400555</v>
      </c>
      <c r="C10532" s="489" t="s">
        <v>2102</v>
      </c>
      <c r="D10532" s="489" t="s">
        <v>16276</v>
      </c>
    </row>
    <row r="10533" spans="1:4">
      <c r="A10533" s="489" t="str">
        <f t="shared" si="164"/>
        <v>2312400738介護予防訪問看護</v>
      </c>
      <c r="B10533" s="489">
        <v>2312400738</v>
      </c>
      <c r="C10533" s="489" t="s">
        <v>2103</v>
      </c>
      <c r="D10533" s="489" t="s">
        <v>16277</v>
      </c>
    </row>
    <row r="10534" spans="1:4">
      <c r="A10534" s="489" t="str">
        <f t="shared" si="164"/>
        <v>2312400738訪問看護</v>
      </c>
      <c r="B10534" s="489">
        <v>2312400738</v>
      </c>
      <c r="C10534" s="489" t="s">
        <v>2102</v>
      </c>
      <c r="D10534" s="489" t="s">
        <v>16277</v>
      </c>
    </row>
    <row r="10535" spans="1:4">
      <c r="A10535" s="489" t="str">
        <f t="shared" si="164"/>
        <v>2312400753介護予防訪問リハビリテーション</v>
      </c>
      <c r="B10535" s="489">
        <v>2312400753</v>
      </c>
      <c r="C10535" s="489" t="s">
        <v>2108</v>
      </c>
      <c r="D10535" s="489" t="s">
        <v>16278</v>
      </c>
    </row>
    <row r="10536" spans="1:4">
      <c r="A10536" s="489" t="str">
        <f t="shared" si="164"/>
        <v>2312400753介護予防訪問看護</v>
      </c>
      <c r="B10536" s="489">
        <v>2312400753</v>
      </c>
      <c r="C10536" s="489" t="s">
        <v>2103</v>
      </c>
      <c r="D10536" s="489" t="s">
        <v>16278</v>
      </c>
    </row>
    <row r="10537" spans="1:4">
      <c r="A10537" s="489" t="str">
        <f t="shared" si="164"/>
        <v>2312400753訪問リハビリテーション</v>
      </c>
      <c r="B10537" s="489">
        <v>2312400753</v>
      </c>
      <c r="C10537" s="489" t="s">
        <v>2104</v>
      </c>
      <c r="D10537" s="489" t="s">
        <v>16278</v>
      </c>
    </row>
    <row r="10538" spans="1:4">
      <c r="A10538" s="489" t="str">
        <f t="shared" si="164"/>
        <v>2312400753訪問看護</v>
      </c>
      <c r="B10538" s="489">
        <v>2312400753</v>
      </c>
      <c r="C10538" s="489" t="s">
        <v>2102</v>
      </c>
      <c r="D10538" s="489" t="s">
        <v>16278</v>
      </c>
    </row>
    <row r="10539" spans="1:4">
      <c r="A10539" s="489" t="str">
        <f t="shared" si="164"/>
        <v>2312400951介護予防訪問リハビリテーション</v>
      </c>
      <c r="B10539" s="489">
        <v>2312400951</v>
      </c>
      <c r="C10539" s="489" t="s">
        <v>2108</v>
      </c>
      <c r="D10539" s="489" t="s">
        <v>16279</v>
      </c>
    </row>
    <row r="10540" spans="1:4">
      <c r="A10540" s="489" t="str">
        <f t="shared" si="164"/>
        <v>2312400951介護予防訪問看護</v>
      </c>
      <c r="B10540" s="489">
        <v>2312400951</v>
      </c>
      <c r="C10540" s="489" t="s">
        <v>2103</v>
      </c>
      <c r="D10540" s="489" t="s">
        <v>16279</v>
      </c>
    </row>
    <row r="10541" spans="1:4">
      <c r="A10541" s="489" t="str">
        <f t="shared" si="164"/>
        <v>2312400951訪問リハビリテーション</v>
      </c>
      <c r="B10541" s="489">
        <v>2312400951</v>
      </c>
      <c r="C10541" s="489" t="s">
        <v>2104</v>
      </c>
      <c r="D10541" s="489" t="s">
        <v>16279</v>
      </c>
    </row>
    <row r="10542" spans="1:4">
      <c r="A10542" s="489" t="str">
        <f t="shared" si="164"/>
        <v>2312400951訪問看護</v>
      </c>
      <c r="B10542" s="489">
        <v>2312400951</v>
      </c>
      <c r="C10542" s="489" t="s">
        <v>2102</v>
      </c>
      <c r="D10542" s="489" t="s">
        <v>16279</v>
      </c>
    </row>
    <row r="10543" spans="1:4">
      <c r="A10543" s="489" t="str">
        <f t="shared" si="164"/>
        <v>2312400969介護予防訪問リハビリテーション</v>
      </c>
      <c r="B10543" s="489">
        <v>2312400969</v>
      </c>
      <c r="C10543" s="489" t="s">
        <v>2108</v>
      </c>
      <c r="D10543" s="489" t="s">
        <v>16280</v>
      </c>
    </row>
    <row r="10544" spans="1:4">
      <c r="A10544" s="489" t="str">
        <f t="shared" si="164"/>
        <v>2312400969介護予防訪問看護</v>
      </c>
      <c r="B10544" s="489">
        <v>2312400969</v>
      </c>
      <c r="C10544" s="489" t="s">
        <v>2103</v>
      </c>
      <c r="D10544" s="489" t="s">
        <v>16280</v>
      </c>
    </row>
    <row r="10545" spans="1:4">
      <c r="A10545" s="489" t="str">
        <f t="shared" si="164"/>
        <v>2312400969訪問リハビリテーション</v>
      </c>
      <c r="B10545" s="489">
        <v>2312400969</v>
      </c>
      <c r="C10545" s="489" t="s">
        <v>2104</v>
      </c>
      <c r="D10545" s="489" t="s">
        <v>16280</v>
      </c>
    </row>
    <row r="10546" spans="1:4">
      <c r="A10546" s="489" t="str">
        <f t="shared" si="164"/>
        <v>2312400969訪問看護</v>
      </c>
      <c r="B10546" s="489">
        <v>2312400969</v>
      </c>
      <c r="C10546" s="489" t="s">
        <v>2102</v>
      </c>
      <c r="D10546" s="489" t="s">
        <v>16280</v>
      </c>
    </row>
    <row r="10547" spans="1:4">
      <c r="A10547" s="489" t="str">
        <f t="shared" si="164"/>
        <v>2312400993介護予防訪問リハビリテーション</v>
      </c>
      <c r="B10547" s="489">
        <v>2312400993</v>
      </c>
      <c r="C10547" s="489" t="s">
        <v>2108</v>
      </c>
      <c r="D10547" s="489" t="s">
        <v>16281</v>
      </c>
    </row>
    <row r="10548" spans="1:4">
      <c r="A10548" s="489" t="str">
        <f t="shared" si="164"/>
        <v>2312400993介護予防訪問看護</v>
      </c>
      <c r="B10548" s="489">
        <v>2312400993</v>
      </c>
      <c r="C10548" s="489" t="s">
        <v>2103</v>
      </c>
      <c r="D10548" s="489" t="s">
        <v>16281</v>
      </c>
    </row>
    <row r="10549" spans="1:4">
      <c r="A10549" s="489" t="str">
        <f t="shared" si="164"/>
        <v>2312400993訪問リハビリテーション</v>
      </c>
      <c r="B10549" s="489">
        <v>2312400993</v>
      </c>
      <c r="C10549" s="489" t="s">
        <v>2104</v>
      </c>
      <c r="D10549" s="489" t="s">
        <v>16281</v>
      </c>
    </row>
    <row r="10550" spans="1:4">
      <c r="A10550" s="489" t="str">
        <f t="shared" si="164"/>
        <v>2312400993訪問看護</v>
      </c>
      <c r="B10550" s="489">
        <v>2312400993</v>
      </c>
      <c r="C10550" s="489" t="s">
        <v>2102</v>
      </c>
      <c r="D10550" s="489" t="s">
        <v>16281</v>
      </c>
    </row>
    <row r="10551" spans="1:4">
      <c r="A10551" s="489" t="str">
        <f t="shared" si="164"/>
        <v>2312401009介護予防訪問看護</v>
      </c>
      <c r="B10551" s="489">
        <v>2312401009</v>
      </c>
      <c r="C10551" s="489" t="s">
        <v>2103</v>
      </c>
      <c r="D10551" s="489" t="s">
        <v>16282</v>
      </c>
    </row>
    <row r="10552" spans="1:4">
      <c r="A10552" s="489" t="str">
        <f t="shared" si="164"/>
        <v>2312401009訪問看護</v>
      </c>
      <c r="B10552" s="489">
        <v>2312401009</v>
      </c>
      <c r="C10552" s="489" t="s">
        <v>2102</v>
      </c>
      <c r="D10552" s="489" t="s">
        <v>16282</v>
      </c>
    </row>
    <row r="10553" spans="1:4">
      <c r="A10553" s="489" t="str">
        <f t="shared" si="164"/>
        <v>2312401017介護予防訪問リハビリテーション</v>
      </c>
      <c r="B10553" s="489">
        <v>2312401017</v>
      </c>
      <c r="C10553" s="489" t="s">
        <v>2108</v>
      </c>
      <c r="D10553" s="489" t="s">
        <v>16283</v>
      </c>
    </row>
    <row r="10554" spans="1:4">
      <c r="A10554" s="489" t="str">
        <f t="shared" si="164"/>
        <v>2312401017介護予防訪問看護</v>
      </c>
      <c r="B10554" s="489">
        <v>2312401017</v>
      </c>
      <c r="C10554" s="489" t="s">
        <v>2103</v>
      </c>
      <c r="D10554" s="489" t="s">
        <v>16283</v>
      </c>
    </row>
    <row r="10555" spans="1:4">
      <c r="A10555" s="489" t="str">
        <f t="shared" si="164"/>
        <v>2312401017訪問リハビリテーション</v>
      </c>
      <c r="B10555" s="489">
        <v>2312401017</v>
      </c>
      <c r="C10555" s="489" t="s">
        <v>2104</v>
      </c>
      <c r="D10555" s="489" t="s">
        <v>16283</v>
      </c>
    </row>
    <row r="10556" spans="1:4">
      <c r="A10556" s="489" t="str">
        <f t="shared" si="164"/>
        <v>2312401017訪問看護</v>
      </c>
      <c r="B10556" s="489">
        <v>2312401017</v>
      </c>
      <c r="C10556" s="489" t="s">
        <v>2102</v>
      </c>
      <c r="D10556" s="489" t="s">
        <v>16283</v>
      </c>
    </row>
    <row r="10557" spans="1:4">
      <c r="A10557" s="489" t="str">
        <f t="shared" si="164"/>
        <v>2312401041介護予防訪問リハビリテーション</v>
      </c>
      <c r="B10557" s="489">
        <v>2312401041</v>
      </c>
      <c r="C10557" s="489" t="s">
        <v>2108</v>
      </c>
      <c r="D10557" s="489" t="s">
        <v>16284</v>
      </c>
    </row>
    <row r="10558" spans="1:4">
      <c r="A10558" s="489" t="str">
        <f t="shared" si="164"/>
        <v>2312401041介護予防訪問看護</v>
      </c>
      <c r="B10558" s="489">
        <v>2312401041</v>
      </c>
      <c r="C10558" s="489" t="s">
        <v>2103</v>
      </c>
      <c r="D10558" s="489" t="s">
        <v>16284</v>
      </c>
    </row>
    <row r="10559" spans="1:4">
      <c r="A10559" s="489" t="str">
        <f t="shared" si="164"/>
        <v>2312401041訪問リハビリテーション</v>
      </c>
      <c r="B10559" s="489">
        <v>2312401041</v>
      </c>
      <c r="C10559" s="489" t="s">
        <v>2104</v>
      </c>
      <c r="D10559" s="489" t="s">
        <v>16284</v>
      </c>
    </row>
    <row r="10560" spans="1:4">
      <c r="A10560" s="489" t="str">
        <f t="shared" si="164"/>
        <v>2312401041訪問看護</v>
      </c>
      <c r="B10560" s="489">
        <v>2312401041</v>
      </c>
      <c r="C10560" s="489" t="s">
        <v>2102</v>
      </c>
      <c r="D10560" s="489" t="s">
        <v>16284</v>
      </c>
    </row>
    <row r="10561" spans="1:4">
      <c r="A10561" s="489" t="str">
        <f t="shared" si="164"/>
        <v>2312401058介護予防訪問リハビリテーション</v>
      </c>
      <c r="B10561" s="489">
        <v>2312401058</v>
      </c>
      <c r="C10561" s="489" t="s">
        <v>2108</v>
      </c>
      <c r="D10561" s="489" t="s">
        <v>16285</v>
      </c>
    </row>
    <row r="10562" spans="1:4">
      <c r="A10562" s="489" t="str">
        <f t="shared" ref="A10562:A10625" si="165">B10562&amp;C10562</f>
        <v>2312401058介護予防訪問看護</v>
      </c>
      <c r="B10562" s="489">
        <v>2312401058</v>
      </c>
      <c r="C10562" s="489" t="s">
        <v>2103</v>
      </c>
      <c r="D10562" s="489" t="s">
        <v>16285</v>
      </c>
    </row>
    <row r="10563" spans="1:4">
      <c r="A10563" s="489" t="str">
        <f t="shared" si="165"/>
        <v>2312401058訪問リハビリテーション</v>
      </c>
      <c r="B10563" s="489">
        <v>2312401058</v>
      </c>
      <c r="C10563" s="489" t="s">
        <v>2104</v>
      </c>
      <c r="D10563" s="489" t="s">
        <v>16285</v>
      </c>
    </row>
    <row r="10564" spans="1:4">
      <c r="A10564" s="489" t="str">
        <f t="shared" si="165"/>
        <v>2312401058訪問看護</v>
      </c>
      <c r="B10564" s="489">
        <v>2312401058</v>
      </c>
      <c r="C10564" s="489" t="s">
        <v>2102</v>
      </c>
      <c r="D10564" s="489" t="s">
        <v>16285</v>
      </c>
    </row>
    <row r="10565" spans="1:4">
      <c r="A10565" s="489" t="str">
        <f t="shared" si="165"/>
        <v>2312401066介護予防訪問リハビリテーション</v>
      </c>
      <c r="B10565" s="489">
        <v>2312401066</v>
      </c>
      <c r="C10565" s="489" t="s">
        <v>2108</v>
      </c>
      <c r="D10565" s="489" t="s">
        <v>16286</v>
      </c>
    </row>
    <row r="10566" spans="1:4">
      <c r="A10566" s="489" t="str">
        <f t="shared" si="165"/>
        <v>2312401066介護予防訪問看護</v>
      </c>
      <c r="B10566" s="489">
        <v>2312401066</v>
      </c>
      <c r="C10566" s="489" t="s">
        <v>2103</v>
      </c>
      <c r="D10566" s="489" t="s">
        <v>16286</v>
      </c>
    </row>
    <row r="10567" spans="1:4">
      <c r="A10567" s="489" t="str">
        <f t="shared" si="165"/>
        <v>2312401066訪問リハビリテーション</v>
      </c>
      <c r="B10567" s="489">
        <v>2312401066</v>
      </c>
      <c r="C10567" s="489" t="s">
        <v>2104</v>
      </c>
      <c r="D10567" s="489" t="s">
        <v>16286</v>
      </c>
    </row>
    <row r="10568" spans="1:4">
      <c r="A10568" s="489" t="str">
        <f t="shared" si="165"/>
        <v>2312401066訪問看護</v>
      </c>
      <c r="B10568" s="489">
        <v>2312401066</v>
      </c>
      <c r="C10568" s="489" t="s">
        <v>2102</v>
      </c>
      <c r="D10568" s="489" t="s">
        <v>16286</v>
      </c>
    </row>
    <row r="10569" spans="1:4">
      <c r="A10569" s="489" t="str">
        <f t="shared" si="165"/>
        <v>2312401157介護予防訪問リハビリテーション</v>
      </c>
      <c r="B10569" s="489">
        <v>2312401157</v>
      </c>
      <c r="C10569" s="489" t="s">
        <v>2108</v>
      </c>
      <c r="D10569" s="489" t="s">
        <v>16287</v>
      </c>
    </row>
    <row r="10570" spans="1:4">
      <c r="A10570" s="489" t="str">
        <f t="shared" si="165"/>
        <v>2312401157介護予防訪問看護</v>
      </c>
      <c r="B10570" s="489">
        <v>2312401157</v>
      </c>
      <c r="C10570" s="489" t="s">
        <v>2103</v>
      </c>
      <c r="D10570" s="489" t="s">
        <v>16287</v>
      </c>
    </row>
    <row r="10571" spans="1:4">
      <c r="A10571" s="489" t="str">
        <f t="shared" si="165"/>
        <v>2312401157訪問リハビリテーション</v>
      </c>
      <c r="B10571" s="489">
        <v>2312401157</v>
      </c>
      <c r="C10571" s="489" t="s">
        <v>2104</v>
      </c>
      <c r="D10571" s="489" t="s">
        <v>16287</v>
      </c>
    </row>
    <row r="10572" spans="1:4">
      <c r="A10572" s="489" t="str">
        <f t="shared" si="165"/>
        <v>2312401157訪問看護</v>
      </c>
      <c r="B10572" s="489">
        <v>2312401157</v>
      </c>
      <c r="C10572" s="489" t="s">
        <v>2102</v>
      </c>
      <c r="D10572" s="489" t="s">
        <v>16287</v>
      </c>
    </row>
    <row r="10573" spans="1:4">
      <c r="A10573" s="489" t="str">
        <f t="shared" si="165"/>
        <v>2312401173介護予防訪問リハビリテーション</v>
      </c>
      <c r="B10573" s="489">
        <v>2312401173</v>
      </c>
      <c r="C10573" s="489" t="s">
        <v>2108</v>
      </c>
      <c r="D10573" s="489" t="s">
        <v>16288</v>
      </c>
    </row>
    <row r="10574" spans="1:4">
      <c r="A10574" s="489" t="str">
        <f t="shared" si="165"/>
        <v>2312401173介護予防訪問看護</v>
      </c>
      <c r="B10574" s="489">
        <v>2312401173</v>
      </c>
      <c r="C10574" s="489" t="s">
        <v>2103</v>
      </c>
      <c r="D10574" s="489" t="s">
        <v>16288</v>
      </c>
    </row>
    <row r="10575" spans="1:4">
      <c r="A10575" s="489" t="str">
        <f t="shared" si="165"/>
        <v>2312401173訪問リハビリテーション</v>
      </c>
      <c r="B10575" s="489">
        <v>2312401173</v>
      </c>
      <c r="C10575" s="489" t="s">
        <v>2104</v>
      </c>
      <c r="D10575" s="489" t="s">
        <v>16288</v>
      </c>
    </row>
    <row r="10576" spans="1:4">
      <c r="A10576" s="489" t="str">
        <f t="shared" si="165"/>
        <v>2312401173訪問看護</v>
      </c>
      <c r="B10576" s="489">
        <v>2312401173</v>
      </c>
      <c r="C10576" s="489" t="s">
        <v>2102</v>
      </c>
      <c r="D10576" s="489" t="s">
        <v>16288</v>
      </c>
    </row>
    <row r="10577" spans="1:4">
      <c r="A10577" s="489" t="str">
        <f t="shared" si="165"/>
        <v>2312401181介護予防訪問リハビリテーション</v>
      </c>
      <c r="B10577" s="489">
        <v>2312401181</v>
      </c>
      <c r="C10577" s="489" t="s">
        <v>2108</v>
      </c>
      <c r="D10577" s="489" t="s">
        <v>16289</v>
      </c>
    </row>
    <row r="10578" spans="1:4">
      <c r="A10578" s="489" t="str">
        <f t="shared" si="165"/>
        <v>2312401181介護予防訪問看護</v>
      </c>
      <c r="B10578" s="489">
        <v>2312401181</v>
      </c>
      <c r="C10578" s="489" t="s">
        <v>2103</v>
      </c>
      <c r="D10578" s="489" t="s">
        <v>16289</v>
      </c>
    </row>
    <row r="10579" spans="1:4">
      <c r="A10579" s="489" t="str">
        <f t="shared" si="165"/>
        <v>2312401181訪問リハビリテーション</v>
      </c>
      <c r="B10579" s="489">
        <v>2312401181</v>
      </c>
      <c r="C10579" s="489" t="s">
        <v>2104</v>
      </c>
      <c r="D10579" s="489" t="s">
        <v>16289</v>
      </c>
    </row>
    <row r="10580" spans="1:4">
      <c r="A10580" s="489" t="str">
        <f t="shared" si="165"/>
        <v>2312401181訪問看護</v>
      </c>
      <c r="B10580" s="489">
        <v>2312401181</v>
      </c>
      <c r="C10580" s="489" t="s">
        <v>2102</v>
      </c>
      <c r="D10580" s="489" t="s">
        <v>16289</v>
      </c>
    </row>
    <row r="10581" spans="1:4">
      <c r="A10581" s="489" t="str">
        <f t="shared" si="165"/>
        <v>2312401223介護予防訪問リハビリテーション</v>
      </c>
      <c r="B10581" s="489">
        <v>2312401223</v>
      </c>
      <c r="C10581" s="489" t="s">
        <v>2108</v>
      </c>
      <c r="D10581" s="489" t="s">
        <v>16290</v>
      </c>
    </row>
    <row r="10582" spans="1:4">
      <c r="A10582" s="489" t="str">
        <f t="shared" si="165"/>
        <v>2312401223訪問リハビリテーション</v>
      </c>
      <c r="B10582" s="489">
        <v>2312401223</v>
      </c>
      <c r="C10582" s="489" t="s">
        <v>2104</v>
      </c>
      <c r="D10582" s="489" t="s">
        <v>16290</v>
      </c>
    </row>
    <row r="10583" spans="1:4">
      <c r="A10583" s="489" t="str">
        <f t="shared" si="165"/>
        <v>2312401231介護予防訪問リハビリテーション</v>
      </c>
      <c r="B10583" s="489">
        <v>2312401231</v>
      </c>
      <c r="C10583" s="489" t="s">
        <v>2108</v>
      </c>
      <c r="D10583" s="489" t="s">
        <v>16291</v>
      </c>
    </row>
    <row r="10584" spans="1:4">
      <c r="A10584" s="489" t="str">
        <f t="shared" si="165"/>
        <v>2312401231介護予防訪問看護</v>
      </c>
      <c r="B10584" s="489">
        <v>2312401231</v>
      </c>
      <c r="C10584" s="489" t="s">
        <v>2103</v>
      </c>
      <c r="D10584" s="489" t="s">
        <v>16291</v>
      </c>
    </row>
    <row r="10585" spans="1:4">
      <c r="A10585" s="489" t="str">
        <f t="shared" si="165"/>
        <v>2312401231訪問リハビリテーション</v>
      </c>
      <c r="B10585" s="489">
        <v>2312401231</v>
      </c>
      <c r="C10585" s="489" t="s">
        <v>2104</v>
      </c>
      <c r="D10585" s="489" t="s">
        <v>16291</v>
      </c>
    </row>
    <row r="10586" spans="1:4">
      <c r="A10586" s="489" t="str">
        <f t="shared" si="165"/>
        <v>2312401231訪問看護</v>
      </c>
      <c r="B10586" s="489">
        <v>2312401231</v>
      </c>
      <c r="C10586" s="489" t="s">
        <v>2102</v>
      </c>
      <c r="D10586" s="489" t="s">
        <v>16291</v>
      </c>
    </row>
    <row r="10587" spans="1:4">
      <c r="A10587" s="489" t="str">
        <f t="shared" si="165"/>
        <v>2312401249介護予防訪問リハビリテーション</v>
      </c>
      <c r="B10587" s="489">
        <v>2312401249</v>
      </c>
      <c r="C10587" s="489" t="s">
        <v>2108</v>
      </c>
      <c r="D10587" s="489" t="s">
        <v>16292</v>
      </c>
    </row>
    <row r="10588" spans="1:4">
      <c r="A10588" s="489" t="str">
        <f t="shared" si="165"/>
        <v>2312401249介護予防訪問看護</v>
      </c>
      <c r="B10588" s="489">
        <v>2312401249</v>
      </c>
      <c r="C10588" s="489" t="s">
        <v>2103</v>
      </c>
      <c r="D10588" s="489" t="s">
        <v>16292</v>
      </c>
    </row>
    <row r="10589" spans="1:4">
      <c r="A10589" s="489" t="str">
        <f t="shared" si="165"/>
        <v>2312401249訪問リハビリテーション</v>
      </c>
      <c r="B10589" s="489">
        <v>2312401249</v>
      </c>
      <c r="C10589" s="489" t="s">
        <v>2104</v>
      </c>
      <c r="D10589" s="489" t="s">
        <v>16292</v>
      </c>
    </row>
    <row r="10590" spans="1:4">
      <c r="A10590" s="489" t="str">
        <f t="shared" si="165"/>
        <v>2312401249訪問看護</v>
      </c>
      <c r="B10590" s="489">
        <v>2312401249</v>
      </c>
      <c r="C10590" s="489" t="s">
        <v>2102</v>
      </c>
      <c r="D10590" s="489" t="s">
        <v>16292</v>
      </c>
    </row>
    <row r="10591" spans="1:4">
      <c r="A10591" s="489" t="str">
        <f t="shared" si="165"/>
        <v>2312401280介護予防訪問リハビリテーション</v>
      </c>
      <c r="B10591" s="489">
        <v>2312401280</v>
      </c>
      <c r="C10591" s="489" t="s">
        <v>2108</v>
      </c>
      <c r="D10591" s="489" t="s">
        <v>16293</v>
      </c>
    </row>
    <row r="10592" spans="1:4">
      <c r="A10592" s="489" t="str">
        <f t="shared" si="165"/>
        <v>2312401280介護予防訪問看護</v>
      </c>
      <c r="B10592" s="489">
        <v>2312401280</v>
      </c>
      <c r="C10592" s="489" t="s">
        <v>2103</v>
      </c>
      <c r="D10592" s="489" t="s">
        <v>16293</v>
      </c>
    </row>
    <row r="10593" spans="1:4">
      <c r="A10593" s="489" t="str">
        <f t="shared" si="165"/>
        <v>2312401280訪問リハビリテーション</v>
      </c>
      <c r="B10593" s="489">
        <v>2312401280</v>
      </c>
      <c r="C10593" s="489" t="s">
        <v>2104</v>
      </c>
      <c r="D10593" s="489" t="s">
        <v>16293</v>
      </c>
    </row>
    <row r="10594" spans="1:4">
      <c r="A10594" s="489" t="str">
        <f t="shared" si="165"/>
        <v>2312401280訪問看護</v>
      </c>
      <c r="B10594" s="489">
        <v>2312401280</v>
      </c>
      <c r="C10594" s="489" t="s">
        <v>2102</v>
      </c>
      <c r="D10594" s="489" t="s">
        <v>16293</v>
      </c>
    </row>
    <row r="10595" spans="1:4">
      <c r="A10595" s="489" t="str">
        <f t="shared" si="165"/>
        <v>2312401298介護予防訪問リハビリテーション</v>
      </c>
      <c r="B10595" s="489">
        <v>2312401298</v>
      </c>
      <c r="C10595" s="489" t="s">
        <v>2108</v>
      </c>
      <c r="D10595" s="489" t="s">
        <v>16294</v>
      </c>
    </row>
    <row r="10596" spans="1:4">
      <c r="A10596" s="489" t="str">
        <f t="shared" si="165"/>
        <v>2312401298訪問リハビリテーション</v>
      </c>
      <c r="B10596" s="489">
        <v>2312401298</v>
      </c>
      <c r="C10596" s="489" t="s">
        <v>2104</v>
      </c>
      <c r="D10596" s="489" t="s">
        <v>16294</v>
      </c>
    </row>
    <row r="10597" spans="1:4">
      <c r="A10597" s="489" t="str">
        <f t="shared" si="165"/>
        <v>2312401306介護予防訪問リハビリテーション</v>
      </c>
      <c r="B10597" s="489">
        <v>2312401306</v>
      </c>
      <c r="C10597" s="489" t="s">
        <v>2108</v>
      </c>
      <c r="D10597" s="489" t="s">
        <v>16295</v>
      </c>
    </row>
    <row r="10598" spans="1:4">
      <c r="A10598" s="489" t="str">
        <f t="shared" si="165"/>
        <v>2312401306介護予防訪問看護</v>
      </c>
      <c r="B10598" s="489">
        <v>2312401306</v>
      </c>
      <c r="C10598" s="489" t="s">
        <v>2103</v>
      </c>
      <c r="D10598" s="489" t="s">
        <v>16295</v>
      </c>
    </row>
    <row r="10599" spans="1:4">
      <c r="A10599" s="489" t="str">
        <f t="shared" si="165"/>
        <v>2312401306訪問リハビリテーション</v>
      </c>
      <c r="B10599" s="489">
        <v>2312401306</v>
      </c>
      <c r="C10599" s="489" t="s">
        <v>2104</v>
      </c>
      <c r="D10599" s="489" t="s">
        <v>16295</v>
      </c>
    </row>
    <row r="10600" spans="1:4">
      <c r="A10600" s="489" t="str">
        <f t="shared" si="165"/>
        <v>2312401306訪問看護</v>
      </c>
      <c r="B10600" s="489">
        <v>2312401306</v>
      </c>
      <c r="C10600" s="489" t="s">
        <v>2102</v>
      </c>
      <c r="D10600" s="489" t="s">
        <v>16295</v>
      </c>
    </row>
    <row r="10601" spans="1:4">
      <c r="A10601" s="489" t="str">
        <f t="shared" si="165"/>
        <v>2312401330介護予防訪問リハビリテーション</v>
      </c>
      <c r="B10601" s="489">
        <v>2312401330</v>
      </c>
      <c r="C10601" s="489" t="s">
        <v>2108</v>
      </c>
      <c r="D10601" s="489" t="s">
        <v>14217</v>
      </c>
    </row>
    <row r="10602" spans="1:4">
      <c r="A10602" s="489" t="str">
        <f t="shared" si="165"/>
        <v>2312401330介護予防訪問看護</v>
      </c>
      <c r="B10602" s="489">
        <v>2312401330</v>
      </c>
      <c r="C10602" s="489" t="s">
        <v>2103</v>
      </c>
      <c r="D10602" s="489" t="s">
        <v>14217</v>
      </c>
    </row>
    <row r="10603" spans="1:4">
      <c r="A10603" s="489" t="str">
        <f t="shared" si="165"/>
        <v>2312401330訪問リハビリテーション</v>
      </c>
      <c r="B10603" s="489">
        <v>2312401330</v>
      </c>
      <c r="C10603" s="489" t="s">
        <v>2104</v>
      </c>
      <c r="D10603" s="489" t="s">
        <v>14217</v>
      </c>
    </row>
    <row r="10604" spans="1:4">
      <c r="A10604" s="489" t="str">
        <f t="shared" si="165"/>
        <v>2312401330訪問看護</v>
      </c>
      <c r="B10604" s="489">
        <v>2312401330</v>
      </c>
      <c r="C10604" s="489" t="s">
        <v>2102</v>
      </c>
      <c r="D10604" s="489" t="s">
        <v>14217</v>
      </c>
    </row>
    <row r="10605" spans="1:4">
      <c r="A10605" s="489" t="str">
        <f t="shared" si="165"/>
        <v>2312401397介護予防訪問リハビリテーション</v>
      </c>
      <c r="B10605" s="489">
        <v>2312401397</v>
      </c>
      <c r="C10605" s="489" t="s">
        <v>2108</v>
      </c>
      <c r="D10605" s="489" t="s">
        <v>16296</v>
      </c>
    </row>
    <row r="10606" spans="1:4">
      <c r="A10606" s="489" t="str">
        <f t="shared" si="165"/>
        <v>2312401397介護予防訪問看護</v>
      </c>
      <c r="B10606" s="489">
        <v>2312401397</v>
      </c>
      <c r="C10606" s="489" t="s">
        <v>2103</v>
      </c>
      <c r="D10606" s="489" t="s">
        <v>16296</v>
      </c>
    </row>
    <row r="10607" spans="1:4">
      <c r="A10607" s="489" t="str">
        <f t="shared" si="165"/>
        <v>2312401397訪問リハビリテーション</v>
      </c>
      <c r="B10607" s="489">
        <v>2312401397</v>
      </c>
      <c r="C10607" s="489" t="s">
        <v>2104</v>
      </c>
      <c r="D10607" s="489" t="s">
        <v>16296</v>
      </c>
    </row>
    <row r="10608" spans="1:4">
      <c r="A10608" s="489" t="str">
        <f t="shared" si="165"/>
        <v>2312401397訪問看護</v>
      </c>
      <c r="B10608" s="489">
        <v>2312401397</v>
      </c>
      <c r="C10608" s="489" t="s">
        <v>2102</v>
      </c>
      <c r="D10608" s="489" t="s">
        <v>16296</v>
      </c>
    </row>
    <row r="10609" spans="1:4">
      <c r="A10609" s="489" t="str">
        <f t="shared" si="165"/>
        <v>2312401454介護予防訪問リハビリテーション</v>
      </c>
      <c r="B10609" s="489">
        <v>2312401454</v>
      </c>
      <c r="C10609" s="489" t="s">
        <v>2108</v>
      </c>
      <c r="D10609" s="489" t="s">
        <v>16297</v>
      </c>
    </row>
    <row r="10610" spans="1:4">
      <c r="A10610" s="489" t="str">
        <f t="shared" si="165"/>
        <v>2312401454介護予防訪問看護</v>
      </c>
      <c r="B10610" s="489">
        <v>2312401454</v>
      </c>
      <c r="C10610" s="489" t="s">
        <v>2103</v>
      </c>
      <c r="D10610" s="489" t="s">
        <v>16297</v>
      </c>
    </row>
    <row r="10611" spans="1:4">
      <c r="A10611" s="489" t="str">
        <f t="shared" si="165"/>
        <v>2312401454訪問リハビリテーション</v>
      </c>
      <c r="B10611" s="489">
        <v>2312401454</v>
      </c>
      <c r="C10611" s="489" t="s">
        <v>2104</v>
      </c>
      <c r="D10611" s="489" t="s">
        <v>16297</v>
      </c>
    </row>
    <row r="10612" spans="1:4">
      <c r="A10612" s="489" t="str">
        <f t="shared" si="165"/>
        <v>2312401454訪問看護</v>
      </c>
      <c r="B10612" s="489">
        <v>2312401454</v>
      </c>
      <c r="C10612" s="489" t="s">
        <v>2102</v>
      </c>
      <c r="D10612" s="489" t="s">
        <v>16297</v>
      </c>
    </row>
    <row r="10613" spans="1:4">
      <c r="A10613" s="489" t="str">
        <f t="shared" si="165"/>
        <v>2312401462介護予防訪問リハビリテーション</v>
      </c>
      <c r="B10613" s="489">
        <v>2312401462</v>
      </c>
      <c r="C10613" s="489" t="s">
        <v>2108</v>
      </c>
      <c r="D10613" s="489" t="s">
        <v>16298</v>
      </c>
    </row>
    <row r="10614" spans="1:4">
      <c r="A10614" s="489" t="str">
        <f t="shared" si="165"/>
        <v>2312401462介護予防訪問看護</v>
      </c>
      <c r="B10614" s="489">
        <v>2312401462</v>
      </c>
      <c r="C10614" s="489" t="s">
        <v>2103</v>
      </c>
      <c r="D10614" s="489" t="s">
        <v>16298</v>
      </c>
    </row>
    <row r="10615" spans="1:4">
      <c r="A10615" s="489" t="str">
        <f t="shared" si="165"/>
        <v>2312401462訪問リハビリテーション</v>
      </c>
      <c r="B10615" s="489">
        <v>2312401462</v>
      </c>
      <c r="C10615" s="489" t="s">
        <v>2104</v>
      </c>
      <c r="D10615" s="489" t="s">
        <v>16298</v>
      </c>
    </row>
    <row r="10616" spans="1:4">
      <c r="A10616" s="489" t="str">
        <f t="shared" si="165"/>
        <v>2312401462訪問看護</v>
      </c>
      <c r="B10616" s="489">
        <v>2312401462</v>
      </c>
      <c r="C10616" s="489" t="s">
        <v>2102</v>
      </c>
      <c r="D10616" s="489" t="s">
        <v>16298</v>
      </c>
    </row>
    <row r="10617" spans="1:4">
      <c r="A10617" s="489" t="str">
        <f t="shared" si="165"/>
        <v>2312401470介護予防訪問リハビリテーション</v>
      </c>
      <c r="B10617" s="489">
        <v>2312401470</v>
      </c>
      <c r="C10617" s="489" t="s">
        <v>2108</v>
      </c>
      <c r="D10617" s="489" t="s">
        <v>16299</v>
      </c>
    </row>
    <row r="10618" spans="1:4">
      <c r="A10618" s="489" t="str">
        <f t="shared" si="165"/>
        <v>2312401470介護予防訪問看護</v>
      </c>
      <c r="B10618" s="489">
        <v>2312401470</v>
      </c>
      <c r="C10618" s="489" t="s">
        <v>2103</v>
      </c>
      <c r="D10618" s="489" t="s">
        <v>16299</v>
      </c>
    </row>
    <row r="10619" spans="1:4">
      <c r="A10619" s="489" t="str">
        <f t="shared" si="165"/>
        <v>2312401470訪問リハビリテーション</v>
      </c>
      <c r="B10619" s="489">
        <v>2312401470</v>
      </c>
      <c r="C10619" s="489" t="s">
        <v>2104</v>
      </c>
      <c r="D10619" s="489" t="s">
        <v>16299</v>
      </c>
    </row>
    <row r="10620" spans="1:4">
      <c r="A10620" s="489" t="str">
        <f t="shared" si="165"/>
        <v>2312401470訪問看護</v>
      </c>
      <c r="B10620" s="489">
        <v>2312401470</v>
      </c>
      <c r="C10620" s="489" t="s">
        <v>2102</v>
      </c>
      <c r="D10620" s="489" t="s">
        <v>16299</v>
      </c>
    </row>
    <row r="10621" spans="1:4">
      <c r="A10621" s="489" t="str">
        <f t="shared" si="165"/>
        <v>2312401496介護予防訪問リハビリテーション</v>
      </c>
      <c r="B10621" s="489">
        <v>2312401496</v>
      </c>
      <c r="C10621" s="489" t="s">
        <v>2108</v>
      </c>
      <c r="D10621" s="489" t="s">
        <v>16300</v>
      </c>
    </row>
    <row r="10622" spans="1:4">
      <c r="A10622" s="489" t="str">
        <f t="shared" si="165"/>
        <v>2312401496介護予防訪問看護</v>
      </c>
      <c r="B10622" s="489">
        <v>2312401496</v>
      </c>
      <c r="C10622" s="489" t="s">
        <v>2103</v>
      </c>
      <c r="D10622" s="489" t="s">
        <v>16300</v>
      </c>
    </row>
    <row r="10623" spans="1:4">
      <c r="A10623" s="489" t="str">
        <f t="shared" si="165"/>
        <v>2312401496訪問リハビリテーション</v>
      </c>
      <c r="B10623" s="489">
        <v>2312401496</v>
      </c>
      <c r="C10623" s="489" t="s">
        <v>2104</v>
      </c>
      <c r="D10623" s="489" t="s">
        <v>16300</v>
      </c>
    </row>
    <row r="10624" spans="1:4">
      <c r="A10624" s="489" t="str">
        <f t="shared" si="165"/>
        <v>2312401496訪問看護</v>
      </c>
      <c r="B10624" s="489">
        <v>2312401496</v>
      </c>
      <c r="C10624" s="489" t="s">
        <v>2102</v>
      </c>
      <c r="D10624" s="489" t="s">
        <v>16300</v>
      </c>
    </row>
    <row r="10625" spans="1:4">
      <c r="A10625" s="489" t="str">
        <f t="shared" si="165"/>
        <v>2312401504介護予防訪問看護</v>
      </c>
      <c r="B10625" s="489">
        <v>2312401504</v>
      </c>
      <c r="C10625" s="489" t="s">
        <v>2103</v>
      </c>
      <c r="D10625" s="489" t="s">
        <v>16301</v>
      </c>
    </row>
    <row r="10626" spans="1:4">
      <c r="A10626" s="489" t="str">
        <f t="shared" ref="A10626:A10689" si="166">B10626&amp;C10626</f>
        <v>2312401504訪問看護</v>
      </c>
      <c r="B10626" s="489">
        <v>2312401504</v>
      </c>
      <c r="C10626" s="489" t="s">
        <v>2102</v>
      </c>
      <c r="D10626" s="489" t="s">
        <v>16301</v>
      </c>
    </row>
    <row r="10627" spans="1:4">
      <c r="A10627" s="489" t="str">
        <f t="shared" si="166"/>
        <v>2312401553介護予防訪問リハビリテーション</v>
      </c>
      <c r="B10627" s="489">
        <v>2312401553</v>
      </c>
      <c r="C10627" s="489" t="s">
        <v>2108</v>
      </c>
      <c r="D10627" s="489" t="s">
        <v>16302</v>
      </c>
    </row>
    <row r="10628" spans="1:4">
      <c r="A10628" s="489" t="str">
        <f t="shared" si="166"/>
        <v>2312401553介護予防訪問看護</v>
      </c>
      <c r="B10628" s="489">
        <v>2312401553</v>
      </c>
      <c r="C10628" s="489" t="s">
        <v>2103</v>
      </c>
      <c r="D10628" s="489" t="s">
        <v>16302</v>
      </c>
    </row>
    <row r="10629" spans="1:4">
      <c r="A10629" s="489" t="str">
        <f t="shared" si="166"/>
        <v>2312401553訪問リハビリテーション</v>
      </c>
      <c r="B10629" s="489">
        <v>2312401553</v>
      </c>
      <c r="C10629" s="489" t="s">
        <v>2104</v>
      </c>
      <c r="D10629" s="489" t="s">
        <v>16302</v>
      </c>
    </row>
    <row r="10630" spans="1:4">
      <c r="A10630" s="489" t="str">
        <f t="shared" si="166"/>
        <v>2312401553訪問看護</v>
      </c>
      <c r="B10630" s="489">
        <v>2312401553</v>
      </c>
      <c r="C10630" s="489" t="s">
        <v>2102</v>
      </c>
      <c r="D10630" s="489" t="s">
        <v>16302</v>
      </c>
    </row>
    <row r="10631" spans="1:4">
      <c r="A10631" s="489" t="str">
        <f t="shared" si="166"/>
        <v>2312401579介護予防訪問リハビリテーション</v>
      </c>
      <c r="B10631" s="489">
        <v>2312401579</v>
      </c>
      <c r="C10631" s="489" t="s">
        <v>2108</v>
      </c>
      <c r="D10631" s="489" t="s">
        <v>16303</v>
      </c>
    </row>
    <row r="10632" spans="1:4">
      <c r="A10632" s="489" t="str">
        <f t="shared" si="166"/>
        <v>2312401579訪問リハビリテーション</v>
      </c>
      <c r="B10632" s="489">
        <v>2312401579</v>
      </c>
      <c r="C10632" s="489" t="s">
        <v>2104</v>
      </c>
      <c r="D10632" s="489" t="s">
        <v>16303</v>
      </c>
    </row>
    <row r="10633" spans="1:4">
      <c r="A10633" s="489" t="str">
        <f t="shared" si="166"/>
        <v>2312401579訪問リハビリテーション</v>
      </c>
      <c r="B10633" s="489">
        <v>2312401579</v>
      </c>
      <c r="C10633" s="489" t="s">
        <v>2104</v>
      </c>
      <c r="D10633" s="489" t="s">
        <v>16303</v>
      </c>
    </row>
    <row r="10634" spans="1:4">
      <c r="A10634" s="489" t="str">
        <f t="shared" si="166"/>
        <v>2312401645介護予防通所リハビリテーション</v>
      </c>
      <c r="B10634" s="489">
        <v>2312401645</v>
      </c>
      <c r="C10634" s="489" t="s">
        <v>2512</v>
      </c>
      <c r="D10634" s="489" t="s">
        <v>16247</v>
      </c>
    </row>
    <row r="10635" spans="1:4">
      <c r="A10635" s="489" t="str">
        <f t="shared" si="166"/>
        <v>2312401645介護予防訪問リハビリテーション</v>
      </c>
      <c r="B10635" s="489">
        <v>2312401645</v>
      </c>
      <c r="C10635" s="489" t="s">
        <v>2108</v>
      </c>
      <c r="D10635" s="489" t="s">
        <v>16247</v>
      </c>
    </row>
    <row r="10636" spans="1:4">
      <c r="A10636" s="489" t="str">
        <f t="shared" si="166"/>
        <v>2312401645通所リハビリテーション</v>
      </c>
      <c r="B10636" s="489">
        <v>2312401645</v>
      </c>
      <c r="C10636" s="489" t="s">
        <v>2511</v>
      </c>
      <c r="D10636" s="489" t="s">
        <v>16247</v>
      </c>
    </row>
    <row r="10637" spans="1:4">
      <c r="A10637" s="489" t="str">
        <f t="shared" si="166"/>
        <v>2312401645訪問リハビリテーション</v>
      </c>
      <c r="B10637" s="489">
        <v>2312401645</v>
      </c>
      <c r="C10637" s="489" t="s">
        <v>2104</v>
      </c>
      <c r="D10637" s="489" t="s">
        <v>16247</v>
      </c>
    </row>
    <row r="10638" spans="1:4">
      <c r="A10638" s="489" t="str">
        <f t="shared" si="166"/>
        <v>2312401645訪問リハビリテーション</v>
      </c>
      <c r="B10638" s="489">
        <v>2312401645</v>
      </c>
      <c r="C10638" s="489" t="s">
        <v>2104</v>
      </c>
      <c r="D10638" s="489" t="s">
        <v>16247</v>
      </c>
    </row>
    <row r="10639" spans="1:4">
      <c r="A10639" s="489" t="str">
        <f t="shared" si="166"/>
        <v>2312401678介護予防訪問リハビリテーション</v>
      </c>
      <c r="B10639" s="489">
        <v>2312401678</v>
      </c>
      <c r="C10639" s="489" t="s">
        <v>2108</v>
      </c>
      <c r="D10639" s="489" t="s">
        <v>16304</v>
      </c>
    </row>
    <row r="10640" spans="1:4">
      <c r="A10640" s="489" t="str">
        <f t="shared" si="166"/>
        <v>2312401678介護予防訪問看護</v>
      </c>
      <c r="B10640" s="489">
        <v>2312401678</v>
      </c>
      <c r="C10640" s="489" t="s">
        <v>2103</v>
      </c>
      <c r="D10640" s="489" t="s">
        <v>16304</v>
      </c>
    </row>
    <row r="10641" spans="1:4">
      <c r="A10641" s="489" t="str">
        <f t="shared" si="166"/>
        <v>2312401678訪問リハビリテーション</v>
      </c>
      <c r="B10641" s="489">
        <v>2312401678</v>
      </c>
      <c r="C10641" s="489" t="s">
        <v>2104</v>
      </c>
      <c r="D10641" s="489" t="s">
        <v>16304</v>
      </c>
    </row>
    <row r="10642" spans="1:4">
      <c r="A10642" s="489" t="str">
        <f t="shared" si="166"/>
        <v>2312401678訪問看護</v>
      </c>
      <c r="B10642" s="489">
        <v>2312401678</v>
      </c>
      <c r="C10642" s="489" t="s">
        <v>2102</v>
      </c>
      <c r="D10642" s="489" t="s">
        <v>16304</v>
      </c>
    </row>
    <row r="10643" spans="1:4">
      <c r="A10643" s="489" t="str">
        <f t="shared" si="166"/>
        <v>2312401686介護予防訪問リハビリテーション</v>
      </c>
      <c r="B10643" s="489">
        <v>2312401686</v>
      </c>
      <c r="C10643" s="489" t="s">
        <v>2108</v>
      </c>
      <c r="D10643" s="489" t="s">
        <v>16305</v>
      </c>
    </row>
    <row r="10644" spans="1:4">
      <c r="A10644" s="489" t="str">
        <f t="shared" si="166"/>
        <v>2312401686介護予防訪問看護</v>
      </c>
      <c r="B10644" s="489">
        <v>2312401686</v>
      </c>
      <c r="C10644" s="489" t="s">
        <v>2103</v>
      </c>
      <c r="D10644" s="489" t="s">
        <v>16305</v>
      </c>
    </row>
    <row r="10645" spans="1:4">
      <c r="A10645" s="489" t="str">
        <f t="shared" si="166"/>
        <v>2312401686訪問リハビリテーション</v>
      </c>
      <c r="B10645" s="489">
        <v>2312401686</v>
      </c>
      <c r="C10645" s="489" t="s">
        <v>2104</v>
      </c>
      <c r="D10645" s="489" t="s">
        <v>16305</v>
      </c>
    </row>
    <row r="10646" spans="1:4">
      <c r="A10646" s="489" t="str">
        <f t="shared" si="166"/>
        <v>2312401686訪問看護</v>
      </c>
      <c r="B10646" s="489">
        <v>2312401686</v>
      </c>
      <c r="C10646" s="489" t="s">
        <v>2102</v>
      </c>
      <c r="D10646" s="489" t="s">
        <v>16305</v>
      </c>
    </row>
    <row r="10647" spans="1:4">
      <c r="A10647" s="489" t="str">
        <f t="shared" si="166"/>
        <v>2312401793介護予防訪問リハビリテーション</v>
      </c>
      <c r="B10647" s="489">
        <v>2312401793</v>
      </c>
      <c r="C10647" s="489" t="s">
        <v>2108</v>
      </c>
      <c r="D10647" s="489" t="s">
        <v>16288</v>
      </c>
    </row>
    <row r="10648" spans="1:4">
      <c r="A10648" s="489" t="str">
        <f t="shared" si="166"/>
        <v>2312401793介護予防訪問看護</v>
      </c>
      <c r="B10648" s="489">
        <v>2312401793</v>
      </c>
      <c r="C10648" s="489" t="s">
        <v>2103</v>
      </c>
      <c r="D10648" s="489" t="s">
        <v>16288</v>
      </c>
    </row>
    <row r="10649" spans="1:4">
      <c r="A10649" s="489" t="str">
        <f t="shared" si="166"/>
        <v>2312401793訪問リハビリテーション</v>
      </c>
      <c r="B10649" s="489">
        <v>2312401793</v>
      </c>
      <c r="C10649" s="489" t="s">
        <v>2104</v>
      </c>
      <c r="D10649" s="489" t="s">
        <v>16288</v>
      </c>
    </row>
    <row r="10650" spans="1:4">
      <c r="A10650" s="489" t="str">
        <f t="shared" si="166"/>
        <v>2312401793訪問看護</v>
      </c>
      <c r="B10650" s="489">
        <v>2312401793</v>
      </c>
      <c r="C10650" s="489" t="s">
        <v>2102</v>
      </c>
      <c r="D10650" s="489" t="s">
        <v>16288</v>
      </c>
    </row>
    <row r="10651" spans="1:4">
      <c r="A10651" s="489" t="str">
        <f t="shared" si="166"/>
        <v>2312401827介護予防訪問リハビリテーション</v>
      </c>
      <c r="B10651" s="489">
        <v>2312401827</v>
      </c>
      <c r="C10651" s="489" t="s">
        <v>2108</v>
      </c>
      <c r="D10651" s="489" t="s">
        <v>16306</v>
      </c>
    </row>
    <row r="10652" spans="1:4">
      <c r="A10652" s="489" t="str">
        <f t="shared" si="166"/>
        <v>2312401827介護予防訪問看護</v>
      </c>
      <c r="B10652" s="489">
        <v>2312401827</v>
      </c>
      <c r="C10652" s="489" t="s">
        <v>2103</v>
      </c>
      <c r="D10652" s="489" t="s">
        <v>16306</v>
      </c>
    </row>
    <row r="10653" spans="1:4">
      <c r="A10653" s="489" t="str">
        <f t="shared" si="166"/>
        <v>2312401827訪問リハビリテーション</v>
      </c>
      <c r="B10653" s="489">
        <v>2312401827</v>
      </c>
      <c r="C10653" s="489" t="s">
        <v>2104</v>
      </c>
      <c r="D10653" s="489" t="s">
        <v>16306</v>
      </c>
    </row>
    <row r="10654" spans="1:4">
      <c r="A10654" s="489" t="str">
        <f t="shared" si="166"/>
        <v>2312401827訪問看護</v>
      </c>
      <c r="B10654" s="489">
        <v>2312401827</v>
      </c>
      <c r="C10654" s="489" t="s">
        <v>2102</v>
      </c>
      <c r="D10654" s="489" t="s">
        <v>16306</v>
      </c>
    </row>
    <row r="10655" spans="1:4">
      <c r="A10655" s="489" t="str">
        <f t="shared" si="166"/>
        <v>2312401835介護予防訪問リハビリテーション</v>
      </c>
      <c r="B10655" s="489">
        <v>2312401835</v>
      </c>
      <c r="C10655" s="489" t="s">
        <v>2108</v>
      </c>
      <c r="D10655" s="489" t="s">
        <v>16307</v>
      </c>
    </row>
    <row r="10656" spans="1:4">
      <c r="A10656" s="489" t="str">
        <f t="shared" si="166"/>
        <v>2312401835介護予防訪問看護</v>
      </c>
      <c r="B10656" s="489">
        <v>2312401835</v>
      </c>
      <c r="C10656" s="489" t="s">
        <v>2103</v>
      </c>
      <c r="D10656" s="489" t="s">
        <v>16307</v>
      </c>
    </row>
    <row r="10657" spans="1:4">
      <c r="A10657" s="489" t="str">
        <f t="shared" si="166"/>
        <v>2312401835訪問リハビリテーション</v>
      </c>
      <c r="B10657" s="489">
        <v>2312401835</v>
      </c>
      <c r="C10657" s="489" t="s">
        <v>2104</v>
      </c>
      <c r="D10657" s="489" t="s">
        <v>16307</v>
      </c>
    </row>
    <row r="10658" spans="1:4">
      <c r="A10658" s="489" t="str">
        <f t="shared" si="166"/>
        <v>2312401835訪問看護</v>
      </c>
      <c r="B10658" s="489">
        <v>2312401835</v>
      </c>
      <c r="C10658" s="489" t="s">
        <v>2102</v>
      </c>
      <c r="D10658" s="489" t="s">
        <v>16307</v>
      </c>
    </row>
    <row r="10659" spans="1:4">
      <c r="A10659" s="489" t="str">
        <f t="shared" si="166"/>
        <v>2312401843介護予防訪問リハビリテーション</v>
      </c>
      <c r="B10659" s="489">
        <v>2312401843</v>
      </c>
      <c r="C10659" s="489" t="s">
        <v>2108</v>
      </c>
      <c r="D10659" s="489" t="s">
        <v>16308</v>
      </c>
    </row>
    <row r="10660" spans="1:4">
      <c r="A10660" s="489" t="str">
        <f t="shared" si="166"/>
        <v>2312401843介護予防訪問看護</v>
      </c>
      <c r="B10660" s="489">
        <v>2312401843</v>
      </c>
      <c r="C10660" s="489" t="s">
        <v>2103</v>
      </c>
      <c r="D10660" s="489" t="s">
        <v>16308</v>
      </c>
    </row>
    <row r="10661" spans="1:4">
      <c r="A10661" s="489" t="str">
        <f t="shared" si="166"/>
        <v>2312401843訪問リハビリテーション</v>
      </c>
      <c r="B10661" s="489">
        <v>2312401843</v>
      </c>
      <c r="C10661" s="489" t="s">
        <v>2104</v>
      </c>
      <c r="D10661" s="489" t="s">
        <v>16308</v>
      </c>
    </row>
    <row r="10662" spans="1:4">
      <c r="A10662" s="489" t="str">
        <f t="shared" si="166"/>
        <v>2312401843訪問看護</v>
      </c>
      <c r="B10662" s="489">
        <v>2312401843</v>
      </c>
      <c r="C10662" s="489" t="s">
        <v>2102</v>
      </c>
      <c r="D10662" s="489" t="s">
        <v>16308</v>
      </c>
    </row>
    <row r="10663" spans="1:4">
      <c r="A10663" s="489" t="str">
        <f t="shared" si="166"/>
        <v>2312401850介護予防訪問リハビリテーション</v>
      </c>
      <c r="B10663" s="489">
        <v>2312401850</v>
      </c>
      <c r="C10663" s="489" t="s">
        <v>2108</v>
      </c>
      <c r="D10663" s="489" t="s">
        <v>16309</v>
      </c>
    </row>
    <row r="10664" spans="1:4">
      <c r="A10664" s="489" t="str">
        <f t="shared" si="166"/>
        <v>2312401850介護予防訪問看護</v>
      </c>
      <c r="B10664" s="489">
        <v>2312401850</v>
      </c>
      <c r="C10664" s="489" t="s">
        <v>2103</v>
      </c>
      <c r="D10664" s="489" t="s">
        <v>16309</v>
      </c>
    </row>
    <row r="10665" spans="1:4">
      <c r="A10665" s="489" t="str">
        <f t="shared" si="166"/>
        <v>2312401850訪問リハビリテーション</v>
      </c>
      <c r="B10665" s="489">
        <v>2312401850</v>
      </c>
      <c r="C10665" s="489" t="s">
        <v>2104</v>
      </c>
      <c r="D10665" s="489" t="s">
        <v>16309</v>
      </c>
    </row>
    <row r="10666" spans="1:4">
      <c r="A10666" s="489" t="str">
        <f t="shared" si="166"/>
        <v>2312401850訪問看護</v>
      </c>
      <c r="B10666" s="489">
        <v>2312401850</v>
      </c>
      <c r="C10666" s="489" t="s">
        <v>2102</v>
      </c>
      <c r="D10666" s="489" t="s">
        <v>16309</v>
      </c>
    </row>
    <row r="10667" spans="1:4">
      <c r="A10667" s="489" t="str">
        <f t="shared" si="166"/>
        <v>2312401876介護予防訪問リハビリテーション</v>
      </c>
      <c r="B10667" s="489">
        <v>2312401876</v>
      </c>
      <c r="C10667" s="489" t="s">
        <v>2108</v>
      </c>
      <c r="D10667" s="489" t="s">
        <v>16310</v>
      </c>
    </row>
    <row r="10668" spans="1:4">
      <c r="A10668" s="489" t="str">
        <f t="shared" si="166"/>
        <v>2312401876介護予防訪問看護</v>
      </c>
      <c r="B10668" s="489">
        <v>2312401876</v>
      </c>
      <c r="C10668" s="489" t="s">
        <v>2103</v>
      </c>
      <c r="D10668" s="489" t="s">
        <v>16310</v>
      </c>
    </row>
    <row r="10669" spans="1:4">
      <c r="A10669" s="489" t="str">
        <f t="shared" si="166"/>
        <v>2312401876訪問リハビリテーション</v>
      </c>
      <c r="B10669" s="489">
        <v>2312401876</v>
      </c>
      <c r="C10669" s="489" t="s">
        <v>2104</v>
      </c>
      <c r="D10669" s="489" t="s">
        <v>16310</v>
      </c>
    </row>
    <row r="10670" spans="1:4">
      <c r="A10670" s="489" t="str">
        <f t="shared" si="166"/>
        <v>2312401876訪問看護</v>
      </c>
      <c r="B10670" s="489">
        <v>2312401876</v>
      </c>
      <c r="C10670" s="489" t="s">
        <v>2102</v>
      </c>
      <c r="D10670" s="489" t="s">
        <v>16310</v>
      </c>
    </row>
    <row r="10671" spans="1:4">
      <c r="A10671" s="489" t="str">
        <f t="shared" si="166"/>
        <v>2312401892介護予防訪問リハビリテーション</v>
      </c>
      <c r="B10671" s="489">
        <v>2312401892</v>
      </c>
      <c r="C10671" s="489" t="s">
        <v>2108</v>
      </c>
      <c r="D10671" s="489" t="s">
        <v>16311</v>
      </c>
    </row>
    <row r="10672" spans="1:4">
      <c r="A10672" s="489" t="str">
        <f t="shared" si="166"/>
        <v>2312401892介護予防訪問看護</v>
      </c>
      <c r="B10672" s="489">
        <v>2312401892</v>
      </c>
      <c r="C10672" s="489" t="s">
        <v>2103</v>
      </c>
      <c r="D10672" s="489" t="s">
        <v>16311</v>
      </c>
    </row>
    <row r="10673" spans="1:4">
      <c r="A10673" s="489" t="str">
        <f t="shared" si="166"/>
        <v>2312401892訪問リハビリテーション</v>
      </c>
      <c r="B10673" s="489">
        <v>2312401892</v>
      </c>
      <c r="C10673" s="489" t="s">
        <v>2104</v>
      </c>
      <c r="D10673" s="489" t="s">
        <v>16311</v>
      </c>
    </row>
    <row r="10674" spans="1:4">
      <c r="A10674" s="489" t="str">
        <f t="shared" si="166"/>
        <v>2312401892訪問看護</v>
      </c>
      <c r="B10674" s="489">
        <v>2312401892</v>
      </c>
      <c r="C10674" s="489" t="s">
        <v>2102</v>
      </c>
      <c r="D10674" s="489" t="s">
        <v>16311</v>
      </c>
    </row>
    <row r="10675" spans="1:4">
      <c r="A10675" s="489" t="str">
        <f t="shared" si="166"/>
        <v>2312401918介護予防訪問リハビリテーション</v>
      </c>
      <c r="B10675" s="489">
        <v>2312401918</v>
      </c>
      <c r="C10675" s="489" t="s">
        <v>2108</v>
      </c>
      <c r="D10675" s="489" t="s">
        <v>16312</v>
      </c>
    </row>
    <row r="10676" spans="1:4">
      <c r="A10676" s="489" t="str">
        <f t="shared" si="166"/>
        <v>2312401918介護予防訪問看護</v>
      </c>
      <c r="B10676" s="489">
        <v>2312401918</v>
      </c>
      <c r="C10676" s="489" t="s">
        <v>2103</v>
      </c>
      <c r="D10676" s="489" t="s">
        <v>16312</v>
      </c>
    </row>
    <row r="10677" spans="1:4">
      <c r="A10677" s="489" t="str">
        <f t="shared" si="166"/>
        <v>2312401918訪問リハビリテーション</v>
      </c>
      <c r="B10677" s="489">
        <v>2312401918</v>
      </c>
      <c r="C10677" s="489" t="s">
        <v>2104</v>
      </c>
      <c r="D10677" s="489" t="s">
        <v>16312</v>
      </c>
    </row>
    <row r="10678" spans="1:4">
      <c r="A10678" s="489" t="str">
        <f t="shared" si="166"/>
        <v>2312401918訪問看護</v>
      </c>
      <c r="B10678" s="489">
        <v>2312401918</v>
      </c>
      <c r="C10678" s="489" t="s">
        <v>2102</v>
      </c>
      <c r="D10678" s="489" t="s">
        <v>16312</v>
      </c>
    </row>
    <row r="10679" spans="1:4">
      <c r="A10679" s="489" t="str">
        <f t="shared" si="166"/>
        <v>2312401934介護予防訪問リハビリテーション</v>
      </c>
      <c r="B10679" s="489">
        <v>2312401934</v>
      </c>
      <c r="C10679" s="489" t="s">
        <v>2108</v>
      </c>
      <c r="D10679" s="489" t="s">
        <v>16313</v>
      </c>
    </row>
    <row r="10680" spans="1:4">
      <c r="A10680" s="489" t="str">
        <f t="shared" si="166"/>
        <v>2312401934介護予防訪問看護</v>
      </c>
      <c r="B10680" s="489">
        <v>2312401934</v>
      </c>
      <c r="C10680" s="489" t="s">
        <v>2103</v>
      </c>
      <c r="D10680" s="489" t="s">
        <v>16313</v>
      </c>
    </row>
    <row r="10681" spans="1:4">
      <c r="A10681" s="489" t="str">
        <f t="shared" si="166"/>
        <v>2312401934訪問リハビリテーション</v>
      </c>
      <c r="B10681" s="489">
        <v>2312401934</v>
      </c>
      <c r="C10681" s="489" t="s">
        <v>2104</v>
      </c>
      <c r="D10681" s="489" t="s">
        <v>16313</v>
      </c>
    </row>
    <row r="10682" spans="1:4">
      <c r="A10682" s="489" t="str">
        <f t="shared" si="166"/>
        <v>2312401934訪問看護</v>
      </c>
      <c r="B10682" s="489">
        <v>2312401934</v>
      </c>
      <c r="C10682" s="489" t="s">
        <v>2102</v>
      </c>
      <c r="D10682" s="489" t="s">
        <v>16313</v>
      </c>
    </row>
    <row r="10683" spans="1:4">
      <c r="A10683" s="489" t="str">
        <f t="shared" si="166"/>
        <v>2312401942介護予防訪問リハビリテーション</v>
      </c>
      <c r="B10683" s="489">
        <v>2312401942</v>
      </c>
      <c r="C10683" s="489" t="s">
        <v>2108</v>
      </c>
      <c r="D10683" s="489" t="s">
        <v>16314</v>
      </c>
    </row>
    <row r="10684" spans="1:4">
      <c r="A10684" s="489" t="str">
        <f t="shared" si="166"/>
        <v>2312401942介護予防訪問看護</v>
      </c>
      <c r="B10684" s="489">
        <v>2312401942</v>
      </c>
      <c r="C10684" s="489" t="s">
        <v>2103</v>
      </c>
      <c r="D10684" s="489" t="s">
        <v>16314</v>
      </c>
    </row>
    <row r="10685" spans="1:4">
      <c r="A10685" s="489" t="str">
        <f t="shared" si="166"/>
        <v>2312401942訪問リハビリテーション</v>
      </c>
      <c r="B10685" s="489">
        <v>2312401942</v>
      </c>
      <c r="C10685" s="489" t="s">
        <v>2104</v>
      </c>
      <c r="D10685" s="489" t="s">
        <v>16314</v>
      </c>
    </row>
    <row r="10686" spans="1:4">
      <c r="A10686" s="489" t="str">
        <f t="shared" si="166"/>
        <v>2312401942訪問看護</v>
      </c>
      <c r="B10686" s="489">
        <v>2312401942</v>
      </c>
      <c r="C10686" s="489" t="s">
        <v>2102</v>
      </c>
      <c r="D10686" s="489" t="s">
        <v>16314</v>
      </c>
    </row>
    <row r="10687" spans="1:4">
      <c r="A10687" s="489" t="str">
        <f t="shared" si="166"/>
        <v>2312401959介護予防訪問リハビリテーション</v>
      </c>
      <c r="B10687" s="489">
        <v>2312401959</v>
      </c>
      <c r="C10687" s="489" t="s">
        <v>2108</v>
      </c>
      <c r="D10687" s="489" t="s">
        <v>16315</v>
      </c>
    </row>
    <row r="10688" spans="1:4">
      <c r="A10688" s="489" t="str">
        <f t="shared" si="166"/>
        <v>2312401959介護予防訪問看護</v>
      </c>
      <c r="B10688" s="489">
        <v>2312401959</v>
      </c>
      <c r="C10688" s="489" t="s">
        <v>2103</v>
      </c>
      <c r="D10688" s="489" t="s">
        <v>16315</v>
      </c>
    </row>
    <row r="10689" spans="1:4">
      <c r="A10689" s="489" t="str">
        <f t="shared" si="166"/>
        <v>2312401959訪問リハビリテーション</v>
      </c>
      <c r="B10689" s="489">
        <v>2312401959</v>
      </c>
      <c r="C10689" s="489" t="s">
        <v>2104</v>
      </c>
      <c r="D10689" s="489" t="s">
        <v>16315</v>
      </c>
    </row>
    <row r="10690" spans="1:4">
      <c r="A10690" s="489" t="str">
        <f t="shared" ref="A10690:A10753" si="167">B10690&amp;C10690</f>
        <v>2312401959訪問看護</v>
      </c>
      <c r="B10690" s="489">
        <v>2312401959</v>
      </c>
      <c r="C10690" s="489" t="s">
        <v>2102</v>
      </c>
      <c r="D10690" s="489" t="s">
        <v>16315</v>
      </c>
    </row>
    <row r="10691" spans="1:4">
      <c r="A10691" s="489" t="str">
        <f t="shared" si="167"/>
        <v>2312401967介護予防訪問リハビリテーション</v>
      </c>
      <c r="B10691" s="489">
        <v>2312401967</v>
      </c>
      <c r="C10691" s="489" t="s">
        <v>2108</v>
      </c>
      <c r="D10691" s="489" t="s">
        <v>16316</v>
      </c>
    </row>
    <row r="10692" spans="1:4">
      <c r="A10692" s="489" t="str">
        <f t="shared" si="167"/>
        <v>2312401967介護予防訪問看護</v>
      </c>
      <c r="B10692" s="489">
        <v>2312401967</v>
      </c>
      <c r="C10692" s="489" t="s">
        <v>2103</v>
      </c>
      <c r="D10692" s="489" t="s">
        <v>16316</v>
      </c>
    </row>
    <row r="10693" spans="1:4">
      <c r="A10693" s="489" t="str">
        <f t="shared" si="167"/>
        <v>2312401967訪問リハビリテーション</v>
      </c>
      <c r="B10693" s="489">
        <v>2312401967</v>
      </c>
      <c r="C10693" s="489" t="s">
        <v>2104</v>
      </c>
      <c r="D10693" s="489" t="s">
        <v>16316</v>
      </c>
    </row>
    <row r="10694" spans="1:4">
      <c r="A10694" s="489" t="str">
        <f t="shared" si="167"/>
        <v>2312401967訪問看護</v>
      </c>
      <c r="B10694" s="489">
        <v>2312401967</v>
      </c>
      <c r="C10694" s="489" t="s">
        <v>2102</v>
      </c>
      <c r="D10694" s="489" t="s">
        <v>16316</v>
      </c>
    </row>
    <row r="10695" spans="1:4">
      <c r="A10695" s="489" t="str">
        <f t="shared" si="167"/>
        <v>2312401983介護予防訪問リハビリテーション</v>
      </c>
      <c r="B10695" s="489">
        <v>2312401983</v>
      </c>
      <c r="C10695" s="489" t="s">
        <v>2108</v>
      </c>
      <c r="D10695" s="489" t="s">
        <v>16317</v>
      </c>
    </row>
    <row r="10696" spans="1:4">
      <c r="A10696" s="489" t="str">
        <f t="shared" si="167"/>
        <v>2312401983介護予防訪問看護</v>
      </c>
      <c r="B10696" s="489">
        <v>2312401983</v>
      </c>
      <c r="C10696" s="489" t="s">
        <v>2103</v>
      </c>
      <c r="D10696" s="489" t="s">
        <v>16317</v>
      </c>
    </row>
    <row r="10697" spans="1:4">
      <c r="A10697" s="489" t="str">
        <f t="shared" si="167"/>
        <v>2312401983訪問リハビリテーション</v>
      </c>
      <c r="B10697" s="489">
        <v>2312401983</v>
      </c>
      <c r="C10697" s="489" t="s">
        <v>2104</v>
      </c>
      <c r="D10697" s="489" t="s">
        <v>16317</v>
      </c>
    </row>
    <row r="10698" spans="1:4">
      <c r="A10698" s="489" t="str">
        <f t="shared" si="167"/>
        <v>2312401983訪問看護</v>
      </c>
      <c r="B10698" s="489">
        <v>2312401983</v>
      </c>
      <c r="C10698" s="489" t="s">
        <v>2102</v>
      </c>
      <c r="D10698" s="489" t="s">
        <v>16317</v>
      </c>
    </row>
    <row r="10699" spans="1:4">
      <c r="A10699" s="489" t="str">
        <f t="shared" si="167"/>
        <v>2312402007介護予防訪問リハビリテーション</v>
      </c>
      <c r="B10699" s="489">
        <v>2312402007</v>
      </c>
      <c r="C10699" s="489" t="s">
        <v>2108</v>
      </c>
      <c r="D10699" s="489" t="s">
        <v>16318</v>
      </c>
    </row>
    <row r="10700" spans="1:4">
      <c r="A10700" s="489" t="str">
        <f t="shared" si="167"/>
        <v>2312402007介護予防訪問看護</v>
      </c>
      <c r="B10700" s="489">
        <v>2312402007</v>
      </c>
      <c r="C10700" s="489" t="s">
        <v>2103</v>
      </c>
      <c r="D10700" s="489" t="s">
        <v>16318</v>
      </c>
    </row>
    <row r="10701" spans="1:4">
      <c r="A10701" s="489" t="str">
        <f t="shared" si="167"/>
        <v>2312402007訪問リハビリテーション</v>
      </c>
      <c r="B10701" s="489">
        <v>2312402007</v>
      </c>
      <c r="C10701" s="489" t="s">
        <v>2104</v>
      </c>
      <c r="D10701" s="489" t="s">
        <v>16318</v>
      </c>
    </row>
    <row r="10702" spans="1:4">
      <c r="A10702" s="489" t="str">
        <f t="shared" si="167"/>
        <v>2312402007訪問看護</v>
      </c>
      <c r="B10702" s="489">
        <v>2312402007</v>
      </c>
      <c r="C10702" s="489" t="s">
        <v>2102</v>
      </c>
      <c r="D10702" s="489" t="s">
        <v>16318</v>
      </c>
    </row>
    <row r="10703" spans="1:4">
      <c r="A10703" s="489" t="str">
        <f t="shared" si="167"/>
        <v>2312402023介護予防訪問リハビリテーション</v>
      </c>
      <c r="B10703" s="489">
        <v>2312402023</v>
      </c>
      <c r="C10703" s="489" t="s">
        <v>2108</v>
      </c>
      <c r="D10703" s="489" t="s">
        <v>16319</v>
      </c>
    </row>
    <row r="10704" spans="1:4">
      <c r="A10704" s="489" t="str">
        <f t="shared" si="167"/>
        <v>2312402023介護予防訪問看護</v>
      </c>
      <c r="B10704" s="489">
        <v>2312402023</v>
      </c>
      <c r="C10704" s="489" t="s">
        <v>2103</v>
      </c>
      <c r="D10704" s="489" t="s">
        <v>16319</v>
      </c>
    </row>
    <row r="10705" spans="1:4">
      <c r="A10705" s="489" t="str">
        <f t="shared" si="167"/>
        <v>2312402023訪問リハビリテーション</v>
      </c>
      <c r="B10705" s="489">
        <v>2312402023</v>
      </c>
      <c r="C10705" s="489" t="s">
        <v>2104</v>
      </c>
      <c r="D10705" s="489" t="s">
        <v>16319</v>
      </c>
    </row>
    <row r="10706" spans="1:4">
      <c r="A10706" s="489" t="str">
        <f t="shared" si="167"/>
        <v>2312402023訪問看護</v>
      </c>
      <c r="B10706" s="489">
        <v>2312402023</v>
      </c>
      <c r="C10706" s="489" t="s">
        <v>2102</v>
      </c>
      <c r="D10706" s="489" t="s">
        <v>16319</v>
      </c>
    </row>
    <row r="10707" spans="1:4">
      <c r="A10707" s="489" t="str">
        <f t="shared" si="167"/>
        <v>2312402031介護予防訪問リハビリテーション</v>
      </c>
      <c r="B10707" s="489">
        <v>2312402031</v>
      </c>
      <c r="C10707" s="489" t="s">
        <v>2108</v>
      </c>
      <c r="D10707" s="489" t="s">
        <v>16320</v>
      </c>
    </row>
    <row r="10708" spans="1:4">
      <c r="A10708" s="489" t="str">
        <f t="shared" si="167"/>
        <v>2312402031介護予防訪問看護</v>
      </c>
      <c r="B10708" s="489">
        <v>2312402031</v>
      </c>
      <c r="C10708" s="489" t="s">
        <v>2103</v>
      </c>
      <c r="D10708" s="489" t="s">
        <v>16320</v>
      </c>
    </row>
    <row r="10709" spans="1:4">
      <c r="A10709" s="489" t="str">
        <f t="shared" si="167"/>
        <v>2312402031訪問リハビリテーション</v>
      </c>
      <c r="B10709" s="489">
        <v>2312402031</v>
      </c>
      <c r="C10709" s="489" t="s">
        <v>2104</v>
      </c>
      <c r="D10709" s="489" t="s">
        <v>16320</v>
      </c>
    </row>
    <row r="10710" spans="1:4">
      <c r="A10710" s="489" t="str">
        <f t="shared" si="167"/>
        <v>2312402031訪問看護</v>
      </c>
      <c r="B10710" s="489">
        <v>2312402031</v>
      </c>
      <c r="C10710" s="489" t="s">
        <v>2102</v>
      </c>
      <c r="D10710" s="489" t="s">
        <v>16320</v>
      </c>
    </row>
    <row r="10711" spans="1:4">
      <c r="A10711" s="489" t="str">
        <f t="shared" si="167"/>
        <v>2312402049介護予防訪問リハビリテーション</v>
      </c>
      <c r="B10711" s="489">
        <v>2312402049</v>
      </c>
      <c r="C10711" s="489" t="s">
        <v>2108</v>
      </c>
      <c r="D10711" s="489" t="s">
        <v>16321</v>
      </c>
    </row>
    <row r="10712" spans="1:4">
      <c r="A10712" s="489" t="str">
        <f t="shared" si="167"/>
        <v>2312402049介護予防訪問看護</v>
      </c>
      <c r="B10712" s="489">
        <v>2312402049</v>
      </c>
      <c r="C10712" s="489" t="s">
        <v>2103</v>
      </c>
      <c r="D10712" s="489" t="s">
        <v>16321</v>
      </c>
    </row>
    <row r="10713" spans="1:4">
      <c r="A10713" s="489" t="str">
        <f t="shared" si="167"/>
        <v>2312402049訪問リハビリテーション</v>
      </c>
      <c r="B10713" s="489">
        <v>2312402049</v>
      </c>
      <c r="C10713" s="489" t="s">
        <v>2104</v>
      </c>
      <c r="D10713" s="489" t="s">
        <v>16321</v>
      </c>
    </row>
    <row r="10714" spans="1:4">
      <c r="A10714" s="489" t="str">
        <f t="shared" si="167"/>
        <v>2312402049訪問看護</v>
      </c>
      <c r="B10714" s="489">
        <v>2312402049</v>
      </c>
      <c r="C10714" s="489" t="s">
        <v>2102</v>
      </c>
      <c r="D10714" s="489" t="s">
        <v>16321</v>
      </c>
    </row>
    <row r="10715" spans="1:4">
      <c r="A10715" s="489" t="str">
        <f t="shared" si="167"/>
        <v>2312402056介護予防訪問リハビリテーション</v>
      </c>
      <c r="B10715" s="489">
        <v>2312402056</v>
      </c>
      <c r="C10715" s="489" t="s">
        <v>2108</v>
      </c>
      <c r="D10715" s="489" t="s">
        <v>16322</v>
      </c>
    </row>
    <row r="10716" spans="1:4">
      <c r="A10716" s="489" t="str">
        <f t="shared" si="167"/>
        <v>2312402056介護予防訪問看護</v>
      </c>
      <c r="B10716" s="489">
        <v>2312402056</v>
      </c>
      <c r="C10716" s="489" t="s">
        <v>2103</v>
      </c>
      <c r="D10716" s="489" t="s">
        <v>16322</v>
      </c>
    </row>
    <row r="10717" spans="1:4">
      <c r="A10717" s="489" t="str">
        <f t="shared" si="167"/>
        <v>2312402056訪問リハビリテーション</v>
      </c>
      <c r="B10717" s="489">
        <v>2312402056</v>
      </c>
      <c r="C10717" s="489" t="s">
        <v>2104</v>
      </c>
      <c r="D10717" s="489" t="s">
        <v>16322</v>
      </c>
    </row>
    <row r="10718" spans="1:4">
      <c r="A10718" s="489" t="str">
        <f t="shared" si="167"/>
        <v>2312402056訪問看護</v>
      </c>
      <c r="B10718" s="489">
        <v>2312402056</v>
      </c>
      <c r="C10718" s="489" t="s">
        <v>2102</v>
      </c>
      <c r="D10718" s="489" t="s">
        <v>16322</v>
      </c>
    </row>
    <row r="10719" spans="1:4">
      <c r="A10719" s="489" t="str">
        <f t="shared" si="167"/>
        <v>2312402064介護予防訪問リハビリテーション</v>
      </c>
      <c r="B10719" s="489">
        <v>2312402064</v>
      </c>
      <c r="C10719" s="489" t="s">
        <v>2108</v>
      </c>
      <c r="D10719" s="489" t="s">
        <v>16323</v>
      </c>
    </row>
    <row r="10720" spans="1:4">
      <c r="A10720" s="489" t="str">
        <f t="shared" si="167"/>
        <v>2312402064介護予防訪問看護</v>
      </c>
      <c r="B10720" s="489">
        <v>2312402064</v>
      </c>
      <c r="C10720" s="489" t="s">
        <v>2103</v>
      </c>
      <c r="D10720" s="489" t="s">
        <v>16323</v>
      </c>
    </row>
    <row r="10721" spans="1:4">
      <c r="A10721" s="489" t="str">
        <f t="shared" si="167"/>
        <v>2312402064訪問リハビリテーション</v>
      </c>
      <c r="B10721" s="489">
        <v>2312402064</v>
      </c>
      <c r="C10721" s="489" t="s">
        <v>2104</v>
      </c>
      <c r="D10721" s="489" t="s">
        <v>16323</v>
      </c>
    </row>
    <row r="10722" spans="1:4">
      <c r="A10722" s="489" t="str">
        <f t="shared" si="167"/>
        <v>2312402064訪問看護</v>
      </c>
      <c r="B10722" s="489">
        <v>2312402064</v>
      </c>
      <c r="C10722" s="489" t="s">
        <v>2102</v>
      </c>
      <c r="D10722" s="489" t="s">
        <v>16323</v>
      </c>
    </row>
    <row r="10723" spans="1:4">
      <c r="A10723" s="489" t="str">
        <f t="shared" si="167"/>
        <v>2312402072介護予防訪問リハビリテーション</v>
      </c>
      <c r="B10723" s="489">
        <v>2312402072</v>
      </c>
      <c r="C10723" s="489" t="s">
        <v>2108</v>
      </c>
      <c r="D10723" s="489" t="s">
        <v>16324</v>
      </c>
    </row>
    <row r="10724" spans="1:4">
      <c r="A10724" s="489" t="str">
        <f t="shared" si="167"/>
        <v>2312402072介護予防訪問看護</v>
      </c>
      <c r="B10724" s="489">
        <v>2312402072</v>
      </c>
      <c r="C10724" s="489" t="s">
        <v>2103</v>
      </c>
      <c r="D10724" s="489" t="s">
        <v>16324</v>
      </c>
    </row>
    <row r="10725" spans="1:4">
      <c r="A10725" s="489" t="str">
        <f t="shared" si="167"/>
        <v>2312402072訪問リハビリテーション</v>
      </c>
      <c r="B10725" s="489">
        <v>2312402072</v>
      </c>
      <c r="C10725" s="489" t="s">
        <v>2104</v>
      </c>
      <c r="D10725" s="489" t="s">
        <v>16324</v>
      </c>
    </row>
    <row r="10726" spans="1:4">
      <c r="A10726" s="489" t="str">
        <f t="shared" si="167"/>
        <v>2312402072訪問看護</v>
      </c>
      <c r="B10726" s="489">
        <v>2312402072</v>
      </c>
      <c r="C10726" s="489" t="s">
        <v>2102</v>
      </c>
      <c r="D10726" s="489" t="s">
        <v>16324</v>
      </c>
    </row>
    <row r="10727" spans="1:4">
      <c r="A10727" s="489" t="str">
        <f t="shared" si="167"/>
        <v>2312402080介護予防訪問リハビリテーション</v>
      </c>
      <c r="B10727" s="489">
        <v>2312402080</v>
      </c>
      <c r="C10727" s="489" t="s">
        <v>2108</v>
      </c>
      <c r="D10727" s="489" t="s">
        <v>16325</v>
      </c>
    </row>
    <row r="10728" spans="1:4">
      <c r="A10728" s="489" t="str">
        <f t="shared" si="167"/>
        <v>2312402080介護予防訪問看護</v>
      </c>
      <c r="B10728" s="489">
        <v>2312402080</v>
      </c>
      <c r="C10728" s="489" t="s">
        <v>2103</v>
      </c>
      <c r="D10728" s="489" t="s">
        <v>16325</v>
      </c>
    </row>
    <row r="10729" spans="1:4">
      <c r="A10729" s="489" t="str">
        <f t="shared" si="167"/>
        <v>2312402080訪問リハビリテーション</v>
      </c>
      <c r="B10729" s="489">
        <v>2312402080</v>
      </c>
      <c r="C10729" s="489" t="s">
        <v>2104</v>
      </c>
      <c r="D10729" s="489" t="s">
        <v>16325</v>
      </c>
    </row>
    <row r="10730" spans="1:4">
      <c r="A10730" s="489" t="str">
        <f t="shared" si="167"/>
        <v>2312402080訪問看護</v>
      </c>
      <c r="B10730" s="489">
        <v>2312402080</v>
      </c>
      <c r="C10730" s="489" t="s">
        <v>2102</v>
      </c>
      <c r="D10730" s="489" t="s">
        <v>16325</v>
      </c>
    </row>
    <row r="10731" spans="1:4">
      <c r="A10731" s="489" t="str">
        <f t="shared" si="167"/>
        <v>2312402098介護予防訪問リハビリテーション</v>
      </c>
      <c r="B10731" s="489">
        <v>2312402098</v>
      </c>
      <c r="C10731" s="489" t="s">
        <v>2108</v>
      </c>
      <c r="D10731" s="489" t="s">
        <v>16326</v>
      </c>
    </row>
    <row r="10732" spans="1:4">
      <c r="A10732" s="489" t="str">
        <f t="shared" si="167"/>
        <v>2312402098介護予防訪問看護</v>
      </c>
      <c r="B10732" s="489">
        <v>2312402098</v>
      </c>
      <c r="C10732" s="489" t="s">
        <v>2103</v>
      </c>
      <c r="D10732" s="489" t="s">
        <v>16326</v>
      </c>
    </row>
    <row r="10733" spans="1:4">
      <c r="A10733" s="489" t="str">
        <f t="shared" si="167"/>
        <v>2312402098訪問リハビリテーション</v>
      </c>
      <c r="B10733" s="489">
        <v>2312402098</v>
      </c>
      <c r="C10733" s="489" t="s">
        <v>2104</v>
      </c>
      <c r="D10733" s="489" t="s">
        <v>16326</v>
      </c>
    </row>
    <row r="10734" spans="1:4">
      <c r="A10734" s="489" t="str">
        <f t="shared" si="167"/>
        <v>2312402098訪問看護</v>
      </c>
      <c r="B10734" s="489">
        <v>2312402098</v>
      </c>
      <c r="C10734" s="489" t="s">
        <v>2102</v>
      </c>
      <c r="D10734" s="489" t="s">
        <v>16326</v>
      </c>
    </row>
    <row r="10735" spans="1:4">
      <c r="A10735" s="489" t="str">
        <f t="shared" si="167"/>
        <v>2312402106介護予防訪問リハビリテーション</v>
      </c>
      <c r="B10735" s="489">
        <v>2312402106</v>
      </c>
      <c r="C10735" s="489" t="s">
        <v>2108</v>
      </c>
      <c r="D10735" s="489" t="s">
        <v>16327</v>
      </c>
    </row>
    <row r="10736" spans="1:4">
      <c r="A10736" s="489" t="str">
        <f t="shared" si="167"/>
        <v>2312402106介護予防訪問看護</v>
      </c>
      <c r="B10736" s="489">
        <v>2312402106</v>
      </c>
      <c r="C10736" s="489" t="s">
        <v>2103</v>
      </c>
      <c r="D10736" s="489" t="s">
        <v>16327</v>
      </c>
    </row>
    <row r="10737" spans="1:4">
      <c r="A10737" s="489" t="str">
        <f t="shared" si="167"/>
        <v>2312402106訪問リハビリテーション</v>
      </c>
      <c r="B10737" s="489">
        <v>2312402106</v>
      </c>
      <c r="C10737" s="489" t="s">
        <v>2104</v>
      </c>
      <c r="D10737" s="489" t="s">
        <v>16327</v>
      </c>
    </row>
    <row r="10738" spans="1:4">
      <c r="A10738" s="489" t="str">
        <f t="shared" si="167"/>
        <v>2312402106訪問看護</v>
      </c>
      <c r="B10738" s="489">
        <v>2312402106</v>
      </c>
      <c r="C10738" s="489" t="s">
        <v>2102</v>
      </c>
      <c r="D10738" s="489" t="s">
        <v>16327</v>
      </c>
    </row>
    <row r="10739" spans="1:4">
      <c r="A10739" s="489" t="str">
        <f t="shared" si="167"/>
        <v>2312402114介護予防訪問リハビリテーション</v>
      </c>
      <c r="B10739" s="489">
        <v>2312402114</v>
      </c>
      <c r="C10739" s="489" t="s">
        <v>2108</v>
      </c>
      <c r="D10739" s="489" t="s">
        <v>16328</v>
      </c>
    </row>
    <row r="10740" spans="1:4">
      <c r="A10740" s="489" t="str">
        <f t="shared" si="167"/>
        <v>2312402114介護予防訪問看護</v>
      </c>
      <c r="B10740" s="489">
        <v>2312402114</v>
      </c>
      <c r="C10740" s="489" t="s">
        <v>2103</v>
      </c>
      <c r="D10740" s="489" t="s">
        <v>16328</v>
      </c>
    </row>
    <row r="10741" spans="1:4">
      <c r="A10741" s="489" t="str">
        <f t="shared" si="167"/>
        <v>2312402114訪問リハビリテーション</v>
      </c>
      <c r="B10741" s="489">
        <v>2312402114</v>
      </c>
      <c r="C10741" s="489" t="s">
        <v>2104</v>
      </c>
      <c r="D10741" s="489" t="s">
        <v>16328</v>
      </c>
    </row>
    <row r="10742" spans="1:4">
      <c r="A10742" s="489" t="str">
        <f t="shared" si="167"/>
        <v>2312402114訪問看護</v>
      </c>
      <c r="B10742" s="489">
        <v>2312402114</v>
      </c>
      <c r="C10742" s="489" t="s">
        <v>2102</v>
      </c>
      <c r="D10742" s="489" t="s">
        <v>16328</v>
      </c>
    </row>
    <row r="10743" spans="1:4">
      <c r="A10743" s="489" t="str">
        <f t="shared" si="167"/>
        <v>2312402122介護予防訪問リハビリテーション</v>
      </c>
      <c r="B10743" s="489">
        <v>2312402122</v>
      </c>
      <c r="C10743" s="489" t="s">
        <v>2108</v>
      </c>
      <c r="D10743" s="489" t="s">
        <v>16329</v>
      </c>
    </row>
    <row r="10744" spans="1:4">
      <c r="A10744" s="489" t="str">
        <f t="shared" si="167"/>
        <v>2312402122介護予防訪問看護</v>
      </c>
      <c r="B10744" s="489">
        <v>2312402122</v>
      </c>
      <c r="C10744" s="489" t="s">
        <v>2103</v>
      </c>
      <c r="D10744" s="489" t="s">
        <v>16329</v>
      </c>
    </row>
    <row r="10745" spans="1:4">
      <c r="A10745" s="489" t="str">
        <f t="shared" si="167"/>
        <v>2312402122訪問リハビリテーション</v>
      </c>
      <c r="B10745" s="489">
        <v>2312402122</v>
      </c>
      <c r="C10745" s="489" t="s">
        <v>2104</v>
      </c>
      <c r="D10745" s="489" t="s">
        <v>16329</v>
      </c>
    </row>
    <row r="10746" spans="1:4">
      <c r="A10746" s="489" t="str">
        <f t="shared" si="167"/>
        <v>2312402122訪問看護</v>
      </c>
      <c r="B10746" s="489">
        <v>2312402122</v>
      </c>
      <c r="C10746" s="489" t="s">
        <v>2102</v>
      </c>
      <c r="D10746" s="489" t="s">
        <v>16329</v>
      </c>
    </row>
    <row r="10747" spans="1:4">
      <c r="A10747" s="489" t="str">
        <f t="shared" si="167"/>
        <v>2312402130介護予防訪問リハビリテーション</v>
      </c>
      <c r="B10747" s="489">
        <v>2312402130</v>
      </c>
      <c r="C10747" s="489" t="s">
        <v>2108</v>
      </c>
      <c r="D10747" s="489" t="s">
        <v>16330</v>
      </c>
    </row>
    <row r="10748" spans="1:4">
      <c r="A10748" s="489" t="str">
        <f t="shared" si="167"/>
        <v>2312402130介護予防訪問看護</v>
      </c>
      <c r="B10748" s="489">
        <v>2312402130</v>
      </c>
      <c r="C10748" s="489" t="s">
        <v>2103</v>
      </c>
      <c r="D10748" s="489" t="s">
        <v>16330</v>
      </c>
    </row>
    <row r="10749" spans="1:4">
      <c r="A10749" s="489" t="str">
        <f t="shared" si="167"/>
        <v>2312402130訪問リハビリテーション</v>
      </c>
      <c r="B10749" s="489">
        <v>2312402130</v>
      </c>
      <c r="C10749" s="489" t="s">
        <v>2104</v>
      </c>
      <c r="D10749" s="489" t="s">
        <v>16330</v>
      </c>
    </row>
    <row r="10750" spans="1:4">
      <c r="A10750" s="489" t="str">
        <f t="shared" si="167"/>
        <v>2312402130訪問看護</v>
      </c>
      <c r="B10750" s="489">
        <v>2312402130</v>
      </c>
      <c r="C10750" s="489" t="s">
        <v>2102</v>
      </c>
      <c r="D10750" s="489" t="s">
        <v>16330</v>
      </c>
    </row>
    <row r="10751" spans="1:4">
      <c r="A10751" s="489" t="str">
        <f t="shared" si="167"/>
        <v>2312402155介護予防訪問リハビリテーション</v>
      </c>
      <c r="B10751" s="489">
        <v>2312402155</v>
      </c>
      <c r="C10751" s="489" t="s">
        <v>2108</v>
      </c>
      <c r="D10751" s="489" t="s">
        <v>16331</v>
      </c>
    </row>
    <row r="10752" spans="1:4">
      <c r="A10752" s="489" t="str">
        <f t="shared" si="167"/>
        <v>2312402155介護予防訪問看護</v>
      </c>
      <c r="B10752" s="489">
        <v>2312402155</v>
      </c>
      <c r="C10752" s="489" t="s">
        <v>2103</v>
      </c>
      <c r="D10752" s="489" t="s">
        <v>16331</v>
      </c>
    </row>
    <row r="10753" spans="1:4">
      <c r="A10753" s="489" t="str">
        <f t="shared" si="167"/>
        <v>2312402155訪問リハビリテーション</v>
      </c>
      <c r="B10753" s="489">
        <v>2312402155</v>
      </c>
      <c r="C10753" s="489" t="s">
        <v>2104</v>
      </c>
      <c r="D10753" s="489" t="s">
        <v>16331</v>
      </c>
    </row>
    <row r="10754" spans="1:4">
      <c r="A10754" s="489" t="str">
        <f t="shared" ref="A10754:A10817" si="168">B10754&amp;C10754</f>
        <v>2312402155訪問看護</v>
      </c>
      <c r="B10754" s="489">
        <v>2312402155</v>
      </c>
      <c r="C10754" s="489" t="s">
        <v>2102</v>
      </c>
      <c r="D10754" s="489" t="s">
        <v>16331</v>
      </c>
    </row>
    <row r="10755" spans="1:4">
      <c r="A10755" s="489" t="str">
        <f t="shared" si="168"/>
        <v>2312402163介護予防訪問リハビリテーション</v>
      </c>
      <c r="B10755" s="489">
        <v>2312402163</v>
      </c>
      <c r="C10755" s="489" t="s">
        <v>2108</v>
      </c>
      <c r="D10755" s="489" t="s">
        <v>16332</v>
      </c>
    </row>
    <row r="10756" spans="1:4">
      <c r="A10756" s="489" t="str">
        <f t="shared" si="168"/>
        <v>2312402163介護予防訪問看護</v>
      </c>
      <c r="B10756" s="489">
        <v>2312402163</v>
      </c>
      <c r="C10756" s="489" t="s">
        <v>2103</v>
      </c>
      <c r="D10756" s="489" t="s">
        <v>16332</v>
      </c>
    </row>
    <row r="10757" spans="1:4">
      <c r="A10757" s="489" t="str">
        <f t="shared" si="168"/>
        <v>2312402163訪問リハビリテーション</v>
      </c>
      <c r="B10757" s="489">
        <v>2312402163</v>
      </c>
      <c r="C10757" s="489" t="s">
        <v>2104</v>
      </c>
      <c r="D10757" s="489" t="s">
        <v>16332</v>
      </c>
    </row>
    <row r="10758" spans="1:4">
      <c r="A10758" s="489" t="str">
        <f t="shared" si="168"/>
        <v>2312402163訪問看護</v>
      </c>
      <c r="B10758" s="489">
        <v>2312402163</v>
      </c>
      <c r="C10758" s="489" t="s">
        <v>2102</v>
      </c>
      <c r="D10758" s="489" t="s">
        <v>16332</v>
      </c>
    </row>
    <row r="10759" spans="1:4">
      <c r="A10759" s="489" t="str">
        <f t="shared" si="168"/>
        <v>2312402171介護予防訪問リハビリテーション</v>
      </c>
      <c r="B10759" s="489">
        <v>2312402171</v>
      </c>
      <c r="C10759" s="489" t="s">
        <v>2108</v>
      </c>
      <c r="D10759" s="489" t="s">
        <v>16333</v>
      </c>
    </row>
    <row r="10760" spans="1:4">
      <c r="A10760" s="489" t="str">
        <f t="shared" si="168"/>
        <v>2312402171介護予防訪問看護</v>
      </c>
      <c r="B10760" s="489">
        <v>2312402171</v>
      </c>
      <c r="C10760" s="489" t="s">
        <v>2103</v>
      </c>
      <c r="D10760" s="489" t="s">
        <v>16333</v>
      </c>
    </row>
    <row r="10761" spans="1:4">
      <c r="A10761" s="489" t="str">
        <f t="shared" si="168"/>
        <v>2312402171訪問リハビリテーション</v>
      </c>
      <c r="B10761" s="489">
        <v>2312402171</v>
      </c>
      <c r="C10761" s="489" t="s">
        <v>2104</v>
      </c>
      <c r="D10761" s="489" t="s">
        <v>16333</v>
      </c>
    </row>
    <row r="10762" spans="1:4">
      <c r="A10762" s="489" t="str">
        <f t="shared" si="168"/>
        <v>2312402171訪問看護</v>
      </c>
      <c r="B10762" s="489">
        <v>2312402171</v>
      </c>
      <c r="C10762" s="489" t="s">
        <v>2102</v>
      </c>
      <c r="D10762" s="489" t="s">
        <v>16333</v>
      </c>
    </row>
    <row r="10763" spans="1:4">
      <c r="A10763" s="489" t="str">
        <f t="shared" si="168"/>
        <v>2312402189介護予防訪問リハビリテーション</v>
      </c>
      <c r="B10763" s="489">
        <v>2312402189</v>
      </c>
      <c r="C10763" s="489" t="s">
        <v>2108</v>
      </c>
      <c r="D10763" s="489" t="s">
        <v>16334</v>
      </c>
    </row>
    <row r="10764" spans="1:4">
      <c r="A10764" s="489" t="str">
        <f t="shared" si="168"/>
        <v>2312402189介護予防訪問看護</v>
      </c>
      <c r="B10764" s="489">
        <v>2312402189</v>
      </c>
      <c r="C10764" s="489" t="s">
        <v>2103</v>
      </c>
      <c r="D10764" s="489" t="s">
        <v>16334</v>
      </c>
    </row>
    <row r="10765" spans="1:4">
      <c r="A10765" s="489" t="str">
        <f t="shared" si="168"/>
        <v>2312402189訪問リハビリテーション</v>
      </c>
      <c r="B10765" s="489">
        <v>2312402189</v>
      </c>
      <c r="C10765" s="489" t="s">
        <v>2104</v>
      </c>
      <c r="D10765" s="489" t="s">
        <v>16334</v>
      </c>
    </row>
    <row r="10766" spans="1:4">
      <c r="A10766" s="489" t="str">
        <f t="shared" si="168"/>
        <v>2312402189訪問看護</v>
      </c>
      <c r="B10766" s="489">
        <v>2312402189</v>
      </c>
      <c r="C10766" s="489" t="s">
        <v>2102</v>
      </c>
      <c r="D10766" s="489" t="s">
        <v>16334</v>
      </c>
    </row>
    <row r="10767" spans="1:4">
      <c r="A10767" s="489" t="str">
        <f t="shared" si="168"/>
        <v>2312402197介護予防訪問リハビリテーション</v>
      </c>
      <c r="B10767" s="489">
        <v>2312402197</v>
      </c>
      <c r="C10767" s="489" t="s">
        <v>2108</v>
      </c>
      <c r="D10767" s="489" t="s">
        <v>16335</v>
      </c>
    </row>
    <row r="10768" spans="1:4">
      <c r="A10768" s="489" t="str">
        <f t="shared" si="168"/>
        <v>2312402197介護予防訪問看護</v>
      </c>
      <c r="B10768" s="489">
        <v>2312402197</v>
      </c>
      <c r="C10768" s="489" t="s">
        <v>2103</v>
      </c>
      <c r="D10768" s="489" t="s">
        <v>16335</v>
      </c>
    </row>
    <row r="10769" spans="1:4">
      <c r="A10769" s="489" t="str">
        <f t="shared" si="168"/>
        <v>2312402197訪問リハビリテーション</v>
      </c>
      <c r="B10769" s="489">
        <v>2312402197</v>
      </c>
      <c r="C10769" s="489" t="s">
        <v>2104</v>
      </c>
      <c r="D10769" s="489" t="s">
        <v>16335</v>
      </c>
    </row>
    <row r="10770" spans="1:4">
      <c r="A10770" s="489" t="str">
        <f t="shared" si="168"/>
        <v>2312402197訪問看護</v>
      </c>
      <c r="B10770" s="489">
        <v>2312402197</v>
      </c>
      <c r="C10770" s="489" t="s">
        <v>2102</v>
      </c>
      <c r="D10770" s="489" t="s">
        <v>16335</v>
      </c>
    </row>
    <row r="10771" spans="1:4">
      <c r="A10771" s="489" t="str">
        <f t="shared" si="168"/>
        <v>2312402205介護予防訪問リハビリテーション</v>
      </c>
      <c r="B10771" s="489">
        <v>2312402205</v>
      </c>
      <c r="C10771" s="489" t="s">
        <v>2108</v>
      </c>
      <c r="D10771" s="489" t="s">
        <v>16336</v>
      </c>
    </row>
    <row r="10772" spans="1:4">
      <c r="A10772" s="489" t="str">
        <f t="shared" si="168"/>
        <v>2312402205介護予防訪問看護</v>
      </c>
      <c r="B10772" s="489">
        <v>2312402205</v>
      </c>
      <c r="C10772" s="489" t="s">
        <v>2103</v>
      </c>
      <c r="D10772" s="489" t="s">
        <v>16336</v>
      </c>
    </row>
    <row r="10773" spans="1:4">
      <c r="A10773" s="489" t="str">
        <f t="shared" si="168"/>
        <v>2312402205訪問リハビリテーション</v>
      </c>
      <c r="B10773" s="489">
        <v>2312402205</v>
      </c>
      <c r="C10773" s="489" t="s">
        <v>2104</v>
      </c>
      <c r="D10773" s="489" t="s">
        <v>16336</v>
      </c>
    </row>
    <row r="10774" spans="1:4">
      <c r="A10774" s="489" t="str">
        <f t="shared" si="168"/>
        <v>2312402205訪問看護</v>
      </c>
      <c r="B10774" s="489">
        <v>2312402205</v>
      </c>
      <c r="C10774" s="489" t="s">
        <v>2102</v>
      </c>
      <c r="D10774" s="489" t="s">
        <v>16336</v>
      </c>
    </row>
    <row r="10775" spans="1:4">
      <c r="A10775" s="489" t="str">
        <f t="shared" si="168"/>
        <v>2312402213介護予防訪問リハビリテーション</v>
      </c>
      <c r="B10775" s="489">
        <v>2312402213</v>
      </c>
      <c r="C10775" s="489" t="s">
        <v>2108</v>
      </c>
      <c r="D10775" s="489" t="s">
        <v>16337</v>
      </c>
    </row>
    <row r="10776" spans="1:4">
      <c r="A10776" s="489" t="str">
        <f t="shared" si="168"/>
        <v>2312402213介護予防訪問看護</v>
      </c>
      <c r="B10776" s="489">
        <v>2312402213</v>
      </c>
      <c r="C10776" s="489" t="s">
        <v>2103</v>
      </c>
      <c r="D10776" s="489" t="s">
        <v>16337</v>
      </c>
    </row>
    <row r="10777" spans="1:4">
      <c r="A10777" s="489" t="str">
        <f t="shared" si="168"/>
        <v>2312402213訪問リハビリテーション</v>
      </c>
      <c r="B10777" s="489">
        <v>2312402213</v>
      </c>
      <c r="C10777" s="489" t="s">
        <v>2104</v>
      </c>
      <c r="D10777" s="489" t="s">
        <v>16337</v>
      </c>
    </row>
    <row r="10778" spans="1:4">
      <c r="A10778" s="489" t="str">
        <f t="shared" si="168"/>
        <v>2312402213訪問看護</v>
      </c>
      <c r="B10778" s="489">
        <v>2312402213</v>
      </c>
      <c r="C10778" s="489" t="s">
        <v>2102</v>
      </c>
      <c r="D10778" s="489" t="s">
        <v>16337</v>
      </c>
    </row>
    <row r="10779" spans="1:4">
      <c r="A10779" s="489" t="str">
        <f t="shared" si="168"/>
        <v>2312402221介護予防訪問リハビリテーション</v>
      </c>
      <c r="B10779" s="489">
        <v>2312402221</v>
      </c>
      <c r="C10779" s="489" t="s">
        <v>2108</v>
      </c>
      <c r="D10779" s="489" t="s">
        <v>16338</v>
      </c>
    </row>
    <row r="10780" spans="1:4">
      <c r="A10780" s="489" t="str">
        <f t="shared" si="168"/>
        <v>2312402221介護予防訪問看護</v>
      </c>
      <c r="B10780" s="489">
        <v>2312402221</v>
      </c>
      <c r="C10780" s="489" t="s">
        <v>2103</v>
      </c>
      <c r="D10780" s="489" t="s">
        <v>16338</v>
      </c>
    </row>
    <row r="10781" spans="1:4">
      <c r="A10781" s="489" t="str">
        <f t="shared" si="168"/>
        <v>2312402221訪問リハビリテーション</v>
      </c>
      <c r="B10781" s="489">
        <v>2312402221</v>
      </c>
      <c r="C10781" s="489" t="s">
        <v>2104</v>
      </c>
      <c r="D10781" s="489" t="s">
        <v>16338</v>
      </c>
    </row>
    <row r="10782" spans="1:4">
      <c r="A10782" s="489" t="str">
        <f t="shared" si="168"/>
        <v>2312402221訪問看護</v>
      </c>
      <c r="B10782" s="489">
        <v>2312402221</v>
      </c>
      <c r="C10782" s="489" t="s">
        <v>2102</v>
      </c>
      <c r="D10782" s="489" t="s">
        <v>16338</v>
      </c>
    </row>
    <row r="10783" spans="1:4">
      <c r="A10783" s="489" t="str">
        <f t="shared" si="168"/>
        <v>2312402239介護予防訪問リハビリテーション</v>
      </c>
      <c r="B10783" s="489">
        <v>2312402239</v>
      </c>
      <c r="C10783" s="489" t="s">
        <v>2108</v>
      </c>
      <c r="D10783" s="489" t="s">
        <v>16339</v>
      </c>
    </row>
    <row r="10784" spans="1:4">
      <c r="A10784" s="489" t="str">
        <f t="shared" si="168"/>
        <v>2312402239介護予防訪問看護</v>
      </c>
      <c r="B10784" s="489">
        <v>2312402239</v>
      </c>
      <c r="C10784" s="489" t="s">
        <v>2103</v>
      </c>
      <c r="D10784" s="489" t="s">
        <v>16339</v>
      </c>
    </row>
    <row r="10785" spans="1:4">
      <c r="A10785" s="489" t="str">
        <f t="shared" si="168"/>
        <v>2312402239訪問リハビリテーション</v>
      </c>
      <c r="B10785" s="489">
        <v>2312402239</v>
      </c>
      <c r="C10785" s="489" t="s">
        <v>2104</v>
      </c>
      <c r="D10785" s="489" t="s">
        <v>16339</v>
      </c>
    </row>
    <row r="10786" spans="1:4">
      <c r="A10786" s="489" t="str">
        <f t="shared" si="168"/>
        <v>2312402239訪問看護</v>
      </c>
      <c r="B10786" s="489">
        <v>2312402239</v>
      </c>
      <c r="C10786" s="489" t="s">
        <v>2102</v>
      </c>
      <c r="D10786" s="489" t="s">
        <v>16339</v>
      </c>
    </row>
    <row r="10787" spans="1:4">
      <c r="A10787" s="489" t="str">
        <f t="shared" si="168"/>
        <v>2312500164介護予防訪問リハビリテーション</v>
      </c>
      <c r="B10787" s="489">
        <v>2312500164</v>
      </c>
      <c r="C10787" s="489" t="s">
        <v>2108</v>
      </c>
      <c r="D10787" s="489" t="s">
        <v>16340</v>
      </c>
    </row>
    <row r="10788" spans="1:4">
      <c r="A10788" s="489" t="str">
        <f t="shared" si="168"/>
        <v>2312500164介護予防訪問看護</v>
      </c>
      <c r="B10788" s="489">
        <v>2312500164</v>
      </c>
      <c r="C10788" s="489" t="s">
        <v>2103</v>
      </c>
      <c r="D10788" s="489" t="s">
        <v>16340</v>
      </c>
    </row>
    <row r="10789" spans="1:4">
      <c r="A10789" s="489" t="str">
        <f t="shared" si="168"/>
        <v>2312500164訪問リハビリテーション</v>
      </c>
      <c r="B10789" s="489">
        <v>2312500164</v>
      </c>
      <c r="C10789" s="489" t="s">
        <v>2104</v>
      </c>
      <c r="D10789" s="489" t="s">
        <v>16340</v>
      </c>
    </row>
    <row r="10790" spans="1:4">
      <c r="A10790" s="489" t="str">
        <f t="shared" si="168"/>
        <v>2312500164訪問看護</v>
      </c>
      <c r="B10790" s="489">
        <v>2312500164</v>
      </c>
      <c r="C10790" s="489" t="s">
        <v>2102</v>
      </c>
      <c r="D10790" s="489" t="s">
        <v>16340</v>
      </c>
    </row>
    <row r="10791" spans="1:4">
      <c r="A10791" s="489" t="str">
        <f t="shared" si="168"/>
        <v>2312500206介護予防通所リハビリテーション</v>
      </c>
      <c r="B10791" s="489">
        <v>2312500206</v>
      </c>
      <c r="C10791" s="489" t="s">
        <v>2512</v>
      </c>
      <c r="D10791" s="489" t="s">
        <v>16341</v>
      </c>
    </row>
    <row r="10792" spans="1:4">
      <c r="A10792" s="489" t="str">
        <f t="shared" si="168"/>
        <v>2312500206介護予防訪問リハビリテーション</v>
      </c>
      <c r="B10792" s="489">
        <v>2312500206</v>
      </c>
      <c r="C10792" s="489" t="s">
        <v>2108</v>
      </c>
      <c r="D10792" s="489" t="s">
        <v>16341</v>
      </c>
    </row>
    <row r="10793" spans="1:4">
      <c r="A10793" s="489" t="str">
        <f t="shared" si="168"/>
        <v>2312500206介護予防訪問看護</v>
      </c>
      <c r="B10793" s="489">
        <v>2312500206</v>
      </c>
      <c r="C10793" s="489" t="s">
        <v>2103</v>
      </c>
      <c r="D10793" s="489" t="s">
        <v>16341</v>
      </c>
    </row>
    <row r="10794" spans="1:4">
      <c r="A10794" s="489" t="str">
        <f t="shared" si="168"/>
        <v>2312500206通所リハビリテーション</v>
      </c>
      <c r="B10794" s="489">
        <v>2312500206</v>
      </c>
      <c r="C10794" s="489" t="s">
        <v>2511</v>
      </c>
      <c r="D10794" s="489" t="s">
        <v>16341</v>
      </c>
    </row>
    <row r="10795" spans="1:4">
      <c r="A10795" s="489" t="str">
        <f t="shared" si="168"/>
        <v>2312500206訪問リハビリテーション</v>
      </c>
      <c r="B10795" s="489">
        <v>2312500206</v>
      </c>
      <c r="C10795" s="489" t="s">
        <v>2104</v>
      </c>
      <c r="D10795" s="489" t="s">
        <v>16341</v>
      </c>
    </row>
    <row r="10796" spans="1:4">
      <c r="A10796" s="489" t="str">
        <f t="shared" si="168"/>
        <v>2312500206訪問リハビリテーション</v>
      </c>
      <c r="B10796" s="489">
        <v>2312500206</v>
      </c>
      <c r="C10796" s="489" t="s">
        <v>2104</v>
      </c>
      <c r="D10796" s="489" t="s">
        <v>16341</v>
      </c>
    </row>
    <row r="10797" spans="1:4">
      <c r="A10797" s="489" t="str">
        <f t="shared" si="168"/>
        <v>2312500206訪問看護</v>
      </c>
      <c r="B10797" s="489">
        <v>2312500206</v>
      </c>
      <c r="C10797" s="489" t="s">
        <v>2102</v>
      </c>
      <c r="D10797" s="489" t="s">
        <v>16341</v>
      </c>
    </row>
    <row r="10798" spans="1:4">
      <c r="A10798" s="489" t="str">
        <f t="shared" si="168"/>
        <v>2312500693介護予防訪問リハビリテーション</v>
      </c>
      <c r="B10798" s="489">
        <v>2312500693</v>
      </c>
      <c r="C10798" s="489" t="s">
        <v>2108</v>
      </c>
      <c r="D10798" s="489" t="s">
        <v>16342</v>
      </c>
    </row>
    <row r="10799" spans="1:4">
      <c r="A10799" s="489" t="str">
        <f t="shared" si="168"/>
        <v>2312500693介護予防訪問看護</v>
      </c>
      <c r="B10799" s="489">
        <v>2312500693</v>
      </c>
      <c r="C10799" s="489" t="s">
        <v>2103</v>
      </c>
      <c r="D10799" s="489" t="s">
        <v>16342</v>
      </c>
    </row>
    <row r="10800" spans="1:4">
      <c r="A10800" s="489" t="str">
        <f t="shared" si="168"/>
        <v>2312500693訪問リハビリテーション</v>
      </c>
      <c r="B10800" s="489">
        <v>2312500693</v>
      </c>
      <c r="C10800" s="489" t="s">
        <v>2104</v>
      </c>
      <c r="D10800" s="489" t="s">
        <v>16342</v>
      </c>
    </row>
    <row r="10801" spans="1:4">
      <c r="A10801" s="489" t="str">
        <f t="shared" si="168"/>
        <v>2312500693訪問看護</v>
      </c>
      <c r="B10801" s="489">
        <v>2312500693</v>
      </c>
      <c r="C10801" s="489" t="s">
        <v>2102</v>
      </c>
      <c r="D10801" s="489" t="s">
        <v>16342</v>
      </c>
    </row>
    <row r="10802" spans="1:4">
      <c r="A10802" s="489" t="str">
        <f t="shared" si="168"/>
        <v>2312501154介護予防訪問リハビリテーション</v>
      </c>
      <c r="B10802" s="489">
        <v>2312501154</v>
      </c>
      <c r="C10802" s="489" t="s">
        <v>2108</v>
      </c>
      <c r="D10802" s="489" t="s">
        <v>16343</v>
      </c>
    </row>
    <row r="10803" spans="1:4">
      <c r="A10803" s="489" t="str">
        <f t="shared" si="168"/>
        <v>2312501154介護予防訪問看護</v>
      </c>
      <c r="B10803" s="489">
        <v>2312501154</v>
      </c>
      <c r="C10803" s="489" t="s">
        <v>2103</v>
      </c>
      <c r="D10803" s="489" t="s">
        <v>16343</v>
      </c>
    </row>
    <row r="10804" spans="1:4">
      <c r="A10804" s="489" t="str">
        <f t="shared" si="168"/>
        <v>2312501154訪問リハビリテーション</v>
      </c>
      <c r="B10804" s="489">
        <v>2312501154</v>
      </c>
      <c r="C10804" s="489" t="s">
        <v>2104</v>
      </c>
      <c r="D10804" s="489" t="s">
        <v>16343</v>
      </c>
    </row>
    <row r="10805" spans="1:4">
      <c r="A10805" s="489" t="str">
        <f t="shared" si="168"/>
        <v>2312501154訪問看護</v>
      </c>
      <c r="B10805" s="489">
        <v>2312501154</v>
      </c>
      <c r="C10805" s="489" t="s">
        <v>2102</v>
      </c>
      <c r="D10805" s="489" t="s">
        <v>16343</v>
      </c>
    </row>
    <row r="10806" spans="1:4">
      <c r="A10806" s="489" t="str">
        <f t="shared" si="168"/>
        <v>2312501352介護予防訪問リハビリテーション</v>
      </c>
      <c r="B10806" s="489">
        <v>2312501352</v>
      </c>
      <c r="C10806" s="489" t="s">
        <v>2108</v>
      </c>
      <c r="D10806" s="489" t="s">
        <v>16344</v>
      </c>
    </row>
    <row r="10807" spans="1:4">
      <c r="A10807" s="489" t="str">
        <f t="shared" si="168"/>
        <v>2312501352介護予防訪問看護</v>
      </c>
      <c r="B10807" s="489">
        <v>2312501352</v>
      </c>
      <c r="C10807" s="489" t="s">
        <v>2103</v>
      </c>
      <c r="D10807" s="489" t="s">
        <v>16344</v>
      </c>
    </row>
    <row r="10808" spans="1:4">
      <c r="A10808" s="489" t="str">
        <f t="shared" si="168"/>
        <v>2312501352訪問リハビリテーション</v>
      </c>
      <c r="B10808" s="489">
        <v>2312501352</v>
      </c>
      <c r="C10808" s="489" t="s">
        <v>2104</v>
      </c>
      <c r="D10808" s="489" t="s">
        <v>16344</v>
      </c>
    </row>
    <row r="10809" spans="1:4">
      <c r="A10809" s="489" t="str">
        <f t="shared" si="168"/>
        <v>2312501352訪問看護</v>
      </c>
      <c r="B10809" s="489">
        <v>2312501352</v>
      </c>
      <c r="C10809" s="489" t="s">
        <v>2102</v>
      </c>
      <c r="D10809" s="489" t="s">
        <v>16344</v>
      </c>
    </row>
    <row r="10810" spans="1:4">
      <c r="A10810" s="489" t="str">
        <f t="shared" si="168"/>
        <v>2312501394介護予防訪問リハビリテーション</v>
      </c>
      <c r="B10810" s="489">
        <v>2312501394</v>
      </c>
      <c r="C10810" s="489" t="s">
        <v>2108</v>
      </c>
      <c r="D10810" s="489" t="s">
        <v>16345</v>
      </c>
    </row>
    <row r="10811" spans="1:4">
      <c r="A10811" s="489" t="str">
        <f t="shared" si="168"/>
        <v>2312501394介護予防訪問看護</v>
      </c>
      <c r="B10811" s="489">
        <v>2312501394</v>
      </c>
      <c r="C10811" s="489" t="s">
        <v>2103</v>
      </c>
      <c r="D10811" s="489" t="s">
        <v>16345</v>
      </c>
    </row>
    <row r="10812" spans="1:4">
      <c r="A10812" s="489" t="str">
        <f t="shared" si="168"/>
        <v>2312501394訪問リハビリテーション</v>
      </c>
      <c r="B10812" s="489">
        <v>2312501394</v>
      </c>
      <c r="C10812" s="489" t="s">
        <v>2104</v>
      </c>
      <c r="D10812" s="489" t="s">
        <v>16345</v>
      </c>
    </row>
    <row r="10813" spans="1:4">
      <c r="A10813" s="489" t="str">
        <f t="shared" si="168"/>
        <v>2312501394訪問看護</v>
      </c>
      <c r="B10813" s="489">
        <v>2312501394</v>
      </c>
      <c r="C10813" s="489" t="s">
        <v>2102</v>
      </c>
      <c r="D10813" s="489" t="s">
        <v>16345</v>
      </c>
    </row>
    <row r="10814" spans="1:4">
      <c r="A10814" s="489" t="str">
        <f t="shared" si="168"/>
        <v>2312501402介護予防訪問リハビリテーション</v>
      </c>
      <c r="B10814" s="489">
        <v>2312501402</v>
      </c>
      <c r="C10814" s="489" t="s">
        <v>2108</v>
      </c>
      <c r="D10814" s="489" t="s">
        <v>16346</v>
      </c>
    </row>
    <row r="10815" spans="1:4">
      <c r="A10815" s="489" t="str">
        <f t="shared" si="168"/>
        <v>2312501402介護予防訪問看護</v>
      </c>
      <c r="B10815" s="489">
        <v>2312501402</v>
      </c>
      <c r="C10815" s="489" t="s">
        <v>2103</v>
      </c>
      <c r="D10815" s="489" t="s">
        <v>16346</v>
      </c>
    </row>
    <row r="10816" spans="1:4">
      <c r="A10816" s="489" t="str">
        <f t="shared" si="168"/>
        <v>2312501402訪問リハビリテーション</v>
      </c>
      <c r="B10816" s="489">
        <v>2312501402</v>
      </c>
      <c r="C10816" s="489" t="s">
        <v>2104</v>
      </c>
      <c r="D10816" s="489" t="s">
        <v>16346</v>
      </c>
    </row>
    <row r="10817" spans="1:4">
      <c r="A10817" s="489" t="str">
        <f t="shared" si="168"/>
        <v>2312501402訪問看護</v>
      </c>
      <c r="B10817" s="489">
        <v>2312501402</v>
      </c>
      <c r="C10817" s="489" t="s">
        <v>2102</v>
      </c>
      <c r="D10817" s="489" t="s">
        <v>16346</v>
      </c>
    </row>
    <row r="10818" spans="1:4">
      <c r="A10818" s="489" t="str">
        <f t="shared" ref="A10818:A10881" si="169">B10818&amp;C10818</f>
        <v>2312501428介護予防訪問リハビリテーション</v>
      </c>
      <c r="B10818" s="489">
        <v>2312501428</v>
      </c>
      <c r="C10818" s="489" t="s">
        <v>2108</v>
      </c>
      <c r="D10818" s="489" t="s">
        <v>16347</v>
      </c>
    </row>
    <row r="10819" spans="1:4">
      <c r="A10819" s="489" t="str">
        <f t="shared" si="169"/>
        <v>2312501428介護予防訪問看護</v>
      </c>
      <c r="B10819" s="489">
        <v>2312501428</v>
      </c>
      <c r="C10819" s="489" t="s">
        <v>2103</v>
      </c>
      <c r="D10819" s="489" t="s">
        <v>16347</v>
      </c>
    </row>
    <row r="10820" spans="1:4">
      <c r="A10820" s="489" t="str">
        <f t="shared" si="169"/>
        <v>2312501428訪問リハビリテーション</v>
      </c>
      <c r="B10820" s="489">
        <v>2312501428</v>
      </c>
      <c r="C10820" s="489" t="s">
        <v>2104</v>
      </c>
      <c r="D10820" s="489" t="s">
        <v>16347</v>
      </c>
    </row>
    <row r="10821" spans="1:4">
      <c r="A10821" s="489" t="str">
        <f t="shared" si="169"/>
        <v>2312501428訪問看護</v>
      </c>
      <c r="B10821" s="489">
        <v>2312501428</v>
      </c>
      <c r="C10821" s="489" t="s">
        <v>2102</v>
      </c>
      <c r="D10821" s="489" t="s">
        <v>16347</v>
      </c>
    </row>
    <row r="10822" spans="1:4">
      <c r="A10822" s="489" t="str">
        <f t="shared" si="169"/>
        <v>2312501477介護予防訪問リハビリテーション</v>
      </c>
      <c r="B10822" s="489">
        <v>2312501477</v>
      </c>
      <c r="C10822" s="489" t="s">
        <v>2108</v>
      </c>
      <c r="D10822" s="489" t="s">
        <v>16348</v>
      </c>
    </row>
    <row r="10823" spans="1:4">
      <c r="A10823" s="489" t="str">
        <f t="shared" si="169"/>
        <v>2312501477介護予防訪問看護</v>
      </c>
      <c r="B10823" s="489">
        <v>2312501477</v>
      </c>
      <c r="C10823" s="489" t="s">
        <v>2103</v>
      </c>
      <c r="D10823" s="489" t="s">
        <v>16348</v>
      </c>
    </row>
    <row r="10824" spans="1:4">
      <c r="A10824" s="489" t="str">
        <f t="shared" si="169"/>
        <v>2312501477訪問リハビリテーション</v>
      </c>
      <c r="B10824" s="489">
        <v>2312501477</v>
      </c>
      <c r="C10824" s="489" t="s">
        <v>2104</v>
      </c>
      <c r="D10824" s="489" t="s">
        <v>16348</v>
      </c>
    </row>
    <row r="10825" spans="1:4">
      <c r="A10825" s="489" t="str">
        <f t="shared" si="169"/>
        <v>2312501477訪問リハビリテーション</v>
      </c>
      <c r="B10825" s="489">
        <v>2312501477</v>
      </c>
      <c r="C10825" s="489" t="s">
        <v>2104</v>
      </c>
      <c r="D10825" s="489" t="s">
        <v>16348</v>
      </c>
    </row>
    <row r="10826" spans="1:4">
      <c r="A10826" s="489" t="str">
        <f t="shared" si="169"/>
        <v>2312501477訪問看護</v>
      </c>
      <c r="B10826" s="489">
        <v>2312501477</v>
      </c>
      <c r="C10826" s="489" t="s">
        <v>2102</v>
      </c>
      <c r="D10826" s="489" t="s">
        <v>16348</v>
      </c>
    </row>
    <row r="10827" spans="1:4">
      <c r="A10827" s="489" t="str">
        <f t="shared" si="169"/>
        <v>2312501592介護予防訪問リハビリテーション</v>
      </c>
      <c r="B10827" s="489">
        <v>2312501592</v>
      </c>
      <c r="C10827" s="489" t="s">
        <v>2108</v>
      </c>
      <c r="D10827" s="489" t="s">
        <v>16349</v>
      </c>
    </row>
    <row r="10828" spans="1:4">
      <c r="A10828" s="489" t="str">
        <f t="shared" si="169"/>
        <v>2312501592介護予防訪問看護</v>
      </c>
      <c r="B10828" s="489">
        <v>2312501592</v>
      </c>
      <c r="C10828" s="489" t="s">
        <v>2103</v>
      </c>
      <c r="D10828" s="489" t="s">
        <v>16349</v>
      </c>
    </row>
    <row r="10829" spans="1:4">
      <c r="A10829" s="489" t="str">
        <f t="shared" si="169"/>
        <v>2312501592訪問リハビリテーション</v>
      </c>
      <c r="B10829" s="489">
        <v>2312501592</v>
      </c>
      <c r="C10829" s="489" t="s">
        <v>2104</v>
      </c>
      <c r="D10829" s="489" t="s">
        <v>16349</v>
      </c>
    </row>
    <row r="10830" spans="1:4">
      <c r="A10830" s="489" t="str">
        <f t="shared" si="169"/>
        <v>2312501592訪問看護</v>
      </c>
      <c r="B10830" s="489">
        <v>2312501592</v>
      </c>
      <c r="C10830" s="489" t="s">
        <v>2102</v>
      </c>
      <c r="D10830" s="489" t="s">
        <v>16349</v>
      </c>
    </row>
    <row r="10831" spans="1:4">
      <c r="A10831" s="489" t="str">
        <f t="shared" si="169"/>
        <v>2312501675介護予防訪問リハビリテーション</v>
      </c>
      <c r="B10831" s="489">
        <v>2312501675</v>
      </c>
      <c r="C10831" s="489" t="s">
        <v>2108</v>
      </c>
      <c r="D10831" s="489" t="s">
        <v>16350</v>
      </c>
    </row>
    <row r="10832" spans="1:4">
      <c r="A10832" s="489" t="str">
        <f t="shared" si="169"/>
        <v>2312501675介護予防訪問看護</v>
      </c>
      <c r="B10832" s="489">
        <v>2312501675</v>
      </c>
      <c r="C10832" s="489" t="s">
        <v>2103</v>
      </c>
      <c r="D10832" s="489" t="s">
        <v>16350</v>
      </c>
    </row>
    <row r="10833" spans="1:4">
      <c r="A10833" s="489" t="str">
        <f t="shared" si="169"/>
        <v>2312501675訪問リハビリテーション</v>
      </c>
      <c r="B10833" s="489">
        <v>2312501675</v>
      </c>
      <c r="C10833" s="489" t="s">
        <v>2104</v>
      </c>
      <c r="D10833" s="489" t="s">
        <v>16350</v>
      </c>
    </row>
    <row r="10834" spans="1:4">
      <c r="A10834" s="489" t="str">
        <f t="shared" si="169"/>
        <v>2312501675訪問看護</v>
      </c>
      <c r="B10834" s="489">
        <v>2312501675</v>
      </c>
      <c r="C10834" s="489" t="s">
        <v>2102</v>
      </c>
      <c r="D10834" s="489" t="s">
        <v>16350</v>
      </c>
    </row>
    <row r="10835" spans="1:4">
      <c r="A10835" s="489" t="str">
        <f t="shared" si="169"/>
        <v>2312501717介護予防訪問リハビリテーション</v>
      </c>
      <c r="B10835" s="489">
        <v>2312501717</v>
      </c>
      <c r="C10835" s="489" t="s">
        <v>2108</v>
      </c>
      <c r="D10835" s="489" t="s">
        <v>14954</v>
      </c>
    </row>
    <row r="10836" spans="1:4">
      <c r="A10836" s="489" t="str">
        <f t="shared" si="169"/>
        <v>2312501717介護予防訪問看護</v>
      </c>
      <c r="B10836" s="489">
        <v>2312501717</v>
      </c>
      <c r="C10836" s="489" t="s">
        <v>2103</v>
      </c>
      <c r="D10836" s="489" t="s">
        <v>14954</v>
      </c>
    </row>
    <row r="10837" spans="1:4">
      <c r="A10837" s="489" t="str">
        <f t="shared" si="169"/>
        <v>2312501717訪問リハビリテーション</v>
      </c>
      <c r="B10837" s="489">
        <v>2312501717</v>
      </c>
      <c r="C10837" s="489" t="s">
        <v>2104</v>
      </c>
      <c r="D10837" s="489" t="s">
        <v>14954</v>
      </c>
    </row>
    <row r="10838" spans="1:4">
      <c r="A10838" s="489" t="str">
        <f t="shared" si="169"/>
        <v>2312501717訪問看護</v>
      </c>
      <c r="B10838" s="489">
        <v>2312501717</v>
      </c>
      <c r="C10838" s="489" t="s">
        <v>2102</v>
      </c>
      <c r="D10838" s="489" t="s">
        <v>14954</v>
      </c>
    </row>
    <row r="10839" spans="1:4">
      <c r="A10839" s="489" t="str">
        <f t="shared" si="169"/>
        <v>2312501808介護予防訪問リハビリテーション</v>
      </c>
      <c r="B10839" s="489">
        <v>2312501808</v>
      </c>
      <c r="C10839" s="489" t="s">
        <v>2108</v>
      </c>
      <c r="D10839" s="489" t="s">
        <v>16351</v>
      </c>
    </row>
    <row r="10840" spans="1:4">
      <c r="A10840" s="489" t="str">
        <f t="shared" si="169"/>
        <v>2312501808介護予防訪問看護</v>
      </c>
      <c r="B10840" s="489">
        <v>2312501808</v>
      </c>
      <c r="C10840" s="489" t="s">
        <v>2103</v>
      </c>
      <c r="D10840" s="489" t="s">
        <v>16351</v>
      </c>
    </row>
    <row r="10841" spans="1:4">
      <c r="A10841" s="489" t="str">
        <f t="shared" si="169"/>
        <v>2312501808訪問リハビリテーション</v>
      </c>
      <c r="B10841" s="489">
        <v>2312501808</v>
      </c>
      <c r="C10841" s="489" t="s">
        <v>2104</v>
      </c>
      <c r="D10841" s="489" t="s">
        <v>16351</v>
      </c>
    </row>
    <row r="10842" spans="1:4">
      <c r="A10842" s="489" t="str">
        <f t="shared" si="169"/>
        <v>2312501808訪問看護</v>
      </c>
      <c r="B10842" s="489">
        <v>2312501808</v>
      </c>
      <c r="C10842" s="489" t="s">
        <v>2102</v>
      </c>
      <c r="D10842" s="489" t="s">
        <v>16351</v>
      </c>
    </row>
    <row r="10843" spans="1:4">
      <c r="A10843" s="489" t="str">
        <f t="shared" si="169"/>
        <v>2312501832介護予防訪問リハビリテーション</v>
      </c>
      <c r="B10843" s="489">
        <v>2312501832</v>
      </c>
      <c r="C10843" s="489" t="s">
        <v>2108</v>
      </c>
      <c r="D10843" s="489" t="s">
        <v>16352</v>
      </c>
    </row>
    <row r="10844" spans="1:4">
      <c r="A10844" s="489" t="str">
        <f t="shared" si="169"/>
        <v>2312501832介護予防訪問看護</v>
      </c>
      <c r="B10844" s="489">
        <v>2312501832</v>
      </c>
      <c r="C10844" s="489" t="s">
        <v>2103</v>
      </c>
      <c r="D10844" s="489" t="s">
        <v>16352</v>
      </c>
    </row>
    <row r="10845" spans="1:4">
      <c r="A10845" s="489" t="str">
        <f t="shared" si="169"/>
        <v>2312501832訪問リハビリテーション</v>
      </c>
      <c r="B10845" s="489">
        <v>2312501832</v>
      </c>
      <c r="C10845" s="489" t="s">
        <v>2104</v>
      </c>
      <c r="D10845" s="489" t="s">
        <v>16352</v>
      </c>
    </row>
    <row r="10846" spans="1:4">
      <c r="A10846" s="489" t="str">
        <f t="shared" si="169"/>
        <v>2312501832訪問看護</v>
      </c>
      <c r="B10846" s="489">
        <v>2312501832</v>
      </c>
      <c r="C10846" s="489" t="s">
        <v>2102</v>
      </c>
      <c r="D10846" s="489" t="s">
        <v>16352</v>
      </c>
    </row>
    <row r="10847" spans="1:4">
      <c r="A10847" s="489" t="str">
        <f t="shared" si="169"/>
        <v>2312501857介護予防訪問リハビリテーション</v>
      </c>
      <c r="B10847" s="489">
        <v>2312501857</v>
      </c>
      <c r="C10847" s="489" t="s">
        <v>2108</v>
      </c>
      <c r="D10847" s="489" t="s">
        <v>16353</v>
      </c>
    </row>
    <row r="10848" spans="1:4">
      <c r="A10848" s="489" t="str">
        <f t="shared" si="169"/>
        <v>2312501857介護予防訪問看護</v>
      </c>
      <c r="B10848" s="489">
        <v>2312501857</v>
      </c>
      <c r="C10848" s="489" t="s">
        <v>2103</v>
      </c>
      <c r="D10848" s="489" t="s">
        <v>16353</v>
      </c>
    </row>
    <row r="10849" spans="1:4">
      <c r="A10849" s="489" t="str">
        <f t="shared" si="169"/>
        <v>2312501857訪問リハビリテーション</v>
      </c>
      <c r="B10849" s="489">
        <v>2312501857</v>
      </c>
      <c r="C10849" s="489" t="s">
        <v>2104</v>
      </c>
      <c r="D10849" s="489" t="s">
        <v>16353</v>
      </c>
    </row>
    <row r="10850" spans="1:4">
      <c r="A10850" s="489" t="str">
        <f t="shared" si="169"/>
        <v>2312501857訪問看護</v>
      </c>
      <c r="B10850" s="489">
        <v>2312501857</v>
      </c>
      <c r="C10850" s="489" t="s">
        <v>2102</v>
      </c>
      <c r="D10850" s="489" t="s">
        <v>16353</v>
      </c>
    </row>
    <row r="10851" spans="1:4">
      <c r="A10851" s="489" t="str">
        <f t="shared" si="169"/>
        <v>2312501873介護予防通所リハビリテーション</v>
      </c>
      <c r="B10851" s="489">
        <v>2312501873</v>
      </c>
      <c r="C10851" s="489" t="s">
        <v>2512</v>
      </c>
      <c r="D10851" s="489" t="s">
        <v>4166</v>
      </c>
    </row>
    <row r="10852" spans="1:4">
      <c r="A10852" s="489" t="str">
        <f t="shared" si="169"/>
        <v>2312501873介護予防訪問リハビリテーション</v>
      </c>
      <c r="B10852" s="489">
        <v>2312501873</v>
      </c>
      <c r="C10852" s="489" t="s">
        <v>2108</v>
      </c>
      <c r="D10852" s="489" t="s">
        <v>4166</v>
      </c>
    </row>
    <row r="10853" spans="1:4">
      <c r="A10853" s="489" t="str">
        <f t="shared" si="169"/>
        <v>2312501873介護予防訪問看護</v>
      </c>
      <c r="B10853" s="489">
        <v>2312501873</v>
      </c>
      <c r="C10853" s="489" t="s">
        <v>2103</v>
      </c>
      <c r="D10853" s="489" t="s">
        <v>4166</v>
      </c>
    </row>
    <row r="10854" spans="1:4">
      <c r="A10854" s="489" t="str">
        <f t="shared" si="169"/>
        <v>2312501873通所リハビリテーション</v>
      </c>
      <c r="B10854" s="489">
        <v>2312501873</v>
      </c>
      <c r="C10854" s="489" t="s">
        <v>2511</v>
      </c>
      <c r="D10854" s="489" t="s">
        <v>4166</v>
      </c>
    </row>
    <row r="10855" spans="1:4">
      <c r="A10855" s="489" t="str">
        <f t="shared" si="169"/>
        <v>2312501873訪問リハビリテーション</v>
      </c>
      <c r="B10855" s="489">
        <v>2312501873</v>
      </c>
      <c r="C10855" s="489" t="s">
        <v>2104</v>
      </c>
      <c r="D10855" s="489" t="s">
        <v>4166</v>
      </c>
    </row>
    <row r="10856" spans="1:4">
      <c r="A10856" s="489" t="str">
        <f t="shared" si="169"/>
        <v>2312501873訪問看護</v>
      </c>
      <c r="B10856" s="489">
        <v>2312501873</v>
      </c>
      <c r="C10856" s="489" t="s">
        <v>2102</v>
      </c>
      <c r="D10856" s="489" t="s">
        <v>4166</v>
      </c>
    </row>
    <row r="10857" spans="1:4">
      <c r="A10857" s="489" t="str">
        <f t="shared" si="169"/>
        <v>2312501931介護予防訪問看護</v>
      </c>
      <c r="B10857" s="489">
        <v>2312501931</v>
      </c>
      <c r="C10857" s="489" t="s">
        <v>2103</v>
      </c>
      <c r="D10857" s="489" t="s">
        <v>16354</v>
      </c>
    </row>
    <row r="10858" spans="1:4">
      <c r="A10858" s="489" t="str">
        <f t="shared" si="169"/>
        <v>2312501931訪問看護</v>
      </c>
      <c r="B10858" s="489">
        <v>2312501931</v>
      </c>
      <c r="C10858" s="489" t="s">
        <v>2102</v>
      </c>
      <c r="D10858" s="489" t="s">
        <v>16354</v>
      </c>
    </row>
    <row r="10859" spans="1:4">
      <c r="A10859" s="489" t="str">
        <f t="shared" si="169"/>
        <v>2312501972介護予防訪問リハビリテーション</v>
      </c>
      <c r="B10859" s="489">
        <v>2312501972</v>
      </c>
      <c r="C10859" s="489" t="s">
        <v>2108</v>
      </c>
      <c r="D10859" s="489" t="s">
        <v>16355</v>
      </c>
    </row>
    <row r="10860" spans="1:4">
      <c r="A10860" s="489" t="str">
        <f t="shared" si="169"/>
        <v>2312501972介護予防訪問看護</v>
      </c>
      <c r="B10860" s="489">
        <v>2312501972</v>
      </c>
      <c r="C10860" s="489" t="s">
        <v>2103</v>
      </c>
      <c r="D10860" s="489" t="s">
        <v>16355</v>
      </c>
    </row>
    <row r="10861" spans="1:4">
      <c r="A10861" s="489" t="str">
        <f t="shared" si="169"/>
        <v>2312501972訪問リハビリテーション</v>
      </c>
      <c r="B10861" s="489">
        <v>2312501972</v>
      </c>
      <c r="C10861" s="489" t="s">
        <v>2104</v>
      </c>
      <c r="D10861" s="489" t="s">
        <v>16355</v>
      </c>
    </row>
    <row r="10862" spans="1:4">
      <c r="A10862" s="489" t="str">
        <f t="shared" si="169"/>
        <v>2312501972訪問看護</v>
      </c>
      <c r="B10862" s="489">
        <v>2312501972</v>
      </c>
      <c r="C10862" s="489" t="s">
        <v>2102</v>
      </c>
      <c r="D10862" s="489" t="s">
        <v>16355</v>
      </c>
    </row>
    <row r="10863" spans="1:4">
      <c r="A10863" s="489" t="str">
        <f t="shared" si="169"/>
        <v>2312502004介護予防訪問リハビリテーション</v>
      </c>
      <c r="B10863" s="489">
        <v>2312502004</v>
      </c>
      <c r="C10863" s="489" t="s">
        <v>2108</v>
      </c>
      <c r="D10863" s="489" t="s">
        <v>16356</v>
      </c>
    </row>
    <row r="10864" spans="1:4">
      <c r="A10864" s="489" t="str">
        <f t="shared" si="169"/>
        <v>2312502004介護予防訪問看護</v>
      </c>
      <c r="B10864" s="489">
        <v>2312502004</v>
      </c>
      <c r="C10864" s="489" t="s">
        <v>2103</v>
      </c>
      <c r="D10864" s="489" t="s">
        <v>16356</v>
      </c>
    </row>
    <row r="10865" spans="1:4">
      <c r="A10865" s="489" t="str">
        <f t="shared" si="169"/>
        <v>2312502004訪問リハビリテーション</v>
      </c>
      <c r="B10865" s="489">
        <v>2312502004</v>
      </c>
      <c r="C10865" s="489" t="s">
        <v>2104</v>
      </c>
      <c r="D10865" s="489" t="s">
        <v>16356</v>
      </c>
    </row>
    <row r="10866" spans="1:4">
      <c r="A10866" s="489" t="str">
        <f t="shared" si="169"/>
        <v>2312502004訪問看護</v>
      </c>
      <c r="B10866" s="489">
        <v>2312502004</v>
      </c>
      <c r="C10866" s="489" t="s">
        <v>2102</v>
      </c>
      <c r="D10866" s="489" t="s">
        <v>16356</v>
      </c>
    </row>
    <row r="10867" spans="1:4">
      <c r="A10867" s="489" t="str">
        <f t="shared" si="169"/>
        <v>2312502012介護予防訪問リハビリテーション</v>
      </c>
      <c r="B10867" s="489">
        <v>2312502012</v>
      </c>
      <c r="C10867" s="489" t="s">
        <v>2108</v>
      </c>
      <c r="D10867" s="489" t="s">
        <v>16357</v>
      </c>
    </row>
    <row r="10868" spans="1:4">
      <c r="A10868" s="489" t="str">
        <f t="shared" si="169"/>
        <v>2312502012介護予防訪問看護</v>
      </c>
      <c r="B10868" s="489">
        <v>2312502012</v>
      </c>
      <c r="C10868" s="489" t="s">
        <v>2103</v>
      </c>
      <c r="D10868" s="489" t="s">
        <v>16357</v>
      </c>
    </row>
    <row r="10869" spans="1:4">
      <c r="A10869" s="489" t="str">
        <f t="shared" si="169"/>
        <v>2312502012訪問リハビリテーション</v>
      </c>
      <c r="B10869" s="489">
        <v>2312502012</v>
      </c>
      <c r="C10869" s="489" t="s">
        <v>2104</v>
      </c>
      <c r="D10869" s="489" t="s">
        <v>16357</v>
      </c>
    </row>
    <row r="10870" spans="1:4">
      <c r="A10870" s="489" t="str">
        <f t="shared" si="169"/>
        <v>2312502012訪問看護</v>
      </c>
      <c r="B10870" s="489">
        <v>2312502012</v>
      </c>
      <c r="C10870" s="489" t="s">
        <v>2102</v>
      </c>
      <c r="D10870" s="489" t="s">
        <v>16357</v>
      </c>
    </row>
    <row r="10871" spans="1:4">
      <c r="A10871" s="489" t="str">
        <f t="shared" si="169"/>
        <v>2312502020介護予防訪問リハビリテーション</v>
      </c>
      <c r="B10871" s="489">
        <v>2312502020</v>
      </c>
      <c r="C10871" s="489" t="s">
        <v>2108</v>
      </c>
      <c r="D10871" s="489" t="s">
        <v>16358</v>
      </c>
    </row>
    <row r="10872" spans="1:4">
      <c r="A10872" s="489" t="str">
        <f t="shared" si="169"/>
        <v>2312502020介護予防訪問看護</v>
      </c>
      <c r="B10872" s="489">
        <v>2312502020</v>
      </c>
      <c r="C10872" s="489" t="s">
        <v>2103</v>
      </c>
      <c r="D10872" s="489" t="s">
        <v>16358</v>
      </c>
    </row>
    <row r="10873" spans="1:4">
      <c r="A10873" s="489" t="str">
        <f t="shared" si="169"/>
        <v>2312502020訪問リハビリテーション</v>
      </c>
      <c r="B10873" s="489">
        <v>2312502020</v>
      </c>
      <c r="C10873" s="489" t="s">
        <v>2104</v>
      </c>
      <c r="D10873" s="489" t="s">
        <v>16358</v>
      </c>
    </row>
    <row r="10874" spans="1:4">
      <c r="A10874" s="489" t="str">
        <f t="shared" si="169"/>
        <v>2312502020訪問看護</v>
      </c>
      <c r="B10874" s="489">
        <v>2312502020</v>
      </c>
      <c r="C10874" s="489" t="s">
        <v>2102</v>
      </c>
      <c r="D10874" s="489" t="s">
        <v>16358</v>
      </c>
    </row>
    <row r="10875" spans="1:4">
      <c r="A10875" s="489" t="str">
        <f t="shared" si="169"/>
        <v>2312502038介護予防訪問リハビリテーション</v>
      </c>
      <c r="B10875" s="489">
        <v>2312502038</v>
      </c>
      <c r="C10875" s="489" t="s">
        <v>2108</v>
      </c>
      <c r="D10875" s="489" t="s">
        <v>16359</v>
      </c>
    </row>
    <row r="10876" spans="1:4">
      <c r="A10876" s="489" t="str">
        <f t="shared" si="169"/>
        <v>2312502038介護予防訪問看護</v>
      </c>
      <c r="B10876" s="489">
        <v>2312502038</v>
      </c>
      <c r="C10876" s="489" t="s">
        <v>2103</v>
      </c>
      <c r="D10876" s="489" t="s">
        <v>16359</v>
      </c>
    </row>
    <row r="10877" spans="1:4">
      <c r="A10877" s="489" t="str">
        <f t="shared" si="169"/>
        <v>2312502038訪問リハビリテーション</v>
      </c>
      <c r="B10877" s="489">
        <v>2312502038</v>
      </c>
      <c r="C10877" s="489" t="s">
        <v>2104</v>
      </c>
      <c r="D10877" s="489" t="s">
        <v>16359</v>
      </c>
    </row>
    <row r="10878" spans="1:4">
      <c r="A10878" s="489" t="str">
        <f t="shared" si="169"/>
        <v>2312502038訪問看護</v>
      </c>
      <c r="B10878" s="489">
        <v>2312502038</v>
      </c>
      <c r="C10878" s="489" t="s">
        <v>2102</v>
      </c>
      <c r="D10878" s="489" t="s">
        <v>16359</v>
      </c>
    </row>
    <row r="10879" spans="1:4">
      <c r="A10879" s="489" t="str">
        <f t="shared" si="169"/>
        <v>2312502145介護予防訪問リハビリテーション</v>
      </c>
      <c r="B10879" s="489">
        <v>2312502145</v>
      </c>
      <c r="C10879" s="489" t="s">
        <v>2108</v>
      </c>
      <c r="D10879" s="489" t="s">
        <v>16360</v>
      </c>
    </row>
    <row r="10880" spans="1:4">
      <c r="A10880" s="489" t="str">
        <f t="shared" si="169"/>
        <v>2312502145介護予防訪問看護</v>
      </c>
      <c r="B10880" s="489">
        <v>2312502145</v>
      </c>
      <c r="C10880" s="489" t="s">
        <v>2103</v>
      </c>
      <c r="D10880" s="489" t="s">
        <v>16360</v>
      </c>
    </row>
    <row r="10881" spans="1:4">
      <c r="A10881" s="489" t="str">
        <f t="shared" si="169"/>
        <v>2312502145訪問リハビリテーション</v>
      </c>
      <c r="B10881" s="489">
        <v>2312502145</v>
      </c>
      <c r="C10881" s="489" t="s">
        <v>2104</v>
      </c>
      <c r="D10881" s="489" t="s">
        <v>16360</v>
      </c>
    </row>
    <row r="10882" spans="1:4">
      <c r="A10882" s="489" t="str">
        <f t="shared" ref="A10882:A10945" si="170">B10882&amp;C10882</f>
        <v>2312502145訪問看護</v>
      </c>
      <c r="B10882" s="489">
        <v>2312502145</v>
      </c>
      <c r="C10882" s="489" t="s">
        <v>2102</v>
      </c>
      <c r="D10882" s="489" t="s">
        <v>16360</v>
      </c>
    </row>
    <row r="10883" spans="1:4">
      <c r="A10883" s="489" t="str">
        <f t="shared" si="170"/>
        <v>2312502236介護予防訪問リハビリテーション</v>
      </c>
      <c r="B10883" s="489">
        <v>2312502236</v>
      </c>
      <c r="C10883" s="489" t="s">
        <v>2108</v>
      </c>
      <c r="D10883" s="489" t="s">
        <v>16361</v>
      </c>
    </row>
    <row r="10884" spans="1:4">
      <c r="A10884" s="489" t="str">
        <f t="shared" si="170"/>
        <v>2312502236介護予防訪問看護</v>
      </c>
      <c r="B10884" s="489">
        <v>2312502236</v>
      </c>
      <c r="C10884" s="489" t="s">
        <v>2103</v>
      </c>
      <c r="D10884" s="489" t="s">
        <v>16361</v>
      </c>
    </row>
    <row r="10885" spans="1:4">
      <c r="A10885" s="489" t="str">
        <f t="shared" si="170"/>
        <v>2312502236訪問リハビリテーション</v>
      </c>
      <c r="B10885" s="489">
        <v>2312502236</v>
      </c>
      <c r="C10885" s="489" t="s">
        <v>2104</v>
      </c>
      <c r="D10885" s="489" t="s">
        <v>16361</v>
      </c>
    </row>
    <row r="10886" spans="1:4">
      <c r="A10886" s="489" t="str">
        <f t="shared" si="170"/>
        <v>2312502236訪問看護</v>
      </c>
      <c r="B10886" s="489">
        <v>2312502236</v>
      </c>
      <c r="C10886" s="489" t="s">
        <v>2102</v>
      </c>
      <c r="D10886" s="489" t="s">
        <v>16361</v>
      </c>
    </row>
    <row r="10887" spans="1:4">
      <c r="A10887" s="489" t="str">
        <f t="shared" si="170"/>
        <v>2312502327介護予防訪問看護</v>
      </c>
      <c r="B10887" s="489">
        <v>2312502327</v>
      </c>
      <c r="C10887" s="489" t="s">
        <v>2103</v>
      </c>
      <c r="D10887" s="489" t="s">
        <v>16362</v>
      </c>
    </row>
    <row r="10888" spans="1:4">
      <c r="A10888" s="489" t="str">
        <f t="shared" si="170"/>
        <v>2312502327訪問看護</v>
      </c>
      <c r="B10888" s="489">
        <v>2312502327</v>
      </c>
      <c r="C10888" s="489" t="s">
        <v>2102</v>
      </c>
      <c r="D10888" s="489" t="s">
        <v>16362</v>
      </c>
    </row>
    <row r="10889" spans="1:4">
      <c r="A10889" s="489" t="str">
        <f t="shared" si="170"/>
        <v>2312502368介護予防訪問リハビリテーション</v>
      </c>
      <c r="B10889" s="489">
        <v>2312502368</v>
      </c>
      <c r="C10889" s="489" t="s">
        <v>2108</v>
      </c>
      <c r="D10889" s="489" t="s">
        <v>16363</v>
      </c>
    </row>
    <row r="10890" spans="1:4">
      <c r="A10890" s="489" t="str">
        <f t="shared" si="170"/>
        <v>2312502368介護予防訪問看護</v>
      </c>
      <c r="B10890" s="489">
        <v>2312502368</v>
      </c>
      <c r="C10890" s="489" t="s">
        <v>2103</v>
      </c>
      <c r="D10890" s="489" t="s">
        <v>16363</v>
      </c>
    </row>
    <row r="10891" spans="1:4">
      <c r="A10891" s="489" t="str">
        <f t="shared" si="170"/>
        <v>2312502368訪問リハビリテーション</v>
      </c>
      <c r="B10891" s="489">
        <v>2312502368</v>
      </c>
      <c r="C10891" s="489" t="s">
        <v>2104</v>
      </c>
      <c r="D10891" s="489" t="s">
        <v>16363</v>
      </c>
    </row>
    <row r="10892" spans="1:4">
      <c r="A10892" s="489" t="str">
        <f t="shared" si="170"/>
        <v>2312502368訪問看護</v>
      </c>
      <c r="B10892" s="489">
        <v>2312502368</v>
      </c>
      <c r="C10892" s="489" t="s">
        <v>2102</v>
      </c>
      <c r="D10892" s="489" t="s">
        <v>16363</v>
      </c>
    </row>
    <row r="10893" spans="1:4">
      <c r="A10893" s="489" t="str">
        <f t="shared" si="170"/>
        <v>2312502475介護予防訪問リハビリテーション</v>
      </c>
      <c r="B10893" s="489">
        <v>2312502475</v>
      </c>
      <c r="C10893" s="489" t="s">
        <v>2108</v>
      </c>
      <c r="D10893" s="489" t="s">
        <v>16364</v>
      </c>
    </row>
    <row r="10894" spans="1:4">
      <c r="A10894" s="489" t="str">
        <f t="shared" si="170"/>
        <v>2312502475介護予防訪問看護</v>
      </c>
      <c r="B10894" s="489">
        <v>2312502475</v>
      </c>
      <c r="C10894" s="489" t="s">
        <v>2103</v>
      </c>
      <c r="D10894" s="489" t="s">
        <v>16364</v>
      </c>
    </row>
    <row r="10895" spans="1:4">
      <c r="A10895" s="489" t="str">
        <f t="shared" si="170"/>
        <v>2312502475訪問リハビリテーション</v>
      </c>
      <c r="B10895" s="489">
        <v>2312502475</v>
      </c>
      <c r="C10895" s="489" t="s">
        <v>2104</v>
      </c>
      <c r="D10895" s="489" t="s">
        <v>16364</v>
      </c>
    </row>
    <row r="10896" spans="1:4">
      <c r="A10896" s="489" t="str">
        <f t="shared" si="170"/>
        <v>2312502475訪問看護</v>
      </c>
      <c r="B10896" s="489">
        <v>2312502475</v>
      </c>
      <c r="C10896" s="489" t="s">
        <v>2102</v>
      </c>
      <c r="D10896" s="489" t="s">
        <v>16364</v>
      </c>
    </row>
    <row r="10897" spans="1:4">
      <c r="A10897" s="489" t="str">
        <f t="shared" si="170"/>
        <v>2312502483介護予防訪問リハビリテーション</v>
      </c>
      <c r="B10897" s="489">
        <v>2312502483</v>
      </c>
      <c r="C10897" s="489" t="s">
        <v>2108</v>
      </c>
      <c r="D10897" s="489" t="s">
        <v>16365</v>
      </c>
    </row>
    <row r="10898" spans="1:4">
      <c r="A10898" s="489" t="str">
        <f t="shared" si="170"/>
        <v>2312502483訪問リハビリテーション</v>
      </c>
      <c r="B10898" s="489">
        <v>2312502483</v>
      </c>
      <c r="C10898" s="489" t="s">
        <v>2104</v>
      </c>
      <c r="D10898" s="489" t="s">
        <v>16365</v>
      </c>
    </row>
    <row r="10899" spans="1:4">
      <c r="A10899" s="489" t="str">
        <f t="shared" si="170"/>
        <v>2312502509介護予防訪問リハビリテーション</v>
      </c>
      <c r="B10899" s="489">
        <v>2312502509</v>
      </c>
      <c r="C10899" s="489" t="s">
        <v>2108</v>
      </c>
      <c r="D10899" s="489" t="s">
        <v>16366</v>
      </c>
    </row>
    <row r="10900" spans="1:4">
      <c r="A10900" s="489" t="str">
        <f t="shared" si="170"/>
        <v>2312502509介護予防訪問看護</v>
      </c>
      <c r="B10900" s="489">
        <v>2312502509</v>
      </c>
      <c r="C10900" s="489" t="s">
        <v>2103</v>
      </c>
      <c r="D10900" s="489" t="s">
        <v>16366</v>
      </c>
    </row>
    <row r="10901" spans="1:4">
      <c r="A10901" s="489" t="str">
        <f t="shared" si="170"/>
        <v>2312502509訪問リハビリテーション</v>
      </c>
      <c r="B10901" s="489">
        <v>2312502509</v>
      </c>
      <c r="C10901" s="489" t="s">
        <v>2104</v>
      </c>
      <c r="D10901" s="489" t="s">
        <v>16366</v>
      </c>
    </row>
    <row r="10902" spans="1:4">
      <c r="A10902" s="489" t="str">
        <f t="shared" si="170"/>
        <v>2312502509訪問看護</v>
      </c>
      <c r="B10902" s="489">
        <v>2312502509</v>
      </c>
      <c r="C10902" s="489" t="s">
        <v>2102</v>
      </c>
      <c r="D10902" s="489" t="s">
        <v>16366</v>
      </c>
    </row>
    <row r="10903" spans="1:4">
      <c r="A10903" s="489" t="str">
        <f t="shared" si="170"/>
        <v>2312502566介護予防訪問看護</v>
      </c>
      <c r="B10903" s="489">
        <v>2312502566</v>
      </c>
      <c r="C10903" s="489" t="s">
        <v>2103</v>
      </c>
      <c r="D10903" s="489" t="s">
        <v>16367</v>
      </c>
    </row>
    <row r="10904" spans="1:4">
      <c r="A10904" s="489" t="str">
        <f t="shared" si="170"/>
        <v>2312502566訪問看護</v>
      </c>
      <c r="B10904" s="489">
        <v>2312502566</v>
      </c>
      <c r="C10904" s="489" t="s">
        <v>2102</v>
      </c>
      <c r="D10904" s="489" t="s">
        <v>16367</v>
      </c>
    </row>
    <row r="10905" spans="1:4">
      <c r="A10905" s="489" t="str">
        <f t="shared" si="170"/>
        <v>2312502608介護予防訪問リハビリテーション</v>
      </c>
      <c r="B10905" s="489">
        <v>2312502608</v>
      </c>
      <c r="C10905" s="489" t="s">
        <v>2108</v>
      </c>
      <c r="D10905" s="489" t="s">
        <v>16368</v>
      </c>
    </row>
    <row r="10906" spans="1:4">
      <c r="A10906" s="489" t="str">
        <f t="shared" si="170"/>
        <v>2312502608介護予防訪問看護</v>
      </c>
      <c r="B10906" s="489">
        <v>2312502608</v>
      </c>
      <c r="C10906" s="489" t="s">
        <v>2103</v>
      </c>
      <c r="D10906" s="489" t="s">
        <v>16368</v>
      </c>
    </row>
    <row r="10907" spans="1:4">
      <c r="A10907" s="489" t="str">
        <f t="shared" si="170"/>
        <v>2312502608訪問リハビリテーション</v>
      </c>
      <c r="B10907" s="489">
        <v>2312502608</v>
      </c>
      <c r="C10907" s="489" t="s">
        <v>2104</v>
      </c>
      <c r="D10907" s="489" t="s">
        <v>16368</v>
      </c>
    </row>
    <row r="10908" spans="1:4">
      <c r="A10908" s="489" t="str">
        <f t="shared" si="170"/>
        <v>2312502608訪問看護</v>
      </c>
      <c r="B10908" s="489">
        <v>2312502608</v>
      </c>
      <c r="C10908" s="489" t="s">
        <v>2102</v>
      </c>
      <c r="D10908" s="489" t="s">
        <v>16368</v>
      </c>
    </row>
    <row r="10909" spans="1:4">
      <c r="A10909" s="489" t="str">
        <f t="shared" si="170"/>
        <v>2312502657介護予防訪問リハビリテーション</v>
      </c>
      <c r="B10909" s="489">
        <v>2312502657</v>
      </c>
      <c r="C10909" s="489" t="s">
        <v>2108</v>
      </c>
      <c r="D10909" s="489" t="s">
        <v>16369</v>
      </c>
    </row>
    <row r="10910" spans="1:4">
      <c r="A10910" s="489" t="str">
        <f t="shared" si="170"/>
        <v>2312502657介護予防訪問看護</v>
      </c>
      <c r="B10910" s="489">
        <v>2312502657</v>
      </c>
      <c r="C10910" s="489" t="s">
        <v>2103</v>
      </c>
      <c r="D10910" s="489" t="s">
        <v>16369</v>
      </c>
    </row>
    <row r="10911" spans="1:4">
      <c r="A10911" s="489" t="str">
        <f t="shared" si="170"/>
        <v>2312502657訪問リハビリテーション</v>
      </c>
      <c r="B10911" s="489">
        <v>2312502657</v>
      </c>
      <c r="C10911" s="489" t="s">
        <v>2104</v>
      </c>
      <c r="D10911" s="489" t="s">
        <v>16369</v>
      </c>
    </row>
    <row r="10912" spans="1:4">
      <c r="A10912" s="489" t="str">
        <f t="shared" si="170"/>
        <v>2312502657訪問看護</v>
      </c>
      <c r="B10912" s="489">
        <v>2312502657</v>
      </c>
      <c r="C10912" s="489" t="s">
        <v>2102</v>
      </c>
      <c r="D10912" s="489" t="s">
        <v>16369</v>
      </c>
    </row>
    <row r="10913" spans="1:4">
      <c r="A10913" s="489" t="str">
        <f t="shared" si="170"/>
        <v>2312502673介護予防訪問リハビリテーション</v>
      </c>
      <c r="B10913" s="489">
        <v>2312502673</v>
      </c>
      <c r="C10913" s="489" t="s">
        <v>2108</v>
      </c>
      <c r="D10913" s="489" t="s">
        <v>16370</v>
      </c>
    </row>
    <row r="10914" spans="1:4">
      <c r="A10914" s="489" t="str">
        <f t="shared" si="170"/>
        <v>2312502673介護予防訪問看護</v>
      </c>
      <c r="B10914" s="489">
        <v>2312502673</v>
      </c>
      <c r="C10914" s="489" t="s">
        <v>2103</v>
      </c>
      <c r="D10914" s="489" t="s">
        <v>16370</v>
      </c>
    </row>
    <row r="10915" spans="1:4">
      <c r="A10915" s="489" t="str">
        <f t="shared" si="170"/>
        <v>2312502673訪問リハビリテーション</v>
      </c>
      <c r="B10915" s="489">
        <v>2312502673</v>
      </c>
      <c r="C10915" s="489" t="s">
        <v>2104</v>
      </c>
      <c r="D10915" s="489" t="s">
        <v>16370</v>
      </c>
    </row>
    <row r="10916" spans="1:4">
      <c r="A10916" s="489" t="str">
        <f t="shared" si="170"/>
        <v>2312502673訪問看護</v>
      </c>
      <c r="B10916" s="489">
        <v>2312502673</v>
      </c>
      <c r="C10916" s="489" t="s">
        <v>2102</v>
      </c>
      <c r="D10916" s="489" t="s">
        <v>16370</v>
      </c>
    </row>
    <row r="10917" spans="1:4">
      <c r="A10917" s="489" t="str">
        <f t="shared" si="170"/>
        <v>2312502681介護予防訪問リハビリテーション</v>
      </c>
      <c r="B10917" s="489">
        <v>2312502681</v>
      </c>
      <c r="C10917" s="489" t="s">
        <v>2108</v>
      </c>
      <c r="D10917" s="489" t="s">
        <v>16371</v>
      </c>
    </row>
    <row r="10918" spans="1:4">
      <c r="A10918" s="489" t="str">
        <f t="shared" si="170"/>
        <v>2312502681介護予防訪問看護</v>
      </c>
      <c r="B10918" s="489">
        <v>2312502681</v>
      </c>
      <c r="C10918" s="489" t="s">
        <v>2103</v>
      </c>
      <c r="D10918" s="489" t="s">
        <v>16371</v>
      </c>
    </row>
    <row r="10919" spans="1:4">
      <c r="A10919" s="489" t="str">
        <f t="shared" si="170"/>
        <v>2312502681訪問リハビリテーション</v>
      </c>
      <c r="B10919" s="489">
        <v>2312502681</v>
      </c>
      <c r="C10919" s="489" t="s">
        <v>2104</v>
      </c>
      <c r="D10919" s="489" t="s">
        <v>16371</v>
      </c>
    </row>
    <row r="10920" spans="1:4">
      <c r="A10920" s="489" t="str">
        <f t="shared" si="170"/>
        <v>2312502681訪問看護</v>
      </c>
      <c r="B10920" s="489">
        <v>2312502681</v>
      </c>
      <c r="C10920" s="489" t="s">
        <v>2102</v>
      </c>
      <c r="D10920" s="489" t="s">
        <v>16371</v>
      </c>
    </row>
    <row r="10921" spans="1:4">
      <c r="A10921" s="489" t="str">
        <f t="shared" si="170"/>
        <v>2312502749介護予防訪問リハビリテーション</v>
      </c>
      <c r="B10921" s="489">
        <v>2312502749</v>
      </c>
      <c r="C10921" s="489" t="s">
        <v>2108</v>
      </c>
      <c r="D10921" s="489" t="s">
        <v>13954</v>
      </c>
    </row>
    <row r="10922" spans="1:4">
      <c r="A10922" s="489" t="str">
        <f t="shared" si="170"/>
        <v>2312502749介護予防訪問看護</v>
      </c>
      <c r="B10922" s="489">
        <v>2312502749</v>
      </c>
      <c r="C10922" s="489" t="s">
        <v>2103</v>
      </c>
      <c r="D10922" s="489" t="s">
        <v>13954</v>
      </c>
    </row>
    <row r="10923" spans="1:4">
      <c r="A10923" s="489" t="str">
        <f t="shared" si="170"/>
        <v>2312502749訪問リハビリテーション</v>
      </c>
      <c r="B10923" s="489">
        <v>2312502749</v>
      </c>
      <c r="C10923" s="489" t="s">
        <v>2104</v>
      </c>
      <c r="D10923" s="489" t="s">
        <v>13954</v>
      </c>
    </row>
    <row r="10924" spans="1:4">
      <c r="A10924" s="489" t="str">
        <f t="shared" si="170"/>
        <v>2312502749訪問看護</v>
      </c>
      <c r="B10924" s="489">
        <v>2312502749</v>
      </c>
      <c r="C10924" s="489" t="s">
        <v>2102</v>
      </c>
      <c r="D10924" s="489" t="s">
        <v>13954</v>
      </c>
    </row>
    <row r="10925" spans="1:4">
      <c r="A10925" s="489" t="str">
        <f t="shared" si="170"/>
        <v>2312502756介護予防訪問リハビリテーション</v>
      </c>
      <c r="B10925" s="489">
        <v>2312502756</v>
      </c>
      <c r="C10925" s="489" t="s">
        <v>2108</v>
      </c>
      <c r="D10925" s="489" t="s">
        <v>16372</v>
      </c>
    </row>
    <row r="10926" spans="1:4">
      <c r="A10926" s="489" t="str">
        <f t="shared" si="170"/>
        <v>2312502756介護予防訪問看護</v>
      </c>
      <c r="B10926" s="489">
        <v>2312502756</v>
      </c>
      <c r="C10926" s="489" t="s">
        <v>2103</v>
      </c>
      <c r="D10926" s="489" t="s">
        <v>16372</v>
      </c>
    </row>
    <row r="10927" spans="1:4">
      <c r="A10927" s="489" t="str">
        <f t="shared" si="170"/>
        <v>2312502756訪問リハビリテーション</v>
      </c>
      <c r="B10927" s="489">
        <v>2312502756</v>
      </c>
      <c r="C10927" s="489" t="s">
        <v>2104</v>
      </c>
      <c r="D10927" s="489" t="s">
        <v>16372</v>
      </c>
    </row>
    <row r="10928" spans="1:4">
      <c r="A10928" s="489" t="str">
        <f t="shared" si="170"/>
        <v>2312502756訪問看護</v>
      </c>
      <c r="B10928" s="489">
        <v>2312502756</v>
      </c>
      <c r="C10928" s="489" t="s">
        <v>2102</v>
      </c>
      <c r="D10928" s="489" t="s">
        <v>16372</v>
      </c>
    </row>
    <row r="10929" spans="1:4">
      <c r="A10929" s="489" t="str">
        <f t="shared" si="170"/>
        <v>2312502772介護予防訪問リハビリテーション</v>
      </c>
      <c r="B10929" s="489">
        <v>2312502772</v>
      </c>
      <c r="C10929" s="489" t="s">
        <v>2108</v>
      </c>
      <c r="D10929" s="489" t="s">
        <v>16373</v>
      </c>
    </row>
    <row r="10930" spans="1:4">
      <c r="A10930" s="489" t="str">
        <f t="shared" si="170"/>
        <v>2312502772介護予防訪問看護</v>
      </c>
      <c r="B10930" s="489">
        <v>2312502772</v>
      </c>
      <c r="C10930" s="489" t="s">
        <v>2103</v>
      </c>
      <c r="D10930" s="489" t="s">
        <v>16373</v>
      </c>
    </row>
    <row r="10931" spans="1:4">
      <c r="A10931" s="489" t="str">
        <f t="shared" si="170"/>
        <v>2312502772訪問リハビリテーション</v>
      </c>
      <c r="B10931" s="489">
        <v>2312502772</v>
      </c>
      <c r="C10931" s="489" t="s">
        <v>2104</v>
      </c>
      <c r="D10931" s="489" t="s">
        <v>16373</v>
      </c>
    </row>
    <row r="10932" spans="1:4">
      <c r="A10932" s="489" t="str">
        <f t="shared" si="170"/>
        <v>2312502772訪問看護</v>
      </c>
      <c r="B10932" s="489">
        <v>2312502772</v>
      </c>
      <c r="C10932" s="489" t="s">
        <v>2102</v>
      </c>
      <c r="D10932" s="489" t="s">
        <v>16373</v>
      </c>
    </row>
    <row r="10933" spans="1:4">
      <c r="A10933" s="489" t="str">
        <f t="shared" si="170"/>
        <v>2312502806介護予防訪問リハビリテーション</v>
      </c>
      <c r="B10933" s="489">
        <v>2312502806</v>
      </c>
      <c r="C10933" s="489" t="s">
        <v>2108</v>
      </c>
      <c r="D10933" s="489" t="s">
        <v>16374</v>
      </c>
    </row>
    <row r="10934" spans="1:4">
      <c r="A10934" s="489" t="str">
        <f t="shared" si="170"/>
        <v>2312502806介護予防訪問看護</v>
      </c>
      <c r="B10934" s="489">
        <v>2312502806</v>
      </c>
      <c r="C10934" s="489" t="s">
        <v>2103</v>
      </c>
      <c r="D10934" s="489" t="s">
        <v>16374</v>
      </c>
    </row>
    <row r="10935" spans="1:4">
      <c r="A10935" s="489" t="str">
        <f t="shared" si="170"/>
        <v>2312502806訪問リハビリテーション</v>
      </c>
      <c r="B10935" s="489">
        <v>2312502806</v>
      </c>
      <c r="C10935" s="489" t="s">
        <v>2104</v>
      </c>
      <c r="D10935" s="489" t="s">
        <v>16374</v>
      </c>
    </row>
    <row r="10936" spans="1:4">
      <c r="A10936" s="489" t="str">
        <f t="shared" si="170"/>
        <v>2312502806訪問看護</v>
      </c>
      <c r="B10936" s="489">
        <v>2312502806</v>
      </c>
      <c r="C10936" s="489" t="s">
        <v>2102</v>
      </c>
      <c r="D10936" s="489" t="s">
        <v>16374</v>
      </c>
    </row>
    <row r="10937" spans="1:4">
      <c r="A10937" s="489" t="str">
        <f t="shared" si="170"/>
        <v>2312502814介護予防訪問リハビリテーション</v>
      </c>
      <c r="B10937" s="489">
        <v>2312502814</v>
      </c>
      <c r="C10937" s="489" t="s">
        <v>2108</v>
      </c>
      <c r="D10937" s="489" t="s">
        <v>16375</v>
      </c>
    </row>
    <row r="10938" spans="1:4">
      <c r="A10938" s="489" t="str">
        <f t="shared" si="170"/>
        <v>2312502814介護予防訪問看護</v>
      </c>
      <c r="B10938" s="489">
        <v>2312502814</v>
      </c>
      <c r="C10938" s="489" t="s">
        <v>2103</v>
      </c>
      <c r="D10938" s="489" t="s">
        <v>16375</v>
      </c>
    </row>
    <row r="10939" spans="1:4">
      <c r="A10939" s="489" t="str">
        <f t="shared" si="170"/>
        <v>2312502814訪問リハビリテーション</v>
      </c>
      <c r="B10939" s="489">
        <v>2312502814</v>
      </c>
      <c r="C10939" s="489" t="s">
        <v>2104</v>
      </c>
      <c r="D10939" s="489" t="s">
        <v>16375</v>
      </c>
    </row>
    <row r="10940" spans="1:4">
      <c r="A10940" s="489" t="str">
        <f t="shared" si="170"/>
        <v>2312502814訪問看護</v>
      </c>
      <c r="B10940" s="489">
        <v>2312502814</v>
      </c>
      <c r="C10940" s="489" t="s">
        <v>2102</v>
      </c>
      <c r="D10940" s="489" t="s">
        <v>16375</v>
      </c>
    </row>
    <row r="10941" spans="1:4">
      <c r="A10941" s="489" t="str">
        <f t="shared" si="170"/>
        <v>2312502830介護予防訪問リハビリテーション</v>
      </c>
      <c r="B10941" s="489">
        <v>2312502830</v>
      </c>
      <c r="C10941" s="489" t="s">
        <v>2108</v>
      </c>
      <c r="D10941" s="489" t="s">
        <v>16376</v>
      </c>
    </row>
    <row r="10942" spans="1:4">
      <c r="A10942" s="489" t="str">
        <f t="shared" si="170"/>
        <v>2312502830介護予防訪問看護</v>
      </c>
      <c r="B10942" s="489">
        <v>2312502830</v>
      </c>
      <c r="C10942" s="489" t="s">
        <v>2103</v>
      </c>
      <c r="D10942" s="489" t="s">
        <v>16376</v>
      </c>
    </row>
    <row r="10943" spans="1:4">
      <c r="A10943" s="489" t="str">
        <f t="shared" si="170"/>
        <v>2312502830訪問リハビリテーション</v>
      </c>
      <c r="B10943" s="489">
        <v>2312502830</v>
      </c>
      <c r="C10943" s="489" t="s">
        <v>2104</v>
      </c>
      <c r="D10943" s="489" t="s">
        <v>16376</v>
      </c>
    </row>
    <row r="10944" spans="1:4">
      <c r="A10944" s="489" t="str">
        <f t="shared" si="170"/>
        <v>2312502830訪問看護</v>
      </c>
      <c r="B10944" s="489">
        <v>2312502830</v>
      </c>
      <c r="C10944" s="489" t="s">
        <v>2102</v>
      </c>
      <c r="D10944" s="489" t="s">
        <v>16376</v>
      </c>
    </row>
    <row r="10945" spans="1:4">
      <c r="A10945" s="489" t="str">
        <f t="shared" si="170"/>
        <v>2312502863介護予防訪問リハビリテーション</v>
      </c>
      <c r="B10945" s="489">
        <v>2312502863</v>
      </c>
      <c r="C10945" s="489" t="s">
        <v>2108</v>
      </c>
      <c r="D10945" s="489" t="s">
        <v>14717</v>
      </c>
    </row>
    <row r="10946" spans="1:4">
      <c r="A10946" s="489" t="str">
        <f t="shared" ref="A10946:A11009" si="171">B10946&amp;C10946</f>
        <v>2312502863介護予防訪問看護</v>
      </c>
      <c r="B10946" s="489">
        <v>2312502863</v>
      </c>
      <c r="C10946" s="489" t="s">
        <v>2103</v>
      </c>
      <c r="D10946" s="489" t="s">
        <v>14717</v>
      </c>
    </row>
    <row r="10947" spans="1:4">
      <c r="A10947" s="489" t="str">
        <f t="shared" si="171"/>
        <v>2312502863訪問リハビリテーション</v>
      </c>
      <c r="B10947" s="489">
        <v>2312502863</v>
      </c>
      <c r="C10947" s="489" t="s">
        <v>2104</v>
      </c>
      <c r="D10947" s="489" t="s">
        <v>14717</v>
      </c>
    </row>
    <row r="10948" spans="1:4">
      <c r="A10948" s="489" t="str">
        <f t="shared" si="171"/>
        <v>2312502863訪問看護</v>
      </c>
      <c r="B10948" s="489">
        <v>2312502863</v>
      </c>
      <c r="C10948" s="489" t="s">
        <v>2102</v>
      </c>
      <c r="D10948" s="489" t="s">
        <v>14717</v>
      </c>
    </row>
    <row r="10949" spans="1:4">
      <c r="A10949" s="489" t="str">
        <f t="shared" si="171"/>
        <v>2312502897介護予防訪問リハビリテーション</v>
      </c>
      <c r="B10949" s="489">
        <v>2312502897</v>
      </c>
      <c r="C10949" s="489" t="s">
        <v>2108</v>
      </c>
      <c r="D10949" s="489" t="s">
        <v>16377</v>
      </c>
    </row>
    <row r="10950" spans="1:4">
      <c r="A10950" s="489" t="str">
        <f t="shared" si="171"/>
        <v>2312502897介護予防訪問看護</v>
      </c>
      <c r="B10950" s="489">
        <v>2312502897</v>
      </c>
      <c r="C10950" s="489" t="s">
        <v>2103</v>
      </c>
      <c r="D10950" s="489" t="s">
        <v>16377</v>
      </c>
    </row>
    <row r="10951" spans="1:4">
      <c r="A10951" s="489" t="str">
        <f t="shared" si="171"/>
        <v>2312502897訪問リハビリテーション</v>
      </c>
      <c r="B10951" s="489">
        <v>2312502897</v>
      </c>
      <c r="C10951" s="489" t="s">
        <v>2104</v>
      </c>
      <c r="D10951" s="489" t="s">
        <v>16377</v>
      </c>
    </row>
    <row r="10952" spans="1:4">
      <c r="A10952" s="489" t="str">
        <f t="shared" si="171"/>
        <v>2312502897訪問看護</v>
      </c>
      <c r="B10952" s="489">
        <v>2312502897</v>
      </c>
      <c r="C10952" s="489" t="s">
        <v>2102</v>
      </c>
      <c r="D10952" s="489" t="s">
        <v>16377</v>
      </c>
    </row>
    <row r="10953" spans="1:4">
      <c r="A10953" s="489" t="str">
        <f t="shared" si="171"/>
        <v>2312502913介護予防訪問リハビリテーション</v>
      </c>
      <c r="B10953" s="489">
        <v>2312502913</v>
      </c>
      <c r="C10953" s="489" t="s">
        <v>2108</v>
      </c>
      <c r="D10953" s="489" t="s">
        <v>16153</v>
      </c>
    </row>
    <row r="10954" spans="1:4">
      <c r="A10954" s="489" t="str">
        <f t="shared" si="171"/>
        <v>2312502913介護予防訪問看護</v>
      </c>
      <c r="B10954" s="489">
        <v>2312502913</v>
      </c>
      <c r="C10954" s="489" t="s">
        <v>2103</v>
      </c>
      <c r="D10954" s="489" t="s">
        <v>16153</v>
      </c>
    </row>
    <row r="10955" spans="1:4">
      <c r="A10955" s="489" t="str">
        <f t="shared" si="171"/>
        <v>2312502913訪問リハビリテーション</v>
      </c>
      <c r="B10955" s="489">
        <v>2312502913</v>
      </c>
      <c r="C10955" s="489" t="s">
        <v>2104</v>
      </c>
      <c r="D10955" s="489" t="s">
        <v>16153</v>
      </c>
    </row>
    <row r="10956" spans="1:4">
      <c r="A10956" s="489" t="str">
        <f t="shared" si="171"/>
        <v>2312502913訪問看護</v>
      </c>
      <c r="B10956" s="489">
        <v>2312502913</v>
      </c>
      <c r="C10956" s="489" t="s">
        <v>2102</v>
      </c>
      <c r="D10956" s="489" t="s">
        <v>16153</v>
      </c>
    </row>
    <row r="10957" spans="1:4">
      <c r="A10957" s="489" t="str">
        <f t="shared" si="171"/>
        <v>2312502921介護予防訪問リハビリテーション</v>
      </c>
      <c r="B10957" s="489">
        <v>2312502921</v>
      </c>
      <c r="C10957" s="489" t="s">
        <v>2108</v>
      </c>
      <c r="D10957" s="489" t="s">
        <v>16378</v>
      </c>
    </row>
    <row r="10958" spans="1:4">
      <c r="A10958" s="489" t="str">
        <f t="shared" si="171"/>
        <v>2312502921介護予防訪問看護</v>
      </c>
      <c r="B10958" s="489">
        <v>2312502921</v>
      </c>
      <c r="C10958" s="489" t="s">
        <v>2103</v>
      </c>
      <c r="D10958" s="489" t="s">
        <v>16378</v>
      </c>
    </row>
    <row r="10959" spans="1:4">
      <c r="A10959" s="489" t="str">
        <f t="shared" si="171"/>
        <v>2312502921訪問リハビリテーション</v>
      </c>
      <c r="B10959" s="489">
        <v>2312502921</v>
      </c>
      <c r="C10959" s="489" t="s">
        <v>2104</v>
      </c>
      <c r="D10959" s="489" t="s">
        <v>16378</v>
      </c>
    </row>
    <row r="10960" spans="1:4">
      <c r="A10960" s="489" t="str">
        <f t="shared" si="171"/>
        <v>2312502921訪問看護</v>
      </c>
      <c r="B10960" s="489">
        <v>2312502921</v>
      </c>
      <c r="C10960" s="489" t="s">
        <v>2102</v>
      </c>
      <c r="D10960" s="489" t="s">
        <v>16378</v>
      </c>
    </row>
    <row r="10961" spans="1:4">
      <c r="A10961" s="489" t="str">
        <f t="shared" si="171"/>
        <v>2312502962介護予防通所リハビリテーション</v>
      </c>
      <c r="B10961" s="489">
        <v>2312502962</v>
      </c>
      <c r="C10961" s="489" t="s">
        <v>2512</v>
      </c>
      <c r="D10961" s="489" t="s">
        <v>16379</v>
      </c>
    </row>
    <row r="10962" spans="1:4">
      <c r="A10962" s="489" t="str">
        <f t="shared" si="171"/>
        <v>2312502962介護予防訪問リハビリテーション</v>
      </c>
      <c r="B10962" s="489">
        <v>2312502962</v>
      </c>
      <c r="C10962" s="489" t="s">
        <v>2108</v>
      </c>
      <c r="D10962" s="489" t="s">
        <v>16379</v>
      </c>
    </row>
    <row r="10963" spans="1:4">
      <c r="A10963" s="489" t="str">
        <f t="shared" si="171"/>
        <v>2312502962介護予防訪問看護</v>
      </c>
      <c r="B10963" s="489">
        <v>2312502962</v>
      </c>
      <c r="C10963" s="489" t="s">
        <v>2103</v>
      </c>
      <c r="D10963" s="489" t="s">
        <v>16379</v>
      </c>
    </row>
    <row r="10964" spans="1:4">
      <c r="A10964" s="489" t="str">
        <f t="shared" si="171"/>
        <v>2312502962通所リハビリテーション</v>
      </c>
      <c r="B10964" s="489">
        <v>2312502962</v>
      </c>
      <c r="C10964" s="489" t="s">
        <v>2511</v>
      </c>
      <c r="D10964" s="489" t="s">
        <v>16379</v>
      </c>
    </row>
    <row r="10965" spans="1:4">
      <c r="A10965" s="489" t="str">
        <f t="shared" si="171"/>
        <v>2312502962通所リハビリテーション</v>
      </c>
      <c r="B10965" s="489">
        <v>2312502962</v>
      </c>
      <c r="C10965" s="489" t="s">
        <v>2511</v>
      </c>
      <c r="D10965" s="489" t="s">
        <v>16379</v>
      </c>
    </row>
    <row r="10966" spans="1:4">
      <c r="A10966" s="489" t="str">
        <f t="shared" si="171"/>
        <v>2312502962訪問リハビリテーション</v>
      </c>
      <c r="B10966" s="489">
        <v>2312502962</v>
      </c>
      <c r="C10966" s="489" t="s">
        <v>2104</v>
      </c>
      <c r="D10966" s="489" t="s">
        <v>16379</v>
      </c>
    </row>
    <row r="10967" spans="1:4">
      <c r="A10967" s="489" t="str">
        <f t="shared" si="171"/>
        <v>2312502962訪問看護</v>
      </c>
      <c r="B10967" s="489">
        <v>2312502962</v>
      </c>
      <c r="C10967" s="489" t="s">
        <v>2102</v>
      </c>
      <c r="D10967" s="489" t="s">
        <v>16379</v>
      </c>
    </row>
    <row r="10968" spans="1:4">
      <c r="A10968" s="489" t="str">
        <f t="shared" si="171"/>
        <v>2312502996介護予防訪問リハビリテーション</v>
      </c>
      <c r="B10968" s="489">
        <v>2312502996</v>
      </c>
      <c r="C10968" s="489" t="s">
        <v>2108</v>
      </c>
      <c r="D10968" s="489" t="s">
        <v>16380</v>
      </c>
    </row>
    <row r="10969" spans="1:4">
      <c r="A10969" s="489" t="str">
        <f t="shared" si="171"/>
        <v>2312502996介護予防訪問看護</v>
      </c>
      <c r="B10969" s="489">
        <v>2312502996</v>
      </c>
      <c r="C10969" s="489" t="s">
        <v>2103</v>
      </c>
      <c r="D10969" s="489" t="s">
        <v>16380</v>
      </c>
    </row>
    <row r="10970" spans="1:4">
      <c r="A10970" s="489" t="str">
        <f t="shared" si="171"/>
        <v>2312502996訪問リハビリテーション</v>
      </c>
      <c r="B10970" s="489">
        <v>2312502996</v>
      </c>
      <c r="C10970" s="489" t="s">
        <v>2104</v>
      </c>
      <c r="D10970" s="489" t="s">
        <v>16380</v>
      </c>
    </row>
    <row r="10971" spans="1:4">
      <c r="A10971" s="489" t="str">
        <f t="shared" si="171"/>
        <v>2312502996訪問看護</v>
      </c>
      <c r="B10971" s="489">
        <v>2312502996</v>
      </c>
      <c r="C10971" s="489" t="s">
        <v>2102</v>
      </c>
      <c r="D10971" s="489" t="s">
        <v>16380</v>
      </c>
    </row>
    <row r="10972" spans="1:4">
      <c r="A10972" s="489" t="str">
        <f t="shared" si="171"/>
        <v>2312503002介護予防訪問リハビリテーション</v>
      </c>
      <c r="B10972" s="489">
        <v>2312503002</v>
      </c>
      <c r="C10972" s="489" t="s">
        <v>2108</v>
      </c>
      <c r="D10972" s="489" t="s">
        <v>16381</v>
      </c>
    </row>
    <row r="10973" spans="1:4">
      <c r="A10973" s="489" t="str">
        <f t="shared" si="171"/>
        <v>2312503002介護予防訪問看護</v>
      </c>
      <c r="B10973" s="489">
        <v>2312503002</v>
      </c>
      <c r="C10973" s="489" t="s">
        <v>2103</v>
      </c>
      <c r="D10973" s="489" t="s">
        <v>16381</v>
      </c>
    </row>
    <row r="10974" spans="1:4">
      <c r="A10974" s="489" t="str">
        <f t="shared" si="171"/>
        <v>2312503002訪問リハビリテーション</v>
      </c>
      <c r="B10974" s="489">
        <v>2312503002</v>
      </c>
      <c r="C10974" s="489" t="s">
        <v>2104</v>
      </c>
      <c r="D10974" s="489" t="s">
        <v>16381</v>
      </c>
    </row>
    <row r="10975" spans="1:4">
      <c r="A10975" s="489" t="str">
        <f t="shared" si="171"/>
        <v>2312503002訪問看護</v>
      </c>
      <c r="B10975" s="489">
        <v>2312503002</v>
      </c>
      <c r="C10975" s="489" t="s">
        <v>2102</v>
      </c>
      <c r="D10975" s="489" t="s">
        <v>16381</v>
      </c>
    </row>
    <row r="10976" spans="1:4">
      <c r="A10976" s="489" t="str">
        <f t="shared" si="171"/>
        <v>2312503028介護予防訪問リハビリテーション</v>
      </c>
      <c r="B10976" s="489">
        <v>2312503028</v>
      </c>
      <c r="C10976" s="489" t="s">
        <v>2108</v>
      </c>
      <c r="D10976" s="489" t="s">
        <v>14601</v>
      </c>
    </row>
    <row r="10977" spans="1:4">
      <c r="A10977" s="489" t="str">
        <f t="shared" si="171"/>
        <v>2312503028介護予防訪問看護</v>
      </c>
      <c r="B10977" s="489">
        <v>2312503028</v>
      </c>
      <c r="C10977" s="489" t="s">
        <v>2103</v>
      </c>
      <c r="D10977" s="489" t="s">
        <v>14601</v>
      </c>
    </row>
    <row r="10978" spans="1:4">
      <c r="A10978" s="489" t="str">
        <f t="shared" si="171"/>
        <v>2312503028訪問リハビリテーション</v>
      </c>
      <c r="B10978" s="489">
        <v>2312503028</v>
      </c>
      <c r="C10978" s="489" t="s">
        <v>2104</v>
      </c>
      <c r="D10978" s="489" t="s">
        <v>14601</v>
      </c>
    </row>
    <row r="10979" spans="1:4">
      <c r="A10979" s="489" t="str">
        <f t="shared" si="171"/>
        <v>2312503028訪問看護</v>
      </c>
      <c r="B10979" s="489">
        <v>2312503028</v>
      </c>
      <c r="C10979" s="489" t="s">
        <v>2102</v>
      </c>
      <c r="D10979" s="489" t="s">
        <v>14601</v>
      </c>
    </row>
    <row r="10980" spans="1:4">
      <c r="A10980" s="489" t="str">
        <f t="shared" si="171"/>
        <v>2312503077介護予防訪問リハビリテーション</v>
      </c>
      <c r="B10980" s="489">
        <v>2312503077</v>
      </c>
      <c r="C10980" s="489" t="s">
        <v>2108</v>
      </c>
      <c r="D10980" s="489" t="s">
        <v>16382</v>
      </c>
    </row>
    <row r="10981" spans="1:4">
      <c r="A10981" s="489" t="str">
        <f t="shared" si="171"/>
        <v>2312503077介護予防訪問看護</v>
      </c>
      <c r="B10981" s="489">
        <v>2312503077</v>
      </c>
      <c r="C10981" s="489" t="s">
        <v>2103</v>
      </c>
      <c r="D10981" s="489" t="s">
        <v>16382</v>
      </c>
    </row>
    <row r="10982" spans="1:4">
      <c r="A10982" s="489" t="str">
        <f t="shared" si="171"/>
        <v>2312503077訪問リハビリテーション</v>
      </c>
      <c r="B10982" s="489">
        <v>2312503077</v>
      </c>
      <c r="C10982" s="489" t="s">
        <v>2104</v>
      </c>
      <c r="D10982" s="489" t="s">
        <v>16382</v>
      </c>
    </row>
    <row r="10983" spans="1:4">
      <c r="A10983" s="489" t="str">
        <f t="shared" si="171"/>
        <v>2312503077訪問看護</v>
      </c>
      <c r="B10983" s="489">
        <v>2312503077</v>
      </c>
      <c r="C10983" s="489" t="s">
        <v>2102</v>
      </c>
      <c r="D10983" s="489" t="s">
        <v>16382</v>
      </c>
    </row>
    <row r="10984" spans="1:4">
      <c r="A10984" s="489" t="str">
        <f t="shared" si="171"/>
        <v>2312503085介護予防訪問リハビリテーション</v>
      </c>
      <c r="B10984" s="489">
        <v>2312503085</v>
      </c>
      <c r="C10984" s="489" t="s">
        <v>2108</v>
      </c>
      <c r="D10984" s="489" t="s">
        <v>16383</v>
      </c>
    </row>
    <row r="10985" spans="1:4">
      <c r="A10985" s="489" t="str">
        <f t="shared" si="171"/>
        <v>2312503085訪問リハビリテーション</v>
      </c>
      <c r="B10985" s="489">
        <v>2312503085</v>
      </c>
      <c r="C10985" s="489" t="s">
        <v>2104</v>
      </c>
      <c r="D10985" s="489" t="s">
        <v>16383</v>
      </c>
    </row>
    <row r="10986" spans="1:4">
      <c r="A10986" s="489" t="str">
        <f t="shared" si="171"/>
        <v>2312503101介護予防訪問リハビリテーション</v>
      </c>
      <c r="B10986" s="489">
        <v>2312503101</v>
      </c>
      <c r="C10986" s="489" t="s">
        <v>2108</v>
      </c>
      <c r="D10986" s="489" t="s">
        <v>14826</v>
      </c>
    </row>
    <row r="10987" spans="1:4">
      <c r="A10987" s="489" t="str">
        <f t="shared" si="171"/>
        <v>2312503101介護予防訪問看護</v>
      </c>
      <c r="B10987" s="489">
        <v>2312503101</v>
      </c>
      <c r="C10987" s="489" t="s">
        <v>2103</v>
      </c>
      <c r="D10987" s="489" t="s">
        <v>14826</v>
      </c>
    </row>
    <row r="10988" spans="1:4">
      <c r="A10988" s="489" t="str">
        <f t="shared" si="171"/>
        <v>2312503101訪問リハビリテーション</v>
      </c>
      <c r="B10988" s="489">
        <v>2312503101</v>
      </c>
      <c r="C10988" s="489" t="s">
        <v>2104</v>
      </c>
      <c r="D10988" s="489" t="s">
        <v>14826</v>
      </c>
    </row>
    <row r="10989" spans="1:4">
      <c r="A10989" s="489" t="str">
        <f t="shared" si="171"/>
        <v>2312503101訪問看護</v>
      </c>
      <c r="B10989" s="489">
        <v>2312503101</v>
      </c>
      <c r="C10989" s="489" t="s">
        <v>2102</v>
      </c>
      <c r="D10989" s="489" t="s">
        <v>14826</v>
      </c>
    </row>
    <row r="10990" spans="1:4">
      <c r="A10990" s="489" t="str">
        <f t="shared" si="171"/>
        <v>2312503143介護予防訪問リハビリテーション</v>
      </c>
      <c r="B10990" s="489">
        <v>2312503143</v>
      </c>
      <c r="C10990" s="489" t="s">
        <v>2108</v>
      </c>
      <c r="D10990" s="489" t="s">
        <v>16384</v>
      </c>
    </row>
    <row r="10991" spans="1:4">
      <c r="A10991" s="489" t="str">
        <f t="shared" si="171"/>
        <v>2312503143介護予防訪問看護</v>
      </c>
      <c r="B10991" s="489">
        <v>2312503143</v>
      </c>
      <c r="C10991" s="489" t="s">
        <v>2103</v>
      </c>
      <c r="D10991" s="489" t="s">
        <v>16384</v>
      </c>
    </row>
    <row r="10992" spans="1:4">
      <c r="A10992" s="489" t="str">
        <f t="shared" si="171"/>
        <v>2312503143訪問リハビリテーション</v>
      </c>
      <c r="B10992" s="489">
        <v>2312503143</v>
      </c>
      <c r="C10992" s="489" t="s">
        <v>2104</v>
      </c>
      <c r="D10992" s="489" t="s">
        <v>16384</v>
      </c>
    </row>
    <row r="10993" spans="1:4">
      <c r="A10993" s="489" t="str">
        <f t="shared" si="171"/>
        <v>2312503143訪問看護</v>
      </c>
      <c r="B10993" s="489">
        <v>2312503143</v>
      </c>
      <c r="C10993" s="489" t="s">
        <v>2102</v>
      </c>
      <c r="D10993" s="489" t="s">
        <v>16384</v>
      </c>
    </row>
    <row r="10994" spans="1:4">
      <c r="A10994" s="489" t="str">
        <f t="shared" si="171"/>
        <v>2312503168介護予防訪問リハビリテーション</v>
      </c>
      <c r="B10994" s="489">
        <v>2312503168</v>
      </c>
      <c r="C10994" s="489" t="s">
        <v>2108</v>
      </c>
      <c r="D10994" s="489" t="s">
        <v>14934</v>
      </c>
    </row>
    <row r="10995" spans="1:4">
      <c r="A10995" s="489" t="str">
        <f t="shared" si="171"/>
        <v>2312503168介護予防訪問看護</v>
      </c>
      <c r="B10995" s="489">
        <v>2312503168</v>
      </c>
      <c r="C10995" s="489" t="s">
        <v>2103</v>
      </c>
      <c r="D10995" s="489" t="s">
        <v>14934</v>
      </c>
    </row>
    <row r="10996" spans="1:4">
      <c r="A10996" s="489" t="str">
        <f t="shared" si="171"/>
        <v>2312503168訪問リハビリテーション</v>
      </c>
      <c r="B10996" s="489">
        <v>2312503168</v>
      </c>
      <c r="C10996" s="489" t="s">
        <v>2104</v>
      </c>
      <c r="D10996" s="489" t="s">
        <v>14934</v>
      </c>
    </row>
    <row r="10997" spans="1:4">
      <c r="A10997" s="489" t="str">
        <f t="shared" si="171"/>
        <v>2312503168訪問看護</v>
      </c>
      <c r="B10997" s="489">
        <v>2312503168</v>
      </c>
      <c r="C10997" s="489" t="s">
        <v>2102</v>
      </c>
      <c r="D10997" s="489" t="s">
        <v>14934</v>
      </c>
    </row>
    <row r="10998" spans="1:4">
      <c r="A10998" s="489" t="str">
        <f t="shared" si="171"/>
        <v>2312503218介護予防訪問リハビリテーション</v>
      </c>
      <c r="B10998" s="489">
        <v>2312503218</v>
      </c>
      <c r="C10998" s="489" t="s">
        <v>2108</v>
      </c>
      <c r="D10998" s="489" t="s">
        <v>16385</v>
      </c>
    </row>
    <row r="10999" spans="1:4">
      <c r="A10999" s="489" t="str">
        <f t="shared" si="171"/>
        <v>2312503218介護予防訪問看護</v>
      </c>
      <c r="B10999" s="489">
        <v>2312503218</v>
      </c>
      <c r="C10999" s="489" t="s">
        <v>2103</v>
      </c>
      <c r="D10999" s="489" t="s">
        <v>16385</v>
      </c>
    </row>
    <row r="11000" spans="1:4">
      <c r="A11000" s="489" t="str">
        <f t="shared" si="171"/>
        <v>2312503218訪問リハビリテーション</v>
      </c>
      <c r="B11000" s="489">
        <v>2312503218</v>
      </c>
      <c r="C11000" s="489" t="s">
        <v>2104</v>
      </c>
      <c r="D11000" s="489" t="s">
        <v>16385</v>
      </c>
    </row>
    <row r="11001" spans="1:4">
      <c r="A11001" s="489" t="str">
        <f t="shared" si="171"/>
        <v>2312503218訪問看護</v>
      </c>
      <c r="B11001" s="489">
        <v>2312503218</v>
      </c>
      <c r="C11001" s="489" t="s">
        <v>2102</v>
      </c>
      <c r="D11001" s="489" t="s">
        <v>16385</v>
      </c>
    </row>
    <row r="11002" spans="1:4">
      <c r="A11002" s="489" t="str">
        <f t="shared" si="171"/>
        <v>2312503226介護予防訪問リハビリテーション</v>
      </c>
      <c r="B11002" s="489">
        <v>2312503226</v>
      </c>
      <c r="C11002" s="489" t="s">
        <v>2108</v>
      </c>
      <c r="D11002" s="489" t="s">
        <v>16386</v>
      </c>
    </row>
    <row r="11003" spans="1:4">
      <c r="A11003" s="489" t="str">
        <f t="shared" si="171"/>
        <v>2312503226介護予防訪問看護</v>
      </c>
      <c r="B11003" s="489">
        <v>2312503226</v>
      </c>
      <c r="C11003" s="489" t="s">
        <v>2103</v>
      </c>
      <c r="D11003" s="489" t="s">
        <v>16386</v>
      </c>
    </row>
    <row r="11004" spans="1:4">
      <c r="A11004" s="489" t="str">
        <f t="shared" si="171"/>
        <v>2312503226訪問リハビリテーション</v>
      </c>
      <c r="B11004" s="489">
        <v>2312503226</v>
      </c>
      <c r="C11004" s="489" t="s">
        <v>2104</v>
      </c>
      <c r="D11004" s="489" t="s">
        <v>16386</v>
      </c>
    </row>
    <row r="11005" spans="1:4">
      <c r="A11005" s="489" t="str">
        <f t="shared" si="171"/>
        <v>2312503226訪問看護</v>
      </c>
      <c r="B11005" s="489">
        <v>2312503226</v>
      </c>
      <c r="C11005" s="489" t="s">
        <v>2102</v>
      </c>
      <c r="D11005" s="489" t="s">
        <v>16386</v>
      </c>
    </row>
    <row r="11006" spans="1:4">
      <c r="A11006" s="489" t="str">
        <f t="shared" si="171"/>
        <v>2312503234介護予防訪問リハビリテーション</v>
      </c>
      <c r="B11006" s="489">
        <v>2312503234</v>
      </c>
      <c r="C11006" s="489" t="s">
        <v>2108</v>
      </c>
      <c r="D11006" s="489" t="s">
        <v>16387</v>
      </c>
    </row>
    <row r="11007" spans="1:4">
      <c r="A11007" s="489" t="str">
        <f t="shared" si="171"/>
        <v>2312503234介護予防訪問看護</v>
      </c>
      <c r="B11007" s="489">
        <v>2312503234</v>
      </c>
      <c r="C11007" s="489" t="s">
        <v>2103</v>
      </c>
      <c r="D11007" s="489" t="s">
        <v>16387</v>
      </c>
    </row>
    <row r="11008" spans="1:4">
      <c r="A11008" s="489" t="str">
        <f t="shared" si="171"/>
        <v>2312503234訪問リハビリテーション</v>
      </c>
      <c r="B11008" s="489">
        <v>2312503234</v>
      </c>
      <c r="C11008" s="489" t="s">
        <v>2104</v>
      </c>
      <c r="D11008" s="489" t="s">
        <v>16387</v>
      </c>
    </row>
    <row r="11009" spans="1:4">
      <c r="A11009" s="489" t="str">
        <f t="shared" si="171"/>
        <v>2312503234訪問看護</v>
      </c>
      <c r="B11009" s="489">
        <v>2312503234</v>
      </c>
      <c r="C11009" s="489" t="s">
        <v>2102</v>
      </c>
      <c r="D11009" s="489" t="s">
        <v>16387</v>
      </c>
    </row>
    <row r="11010" spans="1:4">
      <c r="A11010" s="489" t="str">
        <f t="shared" ref="A11010:A11073" si="172">B11010&amp;C11010</f>
        <v>2312503259介護予防訪問リハビリテーション</v>
      </c>
      <c r="B11010" s="489">
        <v>2312503259</v>
      </c>
      <c r="C11010" s="489" t="s">
        <v>2108</v>
      </c>
      <c r="D11010" s="489" t="s">
        <v>16388</v>
      </c>
    </row>
    <row r="11011" spans="1:4">
      <c r="A11011" s="489" t="str">
        <f t="shared" si="172"/>
        <v>2312503259介護予防訪問看護</v>
      </c>
      <c r="B11011" s="489">
        <v>2312503259</v>
      </c>
      <c r="C11011" s="489" t="s">
        <v>2103</v>
      </c>
      <c r="D11011" s="489" t="s">
        <v>16388</v>
      </c>
    </row>
    <row r="11012" spans="1:4">
      <c r="A11012" s="489" t="str">
        <f t="shared" si="172"/>
        <v>2312503259訪問リハビリテーション</v>
      </c>
      <c r="B11012" s="489">
        <v>2312503259</v>
      </c>
      <c r="C11012" s="489" t="s">
        <v>2104</v>
      </c>
      <c r="D11012" s="489" t="s">
        <v>16388</v>
      </c>
    </row>
    <row r="11013" spans="1:4">
      <c r="A11013" s="489" t="str">
        <f t="shared" si="172"/>
        <v>2312503259訪問看護</v>
      </c>
      <c r="B11013" s="489">
        <v>2312503259</v>
      </c>
      <c r="C11013" s="489" t="s">
        <v>2102</v>
      </c>
      <c r="D11013" s="489" t="s">
        <v>16388</v>
      </c>
    </row>
    <row r="11014" spans="1:4">
      <c r="A11014" s="489" t="str">
        <f t="shared" si="172"/>
        <v>2312503267介護予防訪問リハビリテーション</v>
      </c>
      <c r="B11014" s="489">
        <v>2312503267</v>
      </c>
      <c r="C11014" s="489" t="s">
        <v>2108</v>
      </c>
      <c r="D11014" s="489" t="s">
        <v>15411</v>
      </c>
    </row>
    <row r="11015" spans="1:4">
      <c r="A11015" s="489" t="str">
        <f t="shared" si="172"/>
        <v>2312503267介護予防訪問看護</v>
      </c>
      <c r="B11015" s="489">
        <v>2312503267</v>
      </c>
      <c r="C11015" s="489" t="s">
        <v>2103</v>
      </c>
      <c r="D11015" s="489" t="s">
        <v>15411</v>
      </c>
    </row>
    <row r="11016" spans="1:4">
      <c r="A11016" s="489" t="str">
        <f t="shared" si="172"/>
        <v>2312503267訪問リハビリテーション</v>
      </c>
      <c r="B11016" s="489">
        <v>2312503267</v>
      </c>
      <c r="C11016" s="489" t="s">
        <v>2104</v>
      </c>
      <c r="D11016" s="489" t="s">
        <v>15411</v>
      </c>
    </row>
    <row r="11017" spans="1:4">
      <c r="A11017" s="489" t="str">
        <f t="shared" si="172"/>
        <v>2312503267訪問看護</v>
      </c>
      <c r="B11017" s="489">
        <v>2312503267</v>
      </c>
      <c r="C11017" s="489" t="s">
        <v>2102</v>
      </c>
      <c r="D11017" s="489" t="s">
        <v>15411</v>
      </c>
    </row>
    <row r="11018" spans="1:4">
      <c r="A11018" s="489" t="str">
        <f t="shared" si="172"/>
        <v>2312503275介護予防訪問リハビリテーション</v>
      </c>
      <c r="B11018" s="489">
        <v>2312503275</v>
      </c>
      <c r="C11018" s="489" t="s">
        <v>2108</v>
      </c>
      <c r="D11018" s="489" t="s">
        <v>16389</v>
      </c>
    </row>
    <row r="11019" spans="1:4">
      <c r="A11019" s="489" t="str">
        <f t="shared" si="172"/>
        <v>2312503275介護予防訪問看護</v>
      </c>
      <c r="B11019" s="489">
        <v>2312503275</v>
      </c>
      <c r="C11019" s="489" t="s">
        <v>2103</v>
      </c>
      <c r="D11019" s="489" t="s">
        <v>16389</v>
      </c>
    </row>
    <row r="11020" spans="1:4">
      <c r="A11020" s="489" t="str">
        <f t="shared" si="172"/>
        <v>2312503275訪問リハビリテーション</v>
      </c>
      <c r="B11020" s="489">
        <v>2312503275</v>
      </c>
      <c r="C11020" s="489" t="s">
        <v>2104</v>
      </c>
      <c r="D11020" s="489" t="s">
        <v>16389</v>
      </c>
    </row>
    <row r="11021" spans="1:4">
      <c r="A11021" s="489" t="str">
        <f t="shared" si="172"/>
        <v>2312503275訪問看護</v>
      </c>
      <c r="B11021" s="489">
        <v>2312503275</v>
      </c>
      <c r="C11021" s="489" t="s">
        <v>2102</v>
      </c>
      <c r="D11021" s="489" t="s">
        <v>16389</v>
      </c>
    </row>
    <row r="11022" spans="1:4">
      <c r="A11022" s="489" t="str">
        <f t="shared" si="172"/>
        <v>2312503283介護予防訪問リハビリテーション</v>
      </c>
      <c r="B11022" s="489">
        <v>2312503283</v>
      </c>
      <c r="C11022" s="489" t="s">
        <v>2108</v>
      </c>
      <c r="D11022" s="489" t="s">
        <v>16390</v>
      </c>
    </row>
    <row r="11023" spans="1:4">
      <c r="A11023" s="489" t="str">
        <f t="shared" si="172"/>
        <v>2312503283介護予防訪問看護</v>
      </c>
      <c r="B11023" s="489">
        <v>2312503283</v>
      </c>
      <c r="C11023" s="489" t="s">
        <v>2103</v>
      </c>
      <c r="D11023" s="489" t="s">
        <v>16390</v>
      </c>
    </row>
    <row r="11024" spans="1:4">
      <c r="A11024" s="489" t="str">
        <f t="shared" si="172"/>
        <v>2312503283訪問リハビリテーション</v>
      </c>
      <c r="B11024" s="489">
        <v>2312503283</v>
      </c>
      <c r="C11024" s="489" t="s">
        <v>2104</v>
      </c>
      <c r="D11024" s="489" t="s">
        <v>16390</v>
      </c>
    </row>
    <row r="11025" spans="1:4">
      <c r="A11025" s="489" t="str">
        <f t="shared" si="172"/>
        <v>2312503283訪問看護</v>
      </c>
      <c r="B11025" s="489">
        <v>2312503283</v>
      </c>
      <c r="C11025" s="489" t="s">
        <v>2102</v>
      </c>
      <c r="D11025" s="489" t="s">
        <v>16390</v>
      </c>
    </row>
    <row r="11026" spans="1:4">
      <c r="A11026" s="489" t="str">
        <f t="shared" si="172"/>
        <v>2312503291介護予防訪問リハビリテーション</v>
      </c>
      <c r="B11026" s="489">
        <v>2312503291</v>
      </c>
      <c r="C11026" s="489" t="s">
        <v>2108</v>
      </c>
      <c r="D11026" s="489" t="s">
        <v>16391</v>
      </c>
    </row>
    <row r="11027" spans="1:4">
      <c r="A11027" s="489" t="str">
        <f t="shared" si="172"/>
        <v>2312503291介護予防訪問看護</v>
      </c>
      <c r="B11027" s="489">
        <v>2312503291</v>
      </c>
      <c r="C11027" s="489" t="s">
        <v>2103</v>
      </c>
      <c r="D11027" s="489" t="s">
        <v>16391</v>
      </c>
    </row>
    <row r="11028" spans="1:4">
      <c r="A11028" s="489" t="str">
        <f t="shared" si="172"/>
        <v>2312503291訪問リハビリテーション</v>
      </c>
      <c r="B11028" s="489">
        <v>2312503291</v>
      </c>
      <c r="C11028" s="489" t="s">
        <v>2104</v>
      </c>
      <c r="D11028" s="489" t="s">
        <v>16391</v>
      </c>
    </row>
    <row r="11029" spans="1:4">
      <c r="A11029" s="489" t="str">
        <f t="shared" si="172"/>
        <v>2312503291訪問看護</v>
      </c>
      <c r="B11029" s="489">
        <v>2312503291</v>
      </c>
      <c r="C11029" s="489" t="s">
        <v>2102</v>
      </c>
      <c r="D11029" s="489" t="s">
        <v>16391</v>
      </c>
    </row>
    <row r="11030" spans="1:4">
      <c r="A11030" s="489" t="str">
        <f t="shared" si="172"/>
        <v>2312503341介護予防訪問リハビリテーション</v>
      </c>
      <c r="B11030" s="489">
        <v>2312503341</v>
      </c>
      <c r="C11030" s="489" t="s">
        <v>2108</v>
      </c>
      <c r="D11030" s="489" t="s">
        <v>16392</v>
      </c>
    </row>
    <row r="11031" spans="1:4">
      <c r="A11031" s="489" t="str">
        <f t="shared" si="172"/>
        <v>2312503341介護予防訪問看護</v>
      </c>
      <c r="B11031" s="489">
        <v>2312503341</v>
      </c>
      <c r="C11031" s="489" t="s">
        <v>2103</v>
      </c>
      <c r="D11031" s="489" t="s">
        <v>16392</v>
      </c>
    </row>
    <row r="11032" spans="1:4">
      <c r="A11032" s="489" t="str">
        <f t="shared" si="172"/>
        <v>2312503341訪問リハビリテーション</v>
      </c>
      <c r="B11032" s="489">
        <v>2312503341</v>
      </c>
      <c r="C11032" s="489" t="s">
        <v>2104</v>
      </c>
      <c r="D11032" s="489" t="s">
        <v>16392</v>
      </c>
    </row>
    <row r="11033" spans="1:4">
      <c r="A11033" s="489" t="str">
        <f t="shared" si="172"/>
        <v>2312503341訪問看護</v>
      </c>
      <c r="B11033" s="489">
        <v>2312503341</v>
      </c>
      <c r="C11033" s="489" t="s">
        <v>2102</v>
      </c>
      <c r="D11033" s="489" t="s">
        <v>16392</v>
      </c>
    </row>
    <row r="11034" spans="1:4">
      <c r="A11034" s="489" t="str">
        <f t="shared" si="172"/>
        <v>2312503358介護予防訪問リハビリテーション</v>
      </c>
      <c r="B11034" s="489">
        <v>2312503358</v>
      </c>
      <c r="C11034" s="489" t="s">
        <v>2108</v>
      </c>
      <c r="D11034" s="489" t="s">
        <v>16393</v>
      </c>
    </row>
    <row r="11035" spans="1:4">
      <c r="A11035" s="489" t="str">
        <f t="shared" si="172"/>
        <v>2312503358介護予防訪問看護</v>
      </c>
      <c r="B11035" s="489">
        <v>2312503358</v>
      </c>
      <c r="C11035" s="489" t="s">
        <v>2103</v>
      </c>
      <c r="D11035" s="489" t="s">
        <v>16393</v>
      </c>
    </row>
    <row r="11036" spans="1:4">
      <c r="A11036" s="489" t="str">
        <f t="shared" si="172"/>
        <v>2312503358訪問リハビリテーション</v>
      </c>
      <c r="B11036" s="489">
        <v>2312503358</v>
      </c>
      <c r="C11036" s="489" t="s">
        <v>2104</v>
      </c>
      <c r="D11036" s="489" t="s">
        <v>16393</v>
      </c>
    </row>
    <row r="11037" spans="1:4">
      <c r="A11037" s="489" t="str">
        <f t="shared" si="172"/>
        <v>2312503358訪問看護</v>
      </c>
      <c r="B11037" s="489">
        <v>2312503358</v>
      </c>
      <c r="C11037" s="489" t="s">
        <v>2102</v>
      </c>
      <c r="D11037" s="489" t="s">
        <v>16393</v>
      </c>
    </row>
    <row r="11038" spans="1:4">
      <c r="A11038" s="489" t="str">
        <f t="shared" si="172"/>
        <v>2312503366介護予防訪問リハビリテーション</v>
      </c>
      <c r="B11038" s="489">
        <v>2312503366</v>
      </c>
      <c r="C11038" s="489" t="s">
        <v>2108</v>
      </c>
      <c r="D11038" s="489" t="s">
        <v>16394</v>
      </c>
    </row>
    <row r="11039" spans="1:4">
      <c r="A11039" s="489" t="str">
        <f t="shared" si="172"/>
        <v>2312503366介護予防訪問看護</v>
      </c>
      <c r="B11039" s="489">
        <v>2312503366</v>
      </c>
      <c r="C11039" s="489" t="s">
        <v>2103</v>
      </c>
      <c r="D11039" s="489" t="s">
        <v>16394</v>
      </c>
    </row>
    <row r="11040" spans="1:4">
      <c r="A11040" s="489" t="str">
        <f t="shared" si="172"/>
        <v>2312503366訪問リハビリテーション</v>
      </c>
      <c r="B11040" s="489">
        <v>2312503366</v>
      </c>
      <c r="C11040" s="489" t="s">
        <v>2104</v>
      </c>
      <c r="D11040" s="489" t="s">
        <v>16394</v>
      </c>
    </row>
    <row r="11041" spans="1:4">
      <c r="A11041" s="489" t="str">
        <f t="shared" si="172"/>
        <v>2312503366訪問看護</v>
      </c>
      <c r="B11041" s="489">
        <v>2312503366</v>
      </c>
      <c r="C11041" s="489" t="s">
        <v>2102</v>
      </c>
      <c r="D11041" s="489" t="s">
        <v>16394</v>
      </c>
    </row>
    <row r="11042" spans="1:4">
      <c r="A11042" s="489" t="str">
        <f t="shared" si="172"/>
        <v>2312503424介護予防訪問リハビリテーション</v>
      </c>
      <c r="B11042" s="489">
        <v>2312503424</v>
      </c>
      <c r="C11042" s="489" t="s">
        <v>2108</v>
      </c>
      <c r="D11042" s="489" t="s">
        <v>16395</v>
      </c>
    </row>
    <row r="11043" spans="1:4">
      <c r="A11043" s="489" t="str">
        <f t="shared" si="172"/>
        <v>2312503424介護予防訪問看護</v>
      </c>
      <c r="B11043" s="489">
        <v>2312503424</v>
      </c>
      <c r="C11043" s="489" t="s">
        <v>2103</v>
      </c>
      <c r="D11043" s="489" t="s">
        <v>16395</v>
      </c>
    </row>
    <row r="11044" spans="1:4">
      <c r="A11044" s="489" t="str">
        <f t="shared" si="172"/>
        <v>2312503424訪問リハビリテーション</v>
      </c>
      <c r="B11044" s="489">
        <v>2312503424</v>
      </c>
      <c r="C11044" s="489" t="s">
        <v>2104</v>
      </c>
      <c r="D11044" s="489" t="s">
        <v>16395</v>
      </c>
    </row>
    <row r="11045" spans="1:4">
      <c r="A11045" s="489" t="str">
        <f t="shared" si="172"/>
        <v>2312503424訪問看護</v>
      </c>
      <c r="B11045" s="489">
        <v>2312503424</v>
      </c>
      <c r="C11045" s="489" t="s">
        <v>2102</v>
      </c>
      <c r="D11045" s="489" t="s">
        <v>16395</v>
      </c>
    </row>
    <row r="11046" spans="1:4">
      <c r="A11046" s="489" t="str">
        <f t="shared" si="172"/>
        <v>2312503432介護予防訪問リハビリテーション</v>
      </c>
      <c r="B11046" s="489">
        <v>2312503432</v>
      </c>
      <c r="C11046" s="489" t="s">
        <v>2108</v>
      </c>
      <c r="D11046" s="489" t="s">
        <v>16396</v>
      </c>
    </row>
    <row r="11047" spans="1:4">
      <c r="A11047" s="489" t="str">
        <f t="shared" si="172"/>
        <v>2312503432介護予防訪問看護</v>
      </c>
      <c r="B11047" s="489">
        <v>2312503432</v>
      </c>
      <c r="C11047" s="489" t="s">
        <v>2103</v>
      </c>
      <c r="D11047" s="489" t="s">
        <v>16396</v>
      </c>
    </row>
    <row r="11048" spans="1:4">
      <c r="A11048" s="489" t="str">
        <f t="shared" si="172"/>
        <v>2312503432訪問リハビリテーション</v>
      </c>
      <c r="B11048" s="489">
        <v>2312503432</v>
      </c>
      <c r="C11048" s="489" t="s">
        <v>2104</v>
      </c>
      <c r="D11048" s="489" t="s">
        <v>16396</v>
      </c>
    </row>
    <row r="11049" spans="1:4">
      <c r="A11049" s="489" t="str">
        <f t="shared" si="172"/>
        <v>2312503432訪問看護</v>
      </c>
      <c r="B11049" s="489">
        <v>2312503432</v>
      </c>
      <c r="C11049" s="489" t="s">
        <v>2102</v>
      </c>
      <c r="D11049" s="489" t="s">
        <v>16396</v>
      </c>
    </row>
    <row r="11050" spans="1:4">
      <c r="A11050" s="489" t="str">
        <f t="shared" si="172"/>
        <v>2312503481介護予防訪問リハビリテーション</v>
      </c>
      <c r="B11050" s="489">
        <v>2312503481</v>
      </c>
      <c r="C11050" s="489" t="s">
        <v>2108</v>
      </c>
      <c r="D11050" s="489" t="s">
        <v>16397</v>
      </c>
    </row>
    <row r="11051" spans="1:4">
      <c r="A11051" s="489" t="str">
        <f t="shared" si="172"/>
        <v>2312503481介護予防訪問看護</v>
      </c>
      <c r="B11051" s="489">
        <v>2312503481</v>
      </c>
      <c r="C11051" s="489" t="s">
        <v>2103</v>
      </c>
      <c r="D11051" s="489" t="s">
        <v>16397</v>
      </c>
    </row>
    <row r="11052" spans="1:4">
      <c r="A11052" s="489" t="str">
        <f t="shared" si="172"/>
        <v>2312503481訪問リハビリテーション</v>
      </c>
      <c r="B11052" s="489">
        <v>2312503481</v>
      </c>
      <c r="C11052" s="489" t="s">
        <v>2104</v>
      </c>
      <c r="D11052" s="489" t="s">
        <v>16397</v>
      </c>
    </row>
    <row r="11053" spans="1:4">
      <c r="A11053" s="489" t="str">
        <f t="shared" si="172"/>
        <v>2312503481訪問看護</v>
      </c>
      <c r="B11053" s="489">
        <v>2312503481</v>
      </c>
      <c r="C11053" s="489" t="s">
        <v>2102</v>
      </c>
      <c r="D11053" s="489" t="s">
        <v>16397</v>
      </c>
    </row>
    <row r="11054" spans="1:4">
      <c r="A11054" s="489" t="str">
        <f t="shared" si="172"/>
        <v>2312503515介護予防訪問リハビリテーション</v>
      </c>
      <c r="B11054" s="489">
        <v>2312503515</v>
      </c>
      <c r="C11054" s="489" t="s">
        <v>2108</v>
      </c>
      <c r="D11054" s="489" t="s">
        <v>16398</v>
      </c>
    </row>
    <row r="11055" spans="1:4">
      <c r="A11055" s="489" t="str">
        <f t="shared" si="172"/>
        <v>2312503515介護予防訪問看護</v>
      </c>
      <c r="B11055" s="489">
        <v>2312503515</v>
      </c>
      <c r="C11055" s="489" t="s">
        <v>2103</v>
      </c>
      <c r="D11055" s="489" t="s">
        <v>16398</v>
      </c>
    </row>
    <row r="11056" spans="1:4">
      <c r="A11056" s="489" t="str">
        <f t="shared" si="172"/>
        <v>2312503515訪問リハビリテーション</v>
      </c>
      <c r="B11056" s="489">
        <v>2312503515</v>
      </c>
      <c r="C11056" s="489" t="s">
        <v>2104</v>
      </c>
      <c r="D11056" s="489" t="s">
        <v>16398</v>
      </c>
    </row>
    <row r="11057" spans="1:4">
      <c r="A11057" s="489" t="str">
        <f t="shared" si="172"/>
        <v>2312503515訪問看護</v>
      </c>
      <c r="B11057" s="489">
        <v>2312503515</v>
      </c>
      <c r="C11057" s="489" t="s">
        <v>2102</v>
      </c>
      <c r="D11057" s="489" t="s">
        <v>16398</v>
      </c>
    </row>
    <row r="11058" spans="1:4">
      <c r="A11058" s="489" t="str">
        <f t="shared" si="172"/>
        <v>2312503564介護予防訪問リハビリテーション</v>
      </c>
      <c r="B11058" s="489">
        <v>2312503564</v>
      </c>
      <c r="C11058" s="489" t="s">
        <v>2108</v>
      </c>
      <c r="D11058" s="489" t="s">
        <v>16399</v>
      </c>
    </row>
    <row r="11059" spans="1:4">
      <c r="A11059" s="489" t="str">
        <f t="shared" si="172"/>
        <v>2312503564介護予防訪問看護</v>
      </c>
      <c r="B11059" s="489">
        <v>2312503564</v>
      </c>
      <c r="C11059" s="489" t="s">
        <v>2103</v>
      </c>
      <c r="D11059" s="489" t="s">
        <v>16399</v>
      </c>
    </row>
    <row r="11060" spans="1:4">
      <c r="A11060" s="489" t="str">
        <f t="shared" si="172"/>
        <v>2312503564訪問リハビリテーション</v>
      </c>
      <c r="B11060" s="489">
        <v>2312503564</v>
      </c>
      <c r="C11060" s="489" t="s">
        <v>2104</v>
      </c>
      <c r="D11060" s="489" t="s">
        <v>16399</v>
      </c>
    </row>
    <row r="11061" spans="1:4">
      <c r="A11061" s="489" t="str">
        <f t="shared" si="172"/>
        <v>2312503564訪問看護</v>
      </c>
      <c r="B11061" s="489">
        <v>2312503564</v>
      </c>
      <c r="C11061" s="489" t="s">
        <v>2102</v>
      </c>
      <c r="D11061" s="489" t="s">
        <v>16399</v>
      </c>
    </row>
    <row r="11062" spans="1:4">
      <c r="A11062" s="489" t="str">
        <f t="shared" si="172"/>
        <v>2312503606介護予防通所リハビリテーション</v>
      </c>
      <c r="B11062" s="489">
        <v>2312503606</v>
      </c>
      <c r="C11062" s="489" t="s">
        <v>2512</v>
      </c>
      <c r="D11062" s="489" t="s">
        <v>16400</v>
      </c>
    </row>
    <row r="11063" spans="1:4">
      <c r="A11063" s="489" t="str">
        <f t="shared" si="172"/>
        <v>2312503606介護予防訪問リハビリテーション</v>
      </c>
      <c r="B11063" s="489">
        <v>2312503606</v>
      </c>
      <c r="C11063" s="489" t="s">
        <v>2108</v>
      </c>
      <c r="D11063" s="489" t="s">
        <v>16400</v>
      </c>
    </row>
    <row r="11064" spans="1:4">
      <c r="A11064" s="489" t="str">
        <f t="shared" si="172"/>
        <v>2312503606介護予防訪問看護</v>
      </c>
      <c r="B11064" s="489">
        <v>2312503606</v>
      </c>
      <c r="C11064" s="489" t="s">
        <v>2103</v>
      </c>
      <c r="D11064" s="489" t="s">
        <v>16400</v>
      </c>
    </row>
    <row r="11065" spans="1:4">
      <c r="A11065" s="489" t="str">
        <f t="shared" si="172"/>
        <v>2312503606通所リハビリテーション</v>
      </c>
      <c r="B11065" s="489">
        <v>2312503606</v>
      </c>
      <c r="C11065" s="489" t="s">
        <v>2511</v>
      </c>
      <c r="D11065" s="489" t="s">
        <v>16400</v>
      </c>
    </row>
    <row r="11066" spans="1:4">
      <c r="A11066" s="489" t="str">
        <f t="shared" si="172"/>
        <v>2312503606訪問リハビリテーション</v>
      </c>
      <c r="B11066" s="489">
        <v>2312503606</v>
      </c>
      <c r="C11066" s="489" t="s">
        <v>2104</v>
      </c>
      <c r="D11066" s="489" t="s">
        <v>16400</v>
      </c>
    </row>
    <row r="11067" spans="1:4">
      <c r="A11067" s="489" t="str">
        <f t="shared" si="172"/>
        <v>2312503606訪問看護</v>
      </c>
      <c r="B11067" s="489">
        <v>2312503606</v>
      </c>
      <c r="C11067" s="489" t="s">
        <v>2102</v>
      </c>
      <c r="D11067" s="489" t="s">
        <v>16400</v>
      </c>
    </row>
    <row r="11068" spans="1:4">
      <c r="A11068" s="489" t="str">
        <f t="shared" si="172"/>
        <v>2312503663介護予防訪問リハビリテーション</v>
      </c>
      <c r="B11068" s="489">
        <v>2312503663</v>
      </c>
      <c r="C11068" s="489" t="s">
        <v>2108</v>
      </c>
      <c r="D11068" s="489" t="s">
        <v>16401</v>
      </c>
    </row>
    <row r="11069" spans="1:4">
      <c r="A11069" s="489" t="str">
        <f t="shared" si="172"/>
        <v>2312503663介護予防訪問看護</v>
      </c>
      <c r="B11069" s="489">
        <v>2312503663</v>
      </c>
      <c r="C11069" s="489" t="s">
        <v>2103</v>
      </c>
      <c r="D11069" s="489" t="s">
        <v>16401</v>
      </c>
    </row>
    <row r="11070" spans="1:4">
      <c r="A11070" s="489" t="str">
        <f t="shared" si="172"/>
        <v>2312503663訪問リハビリテーション</v>
      </c>
      <c r="B11070" s="489">
        <v>2312503663</v>
      </c>
      <c r="C11070" s="489" t="s">
        <v>2104</v>
      </c>
      <c r="D11070" s="489" t="s">
        <v>16401</v>
      </c>
    </row>
    <row r="11071" spans="1:4">
      <c r="A11071" s="489" t="str">
        <f t="shared" si="172"/>
        <v>2312503663訪問看護</v>
      </c>
      <c r="B11071" s="489">
        <v>2312503663</v>
      </c>
      <c r="C11071" s="489" t="s">
        <v>2102</v>
      </c>
      <c r="D11071" s="489" t="s">
        <v>16401</v>
      </c>
    </row>
    <row r="11072" spans="1:4">
      <c r="A11072" s="489" t="str">
        <f t="shared" si="172"/>
        <v>2312503671介護予防訪問リハビリテーション</v>
      </c>
      <c r="B11072" s="489">
        <v>2312503671</v>
      </c>
      <c r="C11072" s="489" t="s">
        <v>2108</v>
      </c>
      <c r="D11072" s="489" t="s">
        <v>16402</v>
      </c>
    </row>
    <row r="11073" spans="1:4">
      <c r="A11073" s="489" t="str">
        <f t="shared" si="172"/>
        <v>2312503671介護予防訪問看護</v>
      </c>
      <c r="B11073" s="489">
        <v>2312503671</v>
      </c>
      <c r="C11073" s="489" t="s">
        <v>2103</v>
      </c>
      <c r="D11073" s="489" t="s">
        <v>16402</v>
      </c>
    </row>
    <row r="11074" spans="1:4">
      <c r="A11074" s="489" t="str">
        <f t="shared" ref="A11074:A11137" si="173">B11074&amp;C11074</f>
        <v>2312503671訪問リハビリテーション</v>
      </c>
      <c r="B11074" s="489">
        <v>2312503671</v>
      </c>
      <c r="C11074" s="489" t="s">
        <v>2104</v>
      </c>
      <c r="D11074" s="489" t="s">
        <v>16402</v>
      </c>
    </row>
    <row r="11075" spans="1:4">
      <c r="A11075" s="489" t="str">
        <f t="shared" si="173"/>
        <v>2312503671訪問看護</v>
      </c>
      <c r="B11075" s="489">
        <v>2312503671</v>
      </c>
      <c r="C11075" s="489" t="s">
        <v>2102</v>
      </c>
      <c r="D11075" s="489" t="s">
        <v>16402</v>
      </c>
    </row>
    <row r="11076" spans="1:4">
      <c r="A11076" s="489" t="str">
        <f t="shared" si="173"/>
        <v>2312503689介護予防訪問リハビリテーション</v>
      </c>
      <c r="B11076" s="489">
        <v>2312503689</v>
      </c>
      <c r="C11076" s="489" t="s">
        <v>2108</v>
      </c>
      <c r="D11076" s="489" t="s">
        <v>16403</v>
      </c>
    </row>
    <row r="11077" spans="1:4">
      <c r="A11077" s="489" t="str">
        <f t="shared" si="173"/>
        <v>2312503689介護予防訪問看護</v>
      </c>
      <c r="B11077" s="489">
        <v>2312503689</v>
      </c>
      <c r="C11077" s="489" t="s">
        <v>2103</v>
      </c>
      <c r="D11077" s="489" t="s">
        <v>16403</v>
      </c>
    </row>
    <row r="11078" spans="1:4">
      <c r="A11078" s="489" t="str">
        <f t="shared" si="173"/>
        <v>2312503689訪問リハビリテーション</v>
      </c>
      <c r="B11078" s="489">
        <v>2312503689</v>
      </c>
      <c r="C11078" s="489" t="s">
        <v>2104</v>
      </c>
      <c r="D11078" s="489" t="s">
        <v>16403</v>
      </c>
    </row>
    <row r="11079" spans="1:4">
      <c r="A11079" s="489" t="str">
        <f t="shared" si="173"/>
        <v>2312503689訪問看護</v>
      </c>
      <c r="B11079" s="489">
        <v>2312503689</v>
      </c>
      <c r="C11079" s="489" t="s">
        <v>2102</v>
      </c>
      <c r="D11079" s="489" t="s">
        <v>16403</v>
      </c>
    </row>
    <row r="11080" spans="1:4">
      <c r="A11080" s="489" t="str">
        <f t="shared" si="173"/>
        <v>2312503705介護予防訪問リハビリテーション</v>
      </c>
      <c r="B11080" s="489">
        <v>2312503705</v>
      </c>
      <c r="C11080" s="489" t="s">
        <v>2108</v>
      </c>
      <c r="D11080" s="489" t="s">
        <v>16404</v>
      </c>
    </row>
    <row r="11081" spans="1:4">
      <c r="A11081" s="489" t="str">
        <f t="shared" si="173"/>
        <v>2312503705介護予防訪問看護</v>
      </c>
      <c r="B11081" s="489">
        <v>2312503705</v>
      </c>
      <c r="C11081" s="489" t="s">
        <v>2103</v>
      </c>
      <c r="D11081" s="489" t="s">
        <v>16404</v>
      </c>
    </row>
    <row r="11082" spans="1:4">
      <c r="A11082" s="489" t="str">
        <f t="shared" si="173"/>
        <v>2312503705訪問リハビリテーション</v>
      </c>
      <c r="B11082" s="489">
        <v>2312503705</v>
      </c>
      <c r="C11082" s="489" t="s">
        <v>2104</v>
      </c>
      <c r="D11082" s="489" t="s">
        <v>16404</v>
      </c>
    </row>
    <row r="11083" spans="1:4">
      <c r="A11083" s="489" t="str">
        <f t="shared" si="173"/>
        <v>2312503705訪問看護</v>
      </c>
      <c r="B11083" s="489">
        <v>2312503705</v>
      </c>
      <c r="C11083" s="489" t="s">
        <v>2102</v>
      </c>
      <c r="D11083" s="489" t="s">
        <v>16404</v>
      </c>
    </row>
    <row r="11084" spans="1:4">
      <c r="A11084" s="489" t="str">
        <f t="shared" si="173"/>
        <v>2312503754介護予防訪問リハビリテーション</v>
      </c>
      <c r="B11084" s="489">
        <v>2312503754</v>
      </c>
      <c r="C11084" s="489" t="s">
        <v>2108</v>
      </c>
      <c r="D11084" s="489" t="s">
        <v>16405</v>
      </c>
    </row>
    <row r="11085" spans="1:4">
      <c r="A11085" s="489" t="str">
        <f t="shared" si="173"/>
        <v>2312503754介護予防訪問看護</v>
      </c>
      <c r="B11085" s="489">
        <v>2312503754</v>
      </c>
      <c r="C11085" s="489" t="s">
        <v>2103</v>
      </c>
      <c r="D11085" s="489" t="s">
        <v>16405</v>
      </c>
    </row>
    <row r="11086" spans="1:4">
      <c r="A11086" s="489" t="str">
        <f t="shared" si="173"/>
        <v>2312503754訪問リハビリテーション</v>
      </c>
      <c r="B11086" s="489">
        <v>2312503754</v>
      </c>
      <c r="C11086" s="489" t="s">
        <v>2104</v>
      </c>
      <c r="D11086" s="489" t="s">
        <v>16405</v>
      </c>
    </row>
    <row r="11087" spans="1:4">
      <c r="A11087" s="489" t="str">
        <f t="shared" si="173"/>
        <v>2312503754訪問看護</v>
      </c>
      <c r="B11087" s="489">
        <v>2312503754</v>
      </c>
      <c r="C11087" s="489" t="s">
        <v>2102</v>
      </c>
      <c r="D11087" s="489" t="s">
        <v>16405</v>
      </c>
    </row>
    <row r="11088" spans="1:4">
      <c r="A11088" s="489" t="str">
        <f t="shared" si="173"/>
        <v>2312503796介護予防訪問リハビリテーション</v>
      </c>
      <c r="B11088" s="489">
        <v>2312503796</v>
      </c>
      <c r="C11088" s="489" t="s">
        <v>2108</v>
      </c>
      <c r="D11088" s="489" t="s">
        <v>16406</v>
      </c>
    </row>
    <row r="11089" spans="1:4">
      <c r="A11089" s="489" t="str">
        <f t="shared" si="173"/>
        <v>2312503796介護予防訪問看護</v>
      </c>
      <c r="B11089" s="489">
        <v>2312503796</v>
      </c>
      <c r="C11089" s="489" t="s">
        <v>2103</v>
      </c>
      <c r="D11089" s="489" t="s">
        <v>16406</v>
      </c>
    </row>
    <row r="11090" spans="1:4">
      <c r="A11090" s="489" t="str">
        <f t="shared" si="173"/>
        <v>2312503796訪問リハビリテーション</v>
      </c>
      <c r="B11090" s="489">
        <v>2312503796</v>
      </c>
      <c r="C11090" s="489" t="s">
        <v>2104</v>
      </c>
      <c r="D11090" s="489" t="s">
        <v>16406</v>
      </c>
    </row>
    <row r="11091" spans="1:4">
      <c r="A11091" s="489" t="str">
        <f t="shared" si="173"/>
        <v>2312503796訪問看護</v>
      </c>
      <c r="B11091" s="489">
        <v>2312503796</v>
      </c>
      <c r="C11091" s="489" t="s">
        <v>2102</v>
      </c>
      <c r="D11091" s="489" t="s">
        <v>16406</v>
      </c>
    </row>
    <row r="11092" spans="1:4">
      <c r="A11092" s="489" t="str">
        <f t="shared" si="173"/>
        <v>2312503812介護予防訪問リハビリテーション</v>
      </c>
      <c r="B11092" s="489">
        <v>2312503812</v>
      </c>
      <c r="C11092" s="489" t="s">
        <v>2108</v>
      </c>
      <c r="D11092" s="489" t="s">
        <v>16407</v>
      </c>
    </row>
    <row r="11093" spans="1:4">
      <c r="A11093" s="489" t="str">
        <f t="shared" si="173"/>
        <v>2312503812介護予防訪問看護</v>
      </c>
      <c r="B11093" s="489">
        <v>2312503812</v>
      </c>
      <c r="C11093" s="489" t="s">
        <v>2103</v>
      </c>
      <c r="D11093" s="489" t="s">
        <v>16407</v>
      </c>
    </row>
    <row r="11094" spans="1:4">
      <c r="A11094" s="489" t="str">
        <f t="shared" si="173"/>
        <v>2312503812訪問リハビリテーション</v>
      </c>
      <c r="B11094" s="489">
        <v>2312503812</v>
      </c>
      <c r="C11094" s="489" t="s">
        <v>2104</v>
      </c>
      <c r="D11094" s="489" t="s">
        <v>16407</v>
      </c>
    </row>
    <row r="11095" spans="1:4">
      <c r="A11095" s="489" t="str">
        <f t="shared" si="173"/>
        <v>2312503812訪問看護</v>
      </c>
      <c r="B11095" s="489">
        <v>2312503812</v>
      </c>
      <c r="C11095" s="489" t="s">
        <v>2102</v>
      </c>
      <c r="D11095" s="489" t="s">
        <v>16407</v>
      </c>
    </row>
    <row r="11096" spans="1:4">
      <c r="A11096" s="489" t="str">
        <f t="shared" si="173"/>
        <v>2312503820介護予防訪問リハビリテーション</v>
      </c>
      <c r="B11096" s="489">
        <v>2312503820</v>
      </c>
      <c r="C11096" s="489" t="s">
        <v>2108</v>
      </c>
      <c r="D11096" s="489" t="s">
        <v>16408</v>
      </c>
    </row>
    <row r="11097" spans="1:4">
      <c r="A11097" s="489" t="str">
        <f t="shared" si="173"/>
        <v>2312503820介護予防訪問看護</v>
      </c>
      <c r="B11097" s="489">
        <v>2312503820</v>
      </c>
      <c r="C11097" s="489" t="s">
        <v>2103</v>
      </c>
      <c r="D11097" s="489" t="s">
        <v>16408</v>
      </c>
    </row>
    <row r="11098" spans="1:4">
      <c r="A11098" s="489" t="str">
        <f t="shared" si="173"/>
        <v>2312503820訪問リハビリテーション</v>
      </c>
      <c r="B11098" s="489">
        <v>2312503820</v>
      </c>
      <c r="C11098" s="489" t="s">
        <v>2104</v>
      </c>
      <c r="D11098" s="489" t="s">
        <v>16408</v>
      </c>
    </row>
    <row r="11099" spans="1:4">
      <c r="A11099" s="489" t="str">
        <f t="shared" si="173"/>
        <v>2312503820訪問看護</v>
      </c>
      <c r="B11099" s="489">
        <v>2312503820</v>
      </c>
      <c r="C11099" s="489" t="s">
        <v>2102</v>
      </c>
      <c r="D11099" s="489" t="s">
        <v>16408</v>
      </c>
    </row>
    <row r="11100" spans="1:4">
      <c r="A11100" s="489" t="str">
        <f t="shared" si="173"/>
        <v>2312503838介護予防訪問リハビリテーション</v>
      </c>
      <c r="B11100" s="489">
        <v>2312503838</v>
      </c>
      <c r="C11100" s="489" t="s">
        <v>2108</v>
      </c>
      <c r="D11100" s="489" t="s">
        <v>16409</v>
      </c>
    </row>
    <row r="11101" spans="1:4">
      <c r="A11101" s="489" t="str">
        <f t="shared" si="173"/>
        <v>2312503838介護予防訪問看護</v>
      </c>
      <c r="B11101" s="489">
        <v>2312503838</v>
      </c>
      <c r="C11101" s="489" t="s">
        <v>2103</v>
      </c>
      <c r="D11101" s="489" t="s">
        <v>16409</v>
      </c>
    </row>
    <row r="11102" spans="1:4">
      <c r="A11102" s="489" t="str">
        <f t="shared" si="173"/>
        <v>2312503838訪問リハビリテーション</v>
      </c>
      <c r="B11102" s="489">
        <v>2312503838</v>
      </c>
      <c r="C11102" s="489" t="s">
        <v>2104</v>
      </c>
      <c r="D11102" s="489" t="s">
        <v>16409</v>
      </c>
    </row>
    <row r="11103" spans="1:4">
      <c r="A11103" s="489" t="str">
        <f t="shared" si="173"/>
        <v>2312503838訪問看護</v>
      </c>
      <c r="B11103" s="489">
        <v>2312503838</v>
      </c>
      <c r="C11103" s="489" t="s">
        <v>2102</v>
      </c>
      <c r="D11103" s="489" t="s">
        <v>16409</v>
      </c>
    </row>
    <row r="11104" spans="1:4">
      <c r="A11104" s="489" t="str">
        <f t="shared" si="173"/>
        <v>2312503853介護予防訪問リハビリテーション</v>
      </c>
      <c r="B11104" s="489">
        <v>2312503853</v>
      </c>
      <c r="C11104" s="489" t="s">
        <v>2108</v>
      </c>
      <c r="D11104" s="489" t="s">
        <v>16410</v>
      </c>
    </row>
    <row r="11105" spans="1:4">
      <c r="A11105" s="489" t="str">
        <f t="shared" si="173"/>
        <v>2312503853介護予防訪問看護</v>
      </c>
      <c r="B11105" s="489">
        <v>2312503853</v>
      </c>
      <c r="C11105" s="489" t="s">
        <v>2103</v>
      </c>
      <c r="D11105" s="489" t="s">
        <v>16410</v>
      </c>
    </row>
    <row r="11106" spans="1:4">
      <c r="A11106" s="489" t="str">
        <f t="shared" si="173"/>
        <v>2312503853訪問リハビリテーション</v>
      </c>
      <c r="B11106" s="489">
        <v>2312503853</v>
      </c>
      <c r="C11106" s="489" t="s">
        <v>2104</v>
      </c>
      <c r="D11106" s="489" t="s">
        <v>16410</v>
      </c>
    </row>
    <row r="11107" spans="1:4">
      <c r="A11107" s="489" t="str">
        <f t="shared" si="173"/>
        <v>2312503853訪問看護</v>
      </c>
      <c r="B11107" s="489">
        <v>2312503853</v>
      </c>
      <c r="C11107" s="489" t="s">
        <v>2102</v>
      </c>
      <c r="D11107" s="489" t="s">
        <v>16410</v>
      </c>
    </row>
    <row r="11108" spans="1:4">
      <c r="A11108" s="489" t="str">
        <f t="shared" si="173"/>
        <v>2312503879介護予防訪問リハビリテーション</v>
      </c>
      <c r="B11108" s="489">
        <v>2312503879</v>
      </c>
      <c r="C11108" s="489" t="s">
        <v>2108</v>
      </c>
      <c r="D11108" s="489" t="s">
        <v>16411</v>
      </c>
    </row>
    <row r="11109" spans="1:4">
      <c r="A11109" s="489" t="str">
        <f t="shared" si="173"/>
        <v>2312503879介護予防訪問看護</v>
      </c>
      <c r="B11109" s="489">
        <v>2312503879</v>
      </c>
      <c r="C11109" s="489" t="s">
        <v>2103</v>
      </c>
      <c r="D11109" s="489" t="s">
        <v>16411</v>
      </c>
    </row>
    <row r="11110" spans="1:4">
      <c r="A11110" s="489" t="str">
        <f t="shared" si="173"/>
        <v>2312503879訪問リハビリテーション</v>
      </c>
      <c r="B11110" s="489">
        <v>2312503879</v>
      </c>
      <c r="C11110" s="489" t="s">
        <v>2104</v>
      </c>
      <c r="D11110" s="489" t="s">
        <v>16411</v>
      </c>
    </row>
    <row r="11111" spans="1:4">
      <c r="A11111" s="489" t="str">
        <f t="shared" si="173"/>
        <v>2312503879訪問看護</v>
      </c>
      <c r="B11111" s="489">
        <v>2312503879</v>
      </c>
      <c r="C11111" s="489" t="s">
        <v>2102</v>
      </c>
      <c r="D11111" s="489" t="s">
        <v>16411</v>
      </c>
    </row>
    <row r="11112" spans="1:4">
      <c r="A11112" s="489" t="str">
        <f t="shared" si="173"/>
        <v>2312503887介護予防訪問リハビリテーション</v>
      </c>
      <c r="B11112" s="489">
        <v>2312503887</v>
      </c>
      <c r="C11112" s="489" t="s">
        <v>2108</v>
      </c>
      <c r="D11112" s="489" t="s">
        <v>16412</v>
      </c>
    </row>
    <row r="11113" spans="1:4">
      <c r="A11113" s="489" t="str">
        <f t="shared" si="173"/>
        <v>2312503887介護予防訪問看護</v>
      </c>
      <c r="B11113" s="489">
        <v>2312503887</v>
      </c>
      <c r="C11113" s="489" t="s">
        <v>2103</v>
      </c>
      <c r="D11113" s="489" t="s">
        <v>16412</v>
      </c>
    </row>
    <row r="11114" spans="1:4">
      <c r="A11114" s="489" t="str">
        <f t="shared" si="173"/>
        <v>2312503887訪問リハビリテーション</v>
      </c>
      <c r="B11114" s="489">
        <v>2312503887</v>
      </c>
      <c r="C11114" s="489" t="s">
        <v>2104</v>
      </c>
      <c r="D11114" s="489" t="s">
        <v>16412</v>
      </c>
    </row>
    <row r="11115" spans="1:4">
      <c r="A11115" s="489" t="str">
        <f t="shared" si="173"/>
        <v>2312503887訪問看護</v>
      </c>
      <c r="B11115" s="489">
        <v>2312503887</v>
      </c>
      <c r="C11115" s="489" t="s">
        <v>2102</v>
      </c>
      <c r="D11115" s="489" t="s">
        <v>16412</v>
      </c>
    </row>
    <row r="11116" spans="1:4">
      <c r="A11116" s="489" t="str">
        <f t="shared" si="173"/>
        <v>2312503937介護予防訪問リハビリテーション</v>
      </c>
      <c r="B11116" s="489">
        <v>2312503937</v>
      </c>
      <c r="C11116" s="489" t="s">
        <v>2108</v>
      </c>
      <c r="D11116" s="489" t="s">
        <v>16413</v>
      </c>
    </row>
    <row r="11117" spans="1:4">
      <c r="A11117" s="489" t="str">
        <f t="shared" si="173"/>
        <v>2312503937介護予防訪問看護</v>
      </c>
      <c r="B11117" s="489">
        <v>2312503937</v>
      </c>
      <c r="C11117" s="489" t="s">
        <v>2103</v>
      </c>
      <c r="D11117" s="489" t="s">
        <v>16413</v>
      </c>
    </row>
    <row r="11118" spans="1:4">
      <c r="A11118" s="489" t="str">
        <f t="shared" si="173"/>
        <v>2312503937訪問リハビリテーション</v>
      </c>
      <c r="B11118" s="489">
        <v>2312503937</v>
      </c>
      <c r="C11118" s="489" t="s">
        <v>2104</v>
      </c>
      <c r="D11118" s="489" t="s">
        <v>16413</v>
      </c>
    </row>
    <row r="11119" spans="1:4">
      <c r="A11119" s="489" t="str">
        <f t="shared" si="173"/>
        <v>2312503937訪問看護</v>
      </c>
      <c r="B11119" s="489">
        <v>2312503937</v>
      </c>
      <c r="C11119" s="489" t="s">
        <v>2102</v>
      </c>
      <c r="D11119" s="489" t="s">
        <v>16413</v>
      </c>
    </row>
    <row r="11120" spans="1:4">
      <c r="A11120" s="489" t="str">
        <f t="shared" si="173"/>
        <v>2312503952介護予防訪問リハビリテーション</v>
      </c>
      <c r="B11120" s="489">
        <v>2312503952</v>
      </c>
      <c r="C11120" s="489" t="s">
        <v>2108</v>
      </c>
      <c r="D11120" s="489" t="s">
        <v>16414</v>
      </c>
    </row>
    <row r="11121" spans="1:4">
      <c r="A11121" s="489" t="str">
        <f t="shared" si="173"/>
        <v>2312503952介護予防訪問看護</v>
      </c>
      <c r="B11121" s="489">
        <v>2312503952</v>
      </c>
      <c r="C11121" s="489" t="s">
        <v>2103</v>
      </c>
      <c r="D11121" s="489" t="s">
        <v>16414</v>
      </c>
    </row>
    <row r="11122" spans="1:4">
      <c r="A11122" s="489" t="str">
        <f t="shared" si="173"/>
        <v>2312503952訪問リハビリテーション</v>
      </c>
      <c r="B11122" s="489">
        <v>2312503952</v>
      </c>
      <c r="C11122" s="489" t="s">
        <v>2104</v>
      </c>
      <c r="D11122" s="489" t="s">
        <v>16414</v>
      </c>
    </row>
    <row r="11123" spans="1:4">
      <c r="A11123" s="489" t="str">
        <f t="shared" si="173"/>
        <v>2312503952訪問看護</v>
      </c>
      <c r="B11123" s="489">
        <v>2312503952</v>
      </c>
      <c r="C11123" s="489" t="s">
        <v>2102</v>
      </c>
      <c r="D11123" s="489" t="s">
        <v>16414</v>
      </c>
    </row>
    <row r="11124" spans="1:4">
      <c r="A11124" s="489" t="str">
        <f t="shared" si="173"/>
        <v>2312503978介護予防訪問リハビリテーション</v>
      </c>
      <c r="B11124" s="489">
        <v>2312503978</v>
      </c>
      <c r="C11124" s="489" t="s">
        <v>2108</v>
      </c>
      <c r="D11124" s="489" t="s">
        <v>16415</v>
      </c>
    </row>
    <row r="11125" spans="1:4">
      <c r="A11125" s="489" t="str">
        <f t="shared" si="173"/>
        <v>2312503978介護予防訪問看護</v>
      </c>
      <c r="B11125" s="489">
        <v>2312503978</v>
      </c>
      <c r="C11125" s="489" t="s">
        <v>2103</v>
      </c>
      <c r="D11125" s="489" t="s">
        <v>16415</v>
      </c>
    </row>
    <row r="11126" spans="1:4">
      <c r="A11126" s="489" t="str">
        <f t="shared" si="173"/>
        <v>2312503978訪問リハビリテーション</v>
      </c>
      <c r="B11126" s="489">
        <v>2312503978</v>
      </c>
      <c r="C11126" s="489" t="s">
        <v>2104</v>
      </c>
      <c r="D11126" s="489" t="s">
        <v>16415</v>
      </c>
    </row>
    <row r="11127" spans="1:4">
      <c r="A11127" s="489" t="str">
        <f t="shared" si="173"/>
        <v>2312503978訪問看護</v>
      </c>
      <c r="B11127" s="489">
        <v>2312503978</v>
      </c>
      <c r="C11127" s="489" t="s">
        <v>2102</v>
      </c>
      <c r="D11127" s="489" t="s">
        <v>16415</v>
      </c>
    </row>
    <row r="11128" spans="1:4">
      <c r="A11128" s="489" t="str">
        <f t="shared" si="173"/>
        <v>2312503986介護予防訪問リハビリテーション</v>
      </c>
      <c r="B11128" s="489">
        <v>2312503986</v>
      </c>
      <c r="C11128" s="489" t="s">
        <v>2108</v>
      </c>
      <c r="D11128" s="489" t="s">
        <v>16416</v>
      </c>
    </row>
    <row r="11129" spans="1:4">
      <c r="A11129" s="489" t="str">
        <f t="shared" si="173"/>
        <v>2312503986介護予防訪問看護</v>
      </c>
      <c r="B11129" s="489">
        <v>2312503986</v>
      </c>
      <c r="C11129" s="489" t="s">
        <v>2103</v>
      </c>
      <c r="D11129" s="489" t="s">
        <v>16416</v>
      </c>
    </row>
    <row r="11130" spans="1:4">
      <c r="A11130" s="489" t="str">
        <f t="shared" si="173"/>
        <v>2312503986訪問リハビリテーション</v>
      </c>
      <c r="B11130" s="489">
        <v>2312503986</v>
      </c>
      <c r="C11130" s="489" t="s">
        <v>2104</v>
      </c>
      <c r="D11130" s="489" t="s">
        <v>16416</v>
      </c>
    </row>
    <row r="11131" spans="1:4">
      <c r="A11131" s="489" t="str">
        <f t="shared" si="173"/>
        <v>2312503986訪問看護</v>
      </c>
      <c r="B11131" s="489">
        <v>2312503986</v>
      </c>
      <c r="C11131" s="489" t="s">
        <v>2102</v>
      </c>
      <c r="D11131" s="489" t="s">
        <v>16416</v>
      </c>
    </row>
    <row r="11132" spans="1:4">
      <c r="A11132" s="489" t="str">
        <f t="shared" si="173"/>
        <v>2312503994介護予防通所リハビリテーション</v>
      </c>
      <c r="B11132" s="489">
        <v>2312503994</v>
      </c>
      <c r="C11132" s="489" t="s">
        <v>2512</v>
      </c>
      <c r="D11132" s="489" t="s">
        <v>16417</v>
      </c>
    </row>
    <row r="11133" spans="1:4">
      <c r="A11133" s="489" t="str">
        <f t="shared" si="173"/>
        <v>2312503994介護予防訪問リハビリテーション</v>
      </c>
      <c r="B11133" s="489">
        <v>2312503994</v>
      </c>
      <c r="C11133" s="489" t="s">
        <v>2108</v>
      </c>
      <c r="D11133" s="489" t="s">
        <v>16417</v>
      </c>
    </row>
    <row r="11134" spans="1:4">
      <c r="A11134" s="489" t="str">
        <f t="shared" si="173"/>
        <v>2312503994介護予防訪問看護</v>
      </c>
      <c r="B11134" s="489">
        <v>2312503994</v>
      </c>
      <c r="C11134" s="489" t="s">
        <v>2103</v>
      </c>
      <c r="D11134" s="489" t="s">
        <v>16417</v>
      </c>
    </row>
    <row r="11135" spans="1:4">
      <c r="A11135" s="489" t="str">
        <f t="shared" si="173"/>
        <v>2312503994通所リハビリテーション</v>
      </c>
      <c r="B11135" s="489">
        <v>2312503994</v>
      </c>
      <c r="C11135" s="489" t="s">
        <v>2511</v>
      </c>
      <c r="D11135" s="489" t="s">
        <v>16417</v>
      </c>
    </row>
    <row r="11136" spans="1:4">
      <c r="A11136" s="489" t="str">
        <f t="shared" si="173"/>
        <v>2312503994訪問リハビリテーション</v>
      </c>
      <c r="B11136" s="489">
        <v>2312503994</v>
      </c>
      <c r="C11136" s="489" t="s">
        <v>2104</v>
      </c>
      <c r="D11136" s="489" t="s">
        <v>16417</v>
      </c>
    </row>
    <row r="11137" spans="1:4">
      <c r="A11137" s="489" t="str">
        <f t="shared" si="173"/>
        <v>2312503994訪問看護</v>
      </c>
      <c r="B11137" s="489">
        <v>2312503994</v>
      </c>
      <c r="C11137" s="489" t="s">
        <v>2102</v>
      </c>
      <c r="D11137" s="489" t="s">
        <v>16417</v>
      </c>
    </row>
    <row r="11138" spans="1:4">
      <c r="A11138" s="489" t="str">
        <f t="shared" ref="A11138:A11201" si="174">B11138&amp;C11138</f>
        <v>2312504000介護予防訪問リハビリテーション</v>
      </c>
      <c r="B11138" s="489">
        <v>2312504000</v>
      </c>
      <c r="C11138" s="489" t="s">
        <v>2108</v>
      </c>
      <c r="D11138" s="489" t="s">
        <v>16418</v>
      </c>
    </row>
    <row r="11139" spans="1:4">
      <c r="A11139" s="489" t="str">
        <f t="shared" si="174"/>
        <v>2312504000介護予防訪問看護</v>
      </c>
      <c r="B11139" s="489">
        <v>2312504000</v>
      </c>
      <c r="C11139" s="489" t="s">
        <v>2103</v>
      </c>
      <c r="D11139" s="489" t="s">
        <v>16418</v>
      </c>
    </row>
    <row r="11140" spans="1:4">
      <c r="A11140" s="489" t="str">
        <f t="shared" si="174"/>
        <v>2312504000訪問リハビリテーション</v>
      </c>
      <c r="B11140" s="489">
        <v>2312504000</v>
      </c>
      <c r="C11140" s="489" t="s">
        <v>2104</v>
      </c>
      <c r="D11140" s="489" t="s">
        <v>16418</v>
      </c>
    </row>
    <row r="11141" spans="1:4">
      <c r="A11141" s="489" t="str">
        <f t="shared" si="174"/>
        <v>2312504000訪問看護</v>
      </c>
      <c r="B11141" s="489">
        <v>2312504000</v>
      </c>
      <c r="C11141" s="489" t="s">
        <v>2102</v>
      </c>
      <c r="D11141" s="489" t="s">
        <v>16418</v>
      </c>
    </row>
    <row r="11142" spans="1:4">
      <c r="A11142" s="489" t="str">
        <f t="shared" si="174"/>
        <v>2312504026介護予防訪問リハビリテーション</v>
      </c>
      <c r="B11142" s="489">
        <v>2312504026</v>
      </c>
      <c r="C11142" s="489" t="s">
        <v>2108</v>
      </c>
      <c r="D11142" s="489" t="s">
        <v>16419</v>
      </c>
    </row>
    <row r="11143" spans="1:4">
      <c r="A11143" s="489" t="str">
        <f t="shared" si="174"/>
        <v>2312504026介護予防訪問看護</v>
      </c>
      <c r="B11143" s="489">
        <v>2312504026</v>
      </c>
      <c r="C11143" s="489" t="s">
        <v>2103</v>
      </c>
      <c r="D11143" s="489" t="s">
        <v>16419</v>
      </c>
    </row>
    <row r="11144" spans="1:4">
      <c r="A11144" s="489" t="str">
        <f t="shared" si="174"/>
        <v>2312504026訪問リハビリテーション</v>
      </c>
      <c r="B11144" s="489">
        <v>2312504026</v>
      </c>
      <c r="C11144" s="489" t="s">
        <v>2104</v>
      </c>
      <c r="D11144" s="489" t="s">
        <v>16419</v>
      </c>
    </row>
    <row r="11145" spans="1:4">
      <c r="A11145" s="489" t="str">
        <f t="shared" si="174"/>
        <v>2312504026訪問看護</v>
      </c>
      <c r="B11145" s="489">
        <v>2312504026</v>
      </c>
      <c r="C11145" s="489" t="s">
        <v>2102</v>
      </c>
      <c r="D11145" s="489" t="s">
        <v>16419</v>
      </c>
    </row>
    <row r="11146" spans="1:4">
      <c r="A11146" s="489" t="str">
        <f t="shared" si="174"/>
        <v>2312504042介護予防訪問リハビリテーション</v>
      </c>
      <c r="B11146" s="489">
        <v>2312504042</v>
      </c>
      <c r="C11146" s="489" t="s">
        <v>2108</v>
      </c>
      <c r="D11146" s="489" t="s">
        <v>16420</v>
      </c>
    </row>
    <row r="11147" spans="1:4">
      <c r="A11147" s="489" t="str">
        <f t="shared" si="174"/>
        <v>2312504042介護予防訪問看護</v>
      </c>
      <c r="B11147" s="489">
        <v>2312504042</v>
      </c>
      <c r="C11147" s="489" t="s">
        <v>2103</v>
      </c>
      <c r="D11147" s="489" t="s">
        <v>16420</v>
      </c>
    </row>
    <row r="11148" spans="1:4">
      <c r="A11148" s="489" t="str">
        <f t="shared" si="174"/>
        <v>2312504042訪問リハビリテーション</v>
      </c>
      <c r="B11148" s="489">
        <v>2312504042</v>
      </c>
      <c r="C11148" s="489" t="s">
        <v>2104</v>
      </c>
      <c r="D11148" s="489" t="s">
        <v>16420</v>
      </c>
    </row>
    <row r="11149" spans="1:4">
      <c r="A11149" s="489" t="str">
        <f t="shared" si="174"/>
        <v>2312504042訪問看護</v>
      </c>
      <c r="B11149" s="489">
        <v>2312504042</v>
      </c>
      <c r="C11149" s="489" t="s">
        <v>2102</v>
      </c>
      <c r="D11149" s="489" t="s">
        <v>16420</v>
      </c>
    </row>
    <row r="11150" spans="1:4">
      <c r="A11150" s="489" t="str">
        <f t="shared" si="174"/>
        <v>2312504067介護予防訪問リハビリテーション</v>
      </c>
      <c r="B11150" s="489">
        <v>2312504067</v>
      </c>
      <c r="C11150" s="489" t="s">
        <v>2108</v>
      </c>
      <c r="D11150" s="489" t="s">
        <v>16421</v>
      </c>
    </row>
    <row r="11151" spans="1:4">
      <c r="A11151" s="489" t="str">
        <f t="shared" si="174"/>
        <v>2312504067介護予防訪問看護</v>
      </c>
      <c r="B11151" s="489">
        <v>2312504067</v>
      </c>
      <c r="C11151" s="489" t="s">
        <v>2103</v>
      </c>
      <c r="D11151" s="489" t="s">
        <v>16421</v>
      </c>
    </row>
    <row r="11152" spans="1:4">
      <c r="A11152" s="489" t="str">
        <f t="shared" si="174"/>
        <v>2312504067訪問リハビリテーション</v>
      </c>
      <c r="B11152" s="489">
        <v>2312504067</v>
      </c>
      <c r="C11152" s="489" t="s">
        <v>2104</v>
      </c>
      <c r="D11152" s="489" t="s">
        <v>16421</v>
      </c>
    </row>
    <row r="11153" spans="1:4">
      <c r="A11153" s="489" t="str">
        <f t="shared" si="174"/>
        <v>2312504067訪問看護</v>
      </c>
      <c r="B11153" s="489">
        <v>2312504067</v>
      </c>
      <c r="C11153" s="489" t="s">
        <v>2102</v>
      </c>
      <c r="D11153" s="489" t="s">
        <v>16421</v>
      </c>
    </row>
    <row r="11154" spans="1:4">
      <c r="A11154" s="489" t="str">
        <f t="shared" si="174"/>
        <v>2312504083介護予防訪問リハビリテーション</v>
      </c>
      <c r="B11154" s="489">
        <v>2312504083</v>
      </c>
      <c r="C11154" s="489" t="s">
        <v>2108</v>
      </c>
      <c r="D11154" s="489" t="s">
        <v>16422</v>
      </c>
    </row>
    <row r="11155" spans="1:4">
      <c r="A11155" s="489" t="str">
        <f t="shared" si="174"/>
        <v>2312504083介護予防訪問看護</v>
      </c>
      <c r="B11155" s="489">
        <v>2312504083</v>
      </c>
      <c r="C11155" s="489" t="s">
        <v>2103</v>
      </c>
      <c r="D11155" s="489" t="s">
        <v>16422</v>
      </c>
    </row>
    <row r="11156" spans="1:4">
      <c r="A11156" s="489" t="str">
        <f t="shared" si="174"/>
        <v>2312504083訪問リハビリテーション</v>
      </c>
      <c r="B11156" s="489">
        <v>2312504083</v>
      </c>
      <c r="C11156" s="489" t="s">
        <v>2104</v>
      </c>
      <c r="D11156" s="489" t="s">
        <v>16422</v>
      </c>
    </row>
    <row r="11157" spans="1:4">
      <c r="A11157" s="489" t="str">
        <f t="shared" si="174"/>
        <v>2312504083訪問看護</v>
      </c>
      <c r="B11157" s="489">
        <v>2312504083</v>
      </c>
      <c r="C11157" s="489" t="s">
        <v>2102</v>
      </c>
      <c r="D11157" s="489" t="s">
        <v>16422</v>
      </c>
    </row>
    <row r="11158" spans="1:4">
      <c r="A11158" s="489" t="str">
        <f t="shared" si="174"/>
        <v>2312504091介護予防訪問リハビリテーション</v>
      </c>
      <c r="B11158" s="489">
        <v>2312504091</v>
      </c>
      <c r="C11158" s="489" t="s">
        <v>2108</v>
      </c>
      <c r="D11158" s="489" t="s">
        <v>16423</v>
      </c>
    </row>
    <row r="11159" spans="1:4">
      <c r="A11159" s="489" t="str">
        <f t="shared" si="174"/>
        <v>2312504091介護予防訪問看護</v>
      </c>
      <c r="B11159" s="489">
        <v>2312504091</v>
      </c>
      <c r="C11159" s="489" t="s">
        <v>2103</v>
      </c>
      <c r="D11159" s="489" t="s">
        <v>16423</v>
      </c>
    </row>
    <row r="11160" spans="1:4">
      <c r="A11160" s="489" t="str">
        <f t="shared" si="174"/>
        <v>2312504091訪問リハビリテーション</v>
      </c>
      <c r="B11160" s="489">
        <v>2312504091</v>
      </c>
      <c r="C11160" s="489" t="s">
        <v>2104</v>
      </c>
      <c r="D11160" s="489" t="s">
        <v>16423</v>
      </c>
    </row>
    <row r="11161" spans="1:4">
      <c r="A11161" s="489" t="str">
        <f t="shared" si="174"/>
        <v>2312504091訪問看護</v>
      </c>
      <c r="B11161" s="489">
        <v>2312504091</v>
      </c>
      <c r="C11161" s="489" t="s">
        <v>2102</v>
      </c>
      <c r="D11161" s="489" t="s">
        <v>16423</v>
      </c>
    </row>
    <row r="11162" spans="1:4">
      <c r="A11162" s="489" t="str">
        <f t="shared" si="174"/>
        <v>2312504117介護予防通所リハビリテーション</v>
      </c>
      <c r="B11162" s="489">
        <v>2312504117</v>
      </c>
      <c r="C11162" s="489" t="s">
        <v>2512</v>
      </c>
      <c r="D11162" s="489" t="s">
        <v>16424</v>
      </c>
    </row>
    <row r="11163" spans="1:4">
      <c r="A11163" s="489" t="str">
        <f t="shared" si="174"/>
        <v>2312504117介護予防訪問リハビリテーション</v>
      </c>
      <c r="B11163" s="489">
        <v>2312504117</v>
      </c>
      <c r="C11163" s="489" t="s">
        <v>2108</v>
      </c>
      <c r="D11163" s="489" t="s">
        <v>16424</v>
      </c>
    </row>
    <row r="11164" spans="1:4">
      <c r="A11164" s="489" t="str">
        <f t="shared" si="174"/>
        <v>2312504117介護予防訪問看護</v>
      </c>
      <c r="B11164" s="489">
        <v>2312504117</v>
      </c>
      <c r="C11164" s="489" t="s">
        <v>2103</v>
      </c>
      <c r="D11164" s="489" t="s">
        <v>16424</v>
      </c>
    </row>
    <row r="11165" spans="1:4">
      <c r="A11165" s="489" t="str">
        <f t="shared" si="174"/>
        <v>2312504117通所リハビリテーション</v>
      </c>
      <c r="B11165" s="489">
        <v>2312504117</v>
      </c>
      <c r="C11165" s="489" t="s">
        <v>2511</v>
      </c>
      <c r="D11165" s="489" t="s">
        <v>16424</v>
      </c>
    </row>
    <row r="11166" spans="1:4">
      <c r="A11166" s="489" t="str">
        <f t="shared" si="174"/>
        <v>2312504117訪問リハビリテーション</v>
      </c>
      <c r="B11166" s="489">
        <v>2312504117</v>
      </c>
      <c r="C11166" s="489" t="s">
        <v>2104</v>
      </c>
      <c r="D11166" s="489" t="s">
        <v>16424</v>
      </c>
    </row>
    <row r="11167" spans="1:4">
      <c r="A11167" s="489" t="str">
        <f t="shared" si="174"/>
        <v>2312504117訪問看護</v>
      </c>
      <c r="B11167" s="489">
        <v>2312504117</v>
      </c>
      <c r="C11167" s="489" t="s">
        <v>2102</v>
      </c>
      <c r="D11167" s="489" t="s">
        <v>16424</v>
      </c>
    </row>
    <row r="11168" spans="1:4">
      <c r="A11168" s="489" t="str">
        <f t="shared" si="174"/>
        <v>2312504133介護予防訪問リハビリテーション</v>
      </c>
      <c r="B11168" s="489">
        <v>2312504133</v>
      </c>
      <c r="C11168" s="489" t="s">
        <v>2108</v>
      </c>
      <c r="D11168" s="489" t="s">
        <v>16425</v>
      </c>
    </row>
    <row r="11169" spans="1:4">
      <c r="A11169" s="489" t="str">
        <f t="shared" si="174"/>
        <v>2312504133介護予防訪問看護</v>
      </c>
      <c r="B11169" s="489">
        <v>2312504133</v>
      </c>
      <c r="C11169" s="489" t="s">
        <v>2103</v>
      </c>
      <c r="D11169" s="489" t="s">
        <v>16425</v>
      </c>
    </row>
    <row r="11170" spans="1:4">
      <c r="A11170" s="489" t="str">
        <f t="shared" si="174"/>
        <v>2312504133訪問リハビリテーション</v>
      </c>
      <c r="B11170" s="489">
        <v>2312504133</v>
      </c>
      <c r="C11170" s="489" t="s">
        <v>2104</v>
      </c>
      <c r="D11170" s="489" t="s">
        <v>16425</v>
      </c>
    </row>
    <row r="11171" spans="1:4">
      <c r="A11171" s="489" t="str">
        <f t="shared" si="174"/>
        <v>2312504133訪問看護</v>
      </c>
      <c r="B11171" s="489">
        <v>2312504133</v>
      </c>
      <c r="C11171" s="489" t="s">
        <v>2102</v>
      </c>
      <c r="D11171" s="489" t="s">
        <v>16425</v>
      </c>
    </row>
    <row r="11172" spans="1:4">
      <c r="A11172" s="489" t="str">
        <f t="shared" si="174"/>
        <v>2312504141介護予防訪問リハビリテーション</v>
      </c>
      <c r="B11172" s="489">
        <v>2312504141</v>
      </c>
      <c r="C11172" s="489" t="s">
        <v>2108</v>
      </c>
      <c r="D11172" s="489" t="s">
        <v>16426</v>
      </c>
    </row>
    <row r="11173" spans="1:4">
      <c r="A11173" s="489" t="str">
        <f t="shared" si="174"/>
        <v>2312504141介護予防訪問看護</v>
      </c>
      <c r="B11173" s="489">
        <v>2312504141</v>
      </c>
      <c r="C11173" s="489" t="s">
        <v>2103</v>
      </c>
      <c r="D11173" s="489" t="s">
        <v>16426</v>
      </c>
    </row>
    <row r="11174" spans="1:4">
      <c r="A11174" s="489" t="str">
        <f t="shared" si="174"/>
        <v>2312504141訪問リハビリテーション</v>
      </c>
      <c r="B11174" s="489">
        <v>2312504141</v>
      </c>
      <c r="C11174" s="489" t="s">
        <v>2104</v>
      </c>
      <c r="D11174" s="489" t="s">
        <v>16426</v>
      </c>
    </row>
    <row r="11175" spans="1:4">
      <c r="A11175" s="489" t="str">
        <f t="shared" si="174"/>
        <v>2312504141訪問看護</v>
      </c>
      <c r="B11175" s="489">
        <v>2312504141</v>
      </c>
      <c r="C11175" s="489" t="s">
        <v>2102</v>
      </c>
      <c r="D11175" s="489" t="s">
        <v>16426</v>
      </c>
    </row>
    <row r="11176" spans="1:4">
      <c r="A11176" s="489" t="str">
        <f t="shared" si="174"/>
        <v>2312504174介護予防訪問リハビリテーション</v>
      </c>
      <c r="B11176" s="489">
        <v>2312504174</v>
      </c>
      <c r="C11176" s="489" t="s">
        <v>2108</v>
      </c>
      <c r="D11176" s="489" t="s">
        <v>16427</v>
      </c>
    </row>
    <row r="11177" spans="1:4">
      <c r="A11177" s="489" t="str">
        <f t="shared" si="174"/>
        <v>2312504174介護予防訪問看護</v>
      </c>
      <c r="B11177" s="489">
        <v>2312504174</v>
      </c>
      <c r="C11177" s="489" t="s">
        <v>2103</v>
      </c>
      <c r="D11177" s="489" t="s">
        <v>16427</v>
      </c>
    </row>
    <row r="11178" spans="1:4">
      <c r="A11178" s="489" t="str">
        <f t="shared" si="174"/>
        <v>2312504174訪問リハビリテーション</v>
      </c>
      <c r="B11178" s="489">
        <v>2312504174</v>
      </c>
      <c r="C11178" s="489" t="s">
        <v>2104</v>
      </c>
      <c r="D11178" s="489" t="s">
        <v>16427</v>
      </c>
    </row>
    <row r="11179" spans="1:4">
      <c r="A11179" s="489" t="str">
        <f t="shared" si="174"/>
        <v>2312504174訪問看護</v>
      </c>
      <c r="B11179" s="489">
        <v>2312504174</v>
      </c>
      <c r="C11179" s="489" t="s">
        <v>2102</v>
      </c>
      <c r="D11179" s="489" t="s">
        <v>16427</v>
      </c>
    </row>
    <row r="11180" spans="1:4">
      <c r="A11180" s="489" t="str">
        <f t="shared" si="174"/>
        <v>2312504182介護予防訪問リハビリテーション</v>
      </c>
      <c r="B11180" s="489">
        <v>2312504182</v>
      </c>
      <c r="C11180" s="489" t="s">
        <v>2108</v>
      </c>
      <c r="D11180" s="489" t="s">
        <v>16428</v>
      </c>
    </row>
    <row r="11181" spans="1:4">
      <c r="A11181" s="489" t="str">
        <f t="shared" si="174"/>
        <v>2312504182介護予防訪問看護</v>
      </c>
      <c r="B11181" s="489">
        <v>2312504182</v>
      </c>
      <c r="C11181" s="489" t="s">
        <v>2103</v>
      </c>
      <c r="D11181" s="489" t="s">
        <v>16428</v>
      </c>
    </row>
    <row r="11182" spans="1:4">
      <c r="A11182" s="489" t="str">
        <f t="shared" si="174"/>
        <v>2312504182訪問リハビリテーション</v>
      </c>
      <c r="B11182" s="489">
        <v>2312504182</v>
      </c>
      <c r="C11182" s="489" t="s">
        <v>2104</v>
      </c>
      <c r="D11182" s="489" t="s">
        <v>16428</v>
      </c>
    </row>
    <row r="11183" spans="1:4">
      <c r="A11183" s="489" t="str">
        <f t="shared" si="174"/>
        <v>2312504182訪問看護</v>
      </c>
      <c r="B11183" s="489">
        <v>2312504182</v>
      </c>
      <c r="C11183" s="489" t="s">
        <v>2102</v>
      </c>
      <c r="D11183" s="489" t="s">
        <v>16428</v>
      </c>
    </row>
    <row r="11184" spans="1:4">
      <c r="A11184" s="489" t="str">
        <f t="shared" si="174"/>
        <v>2312504208介護予防訪問リハビリテーション</v>
      </c>
      <c r="B11184" s="489">
        <v>2312504208</v>
      </c>
      <c r="C11184" s="489" t="s">
        <v>2108</v>
      </c>
      <c r="D11184" s="489" t="s">
        <v>16429</v>
      </c>
    </row>
    <row r="11185" spans="1:4">
      <c r="A11185" s="489" t="str">
        <f t="shared" si="174"/>
        <v>2312504208介護予防訪問看護</v>
      </c>
      <c r="B11185" s="489">
        <v>2312504208</v>
      </c>
      <c r="C11185" s="489" t="s">
        <v>2103</v>
      </c>
      <c r="D11185" s="489" t="s">
        <v>16429</v>
      </c>
    </row>
    <row r="11186" spans="1:4">
      <c r="A11186" s="489" t="str">
        <f t="shared" si="174"/>
        <v>2312504208訪問リハビリテーション</v>
      </c>
      <c r="B11186" s="489">
        <v>2312504208</v>
      </c>
      <c r="C11186" s="489" t="s">
        <v>2104</v>
      </c>
      <c r="D11186" s="489" t="s">
        <v>16429</v>
      </c>
    </row>
    <row r="11187" spans="1:4">
      <c r="A11187" s="489" t="str">
        <f t="shared" si="174"/>
        <v>2312504208訪問看護</v>
      </c>
      <c r="B11187" s="489">
        <v>2312504208</v>
      </c>
      <c r="C11187" s="489" t="s">
        <v>2102</v>
      </c>
      <c r="D11187" s="489" t="s">
        <v>16429</v>
      </c>
    </row>
    <row r="11188" spans="1:4">
      <c r="A11188" s="489" t="str">
        <f t="shared" si="174"/>
        <v>2312504232介護予防訪問リハビリテーション</v>
      </c>
      <c r="B11188" s="489">
        <v>2312504232</v>
      </c>
      <c r="C11188" s="489" t="s">
        <v>2108</v>
      </c>
      <c r="D11188" s="489" t="s">
        <v>14793</v>
      </c>
    </row>
    <row r="11189" spans="1:4">
      <c r="A11189" s="489" t="str">
        <f t="shared" si="174"/>
        <v>2312504232介護予防訪問看護</v>
      </c>
      <c r="B11189" s="489">
        <v>2312504232</v>
      </c>
      <c r="C11189" s="489" t="s">
        <v>2103</v>
      </c>
      <c r="D11189" s="489" t="s">
        <v>14793</v>
      </c>
    </row>
    <row r="11190" spans="1:4">
      <c r="A11190" s="489" t="str">
        <f t="shared" si="174"/>
        <v>2312504232訪問リハビリテーション</v>
      </c>
      <c r="B11190" s="489">
        <v>2312504232</v>
      </c>
      <c r="C11190" s="489" t="s">
        <v>2104</v>
      </c>
      <c r="D11190" s="489" t="s">
        <v>14793</v>
      </c>
    </row>
    <row r="11191" spans="1:4">
      <c r="A11191" s="489" t="str">
        <f t="shared" si="174"/>
        <v>2312504232訪問看護</v>
      </c>
      <c r="B11191" s="489">
        <v>2312504232</v>
      </c>
      <c r="C11191" s="489" t="s">
        <v>2102</v>
      </c>
      <c r="D11191" s="489" t="s">
        <v>14793</v>
      </c>
    </row>
    <row r="11192" spans="1:4">
      <c r="A11192" s="489" t="str">
        <f t="shared" si="174"/>
        <v>2312504257介護予防訪問リハビリテーション</v>
      </c>
      <c r="B11192" s="489">
        <v>2312504257</v>
      </c>
      <c r="C11192" s="489" t="s">
        <v>2108</v>
      </c>
      <c r="D11192" s="489" t="s">
        <v>16430</v>
      </c>
    </row>
    <row r="11193" spans="1:4">
      <c r="A11193" s="489" t="str">
        <f t="shared" si="174"/>
        <v>2312504257介護予防訪問看護</v>
      </c>
      <c r="B11193" s="489">
        <v>2312504257</v>
      </c>
      <c r="C11193" s="489" t="s">
        <v>2103</v>
      </c>
      <c r="D11193" s="489" t="s">
        <v>16430</v>
      </c>
    </row>
    <row r="11194" spans="1:4">
      <c r="A11194" s="489" t="str">
        <f t="shared" si="174"/>
        <v>2312504257訪問リハビリテーション</v>
      </c>
      <c r="B11194" s="489">
        <v>2312504257</v>
      </c>
      <c r="C11194" s="489" t="s">
        <v>2104</v>
      </c>
      <c r="D11194" s="489" t="s">
        <v>16430</v>
      </c>
    </row>
    <row r="11195" spans="1:4">
      <c r="A11195" s="489" t="str">
        <f t="shared" si="174"/>
        <v>2312504257訪問看護</v>
      </c>
      <c r="B11195" s="489">
        <v>2312504257</v>
      </c>
      <c r="C11195" s="489" t="s">
        <v>2102</v>
      </c>
      <c r="D11195" s="489" t="s">
        <v>16430</v>
      </c>
    </row>
    <row r="11196" spans="1:4">
      <c r="A11196" s="489" t="str">
        <f t="shared" si="174"/>
        <v>2312504281介護予防訪問リハビリテーション</v>
      </c>
      <c r="B11196" s="489">
        <v>2312504281</v>
      </c>
      <c r="C11196" s="489" t="s">
        <v>2108</v>
      </c>
      <c r="D11196" s="489" t="s">
        <v>16431</v>
      </c>
    </row>
    <row r="11197" spans="1:4">
      <c r="A11197" s="489" t="str">
        <f t="shared" si="174"/>
        <v>2312504281介護予防訪問看護</v>
      </c>
      <c r="B11197" s="489">
        <v>2312504281</v>
      </c>
      <c r="C11197" s="489" t="s">
        <v>2103</v>
      </c>
      <c r="D11197" s="489" t="s">
        <v>16431</v>
      </c>
    </row>
    <row r="11198" spans="1:4">
      <c r="A11198" s="489" t="str">
        <f t="shared" si="174"/>
        <v>2312504281訪問リハビリテーション</v>
      </c>
      <c r="B11198" s="489">
        <v>2312504281</v>
      </c>
      <c r="C11198" s="489" t="s">
        <v>2104</v>
      </c>
      <c r="D11198" s="489" t="s">
        <v>16431</v>
      </c>
    </row>
    <row r="11199" spans="1:4">
      <c r="A11199" s="489" t="str">
        <f t="shared" si="174"/>
        <v>2312504281訪問看護</v>
      </c>
      <c r="B11199" s="489">
        <v>2312504281</v>
      </c>
      <c r="C11199" s="489" t="s">
        <v>2102</v>
      </c>
      <c r="D11199" s="489" t="s">
        <v>16431</v>
      </c>
    </row>
    <row r="11200" spans="1:4">
      <c r="A11200" s="489" t="str">
        <f t="shared" si="174"/>
        <v>2312504307介護予防訪問リハビリテーション</v>
      </c>
      <c r="B11200" s="489">
        <v>2312504307</v>
      </c>
      <c r="C11200" s="489" t="s">
        <v>2108</v>
      </c>
      <c r="D11200" s="489" t="s">
        <v>16432</v>
      </c>
    </row>
    <row r="11201" spans="1:4">
      <c r="A11201" s="489" t="str">
        <f t="shared" si="174"/>
        <v>2312504307介護予防訪問看護</v>
      </c>
      <c r="B11201" s="489">
        <v>2312504307</v>
      </c>
      <c r="C11201" s="489" t="s">
        <v>2103</v>
      </c>
      <c r="D11201" s="489" t="s">
        <v>16432</v>
      </c>
    </row>
    <row r="11202" spans="1:4">
      <c r="A11202" s="489" t="str">
        <f t="shared" ref="A11202:A11265" si="175">B11202&amp;C11202</f>
        <v>2312504307訪問リハビリテーション</v>
      </c>
      <c r="B11202" s="489">
        <v>2312504307</v>
      </c>
      <c r="C11202" s="489" t="s">
        <v>2104</v>
      </c>
      <c r="D11202" s="489" t="s">
        <v>16432</v>
      </c>
    </row>
    <row r="11203" spans="1:4">
      <c r="A11203" s="489" t="str">
        <f t="shared" si="175"/>
        <v>2312504307訪問看護</v>
      </c>
      <c r="B11203" s="489">
        <v>2312504307</v>
      </c>
      <c r="C11203" s="489" t="s">
        <v>2102</v>
      </c>
      <c r="D11203" s="489" t="s">
        <v>16432</v>
      </c>
    </row>
    <row r="11204" spans="1:4">
      <c r="A11204" s="489" t="str">
        <f t="shared" si="175"/>
        <v>2312504315介護予防通所リハビリテーション</v>
      </c>
      <c r="B11204" s="489">
        <v>2312504315</v>
      </c>
      <c r="C11204" s="489" t="s">
        <v>2512</v>
      </c>
      <c r="D11204" s="489" t="s">
        <v>16433</v>
      </c>
    </row>
    <row r="11205" spans="1:4">
      <c r="A11205" s="489" t="str">
        <f t="shared" si="175"/>
        <v>2312504315介護予防訪問リハビリテーション</v>
      </c>
      <c r="B11205" s="489">
        <v>2312504315</v>
      </c>
      <c r="C11205" s="489" t="s">
        <v>2108</v>
      </c>
      <c r="D11205" s="489" t="s">
        <v>16433</v>
      </c>
    </row>
    <row r="11206" spans="1:4">
      <c r="A11206" s="489" t="str">
        <f t="shared" si="175"/>
        <v>2312504315介護予防訪問看護</v>
      </c>
      <c r="B11206" s="489">
        <v>2312504315</v>
      </c>
      <c r="C11206" s="489" t="s">
        <v>2103</v>
      </c>
      <c r="D11206" s="489" t="s">
        <v>16433</v>
      </c>
    </row>
    <row r="11207" spans="1:4">
      <c r="A11207" s="489" t="str">
        <f t="shared" si="175"/>
        <v>2312504315通所リハビリテーション</v>
      </c>
      <c r="B11207" s="489">
        <v>2312504315</v>
      </c>
      <c r="C11207" s="489" t="s">
        <v>2511</v>
      </c>
      <c r="D11207" s="489" t="s">
        <v>16433</v>
      </c>
    </row>
    <row r="11208" spans="1:4">
      <c r="A11208" s="489" t="str">
        <f t="shared" si="175"/>
        <v>2312504315訪問リハビリテーション</v>
      </c>
      <c r="B11208" s="489">
        <v>2312504315</v>
      </c>
      <c r="C11208" s="489" t="s">
        <v>2104</v>
      </c>
      <c r="D11208" s="489" t="s">
        <v>16433</v>
      </c>
    </row>
    <row r="11209" spans="1:4">
      <c r="A11209" s="489" t="str">
        <f t="shared" si="175"/>
        <v>2312504315訪問看護</v>
      </c>
      <c r="B11209" s="489">
        <v>2312504315</v>
      </c>
      <c r="C11209" s="489" t="s">
        <v>2102</v>
      </c>
      <c r="D11209" s="489" t="s">
        <v>16433</v>
      </c>
    </row>
    <row r="11210" spans="1:4">
      <c r="A11210" s="489" t="str">
        <f t="shared" si="175"/>
        <v>2312504331介護予防訪問リハビリテーション</v>
      </c>
      <c r="B11210" s="489">
        <v>2312504331</v>
      </c>
      <c r="C11210" s="489" t="s">
        <v>2108</v>
      </c>
      <c r="D11210" s="489" t="s">
        <v>16434</v>
      </c>
    </row>
    <row r="11211" spans="1:4">
      <c r="A11211" s="489" t="str">
        <f t="shared" si="175"/>
        <v>2312504331介護予防訪問看護</v>
      </c>
      <c r="B11211" s="489">
        <v>2312504331</v>
      </c>
      <c r="C11211" s="489" t="s">
        <v>2103</v>
      </c>
      <c r="D11211" s="489" t="s">
        <v>16434</v>
      </c>
    </row>
    <row r="11212" spans="1:4">
      <c r="A11212" s="489" t="str">
        <f t="shared" si="175"/>
        <v>2312504331訪問リハビリテーション</v>
      </c>
      <c r="B11212" s="489">
        <v>2312504331</v>
      </c>
      <c r="C11212" s="489" t="s">
        <v>2104</v>
      </c>
      <c r="D11212" s="489" t="s">
        <v>16434</v>
      </c>
    </row>
    <row r="11213" spans="1:4">
      <c r="A11213" s="489" t="str">
        <f t="shared" si="175"/>
        <v>2312504331訪問看護</v>
      </c>
      <c r="B11213" s="489">
        <v>2312504331</v>
      </c>
      <c r="C11213" s="489" t="s">
        <v>2102</v>
      </c>
      <c r="D11213" s="489" t="s">
        <v>16434</v>
      </c>
    </row>
    <row r="11214" spans="1:4">
      <c r="A11214" s="489" t="str">
        <f t="shared" si="175"/>
        <v>2312504356介護予防通所リハビリテーション</v>
      </c>
      <c r="B11214" s="489">
        <v>2312504356</v>
      </c>
      <c r="C11214" s="489" t="s">
        <v>2512</v>
      </c>
      <c r="D11214" s="489" t="s">
        <v>16435</v>
      </c>
    </row>
    <row r="11215" spans="1:4">
      <c r="A11215" s="489" t="str">
        <f t="shared" si="175"/>
        <v>2312504356介護予防訪問リハビリテーション</v>
      </c>
      <c r="B11215" s="489">
        <v>2312504356</v>
      </c>
      <c r="C11215" s="489" t="s">
        <v>2108</v>
      </c>
      <c r="D11215" s="489" t="s">
        <v>16435</v>
      </c>
    </row>
    <row r="11216" spans="1:4">
      <c r="A11216" s="489" t="str">
        <f t="shared" si="175"/>
        <v>2312504356介護予防訪問看護</v>
      </c>
      <c r="B11216" s="489">
        <v>2312504356</v>
      </c>
      <c r="C11216" s="489" t="s">
        <v>2103</v>
      </c>
      <c r="D11216" s="489" t="s">
        <v>16435</v>
      </c>
    </row>
    <row r="11217" spans="1:4">
      <c r="A11217" s="489" t="str">
        <f t="shared" si="175"/>
        <v>2312504356通所リハビリテーション</v>
      </c>
      <c r="B11217" s="489">
        <v>2312504356</v>
      </c>
      <c r="C11217" s="489" t="s">
        <v>2511</v>
      </c>
      <c r="D11217" s="489" t="s">
        <v>16435</v>
      </c>
    </row>
    <row r="11218" spans="1:4">
      <c r="A11218" s="489" t="str">
        <f t="shared" si="175"/>
        <v>2312504356訪問リハビリテーション</v>
      </c>
      <c r="B11218" s="489">
        <v>2312504356</v>
      </c>
      <c r="C11218" s="489" t="s">
        <v>2104</v>
      </c>
      <c r="D11218" s="489" t="s">
        <v>16435</v>
      </c>
    </row>
    <row r="11219" spans="1:4">
      <c r="A11219" s="489" t="str">
        <f t="shared" si="175"/>
        <v>2312504356訪問看護</v>
      </c>
      <c r="B11219" s="489">
        <v>2312504356</v>
      </c>
      <c r="C11219" s="489" t="s">
        <v>2102</v>
      </c>
      <c r="D11219" s="489" t="s">
        <v>16435</v>
      </c>
    </row>
    <row r="11220" spans="1:4">
      <c r="A11220" s="489" t="str">
        <f t="shared" si="175"/>
        <v>2312504364介護予防訪問リハビリテーション</v>
      </c>
      <c r="B11220" s="489">
        <v>2312504364</v>
      </c>
      <c r="C11220" s="489" t="s">
        <v>2108</v>
      </c>
      <c r="D11220" s="489" t="s">
        <v>16436</v>
      </c>
    </row>
    <row r="11221" spans="1:4">
      <c r="A11221" s="489" t="str">
        <f t="shared" si="175"/>
        <v>2312504364介護予防訪問看護</v>
      </c>
      <c r="B11221" s="489">
        <v>2312504364</v>
      </c>
      <c r="C11221" s="489" t="s">
        <v>2103</v>
      </c>
      <c r="D11221" s="489" t="s">
        <v>16436</v>
      </c>
    </row>
    <row r="11222" spans="1:4">
      <c r="A11222" s="489" t="str">
        <f t="shared" si="175"/>
        <v>2312504364訪問リハビリテーション</v>
      </c>
      <c r="B11222" s="489">
        <v>2312504364</v>
      </c>
      <c r="C11222" s="489" t="s">
        <v>2104</v>
      </c>
      <c r="D11222" s="489" t="s">
        <v>16436</v>
      </c>
    </row>
    <row r="11223" spans="1:4">
      <c r="A11223" s="489" t="str">
        <f t="shared" si="175"/>
        <v>2312504364訪問看護</v>
      </c>
      <c r="B11223" s="489">
        <v>2312504364</v>
      </c>
      <c r="C11223" s="489" t="s">
        <v>2102</v>
      </c>
      <c r="D11223" s="489" t="s">
        <v>16436</v>
      </c>
    </row>
    <row r="11224" spans="1:4">
      <c r="A11224" s="489" t="str">
        <f t="shared" si="175"/>
        <v>2312504398介護予防訪問リハビリテーション</v>
      </c>
      <c r="B11224" s="489">
        <v>2312504398</v>
      </c>
      <c r="C11224" s="489" t="s">
        <v>2108</v>
      </c>
      <c r="D11224" s="489" t="s">
        <v>16437</v>
      </c>
    </row>
    <row r="11225" spans="1:4">
      <c r="A11225" s="489" t="str">
        <f t="shared" si="175"/>
        <v>2312504398介護予防訪問看護</v>
      </c>
      <c r="B11225" s="489">
        <v>2312504398</v>
      </c>
      <c r="C11225" s="489" t="s">
        <v>2103</v>
      </c>
      <c r="D11225" s="489" t="s">
        <v>16437</v>
      </c>
    </row>
    <row r="11226" spans="1:4">
      <c r="A11226" s="489" t="str">
        <f t="shared" si="175"/>
        <v>2312504398訪問リハビリテーション</v>
      </c>
      <c r="B11226" s="489">
        <v>2312504398</v>
      </c>
      <c r="C11226" s="489" t="s">
        <v>2104</v>
      </c>
      <c r="D11226" s="489" t="s">
        <v>16437</v>
      </c>
    </row>
    <row r="11227" spans="1:4">
      <c r="A11227" s="489" t="str">
        <f t="shared" si="175"/>
        <v>2312504398訪問看護</v>
      </c>
      <c r="B11227" s="489">
        <v>2312504398</v>
      </c>
      <c r="C11227" s="489" t="s">
        <v>2102</v>
      </c>
      <c r="D11227" s="489" t="s">
        <v>16437</v>
      </c>
    </row>
    <row r="11228" spans="1:4">
      <c r="A11228" s="489" t="str">
        <f t="shared" si="175"/>
        <v>2312504422介護予防訪問リハビリテーション</v>
      </c>
      <c r="B11228" s="489">
        <v>2312504422</v>
      </c>
      <c r="C11228" s="489" t="s">
        <v>2108</v>
      </c>
      <c r="D11228" s="489" t="s">
        <v>16438</v>
      </c>
    </row>
    <row r="11229" spans="1:4">
      <c r="A11229" s="489" t="str">
        <f t="shared" si="175"/>
        <v>2312504422介護予防訪問看護</v>
      </c>
      <c r="B11229" s="489">
        <v>2312504422</v>
      </c>
      <c r="C11229" s="489" t="s">
        <v>2103</v>
      </c>
      <c r="D11229" s="489" t="s">
        <v>16438</v>
      </c>
    </row>
    <row r="11230" spans="1:4">
      <c r="A11230" s="489" t="str">
        <f t="shared" si="175"/>
        <v>2312504422訪問リハビリテーション</v>
      </c>
      <c r="B11230" s="489">
        <v>2312504422</v>
      </c>
      <c r="C11230" s="489" t="s">
        <v>2104</v>
      </c>
      <c r="D11230" s="489" t="s">
        <v>16438</v>
      </c>
    </row>
    <row r="11231" spans="1:4">
      <c r="A11231" s="489" t="str">
        <f t="shared" si="175"/>
        <v>2312504422訪問看護</v>
      </c>
      <c r="B11231" s="489">
        <v>2312504422</v>
      </c>
      <c r="C11231" s="489" t="s">
        <v>2102</v>
      </c>
      <c r="D11231" s="489" t="s">
        <v>16438</v>
      </c>
    </row>
    <row r="11232" spans="1:4">
      <c r="A11232" s="489" t="str">
        <f t="shared" si="175"/>
        <v>2312504430介護予防訪問リハビリテーション</v>
      </c>
      <c r="B11232" s="489">
        <v>2312504430</v>
      </c>
      <c r="C11232" s="489" t="s">
        <v>2108</v>
      </c>
      <c r="D11232" s="489" t="s">
        <v>16439</v>
      </c>
    </row>
    <row r="11233" spans="1:4">
      <c r="A11233" s="489" t="str">
        <f t="shared" si="175"/>
        <v>2312504430介護予防訪問看護</v>
      </c>
      <c r="B11233" s="489">
        <v>2312504430</v>
      </c>
      <c r="C11233" s="489" t="s">
        <v>2103</v>
      </c>
      <c r="D11233" s="489" t="s">
        <v>16439</v>
      </c>
    </row>
    <row r="11234" spans="1:4">
      <c r="A11234" s="489" t="str">
        <f t="shared" si="175"/>
        <v>2312504430訪問リハビリテーション</v>
      </c>
      <c r="B11234" s="489">
        <v>2312504430</v>
      </c>
      <c r="C11234" s="489" t="s">
        <v>2104</v>
      </c>
      <c r="D11234" s="489" t="s">
        <v>16439</v>
      </c>
    </row>
    <row r="11235" spans="1:4">
      <c r="A11235" s="489" t="str">
        <f t="shared" si="175"/>
        <v>2312504430訪問看護</v>
      </c>
      <c r="B11235" s="489">
        <v>2312504430</v>
      </c>
      <c r="C11235" s="489" t="s">
        <v>2102</v>
      </c>
      <c r="D11235" s="489" t="s">
        <v>16439</v>
      </c>
    </row>
    <row r="11236" spans="1:4">
      <c r="A11236" s="489" t="str">
        <f t="shared" si="175"/>
        <v>2312504448介護予防訪問リハビリテーション</v>
      </c>
      <c r="B11236" s="489">
        <v>2312504448</v>
      </c>
      <c r="C11236" s="489" t="s">
        <v>2108</v>
      </c>
      <c r="D11236" s="489" t="s">
        <v>16440</v>
      </c>
    </row>
    <row r="11237" spans="1:4">
      <c r="A11237" s="489" t="str">
        <f t="shared" si="175"/>
        <v>2312504448介護予防訪問看護</v>
      </c>
      <c r="B11237" s="489">
        <v>2312504448</v>
      </c>
      <c r="C11237" s="489" t="s">
        <v>2103</v>
      </c>
      <c r="D11237" s="489" t="s">
        <v>16440</v>
      </c>
    </row>
    <row r="11238" spans="1:4">
      <c r="A11238" s="489" t="str">
        <f t="shared" si="175"/>
        <v>2312504448訪問リハビリテーション</v>
      </c>
      <c r="B11238" s="489">
        <v>2312504448</v>
      </c>
      <c r="C11238" s="489" t="s">
        <v>2104</v>
      </c>
      <c r="D11238" s="489" t="s">
        <v>16440</v>
      </c>
    </row>
    <row r="11239" spans="1:4">
      <c r="A11239" s="489" t="str">
        <f t="shared" si="175"/>
        <v>2312504448訪問看護</v>
      </c>
      <c r="B11239" s="489">
        <v>2312504448</v>
      </c>
      <c r="C11239" s="489" t="s">
        <v>2102</v>
      </c>
      <c r="D11239" s="489" t="s">
        <v>16440</v>
      </c>
    </row>
    <row r="11240" spans="1:4">
      <c r="A11240" s="489" t="str">
        <f t="shared" si="175"/>
        <v>2312504455介護予防訪問リハビリテーション</v>
      </c>
      <c r="B11240" s="489">
        <v>2312504455</v>
      </c>
      <c r="C11240" s="489" t="s">
        <v>2108</v>
      </c>
      <c r="D11240" s="489" t="s">
        <v>16441</v>
      </c>
    </row>
    <row r="11241" spans="1:4">
      <c r="A11241" s="489" t="str">
        <f t="shared" si="175"/>
        <v>2312504455介護予防訪問看護</v>
      </c>
      <c r="B11241" s="489">
        <v>2312504455</v>
      </c>
      <c r="C11241" s="489" t="s">
        <v>2103</v>
      </c>
      <c r="D11241" s="489" t="s">
        <v>16441</v>
      </c>
    </row>
    <row r="11242" spans="1:4">
      <c r="A11242" s="489" t="str">
        <f t="shared" si="175"/>
        <v>2312504455訪問リハビリテーション</v>
      </c>
      <c r="B11242" s="489">
        <v>2312504455</v>
      </c>
      <c r="C11242" s="489" t="s">
        <v>2104</v>
      </c>
      <c r="D11242" s="489" t="s">
        <v>16441</v>
      </c>
    </row>
    <row r="11243" spans="1:4">
      <c r="A11243" s="489" t="str">
        <f t="shared" si="175"/>
        <v>2312504455訪問看護</v>
      </c>
      <c r="B11243" s="489">
        <v>2312504455</v>
      </c>
      <c r="C11243" s="489" t="s">
        <v>2102</v>
      </c>
      <c r="D11243" s="489" t="s">
        <v>16441</v>
      </c>
    </row>
    <row r="11244" spans="1:4">
      <c r="A11244" s="489" t="str">
        <f t="shared" si="175"/>
        <v>2312504463介護予防訪問リハビリテーション</v>
      </c>
      <c r="B11244" s="489">
        <v>2312504463</v>
      </c>
      <c r="C11244" s="489" t="s">
        <v>2108</v>
      </c>
      <c r="D11244" s="489" t="s">
        <v>16442</v>
      </c>
    </row>
    <row r="11245" spans="1:4">
      <c r="A11245" s="489" t="str">
        <f t="shared" si="175"/>
        <v>2312504463介護予防訪問看護</v>
      </c>
      <c r="B11245" s="489">
        <v>2312504463</v>
      </c>
      <c r="C11245" s="489" t="s">
        <v>2103</v>
      </c>
      <c r="D11245" s="489" t="s">
        <v>16442</v>
      </c>
    </row>
    <row r="11246" spans="1:4">
      <c r="A11246" s="489" t="str">
        <f t="shared" si="175"/>
        <v>2312504463訪問リハビリテーション</v>
      </c>
      <c r="B11246" s="489">
        <v>2312504463</v>
      </c>
      <c r="C11246" s="489" t="s">
        <v>2104</v>
      </c>
      <c r="D11246" s="489" t="s">
        <v>16442</v>
      </c>
    </row>
    <row r="11247" spans="1:4">
      <c r="A11247" s="489" t="str">
        <f t="shared" si="175"/>
        <v>2312504463訪問看護</v>
      </c>
      <c r="B11247" s="489">
        <v>2312504463</v>
      </c>
      <c r="C11247" s="489" t="s">
        <v>2102</v>
      </c>
      <c r="D11247" s="489" t="s">
        <v>16442</v>
      </c>
    </row>
    <row r="11248" spans="1:4">
      <c r="A11248" s="489" t="str">
        <f t="shared" si="175"/>
        <v>2312504471介護予防訪問リハビリテーション</v>
      </c>
      <c r="B11248" s="489">
        <v>2312504471</v>
      </c>
      <c r="C11248" s="489" t="s">
        <v>2108</v>
      </c>
      <c r="D11248" s="489" t="s">
        <v>16443</v>
      </c>
    </row>
    <row r="11249" spans="1:4">
      <c r="A11249" s="489" t="str">
        <f t="shared" si="175"/>
        <v>2312504471介護予防訪問看護</v>
      </c>
      <c r="B11249" s="489">
        <v>2312504471</v>
      </c>
      <c r="C11249" s="489" t="s">
        <v>2103</v>
      </c>
      <c r="D11249" s="489" t="s">
        <v>16443</v>
      </c>
    </row>
    <row r="11250" spans="1:4">
      <c r="A11250" s="489" t="str">
        <f t="shared" si="175"/>
        <v>2312504471訪問リハビリテーション</v>
      </c>
      <c r="B11250" s="489">
        <v>2312504471</v>
      </c>
      <c r="C11250" s="489" t="s">
        <v>2104</v>
      </c>
      <c r="D11250" s="489" t="s">
        <v>16443</v>
      </c>
    </row>
    <row r="11251" spans="1:4">
      <c r="A11251" s="489" t="str">
        <f t="shared" si="175"/>
        <v>2312504471訪問看護</v>
      </c>
      <c r="B11251" s="489">
        <v>2312504471</v>
      </c>
      <c r="C11251" s="489" t="s">
        <v>2102</v>
      </c>
      <c r="D11251" s="489" t="s">
        <v>16443</v>
      </c>
    </row>
    <row r="11252" spans="1:4">
      <c r="A11252" s="489" t="str">
        <f t="shared" si="175"/>
        <v>2312504489介護予防訪問リハビリテーション</v>
      </c>
      <c r="B11252" s="489">
        <v>2312504489</v>
      </c>
      <c r="C11252" s="489" t="s">
        <v>2108</v>
      </c>
      <c r="D11252" s="489" t="s">
        <v>16444</v>
      </c>
    </row>
    <row r="11253" spans="1:4">
      <c r="A11253" s="489" t="str">
        <f t="shared" si="175"/>
        <v>2312504489介護予防訪問看護</v>
      </c>
      <c r="B11253" s="489">
        <v>2312504489</v>
      </c>
      <c r="C11253" s="489" t="s">
        <v>2103</v>
      </c>
      <c r="D11253" s="489" t="s">
        <v>16444</v>
      </c>
    </row>
    <row r="11254" spans="1:4">
      <c r="A11254" s="489" t="str">
        <f t="shared" si="175"/>
        <v>2312504489訪問リハビリテーション</v>
      </c>
      <c r="B11254" s="489">
        <v>2312504489</v>
      </c>
      <c r="C11254" s="489" t="s">
        <v>2104</v>
      </c>
      <c r="D11254" s="489" t="s">
        <v>16444</v>
      </c>
    </row>
    <row r="11255" spans="1:4">
      <c r="A11255" s="489" t="str">
        <f t="shared" si="175"/>
        <v>2312504489訪問看護</v>
      </c>
      <c r="B11255" s="489">
        <v>2312504489</v>
      </c>
      <c r="C11255" s="489" t="s">
        <v>2102</v>
      </c>
      <c r="D11255" s="489" t="s">
        <v>16444</v>
      </c>
    </row>
    <row r="11256" spans="1:4">
      <c r="A11256" s="489" t="str">
        <f t="shared" si="175"/>
        <v>2312504513介護予防訪問リハビリテーション</v>
      </c>
      <c r="B11256" s="489">
        <v>2312504513</v>
      </c>
      <c r="C11256" s="489" t="s">
        <v>2108</v>
      </c>
      <c r="D11256" s="489" t="s">
        <v>16445</v>
      </c>
    </row>
    <row r="11257" spans="1:4">
      <c r="A11257" s="489" t="str">
        <f t="shared" si="175"/>
        <v>2312504513介護予防訪問看護</v>
      </c>
      <c r="B11257" s="489">
        <v>2312504513</v>
      </c>
      <c r="C11257" s="489" t="s">
        <v>2103</v>
      </c>
      <c r="D11257" s="489" t="s">
        <v>16445</v>
      </c>
    </row>
    <row r="11258" spans="1:4">
      <c r="A11258" s="489" t="str">
        <f t="shared" si="175"/>
        <v>2312504513訪問リハビリテーション</v>
      </c>
      <c r="B11258" s="489">
        <v>2312504513</v>
      </c>
      <c r="C11258" s="489" t="s">
        <v>2104</v>
      </c>
      <c r="D11258" s="489" t="s">
        <v>16445</v>
      </c>
    </row>
    <row r="11259" spans="1:4">
      <c r="A11259" s="489" t="str">
        <f t="shared" si="175"/>
        <v>2312504513訪問看護</v>
      </c>
      <c r="B11259" s="489">
        <v>2312504513</v>
      </c>
      <c r="C11259" s="489" t="s">
        <v>2102</v>
      </c>
      <c r="D11259" s="489" t="s">
        <v>16445</v>
      </c>
    </row>
    <row r="11260" spans="1:4">
      <c r="A11260" s="489" t="str">
        <f t="shared" si="175"/>
        <v>2312504521介護予防訪問リハビリテーション</v>
      </c>
      <c r="B11260" s="489">
        <v>2312504521</v>
      </c>
      <c r="C11260" s="489" t="s">
        <v>2108</v>
      </c>
      <c r="D11260" s="489" t="s">
        <v>16446</v>
      </c>
    </row>
    <row r="11261" spans="1:4">
      <c r="A11261" s="489" t="str">
        <f t="shared" si="175"/>
        <v>2312504521介護予防訪問看護</v>
      </c>
      <c r="B11261" s="489">
        <v>2312504521</v>
      </c>
      <c r="C11261" s="489" t="s">
        <v>2103</v>
      </c>
      <c r="D11261" s="489" t="s">
        <v>16446</v>
      </c>
    </row>
    <row r="11262" spans="1:4">
      <c r="A11262" s="489" t="str">
        <f t="shared" si="175"/>
        <v>2312504521訪問リハビリテーション</v>
      </c>
      <c r="B11262" s="489">
        <v>2312504521</v>
      </c>
      <c r="C11262" s="489" t="s">
        <v>2104</v>
      </c>
      <c r="D11262" s="489" t="s">
        <v>16446</v>
      </c>
    </row>
    <row r="11263" spans="1:4">
      <c r="A11263" s="489" t="str">
        <f t="shared" si="175"/>
        <v>2312504521訪問看護</v>
      </c>
      <c r="B11263" s="489">
        <v>2312504521</v>
      </c>
      <c r="C11263" s="489" t="s">
        <v>2102</v>
      </c>
      <c r="D11263" s="489" t="s">
        <v>16446</v>
      </c>
    </row>
    <row r="11264" spans="1:4">
      <c r="A11264" s="489" t="str">
        <f t="shared" si="175"/>
        <v>2312504547介護予防訪問リハビリテーション</v>
      </c>
      <c r="B11264" s="489">
        <v>2312504547</v>
      </c>
      <c r="C11264" s="489" t="s">
        <v>2108</v>
      </c>
      <c r="D11264" s="489" t="s">
        <v>16447</v>
      </c>
    </row>
    <row r="11265" spans="1:4">
      <c r="A11265" s="489" t="str">
        <f t="shared" si="175"/>
        <v>2312504547介護予防訪問看護</v>
      </c>
      <c r="B11265" s="489">
        <v>2312504547</v>
      </c>
      <c r="C11265" s="489" t="s">
        <v>2103</v>
      </c>
      <c r="D11265" s="489" t="s">
        <v>16447</v>
      </c>
    </row>
    <row r="11266" spans="1:4">
      <c r="A11266" s="489" t="str">
        <f t="shared" ref="A11266:A11329" si="176">B11266&amp;C11266</f>
        <v>2312504547訪問リハビリテーション</v>
      </c>
      <c r="B11266" s="489">
        <v>2312504547</v>
      </c>
      <c r="C11266" s="489" t="s">
        <v>2104</v>
      </c>
      <c r="D11266" s="489" t="s">
        <v>16447</v>
      </c>
    </row>
    <row r="11267" spans="1:4">
      <c r="A11267" s="489" t="str">
        <f t="shared" si="176"/>
        <v>2312504547訪問看護</v>
      </c>
      <c r="B11267" s="489">
        <v>2312504547</v>
      </c>
      <c r="C11267" s="489" t="s">
        <v>2102</v>
      </c>
      <c r="D11267" s="489" t="s">
        <v>16447</v>
      </c>
    </row>
    <row r="11268" spans="1:4">
      <c r="A11268" s="489" t="str">
        <f t="shared" si="176"/>
        <v>2312504554介護予防訪問リハビリテーション</v>
      </c>
      <c r="B11268" s="489">
        <v>2312504554</v>
      </c>
      <c r="C11268" s="489" t="s">
        <v>2108</v>
      </c>
      <c r="D11268" s="489" t="s">
        <v>16448</v>
      </c>
    </row>
    <row r="11269" spans="1:4">
      <c r="A11269" s="489" t="str">
        <f t="shared" si="176"/>
        <v>2312504554介護予防訪問看護</v>
      </c>
      <c r="B11269" s="489">
        <v>2312504554</v>
      </c>
      <c r="C11269" s="489" t="s">
        <v>2103</v>
      </c>
      <c r="D11269" s="489" t="s">
        <v>16448</v>
      </c>
    </row>
    <row r="11270" spans="1:4">
      <c r="A11270" s="489" t="str">
        <f t="shared" si="176"/>
        <v>2312504554訪問リハビリテーション</v>
      </c>
      <c r="B11270" s="489">
        <v>2312504554</v>
      </c>
      <c r="C11270" s="489" t="s">
        <v>2104</v>
      </c>
      <c r="D11270" s="489" t="s">
        <v>16448</v>
      </c>
    </row>
    <row r="11271" spans="1:4">
      <c r="A11271" s="489" t="str">
        <f t="shared" si="176"/>
        <v>2312504554訪問看護</v>
      </c>
      <c r="B11271" s="489">
        <v>2312504554</v>
      </c>
      <c r="C11271" s="489" t="s">
        <v>2102</v>
      </c>
      <c r="D11271" s="489" t="s">
        <v>16448</v>
      </c>
    </row>
    <row r="11272" spans="1:4">
      <c r="A11272" s="489" t="str">
        <f t="shared" si="176"/>
        <v>2312504562介護予防訪問リハビリテーション</v>
      </c>
      <c r="B11272" s="489">
        <v>2312504562</v>
      </c>
      <c r="C11272" s="489" t="s">
        <v>2108</v>
      </c>
      <c r="D11272" s="489" t="s">
        <v>16449</v>
      </c>
    </row>
    <row r="11273" spans="1:4">
      <c r="A11273" s="489" t="str">
        <f t="shared" si="176"/>
        <v>2312504562介護予防訪問看護</v>
      </c>
      <c r="B11273" s="489">
        <v>2312504562</v>
      </c>
      <c r="C11273" s="489" t="s">
        <v>2103</v>
      </c>
      <c r="D11273" s="489" t="s">
        <v>16449</v>
      </c>
    </row>
    <row r="11274" spans="1:4">
      <c r="A11274" s="489" t="str">
        <f t="shared" si="176"/>
        <v>2312504562訪問リハビリテーション</v>
      </c>
      <c r="B11274" s="489">
        <v>2312504562</v>
      </c>
      <c r="C11274" s="489" t="s">
        <v>2104</v>
      </c>
      <c r="D11274" s="489" t="s">
        <v>16449</v>
      </c>
    </row>
    <row r="11275" spans="1:4">
      <c r="A11275" s="489" t="str">
        <f t="shared" si="176"/>
        <v>2312504562訪問看護</v>
      </c>
      <c r="B11275" s="489">
        <v>2312504562</v>
      </c>
      <c r="C11275" s="489" t="s">
        <v>2102</v>
      </c>
      <c r="D11275" s="489" t="s">
        <v>16449</v>
      </c>
    </row>
    <row r="11276" spans="1:4">
      <c r="A11276" s="489" t="str">
        <f t="shared" si="176"/>
        <v>2312504570介護予防訪問リハビリテーション</v>
      </c>
      <c r="B11276" s="489">
        <v>2312504570</v>
      </c>
      <c r="C11276" s="489" t="s">
        <v>2108</v>
      </c>
      <c r="D11276" s="489" t="s">
        <v>16450</v>
      </c>
    </row>
    <row r="11277" spans="1:4">
      <c r="A11277" s="489" t="str">
        <f t="shared" si="176"/>
        <v>2312504570介護予防訪問看護</v>
      </c>
      <c r="B11277" s="489">
        <v>2312504570</v>
      </c>
      <c r="C11277" s="489" t="s">
        <v>2103</v>
      </c>
      <c r="D11277" s="489" t="s">
        <v>16450</v>
      </c>
    </row>
    <row r="11278" spans="1:4">
      <c r="A11278" s="489" t="str">
        <f t="shared" si="176"/>
        <v>2312504570訪問リハビリテーション</v>
      </c>
      <c r="B11278" s="489">
        <v>2312504570</v>
      </c>
      <c r="C11278" s="489" t="s">
        <v>2104</v>
      </c>
      <c r="D11278" s="489" t="s">
        <v>16450</v>
      </c>
    </row>
    <row r="11279" spans="1:4">
      <c r="A11279" s="489" t="str">
        <f t="shared" si="176"/>
        <v>2312504570訪問看護</v>
      </c>
      <c r="B11279" s="489">
        <v>2312504570</v>
      </c>
      <c r="C11279" s="489" t="s">
        <v>2102</v>
      </c>
      <c r="D11279" s="489" t="s">
        <v>16450</v>
      </c>
    </row>
    <row r="11280" spans="1:4">
      <c r="A11280" s="489" t="str">
        <f t="shared" si="176"/>
        <v>2312504588介護予防訪問リハビリテーション</v>
      </c>
      <c r="B11280" s="489">
        <v>2312504588</v>
      </c>
      <c r="C11280" s="489" t="s">
        <v>2108</v>
      </c>
      <c r="D11280" s="489" t="s">
        <v>16451</v>
      </c>
    </row>
    <row r="11281" spans="1:4">
      <c r="A11281" s="489" t="str">
        <f t="shared" si="176"/>
        <v>2312504588介護予防訪問看護</v>
      </c>
      <c r="B11281" s="489">
        <v>2312504588</v>
      </c>
      <c r="C11281" s="489" t="s">
        <v>2103</v>
      </c>
      <c r="D11281" s="489" t="s">
        <v>16451</v>
      </c>
    </row>
    <row r="11282" spans="1:4">
      <c r="A11282" s="489" t="str">
        <f t="shared" si="176"/>
        <v>2312504588訪問リハビリテーション</v>
      </c>
      <c r="B11282" s="489">
        <v>2312504588</v>
      </c>
      <c r="C11282" s="489" t="s">
        <v>2104</v>
      </c>
      <c r="D11282" s="489" t="s">
        <v>16451</v>
      </c>
    </row>
    <row r="11283" spans="1:4">
      <c r="A11283" s="489" t="str">
        <f t="shared" si="176"/>
        <v>2312504588訪問看護</v>
      </c>
      <c r="B11283" s="489">
        <v>2312504588</v>
      </c>
      <c r="C11283" s="489" t="s">
        <v>2102</v>
      </c>
      <c r="D11283" s="489" t="s">
        <v>16451</v>
      </c>
    </row>
    <row r="11284" spans="1:4">
      <c r="A11284" s="489" t="str">
        <f t="shared" si="176"/>
        <v>2312504596介護予防訪問リハビリテーション</v>
      </c>
      <c r="B11284" s="489">
        <v>2312504596</v>
      </c>
      <c r="C11284" s="489" t="s">
        <v>2108</v>
      </c>
      <c r="D11284" s="489" t="s">
        <v>16452</v>
      </c>
    </row>
    <row r="11285" spans="1:4">
      <c r="A11285" s="489" t="str">
        <f t="shared" si="176"/>
        <v>2312504596介護予防訪問看護</v>
      </c>
      <c r="B11285" s="489">
        <v>2312504596</v>
      </c>
      <c r="C11285" s="489" t="s">
        <v>2103</v>
      </c>
      <c r="D11285" s="489" t="s">
        <v>16452</v>
      </c>
    </row>
    <row r="11286" spans="1:4">
      <c r="A11286" s="489" t="str">
        <f t="shared" si="176"/>
        <v>2312504596訪問リハビリテーション</v>
      </c>
      <c r="B11286" s="489">
        <v>2312504596</v>
      </c>
      <c r="C11286" s="489" t="s">
        <v>2104</v>
      </c>
      <c r="D11286" s="489" t="s">
        <v>16452</v>
      </c>
    </row>
    <row r="11287" spans="1:4">
      <c r="A11287" s="489" t="str">
        <f t="shared" si="176"/>
        <v>2312504596訪問看護</v>
      </c>
      <c r="B11287" s="489">
        <v>2312504596</v>
      </c>
      <c r="C11287" s="489" t="s">
        <v>2102</v>
      </c>
      <c r="D11287" s="489" t="s">
        <v>16452</v>
      </c>
    </row>
    <row r="11288" spans="1:4">
      <c r="A11288" s="489" t="str">
        <f t="shared" si="176"/>
        <v>2312504604介護予防訪問リハビリテーション</v>
      </c>
      <c r="B11288" s="489">
        <v>2312504604</v>
      </c>
      <c r="C11288" s="489" t="s">
        <v>2108</v>
      </c>
      <c r="D11288" s="489" t="s">
        <v>16453</v>
      </c>
    </row>
    <row r="11289" spans="1:4">
      <c r="A11289" s="489" t="str">
        <f t="shared" si="176"/>
        <v>2312504604介護予防訪問看護</v>
      </c>
      <c r="B11289" s="489">
        <v>2312504604</v>
      </c>
      <c r="C11289" s="489" t="s">
        <v>2103</v>
      </c>
      <c r="D11289" s="489" t="s">
        <v>16453</v>
      </c>
    </row>
    <row r="11290" spans="1:4">
      <c r="A11290" s="489" t="str">
        <f t="shared" si="176"/>
        <v>2312504604訪問リハビリテーション</v>
      </c>
      <c r="B11290" s="489">
        <v>2312504604</v>
      </c>
      <c r="C11290" s="489" t="s">
        <v>2104</v>
      </c>
      <c r="D11290" s="489" t="s">
        <v>16453</v>
      </c>
    </row>
    <row r="11291" spans="1:4">
      <c r="A11291" s="489" t="str">
        <f t="shared" si="176"/>
        <v>2312504604訪問看護</v>
      </c>
      <c r="B11291" s="489">
        <v>2312504604</v>
      </c>
      <c r="C11291" s="489" t="s">
        <v>2102</v>
      </c>
      <c r="D11291" s="489" t="s">
        <v>16453</v>
      </c>
    </row>
    <row r="11292" spans="1:4">
      <c r="A11292" s="489" t="str">
        <f t="shared" si="176"/>
        <v>2312504612介護予防訪問リハビリテーション</v>
      </c>
      <c r="B11292" s="489">
        <v>2312504612</v>
      </c>
      <c r="C11292" s="489" t="s">
        <v>2108</v>
      </c>
      <c r="D11292" s="489" t="s">
        <v>16454</v>
      </c>
    </row>
    <row r="11293" spans="1:4">
      <c r="A11293" s="489" t="str">
        <f t="shared" si="176"/>
        <v>2312504612介護予防訪問看護</v>
      </c>
      <c r="B11293" s="489">
        <v>2312504612</v>
      </c>
      <c r="C11293" s="489" t="s">
        <v>2103</v>
      </c>
      <c r="D11293" s="489" t="s">
        <v>16454</v>
      </c>
    </row>
    <row r="11294" spans="1:4">
      <c r="A11294" s="489" t="str">
        <f t="shared" si="176"/>
        <v>2312504612訪問リハビリテーション</v>
      </c>
      <c r="B11294" s="489">
        <v>2312504612</v>
      </c>
      <c r="C11294" s="489" t="s">
        <v>2104</v>
      </c>
      <c r="D11294" s="489" t="s">
        <v>16454</v>
      </c>
    </row>
    <row r="11295" spans="1:4">
      <c r="A11295" s="489" t="str">
        <f t="shared" si="176"/>
        <v>2312504612訪問看護</v>
      </c>
      <c r="B11295" s="489">
        <v>2312504612</v>
      </c>
      <c r="C11295" s="489" t="s">
        <v>2102</v>
      </c>
      <c r="D11295" s="489" t="s">
        <v>16454</v>
      </c>
    </row>
    <row r="11296" spans="1:4">
      <c r="A11296" s="489" t="str">
        <f t="shared" si="176"/>
        <v>2312504638介護予防訪問リハビリテーション</v>
      </c>
      <c r="B11296" s="489">
        <v>2312504638</v>
      </c>
      <c r="C11296" s="489" t="s">
        <v>2108</v>
      </c>
      <c r="D11296" s="489" t="s">
        <v>16455</v>
      </c>
    </row>
    <row r="11297" spans="1:4">
      <c r="A11297" s="489" t="str">
        <f t="shared" si="176"/>
        <v>2312504638介護予防訪問看護</v>
      </c>
      <c r="B11297" s="489">
        <v>2312504638</v>
      </c>
      <c r="C11297" s="489" t="s">
        <v>2103</v>
      </c>
      <c r="D11297" s="489" t="s">
        <v>16455</v>
      </c>
    </row>
    <row r="11298" spans="1:4">
      <c r="A11298" s="489" t="str">
        <f t="shared" si="176"/>
        <v>2312504638訪問リハビリテーション</v>
      </c>
      <c r="B11298" s="489">
        <v>2312504638</v>
      </c>
      <c r="C11298" s="489" t="s">
        <v>2104</v>
      </c>
      <c r="D11298" s="489" t="s">
        <v>16455</v>
      </c>
    </row>
    <row r="11299" spans="1:4">
      <c r="A11299" s="489" t="str">
        <f t="shared" si="176"/>
        <v>2312504638訪問看護</v>
      </c>
      <c r="B11299" s="489">
        <v>2312504638</v>
      </c>
      <c r="C11299" s="489" t="s">
        <v>2102</v>
      </c>
      <c r="D11299" s="489" t="s">
        <v>16455</v>
      </c>
    </row>
    <row r="11300" spans="1:4">
      <c r="A11300" s="489" t="str">
        <f t="shared" si="176"/>
        <v>2312504646介護予防訪問リハビリテーション</v>
      </c>
      <c r="B11300" s="489">
        <v>2312504646</v>
      </c>
      <c r="C11300" s="489" t="s">
        <v>2108</v>
      </c>
      <c r="D11300" s="489" t="s">
        <v>16456</v>
      </c>
    </row>
    <row r="11301" spans="1:4">
      <c r="A11301" s="489" t="str">
        <f t="shared" si="176"/>
        <v>2312504646介護予防訪問看護</v>
      </c>
      <c r="B11301" s="489">
        <v>2312504646</v>
      </c>
      <c r="C11301" s="489" t="s">
        <v>2103</v>
      </c>
      <c r="D11301" s="489" t="s">
        <v>16456</v>
      </c>
    </row>
    <row r="11302" spans="1:4">
      <c r="A11302" s="489" t="str">
        <f t="shared" si="176"/>
        <v>2312504646訪問リハビリテーション</v>
      </c>
      <c r="B11302" s="489">
        <v>2312504646</v>
      </c>
      <c r="C11302" s="489" t="s">
        <v>2104</v>
      </c>
      <c r="D11302" s="489" t="s">
        <v>16456</v>
      </c>
    </row>
    <row r="11303" spans="1:4">
      <c r="A11303" s="489" t="str">
        <f t="shared" si="176"/>
        <v>2312504646訪問看護</v>
      </c>
      <c r="B11303" s="489">
        <v>2312504646</v>
      </c>
      <c r="C11303" s="489" t="s">
        <v>2102</v>
      </c>
      <c r="D11303" s="489" t="s">
        <v>16456</v>
      </c>
    </row>
    <row r="11304" spans="1:4">
      <c r="A11304" s="489" t="str">
        <f t="shared" si="176"/>
        <v>2312504653介護予防訪問リハビリテーション</v>
      </c>
      <c r="B11304" s="489">
        <v>2312504653</v>
      </c>
      <c r="C11304" s="489" t="s">
        <v>2108</v>
      </c>
      <c r="D11304" s="489" t="s">
        <v>16457</v>
      </c>
    </row>
    <row r="11305" spans="1:4">
      <c r="A11305" s="489" t="str">
        <f t="shared" si="176"/>
        <v>2312504653介護予防訪問看護</v>
      </c>
      <c r="B11305" s="489">
        <v>2312504653</v>
      </c>
      <c r="C11305" s="489" t="s">
        <v>2103</v>
      </c>
      <c r="D11305" s="489" t="s">
        <v>16457</v>
      </c>
    </row>
    <row r="11306" spans="1:4">
      <c r="A11306" s="489" t="str">
        <f t="shared" si="176"/>
        <v>2312504653訪問リハビリテーション</v>
      </c>
      <c r="B11306" s="489">
        <v>2312504653</v>
      </c>
      <c r="C11306" s="489" t="s">
        <v>2104</v>
      </c>
      <c r="D11306" s="489" t="s">
        <v>16457</v>
      </c>
    </row>
    <row r="11307" spans="1:4">
      <c r="A11307" s="489" t="str">
        <f t="shared" si="176"/>
        <v>2312504653訪問看護</v>
      </c>
      <c r="B11307" s="489">
        <v>2312504653</v>
      </c>
      <c r="C11307" s="489" t="s">
        <v>2102</v>
      </c>
      <c r="D11307" s="489" t="s">
        <v>16457</v>
      </c>
    </row>
    <row r="11308" spans="1:4">
      <c r="A11308" s="489" t="str">
        <f t="shared" si="176"/>
        <v>2312504687介護予防訪問リハビリテーション</v>
      </c>
      <c r="B11308" s="489">
        <v>2312504687</v>
      </c>
      <c r="C11308" s="489" t="s">
        <v>2108</v>
      </c>
      <c r="D11308" s="489" t="s">
        <v>14205</v>
      </c>
    </row>
    <row r="11309" spans="1:4">
      <c r="A11309" s="489" t="str">
        <f t="shared" si="176"/>
        <v>2312504687介護予防訪問看護</v>
      </c>
      <c r="B11309" s="489">
        <v>2312504687</v>
      </c>
      <c r="C11309" s="489" t="s">
        <v>2103</v>
      </c>
      <c r="D11309" s="489" t="s">
        <v>14205</v>
      </c>
    </row>
    <row r="11310" spans="1:4">
      <c r="A11310" s="489" t="str">
        <f t="shared" si="176"/>
        <v>2312504687訪問リハビリテーション</v>
      </c>
      <c r="B11310" s="489">
        <v>2312504687</v>
      </c>
      <c r="C11310" s="489" t="s">
        <v>2104</v>
      </c>
      <c r="D11310" s="489" t="s">
        <v>14205</v>
      </c>
    </row>
    <row r="11311" spans="1:4">
      <c r="A11311" s="489" t="str">
        <f t="shared" si="176"/>
        <v>2312504687訪問看護</v>
      </c>
      <c r="B11311" s="489">
        <v>2312504687</v>
      </c>
      <c r="C11311" s="489" t="s">
        <v>2102</v>
      </c>
      <c r="D11311" s="489" t="s">
        <v>14205</v>
      </c>
    </row>
    <row r="11312" spans="1:4">
      <c r="A11312" s="489" t="str">
        <f t="shared" si="176"/>
        <v>2312504703介護予防訪問リハビリテーション</v>
      </c>
      <c r="B11312" s="489">
        <v>2312504703</v>
      </c>
      <c r="C11312" s="489" t="s">
        <v>2108</v>
      </c>
      <c r="D11312" s="489" t="s">
        <v>16458</v>
      </c>
    </row>
    <row r="11313" spans="1:4">
      <c r="A11313" s="489" t="str">
        <f t="shared" si="176"/>
        <v>2312504703介護予防訪問看護</v>
      </c>
      <c r="B11313" s="489">
        <v>2312504703</v>
      </c>
      <c r="C11313" s="489" t="s">
        <v>2103</v>
      </c>
      <c r="D11313" s="489" t="s">
        <v>16458</v>
      </c>
    </row>
    <row r="11314" spans="1:4">
      <c r="A11314" s="489" t="str">
        <f t="shared" si="176"/>
        <v>2312504703訪問リハビリテーション</v>
      </c>
      <c r="B11314" s="489">
        <v>2312504703</v>
      </c>
      <c r="C11314" s="489" t="s">
        <v>2104</v>
      </c>
      <c r="D11314" s="489" t="s">
        <v>16458</v>
      </c>
    </row>
    <row r="11315" spans="1:4">
      <c r="A11315" s="489" t="str">
        <f t="shared" si="176"/>
        <v>2312504703訪問看護</v>
      </c>
      <c r="B11315" s="489">
        <v>2312504703</v>
      </c>
      <c r="C11315" s="489" t="s">
        <v>2102</v>
      </c>
      <c r="D11315" s="489" t="s">
        <v>16458</v>
      </c>
    </row>
    <row r="11316" spans="1:4">
      <c r="A11316" s="489" t="str">
        <f t="shared" si="176"/>
        <v>2312504729介護予防訪問リハビリテーション</v>
      </c>
      <c r="B11316" s="489">
        <v>2312504729</v>
      </c>
      <c r="C11316" s="489" t="s">
        <v>2108</v>
      </c>
      <c r="D11316" s="489" t="s">
        <v>16459</v>
      </c>
    </row>
    <row r="11317" spans="1:4">
      <c r="A11317" s="489" t="str">
        <f t="shared" si="176"/>
        <v>2312504729介護予防訪問看護</v>
      </c>
      <c r="B11317" s="489">
        <v>2312504729</v>
      </c>
      <c r="C11317" s="489" t="s">
        <v>2103</v>
      </c>
      <c r="D11317" s="489" t="s">
        <v>16459</v>
      </c>
    </row>
    <row r="11318" spans="1:4">
      <c r="A11318" s="489" t="str">
        <f t="shared" si="176"/>
        <v>2312504729訪問リハビリテーション</v>
      </c>
      <c r="B11318" s="489">
        <v>2312504729</v>
      </c>
      <c r="C11318" s="489" t="s">
        <v>2104</v>
      </c>
      <c r="D11318" s="489" t="s">
        <v>16459</v>
      </c>
    </row>
    <row r="11319" spans="1:4">
      <c r="A11319" s="489" t="str">
        <f t="shared" si="176"/>
        <v>2312504729訪問看護</v>
      </c>
      <c r="B11319" s="489">
        <v>2312504729</v>
      </c>
      <c r="C11319" s="489" t="s">
        <v>2102</v>
      </c>
      <c r="D11319" s="489" t="s">
        <v>16459</v>
      </c>
    </row>
    <row r="11320" spans="1:4">
      <c r="A11320" s="489" t="str">
        <f t="shared" si="176"/>
        <v>2312504737介護予防訪問リハビリテーション</v>
      </c>
      <c r="B11320" s="489">
        <v>2312504737</v>
      </c>
      <c r="C11320" s="489" t="s">
        <v>2108</v>
      </c>
      <c r="D11320" s="489" t="s">
        <v>16460</v>
      </c>
    </row>
    <row r="11321" spans="1:4">
      <c r="A11321" s="489" t="str">
        <f t="shared" si="176"/>
        <v>2312504737介護予防訪問看護</v>
      </c>
      <c r="B11321" s="489">
        <v>2312504737</v>
      </c>
      <c r="C11321" s="489" t="s">
        <v>2103</v>
      </c>
      <c r="D11321" s="489" t="s">
        <v>16460</v>
      </c>
    </row>
    <row r="11322" spans="1:4">
      <c r="A11322" s="489" t="str">
        <f t="shared" si="176"/>
        <v>2312504737訪問リハビリテーション</v>
      </c>
      <c r="B11322" s="489">
        <v>2312504737</v>
      </c>
      <c r="C11322" s="489" t="s">
        <v>2104</v>
      </c>
      <c r="D11322" s="489" t="s">
        <v>16460</v>
      </c>
    </row>
    <row r="11323" spans="1:4">
      <c r="A11323" s="489" t="str">
        <f t="shared" si="176"/>
        <v>2312504737訪問看護</v>
      </c>
      <c r="B11323" s="489">
        <v>2312504737</v>
      </c>
      <c r="C11323" s="489" t="s">
        <v>2102</v>
      </c>
      <c r="D11323" s="489" t="s">
        <v>16460</v>
      </c>
    </row>
    <row r="11324" spans="1:4">
      <c r="A11324" s="489" t="str">
        <f t="shared" si="176"/>
        <v>2312504745介護予防訪問リハビリテーション</v>
      </c>
      <c r="B11324" s="489">
        <v>2312504745</v>
      </c>
      <c r="C11324" s="489" t="s">
        <v>2108</v>
      </c>
      <c r="D11324" s="489" t="s">
        <v>16461</v>
      </c>
    </row>
    <row r="11325" spans="1:4">
      <c r="A11325" s="489" t="str">
        <f t="shared" si="176"/>
        <v>2312504745介護予防訪問看護</v>
      </c>
      <c r="B11325" s="489">
        <v>2312504745</v>
      </c>
      <c r="C11325" s="489" t="s">
        <v>2103</v>
      </c>
      <c r="D11325" s="489" t="s">
        <v>16461</v>
      </c>
    </row>
    <row r="11326" spans="1:4">
      <c r="A11326" s="489" t="str">
        <f t="shared" si="176"/>
        <v>2312504745訪問リハビリテーション</v>
      </c>
      <c r="B11326" s="489">
        <v>2312504745</v>
      </c>
      <c r="C11326" s="489" t="s">
        <v>2104</v>
      </c>
      <c r="D11326" s="489" t="s">
        <v>16461</v>
      </c>
    </row>
    <row r="11327" spans="1:4">
      <c r="A11327" s="489" t="str">
        <f t="shared" si="176"/>
        <v>2312504745訪問看護</v>
      </c>
      <c r="B11327" s="489">
        <v>2312504745</v>
      </c>
      <c r="C11327" s="489" t="s">
        <v>2102</v>
      </c>
      <c r="D11327" s="489" t="s">
        <v>16461</v>
      </c>
    </row>
    <row r="11328" spans="1:4">
      <c r="A11328" s="489" t="str">
        <f t="shared" si="176"/>
        <v>2312504752介護予防訪問リハビリテーション</v>
      </c>
      <c r="B11328" s="489">
        <v>2312504752</v>
      </c>
      <c r="C11328" s="489" t="s">
        <v>2108</v>
      </c>
      <c r="D11328" s="489" t="s">
        <v>16462</v>
      </c>
    </row>
    <row r="11329" spans="1:4">
      <c r="A11329" s="489" t="str">
        <f t="shared" si="176"/>
        <v>2312504752介護予防訪問看護</v>
      </c>
      <c r="B11329" s="489">
        <v>2312504752</v>
      </c>
      <c r="C11329" s="489" t="s">
        <v>2103</v>
      </c>
      <c r="D11329" s="489" t="s">
        <v>16462</v>
      </c>
    </row>
    <row r="11330" spans="1:4">
      <c r="A11330" s="489" t="str">
        <f t="shared" ref="A11330:A11393" si="177">B11330&amp;C11330</f>
        <v>2312504752訪問リハビリテーション</v>
      </c>
      <c r="B11330" s="489">
        <v>2312504752</v>
      </c>
      <c r="C11330" s="489" t="s">
        <v>2104</v>
      </c>
      <c r="D11330" s="489" t="s">
        <v>16462</v>
      </c>
    </row>
    <row r="11331" spans="1:4">
      <c r="A11331" s="489" t="str">
        <f t="shared" si="177"/>
        <v>2312504752訪問看護</v>
      </c>
      <c r="B11331" s="489">
        <v>2312504752</v>
      </c>
      <c r="C11331" s="489" t="s">
        <v>2102</v>
      </c>
      <c r="D11331" s="489" t="s">
        <v>16462</v>
      </c>
    </row>
    <row r="11332" spans="1:4">
      <c r="A11332" s="489" t="str">
        <f t="shared" si="177"/>
        <v>2312504760介護予防訪問リハビリテーション</v>
      </c>
      <c r="B11332" s="489">
        <v>2312504760</v>
      </c>
      <c r="C11332" s="489" t="s">
        <v>2108</v>
      </c>
      <c r="D11332" s="489" t="s">
        <v>16463</v>
      </c>
    </row>
    <row r="11333" spans="1:4">
      <c r="A11333" s="489" t="str">
        <f t="shared" si="177"/>
        <v>2312504760介護予防訪問看護</v>
      </c>
      <c r="B11333" s="489">
        <v>2312504760</v>
      </c>
      <c r="C11333" s="489" t="s">
        <v>2103</v>
      </c>
      <c r="D11333" s="489" t="s">
        <v>16463</v>
      </c>
    </row>
    <row r="11334" spans="1:4">
      <c r="A11334" s="489" t="str">
        <f t="shared" si="177"/>
        <v>2312504760訪問リハビリテーション</v>
      </c>
      <c r="B11334" s="489">
        <v>2312504760</v>
      </c>
      <c r="C11334" s="489" t="s">
        <v>2104</v>
      </c>
      <c r="D11334" s="489" t="s">
        <v>16463</v>
      </c>
    </row>
    <row r="11335" spans="1:4">
      <c r="A11335" s="489" t="str">
        <f t="shared" si="177"/>
        <v>2312504760訪問看護</v>
      </c>
      <c r="B11335" s="489">
        <v>2312504760</v>
      </c>
      <c r="C11335" s="489" t="s">
        <v>2102</v>
      </c>
      <c r="D11335" s="489" t="s">
        <v>16463</v>
      </c>
    </row>
    <row r="11336" spans="1:4">
      <c r="A11336" s="489" t="str">
        <f t="shared" si="177"/>
        <v>2312504778介護予防訪問リハビリテーション</v>
      </c>
      <c r="B11336" s="489">
        <v>2312504778</v>
      </c>
      <c r="C11336" s="489" t="s">
        <v>2108</v>
      </c>
      <c r="D11336" s="489" t="s">
        <v>16464</v>
      </c>
    </row>
    <row r="11337" spans="1:4">
      <c r="A11337" s="489" t="str">
        <f t="shared" si="177"/>
        <v>2312504778介護予防訪問看護</v>
      </c>
      <c r="B11337" s="489">
        <v>2312504778</v>
      </c>
      <c r="C11337" s="489" t="s">
        <v>2103</v>
      </c>
      <c r="D11337" s="489" t="s">
        <v>16464</v>
      </c>
    </row>
    <row r="11338" spans="1:4">
      <c r="A11338" s="489" t="str">
        <f t="shared" si="177"/>
        <v>2312504778訪問リハビリテーション</v>
      </c>
      <c r="B11338" s="489">
        <v>2312504778</v>
      </c>
      <c r="C11338" s="489" t="s">
        <v>2104</v>
      </c>
      <c r="D11338" s="489" t="s">
        <v>16464</v>
      </c>
    </row>
    <row r="11339" spans="1:4">
      <c r="A11339" s="489" t="str">
        <f t="shared" si="177"/>
        <v>2312504778訪問看護</v>
      </c>
      <c r="B11339" s="489">
        <v>2312504778</v>
      </c>
      <c r="C11339" s="489" t="s">
        <v>2102</v>
      </c>
      <c r="D11339" s="489" t="s">
        <v>16464</v>
      </c>
    </row>
    <row r="11340" spans="1:4">
      <c r="A11340" s="489" t="str">
        <f t="shared" si="177"/>
        <v>2312504786介護予防訪問リハビリテーション</v>
      </c>
      <c r="B11340" s="489">
        <v>2312504786</v>
      </c>
      <c r="C11340" s="489" t="s">
        <v>2108</v>
      </c>
      <c r="D11340" s="489" t="s">
        <v>16465</v>
      </c>
    </row>
    <row r="11341" spans="1:4">
      <c r="A11341" s="489" t="str">
        <f t="shared" si="177"/>
        <v>2312504786介護予防訪問看護</v>
      </c>
      <c r="B11341" s="489">
        <v>2312504786</v>
      </c>
      <c r="C11341" s="489" t="s">
        <v>2103</v>
      </c>
      <c r="D11341" s="489" t="s">
        <v>16465</v>
      </c>
    </row>
    <row r="11342" spans="1:4">
      <c r="A11342" s="489" t="str">
        <f t="shared" si="177"/>
        <v>2312504786訪問リハビリテーション</v>
      </c>
      <c r="B11342" s="489">
        <v>2312504786</v>
      </c>
      <c r="C11342" s="489" t="s">
        <v>2104</v>
      </c>
      <c r="D11342" s="489" t="s">
        <v>16465</v>
      </c>
    </row>
    <row r="11343" spans="1:4">
      <c r="A11343" s="489" t="str">
        <f t="shared" si="177"/>
        <v>2312504786訪問看護</v>
      </c>
      <c r="B11343" s="489">
        <v>2312504786</v>
      </c>
      <c r="C11343" s="489" t="s">
        <v>2102</v>
      </c>
      <c r="D11343" s="489" t="s">
        <v>16465</v>
      </c>
    </row>
    <row r="11344" spans="1:4">
      <c r="A11344" s="489" t="str">
        <f t="shared" si="177"/>
        <v>2312504794介護予防訪問リハビリテーション</v>
      </c>
      <c r="B11344" s="489">
        <v>2312504794</v>
      </c>
      <c r="C11344" s="489" t="s">
        <v>2108</v>
      </c>
      <c r="D11344" s="489" t="s">
        <v>16466</v>
      </c>
    </row>
    <row r="11345" spans="1:4">
      <c r="A11345" s="489" t="str">
        <f t="shared" si="177"/>
        <v>2312504794介護予防訪問看護</v>
      </c>
      <c r="B11345" s="489">
        <v>2312504794</v>
      </c>
      <c r="C11345" s="489" t="s">
        <v>2103</v>
      </c>
      <c r="D11345" s="489" t="s">
        <v>16466</v>
      </c>
    </row>
    <row r="11346" spans="1:4">
      <c r="A11346" s="489" t="str">
        <f t="shared" si="177"/>
        <v>2312504794訪問リハビリテーション</v>
      </c>
      <c r="B11346" s="489">
        <v>2312504794</v>
      </c>
      <c r="C11346" s="489" t="s">
        <v>2104</v>
      </c>
      <c r="D11346" s="489" t="s">
        <v>16466</v>
      </c>
    </row>
    <row r="11347" spans="1:4">
      <c r="A11347" s="489" t="str">
        <f t="shared" si="177"/>
        <v>2312504794訪問看護</v>
      </c>
      <c r="B11347" s="489">
        <v>2312504794</v>
      </c>
      <c r="C11347" s="489" t="s">
        <v>2102</v>
      </c>
      <c r="D11347" s="489" t="s">
        <v>16466</v>
      </c>
    </row>
    <row r="11348" spans="1:4">
      <c r="A11348" s="489" t="str">
        <f t="shared" si="177"/>
        <v>2312504802介護予防訪問リハビリテーション</v>
      </c>
      <c r="B11348" s="489">
        <v>2312504802</v>
      </c>
      <c r="C11348" s="489" t="s">
        <v>2108</v>
      </c>
      <c r="D11348" s="489" t="s">
        <v>16467</v>
      </c>
    </row>
    <row r="11349" spans="1:4">
      <c r="A11349" s="489" t="str">
        <f t="shared" si="177"/>
        <v>2312504802介護予防訪問看護</v>
      </c>
      <c r="B11349" s="489">
        <v>2312504802</v>
      </c>
      <c r="C11349" s="489" t="s">
        <v>2103</v>
      </c>
      <c r="D11349" s="489" t="s">
        <v>16467</v>
      </c>
    </row>
    <row r="11350" spans="1:4">
      <c r="A11350" s="489" t="str">
        <f t="shared" si="177"/>
        <v>2312504802訪問リハビリテーション</v>
      </c>
      <c r="B11350" s="489">
        <v>2312504802</v>
      </c>
      <c r="C11350" s="489" t="s">
        <v>2104</v>
      </c>
      <c r="D11350" s="489" t="s">
        <v>16467</v>
      </c>
    </row>
    <row r="11351" spans="1:4">
      <c r="A11351" s="489" t="str">
        <f t="shared" si="177"/>
        <v>2312504802訪問看護</v>
      </c>
      <c r="B11351" s="489">
        <v>2312504802</v>
      </c>
      <c r="C11351" s="489" t="s">
        <v>2102</v>
      </c>
      <c r="D11351" s="489" t="s">
        <v>16467</v>
      </c>
    </row>
    <row r="11352" spans="1:4">
      <c r="A11352" s="489" t="str">
        <f t="shared" si="177"/>
        <v>2312504810介護予防訪問リハビリテーション</v>
      </c>
      <c r="B11352" s="489">
        <v>2312504810</v>
      </c>
      <c r="C11352" s="489" t="s">
        <v>2108</v>
      </c>
      <c r="D11352" s="489" t="s">
        <v>16468</v>
      </c>
    </row>
    <row r="11353" spans="1:4">
      <c r="A11353" s="489" t="str">
        <f t="shared" si="177"/>
        <v>2312504810介護予防訪問看護</v>
      </c>
      <c r="B11353" s="489">
        <v>2312504810</v>
      </c>
      <c r="C11353" s="489" t="s">
        <v>2103</v>
      </c>
      <c r="D11353" s="489" t="s">
        <v>16468</v>
      </c>
    </row>
    <row r="11354" spans="1:4">
      <c r="A11354" s="489" t="str">
        <f t="shared" si="177"/>
        <v>2312504810訪問リハビリテーション</v>
      </c>
      <c r="B11354" s="489">
        <v>2312504810</v>
      </c>
      <c r="C11354" s="489" t="s">
        <v>2104</v>
      </c>
      <c r="D11354" s="489" t="s">
        <v>16468</v>
      </c>
    </row>
    <row r="11355" spans="1:4">
      <c r="A11355" s="489" t="str">
        <f t="shared" si="177"/>
        <v>2312504810訪問看護</v>
      </c>
      <c r="B11355" s="489">
        <v>2312504810</v>
      </c>
      <c r="C11355" s="489" t="s">
        <v>2102</v>
      </c>
      <c r="D11355" s="489" t="s">
        <v>16468</v>
      </c>
    </row>
    <row r="11356" spans="1:4">
      <c r="A11356" s="489" t="str">
        <f t="shared" si="177"/>
        <v>2312504836介護予防訪問リハビリテーション</v>
      </c>
      <c r="B11356" s="489">
        <v>2312504836</v>
      </c>
      <c r="C11356" s="489" t="s">
        <v>2108</v>
      </c>
      <c r="D11356" s="489" t="s">
        <v>16469</v>
      </c>
    </row>
    <row r="11357" spans="1:4">
      <c r="A11357" s="489" t="str">
        <f t="shared" si="177"/>
        <v>2312504836介護予防訪問看護</v>
      </c>
      <c r="B11357" s="489">
        <v>2312504836</v>
      </c>
      <c r="C11357" s="489" t="s">
        <v>2103</v>
      </c>
      <c r="D11357" s="489" t="s">
        <v>16469</v>
      </c>
    </row>
    <row r="11358" spans="1:4">
      <c r="A11358" s="489" t="str">
        <f t="shared" si="177"/>
        <v>2312504836訪問リハビリテーション</v>
      </c>
      <c r="B11358" s="489">
        <v>2312504836</v>
      </c>
      <c r="C11358" s="489" t="s">
        <v>2104</v>
      </c>
      <c r="D11358" s="489" t="s">
        <v>16469</v>
      </c>
    </row>
    <row r="11359" spans="1:4">
      <c r="A11359" s="489" t="str">
        <f t="shared" si="177"/>
        <v>2312504836訪問看護</v>
      </c>
      <c r="B11359" s="489">
        <v>2312504836</v>
      </c>
      <c r="C11359" s="489" t="s">
        <v>2102</v>
      </c>
      <c r="D11359" s="489" t="s">
        <v>16469</v>
      </c>
    </row>
    <row r="11360" spans="1:4">
      <c r="A11360" s="489" t="str">
        <f t="shared" si="177"/>
        <v>2312504844介護予防訪問リハビリテーション</v>
      </c>
      <c r="B11360" s="489">
        <v>2312504844</v>
      </c>
      <c r="C11360" s="489" t="s">
        <v>2108</v>
      </c>
      <c r="D11360" s="489" t="s">
        <v>16470</v>
      </c>
    </row>
    <row r="11361" spans="1:4">
      <c r="A11361" s="489" t="str">
        <f t="shared" si="177"/>
        <v>2312504844介護予防訪問看護</v>
      </c>
      <c r="B11361" s="489">
        <v>2312504844</v>
      </c>
      <c r="C11361" s="489" t="s">
        <v>2103</v>
      </c>
      <c r="D11361" s="489" t="s">
        <v>16470</v>
      </c>
    </row>
    <row r="11362" spans="1:4">
      <c r="A11362" s="489" t="str">
        <f t="shared" si="177"/>
        <v>2312504844訪問リハビリテーション</v>
      </c>
      <c r="B11362" s="489">
        <v>2312504844</v>
      </c>
      <c r="C11362" s="489" t="s">
        <v>2104</v>
      </c>
      <c r="D11362" s="489" t="s">
        <v>16470</v>
      </c>
    </row>
    <row r="11363" spans="1:4">
      <c r="A11363" s="489" t="str">
        <f t="shared" si="177"/>
        <v>2312504844訪問看護</v>
      </c>
      <c r="B11363" s="489">
        <v>2312504844</v>
      </c>
      <c r="C11363" s="489" t="s">
        <v>2102</v>
      </c>
      <c r="D11363" s="489" t="s">
        <v>16470</v>
      </c>
    </row>
    <row r="11364" spans="1:4">
      <c r="A11364" s="489" t="str">
        <f t="shared" si="177"/>
        <v>2312504869介護予防訪問リハビリテーション</v>
      </c>
      <c r="B11364" s="489">
        <v>2312504869</v>
      </c>
      <c r="C11364" s="489" t="s">
        <v>2108</v>
      </c>
      <c r="D11364" s="489" t="s">
        <v>16471</v>
      </c>
    </row>
    <row r="11365" spans="1:4">
      <c r="A11365" s="489" t="str">
        <f t="shared" si="177"/>
        <v>2312504869介護予防訪問看護</v>
      </c>
      <c r="B11365" s="489">
        <v>2312504869</v>
      </c>
      <c r="C11365" s="489" t="s">
        <v>2103</v>
      </c>
      <c r="D11365" s="489" t="s">
        <v>16471</v>
      </c>
    </row>
    <row r="11366" spans="1:4">
      <c r="A11366" s="489" t="str">
        <f t="shared" si="177"/>
        <v>2312504869訪問リハビリテーション</v>
      </c>
      <c r="B11366" s="489">
        <v>2312504869</v>
      </c>
      <c r="C11366" s="489" t="s">
        <v>2104</v>
      </c>
      <c r="D11366" s="489" t="s">
        <v>16471</v>
      </c>
    </row>
    <row r="11367" spans="1:4">
      <c r="A11367" s="489" t="str">
        <f t="shared" si="177"/>
        <v>2312504869訪問看護</v>
      </c>
      <c r="B11367" s="489">
        <v>2312504869</v>
      </c>
      <c r="C11367" s="489" t="s">
        <v>2102</v>
      </c>
      <c r="D11367" s="489" t="s">
        <v>16471</v>
      </c>
    </row>
    <row r="11368" spans="1:4">
      <c r="A11368" s="489" t="str">
        <f t="shared" si="177"/>
        <v>2312504877介護予防訪問リハビリテーション</v>
      </c>
      <c r="B11368" s="489">
        <v>2312504877</v>
      </c>
      <c r="C11368" s="489" t="s">
        <v>2108</v>
      </c>
      <c r="D11368" s="489" t="s">
        <v>16472</v>
      </c>
    </row>
    <row r="11369" spans="1:4">
      <c r="A11369" s="489" t="str">
        <f t="shared" si="177"/>
        <v>2312504877介護予防訪問看護</v>
      </c>
      <c r="B11369" s="489">
        <v>2312504877</v>
      </c>
      <c r="C11369" s="489" t="s">
        <v>2103</v>
      </c>
      <c r="D11369" s="489" t="s">
        <v>16472</v>
      </c>
    </row>
    <row r="11370" spans="1:4">
      <c r="A11370" s="489" t="str">
        <f t="shared" si="177"/>
        <v>2312504877訪問リハビリテーション</v>
      </c>
      <c r="B11370" s="489">
        <v>2312504877</v>
      </c>
      <c r="C11370" s="489" t="s">
        <v>2104</v>
      </c>
      <c r="D11370" s="489" t="s">
        <v>16472</v>
      </c>
    </row>
    <row r="11371" spans="1:4">
      <c r="A11371" s="489" t="str">
        <f t="shared" si="177"/>
        <v>2312504877訪問看護</v>
      </c>
      <c r="B11371" s="489">
        <v>2312504877</v>
      </c>
      <c r="C11371" s="489" t="s">
        <v>2102</v>
      </c>
      <c r="D11371" s="489" t="s">
        <v>16472</v>
      </c>
    </row>
    <row r="11372" spans="1:4">
      <c r="A11372" s="489" t="str">
        <f t="shared" si="177"/>
        <v>2312504885介護予防訪問リハビリテーション</v>
      </c>
      <c r="B11372" s="489">
        <v>2312504885</v>
      </c>
      <c r="C11372" s="489" t="s">
        <v>2108</v>
      </c>
      <c r="D11372" s="489" t="s">
        <v>16473</v>
      </c>
    </row>
    <row r="11373" spans="1:4">
      <c r="A11373" s="489" t="str">
        <f t="shared" si="177"/>
        <v>2312504885介護予防訪問看護</v>
      </c>
      <c r="B11373" s="489">
        <v>2312504885</v>
      </c>
      <c r="C11373" s="489" t="s">
        <v>2103</v>
      </c>
      <c r="D11373" s="489" t="s">
        <v>16473</v>
      </c>
    </row>
    <row r="11374" spans="1:4">
      <c r="A11374" s="489" t="str">
        <f t="shared" si="177"/>
        <v>2312504885訪問リハビリテーション</v>
      </c>
      <c r="B11374" s="489">
        <v>2312504885</v>
      </c>
      <c r="C11374" s="489" t="s">
        <v>2104</v>
      </c>
      <c r="D11374" s="489" t="s">
        <v>16473</v>
      </c>
    </row>
    <row r="11375" spans="1:4">
      <c r="A11375" s="489" t="str">
        <f t="shared" si="177"/>
        <v>2312504885訪問看護</v>
      </c>
      <c r="B11375" s="489">
        <v>2312504885</v>
      </c>
      <c r="C11375" s="489" t="s">
        <v>2102</v>
      </c>
      <c r="D11375" s="489" t="s">
        <v>16473</v>
      </c>
    </row>
    <row r="11376" spans="1:4">
      <c r="A11376" s="489" t="str">
        <f t="shared" si="177"/>
        <v>2312504893介護予防訪問リハビリテーション</v>
      </c>
      <c r="B11376" s="489">
        <v>2312504893</v>
      </c>
      <c r="C11376" s="489" t="s">
        <v>2108</v>
      </c>
      <c r="D11376" s="489" t="s">
        <v>16474</v>
      </c>
    </row>
    <row r="11377" spans="1:4">
      <c r="A11377" s="489" t="str">
        <f t="shared" si="177"/>
        <v>2312504893介護予防訪問看護</v>
      </c>
      <c r="B11377" s="489">
        <v>2312504893</v>
      </c>
      <c r="C11377" s="489" t="s">
        <v>2103</v>
      </c>
      <c r="D11377" s="489" t="s">
        <v>16474</v>
      </c>
    </row>
    <row r="11378" spans="1:4">
      <c r="A11378" s="489" t="str">
        <f t="shared" si="177"/>
        <v>2312504893訪問リハビリテーション</v>
      </c>
      <c r="B11378" s="489">
        <v>2312504893</v>
      </c>
      <c r="C11378" s="489" t="s">
        <v>2104</v>
      </c>
      <c r="D11378" s="489" t="s">
        <v>16474</v>
      </c>
    </row>
    <row r="11379" spans="1:4">
      <c r="A11379" s="489" t="str">
        <f t="shared" si="177"/>
        <v>2312504893訪問看護</v>
      </c>
      <c r="B11379" s="489">
        <v>2312504893</v>
      </c>
      <c r="C11379" s="489" t="s">
        <v>2102</v>
      </c>
      <c r="D11379" s="489" t="s">
        <v>16474</v>
      </c>
    </row>
    <row r="11380" spans="1:4">
      <c r="A11380" s="489" t="str">
        <f t="shared" si="177"/>
        <v>2312504919介護予防訪問リハビリテーション</v>
      </c>
      <c r="B11380" s="489">
        <v>2312504919</v>
      </c>
      <c r="C11380" s="489" t="s">
        <v>2108</v>
      </c>
      <c r="D11380" s="489" t="s">
        <v>16475</v>
      </c>
    </row>
    <row r="11381" spans="1:4">
      <c r="A11381" s="489" t="str">
        <f t="shared" si="177"/>
        <v>2312504919介護予防訪問看護</v>
      </c>
      <c r="B11381" s="489">
        <v>2312504919</v>
      </c>
      <c r="C11381" s="489" t="s">
        <v>2103</v>
      </c>
      <c r="D11381" s="489" t="s">
        <v>16475</v>
      </c>
    </row>
    <row r="11382" spans="1:4">
      <c r="A11382" s="489" t="str">
        <f t="shared" si="177"/>
        <v>2312504919訪問リハビリテーション</v>
      </c>
      <c r="B11382" s="489">
        <v>2312504919</v>
      </c>
      <c r="C11382" s="489" t="s">
        <v>2104</v>
      </c>
      <c r="D11382" s="489" t="s">
        <v>16475</v>
      </c>
    </row>
    <row r="11383" spans="1:4">
      <c r="A11383" s="489" t="str">
        <f t="shared" si="177"/>
        <v>2312504919訪問看護</v>
      </c>
      <c r="B11383" s="489">
        <v>2312504919</v>
      </c>
      <c r="C11383" s="489" t="s">
        <v>2102</v>
      </c>
      <c r="D11383" s="489" t="s">
        <v>16475</v>
      </c>
    </row>
    <row r="11384" spans="1:4">
      <c r="A11384" s="489" t="str">
        <f t="shared" si="177"/>
        <v>2312504927介護予防訪問リハビリテーション</v>
      </c>
      <c r="B11384" s="489">
        <v>2312504927</v>
      </c>
      <c r="C11384" s="489" t="s">
        <v>2108</v>
      </c>
      <c r="D11384" s="489" t="s">
        <v>16476</v>
      </c>
    </row>
    <row r="11385" spans="1:4">
      <c r="A11385" s="489" t="str">
        <f t="shared" si="177"/>
        <v>2312504927介護予防訪問看護</v>
      </c>
      <c r="B11385" s="489">
        <v>2312504927</v>
      </c>
      <c r="C11385" s="489" t="s">
        <v>2103</v>
      </c>
      <c r="D11385" s="489" t="s">
        <v>16476</v>
      </c>
    </row>
    <row r="11386" spans="1:4">
      <c r="A11386" s="489" t="str">
        <f t="shared" si="177"/>
        <v>2312504927訪問リハビリテーション</v>
      </c>
      <c r="B11386" s="489">
        <v>2312504927</v>
      </c>
      <c r="C11386" s="489" t="s">
        <v>2104</v>
      </c>
      <c r="D11386" s="489" t="s">
        <v>16476</v>
      </c>
    </row>
    <row r="11387" spans="1:4">
      <c r="A11387" s="489" t="str">
        <f t="shared" si="177"/>
        <v>2312504927訪問看護</v>
      </c>
      <c r="B11387" s="489">
        <v>2312504927</v>
      </c>
      <c r="C11387" s="489" t="s">
        <v>2102</v>
      </c>
      <c r="D11387" s="489" t="s">
        <v>16476</v>
      </c>
    </row>
    <row r="11388" spans="1:4">
      <c r="A11388" s="489" t="str">
        <f t="shared" si="177"/>
        <v>2312504935介護予防訪問リハビリテーション</v>
      </c>
      <c r="B11388" s="489">
        <v>2312504935</v>
      </c>
      <c r="C11388" s="489" t="s">
        <v>2108</v>
      </c>
      <c r="D11388" s="489" t="s">
        <v>16477</v>
      </c>
    </row>
    <row r="11389" spans="1:4">
      <c r="A11389" s="489" t="str">
        <f t="shared" si="177"/>
        <v>2312504935介護予防訪問看護</v>
      </c>
      <c r="B11389" s="489">
        <v>2312504935</v>
      </c>
      <c r="C11389" s="489" t="s">
        <v>2103</v>
      </c>
      <c r="D11389" s="489" t="s">
        <v>16477</v>
      </c>
    </row>
    <row r="11390" spans="1:4">
      <c r="A11390" s="489" t="str">
        <f t="shared" si="177"/>
        <v>2312504935訪問リハビリテーション</v>
      </c>
      <c r="B11390" s="489">
        <v>2312504935</v>
      </c>
      <c r="C11390" s="489" t="s">
        <v>2104</v>
      </c>
      <c r="D11390" s="489" t="s">
        <v>16477</v>
      </c>
    </row>
    <row r="11391" spans="1:4">
      <c r="A11391" s="489" t="str">
        <f t="shared" si="177"/>
        <v>2312504935訪問看護</v>
      </c>
      <c r="B11391" s="489">
        <v>2312504935</v>
      </c>
      <c r="C11391" s="489" t="s">
        <v>2102</v>
      </c>
      <c r="D11391" s="489" t="s">
        <v>16477</v>
      </c>
    </row>
    <row r="11392" spans="1:4">
      <c r="A11392" s="489" t="str">
        <f t="shared" si="177"/>
        <v>2312504943介護予防訪問リハビリテーション</v>
      </c>
      <c r="B11392" s="489">
        <v>2312504943</v>
      </c>
      <c r="C11392" s="489" t="s">
        <v>2108</v>
      </c>
      <c r="D11392" s="489" t="s">
        <v>16478</v>
      </c>
    </row>
    <row r="11393" spans="1:4">
      <c r="A11393" s="489" t="str">
        <f t="shared" si="177"/>
        <v>2312504943介護予防訪問看護</v>
      </c>
      <c r="B11393" s="489">
        <v>2312504943</v>
      </c>
      <c r="C11393" s="489" t="s">
        <v>2103</v>
      </c>
      <c r="D11393" s="489" t="s">
        <v>16478</v>
      </c>
    </row>
    <row r="11394" spans="1:4">
      <c r="A11394" s="489" t="str">
        <f t="shared" ref="A11394:A11457" si="178">B11394&amp;C11394</f>
        <v>2312504943訪問リハビリテーション</v>
      </c>
      <c r="B11394" s="489">
        <v>2312504943</v>
      </c>
      <c r="C11394" s="489" t="s">
        <v>2104</v>
      </c>
      <c r="D11394" s="489" t="s">
        <v>16478</v>
      </c>
    </row>
    <row r="11395" spans="1:4">
      <c r="A11395" s="489" t="str">
        <f t="shared" si="178"/>
        <v>2312504943訪問看護</v>
      </c>
      <c r="B11395" s="489">
        <v>2312504943</v>
      </c>
      <c r="C11395" s="489" t="s">
        <v>2102</v>
      </c>
      <c r="D11395" s="489" t="s">
        <v>16478</v>
      </c>
    </row>
    <row r="11396" spans="1:4">
      <c r="A11396" s="489" t="str">
        <f t="shared" si="178"/>
        <v>2312504950介護予防訪問リハビリテーション</v>
      </c>
      <c r="B11396" s="489">
        <v>2312504950</v>
      </c>
      <c r="C11396" s="489" t="s">
        <v>2108</v>
      </c>
      <c r="D11396" s="489" t="s">
        <v>16479</v>
      </c>
    </row>
    <row r="11397" spans="1:4">
      <c r="A11397" s="489" t="str">
        <f t="shared" si="178"/>
        <v>2312504950介護予防訪問看護</v>
      </c>
      <c r="B11397" s="489">
        <v>2312504950</v>
      </c>
      <c r="C11397" s="489" t="s">
        <v>2103</v>
      </c>
      <c r="D11397" s="489" t="s">
        <v>16479</v>
      </c>
    </row>
    <row r="11398" spans="1:4">
      <c r="A11398" s="489" t="str">
        <f t="shared" si="178"/>
        <v>2312504950訪問リハビリテーション</v>
      </c>
      <c r="B11398" s="489">
        <v>2312504950</v>
      </c>
      <c r="C11398" s="489" t="s">
        <v>2104</v>
      </c>
      <c r="D11398" s="489" t="s">
        <v>16479</v>
      </c>
    </row>
    <row r="11399" spans="1:4">
      <c r="A11399" s="489" t="str">
        <f t="shared" si="178"/>
        <v>2312504950訪問看護</v>
      </c>
      <c r="B11399" s="489">
        <v>2312504950</v>
      </c>
      <c r="C11399" s="489" t="s">
        <v>2102</v>
      </c>
      <c r="D11399" s="489" t="s">
        <v>16479</v>
      </c>
    </row>
    <row r="11400" spans="1:4">
      <c r="A11400" s="489" t="str">
        <f t="shared" si="178"/>
        <v>2312504968介護予防訪問リハビリテーション</v>
      </c>
      <c r="B11400" s="489">
        <v>2312504968</v>
      </c>
      <c r="C11400" s="489" t="s">
        <v>2108</v>
      </c>
      <c r="D11400" s="489" t="s">
        <v>16480</v>
      </c>
    </row>
    <row r="11401" spans="1:4">
      <c r="A11401" s="489" t="str">
        <f t="shared" si="178"/>
        <v>2312504968介護予防訪問看護</v>
      </c>
      <c r="B11401" s="489">
        <v>2312504968</v>
      </c>
      <c r="C11401" s="489" t="s">
        <v>2103</v>
      </c>
      <c r="D11401" s="489" t="s">
        <v>16480</v>
      </c>
    </row>
    <row r="11402" spans="1:4">
      <c r="A11402" s="489" t="str">
        <f t="shared" si="178"/>
        <v>2312504968訪問リハビリテーション</v>
      </c>
      <c r="B11402" s="489">
        <v>2312504968</v>
      </c>
      <c r="C11402" s="489" t="s">
        <v>2104</v>
      </c>
      <c r="D11402" s="489" t="s">
        <v>16480</v>
      </c>
    </row>
    <row r="11403" spans="1:4">
      <c r="A11403" s="489" t="str">
        <f t="shared" si="178"/>
        <v>2312504968訪問看護</v>
      </c>
      <c r="B11403" s="489">
        <v>2312504968</v>
      </c>
      <c r="C11403" s="489" t="s">
        <v>2102</v>
      </c>
      <c r="D11403" s="489" t="s">
        <v>16480</v>
      </c>
    </row>
    <row r="11404" spans="1:4">
      <c r="A11404" s="489" t="str">
        <f t="shared" si="178"/>
        <v>2312504976介護予防訪問リハビリテーション</v>
      </c>
      <c r="B11404" s="489">
        <v>2312504976</v>
      </c>
      <c r="C11404" s="489" t="s">
        <v>2108</v>
      </c>
      <c r="D11404" s="489" t="s">
        <v>16481</v>
      </c>
    </row>
    <row r="11405" spans="1:4">
      <c r="A11405" s="489" t="str">
        <f t="shared" si="178"/>
        <v>2312504976介護予防訪問看護</v>
      </c>
      <c r="B11405" s="489">
        <v>2312504976</v>
      </c>
      <c r="C11405" s="489" t="s">
        <v>2103</v>
      </c>
      <c r="D11405" s="489" t="s">
        <v>16481</v>
      </c>
    </row>
    <row r="11406" spans="1:4">
      <c r="A11406" s="489" t="str">
        <f t="shared" si="178"/>
        <v>2312504976訪問リハビリテーション</v>
      </c>
      <c r="B11406" s="489">
        <v>2312504976</v>
      </c>
      <c r="C11406" s="489" t="s">
        <v>2104</v>
      </c>
      <c r="D11406" s="489" t="s">
        <v>16481</v>
      </c>
    </row>
    <row r="11407" spans="1:4">
      <c r="A11407" s="489" t="str">
        <f t="shared" si="178"/>
        <v>2312504976訪問看護</v>
      </c>
      <c r="B11407" s="489">
        <v>2312504976</v>
      </c>
      <c r="C11407" s="489" t="s">
        <v>2102</v>
      </c>
      <c r="D11407" s="489" t="s">
        <v>16481</v>
      </c>
    </row>
    <row r="11408" spans="1:4">
      <c r="A11408" s="489" t="str">
        <f t="shared" si="178"/>
        <v>2312504984介護予防訪問リハビリテーション</v>
      </c>
      <c r="B11408" s="489">
        <v>2312504984</v>
      </c>
      <c r="C11408" s="489" t="s">
        <v>2108</v>
      </c>
      <c r="D11408" s="489" t="s">
        <v>16482</v>
      </c>
    </row>
    <row r="11409" spans="1:4">
      <c r="A11409" s="489" t="str">
        <f t="shared" si="178"/>
        <v>2312504984介護予防訪問看護</v>
      </c>
      <c r="B11409" s="489">
        <v>2312504984</v>
      </c>
      <c r="C11409" s="489" t="s">
        <v>2103</v>
      </c>
      <c r="D11409" s="489" t="s">
        <v>16482</v>
      </c>
    </row>
    <row r="11410" spans="1:4">
      <c r="A11410" s="489" t="str">
        <f t="shared" si="178"/>
        <v>2312504984訪問リハビリテーション</v>
      </c>
      <c r="B11410" s="489">
        <v>2312504984</v>
      </c>
      <c r="C11410" s="489" t="s">
        <v>2104</v>
      </c>
      <c r="D11410" s="489" t="s">
        <v>16482</v>
      </c>
    </row>
    <row r="11411" spans="1:4">
      <c r="A11411" s="489" t="str">
        <f t="shared" si="178"/>
        <v>2312504984訪問看護</v>
      </c>
      <c r="B11411" s="489">
        <v>2312504984</v>
      </c>
      <c r="C11411" s="489" t="s">
        <v>2102</v>
      </c>
      <c r="D11411" s="489" t="s">
        <v>16482</v>
      </c>
    </row>
    <row r="11412" spans="1:4">
      <c r="A11412" s="489" t="str">
        <f t="shared" si="178"/>
        <v>2312504992介護予防通所リハビリテーション</v>
      </c>
      <c r="B11412" s="489">
        <v>2312504992</v>
      </c>
      <c r="C11412" s="489" t="s">
        <v>2512</v>
      </c>
      <c r="D11412" s="489" t="s">
        <v>16483</v>
      </c>
    </row>
    <row r="11413" spans="1:4">
      <c r="A11413" s="489" t="str">
        <f t="shared" si="178"/>
        <v>2312504992介護予防訪問リハビリテーション</v>
      </c>
      <c r="B11413" s="489">
        <v>2312504992</v>
      </c>
      <c r="C11413" s="489" t="s">
        <v>2108</v>
      </c>
      <c r="D11413" s="489" t="s">
        <v>16483</v>
      </c>
    </row>
    <row r="11414" spans="1:4">
      <c r="A11414" s="489" t="str">
        <f t="shared" si="178"/>
        <v>2312504992介護予防訪問看護</v>
      </c>
      <c r="B11414" s="489">
        <v>2312504992</v>
      </c>
      <c r="C11414" s="489" t="s">
        <v>2103</v>
      </c>
      <c r="D11414" s="489" t="s">
        <v>16483</v>
      </c>
    </row>
    <row r="11415" spans="1:4">
      <c r="A11415" s="489" t="str">
        <f t="shared" si="178"/>
        <v>2312504992通所リハビリテーション</v>
      </c>
      <c r="B11415" s="489">
        <v>2312504992</v>
      </c>
      <c r="C11415" s="489" t="s">
        <v>2511</v>
      </c>
      <c r="D11415" s="489" t="s">
        <v>16483</v>
      </c>
    </row>
    <row r="11416" spans="1:4">
      <c r="A11416" s="489" t="str">
        <f t="shared" si="178"/>
        <v>2312504992訪問リハビリテーション</v>
      </c>
      <c r="B11416" s="489">
        <v>2312504992</v>
      </c>
      <c r="C11416" s="489" t="s">
        <v>2104</v>
      </c>
      <c r="D11416" s="489" t="s">
        <v>16483</v>
      </c>
    </row>
    <row r="11417" spans="1:4">
      <c r="A11417" s="489" t="str">
        <f t="shared" si="178"/>
        <v>2312504992訪問看護</v>
      </c>
      <c r="B11417" s="489">
        <v>2312504992</v>
      </c>
      <c r="C11417" s="489" t="s">
        <v>2102</v>
      </c>
      <c r="D11417" s="489" t="s">
        <v>16483</v>
      </c>
    </row>
    <row r="11418" spans="1:4">
      <c r="A11418" s="489" t="str">
        <f t="shared" si="178"/>
        <v>2312505007介護予防訪問リハビリテーション</v>
      </c>
      <c r="B11418" s="489">
        <v>2312505007</v>
      </c>
      <c r="C11418" s="489" t="s">
        <v>2108</v>
      </c>
      <c r="D11418" s="489" t="s">
        <v>16484</v>
      </c>
    </row>
    <row r="11419" spans="1:4">
      <c r="A11419" s="489" t="str">
        <f t="shared" si="178"/>
        <v>2312505007介護予防訪問看護</v>
      </c>
      <c r="B11419" s="489">
        <v>2312505007</v>
      </c>
      <c r="C11419" s="489" t="s">
        <v>2103</v>
      </c>
      <c r="D11419" s="489" t="s">
        <v>16484</v>
      </c>
    </row>
    <row r="11420" spans="1:4">
      <c r="A11420" s="489" t="str">
        <f t="shared" si="178"/>
        <v>2312505007訪問リハビリテーション</v>
      </c>
      <c r="B11420" s="489">
        <v>2312505007</v>
      </c>
      <c r="C11420" s="489" t="s">
        <v>2104</v>
      </c>
      <c r="D11420" s="489" t="s">
        <v>16484</v>
      </c>
    </row>
    <row r="11421" spans="1:4">
      <c r="A11421" s="489" t="str">
        <f t="shared" si="178"/>
        <v>2312505007訪問看護</v>
      </c>
      <c r="B11421" s="489">
        <v>2312505007</v>
      </c>
      <c r="C11421" s="489" t="s">
        <v>2102</v>
      </c>
      <c r="D11421" s="489" t="s">
        <v>16484</v>
      </c>
    </row>
    <row r="11422" spans="1:4">
      <c r="A11422" s="489" t="str">
        <f t="shared" si="178"/>
        <v>2312505015介護予防訪問リハビリテーション</v>
      </c>
      <c r="B11422" s="489">
        <v>2312505015</v>
      </c>
      <c r="C11422" s="489" t="s">
        <v>2108</v>
      </c>
      <c r="D11422" s="489" t="s">
        <v>16485</v>
      </c>
    </row>
    <row r="11423" spans="1:4">
      <c r="A11423" s="489" t="str">
        <f t="shared" si="178"/>
        <v>2312505015介護予防訪問看護</v>
      </c>
      <c r="B11423" s="489">
        <v>2312505015</v>
      </c>
      <c r="C11423" s="489" t="s">
        <v>2103</v>
      </c>
      <c r="D11423" s="489" t="s">
        <v>16485</v>
      </c>
    </row>
    <row r="11424" spans="1:4">
      <c r="A11424" s="489" t="str">
        <f t="shared" si="178"/>
        <v>2312505015訪問リハビリテーション</v>
      </c>
      <c r="B11424" s="489">
        <v>2312505015</v>
      </c>
      <c r="C11424" s="489" t="s">
        <v>2104</v>
      </c>
      <c r="D11424" s="489" t="s">
        <v>16485</v>
      </c>
    </row>
    <row r="11425" spans="1:4">
      <c r="A11425" s="489" t="str">
        <f t="shared" si="178"/>
        <v>2312505015訪問看護</v>
      </c>
      <c r="B11425" s="489">
        <v>2312505015</v>
      </c>
      <c r="C11425" s="489" t="s">
        <v>2102</v>
      </c>
      <c r="D11425" s="489" t="s">
        <v>16485</v>
      </c>
    </row>
    <row r="11426" spans="1:4">
      <c r="A11426" s="489" t="str">
        <f t="shared" si="178"/>
        <v>2312505031介護予防訪問リハビリテーション</v>
      </c>
      <c r="B11426" s="489">
        <v>2312505031</v>
      </c>
      <c r="C11426" s="489" t="s">
        <v>2108</v>
      </c>
      <c r="D11426" s="489" t="s">
        <v>16486</v>
      </c>
    </row>
    <row r="11427" spans="1:4">
      <c r="A11427" s="489" t="str">
        <f t="shared" si="178"/>
        <v>2312505031介護予防訪問看護</v>
      </c>
      <c r="B11427" s="489">
        <v>2312505031</v>
      </c>
      <c r="C11427" s="489" t="s">
        <v>2103</v>
      </c>
      <c r="D11427" s="489" t="s">
        <v>16486</v>
      </c>
    </row>
    <row r="11428" spans="1:4">
      <c r="A11428" s="489" t="str">
        <f t="shared" si="178"/>
        <v>2312505031訪問リハビリテーション</v>
      </c>
      <c r="B11428" s="489">
        <v>2312505031</v>
      </c>
      <c r="C11428" s="489" t="s">
        <v>2104</v>
      </c>
      <c r="D11428" s="489" t="s">
        <v>16486</v>
      </c>
    </row>
    <row r="11429" spans="1:4">
      <c r="A11429" s="489" t="str">
        <f t="shared" si="178"/>
        <v>2312505031訪問看護</v>
      </c>
      <c r="B11429" s="489">
        <v>2312505031</v>
      </c>
      <c r="C11429" s="489" t="s">
        <v>2102</v>
      </c>
      <c r="D11429" s="489" t="s">
        <v>16486</v>
      </c>
    </row>
    <row r="11430" spans="1:4">
      <c r="A11430" s="489" t="str">
        <f t="shared" si="178"/>
        <v>2312514702介護予防訪問リハビリテーション</v>
      </c>
      <c r="B11430" s="489">
        <v>2312514702</v>
      </c>
      <c r="C11430" s="489" t="s">
        <v>2108</v>
      </c>
      <c r="D11430" s="489" t="s">
        <v>16487</v>
      </c>
    </row>
    <row r="11431" spans="1:4">
      <c r="A11431" s="489" t="str">
        <f t="shared" si="178"/>
        <v>2312514702介護予防訪問看護</v>
      </c>
      <c r="B11431" s="489">
        <v>2312514702</v>
      </c>
      <c r="C11431" s="489" t="s">
        <v>2103</v>
      </c>
      <c r="D11431" s="489" t="s">
        <v>16487</v>
      </c>
    </row>
    <row r="11432" spans="1:4">
      <c r="A11432" s="489" t="str">
        <f t="shared" si="178"/>
        <v>2312514702訪問リハビリテーション</v>
      </c>
      <c r="B11432" s="489">
        <v>2312514702</v>
      </c>
      <c r="C11432" s="489" t="s">
        <v>2104</v>
      </c>
      <c r="D11432" s="489" t="s">
        <v>16487</v>
      </c>
    </row>
    <row r="11433" spans="1:4">
      <c r="A11433" s="489" t="str">
        <f t="shared" si="178"/>
        <v>2312514702訪問看護</v>
      </c>
      <c r="B11433" s="489">
        <v>2312514702</v>
      </c>
      <c r="C11433" s="489" t="s">
        <v>2102</v>
      </c>
      <c r="D11433" s="489" t="s">
        <v>16487</v>
      </c>
    </row>
    <row r="11434" spans="1:4">
      <c r="A11434" s="489" t="str">
        <f t="shared" si="178"/>
        <v>2312600089介護予防訪問リハビリテーション</v>
      </c>
      <c r="B11434" s="489">
        <v>2312600089</v>
      </c>
      <c r="C11434" s="489" t="s">
        <v>2108</v>
      </c>
      <c r="D11434" s="489" t="s">
        <v>16488</v>
      </c>
    </row>
    <row r="11435" spans="1:4">
      <c r="A11435" s="489" t="str">
        <f t="shared" si="178"/>
        <v>2312600089介護予防訪問看護</v>
      </c>
      <c r="B11435" s="489">
        <v>2312600089</v>
      </c>
      <c r="C11435" s="489" t="s">
        <v>2103</v>
      </c>
      <c r="D11435" s="489" t="s">
        <v>16488</v>
      </c>
    </row>
    <row r="11436" spans="1:4">
      <c r="A11436" s="489" t="str">
        <f t="shared" si="178"/>
        <v>2312600089訪問リハビリテーション</v>
      </c>
      <c r="B11436" s="489">
        <v>2312600089</v>
      </c>
      <c r="C11436" s="489" t="s">
        <v>2104</v>
      </c>
      <c r="D11436" s="489" t="s">
        <v>16488</v>
      </c>
    </row>
    <row r="11437" spans="1:4">
      <c r="A11437" s="489" t="str">
        <f t="shared" si="178"/>
        <v>2312600089訪問看護</v>
      </c>
      <c r="B11437" s="489">
        <v>2312600089</v>
      </c>
      <c r="C11437" s="489" t="s">
        <v>2102</v>
      </c>
      <c r="D11437" s="489" t="s">
        <v>16488</v>
      </c>
    </row>
    <row r="11438" spans="1:4">
      <c r="A11438" s="489" t="str">
        <f t="shared" si="178"/>
        <v>2312600402介護予防通所リハビリテーション</v>
      </c>
      <c r="B11438" s="489">
        <v>2312600402</v>
      </c>
      <c r="C11438" s="489" t="s">
        <v>2512</v>
      </c>
      <c r="D11438" s="489" t="s">
        <v>16489</v>
      </c>
    </row>
    <row r="11439" spans="1:4">
      <c r="A11439" s="489" t="str">
        <f t="shared" si="178"/>
        <v>2312600402介護予防訪問リハビリテーション</v>
      </c>
      <c r="B11439" s="489">
        <v>2312600402</v>
      </c>
      <c r="C11439" s="489" t="s">
        <v>2108</v>
      </c>
      <c r="D11439" s="489" t="s">
        <v>16489</v>
      </c>
    </row>
    <row r="11440" spans="1:4">
      <c r="A11440" s="489" t="str">
        <f t="shared" si="178"/>
        <v>2312600402介護予防訪問看護</v>
      </c>
      <c r="B11440" s="489">
        <v>2312600402</v>
      </c>
      <c r="C11440" s="489" t="s">
        <v>2103</v>
      </c>
      <c r="D11440" s="489" t="s">
        <v>16489</v>
      </c>
    </row>
    <row r="11441" spans="1:4">
      <c r="A11441" s="489" t="str">
        <f t="shared" si="178"/>
        <v>2312600402通所リハビリテーション</v>
      </c>
      <c r="B11441" s="489">
        <v>2312600402</v>
      </c>
      <c r="C11441" s="489" t="s">
        <v>2511</v>
      </c>
      <c r="D11441" s="489" t="s">
        <v>16489</v>
      </c>
    </row>
    <row r="11442" spans="1:4">
      <c r="A11442" s="489" t="str">
        <f t="shared" si="178"/>
        <v>2312600402通所リハビリテーション</v>
      </c>
      <c r="B11442" s="489">
        <v>2312600402</v>
      </c>
      <c r="C11442" s="489" t="s">
        <v>2511</v>
      </c>
      <c r="D11442" s="489" t="s">
        <v>16489</v>
      </c>
    </row>
    <row r="11443" spans="1:4">
      <c r="A11443" s="489" t="str">
        <f t="shared" si="178"/>
        <v>2312600402訪問リハビリテーション</v>
      </c>
      <c r="B11443" s="489">
        <v>2312600402</v>
      </c>
      <c r="C11443" s="489" t="s">
        <v>2104</v>
      </c>
      <c r="D11443" s="489" t="s">
        <v>16489</v>
      </c>
    </row>
    <row r="11444" spans="1:4">
      <c r="A11444" s="489" t="str">
        <f t="shared" si="178"/>
        <v>2312600402訪問リハビリテーション</v>
      </c>
      <c r="B11444" s="489">
        <v>2312600402</v>
      </c>
      <c r="C11444" s="489" t="s">
        <v>2104</v>
      </c>
      <c r="D11444" s="489" t="s">
        <v>16489</v>
      </c>
    </row>
    <row r="11445" spans="1:4">
      <c r="A11445" s="489" t="str">
        <f t="shared" si="178"/>
        <v>2312600402訪問看護</v>
      </c>
      <c r="B11445" s="489">
        <v>2312600402</v>
      </c>
      <c r="C11445" s="489" t="s">
        <v>2102</v>
      </c>
      <c r="D11445" s="489" t="s">
        <v>16489</v>
      </c>
    </row>
    <row r="11446" spans="1:4">
      <c r="A11446" s="489" t="str">
        <f t="shared" si="178"/>
        <v>2312600675介護予防訪問リハビリテーション</v>
      </c>
      <c r="B11446" s="489">
        <v>2312600675</v>
      </c>
      <c r="C11446" s="489" t="s">
        <v>2108</v>
      </c>
      <c r="D11446" s="489" t="s">
        <v>16490</v>
      </c>
    </row>
    <row r="11447" spans="1:4">
      <c r="A11447" s="489" t="str">
        <f t="shared" si="178"/>
        <v>2312600675介護予防訪問看護</v>
      </c>
      <c r="B11447" s="489">
        <v>2312600675</v>
      </c>
      <c r="C11447" s="489" t="s">
        <v>2103</v>
      </c>
      <c r="D11447" s="489" t="s">
        <v>16490</v>
      </c>
    </row>
    <row r="11448" spans="1:4">
      <c r="A11448" s="489" t="str">
        <f t="shared" si="178"/>
        <v>2312600675訪問リハビリテーション</v>
      </c>
      <c r="B11448" s="489">
        <v>2312600675</v>
      </c>
      <c r="C11448" s="489" t="s">
        <v>2104</v>
      </c>
      <c r="D11448" s="489" t="s">
        <v>16490</v>
      </c>
    </row>
    <row r="11449" spans="1:4">
      <c r="A11449" s="489" t="str">
        <f t="shared" si="178"/>
        <v>2312600675訪問看護</v>
      </c>
      <c r="B11449" s="489">
        <v>2312600675</v>
      </c>
      <c r="C11449" s="489" t="s">
        <v>2102</v>
      </c>
      <c r="D11449" s="489" t="s">
        <v>16490</v>
      </c>
    </row>
    <row r="11450" spans="1:4">
      <c r="A11450" s="489" t="str">
        <f t="shared" si="178"/>
        <v>2312600733介護予防訪問リハビリテーション</v>
      </c>
      <c r="B11450" s="489">
        <v>2312600733</v>
      </c>
      <c r="C11450" s="489" t="s">
        <v>2108</v>
      </c>
      <c r="D11450" s="489" t="s">
        <v>16491</v>
      </c>
    </row>
    <row r="11451" spans="1:4">
      <c r="A11451" s="489" t="str">
        <f t="shared" si="178"/>
        <v>2312600733介護予防訪問看護</v>
      </c>
      <c r="B11451" s="489">
        <v>2312600733</v>
      </c>
      <c r="C11451" s="489" t="s">
        <v>2103</v>
      </c>
      <c r="D11451" s="489" t="s">
        <v>16491</v>
      </c>
    </row>
    <row r="11452" spans="1:4">
      <c r="A11452" s="489" t="str">
        <f t="shared" si="178"/>
        <v>2312600733訪問リハビリテーション</v>
      </c>
      <c r="B11452" s="489">
        <v>2312600733</v>
      </c>
      <c r="C11452" s="489" t="s">
        <v>2104</v>
      </c>
      <c r="D11452" s="489" t="s">
        <v>16491</v>
      </c>
    </row>
    <row r="11453" spans="1:4">
      <c r="A11453" s="489" t="str">
        <f t="shared" si="178"/>
        <v>2312600733訪問看護</v>
      </c>
      <c r="B11453" s="489">
        <v>2312600733</v>
      </c>
      <c r="C11453" s="489" t="s">
        <v>2102</v>
      </c>
      <c r="D11453" s="489" t="s">
        <v>16491</v>
      </c>
    </row>
    <row r="11454" spans="1:4">
      <c r="A11454" s="489" t="str">
        <f t="shared" si="178"/>
        <v>2312600741介護予防訪問リハビリテーション</v>
      </c>
      <c r="B11454" s="489">
        <v>2312600741</v>
      </c>
      <c r="C11454" s="489" t="s">
        <v>2108</v>
      </c>
      <c r="D11454" s="489" t="s">
        <v>16492</v>
      </c>
    </row>
    <row r="11455" spans="1:4">
      <c r="A11455" s="489" t="str">
        <f t="shared" si="178"/>
        <v>2312600741介護予防訪問看護</v>
      </c>
      <c r="B11455" s="489">
        <v>2312600741</v>
      </c>
      <c r="C11455" s="489" t="s">
        <v>2103</v>
      </c>
      <c r="D11455" s="489" t="s">
        <v>16492</v>
      </c>
    </row>
    <row r="11456" spans="1:4">
      <c r="A11456" s="489" t="str">
        <f t="shared" si="178"/>
        <v>2312600741訪問リハビリテーション</v>
      </c>
      <c r="B11456" s="489">
        <v>2312600741</v>
      </c>
      <c r="C11456" s="489" t="s">
        <v>2104</v>
      </c>
      <c r="D11456" s="489" t="s">
        <v>16492</v>
      </c>
    </row>
    <row r="11457" spans="1:4">
      <c r="A11457" s="489" t="str">
        <f t="shared" si="178"/>
        <v>2312600741訪問看護</v>
      </c>
      <c r="B11457" s="489">
        <v>2312600741</v>
      </c>
      <c r="C11457" s="489" t="s">
        <v>2102</v>
      </c>
      <c r="D11457" s="489" t="s">
        <v>16492</v>
      </c>
    </row>
    <row r="11458" spans="1:4">
      <c r="A11458" s="489" t="str">
        <f t="shared" ref="A11458:A11521" si="179">B11458&amp;C11458</f>
        <v>2312600774介護予防通所リハビリテーション</v>
      </c>
      <c r="B11458" s="489">
        <v>2312600774</v>
      </c>
      <c r="C11458" s="489" t="s">
        <v>2512</v>
      </c>
      <c r="D11458" s="489" t="s">
        <v>16493</v>
      </c>
    </row>
    <row r="11459" spans="1:4">
      <c r="A11459" s="489" t="str">
        <f t="shared" si="179"/>
        <v>2312600774介護予防通所リハビリテーション</v>
      </c>
      <c r="B11459" s="489">
        <v>2312600774</v>
      </c>
      <c r="C11459" s="489" t="s">
        <v>2512</v>
      </c>
      <c r="D11459" s="489" t="s">
        <v>16493</v>
      </c>
    </row>
    <row r="11460" spans="1:4">
      <c r="A11460" s="489" t="str">
        <f t="shared" si="179"/>
        <v>2312600774介護予防通所リハビリテーション</v>
      </c>
      <c r="B11460" s="489">
        <v>2312600774</v>
      </c>
      <c r="C11460" s="489" t="s">
        <v>2512</v>
      </c>
      <c r="D11460" s="489" t="s">
        <v>16493</v>
      </c>
    </row>
    <row r="11461" spans="1:4">
      <c r="A11461" s="489" t="str">
        <f t="shared" si="179"/>
        <v>2312600774介護予防通所リハビリテーション</v>
      </c>
      <c r="B11461" s="489">
        <v>2312600774</v>
      </c>
      <c r="C11461" s="489" t="s">
        <v>2512</v>
      </c>
      <c r="D11461" s="489" t="s">
        <v>16493</v>
      </c>
    </row>
    <row r="11462" spans="1:4">
      <c r="A11462" s="489" t="str">
        <f t="shared" si="179"/>
        <v>2312600774介護予防訪問リハビリテーション</v>
      </c>
      <c r="B11462" s="489">
        <v>2312600774</v>
      </c>
      <c r="C11462" s="489" t="s">
        <v>2108</v>
      </c>
      <c r="D11462" s="489" t="s">
        <v>16493</v>
      </c>
    </row>
    <row r="11463" spans="1:4">
      <c r="A11463" s="489" t="str">
        <f t="shared" si="179"/>
        <v>2312600774介護予防訪問看護</v>
      </c>
      <c r="B11463" s="489">
        <v>2312600774</v>
      </c>
      <c r="C11463" s="489" t="s">
        <v>2103</v>
      </c>
      <c r="D11463" s="489" t="s">
        <v>16493</v>
      </c>
    </row>
    <row r="11464" spans="1:4">
      <c r="A11464" s="489" t="str">
        <f t="shared" si="179"/>
        <v>2312600774通所リハビリテーション</v>
      </c>
      <c r="B11464" s="489">
        <v>2312600774</v>
      </c>
      <c r="C11464" s="489" t="s">
        <v>2511</v>
      </c>
      <c r="D11464" s="489" t="s">
        <v>16493</v>
      </c>
    </row>
    <row r="11465" spans="1:4">
      <c r="A11465" s="489" t="str">
        <f t="shared" si="179"/>
        <v>2312600774通所リハビリテーション</v>
      </c>
      <c r="B11465" s="489">
        <v>2312600774</v>
      </c>
      <c r="C11465" s="489" t="s">
        <v>2511</v>
      </c>
      <c r="D11465" s="489" t="s">
        <v>16493</v>
      </c>
    </row>
    <row r="11466" spans="1:4">
      <c r="A11466" s="489" t="str">
        <f t="shared" si="179"/>
        <v>2312600774通所リハビリテーション</v>
      </c>
      <c r="B11466" s="489">
        <v>2312600774</v>
      </c>
      <c r="C11466" s="489" t="s">
        <v>2511</v>
      </c>
      <c r="D11466" s="489" t="s">
        <v>16493</v>
      </c>
    </row>
    <row r="11467" spans="1:4">
      <c r="A11467" s="489" t="str">
        <f t="shared" si="179"/>
        <v>2312600774通所リハビリテーション</v>
      </c>
      <c r="B11467" s="489">
        <v>2312600774</v>
      </c>
      <c r="C11467" s="489" t="s">
        <v>2511</v>
      </c>
      <c r="D11467" s="489" t="s">
        <v>16493</v>
      </c>
    </row>
    <row r="11468" spans="1:4">
      <c r="A11468" s="489" t="str">
        <f t="shared" si="179"/>
        <v>2312600774訪問リハビリテーション</v>
      </c>
      <c r="B11468" s="489">
        <v>2312600774</v>
      </c>
      <c r="C11468" s="489" t="s">
        <v>2104</v>
      </c>
      <c r="D11468" s="489" t="s">
        <v>16493</v>
      </c>
    </row>
    <row r="11469" spans="1:4">
      <c r="A11469" s="489" t="str">
        <f t="shared" si="179"/>
        <v>2312600774訪問リハビリテーション</v>
      </c>
      <c r="B11469" s="489">
        <v>2312600774</v>
      </c>
      <c r="C11469" s="489" t="s">
        <v>2104</v>
      </c>
      <c r="D11469" s="489" t="s">
        <v>16493</v>
      </c>
    </row>
    <row r="11470" spans="1:4">
      <c r="A11470" s="489" t="str">
        <f t="shared" si="179"/>
        <v>2312600774訪問看護</v>
      </c>
      <c r="B11470" s="489">
        <v>2312600774</v>
      </c>
      <c r="C11470" s="489" t="s">
        <v>2102</v>
      </c>
      <c r="D11470" s="489" t="s">
        <v>16493</v>
      </c>
    </row>
    <row r="11471" spans="1:4">
      <c r="A11471" s="489" t="str">
        <f t="shared" si="179"/>
        <v>2312600915介護予防訪問看護</v>
      </c>
      <c r="B11471" s="489">
        <v>2312600915</v>
      </c>
      <c r="C11471" s="489" t="s">
        <v>2103</v>
      </c>
      <c r="D11471" s="489" t="s">
        <v>15125</v>
      </c>
    </row>
    <row r="11472" spans="1:4">
      <c r="A11472" s="489" t="str">
        <f t="shared" si="179"/>
        <v>2312600915訪問看護</v>
      </c>
      <c r="B11472" s="489">
        <v>2312600915</v>
      </c>
      <c r="C11472" s="489" t="s">
        <v>2102</v>
      </c>
      <c r="D11472" s="489" t="s">
        <v>15125</v>
      </c>
    </row>
    <row r="11473" spans="1:4">
      <c r="A11473" s="489" t="str">
        <f t="shared" si="179"/>
        <v>2312600923介護予防通所リハビリテーション</v>
      </c>
      <c r="B11473" s="489">
        <v>2312600923</v>
      </c>
      <c r="C11473" s="489" t="s">
        <v>2512</v>
      </c>
      <c r="D11473" s="489" t="s">
        <v>16494</v>
      </c>
    </row>
    <row r="11474" spans="1:4">
      <c r="A11474" s="489" t="str">
        <f t="shared" si="179"/>
        <v>2312600923介護予防通所リハビリテーション</v>
      </c>
      <c r="B11474" s="489">
        <v>2312600923</v>
      </c>
      <c r="C11474" s="489" t="s">
        <v>2512</v>
      </c>
      <c r="D11474" s="489" t="s">
        <v>16494</v>
      </c>
    </row>
    <row r="11475" spans="1:4">
      <c r="A11475" s="489" t="str">
        <f t="shared" si="179"/>
        <v>2312600923介護予防通所リハビリテーション</v>
      </c>
      <c r="B11475" s="489">
        <v>2312600923</v>
      </c>
      <c r="C11475" s="489" t="s">
        <v>2512</v>
      </c>
      <c r="D11475" s="489" t="s">
        <v>16494</v>
      </c>
    </row>
    <row r="11476" spans="1:4">
      <c r="A11476" s="489" t="str">
        <f t="shared" si="179"/>
        <v>2312600923介護予防訪問リハビリテーション</v>
      </c>
      <c r="B11476" s="489">
        <v>2312600923</v>
      </c>
      <c r="C11476" s="489" t="s">
        <v>2108</v>
      </c>
      <c r="D11476" s="489" t="s">
        <v>16494</v>
      </c>
    </row>
    <row r="11477" spans="1:4">
      <c r="A11477" s="489" t="str">
        <f t="shared" si="179"/>
        <v>2312600923介護予防訪問看護</v>
      </c>
      <c r="B11477" s="489">
        <v>2312600923</v>
      </c>
      <c r="C11477" s="489" t="s">
        <v>2103</v>
      </c>
      <c r="D11477" s="489" t="s">
        <v>16494</v>
      </c>
    </row>
    <row r="11478" spans="1:4">
      <c r="A11478" s="489" t="str">
        <f t="shared" si="179"/>
        <v>2312600923通所リハビリテーション</v>
      </c>
      <c r="B11478" s="489">
        <v>2312600923</v>
      </c>
      <c r="C11478" s="489" t="s">
        <v>2511</v>
      </c>
      <c r="D11478" s="489" t="s">
        <v>16494</v>
      </c>
    </row>
    <row r="11479" spans="1:4">
      <c r="A11479" s="489" t="str">
        <f t="shared" si="179"/>
        <v>2312600923通所リハビリテーション</v>
      </c>
      <c r="B11479" s="489">
        <v>2312600923</v>
      </c>
      <c r="C11479" s="489" t="s">
        <v>2511</v>
      </c>
      <c r="D11479" s="489" t="s">
        <v>16494</v>
      </c>
    </row>
    <row r="11480" spans="1:4">
      <c r="A11480" s="489" t="str">
        <f t="shared" si="179"/>
        <v>2312600923通所リハビリテーション</v>
      </c>
      <c r="B11480" s="489">
        <v>2312600923</v>
      </c>
      <c r="C11480" s="489" t="s">
        <v>2511</v>
      </c>
      <c r="D11480" s="489" t="s">
        <v>16494</v>
      </c>
    </row>
    <row r="11481" spans="1:4">
      <c r="A11481" s="489" t="str">
        <f t="shared" si="179"/>
        <v>2312600923訪問リハビリテーション</v>
      </c>
      <c r="B11481" s="489">
        <v>2312600923</v>
      </c>
      <c r="C11481" s="489" t="s">
        <v>2104</v>
      </c>
      <c r="D11481" s="489" t="s">
        <v>16494</v>
      </c>
    </row>
    <row r="11482" spans="1:4">
      <c r="A11482" s="489" t="str">
        <f t="shared" si="179"/>
        <v>2312600923訪問看護</v>
      </c>
      <c r="B11482" s="489">
        <v>2312600923</v>
      </c>
      <c r="C11482" s="489" t="s">
        <v>2102</v>
      </c>
      <c r="D11482" s="489" t="s">
        <v>16494</v>
      </c>
    </row>
    <row r="11483" spans="1:4">
      <c r="A11483" s="489" t="str">
        <f t="shared" si="179"/>
        <v>2312600949介護予防訪問リハビリテーション</v>
      </c>
      <c r="B11483" s="489">
        <v>2312600949</v>
      </c>
      <c r="C11483" s="489" t="s">
        <v>2108</v>
      </c>
      <c r="D11483" s="489" t="s">
        <v>16289</v>
      </c>
    </row>
    <row r="11484" spans="1:4">
      <c r="A11484" s="489" t="str">
        <f t="shared" si="179"/>
        <v>2312600949介護予防訪問看護</v>
      </c>
      <c r="B11484" s="489">
        <v>2312600949</v>
      </c>
      <c r="C11484" s="489" t="s">
        <v>2103</v>
      </c>
      <c r="D11484" s="489" t="s">
        <v>16289</v>
      </c>
    </row>
    <row r="11485" spans="1:4">
      <c r="A11485" s="489" t="str">
        <f t="shared" si="179"/>
        <v>2312600949訪問リハビリテーション</v>
      </c>
      <c r="B11485" s="489">
        <v>2312600949</v>
      </c>
      <c r="C11485" s="489" t="s">
        <v>2104</v>
      </c>
      <c r="D11485" s="489" t="s">
        <v>16289</v>
      </c>
    </row>
    <row r="11486" spans="1:4">
      <c r="A11486" s="489" t="str">
        <f t="shared" si="179"/>
        <v>2312600949訪問看護</v>
      </c>
      <c r="B11486" s="489">
        <v>2312600949</v>
      </c>
      <c r="C11486" s="489" t="s">
        <v>2102</v>
      </c>
      <c r="D11486" s="489" t="s">
        <v>16289</v>
      </c>
    </row>
    <row r="11487" spans="1:4">
      <c r="A11487" s="489" t="str">
        <f t="shared" si="179"/>
        <v>2312600998介護予防訪問リハビリテーション</v>
      </c>
      <c r="B11487" s="489">
        <v>2312600998</v>
      </c>
      <c r="C11487" s="489" t="s">
        <v>2108</v>
      </c>
      <c r="D11487" s="489" t="s">
        <v>16248</v>
      </c>
    </row>
    <row r="11488" spans="1:4">
      <c r="A11488" s="489" t="str">
        <f t="shared" si="179"/>
        <v>2312600998介護予防訪問看護</v>
      </c>
      <c r="B11488" s="489">
        <v>2312600998</v>
      </c>
      <c r="C11488" s="489" t="s">
        <v>2103</v>
      </c>
      <c r="D11488" s="489" t="s">
        <v>16248</v>
      </c>
    </row>
    <row r="11489" spans="1:4">
      <c r="A11489" s="489" t="str">
        <f t="shared" si="179"/>
        <v>2312600998訪問リハビリテーション</v>
      </c>
      <c r="B11489" s="489">
        <v>2312600998</v>
      </c>
      <c r="C11489" s="489" t="s">
        <v>2104</v>
      </c>
      <c r="D11489" s="489" t="s">
        <v>16248</v>
      </c>
    </row>
    <row r="11490" spans="1:4">
      <c r="A11490" s="489" t="str">
        <f t="shared" si="179"/>
        <v>2312600998訪問看護</v>
      </c>
      <c r="B11490" s="489">
        <v>2312600998</v>
      </c>
      <c r="C11490" s="489" t="s">
        <v>2102</v>
      </c>
      <c r="D11490" s="489" t="s">
        <v>16248</v>
      </c>
    </row>
    <row r="11491" spans="1:4">
      <c r="A11491" s="489" t="str">
        <f t="shared" si="179"/>
        <v>2312601020介護予防訪問リハビリテーション</v>
      </c>
      <c r="B11491" s="489">
        <v>2312601020</v>
      </c>
      <c r="C11491" s="489" t="s">
        <v>2108</v>
      </c>
      <c r="D11491" s="489" t="s">
        <v>16495</v>
      </c>
    </row>
    <row r="11492" spans="1:4">
      <c r="A11492" s="489" t="str">
        <f t="shared" si="179"/>
        <v>2312601020介護予防訪問看護</v>
      </c>
      <c r="B11492" s="489">
        <v>2312601020</v>
      </c>
      <c r="C11492" s="489" t="s">
        <v>2103</v>
      </c>
      <c r="D11492" s="489" t="s">
        <v>16495</v>
      </c>
    </row>
    <row r="11493" spans="1:4">
      <c r="A11493" s="489" t="str">
        <f t="shared" si="179"/>
        <v>2312601020訪問リハビリテーション</v>
      </c>
      <c r="B11493" s="489">
        <v>2312601020</v>
      </c>
      <c r="C11493" s="489" t="s">
        <v>2104</v>
      </c>
      <c r="D11493" s="489" t="s">
        <v>16495</v>
      </c>
    </row>
    <row r="11494" spans="1:4">
      <c r="A11494" s="489" t="str">
        <f t="shared" si="179"/>
        <v>2312601020訪問看護</v>
      </c>
      <c r="B11494" s="489">
        <v>2312601020</v>
      </c>
      <c r="C11494" s="489" t="s">
        <v>2102</v>
      </c>
      <c r="D11494" s="489" t="s">
        <v>16495</v>
      </c>
    </row>
    <row r="11495" spans="1:4">
      <c r="A11495" s="489" t="str">
        <f t="shared" si="179"/>
        <v>2312601095介護予防訪問リハビリテーション</v>
      </c>
      <c r="B11495" s="489">
        <v>2312601095</v>
      </c>
      <c r="C11495" s="489" t="s">
        <v>2108</v>
      </c>
      <c r="D11495" s="489" t="s">
        <v>16496</v>
      </c>
    </row>
    <row r="11496" spans="1:4">
      <c r="A11496" s="489" t="str">
        <f t="shared" si="179"/>
        <v>2312601095介護予防訪問看護</v>
      </c>
      <c r="B11496" s="489">
        <v>2312601095</v>
      </c>
      <c r="C11496" s="489" t="s">
        <v>2103</v>
      </c>
      <c r="D11496" s="489" t="s">
        <v>16496</v>
      </c>
    </row>
    <row r="11497" spans="1:4">
      <c r="A11497" s="489" t="str">
        <f t="shared" si="179"/>
        <v>2312601095訪問リハビリテーション</v>
      </c>
      <c r="B11497" s="489">
        <v>2312601095</v>
      </c>
      <c r="C11497" s="489" t="s">
        <v>2104</v>
      </c>
      <c r="D11497" s="489" t="s">
        <v>16496</v>
      </c>
    </row>
    <row r="11498" spans="1:4">
      <c r="A11498" s="489" t="str">
        <f t="shared" si="179"/>
        <v>2312601095訪問看護</v>
      </c>
      <c r="B11498" s="489">
        <v>2312601095</v>
      </c>
      <c r="C11498" s="489" t="s">
        <v>2102</v>
      </c>
      <c r="D11498" s="489" t="s">
        <v>16496</v>
      </c>
    </row>
    <row r="11499" spans="1:4">
      <c r="A11499" s="489" t="str">
        <f t="shared" si="179"/>
        <v>2312601178介護予防訪問リハビリテーション</v>
      </c>
      <c r="B11499" s="489">
        <v>2312601178</v>
      </c>
      <c r="C11499" s="489" t="s">
        <v>2108</v>
      </c>
      <c r="D11499" s="489" t="s">
        <v>16497</v>
      </c>
    </row>
    <row r="11500" spans="1:4">
      <c r="A11500" s="489" t="str">
        <f t="shared" si="179"/>
        <v>2312601178介護予防訪問看護</v>
      </c>
      <c r="B11500" s="489">
        <v>2312601178</v>
      </c>
      <c r="C11500" s="489" t="s">
        <v>2103</v>
      </c>
      <c r="D11500" s="489" t="s">
        <v>16497</v>
      </c>
    </row>
    <row r="11501" spans="1:4">
      <c r="A11501" s="489" t="str">
        <f t="shared" si="179"/>
        <v>2312601178訪問リハビリテーション</v>
      </c>
      <c r="B11501" s="489">
        <v>2312601178</v>
      </c>
      <c r="C11501" s="489" t="s">
        <v>2104</v>
      </c>
      <c r="D11501" s="489" t="s">
        <v>16497</v>
      </c>
    </row>
    <row r="11502" spans="1:4">
      <c r="A11502" s="489" t="str">
        <f t="shared" si="179"/>
        <v>2312601178訪問看護</v>
      </c>
      <c r="B11502" s="489">
        <v>2312601178</v>
      </c>
      <c r="C11502" s="489" t="s">
        <v>2102</v>
      </c>
      <c r="D11502" s="489" t="s">
        <v>16497</v>
      </c>
    </row>
    <row r="11503" spans="1:4">
      <c r="A11503" s="489" t="str">
        <f t="shared" si="179"/>
        <v>2312601194介護予防訪問看護</v>
      </c>
      <c r="B11503" s="489">
        <v>2312601194</v>
      </c>
      <c r="C11503" s="489" t="s">
        <v>2103</v>
      </c>
      <c r="D11503" s="489" t="s">
        <v>15094</v>
      </c>
    </row>
    <row r="11504" spans="1:4">
      <c r="A11504" s="489" t="str">
        <f t="shared" si="179"/>
        <v>2312601194訪問看護</v>
      </c>
      <c r="B11504" s="489">
        <v>2312601194</v>
      </c>
      <c r="C11504" s="489" t="s">
        <v>2102</v>
      </c>
      <c r="D11504" s="489" t="s">
        <v>15094</v>
      </c>
    </row>
    <row r="11505" spans="1:4">
      <c r="A11505" s="489" t="str">
        <f t="shared" si="179"/>
        <v>2312601269介護予防訪問リハビリテーション</v>
      </c>
      <c r="B11505" s="489">
        <v>2312601269</v>
      </c>
      <c r="C11505" s="489" t="s">
        <v>2108</v>
      </c>
      <c r="D11505" s="489" t="s">
        <v>16498</v>
      </c>
    </row>
    <row r="11506" spans="1:4">
      <c r="A11506" s="489" t="str">
        <f t="shared" si="179"/>
        <v>2312601269介護予防訪問看護</v>
      </c>
      <c r="B11506" s="489">
        <v>2312601269</v>
      </c>
      <c r="C11506" s="489" t="s">
        <v>2103</v>
      </c>
      <c r="D11506" s="489" t="s">
        <v>16498</v>
      </c>
    </row>
    <row r="11507" spans="1:4">
      <c r="A11507" s="489" t="str">
        <f t="shared" si="179"/>
        <v>2312601269訪問リハビリテーション</v>
      </c>
      <c r="B11507" s="489">
        <v>2312601269</v>
      </c>
      <c r="C11507" s="489" t="s">
        <v>2104</v>
      </c>
      <c r="D11507" s="489" t="s">
        <v>16498</v>
      </c>
    </row>
    <row r="11508" spans="1:4">
      <c r="A11508" s="489" t="str">
        <f t="shared" si="179"/>
        <v>2312601269訪問看護</v>
      </c>
      <c r="B11508" s="489">
        <v>2312601269</v>
      </c>
      <c r="C11508" s="489" t="s">
        <v>2102</v>
      </c>
      <c r="D11508" s="489" t="s">
        <v>16498</v>
      </c>
    </row>
    <row r="11509" spans="1:4">
      <c r="A11509" s="489" t="str">
        <f t="shared" si="179"/>
        <v>2312601293介護予防訪問リハビリテーション</v>
      </c>
      <c r="B11509" s="489">
        <v>2312601293</v>
      </c>
      <c r="C11509" s="489" t="s">
        <v>2108</v>
      </c>
      <c r="D11509" s="489" t="s">
        <v>16499</v>
      </c>
    </row>
    <row r="11510" spans="1:4">
      <c r="A11510" s="489" t="str">
        <f t="shared" si="179"/>
        <v>2312601293介護予防訪問看護</v>
      </c>
      <c r="B11510" s="489">
        <v>2312601293</v>
      </c>
      <c r="C11510" s="489" t="s">
        <v>2103</v>
      </c>
      <c r="D11510" s="489" t="s">
        <v>16499</v>
      </c>
    </row>
    <row r="11511" spans="1:4">
      <c r="A11511" s="489" t="str">
        <f t="shared" si="179"/>
        <v>2312601293訪問リハビリテーション</v>
      </c>
      <c r="B11511" s="489">
        <v>2312601293</v>
      </c>
      <c r="C11511" s="489" t="s">
        <v>2104</v>
      </c>
      <c r="D11511" s="489" t="s">
        <v>16499</v>
      </c>
    </row>
    <row r="11512" spans="1:4">
      <c r="A11512" s="489" t="str">
        <f t="shared" si="179"/>
        <v>2312601293訪問看護</v>
      </c>
      <c r="B11512" s="489">
        <v>2312601293</v>
      </c>
      <c r="C11512" s="489" t="s">
        <v>2102</v>
      </c>
      <c r="D11512" s="489" t="s">
        <v>16499</v>
      </c>
    </row>
    <row r="11513" spans="1:4">
      <c r="A11513" s="489" t="str">
        <f t="shared" si="179"/>
        <v>2312601335介護予防訪問リハビリテーション</v>
      </c>
      <c r="B11513" s="489">
        <v>2312601335</v>
      </c>
      <c r="C11513" s="489" t="s">
        <v>2108</v>
      </c>
      <c r="D11513" s="489" t="s">
        <v>16500</v>
      </c>
    </row>
    <row r="11514" spans="1:4">
      <c r="A11514" s="489" t="str">
        <f t="shared" si="179"/>
        <v>2312601335介護予防訪問看護</v>
      </c>
      <c r="B11514" s="489">
        <v>2312601335</v>
      </c>
      <c r="C11514" s="489" t="s">
        <v>2103</v>
      </c>
      <c r="D11514" s="489" t="s">
        <v>16500</v>
      </c>
    </row>
    <row r="11515" spans="1:4">
      <c r="A11515" s="489" t="str">
        <f t="shared" si="179"/>
        <v>2312601335訪問リハビリテーション</v>
      </c>
      <c r="B11515" s="489">
        <v>2312601335</v>
      </c>
      <c r="C11515" s="489" t="s">
        <v>2104</v>
      </c>
      <c r="D11515" s="489" t="s">
        <v>16500</v>
      </c>
    </row>
    <row r="11516" spans="1:4">
      <c r="A11516" s="489" t="str">
        <f t="shared" si="179"/>
        <v>2312601335訪問看護</v>
      </c>
      <c r="B11516" s="489">
        <v>2312601335</v>
      </c>
      <c r="C11516" s="489" t="s">
        <v>2102</v>
      </c>
      <c r="D11516" s="489" t="s">
        <v>16500</v>
      </c>
    </row>
    <row r="11517" spans="1:4">
      <c r="A11517" s="489" t="str">
        <f t="shared" si="179"/>
        <v>2312601376介護予防訪問リハビリテーション</v>
      </c>
      <c r="B11517" s="489">
        <v>2312601376</v>
      </c>
      <c r="C11517" s="489" t="s">
        <v>2108</v>
      </c>
      <c r="D11517" s="489" t="s">
        <v>16501</v>
      </c>
    </row>
    <row r="11518" spans="1:4">
      <c r="A11518" s="489" t="str">
        <f t="shared" si="179"/>
        <v>2312601376介護予防訪問看護</v>
      </c>
      <c r="B11518" s="489">
        <v>2312601376</v>
      </c>
      <c r="C11518" s="489" t="s">
        <v>2103</v>
      </c>
      <c r="D11518" s="489" t="s">
        <v>16501</v>
      </c>
    </row>
    <row r="11519" spans="1:4">
      <c r="A11519" s="489" t="str">
        <f t="shared" si="179"/>
        <v>2312601376訪問リハビリテーション</v>
      </c>
      <c r="B11519" s="489">
        <v>2312601376</v>
      </c>
      <c r="C11519" s="489" t="s">
        <v>2104</v>
      </c>
      <c r="D11519" s="489" t="s">
        <v>16501</v>
      </c>
    </row>
    <row r="11520" spans="1:4">
      <c r="A11520" s="489" t="str">
        <f t="shared" si="179"/>
        <v>2312601376訪問看護</v>
      </c>
      <c r="B11520" s="489">
        <v>2312601376</v>
      </c>
      <c r="C11520" s="489" t="s">
        <v>2102</v>
      </c>
      <c r="D11520" s="489" t="s">
        <v>16501</v>
      </c>
    </row>
    <row r="11521" spans="1:4">
      <c r="A11521" s="489" t="str">
        <f t="shared" si="179"/>
        <v>2312601400介護予防通所リハビリテーション</v>
      </c>
      <c r="B11521" s="489">
        <v>2312601400</v>
      </c>
      <c r="C11521" s="489" t="s">
        <v>2512</v>
      </c>
      <c r="D11521" s="489" t="s">
        <v>16502</v>
      </c>
    </row>
    <row r="11522" spans="1:4">
      <c r="A11522" s="489" t="str">
        <f t="shared" ref="A11522:A11585" si="180">B11522&amp;C11522</f>
        <v>2312601400介護予防通所リハビリテーション</v>
      </c>
      <c r="B11522" s="489">
        <v>2312601400</v>
      </c>
      <c r="C11522" s="489" t="s">
        <v>2512</v>
      </c>
      <c r="D11522" s="489" t="s">
        <v>16502</v>
      </c>
    </row>
    <row r="11523" spans="1:4">
      <c r="A11523" s="489" t="str">
        <f t="shared" si="180"/>
        <v>2312601400介護予防通所リハビリテーション</v>
      </c>
      <c r="B11523" s="489">
        <v>2312601400</v>
      </c>
      <c r="C11523" s="489" t="s">
        <v>2512</v>
      </c>
      <c r="D11523" s="489" t="s">
        <v>16502</v>
      </c>
    </row>
    <row r="11524" spans="1:4">
      <c r="A11524" s="489" t="str">
        <f t="shared" si="180"/>
        <v>2312601400介護予防訪問リハビリテーション</v>
      </c>
      <c r="B11524" s="489">
        <v>2312601400</v>
      </c>
      <c r="C11524" s="489" t="s">
        <v>2108</v>
      </c>
      <c r="D11524" s="489" t="s">
        <v>16502</v>
      </c>
    </row>
    <row r="11525" spans="1:4">
      <c r="A11525" s="489" t="str">
        <f t="shared" si="180"/>
        <v>2312601400介護予防訪問看護</v>
      </c>
      <c r="B11525" s="489">
        <v>2312601400</v>
      </c>
      <c r="C11525" s="489" t="s">
        <v>2103</v>
      </c>
      <c r="D11525" s="489" t="s">
        <v>16502</v>
      </c>
    </row>
    <row r="11526" spans="1:4">
      <c r="A11526" s="489" t="str">
        <f t="shared" si="180"/>
        <v>2312601400通所リハビリテーション</v>
      </c>
      <c r="B11526" s="489">
        <v>2312601400</v>
      </c>
      <c r="C11526" s="489" t="s">
        <v>2511</v>
      </c>
      <c r="D11526" s="489" t="s">
        <v>16502</v>
      </c>
    </row>
    <row r="11527" spans="1:4">
      <c r="A11527" s="489" t="str">
        <f t="shared" si="180"/>
        <v>2312601400通所リハビリテーション</v>
      </c>
      <c r="B11527" s="489">
        <v>2312601400</v>
      </c>
      <c r="C11527" s="489" t="s">
        <v>2511</v>
      </c>
      <c r="D11527" s="489" t="s">
        <v>16502</v>
      </c>
    </row>
    <row r="11528" spans="1:4">
      <c r="A11528" s="489" t="str">
        <f t="shared" si="180"/>
        <v>2312601400通所リハビリテーション</v>
      </c>
      <c r="B11528" s="489">
        <v>2312601400</v>
      </c>
      <c r="C11528" s="489" t="s">
        <v>2511</v>
      </c>
      <c r="D11528" s="489" t="s">
        <v>16502</v>
      </c>
    </row>
    <row r="11529" spans="1:4">
      <c r="A11529" s="489" t="str">
        <f t="shared" si="180"/>
        <v>2312601400訪問リハビリテーション</v>
      </c>
      <c r="B11529" s="489">
        <v>2312601400</v>
      </c>
      <c r="C11529" s="489" t="s">
        <v>2104</v>
      </c>
      <c r="D11529" s="489" t="s">
        <v>16502</v>
      </c>
    </row>
    <row r="11530" spans="1:4">
      <c r="A11530" s="489" t="str">
        <f t="shared" si="180"/>
        <v>2312601400訪問看護</v>
      </c>
      <c r="B11530" s="489">
        <v>2312601400</v>
      </c>
      <c r="C11530" s="489" t="s">
        <v>2102</v>
      </c>
      <c r="D11530" s="489" t="s">
        <v>16502</v>
      </c>
    </row>
    <row r="11531" spans="1:4">
      <c r="A11531" s="489" t="str">
        <f t="shared" si="180"/>
        <v>2312601434介護予防訪問リハビリテーション</v>
      </c>
      <c r="B11531" s="489">
        <v>2312601434</v>
      </c>
      <c r="C11531" s="489" t="s">
        <v>2108</v>
      </c>
      <c r="D11531" s="489" t="s">
        <v>16503</v>
      </c>
    </row>
    <row r="11532" spans="1:4">
      <c r="A11532" s="489" t="str">
        <f t="shared" si="180"/>
        <v>2312601434介護予防訪問看護</v>
      </c>
      <c r="B11532" s="489">
        <v>2312601434</v>
      </c>
      <c r="C11532" s="489" t="s">
        <v>2103</v>
      </c>
      <c r="D11532" s="489" t="s">
        <v>16503</v>
      </c>
    </row>
    <row r="11533" spans="1:4">
      <c r="A11533" s="489" t="str">
        <f t="shared" si="180"/>
        <v>2312601434訪問リハビリテーション</v>
      </c>
      <c r="B11533" s="489">
        <v>2312601434</v>
      </c>
      <c r="C11533" s="489" t="s">
        <v>2104</v>
      </c>
      <c r="D11533" s="489" t="s">
        <v>16503</v>
      </c>
    </row>
    <row r="11534" spans="1:4">
      <c r="A11534" s="489" t="str">
        <f t="shared" si="180"/>
        <v>2312601434訪問看護</v>
      </c>
      <c r="B11534" s="489">
        <v>2312601434</v>
      </c>
      <c r="C11534" s="489" t="s">
        <v>2102</v>
      </c>
      <c r="D11534" s="489" t="s">
        <v>16503</v>
      </c>
    </row>
    <row r="11535" spans="1:4">
      <c r="A11535" s="489" t="str">
        <f t="shared" si="180"/>
        <v>2312601442介護予防訪問リハビリテーション</v>
      </c>
      <c r="B11535" s="489">
        <v>2312601442</v>
      </c>
      <c r="C11535" s="489" t="s">
        <v>2108</v>
      </c>
      <c r="D11535" s="489" t="s">
        <v>16504</v>
      </c>
    </row>
    <row r="11536" spans="1:4">
      <c r="A11536" s="489" t="str">
        <f t="shared" si="180"/>
        <v>2312601442介護予防訪問看護</v>
      </c>
      <c r="B11536" s="489">
        <v>2312601442</v>
      </c>
      <c r="C11536" s="489" t="s">
        <v>2103</v>
      </c>
      <c r="D11536" s="489" t="s">
        <v>16504</v>
      </c>
    </row>
    <row r="11537" spans="1:4">
      <c r="A11537" s="489" t="str">
        <f t="shared" si="180"/>
        <v>2312601442訪問リハビリテーション</v>
      </c>
      <c r="B11537" s="489">
        <v>2312601442</v>
      </c>
      <c r="C11537" s="489" t="s">
        <v>2104</v>
      </c>
      <c r="D11537" s="489" t="s">
        <v>16504</v>
      </c>
    </row>
    <row r="11538" spans="1:4">
      <c r="A11538" s="489" t="str">
        <f t="shared" si="180"/>
        <v>2312601442訪問看護</v>
      </c>
      <c r="B11538" s="489">
        <v>2312601442</v>
      </c>
      <c r="C11538" s="489" t="s">
        <v>2102</v>
      </c>
      <c r="D11538" s="489" t="s">
        <v>16504</v>
      </c>
    </row>
    <row r="11539" spans="1:4">
      <c r="A11539" s="489" t="str">
        <f t="shared" si="180"/>
        <v>2312601467介護予防訪問リハビリテーション</v>
      </c>
      <c r="B11539" s="489">
        <v>2312601467</v>
      </c>
      <c r="C11539" s="489" t="s">
        <v>2108</v>
      </c>
      <c r="D11539" s="489" t="s">
        <v>16505</v>
      </c>
    </row>
    <row r="11540" spans="1:4">
      <c r="A11540" s="489" t="str">
        <f t="shared" si="180"/>
        <v>2312601467介護予防訪問看護</v>
      </c>
      <c r="B11540" s="489">
        <v>2312601467</v>
      </c>
      <c r="C11540" s="489" t="s">
        <v>2103</v>
      </c>
      <c r="D11540" s="489" t="s">
        <v>16505</v>
      </c>
    </row>
    <row r="11541" spans="1:4">
      <c r="A11541" s="489" t="str">
        <f t="shared" si="180"/>
        <v>2312601467訪問リハビリテーション</v>
      </c>
      <c r="B11541" s="489">
        <v>2312601467</v>
      </c>
      <c r="C11541" s="489" t="s">
        <v>2104</v>
      </c>
      <c r="D11541" s="489" t="s">
        <v>16505</v>
      </c>
    </row>
    <row r="11542" spans="1:4">
      <c r="A11542" s="489" t="str">
        <f t="shared" si="180"/>
        <v>2312601467訪問看護</v>
      </c>
      <c r="B11542" s="489">
        <v>2312601467</v>
      </c>
      <c r="C11542" s="489" t="s">
        <v>2102</v>
      </c>
      <c r="D11542" s="489" t="s">
        <v>16505</v>
      </c>
    </row>
    <row r="11543" spans="1:4">
      <c r="A11543" s="489" t="str">
        <f t="shared" si="180"/>
        <v>2312601475介護予防訪問リハビリテーション</v>
      </c>
      <c r="B11543" s="489">
        <v>2312601475</v>
      </c>
      <c r="C11543" s="489" t="s">
        <v>2108</v>
      </c>
      <c r="D11543" s="489" t="s">
        <v>16506</v>
      </c>
    </row>
    <row r="11544" spans="1:4">
      <c r="A11544" s="489" t="str">
        <f t="shared" si="180"/>
        <v>2312601475介護予防訪問看護</v>
      </c>
      <c r="B11544" s="489">
        <v>2312601475</v>
      </c>
      <c r="C11544" s="489" t="s">
        <v>2103</v>
      </c>
      <c r="D11544" s="489" t="s">
        <v>16506</v>
      </c>
    </row>
    <row r="11545" spans="1:4">
      <c r="A11545" s="489" t="str">
        <f t="shared" si="180"/>
        <v>2312601475訪問リハビリテーション</v>
      </c>
      <c r="B11545" s="489">
        <v>2312601475</v>
      </c>
      <c r="C11545" s="489" t="s">
        <v>2104</v>
      </c>
      <c r="D11545" s="489" t="s">
        <v>16506</v>
      </c>
    </row>
    <row r="11546" spans="1:4">
      <c r="A11546" s="489" t="str">
        <f t="shared" si="180"/>
        <v>2312601475訪問看護</v>
      </c>
      <c r="B11546" s="489">
        <v>2312601475</v>
      </c>
      <c r="C11546" s="489" t="s">
        <v>2102</v>
      </c>
      <c r="D11546" s="489" t="s">
        <v>16506</v>
      </c>
    </row>
    <row r="11547" spans="1:4">
      <c r="A11547" s="489" t="str">
        <f t="shared" si="180"/>
        <v>2312601517介護予防訪問リハビリテーション</v>
      </c>
      <c r="B11547" s="489">
        <v>2312601517</v>
      </c>
      <c r="C11547" s="489" t="s">
        <v>2108</v>
      </c>
      <c r="D11547" s="489" t="s">
        <v>16507</v>
      </c>
    </row>
    <row r="11548" spans="1:4">
      <c r="A11548" s="489" t="str">
        <f t="shared" si="180"/>
        <v>2312601517介護予防訪問看護</v>
      </c>
      <c r="B11548" s="489">
        <v>2312601517</v>
      </c>
      <c r="C11548" s="489" t="s">
        <v>2103</v>
      </c>
      <c r="D11548" s="489" t="s">
        <v>16507</v>
      </c>
    </row>
    <row r="11549" spans="1:4">
      <c r="A11549" s="489" t="str">
        <f t="shared" si="180"/>
        <v>2312601517訪問リハビリテーション</v>
      </c>
      <c r="B11549" s="489">
        <v>2312601517</v>
      </c>
      <c r="C11549" s="489" t="s">
        <v>2104</v>
      </c>
      <c r="D11549" s="489" t="s">
        <v>16507</v>
      </c>
    </row>
    <row r="11550" spans="1:4">
      <c r="A11550" s="489" t="str">
        <f t="shared" si="180"/>
        <v>2312601517訪問看護</v>
      </c>
      <c r="B11550" s="489">
        <v>2312601517</v>
      </c>
      <c r="C11550" s="489" t="s">
        <v>2102</v>
      </c>
      <c r="D11550" s="489" t="s">
        <v>16507</v>
      </c>
    </row>
    <row r="11551" spans="1:4">
      <c r="A11551" s="489" t="str">
        <f t="shared" si="180"/>
        <v>2312601525介護予防訪問リハビリテーション</v>
      </c>
      <c r="B11551" s="489">
        <v>2312601525</v>
      </c>
      <c r="C11551" s="489" t="s">
        <v>2108</v>
      </c>
      <c r="D11551" s="489" t="s">
        <v>16508</v>
      </c>
    </row>
    <row r="11552" spans="1:4">
      <c r="A11552" s="489" t="str">
        <f t="shared" si="180"/>
        <v>2312601525介護予防訪問看護</v>
      </c>
      <c r="B11552" s="489">
        <v>2312601525</v>
      </c>
      <c r="C11552" s="489" t="s">
        <v>2103</v>
      </c>
      <c r="D11552" s="489" t="s">
        <v>16508</v>
      </c>
    </row>
    <row r="11553" spans="1:4">
      <c r="A11553" s="489" t="str">
        <f t="shared" si="180"/>
        <v>2312601525訪問リハビリテーション</v>
      </c>
      <c r="B11553" s="489">
        <v>2312601525</v>
      </c>
      <c r="C11553" s="489" t="s">
        <v>2104</v>
      </c>
      <c r="D11553" s="489" t="s">
        <v>16508</v>
      </c>
    </row>
    <row r="11554" spans="1:4">
      <c r="A11554" s="489" t="str">
        <f t="shared" si="180"/>
        <v>2312601525訪問看護</v>
      </c>
      <c r="B11554" s="489">
        <v>2312601525</v>
      </c>
      <c r="C11554" s="489" t="s">
        <v>2102</v>
      </c>
      <c r="D11554" s="489" t="s">
        <v>16508</v>
      </c>
    </row>
    <row r="11555" spans="1:4">
      <c r="A11555" s="489" t="str">
        <f t="shared" si="180"/>
        <v>2312601533介護予防訪問リハビリテーション</v>
      </c>
      <c r="B11555" s="489">
        <v>2312601533</v>
      </c>
      <c r="C11555" s="489" t="s">
        <v>2108</v>
      </c>
      <c r="D11555" s="489" t="s">
        <v>16509</v>
      </c>
    </row>
    <row r="11556" spans="1:4">
      <c r="A11556" s="489" t="str">
        <f t="shared" si="180"/>
        <v>2312601533介護予防訪問看護</v>
      </c>
      <c r="B11556" s="489">
        <v>2312601533</v>
      </c>
      <c r="C11556" s="489" t="s">
        <v>2103</v>
      </c>
      <c r="D11556" s="489" t="s">
        <v>16509</v>
      </c>
    </row>
    <row r="11557" spans="1:4">
      <c r="A11557" s="489" t="str">
        <f t="shared" si="180"/>
        <v>2312601533訪問リハビリテーション</v>
      </c>
      <c r="B11557" s="489">
        <v>2312601533</v>
      </c>
      <c r="C11557" s="489" t="s">
        <v>2104</v>
      </c>
      <c r="D11557" s="489" t="s">
        <v>16509</v>
      </c>
    </row>
    <row r="11558" spans="1:4">
      <c r="A11558" s="489" t="str">
        <f t="shared" si="180"/>
        <v>2312601533訪問看護</v>
      </c>
      <c r="B11558" s="489">
        <v>2312601533</v>
      </c>
      <c r="C11558" s="489" t="s">
        <v>2102</v>
      </c>
      <c r="D11558" s="489" t="s">
        <v>16509</v>
      </c>
    </row>
    <row r="11559" spans="1:4">
      <c r="A11559" s="489" t="str">
        <f t="shared" si="180"/>
        <v>2312601566介護予防訪問リハビリテーション</v>
      </c>
      <c r="B11559" s="489">
        <v>2312601566</v>
      </c>
      <c r="C11559" s="489" t="s">
        <v>2108</v>
      </c>
      <c r="D11559" s="489" t="s">
        <v>16510</v>
      </c>
    </row>
    <row r="11560" spans="1:4">
      <c r="A11560" s="489" t="str">
        <f t="shared" si="180"/>
        <v>2312601566介護予防訪問看護</v>
      </c>
      <c r="B11560" s="489">
        <v>2312601566</v>
      </c>
      <c r="C11560" s="489" t="s">
        <v>2103</v>
      </c>
      <c r="D11560" s="489" t="s">
        <v>16510</v>
      </c>
    </row>
    <row r="11561" spans="1:4">
      <c r="A11561" s="489" t="str">
        <f t="shared" si="180"/>
        <v>2312601566訪問リハビリテーション</v>
      </c>
      <c r="B11561" s="489">
        <v>2312601566</v>
      </c>
      <c r="C11561" s="489" t="s">
        <v>2104</v>
      </c>
      <c r="D11561" s="489" t="s">
        <v>16510</v>
      </c>
    </row>
    <row r="11562" spans="1:4">
      <c r="A11562" s="489" t="str">
        <f t="shared" si="180"/>
        <v>2312601566訪問看護</v>
      </c>
      <c r="B11562" s="489">
        <v>2312601566</v>
      </c>
      <c r="C11562" s="489" t="s">
        <v>2102</v>
      </c>
      <c r="D11562" s="489" t="s">
        <v>16510</v>
      </c>
    </row>
    <row r="11563" spans="1:4">
      <c r="A11563" s="489" t="str">
        <f t="shared" si="180"/>
        <v>2312601582介護予防訪問リハビリテーション</v>
      </c>
      <c r="B11563" s="489">
        <v>2312601582</v>
      </c>
      <c r="C11563" s="489" t="s">
        <v>2108</v>
      </c>
      <c r="D11563" s="489" t="s">
        <v>16511</v>
      </c>
    </row>
    <row r="11564" spans="1:4">
      <c r="A11564" s="489" t="str">
        <f t="shared" si="180"/>
        <v>2312601582介護予防訪問看護</v>
      </c>
      <c r="B11564" s="489">
        <v>2312601582</v>
      </c>
      <c r="C11564" s="489" t="s">
        <v>2103</v>
      </c>
      <c r="D11564" s="489" t="s">
        <v>16511</v>
      </c>
    </row>
    <row r="11565" spans="1:4">
      <c r="A11565" s="489" t="str">
        <f t="shared" si="180"/>
        <v>2312601582訪問リハビリテーション</v>
      </c>
      <c r="B11565" s="489">
        <v>2312601582</v>
      </c>
      <c r="C11565" s="489" t="s">
        <v>2104</v>
      </c>
      <c r="D11565" s="489" t="s">
        <v>16511</v>
      </c>
    </row>
    <row r="11566" spans="1:4">
      <c r="A11566" s="489" t="str">
        <f t="shared" si="180"/>
        <v>2312601582訪問看護</v>
      </c>
      <c r="B11566" s="489">
        <v>2312601582</v>
      </c>
      <c r="C11566" s="489" t="s">
        <v>2102</v>
      </c>
      <c r="D11566" s="489" t="s">
        <v>16511</v>
      </c>
    </row>
    <row r="11567" spans="1:4">
      <c r="A11567" s="489" t="str">
        <f t="shared" si="180"/>
        <v>2312601608介護予防訪問リハビリテーション</v>
      </c>
      <c r="B11567" s="489">
        <v>2312601608</v>
      </c>
      <c r="C11567" s="489" t="s">
        <v>2108</v>
      </c>
      <c r="D11567" s="489" t="s">
        <v>16512</v>
      </c>
    </row>
    <row r="11568" spans="1:4">
      <c r="A11568" s="489" t="str">
        <f t="shared" si="180"/>
        <v>2312601608介護予防訪問看護</v>
      </c>
      <c r="B11568" s="489">
        <v>2312601608</v>
      </c>
      <c r="C11568" s="489" t="s">
        <v>2103</v>
      </c>
      <c r="D11568" s="489" t="s">
        <v>16512</v>
      </c>
    </row>
    <row r="11569" spans="1:4">
      <c r="A11569" s="489" t="str">
        <f t="shared" si="180"/>
        <v>2312601608訪問リハビリテーション</v>
      </c>
      <c r="B11569" s="489">
        <v>2312601608</v>
      </c>
      <c r="C11569" s="489" t="s">
        <v>2104</v>
      </c>
      <c r="D11569" s="489" t="s">
        <v>16512</v>
      </c>
    </row>
    <row r="11570" spans="1:4">
      <c r="A11570" s="489" t="str">
        <f t="shared" si="180"/>
        <v>2312601608訪問看護</v>
      </c>
      <c r="B11570" s="489">
        <v>2312601608</v>
      </c>
      <c r="C11570" s="489" t="s">
        <v>2102</v>
      </c>
      <c r="D11570" s="489" t="s">
        <v>16512</v>
      </c>
    </row>
    <row r="11571" spans="1:4">
      <c r="A11571" s="489" t="str">
        <f t="shared" si="180"/>
        <v>2312601616介護予防訪問リハビリテーション</v>
      </c>
      <c r="B11571" s="489">
        <v>2312601616</v>
      </c>
      <c r="C11571" s="489" t="s">
        <v>2108</v>
      </c>
      <c r="D11571" s="489" t="s">
        <v>16513</v>
      </c>
    </row>
    <row r="11572" spans="1:4">
      <c r="A11572" s="489" t="str">
        <f t="shared" si="180"/>
        <v>2312601616介護予防訪問看護</v>
      </c>
      <c r="B11572" s="489">
        <v>2312601616</v>
      </c>
      <c r="C11572" s="489" t="s">
        <v>2103</v>
      </c>
      <c r="D11572" s="489" t="s">
        <v>16513</v>
      </c>
    </row>
    <row r="11573" spans="1:4">
      <c r="A11573" s="489" t="str">
        <f t="shared" si="180"/>
        <v>2312601616訪問リハビリテーション</v>
      </c>
      <c r="B11573" s="489">
        <v>2312601616</v>
      </c>
      <c r="C11573" s="489" t="s">
        <v>2104</v>
      </c>
      <c r="D11573" s="489" t="s">
        <v>16513</v>
      </c>
    </row>
    <row r="11574" spans="1:4">
      <c r="A11574" s="489" t="str">
        <f t="shared" si="180"/>
        <v>2312601616訪問看護</v>
      </c>
      <c r="B11574" s="489">
        <v>2312601616</v>
      </c>
      <c r="C11574" s="489" t="s">
        <v>2102</v>
      </c>
      <c r="D11574" s="489" t="s">
        <v>16513</v>
      </c>
    </row>
    <row r="11575" spans="1:4">
      <c r="A11575" s="489" t="str">
        <f t="shared" si="180"/>
        <v>2312601632介護予防訪問リハビリテーション</v>
      </c>
      <c r="B11575" s="489">
        <v>2312601632</v>
      </c>
      <c r="C11575" s="489" t="s">
        <v>2108</v>
      </c>
      <c r="D11575" s="489" t="s">
        <v>16514</v>
      </c>
    </row>
    <row r="11576" spans="1:4">
      <c r="A11576" s="489" t="str">
        <f t="shared" si="180"/>
        <v>2312601632介護予防訪問看護</v>
      </c>
      <c r="B11576" s="489">
        <v>2312601632</v>
      </c>
      <c r="C11576" s="489" t="s">
        <v>2103</v>
      </c>
      <c r="D11576" s="489" t="s">
        <v>16514</v>
      </c>
    </row>
    <row r="11577" spans="1:4">
      <c r="A11577" s="489" t="str">
        <f t="shared" si="180"/>
        <v>2312601632訪問リハビリテーション</v>
      </c>
      <c r="B11577" s="489">
        <v>2312601632</v>
      </c>
      <c r="C11577" s="489" t="s">
        <v>2104</v>
      </c>
      <c r="D11577" s="489" t="s">
        <v>16514</v>
      </c>
    </row>
    <row r="11578" spans="1:4">
      <c r="A11578" s="489" t="str">
        <f t="shared" si="180"/>
        <v>2312601632訪問看護</v>
      </c>
      <c r="B11578" s="489">
        <v>2312601632</v>
      </c>
      <c r="C11578" s="489" t="s">
        <v>2102</v>
      </c>
      <c r="D11578" s="489" t="s">
        <v>16514</v>
      </c>
    </row>
    <row r="11579" spans="1:4">
      <c r="A11579" s="489" t="str">
        <f t="shared" si="180"/>
        <v>2312601640介護予防訪問リハビリテーション</v>
      </c>
      <c r="B11579" s="489">
        <v>2312601640</v>
      </c>
      <c r="C11579" s="489" t="s">
        <v>2108</v>
      </c>
      <c r="D11579" s="489" t="s">
        <v>16515</v>
      </c>
    </row>
    <row r="11580" spans="1:4">
      <c r="A11580" s="489" t="str">
        <f t="shared" si="180"/>
        <v>2312601640介護予防訪問看護</v>
      </c>
      <c r="B11580" s="489">
        <v>2312601640</v>
      </c>
      <c r="C11580" s="489" t="s">
        <v>2103</v>
      </c>
      <c r="D11580" s="489" t="s">
        <v>16515</v>
      </c>
    </row>
    <row r="11581" spans="1:4">
      <c r="A11581" s="489" t="str">
        <f t="shared" si="180"/>
        <v>2312601640訪問リハビリテーション</v>
      </c>
      <c r="B11581" s="489">
        <v>2312601640</v>
      </c>
      <c r="C11581" s="489" t="s">
        <v>2104</v>
      </c>
      <c r="D11581" s="489" t="s">
        <v>16515</v>
      </c>
    </row>
    <row r="11582" spans="1:4">
      <c r="A11582" s="489" t="str">
        <f t="shared" si="180"/>
        <v>2312601640訪問看護</v>
      </c>
      <c r="B11582" s="489">
        <v>2312601640</v>
      </c>
      <c r="C11582" s="489" t="s">
        <v>2102</v>
      </c>
      <c r="D11582" s="489" t="s">
        <v>16515</v>
      </c>
    </row>
    <row r="11583" spans="1:4">
      <c r="A11583" s="489" t="str">
        <f t="shared" si="180"/>
        <v>2312601657介護予防訪問看護</v>
      </c>
      <c r="B11583" s="489">
        <v>2312601657</v>
      </c>
      <c r="C11583" s="489" t="s">
        <v>2103</v>
      </c>
      <c r="D11583" s="489" t="s">
        <v>16516</v>
      </c>
    </row>
    <row r="11584" spans="1:4">
      <c r="A11584" s="489" t="str">
        <f t="shared" si="180"/>
        <v>2312601657訪問看護</v>
      </c>
      <c r="B11584" s="489">
        <v>2312601657</v>
      </c>
      <c r="C11584" s="489" t="s">
        <v>2102</v>
      </c>
      <c r="D11584" s="489" t="s">
        <v>16516</v>
      </c>
    </row>
    <row r="11585" spans="1:4">
      <c r="A11585" s="489" t="str">
        <f t="shared" si="180"/>
        <v>2312601699介護予防訪問リハビリテーション</v>
      </c>
      <c r="B11585" s="489">
        <v>2312601699</v>
      </c>
      <c r="C11585" s="489" t="s">
        <v>2108</v>
      </c>
      <c r="D11585" s="489" t="s">
        <v>16517</v>
      </c>
    </row>
    <row r="11586" spans="1:4">
      <c r="A11586" s="489" t="str">
        <f t="shared" ref="A11586:A11649" si="181">B11586&amp;C11586</f>
        <v>2312601699介護予防訪問看護</v>
      </c>
      <c r="B11586" s="489">
        <v>2312601699</v>
      </c>
      <c r="C11586" s="489" t="s">
        <v>2103</v>
      </c>
      <c r="D11586" s="489" t="s">
        <v>16517</v>
      </c>
    </row>
    <row r="11587" spans="1:4">
      <c r="A11587" s="489" t="str">
        <f t="shared" si="181"/>
        <v>2312601699訪問リハビリテーション</v>
      </c>
      <c r="B11587" s="489">
        <v>2312601699</v>
      </c>
      <c r="C11587" s="489" t="s">
        <v>2104</v>
      </c>
      <c r="D11587" s="489" t="s">
        <v>16517</v>
      </c>
    </row>
    <row r="11588" spans="1:4">
      <c r="A11588" s="489" t="str">
        <f t="shared" si="181"/>
        <v>2312601699訪問看護</v>
      </c>
      <c r="B11588" s="489">
        <v>2312601699</v>
      </c>
      <c r="C11588" s="489" t="s">
        <v>2102</v>
      </c>
      <c r="D11588" s="489" t="s">
        <v>16517</v>
      </c>
    </row>
    <row r="11589" spans="1:4">
      <c r="A11589" s="489" t="str">
        <f t="shared" si="181"/>
        <v>2312601731介護予防訪問リハビリテーション</v>
      </c>
      <c r="B11589" s="489">
        <v>2312601731</v>
      </c>
      <c r="C11589" s="489" t="s">
        <v>2108</v>
      </c>
      <c r="D11589" s="489" t="s">
        <v>16518</v>
      </c>
    </row>
    <row r="11590" spans="1:4">
      <c r="A11590" s="489" t="str">
        <f t="shared" si="181"/>
        <v>2312601731訪問リハビリテーション</v>
      </c>
      <c r="B11590" s="489">
        <v>2312601731</v>
      </c>
      <c r="C11590" s="489" t="s">
        <v>2104</v>
      </c>
      <c r="D11590" s="489" t="s">
        <v>16518</v>
      </c>
    </row>
    <row r="11591" spans="1:4">
      <c r="A11591" s="489" t="str">
        <f t="shared" si="181"/>
        <v>2312601731訪問リハビリテーション</v>
      </c>
      <c r="B11591" s="489">
        <v>2312601731</v>
      </c>
      <c r="C11591" s="489" t="s">
        <v>2104</v>
      </c>
      <c r="D11591" s="489" t="s">
        <v>16518</v>
      </c>
    </row>
    <row r="11592" spans="1:4">
      <c r="A11592" s="489" t="str">
        <f t="shared" si="181"/>
        <v>2312601764介護予防訪問リハビリテーション</v>
      </c>
      <c r="B11592" s="489">
        <v>2312601764</v>
      </c>
      <c r="C11592" s="489" t="s">
        <v>2108</v>
      </c>
      <c r="D11592" s="489" t="s">
        <v>16519</v>
      </c>
    </row>
    <row r="11593" spans="1:4">
      <c r="A11593" s="489" t="str">
        <f t="shared" si="181"/>
        <v>2312601764介護予防訪問看護</v>
      </c>
      <c r="B11593" s="489">
        <v>2312601764</v>
      </c>
      <c r="C11593" s="489" t="s">
        <v>2103</v>
      </c>
      <c r="D11593" s="489" t="s">
        <v>16519</v>
      </c>
    </row>
    <row r="11594" spans="1:4">
      <c r="A11594" s="489" t="str">
        <f t="shared" si="181"/>
        <v>2312601764訪問リハビリテーション</v>
      </c>
      <c r="B11594" s="489">
        <v>2312601764</v>
      </c>
      <c r="C11594" s="489" t="s">
        <v>2104</v>
      </c>
      <c r="D11594" s="489" t="s">
        <v>16519</v>
      </c>
    </row>
    <row r="11595" spans="1:4">
      <c r="A11595" s="489" t="str">
        <f t="shared" si="181"/>
        <v>2312601764訪問看護</v>
      </c>
      <c r="B11595" s="489">
        <v>2312601764</v>
      </c>
      <c r="C11595" s="489" t="s">
        <v>2102</v>
      </c>
      <c r="D11595" s="489" t="s">
        <v>16519</v>
      </c>
    </row>
    <row r="11596" spans="1:4">
      <c r="A11596" s="489" t="str">
        <f t="shared" si="181"/>
        <v>2312601772介護予防訪問リハビリテーション</v>
      </c>
      <c r="B11596" s="489">
        <v>2312601772</v>
      </c>
      <c r="C11596" s="489" t="s">
        <v>2108</v>
      </c>
      <c r="D11596" s="489" t="s">
        <v>16520</v>
      </c>
    </row>
    <row r="11597" spans="1:4">
      <c r="A11597" s="489" t="str">
        <f t="shared" si="181"/>
        <v>2312601772介護予防訪問看護</v>
      </c>
      <c r="B11597" s="489">
        <v>2312601772</v>
      </c>
      <c r="C11597" s="489" t="s">
        <v>2103</v>
      </c>
      <c r="D11597" s="489" t="s">
        <v>16520</v>
      </c>
    </row>
    <row r="11598" spans="1:4">
      <c r="A11598" s="489" t="str">
        <f t="shared" si="181"/>
        <v>2312601772訪問リハビリテーション</v>
      </c>
      <c r="B11598" s="489">
        <v>2312601772</v>
      </c>
      <c r="C11598" s="489" t="s">
        <v>2104</v>
      </c>
      <c r="D11598" s="489" t="s">
        <v>16520</v>
      </c>
    </row>
    <row r="11599" spans="1:4">
      <c r="A11599" s="489" t="str">
        <f t="shared" si="181"/>
        <v>2312601772訪問看護</v>
      </c>
      <c r="B11599" s="489">
        <v>2312601772</v>
      </c>
      <c r="C11599" s="489" t="s">
        <v>2102</v>
      </c>
      <c r="D11599" s="489" t="s">
        <v>16520</v>
      </c>
    </row>
    <row r="11600" spans="1:4">
      <c r="A11600" s="489" t="str">
        <f t="shared" si="181"/>
        <v>2312601780介護予防通所リハビリテーション</v>
      </c>
      <c r="B11600" s="489">
        <v>2312601780</v>
      </c>
      <c r="C11600" s="489" t="s">
        <v>2512</v>
      </c>
      <c r="D11600" s="489" t="s">
        <v>16521</v>
      </c>
    </row>
    <row r="11601" spans="1:4">
      <c r="A11601" s="489" t="str">
        <f t="shared" si="181"/>
        <v>2312601780介護予防訪問リハビリテーション</v>
      </c>
      <c r="B11601" s="489">
        <v>2312601780</v>
      </c>
      <c r="C11601" s="489" t="s">
        <v>2108</v>
      </c>
      <c r="D11601" s="489" t="s">
        <v>16521</v>
      </c>
    </row>
    <row r="11602" spans="1:4">
      <c r="A11602" s="489" t="str">
        <f t="shared" si="181"/>
        <v>2312601780介護予防訪問看護</v>
      </c>
      <c r="B11602" s="489">
        <v>2312601780</v>
      </c>
      <c r="C11602" s="489" t="s">
        <v>2103</v>
      </c>
      <c r="D11602" s="489" t="s">
        <v>16521</v>
      </c>
    </row>
    <row r="11603" spans="1:4">
      <c r="A11603" s="489" t="str">
        <f t="shared" si="181"/>
        <v>2312601780通所リハビリテーション</v>
      </c>
      <c r="B11603" s="489">
        <v>2312601780</v>
      </c>
      <c r="C11603" s="489" t="s">
        <v>2511</v>
      </c>
      <c r="D11603" s="489" t="s">
        <v>16521</v>
      </c>
    </row>
    <row r="11604" spans="1:4">
      <c r="A11604" s="489" t="str">
        <f t="shared" si="181"/>
        <v>2312601780訪問リハビリテーション</v>
      </c>
      <c r="B11604" s="489">
        <v>2312601780</v>
      </c>
      <c r="C11604" s="489" t="s">
        <v>2104</v>
      </c>
      <c r="D11604" s="489" t="s">
        <v>16521</v>
      </c>
    </row>
    <row r="11605" spans="1:4">
      <c r="A11605" s="489" t="str">
        <f t="shared" si="181"/>
        <v>2312601780訪問看護</v>
      </c>
      <c r="B11605" s="489">
        <v>2312601780</v>
      </c>
      <c r="C11605" s="489" t="s">
        <v>2102</v>
      </c>
      <c r="D11605" s="489" t="s">
        <v>16521</v>
      </c>
    </row>
    <row r="11606" spans="1:4">
      <c r="A11606" s="489" t="str">
        <f t="shared" si="181"/>
        <v>2312601830介護予防訪問看護</v>
      </c>
      <c r="B11606" s="489">
        <v>2312601830</v>
      </c>
      <c r="C11606" s="489" t="s">
        <v>2103</v>
      </c>
      <c r="D11606" s="489" t="s">
        <v>16522</v>
      </c>
    </row>
    <row r="11607" spans="1:4">
      <c r="A11607" s="489" t="str">
        <f t="shared" si="181"/>
        <v>2312601830訪問看護</v>
      </c>
      <c r="B11607" s="489">
        <v>2312601830</v>
      </c>
      <c r="C11607" s="489" t="s">
        <v>2102</v>
      </c>
      <c r="D11607" s="489" t="s">
        <v>16522</v>
      </c>
    </row>
    <row r="11608" spans="1:4">
      <c r="A11608" s="489" t="str">
        <f t="shared" si="181"/>
        <v>2312601848介護予防訪問リハビリテーション</v>
      </c>
      <c r="B11608" s="489">
        <v>2312601848</v>
      </c>
      <c r="C11608" s="489" t="s">
        <v>2108</v>
      </c>
      <c r="D11608" s="489" t="s">
        <v>16523</v>
      </c>
    </row>
    <row r="11609" spans="1:4">
      <c r="A11609" s="489" t="str">
        <f t="shared" si="181"/>
        <v>2312601848介護予防訪問看護</v>
      </c>
      <c r="B11609" s="489">
        <v>2312601848</v>
      </c>
      <c r="C11609" s="489" t="s">
        <v>2103</v>
      </c>
      <c r="D11609" s="489" t="s">
        <v>16523</v>
      </c>
    </row>
    <row r="11610" spans="1:4">
      <c r="A11610" s="489" t="str">
        <f t="shared" si="181"/>
        <v>2312601848訪問リハビリテーション</v>
      </c>
      <c r="B11610" s="489">
        <v>2312601848</v>
      </c>
      <c r="C11610" s="489" t="s">
        <v>2104</v>
      </c>
      <c r="D11610" s="489" t="s">
        <v>16523</v>
      </c>
    </row>
    <row r="11611" spans="1:4">
      <c r="A11611" s="489" t="str">
        <f t="shared" si="181"/>
        <v>2312601848訪問看護</v>
      </c>
      <c r="B11611" s="489">
        <v>2312601848</v>
      </c>
      <c r="C11611" s="489" t="s">
        <v>2102</v>
      </c>
      <c r="D11611" s="489" t="s">
        <v>16523</v>
      </c>
    </row>
    <row r="11612" spans="1:4">
      <c r="A11612" s="489" t="str">
        <f t="shared" si="181"/>
        <v>2312601855介護予防訪問リハビリテーション</v>
      </c>
      <c r="B11612" s="489">
        <v>2312601855</v>
      </c>
      <c r="C11612" s="489" t="s">
        <v>2108</v>
      </c>
      <c r="D11612" s="489" t="s">
        <v>16524</v>
      </c>
    </row>
    <row r="11613" spans="1:4">
      <c r="A11613" s="489" t="str">
        <f t="shared" si="181"/>
        <v>2312601855介護予防訪問看護</v>
      </c>
      <c r="B11613" s="489">
        <v>2312601855</v>
      </c>
      <c r="C11613" s="489" t="s">
        <v>2103</v>
      </c>
      <c r="D11613" s="489" t="s">
        <v>16524</v>
      </c>
    </row>
    <row r="11614" spans="1:4">
      <c r="A11614" s="489" t="str">
        <f t="shared" si="181"/>
        <v>2312601855訪問リハビリテーション</v>
      </c>
      <c r="B11614" s="489">
        <v>2312601855</v>
      </c>
      <c r="C11614" s="489" t="s">
        <v>2104</v>
      </c>
      <c r="D11614" s="489" t="s">
        <v>16524</v>
      </c>
    </row>
    <row r="11615" spans="1:4">
      <c r="A11615" s="489" t="str">
        <f t="shared" si="181"/>
        <v>2312601855訪問看護</v>
      </c>
      <c r="B11615" s="489">
        <v>2312601855</v>
      </c>
      <c r="C11615" s="489" t="s">
        <v>2102</v>
      </c>
      <c r="D11615" s="489" t="s">
        <v>16524</v>
      </c>
    </row>
    <row r="11616" spans="1:4">
      <c r="A11616" s="489" t="str">
        <f t="shared" si="181"/>
        <v>2312601863介護予防訪問看護</v>
      </c>
      <c r="B11616" s="489">
        <v>2312601863</v>
      </c>
      <c r="C11616" s="489" t="s">
        <v>2103</v>
      </c>
      <c r="D11616" s="489" t="s">
        <v>13980</v>
      </c>
    </row>
    <row r="11617" spans="1:4">
      <c r="A11617" s="489" t="str">
        <f t="shared" si="181"/>
        <v>2312601863訪問看護</v>
      </c>
      <c r="B11617" s="489">
        <v>2312601863</v>
      </c>
      <c r="C11617" s="489" t="s">
        <v>2102</v>
      </c>
      <c r="D11617" s="489" t="s">
        <v>13980</v>
      </c>
    </row>
    <row r="11618" spans="1:4">
      <c r="A11618" s="489" t="str">
        <f t="shared" si="181"/>
        <v>2312601913介護予防訪問リハビリテーション</v>
      </c>
      <c r="B11618" s="489">
        <v>2312601913</v>
      </c>
      <c r="C11618" s="489" t="s">
        <v>2108</v>
      </c>
      <c r="D11618" s="489" t="s">
        <v>16525</v>
      </c>
    </row>
    <row r="11619" spans="1:4">
      <c r="A11619" s="489" t="str">
        <f t="shared" si="181"/>
        <v>2312601913介護予防訪問看護</v>
      </c>
      <c r="B11619" s="489">
        <v>2312601913</v>
      </c>
      <c r="C11619" s="489" t="s">
        <v>2103</v>
      </c>
      <c r="D11619" s="489" t="s">
        <v>16525</v>
      </c>
    </row>
    <row r="11620" spans="1:4">
      <c r="A11620" s="489" t="str">
        <f t="shared" si="181"/>
        <v>2312601913訪問リハビリテーション</v>
      </c>
      <c r="B11620" s="489">
        <v>2312601913</v>
      </c>
      <c r="C11620" s="489" t="s">
        <v>2104</v>
      </c>
      <c r="D11620" s="489" t="s">
        <v>16525</v>
      </c>
    </row>
    <row r="11621" spans="1:4">
      <c r="A11621" s="489" t="str">
        <f t="shared" si="181"/>
        <v>2312601913訪問看護</v>
      </c>
      <c r="B11621" s="489">
        <v>2312601913</v>
      </c>
      <c r="C11621" s="489" t="s">
        <v>2102</v>
      </c>
      <c r="D11621" s="489" t="s">
        <v>16525</v>
      </c>
    </row>
    <row r="11622" spans="1:4">
      <c r="A11622" s="489" t="str">
        <f t="shared" si="181"/>
        <v>2312601921介護予防訪問リハビリテーション</v>
      </c>
      <c r="B11622" s="489">
        <v>2312601921</v>
      </c>
      <c r="C11622" s="489" t="s">
        <v>2108</v>
      </c>
      <c r="D11622" s="489" t="s">
        <v>16526</v>
      </c>
    </row>
    <row r="11623" spans="1:4">
      <c r="A11623" s="489" t="str">
        <f t="shared" si="181"/>
        <v>2312601921介護予防訪問看護</v>
      </c>
      <c r="B11623" s="489">
        <v>2312601921</v>
      </c>
      <c r="C11623" s="489" t="s">
        <v>2103</v>
      </c>
      <c r="D11623" s="489" t="s">
        <v>16526</v>
      </c>
    </row>
    <row r="11624" spans="1:4">
      <c r="A11624" s="489" t="str">
        <f t="shared" si="181"/>
        <v>2312601921訪問リハビリテーション</v>
      </c>
      <c r="B11624" s="489">
        <v>2312601921</v>
      </c>
      <c r="C11624" s="489" t="s">
        <v>2104</v>
      </c>
      <c r="D11624" s="489" t="s">
        <v>16526</v>
      </c>
    </row>
    <row r="11625" spans="1:4">
      <c r="A11625" s="489" t="str">
        <f t="shared" si="181"/>
        <v>2312601921訪問看護</v>
      </c>
      <c r="B11625" s="489">
        <v>2312601921</v>
      </c>
      <c r="C11625" s="489" t="s">
        <v>2102</v>
      </c>
      <c r="D11625" s="489" t="s">
        <v>16526</v>
      </c>
    </row>
    <row r="11626" spans="1:4">
      <c r="A11626" s="489" t="str">
        <f t="shared" si="181"/>
        <v>2312601947介護予防訪問リハビリテーション</v>
      </c>
      <c r="B11626" s="489">
        <v>2312601947</v>
      </c>
      <c r="C11626" s="489" t="s">
        <v>2108</v>
      </c>
      <c r="D11626" s="489" t="s">
        <v>16527</v>
      </c>
    </row>
    <row r="11627" spans="1:4">
      <c r="A11627" s="489" t="str">
        <f t="shared" si="181"/>
        <v>2312601947介護予防訪問看護</v>
      </c>
      <c r="B11627" s="489">
        <v>2312601947</v>
      </c>
      <c r="C11627" s="489" t="s">
        <v>2103</v>
      </c>
      <c r="D11627" s="489" t="s">
        <v>16527</v>
      </c>
    </row>
    <row r="11628" spans="1:4">
      <c r="A11628" s="489" t="str">
        <f t="shared" si="181"/>
        <v>2312601947訪問リハビリテーション</v>
      </c>
      <c r="B11628" s="489">
        <v>2312601947</v>
      </c>
      <c r="C11628" s="489" t="s">
        <v>2104</v>
      </c>
      <c r="D11628" s="489" t="s">
        <v>16527</v>
      </c>
    </row>
    <row r="11629" spans="1:4">
      <c r="A11629" s="489" t="str">
        <f t="shared" si="181"/>
        <v>2312601947訪問看護</v>
      </c>
      <c r="B11629" s="489">
        <v>2312601947</v>
      </c>
      <c r="C11629" s="489" t="s">
        <v>2102</v>
      </c>
      <c r="D11629" s="489" t="s">
        <v>16527</v>
      </c>
    </row>
    <row r="11630" spans="1:4">
      <c r="A11630" s="489" t="str">
        <f t="shared" si="181"/>
        <v>2312601954介護予防訪問リハビリテーション</v>
      </c>
      <c r="B11630" s="489">
        <v>2312601954</v>
      </c>
      <c r="C11630" s="489" t="s">
        <v>2108</v>
      </c>
      <c r="D11630" s="489" t="s">
        <v>16528</v>
      </c>
    </row>
    <row r="11631" spans="1:4">
      <c r="A11631" s="489" t="str">
        <f t="shared" si="181"/>
        <v>2312601954介護予防訪問看護</v>
      </c>
      <c r="B11631" s="489">
        <v>2312601954</v>
      </c>
      <c r="C11631" s="489" t="s">
        <v>2103</v>
      </c>
      <c r="D11631" s="489" t="s">
        <v>16528</v>
      </c>
    </row>
    <row r="11632" spans="1:4">
      <c r="A11632" s="489" t="str">
        <f t="shared" si="181"/>
        <v>2312601954訪問リハビリテーション</v>
      </c>
      <c r="B11632" s="489">
        <v>2312601954</v>
      </c>
      <c r="C11632" s="489" t="s">
        <v>2104</v>
      </c>
      <c r="D11632" s="489" t="s">
        <v>16528</v>
      </c>
    </row>
    <row r="11633" spans="1:4">
      <c r="A11633" s="489" t="str">
        <f t="shared" si="181"/>
        <v>2312601954訪問看護</v>
      </c>
      <c r="B11633" s="489">
        <v>2312601954</v>
      </c>
      <c r="C11633" s="489" t="s">
        <v>2102</v>
      </c>
      <c r="D11633" s="489" t="s">
        <v>16528</v>
      </c>
    </row>
    <row r="11634" spans="1:4">
      <c r="A11634" s="489" t="str">
        <f t="shared" si="181"/>
        <v>2312601970介護予防訪問リハビリテーション</v>
      </c>
      <c r="B11634" s="489">
        <v>2312601970</v>
      </c>
      <c r="C11634" s="489" t="s">
        <v>2108</v>
      </c>
      <c r="D11634" s="489" t="s">
        <v>16529</v>
      </c>
    </row>
    <row r="11635" spans="1:4">
      <c r="A11635" s="489" t="str">
        <f t="shared" si="181"/>
        <v>2312601970介護予防訪問看護</v>
      </c>
      <c r="B11635" s="489">
        <v>2312601970</v>
      </c>
      <c r="C11635" s="489" t="s">
        <v>2103</v>
      </c>
      <c r="D11635" s="489" t="s">
        <v>16529</v>
      </c>
    </row>
    <row r="11636" spans="1:4">
      <c r="A11636" s="489" t="str">
        <f t="shared" si="181"/>
        <v>2312601970訪問リハビリテーション</v>
      </c>
      <c r="B11636" s="489">
        <v>2312601970</v>
      </c>
      <c r="C11636" s="489" t="s">
        <v>2104</v>
      </c>
      <c r="D11636" s="489" t="s">
        <v>16529</v>
      </c>
    </row>
    <row r="11637" spans="1:4">
      <c r="A11637" s="489" t="str">
        <f t="shared" si="181"/>
        <v>2312601970訪問看護</v>
      </c>
      <c r="B11637" s="489">
        <v>2312601970</v>
      </c>
      <c r="C11637" s="489" t="s">
        <v>2102</v>
      </c>
      <c r="D11637" s="489" t="s">
        <v>16529</v>
      </c>
    </row>
    <row r="11638" spans="1:4">
      <c r="A11638" s="489" t="str">
        <f t="shared" si="181"/>
        <v>2312602010介護予防訪問リハビリテーション</v>
      </c>
      <c r="B11638" s="489">
        <v>2312602010</v>
      </c>
      <c r="C11638" s="489" t="s">
        <v>2108</v>
      </c>
      <c r="D11638" s="489" t="s">
        <v>16530</v>
      </c>
    </row>
    <row r="11639" spans="1:4">
      <c r="A11639" s="489" t="str">
        <f t="shared" si="181"/>
        <v>2312602010介護予防訪問看護</v>
      </c>
      <c r="B11639" s="489">
        <v>2312602010</v>
      </c>
      <c r="C11639" s="489" t="s">
        <v>2103</v>
      </c>
      <c r="D11639" s="489" t="s">
        <v>16530</v>
      </c>
    </row>
    <row r="11640" spans="1:4">
      <c r="A11640" s="489" t="str">
        <f t="shared" si="181"/>
        <v>2312602010訪問リハビリテーション</v>
      </c>
      <c r="B11640" s="489">
        <v>2312602010</v>
      </c>
      <c r="C11640" s="489" t="s">
        <v>2104</v>
      </c>
      <c r="D11640" s="489" t="s">
        <v>16530</v>
      </c>
    </row>
    <row r="11641" spans="1:4">
      <c r="A11641" s="489" t="str">
        <f t="shared" si="181"/>
        <v>2312602010訪問看護</v>
      </c>
      <c r="B11641" s="489">
        <v>2312602010</v>
      </c>
      <c r="C11641" s="489" t="s">
        <v>2102</v>
      </c>
      <c r="D11641" s="489" t="s">
        <v>16530</v>
      </c>
    </row>
    <row r="11642" spans="1:4">
      <c r="A11642" s="489" t="str">
        <f t="shared" si="181"/>
        <v>2312602028介護予防訪問リハビリテーション</v>
      </c>
      <c r="B11642" s="489">
        <v>2312602028</v>
      </c>
      <c r="C11642" s="489" t="s">
        <v>2108</v>
      </c>
      <c r="D11642" s="489" t="s">
        <v>16531</v>
      </c>
    </row>
    <row r="11643" spans="1:4">
      <c r="A11643" s="489" t="str">
        <f t="shared" si="181"/>
        <v>2312602028介護予防訪問看護</v>
      </c>
      <c r="B11643" s="489">
        <v>2312602028</v>
      </c>
      <c r="C11643" s="489" t="s">
        <v>2103</v>
      </c>
      <c r="D11643" s="489" t="s">
        <v>16531</v>
      </c>
    </row>
    <row r="11644" spans="1:4">
      <c r="A11644" s="489" t="str">
        <f t="shared" si="181"/>
        <v>2312602028訪問リハビリテーション</v>
      </c>
      <c r="B11644" s="489">
        <v>2312602028</v>
      </c>
      <c r="C11644" s="489" t="s">
        <v>2104</v>
      </c>
      <c r="D11644" s="489" t="s">
        <v>16531</v>
      </c>
    </row>
    <row r="11645" spans="1:4">
      <c r="A11645" s="489" t="str">
        <f t="shared" si="181"/>
        <v>2312602028訪問看護</v>
      </c>
      <c r="B11645" s="489">
        <v>2312602028</v>
      </c>
      <c r="C11645" s="489" t="s">
        <v>2102</v>
      </c>
      <c r="D11645" s="489" t="s">
        <v>16531</v>
      </c>
    </row>
    <row r="11646" spans="1:4">
      <c r="A11646" s="489" t="str">
        <f t="shared" si="181"/>
        <v>2312602036介護予防訪問リハビリテーション</v>
      </c>
      <c r="B11646" s="489">
        <v>2312602036</v>
      </c>
      <c r="C11646" s="489" t="s">
        <v>2108</v>
      </c>
      <c r="D11646" s="489" t="s">
        <v>16532</v>
      </c>
    </row>
    <row r="11647" spans="1:4">
      <c r="A11647" s="489" t="str">
        <f t="shared" si="181"/>
        <v>2312602036介護予防訪問看護</v>
      </c>
      <c r="B11647" s="489">
        <v>2312602036</v>
      </c>
      <c r="C11647" s="489" t="s">
        <v>2103</v>
      </c>
      <c r="D11647" s="489" t="s">
        <v>16532</v>
      </c>
    </row>
    <row r="11648" spans="1:4">
      <c r="A11648" s="489" t="str">
        <f t="shared" si="181"/>
        <v>2312602036訪問リハビリテーション</v>
      </c>
      <c r="B11648" s="489">
        <v>2312602036</v>
      </c>
      <c r="C11648" s="489" t="s">
        <v>2104</v>
      </c>
      <c r="D11648" s="489" t="s">
        <v>16532</v>
      </c>
    </row>
    <row r="11649" spans="1:4">
      <c r="A11649" s="489" t="str">
        <f t="shared" si="181"/>
        <v>2312602036訪問看護</v>
      </c>
      <c r="B11649" s="489">
        <v>2312602036</v>
      </c>
      <c r="C11649" s="489" t="s">
        <v>2102</v>
      </c>
      <c r="D11649" s="489" t="s">
        <v>16532</v>
      </c>
    </row>
    <row r="11650" spans="1:4">
      <c r="A11650" s="489" t="str">
        <f t="shared" ref="A11650:A11713" si="182">B11650&amp;C11650</f>
        <v>2312602044介護予防訪問リハビリテーション</v>
      </c>
      <c r="B11650" s="489">
        <v>2312602044</v>
      </c>
      <c r="C11650" s="489" t="s">
        <v>2108</v>
      </c>
      <c r="D11650" s="489" t="s">
        <v>16533</v>
      </c>
    </row>
    <row r="11651" spans="1:4">
      <c r="A11651" s="489" t="str">
        <f t="shared" si="182"/>
        <v>2312602044介護予防訪問看護</v>
      </c>
      <c r="B11651" s="489">
        <v>2312602044</v>
      </c>
      <c r="C11651" s="489" t="s">
        <v>2103</v>
      </c>
      <c r="D11651" s="489" t="s">
        <v>16533</v>
      </c>
    </row>
    <row r="11652" spans="1:4">
      <c r="A11652" s="489" t="str">
        <f t="shared" si="182"/>
        <v>2312602044訪問リハビリテーション</v>
      </c>
      <c r="B11652" s="489">
        <v>2312602044</v>
      </c>
      <c r="C11652" s="489" t="s">
        <v>2104</v>
      </c>
      <c r="D11652" s="489" t="s">
        <v>16533</v>
      </c>
    </row>
    <row r="11653" spans="1:4">
      <c r="A11653" s="489" t="str">
        <f t="shared" si="182"/>
        <v>2312602044訪問看護</v>
      </c>
      <c r="B11653" s="489">
        <v>2312602044</v>
      </c>
      <c r="C11653" s="489" t="s">
        <v>2102</v>
      </c>
      <c r="D11653" s="489" t="s">
        <v>16533</v>
      </c>
    </row>
    <row r="11654" spans="1:4">
      <c r="A11654" s="489" t="str">
        <f t="shared" si="182"/>
        <v>2312602069介護予防訪問リハビリテーション</v>
      </c>
      <c r="B11654" s="489">
        <v>2312602069</v>
      </c>
      <c r="C11654" s="489" t="s">
        <v>2108</v>
      </c>
      <c r="D11654" s="489" t="s">
        <v>16534</v>
      </c>
    </row>
    <row r="11655" spans="1:4">
      <c r="A11655" s="489" t="str">
        <f t="shared" si="182"/>
        <v>2312602069介護予防訪問看護</v>
      </c>
      <c r="B11655" s="489">
        <v>2312602069</v>
      </c>
      <c r="C11655" s="489" t="s">
        <v>2103</v>
      </c>
      <c r="D11655" s="489" t="s">
        <v>16534</v>
      </c>
    </row>
    <row r="11656" spans="1:4">
      <c r="A11656" s="489" t="str">
        <f t="shared" si="182"/>
        <v>2312602069訪問リハビリテーション</v>
      </c>
      <c r="B11656" s="489">
        <v>2312602069</v>
      </c>
      <c r="C11656" s="489" t="s">
        <v>2104</v>
      </c>
      <c r="D11656" s="489" t="s">
        <v>16534</v>
      </c>
    </row>
    <row r="11657" spans="1:4">
      <c r="A11657" s="489" t="str">
        <f t="shared" si="182"/>
        <v>2312602069訪問看護</v>
      </c>
      <c r="B11657" s="489">
        <v>2312602069</v>
      </c>
      <c r="C11657" s="489" t="s">
        <v>2102</v>
      </c>
      <c r="D11657" s="489" t="s">
        <v>16534</v>
      </c>
    </row>
    <row r="11658" spans="1:4">
      <c r="A11658" s="489" t="str">
        <f t="shared" si="182"/>
        <v>2312602077介護予防訪問リハビリテーション</v>
      </c>
      <c r="B11658" s="489">
        <v>2312602077</v>
      </c>
      <c r="C11658" s="489" t="s">
        <v>2108</v>
      </c>
      <c r="D11658" s="489" t="s">
        <v>16511</v>
      </c>
    </row>
    <row r="11659" spans="1:4">
      <c r="A11659" s="489" t="str">
        <f t="shared" si="182"/>
        <v>2312602077介護予防訪問看護</v>
      </c>
      <c r="B11659" s="489">
        <v>2312602077</v>
      </c>
      <c r="C11659" s="489" t="s">
        <v>2103</v>
      </c>
      <c r="D11659" s="489" t="s">
        <v>16511</v>
      </c>
    </row>
    <row r="11660" spans="1:4">
      <c r="A11660" s="489" t="str">
        <f t="shared" si="182"/>
        <v>2312602077訪問リハビリテーション</v>
      </c>
      <c r="B11660" s="489">
        <v>2312602077</v>
      </c>
      <c r="C11660" s="489" t="s">
        <v>2104</v>
      </c>
      <c r="D11660" s="489" t="s">
        <v>16511</v>
      </c>
    </row>
    <row r="11661" spans="1:4">
      <c r="A11661" s="489" t="str">
        <f t="shared" si="182"/>
        <v>2312602077訪問看護</v>
      </c>
      <c r="B11661" s="489">
        <v>2312602077</v>
      </c>
      <c r="C11661" s="489" t="s">
        <v>2102</v>
      </c>
      <c r="D11661" s="489" t="s">
        <v>16511</v>
      </c>
    </row>
    <row r="11662" spans="1:4">
      <c r="A11662" s="489" t="str">
        <f t="shared" si="182"/>
        <v>2312602093介護予防訪問リハビリテーション</v>
      </c>
      <c r="B11662" s="489">
        <v>2312602093</v>
      </c>
      <c r="C11662" s="489" t="s">
        <v>2108</v>
      </c>
      <c r="D11662" s="489" t="s">
        <v>16535</v>
      </c>
    </row>
    <row r="11663" spans="1:4">
      <c r="A11663" s="489" t="str">
        <f t="shared" si="182"/>
        <v>2312602093介護予防訪問看護</v>
      </c>
      <c r="B11663" s="489">
        <v>2312602093</v>
      </c>
      <c r="C11663" s="489" t="s">
        <v>2103</v>
      </c>
      <c r="D11663" s="489" t="s">
        <v>16535</v>
      </c>
    </row>
    <row r="11664" spans="1:4">
      <c r="A11664" s="489" t="str">
        <f t="shared" si="182"/>
        <v>2312602093訪問リハビリテーション</v>
      </c>
      <c r="B11664" s="489">
        <v>2312602093</v>
      </c>
      <c r="C11664" s="489" t="s">
        <v>2104</v>
      </c>
      <c r="D11664" s="489" t="s">
        <v>16535</v>
      </c>
    </row>
    <row r="11665" spans="1:4">
      <c r="A11665" s="489" t="str">
        <f t="shared" si="182"/>
        <v>2312602093訪問看護</v>
      </c>
      <c r="B11665" s="489">
        <v>2312602093</v>
      </c>
      <c r="C11665" s="489" t="s">
        <v>2102</v>
      </c>
      <c r="D11665" s="489" t="s">
        <v>16535</v>
      </c>
    </row>
    <row r="11666" spans="1:4">
      <c r="A11666" s="489" t="str">
        <f t="shared" si="182"/>
        <v>2312602119介護予防訪問リハビリテーション</v>
      </c>
      <c r="B11666" s="489">
        <v>2312602119</v>
      </c>
      <c r="C11666" s="489" t="s">
        <v>2108</v>
      </c>
      <c r="D11666" s="489" t="s">
        <v>16536</v>
      </c>
    </row>
    <row r="11667" spans="1:4">
      <c r="A11667" s="489" t="str">
        <f t="shared" si="182"/>
        <v>2312602119介護予防訪問看護</v>
      </c>
      <c r="B11667" s="489">
        <v>2312602119</v>
      </c>
      <c r="C11667" s="489" t="s">
        <v>2103</v>
      </c>
      <c r="D11667" s="489" t="s">
        <v>16536</v>
      </c>
    </row>
    <row r="11668" spans="1:4">
      <c r="A11668" s="489" t="str">
        <f t="shared" si="182"/>
        <v>2312602119訪問リハビリテーション</v>
      </c>
      <c r="B11668" s="489">
        <v>2312602119</v>
      </c>
      <c r="C11668" s="489" t="s">
        <v>2104</v>
      </c>
      <c r="D11668" s="489" t="s">
        <v>16536</v>
      </c>
    </row>
    <row r="11669" spans="1:4">
      <c r="A11669" s="489" t="str">
        <f t="shared" si="182"/>
        <v>2312602119訪問看護</v>
      </c>
      <c r="B11669" s="489">
        <v>2312602119</v>
      </c>
      <c r="C11669" s="489" t="s">
        <v>2102</v>
      </c>
      <c r="D11669" s="489" t="s">
        <v>16536</v>
      </c>
    </row>
    <row r="11670" spans="1:4">
      <c r="A11670" s="489" t="str">
        <f t="shared" si="182"/>
        <v>2312602127介護予防訪問リハビリテーション</v>
      </c>
      <c r="B11670" s="489">
        <v>2312602127</v>
      </c>
      <c r="C11670" s="489" t="s">
        <v>2108</v>
      </c>
      <c r="D11670" s="489" t="s">
        <v>16537</v>
      </c>
    </row>
    <row r="11671" spans="1:4">
      <c r="A11671" s="489" t="str">
        <f t="shared" si="182"/>
        <v>2312602127介護予防訪問看護</v>
      </c>
      <c r="B11671" s="489">
        <v>2312602127</v>
      </c>
      <c r="C11671" s="489" t="s">
        <v>2103</v>
      </c>
      <c r="D11671" s="489" t="s">
        <v>16537</v>
      </c>
    </row>
    <row r="11672" spans="1:4">
      <c r="A11672" s="489" t="str">
        <f t="shared" si="182"/>
        <v>2312602127訪問リハビリテーション</v>
      </c>
      <c r="B11672" s="489">
        <v>2312602127</v>
      </c>
      <c r="C11672" s="489" t="s">
        <v>2104</v>
      </c>
      <c r="D11672" s="489" t="s">
        <v>16537</v>
      </c>
    </row>
    <row r="11673" spans="1:4">
      <c r="A11673" s="489" t="str">
        <f t="shared" si="182"/>
        <v>2312602127訪問看護</v>
      </c>
      <c r="B11673" s="489">
        <v>2312602127</v>
      </c>
      <c r="C11673" s="489" t="s">
        <v>2102</v>
      </c>
      <c r="D11673" s="489" t="s">
        <v>16537</v>
      </c>
    </row>
    <row r="11674" spans="1:4">
      <c r="A11674" s="489" t="str">
        <f t="shared" si="182"/>
        <v>2312602135介護予防通所リハビリテーション</v>
      </c>
      <c r="B11674" s="489">
        <v>2312602135</v>
      </c>
      <c r="C11674" s="489" t="s">
        <v>2512</v>
      </c>
      <c r="D11674" s="489" t="s">
        <v>16538</v>
      </c>
    </row>
    <row r="11675" spans="1:4">
      <c r="A11675" s="489" t="str">
        <f t="shared" si="182"/>
        <v>2312602135介護予防通所リハビリテーション</v>
      </c>
      <c r="B11675" s="489">
        <v>2312602135</v>
      </c>
      <c r="C11675" s="489" t="s">
        <v>2512</v>
      </c>
      <c r="D11675" s="489" t="s">
        <v>16538</v>
      </c>
    </row>
    <row r="11676" spans="1:4">
      <c r="A11676" s="489" t="str">
        <f t="shared" si="182"/>
        <v>2312602135介護予防通所リハビリテーション</v>
      </c>
      <c r="B11676" s="489">
        <v>2312602135</v>
      </c>
      <c r="C11676" s="489" t="s">
        <v>2512</v>
      </c>
      <c r="D11676" s="489" t="s">
        <v>16538</v>
      </c>
    </row>
    <row r="11677" spans="1:4">
      <c r="A11677" s="489" t="str">
        <f t="shared" si="182"/>
        <v>2312602135介護予防通所リハビリテーション</v>
      </c>
      <c r="B11677" s="489">
        <v>2312602135</v>
      </c>
      <c r="C11677" s="489" t="s">
        <v>2512</v>
      </c>
      <c r="D11677" s="489" t="s">
        <v>16538</v>
      </c>
    </row>
    <row r="11678" spans="1:4">
      <c r="A11678" s="489" t="str">
        <f t="shared" si="182"/>
        <v>2312602135介護予防訪問リハビリテーション</v>
      </c>
      <c r="B11678" s="489">
        <v>2312602135</v>
      </c>
      <c r="C11678" s="489" t="s">
        <v>2108</v>
      </c>
      <c r="D11678" s="489" t="s">
        <v>16538</v>
      </c>
    </row>
    <row r="11679" spans="1:4">
      <c r="A11679" s="489" t="str">
        <f t="shared" si="182"/>
        <v>2312602135介護予防訪問看護</v>
      </c>
      <c r="B11679" s="489">
        <v>2312602135</v>
      </c>
      <c r="C11679" s="489" t="s">
        <v>2103</v>
      </c>
      <c r="D11679" s="489" t="s">
        <v>16538</v>
      </c>
    </row>
    <row r="11680" spans="1:4">
      <c r="A11680" s="489" t="str">
        <f t="shared" si="182"/>
        <v>2312602135通所リハビリテーション</v>
      </c>
      <c r="B11680" s="489">
        <v>2312602135</v>
      </c>
      <c r="C11680" s="489" t="s">
        <v>2511</v>
      </c>
      <c r="D11680" s="489" t="s">
        <v>16538</v>
      </c>
    </row>
    <row r="11681" spans="1:4">
      <c r="A11681" s="489" t="str">
        <f t="shared" si="182"/>
        <v>2312602135通所リハビリテーション</v>
      </c>
      <c r="B11681" s="489">
        <v>2312602135</v>
      </c>
      <c r="C11681" s="489" t="s">
        <v>2511</v>
      </c>
      <c r="D11681" s="489" t="s">
        <v>16538</v>
      </c>
    </row>
    <row r="11682" spans="1:4">
      <c r="A11682" s="489" t="str">
        <f t="shared" si="182"/>
        <v>2312602135通所リハビリテーション</v>
      </c>
      <c r="B11682" s="489">
        <v>2312602135</v>
      </c>
      <c r="C11682" s="489" t="s">
        <v>2511</v>
      </c>
      <c r="D11682" s="489" t="s">
        <v>16538</v>
      </c>
    </row>
    <row r="11683" spans="1:4">
      <c r="A11683" s="489" t="str">
        <f t="shared" si="182"/>
        <v>2312602135通所リハビリテーション</v>
      </c>
      <c r="B11683" s="489">
        <v>2312602135</v>
      </c>
      <c r="C11683" s="489" t="s">
        <v>2511</v>
      </c>
      <c r="D11683" s="489" t="s">
        <v>16538</v>
      </c>
    </row>
    <row r="11684" spans="1:4">
      <c r="A11684" s="489" t="str">
        <f t="shared" si="182"/>
        <v>2312602135訪問リハビリテーション</v>
      </c>
      <c r="B11684" s="489">
        <v>2312602135</v>
      </c>
      <c r="C11684" s="489" t="s">
        <v>2104</v>
      </c>
      <c r="D11684" s="489" t="s">
        <v>16538</v>
      </c>
    </row>
    <row r="11685" spans="1:4">
      <c r="A11685" s="489" t="str">
        <f t="shared" si="182"/>
        <v>2312602135訪問看護</v>
      </c>
      <c r="B11685" s="489">
        <v>2312602135</v>
      </c>
      <c r="C11685" s="489" t="s">
        <v>2102</v>
      </c>
      <c r="D11685" s="489" t="s">
        <v>16538</v>
      </c>
    </row>
    <row r="11686" spans="1:4">
      <c r="A11686" s="489" t="str">
        <f t="shared" si="182"/>
        <v>2312602143介護予防訪問リハビリテーション</v>
      </c>
      <c r="B11686" s="489">
        <v>2312602143</v>
      </c>
      <c r="C11686" s="489" t="s">
        <v>2108</v>
      </c>
      <c r="D11686" s="489" t="s">
        <v>14834</v>
      </c>
    </row>
    <row r="11687" spans="1:4">
      <c r="A11687" s="489" t="str">
        <f t="shared" si="182"/>
        <v>2312602143介護予防訪問看護</v>
      </c>
      <c r="B11687" s="489">
        <v>2312602143</v>
      </c>
      <c r="C11687" s="489" t="s">
        <v>2103</v>
      </c>
      <c r="D11687" s="489" t="s">
        <v>14834</v>
      </c>
    </row>
    <row r="11688" spans="1:4">
      <c r="A11688" s="489" t="str">
        <f t="shared" si="182"/>
        <v>2312602143訪問リハビリテーション</v>
      </c>
      <c r="B11688" s="489">
        <v>2312602143</v>
      </c>
      <c r="C11688" s="489" t="s">
        <v>2104</v>
      </c>
      <c r="D11688" s="489" t="s">
        <v>14834</v>
      </c>
    </row>
    <row r="11689" spans="1:4">
      <c r="A11689" s="489" t="str">
        <f t="shared" si="182"/>
        <v>2312602143訪問看護</v>
      </c>
      <c r="B11689" s="489">
        <v>2312602143</v>
      </c>
      <c r="C11689" s="489" t="s">
        <v>2102</v>
      </c>
      <c r="D11689" s="489" t="s">
        <v>14834</v>
      </c>
    </row>
    <row r="11690" spans="1:4">
      <c r="A11690" s="489" t="str">
        <f t="shared" si="182"/>
        <v>2312602150介護予防訪問リハビリテーション</v>
      </c>
      <c r="B11690" s="489">
        <v>2312602150</v>
      </c>
      <c r="C11690" s="489" t="s">
        <v>2108</v>
      </c>
      <c r="D11690" s="489" t="s">
        <v>16539</v>
      </c>
    </row>
    <row r="11691" spans="1:4">
      <c r="A11691" s="489" t="str">
        <f t="shared" si="182"/>
        <v>2312602150介護予防訪問看護</v>
      </c>
      <c r="B11691" s="489">
        <v>2312602150</v>
      </c>
      <c r="C11691" s="489" t="s">
        <v>2103</v>
      </c>
      <c r="D11691" s="489" t="s">
        <v>16539</v>
      </c>
    </row>
    <row r="11692" spans="1:4">
      <c r="A11692" s="489" t="str">
        <f t="shared" si="182"/>
        <v>2312602150訪問リハビリテーション</v>
      </c>
      <c r="B11692" s="489">
        <v>2312602150</v>
      </c>
      <c r="C11692" s="489" t="s">
        <v>2104</v>
      </c>
      <c r="D11692" s="489" t="s">
        <v>16539</v>
      </c>
    </row>
    <row r="11693" spans="1:4">
      <c r="A11693" s="489" t="str">
        <f t="shared" si="182"/>
        <v>2312602150訪問看護</v>
      </c>
      <c r="B11693" s="489">
        <v>2312602150</v>
      </c>
      <c r="C11693" s="489" t="s">
        <v>2102</v>
      </c>
      <c r="D11693" s="489" t="s">
        <v>16539</v>
      </c>
    </row>
    <row r="11694" spans="1:4">
      <c r="A11694" s="489" t="str">
        <f t="shared" si="182"/>
        <v>2312602168介護予防訪問リハビリテーション</v>
      </c>
      <c r="B11694" s="489">
        <v>2312602168</v>
      </c>
      <c r="C11694" s="489" t="s">
        <v>2108</v>
      </c>
      <c r="D11694" s="489" t="s">
        <v>16540</v>
      </c>
    </row>
    <row r="11695" spans="1:4">
      <c r="A11695" s="489" t="str">
        <f t="shared" si="182"/>
        <v>2312602168介護予防訪問看護</v>
      </c>
      <c r="B11695" s="489">
        <v>2312602168</v>
      </c>
      <c r="C11695" s="489" t="s">
        <v>2103</v>
      </c>
      <c r="D11695" s="489" t="s">
        <v>16540</v>
      </c>
    </row>
    <row r="11696" spans="1:4">
      <c r="A11696" s="489" t="str">
        <f t="shared" si="182"/>
        <v>2312602168訪問リハビリテーション</v>
      </c>
      <c r="B11696" s="489">
        <v>2312602168</v>
      </c>
      <c r="C11696" s="489" t="s">
        <v>2104</v>
      </c>
      <c r="D11696" s="489" t="s">
        <v>16540</v>
      </c>
    </row>
    <row r="11697" spans="1:4">
      <c r="A11697" s="489" t="str">
        <f t="shared" si="182"/>
        <v>2312602168訪問看護</v>
      </c>
      <c r="B11697" s="489">
        <v>2312602168</v>
      </c>
      <c r="C11697" s="489" t="s">
        <v>2102</v>
      </c>
      <c r="D11697" s="489" t="s">
        <v>16540</v>
      </c>
    </row>
    <row r="11698" spans="1:4">
      <c r="A11698" s="489" t="str">
        <f t="shared" si="182"/>
        <v>2312602176介護予防訪問リハビリテーション</v>
      </c>
      <c r="B11698" s="489">
        <v>2312602176</v>
      </c>
      <c r="C11698" s="489" t="s">
        <v>2108</v>
      </c>
      <c r="D11698" s="489" t="s">
        <v>16541</v>
      </c>
    </row>
    <row r="11699" spans="1:4">
      <c r="A11699" s="489" t="str">
        <f t="shared" si="182"/>
        <v>2312602176介護予防訪問看護</v>
      </c>
      <c r="B11699" s="489">
        <v>2312602176</v>
      </c>
      <c r="C11699" s="489" t="s">
        <v>2103</v>
      </c>
      <c r="D11699" s="489" t="s">
        <v>16541</v>
      </c>
    </row>
    <row r="11700" spans="1:4">
      <c r="A11700" s="489" t="str">
        <f t="shared" si="182"/>
        <v>2312602176訪問リハビリテーション</v>
      </c>
      <c r="B11700" s="489">
        <v>2312602176</v>
      </c>
      <c r="C11700" s="489" t="s">
        <v>2104</v>
      </c>
      <c r="D11700" s="489" t="s">
        <v>16541</v>
      </c>
    </row>
    <row r="11701" spans="1:4">
      <c r="A11701" s="489" t="str">
        <f t="shared" si="182"/>
        <v>2312602176訪問看護</v>
      </c>
      <c r="B11701" s="489">
        <v>2312602176</v>
      </c>
      <c r="C11701" s="489" t="s">
        <v>2102</v>
      </c>
      <c r="D11701" s="489" t="s">
        <v>16541</v>
      </c>
    </row>
    <row r="11702" spans="1:4">
      <c r="A11702" s="489" t="str">
        <f t="shared" si="182"/>
        <v>2312602184介護予防訪問リハビリテーション</v>
      </c>
      <c r="B11702" s="489">
        <v>2312602184</v>
      </c>
      <c r="C11702" s="489" t="s">
        <v>2108</v>
      </c>
      <c r="D11702" s="489" t="s">
        <v>16542</v>
      </c>
    </row>
    <row r="11703" spans="1:4">
      <c r="A11703" s="489" t="str">
        <f t="shared" si="182"/>
        <v>2312602184介護予防訪問看護</v>
      </c>
      <c r="B11703" s="489">
        <v>2312602184</v>
      </c>
      <c r="C11703" s="489" t="s">
        <v>2103</v>
      </c>
      <c r="D11703" s="489" t="s">
        <v>16542</v>
      </c>
    </row>
    <row r="11704" spans="1:4">
      <c r="A11704" s="489" t="str">
        <f t="shared" si="182"/>
        <v>2312602184訪問リハビリテーション</v>
      </c>
      <c r="B11704" s="489">
        <v>2312602184</v>
      </c>
      <c r="C11704" s="489" t="s">
        <v>2104</v>
      </c>
      <c r="D11704" s="489" t="s">
        <v>16542</v>
      </c>
    </row>
    <row r="11705" spans="1:4">
      <c r="A11705" s="489" t="str">
        <f t="shared" si="182"/>
        <v>2312602184訪問看護</v>
      </c>
      <c r="B11705" s="489">
        <v>2312602184</v>
      </c>
      <c r="C11705" s="489" t="s">
        <v>2102</v>
      </c>
      <c r="D11705" s="489" t="s">
        <v>16542</v>
      </c>
    </row>
    <row r="11706" spans="1:4">
      <c r="A11706" s="489" t="str">
        <f t="shared" si="182"/>
        <v>2312602192介護予防通所リハビリテーション</v>
      </c>
      <c r="B11706" s="489">
        <v>2312602192</v>
      </c>
      <c r="C11706" s="489" t="s">
        <v>2512</v>
      </c>
      <c r="D11706" s="489" t="s">
        <v>16543</v>
      </c>
    </row>
    <row r="11707" spans="1:4">
      <c r="A11707" s="489" t="str">
        <f t="shared" si="182"/>
        <v>2312602192介護予防訪問リハビリテーション</v>
      </c>
      <c r="B11707" s="489">
        <v>2312602192</v>
      </c>
      <c r="C11707" s="489" t="s">
        <v>2108</v>
      </c>
      <c r="D11707" s="489" t="s">
        <v>16543</v>
      </c>
    </row>
    <row r="11708" spans="1:4">
      <c r="A11708" s="489" t="str">
        <f t="shared" si="182"/>
        <v>2312602192介護予防訪問看護</v>
      </c>
      <c r="B11708" s="489">
        <v>2312602192</v>
      </c>
      <c r="C11708" s="489" t="s">
        <v>2103</v>
      </c>
      <c r="D11708" s="489" t="s">
        <v>16543</v>
      </c>
    </row>
    <row r="11709" spans="1:4">
      <c r="A11709" s="489" t="str">
        <f t="shared" si="182"/>
        <v>2312602192通所リハビリテーション</v>
      </c>
      <c r="B11709" s="489">
        <v>2312602192</v>
      </c>
      <c r="C11709" s="489" t="s">
        <v>2511</v>
      </c>
      <c r="D11709" s="489" t="s">
        <v>16543</v>
      </c>
    </row>
    <row r="11710" spans="1:4">
      <c r="A11710" s="489" t="str">
        <f t="shared" si="182"/>
        <v>2312602192訪問リハビリテーション</v>
      </c>
      <c r="B11710" s="489">
        <v>2312602192</v>
      </c>
      <c r="C11710" s="489" t="s">
        <v>2104</v>
      </c>
      <c r="D11710" s="489" t="s">
        <v>16543</v>
      </c>
    </row>
    <row r="11711" spans="1:4">
      <c r="A11711" s="489" t="str">
        <f t="shared" si="182"/>
        <v>2312602192訪問看護</v>
      </c>
      <c r="B11711" s="489">
        <v>2312602192</v>
      </c>
      <c r="C11711" s="489" t="s">
        <v>2102</v>
      </c>
      <c r="D11711" s="489" t="s">
        <v>16543</v>
      </c>
    </row>
    <row r="11712" spans="1:4">
      <c r="A11712" s="489" t="str">
        <f t="shared" si="182"/>
        <v>2312602234介護予防訪問リハビリテーション</v>
      </c>
      <c r="B11712" s="489">
        <v>2312602234</v>
      </c>
      <c r="C11712" s="489" t="s">
        <v>2108</v>
      </c>
      <c r="D11712" s="489" t="s">
        <v>16544</v>
      </c>
    </row>
    <row r="11713" spans="1:4">
      <c r="A11713" s="489" t="str">
        <f t="shared" si="182"/>
        <v>2312602234介護予防訪問看護</v>
      </c>
      <c r="B11713" s="489">
        <v>2312602234</v>
      </c>
      <c r="C11713" s="489" t="s">
        <v>2103</v>
      </c>
      <c r="D11713" s="489" t="s">
        <v>16544</v>
      </c>
    </row>
    <row r="11714" spans="1:4">
      <c r="A11714" s="489" t="str">
        <f t="shared" ref="A11714:A11777" si="183">B11714&amp;C11714</f>
        <v>2312602234訪問リハビリテーション</v>
      </c>
      <c r="B11714" s="489">
        <v>2312602234</v>
      </c>
      <c r="C11714" s="489" t="s">
        <v>2104</v>
      </c>
      <c r="D11714" s="489" t="s">
        <v>16544</v>
      </c>
    </row>
    <row r="11715" spans="1:4">
      <c r="A11715" s="489" t="str">
        <f t="shared" si="183"/>
        <v>2312602234訪問看護</v>
      </c>
      <c r="B11715" s="489">
        <v>2312602234</v>
      </c>
      <c r="C11715" s="489" t="s">
        <v>2102</v>
      </c>
      <c r="D11715" s="489" t="s">
        <v>16544</v>
      </c>
    </row>
    <row r="11716" spans="1:4">
      <c r="A11716" s="489" t="str">
        <f t="shared" si="183"/>
        <v>2312602242介護予防訪問リハビリテーション</v>
      </c>
      <c r="B11716" s="489">
        <v>2312602242</v>
      </c>
      <c r="C11716" s="489" t="s">
        <v>2108</v>
      </c>
      <c r="D11716" s="489" t="s">
        <v>16545</v>
      </c>
    </row>
    <row r="11717" spans="1:4">
      <c r="A11717" s="489" t="str">
        <f t="shared" si="183"/>
        <v>2312602242介護予防訪問看護</v>
      </c>
      <c r="B11717" s="489">
        <v>2312602242</v>
      </c>
      <c r="C11717" s="489" t="s">
        <v>2103</v>
      </c>
      <c r="D11717" s="489" t="s">
        <v>16545</v>
      </c>
    </row>
    <row r="11718" spans="1:4">
      <c r="A11718" s="489" t="str">
        <f t="shared" si="183"/>
        <v>2312602242訪問リハビリテーション</v>
      </c>
      <c r="B11718" s="489">
        <v>2312602242</v>
      </c>
      <c r="C11718" s="489" t="s">
        <v>2104</v>
      </c>
      <c r="D11718" s="489" t="s">
        <v>16545</v>
      </c>
    </row>
    <row r="11719" spans="1:4">
      <c r="A11719" s="489" t="str">
        <f t="shared" si="183"/>
        <v>2312602242訪問看護</v>
      </c>
      <c r="B11719" s="489">
        <v>2312602242</v>
      </c>
      <c r="C11719" s="489" t="s">
        <v>2102</v>
      </c>
      <c r="D11719" s="489" t="s">
        <v>16545</v>
      </c>
    </row>
    <row r="11720" spans="1:4">
      <c r="A11720" s="489" t="str">
        <f t="shared" si="183"/>
        <v>2312602267介護予防通所リハビリテーション</v>
      </c>
      <c r="B11720" s="489">
        <v>2312602267</v>
      </c>
      <c r="C11720" s="489" t="s">
        <v>2512</v>
      </c>
      <c r="D11720" s="489" t="s">
        <v>16546</v>
      </c>
    </row>
    <row r="11721" spans="1:4">
      <c r="A11721" s="489" t="str">
        <f t="shared" si="183"/>
        <v>2312602267介護予防通所リハビリテーション</v>
      </c>
      <c r="B11721" s="489">
        <v>2312602267</v>
      </c>
      <c r="C11721" s="489" t="s">
        <v>2512</v>
      </c>
      <c r="D11721" s="489" t="s">
        <v>16546</v>
      </c>
    </row>
    <row r="11722" spans="1:4">
      <c r="A11722" s="489" t="str">
        <f t="shared" si="183"/>
        <v>2312602267介護予防通所リハビリテーション</v>
      </c>
      <c r="B11722" s="489">
        <v>2312602267</v>
      </c>
      <c r="C11722" s="489" t="s">
        <v>2512</v>
      </c>
      <c r="D11722" s="489" t="s">
        <v>16546</v>
      </c>
    </row>
    <row r="11723" spans="1:4">
      <c r="A11723" s="489" t="str">
        <f t="shared" si="183"/>
        <v>2312602267介護予防通所リハビリテーション</v>
      </c>
      <c r="B11723" s="489">
        <v>2312602267</v>
      </c>
      <c r="C11723" s="489" t="s">
        <v>2512</v>
      </c>
      <c r="D11723" s="489" t="s">
        <v>16546</v>
      </c>
    </row>
    <row r="11724" spans="1:4">
      <c r="A11724" s="489" t="str">
        <f t="shared" si="183"/>
        <v>2312602267介護予防訪問リハビリテーション</v>
      </c>
      <c r="B11724" s="489">
        <v>2312602267</v>
      </c>
      <c r="C11724" s="489" t="s">
        <v>2108</v>
      </c>
      <c r="D11724" s="489" t="s">
        <v>16546</v>
      </c>
    </row>
    <row r="11725" spans="1:4">
      <c r="A11725" s="489" t="str">
        <f t="shared" si="183"/>
        <v>2312602267介護予防訪問看護</v>
      </c>
      <c r="B11725" s="489">
        <v>2312602267</v>
      </c>
      <c r="C11725" s="489" t="s">
        <v>2103</v>
      </c>
      <c r="D11725" s="489" t="s">
        <v>16546</v>
      </c>
    </row>
    <row r="11726" spans="1:4">
      <c r="A11726" s="489" t="str">
        <f t="shared" si="183"/>
        <v>2312602267通所リハビリテーション</v>
      </c>
      <c r="B11726" s="489">
        <v>2312602267</v>
      </c>
      <c r="C11726" s="489" t="s">
        <v>2511</v>
      </c>
      <c r="D11726" s="489" t="s">
        <v>16546</v>
      </c>
    </row>
    <row r="11727" spans="1:4">
      <c r="A11727" s="489" t="str">
        <f t="shared" si="183"/>
        <v>2312602267通所リハビリテーション</v>
      </c>
      <c r="B11727" s="489">
        <v>2312602267</v>
      </c>
      <c r="C11727" s="489" t="s">
        <v>2511</v>
      </c>
      <c r="D11727" s="489" t="s">
        <v>16546</v>
      </c>
    </row>
    <row r="11728" spans="1:4">
      <c r="A11728" s="489" t="str">
        <f t="shared" si="183"/>
        <v>2312602267通所リハビリテーション</v>
      </c>
      <c r="B11728" s="489">
        <v>2312602267</v>
      </c>
      <c r="C11728" s="489" t="s">
        <v>2511</v>
      </c>
      <c r="D11728" s="489" t="s">
        <v>16546</v>
      </c>
    </row>
    <row r="11729" spans="1:4">
      <c r="A11729" s="489" t="str">
        <f t="shared" si="183"/>
        <v>2312602267通所リハビリテーション</v>
      </c>
      <c r="B11729" s="489">
        <v>2312602267</v>
      </c>
      <c r="C11729" s="489" t="s">
        <v>2511</v>
      </c>
      <c r="D11729" s="489" t="s">
        <v>16546</v>
      </c>
    </row>
    <row r="11730" spans="1:4">
      <c r="A11730" s="489" t="str">
        <f t="shared" si="183"/>
        <v>2312602267訪問リハビリテーション</v>
      </c>
      <c r="B11730" s="489">
        <v>2312602267</v>
      </c>
      <c r="C11730" s="489" t="s">
        <v>2104</v>
      </c>
      <c r="D11730" s="489" t="s">
        <v>16546</v>
      </c>
    </row>
    <row r="11731" spans="1:4">
      <c r="A11731" s="489" t="str">
        <f t="shared" si="183"/>
        <v>2312602267訪問看護</v>
      </c>
      <c r="B11731" s="489">
        <v>2312602267</v>
      </c>
      <c r="C11731" s="489" t="s">
        <v>2102</v>
      </c>
      <c r="D11731" s="489" t="s">
        <v>16546</v>
      </c>
    </row>
    <row r="11732" spans="1:4">
      <c r="A11732" s="489" t="str">
        <f t="shared" si="183"/>
        <v>2312602275介護予防訪問リハビリテーション</v>
      </c>
      <c r="B11732" s="489">
        <v>2312602275</v>
      </c>
      <c r="C11732" s="489" t="s">
        <v>2108</v>
      </c>
      <c r="D11732" s="489" t="s">
        <v>16547</v>
      </c>
    </row>
    <row r="11733" spans="1:4">
      <c r="A11733" s="489" t="str">
        <f t="shared" si="183"/>
        <v>2312602275介護予防訪問看護</v>
      </c>
      <c r="B11733" s="489">
        <v>2312602275</v>
      </c>
      <c r="C11733" s="489" t="s">
        <v>2103</v>
      </c>
      <c r="D11733" s="489" t="s">
        <v>16547</v>
      </c>
    </row>
    <row r="11734" spans="1:4">
      <c r="A11734" s="489" t="str">
        <f t="shared" si="183"/>
        <v>2312602275訪問リハビリテーション</v>
      </c>
      <c r="B11734" s="489">
        <v>2312602275</v>
      </c>
      <c r="C11734" s="489" t="s">
        <v>2104</v>
      </c>
      <c r="D11734" s="489" t="s">
        <v>16547</v>
      </c>
    </row>
    <row r="11735" spans="1:4">
      <c r="A11735" s="489" t="str">
        <f t="shared" si="183"/>
        <v>2312602275訪問看護</v>
      </c>
      <c r="B11735" s="489">
        <v>2312602275</v>
      </c>
      <c r="C11735" s="489" t="s">
        <v>2102</v>
      </c>
      <c r="D11735" s="489" t="s">
        <v>16547</v>
      </c>
    </row>
    <row r="11736" spans="1:4">
      <c r="A11736" s="489" t="str">
        <f t="shared" si="183"/>
        <v>2312602283介護予防訪問リハビリテーション</v>
      </c>
      <c r="B11736" s="489">
        <v>2312602283</v>
      </c>
      <c r="C11736" s="489" t="s">
        <v>2108</v>
      </c>
      <c r="D11736" s="489" t="s">
        <v>16548</v>
      </c>
    </row>
    <row r="11737" spans="1:4">
      <c r="A11737" s="489" t="str">
        <f t="shared" si="183"/>
        <v>2312602283介護予防訪問看護</v>
      </c>
      <c r="B11737" s="489">
        <v>2312602283</v>
      </c>
      <c r="C11737" s="489" t="s">
        <v>2103</v>
      </c>
      <c r="D11737" s="489" t="s">
        <v>16548</v>
      </c>
    </row>
    <row r="11738" spans="1:4">
      <c r="A11738" s="489" t="str">
        <f t="shared" si="183"/>
        <v>2312602283訪問リハビリテーション</v>
      </c>
      <c r="B11738" s="489">
        <v>2312602283</v>
      </c>
      <c r="C11738" s="489" t="s">
        <v>2104</v>
      </c>
      <c r="D11738" s="489" t="s">
        <v>16548</v>
      </c>
    </row>
    <row r="11739" spans="1:4">
      <c r="A11739" s="489" t="str">
        <f t="shared" si="183"/>
        <v>2312602283訪問看護</v>
      </c>
      <c r="B11739" s="489">
        <v>2312602283</v>
      </c>
      <c r="C11739" s="489" t="s">
        <v>2102</v>
      </c>
      <c r="D11739" s="489" t="s">
        <v>16548</v>
      </c>
    </row>
    <row r="11740" spans="1:4">
      <c r="A11740" s="489" t="str">
        <f t="shared" si="183"/>
        <v>2312602309介護予防訪問リハビリテーション</v>
      </c>
      <c r="B11740" s="489">
        <v>2312602309</v>
      </c>
      <c r="C11740" s="489" t="s">
        <v>2108</v>
      </c>
      <c r="D11740" s="489" t="s">
        <v>16549</v>
      </c>
    </row>
    <row r="11741" spans="1:4">
      <c r="A11741" s="489" t="str">
        <f t="shared" si="183"/>
        <v>2312602309介護予防訪問看護</v>
      </c>
      <c r="B11741" s="489">
        <v>2312602309</v>
      </c>
      <c r="C11741" s="489" t="s">
        <v>2103</v>
      </c>
      <c r="D11741" s="489" t="s">
        <v>16549</v>
      </c>
    </row>
    <row r="11742" spans="1:4">
      <c r="A11742" s="489" t="str">
        <f t="shared" si="183"/>
        <v>2312602309訪問リハビリテーション</v>
      </c>
      <c r="B11742" s="489">
        <v>2312602309</v>
      </c>
      <c r="C11742" s="489" t="s">
        <v>2104</v>
      </c>
      <c r="D11742" s="489" t="s">
        <v>16549</v>
      </c>
    </row>
    <row r="11743" spans="1:4">
      <c r="A11743" s="489" t="str">
        <f t="shared" si="183"/>
        <v>2312602309訪問看護</v>
      </c>
      <c r="B11743" s="489">
        <v>2312602309</v>
      </c>
      <c r="C11743" s="489" t="s">
        <v>2102</v>
      </c>
      <c r="D11743" s="489" t="s">
        <v>16549</v>
      </c>
    </row>
    <row r="11744" spans="1:4">
      <c r="A11744" s="489" t="str">
        <f t="shared" si="183"/>
        <v>2312602317介護予防訪問リハビリテーション</v>
      </c>
      <c r="B11744" s="489">
        <v>2312602317</v>
      </c>
      <c r="C11744" s="489" t="s">
        <v>2108</v>
      </c>
      <c r="D11744" s="489" t="s">
        <v>16550</v>
      </c>
    </row>
    <row r="11745" spans="1:4">
      <c r="A11745" s="489" t="str">
        <f t="shared" si="183"/>
        <v>2312602317介護予防訪問看護</v>
      </c>
      <c r="B11745" s="489">
        <v>2312602317</v>
      </c>
      <c r="C11745" s="489" t="s">
        <v>2103</v>
      </c>
      <c r="D11745" s="489" t="s">
        <v>16550</v>
      </c>
    </row>
    <row r="11746" spans="1:4">
      <c r="A11746" s="489" t="str">
        <f t="shared" si="183"/>
        <v>2312602317訪問リハビリテーション</v>
      </c>
      <c r="B11746" s="489">
        <v>2312602317</v>
      </c>
      <c r="C11746" s="489" t="s">
        <v>2104</v>
      </c>
      <c r="D11746" s="489" t="s">
        <v>16550</v>
      </c>
    </row>
    <row r="11747" spans="1:4">
      <c r="A11747" s="489" t="str">
        <f t="shared" si="183"/>
        <v>2312602317訪問看護</v>
      </c>
      <c r="B11747" s="489">
        <v>2312602317</v>
      </c>
      <c r="C11747" s="489" t="s">
        <v>2102</v>
      </c>
      <c r="D11747" s="489" t="s">
        <v>16550</v>
      </c>
    </row>
    <row r="11748" spans="1:4">
      <c r="A11748" s="489" t="str">
        <f t="shared" si="183"/>
        <v>2312602333介護予防訪問リハビリテーション</v>
      </c>
      <c r="B11748" s="489">
        <v>2312602333</v>
      </c>
      <c r="C11748" s="489" t="s">
        <v>2108</v>
      </c>
      <c r="D11748" s="489" t="s">
        <v>16551</v>
      </c>
    </row>
    <row r="11749" spans="1:4">
      <c r="A11749" s="489" t="str">
        <f t="shared" si="183"/>
        <v>2312602333介護予防訪問看護</v>
      </c>
      <c r="B11749" s="489">
        <v>2312602333</v>
      </c>
      <c r="C11749" s="489" t="s">
        <v>2103</v>
      </c>
      <c r="D11749" s="489" t="s">
        <v>16551</v>
      </c>
    </row>
    <row r="11750" spans="1:4">
      <c r="A11750" s="489" t="str">
        <f t="shared" si="183"/>
        <v>2312602333訪問リハビリテーション</v>
      </c>
      <c r="B11750" s="489">
        <v>2312602333</v>
      </c>
      <c r="C11750" s="489" t="s">
        <v>2104</v>
      </c>
      <c r="D11750" s="489" t="s">
        <v>16551</v>
      </c>
    </row>
    <row r="11751" spans="1:4">
      <c r="A11751" s="489" t="str">
        <f t="shared" si="183"/>
        <v>2312602333訪問看護</v>
      </c>
      <c r="B11751" s="489">
        <v>2312602333</v>
      </c>
      <c r="C11751" s="489" t="s">
        <v>2102</v>
      </c>
      <c r="D11751" s="489" t="s">
        <v>16551</v>
      </c>
    </row>
    <row r="11752" spans="1:4">
      <c r="A11752" s="489" t="str">
        <f t="shared" si="183"/>
        <v>2312602358介護予防訪問リハビリテーション</v>
      </c>
      <c r="B11752" s="489">
        <v>2312602358</v>
      </c>
      <c r="C11752" s="489" t="s">
        <v>2108</v>
      </c>
      <c r="D11752" s="489" t="s">
        <v>16552</v>
      </c>
    </row>
    <row r="11753" spans="1:4">
      <c r="A11753" s="489" t="str">
        <f t="shared" si="183"/>
        <v>2312602358介護予防訪問看護</v>
      </c>
      <c r="B11753" s="489">
        <v>2312602358</v>
      </c>
      <c r="C11753" s="489" t="s">
        <v>2103</v>
      </c>
      <c r="D11753" s="489" t="s">
        <v>16552</v>
      </c>
    </row>
    <row r="11754" spans="1:4">
      <c r="A11754" s="489" t="str">
        <f t="shared" si="183"/>
        <v>2312602358訪問リハビリテーション</v>
      </c>
      <c r="B11754" s="489">
        <v>2312602358</v>
      </c>
      <c r="C11754" s="489" t="s">
        <v>2104</v>
      </c>
      <c r="D11754" s="489" t="s">
        <v>16552</v>
      </c>
    </row>
    <row r="11755" spans="1:4">
      <c r="A11755" s="489" t="str">
        <f t="shared" si="183"/>
        <v>2312602358訪問看護</v>
      </c>
      <c r="B11755" s="489">
        <v>2312602358</v>
      </c>
      <c r="C11755" s="489" t="s">
        <v>2102</v>
      </c>
      <c r="D11755" s="489" t="s">
        <v>16552</v>
      </c>
    </row>
    <row r="11756" spans="1:4">
      <c r="A11756" s="489" t="str">
        <f t="shared" si="183"/>
        <v>2312602382介護予防訪問リハビリテーション</v>
      </c>
      <c r="B11756" s="489">
        <v>2312602382</v>
      </c>
      <c r="C11756" s="489" t="s">
        <v>2108</v>
      </c>
      <c r="D11756" s="489" t="s">
        <v>16553</v>
      </c>
    </row>
    <row r="11757" spans="1:4">
      <c r="A11757" s="489" t="str">
        <f t="shared" si="183"/>
        <v>2312602382介護予防訪問看護</v>
      </c>
      <c r="B11757" s="489">
        <v>2312602382</v>
      </c>
      <c r="C11757" s="489" t="s">
        <v>2103</v>
      </c>
      <c r="D11757" s="489" t="s">
        <v>16553</v>
      </c>
    </row>
    <row r="11758" spans="1:4">
      <c r="A11758" s="489" t="str">
        <f t="shared" si="183"/>
        <v>2312602382訪問リハビリテーション</v>
      </c>
      <c r="B11758" s="489">
        <v>2312602382</v>
      </c>
      <c r="C11758" s="489" t="s">
        <v>2104</v>
      </c>
      <c r="D11758" s="489" t="s">
        <v>16553</v>
      </c>
    </row>
    <row r="11759" spans="1:4">
      <c r="A11759" s="489" t="str">
        <f t="shared" si="183"/>
        <v>2312602382訪問看護</v>
      </c>
      <c r="B11759" s="489">
        <v>2312602382</v>
      </c>
      <c r="C11759" s="489" t="s">
        <v>2102</v>
      </c>
      <c r="D11759" s="489" t="s">
        <v>16553</v>
      </c>
    </row>
    <row r="11760" spans="1:4">
      <c r="A11760" s="489" t="str">
        <f t="shared" si="183"/>
        <v>2312602390介護予防訪問リハビリテーション</v>
      </c>
      <c r="B11760" s="489">
        <v>2312602390</v>
      </c>
      <c r="C11760" s="489" t="s">
        <v>2108</v>
      </c>
      <c r="D11760" s="489" t="s">
        <v>16554</v>
      </c>
    </row>
    <row r="11761" spans="1:4">
      <c r="A11761" s="489" t="str">
        <f t="shared" si="183"/>
        <v>2312602390介護予防訪問看護</v>
      </c>
      <c r="B11761" s="489">
        <v>2312602390</v>
      </c>
      <c r="C11761" s="489" t="s">
        <v>2103</v>
      </c>
      <c r="D11761" s="489" t="s">
        <v>16554</v>
      </c>
    </row>
    <row r="11762" spans="1:4">
      <c r="A11762" s="489" t="str">
        <f t="shared" si="183"/>
        <v>2312602390訪問リハビリテーション</v>
      </c>
      <c r="B11762" s="489">
        <v>2312602390</v>
      </c>
      <c r="C11762" s="489" t="s">
        <v>2104</v>
      </c>
      <c r="D11762" s="489" t="s">
        <v>16554</v>
      </c>
    </row>
    <row r="11763" spans="1:4">
      <c r="A11763" s="489" t="str">
        <f t="shared" si="183"/>
        <v>2312602390訪問看護</v>
      </c>
      <c r="B11763" s="489">
        <v>2312602390</v>
      </c>
      <c r="C11763" s="489" t="s">
        <v>2102</v>
      </c>
      <c r="D11763" s="489" t="s">
        <v>16554</v>
      </c>
    </row>
    <row r="11764" spans="1:4">
      <c r="A11764" s="489" t="str">
        <f t="shared" si="183"/>
        <v>2312602408介護予防訪問リハビリテーション</v>
      </c>
      <c r="B11764" s="489">
        <v>2312602408</v>
      </c>
      <c r="C11764" s="489" t="s">
        <v>2108</v>
      </c>
      <c r="D11764" s="489" t="s">
        <v>16555</v>
      </c>
    </row>
    <row r="11765" spans="1:4">
      <c r="A11765" s="489" t="str">
        <f t="shared" si="183"/>
        <v>2312602408介護予防訪問看護</v>
      </c>
      <c r="B11765" s="489">
        <v>2312602408</v>
      </c>
      <c r="C11765" s="489" t="s">
        <v>2103</v>
      </c>
      <c r="D11765" s="489" t="s">
        <v>16555</v>
      </c>
    </row>
    <row r="11766" spans="1:4">
      <c r="A11766" s="489" t="str">
        <f t="shared" si="183"/>
        <v>2312602408訪問リハビリテーション</v>
      </c>
      <c r="B11766" s="489">
        <v>2312602408</v>
      </c>
      <c r="C11766" s="489" t="s">
        <v>2104</v>
      </c>
      <c r="D11766" s="489" t="s">
        <v>16555</v>
      </c>
    </row>
    <row r="11767" spans="1:4">
      <c r="A11767" s="489" t="str">
        <f t="shared" si="183"/>
        <v>2312602408訪問看護</v>
      </c>
      <c r="B11767" s="489">
        <v>2312602408</v>
      </c>
      <c r="C11767" s="489" t="s">
        <v>2102</v>
      </c>
      <c r="D11767" s="489" t="s">
        <v>16555</v>
      </c>
    </row>
    <row r="11768" spans="1:4">
      <c r="A11768" s="489" t="str">
        <f t="shared" si="183"/>
        <v>2312602416介護予防訪問リハビリテーション</v>
      </c>
      <c r="B11768" s="489">
        <v>2312602416</v>
      </c>
      <c r="C11768" s="489" t="s">
        <v>2108</v>
      </c>
      <c r="D11768" s="489" t="s">
        <v>16556</v>
      </c>
    </row>
    <row r="11769" spans="1:4">
      <c r="A11769" s="489" t="str">
        <f t="shared" si="183"/>
        <v>2312602416介護予防訪問看護</v>
      </c>
      <c r="B11769" s="489">
        <v>2312602416</v>
      </c>
      <c r="C11769" s="489" t="s">
        <v>2103</v>
      </c>
      <c r="D11769" s="489" t="s">
        <v>16556</v>
      </c>
    </row>
    <row r="11770" spans="1:4">
      <c r="A11770" s="489" t="str">
        <f t="shared" si="183"/>
        <v>2312602416訪問リハビリテーション</v>
      </c>
      <c r="B11770" s="489">
        <v>2312602416</v>
      </c>
      <c r="C11770" s="489" t="s">
        <v>2104</v>
      </c>
      <c r="D11770" s="489" t="s">
        <v>16556</v>
      </c>
    </row>
    <row r="11771" spans="1:4">
      <c r="A11771" s="489" t="str">
        <f t="shared" si="183"/>
        <v>2312602416訪問看護</v>
      </c>
      <c r="B11771" s="489">
        <v>2312602416</v>
      </c>
      <c r="C11771" s="489" t="s">
        <v>2102</v>
      </c>
      <c r="D11771" s="489" t="s">
        <v>16556</v>
      </c>
    </row>
    <row r="11772" spans="1:4">
      <c r="A11772" s="489" t="str">
        <f t="shared" si="183"/>
        <v>2312602424介護予防訪問リハビリテーション</v>
      </c>
      <c r="B11772" s="489">
        <v>2312602424</v>
      </c>
      <c r="C11772" s="489" t="s">
        <v>2108</v>
      </c>
      <c r="D11772" s="489" t="s">
        <v>16557</v>
      </c>
    </row>
    <row r="11773" spans="1:4">
      <c r="A11773" s="489" t="str">
        <f t="shared" si="183"/>
        <v>2312602424介護予防訪問看護</v>
      </c>
      <c r="B11773" s="489">
        <v>2312602424</v>
      </c>
      <c r="C11773" s="489" t="s">
        <v>2103</v>
      </c>
      <c r="D11773" s="489" t="s">
        <v>16557</v>
      </c>
    </row>
    <row r="11774" spans="1:4">
      <c r="A11774" s="489" t="str">
        <f t="shared" si="183"/>
        <v>2312602424訪問リハビリテーション</v>
      </c>
      <c r="B11774" s="489">
        <v>2312602424</v>
      </c>
      <c r="C11774" s="489" t="s">
        <v>2104</v>
      </c>
      <c r="D11774" s="489" t="s">
        <v>16557</v>
      </c>
    </row>
    <row r="11775" spans="1:4">
      <c r="A11775" s="489" t="str">
        <f t="shared" si="183"/>
        <v>2312602424訪問看護</v>
      </c>
      <c r="B11775" s="489">
        <v>2312602424</v>
      </c>
      <c r="C11775" s="489" t="s">
        <v>2102</v>
      </c>
      <c r="D11775" s="489" t="s">
        <v>16557</v>
      </c>
    </row>
    <row r="11776" spans="1:4">
      <c r="A11776" s="489" t="str">
        <f t="shared" si="183"/>
        <v>2312602432介護予防訪問リハビリテーション</v>
      </c>
      <c r="B11776" s="489">
        <v>2312602432</v>
      </c>
      <c r="C11776" s="489" t="s">
        <v>2108</v>
      </c>
      <c r="D11776" s="489" t="s">
        <v>16558</v>
      </c>
    </row>
    <row r="11777" spans="1:4">
      <c r="A11777" s="489" t="str">
        <f t="shared" si="183"/>
        <v>2312602432介護予防訪問看護</v>
      </c>
      <c r="B11777" s="489">
        <v>2312602432</v>
      </c>
      <c r="C11777" s="489" t="s">
        <v>2103</v>
      </c>
      <c r="D11777" s="489" t="s">
        <v>16558</v>
      </c>
    </row>
    <row r="11778" spans="1:4">
      <c r="A11778" s="489" t="str">
        <f t="shared" ref="A11778:A11841" si="184">B11778&amp;C11778</f>
        <v>2312602432訪問リハビリテーション</v>
      </c>
      <c r="B11778" s="489">
        <v>2312602432</v>
      </c>
      <c r="C11778" s="489" t="s">
        <v>2104</v>
      </c>
      <c r="D11778" s="489" t="s">
        <v>16558</v>
      </c>
    </row>
    <row r="11779" spans="1:4">
      <c r="A11779" s="489" t="str">
        <f t="shared" si="184"/>
        <v>2312602432訪問看護</v>
      </c>
      <c r="B11779" s="489">
        <v>2312602432</v>
      </c>
      <c r="C11779" s="489" t="s">
        <v>2102</v>
      </c>
      <c r="D11779" s="489" t="s">
        <v>16558</v>
      </c>
    </row>
    <row r="11780" spans="1:4">
      <c r="A11780" s="489" t="str">
        <f t="shared" si="184"/>
        <v>2312602457介護予防訪問リハビリテーション</v>
      </c>
      <c r="B11780" s="489">
        <v>2312602457</v>
      </c>
      <c r="C11780" s="489" t="s">
        <v>2108</v>
      </c>
      <c r="D11780" s="489" t="s">
        <v>16559</v>
      </c>
    </row>
    <row r="11781" spans="1:4">
      <c r="A11781" s="489" t="str">
        <f t="shared" si="184"/>
        <v>2312602457介護予防訪問看護</v>
      </c>
      <c r="B11781" s="489">
        <v>2312602457</v>
      </c>
      <c r="C11781" s="489" t="s">
        <v>2103</v>
      </c>
      <c r="D11781" s="489" t="s">
        <v>16559</v>
      </c>
    </row>
    <row r="11782" spans="1:4">
      <c r="A11782" s="489" t="str">
        <f t="shared" si="184"/>
        <v>2312602457訪問リハビリテーション</v>
      </c>
      <c r="B11782" s="489">
        <v>2312602457</v>
      </c>
      <c r="C11782" s="489" t="s">
        <v>2104</v>
      </c>
      <c r="D11782" s="489" t="s">
        <v>16559</v>
      </c>
    </row>
    <row r="11783" spans="1:4">
      <c r="A11783" s="489" t="str">
        <f t="shared" si="184"/>
        <v>2312602457訪問看護</v>
      </c>
      <c r="B11783" s="489">
        <v>2312602457</v>
      </c>
      <c r="C11783" s="489" t="s">
        <v>2102</v>
      </c>
      <c r="D11783" s="489" t="s">
        <v>16559</v>
      </c>
    </row>
    <row r="11784" spans="1:4">
      <c r="A11784" s="489" t="str">
        <f t="shared" si="184"/>
        <v>2312602465介護予防訪問リハビリテーション</v>
      </c>
      <c r="B11784" s="489">
        <v>2312602465</v>
      </c>
      <c r="C11784" s="489" t="s">
        <v>2108</v>
      </c>
      <c r="D11784" s="489" t="s">
        <v>16560</v>
      </c>
    </row>
    <row r="11785" spans="1:4">
      <c r="A11785" s="489" t="str">
        <f t="shared" si="184"/>
        <v>2312602465介護予防訪問看護</v>
      </c>
      <c r="B11785" s="489">
        <v>2312602465</v>
      </c>
      <c r="C11785" s="489" t="s">
        <v>2103</v>
      </c>
      <c r="D11785" s="489" t="s">
        <v>16560</v>
      </c>
    </row>
    <row r="11786" spans="1:4">
      <c r="A11786" s="489" t="str">
        <f t="shared" si="184"/>
        <v>2312602465訪問リハビリテーション</v>
      </c>
      <c r="B11786" s="489">
        <v>2312602465</v>
      </c>
      <c r="C11786" s="489" t="s">
        <v>2104</v>
      </c>
      <c r="D11786" s="489" t="s">
        <v>16560</v>
      </c>
    </row>
    <row r="11787" spans="1:4">
      <c r="A11787" s="489" t="str">
        <f t="shared" si="184"/>
        <v>2312602465訪問看護</v>
      </c>
      <c r="B11787" s="489">
        <v>2312602465</v>
      </c>
      <c r="C11787" s="489" t="s">
        <v>2102</v>
      </c>
      <c r="D11787" s="489" t="s">
        <v>16560</v>
      </c>
    </row>
    <row r="11788" spans="1:4">
      <c r="A11788" s="489" t="str">
        <f t="shared" si="184"/>
        <v>2312602473介護予防訪問リハビリテーション</v>
      </c>
      <c r="B11788" s="489">
        <v>2312602473</v>
      </c>
      <c r="C11788" s="489" t="s">
        <v>2108</v>
      </c>
      <c r="D11788" s="489" t="s">
        <v>16561</v>
      </c>
    </row>
    <row r="11789" spans="1:4">
      <c r="A11789" s="489" t="str">
        <f t="shared" si="184"/>
        <v>2312602473介護予防訪問看護</v>
      </c>
      <c r="B11789" s="489">
        <v>2312602473</v>
      </c>
      <c r="C11789" s="489" t="s">
        <v>2103</v>
      </c>
      <c r="D11789" s="489" t="s">
        <v>16561</v>
      </c>
    </row>
    <row r="11790" spans="1:4">
      <c r="A11790" s="489" t="str">
        <f t="shared" si="184"/>
        <v>2312602473訪問リハビリテーション</v>
      </c>
      <c r="B11790" s="489">
        <v>2312602473</v>
      </c>
      <c r="C11790" s="489" t="s">
        <v>2104</v>
      </c>
      <c r="D11790" s="489" t="s">
        <v>16561</v>
      </c>
    </row>
    <row r="11791" spans="1:4">
      <c r="A11791" s="489" t="str">
        <f t="shared" si="184"/>
        <v>2312602473訪問看護</v>
      </c>
      <c r="B11791" s="489">
        <v>2312602473</v>
      </c>
      <c r="C11791" s="489" t="s">
        <v>2102</v>
      </c>
      <c r="D11791" s="489" t="s">
        <v>16561</v>
      </c>
    </row>
    <row r="11792" spans="1:4">
      <c r="A11792" s="489" t="str">
        <f t="shared" si="184"/>
        <v>2312602481介護予防訪問リハビリテーション</v>
      </c>
      <c r="B11792" s="489">
        <v>2312602481</v>
      </c>
      <c r="C11792" s="489" t="s">
        <v>2108</v>
      </c>
      <c r="D11792" s="489" t="s">
        <v>16562</v>
      </c>
    </row>
    <row r="11793" spans="1:4">
      <c r="A11793" s="489" t="str">
        <f t="shared" si="184"/>
        <v>2312602481介護予防訪問看護</v>
      </c>
      <c r="B11793" s="489">
        <v>2312602481</v>
      </c>
      <c r="C11793" s="489" t="s">
        <v>2103</v>
      </c>
      <c r="D11793" s="489" t="s">
        <v>16562</v>
      </c>
    </row>
    <row r="11794" spans="1:4">
      <c r="A11794" s="489" t="str">
        <f t="shared" si="184"/>
        <v>2312602481訪問リハビリテーション</v>
      </c>
      <c r="B11794" s="489">
        <v>2312602481</v>
      </c>
      <c r="C11794" s="489" t="s">
        <v>2104</v>
      </c>
      <c r="D11794" s="489" t="s">
        <v>16562</v>
      </c>
    </row>
    <row r="11795" spans="1:4">
      <c r="A11795" s="489" t="str">
        <f t="shared" si="184"/>
        <v>2312602481訪問看護</v>
      </c>
      <c r="B11795" s="489">
        <v>2312602481</v>
      </c>
      <c r="C11795" s="489" t="s">
        <v>2102</v>
      </c>
      <c r="D11795" s="489" t="s">
        <v>16562</v>
      </c>
    </row>
    <row r="11796" spans="1:4">
      <c r="A11796" s="489" t="str">
        <f t="shared" si="184"/>
        <v>2312602499介護予防訪問リハビリテーション</v>
      </c>
      <c r="B11796" s="489">
        <v>2312602499</v>
      </c>
      <c r="C11796" s="489" t="s">
        <v>2108</v>
      </c>
      <c r="D11796" s="489" t="s">
        <v>16563</v>
      </c>
    </row>
    <row r="11797" spans="1:4">
      <c r="A11797" s="489" t="str">
        <f t="shared" si="184"/>
        <v>2312602499介護予防訪問看護</v>
      </c>
      <c r="B11797" s="489">
        <v>2312602499</v>
      </c>
      <c r="C11797" s="489" t="s">
        <v>2103</v>
      </c>
      <c r="D11797" s="489" t="s">
        <v>16563</v>
      </c>
    </row>
    <row r="11798" spans="1:4">
      <c r="A11798" s="489" t="str">
        <f t="shared" si="184"/>
        <v>2312602499訪問リハビリテーション</v>
      </c>
      <c r="B11798" s="489">
        <v>2312602499</v>
      </c>
      <c r="C11798" s="489" t="s">
        <v>2104</v>
      </c>
      <c r="D11798" s="489" t="s">
        <v>16563</v>
      </c>
    </row>
    <row r="11799" spans="1:4">
      <c r="A11799" s="489" t="str">
        <f t="shared" si="184"/>
        <v>2312602499訪問看護</v>
      </c>
      <c r="B11799" s="489">
        <v>2312602499</v>
      </c>
      <c r="C11799" s="489" t="s">
        <v>2102</v>
      </c>
      <c r="D11799" s="489" t="s">
        <v>16563</v>
      </c>
    </row>
    <row r="11800" spans="1:4">
      <c r="A11800" s="489" t="str">
        <f t="shared" si="184"/>
        <v>2312602515介護予防訪問リハビリテーション</v>
      </c>
      <c r="B11800" s="489">
        <v>2312602515</v>
      </c>
      <c r="C11800" s="489" t="s">
        <v>2108</v>
      </c>
      <c r="D11800" s="489" t="s">
        <v>16564</v>
      </c>
    </row>
    <row r="11801" spans="1:4">
      <c r="A11801" s="489" t="str">
        <f t="shared" si="184"/>
        <v>2312602515介護予防訪問看護</v>
      </c>
      <c r="B11801" s="489">
        <v>2312602515</v>
      </c>
      <c r="C11801" s="489" t="s">
        <v>2103</v>
      </c>
      <c r="D11801" s="489" t="s">
        <v>16564</v>
      </c>
    </row>
    <row r="11802" spans="1:4">
      <c r="A11802" s="489" t="str">
        <f t="shared" si="184"/>
        <v>2312602515訪問リハビリテーション</v>
      </c>
      <c r="B11802" s="489">
        <v>2312602515</v>
      </c>
      <c r="C11802" s="489" t="s">
        <v>2104</v>
      </c>
      <c r="D11802" s="489" t="s">
        <v>16564</v>
      </c>
    </row>
    <row r="11803" spans="1:4">
      <c r="A11803" s="489" t="str">
        <f t="shared" si="184"/>
        <v>2312602515訪問看護</v>
      </c>
      <c r="B11803" s="489">
        <v>2312602515</v>
      </c>
      <c r="C11803" s="489" t="s">
        <v>2102</v>
      </c>
      <c r="D11803" s="489" t="s">
        <v>16564</v>
      </c>
    </row>
    <row r="11804" spans="1:4">
      <c r="A11804" s="489" t="str">
        <f t="shared" si="184"/>
        <v>2312602523介護予防訪問リハビリテーション</v>
      </c>
      <c r="B11804" s="489">
        <v>2312602523</v>
      </c>
      <c r="C11804" s="489" t="s">
        <v>2108</v>
      </c>
      <c r="D11804" s="489" t="s">
        <v>16565</v>
      </c>
    </row>
    <row r="11805" spans="1:4">
      <c r="A11805" s="489" t="str">
        <f t="shared" si="184"/>
        <v>2312602523介護予防訪問看護</v>
      </c>
      <c r="B11805" s="489">
        <v>2312602523</v>
      </c>
      <c r="C11805" s="489" t="s">
        <v>2103</v>
      </c>
      <c r="D11805" s="489" t="s">
        <v>16565</v>
      </c>
    </row>
    <row r="11806" spans="1:4">
      <c r="A11806" s="489" t="str">
        <f t="shared" si="184"/>
        <v>2312602523訪問リハビリテーション</v>
      </c>
      <c r="B11806" s="489">
        <v>2312602523</v>
      </c>
      <c r="C11806" s="489" t="s">
        <v>2104</v>
      </c>
      <c r="D11806" s="489" t="s">
        <v>16565</v>
      </c>
    </row>
    <row r="11807" spans="1:4">
      <c r="A11807" s="489" t="str">
        <f t="shared" si="184"/>
        <v>2312602523訪問看護</v>
      </c>
      <c r="B11807" s="489">
        <v>2312602523</v>
      </c>
      <c r="C11807" s="489" t="s">
        <v>2102</v>
      </c>
      <c r="D11807" s="489" t="s">
        <v>16565</v>
      </c>
    </row>
    <row r="11808" spans="1:4">
      <c r="A11808" s="489" t="str">
        <f t="shared" si="184"/>
        <v>2312602531介護予防訪問リハビリテーション</v>
      </c>
      <c r="B11808" s="489">
        <v>2312602531</v>
      </c>
      <c r="C11808" s="489" t="s">
        <v>2108</v>
      </c>
      <c r="D11808" s="489" t="s">
        <v>16566</v>
      </c>
    </row>
    <row r="11809" spans="1:4">
      <c r="A11809" s="489" t="str">
        <f t="shared" si="184"/>
        <v>2312602531介護予防訪問看護</v>
      </c>
      <c r="B11809" s="489">
        <v>2312602531</v>
      </c>
      <c r="C11809" s="489" t="s">
        <v>2103</v>
      </c>
      <c r="D11809" s="489" t="s">
        <v>16566</v>
      </c>
    </row>
    <row r="11810" spans="1:4">
      <c r="A11810" s="489" t="str">
        <f t="shared" si="184"/>
        <v>2312602531訪問リハビリテーション</v>
      </c>
      <c r="B11810" s="489">
        <v>2312602531</v>
      </c>
      <c r="C11810" s="489" t="s">
        <v>2104</v>
      </c>
      <c r="D11810" s="489" t="s">
        <v>16566</v>
      </c>
    </row>
    <row r="11811" spans="1:4">
      <c r="A11811" s="489" t="str">
        <f t="shared" si="184"/>
        <v>2312602531訪問看護</v>
      </c>
      <c r="B11811" s="489">
        <v>2312602531</v>
      </c>
      <c r="C11811" s="489" t="s">
        <v>2102</v>
      </c>
      <c r="D11811" s="489" t="s">
        <v>16566</v>
      </c>
    </row>
    <row r="11812" spans="1:4">
      <c r="A11812" s="489" t="str">
        <f t="shared" si="184"/>
        <v>2312602549介護予防訪問リハビリテーション</v>
      </c>
      <c r="B11812" s="489">
        <v>2312602549</v>
      </c>
      <c r="C11812" s="489" t="s">
        <v>2108</v>
      </c>
      <c r="D11812" s="489" t="s">
        <v>15038</v>
      </c>
    </row>
    <row r="11813" spans="1:4">
      <c r="A11813" s="489" t="str">
        <f t="shared" si="184"/>
        <v>2312602549介護予防訪問看護</v>
      </c>
      <c r="B11813" s="489">
        <v>2312602549</v>
      </c>
      <c r="C11813" s="489" t="s">
        <v>2103</v>
      </c>
      <c r="D11813" s="489" t="s">
        <v>15038</v>
      </c>
    </row>
    <row r="11814" spans="1:4">
      <c r="A11814" s="489" t="str">
        <f t="shared" si="184"/>
        <v>2312602549訪問リハビリテーション</v>
      </c>
      <c r="B11814" s="489">
        <v>2312602549</v>
      </c>
      <c r="C11814" s="489" t="s">
        <v>2104</v>
      </c>
      <c r="D11814" s="489" t="s">
        <v>15038</v>
      </c>
    </row>
    <row r="11815" spans="1:4">
      <c r="A11815" s="489" t="str">
        <f t="shared" si="184"/>
        <v>2312602549訪問看護</v>
      </c>
      <c r="B11815" s="489">
        <v>2312602549</v>
      </c>
      <c r="C11815" s="489" t="s">
        <v>2102</v>
      </c>
      <c r="D11815" s="489" t="s">
        <v>15038</v>
      </c>
    </row>
    <row r="11816" spans="1:4">
      <c r="A11816" s="489" t="str">
        <f t="shared" si="184"/>
        <v>2312700012介護予防訪問リハビリテーション</v>
      </c>
      <c r="B11816" s="489">
        <v>2312700012</v>
      </c>
      <c r="C11816" s="489" t="s">
        <v>2108</v>
      </c>
      <c r="D11816" s="489" t="s">
        <v>16567</v>
      </c>
    </row>
    <row r="11817" spans="1:4">
      <c r="A11817" s="489" t="str">
        <f t="shared" si="184"/>
        <v>2312700012介護予防訪問看護</v>
      </c>
      <c r="B11817" s="489">
        <v>2312700012</v>
      </c>
      <c r="C11817" s="489" t="s">
        <v>2103</v>
      </c>
      <c r="D11817" s="489" t="s">
        <v>16567</v>
      </c>
    </row>
    <row r="11818" spans="1:4">
      <c r="A11818" s="489" t="str">
        <f t="shared" si="184"/>
        <v>2312700012訪問リハビリテーション</v>
      </c>
      <c r="B11818" s="489">
        <v>2312700012</v>
      </c>
      <c r="C11818" s="489" t="s">
        <v>2104</v>
      </c>
      <c r="D11818" s="489" t="s">
        <v>16567</v>
      </c>
    </row>
    <row r="11819" spans="1:4">
      <c r="A11819" s="489" t="str">
        <f t="shared" si="184"/>
        <v>2312700012訪問看護</v>
      </c>
      <c r="B11819" s="489">
        <v>2312700012</v>
      </c>
      <c r="C11819" s="489" t="s">
        <v>2102</v>
      </c>
      <c r="D11819" s="489" t="s">
        <v>16567</v>
      </c>
    </row>
    <row r="11820" spans="1:4">
      <c r="A11820" s="489" t="str">
        <f t="shared" si="184"/>
        <v>2312700491介護予防訪問リハビリテーション</v>
      </c>
      <c r="B11820" s="489">
        <v>2312700491</v>
      </c>
      <c r="C11820" s="489" t="s">
        <v>2108</v>
      </c>
      <c r="D11820" s="489" t="s">
        <v>16568</v>
      </c>
    </row>
    <row r="11821" spans="1:4">
      <c r="A11821" s="489" t="str">
        <f t="shared" si="184"/>
        <v>2312700491介護予防訪問看護</v>
      </c>
      <c r="B11821" s="489">
        <v>2312700491</v>
      </c>
      <c r="C11821" s="489" t="s">
        <v>2103</v>
      </c>
      <c r="D11821" s="489" t="s">
        <v>16568</v>
      </c>
    </row>
    <row r="11822" spans="1:4">
      <c r="A11822" s="489" t="str">
        <f t="shared" si="184"/>
        <v>2312700491訪問リハビリテーション</v>
      </c>
      <c r="B11822" s="489">
        <v>2312700491</v>
      </c>
      <c r="C11822" s="489" t="s">
        <v>2104</v>
      </c>
      <c r="D11822" s="489" t="s">
        <v>16568</v>
      </c>
    </row>
    <row r="11823" spans="1:4">
      <c r="A11823" s="489" t="str">
        <f t="shared" si="184"/>
        <v>2312700491訪問看護</v>
      </c>
      <c r="B11823" s="489">
        <v>2312700491</v>
      </c>
      <c r="C11823" s="489" t="s">
        <v>2102</v>
      </c>
      <c r="D11823" s="489" t="s">
        <v>16568</v>
      </c>
    </row>
    <row r="11824" spans="1:4">
      <c r="A11824" s="489" t="str">
        <f t="shared" si="184"/>
        <v>2312700517介護予防訪問リハビリテーション</v>
      </c>
      <c r="B11824" s="489">
        <v>2312700517</v>
      </c>
      <c r="C11824" s="489" t="s">
        <v>2108</v>
      </c>
      <c r="D11824" s="489" t="s">
        <v>16569</v>
      </c>
    </row>
    <row r="11825" spans="1:4">
      <c r="A11825" s="489" t="str">
        <f t="shared" si="184"/>
        <v>2312700517介護予防訪問看護</v>
      </c>
      <c r="B11825" s="489">
        <v>2312700517</v>
      </c>
      <c r="C11825" s="489" t="s">
        <v>2103</v>
      </c>
      <c r="D11825" s="489" t="s">
        <v>16569</v>
      </c>
    </row>
    <row r="11826" spans="1:4">
      <c r="A11826" s="489" t="str">
        <f t="shared" si="184"/>
        <v>2312700517訪問リハビリテーション</v>
      </c>
      <c r="B11826" s="489">
        <v>2312700517</v>
      </c>
      <c r="C11826" s="489" t="s">
        <v>2104</v>
      </c>
      <c r="D11826" s="489" t="s">
        <v>16569</v>
      </c>
    </row>
    <row r="11827" spans="1:4">
      <c r="A11827" s="489" t="str">
        <f t="shared" si="184"/>
        <v>2312700517訪問看護</v>
      </c>
      <c r="B11827" s="489">
        <v>2312700517</v>
      </c>
      <c r="C11827" s="489" t="s">
        <v>2102</v>
      </c>
      <c r="D11827" s="489" t="s">
        <v>16569</v>
      </c>
    </row>
    <row r="11828" spans="1:4">
      <c r="A11828" s="489" t="str">
        <f t="shared" si="184"/>
        <v>2312700608介護予防通所リハビリテーション</v>
      </c>
      <c r="B11828" s="489">
        <v>2312700608</v>
      </c>
      <c r="C11828" s="489" t="s">
        <v>2512</v>
      </c>
      <c r="D11828" s="489" t="s">
        <v>16570</v>
      </c>
    </row>
    <row r="11829" spans="1:4">
      <c r="A11829" s="489" t="str">
        <f t="shared" si="184"/>
        <v>2312700608介護予防訪問リハビリテーション</v>
      </c>
      <c r="B11829" s="489">
        <v>2312700608</v>
      </c>
      <c r="C11829" s="489" t="s">
        <v>2108</v>
      </c>
      <c r="D11829" s="489" t="s">
        <v>16570</v>
      </c>
    </row>
    <row r="11830" spans="1:4">
      <c r="A11830" s="489" t="str">
        <f t="shared" si="184"/>
        <v>2312700608介護予防訪問看護</v>
      </c>
      <c r="B11830" s="489">
        <v>2312700608</v>
      </c>
      <c r="C11830" s="489" t="s">
        <v>2103</v>
      </c>
      <c r="D11830" s="489" t="s">
        <v>16570</v>
      </c>
    </row>
    <row r="11831" spans="1:4">
      <c r="A11831" s="489" t="str">
        <f t="shared" si="184"/>
        <v>2312700608通所リハビリテーション</v>
      </c>
      <c r="B11831" s="489">
        <v>2312700608</v>
      </c>
      <c r="C11831" s="489" t="s">
        <v>2511</v>
      </c>
      <c r="D11831" s="489" t="s">
        <v>16570</v>
      </c>
    </row>
    <row r="11832" spans="1:4">
      <c r="A11832" s="489" t="str">
        <f t="shared" si="184"/>
        <v>2312700608訪問リハビリテーション</v>
      </c>
      <c r="B11832" s="489">
        <v>2312700608</v>
      </c>
      <c r="C11832" s="489" t="s">
        <v>2104</v>
      </c>
      <c r="D11832" s="489" t="s">
        <v>16570</v>
      </c>
    </row>
    <row r="11833" spans="1:4">
      <c r="A11833" s="489" t="str">
        <f t="shared" si="184"/>
        <v>2312700608訪問看護</v>
      </c>
      <c r="B11833" s="489">
        <v>2312700608</v>
      </c>
      <c r="C11833" s="489" t="s">
        <v>2102</v>
      </c>
      <c r="D11833" s="489" t="s">
        <v>16570</v>
      </c>
    </row>
    <row r="11834" spans="1:4">
      <c r="A11834" s="489" t="str">
        <f t="shared" si="184"/>
        <v>2312700632介護予防訪問リハビリテーション</v>
      </c>
      <c r="B11834" s="489">
        <v>2312700632</v>
      </c>
      <c r="C11834" s="489" t="s">
        <v>2108</v>
      </c>
      <c r="D11834" s="489" t="s">
        <v>16571</v>
      </c>
    </row>
    <row r="11835" spans="1:4">
      <c r="A11835" s="489" t="str">
        <f t="shared" si="184"/>
        <v>2312700632介護予防訪問看護</v>
      </c>
      <c r="B11835" s="489">
        <v>2312700632</v>
      </c>
      <c r="C11835" s="489" t="s">
        <v>2103</v>
      </c>
      <c r="D11835" s="489" t="s">
        <v>16571</v>
      </c>
    </row>
    <row r="11836" spans="1:4">
      <c r="A11836" s="489" t="str">
        <f t="shared" si="184"/>
        <v>2312700632訪問リハビリテーション</v>
      </c>
      <c r="B11836" s="489">
        <v>2312700632</v>
      </c>
      <c r="C11836" s="489" t="s">
        <v>2104</v>
      </c>
      <c r="D11836" s="489" t="s">
        <v>16571</v>
      </c>
    </row>
    <row r="11837" spans="1:4">
      <c r="A11837" s="489" t="str">
        <f t="shared" si="184"/>
        <v>2312700632訪問看護</v>
      </c>
      <c r="B11837" s="489">
        <v>2312700632</v>
      </c>
      <c r="C11837" s="489" t="s">
        <v>2102</v>
      </c>
      <c r="D11837" s="489" t="s">
        <v>16571</v>
      </c>
    </row>
    <row r="11838" spans="1:4">
      <c r="A11838" s="489" t="str">
        <f t="shared" si="184"/>
        <v>2312700657介護予防訪問リハビリテーション</v>
      </c>
      <c r="B11838" s="489">
        <v>2312700657</v>
      </c>
      <c r="C11838" s="489" t="s">
        <v>2108</v>
      </c>
      <c r="D11838" s="489" t="s">
        <v>16572</v>
      </c>
    </row>
    <row r="11839" spans="1:4">
      <c r="A11839" s="489" t="str">
        <f t="shared" si="184"/>
        <v>2312700657介護予防訪問看護</v>
      </c>
      <c r="B11839" s="489">
        <v>2312700657</v>
      </c>
      <c r="C11839" s="489" t="s">
        <v>2103</v>
      </c>
      <c r="D11839" s="489" t="s">
        <v>16572</v>
      </c>
    </row>
    <row r="11840" spans="1:4">
      <c r="A11840" s="489" t="str">
        <f t="shared" si="184"/>
        <v>2312700657訪問リハビリテーション</v>
      </c>
      <c r="B11840" s="489">
        <v>2312700657</v>
      </c>
      <c r="C11840" s="489" t="s">
        <v>2104</v>
      </c>
      <c r="D11840" s="489" t="s">
        <v>16572</v>
      </c>
    </row>
    <row r="11841" spans="1:4">
      <c r="A11841" s="489" t="str">
        <f t="shared" si="184"/>
        <v>2312700657訪問看護</v>
      </c>
      <c r="B11841" s="489">
        <v>2312700657</v>
      </c>
      <c r="C11841" s="489" t="s">
        <v>2102</v>
      </c>
      <c r="D11841" s="489" t="s">
        <v>16572</v>
      </c>
    </row>
    <row r="11842" spans="1:4">
      <c r="A11842" s="489" t="str">
        <f t="shared" ref="A11842:A11905" si="185">B11842&amp;C11842</f>
        <v>2312700665介護予防訪問リハビリテーション</v>
      </c>
      <c r="B11842" s="489">
        <v>2312700665</v>
      </c>
      <c r="C11842" s="489" t="s">
        <v>2108</v>
      </c>
      <c r="D11842" s="489" t="s">
        <v>16573</v>
      </c>
    </row>
    <row r="11843" spans="1:4">
      <c r="A11843" s="489" t="str">
        <f t="shared" si="185"/>
        <v>2312700665介護予防訪問看護</v>
      </c>
      <c r="B11843" s="489">
        <v>2312700665</v>
      </c>
      <c r="C11843" s="489" t="s">
        <v>2103</v>
      </c>
      <c r="D11843" s="489" t="s">
        <v>16573</v>
      </c>
    </row>
    <row r="11844" spans="1:4">
      <c r="A11844" s="489" t="str">
        <f t="shared" si="185"/>
        <v>2312700665訪問リハビリテーション</v>
      </c>
      <c r="B11844" s="489">
        <v>2312700665</v>
      </c>
      <c r="C11844" s="489" t="s">
        <v>2104</v>
      </c>
      <c r="D11844" s="489" t="s">
        <v>16573</v>
      </c>
    </row>
    <row r="11845" spans="1:4">
      <c r="A11845" s="489" t="str">
        <f t="shared" si="185"/>
        <v>2312700665訪問看護</v>
      </c>
      <c r="B11845" s="489">
        <v>2312700665</v>
      </c>
      <c r="C11845" s="489" t="s">
        <v>2102</v>
      </c>
      <c r="D11845" s="489" t="s">
        <v>16573</v>
      </c>
    </row>
    <row r="11846" spans="1:4">
      <c r="A11846" s="489" t="str">
        <f t="shared" si="185"/>
        <v>2312700699介護予防訪問リハビリテーション</v>
      </c>
      <c r="B11846" s="489">
        <v>2312700699</v>
      </c>
      <c r="C11846" s="489" t="s">
        <v>2108</v>
      </c>
      <c r="D11846" s="489" t="s">
        <v>16574</v>
      </c>
    </row>
    <row r="11847" spans="1:4">
      <c r="A11847" s="489" t="str">
        <f t="shared" si="185"/>
        <v>2312700699介護予防訪問看護</v>
      </c>
      <c r="B11847" s="489">
        <v>2312700699</v>
      </c>
      <c r="C11847" s="489" t="s">
        <v>2103</v>
      </c>
      <c r="D11847" s="489" t="s">
        <v>16574</v>
      </c>
    </row>
    <row r="11848" spans="1:4">
      <c r="A11848" s="489" t="str">
        <f t="shared" si="185"/>
        <v>2312700699訪問リハビリテーション</v>
      </c>
      <c r="B11848" s="489">
        <v>2312700699</v>
      </c>
      <c r="C11848" s="489" t="s">
        <v>2104</v>
      </c>
      <c r="D11848" s="489" t="s">
        <v>16574</v>
      </c>
    </row>
    <row r="11849" spans="1:4">
      <c r="A11849" s="489" t="str">
        <f t="shared" si="185"/>
        <v>2312700699訪問看護</v>
      </c>
      <c r="B11849" s="489">
        <v>2312700699</v>
      </c>
      <c r="C11849" s="489" t="s">
        <v>2102</v>
      </c>
      <c r="D11849" s="489" t="s">
        <v>16574</v>
      </c>
    </row>
    <row r="11850" spans="1:4">
      <c r="A11850" s="489" t="str">
        <f t="shared" si="185"/>
        <v>2312700749介護予防訪問リハビリテーション</v>
      </c>
      <c r="B11850" s="489">
        <v>2312700749</v>
      </c>
      <c r="C11850" s="489" t="s">
        <v>2108</v>
      </c>
      <c r="D11850" s="489" t="s">
        <v>16575</v>
      </c>
    </row>
    <row r="11851" spans="1:4">
      <c r="A11851" s="489" t="str">
        <f t="shared" si="185"/>
        <v>2312700749介護予防訪問看護</v>
      </c>
      <c r="B11851" s="489">
        <v>2312700749</v>
      </c>
      <c r="C11851" s="489" t="s">
        <v>2103</v>
      </c>
      <c r="D11851" s="489" t="s">
        <v>16575</v>
      </c>
    </row>
    <row r="11852" spans="1:4">
      <c r="A11852" s="489" t="str">
        <f t="shared" si="185"/>
        <v>2312700749訪問リハビリテーション</v>
      </c>
      <c r="B11852" s="489">
        <v>2312700749</v>
      </c>
      <c r="C11852" s="489" t="s">
        <v>2104</v>
      </c>
      <c r="D11852" s="489" t="s">
        <v>16575</v>
      </c>
    </row>
    <row r="11853" spans="1:4">
      <c r="A11853" s="489" t="str">
        <f t="shared" si="185"/>
        <v>2312700749訪問看護</v>
      </c>
      <c r="B11853" s="489">
        <v>2312700749</v>
      </c>
      <c r="C11853" s="489" t="s">
        <v>2102</v>
      </c>
      <c r="D11853" s="489" t="s">
        <v>16575</v>
      </c>
    </row>
    <row r="11854" spans="1:4">
      <c r="A11854" s="489" t="str">
        <f t="shared" si="185"/>
        <v>2312700764介護予防訪問リハビリテーション</v>
      </c>
      <c r="B11854" s="489">
        <v>2312700764</v>
      </c>
      <c r="C11854" s="489" t="s">
        <v>2108</v>
      </c>
      <c r="D11854" s="489" t="s">
        <v>16576</v>
      </c>
    </row>
    <row r="11855" spans="1:4">
      <c r="A11855" s="489" t="str">
        <f t="shared" si="185"/>
        <v>2312700764介護予防訪問看護</v>
      </c>
      <c r="B11855" s="489">
        <v>2312700764</v>
      </c>
      <c r="C11855" s="489" t="s">
        <v>2103</v>
      </c>
      <c r="D11855" s="489" t="s">
        <v>16576</v>
      </c>
    </row>
    <row r="11856" spans="1:4">
      <c r="A11856" s="489" t="str">
        <f t="shared" si="185"/>
        <v>2312700764訪問リハビリテーション</v>
      </c>
      <c r="B11856" s="489">
        <v>2312700764</v>
      </c>
      <c r="C11856" s="489" t="s">
        <v>2104</v>
      </c>
      <c r="D11856" s="489" t="s">
        <v>16576</v>
      </c>
    </row>
    <row r="11857" spans="1:4">
      <c r="A11857" s="489" t="str">
        <f t="shared" si="185"/>
        <v>2312700764訪問看護</v>
      </c>
      <c r="B11857" s="489">
        <v>2312700764</v>
      </c>
      <c r="C11857" s="489" t="s">
        <v>2102</v>
      </c>
      <c r="D11857" s="489" t="s">
        <v>16576</v>
      </c>
    </row>
    <row r="11858" spans="1:4">
      <c r="A11858" s="489" t="str">
        <f t="shared" si="185"/>
        <v>2312700780介護予防訪問看護</v>
      </c>
      <c r="B11858" s="489">
        <v>2312700780</v>
      </c>
      <c r="C11858" s="489" t="s">
        <v>2103</v>
      </c>
      <c r="D11858" s="489" t="s">
        <v>16577</v>
      </c>
    </row>
    <row r="11859" spans="1:4">
      <c r="A11859" s="489" t="str">
        <f t="shared" si="185"/>
        <v>2312700780訪問看護</v>
      </c>
      <c r="B11859" s="489">
        <v>2312700780</v>
      </c>
      <c r="C11859" s="489" t="s">
        <v>2102</v>
      </c>
      <c r="D11859" s="489" t="s">
        <v>16577</v>
      </c>
    </row>
    <row r="11860" spans="1:4">
      <c r="A11860" s="489" t="str">
        <f t="shared" si="185"/>
        <v>2312700798介護予防訪問リハビリテーション</v>
      </c>
      <c r="B11860" s="489">
        <v>2312700798</v>
      </c>
      <c r="C11860" s="489" t="s">
        <v>2108</v>
      </c>
      <c r="D11860" s="489" t="s">
        <v>16578</v>
      </c>
    </row>
    <row r="11861" spans="1:4">
      <c r="A11861" s="489" t="str">
        <f t="shared" si="185"/>
        <v>2312700798介護予防訪問看護</v>
      </c>
      <c r="B11861" s="489">
        <v>2312700798</v>
      </c>
      <c r="C11861" s="489" t="s">
        <v>2103</v>
      </c>
      <c r="D11861" s="489" t="s">
        <v>16578</v>
      </c>
    </row>
    <row r="11862" spans="1:4">
      <c r="A11862" s="489" t="str">
        <f t="shared" si="185"/>
        <v>2312700798訪問リハビリテーション</v>
      </c>
      <c r="B11862" s="489">
        <v>2312700798</v>
      </c>
      <c r="C11862" s="489" t="s">
        <v>2104</v>
      </c>
      <c r="D11862" s="489" t="s">
        <v>16578</v>
      </c>
    </row>
    <row r="11863" spans="1:4">
      <c r="A11863" s="489" t="str">
        <f t="shared" si="185"/>
        <v>2312700798訪問看護</v>
      </c>
      <c r="B11863" s="489">
        <v>2312700798</v>
      </c>
      <c r="C11863" s="489" t="s">
        <v>2102</v>
      </c>
      <c r="D11863" s="489" t="s">
        <v>16578</v>
      </c>
    </row>
    <row r="11864" spans="1:4">
      <c r="A11864" s="489" t="str">
        <f t="shared" si="185"/>
        <v>2312700855介護予防訪問リハビリテーション</v>
      </c>
      <c r="B11864" s="489">
        <v>2312700855</v>
      </c>
      <c r="C11864" s="489" t="s">
        <v>2108</v>
      </c>
      <c r="D11864" s="489" t="s">
        <v>16579</v>
      </c>
    </row>
    <row r="11865" spans="1:4">
      <c r="A11865" s="489" t="str">
        <f t="shared" si="185"/>
        <v>2312700855介護予防訪問看護</v>
      </c>
      <c r="B11865" s="489">
        <v>2312700855</v>
      </c>
      <c r="C11865" s="489" t="s">
        <v>2103</v>
      </c>
      <c r="D11865" s="489" t="s">
        <v>16579</v>
      </c>
    </row>
    <row r="11866" spans="1:4">
      <c r="A11866" s="489" t="str">
        <f t="shared" si="185"/>
        <v>2312700855訪問リハビリテーション</v>
      </c>
      <c r="B11866" s="489">
        <v>2312700855</v>
      </c>
      <c r="C11866" s="489" t="s">
        <v>2104</v>
      </c>
      <c r="D11866" s="489" t="s">
        <v>16579</v>
      </c>
    </row>
    <row r="11867" spans="1:4">
      <c r="A11867" s="489" t="str">
        <f t="shared" si="185"/>
        <v>2312700855訪問看護</v>
      </c>
      <c r="B11867" s="489">
        <v>2312700855</v>
      </c>
      <c r="C11867" s="489" t="s">
        <v>2102</v>
      </c>
      <c r="D11867" s="489" t="s">
        <v>16579</v>
      </c>
    </row>
    <row r="11868" spans="1:4">
      <c r="A11868" s="489" t="str">
        <f t="shared" si="185"/>
        <v>2312700889介護予防訪問リハビリテーション</v>
      </c>
      <c r="B11868" s="489">
        <v>2312700889</v>
      </c>
      <c r="C11868" s="489" t="s">
        <v>2108</v>
      </c>
      <c r="D11868" s="489" t="s">
        <v>16580</v>
      </c>
    </row>
    <row r="11869" spans="1:4">
      <c r="A11869" s="489" t="str">
        <f t="shared" si="185"/>
        <v>2312700889介護予防訪問看護</v>
      </c>
      <c r="B11869" s="489">
        <v>2312700889</v>
      </c>
      <c r="C11869" s="489" t="s">
        <v>2103</v>
      </c>
      <c r="D11869" s="489" t="s">
        <v>16580</v>
      </c>
    </row>
    <row r="11870" spans="1:4">
      <c r="A11870" s="489" t="str">
        <f t="shared" si="185"/>
        <v>2312700889訪問リハビリテーション</v>
      </c>
      <c r="B11870" s="489">
        <v>2312700889</v>
      </c>
      <c r="C11870" s="489" t="s">
        <v>2104</v>
      </c>
      <c r="D11870" s="489" t="s">
        <v>16580</v>
      </c>
    </row>
    <row r="11871" spans="1:4">
      <c r="A11871" s="489" t="str">
        <f t="shared" si="185"/>
        <v>2312700889訪問看護</v>
      </c>
      <c r="B11871" s="489">
        <v>2312700889</v>
      </c>
      <c r="C11871" s="489" t="s">
        <v>2102</v>
      </c>
      <c r="D11871" s="489" t="s">
        <v>16580</v>
      </c>
    </row>
    <row r="11872" spans="1:4">
      <c r="A11872" s="489" t="str">
        <f t="shared" si="185"/>
        <v>2312700921介護予防訪問リハビリテーション</v>
      </c>
      <c r="B11872" s="489">
        <v>2312700921</v>
      </c>
      <c r="C11872" s="489" t="s">
        <v>2108</v>
      </c>
      <c r="D11872" s="489" t="s">
        <v>16581</v>
      </c>
    </row>
    <row r="11873" spans="1:4">
      <c r="A11873" s="489" t="str">
        <f t="shared" si="185"/>
        <v>2312700921介護予防訪問看護</v>
      </c>
      <c r="B11873" s="489">
        <v>2312700921</v>
      </c>
      <c r="C11873" s="489" t="s">
        <v>2103</v>
      </c>
      <c r="D11873" s="489" t="s">
        <v>16581</v>
      </c>
    </row>
    <row r="11874" spans="1:4">
      <c r="A11874" s="489" t="str">
        <f t="shared" si="185"/>
        <v>2312700921訪問リハビリテーション</v>
      </c>
      <c r="B11874" s="489">
        <v>2312700921</v>
      </c>
      <c r="C11874" s="489" t="s">
        <v>2104</v>
      </c>
      <c r="D11874" s="489" t="s">
        <v>16581</v>
      </c>
    </row>
    <row r="11875" spans="1:4">
      <c r="A11875" s="489" t="str">
        <f t="shared" si="185"/>
        <v>2312700921訪問看護</v>
      </c>
      <c r="B11875" s="489">
        <v>2312700921</v>
      </c>
      <c r="C11875" s="489" t="s">
        <v>2102</v>
      </c>
      <c r="D11875" s="489" t="s">
        <v>16581</v>
      </c>
    </row>
    <row r="11876" spans="1:4">
      <c r="A11876" s="489" t="str">
        <f t="shared" si="185"/>
        <v>2312700947介護予防通所リハビリテーション</v>
      </c>
      <c r="B11876" s="489">
        <v>2312700947</v>
      </c>
      <c r="C11876" s="489" t="s">
        <v>2512</v>
      </c>
      <c r="D11876" s="489" t="s">
        <v>4167</v>
      </c>
    </row>
    <row r="11877" spans="1:4">
      <c r="A11877" s="489" t="str">
        <f t="shared" si="185"/>
        <v>2312700947介護予防訪問リハビリテーション</v>
      </c>
      <c r="B11877" s="489">
        <v>2312700947</v>
      </c>
      <c r="C11877" s="489" t="s">
        <v>2108</v>
      </c>
      <c r="D11877" s="489" t="s">
        <v>4167</v>
      </c>
    </row>
    <row r="11878" spans="1:4">
      <c r="A11878" s="489" t="str">
        <f t="shared" si="185"/>
        <v>2312700947通所リハビリテーション</v>
      </c>
      <c r="B11878" s="489">
        <v>2312700947</v>
      </c>
      <c r="C11878" s="489" t="s">
        <v>2511</v>
      </c>
      <c r="D11878" s="489" t="s">
        <v>4167</v>
      </c>
    </row>
    <row r="11879" spans="1:4">
      <c r="A11879" s="489" t="str">
        <f t="shared" si="185"/>
        <v>2312700947通所リハビリテーション</v>
      </c>
      <c r="B11879" s="489">
        <v>2312700947</v>
      </c>
      <c r="C11879" s="489" t="s">
        <v>2511</v>
      </c>
      <c r="D11879" s="489" t="s">
        <v>4167</v>
      </c>
    </row>
    <row r="11880" spans="1:4">
      <c r="A11880" s="489" t="str">
        <f t="shared" si="185"/>
        <v>2312700947訪問リハビリテーション</v>
      </c>
      <c r="B11880" s="489">
        <v>2312700947</v>
      </c>
      <c r="C11880" s="489" t="s">
        <v>2104</v>
      </c>
      <c r="D11880" s="489" t="s">
        <v>4167</v>
      </c>
    </row>
    <row r="11881" spans="1:4">
      <c r="A11881" s="489" t="str">
        <f t="shared" si="185"/>
        <v>2312700988介護予防訪問リハビリテーション</v>
      </c>
      <c r="B11881" s="489">
        <v>2312700988</v>
      </c>
      <c r="C11881" s="489" t="s">
        <v>2108</v>
      </c>
      <c r="D11881" s="489" t="s">
        <v>16582</v>
      </c>
    </row>
    <row r="11882" spans="1:4">
      <c r="A11882" s="489" t="str">
        <f t="shared" si="185"/>
        <v>2312700988介護予防訪問看護</v>
      </c>
      <c r="B11882" s="489">
        <v>2312700988</v>
      </c>
      <c r="C11882" s="489" t="s">
        <v>2103</v>
      </c>
      <c r="D11882" s="489" t="s">
        <v>16582</v>
      </c>
    </row>
    <row r="11883" spans="1:4">
      <c r="A11883" s="489" t="str">
        <f t="shared" si="185"/>
        <v>2312700988訪問リハビリテーション</v>
      </c>
      <c r="B11883" s="489">
        <v>2312700988</v>
      </c>
      <c r="C11883" s="489" t="s">
        <v>2104</v>
      </c>
      <c r="D11883" s="489" t="s">
        <v>16582</v>
      </c>
    </row>
    <row r="11884" spans="1:4">
      <c r="A11884" s="489" t="str">
        <f t="shared" si="185"/>
        <v>2312700988訪問看護</v>
      </c>
      <c r="B11884" s="489">
        <v>2312700988</v>
      </c>
      <c r="C11884" s="489" t="s">
        <v>2102</v>
      </c>
      <c r="D11884" s="489" t="s">
        <v>16582</v>
      </c>
    </row>
    <row r="11885" spans="1:4">
      <c r="A11885" s="489" t="str">
        <f t="shared" si="185"/>
        <v>2312701010介護予防訪問リハビリテーション</v>
      </c>
      <c r="B11885" s="489">
        <v>2312701010</v>
      </c>
      <c r="C11885" s="489" t="s">
        <v>2108</v>
      </c>
      <c r="D11885" s="489" t="s">
        <v>16583</v>
      </c>
    </row>
    <row r="11886" spans="1:4">
      <c r="A11886" s="489" t="str">
        <f t="shared" si="185"/>
        <v>2312701010介護予防訪問看護</v>
      </c>
      <c r="B11886" s="489">
        <v>2312701010</v>
      </c>
      <c r="C11886" s="489" t="s">
        <v>2103</v>
      </c>
      <c r="D11886" s="489" t="s">
        <v>16583</v>
      </c>
    </row>
    <row r="11887" spans="1:4">
      <c r="A11887" s="489" t="str">
        <f t="shared" si="185"/>
        <v>2312701010訪問リハビリテーション</v>
      </c>
      <c r="B11887" s="489">
        <v>2312701010</v>
      </c>
      <c r="C11887" s="489" t="s">
        <v>2104</v>
      </c>
      <c r="D11887" s="489" t="s">
        <v>16583</v>
      </c>
    </row>
    <row r="11888" spans="1:4">
      <c r="A11888" s="489" t="str">
        <f t="shared" si="185"/>
        <v>2312701010訪問看護</v>
      </c>
      <c r="B11888" s="489">
        <v>2312701010</v>
      </c>
      <c r="C11888" s="489" t="s">
        <v>2102</v>
      </c>
      <c r="D11888" s="489" t="s">
        <v>16583</v>
      </c>
    </row>
    <row r="11889" spans="1:4">
      <c r="A11889" s="489" t="str">
        <f t="shared" si="185"/>
        <v>2312701028介護予防訪問リハビリテーション</v>
      </c>
      <c r="B11889" s="489">
        <v>2312701028</v>
      </c>
      <c r="C11889" s="489" t="s">
        <v>2108</v>
      </c>
      <c r="D11889" s="489" t="s">
        <v>16584</v>
      </c>
    </row>
    <row r="11890" spans="1:4">
      <c r="A11890" s="489" t="str">
        <f t="shared" si="185"/>
        <v>2312701028介護予防訪問看護</v>
      </c>
      <c r="B11890" s="489">
        <v>2312701028</v>
      </c>
      <c r="C11890" s="489" t="s">
        <v>2103</v>
      </c>
      <c r="D11890" s="489" t="s">
        <v>16584</v>
      </c>
    </row>
    <row r="11891" spans="1:4">
      <c r="A11891" s="489" t="str">
        <f t="shared" si="185"/>
        <v>2312701028訪問リハビリテーション</v>
      </c>
      <c r="B11891" s="489">
        <v>2312701028</v>
      </c>
      <c r="C11891" s="489" t="s">
        <v>2104</v>
      </c>
      <c r="D11891" s="489" t="s">
        <v>16584</v>
      </c>
    </row>
    <row r="11892" spans="1:4">
      <c r="A11892" s="489" t="str">
        <f t="shared" si="185"/>
        <v>2312701028訪問看護</v>
      </c>
      <c r="B11892" s="489">
        <v>2312701028</v>
      </c>
      <c r="C11892" s="489" t="s">
        <v>2102</v>
      </c>
      <c r="D11892" s="489" t="s">
        <v>16584</v>
      </c>
    </row>
    <row r="11893" spans="1:4">
      <c r="A11893" s="489" t="str">
        <f t="shared" si="185"/>
        <v>2312701051介護予防訪問リハビリテーション</v>
      </c>
      <c r="B11893" s="489">
        <v>2312701051</v>
      </c>
      <c r="C11893" s="489" t="s">
        <v>2108</v>
      </c>
      <c r="D11893" s="489" t="s">
        <v>16585</v>
      </c>
    </row>
    <row r="11894" spans="1:4">
      <c r="A11894" s="489" t="str">
        <f t="shared" si="185"/>
        <v>2312701051介護予防訪問看護</v>
      </c>
      <c r="B11894" s="489">
        <v>2312701051</v>
      </c>
      <c r="C11894" s="489" t="s">
        <v>2103</v>
      </c>
      <c r="D11894" s="489" t="s">
        <v>16585</v>
      </c>
    </row>
    <row r="11895" spans="1:4">
      <c r="A11895" s="489" t="str">
        <f t="shared" si="185"/>
        <v>2312701051訪問リハビリテーション</v>
      </c>
      <c r="B11895" s="489">
        <v>2312701051</v>
      </c>
      <c r="C11895" s="489" t="s">
        <v>2104</v>
      </c>
      <c r="D11895" s="489" t="s">
        <v>16585</v>
      </c>
    </row>
    <row r="11896" spans="1:4">
      <c r="A11896" s="489" t="str">
        <f t="shared" si="185"/>
        <v>2312701051訪問看護</v>
      </c>
      <c r="B11896" s="489">
        <v>2312701051</v>
      </c>
      <c r="C11896" s="489" t="s">
        <v>2102</v>
      </c>
      <c r="D11896" s="489" t="s">
        <v>16585</v>
      </c>
    </row>
    <row r="11897" spans="1:4">
      <c r="A11897" s="489" t="str">
        <f t="shared" si="185"/>
        <v>2312701077訪問看護</v>
      </c>
      <c r="B11897" s="489">
        <v>2312701077</v>
      </c>
      <c r="C11897" s="489" t="s">
        <v>2102</v>
      </c>
      <c r="D11897" s="489" t="s">
        <v>16586</v>
      </c>
    </row>
    <row r="11898" spans="1:4">
      <c r="A11898" s="489" t="str">
        <f t="shared" si="185"/>
        <v>2312701085介護予防通所リハビリテーション</v>
      </c>
      <c r="B11898" s="489">
        <v>2312701085</v>
      </c>
      <c r="C11898" s="489" t="s">
        <v>2512</v>
      </c>
      <c r="D11898" s="489" t="s">
        <v>16587</v>
      </c>
    </row>
    <row r="11899" spans="1:4">
      <c r="A11899" s="489" t="str">
        <f t="shared" si="185"/>
        <v>2312701085介護予防通所リハビリテーション</v>
      </c>
      <c r="B11899" s="489">
        <v>2312701085</v>
      </c>
      <c r="C11899" s="489" t="s">
        <v>2512</v>
      </c>
      <c r="D11899" s="489" t="s">
        <v>16587</v>
      </c>
    </row>
    <row r="11900" spans="1:4">
      <c r="A11900" s="489" t="str">
        <f t="shared" si="185"/>
        <v>2312701085介護予防訪問リハビリテーション</v>
      </c>
      <c r="B11900" s="489">
        <v>2312701085</v>
      </c>
      <c r="C11900" s="489" t="s">
        <v>2108</v>
      </c>
      <c r="D11900" s="489" t="s">
        <v>16587</v>
      </c>
    </row>
    <row r="11901" spans="1:4">
      <c r="A11901" s="489" t="str">
        <f t="shared" si="185"/>
        <v>2312701085介護予防訪問看護</v>
      </c>
      <c r="B11901" s="489">
        <v>2312701085</v>
      </c>
      <c r="C11901" s="489" t="s">
        <v>2103</v>
      </c>
      <c r="D11901" s="489" t="s">
        <v>16587</v>
      </c>
    </row>
    <row r="11902" spans="1:4">
      <c r="A11902" s="489" t="str">
        <f t="shared" si="185"/>
        <v>2312701085通所リハビリテーション</v>
      </c>
      <c r="B11902" s="489">
        <v>2312701085</v>
      </c>
      <c r="C11902" s="489" t="s">
        <v>2511</v>
      </c>
      <c r="D11902" s="489" t="s">
        <v>16587</v>
      </c>
    </row>
    <row r="11903" spans="1:4">
      <c r="A11903" s="489" t="str">
        <f t="shared" si="185"/>
        <v>2312701085通所リハビリテーション</v>
      </c>
      <c r="B11903" s="489">
        <v>2312701085</v>
      </c>
      <c r="C11903" s="489" t="s">
        <v>2511</v>
      </c>
      <c r="D11903" s="489" t="s">
        <v>16587</v>
      </c>
    </row>
    <row r="11904" spans="1:4">
      <c r="A11904" s="489" t="str">
        <f t="shared" si="185"/>
        <v>2312701085訪問リハビリテーション</v>
      </c>
      <c r="B11904" s="489">
        <v>2312701085</v>
      </c>
      <c r="C11904" s="489" t="s">
        <v>2104</v>
      </c>
      <c r="D11904" s="489" t="s">
        <v>16587</v>
      </c>
    </row>
    <row r="11905" spans="1:4">
      <c r="A11905" s="489" t="str">
        <f t="shared" si="185"/>
        <v>2312701085訪問リハビリテーション</v>
      </c>
      <c r="B11905" s="489">
        <v>2312701085</v>
      </c>
      <c r="C11905" s="489" t="s">
        <v>2104</v>
      </c>
      <c r="D11905" s="489" t="s">
        <v>16587</v>
      </c>
    </row>
    <row r="11906" spans="1:4">
      <c r="A11906" s="489" t="str">
        <f t="shared" ref="A11906:A11969" si="186">B11906&amp;C11906</f>
        <v>2312701085訪問看護</v>
      </c>
      <c r="B11906" s="489">
        <v>2312701085</v>
      </c>
      <c r="C11906" s="489" t="s">
        <v>2102</v>
      </c>
      <c r="D11906" s="489" t="s">
        <v>16587</v>
      </c>
    </row>
    <row r="11907" spans="1:4">
      <c r="A11907" s="489" t="str">
        <f t="shared" si="186"/>
        <v>2312701119介護予防訪問リハビリテーション</v>
      </c>
      <c r="B11907" s="489">
        <v>2312701119</v>
      </c>
      <c r="C11907" s="489" t="s">
        <v>2108</v>
      </c>
      <c r="D11907" s="489" t="s">
        <v>16588</v>
      </c>
    </row>
    <row r="11908" spans="1:4">
      <c r="A11908" s="489" t="str">
        <f t="shared" si="186"/>
        <v>2312701119介護予防訪問看護</v>
      </c>
      <c r="B11908" s="489">
        <v>2312701119</v>
      </c>
      <c r="C11908" s="489" t="s">
        <v>2103</v>
      </c>
      <c r="D11908" s="489" t="s">
        <v>16588</v>
      </c>
    </row>
    <row r="11909" spans="1:4">
      <c r="A11909" s="489" t="str">
        <f t="shared" si="186"/>
        <v>2312701119訪問リハビリテーション</v>
      </c>
      <c r="B11909" s="489">
        <v>2312701119</v>
      </c>
      <c r="C11909" s="489" t="s">
        <v>2104</v>
      </c>
      <c r="D11909" s="489" t="s">
        <v>16588</v>
      </c>
    </row>
    <row r="11910" spans="1:4">
      <c r="A11910" s="489" t="str">
        <f t="shared" si="186"/>
        <v>2312701119訪問看護</v>
      </c>
      <c r="B11910" s="489">
        <v>2312701119</v>
      </c>
      <c r="C11910" s="489" t="s">
        <v>2102</v>
      </c>
      <c r="D11910" s="489" t="s">
        <v>16588</v>
      </c>
    </row>
    <row r="11911" spans="1:4">
      <c r="A11911" s="489" t="str">
        <f t="shared" si="186"/>
        <v>2312701127介護予防訪問リハビリテーション</v>
      </c>
      <c r="B11911" s="489">
        <v>2312701127</v>
      </c>
      <c r="C11911" s="489" t="s">
        <v>2108</v>
      </c>
      <c r="D11911" s="489" t="s">
        <v>16589</v>
      </c>
    </row>
    <row r="11912" spans="1:4">
      <c r="A11912" s="489" t="str">
        <f t="shared" si="186"/>
        <v>2312701127介護予防訪問看護</v>
      </c>
      <c r="B11912" s="489">
        <v>2312701127</v>
      </c>
      <c r="C11912" s="489" t="s">
        <v>2103</v>
      </c>
      <c r="D11912" s="489" t="s">
        <v>16589</v>
      </c>
    </row>
    <row r="11913" spans="1:4">
      <c r="A11913" s="489" t="str">
        <f t="shared" si="186"/>
        <v>2312701127訪問リハビリテーション</v>
      </c>
      <c r="B11913" s="489">
        <v>2312701127</v>
      </c>
      <c r="C11913" s="489" t="s">
        <v>2104</v>
      </c>
      <c r="D11913" s="489" t="s">
        <v>16589</v>
      </c>
    </row>
    <row r="11914" spans="1:4">
      <c r="A11914" s="489" t="str">
        <f t="shared" si="186"/>
        <v>2312701127訪問看護</v>
      </c>
      <c r="B11914" s="489">
        <v>2312701127</v>
      </c>
      <c r="C11914" s="489" t="s">
        <v>2102</v>
      </c>
      <c r="D11914" s="489" t="s">
        <v>16589</v>
      </c>
    </row>
    <row r="11915" spans="1:4">
      <c r="A11915" s="489" t="str">
        <f t="shared" si="186"/>
        <v>2312701143介護予防訪問リハビリテーション</v>
      </c>
      <c r="B11915" s="489">
        <v>2312701143</v>
      </c>
      <c r="C11915" s="489" t="s">
        <v>2108</v>
      </c>
      <c r="D11915" s="489" t="s">
        <v>16590</v>
      </c>
    </row>
    <row r="11916" spans="1:4">
      <c r="A11916" s="489" t="str">
        <f t="shared" si="186"/>
        <v>2312701143介護予防訪問看護</v>
      </c>
      <c r="B11916" s="489">
        <v>2312701143</v>
      </c>
      <c r="C11916" s="489" t="s">
        <v>2103</v>
      </c>
      <c r="D11916" s="489" t="s">
        <v>16590</v>
      </c>
    </row>
    <row r="11917" spans="1:4">
      <c r="A11917" s="489" t="str">
        <f t="shared" si="186"/>
        <v>2312701143訪問リハビリテーション</v>
      </c>
      <c r="B11917" s="489">
        <v>2312701143</v>
      </c>
      <c r="C11917" s="489" t="s">
        <v>2104</v>
      </c>
      <c r="D11917" s="489" t="s">
        <v>16590</v>
      </c>
    </row>
    <row r="11918" spans="1:4">
      <c r="A11918" s="489" t="str">
        <f t="shared" si="186"/>
        <v>2312701143訪問看護</v>
      </c>
      <c r="B11918" s="489">
        <v>2312701143</v>
      </c>
      <c r="C11918" s="489" t="s">
        <v>2102</v>
      </c>
      <c r="D11918" s="489" t="s">
        <v>16590</v>
      </c>
    </row>
    <row r="11919" spans="1:4">
      <c r="A11919" s="489" t="str">
        <f t="shared" si="186"/>
        <v>2312701168介護予防訪問リハビリテーション</v>
      </c>
      <c r="B11919" s="489">
        <v>2312701168</v>
      </c>
      <c r="C11919" s="489" t="s">
        <v>2108</v>
      </c>
      <c r="D11919" s="489" t="s">
        <v>16568</v>
      </c>
    </row>
    <row r="11920" spans="1:4">
      <c r="A11920" s="489" t="str">
        <f t="shared" si="186"/>
        <v>2312701168介護予防訪問看護</v>
      </c>
      <c r="B11920" s="489">
        <v>2312701168</v>
      </c>
      <c r="C11920" s="489" t="s">
        <v>2103</v>
      </c>
      <c r="D11920" s="489" t="s">
        <v>16568</v>
      </c>
    </row>
    <row r="11921" spans="1:4">
      <c r="A11921" s="489" t="str">
        <f t="shared" si="186"/>
        <v>2312701168訪問リハビリテーション</v>
      </c>
      <c r="B11921" s="489">
        <v>2312701168</v>
      </c>
      <c r="C11921" s="489" t="s">
        <v>2104</v>
      </c>
      <c r="D11921" s="489" t="s">
        <v>16568</v>
      </c>
    </row>
    <row r="11922" spans="1:4">
      <c r="A11922" s="489" t="str">
        <f t="shared" si="186"/>
        <v>2312701168訪問看護</v>
      </c>
      <c r="B11922" s="489">
        <v>2312701168</v>
      </c>
      <c r="C11922" s="489" t="s">
        <v>2102</v>
      </c>
      <c r="D11922" s="489" t="s">
        <v>16568</v>
      </c>
    </row>
    <row r="11923" spans="1:4">
      <c r="A11923" s="489" t="str">
        <f t="shared" si="186"/>
        <v>2312701176介護予防訪問リハビリテーション</v>
      </c>
      <c r="B11923" s="489">
        <v>2312701176</v>
      </c>
      <c r="C11923" s="489" t="s">
        <v>2108</v>
      </c>
      <c r="D11923" s="489" t="s">
        <v>16591</v>
      </c>
    </row>
    <row r="11924" spans="1:4">
      <c r="A11924" s="489" t="str">
        <f t="shared" si="186"/>
        <v>2312701176介護予防訪問看護</v>
      </c>
      <c r="B11924" s="489">
        <v>2312701176</v>
      </c>
      <c r="C11924" s="489" t="s">
        <v>2103</v>
      </c>
      <c r="D11924" s="489" t="s">
        <v>16591</v>
      </c>
    </row>
    <row r="11925" spans="1:4">
      <c r="A11925" s="489" t="str">
        <f t="shared" si="186"/>
        <v>2312701176訪問リハビリテーション</v>
      </c>
      <c r="B11925" s="489">
        <v>2312701176</v>
      </c>
      <c r="C11925" s="489" t="s">
        <v>2104</v>
      </c>
      <c r="D11925" s="489" t="s">
        <v>16591</v>
      </c>
    </row>
    <row r="11926" spans="1:4">
      <c r="A11926" s="489" t="str">
        <f t="shared" si="186"/>
        <v>2312701176訪問看護</v>
      </c>
      <c r="B11926" s="489">
        <v>2312701176</v>
      </c>
      <c r="C11926" s="489" t="s">
        <v>2102</v>
      </c>
      <c r="D11926" s="489" t="s">
        <v>16591</v>
      </c>
    </row>
    <row r="11927" spans="1:4">
      <c r="A11927" s="489" t="str">
        <f t="shared" si="186"/>
        <v>2312701184介護予防訪問リハビリテーション</v>
      </c>
      <c r="B11927" s="489">
        <v>2312701184</v>
      </c>
      <c r="C11927" s="489" t="s">
        <v>2108</v>
      </c>
      <c r="D11927" s="489" t="s">
        <v>16592</v>
      </c>
    </row>
    <row r="11928" spans="1:4">
      <c r="A11928" s="489" t="str">
        <f t="shared" si="186"/>
        <v>2312701184介護予防訪問看護</v>
      </c>
      <c r="B11928" s="489">
        <v>2312701184</v>
      </c>
      <c r="C11928" s="489" t="s">
        <v>2103</v>
      </c>
      <c r="D11928" s="489" t="s">
        <v>16592</v>
      </c>
    </row>
    <row r="11929" spans="1:4">
      <c r="A11929" s="489" t="str">
        <f t="shared" si="186"/>
        <v>2312701184訪問リハビリテーション</v>
      </c>
      <c r="B11929" s="489">
        <v>2312701184</v>
      </c>
      <c r="C11929" s="489" t="s">
        <v>2104</v>
      </c>
      <c r="D11929" s="489" t="s">
        <v>16592</v>
      </c>
    </row>
    <row r="11930" spans="1:4">
      <c r="A11930" s="489" t="str">
        <f t="shared" si="186"/>
        <v>2312701184訪問看護</v>
      </c>
      <c r="B11930" s="489">
        <v>2312701184</v>
      </c>
      <c r="C11930" s="489" t="s">
        <v>2102</v>
      </c>
      <c r="D11930" s="489" t="s">
        <v>16592</v>
      </c>
    </row>
    <row r="11931" spans="1:4">
      <c r="A11931" s="489" t="str">
        <f t="shared" si="186"/>
        <v>2312701192介護予防訪問リハビリテーション</v>
      </c>
      <c r="B11931" s="489">
        <v>2312701192</v>
      </c>
      <c r="C11931" s="489" t="s">
        <v>2108</v>
      </c>
      <c r="D11931" s="489" t="s">
        <v>16593</v>
      </c>
    </row>
    <row r="11932" spans="1:4">
      <c r="A11932" s="489" t="str">
        <f t="shared" si="186"/>
        <v>2312701192介護予防訪問看護</v>
      </c>
      <c r="B11932" s="489">
        <v>2312701192</v>
      </c>
      <c r="C11932" s="489" t="s">
        <v>2103</v>
      </c>
      <c r="D11932" s="489" t="s">
        <v>16593</v>
      </c>
    </row>
    <row r="11933" spans="1:4">
      <c r="A11933" s="489" t="str">
        <f t="shared" si="186"/>
        <v>2312701192訪問リハビリテーション</v>
      </c>
      <c r="B11933" s="489">
        <v>2312701192</v>
      </c>
      <c r="C11933" s="489" t="s">
        <v>2104</v>
      </c>
      <c r="D11933" s="489" t="s">
        <v>16593</v>
      </c>
    </row>
    <row r="11934" spans="1:4">
      <c r="A11934" s="489" t="str">
        <f t="shared" si="186"/>
        <v>2312701192訪問看護</v>
      </c>
      <c r="B11934" s="489">
        <v>2312701192</v>
      </c>
      <c r="C11934" s="489" t="s">
        <v>2102</v>
      </c>
      <c r="D11934" s="489" t="s">
        <v>16593</v>
      </c>
    </row>
    <row r="11935" spans="1:4">
      <c r="A11935" s="489" t="str">
        <f t="shared" si="186"/>
        <v>2312701200介護予防訪問リハビリテーション</v>
      </c>
      <c r="B11935" s="489">
        <v>2312701200</v>
      </c>
      <c r="C11935" s="489" t="s">
        <v>2108</v>
      </c>
      <c r="D11935" s="489" t="s">
        <v>16594</v>
      </c>
    </row>
    <row r="11936" spans="1:4">
      <c r="A11936" s="489" t="str">
        <f t="shared" si="186"/>
        <v>2312701200介護予防訪問看護</v>
      </c>
      <c r="B11936" s="489">
        <v>2312701200</v>
      </c>
      <c r="C11936" s="489" t="s">
        <v>2103</v>
      </c>
      <c r="D11936" s="489" t="s">
        <v>16594</v>
      </c>
    </row>
    <row r="11937" spans="1:4">
      <c r="A11937" s="489" t="str">
        <f t="shared" si="186"/>
        <v>2312701200訪問リハビリテーション</v>
      </c>
      <c r="B11937" s="489">
        <v>2312701200</v>
      </c>
      <c r="C11937" s="489" t="s">
        <v>2104</v>
      </c>
      <c r="D11937" s="489" t="s">
        <v>16594</v>
      </c>
    </row>
    <row r="11938" spans="1:4">
      <c r="A11938" s="489" t="str">
        <f t="shared" si="186"/>
        <v>2312701200訪問看護</v>
      </c>
      <c r="B11938" s="489">
        <v>2312701200</v>
      </c>
      <c r="C11938" s="489" t="s">
        <v>2102</v>
      </c>
      <c r="D11938" s="489" t="s">
        <v>16594</v>
      </c>
    </row>
    <row r="11939" spans="1:4">
      <c r="A11939" s="489" t="str">
        <f t="shared" si="186"/>
        <v>2312701218介護予防訪問リハビリテーション</v>
      </c>
      <c r="B11939" s="489">
        <v>2312701218</v>
      </c>
      <c r="C11939" s="489" t="s">
        <v>2108</v>
      </c>
      <c r="D11939" s="489" t="s">
        <v>16595</v>
      </c>
    </row>
    <row r="11940" spans="1:4">
      <c r="A11940" s="489" t="str">
        <f t="shared" si="186"/>
        <v>2312701218介護予防訪問看護</v>
      </c>
      <c r="B11940" s="489">
        <v>2312701218</v>
      </c>
      <c r="C11940" s="489" t="s">
        <v>2103</v>
      </c>
      <c r="D11940" s="489" t="s">
        <v>16595</v>
      </c>
    </row>
    <row r="11941" spans="1:4">
      <c r="A11941" s="489" t="str">
        <f t="shared" si="186"/>
        <v>2312701218訪問リハビリテーション</v>
      </c>
      <c r="B11941" s="489">
        <v>2312701218</v>
      </c>
      <c r="C11941" s="489" t="s">
        <v>2104</v>
      </c>
      <c r="D11941" s="489" t="s">
        <v>16595</v>
      </c>
    </row>
    <row r="11942" spans="1:4">
      <c r="A11942" s="489" t="str">
        <f t="shared" si="186"/>
        <v>2312701218訪問看護</v>
      </c>
      <c r="B11942" s="489">
        <v>2312701218</v>
      </c>
      <c r="C11942" s="489" t="s">
        <v>2102</v>
      </c>
      <c r="D11942" s="489" t="s">
        <v>16595</v>
      </c>
    </row>
    <row r="11943" spans="1:4">
      <c r="A11943" s="489" t="str">
        <f t="shared" si="186"/>
        <v>2312701226介護予防訪問リハビリテーション</v>
      </c>
      <c r="B11943" s="489">
        <v>2312701226</v>
      </c>
      <c r="C11943" s="489" t="s">
        <v>2108</v>
      </c>
      <c r="D11943" s="489" t="s">
        <v>16596</v>
      </c>
    </row>
    <row r="11944" spans="1:4">
      <c r="A11944" s="489" t="str">
        <f t="shared" si="186"/>
        <v>2312701226介護予防訪問看護</v>
      </c>
      <c r="B11944" s="489">
        <v>2312701226</v>
      </c>
      <c r="C11944" s="489" t="s">
        <v>2103</v>
      </c>
      <c r="D11944" s="489" t="s">
        <v>16596</v>
      </c>
    </row>
    <row r="11945" spans="1:4">
      <c r="A11945" s="489" t="str">
        <f t="shared" si="186"/>
        <v>2312701226訪問リハビリテーション</v>
      </c>
      <c r="B11945" s="489">
        <v>2312701226</v>
      </c>
      <c r="C11945" s="489" t="s">
        <v>2104</v>
      </c>
      <c r="D11945" s="489" t="s">
        <v>16596</v>
      </c>
    </row>
    <row r="11946" spans="1:4">
      <c r="A11946" s="489" t="str">
        <f t="shared" si="186"/>
        <v>2312701226訪問看護</v>
      </c>
      <c r="B11946" s="489">
        <v>2312701226</v>
      </c>
      <c r="C11946" s="489" t="s">
        <v>2102</v>
      </c>
      <c r="D11946" s="489" t="s">
        <v>16596</v>
      </c>
    </row>
    <row r="11947" spans="1:4">
      <c r="A11947" s="489" t="str">
        <f t="shared" si="186"/>
        <v>2312701234介護予防訪問リハビリテーション</v>
      </c>
      <c r="B11947" s="489">
        <v>2312701234</v>
      </c>
      <c r="C11947" s="489" t="s">
        <v>2108</v>
      </c>
      <c r="D11947" s="489" t="s">
        <v>16597</v>
      </c>
    </row>
    <row r="11948" spans="1:4">
      <c r="A11948" s="489" t="str">
        <f t="shared" si="186"/>
        <v>2312701234介護予防訪問看護</v>
      </c>
      <c r="B11948" s="489">
        <v>2312701234</v>
      </c>
      <c r="C11948" s="489" t="s">
        <v>2103</v>
      </c>
      <c r="D11948" s="489" t="s">
        <v>16597</v>
      </c>
    </row>
    <row r="11949" spans="1:4">
      <c r="A11949" s="489" t="str">
        <f t="shared" si="186"/>
        <v>2312701234訪問リハビリテーション</v>
      </c>
      <c r="B11949" s="489">
        <v>2312701234</v>
      </c>
      <c r="C11949" s="489" t="s">
        <v>2104</v>
      </c>
      <c r="D11949" s="489" t="s">
        <v>16597</v>
      </c>
    </row>
    <row r="11950" spans="1:4">
      <c r="A11950" s="489" t="str">
        <f t="shared" si="186"/>
        <v>2312701234訪問看護</v>
      </c>
      <c r="B11950" s="489">
        <v>2312701234</v>
      </c>
      <c r="C11950" s="489" t="s">
        <v>2102</v>
      </c>
      <c r="D11950" s="489" t="s">
        <v>16597</v>
      </c>
    </row>
    <row r="11951" spans="1:4">
      <c r="A11951" s="489" t="str">
        <f t="shared" si="186"/>
        <v>2312701242介護予防訪問リハビリテーション</v>
      </c>
      <c r="B11951" s="489">
        <v>2312701242</v>
      </c>
      <c r="C11951" s="489" t="s">
        <v>2108</v>
      </c>
      <c r="D11951" s="489" t="s">
        <v>16598</v>
      </c>
    </row>
    <row r="11952" spans="1:4">
      <c r="A11952" s="489" t="str">
        <f t="shared" si="186"/>
        <v>2312701242介護予防訪問看護</v>
      </c>
      <c r="B11952" s="489">
        <v>2312701242</v>
      </c>
      <c r="C11952" s="489" t="s">
        <v>2103</v>
      </c>
      <c r="D11952" s="489" t="s">
        <v>16598</v>
      </c>
    </row>
    <row r="11953" spans="1:4">
      <c r="A11953" s="489" t="str">
        <f t="shared" si="186"/>
        <v>2312701242訪問リハビリテーション</v>
      </c>
      <c r="B11953" s="489">
        <v>2312701242</v>
      </c>
      <c r="C11953" s="489" t="s">
        <v>2104</v>
      </c>
      <c r="D11953" s="489" t="s">
        <v>16598</v>
      </c>
    </row>
    <row r="11954" spans="1:4">
      <c r="A11954" s="489" t="str">
        <f t="shared" si="186"/>
        <v>2312701242訪問看護</v>
      </c>
      <c r="B11954" s="489">
        <v>2312701242</v>
      </c>
      <c r="C11954" s="489" t="s">
        <v>2102</v>
      </c>
      <c r="D11954" s="489" t="s">
        <v>16598</v>
      </c>
    </row>
    <row r="11955" spans="1:4">
      <c r="A11955" s="489" t="str">
        <f t="shared" si="186"/>
        <v>2312701267介護予防訪問リハビリテーション</v>
      </c>
      <c r="B11955" s="489">
        <v>2312701267</v>
      </c>
      <c r="C11955" s="489" t="s">
        <v>2108</v>
      </c>
      <c r="D11955" s="489" t="s">
        <v>16599</v>
      </c>
    </row>
    <row r="11956" spans="1:4">
      <c r="A11956" s="489" t="str">
        <f t="shared" si="186"/>
        <v>2312701267介護予防訪問看護</v>
      </c>
      <c r="B11956" s="489">
        <v>2312701267</v>
      </c>
      <c r="C11956" s="489" t="s">
        <v>2103</v>
      </c>
      <c r="D11956" s="489" t="s">
        <v>16599</v>
      </c>
    </row>
    <row r="11957" spans="1:4">
      <c r="A11957" s="489" t="str">
        <f t="shared" si="186"/>
        <v>2312701267訪問リハビリテーション</v>
      </c>
      <c r="B11957" s="489">
        <v>2312701267</v>
      </c>
      <c r="C11957" s="489" t="s">
        <v>2104</v>
      </c>
      <c r="D11957" s="489" t="s">
        <v>16599</v>
      </c>
    </row>
    <row r="11958" spans="1:4">
      <c r="A11958" s="489" t="str">
        <f t="shared" si="186"/>
        <v>2312701267訪問看護</v>
      </c>
      <c r="B11958" s="489">
        <v>2312701267</v>
      </c>
      <c r="C11958" s="489" t="s">
        <v>2102</v>
      </c>
      <c r="D11958" s="489" t="s">
        <v>16599</v>
      </c>
    </row>
    <row r="11959" spans="1:4">
      <c r="A11959" s="489" t="str">
        <f t="shared" si="186"/>
        <v>2312701275介護予防訪問リハビリテーション</v>
      </c>
      <c r="B11959" s="489">
        <v>2312701275</v>
      </c>
      <c r="C11959" s="489" t="s">
        <v>2108</v>
      </c>
      <c r="D11959" s="489" t="s">
        <v>16600</v>
      </c>
    </row>
    <row r="11960" spans="1:4">
      <c r="A11960" s="489" t="str">
        <f t="shared" si="186"/>
        <v>2312701275介護予防訪問看護</v>
      </c>
      <c r="B11960" s="489">
        <v>2312701275</v>
      </c>
      <c r="C11960" s="489" t="s">
        <v>2103</v>
      </c>
      <c r="D11960" s="489" t="s">
        <v>16600</v>
      </c>
    </row>
    <row r="11961" spans="1:4">
      <c r="A11961" s="489" t="str">
        <f t="shared" si="186"/>
        <v>2312701275訪問リハビリテーション</v>
      </c>
      <c r="B11961" s="489">
        <v>2312701275</v>
      </c>
      <c r="C11961" s="489" t="s">
        <v>2104</v>
      </c>
      <c r="D11961" s="489" t="s">
        <v>16600</v>
      </c>
    </row>
    <row r="11962" spans="1:4">
      <c r="A11962" s="489" t="str">
        <f t="shared" si="186"/>
        <v>2312701275訪問看護</v>
      </c>
      <c r="B11962" s="489">
        <v>2312701275</v>
      </c>
      <c r="C11962" s="489" t="s">
        <v>2102</v>
      </c>
      <c r="D11962" s="489" t="s">
        <v>16600</v>
      </c>
    </row>
    <row r="11963" spans="1:4">
      <c r="A11963" s="489" t="str">
        <f t="shared" si="186"/>
        <v>2312701283介護予防訪問リハビリテーション</v>
      </c>
      <c r="B11963" s="489">
        <v>2312701283</v>
      </c>
      <c r="C11963" s="489" t="s">
        <v>2108</v>
      </c>
      <c r="D11963" s="489" t="s">
        <v>16601</v>
      </c>
    </row>
    <row r="11964" spans="1:4">
      <c r="A11964" s="489" t="str">
        <f t="shared" si="186"/>
        <v>2312701283介護予防訪問看護</v>
      </c>
      <c r="B11964" s="489">
        <v>2312701283</v>
      </c>
      <c r="C11964" s="489" t="s">
        <v>2103</v>
      </c>
      <c r="D11964" s="489" t="s">
        <v>16601</v>
      </c>
    </row>
    <row r="11965" spans="1:4">
      <c r="A11965" s="489" t="str">
        <f t="shared" si="186"/>
        <v>2312701283訪問リハビリテーション</v>
      </c>
      <c r="B11965" s="489">
        <v>2312701283</v>
      </c>
      <c r="C11965" s="489" t="s">
        <v>2104</v>
      </c>
      <c r="D11965" s="489" t="s">
        <v>16601</v>
      </c>
    </row>
    <row r="11966" spans="1:4">
      <c r="A11966" s="489" t="str">
        <f t="shared" si="186"/>
        <v>2312701283訪問看護</v>
      </c>
      <c r="B11966" s="489">
        <v>2312701283</v>
      </c>
      <c r="C11966" s="489" t="s">
        <v>2102</v>
      </c>
      <c r="D11966" s="489" t="s">
        <v>16601</v>
      </c>
    </row>
    <row r="11967" spans="1:4">
      <c r="A11967" s="489" t="str">
        <f t="shared" si="186"/>
        <v>2312701291介護予防訪問リハビリテーション</v>
      </c>
      <c r="B11967" s="489">
        <v>2312701291</v>
      </c>
      <c r="C11967" s="489" t="s">
        <v>2108</v>
      </c>
      <c r="D11967" s="489" t="s">
        <v>16602</v>
      </c>
    </row>
    <row r="11968" spans="1:4">
      <c r="A11968" s="489" t="str">
        <f t="shared" si="186"/>
        <v>2312701291介護予防訪問看護</v>
      </c>
      <c r="B11968" s="489">
        <v>2312701291</v>
      </c>
      <c r="C11968" s="489" t="s">
        <v>2103</v>
      </c>
      <c r="D11968" s="489" t="s">
        <v>16602</v>
      </c>
    </row>
    <row r="11969" spans="1:4">
      <c r="A11969" s="489" t="str">
        <f t="shared" si="186"/>
        <v>2312701291訪問リハビリテーション</v>
      </c>
      <c r="B11969" s="489">
        <v>2312701291</v>
      </c>
      <c r="C11969" s="489" t="s">
        <v>2104</v>
      </c>
      <c r="D11969" s="489" t="s">
        <v>16602</v>
      </c>
    </row>
    <row r="11970" spans="1:4">
      <c r="A11970" s="489" t="str">
        <f t="shared" ref="A11970:A12033" si="187">B11970&amp;C11970</f>
        <v>2312701291訪問看護</v>
      </c>
      <c r="B11970" s="489">
        <v>2312701291</v>
      </c>
      <c r="C11970" s="489" t="s">
        <v>2102</v>
      </c>
      <c r="D11970" s="489" t="s">
        <v>16602</v>
      </c>
    </row>
    <row r="11971" spans="1:4">
      <c r="A11971" s="489" t="str">
        <f t="shared" si="187"/>
        <v>2312701309介護予防訪問リハビリテーション</v>
      </c>
      <c r="B11971" s="489">
        <v>2312701309</v>
      </c>
      <c r="C11971" s="489" t="s">
        <v>2108</v>
      </c>
      <c r="D11971" s="489" t="s">
        <v>16603</v>
      </c>
    </row>
    <row r="11972" spans="1:4">
      <c r="A11972" s="489" t="str">
        <f t="shared" si="187"/>
        <v>2312701309介護予防訪問看護</v>
      </c>
      <c r="B11972" s="489">
        <v>2312701309</v>
      </c>
      <c r="C11972" s="489" t="s">
        <v>2103</v>
      </c>
      <c r="D11972" s="489" t="s">
        <v>16603</v>
      </c>
    </row>
    <row r="11973" spans="1:4">
      <c r="A11973" s="489" t="str">
        <f t="shared" si="187"/>
        <v>2312701309訪問リハビリテーション</v>
      </c>
      <c r="B11973" s="489">
        <v>2312701309</v>
      </c>
      <c r="C11973" s="489" t="s">
        <v>2104</v>
      </c>
      <c r="D11973" s="489" t="s">
        <v>16603</v>
      </c>
    </row>
    <row r="11974" spans="1:4">
      <c r="A11974" s="489" t="str">
        <f t="shared" si="187"/>
        <v>2312701309訪問看護</v>
      </c>
      <c r="B11974" s="489">
        <v>2312701309</v>
      </c>
      <c r="C11974" s="489" t="s">
        <v>2102</v>
      </c>
      <c r="D11974" s="489" t="s">
        <v>16603</v>
      </c>
    </row>
    <row r="11975" spans="1:4">
      <c r="A11975" s="489" t="str">
        <f t="shared" si="187"/>
        <v>2312701317介護予防訪問リハビリテーション</v>
      </c>
      <c r="B11975" s="489">
        <v>2312701317</v>
      </c>
      <c r="C11975" s="489" t="s">
        <v>2108</v>
      </c>
      <c r="D11975" s="489" t="s">
        <v>16604</v>
      </c>
    </row>
    <row r="11976" spans="1:4">
      <c r="A11976" s="489" t="str">
        <f t="shared" si="187"/>
        <v>2312701317介護予防訪問看護</v>
      </c>
      <c r="B11976" s="489">
        <v>2312701317</v>
      </c>
      <c r="C11976" s="489" t="s">
        <v>2103</v>
      </c>
      <c r="D11976" s="489" t="s">
        <v>16604</v>
      </c>
    </row>
    <row r="11977" spans="1:4">
      <c r="A11977" s="489" t="str">
        <f t="shared" si="187"/>
        <v>2312701317訪問リハビリテーション</v>
      </c>
      <c r="B11977" s="489">
        <v>2312701317</v>
      </c>
      <c r="C11977" s="489" t="s">
        <v>2104</v>
      </c>
      <c r="D11977" s="489" t="s">
        <v>16604</v>
      </c>
    </row>
    <row r="11978" spans="1:4">
      <c r="A11978" s="489" t="str">
        <f t="shared" si="187"/>
        <v>2312701317訪問看護</v>
      </c>
      <c r="B11978" s="489">
        <v>2312701317</v>
      </c>
      <c r="C11978" s="489" t="s">
        <v>2102</v>
      </c>
      <c r="D11978" s="489" t="s">
        <v>16604</v>
      </c>
    </row>
    <row r="11979" spans="1:4">
      <c r="A11979" s="489" t="str">
        <f t="shared" si="187"/>
        <v>2312701325介護予防訪問リハビリテーション</v>
      </c>
      <c r="B11979" s="489">
        <v>2312701325</v>
      </c>
      <c r="C11979" s="489" t="s">
        <v>2108</v>
      </c>
      <c r="D11979" s="489" t="s">
        <v>16605</v>
      </c>
    </row>
    <row r="11980" spans="1:4">
      <c r="A11980" s="489" t="str">
        <f t="shared" si="187"/>
        <v>2312701325介護予防訪問看護</v>
      </c>
      <c r="B11980" s="489">
        <v>2312701325</v>
      </c>
      <c r="C11980" s="489" t="s">
        <v>2103</v>
      </c>
      <c r="D11980" s="489" t="s">
        <v>16605</v>
      </c>
    </row>
    <row r="11981" spans="1:4">
      <c r="A11981" s="489" t="str">
        <f t="shared" si="187"/>
        <v>2312701325訪問リハビリテーション</v>
      </c>
      <c r="B11981" s="489">
        <v>2312701325</v>
      </c>
      <c r="C11981" s="489" t="s">
        <v>2104</v>
      </c>
      <c r="D11981" s="489" t="s">
        <v>16605</v>
      </c>
    </row>
    <row r="11982" spans="1:4">
      <c r="A11982" s="489" t="str">
        <f t="shared" si="187"/>
        <v>2312701325訪問看護</v>
      </c>
      <c r="B11982" s="489">
        <v>2312701325</v>
      </c>
      <c r="C11982" s="489" t="s">
        <v>2102</v>
      </c>
      <c r="D11982" s="489" t="s">
        <v>16605</v>
      </c>
    </row>
    <row r="11983" spans="1:4">
      <c r="A11983" s="489" t="str">
        <f t="shared" si="187"/>
        <v>2312701333介護予防訪問リハビリテーション</v>
      </c>
      <c r="B11983" s="489">
        <v>2312701333</v>
      </c>
      <c r="C11983" s="489" t="s">
        <v>2108</v>
      </c>
      <c r="D11983" s="489" t="s">
        <v>16606</v>
      </c>
    </row>
    <row r="11984" spans="1:4">
      <c r="A11984" s="489" t="str">
        <f t="shared" si="187"/>
        <v>2312701333介護予防訪問看護</v>
      </c>
      <c r="B11984" s="489">
        <v>2312701333</v>
      </c>
      <c r="C11984" s="489" t="s">
        <v>2103</v>
      </c>
      <c r="D11984" s="489" t="s">
        <v>16606</v>
      </c>
    </row>
    <row r="11985" spans="1:4">
      <c r="A11985" s="489" t="str">
        <f t="shared" si="187"/>
        <v>2312701333訪問リハビリテーション</v>
      </c>
      <c r="B11985" s="489">
        <v>2312701333</v>
      </c>
      <c r="C11985" s="489" t="s">
        <v>2104</v>
      </c>
      <c r="D11985" s="489" t="s">
        <v>16606</v>
      </c>
    </row>
    <row r="11986" spans="1:4">
      <c r="A11986" s="489" t="str">
        <f t="shared" si="187"/>
        <v>2312701333訪問看護</v>
      </c>
      <c r="B11986" s="489">
        <v>2312701333</v>
      </c>
      <c r="C11986" s="489" t="s">
        <v>2102</v>
      </c>
      <c r="D11986" s="489" t="s">
        <v>16606</v>
      </c>
    </row>
    <row r="11987" spans="1:4">
      <c r="A11987" s="489" t="str">
        <f t="shared" si="187"/>
        <v>2312800119介護予防通所リハビリテーション</v>
      </c>
      <c r="B11987" s="489">
        <v>2312800119</v>
      </c>
      <c r="C11987" s="489" t="s">
        <v>2512</v>
      </c>
      <c r="D11987" s="489" t="s">
        <v>16607</v>
      </c>
    </row>
    <row r="11988" spans="1:4">
      <c r="A11988" s="489" t="str">
        <f t="shared" si="187"/>
        <v>2312800119通所リハビリテーション</v>
      </c>
      <c r="B11988" s="489">
        <v>2312800119</v>
      </c>
      <c r="C11988" s="489" t="s">
        <v>2511</v>
      </c>
      <c r="D11988" s="489" t="s">
        <v>16607</v>
      </c>
    </row>
    <row r="11989" spans="1:4">
      <c r="A11989" s="489" t="str">
        <f t="shared" si="187"/>
        <v>2312800119通所リハビリテーション</v>
      </c>
      <c r="B11989" s="489">
        <v>2312800119</v>
      </c>
      <c r="C11989" s="489" t="s">
        <v>2511</v>
      </c>
      <c r="D11989" s="489" t="s">
        <v>16607</v>
      </c>
    </row>
    <row r="11990" spans="1:4">
      <c r="A11990" s="489" t="str">
        <f t="shared" si="187"/>
        <v>2312800259介護予防訪問リハビリテーション</v>
      </c>
      <c r="B11990" s="489">
        <v>2312800259</v>
      </c>
      <c r="C11990" s="489" t="s">
        <v>2108</v>
      </c>
      <c r="D11990" s="489" t="s">
        <v>16608</v>
      </c>
    </row>
    <row r="11991" spans="1:4">
      <c r="A11991" s="489" t="str">
        <f t="shared" si="187"/>
        <v>2312800259介護予防訪問看護</v>
      </c>
      <c r="B11991" s="489">
        <v>2312800259</v>
      </c>
      <c r="C11991" s="489" t="s">
        <v>2103</v>
      </c>
      <c r="D11991" s="489" t="s">
        <v>16608</v>
      </c>
    </row>
    <row r="11992" spans="1:4">
      <c r="A11992" s="489" t="str">
        <f t="shared" si="187"/>
        <v>2312800259訪問リハビリテーション</v>
      </c>
      <c r="B11992" s="489">
        <v>2312800259</v>
      </c>
      <c r="C11992" s="489" t="s">
        <v>2104</v>
      </c>
      <c r="D11992" s="489" t="s">
        <v>16608</v>
      </c>
    </row>
    <row r="11993" spans="1:4">
      <c r="A11993" s="489" t="str">
        <f t="shared" si="187"/>
        <v>2312800259訪問看護</v>
      </c>
      <c r="B11993" s="489">
        <v>2312800259</v>
      </c>
      <c r="C11993" s="489" t="s">
        <v>2102</v>
      </c>
      <c r="D11993" s="489" t="s">
        <v>16608</v>
      </c>
    </row>
    <row r="11994" spans="1:4">
      <c r="A11994" s="489" t="str">
        <f t="shared" si="187"/>
        <v>2312800473介護予防訪問リハビリテーション</v>
      </c>
      <c r="B11994" s="489">
        <v>2312800473</v>
      </c>
      <c r="C11994" s="489" t="s">
        <v>2108</v>
      </c>
      <c r="D11994" s="489" t="s">
        <v>13900</v>
      </c>
    </row>
    <row r="11995" spans="1:4">
      <c r="A11995" s="489" t="str">
        <f t="shared" si="187"/>
        <v>2312800473介護予防訪問看護</v>
      </c>
      <c r="B11995" s="489">
        <v>2312800473</v>
      </c>
      <c r="C11995" s="489" t="s">
        <v>2103</v>
      </c>
      <c r="D11995" s="489" t="s">
        <v>13900</v>
      </c>
    </row>
    <row r="11996" spans="1:4">
      <c r="A11996" s="489" t="str">
        <f t="shared" si="187"/>
        <v>2312800473訪問リハビリテーション</v>
      </c>
      <c r="B11996" s="489">
        <v>2312800473</v>
      </c>
      <c r="C11996" s="489" t="s">
        <v>2104</v>
      </c>
      <c r="D11996" s="489" t="s">
        <v>13900</v>
      </c>
    </row>
    <row r="11997" spans="1:4">
      <c r="A11997" s="489" t="str">
        <f t="shared" si="187"/>
        <v>2312800473訪問看護</v>
      </c>
      <c r="B11997" s="489">
        <v>2312800473</v>
      </c>
      <c r="C11997" s="489" t="s">
        <v>2102</v>
      </c>
      <c r="D11997" s="489" t="s">
        <v>13900</v>
      </c>
    </row>
    <row r="11998" spans="1:4">
      <c r="A11998" s="489" t="str">
        <f t="shared" si="187"/>
        <v>2312800515介護予防訪問リハビリテーション</v>
      </c>
      <c r="B11998" s="489">
        <v>2312800515</v>
      </c>
      <c r="C11998" s="489" t="s">
        <v>2108</v>
      </c>
      <c r="D11998" s="489" t="s">
        <v>16609</v>
      </c>
    </row>
    <row r="11999" spans="1:4">
      <c r="A11999" s="489" t="str">
        <f t="shared" si="187"/>
        <v>2312800515介護予防訪問看護</v>
      </c>
      <c r="B11999" s="489">
        <v>2312800515</v>
      </c>
      <c r="C11999" s="489" t="s">
        <v>2103</v>
      </c>
      <c r="D11999" s="489" t="s">
        <v>16609</v>
      </c>
    </row>
    <row r="12000" spans="1:4">
      <c r="A12000" s="489" t="str">
        <f t="shared" si="187"/>
        <v>2312800515訪問リハビリテーション</v>
      </c>
      <c r="B12000" s="489">
        <v>2312800515</v>
      </c>
      <c r="C12000" s="489" t="s">
        <v>2104</v>
      </c>
      <c r="D12000" s="489" t="s">
        <v>16609</v>
      </c>
    </row>
    <row r="12001" spans="1:4">
      <c r="A12001" s="489" t="str">
        <f t="shared" si="187"/>
        <v>2312800515訪問看護</v>
      </c>
      <c r="B12001" s="489">
        <v>2312800515</v>
      </c>
      <c r="C12001" s="489" t="s">
        <v>2102</v>
      </c>
      <c r="D12001" s="489" t="s">
        <v>16609</v>
      </c>
    </row>
    <row r="12002" spans="1:4">
      <c r="A12002" s="489" t="str">
        <f t="shared" si="187"/>
        <v>2312800531介護予防訪問リハビリテーション</v>
      </c>
      <c r="B12002" s="489">
        <v>2312800531</v>
      </c>
      <c r="C12002" s="489" t="s">
        <v>2108</v>
      </c>
      <c r="D12002" s="489" t="s">
        <v>16610</v>
      </c>
    </row>
    <row r="12003" spans="1:4">
      <c r="A12003" s="489" t="str">
        <f t="shared" si="187"/>
        <v>2312800531介護予防訪問看護</v>
      </c>
      <c r="B12003" s="489">
        <v>2312800531</v>
      </c>
      <c r="C12003" s="489" t="s">
        <v>2103</v>
      </c>
      <c r="D12003" s="489" t="s">
        <v>16610</v>
      </c>
    </row>
    <row r="12004" spans="1:4">
      <c r="A12004" s="489" t="str">
        <f t="shared" si="187"/>
        <v>2312800531訪問リハビリテーション</v>
      </c>
      <c r="B12004" s="489">
        <v>2312800531</v>
      </c>
      <c r="C12004" s="489" t="s">
        <v>2104</v>
      </c>
      <c r="D12004" s="489" t="s">
        <v>16610</v>
      </c>
    </row>
    <row r="12005" spans="1:4">
      <c r="A12005" s="489" t="str">
        <f t="shared" si="187"/>
        <v>2312800531訪問看護</v>
      </c>
      <c r="B12005" s="489">
        <v>2312800531</v>
      </c>
      <c r="C12005" s="489" t="s">
        <v>2102</v>
      </c>
      <c r="D12005" s="489" t="s">
        <v>16610</v>
      </c>
    </row>
    <row r="12006" spans="1:4">
      <c r="A12006" s="489" t="str">
        <f t="shared" si="187"/>
        <v>2312800564介護予防訪問リハビリテーション</v>
      </c>
      <c r="B12006" s="489">
        <v>2312800564</v>
      </c>
      <c r="C12006" s="489" t="s">
        <v>2108</v>
      </c>
      <c r="D12006" s="489" t="s">
        <v>16611</v>
      </c>
    </row>
    <row r="12007" spans="1:4">
      <c r="A12007" s="489" t="str">
        <f t="shared" si="187"/>
        <v>2312800564介護予防訪問看護</v>
      </c>
      <c r="B12007" s="489">
        <v>2312800564</v>
      </c>
      <c r="C12007" s="489" t="s">
        <v>2103</v>
      </c>
      <c r="D12007" s="489" t="s">
        <v>16611</v>
      </c>
    </row>
    <row r="12008" spans="1:4">
      <c r="A12008" s="489" t="str">
        <f t="shared" si="187"/>
        <v>2312800564訪問リハビリテーション</v>
      </c>
      <c r="B12008" s="489">
        <v>2312800564</v>
      </c>
      <c r="C12008" s="489" t="s">
        <v>2104</v>
      </c>
      <c r="D12008" s="489" t="s">
        <v>16611</v>
      </c>
    </row>
    <row r="12009" spans="1:4">
      <c r="A12009" s="489" t="str">
        <f t="shared" si="187"/>
        <v>2312800564訪問看護</v>
      </c>
      <c r="B12009" s="489">
        <v>2312800564</v>
      </c>
      <c r="C12009" s="489" t="s">
        <v>2102</v>
      </c>
      <c r="D12009" s="489" t="s">
        <v>16611</v>
      </c>
    </row>
    <row r="12010" spans="1:4">
      <c r="A12010" s="489" t="str">
        <f t="shared" si="187"/>
        <v>2312800614介護予防訪問リハビリテーション</v>
      </c>
      <c r="B12010" s="489">
        <v>2312800614</v>
      </c>
      <c r="C12010" s="489" t="s">
        <v>2108</v>
      </c>
      <c r="D12010" s="489" t="s">
        <v>16612</v>
      </c>
    </row>
    <row r="12011" spans="1:4">
      <c r="A12011" s="489" t="str">
        <f t="shared" si="187"/>
        <v>2312800614介護予防訪問看護</v>
      </c>
      <c r="B12011" s="489">
        <v>2312800614</v>
      </c>
      <c r="C12011" s="489" t="s">
        <v>2103</v>
      </c>
      <c r="D12011" s="489" t="s">
        <v>16612</v>
      </c>
    </row>
    <row r="12012" spans="1:4">
      <c r="A12012" s="489" t="str">
        <f t="shared" si="187"/>
        <v>2312800614訪問リハビリテーション</v>
      </c>
      <c r="B12012" s="489">
        <v>2312800614</v>
      </c>
      <c r="C12012" s="489" t="s">
        <v>2104</v>
      </c>
      <c r="D12012" s="489" t="s">
        <v>16612</v>
      </c>
    </row>
    <row r="12013" spans="1:4">
      <c r="A12013" s="489" t="str">
        <f t="shared" si="187"/>
        <v>2312800614訪問看護</v>
      </c>
      <c r="B12013" s="489">
        <v>2312800614</v>
      </c>
      <c r="C12013" s="489" t="s">
        <v>2102</v>
      </c>
      <c r="D12013" s="489" t="s">
        <v>16612</v>
      </c>
    </row>
    <row r="12014" spans="1:4">
      <c r="A12014" s="489" t="str">
        <f t="shared" si="187"/>
        <v>2312800630介護予防訪問リハビリテーション</v>
      </c>
      <c r="B12014" s="489">
        <v>2312800630</v>
      </c>
      <c r="C12014" s="489" t="s">
        <v>2108</v>
      </c>
      <c r="D12014" s="489" t="s">
        <v>16613</v>
      </c>
    </row>
    <row r="12015" spans="1:4">
      <c r="A12015" s="489" t="str">
        <f t="shared" si="187"/>
        <v>2312800630介護予防訪問看護</v>
      </c>
      <c r="B12015" s="489">
        <v>2312800630</v>
      </c>
      <c r="C12015" s="489" t="s">
        <v>2103</v>
      </c>
      <c r="D12015" s="489" t="s">
        <v>16613</v>
      </c>
    </row>
    <row r="12016" spans="1:4">
      <c r="A12016" s="489" t="str">
        <f t="shared" si="187"/>
        <v>2312800630訪問リハビリテーション</v>
      </c>
      <c r="B12016" s="489">
        <v>2312800630</v>
      </c>
      <c r="C12016" s="489" t="s">
        <v>2104</v>
      </c>
      <c r="D12016" s="489" t="s">
        <v>16613</v>
      </c>
    </row>
    <row r="12017" spans="1:4">
      <c r="A12017" s="489" t="str">
        <f t="shared" si="187"/>
        <v>2312800630訪問看護</v>
      </c>
      <c r="B12017" s="489">
        <v>2312800630</v>
      </c>
      <c r="C12017" s="489" t="s">
        <v>2102</v>
      </c>
      <c r="D12017" s="489" t="s">
        <v>16613</v>
      </c>
    </row>
    <row r="12018" spans="1:4">
      <c r="A12018" s="489" t="str">
        <f t="shared" si="187"/>
        <v>2312800648介護予防訪問リハビリテーション</v>
      </c>
      <c r="B12018" s="489">
        <v>2312800648</v>
      </c>
      <c r="C12018" s="489" t="s">
        <v>2108</v>
      </c>
      <c r="D12018" s="489" t="s">
        <v>16614</v>
      </c>
    </row>
    <row r="12019" spans="1:4">
      <c r="A12019" s="489" t="str">
        <f t="shared" si="187"/>
        <v>2312800648介護予防訪問看護</v>
      </c>
      <c r="B12019" s="489">
        <v>2312800648</v>
      </c>
      <c r="C12019" s="489" t="s">
        <v>2103</v>
      </c>
      <c r="D12019" s="489" t="s">
        <v>16614</v>
      </c>
    </row>
    <row r="12020" spans="1:4">
      <c r="A12020" s="489" t="str">
        <f t="shared" si="187"/>
        <v>2312800648訪問リハビリテーション</v>
      </c>
      <c r="B12020" s="489">
        <v>2312800648</v>
      </c>
      <c r="C12020" s="489" t="s">
        <v>2104</v>
      </c>
      <c r="D12020" s="489" t="s">
        <v>16614</v>
      </c>
    </row>
    <row r="12021" spans="1:4">
      <c r="A12021" s="489" t="str">
        <f t="shared" si="187"/>
        <v>2312800648訪問看護</v>
      </c>
      <c r="B12021" s="489">
        <v>2312800648</v>
      </c>
      <c r="C12021" s="489" t="s">
        <v>2102</v>
      </c>
      <c r="D12021" s="489" t="s">
        <v>16614</v>
      </c>
    </row>
    <row r="12022" spans="1:4">
      <c r="A12022" s="489" t="str">
        <f t="shared" si="187"/>
        <v>2312800655介護予防訪問リハビリテーション</v>
      </c>
      <c r="B12022" s="489">
        <v>2312800655</v>
      </c>
      <c r="C12022" s="489" t="s">
        <v>2108</v>
      </c>
      <c r="D12022" s="489" t="s">
        <v>16615</v>
      </c>
    </row>
    <row r="12023" spans="1:4">
      <c r="A12023" s="489" t="str">
        <f t="shared" si="187"/>
        <v>2312800655介護予防訪問看護</v>
      </c>
      <c r="B12023" s="489">
        <v>2312800655</v>
      </c>
      <c r="C12023" s="489" t="s">
        <v>2103</v>
      </c>
      <c r="D12023" s="489" t="s">
        <v>16615</v>
      </c>
    </row>
    <row r="12024" spans="1:4">
      <c r="A12024" s="489" t="str">
        <f t="shared" si="187"/>
        <v>2312800655訪問リハビリテーション</v>
      </c>
      <c r="B12024" s="489">
        <v>2312800655</v>
      </c>
      <c r="C12024" s="489" t="s">
        <v>2104</v>
      </c>
      <c r="D12024" s="489" t="s">
        <v>16615</v>
      </c>
    </row>
    <row r="12025" spans="1:4">
      <c r="A12025" s="489" t="str">
        <f t="shared" si="187"/>
        <v>2312800655訪問看護</v>
      </c>
      <c r="B12025" s="489">
        <v>2312800655</v>
      </c>
      <c r="C12025" s="489" t="s">
        <v>2102</v>
      </c>
      <c r="D12025" s="489" t="s">
        <v>16615</v>
      </c>
    </row>
    <row r="12026" spans="1:4">
      <c r="A12026" s="489" t="str">
        <f t="shared" si="187"/>
        <v>2312800671介護予防訪問リハビリテーション</v>
      </c>
      <c r="B12026" s="489">
        <v>2312800671</v>
      </c>
      <c r="C12026" s="489" t="s">
        <v>2108</v>
      </c>
      <c r="D12026" s="489" t="s">
        <v>16616</v>
      </c>
    </row>
    <row r="12027" spans="1:4">
      <c r="A12027" s="489" t="str">
        <f t="shared" si="187"/>
        <v>2312800671介護予防訪問看護</v>
      </c>
      <c r="B12027" s="489">
        <v>2312800671</v>
      </c>
      <c r="C12027" s="489" t="s">
        <v>2103</v>
      </c>
      <c r="D12027" s="489" t="s">
        <v>16616</v>
      </c>
    </row>
    <row r="12028" spans="1:4">
      <c r="A12028" s="489" t="str">
        <f t="shared" si="187"/>
        <v>2312800671訪問リハビリテーション</v>
      </c>
      <c r="B12028" s="489">
        <v>2312800671</v>
      </c>
      <c r="C12028" s="489" t="s">
        <v>2104</v>
      </c>
      <c r="D12028" s="489" t="s">
        <v>16616</v>
      </c>
    </row>
    <row r="12029" spans="1:4">
      <c r="A12029" s="489" t="str">
        <f t="shared" si="187"/>
        <v>2312800671訪問看護</v>
      </c>
      <c r="B12029" s="489">
        <v>2312800671</v>
      </c>
      <c r="C12029" s="489" t="s">
        <v>2102</v>
      </c>
      <c r="D12029" s="489" t="s">
        <v>16616</v>
      </c>
    </row>
    <row r="12030" spans="1:4">
      <c r="A12030" s="489" t="str">
        <f t="shared" si="187"/>
        <v>2312800697介護予防訪問リハビリテーション</v>
      </c>
      <c r="B12030" s="489">
        <v>2312800697</v>
      </c>
      <c r="C12030" s="489" t="s">
        <v>2108</v>
      </c>
      <c r="D12030" s="489" t="s">
        <v>16617</v>
      </c>
    </row>
    <row r="12031" spans="1:4">
      <c r="A12031" s="489" t="str">
        <f t="shared" si="187"/>
        <v>2312800697介護予防訪問看護</v>
      </c>
      <c r="B12031" s="489">
        <v>2312800697</v>
      </c>
      <c r="C12031" s="489" t="s">
        <v>2103</v>
      </c>
      <c r="D12031" s="489" t="s">
        <v>16617</v>
      </c>
    </row>
    <row r="12032" spans="1:4">
      <c r="A12032" s="489" t="str">
        <f t="shared" si="187"/>
        <v>2312800697訪問リハビリテーション</v>
      </c>
      <c r="B12032" s="489">
        <v>2312800697</v>
      </c>
      <c r="C12032" s="489" t="s">
        <v>2104</v>
      </c>
      <c r="D12032" s="489" t="s">
        <v>16617</v>
      </c>
    </row>
    <row r="12033" spans="1:4">
      <c r="A12033" s="489" t="str">
        <f t="shared" si="187"/>
        <v>2312800697訪問看護</v>
      </c>
      <c r="B12033" s="489">
        <v>2312800697</v>
      </c>
      <c r="C12033" s="489" t="s">
        <v>2102</v>
      </c>
      <c r="D12033" s="489" t="s">
        <v>16617</v>
      </c>
    </row>
    <row r="12034" spans="1:4">
      <c r="A12034" s="489" t="str">
        <f t="shared" ref="A12034:A12097" si="188">B12034&amp;C12034</f>
        <v>2312800705介護予防訪問リハビリテーション</v>
      </c>
      <c r="B12034" s="489">
        <v>2312800705</v>
      </c>
      <c r="C12034" s="489" t="s">
        <v>2108</v>
      </c>
      <c r="D12034" s="489" t="s">
        <v>16618</v>
      </c>
    </row>
    <row r="12035" spans="1:4">
      <c r="A12035" s="489" t="str">
        <f t="shared" si="188"/>
        <v>2312800705介護予防訪問看護</v>
      </c>
      <c r="B12035" s="489">
        <v>2312800705</v>
      </c>
      <c r="C12035" s="489" t="s">
        <v>2103</v>
      </c>
      <c r="D12035" s="489" t="s">
        <v>16618</v>
      </c>
    </row>
    <row r="12036" spans="1:4">
      <c r="A12036" s="489" t="str">
        <f t="shared" si="188"/>
        <v>2312800705訪問リハビリテーション</v>
      </c>
      <c r="B12036" s="489">
        <v>2312800705</v>
      </c>
      <c r="C12036" s="489" t="s">
        <v>2104</v>
      </c>
      <c r="D12036" s="489" t="s">
        <v>16618</v>
      </c>
    </row>
    <row r="12037" spans="1:4">
      <c r="A12037" s="489" t="str">
        <f t="shared" si="188"/>
        <v>2312800705訪問看護</v>
      </c>
      <c r="B12037" s="489">
        <v>2312800705</v>
      </c>
      <c r="C12037" s="489" t="s">
        <v>2102</v>
      </c>
      <c r="D12037" s="489" t="s">
        <v>16618</v>
      </c>
    </row>
    <row r="12038" spans="1:4">
      <c r="A12038" s="489" t="str">
        <f t="shared" si="188"/>
        <v>2312800713介護予防訪問リハビリテーション</v>
      </c>
      <c r="B12038" s="489">
        <v>2312800713</v>
      </c>
      <c r="C12038" s="489" t="s">
        <v>2108</v>
      </c>
      <c r="D12038" s="489" t="s">
        <v>16619</v>
      </c>
    </row>
    <row r="12039" spans="1:4">
      <c r="A12039" s="489" t="str">
        <f t="shared" si="188"/>
        <v>2312800713介護予防訪問看護</v>
      </c>
      <c r="B12039" s="489">
        <v>2312800713</v>
      </c>
      <c r="C12039" s="489" t="s">
        <v>2103</v>
      </c>
      <c r="D12039" s="489" t="s">
        <v>16619</v>
      </c>
    </row>
    <row r="12040" spans="1:4">
      <c r="A12040" s="489" t="str">
        <f t="shared" si="188"/>
        <v>2312800713訪問リハビリテーション</v>
      </c>
      <c r="B12040" s="489">
        <v>2312800713</v>
      </c>
      <c r="C12040" s="489" t="s">
        <v>2104</v>
      </c>
      <c r="D12040" s="489" t="s">
        <v>16619</v>
      </c>
    </row>
    <row r="12041" spans="1:4">
      <c r="A12041" s="489" t="str">
        <f t="shared" si="188"/>
        <v>2312800713訪問看護</v>
      </c>
      <c r="B12041" s="489">
        <v>2312800713</v>
      </c>
      <c r="C12041" s="489" t="s">
        <v>2102</v>
      </c>
      <c r="D12041" s="489" t="s">
        <v>16619</v>
      </c>
    </row>
    <row r="12042" spans="1:4">
      <c r="A12042" s="489" t="str">
        <f t="shared" si="188"/>
        <v>2312800721介護予防訪問リハビリテーション</v>
      </c>
      <c r="B12042" s="489">
        <v>2312800721</v>
      </c>
      <c r="C12042" s="489" t="s">
        <v>2108</v>
      </c>
      <c r="D12042" s="489" t="s">
        <v>16620</v>
      </c>
    </row>
    <row r="12043" spans="1:4">
      <c r="A12043" s="489" t="str">
        <f t="shared" si="188"/>
        <v>2312800721介護予防訪問看護</v>
      </c>
      <c r="B12043" s="489">
        <v>2312800721</v>
      </c>
      <c r="C12043" s="489" t="s">
        <v>2103</v>
      </c>
      <c r="D12043" s="489" t="s">
        <v>16620</v>
      </c>
    </row>
    <row r="12044" spans="1:4">
      <c r="A12044" s="489" t="str">
        <f t="shared" si="188"/>
        <v>2312800721訪問リハビリテーション</v>
      </c>
      <c r="B12044" s="489">
        <v>2312800721</v>
      </c>
      <c r="C12044" s="489" t="s">
        <v>2104</v>
      </c>
      <c r="D12044" s="489" t="s">
        <v>16620</v>
      </c>
    </row>
    <row r="12045" spans="1:4">
      <c r="A12045" s="489" t="str">
        <f t="shared" si="188"/>
        <v>2312800721訪問看護</v>
      </c>
      <c r="B12045" s="489">
        <v>2312800721</v>
      </c>
      <c r="C12045" s="489" t="s">
        <v>2102</v>
      </c>
      <c r="D12045" s="489" t="s">
        <v>16620</v>
      </c>
    </row>
    <row r="12046" spans="1:4">
      <c r="A12046" s="489" t="str">
        <f t="shared" si="188"/>
        <v>2312800739介護予防訪問リハビリテーション</v>
      </c>
      <c r="B12046" s="489">
        <v>2312800739</v>
      </c>
      <c r="C12046" s="489" t="s">
        <v>2108</v>
      </c>
      <c r="D12046" s="489" t="s">
        <v>16621</v>
      </c>
    </row>
    <row r="12047" spans="1:4">
      <c r="A12047" s="489" t="str">
        <f t="shared" si="188"/>
        <v>2312800739介護予防訪問看護</v>
      </c>
      <c r="B12047" s="489">
        <v>2312800739</v>
      </c>
      <c r="C12047" s="489" t="s">
        <v>2103</v>
      </c>
      <c r="D12047" s="489" t="s">
        <v>16621</v>
      </c>
    </row>
    <row r="12048" spans="1:4">
      <c r="A12048" s="489" t="str">
        <f t="shared" si="188"/>
        <v>2312800739訪問リハビリテーション</v>
      </c>
      <c r="B12048" s="489">
        <v>2312800739</v>
      </c>
      <c r="C12048" s="489" t="s">
        <v>2104</v>
      </c>
      <c r="D12048" s="489" t="s">
        <v>16621</v>
      </c>
    </row>
    <row r="12049" spans="1:4">
      <c r="A12049" s="489" t="str">
        <f t="shared" si="188"/>
        <v>2312800739訪問看護</v>
      </c>
      <c r="B12049" s="489">
        <v>2312800739</v>
      </c>
      <c r="C12049" s="489" t="s">
        <v>2102</v>
      </c>
      <c r="D12049" s="489" t="s">
        <v>16621</v>
      </c>
    </row>
    <row r="12050" spans="1:4">
      <c r="A12050" s="489" t="str">
        <f t="shared" si="188"/>
        <v>2312800754介護予防訪問リハビリテーション</v>
      </c>
      <c r="B12050" s="489">
        <v>2312800754</v>
      </c>
      <c r="C12050" s="489" t="s">
        <v>2108</v>
      </c>
      <c r="D12050" s="489" t="s">
        <v>16622</v>
      </c>
    </row>
    <row r="12051" spans="1:4">
      <c r="A12051" s="489" t="str">
        <f t="shared" si="188"/>
        <v>2312800754介護予防訪問看護</v>
      </c>
      <c r="B12051" s="489">
        <v>2312800754</v>
      </c>
      <c r="C12051" s="489" t="s">
        <v>2103</v>
      </c>
      <c r="D12051" s="489" t="s">
        <v>16622</v>
      </c>
    </row>
    <row r="12052" spans="1:4">
      <c r="A12052" s="489" t="str">
        <f t="shared" si="188"/>
        <v>2312800754訪問リハビリテーション</v>
      </c>
      <c r="B12052" s="489">
        <v>2312800754</v>
      </c>
      <c r="C12052" s="489" t="s">
        <v>2104</v>
      </c>
      <c r="D12052" s="489" t="s">
        <v>16622</v>
      </c>
    </row>
    <row r="12053" spans="1:4">
      <c r="A12053" s="489" t="str">
        <f t="shared" si="188"/>
        <v>2312800754訪問看護</v>
      </c>
      <c r="B12053" s="489">
        <v>2312800754</v>
      </c>
      <c r="C12053" s="489" t="s">
        <v>2102</v>
      </c>
      <c r="D12053" s="489" t="s">
        <v>16622</v>
      </c>
    </row>
    <row r="12054" spans="1:4">
      <c r="A12054" s="489" t="str">
        <f t="shared" si="188"/>
        <v>2312800788介護予防訪問リハビリテーション</v>
      </c>
      <c r="B12054" s="489">
        <v>2312800788</v>
      </c>
      <c r="C12054" s="489" t="s">
        <v>2108</v>
      </c>
      <c r="D12054" s="489" t="s">
        <v>16623</v>
      </c>
    </row>
    <row r="12055" spans="1:4">
      <c r="A12055" s="489" t="str">
        <f t="shared" si="188"/>
        <v>2312800788介護予防訪問看護</v>
      </c>
      <c r="B12055" s="489">
        <v>2312800788</v>
      </c>
      <c r="C12055" s="489" t="s">
        <v>2103</v>
      </c>
      <c r="D12055" s="489" t="s">
        <v>16623</v>
      </c>
    </row>
    <row r="12056" spans="1:4">
      <c r="A12056" s="489" t="str">
        <f t="shared" si="188"/>
        <v>2312800788訪問リハビリテーション</v>
      </c>
      <c r="B12056" s="489">
        <v>2312800788</v>
      </c>
      <c r="C12056" s="489" t="s">
        <v>2104</v>
      </c>
      <c r="D12056" s="489" t="s">
        <v>16623</v>
      </c>
    </row>
    <row r="12057" spans="1:4">
      <c r="A12057" s="489" t="str">
        <f t="shared" si="188"/>
        <v>2312800788訪問看護</v>
      </c>
      <c r="B12057" s="489">
        <v>2312800788</v>
      </c>
      <c r="C12057" s="489" t="s">
        <v>2102</v>
      </c>
      <c r="D12057" s="489" t="s">
        <v>16623</v>
      </c>
    </row>
    <row r="12058" spans="1:4">
      <c r="A12058" s="489" t="str">
        <f t="shared" si="188"/>
        <v>2312800796介護予防訪問リハビリテーション</v>
      </c>
      <c r="B12058" s="489">
        <v>2312800796</v>
      </c>
      <c r="C12058" s="489" t="s">
        <v>2108</v>
      </c>
      <c r="D12058" s="489" t="s">
        <v>16624</v>
      </c>
    </row>
    <row r="12059" spans="1:4">
      <c r="A12059" s="489" t="str">
        <f t="shared" si="188"/>
        <v>2312800796介護予防訪問看護</v>
      </c>
      <c r="B12059" s="489">
        <v>2312800796</v>
      </c>
      <c r="C12059" s="489" t="s">
        <v>2103</v>
      </c>
      <c r="D12059" s="489" t="s">
        <v>16624</v>
      </c>
    </row>
    <row r="12060" spans="1:4">
      <c r="A12060" s="489" t="str">
        <f t="shared" si="188"/>
        <v>2312800796訪問リハビリテーション</v>
      </c>
      <c r="B12060" s="489">
        <v>2312800796</v>
      </c>
      <c r="C12060" s="489" t="s">
        <v>2104</v>
      </c>
      <c r="D12060" s="489" t="s">
        <v>16624</v>
      </c>
    </row>
    <row r="12061" spans="1:4">
      <c r="A12061" s="489" t="str">
        <f t="shared" si="188"/>
        <v>2312800796訪問看護</v>
      </c>
      <c r="B12061" s="489">
        <v>2312800796</v>
      </c>
      <c r="C12061" s="489" t="s">
        <v>2102</v>
      </c>
      <c r="D12061" s="489" t="s">
        <v>16624</v>
      </c>
    </row>
    <row r="12062" spans="1:4">
      <c r="A12062" s="489" t="str">
        <f t="shared" si="188"/>
        <v>2312800820介護予防訪問リハビリテーション</v>
      </c>
      <c r="B12062" s="489">
        <v>2312800820</v>
      </c>
      <c r="C12062" s="489" t="s">
        <v>2108</v>
      </c>
      <c r="D12062" s="489" t="s">
        <v>16625</v>
      </c>
    </row>
    <row r="12063" spans="1:4">
      <c r="A12063" s="489" t="str">
        <f t="shared" si="188"/>
        <v>2312800820介護予防訪問看護</v>
      </c>
      <c r="B12063" s="489">
        <v>2312800820</v>
      </c>
      <c r="C12063" s="489" t="s">
        <v>2103</v>
      </c>
      <c r="D12063" s="489" t="s">
        <v>16625</v>
      </c>
    </row>
    <row r="12064" spans="1:4">
      <c r="A12064" s="489" t="str">
        <f t="shared" si="188"/>
        <v>2312800820訪問リハビリテーション</v>
      </c>
      <c r="B12064" s="489">
        <v>2312800820</v>
      </c>
      <c r="C12064" s="489" t="s">
        <v>2104</v>
      </c>
      <c r="D12064" s="489" t="s">
        <v>16625</v>
      </c>
    </row>
    <row r="12065" spans="1:4">
      <c r="A12065" s="489" t="str">
        <f t="shared" si="188"/>
        <v>2312800820訪問看護</v>
      </c>
      <c r="B12065" s="489">
        <v>2312800820</v>
      </c>
      <c r="C12065" s="489" t="s">
        <v>2102</v>
      </c>
      <c r="D12065" s="489" t="s">
        <v>16625</v>
      </c>
    </row>
    <row r="12066" spans="1:4">
      <c r="A12066" s="489" t="str">
        <f t="shared" si="188"/>
        <v>2312800838介護予防訪問リハビリテーション</v>
      </c>
      <c r="B12066" s="489">
        <v>2312800838</v>
      </c>
      <c r="C12066" s="489" t="s">
        <v>2108</v>
      </c>
      <c r="D12066" s="489" t="s">
        <v>16626</v>
      </c>
    </row>
    <row r="12067" spans="1:4">
      <c r="A12067" s="489" t="str">
        <f t="shared" si="188"/>
        <v>2312800838介護予防訪問看護</v>
      </c>
      <c r="B12067" s="489">
        <v>2312800838</v>
      </c>
      <c r="C12067" s="489" t="s">
        <v>2103</v>
      </c>
      <c r="D12067" s="489" t="s">
        <v>16626</v>
      </c>
    </row>
    <row r="12068" spans="1:4">
      <c r="A12068" s="489" t="str">
        <f t="shared" si="188"/>
        <v>2312800838訪問リハビリテーション</v>
      </c>
      <c r="B12068" s="489">
        <v>2312800838</v>
      </c>
      <c r="C12068" s="489" t="s">
        <v>2104</v>
      </c>
      <c r="D12068" s="489" t="s">
        <v>16626</v>
      </c>
    </row>
    <row r="12069" spans="1:4">
      <c r="A12069" s="489" t="str">
        <f t="shared" si="188"/>
        <v>2312800838訪問看護</v>
      </c>
      <c r="B12069" s="489">
        <v>2312800838</v>
      </c>
      <c r="C12069" s="489" t="s">
        <v>2102</v>
      </c>
      <c r="D12069" s="489" t="s">
        <v>16626</v>
      </c>
    </row>
    <row r="12070" spans="1:4">
      <c r="A12070" s="489" t="str">
        <f t="shared" si="188"/>
        <v>2312800846介護予防訪問リハビリテーション</v>
      </c>
      <c r="B12070" s="489">
        <v>2312800846</v>
      </c>
      <c r="C12070" s="489" t="s">
        <v>2108</v>
      </c>
      <c r="D12070" s="489" t="s">
        <v>16627</v>
      </c>
    </row>
    <row r="12071" spans="1:4">
      <c r="A12071" s="489" t="str">
        <f t="shared" si="188"/>
        <v>2312800846介護予防訪問看護</v>
      </c>
      <c r="B12071" s="489">
        <v>2312800846</v>
      </c>
      <c r="C12071" s="489" t="s">
        <v>2103</v>
      </c>
      <c r="D12071" s="489" t="s">
        <v>16627</v>
      </c>
    </row>
    <row r="12072" spans="1:4">
      <c r="A12072" s="489" t="str">
        <f t="shared" si="188"/>
        <v>2312800846訪問リハビリテーション</v>
      </c>
      <c r="B12072" s="489">
        <v>2312800846</v>
      </c>
      <c r="C12072" s="489" t="s">
        <v>2104</v>
      </c>
      <c r="D12072" s="489" t="s">
        <v>16627</v>
      </c>
    </row>
    <row r="12073" spans="1:4">
      <c r="A12073" s="489" t="str">
        <f t="shared" si="188"/>
        <v>2312800846訪問看護</v>
      </c>
      <c r="B12073" s="489">
        <v>2312800846</v>
      </c>
      <c r="C12073" s="489" t="s">
        <v>2102</v>
      </c>
      <c r="D12073" s="489" t="s">
        <v>16627</v>
      </c>
    </row>
    <row r="12074" spans="1:4">
      <c r="A12074" s="489" t="str">
        <f t="shared" si="188"/>
        <v>2312800853介護予防訪問リハビリテーション</v>
      </c>
      <c r="B12074" s="489">
        <v>2312800853</v>
      </c>
      <c r="C12074" s="489" t="s">
        <v>2108</v>
      </c>
      <c r="D12074" s="489" t="s">
        <v>16628</v>
      </c>
    </row>
    <row r="12075" spans="1:4">
      <c r="A12075" s="489" t="str">
        <f t="shared" si="188"/>
        <v>2312800853介護予防訪問看護</v>
      </c>
      <c r="B12075" s="489">
        <v>2312800853</v>
      </c>
      <c r="C12075" s="489" t="s">
        <v>2103</v>
      </c>
      <c r="D12075" s="489" t="s">
        <v>16628</v>
      </c>
    </row>
    <row r="12076" spans="1:4">
      <c r="A12076" s="489" t="str">
        <f t="shared" si="188"/>
        <v>2312800853訪問リハビリテーション</v>
      </c>
      <c r="B12076" s="489">
        <v>2312800853</v>
      </c>
      <c r="C12076" s="489" t="s">
        <v>2104</v>
      </c>
      <c r="D12076" s="489" t="s">
        <v>16628</v>
      </c>
    </row>
    <row r="12077" spans="1:4">
      <c r="A12077" s="489" t="str">
        <f t="shared" si="188"/>
        <v>2312800853訪問看護</v>
      </c>
      <c r="B12077" s="489">
        <v>2312800853</v>
      </c>
      <c r="C12077" s="489" t="s">
        <v>2102</v>
      </c>
      <c r="D12077" s="489" t="s">
        <v>16628</v>
      </c>
    </row>
    <row r="12078" spans="1:4">
      <c r="A12078" s="489" t="str">
        <f t="shared" si="188"/>
        <v>2312800861介護予防訪問リハビリテーション</v>
      </c>
      <c r="B12078" s="489">
        <v>2312800861</v>
      </c>
      <c r="C12078" s="489" t="s">
        <v>2108</v>
      </c>
      <c r="D12078" s="489" t="s">
        <v>16629</v>
      </c>
    </row>
    <row r="12079" spans="1:4">
      <c r="A12079" s="489" t="str">
        <f t="shared" si="188"/>
        <v>2312800861介護予防訪問看護</v>
      </c>
      <c r="B12079" s="489">
        <v>2312800861</v>
      </c>
      <c r="C12079" s="489" t="s">
        <v>2103</v>
      </c>
      <c r="D12079" s="489" t="s">
        <v>16629</v>
      </c>
    </row>
    <row r="12080" spans="1:4">
      <c r="A12080" s="489" t="str">
        <f t="shared" si="188"/>
        <v>2312800861訪問リハビリテーション</v>
      </c>
      <c r="B12080" s="489">
        <v>2312800861</v>
      </c>
      <c r="C12080" s="489" t="s">
        <v>2104</v>
      </c>
      <c r="D12080" s="489" t="s">
        <v>16629</v>
      </c>
    </row>
    <row r="12081" spans="1:4">
      <c r="A12081" s="489" t="str">
        <f t="shared" si="188"/>
        <v>2312800861訪問看護</v>
      </c>
      <c r="B12081" s="489">
        <v>2312800861</v>
      </c>
      <c r="C12081" s="489" t="s">
        <v>2102</v>
      </c>
      <c r="D12081" s="489" t="s">
        <v>16629</v>
      </c>
    </row>
    <row r="12082" spans="1:4">
      <c r="A12082" s="489" t="str">
        <f t="shared" si="188"/>
        <v>2312800887介護予防訪問リハビリテーション</v>
      </c>
      <c r="B12082" s="489">
        <v>2312800887</v>
      </c>
      <c r="C12082" s="489" t="s">
        <v>2108</v>
      </c>
      <c r="D12082" s="489" t="s">
        <v>16630</v>
      </c>
    </row>
    <row r="12083" spans="1:4">
      <c r="A12083" s="489" t="str">
        <f t="shared" si="188"/>
        <v>2312800887介護予防訪問看護</v>
      </c>
      <c r="B12083" s="489">
        <v>2312800887</v>
      </c>
      <c r="C12083" s="489" t="s">
        <v>2103</v>
      </c>
      <c r="D12083" s="489" t="s">
        <v>16630</v>
      </c>
    </row>
    <row r="12084" spans="1:4">
      <c r="A12084" s="489" t="str">
        <f t="shared" si="188"/>
        <v>2312800887訪問リハビリテーション</v>
      </c>
      <c r="B12084" s="489">
        <v>2312800887</v>
      </c>
      <c r="C12084" s="489" t="s">
        <v>2104</v>
      </c>
      <c r="D12084" s="489" t="s">
        <v>16630</v>
      </c>
    </row>
    <row r="12085" spans="1:4">
      <c r="A12085" s="489" t="str">
        <f t="shared" si="188"/>
        <v>2312800887訪問看護</v>
      </c>
      <c r="B12085" s="489">
        <v>2312800887</v>
      </c>
      <c r="C12085" s="489" t="s">
        <v>2102</v>
      </c>
      <c r="D12085" s="489" t="s">
        <v>16630</v>
      </c>
    </row>
    <row r="12086" spans="1:4">
      <c r="A12086" s="489" t="str">
        <f t="shared" si="188"/>
        <v>2312800895介護予防訪問リハビリテーション</v>
      </c>
      <c r="B12086" s="489">
        <v>2312800895</v>
      </c>
      <c r="C12086" s="489" t="s">
        <v>2108</v>
      </c>
      <c r="D12086" s="489" t="s">
        <v>16631</v>
      </c>
    </row>
    <row r="12087" spans="1:4">
      <c r="A12087" s="489" t="str">
        <f t="shared" si="188"/>
        <v>2312800895介護予防訪問看護</v>
      </c>
      <c r="B12087" s="489">
        <v>2312800895</v>
      </c>
      <c r="C12087" s="489" t="s">
        <v>2103</v>
      </c>
      <c r="D12087" s="489" t="s">
        <v>16631</v>
      </c>
    </row>
    <row r="12088" spans="1:4">
      <c r="A12088" s="489" t="str">
        <f t="shared" si="188"/>
        <v>2312800895訪問リハビリテーション</v>
      </c>
      <c r="B12088" s="489">
        <v>2312800895</v>
      </c>
      <c r="C12088" s="489" t="s">
        <v>2104</v>
      </c>
      <c r="D12088" s="489" t="s">
        <v>16631</v>
      </c>
    </row>
    <row r="12089" spans="1:4">
      <c r="A12089" s="489" t="str">
        <f t="shared" si="188"/>
        <v>2312800895訪問看護</v>
      </c>
      <c r="B12089" s="489">
        <v>2312800895</v>
      </c>
      <c r="C12089" s="489" t="s">
        <v>2102</v>
      </c>
      <c r="D12089" s="489" t="s">
        <v>16631</v>
      </c>
    </row>
    <row r="12090" spans="1:4">
      <c r="A12090" s="489" t="str">
        <f t="shared" si="188"/>
        <v>2312800929介護予防訪問リハビリテーション</v>
      </c>
      <c r="B12090" s="489">
        <v>2312800929</v>
      </c>
      <c r="C12090" s="489" t="s">
        <v>2108</v>
      </c>
      <c r="D12090" s="489" t="s">
        <v>16632</v>
      </c>
    </row>
    <row r="12091" spans="1:4">
      <c r="A12091" s="489" t="str">
        <f t="shared" si="188"/>
        <v>2312800929介護予防訪問看護</v>
      </c>
      <c r="B12091" s="489">
        <v>2312800929</v>
      </c>
      <c r="C12091" s="489" t="s">
        <v>2103</v>
      </c>
      <c r="D12091" s="489" t="s">
        <v>16632</v>
      </c>
    </row>
    <row r="12092" spans="1:4">
      <c r="A12092" s="489" t="str">
        <f t="shared" si="188"/>
        <v>2312800929訪問リハビリテーション</v>
      </c>
      <c r="B12092" s="489">
        <v>2312800929</v>
      </c>
      <c r="C12092" s="489" t="s">
        <v>2104</v>
      </c>
      <c r="D12092" s="489" t="s">
        <v>16632</v>
      </c>
    </row>
    <row r="12093" spans="1:4">
      <c r="A12093" s="489" t="str">
        <f t="shared" si="188"/>
        <v>2312800929訪問看護</v>
      </c>
      <c r="B12093" s="489">
        <v>2312800929</v>
      </c>
      <c r="C12093" s="489" t="s">
        <v>2102</v>
      </c>
      <c r="D12093" s="489" t="s">
        <v>16632</v>
      </c>
    </row>
    <row r="12094" spans="1:4">
      <c r="A12094" s="489" t="str">
        <f t="shared" si="188"/>
        <v>2312800952介護予防訪問リハビリテーション</v>
      </c>
      <c r="B12094" s="489">
        <v>2312800952</v>
      </c>
      <c r="C12094" s="489" t="s">
        <v>2108</v>
      </c>
      <c r="D12094" s="489" t="s">
        <v>16633</v>
      </c>
    </row>
    <row r="12095" spans="1:4">
      <c r="A12095" s="489" t="str">
        <f t="shared" si="188"/>
        <v>2312800952介護予防訪問看護</v>
      </c>
      <c r="B12095" s="489">
        <v>2312800952</v>
      </c>
      <c r="C12095" s="489" t="s">
        <v>2103</v>
      </c>
      <c r="D12095" s="489" t="s">
        <v>16633</v>
      </c>
    </row>
    <row r="12096" spans="1:4">
      <c r="A12096" s="489" t="str">
        <f t="shared" si="188"/>
        <v>2312800952訪問リハビリテーション</v>
      </c>
      <c r="B12096" s="489">
        <v>2312800952</v>
      </c>
      <c r="C12096" s="489" t="s">
        <v>2104</v>
      </c>
      <c r="D12096" s="489" t="s">
        <v>16633</v>
      </c>
    </row>
    <row r="12097" spans="1:4">
      <c r="A12097" s="489" t="str">
        <f t="shared" si="188"/>
        <v>2312800952訪問看護</v>
      </c>
      <c r="B12097" s="489">
        <v>2312800952</v>
      </c>
      <c r="C12097" s="489" t="s">
        <v>2102</v>
      </c>
      <c r="D12097" s="489" t="s">
        <v>16633</v>
      </c>
    </row>
    <row r="12098" spans="1:4">
      <c r="A12098" s="489" t="str">
        <f t="shared" ref="A12098:A12161" si="189">B12098&amp;C12098</f>
        <v>2312800960介護予防訪問リハビリテーション</v>
      </c>
      <c r="B12098" s="489">
        <v>2312800960</v>
      </c>
      <c r="C12098" s="489" t="s">
        <v>2108</v>
      </c>
      <c r="D12098" s="489" t="s">
        <v>16634</v>
      </c>
    </row>
    <row r="12099" spans="1:4">
      <c r="A12099" s="489" t="str">
        <f t="shared" si="189"/>
        <v>2312800960介護予防訪問看護</v>
      </c>
      <c r="B12099" s="489">
        <v>2312800960</v>
      </c>
      <c r="C12099" s="489" t="s">
        <v>2103</v>
      </c>
      <c r="D12099" s="489" t="s">
        <v>16634</v>
      </c>
    </row>
    <row r="12100" spans="1:4">
      <c r="A12100" s="489" t="str">
        <f t="shared" si="189"/>
        <v>2312800960訪問リハビリテーション</v>
      </c>
      <c r="B12100" s="489">
        <v>2312800960</v>
      </c>
      <c r="C12100" s="489" t="s">
        <v>2104</v>
      </c>
      <c r="D12100" s="489" t="s">
        <v>16634</v>
      </c>
    </row>
    <row r="12101" spans="1:4">
      <c r="A12101" s="489" t="str">
        <f t="shared" si="189"/>
        <v>2312800960訪問看護</v>
      </c>
      <c r="B12101" s="489">
        <v>2312800960</v>
      </c>
      <c r="C12101" s="489" t="s">
        <v>2102</v>
      </c>
      <c r="D12101" s="489" t="s">
        <v>16634</v>
      </c>
    </row>
    <row r="12102" spans="1:4">
      <c r="A12102" s="489" t="str">
        <f t="shared" si="189"/>
        <v>2312800978介護予防訪問リハビリテーション</v>
      </c>
      <c r="B12102" s="489">
        <v>2312800978</v>
      </c>
      <c r="C12102" s="489" t="s">
        <v>2108</v>
      </c>
      <c r="D12102" s="489" t="s">
        <v>16635</v>
      </c>
    </row>
    <row r="12103" spans="1:4">
      <c r="A12103" s="489" t="str">
        <f t="shared" si="189"/>
        <v>2312800978介護予防訪問看護</v>
      </c>
      <c r="B12103" s="489">
        <v>2312800978</v>
      </c>
      <c r="C12103" s="489" t="s">
        <v>2103</v>
      </c>
      <c r="D12103" s="489" t="s">
        <v>16635</v>
      </c>
    </row>
    <row r="12104" spans="1:4">
      <c r="A12104" s="489" t="str">
        <f t="shared" si="189"/>
        <v>2312800978訪問リハビリテーション</v>
      </c>
      <c r="B12104" s="489">
        <v>2312800978</v>
      </c>
      <c r="C12104" s="489" t="s">
        <v>2104</v>
      </c>
      <c r="D12104" s="489" t="s">
        <v>16635</v>
      </c>
    </row>
    <row r="12105" spans="1:4">
      <c r="A12105" s="489" t="str">
        <f t="shared" si="189"/>
        <v>2312800978訪問看護</v>
      </c>
      <c r="B12105" s="489">
        <v>2312800978</v>
      </c>
      <c r="C12105" s="489" t="s">
        <v>2102</v>
      </c>
      <c r="D12105" s="489" t="s">
        <v>16635</v>
      </c>
    </row>
    <row r="12106" spans="1:4">
      <c r="A12106" s="489" t="str">
        <f t="shared" si="189"/>
        <v>2312800986介護予防訪問リハビリテーション</v>
      </c>
      <c r="B12106" s="489">
        <v>2312800986</v>
      </c>
      <c r="C12106" s="489" t="s">
        <v>2108</v>
      </c>
      <c r="D12106" s="489" t="s">
        <v>16636</v>
      </c>
    </row>
    <row r="12107" spans="1:4">
      <c r="A12107" s="489" t="str">
        <f t="shared" si="189"/>
        <v>2312800986介護予防訪問看護</v>
      </c>
      <c r="B12107" s="489">
        <v>2312800986</v>
      </c>
      <c r="C12107" s="489" t="s">
        <v>2103</v>
      </c>
      <c r="D12107" s="489" t="s">
        <v>16636</v>
      </c>
    </row>
    <row r="12108" spans="1:4">
      <c r="A12108" s="489" t="str">
        <f t="shared" si="189"/>
        <v>2312800986訪問リハビリテーション</v>
      </c>
      <c r="B12108" s="489">
        <v>2312800986</v>
      </c>
      <c r="C12108" s="489" t="s">
        <v>2104</v>
      </c>
      <c r="D12108" s="489" t="s">
        <v>16636</v>
      </c>
    </row>
    <row r="12109" spans="1:4">
      <c r="A12109" s="489" t="str">
        <f t="shared" si="189"/>
        <v>2312800986訪問看護</v>
      </c>
      <c r="B12109" s="489">
        <v>2312800986</v>
      </c>
      <c r="C12109" s="489" t="s">
        <v>2102</v>
      </c>
      <c r="D12109" s="489" t="s">
        <v>16636</v>
      </c>
    </row>
    <row r="12110" spans="1:4">
      <c r="A12110" s="489" t="str">
        <f t="shared" si="189"/>
        <v>2312800994介護予防訪問リハビリテーション</v>
      </c>
      <c r="B12110" s="489">
        <v>2312800994</v>
      </c>
      <c r="C12110" s="489" t="s">
        <v>2108</v>
      </c>
      <c r="D12110" s="489" t="s">
        <v>16637</v>
      </c>
    </row>
    <row r="12111" spans="1:4">
      <c r="A12111" s="489" t="str">
        <f t="shared" si="189"/>
        <v>2312800994介護予防訪問看護</v>
      </c>
      <c r="B12111" s="489">
        <v>2312800994</v>
      </c>
      <c r="C12111" s="489" t="s">
        <v>2103</v>
      </c>
      <c r="D12111" s="489" t="s">
        <v>16637</v>
      </c>
    </row>
    <row r="12112" spans="1:4">
      <c r="A12112" s="489" t="str">
        <f t="shared" si="189"/>
        <v>2312800994訪問リハビリテーション</v>
      </c>
      <c r="B12112" s="489">
        <v>2312800994</v>
      </c>
      <c r="C12112" s="489" t="s">
        <v>2104</v>
      </c>
      <c r="D12112" s="489" t="s">
        <v>16637</v>
      </c>
    </row>
    <row r="12113" spans="1:4">
      <c r="A12113" s="489" t="str">
        <f t="shared" si="189"/>
        <v>2312800994訪問看護</v>
      </c>
      <c r="B12113" s="489">
        <v>2312800994</v>
      </c>
      <c r="C12113" s="489" t="s">
        <v>2102</v>
      </c>
      <c r="D12113" s="489" t="s">
        <v>16637</v>
      </c>
    </row>
    <row r="12114" spans="1:4">
      <c r="A12114" s="489" t="str">
        <f t="shared" si="189"/>
        <v>2312801000介護予防訪問リハビリテーション</v>
      </c>
      <c r="B12114" s="489">
        <v>2312801000</v>
      </c>
      <c r="C12114" s="489" t="s">
        <v>2108</v>
      </c>
      <c r="D12114" s="489" t="s">
        <v>16638</v>
      </c>
    </row>
    <row r="12115" spans="1:4">
      <c r="A12115" s="489" t="str">
        <f t="shared" si="189"/>
        <v>2312801000介護予防訪問看護</v>
      </c>
      <c r="B12115" s="489">
        <v>2312801000</v>
      </c>
      <c r="C12115" s="489" t="s">
        <v>2103</v>
      </c>
      <c r="D12115" s="489" t="s">
        <v>16638</v>
      </c>
    </row>
    <row r="12116" spans="1:4">
      <c r="A12116" s="489" t="str">
        <f t="shared" si="189"/>
        <v>2312801000訪問リハビリテーション</v>
      </c>
      <c r="B12116" s="489">
        <v>2312801000</v>
      </c>
      <c r="C12116" s="489" t="s">
        <v>2104</v>
      </c>
      <c r="D12116" s="489" t="s">
        <v>16638</v>
      </c>
    </row>
    <row r="12117" spans="1:4">
      <c r="A12117" s="489" t="str">
        <f t="shared" si="189"/>
        <v>2312801000訪問看護</v>
      </c>
      <c r="B12117" s="489">
        <v>2312801000</v>
      </c>
      <c r="C12117" s="489" t="s">
        <v>2102</v>
      </c>
      <c r="D12117" s="489" t="s">
        <v>16638</v>
      </c>
    </row>
    <row r="12118" spans="1:4">
      <c r="A12118" s="489" t="str">
        <f t="shared" si="189"/>
        <v>2312801018介護予防訪問リハビリテーション</v>
      </c>
      <c r="B12118" s="489">
        <v>2312801018</v>
      </c>
      <c r="C12118" s="489" t="s">
        <v>2108</v>
      </c>
      <c r="D12118" s="489" t="s">
        <v>16639</v>
      </c>
    </row>
    <row r="12119" spans="1:4">
      <c r="A12119" s="489" t="str">
        <f t="shared" si="189"/>
        <v>2312801018介護予防訪問看護</v>
      </c>
      <c r="B12119" s="489">
        <v>2312801018</v>
      </c>
      <c r="C12119" s="489" t="s">
        <v>2103</v>
      </c>
      <c r="D12119" s="489" t="s">
        <v>16639</v>
      </c>
    </row>
    <row r="12120" spans="1:4">
      <c r="A12120" s="489" t="str">
        <f t="shared" si="189"/>
        <v>2312801018訪問リハビリテーション</v>
      </c>
      <c r="B12120" s="489">
        <v>2312801018</v>
      </c>
      <c r="C12120" s="489" t="s">
        <v>2104</v>
      </c>
      <c r="D12120" s="489" t="s">
        <v>16639</v>
      </c>
    </row>
    <row r="12121" spans="1:4">
      <c r="A12121" s="489" t="str">
        <f t="shared" si="189"/>
        <v>2312801018訪問看護</v>
      </c>
      <c r="B12121" s="489">
        <v>2312801018</v>
      </c>
      <c r="C12121" s="489" t="s">
        <v>2102</v>
      </c>
      <c r="D12121" s="489" t="s">
        <v>16639</v>
      </c>
    </row>
    <row r="12122" spans="1:4">
      <c r="A12122" s="489" t="str">
        <f t="shared" si="189"/>
        <v>2312801034介護予防訪問リハビリテーション</v>
      </c>
      <c r="B12122" s="489">
        <v>2312801034</v>
      </c>
      <c r="C12122" s="489" t="s">
        <v>2108</v>
      </c>
      <c r="D12122" s="489" t="s">
        <v>16640</v>
      </c>
    </row>
    <row r="12123" spans="1:4">
      <c r="A12123" s="489" t="str">
        <f t="shared" si="189"/>
        <v>2312801034介護予防訪問看護</v>
      </c>
      <c r="B12123" s="489">
        <v>2312801034</v>
      </c>
      <c r="C12123" s="489" t="s">
        <v>2103</v>
      </c>
      <c r="D12123" s="489" t="s">
        <v>16640</v>
      </c>
    </row>
    <row r="12124" spans="1:4">
      <c r="A12124" s="489" t="str">
        <f t="shared" si="189"/>
        <v>2312801034訪問リハビリテーション</v>
      </c>
      <c r="B12124" s="489">
        <v>2312801034</v>
      </c>
      <c r="C12124" s="489" t="s">
        <v>2104</v>
      </c>
      <c r="D12124" s="489" t="s">
        <v>16640</v>
      </c>
    </row>
    <row r="12125" spans="1:4">
      <c r="A12125" s="489" t="str">
        <f t="shared" si="189"/>
        <v>2312801034訪問看護</v>
      </c>
      <c r="B12125" s="489">
        <v>2312801034</v>
      </c>
      <c r="C12125" s="489" t="s">
        <v>2102</v>
      </c>
      <c r="D12125" s="489" t="s">
        <v>16640</v>
      </c>
    </row>
    <row r="12126" spans="1:4">
      <c r="A12126" s="489" t="str">
        <f t="shared" si="189"/>
        <v>2312900026介護予防訪問リハビリテーション</v>
      </c>
      <c r="B12126" s="489">
        <v>2312900026</v>
      </c>
      <c r="C12126" s="489" t="s">
        <v>2108</v>
      </c>
      <c r="D12126" s="489" t="s">
        <v>16641</v>
      </c>
    </row>
    <row r="12127" spans="1:4">
      <c r="A12127" s="489" t="str">
        <f t="shared" si="189"/>
        <v>2312900026介護予防訪問看護</v>
      </c>
      <c r="B12127" s="489">
        <v>2312900026</v>
      </c>
      <c r="C12127" s="489" t="s">
        <v>2103</v>
      </c>
      <c r="D12127" s="489" t="s">
        <v>16641</v>
      </c>
    </row>
    <row r="12128" spans="1:4">
      <c r="A12128" s="489" t="str">
        <f t="shared" si="189"/>
        <v>2312900026訪問リハビリテーション</v>
      </c>
      <c r="B12128" s="489">
        <v>2312900026</v>
      </c>
      <c r="C12128" s="489" t="s">
        <v>2104</v>
      </c>
      <c r="D12128" s="489" t="s">
        <v>16641</v>
      </c>
    </row>
    <row r="12129" spans="1:4">
      <c r="A12129" s="489" t="str">
        <f t="shared" si="189"/>
        <v>2312900026訪問リハビリテーション</v>
      </c>
      <c r="B12129" s="489">
        <v>2312900026</v>
      </c>
      <c r="C12129" s="489" t="s">
        <v>2104</v>
      </c>
      <c r="D12129" s="489" t="s">
        <v>16641</v>
      </c>
    </row>
    <row r="12130" spans="1:4">
      <c r="A12130" s="489" t="str">
        <f t="shared" si="189"/>
        <v>2312900026訪問看護</v>
      </c>
      <c r="B12130" s="489">
        <v>2312900026</v>
      </c>
      <c r="C12130" s="489" t="s">
        <v>2102</v>
      </c>
      <c r="D12130" s="489" t="s">
        <v>16641</v>
      </c>
    </row>
    <row r="12131" spans="1:4">
      <c r="A12131" s="489" t="str">
        <f t="shared" si="189"/>
        <v>2312900513介護予防訪問看護</v>
      </c>
      <c r="B12131" s="489">
        <v>2312900513</v>
      </c>
      <c r="C12131" s="489" t="s">
        <v>2103</v>
      </c>
      <c r="D12131" s="489" t="s">
        <v>16642</v>
      </c>
    </row>
    <row r="12132" spans="1:4">
      <c r="A12132" s="489" t="str">
        <f t="shared" si="189"/>
        <v>2312900513訪問看護</v>
      </c>
      <c r="B12132" s="489">
        <v>2312900513</v>
      </c>
      <c r="C12132" s="489" t="s">
        <v>2102</v>
      </c>
      <c r="D12132" s="489" t="s">
        <v>16642</v>
      </c>
    </row>
    <row r="12133" spans="1:4">
      <c r="A12133" s="489" t="str">
        <f t="shared" si="189"/>
        <v>2312900554介護予防訪問リハビリテーション</v>
      </c>
      <c r="B12133" s="489">
        <v>2312900554</v>
      </c>
      <c r="C12133" s="489" t="s">
        <v>2108</v>
      </c>
      <c r="D12133" s="489" t="s">
        <v>16643</v>
      </c>
    </row>
    <row r="12134" spans="1:4">
      <c r="A12134" s="489" t="str">
        <f t="shared" si="189"/>
        <v>2312900554介護予防訪問看護</v>
      </c>
      <c r="B12134" s="489">
        <v>2312900554</v>
      </c>
      <c r="C12134" s="489" t="s">
        <v>2103</v>
      </c>
      <c r="D12134" s="489" t="s">
        <v>16643</v>
      </c>
    </row>
    <row r="12135" spans="1:4">
      <c r="A12135" s="489" t="str">
        <f t="shared" si="189"/>
        <v>2312900554訪問リハビリテーション</v>
      </c>
      <c r="B12135" s="489">
        <v>2312900554</v>
      </c>
      <c r="C12135" s="489" t="s">
        <v>2104</v>
      </c>
      <c r="D12135" s="489" t="s">
        <v>16643</v>
      </c>
    </row>
    <row r="12136" spans="1:4">
      <c r="A12136" s="489" t="str">
        <f t="shared" si="189"/>
        <v>2312900554訪問看護</v>
      </c>
      <c r="B12136" s="489">
        <v>2312900554</v>
      </c>
      <c r="C12136" s="489" t="s">
        <v>2102</v>
      </c>
      <c r="D12136" s="489" t="s">
        <v>16643</v>
      </c>
    </row>
    <row r="12137" spans="1:4">
      <c r="A12137" s="489" t="str">
        <f t="shared" si="189"/>
        <v>2312900687介護予防訪問リハビリテーション</v>
      </c>
      <c r="B12137" s="489">
        <v>2312900687</v>
      </c>
      <c r="C12137" s="489" t="s">
        <v>2108</v>
      </c>
      <c r="D12137" s="489" t="s">
        <v>16644</v>
      </c>
    </row>
    <row r="12138" spans="1:4">
      <c r="A12138" s="489" t="str">
        <f t="shared" si="189"/>
        <v>2312900687介護予防訪問看護</v>
      </c>
      <c r="B12138" s="489">
        <v>2312900687</v>
      </c>
      <c r="C12138" s="489" t="s">
        <v>2103</v>
      </c>
      <c r="D12138" s="489" t="s">
        <v>16644</v>
      </c>
    </row>
    <row r="12139" spans="1:4">
      <c r="A12139" s="489" t="str">
        <f t="shared" si="189"/>
        <v>2312900687訪問リハビリテーション</v>
      </c>
      <c r="B12139" s="489">
        <v>2312900687</v>
      </c>
      <c r="C12139" s="489" t="s">
        <v>2104</v>
      </c>
      <c r="D12139" s="489" t="s">
        <v>16644</v>
      </c>
    </row>
    <row r="12140" spans="1:4">
      <c r="A12140" s="489" t="str">
        <f t="shared" si="189"/>
        <v>2312900687訪問看護</v>
      </c>
      <c r="B12140" s="489">
        <v>2312900687</v>
      </c>
      <c r="C12140" s="489" t="s">
        <v>2102</v>
      </c>
      <c r="D12140" s="489" t="s">
        <v>16644</v>
      </c>
    </row>
    <row r="12141" spans="1:4">
      <c r="A12141" s="489" t="str">
        <f t="shared" si="189"/>
        <v>2312900703介護予防訪問リハビリテーション</v>
      </c>
      <c r="B12141" s="489">
        <v>2312900703</v>
      </c>
      <c r="C12141" s="489" t="s">
        <v>2108</v>
      </c>
      <c r="D12141" s="489" t="s">
        <v>16645</v>
      </c>
    </row>
    <row r="12142" spans="1:4">
      <c r="A12142" s="489" t="str">
        <f t="shared" si="189"/>
        <v>2312900703介護予防訪問看護</v>
      </c>
      <c r="B12142" s="489">
        <v>2312900703</v>
      </c>
      <c r="C12142" s="489" t="s">
        <v>2103</v>
      </c>
      <c r="D12142" s="489" t="s">
        <v>16645</v>
      </c>
    </row>
    <row r="12143" spans="1:4">
      <c r="A12143" s="489" t="str">
        <f t="shared" si="189"/>
        <v>2312900703訪問リハビリテーション</v>
      </c>
      <c r="B12143" s="489">
        <v>2312900703</v>
      </c>
      <c r="C12143" s="489" t="s">
        <v>2104</v>
      </c>
      <c r="D12143" s="489" t="s">
        <v>16645</v>
      </c>
    </row>
    <row r="12144" spans="1:4">
      <c r="A12144" s="489" t="str">
        <f t="shared" si="189"/>
        <v>2312900703訪問看護</v>
      </c>
      <c r="B12144" s="489">
        <v>2312900703</v>
      </c>
      <c r="C12144" s="489" t="s">
        <v>2102</v>
      </c>
      <c r="D12144" s="489" t="s">
        <v>16645</v>
      </c>
    </row>
    <row r="12145" spans="1:4">
      <c r="A12145" s="489" t="str">
        <f t="shared" si="189"/>
        <v>2312900729介護予防訪問リハビリテーション</v>
      </c>
      <c r="B12145" s="489">
        <v>2312900729</v>
      </c>
      <c r="C12145" s="489" t="s">
        <v>2108</v>
      </c>
      <c r="D12145" s="489" t="s">
        <v>16646</v>
      </c>
    </row>
    <row r="12146" spans="1:4">
      <c r="A12146" s="489" t="str">
        <f t="shared" si="189"/>
        <v>2312900729介護予防訪問看護</v>
      </c>
      <c r="B12146" s="489">
        <v>2312900729</v>
      </c>
      <c r="C12146" s="489" t="s">
        <v>2103</v>
      </c>
      <c r="D12146" s="489" t="s">
        <v>16646</v>
      </c>
    </row>
    <row r="12147" spans="1:4">
      <c r="A12147" s="489" t="str">
        <f t="shared" si="189"/>
        <v>2312900729訪問リハビリテーション</v>
      </c>
      <c r="B12147" s="489">
        <v>2312900729</v>
      </c>
      <c r="C12147" s="489" t="s">
        <v>2104</v>
      </c>
      <c r="D12147" s="489" t="s">
        <v>16646</v>
      </c>
    </row>
    <row r="12148" spans="1:4">
      <c r="A12148" s="489" t="str">
        <f t="shared" si="189"/>
        <v>2312900729訪問看護</v>
      </c>
      <c r="B12148" s="489">
        <v>2312900729</v>
      </c>
      <c r="C12148" s="489" t="s">
        <v>2102</v>
      </c>
      <c r="D12148" s="489" t="s">
        <v>16646</v>
      </c>
    </row>
    <row r="12149" spans="1:4">
      <c r="A12149" s="489" t="str">
        <f t="shared" si="189"/>
        <v>2312900737介護予防訪問リハビリテーション</v>
      </c>
      <c r="B12149" s="489">
        <v>2312900737</v>
      </c>
      <c r="C12149" s="489" t="s">
        <v>2108</v>
      </c>
      <c r="D12149" s="489" t="s">
        <v>16647</v>
      </c>
    </row>
    <row r="12150" spans="1:4">
      <c r="A12150" s="489" t="str">
        <f t="shared" si="189"/>
        <v>2312900737介護予防訪問看護</v>
      </c>
      <c r="B12150" s="489">
        <v>2312900737</v>
      </c>
      <c r="C12150" s="489" t="s">
        <v>2103</v>
      </c>
      <c r="D12150" s="489" t="s">
        <v>16647</v>
      </c>
    </row>
    <row r="12151" spans="1:4">
      <c r="A12151" s="489" t="str">
        <f t="shared" si="189"/>
        <v>2312900737訪問リハビリテーション</v>
      </c>
      <c r="B12151" s="489">
        <v>2312900737</v>
      </c>
      <c r="C12151" s="489" t="s">
        <v>2104</v>
      </c>
      <c r="D12151" s="489" t="s">
        <v>16647</v>
      </c>
    </row>
    <row r="12152" spans="1:4">
      <c r="A12152" s="489" t="str">
        <f t="shared" si="189"/>
        <v>2312900737訪問看護</v>
      </c>
      <c r="B12152" s="489">
        <v>2312900737</v>
      </c>
      <c r="C12152" s="489" t="s">
        <v>2102</v>
      </c>
      <c r="D12152" s="489" t="s">
        <v>16647</v>
      </c>
    </row>
    <row r="12153" spans="1:4">
      <c r="A12153" s="489" t="str">
        <f t="shared" si="189"/>
        <v>2312900778介護予防訪問リハビリテーション</v>
      </c>
      <c r="B12153" s="489">
        <v>2312900778</v>
      </c>
      <c r="C12153" s="489" t="s">
        <v>2108</v>
      </c>
      <c r="D12153" s="489" t="s">
        <v>16648</v>
      </c>
    </row>
    <row r="12154" spans="1:4">
      <c r="A12154" s="489" t="str">
        <f t="shared" si="189"/>
        <v>2312900778介護予防訪問看護</v>
      </c>
      <c r="B12154" s="489">
        <v>2312900778</v>
      </c>
      <c r="C12154" s="489" t="s">
        <v>2103</v>
      </c>
      <c r="D12154" s="489" t="s">
        <v>16648</v>
      </c>
    </row>
    <row r="12155" spans="1:4">
      <c r="A12155" s="489" t="str">
        <f t="shared" si="189"/>
        <v>2312900778訪問リハビリテーション</v>
      </c>
      <c r="B12155" s="489">
        <v>2312900778</v>
      </c>
      <c r="C12155" s="489" t="s">
        <v>2104</v>
      </c>
      <c r="D12155" s="489" t="s">
        <v>16648</v>
      </c>
    </row>
    <row r="12156" spans="1:4">
      <c r="A12156" s="489" t="str">
        <f t="shared" si="189"/>
        <v>2312900778訪問看護</v>
      </c>
      <c r="B12156" s="489">
        <v>2312900778</v>
      </c>
      <c r="C12156" s="489" t="s">
        <v>2102</v>
      </c>
      <c r="D12156" s="489" t="s">
        <v>16648</v>
      </c>
    </row>
    <row r="12157" spans="1:4">
      <c r="A12157" s="489" t="str">
        <f t="shared" si="189"/>
        <v>2312900786介護予防訪問リハビリテーション</v>
      </c>
      <c r="B12157" s="489">
        <v>2312900786</v>
      </c>
      <c r="C12157" s="489" t="s">
        <v>2108</v>
      </c>
      <c r="D12157" s="489" t="s">
        <v>14171</v>
      </c>
    </row>
    <row r="12158" spans="1:4">
      <c r="A12158" s="489" t="str">
        <f t="shared" si="189"/>
        <v>2312900786介護予防訪問看護</v>
      </c>
      <c r="B12158" s="489">
        <v>2312900786</v>
      </c>
      <c r="C12158" s="489" t="s">
        <v>2103</v>
      </c>
      <c r="D12158" s="489" t="s">
        <v>14171</v>
      </c>
    </row>
    <row r="12159" spans="1:4">
      <c r="A12159" s="489" t="str">
        <f t="shared" si="189"/>
        <v>2312900786訪問リハビリテーション</v>
      </c>
      <c r="B12159" s="489">
        <v>2312900786</v>
      </c>
      <c r="C12159" s="489" t="s">
        <v>2104</v>
      </c>
      <c r="D12159" s="489" t="s">
        <v>14171</v>
      </c>
    </row>
    <row r="12160" spans="1:4">
      <c r="A12160" s="489" t="str">
        <f t="shared" si="189"/>
        <v>2312900786訪問看護</v>
      </c>
      <c r="B12160" s="489">
        <v>2312900786</v>
      </c>
      <c r="C12160" s="489" t="s">
        <v>2102</v>
      </c>
      <c r="D12160" s="489" t="s">
        <v>14171</v>
      </c>
    </row>
    <row r="12161" spans="1:4">
      <c r="A12161" s="489" t="str">
        <f t="shared" si="189"/>
        <v>2312900794介護予防通所リハビリテーション</v>
      </c>
      <c r="B12161" s="489">
        <v>2312900794</v>
      </c>
      <c r="C12161" s="489" t="s">
        <v>2512</v>
      </c>
      <c r="D12161" s="489" t="s">
        <v>16649</v>
      </c>
    </row>
    <row r="12162" spans="1:4">
      <c r="A12162" s="489" t="str">
        <f t="shared" ref="A12162:A12225" si="190">B12162&amp;C12162</f>
        <v>2312900794介護予防通所リハビリテーション</v>
      </c>
      <c r="B12162" s="489">
        <v>2312900794</v>
      </c>
      <c r="C12162" s="489" t="s">
        <v>2512</v>
      </c>
      <c r="D12162" s="489" t="s">
        <v>16649</v>
      </c>
    </row>
    <row r="12163" spans="1:4">
      <c r="A12163" s="489" t="str">
        <f t="shared" si="190"/>
        <v>2312900794介護予防訪問リハビリテーション</v>
      </c>
      <c r="B12163" s="489">
        <v>2312900794</v>
      </c>
      <c r="C12163" s="489" t="s">
        <v>2108</v>
      </c>
      <c r="D12163" s="489" t="s">
        <v>16649</v>
      </c>
    </row>
    <row r="12164" spans="1:4">
      <c r="A12164" s="489" t="str">
        <f t="shared" si="190"/>
        <v>2312900794介護予防訪問看護</v>
      </c>
      <c r="B12164" s="489">
        <v>2312900794</v>
      </c>
      <c r="C12164" s="489" t="s">
        <v>2103</v>
      </c>
      <c r="D12164" s="489" t="s">
        <v>16649</v>
      </c>
    </row>
    <row r="12165" spans="1:4">
      <c r="A12165" s="489" t="str">
        <f t="shared" si="190"/>
        <v>2312900794通所リハビリテーション</v>
      </c>
      <c r="B12165" s="489">
        <v>2312900794</v>
      </c>
      <c r="C12165" s="489" t="s">
        <v>2511</v>
      </c>
      <c r="D12165" s="489" t="s">
        <v>16649</v>
      </c>
    </row>
    <row r="12166" spans="1:4">
      <c r="A12166" s="489" t="str">
        <f t="shared" si="190"/>
        <v>2312900794通所リハビリテーション</v>
      </c>
      <c r="B12166" s="489">
        <v>2312900794</v>
      </c>
      <c r="C12166" s="489" t="s">
        <v>2511</v>
      </c>
      <c r="D12166" s="489" t="s">
        <v>16649</v>
      </c>
    </row>
    <row r="12167" spans="1:4">
      <c r="A12167" s="489" t="str">
        <f t="shared" si="190"/>
        <v>2312900794訪問リハビリテーション</v>
      </c>
      <c r="B12167" s="489">
        <v>2312900794</v>
      </c>
      <c r="C12167" s="489" t="s">
        <v>2104</v>
      </c>
      <c r="D12167" s="489" t="s">
        <v>16649</v>
      </c>
    </row>
    <row r="12168" spans="1:4">
      <c r="A12168" s="489" t="str">
        <f t="shared" si="190"/>
        <v>2312900794訪問看護</v>
      </c>
      <c r="B12168" s="489">
        <v>2312900794</v>
      </c>
      <c r="C12168" s="489" t="s">
        <v>2102</v>
      </c>
      <c r="D12168" s="489" t="s">
        <v>16649</v>
      </c>
    </row>
    <row r="12169" spans="1:4">
      <c r="A12169" s="489" t="str">
        <f t="shared" si="190"/>
        <v>2312900836介護予防訪問リハビリテーション</v>
      </c>
      <c r="B12169" s="489">
        <v>2312900836</v>
      </c>
      <c r="C12169" s="489" t="s">
        <v>2108</v>
      </c>
      <c r="D12169" s="489" t="s">
        <v>16650</v>
      </c>
    </row>
    <row r="12170" spans="1:4">
      <c r="A12170" s="489" t="str">
        <f t="shared" si="190"/>
        <v>2312900836介護予防訪問看護</v>
      </c>
      <c r="B12170" s="489">
        <v>2312900836</v>
      </c>
      <c r="C12170" s="489" t="s">
        <v>2103</v>
      </c>
      <c r="D12170" s="489" t="s">
        <v>16650</v>
      </c>
    </row>
    <row r="12171" spans="1:4">
      <c r="A12171" s="489" t="str">
        <f t="shared" si="190"/>
        <v>2312900836訪問リハビリテーション</v>
      </c>
      <c r="B12171" s="489">
        <v>2312900836</v>
      </c>
      <c r="C12171" s="489" t="s">
        <v>2104</v>
      </c>
      <c r="D12171" s="489" t="s">
        <v>16650</v>
      </c>
    </row>
    <row r="12172" spans="1:4">
      <c r="A12172" s="489" t="str">
        <f t="shared" si="190"/>
        <v>2312900836訪問看護</v>
      </c>
      <c r="B12172" s="489">
        <v>2312900836</v>
      </c>
      <c r="C12172" s="489" t="s">
        <v>2102</v>
      </c>
      <c r="D12172" s="489" t="s">
        <v>16650</v>
      </c>
    </row>
    <row r="12173" spans="1:4">
      <c r="A12173" s="489" t="str">
        <f t="shared" si="190"/>
        <v>2312900844介護予防訪問リハビリテーション</v>
      </c>
      <c r="B12173" s="489">
        <v>2312900844</v>
      </c>
      <c r="C12173" s="489" t="s">
        <v>2108</v>
      </c>
      <c r="D12173" s="489" t="s">
        <v>16651</v>
      </c>
    </row>
    <row r="12174" spans="1:4">
      <c r="A12174" s="489" t="str">
        <f t="shared" si="190"/>
        <v>2312900844介護予防訪問看護</v>
      </c>
      <c r="B12174" s="489">
        <v>2312900844</v>
      </c>
      <c r="C12174" s="489" t="s">
        <v>2103</v>
      </c>
      <c r="D12174" s="489" t="s">
        <v>16651</v>
      </c>
    </row>
    <row r="12175" spans="1:4">
      <c r="A12175" s="489" t="str">
        <f t="shared" si="190"/>
        <v>2312900844訪問リハビリテーション</v>
      </c>
      <c r="B12175" s="489">
        <v>2312900844</v>
      </c>
      <c r="C12175" s="489" t="s">
        <v>2104</v>
      </c>
      <c r="D12175" s="489" t="s">
        <v>16651</v>
      </c>
    </row>
    <row r="12176" spans="1:4">
      <c r="A12176" s="489" t="str">
        <f t="shared" si="190"/>
        <v>2312900844訪問看護</v>
      </c>
      <c r="B12176" s="489">
        <v>2312900844</v>
      </c>
      <c r="C12176" s="489" t="s">
        <v>2102</v>
      </c>
      <c r="D12176" s="489" t="s">
        <v>16651</v>
      </c>
    </row>
    <row r="12177" spans="1:4">
      <c r="A12177" s="489" t="str">
        <f t="shared" si="190"/>
        <v>2312900869介護予防訪問リハビリテーション</v>
      </c>
      <c r="B12177" s="489">
        <v>2312900869</v>
      </c>
      <c r="C12177" s="489" t="s">
        <v>2108</v>
      </c>
      <c r="D12177" s="489" t="s">
        <v>16652</v>
      </c>
    </row>
    <row r="12178" spans="1:4">
      <c r="A12178" s="489" t="str">
        <f t="shared" si="190"/>
        <v>2312900869介護予防訪問看護</v>
      </c>
      <c r="B12178" s="489">
        <v>2312900869</v>
      </c>
      <c r="C12178" s="489" t="s">
        <v>2103</v>
      </c>
      <c r="D12178" s="489" t="s">
        <v>16652</v>
      </c>
    </row>
    <row r="12179" spans="1:4">
      <c r="A12179" s="489" t="str">
        <f t="shared" si="190"/>
        <v>2312900869訪問リハビリテーション</v>
      </c>
      <c r="B12179" s="489">
        <v>2312900869</v>
      </c>
      <c r="C12179" s="489" t="s">
        <v>2104</v>
      </c>
      <c r="D12179" s="489" t="s">
        <v>16652</v>
      </c>
    </row>
    <row r="12180" spans="1:4">
      <c r="A12180" s="489" t="str">
        <f t="shared" si="190"/>
        <v>2312900869訪問看護</v>
      </c>
      <c r="B12180" s="489">
        <v>2312900869</v>
      </c>
      <c r="C12180" s="489" t="s">
        <v>2102</v>
      </c>
      <c r="D12180" s="489" t="s">
        <v>16652</v>
      </c>
    </row>
    <row r="12181" spans="1:4">
      <c r="A12181" s="489" t="str">
        <f t="shared" si="190"/>
        <v>2312900893介護予防訪問リハビリテーション</v>
      </c>
      <c r="B12181" s="489">
        <v>2312900893</v>
      </c>
      <c r="C12181" s="489" t="s">
        <v>2108</v>
      </c>
      <c r="D12181" s="489" t="s">
        <v>16653</v>
      </c>
    </row>
    <row r="12182" spans="1:4">
      <c r="A12182" s="489" t="str">
        <f t="shared" si="190"/>
        <v>2312900893介護予防訪問看護</v>
      </c>
      <c r="B12182" s="489">
        <v>2312900893</v>
      </c>
      <c r="C12182" s="489" t="s">
        <v>2103</v>
      </c>
      <c r="D12182" s="489" t="s">
        <v>16653</v>
      </c>
    </row>
    <row r="12183" spans="1:4">
      <c r="A12183" s="489" t="str">
        <f t="shared" si="190"/>
        <v>2312900893訪問リハビリテーション</v>
      </c>
      <c r="B12183" s="489">
        <v>2312900893</v>
      </c>
      <c r="C12183" s="489" t="s">
        <v>2104</v>
      </c>
      <c r="D12183" s="489" t="s">
        <v>16653</v>
      </c>
    </row>
    <row r="12184" spans="1:4">
      <c r="A12184" s="489" t="str">
        <f t="shared" si="190"/>
        <v>2312900893訪問看護</v>
      </c>
      <c r="B12184" s="489">
        <v>2312900893</v>
      </c>
      <c r="C12184" s="489" t="s">
        <v>2102</v>
      </c>
      <c r="D12184" s="489" t="s">
        <v>16653</v>
      </c>
    </row>
    <row r="12185" spans="1:4">
      <c r="A12185" s="489" t="str">
        <f t="shared" si="190"/>
        <v>2312900919介護予防訪問リハビリテーション</v>
      </c>
      <c r="B12185" s="489">
        <v>2312900919</v>
      </c>
      <c r="C12185" s="489" t="s">
        <v>2108</v>
      </c>
      <c r="D12185" s="489" t="s">
        <v>16654</v>
      </c>
    </row>
    <row r="12186" spans="1:4">
      <c r="A12186" s="489" t="str">
        <f t="shared" si="190"/>
        <v>2312900919介護予防訪問看護</v>
      </c>
      <c r="B12186" s="489">
        <v>2312900919</v>
      </c>
      <c r="C12186" s="489" t="s">
        <v>2103</v>
      </c>
      <c r="D12186" s="489" t="s">
        <v>16654</v>
      </c>
    </row>
    <row r="12187" spans="1:4">
      <c r="A12187" s="489" t="str">
        <f t="shared" si="190"/>
        <v>2312900919訪問リハビリテーション</v>
      </c>
      <c r="B12187" s="489">
        <v>2312900919</v>
      </c>
      <c r="C12187" s="489" t="s">
        <v>2104</v>
      </c>
      <c r="D12187" s="489" t="s">
        <v>16654</v>
      </c>
    </row>
    <row r="12188" spans="1:4">
      <c r="A12188" s="489" t="str">
        <f t="shared" si="190"/>
        <v>2312900919訪問看護</v>
      </c>
      <c r="B12188" s="489">
        <v>2312900919</v>
      </c>
      <c r="C12188" s="489" t="s">
        <v>2102</v>
      </c>
      <c r="D12188" s="489" t="s">
        <v>16654</v>
      </c>
    </row>
    <row r="12189" spans="1:4">
      <c r="A12189" s="489" t="str">
        <f t="shared" si="190"/>
        <v>2312900935介護予防訪問リハビリテーション</v>
      </c>
      <c r="B12189" s="489">
        <v>2312900935</v>
      </c>
      <c r="C12189" s="489" t="s">
        <v>2108</v>
      </c>
      <c r="D12189" s="489" t="s">
        <v>16655</v>
      </c>
    </row>
    <row r="12190" spans="1:4">
      <c r="A12190" s="489" t="str">
        <f t="shared" si="190"/>
        <v>2312900935介護予防訪問看護</v>
      </c>
      <c r="B12190" s="489">
        <v>2312900935</v>
      </c>
      <c r="C12190" s="489" t="s">
        <v>2103</v>
      </c>
      <c r="D12190" s="489" t="s">
        <v>16655</v>
      </c>
    </row>
    <row r="12191" spans="1:4">
      <c r="A12191" s="489" t="str">
        <f t="shared" si="190"/>
        <v>2312900935訪問リハビリテーション</v>
      </c>
      <c r="B12191" s="489">
        <v>2312900935</v>
      </c>
      <c r="C12191" s="489" t="s">
        <v>2104</v>
      </c>
      <c r="D12191" s="489" t="s">
        <v>16655</v>
      </c>
    </row>
    <row r="12192" spans="1:4">
      <c r="A12192" s="489" t="str">
        <f t="shared" si="190"/>
        <v>2312900935訪問看護</v>
      </c>
      <c r="B12192" s="489">
        <v>2312900935</v>
      </c>
      <c r="C12192" s="489" t="s">
        <v>2102</v>
      </c>
      <c r="D12192" s="489" t="s">
        <v>16655</v>
      </c>
    </row>
    <row r="12193" spans="1:4">
      <c r="A12193" s="489" t="str">
        <f t="shared" si="190"/>
        <v>2312900943介護予防訪問リハビリテーション</v>
      </c>
      <c r="B12193" s="489">
        <v>2312900943</v>
      </c>
      <c r="C12193" s="489" t="s">
        <v>2108</v>
      </c>
      <c r="D12193" s="489" t="s">
        <v>16656</v>
      </c>
    </row>
    <row r="12194" spans="1:4">
      <c r="A12194" s="489" t="str">
        <f t="shared" si="190"/>
        <v>2312900943介護予防訪問看護</v>
      </c>
      <c r="B12194" s="489">
        <v>2312900943</v>
      </c>
      <c r="C12194" s="489" t="s">
        <v>2103</v>
      </c>
      <c r="D12194" s="489" t="s">
        <v>16656</v>
      </c>
    </row>
    <row r="12195" spans="1:4">
      <c r="A12195" s="489" t="str">
        <f t="shared" si="190"/>
        <v>2312900943訪問リハビリテーション</v>
      </c>
      <c r="B12195" s="489">
        <v>2312900943</v>
      </c>
      <c r="C12195" s="489" t="s">
        <v>2104</v>
      </c>
      <c r="D12195" s="489" t="s">
        <v>16656</v>
      </c>
    </row>
    <row r="12196" spans="1:4">
      <c r="A12196" s="489" t="str">
        <f t="shared" si="190"/>
        <v>2312900943訪問看護</v>
      </c>
      <c r="B12196" s="489">
        <v>2312900943</v>
      </c>
      <c r="C12196" s="489" t="s">
        <v>2102</v>
      </c>
      <c r="D12196" s="489" t="s">
        <v>16656</v>
      </c>
    </row>
    <row r="12197" spans="1:4">
      <c r="A12197" s="489" t="str">
        <f t="shared" si="190"/>
        <v>2312900976介護予防訪問リハビリテーション</v>
      </c>
      <c r="B12197" s="489">
        <v>2312900976</v>
      </c>
      <c r="C12197" s="489" t="s">
        <v>2108</v>
      </c>
      <c r="D12197" s="489" t="s">
        <v>16657</v>
      </c>
    </row>
    <row r="12198" spans="1:4">
      <c r="A12198" s="489" t="str">
        <f t="shared" si="190"/>
        <v>2312900976介護予防訪問看護</v>
      </c>
      <c r="B12198" s="489">
        <v>2312900976</v>
      </c>
      <c r="C12198" s="489" t="s">
        <v>2103</v>
      </c>
      <c r="D12198" s="489" t="s">
        <v>16657</v>
      </c>
    </row>
    <row r="12199" spans="1:4">
      <c r="A12199" s="489" t="str">
        <f t="shared" si="190"/>
        <v>2312900976訪問リハビリテーション</v>
      </c>
      <c r="B12199" s="489">
        <v>2312900976</v>
      </c>
      <c r="C12199" s="489" t="s">
        <v>2104</v>
      </c>
      <c r="D12199" s="489" t="s">
        <v>16657</v>
      </c>
    </row>
    <row r="12200" spans="1:4">
      <c r="A12200" s="489" t="str">
        <f t="shared" si="190"/>
        <v>2312900976訪問看護</v>
      </c>
      <c r="B12200" s="489">
        <v>2312900976</v>
      </c>
      <c r="C12200" s="489" t="s">
        <v>2102</v>
      </c>
      <c r="D12200" s="489" t="s">
        <v>16657</v>
      </c>
    </row>
    <row r="12201" spans="1:4">
      <c r="A12201" s="489" t="str">
        <f t="shared" si="190"/>
        <v>2312900992介護予防訪問リハビリテーション</v>
      </c>
      <c r="B12201" s="489">
        <v>2312900992</v>
      </c>
      <c r="C12201" s="489" t="s">
        <v>2108</v>
      </c>
      <c r="D12201" s="489" t="s">
        <v>16658</v>
      </c>
    </row>
    <row r="12202" spans="1:4">
      <c r="A12202" s="489" t="str">
        <f t="shared" si="190"/>
        <v>2312900992介護予防訪問看護</v>
      </c>
      <c r="B12202" s="489">
        <v>2312900992</v>
      </c>
      <c r="C12202" s="489" t="s">
        <v>2103</v>
      </c>
      <c r="D12202" s="489" t="s">
        <v>16658</v>
      </c>
    </row>
    <row r="12203" spans="1:4">
      <c r="A12203" s="489" t="str">
        <f t="shared" si="190"/>
        <v>2312900992訪問リハビリテーション</v>
      </c>
      <c r="B12203" s="489">
        <v>2312900992</v>
      </c>
      <c r="C12203" s="489" t="s">
        <v>2104</v>
      </c>
      <c r="D12203" s="489" t="s">
        <v>16658</v>
      </c>
    </row>
    <row r="12204" spans="1:4">
      <c r="A12204" s="489" t="str">
        <f t="shared" si="190"/>
        <v>2312900992訪問看護</v>
      </c>
      <c r="B12204" s="489">
        <v>2312900992</v>
      </c>
      <c r="C12204" s="489" t="s">
        <v>2102</v>
      </c>
      <c r="D12204" s="489" t="s">
        <v>16658</v>
      </c>
    </row>
    <row r="12205" spans="1:4">
      <c r="A12205" s="489" t="str">
        <f t="shared" si="190"/>
        <v>2312901016介護予防訪問看護</v>
      </c>
      <c r="B12205" s="489">
        <v>2312901016</v>
      </c>
      <c r="C12205" s="489" t="s">
        <v>2103</v>
      </c>
      <c r="D12205" s="489" t="s">
        <v>16659</v>
      </c>
    </row>
    <row r="12206" spans="1:4">
      <c r="A12206" s="489" t="str">
        <f t="shared" si="190"/>
        <v>2312901016訪問看護</v>
      </c>
      <c r="B12206" s="489">
        <v>2312901016</v>
      </c>
      <c r="C12206" s="489" t="s">
        <v>2102</v>
      </c>
      <c r="D12206" s="489" t="s">
        <v>16659</v>
      </c>
    </row>
    <row r="12207" spans="1:4">
      <c r="A12207" s="489" t="str">
        <f t="shared" si="190"/>
        <v>2312901057介護予防訪問リハビリテーション</v>
      </c>
      <c r="B12207" s="489">
        <v>2312901057</v>
      </c>
      <c r="C12207" s="489" t="s">
        <v>2108</v>
      </c>
      <c r="D12207" s="489" t="s">
        <v>16660</v>
      </c>
    </row>
    <row r="12208" spans="1:4">
      <c r="A12208" s="489" t="str">
        <f t="shared" si="190"/>
        <v>2312901057介護予防訪問看護</v>
      </c>
      <c r="B12208" s="489">
        <v>2312901057</v>
      </c>
      <c r="C12208" s="489" t="s">
        <v>2103</v>
      </c>
      <c r="D12208" s="489" t="s">
        <v>16660</v>
      </c>
    </row>
    <row r="12209" spans="1:4">
      <c r="A12209" s="489" t="str">
        <f t="shared" si="190"/>
        <v>2312901057訪問リハビリテーション</v>
      </c>
      <c r="B12209" s="489">
        <v>2312901057</v>
      </c>
      <c r="C12209" s="489" t="s">
        <v>2104</v>
      </c>
      <c r="D12209" s="489" t="s">
        <v>16660</v>
      </c>
    </row>
    <row r="12210" spans="1:4">
      <c r="A12210" s="489" t="str">
        <f t="shared" si="190"/>
        <v>2312901057訪問看護</v>
      </c>
      <c r="B12210" s="489">
        <v>2312901057</v>
      </c>
      <c r="C12210" s="489" t="s">
        <v>2102</v>
      </c>
      <c r="D12210" s="489" t="s">
        <v>16660</v>
      </c>
    </row>
    <row r="12211" spans="1:4">
      <c r="A12211" s="489" t="str">
        <f t="shared" si="190"/>
        <v>2312901065介護予防訪問リハビリテーション</v>
      </c>
      <c r="B12211" s="489">
        <v>2312901065</v>
      </c>
      <c r="C12211" s="489" t="s">
        <v>2108</v>
      </c>
      <c r="D12211" s="489" t="s">
        <v>16035</v>
      </c>
    </row>
    <row r="12212" spans="1:4">
      <c r="A12212" s="489" t="str">
        <f t="shared" si="190"/>
        <v>2312901065介護予防訪問看護</v>
      </c>
      <c r="B12212" s="489">
        <v>2312901065</v>
      </c>
      <c r="C12212" s="489" t="s">
        <v>2103</v>
      </c>
      <c r="D12212" s="489" t="s">
        <v>16035</v>
      </c>
    </row>
    <row r="12213" spans="1:4">
      <c r="A12213" s="489" t="str">
        <f t="shared" si="190"/>
        <v>2312901065訪問リハビリテーション</v>
      </c>
      <c r="B12213" s="489">
        <v>2312901065</v>
      </c>
      <c r="C12213" s="489" t="s">
        <v>2104</v>
      </c>
      <c r="D12213" s="489" t="s">
        <v>16035</v>
      </c>
    </row>
    <row r="12214" spans="1:4">
      <c r="A12214" s="489" t="str">
        <f t="shared" si="190"/>
        <v>2312901065訪問看護</v>
      </c>
      <c r="B12214" s="489">
        <v>2312901065</v>
      </c>
      <c r="C12214" s="489" t="s">
        <v>2102</v>
      </c>
      <c r="D12214" s="489" t="s">
        <v>16035</v>
      </c>
    </row>
    <row r="12215" spans="1:4">
      <c r="A12215" s="489" t="str">
        <f t="shared" si="190"/>
        <v>2312901099介護予防訪問リハビリテーション</v>
      </c>
      <c r="B12215" s="489">
        <v>2312901099</v>
      </c>
      <c r="C12215" s="489" t="s">
        <v>2108</v>
      </c>
      <c r="D12215" s="489" t="s">
        <v>16661</v>
      </c>
    </row>
    <row r="12216" spans="1:4">
      <c r="A12216" s="489" t="str">
        <f t="shared" si="190"/>
        <v>2312901099介護予防訪問看護</v>
      </c>
      <c r="B12216" s="489">
        <v>2312901099</v>
      </c>
      <c r="C12216" s="489" t="s">
        <v>2103</v>
      </c>
      <c r="D12216" s="489" t="s">
        <v>16661</v>
      </c>
    </row>
    <row r="12217" spans="1:4">
      <c r="A12217" s="489" t="str">
        <f t="shared" si="190"/>
        <v>2312901099訪問リハビリテーション</v>
      </c>
      <c r="B12217" s="489">
        <v>2312901099</v>
      </c>
      <c r="C12217" s="489" t="s">
        <v>2104</v>
      </c>
      <c r="D12217" s="489" t="s">
        <v>16661</v>
      </c>
    </row>
    <row r="12218" spans="1:4">
      <c r="A12218" s="489" t="str">
        <f t="shared" si="190"/>
        <v>2312901099訪問看護</v>
      </c>
      <c r="B12218" s="489">
        <v>2312901099</v>
      </c>
      <c r="C12218" s="489" t="s">
        <v>2102</v>
      </c>
      <c r="D12218" s="489" t="s">
        <v>16661</v>
      </c>
    </row>
    <row r="12219" spans="1:4">
      <c r="A12219" s="489" t="str">
        <f t="shared" si="190"/>
        <v>2312901131介護予防訪問リハビリテーション</v>
      </c>
      <c r="B12219" s="489">
        <v>2312901131</v>
      </c>
      <c r="C12219" s="489" t="s">
        <v>2108</v>
      </c>
      <c r="D12219" s="489" t="s">
        <v>16662</v>
      </c>
    </row>
    <row r="12220" spans="1:4">
      <c r="A12220" s="489" t="str">
        <f t="shared" si="190"/>
        <v>2312901131介護予防訪問看護</v>
      </c>
      <c r="B12220" s="489">
        <v>2312901131</v>
      </c>
      <c r="C12220" s="489" t="s">
        <v>2103</v>
      </c>
      <c r="D12220" s="489" t="s">
        <v>16662</v>
      </c>
    </row>
    <row r="12221" spans="1:4">
      <c r="A12221" s="489" t="str">
        <f t="shared" si="190"/>
        <v>2312901131訪問リハビリテーション</v>
      </c>
      <c r="B12221" s="489">
        <v>2312901131</v>
      </c>
      <c r="C12221" s="489" t="s">
        <v>2104</v>
      </c>
      <c r="D12221" s="489" t="s">
        <v>16662</v>
      </c>
    </row>
    <row r="12222" spans="1:4">
      <c r="A12222" s="489" t="str">
        <f t="shared" si="190"/>
        <v>2312901131訪問看護</v>
      </c>
      <c r="B12222" s="489">
        <v>2312901131</v>
      </c>
      <c r="C12222" s="489" t="s">
        <v>2102</v>
      </c>
      <c r="D12222" s="489" t="s">
        <v>16662</v>
      </c>
    </row>
    <row r="12223" spans="1:4">
      <c r="A12223" s="489" t="str">
        <f t="shared" si="190"/>
        <v>2312901206介護予防通所リハビリテーション</v>
      </c>
      <c r="B12223" s="489">
        <v>2312901206</v>
      </c>
      <c r="C12223" s="489" t="s">
        <v>2512</v>
      </c>
      <c r="D12223" s="489" t="s">
        <v>16663</v>
      </c>
    </row>
    <row r="12224" spans="1:4">
      <c r="A12224" s="489" t="str">
        <f t="shared" si="190"/>
        <v>2312901206介護予防通所リハビリテーション</v>
      </c>
      <c r="B12224" s="489">
        <v>2312901206</v>
      </c>
      <c r="C12224" s="489" t="s">
        <v>2512</v>
      </c>
      <c r="D12224" s="489" t="s">
        <v>16663</v>
      </c>
    </row>
    <row r="12225" spans="1:4">
      <c r="A12225" s="489" t="str">
        <f t="shared" si="190"/>
        <v>2312901206介護予防通所リハビリテーション</v>
      </c>
      <c r="B12225" s="489">
        <v>2312901206</v>
      </c>
      <c r="C12225" s="489" t="s">
        <v>2512</v>
      </c>
      <c r="D12225" s="489" t="s">
        <v>16663</v>
      </c>
    </row>
    <row r="12226" spans="1:4">
      <c r="A12226" s="489" t="str">
        <f t="shared" ref="A12226:A12289" si="191">B12226&amp;C12226</f>
        <v>2312901206介護予防通所リハビリテーション</v>
      </c>
      <c r="B12226" s="489">
        <v>2312901206</v>
      </c>
      <c r="C12226" s="489" t="s">
        <v>2512</v>
      </c>
      <c r="D12226" s="489" t="s">
        <v>16663</v>
      </c>
    </row>
    <row r="12227" spans="1:4">
      <c r="A12227" s="489" t="str">
        <f t="shared" si="191"/>
        <v>2312901206介護予防訪問リハビリテーション</v>
      </c>
      <c r="B12227" s="489">
        <v>2312901206</v>
      </c>
      <c r="C12227" s="489" t="s">
        <v>2108</v>
      </c>
      <c r="D12227" s="489" t="s">
        <v>16663</v>
      </c>
    </row>
    <row r="12228" spans="1:4">
      <c r="A12228" s="489" t="str">
        <f t="shared" si="191"/>
        <v>2312901206介護予防訪問看護</v>
      </c>
      <c r="B12228" s="489">
        <v>2312901206</v>
      </c>
      <c r="C12228" s="489" t="s">
        <v>2103</v>
      </c>
      <c r="D12228" s="489" t="s">
        <v>16663</v>
      </c>
    </row>
    <row r="12229" spans="1:4">
      <c r="A12229" s="489" t="str">
        <f t="shared" si="191"/>
        <v>2312901206通所リハビリテーション</v>
      </c>
      <c r="B12229" s="489">
        <v>2312901206</v>
      </c>
      <c r="C12229" s="489" t="s">
        <v>2511</v>
      </c>
      <c r="D12229" s="489" t="s">
        <v>16663</v>
      </c>
    </row>
    <row r="12230" spans="1:4">
      <c r="A12230" s="489" t="str">
        <f t="shared" si="191"/>
        <v>2312901206通所リハビリテーション</v>
      </c>
      <c r="B12230" s="489">
        <v>2312901206</v>
      </c>
      <c r="C12230" s="489" t="s">
        <v>2511</v>
      </c>
      <c r="D12230" s="489" t="s">
        <v>16663</v>
      </c>
    </row>
    <row r="12231" spans="1:4">
      <c r="A12231" s="489" t="str">
        <f t="shared" si="191"/>
        <v>2312901206通所リハビリテーション</v>
      </c>
      <c r="B12231" s="489">
        <v>2312901206</v>
      </c>
      <c r="C12231" s="489" t="s">
        <v>2511</v>
      </c>
      <c r="D12231" s="489" t="s">
        <v>16663</v>
      </c>
    </row>
    <row r="12232" spans="1:4">
      <c r="A12232" s="489" t="str">
        <f t="shared" si="191"/>
        <v>2312901206通所リハビリテーション</v>
      </c>
      <c r="B12232" s="489">
        <v>2312901206</v>
      </c>
      <c r="C12232" s="489" t="s">
        <v>2511</v>
      </c>
      <c r="D12232" s="489" t="s">
        <v>16663</v>
      </c>
    </row>
    <row r="12233" spans="1:4">
      <c r="A12233" s="489" t="str">
        <f t="shared" si="191"/>
        <v>2312901206通所リハビリテーション</v>
      </c>
      <c r="B12233" s="489">
        <v>2312901206</v>
      </c>
      <c r="C12233" s="489" t="s">
        <v>2511</v>
      </c>
      <c r="D12233" s="489" t="s">
        <v>16663</v>
      </c>
    </row>
    <row r="12234" spans="1:4">
      <c r="A12234" s="489" t="str">
        <f t="shared" si="191"/>
        <v>2312901206訪問リハビリテーション</v>
      </c>
      <c r="B12234" s="489">
        <v>2312901206</v>
      </c>
      <c r="C12234" s="489" t="s">
        <v>2104</v>
      </c>
      <c r="D12234" s="489" t="s">
        <v>16663</v>
      </c>
    </row>
    <row r="12235" spans="1:4">
      <c r="A12235" s="489" t="str">
        <f t="shared" si="191"/>
        <v>2312901206訪問看護</v>
      </c>
      <c r="B12235" s="489">
        <v>2312901206</v>
      </c>
      <c r="C12235" s="489" t="s">
        <v>2102</v>
      </c>
      <c r="D12235" s="489" t="s">
        <v>16663</v>
      </c>
    </row>
    <row r="12236" spans="1:4">
      <c r="A12236" s="489" t="str">
        <f t="shared" si="191"/>
        <v>2312901214介護予防訪問リハビリテーション</v>
      </c>
      <c r="B12236" s="489">
        <v>2312901214</v>
      </c>
      <c r="C12236" s="489" t="s">
        <v>2108</v>
      </c>
      <c r="D12236" s="489" t="s">
        <v>16664</v>
      </c>
    </row>
    <row r="12237" spans="1:4">
      <c r="A12237" s="489" t="str">
        <f t="shared" si="191"/>
        <v>2312901214介護予防訪問看護</v>
      </c>
      <c r="B12237" s="489">
        <v>2312901214</v>
      </c>
      <c r="C12237" s="489" t="s">
        <v>2103</v>
      </c>
      <c r="D12237" s="489" t="s">
        <v>16664</v>
      </c>
    </row>
    <row r="12238" spans="1:4">
      <c r="A12238" s="489" t="str">
        <f t="shared" si="191"/>
        <v>2312901214訪問リハビリテーション</v>
      </c>
      <c r="B12238" s="489">
        <v>2312901214</v>
      </c>
      <c r="C12238" s="489" t="s">
        <v>2104</v>
      </c>
      <c r="D12238" s="489" t="s">
        <v>16664</v>
      </c>
    </row>
    <row r="12239" spans="1:4">
      <c r="A12239" s="489" t="str">
        <f t="shared" si="191"/>
        <v>2312901214訪問看護</v>
      </c>
      <c r="B12239" s="489">
        <v>2312901214</v>
      </c>
      <c r="C12239" s="489" t="s">
        <v>2102</v>
      </c>
      <c r="D12239" s="489" t="s">
        <v>16664</v>
      </c>
    </row>
    <row r="12240" spans="1:4">
      <c r="A12240" s="489" t="str">
        <f t="shared" si="191"/>
        <v>2312901222介護予防訪問リハビリテーション</v>
      </c>
      <c r="B12240" s="489">
        <v>2312901222</v>
      </c>
      <c r="C12240" s="489" t="s">
        <v>2108</v>
      </c>
      <c r="D12240" s="489" t="s">
        <v>16665</v>
      </c>
    </row>
    <row r="12241" spans="1:4">
      <c r="A12241" s="489" t="str">
        <f t="shared" si="191"/>
        <v>2312901222介護予防訪問看護</v>
      </c>
      <c r="B12241" s="489">
        <v>2312901222</v>
      </c>
      <c r="C12241" s="489" t="s">
        <v>2103</v>
      </c>
      <c r="D12241" s="489" t="s">
        <v>16665</v>
      </c>
    </row>
    <row r="12242" spans="1:4">
      <c r="A12242" s="489" t="str">
        <f t="shared" si="191"/>
        <v>2312901222訪問リハビリテーション</v>
      </c>
      <c r="B12242" s="489">
        <v>2312901222</v>
      </c>
      <c r="C12242" s="489" t="s">
        <v>2104</v>
      </c>
      <c r="D12242" s="489" t="s">
        <v>16665</v>
      </c>
    </row>
    <row r="12243" spans="1:4">
      <c r="A12243" s="489" t="str">
        <f t="shared" si="191"/>
        <v>2312901222訪問看護</v>
      </c>
      <c r="B12243" s="489">
        <v>2312901222</v>
      </c>
      <c r="C12243" s="489" t="s">
        <v>2102</v>
      </c>
      <c r="D12243" s="489" t="s">
        <v>16665</v>
      </c>
    </row>
    <row r="12244" spans="1:4">
      <c r="A12244" s="489" t="str">
        <f t="shared" si="191"/>
        <v>2312901263介護予防訪問リハビリテーション</v>
      </c>
      <c r="B12244" s="489">
        <v>2312901263</v>
      </c>
      <c r="C12244" s="489" t="s">
        <v>2108</v>
      </c>
      <c r="D12244" s="489" t="s">
        <v>16666</v>
      </c>
    </row>
    <row r="12245" spans="1:4">
      <c r="A12245" s="489" t="str">
        <f t="shared" si="191"/>
        <v>2312901263介護予防訪問看護</v>
      </c>
      <c r="B12245" s="489">
        <v>2312901263</v>
      </c>
      <c r="C12245" s="489" t="s">
        <v>2103</v>
      </c>
      <c r="D12245" s="489" t="s">
        <v>16666</v>
      </c>
    </row>
    <row r="12246" spans="1:4">
      <c r="A12246" s="489" t="str">
        <f t="shared" si="191"/>
        <v>2312901263訪問リハビリテーション</v>
      </c>
      <c r="B12246" s="489">
        <v>2312901263</v>
      </c>
      <c r="C12246" s="489" t="s">
        <v>2104</v>
      </c>
      <c r="D12246" s="489" t="s">
        <v>16666</v>
      </c>
    </row>
    <row r="12247" spans="1:4">
      <c r="A12247" s="489" t="str">
        <f t="shared" si="191"/>
        <v>2312901263訪問看護</v>
      </c>
      <c r="B12247" s="489">
        <v>2312901263</v>
      </c>
      <c r="C12247" s="489" t="s">
        <v>2102</v>
      </c>
      <c r="D12247" s="489" t="s">
        <v>16666</v>
      </c>
    </row>
    <row r="12248" spans="1:4">
      <c r="A12248" s="489" t="str">
        <f t="shared" si="191"/>
        <v>2312901271介護予防訪問リハビリテーション</v>
      </c>
      <c r="B12248" s="489">
        <v>2312901271</v>
      </c>
      <c r="C12248" s="489" t="s">
        <v>2108</v>
      </c>
      <c r="D12248" s="489" t="s">
        <v>16667</v>
      </c>
    </row>
    <row r="12249" spans="1:4">
      <c r="A12249" s="489" t="str">
        <f t="shared" si="191"/>
        <v>2312901271介護予防訪問看護</v>
      </c>
      <c r="B12249" s="489">
        <v>2312901271</v>
      </c>
      <c r="C12249" s="489" t="s">
        <v>2103</v>
      </c>
      <c r="D12249" s="489" t="s">
        <v>16667</v>
      </c>
    </row>
    <row r="12250" spans="1:4">
      <c r="A12250" s="489" t="str">
        <f t="shared" si="191"/>
        <v>2312901271訪問リハビリテーション</v>
      </c>
      <c r="B12250" s="489">
        <v>2312901271</v>
      </c>
      <c r="C12250" s="489" t="s">
        <v>2104</v>
      </c>
      <c r="D12250" s="489" t="s">
        <v>16667</v>
      </c>
    </row>
    <row r="12251" spans="1:4">
      <c r="A12251" s="489" t="str">
        <f t="shared" si="191"/>
        <v>2312901271訪問看護</v>
      </c>
      <c r="B12251" s="489">
        <v>2312901271</v>
      </c>
      <c r="C12251" s="489" t="s">
        <v>2102</v>
      </c>
      <c r="D12251" s="489" t="s">
        <v>16667</v>
      </c>
    </row>
    <row r="12252" spans="1:4">
      <c r="A12252" s="489" t="str">
        <f t="shared" si="191"/>
        <v>2312901305介護予防訪問リハビリテーション</v>
      </c>
      <c r="B12252" s="489">
        <v>2312901305</v>
      </c>
      <c r="C12252" s="489" t="s">
        <v>2108</v>
      </c>
      <c r="D12252" s="489" t="s">
        <v>16668</v>
      </c>
    </row>
    <row r="12253" spans="1:4">
      <c r="A12253" s="489" t="str">
        <f t="shared" si="191"/>
        <v>2312901305介護予防訪問看護</v>
      </c>
      <c r="B12253" s="489">
        <v>2312901305</v>
      </c>
      <c r="C12253" s="489" t="s">
        <v>2103</v>
      </c>
      <c r="D12253" s="489" t="s">
        <v>16668</v>
      </c>
    </row>
    <row r="12254" spans="1:4">
      <c r="A12254" s="489" t="str">
        <f t="shared" si="191"/>
        <v>2312901305訪問リハビリテーション</v>
      </c>
      <c r="B12254" s="489">
        <v>2312901305</v>
      </c>
      <c r="C12254" s="489" t="s">
        <v>2104</v>
      </c>
      <c r="D12254" s="489" t="s">
        <v>16668</v>
      </c>
    </row>
    <row r="12255" spans="1:4">
      <c r="A12255" s="489" t="str">
        <f t="shared" si="191"/>
        <v>2312901305訪問看護</v>
      </c>
      <c r="B12255" s="489">
        <v>2312901305</v>
      </c>
      <c r="C12255" s="489" t="s">
        <v>2102</v>
      </c>
      <c r="D12255" s="489" t="s">
        <v>16668</v>
      </c>
    </row>
    <row r="12256" spans="1:4">
      <c r="A12256" s="489" t="str">
        <f t="shared" si="191"/>
        <v>2312901313介護予防訪問リハビリテーション</v>
      </c>
      <c r="B12256" s="489">
        <v>2312901313</v>
      </c>
      <c r="C12256" s="489" t="s">
        <v>2108</v>
      </c>
      <c r="D12256" s="489" t="s">
        <v>16669</v>
      </c>
    </row>
    <row r="12257" spans="1:4">
      <c r="A12257" s="489" t="str">
        <f t="shared" si="191"/>
        <v>2312901313介護予防訪問看護</v>
      </c>
      <c r="B12257" s="489">
        <v>2312901313</v>
      </c>
      <c r="C12257" s="489" t="s">
        <v>2103</v>
      </c>
      <c r="D12257" s="489" t="s">
        <v>16669</v>
      </c>
    </row>
    <row r="12258" spans="1:4">
      <c r="A12258" s="489" t="str">
        <f t="shared" si="191"/>
        <v>2312901313訪問リハビリテーション</v>
      </c>
      <c r="B12258" s="489">
        <v>2312901313</v>
      </c>
      <c r="C12258" s="489" t="s">
        <v>2104</v>
      </c>
      <c r="D12258" s="489" t="s">
        <v>16669</v>
      </c>
    </row>
    <row r="12259" spans="1:4">
      <c r="A12259" s="489" t="str">
        <f t="shared" si="191"/>
        <v>2312901313訪問看護</v>
      </c>
      <c r="B12259" s="489">
        <v>2312901313</v>
      </c>
      <c r="C12259" s="489" t="s">
        <v>2102</v>
      </c>
      <c r="D12259" s="489" t="s">
        <v>16669</v>
      </c>
    </row>
    <row r="12260" spans="1:4">
      <c r="A12260" s="489" t="str">
        <f t="shared" si="191"/>
        <v>2312901321介護予防訪問リハビリテーション</v>
      </c>
      <c r="B12260" s="489">
        <v>2312901321</v>
      </c>
      <c r="C12260" s="489" t="s">
        <v>2108</v>
      </c>
      <c r="D12260" s="489" t="s">
        <v>16670</v>
      </c>
    </row>
    <row r="12261" spans="1:4">
      <c r="A12261" s="489" t="str">
        <f t="shared" si="191"/>
        <v>2312901321介護予防訪問看護</v>
      </c>
      <c r="B12261" s="489">
        <v>2312901321</v>
      </c>
      <c r="C12261" s="489" t="s">
        <v>2103</v>
      </c>
      <c r="D12261" s="489" t="s">
        <v>16670</v>
      </c>
    </row>
    <row r="12262" spans="1:4">
      <c r="A12262" s="489" t="str">
        <f t="shared" si="191"/>
        <v>2312901321訪問リハビリテーション</v>
      </c>
      <c r="B12262" s="489">
        <v>2312901321</v>
      </c>
      <c r="C12262" s="489" t="s">
        <v>2104</v>
      </c>
      <c r="D12262" s="489" t="s">
        <v>16670</v>
      </c>
    </row>
    <row r="12263" spans="1:4">
      <c r="A12263" s="489" t="str">
        <f t="shared" si="191"/>
        <v>2312901321訪問看護</v>
      </c>
      <c r="B12263" s="489">
        <v>2312901321</v>
      </c>
      <c r="C12263" s="489" t="s">
        <v>2102</v>
      </c>
      <c r="D12263" s="489" t="s">
        <v>16670</v>
      </c>
    </row>
    <row r="12264" spans="1:4">
      <c r="A12264" s="489" t="str">
        <f t="shared" si="191"/>
        <v>2312901339介護予防訪問リハビリテーション</v>
      </c>
      <c r="B12264" s="489">
        <v>2312901339</v>
      </c>
      <c r="C12264" s="489" t="s">
        <v>2108</v>
      </c>
      <c r="D12264" s="489" t="s">
        <v>16671</v>
      </c>
    </row>
    <row r="12265" spans="1:4">
      <c r="A12265" s="489" t="str">
        <f t="shared" si="191"/>
        <v>2312901339介護予防訪問看護</v>
      </c>
      <c r="B12265" s="489">
        <v>2312901339</v>
      </c>
      <c r="C12265" s="489" t="s">
        <v>2103</v>
      </c>
      <c r="D12265" s="489" t="s">
        <v>16671</v>
      </c>
    </row>
    <row r="12266" spans="1:4">
      <c r="A12266" s="489" t="str">
        <f t="shared" si="191"/>
        <v>2312901339訪問リハビリテーション</v>
      </c>
      <c r="B12266" s="489">
        <v>2312901339</v>
      </c>
      <c r="C12266" s="489" t="s">
        <v>2104</v>
      </c>
      <c r="D12266" s="489" t="s">
        <v>16671</v>
      </c>
    </row>
    <row r="12267" spans="1:4">
      <c r="A12267" s="489" t="str">
        <f t="shared" si="191"/>
        <v>2312901339訪問看護</v>
      </c>
      <c r="B12267" s="489">
        <v>2312901339</v>
      </c>
      <c r="C12267" s="489" t="s">
        <v>2102</v>
      </c>
      <c r="D12267" s="489" t="s">
        <v>16671</v>
      </c>
    </row>
    <row r="12268" spans="1:4">
      <c r="A12268" s="489" t="str">
        <f t="shared" si="191"/>
        <v>2312901347介護予防訪問リハビリテーション</v>
      </c>
      <c r="B12268" s="489">
        <v>2312901347</v>
      </c>
      <c r="C12268" s="489" t="s">
        <v>2108</v>
      </c>
      <c r="D12268" s="489" t="s">
        <v>16672</v>
      </c>
    </row>
    <row r="12269" spans="1:4">
      <c r="A12269" s="489" t="str">
        <f t="shared" si="191"/>
        <v>2312901347介護予防訪問看護</v>
      </c>
      <c r="B12269" s="489">
        <v>2312901347</v>
      </c>
      <c r="C12269" s="489" t="s">
        <v>2103</v>
      </c>
      <c r="D12269" s="489" t="s">
        <v>16672</v>
      </c>
    </row>
    <row r="12270" spans="1:4">
      <c r="A12270" s="489" t="str">
        <f t="shared" si="191"/>
        <v>2312901347訪問リハビリテーション</v>
      </c>
      <c r="B12270" s="489">
        <v>2312901347</v>
      </c>
      <c r="C12270" s="489" t="s">
        <v>2104</v>
      </c>
      <c r="D12270" s="489" t="s">
        <v>16672</v>
      </c>
    </row>
    <row r="12271" spans="1:4">
      <c r="A12271" s="489" t="str">
        <f t="shared" si="191"/>
        <v>2312901347訪問看護</v>
      </c>
      <c r="B12271" s="489">
        <v>2312901347</v>
      </c>
      <c r="C12271" s="489" t="s">
        <v>2102</v>
      </c>
      <c r="D12271" s="489" t="s">
        <v>16672</v>
      </c>
    </row>
    <row r="12272" spans="1:4">
      <c r="A12272" s="489" t="str">
        <f t="shared" si="191"/>
        <v>2312901354介護予防訪問リハビリテーション</v>
      </c>
      <c r="B12272" s="489">
        <v>2312901354</v>
      </c>
      <c r="C12272" s="489" t="s">
        <v>2108</v>
      </c>
      <c r="D12272" s="489" t="s">
        <v>16673</v>
      </c>
    </row>
    <row r="12273" spans="1:4">
      <c r="A12273" s="489" t="str">
        <f t="shared" si="191"/>
        <v>2312901354介護予防訪問看護</v>
      </c>
      <c r="B12273" s="489">
        <v>2312901354</v>
      </c>
      <c r="C12273" s="489" t="s">
        <v>2103</v>
      </c>
      <c r="D12273" s="489" t="s">
        <v>16673</v>
      </c>
    </row>
    <row r="12274" spans="1:4">
      <c r="A12274" s="489" t="str">
        <f t="shared" si="191"/>
        <v>2312901354訪問リハビリテーション</v>
      </c>
      <c r="B12274" s="489">
        <v>2312901354</v>
      </c>
      <c r="C12274" s="489" t="s">
        <v>2104</v>
      </c>
      <c r="D12274" s="489" t="s">
        <v>16673</v>
      </c>
    </row>
    <row r="12275" spans="1:4">
      <c r="A12275" s="489" t="str">
        <f t="shared" si="191"/>
        <v>2312901354訪問看護</v>
      </c>
      <c r="B12275" s="489">
        <v>2312901354</v>
      </c>
      <c r="C12275" s="489" t="s">
        <v>2102</v>
      </c>
      <c r="D12275" s="489" t="s">
        <v>16673</v>
      </c>
    </row>
    <row r="12276" spans="1:4">
      <c r="A12276" s="489" t="str">
        <f t="shared" si="191"/>
        <v>2312901420介護予防訪問リハビリテーション</v>
      </c>
      <c r="B12276" s="489">
        <v>2312901420</v>
      </c>
      <c r="C12276" s="489" t="s">
        <v>2108</v>
      </c>
      <c r="D12276" s="489" t="s">
        <v>16674</v>
      </c>
    </row>
    <row r="12277" spans="1:4">
      <c r="A12277" s="489" t="str">
        <f t="shared" si="191"/>
        <v>2312901420介護予防訪問看護</v>
      </c>
      <c r="B12277" s="489">
        <v>2312901420</v>
      </c>
      <c r="C12277" s="489" t="s">
        <v>2103</v>
      </c>
      <c r="D12277" s="489" t="s">
        <v>16674</v>
      </c>
    </row>
    <row r="12278" spans="1:4">
      <c r="A12278" s="489" t="str">
        <f t="shared" si="191"/>
        <v>2312901420訪問リハビリテーション</v>
      </c>
      <c r="B12278" s="489">
        <v>2312901420</v>
      </c>
      <c r="C12278" s="489" t="s">
        <v>2104</v>
      </c>
      <c r="D12278" s="489" t="s">
        <v>16674</v>
      </c>
    </row>
    <row r="12279" spans="1:4">
      <c r="A12279" s="489" t="str">
        <f t="shared" si="191"/>
        <v>2312901420訪問看護</v>
      </c>
      <c r="B12279" s="489">
        <v>2312901420</v>
      </c>
      <c r="C12279" s="489" t="s">
        <v>2102</v>
      </c>
      <c r="D12279" s="489" t="s">
        <v>16674</v>
      </c>
    </row>
    <row r="12280" spans="1:4">
      <c r="A12280" s="489" t="str">
        <f t="shared" si="191"/>
        <v>2312901438訪問看護</v>
      </c>
      <c r="B12280" s="489">
        <v>2312901438</v>
      </c>
      <c r="C12280" s="489" t="s">
        <v>2102</v>
      </c>
      <c r="D12280" s="489" t="s">
        <v>15550</v>
      </c>
    </row>
    <row r="12281" spans="1:4">
      <c r="A12281" s="489" t="str">
        <f t="shared" si="191"/>
        <v>2312901479介護予防訪問リハビリテーション</v>
      </c>
      <c r="B12281" s="489">
        <v>2312901479</v>
      </c>
      <c r="C12281" s="489" t="s">
        <v>2108</v>
      </c>
      <c r="D12281" s="489" t="s">
        <v>16675</v>
      </c>
    </row>
    <row r="12282" spans="1:4">
      <c r="A12282" s="489" t="str">
        <f t="shared" si="191"/>
        <v>2312901479介護予防訪問看護</v>
      </c>
      <c r="B12282" s="489">
        <v>2312901479</v>
      </c>
      <c r="C12282" s="489" t="s">
        <v>2103</v>
      </c>
      <c r="D12282" s="489" t="s">
        <v>16675</v>
      </c>
    </row>
    <row r="12283" spans="1:4">
      <c r="A12283" s="489" t="str">
        <f t="shared" si="191"/>
        <v>2312901479訪問リハビリテーション</v>
      </c>
      <c r="B12283" s="489">
        <v>2312901479</v>
      </c>
      <c r="C12283" s="489" t="s">
        <v>2104</v>
      </c>
      <c r="D12283" s="489" t="s">
        <v>16675</v>
      </c>
    </row>
    <row r="12284" spans="1:4">
      <c r="A12284" s="489" t="str">
        <f t="shared" si="191"/>
        <v>2312901479訪問看護</v>
      </c>
      <c r="B12284" s="489">
        <v>2312901479</v>
      </c>
      <c r="C12284" s="489" t="s">
        <v>2102</v>
      </c>
      <c r="D12284" s="489" t="s">
        <v>16675</v>
      </c>
    </row>
    <row r="12285" spans="1:4">
      <c r="A12285" s="489" t="str">
        <f t="shared" si="191"/>
        <v>2312901487介護予防訪問リハビリテーション</v>
      </c>
      <c r="B12285" s="489">
        <v>2312901487</v>
      </c>
      <c r="C12285" s="489" t="s">
        <v>2108</v>
      </c>
      <c r="D12285" s="489" t="s">
        <v>16676</v>
      </c>
    </row>
    <row r="12286" spans="1:4">
      <c r="A12286" s="489" t="str">
        <f t="shared" si="191"/>
        <v>2312901487介護予防訪問看護</v>
      </c>
      <c r="B12286" s="489">
        <v>2312901487</v>
      </c>
      <c r="C12286" s="489" t="s">
        <v>2103</v>
      </c>
      <c r="D12286" s="489" t="s">
        <v>16676</v>
      </c>
    </row>
    <row r="12287" spans="1:4">
      <c r="A12287" s="489" t="str">
        <f t="shared" si="191"/>
        <v>2312901487訪問リハビリテーション</v>
      </c>
      <c r="B12287" s="489">
        <v>2312901487</v>
      </c>
      <c r="C12287" s="489" t="s">
        <v>2104</v>
      </c>
      <c r="D12287" s="489" t="s">
        <v>16676</v>
      </c>
    </row>
    <row r="12288" spans="1:4">
      <c r="A12288" s="489" t="str">
        <f t="shared" si="191"/>
        <v>2312901487訪問看護</v>
      </c>
      <c r="B12288" s="489">
        <v>2312901487</v>
      </c>
      <c r="C12288" s="489" t="s">
        <v>2102</v>
      </c>
      <c r="D12288" s="489" t="s">
        <v>16676</v>
      </c>
    </row>
    <row r="12289" spans="1:4">
      <c r="A12289" s="489" t="str">
        <f t="shared" si="191"/>
        <v>2312901495介護予防訪問リハビリテーション</v>
      </c>
      <c r="B12289" s="489">
        <v>2312901495</v>
      </c>
      <c r="C12289" s="489" t="s">
        <v>2108</v>
      </c>
      <c r="D12289" s="489" t="s">
        <v>16677</v>
      </c>
    </row>
    <row r="12290" spans="1:4">
      <c r="A12290" s="489" t="str">
        <f t="shared" ref="A12290:A12353" si="192">B12290&amp;C12290</f>
        <v>2312901495介護予防訪問看護</v>
      </c>
      <c r="B12290" s="489">
        <v>2312901495</v>
      </c>
      <c r="C12290" s="489" t="s">
        <v>2103</v>
      </c>
      <c r="D12290" s="489" t="s">
        <v>16677</v>
      </c>
    </row>
    <row r="12291" spans="1:4">
      <c r="A12291" s="489" t="str">
        <f t="shared" si="192"/>
        <v>2312901495訪問リハビリテーション</v>
      </c>
      <c r="B12291" s="489">
        <v>2312901495</v>
      </c>
      <c r="C12291" s="489" t="s">
        <v>2104</v>
      </c>
      <c r="D12291" s="489" t="s">
        <v>16677</v>
      </c>
    </row>
    <row r="12292" spans="1:4">
      <c r="A12292" s="489" t="str">
        <f t="shared" si="192"/>
        <v>2312901495訪問看護</v>
      </c>
      <c r="B12292" s="489">
        <v>2312901495</v>
      </c>
      <c r="C12292" s="489" t="s">
        <v>2102</v>
      </c>
      <c r="D12292" s="489" t="s">
        <v>16677</v>
      </c>
    </row>
    <row r="12293" spans="1:4">
      <c r="A12293" s="489" t="str">
        <f t="shared" si="192"/>
        <v>2312901503介護予防訪問リハビリテーション</v>
      </c>
      <c r="B12293" s="489">
        <v>2312901503</v>
      </c>
      <c r="C12293" s="489" t="s">
        <v>2108</v>
      </c>
      <c r="D12293" s="489" t="s">
        <v>15992</v>
      </c>
    </row>
    <row r="12294" spans="1:4">
      <c r="A12294" s="489" t="str">
        <f t="shared" si="192"/>
        <v>2312901503介護予防訪問看護</v>
      </c>
      <c r="B12294" s="489">
        <v>2312901503</v>
      </c>
      <c r="C12294" s="489" t="s">
        <v>2103</v>
      </c>
      <c r="D12294" s="489" t="s">
        <v>15992</v>
      </c>
    </row>
    <row r="12295" spans="1:4">
      <c r="A12295" s="489" t="str">
        <f t="shared" si="192"/>
        <v>2312901503訪問リハビリテーション</v>
      </c>
      <c r="B12295" s="489">
        <v>2312901503</v>
      </c>
      <c r="C12295" s="489" t="s">
        <v>2104</v>
      </c>
      <c r="D12295" s="489" t="s">
        <v>15992</v>
      </c>
    </row>
    <row r="12296" spans="1:4">
      <c r="A12296" s="489" t="str">
        <f t="shared" si="192"/>
        <v>2312901503訪問看護</v>
      </c>
      <c r="B12296" s="489">
        <v>2312901503</v>
      </c>
      <c r="C12296" s="489" t="s">
        <v>2102</v>
      </c>
      <c r="D12296" s="489" t="s">
        <v>15992</v>
      </c>
    </row>
    <row r="12297" spans="1:4">
      <c r="A12297" s="489" t="str">
        <f t="shared" si="192"/>
        <v>2312901537介護予防訪問リハビリテーション</v>
      </c>
      <c r="B12297" s="489">
        <v>2312901537</v>
      </c>
      <c r="C12297" s="489" t="s">
        <v>2108</v>
      </c>
      <c r="D12297" s="489" t="s">
        <v>14732</v>
      </c>
    </row>
    <row r="12298" spans="1:4">
      <c r="A12298" s="489" t="str">
        <f t="shared" si="192"/>
        <v>2312901537介護予防訪問看護</v>
      </c>
      <c r="B12298" s="489">
        <v>2312901537</v>
      </c>
      <c r="C12298" s="489" t="s">
        <v>2103</v>
      </c>
      <c r="D12298" s="489" t="s">
        <v>14732</v>
      </c>
    </row>
    <row r="12299" spans="1:4">
      <c r="A12299" s="489" t="str">
        <f t="shared" si="192"/>
        <v>2312901537訪問リハビリテーション</v>
      </c>
      <c r="B12299" s="489">
        <v>2312901537</v>
      </c>
      <c r="C12299" s="489" t="s">
        <v>2104</v>
      </c>
      <c r="D12299" s="489" t="s">
        <v>14732</v>
      </c>
    </row>
    <row r="12300" spans="1:4">
      <c r="A12300" s="489" t="str">
        <f t="shared" si="192"/>
        <v>2312901537訪問看護</v>
      </c>
      <c r="B12300" s="489">
        <v>2312901537</v>
      </c>
      <c r="C12300" s="489" t="s">
        <v>2102</v>
      </c>
      <c r="D12300" s="489" t="s">
        <v>14732</v>
      </c>
    </row>
    <row r="12301" spans="1:4">
      <c r="A12301" s="489" t="str">
        <f t="shared" si="192"/>
        <v>2312901578介護予防訪問リハビリテーション</v>
      </c>
      <c r="B12301" s="489">
        <v>2312901578</v>
      </c>
      <c r="C12301" s="489" t="s">
        <v>2108</v>
      </c>
      <c r="D12301" s="489" t="s">
        <v>16678</v>
      </c>
    </row>
    <row r="12302" spans="1:4">
      <c r="A12302" s="489" t="str">
        <f t="shared" si="192"/>
        <v>2312901578介護予防訪問看護</v>
      </c>
      <c r="B12302" s="489">
        <v>2312901578</v>
      </c>
      <c r="C12302" s="489" t="s">
        <v>2103</v>
      </c>
      <c r="D12302" s="489" t="s">
        <v>16678</v>
      </c>
    </row>
    <row r="12303" spans="1:4">
      <c r="A12303" s="489" t="str">
        <f t="shared" si="192"/>
        <v>2312901578訪問リハビリテーション</v>
      </c>
      <c r="B12303" s="489">
        <v>2312901578</v>
      </c>
      <c r="C12303" s="489" t="s">
        <v>2104</v>
      </c>
      <c r="D12303" s="489" t="s">
        <v>16678</v>
      </c>
    </row>
    <row r="12304" spans="1:4">
      <c r="A12304" s="489" t="str">
        <f t="shared" si="192"/>
        <v>2312901578訪問看護</v>
      </c>
      <c r="B12304" s="489">
        <v>2312901578</v>
      </c>
      <c r="C12304" s="489" t="s">
        <v>2102</v>
      </c>
      <c r="D12304" s="489" t="s">
        <v>16678</v>
      </c>
    </row>
    <row r="12305" spans="1:4">
      <c r="A12305" s="489" t="str">
        <f t="shared" si="192"/>
        <v>2312901586介護予防訪問リハビリテーション</v>
      </c>
      <c r="B12305" s="489">
        <v>2312901586</v>
      </c>
      <c r="C12305" s="489" t="s">
        <v>2108</v>
      </c>
      <c r="D12305" s="489" t="s">
        <v>16438</v>
      </c>
    </row>
    <row r="12306" spans="1:4">
      <c r="A12306" s="489" t="str">
        <f t="shared" si="192"/>
        <v>2312901586介護予防訪問看護</v>
      </c>
      <c r="B12306" s="489">
        <v>2312901586</v>
      </c>
      <c r="C12306" s="489" t="s">
        <v>2103</v>
      </c>
      <c r="D12306" s="489" t="s">
        <v>16438</v>
      </c>
    </row>
    <row r="12307" spans="1:4">
      <c r="A12307" s="489" t="str">
        <f t="shared" si="192"/>
        <v>2312901586訪問リハビリテーション</v>
      </c>
      <c r="B12307" s="489">
        <v>2312901586</v>
      </c>
      <c r="C12307" s="489" t="s">
        <v>2104</v>
      </c>
      <c r="D12307" s="489" t="s">
        <v>16438</v>
      </c>
    </row>
    <row r="12308" spans="1:4">
      <c r="A12308" s="489" t="str">
        <f t="shared" si="192"/>
        <v>2312901586訪問看護</v>
      </c>
      <c r="B12308" s="489">
        <v>2312901586</v>
      </c>
      <c r="C12308" s="489" t="s">
        <v>2102</v>
      </c>
      <c r="D12308" s="489" t="s">
        <v>16438</v>
      </c>
    </row>
    <row r="12309" spans="1:4">
      <c r="A12309" s="489" t="str">
        <f t="shared" si="192"/>
        <v>2312901602介護予防訪問リハビリテーション</v>
      </c>
      <c r="B12309" s="489">
        <v>2312901602</v>
      </c>
      <c r="C12309" s="489" t="s">
        <v>2108</v>
      </c>
      <c r="D12309" s="489" t="s">
        <v>16679</v>
      </c>
    </row>
    <row r="12310" spans="1:4">
      <c r="A12310" s="489" t="str">
        <f t="shared" si="192"/>
        <v>2312901602介護予防訪問看護</v>
      </c>
      <c r="B12310" s="489">
        <v>2312901602</v>
      </c>
      <c r="C12310" s="489" t="s">
        <v>2103</v>
      </c>
      <c r="D12310" s="489" t="s">
        <v>16679</v>
      </c>
    </row>
    <row r="12311" spans="1:4">
      <c r="A12311" s="489" t="str">
        <f t="shared" si="192"/>
        <v>2312901602訪問リハビリテーション</v>
      </c>
      <c r="B12311" s="489">
        <v>2312901602</v>
      </c>
      <c r="C12311" s="489" t="s">
        <v>2104</v>
      </c>
      <c r="D12311" s="489" t="s">
        <v>16679</v>
      </c>
    </row>
    <row r="12312" spans="1:4">
      <c r="A12312" s="489" t="str">
        <f t="shared" si="192"/>
        <v>2312901602訪問看護</v>
      </c>
      <c r="B12312" s="489">
        <v>2312901602</v>
      </c>
      <c r="C12312" s="489" t="s">
        <v>2102</v>
      </c>
      <c r="D12312" s="489" t="s">
        <v>16679</v>
      </c>
    </row>
    <row r="12313" spans="1:4">
      <c r="A12313" s="489" t="str">
        <f t="shared" si="192"/>
        <v>2312901610介護予防訪問リハビリテーション</v>
      </c>
      <c r="B12313" s="489">
        <v>2312901610</v>
      </c>
      <c r="C12313" s="489" t="s">
        <v>2108</v>
      </c>
      <c r="D12313" s="489" t="s">
        <v>16680</v>
      </c>
    </row>
    <row r="12314" spans="1:4">
      <c r="A12314" s="489" t="str">
        <f t="shared" si="192"/>
        <v>2312901610介護予防訪問看護</v>
      </c>
      <c r="B12314" s="489">
        <v>2312901610</v>
      </c>
      <c r="C12314" s="489" t="s">
        <v>2103</v>
      </c>
      <c r="D12314" s="489" t="s">
        <v>16680</v>
      </c>
    </row>
    <row r="12315" spans="1:4">
      <c r="A12315" s="489" t="str">
        <f t="shared" si="192"/>
        <v>2312901610訪問リハビリテーション</v>
      </c>
      <c r="B12315" s="489">
        <v>2312901610</v>
      </c>
      <c r="C12315" s="489" t="s">
        <v>2104</v>
      </c>
      <c r="D12315" s="489" t="s">
        <v>16680</v>
      </c>
    </row>
    <row r="12316" spans="1:4">
      <c r="A12316" s="489" t="str">
        <f t="shared" si="192"/>
        <v>2312901610訪問看護</v>
      </c>
      <c r="B12316" s="489">
        <v>2312901610</v>
      </c>
      <c r="C12316" s="489" t="s">
        <v>2102</v>
      </c>
      <c r="D12316" s="489" t="s">
        <v>16680</v>
      </c>
    </row>
    <row r="12317" spans="1:4">
      <c r="A12317" s="489" t="str">
        <f t="shared" si="192"/>
        <v>2312901628介護予防訪問リハビリテーション</v>
      </c>
      <c r="B12317" s="489">
        <v>2312901628</v>
      </c>
      <c r="C12317" s="489" t="s">
        <v>2108</v>
      </c>
      <c r="D12317" s="489" t="s">
        <v>16681</v>
      </c>
    </row>
    <row r="12318" spans="1:4">
      <c r="A12318" s="489" t="str">
        <f t="shared" si="192"/>
        <v>2312901628介護予防訪問看護</v>
      </c>
      <c r="B12318" s="489">
        <v>2312901628</v>
      </c>
      <c r="C12318" s="489" t="s">
        <v>2103</v>
      </c>
      <c r="D12318" s="489" t="s">
        <v>16681</v>
      </c>
    </row>
    <row r="12319" spans="1:4">
      <c r="A12319" s="489" t="str">
        <f t="shared" si="192"/>
        <v>2312901628訪問リハビリテーション</v>
      </c>
      <c r="B12319" s="489">
        <v>2312901628</v>
      </c>
      <c r="C12319" s="489" t="s">
        <v>2104</v>
      </c>
      <c r="D12319" s="489" t="s">
        <v>16681</v>
      </c>
    </row>
    <row r="12320" spans="1:4">
      <c r="A12320" s="489" t="str">
        <f t="shared" si="192"/>
        <v>2312901628訪問看護</v>
      </c>
      <c r="B12320" s="489">
        <v>2312901628</v>
      </c>
      <c r="C12320" s="489" t="s">
        <v>2102</v>
      </c>
      <c r="D12320" s="489" t="s">
        <v>16681</v>
      </c>
    </row>
    <row r="12321" spans="1:4">
      <c r="A12321" s="489" t="str">
        <f t="shared" si="192"/>
        <v>2312901636介護予防通所リハビリテーション</v>
      </c>
      <c r="B12321" s="489">
        <v>2312901636</v>
      </c>
      <c r="C12321" s="489" t="s">
        <v>2512</v>
      </c>
      <c r="D12321" s="489" t="s">
        <v>16682</v>
      </c>
    </row>
    <row r="12322" spans="1:4">
      <c r="A12322" s="489" t="str">
        <f t="shared" si="192"/>
        <v>2312901636介護予防訪問リハビリテーション</v>
      </c>
      <c r="B12322" s="489">
        <v>2312901636</v>
      </c>
      <c r="C12322" s="489" t="s">
        <v>2108</v>
      </c>
      <c r="D12322" s="489" t="s">
        <v>16682</v>
      </c>
    </row>
    <row r="12323" spans="1:4">
      <c r="A12323" s="489" t="str">
        <f t="shared" si="192"/>
        <v>2312901636介護予防訪問看護</v>
      </c>
      <c r="B12323" s="489">
        <v>2312901636</v>
      </c>
      <c r="C12323" s="489" t="s">
        <v>2103</v>
      </c>
      <c r="D12323" s="489" t="s">
        <v>16682</v>
      </c>
    </row>
    <row r="12324" spans="1:4">
      <c r="A12324" s="489" t="str">
        <f t="shared" si="192"/>
        <v>2312901636通所リハビリテーション</v>
      </c>
      <c r="B12324" s="489">
        <v>2312901636</v>
      </c>
      <c r="C12324" s="489" t="s">
        <v>2511</v>
      </c>
      <c r="D12324" s="489" t="s">
        <v>16682</v>
      </c>
    </row>
    <row r="12325" spans="1:4">
      <c r="A12325" s="489" t="str">
        <f t="shared" si="192"/>
        <v>2312901636訪問リハビリテーション</v>
      </c>
      <c r="B12325" s="489">
        <v>2312901636</v>
      </c>
      <c r="C12325" s="489" t="s">
        <v>2104</v>
      </c>
      <c r="D12325" s="489" t="s">
        <v>16682</v>
      </c>
    </row>
    <row r="12326" spans="1:4">
      <c r="A12326" s="489" t="str">
        <f t="shared" si="192"/>
        <v>2312901636訪問看護</v>
      </c>
      <c r="B12326" s="489">
        <v>2312901636</v>
      </c>
      <c r="C12326" s="489" t="s">
        <v>2102</v>
      </c>
      <c r="D12326" s="489" t="s">
        <v>16682</v>
      </c>
    </row>
    <row r="12327" spans="1:4">
      <c r="A12327" s="489" t="str">
        <f t="shared" si="192"/>
        <v>2312901644介護予防訪問リハビリテーション</v>
      </c>
      <c r="B12327" s="489">
        <v>2312901644</v>
      </c>
      <c r="C12327" s="489" t="s">
        <v>2108</v>
      </c>
      <c r="D12327" s="489" t="s">
        <v>16683</v>
      </c>
    </row>
    <row r="12328" spans="1:4">
      <c r="A12328" s="489" t="str">
        <f t="shared" si="192"/>
        <v>2312901644介護予防訪問看護</v>
      </c>
      <c r="B12328" s="489">
        <v>2312901644</v>
      </c>
      <c r="C12328" s="489" t="s">
        <v>2103</v>
      </c>
      <c r="D12328" s="489" t="s">
        <v>16683</v>
      </c>
    </row>
    <row r="12329" spans="1:4">
      <c r="A12329" s="489" t="str">
        <f t="shared" si="192"/>
        <v>2312901644訪問リハビリテーション</v>
      </c>
      <c r="B12329" s="489">
        <v>2312901644</v>
      </c>
      <c r="C12329" s="489" t="s">
        <v>2104</v>
      </c>
      <c r="D12329" s="489" t="s">
        <v>16683</v>
      </c>
    </row>
    <row r="12330" spans="1:4">
      <c r="A12330" s="489" t="str">
        <f t="shared" si="192"/>
        <v>2312901644訪問看護</v>
      </c>
      <c r="B12330" s="489">
        <v>2312901644</v>
      </c>
      <c r="C12330" s="489" t="s">
        <v>2102</v>
      </c>
      <c r="D12330" s="489" t="s">
        <v>16683</v>
      </c>
    </row>
    <row r="12331" spans="1:4">
      <c r="A12331" s="489" t="str">
        <f t="shared" si="192"/>
        <v>2312901677介護予防訪問リハビリテーション</v>
      </c>
      <c r="B12331" s="489">
        <v>2312901677</v>
      </c>
      <c r="C12331" s="489" t="s">
        <v>2108</v>
      </c>
      <c r="D12331" s="489" t="s">
        <v>16684</v>
      </c>
    </row>
    <row r="12332" spans="1:4">
      <c r="A12332" s="489" t="str">
        <f t="shared" si="192"/>
        <v>2312901677介護予防訪問看護</v>
      </c>
      <c r="B12332" s="489">
        <v>2312901677</v>
      </c>
      <c r="C12332" s="489" t="s">
        <v>2103</v>
      </c>
      <c r="D12332" s="489" t="s">
        <v>16684</v>
      </c>
    </row>
    <row r="12333" spans="1:4">
      <c r="A12333" s="489" t="str">
        <f t="shared" si="192"/>
        <v>2312901677訪問リハビリテーション</v>
      </c>
      <c r="B12333" s="489">
        <v>2312901677</v>
      </c>
      <c r="C12333" s="489" t="s">
        <v>2104</v>
      </c>
      <c r="D12333" s="489" t="s">
        <v>16684</v>
      </c>
    </row>
    <row r="12334" spans="1:4">
      <c r="A12334" s="489" t="str">
        <f t="shared" si="192"/>
        <v>2312901677訪問看護</v>
      </c>
      <c r="B12334" s="489">
        <v>2312901677</v>
      </c>
      <c r="C12334" s="489" t="s">
        <v>2102</v>
      </c>
      <c r="D12334" s="489" t="s">
        <v>16684</v>
      </c>
    </row>
    <row r="12335" spans="1:4">
      <c r="A12335" s="489" t="str">
        <f t="shared" si="192"/>
        <v>2312901685介護予防訪問リハビリテーション</v>
      </c>
      <c r="B12335" s="489">
        <v>2312901685</v>
      </c>
      <c r="C12335" s="489" t="s">
        <v>2108</v>
      </c>
      <c r="D12335" s="489" t="s">
        <v>16685</v>
      </c>
    </row>
    <row r="12336" spans="1:4">
      <c r="A12336" s="489" t="str">
        <f t="shared" si="192"/>
        <v>2312901685介護予防訪問看護</v>
      </c>
      <c r="B12336" s="489">
        <v>2312901685</v>
      </c>
      <c r="C12336" s="489" t="s">
        <v>2103</v>
      </c>
      <c r="D12336" s="489" t="s">
        <v>16685</v>
      </c>
    </row>
    <row r="12337" spans="1:4">
      <c r="A12337" s="489" t="str">
        <f t="shared" si="192"/>
        <v>2312901685訪問リハビリテーション</v>
      </c>
      <c r="B12337" s="489">
        <v>2312901685</v>
      </c>
      <c r="C12337" s="489" t="s">
        <v>2104</v>
      </c>
      <c r="D12337" s="489" t="s">
        <v>16685</v>
      </c>
    </row>
    <row r="12338" spans="1:4">
      <c r="A12338" s="489" t="str">
        <f t="shared" si="192"/>
        <v>2312901685訪問看護</v>
      </c>
      <c r="B12338" s="489">
        <v>2312901685</v>
      </c>
      <c r="C12338" s="489" t="s">
        <v>2102</v>
      </c>
      <c r="D12338" s="489" t="s">
        <v>16685</v>
      </c>
    </row>
    <row r="12339" spans="1:4">
      <c r="A12339" s="489" t="str">
        <f t="shared" si="192"/>
        <v>2312901693介護予防訪問リハビリテーション</v>
      </c>
      <c r="B12339" s="489">
        <v>2312901693</v>
      </c>
      <c r="C12339" s="489" t="s">
        <v>2108</v>
      </c>
      <c r="D12339" s="489" t="s">
        <v>16686</v>
      </c>
    </row>
    <row r="12340" spans="1:4">
      <c r="A12340" s="489" t="str">
        <f t="shared" si="192"/>
        <v>2312901693介護予防訪問看護</v>
      </c>
      <c r="B12340" s="489">
        <v>2312901693</v>
      </c>
      <c r="C12340" s="489" t="s">
        <v>2103</v>
      </c>
      <c r="D12340" s="489" t="s">
        <v>16686</v>
      </c>
    </row>
    <row r="12341" spans="1:4">
      <c r="A12341" s="489" t="str">
        <f t="shared" si="192"/>
        <v>2312901693訪問リハビリテーション</v>
      </c>
      <c r="B12341" s="489">
        <v>2312901693</v>
      </c>
      <c r="C12341" s="489" t="s">
        <v>2104</v>
      </c>
      <c r="D12341" s="489" t="s">
        <v>16686</v>
      </c>
    </row>
    <row r="12342" spans="1:4">
      <c r="A12342" s="489" t="str">
        <f t="shared" si="192"/>
        <v>2312901693訪問看護</v>
      </c>
      <c r="B12342" s="489">
        <v>2312901693</v>
      </c>
      <c r="C12342" s="489" t="s">
        <v>2102</v>
      </c>
      <c r="D12342" s="489" t="s">
        <v>16686</v>
      </c>
    </row>
    <row r="12343" spans="1:4">
      <c r="A12343" s="489" t="str">
        <f t="shared" si="192"/>
        <v>2312901719介護予防訪問リハビリテーション</v>
      </c>
      <c r="B12343" s="489">
        <v>2312901719</v>
      </c>
      <c r="C12343" s="489" t="s">
        <v>2108</v>
      </c>
      <c r="D12343" s="489" t="s">
        <v>16687</v>
      </c>
    </row>
    <row r="12344" spans="1:4">
      <c r="A12344" s="489" t="str">
        <f t="shared" si="192"/>
        <v>2312901719介護予防訪問看護</v>
      </c>
      <c r="B12344" s="489">
        <v>2312901719</v>
      </c>
      <c r="C12344" s="489" t="s">
        <v>2103</v>
      </c>
      <c r="D12344" s="489" t="s">
        <v>16687</v>
      </c>
    </row>
    <row r="12345" spans="1:4">
      <c r="A12345" s="489" t="str">
        <f t="shared" si="192"/>
        <v>2312901719訪問リハビリテーション</v>
      </c>
      <c r="B12345" s="489">
        <v>2312901719</v>
      </c>
      <c r="C12345" s="489" t="s">
        <v>2104</v>
      </c>
      <c r="D12345" s="489" t="s">
        <v>16687</v>
      </c>
    </row>
    <row r="12346" spans="1:4">
      <c r="A12346" s="489" t="str">
        <f t="shared" si="192"/>
        <v>2312901719訪問看護</v>
      </c>
      <c r="B12346" s="489">
        <v>2312901719</v>
      </c>
      <c r="C12346" s="489" t="s">
        <v>2102</v>
      </c>
      <c r="D12346" s="489" t="s">
        <v>16687</v>
      </c>
    </row>
    <row r="12347" spans="1:4">
      <c r="A12347" s="489" t="str">
        <f t="shared" si="192"/>
        <v>2312901727介護予防訪問リハビリテーション</v>
      </c>
      <c r="B12347" s="489">
        <v>2312901727</v>
      </c>
      <c r="C12347" s="489" t="s">
        <v>2108</v>
      </c>
      <c r="D12347" s="489" t="s">
        <v>16688</v>
      </c>
    </row>
    <row r="12348" spans="1:4">
      <c r="A12348" s="489" t="str">
        <f t="shared" si="192"/>
        <v>2312901727介護予防訪問看護</v>
      </c>
      <c r="B12348" s="489">
        <v>2312901727</v>
      </c>
      <c r="C12348" s="489" t="s">
        <v>2103</v>
      </c>
      <c r="D12348" s="489" t="s">
        <v>16688</v>
      </c>
    </row>
    <row r="12349" spans="1:4">
      <c r="A12349" s="489" t="str">
        <f t="shared" si="192"/>
        <v>2312901727訪問リハビリテーション</v>
      </c>
      <c r="B12349" s="489">
        <v>2312901727</v>
      </c>
      <c r="C12349" s="489" t="s">
        <v>2104</v>
      </c>
      <c r="D12349" s="489" t="s">
        <v>16688</v>
      </c>
    </row>
    <row r="12350" spans="1:4">
      <c r="A12350" s="489" t="str">
        <f t="shared" si="192"/>
        <v>2312901727訪問看護</v>
      </c>
      <c r="B12350" s="489">
        <v>2312901727</v>
      </c>
      <c r="C12350" s="489" t="s">
        <v>2102</v>
      </c>
      <c r="D12350" s="489" t="s">
        <v>16688</v>
      </c>
    </row>
    <row r="12351" spans="1:4">
      <c r="A12351" s="489" t="str">
        <f t="shared" si="192"/>
        <v>2312901735介護予防訪問リハビリテーション</v>
      </c>
      <c r="B12351" s="489">
        <v>2312901735</v>
      </c>
      <c r="C12351" s="489" t="s">
        <v>2108</v>
      </c>
      <c r="D12351" s="489" t="s">
        <v>16689</v>
      </c>
    </row>
    <row r="12352" spans="1:4">
      <c r="A12352" s="489" t="str">
        <f t="shared" si="192"/>
        <v>2312901735介護予防訪問看護</v>
      </c>
      <c r="B12352" s="489">
        <v>2312901735</v>
      </c>
      <c r="C12352" s="489" t="s">
        <v>2103</v>
      </c>
      <c r="D12352" s="489" t="s">
        <v>16689</v>
      </c>
    </row>
    <row r="12353" spans="1:4">
      <c r="A12353" s="489" t="str">
        <f t="shared" si="192"/>
        <v>2312901735訪問リハビリテーション</v>
      </c>
      <c r="B12353" s="489">
        <v>2312901735</v>
      </c>
      <c r="C12353" s="489" t="s">
        <v>2104</v>
      </c>
      <c r="D12353" s="489" t="s">
        <v>16689</v>
      </c>
    </row>
    <row r="12354" spans="1:4">
      <c r="A12354" s="489" t="str">
        <f t="shared" ref="A12354:A12417" si="193">B12354&amp;C12354</f>
        <v>2312901735訪問看護</v>
      </c>
      <c r="B12354" s="489">
        <v>2312901735</v>
      </c>
      <c r="C12354" s="489" t="s">
        <v>2102</v>
      </c>
      <c r="D12354" s="489" t="s">
        <v>16689</v>
      </c>
    </row>
    <row r="12355" spans="1:4">
      <c r="A12355" s="489" t="str">
        <f t="shared" si="193"/>
        <v>2312901743介護予防通所リハビリテーション</v>
      </c>
      <c r="B12355" s="489">
        <v>2312901743</v>
      </c>
      <c r="C12355" s="489" t="s">
        <v>2512</v>
      </c>
      <c r="D12355" s="489" t="s">
        <v>16690</v>
      </c>
    </row>
    <row r="12356" spans="1:4">
      <c r="A12356" s="489" t="str">
        <f t="shared" si="193"/>
        <v>2312901743介護予防訪問リハビリテーション</v>
      </c>
      <c r="B12356" s="489">
        <v>2312901743</v>
      </c>
      <c r="C12356" s="489" t="s">
        <v>2108</v>
      </c>
      <c r="D12356" s="489" t="s">
        <v>16690</v>
      </c>
    </row>
    <row r="12357" spans="1:4">
      <c r="A12357" s="489" t="str">
        <f t="shared" si="193"/>
        <v>2312901743介護予防訪問看護</v>
      </c>
      <c r="B12357" s="489">
        <v>2312901743</v>
      </c>
      <c r="C12357" s="489" t="s">
        <v>2103</v>
      </c>
      <c r="D12357" s="489" t="s">
        <v>16690</v>
      </c>
    </row>
    <row r="12358" spans="1:4">
      <c r="A12358" s="489" t="str">
        <f t="shared" si="193"/>
        <v>2312901743通所リハビリテーション</v>
      </c>
      <c r="B12358" s="489">
        <v>2312901743</v>
      </c>
      <c r="C12358" s="489" t="s">
        <v>2511</v>
      </c>
      <c r="D12358" s="489" t="s">
        <v>16690</v>
      </c>
    </row>
    <row r="12359" spans="1:4">
      <c r="A12359" s="489" t="str">
        <f t="shared" si="193"/>
        <v>2312901743訪問リハビリテーション</v>
      </c>
      <c r="B12359" s="489">
        <v>2312901743</v>
      </c>
      <c r="C12359" s="489" t="s">
        <v>2104</v>
      </c>
      <c r="D12359" s="489" t="s">
        <v>16690</v>
      </c>
    </row>
    <row r="12360" spans="1:4">
      <c r="A12360" s="489" t="str">
        <f t="shared" si="193"/>
        <v>2312901743訪問看護</v>
      </c>
      <c r="B12360" s="489">
        <v>2312901743</v>
      </c>
      <c r="C12360" s="489" t="s">
        <v>2102</v>
      </c>
      <c r="D12360" s="489" t="s">
        <v>16690</v>
      </c>
    </row>
    <row r="12361" spans="1:4">
      <c r="A12361" s="489" t="str">
        <f t="shared" si="193"/>
        <v>2312901750介護予防訪問リハビリテーション</v>
      </c>
      <c r="B12361" s="489">
        <v>2312901750</v>
      </c>
      <c r="C12361" s="489" t="s">
        <v>2108</v>
      </c>
      <c r="D12361" s="489" t="s">
        <v>16691</v>
      </c>
    </row>
    <row r="12362" spans="1:4">
      <c r="A12362" s="489" t="str">
        <f t="shared" si="193"/>
        <v>2312901750介護予防訪問看護</v>
      </c>
      <c r="B12362" s="489">
        <v>2312901750</v>
      </c>
      <c r="C12362" s="489" t="s">
        <v>2103</v>
      </c>
      <c r="D12362" s="489" t="s">
        <v>16691</v>
      </c>
    </row>
    <row r="12363" spans="1:4">
      <c r="A12363" s="489" t="str">
        <f t="shared" si="193"/>
        <v>2312901750訪問リハビリテーション</v>
      </c>
      <c r="B12363" s="489">
        <v>2312901750</v>
      </c>
      <c r="C12363" s="489" t="s">
        <v>2104</v>
      </c>
      <c r="D12363" s="489" t="s">
        <v>16691</v>
      </c>
    </row>
    <row r="12364" spans="1:4">
      <c r="A12364" s="489" t="str">
        <f t="shared" si="193"/>
        <v>2312901750訪問看護</v>
      </c>
      <c r="B12364" s="489">
        <v>2312901750</v>
      </c>
      <c r="C12364" s="489" t="s">
        <v>2102</v>
      </c>
      <c r="D12364" s="489" t="s">
        <v>16691</v>
      </c>
    </row>
    <row r="12365" spans="1:4">
      <c r="A12365" s="489" t="str">
        <f t="shared" si="193"/>
        <v>2312901768介護予防訪問リハビリテーション</v>
      </c>
      <c r="B12365" s="489">
        <v>2312901768</v>
      </c>
      <c r="C12365" s="489" t="s">
        <v>2108</v>
      </c>
      <c r="D12365" s="489" t="s">
        <v>16692</v>
      </c>
    </row>
    <row r="12366" spans="1:4">
      <c r="A12366" s="489" t="str">
        <f t="shared" si="193"/>
        <v>2312901768介護予防訪問看護</v>
      </c>
      <c r="B12366" s="489">
        <v>2312901768</v>
      </c>
      <c r="C12366" s="489" t="s">
        <v>2103</v>
      </c>
      <c r="D12366" s="489" t="s">
        <v>16692</v>
      </c>
    </row>
    <row r="12367" spans="1:4">
      <c r="A12367" s="489" t="str">
        <f t="shared" si="193"/>
        <v>2312901768訪問リハビリテーション</v>
      </c>
      <c r="B12367" s="489">
        <v>2312901768</v>
      </c>
      <c r="C12367" s="489" t="s">
        <v>2104</v>
      </c>
      <c r="D12367" s="489" t="s">
        <v>16692</v>
      </c>
    </row>
    <row r="12368" spans="1:4">
      <c r="A12368" s="489" t="str">
        <f t="shared" si="193"/>
        <v>2312901768訪問看護</v>
      </c>
      <c r="B12368" s="489">
        <v>2312901768</v>
      </c>
      <c r="C12368" s="489" t="s">
        <v>2102</v>
      </c>
      <c r="D12368" s="489" t="s">
        <v>16692</v>
      </c>
    </row>
    <row r="12369" spans="1:4">
      <c r="A12369" s="489" t="str">
        <f t="shared" si="193"/>
        <v>2312901776介護予防訪問リハビリテーション</v>
      </c>
      <c r="B12369" s="489">
        <v>2312901776</v>
      </c>
      <c r="C12369" s="489" t="s">
        <v>2108</v>
      </c>
      <c r="D12369" s="489" t="s">
        <v>16693</v>
      </c>
    </row>
    <row r="12370" spans="1:4">
      <c r="A12370" s="489" t="str">
        <f t="shared" si="193"/>
        <v>2312901776介護予防訪問看護</v>
      </c>
      <c r="B12370" s="489">
        <v>2312901776</v>
      </c>
      <c r="C12370" s="489" t="s">
        <v>2103</v>
      </c>
      <c r="D12370" s="489" t="s">
        <v>16693</v>
      </c>
    </row>
    <row r="12371" spans="1:4">
      <c r="A12371" s="489" t="str">
        <f t="shared" si="193"/>
        <v>2312901776訪問リハビリテーション</v>
      </c>
      <c r="B12371" s="489">
        <v>2312901776</v>
      </c>
      <c r="C12371" s="489" t="s">
        <v>2104</v>
      </c>
      <c r="D12371" s="489" t="s">
        <v>16693</v>
      </c>
    </row>
    <row r="12372" spans="1:4">
      <c r="A12372" s="489" t="str">
        <f t="shared" si="193"/>
        <v>2312901776訪問看護</v>
      </c>
      <c r="B12372" s="489">
        <v>2312901776</v>
      </c>
      <c r="C12372" s="489" t="s">
        <v>2102</v>
      </c>
      <c r="D12372" s="489" t="s">
        <v>16693</v>
      </c>
    </row>
    <row r="12373" spans="1:4">
      <c r="A12373" s="489" t="str">
        <f t="shared" si="193"/>
        <v>2312901784介護予防訪問リハビリテーション</v>
      </c>
      <c r="B12373" s="489">
        <v>2312901784</v>
      </c>
      <c r="C12373" s="489" t="s">
        <v>2108</v>
      </c>
      <c r="D12373" s="489" t="s">
        <v>16694</v>
      </c>
    </row>
    <row r="12374" spans="1:4">
      <c r="A12374" s="489" t="str">
        <f t="shared" si="193"/>
        <v>2312901784介護予防訪問看護</v>
      </c>
      <c r="B12374" s="489">
        <v>2312901784</v>
      </c>
      <c r="C12374" s="489" t="s">
        <v>2103</v>
      </c>
      <c r="D12374" s="489" t="s">
        <v>16694</v>
      </c>
    </row>
    <row r="12375" spans="1:4">
      <c r="A12375" s="489" t="str">
        <f t="shared" si="193"/>
        <v>2312901784訪問リハビリテーション</v>
      </c>
      <c r="B12375" s="489">
        <v>2312901784</v>
      </c>
      <c r="C12375" s="489" t="s">
        <v>2104</v>
      </c>
      <c r="D12375" s="489" t="s">
        <v>16694</v>
      </c>
    </row>
    <row r="12376" spans="1:4">
      <c r="A12376" s="489" t="str">
        <f t="shared" si="193"/>
        <v>2312901784訪問看護</v>
      </c>
      <c r="B12376" s="489">
        <v>2312901784</v>
      </c>
      <c r="C12376" s="489" t="s">
        <v>2102</v>
      </c>
      <c r="D12376" s="489" t="s">
        <v>16694</v>
      </c>
    </row>
    <row r="12377" spans="1:4">
      <c r="A12377" s="489" t="str">
        <f t="shared" si="193"/>
        <v>2312901792介護予防訪問リハビリテーション</v>
      </c>
      <c r="B12377" s="489">
        <v>2312901792</v>
      </c>
      <c r="C12377" s="489" t="s">
        <v>2108</v>
      </c>
      <c r="D12377" s="489" t="s">
        <v>16695</v>
      </c>
    </row>
    <row r="12378" spans="1:4">
      <c r="A12378" s="489" t="str">
        <f t="shared" si="193"/>
        <v>2312901792介護予防訪問看護</v>
      </c>
      <c r="B12378" s="489">
        <v>2312901792</v>
      </c>
      <c r="C12378" s="489" t="s">
        <v>2103</v>
      </c>
      <c r="D12378" s="489" t="s">
        <v>16695</v>
      </c>
    </row>
    <row r="12379" spans="1:4">
      <c r="A12379" s="489" t="str">
        <f t="shared" si="193"/>
        <v>2312901792訪問リハビリテーション</v>
      </c>
      <c r="B12379" s="489">
        <v>2312901792</v>
      </c>
      <c r="C12379" s="489" t="s">
        <v>2104</v>
      </c>
      <c r="D12379" s="489" t="s">
        <v>16695</v>
      </c>
    </row>
    <row r="12380" spans="1:4">
      <c r="A12380" s="489" t="str">
        <f t="shared" si="193"/>
        <v>2312901792訪問看護</v>
      </c>
      <c r="B12380" s="489">
        <v>2312901792</v>
      </c>
      <c r="C12380" s="489" t="s">
        <v>2102</v>
      </c>
      <c r="D12380" s="489" t="s">
        <v>16695</v>
      </c>
    </row>
    <row r="12381" spans="1:4">
      <c r="A12381" s="489" t="str">
        <f t="shared" si="193"/>
        <v>2312901818介護予防訪問リハビリテーション</v>
      </c>
      <c r="B12381" s="489">
        <v>2312901818</v>
      </c>
      <c r="C12381" s="489" t="s">
        <v>2108</v>
      </c>
      <c r="D12381" s="489" t="s">
        <v>16696</v>
      </c>
    </row>
    <row r="12382" spans="1:4">
      <c r="A12382" s="489" t="str">
        <f t="shared" si="193"/>
        <v>2312901818介護予防訪問看護</v>
      </c>
      <c r="B12382" s="489">
        <v>2312901818</v>
      </c>
      <c r="C12382" s="489" t="s">
        <v>2103</v>
      </c>
      <c r="D12382" s="489" t="s">
        <v>16696</v>
      </c>
    </row>
    <row r="12383" spans="1:4">
      <c r="A12383" s="489" t="str">
        <f t="shared" si="193"/>
        <v>2312901818訪問リハビリテーション</v>
      </c>
      <c r="B12383" s="489">
        <v>2312901818</v>
      </c>
      <c r="C12383" s="489" t="s">
        <v>2104</v>
      </c>
      <c r="D12383" s="489" t="s">
        <v>16696</v>
      </c>
    </row>
    <row r="12384" spans="1:4">
      <c r="A12384" s="489" t="str">
        <f t="shared" si="193"/>
        <v>2312901818訪問看護</v>
      </c>
      <c r="B12384" s="489">
        <v>2312901818</v>
      </c>
      <c r="C12384" s="489" t="s">
        <v>2102</v>
      </c>
      <c r="D12384" s="489" t="s">
        <v>16696</v>
      </c>
    </row>
    <row r="12385" spans="1:4">
      <c r="A12385" s="489" t="str">
        <f t="shared" si="193"/>
        <v>2312901826介護予防訪問リハビリテーション</v>
      </c>
      <c r="B12385" s="489">
        <v>2312901826</v>
      </c>
      <c r="C12385" s="489" t="s">
        <v>2108</v>
      </c>
      <c r="D12385" s="489" t="s">
        <v>16697</v>
      </c>
    </row>
    <row r="12386" spans="1:4">
      <c r="A12386" s="489" t="str">
        <f t="shared" si="193"/>
        <v>2312901826介護予防訪問看護</v>
      </c>
      <c r="B12386" s="489">
        <v>2312901826</v>
      </c>
      <c r="C12386" s="489" t="s">
        <v>2103</v>
      </c>
      <c r="D12386" s="489" t="s">
        <v>16697</v>
      </c>
    </row>
    <row r="12387" spans="1:4">
      <c r="A12387" s="489" t="str">
        <f t="shared" si="193"/>
        <v>2312901826訪問リハビリテーション</v>
      </c>
      <c r="B12387" s="489">
        <v>2312901826</v>
      </c>
      <c r="C12387" s="489" t="s">
        <v>2104</v>
      </c>
      <c r="D12387" s="489" t="s">
        <v>16697</v>
      </c>
    </row>
    <row r="12388" spans="1:4">
      <c r="A12388" s="489" t="str">
        <f t="shared" si="193"/>
        <v>2312901826訪問看護</v>
      </c>
      <c r="B12388" s="489">
        <v>2312901826</v>
      </c>
      <c r="C12388" s="489" t="s">
        <v>2102</v>
      </c>
      <c r="D12388" s="489" t="s">
        <v>16697</v>
      </c>
    </row>
    <row r="12389" spans="1:4">
      <c r="A12389" s="489" t="str">
        <f t="shared" si="193"/>
        <v>2312901842介護予防訪問リハビリテーション</v>
      </c>
      <c r="B12389" s="489">
        <v>2312901842</v>
      </c>
      <c r="C12389" s="489" t="s">
        <v>2108</v>
      </c>
      <c r="D12389" s="489" t="s">
        <v>16698</v>
      </c>
    </row>
    <row r="12390" spans="1:4">
      <c r="A12390" s="489" t="str">
        <f t="shared" si="193"/>
        <v>2312901842介護予防訪問看護</v>
      </c>
      <c r="B12390" s="489">
        <v>2312901842</v>
      </c>
      <c r="C12390" s="489" t="s">
        <v>2103</v>
      </c>
      <c r="D12390" s="489" t="s">
        <v>16698</v>
      </c>
    </row>
    <row r="12391" spans="1:4">
      <c r="A12391" s="489" t="str">
        <f t="shared" si="193"/>
        <v>2312901842訪問リハビリテーション</v>
      </c>
      <c r="B12391" s="489">
        <v>2312901842</v>
      </c>
      <c r="C12391" s="489" t="s">
        <v>2104</v>
      </c>
      <c r="D12391" s="489" t="s">
        <v>16698</v>
      </c>
    </row>
    <row r="12392" spans="1:4">
      <c r="A12392" s="489" t="str">
        <f t="shared" si="193"/>
        <v>2312901842訪問看護</v>
      </c>
      <c r="B12392" s="489">
        <v>2312901842</v>
      </c>
      <c r="C12392" s="489" t="s">
        <v>2102</v>
      </c>
      <c r="D12392" s="489" t="s">
        <v>16698</v>
      </c>
    </row>
    <row r="12393" spans="1:4">
      <c r="A12393" s="489" t="str">
        <f t="shared" si="193"/>
        <v>2312901859介護予防訪問リハビリテーション</v>
      </c>
      <c r="B12393" s="489">
        <v>2312901859</v>
      </c>
      <c r="C12393" s="489" t="s">
        <v>2108</v>
      </c>
      <c r="D12393" s="489" t="s">
        <v>16699</v>
      </c>
    </row>
    <row r="12394" spans="1:4">
      <c r="A12394" s="489" t="str">
        <f t="shared" si="193"/>
        <v>2312901859介護予防訪問看護</v>
      </c>
      <c r="B12394" s="489">
        <v>2312901859</v>
      </c>
      <c r="C12394" s="489" t="s">
        <v>2103</v>
      </c>
      <c r="D12394" s="489" t="s">
        <v>16699</v>
      </c>
    </row>
    <row r="12395" spans="1:4">
      <c r="A12395" s="489" t="str">
        <f t="shared" si="193"/>
        <v>2312901859訪問リハビリテーション</v>
      </c>
      <c r="B12395" s="489">
        <v>2312901859</v>
      </c>
      <c r="C12395" s="489" t="s">
        <v>2104</v>
      </c>
      <c r="D12395" s="489" t="s">
        <v>16699</v>
      </c>
    </row>
    <row r="12396" spans="1:4">
      <c r="A12396" s="489" t="str">
        <f t="shared" si="193"/>
        <v>2312901859訪問看護</v>
      </c>
      <c r="B12396" s="489">
        <v>2312901859</v>
      </c>
      <c r="C12396" s="489" t="s">
        <v>2102</v>
      </c>
      <c r="D12396" s="489" t="s">
        <v>16699</v>
      </c>
    </row>
    <row r="12397" spans="1:4">
      <c r="A12397" s="489" t="str">
        <f t="shared" si="193"/>
        <v>2312901867介護予防訪問リハビリテーション</v>
      </c>
      <c r="B12397" s="489">
        <v>2312901867</v>
      </c>
      <c r="C12397" s="489" t="s">
        <v>2108</v>
      </c>
      <c r="D12397" s="489" t="s">
        <v>16700</v>
      </c>
    </row>
    <row r="12398" spans="1:4">
      <c r="A12398" s="489" t="str">
        <f t="shared" si="193"/>
        <v>2312901867介護予防訪問看護</v>
      </c>
      <c r="B12398" s="489">
        <v>2312901867</v>
      </c>
      <c r="C12398" s="489" t="s">
        <v>2103</v>
      </c>
      <c r="D12398" s="489" t="s">
        <v>16700</v>
      </c>
    </row>
    <row r="12399" spans="1:4">
      <c r="A12399" s="489" t="str">
        <f t="shared" si="193"/>
        <v>2312901867訪問リハビリテーション</v>
      </c>
      <c r="B12399" s="489">
        <v>2312901867</v>
      </c>
      <c r="C12399" s="489" t="s">
        <v>2104</v>
      </c>
      <c r="D12399" s="489" t="s">
        <v>16700</v>
      </c>
    </row>
    <row r="12400" spans="1:4">
      <c r="A12400" s="489" t="str">
        <f t="shared" si="193"/>
        <v>2312901867訪問看護</v>
      </c>
      <c r="B12400" s="489">
        <v>2312901867</v>
      </c>
      <c r="C12400" s="489" t="s">
        <v>2102</v>
      </c>
      <c r="D12400" s="489" t="s">
        <v>16700</v>
      </c>
    </row>
    <row r="12401" spans="1:4">
      <c r="A12401" s="489" t="str">
        <f t="shared" si="193"/>
        <v>2312901883介護予防訪問リハビリテーション</v>
      </c>
      <c r="B12401" s="489">
        <v>2312901883</v>
      </c>
      <c r="C12401" s="489" t="s">
        <v>2108</v>
      </c>
      <c r="D12401" s="489" t="s">
        <v>16701</v>
      </c>
    </row>
    <row r="12402" spans="1:4">
      <c r="A12402" s="489" t="str">
        <f t="shared" si="193"/>
        <v>2312901883介護予防訪問看護</v>
      </c>
      <c r="B12402" s="489">
        <v>2312901883</v>
      </c>
      <c r="C12402" s="489" t="s">
        <v>2103</v>
      </c>
      <c r="D12402" s="489" t="s">
        <v>16701</v>
      </c>
    </row>
    <row r="12403" spans="1:4">
      <c r="A12403" s="489" t="str">
        <f t="shared" si="193"/>
        <v>2312901883訪問リハビリテーション</v>
      </c>
      <c r="B12403" s="489">
        <v>2312901883</v>
      </c>
      <c r="C12403" s="489" t="s">
        <v>2104</v>
      </c>
      <c r="D12403" s="489" t="s">
        <v>16701</v>
      </c>
    </row>
    <row r="12404" spans="1:4">
      <c r="A12404" s="489" t="str">
        <f t="shared" si="193"/>
        <v>2312901883訪問看護</v>
      </c>
      <c r="B12404" s="489">
        <v>2312901883</v>
      </c>
      <c r="C12404" s="489" t="s">
        <v>2102</v>
      </c>
      <c r="D12404" s="489" t="s">
        <v>16701</v>
      </c>
    </row>
    <row r="12405" spans="1:4">
      <c r="A12405" s="489" t="str">
        <f t="shared" si="193"/>
        <v>2312901891介護予防訪問リハビリテーション</v>
      </c>
      <c r="B12405" s="489">
        <v>2312901891</v>
      </c>
      <c r="C12405" s="489" t="s">
        <v>2108</v>
      </c>
      <c r="D12405" s="489" t="s">
        <v>16702</v>
      </c>
    </row>
    <row r="12406" spans="1:4">
      <c r="A12406" s="489" t="str">
        <f t="shared" si="193"/>
        <v>2312901891介護予防訪問看護</v>
      </c>
      <c r="B12406" s="489">
        <v>2312901891</v>
      </c>
      <c r="C12406" s="489" t="s">
        <v>2103</v>
      </c>
      <c r="D12406" s="489" t="s">
        <v>16702</v>
      </c>
    </row>
    <row r="12407" spans="1:4">
      <c r="A12407" s="489" t="str">
        <f t="shared" si="193"/>
        <v>2312901891訪問リハビリテーション</v>
      </c>
      <c r="B12407" s="489">
        <v>2312901891</v>
      </c>
      <c r="C12407" s="489" t="s">
        <v>2104</v>
      </c>
      <c r="D12407" s="489" t="s">
        <v>16702</v>
      </c>
    </row>
    <row r="12408" spans="1:4">
      <c r="A12408" s="489" t="str">
        <f t="shared" si="193"/>
        <v>2312901891訪問看護</v>
      </c>
      <c r="B12408" s="489">
        <v>2312901891</v>
      </c>
      <c r="C12408" s="489" t="s">
        <v>2102</v>
      </c>
      <c r="D12408" s="489" t="s">
        <v>16702</v>
      </c>
    </row>
    <row r="12409" spans="1:4">
      <c r="A12409" s="489" t="str">
        <f t="shared" si="193"/>
        <v>2312901917介護予防訪問リハビリテーション</v>
      </c>
      <c r="B12409" s="489">
        <v>2312901917</v>
      </c>
      <c r="C12409" s="489" t="s">
        <v>2108</v>
      </c>
      <c r="D12409" s="489" t="s">
        <v>16703</v>
      </c>
    </row>
    <row r="12410" spans="1:4">
      <c r="A12410" s="489" t="str">
        <f t="shared" si="193"/>
        <v>2312901917介護予防訪問看護</v>
      </c>
      <c r="B12410" s="489">
        <v>2312901917</v>
      </c>
      <c r="C12410" s="489" t="s">
        <v>2103</v>
      </c>
      <c r="D12410" s="489" t="s">
        <v>16703</v>
      </c>
    </row>
    <row r="12411" spans="1:4">
      <c r="A12411" s="489" t="str">
        <f t="shared" si="193"/>
        <v>2312901917訪問リハビリテーション</v>
      </c>
      <c r="B12411" s="489">
        <v>2312901917</v>
      </c>
      <c r="C12411" s="489" t="s">
        <v>2104</v>
      </c>
      <c r="D12411" s="489" t="s">
        <v>16703</v>
      </c>
    </row>
    <row r="12412" spans="1:4">
      <c r="A12412" s="489" t="str">
        <f t="shared" si="193"/>
        <v>2312901917訪問看護</v>
      </c>
      <c r="B12412" s="489">
        <v>2312901917</v>
      </c>
      <c r="C12412" s="489" t="s">
        <v>2102</v>
      </c>
      <c r="D12412" s="489" t="s">
        <v>16703</v>
      </c>
    </row>
    <row r="12413" spans="1:4">
      <c r="A12413" s="489" t="str">
        <f t="shared" si="193"/>
        <v>2312901925介護予防訪問リハビリテーション</v>
      </c>
      <c r="B12413" s="489">
        <v>2312901925</v>
      </c>
      <c r="C12413" s="489" t="s">
        <v>2108</v>
      </c>
      <c r="D12413" s="489" t="s">
        <v>16704</v>
      </c>
    </row>
    <row r="12414" spans="1:4">
      <c r="A12414" s="489" t="str">
        <f t="shared" si="193"/>
        <v>2312901925介護予防訪問看護</v>
      </c>
      <c r="B12414" s="489">
        <v>2312901925</v>
      </c>
      <c r="C12414" s="489" t="s">
        <v>2103</v>
      </c>
      <c r="D12414" s="489" t="s">
        <v>16704</v>
      </c>
    </row>
    <row r="12415" spans="1:4">
      <c r="A12415" s="489" t="str">
        <f t="shared" si="193"/>
        <v>2312901925訪問リハビリテーション</v>
      </c>
      <c r="B12415" s="489">
        <v>2312901925</v>
      </c>
      <c r="C12415" s="489" t="s">
        <v>2104</v>
      </c>
      <c r="D12415" s="489" t="s">
        <v>16704</v>
      </c>
    </row>
    <row r="12416" spans="1:4">
      <c r="A12416" s="489" t="str">
        <f t="shared" si="193"/>
        <v>2312901925訪問看護</v>
      </c>
      <c r="B12416" s="489">
        <v>2312901925</v>
      </c>
      <c r="C12416" s="489" t="s">
        <v>2102</v>
      </c>
      <c r="D12416" s="489" t="s">
        <v>16704</v>
      </c>
    </row>
    <row r="12417" spans="1:4">
      <c r="A12417" s="489" t="str">
        <f t="shared" si="193"/>
        <v>2312901933介護予防訪問リハビリテーション</v>
      </c>
      <c r="B12417" s="489">
        <v>2312901933</v>
      </c>
      <c r="C12417" s="489" t="s">
        <v>2108</v>
      </c>
      <c r="D12417" s="489" t="s">
        <v>16705</v>
      </c>
    </row>
    <row r="12418" spans="1:4">
      <c r="A12418" s="489" t="str">
        <f t="shared" ref="A12418:A12481" si="194">B12418&amp;C12418</f>
        <v>2312901933介護予防訪問看護</v>
      </c>
      <c r="B12418" s="489">
        <v>2312901933</v>
      </c>
      <c r="C12418" s="489" t="s">
        <v>2103</v>
      </c>
      <c r="D12418" s="489" t="s">
        <v>16705</v>
      </c>
    </row>
    <row r="12419" spans="1:4">
      <c r="A12419" s="489" t="str">
        <f t="shared" si="194"/>
        <v>2312901933訪問リハビリテーション</v>
      </c>
      <c r="B12419" s="489">
        <v>2312901933</v>
      </c>
      <c r="C12419" s="489" t="s">
        <v>2104</v>
      </c>
      <c r="D12419" s="489" t="s">
        <v>16705</v>
      </c>
    </row>
    <row r="12420" spans="1:4">
      <c r="A12420" s="489" t="str">
        <f t="shared" si="194"/>
        <v>2312901933訪問看護</v>
      </c>
      <c r="B12420" s="489">
        <v>2312901933</v>
      </c>
      <c r="C12420" s="489" t="s">
        <v>2102</v>
      </c>
      <c r="D12420" s="489" t="s">
        <v>16705</v>
      </c>
    </row>
    <row r="12421" spans="1:4">
      <c r="A12421" s="489" t="str">
        <f t="shared" si="194"/>
        <v>2312901941介護予防通所リハビリテーション</v>
      </c>
      <c r="B12421" s="489">
        <v>2312901941</v>
      </c>
      <c r="C12421" s="489" t="s">
        <v>2512</v>
      </c>
      <c r="D12421" s="489" t="s">
        <v>16706</v>
      </c>
    </row>
    <row r="12422" spans="1:4">
      <c r="A12422" s="489" t="str">
        <f t="shared" si="194"/>
        <v>2312901941介護予防訪問リハビリテーション</v>
      </c>
      <c r="B12422" s="489">
        <v>2312901941</v>
      </c>
      <c r="C12422" s="489" t="s">
        <v>2108</v>
      </c>
      <c r="D12422" s="489" t="s">
        <v>16706</v>
      </c>
    </row>
    <row r="12423" spans="1:4">
      <c r="A12423" s="489" t="str">
        <f t="shared" si="194"/>
        <v>2312901941介護予防訪問看護</v>
      </c>
      <c r="B12423" s="489">
        <v>2312901941</v>
      </c>
      <c r="C12423" s="489" t="s">
        <v>2103</v>
      </c>
      <c r="D12423" s="489" t="s">
        <v>16706</v>
      </c>
    </row>
    <row r="12424" spans="1:4">
      <c r="A12424" s="489" t="str">
        <f t="shared" si="194"/>
        <v>2312901941通所リハビリテーション</v>
      </c>
      <c r="B12424" s="489">
        <v>2312901941</v>
      </c>
      <c r="C12424" s="489" t="s">
        <v>2511</v>
      </c>
      <c r="D12424" s="489" t="s">
        <v>16706</v>
      </c>
    </row>
    <row r="12425" spans="1:4">
      <c r="A12425" s="489" t="str">
        <f t="shared" si="194"/>
        <v>2312901941訪問リハビリテーション</v>
      </c>
      <c r="B12425" s="489">
        <v>2312901941</v>
      </c>
      <c r="C12425" s="489" t="s">
        <v>2104</v>
      </c>
      <c r="D12425" s="489" t="s">
        <v>16706</v>
      </c>
    </row>
    <row r="12426" spans="1:4">
      <c r="A12426" s="489" t="str">
        <f t="shared" si="194"/>
        <v>2312901941訪問看護</v>
      </c>
      <c r="B12426" s="489">
        <v>2312901941</v>
      </c>
      <c r="C12426" s="489" t="s">
        <v>2102</v>
      </c>
      <c r="D12426" s="489" t="s">
        <v>16706</v>
      </c>
    </row>
    <row r="12427" spans="1:4">
      <c r="A12427" s="489" t="str">
        <f t="shared" si="194"/>
        <v>2312901958介護予防訪問リハビリテーション</v>
      </c>
      <c r="B12427" s="489">
        <v>2312901958</v>
      </c>
      <c r="C12427" s="489" t="s">
        <v>2108</v>
      </c>
      <c r="D12427" s="489" t="s">
        <v>16707</v>
      </c>
    </row>
    <row r="12428" spans="1:4">
      <c r="A12428" s="489" t="str">
        <f t="shared" si="194"/>
        <v>2312901958介護予防訪問看護</v>
      </c>
      <c r="B12428" s="489">
        <v>2312901958</v>
      </c>
      <c r="C12428" s="489" t="s">
        <v>2103</v>
      </c>
      <c r="D12428" s="489" t="s">
        <v>16707</v>
      </c>
    </row>
    <row r="12429" spans="1:4">
      <c r="A12429" s="489" t="str">
        <f t="shared" si="194"/>
        <v>2312901958訪問リハビリテーション</v>
      </c>
      <c r="B12429" s="489">
        <v>2312901958</v>
      </c>
      <c r="C12429" s="489" t="s">
        <v>2104</v>
      </c>
      <c r="D12429" s="489" t="s">
        <v>16707</v>
      </c>
    </row>
    <row r="12430" spans="1:4">
      <c r="A12430" s="489" t="str">
        <f t="shared" si="194"/>
        <v>2312901958訪問看護</v>
      </c>
      <c r="B12430" s="489">
        <v>2312901958</v>
      </c>
      <c r="C12430" s="489" t="s">
        <v>2102</v>
      </c>
      <c r="D12430" s="489" t="s">
        <v>16707</v>
      </c>
    </row>
    <row r="12431" spans="1:4">
      <c r="A12431" s="489" t="str">
        <f t="shared" si="194"/>
        <v>2312901966介護予防訪問リハビリテーション</v>
      </c>
      <c r="B12431" s="489">
        <v>2312901966</v>
      </c>
      <c r="C12431" s="489" t="s">
        <v>2108</v>
      </c>
      <c r="D12431" s="489" t="s">
        <v>16708</v>
      </c>
    </row>
    <row r="12432" spans="1:4">
      <c r="A12432" s="489" t="str">
        <f t="shared" si="194"/>
        <v>2312901966介護予防訪問看護</v>
      </c>
      <c r="B12432" s="489">
        <v>2312901966</v>
      </c>
      <c r="C12432" s="489" t="s">
        <v>2103</v>
      </c>
      <c r="D12432" s="489" t="s">
        <v>16708</v>
      </c>
    </row>
    <row r="12433" spans="1:4">
      <c r="A12433" s="489" t="str">
        <f t="shared" si="194"/>
        <v>2312901966訪問リハビリテーション</v>
      </c>
      <c r="B12433" s="489">
        <v>2312901966</v>
      </c>
      <c r="C12433" s="489" t="s">
        <v>2104</v>
      </c>
      <c r="D12433" s="489" t="s">
        <v>16708</v>
      </c>
    </row>
    <row r="12434" spans="1:4">
      <c r="A12434" s="489" t="str">
        <f t="shared" si="194"/>
        <v>2312901966訪問看護</v>
      </c>
      <c r="B12434" s="489">
        <v>2312901966</v>
      </c>
      <c r="C12434" s="489" t="s">
        <v>2102</v>
      </c>
      <c r="D12434" s="489" t="s">
        <v>16708</v>
      </c>
    </row>
    <row r="12435" spans="1:4">
      <c r="A12435" s="489" t="str">
        <f t="shared" si="194"/>
        <v>2312901974介護予防訪問リハビリテーション</v>
      </c>
      <c r="B12435" s="489">
        <v>2312901974</v>
      </c>
      <c r="C12435" s="489" t="s">
        <v>2108</v>
      </c>
      <c r="D12435" s="489" t="s">
        <v>16709</v>
      </c>
    </row>
    <row r="12436" spans="1:4">
      <c r="A12436" s="489" t="str">
        <f t="shared" si="194"/>
        <v>2312901974介護予防訪問看護</v>
      </c>
      <c r="B12436" s="489">
        <v>2312901974</v>
      </c>
      <c r="C12436" s="489" t="s">
        <v>2103</v>
      </c>
      <c r="D12436" s="489" t="s">
        <v>16709</v>
      </c>
    </row>
    <row r="12437" spans="1:4">
      <c r="A12437" s="489" t="str">
        <f t="shared" si="194"/>
        <v>2312901974訪問リハビリテーション</v>
      </c>
      <c r="B12437" s="489">
        <v>2312901974</v>
      </c>
      <c r="C12437" s="489" t="s">
        <v>2104</v>
      </c>
      <c r="D12437" s="489" t="s">
        <v>16709</v>
      </c>
    </row>
    <row r="12438" spans="1:4">
      <c r="A12438" s="489" t="str">
        <f t="shared" si="194"/>
        <v>2312901974訪問看護</v>
      </c>
      <c r="B12438" s="489">
        <v>2312901974</v>
      </c>
      <c r="C12438" s="489" t="s">
        <v>2102</v>
      </c>
      <c r="D12438" s="489" t="s">
        <v>16709</v>
      </c>
    </row>
    <row r="12439" spans="1:4">
      <c r="A12439" s="489" t="str">
        <f t="shared" si="194"/>
        <v>2312901982介護予防訪問リハビリテーション</v>
      </c>
      <c r="B12439" s="489">
        <v>2312901982</v>
      </c>
      <c r="C12439" s="489" t="s">
        <v>2108</v>
      </c>
      <c r="D12439" s="489" t="s">
        <v>16710</v>
      </c>
    </row>
    <row r="12440" spans="1:4">
      <c r="A12440" s="489" t="str">
        <f t="shared" si="194"/>
        <v>2312901982介護予防訪問看護</v>
      </c>
      <c r="B12440" s="489">
        <v>2312901982</v>
      </c>
      <c r="C12440" s="489" t="s">
        <v>2103</v>
      </c>
      <c r="D12440" s="489" t="s">
        <v>16710</v>
      </c>
    </row>
    <row r="12441" spans="1:4">
      <c r="A12441" s="489" t="str">
        <f t="shared" si="194"/>
        <v>2312901982訪問リハビリテーション</v>
      </c>
      <c r="B12441" s="489">
        <v>2312901982</v>
      </c>
      <c r="C12441" s="489" t="s">
        <v>2104</v>
      </c>
      <c r="D12441" s="489" t="s">
        <v>16710</v>
      </c>
    </row>
    <row r="12442" spans="1:4">
      <c r="A12442" s="489" t="str">
        <f t="shared" si="194"/>
        <v>2312901982訪問看護</v>
      </c>
      <c r="B12442" s="489">
        <v>2312901982</v>
      </c>
      <c r="C12442" s="489" t="s">
        <v>2102</v>
      </c>
      <c r="D12442" s="489" t="s">
        <v>16710</v>
      </c>
    </row>
    <row r="12443" spans="1:4">
      <c r="A12443" s="489" t="str">
        <f t="shared" si="194"/>
        <v>2312901990介護予防訪問リハビリテーション</v>
      </c>
      <c r="B12443" s="489">
        <v>2312901990</v>
      </c>
      <c r="C12443" s="489" t="s">
        <v>2108</v>
      </c>
      <c r="D12443" s="489" t="s">
        <v>16711</v>
      </c>
    </row>
    <row r="12444" spans="1:4">
      <c r="A12444" s="489" t="str">
        <f t="shared" si="194"/>
        <v>2312901990介護予防訪問看護</v>
      </c>
      <c r="B12444" s="489">
        <v>2312901990</v>
      </c>
      <c r="C12444" s="489" t="s">
        <v>2103</v>
      </c>
      <c r="D12444" s="489" t="s">
        <v>16711</v>
      </c>
    </row>
    <row r="12445" spans="1:4">
      <c r="A12445" s="489" t="str">
        <f t="shared" si="194"/>
        <v>2312901990訪問リハビリテーション</v>
      </c>
      <c r="B12445" s="489">
        <v>2312901990</v>
      </c>
      <c r="C12445" s="489" t="s">
        <v>2104</v>
      </c>
      <c r="D12445" s="489" t="s">
        <v>16711</v>
      </c>
    </row>
    <row r="12446" spans="1:4">
      <c r="A12446" s="489" t="str">
        <f t="shared" si="194"/>
        <v>2312901990訪問看護</v>
      </c>
      <c r="B12446" s="489">
        <v>2312901990</v>
      </c>
      <c r="C12446" s="489" t="s">
        <v>2102</v>
      </c>
      <c r="D12446" s="489" t="s">
        <v>16711</v>
      </c>
    </row>
    <row r="12447" spans="1:4">
      <c r="A12447" s="489" t="str">
        <f t="shared" si="194"/>
        <v>2312902006介護予防訪問リハビリテーション</v>
      </c>
      <c r="B12447" s="489">
        <v>2312902006</v>
      </c>
      <c r="C12447" s="489" t="s">
        <v>2108</v>
      </c>
      <c r="D12447" s="489" t="s">
        <v>16712</v>
      </c>
    </row>
    <row r="12448" spans="1:4">
      <c r="A12448" s="489" t="str">
        <f t="shared" si="194"/>
        <v>2312902006介護予防訪問看護</v>
      </c>
      <c r="B12448" s="489">
        <v>2312902006</v>
      </c>
      <c r="C12448" s="489" t="s">
        <v>2103</v>
      </c>
      <c r="D12448" s="489" t="s">
        <v>16712</v>
      </c>
    </row>
    <row r="12449" spans="1:4">
      <c r="A12449" s="489" t="str">
        <f t="shared" si="194"/>
        <v>2312902006訪問リハビリテーション</v>
      </c>
      <c r="B12449" s="489">
        <v>2312902006</v>
      </c>
      <c r="C12449" s="489" t="s">
        <v>2104</v>
      </c>
      <c r="D12449" s="489" t="s">
        <v>16712</v>
      </c>
    </row>
    <row r="12450" spans="1:4">
      <c r="A12450" s="489" t="str">
        <f t="shared" si="194"/>
        <v>2312902006訪問看護</v>
      </c>
      <c r="B12450" s="489">
        <v>2312902006</v>
      </c>
      <c r="C12450" s="489" t="s">
        <v>2102</v>
      </c>
      <c r="D12450" s="489" t="s">
        <v>16712</v>
      </c>
    </row>
    <row r="12451" spans="1:4">
      <c r="A12451" s="489" t="str">
        <f t="shared" si="194"/>
        <v>2312902014介護予防訪問リハビリテーション</v>
      </c>
      <c r="B12451" s="489">
        <v>2312902014</v>
      </c>
      <c r="C12451" s="489" t="s">
        <v>2108</v>
      </c>
      <c r="D12451" s="489" t="s">
        <v>16713</v>
      </c>
    </row>
    <row r="12452" spans="1:4">
      <c r="A12452" s="489" t="str">
        <f t="shared" si="194"/>
        <v>2312902014介護予防訪問看護</v>
      </c>
      <c r="B12452" s="489">
        <v>2312902014</v>
      </c>
      <c r="C12452" s="489" t="s">
        <v>2103</v>
      </c>
      <c r="D12452" s="489" t="s">
        <v>16713</v>
      </c>
    </row>
    <row r="12453" spans="1:4">
      <c r="A12453" s="489" t="str">
        <f t="shared" si="194"/>
        <v>2312902014訪問リハビリテーション</v>
      </c>
      <c r="B12453" s="489">
        <v>2312902014</v>
      </c>
      <c r="C12453" s="489" t="s">
        <v>2104</v>
      </c>
      <c r="D12453" s="489" t="s">
        <v>16713</v>
      </c>
    </row>
    <row r="12454" spans="1:4">
      <c r="A12454" s="489" t="str">
        <f t="shared" si="194"/>
        <v>2312902014訪問看護</v>
      </c>
      <c r="B12454" s="489">
        <v>2312902014</v>
      </c>
      <c r="C12454" s="489" t="s">
        <v>2102</v>
      </c>
      <c r="D12454" s="489" t="s">
        <v>16713</v>
      </c>
    </row>
    <row r="12455" spans="1:4">
      <c r="A12455" s="489" t="str">
        <f t="shared" si="194"/>
        <v>2312902022介護予防訪問リハビリテーション</v>
      </c>
      <c r="B12455" s="489">
        <v>2312902022</v>
      </c>
      <c r="C12455" s="489" t="s">
        <v>2108</v>
      </c>
      <c r="D12455" s="489" t="s">
        <v>16714</v>
      </c>
    </row>
    <row r="12456" spans="1:4">
      <c r="A12456" s="489" t="str">
        <f t="shared" si="194"/>
        <v>2312902022介護予防訪問看護</v>
      </c>
      <c r="B12456" s="489">
        <v>2312902022</v>
      </c>
      <c r="C12456" s="489" t="s">
        <v>2103</v>
      </c>
      <c r="D12456" s="489" t="s">
        <v>16714</v>
      </c>
    </row>
    <row r="12457" spans="1:4">
      <c r="A12457" s="489" t="str">
        <f t="shared" si="194"/>
        <v>2312902022訪問リハビリテーション</v>
      </c>
      <c r="B12457" s="489">
        <v>2312902022</v>
      </c>
      <c r="C12457" s="489" t="s">
        <v>2104</v>
      </c>
      <c r="D12457" s="489" t="s">
        <v>16714</v>
      </c>
    </row>
    <row r="12458" spans="1:4">
      <c r="A12458" s="489" t="str">
        <f t="shared" si="194"/>
        <v>2312902022訪問看護</v>
      </c>
      <c r="B12458" s="489">
        <v>2312902022</v>
      </c>
      <c r="C12458" s="489" t="s">
        <v>2102</v>
      </c>
      <c r="D12458" s="489" t="s">
        <v>16714</v>
      </c>
    </row>
    <row r="12459" spans="1:4">
      <c r="A12459" s="489" t="str">
        <f t="shared" si="194"/>
        <v>2313000057介護予防訪問リハビリテーション</v>
      </c>
      <c r="B12459" s="489">
        <v>2313000057</v>
      </c>
      <c r="C12459" s="489" t="s">
        <v>2108</v>
      </c>
      <c r="D12459" s="489" t="s">
        <v>16715</v>
      </c>
    </row>
    <row r="12460" spans="1:4">
      <c r="A12460" s="489" t="str">
        <f t="shared" si="194"/>
        <v>2313000057介護予防訪問看護</v>
      </c>
      <c r="B12460" s="489">
        <v>2313000057</v>
      </c>
      <c r="C12460" s="489" t="s">
        <v>2103</v>
      </c>
      <c r="D12460" s="489" t="s">
        <v>16715</v>
      </c>
    </row>
    <row r="12461" spans="1:4">
      <c r="A12461" s="489" t="str">
        <f t="shared" si="194"/>
        <v>2313000057訪問リハビリテーション</v>
      </c>
      <c r="B12461" s="489">
        <v>2313000057</v>
      </c>
      <c r="C12461" s="489" t="s">
        <v>2104</v>
      </c>
      <c r="D12461" s="489" t="s">
        <v>16715</v>
      </c>
    </row>
    <row r="12462" spans="1:4">
      <c r="A12462" s="489" t="str">
        <f t="shared" si="194"/>
        <v>2313000057訪問看護</v>
      </c>
      <c r="B12462" s="489">
        <v>2313000057</v>
      </c>
      <c r="C12462" s="489" t="s">
        <v>2102</v>
      </c>
      <c r="D12462" s="489" t="s">
        <v>16715</v>
      </c>
    </row>
    <row r="12463" spans="1:4">
      <c r="A12463" s="489" t="str">
        <f t="shared" si="194"/>
        <v>2313000230介護予防訪問看護</v>
      </c>
      <c r="B12463" s="489">
        <v>2313000230</v>
      </c>
      <c r="C12463" s="489" t="s">
        <v>2103</v>
      </c>
      <c r="D12463" s="489" t="s">
        <v>16716</v>
      </c>
    </row>
    <row r="12464" spans="1:4">
      <c r="A12464" s="489" t="str">
        <f t="shared" si="194"/>
        <v>2313000230訪問看護</v>
      </c>
      <c r="B12464" s="489">
        <v>2313000230</v>
      </c>
      <c r="C12464" s="489" t="s">
        <v>2102</v>
      </c>
      <c r="D12464" s="489" t="s">
        <v>16716</v>
      </c>
    </row>
    <row r="12465" spans="1:4">
      <c r="A12465" s="489" t="str">
        <f t="shared" si="194"/>
        <v>2313000487介護予防訪問リハビリテーション</v>
      </c>
      <c r="B12465" s="489">
        <v>2313000487</v>
      </c>
      <c r="C12465" s="489" t="s">
        <v>2108</v>
      </c>
      <c r="D12465" s="489" t="s">
        <v>16717</v>
      </c>
    </row>
    <row r="12466" spans="1:4">
      <c r="A12466" s="489" t="str">
        <f t="shared" si="194"/>
        <v>2313000487介護予防訪問看護</v>
      </c>
      <c r="B12466" s="489">
        <v>2313000487</v>
      </c>
      <c r="C12466" s="489" t="s">
        <v>2103</v>
      </c>
      <c r="D12466" s="489" t="s">
        <v>16717</v>
      </c>
    </row>
    <row r="12467" spans="1:4">
      <c r="A12467" s="489" t="str">
        <f t="shared" si="194"/>
        <v>2313000487訪問リハビリテーション</v>
      </c>
      <c r="B12467" s="489">
        <v>2313000487</v>
      </c>
      <c r="C12467" s="489" t="s">
        <v>2104</v>
      </c>
      <c r="D12467" s="489" t="s">
        <v>16717</v>
      </c>
    </row>
    <row r="12468" spans="1:4">
      <c r="A12468" s="489" t="str">
        <f t="shared" si="194"/>
        <v>2313000487訪問看護</v>
      </c>
      <c r="B12468" s="489">
        <v>2313000487</v>
      </c>
      <c r="C12468" s="489" t="s">
        <v>2102</v>
      </c>
      <c r="D12468" s="489" t="s">
        <v>16717</v>
      </c>
    </row>
    <row r="12469" spans="1:4">
      <c r="A12469" s="489" t="str">
        <f t="shared" si="194"/>
        <v>2313000552介護予防訪問リハビリテーション</v>
      </c>
      <c r="B12469" s="489">
        <v>2313000552</v>
      </c>
      <c r="C12469" s="489" t="s">
        <v>2108</v>
      </c>
      <c r="D12469" s="489" t="s">
        <v>16718</v>
      </c>
    </row>
    <row r="12470" spans="1:4">
      <c r="A12470" s="489" t="str">
        <f t="shared" si="194"/>
        <v>2313000552介護予防訪問看護</v>
      </c>
      <c r="B12470" s="489">
        <v>2313000552</v>
      </c>
      <c r="C12470" s="489" t="s">
        <v>2103</v>
      </c>
      <c r="D12470" s="489" t="s">
        <v>16718</v>
      </c>
    </row>
    <row r="12471" spans="1:4">
      <c r="A12471" s="489" t="str">
        <f t="shared" si="194"/>
        <v>2313000552訪問リハビリテーション</v>
      </c>
      <c r="B12471" s="489">
        <v>2313000552</v>
      </c>
      <c r="C12471" s="489" t="s">
        <v>2104</v>
      </c>
      <c r="D12471" s="489" t="s">
        <v>16718</v>
      </c>
    </row>
    <row r="12472" spans="1:4">
      <c r="A12472" s="489" t="str">
        <f t="shared" si="194"/>
        <v>2313000552訪問看護</v>
      </c>
      <c r="B12472" s="489">
        <v>2313000552</v>
      </c>
      <c r="C12472" s="489" t="s">
        <v>2102</v>
      </c>
      <c r="D12472" s="489" t="s">
        <v>16718</v>
      </c>
    </row>
    <row r="12473" spans="1:4">
      <c r="A12473" s="489" t="str">
        <f t="shared" si="194"/>
        <v>2313000602介護予防通所リハビリテーション</v>
      </c>
      <c r="B12473" s="489">
        <v>2313000602</v>
      </c>
      <c r="C12473" s="489" t="s">
        <v>2512</v>
      </c>
      <c r="D12473" s="489" t="s">
        <v>16719</v>
      </c>
    </row>
    <row r="12474" spans="1:4">
      <c r="A12474" s="489" t="str">
        <f t="shared" si="194"/>
        <v>2313000602介護予防訪問リハビリテーション</v>
      </c>
      <c r="B12474" s="489">
        <v>2313000602</v>
      </c>
      <c r="C12474" s="489" t="s">
        <v>2108</v>
      </c>
      <c r="D12474" s="489" t="s">
        <v>16719</v>
      </c>
    </row>
    <row r="12475" spans="1:4">
      <c r="A12475" s="489" t="str">
        <f t="shared" si="194"/>
        <v>2313000602通所リハビリテーション</v>
      </c>
      <c r="B12475" s="489">
        <v>2313000602</v>
      </c>
      <c r="C12475" s="489" t="s">
        <v>2511</v>
      </c>
      <c r="D12475" s="489" t="s">
        <v>16719</v>
      </c>
    </row>
    <row r="12476" spans="1:4">
      <c r="A12476" s="489" t="str">
        <f t="shared" si="194"/>
        <v>2313000602訪問リハビリテーション</v>
      </c>
      <c r="B12476" s="489">
        <v>2313000602</v>
      </c>
      <c r="C12476" s="489" t="s">
        <v>2104</v>
      </c>
      <c r="D12476" s="489" t="s">
        <v>16719</v>
      </c>
    </row>
    <row r="12477" spans="1:4">
      <c r="A12477" s="489" t="str">
        <f t="shared" si="194"/>
        <v>2313000651介護予防訪問リハビリテーション</v>
      </c>
      <c r="B12477" s="489">
        <v>2313000651</v>
      </c>
      <c r="C12477" s="489" t="s">
        <v>2108</v>
      </c>
      <c r="D12477" s="489" t="s">
        <v>16720</v>
      </c>
    </row>
    <row r="12478" spans="1:4">
      <c r="A12478" s="489" t="str">
        <f t="shared" si="194"/>
        <v>2313000651介護予防訪問看護</v>
      </c>
      <c r="B12478" s="489">
        <v>2313000651</v>
      </c>
      <c r="C12478" s="489" t="s">
        <v>2103</v>
      </c>
      <c r="D12478" s="489" t="s">
        <v>16720</v>
      </c>
    </row>
    <row r="12479" spans="1:4">
      <c r="A12479" s="489" t="str">
        <f t="shared" si="194"/>
        <v>2313000651訪問リハビリテーション</v>
      </c>
      <c r="B12479" s="489">
        <v>2313000651</v>
      </c>
      <c r="C12479" s="489" t="s">
        <v>2104</v>
      </c>
      <c r="D12479" s="489" t="s">
        <v>16720</v>
      </c>
    </row>
    <row r="12480" spans="1:4">
      <c r="A12480" s="489" t="str">
        <f t="shared" si="194"/>
        <v>2313000651訪問看護</v>
      </c>
      <c r="B12480" s="489">
        <v>2313000651</v>
      </c>
      <c r="C12480" s="489" t="s">
        <v>2102</v>
      </c>
      <c r="D12480" s="489" t="s">
        <v>16720</v>
      </c>
    </row>
    <row r="12481" spans="1:4">
      <c r="A12481" s="489" t="str">
        <f t="shared" si="194"/>
        <v>2313000719介護予防訪問リハビリテーション</v>
      </c>
      <c r="B12481" s="489">
        <v>2313000719</v>
      </c>
      <c r="C12481" s="489" t="s">
        <v>2108</v>
      </c>
      <c r="D12481" s="489" t="s">
        <v>14133</v>
      </c>
    </row>
    <row r="12482" spans="1:4">
      <c r="A12482" s="489" t="str">
        <f t="shared" ref="A12482:A12545" si="195">B12482&amp;C12482</f>
        <v>2313000719介護予防訪問看護</v>
      </c>
      <c r="B12482" s="489">
        <v>2313000719</v>
      </c>
      <c r="C12482" s="489" t="s">
        <v>2103</v>
      </c>
      <c r="D12482" s="489" t="s">
        <v>14133</v>
      </c>
    </row>
    <row r="12483" spans="1:4">
      <c r="A12483" s="489" t="str">
        <f t="shared" si="195"/>
        <v>2313000719訪問リハビリテーション</v>
      </c>
      <c r="B12483" s="489">
        <v>2313000719</v>
      </c>
      <c r="C12483" s="489" t="s">
        <v>2104</v>
      </c>
      <c r="D12483" s="489" t="s">
        <v>14133</v>
      </c>
    </row>
    <row r="12484" spans="1:4">
      <c r="A12484" s="489" t="str">
        <f t="shared" si="195"/>
        <v>2313000719訪問看護</v>
      </c>
      <c r="B12484" s="489">
        <v>2313000719</v>
      </c>
      <c r="C12484" s="489" t="s">
        <v>2102</v>
      </c>
      <c r="D12484" s="489" t="s">
        <v>14133</v>
      </c>
    </row>
    <row r="12485" spans="1:4">
      <c r="A12485" s="489" t="str">
        <f t="shared" si="195"/>
        <v>2313000909介護予防訪問リハビリテーション</v>
      </c>
      <c r="B12485" s="489">
        <v>2313000909</v>
      </c>
      <c r="C12485" s="489" t="s">
        <v>2108</v>
      </c>
      <c r="D12485" s="489" t="s">
        <v>16721</v>
      </c>
    </row>
    <row r="12486" spans="1:4">
      <c r="A12486" s="489" t="str">
        <f t="shared" si="195"/>
        <v>2313000909介護予防訪問看護</v>
      </c>
      <c r="B12486" s="489">
        <v>2313000909</v>
      </c>
      <c r="C12486" s="489" t="s">
        <v>2103</v>
      </c>
      <c r="D12486" s="489" t="s">
        <v>16721</v>
      </c>
    </row>
    <row r="12487" spans="1:4">
      <c r="A12487" s="489" t="str">
        <f t="shared" si="195"/>
        <v>2313000909訪問リハビリテーション</v>
      </c>
      <c r="B12487" s="489">
        <v>2313000909</v>
      </c>
      <c r="C12487" s="489" t="s">
        <v>2104</v>
      </c>
      <c r="D12487" s="489" t="s">
        <v>16721</v>
      </c>
    </row>
    <row r="12488" spans="1:4">
      <c r="A12488" s="489" t="str">
        <f t="shared" si="195"/>
        <v>2313000909訪問看護</v>
      </c>
      <c r="B12488" s="489">
        <v>2313000909</v>
      </c>
      <c r="C12488" s="489" t="s">
        <v>2102</v>
      </c>
      <c r="D12488" s="489" t="s">
        <v>16721</v>
      </c>
    </row>
    <row r="12489" spans="1:4">
      <c r="A12489" s="489" t="str">
        <f t="shared" si="195"/>
        <v>2313001063介護予防訪問看護</v>
      </c>
      <c r="B12489" s="489">
        <v>2313001063</v>
      </c>
      <c r="C12489" s="489" t="s">
        <v>2103</v>
      </c>
      <c r="D12489" s="489" t="s">
        <v>16722</v>
      </c>
    </row>
    <row r="12490" spans="1:4">
      <c r="A12490" s="489" t="str">
        <f t="shared" si="195"/>
        <v>2313001063訪問看護</v>
      </c>
      <c r="B12490" s="489">
        <v>2313001063</v>
      </c>
      <c r="C12490" s="489" t="s">
        <v>2102</v>
      </c>
      <c r="D12490" s="489" t="s">
        <v>16722</v>
      </c>
    </row>
    <row r="12491" spans="1:4">
      <c r="A12491" s="489" t="str">
        <f t="shared" si="195"/>
        <v>2313001113介護予防訪問リハビリテーション</v>
      </c>
      <c r="B12491" s="489">
        <v>2313001113</v>
      </c>
      <c r="C12491" s="489" t="s">
        <v>2108</v>
      </c>
      <c r="D12491" s="489" t="s">
        <v>16723</v>
      </c>
    </row>
    <row r="12492" spans="1:4">
      <c r="A12492" s="489" t="str">
        <f t="shared" si="195"/>
        <v>2313001113介護予防訪問看護</v>
      </c>
      <c r="B12492" s="489">
        <v>2313001113</v>
      </c>
      <c r="C12492" s="489" t="s">
        <v>2103</v>
      </c>
      <c r="D12492" s="489" t="s">
        <v>16723</v>
      </c>
    </row>
    <row r="12493" spans="1:4">
      <c r="A12493" s="489" t="str">
        <f t="shared" si="195"/>
        <v>2313001113訪問リハビリテーション</v>
      </c>
      <c r="B12493" s="489">
        <v>2313001113</v>
      </c>
      <c r="C12493" s="489" t="s">
        <v>2104</v>
      </c>
      <c r="D12493" s="489" t="s">
        <v>16723</v>
      </c>
    </row>
    <row r="12494" spans="1:4">
      <c r="A12494" s="489" t="str">
        <f t="shared" si="195"/>
        <v>2313001113訪問看護</v>
      </c>
      <c r="B12494" s="489">
        <v>2313001113</v>
      </c>
      <c r="C12494" s="489" t="s">
        <v>2102</v>
      </c>
      <c r="D12494" s="489" t="s">
        <v>16723</v>
      </c>
    </row>
    <row r="12495" spans="1:4">
      <c r="A12495" s="489" t="str">
        <f t="shared" si="195"/>
        <v>2313001212介護予防訪問リハビリテーション</v>
      </c>
      <c r="B12495" s="489">
        <v>2313001212</v>
      </c>
      <c r="C12495" s="489" t="s">
        <v>2108</v>
      </c>
      <c r="D12495" s="489" t="s">
        <v>16724</v>
      </c>
    </row>
    <row r="12496" spans="1:4">
      <c r="A12496" s="489" t="str">
        <f t="shared" si="195"/>
        <v>2313001212訪問リハビリテーション</v>
      </c>
      <c r="B12496" s="489">
        <v>2313001212</v>
      </c>
      <c r="C12496" s="489" t="s">
        <v>2104</v>
      </c>
      <c r="D12496" s="489" t="s">
        <v>16724</v>
      </c>
    </row>
    <row r="12497" spans="1:4">
      <c r="A12497" s="489" t="str">
        <f t="shared" si="195"/>
        <v>2313001253介護予防訪問リハビリテーション</v>
      </c>
      <c r="B12497" s="489">
        <v>2313001253</v>
      </c>
      <c r="C12497" s="489" t="s">
        <v>2108</v>
      </c>
      <c r="D12497" s="489" t="s">
        <v>16725</v>
      </c>
    </row>
    <row r="12498" spans="1:4">
      <c r="A12498" s="489" t="str">
        <f t="shared" si="195"/>
        <v>2313001253介護予防訪問看護</v>
      </c>
      <c r="B12498" s="489">
        <v>2313001253</v>
      </c>
      <c r="C12498" s="489" t="s">
        <v>2103</v>
      </c>
      <c r="D12498" s="489" t="s">
        <v>16725</v>
      </c>
    </row>
    <row r="12499" spans="1:4">
      <c r="A12499" s="489" t="str">
        <f t="shared" si="195"/>
        <v>2313001253訪問リハビリテーション</v>
      </c>
      <c r="B12499" s="489">
        <v>2313001253</v>
      </c>
      <c r="C12499" s="489" t="s">
        <v>2104</v>
      </c>
      <c r="D12499" s="489" t="s">
        <v>16725</v>
      </c>
    </row>
    <row r="12500" spans="1:4">
      <c r="A12500" s="489" t="str">
        <f t="shared" si="195"/>
        <v>2313001253訪問看護</v>
      </c>
      <c r="B12500" s="489">
        <v>2313001253</v>
      </c>
      <c r="C12500" s="489" t="s">
        <v>2102</v>
      </c>
      <c r="D12500" s="489" t="s">
        <v>16725</v>
      </c>
    </row>
    <row r="12501" spans="1:4">
      <c r="A12501" s="489" t="str">
        <f t="shared" si="195"/>
        <v>2313001303介護予防訪問リハビリテーション</v>
      </c>
      <c r="B12501" s="489">
        <v>2313001303</v>
      </c>
      <c r="C12501" s="489" t="s">
        <v>2108</v>
      </c>
      <c r="D12501" s="489" t="s">
        <v>16726</v>
      </c>
    </row>
    <row r="12502" spans="1:4">
      <c r="A12502" s="489" t="str">
        <f t="shared" si="195"/>
        <v>2313001303介護予防訪問看護</v>
      </c>
      <c r="B12502" s="489">
        <v>2313001303</v>
      </c>
      <c r="C12502" s="489" t="s">
        <v>2103</v>
      </c>
      <c r="D12502" s="489" t="s">
        <v>16726</v>
      </c>
    </row>
    <row r="12503" spans="1:4">
      <c r="A12503" s="489" t="str">
        <f t="shared" si="195"/>
        <v>2313001303訪問リハビリテーション</v>
      </c>
      <c r="B12503" s="489">
        <v>2313001303</v>
      </c>
      <c r="C12503" s="489" t="s">
        <v>2104</v>
      </c>
      <c r="D12503" s="489" t="s">
        <v>16726</v>
      </c>
    </row>
    <row r="12504" spans="1:4">
      <c r="A12504" s="489" t="str">
        <f t="shared" si="195"/>
        <v>2313001303訪問看護</v>
      </c>
      <c r="B12504" s="489">
        <v>2313001303</v>
      </c>
      <c r="C12504" s="489" t="s">
        <v>2102</v>
      </c>
      <c r="D12504" s="489" t="s">
        <v>16726</v>
      </c>
    </row>
    <row r="12505" spans="1:4">
      <c r="A12505" s="489" t="str">
        <f t="shared" si="195"/>
        <v>2313001337介護予防訪問リハビリテーション</v>
      </c>
      <c r="B12505" s="489">
        <v>2313001337</v>
      </c>
      <c r="C12505" s="489" t="s">
        <v>2108</v>
      </c>
      <c r="D12505" s="489" t="s">
        <v>16727</v>
      </c>
    </row>
    <row r="12506" spans="1:4">
      <c r="A12506" s="489" t="str">
        <f t="shared" si="195"/>
        <v>2313001337訪問リハビリテーション</v>
      </c>
      <c r="B12506" s="489">
        <v>2313001337</v>
      </c>
      <c r="C12506" s="489" t="s">
        <v>2104</v>
      </c>
      <c r="D12506" s="489" t="s">
        <v>16727</v>
      </c>
    </row>
    <row r="12507" spans="1:4">
      <c r="A12507" s="489" t="str">
        <f t="shared" si="195"/>
        <v>2313001345介護予防訪問リハビリテーション</v>
      </c>
      <c r="B12507" s="489">
        <v>2313001345</v>
      </c>
      <c r="C12507" s="489" t="s">
        <v>2108</v>
      </c>
      <c r="D12507" s="489" t="s">
        <v>16728</v>
      </c>
    </row>
    <row r="12508" spans="1:4">
      <c r="A12508" s="489" t="str">
        <f t="shared" si="195"/>
        <v>2313001345介護予防訪問看護</v>
      </c>
      <c r="B12508" s="489">
        <v>2313001345</v>
      </c>
      <c r="C12508" s="489" t="s">
        <v>2103</v>
      </c>
      <c r="D12508" s="489" t="s">
        <v>16728</v>
      </c>
    </row>
    <row r="12509" spans="1:4">
      <c r="A12509" s="489" t="str">
        <f t="shared" si="195"/>
        <v>2313001345訪問リハビリテーション</v>
      </c>
      <c r="B12509" s="489">
        <v>2313001345</v>
      </c>
      <c r="C12509" s="489" t="s">
        <v>2104</v>
      </c>
      <c r="D12509" s="489" t="s">
        <v>16728</v>
      </c>
    </row>
    <row r="12510" spans="1:4">
      <c r="A12510" s="489" t="str">
        <f t="shared" si="195"/>
        <v>2313001345訪問看護</v>
      </c>
      <c r="B12510" s="489">
        <v>2313001345</v>
      </c>
      <c r="C12510" s="489" t="s">
        <v>2102</v>
      </c>
      <c r="D12510" s="489" t="s">
        <v>16728</v>
      </c>
    </row>
    <row r="12511" spans="1:4">
      <c r="A12511" s="489" t="str">
        <f t="shared" si="195"/>
        <v>2313001378介護予防通所リハビリテーション</v>
      </c>
      <c r="B12511" s="489">
        <v>2313001378</v>
      </c>
      <c r="C12511" s="489" t="s">
        <v>2512</v>
      </c>
      <c r="D12511" s="489" t="s">
        <v>16729</v>
      </c>
    </row>
    <row r="12512" spans="1:4">
      <c r="A12512" s="489" t="str">
        <f t="shared" si="195"/>
        <v>2313001378介護予防訪問リハビリテーション</v>
      </c>
      <c r="B12512" s="489">
        <v>2313001378</v>
      </c>
      <c r="C12512" s="489" t="s">
        <v>2108</v>
      </c>
      <c r="D12512" s="489" t="s">
        <v>16729</v>
      </c>
    </row>
    <row r="12513" spans="1:4">
      <c r="A12513" s="489" t="str">
        <f t="shared" si="195"/>
        <v>2313001378通所リハビリテーション</v>
      </c>
      <c r="B12513" s="489">
        <v>2313001378</v>
      </c>
      <c r="C12513" s="489" t="s">
        <v>2511</v>
      </c>
      <c r="D12513" s="489" t="s">
        <v>16729</v>
      </c>
    </row>
    <row r="12514" spans="1:4">
      <c r="A12514" s="489" t="str">
        <f t="shared" si="195"/>
        <v>2313001378訪問リハビリテーション</v>
      </c>
      <c r="B12514" s="489">
        <v>2313001378</v>
      </c>
      <c r="C12514" s="489" t="s">
        <v>2104</v>
      </c>
      <c r="D12514" s="489" t="s">
        <v>16729</v>
      </c>
    </row>
    <row r="12515" spans="1:4">
      <c r="A12515" s="489" t="str">
        <f t="shared" si="195"/>
        <v>2313001402介護予防訪問リハビリテーション</v>
      </c>
      <c r="B12515" s="489">
        <v>2313001402</v>
      </c>
      <c r="C12515" s="489" t="s">
        <v>2108</v>
      </c>
      <c r="D12515" s="489" t="s">
        <v>16730</v>
      </c>
    </row>
    <row r="12516" spans="1:4">
      <c r="A12516" s="489" t="str">
        <f t="shared" si="195"/>
        <v>2313001402介護予防訪問看護</v>
      </c>
      <c r="B12516" s="489">
        <v>2313001402</v>
      </c>
      <c r="C12516" s="489" t="s">
        <v>2103</v>
      </c>
      <c r="D12516" s="489" t="s">
        <v>16730</v>
      </c>
    </row>
    <row r="12517" spans="1:4">
      <c r="A12517" s="489" t="str">
        <f t="shared" si="195"/>
        <v>2313001402訪問リハビリテーション</v>
      </c>
      <c r="B12517" s="489">
        <v>2313001402</v>
      </c>
      <c r="C12517" s="489" t="s">
        <v>2104</v>
      </c>
      <c r="D12517" s="489" t="s">
        <v>16730</v>
      </c>
    </row>
    <row r="12518" spans="1:4">
      <c r="A12518" s="489" t="str">
        <f t="shared" si="195"/>
        <v>2313001402訪問看護</v>
      </c>
      <c r="B12518" s="489">
        <v>2313001402</v>
      </c>
      <c r="C12518" s="489" t="s">
        <v>2102</v>
      </c>
      <c r="D12518" s="489" t="s">
        <v>16730</v>
      </c>
    </row>
    <row r="12519" spans="1:4">
      <c r="A12519" s="489" t="str">
        <f t="shared" si="195"/>
        <v>2313001501介護予防訪問リハビリテーション</v>
      </c>
      <c r="B12519" s="489">
        <v>2313001501</v>
      </c>
      <c r="C12519" s="489" t="s">
        <v>2108</v>
      </c>
      <c r="D12519" s="489" t="s">
        <v>16731</v>
      </c>
    </row>
    <row r="12520" spans="1:4">
      <c r="A12520" s="489" t="str">
        <f t="shared" si="195"/>
        <v>2313001501介護予防訪問看護</v>
      </c>
      <c r="B12520" s="489">
        <v>2313001501</v>
      </c>
      <c r="C12520" s="489" t="s">
        <v>2103</v>
      </c>
      <c r="D12520" s="489" t="s">
        <v>16731</v>
      </c>
    </row>
    <row r="12521" spans="1:4">
      <c r="A12521" s="489" t="str">
        <f t="shared" si="195"/>
        <v>2313001501訪問リハビリテーション</v>
      </c>
      <c r="B12521" s="489">
        <v>2313001501</v>
      </c>
      <c r="C12521" s="489" t="s">
        <v>2104</v>
      </c>
      <c r="D12521" s="489" t="s">
        <v>16731</v>
      </c>
    </row>
    <row r="12522" spans="1:4">
      <c r="A12522" s="489" t="str">
        <f t="shared" si="195"/>
        <v>2313001501訪問看護</v>
      </c>
      <c r="B12522" s="489">
        <v>2313001501</v>
      </c>
      <c r="C12522" s="489" t="s">
        <v>2102</v>
      </c>
      <c r="D12522" s="489" t="s">
        <v>16731</v>
      </c>
    </row>
    <row r="12523" spans="1:4">
      <c r="A12523" s="489" t="str">
        <f t="shared" si="195"/>
        <v>2313001550介護予防訪問看護</v>
      </c>
      <c r="B12523" s="489">
        <v>2313001550</v>
      </c>
      <c r="C12523" s="489" t="s">
        <v>2103</v>
      </c>
      <c r="D12523" s="489" t="s">
        <v>16732</v>
      </c>
    </row>
    <row r="12524" spans="1:4">
      <c r="A12524" s="489" t="str">
        <f t="shared" si="195"/>
        <v>2313001550訪問看護</v>
      </c>
      <c r="B12524" s="489">
        <v>2313001550</v>
      </c>
      <c r="C12524" s="489" t="s">
        <v>2102</v>
      </c>
      <c r="D12524" s="489" t="s">
        <v>16732</v>
      </c>
    </row>
    <row r="12525" spans="1:4">
      <c r="A12525" s="489" t="str">
        <f t="shared" si="195"/>
        <v>2313001592介護予防訪問リハビリテーション</v>
      </c>
      <c r="B12525" s="489">
        <v>2313001592</v>
      </c>
      <c r="C12525" s="489" t="s">
        <v>2108</v>
      </c>
      <c r="D12525" s="489" t="s">
        <v>16733</v>
      </c>
    </row>
    <row r="12526" spans="1:4">
      <c r="A12526" s="489" t="str">
        <f t="shared" si="195"/>
        <v>2313001592介護予防訪問看護</v>
      </c>
      <c r="B12526" s="489">
        <v>2313001592</v>
      </c>
      <c r="C12526" s="489" t="s">
        <v>2103</v>
      </c>
      <c r="D12526" s="489" t="s">
        <v>16733</v>
      </c>
    </row>
    <row r="12527" spans="1:4">
      <c r="A12527" s="489" t="str">
        <f t="shared" si="195"/>
        <v>2313001592訪問リハビリテーション</v>
      </c>
      <c r="B12527" s="489">
        <v>2313001592</v>
      </c>
      <c r="C12527" s="489" t="s">
        <v>2104</v>
      </c>
      <c r="D12527" s="489" t="s">
        <v>16733</v>
      </c>
    </row>
    <row r="12528" spans="1:4">
      <c r="A12528" s="489" t="str">
        <f t="shared" si="195"/>
        <v>2313001592訪問看護</v>
      </c>
      <c r="B12528" s="489">
        <v>2313001592</v>
      </c>
      <c r="C12528" s="489" t="s">
        <v>2102</v>
      </c>
      <c r="D12528" s="489" t="s">
        <v>16733</v>
      </c>
    </row>
    <row r="12529" spans="1:4">
      <c r="A12529" s="489" t="str">
        <f t="shared" si="195"/>
        <v>2313001626介護予防訪問リハビリテーション</v>
      </c>
      <c r="B12529" s="489">
        <v>2313001626</v>
      </c>
      <c r="C12529" s="489" t="s">
        <v>2108</v>
      </c>
      <c r="D12529" s="489" t="s">
        <v>16734</v>
      </c>
    </row>
    <row r="12530" spans="1:4">
      <c r="A12530" s="489" t="str">
        <f t="shared" si="195"/>
        <v>2313001626介護予防訪問看護</v>
      </c>
      <c r="B12530" s="489">
        <v>2313001626</v>
      </c>
      <c r="C12530" s="489" t="s">
        <v>2103</v>
      </c>
      <c r="D12530" s="489" t="s">
        <v>16734</v>
      </c>
    </row>
    <row r="12531" spans="1:4">
      <c r="A12531" s="489" t="str">
        <f t="shared" si="195"/>
        <v>2313001626訪問リハビリテーション</v>
      </c>
      <c r="B12531" s="489">
        <v>2313001626</v>
      </c>
      <c r="C12531" s="489" t="s">
        <v>2104</v>
      </c>
      <c r="D12531" s="489" t="s">
        <v>16734</v>
      </c>
    </row>
    <row r="12532" spans="1:4">
      <c r="A12532" s="489" t="str">
        <f t="shared" si="195"/>
        <v>2313001626訪問看護</v>
      </c>
      <c r="B12532" s="489">
        <v>2313001626</v>
      </c>
      <c r="C12532" s="489" t="s">
        <v>2102</v>
      </c>
      <c r="D12532" s="489" t="s">
        <v>16734</v>
      </c>
    </row>
    <row r="12533" spans="1:4">
      <c r="A12533" s="489" t="str">
        <f t="shared" si="195"/>
        <v>2313001683介護予防訪問リハビリテーション</v>
      </c>
      <c r="B12533" s="489">
        <v>2313001683</v>
      </c>
      <c r="C12533" s="489" t="s">
        <v>2108</v>
      </c>
      <c r="D12533" s="489" t="s">
        <v>16735</v>
      </c>
    </row>
    <row r="12534" spans="1:4">
      <c r="A12534" s="489" t="str">
        <f t="shared" si="195"/>
        <v>2313001683訪問リハビリテーション</v>
      </c>
      <c r="B12534" s="489">
        <v>2313001683</v>
      </c>
      <c r="C12534" s="489" t="s">
        <v>2104</v>
      </c>
      <c r="D12534" s="489" t="s">
        <v>16735</v>
      </c>
    </row>
    <row r="12535" spans="1:4">
      <c r="A12535" s="489" t="str">
        <f t="shared" si="195"/>
        <v>2313001709介護予防訪問リハビリテーション</v>
      </c>
      <c r="B12535" s="489">
        <v>2313001709</v>
      </c>
      <c r="C12535" s="489" t="s">
        <v>2108</v>
      </c>
      <c r="D12535" s="489" t="s">
        <v>16736</v>
      </c>
    </row>
    <row r="12536" spans="1:4">
      <c r="A12536" s="489" t="str">
        <f t="shared" si="195"/>
        <v>2313001709介護予防訪問看護</v>
      </c>
      <c r="B12536" s="489">
        <v>2313001709</v>
      </c>
      <c r="C12536" s="489" t="s">
        <v>2103</v>
      </c>
      <c r="D12536" s="489" t="s">
        <v>16736</v>
      </c>
    </row>
    <row r="12537" spans="1:4">
      <c r="A12537" s="489" t="str">
        <f t="shared" si="195"/>
        <v>2313001709訪問リハビリテーション</v>
      </c>
      <c r="B12537" s="489">
        <v>2313001709</v>
      </c>
      <c r="C12537" s="489" t="s">
        <v>2104</v>
      </c>
      <c r="D12537" s="489" t="s">
        <v>16736</v>
      </c>
    </row>
    <row r="12538" spans="1:4">
      <c r="A12538" s="489" t="str">
        <f t="shared" si="195"/>
        <v>2313001709訪問看護</v>
      </c>
      <c r="B12538" s="489">
        <v>2313001709</v>
      </c>
      <c r="C12538" s="489" t="s">
        <v>2102</v>
      </c>
      <c r="D12538" s="489" t="s">
        <v>16736</v>
      </c>
    </row>
    <row r="12539" spans="1:4">
      <c r="A12539" s="489" t="str">
        <f t="shared" si="195"/>
        <v>2313001840介護予防訪問リハビリテーション</v>
      </c>
      <c r="B12539" s="489">
        <v>2313001840</v>
      </c>
      <c r="C12539" s="489" t="s">
        <v>2108</v>
      </c>
      <c r="D12539" s="489" t="s">
        <v>14258</v>
      </c>
    </row>
    <row r="12540" spans="1:4">
      <c r="A12540" s="489" t="str">
        <f t="shared" si="195"/>
        <v>2313001840介護予防訪問看護</v>
      </c>
      <c r="B12540" s="489">
        <v>2313001840</v>
      </c>
      <c r="C12540" s="489" t="s">
        <v>2103</v>
      </c>
      <c r="D12540" s="489" t="s">
        <v>14258</v>
      </c>
    </row>
    <row r="12541" spans="1:4">
      <c r="A12541" s="489" t="str">
        <f t="shared" si="195"/>
        <v>2313001840訪問リハビリテーション</v>
      </c>
      <c r="B12541" s="489">
        <v>2313001840</v>
      </c>
      <c r="C12541" s="489" t="s">
        <v>2104</v>
      </c>
      <c r="D12541" s="489" t="s">
        <v>14258</v>
      </c>
    </row>
    <row r="12542" spans="1:4">
      <c r="A12542" s="489" t="str">
        <f t="shared" si="195"/>
        <v>2313001840訪問看護</v>
      </c>
      <c r="B12542" s="489">
        <v>2313001840</v>
      </c>
      <c r="C12542" s="489" t="s">
        <v>2102</v>
      </c>
      <c r="D12542" s="489" t="s">
        <v>14258</v>
      </c>
    </row>
    <row r="12543" spans="1:4">
      <c r="A12543" s="489" t="str">
        <f t="shared" si="195"/>
        <v>2313001865介護予防訪問リハビリテーション</v>
      </c>
      <c r="B12543" s="489">
        <v>2313001865</v>
      </c>
      <c r="C12543" s="489" t="s">
        <v>2108</v>
      </c>
      <c r="D12543" s="489" t="s">
        <v>16737</v>
      </c>
    </row>
    <row r="12544" spans="1:4">
      <c r="A12544" s="489" t="str">
        <f t="shared" si="195"/>
        <v>2313001865介護予防訪問看護</v>
      </c>
      <c r="B12544" s="489">
        <v>2313001865</v>
      </c>
      <c r="C12544" s="489" t="s">
        <v>2103</v>
      </c>
      <c r="D12544" s="489" t="s">
        <v>16737</v>
      </c>
    </row>
    <row r="12545" spans="1:4">
      <c r="A12545" s="489" t="str">
        <f t="shared" si="195"/>
        <v>2313001865訪問リハビリテーション</v>
      </c>
      <c r="B12545" s="489">
        <v>2313001865</v>
      </c>
      <c r="C12545" s="489" t="s">
        <v>2104</v>
      </c>
      <c r="D12545" s="489" t="s">
        <v>16737</v>
      </c>
    </row>
    <row r="12546" spans="1:4">
      <c r="A12546" s="489" t="str">
        <f t="shared" ref="A12546:A12609" si="196">B12546&amp;C12546</f>
        <v>2313001865訪問看護</v>
      </c>
      <c r="B12546" s="489">
        <v>2313001865</v>
      </c>
      <c r="C12546" s="489" t="s">
        <v>2102</v>
      </c>
      <c r="D12546" s="489" t="s">
        <v>16737</v>
      </c>
    </row>
    <row r="12547" spans="1:4">
      <c r="A12547" s="489" t="str">
        <f t="shared" si="196"/>
        <v>2313001881介護予防訪問リハビリテーション</v>
      </c>
      <c r="B12547" s="489">
        <v>2313001881</v>
      </c>
      <c r="C12547" s="489" t="s">
        <v>2108</v>
      </c>
      <c r="D12547" s="489" t="s">
        <v>16738</v>
      </c>
    </row>
    <row r="12548" spans="1:4">
      <c r="A12548" s="489" t="str">
        <f t="shared" si="196"/>
        <v>2313001881介護予防訪問看護</v>
      </c>
      <c r="B12548" s="489">
        <v>2313001881</v>
      </c>
      <c r="C12548" s="489" t="s">
        <v>2103</v>
      </c>
      <c r="D12548" s="489" t="s">
        <v>16738</v>
      </c>
    </row>
    <row r="12549" spans="1:4">
      <c r="A12549" s="489" t="str">
        <f t="shared" si="196"/>
        <v>2313001881訪問リハビリテーション</v>
      </c>
      <c r="B12549" s="489">
        <v>2313001881</v>
      </c>
      <c r="C12549" s="489" t="s">
        <v>2104</v>
      </c>
      <c r="D12549" s="489" t="s">
        <v>16738</v>
      </c>
    </row>
    <row r="12550" spans="1:4">
      <c r="A12550" s="489" t="str">
        <f t="shared" si="196"/>
        <v>2313001881訪問看護</v>
      </c>
      <c r="B12550" s="489">
        <v>2313001881</v>
      </c>
      <c r="C12550" s="489" t="s">
        <v>2102</v>
      </c>
      <c r="D12550" s="489" t="s">
        <v>16738</v>
      </c>
    </row>
    <row r="12551" spans="1:4">
      <c r="A12551" s="489" t="str">
        <f t="shared" si="196"/>
        <v>2313001923介護予防訪問リハビリテーション</v>
      </c>
      <c r="B12551" s="489">
        <v>2313001923</v>
      </c>
      <c r="C12551" s="489" t="s">
        <v>2108</v>
      </c>
      <c r="D12551" s="489" t="s">
        <v>16739</v>
      </c>
    </row>
    <row r="12552" spans="1:4">
      <c r="A12552" s="489" t="str">
        <f t="shared" si="196"/>
        <v>2313001923介護予防訪問看護</v>
      </c>
      <c r="B12552" s="489">
        <v>2313001923</v>
      </c>
      <c r="C12552" s="489" t="s">
        <v>2103</v>
      </c>
      <c r="D12552" s="489" t="s">
        <v>16739</v>
      </c>
    </row>
    <row r="12553" spans="1:4">
      <c r="A12553" s="489" t="str">
        <f t="shared" si="196"/>
        <v>2313001923訪問リハビリテーション</v>
      </c>
      <c r="B12553" s="489">
        <v>2313001923</v>
      </c>
      <c r="C12553" s="489" t="s">
        <v>2104</v>
      </c>
      <c r="D12553" s="489" t="s">
        <v>16739</v>
      </c>
    </row>
    <row r="12554" spans="1:4">
      <c r="A12554" s="489" t="str">
        <f t="shared" si="196"/>
        <v>2313001923訪問看護</v>
      </c>
      <c r="B12554" s="489">
        <v>2313001923</v>
      </c>
      <c r="C12554" s="489" t="s">
        <v>2102</v>
      </c>
      <c r="D12554" s="489" t="s">
        <v>16739</v>
      </c>
    </row>
    <row r="12555" spans="1:4">
      <c r="A12555" s="489" t="str">
        <f t="shared" si="196"/>
        <v>2313001931介護予防訪問リハビリテーション</v>
      </c>
      <c r="B12555" s="489">
        <v>2313001931</v>
      </c>
      <c r="C12555" s="489" t="s">
        <v>2108</v>
      </c>
      <c r="D12555" s="489" t="s">
        <v>16740</v>
      </c>
    </row>
    <row r="12556" spans="1:4">
      <c r="A12556" s="489" t="str">
        <f t="shared" si="196"/>
        <v>2313001931介護予防訪問看護</v>
      </c>
      <c r="B12556" s="489">
        <v>2313001931</v>
      </c>
      <c r="C12556" s="489" t="s">
        <v>2103</v>
      </c>
      <c r="D12556" s="489" t="s">
        <v>16740</v>
      </c>
    </row>
    <row r="12557" spans="1:4">
      <c r="A12557" s="489" t="str">
        <f t="shared" si="196"/>
        <v>2313001931訪問リハビリテーション</v>
      </c>
      <c r="B12557" s="489">
        <v>2313001931</v>
      </c>
      <c r="C12557" s="489" t="s">
        <v>2104</v>
      </c>
      <c r="D12557" s="489" t="s">
        <v>16740</v>
      </c>
    </row>
    <row r="12558" spans="1:4">
      <c r="A12558" s="489" t="str">
        <f t="shared" si="196"/>
        <v>2313001931訪問看護</v>
      </c>
      <c r="B12558" s="489">
        <v>2313001931</v>
      </c>
      <c r="C12558" s="489" t="s">
        <v>2102</v>
      </c>
      <c r="D12558" s="489" t="s">
        <v>16740</v>
      </c>
    </row>
    <row r="12559" spans="1:4">
      <c r="A12559" s="489" t="str">
        <f t="shared" si="196"/>
        <v>2313001972介護予防訪問リハビリテーション</v>
      </c>
      <c r="B12559" s="489">
        <v>2313001972</v>
      </c>
      <c r="C12559" s="489" t="s">
        <v>2108</v>
      </c>
      <c r="D12559" s="489" t="s">
        <v>16741</v>
      </c>
    </row>
    <row r="12560" spans="1:4">
      <c r="A12560" s="489" t="str">
        <f t="shared" si="196"/>
        <v>2313001972介護予防訪問看護</v>
      </c>
      <c r="B12560" s="489">
        <v>2313001972</v>
      </c>
      <c r="C12560" s="489" t="s">
        <v>2103</v>
      </c>
      <c r="D12560" s="489" t="s">
        <v>16741</v>
      </c>
    </row>
    <row r="12561" spans="1:4">
      <c r="A12561" s="489" t="str">
        <f t="shared" si="196"/>
        <v>2313001972訪問リハビリテーション</v>
      </c>
      <c r="B12561" s="489">
        <v>2313001972</v>
      </c>
      <c r="C12561" s="489" t="s">
        <v>2104</v>
      </c>
      <c r="D12561" s="489" t="s">
        <v>16741</v>
      </c>
    </row>
    <row r="12562" spans="1:4">
      <c r="A12562" s="489" t="str">
        <f t="shared" si="196"/>
        <v>2313001972訪問看護</v>
      </c>
      <c r="B12562" s="489">
        <v>2313001972</v>
      </c>
      <c r="C12562" s="489" t="s">
        <v>2102</v>
      </c>
      <c r="D12562" s="489" t="s">
        <v>16741</v>
      </c>
    </row>
    <row r="12563" spans="1:4">
      <c r="A12563" s="489" t="str">
        <f t="shared" si="196"/>
        <v>2313002012介護予防訪問リハビリテーション</v>
      </c>
      <c r="B12563" s="489">
        <v>2313002012</v>
      </c>
      <c r="C12563" s="489" t="s">
        <v>2108</v>
      </c>
      <c r="D12563" s="489" t="s">
        <v>16742</v>
      </c>
    </row>
    <row r="12564" spans="1:4">
      <c r="A12564" s="489" t="str">
        <f t="shared" si="196"/>
        <v>2313002012介護予防訪問看護</v>
      </c>
      <c r="B12564" s="489">
        <v>2313002012</v>
      </c>
      <c r="C12564" s="489" t="s">
        <v>2103</v>
      </c>
      <c r="D12564" s="489" t="s">
        <v>16742</v>
      </c>
    </row>
    <row r="12565" spans="1:4">
      <c r="A12565" s="489" t="str">
        <f t="shared" si="196"/>
        <v>2313002012訪問リハビリテーション</v>
      </c>
      <c r="B12565" s="489">
        <v>2313002012</v>
      </c>
      <c r="C12565" s="489" t="s">
        <v>2104</v>
      </c>
      <c r="D12565" s="489" t="s">
        <v>16742</v>
      </c>
    </row>
    <row r="12566" spans="1:4">
      <c r="A12566" s="489" t="str">
        <f t="shared" si="196"/>
        <v>2313002012訪問看護</v>
      </c>
      <c r="B12566" s="489">
        <v>2313002012</v>
      </c>
      <c r="C12566" s="489" t="s">
        <v>2102</v>
      </c>
      <c r="D12566" s="489" t="s">
        <v>16742</v>
      </c>
    </row>
    <row r="12567" spans="1:4">
      <c r="A12567" s="489" t="str">
        <f t="shared" si="196"/>
        <v>2313002061介護予防訪問リハビリテーション</v>
      </c>
      <c r="B12567" s="489">
        <v>2313002061</v>
      </c>
      <c r="C12567" s="489" t="s">
        <v>2108</v>
      </c>
      <c r="D12567" s="489" t="s">
        <v>16743</v>
      </c>
    </row>
    <row r="12568" spans="1:4">
      <c r="A12568" s="489" t="str">
        <f t="shared" si="196"/>
        <v>2313002061介護予防訪問看護</v>
      </c>
      <c r="B12568" s="489">
        <v>2313002061</v>
      </c>
      <c r="C12568" s="489" t="s">
        <v>2103</v>
      </c>
      <c r="D12568" s="489" t="s">
        <v>16743</v>
      </c>
    </row>
    <row r="12569" spans="1:4">
      <c r="A12569" s="489" t="str">
        <f t="shared" si="196"/>
        <v>2313002061訪問リハビリテーション</v>
      </c>
      <c r="B12569" s="489">
        <v>2313002061</v>
      </c>
      <c r="C12569" s="489" t="s">
        <v>2104</v>
      </c>
      <c r="D12569" s="489" t="s">
        <v>16743</v>
      </c>
    </row>
    <row r="12570" spans="1:4">
      <c r="A12570" s="489" t="str">
        <f t="shared" si="196"/>
        <v>2313002061訪問看護</v>
      </c>
      <c r="B12570" s="489">
        <v>2313002061</v>
      </c>
      <c r="C12570" s="489" t="s">
        <v>2102</v>
      </c>
      <c r="D12570" s="489" t="s">
        <v>16743</v>
      </c>
    </row>
    <row r="12571" spans="1:4">
      <c r="A12571" s="489" t="str">
        <f t="shared" si="196"/>
        <v>2313002145介護予防訪問リハビリテーション</v>
      </c>
      <c r="B12571" s="489">
        <v>2313002145</v>
      </c>
      <c r="C12571" s="489" t="s">
        <v>2108</v>
      </c>
      <c r="D12571" s="489" t="s">
        <v>16744</v>
      </c>
    </row>
    <row r="12572" spans="1:4">
      <c r="A12572" s="489" t="str">
        <f t="shared" si="196"/>
        <v>2313002145介護予防訪問看護</v>
      </c>
      <c r="B12572" s="489">
        <v>2313002145</v>
      </c>
      <c r="C12572" s="489" t="s">
        <v>2103</v>
      </c>
      <c r="D12572" s="489" t="s">
        <v>16744</v>
      </c>
    </row>
    <row r="12573" spans="1:4">
      <c r="A12573" s="489" t="str">
        <f t="shared" si="196"/>
        <v>2313002145訪問リハビリテーション</v>
      </c>
      <c r="B12573" s="489">
        <v>2313002145</v>
      </c>
      <c r="C12573" s="489" t="s">
        <v>2104</v>
      </c>
      <c r="D12573" s="489" t="s">
        <v>16744</v>
      </c>
    </row>
    <row r="12574" spans="1:4">
      <c r="A12574" s="489" t="str">
        <f t="shared" si="196"/>
        <v>2313002145訪問看護</v>
      </c>
      <c r="B12574" s="489">
        <v>2313002145</v>
      </c>
      <c r="C12574" s="489" t="s">
        <v>2102</v>
      </c>
      <c r="D12574" s="489" t="s">
        <v>16744</v>
      </c>
    </row>
    <row r="12575" spans="1:4">
      <c r="A12575" s="489" t="str">
        <f t="shared" si="196"/>
        <v>2313002210介護予防訪問リハビリテーション</v>
      </c>
      <c r="B12575" s="489">
        <v>2313002210</v>
      </c>
      <c r="C12575" s="489" t="s">
        <v>2108</v>
      </c>
      <c r="D12575" s="489" t="s">
        <v>16745</v>
      </c>
    </row>
    <row r="12576" spans="1:4">
      <c r="A12576" s="489" t="str">
        <f t="shared" si="196"/>
        <v>2313002210介護予防訪問看護</v>
      </c>
      <c r="B12576" s="489">
        <v>2313002210</v>
      </c>
      <c r="C12576" s="489" t="s">
        <v>2103</v>
      </c>
      <c r="D12576" s="489" t="s">
        <v>16745</v>
      </c>
    </row>
    <row r="12577" spans="1:4">
      <c r="A12577" s="489" t="str">
        <f t="shared" si="196"/>
        <v>2313002210訪問リハビリテーション</v>
      </c>
      <c r="B12577" s="489">
        <v>2313002210</v>
      </c>
      <c r="C12577" s="489" t="s">
        <v>2104</v>
      </c>
      <c r="D12577" s="489" t="s">
        <v>16745</v>
      </c>
    </row>
    <row r="12578" spans="1:4">
      <c r="A12578" s="489" t="str">
        <f t="shared" si="196"/>
        <v>2313002210訪問看護</v>
      </c>
      <c r="B12578" s="489">
        <v>2313002210</v>
      </c>
      <c r="C12578" s="489" t="s">
        <v>2102</v>
      </c>
      <c r="D12578" s="489" t="s">
        <v>16745</v>
      </c>
    </row>
    <row r="12579" spans="1:4">
      <c r="A12579" s="489" t="str">
        <f t="shared" si="196"/>
        <v>2313002228介護予防訪問リハビリテーション</v>
      </c>
      <c r="B12579" s="489">
        <v>2313002228</v>
      </c>
      <c r="C12579" s="489" t="s">
        <v>2108</v>
      </c>
      <c r="D12579" s="489" t="s">
        <v>16746</v>
      </c>
    </row>
    <row r="12580" spans="1:4">
      <c r="A12580" s="489" t="str">
        <f t="shared" si="196"/>
        <v>2313002228介護予防訪問看護</v>
      </c>
      <c r="B12580" s="489">
        <v>2313002228</v>
      </c>
      <c r="C12580" s="489" t="s">
        <v>2103</v>
      </c>
      <c r="D12580" s="489" t="s">
        <v>16746</v>
      </c>
    </row>
    <row r="12581" spans="1:4">
      <c r="A12581" s="489" t="str">
        <f t="shared" si="196"/>
        <v>2313002228訪問リハビリテーション</v>
      </c>
      <c r="B12581" s="489">
        <v>2313002228</v>
      </c>
      <c r="C12581" s="489" t="s">
        <v>2104</v>
      </c>
      <c r="D12581" s="489" t="s">
        <v>16746</v>
      </c>
    </row>
    <row r="12582" spans="1:4">
      <c r="A12582" s="489" t="str">
        <f t="shared" si="196"/>
        <v>2313002228訪問看護</v>
      </c>
      <c r="B12582" s="489">
        <v>2313002228</v>
      </c>
      <c r="C12582" s="489" t="s">
        <v>2102</v>
      </c>
      <c r="D12582" s="489" t="s">
        <v>16746</v>
      </c>
    </row>
    <row r="12583" spans="1:4">
      <c r="A12583" s="489" t="str">
        <f t="shared" si="196"/>
        <v>2313002236介護予防訪問看護</v>
      </c>
      <c r="B12583" s="489">
        <v>2313002236</v>
      </c>
      <c r="C12583" s="489" t="s">
        <v>2103</v>
      </c>
      <c r="D12583" s="489" t="s">
        <v>16747</v>
      </c>
    </row>
    <row r="12584" spans="1:4">
      <c r="A12584" s="489" t="str">
        <f t="shared" si="196"/>
        <v>2313002236訪問看護</v>
      </c>
      <c r="B12584" s="489">
        <v>2313002236</v>
      </c>
      <c r="C12584" s="489" t="s">
        <v>2102</v>
      </c>
      <c r="D12584" s="489" t="s">
        <v>16747</v>
      </c>
    </row>
    <row r="12585" spans="1:4">
      <c r="A12585" s="489" t="str">
        <f t="shared" si="196"/>
        <v>2313002285介護予防訪問リハビリテーション</v>
      </c>
      <c r="B12585" s="489">
        <v>2313002285</v>
      </c>
      <c r="C12585" s="489" t="s">
        <v>2108</v>
      </c>
      <c r="D12585" s="489" t="s">
        <v>14152</v>
      </c>
    </row>
    <row r="12586" spans="1:4">
      <c r="A12586" s="489" t="str">
        <f t="shared" si="196"/>
        <v>2313002285介護予防訪問看護</v>
      </c>
      <c r="B12586" s="489">
        <v>2313002285</v>
      </c>
      <c r="C12586" s="489" t="s">
        <v>2103</v>
      </c>
      <c r="D12586" s="489" t="s">
        <v>14152</v>
      </c>
    </row>
    <row r="12587" spans="1:4">
      <c r="A12587" s="489" t="str">
        <f t="shared" si="196"/>
        <v>2313002285訪問リハビリテーション</v>
      </c>
      <c r="B12587" s="489">
        <v>2313002285</v>
      </c>
      <c r="C12587" s="489" t="s">
        <v>2104</v>
      </c>
      <c r="D12587" s="489" t="s">
        <v>14152</v>
      </c>
    </row>
    <row r="12588" spans="1:4">
      <c r="A12588" s="489" t="str">
        <f t="shared" si="196"/>
        <v>2313002285訪問看護</v>
      </c>
      <c r="B12588" s="489">
        <v>2313002285</v>
      </c>
      <c r="C12588" s="489" t="s">
        <v>2102</v>
      </c>
      <c r="D12588" s="489" t="s">
        <v>14152</v>
      </c>
    </row>
    <row r="12589" spans="1:4">
      <c r="A12589" s="489" t="str">
        <f t="shared" si="196"/>
        <v>2313002293介護予防訪問リハビリテーション</v>
      </c>
      <c r="B12589" s="489">
        <v>2313002293</v>
      </c>
      <c r="C12589" s="489" t="s">
        <v>2108</v>
      </c>
      <c r="D12589" s="489" t="s">
        <v>16748</v>
      </c>
    </row>
    <row r="12590" spans="1:4">
      <c r="A12590" s="489" t="str">
        <f t="shared" si="196"/>
        <v>2313002293介護予防訪問看護</v>
      </c>
      <c r="B12590" s="489">
        <v>2313002293</v>
      </c>
      <c r="C12590" s="489" t="s">
        <v>2103</v>
      </c>
      <c r="D12590" s="489" t="s">
        <v>16748</v>
      </c>
    </row>
    <row r="12591" spans="1:4">
      <c r="A12591" s="489" t="str">
        <f t="shared" si="196"/>
        <v>2313002293訪問リハビリテーション</v>
      </c>
      <c r="B12591" s="489">
        <v>2313002293</v>
      </c>
      <c r="C12591" s="489" t="s">
        <v>2104</v>
      </c>
      <c r="D12591" s="489" t="s">
        <v>16748</v>
      </c>
    </row>
    <row r="12592" spans="1:4">
      <c r="A12592" s="489" t="str">
        <f t="shared" si="196"/>
        <v>2313002293訪問看護</v>
      </c>
      <c r="B12592" s="489">
        <v>2313002293</v>
      </c>
      <c r="C12592" s="489" t="s">
        <v>2102</v>
      </c>
      <c r="D12592" s="489" t="s">
        <v>16748</v>
      </c>
    </row>
    <row r="12593" spans="1:4">
      <c r="A12593" s="489" t="str">
        <f t="shared" si="196"/>
        <v>2313002301介護予防訪問リハビリテーション</v>
      </c>
      <c r="B12593" s="489">
        <v>2313002301</v>
      </c>
      <c r="C12593" s="489" t="s">
        <v>2108</v>
      </c>
      <c r="D12593" s="489" t="s">
        <v>16749</v>
      </c>
    </row>
    <row r="12594" spans="1:4">
      <c r="A12594" s="489" t="str">
        <f t="shared" si="196"/>
        <v>2313002301介護予防訪問看護</v>
      </c>
      <c r="B12594" s="489">
        <v>2313002301</v>
      </c>
      <c r="C12594" s="489" t="s">
        <v>2103</v>
      </c>
      <c r="D12594" s="489" t="s">
        <v>16749</v>
      </c>
    </row>
    <row r="12595" spans="1:4">
      <c r="A12595" s="489" t="str">
        <f t="shared" si="196"/>
        <v>2313002301訪問リハビリテーション</v>
      </c>
      <c r="B12595" s="489">
        <v>2313002301</v>
      </c>
      <c r="C12595" s="489" t="s">
        <v>2104</v>
      </c>
      <c r="D12595" s="489" t="s">
        <v>16749</v>
      </c>
    </row>
    <row r="12596" spans="1:4">
      <c r="A12596" s="489" t="str">
        <f t="shared" si="196"/>
        <v>2313002301訪問看護</v>
      </c>
      <c r="B12596" s="489">
        <v>2313002301</v>
      </c>
      <c r="C12596" s="489" t="s">
        <v>2102</v>
      </c>
      <c r="D12596" s="489" t="s">
        <v>16749</v>
      </c>
    </row>
    <row r="12597" spans="1:4">
      <c r="A12597" s="489" t="str">
        <f t="shared" si="196"/>
        <v>2313002335介護予防訪問リハビリテーション</v>
      </c>
      <c r="B12597" s="489">
        <v>2313002335</v>
      </c>
      <c r="C12597" s="489" t="s">
        <v>2108</v>
      </c>
      <c r="D12597" s="489" t="s">
        <v>16750</v>
      </c>
    </row>
    <row r="12598" spans="1:4">
      <c r="A12598" s="489" t="str">
        <f t="shared" si="196"/>
        <v>2313002335介護予防訪問看護</v>
      </c>
      <c r="B12598" s="489">
        <v>2313002335</v>
      </c>
      <c r="C12598" s="489" t="s">
        <v>2103</v>
      </c>
      <c r="D12598" s="489" t="s">
        <v>16750</v>
      </c>
    </row>
    <row r="12599" spans="1:4">
      <c r="A12599" s="489" t="str">
        <f t="shared" si="196"/>
        <v>2313002335訪問リハビリテーション</v>
      </c>
      <c r="B12599" s="489">
        <v>2313002335</v>
      </c>
      <c r="C12599" s="489" t="s">
        <v>2104</v>
      </c>
      <c r="D12599" s="489" t="s">
        <v>16750</v>
      </c>
    </row>
    <row r="12600" spans="1:4">
      <c r="A12600" s="489" t="str">
        <f t="shared" si="196"/>
        <v>2313002335訪問看護</v>
      </c>
      <c r="B12600" s="489">
        <v>2313002335</v>
      </c>
      <c r="C12600" s="489" t="s">
        <v>2102</v>
      </c>
      <c r="D12600" s="489" t="s">
        <v>16750</v>
      </c>
    </row>
    <row r="12601" spans="1:4">
      <c r="A12601" s="489" t="str">
        <f t="shared" si="196"/>
        <v>2313002343介護予防訪問看護</v>
      </c>
      <c r="B12601" s="489">
        <v>2313002343</v>
      </c>
      <c r="C12601" s="489" t="s">
        <v>2103</v>
      </c>
      <c r="D12601" s="489" t="s">
        <v>16751</v>
      </c>
    </row>
    <row r="12602" spans="1:4">
      <c r="A12602" s="489" t="str">
        <f t="shared" si="196"/>
        <v>2313002343訪問看護</v>
      </c>
      <c r="B12602" s="489">
        <v>2313002343</v>
      </c>
      <c r="C12602" s="489" t="s">
        <v>2102</v>
      </c>
      <c r="D12602" s="489" t="s">
        <v>16751</v>
      </c>
    </row>
    <row r="12603" spans="1:4">
      <c r="A12603" s="489" t="str">
        <f t="shared" si="196"/>
        <v>2313002400介護予防訪問リハビリテーション</v>
      </c>
      <c r="B12603" s="489">
        <v>2313002400</v>
      </c>
      <c r="C12603" s="489" t="s">
        <v>2108</v>
      </c>
      <c r="D12603" s="489" t="s">
        <v>15038</v>
      </c>
    </row>
    <row r="12604" spans="1:4">
      <c r="A12604" s="489" t="str">
        <f t="shared" si="196"/>
        <v>2313002400介護予防訪問看護</v>
      </c>
      <c r="B12604" s="489">
        <v>2313002400</v>
      </c>
      <c r="C12604" s="489" t="s">
        <v>2103</v>
      </c>
      <c r="D12604" s="489" t="s">
        <v>15038</v>
      </c>
    </row>
    <row r="12605" spans="1:4">
      <c r="A12605" s="489" t="str">
        <f t="shared" si="196"/>
        <v>2313002400訪問リハビリテーション</v>
      </c>
      <c r="B12605" s="489">
        <v>2313002400</v>
      </c>
      <c r="C12605" s="489" t="s">
        <v>2104</v>
      </c>
      <c r="D12605" s="489" t="s">
        <v>15038</v>
      </c>
    </row>
    <row r="12606" spans="1:4">
      <c r="A12606" s="489" t="str">
        <f t="shared" si="196"/>
        <v>2313002400訪問看護</v>
      </c>
      <c r="B12606" s="489">
        <v>2313002400</v>
      </c>
      <c r="C12606" s="489" t="s">
        <v>2102</v>
      </c>
      <c r="D12606" s="489" t="s">
        <v>15038</v>
      </c>
    </row>
    <row r="12607" spans="1:4">
      <c r="A12607" s="489" t="str">
        <f t="shared" si="196"/>
        <v>2313002434介護予防訪問リハビリテーション</v>
      </c>
      <c r="B12607" s="489">
        <v>2313002434</v>
      </c>
      <c r="C12607" s="489" t="s">
        <v>2108</v>
      </c>
      <c r="D12607" s="489" t="s">
        <v>16752</v>
      </c>
    </row>
    <row r="12608" spans="1:4">
      <c r="A12608" s="489" t="str">
        <f t="shared" si="196"/>
        <v>2313002434介護予防訪問看護</v>
      </c>
      <c r="B12608" s="489">
        <v>2313002434</v>
      </c>
      <c r="C12608" s="489" t="s">
        <v>2103</v>
      </c>
      <c r="D12608" s="489" t="s">
        <v>16752</v>
      </c>
    </row>
    <row r="12609" spans="1:4">
      <c r="A12609" s="489" t="str">
        <f t="shared" si="196"/>
        <v>2313002434訪問リハビリテーション</v>
      </c>
      <c r="B12609" s="489">
        <v>2313002434</v>
      </c>
      <c r="C12609" s="489" t="s">
        <v>2104</v>
      </c>
      <c r="D12609" s="489" t="s">
        <v>16752</v>
      </c>
    </row>
    <row r="12610" spans="1:4">
      <c r="A12610" s="489" t="str">
        <f t="shared" ref="A12610:A12673" si="197">B12610&amp;C12610</f>
        <v>2313002434訪問看護</v>
      </c>
      <c r="B12610" s="489">
        <v>2313002434</v>
      </c>
      <c r="C12610" s="489" t="s">
        <v>2102</v>
      </c>
      <c r="D12610" s="489" t="s">
        <v>16752</v>
      </c>
    </row>
    <row r="12611" spans="1:4">
      <c r="A12611" s="489" t="str">
        <f t="shared" si="197"/>
        <v>2313002442介護予防訪問リハビリテーション</v>
      </c>
      <c r="B12611" s="489">
        <v>2313002442</v>
      </c>
      <c r="C12611" s="489" t="s">
        <v>2108</v>
      </c>
      <c r="D12611" s="489" t="s">
        <v>16753</v>
      </c>
    </row>
    <row r="12612" spans="1:4">
      <c r="A12612" s="489" t="str">
        <f t="shared" si="197"/>
        <v>2313002442介護予防訪問看護</v>
      </c>
      <c r="B12612" s="489">
        <v>2313002442</v>
      </c>
      <c r="C12612" s="489" t="s">
        <v>2103</v>
      </c>
      <c r="D12612" s="489" t="s">
        <v>16753</v>
      </c>
    </row>
    <row r="12613" spans="1:4">
      <c r="A12613" s="489" t="str">
        <f t="shared" si="197"/>
        <v>2313002442訪問リハビリテーション</v>
      </c>
      <c r="B12613" s="489">
        <v>2313002442</v>
      </c>
      <c r="C12613" s="489" t="s">
        <v>2104</v>
      </c>
      <c r="D12613" s="489" t="s">
        <v>16753</v>
      </c>
    </row>
    <row r="12614" spans="1:4">
      <c r="A12614" s="489" t="str">
        <f t="shared" si="197"/>
        <v>2313002442訪問看護</v>
      </c>
      <c r="B12614" s="489">
        <v>2313002442</v>
      </c>
      <c r="C12614" s="489" t="s">
        <v>2102</v>
      </c>
      <c r="D12614" s="489" t="s">
        <v>16753</v>
      </c>
    </row>
    <row r="12615" spans="1:4">
      <c r="A12615" s="489" t="str">
        <f t="shared" si="197"/>
        <v>2313002467介護予防訪問リハビリテーション</v>
      </c>
      <c r="B12615" s="489">
        <v>2313002467</v>
      </c>
      <c r="C12615" s="489" t="s">
        <v>2108</v>
      </c>
      <c r="D12615" s="489" t="s">
        <v>16754</v>
      </c>
    </row>
    <row r="12616" spans="1:4">
      <c r="A12616" s="489" t="str">
        <f t="shared" si="197"/>
        <v>2313002467介護予防訪問看護</v>
      </c>
      <c r="B12616" s="489">
        <v>2313002467</v>
      </c>
      <c r="C12616" s="489" t="s">
        <v>2103</v>
      </c>
      <c r="D12616" s="489" t="s">
        <v>16754</v>
      </c>
    </row>
    <row r="12617" spans="1:4">
      <c r="A12617" s="489" t="str">
        <f t="shared" si="197"/>
        <v>2313002467訪問リハビリテーション</v>
      </c>
      <c r="B12617" s="489">
        <v>2313002467</v>
      </c>
      <c r="C12617" s="489" t="s">
        <v>2104</v>
      </c>
      <c r="D12617" s="489" t="s">
        <v>16754</v>
      </c>
    </row>
    <row r="12618" spans="1:4">
      <c r="A12618" s="489" t="str">
        <f t="shared" si="197"/>
        <v>2313002467訪問看護</v>
      </c>
      <c r="B12618" s="489">
        <v>2313002467</v>
      </c>
      <c r="C12618" s="489" t="s">
        <v>2102</v>
      </c>
      <c r="D12618" s="489" t="s">
        <v>16754</v>
      </c>
    </row>
    <row r="12619" spans="1:4">
      <c r="A12619" s="489" t="str">
        <f t="shared" si="197"/>
        <v>2313002475介護予防訪問リハビリテーション</v>
      </c>
      <c r="B12619" s="489">
        <v>2313002475</v>
      </c>
      <c r="C12619" s="489" t="s">
        <v>2108</v>
      </c>
      <c r="D12619" s="489" t="s">
        <v>16755</v>
      </c>
    </row>
    <row r="12620" spans="1:4">
      <c r="A12620" s="489" t="str">
        <f t="shared" si="197"/>
        <v>2313002475介護予防訪問看護</v>
      </c>
      <c r="B12620" s="489">
        <v>2313002475</v>
      </c>
      <c r="C12620" s="489" t="s">
        <v>2103</v>
      </c>
      <c r="D12620" s="489" t="s">
        <v>16755</v>
      </c>
    </row>
    <row r="12621" spans="1:4">
      <c r="A12621" s="489" t="str">
        <f t="shared" si="197"/>
        <v>2313002475訪問リハビリテーション</v>
      </c>
      <c r="B12621" s="489">
        <v>2313002475</v>
      </c>
      <c r="C12621" s="489" t="s">
        <v>2104</v>
      </c>
      <c r="D12621" s="489" t="s">
        <v>16755</v>
      </c>
    </row>
    <row r="12622" spans="1:4">
      <c r="A12622" s="489" t="str">
        <f t="shared" si="197"/>
        <v>2313002475訪問看護</v>
      </c>
      <c r="B12622" s="489">
        <v>2313002475</v>
      </c>
      <c r="C12622" s="489" t="s">
        <v>2102</v>
      </c>
      <c r="D12622" s="489" t="s">
        <v>16755</v>
      </c>
    </row>
    <row r="12623" spans="1:4">
      <c r="A12623" s="489" t="str">
        <f t="shared" si="197"/>
        <v>2313002491介護予防訪問リハビリテーション</v>
      </c>
      <c r="B12623" s="489">
        <v>2313002491</v>
      </c>
      <c r="C12623" s="489" t="s">
        <v>2108</v>
      </c>
      <c r="D12623" s="489" t="s">
        <v>16756</v>
      </c>
    </row>
    <row r="12624" spans="1:4">
      <c r="A12624" s="489" t="str">
        <f t="shared" si="197"/>
        <v>2313002491介護予防訪問看護</v>
      </c>
      <c r="B12624" s="489">
        <v>2313002491</v>
      </c>
      <c r="C12624" s="489" t="s">
        <v>2103</v>
      </c>
      <c r="D12624" s="489" t="s">
        <v>16756</v>
      </c>
    </row>
    <row r="12625" spans="1:4">
      <c r="A12625" s="489" t="str">
        <f t="shared" si="197"/>
        <v>2313002491訪問リハビリテーション</v>
      </c>
      <c r="B12625" s="489">
        <v>2313002491</v>
      </c>
      <c r="C12625" s="489" t="s">
        <v>2104</v>
      </c>
      <c r="D12625" s="489" t="s">
        <v>16756</v>
      </c>
    </row>
    <row r="12626" spans="1:4">
      <c r="A12626" s="489" t="str">
        <f t="shared" si="197"/>
        <v>2313002491訪問看護</v>
      </c>
      <c r="B12626" s="489">
        <v>2313002491</v>
      </c>
      <c r="C12626" s="489" t="s">
        <v>2102</v>
      </c>
      <c r="D12626" s="489" t="s">
        <v>16756</v>
      </c>
    </row>
    <row r="12627" spans="1:4">
      <c r="A12627" s="489" t="str">
        <f t="shared" si="197"/>
        <v>2313002533介護予防訪問リハビリテーション</v>
      </c>
      <c r="B12627" s="489">
        <v>2313002533</v>
      </c>
      <c r="C12627" s="489" t="s">
        <v>2108</v>
      </c>
      <c r="D12627" s="489" t="s">
        <v>16757</v>
      </c>
    </row>
    <row r="12628" spans="1:4">
      <c r="A12628" s="489" t="str">
        <f t="shared" si="197"/>
        <v>2313002533介護予防訪問看護</v>
      </c>
      <c r="B12628" s="489">
        <v>2313002533</v>
      </c>
      <c r="C12628" s="489" t="s">
        <v>2103</v>
      </c>
      <c r="D12628" s="489" t="s">
        <v>16757</v>
      </c>
    </row>
    <row r="12629" spans="1:4">
      <c r="A12629" s="489" t="str">
        <f t="shared" si="197"/>
        <v>2313002533訪問リハビリテーション</v>
      </c>
      <c r="B12629" s="489">
        <v>2313002533</v>
      </c>
      <c r="C12629" s="489" t="s">
        <v>2104</v>
      </c>
      <c r="D12629" s="489" t="s">
        <v>16757</v>
      </c>
    </row>
    <row r="12630" spans="1:4">
      <c r="A12630" s="489" t="str">
        <f t="shared" si="197"/>
        <v>2313002533訪問看護</v>
      </c>
      <c r="B12630" s="489">
        <v>2313002533</v>
      </c>
      <c r="C12630" s="489" t="s">
        <v>2102</v>
      </c>
      <c r="D12630" s="489" t="s">
        <v>16757</v>
      </c>
    </row>
    <row r="12631" spans="1:4">
      <c r="A12631" s="489" t="str">
        <f t="shared" si="197"/>
        <v>2313002541介護予防訪問リハビリテーション</v>
      </c>
      <c r="B12631" s="489">
        <v>2313002541</v>
      </c>
      <c r="C12631" s="489" t="s">
        <v>2108</v>
      </c>
      <c r="D12631" s="489" t="s">
        <v>16758</v>
      </c>
    </row>
    <row r="12632" spans="1:4">
      <c r="A12632" s="489" t="str">
        <f t="shared" si="197"/>
        <v>2313002541介護予防訪問看護</v>
      </c>
      <c r="B12632" s="489">
        <v>2313002541</v>
      </c>
      <c r="C12632" s="489" t="s">
        <v>2103</v>
      </c>
      <c r="D12632" s="489" t="s">
        <v>16758</v>
      </c>
    </row>
    <row r="12633" spans="1:4">
      <c r="A12633" s="489" t="str">
        <f t="shared" si="197"/>
        <v>2313002541訪問リハビリテーション</v>
      </c>
      <c r="B12633" s="489">
        <v>2313002541</v>
      </c>
      <c r="C12633" s="489" t="s">
        <v>2104</v>
      </c>
      <c r="D12633" s="489" t="s">
        <v>16758</v>
      </c>
    </row>
    <row r="12634" spans="1:4">
      <c r="A12634" s="489" t="str">
        <f t="shared" si="197"/>
        <v>2313002541訪問看護</v>
      </c>
      <c r="B12634" s="489">
        <v>2313002541</v>
      </c>
      <c r="C12634" s="489" t="s">
        <v>2102</v>
      </c>
      <c r="D12634" s="489" t="s">
        <v>16758</v>
      </c>
    </row>
    <row r="12635" spans="1:4">
      <c r="A12635" s="489" t="str">
        <f t="shared" si="197"/>
        <v>2313002558介護予防訪問リハビリテーション</v>
      </c>
      <c r="B12635" s="489">
        <v>2313002558</v>
      </c>
      <c r="C12635" s="489" t="s">
        <v>2108</v>
      </c>
      <c r="D12635" s="489" t="s">
        <v>16759</v>
      </c>
    </row>
    <row r="12636" spans="1:4">
      <c r="A12636" s="489" t="str">
        <f t="shared" si="197"/>
        <v>2313002558介護予防訪問看護</v>
      </c>
      <c r="B12636" s="489">
        <v>2313002558</v>
      </c>
      <c r="C12636" s="489" t="s">
        <v>2103</v>
      </c>
      <c r="D12636" s="489" t="s">
        <v>16759</v>
      </c>
    </row>
    <row r="12637" spans="1:4">
      <c r="A12637" s="489" t="str">
        <f t="shared" si="197"/>
        <v>2313002558訪問リハビリテーション</v>
      </c>
      <c r="B12637" s="489">
        <v>2313002558</v>
      </c>
      <c r="C12637" s="489" t="s">
        <v>2104</v>
      </c>
      <c r="D12637" s="489" t="s">
        <v>16759</v>
      </c>
    </row>
    <row r="12638" spans="1:4">
      <c r="A12638" s="489" t="str">
        <f t="shared" si="197"/>
        <v>2313002558訪問看護</v>
      </c>
      <c r="B12638" s="489">
        <v>2313002558</v>
      </c>
      <c r="C12638" s="489" t="s">
        <v>2102</v>
      </c>
      <c r="D12638" s="489" t="s">
        <v>16759</v>
      </c>
    </row>
    <row r="12639" spans="1:4">
      <c r="A12639" s="489" t="str">
        <f t="shared" si="197"/>
        <v>2313002582介護予防訪問リハビリテーション</v>
      </c>
      <c r="B12639" s="489">
        <v>2313002582</v>
      </c>
      <c r="C12639" s="489" t="s">
        <v>2108</v>
      </c>
      <c r="D12639" s="489" t="s">
        <v>16760</v>
      </c>
    </row>
    <row r="12640" spans="1:4">
      <c r="A12640" s="489" t="str">
        <f t="shared" si="197"/>
        <v>2313002582介護予防訪問看護</v>
      </c>
      <c r="B12640" s="489">
        <v>2313002582</v>
      </c>
      <c r="C12640" s="489" t="s">
        <v>2103</v>
      </c>
      <c r="D12640" s="489" t="s">
        <v>16760</v>
      </c>
    </row>
    <row r="12641" spans="1:4">
      <c r="A12641" s="489" t="str">
        <f t="shared" si="197"/>
        <v>2313002582訪問リハビリテーション</v>
      </c>
      <c r="B12641" s="489">
        <v>2313002582</v>
      </c>
      <c r="C12641" s="489" t="s">
        <v>2104</v>
      </c>
      <c r="D12641" s="489" t="s">
        <v>16760</v>
      </c>
    </row>
    <row r="12642" spans="1:4">
      <c r="A12642" s="489" t="str">
        <f t="shared" si="197"/>
        <v>2313002582訪問看護</v>
      </c>
      <c r="B12642" s="489">
        <v>2313002582</v>
      </c>
      <c r="C12642" s="489" t="s">
        <v>2102</v>
      </c>
      <c r="D12642" s="489" t="s">
        <v>16760</v>
      </c>
    </row>
    <row r="12643" spans="1:4">
      <c r="A12643" s="489" t="str">
        <f t="shared" si="197"/>
        <v>2313002604介護予防訪問リハビリテーション</v>
      </c>
      <c r="B12643" s="489">
        <v>2313002604</v>
      </c>
      <c r="C12643" s="489" t="s">
        <v>2108</v>
      </c>
      <c r="D12643" s="489" t="s">
        <v>16761</v>
      </c>
    </row>
    <row r="12644" spans="1:4">
      <c r="A12644" s="489" t="str">
        <f t="shared" si="197"/>
        <v>2313002604介護予防訪問看護</v>
      </c>
      <c r="B12644" s="489">
        <v>2313002604</v>
      </c>
      <c r="C12644" s="489" t="s">
        <v>2103</v>
      </c>
      <c r="D12644" s="489" t="s">
        <v>16761</v>
      </c>
    </row>
    <row r="12645" spans="1:4">
      <c r="A12645" s="489" t="str">
        <f t="shared" si="197"/>
        <v>2313002604訪問リハビリテーション</v>
      </c>
      <c r="B12645" s="489">
        <v>2313002604</v>
      </c>
      <c r="C12645" s="489" t="s">
        <v>2104</v>
      </c>
      <c r="D12645" s="489" t="s">
        <v>16761</v>
      </c>
    </row>
    <row r="12646" spans="1:4">
      <c r="A12646" s="489" t="str">
        <f t="shared" si="197"/>
        <v>2313002604訪問看護</v>
      </c>
      <c r="B12646" s="489">
        <v>2313002604</v>
      </c>
      <c r="C12646" s="489" t="s">
        <v>2102</v>
      </c>
      <c r="D12646" s="489" t="s">
        <v>16761</v>
      </c>
    </row>
    <row r="12647" spans="1:4">
      <c r="A12647" s="489" t="str">
        <f t="shared" si="197"/>
        <v>2313002608介護予防訪問リハビリテーション</v>
      </c>
      <c r="B12647" s="489">
        <v>2313002608</v>
      </c>
      <c r="C12647" s="489" t="s">
        <v>2108</v>
      </c>
      <c r="D12647" s="489" t="s">
        <v>16762</v>
      </c>
    </row>
    <row r="12648" spans="1:4">
      <c r="A12648" s="489" t="str">
        <f t="shared" si="197"/>
        <v>2313002608介護予防訪問看護</v>
      </c>
      <c r="B12648" s="489">
        <v>2313002608</v>
      </c>
      <c r="C12648" s="489" t="s">
        <v>2103</v>
      </c>
      <c r="D12648" s="489" t="s">
        <v>16762</v>
      </c>
    </row>
    <row r="12649" spans="1:4">
      <c r="A12649" s="489" t="str">
        <f t="shared" si="197"/>
        <v>2313002608訪問リハビリテーション</v>
      </c>
      <c r="B12649" s="489">
        <v>2313002608</v>
      </c>
      <c r="C12649" s="489" t="s">
        <v>2104</v>
      </c>
      <c r="D12649" s="489" t="s">
        <v>16762</v>
      </c>
    </row>
    <row r="12650" spans="1:4">
      <c r="A12650" s="489" t="str">
        <f t="shared" si="197"/>
        <v>2313002608訪問看護</v>
      </c>
      <c r="B12650" s="489">
        <v>2313002608</v>
      </c>
      <c r="C12650" s="489" t="s">
        <v>2102</v>
      </c>
      <c r="D12650" s="489" t="s">
        <v>16762</v>
      </c>
    </row>
    <row r="12651" spans="1:4">
      <c r="A12651" s="489" t="str">
        <f t="shared" si="197"/>
        <v>2313002632介護予防訪問リハビリテーション</v>
      </c>
      <c r="B12651" s="489">
        <v>2313002632</v>
      </c>
      <c r="C12651" s="489" t="s">
        <v>2108</v>
      </c>
      <c r="D12651" s="489" t="s">
        <v>16763</v>
      </c>
    </row>
    <row r="12652" spans="1:4">
      <c r="A12652" s="489" t="str">
        <f t="shared" si="197"/>
        <v>2313002632介護予防訪問看護</v>
      </c>
      <c r="B12652" s="489">
        <v>2313002632</v>
      </c>
      <c r="C12652" s="489" t="s">
        <v>2103</v>
      </c>
      <c r="D12652" s="489" t="s">
        <v>16763</v>
      </c>
    </row>
    <row r="12653" spans="1:4">
      <c r="A12653" s="489" t="str">
        <f t="shared" si="197"/>
        <v>2313002632訪問リハビリテーション</v>
      </c>
      <c r="B12653" s="489">
        <v>2313002632</v>
      </c>
      <c r="C12653" s="489" t="s">
        <v>2104</v>
      </c>
      <c r="D12653" s="489" t="s">
        <v>16763</v>
      </c>
    </row>
    <row r="12654" spans="1:4">
      <c r="A12654" s="489" t="str">
        <f t="shared" si="197"/>
        <v>2313002632訪問看護</v>
      </c>
      <c r="B12654" s="489">
        <v>2313002632</v>
      </c>
      <c r="C12654" s="489" t="s">
        <v>2102</v>
      </c>
      <c r="D12654" s="489" t="s">
        <v>16763</v>
      </c>
    </row>
    <row r="12655" spans="1:4">
      <c r="A12655" s="489" t="str">
        <f t="shared" si="197"/>
        <v>2313002640介護予防訪問リハビリテーション</v>
      </c>
      <c r="B12655" s="489">
        <v>2313002640</v>
      </c>
      <c r="C12655" s="489" t="s">
        <v>2108</v>
      </c>
      <c r="D12655" s="489" t="s">
        <v>16764</v>
      </c>
    </row>
    <row r="12656" spans="1:4">
      <c r="A12656" s="489" t="str">
        <f t="shared" si="197"/>
        <v>2313002640訪問リハビリテーション</v>
      </c>
      <c r="B12656" s="489">
        <v>2313002640</v>
      </c>
      <c r="C12656" s="489" t="s">
        <v>2104</v>
      </c>
      <c r="D12656" s="489" t="s">
        <v>16764</v>
      </c>
    </row>
    <row r="12657" spans="1:4">
      <c r="A12657" s="489" t="str">
        <f t="shared" si="197"/>
        <v>2313002657介護予防訪問看護</v>
      </c>
      <c r="B12657" s="489">
        <v>2313002657</v>
      </c>
      <c r="C12657" s="489" t="s">
        <v>2103</v>
      </c>
      <c r="D12657" s="489" t="s">
        <v>15548</v>
      </c>
    </row>
    <row r="12658" spans="1:4">
      <c r="A12658" s="489" t="str">
        <f t="shared" si="197"/>
        <v>2313002657訪問看護</v>
      </c>
      <c r="B12658" s="489">
        <v>2313002657</v>
      </c>
      <c r="C12658" s="489" t="s">
        <v>2102</v>
      </c>
      <c r="D12658" s="489" t="s">
        <v>15548</v>
      </c>
    </row>
    <row r="12659" spans="1:4">
      <c r="A12659" s="489" t="str">
        <f t="shared" si="197"/>
        <v>2313002665介護予防訪問リハビリテーション</v>
      </c>
      <c r="B12659" s="489">
        <v>2313002665</v>
      </c>
      <c r="C12659" s="489" t="s">
        <v>2108</v>
      </c>
      <c r="D12659" s="489" t="s">
        <v>16765</v>
      </c>
    </row>
    <row r="12660" spans="1:4">
      <c r="A12660" s="489" t="str">
        <f t="shared" si="197"/>
        <v>2313002665介護予防訪問看護</v>
      </c>
      <c r="B12660" s="489">
        <v>2313002665</v>
      </c>
      <c r="C12660" s="489" t="s">
        <v>2103</v>
      </c>
      <c r="D12660" s="489" t="s">
        <v>16765</v>
      </c>
    </row>
    <row r="12661" spans="1:4">
      <c r="A12661" s="489" t="str">
        <f t="shared" si="197"/>
        <v>2313002665訪問リハビリテーション</v>
      </c>
      <c r="B12661" s="489">
        <v>2313002665</v>
      </c>
      <c r="C12661" s="489" t="s">
        <v>2104</v>
      </c>
      <c r="D12661" s="489" t="s">
        <v>16765</v>
      </c>
    </row>
    <row r="12662" spans="1:4">
      <c r="A12662" s="489" t="str">
        <f t="shared" si="197"/>
        <v>2313002665訪問看護</v>
      </c>
      <c r="B12662" s="489">
        <v>2313002665</v>
      </c>
      <c r="C12662" s="489" t="s">
        <v>2102</v>
      </c>
      <c r="D12662" s="489" t="s">
        <v>16765</v>
      </c>
    </row>
    <row r="12663" spans="1:4">
      <c r="A12663" s="489" t="str">
        <f t="shared" si="197"/>
        <v>2313002673介護予防訪問リハビリテーション</v>
      </c>
      <c r="B12663" s="489">
        <v>2313002673</v>
      </c>
      <c r="C12663" s="489" t="s">
        <v>2108</v>
      </c>
      <c r="D12663" s="489" t="s">
        <v>16766</v>
      </c>
    </row>
    <row r="12664" spans="1:4">
      <c r="A12664" s="489" t="str">
        <f t="shared" si="197"/>
        <v>2313002673介護予防訪問看護</v>
      </c>
      <c r="B12664" s="489">
        <v>2313002673</v>
      </c>
      <c r="C12664" s="489" t="s">
        <v>2103</v>
      </c>
      <c r="D12664" s="489" t="s">
        <v>16766</v>
      </c>
    </row>
    <row r="12665" spans="1:4">
      <c r="A12665" s="489" t="str">
        <f t="shared" si="197"/>
        <v>2313002673訪問リハビリテーション</v>
      </c>
      <c r="B12665" s="489">
        <v>2313002673</v>
      </c>
      <c r="C12665" s="489" t="s">
        <v>2104</v>
      </c>
      <c r="D12665" s="489" t="s">
        <v>16766</v>
      </c>
    </row>
    <row r="12666" spans="1:4">
      <c r="A12666" s="489" t="str">
        <f t="shared" si="197"/>
        <v>2313002673訪問看護</v>
      </c>
      <c r="B12666" s="489">
        <v>2313002673</v>
      </c>
      <c r="C12666" s="489" t="s">
        <v>2102</v>
      </c>
      <c r="D12666" s="489" t="s">
        <v>16766</v>
      </c>
    </row>
    <row r="12667" spans="1:4">
      <c r="A12667" s="489" t="str">
        <f t="shared" si="197"/>
        <v>2313002749介護予防訪問リハビリテーション</v>
      </c>
      <c r="B12667" s="489">
        <v>2313002749</v>
      </c>
      <c r="C12667" s="489" t="s">
        <v>2108</v>
      </c>
      <c r="D12667" s="489" t="s">
        <v>16767</v>
      </c>
    </row>
    <row r="12668" spans="1:4">
      <c r="A12668" s="489" t="str">
        <f t="shared" si="197"/>
        <v>2313002749介護予防訪問看護</v>
      </c>
      <c r="B12668" s="489">
        <v>2313002749</v>
      </c>
      <c r="C12668" s="489" t="s">
        <v>2103</v>
      </c>
      <c r="D12668" s="489" t="s">
        <v>16767</v>
      </c>
    </row>
    <row r="12669" spans="1:4">
      <c r="A12669" s="489" t="str">
        <f t="shared" si="197"/>
        <v>2313002749訪問リハビリテーション</v>
      </c>
      <c r="B12669" s="489">
        <v>2313002749</v>
      </c>
      <c r="C12669" s="489" t="s">
        <v>2104</v>
      </c>
      <c r="D12669" s="489" t="s">
        <v>16767</v>
      </c>
    </row>
    <row r="12670" spans="1:4">
      <c r="A12670" s="489" t="str">
        <f t="shared" si="197"/>
        <v>2313002749訪問看護</v>
      </c>
      <c r="B12670" s="489">
        <v>2313002749</v>
      </c>
      <c r="C12670" s="489" t="s">
        <v>2102</v>
      </c>
      <c r="D12670" s="489" t="s">
        <v>16767</v>
      </c>
    </row>
    <row r="12671" spans="1:4">
      <c r="A12671" s="489" t="str">
        <f t="shared" si="197"/>
        <v>2313002772介護予防訪問リハビリテーション</v>
      </c>
      <c r="B12671" s="489">
        <v>2313002772</v>
      </c>
      <c r="C12671" s="489" t="s">
        <v>2108</v>
      </c>
      <c r="D12671" s="489" t="s">
        <v>16768</v>
      </c>
    </row>
    <row r="12672" spans="1:4">
      <c r="A12672" s="489" t="str">
        <f t="shared" si="197"/>
        <v>2313002772介護予防訪問看護</v>
      </c>
      <c r="B12672" s="489">
        <v>2313002772</v>
      </c>
      <c r="C12672" s="489" t="s">
        <v>2103</v>
      </c>
      <c r="D12672" s="489" t="s">
        <v>16768</v>
      </c>
    </row>
    <row r="12673" spans="1:4">
      <c r="A12673" s="489" t="str">
        <f t="shared" si="197"/>
        <v>2313002772訪問リハビリテーション</v>
      </c>
      <c r="B12673" s="489">
        <v>2313002772</v>
      </c>
      <c r="C12673" s="489" t="s">
        <v>2104</v>
      </c>
      <c r="D12673" s="489" t="s">
        <v>16768</v>
      </c>
    </row>
    <row r="12674" spans="1:4">
      <c r="A12674" s="489" t="str">
        <f t="shared" ref="A12674:A12737" si="198">B12674&amp;C12674</f>
        <v>2313002772訪問看護</v>
      </c>
      <c r="B12674" s="489">
        <v>2313002772</v>
      </c>
      <c r="C12674" s="489" t="s">
        <v>2102</v>
      </c>
      <c r="D12674" s="489" t="s">
        <v>16768</v>
      </c>
    </row>
    <row r="12675" spans="1:4">
      <c r="A12675" s="489" t="str">
        <f t="shared" si="198"/>
        <v>2313002780介護予防訪問リハビリテーション</v>
      </c>
      <c r="B12675" s="489">
        <v>2313002780</v>
      </c>
      <c r="C12675" s="489" t="s">
        <v>2108</v>
      </c>
      <c r="D12675" s="489" t="s">
        <v>16769</v>
      </c>
    </row>
    <row r="12676" spans="1:4">
      <c r="A12676" s="489" t="str">
        <f t="shared" si="198"/>
        <v>2313002780介護予防訪問看護</v>
      </c>
      <c r="B12676" s="489">
        <v>2313002780</v>
      </c>
      <c r="C12676" s="489" t="s">
        <v>2103</v>
      </c>
      <c r="D12676" s="489" t="s">
        <v>16769</v>
      </c>
    </row>
    <row r="12677" spans="1:4">
      <c r="A12677" s="489" t="str">
        <f t="shared" si="198"/>
        <v>2313002780訪問リハビリテーション</v>
      </c>
      <c r="B12677" s="489">
        <v>2313002780</v>
      </c>
      <c r="C12677" s="489" t="s">
        <v>2104</v>
      </c>
      <c r="D12677" s="489" t="s">
        <v>16769</v>
      </c>
    </row>
    <row r="12678" spans="1:4">
      <c r="A12678" s="489" t="str">
        <f t="shared" si="198"/>
        <v>2313002780訪問看護</v>
      </c>
      <c r="B12678" s="489">
        <v>2313002780</v>
      </c>
      <c r="C12678" s="489" t="s">
        <v>2102</v>
      </c>
      <c r="D12678" s="489" t="s">
        <v>16769</v>
      </c>
    </row>
    <row r="12679" spans="1:4">
      <c r="A12679" s="489" t="str">
        <f t="shared" si="198"/>
        <v>2313002806介護予防訪問リハビリテーション</v>
      </c>
      <c r="B12679" s="489">
        <v>2313002806</v>
      </c>
      <c r="C12679" s="489" t="s">
        <v>2108</v>
      </c>
      <c r="D12679" s="489" t="s">
        <v>16770</v>
      </c>
    </row>
    <row r="12680" spans="1:4">
      <c r="A12680" s="489" t="str">
        <f t="shared" si="198"/>
        <v>2313002806介護予防訪問看護</v>
      </c>
      <c r="B12680" s="489">
        <v>2313002806</v>
      </c>
      <c r="C12680" s="489" t="s">
        <v>2103</v>
      </c>
      <c r="D12680" s="489" t="s">
        <v>16770</v>
      </c>
    </row>
    <row r="12681" spans="1:4">
      <c r="A12681" s="489" t="str">
        <f t="shared" si="198"/>
        <v>2313002806訪問リハビリテーション</v>
      </c>
      <c r="B12681" s="489">
        <v>2313002806</v>
      </c>
      <c r="C12681" s="489" t="s">
        <v>2104</v>
      </c>
      <c r="D12681" s="489" t="s">
        <v>16770</v>
      </c>
    </row>
    <row r="12682" spans="1:4">
      <c r="A12682" s="489" t="str">
        <f t="shared" si="198"/>
        <v>2313002806訪問看護</v>
      </c>
      <c r="B12682" s="489">
        <v>2313002806</v>
      </c>
      <c r="C12682" s="489" t="s">
        <v>2102</v>
      </c>
      <c r="D12682" s="489" t="s">
        <v>16770</v>
      </c>
    </row>
    <row r="12683" spans="1:4">
      <c r="A12683" s="489" t="str">
        <f t="shared" si="198"/>
        <v>2313002822介護予防訪問リハビリテーション</v>
      </c>
      <c r="B12683" s="489">
        <v>2313002822</v>
      </c>
      <c r="C12683" s="489" t="s">
        <v>2108</v>
      </c>
      <c r="D12683" s="489" t="s">
        <v>16771</v>
      </c>
    </row>
    <row r="12684" spans="1:4">
      <c r="A12684" s="489" t="str">
        <f t="shared" si="198"/>
        <v>2313002822介護予防訪問看護</v>
      </c>
      <c r="B12684" s="489">
        <v>2313002822</v>
      </c>
      <c r="C12684" s="489" t="s">
        <v>2103</v>
      </c>
      <c r="D12684" s="489" t="s">
        <v>16771</v>
      </c>
    </row>
    <row r="12685" spans="1:4">
      <c r="A12685" s="489" t="str">
        <f t="shared" si="198"/>
        <v>2313002822訪問リハビリテーション</v>
      </c>
      <c r="B12685" s="489">
        <v>2313002822</v>
      </c>
      <c r="C12685" s="489" t="s">
        <v>2104</v>
      </c>
      <c r="D12685" s="489" t="s">
        <v>16771</v>
      </c>
    </row>
    <row r="12686" spans="1:4">
      <c r="A12686" s="489" t="str">
        <f t="shared" si="198"/>
        <v>2313002822訪問看護</v>
      </c>
      <c r="B12686" s="489">
        <v>2313002822</v>
      </c>
      <c r="C12686" s="489" t="s">
        <v>2102</v>
      </c>
      <c r="D12686" s="489" t="s">
        <v>16771</v>
      </c>
    </row>
    <row r="12687" spans="1:4">
      <c r="A12687" s="489" t="str">
        <f t="shared" si="198"/>
        <v>2313002830介護予防訪問リハビリテーション</v>
      </c>
      <c r="B12687" s="489">
        <v>2313002830</v>
      </c>
      <c r="C12687" s="489" t="s">
        <v>2108</v>
      </c>
      <c r="D12687" s="489" t="s">
        <v>16772</v>
      </c>
    </row>
    <row r="12688" spans="1:4">
      <c r="A12688" s="489" t="str">
        <f t="shared" si="198"/>
        <v>2313002830介護予防訪問看護</v>
      </c>
      <c r="B12688" s="489">
        <v>2313002830</v>
      </c>
      <c r="C12688" s="489" t="s">
        <v>2103</v>
      </c>
      <c r="D12688" s="489" t="s">
        <v>16772</v>
      </c>
    </row>
    <row r="12689" spans="1:4">
      <c r="A12689" s="489" t="str">
        <f t="shared" si="198"/>
        <v>2313002830訪問リハビリテーション</v>
      </c>
      <c r="B12689" s="489">
        <v>2313002830</v>
      </c>
      <c r="C12689" s="489" t="s">
        <v>2104</v>
      </c>
      <c r="D12689" s="489" t="s">
        <v>16772</v>
      </c>
    </row>
    <row r="12690" spans="1:4">
      <c r="A12690" s="489" t="str">
        <f t="shared" si="198"/>
        <v>2313002830訪問看護</v>
      </c>
      <c r="B12690" s="489">
        <v>2313002830</v>
      </c>
      <c r="C12690" s="489" t="s">
        <v>2102</v>
      </c>
      <c r="D12690" s="489" t="s">
        <v>16772</v>
      </c>
    </row>
    <row r="12691" spans="1:4">
      <c r="A12691" s="489" t="str">
        <f t="shared" si="198"/>
        <v>2313002848介護予防訪問リハビリテーション</v>
      </c>
      <c r="B12691" s="489">
        <v>2313002848</v>
      </c>
      <c r="C12691" s="489" t="s">
        <v>2108</v>
      </c>
      <c r="D12691" s="489" t="s">
        <v>16773</v>
      </c>
    </row>
    <row r="12692" spans="1:4">
      <c r="A12692" s="489" t="str">
        <f t="shared" si="198"/>
        <v>2313002848介護予防訪問看護</v>
      </c>
      <c r="B12692" s="489">
        <v>2313002848</v>
      </c>
      <c r="C12692" s="489" t="s">
        <v>2103</v>
      </c>
      <c r="D12692" s="489" t="s">
        <v>16773</v>
      </c>
    </row>
    <row r="12693" spans="1:4">
      <c r="A12693" s="489" t="str">
        <f t="shared" si="198"/>
        <v>2313002848訪問リハビリテーション</v>
      </c>
      <c r="B12693" s="489">
        <v>2313002848</v>
      </c>
      <c r="C12693" s="489" t="s">
        <v>2104</v>
      </c>
      <c r="D12693" s="489" t="s">
        <v>16773</v>
      </c>
    </row>
    <row r="12694" spans="1:4">
      <c r="A12694" s="489" t="str">
        <f t="shared" si="198"/>
        <v>2313002848訪問看護</v>
      </c>
      <c r="B12694" s="489">
        <v>2313002848</v>
      </c>
      <c r="C12694" s="489" t="s">
        <v>2102</v>
      </c>
      <c r="D12694" s="489" t="s">
        <v>16773</v>
      </c>
    </row>
    <row r="12695" spans="1:4">
      <c r="A12695" s="489" t="str">
        <f t="shared" si="198"/>
        <v>2313002863介護予防訪問リハビリテーション</v>
      </c>
      <c r="B12695" s="489">
        <v>2313002863</v>
      </c>
      <c r="C12695" s="489" t="s">
        <v>2108</v>
      </c>
      <c r="D12695" s="489" t="s">
        <v>16774</v>
      </c>
    </row>
    <row r="12696" spans="1:4">
      <c r="A12696" s="489" t="str">
        <f t="shared" si="198"/>
        <v>2313002863介護予防訪問看護</v>
      </c>
      <c r="B12696" s="489">
        <v>2313002863</v>
      </c>
      <c r="C12696" s="489" t="s">
        <v>2103</v>
      </c>
      <c r="D12696" s="489" t="s">
        <v>16774</v>
      </c>
    </row>
    <row r="12697" spans="1:4">
      <c r="A12697" s="489" t="str">
        <f t="shared" si="198"/>
        <v>2313002863訪問リハビリテーション</v>
      </c>
      <c r="B12697" s="489">
        <v>2313002863</v>
      </c>
      <c r="C12697" s="489" t="s">
        <v>2104</v>
      </c>
      <c r="D12697" s="489" t="s">
        <v>16774</v>
      </c>
    </row>
    <row r="12698" spans="1:4">
      <c r="A12698" s="489" t="str">
        <f t="shared" si="198"/>
        <v>2313002863訪問看護</v>
      </c>
      <c r="B12698" s="489">
        <v>2313002863</v>
      </c>
      <c r="C12698" s="489" t="s">
        <v>2102</v>
      </c>
      <c r="D12698" s="489" t="s">
        <v>16774</v>
      </c>
    </row>
    <row r="12699" spans="1:4">
      <c r="A12699" s="489" t="str">
        <f t="shared" si="198"/>
        <v>2313002871介護予防訪問リハビリテーション</v>
      </c>
      <c r="B12699" s="489">
        <v>2313002871</v>
      </c>
      <c r="C12699" s="489" t="s">
        <v>2108</v>
      </c>
      <c r="D12699" s="489" t="s">
        <v>16775</v>
      </c>
    </row>
    <row r="12700" spans="1:4">
      <c r="A12700" s="489" t="str">
        <f t="shared" si="198"/>
        <v>2313002871介護予防訪問看護</v>
      </c>
      <c r="B12700" s="489">
        <v>2313002871</v>
      </c>
      <c r="C12700" s="489" t="s">
        <v>2103</v>
      </c>
      <c r="D12700" s="489" t="s">
        <v>16775</v>
      </c>
    </row>
    <row r="12701" spans="1:4">
      <c r="A12701" s="489" t="str">
        <f t="shared" si="198"/>
        <v>2313002871訪問リハビリテーション</v>
      </c>
      <c r="B12701" s="489">
        <v>2313002871</v>
      </c>
      <c r="C12701" s="489" t="s">
        <v>2104</v>
      </c>
      <c r="D12701" s="489" t="s">
        <v>16775</v>
      </c>
    </row>
    <row r="12702" spans="1:4">
      <c r="A12702" s="489" t="str">
        <f t="shared" si="198"/>
        <v>2313002871訪問看護</v>
      </c>
      <c r="B12702" s="489">
        <v>2313002871</v>
      </c>
      <c r="C12702" s="489" t="s">
        <v>2102</v>
      </c>
      <c r="D12702" s="489" t="s">
        <v>16775</v>
      </c>
    </row>
    <row r="12703" spans="1:4">
      <c r="A12703" s="489" t="str">
        <f t="shared" si="198"/>
        <v>2313002897介護予防訪問リハビリテーション</v>
      </c>
      <c r="B12703" s="489">
        <v>2313002897</v>
      </c>
      <c r="C12703" s="489" t="s">
        <v>2108</v>
      </c>
      <c r="D12703" s="489" t="s">
        <v>16776</v>
      </c>
    </row>
    <row r="12704" spans="1:4">
      <c r="A12704" s="489" t="str">
        <f t="shared" si="198"/>
        <v>2313002897介護予防訪問看護</v>
      </c>
      <c r="B12704" s="489">
        <v>2313002897</v>
      </c>
      <c r="C12704" s="489" t="s">
        <v>2103</v>
      </c>
      <c r="D12704" s="489" t="s">
        <v>16776</v>
      </c>
    </row>
    <row r="12705" spans="1:4">
      <c r="A12705" s="489" t="str">
        <f t="shared" si="198"/>
        <v>2313002897訪問リハビリテーション</v>
      </c>
      <c r="B12705" s="489">
        <v>2313002897</v>
      </c>
      <c r="C12705" s="489" t="s">
        <v>2104</v>
      </c>
      <c r="D12705" s="489" t="s">
        <v>16776</v>
      </c>
    </row>
    <row r="12706" spans="1:4">
      <c r="A12706" s="489" t="str">
        <f t="shared" si="198"/>
        <v>2313002897訪問看護</v>
      </c>
      <c r="B12706" s="489">
        <v>2313002897</v>
      </c>
      <c r="C12706" s="489" t="s">
        <v>2102</v>
      </c>
      <c r="D12706" s="489" t="s">
        <v>16776</v>
      </c>
    </row>
    <row r="12707" spans="1:4">
      <c r="A12707" s="489" t="str">
        <f t="shared" si="198"/>
        <v>2313002939介護予防訪問リハビリテーション</v>
      </c>
      <c r="B12707" s="489">
        <v>2313002939</v>
      </c>
      <c r="C12707" s="489" t="s">
        <v>2108</v>
      </c>
      <c r="D12707" s="489" t="s">
        <v>16777</v>
      </c>
    </row>
    <row r="12708" spans="1:4">
      <c r="A12708" s="489" t="str">
        <f t="shared" si="198"/>
        <v>2313002939介護予防訪問看護</v>
      </c>
      <c r="B12708" s="489">
        <v>2313002939</v>
      </c>
      <c r="C12708" s="489" t="s">
        <v>2103</v>
      </c>
      <c r="D12708" s="489" t="s">
        <v>16777</v>
      </c>
    </row>
    <row r="12709" spans="1:4">
      <c r="A12709" s="489" t="str">
        <f t="shared" si="198"/>
        <v>2313002939訪問リハビリテーション</v>
      </c>
      <c r="B12709" s="489">
        <v>2313002939</v>
      </c>
      <c r="C12709" s="489" t="s">
        <v>2104</v>
      </c>
      <c r="D12709" s="489" t="s">
        <v>16777</v>
      </c>
    </row>
    <row r="12710" spans="1:4">
      <c r="A12710" s="489" t="str">
        <f t="shared" si="198"/>
        <v>2313002939訪問看護</v>
      </c>
      <c r="B12710" s="489">
        <v>2313002939</v>
      </c>
      <c r="C12710" s="489" t="s">
        <v>2102</v>
      </c>
      <c r="D12710" s="489" t="s">
        <v>16777</v>
      </c>
    </row>
    <row r="12711" spans="1:4">
      <c r="A12711" s="489" t="str">
        <f t="shared" si="198"/>
        <v>2313002954介護予防訪問リハビリテーション</v>
      </c>
      <c r="B12711" s="489">
        <v>2313002954</v>
      </c>
      <c r="C12711" s="489" t="s">
        <v>2108</v>
      </c>
      <c r="D12711" s="489" t="s">
        <v>16778</v>
      </c>
    </row>
    <row r="12712" spans="1:4">
      <c r="A12712" s="489" t="str">
        <f t="shared" si="198"/>
        <v>2313002954介護予防訪問看護</v>
      </c>
      <c r="B12712" s="489">
        <v>2313002954</v>
      </c>
      <c r="C12712" s="489" t="s">
        <v>2103</v>
      </c>
      <c r="D12712" s="489" t="s">
        <v>16778</v>
      </c>
    </row>
    <row r="12713" spans="1:4">
      <c r="A12713" s="489" t="str">
        <f t="shared" si="198"/>
        <v>2313002954訪問リハビリテーション</v>
      </c>
      <c r="B12713" s="489">
        <v>2313002954</v>
      </c>
      <c r="C12713" s="489" t="s">
        <v>2104</v>
      </c>
      <c r="D12713" s="489" t="s">
        <v>16778</v>
      </c>
    </row>
    <row r="12714" spans="1:4">
      <c r="A12714" s="489" t="str">
        <f t="shared" si="198"/>
        <v>2313002954訪問看護</v>
      </c>
      <c r="B12714" s="489">
        <v>2313002954</v>
      </c>
      <c r="C12714" s="489" t="s">
        <v>2102</v>
      </c>
      <c r="D12714" s="489" t="s">
        <v>16778</v>
      </c>
    </row>
    <row r="12715" spans="1:4">
      <c r="A12715" s="489" t="str">
        <f t="shared" si="198"/>
        <v>2313002996介護予防訪問リハビリテーション</v>
      </c>
      <c r="B12715" s="489">
        <v>2313002996</v>
      </c>
      <c r="C12715" s="489" t="s">
        <v>2108</v>
      </c>
      <c r="D12715" s="489" t="s">
        <v>16779</v>
      </c>
    </row>
    <row r="12716" spans="1:4">
      <c r="A12716" s="489" t="str">
        <f t="shared" si="198"/>
        <v>2313002996介護予防訪問看護</v>
      </c>
      <c r="B12716" s="489">
        <v>2313002996</v>
      </c>
      <c r="C12716" s="489" t="s">
        <v>2103</v>
      </c>
      <c r="D12716" s="489" t="s">
        <v>16779</v>
      </c>
    </row>
    <row r="12717" spans="1:4">
      <c r="A12717" s="489" t="str">
        <f t="shared" si="198"/>
        <v>2313002996訪問リハビリテーション</v>
      </c>
      <c r="B12717" s="489">
        <v>2313002996</v>
      </c>
      <c r="C12717" s="489" t="s">
        <v>2104</v>
      </c>
      <c r="D12717" s="489" t="s">
        <v>16779</v>
      </c>
    </row>
    <row r="12718" spans="1:4">
      <c r="A12718" s="489" t="str">
        <f t="shared" si="198"/>
        <v>2313002996訪問看護</v>
      </c>
      <c r="B12718" s="489">
        <v>2313002996</v>
      </c>
      <c r="C12718" s="489" t="s">
        <v>2102</v>
      </c>
      <c r="D12718" s="489" t="s">
        <v>16779</v>
      </c>
    </row>
    <row r="12719" spans="1:4">
      <c r="A12719" s="489" t="str">
        <f t="shared" si="198"/>
        <v>2313003002介護予防訪問リハビリテーション</v>
      </c>
      <c r="B12719" s="489">
        <v>2313003002</v>
      </c>
      <c r="C12719" s="489" t="s">
        <v>2108</v>
      </c>
      <c r="D12719" s="489" t="s">
        <v>16780</v>
      </c>
    </row>
    <row r="12720" spans="1:4">
      <c r="A12720" s="489" t="str">
        <f t="shared" si="198"/>
        <v>2313003002介護予防訪問看護</v>
      </c>
      <c r="B12720" s="489">
        <v>2313003002</v>
      </c>
      <c r="C12720" s="489" t="s">
        <v>2103</v>
      </c>
      <c r="D12720" s="489" t="s">
        <v>16780</v>
      </c>
    </row>
    <row r="12721" spans="1:4">
      <c r="A12721" s="489" t="str">
        <f t="shared" si="198"/>
        <v>2313003002訪問リハビリテーション</v>
      </c>
      <c r="B12721" s="489">
        <v>2313003002</v>
      </c>
      <c r="C12721" s="489" t="s">
        <v>2104</v>
      </c>
      <c r="D12721" s="489" t="s">
        <v>16780</v>
      </c>
    </row>
    <row r="12722" spans="1:4">
      <c r="A12722" s="489" t="str">
        <f t="shared" si="198"/>
        <v>2313003002訪問看護</v>
      </c>
      <c r="B12722" s="489">
        <v>2313003002</v>
      </c>
      <c r="C12722" s="489" t="s">
        <v>2102</v>
      </c>
      <c r="D12722" s="489" t="s">
        <v>16780</v>
      </c>
    </row>
    <row r="12723" spans="1:4">
      <c r="A12723" s="489" t="str">
        <f t="shared" si="198"/>
        <v>2313003010介護予防訪問リハビリテーション</v>
      </c>
      <c r="B12723" s="489">
        <v>2313003010</v>
      </c>
      <c r="C12723" s="489" t="s">
        <v>2108</v>
      </c>
      <c r="D12723" s="489" t="s">
        <v>16781</v>
      </c>
    </row>
    <row r="12724" spans="1:4">
      <c r="A12724" s="489" t="str">
        <f t="shared" si="198"/>
        <v>2313003010介護予防訪問看護</v>
      </c>
      <c r="B12724" s="489">
        <v>2313003010</v>
      </c>
      <c r="C12724" s="489" t="s">
        <v>2103</v>
      </c>
      <c r="D12724" s="489" t="s">
        <v>16781</v>
      </c>
    </row>
    <row r="12725" spans="1:4">
      <c r="A12725" s="489" t="str">
        <f t="shared" si="198"/>
        <v>2313003010訪問リハビリテーション</v>
      </c>
      <c r="B12725" s="489">
        <v>2313003010</v>
      </c>
      <c r="C12725" s="489" t="s">
        <v>2104</v>
      </c>
      <c r="D12725" s="489" t="s">
        <v>16781</v>
      </c>
    </row>
    <row r="12726" spans="1:4">
      <c r="A12726" s="489" t="str">
        <f t="shared" si="198"/>
        <v>2313003010訪問看護</v>
      </c>
      <c r="B12726" s="489">
        <v>2313003010</v>
      </c>
      <c r="C12726" s="489" t="s">
        <v>2102</v>
      </c>
      <c r="D12726" s="489" t="s">
        <v>16781</v>
      </c>
    </row>
    <row r="12727" spans="1:4">
      <c r="A12727" s="489" t="str">
        <f t="shared" si="198"/>
        <v>2313003036介護予防訪問リハビリテーション</v>
      </c>
      <c r="B12727" s="489">
        <v>2313003036</v>
      </c>
      <c r="C12727" s="489" t="s">
        <v>2108</v>
      </c>
      <c r="D12727" s="489" t="s">
        <v>16782</v>
      </c>
    </row>
    <row r="12728" spans="1:4">
      <c r="A12728" s="489" t="str">
        <f t="shared" si="198"/>
        <v>2313003036介護予防訪問看護</v>
      </c>
      <c r="B12728" s="489">
        <v>2313003036</v>
      </c>
      <c r="C12728" s="489" t="s">
        <v>2103</v>
      </c>
      <c r="D12728" s="489" t="s">
        <v>16782</v>
      </c>
    </row>
    <row r="12729" spans="1:4">
      <c r="A12729" s="489" t="str">
        <f t="shared" si="198"/>
        <v>2313003036訪問リハビリテーション</v>
      </c>
      <c r="B12729" s="489">
        <v>2313003036</v>
      </c>
      <c r="C12729" s="489" t="s">
        <v>2104</v>
      </c>
      <c r="D12729" s="489" t="s">
        <v>16782</v>
      </c>
    </row>
    <row r="12730" spans="1:4">
      <c r="A12730" s="489" t="str">
        <f t="shared" si="198"/>
        <v>2313003036訪問看護</v>
      </c>
      <c r="B12730" s="489">
        <v>2313003036</v>
      </c>
      <c r="C12730" s="489" t="s">
        <v>2102</v>
      </c>
      <c r="D12730" s="489" t="s">
        <v>16782</v>
      </c>
    </row>
    <row r="12731" spans="1:4">
      <c r="A12731" s="489" t="str">
        <f t="shared" si="198"/>
        <v>2313003051介護予防訪問リハビリテーション</v>
      </c>
      <c r="B12731" s="489">
        <v>2313003051</v>
      </c>
      <c r="C12731" s="489" t="s">
        <v>2108</v>
      </c>
      <c r="D12731" s="489" t="s">
        <v>16289</v>
      </c>
    </row>
    <row r="12732" spans="1:4">
      <c r="A12732" s="489" t="str">
        <f t="shared" si="198"/>
        <v>2313003051介護予防訪問看護</v>
      </c>
      <c r="B12732" s="489">
        <v>2313003051</v>
      </c>
      <c r="C12732" s="489" t="s">
        <v>2103</v>
      </c>
      <c r="D12732" s="489" t="s">
        <v>16289</v>
      </c>
    </row>
    <row r="12733" spans="1:4">
      <c r="A12733" s="489" t="str">
        <f t="shared" si="198"/>
        <v>2313003051訪問リハビリテーション</v>
      </c>
      <c r="B12733" s="489">
        <v>2313003051</v>
      </c>
      <c r="C12733" s="489" t="s">
        <v>2104</v>
      </c>
      <c r="D12733" s="489" t="s">
        <v>16289</v>
      </c>
    </row>
    <row r="12734" spans="1:4">
      <c r="A12734" s="489" t="str">
        <f t="shared" si="198"/>
        <v>2313003051訪問看護</v>
      </c>
      <c r="B12734" s="489">
        <v>2313003051</v>
      </c>
      <c r="C12734" s="489" t="s">
        <v>2102</v>
      </c>
      <c r="D12734" s="489" t="s">
        <v>16289</v>
      </c>
    </row>
    <row r="12735" spans="1:4">
      <c r="A12735" s="489" t="str">
        <f t="shared" si="198"/>
        <v>2313003065介護予防通所リハビリテーション</v>
      </c>
      <c r="B12735" s="489">
        <v>2313003065</v>
      </c>
      <c r="C12735" s="489" t="s">
        <v>2512</v>
      </c>
      <c r="D12735" s="489" t="s">
        <v>16783</v>
      </c>
    </row>
    <row r="12736" spans="1:4">
      <c r="A12736" s="489" t="str">
        <f t="shared" si="198"/>
        <v>2313003065介護予防訪問リハビリテーション</v>
      </c>
      <c r="B12736" s="489">
        <v>2313003065</v>
      </c>
      <c r="C12736" s="489" t="s">
        <v>2108</v>
      </c>
      <c r="D12736" s="489" t="s">
        <v>16783</v>
      </c>
    </row>
    <row r="12737" spans="1:4">
      <c r="A12737" s="489" t="str">
        <f t="shared" si="198"/>
        <v>2313003065介護予防訪問看護</v>
      </c>
      <c r="B12737" s="489">
        <v>2313003065</v>
      </c>
      <c r="C12737" s="489" t="s">
        <v>2103</v>
      </c>
      <c r="D12737" s="489" t="s">
        <v>16783</v>
      </c>
    </row>
    <row r="12738" spans="1:4">
      <c r="A12738" s="489" t="str">
        <f t="shared" ref="A12738:A12801" si="199">B12738&amp;C12738</f>
        <v>2313003065通所リハビリテーション</v>
      </c>
      <c r="B12738" s="489">
        <v>2313003065</v>
      </c>
      <c r="C12738" s="489" t="s">
        <v>2511</v>
      </c>
      <c r="D12738" s="489" t="s">
        <v>16783</v>
      </c>
    </row>
    <row r="12739" spans="1:4">
      <c r="A12739" s="489" t="str">
        <f t="shared" si="199"/>
        <v>2313003065訪問リハビリテーション</v>
      </c>
      <c r="B12739" s="489">
        <v>2313003065</v>
      </c>
      <c r="C12739" s="489" t="s">
        <v>2104</v>
      </c>
      <c r="D12739" s="489" t="s">
        <v>16783</v>
      </c>
    </row>
    <row r="12740" spans="1:4">
      <c r="A12740" s="489" t="str">
        <f t="shared" si="199"/>
        <v>2313003065訪問看護</v>
      </c>
      <c r="B12740" s="489">
        <v>2313003065</v>
      </c>
      <c r="C12740" s="489" t="s">
        <v>2102</v>
      </c>
      <c r="D12740" s="489" t="s">
        <v>16783</v>
      </c>
    </row>
    <row r="12741" spans="1:4">
      <c r="A12741" s="489" t="str">
        <f t="shared" si="199"/>
        <v>2313003101介護予防訪問リハビリテーション</v>
      </c>
      <c r="B12741" s="489">
        <v>2313003101</v>
      </c>
      <c r="C12741" s="489" t="s">
        <v>2108</v>
      </c>
      <c r="D12741" s="489" t="s">
        <v>16784</v>
      </c>
    </row>
    <row r="12742" spans="1:4">
      <c r="A12742" s="489" t="str">
        <f t="shared" si="199"/>
        <v>2313003101訪問リハビリテーション</v>
      </c>
      <c r="B12742" s="489">
        <v>2313003101</v>
      </c>
      <c r="C12742" s="489" t="s">
        <v>2104</v>
      </c>
      <c r="D12742" s="489" t="s">
        <v>16784</v>
      </c>
    </row>
    <row r="12743" spans="1:4">
      <c r="A12743" s="489" t="str">
        <f t="shared" si="199"/>
        <v>2313003135介護予防訪問リハビリテーション</v>
      </c>
      <c r="B12743" s="489">
        <v>2313003135</v>
      </c>
      <c r="C12743" s="489" t="s">
        <v>2108</v>
      </c>
      <c r="D12743" s="489" t="s">
        <v>16785</v>
      </c>
    </row>
    <row r="12744" spans="1:4">
      <c r="A12744" s="489" t="str">
        <f t="shared" si="199"/>
        <v>2313003135介護予防訪問看護</v>
      </c>
      <c r="B12744" s="489">
        <v>2313003135</v>
      </c>
      <c r="C12744" s="489" t="s">
        <v>2103</v>
      </c>
      <c r="D12744" s="489" t="s">
        <v>16785</v>
      </c>
    </row>
    <row r="12745" spans="1:4">
      <c r="A12745" s="489" t="str">
        <f t="shared" si="199"/>
        <v>2313003135訪問リハビリテーション</v>
      </c>
      <c r="B12745" s="489">
        <v>2313003135</v>
      </c>
      <c r="C12745" s="489" t="s">
        <v>2104</v>
      </c>
      <c r="D12745" s="489" t="s">
        <v>16785</v>
      </c>
    </row>
    <row r="12746" spans="1:4">
      <c r="A12746" s="489" t="str">
        <f t="shared" si="199"/>
        <v>2313003135訪問看護</v>
      </c>
      <c r="B12746" s="489">
        <v>2313003135</v>
      </c>
      <c r="C12746" s="489" t="s">
        <v>2102</v>
      </c>
      <c r="D12746" s="489" t="s">
        <v>16785</v>
      </c>
    </row>
    <row r="12747" spans="1:4">
      <c r="A12747" s="489" t="str">
        <f t="shared" si="199"/>
        <v>2313003150介護予防訪問リハビリテーション</v>
      </c>
      <c r="B12747" s="489">
        <v>2313003150</v>
      </c>
      <c r="C12747" s="489" t="s">
        <v>2108</v>
      </c>
      <c r="D12747" s="489" t="s">
        <v>16786</v>
      </c>
    </row>
    <row r="12748" spans="1:4">
      <c r="A12748" s="489" t="str">
        <f t="shared" si="199"/>
        <v>2313003150介護予防訪問看護</v>
      </c>
      <c r="B12748" s="489">
        <v>2313003150</v>
      </c>
      <c r="C12748" s="489" t="s">
        <v>2103</v>
      </c>
      <c r="D12748" s="489" t="s">
        <v>16786</v>
      </c>
    </row>
    <row r="12749" spans="1:4">
      <c r="A12749" s="489" t="str">
        <f t="shared" si="199"/>
        <v>2313003150訪問リハビリテーション</v>
      </c>
      <c r="B12749" s="489">
        <v>2313003150</v>
      </c>
      <c r="C12749" s="489" t="s">
        <v>2104</v>
      </c>
      <c r="D12749" s="489" t="s">
        <v>16786</v>
      </c>
    </row>
    <row r="12750" spans="1:4">
      <c r="A12750" s="489" t="str">
        <f t="shared" si="199"/>
        <v>2313003150訪問看護</v>
      </c>
      <c r="B12750" s="489">
        <v>2313003150</v>
      </c>
      <c r="C12750" s="489" t="s">
        <v>2102</v>
      </c>
      <c r="D12750" s="489" t="s">
        <v>16786</v>
      </c>
    </row>
    <row r="12751" spans="1:4">
      <c r="A12751" s="489" t="str">
        <f t="shared" si="199"/>
        <v>2313003168介護予防訪問リハビリテーション</v>
      </c>
      <c r="B12751" s="489">
        <v>2313003168</v>
      </c>
      <c r="C12751" s="489" t="s">
        <v>2108</v>
      </c>
      <c r="D12751" s="489" t="s">
        <v>16787</v>
      </c>
    </row>
    <row r="12752" spans="1:4">
      <c r="A12752" s="489" t="str">
        <f t="shared" si="199"/>
        <v>2313003168介護予防訪問看護</v>
      </c>
      <c r="B12752" s="489">
        <v>2313003168</v>
      </c>
      <c r="C12752" s="489" t="s">
        <v>2103</v>
      </c>
      <c r="D12752" s="489" t="s">
        <v>16787</v>
      </c>
    </row>
    <row r="12753" spans="1:4">
      <c r="A12753" s="489" t="str">
        <f t="shared" si="199"/>
        <v>2313003168訪問リハビリテーション</v>
      </c>
      <c r="B12753" s="489">
        <v>2313003168</v>
      </c>
      <c r="C12753" s="489" t="s">
        <v>2104</v>
      </c>
      <c r="D12753" s="489" t="s">
        <v>16787</v>
      </c>
    </row>
    <row r="12754" spans="1:4">
      <c r="A12754" s="489" t="str">
        <f t="shared" si="199"/>
        <v>2313003168訪問看護</v>
      </c>
      <c r="B12754" s="489">
        <v>2313003168</v>
      </c>
      <c r="C12754" s="489" t="s">
        <v>2102</v>
      </c>
      <c r="D12754" s="489" t="s">
        <v>16787</v>
      </c>
    </row>
    <row r="12755" spans="1:4">
      <c r="A12755" s="489" t="str">
        <f t="shared" si="199"/>
        <v>2313003176介護予防訪問リハビリテーション</v>
      </c>
      <c r="B12755" s="489">
        <v>2313003176</v>
      </c>
      <c r="C12755" s="489" t="s">
        <v>2108</v>
      </c>
      <c r="D12755" s="489" t="s">
        <v>16788</v>
      </c>
    </row>
    <row r="12756" spans="1:4">
      <c r="A12756" s="489" t="str">
        <f t="shared" si="199"/>
        <v>2313003176介護予防訪問看護</v>
      </c>
      <c r="B12756" s="489">
        <v>2313003176</v>
      </c>
      <c r="C12756" s="489" t="s">
        <v>2103</v>
      </c>
      <c r="D12756" s="489" t="s">
        <v>16788</v>
      </c>
    </row>
    <row r="12757" spans="1:4">
      <c r="A12757" s="489" t="str">
        <f t="shared" si="199"/>
        <v>2313003176訪問リハビリテーション</v>
      </c>
      <c r="B12757" s="489">
        <v>2313003176</v>
      </c>
      <c r="C12757" s="489" t="s">
        <v>2104</v>
      </c>
      <c r="D12757" s="489" t="s">
        <v>16788</v>
      </c>
    </row>
    <row r="12758" spans="1:4">
      <c r="A12758" s="489" t="str">
        <f t="shared" si="199"/>
        <v>2313003176訪問看護</v>
      </c>
      <c r="B12758" s="489">
        <v>2313003176</v>
      </c>
      <c r="C12758" s="489" t="s">
        <v>2102</v>
      </c>
      <c r="D12758" s="489" t="s">
        <v>16788</v>
      </c>
    </row>
    <row r="12759" spans="1:4">
      <c r="A12759" s="489" t="str">
        <f t="shared" si="199"/>
        <v>2313003184介護予防訪問リハビリテーション</v>
      </c>
      <c r="B12759" s="489">
        <v>2313003184</v>
      </c>
      <c r="C12759" s="489" t="s">
        <v>2108</v>
      </c>
      <c r="D12759" s="489" t="s">
        <v>16789</v>
      </c>
    </row>
    <row r="12760" spans="1:4">
      <c r="A12760" s="489" t="str">
        <f t="shared" si="199"/>
        <v>2313003184介護予防訪問看護</v>
      </c>
      <c r="B12760" s="489">
        <v>2313003184</v>
      </c>
      <c r="C12760" s="489" t="s">
        <v>2103</v>
      </c>
      <c r="D12760" s="489" t="s">
        <v>16789</v>
      </c>
    </row>
    <row r="12761" spans="1:4">
      <c r="A12761" s="489" t="str">
        <f t="shared" si="199"/>
        <v>2313003184訪問リハビリテーション</v>
      </c>
      <c r="B12761" s="489">
        <v>2313003184</v>
      </c>
      <c r="C12761" s="489" t="s">
        <v>2104</v>
      </c>
      <c r="D12761" s="489" t="s">
        <v>16789</v>
      </c>
    </row>
    <row r="12762" spans="1:4">
      <c r="A12762" s="489" t="str">
        <f t="shared" si="199"/>
        <v>2313003184訪問看護</v>
      </c>
      <c r="B12762" s="489">
        <v>2313003184</v>
      </c>
      <c r="C12762" s="489" t="s">
        <v>2102</v>
      </c>
      <c r="D12762" s="489" t="s">
        <v>16789</v>
      </c>
    </row>
    <row r="12763" spans="1:4">
      <c r="A12763" s="489" t="str">
        <f t="shared" si="199"/>
        <v>2313003226介護予防訪問リハビリテーション</v>
      </c>
      <c r="B12763" s="489">
        <v>2313003226</v>
      </c>
      <c r="C12763" s="489" t="s">
        <v>2108</v>
      </c>
      <c r="D12763" s="489" t="s">
        <v>16790</v>
      </c>
    </row>
    <row r="12764" spans="1:4">
      <c r="A12764" s="489" t="str">
        <f t="shared" si="199"/>
        <v>2313003226介護予防訪問看護</v>
      </c>
      <c r="B12764" s="489">
        <v>2313003226</v>
      </c>
      <c r="C12764" s="489" t="s">
        <v>2103</v>
      </c>
      <c r="D12764" s="489" t="s">
        <v>16790</v>
      </c>
    </row>
    <row r="12765" spans="1:4">
      <c r="A12765" s="489" t="str">
        <f t="shared" si="199"/>
        <v>2313003226訪問リハビリテーション</v>
      </c>
      <c r="B12765" s="489">
        <v>2313003226</v>
      </c>
      <c r="C12765" s="489" t="s">
        <v>2104</v>
      </c>
      <c r="D12765" s="489" t="s">
        <v>16790</v>
      </c>
    </row>
    <row r="12766" spans="1:4">
      <c r="A12766" s="489" t="str">
        <f t="shared" si="199"/>
        <v>2313003226訪問看護</v>
      </c>
      <c r="B12766" s="489">
        <v>2313003226</v>
      </c>
      <c r="C12766" s="489" t="s">
        <v>2102</v>
      </c>
      <c r="D12766" s="489" t="s">
        <v>16790</v>
      </c>
    </row>
    <row r="12767" spans="1:4">
      <c r="A12767" s="489" t="str">
        <f t="shared" si="199"/>
        <v>2313003234介護予防訪問リハビリテーション</v>
      </c>
      <c r="B12767" s="489">
        <v>2313003234</v>
      </c>
      <c r="C12767" s="489" t="s">
        <v>2108</v>
      </c>
      <c r="D12767" s="489" t="s">
        <v>16791</v>
      </c>
    </row>
    <row r="12768" spans="1:4">
      <c r="A12768" s="489" t="str">
        <f t="shared" si="199"/>
        <v>2313003234介護予防訪問看護</v>
      </c>
      <c r="B12768" s="489">
        <v>2313003234</v>
      </c>
      <c r="C12768" s="489" t="s">
        <v>2103</v>
      </c>
      <c r="D12768" s="489" t="s">
        <v>16791</v>
      </c>
    </row>
    <row r="12769" spans="1:4">
      <c r="A12769" s="489" t="str">
        <f t="shared" si="199"/>
        <v>2313003234訪問リハビリテーション</v>
      </c>
      <c r="B12769" s="489">
        <v>2313003234</v>
      </c>
      <c r="C12769" s="489" t="s">
        <v>2104</v>
      </c>
      <c r="D12769" s="489" t="s">
        <v>16791</v>
      </c>
    </row>
    <row r="12770" spans="1:4">
      <c r="A12770" s="489" t="str">
        <f t="shared" si="199"/>
        <v>2313003234訪問看護</v>
      </c>
      <c r="B12770" s="489">
        <v>2313003234</v>
      </c>
      <c r="C12770" s="489" t="s">
        <v>2102</v>
      </c>
      <c r="D12770" s="489" t="s">
        <v>16791</v>
      </c>
    </row>
    <row r="12771" spans="1:4">
      <c r="A12771" s="489" t="str">
        <f t="shared" si="199"/>
        <v>2313003242介護予防訪問看護</v>
      </c>
      <c r="B12771" s="489">
        <v>2313003242</v>
      </c>
      <c r="C12771" s="489" t="s">
        <v>2103</v>
      </c>
      <c r="D12771" s="489" t="s">
        <v>15094</v>
      </c>
    </row>
    <row r="12772" spans="1:4">
      <c r="A12772" s="489" t="str">
        <f t="shared" si="199"/>
        <v>2313003242訪問看護</v>
      </c>
      <c r="B12772" s="489">
        <v>2313003242</v>
      </c>
      <c r="C12772" s="489" t="s">
        <v>2102</v>
      </c>
      <c r="D12772" s="489" t="s">
        <v>15094</v>
      </c>
    </row>
    <row r="12773" spans="1:4">
      <c r="A12773" s="489" t="str">
        <f t="shared" si="199"/>
        <v>2313003267介護予防訪問リハビリテーション</v>
      </c>
      <c r="B12773" s="489">
        <v>2313003267</v>
      </c>
      <c r="C12773" s="489" t="s">
        <v>2108</v>
      </c>
      <c r="D12773" s="489" t="s">
        <v>16792</v>
      </c>
    </row>
    <row r="12774" spans="1:4">
      <c r="A12774" s="489" t="str">
        <f t="shared" si="199"/>
        <v>2313003267介護予防訪問看護</v>
      </c>
      <c r="B12774" s="489">
        <v>2313003267</v>
      </c>
      <c r="C12774" s="489" t="s">
        <v>2103</v>
      </c>
      <c r="D12774" s="489" t="s">
        <v>16792</v>
      </c>
    </row>
    <row r="12775" spans="1:4">
      <c r="A12775" s="489" t="str">
        <f t="shared" si="199"/>
        <v>2313003267訪問リハビリテーション</v>
      </c>
      <c r="B12775" s="489">
        <v>2313003267</v>
      </c>
      <c r="C12775" s="489" t="s">
        <v>2104</v>
      </c>
      <c r="D12775" s="489" t="s">
        <v>16792</v>
      </c>
    </row>
    <row r="12776" spans="1:4">
      <c r="A12776" s="489" t="str">
        <f t="shared" si="199"/>
        <v>2313003267訪問看護</v>
      </c>
      <c r="B12776" s="489">
        <v>2313003267</v>
      </c>
      <c r="C12776" s="489" t="s">
        <v>2102</v>
      </c>
      <c r="D12776" s="489" t="s">
        <v>16792</v>
      </c>
    </row>
    <row r="12777" spans="1:4">
      <c r="A12777" s="489" t="str">
        <f t="shared" si="199"/>
        <v>2313003275介護予防訪問リハビリテーション</v>
      </c>
      <c r="B12777" s="489">
        <v>2313003275</v>
      </c>
      <c r="C12777" s="489" t="s">
        <v>2108</v>
      </c>
      <c r="D12777" s="489" t="s">
        <v>16793</v>
      </c>
    </row>
    <row r="12778" spans="1:4">
      <c r="A12778" s="489" t="str">
        <f t="shared" si="199"/>
        <v>2313003275介護予防訪問看護</v>
      </c>
      <c r="B12778" s="489">
        <v>2313003275</v>
      </c>
      <c r="C12778" s="489" t="s">
        <v>2103</v>
      </c>
      <c r="D12778" s="489" t="s">
        <v>16793</v>
      </c>
    </row>
    <row r="12779" spans="1:4">
      <c r="A12779" s="489" t="str">
        <f t="shared" si="199"/>
        <v>2313003275訪問リハビリテーション</v>
      </c>
      <c r="B12779" s="489">
        <v>2313003275</v>
      </c>
      <c r="C12779" s="489" t="s">
        <v>2104</v>
      </c>
      <c r="D12779" s="489" t="s">
        <v>16793</v>
      </c>
    </row>
    <row r="12780" spans="1:4">
      <c r="A12780" s="489" t="str">
        <f t="shared" si="199"/>
        <v>2313003275訪問看護</v>
      </c>
      <c r="B12780" s="489">
        <v>2313003275</v>
      </c>
      <c r="C12780" s="489" t="s">
        <v>2102</v>
      </c>
      <c r="D12780" s="489" t="s">
        <v>16793</v>
      </c>
    </row>
    <row r="12781" spans="1:4">
      <c r="A12781" s="489" t="str">
        <f t="shared" si="199"/>
        <v>2313003333介護予防通所リハビリテーション</v>
      </c>
      <c r="B12781" s="489">
        <v>2313003333</v>
      </c>
      <c r="C12781" s="489" t="s">
        <v>2512</v>
      </c>
      <c r="D12781" s="489" t="s">
        <v>16794</v>
      </c>
    </row>
    <row r="12782" spans="1:4">
      <c r="A12782" s="489" t="str">
        <f t="shared" si="199"/>
        <v>2313003333介護予防訪問リハビリテーション</v>
      </c>
      <c r="B12782" s="489">
        <v>2313003333</v>
      </c>
      <c r="C12782" s="489" t="s">
        <v>2108</v>
      </c>
      <c r="D12782" s="489" t="s">
        <v>16794</v>
      </c>
    </row>
    <row r="12783" spans="1:4">
      <c r="A12783" s="489" t="str">
        <f t="shared" si="199"/>
        <v>2313003333介護予防訪問看護</v>
      </c>
      <c r="B12783" s="489">
        <v>2313003333</v>
      </c>
      <c r="C12783" s="489" t="s">
        <v>2103</v>
      </c>
      <c r="D12783" s="489" t="s">
        <v>16794</v>
      </c>
    </row>
    <row r="12784" spans="1:4">
      <c r="A12784" s="489" t="str">
        <f t="shared" si="199"/>
        <v>2313003333通所リハビリテーション</v>
      </c>
      <c r="B12784" s="489">
        <v>2313003333</v>
      </c>
      <c r="C12784" s="489" t="s">
        <v>2511</v>
      </c>
      <c r="D12784" s="489" t="s">
        <v>16794</v>
      </c>
    </row>
    <row r="12785" spans="1:4">
      <c r="A12785" s="489" t="str">
        <f t="shared" si="199"/>
        <v>2313003333通所リハビリテーション</v>
      </c>
      <c r="B12785" s="489">
        <v>2313003333</v>
      </c>
      <c r="C12785" s="489" t="s">
        <v>2511</v>
      </c>
      <c r="D12785" s="489" t="s">
        <v>16794</v>
      </c>
    </row>
    <row r="12786" spans="1:4">
      <c r="A12786" s="489" t="str">
        <f t="shared" si="199"/>
        <v>2313003333訪問リハビリテーション</v>
      </c>
      <c r="B12786" s="489">
        <v>2313003333</v>
      </c>
      <c r="C12786" s="489" t="s">
        <v>2104</v>
      </c>
      <c r="D12786" s="489" t="s">
        <v>16794</v>
      </c>
    </row>
    <row r="12787" spans="1:4">
      <c r="A12787" s="489" t="str">
        <f t="shared" si="199"/>
        <v>2313003333訪問看護</v>
      </c>
      <c r="B12787" s="489">
        <v>2313003333</v>
      </c>
      <c r="C12787" s="489" t="s">
        <v>2102</v>
      </c>
      <c r="D12787" s="489" t="s">
        <v>16794</v>
      </c>
    </row>
    <row r="12788" spans="1:4">
      <c r="A12788" s="489" t="str">
        <f t="shared" si="199"/>
        <v>2313003374介護予防訪問リハビリテーション</v>
      </c>
      <c r="B12788" s="489">
        <v>2313003374</v>
      </c>
      <c r="C12788" s="489" t="s">
        <v>2108</v>
      </c>
      <c r="D12788" s="489" t="s">
        <v>16795</v>
      </c>
    </row>
    <row r="12789" spans="1:4">
      <c r="A12789" s="489" t="str">
        <f t="shared" si="199"/>
        <v>2313003374介護予防訪問看護</v>
      </c>
      <c r="B12789" s="489">
        <v>2313003374</v>
      </c>
      <c r="C12789" s="489" t="s">
        <v>2103</v>
      </c>
      <c r="D12789" s="489" t="s">
        <v>16795</v>
      </c>
    </row>
    <row r="12790" spans="1:4">
      <c r="A12790" s="489" t="str">
        <f t="shared" si="199"/>
        <v>2313003374訪問リハビリテーション</v>
      </c>
      <c r="B12790" s="489">
        <v>2313003374</v>
      </c>
      <c r="C12790" s="489" t="s">
        <v>2104</v>
      </c>
      <c r="D12790" s="489" t="s">
        <v>16795</v>
      </c>
    </row>
    <row r="12791" spans="1:4">
      <c r="A12791" s="489" t="str">
        <f t="shared" si="199"/>
        <v>2313003374訪問看護</v>
      </c>
      <c r="B12791" s="489">
        <v>2313003374</v>
      </c>
      <c r="C12791" s="489" t="s">
        <v>2102</v>
      </c>
      <c r="D12791" s="489" t="s">
        <v>16795</v>
      </c>
    </row>
    <row r="12792" spans="1:4">
      <c r="A12792" s="489" t="str">
        <f t="shared" si="199"/>
        <v>2313003382介護予防訪問リハビリテーション</v>
      </c>
      <c r="B12792" s="489">
        <v>2313003382</v>
      </c>
      <c r="C12792" s="489" t="s">
        <v>2108</v>
      </c>
      <c r="D12792" s="489" t="s">
        <v>16796</v>
      </c>
    </row>
    <row r="12793" spans="1:4">
      <c r="A12793" s="489" t="str">
        <f t="shared" si="199"/>
        <v>2313003382介護予防訪問看護</v>
      </c>
      <c r="B12793" s="489">
        <v>2313003382</v>
      </c>
      <c r="C12793" s="489" t="s">
        <v>2103</v>
      </c>
      <c r="D12793" s="489" t="s">
        <v>16796</v>
      </c>
    </row>
    <row r="12794" spans="1:4">
      <c r="A12794" s="489" t="str">
        <f t="shared" si="199"/>
        <v>2313003382訪問リハビリテーション</v>
      </c>
      <c r="B12794" s="489">
        <v>2313003382</v>
      </c>
      <c r="C12794" s="489" t="s">
        <v>2104</v>
      </c>
      <c r="D12794" s="489" t="s">
        <v>16796</v>
      </c>
    </row>
    <row r="12795" spans="1:4">
      <c r="A12795" s="489" t="str">
        <f t="shared" si="199"/>
        <v>2313003382訪問看護</v>
      </c>
      <c r="B12795" s="489">
        <v>2313003382</v>
      </c>
      <c r="C12795" s="489" t="s">
        <v>2102</v>
      </c>
      <c r="D12795" s="489" t="s">
        <v>16796</v>
      </c>
    </row>
    <row r="12796" spans="1:4">
      <c r="A12796" s="489" t="str">
        <f t="shared" si="199"/>
        <v>2313003408介護予防訪問リハビリテーション</v>
      </c>
      <c r="B12796" s="489">
        <v>2313003408</v>
      </c>
      <c r="C12796" s="489" t="s">
        <v>2108</v>
      </c>
      <c r="D12796" s="489" t="s">
        <v>15108</v>
      </c>
    </row>
    <row r="12797" spans="1:4">
      <c r="A12797" s="489" t="str">
        <f t="shared" si="199"/>
        <v>2313003408介護予防訪問看護</v>
      </c>
      <c r="B12797" s="489">
        <v>2313003408</v>
      </c>
      <c r="C12797" s="489" t="s">
        <v>2103</v>
      </c>
      <c r="D12797" s="489" t="s">
        <v>15108</v>
      </c>
    </row>
    <row r="12798" spans="1:4">
      <c r="A12798" s="489" t="str">
        <f t="shared" si="199"/>
        <v>2313003408訪問リハビリテーション</v>
      </c>
      <c r="B12798" s="489">
        <v>2313003408</v>
      </c>
      <c r="C12798" s="489" t="s">
        <v>2104</v>
      </c>
      <c r="D12798" s="489" t="s">
        <v>15108</v>
      </c>
    </row>
    <row r="12799" spans="1:4">
      <c r="A12799" s="489" t="str">
        <f t="shared" si="199"/>
        <v>2313003408訪問看護</v>
      </c>
      <c r="B12799" s="489">
        <v>2313003408</v>
      </c>
      <c r="C12799" s="489" t="s">
        <v>2102</v>
      </c>
      <c r="D12799" s="489" t="s">
        <v>15108</v>
      </c>
    </row>
    <row r="12800" spans="1:4">
      <c r="A12800" s="489" t="str">
        <f t="shared" si="199"/>
        <v>2313003424介護予防訪問リハビリテーション</v>
      </c>
      <c r="B12800" s="489">
        <v>2313003424</v>
      </c>
      <c r="C12800" s="489" t="s">
        <v>2108</v>
      </c>
      <c r="D12800" s="489" t="s">
        <v>16797</v>
      </c>
    </row>
    <row r="12801" spans="1:4">
      <c r="A12801" s="489" t="str">
        <f t="shared" si="199"/>
        <v>2313003424介護予防訪問看護</v>
      </c>
      <c r="B12801" s="489">
        <v>2313003424</v>
      </c>
      <c r="C12801" s="489" t="s">
        <v>2103</v>
      </c>
      <c r="D12801" s="489" t="s">
        <v>16797</v>
      </c>
    </row>
    <row r="12802" spans="1:4">
      <c r="A12802" s="489" t="str">
        <f t="shared" ref="A12802:A12865" si="200">B12802&amp;C12802</f>
        <v>2313003424訪問リハビリテーション</v>
      </c>
      <c r="B12802" s="489">
        <v>2313003424</v>
      </c>
      <c r="C12802" s="489" t="s">
        <v>2104</v>
      </c>
      <c r="D12802" s="489" t="s">
        <v>16797</v>
      </c>
    </row>
    <row r="12803" spans="1:4">
      <c r="A12803" s="489" t="str">
        <f t="shared" si="200"/>
        <v>2313003424訪問看護</v>
      </c>
      <c r="B12803" s="489">
        <v>2313003424</v>
      </c>
      <c r="C12803" s="489" t="s">
        <v>2102</v>
      </c>
      <c r="D12803" s="489" t="s">
        <v>16797</v>
      </c>
    </row>
    <row r="12804" spans="1:4">
      <c r="A12804" s="489" t="str">
        <f t="shared" si="200"/>
        <v>2313003457介護予防訪問リハビリテーション</v>
      </c>
      <c r="B12804" s="489">
        <v>2313003457</v>
      </c>
      <c r="C12804" s="489" t="s">
        <v>2108</v>
      </c>
      <c r="D12804" s="489" t="s">
        <v>16162</v>
      </c>
    </row>
    <row r="12805" spans="1:4">
      <c r="A12805" s="489" t="str">
        <f t="shared" si="200"/>
        <v>2313003457介護予防訪問看護</v>
      </c>
      <c r="B12805" s="489">
        <v>2313003457</v>
      </c>
      <c r="C12805" s="489" t="s">
        <v>2103</v>
      </c>
      <c r="D12805" s="489" t="s">
        <v>16162</v>
      </c>
    </row>
    <row r="12806" spans="1:4">
      <c r="A12806" s="489" t="str">
        <f t="shared" si="200"/>
        <v>2313003457訪問リハビリテーション</v>
      </c>
      <c r="B12806" s="489">
        <v>2313003457</v>
      </c>
      <c r="C12806" s="489" t="s">
        <v>2104</v>
      </c>
      <c r="D12806" s="489" t="s">
        <v>16162</v>
      </c>
    </row>
    <row r="12807" spans="1:4">
      <c r="A12807" s="489" t="str">
        <f t="shared" si="200"/>
        <v>2313003457訪問看護</v>
      </c>
      <c r="B12807" s="489">
        <v>2313003457</v>
      </c>
      <c r="C12807" s="489" t="s">
        <v>2102</v>
      </c>
      <c r="D12807" s="489" t="s">
        <v>16162</v>
      </c>
    </row>
    <row r="12808" spans="1:4">
      <c r="A12808" s="489" t="str">
        <f t="shared" si="200"/>
        <v>2313003481介護予防訪問リハビリテーション</v>
      </c>
      <c r="B12808" s="489">
        <v>2313003481</v>
      </c>
      <c r="C12808" s="489" t="s">
        <v>2108</v>
      </c>
      <c r="D12808" s="489" t="s">
        <v>16798</v>
      </c>
    </row>
    <row r="12809" spans="1:4">
      <c r="A12809" s="489" t="str">
        <f t="shared" si="200"/>
        <v>2313003481介護予防訪問看護</v>
      </c>
      <c r="B12809" s="489">
        <v>2313003481</v>
      </c>
      <c r="C12809" s="489" t="s">
        <v>2103</v>
      </c>
      <c r="D12809" s="489" t="s">
        <v>16798</v>
      </c>
    </row>
    <row r="12810" spans="1:4">
      <c r="A12810" s="489" t="str">
        <f t="shared" si="200"/>
        <v>2313003481訪問リハビリテーション</v>
      </c>
      <c r="B12810" s="489">
        <v>2313003481</v>
      </c>
      <c r="C12810" s="489" t="s">
        <v>2104</v>
      </c>
      <c r="D12810" s="489" t="s">
        <v>16798</v>
      </c>
    </row>
    <row r="12811" spans="1:4">
      <c r="A12811" s="489" t="str">
        <f t="shared" si="200"/>
        <v>2313003481訪問看護</v>
      </c>
      <c r="B12811" s="489">
        <v>2313003481</v>
      </c>
      <c r="C12811" s="489" t="s">
        <v>2102</v>
      </c>
      <c r="D12811" s="489" t="s">
        <v>16798</v>
      </c>
    </row>
    <row r="12812" spans="1:4">
      <c r="A12812" s="489" t="str">
        <f t="shared" si="200"/>
        <v>2313003515介護予防訪問リハビリテーション</v>
      </c>
      <c r="B12812" s="489">
        <v>2313003515</v>
      </c>
      <c r="C12812" s="489" t="s">
        <v>2108</v>
      </c>
      <c r="D12812" s="489" t="s">
        <v>16799</v>
      </c>
    </row>
    <row r="12813" spans="1:4">
      <c r="A12813" s="489" t="str">
        <f t="shared" si="200"/>
        <v>2313003515介護予防訪問看護</v>
      </c>
      <c r="B12813" s="489">
        <v>2313003515</v>
      </c>
      <c r="C12813" s="489" t="s">
        <v>2103</v>
      </c>
      <c r="D12813" s="489" t="s">
        <v>16799</v>
      </c>
    </row>
    <row r="12814" spans="1:4">
      <c r="A12814" s="489" t="str">
        <f t="shared" si="200"/>
        <v>2313003515訪問リハビリテーション</v>
      </c>
      <c r="B12814" s="489">
        <v>2313003515</v>
      </c>
      <c r="C12814" s="489" t="s">
        <v>2104</v>
      </c>
      <c r="D12814" s="489" t="s">
        <v>16799</v>
      </c>
    </row>
    <row r="12815" spans="1:4">
      <c r="A12815" s="489" t="str">
        <f t="shared" si="200"/>
        <v>2313003515訪問看護</v>
      </c>
      <c r="B12815" s="489">
        <v>2313003515</v>
      </c>
      <c r="C12815" s="489" t="s">
        <v>2102</v>
      </c>
      <c r="D12815" s="489" t="s">
        <v>16799</v>
      </c>
    </row>
    <row r="12816" spans="1:4">
      <c r="A12816" s="489" t="str">
        <f t="shared" si="200"/>
        <v>2313003523介護予防訪問リハビリテーション</v>
      </c>
      <c r="B12816" s="489">
        <v>2313003523</v>
      </c>
      <c r="C12816" s="489" t="s">
        <v>2108</v>
      </c>
      <c r="D12816" s="489" t="s">
        <v>16800</v>
      </c>
    </row>
    <row r="12817" spans="1:4">
      <c r="A12817" s="489" t="str">
        <f t="shared" si="200"/>
        <v>2313003523介護予防訪問看護</v>
      </c>
      <c r="B12817" s="489">
        <v>2313003523</v>
      </c>
      <c r="C12817" s="489" t="s">
        <v>2103</v>
      </c>
      <c r="D12817" s="489" t="s">
        <v>16800</v>
      </c>
    </row>
    <row r="12818" spans="1:4">
      <c r="A12818" s="489" t="str">
        <f t="shared" si="200"/>
        <v>2313003523訪問リハビリテーション</v>
      </c>
      <c r="B12818" s="489">
        <v>2313003523</v>
      </c>
      <c r="C12818" s="489" t="s">
        <v>2104</v>
      </c>
      <c r="D12818" s="489" t="s">
        <v>16800</v>
      </c>
    </row>
    <row r="12819" spans="1:4">
      <c r="A12819" s="489" t="str">
        <f t="shared" si="200"/>
        <v>2313003523訪問看護</v>
      </c>
      <c r="B12819" s="489">
        <v>2313003523</v>
      </c>
      <c r="C12819" s="489" t="s">
        <v>2102</v>
      </c>
      <c r="D12819" s="489" t="s">
        <v>16800</v>
      </c>
    </row>
    <row r="12820" spans="1:4">
      <c r="A12820" s="489" t="str">
        <f t="shared" si="200"/>
        <v>2313003531介護予防訪問リハビリテーション</v>
      </c>
      <c r="B12820" s="489">
        <v>2313003531</v>
      </c>
      <c r="C12820" s="489" t="s">
        <v>2108</v>
      </c>
      <c r="D12820" s="489" t="s">
        <v>16801</v>
      </c>
    </row>
    <row r="12821" spans="1:4">
      <c r="A12821" s="489" t="str">
        <f t="shared" si="200"/>
        <v>2313003531介護予防訪問看護</v>
      </c>
      <c r="B12821" s="489">
        <v>2313003531</v>
      </c>
      <c r="C12821" s="489" t="s">
        <v>2103</v>
      </c>
      <c r="D12821" s="489" t="s">
        <v>16801</v>
      </c>
    </row>
    <row r="12822" spans="1:4">
      <c r="A12822" s="489" t="str">
        <f t="shared" si="200"/>
        <v>2313003531訪問リハビリテーション</v>
      </c>
      <c r="B12822" s="489">
        <v>2313003531</v>
      </c>
      <c r="C12822" s="489" t="s">
        <v>2104</v>
      </c>
      <c r="D12822" s="489" t="s">
        <v>16801</v>
      </c>
    </row>
    <row r="12823" spans="1:4">
      <c r="A12823" s="489" t="str">
        <f t="shared" si="200"/>
        <v>2313003531訪問看護</v>
      </c>
      <c r="B12823" s="489">
        <v>2313003531</v>
      </c>
      <c r="C12823" s="489" t="s">
        <v>2102</v>
      </c>
      <c r="D12823" s="489" t="s">
        <v>16801</v>
      </c>
    </row>
    <row r="12824" spans="1:4">
      <c r="A12824" s="489" t="str">
        <f t="shared" si="200"/>
        <v>2313003549介護予防訪問リハビリテーション</v>
      </c>
      <c r="B12824" s="489">
        <v>2313003549</v>
      </c>
      <c r="C12824" s="489" t="s">
        <v>2108</v>
      </c>
      <c r="D12824" s="489" t="s">
        <v>16802</v>
      </c>
    </row>
    <row r="12825" spans="1:4">
      <c r="A12825" s="489" t="str">
        <f t="shared" si="200"/>
        <v>2313003549介護予防訪問看護</v>
      </c>
      <c r="B12825" s="489">
        <v>2313003549</v>
      </c>
      <c r="C12825" s="489" t="s">
        <v>2103</v>
      </c>
      <c r="D12825" s="489" t="s">
        <v>16802</v>
      </c>
    </row>
    <row r="12826" spans="1:4">
      <c r="A12826" s="489" t="str">
        <f t="shared" si="200"/>
        <v>2313003549訪問リハビリテーション</v>
      </c>
      <c r="B12826" s="489">
        <v>2313003549</v>
      </c>
      <c r="C12826" s="489" t="s">
        <v>2104</v>
      </c>
      <c r="D12826" s="489" t="s">
        <v>16802</v>
      </c>
    </row>
    <row r="12827" spans="1:4">
      <c r="A12827" s="489" t="str">
        <f t="shared" si="200"/>
        <v>2313003549訪問看護</v>
      </c>
      <c r="B12827" s="489">
        <v>2313003549</v>
      </c>
      <c r="C12827" s="489" t="s">
        <v>2102</v>
      </c>
      <c r="D12827" s="489" t="s">
        <v>16802</v>
      </c>
    </row>
    <row r="12828" spans="1:4">
      <c r="A12828" s="489" t="str">
        <f t="shared" si="200"/>
        <v>2313003564介護予防訪問リハビリテーション</v>
      </c>
      <c r="B12828" s="489">
        <v>2313003564</v>
      </c>
      <c r="C12828" s="489" t="s">
        <v>2108</v>
      </c>
      <c r="D12828" s="489" t="s">
        <v>16803</v>
      </c>
    </row>
    <row r="12829" spans="1:4">
      <c r="A12829" s="489" t="str">
        <f t="shared" si="200"/>
        <v>2313003564介護予防訪問看護</v>
      </c>
      <c r="B12829" s="489">
        <v>2313003564</v>
      </c>
      <c r="C12829" s="489" t="s">
        <v>2103</v>
      </c>
      <c r="D12829" s="489" t="s">
        <v>16803</v>
      </c>
    </row>
    <row r="12830" spans="1:4">
      <c r="A12830" s="489" t="str">
        <f t="shared" si="200"/>
        <v>2313003564訪問リハビリテーション</v>
      </c>
      <c r="B12830" s="489">
        <v>2313003564</v>
      </c>
      <c r="C12830" s="489" t="s">
        <v>2104</v>
      </c>
      <c r="D12830" s="489" t="s">
        <v>16803</v>
      </c>
    </row>
    <row r="12831" spans="1:4">
      <c r="A12831" s="489" t="str">
        <f t="shared" si="200"/>
        <v>2313003564訪問看護</v>
      </c>
      <c r="B12831" s="489">
        <v>2313003564</v>
      </c>
      <c r="C12831" s="489" t="s">
        <v>2102</v>
      </c>
      <c r="D12831" s="489" t="s">
        <v>16803</v>
      </c>
    </row>
    <row r="12832" spans="1:4">
      <c r="A12832" s="489" t="str">
        <f t="shared" si="200"/>
        <v>2313003572介護予防訪問リハビリテーション</v>
      </c>
      <c r="B12832" s="489">
        <v>2313003572</v>
      </c>
      <c r="C12832" s="489" t="s">
        <v>2108</v>
      </c>
      <c r="D12832" s="489" t="s">
        <v>16804</v>
      </c>
    </row>
    <row r="12833" spans="1:4">
      <c r="A12833" s="489" t="str">
        <f t="shared" si="200"/>
        <v>2313003572介護予防訪問看護</v>
      </c>
      <c r="B12833" s="489">
        <v>2313003572</v>
      </c>
      <c r="C12833" s="489" t="s">
        <v>2103</v>
      </c>
      <c r="D12833" s="489" t="s">
        <v>16804</v>
      </c>
    </row>
    <row r="12834" spans="1:4">
      <c r="A12834" s="489" t="str">
        <f t="shared" si="200"/>
        <v>2313003572訪問リハビリテーション</v>
      </c>
      <c r="B12834" s="489">
        <v>2313003572</v>
      </c>
      <c r="C12834" s="489" t="s">
        <v>2104</v>
      </c>
      <c r="D12834" s="489" t="s">
        <v>16804</v>
      </c>
    </row>
    <row r="12835" spans="1:4">
      <c r="A12835" s="489" t="str">
        <f t="shared" si="200"/>
        <v>2313003572訪問看護</v>
      </c>
      <c r="B12835" s="489">
        <v>2313003572</v>
      </c>
      <c r="C12835" s="489" t="s">
        <v>2102</v>
      </c>
      <c r="D12835" s="489" t="s">
        <v>16804</v>
      </c>
    </row>
    <row r="12836" spans="1:4">
      <c r="A12836" s="489" t="str">
        <f t="shared" si="200"/>
        <v>2313003598介護予防訪問リハビリテーション</v>
      </c>
      <c r="B12836" s="489">
        <v>2313003598</v>
      </c>
      <c r="C12836" s="489" t="s">
        <v>2108</v>
      </c>
      <c r="D12836" s="489" t="s">
        <v>16805</v>
      </c>
    </row>
    <row r="12837" spans="1:4">
      <c r="A12837" s="489" t="str">
        <f t="shared" si="200"/>
        <v>2313003598介護予防訪問看護</v>
      </c>
      <c r="B12837" s="489">
        <v>2313003598</v>
      </c>
      <c r="C12837" s="489" t="s">
        <v>2103</v>
      </c>
      <c r="D12837" s="489" t="s">
        <v>16805</v>
      </c>
    </row>
    <row r="12838" spans="1:4">
      <c r="A12838" s="489" t="str">
        <f t="shared" si="200"/>
        <v>2313003598訪問リハビリテーション</v>
      </c>
      <c r="B12838" s="489">
        <v>2313003598</v>
      </c>
      <c r="C12838" s="489" t="s">
        <v>2104</v>
      </c>
      <c r="D12838" s="489" t="s">
        <v>16805</v>
      </c>
    </row>
    <row r="12839" spans="1:4">
      <c r="A12839" s="489" t="str">
        <f t="shared" si="200"/>
        <v>2313003598訪問看護</v>
      </c>
      <c r="B12839" s="489">
        <v>2313003598</v>
      </c>
      <c r="C12839" s="489" t="s">
        <v>2102</v>
      </c>
      <c r="D12839" s="489" t="s">
        <v>16805</v>
      </c>
    </row>
    <row r="12840" spans="1:4">
      <c r="A12840" s="489" t="str">
        <f t="shared" si="200"/>
        <v>2313003622介護予防訪問リハビリテーション</v>
      </c>
      <c r="B12840" s="489">
        <v>2313003622</v>
      </c>
      <c r="C12840" s="489" t="s">
        <v>2108</v>
      </c>
      <c r="D12840" s="489" t="s">
        <v>16806</v>
      </c>
    </row>
    <row r="12841" spans="1:4">
      <c r="A12841" s="489" t="str">
        <f t="shared" si="200"/>
        <v>2313003622介護予防訪問看護</v>
      </c>
      <c r="B12841" s="489">
        <v>2313003622</v>
      </c>
      <c r="C12841" s="489" t="s">
        <v>2103</v>
      </c>
      <c r="D12841" s="489" t="s">
        <v>16806</v>
      </c>
    </row>
    <row r="12842" spans="1:4">
      <c r="A12842" s="489" t="str">
        <f t="shared" si="200"/>
        <v>2313003622訪問リハビリテーション</v>
      </c>
      <c r="B12842" s="489">
        <v>2313003622</v>
      </c>
      <c r="C12842" s="489" t="s">
        <v>2104</v>
      </c>
      <c r="D12842" s="489" t="s">
        <v>16806</v>
      </c>
    </row>
    <row r="12843" spans="1:4">
      <c r="A12843" s="489" t="str">
        <f t="shared" si="200"/>
        <v>2313003622訪問看護</v>
      </c>
      <c r="B12843" s="489">
        <v>2313003622</v>
      </c>
      <c r="C12843" s="489" t="s">
        <v>2102</v>
      </c>
      <c r="D12843" s="489" t="s">
        <v>16806</v>
      </c>
    </row>
    <row r="12844" spans="1:4">
      <c r="A12844" s="489" t="str">
        <f t="shared" si="200"/>
        <v>2313003630介護予防訪問リハビリテーション</v>
      </c>
      <c r="B12844" s="489">
        <v>2313003630</v>
      </c>
      <c r="C12844" s="489" t="s">
        <v>2108</v>
      </c>
      <c r="D12844" s="489" t="s">
        <v>15125</v>
      </c>
    </row>
    <row r="12845" spans="1:4">
      <c r="A12845" s="489" t="str">
        <f t="shared" si="200"/>
        <v>2313003630介護予防訪問看護</v>
      </c>
      <c r="B12845" s="489">
        <v>2313003630</v>
      </c>
      <c r="C12845" s="489" t="s">
        <v>2103</v>
      </c>
      <c r="D12845" s="489" t="s">
        <v>15125</v>
      </c>
    </row>
    <row r="12846" spans="1:4">
      <c r="A12846" s="489" t="str">
        <f t="shared" si="200"/>
        <v>2313003630訪問リハビリテーション</v>
      </c>
      <c r="B12846" s="489">
        <v>2313003630</v>
      </c>
      <c r="C12846" s="489" t="s">
        <v>2104</v>
      </c>
      <c r="D12846" s="489" t="s">
        <v>15125</v>
      </c>
    </row>
    <row r="12847" spans="1:4">
      <c r="A12847" s="489" t="str">
        <f t="shared" si="200"/>
        <v>2313003630訪問看護</v>
      </c>
      <c r="B12847" s="489">
        <v>2313003630</v>
      </c>
      <c r="C12847" s="489" t="s">
        <v>2102</v>
      </c>
      <c r="D12847" s="489" t="s">
        <v>15125</v>
      </c>
    </row>
    <row r="12848" spans="1:4">
      <c r="A12848" s="489" t="str">
        <f t="shared" si="200"/>
        <v>2313003648介護予防訪問リハビリテーション</v>
      </c>
      <c r="B12848" s="489">
        <v>2313003648</v>
      </c>
      <c r="C12848" s="489" t="s">
        <v>2108</v>
      </c>
      <c r="D12848" s="489" t="s">
        <v>16807</v>
      </c>
    </row>
    <row r="12849" spans="1:4">
      <c r="A12849" s="489" t="str">
        <f t="shared" si="200"/>
        <v>2313003648介護予防訪問看護</v>
      </c>
      <c r="B12849" s="489">
        <v>2313003648</v>
      </c>
      <c r="C12849" s="489" t="s">
        <v>2103</v>
      </c>
      <c r="D12849" s="489" t="s">
        <v>16807</v>
      </c>
    </row>
    <row r="12850" spans="1:4">
      <c r="A12850" s="489" t="str">
        <f t="shared" si="200"/>
        <v>2313003648訪問リハビリテーション</v>
      </c>
      <c r="B12850" s="489">
        <v>2313003648</v>
      </c>
      <c r="C12850" s="489" t="s">
        <v>2104</v>
      </c>
      <c r="D12850" s="489" t="s">
        <v>16807</v>
      </c>
    </row>
    <row r="12851" spans="1:4">
      <c r="A12851" s="489" t="str">
        <f t="shared" si="200"/>
        <v>2313003648訪問看護</v>
      </c>
      <c r="B12851" s="489">
        <v>2313003648</v>
      </c>
      <c r="C12851" s="489" t="s">
        <v>2102</v>
      </c>
      <c r="D12851" s="489" t="s">
        <v>16807</v>
      </c>
    </row>
    <row r="12852" spans="1:4">
      <c r="A12852" s="489" t="str">
        <f t="shared" si="200"/>
        <v>2313003655介護予防訪問リハビリテーション</v>
      </c>
      <c r="B12852" s="489">
        <v>2313003655</v>
      </c>
      <c r="C12852" s="489" t="s">
        <v>2108</v>
      </c>
      <c r="D12852" s="489" t="s">
        <v>16808</v>
      </c>
    </row>
    <row r="12853" spans="1:4">
      <c r="A12853" s="489" t="str">
        <f t="shared" si="200"/>
        <v>2313003655介護予防訪問看護</v>
      </c>
      <c r="B12853" s="489">
        <v>2313003655</v>
      </c>
      <c r="C12853" s="489" t="s">
        <v>2103</v>
      </c>
      <c r="D12853" s="489" t="s">
        <v>16808</v>
      </c>
    </row>
    <row r="12854" spans="1:4">
      <c r="A12854" s="489" t="str">
        <f t="shared" si="200"/>
        <v>2313003655訪問リハビリテーション</v>
      </c>
      <c r="B12854" s="489">
        <v>2313003655</v>
      </c>
      <c r="C12854" s="489" t="s">
        <v>2104</v>
      </c>
      <c r="D12854" s="489" t="s">
        <v>16808</v>
      </c>
    </row>
    <row r="12855" spans="1:4">
      <c r="A12855" s="489" t="str">
        <f t="shared" si="200"/>
        <v>2313003655訪問看護</v>
      </c>
      <c r="B12855" s="489">
        <v>2313003655</v>
      </c>
      <c r="C12855" s="489" t="s">
        <v>2102</v>
      </c>
      <c r="D12855" s="489" t="s">
        <v>16808</v>
      </c>
    </row>
    <row r="12856" spans="1:4">
      <c r="A12856" s="489" t="str">
        <f t="shared" si="200"/>
        <v>2313003671介護予防訪問リハビリテーション</v>
      </c>
      <c r="B12856" s="489">
        <v>2313003671</v>
      </c>
      <c r="C12856" s="489" t="s">
        <v>2108</v>
      </c>
      <c r="D12856" s="489" t="s">
        <v>16809</v>
      </c>
    </row>
    <row r="12857" spans="1:4">
      <c r="A12857" s="489" t="str">
        <f t="shared" si="200"/>
        <v>2313003671介護予防訪問看護</v>
      </c>
      <c r="B12857" s="489">
        <v>2313003671</v>
      </c>
      <c r="C12857" s="489" t="s">
        <v>2103</v>
      </c>
      <c r="D12857" s="489" t="s">
        <v>16809</v>
      </c>
    </row>
    <row r="12858" spans="1:4">
      <c r="A12858" s="489" t="str">
        <f t="shared" si="200"/>
        <v>2313003671訪問リハビリテーション</v>
      </c>
      <c r="B12858" s="489">
        <v>2313003671</v>
      </c>
      <c r="C12858" s="489" t="s">
        <v>2104</v>
      </c>
      <c r="D12858" s="489" t="s">
        <v>16809</v>
      </c>
    </row>
    <row r="12859" spans="1:4">
      <c r="A12859" s="489" t="str">
        <f t="shared" si="200"/>
        <v>2313003671訪問看護</v>
      </c>
      <c r="B12859" s="489">
        <v>2313003671</v>
      </c>
      <c r="C12859" s="489" t="s">
        <v>2102</v>
      </c>
      <c r="D12859" s="489" t="s">
        <v>16809</v>
      </c>
    </row>
    <row r="12860" spans="1:4">
      <c r="A12860" s="489" t="str">
        <f t="shared" si="200"/>
        <v>2313003689介護予防訪問リハビリテーション</v>
      </c>
      <c r="B12860" s="489">
        <v>2313003689</v>
      </c>
      <c r="C12860" s="489" t="s">
        <v>2108</v>
      </c>
      <c r="D12860" s="489" t="s">
        <v>16810</v>
      </c>
    </row>
    <row r="12861" spans="1:4">
      <c r="A12861" s="489" t="str">
        <f t="shared" si="200"/>
        <v>2313003689介護予防訪問看護</v>
      </c>
      <c r="B12861" s="489">
        <v>2313003689</v>
      </c>
      <c r="C12861" s="489" t="s">
        <v>2103</v>
      </c>
      <c r="D12861" s="489" t="s">
        <v>16810</v>
      </c>
    </row>
    <row r="12862" spans="1:4">
      <c r="A12862" s="489" t="str">
        <f t="shared" si="200"/>
        <v>2313003689訪問リハビリテーション</v>
      </c>
      <c r="B12862" s="489">
        <v>2313003689</v>
      </c>
      <c r="C12862" s="489" t="s">
        <v>2104</v>
      </c>
      <c r="D12862" s="489" t="s">
        <v>16810</v>
      </c>
    </row>
    <row r="12863" spans="1:4">
      <c r="A12863" s="489" t="str">
        <f t="shared" si="200"/>
        <v>2313003689訪問看護</v>
      </c>
      <c r="B12863" s="489">
        <v>2313003689</v>
      </c>
      <c r="C12863" s="489" t="s">
        <v>2102</v>
      </c>
      <c r="D12863" s="489" t="s">
        <v>16810</v>
      </c>
    </row>
    <row r="12864" spans="1:4">
      <c r="A12864" s="489" t="str">
        <f t="shared" si="200"/>
        <v>2313003697介護予防通所リハビリテーション</v>
      </c>
      <c r="B12864" s="489">
        <v>2313003697</v>
      </c>
      <c r="C12864" s="489" t="s">
        <v>2512</v>
      </c>
      <c r="D12864" s="489" t="s">
        <v>16811</v>
      </c>
    </row>
    <row r="12865" spans="1:4">
      <c r="A12865" s="489" t="str">
        <f t="shared" si="200"/>
        <v>2313003697介護予防訪問リハビリテーション</v>
      </c>
      <c r="B12865" s="489">
        <v>2313003697</v>
      </c>
      <c r="C12865" s="489" t="s">
        <v>2108</v>
      </c>
      <c r="D12865" s="489" t="s">
        <v>16811</v>
      </c>
    </row>
    <row r="12866" spans="1:4">
      <c r="A12866" s="489" t="str">
        <f t="shared" ref="A12866:A12929" si="201">B12866&amp;C12866</f>
        <v>2313003697介護予防訪問看護</v>
      </c>
      <c r="B12866" s="489">
        <v>2313003697</v>
      </c>
      <c r="C12866" s="489" t="s">
        <v>2103</v>
      </c>
      <c r="D12866" s="489" t="s">
        <v>16811</v>
      </c>
    </row>
    <row r="12867" spans="1:4">
      <c r="A12867" s="489" t="str">
        <f t="shared" si="201"/>
        <v>2313003697通所リハビリテーション</v>
      </c>
      <c r="B12867" s="489">
        <v>2313003697</v>
      </c>
      <c r="C12867" s="489" t="s">
        <v>2511</v>
      </c>
      <c r="D12867" s="489" t="s">
        <v>16811</v>
      </c>
    </row>
    <row r="12868" spans="1:4">
      <c r="A12868" s="489" t="str">
        <f t="shared" si="201"/>
        <v>2313003697訪問リハビリテーション</v>
      </c>
      <c r="B12868" s="489">
        <v>2313003697</v>
      </c>
      <c r="C12868" s="489" t="s">
        <v>2104</v>
      </c>
      <c r="D12868" s="489" t="s">
        <v>16811</v>
      </c>
    </row>
    <row r="12869" spans="1:4">
      <c r="A12869" s="489" t="str">
        <f t="shared" si="201"/>
        <v>2313003697訪問看護</v>
      </c>
      <c r="B12869" s="489">
        <v>2313003697</v>
      </c>
      <c r="C12869" s="489" t="s">
        <v>2102</v>
      </c>
      <c r="D12869" s="489" t="s">
        <v>16811</v>
      </c>
    </row>
    <row r="12870" spans="1:4">
      <c r="A12870" s="489" t="str">
        <f t="shared" si="201"/>
        <v>2313003705介護予防訪問リハビリテーション</v>
      </c>
      <c r="B12870" s="489">
        <v>2313003705</v>
      </c>
      <c r="C12870" s="489" t="s">
        <v>2108</v>
      </c>
      <c r="D12870" s="489" t="s">
        <v>16812</v>
      </c>
    </row>
    <row r="12871" spans="1:4">
      <c r="A12871" s="489" t="str">
        <f t="shared" si="201"/>
        <v>2313003705介護予防訪問看護</v>
      </c>
      <c r="B12871" s="489">
        <v>2313003705</v>
      </c>
      <c r="C12871" s="489" t="s">
        <v>2103</v>
      </c>
      <c r="D12871" s="489" t="s">
        <v>16812</v>
      </c>
    </row>
    <row r="12872" spans="1:4">
      <c r="A12872" s="489" t="str">
        <f t="shared" si="201"/>
        <v>2313003705訪問リハビリテーション</v>
      </c>
      <c r="B12872" s="489">
        <v>2313003705</v>
      </c>
      <c r="C12872" s="489" t="s">
        <v>2104</v>
      </c>
      <c r="D12872" s="489" t="s">
        <v>16812</v>
      </c>
    </row>
    <row r="12873" spans="1:4">
      <c r="A12873" s="489" t="str">
        <f t="shared" si="201"/>
        <v>2313003705訪問看護</v>
      </c>
      <c r="B12873" s="489">
        <v>2313003705</v>
      </c>
      <c r="C12873" s="489" t="s">
        <v>2102</v>
      </c>
      <c r="D12873" s="489" t="s">
        <v>16812</v>
      </c>
    </row>
    <row r="12874" spans="1:4">
      <c r="A12874" s="489" t="str">
        <f t="shared" si="201"/>
        <v>2313003713介護予防訪問リハビリテーション</v>
      </c>
      <c r="B12874" s="489">
        <v>2313003713</v>
      </c>
      <c r="C12874" s="489" t="s">
        <v>2108</v>
      </c>
      <c r="D12874" s="489" t="s">
        <v>16813</v>
      </c>
    </row>
    <row r="12875" spans="1:4">
      <c r="A12875" s="489" t="str">
        <f t="shared" si="201"/>
        <v>2313003713介護予防訪問看護</v>
      </c>
      <c r="B12875" s="489">
        <v>2313003713</v>
      </c>
      <c r="C12875" s="489" t="s">
        <v>2103</v>
      </c>
      <c r="D12875" s="489" t="s">
        <v>16813</v>
      </c>
    </row>
    <row r="12876" spans="1:4">
      <c r="A12876" s="489" t="str">
        <f t="shared" si="201"/>
        <v>2313003713訪問リハビリテーション</v>
      </c>
      <c r="B12876" s="489">
        <v>2313003713</v>
      </c>
      <c r="C12876" s="489" t="s">
        <v>2104</v>
      </c>
      <c r="D12876" s="489" t="s">
        <v>16813</v>
      </c>
    </row>
    <row r="12877" spans="1:4">
      <c r="A12877" s="489" t="str">
        <f t="shared" si="201"/>
        <v>2313003713訪問看護</v>
      </c>
      <c r="B12877" s="489">
        <v>2313003713</v>
      </c>
      <c r="C12877" s="489" t="s">
        <v>2102</v>
      </c>
      <c r="D12877" s="489" t="s">
        <v>16813</v>
      </c>
    </row>
    <row r="12878" spans="1:4">
      <c r="A12878" s="489" t="str">
        <f t="shared" si="201"/>
        <v>2313003721介護予防訪問リハビリテーション</v>
      </c>
      <c r="B12878" s="489">
        <v>2313003721</v>
      </c>
      <c r="C12878" s="489" t="s">
        <v>2108</v>
      </c>
      <c r="D12878" s="489" t="s">
        <v>16814</v>
      </c>
    </row>
    <row r="12879" spans="1:4">
      <c r="A12879" s="489" t="str">
        <f t="shared" si="201"/>
        <v>2313003721介護予防訪問看護</v>
      </c>
      <c r="B12879" s="489">
        <v>2313003721</v>
      </c>
      <c r="C12879" s="489" t="s">
        <v>2103</v>
      </c>
      <c r="D12879" s="489" t="s">
        <v>16814</v>
      </c>
    </row>
    <row r="12880" spans="1:4">
      <c r="A12880" s="489" t="str">
        <f t="shared" si="201"/>
        <v>2313003721訪問リハビリテーション</v>
      </c>
      <c r="B12880" s="489">
        <v>2313003721</v>
      </c>
      <c r="C12880" s="489" t="s">
        <v>2104</v>
      </c>
      <c r="D12880" s="489" t="s">
        <v>16814</v>
      </c>
    </row>
    <row r="12881" spans="1:4">
      <c r="A12881" s="489" t="str">
        <f t="shared" si="201"/>
        <v>2313003721訪問看護</v>
      </c>
      <c r="B12881" s="489">
        <v>2313003721</v>
      </c>
      <c r="C12881" s="489" t="s">
        <v>2102</v>
      </c>
      <c r="D12881" s="489" t="s">
        <v>16814</v>
      </c>
    </row>
    <row r="12882" spans="1:4">
      <c r="A12882" s="489" t="str">
        <f t="shared" si="201"/>
        <v>2313003739介護予防訪問リハビリテーション</v>
      </c>
      <c r="B12882" s="489">
        <v>2313003739</v>
      </c>
      <c r="C12882" s="489" t="s">
        <v>2108</v>
      </c>
      <c r="D12882" s="489" t="s">
        <v>16815</v>
      </c>
    </row>
    <row r="12883" spans="1:4">
      <c r="A12883" s="489" t="str">
        <f t="shared" si="201"/>
        <v>2313003739介護予防訪問看護</v>
      </c>
      <c r="B12883" s="489">
        <v>2313003739</v>
      </c>
      <c r="C12883" s="489" t="s">
        <v>2103</v>
      </c>
      <c r="D12883" s="489" t="s">
        <v>16815</v>
      </c>
    </row>
    <row r="12884" spans="1:4">
      <c r="A12884" s="489" t="str">
        <f t="shared" si="201"/>
        <v>2313003739訪問リハビリテーション</v>
      </c>
      <c r="B12884" s="489">
        <v>2313003739</v>
      </c>
      <c r="C12884" s="489" t="s">
        <v>2104</v>
      </c>
      <c r="D12884" s="489" t="s">
        <v>16815</v>
      </c>
    </row>
    <row r="12885" spans="1:4">
      <c r="A12885" s="489" t="str">
        <f t="shared" si="201"/>
        <v>2313003739訪問看護</v>
      </c>
      <c r="B12885" s="489">
        <v>2313003739</v>
      </c>
      <c r="C12885" s="489" t="s">
        <v>2102</v>
      </c>
      <c r="D12885" s="489" t="s">
        <v>16815</v>
      </c>
    </row>
    <row r="12886" spans="1:4">
      <c r="A12886" s="489" t="str">
        <f t="shared" si="201"/>
        <v>2313003747介護予防訪問リハビリテーション</v>
      </c>
      <c r="B12886" s="489">
        <v>2313003747</v>
      </c>
      <c r="C12886" s="489" t="s">
        <v>2108</v>
      </c>
      <c r="D12886" s="489" t="s">
        <v>16816</v>
      </c>
    </row>
    <row r="12887" spans="1:4">
      <c r="A12887" s="489" t="str">
        <f t="shared" si="201"/>
        <v>2313003747介護予防訪問看護</v>
      </c>
      <c r="B12887" s="489">
        <v>2313003747</v>
      </c>
      <c r="C12887" s="489" t="s">
        <v>2103</v>
      </c>
      <c r="D12887" s="489" t="s">
        <v>16816</v>
      </c>
    </row>
    <row r="12888" spans="1:4">
      <c r="A12888" s="489" t="str">
        <f t="shared" si="201"/>
        <v>2313003747訪問リハビリテーション</v>
      </c>
      <c r="B12888" s="489">
        <v>2313003747</v>
      </c>
      <c r="C12888" s="489" t="s">
        <v>2104</v>
      </c>
      <c r="D12888" s="489" t="s">
        <v>16816</v>
      </c>
    </row>
    <row r="12889" spans="1:4">
      <c r="A12889" s="489" t="str">
        <f t="shared" si="201"/>
        <v>2313003747訪問看護</v>
      </c>
      <c r="B12889" s="489">
        <v>2313003747</v>
      </c>
      <c r="C12889" s="489" t="s">
        <v>2102</v>
      </c>
      <c r="D12889" s="489" t="s">
        <v>16816</v>
      </c>
    </row>
    <row r="12890" spans="1:4">
      <c r="A12890" s="489" t="str">
        <f t="shared" si="201"/>
        <v>2313003754介護予防訪問リハビリテーション</v>
      </c>
      <c r="B12890" s="489">
        <v>2313003754</v>
      </c>
      <c r="C12890" s="489" t="s">
        <v>2108</v>
      </c>
      <c r="D12890" s="489" t="s">
        <v>16817</v>
      </c>
    </row>
    <row r="12891" spans="1:4">
      <c r="A12891" s="489" t="str">
        <f t="shared" si="201"/>
        <v>2313003754介護予防訪問看護</v>
      </c>
      <c r="B12891" s="489">
        <v>2313003754</v>
      </c>
      <c r="C12891" s="489" t="s">
        <v>2103</v>
      </c>
      <c r="D12891" s="489" t="s">
        <v>16817</v>
      </c>
    </row>
    <row r="12892" spans="1:4">
      <c r="A12892" s="489" t="str">
        <f t="shared" si="201"/>
        <v>2313003754訪問リハビリテーション</v>
      </c>
      <c r="B12892" s="489">
        <v>2313003754</v>
      </c>
      <c r="C12892" s="489" t="s">
        <v>2104</v>
      </c>
      <c r="D12892" s="489" t="s">
        <v>16817</v>
      </c>
    </row>
    <row r="12893" spans="1:4">
      <c r="A12893" s="489" t="str">
        <f t="shared" si="201"/>
        <v>2313003754訪問看護</v>
      </c>
      <c r="B12893" s="489">
        <v>2313003754</v>
      </c>
      <c r="C12893" s="489" t="s">
        <v>2102</v>
      </c>
      <c r="D12893" s="489" t="s">
        <v>16817</v>
      </c>
    </row>
    <row r="12894" spans="1:4">
      <c r="A12894" s="489" t="str">
        <f t="shared" si="201"/>
        <v>2313003762介護予防訪問リハビリテーション</v>
      </c>
      <c r="B12894" s="489">
        <v>2313003762</v>
      </c>
      <c r="C12894" s="489" t="s">
        <v>2108</v>
      </c>
      <c r="D12894" s="489" t="s">
        <v>16818</v>
      </c>
    </row>
    <row r="12895" spans="1:4">
      <c r="A12895" s="489" t="str">
        <f t="shared" si="201"/>
        <v>2313003762介護予防訪問看護</v>
      </c>
      <c r="B12895" s="489">
        <v>2313003762</v>
      </c>
      <c r="C12895" s="489" t="s">
        <v>2103</v>
      </c>
      <c r="D12895" s="489" t="s">
        <v>16818</v>
      </c>
    </row>
    <row r="12896" spans="1:4">
      <c r="A12896" s="489" t="str">
        <f t="shared" si="201"/>
        <v>2313003762訪問リハビリテーション</v>
      </c>
      <c r="B12896" s="489">
        <v>2313003762</v>
      </c>
      <c r="C12896" s="489" t="s">
        <v>2104</v>
      </c>
      <c r="D12896" s="489" t="s">
        <v>16818</v>
      </c>
    </row>
    <row r="12897" spans="1:4">
      <c r="A12897" s="489" t="str">
        <f t="shared" si="201"/>
        <v>2313003762訪問看護</v>
      </c>
      <c r="B12897" s="489">
        <v>2313003762</v>
      </c>
      <c r="C12897" s="489" t="s">
        <v>2102</v>
      </c>
      <c r="D12897" s="489" t="s">
        <v>16818</v>
      </c>
    </row>
    <row r="12898" spans="1:4">
      <c r="A12898" s="489" t="str">
        <f t="shared" si="201"/>
        <v>2313003804介護予防通所リハビリテーション</v>
      </c>
      <c r="B12898" s="489">
        <v>2313003804</v>
      </c>
      <c r="C12898" s="489" t="s">
        <v>2512</v>
      </c>
      <c r="D12898" s="489" t="s">
        <v>15125</v>
      </c>
    </row>
    <row r="12899" spans="1:4">
      <c r="A12899" s="489" t="str">
        <f t="shared" si="201"/>
        <v>2313003804介護予防訪問リハビリテーション</v>
      </c>
      <c r="B12899" s="489">
        <v>2313003804</v>
      </c>
      <c r="C12899" s="489" t="s">
        <v>2108</v>
      </c>
      <c r="D12899" s="489" t="s">
        <v>15125</v>
      </c>
    </row>
    <row r="12900" spans="1:4">
      <c r="A12900" s="489" t="str">
        <f t="shared" si="201"/>
        <v>2313003804介護予防訪問看護</v>
      </c>
      <c r="B12900" s="489">
        <v>2313003804</v>
      </c>
      <c r="C12900" s="489" t="s">
        <v>2103</v>
      </c>
      <c r="D12900" s="489" t="s">
        <v>15125</v>
      </c>
    </row>
    <row r="12901" spans="1:4">
      <c r="A12901" s="489" t="str">
        <f t="shared" si="201"/>
        <v>2313003804通所リハビリテーション</v>
      </c>
      <c r="B12901" s="489">
        <v>2313003804</v>
      </c>
      <c r="C12901" s="489" t="s">
        <v>2511</v>
      </c>
      <c r="D12901" s="489" t="s">
        <v>15125</v>
      </c>
    </row>
    <row r="12902" spans="1:4">
      <c r="A12902" s="489" t="str">
        <f t="shared" si="201"/>
        <v>2313003804訪問リハビリテーション</v>
      </c>
      <c r="B12902" s="489">
        <v>2313003804</v>
      </c>
      <c r="C12902" s="489" t="s">
        <v>2104</v>
      </c>
      <c r="D12902" s="489" t="s">
        <v>15125</v>
      </c>
    </row>
    <row r="12903" spans="1:4">
      <c r="A12903" s="489" t="str">
        <f t="shared" si="201"/>
        <v>2313003804訪問看護</v>
      </c>
      <c r="B12903" s="489">
        <v>2313003804</v>
      </c>
      <c r="C12903" s="489" t="s">
        <v>2102</v>
      </c>
      <c r="D12903" s="489" t="s">
        <v>15125</v>
      </c>
    </row>
    <row r="12904" spans="1:4">
      <c r="A12904" s="489" t="str">
        <f t="shared" si="201"/>
        <v>2313003812介護予防通所リハビリテーション</v>
      </c>
      <c r="B12904" s="489">
        <v>2313003812</v>
      </c>
      <c r="C12904" s="489" t="s">
        <v>2512</v>
      </c>
      <c r="D12904" s="489" t="s">
        <v>16819</v>
      </c>
    </row>
    <row r="12905" spans="1:4">
      <c r="A12905" s="489" t="str">
        <f t="shared" si="201"/>
        <v>2313003812介護予防訪問リハビリテーション</v>
      </c>
      <c r="B12905" s="489">
        <v>2313003812</v>
      </c>
      <c r="C12905" s="489" t="s">
        <v>2108</v>
      </c>
      <c r="D12905" s="489" t="s">
        <v>16819</v>
      </c>
    </row>
    <row r="12906" spans="1:4">
      <c r="A12906" s="489" t="str">
        <f t="shared" si="201"/>
        <v>2313003812介護予防訪問看護</v>
      </c>
      <c r="B12906" s="489">
        <v>2313003812</v>
      </c>
      <c r="C12906" s="489" t="s">
        <v>2103</v>
      </c>
      <c r="D12906" s="489" t="s">
        <v>16819</v>
      </c>
    </row>
    <row r="12907" spans="1:4">
      <c r="A12907" s="489" t="str">
        <f t="shared" si="201"/>
        <v>2313003812通所リハビリテーション</v>
      </c>
      <c r="B12907" s="489">
        <v>2313003812</v>
      </c>
      <c r="C12907" s="489" t="s">
        <v>2511</v>
      </c>
      <c r="D12907" s="489" t="s">
        <v>16819</v>
      </c>
    </row>
    <row r="12908" spans="1:4">
      <c r="A12908" s="489" t="str">
        <f t="shared" si="201"/>
        <v>2313003812訪問リハビリテーション</v>
      </c>
      <c r="B12908" s="489">
        <v>2313003812</v>
      </c>
      <c r="C12908" s="489" t="s">
        <v>2104</v>
      </c>
      <c r="D12908" s="489" t="s">
        <v>16819</v>
      </c>
    </row>
    <row r="12909" spans="1:4">
      <c r="A12909" s="489" t="str">
        <f t="shared" si="201"/>
        <v>2313003812訪問看護</v>
      </c>
      <c r="B12909" s="489">
        <v>2313003812</v>
      </c>
      <c r="C12909" s="489" t="s">
        <v>2102</v>
      </c>
      <c r="D12909" s="489" t="s">
        <v>16819</v>
      </c>
    </row>
    <row r="12910" spans="1:4">
      <c r="A12910" s="489" t="str">
        <f t="shared" si="201"/>
        <v>2313003838介護予防通所リハビリテーション</v>
      </c>
      <c r="B12910" s="489">
        <v>2313003838</v>
      </c>
      <c r="C12910" s="489" t="s">
        <v>2512</v>
      </c>
      <c r="D12910" s="489" t="s">
        <v>16820</v>
      </c>
    </row>
    <row r="12911" spans="1:4">
      <c r="A12911" s="489" t="str">
        <f t="shared" si="201"/>
        <v>2313003838介護予防訪問リハビリテーション</v>
      </c>
      <c r="B12911" s="489">
        <v>2313003838</v>
      </c>
      <c r="C12911" s="489" t="s">
        <v>2108</v>
      </c>
      <c r="D12911" s="489" t="s">
        <v>16820</v>
      </c>
    </row>
    <row r="12912" spans="1:4">
      <c r="A12912" s="489" t="str">
        <f t="shared" si="201"/>
        <v>2313003838介護予防訪問看護</v>
      </c>
      <c r="B12912" s="489">
        <v>2313003838</v>
      </c>
      <c r="C12912" s="489" t="s">
        <v>2103</v>
      </c>
      <c r="D12912" s="489" t="s">
        <v>16820</v>
      </c>
    </row>
    <row r="12913" spans="1:4">
      <c r="A12913" s="489" t="str">
        <f t="shared" si="201"/>
        <v>2313003838通所リハビリテーション</v>
      </c>
      <c r="B12913" s="489">
        <v>2313003838</v>
      </c>
      <c r="C12913" s="489" t="s">
        <v>2511</v>
      </c>
      <c r="D12913" s="489" t="s">
        <v>16820</v>
      </c>
    </row>
    <row r="12914" spans="1:4">
      <c r="A12914" s="489" t="str">
        <f t="shared" si="201"/>
        <v>2313003838訪問リハビリテーション</v>
      </c>
      <c r="B12914" s="489">
        <v>2313003838</v>
      </c>
      <c r="C12914" s="489" t="s">
        <v>2104</v>
      </c>
      <c r="D12914" s="489" t="s">
        <v>16820</v>
      </c>
    </row>
    <row r="12915" spans="1:4">
      <c r="A12915" s="489" t="str">
        <f t="shared" si="201"/>
        <v>2313003838訪問看護</v>
      </c>
      <c r="B12915" s="489">
        <v>2313003838</v>
      </c>
      <c r="C12915" s="489" t="s">
        <v>2102</v>
      </c>
      <c r="D12915" s="489" t="s">
        <v>16820</v>
      </c>
    </row>
    <row r="12916" spans="1:4">
      <c r="A12916" s="489" t="str">
        <f t="shared" si="201"/>
        <v>2313003846介護予防通所リハビリテーション</v>
      </c>
      <c r="B12916" s="489">
        <v>2313003846</v>
      </c>
      <c r="C12916" s="489" t="s">
        <v>2512</v>
      </c>
      <c r="D12916" s="489" t="s">
        <v>16821</v>
      </c>
    </row>
    <row r="12917" spans="1:4">
      <c r="A12917" s="489" t="str">
        <f t="shared" si="201"/>
        <v>2313003846介護予防訪問リハビリテーション</v>
      </c>
      <c r="B12917" s="489">
        <v>2313003846</v>
      </c>
      <c r="C12917" s="489" t="s">
        <v>2108</v>
      </c>
      <c r="D12917" s="489" t="s">
        <v>16821</v>
      </c>
    </row>
    <row r="12918" spans="1:4">
      <c r="A12918" s="489" t="str">
        <f t="shared" si="201"/>
        <v>2313003846介護予防訪問看護</v>
      </c>
      <c r="B12918" s="489">
        <v>2313003846</v>
      </c>
      <c r="C12918" s="489" t="s">
        <v>2103</v>
      </c>
      <c r="D12918" s="489" t="s">
        <v>16821</v>
      </c>
    </row>
    <row r="12919" spans="1:4">
      <c r="A12919" s="489" t="str">
        <f t="shared" si="201"/>
        <v>2313003846通所リハビリテーション</v>
      </c>
      <c r="B12919" s="489">
        <v>2313003846</v>
      </c>
      <c r="C12919" s="489" t="s">
        <v>2511</v>
      </c>
      <c r="D12919" s="489" t="s">
        <v>16821</v>
      </c>
    </row>
    <row r="12920" spans="1:4">
      <c r="A12920" s="489" t="str">
        <f t="shared" si="201"/>
        <v>2313003846訪問リハビリテーション</v>
      </c>
      <c r="B12920" s="489">
        <v>2313003846</v>
      </c>
      <c r="C12920" s="489" t="s">
        <v>2104</v>
      </c>
      <c r="D12920" s="489" t="s">
        <v>16821</v>
      </c>
    </row>
    <row r="12921" spans="1:4">
      <c r="A12921" s="489" t="str">
        <f t="shared" si="201"/>
        <v>2313003846訪問看護</v>
      </c>
      <c r="B12921" s="489">
        <v>2313003846</v>
      </c>
      <c r="C12921" s="489" t="s">
        <v>2102</v>
      </c>
      <c r="D12921" s="489" t="s">
        <v>16821</v>
      </c>
    </row>
    <row r="12922" spans="1:4">
      <c r="A12922" s="489" t="str">
        <f t="shared" si="201"/>
        <v>2313003853介護予防通所リハビリテーション</v>
      </c>
      <c r="B12922" s="489">
        <v>2313003853</v>
      </c>
      <c r="C12922" s="489" t="s">
        <v>2512</v>
      </c>
      <c r="D12922" s="489" t="s">
        <v>16756</v>
      </c>
    </row>
    <row r="12923" spans="1:4">
      <c r="A12923" s="489" t="str">
        <f t="shared" si="201"/>
        <v>2313003853介護予防訪問リハビリテーション</v>
      </c>
      <c r="B12923" s="489">
        <v>2313003853</v>
      </c>
      <c r="C12923" s="489" t="s">
        <v>2108</v>
      </c>
      <c r="D12923" s="489" t="s">
        <v>16756</v>
      </c>
    </row>
    <row r="12924" spans="1:4">
      <c r="A12924" s="489" t="str">
        <f t="shared" si="201"/>
        <v>2313003853介護予防訪問看護</v>
      </c>
      <c r="B12924" s="489">
        <v>2313003853</v>
      </c>
      <c r="C12924" s="489" t="s">
        <v>2103</v>
      </c>
      <c r="D12924" s="489" t="s">
        <v>16756</v>
      </c>
    </row>
    <row r="12925" spans="1:4">
      <c r="A12925" s="489" t="str">
        <f t="shared" si="201"/>
        <v>2313003853通所リハビリテーション</v>
      </c>
      <c r="B12925" s="489">
        <v>2313003853</v>
      </c>
      <c r="C12925" s="489" t="s">
        <v>2511</v>
      </c>
      <c r="D12925" s="489" t="s">
        <v>16756</v>
      </c>
    </row>
    <row r="12926" spans="1:4">
      <c r="A12926" s="489" t="str">
        <f t="shared" si="201"/>
        <v>2313003853訪問リハビリテーション</v>
      </c>
      <c r="B12926" s="489">
        <v>2313003853</v>
      </c>
      <c r="C12926" s="489" t="s">
        <v>2104</v>
      </c>
      <c r="D12926" s="489" t="s">
        <v>16756</v>
      </c>
    </row>
    <row r="12927" spans="1:4">
      <c r="A12927" s="489" t="str">
        <f t="shared" si="201"/>
        <v>2313003853訪問看護</v>
      </c>
      <c r="B12927" s="489">
        <v>2313003853</v>
      </c>
      <c r="C12927" s="489" t="s">
        <v>2102</v>
      </c>
      <c r="D12927" s="489" t="s">
        <v>16756</v>
      </c>
    </row>
    <row r="12928" spans="1:4">
      <c r="A12928" s="489" t="str">
        <f t="shared" si="201"/>
        <v>2313003861介護予防訪問リハビリテーション</v>
      </c>
      <c r="B12928" s="489">
        <v>2313003861</v>
      </c>
      <c r="C12928" s="489" t="s">
        <v>2108</v>
      </c>
      <c r="D12928" s="489" t="s">
        <v>16822</v>
      </c>
    </row>
    <row r="12929" spans="1:4">
      <c r="A12929" s="489" t="str">
        <f t="shared" si="201"/>
        <v>2313003861介護予防訪問看護</v>
      </c>
      <c r="B12929" s="489">
        <v>2313003861</v>
      </c>
      <c r="C12929" s="489" t="s">
        <v>2103</v>
      </c>
      <c r="D12929" s="489" t="s">
        <v>16822</v>
      </c>
    </row>
    <row r="12930" spans="1:4">
      <c r="A12930" s="489" t="str">
        <f t="shared" ref="A12930:A12993" si="202">B12930&amp;C12930</f>
        <v>2313003861訪問リハビリテーション</v>
      </c>
      <c r="B12930" s="489">
        <v>2313003861</v>
      </c>
      <c r="C12930" s="489" t="s">
        <v>2104</v>
      </c>
      <c r="D12930" s="489" t="s">
        <v>16822</v>
      </c>
    </row>
    <row r="12931" spans="1:4">
      <c r="A12931" s="489" t="str">
        <f t="shared" si="202"/>
        <v>2313003861訪問看護</v>
      </c>
      <c r="B12931" s="489">
        <v>2313003861</v>
      </c>
      <c r="C12931" s="489" t="s">
        <v>2102</v>
      </c>
      <c r="D12931" s="489" t="s">
        <v>16822</v>
      </c>
    </row>
    <row r="12932" spans="1:4">
      <c r="A12932" s="489" t="str">
        <f t="shared" si="202"/>
        <v>2313003879介護予防訪問リハビリテーション</v>
      </c>
      <c r="B12932" s="489">
        <v>2313003879</v>
      </c>
      <c r="C12932" s="489" t="s">
        <v>2108</v>
      </c>
      <c r="D12932" s="489" t="s">
        <v>16823</v>
      </c>
    </row>
    <row r="12933" spans="1:4">
      <c r="A12933" s="489" t="str">
        <f t="shared" si="202"/>
        <v>2313003879介護予防訪問看護</v>
      </c>
      <c r="B12933" s="489">
        <v>2313003879</v>
      </c>
      <c r="C12933" s="489" t="s">
        <v>2103</v>
      </c>
      <c r="D12933" s="489" t="s">
        <v>16823</v>
      </c>
    </row>
    <row r="12934" spans="1:4">
      <c r="A12934" s="489" t="str">
        <f t="shared" si="202"/>
        <v>2313003879訪問リハビリテーション</v>
      </c>
      <c r="B12934" s="489">
        <v>2313003879</v>
      </c>
      <c r="C12934" s="489" t="s">
        <v>2104</v>
      </c>
      <c r="D12934" s="489" t="s">
        <v>16823</v>
      </c>
    </row>
    <row r="12935" spans="1:4">
      <c r="A12935" s="489" t="str">
        <f t="shared" si="202"/>
        <v>2313003879訪問看護</v>
      </c>
      <c r="B12935" s="489">
        <v>2313003879</v>
      </c>
      <c r="C12935" s="489" t="s">
        <v>2102</v>
      </c>
      <c r="D12935" s="489" t="s">
        <v>16823</v>
      </c>
    </row>
    <row r="12936" spans="1:4">
      <c r="A12936" s="489" t="str">
        <f t="shared" si="202"/>
        <v>2313003887介護予防訪問リハビリテーション</v>
      </c>
      <c r="B12936" s="489">
        <v>2313003887</v>
      </c>
      <c r="C12936" s="489" t="s">
        <v>2108</v>
      </c>
      <c r="D12936" s="489" t="s">
        <v>16824</v>
      </c>
    </row>
    <row r="12937" spans="1:4">
      <c r="A12937" s="489" t="str">
        <f t="shared" si="202"/>
        <v>2313003887介護予防訪問看護</v>
      </c>
      <c r="B12937" s="489">
        <v>2313003887</v>
      </c>
      <c r="C12937" s="489" t="s">
        <v>2103</v>
      </c>
      <c r="D12937" s="489" t="s">
        <v>16824</v>
      </c>
    </row>
    <row r="12938" spans="1:4">
      <c r="A12938" s="489" t="str">
        <f t="shared" si="202"/>
        <v>2313003887訪問リハビリテーション</v>
      </c>
      <c r="B12938" s="489">
        <v>2313003887</v>
      </c>
      <c r="C12938" s="489" t="s">
        <v>2104</v>
      </c>
      <c r="D12938" s="489" t="s">
        <v>16824</v>
      </c>
    </row>
    <row r="12939" spans="1:4">
      <c r="A12939" s="489" t="str">
        <f t="shared" si="202"/>
        <v>2313003887訪問看護</v>
      </c>
      <c r="B12939" s="489">
        <v>2313003887</v>
      </c>
      <c r="C12939" s="489" t="s">
        <v>2102</v>
      </c>
      <c r="D12939" s="489" t="s">
        <v>16824</v>
      </c>
    </row>
    <row r="12940" spans="1:4">
      <c r="A12940" s="489" t="str">
        <f t="shared" si="202"/>
        <v>2313003895介護予防訪問リハビリテーション</v>
      </c>
      <c r="B12940" s="489">
        <v>2313003895</v>
      </c>
      <c r="C12940" s="489" t="s">
        <v>2108</v>
      </c>
      <c r="D12940" s="489" t="s">
        <v>16825</v>
      </c>
    </row>
    <row r="12941" spans="1:4">
      <c r="A12941" s="489" t="str">
        <f t="shared" si="202"/>
        <v>2313003895介護予防訪問看護</v>
      </c>
      <c r="B12941" s="489">
        <v>2313003895</v>
      </c>
      <c r="C12941" s="489" t="s">
        <v>2103</v>
      </c>
      <c r="D12941" s="489" t="s">
        <v>16825</v>
      </c>
    </row>
    <row r="12942" spans="1:4">
      <c r="A12942" s="489" t="str">
        <f t="shared" si="202"/>
        <v>2313003895訪問リハビリテーション</v>
      </c>
      <c r="B12942" s="489">
        <v>2313003895</v>
      </c>
      <c r="C12942" s="489" t="s">
        <v>2104</v>
      </c>
      <c r="D12942" s="489" t="s">
        <v>16825</v>
      </c>
    </row>
    <row r="12943" spans="1:4">
      <c r="A12943" s="489" t="str">
        <f t="shared" si="202"/>
        <v>2313003895訪問看護</v>
      </c>
      <c r="B12943" s="489">
        <v>2313003895</v>
      </c>
      <c r="C12943" s="489" t="s">
        <v>2102</v>
      </c>
      <c r="D12943" s="489" t="s">
        <v>16825</v>
      </c>
    </row>
    <row r="12944" spans="1:4">
      <c r="A12944" s="489" t="str">
        <f t="shared" si="202"/>
        <v>2313003929介護予防訪問リハビリテーション</v>
      </c>
      <c r="B12944" s="489">
        <v>2313003929</v>
      </c>
      <c r="C12944" s="489" t="s">
        <v>2108</v>
      </c>
      <c r="D12944" s="489" t="s">
        <v>16826</v>
      </c>
    </row>
    <row r="12945" spans="1:4">
      <c r="A12945" s="489" t="str">
        <f t="shared" si="202"/>
        <v>2313003929介護予防訪問看護</v>
      </c>
      <c r="B12945" s="489">
        <v>2313003929</v>
      </c>
      <c r="C12945" s="489" t="s">
        <v>2103</v>
      </c>
      <c r="D12945" s="489" t="s">
        <v>16826</v>
      </c>
    </row>
    <row r="12946" spans="1:4">
      <c r="A12946" s="489" t="str">
        <f t="shared" si="202"/>
        <v>2313003929訪問リハビリテーション</v>
      </c>
      <c r="B12946" s="489">
        <v>2313003929</v>
      </c>
      <c r="C12946" s="489" t="s">
        <v>2104</v>
      </c>
      <c r="D12946" s="489" t="s">
        <v>16826</v>
      </c>
    </row>
    <row r="12947" spans="1:4">
      <c r="A12947" s="489" t="str">
        <f t="shared" si="202"/>
        <v>2313003929訪問看護</v>
      </c>
      <c r="B12947" s="489">
        <v>2313003929</v>
      </c>
      <c r="C12947" s="489" t="s">
        <v>2102</v>
      </c>
      <c r="D12947" s="489" t="s">
        <v>16826</v>
      </c>
    </row>
    <row r="12948" spans="1:4">
      <c r="A12948" s="489" t="str">
        <f t="shared" si="202"/>
        <v>2313003945介護予防訪問リハビリテーション</v>
      </c>
      <c r="B12948" s="489">
        <v>2313003945</v>
      </c>
      <c r="C12948" s="489" t="s">
        <v>2108</v>
      </c>
      <c r="D12948" s="489" t="s">
        <v>16827</v>
      </c>
    </row>
    <row r="12949" spans="1:4">
      <c r="A12949" s="489" t="str">
        <f t="shared" si="202"/>
        <v>2313003945介護予防訪問看護</v>
      </c>
      <c r="B12949" s="489">
        <v>2313003945</v>
      </c>
      <c r="C12949" s="489" t="s">
        <v>2103</v>
      </c>
      <c r="D12949" s="489" t="s">
        <v>16827</v>
      </c>
    </row>
    <row r="12950" spans="1:4">
      <c r="A12950" s="489" t="str">
        <f t="shared" si="202"/>
        <v>2313003945訪問リハビリテーション</v>
      </c>
      <c r="B12950" s="489">
        <v>2313003945</v>
      </c>
      <c r="C12950" s="489" t="s">
        <v>2104</v>
      </c>
      <c r="D12950" s="489" t="s">
        <v>16827</v>
      </c>
    </row>
    <row r="12951" spans="1:4">
      <c r="A12951" s="489" t="str">
        <f t="shared" si="202"/>
        <v>2313003945訪問看護</v>
      </c>
      <c r="B12951" s="489">
        <v>2313003945</v>
      </c>
      <c r="C12951" s="489" t="s">
        <v>2102</v>
      </c>
      <c r="D12951" s="489" t="s">
        <v>16827</v>
      </c>
    </row>
    <row r="12952" spans="1:4">
      <c r="A12952" s="489" t="str">
        <f t="shared" si="202"/>
        <v>2313003978介護予防通所リハビリテーション</v>
      </c>
      <c r="B12952" s="489">
        <v>2313003978</v>
      </c>
      <c r="C12952" s="489" t="s">
        <v>2512</v>
      </c>
      <c r="D12952" s="489" t="s">
        <v>16828</v>
      </c>
    </row>
    <row r="12953" spans="1:4">
      <c r="A12953" s="489" t="str">
        <f t="shared" si="202"/>
        <v>2313003978介護予防訪問リハビリテーション</v>
      </c>
      <c r="B12953" s="489">
        <v>2313003978</v>
      </c>
      <c r="C12953" s="489" t="s">
        <v>2108</v>
      </c>
      <c r="D12953" s="489" t="s">
        <v>16828</v>
      </c>
    </row>
    <row r="12954" spans="1:4">
      <c r="A12954" s="489" t="str">
        <f t="shared" si="202"/>
        <v>2313003978介護予防訪問看護</v>
      </c>
      <c r="B12954" s="489">
        <v>2313003978</v>
      </c>
      <c r="C12954" s="489" t="s">
        <v>2103</v>
      </c>
      <c r="D12954" s="489" t="s">
        <v>16828</v>
      </c>
    </row>
    <row r="12955" spans="1:4">
      <c r="A12955" s="489" t="str">
        <f t="shared" si="202"/>
        <v>2313003978通所リハビリテーション</v>
      </c>
      <c r="B12955" s="489">
        <v>2313003978</v>
      </c>
      <c r="C12955" s="489" t="s">
        <v>2511</v>
      </c>
      <c r="D12955" s="489" t="s">
        <v>16828</v>
      </c>
    </row>
    <row r="12956" spans="1:4">
      <c r="A12956" s="489" t="str">
        <f t="shared" si="202"/>
        <v>2313003978訪問リハビリテーション</v>
      </c>
      <c r="B12956" s="489">
        <v>2313003978</v>
      </c>
      <c r="C12956" s="489" t="s">
        <v>2104</v>
      </c>
      <c r="D12956" s="489" t="s">
        <v>16828</v>
      </c>
    </row>
    <row r="12957" spans="1:4">
      <c r="A12957" s="489" t="str">
        <f t="shared" si="202"/>
        <v>2313003978訪問看護</v>
      </c>
      <c r="B12957" s="489">
        <v>2313003978</v>
      </c>
      <c r="C12957" s="489" t="s">
        <v>2102</v>
      </c>
      <c r="D12957" s="489" t="s">
        <v>16828</v>
      </c>
    </row>
    <row r="12958" spans="1:4">
      <c r="A12958" s="489" t="str">
        <f t="shared" si="202"/>
        <v>2313004000介護予防通所リハビリテーション</v>
      </c>
      <c r="B12958" s="489">
        <v>2313004000</v>
      </c>
      <c r="C12958" s="489" t="s">
        <v>2512</v>
      </c>
      <c r="D12958" s="489" t="s">
        <v>16829</v>
      </c>
    </row>
    <row r="12959" spans="1:4">
      <c r="A12959" s="489" t="str">
        <f t="shared" si="202"/>
        <v>2313004000介護予防訪問リハビリテーション</v>
      </c>
      <c r="B12959" s="489">
        <v>2313004000</v>
      </c>
      <c r="C12959" s="489" t="s">
        <v>2108</v>
      </c>
      <c r="D12959" s="489" t="s">
        <v>16829</v>
      </c>
    </row>
    <row r="12960" spans="1:4">
      <c r="A12960" s="489" t="str">
        <f t="shared" si="202"/>
        <v>2313004000介護予防訪問看護</v>
      </c>
      <c r="B12960" s="489">
        <v>2313004000</v>
      </c>
      <c r="C12960" s="489" t="s">
        <v>2103</v>
      </c>
      <c r="D12960" s="489" t="s">
        <v>16829</v>
      </c>
    </row>
    <row r="12961" spans="1:4">
      <c r="A12961" s="489" t="str">
        <f t="shared" si="202"/>
        <v>2313004000通所リハビリテーション</v>
      </c>
      <c r="B12961" s="489">
        <v>2313004000</v>
      </c>
      <c r="C12961" s="489" t="s">
        <v>2511</v>
      </c>
      <c r="D12961" s="489" t="s">
        <v>16829</v>
      </c>
    </row>
    <row r="12962" spans="1:4">
      <c r="A12962" s="489" t="str">
        <f t="shared" si="202"/>
        <v>2313004000訪問リハビリテーション</v>
      </c>
      <c r="B12962" s="489">
        <v>2313004000</v>
      </c>
      <c r="C12962" s="489" t="s">
        <v>2104</v>
      </c>
      <c r="D12962" s="489" t="s">
        <v>16829</v>
      </c>
    </row>
    <row r="12963" spans="1:4">
      <c r="A12963" s="489" t="str">
        <f t="shared" si="202"/>
        <v>2313004000訪問看護</v>
      </c>
      <c r="B12963" s="489">
        <v>2313004000</v>
      </c>
      <c r="C12963" s="489" t="s">
        <v>2102</v>
      </c>
      <c r="D12963" s="489" t="s">
        <v>16829</v>
      </c>
    </row>
    <row r="12964" spans="1:4">
      <c r="A12964" s="489" t="str">
        <f t="shared" si="202"/>
        <v>2313004026介護予防通所リハビリテーション</v>
      </c>
      <c r="B12964" s="489">
        <v>2313004026</v>
      </c>
      <c r="C12964" s="489" t="s">
        <v>2512</v>
      </c>
      <c r="D12964" s="489" t="s">
        <v>16830</v>
      </c>
    </row>
    <row r="12965" spans="1:4">
      <c r="A12965" s="489" t="str">
        <f t="shared" si="202"/>
        <v>2313004026介護予防訪問リハビリテーション</v>
      </c>
      <c r="B12965" s="489">
        <v>2313004026</v>
      </c>
      <c r="C12965" s="489" t="s">
        <v>2108</v>
      </c>
      <c r="D12965" s="489" t="s">
        <v>16830</v>
      </c>
    </row>
    <row r="12966" spans="1:4">
      <c r="A12966" s="489" t="str">
        <f t="shared" si="202"/>
        <v>2313004026介護予防訪問看護</v>
      </c>
      <c r="B12966" s="489">
        <v>2313004026</v>
      </c>
      <c r="C12966" s="489" t="s">
        <v>2103</v>
      </c>
      <c r="D12966" s="489" t="s">
        <v>16830</v>
      </c>
    </row>
    <row r="12967" spans="1:4">
      <c r="A12967" s="489" t="str">
        <f t="shared" si="202"/>
        <v>2313004026通所リハビリテーション</v>
      </c>
      <c r="B12967" s="489">
        <v>2313004026</v>
      </c>
      <c r="C12967" s="489" t="s">
        <v>2511</v>
      </c>
      <c r="D12967" s="489" t="s">
        <v>16830</v>
      </c>
    </row>
    <row r="12968" spans="1:4">
      <c r="A12968" s="489" t="str">
        <f t="shared" si="202"/>
        <v>2313004026訪問リハビリテーション</v>
      </c>
      <c r="B12968" s="489">
        <v>2313004026</v>
      </c>
      <c r="C12968" s="489" t="s">
        <v>2104</v>
      </c>
      <c r="D12968" s="489" t="s">
        <v>16830</v>
      </c>
    </row>
    <row r="12969" spans="1:4">
      <c r="A12969" s="489" t="str">
        <f t="shared" si="202"/>
        <v>2313004026訪問看護</v>
      </c>
      <c r="B12969" s="489">
        <v>2313004026</v>
      </c>
      <c r="C12969" s="489" t="s">
        <v>2102</v>
      </c>
      <c r="D12969" s="489" t="s">
        <v>16830</v>
      </c>
    </row>
    <row r="12970" spans="1:4">
      <c r="A12970" s="489" t="str">
        <f t="shared" si="202"/>
        <v>2313004034介護予防通所リハビリテーション</v>
      </c>
      <c r="B12970" s="489">
        <v>2313004034</v>
      </c>
      <c r="C12970" s="489" t="s">
        <v>2512</v>
      </c>
      <c r="D12970" s="489" t="s">
        <v>16831</v>
      </c>
    </row>
    <row r="12971" spans="1:4">
      <c r="A12971" s="489" t="str">
        <f t="shared" si="202"/>
        <v>2313004034介護予防訪問リハビリテーション</v>
      </c>
      <c r="B12971" s="489">
        <v>2313004034</v>
      </c>
      <c r="C12971" s="489" t="s">
        <v>2108</v>
      </c>
      <c r="D12971" s="489" t="s">
        <v>16831</v>
      </c>
    </row>
    <row r="12972" spans="1:4">
      <c r="A12972" s="489" t="str">
        <f t="shared" si="202"/>
        <v>2313004034介護予防訪問看護</v>
      </c>
      <c r="B12972" s="489">
        <v>2313004034</v>
      </c>
      <c r="C12972" s="489" t="s">
        <v>2103</v>
      </c>
      <c r="D12972" s="489" t="s">
        <v>16831</v>
      </c>
    </row>
    <row r="12973" spans="1:4">
      <c r="A12973" s="489" t="str">
        <f t="shared" si="202"/>
        <v>2313004034通所リハビリテーション</v>
      </c>
      <c r="B12973" s="489">
        <v>2313004034</v>
      </c>
      <c r="C12973" s="489" t="s">
        <v>2511</v>
      </c>
      <c r="D12973" s="489" t="s">
        <v>16831</v>
      </c>
    </row>
    <row r="12974" spans="1:4">
      <c r="A12974" s="489" t="str">
        <f t="shared" si="202"/>
        <v>2313004034訪問リハビリテーション</v>
      </c>
      <c r="B12974" s="489">
        <v>2313004034</v>
      </c>
      <c r="C12974" s="489" t="s">
        <v>2104</v>
      </c>
      <c r="D12974" s="489" t="s">
        <v>16831</v>
      </c>
    </row>
    <row r="12975" spans="1:4">
      <c r="A12975" s="489" t="str">
        <f t="shared" si="202"/>
        <v>2313004034訪問看護</v>
      </c>
      <c r="B12975" s="489">
        <v>2313004034</v>
      </c>
      <c r="C12975" s="489" t="s">
        <v>2102</v>
      </c>
      <c r="D12975" s="489" t="s">
        <v>16831</v>
      </c>
    </row>
    <row r="12976" spans="1:4">
      <c r="A12976" s="489" t="str">
        <f t="shared" si="202"/>
        <v>2313004042介護予防通所リハビリテーション</v>
      </c>
      <c r="B12976" s="489">
        <v>2313004042</v>
      </c>
      <c r="C12976" s="489" t="s">
        <v>2512</v>
      </c>
      <c r="D12976" s="489" t="s">
        <v>16832</v>
      </c>
    </row>
    <row r="12977" spans="1:4">
      <c r="A12977" s="489" t="str">
        <f t="shared" si="202"/>
        <v>2313004042介護予防訪問リハビリテーション</v>
      </c>
      <c r="B12977" s="489">
        <v>2313004042</v>
      </c>
      <c r="C12977" s="489" t="s">
        <v>2108</v>
      </c>
      <c r="D12977" s="489" t="s">
        <v>16832</v>
      </c>
    </row>
    <row r="12978" spans="1:4">
      <c r="A12978" s="489" t="str">
        <f t="shared" si="202"/>
        <v>2313004042介護予防訪問看護</v>
      </c>
      <c r="B12978" s="489">
        <v>2313004042</v>
      </c>
      <c r="C12978" s="489" t="s">
        <v>2103</v>
      </c>
      <c r="D12978" s="489" t="s">
        <v>16832</v>
      </c>
    </row>
    <row r="12979" spans="1:4">
      <c r="A12979" s="489" t="str">
        <f t="shared" si="202"/>
        <v>2313004042通所リハビリテーション</v>
      </c>
      <c r="B12979" s="489">
        <v>2313004042</v>
      </c>
      <c r="C12979" s="489" t="s">
        <v>2511</v>
      </c>
      <c r="D12979" s="489" t="s">
        <v>16832</v>
      </c>
    </row>
    <row r="12980" spans="1:4">
      <c r="A12980" s="489" t="str">
        <f t="shared" si="202"/>
        <v>2313004042訪問リハビリテーション</v>
      </c>
      <c r="B12980" s="489">
        <v>2313004042</v>
      </c>
      <c r="C12980" s="489" t="s">
        <v>2104</v>
      </c>
      <c r="D12980" s="489" t="s">
        <v>16832</v>
      </c>
    </row>
    <row r="12981" spans="1:4">
      <c r="A12981" s="489" t="str">
        <f t="shared" si="202"/>
        <v>2313004042訪問看護</v>
      </c>
      <c r="B12981" s="489">
        <v>2313004042</v>
      </c>
      <c r="C12981" s="489" t="s">
        <v>2102</v>
      </c>
      <c r="D12981" s="489" t="s">
        <v>16832</v>
      </c>
    </row>
    <row r="12982" spans="1:4">
      <c r="A12982" s="489" t="str">
        <f t="shared" si="202"/>
        <v>2313004067介護予防通所リハビリテーション</v>
      </c>
      <c r="B12982" s="489">
        <v>2313004067</v>
      </c>
      <c r="C12982" s="489" t="s">
        <v>2512</v>
      </c>
      <c r="D12982" s="489" t="s">
        <v>16833</v>
      </c>
    </row>
    <row r="12983" spans="1:4">
      <c r="A12983" s="489" t="str">
        <f t="shared" si="202"/>
        <v>2313004067介護予防訪問リハビリテーション</v>
      </c>
      <c r="B12983" s="489">
        <v>2313004067</v>
      </c>
      <c r="C12983" s="489" t="s">
        <v>2108</v>
      </c>
      <c r="D12983" s="489" t="s">
        <v>16833</v>
      </c>
    </row>
    <row r="12984" spans="1:4">
      <c r="A12984" s="489" t="str">
        <f t="shared" si="202"/>
        <v>2313004067介護予防訪問看護</v>
      </c>
      <c r="B12984" s="489">
        <v>2313004067</v>
      </c>
      <c r="C12984" s="489" t="s">
        <v>2103</v>
      </c>
      <c r="D12984" s="489" t="s">
        <v>16833</v>
      </c>
    </row>
    <row r="12985" spans="1:4">
      <c r="A12985" s="489" t="str">
        <f t="shared" si="202"/>
        <v>2313004067通所リハビリテーション</v>
      </c>
      <c r="B12985" s="489">
        <v>2313004067</v>
      </c>
      <c r="C12985" s="489" t="s">
        <v>2511</v>
      </c>
      <c r="D12985" s="489" t="s">
        <v>16833</v>
      </c>
    </row>
    <row r="12986" spans="1:4">
      <c r="A12986" s="489" t="str">
        <f t="shared" si="202"/>
        <v>2313004067訪問リハビリテーション</v>
      </c>
      <c r="B12986" s="489">
        <v>2313004067</v>
      </c>
      <c r="C12986" s="489" t="s">
        <v>2104</v>
      </c>
      <c r="D12986" s="489" t="s">
        <v>16833</v>
      </c>
    </row>
    <row r="12987" spans="1:4">
      <c r="A12987" s="489" t="str">
        <f t="shared" si="202"/>
        <v>2313004067訪問看護</v>
      </c>
      <c r="B12987" s="489">
        <v>2313004067</v>
      </c>
      <c r="C12987" s="489" t="s">
        <v>2102</v>
      </c>
      <c r="D12987" s="489" t="s">
        <v>16833</v>
      </c>
    </row>
    <row r="12988" spans="1:4">
      <c r="A12988" s="489" t="str">
        <f t="shared" si="202"/>
        <v>2313004075介護予防通所リハビリテーション</v>
      </c>
      <c r="B12988" s="489">
        <v>2313004075</v>
      </c>
      <c r="C12988" s="489" t="s">
        <v>2512</v>
      </c>
      <c r="D12988" s="489" t="s">
        <v>16834</v>
      </c>
    </row>
    <row r="12989" spans="1:4">
      <c r="A12989" s="489" t="str">
        <f t="shared" si="202"/>
        <v>2313004075介護予防訪問リハビリテーション</v>
      </c>
      <c r="B12989" s="489">
        <v>2313004075</v>
      </c>
      <c r="C12989" s="489" t="s">
        <v>2108</v>
      </c>
      <c r="D12989" s="489" t="s">
        <v>16834</v>
      </c>
    </row>
    <row r="12990" spans="1:4">
      <c r="A12990" s="489" t="str">
        <f t="shared" si="202"/>
        <v>2313004075介護予防訪問看護</v>
      </c>
      <c r="B12990" s="489">
        <v>2313004075</v>
      </c>
      <c r="C12990" s="489" t="s">
        <v>2103</v>
      </c>
      <c r="D12990" s="489" t="s">
        <v>16834</v>
      </c>
    </row>
    <row r="12991" spans="1:4">
      <c r="A12991" s="489" t="str">
        <f t="shared" si="202"/>
        <v>2313004075通所リハビリテーション</v>
      </c>
      <c r="B12991" s="489">
        <v>2313004075</v>
      </c>
      <c r="C12991" s="489" t="s">
        <v>2511</v>
      </c>
      <c r="D12991" s="489" t="s">
        <v>16834</v>
      </c>
    </row>
    <row r="12992" spans="1:4">
      <c r="A12992" s="489" t="str">
        <f t="shared" si="202"/>
        <v>2313004075訪問リハビリテーション</v>
      </c>
      <c r="B12992" s="489">
        <v>2313004075</v>
      </c>
      <c r="C12992" s="489" t="s">
        <v>2104</v>
      </c>
      <c r="D12992" s="489" t="s">
        <v>16834</v>
      </c>
    </row>
    <row r="12993" spans="1:4">
      <c r="A12993" s="489" t="str">
        <f t="shared" si="202"/>
        <v>2313004075訪問看護</v>
      </c>
      <c r="B12993" s="489">
        <v>2313004075</v>
      </c>
      <c r="C12993" s="489" t="s">
        <v>2102</v>
      </c>
      <c r="D12993" s="489" t="s">
        <v>16834</v>
      </c>
    </row>
    <row r="12994" spans="1:4">
      <c r="A12994" s="489" t="str">
        <f t="shared" ref="A12994:A13057" si="203">B12994&amp;C12994</f>
        <v>2313004083介護予防通所リハビリテーション</v>
      </c>
      <c r="B12994" s="489">
        <v>2313004083</v>
      </c>
      <c r="C12994" s="489" t="s">
        <v>2512</v>
      </c>
      <c r="D12994" s="489" t="s">
        <v>16835</v>
      </c>
    </row>
    <row r="12995" spans="1:4">
      <c r="A12995" s="489" t="str">
        <f t="shared" si="203"/>
        <v>2313004083介護予防訪問リハビリテーション</v>
      </c>
      <c r="B12995" s="489">
        <v>2313004083</v>
      </c>
      <c r="C12995" s="489" t="s">
        <v>2108</v>
      </c>
      <c r="D12995" s="489" t="s">
        <v>16835</v>
      </c>
    </row>
    <row r="12996" spans="1:4">
      <c r="A12996" s="489" t="str">
        <f t="shared" si="203"/>
        <v>2313004083介護予防訪問看護</v>
      </c>
      <c r="B12996" s="489">
        <v>2313004083</v>
      </c>
      <c r="C12996" s="489" t="s">
        <v>2103</v>
      </c>
      <c r="D12996" s="489" t="s">
        <v>16835</v>
      </c>
    </row>
    <row r="12997" spans="1:4">
      <c r="A12997" s="489" t="str">
        <f t="shared" si="203"/>
        <v>2313004083通所リハビリテーション</v>
      </c>
      <c r="B12997" s="489">
        <v>2313004083</v>
      </c>
      <c r="C12997" s="489" t="s">
        <v>2511</v>
      </c>
      <c r="D12997" s="489" t="s">
        <v>16835</v>
      </c>
    </row>
    <row r="12998" spans="1:4">
      <c r="A12998" s="489" t="str">
        <f t="shared" si="203"/>
        <v>2313004083訪問リハビリテーション</v>
      </c>
      <c r="B12998" s="489">
        <v>2313004083</v>
      </c>
      <c r="C12998" s="489" t="s">
        <v>2104</v>
      </c>
      <c r="D12998" s="489" t="s">
        <v>16835</v>
      </c>
    </row>
    <row r="12999" spans="1:4">
      <c r="A12999" s="489" t="str">
        <f t="shared" si="203"/>
        <v>2313004083訪問看護</v>
      </c>
      <c r="B12999" s="489">
        <v>2313004083</v>
      </c>
      <c r="C12999" s="489" t="s">
        <v>2102</v>
      </c>
      <c r="D12999" s="489" t="s">
        <v>16835</v>
      </c>
    </row>
    <row r="13000" spans="1:4">
      <c r="A13000" s="489" t="str">
        <f t="shared" si="203"/>
        <v>2313004125介護予防通所リハビリテーション</v>
      </c>
      <c r="B13000" s="489">
        <v>2313004125</v>
      </c>
      <c r="C13000" s="489" t="s">
        <v>2512</v>
      </c>
      <c r="D13000" s="489" t="s">
        <v>16836</v>
      </c>
    </row>
    <row r="13001" spans="1:4">
      <c r="A13001" s="489" t="str">
        <f t="shared" si="203"/>
        <v>2313004125介護予防訪問リハビリテーション</v>
      </c>
      <c r="B13001" s="489">
        <v>2313004125</v>
      </c>
      <c r="C13001" s="489" t="s">
        <v>2108</v>
      </c>
      <c r="D13001" s="489" t="s">
        <v>16836</v>
      </c>
    </row>
    <row r="13002" spans="1:4">
      <c r="A13002" s="489" t="str">
        <f t="shared" si="203"/>
        <v>2313004125介護予防訪問看護</v>
      </c>
      <c r="B13002" s="489">
        <v>2313004125</v>
      </c>
      <c r="C13002" s="489" t="s">
        <v>2103</v>
      </c>
      <c r="D13002" s="489" t="s">
        <v>16836</v>
      </c>
    </row>
    <row r="13003" spans="1:4">
      <c r="A13003" s="489" t="str">
        <f t="shared" si="203"/>
        <v>2313004125通所リハビリテーション</v>
      </c>
      <c r="B13003" s="489">
        <v>2313004125</v>
      </c>
      <c r="C13003" s="489" t="s">
        <v>2511</v>
      </c>
      <c r="D13003" s="489" t="s">
        <v>16836</v>
      </c>
    </row>
    <row r="13004" spans="1:4">
      <c r="A13004" s="489" t="str">
        <f t="shared" si="203"/>
        <v>2313004125訪問リハビリテーション</v>
      </c>
      <c r="B13004" s="489">
        <v>2313004125</v>
      </c>
      <c r="C13004" s="489" t="s">
        <v>2104</v>
      </c>
      <c r="D13004" s="489" t="s">
        <v>16836</v>
      </c>
    </row>
    <row r="13005" spans="1:4">
      <c r="A13005" s="489" t="str">
        <f t="shared" si="203"/>
        <v>2313004125訪問看護</v>
      </c>
      <c r="B13005" s="489">
        <v>2313004125</v>
      </c>
      <c r="C13005" s="489" t="s">
        <v>2102</v>
      </c>
      <c r="D13005" s="489" t="s">
        <v>16836</v>
      </c>
    </row>
    <row r="13006" spans="1:4">
      <c r="A13006" s="489" t="str">
        <f t="shared" si="203"/>
        <v>2313004133介護予防通所リハビリテーション</v>
      </c>
      <c r="B13006" s="489">
        <v>2313004133</v>
      </c>
      <c r="C13006" s="489" t="s">
        <v>2512</v>
      </c>
      <c r="D13006" s="489" t="s">
        <v>16837</v>
      </c>
    </row>
    <row r="13007" spans="1:4">
      <c r="A13007" s="489" t="str">
        <f t="shared" si="203"/>
        <v>2313004133介護予防訪問リハビリテーション</v>
      </c>
      <c r="B13007" s="489">
        <v>2313004133</v>
      </c>
      <c r="C13007" s="489" t="s">
        <v>2108</v>
      </c>
      <c r="D13007" s="489" t="s">
        <v>16837</v>
      </c>
    </row>
    <row r="13008" spans="1:4">
      <c r="A13008" s="489" t="str">
        <f t="shared" si="203"/>
        <v>2313004133介護予防訪問看護</v>
      </c>
      <c r="B13008" s="489">
        <v>2313004133</v>
      </c>
      <c r="C13008" s="489" t="s">
        <v>2103</v>
      </c>
      <c r="D13008" s="489" t="s">
        <v>16837</v>
      </c>
    </row>
    <row r="13009" spans="1:4">
      <c r="A13009" s="489" t="str">
        <f t="shared" si="203"/>
        <v>2313004133通所リハビリテーション</v>
      </c>
      <c r="B13009" s="489">
        <v>2313004133</v>
      </c>
      <c r="C13009" s="489" t="s">
        <v>2511</v>
      </c>
      <c r="D13009" s="489" t="s">
        <v>16837</v>
      </c>
    </row>
    <row r="13010" spans="1:4">
      <c r="A13010" s="489" t="str">
        <f t="shared" si="203"/>
        <v>2313004133訪問リハビリテーション</v>
      </c>
      <c r="B13010" s="489">
        <v>2313004133</v>
      </c>
      <c r="C13010" s="489" t="s">
        <v>2104</v>
      </c>
      <c r="D13010" s="489" t="s">
        <v>16837</v>
      </c>
    </row>
    <row r="13011" spans="1:4">
      <c r="A13011" s="489" t="str">
        <f t="shared" si="203"/>
        <v>2313004133訪問看護</v>
      </c>
      <c r="B13011" s="489">
        <v>2313004133</v>
      </c>
      <c r="C13011" s="489" t="s">
        <v>2102</v>
      </c>
      <c r="D13011" s="489" t="s">
        <v>16837</v>
      </c>
    </row>
    <row r="13012" spans="1:4">
      <c r="A13012" s="489" t="str">
        <f t="shared" si="203"/>
        <v>2313004158介護予防通所リハビリテーション</v>
      </c>
      <c r="B13012" s="489">
        <v>2313004158</v>
      </c>
      <c r="C13012" s="489" t="s">
        <v>2512</v>
      </c>
      <c r="D13012" s="489" t="s">
        <v>16838</v>
      </c>
    </row>
    <row r="13013" spans="1:4">
      <c r="A13013" s="489" t="str">
        <f t="shared" si="203"/>
        <v>2313004158介護予防訪問リハビリテーション</v>
      </c>
      <c r="B13013" s="489">
        <v>2313004158</v>
      </c>
      <c r="C13013" s="489" t="s">
        <v>2108</v>
      </c>
      <c r="D13013" s="489" t="s">
        <v>16838</v>
      </c>
    </row>
    <row r="13014" spans="1:4">
      <c r="A13014" s="489" t="str">
        <f t="shared" si="203"/>
        <v>2313004158介護予防訪問看護</v>
      </c>
      <c r="B13014" s="489">
        <v>2313004158</v>
      </c>
      <c r="C13014" s="489" t="s">
        <v>2103</v>
      </c>
      <c r="D13014" s="489" t="s">
        <v>16838</v>
      </c>
    </row>
    <row r="13015" spans="1:4">
      <c r="A13015" s="489" t="str">
        <f t="shared" si="203"/>
        <v>2313004158通所リハビリテーション</v>
      </c>
      <c r="B13015" s="489">
        <v>2313004158</v>
      </c>
      <c r="C13015" s="489" t="s">
        <v>2511</v>
      </c>
      <c r="D13015" s="489" t="s">
        <v>16838</v>
      </c>
    </row>
    <row r="13016" spans="1:4">
      <c r="A13016" s="489" t="str">
        <f t="shared" si="203"/>
        <v>2313004158訪問リハビリテーション</v>
      </c>
      <c r="B13016" s="489">
        <v>2313004158</v>
      </c>
      <c r="C13016" s="489" t="s">
        <v>2104</v>
      </c>
      <c r="D13016" s="489" t="s">
        <v>16838</v>
      </c>
    </row>
    <row r="13017" spans="1:4">
      <c r="A13017" s="489" t="str">
        <f t="shared" si="203"/>
        <v>2313004158訪問看護</v>
      </c>
      <c r="B13017" s="489">
        <v>2313004158</v>
      </c>
      <c r="C13017" s="489" t="s">
        <v>2102</v>
      </c>
      <c r="D13017" s="489" t="s">
        <v>16838</v>
      </c>
    </row>
    <row r="13018" spans="1:4">
      <c r="A13018" s="489" t="str">
        <f t="shared" si="203"/>
        <v>2313004166介護予防通所リハビリテーション</v>
      </c>
      <c r="B13018" s="489">
        <v>2313004166</v>
      </c>
      <c r="C13018" s="489" t="s">
        <v>2512</v>
      </c>
      <c r="D13018" s="489" t="s">
        <v>16839</v>
      </c>
    </row>
    <row r="13019" spans="1:4">
      <c r="A13019" s="489" t="str">
        <f t="shared" si="203"/>
        <v>2313004166介護予防訪問リハビリテーション</v>
      </c>
      <c r="B13019" s="489">
        <v>2313004166</v>
      </c>
      <c r="C13019" s="489" t="s">
        <v>2108</v>
      </c>
      <c r="D13019" s="489" t="s">
        <v>16839</v>
      </c>
    </row>
    <row r="13020" spans="1:4">
      <c r="A13020" s="489" t="str">
        <f t="shared" si="203"/>
        <v>2313004166介護予防訪問看護</v>
      </c>
      <c r="B13020" s="489">
        <v>2313004166</v>
      </c>
      <c r="C13020" s="489" t="s">
        <v>2103</v>
      </c>
      <c r="D13020" s="489" t="s">
        <v>16839</v>
      </c>
    </row>
    <row r="13021" spans="1:4">
      <c r="A13021" s="489" t="str">
        <f t="shared" si="203"/>
        <v>2313004166通所リハビリテーション</v>
      </c>
      <c r="B13021" s="489">
        <v>2313004166</v>
      </c>
      <c r="C13021" s="489" t="s">
        <v>2511</v>
      </c>
      <c r="D13021" s="489" t="s">
        <v>16839</v>
      </c>
    </row>
    <row r="13022" spans="1:4">
      <c r="A13022" s="489" t="str">
        <f t="shared" si="203"/>
        <v>2313004166訪問リハビリテーション</v>
      </c>
      <c r="B13022" s="489">
        <v>2313004166</v>
      </c>
      <c r="C13022" s="489" t="s">
        <v>2104</v>
      </c>
      <c r="D13022" s="489" t="s">
        <v>16839</v>
      </c>
    </row>
    <row r="13023" spans="1:4">
      <c r="A13023" s="489" t="str">
        <f t="shared" si="203"/>
        <v>2313004166訪問看護</v>
      </c>
      <c r="B13023" s="489">
        <v>2313004166</v>
      </c>
      <c r="C13023" s="489" t="s">
        <v>2102</v>
      </c>
      <c r="D13023" s="489" t="s">
        <v>16839</v>
      </c>
    </row>
    <row r="13024" spans="1:4">
      <c r="A13024" s="489" t="str">
        <f t="shared" si="203"/>
        <v>2313004174介護予防通所リハビリテーション</v>
      </c>
      <c r="B13024" s="489">
        <v>2313004174</v>
      </c>
      <c r="C13024" s="489" t="s">
        <v>2512</v>
      </c>
      <c r="D13024" s="489" t="s">
        <v>16840</v>
      </c>
    </row>
    <row r="13025" spans="1:4">
      <c r="A13025" s="489" t="str">
        <f t="shared" si="203"/>
        <v>2313004174介護予防訪問リハビリテーション</v>
      </c>
      <c r="B13025" s="489">
        <v>2313004174</v>
      </c>
      <c r="C13025" s="489" t="s">
        <v>2108</v>
      </c>
      <c r="D13025" s="489" t="s">
        <v>16840</v>
      </c>
    </row>
    <row r="13026" spans="1:4">
      <c r="A13026" s="489" t="str">
        <f t="shared" si="203"/>
        <v>2313004174介護予防訪問看護</v>
      </c>
      <c r="B13026" s="489">
        <v>2313004174</v>
      </c>
      <c r="C13026" s="489" t="s">
        <v>2103</v>
      </c>
      <c r="D13026" s="489" t="s">
        <v>16840</v>
      </c>
    </row>
    <row r="13027" spans="1:4">
      <c r="A13027" s="489" t="str">
        <f t="shared" si="203"/>
        <v>2313004174通所リハビリテーション</v>
      </c>
      <c r="B13027" s="489">
        <v>2313004174</v>
      </c>
      <c r="C13027" s="489" t="s">
        <v>2511</v>
      </c>
      <c r="D13027" s="489" t="s">
        <v>16840</v>
      </c>
    </row>
    <row r="13028" spans="1:4">
      <c r="A13028" s="489" t="str">
        <f t="shared" si="203"/>
        <v>2313004174訪問リハビリテーション</v>
      </c>
      <c r="B13028" s="489">
        <v>2313004174</v>
      </c>
      <c r="C13028" s="489" t="s">
        <v>2104</v>
      </c>
      <c r="D13028" s="489" t="s">
        <v>16840</v>
      </c>
    </row>
    <row r="13029" spans="1:4">
      <c r="A13029" s="489" t="str">
        <f t="shared" si="203"/>
        <v>2313004174訪問看護</v>
      </c>
      <c r="B13029" s="489">
        <v>2313004174</v>
      </c>
      <c r="C13029" s="489" t="s">
        <v>2102</v>
      </c>
      <c r="D13029" s="489" t="s">
        <v>16840</v>
      </c>
    </row>
    <row r="13030" spans="1:4">
      <c r="A13030" s="489" t="str">
        <f t="shared" si="203"/>
        <v>2313004216介護予防通所リハビリテーション</v>
      </c>
      <c r="B13030" s="489">
        <v>2313004216</v>
      </c>
      <c r="C13030" s="489" t="s">
        <v>2512</v>
      </c>
      <c r="D13030" s="489" t="s">
        <v>16841</v>
      </c>
    </row>
    <row r="13031" spans="1:4">
      <c r="A13031" s="489" t="str">
        <f t="shared" si="203"/>
        <v>2313004216介護予防訪問リハビリテーション</v>
      </c>
      <c r="B13031" s="489">
        <v>2313004216</v>
      </c>
      <c r="C13031" s="489" t="s">
        <v>2108</v>
      </c>
      <c r="D13031" s="489" t="s">
        <v>16841</v>
      </c>
    </row>
    <row r="13032" spans="1:4">
      <c r="A13032" s="489" t="str">
        <f t="shared" si="203"/>
        <v>2313004216介護予防訪問看護</v>
      </c>
      <c r="B13032" s="489">
        <v>2313004216</v>
      </c>
      <c r="C13032" s="489" t="s">
        <v>2103</v>
      </c>
      <c r="D13032" s="489" t="s">
        <v>16841</v>
      </c>
    </row>
    <row r="13033" spans="1:4">
      <c r="A13033" s="489" t="str">
        <f t="shared" si="203"/>
        <v>2313004216通所リハビリテーション</v>
      </c>
      <c r="B13033" s="489">
        <v>2313004216</v>
      </c>
      <c r="C13033" s="489" t="s">
        <v>2511</v>
      </c>
      <c r="D13033" s="489" t="s">
        <v>16841</v>
      </c>
    </row>
    <row r="13034" spans="1:4">
      <c r="A13034" s="489" t="str">
        <f t="shared" si="203"/>
        <v>2313004216訪問リハビリテーション</v>
      </c>
      <c r="B13034" s="489">
        <v>2313004216</v>
      </c>
      <c r="C13034" s="489" t="s">
        <v>2104</v>
      </c>
      <c r="D13034" s="489" t="s">
        <v>16841</v>
      </c>
    </row>
    <row r="13035" spans="1:4">
      <c r="A13035" s="489" t="str">
        <f t="shared" si="203"/>
        <v>2313004216訪問看護</v>
      </c>
      <c r="B13035" s="489">
        <v>2313004216</v>
      </c>
      <c r="C13035" s="489" t="s">
        <v>2102</v>
      </c>
      <c r="D13035" s="489" t="s">
        <v>16841</v>
      </c>
    </row>
    <row r="13036" spans="1:4">
      <c r="A13036" s="489" t="str">
        <f t="shared" si="203"/>
        <v>2313004224介護予防通所リハビリテーション</v>
      </c>
      <c r="B13036" s="489">
        <v>2313004224</v>
      </c>
      <c r="C13036" s="489" t="s">
        <v>2512</v>
      </c>
      <c r="D13036" s="489" t="s">
        <v>16842</v>
      </c>
    </row>
    <row r="13037" spans="1:4">
      <c r="A13037" s="489" t="str">
        <f t="shared" si="203"/>
        <v>2313004224介護予防訪問リハビリテーション</v>
      </c>
      <c r="B13037" s="489">
        <v>2313004224</v>
      </c>
      <c r="C13037" s="489" t="s">
        <v>2108</v>
      </c>
      <c r="D13037" s="489" t="s">
        <v>16842</v>
      </c>
    </row>
    <row r="13038" spans="1:4">
      <c r="A13038" s="489" t="str">
        <f t="shared" si="203"/>
        <v>2313004224介護予防訪問看護</v>
      </c>
      <c r="B13038" s="489">
        <v>2313004224</v>
      </c>
      <c r="C13038" s="489" t="s">
        <v>2103</v>
      </c>
      <c r="D13038" s="489" t="s">
        <v>16842</v>
      </c>
    </row>
    <row r="13039" spans="1:4">
      <c r="A13039" s="489" t="str">
        <f t="shared" si="203"/>
        <v>2313004224通所リハビリテーション</v>
      </c>
      <c r="B13039" s="489">
        <v>2313004224</v>
      </c>
      <c r="C13039" s="489" t="s">
        <v>2511</v>
      </c>
      <c r="D13039" s="489" t="s">
        <v>16842</v>
      </c>
    </row>
    <row r="13040" spans="1:4">
      <c r="A13040" s="489" t="str">
        <f t="shared" si="203"/>
        <v>2313004224訪問リハビリテーション</v>
      </c>
      <c r="B13040" s="489">
        <v>2313004224</v>
      </c>
      <c r="C13040" s="489" t="s">
        <v>2104</v>
      </c>
      <c r="D13040" s="489" t="s">
        <v>16842</v>
      </c>
    </row>
    <row r="13041" spans="1:4">
      <c r="A13041" s="489" t="str">
        <f t="shared" si="203"/>
        <v>2313004224訪問看護</v>
      </c>
      <c r="B13041" s="489">
        <v>2313004224</v>
      </c>
      <c r="C13041" s="489" t="s">
        <v>2102</v>
      </c>
      <c r="D13041" s="489" t="s">
        <v>16842</v>
      </c>
    </row>
    <row r="13042" spans="1:4">
      <c r="A13042" s="489" t="str">
        <f t="shared" si="203"/>
        <v>2313004240介護予防通所リハビリテーション</v>
      </c>
      <c r="B13042" s="489">
        <v>2313004240</v>
      </c>
      <c r="C13042" s="489" t="s">
        <v>2512</v>
      </c>
      <c r="D13042" s="489" t="s">
        <v>16843</v>
      </c>
    </row>
    <row r="13043" spans="1:4">
      <c r="A13043" s="489" t="str">
        <f t="shared" si="203"/>
        <v>2313004240介護予防訪問リハビリテーション</v>
      </c>
      <c r="B13043" s="489">
        <v>2313004240</v>
      </c>
      <c r="C13043" s="489" t="s">
        <v>2108</v>
      </c>
      <c r="D13043" s="489" t="s">
        <v>16843</v>
      </c>
    </row>
    <row r="13044" spans="1:4">
      <c r="A13044" s="489" t="str">
        <f t="shared" si="203"/>
        <v>2313004240介護予防訪問看護</v>
      </c>
      <c r="B13044" s="489">
        <v>2313004240</v>
      </c>
      <c r="C13044" s="489" t="s">
        <v>2103</v>
      </c>
      <c r="D13044" s="489" t="s">
        <v>16843</v>
      </c>
    </row>
    <row r="13045" spans="1:4">
      <c r="A13045" s="489" t="str">
        <f t="shared" si="203"/>
        <v>2313004240通所リハビリテーション</v>
      </c>
      <c r="B13045" s="489">
        <v>2313004240</v>
      </c>
      <c r="C13045" s="489" t="s">
        <v>2511</v>
      </c>
      <c r="D13045" s="489" t="s">
        <v>16843</v>
      </c>
    </row>
    <row r="13046" spans="1:4">
      <c r="A13046" s="489" t="str">
        <f t="shared" si="203"/>
        <v>2313004240訪問リハビリテーション</v>
      </c>
      <c r="B13046" s="489">
        <v>2313004240</v>
      </c>
      <c r="C13046" s="489" t="s">
        <v>2104</v>
      </c>
      <c r="D13046" s="489" t="s">
        <v>16843</v>
      </c>
    </row>
    <row r="13047" spans="1:4">
      <c r="A13047" s="489" t="str">
        <f t="shared" si="203"/>
        <v>2313004240訪問看護</v>
      </c>
      <c r="B13047" s="489">
        <v>2313004240</v>
      </c>
      <c r="C13047" s="489" t="s">
        <v>2102</v>
      </c>
      <c r="D13047" s="489" t="s">
        <v>16843</v>
      </c>
    </row>
    <row r="13048" spans="1:4">
      <c r="A13048" s="489" t="str">
        <f t="shared" si="203"/>
        <v>2313004257介護予防通所リハビリテーション</v>
      </c>
      <c r="B13048" s="489">
        <v>2313004257</v>
      </c>
      <c r="C13048" s="489" t="s">
        <v>2512</v>
      </c>
      <c r="D13048" s="489" t="s">
        <v>16844</v>
      </c>
    </row>
    <row r="13049" spans="1:4">
      <c r="A13049" s="489" t="str">
        <f t="shared" si="203"/>
        <v>2313004257介護予防訪問リハビリテーション</v>
      </c>
      <c r="B13049" s="489">
        <v>2313004257</v>
      </c>
      <c r="C13049" s="489" t="s">
        <v>2108</v>
      </c>
      <c r="D13049" s="489" t="s">
        <v>16844</v>
      </c>
    </row>
    <row r="13050" spans="1:4">
      <c r="A13050" s="489" t="str">
        <f t="shared" si="203"/>
        <v>2313004257介護予防訪問看護</v>
      </c>
      <c r="B13050" s="489">
        <v>2313004257</v>
      </c>
      <c r="C13050" s="489" t="s">
        <v>2103</v>
      </c>
      <c r="D13050" s="489" t="s">
        <v>16844</v>
      </c>
    </row>
    <row r="13051" spans="1:4">
      <c r="A13051" s="489" t="str">
        <f t="shared" si="203"/>
        <v>2313004257通所リハビリテーション</v>
      </c>
      <c r="B13051" s="489">
        <v>2313004257</v>
      </c>
      <c r="C13051" s="489" t="s">
        <v>2511</v>
      </c>
      <c r="D13051" s="489" t="s">
        <v>16844</v>
      </c>
    </row>
    <row r="13052" spans="1:4">
      <c r="A13052" s="489" t="str">
        <f t="shared" si="203"/>
        <v>2313004257訪問リハビリテーション</v>
      </c>
      <c r="B13052" s="489">
        <v>2313004257</v>
      </c>
      <c r="C13052" s="489" t="s">
        <v>2104</v>
      </c>
      <c r="D13052" s="489" t="s">
        <v>16844</v>
      </c>
    </row>
    <row r="13053" spans="1:4">
      <c r="A13053" s="489" t="str">
        <f t="shared" si="203"/>
        <v>2313004257訪問看護</v>
      </c>
      <c r="B13053" s="489">
        <v>2313004257</v>
      </c>
      <c r="C13053" s="489" t="s">
        <v>2102</v>
      </c>
      <c r="D13053" s="489" t="s">
        <v>16844</v>
      </c>
    </row>
    <row r="13054" spans="1:4">
      <c r="A13054" s="489" t="str">
        <f t="shared" si="203"/>
        <v>2313004307介護予防通所リハビリテーション</v>
      </c>
      <c r="B13054" s="489">
        <v>2313004307</v>
      </c>
      <c r="C13054" s="489" t="s">
        <v>2512</v>
      </c>
      <c r="D13054" s="489" t="s">
        <v>16845</v>
      </c>
    </row>
    <row r="13055" spans="1:4">
      <c r="A13055" s="489" t="str">
        <f t="shared" si="203"/>
        <v>2313004307介護予防訪問リハビリテーション</v>
      </c>
      <c r="B13055" s="489">
        <v>2313004307</v>
      </c>
      <c r="C13055" s="489" t="s">
        <v>2108</v>
      </c>
      <c r="D13055" s="489" t="s">
        <v>16845</v>
      </c>
    </row>
    <row r="13056" spans="1:4">
      <c r="A13056" s="489" t="str">
        <f t="shared" si="203"/>
        <v>2313004307介護予防訪問看護</v>
      </c>
      <c r="B13056" s="489">
        <v>2313004307</v>
      </c>
      <c r="C13056" s="489" t="s">
        <v>2103</v>
      </c>
      <c r="D13056" s="489" t="s">
        <v>16845</v>
      </c>
    </row>
    <row r="13057" spans="1:4">
      <c r="A13057" s="489" t="str">
        <f t="shared" si="203"/>
        <v>2313004307通所リハビリテーション</v>
      </c>
      <c r="B13057" s="489">
        <v>2313004307</v>
      </c>
      <c r="C13057" s="489" t="s">
        <v>2511</v>
      </c>
      <c r="D13057" s="489" t="s">
        <v>16845</v>
      </c>
    </row>
    <row r="13058" spans="1:4">
      <c r="A13058" s="489" t="str">
        <f t="shared" ref="A13058:A13121" si="204">B13058&amp;C13058</f>
        <v>2313004307訪問リハビリテーション</v>
      </c>
      <c r="B13058" s="489">
        <v>2313004307</v>
      </c>
      <c r="C13058" s="489" t="s">
        <v>2104</v>
      </c>
      <c r="D13058" s="489" t="s">
        <v>16845</v>
      </c>
    </row>
    <row r="13059" spans="1:4">
      <c r="A13059" s="489" t="str">
        <f t="shared" si="204"/>
        <v>2313004307訪問看護</v>
      </c>
      <c r="B13059" s="489">
        <v>2313004307</v>
      </c>
      <c r="C13059" s="489" t="s">
        <v>2102</v>
      </c>
      <c r="D13059" s="489" t="s">
        <v>16845</v>
      </c>
    </row>
    <row r="13060" spans="1:4">
      <c r="A13060" s="489" t="str">
        <f t="shared" si="204"/>
        <v>2313004323介護予防通所リハビリテーション</v>
      </c>
      <c r="B13060" s="489">
        <v>2313004323</v>
      </c>
      <c r="C13060" s="489" t="s">
        <v>2512</v>
      </c>
      <c r="D13060" s="489" t="s">
        <v>16846</v>
      </c>
    </row>
    <row r="13061" spans="1:4">
      <c r="A13061" s="489" t="str">
        <f t="shared" si="204"/>
        <v>2313004323介護予防訪問リハビリテーション</v>
      </c>
      <c r="B13061" s="489">
        <v>2313004323</v>
      </c>
      <c r="C13061" s="489" t="s">
        <v>2108</v>
      </c>
      <c r="D13061" s="489" t="s">
        <v>16846</v>
      </c>
    </row>
    <row r="13062" spans="1:4">
      <c r="A13062" s="489" t="str">
        <f t="shared" si="204"/>
        <v>2313004323介護予防訪問看護</v>
      </c>
      <c r="B13062" s="489">
        <v>2313004323</v>
      </c>
      <c r="C13062" s="489" t="s">
        <v>2103</v>
      </c>
      <c r="D13062" s="489" t="s">
        <v>16846</v>
      </c>
    </row>
    <row r="13063" spans="1:4">
      <c r="A13063" s="489" t="str">
        <f t="shared" si="204"/>
        <v>2313004323通所リハビリテーション</v>
      </c>
      <c r="B13063" s="489">
        <v>2313004323</v>
      </c>
      <c r="C13063" s="489" t="s">
        <v>2511</v>
      </c>
      <c r="D13063" s="489" t="s">
        <v>16846</v>
      </c>
    </row>
    <row r="13064" spans="1:4">
      <c r="A13064" s="489" t="str">
        <f t="shared" si="204"/>
        <v>2313004323訪問リハビリテーション</v>
      </c>
      <c r="B13064" s="489">
        <v>2313004323</v>
      </c>
      <c r="C13064" s="489" t="s">
        <v>2104</v>
      </c>
      <c r="D13064" s="489" t="s">
        <v>16846</v>
      </c>
    </row>
    <row r="13065" spans="1:4">
      <c r="A13065" s="489" t="str">
        <f t="shared" si="204"/>
        <v>2313004323訪問看護</v>
      </c>
      <c r="B13065" s="489">
        <v>2313004323</v>
      </c>
      <c r="C13065" s="489" t="s">
        <v>2102</v>
      </c>
      <c r="D13065" s="489" t="s">
        <v>16846</v>
      </c>
    </row>
    <row r="13066" spans="1:4">
      <c r="A13066" s="489" t="str">
        <f t="shared" si="204"/>
        <v>2313004331介護予防通所リハビリテーション</v>
      </c>
      <c r="B13066" s="489">
        <v>2313004331</v>
      </c>
      <c r="C13066" s="489" t="s">
        <v>2512</v>
      </c>
      <c r="D13066" s="489" t="s">
        <v>16847</v>
      </c>
    </row>
    <row r="13067" spans="1:4">
      <c r="A13067" s="489" t="str">
        <f t="shared" si="204"/>
        <v>2313004331介護予防訪問リハビリテーション</v>
      </c>
      <c r="B13067" s="489">
        <v>2313004331</v>
      </c>
      <c r="C13067" s="489" t="s">
        <v>2108</v>
      </c>
      <c r="D13067" s="489" t="s">
        <v>16847</v>
      </c>
    </row>
    <row r="13068" spans="1:4">
      <c r="A13068" s="489" t="str">
        <f t="shared" si="204"/>
        <v>2313004331介護予防訪問看護</v>
      </c>
      <c r="B13068" s="489">
        <v>2313004331</v>
      </c>
      <c r="C13068" s="489" t="s">
        <v>2103</v>
      </c>
      <c r="D13068" s="489" t="s">
        <v>16847</v>
      </c>
    </row>
    <row r="13069" spans="1:4">
      <c r="A13069" s="489" t="str">
        <f t="shared" si="204"/>
        <v>2313004331通所リハビリテーション</v>
      </c>
      <c r="B13069" s="489">
        <v>2313004331</v>
      </c>
      <c r="C13069" s="489" t="s">
        <v>2511</v>
      </c>
      <c r="D13069" s="489" t="s">
        <v>16847</v>
      </c>
    </row>
    <row r="13070" spans="1:4">
      <c r="A13070" s="489" t="str">
        <f t="shared" si="204"/>
        <v>2313004331訪問リハビリテーション</v>
      </c>
      <c r="B13070" s="489">
        <v>2313004331</v>
      </c>
      <c r="C13070" s="489" t="s">
        <v>2104</v>
      </c>
      <c r="D13070" s="489" t="s">
        <v>16847</v>
      </c>
    </row>
    <row r="13071" spans="1:4">
      <c r="A13071" s="489" t="str">
        <f t="shared" si="204"/>
        <v>2313004331訪問看護</v>
      </c>
      <c r="B13071" s="489">
        <v>2313004331</v>
      </c>
      <c r="C13071" s="489" t="s">
        <v>2102</v>
      </c>
      <c r="D13071" s="489" t="s">
        <v>16847</v>
      </c>
    </row>
    <row r="13072" spans="1:4">
      <c r="A13072" s="489" t="str">
        <f t="shared" si="204"/>
        <v>2313004364介護予防通所リハビリテーション</v>
      </c>
      <c r="B13072" s="489">
        <v>2313004364</v>
      </c>
      <c r="C13072" s="489" t="s">
        <v>2512</v>
      </c>
      <c r="D13072" s="489" t="s">
        <v>16848</v>
      </c>
    </row>
    <row r="13073" spans="1:4">
      <c r="A13073" s="489" t="str">
        <f t="shared" si="204"/>
        <v>2313004364介護予防訪問リハビリテーション</v>
      </c>
      <c r="B13073" s="489">
        <v>2313004364</v>
      </c>
      <c r="C13073" s="489" t="s">
        <v>2108</v>
      </c>
      <c r="D13073" s="489" t="s">
        <v>16848</v>
      </c>
    </row>
    <row r="13074" spans="1:4">
      <c r="A13074" s="489" t="str">
        <f t="shared" si="204"/>
        <v>2313004364介護予防訪問看護</v>
      </c>
      <c r="B13074" s="489">
        <v>2313004364</v>
      </c>
      <c r="C13074" s="489" t="s">
        <v>2103</v>
      </c>
      <c r="D13074" s="489" t="s">
        <v>16848</v>
      </c>
    </row>
    <row r="13075" spans="1:4">
      <c r="A13075" s="489" t="str">
        <f t="shared" si="204"/>
        <v>2313004364通所リハビリテーション</v>
      </c>
      <c r="B13075" s="489">
        <v>2313004364</v>
      </c>
      <c r="C13075" s="489" t="s">
        <v>2511</v>
      </c>
      <c r="D13075" s="489" t="s">
        <v>16848</v>
      </c>
    </row>
    <row r="13076" spans="1:4">
      <c r="A13076" s="489" t="str">
        <f t="shared" si="204"/>
        <v>2313004364訪問リハビリテーション</v>
      </c>
      <c r="B13076" s="489">
        <v>2313004364</v>
      </c>
      <c r="C13076" s="489" t="s">
        <v>2104</v>
      </c>
      <c r="D13076" s="489" t="s">
        <v>16848</v>
      </c>
    </row>
    <row r="13077" spans="1:4">
      <c r="A13077" s="489" t="str">
        <f t="shared" si="204"/>
        <v>2313004364訪問看護</v>
      </c>
      <c r="B13077" s="489">
        <v>2313004364</v>
      </c>
      <c r="C13077" s="489" t="s">
        <v>2102</v>
      </c>
      <c r="D13077" s="489" t="s">
        <v>16848</v>
      </c>
    </row>
    <row r="13078" spans="1:4">
      <c r="A13078" s="489" t="str">
        <f t="shared" si="204"/>
        <v>2313004380介護予防通所リハビリテーション</v>
      </c>
      <c r="B13078" s="489">
        <v>2313004380</v>
      </c>
      <c r="C13078" s="489" t="s">
        <v>2512</v>
      </c>
      <c r="D13078" s="489" t="s">
        <v>16849</v>
      </c>
    </row>
    <row r="13079" spans="1:4">
      <c r="A13079" s="489" t="str">
        <f t="shared" si="204"/>
        <v>2313004380介護予防訪問リハビリテーション</v>
      </c>
      <c r="B13079" s="489">
        <v>2313004380</v>
      </c>
      <c r="C13079" s="489" t="s">
        <v>2108</v>
      </c>
      <c r="D13079" s="489" t="s">
        <v>16849</v>
      </c>
    </row>
    <row r="13080" spans="1:4">
      <c r="A13080" s="489" t="str">
        <f t="shared" si="204"/>
        <v>2313004380介護予防訪問看護</v>
      </c>
      <c r="B13080" s="489">
        <v>2313004380</v>
      </c>
      <c r="C13080" s="489" t="s">
        <v>2103</v>
      </c>
      <c r="D13080" s="489" t="s">
        <v>16849</v>
      </c>
    </row>
    <row r="13081" spans="1:4">
      <c r="A13081" s="489" t="str">
        <f t="shared" si="204"/>
        <v>2313004380通所リハビリテーション</v>
      </c>
      <c r="B13081" s="489">
        <v>2313004380</v>
      </c>
      <c r="C13081" s="489" t="s">
        <v>2511</v>
      </c>
      <c r="D13081" s="489" t="s">
        <v>16849</v>
      </c>
    </row>
    <row r="13082" spans="1:4">
      <c r="A13082" s="489" t="str">
        <f t="shared" si="204"/>
        <v>2313004380訪問リハビリテーション</v>
      </c>
      <c r="B13082" s="489">
        <v>2313004380</v>
      </c>
      <c r="C13082" s="489" t="s">
        <v>2104</v>
      </c>
      <c r="D13082" s="489" t="s">
        <v>16849</v>
      </c>
    </row>
    <row r="13083" spans="1:4">
      <c r="A13083" s="489" t="str">
        <f t="shared" si="204"/>
        <v>2313004380訪問看護</v>
      </c>
      <c r="B13083" s="489">
        <v>2313004380</v>
      </c>
      <c r="C13083" s="489" t="s">
        <v>2102</v>
      </c>
      <c r="D13083" s="489" t="s">
        <v>16849</v>
      </c>
    </row>
    <row r="13084" spans="1:4">
      <c r="A13084" s="489" t="str">
        <f t="shared" si="204"/>
        <v>2313004398介護予防通所リハビリテーション</v>
      </c>
      <c r="B13084" s="489">
        <v>2313004398</v>
      </c>
      <c r="C13084" s="489" t="s">
        <v>2512</v>
      </c>
      <c r="D13084" s="489" t="s">
        <v>16850</v>
      </c>
    </row>
    <row r="13085" spans="1:4">
      <c r="A13085" s="489" t="str">
        <f t="shared" si="204"/>
        <v>2313004398介護予防訪問リハビリテーション</v>
      </c>
      <c r="B13085" s="489">
        <v>2313004398</v>
      </c>
      <c r="C13085" s="489" t="s">
        <v>2108</v>
      </c>
      <c r="D13085" s="489" t="s">
        <v>16850</v>
      </c>
    </row>
    <row r="13086" spans="1:4">
      <c r="A13086" s="489" t="str">
        <f t="shared" si="204"/>
        <v>2313004398介護予防訪問看護</v>
      </c>
      <c r="B13086" s="489">
        <v>2313004398</v>
      </c>
      <c r="C13086" s="489" t="s">
        <v>2103</v>
      </c>
      <c r="D13086" s="489" t="s">
        <v>16850</v>
      </c>
    </row>
    <row r="13087" spans="1:4">
      <c r="A13087" s="489" t="str">
        <f t="shared" si="204"/>
        <v>2313004398通所リハビリテーション</v>
      </c>
      <c r="B13087" s="489">
        <v>2313004398</v>
      </c>
      <c r="C13087" s="489" t="s">
        <v>2511</v>
      </c>
      <c r="D13087" s="489" t="s">
        <v>16850</v>
      </c>
    </row>
    <row r="13088" spans="1:4">
      <c r="A13088" s="489" t="str">
        <f t="shared" si="204"/>
        <v>2313004398訪問リハビリテーション</v>
      </c>
      <c r="B13088" s="489">
        <v>2313004398</v>
      </c>
      <c r="C13088" s="489" t="s">
        <v>2104</v>
      </c>
      <c r="D13088" s="489" t="s">
        <v>16850</v>
      </c>
    </row>
    <row r="13089" spans="1:4">
      <c r="A13089" s="489" t="str">
        <f t="shared" si="204"/>
        <v>2313004398訪問看護</v>
      </c>
      <c r="B13089" s="489">
        <v>2313004398</v>
      </c>
      <c r="C13089" s="489" t="s">
        <v>2102</v>
      </c>
      <c r="D13089" s="489" t="s">
        <v>16850</v>
      </c>
    </row>
    <row r="13090" spans="1:4">
      <c r="A13090" s="489" t="str">
        <f t="shared" si="204"/>
        <v>2313004406介護予防通所リハビリテーション</v>
      </c>
      <c r="B13090" s="489">
        <v>2313004406</v>
      </c>
      <c r="C13090" s="489" t="s">
        <v>2512</v>
      </c>
      <c r="D13090" s="489" t="s">
        <v>16851</v>
      </c>
    </row>
    <row r="13091" spans="1:4">
      <c r="A13091" s="489" t="str">
        <f t="shared" si="204"/>
        <v>2313004406介護予防訪問リハビリテーション</v>
      </c>
      <c r="B13091" s="489">
        <v>2313004406</v>
      </c>
      <c r="C13091" s="489" t="s">
        <v>2108</v>
      </c>
      <c r="D13091" s="489" t="s">
        <v>16851</v>
      </c>
    </row>
    <row r="13092" spans="1:4">
      <c r="A13092" s="489" t="str">
        <f t="shared" si="204"/>
        <v>2313004406介護予防訪問看護</v>
      </c>
      <c r="B13092" s="489">
        <v>2313004406</v>
      </c>
      <c r="C13092" s="489" t="s">
        <v>2103</v>
      </c>
      <c r="D13092" s="489" t="s">
        <v>16851</v>
      </c>
    </row>
    <row r="13093" spans="1:4">
      <c r="A13093" s="489" t="str">
        <f t="shared" si="204"/>
        <v>2313004406通所リハビリテーション</v>
      </c>
      <c r="B13093" s="489">
        <v>2313004406</v>
      </c>
      <c r="C13093" s="489" t="s">
        <v>2511</v>
      </c>
      <c r="D13093" s="489" t="s">
        <v>16851</v>
      </c>
    </row>
    <row r="13094" spans="1:4">
      <c r="A13094" s="489" t="str">
        <f t="shared" si="204"/>
        <v>2313004406訪問リハビリテーション</v>
      </c>
      <c r="B13094" s="489">
        <v>2313004406</v>
      </c>
      <c r="C13094" s="489" t="s">
        <v>2104</v>
      </c>
      <c r="D13094" s="489" t="s">
        <v>16851</v>
      </c>
    </row>
    <row r="13095" spans="1:4">
      <c r="A13095" s="489" t="str">
        <f t="shared" si="204"/>
        <v>2313004406訪問看護</v>
      </c>
      <c r="B13095" s="489">
        <v>2313004406</v>
      </c>
      <c r="C13095" s="489" t="s">
        <v>2102</v>
      </c>
      <c r="D13095" s="489" t="s">
        <v>16851</v>
      </c>
    </row>
    <row r="13096" spans="1:4">
      <c r="A13096" s="489" t="str">
        <f t="shared" si="204"/>
        <v>2313004414介護予防通所リハビリテーション</v>
      </c>
      <c r="B13096" s="489">
        <v>2313004414</v>
      </c>
      <c r="C13096" s="489" t="s">
        <v>2512</v>
      </c>
      <c r="D13096" s="489" t="s">
        <v>16852</v>
      </c>
    </row>
    <row r="13097" spans="1:4">
      <c r="A13097" s="489" t="str">
        <f t="shared" si="204"/>
        <v>2313004414介護予防訪問リハビリテーション</v>
      </c>
      <c r="B13097" s="489">
        <v>2313004414</v>
      </c>
      <c r="C13097" s="489" t="s">
        <v>2108</v>
      </c>
      <c r="D13097" s="489" t="s">
        <v>16852</v>
      </c>
    </row>
    <row r="13098" spans="1:4">
      <c r="A13098" s="489" t="str">
        <f t="shared" si="204"/>
        <v>2313004414介護予防訪問看護</v>
      </c>
      <c r="B13098" s="489">
        <v>2313004414</v>
      </c>
      <c r="C13098" s="489" t="s">
        <v>2103</v>
      </c>
      <c r="D13098" s="489" t="s">
        <v>16852</v>
      </c>
    </row>
    <row r="13099" spans="1:4">
      <c r="A13099" s="489" t="str">
        <f t="shared" si="204"/>
        <v>2313004414通所リハビリテーション</v>
      </c>
      <c r="B13099" s="489">
        <v>2313004414</v>
      </c>
      <c r="C13099" s="489" t="s">
        <v>2511</v>
      </c>
      <c r="D13099" s="489" t="s">
        <v>16852</v>
      </c>
    </row>
    <row r="13100" spans="1:4">
      <c r="A13100" s="489" t="str">
        <f t="shared" si="204"/>
        <v>2313004414訪問リハビリテーション</v>
      </c>
      <c r="B13100" s="489">
        <v>2313004414</v>
      </c>
      <c r="C13100" s="489" t="s">
        <v>2104</v>
      </c>
      <c r="D13100" s="489" t="s">
        <v>16852</v>
      </c>
    </row>
    <row r="13101" spans="1:4">
      <c r="A13101" s="489" t="str">
        <f t="shared" si="204"/>
        <v>2313004414訪問看護</v>
      </c>
      <c r="B13101" s="489">
        <v>2313004414</v>
      </c>
      <c r="C13101" s="489" t="s">
        <v>2102</v>
      </c>
      <c r="D13101" s="489" t="s">
        <v>16852</v>
      </c>
    </row>
    <row r="13102" spans="1:4">
      <c r="A13102" s="489" t="str">
        <f t="shared" si="204"/>
        <v>2313004448介護予防通所リハビリテーション</v>
      </c>
      <c r="B13102" s="489">
        <v>2313004448</v>
      </c>
      <c r="C13102" s="489" t="s">
        <v>2512</v>
      </c>
      <c r="D13102" s="489" t="s">
        <v>16853</v>
      </c>
    </row>
    <row r="13103" spans="1:4">
      <c r="A13103" s="489" t="str">
        <f t="shared" si="204"/>
        <v>2313004448介護予防訪問リハビリテーション</v>
      </c>
      <c r="B13103" s="489">
        <v>2313004448</v>
      </c>
      <c r="C13103" s="489" t="s">
        <v>2108</v>
      </c>
      <c r="D13103" s="489" t="s">
        <v>16853</v>
      </c>
    </row>
    <row r="13104" spans="1:4">
      <c r="A13104" s="489" t="str">
        <f t="shared" si="204"/>
        <v>2313004448介護予防訪問看護</v>
      </c>
      <c r="B13104" s="489">
        <v>2313004448</v>
      </c>
      <c r="C13104" s="489" t="s">
        <v>2103</v>
      </c>
      <c r="D13104" s="489" t="s">
        <v>16853</v>
      </c>
    </row>
    <row r="13105" spans="1:4">
      <c r="A13105" s="489" t="str">
        <f t="shared" si="204"/>
        <v>2313004448通所リハビリテーション</v>
      </c>
      <c r="B13105" s="489">
        <v>2313004448</v>
      </c>
      <c r="C13105" s="489" t="s">
        <v>2511</v>
      </c>
      <c r="D13105" s="489" t="s">
        <v>16853</v>
      </c>
    </row>
    <row r="13106" spans="1:4">
      <c r="A13106" s="489" t="str">
        <f t="shared" si="204"/>
        <v>2313004448訪問リハビリテーション</v>
      </c>
      <c r="B13106" s="489">
        <v>2313004448</v>
      </c>
      <c r="C13106" s="489" t="s">
        <v>2104</v>
      </c>
      <c r="D13106" s="489" t="s">
        <v>16853</v>
      </c>
    </row>
    <row r="13107" spans="1:4">
      <c r="A13107" s="489" t="str">
        <f t="shared" si="204"/>
        <v>2313004448訪問看護</v>
      </c>
      <c r="B13107" s="489">
        <v>2313004448</v>
      </c>
      <c r="C13107" s="489" t="s">
        <v>2102</v>
      </c>
      <c r="D13107" s="489" t="s">
        <v>16853</v>
      </c>
    </row>
    <row r="13108" spans="1:4">
      <c r="A13108" s="489" t="str">
        <f t="shared" si="204"/>
        <v>2313004471介護予防通所リハビリテーション</v>
      </c>
      <c r="B13108" s="489">
        <v>2313004471</v>
      </c>
      <c r="C13108" s="489" t="s">
        <v>2512</v>
      </c>
      <c r="D13108" s="489" t="s">
        <v>16854</v>
      </c>
    </row>
    <row r="13109" spans="1:4">
      <c r="A13109" s="489" t="str">
        <f t="shared" si="204"/>
        <v>2313004471介護予防訪問リハビリテーション</v>
      </c>
      <c r="B13109" s="489">
        <v>2313004471</v>
      </c>
      <c r="C13109" s="489" t="s">
        <v>2108</v>
      </c>
      <c r="D13109" s="489" t="s">
        <v>16854</v>
      </c>
    </row>
    <row r="13110" spans="1:4">
      <c r="A13110" s="489" t="str">
        <f t="shared" si="204"/>
        <v>2313004471介護予防訪問看護</v>
      </c>
      <c r="B13110" s="489">
        <v>2313004471</v>
      </c>
      <c r="C13110" s="489" t="s">
        <v>2103</v>
      </c>
      <c r="D13110" s="489" t="s">
        <v>16854</v>
      </c>
    </row>
    <row r="13111" spans="1:4">
      <c r="A13111" s="489" t="str">
        <f t="shared" si="204"/>
        <v>2313004471通所リハビリテーション</v>
      </c>
      <c r="B13111" s="489">
        <v>2313004471</v>
      </c>
      <c r="C13111" s="489" t="s">
        <v>2511</v>
      </c>
      <c r="D13111" s="489" t="s">
        <v>16854</v>
      </c>
    </row>
    <row r="13112" spans="1:4">
      <c r="A13112" s="489" t="str">
        <f t="shared" si="204"/>
        <v>2313004471訪問リハビリテーション</v>
      </c>
      <c r="B13112" s="489">
        <v>2313004471</v>
      </c>
      <c r="C13112" s="489" t="s">
        <v>2104</v>
      </c>
      <c r="D13112" s="489" t="s">
        <v>16854</v>
      </c>
    </row>
    <row r="13113" spans="1:4">
      <c r="A13113" s="489" t="str">
        <f t="shared" si="204"/>
        <v>2313004471訪問看護</v>
      </c>
      <c r="B13113" s="489">
        <v>2313004471</v>
      </c>
      <c r="C13113" s="489" t="s">
        <v>2102</v>
      </c>
      <c r="D13113" s="489" t="s">
        <v>16854</v>
      </c>
    </row>
    <row r="13114" spans="1:4">
      <c r="A13114" s="489" t="str">
        <f t="shared" si="204"/>
        <v>2313004489介護予防通所リハビリテーション</v>
      </c>
      <c r="B13114" s="489">
        <v>2313004489</v>
      </c>
      <c r="C13114" s="489" t="s">
        <v>2512</v>
      </c>
      <c r="D13114" s="489" t="s">
        <v>16855</v>
      </c>
    </row>
    <row r="13115" spans="1:4">
      <c r="A13115" s="489" t="str">
        <f t="shared" si="204"/>
        <v>2313004489介護予防訪問リハビリテーション</v>
      </c>
      <c r="B13115" s="489">
        <v>2313004489</v>
      </c>
      <c r="C13115" s="489" t="s">
        <v>2108</v>
      </c>
      <c r="D13115" s="489" t="s">
        <v>16855</v>
      </c>
    </row>
    <row r="13116" spans="1:4">
      <c r="A13116" s="489" t="str">
        <f t="shared" si="204"/>
        <v>2313004489介護予防訪問看護</v>
      </c>
      <c r="B13116" s="489">
        <v>2313004489</v>
      </c>
      <c r="C13116" s="489" t="s">
        <v>2103</v>
      </c>
      <c r="D13116" s="489" t="s">
        <v>16855</v>
      </c>
    </row>
    <row r="13117" spans="1:4">
      <c r="A13117" s="489" t="str">
        <f t="shared" si="204"/>
        <v>2313004489通所リハビリテーション</v>
      </c>
      <c r="B13117" s="489">
        <v>2313004489</v>
      </c>
      <c r="C13117" s="489" t="s">
        <v>2511</v>
      </c>
      <c r="D13117" s="489" t="s">
        <v>16855</v>
      </c>
    </row>
    <row r="13118" spans="1:4">
      <c r="A13118" s="489" t="str">
        <f t="shared" si="204"/>
        <v>2313004489訪問リハビリテーション</v>
      </c>
      <c r="B13118" s="489">
        <v>2313004489</v>
      </c>
      <c r="C13118" s="489" t="s">
        <v>2104</v>
      </c>
      <c r="D13118" s="489" t="s">
        <v>16855</v>
      </c>
    </row>
    <row r="13119" spans="1:4">
      <c r="A13119" s="489" t="str">
        <f t="shared" si="204"/>
        <v>2313004489訪問看護</v>
      </c>
      <c r="B13119" s="489">
        <v>2313004489</v>
      </c>
      <c r="C13119" s="489" t="s">
        <v>2102</v>
      </c>
      <c r="D13119" s="489" t="s">
        <v>16855</v>
      </c>
    </row>
    <row r="13120" spans="1:4">
      <c r="A13120" s="489" t="str">
        <f t="shared" si="204"/>
        <v>2313004505介護予防通所リハビリテーション</v>
      </c>
      <c r="B13120" s="489">
        <v>2313004505</v>
      </c>
      <c r="C13120" s="489" t="s">
        <v>2512</v>
      </c>
      <c r="D13120" s="489" t="s">
        <v>16856</v>
      </c>
    </row>
    <row r="13121" spans="1:4">
      <c r="A13121" s="489" t="str">
        <f t="shared" si="204"/>
        <v>2313004505介護予防訪問リハビリテーション</v>
      </c>
      <c r="B13121" s="489">
        <v>2313004505</v>
      </c>
      <c r="C13121" s="489" t="s">
        <v>2108</v>
      </c>
      <c r="D13121" s="489" t="s">
        <v>16856</v>
      </c>
    </row>
    <row r="13122" spans="1:4">
      <c r="A13122" s="489" t="str">
        <f t="shared" ref="A13122:A13185" si="205">B13122&amp;C13122</f>
        <v>2313004505介護予防訪問看護</v>
      </c>
      <c r="B13122" s="489">
        <v>2313004505</v>
      </c>
      <c r="C13122" s="489" t="s">
        <v>2103</v>
      </c>
      <c r="D13122" s="489" t="s">
        <v>16856</v>
      </c>
    </row>
    <row r="13123" spans="1:4">
      <c r="A13123" s="489" t="str">
        <f t="shared" si="205"/>
        <v>2313004505通所リハビリテーション</v>
      </c>
      <c r="B13123" s="489">
        <v>2313004505</v>
      </c>
      <c r="C13123" s="489" t="s">
        <v>2511</v>
      </c>
      <c r="D13123" s="489" t="s">
        <v>16856</v>
      </c>
    </row>
    <row r="13124" spans="1:4">
      <c r="A13124" s="489" t="str">
        <f t="shared" si="205"/>
        <v>2313004505訪問リハビリテーション</v>
      </c>
      <c r="B13124" s="489">
        <v>2313004505</v>
      </c>
      <c r="C13124" s="489" t="s">
        <v>2104</v>
      </c>
      <c r="D13124" s="489" t="s">
        <v>16856</v>
      </c>
    </row>
    <row r="13125" spans="1:4">
      <c r="A13125" s="489" t="str">
        <f t="shared" si="205"/>
        <v>2313004505訪問看護</v>
      </c>
      <c r="B13125" s="489">
        <v>2313004505</v>
      </c>
      <c r="C13125" s="489" t="s">
        <v>2102</v>
      </c>
      <c r="D13125" s="489" t="s">
        <v>16856</v>
      </c>
    </row>
    <row r="13126" spans="1:4">
      <c r="A13126" s="489" t="str">
        <f t="shared" si="205"/>
        <v>2313004513介護予防通所リハビリテーション</v>
      </c>
      <c r="B13126" s="489">
        <v>2313004513</v>
      </c>
      <c r="C13126" s="489" t="s">
        <v>2512</v>
      </c>
      <c r="D13126" s="489" t="s">
        <v>16857</v>
      </c>
    </row>
    <row r="13127" spans="1:4">
      <c r="A13127" s="489" t="str">
        <f t="shared" si="205"/>
        <v>2313004513介護予防訪問リハビリテーション</v>
      </c>
      <c r="B13127" s="489">
        <v>2313004513</v>
      </c>
      <c r="C13127" s="489" t="s">
        <v>2108</v>
      </c>
      <c r="D13127" s="489" t="s">
        <v>16857</v>
      </c>
    </row>
    <row r="13128" spans="1:4">
      <c r="A13128" s="489" t="str">
        <f t="shared" si="205"/>
        <v>2313004513介護予防訪問看護</v>
      </c>
      <c r="B13128" s="489">
        <v>2313004513</v>
      </c>
      <c r="C13128" s="489" t="s">
        <v>2103</v>
      </c>
      <c r="D13128" s="489" t="s">
        <v>16857</v>
      </c>
    </row>
    <row r="13129" spans="1:4">
      <c r="A13129" s="489" t="str">
        <f t="shared" si="205"/>
        <v>2313004513通所リハビリテーション</v>
      </c>
      <c r="B13129" s="489">
        <v>2313004513</v>
      </c>
      <c r="C13129" s="489" t="s">
        <v>2511</v>
      </c>
      <c r="D13129" s="489" t="s">
        <v>16857</v>
      </c>
    </row>
    <row r="13130" spans="1:4">
      <c r="A13130" s="489" t="str">
        <f t="shared" si="205"/>
        <v>2313004513訪問リハビリテーション</v>
      </c>
      <c r="B13130" s="489">
        <v>2313004513</v>
      </c>
      <c r="C13130" s="489" t="s">
        <v>2104</v>
      </c>
      <c r="D13130" s="489" t="s">
        <v>16857</v>
      </c>
    </row>
    <row r="13131" spans="1:4">
      <c r="A13131" s="489" t="str">
        <f t="shared" si="205"/>
        <v>2313004513訪問看護</v>
      </c>
      <c r="B13131" s="489">
        <v>2313004513</v>
      </c>
      <c r="C13131" s="489" t="s">
        <v>2102</v>
      </c>
      <c r="D13131" s="489" t="s">
        <v>16857</v>
      </c>
    </row>
    <row r="13132" spans="1:4">
      <c r="A13132" s="489" t="str">
        <f t="shared" si="205"/>
        <v>2313004521介護予防通所リハビリテーション</v>
      </c>
      <c r="B13132" s="489">
        <v>2313004521</v>
      </c>
      <c r="C13132" s="489" t="s">
        <v>2512</v>
      </c>
      <c r="D13132" s="489" t="s">
        <v>16858</v>
      </c>
    </row>
    <row r="13133" spans="1:4">
      <c r="A13133" s="489" t="str">
        <f t="shared" si="205"/>
        <v>2313004521介護予防訪問リハビリテーション</v>
      </c>
      <c r="B13133" s="489">
        <v>2313004521</v>
      </c>
      <c r="C13133" s="489" t="s">
        <v>2108</v>
      </c>
      <c r="D13133" s="489" t="s">
        <v>16858</v>
      </c>
    </row>
    <row r="13134" spans="1:4">
      <c r="A13134" s="489" t="str">
        <f t="shared" si="205"/>
        <v>2313004521介護予防訪問看護</v>
      </c>
      <c r="B13134" s="489">
        <v>2313004521</v>
      </c>
      <c r="C13134" s="489" t="s">
        <v>2103</v>
      </c>
      <c r="D13134" s="489" t="s">
        <v>16858</v>
      </c>
    </row>
    <row r="13135" spans="1:4">
      <c r="A13135" s="489" t="str">
        <f t="shared" si="205"/>
        <v>2313004521通所リハビリテーション</v>
      </c>
      <c r="B13135" s="489">
        <v>2313004521</v>
      </c>
      <c r="C13135" s="489" t="s">
        <v>2511</v>
      </c>
      <c r="D13135" s="489" t="s">
        <v>16858</v>
      </c>
    </row>
    <row r="13136" spans="1:4">
      <c r="A13136" s="489" t="str">
        <f t="shared" si="205"/>
        <v>2313004521訪問リハビリテーション</v>
      </c>
      <c r="B13136" s="489">
        <v>2313004521</v>
      </c>
      <c r="C13136" s="489" t="s">
        <v>2104</v>
      </c>
      <c r="D13136" s="489" t="s">
        <v>16858</v>
      </c>
    </row>
    <row r="13137" spans="1:4">
      <c r="A13137" s="489" t="str">
        <f t="shared" si="205"/>
        <v>2313004521訪問看護</v>
      </c>
      <c r="B13137" s="489">
        <v>2313004521</v>
      </c>
      <c r="C13137" s="489" t="s">
        <v>2102</v>
      </c>
      <c r="D13137" s="489" t="s">
        <v>16858</v>
      </c>
    </row>
    <row r="13138" spans="1:4">
      <c r="A13138" s="489" t="str">
        <f t="shared" si="205"/>
        <v>2313004539介護予防通所リハビリテーション</v>
      </c>
      <c r="B13138" s="489">
        <v>2313004539</v>
      </c>
      <c r="C13138" s="489" t="s">
        <v>2512</v>
      </c>
      <c r="D13138" s="489" t="s">
        <v>16859</v>
      </c>
    </row>
    <row r="13139" spans="1:4">
      <c r="A13139" s="489" t="str">
        <f t="shared" si="205"/>
        <v>2313004539介護予防訪問リハビリテーション</v>
      </c>
      <c r="B13139" s="489">
        <v>2313004539</v>
      </c>
      <c r="C13139" s="489" t="s">
        <v>2108</v>
      </c>
      <c r="D13139" s="489" t="s">
        <v>16859</v>
      </c>
    </row>
    <row r="13140" spans="1:4">
      <c r="A13140" s="489" t="str">
        <f t="shared" si="205"/>
        <v>2313004539介護予防訪問看護</v>
      </c>
      <c r="B13140" s="489">
        <v>2313004539</v>
      </c>
      <c r="C13140" s="489" t="s">
        <v>2103</v>
      </c>
      <c r="D13140" s="489" t="s">
        <v>16859</v>
      </c>
    </row>
    <row r="13141" spans="1:4">
      <c r="A13141" s="489" t="str">
        <f t="shared" si="205"/>
        <v>2313004539通所リハビリテーション</v>
      </c>
      <c r="B13141" s="489">
        <v>2313004539</v>
      </c>
      <c r="C13141" s="489" t="s">
        <v>2511</v>
      </c>
      <c r="D13141" s="489" t="s">
        <v>16859</v>
      </c>
    </row>
    <row r="13142" spans="1:4">
      <c r="A13142" s="489" t="str">
        <f t="shared" si="205"/>
        <v>2313004539訪問リハビリテーション</v>
      </c>
      <c r="B13142" s="489">
        <v>2313004539</v>
      </c>
      <c r="C13142" s="489" t="s">
        <v>2104</v>
      </c>
      <c r="D13142" s="489" t="s">
        <v>16859</v>
      </c>
    </row>
    <row r="13143" spans="1:4">
      <c r="A13143" s="489" t="str">
        <f t="shared" si="205"/>
        <v>2313004539訪問看護</v>
      </c>
      <c r="B13143" s="489">
        <v>2313004539</v>
      </c>
      <c r="C13143" s="489" t="s">
        <v>2102</v>
      </c>
      <c r="D13143" s="489" t="s">
        <v>16859</v>
      </c>
    </row>
    <row r="13144" spans="1:4">
      <c r="A13144" s="489" t="str">
        <f t="shared" si="205"/>
        <v>2313004547介護予防通所リハビリテーション</v>
      </c>
      <c r="B13144" s="489">
        <v>2313004547</v>
      </c>
      <c r="C13144" s="489" t="s">
        <v>2512</v>
      </c>
      <c r="D13144" s="489" t="s">
        <v>16860</v>
      </c>
    </row>
    <row r="13145" spans="1:4">
      <c r="A13145" s="489" t="str">
        <f t="shared" si="205"/>
        <v>2313004547介護予防訪問リハビリテーション</v>
      </c>
      <c r="B13145" s="489">
        <v>2313004547</v>
      </c>
      <c r="C13145" s="489" t="s">
        <v>2108</v>
      </c>
      <c r="D13145" s="489" t="s">
        <v>16860</v>
      </c>
    </row>
    <row r="13146" spans="1:4">
      <c r="A13146" s="489" t="str">
        <f t="shared" si="205"/>
        <v>2313004547介護予防訪問看護</v>
      </c>
      <c r="B13146" s="489">
        <v>2313004547</v>
      </c>
      <c r="C13146" s="489" t="s">
        <v>2103</v>
      </c>
      <c r="D13146" s="489" t="s">
        <v>16860</v>
      </c>
    </row>
    <row r="13147" spans="1:4">
      <c r="A13147" s="489" t="str">
        <f t="shared" si="205"/>
        <v>2313004547通所リハビリテーション</v>
      </c>
      <c r="B13147" s="489">
        <v>2313004547</v>
      </c>
      <c r="C13147" s="489" t="s">
        <v>2511</v>
      </c>
      <c r="D13147" s="489" t="s">
        <v>16860</v>
      </c>
    </row>
    <row r="13148" spans="1:4">
      <c r="A13148" s="489" t="str">
        <f t="shared" si="205"/>
        <v>2313004547訪問リハビリテーション</v>
      </c>
      <c r="B13148" s="489">
        <v>2313004547</v>
      </c>
      <c r="C13148" s="489" t="s">
        <v>2104</v>
      </c>
      <c r="D13148" s="489" t="s">
        <v>16860</v>
      </c>
    </row>
    <row r="13149" spans="1:4">
      <c r="A13149" s="489" t="str">
        <f t="shared" si="205"/>
        <v>2313004547訪問看護</v>
      </c>
      <c r="B13149" s="489">
        <v>2313004547</v>
      </c>
      <c r="C13149" s="489" t="s">
        <v>2102</v>
      </c>
      <c r="D13149" s="489" t="s">
        <v>16860</v>
      </c>
    </row>
    <row r="13150" spans="1:4">
      <c r="A13150" s="489" t="str">
        <f t="shared" si="205"/>
        <v>2313004562介護予防通所リハビリテーション</v>
      </c>
      <c r="B13150" s="489">
        <v>2313004562</v>
      </c>
      <c r="C13150" s="489" t="s">
        <v>2512</v>
      </c>
      <c r="D13150" s="489" t="s">
        <v>15508</v>
      </c>
    </row>
    <row r="13151" spans="1:4">
      <c r="A13151" s="489" t="str">
        <f t="shared" si="205"/>
        <v>2313004562介護予防訪問リハビリテーション</v>
      </c>
      <c r="B13151" s="489">
        <v>2313004562</v>
      </c>
      <c r="C13151" s="489" t="s">
        <v>2108</v>
      </c>
      <c r="D13151" s="489" t="s">
        <v>15508</v>
      </c>
    </row>
    <row r="13152" spans="1:4">
      <c r="A13152" s="489" t="str">
        <f t="shared" si="205"/>
        <v>2313004562介護予防訪問看護</v>
      </c>
      <c r="B13152" s="489">
        <v>2313004562</v>
      </c>
      <c r="C13152" s="489" t="s">
        <v>2103</v>
      </c>
      <c r="D13152" s="489" t="s">
        <v>15508</v>
      </c>
    </row>
    <row r="13153" spans="1:4">
      <c r="A13153" s="489" t="str">
        <f t="shared" si="205"/>
        <v>2313004562通所リハビリテーション</v>
      </c>
      <c r="B13153" s="489">
        <v>2313004562</v>
      </c>
      <c r="C13153" s="489" t="s">
        <v>2511</v>
      </c>
      <c r="D13153" s="489" t="s">
        <v>15508</v>
      </c>
    </row>
    <row r="13154" spans="1:4">
      <c r="A13154" s="489" t="str">
        <f t="shared" si="205"/>
        <v>2313004562訪問リハビリテーション</v>
      </c>
      <c r="B13154" s="489">
        <v>2313004562</v>
      </c>
      <c r="C13154" s="489" t="s">
        <v>2104</v>
      </c>
      <c r="D13154" s="489" t="s">
        <v>15508</v>
      </c>
    </row>
    <row r="13155" spans="1:4">
      <c r="A13155" s="489" t="str">
        <f t="shared" si="205"/>
        <v>2313004562訪問看護</v>
      </c>
      <c r="B13155" s="489">
        <v>2313004562</v>
      </c>
      <c r="C13155" s="489" t="s">
        <v>2102</v>
      </c>
      <c r="D13155" s="489" t="s">
        <v>15508</v>
      </c>
    </row>
    <row r="13156" spans="1:4">
      <c r="A13156" s="489" t="str">
        <f t="shared" si="205"/>
        <v>2313004570介護予防通所リハビリテーション</v>
      </c>
      <c r="B13156" s="489">
        <v>2313004570</v>
      </c>
      <c r="C13156" s="489" t="s">
        <v>2512</v>
      </c>
      <c r="D13156" s="489" t="s">
        <v>16861</v>
      </c>
    </row>
    <row r="13157" spans="1:4">
      <c r="A13157" s="489" t="str">
        <f t="shared" si="205"/>
        <v>2313004570介護予防訪問リハビリテーション</v>
      </c>
      <c r="B13157" s="489">
        <v>2313004570</v>
      </c>
      <c r="C13157" s="489" t="s">
        <v>2108</v>
      </c>
      <c r="D13157" s="489" t="s">
        <v>16861</v>
      </c>
    </row>
    <row r="13158" spans="1:4">
      <c r="A13158" s="489" t="str">
        <f t="shared" si="205"/>
        <v>2313004570介護予防訪問看護</v>
      </c>
      <c r="B13158" s="489">
        <v>2313004570</v>
      </c>
      <c r="C13158" s="489" t="s">
        <v>2103</v>
      </c>
      <c r="D13158" s="489" t="s">
        <v>16861</v>
      </c>
    </row>
    <row r="13159" spans="1:4">
      <c r="A13159" s="489" t="str">
        <f t="shared" si="205"/>
        <v>2313004570通所リハビリテーション</v>
      </c>
      <c r="B13159" s="489">
        <v>2313004570</v>
      </c>
      <c r="C13159" s="489" t="s">
        <v>2511</v>
      </c>
      <c r="D13159" s="489" t="s">
        <v>16861</v>
      </c>
    </row>
    <row r="13160" spans="1:4">
      <c r="A13160" s="489" t="str">
        <f t="shared" si="205"/>
        <v>2313004570訪問リハビリテーション</v>
      </c>
      <c r="B13160" s="489">
        <v>2313004570</v>
      </c>
      <c r="C13160" s="489" t="s">
        <v>2104</v>
      </c>
      <c r="D13160" s="489" t="s">
        <v>16861</v>
      </c>
    </row>
    <row r="13161" spans="1:4">
      <c r="A13161" s="489" t="str">
        <f t="shared" si="205"/>
        <v>2313004570訪問看護</v>
      </c>
      <c r="B13161" s="489">
        <v>2313004570</v>
      </c>
      <c r="C13161" s="489" t="s">
        <v>2102</v>
      </c>
      <c r="D13161" s="489" t="s">
        <v>16861</v>
      </c>
    </row>
    <row r="13162" spans="1:4">
      <c r="A13162" s="489" t="str">
        <f t="shared" si="205"/>
        <v>2313004588介護予防通所リハビリテーション</v>
      </c>
      <c r="B13162" s="489">
        <v>2313004588</v>
      </c>
      <c r="C13162" s="489" t="s">
        <v>2512</v>
      </c>
      <c r="D13162" s="489" t="s">
        <v>16862</v>
      </c>
    </row>
    <row r="13163" spans="1:4">
      <c r="A13163" s="489" t="str">
        <f t="shared" si="205"/>
        <v>2313004588介護予防訪問リハビリテーション</v>
      </c>
      <c r="B13163" s="489">
        <v>2313004588</v>
      </c>
      <c r="C13163" s="489" t="s">
        <v>2108</v>
      </c>
      <c r="D13163" s="489" t="s">
        <v>16862</v>
      </c>
    </row>
    <row r="13164" spans="1:4">
      <c r="A13164" s="489" t="str">
        <f t="shared" si="205"/>
        <v>2313004588介護予防訪問看護</v>
      </c>
      <c r="B13164" s="489">
        <v>2313004588</v>
      </c>
      <c r="C13164" s="489" t="s">
        <v>2103</v>
      </c>
      <c r="D13164" s="489" t="s">
        <v>16862</v>
      </c>
    </row>
    <row r="13165" spans="1:4">
      <c r="A13165" s="489" t="str">
        <f t="shared" si="205"/>
        <v>2313004588通所リハビリテーション</v>
      </c>
      <c r="B13165" s="489">
        <v>2313004588</v>
      </c>
      <c r="C13165" s="489" t="s">
        <v>2511</v>
      </c>
      <c r="D13165" s="489" t="s">
        <v>16862</v>
      </c>
    </row>
    <row r="13166" spans="1:4">
      <c r="A13166" s="489" t="str">
        <f t="shared" si="205"/>
        <v>2313004588訪問リハビリテーション</v>
      </c>
      <c r="B13166" s="489">
        <v>2313004588</v>
      </c>
      <c r="C13166" s="489" t="s">
        <v>2104</v>
      </c>
      <c r="D13166" s="489" t="s">
        <v>16862</v>
      </c>
    </row>
    <row r="13167" spans="1:4">
      <c r="A13167" s="489" t="str">
        <f t="shared" si="205"/>
        <v>2313004588訪問看護</v>
      </c>
      <c r="B13167" s="489">
        <v>2313004588</v>
      </c>
      <c r="C13167" s="489" t="s">
        <v>2102</v>
      </c>
      <c r="D13167" s="489" t="s">
        <v>16862</v>
      </c>
    </row>
    <row r="13168" spans="1:4">
      <c r="A13168" s="489" t="str">
        <f t="shared" si="205"/>
        <v>2313004596介護予防通所リハビリテーション</v>
      </c>
      <c r="B13168" s="489">
        <v>2313004596</v>
      </c>
      <c r="C13168" s="489" t="s">
        <v>2512</v>
      </c>
      <c r="D13168" s="489" t="s">
        <v>16863</v>
      </c>
    </row>
    <row r="13169" spans="1:4">
      <c r="A13169" s="489" t="str">
        <f t="shared" si="205"/>
        <v>2313004596介護予防訪問リハビリテーション</v>
      </c>
      <c r="B13169" s="489">
        <v>2313004596</v>
      </c>
      <c r="C13169" s="489" t="s">
        <v>2108</v>
      </c>
      <c r="D13169" s="489" t="s">
        <v>16863</v>
      </c>
    </row>
    <row r="13170" spans="1:4">
      <c r="A13170" s="489" t="str">
        <f t="shared" si="205"/>
        <v>2313004596介護予防訪問看護</v>
      </c>
      <c r="B13170" s="489">
        <v>2313004596</v>
      </c>
      <c r="C13170" s="489" t="s">
        <v>2103</v>
      </c>
      <c r="D13170" s="489" t="s">
        <v>16863</v>
      </c>
    </row>
    <row r="13171" spans="1:4">
      <c r="A13171" s="489" t="str">
        <f t="shared" si="205"/>
        <v>2313004596通所リハビリテーション</v>
      </c>
      <c r="B13171" s="489">
        <v>2313004596</v>
      </c>
      <c r="C13171" s="489" t="s">
        <v>2511</v>
      </c>
      <c r="D13171" s="489" t="s">
        <v>16863</v>
      </c>
    </row>
    <row r="13172" spans="1:4">
      <c r="A13172" s="489" t="str">
        <f t="shared" si="205"/>
        <v>2313004596訪問リハビリテーション</v>
      </c>
      <c r="B13172" s="489">
        <v>2313004596</v>
      </c>
      <c r="C13172" s="489" t="s">
        <v>2104</v>
      </c>
      <c r="D13172" s="489" t="s">
        <v>16863</v>
      </c>
    </row>
    <row r="13173" spans="1:4">
      <c r="A13173" s="489" t="str">
        <f t="shared" si="205"/>
        <v>2313004596訪問看護</v>
      </c>
      <c r="B13173" s="489">
        <v>2313004596</v>
      </c>
      <c r="C13173" s="489" t="s">
        <v>2102</v>
      </c>
      <c r="D13173" s="489" t="s">
        <v>16863</v>
      </c>
    </row>
    <row r="13174" spans="1:4">
      <c r="A13174" s="489" t="str">
        <f t="shared" si="205"/>
        <v>2313004604介護予防通所リハビリテーション</v>
      </c>
      <c r="B13174" s="489">
        <v>2313004604</v>
      </c>
      <c r="C13174" s="489" t="s">
        <v>2512</v>
      </c>
      <c r="D13174" s="489" t="s">
        <v>16864</v>
      </c>
    </row>
    <row r="13175" spans="1:4">
      <c r="A13175" s="489" t="str">
        <f t="shared" si="205"/>
        <v>2313004604介護予防訪問リハビリテーション</v>
      </c>
      <c r="B13175" s="489">
        <v>2313004604</v>
      </c>
      <c r="C13175" s="489" t="s">
        <v>2108</v>
      </c>
      <c r="D13175" s="489" t="s">
        <v>16864</v>
      </c>
    </row>
    <row r="13176" spans="1:4">
      <c r="A13176" s="489" t="str">
        <f t="shared" si="205"/>
        <v>2313004604介護予防訪問看護</v>
      </c>
      <c r="B13176" s="489">
        <v>2313004604</v>
      </c>
      <c r="C13176" s="489" t="s">
        <v>2103</v>
      </c>
      <c r="D13176" s="489" t="s">
        <v>16864</v>
      </c>
    </row>
    <row r="13177" spans="1:4">
      <c r="A13177" s="489" t="str">
        <f t="shared" si="205"/>
        <v>2313004604通所リハビリテーション</v>
      </c>
      <c r="B13177" s="489">
        <v>2313004604</v>
      </c>
      <c r="C13177" s="489" t="s">
        <v>2511</v>
      </c>
      <c r="D13177" s="489" t="s">
        <v>16864</v>
      </c>
    </row>
    <row r="13178" spans="1:4">
      <c r="A13178" s="489" t="str">
        <f t="shared" si="205"/>
        <v>2313004604訪問リハビリテーション</v>
      </c>
      <c r="B13178" s="489">
        <v>2313004604</v>
      </c>
      <c r="C13178" s="489" t="s">
        <v>2104</v>
      </c>
      <c r="D13178" s="489" t="s">
        <v>16864</v>
      </c>
    </row>
    <row r="13179" spans="1:4">
      <c r="A13179" s="489" t="str">
        <f t="shared" si="205"/>
        <v>2313004604訪問看護</v>
      </c>
      <c r="B13179" s="489">
        <v>2313004604</v>
      </c>
      <c r="C13179" s="489" t="s">
        <v>2102</v>
      </c>
      <c r="D13179" s="489" t="s">
        <v>16864</v>
      </c>
    </row>
    <row r="13180" spans="1:4">
      <c r="A13180" s="489" t="str">
        <f t="shared" si="205"/>
        <v>2313004638介護予防通所リハビリテーション</v>
      </c>
      <c r="B13180" s="489">
        <v>2313004638</v>
      </c>
      <c r="C13180" s="489" t="s">
        <v>2512</v>
      </c>
      <c r="D13180" s="489" t="s">
        <v>16865</v>
      </c>
    </row>
    <row r="13181" spans="1:4">
      <c r="A13181" s="489" t="str">
        <f t="shared" si="205"/>
        <v>2313004638介護予防訪問リハビリテーション</v>
      </c>
      <c r="B13181" s="489">
        <v>2313004638</v>
      </c>
      <c r="C13181" s="489" t="s">
        <v>2108</v>
      </c>
      <c r="D13181" s="489" t="s">
        <v>16865</v>
      </c>
    </row>
    <row r="13182" spans="1:4">
      <c r="A13182" s="489" t="str">
        <f t="shared" si="205"/>
        <v>2313004638介護予防訪問看護</v>
      </c>
      <c r="B13182" s="489">
        <v>2313004638</v>
      </c>
      <c r="C13182" s="489" t="s">
        <v>2103</v>
      </c>
      <c r="D13182" s="489" t="s">
        <v>16865</v>
      </c>
    </row>
    <row r="13183" spans="1:4">
      <c r="A13183" s="489" t="str">
        <f t="shared" si="205"/>
        <v>2313004638通所リハビリテーション</v>
      </c>
      <c r="B13183" s="489">
        <v>2313004638</v>
      </c>
      <c r="C13183" s="489" t="s">
        <v>2511</v>
      </c>
      <c r="D13183" s="489" t="s">
        <v>16865</v>
      </c>
    </row>
    <row r="13184" spans="1:4">
      <c r="A13184" s="489" t="str">
        <f t="shared" si="205"/>
        <v>2313004638訪問リハビリテーション</v>
      </c>
      <c r="B13184" s="489">
        <v>2313004638</v>
      </c>
      <c r="C13184" s="489" t="s">
        <v>2104</v>
      </c>
      <c r="D13184" s="489" t="s">
        <v>16865</v>
      </c>
    </row>
    <row r="13185" spans="1:4">
      <c r="A13185" s="489" t="str">
        <f t="shared" si="205"/>
        <v>2313004638訪問看護</v>
      </c>
      <c r="B13185" s="489">
        <v>2313004638</v>
      </c>
      <c r="C13185" s="489" t="s">
        <v>2102</v>
      </c>
      <c r="D13185" s="489" t="s">
        <v>16865</v>
      </c>
    </row>
    <row r="13186" spans="1:4">
      <c r="A13186" s="489" t="str">
        <f t="shared" ref="A13186:A13249" si="206">B13186&amp;C13186</f>
        <v>2313004646介護予防通所リハビリテーション</v>
      </c>
      <c r="B13186" s="489">
        <v>2313004646</v>
      </c>
      <c r="C13186" s="489" t="s">
        <v>2512</v>
      </c>
      <c r="D13186" s="489" t="s">
        <v>16866</v>
      </c>
    </row>
    <row r="13187" spans="1:4">
      <c r="A13187" s="489" t="str">
        <f t="shared" si="206"/>
        <v>2313004646介護予防訪問リハビリテーション</v>
      </c>
      <c r="B13187" s="489">
        <v>2313004646</v>
      </c>
      <c r="C13187" s="489" t="s">
        <v>2108</v>
      </c>
      <c r="D13187" s="489" t="s">
        <v>16866</v>
      </c>
    </row>
    <row r="13188" spans="1:4">
      <c r="A13188" s="489" t="str">
        <f t="shared" si="206"/>
        <v>2313004646介護予防訪問看護</v>
      </c>
      <c r="B13188" s="489">
        <v>2313004646</v>
      </c>
      <c r="C13188" s="489" t="s">
        <v>2103</v>
      </c>
      <c r="D13188" s="489" t="s">
        <v>16866</v>
      </c>
    </row>
    <row r="13189" spans="1:4">
      <c r="A13189" s="489" t="str">
        <f t="shared" si="206"/>
        <v>2313004646通所リハビリテーション</v>
      </c>
      <c r="B13189" s="489">
        <v>2313004646</v>
      </c>
      <c r="C13189" s="489" t="s">
        <v>2511</v>
      </c>
      <c r="D13189" s="489" t="s">
        <v>16866</v>
      </c>
    </row>
    <row r="13190" spans="1:4">
      <c r="A13190" s="489" t="str">
        <f t="shared" si="206"/>
        <v>2313004646訪問リハビリテーション</v>
      </c>
      <c r="B13190" s="489">
        <v>2313004646</v>
      </c>
      <c r="C13190" s="489" t="s">
        <v>2104</v>
      </c>
      <c r="D13190" s="489" t="s">
        <v>16866</v>
      </c>
    </row>
    <row r="13191" spans="1:4">
      <c r="A13191" s="489" t="str">
        <f t="shared" si="206"/>
        <v>2313004646訪問看護</v>
      </c>
      <c r="B13191" s="489">
        <v>2313004646</v>
      </c>
      <c r="C13191" s="489" t="s">
        <v>2102</v>
      </c>
      <c r="D13191" s="489" t="s">
        <v>16866</v>
      </c>
    </row>
    <row r="13192" spans="1:4">
      <c r="A13192" s="489" t="str">
        <f t="shared" si="206"/>
        <v>2313004653介護予防通所リハビリテーション</v>
      </c>
      <c r="B13192" s="489">
        <v>2313004653</v>
      </c>
      <c r="C13192" s="489" t="s">
        <v>2512</v>
      </c>
      <c r="D13192" s="489" t="s">
        <v>16867</v>
      </c>
    </row>
    <row r="13193" spans="1:4">
      <c r="A13193" s="489" t="str">
        <f t="shared" si="206"/>
        <v>2313004653介護予防訪問リハビリテーション</v>
      </c>
      <c r="B13193" s="489">
        <v>2313004653</v>
      </c>
      <c r="C13193" s="489" t="s">
        <v>2108</v>
      </c>
      <c r="D13193" s="489" t="s">
        <v>16867</v>
      </c>
    </row>
    <row r="13194" spans="1:4">
      <c r="A13194" s="489" t="str">
        <f t="shared" si="206"/>
        <v>2313004653介護予防訪問看護</v>
      </c>
      <c r="B13194" s="489">
        <v>2313004653</v>
      </c>
      <c r="C13194" s="489" t="s">
        <v>2103</v>
      </c>
      <c r="D13194" s="489" t="s">
        <v>16867</v>
      </c>
    </row>
    <row r="13195" spans="1:4">
      <c r="A13195" s="489" t="str">
        <f t="shared" si="206"/>
        <v>2313004653通所リハビリテーション</v>
      </c>
      <c r="B13195" s="489">
        <v>2313004653</v>
      </c>
      <c r="C13195" s="489" t="s">
        <v>2511</v>
      </c>
      <c r="D13195" s="489" t="s">
        <v>16867</v>
      </c>
    </row>
    <row r="13196" spans="1:4">
      <c r="A13196" s="489" t="str">
        <f t="shared" si="206"/>
        <v>2313004653訪問リハビリテーション</v>
      </c>
      <c r="B13196" s="489">
        <v>2313004653</v>
      </c>
      <c r="C13196" s="489" t="s">
        <v>2104</v>
      </c>
      <c r="D13196" s="489" t="s">
        <v>16867</v>
      </c>
    </row>
    <row r="13197" spans="1:4">
      <c r="A13197" s="489" t="str">
        <f t="shared" si="206"/>
        <v>2313004653訪問看護</v>
      </c>
      <c r="B13197" s="489">
        <v>2313004653</v>
      </c>
      <c r="C13197" s="489" t="s">
        <v>2102</v>
      </c>
      <c r="D13197" s="489" t="s">
        <v>16867</v>
      </c>
    </row>
    <row r="13198" spans="1:4">
      <c r="A13198" s="489" t="str">
        <f t="shared" si="206"/>
        <v>2313004661介護予防通所リハビリテーション</v>
      </c>
      <c r="B13198" s="489">
        <v>2313004661</v>
      </c>
      <c r="C13198" s="489" t="s">
        <v>2512</v>
      </c>
      <c r="D13198" s="489" t="s">
        <v>16868</v>
      </c>
    </row>
    <row r="13199" spans="1:4">
      <c r="A13199" s="489" t="str">
        <f t="shared" si="206"/>
        <v>2313004661介護予防訪問リハビリテーション</v>
      </c>
      <c r="B13199" s="489">
        <v>2313004661</v>
      </c>
      <c r="C13199" s="489" t="s">
        <v>2108</v>
      </c>
      <c r="D13199" s="489" t="s">
        <v>16868</v>
      </c>
    </row>
    <row r="13200" spans="1:4">
      <c r="A13200" s="489" t="str">
        <f t="shared" si="206"/>
        <v>2313004661介護予防訪問看護</v>
      </c>
      <c r="B13200" s="489">
        <v>2313004661</v>
      </c>
      <c r="C13200" s="489" t="s">
        <v>2103</v>
      </c>
      <c r="D13200" s="489" t="s">
        <v>16868</v>
      </c>
    </row>
    <row r="13201" spans="1:4">
      <c r="A13201" s="489" t="str">
        <f t="shared" si="206"/>
        <v>2313004661通所リハビリテーション</v>
      </c>
      <c r="B13201" s="489">
        <v>2313004661</v>
      </c>
      <c r="C13201" s="489" t="s">
        <v>2511</v>
      </c>
      <c r="D13201" s="489" t="s">
        <v>16868</v>
      </c>
    </row>
    <row r="13202" spans="1:4">
      <c r="A13202" s="489" t="str">
        <f t="shared" si="206"/>
        <v>2313004661訪問リハビリテーション</v>
      </c>
      <c r="B13202" s="489">
        <v>2313004661</v>
      </c>
      <c r="C13202" s="489" t="s">
        <v>2104</v>
      </c>
      <c r="D13202" s="489" t="s">
        <v>16868</v>
      </c>
    </row>
    <row r="13203" spans="1:4">
      <c r="A13203" s="489" t="str">
        <f t="shared" si="206"/>
        <v>2313004661訪問看護</v>
      </c>
      <c r="B13203" s="489">
        <v>2313004661</v>
      </c>
      <c r="C13203" s="489" t="s">
        <v>2102</v>
      </c>
      <c r="D13203" s="489" t="s">
        <v>16868</v>
      </c>
    </row>
    <row r="13204" spans="1:4">
      <c r="A13204" s="489" t="str">
        <f t="shared" si="206"/>
        <v>2313004679介護予防通所リハビリテーション</v>
      </c>
      <c r="B13204" s="489">
        <v>2313004679</v>
      </c>
      <c r="C13204" s="489" t="s">
        <v>2512</v>
      </c>
      <c r="D13204" s="489" t="s">
        <v>16869</v>
      </c>
    </row>
    <row r="13205" spans="1:4">
      <c r="A13205" s="489" t="str">
        <f t="shared" si="206"/>
        <v>2313004679介護予防訪問リハビリテーション</v>
      </c>
      <c r="B13205" s="489">
        <v>2313004679</v>
      </c>
      <c r="C13205" s="489" t="s">
        <v>2108</v>
      </c>
      <c r="D13205" s="489" t="s">
        <v>16869</v>
      </c>
    </row>
    <row r="13206" spans="1:4">
      <c r="A13206" s="489" t="str">
        <f t="shared" si="206"/>
        <v>2313004679介護予防訪問看護</v>
      </c>
      <c r="B13206" s="489">
        <v>2313004679</v>
      </c>
      <c r="C13206" s="489" t="s">
        <v>2103</v>
      </c>
      <c r="D13206" s="489" t="s">
        <v>16869</v>
      </c>
    </row>
    <row r="13207" spans="1:4">
      <c r="A13207" s="489" t="str">
        <f t="shared" si="206"/>
        <v>2313004679通所リハビリテーション</v>
      </c>
      <c r="B13207" s="489">
        <v>2313004679</v>
      </c>
      <c r="C13207" s="489" t="s">
        <v>2511</v>
      </c>
      <c r="D13207" s="489" t="s">
        <v>16869</v>
      </c>
    </row>
    <row r="13208" spans="1:4">
      <c r="A13208" s="489" t="str">
        <f t="shared" si="206"/>
        <v>2313004679訪問リハビリテーション</v>
      </c>
      <c r="B13208" s="489">
        <v>2313004679</v>
      </c>
      <c r="C13208" s="489" t="s">
        <v>2104</v>
      </c>
      <c r="D13208" s="489" t="s">
        <v>16869</v>
      </c>
    </row>
    <row r="13209" spans="1:4">
      <c r="A13209" s="489" t="str">
        <f t="shared" si="206"/>
        <v>2313004679訪問看護</v>
      </c>
      <c r="B13209" s="489">
        <v>2313004679</v>
      </c>
      <c r="C13209" s="489" t="s">
        <v>2102</v>
      </c>
      <c r="D13209" s="489" t="s">
        <v>16869</v>
      </c>
    </row>
    <row r="13210" spans="1:4">
      <c r="A13210" s="489" t="str">
        <f t="shared" si="206"/>
        <v>2313004687介護予防通所リハビリテーション</v>
      </c>
      <c r="B13210" s="489">
        <v>2313004687</v>
      </c>
      <c r="C13210" s="489" t="s">
        <v>2512</v>
      </c>
      <c r="D13210" s="489" t="s">
        <v>16870</v>
      </c>
    </row>
    <row r="13211" spans="1:4">
      <c r="A13211" s="489" t="str">
        <f t="shared" si="206"/>
        <v>2313004687介護予防訪問リハビリテーション</v>
      </c>
      <c r="B13211" s="489">
        <v>2313004687</v>
      </c>
      <c r="C13211" s="489" t="s">
        <v>2108</v>
      </c>
      <c r="D13211" s="489" t="s">
        <v>16870</v>
      </c>
    </row>
    <row r="13212" spans="1:4">
      <c r="A13212" s="489" t="str">
        <f t="shared" si="206"/>
        <v>2313004687介護予防訪問看護</v>
      </c>
      <c r="B13212" s="489">
        <v>2313004687</v>
      </c>
      <c r="C13212" s="489" t="s">
        <v>2103</v>
      </c>
      <c r="D13212" s="489" t="s">
        <v>16870</v>
      </c>
    </row>
    <row r="13213" spans="1:4">
      <c r="A13213" s="489" t="str">
        <f t="shared" si="206"/>
        <v>2313004687通所リハビリテーション</v>
      </c>
      <c r="B13213" s="489">
        <v>2313004687</v>
      </c>
      <c r="C13213" s="489" t="s">
        <v>2511</v>
      </c>
      <c r="D13213" s="489" t="s">
        <v>16870</v>
      </c>
    </row>
    <row r="13214" spans="1:4">
      <c r="A13214" s="489" t="str">
        <f t="shared" si="206"/>
        <v>2313004687訪問リハビリテーション</v>
      </c>
      <c r="B13214" s="489">
        <v>2313004687</v>
      </c>
      <c r="C13214" s="489" t="s">
        <v>2104</v>
      </c>
      <c r="D13214" s="489" t="s">
        <v>16870</v>
      </c>
    </row>
    <row r="13215" spans="1:4">
      <c r="A13215" s="489" t="str">
        <f t="shared" si="206"/>
        <v>2313004687訪問看護</v>
      </c>
      <c r="B13215" s="489">
        <v>2313004687</v>
      </c>
      <c r="C13215" s="489" t="s">
        <v>2102</v>
      </c>
      <c r="D13215" s="489" t="s">
        <v>16870</v>
      </c>
    </row>
    <row r="13216" spans="1:4">
      <c r="A13216" s="489" t="str">
        <f t="shared" si="206"/>
        <v>2313004695介護予防通所リハビリテーション</v>
      </c>
      <c r="B13216" s="489">
        <v>2313004695</v>
      </c>
      <c r="C13216" s="489" t="s">
        <v>2512</v>
      </c>
      <c r="D13216" s="489" t="s">
        <v>14715</v>
      </c>
    </row>
    <row r="13217" spans="1:4">
      <c r="A13217" s="489" t="str">
        <f t="shared" si="206"/>
        <v>2313004695介護予防訪問リハビリテーション</v>
      </c>
      <c r="B13217" s="489">
        <v>2313004695</v>
      </c>
      <c r="C13217" s="489" t="s">
        <v>2108</v>
      </c>
      <c r="D13217" s="489" t="s">
        <v>14715</v>
      </c>
    </row>
    <row r="13218" spans="1:4">
      <c r="A13218" s="489" t="str">
        <f t="shared" si="206"/>
        <v>2313004695介護予防訪問看護</v>
      </c>
      <c r="B13218" s="489">
        <v>2313004695</v>
      </c>
      <c r="C13218" s="489" t="s">
        <v>2103</v>
      </c>
      <c r="D13218" s="489" t="s">
        <v>14715</v>
      </c>
    </row>
    <row r="13219" spans="1:4">
      <c r="A13219" s="489" t="str">
        <f t="shared" si="206"/>
        <v>2313004695通所リハビリテーション</v>
      </c>
      <c r="B13219" s="489">
        <v>2313004695</v>
      </c>
      <c r="C13219" s="489" t="s">
        <v>2511</v>
      </c>
      <c r="D13219" s="489" t="s">
        <v>14715</v>
      </c>
    </row>
    <row r="13220" spans="1:4">
      <c r="A13220" s="489" t="str">
        <f t="shared" si="206"/>
        <v>2313004695訪問リハビリテーション</v>
      </c>
      <c r="B13220" s="489">
        <v>2313004695</v>
      </c>
      <c r="C13220" s="489" t="s">
        <v>2104</v>
      </c>
      <c r="D13220" s="489" t="s">
        <v>14715</v>
      </c>
    </row>
    <row r="13221" spans="1:4">
      <c r="A13221" s="489" t="str">
        <f t="shared" si="206"/>
        <v>2313004695訪問看護</v>
      </c>
      <c r="B13221" s="489">
        <v>2313004695</v>
      </c>
      <c r="C13221" s="489" t="s">
        <v>2102</v>
      </c>
      <c r="D13221" s="489" t="s">
        <v>14715</v>
      </c>
    </row>
    <row r="13222" spans="1:4">
      <c r="A13222" s="489" t="str">
        <f t="shared" si="206"/>
        <v>2313004711介護予防通所リハビリテーション</v>
      </c>
      <c r="B13222" s="489">
        <v>2313004711</v>
      </c>
      <c r="C13222" s="489" t="s">
        <v>2512</v>
      </c>
      <c r="D13222" s="489" t="s">
        <v>16871</v>
      </c>
    </row>
    <row r="13223" spans="1:4">
      <c r="A13223" s="489" t="str">
        <f t="shared" si="206"/>
        <v>2313004711介護予防訪問リハビリテーション</v>
      </c>
      <c r="B13223" s="489">
        <v>2313004711</v>
      </c>
      <c r="C13223" s="489" t="s">
        <v>2108</v>
      </c>
      <c r="D13223" s="489" t="s">
        <v>16871</v>
      </c>
    </row>
    <row r="13224" spans="1:4">
      <c r="A13224" s="489" t="str">
        <f t="shared" si="206"/>
        <v>2313004711介護予防訪問看護</v>
      </c>
      <c r="B13224" s="489">
        <v>2313004711</v>
      </c>
      <c r="C13224" s="489" t="s">
        <v>2103</v>
      </c>
      <c r="D13224" s="489" t="s">
        <v>16871</v>
      </c>
    </row>
    <row r="13225" spans="1:4">
      <c r="A13225" s="489" t="str">
        <f t="shared" si="206"/>
        <v>2313004711通所リハビリテーション</v>
      </c>
      <c r="B13225" s="489">
        <v>2313004711</v>
      </c>
      <c r="C13225" s="489" t="s">
        <v>2511</v>
      </c>
      <c r="D13225" s="489" t="s">
        <v>16871</v>
      </c>
    </row>
    <row r="13226" spans="1:4">
      <c r="A13226" s="489" t="str">
        <f t="shared" si="206"/>
        <v>2313004711訪問リハビリテーション</v>
      </c>
      <c r="B13226" s="489">
        <v>2313004711</v>
      </c>
      <c r="C13226" s="489" t="s">
        <v>2104</v>
      </c>
      <c r="D13226" s="489" t="s">
        <v>16871</v>
      </c>
    </row>
    <row r="13227" spans="1:4">
      <c r="A13227" s="489" t="str">
        <f t="shared" si="206"/>
        <v>2313004711訪問看護</v>
      </c>
      <c r="B13227" s="489">
        <v>2313004711</v>
      </c>
      <c r="C13227" s="489" t="s">
        <v>2102</v>
      </c>
      <c r="D13227" s="489" t="s">
        <v>16871</v>
      </c>
    </row>
    <row r="13228" spans="1:4">
      <c r="A13228" s="489" t="str">
        <f t="shared" si="206"/>
        <v>2313004729介護予防通所リハビリテーション</v>
      </c>
      <c r="B13228" s="489">
        <v>2313004729</v>
      </c>
      <c r="C13228" s="489" t="s">
        <v>2512</v>
      </c>
      <c r="D13228" s="489" t="s">
        <v>16872</v>
      </c>
    </row>
    <row r="13229" spans="1:4">
      <c r="A13229" s="489" t="str">
        <f t="shared" si="206"/>
        <v>2313004729介護予防訪問リハビリテーション</v>
      </c>
      <c r="B13229" s="489">
        <v>2313004729</v>
      </c>
      <c r="C13229" s="489" t="s">
        <v>2108</v>
      </c>
      <c r="D13229" s="489" t="s">
        <v>16872</v>
      </c>
    </row>
    <row r="13230" spans="1:4">
      <c r="A13230" s="489" t="str">
        <f t="shared" si="206"/>
        <v>2313004729介護予防訪問看護</v>
      </c>
      <c r="B13230" s="489">
        <v>2313004729</v>
      </c>
      <c r="C13230" s="489" t="s">
        <v>2103</v>
      </c>
      <c r="D13230" s="489" t="s">
        <v>16872</v>
      </c>
    </row>
    <row r="13231" spans="1:4">
      <c r="A13231" s="489" t="str">
        <f t="shared" si="206"/>
        <v>2313004729通所リハビリテーション</v>
      </c>
      <c r="B13231" s="489">
        <v>2313004729</v>
      </c>
      <c r="C13231" s="489" t="s">
        <v>2511</v>
      </c>
      <c r="D13231" s="489" t="s">
        <v>16872</v>
      </c>
    </row>
    <row r="13232" spans="1:4">
      <c r="A13232" s="489" t="str">
        <f t="shared" si="206"/>
        <v>2313004729訪問リハビリテーション</v>
      </c>
      <c r="B13232" s="489">
        <v>2313004729</v>
      </c>
      <c r="C13232" s="489" t="s">
        <v>2104</v>
      </c>
      <c r="D13232" s="489" t="s">
        <v>16872</v>
      </c>
    </row>
    <row r="13233" spans="1:4">
      <c r="A13233" s="489" t="str">
        <f t="shared" si="206"/>
        <v>2313004729訪問看護</v>
      </c>
      <c r="B13233" s="489">
        <v>2313004729</v>
      </c>
      <c r="C13233" s="489" t="s">
        <v>2102</v>
      </c>
      <c r="D13233" s="489" t="s">
        <v>16872</v>
      </c>
    </row>
    <row r="13234" spans="1:4">
      <c r="A13234" s="489" t="str">
        <f t="shared" si="206"/>
        <v>2313004737介護予防通所リハビリテーション</v>
      </c>
      <c r="B13234" s="489">
        <v>2313004737</v>
      </c>
      <c r="C13234" s="489" t="s">
        <v>2512</v>
      </c>
      <c r="D13234" s="489" t="s">
        <v>16873</v>
      </c>
    </row>
    <row r="13235" spans="1:4">
      <c r="A13235" s="489" t="str">
        <f t="shared" si="206"/>
        <v>2313004737介護予防訪問リハビリテーション</v>
      </c>
      <c r="B13235" s="489">
        <v>2313004737</v>
      </c>
      <c r="C13235" s="489" t="s">
        <v>2108</v>
      </c>
      <c r="D13235" s="489" t="s">
        <v>16873</v>
      </c>
    </row>
    <row r="13236" spans="1:4">
      <c r="A13236" s="489" t="str">
        <f t="shared" si="206"/>
        <v>2313004737介護予防訪問看護</v>
      </c>
      <c r="B13236" s="489">
        <v>2313004737</v>
      </c>
      <c r="C13236" s="489" t="s">
        <v>2103</v>
      </c>
      <c r="D13236" s="489" t="s">
        <v>16873</v>
      </c>
    </row>
    <row r="13237" spans="1:4">
      <c r="A13237" s="489" t="str">
        <f t="shared" si="206"/>
        <v>2313004737通所リハビリテーション</v>
      </c>
      <c r="B13237" s="489">
        <v>2313004737</v>
      </c>
      <c r="C13237" s="489" t="s">
        <v>2511</v>
      </c>
      <c r="D13237" s="489" t="s">
        <v>16873</v>
      </c>
    </row>
    <row r="13238" spans="1:4">
      <c r="A13238" s="489" t="str">
        <f t="shared" si="206"/>
        <v>2313004737訪問リハビリテーション</v>
      </c>
      <c r="B13238" s="489">
        <v>2313004737</v>
      </c>
      <c r="C13238" s="489" t="s">
        <v>2104</v>
      </c>
      <c r="D13238" s="489" t="s">
        <v>16873</v>
      </c>
    </row>
    <row r="13239" spans="1:4">
      <c r="A13239" s="489" t="str">
        <f t="shared" si="206"/>
        <v>2313004737訪問看護</v>
      </c>
      <c r="B13239" s="489">
        <v>2313004737</v>
      </c>
      <c r="C13239" s="489" t="s">
        <v>2102</v>
      </c>
      <c r="D13239" s="489" t="s">
        <v>16873</v>
      </c>
    </row>
    <row r="13240" spans="1:4">
      <c r="A13240" s="489" t="str">
        <f t="shared" si="206"/>
        <v>2313004745介護予防通所リハビリテーション</v>
      </c>
      <c r="B13240" s="489">
        <v>2313004745</v>
      </c>
      <c r="C13240" s="489" t="s">
        <v>2512</v>
      </c>
      <c r="D13240" s="489" t="s">
        <v>16874</v>
      </c>
    </row>
    <row r="13241" spans="1:4">
      <c r="A13241" s="489" t="str">
        <f t="shared" si="206"/>
        <v>2313004745介護予防訪問リハビリテーション</v>
      </c>
      <c r="B13241" s="489">
        <v>2313004745</v>
      </c>
      <c r="C13241" s="489" t="s">
        <v>2108</v>
      </c>
      <c r="D13241" s="489" t="s">
        <v>16874</v>
      </c>
    </row>
    <row r="13242" spans="1:4">
      <c r="A13242" s="489" t="str">
        <f t="shared" si="206"/>
        <v>2313004745介護予防訪問看護</v>
      </c>
      <c r="B13242" s="489">
        <v>2313004745</v>
      </c>
      <c r="C13242" s="489" t="s">
        <v>2103</v>
      </c>
      <c r="D13242" s="489" t="s">
        <v>16874</v>
      </c>
    </row>
    <row r="13243" spans="1:4">
      <c r="A13243" s="489" t="str">
        <f t="shared" si="206"/>
        <v>2313004745通所リハビリテーション</v>
      </c>
      <c r="B13243" s="489">
        <v>2313004745</v>
      </c>
      <c r="C13243" s="489" t="s">
        <v>2511</v>
      </c>
      <c r="D13243" s="489" t="s">
        <v>16874</v>
      </c>
    </row>
    <row r="13244" spans="1:4">
      <c r="A13244" s="489" t="str">
        <f t="shared" si="206"/>
        <v>2313004745訪問リハビリテーション</v>
      </c>
      <c r="B13244" s="489">
        <v>2313004745</v>
      </c>
      <c r="C13244" s="489" t="s">
        <v>2104</v>
      </c>
      <c r="D13244" s="489" t="s">
        <v>16874</v>
      </c>
    </row>
    <row r="13245" spans="1:4">
      <c r="A13245" s="489" t="str">
        <f t="shared" si="206"/>
        <v>2313004745訪問看護</v>
      </c>
      <c r="B13245" s="489">
        <v>2313004745</v>
      </c>
      <c r="C13245" s="489" t="s">
        <v>2102</v>
      </c>
      <c r="D13245" s="489" t="s">
        <v>16874</v>
      </c>
    </row>
    <row r="13246" spans="1:4">
      <c r="A13246" s="489" t="str">
        <f t="shared" si="206"/>
        <v>2313004752介護予防訪問リハビリテーション</v>
      </c>
      <c r="B13246" s="489">
        <v>2313004752</v>
      </c>
      <c r="C13246" s="489" t="s">
        <v>2108</v>
      </c>
      <c r="D13246" s="489" t="s">
        <v>16875</v>
      </c>
    </row>
    <row r="13247" spans="1:4">
      <c r="A13247" s="489" t="str">
        <f t="shared" si="206"/>
        <v>2313004752訪問リハビリテーション</v>
      </c>
      <c r="B13247" s="489">
        <v>2313004752</v>
      </c>
      <c r="C13247" s="489" t="s">
        <v>2104</v>
      </c>
      <c r="D13247" s="489" t="s">
        <v>16875</v>
      </c>
    </row>
    <row r="13248" spans="1:4">
      <c r="A13248" s="489" t="str">
        <f t="shared" si="206"/>
        <v>2313004760介護予防通所リハビリテーション</v>
      </c>
      <c r="B13248" s="489">
        <v>2313004760</v>
      </c>
      <c r="C13248" s="489" t="s">
        <v>2512</v>
      </c>
      <c r="D13248" s="489" t="s">
        <v>16876</v>
      </c>
    </row>
    <row r="13249" spans="1:4">
      <c r="A13249" s="489" t="str">
        <f t="shared" si="206"/>
        <v>2313004760介護予防訪問リハビリテーション</v>
      </c>
      <c r="B13249" s="489">
        <v>2313004760</v>
      </c>
      <c r="C13249" s="489" t="s">
        <v>2108</v>
      </c>
      <c r="D13249" s="489" t="s">
        <v>16876</v>
      </c>
    </row>
    <row r="13250" spans="1:4">
      <c r="A13250" s="489" t="str">
        <f t="shared" ref="A13250:A13313" si="207">B13250&amp;C13250</f>
        <v>2313004760介護予防訪問看護</v>
      </c>
      <c r="B13250" s="489">
        <v>2313004760</v>
      </c>
      <c r="C13250" s="489" t="s">
        <v>2103</v>
      </c>
      <c r="D13250" s="489" t="s">
        <v>16876</v>
      </c>
    </row>
    <row r="13251" spans="1:4">
      <c r="A13251" s="489" t="str">
        <f t="shared" si="207"/>
        <v>2313004760通所リハビリテーション</v>
      </c>
      <c r="B13251" s="489">
        <v>2313004760</v>
      </c>
      <c r="C13251" s="489" t="s">
        <v>2511</v>
      </c>
      <c r="D13251" s="489" t="s">
        <v>16876</v>
      </c>
    </row>
    <row r="13252" spans="1:4">
      <c r="A13252" s="489" t="str">
        <f t="shared" si="207"/>
        <v>2313004760訪問リハビリテーション</v>
      </c>
      <c r="B13252" s="489">
        <v>2313004760</v>
      </c>
      <c r="C13252" s="489" t="s">
        <v>2104</v>
      </c>
      <c r="D13252" s="489" t="s">
        <v>16876</v>
      </c>
    </row>
    <row r="13253" spans="1:4">
      <c r="A13253" s="489" t="str">
        <f t="shared" si="207"/>
        <v>2313004760訪問看護</v>
      </c>
      <c r="B13253" s="489">
        <v>2313004760</v>
      </c>
      <c r="C13253" s="489" t="s">
        <v>2102</v>
      </c>
      <c r="D13253" s="489" t="s">
        <v>16876</v>
      </c>
    </row>
    <row r="13254" spans="1:4">
      <c r="A13254" s="489" t="str">
        <f t="shared" si="207"/>
        <v>2313004778介護予防通所リハビリテーション</v>
      </c>
      <c r="B13254" s="489">
        <v>2313004778</v>
      </c>
      <c r="C13254" s="489" t="s">
        <v>2512</v>
      </c>
      <c r="D13254" s="489" t="s">
        <v>16877</v>
      </c>
    </row>
    <row r="13255" spans="1:4">
      <c r="A13255" s="489" t="str">
        <f t="shared" si="207"/>
        <v>2313004778介護予防訪問リハビリテーション</v>
      </c>
      <c r="B13255" s="489">
        <v>2313004778</v>
      </c>
      <c r="C13255" s="489" t="s">
        <v>2108</v>
      </c>
      <c r="D13255" s="489" t="s">
        <v>16877</v>
      </c>
    </row>
    <row r="13256" spans="1:4">
      <c r="A13256" s="489" t="str">
        <f t="shared" si="207"/>
        <v>2313004778介護予防訪問看護</v>
      </c>
      <c r="B13256" s="489">
        <v>2313004778</v>
      </c>
      <c r="C13256" s="489" t="s">
        <v>2103</v>
      </c>
      <c r="D13256" s="489" t="s">
        <v>16877</v>
      </c>
    </row>
    <row r="13257" spans="1:4">
      <c r="A13257" s="489" t="str">
        <f t="shared" si="207"/>
        <v>2313004778通所リハビリテーション</v>
      </c>
      <c r="B13257" s="489">
        <v>2313004778</v>
      </c>
      <c r="C13257" s="489" t="s">
        <v>2511</v>
      </c>
      <c r="D13257" s="489" t="s">
        <v>16877</v>
      </c>
    </row>
    <row r="13258" spans="1:4">
      <c r="A13258" s="489" t="str">
        <f t="shared" si="207"/>
        <v>2313004778訪問リハビリテーション</v>
      </c>
      <c r="B13258" s="489">
        <v>2313004778</v>
      </c>
      <c r="C13258" s="489" t="s">
        <v>2104</v>
      </c>
      <c r="D13258" s="489" t="s">
        <v>16877</v>
      </c>
    </row>
    <row r="13259" spans="1:4">
      <c r="A13259" s="489" t="str">
        <f t="shared" si="207"/>
        <v>2313004778訪問看護</v>
      </c>
      <c r="B13259" s="489">
        <v>2313004778</v>
      </c>
      <c r="C13259" s="489" t="s">
        <v>2102</v>
      </c>
      <c r="D13259" s="489" t="s">
        <v>16877</v>
      </c>
    </row>
    <row r="13260" spans="1:4">
      <c r="A13260" s="489" t="str">
        <f t="shared" si="207"/>
        <v>2313004786介護予防通所リハビリテーション</v>
      </c>
      <c r="B13260" s="489">
        <v>2313004786</v>
      </c>
      <c r="C13260" s="489" t="s">
        <v>2512</v>
      </c>
      <c r="D13260" s="489" t="s">
        <v>16878</v>
      </c>
    </row>
    <row r="13261" spans="1:4">
      <c r="A13261" s="489" t="str">
        <f t="shared" si="207"/>
        <v>2313004786介護予防訪問リハビリテーション</v>
      </c>
      <c r="B13261" s="489">
        <v>2313004786</v>
      </c>
      <c r="C13261" s="489" t="s">
        <v>2108</v>
      </c>
      <c r="D13261" s="489" t="s">
        <v>16878</v>
      </c>
    </row>
    <row r="13262" spans="1:4">
      <c r="A13262" s="489" t="str">
        <f t="shared" si="207"/>
        <v>2313004786介護予防訪問看護</v>
      </c>
      <c r="B13262" s="489">
        <v>2313004786</v>
      </c>
      <c r="C13262" s="489" t="s">
        <v>2103</v>
      </c>
      <c r="D13262" s="489" t="s">
        <v>16878</v>
      </c>
    </row>
    <row r="13263" spans="1:4">
      <c r="A13263" s="489" t="str">
        <f t="shared" si="207"/>
        <v>2313004786通所リハビリテーション</v>
      </c>
      <c r="B13263" s="489">
        <v>2313004786</v>
      </c>
      <c r="C13263" s="489" t="s">
        <v>2511</v>
      </c>
      <c r="D13263" s="489" t="s">
        <v>16878</v>
      </c>
    </row>
    <row r="13264" spans="1:4">
      <c r="A13264" s="489" t="str">
        <f t="shared" si="207"/>
        <v>2313004786訪問リハビリテーション</v>
      </c>
      <c r="B13264" s="489">
        <v>2313004786</v>
      </c>
      <c r="C13264" s="489" t="s">
        <v>2104</v>
      </c>
      <c r="D13264" s="489" t="s">
        <v>16878</v>
      </c>
    </row>
    <row r="13265" spans="1:4">
      <c r="A13265" s="489" t="str">
        <f t="shared" si="207"/>
        <v>2313004786訪問看護</v>
      </c>
      <c r="B13265" s="489">
        <v>2313004786</v>
      </c>
      <c r="C13265" s="489" t="s">
        <v>2102</v>
      </c>
      <c r="D13265" s="489" t="s">
        <v>16878</v>
      </c>
    </row>
    <row r="13266" spans="1:4">
      <c r="A13266" s="489" t="str">
        <f t="shared" si="207"/>
        <v>2313004794介護予防通所リハビリテーション</v>
      </c>
      <c r="B13266" s="489">
        <v>2313004794</v>
      </c>
      <c r="C13266" s="489" t="s">
        <v>2512</v>
      </c>
      <c r="D13266" s="489" t="s">
        <v>16879</v>
      </c>
    </row>
    <row r="13267" spans="1:4">
      <c r="A13267" s="489" t="str">
        <f t="shared" si="207"/>
        <v>2313004794介護予防訪問リハビリテーション</v>
      </c>
      <c r="B13267" s="489">
        <v>2313004794</v>
      </c>
      <c r="C13267" s="489" t="s">
        <v>2108</v>
      </c>
      <c r="D13267" s="489" t="s">
        <v>16879</v>
      </c>
    </row>
    <row r="13268" spans="1:4">
      <c r="A13268" s="489" t="str">
        <f t="shared" si="207"/>
        <v>2313004794介護予防訪問看護</v>
      </c>
      <c r="B13268" s="489">
        <v>2313004794</v>
      </c>
      <c r="C13268" s="489" t="s">
        <v>2103</v>
      </c>
      <c r="D13268" s="489" t="s">
        <v>16879</v>
      </c>
    </row>
    <row r="13269" spans="1:4">
      <c r="A13269" s="489" t="str">
        <f t="shared" si="207"/>
        <v>2313004794通所リハビリテーション</v>
      </c>
      <c r="B13269" s="489">
        <v>2313004794</v>
      </c>
      <c r="C13269" s="489" t="s">
        <v>2511</v>
      </c>
      <c r="D13269" s="489" t="s">
        <v>16879</v>
      </c>
    </row>
    <row r="13270" spans="1:4">
      <c r="A13270" s="489" t="str">
        <f t="shared" si="207"/>
        <v>2313004794訪問リハビリテーション</v>
      </c>
      <c r="B13270" s="489">
        <v>2313004794</v>
      </c>
      <c r="C13270" s="489" t="s">
        <v>2104</v>
      </c>
      <c r="D13270" s="489" t="s">
        <v>16879</v>
      </c>
    </row>
    <row r="13271" spans="1:4">
      <c r="A13271" s="489" t="str">
        <f t="shared" si="207"/>
        <v>2313004794訪問看護</v>
      </c>
      <c r="B13271" s="489">
        <v>2313004794</v>
      </c>
      <c r="C13271" s="489" t="s">
        <v>2102</v>
      </c>
      <c r="D13271" s="489" t="s">
        <v>16879</v>
      </c>
    </row>
    <row r="13272" spans="1:4">
      <c r="A13272" s="489" t="str">
        <f t="shared" si="207"/>
        <v>2313004802介護予防通所リハビリテーション</v>
      </c>
      <c r="B13272" s="489">
        <v>2313004802</v>
      </c>
      <c r="C13272" s="489" t="s">
        <v>2512</v>
      </c>
      <c r="D13272" s="489" t="s">
        <v>16880</v>
      </c>
    </row>
    <row r="13273" spans="1:4">
      <c r="A13273" s="489" t="str">
        <f t="shared" si="207"/>
        <v>2313004802介護予防訪問リハビリテーション</v>
      </c>
      <c r="B13273" s="489">
        <v>2313004802</v>
      </c>
      <c r="C13273" s="489" t="s">
        <v>2108</v>
      </c>
      <c r="D13273" s="489" t="s">
        <v>16880</v>
      </c>
    </row>
    <row r="13274" spans="1:4">
      <c r="A13274" s="489" t="str">
        <f t="shared" si="207"/>
        <v>2313004802介護予防訪問看護</v>
      </c>
      <c r="B13274" s="489">
        <v>2313004802</v>
      </c>
      <c r="C13274" s="489" t="s">
        <v>2103</v>
      </c>
      <c r="D13274" s="489" t="s">
        <v>16880</v>
      </c>
    </row>
    <row r="13275" spans="1:4">
      <c r="A13275" s="489" t="str">
        <f t="shared" si="207"/>
        <v>2313004802通所リハビリテーション</v>
      </c>
      <c r="B13275" s="489">
        <v>2313004802</v>
      </c>
      <c r="C13275" s="489" t="s">
        <v>2511</v>
      </c>
      <c r="D13275" s="489" t="s">
        <v>16880</v>
      </c>
    </row>
    <row r="13276" spans="1:4">
      <c r="A13276" s="489" t="str">
        <f t="shared" si="207"/>
        <v>2313004802訪問リハビリテーション</v>
      </c>
      <c r="B13276" s="489">
        <v>2313004802</v>
      </c>
      <c r="C13276" s="489" t="s">
        <v>2104</v>
      </c>
      <c r="D13276" s="489" t="s">
        <v>16880</v>
      </c>
    </row>
    <row r="13277" spans="1:4">
      <c r="A13277" s="489" t="str">
        <f t="shared" si="207"/>
        <v>2313004802訪問看護</v>
      </c>
      <c r="B13277" s="489">
        <v>2313004802</v>
      </c>
      <c r="C13277" s="489" t="s">
        <v>2102</v>
      </c>
      <c r="D13277" s="489" t="s">
        <v>16880</v>
      </c>
    </row>
    <row r="13278" spans="1:4">
      <c r="A13278" s="489" t="str">
        <f t="shared" si="207"/>
        <v>2313004836介護予防通所リハビリテーション</v>
      </c>
      <c r="B13278" s="489">
        <v>2313004836</v>
      </c>
      <c r="C13278" s="489" t="s">
        <v>2512</v>
      </c>
      <c r="D13278" s="489" t="s">
        <v>16881</v>
      </c>
    </row>
    <row r="13279" spans="1:4">
      <c r="A13279" s="489" t="str">
        <f t="shared" si="207"/>
        <v>2313004836介護予防訪問リハビリテーション</v>
      </c>
      <c r="B13279" s="489">
        <v>2313004836</v>
      </c>
      <c r="C13279" s="489" t="s">
        <v>2108</v>
      </c>
      <c r="D13279" s="489" t="s">
        <v>16881</v>
      </c>
    </row>
    <row r="13280" spans="1:4">
      <c r="A13280" s="489" t="str">
        <f t="shared" si="207"/>
        <v>2313004836介護予防訪問看護</v>
      </c>
      <c r="B13280" s="489">
        <v>2313004836</v>
      </c>
      <c r="C13280" s="489" t="s">
        <v>2103</v>
      </c>
      <c r="D13280" s="489" t="s">
        <v>16881</v>
      </c>
    </row>
    <row r="13281" spans="1:4">
      <c r="A13281" s="489" t="str">
        <f t="shared" si="207"/>
        <v>2313004836通所リハビリテーション</v>
      </c>
      <c r="B13281" s="489">
        <v>2313004836</v>
      </c>
      <c r="C13281" s="489" t="s">
        <v>2511</v>
      </c>
      <c r="D13281" s="489" t="s">
        <v>16881</v>
      </c>
    </row>
    <row r="13282" spans="1:4">
      <c r="A13282" s="489" t="str">
        <f t="shared" si="207"/>
        <v>2313004836訪問リハビリテーション</v>
      </c>
      <c r="B13282" s="489">
        <v>2313004836</v>
      </c>
      <c r="C13282" s="489" t="s">
        <v>2104</v>
      </c>
      <c r="D13282" s="489" t="s">
        <v>16881</v>
      </c>
    </row>
    <row r="13283" spans="1:4">
      <c r="A13283" s="489" t="str">
        <f t="shared" si="207"/>
        <v>2313004836訪問看護</v>
      </c>
      <c r="B13283" s="489">
        <v>2313004836</v>
      </c>
      <c r="C13283" s="489" t="s">
        <v>2102</v>
      </c>
      <c r="D13283" s="489" t="s">
        <v>16881</v>
      </c>
    </row>
    <row r="13284" spans="1:4">
      <c r="A13284" s="489" t="str">
        <f t="shared" si="207"/>
        <v>2313004844介護予防通所リハビリテーション</v>
      </c>
      <c r="B13284" s="489">
        <v>2313004844</v>
      </c>
      <c r="C13284" s="489" t="s">
        <v>2512</v>
      </c>
      <c r="D13284" s="489" t="s">
        <v>14562</v>
      </c>
    </row>
    <row r="13285" spans="1:4">
      <c r="A13285" s="489" t="str">
        <f t="shared" si="207"/>
        <v>2313004844介護予防訪問リハビリテーション</v>
      </c>
      <c r="B13285" s="489">
        <v>2313004844</v>
      </c>
      <c r="C13285" s="489" t="s">
        <v>2108</v>
      </c>
      <c r="D13285" s="489" t="s">
        <v>14562</v>
      </c>
    </row>
    <row r="13286" spans="1:4">
      <c r="A13286" s="489" t="str">
        <f t="shared" si="207"/>
        <v>2313004844介護予防訪問看護</v>
      </c>
      <c r="B13286" s="489">
        <v>2313004844</v>
      </c>
      <c r="C13286" s="489" t="s">
        <v>2103</v>
      </c>
      <c r="D13286" s="489" t="s">
        <v>14562</v>
      </c>
    </row>
    <row r="13287" spans="1:4">
      <c r="A13287" s="489" t="str">
        <f t="shared" si="207"/>
        <v>2313004844通所リハビリテーション</v>
      </c>
      <c r="B13287" s="489">
        <v>2313004844</v>
      </c>
      <c r="C13287" s="489" t="s">
        <v>2511</v>
      </c>
      <c r="D13287" s="489" t="s">
        <v>14562</v>
      </c>
    </row>
    <row r="13288" spans="1:4">
      <c r="A13288" s="489" t="str">
        <f t="shared" si="207"/>
        <v>2313004844訪問リハビリテーション</v>
      </c>
      <c r="B13288" s="489">
        <v>2313004844</v>
      </c>
      <c r="C13288" s="489" t="s">
        <v>2104</v>
      </c>
      <c r="D13288" s="489" t="s">
        <v>14562</v>
      </c>
    </row>
    <row r="13289" spans="1:4">
      <c r="A13289" s="489" t="str">
        <f t="shared" si="207"/>
        <v>2313004844訪問看護</v>
      </c>
      <c r="B13289" s="489">
        <v>2313004844</v>
      </c>
      <c r="C13289" s="489" t="s">
        <v>2102</v>
      </c>
      <c r="D13289" s="489" t="s">
        <v>14562</v>
      </c>
    </row>
    <row r="13290" spans="1:4">
      <c r="A13290" s="489" t="str">
        <f t="shared" si="207"/>
        <v>2313004851介護予防通所リハビリテーション</v>
      </c>
      <c r="B13290" s="489">
        <v>2313004851</v>
      </c>
      <c r="C13290" s="489" t="s">
        <v>2512</v>
      </c>
      <c r="D13290" s="489" t="s">
        <v>16882</v>
      </c>
    </row>
    <row r="13291" spans="1:4">
      <c r="A13291" s="489" t="str">
        <f t="shared" si="207"/>
        <v>2313004851介護予防訪問リハビリテーション</v>
      </c>
      <c r="B13291" s="489">
        <v>2313004851</v>
      </c>
      <c r="C13291" s="489" t="s">
        <v>2108</v>
      </c>
      <c r="D13291" s="489" t="s">
        <v>16882</v>
      </c>
    </row>
    <row r="13292" spans="1:4">
      <c r="A13292" s="489" t="str">
        <f t="shared" si="207"/>
        <v>2313004851介護予防訪問看護</v>
      </c>
      <c r="B13292" s="489">
        <v>2313004851</v>
      </c>
      <c r="C13292" s="489" t="s">
        <v>2103</v>
      </c>
      <c r="D13292" s="489" t="s">
        <v>16882</v>
      </c>
    </row>
    <row r="13293" spans="1:4">
      <c r="A13293" s="489" t="str">
        <f t="shared" si="207"/>
        <v>2313004851通所リハビリテーション</v>
      </c>
      <c r="B13293" s="489">
        <v>2313004851</v>
      </c>
      <c r="C13293" s="489" t="s">
        <v>2511</v>
      </c>
      <c r="D13293" s="489" t="s">
        <v>16882</v>
      </c>
    </row>
    <row r="13294" spans="1:4">
      <c r="A13294" s="489" t="str">
        <f t="shared" si="207"/>
        <v>2313004851訪問リハビリテーション</v>
      </c>
      <c r="B13294" s="489">
        <v>2313004851</v>
      </c>
      <c r="C13294" s="489" t="s">
        <v>2104</v>
      </c>
      <c r="D13294" s="489" t="s">
        <v>16882</v>
      </c>
    </row>
    <row r="13295" spans="1:4">
      <c r="A13295" s="489" t="str">
        <f t="shared" si="207"/>
        <v>2313004851訪問看護</v>
      </c>
      <c r="B13295" s="489">
        <v>2313004851</v>
      </c>
      <c r="C13295" s="489" t="s">
        <v>2102</v>
      </c>
      <c r="D13295" s="489" t="s">
        <v>16882</v>
      </c>
    </row>
    <row r="13296" spans="1:4">
      <c r="A13296" s="489" t="str">
        <f t="shared" si="207"/>
        <v>2313004869介護予防通所リハビリテーション</v>
      </c>
      <c r="B13296" s="489">
        <v>2313004869</v>
      </c>
      <c r="C13296" s="489" t="s">
        <v>2512</v>
      </c>
      <c r="D13296" s="489" t="s">
        <v>16883</v>
      </c>
    </row>
    <row r="13297" spans="1:4">
      <c r="A13297" s="489" t="str">
        <f t="shared" si="207"/>
        <v>2313004869介護予防訪問リハビリテーション</v>
      </c>
      <c r="B13297" s="489">
        <v>2313004869</v>
      </c>
      <c r="C13297" s="489" t="s">
        <v>2108</v>
      </c>
      <c r="D13297" s="489" t="s">
        <v>16883</v>
      </c>
    </row>
    <row r="13298" spans="1:4">
      <c r="A13298" s="489" t="str">
        <f t="shared" si="207"/>
        <v>2313004869介護予防訪問看護</v>
      </c>
      <c r="B13298" s="489">
        <v>2313004869</v>
      </c>
      <c r="C13298" s="489" t="s">
        <v>2103</v>
      </c>
      <c r="D13298" s="489" t="s">
        <v>16883</v>
      </c>
    </row>
    <row r="13299" spans="1:4">
      <c r="A13299" s="489" t="str">
        <f t="shared" si="207"/>
        <v>2313004869通所リハビリテーション</v>
      </c>
      <c r="B13299" s="489">
        <v>2313004869</v>
      </c>
      <c r="C13299" s="489" t="s">
        <v>2511</v>
      </c>
      <c r="D13299" s="489" t="s">
        <v>16883</v>
      </c>
    </row>
    <row r="13300" spans="1:4">
      <c r="A13300" s="489" t="str">
        <f t="shared" si="207"/>
        <v>2313004869訪問リハビリテーション</v>
      </c>
      <c r="B13300" s="489">
        <v>2313004869</v>
      </c>
      <c r="C13300" s="489" t="s">
        <v>2104</v>
      </c>
      <c r="D13300" s="489" t="s">
        <v>16883</v>
      </c>
    </row>
    <row r="13301" spans="1:4">
      <c r="A13301" s="489" t="str">
        <f t="shared" si="207"/>
        <v>2313004869訪問看護</v>
      </c>
      <c r="B13301" s="489">
        <v>2313004869</v>
      </c>
      <c r="C13301" s="489" t="s">
        <v>2102</v>
      </c>
      <c r="D13301" s="489" t="s">
        <v>16883</v>
      </c>
    </row>
    <row r="13302" spans="1:4">
      <c r="A13302" s="489" t="str">
        <f t="shared" si="207"/>
        <v>2313004877介護予防通所リハビリテーション</v>
      </c>
      <c r="B13302" s="489">
        <v>2313004877</v>
      </c>
      <c r="C13302" s="489" t="s">
        <v>2512</v>
      </c>
      <c r="D13302" s="489" t="s">
        <v>16884</v>
      </c>
    </row>
    <row r="13303" spans="1:4">
      <c r="A13303" s="489" t="str">
        <f t="shared" si="207"/>
        <v>2313004877介護予防訪問リハビリテーション</v>
      </c>
      <c r="B13303" s="489">
        <v>2313004877</v>
      </c>
      <c r="C13303" s="489" t="s">
        <v>2108</v>
      </c>
      <c r="D13303" s="489" t="s">
        <v>16884</v>
      </c>
    </row>
    <row r="13304" spans="1:4">
      <c r="A13304" s="489" t="str">
        <f t="shared" si="207"/>
        <v>2313004877介護予防訪問看護</v>
      </c>
      <c r="B13304" s="489">
        <v>2313004877</v>
      </c>
      <c r="C13304" s="489" t="s">
        <v>2103</v>
      </c>
      <c r="D13304" s="489" t="s">
        <v>16884</v>
      </c>
    </row>
    <row r="13305" spans="1:4">
      <c r="A13305" s="489" t="str">
        <f t="shared" si="207"/>
        <v>2313004877通所リハビリテーション</v>
      </c>
      <c r="B13305" s="489">
        <v>2313004877</v>
      </c>
      <c r="C13305" s="489" t="s">
        <v>2511</v>
      </c>
      <c r="D13305" s="489" t="s">
        <v>16884</v>
      </c>
    </row>
    <row r="13306" spans="1:4">
      <c r="A13306" s="489" t="str">
        <f t="shared" si="207"/>
        <v>2313004877訪問リハビリテーション</v>
      </c>
      <c r="B13306" s="489">
        <v>2313004877</v>
      </c>
      <c r="C13306" s="489" t="s">
        <v>2104</v>
      </c>
      <c r="D13306" s="489" t="s">
        <v>16884</v>
      </c>
    </row>
    <row r="13307" spans="1:4">
      <c r="A13307" s="489" t="str">
        <f t="shared" si="207"/>
        <v>2313004877訪問看護</v>
      </c>
      <c r="B13307" s="489">
        <v>2313004877</v>
      </c>
      <c r="C13307" s="489" t="s">
        <v>2102</v>
      </c>
      <c r="D13307" s="489" t="s">
        <v>16884</v>
      </c>
    </row>
    <row r="13308" spans="1:4">
      <c r="A13308" s="489" t="str">
        <f t="shared" si="207"/>
        <v>2313004885介護予防通所リハビリテーション</v>
      </c>
      <c r="B13308" s="489">
        <v>2313004885</v>
      </c>
      <c r="C13308" s="489" t="s">
        <v>2512</v>
      </c>
      <c r="D13308" s="489" t="s">
        <v>16885</v>
      </c>
    </row>
    <row r="13309" spans="1:4">
      <c r="A13309" s="489" t="str">
        <f t="shared" si="207"/>
        <v>2313004885介護予防訪問リハビリテーション</v>
      </c>
      <c r="B13309" s="489">
        <v>2313004885</v>
      </c>
      <c r="C13309" s="489" t="s">
        <v>2108</v>
      </c>
      <c r="D13309" s="489" t="s">
        <v>16885</v>
      </c>
    </row>
    <row r="13310" spans="1:4">
      <c r="A13310" s="489" t="str">
        <f t="shared" si="207"/>
        <v>2313004885介護予防訪問看護</v>
      </c>
      <c r="B13310" s="489">
        <v>2313004885</v>
      </c>
      <c r="C13310" s="489" t="s">
        <v>2103</v>
      </c>
      <c r="D13310" s="489" t="s">
        <v>16885</v>
      </c>
    </row>
    <row r="13311" spans="1:4">
      <c r="A13311" s="489" t="str">
        <f t="shared" si="207"/>
        <v>2313004885通所リハビリテーション</v>
      </c>
      <c r="B13311" s="489">
        <v>2313004885</v>
      </c>
      <c r="C13311" s="489" t="s">
        <v>2511</v>
      </c>
      <c r="D13311" s="489" t="s">
        <v>16885</v>
      </c>
    </row>
    <row r="13312" spans="1:4">
      <c r="A13312" s="489" t="str">
        <f t="shared" si="207"/>
        <v>2313004885訪問リハビリテーション</v>
      </c>
      <c r="B13312" s="489">
        <v>2313004885</v>
      </c>
      <c r="C13312" s="489" t="s">
        <v>2104</v>
      </c>
      <c r="D13312" s="489" t="s">
        <v>16885</v>
      </c>
    </row>
    <row r="13313" spans="1:4">
      <c r="A13313" s="489" t="str">
        <f t="shared" si="207"/>
        <v>2313004885訪問看護</v>
      </c>
      <c r="B13313" s="489">
        <v>2313004885</v>
      </c>
      <c r="C13313" s="489" t="s">
        <v>2102</v>
      </c>
      <c r="D13313" s="489" t="s">
        <v>16885</v>
      </c>
    </row>
    <row r="13314" spans="1:4">
      <c r="A13314" s="489" t="str">
        <f t="shared" ref="A13314:A13377" si="208">B13314&amp;C13314</f>
        <v>2313004893介護予防通所リハビリテーション</v>
      </c>
      <c r="B13314" s="489">
        <v>2313004893</v>
      </c>
      <c r="C13314" s="489" t="s">
        <v>2512</v>
      </c>
      <c r="D13314" s="489" t="s">
        <v>16886</v>
      </c>
    </row>
    <row r="13315" spans="1:4">
      <c r="A13315" s="489" t="str">
        <f t="shared" si="208"/>
        <v>2313004893介護予防訪問リハビリテーション</v>
      </c>
      <c r="B13315" s="489">
        <v>2313004893</v>
      </c>
      <c r="C13315" s="489" t="s">
        <v>2108</v>
      </c>
      <c r="D13315" s="489" t="s">
        <v>16886</v>
      </c>
    </row>
    <row r="13316" spans="1:4">
      <c r="A13316" s="489" t="str">
        <f t="shared" si="208"/>
        <v>2313004893介護予防訪問看護</v>
      </c>
      <c r="B13316" s="489">
        <v>2313004893</v>
      </c>
      <c r="C13316" s="489" t="s">
        <v>2103</v>
      </c>
      <c r="D13316" s="489" t="s">
        <v>16886</v>
      </c>
    </row>
    <row r="13317" spans="1:4">
      <c r="A13317" s="489" t="str">
        <f t="shared" si="208"/>
        <v>2313004893通所リハビリテーション</v>
      </c>
      <c r="B13317" s="489">
        <v>2313004893</v>
      </c>
      <c r="C13317" s="489" t="s">
        <v>2511</v>
      </c>
      <c r="D13317" s="489" t="s">
        <v>16886</v>
      </c>
    </row>
    <row r="13318" spans="1:4">
      <c r="A13318" s="489" t="str">
        <f t="shared" si="208"/>
        <v>2313004893訪問リハビリテーション</v>
      </c>
      <c r="B13318" s="489">
        <v>2313004893</v>
      </c>
      <c r="C13318" s="489" t="s">
        <v>2104</v>
      </c>
      <c r="D13318" s="489" t="s">
        <v>16886</v>
      </c>
    </row>
    <row r="13319" spans="1:4">
      <c r="A13319" s="489" t="str">
        <f t="shared" si="208"/>
        <v>2313004893訪問看護</v>
      </c>
      <c r="B13319" s="489">
        <v>2313004893</v>
      </c>
      <c r="C13319" s="489" t="s">
        <v>2102</v>
      </c>
      <c r="D13319" s="489" t="s">
        <v>16886</v>
      </c>
    </row>
    <row r="13320" spans="1:4">
      <c r="A13320" s="489" t="str">
        <f t="shared" si="208"/>
        <v>2313004919介護予防通所リハビリテーション</v>
      </c>
      <c r="B13320" s="489">
        <v>2313004919</v>
      </c>
      <c r="C13320" s="489" t="s">
        <v>2512</v>
      </c>
      <c r="D13320" s="489" t="s">
        <v>16887</v>
      </c>
    </row>
    <row r="13321" spans="1:4">
      <c r="A13321" s="489" t="str">
        <f t="shared" si="208"/>
        <v>2313004919介護予防訪問リハビリテーション</v>
      </c>
      <c r="B13321" s="489">
        <v>2313004919</v>
      </c>
      <c r="C13321" s="489" t="s">
        <v>2108</v>
      </c>
      <c r="D13321" s="489" t="s">
        <v>16887</v>
      </c>
    </row>
    <row r="13322" spans="1:4">
      <c r="A13322" s="489" t="str">
        <f t="shared" si="208"/>
        <v>2313004919介護予防訪問看護</v>
      </c>
      <c r="B13322" s="489">
        <v>2313004919</v>
      </c>
      <c r="C13322" s="489" t="s">
        <v>2103</v>
      </c>
      <c r="D13322" s="489" t="s">
        <v>16887</v>
      </c>
    </row>
    <row r="13323" spans="1:4">
      <c r="A13323" s="489" t="str">
        <f t="shared" si="208"/>
        <v>2313004919通所リハビリテーション</v>
      </c>
      <c r="B13323" s="489">
        <v>2313004919</v>
      </c>
      <c r="C13323" s="489" t="s">
        <v>2511</v>
      </c>
      <c r="D13323" s="489" t="s">
        <v>16887</v>
      </c>
    </row>
    <row r="13324" spans="1:4">
      <c r="A13324" s="489" t="str">
        <f t="shared" si="208"/>
        <v>2313004919訪問リハビリテーション</v>
      </c>
      <c r="B13324" s="489">
        <v>2313004919</v>
      </c>
      <c r="C13324" s="489" t="s">
        <v>2104</v>
      </c>
      <c r="D13324" s="489" t="s">
        <v>16887</v>
      </c>
    </row>
    <row r="13325" spans="1:4">
      <c r="A13325" s="489" t="str">
        <f t="shared" si="208"/>
        <v>2313004919訪問看護</v>
      </c>
      <c r="B13325" s="489">
        <v>2313004919</v>
      </c>
      <c r="C13325" s="489" t="s">
        <v>2102</v>
      </c>
      <c r="D13325" s="489" t="s">
        <v>16887</v>
      </c>
    </row>
    <row r="13326" spans="1:4">
      <c r="A13326" s="489" t="str">
        <f t="shared" si="208"/>
        <v>2313004927介護予防通所リハビリテーション</v>
      </c>
      <c r="B13326" s="489">
        <v>2313004927</v>
      </c>
      <c r="C13326" s="489" t="s">
        <v>2512</v>
      </c>
      <c r="D13326" s="489" t="s">
        <v>16888</v>
      </c>
    </row>
    <row r="13327" spans="1:4">
      <c r="A13327" s="489" t="str">
        <f t="shared" si="208"/>
        <v>2313004927介護予防訪問リハビリテーション</v>
      </c>
      <c r="B13327" s="489">
        <v>2313004927</v>
      </c>
      <c r="C13327" s="489" t="s">
        <v>2108</v>
      </c>
      <c r="D13327" s="489" t="s">
        <v>16888</v>
      </c>
    </row>
    <row r="13328" spans="1:4">
      <c r="A13328" s="489" t="str">
        <f t="shared" si="208"/>
        <v>2313004927介護予防訪問看護</v>
      </c>
      <c r="B13328" s="489">
        <v>2313004927</v>
      </c>
      <c r="C13328" s="489" t="s">
        <v>2103</v>
      </c>
      <c r="D13328" s="489" t="s">
        <v>16888</v>
      </c>
    </row>
    <row r="13329" spans="1:4">
      <c r="A13329" s="489" t="str">
        <f t="shared" si="208"/>
        <v>2313004927通所リハビリテーション</v>
      </c>
      <c r="B13329" s="489">
        <v>2313004927</v>
      </c>
      <c r="C13329" s="489" t="s">
        <v>2511</v>
      </c>
      <c r="D13329" s="489" t="s">
        <v>16888</v>
      </c>
    </row>
    <row r="13330" spans="1:4">
      <c r="A13330" s="489" t="str">
        <f t="shared" si="208"/>
        <v>2313004927訪問リハビリテーション</v>
      </c>
      <c r="B13330" s="489">
        <v>2313004927</v>
      </c>
      <c r="C13330" s="489" t="s">
        <v>2104</v>
      </c>
      <c r="D13330" s="489" t="s">
        <v>16888</v>
      </c>
    </row>
    <row r="13331" spans="1:4">
      <c r="A13331" s="489" t="str">
        <f t="shared" si="208"/>
        <v>2313004927訪問看護</v>
      </c>
      <c r="B13331" s="489">
        <v>2313004927</v>
      </c>
      <c r="C13331" s="489" t="s">
        <v>2102</v>
      </c>
      <c r="D13331" s="489" t="s">
        <v>16888</v>
      </c>
    </row>
    <row r="13332" spans="1:4">
      <c r="A13332" s="489" t="str">
        <f t="shared" si="208"/>
        <v>2313004935介護予防通所リハビリテーション</v>
      </c>
      <c r="B13332" s="489">
        <v>2313004935</v>
      </c>
      <c r="C13332" s="489" t="s">
        <v>2512</v>
      </c>
      <c r="D13332" s="489" t="s">
        <v>16889</v>
      </c>
    </row>
    <row r="13333" spans="1:4">
      <c r="A13333" s="489" t="str">
        <f t="shared" si="208"/>
        <v>2313004935介護予防訪問リハビリテーション</v>
      </c>
      <c r="B13333" s="489">
        <v>2313004935</v>
      </c>
      <c r="C13333" s="489" t="s">
        <v>2108</v>
      </c>
      <c r="D13333" s="489" t="s">
        <v>16889</v>
      </c>
    </row>
    <row r="13334" spans="1:4">
      <c r="A13334" s="489" t="str">
        <f t="shared" si="208"/>
        <v>2313004935介護予防訪問看護</v>
      </c>
      <c r="B13334" s="489">
        <v>2313004935</v>
      </c>
      <c r="C13334" s="489" t="s">
        <v>2103</v>
      </c>
      <c r="D13334" s="489" t="s">
        <v>16889</v>
      </c>
    </row>
    <row r="13335" spans="1:4">
      <c r="A13335" s="489" t="str">
        <f t="shared" si="208"/>
        <v>2313004935通所リハビリテーション</v>
      </c>
      <c r="B13335" s="489">
        <v>2313004935</v>
      </c>
      <c r="C13335" s="489" t="s">
        <v>2511</v>
      </c>
      <c r="D13335" s="489" t="s">
        <v>16889</v>
      </c>
    </row>
    <row r="13336" spans="1:4">
      <c r="A13336" s="489" t="str">
        <f t="shared" si="208"/>
        <v>2313004935訪問リハビリテーション</v>
      </c>
      <c r="B13336" s="489">
        <v>2313004935</v>
      </c>
      <c r="C13336" s="489" t="s">
        <v>2104</v>
      </c>
      <c r="D13336" s="489" t="s">
        <v>16889</v>
      </c>
    </row>
    <row r="13337" spans="1:4">
      <c r="A13337" s="489" t="str">
        <f t="shared" si="208"/>
        <v>2313004935訪問看護</v>
      </c>
      <c r="B13337" s="489">
        <v>2313004935</v>
      </c>
      <c r="C13337" s="489" t="s">
        <v>2102</v>
      </c>
      <c r="D13337" s="489" t="s">
        <v>16889</v>
      </c>
    </row>
    <row r="13338" spans="1:4">
      <c r="A13338" s="489" t="str">
        <f t="shared" si="208"/>
        <v>2313004943介護予防通所リハビリテーション</v>
      </c>
      <c r="B13338" s="489">
        <v>2313004943</v>
      </c>
      <c r="C13338" s="489" t="s">
        <v>2512</v>
      </c>
      <c r="D13338" s="489" t="s">
        <v>16890</v>
      </c>
    </row>
    <row r="13339" spans="1:4">
      <c r="A13339" s="489" t="str">
        <f t="shared" si="208"/>
        <v>2313004943介護予防訪問リハビリテーション</v>
      </c>
      <c r="B13339" s="489">
        <v>2313004943</v>
      </c>
      <c r="C13339" s="489" t="s">
        <v>2108</v>
      </c>
      <c r="D13339" s="489" t="s">
        <v>16890</v>
      </c>
    </row>
    <row r="13340" spans="1:4">
      <c r="A13340" s="489" t="str">
        <f t="shared" si="208"/>
        <v>2313004943介護予防訪問看護</v>
      </c>
      <c r="B13340" s="489">
        <v>2313004943</v>
      </c>
      <c r="C13340" s="489" t="s">
        <v>2103</v>
      </c>
      <c r="D13340" s="489" t="s">
        <v>16890</v>
      </c>
    </row>
    <row r="13341" spans="1:4">
      <c r="A13341" s="489" t="str">
        <f t="shared" si="208"/>
        <v>2313004943通所リハビリテーション</v>
      </c>
      <c r="B13341" s="489">
        <v>2313004943</v>
      </c>
      <c r="C13341" s="489" t="s">
        <v>2511</v>
      </c>
      <c r="D13341" s="489" t="s">
        <v>16890</v>
      </c>
    </row>
    <row r="13342" spans="1:4">
      <c r="A13342" s="489" t="str">
        <f t="shared" si="208"/>
        <v>2313004943訪問リハビリテーション</v>
      </c>
      <c r="B13342" s="489">
        <v>2313004943</v>
      </c>
      <c r="C13342" s="489" t="s">
        <v>2104</v>
      </c>
      <c r="D13342" s="489" t="s">
        <v>16890</v>
      </c>
    </row>
    <row r="13343" spans="1:4">
      <c r="A13343" s="489" t="str">
        <f t="shared" si="208"/>
        <v>2313004943訪問看護</v>
      </c>
      <c r="B13343" s="489">
        <v>2313004943</v>
      </c>
      <c r="C13343" s="489" t="s">
        <v>2102</v>
      </c>
      <c r="D13343" s="489" t="s">
        <v>16890</v>
      </c>
    </row>
    <row r="13344" spans="1:4">
      <c r="A13344" s="489" t="str">
        <f t="shared" si="208"/>
        <v>2313004950介護予防通所リハビリテーション</v>
      </c>
      <c r="B13344" s="489">
        <v>2313004950</v>
      </c>
      <c r="C13344" s="489" t="s">
        <v>2512</v>
      </c>
      <c r="D13344" s="489" t="s">
        <v>16891</v>
      </c>
    </row>
    <row r="13345" spans="1:4">
      <c r="A13345" s="489" t="str">
        <f t="shared" si="208"/>
        <v>2313004950介護予防訪問リハビリテーション</v>
      </c>
      <c r="B13345" s="489">
        <v>2313004950</v>
      </c>
      <c r="C13345" s="489" t="s">
        <v>2108</v>
      </c>
      <c r="D13345" s="489" t="s">
        <v>16891</v>
      </c>
    </row>
    <row r="13346" spans="1:4">
      <c r="A13346" s="489" t="str">
        <f t="shared" si="208"/>
        <v>2313004950介護予防訪問看護</v>
      </c>
      <c r="B13346" s="489">
        <v>2313004950</v>
      </c>
      <c r="C13346" s="489" t="s">
        <v>2103</v>
      </c>
      <c r="D13346" s="489" t="s">
        <v>16891</v>
      </c>
    </row>
    <row r="13347" spans="1:4">
      <c r="A13347" s="489" t="str">
        <f t="shared" si="208"/>
        <v>2313004950通所リハビリテーション</v>
      </c>
      <c r="B13347" s="489">
        <v>2313004950</v>
      </c>
      <c r="C13347" s="489" t="s">
        <v>2511</v>
      </c>
      <c r="D13347" s="489" t="s">
        <v>16891</v>
      </c>
    </row>
    <row r="13348" spans="1:4">
      <c r="A13348" s="489" t="str">
        <f t="shared" si="208"/>
        <v>2313004950訪問リハビリテーション</v>
      </c>
      <c r="B13348" s="489">
        <v>2313004950</v>
      </c>
      <c r="C13348" s="489" t="s">
        <v>2104</v>
      </c>
      <c r="D13348" s="489" t="s">
        <v>16891</v>
      </c>
    </row>
    <row r="13349" spans="1:4">
      <c r="A13349" s="489" t="str">
        <f t="shared" si="208"/>
        <v>2313004950訪問看護</v>
      </c>
      <c r="B13349" s="489">
        <v>2313004950</v>
      </c>
      <c r="C13349" s="489" t="s">
        <v>2102</v>
      </c>
      <c r="D13349" s="489" t="s">
        <v>16891</v>
      </c>
    </row>
    <row r="13350" spans="1:4">
      <c r="A13350" s="489" t="str">
        <f t="shared" si="208"/>
        <v>2313004968介護予防通所リハビリテーション</v>
      </c>
      <c r="B13350" s="489">
        <v>2313004968</v>
      </c>
      <c r="C13350" s="489" t="s">
        <v>2512</v>
      </c>
      <c r="D13350" s="489" t="s">
        <v>16892</v>
      </c>
    </row>
    <row r="13351" spans="1:4">
      <c r="A13351" s="489" t="str">
        <f t="shared" si="208"/>
        <v>2313004968介護予防訪問リハビリテーション</v>
      </c>
      <c r="B13351" s="489">
        <v>2313004968</v>
      </c>
      <c r="C13351" s="489" t="s">
        <v>2108</v>
      </c>
      <c r="D13351" s="489" t="s">
        <v>16892</v>
      </c>
    </row>
    <row r="13352" spans="1:4">
      <c r="A13352" s="489" t="str">
        <f t="shared" si="208"/>
        <v>2313004968介護予防訪問看護</v>
      </c>
      <c r="B13352" s="489">
        <v>2313004968</v>
      </c>
      <c r="C13352" s="489" t="s">
        <v>2103</v>
      </c>
      <c r="D13352" s="489" t="s">
        <v>16892</v>
      </c>
    </row>
    <row r="13353" spans="1:4">
      <c r="A13353" s="489" t="str">
        <f t="shared" si="208"/>
        <v>2313004968通所リハビリテーション</v>
      </c>
      <c r="B13353" s="489">
        <v>2313004968</v>
      </c>
      <c r="C13353" s="489" t="s">
        <v>2511</v>
      </c>
      <c r="D13353" s="489" t="s">
        <v>16892</v>
      </c>
    </row>
    <row r="13354" spans="1:4">
      <c r="A13354" s="489" t="str">
        <f t="shared" si="208"/>
        <v>2313004968訪問リハビリテーション</v>
      </c>
      <c r="B13354" s="489">
        <v>2313004968</v>
      </c>
      <c r="C13354" s="489" t="s">
        <v>2104</v>
      </c>
      <c r="D13354" s="489" t="s">
        <v>16892</v>
      </c>
    </row>
    <row r="13355" spans="1:4">
      <c r="A13355" s="489" t="str">
        <f t="shared" si="208"/>
        <v>2313004968訪問看護</v>
      </c>
      <c r="B13355" s="489">
        <v>2313004968</v>
      </c>
      <c r="C13355" s="489" t="s">
        <v>2102</v>
      </c>
      <c r="D13355" s="489" t="s">
        <v>16892</v>
      </c>
    </row>
    <row r="13356" spans="1:4">
      <c r="A13356" s="489" t="str">
        <f t="shared" si="208"/>
        <v>2313004976介護予防通所リハビリテーション</v>
      </c>
      <c r="B13356" s="489">
        <v>2313004976</v>
      </c>
      <c r="C13356" s="489" t="s">
        <v>2512</v>
      </c>
      <c r="D13356" s="489" t="s">
        <v>16893</v>
      </c>
    </row>
    <row r="13357" spans="1:4">
      <c r="A13357" s="489" t="str">
        <f t="shared" si="208"/>
        <v>2313004976介護予防訪問リハビリテーション</v>
      </c>
      <c r="B13357" s="489">
        <v>2313004976</v>
      </c>
      <c r="C13357" s="489" t="s">
        <v>2108</v>
      </c>
      <c r="D13357" s="489" t="s">
        <v>16893</v>
      </c>
    </row>
    <row r="13358" spans="1:4">
      <c r="A13358" s="489" t="str">
        <f t="shared" si="208"/>
        <v>2313004976介護予防訪問看護</v>
      </c>
      <c r="B13358" s="489">
        <v>2313004976</v>
      </c>
      <c r="C13358" s="489" t="s">
        <v>2103</v>
      </c>
      <c r="D13358" s="489" t="s">
        <v>16893</v>
      </c>
    </row>
    <row r="13359" spans="1:4">
      <c r="A13359" s="489" t="str">
        <f t="shared" si="208"/>
        <v>2313004976通所リハビリテーション</v>
      </c>
      <c r="B13359" s="489">
        <v>2313004976</v>
      </c>
      <c r="C13359" s="489" t="s">
        <v>2511</v>
      </c>
      <c r="D13359" s="489" t="s">
        <v>16893</v>
      </c>
    </row>
    <row r="13360" spans="1:4">
      <c r="A13360" s="489" t="str">
        <f t="shared" si="208"/>
        <v>2313004976訪問リハビリテーション</v>
      </c>
      <c r="B13360" s="489">
        <v>2313004976</v>
      </c>
      <c r="C13360" s="489" t="s">
        <v>2104</v>
      </c>
      <c r="D13360" s="489" t="s">
        <v>16893</v>
      </c>
    </row>
    <row r="13361" spans="1:4">
      <c r="A13361" s="489" t="str">
        <f t="shared" si="208"/>
        <v>2313004976訪問看護</v>
      </c>
      <c r="B13361" s="489">
        <v>2313004976</v>
      </c>
      <c r="C13361" s="489" t="s">
        <v>2102</v>
      </c>
      <c r="D13361" s="489" t="s">
        <v>16893</v>
      </c>
    </row>
    <row r="13362" spans="1:4">
      <c r="A13362" s="489" t="str">
        <f t="shared" si="208"/>
        <v>2313004984介護予防通所リハビリテーション</v>
      </c>
      <c r="B13362" s="489">
        <v>2313004984</v>
      </c>
      <c r="C13362" s="489" t="s">
        <v>2512</v>
      </c>
      <c r="D13362" s="489" t="s">
        <v>16862</v>
      </c>
    </row>
    <row r="13363" spans="1:4">
      <c r="A13363" s="489" t="str">
        <f t="shared" si="208"/>
        <v>2313004984介護予防訪問リハビリテーション</v>
      </c>
      <c r="B13363" s="489">
        <v>2313004984</v>
      </c>
      <c r="C13363" s="489" t="s">
        <v>2108</v>
      </c>
      <c r="D13363" s="489" t="s">
        <v>16862</v>
      </c>
    </row>
    <row r="13364" spans="1:4">
      <c r="A13364" s="489" t="str">
        <f t="shared" si="208"/>
        <v>2313004984介護予防訪問看護</v>
      </c>
      <c r="B13364" s="489">
        <v>2313004984</v>
      </c>
      <c r="C13364" s="489" t="s">
        <v>2103</v>
      </c>
      <c r="D13364" s="489" t="s">
        <v>16862</v>
      </c>
    </row>
    <row r="13365" spans="1:4">
      <c r="A13365" s="489" t="str">
        <f t="shared" si="208"/>
        <v>2313004984通所リハビリテーション</v>
      </c>
      <c r="B13365" s="489">
        <v>2313004984</v>
      </c>
      <c r="C13365" s="489" t="s">
        <v>2511</v>
      </c>
      <c r="D13365" s="489" t="s">
        <v>16862</v>
      </c>
    </row>
    <row r="13366" spans="1:4">
      <c r="A13366" s="489" t="str">
        <f t="shared" si="208"/>
        <v>2313004984訪問リハビリテーション</v>
      </c>
      <c r="B13366" s="489">
        <v>2313004984</v>
      </c>
      <c r="C13366" s="489" t="s">
        <v>2104</v>
      </c>
      <c r="D13366" s="489" t="s">
        <v>16862</v>
      </c>
    </row>
    <row r="13367" spans="1:4">
      <c r="A13367" s="489" t="str">
        <f t="shared" si="208"/>
        <v>2313004984訪問看護</v>
      </c>
      <c r="B13367" s="489">
        <v>2313004984</v>
      </c>
      <c r="C13367" s="489" t="s">
        <v>2102</v>
      </c>
      <c r="D13367" s="489" t="s">
        <v>16862</v>
      </c>
    </row>
    <row r="13368" spans="1:4">
      <c r="A13368" s="489" t="str">
        <f t="shared" si="208"/>
        <v>2313011740介護予防訪問リハビリテーション</v>
      </c>
      <c r="B13368" s="489">
        <v>2313011740</v>
      </c>
      <c r="C13368" s="489" t="s">
        <v>2108</v>
      </c>
      <c r="D13368" s="489" t="s">
        <v>16894</v>
      </c>
    </row>
    <row r="13369" spans="1:4">
      <c r="A13369" s="489" t="str">
        <f t="shared" si="208"/>
        <v>2313011740介護予防訪問看護</v>
      </c>
      <c r="B13369" s="489">
        <v>2313011740</v>
      </c>
      <c r="C13369" s="489" t="s">
        <v>2103</v>
      </c>
      <c r="D13369" s="489" t="s">
        <v>16894</v>
      </c>
    </row>
    <row r="13370" spans="1:4">
      <c r="A13370" s="489" t="str">
        <f t="shared" si="208"/>
        <v>2313011740訪問リハビリテーション</v>
      </c>
      <c r="B13370" s="489">
        <v>2313011740</v>
      </c>
      <c r="C13370" s="489" t="s">
        <v>2104</v>
      </c>
      <c r="D13370" s="489" t="s">
        <v>16894</v>
      </c>
    </row>
    <row r="13371" spans="1:4">
      <c r="A13371" s="489" t="str">
        <f t="shared" si="208"/>
        <v>2313011740訪問看護</v>
      </c>
      <c r="B13371" s="489">
        <v>2313011740</v>
      </c>
      <c r="C13371" s="489" t="s">
        <v>2102</v>
      </c>
      <c r="D13371" s="489" t="s">
        <v>16894</v>
      </c>
    </row>
    <row r="13372" spans="1:4">
      <c r="A13372" s="489" t="str">
        <f t="shared" si="208"/>
        <v>2313100105介護予防訪問リハビリテーション</v>
      </c>
      <c r="B13372" s="489">
        <v>2313100105</v>
      </c>
      <c r="C13372" s="489" t="s">
        <v>2108</v>
      </c>
      <c r="D13372" s="489" t="s">
        <v>16895</v>
      </c>
    </row>
    <row r="13373" spans="1:4">
      <c r="A13373" s="489" t="str">
        <f t="shared" si="208"/>
        <v>2313100105介護予防訪問看護</v>
      </c>
      <c r="B13373" s="489">
        <v>2313100105</v>
      </c>
      <c r="C13373" s="489" t="s">
        <v>2103</v>
      </c>
      <c r="D13373" s="489" t="s">
        <v>16895</v>
      </c>
    </row>
    <row r="13374" spans="1:4">
      <c r="A13374" s="489" t="str">
        <f t="shared" si="208"/>
        <v>2313100105訪問リハビリテーション</v>
      </c>
      <c r="B13374" s="489">
        <v>2313100105</v>
      </c>
      <c r="C13374" s="489" t="s">
        <v>2104</v>
      </c>
      <c r="D13374" s="489" t="s">
        <v>16895</v>
      </c>
    </row>
    <row r="13375" spans="1:4">
      <c r="A13375" s="489" t="str">
        <f t="shared" si="208"/>
        <v>2313100105訪問看護</v>
      </c>
      <c r="B13375" s="489">
        <v>2313100105</v>
      </c>
      <c r="C13375" s="489" t="s">
        <v>2102</v>
      </c>
      <c r="D13375" s="489" t="s">
        <v>16895</v>
      </c>
    </row>
    <row r="13376" spans="1:4">
      <c r="A13376" s="489" t="str">
        <f t="shared" si="208"/>
        <v>2313100568介護予防訪問リハビリテーション</v>
      </c>
      <c r="B13376" s="489">
        <v>2313100568</v>
      </c>
      <c r="C13376" s="489" t="s">
        <v>2108</v>
      </c>
      <c r="D13376" s="489" t="s">
        <v>16896</v>
      </c>
    </row>
    <row r="13377" spans="1:4">
      <c r="A13377" s="489" t="str">
        <f t="shared" si="208"/>
        <v>2313100568介護予防訪問看護</v>
      </c>
      <c r="B13377" s="489">
        <v>2313100568</v>
      </c>
      <c r="C13377" s="489" t="s">
        <v>2103</v>
      </c>
      <c r="D13377" s="489" t="s">
        <v>16896</v>
      </c>
    </row>
    <row r="13378" spans="1:4">
      <c r="A13378" s="489" t="str">
        <f t="shared" ref="A13378:A13441" si="209">B13378&amp;C13378</f>
        <v>2313100568訪問リハビリテーション</v>
      </c>
      <c r="B13378" s="489">
        <v>2313100568</v>
      </c>
      <c r="C13378" s="489" t="s">
        <v>2104</v>
      </c>
      <c r="D13378" s="489" t="s">
        <v>16896</v>
      </c>
    </row>
    <row r="13379" spans="1:4">
      <c r="A13379" s="489" t="str">
        <f t="shared" si="209"/>
        <v>2313100568訪問看護</v>
      </c>
      <c r="B13379" s="489">
        <v>2313100568</v>
      </c>
      <c r="C13379" s="489" t="s">
        <v>2102</v>
      </c>
      <c r="D13379" s="489" t="s">
        <v>16896</v>
      </c>
    </row>
    <row r="13380" spans="1:4">
      <c r="A13380" s="489" t="str">
        <f t="shared" si="209"/>
        <v>2313100659介護予防通所リハビリテーション</v>
      </c>
      <c r="B13380" s="489">
        <v>2313100659</v>
      </c>
      <c r="C13380" s="489" t="s">
        <v>2512</v>
      </c>
      <c r="D13380" s="489" t="s">
        <v>16897</v>
      </c>
    </row>
    <row r="13381" spans="1:4">
      <c r="A13381" s="489" t="str">
        <f t="shared" si="209"/>
        <v>2313100659介護予防訪問リハビリテーション</v>
      </c>
      <c r="B13381" s="489">
        <v>2313100659</v>
      </c>
      <c r="C13381" s="489" t="s">
        <v>2108</v>
      </c>
      <c r="D13381" s="489" t="s">
        <v>16897</v>
      </c>
    </row>
    <row r="13382" spans="1:4">
      <c r="A13382" s="489" t="str">
        <f t="shared" si="209"/>
        <v>2313100659介護予防訪問看護</v>
      </c>
      <c r="B13382" s="489">
        <v>2313100659</v>
      </c>
      <c r="C13382" s="489" t="s">
        <v>2103</v>
      </c>
      <c r="D13382" s="489" t="s">
        <v>16897</v>
      </c>
    </row>
    <row r="13383" spans="1:4">
      <c r="A13383" s="489" t="str">
        <f t="shared" si="209"/>
        <v>2313100659通所リハビリテーション</v>
      </c>
      <c r="B13383" s="489">
        <v>2313100659</v>
      </c>
      <c r="C13383" s="489" t="s">
        <v>2511</v>
      </c>
      <c r="D13383" s="489" t="s">
        <v>16897</v>
      </c>
    </row>
    <row r="13384" spans="1:4">
      <c r="A13384" s="489" t="str">
        <f t="shared" si="209"/>
        <v>2313100659通所リハビリテーション</v>
      </c>
      <c r="B13384" s="489">
        <v>2313100659</v>
      </c>
      <c r="C13384" s="489" t="s">
        <v>2511</v>
      </c>
      <c r="D13384" s="489" t="s">
        <v>16897</v>
      </c>
    </row>
    <row r="13385" spans="1:4">
      <c r="A13385" s="489" t="str">
        <f t="shared" si="209"/>
        <v>2313100659訪問リハビリテーション</v>
      </c>
      <c r="B13385" s="489">
        <v>2313100659</v>
      </c>
      <c r="C13385" s="489" t="s">
        <v>2104</v>
      </c>
      <c r="D13385" s="489" t="s">
        <v>16897</v>
      </c>
    </row>
    <row r="13386" spans="1:4">
      <c r="A13386" s="489" t="str">
        <f t="shared" si="209"/>
        <v>2313100659訪問リハビリテーション</v>
      </c>
      <c r="B13386" s="489">
        <v>2313100659</v>
      </c>
      <c r="C13386" s="489" t="s">
        <v>2104</v>
      </c>
      <c r="D13386" s="489" t="s">
        <v>16897</v>
      </c>
    </row>
    <row r="13387" spans="1:4">
      <c r="A13387" s="489" t="str">
        <f t="shared" si="209"/>
        <v>2313100659訪問看護</v>
      </c>
      <c r="B13387" s="489">
        <v>2313100659</v>
      </c>
      <c r="C13387" s="489" t="s">
        <v>2102</v>
      </c>
      <c r="D13387" s="489" t="s">
        <v>16897</v>
      </c>
    </row>
    <row r="13388" spans="1:4">
      <c r="A13388" s="489" t="str">
        <f t="shared" si="209"/>
        <v>2313100691介護予防訪問リハビリテーション</v>
      </c>
      <c r="B13388" s="489">
        <v>2313100691</v>
      </c>
      <c r="C13388" s="489" t="s">
        <v>2108</v>
      </c>
      <c r="D13388" s="489" t="s">
        <v>16898</v>
      </c>
    </row>
    <row r="13389" spans="1:4">
      <c r="A13389" s="489" t="str">
        <f t="shared" si="209"/>
        <v>2313100691介護予防訪問看護</v>
      </c>
      <c r="B13389" s="489">
        <v>2313100691</v>
      </c>
      <c r="C13389" s="489" t="s">
        <v>2103</v>
      </c>
      <c r="D13389" s="489" t="s">
        <v>16898</v>
      </c>
    </row>
    <row r="13390" spans="1:4">
      <c r="A13390" s="489" t="str">
        <f t="shared" si="209"/>
        <v>2313100691訪問リハビリテーション</v>
      </c>
      <c r="B13390" s="489">
        <v>2313100691</v>
      </c>
      <c r="C13390" s="489" t="s">
        <v>2104</v>
      </c>
      <c r="D13390" s="489" t="s">
        <v>16898</v>
      </c>
    </row>
    <row r="13391" spans="1:4">
      <c r="A13391" s="489" t="str">
        <f t="shared" si="209"/>
        <v>2313100691訪問看護</v>
      </c>
      <c r="B13391" s="489">
        <v>2313100691</v>
      </c>
      <c r="C13391" s="489" t="s">
        <v>2102</v>
      </c>
      <c r="D13391" s="489" t="s">
        <v>16898</v>
      </c>
    </row>
    <row r="13392" spans="1:4">
      <c r="A13392" s="489" t="str">
        <f t="shared" si="209"/>
        <v>2313100733介護予防訪問リハビリテーション</v>
      </c>
      <c r="B13392" s="489">
        <v>2313100733</v>
      </c>
      <c r="C13392" s="489" t="s">
        <v>2108</v>
      </c>
      <c r="D13392" s="489" t="s">
        <v>16899</v>
      </c>
    </row>
    <row r="13393" spans="1:4">
      <c r="A13393" s="489" t="str">
        <f t="shared" si="209"/>
        <v>2313100733介護予防訪問看護</v>
      </c>
      <c r="B13393" s="489">
        <v>2313100733</v>
      </c>
      <c r="C13393" s="489" t="s">
        <v>2103</v>
      </c>
      <c r="D13393" s="489" t="s">
        <v>16899</v>
      </c>
    </row>
    <row r="13394" spans="1:4">
      <c r="A13394" s="489" t="str">
        <f t="shared" si="209"/>
        <v>2313100733訪問リハビリテーション</v>
      </c>
      <c r="B13394" s="489">
        <v>2313100733</v>
      </c>
      <c r="C13394" s="489" t="s">
        <v>2104</v>
      </c>
      <c r="D13394" s="489" t="s">
        <v>16899</v>
      </c>
    </row>
    <row r="13395" spans="1:4">
      <c r="A13395" s="489" t="str">
        <f t="shared" si="209"/>
        <v>2313100733訪問看護</v>
      </c>
      <c r="B13395" s="489">
        <v>2313100733</v>
      </c>
      <c r="C13395" s="489" t="s">
        <v>2102</v>
      </c>
      <c r="D13395" s="489" t="s">
        <v>16899</v>
      </c>
    </row>
    <row r="13396" spans="1:4">
      <c r="A13396" s="489" t="str">
        <f t="shared" si="209"/>
        <v>2313100774介護予防訪問リハビリテーション</v>
      </c>
      <c r="B13396" s="489">
        <v>2313100774</v>
      </c>
      <c r="C13396" s="489" t="s">
        <v>2108</v>
      </c>
      <c r="D13396" s="489" t="s">
        <v>16900</v>
      </c>
    </row>
    <row r="13397" spans="1:4">
      <c r="A13397" s="489" t="str">
        <f t="shared" si="209"/>
        <v>2313100774介護予防訪問看護</v>
      </c>
      <c r="B13397" s="489">
        <v>2313100774</v>
      </c>
      <c r="C13397" s="489" t="s">
        <v>2103</v>
      </c>
      <c r="D13397" s="489" t="s">
        <v>16900</v>
      </c>
    </row>
    <row r="13398" spans="1:4">
      <c r="A13398" s="489" t="str">
        <f t="shared" si="209"/>
        <v>2313100774訪問リハビリテーション</v>
      </c>
      <c r="B13398" s="489">
        <v>2313100774</v>
      </c>
      <c r="C13398" s="489" t="s">
        <v>2104</v>
      </c>
      <c r="D13398" s="489" t="s">
        <v>16900</v>
      </c>
    </row>
    <row r="13399" spans="1:4">
      <c r="A13399" s="489" t="str">
        <f t="shared" si="209"/>
        <v>2313100774訪問看護</v>
      </c>
      <c r="B13399" s="489">
        <v>2313100774</v>
      </c>
      <c r="C13399" s="489" t="s">
        <v>2102</v>
      </c>
      <c r="D13399" s="489" t="s">
        <v>16900</v>
      </c>
    </row>
    <row r="13400" spans="1:4">
      <c r="A13400" s="489" t="str">
        <f t="shared" si="209"/>
        <v>2313100782介護予防訪問リハビリテーション</v>
      </c>
      <c r="B13400" s="489">
        <v>2313100782</v>
      </c>
      <c r="C13400" s="489" t="s">
        <v>2108</v>
      </c>
      <c r="D13400" s="489" t="s">
        <v>16901</v>
      </c>
    </row>
    <row r="13401" spans="1:4">
      <c r="A13401" s="489" t="str">
        <f t="shared" si="209"/>
        <v>2313100782介護予防訪問看護</v>
      </c>
      <c r="B13401" s="489">
        <v>2313100782</v>
      </c>
      <c r="C13401" s="489" t="s">
        <v>2103</v>
      </c>
      <c r="D13401" s="489" t="s">
        <v>16901</v>
      </c>
    </row>
    <row r="13402" spans="1:4">
      <c r="A13402" s="489" t="str">
        <f t="shared" si="209"/>
        <v>2313100782訪問リハビリテーション</v>
      </c>
      <c r="B13402" s="489">
        <v>2313100782</v>
      </c>
      <c r="C13402" s="489" t="s">
        <v>2104</v>
      </c>
      <c r="D13402" s="489" t="s">
        <v>16901</v>
      </c>
    </row>
    <row r="13403" spans="1:4">
      <c r="A13403" s="489" t="str">
        <f t="shared" si="209"/>
        <v>2313100782訪問看護</v>
      </c>
      <c r="B13403" s="489">
        <v>2313100782</v>
      </c>
      <c r="C13403" s="489" t="s">
        <v>2102</v>
      </c>
      <c r="D13403" s="489" t="s">
        <v>16901</v>
      </c>
    </row>
    <row r="13404" spans="1:4">
      <c r="A13404" s="489" t="str">
        <f t="shared" si="209"/>
        <v>2313100832介護予防通所リハビリテーション</v>
      </c>
      <c r="B13404" s="489">
        <v>2313100832</v>
      </c>
      <c r="C13404" s="489" t="s">
        <v>2512</v>
      </c>
      <c r="D13404" s="489" t="s">
        <v>16902</v>
      </c>
    </row>
    <row r="13405" spans="1:4">
      <c r="A13405" s="489" t="str">
        <f t="shared" si="209"/>
        <v>2313100832介護予防訪問リハビリテーション</v>
      </c>
      <c r="B13405" s="489">
        <v>2313100832</v>
      </c>
      <c r="C13405" s="489" t="s">
        <v>2108</v>
      </c>
      <c r="D13405" s="489" t="s">
        <v>16902</v>
      </c>
    </row>
    <row r="13406" spans="1:4">
      <c r="A13406" s="489" t="str">
        <f t="shared" si="209"/>
        <v>2313100832通所リハビリテーション</v>
      </c>
      <c r="B13406" s="489">
        <v>2313100832</v>
      </c>
      <c r="C13406" s="489" t="s">
        <v>2511</v>
      </c>
      <c r="D13406" s="489" t="s">
        <v>16902</v>
      </c>
    </row>
    <row r="13407" spans="1:4">
      <c r="A13407" s="489" t="str">
        <f t="shared" si="209"/>
        <v>2313100832通所リハビリテーション</v>
      </c>
      <c r="B13407" s="489">
        <v>2313100832</v>
      </c>
      <c r="C13407" s="489" t="s">
        <v>2511</v>
      </c>
      <c r="D13407" s="489" t="s">
        <v>16902</v>
      </c>
    </row>
    <row r="13408" spans="1:4">
      <c r="A13408" s="489" t="str">
        <f t="shared" si="209"/>
        <v>2313100832訪問リハビリテーション</v>
      </c>
      <c r="B13408" s="489">
        <v>2313100832</v>
      </c>
      <c r="C13408" s="489" t="s">
        <v>2104</v>
      </c>
      <c r="D13408" s="489" t="s">
        <v>16902</v>
      </c>
    </row>
    <row r="13409" spans="1:4">
      <c r="A13409" s="489" t="str">
        <f t="shared" si="209"/>
        <v>2313100832訪問リハビリテーション</v>
      </c>
      <c r="B13409" s="489">
        <v>2313100832</v>
      </c>
      <c r="C13409" s="489" t="s">
        <v>2104</v>
      </c>
      <c r="D13409" s="489" t="s">
        <v>16902</v>
      </c>
    </row>
    <row r="13410" spans="1:4">
      <c r="A13410" s="489" t="str">
        <f t="shared" si="209"/>
        <v>2313100857介護予防訪問リハビリテーション</v>
      </c>
      <c r="B13410" s="489">
        <v>2313100857</v>
      </c>
      <c r="C13410" s="489" t="s">
        <v>2108</v>
      </c>
      <c r="D13410" s="489" t="s">
        <v>16903</v>
      </c>
    </row>
    <row r="13411" spans="1:4">
      <c r="A13411" s="489" t="str">
        <f t="shared" si="209"/>
        <v>2313100857介護予防訪問看護</v>
      </c>
      <c r="B13411" s="489">
        <v>2313100857</v>
      </c>
      <c r="C13411" s="489" t="s">
        <v>2103</v>
      </c>
      <c r="D13411" s="489" t="s">
        <v>16903</v>
      </c>
    </row>
    <row r="13412" spans="1:4">
      <c r="A13412" s="489" t="str">
        <f t="shared" si="209"/>
        <v>2313100857訪問リハビリテーション</v>
      </c>
      <c r="B13412" s="489">
        <v>2313100857</v>
      </c>
      <c r="C13412" s="489" t="s">
        <v>2104</v>
      </c>
      <c r="D13412" s="489" t="s">
        <v>16903</v>
      </c>
    </row>
    <row r="13413" spans="1:4">
      <c r="A13413" s="489" t="str">
        <f t="shared" si="209"/>
        <v>2313100857訪問看護</v>
      </c>
      <c r="B13413" s="489">
        <v>2313100857</v>
      </c>
      <c r="C13413" s="489" t="s">
        <v>2102</v>
      </c>
      <c r="D13413" s="489" t="s">
        <v>16903</v>
      </c>
    </row>
    <row r="13414" spans="1:4">
      <c r="A13414" s="489" t="str">
        <f t="shared" si="209"/>
        <v>2313100956介護予防訪問リハビリテーション</v>
      </c>
      <c r="B13414" s="489">
        <v>2313100956</v>
      </c>
      <c r="C13414" s="489" t="s">
        <v>2108</v>
      </c>
      <c r="D13414" s="489" t="s">
        <v>16904</v>
      </c>
    </row>
    <row r="13415" spans="1:4">
      <c r="A13415" s="489" t="str">
        <f t="shared" si="209"/>
        <v>2313100956介護予防訪問看護</v>
      </c>
      <c r="B13415" s="489">
        <v>2313100956</v>
      </c>
      <c r="C13415" s="489" t="s">
        <v>2103</v>
      </c>
      <c r="D13415" s="489" t="s">
        <v>16904</v>
      </c>
    </row>
    <row r="13416" spans="1:4">
      <c r="A13416" s="489" t="str">
        <f t="shared" si="209"/>
        <v>2313100956訪問リハビリテーション</v>
      </c>
      <c r="B13416" s="489">
        <v>2313100956</v>
      </c>
      <c r="C13416" s="489" t="s">
        <v>2104</v>
      </c>
      <c r="D13416" s="489" t="s">
        <v>16904</v>
      </c>
    </row>
    <row r="13417" spans="1:4">
      <c r="A13417" s="489" t="str">
        <f t="shared" si="209"/>
        <v>2313100956訪問看護</v>
      </c>
      <c r="B13417" s="489">
        <v>2313100956</v>
      </c>
      <c r="C13417" s="489" t="s">
        <v>2102</v>
      </c>
      <c r="D13417" s="489" t="s">
        <v>16904</v>
      </c>
    </row>
    <row r="13418" spans="1:4">
      <c r="A13418" s="489" t="str">
        <f t="shared" si="209"/>
        <v>2313100972介護予防訪問リハビリテーション</v>
      </c>
      <c r="B13418" s="489">
        <v>2313100972</v>
      </c>
      <c r="C13418" s="489" t="s">
        <v>2108</v>
      </c>
      <c r="D13418" s="489" t="s">
        <v>16905</v>
      </c>
    </row>
    <row r="13419" spans="1:4">
      <c r="A13419" s="489" t="str">
        <f t="shared" si="209"/>
        <v>2313100972介護予防訪問看護</v>
      </c>
      <c r="B13419" s="489">
        <v>2313100972</v>
      </c>
      <c r="C13419" s="489" t="s">
        <v>2103</v>
      </c>
      <c r="D13419" s="489" t="s">
        <v>16905</v>
      </c>
    </row>
    <row r="13420" spans="1:4">
      <c r="A13420" s="489" t="str">
        <f t="shared" si="209"/>
        <v>2313100972訪問リハビリテーション</v>
      </c>
      <c r="B13420" s="489">
        <v>2313100972</v>
      </c>
      <c r="C13420" s="489" t="s">
        <v>2104</v>
      </c>
      <c r="D13420" s="489" t="s">
        <v>16905</v>
      </c>
    </row>
    <row r="13421" spans="1:4">
      <c r="A13421" s="489" t="str">
        <f t="shared" si="209"/>
        <v>2313100972訪問看護</v>
      </c>
      <c r="B13421" s="489">
        <v>2313100972</v>
      </c>
      <c r="C13421" s="489" t="s">
        <v>2102</v>
      </c>
      <c r="D13421" s="489" t="s">
        <v>16905</v>
      </c>
    </row>
    <row r="13422" spans="1:4">
      <c r="A13422" s="489" t="str">
        <f t="shared" si="209"/>
        <v>2313101053介護予防訪問リハビリテーション</v>
      </c>
      <c r="B13422" s="489">
        <v>2313101053</v>
      </c>
      <c r="C13422" s="489" t="s">
        <v>2108</v>
      </c>
      <c r="D13422" s="489" t="s">
        <v>16906</v>
      </c>
    </row>
    <row r="13423" spans="1:4">
      <c r="A13423" s="489" t="str">
        <f t="shared" si="209"/>
        <v>2313101053介護予防訪問看護</v>
      </c>
      <c r="B13423" s="489">
        <v>2313101053</v>
      </c>
      <c r="C13423" s="489" t="s">
        <v>2103</v>
      </c>
      <c r="D13423" s="489" t="s">
        <v>16906</v>
      </c>
    </row>
    <row r="13424" spans="1:4">
      <c r="A13424" s="489" t="str">
        <f t="shared" si="209"/>
        <v>2313101053訪問リハビリテーション</v>
      </c>
      <c r="B13424" s="489">
        <v>2313101053</v>
      </c>
      <c r="C13424" s="489" t="s">
        <v>2104</v>
      </c>
      <c r="D13424" s="489" t="s">
        <v>16906</v>
      </c>
    </row>
    <row r="13425" spans="1:4">
      <c r="A13425" s="489" t="str">
        <f t="shared" si="209"/>
        <v>2313101053訪問看護</v>
      </c>
      <c r="B13425" s="489">
        <v>2313101053</v>
      </c>
      <c r="C13425" s="489" t="s">
        <v>2102</v>
      </c>
      <c r="D13425" s="489" t="s">
        <v>16906</v>
      </c>
    </row>
    <row r="13426" spans="1:4">
      <c r="A13426" s="489" t="str">
        <f t="shared" si="209"/>
        <v>2313101111介護予防訪問リハビリテーション</v>
      </c>
      <c r="B13426" s="489">
        <v>2313101111</v>
      </c>
      <c r="C13426" s="489" t="s">
        <v>2108</v>
      </c>
      <c r="D13426" s="489" t="s">
        <v>16907</v>
      </c>
    </row>
    <row r="13427" spans="1:4">
      <c r="A13427" s="489" t="str">
        <f t="shared" si="209"/>
        <v>2313101111介護予防訪問看護</v>
      </c>
      <c r="B13427" s="489">
        <v>2313101111</v>
      </c>
      <c r="C13427" s="489" t="s">
        <v>2103</v>
      </c>
      <c r="D13427" s="489" t="s">
        <v>16907</v>
      </c>
    </row>
    <row r="13428" spans="1:4">
      <c r="A13428" s="489" t="str">
        <f t="shared" si="209"/>
        <v>2313101111訪問リハビリテーション</v>
      </c>
      <c r="B13428" s="489">
        <v>2313101111</v>
      </c>
      <c r="C13428" s="489" t="s">
        <v>2104</v>
      </c>
      <c r="D13428" s="489" t="s">
        <v>16907</v>
      </c>
    </row>
    <row r="13429" spans="1:4">
      <c r="A13429" s="489" t="str">
        <f t="shared" si="209"/>
        <v>2313101111訪問看護</v>
      </c>
      <c r="B13429" s="489">
        <v>2313101111</v>
      </c>
      <c r="C13429" s="489" t="s">
        <v>2102</v>
      </c>
      <c r="D13429" s="489" t="s">
        <v>16907</v>
      </c>
    </row>
    <row r="13430" spans="1:4">
      <c r="A13430" s="489" t="str">
        <f t="shared" si="209"/>
        <v>2313101137介護予防訪問リハビリテーション</v>
      </c>
      <c r="B13430" s="489">
        <v>2313101137</v>
      </c>
      <c r="C13430" s="489" t="s">
        <v>2108</v>
      </c>
      <c r="D13430" s="489" t="s">
        <v>16908</v>
      </c>
    </row>
    <row r="13431" spans="1:4">
      <c r="A13431" s="489" t="str">
        <f t="shared" si="209"/>
        <v>2313101137介護予防訪問看護</v>
      </c>
      <c r="B13431" s="489">
        <v>2313101137</v>
      </c>
      <c r="C13431" s="489" t="s">
        <v>2103</v>
      </c>
      <c r="D13431" s="489" t="s">
        <v>16908</v>
      </c>
    </row>
    <row r="13432" spans="1:4">
      <c r="A13432" s="489" t="str">
        <f t="shared" si="209"/>
        <v>2313101137訪問リハビリテーション</v>
      </c>
      <c r="B13432" s="489">
        <v>2313101137</v>
      </c>
      <c r="C13432" s="489" t="s">
        <v>2104</v>
      </c>
      <c r="D13432" s="489" t="s">
        <v>16908</v>
      </c>
    </row>
    <row r="13433" spans="1:4">
      <c r="A13433" s="489" t="str">
        <f t="shared" si="209"/>
        <v>2313101137訪問看護</v>
      </c>
      <c r="B13433" s="489">
        <v>2313101137</v>
      </c>
      <c r="C13433" s="489" t="s">
        <v>2102</v>
      </c>
      <c r="D13433" s="489" t="s">
        <v>16908</v>
      </c>
    </row>
    <row r="13434" spans="1:4">
      <c r="A13434" s="489" t="str">
        <f t="shared" si="209"/>
        <v>2313101160介護予防訪問リハビリテーション</v>
      </c>
      <c r="B13434" s="489">
        <v>2313101160</v>
      </c>
      <c r="C13434" s="489" t="s">
        <v>2108</v>
      </c>
      <c r="D13434" s="489" t="s">
        <v>15452</v>
      </c>
    </row>
    <row r="13435" spans="1:4">
      <c r="A13435" s="489" t="str">
        <f t="shared" si="209"/>
        <v>2313101160介護予防訪問看護</v>
      </c>
      <c r="B13435" s="489">
        <v>2313101160</v>
      </c>
      <c r="C13435" s="489" t="s">
        <v>2103</v>
      </c>
      <c r="D13435" s="489" t="s">
        <v>15452</v>
      </c>
    </row>
    <row r="13436" spans="1:4">
      <c r="A13436" s="489" t="str">
        <f t="shared" si="209"/>
        <v>2313101160訪問リハビリテーション</v>
      </c>
      <c r="B13436" s="489">
        <v>2313101160</v>
      </c>
      <c r="C13436" s="489" t="s">
        <v>2104</v>
      </c>
      <c r="D13436" s="489" t="s">
        <v>15452</v>
      </c>
    </row>
    <row r="13437" spans="1:4">
      <c r="A13437" s="489" t="str">
        <f t="shared" si="209"/>
        <v>2313101160訪問看護</v>
      </c>
      <c r="B13437" s="489">
        <v>2313101160</v>
      </c>
      <c r="C13437" s="489" t="s">
        <v>2102</v>
      </c>
      <c r="D13437" s="489" t="s">
        <v>15452</v>
      </c>
    </row>
    <row r="13438" spans="1:4">
      <c r="A13438" s="489" t="str">
        <f t="shared" si="209"/>
        <v>2313101194介護予防訪問リハビリテーション</v>
      </c>
      <c r="B13438" s="489">
        <v>2313101194</v>
      </c>
      <c r="C13438" s="489" t="s">
        <v>2108</v>
      </c>
      <c r="D13438" s="489" t="s">
        <v>16909</v>
      </c>
    </row>
    <row r="13439" spans="1:4">
      <c r="A13439" s="489" t="str">
        <f t="shared" si="209"/>
        <v>2313101194介護予防訪問看護</v>
      </c>
      <c r="B13439" s="489">
        <v>2313101194</v>
      </c>
      <c r="C13439" s="489" t="s">
        <v>2103</v>
      </c>
      <c r="D13439" s="489" t="s">
        <v>16909</v>
      </c>
    </row>
    <row r="13440" spans="1:4">
      <c r="A13440" s="489" t="str">
        <f t="shared" si="209"/>
        <v>2313101194訪問リハビリテーション</v>
      </c>
      <c r="B13440" s="489">
        <v>2313101194</v>
      </c>
      <c r="C13440" s="489" t="s">
        <v>2104</v>
      </c>
      <c r="D13440" s="489" t="s">
        <v>16909</v>
      </c>
    </row>
    <row r="13441" spans="1:4">
      <c r="A13441" s="489" t="str">
        <f t="shared" si="209"/>
        <v>2313101194訪問看護</v>
      </c>
      <c r="B13441" s="489">
        <v>2313101194</v>
      </c>
      <c r="C13441" s="489" t="s">
        <v>2102</v>
      </c>
      <c r="D13441" s="489" t="s">
        <v>16909</v>
      </c>
    </row>
    <row r="13442" spans="1:4">
      <c r="A13442" s="489" t="str">
        <f t="shared" ref="A13442:A13505" si="210">B13442&amp;C13442</f>
        <v>2313101277介護予防訪問リハビリテーション</v>
      </c>
      <c r="B13442" s="489">
        <v>2313101277</v>
      </c>
      <c r="C13442" s="489" t="s">
        <v>2108</v>
      </c>
      <c r="D13442" s="489" t="s">
        <v>16910</v>
      </c>
    </row>
    <row r="13443" spans="1:4">
      <c r="A13443" s="489" t="str">
        <f t="shared" si="210"/>
        <v>2313101277介護予防訪問看護</v>
      </c>
      <c r="B13443" s="489">
        <v>2313101277</v>
      </c>
      <c r="C13443" s="489" t="s">
        <v>2103</v>
      </c>
      <c r="D13443" s="489" t="s">
        <v>16910</v>
      </c>
    </row>
    <row r="13444" spans="1:4">
      <c r="A13444" s="489" t="str">
        <f t="shared" si="210"/>
        <v>2313101277訪問リハビリテーション</v>
      </c>
      <c r="B13444" s="489">
        <v>2313101277</v>
      </c>
      <c r="C13444" s="489" t="s">
        <v>2104</v>
      </c>
      <c r="D13444" s="489" t="s">
        <v>16910</v>
      </c>
    </row>
    <row r="13445" spans="1:4">
      <c r="A13445" s="489" t="str">
        <f t="shared" si="210"/>
        <v>2313101277訪問看護</v>
      </c>
      <c r="B13445" s="489">
        <v>2313101277</v>
      </c>
      <c r="C13445" s="489" t="s">
        <v>2102</v>
      </c>
      <c r="D13445" s="489" t="s">
        <v>16910</v>
      </c>
    </row>
    <row r="13446" spans="1:4">
      <c r="A13446" s="489" t="str">
        <f t="shared" si="210"/>
        <v>2313101293介護予防訪問リハビリテーション</v>
      </c>
      <c r="B13446" s="489">
        <v>2313101293</v>
      </c>
      <c r="C13446" s="489" t="s">
        <v>2108</v>
      </c>
      <c r="D13446" s="489" t="s">
        <v>16189</v>
      </c>
    </row>
    <row r="13447" spans="1:4">
      <c r="A13447" s="489" t="str">
        <f t="shared" si="210"/>
        <v>2313101293介護予防訪問看護</v>
      </c>
      <c r="B13447" s="489">
        <v>2313101293</v>
      </c>
      <c r="C13447" s="489" t="s">
        <v>2103</v>
      </c>
      <c r="D13447" s="489" t="s">
        <v>16189</v>
      </c>
    </row>
    <row r="13448" spans="1:4">
      <c r="A13448" s="489" t="str">
        <f t="shared" si="210"/>
        <v>2313101293訪問リハビリテーション</v>
      </c>
      <c r="B13448" s="489">
        <v>2313101293</v>
      </c>
      <c r="C13448" s="489" t="s">
        <v>2104</v>
      </c>
      <c r="D13448" s="489" t="s">
        <v>16189</v>
      </c>
    </row>
    <row r="13449" spans="1:4">
      <c r="A13449" s="489" t="str">
        <f t="shared" si="210"/>
        <v>2313101293訪問看護</v>
      </c>
      <c r="B13449" s="489">
        <v>2313101293</v>
      </c>
      <c r="C13449" s="489" t="s">
        <v>2102</v>
      </c>
      <c r="D13449" s="489" t="s">
        <v>16189</v>
      </c>
    </row>
    <row r="13450" spans="1:4">
      <c r="A13450" s="489" t="str">
        <f t="shared" si="210"/>
        <v>2313101301介護予防訪問リハビリテーション</v>
      </c>
      <c r="B13450" s="489">
        <v>2313101301</v>
      </c>
      <c r="C13450" s="489" t="s">
        <v>2108</v>
      </c>
      <c r="D13450" s="489" t="s">
        <v>16911</v>
      </c>
    </row>
    <row r="13451" spans="1:4">
      <c r="A13451" s="489" t="str">
        <f t="shared" si="210"/>
        <v>2313101301介護予防訪問看護</v>
      </c>
      <c r="B13451" s="489">
        <v>2313101301</v>
      </c>
      <c r="C13451" s="489" t="s">
        <v>2103</v>
      </c>
      <c r="D13451" s="489" t="s">
        <v>16911</v>
      </c>
    </row>
    <row r="13452" spans="1:4">
      <c r="A13452" s="489" t="str">
        <f t="shared" si="210"/>
        <v>2313101301訪問リハビリテーション</v>
      </c>
      <c r="B13452" s="489">
        <v>2313101301</v>
      </c>
      <c r="C13452" s="489" t="s">
        <v>2104</v>
      </c>
      <c r="D13452" s="489" t="s">
        <v>16911</v>
      </c>
    </row>
    <row r="13453" spans="1:4">
      <c r="A13453" s="489" t="str">
        <f t="shared" si="210"/>
        <v>2313101301訪問看護</v>
      </c>
      <c r="B13453" s="489">
        <v>2313101301</v>
      </c>
      <c r="C13453" s="489" t="s">
        <v>2102</v>
      </c>
      <c r="D13453" s="489" t="s">
        <v>16911</v>
      </c>
    </row>
    <row r="13454" spans="1:4">
      <c r="A13454" s="489" t="str">
        <f t="shared" si="210"/>
        <v>2313101376介護予防訪問リハビリテーション</v>
      </c>
      <c r="B13454" s="489">
        <v>2313101376</v>
      </c>
      <c r="C13454" s="489" t="s">
        <v>2108</v>
      </c>
      <c r="D13454" s="489" t="s">
        <v>16912</v>
      </c>
    </row>
    <row r="13455" spans="1:4">
      <c r="A13455" s="489" t="str">
        <f t="shared" si="210"/>
        <v>2313101376介護予防訪問看護</v>
      </c>
      <c r="B13455" s="489">
        <v>2313101376</v>
      </c>
      <c r="C13455" s="489" t="s">
        <v>2103</v>
      </c>
      <c r="D13455" s="489" t="s">
        <v>16912</v>
      </c>
    </row>
    <row r="13456" spans="1:4">
      <c r="A13456" s="489" t="str">
        <f t="shared" si="210"/>
        <v>2313101376訪問リハビリテーション</v>
      </c>
      <c r="B13456" s="489">
        <v>2313101376</v>
      </c>
      <c r="C13456" s="489" t="s">
        <v>2104</v>
      </c>
      <c r="D13456" s="489" t="s">
        <v>16912</v>
      </c>
    </row>
    <row r="13457" spans="1:4">
      <c r="A13457" s="489" t="str">
        <f t="shared" si="210"/>
        <v>2313101376訪問看護</v>
      </c>
      <c r="B13457" s="489">
        <v>2313101376</v>
      </c>
      <c r="C13457" s="489" t="s">
        <v>2102</v>
      </c>
      <c r="D13457" s="489" t="s">
        <v>16912</v>
      </c>
    </row>
    <row r="13458" spans="1:4">
      <c r="A13458" s="489" t="str">
        <f t="shared" si="210"/>
        <v>2313101392介護予防訪問リハビリテーション</v>
      </c>
      <c r="B13458" s="489">
        <v>2313101392</v>
      </c>
      <c r="C13458" s="489" t="s">
        <v>2108</v>
      </c>
      <c r="D13458" s="489" t="s">
        <v>16913</v>
      </c>
    </row>
    <row r="13459" spans="1:4">
      <c r="A13459" s="489" t="str">
        <f t="shared" si="210"/>
        <v>2313101392介護予防訪問看護</v>
      </c>
      <c r="B13459" s="489">
        <v>2313101392</v>
      </c>
      <c r="C13459" s="489" t="s">
        <v>2103</v>
      </c>
      <c r="D13459" s="489" t="s">
        <v>16913</v>
      </c>
    </row>
    <row r="13460" spans="1:4">
      <c r="A13460" s="489" t="str">
        <f t="shared" si="210"/>
        <v>2313101392訪問リハビリテーション</v>
      </c>
      <c r="B13460" s="489">
        <v>2313101392</v>
      </c>
      <c r="C13460" s="489" t="s">
        <v>2104</v>
      </c>
      <c r="D13460" s="489" t="s">
        <v>16913</v>
      </c>
    </row>
    <row r="13461" spans="1:4">
      <c r="A13461" s="489" t="str">
        <f t="shared" si="210"/>
        <v>2313101392訪問看護</v>
      </c>
      <c r="B13461" s="489">
        <v>2313101392</v>
      </c>
      <c r="C13461" s="489" t="s">
        <v>2102</v>
      </c>
      <c r="D13461" s="489" t="s">
        <v>16913</v>
      </c>
    </row>
    <row r="13462" spans="1:4">
      <c r="A13462" s="489" t="str">
        <f t="shared" si="210"/>
        <v>2313101400介護予防訪問リハビリテーション</v>
      </c>
      <c r="B13462" s="489">
        <v>2313101400</v>
      </c>
      <c r="C13462" s="489" t="s">
        <v>2108</v>
      </c>
      <c r="D13462" s="489" t="s">
        <v>16914</v>
      </c>
    </row>
    <row r="13463" spans="1:4">
      <c r="A13463" s="489" t="str">
        <f t="shared" si="210"/>
        <v>2313101400介護予防訪問看護</v>
      </c>
      <c r="B13463" s="489">
        <v>2313101400</v>
      </c>
      <c r="C13463" s="489" t="s">
        <v>2103</v>
      </c>
      <c r="D13463" s="489" t="s">
        <v>16914</v>
      </c>
    </row>
    <row r="13464" spans="1:4">
      <c r="A13464" s="489" t="str">
        <f t="shared" si="210"/>
        <v>2313101400訪問リハビリテーション</v>
      </c>
      <c r="B13464" s="489">
        <v>2313101400</v>
      </c>
      <c r="C13464" s="489" t="s">
        <v>2104</v>
      </c>
      <c r="D13464" s="489" t="s">
        <v>16914</v>
      </c>
    </row>
    <row r="13465" spans="1:4">
      <c r="A13465" s="489" t="str">
        <f t="shared" si="210"/>
        <v>2313101400訪問看護</v>
      </c>
      <c r="B13465" s="489">
        <v>2313101400</v>
      </c>
      <c r="C13465" s="489" t="s">
        <v>2102</v>
      </c>
      <c r="D13465" s="489" t="s">
        <v>16914</v>
      </c>
    </row>
    <row r="13466" spans="1:4">
      <c r="A13466" s="489" t="str">
        <f t="shared" si="210"/>
        <v>2313101418介護予防訪問看護</v>
      </c>
      <c r="B13466" s="489">
        <v>2313101418</v>
      </c>
      <c r="C13466" s="489" t="s">
        <v>2103</v>
      </c>
      <c r="D13466" s="489" t="s">
        <v>16915</v>
      </c>
    </row>
    <row r="13467" spans="1:4">
      <c r="A13467" s="489" t="str">
        <f t="shared" si="210"/>
        <v>2313101418訪問看護</v>
      </c>
      <c r="B13467" s="489">
        <v>2313101418</v>
      </c>
      <c r="C13467" s="489" t="s">
        <v>2102</v>
      </c>
      <c r="D13467" s="489" t="s">
        <v>16915</v>
      </c>
    </row>
    <row r="13468" spans="1:4">
      <c r="A13468" s="489" t="str">
        <f t="shared" si="210"/>
        <v>2313101442介護予防訪問リハビリテーション</v>
      </c>
      <c r="B13468" s="489">
        <v>2313101442</v>
      </c>
      <c r="C13468" s="489" t="s">
        <v>2108</v>
      </c>
      <c r="D13468" s="489" t="s">
        <v>16916</v>
      </c>
    </row>
    <row r="13469" spans="1:4">
      <c r="A13469" s="489" t="str">
        <f t="shared" si="210"/>
        <v>2313101442介護予防訪問看護</v>
      </c>
      <c r="B13469" s="489">
        <v>2313101442</v>
      </c>
      <c r="C13469" s="489" t="s">
        <v>2103</v>
      </c>
      <c r="D13469" s="489" t="s">
        <v>16916</v>
      </c>
    </row>
    <row r="13470" spans="1:4">
      <c r="A13470" s="489" t="str">
        <f t="shared" si="210"/>
        <v>2313101442訪問リハビリテーション</v>
      </c>
      <c r="B13470" s="489">
        <v>2313101442</v>
      </c>
      <c r="C13470" s="489" t="s">
        <v>2104</v>
      </c>
      <c r="D13470" s="489" t="s">
        <v>16916</v>
      </c>
    </row>
    <row r="13471" spans="1:4">
      <c r="A13471" s="489" t="str">
        <f t="shared" si="210"/>
        <v>2313101442訪問看護</v>
      </c>
      <c r="B13471" s="489">
        <v>2313101442</v>
      </c>
      <c r="C13471" s="489" t="s">
        <v>2102</v>
      </c>
      <c r="D13471" s="489" t="s">
        <v>16916</v>
      </c>
    </row>
    <row r="13472" spans="1:4">
      <c r="A13472" s="489" t="str">
        <f t="shared" si="210"/>
        <v>2313101517介護予防訪問リハビリテーション</v>
      </c>
      <c r="B13472" s="489">
        <v>2313101517</v>
      </c>
      <c r="C13472" s="489" t="s">
        <v>2108</v>
      </c>
      <c r="D13472" s="489" t="s">
        <v>16917</v>
      </c>
    </row>
    <row r="13473" spans="1:4">
      <c r="A13473" s="489" t="str">
        <f t="shared" si="210"/>
        <v>2313101517介護予防訪問看護</v>
      </c>
      <c r="B13473" s="489">
        <v>2313101517</v>
      </c>
      <c r="C13473" s="489" t="s">
        <v>2103</v>
      </c>
      <c r="D13473" s="489" t="s">
        <v>16917</v>
      </c>
    </row>
    <row r="13474" spans="1:4">
      <c r="A13474" s="489" t="str">
        <f t="shared" si="210"/>
        <v>2313101517訪問リハビリテーション</v>
      </c>
      <c r="B13474" s="489">
        <v>2313101517</v>
      </c>
      <c r="C13474" s="489" t="s">
        <v>2104</v>
      </c>
      <c r="D13474" s="489" t="s">
        <v>16917</v>
      </c>
    </row>
    <row r="13475" spans="1:4">
      <c r="A13475" s="489" t="str">
        <f t="shared" si="210"/>
        <v>2313101517訪問看護</v>
      </c>
      <c r="B13475" s="489">
        <v>2313101517</v>
      </c>
      <c r="C13475" s="489" t="s">
        <v>2102</v>
      </c>
      <c r="D13475" s="489" t="s">
        <v>16917</v>
      </c>
    </row>
    <row r="13476" spans="1:4">
      <c r="A13476" s="489" t="str">
        <f t="shared" si="210"/>
        <v>2313101558介護予防訪問リハビリテーション</v>
      </c>
      <c r="B13476" s="489">
        <v>2313101558</v>
      </c>
      <c r="C13476" s="489" t="s">
        <v>2108</v>
      </c>
      <c r="D13476" s="489" t="s">
        <v>16918</v>
      </c>
    </row>
    <row r="13477" spans="1:4">
      <c r="A13477" s="489" t="str">
        <f t="shared" si="210"/>
        <v>2313101558介護予防訪問看護</v>
      </c>
      <c r="B13477" s="489">
        <v>2313101558</v>
      </c>
      <c r="C13477" s="489" t="s">
        <v>2103</v>
      </c>
      <c r="D13477" s="489" t="s">
        <v>16918</v>
      </c>
    </row>
    <row r="13478" spans="1:4">
      <c r="A13478" s="489" t="str">
        <f t="shared" si="210"/>
        <v>2313101558訪問リハビリテーション</v>
      </c>
      <c r="B13478" s="489">
        <v>2313101558</v>
      </c>
      <c r="C13478" s="489" t="s">
        <v>2104</v>
      </c>
      <c r="D13478" s="489" t="s">
        <v>16918</v>
      </c>
    </row>
    <row r="13479" spans="1:4">
      <c r="A13479" s="489" t="str">
        <f t="shared" si="210"/>
        <v>2313101558訪問看護</v>
      </c>
      <c r="B13479" s="489">
        <v>2313101558</v>
      </c>
      <c r="C13479" s="489" t="s">
        <v>2102</v>
      </c>
      <c r="D13479" s="489" t="s">
        <v>16918</v>
      </c>
    </row>
    <row r="13480" spans="1:4">
      <c r="A13480" s="489" t="str">
        <f t="shared" si="210"/>
        <v>2313101574介護予防訪問リハビリテーション</v>
      </c>
      <c r="B13480" s="489">
        <v>2313101574</v>
      </c>
      <c r="C13480" s="489" t="s">
        <v>2108</v>
      </c>
      <c r="D13480" s="489" t="s">
        <v>16919</v>
      </c>
    </row>
    <row r="13481" spans="1:4">
      <c r="A13481" s="489" t="str">
        <f t="shared" si="210"/>
        <v>2313101574訪問リハビリテーション</v>
      </c>
      <c r="B13481" s="489">
        <v>2313101574</v>
      </c>
      <c r="C13481" s="489" t="s">
        <v>2104</v>
      </c>
      <c r="D13481" s="489" t="s">
        <v>16919</v>
      </c>
    </row>
    <row r="13482" spans="1:4">
      <c r="A13482" s="489" t="str">
        <f t="shared" si="210"/>
        <v>2313101632介護予防訪問リハビリテーション</v>
      </c>
      <c r="B13482" s="489">
        <v>2313101632</v>
      </c>
      <c r="C13482" s="489" t="s">
        <v>2108</v>
      </c>
      <c r="D13482" s="489" t="s">
        <v>19412</v>
      </c>
    </row>
    <row r="13483" spans="1:4">
      <c r="A13483" s="489" t="str">
        <f t="shared" si="210"/>
        <v>2313101632介護予防訪問看護</v>
      </c>
      <c r="B13483" s="489">
        <v>2313101632</v>
      </c>
      <c r="C13483" s="489" t="s">
        <v>2103</v>
      </c>
      <c r="D13483" s="489" t="s">
        <v>19412</v>
      </c>
    </row>
    <row r="13484" spans="1:4">
      <c r="A13484" s="489" t="str">
        <f t="shared" si="210"/>
        <v>2313101632訪問リハビリテーション</v>
      </c>
      <c r="B13484" s="489">
        <v>2313101632</v>
      </c>
      <c r="C13484" s="489" t="s">
        <v>2104</v>
      </c>
      <c r="D13484" s="489" t="s">
        <v>19412</v>
      </c>
    </row>
    <row r="13485" spans="1:4">
      <c r="A13485" s="489" t="str">
        <f t="shared" si="210"/>
        <v>2313101632訪問看護</v>
      </c>
      <c r="B13485" s="489">
        <v>2313101632</v>
      </c>
      <c r="C13485" s="489" t="s">
        <v>2102</v>
      </c>
      <c r="D13485" s="489" t="s">
        <v>19412</v>
      </c>
    </row>
    <row r="13486" spans="1:4">
      <c r="A13486" s="489" t="str">
        <f t="shared" si="210"/>
        <v>2313101640介護予防訪問リハビリテーション</v>
      </c>
      <c r="B13486" s="489">
        <v>2313101640</v>
      </c>
      <c r="C13486" s="489" t="s">
        <v>2108</v>
      </c>
      <c r="D13486" s="489" t="s">
        <v>16920</v>
      </c>
    </row>
    <row r="13487" spans="1:4">
      <c r="A13487" s="489" t="str">
        <f t="shared" si="210"/>
        <v>2313101640介護予防訪問看護</v>
      </c>
      <c r="B13487" s="489">
        <v>2313101640</v>
      </c>
      <c r="C13487" s="489" t="s">
        <v>2103</v>
      </c>
      <c r="D13487" s="489" t="s">
        <v>16920</v>
      </c>
    </row>
    <row r="13488" spans="1:4">
      <c r="A13488" s="489" t="str">
        <f t="shared" si="210"/>
        <v>2313101640訪問リハビリテーション</v>
      </c>
      <c r="B13488" s="489">
        <v>2313101640</v>
      </c>
      <c r="C13488" s="489" t="s">
        <v>2104</v>
      </c>
      <c r="D13488" s="489" t="s">
        <v>16920</v>
      </c>
    </row>
    <row r="13489" spans="1:4">
      <c r="A13489" s="489" t="str">
        <f t="shared" si="210"/>
        <v>2313101640訪問看護</v>
      </c>
      <c r="B13489" s="489">
        <v>2313101640</v>
      </c>
      <c r="C13489" s="489" t="s">
        <v>2102</v>
      </c>
      <c r="D13489" s="489" t="s">
        <v>16920</v>
      </c>
    </row>
    <row r="13490" spans="1:4">
      <c r="A13490" s="489" t="str">
        <f t="shared" si="210"/>
        <v>2313101665介護予防訪問リハビリテーション</v>
      </c>
      <c r="B13490" s="489">
        <v>2313101665</v>
      </c>
      <c r="C13490" s="489" t="s">
        <v>2108</v>
      </c>
      <c r="D13490" s="489" t="s">
        <v>16921</v>
      </c>
    </row>
    <row r="13491" spans="1:4">
      <c r="A13491" s="489" t="str">
        <f t="shared" si="210"/>
        <v>2313101665介護予防訪問看護</v>
      </c>
      <c r="B13491" s="489">
        <v>2313101665</v>
      </c>
      <c r="C13491" s="489" t="s">
        <v>2103</v>
      </c>
      <c r="D13491" s="489" t="s">
        <v>16921</v>
      </c>
    </row>
    <row r="13492" spans="1:4">
      <c r="A13492" s="489" t="str">
        <f t="shared" si="210"/>
        <v>2313101665訪問リハビリテーション</v>
      </c>
      <c r="B13492" s="489">
        <v>2313101665</v>
      </c>
      <c r="C13492" s="489" t="s">
        <v>2104</v>
      </c>
      <c r="D13492" s="489" t="s">
        <v>16921</v>
      </c>
    </row>
    <row r="13493" spans="1:4">
      <c r="A13493" s="489" t="str">
        <f t="shared" si="210"/>
        <v>2313101665訪問看護</v>
      </c>
      <c r="B13493" s="489">
        <v>2313101665</v>
      </c>
      <c r="C13493" s="489" t="s">
        <v>2102</v>
      </c>
      <c r="D13493" s="489" t="s">
        <v>16921</v>
      </c>
    </row>
    <row r="13494" spans="1:4">
      <c r="A13494" s="489" t="str">
        <f t="shared" si="210"/>
        <v>2313101681介護予防訪問リハビリテーション</v>
      </c>
      <c r="B13494" s="489">
        <v>2313101681</v>
      </c>
      <c r="C13494" s="489" t="s">
        <v>2108</v>
      </c>
      <c r="D13494" s="489" t="s">
        <v>16922</v>
      </c>
    </row>
    <row r="13495" spans="1:4">
      <c r="A13495" s="489" t="str">
        <f t="shared" si="210"/>
        <v>2313101681介護予防訪問看護</v>
      </c>
      <c r="B13495" s="489">
        <v>2313101681</v>
      </c>
      <c r="C13495" s="489" t="s">
        <v>2103</v>
      </c>
      <c r="D13495" s="489" t="s">
        <v>16922</v>
      </c>
    </row>
    <row r="13496" spans="1:4">
      <c r="A13496" s="489" t="str">
        <f t="shared" si="210"/>
        <v>2313101681訪問リハビリテーション</v>
      </c>
      <c r="B13496" s="489">
        <v>2313101681</v>
      </c>
      <c r="C13496" s="489" t="s">
        <v>2104</v>
      </c>
      <c r="D13496" s="489" t="s">
        <v>16922</v>
      </c>
    </row>
    <row r="13497" spans="1:4">
      <c r="A13497" s="489" t="str">
        <f t="shared" si="210"/>
        <v>2313101681訪問看護</v>
      </c>
      <c r="B13497" s="489">
        <v>2313101681</v>
      </c>
      <c r="C13497" s="489" t="s">
        <v>2102</v>
      </c>
      <c r="D13497" s="489" t="s">
        <v>16922</v>
      </c>
    </row>
    <row r="13498" spans="1:4">
      <c r="A13498" s="489" t="str">
        <f t="shared" si="210"/>
        <v>2313101707介護予防訪問リハビリテーション</v>
      </c>
      <c r="B13498" s="489">
        <v>2313101707</v>
      </c>
      <c r="C13498" s="489" t="s">
        <v>2108</v>
      </c>
      <c r="D13498" s="489" t="s">
        <v>16923</v>
      </c>
    </row>
    <row r="13499" spans="1:4">
      <c r="A13499" s="489" t="str">
        <f t="shared" si="210"/>
        <v>2313101707介護予防訪問看護</v>
      </c>
      <c r="B13499" s="489">
        <v>2313101707</v>
      </c>
      <c r="C13499" s="489" t="s">
        <v>2103</v>
      </c>
      <c r="D13499" s="489" t="s">
        <v>16923</v>
      </c>
    </row>
    <row r="13500" spans="1:4">
      <c r="A13500" s="489" t="str">
        <f t="shared" si="210"/>
        <v>2313101707訪問リハビリテーション</v>
      </c>
      <c r="B13500" s="489">
        <v>2313101707</v>
      </c>
      <c r="C13500" s="489" t="s">
        <v>2104</v>
      </c>
      <c r="D13500" s="489" t="s">
        <v>16923</v>
      </c>
    </row>
    <row r="13501" spans="1:4">
      <c r="A13501" s="489" t="str">
        <f t="shared" si="210"/>
        <v>2313101707訪問看護</v>
      </c>
      <c r="B13501" s="489">
        <v>2313101707</v>
      </c>
      <c r="C13501" s="489" t="s">
        <v>2102</v>
      </c>
      <c r="D13501" s="489" t="s">
        <v>16923</v>
      </c>
    </row>
    <row r="13502" spans="1:4">
      <c r="A13502" s="489" t="str">
        <f t="shared" si="210"/>
        <v>2313101723介護予防訪問リハビリテーション</v>
      </c>
      <c r="B13502" s="489">
        <v>2313101723</v>
      </c>
      <c r="C13502" s="489" t="s">
        <v>2108</v>
      </c>
      <c r="D13502" s="489" t="s">
        <v>16924</v>
      </c>
    </row>
    <row r="13503" spans="1:4">
      <c r="A13503" s="489" t="str">
        <f t="shared" si="210"/>
        <v>2313101723介護予防訪問看護</v>
      </c>
      <c r="B13503" s="489">
        <v>2313101723</v>
      </c>
      <c r="C13503" s="489" t="s">
        <v>2103</v>
      </c>
      <c r="D13503" s="489" t="s">
        <v>16924</v>
      </c>
    </row>
    <row r="13504" spans="1:4">
      <c r="A13504" s="489" t="str">
        <f t="shared" si="210"/>
        <v>2313101723訪問リハビリテーション</v>
      </c>
      <c r="B13504" s="489">
        <v>2313101723</v>
      </c>
      <c r="C13504" s="489" t="s">
        <v>2104</v>
      </c>
      <c r="D13504" s="489" t="s">
        <v>16924</v>
      </c>
    </row>
    <row r="13505" spans="1:4">
      <c r="A13505" s="489" t="str">
        <f t="shared" si="210"/>
        <v>2313101723訪問看護</v>
      </c>
      <c r="B13505" s="489">
        <v>2313101723</v>
      </c>
      <c r="C13505" s="489" t="s">
        <v>2102</v>
      </c>
      <c r="D13505" s="489" t="s">
        <v>16924</v>
      </c>
    </row>
    <row r="13506" spans="1:4">
      <c r="A13506" s="489" t="str">
        <f t="shared" ref="A13506:A13569" si="211">B13506&amp;C13506</f>
        <v>2313101749介護予防訪問リハビリテーション</v>
      </c>
      <c r="B13506" s="489">
        <v>2313101749</v>
      </c>
      <c r="C13506" s="489" t="s">
        <v>2108</v>
      </c>
      <c r="D13506" s="489" t="s">
        <v>16925</v>
      </c>
    </row>
    <row r="13507" spans="1:4">
      <c r="A13507" s="489" t="str">
        <f t="shared" si="211"/>
        <v>2313101749介護予防訪問看護</v>
      </c>
      <c r="B13507" s="489">
        <v>2313101749</v>
      </c>
      <c r="C13507" s="489" t="s">
        <v>2103</v>
      </c>
      <c r="D13507" s="489" t="s">
        <v>16925</v>
      </c>
    </row>
    <row r="13508" spans="1:4">
      <c r="A13508" s="489" t="str">
        <f t="shared" si="211"/>
        <v>2313101749訪問リハビリテーション</v>
      </c>
      <c r="B13508" s="489">
        <v>2313101749</v>
      </c>
      <c r="C13508" s="489" t="s">
        <v>2104</v>
      </c>
      <c r="D13508" s="489" t="s">
        <v>16925</v>
      </c>
    </row>
    <row r="13509" spans="1:4">
      <c r="A13509" s="489" t="str">
        <f t="shared" si="211"/>
        <v>2313101749訪問看護</v>
      </c>
      <c r="B13509" s="489">
        <v>2313101749</v>
      </c>
      <c r="C13509" s="489" t="s">
        <v>2102</v>
      </c>
      <c r="D13509" s="489" t="s">
        <v>16925</v>
      </c>
    </row>
    <row r="13510" spans="1:4">
      <c r="A13510" s="489" t="str">
        <f t="shared" si="211"/>
        <v>2313101822介護予防訪問リハビリテーション</v>
      </c>
      <c r="B13510" s="489">
        <v>2313101822</v>
      </c>
      <c r="C13510" s="489" t="s">
        <v>2108</v>
      </c>
      <c r="D13510" s="489" t="s">
        <v>13933</v>
      </c>
    </row>
    <row r="13511" spans="1:4">
      <c r="A13511" s="489" t="str">
        <f t="shared" si="211"/>
        <v>2313101822介護予防訪問看護</v>
      </c>
      <c r="B13511" s="489">
        <v>2313101822</v>
      </c>
      <c r="C13511" s="489" t="s">
        <v>2103</v>
      </c>
      <c r="D13511" s="489" t="s">
        <v>13933</v>
      </c>
    </row>
    <row r="13512" spans="1:4">
      <c r="A13512" s="489" t="str">
        <f t="shared" si="211"/>
        <v>2313101822訪問リハビリテーション</v>
      </c>
      <c r="B13512" s="489">
        <v>2313101822</v>
      </c>
      <c r="C13512" s="489" t="s">
        <v>2104</v>
      </c>
      <c r="D13512" s="489" t="s">
        <v>13933</v>
      </c>
    </row>
    <row r="13513" spans="1:4">
      <c r="A13513" s="489" t="str">
        <f t="shared" si="211"/>
        <v>2313101822訪問看護</v>
      </c>
      <c r="B13513" s="489">
        <v>2313101822</v>
      </c>
      <c r="C13513" s="489" t="s">
        <v>2102</v>
      </c>
      <c r="D13513" s="489" t="s">
        <v>13933</v>
      </c>
    </row>
    <row r="13514" spans="1:4">
      <c r="A13514" s="489" t="str">
        <f t="shared" si="211"/>
        <v>2313101830介護予防訪問リハビリテーション</v>
      </c>
      <c r="B13514" s="489">
        <v>2313101830</v>
      </c>
      <c r="C13514" s="489" t="s">
        <v>2108</v>
      </c>
      <c r="D13514" s="489" t="s">
        <v>16926</v>
      </c>
    </row>
    <row r="13515" spans="1:4">
      <c r="A13515" s="489" t="str">
        <f t="shared" si="211"/>
        <v>2313101830介護予防訪問看護</v>
      </c>
      <c r="B13515" s="489">
        <v>2313101830</v>
      </c>
      <c r="C13515" s="489" t="s">
        <v>2103</v>
      </c>
      <c r="D13515" s="489" t="s">
        <v>16926</v>
      </c>
    </row>
    <row r="13516" spans="1:4">
      <c r="A13516" s="489" t="str">
        <f t="shared" si="211"/>
        <v>2313101830訪問リハビリテーション</v>
      </c>
      <c r="B13516" s="489">
        <v>2313101830</v>
      </c>
      <c r="C13516" s="489" t="s">
        <v>2104</v>
      </c>
      <c r="D13516" s="489" t="s">
        <v>16926</v>
      </c>
    </row>
    <row r="13517" spans="1:4">
      <c r="A13517" s="489" t="str">
        <f t="shared" si="211"/>
        <v>2313101830訪問看護</v>
      </c>
      <c r="B13517" s="489">
        <v>2313101830</v>
      </c>
      <c r="C13517" s="489" t="s">
        <v>2102</v>
      </c>
      <c r="D13517" s="489" t="s">
        <v>16926</v>
      </c>
    </row>
    <row r="13518" spans="1:4">
      <c r="A13518" s="489" t="str">
        <f t="shared" si="211"/>
        <v>2313101855介護予防訪問リハビリテーション</v>
      </c>
      <c r="B13518" s="489">
        <v>2313101855</v>
      </c>
      <c r="C13518" s="489" t="s">
        <v>2108</v>
      </c>
      <c r="D13518" s="489" t="s">
        <v>16927</v>
      </c>
    </row>
    <row r="13519" spans="1:4">
      <c r="A13519" s="489" t="str">
        <f t="shared" si="211"/>
        <v>2313101855介護予防訪問看護</v>
      </c>
      <c r="B13519" s="489">
        <v>2313101855</v>
      </c>
      <c r="C13519" s="489" t="s">
        <v>2103</v>
      </c>
      <c r="D13519" s="489" t="s">
        <v>16927</v>
      </c>
    </row>
    <row r="13520" spans="1:4">
      <c r="A13520" s="489" t="str">
        <f t="shared" si="211"/>
        <v>2313101855訪問リハビリテーション</v>
      </c>
      <c r="B13520" s="489">
        <v>2313101855</v>
      </c>
      <c r="C13520" s="489" t="s">
        <v>2104</v>
      </c>
      <c r="D13520" s="489" t="s">
        <v>16927</v>
      </c>
    </row>
    <row r="13521" spans="1:4">
      <c r="A13521" s="489" t="str">
        <f t="shared" si="211"/>
        <v>2313101855訪問看護</v>
      </c>
      <c r="B13521" s="489">
        <v>2313101855</v>
      </c>
      <c r="C13521" s="489" t="s">
        <v>2102</v>
      </c>
      <c r="D13521" s="489" t="s">
        <v>16927</v>
      </c>
    </row>
    <row r="13522" spans="1:4">
      <c r="A13522" s="489" t="str">
        <f t="shared" si="211"/>
        <v>2313101863介護予防訪問リハビリテーション</v>
      </c>
      <c r="B13522" s="489">
        <v>2313101863</v>
      </c>
      <c r="C13522" s="489" t="s">
        <v>2108</v>
      </c>
      <c r="D13522" s="489" t="s">
        <v>16928</v>
      </c>
    </row>
    <row r="13523" spans="1:4">
      <c r="A13523" s="489" t="str">
        <f t="shared" si="211"/>
        <v>2313101863介護予防訪問看護</v>
      </c>
      <c r="B13523" s="489">
        <v>2313101863</v>
      </c>
      <c r="C13523" s="489" t="s">
        <v>2103</v>
      </c>
      <c r="D13523" s="489" t="s">
        <v>16928</v>
      </c>
    </row>
    <row r="13524" spans="1:4">
      <c r="A13524" s="489" t="str">
        <f t="shared" si="211"/>
        <v>2313101863訪問リハビリテーション</v>
      </c>
      <c r="B13524" s="489">
        <v>2313101863</v>
      </c>
      <c r="C13524" s="489" t="s">
        <v>2104</v>
      </c>
      <c r="D13524" s="489" t="s">
        <v>16928</v>
      </c>
    </row>
    <row r="13525" spans="1:4">
      <c r="A13525" s="489" t="str">
        <f t="shared" si="211"/>
        <v>2313101863訪問看護</v>
      </c>
      <c r="B13525" s="489">
        <v>2313101863</v>
      </c>
      <c r="C13525" s="489" t="s">
        <v>2102</v>
      </c>
      <c r="D13525" s="489" t="s">
        <v>16928</v>
      </c>
    </row>
    <row r="13526" spans="1:4">
      <c r="A13526" s="489" t="str">
        <f t="shared" si="211"/>
        <v>2313101913介護予防訪問リハビリテーション</v>
      </c>
      <c r="B13526" s="489">
        <v>2313101913</v>
      </c>
      <c r="C13526" s="489" t="s">
        <v>2108</v>
      </c>
      <c r="D13526" s="489" t="s">
        <v>16929</v>
      </c>
    </row>
    <row r="13527" spans="1:4">
      <c r="A13527" s="489" t="str">
        <f t="shared" si="211"/>
        <v>2313101913介護予防訪問看護</v>
      </c>
      <c r="B13527" s="489">
        <v>2313101913</v>
      </c>
      <c r="C13527" s="489" t="s">
        <v>2103</v>
      </c>
      <c r="D13527" s="489" t="s">
        <v>16929</v>
      </c>
    </row>
    <row r="13528" spans="1:4">
      <c r="A13528" s="489" t="str">
        <f t="shared" si="211"/>
        <v>2313101913訪問リハビリテーション</v>
      </c>
      <c r="B13528" s="489">
        <v>2313101913</v>
      </c>
      <c r="C13528" s="489" t="s">
        <v>2104</v>
      </c>
      <c r="D13528" s="489" t="s">
        <v>16929</v>
      </c>
    </row>
    <row r="13529" spans="1:4">
      <c r="A13529" s="489" t="str">
        <f t="shared" si="211"/>
        <v>2313101913訪問看護</v>
      </c>
      <c r="B13529" s="489">
        <v>2313101913</v>
      </c>
      <c r="C13529" s="489" t="s">
        <v>2102</v>
      </c>
      <c r="D13529" s="489" t="s">
        <v>16929</v>
      </c>
    </row>
    <row r="13530" spans="1:4">
      <c r="A13530" s="489" t="str">
        <f t="shared" si="211"/>
        <v>2313101939介護予防訪問リハビリテーション</v>
      </c>
      <c r="B13530" s="489">
        <v>2313101939</v>
      </c>
      <c r="C13530" s="489" t="s">
        <v>2108</v>
      </c>
      <c r="D13530" s="489" t="s">
        <v>16930</v>
      </c>
    </row>
    <row r="13531" spans="1:4">
      <c r="A13531" s="489" t="str">
        <f t="shared" si="211"/>
        <v>2313101939訪問リハビリテーション</v>
      </c>
      <c r="B13531" s="489">
        <v>2313101939</v>
      </c>
      <c r="C13531" s="489" t="s">
        <v>2104</v>
      </c>
      <c r="D13531" s="489" t="s">
        <v>16930</v>
      </c>
    </row>
    <row r="13532" spans="1:4">
      <c r="A13532" s="489" t="str">
        <f t="shared" si="211"/>
        <v>2313101947介護予防訪問リハビリテーション</v>
      </c>
      <c r="B13532" s="489">
        <v>2313101947</v>
      </c>
      <c r="C13532" s="489" t="s">
        <v>2108</v>
      </c>
      <c r="D13532" s="489" t="s">
        <v>16931</v>
      </c>
    </row>
    <row r="13533" spans="1:4">
      <c r="A13533" s="489" t="str">
        <f t="shared" si="211"/>
        <v>2313101947介護予防訪問看護</v>
      </c>
      <c r="B13533" s="489">
        <v>2313101947</v>
      </c>
      <c r="C13533" s="489" t="s">
        <v>2103</v>
      </c>
      <c r="D13533" s="489" t="s">
        <v>16931</v>
      </c>
    </row>
    <row r="13534" spans="1:4">
      <c r="A13534" s="489" t="str">
        <f t="shared" si="211"/>
        <v>2313101947訪問リハビリテーション</v>
      </c>
      <c r="B13534" s="489">
        <v>2313101947</v>
      </c>
      <c r="C13534" s="489" t="s">
        <v>2104</v>
      </c>
      <c r="D13534" s="489" t="s">
        <v>16931</v>
      </c>
    </row>
    <row r="13535" spans="1:4">
      <c r="A13535" s="489" t="str">
        <f t="shared" si="211"/>
        <v>2313101947訪問看護</v>
      </c>
      <c r="B13535" s="489">
        <v>2313101947</v>
      </c>
      <c r="C13535" s="489" t="s">
        <v>2102</v>
      </c>
      <c r="D13535" s="489" t="s">
        <v>16931</v>
      </c>
    </row>
    <row r="13536" spans="1:4">
      <c r="A13536" s="489" t="str">
        <f t="shared" si="211"/>
        <v>2313101962介護予防通所リハビリテーション</v>
      </c>
      <c r="B13536" s="489">
        <v>2313101962</v>
      </c>
      <c r="C13536" s="489" t="s">
        <v>2512</v>
      </c>
      <c r="D13536" s="489" t="s">
        <v>16932</v>
      </c>
    </row>
    <row r="13537" spans="1:4">
      <c r="A13537" s="489" t="str">
        <f t="shared" si="211"/>
        <v>2313101962介護予防通所リハビリテーション</v>
      </c>
      <c r="B13537" s="489">
        <v>2313101962</v>
      </c>
      <c r="C13537" s="489" t="s">
        <v>2512</v>
      </c>
      <c r="D13537" s="489" t="s">
        <v>16932</v>
      </c>
    </row>
    <row r="13538" spans="1:4">
      <c r="A13538" s="489" t="str">
        <f t="shared" si="211"/>
        <v>2313101962介護予防訪問リハビリテーション</v>
      </c>
      <c r="B13538" s="489">
        <v>2313101962</v>
      </c>
      <c r="C13538" s="489" t="s">
        <v>2108</v>
      </c>
      <c r="D13538" s="489" t="s">
        <v>16932</v>
      </c>
    </row>
    <row r="13539" spans="1:4">
      <c r="A13539" s="489" t="str">
        <f t="shared" si="211"/>
        <v>2313101962介護予防訪問看護</v>
      </c>
      <c r="B13539" s="489">
        <v>2313101962</v>
      </c>
      <c r="C13539" s="489" t="s">
        <v>2103</v>
      </c>
      <c r="D13539" s="489" t="s">
        <v>16932</v>
      </c>
    </row>
    <row r="13540" spans="1:4">
      <c r="A13540" s="489" t="str">
        <f t="shared" si="211"/>
        <v>2313101962通所リハビリテーション</v>
      </c>
      <c r="B13540" s="489">
        <v>2313101962</v>
      </c>
      <c r="C13540" s="489" t="s">
        <v>2511</v>
      </c>
      <c r="D13540" s="489" t="s">
        <v>16932</v>
      </c>
    </row>
    <row r="13541" spans="1:4">
      <c r="A13541" s="489" t="str">
        <f t="shared" si="211"/>
        <v>2313101962通所リハビリテーション</v>
      </c>
      <c r="B13541" s="489">
        <v>2313101962</v>
      </c>
      <c r="C13541" s="489" t="s">
        <v>2511</v>
      </c>
      <c r="D13541" s="489" t="s">
        <v>16932</v>
      </c>
    </row>
    <row r="13542" spans="1:4">
      <c r="A13542" s="489" t="str">
        <f t="shared" si="211"/>
        <v>2313101962訪問リハビリテーション</v>
      </c>
      <c r="B13542" s="489">
        <v>2313101962</v>
      </c>
      <c r="C13542" s="489" t="s">
        <v>2104</v>
      </c>
      <c r="D13542" s="489" t="s">
        <v>16932</v>
      </c>
    </row>
    <row r="13543" spans="1:4">
      <c r="A13543" s="489" t="str">
        <f t="shared" si="211"/>
        <v>2313101962訪問リハビリテーション</v>
      </c>
      <c r="B13543" s="489">
        <v>2313101962</v>
      </c>
      <c r="C13543" s="489" t="s">
        <v>2104</v>
      </c>
      <c r="D13543" s="489" t="s">
        <v>16932</v>
      </c>
    </row>
    <row r="13544" spans="1:4">
      <c r="A13544" s="489" t="str">
        <f t="shared" si="211"/>
        <v>2313101962訪問看護</v>
      </c>
      <c r="B13544" s="489">
        <v>2313101962</v>
      </c>
      <c r="C13544" s="489" t="s">
        <v>2102</v>
      </c>
      <c r="D13544" s="489" t="s">
        <v>16932</v>
      </c>
    </row>
    <row r="13545" spans="1:4">
      <c r="A13545" s="489" t="str">
        <f t="shared" si="211"/>
        <v>2313101988介護予防訪問リハビリテーション</v>
      </c>
      <c r="B13545" s="489">
        <v>2313101988</v>
      </c>
      <c r="C13545" s="489" t="s">
        <v>2108</v>
      </c>
      <c r="D13545" s="489" t="s">
        <v>16933</v>
      </c>
    </row>
    <row r="13546" spans="1:4">
      <c r="A13546" s="489" t="str">
        <f t="shared" si="211"/>
        <v>2313101988介護予防訪問看護</v>
      </c>
      <c r="B13546" s="489">
        <v>2313101988</v>
      </c>
      <c r="C13546" s="489" t="s">
        <v>2103</v>
      </c>
      <c r="D13546" s="489" t="s">
        <v>16933</v>
      </c>
    </row>
    <row r="13547" spans="1:4">
      <c r="A13547" s="489" t="str">
        <f t="shared" si="211"/>
        <v>2313101988訪問リハビリテーション</v>
      </c>
      <c r="B13547" s="489">
        <v>2313101988</v>
      </c>
      <c r="C13547" s="489" t="s">
        <v>2104</v>
      </c>
      <c r="D13547" s="489" t="s">
        <v>16933</v>
      </c>
    </row>
    <row r="13548" spans="1:4">
      <c r="A13548" s="489" t="str">
        <f t="shared" si="211"/>
        <v>2313101988訪問看護</v>
      </c>
      <c r="B13548" s="489">
        <v>2313101988</v>
      </c>
      <c r="C13548" s="489" t="s">
        <v>2102</v>
      </c>
      <c r="D13548" s="489" t="s">
        <v>16933</v>
      </c>
    </row>
    <row r="13549" spans="1:4">
      <c r="A13549" s="489" t="str">
        <f t="shared" si="211"/>
        <v>2313102002介護予防訪問リハビリテーション</v>
      </c>
      <c r="B13549" s="489">
        <v>2313102002</v>
      </c>
      <c r="C13549" s="489" t="s">
        <v>2108</v>
      </c>
      <c r="D13549" s="489" t="s">
        <v>16934</v>
      </c>
    </row>
    <row r="13550" spans="1:4">
      <c r="A13550" s="489" t="str">
        <f t="shared" si="211"/>
        <v>2313102002介護予防訪問看護</v>
      </c>
      <c r="B13550" s="489">
        <v>2313102002</v>
      </c>
      <c r="C13550" s="489" t="s">
        <v>2103</v>
      </c>
      <c r="D13550" s="489" t="s">
        <v>16934</v>
      </c>
    </row>
    <row r="13551" spans="1:4">
      <c r="A13551" s="489" t="str">
        <f t="shared" si="211"/>
        <v>2313102002訪問リハビリテーション</v>
      </c>
      <c r="B13551" s="489">
        <v>2313102002</v>
      </c>
      <c r="C13551" s="489" t="s">
        <v>2104</v>
      </c>
      <c r="D13551" s="489" t="s">
        <v>16934</v>
      </c>
    </row>
    <row r="13552" spans="1:4">
      <c r="A13552" s="489" t="str">
        <f t="shared" si="211"/>
        <v>2313102002訪問看護</v>
      </c>
      <c r="B13552" s="489">
        <v>2313102002</v>
      </c>
      <c r="C13552" s="489" t="s">
        <v>2102</v>
      </c>
      <c r="D13552" s="489" t="s">
        <v>16934</v>
      </c>
    </row>
    <row r="13553" spans="1:4">
      <c r="A13553" s="489" t="str">
        <f t="shared" si="211"/>
        <v>2313102010介護予防訪問リハビリテーション</v>
      </c>
      <c r="B13553" s="489">
        <v>2313102010</v>
      </c>
      <c r="C13553" s="489" t="s">
        <v>2108</v>
      </c>
      <c r="D13553" s="489" t="s">
        <v>16935</v>
      </c>
    </row>
    <row r="13554" spans="1:4">
      <c r="A13554" s="489" t="str">
        <f t="shared" si="211"/>
        <v>2313102010介護予防訪問看護</v>
      </c>
      <c r="B13554" s="489">
        <v>2313102010</v>
      </c>
      <c r="C13554" s="489" t="s">
        <v>2103</v>
      </c>
      <c r="D13554" s="489" t="s">
        <v>16935</v>
      </c>
    </row>
    <row r="13555" spans="1:4">
      <c r="A13555" s="489" t="str">
        <f t="shared" si="211"/>
        <v>2313102010訪問リハビリテーション</v>
      </c>
      <c r="B13555" s="489">
        <v>2313102010</v>
      </c>
      <c r="C13555" s="489" t="s">
        <v>2104</v>
      </c>
      <c r="D13555" s="489" t="s">
        <v>16935</v>
      </c>
    </row>
    <row r="13556" spans="1:4">
      <c r="A13556" s="489" t="str">
        <f t="shared" si="211"/>
        <v>2313102010訪問看護</v>
      </c>
      <c r="B13556" s="489">
        <v>2313102010</v>
      </c>
      <c r="C13556" s="489" t="s">
        <v>2102</v>
      </c>
      <c r="D13556" s="489" t="s">
        <v>16935</v>
      </c>
    </row>
    <row r="13557" spans="1:4">
      <c r="A13557" s="489" t="str">
        <f t="shared" si="211"/>
        <v>2313102036介護予防訪問リハビリテーション</v>
      </c>
      <c r="B13557" s="489">
        <v>2313102036</v>
      </c>
      <c r="C13557" s="489" t="s">
        <v>2108</v>
      </c>
      <c r="D13557" s="489" t="s">
        <v>16936</v>
      </c>
    </row>
    <row r="13558" spans="1:4">
      <c r="A13558" s="489" t="str">
        <f t="shared" si="211"/>
        <v>2313102036介護予防訪問看護</v>
      </c>
      <c r="B13558" s="489">
        <v>2313102036</v>
      </c>
      <c r="C13558" s="489" t="s">
        <v>2103</v>
      </c>
      <c r="D13558" s="489" t="s">
        <v>16936</v>
      </c>
    </row>
    <row r="13559" spans="1:4">
      <c r="A13559" s="489" t="str">
        <f t="shared" si="211"/>
        <v>2313102036訪問リハビリテーション</v>
      </c>
      <c r="B13559" s="489">
        <v>2313102036</v>
      </c>
      <c r="C13559" s="489" t="s">
        <v>2104</v>
      </c>
      <c r="D13559" s="489" t="s">
        <v>16936</v>
      </c>
    </row>
    <row r="13560" spans="1:4">
      <c r="A13560" s="489" t="str">
        <f t="shared" si="211"/>
        <v>2313102036訪問看護</v>
      </c>
      <c r="B13560" s="489">
        <v>2313102036</v>
      </c>
      <c r="C13560" s="489" t="s">
        <v>2102</v>
      </c>
      <c r="D13560" s="489" t="s">
        <v>16936</v>
      </c>
    </row>
    <row r="13561" spans="1:4">
      <c r="A13561" s="489" t="str">
        <f t="shared" si="211"/>
        <v>2313102044介護予防訪問リハビリテーション</v>
      </c>
      <c r="B13561" s="489">
        <v>2313102044</v>
      </c>
      <c r="C13561" s="489" t="s">
        <v>2108</v>
      </c>
      <c r="D13561" s="489" t="s">
        <v>16937</v>
      </c>
    </row>
    <row r="13562" spans="1:4">
      <c r="A13562" s="489" t="str">
        <f t="shared" si="211"/>
        <v>2313102044介護予防訪問看護</v>
      </c>
      <c r="B13562" s="489">
        <v>2313102044</v>
      </c>
      <c r="C13562" s="489" t="s">
        <v>2103</v>
      </c>
      <c r="D13562" s="489" t="s">
        <v>16937</v>
      </c>
    </row>
    <row r="13563" spans="1:4">
      <c r="A13563" s="489" t="str">
        <f t="shared" si="211"/>
        <v>2313102044訪問リハビリテーション</v>
      </c>
      <c r="B13563" s="489">
        <v>2313102044</v>
      </c>
      <c r="C13563" s="489" t="s">
        <v>2104</v>
      </c>
      <c r="D13563" s="489" t="s">
        <v>16937</v>
      </c>
    </row>
    <row r="13564" spans="1:4">
      <c r="A13564" s="489" t="str">
        <f t="shared" si="211"/>
        <v>2313102044訪問看護</v>
      </c>
      <c r="B13564" s="489">
        <v>2313102044</v>
      </c>
      <c r="C13564" s="489" t="s">
        <v>2102</v>
      </c>
      <c r="D13564" s="489" t="s">
        <v>16937</v>
      </c>
    </row>
    <row r="13565" spans="1:4">
      <c r="A13565" s="489" t="str">
        <f t="shared" si="211"/>
        <v>2313102051介護予防訪問リハビリテーション</v>
      </c>
      <c r="B13565" s="489">
        <v>2313102051</v>
      </c>
      <c r="C13565" s="489" t="s">
        <v>2108</v>
      </c>
      <c r="D13565" s="489" t="s">
        <v>16938</v>
      </c>
    </row>
    <row r="13566" spans="1:4">
      <c r="A13566" s="489" t="str">
        <f t="shared" si="211"/>
        <v>2313102051介護予防訪問看護</v>
      </c>
      <c r="B13566" s="489">
        <v>2313102051</v>
      </c>
      <c r="C13566" s="489" t="s">
        <v>2103</v>
      </c>
      <c r="D13566" s="489" t="s">
        <v>16938</v>
      </c>
    </row>
    <row r="13567" spans="1:4">
      <c r="A13567" s="489" t="str">
        <f t="shared" si="211"/>
        <v>2313102051訪問リハビリテーション</v>
      </c>
      <c r="B13567" s="489">
        <v>2313102051</v>
      </c>
      <c r="C13567" s="489" t="s">
        <v>2104</v>
      </c>
      <c r="D13567" s="489" t="s">
        <v>16938</v>
      </c>
    </row>
    <row r="13568" spans="1:4">
      <c r="A13568" s="489" t="str">
        <f t="shared" si="211"/>
        <v>2313102051訪問看護</v>
      </c>
      <c r="B13568" s="489">
        <v>2313102051</v>
      </c>
      <c r="C13568" s="489" t="s">
        <v>2102</v>
      </c>
      <c r="D13568" s="489" t="s">
        <v>16938</v>
      </c>
    </row>
    <row r="13569" spans="1:4">
      <c r="A13569" s="489" t="str">
        <f t="shared" si="211"/>
        <v>2313102069介護予防訪問リハビリテーション</v>
      </c>
      <c r="B13569" s="489">
        <v>2313102069</v>
      </c>
      <c r="C13569" s="489" t="s">
        <v>2108</v>
      </c>
      <c r="D13569" s="489" t="s">
        <v>16939</v>
      </c>
    </row>
    <row r="13570" spans="1:4">
      <c r="A13570" s="489" t="str">
        <f t="shared" ref="A13570:A13633" si="212">B13570&amp;C13570</f>
        <v>2313102069介護予防訪問看護</v>
      </c>
      <c r="B13570" s="489">
        <v>2313102069</v>
      </c>
      <c r="C13570" s="489" t="s">
        <v>2103</v>
      </c>
      <c r="D13570" s="489" t="s">
        <v>16939</v>
      </c>
    </row>
    <row r="13571" spans="1:4">
      <c r="A13571" s="489" t="str">
        <f t="shared" si="212"/>
        <v>2313102069訪問リハビリテーション</v>
      </c>
      <c r="B13571" s="489">
        <v>2313102069</v>
      </c>
      <c r="C13571" s="489" t="s">
        <v>2104</v>
      </c>
      <c r="D13571" s="489" t="s">
        <v>16939</v>
      </c>
    </row>
    <row r="13572" spans="1:4">
      <c r="A13572" s="489" t="str">
        <f t="shared" si="212"/>
        <v>2313102069訪問看護</v>
      </c>
      <c r="B13572" s="489">
        <v>2313102069</v>
      </c>
      <c r="C13572" s="489" t="s">
        <v>2102</v>
      </c>
      <c r="D13572" s="489" t="s">
        <v>16939</v>
      </c>
    </row>
    <row r="13573" spans="1:4">
      <c r="A13573" s="489" t="str">
        <f t="shared" si="212"/>
        <v>2313102077介護予防訪問リハビリテーション</v>
      </c>
      <c r="B13573" s="489">
        <v>2313102077</v>
      </c>
      <c r="C13573" s="489" t="s">
        <v>2108</v>
      </c>
      <c r="D13573" s="489" t="s">
        <v>16940</v>
      </c>
    </row>
    <row r="13574" spans="1:4">
      <c r="A13574" s="489" t="str">
        <f t="shared" si="212"/>
        <v>2313102077介護予防訪問看護</v>
      </c>
      <c r="B13574" s="489">
        <v>2313102077</v>
      </c>
      <c r="C13574" s="489" t="s">
        <v>2103</v>
      </c>
      <c r="D13574" s="489" t="s">
        <v>16940</v>
      </c>
    </row>
    <row r="13575" spans="1:4">
      <c r="A13575" s="489" t="str">
        <f t="shared" si="212"/>
        <v>2313102077訪問リハビリテーション</v>
      </c>
      <c r="B13575" s="489">
        <v>2313102077</v>
      </c>
      <c r="C13575" s="489" t="s">
        <v>2104</v>
      </c>
      <c r="D13575" s="489" t="s">
        <v>16940</v>
      </c>
    </row>
    <row r="13576" spans="1:4">
      <c r="A13576" s="489" t="str">
        <f t="shared" si="212"/>
        <v>2313102077訪問看護</v>
      </c>
      <c r="B13576" s="489">
        <v>2313102077</v>
      </c>
      <c r="C13576" s="489" t="s">
        <v>2102</v>
      </c>
      <c r="D13576" s="489" t="s">
        <v>16940</v>
      </c>
    </row>
    <row r="13577" spans="1:4">
      <c r="A13577" s="489" t="str">
        <f t="shared" si="212"/>
        <v>2313102085介護予防訪問リハビリテーション</v>
      </c>
      <c r="B13577" s="489">
        <v>2313102085</v>
      </c>
      <c r="C13577" s="489" t="s">
        <v>2108</v>
      </c>
      <c r="D13577" s="489" t="s">
        <v>16941</v>
      </c>
    </row>
    <row r="13578" spans="1:4">
      <c r="A13578" s="489" t="str">
        <f t="shared" si="212"/>
        <v>2313102085介護予防訪問看護</v>
      </c>
      <c r="B13578" s="489">
        <v>2313102085</v>
      </c>
      <c r="C13578" s="489" t="s">
        <v>2103</v>
      </c>
      <c r="D13578" s="489" t="s">
        <v>16941</v>
      </c>
    </row>
    <row r="13579" spans="1:4">
      <c r="A13579" s="489" t="str">
        <f t="shared" si="212"/>
        <v>2313102085訪問リハビリテーション</v>
      </c>
      <c r="B13579" s="489">
        <v>2313102085</v>
      </c>
      <c r="C13579" s="489" t="s">
        <v>2104</v>
      </c>
      <c r="D13579" s="489" t="s">
        <v>16941</v>
      </c>
    </row>
    <row r="13580" spans="1:4">
      <c r="A13580" s="489" t="str">
        <f t="shared" si="212"/>
        <v>2313102085訪問看護</v>
      </c>
      <c r="B13580" s="489">
        <v>2313102085</v>
      </c>
      <c r="C13580" s="489" t="s">
        <v>2102</v>
      </c>
      <c r="D13580" s="489" t="s">
        <v>16941</v>
      </c>
    </row>
    <row r="13581" spans="1:4">
      <c r="A13581" s="489" t="str">
        <f t="shared" si="212"/>
        <v>2313102093介護予防訪問リハビリテーション</v>
      </c>
      <c r="B13581" s="489">
        <v>2313102093</v>
      </c>
      <c r="C13581" s="489" t="s">
        <v>2108</v>
      </c>
      <c r="D13581" s="489" t="s">
        <v>16942</v>
      </c>
    </row>
    <row r="13582" spans="1:4">
      <c r="A13582" s="489" t="str">
        <f t="shared" si="212"/>
        <v>2313102093介護予防訪問看護</v>
      </c>
      <c r="B13582" s="489">
        <v>2313102093</v>
      </c>
      <c r="C13582" s="489" t="s">
        <v>2103</v>
      </c>
      <c r="D13582" s="489" t="s">
        <v>16942</v>
      </c>
    </row>
    <row r="13583" spans="1:4">
      <c r="A13583" s="489" t="str">
        <f t="shared" si="212"/>
        <v>2313102093訪問リハビリテーション</v>
      </c>
      <c r="B13583" s="489">
        <v>2313102093</v>
      </c>
      <c r="C13583" s="489" t="s">
        <v>2104</v>
      </c>
      <c r="D13583" s="489" t="s">
        <v>16942</v>
      </c>
    </row>
    <row r="13584" spans="1:4">
      <c r="A13584" s="489" t="str">
        <f t="shared" si="212"/>
        <v>2313102093訪問看護</v>
      </c>
      <c r="B13584" s="489">
        <v>2313102093</v>
      </c>
      <c r="C13584" s="489" t="s">
        <v>2102</v>
      </c>
      <c r="D13584" s="489" t="s">
        <v>16942</v>
      </c>
    </row>
    <row r="13585" spans="1:4">
      <c r="A13585" s="489" t="str">
        <f t="shared" si="212"/>
        <v>2313102101介護予防訪問リハビリテーション</v>
      </c>
      <c r="B13585" s="489">
        <v>2313102101</v>
      </c>
      <c r="C13585" s="489" t="s">
        <v>2108</v>
      </c>
      <c r="D13585" s="489" t="s">
        <v>16943</v>
      </c>
    </row>
    <row r="13586" spans="1:4">
      <c r="A13586" s="489" t="str">
        <f t="shared" si="212"/>
        <v>2313102101介護予防訪問看護</v>
      </c>
      <c r="B13586" s="489">
        <v>2313102101</v>
      </c>
      <c r="C13586" s="489" t="s">
        <v>2103</v>
      </c>
      <c r="D13586" s="489" t="s">
        <v>16943</v>
      </c>
    </row>
    <row r="13587" spans="1:4">
      <c r="A13587" s="489" t="str">
        <f t="shared" si="212"/>
        <v>2313102101訪問リハビリテーション</v>
      </c>
      <c r="B13587" s="489">
        <v>2313102101</v>
      </c>
      <c r="C13587" s="489" t="s">
        <v>2104</v>
      </c>
      <c r="D13587" s="489" t="s">
        <v>16943</v>
      </c>
    </row>
    <row r="13588" spans="1:4">
      <c r="A13588" s="489" t="str">
        <f t="shared" si="212"/>
        <v>2313102101訪問看護</v>
      </c>
      <c r="B13588" s="489">
        <v>2313102101</v>
      </c>
      <c r="C13588" s="489" t="s">
        <v>2102</v>
      </c>
      <c r="D13588" s="489" t="s">
        <v>16943</v>
      </c>
    </row>
    <row r="13589" spans="1:4">
      <c r="A13589" s="489" t="str">
        <f t="shared" si="212"/>
        <v>2313102119介護予防訪問リハビリテーション</v>
      </c>
      <c r="B13589" s="489">
        <v>2313102119</v>
      </c>
      <c r="C13589" s="489" t="s">
        <v>2108</v>
      </c>
      <c r="D13589" s="489" t="s">
        <v>16944</v>
      </c>
    </row>
    <row r="13590" spans="1:4">
      <c r="A13590" s="489" t="str">
        <f t="shared" si="212"/>
        <v>2313102119介護予防訪問看護</v>
      </c>
      <c r="B13590" s="489">
        <v>2313102119</v>
      </c>
      <c r="C13590" s="489" t="s">
        <v>2103</v>
      </c>
      <c r="D13590" s="489" t="s">
        <v>16944</v>
      </c>
    </row>
    <row r="13591" spans="1:4">
      <c r="A13591" s="489" t="str">
        <f t="shared" si="212"/>
        <v>2313102119訪問リハビリテーション</v>
      </c>
      <c r="B13591" s="489">
        <v>2313102119</v>
      </c>
      <c r="C13591" s="489" t="s">
        <v>2104</v>
      </c>
      <c r="D13591" s="489" t="s">
        <v>16944</v>
      </c>
    </row>
    <row r="13592" spans="1:4">
      <c r="A13592" s="489" t="str">
        <f t="shared" si="212"/>
        <v>2313102119訪問看護</v>
      </c>
      <c r="B13592" s="489">
        <v>2313102119</v>
      </c>
      <c r="C13592" s="489" t="s">
        <v>2102</v>
      </c>
      <c r="D13592" s="489" t="s">
        <v>16944</v>
      </c>
    </row>
    <row r="13593" spans="1:4">
      <c r="A13593" s="489" t="str">
        <f t="shared" si="212"/>
        <v>2313102150介護予防訪問リハビリテーション</v>
      </c>
      <c r="B13593" s="489">
        <v>2313102150</v>
      </c>
      <c r="C13593" s="489" t="s">
        <v>2108</v>
      </c>
      <c r="D13593" s="489" t="s">
        <v>16945</v>
      </c>
    </row>
    <row r="13594" spans="1:4">
      <c r="A13594" s="489" t="str">
        <f t="shared" si="212"/>
        <v>2313102150介護予防訪問看護</v>
      </c>
      <c r="B13594" s="489">
        <v>2313102150</v>
      </c>
      <c r="C13594" s="489" t="s">
        <v>2103</v>
      </c>
      <c r="D13594" s="489" t="s">
        <v>16945</v>
      </c>
    </row>
    <row r="13595" spans="1:4">
      <c r="A13595" s="489" t="str">
        <f t="shared" si="212"/>
        <v>2313102150訪問リハビリテーション</v>
      </c>
      <c r="B13595" s="489">
        <v>2313102150</v>
      </c>
      <c r="C13595" s="489" t="s">
        <v>2104</v>
      </c>
      <c r="D13595" s="489" t="s">
        <v>16945</v>
      </c>
    </row>
    <row r="13596" spans="1:4">
      <c r="A13596" s="489" t="str">
        <f t="shared" si="212"/>
        <v>2313102150訪問看護</v>
      </c>
      <c r="B13596" s="489">
        <v>2313102150</v>
      </c>
      <c r="C13596" s="489" t="s">
        <v>2102</v>
      </c>
      <c r="D13596" s="489" t="s">
        <v>16945</v>
      </c>
    </row>
    <row r="13597" spans="1:4">
      <c r="A13597" s="489" t="str">
        <f t="shared" si="212"/>
        <v>2313102176介護予防訪問リハビリテーション</v>
      </c>
      <c r="B13597" s="489">
        <v>2313102176</v>
      </c>
      <c r="C13597" s="489" t="s">
        <v>2108</v>
      </c>
      <c r="D13597" s="489" t="s">
        <v>16946</v>
      </c>
    </row>
    <row r="13598" spans="1:4">
      <c r="A13598" s="489" t="str">
        <f t="shared" si="212"/>
        <v>2313102176介護予防訪問看護</v>
      </c>
      <c r="B13598" s="489">
        <v>2313102176</v>
      </c>
      <c r="C13598" s="489" t="s">
        <v>2103</v>
      </c>
      <c r="D13598" s="489" t="s">
        <v>16946</v>
      </c>
    </row>
    <row r="13599" spans="1:4">
      <c r="A13599" s="489" t="str">
        <f t="shared" si="212"/>
        <v>2313102176訪問リハビリテーション</v>
      </c>
      <c r="B13599" s="489">
        <v>2313102176</v>
      </c>
      <c r="C13599" s="489" t="s">
        <v>2104</v>
      </c>
      <c r="D13599" s="489" t="s">
        <v>16946</v>
      </c>
    </row>
    <row r="13600" spans="1:4">
      <c r="A13600" s="489" t="str">
        <f t="shared" si="212"/>
        <v>2313102176訪問看護</v>
      </c>
      <c r="B13600" s="489">
        <v>2313102176</v>
      </c>
      <c r="C13600" s="489" t="s">
        <v>2102</v>
      </c>
      <c r="D13600" s="489" t="s">
        <v>16946</v>
      </c>
    </row>
    <row r="13601" spans="1:4">
      <c r="A13601" s="489" t="str">
        <f t="shared" si="212"/>
        <v>2313102184介護予防訪問リハビリテーション</v>
      </c>
      <c r="B13601" s="489">
        <v>2313102184</v>
      </c>
      <c r="C13601" s="489" t="s">
        <v>2108</v>
      </c>
      <c r="D13601" s="489" t="s">
        <v>14961</v>
      </c>
    </row>
    <row r="13602" spans="1:4">
      <c r="A13602" s="489" t="str">
        <f t="shared" si="212"/>
        <v>2313102184介護予防訪問看護</v>
      </c>
      <c r="B13602" s="489">
        <v>2313102184</v>
      </c>
      <c r="C13602" s="489" t="s">
        <v>2103</v>
      </c>
      <c r="D13602" s="489" t="s">
        <v>14961</v>
      </c>
    </row>
    <row r="13603" spans="1:4">
      <c r="A13603" s="489" t="str">
        <f t="shared" si="212"/>
        <v>2313102184訪問リハビリテーション</v>
      </c>
      <c r="B13603" s="489">
        <v>2313102184</v>
      </c>
      <c r="C13603" s="489" t="s">
        <v>2104</v>
      </c>
      <c r="D13603" s="489" t="s">
        <v>14961</v>
      </c>
    </row>
    <row r="13604" spans="1:4">
      <c r="A13604" s="489" t="str">
        <f t="shared" si="212"/>
        <v>2313102184訪問看護</v>
      </c>
      <c r="B13604" s="489">
        <v>2313102184</v>
      </c>
      <c r="C13604" s="489" t="s">
        <v>2102</v>
      </c>
      <c r="D13604" s="489" t="s">
        <v>14961</v>
      </c>
    </row>
    <row r="13605" spans="1:4">
      <c r="A13605" s="489" t="str">
        <f t="shared" si="212"/>
        <v>2313102192介護予防訪問リハビリテーション</v>
      </c>
      <c r="B13605" s="489">
        <v>2313102192</v>
      </c>
      <c r="C13605" s="489" t="s">
        <v>2108</v>
      </c>
      <c r="D13605" s="489" t="s">
        <v>16947</v>
      </c>
    </row>
    <row r="13606" spans="1:4">
      <c r="A13606" s="489" t="str">
        <f t="shared" si="212"/>
        <v>2313102192介護予防訪問看護</v>
      </c>
      <c r="B13606" s="489">
        <v>2313102192</v>
      </c>
      <c r="C13606" s="489" t="s">
        <v>2103</v>
      </c>
      <c r="D13606" s="489" t="s">
        <v>16947</v>
      </c>
    </row>
    <row r="13607" spans="1:4">
      <c r="A13607" s="489" t="str">
        <f t="shared" si="212"/>
        <v>2313102192訪問リハビリテーション</v>
      </c>
      <c r="B13607" s="489">
        <v>2313102192</v>
      </c>
      <c r="C13607" s="489" t="s">
        <v>2104</v>
      </c>
      <c r="D13607" s="489" t="s">
        <v>16947</v>
      </c>
    </row>
    <row r="13608" spans="1:4">
      <c r="A13608" s="489" t="str">
        <f t="shared" si="212"/>
        <v>2313102192訪問看護</v>
      </c>
      <c r="B13608" s="489">
        <v>2313102192</v>
      </c>
      <c r="C13608" s="489" t="s">
        <v>2102</v>
      </c>
      <c r="D13608" s="489" t="s">
        <v>16947</v>
      </c>
    </row>
    <row r="13609" spans="1:4">
      <c r="A13609" s="489" t="str">
        <f t="shared" si="212"/>
        <v>2313102226介護予防訪問リハビリテーション</v>
      </c>
      <c r="B13609" s="489">
        <v>2313102226</v>
      </c>
      <c r="C13609" s="489" t="s">
        <v>2108</v>
      </c>
      <c r="D13609" s="489" t="s">
        <v>16948</v>
      </c>
    </row>
    <row r="13610" spans="1:4">
      <c r="A13610" s="489" t="str">
        <f t="shared" si="212"/>
        <v>2313102226介護予防訪問看護</v>
      </c>
      <c r="B13610" s="489">
        <v>2313102226</v>
      </c>
      <c r="C13610" s="489" t="s">
        <v>2103</v>
      </c>
      <c r="D13610" s="489" t="s">
        <v>16948</v>
      </c>
    </row>
    <row r="13611" spans="1:4">
      <c r="A13611" s="489" t="str">
        <f t="shared" si="212"/>
        <v>2313102226訪問リハビリテーション</v>
      </c>
      <c r="B13611" s="489">
        <v>2313102226</v>
      </c>
      <c r="C13611" s="489" t="s">
        <v>2104</v>
      </c>
      <c r="D13611" s="489" t="s">
        <v>16948</v>
      </c>
    </row>
    <row r="13612" spans="1:4">
      <c r="A13612" s="489" t="str">
        <f t="shared" si="212"/>
        <v>2313102226訪問看護</v>
      </c>
      <c r="B13612" s="489">
        <v>2313102226</v>
      </c>
      <c r="C13612" s="489" t="s">
        <v>2102</v>
      </c>
      <c r="D13612" s="489" t="s">
        <v>16948</v>
      </c>
    </row>
    <row r="13613" spans="1:4">
      <c r="A13613" s="489" t="str">
        <f t="shared" si="212"/>
        <v>2313102234介護予防訪問リハビリテーション</v>
      </c>
      <c r="B13613" s="489">
        <v>2313102234</v>
      </c>
      <c r="C13613" s="489" t="s">
        <v>2108</v>
      </c>
      <c r="D13613" s="489" t="s">
        <v>16949</v>
      </c>
    </row>
    <row r="13614" spans="1:4">
      <c r="A13614" s="489" t="str">
        <f t="shared" si="212"/>
        <v>2313102234介護予防訪問看護</v>
      </c>
      <c r="B13614" s="489">
        <v>2313102234</v>
      </c>
      <c r="C13614" s="489" t="s">
        <v>2103</v>
      </c>
      <c r="D13614" s="489" t="s">
        <v>16949</v>
      </c>
    </row>
    <row r="13615" spans="1:4">
      <c r="A13615" s="489" t="str">
        <f t="shared" si="212"/>
        <v>2313102234訪問リハビリテーション</v>
      </c>
      <c r="B13615" s="489">
        <v>2313102234</v>
      </c>
      <c r="C13615" s="489" t="s">
        <v>2104</v>
      </c>
      <c r="D13615" s="489" t="s">
        <v>16949</v>
      </c>
    </row>
    <row r="13616" spans="1:4">
      <c r="A13616" s="489" t="str">
        <f t="shared" si="212"/>
        <v>2313102234訪問看護</v>
      </c>
      <c r="B13616" s="489">
        <v>2313102234</v>
      </c>
      <c r="C13616" s="489" t="s">
        <v>2102</v>
      </c>
      <c r="D13616" s="489" t="s">
        <v>16949</v>
      </c>
    </row>
    <row r="13617" spans="1:4">
      <c r="A13617" s="489" t="str">
        <f t="shared" si="212"/>
        <v>2313102267介護予防訪問リハビリテーション</v>
      </c>
      <c r="B13617" s="489">
        <v>2313102267</v>
      </c>
      <c r="C13617" s="489" t="s">
        <v>2108</v>
      </c>
      <c r="D13617" s="489" t="s">
        <v>16950</v>
      </c>
    </row>
    <row r="13618" spans="1:4">
      <c r="A13618" s="489" t="str">
        <f t="shared" si="212"/>
        <v>2313102267介護予防訪問看護</v>
      </c>
      <c r="B13618" s="489">
        <v>2313102267</v>
      </c>
      <c r="C13618" s="489" t="s">
        <v>2103</v>
      </c>
      <c r="D13618" s="489" t="s">
        <v>16950</v>
      </c>
    </row>
    <row r="13619" spans="1:4">
      <c r="A13619" s="489" t="str">
        <f t="shared" si="212"/>
        <v>2313102267訪問リハビリテーション</v>
      </c>
      <c r="B13619" s="489">
        <v>2313102267</v>
      </c>
      <c r="C13619" s="489" t="s">
        <v>2104</v>
      </c>
      <c r="D13619" s="489" t="s">
        <v>16950</v>
      </c>
    </row>
    <row r="13620" spans="1:4">
      <c r="A13620" s="489" t="str">
        <f t="shared" si="212"/>
        <v>2313102267訪問看護</v>
      </c>
      <c r="B13620" s="489">
        <v>2313102267</v>
      </c>
      <c r="C13620" s="489" t="s">
        <v>2102</v>
      </c>
      <c r="D13620" s="489" t="s">
        <v>16950</v>
      </c>
    </row>
    <row r="13621" spans="1:4">
      <c r="A13621" s="489" t="str">
        <f t="shared" si="212"/>
        <v>2313102275介護予防訪問リハビリテーション</v>
      </c>
      <c r="B13621" s="489">
        <v>2313102275</v>
      </c>
      <c r="C13621" s="489" t="s">
        <v>2108</v>
      </c>
      <c r="D13621" s="489" t="s">
        <v>16951</v>
      </c>
    </row>
    <row r="13622" spans="1:4">
      <c r="A13622" s="489" t="str">
        <f t="shared" si="212"/>
        <v>2313102275介護予防訪問看護</v>
      </c>
      <c r="B13622" s="489">
        <v>2313102275</v>
      </c>
      <c r="C13622" s="489" t="s">
        <v>2103</v>
      </c>
      <c r="D13622" s="489" t="s">
        <v>16951</v>
      </c>
    </row>
    <row r="13623" spans="1:4">
      <c r="A13623" s="489" t="str">
        <f t="shared" si="212"/>
        <v>2313102275訪問リハビリテーション</v>
      </c>
      <c r="B13623" s="489">
        <v>2313102275</v>
      </c>
      <c r="C13623" s="489" t="s">
        <v>2104</v>
      </c>
      <c r="D13623" s="489" t="s">
        <v>16951</v>
      </c>
    </row>
    <row r="13624" spans="1:4">
      <c r="A13624" s="489" t="str">
        <f t="shared" si="212"/>
        <v>2313102275訪問看護</v>
      </c>
      <c r="B13624" s="489">
        <v>2313102275</v>
      </c>
      <c r="C13624" s="489" t="s">
        <v>2102</v>
      </c>
      <c r="D13624" s="489" t="s">
        <v>16951</v>
      </c>
    </row>
    <row r="13625" spans="1:4">
      <c r="A13625" s="489" t="str">
        <f t="shared" si="212"/>
        <v>2313102291介護予防訪問リハビリテーション</v>
      </c>
      <c r="B13625" s="489">
        <v>2313102291</v>
      </c>
      <c r="C13625" s="489" t="s">
        <v>2108</v>
      </c>
      <c r="D13625" s="489" t="s">
        <v>16952</v>
      </c>
    </row>
    <row r="13626" spans="1:4">
      <c r="A13626" s="489" t="str">
        <f t="shared" si="212"/>
        <v>2313102291介護予防訪問看護</v>
      </c>
      <c r="B13626" s="489">
        <v>2313102291</v>
      </c>
      <c r="C13626" s="489" t="s">
        <v>2103</v>
      </c>
      <c r="D13626" s="489" t="s">
        <v>16952</v>
      </c>
    </row>
    <row r="13627" spans="1:4">
      <c r="A13627" s="489" t="str">
        <f t="shared" si="212"/>
        <v>2313102291訪問リハビリテーション</v>
      </c>
      <c r="B13627" s="489">
        <v>2313102291</v>
      </c>
      <c r="C13627" s="489" t="s">
        <v>2104</v>
      </c>
      <c r="D13627" s="489" t="s">
        <v>16952</v>
      </c>
    </row>
    <row r="13628" spans="1:4">
      <c r="A13628" s="489" t="str">
        <f t="shared" si="212"/>
        <v>2313102291訪問看護</v>
      </c>
      <c r="B13628" s="489">
        <v>2313102291</v>
      </c>
      <c r="C13628" s="489" t="s">
        <v>2102</v>
      </c>
      <c r="D13628" s="489" t="s">
        <v>16952</v>
      </c>
    </row>
    <row r="13629" spans="1:4">
      <c r="A13629" s="489" t="str">
        <f t="shared" si="212"/>
        <v>2313102317介護予防訪問リハビリテーション</v>
      </c>
      <c r="B13629" s="489">
        <v>2313102317</v>
      </c>
      <c r="C13629" s="489" t="s">
        <v>2108</v>
      </c>
      <c r="D13629" s="489" t="s">
        <v>16953</v>
      </c>
    </row>
    <row r="13630" spans="1:4">
      <c r="A13630" s="489" t="str">
        <f t="shared" si="212"/>
        <v>2313102317介護予防訪問看護</v>
      </c>
      <c r="B13630" s="489">
        <v>2313102317</v>
      </c>
      <c r="C13630" s="489" t="s">
        <v>2103</v>
      </c>
      <c r="D13630" s="489" t="s">
        <v>16953</v>
      </c>
    </row>
    <row r="13631" spans="1:4">
      <c r="A13631" s="489" t="str">
        <f t="shared" si="212"/>
        <v>2313102317訪問リハビリテーション</v>
      </c>
      <c r="B13631" s="489">
        <v>2313102317</v>
      </c>
      <c r="C13631" s="489" t="s">
        <v>2104</v>
      </c>
      <c r="D13631" s="489" t="s">
        <v>16953</v>
      </c>
    </row>
    <row r="13632" spans="1:4">
      <c r="A13632" s="489" t="str">
        <f t="shared" si="212"/>
        <v>2313102317訪問看護</v>
      </c>
      <c r="B13632" s="489">
        <v>2313102317</v>
      </c>
      <c r="C13632" s="489" t="s">
        <v>2102</v>
      </c>
      <c r="D13632" s="489" t="s">
        <v>16953</v>
      </c>
    </row>
    <row r="13633" spans="1:4">
      <c r="A13633" s="489" t="str">
        <f t="shared" si="212"/>
        <v>2313102325介護予防訪問リハビリテーション</v>
      </c>
      <c r="B13633" s="489">
        <v>2313102325</v>
      </c>
      <c r="C13633" s="489" t="s">
        <v>2108</v>
      </c>
      <c r="D13633" s="489" t="s">
        <v>16954</v>
      </c>
    </row>
    <row r="13634" spans="1:4">
      <c r="A13634" s="489" t="str">
        <f t="shared" ref="A13634:A13697" si="213">B13634&amp;C13634</f>
        <v>2313102325介護予防訪問看護</v>
      </c>
      <c r="B13634" s="489">
        <v>2313102325</v>
      </c>
      <c r="C13634" s="489" t="s">
        <v>2103</v>
      </c>
      <c r="D13634" s="489" t="s">
        <v>16954</v>
      </c>
    </row>
    <row r="13635" spans="1:4">
      <c r="A13635" s="489" t="str">
        <f t="shared" si="213"/>
        <v>2313102325訪問リハビリテーション</v>
      </c>
      <c r="B13635" s="489">
        <v>2313102325</v>
      </c>
      <c r="C13635" s="489" t="s">
        <v>2104</v>
      </c>
      <c r="D13635" s="489" t="s">
        <v>16954</v>
      </c>
    </row>
    <row r="13636" spans="1:4">
      <c r="A13636" s="489" t="str">
        <f t="shared" si="213"/>
        <v>2313102325訪問看護</v>
      </c>
      <c r="B13636" s="489">
        <v>2313102325</v>
      </c>
      <c r="C13636" s="489" t="s">
        <v>2102</v>
      </c>
      <c r="D13636" s="489" t="s">
        <v>16954</v>
      </c>
    </row>
    <row r="13637" spans="1:4">
      <c r="A13637" s="489" t="str">
        <f t="shared" si="213"/>
        <v>2313102374介護予防訪問リハビリテーション</v>
      </c>
      <c r="B13637" s="489">
        <v>2313102374</v>
      </c>
      <c r="C13637" s="489" t="s">
        <v>2108</v>
      </c>
      <c r="D13637" s="489" t="s">
        <v>16955</v>
      </c>
    </row>
    <row r="13638" spans="1:4">
      <c r="A13638" s="489" t="str">
        <f t="shared" si="213"/>
        <v>2313102374介護予防訪問看護</v>
      </c>
      <c r="B13638" s="489">
        <v>2313102374</v>
      </c>
      <c r="C13638" s="489" t="s">
        <v>2103</v>
      </c>
      <c r="D13638" s="489" t="s">
        <v>16955</v>
      </c>
    </row>
    <row r="13639" spans="1:4">
      <c r="A13639" s="489" t="str">
        <f t="shared" si="213"/>
        <v>2313102374訪問リハビリテーション</v>
      </c>
      <c r="B13639" s="489">
        <v>2313102374</v>
      </c>
      <c r="C13639" s="489" t="s">
        <v>2104</v>
      </c>
      <c r="D13639" s="489" t="s">
        <v>16955</v>
      </c>
    </row>
    <row r="13640" spans="1:4">
      <c r="A13640" s="489" t="str">
        <f t="shared" si="213"/>
        <v>2313102374訪問看護</v>
      </c>
      <c r="B13640" s="489">
        <v>2313102374</v>
      </c>
      <c r="C13640" s="489" t="s">
        <v>2102</v>
      </c>
      <c r="D13640" s="489" t="s">
        <v>16955</v>
      </c>
    </row>
    <row r="13641" spans="1:4">
      <c r="A13641" s="489" t="str">
        <f t="shared" si="213"/>
        <v>2313102382介護予防訪問リハビリテーション</v>
      </c>
      <c r="B13641" s="489">
        <v>2313102382</v>
      </c>
      <c r="C13641" s="489" t="s">
        <v>2108</v>
      </c>
      <c r="D13641" s="489" t="s">
        <v>16956</v>
      </c>
    </row>
    <row r="13642" spans="1:4">
      <c r="A13642" s="489" t="str">
        <f t="shared" si="213"/>
        <v>2313102382介護予防訪問看護</v>
      </c>
      <c r="B13642" s="489">
        <v>2313102382</v>
      </c>
      <c r="C13642" s="489" t="s">
        <v>2103</v>
      </c>
      <c r="D13642" s="489" t="s">
        <v>16956</v>
      </c>
    </row>
    <row r="13643" spans="1:4">
      <c r="A13643" s="489" t="str">
        <f t="shared" si="213"/>
        <v>2313102382訪問リハビリテーション</v>
      </c>
      <c r="B13643" s="489">
        <v>2313102382</v>
      </c>
      <c r="C13643" s="489" t="s">
        <v>2104</v>
      </c>
      <c r="D13643" s="489" t="s">
        <v>16956</v>
      </c>
    </row>
    <row r="13644" spans="1:4">
      <c r="A13644" s="489" t="str">
        <f t="shared" si="213"/>
        <v>2313102382訪問看護</v>
      </c>
      <c r="B13644" s="489">
        <v>2313102382</v>
      </c>
      <c r="C13644" s="489" t="s">
        <v>2102</v>
      </c>
      <c r="D13644" s="489" t="s">
        <v>16956</v>
      </c>
    </row>
    <row r="13645" spans="1:4">
      <c r="A13645" s="489" t="str">
        <f t="shared" si="213"/>
        <v>2313102390介護予防訪問リハビリテーション</v>
      </c>
      <c r="B13645" s="489">
        <v>2313102390</v>
      </c>
      <c r="C13645" s="489" t="s">
        <v>2108</v>
      </c>
      <c r="D13645" s="489" t="s">
        <v>16957</v>
      </c>
    </row>
    <row r="13646" spans="1:4">
      <c r="A13646" s="489" t="str">
        <f t="shared" si="213"/>
        <v>2313102390介護予防訪問看護</v>
      </c>
      <c r="B13646" s="489">
        <v>2313102390</v>
      </c>
      <c r="C13646" s="489" t="s">
        <v>2103</v>
      </c>
      <c r="D13646" s="489" t="s">
        <v>16957</v>
      </c>
    </row>
    <row r="13647" spans="1:4">
      <c r="A13647" s="489" t="str">
        <f t="shared" si="213"/>
        <v>2313102390訪問リハビリテーション</v>
      </c>
      <c r="B13647" s="489">
        <v>2313102390</v>
      </c>
      <c r="C13647" s="489" t="s">
        <v>2104</v>
      </c>
      <c r="D13647" s="489" t="s">
        <v>16957</v>
      </c>
    </row>
    <row r="13648" spans="1:4">
      <c r="A13648" s="489" t="str">
        <f t="shared" si="213"/>
        <v>2313102390訪問看護</v>
      </c>
      <c r="B13648" s="489">
        <v>2313102390</v>
      </c>
      <c r="C13648" s="489" t="s">
        <v>2102</v>
      </c>
      <c r="D13648" s="489" t="s">
        <v>16957</v>
      </c>
    </row>
    <row r="13649" spans="1:4">
      <c r="A13649" s="489" t="str">
        <f t="shared" si="213"/>
        <v>2313102416介護予防訪問リハビリテーション</v>
      </c>
      <c r="B13649" s="489">
        <v>2313102416</v>
      </c>
      <c r="C13649" s="489" t="s">
        <v>2108</v>
      </c>
      <c r="D13649" s="489" t="s">
        <v>16958</v>
      </c>
    </row>
    <row r="13650" spans="1:4">
      <c r="A13650" s="489" t="str">
        <f t="shared" si="213"/>
        <v>2313102416介護予防訪問看護</v>
      </c>
      <c r="B13650" s="489">
        <v>2313102416</v>
      </c>
      <c r="C13650" s="489" t="s">
        <v>2103</v>
      </c>
      <c r="D13650" s="489" t="s">
        <v>16958</v>
      </c>
    </row>
    <row r="13651" spans="1:4">
      <c r="A13651" s="489" t="str">
        <f t="shared" si="213"/>
        <v>2313102416訪問リハビリテーション</v>
      </c>
      <c r="B13651" s="489">
        <v>2313102416</v>
      </c>
      <c r="C13651" s="489" t="s">
        <v>2104</v>
      </c>
      <c r="D13651" s="489" t="s">
        <v>16958</v>
      </c>
    </row>
    <row r="13652" spans="1:4">
      <c r="A13652" s="489" t="str">
        <f t="shared" si="213"/>
        <v>2313102416訪問看護</v>
      </c>
      <c r="B13652" s="489">
        <v>2313102416</v>
      </c>
      <c r="C13652" s="489" t="s">
        <v>2102</v>
      </c>
      <c r="D13652" s="489" t="s">
        <v>16958</v>
      </c>
    </row>
    <row r="13653" spans="1:4">
      <c r="A13653" s="489" t="str">
        <f t="shared" si="213"/>
        <v>2313102424介護予防訪問リハビリテーション</v>
      </c>
      <c r="B13653" s="489">
        <v>2313102424</v>
      </c>
      <c r="C13653" s="489" t="s">
        <v>2108</v>
      </c>
      <c r="D13653" s="489" t="s">
        <v>16959</v>
      </c>
    </row>
    <row r="13654" spans="1:4">
      <c r="A13654" s="489" t="str">
        <f t="shared" si="213"/>
        <v>2313102424介護予防訪問看護</v>
      </c>
      <c r="B13654" s="489">
        <v>2313102424</v>
      </c>
      <c r="C13654" s="489" t="s">
        <v>2103</v>
      </c>
      <c r="D13654" s="489" t="s">
        <v>16959</v>
      </c>
    </row>
    <row r="13655" spans="1:4">
      <c r="A13655" s="489" t="str">
        <f t="shared" si="213"/>
        <v>2313102424訪問リハビリテーション</v>
      </c>
      <c r="B13655" s="489">
        <v>2313102424</v>
      </c>
      <c r="C13655" s="489" t="s">
        <v>2104</v>
      </c>
      <c r="D13655" s="489" t="s">
        <v>16959</v>
      </c>
    </row>
    <row r="13656" spans="1:4">
      <c r="A13656" s="489" t="str">
        <f t="shared" si="213"/>
        <v>2313102424訪問看護</v>
      </c>
      <c r="B13656" s="489">
        <v>2313102424</v>
      </c>
      <c r="C13656" s="489" t="s">
        <v>2102</v>
      </c>
      <c r="D13656" s="489" t="s">
        <v>16959</v>
      </c>
    </row>
    <row r="13657" spans="1:4">
      <c r="A13657" s="489" t="str">
        <f t="shared" si="213"/>
        <v>2313102432介護予防訪問リハビリテーション</v>
      </c>
      <c r="B13657" s="489">
        <v>2313102432</v>
      </c>
      <c r="C13657" s="489" t="s">
        <v>2108</v>
      </c>
      <c r="D13657" s="489" t="s">
        <v>16960</v>
      </c>
    </row>
    <row r="13658" spans="1:4">
      <c r="A13658" s="489" t="str">
        <f t="shared" si="213"/>
        <v>2313102432介護予防訪問看護</v>
      </c>
      <c r="B13658" s="489">
        <v>2313102432</v>
      </c>
      <c r="C13658" s="489" t="s">
        <v>2103</v>
      </c>
      <c r="D13658" s="489" t="s">
        <v>16960</v>
      </c>
    </row>
    <row r="13659" spans="1:4">
      <c r="A13659" s="489" t="str">
        <f t="shared" si="213"/>
        <v>2313102432訪問リハビリテーション</v>
      </c>
      <c r="B13659" s="489">
        <v>2313102432</v>
      </c>
      <c r="C13659" s="489" t="s">
        <v>2104</v>
      </c>
      <c r="D13659" s="489" t="s">
        <v>16960</v>
      </c>
    </row>
    <row r="13660" spans="1:4">
      <c r="A13660" s="489" t="str">
        <f t="shared" si="213"/>
        <v>2313102432訪問看護</v>
      </c>
      <c r="B13660" s="489">
        <v>2313102432</v>
      </c>
      <c r="C13660" s="489" t="s">
        <v>2102</v>
      </c>
      <c r="D13660" s="489" t="s">
        <v>16960</v>
      </c>
    </row>
    <row r="13661" spans="1:4">
      <c r="A13661" s="489" t="str">
        <f t="shared" si="213"/>
        <v>2313102465介護予防訪問リハビリテーション</v>
      </c>
      <c r="B13661" s="489">
        <v>2313102465</v>
      </c>
      <c r="C13661" s="489" t="s">
        <v>2108</v>
      </c>
      <c r="D13661" s="489" t="s">
        <v>16961</v>
      </c>
    </row>
    <row r="13662" spans="1:4">
      <c r="A13662" s="489" t="str">
        <f t="shared" si="213"/>
        <v>2313102465介護予防訪問看護</v>
      </c>
      <c r="B13662" s="489">
        <v>2313102465</v>
      </c>
      <c r="C13662" s="489" t="s">
        <v>2103</v>
      </c>
      <c r="D13662" s="489" t="s">
        <v>16961</v>
      </c>
    </row>
    <row r="13663" spans="1:4">
      <c r="A13663" s="489" t="str">
        <f t="shared" si="213"/>
        <v>2313102465訪問リハビリテーション</v>
      </c>
      <c r="B13663" s="489">
        <v>2313102465</v>
      </c>
      <c r="C13663" s="489" t="s">
        <v>2104</v>
      </c>
      <c r="D13663" s="489" t="s">
        <v>16961</v>
      </c>
    </row>
    <row r="13664" spans="1:4">
      <c r="A13664" s="489" t="str">
        <f t="shared" si="213"/>
        <v>2313102465訪問看護</v>
      </c>
      <c r="B13664" s="489">
        <v>2313102465</v>
      </c>
      <c r="C13664" s="489" t="s">
        <v>2102</v>
      </c>
      <c r="D13664" s="489" t="s">
        <v>16961</v>
      </c>
    </row>
    <row r="13665" spans="1:4">
      <c r="A13665" s="489" t="str">
        <f t="shared" si="213"/>
        <v>2313102481介護予防訪問リハビリテーション</v>
      </c>
      <c r="B13665" s="489">
        <v>2313102481</v>
      </c>
      <c r="C13665" s="489" t="s">
        <v>2108</v>
      </c>
      <c r="D13665" s="489" t="s">
        <v>16962</v>
      </c>
    </row>
    <row r="13666" spans="1:4">
      <c r="A13666" s="489" t="str">
        <f t="shared" si="213"/>
        <v>2313102481介護予防訪問看護</v>
      </c>
      <c r="B13666" s="489">
        <v>2313102481</v>
      </c>
      <c r="C13666" s="489" t="s">
        <v>2103</v>
      </c>
      <c r="D13666" s="489" t="s">
        <v>16962</v>
      </c>
    </row>
    <row r="13667" spans="1:4">
      <c r="A13667" s="489" t="str">
        <f t="shared" si="213"/>
        <v>2313102481訪問リハビリテーション</v>
      </c>
      <c r="B13667" s="489">
        <v>2313102481</v>
      </c>
      <c r="C13667" s="489" t="s">
        <v>2104</v>
      </c>
      <c r="D13667" s="489" t="s">
        <v>16962</v>
      </c>
    </row>
    <row r="13668" spans="1:4">
      <c r="A13668" s="489" t="str">
        <f t="shared" si="213"/>
        <v>2313102481訪問看護</v>
      </c>
      <c r="B13668" s="489">
        <v>2313102481</v>
      </c>
      <c r="C13668" s="489" t="s">
        <v>2102</v>
      </c>
      <c r="D13668" s="489" t="s">
        <v>16962</v>
      </c>
    </row>
    <row r="13669" spans="1:4">
      <c r="A13669" s="489" t="str">
        <f t="shared" si="213"/>
        <v>2313102499介護予防訪問リハビリテーション</v>
      </c>
      <c r="B13669" s="489">
        <v>2313102499</v>
      </c>
      <c r="C13669" s="489" t="s">
        <v>2108</v>
      </c>
      <c r="D13669" s="489" t="s">
        <v>16963</v>
      </c>
    </row>
    <row r="13670" spans="1:4">
      <c r="A13670" s="489" t="str">
        <f t="shared" si="213"/>
        <v>2313102499介護予防訪問看護</v>
      </c>
      <c r="B13670" s="489">
        <v>2313102499</v>
      </c>
      <c r="C13670" s="489" t="s">
        <v>2103</v>
      </c>
      <c r="D13670" s="489" t="s">
        <v>16963</v>
      </c>
    </row>
    <row r="13671" spans="1:4">
      <c r="A13671" s="489" t="str">
        <f t="shared" si="213"/>
        <v>2313102499訪問リハビリテーション</v>
      </c>
      <c r="B13671" s="489">
        <v>2313102499</v>
      </c>
      <c r="C13671" s="489" t="s">
        <v>2104</v>
      </c>
      <c r="D13671" s="489" t="s">
        <v>16963</v>
      </c>
    </row>
    <row r="13672" spans="1:4">
      <c r="A13672" s="489" t="str">
        <f t="shared" si="213"/>
        <v>2313102499訪問看護</v>
      </c>
      <c r="B13672" s="489">
        <v>2313102499</v>
      </c>
      <c r="C13672" s="489" t="s">
        <v>2102</v>
      </c>
      <c r="D13672" s="489" t="s">
        <v>16963</v>
      </c>
    </row>
    <row r="13673" spans="1:4">
      <c r="A13673" s="489" t="str">
        <f t="shared" si="213"/>
        <v>2313102507介護予防訪問リハビリテーション</v>
      </c>
      <c r="B13673" s="489">
        <v>2313102507</v>
      </c>
      <c r="C13673" s="489" t="s">
        <v>2108</v>
      </c>
      <c r="D13673" s="489" t="s">
        <v>16964</v>
      </c>
    </row>
    <row r="13674" spans="1:4">
      <c r="A13674" s="489" t="str">
        <f t="shared" si="213"/>
        <v>2313102507介護予防訪問看護</v>
      </c>
      <c r="B13674" s="489">
        <v>2313102507</v>
      </c>
      <c r="C13674" s="489" t="s">
        <v>2103</v>
      </c>
      <c r="D13674" s="489" t="s">
        <v>16964</v>
      </c>
    </row>
    <row r="13675" spans="1:4">
      <c r="A13675" s="489" t="str">
        <f t="shared" si="213"/>
        <v>2313102507訪問リハビリテーション</v>
      </c>
      <c r="B13675" s="489">
        <v>2313102507</v>
      </c>
      <c r="C13675" s="489" t="s">
        <v>2104</v>
      </c>
      <c r="D13675" s="489" t="s">
        <v>16964</v>
      </c>
    </row>
    <row r="13676" spans="1:4">
      <c r="A13676" s="489" t="str">
        <f t="shared" si="213"/>
        <v>2313102507訪問看護</v>
      </c>
      <c r="B13676" s="489">
        <v>2313102507</v>
      </c>
      <c r="C13676" s="489" t="s">
        <v>2102</v>
      </c>
      <c r="D13676" s="489" t="s">
        <v>16964</v>
      </c>
    </row>
    <row r="13677" spans="1:4">
      <c r="A13677" s="489" t="str">
        <f t="shared" si="213"/>
        <v>2313102515介護予防訪問リハビリテーション</v>
      </c>
      <c r="B13677" s="489">
        <v>2313102515</v>
      </c>
      <c r="C13677" s="489" t="s">
        <v>2108</v>
      </c>
      <c r="D13677" s="489" t="s">
        <v>16965</v>
      </c>
    </row>
    <row r="13678" spans="1:4">
      <c r="A13678" s="489" t="str">
        <f t="shared" si="213"/>
        <v>2313102515介護予防訪問看護</v>
      </c>
      <c r="B13678" s="489">
        <v>2313102515</v>
      </c>
      <c r="C13678" s="489" t="s">
        <v>2103</v>
      </c>
      <c r="D13678" s="489" t="s">
        <v>16965</v>
      </c>
    </row>
    <row r="13679" spans="1:4">
      <c r="A13679" s="489" t="str">
        <f t="shared" si="213"/>
        <v>2313102515訪問リハビリテーション</v>
      </c>
      <c r="B13679" s="489">
        <v>2313102515</v>
      </c>
      <c r="C13679" s="489" t="s">
        <v>2104</v>
      </c>
      <c r="D13679" s="489" t="s">
        <v>16965</v>
      </c>
    </row>
    <row r="13680" spans="1:4">
      <c r="A13680" s="489" t="str">
        <f t="shared" si="213"/>
        <v>2313102515訪問看護</v>
      </c>
      <c r="B13680" s="489">
        <v>2313102515</v>
      </c>
      <c r="C13680" s="489" t="s">
        <v>2102</v>
      </c>
      <c r="D13680" s="489" t="s">
        <v>16965</v>
      </c>
    </row>
    <row r="13681" spans="1:4">
      <c r="A13681" s="489" t="str">
        <f t="shared" si="213"/>
        <v>2313102523介護予防訪問リハビリテーション</v>
      </c>
      <c r="B13681" s="489">
        <v>2313102523</v>
      </c>
      <c r="C13681" s="489" t="s">
        <v>2108</v>
      </c>
      <c r="D13681" s="489" t="s">
        <v>16966</v>
      </c>
    </row>
    <row r="13682" spans="1:4">
      <c r="A13682" s="489" t="str">
        <f t="shared" si="213"/>
        <v>2313102523介護予防訪問看護</v>
      </c>
      <c r="B13682" s="489">
        <v>2313102523</v>
      </c>
      <c r="C13682" s="489" t="s">
        <v>2103</v>
      </c>
      <c r="D13682" s="489" t="s">
        <v>16966</v>
      </c>
    </row>
    <row r="13683" spans="1:4">
      <c r="A13683" s="489" t="str">
        <f t="shared" si="213"/>
        <v>2313102523訪問リハビリテーション</v>
      </c>
      <c r="B13683" s="489">
        <v>2313102523</v>
      </c>
      <c r="C13683" s="489" t="s">
        <v>2104</v>
      </c>
      <c r="D13683" s="489" t="s">
        <v>16966</v>
      </c>
    </row>
    <row r="13684" spans="1:4">
      <c r="A13684" s="489" t="str">
        <f t="shared" si="213"/>
        <v>2313102523訪問看護</v>
      </c>
      <c r="B13684" s="489">
        <v>2313102523</v>
      </c>
      <c r="C13684" s="489" t="s">
        <v>2102</v>
      </c>
      <c r="D13684" s="489" t="s">
        <v>16966</v>
      </c>
    </row>
    <row r="13685" spans="1:4">
      <c r="A13685" s="489" t="str">
        <f t="shared" si="213"/>
        <v>2313102549介護予防訪問リハビリテーション</v>
      </c>
      <c r="B13685" s="489">
        <v>2313102549</v>
      </c>
      <c r="C13685" s="489" t="s">
        <v>2108</v>
      </c>
      <c r="D13685" s="489" t="s">
        <v>16967</v>
      </c>
    </row>
    <row r="13686" spans="1:4">
      <c r="A13686" s="489" t="str">
        <f t="shared" si="213"/>
        <v>2313102549介護予防訪問看護</v>
      </c>
      <c r="B13686" s="489">
        <v>2313102549</v>
      </c>
      <c r="C13686" s="489" t="s">
        <v>2103</v>
      </c>
      <c r="D13686" s="489" t="s">
        <v>16967</v>
      </c>
    </row>
    <row r="13687" spans="1:4">
      <c r="A13687" s="489" t="str">
        <f t="shared" si="213"/>
        <v>2313102549訪問リハビリテーション</v>
      </c>
      <c r="B13687" s="489">
        <v>2313102549</v>
      </c>
      <c r="C13687" s="489" t="s">
        <v>2104</v>
      </c>
      <c r="D13687" s="489" t="s">
        <v>16967</v>
      </c>
    </row>
    <row r="13688" spans="1:4">
      <c r="A13688" s="489" t="str">
        <f t="shared" si="213"/>
        <v>2313102549訪問看護</v>
      </c>
      <c r="B13688" s="489">
        <v>2313102549</v>
      </c>
      <c r="C13688" s="489" t="s">
        <v>2102</v>
      </c>
      <c r="D13688" s="489" t="s">
        <v>16967</v>
      </c>
    </row>
    <row r="13689" spans="1:4">
      <c r="A13689" s="489" t="str">
        <f t="shared" si="213"/>
        <v>2313102556介護予防訪問リハビリテーション</v>
      </c>
      <c r="B13689" s="489">
        <v>2313102556</v>
      </c>
      <c r="C13689" s="489" t="s">
        <v>2108</v>
      </c>
      <c r="D13689" s="489" t="s">
        <v>16968</v>
      </c>
    </row>
    <row r="13690" spans="1:4">
      <c r="A13690" s="489" t="str">
        <f t="shared" si="213"/>
        <v>2313102556介護予防訪問看護</v>
      </c>
      <c r="B13690" s="489">
        <v>2313102556</v>
      </c>
      <c r="C13690" s="489" t="s">
        <v>2103</v>
      </c>
      <c r="D13690" s="489" t="s">
        <v>16968</v>
      </c>
    </row>
    <row r="13691" spans="1:4">
      <c r="A13691" s="489" t="str">
        <f t="shared" si="213"/>
        <v>2313102556訪問リハビリテーション</v>
      </c>
      <c r="B13691" s="489">
        <v>2313102556</v>
      </c>
      <c r="C13691" s="489" t="s">
        <v>2104</v>
      </c>
      <c r="D13691" s="489" t="s">
        <v>16968</v>
      </c>
    </row>
    <row r="13692" spans="1:4">
      <c r="A13692" s="489" t="str">
        <f t="shared" si="213"/>
        <v>2313102556訪問看護</v>
      </c>
      <c r="B13692" s="489">
        <v>2313102556</v>
      </c>
      <c r="C13692" s="489" t="s">
        <v>2102</v>
      </c>
      <c r="D13692" s="489" t="s">
        <v>16968</v>
      </c>
    </row>
    <row r="13693" spans="1:4">
      <c r="A13693" s="489" t="str">
        <f t="shared" si="213"/>
        <v>2313102564介護予防訪問リハビリテーション</v>
      </c>
      <c r="B13693" s="489">
        <v>2313102564</v>
      </c>
      <c r="C13693" s="489" t="s">
        <v>2108</v>
      </c>
      <c r="D13693" s="489" t="s">
        <v>16969</v>
      </c>
    </row>
    <row r="13694" spans="1:4">
      <c r="A13694" s="489" t="str">
        <f t="shared" si="213"/>
        <v>2313102564介護予防訪問看護</v>
      </c>
      <c r="B13694" s="489">
        <v>2313102564</v>
      </c>
      <c r="C13694" s="489" t="s">
        <v>2103</v>
      </c>
      <c r="D13694" s="489" t="s">
        <v>16969</v>
      </c>
    </row>
    <row r="13695" spans="1:4">
      <c r="A13695" s="489" t="str">
        <f t="shared" si="213"/>
        <v>2313102564訪問リハビリテーション</v>
      </c>
      <c r="B13695" s="489">
        <v>2313102564</v>
      </c>
      <c r="C13695" s="489" t="s">
        <v>2104</v>
      </c>
      <c r="D13695" s="489" t="s">
        <v>16969</v>
      </c>
    </row>
    <row r="13696" spans="1:4">
      <c r="A13696" s="489" t="str">
        <f t="shared" si="213"/>
        <v>2313102564訪問看護</v>
      </c>
      <c r="B13696" s="489">
        <v>2313102564</v>
      </c>
      <c r="C13696" s="489" t="s">
        <v>2102</v>
      </c>
      <c r="D13696" s="489" t="s">
        <v>16969</v>
      </c>
    </row>
    <row r="13697" spans="1:4">
      <c r="A13697" s="489" t="str">
        <f t="shared" si="213"/>
        <v>2313102572介護予防訪問リハビリテーション</v>
      </c>
      <c r="B13697" s="489">
        <v>2313102572</v>
      </c>
      <c r="C13697" s="489" t="s">
        <v>2108</v>
      </c>
      <c r="D13697" s="489" t="s">
        <v>16970</v>
      </c>
    </row>
    <row r="13698" spans="1:4">
      <c r="A13698" s="489" t="str">
        <f t="shared" ref="A13698:A13761" si="214">B13698&amp;C13698</f>
        <v>2313102572介護予防訪問看護</v>
      </c>
      <c r="B13698" s="489">
        <v>2313102572</v>
      </c>
      <c r="C13698" s="489" t="s">
        <v>2103</v>
      </c>
      <c r="D13698" s="489" t="s">
        <v>16970</v>
      </c>
    </row>
    <row r="13699" spans="1:4">
      <c r="A13699" s="489" t="str">
        <f t="shared" si="214"/>
        <v>2313102572訪問リハビリテーション</v>
      </c>
      <c r="B13699" s="489">
        <v>2313102572</v>
      </c>
      <c r="C13699" s="489" t="s">
        <v>2104</v>
      </c>
      <c r="D13699" s="489" t="s">
        <v>16970</v>
      </c>
    </row>
    <row r="13700" spans="1:4">
      <c r="A13700" s="489" t="str">
        <f t="shared" si="214"/>
        <v>2313102572訪問看護</v>
      </c>
      <c r="B13700" s="489">
        <v>2313102572</v>
      </c>
      <c r="C13700" s="489" t="s">
        <v>2102</v>
      </c>
      <c r="D13700" s="489" t="s">
        <v>16970</v>
      </c>
    </row>
    <row r="13701" spans="1:4">
      <c r="A13701" s="489" t="str">
        <f t="shared" si="214"/>
        <v>2313102598介護予防訪問リハビリテーション</v>
      </c>
      <c r="B13701" s="489">
        <v>2313102598</v>
      </c>
      <c r="C13701" s="489" t="s">
        <v>2108</v>
      </c>
      <c r="D13701" s="489" t="s">
        <v>16971</v>
      </c>
    </row>
    <row r="13702" spans="1:4">
      <c r="A13702" s="489" t="str">
        <f t="shared" si="214"/>
        <v>2313102598介護予防訪問看護</v>
      </c>
      <c r="B13702" s="489">
        <v>2313102598</v>
      </c>
      <c r="C13702" s="489" t="s">
        <v>2103</v>
      </c>
      <c r="D13702" s="489" t="s">
        <v>16971</v>
      </c>
    </row>
    <row r="13703" spans="1:4">
      <c r="A13703" s="489" t="str">
        <f t="shared" si="214"/>
        <v>2313102598訪問リハビリテーション</v>
      </c>
      <c r="B13703" s="489">
        <v>2313102598</v>
      </c>
      <c r="C13703" s="489" t="s">
        <v>2104</v>
      </c>
      <c r="D13703" s="489" t="s">
        <v>16971</v>
      </c>
    </row>
    <row r="13704" spans="1:4">
      <c r="A13704" s="489" t="str">
        <f t="shared" si="214"/>
        <v>2313102598訪問看護</v>
      </c>
      <c r="B13704" s="489">
        <v>2313102598</v>
      </c>
      <c r="C13704" s="489" t="s">
        <v>2102</v>
      </c>
      <c r="D13704" s="489" t="s">
        <v>16971</v>
      </c>
    </row>
    <row r="13705" spans="1:4">
      <c r="A13705" s="489" t="str">
        <f t="shared" si="214"/>
        <v>2313102606介護予防訪問リハビリテーション</v>
      </c>
      <c r="B13705" s="489">
        <v>2313102606</v>
      </c>
      <c r="C13705" s="489" t="s">
        <v>2108</v>
      </c>
      <c r="D13705" s="489" t="s">
        <v>16972</v>
      </c>
    </row>
    <row r="13706" spans="1:4">
      <c r="A13706" s="489" t="str">
        <f t="shared" si="214"/>
        <v>2313102606介護予防訪問看護</v>
      </c>
      <c r="B13706" s="489">
        <v>2313102606</v>
      </c>
      <c r="C13706" s="489" t="s">
        <v>2103</v>
      </c>
      <c r="D13706" s="489" t="s">
        <v>16972</v>
      </c>
    </row>
    <row r="13707" spans="1:4">
      <c r="A13707" s="489" t="str">
        <f t="shared" si="214"/>
        <v>2313102606訪問リハビリテーション</v>
      </c>
      <c r="B13707" s="489">
        <v>2313102606</v>
      </c>
      <c r="C13707" s="489" t="s">
        <v>2104</v>
      </c>
      <c r="D13707" s="489" t="s">
        <v>16972</v>
      </c>
    </row>
    <row r="13708" spans="1:4">
      <c r="A13708" s="489" t="str">
        <f t="shared" si="214"/>
        <v>2313102606訪問看護</v>
      </c>
      <c r="B13708" s="489">
        <v>2313102606</v>
      </c>
      <c r="C13708" s="489" t="s">
        <v>2102</v>
      </c>
      <c r="D13708" s="489" t="s">
        <v>16972</v>
      </c>
    </row>
    <row r="13709" spans="1:4">
      <c r="A13709" s="489" t="str">
        <f t="shared" si="214"/>
        <v>2313102614介護予防訪問リハビリテーション</v>
      </c>
      <c r="B13709" s="489">
        <v>2313102614</v>
      </c>
      <c r="C13709" s="489" t="s">
        <v>2108</v>
      </c>
      <c r="D13709" s="489" t="s">
        <v>16973</v>
      </c>
    </row>
    <row r="13710" spans="1:4">
      <c r="A13710" s="489" t="str">
        <f t="shared" si="214"/>
        <v>2313102614介護予防訪問看護</v>
      </c>
      <c r="B13710" s="489">
        <v>2313102614</v>
      </c>
      <c r="C13710" s="489" t="s">
        <v>2103</v>
      </c>
      <c r="D13710" s="489" t="s">
        <v>16973</v>
      </c>
    </row>
    <row r="13711" spans="1:4">
      <c r="A13711" s="489" t="str">
        <f t="shared" si="214"/>
        <v>2313102614訪問リハビリテーション</v>
      </c>
      <c r="B13711" s="489">
        <v>2313102614</v>
      </c>
      <c r="C13711" s="489" t="s">
        <v>2104</v>
      </c>
      <c r="D13711" s="489" t="s">
        <v>16973</v>
      </c>
    </row>
    <row r="13712" spans="1:4">
      <c r="A13712" s="489" t="str">
        <f t="shared" si="214"/>
        <v>2313102614訪問看護</v>
      </c>
      <c r="B13712" s="489">
        <v>2313102614</v>
      </c>
      <c r="C13712" s="489" t="s">
        <v>2102</v>
      </c>
      <c r="D13712" s="489" t="s">
        <v>16973</v>
      </c>
    </row>
    <row r="13713" spans="1:4">
      <c r="A13713" s="489" t="str">
        <f t="shared" si="214"/>
        <v>2313102622介護予防訪問リハビリテーション</v>
      </c>
      <c r="B13713" s="489">
        <v>2313102622</v>
      </c>
      <c r="C13713" s="489" t="s">
        <v>2108</v>
      </c>
      <c r="D13713" s="489" t="s">
        <v>16974</v>
      </c>
    </row>
    <row r="13714" spans="1:4">
      <c r="A13714" s="489" t="str">
        <f t="shared" si="214"/>
        <v>2313102622介護予防訪問看護</v>
      </c>
      <c r="B13714" s="489">
        <v>2313102622</v>
      </c>
      <c r="C13714" s="489" t="s">
        <v>2103</v>
      </c>
      <c r="D13714" s="489" t="s">
        <v>16974</v>
      </c>
    </row>
    <row r="13715" spans="1:4">
      <c r="A13715" s="489" t="str">
        <f t="shared" si="214"/>
        <v>2313102622訪問リハビリテーション</v>
      </c>
      <c r="B13715" s="489">
        <v>2313102622</v>
      </c>
      <c r="C13715" s="489" t="s">
        <v>2104</v>
      </c>
      <c r="D13715" s="489" t="s">
        <v>16974</v>
      </c>
    </row>
    <row r="13716" spans="1:4">
      <c r="A13716" s="489" t="str">
        <f t="shared" si="214"/>
        <v>2313102622訪問看護</v>
      </c>
      <c r="B13716" s="489">
        <v>2313102622</v>
      </c>
      <c r="C13716" s="489" t="s">
        <v>2102</v>
      </c>
      <c r="D13716" s="489" t="s">
        <v>16974</v>
      </c>
    </row>
    <row r="13717" spans="1:4">
      <c r="A13717" s="489" t="str">
        <f t="shared" si="214"/>
        <v>2313102630介護予防訪問リハビリテーション</v>
      </c>
      <c r="B13717" s="489">
        <v>2313102630</v>
      </c>
      <c r="C13717" s="489" t="s">
        <v>2108</v>
      </c>
      <c r="D13717" s="489" t="s">
        <v>16975</v>
      </c>
    </row>
    <row r="13718" spans="1:4">
      <c r="A13718" s="489" t="str">
        <f t="shared" si="214"/>
        <v>2313102630介護予防訪問看護</v>
      </c>
      <c r="B13718" s="489">
        <v>2313102630</v>
      </c>
      <c r="C13718" s="489" t="s">
        <v>2103</v>
      </c>
      <c r="D13718" s="489" t="s">
        <v>16975</v>
      </c>
    </row>
    <row r="13719" spans="1:4">
      <c r="A13719" s="489" t="str">
        <f t="shared" si="214"/>
        <v>2313102630訪問リハビリテーション</v>
      </c>
      <c r="B13719" s="489">
        <v>2313102630</v>
      </c>
      <c r="C13719" s="489" t="s">
        <v>2104</v>
      </c>
      <c r="D13719" s="489" t="s">
        <v>16975</v>
      </c>
    </row>
    <row r="13720" spans="1:4">
      <c r="A13720" s="489" t="str">
        <f t="shared" si="214"/>
        <v>2313102630訪問看護</v>
      </c>
      <c r="B13720" s="489">
        <v>2313102630</v>
      </c>
      <c r="C13720" s="489" t="s">
        <v>2102</v>
      </c>
      <c r="D13720" s="489" t="s">
        <v>16975</v>
      </c>
    </row>
    <row r="13721" spans="1:4">
      <c r="A13721" s="489" t="str">
        <f t="shared" si="214"/>
        <v>2313102648介護予防訪問リハビリテーション</v>
      </c>
      <c r="B13721" s="489">
        <v>2313102648</v>
      </c>
      <c r="C13721" s="489" t="s">
        <v>2108</v>
      </c>
      <c r="D13721" s="489" t="s">
        <v>16976</v>
      </c>
    </row>
    <row r="13722" spans="1:4">
      <c r="A13722" s="489" t="str">
        <f t="shared" si="214"/>
        <v>2313102648介護予防訪問看護</v>
      </c>
      <c r="B13722" s="489">
        <v>2313102648</v>
      </c>
      <c r="C13722" s="489" t="s">
        <v>2103</v>
      </c>
      <c r="D13722" s="489" t="s">
        <v>16976</v>
      </c>
    </row>
    <row r="13723" spans="1:4">
      <c r="A13723" s="489" t="str">
        <f t="shared" si="214"/>
        <v>2313102648訪問リハビリテーション</v>
      </c>
      <c r="B13723" s="489">
        <v>2313102648</v>
      </c>
      <c r="C13723" s="489" t="s">
        <v>2104</v>
      </c>
      <c r="D13723" s="489" t="s">
        <v>16976</v>
      </c>
    </row>
    <row r="13724" spans="1:4">
      <c r="A13724" s="489" t="str">
        <f t="shared" si="214"/>
        <v>2313102648訪問看護</v>
      </c>
      <c r="B13724" s="489">
        <v>2313102648</v>
      </c>
      <c r="C13724" s="489" t="s">
        <v>2102</v>
      </c>
      <c r="D13724" s="489" t="s">
        <v>16976</v>
      </c>
    </row>
    <row r="13725" spans="1:4">
      <c r="A13725" s="489" t="str">
        <f t="shared" si="214"/>
        <v>2313102655介護予防訪問リハビリテーション</v>
      </c>
      <c r="B13725" s="489">
        <v>2313102655</v>
      </c>
      <c r="C13725" s="489" t="s">
        <v>2108</v>
      </c>
      <c r="D13725" s="489" t="s">
        <v>16977</v>
      </c>
    </row>
    <row r="13726" spans="1:4">
      <c r="A13726" s="489" t="str">
        <f t="shared" si="214"/>
        <v>2313102655介護予防訪問看護</v>
      </c>
      <c r="B13726" s="489">
        <v>2313102655</v>
      </c>
      <c r="C13726" s="489" t="s">
        <v>2103</v>
      </c>
      <c r="D13726" s="489" t="s">
        <v>16977</v>
      </c>
    </row>
    <row r="13727" spans="1:4">
      <c r="A13727" s="489" t="str">
        <f t="shared" si="214"/>
        <v>2313102655訪問リハビリテーション</v>
      </c>
      <c r="B13727" s="489">
        <v>2313102655</v>
      </c>
      <c r="C13727" s="489" t="s">
        <v>2104</v>
      </c>
      <c r="D13727" s="489" t="s">
        <v>16977</v>
      </c>
    </row>
    <row r="13728" spans="1:4">
      <c r="A13728" s="489" t="str">
        <f t="shared" si="214"/>
        <v>2313102655訪問看護</v>
      </c>
      <c r="B13728" s="489">
        <v>2313102655</v>
      </c>
      <c r="C13728" s="489" t="s">
        <v>2102</v>
      </c>
      <c r="D13728" s="489" t="s">
        <v>16977</v>
      </c>
    </row>
    <row r="13729" spans="1:4">
      <c r="A13729" s="489" t="str">
        <f t="shared" si="214"/>
        <v>2313102663介護予防訪問リハビリテーション</v>
      </c>
      <c r="B13729" s="489">
        <v>2313102663</v>
      </c>
      <c r="C13729" s="489" t="s">
        <v>2108</v>
      </c>
      <c r="D13729" s="489" t="s">
        <v>16978</v>
      </c>
    </row>
    <row r="13730" spans="1:4">
      <c r="A13730" s="489" t="str">
        <f t="shared" si="214"/>
        <v>2313102663介護予防訪問看護</v>
      </c>
      <c r="B13730" s="489">
        <v>2313102663</v>
      </c>
      <c r="C13730" s="489" t="s">
        <v>2103</v>
      </c>
      <c r="D13730" s="489" t="s">
        <v>16978</v>
      </c>
    </row>
    <row r="13731" spans="1:4">
      <c r="A13731" s="489" t="str">
        <f t="shared" si="214"/>
        <v>2313102663訪問リハビリテーション</v>
      </c>
      <c r="B13731" s="489">
        <v>2313102663</v>
      </c>
      <c r="C13731" s="489" t="s">
        <v>2104</v>
      </c>
      <c r="D13731" s="489" t="s">
        <v>16978</v>
      </c>
    </row>
    <row r="13732" spans="1:4">
      <c r="A13732" s="489" t="str">
        <f t="shared" si="214"/>
        <v>2313102663訪問看護</v>
      </c>
      <c r="B13732" s="489">
        <v>2313102663</v>
      </c>
      <c r="C13732" s="489" t="s">
        <v>2102</v>
      </c>
      <c r="D13732" s="489" t="s">
        <v>16978</v>
      </c>
    </row>
    <row r="13733" spans="1:4">
      <c r="A13733" s="489" t="str">
        <f t="shared" si="214"/>
        <v>2313102671介護予防訪問リハビリテーション</v>
      </c>
      <c r="B13733" s="489">
        <v>2313102671</v>
      </c>
      <c r="C13733" s="489" t="s">
        <v>2108</v>
      </c>
      <c r="D13733" s="489" t="s">
        <v>16979</v>
      </c>
    </row>
    <row r="13734" spans="1:4">
      <c r="A13734" s="489" t="str">
        <f t="shared" si="214"/>
        <v>2313102671介護予防訪問看護</v>
      </c>
      <c r="B13734" s="489">
        <v>2313102671</v>
      </c>
      <c r="C13734" s="489" t="s">
        <v>2103</v>
      </c>
      <c r="D13734" s="489" t="s">
        <v>16979</v>
      </c>
    </row>
    <row r="13735" spans="1:4">
      <c r="A13735" s="489" t="str">
        <f t="shared" si="214"/>
        <v>2313102671訪問リハビリテーション</v>
      </c>
      <c r="B13735" s="489">
        <v>2313102671</v>
      </c>
      <c r="C13735" s="489" t="s">
        <v>2104</v>
      </c>
      <c r="D13735" s="489" t="s">
        <v>16979</v>
      </c>
    </row>
    <row r="13736" spans="1:4">
      <c r="A13736" s="489" t="str">
        <f t="shared" si="214"/>
        <v>2313102671訪問看護</v>
      </c>
      <c r="B13736" s="489">
        <v>2313102671</v>
      </c>
      <c r="C13736" s="489" t="s">
        <v>2102</v>
      </c>
      <c r="D13736" s="489" t="s">
        <v>16979</v>
      </c>
    </row>
    <row r="13737" spans="1:4">
      <c r="A13737" s="489" t="str">
        <f t="shared" si="214"/>
        <v>2313102689介護予防訪問リハビリテーション</v>
      </c>
      <c r="B13737" s="489">
        <v>2313102689</v>
      </c>
      <c r="C13737" s="489" t="s">
        <v>2108</v>
      </c>
      <c r="D13737" s="489" t="s">
        <v>16980</v>
      </c>
    </row>
    <row r="13738" spans="1:4">
      <c r="A13738" s="489" t="str">
        <f t="shared" si="214"/>
        <v>2313102689介護予防訪問看護</v>
      </c>
      <c r="B13738" s="489">
        <v>2313102689</v>
      </c>
      <c r="C13738" s="489" t="s">
        <v>2103</v>
      </c>
      <c r="D13738" s="489" t="s">
        <v>16980</v>
      </c>
    </row>
    <row r="13739" spans="1:4">
      <c r="A13739" s="489" t="str">
        <f t="shared" si="214"/>
        <v>2313102689訪問リハビリテーション</v>
      </c>
      <c r="B13739" s="489">
        <v>2313102689</v>
      </c>
      <c r="C13739" s="489" t="s">
        <v>2104</v>
      </c>
      <c r="D13739" s="489" t="s">
        <v>16980</v>
      </c>
    </row>
    <row r="13740" spans="1:4">
      <c r="A13740" s="489" t="str">
        <f t="shared" si="214"/>
        <v>2313102689訪問看護</v>
      </c>
      <c r="B13740" s="489">
        <v>2313102689</v>
      </c>
      <c r="C13740" s="489" t="s">
        <v>2102</v>
      </c>
      <c r="D13740" s="489" t="s">
        <v>16980</v>
      </c>
    </row>
    <row r="13741" spans="1:4">
      <c r="A13741" s="489" t="str">
        <f t="shared" si="214"/>
        <v>2313200152介護予防訪問リハビリテーション</v>
      </c>
      <c r="B13741" s="489">
        <v>2313200152</v>
      </c>
      <c r="C13741" s="489" t="s">
        <v>2108</v>
      </c>
      <c r="D13741" s="489" t="s">
        <v>16981</v>
      </c>
    </row>
    <row r="13742" spans="1:4">
      <c r="A13742" s="489" t="str">
        <f t="shared" si="214"/>
        <v>2313200152介護予防訪問看護</v>
      </c>
      <c r="B13742" s="489">
        <v>2313200152</v>
      </c>
      <c r="C13742" s="489" t="s">
        <v>2103</v>
      </c>
      <c r="D13742" s="489" t="s">
        <v>16981</v>
      </c>
    </row>
    <row r="13743" spans="1:4">
      <c r="A13743" s="489" t="str">
        <f t="shared" si="214"/>
        <v>2313200152訪問リハビリテーション</v>
      </c>
      <c r="B13743" s="489">
        <v>2313200152</v>
      </c>
      <c r="C13743" s="489" t="s">
        <v>2104</v>
      </c>
      <c r="D13743" s="489" t="s">
        <v>16981</v>
      </c>
    </row>
    <row r="13744" spans="1:4">
      <c r="A13744" s="489" t="str">
        <f t="shared" si="214"/>
        <v>2313200152訪問看護</v>
      </c>
      <c r="B13744" s="489">
        <v>2313200152</v>
      </c>
      <c r="C13744" s="489" t="s">
        <v>2102</v>
      </c>
      <c r="D13744" s="489" t="s">
        <v>16981</v>
      </c>
    </row>
    <row r="13745" spans="1:4">
      <c r="A13745" s="489" t="str">
        <f t="shared" si="214"/>
        <v>2313200210介護予防訪問リハビリテーション</v>
      </c>
      <c r="B13745" s="489">
        <v>2313200210</v>
      </c>
      <c r="C13745" s="489" t="s">
        <v>2108</v>
      </c>
      <c r="D13745" s="489" t="s">
        <v>16982</v>
      </c>
    </row>
    <row r="13746" spans="1:4">
      <c r="A13746" s="489" t="str">
        <f t="shared" si="214"/>
        <v>2313200210介護予防訪問看護</v>
      </c>
      <c r="B13746" s="489">
        <v>2313200210</v>
      </c>
      <c r="C13746" s="489" t="s">
        <v>2103</v>
      </c>
      <c r="D13746" s="489" t="s">
        <v>16982</v>
      </c>
    </row>
    <row r="13747" spans="1:4">
      <c r="A13747" s="489" t="str">
        <f t="shared" si="214"/>
        <v>2313200210訪問リハビリテーション</v>
      </c>
      <c r="B13747" s="489">
        <v>2313200210</v>
      </c>
      <c r="C13747" s="489" t="s">
        <v>2104</v>
      </c>
      <c r="D13747" s="489" t="s">
        <v>16982</v>
      </c>
    </row>
    <row r="13748" spans="1:4">
      <c r="A13748" s="489" t="str">
        <f t="shared" si="214"/>
        <v>2313200210訪問看護</v>
      </c>
      <c r="B13748" s="489">
        <v>2313200210</v>
      </c>
      <c r="C13748" s="489" t="s">
        <v>2102</v>
      </c>
      <c r="D13748" s="489" t="s">
        <v>16982</v>
      </c>
    </row>
    <row r="13749" spans="1:4">
      <c r="A13749" s="489" t="str">
        <f t="shared" si="214"/>
        <v>2313200558介護予防訪問リハビリテーション</v>
      </c>
      <c r="B13749" s="489">
        <v>2313200558</v>
      </c>
      <c r="C13749" s="489" t="s">
        <v>2108</v>
      </c>
      <c r="D13749" s="489" t="s">
        <v>16983</v>
      </c>
    </row>
    <row r="13750" spans="1:4">
      <c r="A13750" s="489" t="str">
        <f t="shared" si="214"/>
        <v>2313200558介護予防訪問看護</v>
      </c>
      <c r="B13750" s="489">
        <v>2313200558</v>
      </c>
      <c r="C13750" s="489" t="s">
        <v>2103</v>
      </c>
      <c r="D13750" s="489" t="s">
        <v>16983</v>
      </c>
    </row>
    <row r="13751" spans="1:4">
      <c r="A13751" s="489" t="str">
        <f t="shared" si="214"/>
        <v>2313200558訪問リハビリテーション</v>
      </c>
      <c r="B13751" s="489">
        <v>2313200558</v>
      </c>
      <c r="C13751" s="489" t="s">
        <v>2104</v>
      </c>
      <c r="D13751" s="489" t="s">
        <v>16983</v>
      </c>
    </row>
    <row r="13752" spans="1:4">
      <c r="A13752" s="489" t="str">
        <f t="shared" si="214"/>
        <v>2313200558訪問看護</v>
      </c>
      <c r="B13752" s="489">
        <v>2313200558</v>
      </c>
      <c r="C13752" s="489" t="s">
        <v>2102</v>
      </c>
      <c r="D13752" s="489" t="s">
        <v>16983</v>
      </c>
    </row>
    <row r="13753" spans="1:4">
      <c r="A13753" s="489" t="str">
        <f t="shared" si="214"/>
        <v>2313200707介護予防訪問リハビリテーション</v>
      </c>
      <c r="B13753" s="489">
        <v>2313200707</v>
      </c>
      <c r="C13753" s="489" t="s">
        <v>2108</v>
      </c>
      <c r="D13753" s="489" t="s">
        <v>16984</v>
      </c>
    </row>
    <row r="13754" spans="1:4">
      <c r="A13754" s="489" t="str">
        <f t="shared" si="214"/>
        <v>2313200707介護予防訪問看護</v>
      </c>
      <c r="B13754" s="489">
        <v>2313200707</v>
      </c>
      <c r="C13754" s="489" t="s">
        <v>2103</v>
      </c>
      <c r="D13754" s="489" t="s">
        <v>16984</v>
      </c>
    </row>
    <row r="13755" spans="1:4">
      <c r="A13755" s="489" t="str">
        <f t="shared" si="214"/>
        <v>2313200707訪問リハビリテーション</v>
      </c>
      <c r="B13755" s="489">
        <v>2313200707</v>
      </c>
      <c r="C13755" s="489" t="s">
        <v>2104</v>
      </c>
      <c r="D13755" s="489" t="s">
        <v>16984</v>
      </c>
    </row>
    <row r="13756" spans="1:4">
      <c r="A13756" s="489" t="str">
        <f t="shared" si="214"/>
        <v>2313200707訪問看護</v>
      </c>
      <c r="B13756" s="489">
        <v>2313200707</v>
      </c>
      <c r="C13756" s="489" t="s">
        <v>2102</v>
      </c>
      <c r="D13756" s="489" t="s">
        <v>16984</v>
      </c>
    </row>
    <row r="13757" spans="1:4">
      <c r="A13757" s="489" t="str">
        <f t="shared" si="214"/>
        <v>2313200715介護予防訪問リハビリテーション</v>
      </c>
      <c r="B13757" s="489">
        <v>2313200715</v>
      </c>
      <c r="C13757" s="489" t="s">
        <v>2108</v>
      </c>
      <c r="D13757" s="489" t="s">
        <v>16985</v>
      </c>
    </row>
    <row r="13758" spans="1:4">
      <c r="A13758" s="489" t="str">
        <f t="shared" si="214"/>
        <v>2313200715介護予防訪問看護</v>
      </c>
      <c r="B13758" s="489">
        <v>2313200715</v>
      </c>
      <c r="C13758" s="489" t="s">
        <v>2103</v>
      </c>
      <c r="D13758" s="489" t="s">
        <v>16985</v>
      </c>
    </row>
    <row r="13759" spans="1:4">
      <c r="A13759" s="489" t="str">
        <f t="shared" si="214"/>
        <v>2313200715訪問リハビリテーション</v>
      </c>
      <c r="B13759" s="489">
        <v>2313200715</v>
      </c>
      <c r="C13759" s="489" t="s">
        <v>2104</v>
      </c>
      <c r="D13759" s="489" t="s">
        <v>16985</v>
      </c>
    </row>
    <row r="13760" spans="1:4">
      <c r="A13760" s="489" t="str">
        <f t="shared" si="214"/>
        <v>2313200715訪問看護</v>
      </c>
      <c r="B13760" s="489">
        <v>2313200715</v>
      </c>
      <c r="C13760" s="489" t="s">
        <v>2102</v>
      </c>
      <c r="D13760" s="489" t="s">
        <v>16985</v>
      </c>
    </row>
    <row r="13761" spans="1:4">
      <c r="A13761" s="489" t="str">
        <f t="shared" si="214"/>
        <v>2313200772介護予防訪問リハビリテーション</v>
      </c>
      <c r="B13761" s="489">
        <v>2313200772</v>
      </c>
      <c r="C13761" s="489" t="s">
        <v>2108</v>
      </c>
      <c r="D13761" s="489" t="s">
        <v>14401</v>
      </c>
    </row>
    <row r="13762" spans="1:4">
      <c r="A13762" s="489" t="str">
        <f t="shared" ref="A13762:A13825" si="215">B13762&amp;C13762</f>
        <v>2313200772介護予防訪問看護</v>
      </c>
      <c r="B13762" s="489">
        <v>2313200772</v>
      </c>
      <c r="C13762" s="489" t="s">
        <v>2103</v>
      </c>
      <c r="D13762" s="489" t="s">
        <v>14401</v>
      </c>
    </row>
    <row r="13763" spans="1:4">
      <c r="A13763" s="489" t="str">
        <f t="shared" si="215"/>
        <v>2313200772訪問リハビリテーション</v>
      </c>
      <c r="B13763" s="489">
        <v>2313200772</v>
      </c>
      <c r="C13763" s="489" t="s">
        <v>2104</v>
      </c>
      <c r="D13763" s="489" t="s">
        <v>14401</v>
      </c>
    </row>
    <row r="13764" spans="1:4">
      <c r="A13764" s="489" t="str">
        <f t="shared" si="215"/>
        <v>2313200772訪問看護</v>
      </c>
      <c r="B13764" s="489">
        <v>2313200772</v>
      </c>
      <c r="C13764" s="489" t="s">
        <v>2102</v>
      </c>
      <c r="D13764" s="489" t="s">
        <v>14401</v>
      </c>
    </row>
    <row r="13765" spans="1:4">
      <c r="A13765" s="489" t="str">
        <f t="shared" si="215"/>
        <v>2313200863介護予防訪問リハビリテーション</v>
      </c>
      <c r="B13765" s="489">
        <v>2313200863</v>
      </c>
      <c r="C13765" s="489" t="s">
        <v>2108</v>
      </c>
      <c r="D13765" s="489" t="s">
        <v>16986</v>
      </c>
    </row>
    <row r="13766" spans="1:4">
      <c r="A13766" s="489" t="str">
        <f t="shared" si="215"/>
        <v>2313200863介護予防訪問看護</v>
      </c>
      <c r="B13766" s="489">
        <v>2313200863</v>
      </c>
      <c r="C13766" s="489" t="s">
        <v>2103</v>
      </c>
      <c r="D13766" s="489" t="s">
        <v>16986</v>
      </c>
    </row>
    <row r="13767" spans="1:4">
      <c r="A13767" s="489" t="str">
        <f t="shared" si="215"/>
        <v>2313200863訪問リハビリテーション</v>
      </c>
      <c r="B13767" s="489">
        <v>2313200863</v>
      </c>
      <c r="C13767" s="489" t="s">
        <v>2104</v>
      </c>
      <c r="D13767" s="489" t="s">
        <v>16986</v>
      </c>
    </row>
    <row r="13768" spans="1:4">
      <c r="A13768" s="489" t="str">
        <f t="shared" si="215"/>
        <v>2313200863訪問看護</v>
      </c>
      <c r="B13768" s="489">
        <v>2313200863</v>
      </c>
      <c r="C13768" s="489" t="s">
        <v>2102</v>
      </c>
      <c r="D13768" s="489" t="s">
        <v>16986</v>
      </c>
    </row>
    <row r="13769" spans="1:4">
      <c r="A13769" s="489" t="str">
        <f t="shared" si="215"/>
        <v>2313200871介護予防訪問リハビリテーション</v>
      </c>
      <c r="B13769" s="489">
        <v>2313200871</v>
      </c>
      <c r="C13769" s="489" t="s">
        <v>2108</v>
      </c>
      <c r="D13769" s="489" t="s">
        <v>16987</v>
      </c>
    </row>
    <row r="13770" spans="1:4">
      <c r="A13770" s="489" t="str">
        <f t="shared" si="215"/>
        <v>2313200871介護予防訪問看護</v>
      </c>
      <c r="B13770" s="489">
        <v>2313200871</v>
      </c>
      <c r="C13770" s="489" t="s">
        <v>2103</v>
      </c>
      <c r="D13770" s="489" t="s">
        <v>16987</v>
      </c>
    </row>
    <row r="13771" spans="1:4">
      <c r="A13771" s="489" t="str">
        <f t="shared" si="215"/>
        <v>2313200871訪問リハビリテーション</v>
      </c>
      <c r="B13771" s="489">
        <v>2313200871</v>
      </c>
      <c r="C13771" s="489" t="s">
        <v>2104</v>
      </c>
      <c r="D13771" s="489" t="s">
        <v>16987</v>
      </c>
    </row>
    <row r="13772" spans="1:4">
      <c r="A13772" s="489" t="str">
        <f t="shared" si="215"/>
        <v>2313200871訪問看護</v>
      </c>
      <c r="B13772" s="489">
        <v>2313200871</v>
      </c>
      <c r="C13772" s="489" t="s">
        <v>2102</v>
      </c>
      <c r="D13772" s="489" t="s">
        <v>16987</v>
      </c>
    </row>
    <row r="13773" spans="1:4">
      <c r="A13773" s="489" t="str">
        <f t="shared" si="215"/>
        <v>2313200921介護予防訪問リハビリテーション</v>
      </c>
      <c r="B13773" s="489">
        <v>2313200921</v>
      </c>
      <c r="C13773" s="489" t="s">
        <v>2108</v>
      </c>
      <c r="D13773" s="489" t="s">
        <v>16646</v>
      </c>
    </row>
    <row r="13774" spans="1:4">
      <c r="A13774" s="489" t="str">
        <f t="shared" si="215"/>
        <v>2313200921介護予防訪問看護</v>
      </c>
      <c r="B13774" s="489">
        <v>2313200921</v>
      </c>
      <c r="C13774" s="489" t="s">
        <v>2103</v>
      </c>
      <c r="D13774" s="489" t="s">
        <v>16646</v>
      </c>
    </row>
    <row r="13775" spans="1:4">
      <c r="A13775" s="489" t="str">
        <f t="shared" si="215"/>
        <v>2313200921訪問リハビリテーション</v>
      </c>
      <c r="B13775" s="489">
        <v>2313200921</v>
      </c>
      <c r="C13775" s="489" t="s">
        <v>2104</v>
      </c>
      <c r="D13775" s="489" t="s">
        <v>16646</v>
      </c>
    </row>
    <row r="13776" spans="1:4">
      <c r="A13776" s="489" t="str">
        <f t="shared" si="215"/>
        <v>2313200921訪問看護</v>
      </c>
      <c r="B13776" s="489">
        <v>2313200921</v>
      </c>
      <c r="C13776" s="489" t="s">
        <v>2102</v>
      </c>
      <c r="D13776" s="489" t="s">
        <v>16646</v>
      </c>
    </row>
    <row r="13777" spans="1:4">
      <c r="A13777" s="489" t="str">
        <f t="shared" si="215"/>
        <v>2313200947介護予防訪問リハビリテーション</v>
      </c>
      <c r="B13777" s="489">
        <v>2313200947</v>
      </c>
      <c r="C13777" s="489" t="s">
        <v>2108</v>
      </c>
      <c r="D13777" s="489" t="s">
        <v>16988</v>
      </c>
    </row>
    <row r="13778" spans="1:4">
      <c r="A13778" s="489" t="str">
        <f t="shared" si="215"/>
        <v>2313200947介護予防訪問看護</v>
      </c>
      <c r="B13778" s="489">
        <v>2313200947</v>
      </c>
      <c r="C13778" s="489" t="s">
        <v>2103</v>
      </c>
      <c r="D13778" s="489" t="s">
        <v>16988</v>
      </c>
    </row>
    <row r="13779" spans="1:4">
      <c r="A13779" s="489" t="str">
        <f t="shared" si="215"/>
        <v>2313200947訪問リハビリテーション</v>
      </c>
      <c r="B13779" s="489">
        <v>2313200947</v>
      </c>
      <c r="C13779" s="489" t="s">
        <v>2104</v>
      </c>
      <c r="D13779" s="489" t="s">
        <v>16988</v>
      </c>
    </row>
    <row r="13780" spans="1:4">
      <c r="A13780" s="489" t="str">
        <f t="shared" si="215"/>
        <v>2313200947訪問看護</v>
      </c>
      <c r="B13780" s="489">
        <v>2313200947</v>
      </c>
      <c r="C13780" s="489" t="s">
        <v>2102</v>
      </c>
      <c r="D13780" s="489" t="s">
        <v>16988</v>
      </c>
    </row>
    <row r="13781" spans="1:4">
      <c r="A13781" s="489" t="str">
        <f t="shared" si="215"/>
        <v>2313200954介護予防訪問リハビリテーション</v>
      </c>
      <c r="B13781" s="489">
        <v>2313200954</v>
      </c>
      <c r="C13781" s="489" t="s">
        <v>2108</v>
      </c>
      <c r="D13781" s="489" t="s">
        <v>16989</v>
      </c>
    </row>
    <row r="13782" spans="1:4">
      <c r="A13782" s="489" t="str">
        <f t="shared" si="215"/>
        <v>2313200954介護予防訪問看護</v>
      </c>
      <c r="B13782" s="489">
        <v>2313200954</v>
      </c>
      <c r="C13782" s="489" t="s">
        <v>2103</v>
      </c>
      <c r="D13782" s="489" t="s">
        <v>16989</v>
      </c>
    </row>
    <row r="13783" spans="1:4">
      <c r="A13783" s="489" t="str">
        <f t="shared" si="215"/>
        <v>2313200954訪問リハビリテーション</v>
      </c>
      <c r="B13783" s="489">
        <v>2313200954</v>
      </c>
      <c r="C13783" s="489" t="s">
        <v>2104</v>
      </c>
      <c r="D13783" s="489" t="s">
        <v>16989</v>
      </c>
    </row>
    <row r="13784" spans="1:4">
      <c r="A13784" s="489" t="str">
        <f t="shared" si="215"/>
        <v>2313200954訪問看護</v>
      </c>
      <c r="B13784" s="489">
        <v>2313200954</v>
      </c>
      <c r="C13784" s="489" t="s">
        <v>2102</v>
      </c>
      <c r="D13784" s="489" t="s">
        <v>16989</v>
      </c>
    </row>
    <row r="13785" spans="1:4">
      <c r="A13785" s="489" t="str">
        <f t="shared" si="215"/>
        <v>2313201010介護予防訪問リハビリテーション</v>
      </c>
      <c r="B13785" s="489">
        <v>2313201010</v>
      </c>
      <c r="C13785" s="489" t="s">
        <v>2108</v>
      </c>
      <c r="D13785" s="489" t="s">
        <v>16990</v>
      </c>
    </row>
    <row r="13786" spans="1:4">
      <c r="A13786" s="489" t="str">
        <f t="shared" si="215"/>
        <v>2313201010介護予防訪問看護</v>
      </c>
      <c r="B13786" s="489">
        <v>2313201010</v>
      </c>
      <c r="C13786" s="489" t="s">
        <v>2103</v>
      </c>
      <c r="D13786" s="489" t="s">
        <v>16990</v>
      </c>
    </row>
    <row r="13787" spans="1:4">
      <c r="A13787" s="489" t="str">
        <f t="shared" si="215"/>
        <v>2313201010訪問リハビリテーション</v>
      </c>
      <c r="B13787" s="489">
        <v>2313201010</v>
      </c>
      <c r="C13787" s="489" t="s">
        <v>2104</v>
      </c>
      <c r="D13787" s="489" t="s">
        <v>16990</v>
      </c>
    </row>
    <row r="13788" spans="1:4">
      <c r="A13788" s="489" t="str">
        <f t="shared" si="215"/>
        <v>2313201010訪問看護</v>
      </c>
      <c r="B13788" s="489">
        <v>2313201010</v>
      </c>
      <c r="C13788" s="489" t="s">
        <v>2102</v>
      </c>
      <c r="D13788" s="489" t="s">
        <v>16990</v>
      </c>
    </row>
    <row r="13789" spans="1:4">
      <c r="A13789" s="489" t="str">
        <f t="shared" si="215"/>
        <v>2313201077介護予防訪問リハビリテーション</v>
      </c>
      <c r="B13789" s="489">
        <v>2313201077</v>
      </c>
      <c r="C13789" s="489" t="s">
        <v>2108</v>
      </c>
      <c r="D13789" s="489" t="s">
        <v>16181</v>
      </c>
    </row>
    <row r="13790" spans="1:4">
      <c r="A13790" s="489" t="str">
        <f t="shared" si="215"/>
        <v>2313201077介護予防訪問看護</v>
      </c>
      <c r="B13790" s="489">
        <v>2313201077</v>
      </c>
      <c r="C13790" s="489" t="s">
        <v>2103</v>
      </c>
      <c r="D13790" s="489" t="s">
        <v>16181</v>
      </c>
    </row>
    <row r="13791" spans="1:4">
      <c r="A13791" s="489" t="str">
        <f t="shared" si="215"/>
        <v>2313201077訪問リハビリテーション</v>
      </c>
      <c r="B13791" s="489">
        <v>2313201077</v>
      </c>
      <c r="C13791" s="489" t="s">
        <v>2104</v>
      </c>
      <c r="D13791" s="489" t="s">
        <v>16181</v>
      </c>
    </row>
    <row r="13792" spans="1:4">
      <c r="A13792" s="489" t="str">
        <f t="shared" si="215"/>
        <v>2313201077訪問看護</v>
      </c>
      <c r="B13792" s="489">
        <v>2313201077</v>
      </c>
      <c r="C13792" s="489" t="s">
        <v>2102</v>
      </c>
      <c r="D13792" s="489" t="s">
        <v>16181</v>
      </c>
    </row>
    <row r="13793" spans="1:4">
      <c r="A13793" s="489" t="str">
        <f t="shared" si="215"/>
        <v>2313201085介護予防訪問リハビリテーション</v>
      </c>
      <c r="B13793" s="489">
        <v>2313201085</v>
      </c>
      <c r="C13793" s="489" t="s">
        <v>2108</v>
      </c>
      <c r="D13793" s="489" t="s">
        <v>16991</v>
      </c>
    </row>
    <row r="13794" spans="1:4">
      <c r="A13794" s="489" t="str">
        <f t="shared" si="215"/>
        <v>2313201085介護予防訪問看護</v>
      </c>
      <c r="B13794" s="489">
        <v>2313201085</v>
      </c>
      <c r="C13794" s="489" t="s">
        <v>2103</v>
      </c>
      <c r="D13794" s="489" t="s">
        <v>16991</v>
      </c>
    </row>
    <row r="13795" spans="1:4">
      <c r="A13795" s="489" t="str">
        <f t="shared" si="215"/>
        <v>2313201085訪問リハビリテーション</v>
      </c>
      <c r="B13795" s="489">
        <v>2313201085</v>
      </c>
      <c r="C13795" s="489" t="s">
        <v>2104</v>
      </c>
      <c r="D13795" s="489" t="s">
        <v>16991</v>
      </c>
    </row>
    <row r="13796" spans="1:4">
      <c r="A13796" s="489" t="str">
        <f t="shared" si="215"/>
        <v>2313201085訪問看護</v>
      </c>
      <c r="B13796" s="489">
        <v>2313201085</v>
      </c>
      <c r="C13796" s="489" t="s">
        <v>2102</v>
      </c>
      <c r="D13796" s="489" t="s">
        <v>16991</v>
      </c>
    </row>
    <row r="13797" spans="1:4">
      <c r="A13797" s="489" t="str">
        <f t="shared" si="215"/>
        <v>2313201127介護予防訪問リハビリテーション</v>
      </c>
      <c r="B13797" s="489">
        <v>2313201127</v>
      </c>
      <c r="C13797" s="489" t="s">
        <v>2108</v>
      </c>
      <c r="D13797" s="489" t="s">
        <v>16992</v>
      </c>
    </row>
    <row r="13798" spans="1:4">
      <c r="A13798" s="489" t="str">
        <f t="shared" si="215"/>
        <v>2313201127介護予防訪問看護</v>
      </c>
      <c r="B13798" s="489">
        <v>2313201127</v>
      </c>
      <c r="C13798" s="489" t="s">
        <v>2103</v>
      </c>
      <c r="D13798" s="489" t="s">
        <v>16992</v>
      </c>
    </row>
    <row r="13799" spans="1:4">
      <c r="A13799" s="489" t="str">
        <f t="shared" si="215"/>
        <v>2313201127訪問リハビリテーション</v>
      </c>
      <c r="B13799" s="489">
        <v>2313201127</v>
      </c>
      <c r="C13799" s="489" t="s">
        <v>2104</v>
      </c>
      <c r="D13799" s="489" t="s">
        <v>16992</v>
      </c>
    </row>
    <row r="13800" spans="1:4">
      <c r="A13800" s="489" t="str">
        <f t="shared" si="215"/>
        <v>2313201127訪問看護</v>
      </c>
      <c r="B13800" s="489">
        <v>2313201127</v>
      </c>
      <c r="C13800" s="489" t="s">
        <v>2102</v>
      </c>
      <c r="D13800" s="489" t="s">
        <v>16992</v>
      </c>
    </row>
    <row r="13801" spans="1:4">
      <c r="A13801" s="489" t="str">
        <f t="shared" si="215"/>
        <v>2313201168介護予防訪問リハビリテーション</v>
      </c>
      <c r="B13801" s="489">
        <v>2313201168</v>
      </c>
      <c r="C13801" s="489" t="s">
        <v>2108</v>
      </c>
      <c r="D13801" s="489" t="s">
        <v>14834</v>
      </c>
    </row>
    <row r="13802" spans="1:4">
      <c r="A13802" s="489" t="str">
        <f t="shared" si="215"/>
        <v>2313201168介護予防訪問看護</v>
      </c>
      <c r="B13802" s="489">
        <v>2313201168</v>
      </c>
      <c r="C13802" s="489" t="s">
        <v>2103</v>
      </c>
      <c r="D13802" s="489" t="s">
        <v>14834</v>
      </c>
    </row>
    <row r="13803" spans="1:4">
      <c r="A13803" s="489" t="str">
        <f t="shared" si="215"/>
        <v>2313201168訪問リハビリテーション</v>
      </c>
      <c r="B13803" s="489">
        <v>2313201168</v>
      </c>
      <c r="C13803" s="489" t="s">
        <v>2104</v>
      </c>
      <c r="D13803" s="489" t="s">
        <v>14834</v>
      </c>
    </row>
    <row r="13804" spans="1:4">
      <c r="A13804" s="489" t="str">
        <f t="shared" si="215"/>
        <v>2313201168訪問看護</v>
      </c>
      <c r="B13804" s="489">
        <v>2313201168</v>
      </c>
      <c r="C13804" s="489" t="s">
        <v>2102</v>
      </c>
      <c r="D13804" s="489" t="s">
        <v>14834</v>
      </c>
    </row>
    <row r="13805" spans="1:4">
      <c r="A13805" s="489" t="str">
        <f t="shared" si="215"/>
        <v>2313201176介護予防通所リハビリテーション</v>
      </c>
      <c r="B13805" s="489">
        <v>2313201176</v>
      </c>
      <c r="C13805" s="489" t="s">
        <v>2512</v>
      </c>
      <c r="D13805" s="489" t="s">
        <v>16993</v>
      </c>
    </row>
    <row r="13806" spans="1:4">
      <c r="A13806" s="489" t="str">
        <f t="shared" si="215"/>
        <v>2313201176介護予防訪問リハビリテーション</v>
      </c>
      <c r="B13806" s="489">
        <v>2313201176</v>
      </c>
      <c r="C13806" s="489" t="s">
        <v>2108</v>
      </c>
      <c r="D13806" s="489" t="s">
        <v>16993</v>
      </c>
    </row>
    <row r="13807" spans="1:4">
      <c r="A13807" s="489" t="str">
        <f t="shared" si="215"/>
        <v>2313201176介護予防訪問看護</v>
      </c>
      <c r="B13807" s="489">
        <v>2313201176</v>
      </c>
      <c r="C13807" s="489" t="s">
        <v>2103</v>
      </c>
      <c r="D13807" s="489" t="s">
        <v>16993</v>
      </c>
    </row>
    <row r="13808" spans="1:4">
      <c r="A13808" s="489" t="str">
        <f t="shared" si="215"/>
        <v>2313201176通所リハビリテーション</v>
      </c>
      <c r="B13808" s="489">
        <v>2313201176</v>
      </c>
      <c r="C13808" s="489" t="s">
        <v>2511</v>
      </c>
      <c r="D13808" s="489" t="s">
        <v>16993</v>
      </c>
    </row>
    <row r="13809" spans="1:4">
      <c r="A13809" s="489" t="str">
        <f t="shared" si="215"/>
        <v>2313201176訪問リハビリテーション</v>
      </c>
      <c r="B13809" s="489">
        <v>2313201176</v>
      </c>
      <c r="C13809" s="489" t="s">
        <v>2104</v>
      </c>
      <c r="D13809" s="489" t="s">
        <v>16993</v>
      </c>
    </row>
    <row r="13810" spans="1:4">
      <c r="A13810" s="489" t="str">
        <f t="shared" si="215"/>
        <v>2313201176訪問看護</v>
      </c>
      <c r="B13810" s="489">
        <v>2313201176</v>
      </c>
      <c r="C13810" s="489" t="s">
        <v>2102</v>
      </c>
      <c r="D13810" s="489" t="s">
        <v>16993</v>
      </c>
    </row>
    <row r="13811" spans="1:4">
      <c r="A13811" s="489" t="str">
        <f t="shared" si="215"/>
        <v>2313201184介護予防訪問リハビリテーション</v>
      </c>
      <c r="B13811" s="489">
        <v>2313201184</v>
      </c>
      <c r="C13811" s="489" t="s">
        <v>2108</v>
      </c>
      <c r="D13811" s="489" t="s">
        <v>16994</v>
      </c>
    </row>
    <row r="13812" spans="1:4">
      <c r="A13812" s="489" t="str">
        <f t="shared" si="215"/>
        <v>2313201184介護予防訪問看護</v>
      </c>
      <c r="B13812" s="489">
        <v>2313201184</v>
      </c>
      <c r="C13812" s="489" t="s">
        <v>2103</v>
      </c>
      <c r="D13812" s="489" t="s">
        <v>16994</v>
      </c>
    </row>
    <row r="13813" spans="1:4">
      <c r="A13813" s="489" t="str">
        <f t="shared" si="215"/>
        <v>2313201184訪問リハビリテーション</v>
      </c>
      <c r="B13813" s="489">
        <v>2313201184</v>
      </c>
      <c r="C13813" s="489" t="s">
        <v>2104</v>
      </c>
      <c r="D13813" s="489" t="s">
        <v>16994</v>
      </c>
    </row>
    <row r="13814" spans="1:4">
      <c r="A13814" s="489" t="str">
        <f t="shared" si="215"/>
        <v>2313201184訪問看護</v>
      </c>
      <c r="B13814" s="489">
        <v>2313201184</v>
      </c>
      <c r="C13814" s="489" t="s">
        <v>2102</v>
      </c>
      <c r="D13814" s="489" t="s">
        <v>16994</v>
      </c>
    </row>
    <row r="13815" spans="1:4">
      <c r="A13815" s="489" t="str">
        <f t="shared" si="215"/>
        <v>2313201192介護予防訪問リハビリテーション</v>
      </c>
      <c r="B13815" s="489">
        <v>2313201192</v>
      </c>
      <c r="C13815" s="489" t="s">
        <v>2108</v>
      </c>
      <c r="D13815" s="489" t="s">
        <v>14869</v>
      </c>
    </row>
    <row r="13816" spans="1:4">
      <c r="A13816" s="489" t="str">
        <f t="shared" si="215"/>
        <v>2313201192介護予防訪問看護</v>
      </c>
      <c r="B13816" s="489">
        <v>2313201192</v>
      </c>
      <c r="C13816" s="489" t="s">
        <v>2103</v>
      </c>
      <c r="D13816" s="489" t="s">
        <v>14869</v>
      </c>
    </row>
    <row r="13817" spans="1:4">
      <c r="A13817" s="489" t="str">
        <f t="shared" si="215"/>
        <v>2313201192訪問リハビリテーション</v>
      </c>
      <c r="B13817" s="489">
        <v>2313201192</v>
      </c>
      <c r="C13817" s="489" t="s">
        <v>2104</v>
      </c>
      <c r="D13817" s="489" t="s">
        <v>14869</v>
      </c>
    </row>
    <row r="13818" spans="1:4">
      <c r="A13818" s="489" t="str">
        <f t="shared" si="215"/>
        <v>2313201192訪問看護</v>
      </c>
      <c r="B13818" s="489">
        <v>2313201192</v>
      </c>
      <c r="C13818" s="489" t="s">
        <v>2102</v>
      </c>
      <c r="D13818" s="489" t="s">
        <v>14869</v>
      </c>
    </row>
    <row r="13819" spans="1:4">
      <c r="A13819" s="489" t="str">
        <f t="shared" si="215"/>
        <v>2313201200介護予防訪問リハビリテーション</v>
      </c>
      <c r="B13819" s="489">
        <v>2313201200</v>
      </c>
      <c r="C13819" s="489" t="s">
        <v>2108</v>
      </c>
      <c r="D13819" s="489" t="s">
        <v>16995</v>
      </c>
    </row>
    <row r="13820" spans="1:4">
      <c r="A13820" s="489" t="str">
        <f t="shared" si="215"/>
        <v>2313201200介護予防訪問看護</v>
      </c>
      <c r="B13820" s="489">
        <v>2313201200</v>
      </c>
      <c r="C13820" s="489" t="s">
        <v>2103</v>
      </c>
      <c r="D13820" s="489" t="s">
        <v>16995</v>
      </c>
    </row>
    <row r="13821" spans="1:4">
      <c r="A13821" s="489" t="str">
        <f t="shared" si="215"/>
        <v>2313201200訪問リハビリテーション</v>
      </c>
      <c r="B13821" s="489">
        <v>2313201200</v>
      </c>
      <c r="C13821" s="489" t="s">
        <v>2104</v>
      </c>
      <c r="D13821" s="489" t="s">
        <v>16995</v>
      </c>
    </row>
    <row r="13822" spans="1:4">
      <c r="A13822" s="489" t="str">
        <f t="shared" si="215"/>
        <v>2313201200訪問看護</v>
      </c>
      <c r="B13822" s="489">
        <v>2313201200</v>
      </c>
      <c r="C13822" s="489" t="s">
        <v>2102</v>
      </c>
      <c r="D13822" s="489" t="s">
        <v>16995</v>
      </c>
    </row>
    <row r="13823" spans="1:4">
      <c r="A13823" s="489" t="str">
        <f t="shared" si="215"/>
        <v>2313201218介護予防訪問リハビリテーション</v>
      </c>
      <c r="B13823" s="489">
        <v>2313201218</v>
      </c>
      <c r="C13823" s="489" t="s">
        <v>2108</v>
      </c>
      <c r="D13823" s="489" t="s">
        <v>16996</v>
      </c>
    </row>
    <row r="13824" spans="1:4">
      <c r="A13824" s="489" t="str">
        <f t="shared" si="215"/>
        <v>2313201218介護予防訪問看護</v>
      </c>
      <c r="B13824" s="489">
        <v>2313201218</v>
      </c>
      <c r="C13824" s="489" t="s">
        <v>2103</v>
      </c>
      <c r="D13824" s="489" t="s">
        <v>16996</v>
      </c>
    </row>
    <row r="13825" spans="1:4">
      <c r="A13825" s="489" t="str">
        <f t="shared" si="215"/>
        <v>2313201218訪問リハビリテーション</v>
      </c>
      <c r="B13825" s="489">
        <v>2313201218</v>
      </c>
      <c r="C13825" s="489" t="s">
        <v>2104</v>
      </c>
      <c r="D13825" s="489" t="s">
        <v>16996</v>
      </c>
    </row>
    <row r="13826" spans="1:4">
      <c r="A13826" s="489" t="str">
        <f t="shared" ref="A13826:A13889" si="216">B13826&amp;C13826</f>
        <v>2313201218訪問看護</v>
      </c>
      <c r="B13826" s="489">
        <v>2313201218</v>
      </c>
      <c r="C13826" s="489" t="s">
        <v>2102</v>
      </c>
      <c r="D13826" s="489" t="s">
        <v>16996</v>
      </c>
    </row>
    <row r="13827" spans="1:4">
      <c r="A13827" s="489" t="str">
        <f t="shared" si="216"/>
        <v>2313201226介護予防訪問リハビリテーション</v>
      </c>
      <c r="B13827" s="489">
        <v>2313201226</v>
      </c>
      <c r="C13827" s="489" t="s">
        <v>2108</v>
      </c>
      <c r="D13827" s="489" t="s">
        <v>16997</v>
      </c>
    </row>
    <row r="13828" spans="1:4">
      <c r="A13828" s="489" t="str">
        <f t="shared" si="216"/>
        <v>2313201226介護予防訪問看護</v>
      </c>
      <c r="B13828" s="489">
        <v>2313201226</v>
      </c>
      <c r="C13828" s="489" t="s">
        <v>2103</v>
      </c>
      <c r="D13828" s="489" t="s">
        <v>16997</v>
      </c>
    </row>
    <row r="13829" spans="1:4">
      <c r="A13829" s="489" t="str">
        <f t="shared" si="216"/>
        <v>2313201226訪問リハビリテーション</v>
      </c>
      <c r="B13829" s="489">
        <v>2313201226</v>
      </c>
      <c r="C13829" s="489" t="s">
        <v>2104</v>
      </c>
      <c r="D13829" s="489" t="s">
        <v>16997</v>
      </c>
    </row>
    <row r="13830" spans="1:4">
      <c r="A13830" s="489" t="str">
        <f t="shared" si="216"/>
        <v>2313201226訪問看護</v>
      </c>
      <c r="B13830" s="489">
        <v>2313201226</v>
      </c>
      <c r="C13830" s="489" t="s">
        <v>2102</v>
      </c>
      <c r="D13830" s="489" t="s">
        <v>16997</v>
      </c>
    </row>
    <row r="13831" spans="1:4">
      <c r="A13831" s="489" t="str">
        <f t="shared" si="216"/>
        <v>2313201234介護予防訪問リハビリテーション</v>
      </c>
      <c r="B13831" s="489">
        <v>2313201234</v>
      </c>
      <c r="C13831" s="489" t="s">
        <v>2108</v>
      </c>
      <c r="D13831" s="489" t="s">
        <v>16998</v>
      </c>
    </row>
    <row r="13832" spans="1:4">
      <c r="A13832" s="489" t="str">
        <f t="shared" si="216"/>
        <v>2313201234介護予防訪問看護</v>
      </c>
      <c r="B13832" s="489">
        <v>2313201234</v>
      </c>
      <c r="C13832" s="489" t="s">
        <v>2103</v>
      </c>
      <c r="D13832" s="489" t="s">
        <v>16998</v>
      </c>
    </row>
    <row r="13833" spans="1:4">
      <c r="A13833" s="489" t="str">
        <f t="shared" si="216"/>
        <v>2313201234訪問リハビリテーション</v>
      </c>
      <c r="B13833" s="489">
        <v>2313201234</v>
      </c>
      <c r="C13833" s="489" t="s">
        <v>2104</v>
      </c>
      <c r="D13833" s="489" t="s">
        <v>16998</v>
      </c>
    </row>
    <row r="13834" spans="1:4">
      <c r="A13834" s="489" t="str">
        <f t="shared" si="216"/>
        <v>2313201234訪問看護</v>
      </c>
      <c r="B13834" s="489">
        <v>2313201234</v>
      </c>
      <c r="C13834" s="489" t="s">
        <v>2102</v>
      </c>
      <c r="D13834" s="489" t="s">
        <v>16998</v>
      </c>
    </row>
    <row r="13835" spans="1:4">
      <c r="A13835" s="489" t="str">
        <f t="shared" si="216"/>
        <v>2313201259介護予防通所リハビリテーション</v>
      </c>
      <c r="B13835" s="489">
        <v>2313201259</v>
      </c>
      <c r="C13835" s="489" t="s">
        <v>2512</v>
      </c>
      <c r="D13835" s="489" t="s">
        <v>16999</v>
      </c>
    </row>
    <row r="13836" spans="1:4">
      <c r="A13836" s="489" t="str">
        <f t="shared" si="216"/>
        <v>2313201259介護予防訪問リハビリテーション</v>
      </c>
      <c r="B13836" s="489">
        <v>2313201259</v>
      </c>
      <c r="C13836" s="489" t="s">
        <v>2108</v>
      </c>
      <c r="D13836" s="489" t="s">
        <v>16999</v>
      </c>
    </row>
    <row r="13837" spans="1:4">
      <c r="A13837" s="489" t="str">
        <f t="shared" si="216"/>
        <v>2313201259介護予防訪問看護</v>
      </c>
      <c r="B13837" s="489">
        <v>2313201259</v>
      </c>
      <c r="C13837" s="489" t="s">
        <v>2103</v>
      </c>
      <c r="D13837" s="489" t="s">
        <v>16999</v>
      </c>
    </row>
    <row r="13838" spans="1:4">
      <c r="A13838" s="489" t="str">
        <f t="shared" si="216"/>
        <v>2313201259通所リハビリテーション</v>
      </c>
      <c r="B13838" s="489">
        <v>2313201259</v>
      </c>
      <c r="C13838" s="489" t="s">
        <v>2511</v>
      </c>
      <c r="D13838" s="489" t="s">
        <v>16999</v>
      </c>
    </row>
    <row r="13839" spans="1:4">
      <c r="A13839" s="489" t="str">
        <f t="shared" si="216"/>
        <v>2313201259訪問リハビリテーション</v>
      </c>
      <c r="B13839" s="489">
        <v>2313201259</v>
      </c>
      <c r="C13839" s="489" t="s">
        <v>2104</v>
      </c>
      <c r="D13839" s="489" t="s">
        <v>16999</v>
      </c>
    </row>
    <row r="13840" spans="1:4">
      <c r="A13840" s="489" t="str">
        <f t="shared" si="216"/>
        <v>2313201259訪問看護</v>
      </c>
      <c r="B13840" s="489">
        <v>2313201259</v>
      </c>
      <c r="C13840" s="489" t="s">
        <v>2102</v>
      </c>
      <c r="D13840" s="489" t="s">
        <v>16999</v>
      </c>
    </row>
    <row r="13841" spans="1:4">
      <c r="A13841" s="489" t="str">
        <f t="shared" si="216"/>
        <v>2313201267介護予防通所リハビリテーション</v>
      </c>
      <c r="B13841" s="489">
        <v>2313201267</v>
      </c>
      <c r="C13841" s="489" t="s">
        <v>2512</v>
      </c>
      <c r="D13841" s="489" t="s">
        <v>17000</v>
      </c>
    </row>
    <row r="13842" spans="1:4">
      <c r="A13842" s="489" t="str">
        <f t="shared" si="216"/>
        <v>2313201267介護予防訪問リハビリテーション</v>
      </c>
      <c r="B13842" s="489">
        <v>2313201267</v>
      </c>
      <c r="C13842" s="489" t="s">
        <v>2108</v>
      </c>
      <c r="D13842" s="489" t="s">
        <v>17000</v>
      </c>
    </row>
    <row r="13843" spans="1:4">
      <c r="A13843" s="489" t="str">
        <f t="shared" si="216"/>
        <v>2313201267介護予防訪問看護</v>
      </c>
      <c r="B13843" s="489">
        <v>2313201267</v>
      </c>
      <c r="C13843" s="489" t="s">
        <v>2103</v>
      </c>
      <c r="D13843" s="489" t="s">
        <v>17000</v>
      </c>
    </row>
    <row r="13844" spans="1:4">
      <c r="A13844" s="489" t="str">
        <f t="shared" si="216"/>
        <v>2313201267通所リハビリテーション</v>
      </c>
      <c r="B13844" s="489">
        <v>2313201267</v>
      </c>
      <c r="C13844" s="489" t="s">
        <v>2511</v>
      </c>
      <c r="D13844" s="489" t="s">
        <v>17000</v>
      </c>
    </row>
    <row r="13845" spans="1:4">
      <c r="A13845" s="489" t="str">
        <f t="shared" si="216"/>
        <v>2313201267訪問リハビリテーション</v>
      </c>
      <c r="B13845" s="489">
        <v>2313201267</v>
      </c>
      <c r="C13845" s="489" t="s">
        <v>2104</v>
      </c>
      <c r="D13845" s="489" t="s">
        <v>17000</v>
      </c>
    </row>
    <row r="13846" spans="1:4">
      <c r="A13846" s="489" t="str">
        <f t="shared" si="216"/>
        <v>2313201267訪問看護</v>
      </c>
      <c r="B13846" s="489">
        <v>2313201267</v>
      </c>
      <c r="C13846" s="489" t="s">
        <v>2102</v>
      </c>
      <c r="D13846" s="489" t="s">
        <v>17000</v>
      </c>
    </row>
    <row r="13847" spans="1:4">
      <c r="A13847" s="489" t="str">
        <f t="shared" si="216"/>
        <v>2313201283介護予防訪問リハビリテーション</v>
      </c>
      <c r="B13847" s="489">
        <v>2313201283</v>
      </c>
      <c r="C13847" s="489" t="s">
        <v>2108</v>
      </c>
      <c r="D13847" s="489" t="s">
        <v>17001</v>
      </c>
    </row>
    <row r="13848" spans="1:4">
      <c r="A13848" s="489" t="str">
        <f t="shared" si="216"/>
        <v>2313201283介護予防訪問看護</v>
      </c>
      <c r="B13848" s="489">
        <v>2313201283</v>
      </c>
      <c r="C13848" s="489" t="s">
        <v>2103</v>
      </c>
      <c r="D13848" s="489" t="s">
        <v>17001</v>
      </c>
    </row>
    <row r="13849" spans="1:4">
      <c r="A13849" s="489" t="str">
        <f t="shared" si="216"/>
        <v>2313201283訪問リハビリテーション</v>
      </c>
      <c r="B13849" s="489">
        <v>2313201283</v>
      </c>
      <c r="C13849" s="489" t="s">
        <v>2104</v>
      </c>
      <c r="D13849" s="489" t="s">
        <v>17001</v>
      </c>
    </row>
    <row r="13850" spans="1:4">
      <c r="A13850" s="489" t="str">
        <f t="shared" si="216"/>
        <v>2313201283訪問看護</v>
      </c>
      <c r="B13850" s="489">
        <v>2313201283</v>
      </c>
      <c r="C13850" s="489" t="s">
        <v>2102</v>
      </c>
      <c r="D13850" s="489" t="s">
        <v>17001</v>
      </c>
    </row>
    <row r="13851" spans="1:4">
      <c r="A13851" s="489" t="str">
        <f t="shared" si="216"/>
        <v>2313201325介護予防通所リハビリテーション</v>
      </c>
      <c r="B13851" s="489">
        <v>2313201325</v>
      </c>
      <c r="C13851" s="489" t="s">
        <v>2512</v>
      </c>
      <c r="D13851" s="489" t="s">
        <v>13816</v>
      </c>
    </row>
    <row r="13852" spans="1:4">
      <c r="A13852" s="489" t="str">
        <f t="shared" si="216"/>
        <v>2313201325介護予防訪問リハビリテーション</v>
      </c>
      <c r="B13852" s="489">
        <v>2313201325</v>
      </c>
      <c r="C13852" s="489" t="s">
        <v>2108</v>
      </c>
      <c r="D13852" s="489" t="s">
        <v>13816</v>
      </c>
    </row>
    <row r="13853" spans="1:4">
      <c r="A13853" s="489" t="str">
        <f t="shared" si="216"/>
        <v>2313201325介護予防訪問看護</v>
      </c>
      <c r="B13853" s="489">
        <v>2313201325</v>
      </c>
      <c r="C13853" s="489" t="s">
        <v>2103</v>
      </c>
      <c r="D13853" s="489" t="s">
        <v>13816</v>
      </c>
    </row>
    <row r="13854" spans="1:4">
      <c r="A13854" s="489" t="str">
        <f t="shared" si="216"/>
        <v>2313201325通所リハビリテーション</v>
      </c>
      <c r="B13854" s="489">
        <v>2313201325</v>
      </c>
      <c r="C13854" s="489" t="s">
        <v>2511</v>
      </c>
      <c r="D13854" s="489" t="s">
        <v>13816</v>
      </c>
    </row>
    <row r="13855" spans="1:4">
      <c r="A13855" s="489" t="str">
        <f t="shared" si="216"/>
        <v>2313201325通所リハビリテーション</v>
      </c>
      <c r="B13855" s="489">
        <v>2313201325</v>
      </c>
      <c r="C13855" s="489" t="s">
        <v>2511</v>
      </c>
      <c r="D13855" s="489" t="s">
        <v>13816</v>
      </c>
    </row>
    <row r="13856" spans="1:4">
      <c r="A13856" s="489" t="str">
        <f t="shared" si="216"/>
        <v>2313201325訪問リハビリテーション</v>
      </c>
      <c r="B13856" s="489">
        <v>2313201325</v>
      </c>
      <c r="C13856" s="489" t="s">
        <v>2104</v>
      </c>
      <c r="D13856" s="489" t="s">
        <v>13816</v>
      </c>
    </row>
    <row r="13857" spans="1:4">
      <c r="A13857" s="489" t="str">
        <f t="shared" si="216"/>
        <v>2313201325訪問リハビリテーション</v>
      </c>
      <c r="B13857" s="489">
        <v>2313201325</v>
      </c>
      <c r="C13857" s="489" t="s">
        <v>2104</v>
      </c>
      <c r="D13857" s="489" t="s">
        <v>13816</v>
      </c>
    </row>
    <row r="13858" spans="1:4">
      <c r="A13858" s="489" t="str">
        <f t="shared" si="216"/>
        <v>2313201325訪問看護</v>
      </c>
      <c r="B13858" s="489">
        <v>2313201325</v>
      </c>
      <c r="C13858" s="489" t="s">
        <v>2102</v>
      </c>
      <c r="D13858" s="489" t="s">
        <v>13816</v>
      </c>
    </row>
    <row r="13859" spans="1:4">
      <c r="A13859" s="489" t="str">
        <f t="shared" si="216"/>
        <v>2313201341介護予防訪問リハビリテーション</v>
      </c>
      <c r="B13859" s="489">
        <v>2313201341</v>
      </c>
      <c r="C13859" s="489" t="s">
        <v>2108</v>
      </c>
      <c r="D13859" s="489" t="s">
        <v>17002</v>
      </c>
    </row>
    <row r="13860" spans="1:4">
      <c r="A13860" s="489" t="str">
        <f t="shared" si="216"/>
        <v>2313201341介護予防訪問看護</v>
      </c>
      <c r="B13860" s="489">
        <v>2313201341</v>
      </c>
      <c r="C13860" s="489" t="s">
        <v>2103</v>
      </c>
      <c r="D13860" s="489" t="s">
        <v>17002</v>
      </c>
    </row>
    <row r="13861" spans="1:4">
      <c r="A13861" s="489" t="str">
        <f t="shared" si="216"/>
        <v>2313201341訪問リハビリテーション</v>
      </c>
      <c r="B13861" s="489">
        <v>2313201341</v>
      </c>
      <c r="C13861" s="489" t="s">
        <v>2104</v>
      </c>
      <c r="D13861" s="489" t="s">
        <v>17002</v>
      </c>
    </row>
    <row r="13862" spans="1:4">
      <c r="A13862" s="489" t="str">
        <f t="shared" si="216"/>
        <v>2313201341訪問看護</v>
      </c>
      <c r="B13862" s="489">
        <v>2313201341</v>
      </c>
      <c r="C13862" s="489" t="s">
        <v>2102</v>
      </c>
      <c r="D13862" s="489" t="s">
        <v>17002</v>
      </c>
    </row>
    <row r="13863" spans="1:4">
      <c r="A13863" s="489" t="str">
        <f t="shared" si="216"/>
        <v>2313201366介護予防訪問リハビリテーション</v>
      </c>
      <c r="B13863" s="489">
        <v>2313201366</v>
      </c>
      <c r="C13863" s="489" t="s">
        <v>2108</v>
      </c>
      <c r="D13863" s="489" t="s">
        <v>17003</v>
      </c>
    </row>
    <row r="13864" spans="1:4">
      <c r="A13864" s="489" t="str">
        <f t="shared" si="216"/>
        <v>2313201366介護予防訪問看護</v>
      </c>
      <c r="B13864" s="489">
        <v>2313201366</v>
      </c>
      <c r="C13864" s="489" t="s">
        <v>2103</v>
      </c>
      <c r="D13864" s="489" t="s">
        <v>17003</v>
      </c>
    </row>
    <row r="13865" spans="1:4">
      <c r="A13865" s="489" t="str">
        <f t="shared" si="216"/>
        <v>2313201366訪問リハビリテーション</v>
      </c>
      <c r="B13865" s="489">
        <v>2313201366</v>
      </c>
      <c r="C13865" s="489" t="s">
        <v>2104</v>
      </c>
      <c r="D13865" s="489" t="s">
        <v>17003</v>
      </c>
    </row>
    <row r="13866" spans="1:4">
      <c r="A13866" s="489" t="str">
        <f t="shared" si="216"/>
        <v>2313201366訪問看護</v>
      </c>
      <c r="B13866" s="489">
        <v>2313201366</v>
      </c>
      <c r="C13866" s="489" t="s">
        <v>2102</v>
      </c>
      <c r="D13866" s="489" t="s">
        <v>17003</v>
      </c>
    </row>
    <row r="13867" spans="1:4">
      <c r="A13867" s="489" t="str">
        <f t="shared" si="216"/>
        <v>2313201382介護予防訪問リハビリテーション</v>
      </c>
      <c r="B13867" s="489">
        <v>2313201382</v>
      </c>
      <c r="C13867" s="489" t="s">
        <v>2108</v>
      </c>
      <c r="D13867" s="489" t="s">
        <v>17004</v>
      </c>
    </row>
    <row r="13868" spans="1:4">
      <c r="A13868" s="489" t="str">
        <f t="shared" si="216"/>
        <v>2313201382介護予防訪問看護</v>
      </c>
      <c r="B13868" s="489">
        <v>2313201382</v>
      </c>
      <c r="C13868" s="489" t="s">
        <v>2103</v>
      </c>
      <c r="D13868" s="489" t="s">
        <v>17004</v>
      </c>
    </row>
    <row r="13869" spans="1:4">
      <c r="A13869" s="489" t="str">
        <f t="shared" si="216"/>
        <v>2313201382訪問リハビリテーション</v>
      </c>
      <c r="B13869" s="489">
        <v>2313201382</v>
      </c>
      <c r="C13869" s="489" t="s">
        <v>2104</v>
      </c>
      <c r="D13869" s="489" t="s">
        <v>17004</v>
      </c>
    </row>
    <row r="13870" spans="1:4">
      <c r="A13870" s="489" t="str">
        <f t="shared" si="216"/>
        <v>2313201382訪問看護</v>
      </c>
      <c r="B13870" s="489">
        <v>2313201382</v>
      </c>
      <c r="C13870" s="489" t="s">
        <v>2102</v>
      </c>
      <c r="D13870" s="489" t="s">
        <v>17004</v>
      </c>
    </row>
    <row r="13871" spans="1:4">
      <c r="A13871" s="489" t="str">
        <f t="shared" si="216"/>
        <v>2313201416介護予防訪問リハビリテーション</v>
      </c>
      <c r="B13871" s="489">
        <v>2313201416</v>
      </c>
      <c r="C13871" s="489" t="s">
        <v>2108</v>
      </c>
      <c r="D13871" s="489" t="s">
        <v>17005</v>
      </c>
    </row>
    <row r="13872" spans="1:4">
      <c r="A13872" s="489" t="str">
        <f t="shared" si="216"/>
        <v>2313201416介護予防訪問看護</v>
      </c>
      <c r="B13872" s="489">
        <v>2313201416</v>
      </c>
      <c r="C13872" s="489" t="s">
        <v>2103</v>
      </c>
      <c r="D13872" s="489" t="s">
        <v>17005</v>
      </c>
    </row>
    <row r="13873" spans="1:4">
      <c r="A13873" s="489" t="str">
        <f t="shared" si="216"/>
        <v>2313201416訪問リハビリテーション</v>
      </c>
      <c r="B13873" s="489">
        <v>2313201416</v>
      </c>
      <c r="C13873" s="489" t="s">
        <v>2104</v>
      </c>
      <c r="D13873" s="489" t="s">
        <v>17005</v>
      </c>
    </row>
    <row r="13874" spans="1:4">
      <c r="A13874" s="489" t="str">
        <f t="shared" si="216"/>
        <v>2313201416訪問看護</v>
      </c>
      <c r="B13874" s="489">
        <v>2313201416</v>
      </c>
      <c r="C13874" s="489" t="s">
        <v>2102</v>
      </c>
      <c r="D13874" s="489" t="s">
        <v>17005</v>
      </c>
    </row>
    <row r="13875" spans="1:4">
      <c r="A13875" s="489" t="str">
        <f t="shared" si="216"/>
        <v>2313201432介護予防訪問リハビリテーション</v>
      </c>
      <c r="B13875" s="489">
        <v>2313201432</v>
      </c>
      <c r="C13875" s="489" t="s">
        <v>2108</v>
      </c>
      <c r="D13875" s="489" t="s">
        <v>17006</v>
      </c>
    </row>
    <row r="13876" spans="1:4">
      <c r="A13876" s="489" t="str">
        <f t="shared" si="216"/>
        <v>2313201432介護予防訪問看護</v>
      </c>
      <c r="B13876" s="489">
        <v>2313201432</v>
      </c>
      <c r="C13876" s="489" t="s">
        <v>2103</v>
      </c>
      <c r="D13876" s="489" t="s">
        <v>17006</v>
      </c>
    </row>
    <row r="13877" spans="1:4">
      <c r="A13877" s="489" t="str">
        <f t="shared" si="216"/>
        <v>2313201432訪問リハビリテーション</v>
      </c>
      <c r="B13877" s="489">
        <v>2313201432</v>
      </c>
      <c r="C13877" s="489" t="s">
        <v>2104</v>
      </c>
      <c r="D13877" s="489" t="s">
        <v>17006</v>
      </c>
    </row>
    <row r="13878" spans="1:4">
      <c r="A13878" s="489" t="str">
        <f t="shared" si="216"/>
        <v>2313201432訪問看護</v>
      </c>
      <c r="B13878" s="489">
        <v>2313201432</v>
      </c>
      <c r="C13878" s="489" t="s">
        <v>2102</v>
      </c>
      <c r="D13878" s="489" t="s">
        <v>17006</v>
      </c>
    </row>
    <row r="13879" spans="1:4">
      <c r="A13879" s="489" t="str">
        <f t="shared" si="216"/>
        <v>2313201457訪問リハビリテーション</v>
      </c>
      <c r="B13879" s="489">
        <v>2313201457</v>
      </c>
      <c r="C13879" s="489" t="s">
        <v>2104</v>
      </c>
      <c r="D13879" s="489" t="s">
        <v>17007</v>
      </c>
    </row>
    <row r="13880" spans="1:4">
      <c r="A13880" s="489" t="str">
        <f t="shared" si="216"/>
        <v>2313201457訪問看護</v>
      </c>
      <c r="B13880" s="489">
        <v>2313201457</v>
      </c>
      <c r="C13880" s="489" t="s">
        <v>2102</v>
      </c>
      <c r="D13880" s="489" t="s">
        <v>17007</v>
      </c>
    </row>
    <row r="13881" spans="1:4">
      <c r="A13881" s="489" t="str">
        <f t="shared" si="216"/>
        <v>2313201465介護予防訪問リハビリテーション</v>
      </c>
      <c r="B13881" s="489">
        <v>2313201465</v>
      </c>
      <c r="C13881" s="489" t="s">
        <v>2108</v>
      </c>
      <c r="D13881" s="489" t="s">
        <v>17008</v>
      </c>
    </row>
    <row r="13882" spans="1:4">
      <c r="A13882" s="489" t="str">
        <f t="shared" si="216"/>
        <v>2313201465介護予防訪問看護</v>
      </c>
      <c r="B13882" s="489">
        <v>2313201465</v>
      </c>
      <c r="C13882" s="489" t="s">
        <v>2103</v>
      </c>
      <c r="D13882" s="489" t="s">
        <v>17008</v>
      </c>
    </row>
    <row r="13883" spans="1:4">
      <c r="A13883" s="489" t="str">
        <f t="shared" si="216"/>
        <v>2313201465訪問リハビリテーション</v>
      </c>
      <c r="B13883" s="489">
        <v>2313201465</v>
      </c>
      <c r="C13883" s="489" t="s">
        <v>2104</v>
      </c>
      <c r="D13883" s="489" t="s">
        <v>17008</v>
      </c>
    </row>
    <row r="13884" spans="1:4">
      <c r="A13884" s="489" t="str">
        <f t="shared" si="216"/>
        <v>2313201465訪問看護</v>
      </c>
      <c r="B13884" s="489">
        <v>2313201465</v>
      </c>
      <c r="C13884" s="489" t="s">
        <v>2102</v>
      </c>
      <c r="D13884" s="489" t="s">
        <v>17008</v>
      </c>
    </row>
    <row r="13885" spans="1:4">
      <c r="A13885" s="489" t="str">
        <f t="shared" si="216"/>
        <v>2313201473介護予防訪問リハビリテーション</v>
      </c>
      <c r="B13885" s="489">
        <v>2313201473</v>
      </c>
      <c r="C13885" s="489" t="s">
        <v>2108</v>
      </c>
      <c r="D13885" s="489" t="s">
        <v>17009</v>
      </c>
    </row>
    <row r="13886" spans="1:4">
      <c r="A13886" s="489" t="str">
        <f t="shared" si="216"/>
        <v>2313201473介護予防訪問看護</v>
      </c>
      <c r="B13886" s="489">
        <v>2313201473</v>
      </c>
      <c r="C13886" s="489" t="s">
        <v>2103</v>
      </c>
      <c r="D13886" s="489" t="s">
        <v>17009</v>
      </c>
    </row>
    <row r="13887" spans="1:4">
      <c r="A13887" s="489" t="str">
        <f t="shared" si="216"/>
        <v>2313201473訪問リハビリテーション</v>
      </c>
      <c r="B13887" s="489">
        <v>2313201473</v>
      </c>
      <c r="C13887" s="489" t="s">
        <v>2104</v>
      </c>
      <c r="D13887" s="489" t="s">
        <v>17009</v>
      </c>
    </row>
    <row r="13888" spans="1:4">
      <c r="A13888" s="489" t="str">
        <f t="shared" si="216"/>
        <v>2313201473訪問看護</v>
      </c>
      <c r="B13888" s="489">
        <v>2313201473</v>
      </c>
      <c r="C13888" s="489" t="s">
        <v>2102</v>
      </c>
      <c r="D13888" s="489" t="s">
        <v>17009</v>
      </c>
    </row>
    <row r="13889" spans="1:4">
      <c r="A13889" s="489" t="str">
        <f t="shared" si="216"/>
        <v>2313201499介護予防訪問リハビリテーション</v>
      </c>
      <c r="B13889" s="489">
        <v>2313201499</v>
      </c>
      <c r="C13889" s="489" t="s">
        <v>2108</v>
      </c>
      <c r="D13889" s="489" t="s">
        <v>17010</v>
      </c>
    </row>
    <row r="13890" spans="1:4">
      <c r="A13890" s="489" t="str">
        <f t="shared" ref="A13890:A13953" si="217">B13890&amp;C13890</f>
        <v>2313201499介護予防訪問看護</v>
      </c>
      <c r="B13890" s="489">
        <v>2313201499</v>
      </c>
      <c r="C13890" s="489" t="s">
        <v>2103</v>
      </c>
      <c r="D13890" s="489" t="s">
        <v>17010</v>
      </c>
    </row>
    <row r="13891" spans="1:4">
      <c r="A13891" s="489" t="str">
        <f t="shared" si="217"/>
        <v>2313201499訪問リハビリテーション</v>
      </c>
      <c r="B13891" s="489">
        <v>2313201499</v>
      </c>
      <c r="C13891" s="489" t="s">
        <v>2104</v>
      </c>
      <c r="D13891" s="489" t="s">
        <v>17010</v>
      </c>
    </row>
    <row r="13892" spans="1:4">
      <c r="A13892" s="489" t="str">
        <f t="shared" si="217"/>
        <v>2313201499訪問看護</v>
      </c>
      <c r="B13892" s="489">
        <v>2313201499</v>
      </c>
      <c r="C13892" s="489" t="s">
        <v>2102</v>
      </c>
      <c r="D13892" s="489" t="s">
        <v>17010</v>
      </c>
    </row>
    <row r="13893" spans="1:4">
      <c r="A13893" s="489" t="str">
        <f t="shared" si="217"/>
        <v>2313201507介護予防訪問リハビリテーション</v>
      </c>
      <c r="B13893" s="489">
        <v>2313201507</v>
      </c>
      <c r="C13893" s="489" t="s">
        <v>2108</v>
      </c>
      <c r="D13893" s="489" t="s">
        <v>17011</v>
      </c>
    </row>
    <row r="13894" spans="1:4">
      <c r="A13894" s="489" t="str">
        <f t="shared" si="217"/>
        <v>2313201507介護予防訪問看護</v>
      </c>
      <c r="B13894" s="489">
        <v>2313201507</v>
      </c>
      <c r="C13894" s="489" t="s">
        <v>2103</v>
      </c>
      <c r="D13894" s="489" t="s">
        <v>17011</v>
      </c>
    </row>
    <row r="13895" spans="1:4">
      <c r="A13895" s="489" t="str">
        <f t="shared" si="217"/>
        <v>2313201507訪問リハビリテーション</v>
      </c>
      <c r="B13895" s="489">
        <v>2313201507</v>
      </c>
      <c r="C13895" s="489" t="s">
        <v>2104</v>
      </c>
      <c r="D13895" s="489" t="s">
        <v>17011</v>
      </c>
    </row>
    <row r="13896" spans="1:4">
      <c r="A13896" s="489" t="str">
        <f t="shared" si="217"/>
        <v>2313201507訪問看護</v>
      </c>
      <c r="B13896" s="489">
        <v>2313201507</v>
      </c>
      <c r="C13896" s="489" t="s">
        <v>2102</v>
      </c>
      <c r="D13896" s="489" t="s">
        <v>17011</v>
      </c>
    </row>
    <row r="13897" spans="1:4">
      <c r="A13897" s="489" t="str">
        <f t="shared" si="217"/>
        <v>2313201523介護予防訪問リハビリテーション</v>
      </c>
      <c r="B13897" s="489">
        <v>2313201523</v>
      </c>
      <c r="C13897" s="489" t="s">
        <v>2108</v>
      </c>
      <c r="D13897" s="489" t="s">
        <v>17012</v>
      </c>
    </row>
    <row r="13898" spans="1:4">
      <c r="A13898" s="489" t="str">
        <f t="shared" si="217"/>
        <v>2313201523介護予防訪問看護</v>
      </c>
      <c r="B13898" s="489">
        <v>2313201523</v>
      </c>
      <c r="C13898" s="489" t="s">
        <v>2103</v>
      </c>
      <c r="D13898" s="489" t="s">
        <v>17012</v>
      </c>
    </row>
    <row r="13899" spans="1:4">
      <c r="A13899" s="489" t="str">
        <f t="shared" si="217"/>
        <v>2313201523訪問リハビリテーション</v>
      </c>
      <c r="B13899" s="489">
        <v>2313201523</v>
      </c>
      <c r="C13899" s="489" t="s">
        <v>2104</v>
      </c>
      <c r="D13899" s="489" t="s">
        <v>17012</v>
      </c>
    </row>
    <row r="13900" spans="1:4">
      <c r="A13900" s="489" t="str">
        <f t="shared" si="217"/>
        <v>2313201523訪問看護</v>
      </c>
      <c r="B13900" s="489">
        <v>2313201523</v>
      </c>
      <c r="C13900" s="489" t="s">
        <v>2102</v>
      </c>
      <c r="D13900" s="489" t="s">
        <v>17012</v>
      </c>
    </row>
    <row r="13901" spans="1:4">
      <c r="A13901" s="489" t="str">
        <f t="shared" si="217"/>
        <v>2313201531介護予防訪問リハビリテーション</v>
      </c>
      <c r="B13901" s="489">
        <v>2313201531</v>
      </c>
      <c r="C13901" s="489" t="s">
        <v>2108</v>
      </c>
      <c r="D13901" s="489" t="s">
        <v>17013</v>
      </c>
    </row>
    <row r="13902" spans="1:4">
      <c r="A13902" s="489" t="str">
        <f t="shared" si="217"/>
        <v>2313201531介護予防訪問看護</v>
      </c>
      <c r="B13902" s="489">
        <v>2313201531</v>
      </c>
      <c r="C13902" s="489" t="s">
        <v>2103</v>
      </c>
      <c r="D13902" s="489" t="s">
        <v>17013</v>
      </c>
    </row>
    <row r="13903" spans="1:4">
      <c r="A13903" s="489" t="str">
        <f t="shared" si="217"/>
        <v>2313201531訪問リハビリテーション</v>
      </c>
      <c r="B13903" s="489">
        <v>2313201531</v>
      </c>
      <c r="C13903" s="489" t="s">
        <v>2104</v>
      </c>
      <c r="D13903" s="489" t="s">
        <v>17013</v>
      </c>
    </row>
    <row r="13904" spans="1:4">
      <c r="A13904" s="489" t="str">
        <f t="shared" si="217"/>
        <v>2313201531訪問看護</v>
      </c>
      <c r="B13904" s="489">
        <v>2313201531</v>
      </c>
      <c r="C13904" s="489" t="s">
        <v>2102</v>
      </c>
      <c r="D13904" s="489" t="s">
        <v>17013</v>
      </c>
    </row>
    <row r="13905" spans="1:4">
      <c r="A13905" s="489" t="str">
        <f t="shared" si="217"/>
        <v>2313201549介護予防訪問リハビリテーション</v>
      </c>
      <c r="B13905" s="489">
        <v>2313201549</v>
      </c>
      <c r="C13905" s="489" t="s">
        <v>2108</v>
      </c>
      <c r="D13905" s="489" t="s">
        <v>15704</v>
      </c>
    </row>
    <row r="13906" spans="1:4">
      <c r="A13906" s="489" t="str">
        <f t="shared" si="217"/>
        <v>2313201549介護予防訪問看護</v>
      </c>
      <c r="B13906" s="489">
        <v>2313201549</v>
      </c>
      <c r="C13906" s="489" t="s">
        <v>2103</v>
      </c>
      <c r="D13906" s="489" t="s">
        <v>15704</v>
      </c>
    </row>
    <row r="13907" spans="1:4">
      <c r="A13907" s="489" t="str">
        <f t="shared" si="217"/>
        <v>2313201549訪問リハビリテーション</v>
      </c>
      <c r="B13907" s="489">
        <v>2313201549</v>
      </c>
      <c r="C13907" s="489" t="s">
        <v>2104</v>
      </c>
      <c r="D13907" s="489" t="s">
        <v>15704</v>
      </c>
    </row>
    <row r="13908" spans="1:4">
      <c r="A13908" s="489" t="str">
        <f t="shared" si="217"/>
        <v>2313201549訪問看護</v>
      </c>
      <c r="B13908" s="489">
        <v>2313201549</v>
      </c>
      <c r="C13908" s="489" t="s">
        <v>2102</v>
      </c>
      <c r="D13908" s="489" t="s">
        <v>15704</v>
      </c>
    </row>
    <row r="13909" spans="1:4">
      <c r="A13909" s="489" t="str">
        <f t="shared" si="217"/>
        <v>2313201564介護予防訪問リハビリテーション</v>
      </c>
      <c r="B13909" s="489">
        <v>2313201564</v>
      </c>
      <c r="C13909" s="489" t="s">
        <v>2108</v>
      </c>
      <c r="D13909" s="489" t="s">
        <v>17014</v>
      </c>
    </row>
    <row r="13910" spans="1:4">
      <c r="A13910" s="489" t="str">
        <f t="shared" si="217"/>
        <v>2313201564介護予防訪問看護</v>
      </c>
      <c r="B13910" s="489">
        <v>2313201564</v>
      </c>
      <c r="C13910" s="489" t="s">
        <v>2103</v>
      </c>
      <c r="D13910" s="489" t="s">
        <v>17014</v>
      </c>
    </row>
    <row r="13911" spans="1:4">
      <c r="A13911" s="489" t="str">
        <f t="shared" si="217"/>
        <v>2313201564訪問リハビリテーション</v>
      </c>
      <c r="B13911" s="489">
        <v>2313201564</v>
      </c>
      <c r="C13911" s="489" t="s">
        <v>2104</v>
      </c>
      <c r="D13911" s="489" t="s">
        <v>17014</v>
      </c>
    </row>
    <row r="13912" spans="1:4">
      <c r="A13912" s="489" t="str">
        <f t="shared" si="217"/>
        <v>2313201564訪問看護</v>
      </c>
      <c r="B13912" s="489">
        <v>2313201564</v>
      </c>
      <c r="C13912" s="489" t="s">
        <v>2102</v>
      </c>
      <c r="D13912" s="489" t="s">
        <v>17014</v>
      </c>
    </row>
    <row r="13913" spans="1:4">
      <c r="A13913" s="489" t="str">
        <f t="shared" si="217"/>
        <v>2313201572介護予防訪問リハビリテーション</v>
      </c>
      <c r="B13913" s="489">
        <v>2313201572</v>
      </c>
      <c r="C13913" s="489" t="s">
        <v>2108</v>
      </c>
      <c r="D13913" s="489" t="s">
        <v>15054</v>
      </c>
    </row>
    <row r="13914" spans="1:4">
      <c r="A13914" s="489" t="str">
        <f t="shared" si="217"/>
        <v>2313201572介護予防訪問看護</v>
      </c>
      <c r="B13914" s="489">
        <v>2313201572</v>
      </c>
      <c r="C13914" s="489" t="s">
        <v>2103</v>
      </c>
      <c r="D13914" s="489" t="s">
        <v>15054</v>
      </c>
    </row>
    <row r="13915" spans="1:4">
      <c r="A13915" s="489" t="str">
        <f t="shared" si="217"/>
        <v>2313201572訪問リハビリテーション</v>
      </c>
      <c r="B13915" s="489">
        <v>2313201572</v>
      </c>
      <c r="C13915" s="489" t="s">
        <v>2104</v>
      </c>
      <c r="D13915" s="489" t="s">
        <v>15054</v>
      </c>
    </row>
    <row r="13916" spans="1:4">
      <c r="A13916" s="489" t="str">
        <f t="shared" si="217"/>
        <v>2313201572訪問看護</v>
      </c>
      <c r="B13916" s="489">
        <v>2313201572</v>
      </c>
      <c r="C13916" s="489" t="s">
        <v>2102</v>
      </c>
      <c r="D13916" s="489" t="s">
        <v>15054</v>
      </c>
    </row>
    <row r="13917" spans="1:4">
      <c r="A13917" s="489" t="str">
        <f t="shared" si="217"/>
        <v>2313201614介護予防訪問リハビリテーション</v>
      </c>
      <c r="B13917" s="489">
        <v>2313201614</v>
      </c>
      <c r="C13917" s="489" t="s">
        <v>2108</v>
      </c>
      <c r="D13917" s="489" t="s">
        <v>17015</v>
      </c>
    </row>
    <row r="13918" spans="1:4">
      <c r="A13918" s="489" t="str">
        <f t="shared" si="217"/>
        <v>2313201614介護予防訪問看護</v>
      </c>
      <c r="B13918" s="489">
        <v>2313201614</v>
      </c>
      <c r="C13918" s="489" t="s">
        <v>2103</v>
      </c>
      <c r="D13918" s="489" t="s">
        <v>17015</v>
      </c>
    </row>
    <row r="13919" spans="1:4">
      <c r="A13919" s="489" t="str">
        <f t="shared" si="217"/>
        <v>2313201614訪問リハビリテーション</v>
      </c>
      <c r="B13919" s="489">
        <v>2313201614</v>
      </c>
      <c r="C13919" s="489" t="s">
        <v>2104</v>
      </c>
      <c r="D13919" s="489" t="s">
        <v>17015</v>
      </c>
    </row>
    <row r="13920" spans="1:4">
      <c r="A13920" s="489" t="str">
        <f t="shared" si="217"/>
        <v>2313201614訪問看護</v>
      </c>
      <c r="B13920" s="489">
        <v>2313201614</v>
      </c>
      <c r="C13920" s="489" t="s">
        <v>2102</v>
      </c>
      <c r="D13920" s="489" t="s">
        <v>17015</v>
      </c>
    </row>
    <row r="13921" spans="1:4">
      <c r="A13921" s="489" t="str">
        <f t="shared" si="217"/>
        <v>2313201630介護予防訪問リハビリテーション</v>
      </c>
      <c r="B13921" s="489">
        <v>2313201630</v>
      </c>
      <c r="C13921" s="489" t="s">
        <v>2108</v>
      </c>
      <c r="D13921" s="489" t="s">
        <v>17016</v>
      </c>
    </row>
    <row r="13922" spans="1:4">
      <c r="A13922" s="489" t="str">
        <f t="shared" si="217"/>
        <v>2313201630介護予防訪問看護</v>
      </c>
      <c r="B13922" s="489">
        <v>2313201630</v>
      </c>
      <c r="C13922" s="489" t="s">
        <v>2103</v>
      </c>
      <c r="D13922" s="489" t="s">
        <v>17016</v>
      </c>
    </row>
    <row r="13923" spans="1:4">
      <c r="A13923" s="489" t="str">
        <f t="shared" si="217"/>
        <v>2313201630訪問リハビリテーション</v>
      </c>
      <c r="B13923" s="489">
        <v>2313201630</v>
      </c>
      <c r="C13923" s="489" t="s">
        <v>2104</v>
      </c>
      <c r="D13923" s="489" t="s">
        <v>17016</v>
      </c>
    </row>
    <row r="13924" spans="1:4">
      <c r="A13924" s="489" t="str">
        <f t="shared" si="217"/>
        <v>2313201630訪問看護</v>
      </c>
      <c r="B13924" s="489">
        <v>2313201630</v>
      </c>
      <c r="C13924" s="489" t="s">
        <v>2102</v>
      </c>
      <c r="D13924" s="489" t="s">
        <v>17016</v>
      </c>
    </row>
    <row r="13925" spans="1:4">
      <c r="A13925" s="489" t="str">
        <f t="shared" si="217"/>
        <v>2313201655介護予防訪問リハビリテーション</v>
      </c>
      <c r="B13925" s="489">
        <v>2313201655</v>
      </c>
      <c r="C13925" s="489" t="s">
        <v>2108</v>
      </c>
      <c r="D13925" s="489" t="s">
        <v>14601</v>
      </c>
    </row>
    <row r="13926" spans="1:4">
      <c r="A13926" s="489" t="str">
        <f t="shared" si="217"/>
        <v>2313201655介護予防訪問看護</v>
      </c>
      <c r="B13926" s="489">
        <v>2313201655</v>
      </c>
      <c r="C13926" s="489" t="s">
        <v>2103</v>
      </c>
      <c r="D13926" s="489" t="s">
        <v>14601</v>
      </c>
    </row>
    <row r="13927" spans="1:4">
      <c r="A13927" s="489" t="str">
        <f t="shared" si="217"/>
        <v>2313201655訪問リハビリテーション</v>
      </c>
      <c r="B13927" s="489">
        <v>2313201655</v>
      </c>
      <c r="C13927" s="489" t="s">
        <v>2104</v>
      </c>
      <c r="D13927" s="489" t="s">
        <v>14601</v>
      </c>
    </row>
    <row r="13928" spans="1:4">
      <c r="A13928" s="489" t="str">
        <f t="shared" si="217"/>
        <v>2313201655訪問看護</v>
      </c>
      <c r="B13928" s="489">
        <v>2313201655</v>
      </c>
      <c r="C13928" s="489" t="s">
        <v>2102</v>
      </c>
      <c r="D13928" s="489" t="s">
        <v>14601</v>
      </c>
    </row>
    <row r="13929" spans="1:4">
      <c r="A13929" s="489" t="str">
        <f t="shared" si="217"/>
        <v>2313201663介護予防訪問リハビリテーション</v>
      </c>
      <c r="B13929" s="489">
        <v>2313201663</v>
      </c>
      <c r="C13929" s="489" t="s">
        <v>2108</v>
      </c>
      <c r="D13929" s="489" t="s">
        <v>17017</v>
      </c>
    </row>
    <row r="13930" spans="1:4">
      <c r="A13930" s="489" t="str">
        <f t="shared" si="217"/>
        <v>2313201663介護予防訪問看護</v>
      </c>
      <c r="B13930" s="489">
        <v>2313201663</v>
      </c>
      <c r="C13930" s="489" t="s">
        <v>2103</v>
      </c>
      <c r="D13930" s="489" t="s">
        <v>17017</v>
      </c>
    </row>
    <row r="13931" spans="1:4">
      <c r="A13931" s="489" t="str">
        <f t="shared" si="217"/>
        <v>2313201663訪問リハビリテーション</v>
      </c>
      <c r="B13931" s="489">
        <v>2313201663</v>
      </c>
      <c r="C13931" s="489" t="s">
        <v>2104</v>
      </c>
      <c r="D13931" s="489" t="s">
        <v>17017</v>
      </c>
    </row>
    <row r="13932" spans="1:4">
      <c r="A13932" s="489" t="str">
        <f t="shared" si="217"/>
        <v>2313201663訪問看護</v>
      </c>
      <c r="B13932" s="489">
        <v>2313201663</v>
      </c>
      <c r="C13932" s="489" t="s">
        <v>2102</v>
      </c>
      <c r="D13932" s="489" t="s">
        <v>17017</v>
      </c>
    </row>
    <row r="13933" spans="1:4">
      <c r="A13933" s="489" t="str">
        <f t="shared" si="217"/>
        <v>2313201671介護予防訪問リハビリテーション</v>
      </c>
      <c r="B13933" s="489">
        <v>2313201671</v>
      </c>
      <c r="C13933" s="489" t="s">
        <v>2108</v>
      </c>
      <c r="D13933" s="489" t="s">
        <v>17018</v>
      </c>
    </row>
    <row r="13934" spans="1:4">
      <c r="A13934" s="489" t="str">
        <f t="shared" si="217"/>
        <v>2313201671介護予防訪問看護</v>
      </c>
      <c r="B13934" s="489">
        <v>2313201671</v>
      </c>
      <c r="C13934" s="489" t="s">
        <v>2103</v>
      </c>
      <c r="D13934" s="489" t="s">
        <v>17018</v>
      </c>
    </row>
    <row r="13935" spans="1:4">
      <c r="A13935" s="489" t="str">
        <f t="shared" si="217"/>
        <v>2313201671訪問リハビリテーション</v>
      </c>
      <c r="B13935" s="489">
        <v>2313201671</v>
      </c>
      <c r="C13935" s="489" t="s">
        <v>2104</v>
      </c>
      <c r="D13935" s="489" t="s">
        <v>17018</v>
      </c>
    </row>
    <row r="13936" spans="1:4">
      <c r="A13936" s="489" t="str">
        <f t="shared" si="217"/>
        <v>2313201671訪問看護</v>
      </c>
      <c r="B13936" s="489">
        <v>2313201671</v>
      </c>
      <c r="C13936" s="489" t="s">
        <v>2102</v>
      </c>
      <c r="D13936" s="489" t="s">
        <v>17018</v>
      </c>
    </row>
    <row r="13937" spans="1:4">
      <c r="A13937" s="489" t="str">
        <f t="shared" si="217"/>
        <v>2313201713介護予防訪問リハビリテーション</v>
      </c>
      <c r="B13937" s="489">
        <v>2313201713</v>
      </c>
      <c r="C13937" s="489" t="s">
        <v>2108</v>
      </c>
      <c r="D13937" s="489" t="s">
        <v>17019</v>
      </c>
    </row>
    <row r="13938" spans="1:4">
      <c r="A13938" s="489" t="str">
        <f t="shared" si="217"/>
        <v>2313201713介護予防訪問看護</v>
      </c>
      <c r="B13938" s="489">
        <v>2313201713</v>
      </c>
      <c r="C13938" s="489" t="s">
        <v>2103</v>
      </c>
      <c r="D13938" s="489" t="s">
        <v>17019</v>
      </c>
    </row>
    <row r="13939" spans="1:4">
      <c r="A13939" s="489" t="str">
        <f t="shared" si="217"/>
        <v>2313201713訪問リハビリテーション</v>
      </c>
      <c r="B13939" s="489">
        <v>2313201713</v>
      </c>
      <c r="C13939" s="489" t="s">
        <v>2104</v>
      </c>
      <c r="D13939" s="489" t="s">
        <v>17019</v>
      </c>
    </row>
    <row r="13940" spans="1:4">
      <c r="A13940" s="489" t="str">
        <f t="shared" si="217"/>
        <v>2313201713訪問看護</v>
      </c>
      <c r="B13940" s="489">
        <v>2313201713</v>
      </c>
      <c r="C13940" s="489" t="s">
        <v>2102</v>
      </c>
      <c r="D13940" s="489" t="s">
        <v>17019</v>
      </c>
    </row>
    <row r="13941" spans="1:4">
      <c r="A13941" s="489" t="str">
        <f t="shared" si="217"/>
        <v>2313201747介護予防訪問リハビリテーション</v>
      </c>
      <c r="B13941" s="489">
        <v>2313201747</v>
      </c>
      <c r="C13941" s="489" t="s">
        <v>2108</v>
      </c>
      <c r="D13941" s="489" t="s">
        <v>17020</v>
      </c>
    </row>
    <row r="13942" spans="1:4">
      <c r="A13942" s="489" t="str">
        <f t="shared" si="217"/>
        <v>2313201747介護予防訪問看護</v>
      </c>
      <c r="B13942" s="489">
        <v>2313201747</v>
      </c>
      <c r="C13942" s="489" t="s">
        <v>2103</v>
      </c>
      <c r="D13942" s="489" t="s">
        <v>17020</v>
      </c>
    </row>
    <row r="13943" spans="1:4">
      <c r="A13943" s="489" t="str">
        <f t="shared" si="217"/>
        <v>2313201747訪問リハビリテーション</v>
      </c>
      <c r="B13943" s="489">
        <v>2313201747</v>
      </c>
      <c r="C13943" s="489" t="s">
        <v>2104</v>
      </c>
      <c r="D13943" s="489" t="s">
        <v>17020</v>
      </c>
    </row>
    <row r="13944" spans="1:4">
      <c r="A13944" s="489" t="str">
        <f t="shared" si="217"/>
        <v>2313201747訪問看護</v>
      </c>
      <c r="B13944" s="489">
        <v>2313201747</v>
      </c>
      <c r="C13944" s="489" t="s">
        <v>2102</v>
      </c>
      <c r="D13944" s="489" t="s">
        <v>17020</v>
      </c>
    </row>
    <row r="13945" spans="1:4">
      <c r="A13945" s="489" t="str">
        <f t="shared" si="217"/>
        <v>2313201788介護予防訪問リハビリテーション</v>
      </c>
      <c r="B13945" s="489">
        <v>2313201788</v>
      </c>
      <c r="C13945" s="489" t="s">
        <v>2108</v>
      </c>
      <c r="D13945" s="489" t="s">
        <v>17021</v>
      </c>
    </row>
    <row r="13946" spans="1:4">
      <c r="A13946" s="489" t="str">
        <f t="shared" si="217"/>
        <v>2313201788介護予防訪問看護</v>
      </c>
      <c r="B13946" s="489">
        <v>2313201788</v>
      </c>
      <c r="C13946" s="489" t="s">
        <v>2103</v>
      </c>
      <c r="D13946" s="489" t="s">
        <v>17021</v>
      </c>
    </row>
    <row r="13947" spans="1:4">
      <c r="A13947" s="489" t="str">
        <f t="shared" si="217"/>
        <v>2313201788訪問リハビリテーション</v>
      </c>
      <c r="B13947" s="489">
        <v>2313201788</v>
      </c>
      <c r="C13947" s="489" t="s">
        <v>2104</v>
      </c>
      <c r="D13947" s="489" t="s">
        <v>17021</v>
      </c>
    </row>
    <row r="13948" spans="1:4">
      <c r="A13948" s="489" t="str">
        <f t="shared" si="217"/>
        <v>2313201788訪問看護</v>
      </c>
      <c r="B13948" s="489">
        <v>2313201788</v>
      </c>
      <c r="C13948" s="489" t="s">
        <v>2102</v>
      </c>
      <c r="D13948" s="489" t="s">
        <v>17021</v>
      </c>
    </row>
    <row r="13949" spans="1:4">
      <c r="A13949" s="489" t="str">
        <f t="shared" si="217"/>
        <v>2313201796介護予防訪問リハビリテーション</v>
      </c>
      <c r="B13949" s="489">
        <v>2313201796</v>
      </c>
      <c r="C13949" s="489" t="s">
        <v>2108</v>
      </c>
      <c r="D13949" s="489" t="s">
        <v>17022</v>
      </c>
    </row>
    <row r="13950" spans="1:4">
      <c r="A13950" s="489" t="str">
        <f t="shared" si="217"/>
        <v>2313201796介護予防訪問看護</v>
      </c>
      <c r="B13950" s="489">
        <v>2313201796</v>
      </c>
      <c r="C13950" s="489" t="s">
        <v>2103</v>
      </c>
      <c r="D13950" s="489" t="s">
        <v>17022</v>
      </c>
    </row>
    <row r="13951" spans="1:4">
      <c r="A13951" s="489" t="str">
        <f t="shared" si="217"/>
        <v>2313201796訪問リハビリテーション</v>
      </c>
      <c r="B13951" s="489">
        <v>2313201796</v>
      </c>
      <c r="C13951" s="489" t="s">
        <v>2104</v>
      </c>
      <c r="D13951" s="489" t="s">
        <v>17022</v>
      </c>
    </row>
    <row r="13952" spans="1:4">
      <c r="A13952" s="489" t="str">
        <f t="shared" si="217"/>
        <v>2313201796訪問看護</v>
      </c>
      <c r="B13952" s="489">
        <v>2313201796</v>
      </c>
      <c r="C13952" s="489" t="s">
        <v>2102</v>
      </c>
      <c r="D13952" s="489" t="s">
        <v>17022</v>
      </c>
    </row>
    <row r="13953" spans="1:4">
      <c r="A13953" s="489" t="str">
        <f t="shared" si="217"/>
        <v>2313201804介護予防訪問リハビリテーション</v>
      </c>
      <c r="B13953" s="489">
        <v>2313201804</v>
      </c>
      <c r="C13953" s="489" t="s">
        <v>2108</v>
      </c>
      <c r="D13953" s="489" t="s">
        <v>17023</v>
      </c>
    </row>
    <row r="13954" spans="1:4">
      <c r="A13954" s="489" t="str">
        <f t="shared" ref="A13954:A14017" si="218">B13954&amp;C13954</f>
        <v>2313201804介護予防訪問看護</v>
      </c>
      <c r="B13954" s="489">
        <v>2313201804</v>
      </c>
      <c r="C13954" s="489" t="s">
        <v>2103</v>
      </c>
      <c r="D13954" s="489" t="s">
        <v>17023</v>
      </c>
    </row>
    <row r="13955" spans="1:4">
      <c r="A13955" s="489" t="str">
        <f t="shared" si="218"/>
        <v>2313201804訪問リハビリテーション</v>
      </c>
      <c r="B13955" s="489">
        <v>2313201804</v>
      </c>
      <c r="C13955" s="489" t="s">
        <v>2104</v>
      </c>
      <c r="D13955" s="489" t="s">
        <v>17023</v>
      </c>
    </row>
    <row r="13956" spans="1:4">
      <c r="A13956" s="489" t="str">
        <f t="shared" si="218"/>
        <v>2313201804訪問看護</v>
      </c>
      <c r="B13956" s="489">
        <v>2313201804</v>
      </c>
      <c r="C13956" s="489" t="s">
        <v>2102</v>
      </c>
      <c r="D13956" s="489" t="s">
        <v>17023</v>
      </c>
    </row>
    <row r="13957" spans="1:4">
      <c r="A13957" s="489" t="str">
        <f t="shared" si="218"/>
        <v>2313201812介護予防訪問リハビリテーション</v>
      </c>
      <c r="B13957" s="489">
        <v>2313201812</v>
      </c>
      <c r="C13957" s="489" t="s">
        <v>2108</v>
      </c>
      <c r="D13957" s="489" t="s">
        <v>17024</v>
      </c>
    </row>
    <row r="13958" spans="1:4">
      <c r="A13958" s="489" t="str">
        <f t="shared" si="218"/>
        <v>2313201812介護予防訪問看護</v>
      </c>
      <c r="B13958" s="489">
        <v>2313201812</v>
      </c>
      <c r="C13958" s="489" t="s">
        <v>2103</v>
      </c>
      <c r="D13958" s="489" t="s">
        <v>17024</v>
      </c>
    </row>
    <row r="13959" spans="1:4">
      <c r="A13959" s="489" t="str">
        <f t="shared" si="218"/>
        <v>2313201812訪問リハビリテーション</v>
      </c>
      <c r="B13959" s="489">
        <v>2313201812</v>
      </c>
      <c r="C13959" s="489" t="s">
        <v>2104</v>
      </c>
      <c r="D13959" s="489" t="s">
        <v>17024</v>
      </c>
    </row>
    <row r="13960" spans="1:4">
      <c r="A13960" s="489" t="str">
        <f t="shared" si="218"/>
        <v>2313201812訪問看護</v>
      </c>
      <c r="B13960" s="489">
        <v>2313201812</v>
      </c>
      <c r="C13960" s="489" t="s">
        <v>2102</v>
      </c>
      <c r="D13960" s="489" t="s">
        <v>17024</v>
      </c>
    </row>
    <row r="13961" spans="1:4">
      <c r="A13961" s="489" t="str">
        <f t="shared" si="218"/>
        <v>2313201820介護予防訪問リハビリテーション</v>
      </c>
      <c r="B13961" s="489">
        <v>2313201820</v>
      </c>
      <c r="C13961" s="489" t="s">
        <v>2108</v>
      </c>
      <c r="D13961" s="489" t="s">
        <v>17025</v>
      </c>
    </row>
    <row r="13962" spans="1:4">
      <c r="A13962" s="489" t="str">
        <f t="shared" si="218"/>
        <v>2313201820介護予防訪問看護</v>
      </c>
      <c r="B13962" s="489">
        <v>2313201820</v>
      </c>
      <c r="C13962" s="489" t="s">
        <v>2103</v>
      </c>
      <c r="D13962" s="489" t="s">
        <v>17025</v>
      </c>
    </row>
    <row r="13963" spans="1:4">
      <c r="A13963" s="489" t="str">
        <f t="shared" si="218"/>
        <v>2313201820訪問リハビリテーション</v>
      </c>
      <c r="B13963" s="489">
        <v>2313201820</v>
      </c>
      <c r="C13963" s="489" t="s">
        <v>2104</v>
      </c>
      <c r="D13963" s="489" t="s">
        <v>17025</v>
      </c>
    </row>
    <row r="13964" spans="1:4">
      <c r="A13964" s="489" t="str">
        <f t="shared" si="218"/>
        <v>2313201820訪問看護</v>
      </c>
      <c r="B13964" s="489">
        <v>2313201820</v>
      </c>
      <c r="C13964" s="489" t="s">
        <v>2102</v>
      </c>
      <c r="D13964" s="489" t="s">
        <v>17025</v>
      </c>
    </row>
    <row r="13965" spans="1:4">
      <c r="A13965" s="489" t="str">
        <f t="shared" si="218"/>
        <v>2313201838介護予防訪問リハビリテーション</v>
      </c>
      <c r="B13965" s="489">
        <v>2313201838</v>
      </c>
      <c r="C13965" s="489" t="s">
        <v>2108</v>
      </c>
      <c r="D13965" s="489" t="s">
        <v>17026</v>
      </c>
    </row>
    <row r="13966" spans="1:4">
      <c r="A13966" s="489" t="str">
        <f t="shared" si="218"/>
        <v>2313201838介護予防訪問看護</v>
      </c>
      <c r="B13966" s="489">
        <v>2313201838</v>
      </c>
      <c r="C13966" s="489" t="s">
        <v>2103</v>
      </c>
      <c r="D13966" s="489" t="s">
        <v>17026</v>
      </c>
    </row>
    <row r="13967" spans="1:4">
      <c r="A13967" s="489" t="str">
        <f t="shared" si="218"/>
        <v>2313201838訪問リハビリテーション</v>
      </c>
      <c r="B13967" s="489">
        <v>2313201838</v>
      </c>
      <c r="C13967" s="489" t="s">
        <v>2104</v>
      </c>
      <c r="D13967" s="489" t="s">
        <v>17026</v>
      </c>
    </row>
    <row r="13968" spans="1:4">
      <c r="A13968" s="489" t="str">
        <f t="shared" si="218"/>
        <v>2313201838訪問看護</v>
      </c>
      <c r="B13968" s="489">
        <v>2313201838</v>
      </c>
      <c r="C13968" s="489" t="s">
        <v>2102</v>
      </c>
      <c r="D13968" s="489" t="s">
        <v>17026</v>
      </c>
    </row>
    <row r="13969" spans="1:4">
      <c r="A13969" s="489" t="str">
        <f t="shared" si="218"/>
        <v>2313201853介護予防訪問リハビリテーション</v>
      </c>
      <c r="B13969" s="489">
        <v>2313201853</v>
      </c>
      <c r="C13969" s="489" t="s">
        <v>2108</v>
      </c>
      <c r="D13969" s="489" t="s">
        <v>17027</v>
      </c>
    </row>
    <row r="13970" spans="1:4">
      <c r="A13970" s="489" t="str">
        <f t="shared" si="218"/>
        <v>2313201853介護予防訪問看護</v>
      </c>
      <c r="B13970" s="489">
        <v>2313201853</v>
      </c>
      <c r="C13970" s="489" t="s">
        <v>2103</v>
      </c>
      <c r="D13970" s="489" t="s">
        <v>17027</v>
      </c>
    </row>
    <row r="13971" spans="1:4">
      <c r="A13971" s="489" t="str">
        <f t="shared" si="218"/>
        <v>2313201853訪問リハビリテーション</v>
      </c>
      <c r="B13971" s="489">
        <v>2313201853</v>
      </c>
      <c r="C13971" s="489" t="s">
        <v>2104</v>
      </c>
      <c r="D13971" s="489" t="s">
        <v>17027</v>
      </c>
    </row>
    <row r="13972" spans="1:4">
      <c r="A13972" s="489" t="str">
        <f t="shared" si="218"/>
        <v>2313201853訪問看護</v>
      </c>
      <c r="B13972" s="489">
        <v>2313201853</v>
      </c>
      <c r="C13972" s="489" t="s">
        <v>2102</v>
      </c>
      <c r="D13972" s="489" t="s">
        <v>17027</v>
      </c>
    </row>
    <row r="13973" spans="1:4">
      <c r="A13973" s="489" t="str">
        <f t="shared" si="218"/>
        <v>2313201861介護予防訪問リハビリテーション</v>
      </c>
      <c r="B13973" s="489">
        <v>2313201861</v>
      </c>
      <c r="C13973" s="489" t="s">
        <v>2108</v>
      </c>
      <c r="D13973" s="489" t="s">
        <v>17028</v>
      </c>
    </row>
    <row r="13974" spans="1:4">
      <c r="A13974" s="489" t="str">
        <f t="shared" si="218"/>
        <v>2313201861介護予防訪問看護</v>
      </c>
      <c r="B13974" s="489">
        <v>2313201861</v>
      </c>
      <c r="C13974" s="489" t="s">
        <v>2103</v>
      </c>
      <c r="D13974" s="489" t="s">
        <v>17028</v>
      </c>
    </row>
    <row r="13975" spans="1:4">
      <c r="A13975" s="489" t="str">
        <f t="shared" si="218"/>
        <v>2313201861訪問リハビリテーション</v>
      </c>
      <c r="B13975" s="489">
        <v>2313201861</v>
      </c>
      <c r="C13975" s="489" t="s">
        <v>2104</v>
      </c>
      <c r="D13975" s="489" t="s">
        <v>17028</v>
      </c>
    </row>
    <row r="13976" spans="1:4">
      <c r="A13976" s="489" t="str">
        <f t="shared" si="218"/>
        <v>2313201861訪問看護</v>
      </c>
      <c r="B13976" s="489">
        <v>2313201861</v>
      </c>
      <c r="C13976" s="489" t="s">
        <v>2102</v>
      </c>
      <c r="D13976" s="489" t="s">
        <v>17028</v>
      </c>
    </row>
    <row r="13977" spans="1:4">
      <c r="A13977" s="489" t="str">
        <f t="shared" si="218"/>
        <v>2313201879介護予防訪問リハビリテーション</v>
      </c>
      <c r="B13977" s="489">
        <v>2313201879</v>
      </c>
      <c r="C13977" s="489" t="s">
        <v>2108</v>
      </c>
      <c r="D13977" s="489" t="s">
        <v>17029</v>
      </c>
    </row>
    <row r="13978" spans="1:4">
      <c r="A13978" s="489" t="str">
        <f t="shared" si="218"/>
        <v>2313201879介護予防訪問看護</v>
      </c>
      <c r="B13978" s="489">
        <v>2313201879</v>
      </c>
      <c r="C13978" s="489" t="s">
        <v>2103</v>
      </c>
      <c r="D13978" s="489" t="s">
        <v>17029</v>
      </c>
    </row>
    <row r="13979" spans="1:4">
      <c r="A13979" s="489" t="str">
        <f t="shared" si="218"/>
        <v>2313201879訪問リハビリテーション</v>
      </c>
      <c r="B13979" s="489">
        <v>2313201879</v>
      </c>
      <c r="C13979" s="489" t="s">
        <v>2104</v>
      </c>
      <c r="D13979" s="489" t="s">
        <v>17029</v>
      </c>
    </row>
    <row r="13980" spans="1:4">
      <c r="A13980" s="489" t="str">
        <f t="shared" si="218"/>
        <v>2313201879訪問看護</v>
      </c>
      <c r="B13980" s="489">
        <v>2313201879</v>
      </c>
      <c r="C13980" s="489" t="s">
        <v>2102</v>
      </c>
      <c r="D13980" s="489" t="s">
        <v>17029</v>
      </c>
    </row>
    <row r="13981" spans="1:4">
      <c r="A13981" s="489" t="str">
        <f t="shared" si="218"/>
        <v>2313201887介護予防訪問リハビリテーション</v>
      </c>
      <c r="B13981" s="489">
        <v>2313201887</v>
      </c>
      <c r="C13981" s="489" t="s">
        <v>2108</v>
      </c>
      <c r="D13981" s="489" t="s">
        <v>17030</v>
      </c>
    </row>
    <row r="13982" spans="1:4">
      <c r="A13982" s="489" t="str">
        <f t="shared" si="218"/>
        <v>2313201887介護予防訪問看護</v>
      </c>
      <c r="B13982" s="489">
        <v>2313201887</v>
      </c>
      <c r="C13982" s="489" t="s">
        <v>2103</v>
      </c>
      <c r="D13982" s="489" t="s">
        <v>17030</v>
      </c>
    </row>
    <row r="13983" spans="1:4">
      <c r="A13983" s="489" t="str">
        <f t="shared" si="218"/>
        <v>2313201887訪問リハビリテーション</v>
      </c>
      <c r="B13983" s="489">
        <v>2313201887</v>
      </c>
      <c r="C13983" s="489" t="s">
        <v>2104</v>
      </c>
      <c r="D13983" s="489" t="s">
        <v>17030</v>
      </c>
    </row>
    <row r="13984" spans="1:4">
      <c r="A13984" s="489" t="str">
        <f t="shared" si="218"/>
        <v>2313201887訪問看護</v>
      </c>
      <c r="B13984" s="489">
        <v>2313201887</v>
      </c>
      <c r="C13984" s="489" t="s">
        <v>2102</v>
      </c>
      <c r="D13984" s="489" t="s">
        <v>17030</v>
      </c>
    </row>
    <row r="13985" spans="1:4">
      <c r="A13985" s="489" t="str">
        <f t="shared" si="218"/>
        <v>2313201895介護予防訪問リハビリテーション</v>
      </c>
      <c r="B13985" s="489">
        <v>2313201895</v>
      </c>
      <c r="C13985" s="489" t="s">
        <v>2108</v>
      </c>
      <c r="D13985" s="489" t="s">
        <v>17031</v>
      </c>
    </row>
    <row r="13986" spans="1:4">
      <c r="A13986" s="489" t="str">
        <f t="shared" si="218"/>
        <v>2313201895介護予防訪問看護</v>
      </c>
      <c r="B13986" s="489">
        <v>2313201895</v>
      </c>
      <c r="C13986" s="489" t="s">
        <v>2103</v>
      </c>
      <c r="D13986" s="489" t="s">
        <v>17031</v>
      </c>
    </row>
    <row r="13987" spans="1:4">
      <c r="A13987" s="489" t="str">
        <f t="shared" si="218"/>
        <v>2313201895訪問リハビリテーション</v>
      </c>
      <c r="B13987" s="489">
        <v>2313201895</v>
      </c>
      <c r="C13987" s="489" t="s">
        <v>2104</v>
      </c>
      <c r="D13987" s="489" t="s">
        <v>17031</v>
      </c>
    </row>
    <row r="13988" spans="1:4">
      <c r="A13988" s="489" t="str">
        <f t="shared" si="218"/>
        <v>2313201895訪問看護</v>
      </c>
      <c r="B13988" s="489">
        <v>2313201895</v>
      </c>
      <c r="C13988" s="489" t="s">
        <v>2102</v>
      </c>
      <c r="D13988" s="489" t="s">
        <v>17031</v>
      </c>
    </row>
    <row r="13989" spans="1:4">
      <c r="A13989" s="489" t="str">
        <f t="shared" si="218"/>
        <v>2313201911介護予防訪問リハビリテーション</v>
      </c>
      <c r="B13989" s="489">
        <v>2313201911</v>
      </c>
      <c r="C13989" s="489" t="s">
        <v>2108</v>
      </c>
      <c r="D13989" s="489" t="s">
        <v>17032</v>
      </c>
    </row>
    <row r="13990" spans="1:4">
      <c r="A13990" s="489" t="str">
        <f t="shared" si="218"/>
        <v>2313201911介護予防訪問看護</v>
      </c>
      <c r="B13990" s="489">
        <v>2313201911</v>
      </c>
      <c r="C13990" s="489" t="s">
        <v>2103</v>
      </c>
      <c r="D13990" s="489" t="s">
        <v>17032</v>
      </c>
    </row>
    <row r="13991" spans="1:4">
      <c r="A13991" s="489" t="str">
        <f t="shared" si="218"/>
        <v>2313201911訪問リハビリテーション</v>
      </c>
      <c r="B13991" s="489">
        <v>2313201911</v>
      </c>
      <c r="C13991" s="489" t="s">
        <v>2104</v>
      </c>
      <c r="D13991" s="489" t="s">
        <v>17032</v>
      </c>
    </row>
    <row r="13992" spans="1:4">
      <c r="A13992" s="489" t="str">
        <f t="shared" si="218"/>
        <v>2313201911訪問看護</v>
      </c>
      <c r="B13992" s="489">
        <v>2313201911</v>
      </c>
      <c r="C13992" s="489" t="s">
        <v>2102</v>
      </c>
      <c r="D13992" s="489" t="s">
        <v>17032</v>
      </c>
    </row>
    <row r="13993" spans="1:4">
      <c r="A13993" s="489" t="str">
        <f t="shared" si="218"/>
        <v>2313201929介護予防訪問リハビリテーション</v>
      </c>
      <c r="B13993" s="489">
        <v>2313201929</v>
      </c>
      <c r="C13993" s="489" t="s">
        <v>2108</v>
      </c>
      <c r="D13993" s="489" t="s">
        <v>17033</v>
      </c>
    </row>
    <row r="13994" spans="1:4">
      <c r="A13994" s="489" t="str">
        <f t="shared" si="218"/>
        <v>2313201929介護予防訪問看護</v>
      </c>
      <c r="B13994" s="489">
        <v>2313201929</v>
      </c>
      <c r="C13994" s="489" t="s">
        <v>2103</v>
      </c>
      <c r="D13994" s="489" t="s">
        <v>17033</v>
      </c>
    </row>
    <row r="13995" spans="1:4">
      <c r="A13995" s="489" t="str">
        <f t="shared" si="218"/>
        <v>2313201929訪問リハビリテーション</v>
      </c>
      <c r="B13995" s="489">
        <v>2313201929</v>
      </c>
      <c r="C13995" s="489" t="s">
        <v>2104</v>
      </c>
      <c r="D13995" s="489" t="s">
        <v>17033</v>
      </c>
    </row>
    <row r="13996" spans="1:4">
      <c r="A13996" s="489" t="str">
        <f t="shared" si="218"/>
        <v>2313201929訪問看護</v>
      </c>
      <c r="B13996" s="489">
        <v>2313201929</v>
      </c>
      <c r="C13996" s="489" t="s">
        <v>2102</v>
      </c>
      <c r="D13996" s="489" t="s">
        <v>17033</v>
      </c>
    </row>
    <row r="13997" spans="1:4">
      <c r="A13997" s="489" t="str">
        <f t="shared" si="218"/>
        <v>2313201937介護予防訪問リハビリテーション</v>
      </c>
      <c r="B13997" s="489">
        <v>2313201937</v>
      </c>
      <c r="C13997" s="489" t="s">
        <v>2108</v>
      </c>
      <c r="D13997" s="489" t="s">
        <v>17034</v>
      </c>
    </row>
    <row r="13998" spans="1:4">
      <c r="A13998" s="489" t="str">
        <f t="shared" si="218"/>
        <v>2313201937介護予防訪問看護</v>
      </c>
      <c r="B13998" s="489">
        <v>2313201937</v>
      </c>
      <c r="C13998" s="489" t="s">
        <v>2103</v>
      </c>
      <c r="D13998" s="489" t="s">
        <v>17034</v>
      </c>
    </row>
    <row r="13999" spans="1:4">
      <c r="A13999" s="489" t="str">
        <f t="shared" si="218"/>
        <v>2313201937訪問リハビリテーション</v>
      </c>
      <c r="B13999" s="489">
        <v>2313201937</v>
      </c>
      <c r="C13999" s="489" t="s">
        <v>2104</v>
      </c>
      <c r="D13999" s="489" t="s">
        <v>17034</v>
      </c>
    </row>
    <row r="14000" spans="1:4">
      <c r="A14000" s="489" t="str">
        <f t="shared" si="218"/>
        <v>2313201937訪問看護</v>
      </c>
      <c r="B14000" s="489">
        <v>2313201937</v>
      </c>
      <c r="C14000" s="489" t="s">
        <v>2102</v>
      </c>
      <c r="D14000" s="489" t="s">
        <v>17034</v>
      </c>
    </row>
    <row r="14001" spans="1:4">
      <c r="A14001" s="489" t="str">
        <f t="shared" si="218"/>
        <v>2313201945介護予防訪問リハビリテーション</v>
      </c>
      <c r="B14001" s="489">
        <v>2313201945</v>
      </c>
      <c r="C14001" s="489" t="s">
        <v>2108</v>
      </c>
      <c r="D14001" s="489" t="s">
        <v>17035</v>
      </c>
    </row>
    <row r="14002" spans="1:4">
      <c r="A14002" s="489" t="str">
        <f t="shared" si="218"/>
        <v>2313201945介護予防訪問看護</v>
      </c>
      <c r="B14002" s="489">
        <v>2313201945</v>
      </c>
      <c r="C14002" s="489" t="s">
        <v>2103</v>
      </c>
      <c r="D14002" s="489" t="s">
        <v>17035</v>
      </c>
    </row>
    <row r="14003" spans="1:4">
      <c r="A14003" s="489" t="str">
        <f t="shared" si="218"/>
        <v>2313201945訪問リハビリテーション</v>
      </c>
      <c r="B14003" s="489">
        <v>2313201945</v>
      </c>
      <c r="C14003" s="489" t="s">
        <v>2104</v>
      </c>
      <c r="D14003" s="489" t="s">
        <v>17035</v>
      </c>
    </row>
    <row r="14004" spans="1:4">
      <c r="A14004" s="489" t="str">
        <f t="shared" si="218"/>
        <v>2313201945訪問看護</v>
      </c>
      <c r="B14004" s="489">
        <v>2313201945</v>
      </c>
      <c r="C14004" s="489" t="s">
        <v>2102</v>
      </c>
      <c r="D14004" s="489" t="s">
        <v>17035</v>
      </c>
    </row>
    <row r="14005" spans="1:4">
      <c r="A14005" s="489" t="str">
        <f t="shared" si="218"/>
        <v>2313300846介護予防訪問リハビリテーション</v>
      </c>
      <c r="B14005" s="489">
        <v>2313300846</v>
      </c>
      <c r="C14005" s="489" t="s">
        <v>2108</v>
      </c>
      <c r="D14005" s="489" t="s">
        <v>17036</v>
      </c>
    </row>
    <row r="14006" spans="1:4">
      <c r="A14006" s="489" t="str">
        <f t="shared" si="218"/>
        <v>2313300846介護予防訪問看護</v>
      </c>
      <c r="B14006" s="489">
        <v>2313300846</v>
      </c>
      <c r="C14006" s="489" t="s">
        <v>2103</v>
      </c>
      <c r="D14006" s="489" t="s">
        <v>17036</v>
      </c>
    </row>
    <row r="14007" spans="1:4">
      <c r="A14007" s="489" t="str">
        <f t="shared" si="218"/>
        <v>2313300846訪問リハビリテーション</v>
      </c>
      <c r="B14007" s="489">
        <v>2313300846</v>
      </c>
      <c r="C14007" s="489" t="s">
        <v>2104</v>
      </c>
      <c r="D14007" s="489" t="s">
        <v>17036</v>
      </c>
    </row>
    <row r="14008" spans="1:4">
      <c r="A14008" s="489" t="str">
        <f t="shared" si="218"/>
        <v>2313300846訪問看護</v>
      </c>
      <c r="B14008" s="489">
        <v>2313300846</v>
      </c>
      <c r="C14008" s="489" t="s">
        <v>2102</v>
      </c>
      <c r="D14008" s="489" t="s">
        <v>17036</v>
      </c>
    </row>
    <row r="14009" spans="1:4">
      <c r="A14009" s="489" t="str">
        <f t="shared" si="218"/>
        <v>2313300853介護予防訪問リハビリテーション</v>
      </c>
      <c r="B14009" s="489">
        <v>2313300853</v>
      </c>
      <c r="C14009" s="489" t="s">
        <v>2108</v>
      </c>
      <c r="D14009" s="489" t="s">
        <v>17037</v>
      </c>
    </row>
    <row r="14010" spans="1:4">
      <c r="A14010" s="489" t="str">
        <f t="shared" si="218"/>
        <v>2313300853介護予防訪問看護</v>
      </c>
      <c r="B14010" s="489">
        <v>2313300853</v>
      </c>
      <c r="C14010" s="489" t="s">
        <v>2103</v>
      </c>
      <c r="D14010" s="489" t="s">
        <v>17037</v>
      </c>
    </row>
    <row r="14011" spans="1:4">
      <c r="A14011" s="489" t="str">
        <f t="shared" si="218"/>
        <v>2313300853訪問リハビリテーション</v>
      </c>
      <c r="B14011" s="489">
        <v>2313300853</v>
      </c>
      <c r="C14011" s="489" t="s">
        <v>2104</v>
      </c>
      <c r="D14011" s="489" t="s">
        <v>17037</v>
      </c>
    </row>
    <row r="14012" spans="1:4">
      <c r="A14012" s="489" t="str">
        <f t="shared" si="218"/>
        <v>2313300853訪問看護</v>
      </c>
      <c r="B14012" s="489">
        <v>2313300853</v>
      </c>
      <c r="C14012" s="489" t="s">
        <v>2102</v>
      </c>
      <c r="D14012" s="489" t="s">
        <v>17037</v>
      </c>
    </row>
    <row r="14013" spans="1:4">
      <c r="A14013" s="489" t="str">
        <f t="shared" si="218"/>
        <v>2313300879介護予防訪問リハビリテーション</v>
      </c>
      <c r="B14013" s="489">
        <v>2313300879</v>
      </c>
      <c r="C14013" s="489" t="s">
        <v>2108</v>
      </c>
      <c r="D14013" s="489" t="s">
        <v>17038</v>
      </c>
    </row>
    <row r="14014" spans="1:4">
      <c r="A14014" s="489" t="str">
        <f t="shared" si="218"/>
        <v>2313300879介護予防訪問看護</v>
      </c>
      <c r="B14014" s="489">
        <v>2313300879</v>
      </c>
      <c r="C14014" s="489" t="s">
        <v>2103</v>
      </c>
      <c r="D14014" s="489" t="s">
        <v>17038</v>
      </c>
    </row>
    <row r="14015" spans="1:4">
      <c r="A14015" s="489" t="str">
        <f t="shared" si="218"/>
        <v>2313300879訪問リハビリテーション</v>
      </c>
      <c r="B14015" s="489">
        <v>2313300879</v>
      </c>
      <c r="C14015" s="489" t="s">
        <v>2104</v>
      </c>
      <c r="D14015" s="489" t="s">
        <v>17038</v>
      </c>
    </row>
    <row r="14016" spans="1:4">
      <c r="A14016" s="489" t="str">
        <f t="shared" si="218"/>
        <v>2313300879訪問看護</v>
      </c>
      <c r="B14016" s="489">
        <v>2313300879</v>
      </c>
      <c r="C14016" s="489" t="s">
        <v>2102</v>
      </c>
      <c r="D14016" s="489" t="s">
        <v>17038</v>
      </c>
    </row>
    <row r="14017" spans="1:4">
      <c r="A14017" s="489" t="str">
        <f t="shared" si="218"/>
        <v>2313300911介護予防訪問リハビリテーション</v>
      </c>
      <c r="B14017" s="489">
        <v>2313300911</v>
      </c>
      <c r="C14017" s="489" t="s">
        <v>2108</v>
      </c>
      <c r="D14017" s="489" t="s">
        <v>17039</v>
      </c>
    </row>
    <row r="14018" spans="1:4">
      <c r="A14018" s="489" t="str">
        <f t="shared" ref="A14018:A14081" si="219">B14018&amp;C14018</f>
        <v>2313300911介護予防訪問看護</v>
      </c>
      <c r="B14018" s="489">
        <v>2313300911</v>
      </c>
      <c r="C14018" s="489" t="s">
        <v>2103</v>
      </c>
      <c r="D14018" s="489" t="s">
        <v>17039</v>
      </c>
    </row>
    <row r="14019" spans="1:4">
      <c r="A14019" s="489" t="str">
        <f t="shared" si="219"/>
        <v>2313300911訪問リハビリテーション</v>
      </c>
      <c r="B14019" s="489">
        <v>2313300911</v>
      </c>
      <c r="C14019" s="489" t="s">
        <v>2104</v>
      </c>
      <c r="D14019" s="489" t="s">
        <v>17039</v>
      </c>
    </row>
    <row r="14020" spans="1:4">
      <c r="A14020" s="489" t="str">
        <f t="shared" si="219"/>
        <v>2313300911訪問看護</v>
      </c>
      <c r="B14020" s="489">
        <v>2313300911</v>
      </c>
      <c r="C14020" s="489" t="s">
        <v>2102</v>
      </c>
      <c r="D14020" s="489" t="s">
        <v>17039</v>
      </c>
    </row>
    <row r="14021" spans="1:4">
      <c r="A14021" s="489" t="str">
        <f t="shared" si="219"/>
        <v>2313300929介護予防訪問リハビリテーション</v>
      </c>
      <c r="B14021" s="489">
        <v>2313300929</v>
      </c>
      <c r="C14021" s="489" t="s">
        <v>2108</v>
      </c>
      <c r="D14021" s="489" t="s">
        <v>16952</v>
      </c>
    </row>
    <row r="14022" spans="1:4">
      <c r="A14022" s="489" t="str">
        <f t="shared" si="219"/>
        <v>2313300929介護予防訪問看護</v>
      </c>
      <c r="B14022" s="489">
        <v>2313300929</v>
      </c>
      <c r="C14022" s="489" t="s">
        <v>2103</v>
      </c>
      <c r="D14022" s="489" t="s">
        <v>16952</v>
      </c>
    </row>
    <row r="14023" spans="1:4">
      <c r="A14023" s="489" t="str">
        <f t="shared" si="219"/>
        <v>2313300929訪問リハビリテーション</v>
      </c>
      <c r="B14023" s="489">
        <v>2313300929</v>
      </c>
      <c r="C14023" s="489" t="s">
        <v>2104</v>
      </c>
      <c r="D14023" s="489" t="s">
        <v>16952</v>
      </c>
    </row>
    <row r="14024" spans="1:4">
      <c r="A14024" s="489" t="str">
        <f t="shared" si="219"/>
        <v>2313300929訪問看護</v>
      </c>
      <c r="B14024" s="489">
        <v>2313300929</v>
      </c>
      <c r="C14024" s="489" t="s">
        <v>2102</v>
      </c>
      <c r="D14024" s="489" t="s">
        <v>16952</v>
      </c>
    </row>
    <row r="14025" spans="1:4">
      <c r="A14025" s="489" t="str">
        <f t="shared" si="219"/>
        <v>2313300986介護予防通所リハビリテーション</v>
      </c>
      <c r="B14025" s="489">
        <v>2313300986</v>
      </c>
      <c r="C14025" s="489" t="s">
        <v>2512</v>
      </c>
      <c r="D14025" s="489" t="s">
        <v>17040</v>
      </c>
    </row>
    <row r="14026" spans="1:4">
      <c r="A14026" s="489" t="str">
        <f t="shared" si="219"/>
        <v>2313300986介護予防通所リハビリテーション</v>
      </c>
      <c r="B14026" s="489">
        <v>2313300986</v>
      </c>
      <c r="C14026" s="489" t="s">
        <v>2512</v>
      </c>
      <c r="D14026" s="489" t="s">
        <v>17040</v>
      </c>
    </row>
    <row r="14027" spans="1:4">
      <c r="A14027" s="489" t="str">
        <f t="shared" si="219"/>
        <v>2313300986介護予防通所リハビリテーション</v>
      </c>
      <c r="B14027" s="489">
        <v>2313300986</v>
      </c>
      <c r="C14027" s="489" t="s">
        <v>2512</v>
      </c>
      <c r="D14027" s="489" t="s">
        <v>17040</v>
      </c>
    </row>
    <row r="14028" spans="1:4">
      <c r="A14028" s="489" t="str">
        <f t="shared" si="219"/>
        <v>2313300986介護予防訪問リハビリテーション</v>
      </c>
      <c r="B14028" s="489">
        <v>2313300986</v>
      </c>
      <c r="C14028" s="489" t="s">
        <v>2108</v>
      </c>
      <c r="D14028" s="489" t="s">
        <v>17040</v>
      </c>
    </row>
    <row r="14029" spans="1:4">
      <c r="A14029" s="489" t="str">
        <f t="shared" si="219"/>
        <v>2313300986介護予防訪問看護</v>
      </c>
      <c r="B14029" s="489">
        <v>2313300986</v>
      </c>
      <c r="C14029" s="489" t="s">
        <v>2103</v>
      </c>
      <c r="D14029" s="489" t="s">
        <v>17040</v>
      </c>
    </row>
    <row r="14030" spans="1:4">
      <c r="A14030" s="489" t="str">
        <f t="shared" si="219"/>
        <v>2313300986通所リハビリテーション</v>
      </c>
      <c r="B14030" s="489">
        <v>2313300986</v>
      </c>
      <c r="C14030" s="489" t="s">
        <v>2511</v>
      </c>
      <c r="D14030" s="489" t="s">
        <v>17040</v>
      </c>
    </row>
    <row r="14031" spans="1:4">
      <c r="A14031" s="489" t="str">
        <f t="shared" si="219"/>
        <v>2313300986通所リハビリテーション</v>
      </c>
      <c r="B14031" s="489">
        <v>2313300986</v>
      </c>
      <c r="C14031" s="489" t="s">
        <v>2511</v>
      </c>
      <c r="D14031" s="489" t="s">
        <v>17040</v>
      </c>
    </row>
    <row r="14032" spans="1:4">
      <c r="A14032" s="489" t="str">
        <f t="shared" si="219"/>
        <v>2313300986通所リハビリテーション</v>
      </c>
      <c r="B14032" s="489">
        <v>2313300986</v>
      </c>
      <c r="C14032" s="489" t="s">
        <v>2511</v>
      </c>
      <c r="D14032" s="489" t="s">
        <v>17040</v>
      </c>
    </row>
    <row r="14033" spans="1:4">
      <c r="A14033" s="489" t="str">
        <f t="shared" si="219"/>
        <v>2313300986訪問リハビリテーション</v>
      </c>
      <c r="B14033" s="489">
        <v>2313300986</v>
      </c>
      <c r="C14033" s="489" t="s">
        <v>2104</v>
      </c>
      <c r="D14033" s="489" t="s">
        <v>17040</v>
      </c>
    </row>
    <row r="14034" spans="1:4">
      <c r="A14034" s="489" t="str">
        <f t="shared" si="219"/>
        <v>2313300986訪問看護</v>
      </c>
      <c r="B14034" s="489">
        <v>2313300986</v>
      </c>
      <c r="C14034" s="489" t="s">
        <v>2102</v>
      </c>
      <c r="D14034" s="489" t="s">
        <v>17040</v>
      </c>
    </row>
    <row r="14035" spans="1:4">
      <c r="A14035" s="489" t="str">
        <f t="shared" si="219"/>
        <v>2313300994介護予防訪問リハビリテーション</v>
      </c>
      <c r="B14035" s="489">
        <v>2313300994</v>
      </c>
      <c r="C14035" s="489" t="s">
        <v>2108</v>
      </c>
      <c r="D14035" s="489" t="s">
        <v>17041</v>
      </c>
    </row>
    <row r="14036" spans="1:4">
      <c r="A14036" s="489" t="str">
        <f t="shared" si="219"/>
        <v>2313300994介護予防訪問看護</v>
      </c>
      <c r="B14036" s="489">
        <v>2313300994</v>
      </c>
      <c r="C14036" s="489" t="s">
        <v>2103</v>
      </c>
      <c r="D14036" s="489" t="s">
        <v>17041</v>
      </c>
    </row>
    <row r="14037" spans="1:4">
      <c r="A14037" s="489" t="str">
        <f t="shared" si="219"/>
        <v>2313300994訪問リハビリテーション</v>
      </c>
      <c r="B14037" s="489">
        <v>2313300994</v>
      </c>
      <c r="C14037" s="489" t="s">
        <v>2104</v>
      </c>
      <c r="D14037" s="489" t="s">
        <v>17041</v>
      </c>
    </row>
    <row r="14038" spans="1:4">
      <c r="A14038" s="489" t="str">
        <f t="shared" si="219"/>
        <v>2313300994訪問看護</v>
      </c>
      <c r="B14038" s="489">
        <v>2313300994</v>
      </c>
      <c r="C14038" s="489" t="s">
        <v>2102</v>
      </c>
      <c r="D14038" s="489" t="s">
        <v>17041</v>
      </c>
    </row>
    <row r="14039" spans="1:4">
      <c r="A14039" s="489" t="str">
        <f t="shared" si="219"/>
        <v>2313301026介護予防訪問リハビリテーション</v>
      </c>
      <c r="B14039" s="489">
        <v>2313301026</v>
      </c>
      <c r="C14039" s="489" t="s">
        <v>2108</v>
      </c>
      <c r="D14039" s="489" t="s">
        <v>17042</v>
      </c>
    </row>
    <row r="14040" spans="1:4">
      <c r="A14040" s="489" t="str">
        <f t="shared" si="219"/>
        <v>2313301026介護予防訪問看護</v>
      </c>
      <c r="B14040" s="489">
        <v>2313301026</v>
      </c>
      <c r="C14040" s="489" t="s">
        <v>2103</v>
      </c>
      <c r="D14040" s="489" t="s">
        <v>17042</v>
      </c>
    </row>
    <row r="14041" spans="1:4">
      <c r="A14041" s="489" t="str">
        <f t="shared" si="219"/>
        <v>2313301026訪問リハビリテーション</v>
      </c>
      <c r="B14041" s="489">
        <v>2313301026</v>
      </c>
      <c r="C14041" s="489" t="s">
        <v>2104</v>
      </c>
      <c r="D14041" s="489" t="s">
        <v>17042</v>
      </c>
    </row>
    <row r="14042" spans="1:4">
      <c r="A14042" s="489" t="str">
        <f t="shared" si="219"/>
        <v>2313301026訪問看護</v>
      </c>
      <c r="B14042" s="489">
        <v>2313301026</v>
      </c>
      <c r="C14042" s="489" t="s">
        <v>2102</v>
      </c>
      <c r="D14042" s="489" t="s">
        <v>17042</v>
      </c>
    </row>
    <row r="14043" spans="1:4">
      <c r="A14043" s="489" t="str">
        <f t="shared" si="219"/>
        <v>2313301059介護予防訪問リハビリテーション</v>
      </c>
      <c r="B14043" s="489">
        <v>2313301059</v>
      </c>
      <c r="C14043" s="489" t="s">
        <v>2108</v>
      </c>
      <c r="D14043" s="489" t="s">
        <v>17043</v>
      </c>
    </row>
    <row r="14044" spans="1:4">
      <c r="A14044" s="489" t="str">
        <f t="shared" si="219"/>
        <v>2313301059介護予防訪問看護</v>
      </c>
      <c r="B14044" s="489">
        <v>2313301059</v>
      </c>
      <c r="C14044" s="489" t="s">
        <v>2103</v>
      </c>
      <c r="D14044" s="489" t="s">
        <v>17043</v>
      </c>
    </row>
    <row r="14045" spans="1:4">
      <c r="A14045" s="489" t="str">
        <f t="shared" si="219"/>
        <v>2313301059訪問リハビリテーション</v>
      </c>
      <c r="B14045" s="489">
        <v>2313301059</v>
      </c>
      <c r="C14045" s="489" t="s">
        <v>2104</v>
      </c>
      <c r="D14045" s="489" t="s">
        <v>17043</v>
      </c>
    </row>
    <row r="14046" spans="1:4">
      <c r="A14046" s="489" t="str">
        <f t="shared" si="219"/>
        <v>2313301059訪問看護</v>
      </c>
      <c r="B14046" s="489">
        <v>2313301059</v>
      </c>
      <c r="C14046" s="489" t="s">
        <v>2102</v>
      </c>
      <c r="D14046" s="489" t="s">
        <v>17043</v>
      </c>
    </row>
    <row r="14047" spans="1:4">
      <c r="A14047" s="489" t="str">
        <f t="shared" si="219"/>
        <v>2313301067介護予防訪問リハビリテーション</v>
      </c>
      <c r="B14047" s="489">
        <v>2313301067</v>
      </c>
      <c r="C14047" s="489" t="s">
        <v>2108</v>
      </c>
      <c r="D14047" s="489" t="s">
        <v>17044</v>
      </c>
    </row>
    <row r="14048" spans="1:4">
      <c r="A14048" s="489" t="str">
        <f t="shared" si="219"/>
        <v>2313301067介護予防訪問看護</v>
      </c>
      <c r="B14048" s="489">
        <v>2313301067</v>
      </c>
      <c r="C14048" s="489" t="s">
        <v>2103</v>
      </c>
      <c r="D14048" s="489" t="s">
        <v>17044</v>
      </c>
    </row>
    <row r="14049" spans="1:4">
      <c r="A14049" s="489" t="str">
        <f t="shared" si="219"/>
        <v>2313301067訪問リハビリテーション</v>
      </c>
      <c r="B14049" s="489">
        <v>2313301067</v>
      </c>
      <c r="C14049" s="489" t="s">
        <v>2104</v>
      </c>
      <c r="D14049" s="489" t="s">
        <v>17044</v>
      </c>
    </row>
    <row r="14050" spans="1:4">
      <c r="A14050" s="489" t="str">
        <f t="shared" si="219"/>
        <v>2313301067訪問看護</v>
      </c>
      <c r="B14050" s="489">
        <v>2313301067</v>
      </c>
      <c r="C14050" s="489" t="s">
        <v>2102</v>
      </c>
      <c r="D14050" s="489" t="s">
        <v>17044</v>
      </c>
    </row>
    <row r="14051" spans="1:4">
      <c r="A14051" s="489" t="str">
        <f t="shared" si="219"/>
        <v>2313301083介護予防訪問リハビリテーション</v>
      </c>
      <c r="B14051" s="489">
        <v>2313301083</v>
      </c>
      <c r="C14051" s="489" t="s">
        <v>2108</v>
      </c>
      <c r="D14051" s="489" t="s">
        <v>17045</v>
      </c>
    </row>
    <row r="14052" spans="1:4">
      <c r="A14052" s="489" t="str">
        <f t="shared" si="219"/>
        <v>2313301083介護予防訪問看護</v>
      </c>
      <c r="B14052" s="489">
        <v>2313301083</v>
      </c>
      <c r="C14052" s="489" t="s">
        <v>2103</v>
      </c>
      <c r="D14052" s="489" t="s">
        <v>17045</v>
      </c>
    </row>
    <row r="14053" spans="1:4">
      <c r="A14053" s="489" t="str">
        <f t="shared" si="219"/>
        <v>2313301083訪問リハビリテーション</v>
      </c>
      <c r="B14053" s="489">
        <v>2313301083</v>
      </c>
      <c r="C14053" s="489" t="s">
        <v>2104</v>
      </c>
      <c r="D14053" s="489" t="s">
        <v>17045</v>
      </c>
    </row>
    <row r="14054" spans="1:4">
      <c r="A14054" s="489" t="str">
        <f t="shared" si="219"/>
        <v>2313301083訪問看護</v>
      </c>
      <c r="B14054" s="489">
        <v>2313301083</v>
      </c>
      <c r="C14054" s="489" t="s">
        <v>2102</v>
      </c>
      <c r="D14054" s="489" t="s">
        <v>17045</v>
      </c>
    </row>
    <row r="14055" spans="1:4">
      <c r="A14055" s="489" t="str">
        <f t="shared" si="219"/>
        <v>2313301133介護予防訪問リハビリテーション</v>
      </c>
      <c r="B14055" s="489">
        <v>2313301133</v>
      </c>
      <c r="C14055" s="489" t="s">
        <v>2108</v>
      </c>
      <c r="D14055" s="489" t="s">
        <v>17046</v>
      </c>
    </row>
    <row r="14056" spans="1:4">
      <c r="A14056" s="489" t="str">
        <f t="shared" si="219"/>
        <v>2313301133介護予防訪問看護</v>
      </c>
      <c r="B14056" s="489">
        <v>2313301133</v>
      </c>
      <c r="C14056" s="489" t="s">
        <v>2103</v>
      </c>
      <c r="D14056" s="489" t="s">
        <v>17046</v>
      </c>
    </row>
    <row r="14057" spans="1:4">
      <c r="A14057" s="489" t="str">
        <f t="shared" si="219"/>
        <v>2313301133訪問リハビリテーション</v>
      </c>
      <c r="B14057" s="489">
        <v>2313301133</v>
      </c>
      <c r="C14057" s="489" t="s">
        <v>2104</v>
      </c>
      <c r="D14057" s="489" t="s">
        <v>17046</v>
      </c>
    </row>
    <row r="14058" spans="1:4">
      <c r="A14058" s="489" t="str">
        <f t="shared" si="219"/>
        <v>2313301133訪問看護</v>
      </c>
      <c r="B14058" s="489">
        <v>2313301133</v>
      </c>
      <c r="C14058" s="489" t="s">
        <v>2102</v>
      </c>
      <c r="D14058" s="489" t="s">
        <v>17046</v>
      </c>
    </row>
    <row r="14059" spans="1:4">
      <c r="A14059" s="489" t="str">
        <f t="shared" si="219"/>
        <v>2313301158介護予防訪問リハビリテーション</v>
      </c>
      <c r="B14059" s="489">
        <v>2313301158</v>
      </c>
      <c r="C14059" s="489" t="s">
        <v>2108</v>
      </c>
      <c r="D14059" s="489" t="s">
        <v>14834</v>
      </c>
    </row>
    <row r="14060" spans="1:4">
      <c r="A14060" s="489" t="str">
        <f t="shared" si="219"/>
        <v>2313301158介護予防訪問看護</v>
      </c>
      <c r="B14060" s="489">
        <v>2313301158</v>
      </c>
      <c r="C14060" s="489" t="s">
        <v>2103</v>
      </c>
      <c r="D14060" s="489" t="s">
        <v>14834</v>
      </c>
    </row>
    <row r="14061" spans="1:4">
      <c r="A14061" s="489" t="str">
        <f t="shared" si="219"/>
        <v>2313301158訪問リハビリテーション</v>
      </c>
      <c r="B14061" s="489">
        <v>2313301158</v>
      </c>
      <c r="C14061" s="489" t="s">
        <v>2104</v>
      </c>
      <c r="D14061" s="489" t="s">
        <v>14834</v>
      </c>
    </row>
    <row r="14062" spans="1:4">
      <c r="A14062" s="489" t="str">
        <f t="shared" si="219"/>
        <v>2313301158訪問看護</v>
      </c>
      <c r="B14062" s="489">
        <v>2313301158</v>
      </c>
      <c r="C14062" s="489" t="s">
        <v>2102</v>
      </c>
      <c r="D14062" s="489" t="s">
        <v>14834</v>
      </c>
    </row>
    <row r="14063" spans="1:4">
      <c r="A14063" s="489" t="str">
        <f t="shared" si="219"/>
        <v>2313301166介護予防訪問リハビリテーション</v>
      </c>
      <c r="B14063" s="489">
        <v>2313301166</v>
      </c>
      <c r="C14063" s="489" t="s">
        <v>2108</v>
      </c>
      <c r="D14063" s="489" t="s">
        <v>17047</v>
      </c>
    </row>
    <row r="14064" spans="1:4">
      <c r="A14064" s="489" t="str">
        <f t="shared" si="219"/>
        <v>2313301166介護予防訪問看護</v>
      </c>
      <c r="B14064" s="489">
        <v>2313301166</v>
      </c>
      <c r="C14064" s="489" t="s">
        <v>2103</v>
      </c>
      <c r="D14064" s="489" t="s">
        <v>17047</v>
      </c>
    </row>
    <row r="14065" spans="1:4">
      <c r="A14065" s="489" t="str">
        <f t="shared" si="219"/>
        <v>2313301166訪問リハビリテーション</v>
      </c>
      <c r="B14065" s="489">
        <v>2313301166</v>
      </c>
      <c r="C14065" s="489" t="s">
        <v>2104</v>
      </c>
      <c r="D14065" s="489" t="s">
        <v>17047</v>
      </c>
    </row>
    <row r="14066" spans="1:4">
      <c r="A14066" s="489" t="str">
        <f t="shared" si="219"/>
        <v>2313301166訪問看護</v>
      </c>
      <c r="B14066" s="489">
        <v>2313301166</v>
      </c>
      <c r="C14066" s="489" t="s">
        <v>2102</v>
      </c>
      <c r="D14066" s="489" t="s">
        <v>17047</v>
      </c>
    </row>
    <row r="14067" spans="1:4">
      <c r="A14067" s="489" t="str">
        <f t="shared" si="219"/>
        <v>2313301216介護予防訪問リハビリテーション</v>
      </c>
      <c r="B14067" s="489">
        <v>2313301216</v>
      </c>
      <c r="C14067" s="489" t="s">
        <v>2108</v>
      </c>
      <c r="D14067" s="489" t="s">
        <v>17048</v>
      </c>
    </row>
    <row r="14068" spans="1:4">
      <c r="A14068" s="489" t="str">
        <f t="shared" si="219"/>
        <v>2313301216介護予防訪問看護</v>
      </c>
      <c r="B14068" s="489">
        <v>2313301216</v>
      </c>
      <c r="C14068" s="489" t="s">
        <v>2103</v>
      </c>
      <c r="D14068" s="489" t="s">
        <v>17048</v>
      </c>
    </row>
    <row r="14069" spans="1:4">
      <c r="A14069" s="489" t="str">
        <f t="shared" si="219"/>
        <v>2313301216訪問リハビリテーション</v>
      </c>
      <c r="B14069" s="489">
        <v>2313301216</v>
      </c>
      <c r="C14069" s="489" t="s">
        <v>2104</v>
      </c>
      <c r="D14069" s="489" t="s">
        <v>17048</v>
      </c>
    </row>
    <row r="14070" spans="1:4">
      <c r="A14070" s="489" t="str">
        <f t="shared" si="219"/>
        <v>2313301216訪問看護</v>
      </c>
      <c r="B14070" s="489">
        <v>2313301216</v>
      </c>
      <c r="C14070" s="489" t="s">
        <v>2102</v>
      </c>
      <c r="D14070" s="489" t="s">
        <v>17048</v>
      </c>
    </row>
    <row r="14071" spans="1:4">
      <c r="A14071" s="489" t="str">
        <f t="shared" si="219"/>
        <v>2313301265介護予防訪問リハビリテーション</v>
      </c>
      <c r="B14071" s="489">
        <v>2313301265</v>
      </c>
      <c r="C14071" s="489" t="s">
        <v>2108</v>
      </c>
      <c r="D14071" s="489" t="s">
        <v>17049</v>
      </c>
    </row>
    <row r="14072" spans="1:4">
      <c r="A14072" s="489" t="str">
        <f t="shared" si="219"/>
        <v>2313301265介護予防訪問看護</v>
      </c>
      <c r="B14072" s="489">
        <v>2313301265</v>
      </c>
      <c r="C14072" s="489" t="s">
        <v>2103</v>
      </c>
      <c r="D14072" s="489" t="s">
        <v>17049</v>
      </c>
    </row>
    <row r="14073" spans="1:4">
      <c r="A14073" s="489" t="str">
        <f t="shared" si="219"/>
        <v>2313301265訪問リハビリテーション</v>
      </c>
      <c r="B14073" s="489">
        <v>2313301265</v>
      </c>
      <c r="C14073" s="489" t="s">
        <v>2104</v>
      </c>
      <c r="D14073" s="489" t="s">
        <v>17049</v>
      </c>
    </row>
    <row r="14074" spans="1:4">
      <c r="A14074" s="489" t="str">
        <f t="shared" si="219"/>
        <v>2313301265訪問看護</v>
      </c>
      <c r="B14074" s="489">
        <v>2313301265</v>
      </c>
      <c r="C14074" s="489" t="s">
        <v>2102</v>
      </c>
      <c r="D14074" s="489" t="s">
        <v>17049</v>
      </c>
    </row>
    <row r="14075" spans="1:4">
      <c r="A14075" s="489" t="str">
        <f t="shared" si="219"/>
        <v>2313301281介護予防訪問リハビリテーション</v>
      </c>
      <c r="B14075" s="489">
        <v>2313301281</v>
      </c>
      <c r="C14075" s="489" t="s">
        <v>2108</v>
      </c>
      <c r="D14075" s="489" t="s">
        <v>17050</v>
      </c>
    </row>
    <row r="14076" spans="1:4">
      <c r="A14076" s="489" t="str">
        <f t="shared" si="219"/>
        <v>2313301281介護予防訪問看護</v>
      </c>
      <c r="B14076" s="489">
        <v>2313301281</v>
      </c>
      <c r="C14076" s="489" t="s">
        <v>2103</v>
      </c>
      <c r="D14076" s="489" t="s">
        <v>17050</v>
      </c>
    </row>
    <row r="14077" spans="1:4">
      <c r="A14077" s="489" t="str">
        <f t="shared" si="219"/>
        <v>2313301281訪問リハビリテーション</v>
      </c>
      <c r="B14077" s="489">
        <v>2313301281</v>
      </c>
      <c r="C14077" s="489" t="s">
        <v>2104</v>
      </c>
      <c r="D14077" s="489" t="s">
        <v>17050</v>
      </c>
    </row>
    <row r="14078" spans="1:4">
      <c r="A14078" s="489" t="str">
        <f t="shared" si="219"/>
        <v>2313301281訪問看護</v>
      </c>
      <c r="B14078" s="489">
        <v>2313301281</v>
      </c>
      <c r="C14078" s="489" t="s">
        <v>2102</v>
      </c>
      <c r="D14078" s="489" t="s">
        <v>17050</v>
      </c>
    </row>
    <row r="14079" spans="1:4">
      <c r="A14079" s="489" t="str">
        <f t="shared" si="219"/>
        <v>2313301364介護予防訪問リハビリテーション</v>
      </c>
      <c r="B14079" s="489">
        <v>2313301364</v>
      </c>
      <c r="C14079" s="489" t="s">
        <v>2108</v>
      </c>
      <c r="D14079" s="489" t="s">
        <v>17051</v>
      </c>
    </row>
    <row r="14080" spans="1:4">
      <c r="A14080" s="489" t="str">
        <f t="shared" si="219"/>
        <v>2313301364介護予防訪問看護</v>
      </c>
      <c r="B14080" s="489">
        <v>2313301364</v>
      </c>
      <c r="C14080" s="489" t="s">
        <v>2103</v>
      </c>
      <c r="D14080" s="489" t="s">
        <v>17051</v>
      </c>
    </row>
    <row r="14081" spans="1:4">
      <c r="A14081" s="489" t="str">
        <f t="shared" si="219"/>
        <v>2313301364訪問リハビリテーション</v>
      </c>
      <c r="B14081" s="489">
        <v>2313301364</v>
      </c>
      <c r="C14081" s="489" t="s">
        <v>2104</v>
      </c>
      <c r="D14081" s="489" t="s">
        <v>17051</v>
      </c>
    </row>
    <row r="14082" spans="1:4">
      <c r="A14082" s="489" t="str">
        <f t="shared" ref="A14082:A14145" si="220">B14082&amp;C14082</f>
        <v>2313301364訪問看護</v>
      </c>
      <c r="B14082" s="489">
        <v>2313301364</v>
      </c>
      <c r="C14082" s="489" t="s">
        <v>2102</v>
      </c>
      <c r="D14082" s="489" t="s">
        <v>17051</v>
      </c>
    </row>
    <row r="14083" spans="1:4">
      <c r="A14083" s="489" t="str">
        <f t="shared" si="220"/>
        <v>2313301398介護予防通所リハビリテーション</v>
      </c>
      <c r="B14083" s="489">
        <v>2313301398</v>
      </c>
      <c r="C14083" s="489" t="s">
        <v>2512</v>
      </c>
      <c r="D14083" s="489" t="s">
        <v>15446</v>
      </c>
    </row>
    <row r="14084" spans="1:4">
      <c r="A14084" s="489" t="str">
        <f t="shared" si="220"/>
        <v>2313301398介護予防訪問リハビリテーション</v>
      </c>
      <c r="B14084" s="489">
        <v>2313301398</v>
      </c>
      <c r="C14084" s="489" t="s">
        <v>2108</v>
      </c>
      <c r="D14084" s="489" t="s">
        <v>15446</v>
      </c>
    </row>
    <row r="14085" spans="1:4">
      <c r="A14085" s="489" t="str">
        <f t="shared" si="220"/>
        <v>2313301398介護予防訪問看護</v>
      </c>
      <c r="B14085" s="489">
        <v>2313301398</v>
      </c>
      <c r="C14085" s="489" t="s">
        <v>2103</v>
      </c>
      <c r="D14085" s="489" t="s">
        <v>15446</v>
      </c>
    </row>
    <row r="14086" spans="1:4">
      <c r="A14086" s="489" t="str">
        <f t="shared" si="220"/>
        <v>2313301398通所リハビリテーション</v>
      </c>
      <c r="B14086" s="489">
        <v>2313301398</v>
      </c>
      <c r="C14086" s="489" t="s">
        <v>2511</v>
      </c>
      <c r="D14086" s="489" t="s">
        <v>15446</v>
      </c>
    </row>
    <row r="14087" spans="1:4">
      <c r="A14087" s="489" t="str">
        <f t="shared" si="220"/>
        <v>2313301398訪問リハビリテーション</v>
      </c>
      <c r="B14087" s="489">
        <v>2313301398</v>
      </c>
      <c r="C14087" s="489" t="s">
        <v>2104</v>
      </c>
      <c r="D14087" s="489" t="s">
        <v>15446</v>
      </c>
    </row>
    <row r="14088" spans="1:4">
      <c r="A14088" s="489" t="str">
        <f t="shared" si="220"/>
        <v>2313301398訪問看護</v>
      </c>
      <c r="B14088" s="489">
        <v>2313301398</v>
      </c>
      <c r="C14088" s="489" t="s">
        <v>2102</v>
      </c>
      <c r="D14088" s="489" t="s">
        <v>15446</v>
      </c>
    </row>
    <row r="14089" spans="1:4">
      <c r="A14089" s="489" t="str">
        <f t="shared" si="220"/>
        <v>2313301422介護予防訪問リハビリテーション</v>
      </c>
      <c r="B14089" s="489">
        <v>2313301422</v>
      </c>
      <c r="C14089" s="489" t="s">
        <v>2108</v>
      </c>
      <c r="D14089" s="489" t="s">
        <v>17052</v>
      </c>
    </row>
    <row r="14090" spans="1:4">
      <c r="A14090" s="489" t="str">
        <f t="shared" si="220"/>
        <v>2313301422介護予防訪問看護</v>
      </c>
      <c r="B14090" s="489">
        <v>2313301422</v>
      </c>
      <c r="C14090" s="489" t="s">
        <v>2103</v>
      </c>
      <c r="D14090" s="489" t="s">
        <v>17052</v>
      </c>
    </row>
    <row r="14091" spans="1:4">
      <c r="A14091" s="489" t="str">
        <f t="shared" si="220"/>
        <v>2313301422訪問リハビリテーション</v>
      </c>
      <c r="B14091" s="489">
        <v>2313301422</v>
      </c>
      <c r="C14091" s="489" t="s">
        <v>2104</v>
      </c>
      <c r="D14091" s="489" t="s">
        <v>17052</v>
      </c>
    </row>
    <row r="14092" spans="1:4">
      <c r="A14092" s="489" t="str">
        <f t="shared" si="220"/>
        <v>2313301422訪問看護</v>
      </c>
      <c r="B14092" s="489">
        <v>2313301422</v>
      </c>
      <c r="C14092" s="489" t="s">
        <v>2102</v>
      </c>
      <c r="D14092" s="489" t="s">
        <v>17052</v>
      </c>
    </row>
    <row r="14093" spans="1:4">
      <c r="A14093" s="489" t="str">
        <f t="shared" si="220"/>
        <v>2313301471介護予防訪問リハビリテーション</v>
      </c>
      <c r="B14093" s="489">
        <v>2313301471</v>
      </c>
      <c r="C14093" s="489" t="s">
        <v>2108</v>
      </c>
      <c r="D14093" s="489" t="s">
        <v>17053</v>
      </c>
    </row>
    <row r="14094" spans="1:4">
      <c r="A14094" s="489" t="str">
        <f t="shared" si="220"/>
        <v>2313301471介護予防訪問看護</v>
      </c>
      <c r="B14094" s="489">
        <v>2313301471</v>
      </c>
      <c r="C14094" s="489" t="s">
        <v>2103</v>
      </c>
      <c r="D14094" s="489" t="s">
        <v>17053</v>
      </c>
    </row>
    <row r="14095" spans="1:4">
      <c r="A14095" s="489" t="str">
        <f t="shared" si="220"/>
        <v>2313301471訪問リハビリテーション</v>
      </c>
      <c r="B14095" s="489">
        <v>2313301471</v>
      </c>
      <c r="C14095" s="489" t="s">
        <v>2104</v>
      </c>
      <c r="D14095" s="489" t="s">
        <v>17053</v>
      </c>
    </row>
    <row r="14096" spans="1:4">
      <c r="A14096" s="489" t="str">
        <f t="shared" si="220"/>
        <v>2313301471訪問看護</v>
      </c>
      <c r="B14096" s="489">
        <v>2313301471</v>
      </c>
      <c r="C14096" s="489" t="s">
        <v>2102</v>
      </c>
      <c r="D14096" s="489" t="s">
        <v>17053</v>
      </c>
    </row>
    <row r="14097" spans="1:4">
      <c r="A14097" s="489" t="str">
        <f t="shared" si="220"/>
        <v>2313301497介護予防訪問リハビリテーション</v>
      </c>
      <c r="B14097" s="489">
        <v>2313301497</v>
      </c>
      <c r="C14097" s="489" t="s">
        <v>2108</v>
      </c>
      <c r="D14097" s="489" t="s">
        <v>17054</v>
      </c>
    </row>
    <row r="14098" spans="1:4">
      <c r="A14098" s="489" t="str">
        <f t="shared" si="220"/>
        <v>2313301497介護予防訪問看護</v>
      </c>
      <c r="B14098" s="489">
        <v>2313301497</v>
      </c>
      <c r="C14098" s="489" t="s">
        <v>2103</v>
      </c>
      <c r="D14098" s="489" t="s">
        <v>17054</v>
      </c>
    </row>
    <row r="14099" spans="1:4">
      <c r="A14099" s="489" t="str">
        <f t="shared" si="220"/>
        <v>2313301497訪問リハビリテーション</v>
      </c>
      <c r="B14099" s="489">
        <v>2313301497</v>
      </c>
      <c r="C14099" s="489" t="s">
        <v>2104</v>
      </c>
      <c r="D14099" s="489" t="s">
        <v>17054</v>
      </c>
    </row>
    <row r="14100" spans="1:4">
      <c r="A14100" s="489" t="str">
        <f t="shared" si="220"/>
        <v>2313301497訪問看護</v>
      </c>
      <c r="B14100" s="489">
        <v>2313301497</v>
      </c>
      <c r="C14100" s="489" t="s">
        <v>2102</v>
      </c>
      <c r="D14100" s="489" t="s">
        <v>17054</v>
      </c>
    </row>
    <row r="14101" spans="1:4">
      <c r="A14101" s="489" t="str">
        <f t="shared" si="220"/>
        <v>2313301521介護予防訪問リハビリテーション</v>
      </c>
      <c r="B14101" s="489">
        <v>2313301521</v>
      </c>
      <c r="C14101" s="489" t="s">
        <v>2108</v>
      </c>
      <c r="D14101" s="489" t="s">
        <v>17055</v>
      </c>
    </row>
    <row r="14102" spans="1:4">
      <c r="A14102" s="489" t="str">
        <f t="shared" si="220"/>
        <v>2313301521介護予防訪問看護</v>
      </c>
      <c r="B14102" s="489">
        <v>2313301521</v>
      </c>
      <c r="C14102" s="489" t="s">
        <v>2103</v>
      </c>
      <c r="D14102" s="489" t="s">
        <v>17055</v>
      </c>
    </row>
    <row r="14103" spans="1:4">
      <c r="A14103" s="489" t="str">
        <f t="shared" si="220"/>
        <v>2313301521訪問リハビリテーション</v>
      </c>
      <c r="B14103" s="489">
        <v>2313301521</v>
      </c>
      <c r="C14103" s="489" t="s">
        <v>2104</v>
      </c>
      <c r="D14103" s="489" t="s">
        <v>17055</v>
      </c>
    </row>
    <row r="14104" spans="1:4">
      <c r="A14104" s="489" t="str">
        <f t="shared" si="220"/>
        <v>2313301521訪問看護</v>
      </c>
      <c r="B14104" s="489">
        <v>2313301521</v>
      </c>
      <c r="C14104" s="489" t="s">
        <v>2102</v>
      </c>
      <c r="D14104" s="489" t="s">
        <v>17055</v>
      </c>
    </row>
    <row r="14105" spans="1:4">
      <c r="A14105" s="489" t="str">
        <f t="shared" si="220"/>
        <v>2313301539介護予防訪問リハビリテーション</v>
      </c>
      <c r="B14105" s="489">
        <v>2313301539</v>
      </c>
      <c r="C14105" s="489" t="s">
        <v>2108</v>
      </c>
      <c r="D14105" s="489" t="s">
        <v>17056</v>
      </c>
    </row>
    <row r="14106" spans="1:4">
      <c r="A14106" s="489" t="str">
        <f t="shared" si="220"/>
        <v>2313301539介護予防訪問看護</v>
      </c>
      <c r="B14106" s="489">
        <v>2313301539</v>
      </c>
      <c r="C14106" s="489" t="s">
        <v>2103</v>
      </c>
      <c r="D14106" s="489" t="s">
        <v>17056</v>
      </c>
    </row>
    <row r="14107" spans="1:4">
      <c r="A14107" s="489" t="str">
        <f t="shared" si="220"/>
        <v>2313301539訪問リハビリテーション</v>
      </c>
      <c r="B14107" s="489">
        <v>2313301539</v>
      </c>
      <c r="C14107" s="489" t="s">
        <v>2104</v>
      </c>
      <c r="D14107" s="489" t="s">
        <v>17056</v>
      </c>
    </row>
    <row r="14108" spans="1:4">
      <c r="A14108" s="489" t="str">
        <f t="shared" si="220"/>
        <v>2313301539訪問看護</v>
      </c>
      <c r="B14108" s="489">
        <v>2313301539</v>
      </c>
      <c r="C14108" s="489" t="s">
        <v>2102</v>
      </c>
      <c r="D14108" s="489" t="s">
        <v>17056</v>
      </c>
    </row>
    <row r="14109" spans="1:4">
      <c r="A14109" s="489" t="str">
        <f t="shared" si="220"/>
        <v>2313301562介護予防訪問リハビリテーション</v>
      </c>
      <c r="B14109" s="489">
        <v>2313301562</v>
      </c>
      <c r="C14109" s="489" t="s">
        <v>2108</v>
      </c>
      <c r="D14109" s="489" t="s">
        <v>17057</v>
      </c>
    </row>
    <row r="14110" spans="1:4">
      <c r="A14110" s="489" t="str">
        <f t="shared" si="220"/>
        <v>2313301562介護予防訪問看護</v>
      </c>
      <c r="B14110" s="489">
        <v>2313301562</v>
      </c>
      <c r="C14110" s="489" t="s">
        <v>2103</v>
      </c>
      <c r="D14110" s="489" t="s">
        <v>17057</v>
      </c>
    </row>
    <row r="14111" spans="1:4">
      <c r="A14111" s="489" t="str">
        <f t="shared" si="220"/>
        <v>2313301562訪問リハビリテーション</v>
      </c>
      <c r="B14111" s="489">
        <v>2313301562</v>
      </c>
      <c r="C14111" s="489" t="s">
        <v>2104</v>
      </c>
      <c r="D14111" s="489" t="s">
        <v>17057</v>
      </c>
    </row>
    <row r="14112" spans="1:4">
      <c r="A14112" s="489" t="str">
        <f t="shared" si="220"/>
        <v>2313301562訪問看護</v>
      </c>
      <c r="B14112" s="489">
        <v>2313301562</v>
      </c>
      <c r="C14112" s="489" t="s">
        <v>2102</v>
      </c>
      <c r="D14112" s="489" t="s">
        <v>17057</v>
      </c>
    </row>
    <row r="14113" spans="1:4">
      <c r="A14113" s="489" t="str">
        <f t="shared" si="220"/>
        <v>2313301570介護予防訪問リハビリテーション</v>
      </c>
      <c r="B14113" s="489">
        <v>2313301570</v>
      </c>
      <c r="C14113" s="489" t="s">
        <v>2108</v>
      </c>
      <c r="D14113" s="489" t="s">
        <v>17058</v>
      </c>
    </row>
    <row r="14114" spans="1:4">
      <c r="A14114" s="489" t="str">
        <f t="shared" si="220"/>
        <v>2313301570介護予防訪問看護</v>
      </c>
      <c r="B14114" s="489">
        <v>2313301570</v>
      </c>
      <c r="C14114" s="489" t="s">
        <v>2103</v>
      </c>
      <c r="D14114" s="489" t="s">
        <v>17058</v>
      </c>
    </row>
    <row r="14115" spans="1:4">
      <c r="A14115" s="489" t="str">
        <f t="shared" si="220"/>
        <v>2313301570訪問リハビリテーション</v>
      </c>
      <c r="B14115" s="489">
        <v>2313301570</v>
      </c>
      <c r="C14115" s="489" t="s">
        <v>2104</v>
      </c>
      <c r="D14115" s="489" t="s">
        <v>17058</v>
      </c>
    </row>
    <row r="14116" spans="1:4">
      <c r="A14116" s="489" t="str">
        <f t="shared" si="220"/>
        <v>2313301570訪問看護</v>
      </c>
      <c r="B14116" s="489">
        <v>2313301570</v>
      </c>
      <c r="C14116" s="489" t="s">
        <v>2102</v>
      </c>
      <c r="D14116" s="489" t="s">
        <v>17058</v>
      </c>
    </row>
    <row r="14117" spans="1:4">
      <c r="A14117" s="489" t="str">
        <f t="shared" si="220"/>
        <v>2313301588介護予防訪問リハビリテーション</v>
      </c>
      <c r="B14117" s="489">
        <v>2313301588</v>
      </c>
      <c r="C14117" s="489" t="s">
        <v>2108</v>
      </c>
      <c r="D14117" s="489" t="s">
        <v>17059</v>
      </c>
    </row>
    <row r="14118" spans="1:4">
      <c r="A14118" s="489" t="str">
        <f t="shared" si="220"/>
        <v>2313301588介護予防訪問看護</v>
      </c>
      <c r="B14118" s="489">
        <v>2313301588</v>
      </c>
      <c r="C14118" s="489" t="s">
        <v>2103</v>
      </c>
      <c r="D14118" s="489" t="s">
        <v>17059</v>
      </c>
    </row>
    <row r="14119" spans="1:4">
      <c r="A14119" s="489" t="str">
        <f t="shared" si="220"/>
        <v>2313301588訪問リハビリテーション</v>
      </c>
      <c r="B14119" s="489">
        <v>2313301588</v>
      </c>
      <c r="C14119" s="489" t="s">
        <v>2104</v>
      </c>
      <c r="D14119" s="489" t="s">
        <v>17059</v>
      </c>
    </row>
    <row r="14120" spans="1:4">
      <c r="A14120" s="489" t="str">
        <f t="shared" si="220"/>
        <v>2313301588訪問看護</v>
      </c>
      <c r="B14120" s="489">
        <v>2313301588</v>
      </c>
      <c r="C14120" s="489" t="s">
        <v>2102</v>
      </c>
      <c r="D14120" s="489" t="s">
        <v>17059</v>
      </c>
    </row>
    <row r="14121" spans="1:4">
      <c r="A14121" s="489" t="str">
        <f t="shared" si="220"/>
        <v>2313301596介護予防通所リハビリテーション</v>
      </c>
      <c r="B14121" s="489">
        <v>2313301596</v>
      </c>
      <c r="C14121" s="489" t="s">
        <v>2512</v>
      </c>
      <c r="D14121" s="489" t="s">
        <v>17060</v>
      </c>
    </row>
    <row r="14122" spans="1:4">
      <c r="A14122" s="489" t="str">
        <f t="shared" si="220"/>
        <v>2313301596介護予防通所リハビリテーション</v>
      </c>
      <c r="B14122" s="489">
        <v>2313301596</v>
      </c>
      <c r="C14122" s="489" t="s">
        <v>2512</v>
      </c>
      <c r="D14122" s="489" t="s">
        <v>17060</v>
      </c>
    </row>
    <row r="14123" spans="1:4">
      <c r="A14123" s="489" t="str">
        <f t="shared" si="220"/>
        <v>2313301596介護予防訪問リハビリテーション</v>
      </c>
      <c r="B14123" s="489">
        <v>2313301596</v>
      </c>
      <c r="C14123" s="489" t="s">
        <v>2108</v>
      </c>
      <c r="D14123" s="489" t="s">
        <v>17060</v>
      </c>
    </row>
    <row r="14124" spans="1:4">
      <c r="A14124" s="489" t="str">
        <f t="shared" si="220"/>
        <v>2313301596介護予防訪問看護</v>
      </c>
      <c r="B14124" s="489">
        <v>2313301596</v>
      </c>
      <c r="C14124" s="489" t="s">
        <v>2103</v>
      </c>
      <c r="D14124" s="489" t="s">
        <v>17060</v>
      </c>
    </row>
    <row r="14125" spans="1:4">
      <c r="A14125" s="489" t="str">
        <f t="shared" si="220"/>
        <v>2313301596通所リハビリテーション</v>
      </c>
      <c r="B14125" s="489">
        <v>2313301596</v>
      </c>
      <c r="C14125" s="489" t="s">
        <v>2511</v>
      </c>
      <c r="D14125" s="489" t="s">
        <v>17060</v>
      </c>
    </row>
    <row r="14126" spans="1:4">
      <c r="A14126" s="489" t="str">
        <f t="shared" si="220"/>
        <v>2313301596通所リハビリテーション</v>
      </c>
      <c r="B14126" s="489">
        <v>2313301596</v>
      </c>
      <c r="C14126" s="489" t="s">
        <v>2511</v>
      </c>
      <c r="D14126" s="489" t="s">
        <v>17060</v>
      </c>
    </row>
    <row r="14127" spans="1:4">
      <c r="A14127" s="489" t="str">
        <f t="shared" si="220"/>
        <v>2313301596訪問リハビリテーション</v>
      </c>
      <c r="B14127" s="489">
        <v>2313301596</v>
      </c>
      <c r="C14127" s="489" t="s">
        <v>2104</v>
      </c>
      <c r="D14127" s="489" t="s">
        <v>17060</v>
      </c>
    </row>
    <row r="14128" spans="1:4">
      <c r="A14128" s="489" t="str">
        <f t="shared" si="220"/>
        <v>2313301596訪問看護</v>
      </c>
      <c r="B14128" s="489">
        <v>2313301596</v>
      </c>
      <c r="C14128" s="489" t="s">
        <v>2102</v>
      </c>
      <c r="D14128" s="489" t="s">
        <v>17060</v>
      </c>
    </row>
    <row r="14129" spans="1:4">
      <c r="A14129" s="489" t="str">
        <f t="shared" si="220"/>
        <v>2313301646介護予防訪問リハビリテーション</v>
      </c>
      <c r="B14129" s="489">
        <v>2313301646</v>
      </c>
      <c r="C14129" s="489" t="s">
        <v>2108</v>
      </c>
      <c r="D14129" s="489" t="s">
        <v>17061</v>
      </c>
    </row>
    <row r="14130" spans="1:4">
      <c r="A14130" s="489" t="str">
        <f t="shared" si="220"/>
        <v>2313301646介護予防訪問看護</v>
      </c>
      <c r="B14130" s="489">
        <v>2313301646</v>
      </c>
      <c r="C14130" s="489" t="s">
        <v>2103</v>
      </c>
      <c r="D14130" s="489" t="s">
        <v>17061</v>
      </c>
    </row>
    <row r="14131" spans="1:4">
      <c r="A14131" s="489" t="str">
        <f t="shared" si="220"/>
        <v>2313301646訪問リハビリテーション</v>
      </c>
      <c r="B14131" s="489">
        <v>2313301646</v>
      </c>
      <c r="C14131" s="489" t="s">
        <v>2104</v>
      </c>
      <c r="D14131" s="489" t="s">
        <v>17061</v>
      </c>
    </row>
    <row r="14132" spans="1:4">
      <c r="A14132" s="489" t="str">
        <f t="shared" si="220"/>
        <v>2313301646訪問看護</v>
      </c>
      <c r="B14132" s="489">
        <v>2313301646</v>
      </c>
      <c r="C14132" s="489" t="s">
        <v>2102</v>
      </c>
      <c r="D14132" s="489" t="s">
        <v>17061</v>
      </c>
    </row>
    <row r="14133" spans="1:4">
      <c r="A14133" s="489" t="str">
        <f t="shared" si="220"/>
        <v>2313301661介護予防訪問リハビリテーション</v>
      </c>
      <c r="B14133" s="489">
        <v>2313301661</v>
      </c>
      <c r="C14133" s="489" t="s">
        <v>2108</v>
      </c>
      <c r="D14133" s="489" t="s">
        <v>17062</v>
      </c>
    </row>
    <row r="14134" spans="1:4">
      <c r="A14134" s="489" t="str">
        <f t="shared" si="220"/>
        <v>2313301661介護予防訪問看護</v>
      </c>
      <c r="B14134" s="489">
        <v>2313301661</v>
      </c>
      <c r="C14134" s="489" t="s">
        <v>2103</v>
      </c>
      <c r="D14134" s="489" t="s">
        <v>17062</v>
      </c>
    </row>
    <row r="14135" spans="1:4">
      <c r="A14135" s="489" t="str">
        <f t="shared" si="220"/>
        <v>2313301661訪問リハビリテーション</v>
      </c>
      <c r="B14135" s="489">
        <v>2313301661</v>
      </c>
      <c r="C14135" s="489" t="s">
        <v>2104</v>
      </c>
      <c r="D14135" s="489" t="s">
        <v>17062</v>
      </c>
    </row>
    <row r="14136" spans="1:4">
      <c r="A14136" s="489" t="str">
        <f t="shared" si="220"/>
        <v>2313301661訪問看護</v>
      </c>
      <c r="B14136" s="489">
        <v>2313301661</v>
      </c>
      <c r="C14136" s="489" t="s">
        <v>2102</v>
      </c>
      <c r="D14136" s="489" t="s">
        <v>17062</v>
      </c>
    </row>
    <row r="14137" spans="1:4">
      <c r="A14137" s="489" t="str">
        <f t="shared" si="220"/>
        <v>2313301703介護予防通所リハビリテーション</v>
      </c>
      <c r="B14137" s="489">
        <v>2313301703</v>
      </c>
      <c r="C14137" s="489" t="s">
        <v>2512</v>
      </c>
      <c r="D14137" s="489" t="s">
        <v>17063</v>
      </c>
    </row>
    <row r="14138" spans="1:4">
      <c r="A14138" s="489" t="str">
        <f t="shared" si="220"/>
        <v>2313301703介護予防通所リハビリテーション</v>
      </c>
      <c r="B14138" s="489">
        <v>2313301703</v>
      </c>
      <c r="C14138" s="489" t="s">
        <v>2512</v>
      </c>
      <c r="D14138" s="489" t="s">
        <v>17063</v>
      </c>
    </row>
    <row r="14139" spans="1:4">
      <c r="A14139" s="489" t="str">
        <f t="shared" si="220"/>
        <v>2313301703介護予防訪問リハビリテーション</v>
      </c>
      <c r="B14139" s="489">
        <v>2313301703</v>
      </c>
      <c r="C14139" s="489" t="s">
        <v>2108</v>
      </c>
      <c r="D14139" s="489" t="s">
        <v>17063</v>
      </c>
    </row>
    <row r="14140" spans="1:4">
      <c r="A14140" s="489" t="str">
        <f t="shared" si="220"/>
        <v>2313301703介護予防訪問看護</v>
      </c>
      <c r="B14140" s="489">
        <v>2313301703</v>
      </c>
      <c r="C14140" s="489" t="s">
        <v>2103</v>
      </c>
      <c r="D14140" s="489" t="s">
        <v>17063</v>
      </c>
    </row>
    <row r="14141" spans="1:4">
      <c r="A14141" s="489" t="str">
        <f t="shared" si="220"/>
        <v>2313301703通所リハビリテーション</v>
      </c>
      <c r="B14141" s="489">
        <v>2313301703</v>
      </c>
      <c r="C14141" s="489" t="s">
        <v>2511</v>
      </c>
      <c r="D14141" s="489" t="s">
        <v>17063</v>
      </c>
    </row>
    <row r="14142" spans="1:4">
      <c r="A14142" s="489" t="str">
        <f t="shared" si="220"/>
        <v>2313301703通所リハビリテーション</v>
      </c>
      <c r="B14142" s="489">
        <v>2313301703</v>
      </c>
      <c r="C14142" s="489" t="s">
        <v>2511</v>
      </c>
      <c r="D14142" s="489" t="s">
        <v>17063</v>
      </c>
    </row>
    <row r="14143" spans="1:4">
      <c r="A14143" s="489" t="str">
        <f t="shared" si="220"/>
        <v>2313301703訪問リハビリテーション</v>
      </c>
      <c r="B14143" s="489">
        <v>2313301703</v>
      </c>
      <c r="C14143" s="489" t="s">
        <v>2104</v>
      </c>
      <c r="D14143" s="489" t="s">
        <v>17063</v>
      </c>
    </row>
    <row r="14144" spans="1:4">
      <c r="A14144" s="489" t="str">
        <f t="shared" si="220"/>
        <v>2313301703訪問看護</v>
      </c>
      <c r="B14144" s="489">
        <v>2313301703</v>
      </c>
      <c r="C14144" s="489" t="s">
        <v>2102</v>
      </c>
      <c r="D14144" s="489" t="s">
        <v>17063</v>
      </c>
    </row>
    <row r="14145" spans="1:4">
      <c r="A14145" s="489" t="str">
        <f t="shared" si="220"/>
        <v>2313301729介護予防訪問リハビリテーション</v>
      </c>
      <c r="B14145" s="489">
        <v>2313301729</v>
      </c>
      <c r="C14145" s="489" t="s">
        <v>2108</v>
      </c>
      <c r="D14145" s="489" t="s">
        <v>17064</v>
      </c>
    </row>
    <row r="14146" spans="1:4">
      <c r="A14146" s="489" t="str">
        <f t="shared" ref="A14146:A14209" si="221">B14146&amp;C14146</f>
        <v>2313301729介護予防訪問看護</v>
      </c>
      <c r="B14146" s="489">
        <v>2313301729</v>
      </c>
      <c r="C14146" s="489" t="s">
        <v>2103</v>
      </c>
      <c r="D14146" s="489" t="s">
        <v>17064</v>
      </c>
    </row>
    <row r="14147" spans="1:4">
      <c r="A14147" s="489" t="str">
        <f t="shared" si="221"/>
        <v>2313301729訪問リハビリテーション</v>
      </c>
      <c r="B14147" s="489">
        <v>2313301729</v>
      </c>
      <c r="C14147" s="489" t="s">
        <v>2104</v>
      </c>
      <c r="D14147" s="489" t="s">
        <v>17064</v>
      </c>
    </row>
    <row r="14148" spans="1:4">
      <c r="A14148" s="489" t="str">
        <f t="shared" si="221"/>
        <v>2313301729訪問看護</v>
      </c>
      <c r="B14148" s="489">
        <v>2313301729</v>
      </c>
      <c r="C14148" s="489" t="s">
        <v>2102</v>
      </c>
      <c r="D14148" s="489" t="s">
        <v>17064</v>
      </c>
    </row>
    <row r="14149" spans="1:4">
      <c r="A14149" s="489" t="str">
        <f t="shared" si="221"/>
        <v>2313301778介護予防訪問リハビリテーション</v>
      </c>
      <c r="B14149" s="489">
        <v>2313301778</v>
      </c>
      <c r="C14149" s="489" t="s">
        <v>2108</v>
      </c>
      <c r="D14149" s="489" t="s">
        <v>14152</v>
      </c>
    </row>
    <row r="14150" spans="1:4">
      <c r="A14150" s="489" t="str">
        <f t="shared" si="221"/>
        <v>2313301778介護予防訪問看護</v>
      </c>
      <c r="B14150" s="489">
        <v>2313301778</v>
      </c>
      <c r="C14150" s="489" t="s">
        <v>2103</v>
      </c>
      <c r="D14150" s="489" t="s">
        <v>14152</v>
      </c>
    </row>
    <row r="14151" spans="1:4">
      <c r="A14151" s="489" t="str">
        <f t="shared" si="221"/>
        <v>2313301778訪問リハビリテーション</v>
      </c>
      <c r="B14151" s="489">
        <v>2313301778</v>
      </c>
      <c r="C14151" s="489" t="s">
        <v>2104</v>
      </c>
      <c r="D14151" s="489" t="s">
        <v>14152</v>
      </c>
    </row>
    <row r="14152" spans="1:4">
      <c r="A14152" s="489" t="str">
        <f t="shared" si="221"/>
        <v>2313301778訪問看護</v>
      </c>
      <c r="B14152" s="489">
        <v>2313301778</v>
      </c>
      <c r="C14152" s="489" t="s">
        <v>2102</v>
      </c>
      <c r="D14152" s="489" t="s">
        <v>14152</v>
      </c>
    </row>
    <row r="14153" spans="1:4">
      <c r="A14153" s="489" t="str">
        <f t="shared" si="221"/>
        <v>2313301786介護予防訪問リハビリテーション</v>
      </c>
      <c r="B14153" s="489">
        <v>2313301786</v>
      </c>
      <c r="C14153" s="489" t="s">
        <v>2108</v>
      </c>
      <c r="D14153" s="489" t="s">
        <v>17065</v>
      </c>
    </row>
    <row r="14154" spans="1:4">
      <c r="A14154" s="489" t="str">
        <f t="shared" si="221"/>
        <v>2313301786介護予防訪問看護</v>
      </c>
      <c r="B14154" s="489">
        <v>2313301786</v>
      </c>
      <c r="C14154" s="489" t="s">
        <v>2103</v>
      </c>
      <c r="D14154" s="489" t="s">
        <v>17065</v>
      </c>
    </row>
    <row r="14155" spans="1:4">
      <c r="A14155" s="489" t="str">
        <f t="shared" si="221"/>
        <v>2313301786訪問リハビリテーション</v>
      </c>
      <c r="B14155" s="489">
        <v>2313301786</v>
      </c>
      <c r="C14155" s="489" t="s">
        <v>2104</v>
      </c>
      <c r="D14155" s="489" t="s">
        <v>17065</v>
      </c>
    </row>
    <row r="14156" spans="1:4">
      <c r="A14156" s="489" t="str">
        <f t="shared" si="221"/>
        <v>2313301786訪問看護</v>
      </c>
      <c r="B14156" s="489">
        <v>2313301786</v>
      </c>
      <c r="C14156" s="489" t="s">
        <v>2102</v>
      </c>
      <c r="D14156" s="489" t="s">
        <v>17065</v>
      </c>
    </row>
    <row r="14157" spans="1:4">
      <c r="A14157" s="489" t="str">
        <f t="shared" si="221"/>
        <v>2313301794介護予防通所リハビリテーション</v>
      </c>
      <c r="B14157" s="489">
        <v>2313301794</v>
      </c>
      <c r="C14157" s="489" t="s">
        <v>2512</v>
      </c>
      <c r="D14157" s="489" t="s">
        <v>17066</v>
      </c>
    </row>
    <row r="14158" spans="1:4">
      <c r="A14158" s="489" t="str">
        <f t="shared" si="221"/>
        <v>2313301794介護予防訪問リハビリテーション</v>
      </c>
      <c r="B14158" s="489">
        <v>2313301794</v>
      </c>
      <c r="C14158" s="489" t="s">
        <v>2108</v>
      </c>
      <c r="D14158" s="489" t="s">
        <v>17066</v>
      </c>
    </row>
    <row r="14159" spans="1:4">
      <c r="A14159" s="489" t="str">
        <f t="shared" si="221"/>
        <v>2313301794介護予防訪問看護</v>
      </c>
      <c r="B14159" s="489">
        <v>2313301794</v>
      </c>
      <c r="C14159" s="489" t="s">
        <v>2103</v>
      </c>
      <c r="D14159" s="489" t="s">
        <v>17066</v>
      </c>
    </row>
    <row r="14160" spans="1:4">
      <c r="A14160" s="489" t="str">
        <f t="shared" si="221"/>
        <v>2313301794通所リハビリテーション</v>
      </c>
      <c r="B14160" s="489">
        <v>2313301794</v>
      </c>
      <c r="C14160" s="489" t="s">
        <v>2511</v>
      </c>
      <c r="D14160" s="489" t="s">
        <v>17066</v>
      </c>
    </row>
    <row r="14161" spans="1:4">
      <c r="A14161" s="489" t="str">
        <f t="shared" si="221"/>
        <v>2313301794訪問リハビリテーション</v>
      </c>
      <c r="B14161" s="489">
        <v>2313301794</v>
      </c>
      <c r="C14161" s="489" t="s">
        <v>2104</v>
      </c>
      <c r="D14161" s="489" t="s">
        <v>17066</v>
      </c>
    </row>
    <row r="14162" spans="1:4">
      <c r="A14162" s="489" t="str">
        <f t="shared" si="221"/>
        <v>2313301794訪問看護</v>
      </c>
      <c r="B14162" s="489">
        <v>2313301794</v>
      </c>
      <c r="C14162" s="489" t="s">
        <v>2102</v>
      </c>
      <c r="D14162" s="489" t="s">
        <v>17066</v>
      </c>
    </row>
    <row r="14163" spans="1:4">
      <c r="A14163" s="489" t="str">
        <f t="shared" si="221"/>
        <v>2313301802介護予防訪問リハビリテーション</v>
      </c>
      <c r="B14163" s="489">
        <v>2313301802</v>
      </c>
      <c r="C14163" s="489" t="s">
        <v>2108</v>
      </c>
      <c r="D14163" s="489" t="s">
        <v>17067</v>
      </c>
    </row>
    <row r="14164" spans="1:4">
      <c r="A14164" s="489" t="str">
        <f t="shared" si="221"/>
        <v>2313301802介護予防訪問看護</v>
      </c>
      <c r="B14164" s="489">
        <v>2313301802</v>
      </c>
      <c r="C14164" s="489" t="s">
        <v>2103</v>
      </c>
      <c r="D14164" s="489" t="s">
        <v>17067</v>
      </c>
    </row>
    <row r="14165" spans="1:4">
      <c r="A14165" s="489" t="str">
        <f t="shared" si="221"/>
        <v>2313301802訪問リハビリテーション</v>
      </c>
      <c r="B14165" s="489">
        <v>2313301802</v>
      </c>
      <c r="C14165" s="489" t="s">
        <v>2104</v>
      </c>
      <c r="D14165" s="489" t="s">
        <v>17067</v>
      </c>
    </row>
    <row r="14166" spans="1:4">
      <c r="A14166" s="489" t="str">
        <f t="shared" si="221"/>
        <v>2313301802訪問看護</v>
      </c>
      <c r="B14166" s="489">
        <v>2313301802</v>
      </c>
      <c r="C14166" s="489" t="s">
        <v>2102</v>
      </c>
      <c r="D14166" s="489" t="s">
        <v>17067</v>
      </c>
    </row>
    <row r="14167" spans="1:4">
      <c r="A14167" s="489" t="str">
        <f t="shared" si="221"/>
        <v>2313301810介護予防訪問リハビリテーション</v>
      </c>
      <c r="B14167" s="489">
        <v>2313301810</v>
      </c>
      <c r="C14167" s="489" t="s">
        <v>2108</v>
      </c>
      <c r="D14167" s="489" t="s">
        <v>17068</v>
      </c>
    </row>
    <row r="14168" spans="1:4">
      <c r="A14168" s="489" t="str">
        <f t="shared" si="221"/>
        <v>2313301810介護予防訪問看護</v>
      </c>
      <c r="B14168" s="489">
        <v>2313301810</v>
      </c>
      <c r="C14168" s="489" t="s">
        <v>2103</v>
      </c>
      <c r="D14168" s="489" t="s">
        <v>17068</v>
      </c>
    </row>
    <row r="14169" spans="1:4">
      <c r="A14169" s="489" t="str">
        <f t="shared" si="221"/>
        <v>2313301810訪問リハビリテーション</v>
      </c>
      <c r="B14169" s="489">
        <v>2313301810</v>
      </c>
      <c r="C14169" s="489" t="s">
        <v>2104</v>
      </c>
      <c r="D14169" s="489" t="s">
        <v>17068</v>
      </c>
    </row>
    <row r="14170" spans="1:4">
      <c r="A14170" s="489" t="str">
        <f t="shared" si="221"/>
        <v>2313301810訪問看護</v>
      </c>
      <c r="B14170" s="489">
        <v>2313301810</v>
      </c>
      <c r="C14170" s="489" t="s">
        <v>2102</v>
      </c>
      <c r="D14170" s="489" t="s">
        <v>17068</v>
      </c>
    </row>
    <row r="14171" spans="1:4">
      <c r="A14171" s="489" t="str">
        <f t="shared" si="221"/>
        <v>2313301828介護予防訪問リハビリテーション</v>
      </c>
      <c r="B14171" s="489">
        <v>2313301828</v>
      </c>
      <c r="C14171" s="489" t="s">
        <v>2108</v>
      </c>
      <c r="D14171" s="489" t="s">
        <v>17069</v>
      </c>
    </row>
    <row r="14172" spans="1:4">
      <c r="A14172" s="489" t="str">
        <f t="shared" si="221"/>
        <v>2313301828介護予防訪問看護</v>
      </c>
      <c r="B14172" s="489">
        <v>2313301828</v>
      </c>
      <c r="C14172" s="489" t="s">
        <v>2103</v>
      </c>
      <c r="D14172" s="489" t="s">
        <v>17069</v>
      </c>
    </row>
    <row r="14173" spans="1:4">
      <c r="A14173" s="489" t="str">
        <f t="shared" si="221"/>
        <v>2313301828訪問リハビリテーション</v>
      </c>
      <c r="B14173" s="489">
        <v>2313301828</v>
      </c>
      <c r="C14173" s="489" t="s">
        <v>2104</v>
      </c>
      <c r="D14173" s="489" t="s">
        <v>17069</v>
      </c>
    </row>
    <row r="14174" spans="1:4">
      <c r="A14174" s="489" t="str">
        <f t="shared" si="221"/>
        <v>2313301828訪問看護</v>
      </c>
      <c r="B14174" s="489">
        <v>2313301828</v>
      </c>
      <c r="C14174" s="489" t="s">
        <v>2102</v>
      </c>
      <c r="D14174" s="489" t="s">
        <v>17069</v>
      </c>
    </row>
    <row r="14175" spans="1:4">
      <c r="A14175" s="489" t="str">
        <f t="shared" si="221"/>
        <v>2313301836介護予防通所リハビリテーション</v>
      </c>
      <c r="B14175" s="489">
        <v>2313301836</v>
      </c>
      <c r="C14175" s="489" t="s">
        <v>2512</v>
      </c>
      <c r="D14175" s="489" t="s">
        <v>17070</v>
      </c>
    </row>
    <row r="14176" spans="1:4">
      <c r="A14176" s="489" t="str">
        <f t="shared" si="221"/>
        <v>2313301836介護予防通所リハビリテーション</v>
      </c>
      <c r="B14176" s="489">
        <v>2313301836</v>
      </c>
      <c r="C14176" s="489" t="s">
        <v>2512</v>
      </c>
      <c r="D14176" s="489" t="s">
        <v>17070</v>
      </c>
    </row>
    <row r="14177" spans="1:4">
      <c r="A14177" s="489" t="str">
        <f t="shared" si="221"/>
        <v>2313301836介護予防通所リハビリテーション</v>
      </c>
      <c r="B14177" s="489">
        <v>2313301836</v>
      </c>
      <c r="C14177" s="489" t="s">
        <v>2512</v>
      </c>
      <c r="D14177" s="489" t="s">
        <v>17070</v>
      </c>
    </row>
    <row r="14178" spans="1:4">
      <c r="A14178" s="489" t="str">
        <f t="shared" si="221"/>
        <v>2313301836介護予防通所リハビリテーション</v>
      </c>
      <c r="B14178" s="489">
        <v>2313301836</v>
      </c>
      <c r="C14178" s="489" t="s">
        <v>2512</v>
      </c>
      <c r="D14178" s="489" t="s">
        <v>17070</v>
      </c>
    </row>
    <row r="14179" spans="1:4">
      <c r="A14179" s="489" t="str">
        <f t="shared" si="221"/>
        <v>2313301836介護予防訪問リハビリテーション</v>
      </c>
      <c r="B14179" s="489">
        <v>2313301836</v>
      </c>
      <c r="C14179" s="489" t="s">
        <v>2108</v>
      </c>
      <c r="D14179" s="489" t="s">
        <v>17070</v>
      </c>
    </row>
    <row r="14180" spans="1:4">
      <c r="A14180" s="489" t="str">
        <f t="shared" si="221"/>
        <v>2313301836介護予防訪問看護</v>
      </c>
      <c r="B14180" s="489">
        <v>2313301836</v>
      </c>
      <c r="C14180" s="489" t="s">
        <v>2103</v>
      </c>
      <c r="D14180" s="489" t="s">
        <v>17070</v>
      </c>
    </row>
    <row r="14181" spans="1:4">
      <c r="A14181" s="489" t="str">
        <f t="shared" si="221"/>
        <v>2313301836通所リハビリテーション</v>
      </c>
      <c r="B14181" s="489">
        <v>2313301836</v>
      </c>
      <c r="C14181" s="489" t="s">
        <v>2511</v>
      </c>
      <c r="D14181" s="489" t="s">
        <v>17070</v>
      </c>
    </row>
    <row r="14182" spans="1:4">
      <c r="A14182" s="489" t="str">
        <f t="shared" si="221"/>
        <v>2313301836通所リハビリテーション</v>
      </c>
      <c r="B14182" s="489">
        <v>2313301836</v>
      </c>
      <c r="C14182" s="489" t="s">
        <v>2511</v>
      </c>
      <c r="D14182" s="489" t="s">
        <v>17070</v>
      </c>
    </row>
    <row r="14183" spans="1:4">
      <c r="A14183" s="489" t="str">
        <f t="shared" si="221"/>
        <v>2313301836通所リハビリテーション</v>
      </c>
      <c r="B14183" s="489">
        <v>2313301836</v>
      </c>
      <c r="C14183" s="489" t="s">
        <v>2511</v>
      </c>
      <c r="D14183" s="489" t="s">
        <v>17070</v>
      </c>
    </row>
    <row r="14184" spans="1:4">
      <c r="A14184" s="489" t="str">
        <f t="shared" si="221"/>
        <v>2313301836通所リハビリテーション</v>
      </c>
      <c r="B14184" s="489">
        <v>2313301836</v>
      </c>
      <c r="C14184" s="489" t="s">
        <v>2511</v>
      </c>
      <c r="D14184" s="489" t="s">
        <v>17070</v>
      </c>
    </row>
    <row r="14185" spans="1:4">
      <c r="A14185" s="489" t="str">
        <f t="shared" si="221"/>
        <v>2313301836訪問リハビリテーション</v>
      </c>
      <c r="B14185" s="489">
        <v>2313301836</v>
      </c>
      <c r="C14185" s="489" t="s">
        <v>2104</v>
      </c>
      <c r="D14185" s="489" t="s">
        <v>17070</v>
      </c>
    </row>
    <row r="14186" spans="1:4">
      <c r="A14186" s="489" t="str">
        <f t="shared" si="221"/>
        <v>2313301836訪問看護</v>
      </c>
      <c r="B14186" s="489">
        <v>2313301836</v>
      </c>
      <c r="C14186" s="489" t="s">
        <v>2102</v>
      </c>
      <c r="D14186" s="489" t="s">
        <v>17070</v>
      </c>
    </row>
    <row r="14187" spans="1:4">
      <c r="A14187" s="489" t="str">
        <f t="shared" si="221"/>
        <v>2313301851介護予防訪問リハビリテーション</v>
      </c>
      <c r="B14187" s="489">
        <v>2313301851</v>
      </c>
      <c r="C14187" s="489" t="s">
        <v>2108</v>
      </c>
      <c r="D14187" s="489" t="s">
        <v>17071</v>
      </c>
    </row>
    <row r="14188" spans="1:4">
      <c r="A14188" s="489" t="str">
        <f t="shared" si="221"/>
        <v>2313301851介護予防訪問看護</v>
      </c>
      <c r="B14188" s="489">
        <v>2313301851</v>
      </c>
      <c r="C14188" s="489" t="s">
        <v>2103</v>
      </c>
      <c r="D14188" s="489" t="s">
        <v>17071</v>
      </c>
    </row>
    <row r="14189" spans="1:4">
      <c r="A14189" s="489" t="str">
        <f t="shared" si="221"/>
        <v>2313301851訪問リハビリテーション</v>
      </c>
      <c r="B14189" s="489">
        <v>2313301851</v>
      </c>
      <c r="C14189" s="489" t="s">
        <v>2104</v>
      </c>
      <c r="D14189" s="489" t="s">
        <v>17071</v>
      </c>
    </row>
    <row r="14190" spans="1:4">
      <c r="A14190" s="489" t="str">
        <f t="shared" si="221"/>
        <v>2313301851訪問看護</v>
      </c>
      <c r="B14190" s="489">
        <v>2313301851</v>
      </c>
      <c r="C14190" s="489" t="s">
        <v>2102</v>
      </c>
      <c r="D14190" s="489" t="s">
        <v>17071</v>
      </c>
    </row>
    <row r="14191" spans="1:4">
      <c r="A14191" s="489" t="str">
        <f t="shared" si="221"/>
        <v>2313400026介護予防訪問リハビリテーション</v>
      </c>
      <c r="B14191" s="489">
        <v>2313400026</v>
      </c>
      <c r="C14191" s="489" t="s">
        <v>2108</v>
      </c>
      <c r="D14191" s="489" t="s">
        <v>17072</v>
      </c>
    </row>
    <row r="14192" spans="1:4">
      <c r="A14192" s="489" t="str">
        <f t="shared" si="221"/>
        <v>2313400026介護予防訪問看護</v>
      </c>
      <c r="B14192" s="489">
        <v>2313400026</v>
      </c>
      <c r="C14192" s="489" t="s">
        <v>2103</v>
      </c>
      <c r="D14192" s="489" t="s">
        <v>17072</v>
      </c>
    </row>
    <row r="14193" spans="1:4">
      <c r="A14193" s="489" t="str">
        <f t="shared" si="221"/>
        <v>2313400026訪問リハビリテーション</v>
      </c>
      <c r="B14193" s="489">
        <v>2313400026</v>
      </c>
      <c r="C14193" s="489" t="s">
        <v>2104</v>
      </c>
      <c r="D14193" s="489" t="s">
        <v>17072</v>
      </c>
    </row>
    <row r="14194" spans="1:4">
      <c r="A14194" s="489" t="str">
        <f t="shared" si="221"/>
        <v>2313400026訪問看護</v>
      </c>
      <c r="B14194" s="489">
        <v>2313400026</v>
      </c>
      <c r="C14194" s="489" t="s">
        <v>2102</v>
      </c>
      <c r="D14194" s="489" t="s">
        <v>17072</v>
      </c>
    </row>
    <row r="14195" spans="1:4">
      <c r="A14195" s="489" t="str">
        <f t="shared" si="221"/>
        <v>2313400281介護予防訪問看護</v>
      </c>
      <c r="B14195" s="489">
        <v>2313400281</v>
      </c>
      <c r="C14195" s="489" t="s">
        <v>2103</v>
      </c>
      <c r="D14195" s="489" t="s">
        <v>17073</v>
      </c>
    </row>
    <row r="14196" spans="1:4">
      <c r="A14196" s="489" t="str">
        <f t="shared" si="221"/>
        <v>2313400281訪問看護</v>
      </c>
      <c r="B14196" s="489">
        <v>2313400281</v>
      </c>
      <c r="C14196" s="489" t="s">
        <v>2102</v>
      </c>
      <c r="D14196" s="489" t="s">
        <v>17073</v>
      </c>
    </row>
    <row r="14197" spans="1:4">
      <c r="A14197" s="489" t="str">
        <f t="shared" si="221"/>
        <v>2313400497介護予防訪問リハビリテーション</v>
      </c>
      <c r="B14197" s="489">
        <v>2313400497</v>
      </c>
      <c r="C14197" s="489" t="s">
        <v>2108</v>
      </c>
      <c r="D14197" s="489" t="s">
        <v>17074</v>
      </c>
    </row>
    <row r="14198" spans="1:4">
      <c r="A14198" s="489" t="str">
        <f t="shared" si="221"/>
        <v>2313400497介護予防訪問看護</v>
      </c>
      <c r="B14198" s="489">
        <v>2313400497</v>
      </c>
      <c r="C14198" s="489" t="s">
        <v>2103</v>
      </c>
      <c r="D14198" s="489" t="s">
        <v>17074</v>
      </c>
    </row>
    <row r="14199" spans="1:4">
      <c r="A14199" s="489" t="str">
        <f t="shared" si="221"/>
        <v>2313400497訪問リハビリテーション</v>
      </c>
      <c r="B14199" s="489">
        <v>2313400497</v>
      </c>
      <c r="C14199" s="489" t="s">
        <v>2104</v>
      </c>
      <c r="D14199" s="489" t="s">
        <v>17074</v>
      </c>
    </row>
    <row r="14200" spans="1:4">
      <c r="A14200" s="489" t="str">
        <f t="shared" si="221"/>
        <v>2313400497訪問看護</v>
      </c>
      <c r="B14200" s="489">
        <v>2313400497</v>
      </c>
      <c r="C14200" s="489" t="s">
        <v>2102</v>
      </c>
      <c r="D14200" s="489" t="s">
        <v>17074</v>
      </c>
    </row>
    <row r="14201" spans="1:4">
      <c r="A14201" s="489" t="str">
        <f t="shared" si="221"/>
        <v>2313400505介護予防訪問リハビリテーション</v>
      </c>
      <c r="B14201" s="489">
        <v>2313400505</v>
      </c>
      <c r="C14201" s="489" t="s">
        <v>2108</v>
      </c>
      <c r="D14201" s="489" t="s">
        <v>17075</v>
      </c>
    </row>
    <row r="14202" spans="1:4">
      <c r="A14202" s="489" t="str">
        <f t="shared" si="221"/>
        <v>2313400505介護予防訪問看護</v>
      </c>
      <c r="B14202" s="489">
        <v>2313400505</v>
      </c>
      <c r="C14202" s="489" t="s">
        <v>2103</v>
      </c>
      <c r="D14202" s="489" t="s">
        <v>17075</v>
      </c>
    </row>
    <row r="14203" spans="1:4">
      <c r="A14203" s="489" t="str">
        <f t="shared" si="221"/>
        <v>2313400505訪問リハビリテーション</v>
      </c>
      <c r="B14203" s="489">
        <v>2313400505</v>
      </c>
      <c r="C14203" s="489" t="s">
        <v>2104</v>
      </c>
      <c r="D14203" s="489" t="s">
        <v>17075</v>
      </c>
    </row>
    <row r="14204" spans="1:4">
      <c r="A14204" s="489" t="str">
        <f t="shared" si="221"/>
        <v>2313400505訪問看護</v>
      </c>
      <c r="B14204" s="489">
        <v>2313400505</v>
      </c>
      <c r="C14204" s="489" t="s">
        <v>2102</v>
      </c>
      <c r="D14204" s="489" t="s">
        <v>17075</v>
      </c>
    </row>
    <row r="14205" spans="1:4">
      <c r="A14205" s="489" t="str">
        <f t="shared" si="221"/>
        <v>2313400521介護予防訪問看護</v>
      </c>
      <c r="B14205" s="489">
        <v>2313400521</v>
      </c>
      <c r="C14205" s="489" t="s">
        <v>2103</v>
      </c>
      <c r="D14205" s="489" t="s">
        <v>17076</v>
      </c>
    </row>
    <row r="14206" spans="1:4">
      <c r="A14206" s="489" t="str">
        <f t="shared" si="221"/>
        <v>2313400521訪問看護</v>
      </c>
      <c r="B14206" s="489">
        <v>2313400521</v>
      </c>
      <c r="C14206" s="489" t="s">
        <v>2102</v>
      </c>
      <c r="D14206" s="489" t="s">
        <v>17076</v>
      </c>
    </row>
    <row r="14207" spans="1:4">
      <c r="A14207" s="489" t="str">
        <f t="shared" si="221"/>
        <v>2313400539介護予防訪問リハビリテーション</v>
      </c>
      <c r="B14207" s="489">
        <v>2313400539</v>
      </c>
      <c r="C14207" s="489" t="s">
        <v>2108</v>
      </c>
      <c r="D14207" s="489" t="s">
        <v>17077</v>
      </c>
    </row>
    <row r="14208" spans="1:4">
      <c r="A14208" s="489" t="str">
        <f t="shared" si="221"/>
        <v>2313400539介護予防訪問看護</v>
      </c>
      <c r="B14208" s="489">
        <v>2313400539</v>
      </c>
      <c r="C14208" s="489" t="s">
        <v>2103</v>
      </c>
      <c r="D14208" s="489" t="s">
        <v>17077</v>
      </c>
    </row>
    <row r="14209" spans="1:4">
      <c r="A14209" s="489" t="str">
        <f t="shared" si="221"/>
        <v>2313400539訪問リハビリテーション</v>
      </c>
      <c r="B14209" s="489">
        <v>2313400539</v>
      </c>
      <c r="C14209" s="489" t="s">
        <v>2104</v>
      </c>
      <c r="D14209" s="489" t="s">
        <v>17077</v>
      </c>
    </row>
    <row r="14210" spans="1:4">
      <c r="A14210" s="489" t="str">
        <f t="shared" ref="A14210:A14273" si="222">B14210&amp;C14210</f>
        <v>2313400539訪問看護</v>
      </c>
      <c r="B14210" s="489">
        <v>2313400539</v>
      </c>
      <c r="C14210" s="489" t="s">
        <v>2102</v>
      </c>
      <c r="D14210" s="489" t="s">
        <v>17077</v>
      </c>
    </row>
    <row r="14211" spans="1:4">
      <c r="A14211" s="489" t="str">
        <f t="shared" si="222"/>
        <v>2313400604介護予防訪問リハビリテーション</v>
      </c>
      <c r="B14211" s="489">
        <v>2313400604</v>
      </c>
      <c r="C14211" s="489" t="s">
        <v>2108</v>
      </c>
      <c r="D14211" s="489" t="s">
        <v>17078</v>
      </c>
    </row>
    <row r="14212" spans="1:4">
      <c r="A14212" s="489" t="str">
        <f t="shared" si="222"/>
        <v>2313400604介護予防訪問看護</v>
      </c>
      <c r="B14212" s="489">
        <v>2313400604</v>
      </c>
      <c r="C14212" s="489" t="s">
        <v>2103</v>
      </c>
      <c r="D14212" s="489" t="s">
        <v>17078</v>
      </c>
    </row>
    <row r="14213" spans="1:4">
      <c r="A14213" s="489" t="str">
        <f t="shared" si="222"/>
        <v>2313400604訪問リハビリテーション</v>
      </c>
      <c r="B14213" s="489">
        <v>2313400604</v>
      </c>
      <c r="C14213" s="489" t="s">
        <v>2104</v>
      </c>
      <c r="D14213" s="489" t="s">
        <v>17078</v>
      </c>
    </row>
    <row r="14214" spans="1:4">
      <c r="A14214" s="489" t="str">
        <f t="shared" si="222"/>
        <v>2313400604訪問看護</v>
      </c>
      <c r="B14214" s="489">
        <v>2313400604</v>
      </c>
      <c r="C14214" s="489" t="s">
        <v>2102</v>
      </c>
      <c r="D14214" s="489" t="s">
        <v>17078</v>
      </c>
    </row>
    <row r="14215" spans="1:4">
      <c r="A14215" s="489" t="str">
        <f t="shared" si="222"/>
        <v>2313400620介護予防訪問リハビリテーション</v>
      </c>
      <c r="B14215" s="489">
        <v>2313400620</v>
      </c>
      <c r="C14215" s="489" t="s">
        <v>2108</v>
      </c>
      <c r="D14215" s="489" t="s">
        <v>17079</v>
      </c>
    </row>
    <row r="14216" spans="1:4">
      <c r="A14216" s="489" t="str">
        <f t="shared" si="222"/>
        <v>2313400620介護予防訪問看護</v>
      </c>
      <c r="B14216" s="489">
        <v>2313400620</v>
      </c>
      <c r="C14216" s="489" t="s">
        <v>2103</v>
      </c>
      <c r="D14216" s="489" t="s">
        <v>17079</v>
      </c>
    </row>
    <row r="14217" spans="1:4">
      <c r="A14217" s="489" t="str">
        <f t="shared" si="222"/>
        <v>2313400620訪問リハビリテーション</v>
      </c>
      <c r="B14217" s="489">
        <v>2313400620</v>
      </c>
      <c r="C14217" s="489" t="s">
        <v>2104</v>
      </c>
      <c r="D14217" s="489" t="s">
        <v>17079</v>
      </c>
    </row>
    <row r="14218" spans="1:4">
      <c r="A14218" s="489" t="str">
        <f t="shared" si="222"/>
        <v>2313400620訪問看護</v>
      </c>
      <c r="B14218" s="489">
        <v>2313400620</v>
      </c>
      <c r="C14218" s="489" t="s">
        <v>2102</v>
      </c>
      <c r="D14218" s="489" t="s">
        <v>17079</v>
      </c>
    </row>
    <row r="14219" spans="1:4">
      <c r="A14219" s="489" t="str">
        <f t="shared" si="222"/>
        <v>2313400653介護予防通所リハビリテーション</v>
      </c>
      <c r="B14219" s="489">
        <v>2313400653</v>
      </c>
      <c r="C14219" s="489" t="s">
        <v>2512</v>
      </c>
      <c r="D14219" s="489" t="s">
        <v>17080</v>
      </c>
    </row>
    <row r="14220" spans="1:4">
      <c r="A14220" s="489" t="str">
        <f t="shared" si="222"/>
        <v>2313400653介護予防訪問リハビリテーション</v>
      </c>
      <c r="B14220" s="489">
        <v>2313400653</v>
      </c>
      <c r="C14220" s="489" t="s">
        <v>2108</v>
      </c>
      <c r="D14220" s="489" t="s">
        <v>17080</v>
      </c>
    </row>
    <row r="14221" spans="1:4">
      <c r="A14221" s="489" t="str">
        <f t="shared" si="222"/>
        <v>2313400653介護予防訪問看護</v>
      </c>
      <c r="B14221" s="489">
        <v>2313400653</v>
      </c>
      <c r="C14221" s="489" t="s">
        <v>2103</v>
      </c>
      <c r="D14221" s="489" t="s">
        <v>17080</v>
      </c>
    </row>
    <row r="14222" spans="1:4">
      <c r="A14222" s="489" t="str">
        <f t="shared" si="222"/>
        <v>2313400653通所リハビリテーション</v>
      </c>
      <c r="B14222" s="489">
        <v>2313400653</v>
      </c>
      <c r="C14222" s="489" t="s">
        <v>2511</v>
      </c>
      <c r="D14222" s="489" t="s">
        <v>17080</v>
      </c>
    </row>
    <row r="14223" spans="1:4">
      <c r="A14223" s="489" t="str">
        <f t="shared" si="222"/>
        <v>2313400653通所リハビリテーション</v>
      </c>
      <c r="B14223" s="489">
        <v>2313400653</v>
      </c>
      <c r="C14223" s="489" t="s">
        <v>2511</v>
      </c>
      <c r="D14223" s="489" t="s">
        <v>17080</v>
      </c>
    </row>
    <row r="14224" spans="1:4">
      <c r="A14224" s="489" t="str">
        <f t="shared" si="222"/>
        <v>2313400653訪問リハビリテーション</v>
      </c>
      <c r="B14224" s="489">
        <v>2313400653</v>
      </c>
      <c r="C14224" s="489" t="s">
        <v>2104</v>
      </c>
      <c r="D14224" s="489" t="s">
        <v>17080</v>
      </c>
    </row>
    <row r="14225" spans="1:4">
      <c r="A14225" s="489" t="str">
        <f t="shared" si="222"/>
        <v>2313400653訪問リハビリテーション</v>
      </c>
      <c r="B14225" s="489">
        <v>2313400653</v>
      </c>
      <c r="C14225" s="489" t="s">
        <v>2104</v>
      </c>
      <c r="D14225" s="489" t="s">
        <v>17080</v>
      </c>
    </row>
    <row r="14226" spans="1:4">
      <c r="A14226" s="489" t="str">
        <f t="shared" si="222"/>
        <v>2313400653訪問看護</v>
      </c>
      <c r="B14226" s="489">
        <v>2313400653</v>
      </c>
      <c r="C14226" s="489" t="s">
        <v>2102</v>
      </c>
      <c r="D14226" s="489" t="s">
        <v>17080</v>
      </c>
    </row>
    <row r="14227" spans="1:4">
      <c r="A14227" s="489" t="str">
        <f t="shared" si="222"/>
        <v>2313400679介護予防訪問リハビリテーション</v>
      </c>
      <c r="B14227" s="489">
        <v>2313400679</v>
      </c>
      <c r="C14227" s="489" t="s">
        <v>2108</v>
      </c>
      <c r="D14227" s="489" t="s">
        <v>17081</v>
      </c>
    </row>
    <row r="14228" spans="1:4">
      <c r="A14228" s="489" t="str">
        <f t="shared" si="222"/>
        <v>2313400679介護予防訪問看護</v>
      </c>
      <c r="B14228" s="489">
        <v>2313400679</v>
      </c>
      <c r="C14228" s="489" t="s">
        <v>2103</v>
      </c>
      <c r="D14228" s="489" t="s">
        <v>17081</v>
      </c>
    </row>
    <row r="14229" spans="1:4">
      <c r="A14229" s="489" t="str">
        <f t="shared" si="222"/>
        <v>2313400679訪問リハビリテーション</v>
      </c>
      <c r="B14229" s="489">
        <v>2313400679</v>
      </c>
      <c r="C14229" s="489" t="s">
        <v>2104</v>
      </c>
      <c r="D14229" s="489" t="s">
        <v>17081</v>
      </c>
    </row>
    <row r="14230" spans="1:4">
      <c r="A14230" s="489" t="str">
        <f t="shared" si="222"/>
        <v>2313400679訪問看護</v>
      </c>
      <c r="B14230" s="489">
        <v>2313400679</v>
      </c>
      <c r="C14230" s="489" t="s">
        <v>2102</v>
      </c>
      <c r="D14230" s="489" t="s">
        <v>17081</v>
      </c>
    </row>
    <row r="14231" spans="1:4">
      <c r="A14231" s="489" t="str">
        <f t="shared" si="222"/>
        <v>2313400687介護予防訪問リハビリテーション</v>
      </c>
      <c r="B14231" s="489">
        <v>2313400687</v>
      </c>
      <c r="C14231" s="489" t="s">
        <v>2108</v>
      </c>
      <c r="D14231" s="489" t="s">
        <v>17082</v>
      </c>
    </row>
    <row r="14232" spans="1:4">
      <c r="A14232" s="489" t="str">
        <f t="shared" si="222"/>
        <v>2313400687介護予防訪問看護</v>
      </c>
      <c r="B14232" s="489">
        <v>2313400687</v>
      </c>
      <c r="C14232" s="489" t="s">
        <v>2103</v>
      </c>
      <c r="D14232" s="489" t="s">
        <v>17082</v>
      </c>
    </row>
    <row r="14233" spans="1:4">
      <c r="A14233" s="489" t="str">
        <f t="shared" si="222"/>
        <v>2313400687訪問リハビリテーション</v>
      </c>
      <c r="B14233" s="489">
        <v>2313400687</v>
      </c>
      <c r="C14233" s="489" t="s">
        <v>2104</v>
      </c>
      <c r="D14233" s="489" t="s">
        <v>17082</v>
      </c>
    </row>
    <row r="14234" spans="1:4">
      <c r="A14234" s="489" t="str">
        <f t="shared" si="222"/>
        <v>2313400687訪問看護</v>
      </c>
      <c r="B14234" s="489">
        <v>2313400687</v>
      </c>
      <c r="C14234" s="489" t="s">
        <v>2102</v>
      </c>
      <c r="D14234" s="489" t="s">
        <v>17082</v>
      </c>
    </row>
    <row r="14235" spans="1:4">
      <c r="A14235" s="489" t="str">
        <f t="shared" si="222"/>
        <v>2313400695介護予防訪問リハビリテーション</v>
      </c>
      <c r="B14235" s="489">
        <v>2313400695</v>
      </c>
      <c r="C14235" s="489" t="s">
        <v>2108</v>
      </c>
      <c r="D14235" s="489" t="s">
        <v>17083</v>
      </c>
    </row>
    <row r="14236" spans="1:4">
      <c r="A14236" s="489" t="str">
        <f t="shared" si="222"/>
        <v>2313400695介護予防訪問看護</v>
      </c>
      <c r="B14236" s="489">
        <v>2313400695</v>
      </c>
      <c r="C14236" s="489" t="s">
        <v>2103</v>
      </c>
      <c r="D14236" s="489" t="s">
        <v>17083</v>
      </c>
    </row>
    <row r="14237" spans="1:4">
      <c r="A14237" s="489" t="str">
        <f t="shared" si="222"/>
        <v>2313400695訪問リハビリテーション</v>
      </c>
      <c r="B14237" s="489">
        <v>2313400695</v>
      </c>
      <c r="C14237" s="489" t="s">
        <v>2104</v>
      </c>
      <c r="D14237" s="489" t="s">
        <v>17083</v>
      </c>
    </row>
    <row r="14238" spans="1:4">
      <c r="A14238" s="489" t="str">
        <f t="shared" si="222"/>
        <v>2313400695訪問看護</v>
      </c>
      <c r="B14238" s="489">
        <v>2313400695</v>
      </c>
      <c r="C14238" s="489" t="s">
        <v>2102</v>
      </c>
      <c r="D14238" s="489" t="s">
        <v>17083</v>
      </c>
    </row>
    <row r="14239" spans="1:4">
      <c r="A14239" s="489" t="str">
        <f t="shared" si="222"/>
        <v>2313400703介護予防通所リハビリテーション</v>
      </c>
      <c r="B14239" s="489">
        <v>2313400703</v>
      </c>
      <c r="C14239" s="489" t="s">
        <v>2512</v>
      </c>
      <c r="D14239" s="489" t="s">
        <v>17084</v>
      </c>
    </row>
    <row r="14240" spans="1:4">
      <c r="A14240" s="489" t="str">
        <f t="shared" si="222"/>
        <v>2313400703介護予防訪問リハビリテーション</v>
      </c>
      <c r="B14240" s="489">
        <v>2313400703</v>
      </c>
      <c r="C14240" s="489" t="s">
        <v>2108</v>
      </c>
      <c r="D14240" s="489" t="s">
        <v>17084</v>
      </c>
    </row>
    <row r="14241" spans="1:4">
      <c r="A14241" s="489" t="str">
        <f t="shared" si="222"/>
        <v>2313400703介護予防訪問看護</v>
      </c>
      <c r="B14241" s="489">
        <v>2313400703</v>
      </c>
      <c r="C14241" s="489" t="s">
        <v>2103</v>
      </c>
      <c r="D14241" s="489" t="s">
        <v>17084</v>
      </c>
    </row>
    <row r="14242" spans="1:4">
      <c r="A14242" s="489" t="str">
        <f t="shared" si="222"/>
        <v>2313400703通所リハビリテーション</v>
      </c>
      <c r="B14242" s="489">
        <v>2313400703</v>
      </c>
      <c r="C14242" s="489" t="s">
        <v>2511</v>
      </c>
      <c r="D14242" s="489" t="s">
        <v>17084</v>
      </c>
    </row>
    <row r="14243" spans="1:4">
      <c r="A14243" s="489" t="str">
        <f t="shared" si="222"/>
        <v>2313400703訪問リハビリテーション</v>
      </c>
      <c r="B14243" s="489">
        <v>2313400703</v>
      </c>
      <c r="C14243" s="489" t="s">
        <v>2104</v>
      </c>
      <c r="D14243" s="489" t="s">
        <v>17084</v>
      </c>
    </row>
    <row r="14244" spans="1:4">
      <c r="A14244" s="489" t="str">
        <f t="shared" si="222"/>
        <v>2313400703訪問看護</v>
      </c>
      <c r="B14244" s="489">
        <v>2313400703</v>
      </c>
      <c r="C14244" s="489" t="s">
        <v>2102</v>
      </c>
      <c r="D14244" s="489" t="s">
        <v>17084</v>
      </c>
    </row>
    <row r="14245" spans="1:4">
      <c r="A14245" s="489" t="str">
        <f t="shared" si="222"/>
        <v>2313400752介護予防訪問リハビリテーション</v>
      </c>
      <c r="B14245" s="489">
        <v>2313400752</v>
      </c>
      <c r="C14245" s="489" t="s">
        <v>2108</v>
      </c>
      <c r="D14245" s="489" t="s">
        <v>17085</v>
      </c>
    </row>
    <row r="14246" spans="1:4">
      <c r="A14246" s="489" t="str">
        <f t="shared" si="222"/>
        <v>2313400752介護予防訪問看護</v>
      </c>
      <c r="B14246" s="489">
        <v>2313400752</v>
      </c>
      <c r="C14246" s="489" t="s">
        <v>2103</v>
      </c>
      <c r="D14246" s="489" t="s">
        <v>17085</v>
      </c>
    </row>
    <row r="14247" spans="1:4">
      <c r="A14247" s="489" t="str">
        <f t="shared" si="222"/>
        <v>2313400752訪問リハビリテーション</v>
      </c>
      <c r="B14247" s="489">
        <v>2313400752</v>
      </c>
      <c r="C14247" s="489" t="s">
        <v>2104</v>
      </c>
      <c r="D14247" s="489" t="s">
        <v>17085</v>
      </c>
    </row>
    <row r="14248" spans="1:4">
      <c r="A14248" s="489" t="str">
        <f t="shared" si="222"/>
        <v>2313400752訪問リハビリテーション</v>
      </c>
      <c r="B14248" s="489">
        <v>2313400752</v>
      </c>
      <c r="C14248" s="489" t="s">
        <v>2104</v>
      </c>
      <c r="D14248" s="489" t="s">
        <v>17085</v>
      </c>
    </row>
    <row r="14249" spans="1:4">
      <c r="A14249" s="489" t="str">
        <f t="shared" si="222"/>
        <v>2313400752訪問看護</v>
      </c>
      <c r="B14249" s="489">
        <v>2313400752</v>
      </c>
      <c r="C14249" s="489" t="s">
        <v>2102</v>
      </c>
      <c r="D14249" s="489" t="s">
        <v>17085</v>
      </c>
    </row>
    <row r="14250" spans="1:4">
      <c r="A14250" s="489" t="str">
        <f t="shared" si="222"/>
        <v>2313400802介護予防訪問リハビリテーション</v>
      </c>
      <c r="B14250" s="489">
        <v>2313400802</v>
      </c>
      <c r="C14250" s="489" t="s">
        <v>2108</v>
      </c>
      <c r="D14250" s="489" t="s">
        <v>17086</v>
      </c>
    </row>
    <row r="14251" spans="1:4">
      <c r="A14251" s="489" t="str">
        <f t="shared" si="222"/>
        <v>2313400802介護予防訪問看護</v>
      </c>
      <c r="B14251" s="489">
        <v>2313400802</v>
      </c>
      <c r="C14251" s="489" t="s">
        <v>2103</v>
      </c>
      <c r="D14251" s="489" t="s">
        <v>17086</v>
      </c>
    </row>
    <row r="14252" spans="1:4">
      <c r="A14252" s="489" t="str">
        <f t="shared" si="222"/>
        <v>2313400802訪問リハビリテーション</v>
      </c>
      <c r="B14252" s="489">
        <v>2313400802</v>
      </c>
      <c r="C14252" s="489" t="s">
        <v>2104</v>
      </c>
      <c r="D14252" s="489" t="s">
        <v>17086</v>
      </c>
    </row>
    <row r="14253" spans="1:4">
      <c r="A14253" s="489" t="str">
        <f t="shared" si="222"/>
        <v>2313400802訪問看護</v>
      </c>
      <c r="B14253" s="489">
        <v>2313400802</v>
      </c>
      <c r="C14253" s="489" t="s">
        <v>2102</v>
      </c>
      <c r="D14253" s="489" t="s">
        <v>17086</v>
      </c>
    </row>
    <row r="14254" spans="1:4">
      <c r="A14254" s="489" t="str">
        <f t="shared" si="222"/>
        <v>2313400810介護予防訪問リハビリテーション</v>
      </c>
      <c r="B14254" s="489">
        <v>2313400810</v>
      </c>
      <c r="C14254" s="489" t="s">
        <v>2108</v>
      </c>
      <c r="D14254" s="489" t="s">
        <v>17087</v>
      </c>
    </row>
    <row r="14255" spans="1:4">
      <c r="A14255" s="489" t="str">
        <f t="shared" si="222"/>
        <v>2313400810介護予防訪問看護</v>
      </c>
      <c r="B14255" s="489">
        <v>2313400810</v>
      </c>
      <c r="C14255" s="489" t="s">
        <v>2103</v>
      </c>
      <c r="D14255" s="489" t="s">
        <v>17087</v>
      </c>
    </row>
    <row r="14256" spans="1:4">
      <c r="A14256" s="489" t="str">
        <f t="shared" si="222"/>
        <v>2313400810訪問リハビリテーション</v>
      </c>
      <c r="B14256" s="489">
        <v>2313400810</v>
      </c>
      <c r="C14256" s="489" t="s">
        <v>2104</v>
      </c>
      <c r="D14256" s="489" t="s">
        <v>17087</v>
      </c>
    </row>
    <row r="14257" spans="1:4">
      <c r="A14257" s="489" t="str">
        <f t="shared" si="222"/>
        <v>2313400810訪問看護</v>
      </c>
      <c r="B14257" s="489">
        <v>2313400810</v>
      </c>
      <c r="C14257" s="489" t="s">
        <v>2102</v>
      </c>
      <c r="D14257" s="489" t="s">
        <v>17087</v>
      </c>
    </row>
    <row r="14258" spans="1:4">
      <c r="A14258" s="489" t="str">
        <f t="shared" si="222"/>
        <v>2313400828介護予防訪問リハビリテーション</v>
      </c>
      <c r="B14258" s="489">
        <v>2313400828</v>
      </c>
      <c r="C14258" s="489" t="s">
        <v>2108</v>
      </c>
      <c r="D14258" s="489" t="s">
        <v>14239</v>
      </c>
    </row>
    <row r="14259" spans="1:4">
      <c r="A14259" s="489" t="str">
        <f t="shared" si="222"/>
        <v>2313400828介護予防訪問看護</v>
      </c>
      <c r="B14259" s="489">
        <v>2313400828</v>
      </c>
      <c r="C14259" s="489" t="s">
        <v>2103</v>
      </c>
      <c r="D14259" s="489" t="s">
        <v>14239</v>
      </c>
    </row>
    <row r="14260" spans="1:4">
      <c r="A14260" s="489" t="str">
        <f t="shared" si="222"/>
        <v>2313400828訪問リハビリテーション</v>
      </c>
      <c r="B14260" s="489">
        <v>2313400828</v>
      </c>
      <c r="C14260" s="489" t="s">
        <v>2104</v>
      </c>
      <c r="D14260" s="489" t="s">
        <v>14239</v>
      </c>
    </row>
    <row r="14261" spans="1:4">
      <c r="A14261" s="489" t="str">
        <f t="shared" si="222"/>
        <v>2313400828訪問看護</v>
      </c>
      <c r="B14261" s="489">
        <v>2313400828</v>
      </c>
      <c r="C14261" s="489" t="s">
        <v>2102</v>
      </c>
      <c r="D14261" s="489" t="s">
        <v>14239</v>
      </c>
    </row>
    <row r="14262" spans="1:4">
      <c r="A14262" s="489" t="str">
        <f t="shared" si="222"/>
        <v>2313400836介護予防訪問リハビリテーション</v>
      </c>
      <c r="B14262" s="489">
        <v>2313400836</v>
      </c>
      <c r="C14262" s="489" t="s">
        <v>2108</v>
      </c>
      <c r="D14262" s="489" t="s">
        <v>17088</v>
      </c>
    </row>
    <row r="14263" spans="1:4">
      <c r="A14263" s="489" t="str">
        <f t="shared" si="222"/>
        <v>2313400836介護予防訪問看護</v>
      </c>
      <c r="B14263" s="489">
        <v>2313400836</v>
      </c>
      <c r="C14263" s="489" t="s">
        <v>2103</v>
      </c>
      <c r="D14263" s="489" t="s">
        <v>17088</v>
      </c>
    </row>
    <row r="14264" spans="1:4">
      <c r="A14264" s="489" t="str">
        <f t="shared" si="222"/>
        <v>2313400836訪問リハビリテーション</v>
      </c>
      <c r="B14264" s="489">
        <v>2313400836</v>
      </c>
      <c r="C14264" s="489" t="s">
        <v>2104</v>
      </c>
      <c r="D14264" s="489" t="s">
        <v>17088</v>
      </c>
    </row>
    <row r="14265" spans="1:4">
      <c r="A14265" s="489" t="str">
        <f t="shared" si="222"/>
        <v>2313400836訪問看護</v>
      </c>
      <c r="B14265" s="489">
        <v>2313400836</v>
      </c>
      <c r="C14265" s="489" t="s">
        <v>2102</v>
      </c>
      <c r="D14265" s="489" t="s">
        <v>17088</v>
      </c>
    </row>
    <row r="14266" spans="1:4">
      <c r="A14266" s="489" t="str">
        <f t="shared" si="222"/>
        <v>2313400877介護予防訪問リハビリテーション</v>
      </c>
      <c r="B14266" s="489">
        <v>2313400877</v>
      </c>
      <c r="C14266" s="489" t="s">
        <v>2108</v>
      </c>
      <c r="D14266" s="489" t="s">
        <v>17089</v>
      </c>
    </row>
    <row r="14267" spans="1:4">
      <c r="A14267" s="489" t="str">
        <f t="shared" si="222"/>
        <v>2313400877介護予防訪問看護</v>
      </c>
      <c r="B14267" s="489">
        <v>2313400877</v>
      </c>
      <c r="C14267" s="489" t="s">
        <v>2103</v>
      </c>
      <c r="D14267" s="489" t="s">
        <v>17089</v>
      </c>
    </row>
    <row r="14268" spans="1:4">
      <c r="A14268" s="489" t="str">
        <f t="shared" si="222"/>
        <v>2313400877訪問リハビリテーション</v>
      </c>
      <c r="B14268" s="489">
        <v>2313400877</v>
      </c>
      <c r="C14268" s="489" t="s">
        <v>2104</v>
      </c>
      <c r="D14268" s="489" t="s">
        <v>17089</v>
      </c>
    </row>
    <row r="14269" spans="1:4">
      <c r="A14269" s="489" t="str">
        <f t="shared" si="222"/>
        <v>2313400877訪問看護</v>
      </c>
      <c r="B14269" s="489">
        <v>2313400877</v>
      </c>
      <c r="C14269" s="489" t="s">
        <v>2102</v>
      </c>
      <c r="D14269" s="489" t="s">
        <v>17089</v>
      </c>
    </row>
    <row r="14270" spans="1:4">
      <c r="A14270" s="489" t="str">
        <f t="shared" si="222"/>
        <v>2313400885介護予防訪問リハビリテーション</v>
      </c>
      <c r="B14270" s="489">
        <v>2313400885</v>
      </c>
      <c r="C14270" s="489" t="s">
        <v>2108</v>
      </c>
      <c r="D14270" s="489" t="s">
        <v>17090</v>
      </c>
    </row>
    <row r="14271" spans="1:4">
      <c r="A14271" s="489" t="str">
        <f t="shared" si="222"/>
        <v>2313400885介護予防訪問看護</v>
      </c>
      <c r="B14271" s="489">
        <v>2313400885</v>
      </c>
      <c r="C14271" s="489" t="s">
        <v>2103</v>
      </c>
      <c r="D14271" s="489" t="s">
        <v>17090</v>
      </c>
    </row>
    <row r="14272" spans="1:4">
      <c r="A14272" s="489" t="str">
        <f t="shared" si="222"/>
        <v>2313400885訪問リハビリテーション</v>
      </c>
      <c r="B14272" s="489">
        <v>2313400885</v>
      </c>
      <c r="C14272" s="489" t="s">
        <v>2104</v>
      </c>
      <c r="D14272" s="489" t="s">
        <v>17090</v>
      </c>
    </row>
    <row r="14273" spans="1:4">
      <c r="A14273" s="489" t="str">
        <f t="shared" si="222"/>
        <v>2313400885訪問看護</v>
      </c>
      <c r="B14273" s="489">
        <v>2313400885</v>
      </c>
      <c r="C14273" s="489" t="s">
        <v>2102</v>
      </c>
      <c r="D14273" s="489" t="s">
        <v>17090</v>
      </c>
    </row>
    <row r="14274" spans="1:4">
      <c r="A14274" s="489" t="str">
        <f t="shared" ref="A14274:A14337" si="223">B14274&amp;C14274</f>
        <v>2313400943介護予防訪問リハビリテーション</v>
      </c>
      <c r="B14274" s="489">
        <v>2313400943</v>
      </c>
      <c r="C14274" s="489" t="s">
        <v>2108</v>
      </c>
      <c r="D14274" s="489" t="s">
        <v>17091</v>
      </c>
    </row>
    <row r="14275" spans="1:4">
      <c r="A14275" s="489" t="str">
        <f t="shared" si="223"/>
        <v>2313400943介護予防訪問看護</v>
      </c>
      <c r="B14275" s="489">
        <v>2313400943</v>
      </c>
      <c r="C14275" s="489" t="s">
        <v>2103</v>
      </c>
      <c r="D14275" s="489" t="s">
        <v>17091</v>
      </c>
    </row>
    <row r="14276" spans="1:4">
      <c r="A14276" s="489" t="str">
        <f t="shared" si="223"/>
        <v>2313400943訪問リハビリテーション</v>
      </c>
      <c r="B14276" s="489">
        <v>2313400943</v>
      </c>
      <c r="C14276" s="489" t="s">
        <v>2104</v>
      </c>
      <c r="D14276" s="489" t="s">
        <v>17091</v>
      </c>
    </row>
    <row r="14277" spans="1:4">
      <c r="A14277" s="489" t="str">
        <f t="shared" si="223"/>
        <v>2313400943訪問看護</v>
      </c>
      <c r="B14277" s="489">
        <v>2313400943</v>
      </c>
      <c r="C14277" s="489" t="s">
        <v>2102</v>
      </c>
      <c r="D14277" s="489" t="s">
        <v>17091</v>
      </c>
    </row>
    <row r="14278" spans="1:4">
      <c r="A14278" s="489" t="str">
        <f t="shared" si="223"/>
        <v>2313400976介護予防通所リハビリテーション</v>
      </c>
      <c r="B14278" s="489">
        <v>2313400976</v>
      </c>
      <c r="C14278" s="489" t="s">
        <v>2512</v>
      </c>
      <c r="D14278" s="489" t="s">
        <v>17092</v>
      </c>
    </row>
    <row r="14279" spans="1:4">
      <c r="A14279" s="489" t="str">
        <f t="shared" si="223"/>
        <v>2313400976介護予防訪問リハビリテーション</v>
      </c>
      <c r="B14279" s="489">
        <v>2313400976</v>
      </c>
      <c r="C14279" s="489" t="s">
        <v>2108</v>
      </c>
      <c r="D14279" s="489" t="s">
        <v>17092</v>
      </c>
    </row>
    <row r="14280" spans="1:4">
      <c r="A14280" s="489" t="str">
        <f t="shared" si="223"/>
        <v>2313400976介護予防訪問看護</v>
      </c>
      <c r="B14280" s="489">
        <v>2313400976</v>
      </c>
      <c r="C14280" s="489" t="s">
        <v>2103</v>
      </c>
      <c r="D14280" s="489" t="s">
        <v>17092</v>
      </c>
    </row>
    <row r="14281" spans="1:4">
      <c r="A14281" s="489" t="str">
        <f t="shared" si="223"/>
        <v>2313400976通所リハビリテーション</v>
      </c>
      <c r="B14281" s="489">
        <v>2313400976</v>
      </c>
      <c r="C14281" s="489" t="s">
        <v>2511</v>
      </c>
      <c r="D14281" s="489" t="s">
        <v>17092</v>
      </c>
    </row>
    <row r="14282" spans="1:4">
      <c r="A14282" s="489" t="str">
        <f t="shared" si="223"/>
        <v>2313400976訪問リハビリテーション</v>
      </c>
      <c r="B14282" s="489">
        <v>2313400976</v>
      </c>
      <c r="C14282" s="489" t="s">
        <v>2104</v>
      </c>
      <c r="D14282" s="489" t="s">
        <v>17092</v>
      </c>
    </row>
    <row r="14283" spans="1:4">
      <c r="A14283" s="489" t="str">
        <f t="shared" si="223"/>
        <v>2313400976訪問看護</v>
      </c>
      <c r="B14283" s="489">
        <v>2313400976</v>
      </c>
      <c r="C14283" s="489" t="s">
        <v>2102</v>
      </c>
      <c r="D14283" s="489" t="s">
        <v>17092</v>
      </c>
    </row>
    <row r="14284" spans="1:4">
      <c r="A14284" s="489" t="str">
        <f t="shared" si="223"/>
        <v>2313400984介護予防訪問リハビリテーション</v>
      </c>
      <c r="B14284" s="489">
        <v>2313400984</v>
      </c>
      <c r="C14284" s="489" t="s">
        <v>2108</v>
      </c>
      <c r="D14284" s="489" t="s">
        <v>17093</v>
      </c>
    </row>
    <row r="14285" spans="1:4">
      <c r="A14285" s="489" t="str">
        <f t="shared" si="223"/>
        <v>2313400984介護予防訪問看護</v>
      </c>
      <c r="B14285" s="489">
        <v>2313400984</v>
      </c>
      <c r="C14285" s="489" t="s">
        <v>2103</v>
      </c>
      <c r="D14285" s="489" t="s">
        <v>17093</v>
      </c>
    </row>
    <row r="14286" spans="1:4">
      <c r="A14286" s="489" t="str">
        <f t="shared" si="223"/>
        <v>2313400984訪問リハビリテーション</v>
      </c>
      <c r="B14286" s="489">
        <v>2313400984</v>
      </c>
      <c r="C14286" s="489" t="s">
        <v>2104</v>
      </c>
      <c r="D14286" s="489" t="s">
        <v>17093</v>
      </c>
    </row>
    <row r="14287" spans="1:4">
      <c r="A14287" s="489" t="str">
        <f t="shared" si="223"/>
        <v>2313400984訪問看護</v>
      </c>
      <c r="B14287" s="489">
        <v>2313400984</v>
      </c>
      <c r="C14287" s="489" t="s">
        <v>2102</v>
      </c>
      <c r="D14287" s="489" t="s">
        <v>17093</v>
      </c>
    </row>
    <row r="14288" spans="1:4">
      <c r="A14288" s="489" t="str">
        <f t="shared" si="223"/>
        <v>2313400984訪問看護</v>
      </c>
      <c r="B14288" s="489">
        <v>2313400984</v>
      </c>
      <c r="C14288" s="489" t="s">
        <v>2102</v>
      </c>
      <c r="D14288" s="489" t="s">
        <v>17093</v>
      </c>
    </row>
    <row r="14289" spans="1:4">
      <c r="A14289" s="489" t="str">
        <f t="shared" si="223"/>
        <v>2313401008介護予防訪問リハビリテーション</v>
      </c>
      <c r="B14289" s="489">
        <v>2313401008</v>
      </c>
      <c r="C14289" s="489" t="s">
        <v>2108</v>
      </c>
      <c r="D14289" s="489" t="s">
        <v>17094</v>
      </c>
    </row>
    <row r="14290" spans="1:4">
      <c r="A14290" s="489" t="str">
        <f t="shared" si="223"/>
        <v>2313401008介護予防訪問看護</v>
      </c>
      <c r="B14290" s="489">
        <v>2313401008</v>
      </c>
      <c r="C14290" s="489" t="s">
        <v>2103</v>
      </c>
      <c r="D14290" s="489" t="s">
        <v>17094</v>
      </c>
    </row>
    <row r="14291" spans="1:4">
      <c r="A14291" s="489" t="str">
        <f t="shared" si="223"/>
        <v>2313401008訪問リハビリテーション</v>
      </c>
      <c r="B14291" s="489">
        <v>2313401008</v>
      </c>
      <c r="C14291" s="489" t="s">
        <v>2104</v>
      </c>
      <c r="D14291" s="489" t="s">
        <v>17094</v>
      </c>
    </row>
    <row r="14292" spans="1:4">
      <c r="A14292" s="489" t="str">
        <f t="shared" si="223"/>
        <v>2313401008訪問看護</v>
      </c>
      <c r="B14292" s="489">
        <v>2313401008</v>
      </c>
      <c r="C14292" s="489" t="s">
        <v>2102</v>
      </c>
      <c r="D14292" s="489" t="s">
        <v>17094</v>
      </c>
    </row>
    <row r="14293" spans="1:4">
      <c r="A14293" s="489" t="str">
        <f t="shared" si="223"/>
        <v>2313401016介護予防訪問リハビリテーション</v>
      </c>
      <c r="B14293" s="489">
        <v>2313401016</v>
      </c>
      <c r="C14293" s="489" t="s">
        <v>2108</v>
      </c>
      <c r="D14293" s="489" t="s">
        <v>14125</v>
      </c>
    </row>
    <row r="14294" spans="1:4">
      <c r="A14294" s="489" t="str">
        <f t="shared" si="223"/>
        <v>2313401016介護予防訪問看護</v>
      </c>
      <c r="B14294" s="489">
        <v>2313401016</v>
      </c>
      <c r="C14294" s="489" t="s">
        <v>2103</v>
      </c>
      <c r="D14294" s="489" t="s">
        <v>14125</v>
      </c>
    </row>
    <row r="14295" spans="1:4">
      <c r="A14295" s="489" t="str">
        <f t="shared" si="223"/>
        <v>2313401016訪問リハビリテーション</v>
      </c>
      <c r="B14295" s="489">
        <v>2313401016</v>
      </c>
      <c r="C14295" s="489" t="s">
        <v>2104</v>
      </c>
      <c r="D14295" s="489" t="s">
        <v>14125</v>
      </c>
    </row>
    <row r="14296" spans="1:4">
      <c r="A14296" s="489" t="str">
        <f t="shared" si="223"/>
        <v>2313401016訪問看護</v>
      </c>
      <c r="B14296" s="489">
        <v>2313401016</v>
      </c>
      <c r="C14296" s="489" t="s">
        <v>2102</v>
      </c>
      <c r="D14296" s="489" t="s">
        <v>14125</v>
      </c>
    </row>
    <row r="14297" spans="1:4">
      <c r="A14297" s="489" t="str">
        <f t="shared" si="223"/>
        <v>2313401032介護予防通所リハビリテーション</v>
      </c>
      <c r="B14297" s="489">
        <v>2313401032</v>
      </c>
      <c r="C14297" s="489" t="s">
        <v>2512</v>
      </c>
      <c r="D14297" s="489" t="s">
        <v>17095</v>
      </c>
    </row>
    <row r="14298" spans="1:4">
      <c r="A14298" s="489" t="str">
        <f t="shared" si="223"/>
        <v>2313401032介護予防訪問リハビリテーション</v>
      </c>
      <c r="B14298" s="489">
        <v>2313401032</v>
      </c>
      <c r="C14298" s="489" t="s">
        <v>2108</v>
      </c>
      <c r="D14298" s="489" t="s">
        <v>17095</v>
      </c>
    </row>
    <row r="14299" spans="1:4">
      <c r="A14299" s="489" t="str">
        <f t="shared" si="223"/>
        <v>2313401032介護予防訪問看護</v>
      </c>
      <c r="B14299" s="489">
        <v>2313401032</v>
      </c>
      <c r="C14299" s="489" t="s">
        <v>2103</v>
      </c>
      <c r="D14299" s="489" t="s">
        <v>17095</v>
      </c>
    </row>
    <row r="14300" spans="1:4">
      <c r="A14300" s="489" t="str">
        <f t="shared" si="223"/>
        <v>2313401032通所リハビリテーション</v>
      </c>
      <c r="B14300" s="489">
        <v>2313401032</v>
      </c>
      <c r="C14300" s="489" t="s">
        <v>2511</v>
      </c>
      <c r="D14300" s="489" t="s">
        <v>17095</v>
      </c>
    </row>
    <row r="14301" spans="1:4">
      <c r="A14301" s="489" t="str">
        <f t="shared" si="223"/>
        <v>2313401032通所リハビリテーション</v>
      </c>
      <c r="B14301" s="489">
        <v>2313401032</v>
      </c>
      <c r="C14301" s="489" t="s">
        <v>2511</v>
      </c>
      <c r="D14301" s="489" t="s">
        <v>17095</v>
      </c>
    </row>
    <row r="14302" spans="1:4">
      <c r="A14302" s="489" t="str">
        <f t="shared" si="223"/>
        <v>2313401032訪問リハビリテーション</v>
      </c>
      <c r="B14302" s="489">
        <v>2313401032</v>
      </c>
      <c r="C14302" s="489" t="s">
        <v>2104</v>
      </c>
      <c r="D14302" s="489" t="s">
        <v>17095</v>
      </c>
    </row>
    <row r="14303" spans="1:4">
      <c r="A14303" s="489" t="str">
        <f t="shared" si="223"/>
        <v>2313401032訪問リハビリテーション</v>
      </c>
      <c r="B14303" s="489">
        <v>2313401032</v>
      </c>
      <c r="C14303" s="489" t="s">
        <v>2104</v>
      </c>
      <c r="D14303" s="489" t="s">
        <v>17095</v>
      </c>
    </row>
    <row r="14304" spans="1:4">
      <c r="A14304" s="489" t="str">
        <f t="shared" si="223"/>
        <v>2313401032訪問看護</v>
      </c>
      <c r="B14304" s="489">
        <v>2313401032</v>
      </c>
      <c r="C14304" s="489" t="s">
        <v>2102</v>
      </c>
      <c r="D14304" s="489" t="s">
        <v>17095</v>
      </c>
    </row>
    <row r="14305" spans="1:4">
      <c r="A14305" s="489" t="str">
        <f t="shared" si="223"/>
        <v>2313401057介護予防訪問リハビリテーション</v>
      </c>
      <c r="B14305" s="489">
        <v>2313401057</v>
      </c>
      <c r="C14305" s="489" t="s">
        <v>2108</v>
      </c>
      <c r="D14305" s="489" t="s">
        <v>17096</v>
      </c>
    </row>
    <row r="14306" spans="1:4">
      <c r="A14306" s="489" t="str">
        <f t="shared" si="223"/>
        <v>2313401057介護予防訪問看護</v>
      </c>
      <c r="B14306" s="489">
        <v>2313401057</v>
      </c>
      <c r="C14306" s="489" t="s">
        <v>2103</v>
      </c>
      <c r="D14306" s="489" t="s">
        <v>17096</v>
      </c>
    </row>
    <row r="14307" spans="1:4">
      <c r="A14307" s="489" t="str">
        <f t="shared" si="223"/>
        <v>2313401057訪問リハビリテーション</v>
      </c>
      <c r="B14307" s="489">
        <v>2313401057</v>
      </c>
      <c r="C14307" s="489" t="s">
        <v>2104</v>
      </c>
      <c r="D14307" s="489" t="s">
        <v>17096</v>
      </c>
    </row>
    <row r="14308" spans="1:4">
      <c r="A14308" s="489" t="str">
        <f t="shared" si="223"/>
        <v>2313401057訪問看護</v>
      </c>
      <c r="B14308" s="489">
        <v>2313401057</v>
      </c>
      <c r="C14308" s="489" t="s">
        <v>2102</v>
      </c>
      <c r="D14308" s="489" t="s">
        <v>17096</v>
      </c>
    </row>
    <row r="14309" spans="1:4">
      <c r="A14309" s="489" t="str">
        <f t="shared" si="223"/>
        <v>2313401081介護予防訪問リハビリテーション</v>
      </c>
      <c r="B14309" s="489">
        <v>2313401081</v>
      </c>
      <c r="C14309" s="489" t="s">
        <v>2108</v>
      </c>
      <c r="D14309" s="489" t="s">
        <v>17097</v>
      </c>
    </row>
    <row r="14310" spans="1:4">
      <c r="A14310" s="489" t="str">
        <f t="shared" si="223"/>
        <v>2313401081介護予防訪問看護</v>
      </c>
      <c r="B14310" s="489">
        <v>2313401081</v>
      </c>
      <c r="C14310" s="489" t="s">
        <v>2103</v>
      </c>
      <c r="D14310" s="489" t="s">
        <v>17097</v>
      </c>
    </row>
    <row r="14311" spans="1:4">
      <c r="A14311" s="489" t="str">
        <f t="shared" si="223"/>
        <v>2313401081訪問リハビリテーション</v>
      </c>
      <c r="B14311" s="489">
        <v>2313401081</v>
      </c>
      <c r="C14311" s="489" t="s">
        <v>2104</v>
      </c>
      <c r="D14311" s="489" t="s">
        <v>17097</v>
      </c>
    </row>
    <row r="14312" spans="1:4">
      <c r="A14312" s="489" t="str">
        <f t="shared" si="223"/>
        <v>2313401081訪問看護</v>
      </c>
      <c r="B14312" s="489">
        <v>2313401081</v>
      </c>
      <c r="C14312" s="489" t="s">
        <v>2102</v>
      </c>
      <c r="D14312" s="489" t="s">
        <v>17097</v>
      </c>
    </row>
    <row r="14313" spans="1:4">
      <c r="A14313" s="489" t="str">
        <f t="shared" si="223"/>
        <v>2313401099介護予防訪問リハビリテーション</v>
      </c>
      <c r="B14313" s="489">
        <v>2313401099</v>
      </c>
      <c r="C14313" s="489" t="s">
        <v>2108</v>
      </c>
      <c r="D14313" s="489" t="s">
        <v>17098</v>
      </c>
    </row>
    <row r="14314" spans="1:4">
      <c r="A14314" s="489" t="str">
        <f t="shared" si="223"/>
        <v>2313401099介護予防訪問看護</v>
      </c>
      <c r="B14314" s="489">
        <v>2313401099</v>
      </c>
      <c r="C14314" s="489" t="s">
        <v>2103</v>
      </c>
      <c r="D14314" s="489" t="s">
        <v>17098</v>
      </c>
    </row>
    <row r="14315" spans="1:4">
      <c r="A14315" s="489" t="str">
        <f t="shared" si="223"/>
        <v>2313401099訪問リハビリテーション</v>
      </c>
      <c r="B14315" s="489">
        <v>2313401099</v>
      </c>
      <c r="C14315" s="489" t="s">
        <v>2104</v>
      </c>
      <c r="D14315" s="489" t="s">
        <v>17098</v>
      </c>
    </row>
    <row r="14316" spans="1:4">
      <c r="A14316" s="489" t="str">
        <f t="shared" si="223"/>
        <v>2313401099訪問看護</v>
      </c>
      <c r="B14316" s="489">
        <v>2313401099</v>
      </c>
      <c r="C14316" s="489" t="s">
        <v>2102</v>
      </c>
      <c r="D14316" s="489" t="s">
        <v>17098</v>
      </c>
    </row>
    <row r="14317" spans="1:4">
      <c r="A14317" s="489" t="str">
        <f t="shared" si="223"/>
        <v>2313401115介護予防訪問リハビリテーション</v>
      </c>
      <c r="B14317" s="489">
        <v>2313401115</v>
      </c>
      <c r="C14317" s="489" t="s">
        <v>2108</v>
      </c>
      <c r="D14317" s="489" t="s">
        <v>17099</v>
      </c>
    </row>
    <row r="14318" spans="1:4">
      <c r="A14318" s="489" t="str">
        <f t="shared" si="223"/>
        <v>2313401115介護予防訪問看護</v>
      </c>
      <c r="B14318" s="489">
        <v>2313401115</v>
      </c>
      <c r="C14318" s="489" t="s">
        <v>2103</v>
      </c>
      <c r="D14318" s="489" t="s">
        <v>17099</v>
      </c>
    </row>
    <row r="14319" spans="1:4">
      <c r="A14319" s="489" t="str">
        <f t="shared" si="223"/>
        <v>2313401115訪問リハビリテーション</v>
      </c>
      <c r="B14319" s="489">
        <v>2313401115</v>
      </c>
      <c r="C14319" s="489" t="s">
        <v>2104</v>
      </c>
      <c r="D14319" s="489" t="s">
        <v>17099</v>
      </c>
    </row>
    <row r="14320" spans="1:4">
      <c r="A14320" s="489" t="str">
        <f t="shared" si="223"/>
        <v>2313401115訪問看護</v>
      </c>
      <c r="B14320" s="489">
        <v>2313401115</v>
      </c>
      <c r="C14320" s="489" t="s">
        <v>2102</v>
      </c>
      <c r="D14320" s="489" t="s">
        <v>17099</v>
      </c>
    </row>
    <row r="14321" spans="1:4">
      <c r="A14321" s="489" t="str">
        <f t="shared" si="223"/>
        <v>2313401123介護予防訪問リハビリテーション</v>
      </c>
      <c r="B14321" s="489">
        <v>2313401123</v>
      </c>
      <c r="C14321" s="489" t="s">
        <v>2108</v>
      </c>
      <c r="D14321" s="489" t="s">
        <v>16065</v>
      </c>
    </row>
    <row r="14322" spans="1:4">
      <c r="A14322" s="489" t="str">
        <f t="shared" si="223"/>
        <v>2313401123介護予防訪問看護</v>
      </c>
      <c r="B14322" s="489">
        <v>2313401123</v>
      </c>
      <c r="C14322" s="489" t="s">
        <v>2103</v>
      </c>
      <c r="D14322" s="489" t="s">
        <v>16065</v>
      </c>
    </row>
    <row r="14323" spans="1:4">
      <c r="A14323" s="489" t="str">
        <f t="shared" si="223"/>
        <v>2313401123訪問リハビリテーション</v>
      </c>
      <c r="B14323" s="489">
        <v>2313401123</v>
      </c>
      <c r="C14323" s="489" t="s">
        <v>2104</v>
      </c>
      <c r="D14323" s="489" t="s">
        <v>16065</v>
      </c>
    </row>
    <row r="14324" spans="1:4">
      <c r="A14324" s="489" t="str">
        <f t="shared" si="223"/>
        <v>2313401123訪問看護</v>
      </c>
      <c r="B14324" s="489">
        <v>2313401123</v>
      </c>
      <c r="C14324" s="489" t="s">
        <v>2102</v>
      </c>
      <c r="D14324" s="489" t="s">
        <v>16065</v>
      </c>
    </row>
    <row r="14325" spans="1:4">
      <c r="A14325" s="489" t="str">
        <f t="shared" si="223"/>
        <v>2313401131介護予防訪問リハビリテーション</v>
      </c>
      <c r="B14325" s="489">
        <v>2313401131</v>
      </c>
      <c r="C14325" s="489" t="s">
        <v>2108</v>
      </c>
      <c r="D14325" s="489" t="s">
        <v>17100</v>
      </c>
    </row>
    <row r="14326" spans="1:4">
      <c r="A14326" s="489" t="str">
        <f t="shared" si="223"/>
        <v>2313401131介護予防訪問看護</v>
      </c>
      <c r="B14326" s="489">
        <v>2313401131</v>
      </c>
      <c r="C14326" s="489" t="s">
        <v>2103</v>
      </c>
      <c r="D14326" s="489" t="s">
        <v>17100</v>
      </c>
    </row>
    <row r="14327" spans="1:4">
      <c r="A14327" s="489" t="str">
        <f t="shared" si="223"/>
        <v>2313401131訪問リハビリテーション</v>
      </c>
      <c r="B14327" s="489">
        <v>2313401131</v>
      </c>
      <c r="C14327" s="489" t="s">
        <v>2104</v>
      </c>
      <c r="D14327" s="489" t="s">
        <v>17100</v>
      </c>
    </row>
    <row r="14328" spans="1:4">
      <c r="A14328" s="489" t="str">
        <f t="shared" si="223"/>
        <v>2313401131訪問看護</v>
      </c>
      <c r="B14328" s="489">
        <v>2313401131</v>
      </c>
      <c r="C14328" s="489" t="s">
        <v>2102</v>
      </c>
      <c r="D14328" s="489" t="s">
        <v>17100</v>
      </c>
    </row>
    <row r="14329" spans="1:4">
      <c r="A14329" s="489" t="str">
        <f t="shared" si="223"/>
        <v>2313401164介護予防訪問リハビリテーション</v>
      </c>
      <c r="B14329" s="489">
        <v>2313401164</v>
      </c>
      <c r="C14329" s="489" t="s">
        <v>2108</v>
      </c>
      <c r="D14329" s="489" t="s">
        <v>17101</v>
      </c>
    </row>
    <row r="14330" spans="1:4">
      <c r="A14330" s="489" t="str">
        <f t="shared" si="223"/>
        <v>2313401164介護予防訪問看護</v>
      </c>
      <c r="B14330" s="489">
        <v>2313401164</v>
      </c>
      <c r="C14330" s="489" t="s">
        <v>2103</v>
      </c>
      <c r="D14330" s="489" t="s">
        <v>17101</v>
      </c>
    </row>
    <row r="14331" spans="1:4">
      <c r="A14331" s="489" t="str">
        <f t="shared" si="223"/>
        <v>2313401164訪問リハビリテーション</v>
      </c>
      <c r="B14331" s="489">
        <v>2313401164</v>
      </c>
      <c r="C14331" s="489" t="s">
        <v>2104</v>
      </c>
      <c r="D14331" s="489" t="s">
        <v>17101</v>
      </c>
    </row>
    <row r="14332" spans="1:4">
      <c r="A14332" s="489" t="str">
        <f t="shared" si="223"/>
        <v>2313401164訪問看護</v>
      </c>
      <c r="B14332" s="489">
        <v>2313401164</v>
      </c>
      <c r="C14332" s="489" t="s">
        <v>2102</v>
      </c>
      <c r="D14332" s="489" t="s">
        <v>17101</v>
      </c>
    </row>
    <row r="14333" spans="1:4">
      <c r="A14333" s="489" t="str">
        <f t="shared" si="223"/>
        <v>2313401172介護予防訪問リハビリテーション</v>
      </c>
      <c r="B14333" s="489">
        <v>2313401172</v>
      </c>
      <c r="C14333" s="489" t="s">
        <v>2108</v>
      </c>
      <c r="D14333" s="489" t="s">
        <v>17102</v>
      </c>
    </row>
    <row r="14334" spans="1:4">
      <c r="A14334" s="489" t="str">
        <f t="shared" si="223"/>
        <v>2313401172介護予防訪問看護</v>
      </c>
      <c r="B14334" s="489">
        <v>2313401172</v>
      </c>
      <c r="C14334" s="489" t="s">
        <v>2103</v>
      </c>
      <c r="D14334" s="489" t="s">
        <v>17102</v>
      </c>
    </row>
    <row r="14335" spans="1:4">
      <c r="A14335" s="489" t="str">
        <f t="shared" si="223"/>
        <v>2313401172訪問リハビリテーション</v>
      </c>
      <c r="B14335" s="489">
        <v>2313401172</v>
      </c>
      <c r="C14335" s="489" t="s">
        <v>2104</v>
      </c>
      <c r="D14335" s="489" t="s">
        <v>17102</v>
      </c>
    </row>
    <row r="14336" spans="1:4">
      <c r="A14336" s="489" t="str">
        <f t="shared" si="223"/>
        <v>2313401172訪問看護</v>
      </c>
      <c r="B14336" s="489">
        <v>2313401172</v>
      </c>
      <c r="C14336" s="489" t="s">
        <v>2102</v>
      </c>
      <c r="D14336" s="489" t="s">
        <v>17102</v>
      </c>
    </row>
    <row r="14337" spans="1:4">
      <c r="A14337" s="489" t="str">
        <f t="shared" si="223"/>
        <v>2313401198介護予防訪問リハビリテーション</v>
      </c>
      <c r="B14337" s="489">
        <v>2313401198</v>
      </c>
      <c r="C14337" s="489" t="s">
        <v>2108</v>
      </c>
      <c r="D14337" s="489" t="s">
        <v>17103</v>
      </c>
    </row>
    <row r="14338" spans="1:4">
      <c r="A14338" s="489" t="str">
        <f t="shared" ref="A14338:A14401" si="224">B14338&amp;C14338</f>
        <v>2313401198介護予防訪問看護</v>
      </c>
      <c r="B14338" s="489">
        <v>2313401198</v>
      </c>
      <c r="C14338" s="489" t="s">
        <v>2103</v>
      </c>
      <c r="D14338" s="489" t="s">
        <v>17103</v>
      </c>
    </row>
    <row r="14339" spans="1:4">
      <c r="A14339" s="489" t="str">
        <f t="shared" si="224"/>
        <v>2313401198訪問リハビリテーション</v>
      </c>
      <c r="B14339" s="489">
        <v>2313401198</v>
      </c>
      <c r="C14339" s="489" t="s">
        <v>2104</v>
      </c>
      <c r="D14339" s="489" t="s">
        <v>17103</v>
      </c>
    </row>
    <row r="14340" spans="1:4">
      <c r="A14340" s="489" t="str">
        <f t="shared" si="224"/>
        <v>2313401198訪問看護</v>
      </c>
      <c r="B14340" s="489">
        <v>2313401198</v>
      </c>
      <c r="C14340" s="489" t="s">
        <v>2102</v>
      </c>
      <c r="D14340" s="489" t="s">
        <v>17103</v>
      </c>
    </row>
    <row r="14341" spans="1:4">
      <c r="A14341" s="489" t="str">
        <f t="shared" si="224"/>
        <v>2313401206介護予防訪問リハビリテーション</v>
      </c>
      <c r="B14341" s="489">
        <v>2313401206</v>
      </c>
      <c r="C14341" s="489" t="s">
        <v>2108</v>
      </c>
      <c r="D14341" s="489" t="s">
        <v>17104</v>
      </c>
    </row>
    <row r="14342" spans="1:4">
      <c r="A14342" s="489" t="str">
        <f t="shared" si="224"/>
        <v>2313401206介護予防訪問看護</v>
      </c>
      <c r="B14342" s="489">
        <v>2313401206</v>
      </c>
      <c r="C14342" s="489" t="s">
        <v>2103</v>
      </c>
      <c r="D14342" s="489" t="s">
        <v>17104</v>
      </c>
    </row>
    <row r="14343" spans="1:4">
      <c r="A14343" s="489" t="str">
        <f t="shared" si="224"/>
        <v>2313401206訪問リハビリテーション</v>
      </c>
      <c r="B14343" s="489">
        <v>2313401206</v>
      </c>
      <c r="C14343" s="489" t="s">
        <v>2104</v>
      </c>
      <c r="D14343" s="489" t="s">
        <v>17104</v>
      </c>
    </row>
    <row r="14344" spans="1:4">
      <c r="A14344" s="489" t="str">
        <f t="shared" si="224"/>
        <v>2313401206訪問看護</v>
      </c>
      <c r="B14344" s="489">
        <v>2313401206</v>
      </c>
      <c r="C14344" s="489" t="s">
        <v>2102</v>
      </c>
      <c r="D14344" s="489" t="s">
        <v>17104</v>
      </c>
    </row>
    <row r="14345" spans="1:4">
      <c r="A14345" s="489" t="str">
        <f t="shared" si="224"/>
        <v>2313401214介護予防通所リハビリテーション</v>
      </c>
      <c r="B14345" s="489">
        <v>2313401214</v>
      </c>
      <c r="C14345" s="489" t="s">
        <v>2512</v>
      </c>
      <c r="D14345" s="489" t="s">
        <v>17105</v>
      </c>
    </row>
    <row r="14346" spans="1:4">
      <c r="A14346" s="489" t="str">
        <f t="shared" si="224"/>
        <v>2313401214介護予防訪問リハビリテーション</v>
      </c>
      <c r="B14346" s="489">
        <v>2313401214</v>
      </c>
      <c r="C14346" s="489" t="s">
        <v>2108</v>
      </c>
      <c r="D14346" s="489" t="s">
        <v>17105</v>
      </c>
    </row>
    <row r="14347" spans="1:4">
      <c r="A14347" s="489" t="str">
        <f t="shared" si="224"/>
        <v>2313401214介護予防訪問看護</v>
      </c>
      <c r="B14347" s="489">
        <v>2313401214</v>
      </c>
      <c r="C14347" s="489" t="s">
        <v>2103</v>
      </c>
      <c r="D14347" s="489" t="s">
        <v>17105</v>
      </c>
    </row>
    <row r="14348" spans="1:4">
      <c r="A14348" s="489" t="str">
        <f t="shared" si="224"/>
        <v>2313401214通所リハビリテーション</v>
      </c>
      <c r="B14348" s="489">
        <v>2313401214</v>
      </c>
      <c r="C14348" s="489" t="s">
        <v>2511</v>
      </c>
      <c r="D14348" s="489" t="s">
        <v>17105</v>
      </c>
    </row>
    <row r="14349" spans="1:4">
      <c r="A14349" s="489" t="str">
        <f t="shared" si="224"/>
        <v>2313401214訪問リハビリテーション</v>
      </c>
      <c r="B14349" s="489">
        <v>2313401214</v>
      </c>
      <c r="C14349" s="489" t="s">
        <v>2104</v>
      </c>
      <c r="D14349" s="489" t="s">
        <v>17105</v>
      </c>
    </row>
    <row r="14350" spans="1:4">
      <c r="A14350" s="489" t="str">
        <f t="shared" si="224"/>
        <v>2313401214訪問看護</v>
      </c>
      <c r="B14350" s="489">
        <v>2313401214</v>
      </c>
      <c r="C14350" s="489" t="s">
        <v>2102</v>
      </c>
      <c r="D14350" s="489" t="s">
        <v>17105</v>
      </c>
    </row>
    <row r="14351" spans="1:4">
      <c r="A14351" s="489" t="str">
        <f t="shared" si="224"/>
        <v>2313401222介護予防訪問リハビリテーション</v>
      </c>
      <c r="B14351" s="489">
        <v>2313401222</v>
      </c>
      <c r="C14351" s="489" t="s">
        <v>2108</v>
      </c>
      <c r="D14351" s="489" t="s">
        <v>17106</v>
      </c>
    </row>
    <row r="14352" spans="1:4">
      <c r="A14352" s="489" t="str">
        <f t="shared" si="224"/>
        <v>2313401222介護予防訪問看護</v>
      </c>
      <c r="B14352" s="489">
        <v>2313401222</v>
      </c>
      <c r="C14352" s="489" t="s">
        <v>2103</v>
      </c>
      <c r="D14352" s="489" t="s">
        <v>17106</v>
      </c>
    </row>
    <row r="14353" spans="1:4">
      <c r="A14353" s="489" t="str">
        <f t="shared" si="224"/>
        <v>2313401222訪問リハビリテーション</v>
      </c>
      <c r="B14353" s="489">
        <v>2313401222</v>
      </c>
      <c r="C14353" s="489" t="s">
        <v>2104</v>
      </c>
      <c r="D14353" s="489" t="s">
        <v>17106</v>
      </c>
    </row>
    <row r="14354" spans="1:4">
      <c r="A14354" s="489" t="str">
        <f t="shared" si="224"/>
        <v>2313401222訪問看護</v>
      </c>
      <c r="B14354" s="489">
        <v>2313401222</v>
      </c>
      <c r="C14354" s="489" t="s">
        <v>2102</v>
      </c>
      <c r="D14354" s="489" t="s">
        <v>17106</v>
      </c>
    </row>
    <row r="14355" spans="1:4">
      <c r="A14355" s="489" t="str">
        <f t="shared" si="224"/>
        <v>2313500403介護予防訪問リハビリテーション</v>
      </c>
      <c r="B14355" s="489">
        <v>2313500403</v>
      </c>
      <c r="C14355" s="489" t="s">
        <v>2108</v>
      </c>
      <c r="D14355" s="489" t="s">
        <v>17107</v>
      </c>
    </row>
    <row r="14356" spans="1:4">
      <c r="A14356" s="489" t="str">
        <f t="shared" si="224"/>
        <v>2313500403介護予防訪問看護</v>
      </c>
      <c r="B14356" s="489">
        <v>2313500403</v>
      </c>
      <c r="C14356" s="489" t="s">
        <v>2103</v>
      </c>
      <c r="D14356" s="489" t="s">
        <v>17107</v>
      </c>
    </row>
    <row r="14357" spans="1:4">
      <c r="A14357" s="489" t="str">
        <f t="shared" si="224"/>
        <v>2313500403訪問リハビリテーション</v>
      </c>
      <c r="B14357" s="489">
        <v>2313500403</v>
      </c>
      <c r="C14357" s="489" t="s">
        <v>2104</v>
      </c>
      <c r="D14357" s="489" t="s">
        <v>17107</v>
      </c>
    </row>
    <row r="14358" spans="1:4">
      <c r="A14358" s="489" t="str">
        <f t="shared" si="224"/>
        <v>2313500403訪問看護</v>
      </c>
      <c r="B14358" s="489">
        <v>2313500403</v>
      </c>
      <c r="C14358" s="489" t="s">
        <v>2102</v>
      </c>
      <c r="D14358" s="489" t="s">
        <v>17107</v>
      </c>
    </row>
    <row r="14359" spans="1:4">
      <c r="A14359" s="489" t="str">
        <f t="shared" si="224"/>
        <v>2313500460介護予防通所リハビリテーション</v>
      </c>
      <c r="B14359" s="489">
        <v>2313500460</v>
      </c>
      <c r="C14359" s="489" t="s">
        <v>2512</v>
      </c>
      <c r="D14359" s="489" t="s">
        <v>17108</v>
      </c>
    </row>
    <row r="14360" spans="1:4">
      <c r="A14360" s="489" t="str">
        <f t="shared" si="224"/>
        <v>2313500460介護予防通所リハビリテーション</v>
      </c>
      <c r="B14360" s="489">
        <v>2313500460</v>
      </c>
      <c r="C14360" s="489" t="s">
        <v>2512</v>
      </c>
      <c r="D14360" s="489" t="s">
        <v>17108</v>
      </c>
    </row>
    <row r="14361" spans="1:4">
      <c r="A14361" s="489" t="str">
        <f t="shared" si="224"/>
        <v>2313500460介護予防通所リハビリテーション</v>
      </c>
      <c r="B14361" s="489">
        <v>2313500460</v>
      </c>
      <c r="C14361" s="489" t="s">
        <v>2512</v>
      </c>
      <c r="D14361" s="489" t="s">
        <v>17108</v>
      </c>
    </row>
    <row r="14362" spans="1:4">
      <c r="A14362" s="489" t="str">
        <f t="shared" si="224"/>
        <v>2313500460介護予防訪問リハビリテーション</v>
      </c>
      <c r="B14362" s="489">
        <v>2313500460</v>
      </c>
      <c r="C14362" s="489" t="s">
        <v>2108</v>
      </c>
      <c r="D14362" s="489" t="s">
        <v>17108</v>
      </c>
    </row>
    <row r="14363" spans="1:4">
      <c r="A14363" s="489" t="str">
        <f t="shared" si="224"/>
        <v>2313500460介護予防訪問看護</v>
      </c>
      <c r="B14363" s="489">
        <v>2313500460</v>
      </c>
      <c r="C14363" s="489" t="s">
        <v>2103</v>
      </c>
      <c r="D14363" s="489" t="s">
        <v>17108</v>
      </c>
    </row>
    <row r="14364" spans="1:4">
      <c r="A14364" s="489" t="str">
        <f t="shared" si="224"/>
        <v>2313500460通所リハビリテーション</v>
      </c>
      <c r="B14364" s="489">
        <v>2313500460</v>
      </c>
      <c r="C14364" s="489" t="s">
        <v>2511</v>
      </c>
      <c r="D14364" s="489" t="s">
        <v>17108</v>
      </c>
    </row>
    <row r="14365" spans="1:4">
      <c r="A14365" s="489" t="str">
        <f t="shared" si="224"/>
        <v>2313500460通所リハビリテーション</v>
      </c>
      <c r="B14365" s="489">
        <v>2313500460</v>
      </c>
      <c r="C14365" s="489" t="s">
        <v>2511</v>
      </c>
      <c r="D14365" s="489" t="s">
        <v>17108</v>
      </c>
    </row>
    <row r="14366" spans="1:4">
      <c r="A14366" s="489" t="str">
        <f t="shared" si="224"/>
        <v>2313500460訪問リハビリテーション</v>
      </c>
      <c r="B14366" s="489">
        <v>2313500460</v>
      </c>
      <c r="C14366" s="489" t="s">
        <v>2104</v>
      </c>
      <c r="D14366" s="489" t="s">
        <v>17108</v>
      </c>
    </row>
    <row r="14367" spans="1:4">
      <c r="A14367" s="489" t="str">
        <f t="shared" si="224"/>
        <v>2313500460訪問看護</v>
      </c>
      <c r="B14367" s="489">
        <v>2313500460</v>
      </c>
      <c r="C14367" s="489" t="s">
        <v>2102</v>
      </c>
      <c r="D14367" s="489" t="s">
        <v>17108</v>
      </c>
    </row>
    <row r="14368" spans="1:4">
      <c r="A14368" s="489" t="str">
        <f t="shared" si="224"/>
        <v>2313500478介護予防訪問リハビリテーション</v>
      </c>
      <c r="B14368" s="489">
        <v>2313500478</v>
      </c>
      <c r="C14368" s="489" t="s">
        <v>2108</v>
      </c>
      <c r="D14368" s="489" t="s">
        <v>17109</v>
      </c>
    </row>
    <row r="14369" spans="1:4">
      <c r="A14369" s="489" t="str">
        <f t="shared" si="224"/>
        <v>2313500478介護予防訪問看護</v>
      </c>
      <c r="B14369" s="489">
        <v>2313500478</v>
      </c>
      <c r="C14369" s="489" t="s">
        <v>2103</v>
      </c>
      <c r="D14369" s="489" t="s">
        <v>17109</v>
      </c>
    </row>
    <row r="14370" spans="1:4">
      <c r="A14370" s="489" t="str">
        <f t="shared" si="224"/>
        <v>2313500478訪問リハビリテーション</v>
      </c>
      <c r="B14370" s="489">
        <v>2313500478</v>
      </c>
      <c r="C14370" s="489" t="s">
        <v>2104</v>
      </c>
      <c r="D14370" s="489" t="s">
        <v>17109</v>
      </c>
    </row>
    <row r="14371" spans="1:4">
      <c r="A14371" s="489" t="str">
        <f t="shared" si="224"/>
        <v>2313500478訪問看護</v>
      </c>
      <c r="B14371" s="489">
        <v>2313500478</v>
      </c>
      <c r="C14371" s="489" t="s">
        <v>2102</v>
      </c>
      <c r="D14371" s="489" t="s">
        <v>17109</v>
      </c>
    </row>
    <row r="14372" spans="1:4">
      <c r="A14372" s="489" t="str">
        <f t="shared" si="224"/>
        <v>2313500502介護予防訪問看護</v>
      </c>
      <c r="B14372" s="489">
        <v>2313500502</v>
      </c>
      <c r="C14372" s="489" t="s">
        <v>2103</v>
      </c>
      <c r="D14372" s="489" t="s">
        <v>17110</v>
      </c>
    </row>
    <row r="14373" spans="1:4">
      <c r="A14373" s="489" t="str">
        <f t="shared" si="224"/>
        <v>2313500502訪問看護</v>
      </c>
      <c r="B14373" s="489">
        <v>2313500502</v>
      </c>
      <c r="C14373" s="489" t="s">
        <v>2102</v>
      </c>
      <c r="D14373" s="489" t="s">
        <v>17110</v>
      </c>
    </row>
    <row r="14374" spans="1:4">
      <c r="A14374" s="489" t="str">
        <f t="shared" si="224"/>
        <v>2313500569介護予防訪問リハビリテーション</v>
      </c>
      <c r="B14374" s="489">
        <v>2313500569</v>
      </c>
      <c r="C14374" s="489" t="s">
        <v>2108</v>
      </c>
      <c r="D14374" s="489" t="s">
        <v>17111</v>
      </c>
    </row>
    <row r="14375" spans="1:4">
      <c r="A14375" s="489" t="str">
        <f t="shared" si="224"/>
        <v>2313500569介護予防訪問看護</v>
      </c>
      <c r="B14375" s="489">
        <v>2313500569</v>
      </c>
      <c r="C14375" s="489" t="s">
        <v>2103</v>
      </c>
      <c r="D14375" s="489" t="s">
        <v>17111</v>
      </c>
    </row>
    <row r="14376" spans="1:4">
      <c r="A14376" s="489" t="str">
        <f t="shared" si="224"/>
        <v>2313500569訪問リハビリテーション</v>
      </c>
      <c r="B14376" s="489">
        <v>2313500569</v>
      </c>
      <c r="C14376" s="489" t="s">
        <v>2104</v>
      </c>
      <c r="D14376" s="489" t="s">
        <v>17111</v>
      </c>
    </row>
    <row r="14377" spans="1:4">
      <c r="A14377" s="489" t="str">
        <f t="shared" si="224"/>
        <v>2313500569訪問看護</v>
      </c>
      <c r="B14377" s="489">
        <v>2313500569</v>
      </c>
      <c r="C14377" s="489" t="s">
        <v>2102</v>
      </c>
      <c r="D14377" s="489" t="s">
        <v>17111</v>
      </c>
    </row>
    <row r="14378" spans="1:4">
      <c r="A14378" s="489" t="str">
        <f t="shared" si="224"/>
        <v>2313500577介護予防訪問リハビリテーション</v>
      </c>
      <c r="B14378" s="489">
        <v>2313500577</v>
      </c>
      <c r="C14378" s="489" t="s">
        <v>2108</v>
      </c>
      <c r="D14378" s="489" t="s">
        <v>17112</v>
      </c>
    </row>
    <row r="14379" spans="1:4">
      <c r="A14379" s="489" t="str">
        <f t="shared" si="224"/>
        <v>2313500577介護予防訪問看護</v>
      </c>
      <c r="B14379" s="489">
        <v>2313500577</v>
      </c>
      <c r="C14379" s="489" t="s">
        <v>2103</v>
      </c>
      <c r="D14379" s="489" t="s">
        <v>17112</v>
      </c>
    </row>
    <row r="14380" spans="1:4">
      <c r="A14380" s="489" t="str">
        <f t="shared" si="224"/>
        <v>2313500577訪問リハビリテーション</v>
      </c>
      <c r="B14380" s="489">
        <v>2313500577</v>
      </c>
      <c r="C14380" s="489" t="s">
        <v>2104</v>
      </c>
      <c r="D14380" s="489" t="s">
        <v>17112</v>
      </c>
    </row>
    <row r="14381" spans="1:4">
      <c r="A14381" s="489" t="str">
        <f t="shared" si="224"/>
        <v>2313500577訪問看護</v>
      </c>
      <c r="B14381" s="489">
        <v>2313500577</v>
      </c>
      <c r="C14381" s="489" t="s">
        <v>2102</v>
      </c>
      <c r="D14381" s="489" t="s">
        <v>17112</v>
      </c>
    </row>
    <row r="14382" spans="1:4">
      <c r="A14382" s="489" t="str">
        <f t="shared" si="224"/>
        <v>2313500643介護予防訪問リハビリテーション</v>
      </c>
      <c r="B14382" s="489">
        <v>2313500643</v>
      </c>
      <c r="C14382" s="489" t="s">
        <v>2108</v>
      </c>
      <c r="D14382" s="489" t="s">
        <v>17113</v>
      </c>
    </row>
    <row r="14383" spans="1:4">
      <c r="A14383" s="489" t="str">
        <f t="shared" si="224"/>
        <v>2313500643介護予防訪問看護</v>
      </c>
      <c r="B14383" s="489">
        <v>2313500643</v>
      </c>
      <c r="C14383" s="489" t="s">
        <v>2103</v>
      </c>
      <c r="D14383" s="489" t="s">
        <v>17113</v>
      </c>
    </row>
    <row r="14384" spans="1:4">
      <c r="A14384" s="489" t="str">
        <f t="shared" si="224"/>
        <v>2313500643訪問リハビリテーション</v>
      </c>
      <c r="B14384" s="489">
        <v>2313500643</v>
      </c>
      <c r="C14384" s="489" t="s">
        <v>2104</v>
      </c>
      <c r="D14384" s="489" t="s">
        <v>17113</v>
      </c>
    </row>
    <row r="14385" spans="1:4">
      <c r="A14385" s="489" t="str">
        <f t="shared" si="224"/>
        <v>2313500643訪問看護</v>
      </c>
      <c r="B14385" s="489">
        <v>2313500643</v>
      </c>
      <c r="C14385" s="489" t="s">
        <v>2102</v>
      </c>
      <c r="D14385" s="489" t="s">
        <v>17113</v>
      </c>
    </row>
    <row r="14386" spans="1:4">
      <c r="A14386" s="489" t="str">
        <f t="shared" si="224"/>
        <v>2313500692介護予防訪問リハビリテーション</v>
      </c>
      <c r="B14386" s="489">
        <v>2313500692</v>
      </c>
      <c r="C14386" s="489" t="s">
        <v>2108</v>
      </c>
      <c r="D14386" s="489" t="s">
        <v>17114</v>
      </c>
    </row>
    <row r="14387" spans="1:4">
      <c r="A14387" s="489" t="str">
        <f t="shared" si="224"/>
        <v>2313500700介護予防訪問リハビリテーション</v>
      </c>
      <c r="B14387" s="489">
        <v>2313500700</v>
      </c>
      <c r="C14387" s="489" t="s">
        <v>2108</v>
      </c>
      <c r="D14387" s="489" t="s">
        <v>15410</v>
      </c>
    </row>
    <row r="14388" spans="1:4">
      <c r="A14388" s="489" t="str">
        <f t="shared" si="224"/>
        <v>2313500700介護予防訪問看護</v>
      </c>
      <c r="B14388" s="489">
        <v>2313500700</v>
      </c>
      <c r="C14388" s="489" t="s">
        <v>2103</v>
      </c>
      <c r="D14388" s="489" t="s">
        <v>15410</v>
      </c>
    </row>
    <row r="14389" spans="1:4">
      <c r="A14389" s="489" t="str">
        <f t="shared" si="224"/>
        <v>2313500700訪問リハビリテーション</v>
      </c>
      <c r="B14389" s="489">
        <v>2313500700</v>
      </c>
      <c r="C14389" s="489" t="s">
        <v>2104</v>
      </c>
      <c r="D14389" s="489" t="s">
        <v>15410</v>
      </c>
    </row>
    <row r="14390" spans="1:4">
      <c r="A14390" s="489" t="str">
        <f t="shared" si="224"/>
        <v>2313500700訪問看護</v>
      </c>
      <c r="B14390" s="489">
        <v>2313500700</v>
      </c>
      <c r="C14390" s="489" t="s">
        <v>2102</v>
      </c>
      <c r="D14390" s="489" t="s">
        <v>15410</v>
      </c>
    </row>
    <row r="14391" spans="1:4">
      <c r="A14391" s="489" t="str">
        <f t="shared" si="224"/>
        <v>2313500726介護予防訪問リハビリテーション</v>
      </c>
      <c r="B14391" s="489">
        <v>2313500726</v>
      </c>
      <c r="C14391" s="489" t="s">
        <v>2108</v>
      </c>
      <c r="D14391" s="489" t="s">
        <v>15038</v>
      </c>
    </row>
    <row r="14392" spans="1:4">
      <c r="A14392" s="489" t="str">
        <f t="shared" si="224"/>
        <v>2313500726介護予防訪問看護</v>
      </c>
      <c r="B14392" s="489">
        <v>2313500726</v>
      </c>
      <c r="C14392" s="489" t="s">
        <v>2103</v>
      </c>
      <c r="D14392" s="489" t="s">
        <v>15038</v>
      </c>
    </row>
    <row r="14393" spans="1:4">
      <c r="A14393" s="489" t="str">
        <f t="shared" si="224"/>
        <v>2313500726訪問リハビリテーション</v>
      </c>
      <c r="B14393" s="489">
        <v>2313500726</v>
      </c>
      <c r="C14393" s="489" t="s">
        <v>2104</v>
      </c>
      <c r="D14393" s="489" t="s">
        <v>15038</v>
      </c>
    </row>
    <row r="14394" spans="1:4">
      <c r="A14394" s="489" t="str">
        <f t="shared" si="224"/>
        <v>2313500726訪問看護</v>
      </c>
      <c r="B14394" s="489">
        <v>2313500726</v>
      </c>
      <c r="C14394" s="489" t="s">
        <v>2102</v>
      </c>
      <c r="D14394" s="489" t="s">
        <v>15038</v>
      </c>
    </row>
    <row r="14395" spans="1:4">
      <c r="A14395" s="489" t="str">
        <f t="shared" si="224"/>
        <v>2313500734介護予防訪問リハビリテーション</v>
      </c>
      <c r="B14395" s="489">
        <v>2313500734</v>
      </c>
      <c r="C14395" s="489" t="s">
        <v>2108</v>
      </c>
      <c r="D14395" s="489" t="s">
        <v>17115</v>
      </c>
    </row>
    <row r="14396" spans="1:4">
      <c r="A14396" s="489" t="str">
        <f t="shared" si="224"/>
        <v>2313500734介護予防訪問看護</v>
      </c>
      <c r="B14396" s="489">
        <v>2313500734</v>
      </c>
      <c r="C14396" s="489" t="s">
        <v>2103</v>
      </c>
      <c r="D14396" s="489" t="s">
        <v>17115</v>
      </c>
    </row>
    <row r="14397" spans="1:4">
      <c r="A14397" s="489" t="str">
        <f t="shared" si="224"/>
        <v>2313500734訪問リハビリテーション</v>
      </c>
      <c r="B14397" s="489">
        <v>2313500734</v>
      </c>
      <c r="C14397" s="489" t="s">
        <v>2104</v>
      </c>
      <c r="D14397" s="489" t="s">
        <v>17115</v>
      </c>
    </row>
    <row r="14398" spans="1:4">
      <c r="A14398" s="489" t="str">
        <f t="shared" si="224"/>
        <v>2313500734訪問看護</v>
      </c>
      <c r="B14398" s="489">
        <v>2313500734</v>
      </c>
      <c r="C14398" s="489" t="s">
        <v>2102</v>
      </c>
      <c r="D14398" s="489" t="s">
        <v>17115</v>
      </c>
    </row>
    <row r="14399" spans="1:4">
      <c r="A14399" s="489" t="str">
        <f t="shared" si="224"/>
        <v>2313500759介護予防訪問リハビリテーション</v>
      </c>
      <c r="B14399" s="489">
        <v>2313500759</v>
      </c>
      <c r="C14399" s="489" t="s">
        <v>2108</v>
      </c>
      <c r="D14399" s="489" t="s">
        <v>17116</v>
      </c>
    </row>
    <row r="14400" spans="1:4">
      <c r="A14400" s="489" t="str">
        <f t="shared" si="224"/>
        <v>2313500759介護予防訪問看護</v>
      </c>
      <c r="B14400" s="489">
        <v>2313500759</v>
      </c>
      <c r="C14400" s="489" t="s">
        <v>2103</v>
      </c>
      <c r="D14400" s="489" t="s">
        <v>17116</v>
      </c>
    </row>
    <row r="14401" spans="1:4">
      <c r="A14401" s="489" t="str">
        <f t="shared" si="224"/>
        <v>2313500759訪問リハビリテーション</v>
      </c>
      <c r="B14401" s="489">
        <v>2313500759</v>
      </c>
      <c r="C14401" s="489" t="s">
        <v>2104</v>
      </c>
      <c r="D14401" s="489" t="s">
        <v>17116</v>
      </c>
    </row>
    <row r="14402" spans="1:4">
      <c r="A14402" s="489" t="str">
        <f t="shared" ref="A14402:A14465" si="225">B14402&amp;C14402</f>
        <v>2313500759訪問看護</v>
      </c>
      <c r="B14402" s="489">
        <v>2313500759</v>
      </c>
      <c r="C14402" s="489" t="s">
        <v>2102</v>
      </c>
      <c r="D14402" s="489" t="s">
        <v>17116</v>
      </c>
    </row>
    <row r="14403" spans="1:4">
      <c r="A14403" s="489" t="str">
        <f t="shared" si="225"/>
        <v>2313500775介護予防訪問リハビリテーション</v>
      </c>
      <c r="B14403" s="489">
        <v>2313500775</v>
      </c>
      <c r="C14403" s="489" t="s">
        <v>2108</v>
      </c>
      <c r="D14403" s="489" t="s">
        <v>17117</v>
      </c>
    </row>
    <row r="14404" spans="1:4">
      <c r="A14404" s="489" t="str">
        <f t="shared" si="225"/>
        <v>2313500775介護予防訪問看護</v>
      </c>
      <c r="B14404" s="489">
        <v>2313500775</v>
      </c>
      <c r="C14404" s="489" t="s">
        <v>2103</v>
      </c>
      <c r="D14404" s="489" t="s">
        <v>17117</v>
      </c>
    </row>
    <row r="14405" spans="1:4">
      <c r="A14405" s="489" t="str">
        <f t="shared" si="225"/>
        <v>2313500775訪問リハビリテーション</v>
      </c>
      <c r="B14405" s="489">
        <v>2313500775</v>
      </c>
      <c r="C14405" s="489" t="s">
        <v>2104</v>
      </c>
      <c r="D14405" s="489" t="s">
        <v>17117</v>
      </c>
    </row>
    <row r="14406" spans="1:4">
      <c r="A14406" s="489" t="str">
        <f t="shared" si="225"/>
        <v>2313500775訪問看護</v>
      </c>
      <c r="B14406" s="489">
        <v>2313500775</v>
      </c>
      <c r="C14406" s="489" t="s">
        <v>2102</v>
      </c>
      <c r="D14406" s="489" t="s">
        <v>17117</v>
      </c>
    </row>
    <row r="14407" spans="1:4">
      <c r="A14407" s="489" t="str">
        <f t="shared" si="225"/>
        <v>2313500783介護予防訪問リハビリテーション</v>
      </c>
      <c r="B14407" s="489">
        <v>2313500783</v>
      </c>
      <c r="C14407" s="489" t="s">
        <v>2108</v>
      </c>
      <c r="D14407" s="489" t="s">
        <v>17118</v>
      </c>
    </row>
    <row r="14408" spans="1:4">
      <c r="A14408" s="489" t="str">
        <f t="shared" si="225"/>
        <v>2313500783介護予防訪問看護</v>
      </c>
      <c r="B14408" s="489">
        <v>2313500783</v>
      </c>
      <c r="C14408" s="489" t="s">
        <v>2103</v>
      </c>
      <c r="D14408" s="489" t="s">
        <v>17118</v>
      </c>
    </row>
    <row r="14409" spans="1:4">
      <c r="A14409" s="489" t="str">
        <f t="shared" si="225"/>
        <v>2313500783訪問リハビリテーション</v>
      </c>
      <c r="B14409" s="489">
        <v>2313500783</v>
      </c>
      <c r="C14409" s="489" t="s">
        <v>2104</v>
      </c>
      <c r="D14409" s="489" t="s">
        <v>17118</v>
      </c>
    </row>
    <row r="14410" spans="1:4">
      <c r="A14410" s="489" t="str">
        <f t="shared" si="225"/>
        <v>2313500783訪問看護</v>
      </c>
      <c r="B14410" s="489">
        <v>2313500783</v>
      </c>
      <c r="C14410" s="489" t="s">
        <v>2102</v>
      </c>
      <c r="D14410" s="489" t="s">
        <v>17118</v>
      </c>
    </row>
    <row r="14411" spans="1:4">
      <c r="A14411" s="489" t="str">
        <f t="shared" si="225"/>
        <v>2313500791介護予防訪問リハビリテーション</v>
      </c>
      <c r="B14411" s="489">
        <v>2313500791</v>
      </c>
      <c r="C14411" s="489" t="s">
        <v>2108</v>
      </c>
      <c r="D14411" s="489" t="s">
        <v>17119</v>
      </c>
    </row>
    <row r="14412" spans="1:4">
      <c r="A14412" s="489" t="str">
        <f t="shared" si="225"/>
        <v>2313500791介護予防訪問看護</v>
      </c>
      <c r="B14412" s="489">
        <v>2313500791</v>
      </c>
      <c r="C14412" s="489" t="s">
        <v>2103</v>
      </c>
      <c r="D14412" s="489" t="s">
        <v>17119</v>
      </c>
    </row>
    <row r="14413" spans="1:4">
      <c r="A14413" s="489" t="str">
        <f t="shared" si="225"/>
        <v>2313500791訪問リハビリテーション</v>
      </c>
      <c r="B14413" s="489">
        <v>2313500791</v>
      </c>
      <c r="C14413" s="489" t="s">
        <v>2104</v>
      </c>
      <c r="D14413" s="489" t="s">
        <v>17119</v>
      </c>
    </row>
    <row r="14414" spans="1:4">
      <c r="A14414" s="489" t="str">
        <f t="shared" si="225"/>
        <v>2313500791訪問看護</v>
      </c>
      <c r="B14414" s="489">
        <v>2313500791</v>
      </c>
      <c r="C14414" s="489" t="s">
        <v>2102</v>
      </c>
      <c r="D14414" s="489" t="s">
        <v>17119</v>
      </c>
    </row>
    <row r="14415" spans="1:4">
      <c r="A14415" s="489" t="str">
        <f t="shared" si="225"/>
        <v>2313500825介護予防訪問リハビリテーション</v>
      </c>
      <c r="B14415" s="489">
        <v>2313500825</v>
      </c>
      <c r="C14415" s="489" t="s">
        <v>2108</v>
      </c>
      <c r="D14415" s="489" t="s">
        <v>17120</v>
      </c>
    </row>
    <row r="14416" spans="1:4">
      <c r="A14416" s="489" t="str">
        <f t="shared" si="225"/>
        <v>2313500825介護予防訪問看護</v>
      </c>
      <c r="B14416" s="489">
        <v>2313500825</v>
      </c>
      <c r="C14416" s="489" t="s">
        <v>2103</v>
      </c>
      <c r="D14416" s="489" t="s">
        <v>17120</v>
      </c>
    </row>
    <row r="14417" spans="1:4">
      <c r="A14417" s="489" t="str">
        <f t="shared" si="225"/>
        <v>2313500825訪問リハビリテーション</v>
      </c>
      <c r="B14417" s="489">
        <v>2313500825</v>
      </c>
      <c r="C14417" s="489" t="s">
        <v>2104</v>
      </c>
      <c r="D14417" s="489" t="s">
        <v>17120</v>
      </c>
    </row>
    <row r="14418" spans="1:4">
      <c r="A14418" s="489" t="str">
        <f t="shared" si="225"/>
        <v>2313500825訪問看護</v>
      </c>
      <c r="B14418" s="489">
        <v>2313500825</v>
      </c>
      <c r="C14418" s="489" t="s">
        <v>2102</v>
      </c>
      <c r="D14418" s="489" t="s">
        <v>17120</v>
      </c>
    </row>
    <row r="14419" spans="1:4">
      <c r="A14419" s="489" t="str">
        <f t="shared" si="225"/>
        <v>2313500833介護予防訪問リハビリテーション</v>
      </c>
      <c r="B14419" s="489">
        <v>2313500833</v>
      </c>
      <c r="C14419" s="489" t="s">
        <v>2108</v>
      </c>
      <c r="D14419" s="489" t="s">
        <v>17121</v>
      </c>
    </row>
    <row r="14420" spans="1:4">
      <c r="A14420" s="489" t="str">
        <f t="shared" si="225"/>
        <v>2313500833介護予防訪問看護</v>
      </c>
      <c r="B14420" s="489">
        <v>2313500833</v>
      </c>
      <c r="C14420" s="489" t="s">
        <v>2103</v>
      </c>
      <c r="D14420" s="489" t="s">
        <v>17121</v>
      </c>
    </row>
    <row r="14421" spans="1:4">
      <c r="A14421" s="489" t="str">
        <f t="shared" si="225"/>
        <v>2313500833訪問リハビリテーション</v>
      </c>
      <c r="B14421" s="489">
        <v>2313500833</v>
      </c>
      <c r="C14421" s="489" t="s">
        <v>2104</v>
      </c>
      <c r="D14421" s="489" t="s">
        <v>17121</v>
      </c>
    </row>
    <row r="14422" spans="1:4">
      <c r="A14422" s="489" t="str">
        <f t="shared" si="225"/>
        <v>2313500833訪問看護</v>
      </c>
      <c r="B14422" s="489">
        <v>2313500833</v>
      </c>
      <c r="C14422" s="489" t="s">
        <v>2102</v>
      </c>
      <c r="D14422" s="489" t="s">
        <v>17121</v>
      </c>
    </row>
    <row r="14423" spans="1:4">
      <c r="A14423" s="489" t="str">
        <f t="shared" si="225"/>
        <v>2313500841介護予防訪問リハビリテーション</v>
      </c>
      <c r="B14423" s="489">
        <v>2313500841</v>
      </c>
      <c r="C14423" s="489" t="s">
        <v>2108</v>
      </c>
      <c r="D14423" s="489" t="s">
        <v>17122</v>
      </c>
    </row>
    <row r="14424" spans="1:4">
      <c r="A14424" s="489" t="str">
        <f t="shared" si="225"/>
        <v>2313500841介護予防訪問看護</v>
      </c>
      <c r="B14424" s="489">
        <v>2313500841</v>
      </c>
      <c r="C14424" s="489" t="s">
        <v>2103</v>
      </c>
      <c r="D14424" s="489" t="s">
        <v>17122</v>
      </c>
    </row>
    <row r="14425" spans="1:4">
      <c r="A14425" s="489" t="str">
        <f t="shared" si="225"/>
        <v>2313500841訪問リハビリテーション</v>
      </c>
      <c r="B14425" s="489">
        <v>2313500841</v>
      </c>
      <c r="C14425" s="489" t="s">
        <v>2104</v>
      </c>
      <c r="D14425" s="489" t="s">
        <v>17122</v>
      </c>
    </row>
    <row r="14426" spans="1:4">
      <c r="A14426" s="489" t="str">
        <f t="shared" si="225"/>
        <v>2313500841訪問看護</v>
      </c>
      <c r="B14426" s="489">
        <v>2313500841</v>
      </c>
      <c r="C14426" s="489" t="s">
        <v>2102</v>
      </c>
      <c r="D14426" s="489" t="s">
        <v>17122</v>
      </c>
    </row>
    <row r="14427" spans="1:4">
      <c r="A14427" s="489" t="str">
        <f t="shared" si="225"/>
        <v>2313500858介護予防訪問リハビリテーション</v>
      </c>
      <c r="B14427" s="489">
        <v>2313500858</v>
      </c>
      <c r="C14427" s="489" t="s">
        <v>2108</v>
      </c>
      <c r="D14427" s="489" t="s">
        <v>17123</v>
      </c>
    </row>
    <row r="14428" spans="1:4">
      <c r="A14428" s="489" t="str">
        <f t="shared" si="225"/>
        <v>2313500858介護予防訪問看護</v>
      </c>
      <c r="B14428" s="489">
        <v>2313500858</v>
      </c>
      <c r="C14428" s="489" t="s">
        <v>2103</v>
      </c>
      <c r="D14428" s="489" t="s">
        <v>17123</v>
      </c>
    </row>
    <row r="14429" spans="1:4">
      <c r="A14429" s="489" t="str">
        <f t="shared" si="225"/>
        <v>2313500858訪問リハビリテーション</v>
      </c>
      <c r="B14429" s="489">
        <v>2313500858</v>
      </c>
      <c r="C14429" s="489" t="s">
        <v>2104</v>
      </c>
      <c r="D14429" s="489" t="s">
        <v>17123</v>
      </c>
    </row>
    <row r="14430" spans="1:4">
      <c r="A14430" s="489" t="str">
        <f t="shared" si="225"/>
        <v>2313500858訪問看護</v>
      </c>
      <c r="B14430" s="489">
        <v>2313500858</v>
      </c>
      <c r="C14430" s="489" t="s">
        <v>2102</v>
      </c>
      <c r="D14430" s="489" t="s">
        <v>17123</v>
      </c>
    </row>
    <row r="14431" spans="1:4">
      <c r="A14431" s="489" t="str">
        <f t="shared" si="225"/>
        <v>2313500866介護予防訪問リハビリテーション</v>
      </c>
      <c r="B14431" s="489">
        <v>2313500866</v>
      </c>
      <c r="C14431" s="489" t="s">
        <v>2108</v>
      </c>
      <c r="D14431" s="489" t="s">
        <v>17124</v>
      </c>
    </row>
    <row r="14432" spans="1:4">
      <c r="A14432" s="489" t="str">
        <f t="shared" si="225"/>
        <v>2313500866介護予防訪問看護</v>
      </c>
      <c r="B14432" s="489">
        <v>2313500866</v>
      </c>
      <c r="C14432" s="489" t="s">
        <v>2103</v>
      </c>
      <c r="D14432" s="489" t="s">
        <v>17124</v>
      </c>
    </row>
    <row r="14433" spans="1:4">
      <c r="A14433" s="489" t="str">
        <f t="shared" si="225"/>
        <v>2313500866訪問リハビリテーション</v>
      </c>
      <c r="B14433" s="489">
        <v>2313500866</v>
      </c>
      <c r="C14433" s="489" t="s">
        <v>2104</v>
      </c>
      <c r="D14433" s="489" t="s">
        <v>17124</v>
      </c>
    </row>
    <row r="14434" spans="1:4">
      <c r="A14434" s="489" t="str">
        <f t="shared" si="225"/>
        <v>2313500866訪問看護</v>
      </c>
      <c r="B14434" s="489">
        <v>2313500866</v>
      </c>
      <c r="C14434" s="489" t="s">
        <v>2102</v>
      </c>
      <c r="D14434" s="489" t="s">
        <v>17124</v>
      </c>
    </row>
    <row r="14435" spans="1:4">
      <c r="A14435" s="489" t="str">
        <f t="shared" si="225"/>
        <v>2313500874介護予防訪問リハビリテーション</v>
      </c>
      <c r="B14435" s="489">
        <v>2313500874</v>
      </c>
      <c r="C14435" s="489" t="s">
        <v>2108</v>
      </c>
      <c r="D14435" s="489" t="s">
        <v>17125</v>
      </c>
    </row>
    <row r="14436" spans="1:4">
      <c r="A14436" s="489" t="str">
        <f t="shared" si="225"/>
        <v>2313500874介護予防訪問看護</v>
      </c>
      <c r="B14436" s="489">
        <v>2313500874</v>
      </c>
      <c r="C14436" s="489" t="s">
        <v>2103</v>
      </c>
      <c r="D14436" s="489" t="s">
        <v>17125</v>
      </c>
    </row>
    <row r="14437" spans="1:4">
      <c r="A14437" s="489" t="str">
        <f t="shared" si="225"/>
        <v>2313500874訪問リハビリテーション</v>
      </c>
      <c r="B14437" s="489">
        <v>2313500874</v>
      </c>
      <c r="C14437" s="489" t="s">
        <v>2104</v>
      </c>
      <c r="D14437" s="489" t="s">
        <v>17125</v>
      </c>
    </row>
    <row r="14438" spans="1:4">
      <c r="A14438" s="489" t="str">
        <f t="shared" si="225"/>
        <v>2313500874訪問看護</v>
      </c>
      <c r="B14438" s="489">
        <v>2313500874</v>
      </c>
      <c r="C14438" s="489" t="s">
        <v>2102</v>
      </c>
      <c r="D14438" s="489" t="s">
        <v>17125</v>
      </c>
    </row>
    <row r="14439" spans="1:4">
      <c r="A14439" s="489" t="str">
        <f t="shared" si="225"/>
        <v>2313500882介護予防訪問リハビリテーション</v>
      </c>
      <c r="B14439" s="489">
        <v>2313500882</v>
      </c>
      <c r="C14439" s="489" t="s">
        <v>2108</v>
      </c>
      <c r="D14439" s="489" t="s">
        <v>17126</v>
      </c>
    </row>
    <row r="14440" spans="1:4">
      <c r="A14440" s="489" t="str">
        <f t="shared" si="225"/>
        <v>2313500882介護予防訪問看護</v>
      </c>
      <c r="B14440" s="489">
        <v>2313500882</v>
      </c>
      <c r="C14440" s="489" t="s">
        <v>2103</v>
      </c>
      <c r="D14440" s="489" t="s">
        <v>17126</v>
      </c>
    </row>
    <row r="14441" spans="1:4">
      <c r="A14441" s="489" t="str">
        <f t="shared" si="225"/>
        <v>2313500882訪問リハビリテーション</v>
      </c>
      <c r="B14441" s="489">
        <v>2313500882</v>
      </c>
      <c r="C14441" s="489" t="s">
        <v>2104</v>
      </c>
      <c r="D14441" s="489" t="s">
        <v>17126</v>
      </c>
    </row>
    <row r="14442" spans="1:4">
      <c r="A14442" s="489" t="str">
        <f t="shared" si="225"/>
        <v>2313500882訪問看護</v>
      </c>
      <c r="B14442" s="489">
        <v>2313500882</v>
      </c>
      <c r="C14442" s="489" t="s">
        <v>2102</v>
      </c>
      <c r="D14442" s="489" t="s">
        <v>17126</v>
      </c>
    </row>
    <row r="14443" spans="1:4">
      <c r="A14443" s="489" t="str">
        <f t="shared" si="225"/>
        <v>2313500890介護予防訪問リハビリテーション</v>
      </c>
      <c r="B14443" s="489">
        <v>2313500890</v>
      </c>
      <c r="C14443" s="489" t="s">
        <v>2108</v>
      </c>
      <c r="D14443" s="489" t="s">
        <v>17127</v>
      </c>
    </row>
    <row r="14444" spans="1:4">
      <c r="A14444" s="489" t="str">
        <f t="shared" si="225"/>
        <v>2313500890介護予防訪問看護</v>
      </c>
      <c r="B14444" s="489">
        <v>2313500890</v>
      </c>
      <c r="C14444" s="489" t="s">
        <v>2103</v>
      </c>
      <c r="D14444" s="489" t="s">
        <v>17127</v>
      </c>
    </row>
    <row r="14445" spans="1:4">
      <c r="A14445" s="489" t="str">
        <f t="shared" si="225"/>
        <v>2313500890訪問リハビリテーション</v>
      </c>
      <c r="B14445" s="489">
        <v>2313500890</v>
      </c>
      <c r="C14445" s="489" t="s">
        <v>2104</v>
      </c>
      <c r="D14445" s="489" t="s">
        <v>17127</v>
      </c>
    </row>
    <row r="14446" spans="1:4">
      <c r="A14446" s="489" t="str">
        <f t="shared" si="225"/>
        <v>2313500890訪問看護</v>
      </c>
      <c r="B14446" s="489">
        <v>2313500890</v>
      </c>
      <c r="C14446" s="489" t="s">
        <v>2102</v>
      </c>
      <c r="D14446" s="489" t="s">
        <v>17127</v>
      </c>
    </row>
    <row r="14447" spans="1:4">
      <c r="A14447" s="489" t="str">
        <f t="shared" si="225"/>
        <v>2313500916介護予防訪問リハビリテーション</v>
      </c>
      <c r="B14447" s="489">
        <v>2313500916</v>
      </c>
      <c r="C14447" s="489" t="s">
        <v>2108</v>
      </c>
      <c r="D14447" s="489" t="s">
        <v>17128</v>
      </c>
    </row>
    <row r="14448" spans="1:4">
      <c r="A14448" s="489" t="str">
        <f t="shared" si="225"/>
        <v>2313500916介護予防訪問看護</v>
      </c>
      <c r="B14448" s="489">
        <v>2313500916</v>
      </c>
      <c r="C14448" s="489" t="s">
        <v>2103</v>
      </c>
      <c r="D14448" s="489" t="s">
        <v>17128</v>
      </c>
    </row>
    <row r="14449" spans="1:4">
      <c r="A14449" s="489" t="str">
        <f t="shared" si="225"/>
        <v>2313500916訪問リハビリテーション</v>
      </c>
      <c r="B14449" s="489">
        <v>2313500916</v>
      </c>
      <c r="C14449" s="489" t="s">
        <v>2104</v>
      </c>
      <c r="D14449" s="489" t="s">
        <v>17128</v>
      </c>
    </row>
    <row r="14450" spans="1:4">
      <c r="A14450" s="489" t="str">
        <f t="shared" si="225"/>
        <v>2313500916訪問看護</v>
      </c>
      <c r="B14450" s="489">
        <v>2313500916</v>
      </c>
      <c r="C14450" s="489" t="s">
        <v>2102</v>
      </c>
      <c r="D14450" s="489" t="s">
        <v>17128</v>
      </c>
    </row>
    <row r="14451" spans="1:4">
      <c r="A14451" s="489" t="str">
        <f t="shared" si="225"/>
        <v>2313500924介護予防訪問リハビリテーション</v>
      </c>
      <c r="B14451" s="489">
        <v>2313500924</v>
      </c>
      <c r="C14451" s="489" t="s">
        <v>2108</v>
      </c>
      <c r="D14451" s="489" t="s">
        <v>17129</v>
      </c>
    </row>
    <row r="14452" spans="1:4">
      <c r="A14452" s="489" t="str">
        <f t="shared" si="225"/>
        <v>2313500924介護予防訪問看護</v>
      </c>
      <c r="B14452" s="489">
        <v>2313500924</v>
      </c>
      <c r="C14452" s="489" t="s">
        <v>2103</v>
      </c>
      <c r="D14452" s="489" t="s">
        <v>17129</v>
      </c>
    </row>
    <row r="14453" spans="1:4">
      <c r="A14453" s="489" t="str">
        <f t="shared" si="225"/>
        <v>2313500924訪問リハビリテーション</v>
      </c>
      <c r="B14453" s="489">
        <v>2313500924</v>
      </c>
      <c r="C14453" s="489" t="s">
        <v>2104</v>
      </c>
      <c r="D14453" s="489" t="s">
        <v>17129</v>
      </c>
    </row>
    <row r="14454" spans="1:4">
      <c r="A14454" s="489" t="str">
        <f t="shared" si="225"/>
        <v>2313500924訪問看護</v>
      </c>
      <c r="B14454" s="489">
        <v>2313500924</v>
      </c>
      <c r="C14454" s="489" t="s">
        <v>2102</v>
      </c>
      <c r="D14454" s="489" t="s">
        <v>17129</v>
      </c>
    </row>
    <row r="14455" spans="1:4">
      <c r="A14455" s="489" t="str">
        <f t="shared" si="225"/>
        <v>2313500932介護予防訪問リハビリテーション</v>
      </c>
      <c r="B14455" s="489">
        <v>2313500932</v>
      </c>
      <c r="C14455" s="489" t="s">
        <v>2108</v>
      </c>
      <c r="D14455" s="489" t="s">
        <v>17130</v>
      </c>
    </row>
    <row r="14456" spans="1:4">
      <c r="A14456" s="489" t="str">
        <f t="shared" si="225"/>
        <v>2313500932介護予防訪問看護</v>
      </c>
      <c r="B14456" s="489">
        <v>2313500932</v>
      </c>
      <c r="C14456" s="489" t="s">
        <v>2103</v>
      </c>
      <c r="D14456" s="489" t="s">
        <v>17130</v>
      </c>
    </row>
    <row r="14457" spans="1:4">
      <c r="A14457" s="489" t="str">
        <f t="shared" si="225"/>
        <v>2313500932訪問リハビリテーション</v>
      </c>
      <c r="B14457" s="489">
        <v>2313500932</v>
      </c>
      <c r="C14457" s="489" t="s">
        <v>2104</v>
      </c>
      <c r="D14457" s="489" t="s">
        <v>17130</v>
      </c>
    </row>
    <row r="14458" spans="1:4">
      <c r="A14458" s="489" t="str">
        <f t="shared" si="225"/>
        <v>2313500932訪問看護</v>
      </c>
      <c r="B14458" s="489">
        <v>2313500932</v>
      </c>
      <c r="C14458" s="489" t="s">
        <v>2102</v>
      </c>
      <c r="D14458" s="489" t="s">
        <v>17130</v>
      </c>
    </row>
    <row r="14459" spans="1:4">
      <c r="A14459" s="489" t="str">
        <f t="shared" si="225"/>
        <v>2313500940介護予防訪問リハビリテーション</v>
      </c>
      <c r="B14459" s="489">
        <v>2313500940</v>
      </c>
      <c r="C14459" s="489" t="s">
        <v>2108</v>
      </c>
      <c r="D14459" s="489" t="s">
        <v>17131</v>
      </c>
    </row>
    <row r="14460" spans="1:4">
      <c r="A14460" s="489" t="str">
        <f t="shared" si="225"/>
        <v>2313500940介護予防訪問看護</v>
      </c>
      <c r="B14460" s="489">
        <v>2313500940</v>
      </c>
      <c r="C14460" s="489" t="s">
        <v>2103</v>
      </c>
      <c r="D14460" s="489" t="s">
        <v>17131</v>
      </c>
    </row>
    <row r="14461" spans="1:4">
      <c r="A14461" s="489" t="str">
        <f t="shared" si="225"/>
        <v>2313500940訪問リハビリテーション</v>
      </c>
      <c r="B14461" s="489">
        <v>2313500940</v>
      </c>
      <c r="C14461" s="489" t="s">
        <v>2104</v>
      </c>
      <c r="D14461" s="489" t="s">
        <v>17131</v>
      </c>
    </row>
    <row r="14462" spans="1:4">
      <c r="A14462" s="489" t="str">
        <f t="shared" si="225"/>
        <v>2313500940訪問看護</v>
      </c>
      <c r="B14462" s="489">
        <v>2313500940</v>
      </c>
      <c r="C14462" s="489" t="s">
        <v>2102</v>
      </c>
      <c r="D14462" s="489" t="s">
        <v>17131</v>
      </c>
    </row>
    <row r="14463" spans="1:4">
      <c r="A14463" s="489" t="str">
        <f t="shared" si="225"/>
        <v>2313500957介護予防訪問リハビリテーション</v>
      </c>
      <c r="B14463" s="489">
        <v>2313500957</v>
      </c>
      <c r="C14463" s="489" t="s">
        <v>2108</v>
      </c>
      <c r="D14463" s="489" t="s">
        <v>17132</v>
      </c>
    </row>
    <row r="14464" spans="1:4">
      <c r="A14464" s="489" t="str">
        <f t="shared" si="225"/>
        <v>2313500957介護予防訪問看護</v>
      </c>
      <c r="B14464" s="489">
        <v>2313500957</v>
      </c>
      <c r="C14464" s="489" t="s">
        <v>2103</v>
      </c>
      <c r="D14464" s="489" t="s">
        <v>17132</v>
      </c>
    </row>
    <row r="14465" spans="1:4">
      <c r="A14465" s="489" t="str">
        <f t="shared" si="225"/>
        <v>2313500957訪問リハビリテーション</v>
      </c>
      <c r="B14465" s="489">
        <v>2313500957</v>
      </c>
      <c r="C14465" s="489" t="s">
        <v>2104</v>
      </c>
      <c r="D14465" s="489" t="s">
        <v>17132</v>
      </c>
    </row>
    <row r="14466" spans="1:4">
      <c r="A14466" s="489" t="str">
        <f t="shared" ref="A14466:A14529" si="226">B14466&amp;C14466</f>
        <v>2313500957訪問看護</v>
      </c>
      <c r="B14466" s="489">
        <v>2313500957</v>
      </c>
      <c r="C14466" s="489" t="s">
        <v>2102</v>
      </c>
      <c r="D14466" s="489" t="s">
        <v>17132</v>
      </c>
    </row>
    <row r="14467" spans="1:4">
      <c r="A14467" s="489" t="str">
        <f t="shared" si="226"/>
        <v>2313500965介護予防訪問リハビリテーション</v>
      </c>
      <c r="B14467" s="489">
        <v>2313500965</v>
      </c>
      <c r="C14467" s="489" t="s">
        <v>2108</v>
      </c>
      <c r="D14467" s="489" t="s">
        <v>17133</v>
      </c>
    </row>
    <row r="14468" spans="1:4">
      <c r="A14468" s="489" t="str">
        <f t="shared" si="226"/>
        <v>2313500965介護予防訪問看護</v>
      </c>
      <c r="B14468" s="489">
        <v>2313500965</v>
      </c>
      <c r="C14468" s="489" t="s">
        <v>2103</v>
      </c>
      <c r="D14468" s="489" t="s">
        <v>17133</v>
      </c>
    </row>
    <row r="14469" spans="1:4">
      <c r="A14469" s="489" t="str">
        <f t="shared" si="226"/>
        <v>2313500965訪問リハビリテーション</v>
      </c>
      <c r="B14469" s="489">
        <v>2313500965</v>
      </c>
      <c r="C14469" s="489" t="s">
        <v>2104</v>
      </c>
      <c r="D14469" s="489" t="s">
        <v>17133</v>
      </c>
    </row>
    <row r="14470" spans="1:4">
      <c r="A14470" s="489" t="str">
        <f t="shared" si="226"/>
        <v>2313500965訪問看護</v>
      </c>
      <c r="B14470" s="489">
        <v>2313500965</v>
      </c>
      <c r="C14470" s="489" t="s">
        <v>2102</v>
      </c>
      <c r="D14470" s="489" t="s">
        <v>17133</v>
      </c>
    </row>
    <row r="14471" spans="1:4">
      <c r="A14471" s="489" t="str">
        <f t="shared" si="226"/>
        <v>2313600054介護予防訪問リハビリテーション</v>
      </c>
      <c r="B14471" s="489">
        <v>2313600054</v>
      </c>
      <c r="C14471" s="489" t="s">
        <v>2108</v>
      </c>
      <c r="D14471" s="489" t="s">
        <v>17134</v>
      </c>
    </row>
    <row r="14472" spans="1:4">
      <c r="A14472" s="489" t="str">
        <f t="shared" si="226"/>
        <v>2313600054介護予防訪問看護</v>
      </c>
      <c r="B14472" s="489">
        <v>2313600054</v>
      </c>
      <c r="C14472" s="489" t="s">
        <v>2103</v>
      </c>
      <c r="D14472" s="489" t="s">
        <v>17134</v>
      </c>
    </row>
    <row r="14473" spans="1:4">
      <c r="A14473" s="489" t="str">
        <f t="shared" si="226"/>
        <v>2313600054訪問リハビリテーション</v>
      </c>
      <c r="B14473" s="489">
        <v>2313600054</v>
      </c>
      <c r="C14473" s="489" t="s">
        <v>2104</v>
      </c>
      <c r="D14473" s="489" t="s">
        <v>17134</v>
      </c>
    </row>
    <row r="14474" spans="1:4">
      <c r="A14474" s="489" t="str">
        <f t="shared" si="226"/>
        <v>2313600054訪問看護</v>
      </c>
      <c r="B14474" s="489">
        <v>2313600054</v>
      </c>
      <c r="C14474" s="489" t="s">
        <v>2102</v>
      </c>
      <c r="D14474" s="489" t="s">
        <v>17134</v>
      </c>
    </row>
    <row r="14475" spans="1:4">
      <c r="A14475" s="489" t="str">
        <f t="shared" si="226"/>
        <v>2313600138介護予防訪問リハビリテーション</v>
      </c>
      <c r="B14475" s="489">
        <v>2313600138</v>
      </c>
      <c r="C14475" s="489" t="s">
        <v>2108</v>
      </c>
      <c r="D14475" s="489" t="s">
        <v>17135</v>
      </c>
    </row>
    <row r="14476" spans="1:4">
      <c r="A14476" s="489" t="str">
        <f t="shared" si="226"/>
        <v>2313600138介護予防訪問看護</v>
      </c>
      <c r="B14476" s="489">
        <v>2313600138</v>
      </c>
      <c r="C14476" s="489" t="s">
        <v>2103</v>
      </c>
      <c r="D14476" s="489" t="s">
        <v>17135</v>
      </c>
    </row>
    <row r="14477" spans="1:4">
      <c r="A14477" s="489" t="str">
        <f t="shared" si="226"/>
        <v>2313600138訪問リハビリテーション</v>
      </c>
      <c r="B14477" s="489">
        <v>2313600138</v>
      </c>
      <c r="C14477" s="489" t="s">
        <v>2104</v>
      </c>
      <c r="D14477" s="489" t="s">
        <v>17135</v>
      </c>
    </row>
    <row r="14478" spans="1:4">
      <c r="A14478" s="489" t="str">
        <f t="shared" si="226"/>
        <v>2313600138訪問看護</v>
      </c>
      <c r="B14478" s="489">
        <v>2313600138</v>
      </c>
      <c r="C14478" s="489" t="s">
        <v>2102</v>
      </c>
      <c r="D14478" s="489" t="s">
        <v>17135</v>
      </c>
    </row>
    <row r="14479" spans="1:4">
      <c r="A14479" s="489" t="str">
        <f t="shared" si="226"/>
        <v>2313600567介護予防訪問リハビリテーション</v>
      </c>
      <c r="B14479" s="489">
        <v>2313600567</v>
      </c>
      <c r="C14479" s="489" t="s">
        <v>2108</v>
      </c>
      <c r="D14479" s="489" t="s">
        <v>17136</v>
      </c>
    </row>
    <row r="14480" spans="1:4">
      <c r="A14480" s="489" t="str">
        <f t="shared" si="226"/>
        <v>2313600567介護予防訪問看護</v>
      </c>
      <c r="B14480" s="489">
        <v>2313600567</v>
      </c>
      <c r="C14480" s="489" t="s">
        <v>2103</v>
      </c>
      <c r="D14480" s="489" t="s">
        <v>17136</v>
      </c>
    </row>
    <row r="14481" spans="1:4">
      <c r="A14481" s="489" t="str">
        <f t="shared" si="226"/>
        <v>2313600567訪問リハビリテーション</v>
      </c>
      <c r="B14481" s="489">
        <v>2313600567</v>
      </c>
      <c r="C14481" s="489" t="s">
        <v>2104</v>
      </c>
      <c r="D14481" s="489" t="s">
        <v>17136</v>
      </c>
    </row>
    <row r="14482" spans="1:4">
      <c r="A14482" s="489" t="str">
        <f t="shared" si="226"/>
        <v>2313600567訪問看護</v>
      </c>
      <c r="B14482" s="489">
        <v>2313600567</v>
      </c>
      <c r="C14482" s="489" t="s">
        <v>2102</v>
      </c>
      <c r="D14482" s="489" t="s">
        <v>17136</v>
      </c>
    </row>
    <row r="14483" spans="1:4">
      <c r="A14483" s="489" t="str">
        <f t="shared" si="226"/>
        <v>2313600583介護予防訪問リハビリテーション</v>
      </c>
      <c r="B14483" s="489">
        <v>2313600583</v>
      </c>
      <c r="C14483" s="489" t="s">
        <v>2108</v>
      </c>
      <c r="D14483" s="489" t="s">
        <v>17137</v>
      </c>
    </row>
    <row r="14484" spans="1:4">
      <c r="A14484" s="489" t="str">
        <f t="shared" si="226"/>
        <v>2313600583介護予防訪問看護</v>
      </c>
      <c r="B14484" s="489">
        <v>2313600583</v>
      </c>
      <c r="C14484" s="489" t="s">
        <v>2103</v>
      </c>
      <c r="D14484" s="489" t="s">
        <v>17137</v>
      </c>
    </row>
    <row r="14485" spans="1:4">
      <c r="A14485" s="489" t="str">
        <f t="shared" si="226"/>
        <v>2313600583訪問リハビリテーション</v>
      </c>
      <c r="B14485" s="489">
        <v>2313600583</v>
      </c>
      <c r="C14485" s="489" t="s">
        <v>2104</v>
      </c>
      <c r="D14485" s="489" t="s">
        <v>17137</v>
      </c>
    </row>
    <row r="14486" spans="1:4">
      <c r="A14486" s="489" t="str">
        <f t="shared" si="226"/>
        <v>2313600583訪問看護</v>
      </c>
      <c r="B14486" s="489">
        <v>2313600583</v>
      </c>
      <c r="C14486" s="489" t="s">
        <v>2102</v>
      </c>
      <c r="D14486" s="489" t="s">
        <v>17137</v>
      </c>
    </row>
    <row r="14487" spans="1:4">
      <c r="A14487" s="489" t="str">
        <f t="shared" si="226"/>
        <v>2313600609介護予防訪問リハビリテーション</v>
      </c>
      <c r="B14487" s="489">
        <v>2313600609</v>
      </c>
      <c r="C14487" s="489" t="s">
        <v>2108</v>
      </c>
      <c r="D14487" s="489" t="s">
        <v>17138</v>
      </c>
    </row>
    <row r="14488" spans="1:4">
      <c r="A14488" s="489" t="str">
        <f t="shared" si="226"/>
        <v>2313600609介護予防訪問看護</v>
      </c>
      <c r="B14488" s="489">
        <v>2313600609</v>
      </c>
      <c r="C14488" s="489" t="s">
        <v>2103</v>
      </c>
      <c r="D14488" s="489" t="s">
        <v>17138</v>
      </c>
    </row>
    <row r="14489" spans="1:4">
      <c r="A14489" s="489" t="str">
        <f t="shared" si="226"/>
        <v>2313600609訪問リハビリテーション</v>
      </c>
      <c r="B14489" s="489">
        <v>2313600609</v>
      </c>
      <c r="C14489" s="489" t="s">
        <v>2104</v>
      </c>
      <c r="D14489" s="489" t="s">
        <v>17138</v>
      </c>
    </row>
    <row r="14490" spans="1:4">
      <c r="A14490" s="489" t="str">
        <f t="shared" si="226"/>
        <v>2313600609訪問看護</v>
      </c>
      <c r="B14490" s="489">
        <v>2313600609</v>
      </c>
      <c r="C14490" s="489" t="s">
        <v>2102</v>
      </c>
      <c r="D14490" s="489" t="s">
        <v>17138</v>
      </c>
    </row>
    <row r="14491" spans="1:4">
      <c r="A14491" s="489" t="str">
        <f t="shared" si="226"/>
        <v>2313600625介護予防訪問リハビリテーション</v>
      </c>
      <c r="B14491" s="489">
        <v>2313600625</v>
      </c>
      <c r="C14491" s="489" t="s">
        <v>2108</v>
      </c>
      <c r="D14491" s="489" t="s">
        <v>17139</v>
      </c>
    </row>
    <row r="14492" spans="1:4">
      <c r="A14492" s="489" t="str">
        <f t="shared" si="226"/>
        <v>2313600625介護予防訪問看護</v>
      </c>
      <c r="B14492" s="489">
        <v>2313600625</v>
      </c>
      <c r="C14492" s="489" t="s">
        <v>2103</v>
      </c>
      <c r="D14492" s="489" t="s">
        <v>17139</v>
      </c>
    </row>
    <row r="14493" spans="1:4">
      <c r="A14493" s="489" t="str">
        <f t="shared" si="226"/>
        <v>2313600625訪問リハビリテーション</v>
      </c>
      <c r="B14493" s="489">
        <v>2313600625</v>
      </c>
      <c r="C14493" s="489" t="s">
        <v>2104</v>
      </c>
      <c r="D14493" s="489" t="s">
        <v>17139</v>
      </c>
    </row>
    <row r="14494" spans="1:4">
      <c r="A14494" s="489" t="str">
        <f t="shared" si="226"/>
        <v>2313600625訪問看護</v>
      </c>
      <c r="B14494" s="489">
        <v>2313600625</v>
      </c>
      <c r="C14494" s="489" t="s">
        <v>2102</v>
      </c>
      <c r="D14494" s="489" t="s">
        <v>17139</v>
      </c>
    </row>
    <row r="14495" spans="1:4">
      <c r="A14495" s="489" t="str">
        <f t="shared" si="226"/>
        <v>2313600633介護予防訪問リハビリテーション</v>
      </c>
      <c r="B14495" s="489">
        <v>2313600633</v>
      </c>
      <c r="C14495" s="489" t="s">
        <v>2108</v>
      </c>
      <c r="D14495" s="489" t="s">
        <v>17140</v>
      </c>
    </row>
    <row r="14496" spans="1:4">
      <c r="A14496" s="489" t="str">
        <f t="shared" si="226"/>
        <v>2313600633介護予防訪問看護</v>
      </c>
      <c r="B14496" s="489">
        <v>2313600633</v>
      </c>
      <c r="C14496" s="489" t="s">
        <v>2103</v>
      </c>
      <c r="D14496" s="489" t="s">
        <v>17140</v>
      </c>
    </row>
    <row r="14497" spans="1:4">
      <c r="A14497" s="489" t="str">
        <f t="shared" si="226"/>
        <v>2313600633訪問リハビリテーション</v>
      </c>
      <c r="B14497" s="489">
        <v>2313600633</v>
      </c>
      <c r="C14497" s="489" t="s">
        <v>2104</v>
      </c>
      <c r="D14497" s="489" t="s">
        <v>17140</v>
      </c>
    </row>
    <row r="14498" spans="1:4">
      <c r="A14498" s="489" t="str">
        <f t="shared" si="226"/>
        <v>2313600633訪問看護</v>
      </c>
      <c r="B14498" s="489">
        <v>2313600633</v>
      </c>
      <c r="C14498" s="489" t="s">
        <v>2102</v>
      </c>
      <c r="D14498" s="489" t="s">
        <v>17140</v>
      </c>
    </row>
    <row r="14499" spans="1:4">
      <c r="A14499" s="489" t="str">
        <f t="shared" si="226"/>
        <v>2313600641介護予防訪問リハビリテーション</v>
      </c>
      <c r="B14499" s="489">
        <v>2313600641</v>
      </c>
      <c r="C14499" s="489" t="s">
        <v>2108</v>
      </c>
      <c r="D14499" s="489" t="s">
        <v>17141</v>
      </c>
    </row>
    <row r="14500" spans="1:4">
      <c r="A14500" s="489" t="str">
        <f t="shared" si="226"/>
        <v>2313600641介護予防訪問看護</v>
      </c>
      <c r="B14500" s="489">
        <v>2313600641</v>
      </c>
      <c r="C14500" s="489" t="s">
        <v>2103</v>
      </c>
      <c r="D14500" s="489" t="s">
        <v>17141</v>
      </c>
    </row>
    <row r="14501" spans="1:4">
      <c r="A14501" s="489" t="str">
        <f t="shared" si="226"/>
        <v>2313600641訪問リハビリテーション</v>
      </c>
      <c r="B14501" s="489">
        <v>2313600641</v>
      </c>
      <c r="C14501" s="489" t="s">
        <v>2104</v>
      </c>
      <c r="D14501" s="489" t="s">
        <v>17141</v>
      </c>
    </row>
    <row r="14502" spans="1:4">
      <c r="A14502" s="489" t="str">
        <f t="shared" si="226"/>
        <v>2313600641訪問看護</v>
      </c>
      <c r="B14502" s="489">
        <v>2313600641</v>
      </c>
      <c r="C14502" s="489" t="s">
        <v>2102</v>
      </c>
      <c r="D14502" s="489" t="s">
        <v>17141</v>
      </c>
    </row>
    <row r="14503" spans="1:4">
      <c r="A14503" s="489" t="str">
        <f t="shared" si="226"/>
        <v>2313600682介護予防訪問リハビリテーション</v>
      </c>
      <c r="B14503" s="489">
        <v>2313600682</v>
      </c>
      <c r="C14503" s="489" t="s">
        <v>2108</v>
      </c>
      <c r="D14503" s="489" t="s">
        <v>17142</v>
      </c>
    </row>
    <row r="14504" spans="1:4">
      <c r="A14504" s="489" t="str">
        <f t="shared" si="226"/>
        <v>2313600682介護予防訪問看護</v>
      </c>
      <c r="B14504" s="489">
        <v>2313600682</v>
      </c>
      <c r="C14504" s="489" t="s">
        <v>2103</v>
      </c>
      <c r="D14504" s="489" t="s">
        <v>17142</v>
      </c>
    </row>
    <row r="14505" spans="1:4">
      <c r="A14505" s="489" t="str">
        <f t="shared" si="226"/>
        <v>2313600682訪問リハビリテーション</v>
      </c>
      <c r="B14505" s="489">
        <v>2313600682</v>
      </c>
      <c r="C14505" s="489" t="s">
        <v>2104</v>
      </c>
      <c r="D14505" s="489" t="s">
        <v>17142</v>
      </c>
    </row>
    <row r="14506" spans="1:4">
      <c r="A14506" s="489" t="str">
        <f t="shared" si="226"/>
        <v>2313600682訪問看護</v>
      </c>
      <c r="B14506" s="489">
        <v>2313600682</v>
      </c>
      <c r="C14506" s="489" t="s">
        <v>2102</v>
      </c>
      <c r="D14506" s="489" t="s">
        <v>17142</v>
      </c>
    </row>
    <row r="14507" spans="1:4">
      <c r="A14507" s="489" t="str">
        <f t="shared" si="226"/>
        <v>2313600708介護予防訪問リハビリテーション</v>
      </c>
      <c r="B14507" s="489">
        <v>2313600708</v>
      </c>
      <c r="C14507" s="489" t="s">
        <v>2108</v>
      </c>
      <c r="D14507" s="489" t="s">
        <v>17143</v>
      </c>
    </row>
    <row r="14508" spans="1:4">
      <c r="A14508" s="489" t="str">
        <f t="shared" si="226"/>
        <v>2313600708介護予防訪問看護</v>
      </c>
      <c r="B14508" s="489">
        <v>2313600708</v>
      </c>
      <c r="C14508" s="489" t="s">
        <v>2103</v>
      </c>
      <c r="D14508" s="489" t="s">
        <v>17143</v>
      </c>
    </row>
    <row r="14509" spans="1:4">
      <c r="A14509" s="489" t="str">
        <f t="shared" si="226"/>
        <v>2313600708訪問リハビリテーション</v>
      </c>
      <c r="B14509" s="489">
        <v>2313600708</v>
      </c>
      <c r="C14509" s="489" t="s">
        <v>2104</v>
      </c>
      <c r="D14509" s="489" t="s">
        <v>17143</v>
      </c>
    </row>
    <row r="14510" spans="1:4">
      <c r="A14510" s="489" t="str">
        <f t="shared" si="226"/>
        <v>2313600708訪問看護</v>
      </c>
      <c r="B14510" s="489">
        <v>2313600708</v>
      </c>
      <c r="C14510" s="489" t="s">
        <v>2102</v>
      </c>
      <c r="D14510" s="489" t="s">
        <v>17143</v>
      </c>
    </row>
    <row r="14511" spans="1:4">
      <c r="A14511" s="489" t="str">
        <f t="shared" si="226"/>
        <v>2313600716介護予防訪問リハビリテーション</v>
      </c>
      <c r="B14511" s="489">
        <v>2313600716</v>
      </c>
      <c r="C14511" s="489" t="s">
        <v>2108</v>
      </c>
      <c r="D14511" s="489" t="s">
        <v>17144</v>
      </c>
    </row>
    <row r="14512" spans="1:4">
      <c r="A14512" s="489" t="str">
        <f t="shared" si="226"/>
        <v>2313600716介護予防訪問看護</v>
      </c>
      <c r="B14512" s="489">
        <v>2313600716</v>
      </c>
      <c r="C14512" s="489" t="s">
        <v>2103</v>
      </c>
      <c r="D14512" s="489" t="s">
        <v>17144</v>
      </c>
    </row>
    <row r="14513" spans="1:4">
      <c r="A14513" s="489" t="str">
        <f t="shared" si="226"/>
        <v>2313600716訪問リハビリテーション</v>
      </c>
      <c r="B14513" s="489">
        <v>2313600716</v>
      </c>
      <c r="C14513" s="489" t="s">
        <v>2104</v>
      </c>
      <c r="D14513" s="489" t="s">
        <v>17144</v>
      </c>
    </row>
    <row r="14514" spans="1:4">
      <c r="A14514" s="489" t="str">
        <f t="shared" si="226"/>
        <v>2313600716訪問看護</v>
      </c>
      <c r="B14514" s="489">
        <v>2313600716</v>
      </c>
      <c r="C14514" s="489" t="s">
        <v>2102</v>
      </c>
      <c r="D14514" s="489" t="s">
        <v>17144</v>
      </c>
    </row>
    <row r="14515" spans="1:4">
      <c r="A14515" s="489" t="str">
        <f t="shared" si="226"/>
        <v>2313600765介護予防訪問リハビリテーション</v>
      </c>
      <c r="B14515" s="489">
        <v>2313600765</v>
      </c>
      <c r="C14515" s="489" t="s">
        <v>2108</v>
      </c>
      <c r="D14515" s="489" t="s">
        <v>17145</v>
      </c>
    </row>
    <row r="14516" spans="1:4">
      <c r="A14516" s="489" t="str">
        <f t="shared" si="226"/>
        <v>2313600765介護予防訪問看護</v>
      </c>
      <c r="B14516" s="489">
        <v>2313600765</v>
      </c>
      <c r="C14516" s="489" t="s">
        <v>2103</v>
      </c>
      <c r="D14516" s="489" t="s">
        <v>17145</v>
      </c>
    </row>
    <row r="14517" spans="1:4">
      <c r="A14517" s="489" t="str">
        <f t="shared" si="226"/>
        <v>2313600765訪問リハビリテーション</v>
      </c>
      <c r="B14517" s="489">
        <v>2313600765</v>
      </c>
      <c r="C14517" s="489" t="s">
        <v>2104</v>
      </c>
      <c r="D14517" s="489" t="s">
        <v>17145</v>
      </c>
    </row>
    <row r="14518" spans="1:4">
      <c r="A14518" s="489" t="str">
        <f t="shared" si="226"/>
        <v>2313600765訪問看護</v>
      </c>
      <c r="B14518" s="489">
        <v>2313600765</v>
      </c>
      <c r="C14518" s="489" t="s">
        <v>2102</v>
      </c>
      <c r="D14518" s="489" t="s">
        <v>17145</v>
      </c>
    </row>
    <row r="14519" spans="1:4">
      <c r="A14519" s="489" t="str">
        <f t="shared" si="226"/>
        <v>2313600781介護予防訪問リハビリテーション</v>
      </c>
      <c r="B14519" s="489">
        <v>2313600781</v>
      </c>
      <c r="C14519" s="489" t="s">
        <v>2108</v>
      </c>
      <c r="D14519" s="489" t="s">
        <v>14144</v>
      </c>
    </row>
    <row r="14520" spans="1:4">
      <c r="A14520" s="489" t="str">
        <f t="shared" si="226"/>
        <v>2313600781介護予防訪問看護</v>
      </c>
      <c r="B14520" s="489">
        <v>2313600781</v>
      </c>
      <c r="C14520" s="489" t="s">
        <v>2103</v>
      </c>
      <c r="D14520" s="489" t="s">
        <v>14144</v>
      </c>
    </row>
    <row r="14521" spans="1:4">
      <c r="A14521" s="489" t="str">
        <f t="shared" si="226"/>
        <v>2313600781訪問リハビリテーション</v>
      </c>
      <c r="B14521" s="489">
        <v>2313600781</v>
      </c>
      <c r="C14521" s="489" t="s">
        <v>2104</v>
      </c>
      <c r="D14521" s="489" t="s">
        <v>14144</v>
      </c>
    </row>
    <row r="14522" spans="1:4">
      <c r="A14522" s="489" t="str">
        <f t="shared" si="226"/>
        <v>2313600781訪問看護</v>
      </c>
      <c r="B14522" s="489">
        <v>2313600781</v>
      </c>
      <c r="C14522" s="489" t="s">
        <v>2102</v>
      </c>
      <c r="D14522" s="489" t="s">
        <v>14144</v>
      </c>
    </row>
    <row r="14523" spans="1:4">
      <c r="A14523" s="489" t="str">
        <f t="shared" si="226"/>
        <v>2313600807介護予防通所リハビリテーション</v>
      </c>
      <c r="B14523" s="489">
        <v>2313600807</v>
      </c>
      <c r="C14523" s="489" t="s">
        <v>2512</v>
      </c>
      <c r="D14523" s="489" t="s">
        <v>17146</v>
      </c>
    </row>
    <row r="14524" spans="1:4">
      <c r="A14524" s="489" t="str">
        <f t="shared" si="226"/>
        <v>2313600807介護予防訪問リハビリテーション</v>
      </c>
      <c r="B14524" s="489">
        <v>2313600807</v>
      </c>
      <c r="C14524" s="489" t="s">
        <v>2108</v>
      </c>
      <c r="D14524" s="489" t="s">
        <v>17146</v>
      </c>
    </row>
    <row r="14525" spans="1:4">
      <c r="A14525" s="489" t="str">
        <f t="shared" si="226"/>
        <v>2313600807介護予防訪問看護</v>
      </c>
      <c r="B14525" s="489">
        <v>2313600807</v>
      </c>
      <c r="C14525" s="489" t="s">
        <v>2103</v>
      </c>
      <c r="D14525" s="489" t="s">
        <v>17146</v>
      </c>
    </row>
    <row r="14526" spans="1:4">
      <c r="A14526" s="489" t="str">
        <f t="shared" si="226"/>
        <v>2313600807通所リハビリテーション</v>
      </c>
      <c r="B14526" s="489">
        <v>2313600807</v>
      </c>
      <c r="C14526" s="489" t="s">
        <v>2511</v>
      </c>
      <c r="D14526" s="489" t="s">
        <v>17146</v>
      </c>
    </row>
    <row r="14527" spans="1:4">
      <c r="A14527" s="489" t="str">
        <f t="shared" si="226"/>
        <v>2313600807訪問リハビリテーション</v>
      </c>
      <c r="B14527" s="489">
        <v>2313600807</v>
      </c>
      <c r="C14527" s="489" t="s">
        <v>2104</v>
      </c>
      <c r="D14527" s="489" t="s">
        <v>17146</v>
      </c>
    </row>
    <row r="14528" spans="1:4">
      <c r="A14528" s="489" t="str">
        <f t="shared" si="226"/>
        <v>2313600807訪問看護</v>
      </c>
      <c r="B14528" s="489">
        <v>2313600807</v>
      </c>
      <c r="C14528" s="489" t="s">
        <v>2102</v>
      </c>
      <c r="D14528" s="489" t="s">
        <v>17146</v>
      </c>
    </row>
    <row r="14529" spans="1:4">
      <c r="A14529" s="489" t="str">
        <f t="shared" si="226"/>
        <v>2313600823介護予防訪問リハビリテーション</v>
      </c>
      <c r="B14529" s="489">
        <v>2313600823</v>
      </c>
      <c r="C14529" s="489" t="s">
        <v>2108</v>
      </c>
      <c r="D14529" s="489" t="s">
        <v>17147</v>
      </c>
    </row>
    <row r="14530" spans="1:4">
      <c r="A14530" s="489" t="str">
        <f t="shared" ref="A14530:A14593" si="227">B14530&amp;C14530</f>
        <v>2313600823介護予防訪問看護</v>
      </c>
      <c r="B14530" s="489">
        <v>2313600823</v>
      </c>
      <c r="C14530" s="489" t="s">
        <v>2103</v>
      </c>
      <c r="D14530" s="489" t="s">
        <v>17147</v>
      </c>
    </row>
    <row r="14531" spans="1:4">
      <c r="A14531" s="489" t="str">
        <f t="shared" si="227"/>
        <v>2313600823訪問リハビリテーション</v>
      </c>
      <c r="B14531" s="489">
        <v>2313600823</v>
      </c>
      <c r="C14531" s="489" t="s">
        <v>2104</v>
      </c>
      <c r="D14531" s="489" t="s">
        <v>17147</v>
      </c>
    </row>
    <row r="14532" spans="1:4">
      <c r="A14532" s="489" t="str">
        <f t="shared" si="227"/>
        <v>2313600823訪問看護</v>
      </c>
      <c r="B14532" s="489">
        <v>2313600823</v>
      </c>
      <c r="C14532" s="489" t="s">
        <v>2102</v>
      </c>
      <c r="D14532" s="489" t="s">
        <v>17147</v>
      </c>
    </row>
    <row r="14533" spans="1:4">
      <c r="A14533" s="489" t="str">
        <f t="shared" si="227"/>
        <v>2313600849介護予防訪問リハビリテーション</v>
      </c>
      <c r="B14533" s="489">
        <v>2313600849</v>
      </c>
      <c r="C14533" s="489" t="s">
        <v>2108</v>
      </c>
      <c r="D14533" s="489" t="s">
        <v>17148</v>
      </c>
    </row>
    <row r="14534" spans="1:4">
      <c r="A14534" s="489" t="str">
        <f t="shared" si="227"/>
        <v>2313600849介護予防訪問看護</v>
      </c>
      <c r="B14534" s="489">
        <v>2313600849</v>
      </c>
      <c r="C14534" s="489" t="s">
        <v>2103</v>
      </c>
      <c r="D14534" s="489" t="s">
        <v>17148</v>
      </c>
    </row>
    <row r="14535" spans="1:4">
      <c r="A14535" s="489" t="str">
        <f t="shared" si="227"/>
        <v>2313600849訪問リハビリテーション</v>
      </c>
      <c r="B14535" s="489">
        <v>2313600849</v>
      </c>
      <c r="C14535" s="489" t="s">
        <v>2104</v>
      </c>
      <c r="D14535" s="489" t="s">
        <v>17148</v>
      </c>
    </row>
    <row r="14536" spans="1:4">
      <c r="A14536" s="489" t="str">
        <f t="shared" si="227"/>
        <v>2313600849訪問看護</v>
      </c>
      <c r="B14536" s="489">
        <v>2313600849</v>
      </c>
      <c r="C14536" s="489" t="s">
        <v>2102</v>
      </c>
      <c r="D14536" s="489" t="s">
        <v>17148</v>
      </c>
    </row>
    <row r="14537" spans="1:4">
      <c r="A14537" s="489" t="str">
        <f t="shared" si="227"/>
        <v>2313600856介護予防訪問リハビリテーション</v>
      </c>
      <c r="B14537" s="489">
        <v>2313600856</v>
      </c>
      <c r="C14537" s="489" t="s">
        <v>2108</v>
      </c>
      <c r="D14537" s="489" t="s">
        <v>14077</v>
      </c>
    </row>
    <row r="14538" spans="1:4">
      <c r="A14538" s="489" t="str">
        <f t="shared" si="227"/>
        <v>2313600856介護予防訪問看護</v>
      </c>
      <c r="B14538" s="489">
        <v>2313600856</v>
      </c>
      <c r="C14538" s="489" t="s">
        <v>2103</v>
      </c>
      <c r="D14538" s="489" t="s">
        <v>14077</v>
      </c>
    </row>
    <row r="14539" spans="1:4">
      <c r="A14539" s="489" t="str">
        <f t="shared" si="227"/>
        <v>2313600856訪問リハビリテーション</v>
      </c>
      <c r="B14539" s="489">
        <v>2313600856</v>
      </c>
      <c r="C14539" s="489" t="s">
        <v>2104</v>
      </c>
      <c r="D14539" s="489" t="s">
        <v>14077</v>
      </c>
    </row>
    <row r="14540" spans="1:4">
      <c r="A14540" s="489" t="str">
        <f t="shared" si="227"/>
        <v>2313600856訪問看護</v>
      </c>
      <c r="B14540" s="489">
        <v>2313600856</v>
      </c>
      <c r="C14540" s="489" t="s">
        <v>2102</v>
      </c>
      <c r="D14540" s="489" t="s">
        <v>14077</v>
      </c>
    </row>
    <row r="14541" spans="1:4">
      <c r="A14541" s="489" t="str">
        <f t="shared" si="227"/>
        <v>2313600922介護予防訪問リハビリテーション</v>
      </c>
      <c r="B14541" s="489">
        <v>2313600922</v>
      </c>
      <c r="C14541" s="489" t="s">
        <v>2108</v>
      </c>
      <c r="D14541" s="489" t="s">
        <v>17149</v>
      </c>
    </row>
    <row r="14542" spans="1:4">
      <c r="A14542" s="489" t="str">
        <f t="shared" si="227"/>
        <v>2313600922介護予防訪問看護</v>
      </c>
      <c r="B14542" s="489">
        <v>2313600922</v>
      </c>
      <c r="C14542" s="489" t="s">
        <v>2103</v>
      </c>
      <c r="D14542" s="489" t="s">
        <v>17149</v>
      </c>
    </row>
    <row r="14543" spans="1:4">
      <c r="A14543" s="489" t="str">
        <f t="shared" si="227"/>
        <v>2313600922訪問リハビリテーション</v>
      </c>
      <c r="B14543" s="489">
        <v>2313600922</v>
      </c>
      <c r="C14543" s="489" t="s">
        <v>2104</v>
      </c>
      <c r="D14543" s="489" t="s">
        <v>17149</v>
      </c>
    </row>
    <row r="14544" spans="1:4">
      <c r="A14544" s="489" t="str">
        <f t="shared" si="227"/>
        <v>2313600922訪問看護</v>
      </c>
      <c r="B14544" s="489">
        <v>2313600922</v>
      </c>
      <c r="C14544" s="489" t="s">
        <v>2102</v>
      </c>
      <c r="D14544" s="489" t="s">
        <v>17149</v>
      </c>
    </row>
    <row r="14545" spans="1:4">
      <c r="A14545" s="489" t="str">
        <f t="shared" si="227"/>
        <v>2313600955介護予防訪問リハビリテーション</v>
      </c>
      <c r="B14545" s="489">
        <v>2313600955</v>
      </c>
      <c r="C14545" s="489" t="s">
        <v>2108</v>
      </c>
      <c r="D14545" s="489" t="s">
        <v>17150</v>
      </c>
    </row>
    <row r="14546" spans="1:4">
      <c r="A14546" s="489" t="str">
        <f t="shared" si="227"/>
        <v>2313600955介護予防訪問看護</v>
      </c>
      <c r="B14546" s="489">
        <v>2313600955</v>
      </c>
      <c r="C14546" s="489" t="s">
        <v>2103</v>
      </c>
      <c r="D14546" s="489" t="s">
        <v>17150</v>
      </c>
    </row>
    <row r="14547" spans="1:4">
      <c r="A14547" s="489" t="str">
        <f t="shared" si="227"/>
        <v>2313600955訪問リハビリテーション</v>
      </c>
      <c r="B14547" s="489">
        <v>2313600955</v>
      </c>
      <c r="C14547" s="489" t="s">
        <v>2104</v>
      </c>
      <c r="D14547" s="489" t="s">
        <v>17150</v>
      </c>
    </row>
    <row r="14548" spans="1:4">
      <c r="A14548" s="489" t="str">
        <f t="shared" si="227"/>
        <v>2313600955訪問看護</v>
      </c>
      <c r="B14548" s="489">
        <v>2313600955</v>
      </c>
      <c r="C14548" s="489" t="s">
        <v>2102</v>
      </c>
      <c r="D14548" s="489" t="s">
        <v>17150</v>
      </c>
    </row>
    <row r="14549" spans="1:4">
      <c r="A14549" s="489" t="str">
        <f t="shared" si="227"/>
        <v>2313600963介護予防訪問リハビリテーション</v>
      </c>
      <c r="B14549" s="489">
        <v>2313600963</v>
      </c>
      <c r="C14549" s="489" t="s">
        <v>2108</v>
      </c>
      <c r="D14549" s="489" t="s">
        <v>17151</v>
      </c>
    </row>
    <row r="14550" spans="1:4">
      <c r="A14550" s="489" t="str">
        <f t="shared" si="227"/>
        <v>2313600963介護予防訪問看護</v>
      </c>
      <c r="B14550" s="489">
        <v>2313600963</v>
      </c>
      <c r="C14550" s="489" t="s">
        <v>2103</v>
      </c>
      <c r="D14550" s="489" t="s">
        <v>17151</v>
      </c>
    </row>
    <row r="14551" spans="1:4">
      <c r="A14551" s="489" t="str">
        <f t="shared" si="227"/>
        <v>2313600963訪問リハビリテーション</v>
      </c>
      <c r="B14551" s="489">
        <v>2313600963</v>
      </c>
      <c r="C14551" s="489" t="s">
        <v>2104</v>
      </c>
      <c r="D14551" s="489" t="s">
        <v>17151</v>
      </c>
    </row>
    <row r="14552" spans="1:4">
      <c r="A14552" s="489" t="str">
        <f t="shared" si="227"/>
        <v>2313600963訪問看護</v>
      </c>
      <c r="B14552" s="489">
        <v>2313600963</v>
      </c>
      <c r="C14552" s="489" t="s">
        <v>2102</v>
      </c>
      <c r="D14552" s="489" t="s">
        <v>17151</v>
      </c>
    </row>
    <row r="14553" spans="1:4">
      <c r="A14553" s="489" t="str">
        <f t="shared" si="227"/>
        <v>2313601003介護予防訪問リハビリテーション</v>
      </c>
      <c r="B14553" s="489">
        <v>2313601003</v>
      </c>
      <c r="C14553" s="489" t="s">
        <v>2108</v>
      </c>
      <c r="D14553" s="489" t="s">
        <v>17152</v>
      </c>
    </row>
    <row r="14554" spans="1:4">
      <c r="A14554" s="489" t="str">
        <f t="shared" si="227"/>
        <v>2313601003介護予防訪問看護</v>
      </c>
      <c r="B14554" s="489">
        <v>2313601003</v>
      </c>
      <c r="C14554" s="489" t="s">
        <v>2103</v>
      </c>
      <c r="D14554" s="489" t="s">
        <v>17152</v>
      </c>
    </row>
    <row r="14555" spans="1:4">
      <c r="A14555" s="489" t="str">
        <f t="shared" si="227"/>
        <v>2313601003訪問リハビリテーション</v>
      </c>
      <c r="B14555" s="489">
        <v>2313601003</v>
      </c>
      <c r="C14555" s="489" t="s">
        <v>2104</v>
      </c>
      <c r="D14555" s="489" t="s">
        <v>17152</v>
      </c>
    </row>
    <row r="14556" spans="1:4">
      <c r="A14556" s="489" t="str">
        <f t="shared" si="227"/>
        <v>2313601003訪問看護</v>
      </c>
      <c r="B14556" s="489">
        <v>2313601003</v>
      </c>
      <c r="C14556" s="489" t="s">
        <v>2102</v>
      </c>
      <c r="D14556" s="489" t="s">
        <v>17152</v>
      </c>
    </row>
    <row r="14557" spans="1:4">
      <c r="A14557" s="489" t="str">
        <f t="shared" si="227"/>
        <v>2313601060介護予防通所リハビリテーション</v>
      </c>
      <c r="B14557" s="489">
        <v>2313601060</v>
      </c>
      <c r="C14557" s="489" t="s">
        <v>2512</v>
      </c>
      <c r="D14557" s="489" t="s">
        <v>4168</v>
      </c>
    </row>
    <row r="14558" spans="1:4">
      <c r="A14558" s="489" t="str">
        <f t="shared" si="227"/>
        <v>2313601060介護予防訪問リハビリテーション</v>
      </c>
      <c r="B14558" s="489">
        <v>2313601060</v>
      </c>
      <c r="C14558" s="489" t="s">
        <v>2108</v>
      </c>
      <c r="D14558" s="489" t="s">
        <v>4168</v>
      </c>
    </row>
    <row r="14559" spans="1:4">
      <c r="A14559" s="489" t="str">
        <f t="shared" si="227"/>
        <v>2313601060介護予防訪問看護</v>
      </c>
      <c r="B14559" s="489">
        <v>2313601060</v>
      </c>
      <c r="C14559" s="489" t="s">
        <v>2103</v>
      </c>
      <c r="D14559" s="489" t="s">
        <v>4168</v>
      </c>
    </row>
    <row r="14560" spans="1:4">
      <c r="A14560" s="489" t="str">
        <f t="shared" si="227"/>
        <v>2313601060訪問リハビリテーション</v>
      </c>
      <c r="B14560" s="489">
        <v>2313601060</v>
      </c>
      <c r="C14560" s="489" t="s">
        <v>2104</v>
      </c>
      <c r="D14560" s="489" t="s">
        <v>4168</v>
      </c>
    </row>
    <row r="14561" spans="1:4">
      <c r="A14561" s="489" t="str">
        <f t="shared" si="227"/>
        <v>2313601060訪問看護</v>
      </c>
      <c r="B14561" s="489">
        <v>2313601060</v>
      </c>
      <c r="C14561" s="489" t="s">
        <v>2102</v>
      </c>
      <c r="D14561" s="489" t="s">
        <v>4168</v>
      </c>
    </row>
    <row r="14562" spans="1:4">
      <c r="A14562" s="489" t="str">
        <f t="shared" si="227"/>
        <v>2313601086介護予防訪問リハビリテーション</v>
      </c>
      <c r="B14562" s="489">
        <v>2313601086</v>
      </c>
      <c r="C14562" s="489" t="s">
        <v>2108</v>
      </c>
      <c r="D14562" s="489" t="s">
        <v>17153</v>
      </c>
    </row>
    <row r="14563" spans="1:4">
      <c r="A14563" s="489" t="str">
        <f t="shared" si="227"/>
        <v>2313601086介護予防訪問看護</v>
      </c>
      <c r="B14563" s="489">
        <v>2313601086</v>
      </c>
      <c r="C14563" s="489" t="s">
        <v>2103</v>
      </c>
      <c r="D14563" s="489" t="s">
        <v>17153</v>
      </c>
    </row>
    <row r="14564" spans="1:4">
      <c r="A14564" s="489" t="str">
        <f t="shared" si="227"/>
        <v>2313601086訪問リハビリテーション</v>
      </c>
      <c r="B14564" s="489">
        <v>2313601086</v>
      </c>
      <c r="C14564" s="489" t="s">
        <v>2104</v>
      </c>
      <c r="D14564" s="489" t="s">
        <v>17153</v>
      </c>
    </row>
    <row r="14565" spans="1:4">
      <c r="A14565" s="489" t="str">
        <f t="shared" si="227"/>
        <v>2313601086訪問看護</v>
      </c>
      <c r="B14565" s="489">
        <v>2313601086</v>
      </c>
      <c r="C14565" s="489" t="s">
        <v>2102</v>
      </c>
      <c r="D14565" s="489" t="s">
        <v>17153</v>
      </c>
    </row>
    <row r="14566" spans="1:4">
      <c r="A14566" s="489" t="str">
        <f t="shared" si="227"/>
        <v>2313601094介護予防訪問リハビリテーション</v>
      </c>
      <c r="B14566" s="489">
        <v>2313601094</v>
      </c>
      <c r="C14566" s="489" t="s">
        <v>2108</v>
      </c>
      <c r="D14566" s="489" t="s">
        <v>17154</v>
      </c>
    </row>
    <row r="14567" spans="1:4">
      <c r="A14567" s="489" t="str">
        <f t="shared" si="227"/>
        <v>2313601094介護予防訪問看護</v>
      </c>
      <c r="B14567" s="489">
        <v>2313601094</v>
      </c>
      <c r="C14567" s="489" t="s">
        <v>2103</v>
      </c>
      <c r="D14567" s="489" t="s">
        <v>17154</v>
      </c>
    </row>
    <row r="14568" spans="1:4">
      <c r="A14568" s="489" t="str">
        <f t="shared" si="227"/>
        <v>2313601094訪問リハビリテーション</v>
      </c>
      <c r="B14568" s="489">
        <v>2313601094</v>
      </c>
      <c r="C14568" s="489" t="s">
        <v>2104</v>
      </c>
      <c r="D14568" s="489" t="s">
        <v>17154</v>
      </c>
    </row>
    <row r="14569" spans="1:4">
      <c r="A14569" s="489" t="str">
        <f t="shared" si="227"/>
        <v>2313601094訪問看護</v>
      </c>
      <c r="B14569" s="489">
        <v>2313601094</v>
      </c>
      <c r="C14569" s="489" t="s">
        <v>2102</v>
      </c>
      <c r="D14569" s="489" t="s">
        <v>17154</v>
      </c>
    </row>
    <row r="14570" spans="1:4">
      <c r="A14570" s="489" t="str">
        <f t="shared" si="227"/>
        <v>2313601136介護予防訪問リハビリテーション</v>
      </c>
      <c r="B14570" s="489">
        <v>2313601136</v>
      </c>
      <c r="C14570" s="489" t="s">
        <v>2108</v>
      </c>
      <c r="D14570" s="489" t="s">
        <v>17155</v>
      </c>
    </row>
    <row r="14571" spans="1:4">
      <c r="A14571" s="489" t="str">
        <f t="shared" si="227"/>
        <v>2313601136介護予防訪問看護</v>
      </c>
      <c r="B14571" s="489">
        <v>2313601136</v>
      </c>
      <c r="C14571" s="489" t="s">
        <v>2103</v>
      </c>
      <c r="D14571" s="489" t="s">
        <v>17155</v>
      </c>
    </row>
    <row r="14572" spans="1:4">
      <c r="A14572" s="489" t="str">
        <f t="shared" si="227"/>
        <v>2313601136訪問リハビリテーション</v>
      </c>
      <c r="B14572" s="489">
        <v>2313601136</v>
      </c>
      <c r="C14572" s="489" t="s">
        <v>2104</v>
      </c>
      <c r="D14572" s="489" t="s">
        <v>17155</v>
      </c>
    </row>
    <row r="14573" spans="1:4">
      <c r="A14573" s="489" t="str">
        <f t="shared" si="227"/>
        <v>2313601136訪問看護</v>
      </c>
      <c r="B14573" s="489">
        <v>2313601136</v>
      </c>
      <c r="C14573" s="489" t="s">
        <v>2102</v>
      </c>
      <c r="D14573" s="489" t="s">
        <v>17155</v>
      </c>
    </row>
    <row r="14574" spans="1:4">
      <c r="A14574" s="489" t="str">
        <f t="shared" si="227"/>
        <v>2313601177介護予防訪問リハビリテーション</v>
      </c>
      <c r="B14574" s="489">
        <v>2313601177</v>
      </c>
      <c r="C14574" s="489" t="s">
        <v>2108</v>
      </c>
      <c r="D14574" s="489" t="s">
        <v>17156</v>
      </c>
    </row>
    <row r="14575" spans="1:4">
      <c r="A14575" s="489" t="str">
        <f t="shared" si="227"/>
        <v>2313601177介護予防訪問看護</v>
      </c>
      <c r="B14575" s="489">
        <v>2313601177</v>
      </c>
      <c r="C14575" s="489" t="s">
        <v>2103</v>
      </c>
      <c r="D14575" s="489" t="s">
        <v>17156</v>
      </c>
    </row>
    <row r="14576" spans="1:4">
      <c r="A14576" s="489" t="str">
        <f t="shared" si="227"/>
        <v>2313601177訪問リハビリテーション</v>
      </c>
      <c r="B14576" s="489">
        <v>2313601177</v>
      </c>
      <c r="C14576" s="489" t="s">
        <v>2104</v>
      </c>
      <c r="D14576" s="489" t="s">
        <v>17156</v>
      </c>
    </row>
    <row r="14577" spans="1:4">
      <c r="A14577" s="489" t="str">
        <f t="shared" si="227"/>
        <v>2313601177訪問看護</v>
      </c>
      <c r="B14577" s="489">
        <v>2313601177</v>
      </c>
      <c r="C14577" s="489" t="s">
        <v>2102</v>
      </c>
      <c r="D14577" s="489" t="s">
        <v>17156</v>
      </c>
    </row>
    <row r="14578" spans="1:4">
      <c r="A14578" s="489" t="str">
        <f t="shared" si="227"/>
        <v>2313601193介護予防訪問リハビリテーション</v>
      </c>
      <c r="B14578" s="489">
        <v>2313601193</v>
      </c>
      <c r="C14578" s="489" t="s">
        <v>2108</v>
      </c>
      <c r="D14578" s="489" t="s">
        <v>17157</v>
      </c>
    </row>
    <row r="14579" spans="1:4">
      <c r="A14579" s="489" t="str">
        <f t="shared" si="227"/>
        <v>2313601193介護予防訪問看護</v>
      </c>
      <c r="B14579" s="489">
        <v>2313601193</v>
      </c>
      <c r="C14579" s="489" t="s">
        <v>2103</v>
      </c>
      <c r="D14579" s="489" t="s">
        <v>17157</v>
      </c>
    </row>
    <row r="14580" spans="1:4">
      <c r="A14580" s="489" t="str">
        <f t="shared" si="227"/>
        <v>2313601193訪問リハビリテーション</v>
      </c>
      <c r="B14580" s="489">
        <v>2313601193</v>
      </c>
      <c r="C14580" s="489" t="s">
        <v>2104</v>
      </c>
      <c r="D14580" s="489" t="s">
        <v>17157</v>
      </c>
    </row>
    <row r="14581" spans="1:4">
      <c r="A14581" s="489" t="str">
        <f t="shared" si="227"/>
        <v>2313601193訪問看護</v>
      </c>
      <c r="B14581" s="489">
        <v>2313601193</v>
      </c>
      <c r="C14581" s="489" t="s">
        <v>2102</v>
      </c>
      <c r="D14581" s="489" t="s">
        <v>17157</v>
      </c>
    </row>
    <row r="14582" spans="1:4">
      <c r="A14582" s="489" t="str">
        <f t="shared" si="227"/>
        <v>2313601227介護予防訪問リハビリテーション</v>
      </c>
      <c r="B14582" s="489">
        <v>2313601227</v>
      </c>
      <c r="C14582" s="489" t="s">
        <v>2108</v>
      </c>
      <c r="D14582" s="489" t="s">
        <v>17158</v>
      </c>
    </row>
    <row r="14583" spans="1:4">
      <c r="A14583" s="489" t="str">
        <f t="shared" si="227"/>
        <v>2313601227介護予防訪問看護</v>
      </c>
      <c r="B14583" s="489">
        <v>2313601227</v>
      </c>
      <c r="C14583" s="489" t="s">
        <v>2103</v>
      </c>
      <c r="D14583" s="489" t="s">
        <v>17158</v>
      </c>
    </row>
    <row r="14584" spans="1:4">
      <c r="A14584" s="489" t="str">
        <f t="shared" si="227"/>
        <v>2313601227訪問リハビリテーション</v>
      </c>
      <c r="B14584" s="489">
        <v>2313601227</v>
      </c>
      <c r="C14584" s="489" t="s">
        <v>2104</v>
      </c>
      <c r="D14584" s="489" t="s">
        <v>17158</v>
      </c>
    </row>
    <row r="14585" spans="1:4">
      <c r="A14585" s="489" t="str">
        <f t="shared" si="227"/>
        <v>2313601227訪問看護</v>
      </c>
      <c r="B14585" s="489">
        <v>2313601227</v>
      </c>
      <c r="C14585" s="489" t="s">
        <v>2102</v>
      </c>
      <c r="D14585" s="489" t="s">
        <v>17158</v>
      </c>
    </row>
    <row r="14586" spans="1:4">
      <c r="A14586" s="489" t="str">
        <f t="shared" si="227"/>
        <v>2313601243介護予防訪問リハビリテーション</v>
      </c>
      <c r="B14586" s="489">
        <v>2313601243</v>
      </c>
      <c r="C14586" s="489" t="s">
        <v>2108</v>
      </c>
      <c r="D14586" s="489" t="s">
        <v>17159</v>
      </c>
    </row>
    <row r="14587" spans="1:4">
      <c r="A14587" s="489" t="str">
        <f t="shared" si="227"/>
        <v>2313601243介護予防訪問看護</v>
      </c>
      <c r="B14587" s="489">
        <v>2313601243</v>
      </c>
      <c r="C14587" s="489" t="s">
        <v>2103</v>
      </c>
      <c r="D14587" s="489" t="s">
        <v>17159</v>
      </c>
    </row>
    <row r="14588" spans="1:4">
      <c r="A14588" s="489" t="str">
        <f t="shared" si="227"/>
        <v>2313601243訪問リハビリテーション</v>
      </c>
      <c r="B14588" s="489">
        <v>2313601243</v>
      </c>
      <c r="C14588" s="489" t="s">
        <v>2104</v>
      </c>
      <c r="D14588" s="489" t="s">
        <v>17159</v>
      </c>
    </row>
    <row r="14589" spans="1:4">
      <c r="A14589" s="489" t="str">
        <f t="shared" si="227"/>
        <v>2313601243訪問看護</v>
      </c>
      <c r="B14589" s="489">
        <v>2313601243</v>
      </c>
      <c r="C14589" s="489" t="s">
        <v>2102</v>
      </c>
      <c r="D14589" s="489" t="s">
        <v>17159</v>
      </c>
    </row>
    <row r="14590" spans="1:4">
      <c r="A14590" s="489" t="str">
        <f t="shared" si="227"/>
        <v>2313601250介護予防訪問リハビリテーション</v>
      </c>
      <c r="B14590" s="489">
        <v>2313601250</v>
      </c>
      <c r="C14590" s="489" t="s">
        <v>2108</v>
      </c>
      <c r="D14590" s="489" t="s">
        <v>17160</v>
      </c>
    </row>
    <row r="14591" spans="1:4">
      <c r="A14591" s="489" t="str">
        <f t="shared" si="227"/>
        <v>2313601250介護予防訪問看護</v>
      </c>
      <c r="B14591" s="489">
        <v>2313601250</v>
      </c>
      <c r="C14591" s="489" t="s">
        <v>2103</v>
      </c>
      <c r="D14591" s="489" t="s">
        <v>17160</v>
      </c>
    </row>
    <row r="14592" spans="1:4">
      <c r="A14592" s="489" t="str">
        <f t="shared" si="227"/>
        <v>2313601250訪問リハビリテーション</v>
      </c>
      <c r="B14592" s="489">
        <v>2313601250</v>
      </c>
      <c r="C14592" s="489" t="s">
        <v>2104</v>
      </c>
      <c r="D14592" s="489" t="s">
        <v>17160</v>
      </c>
    </row>
    <row r="14593" spans="1:4">
      <c r="A14593" s="489" t="str">
        <f t="shared" si="227"/>
        <v>2313601250訪問看護</v>
      </c>
      <c r="B14593" s="489">
        <v>2313601250</v>
      </c>
      <c r="C14593" s="489" t="s">
        <v>2102</v>
      </c>
      <c r="D14593" s="489" t="s">
        <v>17160</v>
      </c>
    </row>
    <row r="14594" spans="1:4">
      <c r="A14594" s="489" t="str">
        <f t="shared" ref="A14594:A14657" si="228">B14594&amp;C14594</f>
        <v>2313601292介護予防訪問リハビリテーション</v>
      </c>
      <c r="B14594" s="489">
        <v>2313601292</v>
      </c>
      <c r="C14594" s="489" t="s">
        <v>2108</v>
      </c>
      <c r="D14594" s="489" t="s">
        <v>14925</v>
      </c>
    </row>
    <row r="14595" spans="1:4">
      <c r="A14595" s="489" t="str">
        <f t="shared" si="228"/>
        <v>2313601292介護予防訪問看護</v>
      </c>
      <c r="B14595" s="489">
        <v>2313601292</v>
      </c>
      <c r="C14595" s="489" t="s">
        <v>2103</v>
      </c>
      <c r="D14595" s="489" t="s">
        <v>14925</v>
      </c>
    </row>
    <row r="14596" spans="1:4">
      <c r="A14596" s="489" t="str">
        <f t="shared" si="228"/>
        <v>2313601292訪問リハビリテーション</v>
      </c>
      <c r="B14596" s="489">
        <v>2313601292</v>
      </c>
      <c r="C14596" s="489" t="s">
        <v>2104</v>
      </c>
      <c r="D14596" s="489" t="s">
        <v>14925</v>
      </c>
    </row>
    <row r="14597" spans="1:4">
      <c r="A14597" s="489" t="str">
        <f t="shared" si="228"/>
        <v>2313601292訪問看護</v>
      </c>
      <c r="B14597" s="489">
        <v>2313601292</v>
      </c>
      <c r="C14597" s="489" t="s">
        <v>2102</v>
      </c>
      <c r="D14597" s="489" t="s">
        <v>14925</v>
      </c>
    </row>
    <row r="14598" spans="1:4">
      <c r="A14598" s="489" t="str">
        <f t="shared" si="228"/>
        <v>2313601300介護予防訪問リハビリテーション</v>
      </c>
      <c r="B14598" s="489">
        <v>2313601300</v>
      </c>
      <c r="C14598" s="489" t="s">
        <v>2108</v>
      </c>
      <c r="D14598" s="489" t="s">
        <v>17161</v>
      </c>
    </row>
    <row r="14599" spans="1:4">
      <c r="A14599" s="489" t="str">
        <f t="shared" si="228"/>
        <v>2313601300介護予防訪問看護</v>
      </c>
      <c r="B14599" s="489">
        <v>2313601300</v>
      </c>
      <c r="C14599" s="489" t="s">
        <v>2103</v>
      </c>
      <c r="D14599" s="489" t="s">
        <v>17161</v>
      </c>
    </row>
    <row r="14600" spans="1:4">
      <c r="A14600" s="489" t="str">
        <f t="shared" si="228"/>
        <v>2313601300訪問リハビリテーション</v>
      </c>
      <c r="B14600" s="489">
        <v>2313601300</v>
      </c>
      <c r="C14600" s="489" t="s">
        <v>2104</v>
      </c>
      <c r="D14600" s="489" t="s">
        <v>17161</v>
      </c>
    </row>
    <row r="14601" spans="1:4">
      <c r="A14601" s="489" t="str">
        <f t="shared" si="228"/>
        <v>2313601300訪問看護</v>
      </c>
      <c r="B14601" s="489">
        <v>2313601300</v>
      </c>
      <c r="C14601" s="489" t="s">
        <v>2102</v>
      </c>
      <c r="D14601" s="489" t="s">
        <v>17161</v>
      </c>
    </row>
    <row r="14602" spans="1:4">
      <c r="A14602" s="489" t="str">
        <f t="shared" si="228"/>
        <v>2313601326介護予防訪問リハビリテーション</v>
      </c>
      <c r="B14602" s="489">
        <v>2313601326</v>
      </c>
      <c r="C14602" s="489" t="s">
        <v>2108</v>
      </c>
      <c r="D14602" s="489" t="s">
        <v>17162</v>
      </c>
    </row>
    <row r="14603" spans="1:4">
      <c r="A14603" s="489" t="str">
        <f t="shared" si="228"/>
        <v>2313601326介護予防訪問看護</v>
      </c>
      <c r="B14603" s="489">
        <v>2313601326</v>
      </c>
      <c r="C14603" s="489" t="s">
        <v>2103</v>
      </c>
      <c r="D14603" s="489" t="s">
        <v>17162</v>
      </c>
    </row>
    <row r="14604" spans="1:4">
      <c r="A14604" s="489" t="str">
        <f t="shared" si="228"/>
        <v>2313601326訪問リハビリテーション</v>
      </c>
      <c r="B14604" s="489">
        <v>2313601326</v>
      </c>
      <c r="C14604" s="489" t="s">
        <v>2104</v>
      </c>
      <c r="D14604" s="489" t="s">
        <v>17162</v>
      </c>
    </row>
    <row r="14605" spans="1:4">
      <c r="A14605" s="489" t="str">
        <f t="shared" si="228"/>
        <v>2313601326訪問看護</v>
      </c>
      <c r="B14605" s="489">
        <v>2313601326</v>
      </c>
      <c r="C14605" s="489" t="s">
        <v>2102</v>
      </c>
      <c r="D14605" s="489" t="s">
        <v>17162</v>
      </c>
    </row>
    <row r="14606" spans="1:4">
      <c r="A14606" s="489" t="str">
        <f t="shared" si="228"/>
        <v>2313601342介護予防訪問リハビリテーション</v>
      </c>
      <c r="B14606" s="489">
        <v>2313601342</v>
      </c>
      <c r="C14606" s="489" t="s">
        <v>2108</v>
      </c>
      <c r="D14606" s="489" t="s">
        <v>17163</v>
      </c>
    </row>
    <row r="14607" spans="1:4">
      <c r="A14607" s="489" t="str">
        <f t="shared" si="228"/>
        <v>2313601342介護予防訪問看護</v>
      </c>
      <c r="B14607" s="489">
        <v>2313601342</v>
      </c>
      <c r="C14607" s="489" t="s">
        <v>2103</v>
      </c>
      <c r="D14607" s="489" t="s">
        <v>17163</v>
      </c>
    </row>
    <row r="14608" spans="1:4">
      <c r="A14608" s="489" t="str">
        <f t="shared" si="228"/>
        <v>2313601342訪問リハビリテーション</v>
      </c>
      <c r="B14608" s="489">
        <v>2313601342</v>
      </c>
      <c r="C14608" s="489" t="s">
        <v>2104</v>
      </c>
      <c r="D14608" s="489" t="s">
        <v>17163</v>
      </c>
    </row>
    <row r="14609" spans="1:4">
      <c r="A14609" s="489" t="str">
        <f t="shared" si="228"/>
        <v>2313601342訪問看護</v>
      </c>
      <c r="B14609" s="489">
        <v>2313601342</v>
      </c>
      <c r="C14609" s="489" t="s">
        <v>2102</v>
      </c>
      <c r="D14609" s="489" t="s">
        <v>17163</v>
      </c>
    </row>
    <row r="14610" spans="1:4">
      <c r="A14610" s="489" t="str">
        <f t="shared" si="228"/>
        <v>2313601359介護予防訪問リハビリテーション</v>
      </c>
      <c r="B14610" s="489">
        <v>2313601359</v>
      </c>
      <c r="C14610" s="489" t="s">
        <v>2108</v>
      </c>
      <c r="D14610" s="489" t="s">
        <v>17164</v>
      </c>
    </row>
    <row r="14611" spans="1:4">
      <c r="A14611" s="489" t="str">
        <f t="shared" si="228"/>
        <v>2313601359介護予防訪問看護</v>
      </c>
      <c r="B14611" s="489">
        <v>2313601359</v>
      </c>
      <c r="C14611" s="489" t="s">
        <v>2103</v>
      </c>
      <c r="D14611" s="489" t="s">
        <v>17164</v>
      </c>
    </row>
    <row r="14612" spans="1:4">
      <c r="A14612" s="489" t="str">
        <f t="shared" si="228"/>
        <v>2313601359訪問リハビリテーション</v>
      </c>
      <c r="B14612" s="489">
        <v>2313601359</v>
      </c>
      <c r="C14612" s="489" t="s">
        <v>2104</v>
      </c>
      <c r="D14612" s="489" t="s">
        <v>17164</v>
      </c>
    </row>
    <row r="14613" spans="1:4">
      <c r="A14613" s="489" t="str">
        <f t="shared" si="228"/>
        <v>2313601359訪問看護</v>
      </c>
      <c r="B14613" s="489">
        <v>2313601359</v>
      </c>
      <c r="C14613" s="489" t="s">
        <v>2102</v>
      </c>
      <c r="D14613" s="489" t="s">
        <v>17164</v>
      </c>
    </row>
    <row r="14614" spans="1:4">
      <c r="A14614" s="489" t="str">
        <f t="shared" si="228"/>
        <v>2313601391介護予防訪問リハビリテーション</v>
      </c>
      <c r="B14614" s="489">
        <v>2313601391</v>
      </c>
      <c r="C14614" s="489" t="s">
        <v>2108</v>
      </c>
      <c r="D14614" s="489" t="s">
        <v>17165</v>
      </c>
    </row>
    <row r="14615" spans="1:4">
      <c r="A14615" s="489" t="str">
        <f t="shared" si="228"/>
        <v>2313601391介護予防訪問看護</v>
      </c>
      <c r="B14615" s="489">
        <v>2313601391</v>
      </c>
      <c r="C14615" s="489" t="s">
        <v>2103</v>
      </c>
      <c r="D14615" s="489" t="s">
        <v>17165</v>
      </c>
    </row>
    <row r="14616" spans="1:4">
      <c r="A14616" s="489" t="str">
        <f t="shared" si="228"/>
        <v>2313601391訪問リハビリテーション</v>
      </c>
      <c r="B14616" s="489">
        <v>2313601391</v>
      </c>
      <c r="C14616" s="489" t="s">
        <v>2104</v>
      </c>
      <c r="D14616" s="489" t="s">
        <v>17165</v>
      </c>
    </row>
    <row r="14617" spans="1:4">
      <c r="A14617" s="489" t="str">
        <f t="shared" si="228"/>
        <v>2313601391訪問看護</v>
      </c>
      <c r="B14617" s="489">
        <v>2313601391</v>
      </c>
      <c r="C14617" s="489" t="s">
        <v>2102</v>
      </c>
      <c r="D14617" s="489" t="s">
        <v>17165</v>
      </c>
    </row>
    <row r="14618" spans="1:4">
      <c r="A14618" s="489" t="str">
        <f t="shared" si="228"/>
        <v>2313601409介護予防訪問リハビリテーション</v>
      </c>
      <c r="B14618" s="489">
        <v>2313601409</v>
      </c>
      <c r="C14618" s="489" t="s">
        <v>2108</v>
      </c>
      <c r="D14618" s="489" t="s">
        <v>17166</v>
      </c>
    </row>
    <row r="14619" spans="1:4">
      <c r="A14619" s="489" t="str">
        <f t="shared" si="228"/>
        <v>2313601409介護予防訪問看護</v>
      </c>
      <c r="B14619" s="489">
        <v>2313601409</v>
      </c>
      <c r="C14619" s="489" t="s">
        <v>2103</v>
      </c>
      <c r="D14619" s="489" t="s">
        <v>17166</v>
      </c>
    </row>
    <row r="14620" spans="1:4">
      <c r="A14620" s="489" t="str">
        <f t="shared" si="228"/>
        <v>2313601409訪問リハビリテーション</v>
      </c>
      <c r="B14620" s="489">
        <v>2313601409</v>
      </c>
      <c r="C14620" s="489" t="s">
        <v>2104</v>
      </c>
      <c r="D14620" s="489" t="s">
        <v>17166</v>
      </c>
    </row>
    <row r="14621" spans="1:4">
      <c r="A14621" s="489" t="str">
        <f t="shared" si="228"/>
        <v>2313601409訪問看護</v>
      </c>
      <c r="B14621" s="489">
        <v>2313601409</v>
      </c>
      <c r="C14621" s="489" t="s">
        <v>2102</v>
      </c>
      <c r="D14621" s="489" t="s">
        <v>17166</v>
      </c>
    </row>
    <row r="14622" spans="1:4">
      <c r="A14622" s="489" t="str">
        <f t="shared" si="228"/>
        <v>2313601425介護予防訪問リハビリテーション</v>
      </c>
      <c r="B14622" s="489">
        <v>2313601425</v>
      </c>
      <c r="C14622" s="489" t="s">
        <v>2108</v>
      </c>
      <c r="D14622" s="489" t="s">
        <v>17167</v>
      </c>
    </row>
    <row r="14623" spans="1:4">
      <c r="A14623" s="489" t="str">
        <f t="shared" si="228"/>
        <v>2313601425介護予防訪問看護</v>
      </c>
      <c r="B14623" s="489">
        <v>2313601425</v>
      </c>
      <c r="C14623" s="489" t="s">
        <v>2103</v>
      </c>
      <c r="D14623" s="489" t="s">
        <v>17167</v>
      </c>
    </row>
    <row r="14624" spans="1:4">
      <c r="A14624" s="489" t="str">
        <f t="shared" si="228"/>
        <v>2313601425訪問リハビリテーション</v>
      </c>
      <c r="B14624" s="489">
        <v>2313601425</v>
      </c>
      <c r="C14624" s="489" t="s">
        <v>2104</v>
      </c>
      <c r="D14624" s="489" t="s">
        <v>17167</v>
      </c>
    </row>
    <row r="14625" spans="1:4">
      <c r="A14625" s="489" t="str">
        <f t="shared" si="228"/>
        <v>2313601425訪問看護</v>
      </c>
      <c r="B14625" s="489">
        <v>2313601425</v>
      </c>
      <c r="C14625" s="489" t="s">
        <v>2102</v>
      </c>
      <c r="D14625" s="489" t="s">
        <v>17167</v>
      </c>
    </row>
    <row r="14626" spans="1:4">
      <c r="A14626" s="489" t="str">
        <f t="shared" si="228"/>
        <v>2313601433介護予防訪問リハビリテーション</v>
      </c>
      <c r="B14626" s="489">
        <v>2313601433</v>
      </c>
      <c r="C14626" s="489" t="s">
        <v>2108</v>
      </c>
      <c r="D14626" s="489" t="s">
        <v>17168</v>
      </c>
    </row>
    <row r="14627" spans="1:4">
      <c r="A14627" s="489" t="str">
        <f t="shared" si="228"/>
        <v>2313601433介護予防訪問看護</v>
      </c>
      <c r="B14627" s="489">
        <v>2313601433</v>
      </c>
      <c r="C14627" s="489" t="s">
        <v>2103</v>
      </c>
      <c r="D14627" s="489" t="s">
        <v>17168</v>
      </c>
    </row>
    <row r="14628" spans="1:4">
      <c r="A14628" s="489" t="str">
        <f t="shared" si="228"/>
        <v>2313601433訪問リハビリテーション</v>
      </c>
      <c r="B14628" s="489">
        <v>2313601433</v>
      </c>
      <c r="C14628" s="489" t="s">
        <v>2104</v>
      </c>
      <c r="D14628" s="489" t="s">
        <v>17168</v>
      </c>
    </row>
    <row r="14629" spans="1:4">
      <c r="A14629" s="489" t="str">
        <f t="shared" si="228"/>
        <v>2313601433訪問看護</v>
      </c>
      <c r="B14629" s="489">
        <v>2313601433</v>
      </c>
      <c r="C14629" s="489" t="s">
        <v>2102</v>
      </c>
      <c r="D14629" s="489" t="s">
        <v>17168</v>
      </c>
    </row>
    <row r="14630" spans="1:4">
      <c r="A14630" s="489" t="str">
        <f t="shared" si="228"/>
        <v>2313601441介護予防訪問リハビリテーション</v>
      </c>
      <c r="B14630" s="489">
        <v>2313601441</v>
      </c>
      <c r="C14630" s="489" t="s">
        <v>2108</v>
      </c>
      <c r="D14630" s="489" t="s">
        <v>17169</v>
      </c>
    </row>
    <row r="14631" spans="1:4">
      <c r="A14631" s="489" t="str">
        <f t="shared" si="228"/>
        <v>2313601441介護予防訪問看護</v>
      </c>
      <c r="B14631" s="489">
        <v>2313601441</v>
      </c>
      <c r="C14631" s="489" t="s">
        <v>2103</v>
      </c>
      <c r="D14631" s="489" t="s">
        <v>17169</v>
      </c>
    </row>
    <row r="14632" spans="1:4">
      <c r="A14632" s="489" t="str">
        <f t="shared" si="228"/>
        <v>2313601441訪問リハビリテーション</v>
      </c>
      <c r="B14632" s="489">
        <v>2313601441</v>
      </c>
      <c r="C14632" s="489" t="s">
        <v>2104</v>
      </c>
      <c r="D14632" s="489" t="s">
        <v>17169</v>
      </c>
    </row>
    <row r="14633" spans="1:4">
      <c r="A14633" s="489" t="str">
        <f t="shared" si="228"/>
        <v>2313601441訪問看護</v>
      </c>
      <c r="B14633" s="489">
        <v>2313601441</v>
      </c>
      <c r="C14633" s="489" t="s">
        <v>2102</v>
      </c>
      <c r="D14633" s="489" t="s">
        <v>17169</v>
      </c>
    </row>
    <row r="14634" spans="1:4">
      <c r="A14634" s="489" t="str">
        <f t="shared" si="228"/>
        <v>2313601466介護予防訪問リハビリテーション</v>
      </c>
      <c r="B14634" s="489">
        <v>2313601466</v>
      </c>
      <c r="C14634" s="489" t="s">
        <v>2108</v>
      </c>
      <c r="D14634" s="489" t="s">
        <v>17170</v>
      </c>
    </row>
    <row r="14635" spans="1:4">
      <c r="A14635" s="489" t="str">
        <f t="shared" si="228"/>
        <v>2313601466介護予防訪問看護</v>
      </c>
      <c r="B14635" s="489">
        <v>2313601466</v>
      </c>
      <c r="C14635" s="489" t="s">
        <v>2103</v>
      </c>
      <c r="D14635" s="489" t="s">
        <v>17170</v>
      </c>
    </row>
    <row r="14636" spans="1:4">
      <c r="A14636" s="489" t="str">
        <f t="shared" si="228"/>
        <v>2313601466訪問リハビリテーション</v>
      </c>
      <c r="B14636" s="489">
        <v>2313601466</v>
      </c>
      <c r="C14636" s="489" t="s">
        <v>2104</v>
      </c>
      <c r="D14636" s="489" t="s">
        <v>17170</v>
      </c>
    </row>
    <row r="14637" spans="1:4">
      <c r="A14637" s="489" t="str">
        <f t="shared" si="228"/>
        <v>2313601466訪問看護</v>
      </c>
      <c r="B14637" s="489">
        <v>2313601466</v>
      </c>
      <c r="C14637" s="489" t="s">
        <v>2102</v>
      </c>
      <c r="D14637" s="489" t="s">
        <v>17170</v>
      </c>
    </row>
    <row r="14638" spans="1:4">
      <c r="A14638" s="489" t="str">
        <f t="shared" si="228"/>
        <v>2313601482介護予防訪問リハビリテーション</v>
      </c>
      <c r="B14638" s="489">
        <v>2313601482</v>
      </c>
      <c r="C14638" s="489" t="s">
        <v>2108</v>
      </c>
      <c r="D14638" s="489" t="s">
        <v>17171</v>
      </c>
    </row>
    <row r="14639" spans="1:4">
      <c r="A14639" s="489" t="str">
        <f t="shared" si="228"/>
        <v>2313601482介護予防訪問看護</v>
      </c>
      <c r="B14639" s="489">
        <v>2313601482</v>
      </c>
      <c r="C14639" s="489" t="s">
        <v>2103</v>
      </c>
      <c r="D14639" s="489" t="s">
        <v>17171</v>
      </c>
    </row>
    <row r="14640" spans="1:4">
      <c r="A14640" s="489" t="str">
        <f t="shared" si="228"/>
        <v>2313601482訪問リハビリテーション</v>
      </c>
      <c r="B14640" s="489">
        <v>2313601482</v>
      </c>
      <c r="C14640" s="489" t="s">
        <v>2104</v>
      </c>
      <c r="D14640" s="489" t="s">
        <v>17171</v>
      </c>
    </row>
    <row r="14641" spans="1:4">
      <c r="A14641" s="489" t="str">
        <f t="shared" si="228"/>
        <v>2313601482訪問看護</v>
      </c>
      <c r="B14641" s="489">
        <v>2313601482</v>
      </c>
      <c r="C14641" s="489" t="s">
        <v>2102</v>
      </c>
      <c r="D14641" s="489" t="s">
        <v>17171</v>
      </c>
    </row>
    <row r="14642" spans="1:4">
      <c r="A14642" s="489" t="str">
        <f t="shared" si="228"/>
        <v>2313601490介護予防訪問リハビリテーション</v>
      </c>
      <c r="B14642" s="489">
        <v>2313601490</v>
      </c>
      <c r="C14642" s="489" t="s">
        <v>2108</v>
      </c>
      <c r="D14642" s="489" t="s">
        <v>17172</v>
      </c>
    </row>
    <row r="14643" spans="1:4">
      <c r="A14643" s="489" t="str">
        <f t="shared" si="228"/>
        <v>2313601490介護予防訪問看護</v>
      </c>
      <c r="B14643" s="489">
        <v>2313601490</v>
      </c>
      <c r="C14643" s="489" t="s">
        <v>2103</v>
      </c>
      <c r="D14643" s="489" t="s">
        <v>17172</v>
      </c>
    </row>
    <row r="14644" spans="1:4">
      <c r="A14644" s="489" t="str">
        <f t="shared" si="228"/>
        <v>2313601490訪問リハビリテーション</v>
      </c>
      <c r="B14644" s="489">
        <v>2313601490</v>
      </c>
      <c r="C14644" s="489" t="s">
        <v>2104</v>
      </c>
      <c r="D14644" s="489" t="s">
        <v>17172</v>
      </c>
    </row>
    <row r="14645" spans="1:4">
      <c r="A14645" s="489" t="str">
        <f t="shared" si="228"/>
        <v>2313601490訪問看護</v>
      </c>
      <c r="B14645" s="489">
        <v>2313601490</v>
      </c>
      <c r="C14645" s="489" t="s">
        <v>2102</v>
      </c>
      <c r="D14645" s="489" t="s">
        <v>17172</v>
      </c>
    </row>
    <row r="14646" spans="1:4">
      <c r="A14646" s="489" t="str">
        <f t="shared" si="228"/>
        <v>2313601508介護予防訪問リハビリテーション</v>
      </c>
      <c r="B14646" s="489">
        <v>2313601508</v>
      </c>
      <c r="C14646" s="489" t="s">
        <v>2108</v>
      </c>
      <c r="D14646" s="489" t="s">
        <v>17173</v>
      </c>
    </row>
    <row r="14647" spans="1:4">
      <c r="A14647" s="489" t="str">
        <f t="shared" si="228"/>
        <v>2313601508介護予防訪問看護</v>
      </c>
      <c r="B14647" s="489">
        <v>2313601508</v>
      </c>
      <c r="C14647" s="489" t="s">
        <v>2103</v>
      </c>
      <c r="D14647" s="489" t="s">
        <v>17173</v>
      </c>
    </row>
    <row r="14648" spans="1:4">
      <c r="A14648" s="489" t="str">
        <f t="shared" si="228"/>
        <v>2313601508訪問リハビリテーション</v>
      </c>
      <c r="B14648" s="489">
        <v>2313601508</v>
      </c>
      <c r="C14648" s="489" t="s">
        <v>2104</v>
      </c>
      <c r="D14648" s="489" t="s">
        <v>17173</v>
      </c>
    </row>
    <row r="14649" spans="1:4">
      <c r="A14649" s="489" t="str">
        <f t="shared" si="228"/>
        <v>2313601508訪問看護</v>
      </c>
      <c r="B14649" s="489">
        <v>2313601508</v>
      </c>
      <c r="C14649" s="489" t="s">
        <v>2102</v>
      </c>
      <c r="D14649" s="489" t="s">
        <v>17173</v>
      </c>
    </row>
    <row r="14650" spans="1:4">
      <c r="A14650" s="489" t="str">
        <f t="shared" si="228"/>
        <v>2313601516介護予防訪問リハビリテーション</v>
      </c>
      <c r="B14650" s="489">
        <v>2313601516</v>
      </c>
      <c r="C14650" s="489" t="s">
        <v>2108</v>
      </c>
      <c r="D14650" s="489" t="s">
        <v>17174</v>
      </c>
    </row>
    <row r="14651" spans="1:4">
      <c r="A14651" s="489" t="str">
        <f t="shared" si="228"/>
        <v>2313601516介護予防訪問看護</v>
      </c>
      <c r="B14651" s="489">
        <v>2313601516</v>
      </c>
      <c r="C14651" s="489" t="s">
        <v>2103</v>
      </c>
      <c r="D14651" s="489" t="s">
        <v>17174</v>
      </c>
    </row>
    <row r="14652" spans="1:4">
      <c r="A14652" s="489" t="str">
        <f t="shared" si="228"/>
        <v>2313601516訪問リハビリテーション</v>
      </c>
      <c r="B14652" s="489">
        <v>2313601516</v>
      </c>
      <c r="C14652" s="489" t="s">
        <v>2104</v>
      </c>
      <c r="D14652" s="489" t="s">
        <v>17174</v>
      </c>
    </row>
    <row r="14653" spans="1:4">
      <c r="A14653" s="489" t="str">
        <f t="shared" si="228"/>
        <v>2313601516訪問看護</v>
      </c>
      <c r="B14653" s="489">
        <v>2313601516</v>
      </c>
      <c r="C14653" s="489" t="s">
        <v>2102</v>
      </c>
      <c r="D14653" s="489" t="s">
        <v>17174</v>
      </c>
    </row>
    <row r="14654" spans="1:4">
      <c r="A14654" s="489" t="str">
        <f t="shared" si="228"/>
        <v>2313601524介護予防訪問リハビリテーション</v>
      </c>
      <c r="B14654" s="489">
        <v>2313601524</v>
      </c>
      <c r="C14654" s="489" t="s">
        <v>2108</v>
      </c>
      <c r="D14654" s="489" t="s">
        <v>17175</v>
      </c>
    </row>
    <row r="14655" spans="1:4">
      <c r="A14655" s="489" t="str">
        <f t="shared" si="228"/>
        <v>2313601524介護予防訪問看護</v>
      </c>
      <c r="B14655" s="489">
        <v>2313601524</v>
      </c>
      <c r="C14655" s="489" t="s">
        <v>2103</v>
      </c>
      <c r="D14655" s="489" t="s">
        <v>17175</v>
      </c>
    </row>
    <row r="14656" spans="1:4">
      <c r="A14656" s="489" t="str">
        <f t="shared" si="228"/>
        <v>2313601524訪問リハビリテーション</v>
      </c>
      <c r="B14656" s="489">
        <v>2313601524</v>
      </c>
      <c r="C14656" s="489" t="s">
        <v>2104</v>
      </c>
      <c r="D14656" s="489" t="s">
        <v>17175</v>
      </c>
    </row>
    <row r="14657" spans="1:4">
      <c r="A14657" s="489" t="str">
        <f t="shared" si="228"/>
        <v>2313601524訪問看護</v>
      </c>
      <c r="B14657" s="489">
        <v>2313601524</v>
      </c>
      <c r="C14657" s="489" t="s">
        <v>2102</v>
      </c>
      <c r="D14657" s="489" t="s">
        <v>17175</v>
      </c>
    </row>
    <row r="14658" spans="1:4">
      <c r="A14658" s="489" t="str">
        <f t="shared" ref="A14658:A14721" si="229">B14658&amp;C14658</f>
        <v>2313601532介護予防訪問リハビリテーション</v>
      </c>
      <c r="B14658" s="489">
        <v>2313601532</v>
      </c>
      <c r="C14658" s="489" t="s">
        <v>2108</v>
      </c>
      <c r="D14658" s="489" t="s">
        <v>17176</v>
      </c>
    </row>
    <row r="14659" spans="1:4">
      <c r="A14659" s="489" t="str">
        <f t="shared" si="229"/>
        <v>2313601532介護予防訪問看護</v>
      </c>
      <c r="B14659" s="489">
        <v>2313601532</v>
      </c>
      <c r="C14659" s="489" t="s">
        <v>2103</v>
      </c>
      <c r="D14659" s="489" t="s">
        <v>17176</v>
      </c>
    </row>
    <row r="14660" spans="1:4">
      <c r="A14660" s="489" t="str">
        <f t="shared" si="229"/>
        <v>2313601532訪問リハビリテーション</v>
      </c>
      <c r="B14660" s="489">
        <v>2313601532</v>
      </c>
      <c r="C14660" s="489" t="s">
        <v>2104</v>
      </c>
      <c r="D14660" s="489" t="s">
        <v>17176</v>
      </c>
    </row>
    <row r="14661" spans="1:4">
      <c r="A14661" s="489" t="str">
        <f t="shared" si="229"/>
        <v>2313601532訪問看護</v>
      </c>
      <c r="B14661" s="489">
        <v>2313601532</v>
      </c>
      <c r="C14661" s="489" t="s">
        <v>2102</v>
      </c>
      <c r="D14661" s="489" t="s">
        <v>17176</v>
      </c>
    </row>
    <row r="14662" spans="1:4">
      <c r="A14662" s="489" t="str">
        <f t="shared" si="229"/>
        <v>2313601540介護予防訪問リハビリテーション</v>
      </c>
      <c r="B14662" s="489">
        <v>2313601540</v>
      </c>
      <c r="C14662" s="489" t="s">
        <v>2108</v>
      </c>
      <c r="D14662" s="489" t="s">
        <v>17177</v>
      </c>
    </row>
    <row r="14663" spans="1:4">
      <c r="A14663" s="489" t="str">
        <f t="shared" si="229"/>
        <v>2313601540介護予防訪問看護</v>
      </c>
      <c r="B14663" s="489">
        <v>2313601540</v>
      </c>
      <c r="C14663" s="489" t="s">
        <v>2103</v>
      </c>
      <c r="D14663" s="489" t="s">
        <v>17177</v>
      </c>
    </row>
    <row r="14664" spans="1:4">
      <c r="A14664" s="489" t="str">
        <f t="shared" si="229"/>
        <v>2313601540訪問リハビリテーション</v>
      </c>
      <c r="B14664" s="489">
        <v>2313601540</v>
      </c>
      <c r="C14664" s="489" t="s">
        <v>2104</v>
      </c>
      <c r="D14664" s="489" t="s">
        <v>17177</v>
      </c>
    </row>
    <row r="14665" spans="1:4">
      <c r="A14665" s="489" t="str">
        <f t="shared" si="229"/>
        <v>2313601540訪問看護</v>
      </c>
      <c r="B14665" s="489">
        <v>2313601540</v>
      </c>
      <c r="C14665" s="489" t="s">
        <v>2102</v>
      </c>
      <c r="D14665" s="489" t="s">
        <v>17177</v>
      </c>
    </row>
    <row r="14666" spans="1:4">
      <c r="A14666" s="489" t="str">
        <f t="shared" si="229"/>
        <v>2313601557介護予防訪問リハビリテーション</v>
      </c>
      <c r="B14666" s="489">
        <v>2313601557</v>
      </c>
      <c r="C14666" s="489" t="s">
        <v>2108</v>
      </c>
      <c r="D14666" s="489" t="s">
        <v>17178</v>
      </c>
    </row>
    <row r="14667" spans="1:4">
      <c r="A14667" s="489" t="str">
        <f t="shared" si="229"/>
        <v>2313601557介護予防訪問看護</v>
      </c>
      <c r="B14667" s="489">
        <v>2313601557</v>
      </c>
      <c r="C14667" s="489" t="s">
        <v>2103</v>
      </c>
      <c r="D14667" s="489" t="s">
        <v>17178</v>
      </c>
    </row>
    <row r="14668" spans="1:4">
      <c r="A14668" s="489" t="str">
        <f t="shared" si="229"/>
        <v>2313601557訪問リハビリテーション</v>
      </c>
      <c r="B14668" s="489">
        <v>2313601557</v>
      </c>
      <c r="C14668" s="489" t="s">
        <v>2104</v>
      </c>
      <c r="D14668" s="489" t="s">
        <v>17178</v>
      </c>
    </row>
    <row r="14669" spans="1:4">
      <c r="A14669" s="489" t="str">
        <f t="shared" si="229"/>
        <v>2313601557訪問看護</v>
      </c>
      <c r="B14669" s="489">
        <v>2313601557</v>
      </c>
      <c r="C14669" s="489" t="s">
        <v>2102</v>
      </c>
      <c r="D14669" s="489" t="s">
        <v>17178</v>
      </c>
    </row>
    <row r="14670" spans="1:4">
      <c r="A14670" s="489" t="str">
        <f t="shared" si="229"/>
        <v>2313601565介護予防訪問リハビリテーション</v>
      </c>
      <c r="B14670" s="489">
        <v>2313601565</v>
      </c>
      <c r="C14670" s="489" t="s">
        <v>2108</v>
      </c>
      <c r="D14670" s="489" t="s">
        <v>17179</v>
      </c>
    </row>
    <row r="14671" spans="1:4">
      <c r="A14671" s="489" t="str">
        <f t="shared" si="229"/>
        <v>2313601565介護予防訪問看護</v>
      </c>
      <c r="B14671" s="489">
        <v>2313601565</v>
      </c>
      <c r="C14671" s="489" t="s">
        <v>2103</v>
      </c>
      <c r="D14671" s="489" t="s">
        <v>17179</v>
      </c>
    </row>
    <row r="14672" spans="1:4">
      <c r="A14672" s="489" t="str">
        <f t="shared" si="229"/>
        <v>2313601565訪問リハビリテーション</v>
      </c>
      <c r="B14672" s="489">
        <v>2313601565</v>
      </c>
      <c r="C14672" s="489" t="s">
        <v>2104</v>
      </c>
      <c r="D14672" s="489" t="s">
        <v>17179</v>
      </c>
    </row>
    <row r="14673" spans="1:4">
      <c r="A14673" s="489" t="str">
        <f t="shared" si="229"/>
        <v>2313601565訪問看護</v>
      </c>
      <c r="B14673" s="489">
        <v>2313601565</v>
      </c>
      <c r="C14673" s="489" t="s">
        <v>2102</v>
      </c>
      <c r="D14673" s="489" t="s">
        <v>17179</v>
      </c>
    </row>
    <row r="14674" spans="1:4">
      <c r="A14674" s="489" t="str">
        <f t="shared" si="229"/>
        <v>2313601573介護予防訪問リハビリテーション</v>
      </c>
      <c r="B14674" s="489">
        <v>2313601573</v>
      </c>
      <c r="C14674" s="489" t="s">
        <v>2108</v>
      </c>
      <c r="D14674" s="489" t="s">
        <v>17180</v>
      </c>
    </row>
    <row r="14675" spans="1:4">
      <c r="A14675" s="489" t="str">
        <f t="shared" si="229"/>
        <v>2313601573介護予防訪問看護</v>
      </c>
      <c r="B14675" s="489">
        <v>2313601573</v>
      </c>
      <c r="C14675" s="489" t="s">
        <v>2103</v>
      </c>
      <c r="D14675" s="489" t="s">
        <v>17180</v>
      </c>
    </row>
    <row r="14676" spans="1:4">
      <c r="A14676" s="489" t="str">
        <f t="shared" si="229"/>
        <v>2313601573訪問リハビリテーション</v>
      </c>
      <c r="B14676" s="489">
        <v>2313601573</v>
      </c>
      <c r="C14676" s="489" t="s">
        <v>2104</v>
      </c>
      <c r="D14676" s="489" t="s">
        <v>17180</v>
      </c>
    </row>
    <row r="14677" spans="1:4">
      <c r="A14677" s="489" t="str">
        <f t="shared" si="229"/>
        <v>2313601573訪問看護</v>
      </c>
      <c r="B14677" s="489">
        <v>2313601573</v>
      </c>
      <c r="C14677" s="489" t="s">
        <v>2102</v>
      </c>
      <c r="D14677" s="489" t="s">
        <v>17180</v>
      </c>
    </row>
    <row r="14678" spans="1:4">
      <c r="A14678" s="489" t="str">
        <f t="shared" si="229"/>
        <v>2313601607介護予防訪問リハビリテーション</v>
      </c>
      <c r="B14678" s="489">
        <v>2313601607</v>
      </c>
      <c r="C14678" s="489" t="s">
        <v>2108</v>
      </c>
      <c r="D14678" s="489" t="s">
        <v>17181</v>
      </c>
    </row>
    <row r="14679" spans="1:4">
      <c r="A14679" s="489" t="str">
        <f t="shared" si="229"/>
        <v>2313601607介護予防訪問看護</v>
      </c>
      <c r="B14679" s="489">
        <v>2313601607</v>
      </c>
      <c r="C14679" s="489" t="s">
        <v>2103</v>
      </c>
      <c r="D14679" s="489" t="s">
        <v>17181</v>
      </c>
    </row>
    <row r="14680" spans="1:4">
      <c r="A14680" s="489" t="str">
        <f t="shared" si="229"/>
        <v>2313601607訪問リハビリテーション</v>
      </c>
      <c r="B14680" s="489">
        <v>2313601607</v>
      </c>
      <c r="C14680" s="489" t="s">
        <v>2104</v>
      </c>
      <c r="D14680" s="489" t="s">
        <v>17181</v>
      </c>
    </row>
    <row r="14681" spans="1:4">
      <c r="A14681" s="489" t="str">
        <f t="shared" si="229"/>
        <v>2313601607訪問看護</v>
      </c>
      <c r="B14681" s="489">
        <v>2313601607</v>
      </c>
      <c r="C14681" s="489" t="s">
        <v>2102</v>
      </c>
      <c r="D14681" s="489" t="s">
        <v>17181</v>
      </c>
    </row>
    <row r="14682" spans="1:4">
      <c r="A14682" s="489" t="str">
        <f t="shared" si="229"/>
        <v>2313601615介護予防訪問リハビリテーション</v>
      </c>
      <c r="B14682" s="489">
        <v>2313601615</v>
      </c>
      <c r="C14682" s="489" t="s">
        <v>2108</v>
      </c>
      <c r="D14682" s="489" t="s">
        <v>17182</v>
      </c>
    </row>
    <row r="14683" spans="1:4">
      <c r="A14683" s="489" t="str">
        <f t="shared" si="229"/>
        <v>2313601615介護予防訪問看護</v>
      </c>
      <c r="B14683" s="489">
        <v>2313601615</v>
      </c>
      <c r="C14683" s="489" t="s">
        <v>2103</v>
      </c>
      <c r="D14683" s="489" t="s">
        <v>17182</v>
      </c>
    </row>
    <row r="14684" spans="1:4">
      <c r="A14684" s="489" t="str">
        <f t="shared" si="229"/>
        <v>2313601615訪問リハビリテーション</v>
      </c>
      <c r="B14684" s="489">
        <v>2313601615</v>
      </c>
      <c r="C14684" s="489" t="s">
        <v>2104</v>
      </c>
      <c r="D14684" s="489" t="s">
        <v>17182</v>
      </c>
    </row>
    <row r="14685" spans="1:4">
      <c r="A14685" s="489" t="str">
        <f t="shared" si="229"/>
        <v>2313601615訪問看護</v>
      </c>
      <c r="B14685" s="489">
        <v>2313601615</v>
      </c>
      <c r="C14685" s="489" t="s">
        <v>2102</v>
      </c>
      <c r="D14685" s="489" t="s">
        <v>17182</v>
      </c>
    </row>
    <row r="14686" spans="1:4">
      <c r="A14686" s="489" t="str">
        <f t="shared" si="229"/>
        <v>2313601623介護予防訪問リハビリテーション</v>
      </c>
      <c r="B14686" s="489">
        <v>2313601623</v>
      </c>
      <c r="C14686" s="489" t="s">
        <v>2108</v>
      </c>
      <c r="D14686" s="489" t="s">
        <v>17183</v>
      </c>
    </row>
    <row r="14687" spans="1:4">
      <c r="A14687" s="489" t="str">
        <f t="shared" si="229"/>
        <v>2313601623介護予防訪問看護</v>
      </c>
      <c r="B14687" s="489">
        <v>2313601623</v>
      </c>
      <c r="C14687" s="489" t="s">
        <v>2103</v>
      </c>
      <c r="D14687" s="489" t="s">
        <v>17183</v>
      </c>
    </row>
    <row r="14688" spans="1:4">
      <c r="A14688" s="489" t="str">
        <f t="shared" si="229"/>
        <v>2313601623訪問リハビリテーション</v>
      </c>
      <c r="B14688" s="489">
        <v>2313601623</v>
      </c>
      <c r="C14688" s="489" t="s">
        <v>2104</v>
      </c>
      <c r="D14688" s="489" t="s">
        <v>17183</v>
      </c>
    </row>
    <row r="14689" spans="1:4">
      <c r="A14689" s="489" t="str">
        <f t="shared" si="229"/>
        <v>2313601623訪問看護</v>
      </c>
      <c r="B14689" s="489">
        <v>2313601623</v>
      </c>
      <c r="C14689" s="489" t="s">
        <v>2102</v>
      </c>
      <c r="D14689" s="489" t="s">
        <v>17183</v>
      </c>
    </row>
    <row r="14690" spans="1:4">
      <c r="A14690" s="489" t="str">
        <f t="shared" si="229"/>
        <v>2313700557介護予防訪問リハビリテーション</v>
      </c>
      <c r="B14690" s="489">
        <v>2313700557</v>
      </c>
      <c r="C14690" s="489" t="s">
        <v>2108</v>
      </c>
      <c r="D14690" s="489" t="s">
        <v>17184</v>
      </c>
    </row>
    <row r="14691" spans="1:4">
      <c r="A14691" s="489" t="str">
        <f t="shared" si="229"/>
        <v>2313700557介護予防訪問看護</v>
      </c>
      <c r="B14691" s="489">
        <v>2313700557</v>
      </c>
      <c r="C14691" s="489" t="s">
        <v>2103</v>
      </c>
      <c r="D14691" s="489" t="s">
        <v>17184</v>
      </c>
    </row>
    <row r="14692" spans="1:4">
      <c r="A14692" s="489" t="str">
        <f t="shared" si="229"/>
        <v>2313700557訪問リハビリテーション</v>
      </c>
      <c r="B14692" s="489">
        <v>2313700557</v>
      </c>
      <c r="C14692" s="489" t="s">
        <v>2104</v>
      </c>
      <c r="D14692" s="489" t="s">
        <v>17184</v>
      </c>
    </row>
    <row r="14693" spans="1:4">
      <c r="A14693" s="489" t="str">
        <f t="shared" si="229"/>
        <v>2313700557訪問看護</v>
      </c>
      <c r="B14693" s="489">
        <v>2313700557</v>
      </c>
      <c r="C14693" s="489" t="s">
        <v>2102</v>
      </c>
      <c r="D14693" s="489" t="s">
        <v>17184</v>
      </c>
    </row>
    <row r="14694" spans="1:4">
      <c r="A14694" s="489" t="str">
        <f t="shared" si="229"/>
        <v>2313800035介護予防訪問リハビリテーション</v>
      </c>
      <c r="B14694" s="489">
        <v>2313800035</v>
      </c>
      <c r="C14694" s="489" t="s">
        <v>2108</v>
      </c>
      <c r="D14694" s="489" t="s">
        <v>17185</v>
      </c>
    </row>
    <row r="14695" spans="1:4">
      <c r="A14695" s="489" t="str">
        <f t="shared" si="229"/>
        <v>2313800035介護予防訪問看護</v>
      </c>
      <c r="B14695" s="489">
        <v>2313800035</v>
      </c>
      <c r="C14695" s="489" t="s">
        <v>2103</v>
      </c>
      <c r="D14695" s="489" t="s">
        <v>17185</v>
      </c>
    </row>
    <row r="14696" spans="1:4">
      <c r="A14696" s="489" t="str">
        <f t="shared" si="229"/>
        <v>2313800035訪問リハビリテーション</v>
      </c>
      <c r="B14696" s="489">
        <v>2313800035</v>
      </c>
      <c r="C14696" s="489" t="s">
        <v>2104</v>
      </c>
      <c r="D14696" s="489" t="s">
        <v>17185</v>
      </c>
    </row>
    <row r="14697" spans="1:4">
      <c r="A14697" s="489" t="str">
        <f t="shared" si="229"/>
        <v>2313800035訪問看護</v>
      </c>
      <c r="B14697" s="489">
        <v>2313800035</v>
      </c>
      <c r="C14697" s="489" t="s">
        <v>2102</v>
      </c>
      <c r="D14697" s="489" t="s">
        <v>17185</v>
      </c>
    </row>
    <row r="14698" spans="1:4">
      <c r="A14698" s="489" t="str">
        <f t="shared" si="229"/>
        <v>2313800373介護予防訪問看護</v>
      </c>
      <c r="B14698" s="489">
        <v>2313800373</v>
      </c>
      <c r="C14698" s="489" t="s">
        <v>2103</v>
      </c>
      <c r="D14698" s="489" t="s">
        <v>17186</v>
      </c>
    </row>
    <row r="14699" spans="1:4">
      <c r="A14699" s="489" t="str">
        <f t="shared" si="229"/>
        <v>2313800373訪問看護</v>
      </c>
      <c r="B14699" s="489">
        <v>2313800373</v>
      </c>
      <c r="C14699" s="489" t="s">
        <v>2102</v>
      </c>
      <c r="D14699" s="489" t="s">
        <v>17186</v>
      </c>
    </row>
    <row r="14700" spans="1:4">
      <c r="A14700" s="489" t="str">
        <f t="shared" si="229"/>
        <v>2313800530介護予防訪問リハビリテーション</v>
      </c>
      <c r="B14700" s="489">
        <v>2313800530</v>
      </c>
      <c r="C14700" s="489" t="s">
        <v>2108</v>
      </c>
      <c r="D14700" s="489" t="s">
        <v>17187</v>
      </c>
    </row>
    <row r="14701" spans="1:4">
      <c r="A14701" s="489" t="str">
        <f t="shared" si="229"/>
        <v>2313800530介護予防訪問看護</v>
      </c>
      <c r="B14701" s="489">
        <v>2313800530</v>
      </c>
      <c r="C14701" s="489" t="s">
        <v>2103</v>
      </c>
      <c r="D14701" s="489" t="s">
        <v>17187</v>
      </c>
    </row>
    <row r="14702" spans="1:4">
      <c r="A14702" s="489" t="str">
        <f t="shared" si="229"/>
        <v>2313800530訪問リハビリテーション</v>
      </c>
      <c r="B14702" s="489">
        <v>2313800530</v>
      </c>
      <c r="C14702" s="489" t="s">
        <v>2104</v>
      </c>
      <c r="D14702" s="489" t="s">
        <v>17187</v>
      </c>
    </row>
    <row r="14703" spans="1:4">
      <c r="A14703" s="489" t="str">
        <f t="shared" si="229"/>
        <v>2313800530訪問看護</v>
      </c>
      <c r="B14703" s="489">
        <v>2313800530</v>
      </c>
      <c r="C14703" s="489" t="s">
        <v>2102</v>
      </c>
      <c r="D14703" s="489" t="s">
        <v>17187</v>
      </c>
    </row>
    <row r="14704" spans="1:4">
      <c r="A14704" s="489" t="str">
        <f t="shared" si="229"/>
        <v>2313800571介護予防通所リハビリテーション</v>
      </c>
      <c r="B14704" s="489">
        <v>2313800571</v>
      </c>
      <c r="C14704" s="489" t="s">
        <v>2512</v>
      </c>
      <c r="D14704" s="489" t="s">
        <v>17188</v>
      </c>
    </row>
    <row r="14705" spans="1:4">
      <c r="A14705" s="489" t="str">
        <f t="shared" si="229"/>
        <v>2313800571介護予防訪問リハビリテーション</v>
      </c>
      <c r="B14705" s="489">
        <v>2313800571</v>
      </c>
      <c r="C14705" s="489" t="s">
        <v>2108</v>
      </c>
      <c r="D14705" s="489" t="s">
        <v>17188</v>
      </c>
    </row>
    <row r="14706" spans="1:4">
      <c r="A14706" s="489" t="str">
        <f t="shared" si="229"/>
        <v>2313800571介護予防訪問看護</v>
      </c>
      <c r="B14706" s="489">
        <v>2313800571</v>
      </c>
      <c r="C14706" s="489" t="s">
        <v>2103</v>
      </c>
      <c r="D14706" s="489" t="s">
        <v>17188</v>
      </c>
    </row>
    <row r="14707" spans="1:4">
      <c r="A14707" s="489" t="str">
        <f t="shared" si="229"/>
        <v>2313800571通所リハビリテーション</v>
      </c>
      <c r="B14707" s="489">
        <v>2313800571</v>
      </c>
      <c r="C14707" s="489" t="s">
        <v>2511</v>
      </c>
      <c r="D14707" s="489" t="s">
        <v>17188</v>
      </c>
    </row>
    <row r="14708" spans="1:4">
      <c r="A14708" s="489" t="str">
        <f t="shared" si="229"/>
        <v>2313800571訪問リハビリテーション</v>
      </c>
      <c r="B14708" s="489">
        <v>2313800571</v>
      </c>
      <c r="C14708" s="489" t="s">
        <v>2104</v>
      </c>
      <c r="D14708" s="489" t="s">
        <v>17188</v>
      </c>
    </row>
    <row r="14709" spans="1:4">
      <c r="A14709" s="489" t="str">
        <f t="shared" si="229"/>
        <v>2313800571訪問看護</v>
      </c>
      <c r="B14709" s="489">
        <v>2313800571</v>
      </c>
      <c r="C14709" s="489" t="s">
        <v>2102</v>
      </c>
      <c r="D14709" s="489" t="s">
        <v>17188</v>
      </c>
    </row>
    <row r="14710" spans="1:4">
      <c r="A14710" s="489" t="str">
        <f t="shared" si="229"/>
        <v>2313800589介護予防訪問リハビリテーション</v>
      </c>
      <c r="B14710" s="489">
        <v>2313800589</v>
      </c>
      <c r="C14710" s="489" t="s">
        <v>2108</v>
      </c>
      <c r="D14710" s="489" t="s">
        <v>17189</v>
      </c>
    </row>
    <row r="14711" spans="1:4">
      <c r="A14711" s="489" t="str">
        <f t="shared" si="229"/>
        <v>2313800589介護予防訪問看護</v>
      </c>
      <c r="B14711" s="489">
        <v>2313800589</v>
      </c>
      <c r="C14711" s="489" t="s">
        <v>2103</v>
      </c>
      <c r="D14711" s="489" t="s">
        <v>17189</v>
      </c>
    </row>
    <row r="14712" spans="1:4">
      <c r="A14712" s="489" t="str">
        <f t="shared" si="229"/>
        <v>2313800589訪問リハビリテーション</v>
      </c>
      <c r="B14712" s="489">
        <v>2313800589</v>
      </c>
      <c r="C14712" s="489" t="s">
        <v>2104</v>
      </c>
      <c r="D14712" s="489" t="s">
        <v>17189</v>
      </c>
    </row>
    <row r="14713" spans="1:4">
      <c r="A14713" s="489" t="str">
        <f t="shared" si="229"/>
        <v>2313800589訪問看護</v>
      </c>
      <c r="B14713" s="489">
        <v>2313800589</v>
      </c>
      <c r="C14713" s="489" t="s">
        <v>2102</v>
      </c>
      <c r="D14713" s="489" t="s">
        <v>17189</v>
      </c>
    </row>
    <row r="14714" spans="1:4">
      <c r="A14714" s="489" t="str">
        <f t="shared" si="229"/>
        <v>2313800647介護予防訪問リハビリテーション</v>
      </c>
      <c r="B14714" s="489">
        <v>2313800647</v>
      </c>
      <c r="C14714" s="489" t="s">
        <v>2108</v>
      </c>
      <c r="D14714" s="489" t="s">
        <v>17190</v>
      </c>
    </row>
    <row r="14715" spans="1:4">
      <c r="A14715" s="489" t="str">
        <f t="shared" si="229"/>
        <v>2313800647介護予防訪問看護</v>
      </c>
      <c r="B14715" s="489">
        <v>2313800647</v>
      </c>
      <c r="C14715" s="489" t="s">
        <v>2103</v>
      </c>
      <c r="D14715" s="489" t="s">
        <v>17190</v>
      </c>
    </row>
    <row r="14716" spans="1:4">
      <c r="A14716" s="489" t="str">
        <f t="shared" si="229"/>
        <v>2313800647訪問リハビリテーション</v>
      </c>
      <c r="B14716" s="489">
        <v>2313800647</v>
      </c>
      <c r="C14716" s="489" t="s">
        <v>2104</v>
      </c>
      <c r="D14716" s="489" t="s">
        <v>17190</v>
      </c>
    </row>
    <row r="14717" spans="1:4">
      <c r="A14717" s="489" t="str">
        <f t="shared" si="229"/>
        <v>2313800647訪問看護</v>
      </c>
      <c r="B14717" s="489">
        <v>2313800647</v>
      </c>
      <c r="C14717" s="489" t="s">
        <v>2102</v>
      </c>
      <c r="D14717" s="489" t="s">
        <v>17190</v>
      </c>
    </row>
    <row r="14718" spans="1:4">
      <c r="A14718" s="489" t="str">
        <f t="shared" si="229"/>
        <v>2313800696介護予防通所リハビリテーション</v>
      </c>
      <c r="B14718" s="489">
        <v>2313800696</v>
      </c>
      <c r="C14718" s="489" t="s">
        <v>2512</v>
      </c>
      <c r="D14718" s="489" t="s">
        <v>17191</v>
      </c>
    </row>
    <row r="14719" spans="1:4">
      <c r="A14719" s="489" t="str">
        <f t="shared" si="229"/>
        <v>2313800696介護予防訪問リハビリテーション</v>
      </c>
      <c r="B14719" s="489">
        <v>2313800696</v>
      </c>
      <c r="C14719" s="489" t="s">
        <v>2108</v>
      </c>
      <c r="D14719" s="489" t="s">
        <v>17191</v>
      </c>
    </row>
    <row r="14720" spans="1:4">
      <c r="A14720" s="489" t="str">
        <f t="shared" si="229"/>
        <v>2313800696通所リハビリテーション</v>
      </c>
      <c r="B14720" s="489">
        <v>2313800696</v>
      </c>
      <c r="C14720" s="489" t="s">
        <v>2511</v>
      </c>
      <c r="D14720" s="489" t="s">
        <v>17191</v>
      </c>
    </row>
    <row r="14721" spans="1:4">
      <c r="A14721" s="489" t="str">
        <f t="shared" si="229"/>
        <v>2313800696訪問リハビリテーション</v>
      </c>
      <c r="B14721" s="489">
        <v>2313800696</v>
      </c>
      <c r="C14721" s="489" t="s">
        <v>2104</v>
      </c>
      <c r="D14721" s="489" t="s">
        <v>17191</v>
      </c>
    </row>
    <row r="14722" spans="1:4">
      <c r="A14722" s="489" t="str">
        <f t="shared" ref="A14722:A14785" si="230">B14722&amp;C14722</f>
        <v>2313800712介護予防訪問看護</v>
      </c>
      <c r="B14722" s="489">
        <v>2313800712</v>
      </c>
      <c r="C14722" s="489" t="s">
        <v>2103</v>
      </c>
      <c r="D14722" s="489" t="s">
        <v>17192</v>
      </c>
    </row>
    <row r="14723" spans="1:4">
      <c r="A14723" s="489" t="str">
        <f t="shared" si="230"/>
        <v>2313800712訪問看護</v>
      </c>
      <c r="B14723" s="489">
        <v>2313800712</v>
      </c>
      <c r="C14723" s="489" t="s">
        <v>2102</v>
      </c>
      <c r="D14723" s="489" t="s">
        <v>17192</v>
      </c>
    </row>
    <row r="14724" spans="1:4">
      <c r="A14724" s="489" t="str">
        <f t="shared" si="230"/>
        <v>2313800753介護予防訪問リハビリテーション</v>
      </c>
      <c r="B14724" s="489">
        <v>2313800753</v>
      </c>
      <c r="C14724" s="489" t="s">
        <v>2108</v>
      </c>
      <c r="D14724" s="489" t="s">
        <v>17193</v>
      </c>
    </row>
    <row r="14725" spans="1:4">
      <c r="A14725" s="489" t="str">
        <f t="shared" si="230"/>
        <v>2313800753介護予防訪問看護</v>
      </c>
      <c r="B14725" s="489">
        <v>2313800753</v>
      </c>
      <c r="C14725" s="489" t="s">
        <v>2103</v>
      </c>
      <c r="D14725" s="489" t="s">
        <v>17193</v>
      </c>
    </row>
    <row r="14726" spans="1:4">
      <c r="A14726" s="489" t="str">
        <f t="shared" si="230"/>
        <v>2313800753訪問リハビリテーション</v>
      </c>
      <c r="B14726" s="489">
        <v>2313800753</v>
      </c>
      <c r="C14726" s="489" t="s">
        <v>2104</v>
      </c>
      <c r="D14726" s="489" t="s">
        <v>17193</v>
      </c>
    </row>
    <row r="14727" spans="1:4">
      <c r="A14727" s="489" t="str">
        <f t="shared" si="230"/>
        <v>2313800753訪問看護</v>
      </c>
      <c r="B14727" s="489">
        <v>2313800753</v>
      </c>
      <c r="C14727" s="489" t="s">
        <v>2102</v>
      </c>
      <c r="D14727" s="489" t="s">
        <v>17193</v>
      </c>
    </row>
    <row r="14728" spans="1:4">
      <c r="A14728" s="489" t="str">
        <f t="shared" si="230"/>
        <v>2313800779介護予防訪問リハビリテーション</v>
      </c>
      <c r="B14728" s="489">
        <v>2313800779</v>
      </c>
      <c r="C14728" s="489" t="s">
        <v>2108</v>
      </c>
      <c r="D14728" s="489" t="s">
        <v>17194</v>
      </c>
    </row>
    <row r="14729" spans="1:4">
      <c r="A14729" s="489" t="str">
        <f t="shared" si="230"/>
        <v>2313800779介護予防訪問看護</v>
      </c>
      <c r="B14729" s="489">
        <v>2313800779</v>
      </c>
      <c r="C14729" s="489" t="s">
        <v>2103</v>
      </c>
      <c r="D14729" s="489" t="s">
        <v>17194</v>
      </c>
    </row>
    <row r="14730" spans="1:4">
      <c r="A14730" s="489" t="str">
        <f t="shared" si="230"/>
        <v>2313800779訪問リハビリテーション</v>
      </c>
      <c r="B14730" s="489">
        <v>2313800779</v>
      </c>
      <c r="C14730" s="489" t="s">
        <v>2104</v>
      </c>
      <c r="D14730" s="489" t="s">
        <v>17194</v>
      </c>
    </row>
    <row r="14731" spans="1:4">
      <c r="A14731" s="489" t="str">
        <f t="shared" si="230"/>
        <v>2313800779訪問看護</v>
      </c>
      <c r="B14731" s="489">
        <v>2313800779</v>
      </c>
      <c r="C14731" s="489" t="s">
        <v>2102</v>
      </c>
      <c r="D14731" s="489" t="s">
        <v>17194</v>
      </c>
    </row>
    <row r="14732" spans="1:4">
      <c r="A14732" s="489" t="str">
        <f t="shared" si="230"/>
        <v>2313800787介護予防訪問リハビリテーション</v>
      </c>
      <c r="B14732" s="489">
        <v>2313800787</v>
      </c>
      <c r="C14732" s="489" t="s">
        <v>2108</v>
      </c>
      <c r="D14732" s="489" t="s">
        <v>17195</v>
      </c>
    </row>
    <row r="14733" spans="1:4">
      <c r="A14733" s="489" t="str">
        <f t="shared" si="230"/>
        <v>2313800787介護予防訪問看護</v>
      </c>
      <c r="B14733" s="489">
        <v>2313800787</v>
      </c>
      <c r="C14733" s="489" t="s">
        <v>2103</v>
      </c>
      <c r="D14733" s="489" t="s">
        <v>17195</v>
      </c>
    </row>
    <row r="14734" spans="1:4">
      <c r="A14734" s="489" t="str">
        <f t="shared" si="230"/>
        <v>2313800787訪問リハビリテーション</v>
      </c>
      <c r="B14734" s="489">
        <v>2313800787</v>
      </c>
      <c r="C14734" s="489" t="s">
        <v>2104</v>
      </c>
      <c r="D14734" s="489" t="s">
        <v>17195</v>
      </c>
    </row>
    <row r="14735" spans="1:4">
      <c r="A14735" s="489" t="str">
        <f t="shared" si="230"/>
        <v>2313800787訪問看護</v>
      </c>
      <c r="B14735" s="489">
        <v>2313800787</v>
      </c>
      <c r="C14735" s="489" t="s">
        <v>2102</v>
      </c>
      <c r="D14735" s="489" t="s">
        <v>17195</v>
      </c>
    </row>
    <row r="14736" spans="1:4">
      <c r="A14736" s="489" t="str">
        <f t="shared" si="230"/>
        <v>2313800795介護予防訪問リハビリテーション</v>
      </c>
      <c r="B14736" s="489">
        <v>2313800795</v>
      </c>
      <c r="C14736" s="489" t="s">
        <v>2108</v>
      </c>
      <c r="D14736" s="489" t="s">
        <v>17196</v>
      </c>
    </row>
    <row r="14737" spans="1:4">
      <c r="A14737" s="489" t="str">
        <f t="shared" si="230"/>
        <v>2313800811介護予防訪問リハビリテーション</v>
      </c>
      <c r="B14737" s="489">
        <v>2313800811</v>
      </c>
      <c r="C14737" s="489" t="s">
        <v>2108</v>
      </c>
      <c r="D14737" s="489" t="s">
        <v>17197</v>
      </c>
    </row>
    <row r="14738" spans="1:4">
      <c r="A14738" s="489" t="str">
        <f t="shared" si="230"/>
        <v>2313800811介護予防訪問看護</v>
      </c>
      <c r="B14738" s="489">
        <v>2313800811</v>
      </c>
      <c r="C14738" s="489" t="s">
        <v>2103</v>
      </c>
      <c r="D14738" s="489" t="s">
        <v>17197</v>
      </c>
    </row>
    <row r="14739" spans="1:4">
      <c r="A14739" s="489" t="str">
        <f t="shared" si="230"/>
        <v>2313800811訪問リハビリテーション</v>
      </c>
      <c r="B14739" s="489">
        <v>2313800811</v>
      </c>
      <c r="C14739" s="489" t="s">
        <v>2104</v>
      </c>
      <c r="D14739" s="489" t="s">
        <v>17197</v>
      </c>
    </row>
    <row r="14740" spans="1:4">
      <c r="A14740" s="489" t="str">
        <f t="shared" si="230"/>
        <v>2313800811訪問看護</v>
      </c>
      <c r="B14740" s="489">
        <v>2313800811</v>
      </c>
      <c r="C14740" s="489" t="s">
        <v>2102</v>
      </c>
      <c r="D14740" s="489" t="s">
        <v>17197</v>
      </c>
    </row>
    <row r="14741" spans="1:4">
      <c r="A14741" s="489" t="str">
        <f t="shared" si="230"/>
        <v>2313800837介護予防訪問リハビリテーション</v>
      </c>
      <c r="B14741" s="489">
        <v>2313800837</v>
      </c>
      <c r="C14741" s="489" t="s">
        <v>2108</v>
      </c>
      <c r="D14741" s="489" t="s">
        <v>17198</v>
      </c>
    </row>
    <row r="14742" spans="1:4">
      <c r="A14742" s="489" t="str">
        <f t="shared" si="230"/>
        <v>2313800837介護予防訪問看護</v>
      </c>
      <c r="B14742" s="489">
        <v>2313800837</v>
      </c>
      <c r="C14742" s="489" t="s">
        <v>2103</v>
      </c>
      <c r="D14742" s="489" t="s">
        <v>17198</v>
      </c>
    </row>
    <row r="14743" spans="1:4">
      <c r="A14743" s="489" t="str">
        <f t="shared" si="230"/>
        <v>2313800837訪問リハビリテーション</v>
      </c>
      <c r="B14743" s="489">
        <v>2313800837</v>
      </c>
      <c r="C14743" s="489" t="s">
        <v>2104</v>
      </c>
      <c r="D14743" s="489" t="s">
        <v>17198</v>
      </c>
    </row>
    <row r="14744" spans="1:4">
      <c r="A14744" s="489" t="str">
        <f t="shared" si="230"/>
        <v>2313800837訪問看護</v>
      </c>
      <c r="B14744" s="489">
        <v>2313800837</v>
      </c>
      <c r="C14744" s="489" t="s">
        <v>2102</v>
      </c>
      <c r="D14744" s="489" t="s">
        <v>17198</v>
      </c>
    </row>
    <row r="14745" spans="1:4">
      <c r="A14745" s="489" t="str">
        <f t="shared" si="230"/>
        <v>2313800860介護予防訪問リハビリテーション</v>
      </c>
      <c r="B14745" s="489">
        <v>2313800860</v>
      </c>
      <c r="C14745" s="489" t="s">
        <v>2108</v>
      </c>
      <c r="D14745" s="489" t="s">
        <v>15171</v>
      </c>
    </row>
    <row r="14746" spans="1:4">
      <c r="A14746" s="489" t="str">
        <f t="shared" si="230"/>
        <v>2313800860介護予防訪問看護</v>
      </c>
      <c r="B14746" s="489">
        <v>2313800860</v>
      </c>
      <c r="C14746" s="489" t="s">
        <v>2103</v>
      </c>
      <c r="D14746" s="489" t="s">
        <v>15171</v>
      </c>
    </row>
    <row r="14747" spans="1:4">
      <c r="A14747" s="489" t="str">
        <f t="shared" si="230"/>
        <v>2313800860訪問リハビリテーション</v>
      </c>
      <c r="B14747" s="489">
        <v>2313800860</v>
      </c>
      <c r="C14747" s="489" t="s">
        <v>2104</v>
      </c>
      <c r="D14747" s="489" t="s">
        <v>15171</v>
      </c>
    </row>
    <row r="14748" spans="1:4">
      <c r="A14748" s="489" t="str">
        <f t="shared" si="230"/>
        <v>2313800860訪問看護</v>
      </c>
      <c r="B14748" s="489">
        <v>2313800860</v>
      </c>
      <c r="C14748" s="489" t="s">
        <v>2102</v>
      </c>
      <c r="D14748" s="489" t="s">
        <v>15171</v>
      </c>
    </row>
    <row r="14749" spans="1:4">
      <c r="A14749" s="489" t="str">
        <f t="shared" si="230"/>
        <v>2313800894介護予防訪問リハビリテーション</v>
      </c>
      <c r="B14749" s="489">
        <v>2313800894</v>
      </c>
      <c r="C14749" s="489" t="s">
        <v>2108</v>
      </c>
      <c r="D14749" s="489" t="s">
        <v>17199</v>
      </c>
    </row>
    <row r="14750" spans="1:4">
      <c r="A14750" s="489" t="str">
        <f t="shared" si="230"/>
        <v>2313800894介護予防訪問看護</v>
      </c>
      <c r="B14750" s="489">
        <v>2313800894</v>
      </c>
      <c r="C14750" s="489" t="s">
        <v>2103</v>
      </c>
      <c r="D14750" s="489" t="s">
        <v>17199</v>
      </c>
    </row>
    <row r="14751" spans="1:4">
      <c r="A14751" s="489" t="str">
        <f t="shared" si="230"/>
        <v>2313800894訪問リハビリテーション</v>
      </c>
      <c r="B14751" s="489">
        <v>2313800894</v>
      </c>
      <c r="C14751" s="489" t="s">
        <v>2104</v>
      </c>
      <c r="D14751" s="489" t="s">
        <v>17199</v>
      </c>
    </row>
    <row r="14752" spans="1:4">
      <c r="A14752" s="489" t="str">
        <f t="shared" si="230"/>
        <v>2313800894訪問看護</v>
      </c>
      <c r="B14752" s="489">
        <v>2313800894</v>
      </c>
      <c r="C14752" s="489" t="s">
        <v>2102</v>
      </c>
      <c r="D14752" s="489" t="s">
        <v>17199</v>
      </c>
    </row>
    <row r="14753" spans="1:4">
      <c r="A14753" s="489" t="str">
        <f t="shared" si="230"/>
        <v>2313800910介護予防訪問リハビリテーション</v>
      </c>
      <c r="B14753" s="489">
        <v>2313800910</v>
      </c>
      <c r="C14753" s="489" t="s">
        <v>2108</v>
      </c>
      <c r="D14753" s="489" t="s">
        <v>17200</v>
      </c>
    </row>
    <row r="14754" spans="1:4">
      <c r="A14754" s="489" t="str">
        <f t="shared" si="230"/>
        <v>2313800910介護予防訪問看護</v>
      </c>
      <c r="B14754" s="489">
        <v>2313800910</v>
      </c>
      <c r="C14754" s="489" t="s">
        <v>2103</v>
      </c>
      <c r="D14754" s="489" t="s">
        <v>17200</v>
      </c>
    </row>
    <row r="14755" spans="1:4">
      <c r="A14755" s="489" t="str">
        <f t="shared" si="230"/>
        <v>2313800910訪問リハビリテーション</v>
      </c>
      <c r="B14755" s="489">
        <v>2313800910</v>
      </c>
      <c r="C14755" s="489" t="s">
        <v>2104</v>
      </c>
      <c r="D14755" s="489" t="s">
        <v>17200</v>
      </c>
    </row>
    <row r="14756" spans="1:4">
      <c r="A14756" s="489" t="str">
        <f t="shared" si="230"/>
        <v>2313800910訪問看護</v>
      </c>
      <c r="B14756" s="489">
        <v>2313800910</v>
      </c>
      <c r="C14756" s="489" t="s">
        <v>2102</v>
      </c>
      <c r="D14756" s="489" t="s">
        <v>17200</v>
      </c>
    </row>
    <row r="14757" spans="1:4">
      <c r="A14757" s="489" t="str">
        <f t="shared" si="230"/>
        <v>2313800928介護予防訪問リハビリテーション</v>
      </c>
      <c r="B14757" s="489">
        <v>2313800928</v>
      </c>
      <c r="C14757" s="489" t="s">
        <v>2108</v>
      </c>
      <c r="D14757" s="489" t="s">
        <v>17201</v>
      </c>
    </row>
    <row r="14758" spans="1:4">
      <c r="A14758" s="489" t="str">
        <f t="shared" si="230"/>
        <v>2313800928介護予防訪問看護</v>
      </c>
      <c r="B14758" s="489">
        <v>2313800928</v>
      </c>
      <c r="C14758" s="489" t="s">
        <v>2103</v>
      </c>
      <c r="D14758" s="489" t="s">
        <v>17201</v>
      </c>
    </row>
    <row r="14759" spans="1:4">
      <c r="A14759" s="489" t="str">
        <f t="shared" si="230"/>
        <v>2313800928訪問リハビリテーション</v>
      </c>
      <c r="B14759" s="489">
        <v>2313800928</v>
      </c>
      <c r="C14759" s="489" t="s">
        <v>2104</v>
      </c>
      <c r="D14759" s="489" t="s">
        <v>17201</v>
      </c>
    </row>
    <row r="14760" spans="1:4">
      <c r="A14760" s="489" t="str">
        <f t="shared" si="230"/>
        <v>2313800928訪問看護</v>
      </c>
      <c r="B14760" s="489">
        <v>2313800928</v>
      </c>
      <c r="C14760" s="489" t="s">
        <v>2102</v>
      </c>
      <c r="D14760" s="489" t="s">
        <v>17201</v>
      </c>
    </row>
    <row r="14761" spans="1:4">
      <c r="A14761" s="489" t="str">
        <f t="shared" si="230"/>
        <v>2313800936介護予防訪問看護</v>
      </c>
      <c r="B14761" s="489">
        <v>2313800936</v>
      </c>
      <c r="C14761" s="489" t="s">
        <v>2103</v>
      </c>
      <c r="D14761" s="489" t="s">
        <v>17202</v>
      </c>
    </row>
    <row r="14762" spans="1:4">
      <c r="A14762" s="489" t="str">
        <f t="shared" si="230"/>
        <v>2313800936訪問看護</v>
      </c>
      <c r="B14762" s="489">
        <v>2313800936</v>
      </c>
      <c r="C14762" s="489" t="s">
        <v>2102</v>
      </c>
      <c r="D14762" s="489" t="s">
        <v>17202</v>
      </c>
    </row>
    <row r="14763" spans="1:4">
      <c r="A14763" s="489" t="str">
        <f t="shared" si="230"/>
        <v>2313800944介護予防訪問リハビリテーション</v>
      </c>
      <c r="B14763" s="489">
        <v>2313800944</v>
      </c>
      <c r="C14763" s="489" t="s">
        <v>2108</v>
      </c>
      <c r="D14763" s="489" t="s">
        <v>17203</v>
      </c>
    </row>
    <row r="14764" spans="1:4">
      <c r="A14764" s="489" t="str">
        <f t="shared" si="230"/>
        <v>2313800944介護予防訪問看護</v>
      </c>
      <c r="B14764" s="489">
        <v>2313800944</v>
      </c>
      <c r="C14764" s="489" t="s">
        <v>2103</v>
      </c>
      <c r="D14764" s="489" t="s">
        <v>17203</v>
      </c>
    </row>
    <row r="14765" spans="1:4">
      <c r="A14765" s="489" t="str">
        <f t="shared" si="230"/>
        <v>2313800944訪問リハビリテーション</v>
      </c>
      <c r="B14765" s="489">
        <v>2313800944</v>
      </c>
      <c r="C14765" s="489" t="s">
        <v>2104</v>
      </c>
      <c r="D14765" s="489" t="s">
        <v>17203</v>
      </c>
    </row>
    <row r="14766" spans="1:4">
      <c r="A14766" s="489" t="str">
        <f t="shared" si="230"/>
        <v>2313800944訪問看護</v>
      </c>
      <c r="B14766" s="489">
        <v>2313800944</v>
      </c>
      <c r="C14766" s="489" t="s">
        <v>2102</v>
      </c>
      <c r="D14766" s="489" t="s">
        <v>17203</v>
      </c>
    </row>
    <row r="14767" spans="1:4">
      <c r="A14767" s="489" t="str">
        <f t="shared" si="230"/>
        <v>2313800985介護予防訪問リハビリテーション</v>
      </c>
      <c r="B14767" s="489">
        <v>2313800985</v>
      </c>
      <c r="C14767" s="489" t="s">
        <v>2108</v>
      </c>
      <c r="D14767" s="489" t="s">
        <v>17204</v>
      </c>
    </row>
    <row r="14768" spans="1:4">
      <c r="A14768" s="489" t="str">
        <f t="shared" si="230"/>
        <v>2313800985介護予防訪問看護</v>
      </c>
      <c r="B14768" s="489">
        <v>2313800985</v>
      </c>
      <c r="C14768" s="489" t="s">
        <v>2103</v>
      </c>
      <c r="D14768" s="489" t="s">
        <v>17204</v>
      </c>
    </row>
    <row r="14769" spans="1:4">
      <c r="A14769" s="489" t="str">
        <f t="shared" si="230"/>
        <v>2313800985訪問リハビリテーション</v>
      </c>
      <c r="B14769" s="489">
        <v>2313800985</v>
      </c>
      <c r="C14769" s="489" t="s">
        <v>2104</v>
      </c>
      <c r="D14769" s="489" t="s">
        <v>17204</v>
      </c>
    </row>
    <row r="14770" spans="1:4">
      <c r="A14770" s="489" t="str">
        <f t="shared" si="230"/>
        <v>2313800985訪問看護</v>
      </c>
      <c r="B14770" s="489">
        <v>2313800985</v>
      </c>
      <c r="C14770" s="489" t="s">
        <v>2102</v>
      </c>
      <c r="D14770" s="489" t="s">
        <v>17204</v>
      </c>
    </row>
    <row r="14771" spans="1:4">
      <c r="A14771" s="489" t="str">
        <f t="shared" si="230"/>
        <v>2313801025介護予防訪問看護</v>
      </c>
      <c r="B14771" s="489">
        <v>2313801025</v>
      </c>
      <c r="C14771" s="489" t="s">
        <v>2103</v>
      </c>
      <c r="D14771" s="489" t="s">
        <v>17205</v>
      </c>
    </row>
    <row r="14772" spans="1:4">
      <c r="A14772" s="489" t="str">
        <f t="shared" si="230"/>
        <v>2313801025訪問看護</v>
      </c>
      <c r="B14772" s="489">
        <v>2313801025</v>
      </c>
      <c r="C14772" s="489" t="s">
        <v>2102</v>
      </c>
      <c r="D14772" s="489" t="s">
        <v>17205</v>
      </c>
    </row>
    <row r="14773" spans="1:4">
      <c r="A14773" s="489" t="str">
        <f t="shared" si="230"/>
        <v>2313801033介護予防訪問リハビリテーション</v>
      </c>
      <c r="B14773" s="489">
        <v>2313801033</v>
      </c>
      <c r="C14773" s="489" t="s">
        <v>2108</v>
      </c>
      <c r="D14773" s="489" t="s">
        <v>17206</v>
      </c>
    </row>
    <row r="14774" spans="1:4">
      <c r="A14774" s="489" t="str">
        <f t="shared" si="230"/>
        <v>2313801033介護予防訪問看護</v>
      </c>
      <c r="B14774" s="489">
        <v>2313801033</v>
      </c>
      <c r="C14774" s="489" t="s">
        <v>2103</v>
      </c>
      <c r="D14774" s="489" t="s">
        <v>17206</v>
      </c>
    </row>
    <row r="14775" spans="1:4">
      <c r="A14775" s="489" t="str">
        <f t="shared" si="230"/>
        <v>2313801033訪問リハビリテーション</v>
      </c>
      <c r="B14775" s="489">
        <v>2313801033</v>
      </c>
      <c r="C14775" s="489" t="s">
        <v>2104</v>
      </c>
      <c r="D14775" s="489" t="s">
        <v>17206</v>
      </c>
    </row>
    <row r="14776" spans="1:4">
      <c r="A14776" s="489" t="str">
        <f t="shared" si="230"/>
        <v>2313801033訪問看護</v>
      </c>
      <c r="B14776" s="489">
        <v>2313801033</v>
      </c>
      <c r="C14776" s="489" t="s">
        <v>2102</v>
      </c>
      <c r="D14776" s="489" t="s">
        <v>17206</v>
      </c>
    </row>
    <row r="14777" spans="1:4">
      <c r="A14777" s="489" t="str">
        <f t="shared" si="230"/>
        <v>2313801041介護予防訪問リハビリテーション</v>
      </c>
      <c r="B14777" s="489">
        <v>2313801041</v>
      </c>
      <c r="C14777" s="489" t="s">
        <v>2108</v>
      </c>
      <c r="D14777" s="489" t="s">
        <v>17207</v>
      </c>
    </row>
    <row r="14778" spans="1:4">
      <c r="A14778" s="489" t="str">
        <f t="shared" si="230"/>
        <v>2313801041介護予防訪問看護</v>
      </c>
      <c r="B14778" s="489">
        <v>2313801041</v>
      </c>
      <c r="C14778" s="489" t="s">
        <v>2103</v>
      </c>
      <c r="D14778" s="489" t="s">
        <v>17207</v>
      </c>
    </row>
    <row r="14779" spans="1:4">
      <c r="A14779" s="489" t="str">
        <f t="shared" si="230"/>
        <v>2313801041訪問リハビリテーション</v>
      </c>
      <c r="B14779" s="489">
        <v>2313801041</v>
      </c>
      <c r="C14779" s="489" t="s">
        <v>2104</v>
      </c>
      <c r="D14779" s="489" t="s">
        <v>17207</v>
      </c>
    </row>
    <row r="14780" spans="1:4">
      <c r="A14780" s="489" t="str">
        <f t="shared" si="230"/>
        <v>2313801041訪問看護</v>
      </c>
      <c r="B14780" s="489">
        <v>2313801041</v>
      </c>
      <c r="C14780" s="489" t="s">
        <v>2102</v>
      </c>
      <c r="D14780" s="489" t="s">
        <v>17207</v>
      </c>
    </row>
    <row r="14781" spans="1:4">
      <c r="A14781" s="489" t="str">
        <f t="shared" si="230"/>
        <v>2313801058介護予防訪問リハビリテーション</v>
      </c>
      <c r="B14781" s="489">
        <v>2313801058</v>
      </c>
      <c r="C14781" s="489" t="s">
        <v>2108</v>
      </c>
      <c r="D14781" s="489" t="s">
        <v>17208</v>
      </c>
    </row>
    <row r="14782" spans="1:4">
      <c r="A14782" s="489" t="str">
        <f t="shared" si="230"/>
        <v>2313801058介護予防訪問看護</v>
      </c>
      <c r="B14782" s="489">
        <v>2313801058</v>
      </c>
      <c r="C14782" s="489" t="s">
        <v>2103</v>
      </c>
      <c r="D14782" s="489" t="s">
        <v>17208</v>
      </c>
    </row>
    <row r="14783" spans="1:4">
      <c r="A14783" s="489" t="str">
        <f t="shared" si="230"/>
        <v>2313801058訪問リハビリテーション</v>
      </c>
      <c r="B14783" s="489">
        <v>2313801058</v>
      </c>
      <c r="C14783" s="489" t="s">
        <v>2104</v>
      </c>
      <c r="D14783" s="489" t="s">
        <v>17208</v>
      </c>
    </row>
    <row r="14784" spans="1:4">
      <c r="A14784" s="489" t="str">
        <f t="shared" si="230"/>
        <v>2313801058訪問看護</v>
      </c>
      <c r="B14784" s="489">
        <v>2313801058</v>
      </c>
      <c r="C14784" s="489" t="s">
        <v>2102</v>
      </c>
      <c r="D14784" s="489" t="s">
        <v>17208</v>
      </c>
    </row>
    <row r="14785" spans="1:4">
      <c r="A14785" s="489" t="str">
        <f t="shared" si="230"/>
        <v>2313801116介護予防訪問リハビリテーション</v>
      </c>
      <c r="B14785" s="489">
        <v>2313801116</v>
      </c>
      <c r="C14785" s="489" t="s">
        <v>2108</v>
      </c>
      <c r="D14785" s="489" t="s">
        <v>17209</v>
      </c>
    </row>
    <row r="14786" spans="1:4">
      <c r="A14786" s="489" t="str">
        <f t="shared" ref="A14786:A14849" si="231">B14786&amp;C14786</f>
        <v>2313801116介護予防訪問看護</v>
      </c>
      <c r="B14786" s="489">
        <v>2313801116</v>
      </c>
      <c r="C14786" s="489" t="s">
        <v>2103</v>
      </c>
      <c r="D14786" s="489" t="s">
        <v>17209</v>
      </c>
    </row>
    <row r="14787" spans="1:4">
      <c r="A14787" s="489" t="str">
        <f t="shared" si="231"/>
        <v>2313801116訪問リハビリテーション</v>
      </c>
      <c r="B14787" s="489">
        <v>2313801116</v>
      </c>
      <c r="C14787" s="489" t="s">
        <v>2104</v>
      </c>
      <c r="D14787" s="489" t="s">
        <v>17209</v>
      </c>
    </row>
    <row r="14788" spans="1:4">
      <c r="A14788" s="489" t="str">
        <f t="shared" si="231"/>
        <v>2313801116訪問看護</v>
      </c>
      <c r="B14788" s="489">
        <v>2313801116</v>
      </c>
      <c r="C14788" s="489" t="s">
        <v>2102</v>
      </c>
      <c r="D14788" s="489" t="s">
        <v>17209</v>
      </c>
    </row>
    <row r="14789" spans="1:4">
      <c r="A14789" s="489" t="str">
        <f t="shared" si="231"/>
        <v>2313801124介護予防訪問リハビリテーション</v>
      </c>
      <c r="B14789" s="489">
        <v>2313801124</v>
      </c>
      <c r="C14789" s="489" t="s">
        <v>2108</v>
      </c>
      <c r="D14789" s="489" t="s">
        <v>17210</v>
      </c>
    </row>
    <row r="14790" spans="1:4">
      <c r="A14790" s="489" t="str">
        <f t="shared" si="231"/>
        <v>2313801124介護予防訪問看護</v>
      </c>
      <c r="B14790" s="489">
        <v>2313801124</v>
      </c>
      <c r="C14790" s="489" t="s">
        <v>2103</v>
      </c>
      <c r="D14790" s="489" t="s">
        <v>17210</v>
      </c>
    </row>
    <row r="14791" spans="1:4">
      <c r="A14791" s="489" t="str">
        <f t="shared" si="231"/>
        <v>2313801124訪問リハビリテーション</v>
      </c>
      <c r="B14791" s="489">
        <v>2313801124</v>
      </c>
      <c r="C14791" s="489" t="s">
        <v>2104</v>
      </c>
      <c r="D14791" s="489" t="s">
        <v>17210</v>
      </c>
    </row>
    <row r="14792" spans="1:4">
      <c r="A14792" s="489" t="str">
        <f t="shared" si="231"/>
        <v>2313801124訪問看護</v>
      </c>
      <c r="B14792" s="489">
        <v>2313801124</v>
      </c>
      <c r="C14792" s="489" t="s">
        <v>2102</v>
      </c>
      <c r="D14792" s="489" t="s">
        <v>17210</v>
      </c>
    </row>
    <row r="14793" spans="1:4">
      <c r="A14793" s="489" t="str">
        <f t="shared" si="231"/>
        <v>2313801132介護予防訪問リハビリテーション</v>
      </c>
      <c r="B14793" s="489">
        <v>2313801132</v>
      </c>
      <c r="C14793" s="489" t="s">
        <v>2108</v>
      </c>
      <c r="D14793" s="489" t="s">
        <v>17211</v>
      </c>
    </row>
    <row r="14794" spans="1:4">
      <c r="A14794" s="489" t="str">
        <f t="shared" si="231"/>
        <v>2313801132介護予防訪問看護</v>
      </c>
      <c r="B14794" s="489">
        <v>2313801132</v>
      </c>
      <c r="C14794" s="489" t="s">
        <v>2103</v>
      </c>
      <c r="D14794" s="489" t="s">
        <v>17211</v>
      </c>
    </row>
    <row r="14795" spans="1:4">
      <c r="A14795" s="489" t="str">
        <f t="shared" si="231"/>
        <v>2313801132訪問リハビリテーション</v>
      </c>
      <c r="B14795" s="489">
        <v>2313801132</v>
      </c>
      <c r="C14795" s="489" t="s">
        <v>2104</v>
      </c>
      <c r="D14795" s="489" t="s">
        <v>17211</v>
      </c>
    </row>
    <row r="14796" spans="1:4">
      <c r="A14796" s="489" t="str">
        <f t="shared" si="231"/>
        <v>2313801132訪問看護</v>
      </c>
      <c r="B14796" s="489">
        <v>2313801132</v>
      </c>
      <c r="C14796" s="489" t="s">
        <v>2102</v>
      </c>
      <c r="D14796" s="489" t="s">
        <v>17211</v>
      </c>
    </row>
    <row r="14797" spans="1:4">
      <c r="A14797" s="489" t="str">
        <f t="shared" si="231"/>
        <v>2313801140介護予防訪問リハビリテーション</v>
      </c>
      <c r="B14797" s="489">
        <v>2313801140</v>
      </c>
      <c r="C14797" s="489" t="s">
        <v>2108</v>
      </c>
      <c r="D14797" s="489" t="s">
        <v>17212</v>
      </c>
    </row>
    <row r="14798" spans="1:4">
      <c r="A14798" s="489" t="str">
        <f t="shared" si="231"/>
        <v>2313801140介護予防訪問看護</v>
      </c>
      <c r="B14798" s="489">
        <v>2313801140</v>
      </c>
      <c r="C14798" s="489" t="s">
        <v>2103</v>
      </c>
      <c r="D14798" s="489" t="s">
        <v>17212</v>
      </c>
    </row>
    <row r="14799" spans="1:4">
      <c r="A14799" s="489" t="str">
        <f t="shared" si="231"/>
        <v>2313801140訪問リハビリテーション</v>
      </c>
      <c r="B14799" s="489">
        <v>2313801140</v>
      </c>
      <c r="C14799" s="489" t="s">
        <v>2104</v>
      </c>
      <c r="D14799" s="489" t="s">
        <v>17212</v>
      </c>
    </row>
    <row r="14800" spans="1:4">
      <c r="A14800" s="489" t="str">
        <f t="shared" si="231"/>
        <v>2313801140訪問看護</v>
      </c>
      <c r="B14800" s="489">
        <v>2313801140</v>
      </c>
      <c r="C14800" s="489" t="s">
        <v>2102</v>
      </c>
      <c r="D14800" s="489" t="s">
        <v>17212</v>
      </c>
    </row>
    <row r="14801" spans="1:4">
      <c r="A14801" s="489" t="str">
        <f t="shared" si="231"/>
        <v>2313801157介護予防訪問リハビリテーション</v>
      </c>
      <c r="B14801" s="489">
        <v>2313801157</v>
      </c>
      <c r="C14801" s="489" t="s">
        <v>2108</v>
      </c>
      <c r="D14801" s="489" t="s">
        <v>17213</v>
      </c>
    </row>
    <row r="14802" spans="1:4">
      <c r="A14802" s="489" t="str">
        <f t="shared" si="231"/>
        <v>2313801157介護予防訪問看護</v>
      </c>
      <c r="B14802" s="489">
        <v>2313801157</v>
      </c>
      <c r="C14802" s="489" t="s">
        <v>2103</v>
      </c>
      <c r="D14802" s="489" t="s">
        <v>17213</v>
      </c>
    </row>
    <row r="14803" spans="1:4">
      <c r="A14803" s="489" t="str">
        <f t="shared" si="231"/>
        <v>2313801157訪問リハビリテーション</v>
      </c>
      <c r="B14803" s="489">
        <v>2313801157</v>
      </c>
      <c r="C14803" s="489" t="s">
        <v>2104</v>
      </c>
      <c r="D14803" s="489" t="s">
        <v>17213</v>
      </c>
    </row>
    <row r="14804" spans="1:4">
      <c r="A14804" s="489" t="str">
        <f t="shared" si="231"/>
        <v>2313801157訪問看護</v>
      </c>
      <c r="B14804" s="489">
        <v>2313801157</v>
      </c>
      <c r="C14804" s="489" t="s">
        <v>2102</v>
      </c>
      <c r="D14804" s="489" t="s">
        <v>17213</v>
      </c>
    </row>
    <row r="14805" spans="1:4">
      <c r="A14805" s="489" t="str">
        <f t="shared" si="231"/>
        <v>2313801223介護予防訪問リハビリテーション</v>
      </c>
      <c r="B14805" s="489">
        <v>2313801223</v>
      </c>
      <c r="C14805" s="489" t="s">
        <v>2108</v>
      </c>
      <c r="D14805" s="489" t="s">
        <v>17214</v>
      </c>
    </row>
    <row r="14806" spans="1:4">
      <c r="A14806" s="489" t="str">
        <f t="shared" si="231"/>
        <v>2313801223介護予防訪問看護</v>
      </c>
      <c r="B14806" s="489">
        <v>2313801223</v>
      </c>
      <c r="C14806" s="489" t="s">
        <v>2103</v>
      </c>
      <c r="D14806" s="489" t="s">
        <v>17214</v>
      </c>
    </row>
    <row r="14807" spans="1:4">
      <c r="A14807" s="489" t="str">
        <f t="shared" si="231"/>
        <v>2313801223訪問リハビリテーション</v>
      </c>
      <c r="B14807" s="489">
        <v>2313801223</v>
      </c>
      <c r="C14807" s="489" t="s">
        <v>2104</v>
      </c>
      <c r="D14807" s="489" t="s">
        <v>17214</v>
      </c>
    </row>
    <row r="14808" spans="1:4">
      <c r="A14808" s="489" t="str">
        <f t="shared" si="231"/>
        <v>2313801223訪問看護</v>
      </c>
      <c r="B14808" s="489">
        <v>2313801223</v>
      </c>
      <c r="C14808" s="489" t="s">
        <v>2102</v>
      </c>
      <c r="D14808" s="489" t="s">
        <v>17214</v>
      </c>
    </row>
    <row r="14809" spans="1:4">
      <c r="A14809" s="489" t="str">
        <f t="shared" si="231"/>
        <v>2313801231介護予防訪問リハビリテーション</v>
      </c>
      <c r="B14809" s="489">
        <v>2313801231</v>
      </c>
      <c r="C14809" s="489" t="s">
        <v>2108</v>
      </c>
      <c r="D14809" s="489" t="s">
        <v>17215</v>
      </c>
    </row>
    <row r="14810" spans="1:4">
      <c r="A14810" s="489" t="str">
        <f t="shared" si="231"/>
        <v>2313801231介護予防訪問看護</v>
      </c>
      <c r="B14810" s="489">
        <v>2313801231</v>
      </c>
      <c r="C14810" s="489" t="s">
        <v>2103</v>
      </c>
      <c r="D14810" s="489" t="s">
        <v>17215</v>
      </c>
    </row>
    <row r="14811" spans="1:4">
      <c r="A14811" s="489" t="str">
        <f t="shared" si="231"/>
        <v>2313801231訪問リハビリテーション</v>
      </c>
      <c r="B14811" s="489">
        <v>2313801231</v>
      </c>
      <c r="C14811" s="489" t="s">
        <v>2104</v>
      </c>
      <c r="D14811" s="489" t="s">
        <v>17215</v>
      </c>
    </row>
    <row r="14812" spans="1:4">
      <c r="A14812" s="489" t="str">
        <f t="shared" si="231"/>
        <v>2313801231訪問看護</v>
      </c>
      <c r="B14812" s="489">
        <v>2313801231</v>
      </c>
      <c r="C14812" s="489" t="s">
        <v>2102</v>
      </c>
      <c r="D14812" s="489" t="s">
        <v>17215</v>
      </c>
    </row>
    <row r="14813" spans="1:4">
      <c r="A14813" s="489" t="str">
        <f t="shared" si="231"/>
        <v>2313801256介護予防訪問リハビリテーション</v>
      </c>
      <c r="B14813" s="489">
        <v>2313801256</v>
      </c>
      <c r="C14813" s="489" t="s">
        <v>2108</v>
      </c>
      <c r="D14813" s="489" t="s">
        <v>17216</v>
      </c>
    </row>
    <row r="14814" spans="1:4">
      <c r="A14814" s="489" t="str">
        <f t="shared" si="231"/>
        <v>2313801256介護予防訪問看護</v>
      </c>
      <c r="B14814" s="489">
        <v>2313801256</v>
      </c>
      <c r="C14814" s="489" t="s">
        <v>2103</v>
      </c>
      <c r="D14814" s="489" t="s">
        <v>17216</v>
      </c>
    </row>
    <row r="14815" spans="1:4">
      <c r="A14815" s="489" t="str">
        <f t="shared" si="231"/>
        <v>2313801256訪問リハビリテーション</v>
      </c>
      <c r="B14815" s="489">
        <v>2313801256</v>
      </c>
      <c r="C14815" s="489" t="s">
        <v>2104</v>
      </c>
      <c r="D14815" s="489" t="s">
        <v>17216</v>
      </c>
    </row>
    <row r="14816" spans="1:4">
      <c r="A14816" s="489" t="str">
        <f t="shared" si="231"/>
        <v>2313801256訪問看護</v>
      </c>
      <c r="B14816" s="489">
        <v>2313801256</v>
      </c>
      <c r="C14816" s="489" t="s">
        <v>2102</v>
      </c>
      <c r="D14816" s="489" t="s">
        <v>17216</v>
      </c>
    </row>
    <row r="14817" spans="1:4">
      <c r="A14817" s="489" t="str">
        <f t="shared" si="231"/>
        <v>2313801280介護予防訪問リハビリテーション</v>
      </c>
      <c r="B14817" s="489">
        <v>2313801280</v>
      </c>
      <c r="C14817" s="489" t="s">
        <v>2108</v>
      </c>
      <c r="D14817" s="489" t="s">
        <v>17217</v>
      </c>
    </row>
    <row r="14818" spans="1:4">
      <c r="A14818" s="489" t="str">
        <f t="shared" si="231"/>
        <v>2313801280訪問リハビリテーション</v>
      </c>
      <c r="B14818" s="489">
        <v>2313801280</v>
      </c>
      <c r="C14818" s="489" t="s">
        <v>2104</v>
      </c>
      <c r="D14818" s="489" t="s">
        <v>17217</v>
      </c>
    </row>
    <row r="14819" spans="1:4">
      <c r="A14819" s="489" t="str">
        <f t="shared" si="231"/>
        <v>2313801298介護予防訪問リハビリテーション</v>
      </c>
      <c r="B14819" s="489">
        <v>2313801298</v>
      </c>
      <c r="C14819" s="489" t="s">
        <v>2108</v>
      </c>
      <c r="D14819" s="489" t="s">
        <v>17218</v>
      </c>
    </row>
    <row r="14820" spans="1:4">
      <c r="A14820" s="489" t="str">
        <f t="shared" si="231"/>
        <v>2313801298介護予防訪問看護</v>
      </c>
      <c r="B14820" s="489">
        <v>2313801298</v>
      </c>
      <c r="C14820" s="489" t="s">
        <v>2103</v>
      </c>
      <c r="D14820" s="489" t="s">
        <v>17218</v>
      </c>
    </row>
    <row r="14821" spans="1:4">
      <c r="A14821" s="489" t="str">
        <f t="shared" si="231"/>
        <v>2313801298訪問リハビリテーション</v>
      </c>
      <c r="B14821" s="489">
        <v>2313801298</v>
      </c>
      <c r="C14821" s="489" t="s">
        <v>2104</v>
      </c>
      <c r="D14821" s="489" t="s">
        <v>17218</v>
      </c>
    </row>
    <row r="14822" spans="1:4">
      <c r="A14822" s="489" t="str">
        <f t="shared" si="231"/>
        <v>2313801298訪問看護</v>
      </c>
      <c r="B14822" s="489">
        <v>2313801298</v>
      </c>
      <c r="C14822" s="489" t="s">
        <v>2102</v>
      </c>
      <c r="D14822" s="489" t="s">
        <v>17218</v>
      </c>
    </row>
    <row r="14823" spans="1:4">
      <c r="A14823" s="489" t="str">
        <f t="shared" si="231"/>
        <v>2313801306介護予防訪問リハビリテーション</v>
      </c>
      <c r="B14823" s="489">
        <v>2313801306</v>
      </c>
      <c r="C14823" s="489" t="s">
        <v>2108</v>
      </c>
      <c r="D14823" s="489" t="s">
        <v>17219</v>
      </c>
    </row>
    <row r="14824" spans="1:4">
      <c r="A14824" s="489" t="str">
        <f t="shared" si="231"/>
        <v>2313801306介護予防訪問看護</v>
      </c>
      <c r="B14824" s="489">
        <v>2313801306</v>
      </c>
      <c r="C14824" s="489" t="s">
        <v>2103</v>
      </c>
      <c r="D14824" s="489" t="s">
        <v>17219</v>
      </c>
    </row>
    <row r="14825" spans="1:4">
      <c r="A14825" s="489" t="str">
        <f t="shared" si="231"/>
        <v>2313801306訪問リハビリテーション</v>
      </c>
      <c r="B14825" s="489">
        <v>2313801306</v>
      </c>
      <c r="C14825" s="489" t="s">
        <v>2104</v>
      </c>
      <c r="D14825" s="489" t="s">
        <v>17219</v>
      </c>
    </row>
    <row r="14826" spans="1:4">
      <c r="A14826" s="489" t="str">
        <f t="shared" si="231"/>
        <v>2313801306訪問看護</v>
      </c>
      <c r="B14826" s="489">
        <v>2313801306</v>
      </c>
      <c r="C14826" s="489" t="s">
        <v>2102</v>
      </c>
      <c r="D14826" s="489" t="s">
        <v>17219</v>
      </c>
    </row>
    <row r="14827" spans="1:4">
      <c r="A14827" s="489" t="str">
        <f t="shared" si="231"/>
        <v>2313801355介護予防訪問リハビリテーション</v>
      </c>
      <c r="B14827" s="489">
        <v>2313801355</v>
      </c>
      <c r="C14827" s="489" t="s">
        <v>2108</v>
      </c>
      <c r="D14827" s="489" t="s">
        <v>17220</v>
      </c>
    </row>
    <row r="14828" spans="1:4">
      <c r="A14828" s="489" t="str">
        <f t="shared" si="231"/>
        <v>2313801355介護予防訪問看護</v>
      </c>
      <c r="B14828" s="489">
        <v>2313801355</v>
      </c>
      <c r="C14828" s="489" t="s">
        <v>2103</v>
      </c>
      <c r="D14828" s="489" t="s">
        <v>17220</v>
      </c>
    </row>
    <row r="14829" spans="1:4">
      <c r="A14829" s="489" t="str">
        <f t="shared" si="231"/>
        <v>2313801355訪問リハビリテーション</v>
      </c>
      <c r="B14829" s="489">
        <v>2313801355</v>
      </c>
      <c r="C14829" s="489" t="s">
        <v>2104</v>
      </c>
      <c r="D14829" s="489" t="s">
        <v>17220</v>
      </c>
    </row>
    <row r="14830" spans="1:4">
      <c r="A14830" s="489" t="str">
        <f t="shared" si="231"/>
        <v>2313801355訪問看護</v>
      </c>
      <c r="B14830" s="489">
        <v>2313801355</v>
      </c>
      <c r="C14830" s="489" t="s">
        <v>2102</v>
      </c>
      <c r="D14830" s="489" t="s">
        <v>17220</v>
      </c>
    </row>
    <row r="14831" spans="1:4">
      <c r="A14831" s="489" t="str">
        <f t="shared" si="231"/>
        <v>2313801363介護予防訪問リハビリテーション</v>
      </c>
      <c r="B14831" s="489">
        <v>2313801363</v>
      </c>
      <c r="C14831" s="489" t="s">
        <v>2108</v>
      </c>
      <c r="D14831" s="489" t="s">
        <v>17221</v>
      </c>
    </row>
    <row r="14832" spans="1:4">
      <c r="A14832" s="489" t="str">
        <f t="shared" si="231"/>
        <v>2313801363介護予防訪問看護</v>
      </c>
      <c r="B14832" s="489">
        <v>2313801363</v>
      </c>
      <c r="C14832" s="489" t="s">
        <v>2103</v>
      </c>
      <c r="D14832" s="489" t="s">
        <v>17221</v>
      </c>
    </row>
    <row r="14833" spans="1:4">
      <c r="A14833" s="489" t="str">
        <f t="shared" si="231"/>
        <v>2313801363訪問リハビリテーション</v>
      </c>
      <c r="B14833" s="489">
        <v>2313801363</v>
      </c>
      <c r="C14833" s="489" t="s">
        <v>2104</v>
      </c>
      <c r="D14833" s="489" t="s">
        <v>17221</v>
      </c>
    </row>
    <row r="14834" spans="1:4">
      <c r="A14834" s="489" t="str">
        <f t="shared" si="231"/>
        <v>2313801363訪問看護</v>
      </c>
      <c r="B14834" s="489">
        <v>2313801363</v>
      </c>
      <c r="C14834" s="489" t="s">
        <v>2102</v>
      </c>
      <c r="D14834" s="489" t="s">
        <v>17221</v>
      </c>
    </row>
    <row r="14835" spans="1:4">
      <c r="A14835" s="489" t="str">
        <f t="shared" si="231"/>
        <v>2313801371介護予防訪問リハビリテーション</v>
      </c>
      <c r="B14835" s="489">
        <v>2313801371</v>
      </c>
      <c r="C14835" s="489" t="s">
        <v>2108</v>
      </c>
      <c r="D14835" s="489" t="s">
        <v>17222</v>
      </c>
    </row>
    <row r="14836" spans="1:4">
      <c r="A14836" s="489" t="str">
        <f t="shared" si="231"/>
        <v>2313801371介護予防訪問看護</v>
      </c>
      <c r="B14836" s="489">
        <v>2313801371</v>
      </c>
      <c r="C14836" s="489" t="s">
        <v>2103</v>
      </c>
      <c r="D14836" s="489" t="s">
        <v>17222</v>
      </c>
    </row>
    <row r="14837" spans="1:4">
      <c r="A14837" s="489" t="str">
        <f t="shared" si="231"/>
        <v>2313801371訪問リハビリテーション</v>
      </c>
      <c r="B14837" s="489">
        <v>2313801371</v>
      </c>
      <c r="C14837" s="489" t="s">
        <v>2104</v>
      </c>
      <c r="D14837" s="489" t="s">
        <v>17222</v>
      </c>
    </row>
    <row r="14838" spans="1:4">
      <c r="A14838" s="489" t="str">
        <f t="shared" si="231"/>
        <v>2313801371訪問看護</v>
      </c>
      <c r="B14838" s="489">
        <v>2313801371</v>
      </c>
      <c r="C14838" s="489" t="s">
        <v>2102</v>
      </c>
      <c r="D14838" s="489" t="s">
        <v>17222</v>
      </c>
    </row>
    <row r="14839" spans="1:4">
      <c r="A14839" s="489" t="str">
        <f t="shared" si="231"/>
        <v>2313801389介護予防訪問リハビリテーション</v>
      </c>
      <c r="B14839" s="489">
        <v>2313801389</v>
      </c>
      <c r="C14839" s="489" t="s">
        <v>2108</v>
      </c>
      <c r="D14839" s="489" t="s">
        <v>17223</v>
      </c>
    </row>
    <row r="14840" spans="1:4">
      <c r="A14840" s="489" t="str">
        <f t="shared" si="231"/>
        <v>2313801389介護予防訪問看護</v>
      </c>
      <c r="B14840" s="489">
        <v>2313801389</v>
      </c>
      <c r="C14840" s="489" t="s">
        <v>2103</v>
      </c>
      <c r="D14840" s="489" t="s">
        <v>17223</v>
      </c>
    </row>
    <row r="14841" spans="1:4">
      <c r="A14841" s="489" t="str">
        <f t="shared" si="231"/>
        <v>2313801389訪問リハビリテーション</v>
      </c>
      <c r="B14841" s="489">
        <v>2313801389</v>
      </c>
      <c r="C14841" s="489" t="s">
        <v>2104</v>
      </c>
      <c r="D14841" s="489" t="s">
        <v>17223</v>
      </c>
    </row>
    <row r="14842" spans="1:4">
      <c r="A14842" s="489" t="str">
        <f t="shared" si="231"/>
        <v>2313801389訪問看護</v>
      </c>
      <c r="B14842" s="489">
        <v>2313801389</v>
      </c>
      <c r="C14842" s="489" t="s">
        <v>2102</v>
      </c>
      <c r="D14842" s="489" t="s">
        <v>17223</v>
      </c>
    </row>
    <row r="14843" spans="1:4">
      <c r="A14843" s="489" t="str">
        <f t="shared" si="231"/>
        <v>2313801397介護予防訪問リハビリテーション</v>
      </c>
      <c r="B14843" s="489">
        <v>2313801397</v>
      </c>
      <c r="C14843" s="489" t="s">
        <v>2108</v>
      </c>
      <c r="D14843" s="489" t="s">
        <v>17224</v>
      </c>
    </row>
    <row r="14844" spans="1:4">
      <c r="A14844" s="489" t="str">
        <f t="shared" si="231"/>
        <v>2313801397介護予防訪問看護</v>
      </c>
      <c r="B14844" s="489">
        <v>2313801397</v>
      </c>
      <c r="C14844" s="489" t="s">
        <v>2103</v>
      </c>
      <c r="D14844" s="489" t="s">
        <v>17224</v>
      </c>
    </row>
    <row r="14845" spans="1:4">
      <c r="A14845" s="489" t="str">
        <f t="shared" si="231"/>
        <v>2313801397訪問リハビリテーション</v>
      </c>
      <c r="B14845" s="489">
        <v>2313801397</v>
      </c>
      <c r="C14845" s="489" t="s">
        <v>2104</v>
      </c>
      <c r="D14845" s="489" t="s">
        <v>17224</v>
      </c>
    </row>
    <row r="14846" spans="1:4">
      <c r="A14846" s="489" t="str">
        <f t="shared" si="231"/>
        <v>2313801397訪問看護</v>
      </c>
      <c r="B14846" s="489">
        <v>2313801397</v>
      </c>
      <c r="C14846" s="489" t="s">
        <v>2102</v>
      </c>
      <c r="D14846" s="489" t="s">
        <v>17224</v>
      </c>
    </row>
    <row r="14847" spans="1:4">
      <c r="A14847" s="489" t="str">
        <f t="shared" si="231"/>
        <v>2313801413介護予防訪問リハビリテーション</v>
      </c>
      <c r="B14847" s="489">
        <v>2313801413</v>
      </c>
      <c r="C14847" s="489" t="s">
        <v>2108</v>
      </c>
      <c r="D14847" s="489" t="s">
        <v>17225</v>
      </c>
    </row>
    <row r="14848" spans="1:4">
      <c r="A14848" s="489" t="str">
        <f t="shared" si="231"/>
        <v>2313801413介護予防訪問看護</v>
      </c>
      <c r="B14848" s="489">
        <v>2313801413</v>
      </c>
      <c r="C14848" s="489" t="s">
        <v>2103</v>
      </c>
      <c r="D14848" s="489" t="s">
        <v>17225</v>
      </c>
    </row>
    <row r="14849" spans="1:4">
      <c r="A14849" s="489" t="str">
        <f t="shared" si="231"/>
        <v>2313801413訪問リハビリテーション</v>
      </c>
      <c r="B14849" s="489">
        <v>2313801413</v>
      </c>
      <c r="C14849" s="489" t="s">
        <v>2104</v>
      </c>
      <c r="D14849" s="489" t="s">
        <v>17225</v>
      </c>
    </row>
    <row r="14850" spans="1:4">
      <c r="A14850" s="489" t="str">
        <f t="shared" ref="A14850:A14913" si="232">B14850&amp;C14850</f>
        <v>2313801413訪問看護</v>
      </c>
      <c r="B14850" s="489">
        <v>2313801413</v>
      </c>
      <c r="C14850" s="489" t="s">
        <v>2102</v>
      </c>
      <c r="D14850" s="489" t="s">
        <v>17225</v>
      </c>
    </row>
    <row r="14851" spans="1:4">
      <c r="A14851" s="489" t="str">
        <f t="shared" si="232"/>
        <v>2313801439介護予防訪問リハビリテーション</v>
      </c>
      <c r="B14851" s="489">
        <v>2313801439</v>
      </c>
      <c r="C14851" s="489" t="s">
        <v>2108</v>
      </c>
      <c r="D14851" s="489" t="s">
        <v>17226</v>
      </c>
    </row>
    <row r="14852" spans="1:4">
      <c r="A14852" s="489" t="str">
        <f t="shared" si="232"/>
        <v>2313801439介護予防訪問看護</v>
      </c>
      <c r="B14852" s="489">
        <v>2313801439</v>
      </c>
      <c r="C14852" s="489" t="s">
        <v>2103</v>
      </c>
      <c r="D14852" s="489" t="s">
        <v>17226</v>
      </c>
    </row>
    <row r="14853" spans="1:4">
      <c r="A14853" s="489" t="str">
        <f t="shared" si="232"/>
        <v>2313801439訪問リハビリテーション</v>
      </c>
      <c r="B14853" s="489">
        <v>2313801439</v>
      </c>
      <c r="C14853" s="489" t="s">
        <v>2104</v>
      </c>
      <c r="D14853" s="489" t="s">
        <v>17226</v>
      </c>
    </row>
    <row r="14854" spans="1:4">
      <c r="A14854" s="489" t="str">
        <f t="shared" si="232"/>
        <v>2313801439訪問看護</v>
      </c>
      <c r="B14854" s="489">
        <v>2313801439</v>
      </c>
      <c r="C14854" s="489" t="s">
        <v>2102</v>
      </c>
      <c r="D14854" s="489" t="s">
        <v>17226</v>
      </c>
    </row>
    <row r="14855" spans="1:4">
      <c r="A14855" s="489" t="str">
        <f t="shared" si="232"/>
        <v>2313801447介護予防訪問リハビリテーション</v>
      </c>
      <c r="B14855" s="489">
        <v>2313801447</v>
      </c>
      <c r="C14855" s="489" t="s">
        <v>2108</v>
      </c>
      <c r="D14855" s="489" t="s">
        <v>16965</v>
      </c>
    </row>
    <row r="14856" spans="1:4">
      <c r="A14856" s="489" t="str">
        <f t="shared" si="232"/>
        <v>2313801447介護予防訪問看護</v>
      </c>
      <c r="B14856" s="489">
        <v>2313801447</v>
      </c>
      <c r="C14856" s="489" t="s">
        <v>2103</v>
      </c>
      <c r="D14856" s="489" t="s">
        <v>16965</v>
      </c>
    </row>
    <row r="14857" spans="1:4">
      <c r="A14857" s="489" t="str">
        <f t="shared" si="232"/>
        <v>2313801447訪問リハビリテーション</v>
      </c>
      <c r="B14857" s="489">
        <v>2313801447</v>
      </c>
      <c r="C14857" s="489" t="s">
        <v>2104</v>
      </c>
      <c r="D14857" s="489" t="s">
        <v>16965</v>
      </c>
    </row>
    <row r="14858" spans="1:4">
      <c r="A14858" s="489" t="str">
        <f t="shared" si="232"/>
        <v>2313801447訪問看護</v>
      </c>
      <c r="B14858" s="489">
        <v>2313801447</v>
      </c>
      <c r="C14858" s="489" t="s">
        <v>2102</v>
      </c>
      <c r="D14858" s="489" t="s">
        <v>16965</v>
      </c>
    </row>
    <row r="14859" spans="1:4">
      <c r="A14859" s="489" t="str">
        <f t="shared" si="232"/>
        <v>2313801454介護予防訪問リハビリテーション</v>
      </c>
      <c r="B14859" s="489">
        <v>2313801454</v>
      </c>
      <c r="C14859" s="489" t="s">
        <v>2108</v>
      </c>
      <c r="D14859" s="489" t="s">
        <v>16319</v>
      </c>
    </row>
    <row r="14860" spans="1:4">
      <c r="A14860" s="489" t="str">
        <f t="shared" si="232"/>
        <v>2313801454介護予防訪問看護</v>
      </c>
      <c r="B14860" s="489">
        <v>2313801454</v>
      </c>
      <c r="C14860" s="489" t="s">
        <v>2103</v>
      </c>
      <c r="D14860" s="489" t="s">
        <v>16319</v>
      </c>
    </row>
    <row r="14861" spans="1:4">
      <c r="A14861" s="489" t="str">
        <f t="shared" si="232"/>
        <v>2313801454訪問リハビリテーション</v>
      </c>
      <c r="B14861" s="489">
        <v>2313801454</v>
      </c>
      <c r="C14861" s="489" t="s">
        <v>2104</v>
      </c>
      <c r="D14861" s="489" t="s">
        <v>16319</v>
      </c>
    </row>
    <row r="14862" spans="1:4">
      <c r="A14862" s="489" t="str">
        <f t="shared" si="232"/>
        <v>2313801454訪問看護</v>
      </c>
      <c r="B14862" s="489">
        <v>2313801454</v>
      </c>
      <c r="C14862" s="489" t="s">
        <v>2102</v>
      </c>
      <c r="D14862" s="489" t="s">
        <v>16319</v>
      </c>
    </row>
    <row r="14863" spans="1:4">
      <c r="A14863" s="489" t="str">
        <f t="shared" si="232"/>
        <v>2313801470介護予防訪問リハビリテーション</v>
      </c>
      <c r="B14863" s="489">
        <v>2313801470</v>
      </c>
      <c r="C14863" s="489" t="s">
        <v>2108</v>
      </c>
      <c r="D14863" s="489" t="s">
        <v>17227</v>
      </c>
    </row>
    <row r="14864" spans="1:4">
      <c r="A14864" s="489" t="str">
        <f t="shared" si="232"/>
        <v>2313801470介護予防訪問看護</v>
      </c>
      <c r="B14864" s="489">
        <v>2313801470</v>
      </c>
      <c r="C14864" s="489" t="s">
        <v>2103</v>
      </c>
      <c r="D14864" s="489" t="s">
        <v>17227</v>
      </c>
    </row>
    <row r="14865" spans="1:4">
      <c r="A14865" s="489" t="str">
        <f t="shared" si="232"/>
        <v>2313801470訪問リハビリテーション</v>
      </c>
      <c r="B14865" s="489">
        <v>2313801470</v>
      </c>
      <c r="C14865" s="489" t="s">
        <v>2104</v>
      </c>
      <c r="D14865" s="489" t="s">
        <v>17227</v>
      </c>
    </row>
    <row r="14866" spans="1:4">
      <c r="A14866" s="489" t="str">
        <f t="shared" si="232"/>
        <v>2313801470訪問看護</v>
      </c>
      <c r="B14866" s="489">
        <v>2313801470</v>
      </c>
      <c r="C14866" s="489" t="s">
        <v>2102</v>
      </c>
      <c r="D14866" s="489" t="s">
        <v>17227</v>
      </c>
    </row>
    <row r="14867" spans="1:4">
      <c r="A14867" s="489" t="str">
        <f t="shared" si="232"/>
        <v>2313801496介護予防訪問リハビリテーション</v>
      </c>
      <c r="B14867" s="489">
        <v>2313801496</v>
      </c>
      <c r="C14867" s="489" t="s">
        <v>2108</v>
      </c>
      <c r="D14867" s="489" t="s">
        <v>17228</v>
      </c>
    </row>
    <row r="14868" spans="1:4">
      <c r="A14868" s="489" t="str">
        <f t="shared" si="232"/>
        <v>2313801496介護予防訪問看護</v>
      </c>
      <c r="B14868" s="489">
        <v>2313801496</v>
      </c>
      <c r="C14868" s="489" t="s">
        <v>2103</v>
      </c>
      <c r="D14868" s="489" t="s">
        <v>17228</v>
      </c>
    </row>
    <row r="14869" spans="1:4">
      <c r="A14869" s="489" t="str">
        <f t="shared" si="232"/>
        <v>2313801496訪問リハビリテーション</v>
      </c>
      <c r="B14869" s="489">
        <v>2313801496</v>
      </c>
      <c r="C14869" s="489" t="s">
        <v>2104</v>
      </c>
      <c r="D14869" s="489" t="s">
        <v>17228</v>
      </c>
    </row>
    <row r="14870" spans="1:4">
      <c r="A14870" s="489" t="str">
        <f t="shared" si="232"/>
        <v>2313801496訪問看護</v>
      </c>
      <c r="B14870" s="489">
        <v>2313801496</v>
      </c>
      <c r="C14870" s="489" t="s">
        <v>2102</v>
      </c>
      <c r="D14870" s="489" t="s">
        <v>17228</v>
      </c>
    </row>
    <row r="14871" spans="1:4">
      <c r="A14871" s="489" t="str">
        <f t="shared" si="232"/>
        <v>2313801504介護予防訪問リハビリテーション</v>
      </c>
      <c r="B14871" s="489">
        <v>2313801504</v>
      </c>
      <c r="C14871" s="489" t="s">
        <v>2108</v>
      </c>
      <c r="D14871" s="489" t="s">
        <v>17229</v>
      </c>
    </row>
    <row r="14872" spans="1:4">
      <c r="A14872" s="489" t="str">
        <f t="shared" si="232"/>
        <v>2313801504介護予防訪問看護</v>
      </c>
      <c r="B14872" s="489">
        <v>2313801504</v>
      </c>
      <c r="C14872" s="489" t="s">
        <v>2103</v>
      </c>
      <c r="D14872" s="489" t="s">
        <v>17229</v>
      </c>
    </row>
    <row r="14873" spans="1:4">
      <c r="A14873" s="489" t="str">
        <f t="shared" si="232"/>
        <v>2313801504訪問リハビリテーション</v>
      </c>
      <c r="B14873" s="489">
        <v>2313801504</v>
      </c>
      <c r="C14873" s="489" t="s">
        <v>2104</v>
      </c>
      <c r="D14873" s="489" t="s">
        <v>17229</v>
      </c>
    </row>
    <row r="14874" spans="1:4">
      <c r="A14874" s="489" t="str">
        <f t="shared" si="232"/>
        <v>2313801504訪問看護</v>
      </c>
      <c r="B14874" s="489">
        <v>2313801504</v>
      </c>
      <c r="C14874" s="489" t="s">
        <v>2102</v>
      </c>
      <c r="D14874" s="489" t="s">
        <v>17229</v>
      </c>
    </row>
    <row r="14875" spans="1:4">
      <c r="A14875" s="489" t="str">
        <f t="shared" si="232"/>
        <v>2313801512介護予防訪問リハビリテーション</v>
      </c>
      <c r="B14875" s="489">
        <v>2313801512</v>
      </c>
      <c r="C14875" s="489" t="s">
        <v>2108</v>
      </c>
      <c r="D14875" s="489" t="s">
        <v>17230</v>
      </c>
    </row>
    <row r="14876" spans="1:4">
      <c r="A14876" s="489" t="str">
        <f t="shared" si="232"/>
        <v>2313801512介護予防訪問看護</v>
      </c>
      <c r="B14876" s="489">
        <v>2313801512</v>
      </c>
      <c r="C14876" s="489" t="s">
        <v>2103</v>
      </c>
      <c r="D14876" s="489" t="s">
        <v>17230</v>
      </c>
    </row>
    <row r="14877" spans="1:4">
      <c r="A14877" s="489" t="str">
        <f t="shared" si="232"/>
        <v>2313801512訪問リハビリテーション</v>
      </c>
      <c r="B14877" s="489">
        <v>2313801512</v>
      </c>
      <c r="C14877" s="489" t="s">
        <v>2104</v>
      </c>
      <c r="D14877" s="489" t="s">
        <v>17230</v>
      </c>
    </row>
    <row r="14878" spans="1:4">
      <c r="A14878" s="489" t="str">
        <f t="shared" si="232"/>
        <v>2313801512訪問看護</v>
      </c>
      <c r="B14878" s="489">
        <v>2313801512</v>
      </c>
      <c r="C14878" s="489" t="s">
        <v>2102</v>
      </c>
      <c r="D14878" s="489" t="s">
        <v>17230</v>
      </c>
    </row>
    <row r="14879" spans="1:4">
      <c r="A14879" s="489" t="str">
        <f t="shared" si="232"/>
        <v>2313801520介護予防訪問リハビリテーション</v>
      </c>
      <c r="B14879" s="489">
        <v>2313801520</v>
      </c>
      <c r="C14879" s="489" t="s">
        <v>2108</v>
      </c>
      <c r="D14879" s="489" t="s">
        <v>17231</v>
      </c>
    </row>
    <row r="14880" spans="1:4">
      <c r="A14880" s="489" t="str">
        <f t="shared" si="232"/>
        <v>2313801520介護予防訪問看護</v>
      </c>
      <c r="B14880" s="489">
        <v>2313801520</v>
      </c>
      <c r="C14880" s="489" t="s">
        <v>2103</v>
      </c>
      <c r="D14880" s="489" t="s">
        <v>17231</v>
      </c>
    </row>
    <row r="14881" spans="1:4">
      <c r="A14881" s="489" t="str">
        <f t="shared" si="232"/>
        <v>2313801520訪問リハビリテーション</v>
      </c>
      <c r="B14881" s="489">
        <v>2313801520</v>
      </c>
      <c r="C14881" s="489" t="s">
        <v>2104</v>
      </c>
      <c r="D14881" s="489" t="s">
        <v>17231</v>
      </c>
    </row>
    <row r="14882" spans="1:4">
      <c r="A14882" s="489" t="str">
        <f t="shared" si="232"/>
        <v>2313801520訪問看護</v>
      </c>
      <c r="B14882" s="489">
        <v>2313801520</v>
      </c>
      <c r="C14882" s="489" t="s">
        <v>2102</v>
      </c>
      <c r="D14882" s="489" t="s">
        <v>17231</v>
      </c>
    </row>
    <row r="14883" spans="1:4">
      <c r="A14883" s="489" t="str">
        <f t="shared" si="232"/>
        <v>2313801546介護予防訪問リハビリテーション</v>
      </c>
      <c r="B14883" s="489">
        <v>2313801546</v>
      </c>
      <c r="C14883" s="489" t="s">
        <v>2108</v>
      </c>
      <c r="D14883" s="489" t="s">
        <v>17232</v>
      </c>
    </row>
    <row r="14884" spans="1:4">
      <c r="A14884" s="489" t="str">
        <f t="shared" si="232"/>
        <v>2313801546介護予防訪問看護</v>
      </c>
      <c r="B14884" s="489">
        <v>2313801546</v>
      </c>
      <c r="C14884" s="489" t="s">
        <v>2103</v>
      </c>
      <c r="D14884" s="489" t="s">
        <v>17232</v>
      </c>
    </row>
    <row r="14885" spans="1:4">
      <c r="A14885" s="489" t="str">
        <f t="shared" si="232"/>
        <v>2313801546訪問リハビリテーション</v>
      </c>
      <c r="B14885" s="489">
        <v>2313801546</v>
      </c>
      <c r="C14885" s="489" t="s">
        <v>2104</v>
      </c>
      <c r="D14885" s="489" t="s">
        <v>17232</v>
      </c>
    </row>
    <row r="14886" spans="1:4">
      <c r="A14886" s="489" t="str">
        <f t="shared" si="232"/>
        <v>2313801546訪問看護</v>
      </c>
      <c r="B14886" s="489">
        <v>2313801546</v>
      </c>
      <c r="C14886" s="489" t="s">
        <v>2102</v>
      </c>
      <c r="D14886" s="489" t="s">
        <v>17232</v>
      </c>
    </row>
    <row r="14887" spans="1:4">
      <c r="A14887" s="489" t="str">
        <f t="shared" si="232"/>
        <v>2313801553介護予防訪問リハビリテーション</v>
      </c>
      <c r="B14887" s="489">
        <v>2313801553</v>
      </c>
      <c r="C14887" s="489" t="s">
        <v>2108</v>
      </c>
      <c r="D14887" s="489" t="s">
        <v>17233</v>
      </c>
    </row>
    <row r="14888" spans="1:4">
      <c r="A14888" s="489" t="str">
        <f t="shared" si="232"/>
        <v>2313801553介護予防訪問看護</v>
      </c>
      <c r="B14888" s="489">
        <v>2313801553</v>
      </c>
      <c r="C14888" s="489" t="s">
        <v>2103</v>
      </c>
      <c r="D14888" s="489" t="s">
        <v>17233</v>
      </c>
    </row>
    <row r="14889" spans="1:4">
      <c r="A14889" s="489" t="str">
        <f t="shared" si="232"/>
        <v>2313801553訪問リハビリテーション</v>
      </c>
      <c r="B14889" s="489">
        <v>2313801553</v>
      </c>
      <c r="C14889" s="489" t="s">
        <v>2104</v>
      </c>
      <c r="D14889" s="489" t="s">
        <v>17233</v>
      </c>
    </row>
    <row r="14890" spans="1:4">
      <c r="A14890" s="489" t="str">
        <f t="shared" si="232"/>
        <v>2313801553訪問看護</v>
      </c>
      <c r="B14890" s="489">
        <v>2313801553</v>
      </c>
      <c r="C14890" s="489" t="s">
        <v>2102</v>
      </c>
      <c r="D14890" s="489" t="s">
        <v>17233</v>
      </c>
    </row>
    <row r="14891" spans="1:4">
      <c r="A14891" s="489" t="str">
        <f t="shared" si="232"/>
        <v>2313801561介護予防訪問リハビリテーション</v>
      </c>
      <c r="B14891" s="489">
        <v>2313801561</v>
      </c>
      <c r="C14891" s="489" t="s">
        <v>2108</v>
      </c>
      <c r="D14891" s="489" t="s">
        <v>17234</v>
      </c>
    </row>
    <row r="14892" spans="1:4">
      <c r="A14892" s="489" t="str">
        <f t="shared" si="232"/>
        <v>2313801561介護予防訪問看護</v>
      </c>
      <c r="B14892" s="489">
        <v>2313801561</v>
      </c>
      <c r="C14892" s="489" t="s">
        <v>2103</v>
      </c>
      <c r="D14892" s="489" t="s">
        <v>17234</v>
      </c>
    </row>
    <row r="14893" spans="1:4">
      <c r="A14893" s="489" t="str">
        <f t="shared" si="232"/>
        <v>2313801561訪問リハビリテーション</v>
      </c>
      <c r="B14893" s="489">
        <v>2313801561</v>
      </c>
      <c r="C14893" s="489" t="s">
        <v>2104</v>
      </c>
      <c r="D14893" s="489" t="s">
        <v>17234</v>
      </c>
    </row>
    <row r="14894" spans="1:4">
      <c r="A14894" s="489" t="str">
        <f t="shared" si="232"/>
        <v>2313801561訪問看護</v>
      </c>
      <c r="B14894" s="489">
        <v>2313801561</v>
      </c>
      <c r="C14894" s="489" t="s">
        <v>2102</v>
      </c>
      <c r="D14894" s="489" t="s">
        <v>17234</v>
      </c>
    </row>
    <row r="14895" spans="1:4">
      <c r="A14895" s="489" t="str">
        <f t="shared" si="232"/>
        <v>2313801579介護予防訪問リハビリテーション</v>
      </c>
      <c r="B14895" s="489">
        <v>2313801579</v>
      </c>
      <c r="C14895" s="489" t="s">
        <v>2108</v>
      </c>
      <c r="D14895" s="489" t="s">
        <v>17235</v>
      </c>
    </row>
    <row r="14896" spans="1:4">
      <c r="A14896" s="489" t="str">
        <f t="shared" si="232"/>
        <v>2313801579介護予防訪問看護</v>
      </c>
      <c r="B14896" s="489">
        <v>2313801579</v>
      </c>
      <c r="C14896" s="489" t="s">
        <v>2103</v>
      </c>
      <c r="D14896" s="489" t="s">
        <v>17235</v>
      </c>
    </row>
    <row r="14897" spans="1:4">
      <c r="A14897" s="489" t="str">
        <f t="shared" si="232"/>
        <v>2313801579訪問リハビリテーション</v>
      </c>
      <c r="B14897" s="489">
        <v>2313801579</v>
      </c>
      <c r="C14897" s="489" t="s">
        <v>2104</v>
      </c>
      <c r="D14897" s="489" t="s">
        <v>17235</v>
      </c>
    </row>
    <row r="14898" spans="1:4">
      <c r="A14898" s="489" t="str">
        <f t="shared" si="232"/>
        <v>2313801579訪問看護</v>
      </c>
      <c r="B14898" s="489">
        <v>2313801579</v>
      </c>
      <c r="C14898" s="489" t="s">
        <v>2102</v>
      </c>
      <c r="D14898" s="489" t="s">
        <v>17235</v>
      </c>
    </row>
    <row r="14899" spans="1:4">
      <c r="A14899" s="489" t="str">
        <f t="shared" si="232"/>
        <v>2313801587介護予防訪問リハビリテーション</v>
      </c>
      <c r="B14899" s="489">
        <v>2313801587</v>
      </c>
      <c r="C14899" s="489" t="s">
        <v>2108</v>
      </c>
      <c r="D14899" s="489" t="s">
        <v>17236</v>
      </c>
    </row>
    <row r="14900" spans="1:4">
      <c r="A14900" s="489" t="str">
        <f t="shared" si="232"/>
        <v>2313801587介護予防訪問看護</v>
      </c>
      <c r="B14900" s="489">
        <v>2313801587</v>
      </c>
      <c r="C14900" s="489" t="s">
        <v>2103</v>
      </c>
      <c r="D14900" s="489" t="s">
        <v>17236</v>
      </c>
    </row>
    <row r="14901" spans="1:4">
      <c r="A14901" s="489" t="str">
        <f t="shared" si="232"/>
        <v>2313801587訪問リハビリテーション</v>
      </c>
      <c r="B14901" s="489">
        <v>2313801587</v>
      </c>
      <c r="C14901" s="489" t="s">
        <v>2104</v>
      </c>
      <c r="D14901" s="489" t="s">
        <v>17236</v>
      </c>
    </row>
    <row r="14902" spans="1:4">
      <c r="A14902" s="489" t="str">
        <f t="shared" si="232"/>
        <v>2313801587訪問看護</v>
      </c>
      <c r="B14902" s="489">
        <v>2313801587</v>
      </c>
      <c r="C14902" s="489" t="s">
        <v>2102</v>
      </c>
      <c r="D14902" s="489" t="s">
        <v>17236</v>
      </c>
    </row>
    <row r="14903" spans="1:4">
      <c r="A14903" s="489" t="str">
        <f t="shared" si="232"/>
        <v>2313801595介護予防訪問リハビリテーション</v>
      </c>
      <c r="B14903" s="489">
        <v>2313801595</v>
      </c>
      <c r="C14903" s="489" t="s">
        <v>2108</v>
      </c>
      <c r="D14903" s="489" t="s">
        <v>17237</v>
      </c>
    </row>
    <row r="14904" spans="1:4">
      <c r="A14904" s="489" t="str">
        <f t="shared" si="232"/>
        <v>2313801595介護予防訪問看護</v>
      </c>
      <c r="B14904" s="489">
        <v>2313801595</v>
      </c>
      <c r="C14904" s="489" t="s">
        <v>2103</v>
      </c>
      <c r="D14904" s="489" t="s">
        <v>17237</v>
      </c>
    </row>
    <row r="14905" spans="1:4">
      <c r="A14905" s="489" t="str">
        <f t="shared" si="232"/>
        <v>2313801595訪問リハビリテーション</v>
      </c>
      <c r="B14905" s="489">
        <v>2313801595</v>
      </c>
      <c r="C14905" s="489" t="s">
        <v>2104</v>
      </c>
      <c r="D14905" s="489" t="s">
        <v>17237</v>
      </c>
    </row>
    <row r="14906" spans="1:4">
      <c r="A14906" s="489" t="str">
        <f t="shared" si="232"/>
        <v>2313801595訪問看護</v>
      </c>
      <c r="B14906" s="489">
        <v>2313801595</v>
      </c>
      <c r="C14906" s="489" t="s">
        <v>2102</v>
      </c>
      <c r="D14906" s="489" t="s">
        <v>17237</v>
      </c>
    </row>
    <row r="14907" spans="1:4">
      <c r="A14907" s="489" t="str">
        <f t="shared" si="232"/>
        <v>2313801629介護予防訪問リハビリテーション</v>
      </c>
      <c r="B14907" s="489">
        <v>2313801629</v>
      </c>
      <c r="C14907" s="489" t="s">
        <v>2108</v>
      </c>
      <c r="D14907" s="489" t="s">
        <v>17238</v>
      </c>
    </row>
    <row r="14908" spans="1:4">
      <c r="A14908" s="489" t="str">
        <f t="shared" si="232"/>
        <v>2313801629介護予防訪問看護</v>
      </c>
      <c r="B14908" s="489">
        <v>2313801629</v>
      </c>
      <c r="C14908" s="489" t="s">
        <v>2103</v>
      </c>
      <c r="D14908" s="489" t="s">
        <v>17238</v>
      </c>
    </row>
    <row r="14909" spans="1:4">
      <c r="A14909" s="489" t="str">
        <f t="shared" si="232"/>
        <v>2313801629訪問リハビリテーション</v>
      </c>
      <c r="B14909" s="489">
        <v>2313801629</v>
      </c>
      <c r="C14909" s="489" t="s">
        <v>2104</v>
      </c>
      <c r="D14909" s="489" t="s">
        <v>17238</v>
      </c>
    </row>
    <row r="14910" spans="1:4">
      <c r="A14910" s="489" t="str">
        <f t="shared" si="232"/>
        <v>2313801629訪問看護</v>
      </c>
      <c r="B14910" s="489">
        <v>2313801629</v>
      </c>
      <c r="C14910" s="489" t="s">
        <v>2102</v>
      </c>
      <c r="D14910" s="489" t="s">
        <v>17238</v>
      </c>
    </row>
    <row r="14911" spans="1:4">
      <c r="A14911" s="489" t="str">
        <f t="shared" si="232"/>
        <v>2313801645介護予防訪問リハビリテーション</v>
      </c>
      <c r="B14911" s="489">
        <v>2313801645</v>
      </c>
      <c r="C14911" s="489" t="s">
        <v>2108</v>
      </c>
      <c r="D14911" s="489" t="s">
        <v>17239</v>
      </c>
    </row>
    <row r="14912" spans="1:4">
      <c r="A14912" s="489" t="str">
        <f t="shared" si="232"/>
        <v>2313801645介護予防訪問看護</v>
      </c>
      <c r="B14912" s="489">
        <v>2313801645</v>
      </c>
      <c r="C14912" s="489" t="s">
        <v>2103</v>
      </c>
      <c r="D14912" s="489" t="s">
        <v>17239</v>
      </c>
    </row>
    <row r="14913" spans="1:4">
      <c r="A14913" s="489" t="str">
        <f t="shared" si="232"/>
        <v>2313801645訪問リハビリテーション</v>
      </c>
      <c r="B14913" s="489">
        <v>2313801645</v>
      </c>
      <c r="C14913" s="489" t="s">
        <v>2104</v>
      </c>
      <c r="D14913" s="489" t="s">
        <v>17239</v>
      </c>
    </row>
    <row r="14914" spans="1:4">
      <c r="A14914" s="489" t="str">
        <f t="shared" ref="A14914:A14977" si="233">B14914&amp;C14914</f>
        <v>2313801645訪問看護</v>
      </c>
      <c r="B14914" s="489">
        <v>2313801645</v>
      </c>
      <c r="C14914" s="489" t="s">
        <v>2102</v>
      </c>
      <c r="D14914" s="489" t="s">
        <v>17239</v>
      </c>
    </row>
    <row r="14915" spans="1:4">
      <c r="A14915" s="489" t="str">
        <f t="shared" si="233"/>
        <v>2313801652介護予防訪問リハビリテーション</v>
      </c>
      <c r="B14915" s="489">
        <v>2313801652</v>
      </c>
      <c r="C14915" s="489" t="s">
        <v>2108</v>
      </c>
      <c r="D14915" s="489" t="s">
        <v>17240</v>
      </c>
    </row>
    <row r="14916" spans="1:4">
      <c r="A14916" s="489" t="str">
        <f t="shared" si="233"/>
        <v>2313801652介護予防訪問看護</v>
      </c>
      <c r="B14916" s="489">
        <v>2313801652</v>
      </c>
      <c r="C14916" s="489" t="s">
        <v>2103</v>
      </c>
      <c r="D14916" s="489" t="s">
        <v>17240</v>
      </c>
    </row>
    <row r="14917" spans="1:4">
      <c r="A14917" s="489" t="str">
        <f t="shared" si="233"/>
        <v>2313801652訪問リハビリテーション</v>
      </c>
      <c r="B14917" s="489">
        <v>2313801652</v>
      </c>
      <c r="C14917" s="489" t="s">
        <v>2104</v>
      </c>
      <c r="D14917" s="489" t="s">
        <v>17240</v>
      </c>
    </row>
    <row r="14918" spans="1:4">
      <c r="A14918" s="489" t="str">
        <f t="shared" si="233"/>
        <v>2313801652訪問看護</v>
      </c>
      <c r="B14918" s="489">
        <v>2313801652</v>
      </c>
      <c r="C14918" s="489" t="s">
        <v>2102</v>
      </c>
      <c r="D14918" s="489" t="s">
        <v>17240</v>
      </c>
    </row>
    <row r="14919" spans="1:4">
      <c r="A14919" s="489" t="str">
        <f t="shared" si="233"/>
        <v>2313801678介護予防訪問リハビリテーション</v>
      </c>
      <c r="B14919" s="489">
        <v>2313801678</v>
      </c>
      <c r="C14919" s="489" t="s">
        <v>2108</v>
      </c>
      <c r="D14919" s="489" t="s">
        <v>17241</v>
      </c>
    </row>
    <row r="14920" spans="1:4">
      <c r="A14920" s="489" t="str">
        <f t="shared" si="233"/>
        <v>2313801678介護予防訪問看護</v>
      </c>
      <c r="B14920" s="489">
        <v>2313801678</v>
      </c>
      <c r="C14920" s="489" t="s">
        <v>2103</v>
      </c>
      <c r="D14920" s="489" t="s">
        <v>17241</v>
      </c>
    </row>
    <row r="14921" spans="1:4">
      <c r="A14921" s="489" t="str">
        <f t="shared" si="233"/>
        <v>2313801678訪問リハビリテーション</v>
      </c>
      <c r="B14921" s="489">
        <v>2313801678</v>
      </c>
      <c r="C14921" s="489" t="s">
        <v>2104</v>
      </c>
      <c r="D14921" s="489" t="s">
        <v>17241</v>
      </c>
    </row>
    <row r="14922" spans="1:4">
      <c r="A14922" s="489" t="str">
        <f t="shared" si="233"/>
        <v>2313801678訪問看護</v>
      </c>
      <c r="B14922" s="489">
        <v>2313801678</v>
      </c>
      <c r="C14922" s="489" t="s">
        <v>2102</v>
      </c>
      <c r="D14922" s="489" t="s">
        <v>17241</v>
      </c>
    </row>
    <row r="14923" spans="1:4">
      <c r="A14923" s="489" t="str">
        <f t="shared" si="233"/>
        <v>2313801686介護予防訪問リハビリテーション</v>
      </c>
      <c r="B14923" s="489">
        <v>2313801686</v>
      </c>
      <c r="C14923" s="489" t="s">
        <v>2108</v>
      </c>
      <c r="D14923" s="489" t="s">
        <v>17242</v>
      </c>
    </row>
    <row r="14924" spans="1:4">
      <c r="A14924" s="489" t="str">
        <f t="shared" si="233"/>
        <v>2313801686介護予防訪問看護</v>
      </c>
      <c r="B14924" s="489">
        <v>2313801686</v>
      </c>
      <c r="C14924" s="489" t="s">
        <v>2103</v>
      </c>
      <c r="D14924" s="489" t="s">
        <v>17242</v>
      </c>
    </row>
    <row r="14925" spans="1:4">
      <c r="A14925" s="489" t="str">
        <f t="shared" si="233"/>
        <v>2313801686訪問リハビリテーション</v>
      </c>
      <c r="B14925" s="489">
        <v>2313801686</v>
      </c>
      <c r="C14925" s="489" t="s">
        <v>2104</v>
      </c>
      <c r="D14925" s="489" t="s">
        <v>17242</v>
      </c>
    </row>
    <row r="14926" spans="1:4">
      <c r="A14926" s="489" t="str">
        <f t="shared" si="233"/>
        <v>2313801686訪問看護</v>
      </c>
      <c r="B14926" s="489">
        <v>2313801686</v>
      </c>
      <c r="C14926" s="489" t="s">
        <v>2102</v>
      </c>
      <c r="D14926" s="489" t="s">
        <v>17242</v>
      </c>
    </row>
    <row r="14927" spans="1:4">
      <c r="A14927" s="489" t="str">
        <f t="shared" si="233"/>
        <v>2313801694介護予防訪問リハビリテーション</v>
      </c>
      <c r="B14927" s="489">
        <v>2313801694</v>
      </c>
      <c r="C14927" s="489" t="s">
        <v>2108</v>
      </c>
      <c r="D14927" s="489" t="s">
        <v>17243</v>
      </c>
    </row>
    <row r="14928" spans="1:4">
      <c r="A14928" s="489" t="str">
        <f t="shared" si="233"/>
        <v>2313801694介護予防訪問看護</v>
      </c>
      <c r="B14928" s="489">
        <v>2313801694</v>
      </c>
      <c r="C14928" s="489" t="s">
        <v>2103</v>
      </c>
      <c r="D14928" s="489" t="s">
        <v>17243</v>
      </c>
    </row>
    <row r="14929" spans="1:4">
      <c r="A14929" s="489" t="str">
        <f t="shared" si="233"/>
        <v>2313801694訪問リハビリテーション</v>
      </c>
      <c r="B14929" s="489">
        <v>2313801694</v>
      </c>
      <c r="C14929" s="489" t="s">
        <v>2104</v>
      </c>
      <c r="D14929" s="489" t="s">
        <v>17243</v>
      </c>
    </row>
    <row r="14930" spans="1:4">
      <c r="A14930" s="489" t="str">
        <f t="shared" si="233"/>
        <v>2313801694訪問看護</v>
      </c>
      <c r="B14930" s="489">
        <v>2313801694</v>
      </c>
      <c r="C14930" s="489" t="s">
        <v>2102</v>
      </c>
      <c r="D14930" s="489" t="s">
        <v>17243</v>
      </c>
    </row>
    <row r="14931" spans="1:4">
      <c r="A14931" s="489" t="str">
        <f t="shared" si="233"/>
        <v>2313801702介護予防訪問リハビリテーション</v>
      </c>
      <c r="B14931" s="489">
        <v>2313801702</v>
      </c>
      <c r="C14931" s="489" t="s">
        <v>2108</v>
      </c>
      <c r="D14931" s="489" t="s">
        <v>17244</v>
      </c>
    </row>
    <row r="14932" spans="1:4">
      <c r="A14932" s="489" t="str">
        <f t="shared" si="233"/>
        <v>2313801702介護予防訪問看護</v>
      </c>
      <c r="B14932" s="489">
        <v>2313801702</v>
      </c>
      <c r="C14932" s="489" t="s">
        <v>2103</v>
      </c>
      <c r="D14932" s="489" t="s">
        <v>17244</v>
      </c>
    </row>
    <row r="14933" spans="1:4">
      <c r="A14933" s="489" t="str">
        <f t="shared" si="233"/>
        <v>2313801702訪問リハビリテーション</v>
      </c>
      <c r="B14933" s="489">
        <v>2313801702</v>
      </c>
      <c r="C14933" s="489" t="s">
        <v>2104</v>
      </c>
      <c r="D14933" s="489" t="s">
        <v>17244</v>
      </c>
    </row>
    <row r="14934" spans="1:4">
      <c r="A14934" s="489" t="str">
        <f t="shared" si="233"/>
        <v>2313801702訪問看護</v>
      </c>
      <c r="B14934" s="489">
        <v>2313801702</v>
      </c>
      <c r="C14934" s="489" t="s">
        <v>2102</v>
      </c>
      <c r="D14934" s="489" t="s">
        <v>17244</v>
      </c>
    </row>
    <row r="14935" spans="1:4">
      <c r="A14935" s="489" t="str">
        <f t="shared" si="233"/>
        <v>2313801736介護予防通所リハビリテーション</v>
      </c>
      <c r="B14935" s="489">
        <v>2313801736</v>
      </c>
      <c r="C14935" s="489" t="s">
        <v>2512</v>
      </c>
      <c r="D14935" s="489" t="s">
        <v>17245</v>
      </c>
    </row>
    <row r="14936" spans="1:4">
      <c r="A14936" s="489" t="str">
        <f t="shared" si="233"/>
        <v>2313801736介護予防訪問リハビリテーション</v>
      </c>
      <c r="B14936" s="489">
        <v>2313801736</v>
      </c>
      <c r="C14936" s="489" t="s">
        <v>2108</v>
      </c>
      <c r="D14936" s="489" t="s">
        <v>17245</v>
      </c>
    </row>
    <row r="14937" spans="1:4">
      <c r="A14937" s="489" t="str">
        <f t="shared" si="233"/>
        <v>2313801736介護予防訪問看護</v>
      </c>
      <c r="B14937" s="489">
        <v>2313801736</v>
      </c>
      <c r="C14937" s="489" t="s">
        <v>2103</v>
      </c>
      <c r="D14937" s="489" t="s">
        <v>17245</v>
      </c>
    </row>
    <row r="14938" spans="1:4">
      <c r="A14938" s="489" t="str">
        <f t="shared" si="233"/>
        <v>2313801736通所リハビリテーション</v>
      </c>
      <c r="B14938" s="489">
        <v>2313801736</v>
      </c>
      <c r="C14938" s="489" t="s">
        <v>2511</v>
      </c>
      <c r="D14938" s="489" t="s">
        <v>17245</v>
      </c>
    </row>
    <row r="14939" spans="1:4">
      <c r="A14939" s="489" t="str">
        <f t="shared" si="233"/>
        <v>2313801736訪問リハビリテーション</v>
      </c>
      <c r="B14939" s="489">
        <v>2313801736</v>
      </c>
      <c r="C14939" s="489" t="s">
        <v>2104</v>
      </c>
      <c r="D14939" s="489" t="s">
        <v>17245</v>
      </c>
    </row>
    <row r="14940" spans="1:4">
      <c r="A14940" s="489" t="str">
        <f t="shared" si="233"/>
        <v>2313801736訪問看護</v>
      </c>
      <c r="B14940" s="489">
        <v>2313801736</v>
      </c>
      <c r="C14940" s="489" t="s">
        <v>2102</v>
      </c>
      <c r="D14940" s="489" t="s">
        <v>17245</v>
      </c>
    </row>
    <row r="14941" spans="1:4">
      <c r="A14941" s="489" t="str">
        <f t="shared" si="233"/>
        <v>2313801744介護予防訪問リハビリテーション</v>
      </c>
      <c r="B14941" s="489">
        <v>2313801744</v>
      </c>
      <c r="C14941" s="489" t="s">
        <v>2108</v>
      </c>
      <c r="D14941" s="489" t="s">
        <v>17246</v>
      </c>
    </row>
    <row r="14942" spans="1:4">
      <c r="A14942" s="489" t="str">
        <f t="shared" si="233"/>
        <v>2313801744介護予防訪問看護</v>
      </c>
      <c r="B14942" s="489">
        <v>2313801744</v>
      </c>
      <c r="C14942" s="489" t="s">
        <v>2103</v>
      </c>
      <c r="D14942" s="489" t="s">
        <v>17246</v>
      </c>
    </row>
    <row r="14943" spans="1:4">
      <c r="A14943" s="489" t="str">
        <f t="shared" si="233"/>
        <v>2313801744訪問リハビリテーション</v>
      </c>
      <c r="B14943" s="489">
        <v>2313801744</v>
      </c>
      <c r="C14943" s="489" t="s">
        <v>2104</v>
      </c>
      <c r="D14943" s="489" t="s">
        <v>17246</v>
      </c>
    </row>
    <row r="14944" spans="1:4">
      <c r="A14944" s="489" t="str">
        <f t="shared" si="233"/>
        <v>2313801744訪問看護</v>
      </c>
      <c r="B14944" s="489">
        <v>2313801744</v>
      </c>
      <c r="C14944" s="489" t="s">
        <v>2102</v>
      </c>
      <c r="D14944" s="489" t="s">
        <v>17246</v>
      </c>
    </row>
    <row r="14945" spans="1:4">
      <c r="A14945" s="489" t="str">
        <f t="shared" si="233"/>
        <v>2313801751介護予防通所リハビリテーション</v>
      </c>
      <c r="B14945" s="489">
        <v>2313801751</v>
      </c>
      <c r="C14945" s="489" t="s">
        <v>2512</v>
      </c>
      <c r="D14945" s="489" t="s">
        <v>17247</v>
      </c>
    </row>
    <row r="14946" spans="1:4">
      <c r="A14946" s="489" t="str">
        <f t="shared" si="233"/>
        <v>2313801751介護予防訪問リハビリテーション</v>
      </c>
      <c r="B14946" s="489">
        <v>2313801751</v>
      </c>
      <c r="C14946" s="489" t="s">
        <v>2108</v>
      </c>
      <c r="D14946" s="489" t="s">
        <v>17247</v>
      </c>
    </row>
    <row r="14947" spans="1:4">
      <c r="A14947" s="489" t="str">
        <f t="shared" si="233"/>
        <v>2313801751介護予防訪問看護</v>
      </c>
      <c r="B14947" s="489">
        <v>2313801751</v>
      </c>
      <c r="C14947" s="489" t="s">
        <v>2103</v>
      </c>
      <c r="D14947" s="489" t="s">
        <v>17247</v>
      </c>
    </row>
    <row r="14948" spans="1:4">
      <c r="A14948" s="489" t="str">
        <f t="shared" si="233"/>
        <v>2313801751通所リハビリテーション</v>
      </c>
      <c r="B14948" s="489">
        <v>2313801751</v>
      </c>
      <c r="C14948" s="489" t="s">
        <v>2511</v>
      </c>
      <c r="D14948" s="489" t="s">
        <v>17247</v>
      </c>
    </row>
    <row r="14949" spans="1:4">
      <c r="A14949" s="489" t="str">
        <f t="shared" si="233"/>
        <v>2313801751訪問リハビリテーション</v>
      </c>
      <c r="B14949" s="489">
        <v>2313801751</v>
      </c>
      <c r="C14949" s="489" t="s">
        <v>2104</v>
      </c>
      <c r="D14949" s="489" t="s">
        <v>17247</v>
      </c>
    </row>
    <row r="14950" spans="1:4">
      <c r="A14950" s="489" t="str">
        <f t="shared" si="233"/>
        <v>2313801751訪問看護</v>
      </c>
      <c r="B14950" s="489">
        <v>2313801751</v>
      </c>
      <c r="C14950" s="489" t="s">
        <v>2102</v>
      </c>
      <c r="D14950" s="489" t="s">
        <v>17247</v>
      </c>
    </row>
    <row r="14951" spans="1:4">
      <c r="A14951" s="489" t="str">
        <f t="shared" si="233"/>
        <v>2313801769介護予防訪問リハビリテーション</v>
      </c>
      <c r="B14951" s="489">
        <v>2313801769</v>
      </c>
      <c r="C14951" s="489" t="s">
        <v>2108</v>
      </c>
      <c r="D14951" s="489" t="s">
        <v>17248</v>
      </c>
    </row>
    <row r="14952" spans="1:4">
      <c r="A14952" s="489" t="str">
        <f t="shared" si="233"/>
        <v>2313801769介護予防訪問看護</v>
      </c>
      <c r="B14952" s="489">
        <v>2313801769</v>
      </c>
      <c r="C14952" s="489" t="s">
        <v>2103</v>
      </c>
      <c r="D14952" s="489" t="s">
        <v>17248</v>
      </c>
    </row>
    <row r="14953" spans="1:4">
      <c r="A14953" s="489" t="str">
        <f t="shared" si="233"/>
        <v>2313801769訪問リハビリテーション</v>
      </c>
      <c r="B14953" s="489">
        <v>2313801769</v>
      </c>
      <c r="C14953" s="489" t="s">
        <v>2104</v>
      </c>
      <c r="D14953" s="489" t="s">
        <v>17248</v>
      </c>
    </row>
    <row r="14954" spans="1:4">
      <c r="A14954" s="489" t="str">
        <f t="shared" si="233"/>
        <v>2313801769訪問看護</v>
      </c>
      <c r="B14954" s="489">
        <v>2313801769</v>
      </c>
      <c r="C14954" s="489" t="s">
        <v>2102</v>
      </c>
      <c r="D14954" s="489" t="s">
        <v>17248</v>
      </c>
    </row>
    <row r="14955" spans="1:4">
      <c r="A14955" s="489" t="str">
        <f t="shared" si="233"/>
        <v>2313801777介護予防訪問リハビリテーション</v>
      </c>
      <c r="B14955" s="489">
        <v>2313801777</v>
      </c>
      <c r="C14955" s="489" t="s">
        <v>2108</v>
      </c>
      <c r="D14955" s="489" t="s">
        <v>17249</v>
      </c>
    </row>
    <row r="14956" spans="1:4">
      <c r="A14956" s="489" t="str">
        <f t="shared" si="233"/>
        <v>2313801777介護予防訪問看護</v>
      </c>
      <c r="B14956" s="489">
        <v>2313801777</v>
      </c>
      <c r="C14956" s="489" t="s">
        <v>2103</v>
      </c>
      <c r="D14956" s="489" t="s">
        <v>17249</v>
      </c>
    </row>
    <row r="14957" spans="1:4">
      <c r="A14957" s="489" t="str">
        <f t="shared" si="233"/>
        <v>2313801777訪問リハビリテーション</v>
      </c>
      <c r="B14957" s="489">
        <v>2313801777</v>
      </c>
      <c r="C14957" s="489" t="s">
        <v>2104</v>
      </c>
      <c r="D14957" s="489" t="s">
        <v>17249</v>
      </c>
    </row>
    <row r="14958" spans="1:4">
      <c r="A14958" s="489" t="str">
        <f t="shared" si="233"/>
        <v>2313801777訪問看護</v>
      </c>
      <c r="B14958" s="489">
        <v>2313801777</v>
      </c>
      <c r="C14958" s="489" t="s">
        <v>2102</v>
      </c>
      <c r="D14958" s="489" t="s">
        <v>17249</v>
      </c>
    </row>
    <row r="14959" spans="1:4">
      <c r="A14959" s="489" t="str">
        <f t="shared" si="233"/>
        <v>2313801785介護予防訪問リハビリテーション</v>
      </c>
      <c r="B14959" s="489">
        <v>2313801785</v>
      </c>
      <c r="C14959" s="489" t="s">
        <v>2108</v>
      </c>
      <c r="D14959" s="489" t="s">
        <v>17250</v>
      </c>
    </row>
    <row r="14960" spans="1:4">
      <c r="A14960" s="489" t="str">
        <f t="shared" si="233"/>
        <v>2313801785介護予防訪問看護</v>
      </c>
      <c r="B14960" s="489">
        <v>2313801785</v>
      </c>
      <c r="C14960" s="489" t="s">
        <v>2103</v>
      </c>
      <c r="D14960" s="489" t="s">
        <v>17250</v>
      </c>
    </row>
    <row r="14961" spans="1:4">
      <c r="A14961" s="489" t="str">
        <f t="shared" si="233"/>
        <v>2313801785訪問リハビリテーション</v>
      </c>
      <c r="B14961" s="489">
        <v>2313801785</v>
      </c>
      <c r="C14961" s="489" t="s">
        <v>2104</v>
      </c>
      <c r="D14961" s="489" t="s">
        <v>17250</v>
      </c>
    </row>
    <row r="14962" spans="1:4">
      <c r="A14962" s="489" t="str">
        <f t="shared" si="233"/>
        <v>2313801785訪問看護</v>
      </c>
      <c r="B14962" s="489">
        <v>2313801785</v>
      </c>
      <c r="C14962" s="489" t="s">
        <v>2102</v>
      </c>
      <c r="D14962" s="489" t="s">
        <v>17250</v>
      </c>
    </row>
    <row r="14963" spans="1:4">
      <c r="A14963" s="489" t="str">
        <f t="shared" si="233"/>
        <v>2313801819介護予防訪問リハビリテーション</v>
      </c>
      <c r="B14963" s="489">
        <v>2313801819</v>
      </c>
      <c r="C14963" s="489" t="s">
        <v>2108</v>
      </c>
      <c r="D14963" s="489" t="s">
        <v>17251</v>
      </c>
    </row>
    <row r="14964" spans="1:4">
      <c r="A14964" s="489" t="str">
        <f t="shared" si="233"/>
        <v>2313801819介護予防訪問看護</v>
      </c>
      <c r="B14964" s="489">
        <v>2313801819</v>
      </c>
      <c r="C14964" s="489" t="s">
        <v>2103</v>
      </c>
      <c r="D14964" s="489" t="s">
        <v>17251</v>
      </c>
    </row>
    <row r="14965" spans="1:4">
      <c r="A14965" s="489" t="str">
        <f t="shared" si="233"/>
        <v>2313801819訪問リハビリテーション</v>
      </c>
      <c r="B14965" s="489">
        <v>2313801819</v>
      </c>
      <c r="C14965" s="489" t="s">
        <v>2104</v>
      </c>
      <c r="D14965" s="489" t="s">
        <v>17251</v>
      </c>
    </row>
    <row r="14966" spans="1:4">
      <c r="A14966" s="489" t="str">
        <f t="shared" si="233"/>
        <v>2313801819訪問看護</v>
      </c>
      <c r="B14966" s="489">
        <v>2313801819</v>
      </c>
      <c r="C14966" s="489" t="s">
        <v>2102</v>
      </c>
      <c r="D14966" s="489" t="s">
        <v>17251</v>
      </c>
    </row>
    <row r="14967" spans="1:4">
      <c r="A14967" s="489" t="str">
        <f t="shared" si="233"/>
        <v>2313801827介護予防訪問リハビリテーション</v>
      </c>
      <c r="B14967" s="489">
        <v>2313801827</v>
      </c>
      <c r="C14967" s="489" t="s">
        <v>2108</v>
      </c>
      <c r="D14967" s="489" t="s">
        <v>17252</v>
      </c>
    </row>
    <row r="14968" spans="1:4">
      <c r="A14968" s="489" t="str">
        <f t="shared" si="233"/>
        <v>2313801827介護予防訪問看護</v>
      </c>
      <c r="B14968" s="489">
        <v>2313801827</v>
      </c>
      <c r="C14968" s="489" t="s">
        <v>2103</v>
      </c>
      <c r="D14968" s="489" t="s">
        <v>17252</v>
      </c>
    </row>
    <row r="14969" spans="1:4">
      <c r="A14969" s="489" t="str">
        <f t="shared" si="233"/>
        <v>2313801827訪問リハビリテーション</v>
      </c>
      <c r="B14969" s="489">
        <v>2313801827</v>
      </c>
      <c r="C14969" s="489" t="s">
        <v>2104</v>
      </c>
      <c r="D14969" s="489" t="s">
        <v>17252</v>
      </c>
    </row>
    <row r="14970" spans="1:4">
      <c r="A14970" s="489" t="str">
        <f t="shared" si="233"/>
        <v>2313801827訪問看護</v>
      </c>
      <c r="B14970" s="489">
        <v>2313801827</v>
      </c>
      <c r="C14970" s="489" t="s">
        <v>2102</v>
      </c>
      <c r="D14970" s="489" t="s">
        <v>17252</v>
      </c>
    </row>
    <row r="14971" spans="1:4">
      <c r="A14971" s="489" t="str">
        <f t="shared" si="233"/>
        <v>2313801843介護予防訪問リハビリテーション</v>
      </c>
      <c r="B14971" s="489">
        <v>2313801843</v>
      </c>
      <c r="C14971" s="489" t="s">
        <v>2108</v>
      </c>
      <c r="D14971" s="489" t="s">
        <v>17253</v>
      </c>
    </row>
    <row r="14972" spans="1:4">
      <c r="A14972" s="489" t="str">
        <f t="shared" si="233"/>
        <v>2313801843介護予防訪問看護</v>
      </c>
      <c r="B14972" s="489">
        <v>2313801843</v>
      </c>
      <c r="C14972" s="489" t="s">
        <v>2103</v>
      </c>
      <c r="D14972" s="489" t="s">
        <v>17253</v>
      </c>
    </row>
    <row r="14973" spans="1:4">
      <c r="A14973" s="489" t="str">
        <f t="shared" si="233"/>
        <v>2313801843訪問リハビリテーション</v>
      </c>
      <c r="B14973" s="489">
        <v>2313801843</v>
      </c>
      <c r="C14973" s="489" t="s">
        <v>2104</v>
      </c>
      <c r="D14973" s="489" t="s">
        <v>17253</v>
      </c>
    </row>
    <row r="14974" spans="1:4">
      <c r="A14974" s="489" t="str">
        <f t="shared" si="233"/>
        <v>2313801843訪問看護</v>
      </c>
      <c r="B14974" s="489">
        <v>2313801843</v>
      </c>
      <c r="C14974" s="489" t="s">
        <v>2102</v>
      </c>
      <c r="D14974" s="489" t="s">
        <v>17253</v>
      </c>
    </row>
    <row r="14975" spans="1:4">
      <c r="A14975" s="489" t="str">
        <f t="shared" si="233"/>
        <v>2313801850介護予防訪問リハビリテーション</v>
      </c>
      <c r="B14975" s="489">
        <v>2313801850</v>
      </c>
      <c r="C14975" s="489" t="s">
        <v>2108</v>
      </c>
      <c r="D14975" s="489" t="s">
        <v>17254</v>
      </c>
    </row>
    <row r="14976" spans="1:4">
      <c r="A14976" s="489" t="str">
        <f t="shared" si="233"/>
        <v>2313801850介護予防訪問看護</v>
      </c>
      <c r="B14976" s="489">
        <v>2313801850</v>
      </c>
      <c r="C14976" s="489" t="s">
        <v>2103</v>
      </c>
      <c r="D14976" s="489" t="s">
        <v>17254</v>
      </c>
    </row>
    <row r="14977" spans="1:4">
      <c r="A14977" s="489" t="str">
        <f t="shared" si="233"/>
        <v>2313801850訪問リハビリテーション</v>
      </c>
      <c r="B14977" s="489">
        <v>2313801850</v>
      </c>
      <c r="C14977" s="489" t="s">
        <v>2104</v>
      </c>
      <c r="D14977" s="489" t="s">
        <v>17254</v>
      </c>
    </row>
    <row r="14978" spans="1:4">
      <c r="A14978" s="489" t="str">
        <f t="shared" ref="A14978:A15041" si="234">B14978&amp;C14978</f>
        <v>2313801850訪問看護</v>
      </c>
      <c r="B14978" s="489">
        <v>2313801850</v>
      </c>
      <c r="C14978" s="489" t="s">
        <v>2102</v>
      </c>
      <c r="D14978" s="489" t="s">
        <v>17254</v>
      </c>
    </row>
    <row r="14979" spans="1:4">
      <c r="A14979" s="489" t="str">
        <f t="shared" si="234"/>
        <v>2313801876介護予防訪問リハビリテーション</v>
      </c>
      <c r="B14979" s="489">
        <v>2313801876</v>
      </c>
      <c r="C14979" s="489" t="s">
        <v>2108</v>
      </c>
      <c r="D14979" s="489" t="s">
        <v>17054</v>
      </c>
    </row>
    <row r="14980" spans="1:4">
      <c r="A14980" s="489" t="str">
        <f t="shared" si="234"/>
        <v>2313801876介護予防訪問看護</v>
      </c>
      <c r="B14980" s="489">
        <v>2313801876</v>
      </c>
      <c r="C14980" s="489" t="s">
        <v>2103</v>
      </c>
      <c r="D14980" s="489" t="s">
        <v>17054</v>
      </c>
    </row>
    <row r="14981" spans="1:4">
      <c r="A14981" s="489" t="str">
        <f t="shared" si="234"/>
        <v>2313801876訪問リハビリテーション</v>
      </c>
      <c r="B14981" s="489">
        <v>2313801876</v>
      </c>
      <c r="C14981" s="489" t="s">
        <v>2104</v>
      </c>
      <c r="D14981" s="489" t="s">
        <v>17054</v>
      </c>
    </row>
    <row r="14982" spans="1:4">
      <c r="A14982" s="489" t="str">
        <f t="shared" si="234"/>
        <v>2313801876訪問看護</v>
      </c>
      <c r="B14982" s="489">
        <v>2313801876</v>
      </c>
      <c r="C14982" s="489" t="s">
        <v>2102</v>
      </c>
      <c r="D14982" s="489" t="s">
        <v>17054</v>
      </c>
    </row>
    <row r="14983" spans="1:4">
      <c r="A14983" s="489" t="str">
        <f t="shared" si="234"/>
        <v>2313801892介護予防訪問リハビリテーション</v>
      </c>
      <c r="B14983" s="489">
        <v>2313801892</v>
      </c>
      <c r="C14983" s="489" t="s">
        <v>2108</v>
      </c>
      <c r="D14983" s="489" t="s">
        <v>17256</v>
      </c>
    </row>
    <row r="14984" spans="1:4">
      <c r="A14984" s="489" t="str">
        <f t="shared" si="234"/>
        <v>2313801892介護予防訪問看護</v>
      </c>
      <c r="B14984" s="489">
        <v>2313801892</v>
      </c>
      <c r="C14984" s="489" t="s">
        <v>2103</v>
      </c>
      <c r="D14984" s="489" t="s">
        <v>17256</v>
      </c>
    </row>
    <row r="14985" spans="1:4">
      <c r="A14985" s="489" t="str">
        <f t="shared" si="234"/>
        <v>2313801892訪問リハビリテーション</v>
      </c>
      <c r="B14985" s="489">
        <v>2313801892</v>
      </c>
      <c r="C14985" s="489" t="s">
        <v>2104</v>
      </c>
      <c r="D14985" s="489" t="s">
        <v>17256</v>
      </c>
    </row>
    <row r="14986" spans="1:4">
      <c r="A14986" s="489" t="str">
        <f t="shared" si="234"/>
        <v>2313801892訪問看護</v>
      </c>
      <c r="B14986" s="489">
        <v>2313801892</v>
      </c>
      <c r="C14986" s="489" t="s">
        <v>2102</v>
      </c>
      <c r="D14986" s="489" t="s">
        <v>17256</v>
      </c>
    </row>
    <row r="14987" spans="1:4">
      <c r="A14987" s="489" t="str">
        <f t="shared" si="234"/>
        <v>2313801918介護予防訪問リハビリテーション</v>
      </c>
      <c r="B14987" s="489">
        <v>2313801918</v>
      </c>
      <c r="C14987" s="489" t="s">
        <v>2108</v>
      </c>
      <c r="D14987" s="489" t="s">
        <v>17257</v>
      </c>
    </row>
    <row r="14988" spans="1:4">
      <c r="A14988" s="489" t="str">
        <f t="shared" si="234"/>
        <v>2313801918介護予防訪問看護</v>
      </c>
      <c r="B14988" s="489">
        <v>2313801918</v>
      </c>
      <c r="C14988" s="489" t="s">
        <v>2103</v>
      </c>
      <c r="D14988" s="489" t="s">
        <v>17257</v>
      </c>
    </row>
    <row r="14989" spans="1:4">
      <c r="A14989" s="489" t="str">
        <f t="shared" si="234"/>
        <v>2313801918訪問リハビリテーション</v>
      </c>
      <c r="B14989" s="489">
        <v>2313801918</v>
      </c>
      <c r="C14989" s="489" t="s">
        <v>2104</v>
      </c>
      <c r="D14989" s="489" t="s">
        <v>17257</v>
      </c>
    </row>
    <row r="14990" spans="1:4">
      <c r="A14990" s="489" t="str">
        <f t="shared" si="234"/>
        <v>2313801918訪問看護</v>
      </c>
      <c r="B14990" s="489">
        <v>2313801918</v>
      </c>
      <c r="C14990" s="489" t="s">
        <v>2102</v>
      </c>
      <c r="D14990" s="489" t="s">
        <v>17257</v>
      </c>
    </row>
    <row r="14991" spans="1:4">
      <c r="A14991" s="489" t="str">
        <f t="shared" si="234"/>
        <v>2313801926介護予防訪問リハビリテーション</v>
      </c>
      <c r="B14991" s="489">
        <v>2313801926</v>
      </c>
      <c r="C14991" s="489" t="s">
        <v>2108</v>
      </c>
      <c r="D14991" s="489" t="s">
        <v>17258</v>
      </c>
    </row>
    <row r="14992" spans="1:4">
      <c r="A14992" s="489" t="str">
        <f t="shared" si="234"/>
        <v>2313801926介護予防訪問看護</v>
      </c>
      <c r="B14992" s="489">
        <v>2313801926</v>
      </c>
      <c r="C14992" s="489" t="s">
        <v>2103</v>
      </c>
      <c r="D14992" s="489" t="s">
        <v>17258</v>
      </c>
    </row>
    <row r="14993" spans="1:4">
      <c r="A14993" s="489" t="str">
        <f t="shared" si="234"/>
        <v>2313801926訪問リハビリテーション</v>
      </c>
      <c r="B14993" s="489">
        <v>2313801926</v>
      </c>
      <c r="C14993" s="489" t="s">
        <v>2104</v>
      </c>
      <c r="D14993" s="489" t="s">
        <v>17258</v>
      </c>
    </row>
    <row r="14994" spans="1:4">
      <c r="A14994" s="489" t="str">
        <f t="shared" si="234"/>
        <v>2313801926訪問看護</v>
      </c>
      <c r="B14994" s="489">
        <v>2313801926</v>
      </c>
      <c r="C14994" s="489" t="s">
        <v>2102</v>
      </c>
      <c r="D14994" s="489" t="s">
        <v>17258</v>
      </c>
    </row>
    <row r="14995" spans="1:4">
      <c r="A14995" s="489" t="str">
        <f t="shared" si="234"/>
        <v>2313801942介護予防訪問リハビリテーション</v>
      </c>
      <c r="B14995" s="489">
        <v>2313801942</v>
      </c>
      <c r="C14995" s="489" t="s">
        <v>2108</v>
      </c>
      <c r="D14995" s="489" t="s">
        <v>17259</v>
      </c>
    </row>
    <row r="14996" spans="1:4">
      <c r="A14996" s="489" t="str">
        <f t="shared" si="234"/>
        <v>2313801942介護予防訪問看護</v>
      </c>
      <c r="B14996" s="489">
        <v>2313801942</v>
      </c>
      <c r="C14996" s="489" t="s">
        <v>2103</v>
      </c>
      <c r="D14996" s="489" t="s">
        <v>17259</v>
      </c>
    </row>
    <row r="14997" spans="1:4">
      <c r="A14997" s="489" t="str">
        <f t="shared" si="234"/>
        <v>2313801942訪問リハビリテーション</v>
      </c>
      <c r="B14997" s="489">
        <v>2313801942</v>
      </c>
      <c r="C14997" s="489" t="s">
        <v>2104</v>
      </c>
      <c r="D14997" s="489" t="s">
        <v>17259</v>
      </c>
    </row>
    <row r="14998" spans="1:4">
      <c r="A14998" s="489" t="str">
        <f t="shared" si="234"/>
        <v>2313801942訪問看護</v>
      </c>
      <c r="B14998" s="489">
        <v>2313801942</v>
      </c>
      <c r="C14998" s="489" t="s">
        <v>2102</v>
      </c>
      <c r="D14998" s="489" t="s">
        <v>17259</v>
      </c>
    </row>
    <row r="14999" spans="1:4">
      <c r="A14999" s="489" t="str">
        <f t="shared" si="234"/>
        <v>2313801959介護予防訪問リハビリテーション</v>
      </c>
      <c r="B14999" s="489">
        <v>2313801959</v>
      </c>
      <c r="C14999" s="489" t="s">
        <v>2108</v>
      </c>
      <c r="D14999" s="489" t="s">
        <v>13933</v>
      </c>
    </row>
    <row r="15000" spans="1:4">
      <c r="A15000" s="489" t="str">
        <f t="shared" si="234"/>
        <v>2313801959介護予防訪問看護</v>
      </c>
      <c r="B15000" s="489">
        <v>2313801959</v>
      </c>
      <c r="C15000" s="489" t="s">
        <v>2103</v>
      </c>
      <c r="D15000" s="489" t="s">
        <v>13933</v>
      </c>
    </row>
    <row r="15001" spans="1:4">
      <c r="A15001" s="489" t="str">
        <f t="shared" si="234"/>
        <v>2313801959訪問リハビリテーション</v>
      </c>
      <c r="B15001" s="489">
        <v>2313801959</v>
      </c>
      <c r="C15001" s="489" t="s">
        <v>2104</v>
      </c>
      <c r="D15001" s="489" t="s">
        <v>13933</v>
      </c>
    </row>
    <row r="15002" spans="1:4">
      <c r="A15002" s="489" t="str">
        <f t="shared" si="234"/>
        <v>2313801959訪問看護</v>
      </c>
      <c r="B15002" s="489">
        <v>2313801959</v>
      </c>
      <c r="C15002" s="489" t="s">
        <v>2102</v>
      </c>
      <c r="D15002" s="489" t="s">
        <v>13933</v>
      </c>
    </row>
    <row r="15003" spans="1:4">
      <c r="A15003" s="489" t="str">
        <f t="shared" si="234"/>
        <v>2313801967介護予防訪問リハビリテーション</v>
      </c>
      <c r="B15003" s="489">
        <v>2313801967</v>
      </c>
      <c r="C15003" s="489" t="s">
        <v>2108</v>
      </c>
      <c r="D15003" s="489" t="s">
        <v>17260</v>
      </c>
    </row>
    <row r="15004" spans="1:4">
      <c r="A15004" s="489" t="str">
        <f t="shared" si="234"/>
        <v>2313801967介護予防訪問看護</v>
      </c>
      <c r="B15004" s="489">
        <v>2313801967</v>
      </c>
      <c r="C15004" s="489" t="s">
        <v>2103</v>
      </c>
      <c r="D15004" s="489" t="s">
        <v>17260</v>
      </c>
    </row>
    <row r="15005" spans="1:4">
      <c r="A15005" s="489" t="str">
        <f t="shared" si="234"/>
        <v>2313801967訪問リハビリテーション</v>
      </c>
      <c r="B15005" s="489">
        <v>2313801967</v>
      </c>
      <c r="C15005" s="489" t="s">
        <v>2104</v>
      </c>
      <c r="D15005" s="489" t="s">
        <v>17260</v>
      </c>
    </row>
    <row r="15006" spans="1:4">
      <c r="A15006" s="489" t="str">
        <f t="shared" si="234"/>
        <v>2313801967訪問看護</v>
      </c>
      <c r="B15006" s="489">
        <v>2313801967</v>
      </c>
      <c r="C15006" s="489" t="s">
        <v>2102</v>
      </c>
      <c r="D15006" s="489" t="s">
        <v>17260</v>
      </c>
    </row>
    <row r="15007" spans="1:4">
      <c r="A15007" s="489" t="str">
        <f t="shared" si="234"/>
        <v>2313801975介護予防訪問リハビリテーション</v>
      </c>
      <c r="B15007" s="489">
        <v>2313801975</v>
      </c>
      <c r="C15007" s="489" t="s">
        <v>2108</v>
      </c>
      <c r="D15007" s="489" t="s">
        <v>17261</v>
      </c>
    </row>
    <row r="15008" spans="1:4">
      <c r="A15008" s="489" t="str">
        <f t="shared" si="234"/>
        <v>2313801975介護予防訪問看護</v>
      </c>
      <c r="B15008" s="489">
        <v>2313801975</v>
      </c>
      <c r="C15008" s="489" t="s">
        <v>2103</v>
      </c>
      <c r="D15008" s="489" t="s">
        <v>17261</v>
      </c>
    </row>
    <row r="15009" spans="1:4">
      <c r="A15009" s="489" t="str">
        <f t="shared" si="234"/>
        <v>2313801975訪問リハビリテーション</v>
      </c>
      <c r="B15009" s="489">
        <v>2313801975</v>
      </c>
      <c r="C15009" s="489" t="s">
        <v>2104</v>
      </c>
      <c r="D15009" s="489" t="s">
        <v>17261</v>
      </c>
    </row>
    <row r="15010" spans="1:4">
      <c r="A15010" s="489" t="str">
        <f t="shared" si="234"/>
        <v>2313801975訪問看護</v>
      </c>
      <c r="B15010" s="489">
        <v>2313801975</v>
      </c>
      <c r="C15010" s="489" t="s">
        <v>2102</v>
      </c>
      <c r="D15010" s="489" t="s">
        <v>17261</v>
      </c>
    </row>
    <row r="15011" spans="1:4">
      <c r="A15011" s="489" t="str">
        <f t="shared" si="234"/>
        <v>2313801991介護予防訪問リハビリテーション</v>
      </c>
      <c r="B15011" s="489">
        <v>2313801991</v>
      </c>
      <c r="C15011" s="489" t="s">
        <v>2108</v>
      </c>
      <c r="D15011" s="489" t="s">
        <v>17255</v>
      </c>
    </row>
    <row r="15012" spans="1:4">
      <c r="A15012" s="489" t="str">
        <f t="shared" si="234"/>
        <v>2313801991介護予防訪問看護</v>
      </c>
      <c r="B15012" s="489">
        <v>2313801991</v>
      </c>
      <c r="C15012" s="489" t="s">
        <v>2103</v>
      </c>
      <c r="D15012" s="489" t="s">
        <v>17255</v>
      </c>
    </row>
    <row r="15013" spans="1:4">
      <c r="A15013" s="489" t="str">
        <f t="shared" si="234"/>
        <v>2313801991訪問リハビリテーション</v>
      </c>
      <c r="B15013" s="489">
        <v>2313801991</v>
      </c>
      <c r="C15013" s="489" t="s">
        <v>2104</v>
      </c>
      <c r="D15013" s="489" t="s">
        <v>17255</v>
      </c>
    </row>
    <row r="15014" spans="1:4">
      <c r="A15014" s="489" t="str">
        <f t="shared" si="234"/>
        <v>2313801991訪問看護</v>
      </c>
      <c r="B15014" s="489">
        <v>2313801991</v>
      </c>
      <c r="C15014" s="489" t="s">
        <v>2102</v>
      </c>
      <c r="D15014" s="489" t="s">
        <v>17255</v>
      </c>
    </row>
    <row r="15015" spans="1:4">
      <c r="A15015" s="489" t="str">
        <f t="shared" si="234"/>
        <v>2313900454介護予防訪問リハビリテーション</v>
      </c>
      <c r="B15015" s="489">
        <v>2313900454</v>
      </c>
      <c r="C15015" s="489" t="s">
        <v>2108</v>
      </c>
      <c r="D15015" s="489" t="s">
        <v>17262</v>
      </c>
    </row>
    <row r="15016" spans="1:4">
      <c r="A15016" s="489" t="str">
        <f t="shared" si="234"/>
        <v>2313900454介護予防訪問看護</v>
      </c>
      <c r="B15016" s="489">
        <v>2313900454</v>
      </c>
      <c r="C15016" s="489" t="s">
        <v>2103</v>
      </c>
      <c r="D15016" s="489" t="s">
        <v>17262</v>
      </c>
    </row>
    <row r="15017" spans="1:4">
      <c r="A15017" s="489" t="str">
        <f t="shared" si="234"/>
        <v>2313900454訪問リハビリテーション</v>
      </c>
      <c r="B15017" s="489">
        <v>2313900454</v>
      </c>
      <c r="C15017" s="489" t="s">
        <v>2104</v>
      </c>
      <c r="D15017" s="489" t="s">
        <v>17262</v>
      </c>
    </row>
    <row r="15018" spans="1:4">
      <c r="A15018" s="489" t="str">
        <f t="shared" si="234"/>
        <v>2313900454訪問看護</v>
      </c>
      <c r="B15018" s="489">
        <v>2313900454</v>
      </c>
      <c r="C15018" s="489" t="s">
        <v>2102</v>
      </c>
      <c r="D15018" s="489" t="s">
        <v>17262</v>
      </c>
    </row>
    <row r="15019" spans="1:4">
      <c r="A15019" s="489" t="str">
        <f t="shared" si="234"/>
        <v>2313900553介護予防訪問看護</v>
      </c>
      <c r="B15019" s="489">
        <v>2313900553</v>
      </c>
      <c r="C15019" s="489" t="s">
        <v>2103</v>
      </c>
      <c r="D15019" s="489" t="s">
        <v>15222</v>
      </c>
    </row>
    <row r="15020" spans="1:4">
      <c r="A15020" s="489" t="str">
        <f t="shared" si="234"/>
        <v>2313900553訪問看護</v>
      </c>
      <c r="B15020" s="489">
        <v>2313900553</v>
      </c>
      <c r="C15020" s="489" t="s">
        <v>2102</v>
      </c>
      <c r="D15020" s="489" t="s">
        <v>15222</v>
      </c>
    </row>
    <row r="15021" spans="1:4">
      <c r="A15021" s="489" t="str">
        <f t="shared" si="234"/>
        <v>2313900561介護予防訪問リハビリテーション</v>
      </c>
      <c r="B15021" s="489">
        <v>2313900561</v>
      </c>
      <c r="C15021" s="489" t="s">
        <v>2108</v>
      </c>
      <c r="D15021" s="489" t="s">
        <v>17263</v>
      </c>
    </row>
    <row r="15022" spans="1:4">
      <c r="A15022" s="489" t="str">
        <f t="shared" si="234"/>
        <v>2313900561介護予防訪問看護</v>
      </c>
      <c r="B15022" s="489">
        <v>2313900561</v>
      </c>
      <c r="C15022" s="489" t="s">
        <v>2103</v>
      </c>
      <c r="D15022" s="489" t="s">
        <v>17263</v>
      </c>
    </row>
    <row r="15023" spans="1:4">
      <c r="A15023" s="489" t="str">
        <f t="shared" si="234"/>
        <v>2313900561訪問リハビリテーション</v>
      </c>
      <c r="B15023" s="489">
        <v>2313900561</v>
      </c>
      <c r="C15023" s="489" t="s">
        <v>2104</v>
      </c>
      <c r="D15023" s="489" t="s">
        <v>17263</v>
      </c>
    </row>
    <row r="15024" spans="1:4">
      <c r="A15024" s="489" t="str">
        <f t="shared" si="234"/>
        <v>2313900561訪問看護</v>
      </c>
      <c r="B15024" s="489">
        <v>2313900561</v>
      </c>
      <c r="C15024" s="489" t="s">
        <v>2102</v>
      </c>
      <c r="D15024" s="489" t="s">
        <v>17263</v>
      </c>
    </row>
    <row r="15025" spans="1:4">
      <c r="A15025" s="489" t="str">
        <f t="shared" si="234"/>
        <v>2313900595介護予防訪問リハビリテーション</v>
      </c>
      <c r="B15025" s="489">
        <v>2313900595</v>
      </c>
      <c r="C15025" s="489" t="s">
        <v>2108</v>
      </c>
      <c r="D15025" s="489" t="s">
        <v>17264</v>
      </c>
    </row>
    <row r="15026" spans="1:4">
      <c r="A15026" s="489" t="str">
        <f t="shared" si="234"/>
        <v>2313900595介護予防訪問看護</v>
      </c>
      <c r="B15026" s="489">
        <v>2313900595</v>
      </c>
      <c r="C15026" s="489" t="s">
        <v>2103</v>
      </c>
      <c r="D15026" s="489" t="s">
        <v>17264</v>
      </c>
    </row>
    <row r="15027" spans="1:4">
      <c r="A15027" s="489" t="str">
        <f t="shared" si="234"/>
        <v>2313900595訪問リハビリテーション</v>
      </c>
      <c r="B15027" s="489">
        <v>2313900595</v>
      </c>
      <c r="C15027" s="489" t="s">
        <v>2104</v>
      </c>
      <c r="D15027" s="489" t="s">
        <v>17264</v>
      </c>
    </row>
    <row r="15028" spans="1:4">
      <c r="A15028" s="489" t="str">
        <f t="shared" si="234"/>
        <v>2313900595訪問看護</v>
      </c>
      <c r="B15028" s="489">
        <v>2313900595</v>
      </c>
      <c r="C15028" s="489" t="s">
        <v>2102</v>
      </c>
      <c r="D15028" s="489" t="s">
        <v>17264</v>
      </c>
    </row>
    <row r="15029" spans="1:4">
      <c r="A15029" s="489" t="str">
        <f t="shared" si="234"/>
        <v>2313900629介護予防訪問リハビリテーション</v>
      </c>
      <c r="B15029" s="489">
        <v>2313900629</v>
      </c>
      <c r="C15029" s="489" t="s">
        <v>2108</v>
      </c>
      <c r="D15029" s="489" t="s">
        <v>17265</v>
      </c>
    </row>
    <row r="15030" spans="1:4">
      <c r="A15030" s="489" t="str">
        <f t="shared" si="234"/>
        <v>2313900629介護予防訪問看護</v>
      </c>
      <c r="B15030" s="489">
        <v>2313900629</v>
      </c>
      <c r="C15030" s="489" t="s">
        <v>2103</v>
      </c>
      <c r="D15030" s="489" t="s">
        <v>17265</v>
      </c>
    </row>
    <row r="15031" spans="1:4">
      <c r="A15031" s="489" t="str">
        <f t="shared" si="234"/>
        <v>2313900629訪問リハビリテーション</v>
      </c>
      <c r="B15031" s="489">
        <v>2313900629</v>
      </c>
      <c r="C15031" s="489" t="s">
        <v>2104</v>
      </c>
      <c r="D15031" s="489" t="s">
        <v>17265</v>
      </c>
    </row>
    <row r="15032" spans="1:4">
      <c r="A15032" s="489" t="str">
        <f t="shared" si="234"/>
        <v>2313900629訪問看護</v>
      </c>
      <c r="B15032" s="489">
        <v>2313900629</v>
      </c>
      <c r="C15032" s="489" t="s">
        <v>2102</v>
      </c>
      <c r="D15032" s="489" t="s">
        <v>17265</v>
      </c>
    </row>
    <row r="15033" spans="1:4">
      <c r="A15033" s="489" t="str">
        <f t="shared" si="234"/>
        <v>2313900645介護予防訪問リハビリテーション</v>
      </c>
      <c r="B15033" s="489">
        <v>2313900645</v>
      </c>
      <c r="C15033" s="489" t="s">
        <v>2108</v>
      </c>
      <c r="D15033" s="489" t="s">
        <v>17266</v>
      </c>
    </row>
    <row r="15034" spans="1:4">
      <c r="A15034" s="489" t="str">
        <f t="shared" si="234"/>
        <v>2313900645介護予防訪問看護</v>
      </c>
      <c r="B15034" s="489">
        <v>2313900645</v>
      </c>
      <c r="C15034" s="489" t="s">
        <v>2103</v>
      </c>
      <c r="D15034" s="489" t="s">
        <v>17266</v>
      </c>
    </row>
    <row r="15035" spans="1:4">
      <c r="A15035" s="489" t="str">
        <f t="shared" si="234"/>
        <v>2313900645訪問リハビリテーション</v>
      </c>
      <c r="B15035" s="489">
        <v>2313900645</v>
      </c>
      <c r="C15035" s="489" t="s">
        <v>2104</v>
      </c>
      <c r="D15035" s="489" t="s">
        <v>17266</v>
      </c>
    </row>
    <row r="15036" spans="1:4">
      <c r="A15036" s="489" t="str">
        <f t="shared" si="234"/>
        <v>2313900645訪問看護</v>
      </c>
      <c r="B15036" s="489">
        <v>2313900645</v>
      </c>
      <c r="C15036" s="489" t="s">
        <v>2102</v>
      </c>
      <c r="D15036" s="489" t="s">
        <v>17266</v>
      </c>
    </row>
    <row r="15037" spans="1:4">
      <c r="A15037" s="489" t="str">
        <f t="shared" si="234"/>
        <v>2313900744介護予防訪問リハビリテーション</v>
      </c>
      <c r="B15037" s="489">
        <v>2313900744</v>
      </c>
      <c r="C15037" s="489" t="s">
        <v>2108</v>
      </c>
      <c r="D15037" s="489" t="s">
        <v>17267</v>
      </c>
    </row>
    <row r="15038" spans="1:4">
      <c r="A15038" s="489" t="str">
        <f t="shared" si="234"/>
        <v>2313900744介護予防訪問看護</v>
      </c>
      <c r="B15038" s="489">
        <v>2313900744</v>
      </c>
      <c r="C15038" s="489" t="s">
        <v>2103</v>
      </c>
      <c r="D15038" s="489" t="s">
        <v>17267</v>
      </c>
    </row>
    <row r="15039" spans="1:4">
      <c r="A15039" s="489" t="str">
        <f t="shared" si="234"/>
        <v>2313900744訪問リハビリテーション</v>
      </c>
      <c r="B15039" s="489">
        <v>2313900744</v>
      </c>
      <c r="C15039" s="489" t="s">
        <v>2104</v>
      </c>
      <c r="D15039" s="489" t="s">
        <v>17267</v>
      </c>
    </row>
    <row r="15040" spans="1:4">
      <c r="A15040" s="489" t="str">
        <f t="shared" si="234"/>
        <v>2313900744訪問看護</v>
      </c>
      <c r="B15040" s="489">
        <v>2313900744</v>
      </c>
      <c r="C15040" s="489" t="s">
        <v>2102</v>
      </c>
      <c r="D15040" s="489" t="s">
        <v>17267</v>
      </c>
    </row>
    <row r="15041" spans="1:4">
      <c r="A15041" s="489" t="str">
        <f t="shared" si="234"/>
        <v>2313900777介護予防通所リハビリテーション</v>
      </c>
      <c r="B15041" s="489">
        <v>2313900777</v>
      </c>
      <c r="C15041" s="489" t="s">
        <v>2512</v>
      </c>
      <c r="D15041" s="489" t="s">
        <v>17268</v>
      </c>
    </row>
    <row r="15042" spans="1:4">
      <c r="A15042" s="489" t="str">
        <f t="shared" ref="A15042:A15105" si="235">B15042&amp;C15042</f>
        <v>2313900777介護予防訪問リハビリテーション</v>
      </c>
      <c r="B15042" s="489">
        <v>2313900777</v>
      </c>
      <c r="C15042" s="489" t="s">
        <v>2108</v>
      </c>
      <c r="D15042" s="489" t="s">
        <v>17268</v>
      </c>
    </row>
    <row r="15043" spans="1:4">
      <c r="A15043" s="489" t="str">
        <f t="shared" si="235"/>
        <v>2313900777介護予防訪問看護</v>
      </c>
      <c r="B15043" s="489">
        <v>2313900777</v>
      </c>
      <c r="C15043" s="489" t="s">
        <v>2103</v>
      </c>
      <c r="D15043" s="489" t="s">
        <v>17268</v>
      </c>
    </row>
    <row r="15044" spans="1:4">
      <c r="A15044" s="489" t="str">
        <f t="shared" si="235"/>
        <v>2313900777通所リハビリテーション</v>
      </c>
      <c r="B15044" s="489">
        <v>2313900777</v>
      </c>
      <c r="C15044" s="489" t="s">
        <v>2511</v>
      </c>
      <c r="D15044" s="489" t="s">
        <v>17268</v>
      </c>
    </row>
    <row r="15045" spans="1:4">
      <c r="A15045" s="489" t="str">
        <f t="shared" si="235"/>
        <v>2313900777訪問リハビリテーション</v>
      </c>
      <c r="B15045" s="489">
        <v>2313900777</v>
      </c>
      <c r="C15045" s="489" t="s">
        <v>2104</v>
      </c>
      <c r="D15045" s="489" t="s">
        <v>17268</v>
      </c>
    </row>
    <row r="15046" spans="1:4">
      <c r="A15046" s="489" t="str">
        <f t="shared" si="235"/>
        <v>2313900777訪問看護</v>
      </c>
      <c r="B15046" s="489">
        <v>2313900777</v>
      </c>
      <c r="C15046" s="489" t="s">
        <v>2102</v>
      </c>
      <c r="D15046" s="489" t="s">
        <v>17268</v>
      </c>
    </row>
    <row r="15047" spans="1:4">
      <c r="A15047" s="489" t="str">
        <f t="shared" si="235"/>
        <v>2313900785介護予防訪問リハビリテーション</v>
      </c>
      <c r="B15047" s="489">
        <v>2313900785</v>
      </c>
      <c r="C15047" s="489" t="s">
        <v>2108</v>
      </c>
      <c r="D15047" s="489" t="s">
        <v>17269</v>
      </c>
    </row>
    <row r="15048" spans="1:4">
      <c r="A15048" s="489" t="str">
        <f t="shared" si="235"/>
        <v>2313900785介護予防訪問看護</v>
      </c>
      <c r="B15048" s="489">
        <v>2313900785</v>
      </c>
      <c r="C15048" s="489" t="s">
        <v>2103</v>
      </c>
      <c r="D15048" s="489" t="s">
        <v>17269</v>
      </c>
    </row>
    <row r="15049" spans="1:4">
      <c r="A15049" s="489" t="str">
        <f t="shared" si="235"/>
        <v>2313900785訪問リハビリテーション</v>
      </c>
      <c r="B15049" s="489">
        <v>2313900785</v>
      </c>
      <c r="C15049" s="489" t="s">
        <v>2104</v>
      </c>
      <c r="D15049" s="489" t="s">
        <v>17269</v>
      </c>
    </row>
    <row r="15050" spans="1:4">
      <c r="A15050" s="489" t="str">
        <f t="shared" si="235"/>
        <v>2313900785訪問看護</v>
      </c>
      <c r="B15050" s="489">
        <v>2313900785</v>
      </c>
      <c r="C15050" s="489" t="s">
        <v>2102</v>
      </c>
      <c r="D15050" s="489" t="s">
        <v>17269</v>
      </c>
    </row>
    <row r="15051" spans="1:4">
      <c r="A15051" s="489" t="str">
        <f t="shared" si="235"/>
        <v>2313900793介護予防訪問リハビリテーション</v>
      </c>
      <c r="B15051" s="489">
        <v>2313900793</v>
      </c>
      <c r="C15051" s="489" t="s">
        <v>2108</v>
      </c>
      <c r="D15051" s="489" t="s">
        <v>17270</v>
      </c>
    </row>
    <row r="15052" spans="1:4">
      <c r="A15052" s="489" t="str">
        <f t="shared" si="235"/>
        <v>2313900793介護予防訪問看護</v>
      </c>
      <c r="B15052" s="489">
        <v>2313900793</v>
      </c>
      <c r="C15052" s="489" t="s">
        <v>2103</v>
      </c>
      <c r="D15052" s="489" t="s">
        <v>17270</v>
      </c>
    </row>
    <row r="15053" spans="1:4">
      <c r="A15053" s="489" t="str">
        <f t="shared" si="235"/>
        <v>2313900793訪問リハビリテーション</v>
      </c>
      <c r="B15053" s="489">
        <v>2313900793</v>
      </c>
      <c r="C15053" s="489" t="s">
        <v>2104</v>
      </c>
      <c r="D15053" s="489" t="s">
        <v>17270</v>
      </c>
    </row>
    <row r="15054" spans="1:4">
      <c r="A15054" s="489" t="str">
        <f t="shared" si="235"/>
        <v>2313900793訪問看護</v>
      </c>
      <c r="B15054" s="489">
        <v>2313900793</v>
      </c>
      <c r="C15054" s="489" t="s">
        <v>2102</v>
      </c>
      <c r="D15054" s="489" t="s">
        <v>17270</v>
      </c>
    </row>
    <row r="15055" spans="1:4">
      <c r="A15055" s="489" t="str">
        <f t="shared" si="235"/>
        <v>2313900819介護予防訪問リハビリテーション</v>
      </c>
      <c r="B15055" s="489">
        <v>2313900819</v>
      </c>
      <c r="C15055" s="489" t="s">
        <v>2108</v>
      </c>
      <c r="D15055" s="489" t="s">
        <v>17271</v>
      </c>
    </row>
    <row r="15056" spans="1:4">
      <c r="A15056" s="489" t="str">
        <f t="shared" si="235"/>
        <v>2313900819介護予防訪問看護</v>
      </c>
      <c r="B15056" s="489">
        <v>2313900819</v>
      </c>
      <c r="C15056" s="489" t="s">
        <v>2103</v>
      </c>
      <c r="D15056" s="489" t="s">
        <v>17271</v>
      </c>
    </row>
    <row r="15057" spans="1:4">
      <c r="A15057" s="489" t="str">
        <f t="shared" si="235"/>
        <v>2313900819訪問リハビリテーション</v>
      </c>
      <c r="B15057" s="489">
        <v>2313900819</v>
      </c>
      <c r="C15057" s="489" t="s">
        <v>2104</v>
      </c>
      <c r="D15057" s="489" t="s">
        <v>17271</v>
      </c>
    </row>
    <row r="15058" spans="1:4">
      <c r="A15058" s="489" t="str">
        <f t="shared" si="235"/>
        <v>2313900819訪問看護</v>
      </c>
      <c r="B15058" s="489">
        <v>2313900819</v>
      </c>
      <c r="C15058" s="489" t="s">
        <v>2102</v>
      </c>
      <c r="D15058" s="489" t="s">
        <v>17271</v>
      </c>
    </row>
    <row r="15059" spans="1:4">
      <c r="A15059" s="489" t="str">
        <f t="shared" si="235"/>
        <v>2313900835介護予防訪問リハビリテーション</v>
      </c>
      <c r="B15059" s="489">
        <v>2313900835</v>
      </c>
      <c r="C15059" s="489" t="s">
        <v>2108</v>
      </c>
      <c r="D15059" s="489" t="s">
        <v>13954</v>
      </c>
    </row>
    <row r="15060" spans="1:4">
      <c r="A15060" s="489" t="str">
        <f t="shared" si="235"/>
        <v>2313900835介護予防訪問看護</v>
      </c>
      <c r="B15060" s="489">
        <v>2313900835</v>
      </c>
      <c r="C15060" s="489" t="s">
        <v>2103</v>
      </c>
      <c r="D15060" s="489" t="s">
        <v>13954</v>
      </c>
    </row>
    <row r="15061" spans="1:4">
      <c r="A15061" s="489" t="str">
        <f t="shared" si="235"/>
        <v>2313900835訪問リハビリテーション</v>
      </c>
      <c r="B15061" s="489">
        <v>2313900835</v>
      </c>
      <c r="C15061" s="489" t="s">
        <v>2104</v>
      </c>
      <c r="D15061" s="489" t="s">
        <v>13954</v>
      </c>
    </row>
    <row r="15062" spans="1:4">
      <c r="A15062" s="489" t="str">
        <f t="shared" si="235"/>
        <v>2313900835訪問看護</v>
      </c>
      <c r="B15062" s="489">
        <v>2313900835</v>
      </c>
      <c r="C15062" s="489" t="s">
        <v>2102</v>
      </c>
      <c r="D15062" s="489" t="s">
        <v>13954</v>
      </c>
    </row>
    <row r="15063" spans="1:4">
      <c r="A15063" s="489" t="str">
        <f t="shared" si="235"/>
        <v>2313900884介護予防訪問リハビリテーション</v>
      </c>
      <c r="B15063" s="489">
        <v>2313900884</v>
      </c>
      <c r="C15063" s="489" t="s">
        <v>2108</v>
      </c>
      <c r="D15063" s="489" t="s">
        <v>17272</v>
      </c>
    </row>
    <row r="15064" spans="1:4">
      <c r="A15064" s="489" t="str">
        <f t="shared" si="235"/>
        <v>2313900884介護予防訪問看護</v>
      </c>
      <c r="B15064" s="489">
        <v>2313900884</v>
      </c>
      <c r="C15064" s="489" t="s">
        <v>2103</v>
      </c>
      <c r="D15064" s="489" t="s">
        <v>17272</v>
      </c>
    </row>
    <row r="15065" spans="1:4">
      <c r="A15065" s="489" t="str">
        <f t="shared" si="235"/>
        <v>2313900884訪問リハビリテーション</v>
      </c>
      <c r="B15065" s="489">
        <v>2313900884</v>
      </c>
      <c r="C15065" s="489" t="s">
        <v>2104</v>
      </c>
      <c r="D15065" s="489" t="s">
        <v>17272</v>
      </c>
    </row>
    <row r="15066" spans="1:4">
      <c r="A15066" s="489" t="str">
        <f t="shared" si="235"/>
        <v>2313900884訪問看護</v>
      </c>
      <c r="B15066" s="489">
        <v>2313900884</v>
      </c>
      <c r="C15066" s="489" t="s">
        <v>2102</v>
      </c>
      <c r="D15066" s="489" t="s">
        <v>17272</v>
      </c>
    </row>
    <row r="15067" spans="1:4">
      <c r="A15067" s="489" t="str">
        <f t="shared" si="235"/>
        <v>2313900934介護予防訪問リハビリテーション</v>
      </c>
      <c r="B15067" s="489">
        <v>2313900934</v>
      </c>
      <c r="C15067" s="489" t="s">
        <v>2108</v>
      </c>
      <c r="D15067" s="489" t="s">
        <v>17273</v>
      </c>
    </row>
    <row r="15068" spans="1:4">
      <c r="A15068" s="489" t="str">
        <f t="shared" si="235"/>
        <v>2313900934介護予防訪問看護</v>
      </c>
      <c r="B15068" s="489">
        <v>2313900934</v>
      </c>
      <c r="C15068" s="489" t="s">
        <v>2103</v>
      </c>
      <c r="D15068" s="489" t="s">
        <v>17273</v>
      </c>
    </row>
    <row r="15069" spans="1:4">
      <c r="A15069" s="489" t="str">
        <f t="shared" si="235"/>
        <v>2313900934訪問リハビリテーション</v>
      </c>
      <c r="B15069" s="489">
        <v>2313900934</v>
      </c>
      <c r="C15069" s="489" t="s">
        <v>2104</v>
      </c>
      <c r="D15069" s="489" t="s">
        <v>17273</v>
      </c>
    </row>
    <row r="15070" spans="1:4">
      <c r="A15070" s="489" t="str">
        <f t="shared" si="235"/>
        <v>2313900934訪問看護</v>
      </c>
      <c r="B15070" s="489">
        <v>2313900934</v>
      </c>
      <c r="C15070" s="489" t="s">
        <v>2102</v>
      </c>
      <c r="D15070" s="489" t="s">
        <v>17273</v>
      </c>
    </row>
    <row r="15071" spans="1:4">
      <c r="A15071" s="489" t="str">
        <f t="shared" si="235"/>
        <v>2313900991介護予防訪問リハビリテーション</v>
      </c>
      <c r="B15071" s="489">
        <v>2313900991</v>
      </c>
      <c r="C15071" s="489" t="s">
        <v>2108</v>
      </c>
      <c r="D15071" s="489" t="s">
        <v>17274</v>
      </c>
    </row>
    <row r="15072" spans="1:4">
      <c r="A15072" s="489" t="str">
        <f t="shared" si="235"/>
        <v>2313900991介護予防訪問看護</v>
      </c>
      <c r="B15072" s="489">
        <v>2313900991</v>
      </c>
      <c r="C15072" s="489" t="s">
        <v>2103</v>
      </c>
      <c r="D15072" s="489" t="s">
        <v>17274</v>
      </c>
    </row>
    <row r="15073" spans="1:4">
      <c r="A15073" s="489" t="str">
        <f t="shared" si="235"/>
        <v>2313900991訪問リハビリテーション</v>
      </c>
      <c r="B15073" s="489">
        <v>2313900991</v>
      </c>
      <c r="C15073" s="489" t="s">
        <v>2104</v>
      </c>
      <c r="D15073" s="489" t="s">
        <v>17274</v>
      </c>
    </row>
    <row r="15074" spans="1:4">
      <c r="A15074" s="489" t="str">
        <f t="shared" si="235"/>
        <v>2313900991訪問看護</v>
      </c>
      <c r="B15074" s="489">
        <v>2313900991</v>
      </c>
      <c r="C15074" s="489" t="s">
        <v>2102</v>
      </c>
      <c r="D15074" s="489" t="s">
        <v>17274</v>
      </c>
    </row>
    <row r="15075" spans="1:4">
      <c r="A15075" s="489" t="str">
        <f t="shared" si="235"/>
        <v>2313901031介護予防訪問リハビリテーション</v>
      </c>
      <c r="B15075" s="489">
        <v>2313901031</v>
      </c>
      <c r="C15075" s="489" t="s">
        <v>2108</v>
      </c>
      <c r="D15075" s="489" t="s">
        <v>17275</v>
      </c>
    </row>
    <row r="15076" spans="1:4">
      <c r="A15076" s="489" t="str">
        <f t="shared" si="235"/>
        <v>2313901031介護予防訪問看護</v>
      </c>
      <c r="B15076" s="489">
        <v>2313901031</v>
      </c>
      <c r="C15076" s="489" t="s">
        <v>2103</v>
      </c>
      <c r="D15076" s="489" t="s">
        <v>17275</v>
      </c>
    </row>
    <row r="15077" spans="1:4">
      <c r="A15077" s="489" t="str">
        <f t="shared" si="235"/>
        <v>2313901031訪問リハビリテーション</v>
      </c>
      <c r="B15077" s="489">
        <v>2313901031</v>
      </c>
      <c r="C15077" s="489" t="s">
        <v>2104</v>
      </c>
      <c r="D15077" s="489" t="s">
        <v>17275</v>
      </c>
    </row>
    <row r="15078" spans="1:4">
      <c r="A15078" s="489" t="str">
        <f t="shared" si="235"/>
        <v>2313901031訪問看護</v>
      </c>
      <c r="B15078" s="489">
        <v>2313901031</v>
      </c>
      <c r="C15078" s="489" t="s">
        <v>2102</v>
      </c>
      <c r="D15078" s="489" t="s">
        <v>17275</v>
      </c>
    </row>
    <row r="15079" spans="1:4">
      <c r="A15079" s="489" t="str">
        <f t="shared" si="235"/>
        <v>2313901049介護予防訪問リハビリテーション</v>
      </c>
      <c r="B15079" s="489">
        <v>2313901049</v>
      </c>
      <c r="C15079" s="489" t="s">
        <v>2108</v>
      </c>
      <c r="D15079" s="489" t="s">
        <v>17276</v>
      </c>
    </row>
    <row r="15080" spans="1:4">
      <c r="A15080" s="489" t="str">
        <f t="shared" si="235"/>
        <v>2313901049介護予防訪問看護</v>
      </c>
      <c r="B15080" s="489">
        <v>2313901049</v>
      </c>
      <c r="C15080" s="489" t="s">
        <v>2103</v>
      </c>
      <c r="D15080" s="489" t="s">
        <v>17276</v>
      </c>
    </row>
    <row r="15081" spans="1:4">
      <c r="A15081" s="489" t="str">
        <f t="shared" si="235"/>
        <v>2313901049訪問リハビリテーション</v>
      </c>
      <c r="B15081" s="489">
        <v>2313901049</v>
      </c>
      <c r="C15081" s="489" t="s">
        <v>2104</v>
      </c>
      <c r="D15081" s="489" t="s">
        <v>17276</v>
      </c>
    </row>
    <row r="15082" spans="1:4">
      <c r="A15082" s="489" t="str">
        <f t="shared" si="235"/>
        <v>2313901049訪問看護</v>
      </c>
      <c r="B15082" s="489">
        <v>2313901049</v>
      </c>
      <c r="C15082" s="489" t="s">
        <v>2102</v>
      </c>
      <c r="D15082" s="489" t="s">
        <v>17276</v>
      </c>
    </row>
    <row r="15083" spans="1:4">
      <c r="A15083" s="489" t="str">
        <f t="shared" si="235"/>
        <v>2313901064介護予防訪問リハビリテーション</v>
      </c>
      <c r="B15083" s="489">
        <v>2313901064</v>
      </c>
      <c r="C15083" s="489" t="s">
        <v>2108</v>
      </c>
      <c r="D15083" s="489" t="s">
        <v>17277</v>
      </c>
    </row>
    <row r="15084" spans="1:4">
      <c r="A15084" s="489" t="str">
        <f t="shared" si="235"/>
        <v>2313901064介護予防訪問看護</v>
      </c>
      <c r="B15084" s="489">
        <v>2313901064</v>
      </c>
      <c r="C15084" s="489" t="s">
        <v>2103</v>
      </c>
      <c r="D15084" s="489" t="s">
        <v>17277</v>
      </c>
    </row>
    <row r="15085" spans="1:4">
      <c r="A15085" s="489" t="str">
        <f t="shared" si="235"/>
        <v>2313901064訪問リハビリテーション</v>
      </c>
      <c r="B15085" s="489">
        <v>2313901064</v>
      </c>
      <c r="C15085" s="489" t="s">
        <v>2104</v>
      </c>
      <c r="D15085" s="489" t="s">
        <v>17277</v>
      </c>
    </row>
    <row r="15086" spans="1:4">
      <c r="A15086" s="489" t="str">
        <f t="shared" si="235"/>
        <v>2313901064訪問看護</v>
      </c>
      <c r="B15086" s="489">
        <v>2313901064</v>
      </c>
      <c r="C15086" s="489" t="s">
        <v>2102</v>
      </c>
      <c r="D15086" s="489" t="s">
        <v>17277</v>
      </c>
    </row>
    <row r="15087" spans="1:4">
      <c r="A15087" s="489" t="str">
        <f t="shared" si="235"/>
        <v>2313901098介護予防訪問リハビリテーション</v>
      </c>
      <c r="B15087" s="489">
        <v>2313901098</v>
      </c>
      <c r="C15087" s="489" t="s">
        <v>2108</v>
      </c>
      <c r="D15087" s="489" t="s">
        <v>17278</v>
      </c>
    </row>
    <row r="15088" spans="1:4">
      <c r="A15088" s="489" t="str">
        <f t="shared" si="235"/>
        <v>2313901098介護予防訪問看護</v>
      </c>
      <c r="B15088" s="489">
        <v>2313901098</v>
      </c>
      <c r="C15088" s="489" t="s">
        <v>2103</v>
      </c>
      <c r="D15088" s="489" t="s">
        <v>17278</v>
      </c>
    </row>
    <row r="15089" spans="1:4">
      <c r="A15089" s="489" t="str">
        <f t="shared" si="235"/>
        <v>2313901098訪問リハビリテーション</v>
      </c>
      <c r="B15089" s="489">
        <v>2313901098</v>
      </c>
      <c r="C15089" s="489" t="s">
        <v>2104</v>
      </c>
      <c r="D15089" s="489" t="s">
        <v>17278</v>
      </c>
    </row>
    <row r="15090" spans="1:4">
      <c r="A15090" s="489" t="str">
        <f t="shared" si="235"/>
        <v>2313901098訪問看護</v>
      </c>
      <c r="B15090" s="489">
        <v>2313901098</v>
      </c>
      <c r="C15090" s="489" t="s">
        <v>2102</v>
      </c>
      <c r="D15090" s="489" t="s">
        <v>17278</v>
      </c>
    </row>
    <row r="15091" spans="1:4">
      <c r="A15091" s="489" t="str">
        <f t="shared" si="235"/>
        <v>2313901122介護予防訪問看護</v>
      </c>
      <c r="B15091" s="489">
        <v>2313901122</v>
      </c>
      <c r="C15091" s="489" t="s">
        <v>2103</v>
      </c>
      <c r="D15091" s="489" t="s">
        <v>17279</v>
      </c>
    </row>
    <row r="15092" spans="1:4">
      <c r="A15092" s="489" t="str">
        <f t="shared" si="235"/>
        <v>2313901122訪問看護</v>
      </c>
      <c r="B15092" s="489">
        <v>2313901122</v>
      </c>
      <c r="C15092" s="489" t="s">
        <v>2102</v>
      </c>
      <c r="D15092" s="489" t="s">
        <v>17279</v>
      </c>
    </row>
    <row r="15093" spans="1:4">
      <c r="A15093" s="489" t="str">
        <f t="shared" si="235"/>
        <v>2313901130介護予防訪問リハビリテーション</v>
      </c>
      <c r="B15093" s="489">
        <v>2313901130</v>
      </c>
      <c r="C15093" s="489" t="s">
        <v>2108</v>
      </c>
      <c r="D15093" s="489" t="s">
        <v>17280</v>
      </c>
    </row>
    <row r="15094" spans="1:4">
      <c r="A15094" s="489" t="str">
        <f t="shared" si="235"/>
        <v>2313901130介護予防訪問看護</v>
      </c>
      <c r="B15094" s="489">
        <v>2313901130</v>
      </c>
      <c r="C15094" s="489" t="s">
        <v>2103</v>
      </c>
      <c r="D15094" s="489" t="s">
        <v>17280</v>
      </c>
    </row>
    <row r="15095" spans="1:4">
      <c r="A15095" s="489" t="str">
        <f t="shared" si="235"/>
        <v>2313901130訪問リハビリテーション</v>
      </c>
      <c r="B15095" s="489">
        <v>2313901130</v>
      </c>
      <c r="C15095" s="489" t="s">
        <v>2104</v>
      </c>
      <c r="D15095" s="489" t="s">
        <v>17280</v>
      </c>
    </row>
    <row r="15096" spans="1:4">
      <c r="A15096" s="489" t="str">
        <f t="shared" si="235"/>
        <v>2313901130訪問看護</v>
      </c>
      <c r="B15096" s="489">
        <v>2313901130</v>
      </c>
      <c r="C15096" s="489" t="s">
        <v>2102</v>
      </c>
      <c r="D15096" s="489" t="s">
        <v>17280</v>
      </c>
    </row>
    <row r="15097" spans="1:4">
      <c r="A15097" s="489" t="str">
        <f t="shared" si="235"/>
        <v>2313901148介護予防訪問リハビリテーション</v>
      </c>
      <c r="B15097" s="489">
        <v>2313901148</v>
      </c>
      <c r="C15097" s="489" t="s">
        <v>2108</v>
      </c>
      <c r="D15097" s="489" t="s">
        <v>17281</v>
      </c>
    </row>
    <row r="15098" spans="1:4">
      <c r="A15098" s="489" t="str">
        <f t="shared" si="235"/>
        <v>2313901148介護予防訪問看護</v>
      </c>
      <c r="B15098" s="489">
        <v>2313901148</v>
      </c>
      <c r="C15098" s="489" t="s">
        <v>2103</v>
      </c>
      <c r="D15098" s="489" t="s">
        <v>17281</v>
      </c>
    </row>
    <row r="15099" spans="1:4">
      <c r="A15099" s="489" t="str">
        <f t="shared" si="235"/>
        <v>2313901148訪問リハビリテーション</v>
      </c>
      <c r="B15099" s="489">
        <v>2313901148</v>
      </c>
      <c r="C15099" s="489" t="s">
        <v>2104</v>
      </c>
      <c r="D15099" s="489" t="s">
        <v>17281</v>
      </c>
    </row>
    <row r="15100" spans="1:4">
      <c r="A15100" s="489" t="str">
        <f t="shared" si="235"/>
        <v>2313901148訪問看護</v>
      </c>
      <c r="B15100" s="489">
        <v>2313901148</v>
      </c>
      <c r="C15100" s="489" t="s">
        <v>2102</v>
      </c>
      <c r="D15100" s="489" t="s">
        <v>17281</v>
      </c>
    </row>
    <row r="15101" spans="1:4">
      <c r="A15101" s="489" t="str">
        <f t="shared" si="235"/>
        <v>2313901155介護予防通所リハビリテーション</v>
      </c>
      <c r="B15101" s="489">
        <v>2313901155</v>
      </c>
      <c r="C15101" s="489" t="s">
        <v>2512</v>
      </c>
      <c r="D15101" s="489" t="s">
        <v>17282</v>
      </c>
    </row>
    <row r="15102" spans="1:4">
      <c r="A15102" s="489" t="str">
        <f t="shared" si="235"/>
        <v>2313901155介護予防訪問リハビリテーション</v>
      </c>
      <c r="B15102" s="489">
        <v>2313901155</v>
      </c>
      <c r="C15102" s="489" t="s">
        <v>2108</v>
      </c>
      <c r="D15102" s="489" t="s">
        <v>17282</v>
      </c>
    </row>
    <row r="15103" spans="1:4">
      <c r="A15103" s="489" t="str">
        <f t="shared" si="235"/>
        <v>2313901155介護予防訪問看護</v>
      </c>
      <c r="B15103" s="489">
        <v>2313901155</v>
      </c>
      <c r="C15103" s="489" t="s">
        <v>2103</v>
      </c>
      <c r="D15103" s="489" t="s">
        <v>17282</v>
      </c>
    </row>
    <row r="15104" spans="1:4">
      <c r="A15104" s="489" t="str">
        <f t="shared" si="235"/>
        <v>2313901155通所リハビリテーション</v>
      </c>
      <c r="B15104" s="489">
        <v>2313901155</v>
      </c>
      <c r="C15104" s="489" t="s">
        <v>2511</v>
      </c>
      <c r="D15104" s="489" t="s">
        <v>17282</v>
      </c>
    </row>
    <row r="15105" spans="1:4">
      <c r="A15105" s="489" t="str">
        <f t="shared" si="235"/>
        <v>2313901155訪問リハビリテーション</v>
      </c>
      <c r="B15105" s="489">
        <v>2313901155</v>
      </c>
      <c r="C15105" s="489" t="s">
        <v>2104</v>
      </c>
      <c r="D15105" s="489" t="s">
        <v>17282</v>
      </c>
    </row>
    <row r="15106" spans="1:4">
      <c r="A15106" s="489" t="str">
        <f t="shared" ref="A15106:A15169" si="236">B15106&amp;C15106</f>
        <v>2313901155訪問看護</v>
      </c>
      <c r="B15106" s="489">
        <v>2313901155</v>
      </c>
      <c r="C15106" s="489" t="s">
        <v>2102</v>
      </c>
      <c r="D15106" s="489" t="s">
        <v>17282</v>
      </c>
    </row>
    <row r="15107" spans="1:4">
      <c r="A15107" s="489" t="str">
        <f t="shared" si="236"/>
        <v>2313901197介護予防訪問看護</v>
      </c>
      <c r="B15107" s="489">
        <v>2313901197</v>
      </c>
      <c r="C15107" s="489" t="s">
        <v>2103</v>
      </c>
      <c r="D15107" s="489" t="s">
        <v>17283</v>
      </c>
    </row>
    <row r="15108" spans="1:4">
      <c r="A15108" s="489" t="str">
        <f t="shared" si="236"/>
        <v>2313901197訪問看護</v>
      </c>
      <c r="B15108" s="489">
        <v>2313901197</v>
      </c>
      <c r="C15108" s="489" t="s">
        <v>2102</v>
      </c>
      <c r="D15108" s="489" t="s">
        <v>17283</v>
      </c>
    </row>
    <row r="15109" spans="1:4">
      <c r="A15109" s="489" t="str">
        <f t="shared" si="236"/>
        <v>2313901205介護予防訪問リハビリテーション</v>
      </c>
      <c r="B15109" s="489">
        <v>2313901205</v>
      </c>
      <c r="C15109" s="489" t="s">
        <v>2108</v>
      </c>
      <c r="D15109" s="489" t="s">
        <v>17284</v>
      </c>
    </row>
    <row r="15110" spans="1:4">
      <c r="A15110" s="489" t="str">
        <f t="shared" si="236"/>
        <v>2313901205介護予防訪問看護</v>
      </c>
      <c r="B15110" s="489">
        <v>2313901205</v>
      </c>
      <c r="C15110" s="489" t="s">
        <v>2103</v>
      </c>
      <c r="D15110" s="489" t="s">
        <v>17284</v>
      </c>
    </row>
    <row r="15111" spans="1:4">
      <c r="A15111" s="489" t="str">
        <f t="shared" si="236"/>
        <v>2313901205訪問リハビリテーション</v>
      </c>
      <c r="B15111" s="489">
        <v>2313901205</v>
      </c>
      <c r="C15111" s="489" t="s">
        <v>2104</v>
      </c>
      <c r="D15111" s="489" t="s">
        <v>17284</v>
      </c>
    </row>
    <row r="15112" spans="1:4">
      <c r="A15112" s="489" t="str">
        <f t="shared" si="236"/>
        <v>2313901205訪問看護</v>
      </c>
      <c r="B15112" s="489">
        <v>2313901205</v>
      </c>
      <c r="C15112" s="489" t="s">
        <v>2102</v>
      </c>
      <c r="D15112" s="489" t="s">
        <v>17284</v>
      </c>
    </row>
    <row r="15113" spans="1:4">
      <c r="A15113" s="489" t="str">
        <f t="shared" si="236"/>
        <v>2313901213介護予防訪問リハビリテーション</v>
      </c>
      <c r="B15113" s="489">
        <v>2313901213</v>
      </c>
      <c r="C15113" s="489" t="s">
        <v>2108</v>
      </c>
      <c r="D15113" s="489" t="s">
        <v>17285</v>
      </c>
    </row>
    <row r="15114" spans="1:4">
      <c r="A15114" s="489" t="str">
        <f t="shared" si="236"/>
        <v>2313901213介護予防訪問看護</v>
      </c>
      <c r="B15114" s="489">
        <v>2313901213</v>
      </c>
      <c r="C15114" s="489" t="s">
        <v>2103</v>
      </c>
      <c r="D15114" s="489" t="s">
        <v>17285</v>
      </c>
    </row>
    <row r="15115" spans="1:4">
      <c r="A15115" s="489" t="str">
        <f t="shared" si="236"/>
        <v>2313901213訪問リハビリテーション</v>
      </c>
      <c r="B15115" s="489">
        <v>2313901213</v>
      </c>
      <c r="C15115" s="489" t="s">
        <v>2104</v>
      </c>
      <c r="D15115" s="489" t="s">
        <v>17285</v>
      </c>
    </row>
    <row r="15116" spans="1:4">
      <c r="A15116" s="489" t="str">
        <f t="shared" si="236"/>
        <v>2313901213訪問看護</v>
      </c>
      <c r="B15116" s="489">
        <v>2313901213</v>
      </c>
      <c r="C15116" s="489" t="s">
        <v>2102</v>
      </c>
      <c r="D15116" s="489" t="s">
        <v>17285</v>
      </c>
    </row>
    <row r="15117" spans="1:4">
      <c r="A15117" s="489" t="str">
        <f t="shared" si="236"/>
        <v>2313901254介護予防訪問リハビリテーション</v>
      </c>
      <c r="B15117" s="489">
        <v>2313901254</v>
      </c>
      <c r="C15117" s="489" t="s">
        <v>2108</v>
      </c>
      <c r="D15117" s="489" t="s">
        <v>17286</v>
      </c>
    </row>
    <row r="15118" spans="1:4">
      <c r="A15118" s="489" t="str">
        <f t="shared" si="236"/>
        <v>2313901254介護予防訪問看護</v>
      </c>
      <c r="B15118" s="489">
        <v>2313901254</v>
      </c>
      <c r="C15118" s="489" t="s">
        <v>2103</v>
      </c>
      <c r="D15118" s="489" t="s">
        <v>17286</v>
      </c>
    </row>
    <row r="15119" spans="1:4">
      <c r="A15119" s="489" t="str">
        <f t="shared" si="236"/>
        <v>2313901254訪問リハビリテーション</v>
      </c>
      <c r="B15119" s="489">
        <v>2313901254</v>
      </c>
      <c r="C15119" s="489" t="s">
        <v>2104</v>
      </c>
      <c r="D15119" s="489" t="s">
        <v>17286</v>
      </c>
    </row>
    <row r="15120" spans="1:4">
      <c r="A15120" s="489" t="str">
        <f t="shared" si="236"/>
        <v>2313901254訪問看護</v>
      </c>
      <c r="B15120" s="489">
        <v>2313901254</v>
      </c>
      <c r="C15120" s="489" t="s">
        <v>2102</v>
      </c>
      <c r="D15120" s="489" t="s">
        <v>17286</v>
      </c>
    </row>
    <row r="15121" spans="1:4">
      <c r="A15121" s="489" t="str">
        <f t="shared" si="236"/>
        <v>2313901270介護予防訪問リハビリテーション</v>
      </c>
      <c r="B15121" s="489">
        <v>2313901270</v>
      </c>
      <c r="C15121" s="489" t="s">
        <v>2108</v>
      </c>
      <c r="D15121" s="489" t="s">
        <v>17287</v>
      </c>
    </row>
    <row r="15122" spans="1:4">
      <c r="A15122" s="489" t="str">
        <f t="shared" si="236"/>
        <v>2313901270介護予防訪問看護</v>
      </c>
      <c r="B15122" s="489">
        <v>2313901270</v>
      </c>
      <c r="C15122" s="489" t="s">
        <v>2103</v>
      </c>
      <c r="D15122" s="489" t="s">
        <v>17287</v>
      </c>
    </row>
    <row r="15123" spans="1:4">
      <c r="A15123" s="489" t="str">
        <f t="shared" si="236"/>
        <v>2313901270訪問リハビリテーション</v>
      </c>
      <c r="B15123" s="489">
        <v>2313901270</v>
      </c>
      <c r="C15123" s="489" t="s">
        <v>2104</v>
      </c>
      <c r="D15123" s="489" t="s">
        <v>17287</v>
      </c>
    </row>
    <row r="15124" spans="1:4">
      <c r="A15124" s="489" t="str">
        <f t="shared" si="236"/>
        <v>2313901270訪問看護</v>
      </c>
      <c r="B15124" s="489">
        <v>2313901270</v>
      </c>
      <c r="C15124" s="489" t="s">
        <v>2102</v>
      </c>
      <c r="D15124" s="489" t="s">
        <v>17287</v>
      </c>
    </row>
    <row r="15125" spans="1:4">
      <c r="A15125" s="489" t="str">
        <f t="shared" si="236"/>
        <v>2313901304介護予防訪問リハビリテーション</v>
      </c>
      <c r="B15125" s="489">
        <v>2313901304</v>
      </c>
      <c r="C15125" s="489" t="s">
        <v>2108</v>
      </c>
      <c r="D15125" s="489" t="s">
        <v>17288</v>
      </c>
    </row>
    <row r="15126" spans="1:4">
      <c r="A15126" s="489" t="str">
        <f t="shared" si="236"/>
        <v>2313901304介護予防訪問看護</v>
      </c>
      <c r="B15126" s="489">
        <v>2313901304</v>
      </c>
      <c r="C15126" s="489" t="s">
        <v>2103</v>
      </c>
      <c r="D15126" s="489" t="s">
        <v>17288</v>
      </c>
    </row>
    <row r="15127" spans="1:4">
      <c r="A15127" s="489" t="str">
        <f t="shared" si="236"/>
        <v>2313901304訪問リハビリテーション</v>
      </c>
      <c r="B15127" s="489">
        <v>2313901304</v>
      </c>
      <c r="C15127" s="489" t="s">
        <v>2104</v>
      </c>
      <c r="D15127" s="489" t="s">
        <v>17288</v>
      </c>
    </row>
    <row r="15128" spans="1:4">
      <c r="A15128" s="489" t="str">
        <f t="shared" si="236"/>
        <v>2313901304訪問看護</v>
      </c>
      <c r="B15128" s="489">
        <v>2313901304</v>
      </c>
      <c r="C15128" s="489" t="s">
        <v>2102</v>
      </c>
      <c r="D15128" s="489" t="s">
        <v>17288</v>
      </c>
    </row>
    <row r="15129" spans="1:4">
      <c r="A15129" s="489" t="str">
        <f t="shared" si="236"/>
        <v>2313901338介護予防訪問リハビリテーション</v>
      </c>
      <c r="B15129" s="489">
        <v>2313901338</v>
      </c>
      <c r="C15129" s="489" t="s">
        <v>2108</v>
      </c>
      <c r="D15129" s="489" t="s">
        <v>17289</v>
      </c>
    </row>
    <row r="15130" spans="1:4">
      <c r="A15130" s="489" t="str">
        <f t="shared" si="236"/>
        <v>2313901338介護予防訪問看護</v>
      </c>
      <c r="B15130" s="489">
        <v>2313901338</v>
      </c>
      <c r="C15130" s="489" t="s">
        <v>2103</v>
      </c>
      <c r="D15130" s="489" t="s">
        <v>17289</v>
      </c>
    </row>
    <row r="15131" spans="1:4">
      <c r="A15131" s="489" t="str">
        <f t="shared" si="236"/>
        <v>2313901338訪問リハビリテーション</v>
      </c>
      <c r="B15131" s="489">
        <v>2313901338</v>
      </c>
      <c r="C15131" s="489" t="s">
        <v>2104</v>
      </c>
      <c r="D15131" s="489" t="s">
        <v>17289</v>
      </c>
    </row>
    <row r="15132" spans="1:4">
      <c r="A15132" s="489" t="str">
        <f t="shared" si="236"/>
        <v>2313901338訪問看護</v>
      </c>
      <c r="B15132" s="489">
        <v>2313901338</v>
      </c>
      <c r="C15132" s="489" t="s">
        <v>2102</v>
      </c>
      <c r="D15132" s="489" t="s">
        <v>17289</v>
      </c>
    </row>
    <row r="15133" spans="1:4">
      <c r="A15133" s="489" t="str">
        <f t="shared" si="236"/>
        <v>2313901379介護予防訪問リハビリテーション</v>
      </c>
      <c r="B15133" s="489">
        <v>2313901379</v>
      </c>
      <c r="C15133" s="489" t="s">
        <v>2108</v>
      </c>
      <c r="D15133" s="489" t="s">
        <v>17290</v>
      </c>
    </row>
    <row r="15134" spans="1:4">
      <c r="A15134" s="489" t="str">
        <f t="shared" si="236"/>
        <v>2313901379介護予防訪問看護</v>
      </c>
      <c r="B15134" s="489">
        <v>2313901379</v>
      </c>
      <c r="C15134" s="489" t="s">
        <v>2103</v>
      </c>
      <c r="D15134" s="489" t="s">
        <v>17290</v>
      </c>
    </row>
    <row r="15135" spans="1:4">
      <c r="A15135" s="489" t="str">
        <f t="shared" si="236"/>
        <v>2313901379訪問リハビリテーション</v>
      </c>
      <c r="B15135" s="489">
        <v>2313901379</v>
      </c>
      <c r="C15135" s="489" t="s">
        <v>2104</v>
      </c>
      <c r="D15135" s="489" t="s">
        <v>17290</v>
      </c>
    </row>
    <row r="15136" spans="1:4">
      <c r="A15136" s="489" t="str">
        <f t="shared" si="236"/>
        <v>2313901379訪問看護</v>
      </c>
      <c r="B15136" s="489">
        <v>2313901379</v>
      </c>
      <c r="C15136" s="489" t="s">
        <v>2102</v>
      </c>
      <c r="D15136" s="489" t="s">
        <v>17290</v>
      </c>
    </row>
    <row r="15137" spans="1:4">
      <c r="A15137" s="489" t="str">
        <f t="shared" si="236"/>
        <v>2313901387介護予防訪問看護</v>
      </c>
      <c r="B15137" s="489">
        <v>2313901387</v>
      </c>
      <c r="C15137" s="489" t="s">
        <v>2103</v>
      </c>
      <c r="D15137" s="489" t="s">
        <v>17291</v>
      </c>
    </row>
    <row r="15138" spans="1:4">
      <c r="A15138" s="489" t="str">
        <f t="shared" si="236"/>
        <v>2313901387訪問看護</v>
      </c>
      <c r="B15138" s="489">
        <v>2313901387</v>
      </c>
      <c r="C15138" s="489" t="s">
        <v>2102</v>
      </c>
      <c r="D15138" s="489" t="s">
        <v>17291</v>
      </c>
    </row>
    <row r="15139" spans="1:4">
      <c r="A15139" s="489" t="str">
        <f t="shared" si="236"/>
        <v>2313901429介護予防訪問リハビリテーション</v>
      </c>
      <c r="B15139" s="489">
        <v>2313901429</v>
      </c>
      <c r="C15139" s="489" t="s">
        <v>2108</v>
      </c>
      <c r="D15139" s="489" t="s">
        <v>16085</v>
      </c>
    </row>
    <row r="15140" spans="1:4">
      <c r="A15140" s="489" t="str">
        <f t="shared" si="236"/>
        <v>2313901429介護予防訪問看護</v>
      </c>
      <c r="B15140" s="489">
        <v>2313901429</v>
      </c>
      <c r="C15140" s="489" t="s">
        <v>2103</v>
      </c>
      <c r="D15140" s="489" t="s">
        <v>16085</v>
      </c>
    </row>
    <row r="15141" spans="1:4">
      <c r="A15141" s="489" t="str">
        <f t="shared" si="236"/>
        <v>2313901429訪問リハビリテーション</v>
      </c>
      <c r="B15141" s="489">
        <v>2313901429</v>
      </c>
      <c r="C15141" s="489" t="s">
        <v>2104</v>
      </c>
      <c r="D15141" s="489" t="s">
        <v>16085</v>
      </c>
    </row>
    <row r="15142" spans="1:4">
      <c r="A15142" s="489" t="str">
        <f t="shared" si="236"/>
        <v>2313901429訪問看護</v>
      </c>
      <c r="B15142" s="489">
        <v>2313901429</v>
      </c>
      <c r="C15142" s="489" t="s">
        <v>2102</v>
      </c>
      <c r="D15142" s="489" t="s">
        <v>16085</v>
      </c>
    </row>
    <row r="15143" spans="1:4">
      <c r="A15143" s="489" t="str">
        <f t="shared" si="236"/>
        <v>2313901452介護予防通所リハビリテーション</v>
      </c>
      <c r="B15143" s="489">
        <v>2313901452</v>
      </c>
      <c r="C15143" s="489" t="s">
        <v>2512</v>
      </c>
      <c r="D15143" s="489" t="s">
        <v>17292</v>
      </c>
    </row>
    <row r="15144" spans="1:4">
      <c r="A15144" s="489" t="str">
        <f t="shared" si="236"/>
        <v>2313901452介護予防訪問リハビリテーション</v>
      </c>
      <c r="B15144" s="489">
        <v>2313901452</v>
      </c>
      <c r="C15144" s="489" t="s">
        <v>2108</v>
      </c>
      <c r="D15144" s="489" t="s">
        <v>17292</v>
      </c>
    </row>
    <row r="15145" spans="1:4">
      <c r="A15145" s="489" t="str">
        <f t="shared" si="236"/>
        <v>2313901452介護予防訪問看護</v>
      </c>
      <c r="B15145" s="489">
        <v>2313901452</v>
      </c>
      <c r="C15145" s="489" t="s">
        <v>2103</v>
      </c>
      <c r="D15145" s="489" t="s">
        <v>17292</v>
      </c>
    </row>
    <row r="15146" spans="1:4">
      <c r="A15146" s="489" t="str">
        <f t="shared" si="236"/>
        <v>2313901452通所リハビリテーション</v>
      </c>
      <c r="B15146" s="489">
        <v>2313901452</v>
      </c>
      <c r="C15146" s="489" t="s">
        <v>2511</v>
      </c>
      <c r="D15146" s="489" t="s">
        <v>17292</v>
      </c>
    </row>
    <row r="15147" spans="1:4">
      <c r="A15147" s="489" t="str">
        <f t="shared" si="236"/>
        <v>2313901452通所リハビリテーション</v>
      </c>
      <c r="B15147" s="489">
        <v>2313901452</v>
      </c>
      <c r="C15147" s="489" t="s">
        <v>2511</v>
      </c>
      <c r="D15147" s="489" t="s">
        <v>17292</v>
      </c>
    </row>
    <row r="15148" spans="1:4">
      <c r="A15148" s="489" t="str">
        <f t="shared" si="236"/>
        <v>2313901452訪問リハビリテーション</v>
      </c>
      <c r="B15148" s="489">
        <v>2313901452</v>
      </c>
      <c r="C15148" s="489" t="s">
        <v>2104</v>
      </c>
      <c r="D15148" s="489" t="s">
        <v>17292</v>
      </c>
    </row>
    <row r="15149" spans="1:4">
      <c r="A15149" s="489" t="str">
        <f t="shared" si="236"/>
        <v>2313901452訪問看護</v>
      </c>
      <c r="B15149" s="489">
        <v>2313901452</v>
      </c>
      <c r="C15149" s="489" t="s">
        <v>2102</v>
      </c>
      <c r="D15149" s="489" t="s">
        <v>17292</v>
      </c>
    </row>
    <row r="15150" spans="1:4">
      <c r="A15150" s="489" t="str">
        <f t="shared" si="236"/>
        <v>2313901486介護予防訪問リハビリテーション</v>
      </c>
      <c r="B15150" s="489">
        <v>2313901486</v>
      </c>
      <c r="C15150" s="489" t="s">
        <v>2108</v>
      </c>
      <c r="D15150" s="489" t="s">
        <v>17293</v>
      </c>
    </row>
    <row r="15151" spans="1:4">
      <c r="A15151" s="489" t="str">
        <f t="shared" si="236"/>
        <v>2313901486介護予防訪問看護</v>
      </c>
      <c r="B15151" s="489">
        <v>2313901486</v>
      </c>
      <c r="C15151" s="489" t="s">
        <v>2103</v>
      </c>
      <c r="D15151" s="489" t="s">
        <v>17293</v>
      </c>
    </row>
    <row r="15152" spans="1:4">
      <c r="A15152" s="489" t="str">
        <f t="shared" si="236"/>
        <v>2313901486訪問リハビリテーション</v>
      </c>
      <c r="B15152" s="489">
        <v>2313901486</v>
      </c>
      <c r="C15152" s="489" t="s">
        <v>2104</v>
      </c>
      <c r="D15152" s="489" t="s">
        <v>17293</v>
      </c>
    </row>
    <row r="15153" spans="1:4">
      <c r="A15153" s="489" t="str">
        <f t="shared" si="236"/>
        <v>2313901486訪問看護</v>
      </c>
      <c r="B15153" s="489">
        <v>2313901486</v>
      </c>
      <c r="C15153" s="489" t="s">
        <v>2102</v>
      </c>
      <c r="D15153" s="489" t="s">
        <v>17293</v>
      </c>
    </row>
    <row r="15154" spans="1:4">
      <c r="A15154" s="489" t="str">
        <f t="shared" si="236"/>
        <v>2313901528介護予防訪問リハビリテーション</v>
      </c>
      <c r="B15154" s="489">
        <v>2313901528</v>
      </c>
      <c r="C15154" s="489" t="s">
        <v>2108</v>
      </c>
      <c r="D15154" s="489" t="s">
        <v>17294</v>
      </c>
    </row>
    <row r="15155" spans="1:4">
      <c r="A15155" s="489" t="str">
        <f t="shared" si="236"/>
        <v>2313901528介護予防訪問看護</v>
      </c>
      <c r="B15155" s="489">
        <v>2313901528</v>
      </c>
      <c r="C15155" s="489" t="s">
        <v>2103</v>
      </c>
      <c r="D15155" s="489" t="s">
        <v>17294</v>
      </c>
    </row>
    <row r="15156" spans="1:4">
      <c r="A15156" s="489" t="str">
        <f t="shared" si="236"/>
        <v>2313901528訪問リハビリテーション</v>
      </c>
      <c r="B15156" s="489">
        <v>2313901528</v>
      </c>
      <c r="C15156" s="489" t="s">
        <v>2104</v>
      </c>
      <c r="D15156" s="489" t="s">
        <v>17294</v>
      </c>
    </row>
    <row r="15157" spans="1:4">
      <c r="A15157" s="489" t="str">
        <f t="shared" si="236"/>
        <v>2313901528訪問看護</v>
      </c>
      <c r="B15157" s="489">
        <v>2313901528</v>
      </c>
      <c r="C15157" s="489" t="s">
        <v>2102</v>
      </c>
      <c r="D15157" s="489" t="s">
        <v>17294</v>
      </c>
    </row>
    <row r="15158" spans="1:4">
      <c r="A15158" s="489" t="str">
        <f t="shared" si="236"/>
        <v>2313901544介護予防訪問リハビリテーション</v>
      </c>
      <c r="B15158" s="489">
        <v>2313901544</v>
      </c>
      <c r="C15158" s="489" t="s">
        <v>2108</v>
      </c>
      <c r="D15158" s="489" t="s">
        <v>17295</v>
      </c>
    </row>
    <row r="15159" spans="1:4">
      <c r="A15159" s="489" t="str">
        <f t="shared" si="236"/>
        <v>2313901544介護予防訪問看護</v>
      </c>
      <c r="B15159" s="489">
        <v>2313901544</v>
      </c>
      <c r="C15159" s="489" t="s">
        <v>2103</v>
      </c>
      <c r="D15159" s="489" t="s">
        <v>17295</v>
      </c>
    </row>
    <row r="15160" spans="1:4">
      <c r="A15160" s="489" t="str">
        <f t="shared" si="236"/>
        <v>2313901544訪問リハビリテーション</v>
      </c>
      <c r="B15160" s="489">
        <v>2313901544</v>
      </c>
      <c r="C15160" s="489" t="s">
        <v>2104</v>
      </c>
      <c r="D15160" s="489" t="s">
        <v>17295</v>
      </c>
    </row>
    <row r="15161" spans="1:4">
      <c r="A15161" s="489" t="str">
        <f t="shared" si="236"/>
        <v>2313901544訪問看護</v>
      </c>
      <c r="B15161" s="489">
        <v>2313901544</v>
      </c>
      <c r="C15161" s="489" t="s">
        <v>2102</v>
      </c>
      <c r="D15161" s="489" t="s">
        <v>17295</v>
      </c>
    </row>
    <row r="15162" spans="1:4">
      <c r="A15162" s="489" t="str">
        <f t="shared" si="236"/>
        <v>2313901569介護予防訪問リハビリテーション</v>
      </c>
      <c r="B15162" s="489">
        <v>2313901569</v>
      </c>
      <c r="C15162" s="489" t="s">
        <v>2108</v>
      </c>
      <c r="D15162" s="489" t="s">
        <v>17296</v>
      </c>
    </row>
    <row r="15163" spans="1:4">
      <c r="A15163" s="489" t="str">
        <f t="shared" si="236"/>
        <v>2313901569介護予防訪問看護</v>
      </c>
      <c r="B15163" s="489">
        <v>2313901569</v>
      </c>
      <c r="C15163" s="489" t="s">
        <v>2103</v>
      </c>
      <c r="D15163" s="489" t="s">
        <v>17296</v>
      </c>
    </row>
    <row r="15164" spans="1:4">
      <c r="A15164" s="489" t="str">
        <f t="shared" si="236"/>
        <v>2313901569訪問リハビリテーション</v>
      </c>
      <c r="B15164" s="489">
        <v>2313901569</v>
      </c>
      <c r="C15164" s="489" t="s">
        <v>2104</v>
      </c>
      <c r="D15164" s="489" t="s">
        <v>17296</v>
      </c>
    </row>
    <row r="15165" spans="1:4">
      <c r="A15165" s="489" t="str">
        <f t="shared" si="236"/>
        <v>2313901569訪問看護</v>
      </c>
      <c r="B15165" s="489">
        <v>2313901569</v>
      </c>
      <c r="C15165" s="489" t="s">
        <v>2102</v>
      </c>
      <c r="D15165" s="489" t="s">
        <v>17296</v>
      </c>
    </row>
    <row r="15166" spans="1:4">
      <c r="A15166" s="489" t="str">
        <f t="shared" si="236"/>
        <v>2313901577介護予防訪問リハビリテーション</v>
      </c>
      <c r="B15166" s="489">
        <v>2313901577</v>
      </c>
      <c r="C15166" s="489" t="s">
        <v>2108</v>
      </c>
      <c r="D15166" s="489" t="s">
        <v>17297</v>
      </c>
    </row>
    <row r="15167" spans="1:4">
      <c r="A15167" s="489" t="str">
        <f t="shared" si="236"/>
        <v>2313901577介護予防訪問看護</v>
      </c>
      <c r="B15167" s="489">
        <v>2313901577</v>
      </c>
      <c r="C15167" s="489" t="s">
        <v>2103</v>
      </c>
      <c r="D15167" s="489" t="s">
        <v>17297</v>
      </c>
    </row>
    <row r="15168" spans="1:4">
      <c r="A15168" s="489" t="str">
        <f t="shared" si="236"/>
        <v>2313901577訪問リハビリテーション</v>
      </c>
      <c r="B15168" s="489">
        <v>2313901577</v>
      </c>
      <c r="C15168" s="489" t="s">
        <v>2104</v>
      </c>
      <c r="D15168" s="489" t="s">
        <v>17297</v>
      </c>
    </row>
    <row r="15169" spans="1:4">
      <c r="A15169" s="489" t="str">
        <f t="shared" si="236"/>
        <v>2313901577訪問看護</v>
      </c>
      <c r="B15169" s="489">
        <v>2313901577</v>
      </c>
      <c r="C15169" s="489" t="s">
        <v>2102</v>
      </c>
      <c r="D15169" s="489" t="s">
        <v>17297</v>
      </c>
    </row>
    <row r="15170" spans="1:4">
      <c r="A15170" s="489" t="str">
        <f t="shared" ref="A15170:A15233" si="237">B15170&amp;C15170</f>
        <v>2313901593介護予防訪問リハビリテーション</v>
      </c>
      <c r="B15170" s="489">
        <v>2313901593</v>
      </c>
      <c r="C15170" s="489" t="s">
        <v>2108</v>
      </c>
      <c r="D15170" s="489" t="s">
        <v>16714</v>
      </c>
    </row>
    <row r="15171" spans="1:4">
      <c r="A15171" s="489" t="str">
        <f t="shared" si="237"/>
        <v>2313901593介護予防訪問看護</v>
      </c>
      <c r="B15171" s="489">
        <v>2313901593</v>
      </c>
      <c r="C15171" s="489" t="s">
        <v>2103</v>
      </c>
      <c r="D15171" s="489" t="s">
        <v>16714</v>
      </c>
    </row>
    <row r="15172" spans="1:4">
      <c r="A15172" s="489" t="str">
        <f t="shared" si="237"/>
        <v>2313901593訪問リハビリテーション</v>
      </c>
      <c r="B15172" s="489">
        <v>2313901593</v>
      </c>
      <c r="C15172" s="489" t="s">
        <v>2104</v>
      </c>
      <c r="D15172" s="489" t="s">
        <v>16714</v>
      </c>
    </row>
    <row r="15173" spans="1:4">
      <c r="A15173" s="489" t="str">
        <f t="shared" si="237"/>
        <v>2313901593訪問看護</v>
      </c>
      <c r="B15173" s="489">
        <v>2313901593</v>
      </c>
      <c r="C15173" s="489" t="s">
        <v>2102</v>
      </c>
      <c r="D15173" s="489" t="s">
        <v>16714</v>
      </c>
    </row>
    <row r="15174" spans="1:4">
      <c r="A15174" s="489" t="str">
        <f t="shared" si="237"/>
        <v>2313901601介護予防訪問リハビリテーション</v>
      </c>
      <c r="B15174" s="489">
        <v>2313901601</v>
      </c>
      <c r="C15174" s="489" t="s">
        <v>2108</v>
      </c>
      <c r="D15174" s="489" t="s">
        <v>17298</v>
      </c>
    </row>
    <row r="15175" spans="1:4">
      <c r="A15175" s="489" t="str">
        <f t="shared" si="237"/>
        <v>2313901601介護予防訪問看護</v>
      </c>
      <c r="B15175" s="489">
        <v>2313901601</v>
      </c>
      <c r="C15175" s="489" t="s">
        <v>2103</v>
      </c>
      <c r="D15175" s="489" t="s">
        <v>17298</v>
      </c>
    </row>
    <row r="15176" spans="1:4">
      <c r="A15176" s="489" t="str">
        <f t="shared" si="237"/>
        <v>2313901601訪問リハビリテーション</v>
      </c>
      <c r="B15176" s="489">
        <v>2313901601</v>
      </c>
      <c r="C15176" s="489" t="s">
        <v>2104</v>
      </c>
      <c r="D15176" s="489" t="s">
        <v>17298</v>
      </c>
    </row>
    <row r="15177" spans="1:4">
      <c r="A15177" s="489" t="str">
        <f t="shared" si="237"/>
        <v>2313901601訪問看護</v>
      </c>
      <c r="B15177" s="489">
        <v>2313901601</v>
      </c>
      <c r="C15177" s="489" t="s">
        <v>2102</v>
      </c>
      <c r="D15177" s="489" t="s">
        <v>17298</v>
      </c>
    </row>
    <row r="15178" spans="1:4">
      <c r="A15178" s="489" t="str">
        <f t="shared" si="237"/>
        <v>2313901619介護予防訪問リハビリテーション</v>
      </c>
      <c r="B15178" s="489">
        <v>2313901619</v>
      </c>
      <c r="C15178" s="489" t="s">
        <v>2108</v>
      </c>
      <c r="D15178" s="489" t="s">
        <v>17299</v>
      </c>
    </row>
    <row r="15179" spans="1:4">
      <c r="A15179" s="489" t="str">
        <f t="shared" si="237"/>
        <v>2313901619介護予防訪問看護</v>
      </c>
      <c r="B15179" s="489">
        <v>2313901619</v>
      </c>
      <c r="C15179" s="489" t="s">
        <v>2103</v>
      </c>
      <c r="D15179" s="489" t="s">
        <v>17299</v>
      </c>
    </row>
    <row r="15180" spans="1:4">
      <c r="A15180" s="489" t="str">
        <f t="shared" si="237"/>
        <v>2313901619訪問リハビリテーション</v>
      </c>
      <c r="B15180" s="489">
        <v>2313901619</v>
      </c>
      <c r="C15180" s="489" t="s">
        <v>2104</v>
      </c>
      <c r="D15180" s="489" t="s">
        <v>17299</v>
      </c>
    </row>
    <row r="15181" spans="1:4">
      <c r="A15181" s="489" t="str">
        <f t="shared" si="237"/>
        <v>2313901619訪問看護</v>
      </c>
      <c r="B15181" s="489">
        <v>2313901619</v>
      </c>
      <c r="C15181" s="489" t="s">
        <v>2102</v>
      </c>
      <c r="D15181" s="489" t="s">
        <v>17299</v>
      </c>
    </row>
    <row r="15182" spans="1:4">
      <c r="A15182" s="489" t="str">
        <f t="shared" si="237"/>
        <v>2313901635介護予防訪問リハビリテーション</v>
      </c>
      <c r="B15182" s="489">
        <v>2313901635</v>
      </c>
      <c r="C15182" s="489" t="s">
        <v>2108</v>
      </c>
      <c r="D15182" s="489" t="s">
        <v>17300</v>
      </c>
    </row>
    <row r="15183" spans="1:4">
      <c r="A15183" s="489" t="str">
        <f t="shared" si="237"/>
        <v>2313901635介護予防訪問看護</v>
      </c>
      <c r="B15183" s="489">
        <v>2313901635</v>
      </c>
      <c r="C15183" s="489" t="s">
        <v>2103</v>
      </c>
      <c r="D15183" s="489" t="s">
        <v>17300</v>
      </c>
    </row>
    <row r="15184" spans="1:4">
      <c r="A15184" s="489" t="str">
        <f t="shared" si="237"/>
        <v>2313901635訪問リハビリテーション</v>
      </c>
      <c r="B15184" s="489">
        <v>2313901635</v>
      </c>
      <c r="C15184" s="489" t="s">
        <v>2104</v>
      </c>
      <c r="D15184" s="489" t="s">
        <v>17300</v>
      </c>
    </row>
    <row r="15185" spans="1:4">
      <c r="A15185" s="489" t="str">
        <f t="shared" si="237"/>
        <v>2313901635訪問看護</v>
      </c>
      <c r="B15185" s="489">
        <v>2313901635</v>
      </c>
      <c r="C15185" s="489" t="s">
        <v>2102</v>
      </c>
      <c r="D15185" s="489" t="s">
        <v>17300</v>
      </c>
    </row>
    <row r="15186" spans="1:4">
      <c r="A15186" s="489" t="str">
        <f t="shared" si="237"/>
        <v>2313901643介護予防訪問リハビリテーション</v>
      </c>
      <c r="B15186" s="489">
        <v>2313901643</v>
      </c>
      <c r="C15186" s="489" t="s">
        <v>2108</v>
      </c>
      <c r="D15186" s="489" t="s">
        <v>17301</v>
      </c>
    </row>
    <row r="15187" spans="1:4">
      <c r="A15187" s="489" t="str">
        <f t="shared" si="237"/>
        <v>2313901643介護予防訪問看護</v>
      </c>
      <c r="B15187" s="489">
        <v>2313901643</v>
      </c>
      <c r="C15187" s="489" t="s">
        <v>2103</v>
      </c>
      <c r="D15187" s="489" t="s">
        <v>17301</v>
      </c>
    </row>
    <row r="15188" spans="1:4">
      <c r="A15188" s="489" t="str">
        <f t="shared" si="237"/>
        <v>2313901643訪問リハビリテーション</v>
      </c>
      <c r="B15188" s="489">
        <v>2313901643</v>
      </c>
      <c r="C15188" s="489" t="s">
        <v>2104</v>
      </c>
      <c r="D15188" s="489" t="s">
        <v>17301</v>
      </c>
    </row>
    <row r="15189" spans="1:4">
      <c r="A15189" s="489" t="str">
        <f t="shared" si="237"/>
        <v>2313901643訪問看護</v>
      </c>
      <c r="B15189" s="489">
        <v>2313901643</v>
      </c>
      <c r="C15189" s="489" t="s">
        <v>2102</v>
      </c>
      <c r="D15189" s="489" t="s">
        <v>17301</v>
      </c>
    </row>
    <row r="15190" spans="1:4">
      <c r="A15190" s="489" t="str">
        <f t="shared" si="237"/>
        <v>2313901668介護予防訪問リハビリテーション</v>
      </c>
      <c r="B15190" s="489">
        <v>2313901668</v>
      </c>
      <c r="C15190" s="489" t="s">
        <v>2108</v>
      </c>
      <c r="D15190" s="489" t="s">
        <v>17302</v>
      </c>
    </row>
    <row r="15191" spans="1:4">
      <c r="A15191" s="489" t="str">
        <f t="shared" si="237"/>
        <v>2313901668介護予防訪問看護</v>
      </c>
      <c r="B15191" s="489">
        <v>2313901668</v>
      </c>
      <c r="C15191" s="489" t="s">
        <v>2103</v>
      </c>
      <c r="D15191" s="489" t="s">
        <v>17302</v>
      </c>
    </row>
    <row r="15192" spans="1:4">
      <c r="A15192" s="489" t="str">
        <f t="shared" si="237"/>
        <v>2313901668訪問リハビリテーション</v>
      </c>
      <c r="B15192" s="489">
        <v>2313901668</v>
      </c>
      <c r="C15192" s="489" t="s">
        <v>2104</v>
      </c>
      <c r="D15192" s="489" t="s">
        <v>17302</v>
      </c>
    </row>
    <row r="15193" spans="1:4">
      <c r="A15193" s="489" t="str">
        <f t="shared" si="237"/>
        <v>2313901668訪問看護</v>
      </c>
      <c r="B15193" s="489">
        <v>2313901668</v>
      </c>
      <c r="C15193" s="489" t="s">
        <v>2102</v>
      </c>
      <c r="D15193" s="489" t="s">
        <v>17302</v>
      </c>
    </row>
    <row r="15194" spans="1:4">
      <c r="A15194" s="489" t="str">
        <f t="shared" si="237"/>
        <v>2313901676介護予防訪問リハビリテーション</v>
      </c>
      <c r="B15194" s="489">
        <v>2313901676</v>
      </c>
      <c r="C15194" s="489" t="s">
        <v>2108</v>
      </c>
      <c r="D15194" s="489" t="s">
        <v>17303</v>
      </c>
    </row>
    <row r="15195" spans="1:4">
      <c r="A15195" s="489" t="str">
        <f t="shared" si="237"/>
        <v>2313901676介護予防訪問看護</v>
      </c>
      <c r="B15195" s="489">
        <v>2313901676</v>
      </c>
      <c r="C15195" s="489" t="s">
        <v>2103</v>
      </c>
      <c r="D15195" s="489" t="s">
        <v>17303</v>
      </c>
    </row>
    <row r="15196" spans="1:4">
      <c r="A15196" s="489" t="str">
        <f t="shared" si="237"/>
        <v>2313901676訪問リハビリテーション</v>
      </c>
      <c r="B15196" s="489">
        <v>2313901676</v>
      </c>
      <c r="C15196" s="489" t="s">
        <v>2104</v>
      </c>
      <c r="D15196" s="489" t="s">
        <v>17303</v>
      </c>
    </row>
    <row r="15197" spans="1:4">
      <c r="A15197" s="489" t="str">
        <f t="shared" si="237"/>
        <v>2313901676訪問看護</v>
      </c>
      <c r="B15197" s="489">
        <v>2313901676</v>
      </c>
      <c r="C15197" s="489" t="s">
        <v>2102</v>
      </c>
      <c r="D15197" s="489" t="s">
        <v>17303</v>
      </c>
    </row>
    <row r="15198" spans="1:4">
      <c r="A15198" s="489" t="str">
        <f t="shared" si="237"/>
        <v>2313901700介護予防訪問リハビリテーション</v>
      </c>
      <c r="B15198" s="489">
        <v>2313901700</v>
      </c>
      <c r="C15198" s="489" t="s">
        <v>2108</v>
      </c>
      <c r="D15198" s="489" t="s">
        <v>17304</v>
      </c>
    </row>
    <row r="15199" spans="1:4">
      <c r="A15199" s="489" t="str">
        <f t="shared" si="237"/>
        <v>2313901700介護予防訪問看護</v>
      </c>
      <c r="B15199" s="489">
        <v>2313901700</v>
      </c>
      <c r="C15199" s="489" t="s">
        <v>2103</v>
      </c>
      <c r="D15199" s="489" t="s">
        <v>17304</v>
      </c>
    </row>
    <row r="15200" spans="1:4">
      <c r="A15200" s="489" t="str">
        <f t="shared" si="237"/>
        <v>2313901700訪問リハビリテーション</v>
      </c>
      <c r="B15200" s="489">
        <v>2313901700</v>
      </c>
      <c r="C15200" s="489" t="s">
        <v>2104</v>
      </c>
      <c r="D15200" s="489" t="s">
        <v>17304</v>
      </c>
    </row>
    <row r="15201" spans="1:4">
      <c r="A15201" s="489" t="str">
        <f t="shared" si="237"/>
        <v>2313901700訪問看護</v>
      </c>
      <c r="B15201" s="489">
        <v>2313901700</v>
      </c>
      <c r="C15201" s="489" t="s">
        <v>2102</v>
      </c>
      <c r="D15201" s="489" t="s">
        <v>17304</v>
      </c>
    </row>
    <row r="15202" spans="1:4">
      <c r="A15202" s="489" t="str">
        <f t="shared" si="237"/>
        <v>2313901718介護予防訪問リハビリテーション</v>
      </c>
      <c r="B15202" s="489">
        <v>2313901718</v>
      </c>
      <c r="C15202" s="489" t="s">
        <v>2108</v>
      </c>
      <c r="D15202" s="489" t="s">
        <v>17305</v>
      </c>
    </row>
    <row r="15203" spans="1:4">
      <c r="A15203" s="489" t="str">
        <f t="shared" si="237"/>
        <v>2313901718介護予防訪問看護</v>
      </c>
      <c r="B15203" s="489">
        <v>2313901718</v>
      </c>
      <c r="C15203" s="489" t="s">
        <v>2103</v>
      </c>
      <c r="D15203" s="489" t="s">
        <v>17305</v>
      </c>
    </row>
    <row r="15204" spans="1:4">
      <c r="A15204" s="489" t="str">
        <f t="shared" si="237"/>
        <v>2313901718訪問リハビリテーション</v>
      </c>
      <c r="B15204" s="489">
        <v>2313901718</v>
      </c>
      <c r="C15204" s="489" t="s">
        <v>2104</v>
      </c>
      <c r="D15204" s="489" t="s">
        <v>17305</v>
      </c>
    </row>
    <row r="15205" spans="1:4">
      <c r="A15205" s="489" t="str">
        <f t="shared" si="237"/>
        <v>2313901718訪問看護</v>
      </c>
      <c r="B15205" s="489">
        <v>2313901718</v>
      </c>
      <c r="C15205" s="489" t="s">
        <v>2102</v>
      </c>
      <c r="D15205" s="489" t="s">
        <v>17305</v>
      </c>
    </row>
    <row r="15206" spans="1:4">
      <c r="A15206" s="489" t="str">
        <f t="shared" si="237"/>
        <v>2313901734介護予防訪問リハビリテーション</v>
      </c>
      <c r="B15206" s="489">
        <v>2313901734</v>
      </c>
      <c r="C15206" s="489" t="s">
        <v>2108</v>
      </c>
      <c r="D15206" s="489" t="s">
        <v>17306</v>
      </c>
    </row>
    <row r="15207" spans="1:4">
      <c r="A15207" s="489" t="str">
        <f t="shared" si="237"/>
        <v>2313901734介護予防訪問看護</v>
      </c>
      <c r="B15207" s="489">
        <v>2313901734</v>
      </c>
      <c r="C15207" s="489" t="s">
        <v>2103</v>
      </c>
      <c r="D15207" s="489" t="s">
        <v>17306</v>
      </c>
    </row>
    <row r="15208" spans="1:4">
      <c r="A15208" s="489" t="str">
        <f t="shared" si="237"/>
        <v>2313901734訪問リハビリテーション</v>
      </c>
      <c r="B15208" s="489">
        <v>2313901734</v>
      </c>
      <c r="C15208" s="489" t="s">
        <v>2104</v>
      </c>
      <c r="D15208" s="489" t="s">
        <v>17306</v>
      </c>
    </row>
    <row r="15209" spans="1:4">
      <c r="A15209" s="489" t="str">
        <f t="shared" si="237"/>
        <v>2313901734訪問看護</v>
      </c>
      <c r="B15209" s="489">
        <v>2313901734</v>
      </c>
      <c r="C15209" s="489" t="s">
        <v>2102</v>
      </c>
      <c r="D15209" s="489" t="s">
        <v>17306</v>
      </c>
    </row>
    <row r="15210" spans="1:4">
      <c r="A15210" s="489" t="str">
        <f t="shared" si="237"/>
        <v>2313901742介護予防訪問リハビリテーション</v>
      </c>
      <c r="B15210" s="489">
        <v>2313901742</v>
      </c>
      <c r="C15210" s="489" t="s">
        <v>2108</v>
      </c>
      <c r="D15210" s="489" t="s">
        <v>17307</v>
      </c>
    </row>
    <row r="15211" spans="1:4">
      <c r="A15211" s="489" t="str">
        <f t="shared" si="237"/>
        <v>2313901742介護予防訪問看護</v>
      </c>
      <c r="B15211" s="489">
        <v>2313901742</v>
      </c>
      <c r="C15211" s="489" t="s">
        <v>2103</v>
      </c>
      <c r="D15211" s="489" t="s">
        <v>17307</v>
      </c>
    </row>
    <row r="15212" spans="1:4">
      <c r="A15212" s="489" t="str">
        <f t="shared" si="237"/>
        <v>2313901742訪問リハビリテーション</v>
      </c>
      <c r="B15212" s="489">
        <v>2313901742</v>
      </c>
      <c r="C15212" s="489" t="s">
        <v>2104</v>
      </c>
      <c r="D15212" s="489" t="s">
        <v>17307</v>
      </c>
    </row>
    <row r="15213" spans="1:4">
      <c r="A15213" s="489" t="str">
        <f t="shared" si="237"/>
        <v>2313901742訪問看護</v>
      </c>
      <c r="B15213" s="489">
        <v>2313901742</v>
      </c>
      <c r="C15213" s="489" t="s">
        <v>2102</v>
      </c>
      <c r="D15213" s="489" t="s">
        <v>17307</v>
      </c>
    </row>
    <row r="15214" spans="1:4">
      <c r="A15214" s="489" t="str">
        <f t="shared" si="237"/>
        <v>2313901767介護予防訪問リハビリテーション</v>
      </c>
      <c r="B15214" s="489">
        <v>2313901767</v>
      </c>
      <c r="C15214" s="489" t="s">
        <v>2108</v>
      </c>
      <c r="D15214" s="489" t="s">
        <v>17308</v>
      </c>
    </row>
    <row r="15215" spans="1:4">
      <c r="A15215" s="489" t="str">
        <f t="shared" si="237"/>
        <v>2313901767介護予防訪問看護</v>
      </c>
      <c r="B15215" s="489">
        <v>2313901767</v>
      </c>
      <c r="C15215" s="489" t="s">
        <v>2103</v>
      </c>
      <c r="D15215" s="489" t="s">
        <v>17308</v>
      </c>
    </row>
    <row r="15216" spans="1:4">
      <c r="A15216" s="489" t="str">
        <f t="shared" si="237"/>
        <v>2313901767訪問リハビリテーション</v>
      </c>
      <c r="B15216" s="489">
        <v>2313901767</v>
      </c>
      <c r="C15216" s="489" t="s">
        <v>2104</v>
      </c>
      <c r="D15216" s="489" t="s">
        <v>17308</v>
      </c>
    </row>
    <row r="15217" spans="1:4">
      <c r="A15217" s="489" t="str">
        <f t="shared" si="237"/>
        <v>2313901767訪問看護</v>
      </c>
      <c r="B15217" s="489">
        <v>2313901767</v>
      </c>
      <c r="C15217" s="489" t="s">
        <v>2102</v>
      </c>
      <c r="D15217" s="489" t="s">
        <v>17308</v>
      </c>
    </row>
    <row r="15218" spans="1:4">
      <c r="A15218" s="489" t="str">
        <f t="shared" si="237"/>
        <v>2313901775介護予防訪問リハビリテーション</v>
      </c>
      <c r="B15218" s="489">
        <v>2313901775</v>
      </c>
      <c r="C15218" s="489" t="s">
        <v>2108</v>
      </c>
      <c r="D15218" s="489" t="s">
        <v>17309</v>
      </c>
    </row>
    <row r="15219" spans="1:4">
      <c r="A15219" s="489" t="str">
        <f t="shared" si="237"/>
        <v>2313901775介護予防訪問看護</v>
      </c>
      <c r="B15219" s="489">
        <v>2313901775</v>
      </c>
      <c r="C15219" s="489" t="s">
        <v>2103</v>
      </c>
      <c r="D15219" s="489" t="s">
        <v>17309</v>
      </c>
    </row>
    <row r="15220" spans="1:4">
      <c r="A15220" s="489" t="str">
        <f t="shared" si="237"/>
        <v>2313901775訪問リハビリテーション</v>
      </c>
      <c r="B15220" s="489">
        <v>2313901775</v>
      </c>
      <c r="C15220" s="489" t="s">
        <v>2104</v>
      </c>
      <c r="D15220" s="489" t="s">
        <v>17309</v>
      </c>
    </row>
    <row r="15221" spans="1:4">
      <c r="A15221" s="489" t="str">
        <f t="shared" si="237"/>
        <v>2313901775訪問看護</v>
      </c>
      <c r="B15221" s="489">
        <v>2313901775</v>
      </c>
      <c r="C15221" s="489" t="s">
        <v>2102</v>
      </c>
      <c r="D15221" s="489" t="s">
        <v>17309</v>
      </c>
    </row>
    <row r="15222" spans="1:4">
      <c r="A15222" s="489" t="str">
        <f t="shared" si="237"/>
        <v>2313901783介護予防訪問リハビリテーション</v>
      </c>
      <c r="B15222" s="489">
        <v>2313901783</v>
      </c>
      <c r="C15222" s="489" t="s">
        <v>2108</v>
      </c>
      <c r="D15222" s="489" t="s">
        <v>17310</v>
      </c>
    </row>
    <row r="15223" spans="1:4">
      <c r="A15223" s="489" t="str">
        <f t="shared" si="237"/>
        <v>2313901783介護予防訪問看護</v>
      </c>
      <c r="B15223" s="489">
        <v>2313901783</v>
      </c>
      <c r="C15223" s="489" t="s">
        <v>2103</v>
      </c>
      <c r="D15223" s="489" t="s">
        <v>17310</v>
      </c>
    </row>
    <row r="15224" spans="1:4">
      <c r="A15224" s="489" t="str">
        <f t="shared" si="237"/>
        <v>2313901783訪問リハビリテーション</v>
      </c>
      <c r="B15224" s="489">
        <v>2313901783</v>
      </c>
      <c r="C15224" s="489" t="s">
        <v>2104</v>
      </c>
      <c r="D15224" s="489" t="s">
        <v>17310</v>
      </c>
    </row>
    <row r="15225" spans="1:4">
      <c r="A15225" s="489" t="str">
        <f t="shared" si="237"/>
        <v>2313901783訪問看護</v>
      </c>
      <c r="B15225" s="489">
        <v>2313901783</v>
      </c>
      <c r="C15225" s="489" t="s">
        <v>2102</v>
      </c>
      <c r="D15225" s="489" t="s">
        <v>17310</v>
      </c>
    </row>
    <row r="15226" spans="1:4">
      <c r="A15226" s="489" t="str">
        <f t="shared" si="237"/>
        <v>2313901791介護予防訪問リハビリテーション</v>
      </c>
      <c r="B15226" s="489">
        <v>2313901791</v>
      </c>
      <c r="C15226" s="489" t="s">
        <v>2108</v>
      </c>
      <c r="D15226" s="489" t="s">
        <v>17311</v>
      </c>
    </row>
    <row r="15227" spans="1:4">
      <c r="A15227" s="489" t="str">
        <f t="shared" si="237"/>
        <v>2313901791介護予防訪問看護</v>
      </c>
      <c r="B15227" s="489">
        <v>2313901791</v>
      </c>
      <c r="C15227" s="489" t="s">
        <v>2103</v>
      </c>
      <c r="D15227" s="489" t="s">
        <v>17311</v>
      </c>
    </row>
    <row r="15228" spans="1:4">
      <c r="A15228" s="489" t="str">
        <f t="shared" si="237"/>
        <v>2313901791訪問リハビリテーション</v>
      </c>
      <c r="B15228" s="489">
        <v>2313901791</v>
      </c>
      <c r="C15228" s="489" t="s">
        <v>2104</v>
      </c>
      <c r="D15228" s="489" t="s">
        <v>17311</v>
      </c>
    </row>
    <row r="15229" spans="1:4">
      <c r="A15229" s="489" t="str">
        <f t="shared" si="237"/>
        <v>2313901791訪問看護</v>
      </c>
      <c r="B15229" s="489">
        <v>2313901791</v>
      </c>
      <c r="C15229" s="489" t="s">
        <v>2102</v>
      </c>
      <c r="D15229" s="489" t="s">
        <v>17311</v>
      </c>
    </row>
    <row r="15230" spans="1:4">
      <c r="A15230" s="489" t="str">
        <f t="shared" si="237"/>
        <v>2313901809介護予防訪問リハビリテーション</v>
      </c>
      <c r="B15230" s="489">
        <v>2313901809</v>
      </c>
      <c r="C15230" s="489" t="s">
        <v>2108</v>
      </c>
      <c r="D15230" s="489" t="s">
        <v>17312</v>
      </c>
    </row>
    <row r="15231" spans="1:4">
      <c r="A15231" s="489" t="str">
        <f t="shared" si="237"/>
        <v>2313901809介護予防訪問看護</v>
      </c>
      <c r="B15231" s="489">
        <v>2313901809</v>
      </c>
      <c r="C15231" s="489" t="s">
        <v>2103</v>
      </c>
      <c r="D15231" s="489" t="s">
        <v>17312</v>
      </c>
    </row>
    <row r="15232" spans="1:4">
      <c r="A15232" s="489" t="str">
        <f t="shared" si="237"/>
        <v>2313901809訪問リハビリテーション</v>
      </c>
      <c r="B15232" s="489">
        <v>2313901809</v>
      </c>
      <c r="C15232" s="489" t="s">
        <v>2104</v>
      </c>
      <c r="D15232" s="489" t="s">
        <v>17312</v>
      </c>
    </row>
    <row r="15233" spans="1:4">
      <c r="A15233" s="489" t="str">
        <f t="shared" si="237"/>
        <v>2313901809訪問看護</v>
      </c>
      <c r="B15233" s="489">
        <v>2313901809</v>
      </c>
      <c r="C15233" s="489" t="s">
        <v>2102</v>
      </c>
      <c r="D15233" s="489" t="s">
        <v>17312</v>
      </c>
    </row>
    <row r="15234" spans="1:4">
      <c r="A15234" s="489" t="str">
        <f t="shared" ref="A15234:A15297" si="238">B15234&amp;C15234</f>
        <v>2313901817介護予防訪問リハビリテーション</v>
      </c>
      <c r="B15234" s="489">
        <v>2313901817</v>
      </c>
      <c r="C15234" s="489" t="s">
        <v>2108</v>
      </c>
      <c r="D15234" s="489" t="s">
        <v>17313</v>
      </c>
    </row>
    <row r="15235" spans="1:4">
      <c r="A15235" s="489" t="str">
        <f t="shared" si="238"/>
        <v>2313901817介護予防訪問看護</v>
      </c>
      <c r="B15235" s="489">
        <v>2313901817</v>
      </c>
      <c r="C15235" s="489" t="s">
        <v>2103</v>
      </c>
      <c r="D15235" s="489" t="s">
        <v>17313</v>
      </c>
    </row>
    <row r="15236" spans="1:4">
      <c r="A15236" s="489" t="str">
        <f t="shared" si="238"/>
        <v>2313901817訪問リハビリテーション</v>
      </c>
      <c r="B15236" s="489">
        <v>2313901817</v>
      </c>
      <c r="C15236" s="489" t="s">
        <v>2104</v>
      </c>
      <c r="D15236" s="489" t="s">
        <v>17313</v>
      </c>
    </row>
    <row r="15237" spans="1:4">
      <c r="A15237" s="489" t="str">
        <f t="shared" si="238"/>
        <v>2313901817訪問看護</v>
      </c>
      <c r="B15237" s="489">
        <v>2313901817</v>
      </c>
      <c r="C15237" s="489" t="s">
        <v>2102</v>
      </c>
      <c r="D15237" s="489" t="s">
        <v>17313</v>
      </c>
    </row>
    <row r="15238" spans="1:4">
      <c r="A15238" s="489" t="str">
        <f t="shared" si="238"/>
        <v>2313901825介護予防訪問リハビリテーション</v>
      </c>
      <c r="B15238" s="489">
        <v>2313901825</v>
      </c>
      <c r="C15238" s="489" t="s">
        <v>2108</v>
      </c>
      <c r="D15238" s="489" t="s">
        <v>17314</v>
      </c>
    </row>
    <row r="15239" spans="1:4">
      <c r="A15239" s="489" t="str">
        <f t="shared" si="238"/>
        <v>2313901825介護予防訪問看護</v>
      </c>
      <c r="B15239" s="489">
        <v>2313901825</v>
      </c>
      <c r="C15239" s="489" t="s">
        <v>2103</v>
      </c>
      <c r="D15239" s="489" t="s">
        <v>17314</v>
      </c>
    </row>
    <row r="15240" spans="1:4">
      <c r="A15240" s="489" t="str">
        <f t="shared" si="238"/>
        <v>2313901825訪問リハビリテーション</v>
      </c>
      <c r="B15240" s="489">
        <v>2313901825</v>
      </c>
      <c r="C15240" s="489" t="s">
        <v>2104</v>
      </c>
      <c r="D15240" s="489" t="s">
        <v>17314</v>
      </c>
    </row>
    <row r="15241" spans="1:4">
      <c r="A15241" s="489" t="str">
        <f t="shared" si="238"/>
        <v>2313901825訪問看護</v>
      </c>
      <c r="B15241" s="489">
        <v>2313901825</v>
      </c>
      <c r="C15241" s="489" t="s">
        <v>2102</v>
      </c>
      <c r="D15241" s="489" t="s">
        <v>17314</v>
      </c>
    </row>
    <row r="15242" spans="1:4">
      <c r="A15242" s="489" t="str">
        <f t="shared" si="238"/>
        <v>2313901833介護予防訪問リハビリテーション</v>
      </c>
      <c r="B15242" s="489">
        <v>2313901833</v>
      </c>
      <c r="C15242" s="489" t="s">
        <v>2108</v>
      </c>
      <c r="D15242" s="489" t="s">
        <v>17315</v>
      </c>
    </row>
    <row r="15243" spans="1:4">
      <c r="A15243" s="489" t="str">
        <f t="shared" si="238"/>
        <v>2313901833介護予防訪問看護</v>
      </c>
      <c r="B15243" s="489">
        <v>2313901833</v>
      </c>
      <c r="C15243" s="489" t="s">
        <v>2103</v>
      </c>
      <c r="D15243" s="489" t="s">
        <v>17315</v>
      </c>
    </row>
    <row r="15244" spans="1:4">
      <c r="A15244" s="489" t="str">
        <f t="shared" si="238"/>
        <v>2313901833訪問リハビリテーション</v>
      </c>
      <c r="B15244" s="489">
        <v>2313901833</v>
      </c>
      <c r="C15244" s="489" t="s">
        <v>2104</v>
      </c>
      <c r="D15244" s="489" t="s">
        <v>17315</v>
      </c>
    </row>
    <row r="15245" spans="1:4">
      <c r="A15245" s="489" t="str">
        <f t="shared" si="238"/>
        <v>2313901833訪問看護</v>
      </c>
      <c r="B15245" s="489">
        <v>2313901833</v>
      </c>
      <c r="C15245" s="489" t="s">
        <v>2102</v>
      </c>
      <c r="D15245" s="489" t="s">
        <v>17315</v>
      </c>
    </row>
    <row r="15246" spans="1:4">
      <c r="A15246" s="489" t="str">
        <f t="shared" si="238"/>
        <v>2313901841介護予防訪問リハビリテーション</v>
      </c>
      <c r="B15246" s="489">
        <v>2313901841</v>
      </c>
      <c r="C15246" s="489" t="s">
        <v>2108</v>
      </c>
      <c r="D15246" s="489" t="s">
        <v>17316</v>
      </c>
    </row>
    <row r="15247" spans="1:4">
      <c r="A15247" s="489" t="str">
        <f t="shared" si="238"/>
        <v>2313901841介護予防訪問看護</v>
      </c>
      <c r="B15247" s="489">
        <v>2313901841</v>
      </c>
      <c r="C15247" s="489" t="s">
        <v>2103</v>
      </c>
      <c r="D15247" s="489" t="s">
        <v>17316</v>
      </c>
    </row>
    <row r="15248" spans="1:4">
      <c r="A15248" s="489" t="str">
        <f t="shared" si="238"/>
        <v>2313901841訪問リハビリテーション</v>
      </c>
      <c r="B15248" s="489">
        <v>2313901841</v>
      </c>
      <c r="C15248" s="489" t="s">
        <v>2104</v>
      </c>
      <c r="D15248" s="489" t="s">
        <v>17316</v>
      </c>
    </row>
    <row r="15249" spans="1:4">
      <c r="A15249" s="489" t="str">
        <f t="shared" si="238"/>
        <v>2313901841訪問看護</v>
      </c>
      <c r="B15249" s="489">
        <v>2313901841</v>
      </c>
      <c r="C15249" s="489" t="s">
        <v>2102</v>
      </c>
      <c r="D15249" s="489" t="s">
        <v>17316</v>
      </c>
    </row>
    <row r="15250" spans="1:4">
      <c r="A15250" s="489" t="str">
        <f t="shared" si="238"/>
        <v>2313901858介護予防訪問リハビリテーション</v>
      </c>
      <c r="B15250" s="489">
        <v>2313901858</v>
      </c>
      <c r="C15250" s="489" t="s">
        <v>2108</v>
      </c>
      <c r="D15250" s="489" t="s">
        <v>17317</v>
      </c>
    </row>
    <row r="15251" spans="1:4">
      <c r="A15251" s="489" t="str">
        <f t="shared" si="238"/>
        <v>2313901858介護予防訪問看護</v>
      </c>
      <c r="B15251" s="489">
        <v>2313901858</v>
      </c>
      <c r="C15251" s="489" t="s">
        <v>2103</v>
      </c>
      <c r="D15251" s="489" t="s">
        <v>17317</v>
      </c>
    </row>
    <row r="15252" spans="1:4">
      <c r="A15252" s="489" t="str">
        <f t="shared" si="238"/>
        <v>2313901858訪問リハビリテーション</v>
      </c>
      <c r="B15252" s="489">
        <v>2313901858</v>
      </c>
      <c r="C15252" s="489" t="s">
        <v>2104</v>
      </c>
      <c r="D15252" s="489" t="s">
        <v>17317</v>
      </c>
    </row>
    <row r="15253" spans="1:4">
      <c r="A15253" s="489" t="str">
        <f t="shared" si="238"/>
        <v>2313901858訪問看護</v>
      </c>
      <c r="B15253" s="489">
        <v>2313901858</v>
      </c>
      <c r="C15253" s="489" t="s">
        <v>2102</v>
      </c>
      <c r="D15253" s="489" t="s">
        <v>17317</v>
      </c>
    </row>
    <row r="15254" spans="1:4">
      <c r="A15254" s="489" t="str">
        <f t="shared" si="238"/>
        <v>2313901866介護予防訪問リハビリテーション</v>
      </c>
      <c r="B15254" s="489">
        <v>2313901866</v>
      </c>
      <c r="C15254" s="489" t="s">
        <v>2108</v>
      </c>
      <c r="D15254" s="489" t="s">
        <v>17318</v>
      </c>
    </row>
    <row r="15255" spans="1:4">
      <c r="A15255" s="489" t="str">
        <f t="shared" si="238"/>
        <v>2313901866介護予防訪問看護</v>
      </c>
      <c r="B15255" s="489">
        <v>2313901866</v>
      </c>
      <c r="C15255" s="489" t="s">
        <v>2103</v>
      </c>
      <c r="D15255" s="489" t="s">
        <v>17318</v>
      </c>
    </row>
    <row r="15256" spans="1:4">
      <c r="A15256" s="489" t="str">
        <f t="shared" si="238"/>
        <v>2313901866訪問リハビリテーション</v>
      </c>
      <c r="B15256" s="489">
        <v>2313901866</v>
      </c>
      <c r="C15256" s="489" t="s">
        <v>2104</v>
      </c>
      <c r="D15256" s="489" t="s">
        <v>17318</v>
      </c>
    </row>
    <row r="15257" spans="1:4">
      <c r="A15257" s="489" t="str">
        <f t="shared" si="238"/>
        <v>2313901866訪問看護</v>
      </c>
      <c r="B15257" s="489">
        <v>2313901866</v>
      </c>
      <c r="C15257" s="489" t="s">
        <v>2102</v>
      </c>
      <c r="D15257" s="489" t="s">
        <v>17318</v>
      </c>
    </row>
    <row r="15258" spans="1:4">
      <c r="A15258" s="489" t="str">
        <f t="shared" si="238"/>
        <v>2313901874介護予防訪問リハビリテーション</v>
      </c>
      <c r="B15258" s="489">
        <v>2313901874</v>
      </c>
      <c r="C15258" s="489" t="s">
        <v>2108</v>
      </c>
      <c r="D15258" s="489" t="s">
        <v>17319</v>
      </c>
    </row>
    <row r="15259" spans="1:4">
      <c r="A15259" s="489" t="str">
        <f t="shared" si="238"/>
        <v>2313901874介護予防訪問看護</v>
      </c>
      <c r="B15259" s="489">
        <v>2313901874</v>
      </c>
      <c r="C15259" s="489" t="s">
        <v>2103</v>
      </c>
      <c r="D15259" s="489" t="s">
        <v>17319</v>
      </c>
    </row>
    <row r="15260" spans="1:4">
      <c r="A15260" s="489" t="str">
        <f t="shared" si="238"/>
        <v>2313901874訪問リハビリテーション</v>
      </c>
      <c r="B15260" s="489">
        <v>2313901874</v>
      </c>
      <c r="C15260" s="489" t="s">
        <v>2104</v>
      </c>
      <c r="D15260" s="489" t="s">
        <v>17319</v>
      </c>
    </row>
    <row r="15261" spans="1:4">
      <c r="A15261" s="489" t="str">
        <f t="shared" si="238"/>
        <v>2313901874訪問看護</v>
      </c>
      <c r="B15261" s="489">
        <v>2313901874</v>
      </c>
      <c r="C15261" s="489" t="s">
        <v>2102</v>
      </c>
      <c r="D15261" s="489" t="s">
        <v>17319</v>
      </c>
    </row>
    <row r="15262" spans="1:4">
      <c r="A15262" s="489" t="str">
        <f t="shared" si="238"/>
        <v>2313901890介護予防訪問リハビリテーション</v>
      </c>
      <c r="B15262" s="489">
        <v>2313901890</v>
      </c>
      <c r="C15262" s="489" t="s">
        <v>2108</v>
      </c>
      <c r="D15262" s="489" t="s">
        <v>15954</v>
      </c>
    </row>
    <row r="15263" spans="1:4">
      <c r="A15263" s="489" t="str">
        <f t="shared" si="238"/>
        <v>2313901890介護予防訪問看護</v>
      </c>
      <c r="B15263" s="489">
        <v>2313901890</v>
      </c>
      <c r="C15263" s="489" t="s">
        <v>2103</v>
      </c>
      <c r="D15263" s="489" t="s">
        <v>15954</v>
      </c>
    </row>
    <row r="15264" spans="1:4">
      <c r="A15264" s="489" t="str">
        <f t="shared" si="238"/>
        <v>2313901890訪問リハビリテーション</v>
      </c>
      <c r="B15264" s="489">
        <v>2313901890</v>
      </c>
      <c r="C15264" s="489" t="s">
        <v>2104</v>
      </c>
      <c r="D15264" s="489" t="s">
        <v>15954</v>
      </c>
    </row>
    <row r="15265" spans="1:4">
      <c r="A15265" s="489" t="str">
        <f t="shared" si="238"/>
        <v>2313901890訪問看護</v>
      </c>
      <c r="B15265" s="489">
        <v>2313901890</v>
      </c>
      <c r="C15265" s="489" t="s">
        <v>2102</v>
      </c>
      <c r="D15265" s="489" t="s">
        <v>15954</v>
      </c>
    </row>
    <row r="15266" spans="1:4">
      <c r="A15266" s="489" t="str">
        <f t="shared" si="238"/>
        <v>2313901916介護予防訪問リハビリテーション</v>
      </c>
      <c r="B15266" s="489">
        <v>2313901916</v>
      </c>
      <c r="C15266" s="489" t="s">
        <v>2108</v>
      </c>
      <c r="D15266" s="489" t="s">
        <v>17320</v>
      </c>
    </row>
    <row r="15267" spans="1:4">
      <c r="A15267" s="489" t="str">
        <f t="shared" si="238"/>
        <v>2313901916介護予防訪問看護</v>
      </c>
      <c r="B15267" s="489">
        <v>2313901916</v>
      </c>
      <c r="C15267" s="489" t="s">
        <v>2103</v>
      </c>
      <c r="D15267" s="489" t="s">
        <v>17320</v>
      </c>
    </row>
    <row r="15268" spans="1:4">
      <c r="A15268" s="489" t="str">
        <f t="shared" si="238"/>
        <v>2313901916訪問リハビリテーション</v>
      </c>
      <c r="B15268" s="489">
        <v>2313901916</v>
      </c>
      <c r="C15268" s="489" t="s">
        <v>2104</v>
      </c>
      <c r="D15268" s="489" t="s">
        <v>17320</v>
      </c>
    </row>
    <row r="15269" spans="1:4">
      <c r="A15269" s="489" t="str">
        <f t="shared" si="238"/>
        <v>2313901916訪問看護</v>
      </c>
      <c r="B15269" s="489">
        <v>2313901916</v>
      </c>
      <c r="C15269" s="489" t="s">
        <v>2102</v>
      </c>
      <c r="D15269" s="489" t="s">
        <v>17320</v>
      </c>
    </row>
    <row r="15270" spans="1:4">
      <c r="A15270" s="489" t="str">
        <f t="shared" si="238"/>
        <v>2313901924介護予防訪問リハビリテーション</v>
      </c>
      <c r="B15270" s="489">
        <v>2313901924</v>
      </c>
      <c r="C15270" s="489" t="s">
        <v>2108</v>
      </c>
      <c r="D15270" s="489" t="s">
        <v>17321</v>
      </c>
    </row>
    <row r="15271" spans="1:4">
      <c r="A15271" s="489" t="str">
        <f t="shared" si="238"/>
        <v>2313901924介護予防訪問看護</v>
      </c>
      <c r="B15271" s="489">
        <v>2313901924</v>
      </c>
      <c r="C15271" s="489" t="s">
        <v>2103</v>
      </c>
      <c r="D15271" s="489" t="s">
        <v>17321</v>
      </c>
    </row>
    <row r="15272" spans="1:4">
      <c r="A15272" s="489" t="str">
        <f t="shared" si="238"/>
        <v>2313901924訪問リハビリテーション</v>
      </c>
      <c r="B15272" s="489">
        <v>2313901924</v>
      </c>
      <c r="C15272" s="489" t="s">
        <v>2104</v>
      </c>
      <c r="D15272" s="489" t="s">
        <v>17321</v>
      </c>
    </row>
    <row r="15273" spans="1:4">
      <c r="A15273" s="489" t="str">
        <f t="shared" si="238"/>
        <v>2313901924訪問看護</v>
      </c>
      <c r="B15273" s="489">
        <v>2313901924</v>
      </c>
      <c r="C15273" s="489" t="s">
        <v>2102</v>
      </c>
      <c r="D15273" s="489" t="s">
        <v>17321</v>
      </c>
    </row>
    <row r="15274" spans="1:4">
      <c r="A15274" s="489" t="str">
        <f t="shared" si="238"/>
        <v>2313901932介護予防訪問リハビリテーション</v>
      </c>
      <c r="B15274" s="489">
        <v>2313901932</v>
      </c>
      <c r="C15274" s="489" t="s">
        <v>2108</v>
      </c>
      <c r="D15274" s="489" t="s">
        <v>17322</v>
      </c>
    </row>
    <row r="15275" spans="1:4">
      <c r="A15275" s="489" t="str">
        <f t="shared" si="238"/>
        <v>2313901932介護予防訪問看護</v>
      </c>
      <c r="B15275" s="489">
        <v>2313901932</v>
      </c>
      <c r="C15275" s="489" t="s">
        <v>2103</v>
      </c>
      <c r="D15275" s="489" t="s">
        <v>17322</v>
      </c>
    </row>
    <row r="15276" spans="1:4">
      <c r="A15276" s="489" t="str">
        <f t="shared" si="238"/>
        <v>2313901932訪問リハビリテーション</v>
      </c>
      <c r="B15276" s="489">
        <v>2313901932</v>
      </c>
      <c r="C15276" s="489" t="s">
        <v>2104</v>
      </c>
      <c r="D15276" s="489" t="s">
        <v>17322</v>
      </c>
    </row>
    <row r="15277" spans="1:4">
      <c r="A15277" s="489" t="str">
        <f t="shared" si="238"/>
        <v>2313901932訪問看護</v>
      </c>
      <c r="B15277" s="489">
        <v>2313901932</v>
      </c>
      <c r="C15277" s="489" t="s">
        <v>2102</v>
      </c>
      <c r="D15277" s="489" t="s">
        <v>17322</v>
      </c>
    </row>
    <row r="15278" spans="1:4">
      <c r="A15278" s="489" t="str">
        <f t="shared" si="238"/>
        <v>2313901940介護予防訪問リハビリテーション</v>
      </c>
      <c r="B15278" s="489">
        <v>2313901940</v>
      </c>
      <c r="C15278" s="489" t="s">
        <v>2108</v>
      </c>
      <c r="D15278" s="489" t="s">
        <v>17323</v>
      </c>
    </row>
    <row r="15279" spans="1:4">
      <c r="A15279" s="489" t="str">
        <f t="shared" si="238"/>
        <v>2313901940介護予防訪問看護</v>
      </c>
      <c r="B15279" s="489">
        <v>2313901940</v>
      </c>
      <c r="C15279" s="489" t="s">
        <v>2103</v>
      </c>
      <c r="D15279" s="489" t="s">
        <v>17323</v>
      </c>
    </row>
    <row r="15280" spans="1:4">
      <c r="A15280" s="489" t="str">
        <f t="shared" si="238"/>
        <v>2313901940訪問リハビリテーション</v>
      </c>
      <c r="B15280" s="489">
        <v>2313901940</v>
      </c>
      <c r="C15280" s="489" t="s">
        <v>2104</v>
      </c>
      <c r="D15280" s="489" t="s">
        <v>17323</v>
      </c>
    </row>
    <row r="15281" spans="1:4">
      <c r="A15281" s="489" t="str">
        <f t="shared" si="238"/>
        <v>2313901940訪問看護</v>
      </c>
      <c r="B15281" s="489">
        <v>2313901940</v>
      </c>
      <c r="C15281" s="489" t="s">
        <v>2102</v>
      </c>
      <c r="D15281" s="489" t="s">
        <v>17323</v>
      </c>
    </row>
    <row r="15282" spans="1:4">
      <c r="A15282" s="489" t="str">
        <f t="shared" si="238"/>
        <v>2313901957介護予防訪問リハビリテーション</v>
      </c>
      <c r="B15282" s="489">
        <v>2313901957</v>
      </c>
      <c r="C15282" s="489" t="s">
        <v>2108</v>
      </c>
      <c r="D15282" s="489" t="s">
        <v>17324</v>
      </c>
    </row>
    <row r="15283" spans="1:4">
      <c r="A15283" s="489" t="str">
        <f t="shared" si="238"/>
        <v>2313901957介護予防訪問看護</v>
      </c>
      <c r="B15283" s="489">
        <v>2313901957</v>
      </c>
      <c r="C15283" s="489" t="s">
        <v>2103</v>
      </c>
      <c r="D15283" s="489" t="s">
        <v>17324</v>
      </c>
    </row>
    <row r="15284" spans="1:4">
      <c r="A15284" s="489" t="str">
        <f t="shared" si="238"/>
        <v>2313901957訪問リハビリテーション</v>
      </c>
      <c r="B15284" s="489">
        <v>2313901957</v>
      </c>
      <c r="C15284" s="489" t="s">
        <v>2104</v>
      </c>
      <c r="D15284" s="489" t="s">
        <v>17324</v>
      </c>
    </row>
    <row r="15285" spans="1:4">
      <c r="A15285" s="489" t="str">
        <f t="shared" si="238"/>
        <v>2313901957訪問看護</v>
      </c>
      <c r="B15285" s="489">
        <v>2313901957</v>
      </c>
      <c r="C15285" s="489" t="s">
        <v>2102</v>
      </c>
      <c r="D15285" s="489" t="s">
        <v>17324</v>
      </c>
    </row>
    <row r="15286" spans="1:4">
      <c r="A15286" s="489" t="str">
        <f t="shared" si="238"/>
        <v>2313901965介護予防訪問リハビリテーション</v>
      </c>
      <c r="B15286" s="489">
        <v>2313901965</v>
      </c>
      <c r="C15286" s="489" t="s">
        <v>2108</v>
      </c>
      <c r="D15286" s="489" t="s">
        <v>17325</v>
      </c>
    </row>
    <row r="15287" spans="1:4">
      <c r="A15287" s="489" t="str">
        <f t="shared" si="238"/>
        <v>2313901965介護予防訪問看護</v>
      </c>
      <c r="B15287" s="489">
        <v>2313901965</v>
      </c>
      <c r="C15287" s="489" t="s">
        <v>2103</v>
      </c>
      <c r="D15287" s="489" t="s">
        <v>17325</v>
      </c>
    </row>
    <row r="15288" spans="1:4">
      <c r="A15288" s="489" t="str">
        <f t="shared" si="238"/>
        <v>2313901965訪問リハビリテーション</v>
      </c>
      <c r="B15288" s="489">
        <v>2313901965</v>
      </c>
      <c r="C15288" s="489" t="s">
        <v>2104</v>
      </c>
      <c r="D15288" s="489" t="s">
        <v>17325</v>
      </c>
    </row>
    <row r="15289" spans="1:4">
      <c r="A15289" s="489" t="str">
        <f t="shared" si="238"/>
        <v>2313901965訪問看護</v>
      </c>
      <c r="B15289" s="489">
        <v>2313901965</v>
      </c>
      <c r="C15289" s="489" t="s">
        <v>2102</v>
      </c>
      <c r="D15289" s="489" t="s">
        <v>17325</v>
      </c>
    </row>
    <row r="15290" spans="1:4">
      <c r="A15290" s="489" t="str">
        <f t="shared" si="238"/>
        <v>2313901973介護予防訪問リハビリテーション</v>
      </c>
      <c r="B15290" s="489">
        <v>2313901973</v>
      </c>
      <c r="C15290" s="489" t="s">
        <v>2108</v>
      </c>
      <c r="D15290" s="489" t="s">
        <v>17326</v>
      </c>
    </row>
    <row r="15291" spans="1:4">
      <c r="A15291" s="489" t="str">
        <f t="shared" si="238"/>
        <v>2313901973介護予防訪問看護</v>
      </c>
      <c r="B15291" s="489">
        <v>2313901973</v>
      </c>
      <c r="C15291" s="489" t="s">
        <v>2103</v>
      </c>
      <c r="D15291" s="489" t="s">
        <v>17326</v>
      </c>
    </row>
    <row r="15292" spans="1:4">
      <c r="A15292" s="489" t="str">
        <f t="shared" si="238"/>
        <v>2313901973訪問リハビリテーション</v>
      </c>
      <c r="B15292" s="489">
        <v>2313901973</v>
      </c>
      <c r="C15292" s="489" t="s">
        <v>2104</v>
      </c>
      <c r="D15292" s="489" t="s">
        <v>17326</v>
      </c>
    </row>
    <row r="15293" spans="1:4">
      <c r="A15293" s="489" t="str">
        <f t="shared" si="238"/>
        <v>2313901973訪問看護</v>
      </c>
      <c r="B15293" s="489">
        <v>2313901973</v>
      </c>
      <c r="C15293" s="489" t="s">
        <v>2102</v>
      </c>
      <c r="D15293" s="489" t="s">
        <v>17326</v>
      </c>
    </row>
    <row r="15294" spans="1:4">
      <c r="A15294" s="489" t="str">
        <f t="shared" si="238"/>
        <v>2313901981介護予防訪問リハビリテーション</v>
      </c>
      <c r="B15294" s="489">
        <v>2313901981</v>
      </c>
      <c r="C15294" s="489" t="s">
        <v>2108</v>
      </c>
      <c r="D15294" s="489" t="s">
        <v>17327</v>
      </c>
    </row>
    <row r="15295" spans="1:4">
      <c r="A15295" s="489" t="str">
        <f t="shared" si="238"/>
        <v>2313901981介護予防訪問看護</v>
      </c>
      <c r="B15295" s="489">
        <v>2313901981</v>
      </c>
      <c r="C15295" s="489" t="s">
        <v>2103</v>
      </c>
      <c r="D15295" s="489" t="s">
        <v>17327</v>
      </c>
    </row>
    <row r="15296" spans="1:4">
      <c r="A15296" s="489" t="str">
        <f t="shared" si="238"/>
        <v>2313901981訪問リハビリテーション</v>
      </c>
      <c r="B15296" s="489">
        <v>2313901981</v>
      </c>
      <c r="C15296" s="489" t="s">
        <v>2104</v>
      </c>
      <c r="D15296" s="489" t="s">
        <v>17327</v>
      </c>
    </row>
    <row r="15297" spans="1:4">
      <c r="A15297" s="489" t="str">
        <f t="shared" si="238"/>
        <v>2313901981訪問看護</v>
      </c>
      <c r="B15297" s="489">
        <v>2313901981</v>
      </c>
      <c r="C15297" s="489" t="s">
        <v>2102</v>
      </c>
      <c r="D15297" s="489" t="s">
        <v>17327</v>
      </c>
    </row>
    <row r="15298" spans="1:4">
      <c r="A15298" s="489" t="str">
        <f t="shared" ref="A15298:A15361" si="239">B15298&amp;C15298</f>
        <v>2313901999介護予防訪問リハビリテーション</v>
      </c>
      <c r="B15298" s="489">
        <v>2313901999</v>
      </c>
      <c r="C15298" s="489" t="s">
        <v>2108</v>
      </c>
      <c r="D15298" s="489" t="s">
        <v>19413</v>
      </c>
    </row>
    <row r="15299" spans="1:4">
      <c r="A15299" s="489" t="str">
        <f t="shared" si="239"/>
        <v>2313901999介護予防訪問看護</v>
      </c>
      <c r="B15299" s="489">
        <v>2313901999</v>
      </c>
      <c r="C15299" s="489" t="s">
        <v>2103</v>
      </c>
      <c r="D15299" s="489" t="s">
        <v>19413</v>
      </c>
    </row>
    <row r="15300" spans="1:4">
      <c r="A15300" s="489" t="str">
        <f t="shared" si="239"/>
        <v>2313901999訪問リハビリテーション</v>
      </c>
      <c r="B15300" s="489">
        <v>2313901999</v>
      </c>
      <c r="C15300" s="489" t="s">
        <v>2104</v>
      </c>
      <c r="D15300" s="489" t="s">
        <v>19413</v>
      </c>
    </row>
    <row r="15301" spans="1:4">
      <c r="A15301" s="489" t="str">
        <f t="shared" si="239"/>
        <v>2313901999訪問看護</v>
      </c>
      <c r="B15301" s="489">
        <v>2313901999</v>
      </c>
      <c r="C15301" s="489" t="s">
        <v>2102</v>
      </c>
      <c r="D15301" s="489" t="s">
        <v>19413</v>
      </c>
    </row>
    <row r="15302" spans="1:4">
      <c r="A15302" s="489" t="str">
        <f t="shared" si="239"/>
        <v>2313902005介護予防訪問リハビリテーション</v>
      </c>
      <c r="B15302" s="489">
        <v>2313902005</v>
      </c>
      <c r="C15302" s="489" t="s">
        <v>2108</v>
      </c>
      <c r="D15302" s="489" t="s">
        <v>14525</v>
      </c>
    </row>
    <row r="15303" spans="1:4">
      <c r="A15303" s="489" t="str">
        <f t="shared" si="239"/>
        <v>2313902005介護予防訪問看護</v>
      </c>
      <c r="B15303" s="489">
        <v>2313902005</v>
      </c>
      <c r="C15303" s="489" t="s">
        <v>2103</v>
      </c>
      <c r="D15303" s="489" t="s">
        <v>14525</v>
      </c>
    </row>
    <row r="15304" spans="1:4">
      <c r="A15304" s="489" t="str">
        <f t="shared" si="239"/>
        <v>2313902005訪問リハビリテーション</v>
      </c>
      <c r="B15304" s="489">
        <v>2313902005</v>
      </c>
      <c r="C15304" s="489" t="s">
        <v>2104</v>
      </c>
      <c r="D15304" s="489" t="s">
        <v>14525</v>
      </c>
    </row>
    <row r="15305" spans="1:4">
      <c r="A15305" s="489" t="str">
        <f t="shared" si="239"/>
        <v>2313902005訪問看護</v>
      </c>
      <c r="B15305" s="489">
        <v>2313902005</v>
      </c>
      <c r="C15305" s="489" t="s">
        <v>2102</v>
      </c>
      <c r="D15305" s="489" t="s">
        <v>14525</v>
      </c>
    </row>
    <row r="15306" spans="1:4">
      <c r="A15306" s="489" t="str">
        <f t="shared" si="239"/>
        <v>2314000239介護予防訪問リハビリテーション</v>
      </c>
      <c r="B15306" s="489">
        <v>2314000239</v>
      </c>
      <c r="C15306" s="489" t="s">
        <v>2108</v>
      </c>
      <c r="D15306" s="489" t="s">
        <v>17328</v>
      </c>
    </row>
    <row r="15307" spans="1:4">
      <c r="A15307" s="489" t="str">
        <f t="shared" si="239"/>
        <v>2314000239介護予防訪問看護</v>
      </c>
      <c r="B15307" s="489">
        <v>2314000239</v>
      </c>
      <c r="C15307" s="489" t="s">
        <v>2103</v>
      </c>
      <c r="D15307" s="489" t="s">
        <v>17328</v>
      </c>
    </row>
    <row r="15308" spans="1:4">
      <c r="A15308" s="489" t="str">
        <f t="shared" si="239"/>
        <v>2314000239訪問リハビリテーション</v>
      </c>
      <c r="B15308" s="489">
        <v>2314000239</v>
      </c>
      <c r="C15308" s="489" t="s">
        <v>2104</v>
      </c>
      <c r="D15308" s="489" t="s">
        <v>17328</v>
      </c>
    </row>
    <row r="15309" spans="1:4">
      <c r="A15309" s="489" t="str">
        <f t="shared" si="239"/>
        <v>2314000239訪問看護</v>
      </c>
      <c r="B15309" s="489">
        <v>2314000239</v>
      </c>
      <c r="C15309" s="489" t="s">
        <v>2102</v>
      </c>
      <c r="D15309" s="489" t="s">
        <v>17328</v>
      </c>
    </row>
    <row r="15310" spans="1:4">
      <c r="A15310" s="489" t="str">
        <f t="shared" si="239"/>
        <v>2314000262介護予防訪問リハビリテーション</v>
      </c>
      <c r="B15310" s="489">
        <v>2314000262</v>
      </c>
      <c r="C15310" s="489" t="s">
        <v>2108</v>
      </c>
      <c r="D15310" s="489" t="s">
        <v>15125</v>
      </c>
    </row>
    <row r="15311" spans="1:4">
      <c r="A15311" s="489" t="str">
        <f t="shared" si="239"/>
        <v>2314000262介護予防訪問看護</v>
      </c>
      <c r="B15311" s="489">
        <v>2314000262</v>
      </c>
      <c r="C15311" s="489" t="s">
        <v>2103</v>
      </c>
      <c r="D15311" s="489" t="s">
        <v>15125</v>
      </c>
    </row>
    <row r="15312" spans="1:4">
      <c r="A15312" s="489" t="str">
        <f t="shared" si="239"/>
        <v>2314000262訪問リハビリテーション</v>
      </c>
      <c r="B15312" s="489">
        <v>2314000262</v>
      </c>
      <c r="C15312" s="489" t="s">
        <v>2104</v>
      </c>
      <c r="D15312" s="489" t="s">
        <v>15125</v>
      </c>
    </row>
    <row r="15313" spans="1:4">
      <c r="A15313" s="489" t="str">
        <f t="shared" si="239"/>
        <v>2314000262訪問看護</v>
      </c>
      <c r="B15313" s="489">
        <v>2314000262</v>
      </c>
      <c r="C15313" s="489" t="s">
        <v>2102</v>
      </c>
      <c r="D15313" s="489" t="s">
        <v>15125</v>
      </c>
    </row>
    <row r="15314" spans="1:4">
      <c r="A15314" s="489" t="str">
        <f t="shared" si="239"/>
        <v>2314000353介護予防訪問リハビリテーション</v>
      </c>
      <c r="B15314" s="489">
        <v>2314000353</v>
      </c>
      <c r="C15314" s="489" t="s">
        <v>2108</v>
      </c>
      <c r="D15314" s="489" t="s">
        <v>17329</v>
      </c>
    </row>
    <row r="15315" spans="1:4">
      <c r="A15315" s="489" t="str">
        <f t="shared" si="239"/>
        <v>2314000353介護予防訪問看護</v>
      </c>
      <c r="B15315" s="489">
        <v>2314000353</v>
      </c>
      <c r="C15315" s="489" t="s">
        <v>2103</v>
      </c>
      <c r="D15315" s="489" t="s">
        <v>17329</v>
      </c>
    </row>
    <row r="15316" spans="1:4">
      <c r="A15316" s="489" t="str">
        <f t="shared" si="239"/>
        <v>2314000353訪問リハビリテーション</v>
      </c>
      <c r="B15316" s="489">
        <v>2314000353</v>
      </c>
      <c r="C15316" s="489" t="s">
        <v>2104</v>
      </c>
      <c r="D15316" s="489" t="s">
        <v>17329</v>
      </c>
    </row>
    <row r="15317" spans="1:4">
      <c r="A15317" s="489" t="str">
        <f t="shared" si="239"/>
        <v>2314000353訪問看護</v>
      </c>
      <c r="B15317" s="489">
        <v>2314000353</v>
      </c>
      <c r="C15317" s="489" t="s">
        <v>2102</v>
      </c>
      <c r="D15317" s="489" t="s">
        <v>17329</v>
      </c>
    </row>
    <row r="15318" spans="1:4">
      <c r="A15318" s="489" t="str">
        <f t="shared" si="239"/>
        <v>2314000445介護予防訪問リハビリテーション</v>
      </c>
      <c r="B15318" s="489">
        <v>2314000445</v>
      </c>
      <c r="C15318" s="489" t="s">
        <v>2108</v>
      </c>
      <c r="D15318" s="489" t="s">
        <v>17330</v>
      </c>
    </row>
    <row r="15319" spans="1:4">
      <c r="A15319" s="489" t="str">
        <f t="shared" si="239"/>
        <v>2314000445介護予防訪問看護</v>
      </c>
      <c r="B15319" s="489">
        <v>2314000445</v>
      </c>
      <c r="C15319" s="489" t="s">
        <v>2103</v>
      </c>
      <c r="D15319" s="489" t="s">
        <v>17330</v>
      </c>
    </row>
    <row r="15320" spans="1:4">
      <c r="A15320" s="489" t="str">
        <f t="shared" si="239"/>
        <v>2314000445訪問リハビリテーション</v>
      </c>
      <c r="B15320" s="489">
        <v>2314000445</v>
      </c>
      <c r="C15320" s="489" t="s">
        <v>2104</v>
      </c>
      <c r="D15320" s="489" t="s">
        <v>17330</v>
      </c>
    </row>
    <row r="15321" spans="1:4">
      <c r="A15321" s="489" t="str">
        <f t="shared" si="239"/>
        <v>2314000445訪問看護</v>
      </c>
      <c r="B15321" s="489">
        <v>2314000445</v>
      </c>
      <c r="C15321" s="489" t="s">
        <v>2102</v>
      </c>
      <c r="D15321" s="489" t="s">
        <v>17330</v>
      </c>
    </row>
    <row r="15322" spans="1:4">
      <c r="A15322" s="489" t="str">
        <f t="shared" si="239"/>
        <v>2314000460介護予防訪問リハビリテーション</v>
      </c>
      <c r="B15322" s="489">
        <v>2314000460</v>
      </c>
      <c r="C15322" s="489" t="s">
        <v>2108</v>
      </c>
      <c r="D15322" s="489" t="s">
        <v>17331</v>
      </c>
    </row>
    <row r="15323" spans="1:4">
      <c r="A15323" s="489" t="str">
        <f t="shared" si="239"/>
        <v>2314000460介護予防訪問看護</v>
      </c>
      <c r="B15323" s="489">
        <v>2314000460</v>
      </c>
      <c r="C15323" s="489" t="s">
        <v>2103</v>
      </c>
      <c r="D15323" s="489" t="s">
        <v>17331</v>
      </c>
    </row>
    <row r="15324" spans="1:4">
      <c r="A15324" s="489" t="str">
        <f t="shared" si="239"/>
        <v>2314000460訪問リハビリテーション</v>
      </c>
      <c r="B15324" s="489">
        <v>2314000460</v>
      </c>
      <c r="C15324" s="489" t="s">
        <v>2104</v>
      </c>
      <c r="D15324" s="489" t="s">
        <v>17331</v>
      </c>
    </row>
    <row r="15325" spans="1:4">
      <c r="A15325" s="489" t="str">
        <f t="shared" si="239"/>
        <v>2314000460訪問看護</v>
      </c>
      <c r="B15325" s="489">
        <v>2314000460</v>
      </c>
      <c r="C15325" s="489" t="s">
        <v>2102</v>
      </c>
      <c r="D15325" s="489" t="s">
        <v>17331</v>
      </c>
    </row>
    <row r="15326" spans="1:4">
      <c r="A15326" s="489" t="str">
        <f t="shared" si="239"/>
        <v>2314000536介護予防訪問リハビリテーション</v>
      </c>
      <c r="B15326" s="489">
        <v>2314000536</v>
      </c>
      <c r="C15326" s="489" t="s">
        <v>2108</v>
      </c>
      <c r="D15326" s="489" t="s">
        <v>17332</v>
      </c>
    </row>
    <row r="15327" spans="1:4">
      <c r="A15327" s="489" t="str">
        <f t="shared" si="239"/>
        <v>2314000536介護予防訪問看護</v>
      </c>
      <c r="B15327" s="489">
        <v>2314000536</v>
      </c>
      <c r="C15327" s="489" t="s">
        <v>2103</v>
      </c>
      <c r="D15327" s="489" t="s">
        <v>17332</v>
      </c>
    </row>
    <row r="15328" spans="1:4">
      <c r="A15328" s="489" t="str">
        <f t="shared" si="239"/>
        <v>2314000536訪問リハビリテーション</v>
      </c>
      <c r="B15328" s="489">
        <v>2314000536</v>
      </c>
      <c r="C15328" s="489" t="s">
        <v>2104</v>
      </c>
      <c r="D15328" s="489" t="s">
        <v>17332</v>
      </c>
    </row>
    <row r="15329" spans="1:4">
      <c r="A15329" s="489" t="str">
        <f t="shared" si="239"/>
        <v>2314000536訪問看護</v>
      </c>
      <c r="B15329" s="489">
        <v>2314000536</v>
      </c>
      <c r="C15329" s="489" t="s">
        <v>2102</v>
      </c>
      <c r="D15329" s="489" t="s">
        <v>17332</v>
      </c>
    </row>
    <row r="15330" spans="1:4">
      <c r="A15330" s="489" t="str">
        <f t="shared" si="239"/>
        <v>2314000544介護予防訪問リハビリテーション</v>
      </c>
      <c r="B15330" s="489">
        <v>2314000544</v>
      </c>
      <c r="C15330" s="489" t="s">
        <v>2108</v>
      </c>
      <c r="D15330" s="489" t="s">
        <v>17333</v>
      </c>
    </row>
    <row r="15331" spans="1:4">
      <c r="A15331" s="489" t="str">
        <f t="shared" si="239"/>
        <v>2314000544介護予防訪問看護</v>
      </c>
      <c r="B15331" s="489">
        <v>2314000544</v>
      </c>
      <c r="C15331" s="489" t="s">
        <v>2103</v>
      </c>
      <c r="D15331" s="489" t="s">
        <v>17333</v>
      </c>
    </row>
    <row r="15332" spans="1:4">
      <c r="A15332" s="489" t="str">
        <f t="shared" si="239"/>
        <v>2314000544訪問リハビリテーション</v>
      </c>
      <c r="B15332" s="489">
        <v>2314000544</v>
      </c>
      <c r="C15332" s="489" t="s">
        <v>2104</v>
      </c>
      <c r="D15332" s="489" t="s">
        <v>17333</v>
      </c>
    </row>
    <row r="15333" spans="1:4">
      <c r="A15333" s="489" t="str">
        <f t="shared" si="239"/>
        <v>2314000544訪問看護</v>
      </c>
      <c r="B15333" s="489">
        <v>2314000544</v>
      </c>
      <c r="C15333" s="489" t="s">
        <v>2102</v>
      </c>
      <c r="D15333" s="489" t="s">
        <v>17333</v>
      </c>
    </row>
    <row r="15334" spans="1:4">
      <c r="A15334" s="489" t="str">
        <f t="shared" si="239"/>
        <v>2314000551介護予防訪問リハビリテーション</v>
      </c>
      <c r="B15334" s="489">
        <v>2314000551</v>
      </c>
      <c r="C15334" s="489" t="s">
        <v>2108</v>
      </c>
      <c r="D15334" s="489" t="s">
        <v>17334</v>
      </c>
    </row>
    <row r="15335" spans="1:4">
      <c r="A15335" s="489" t="str">
        <f t="shared" si="239"/>
        <v>2314000551介護予防訪問看護</v>
      </c>
      <c r="B15335" s="489">
        <v>2314000551</v>
      </c>
      <c r="C15335" s="489" t="s">
        <v>2103</v>
      </c>
      <c r="D15335" s="489" t="s">
        <v>17334</v>
      </c>
    </row>
    <row r="15336" spans="1:4">
      <c r="A15336" s="489" t="str">
        <f t="shared" si="239"/>
        <v>2314000551訪問リハビリテーション</v>
      </c>
      <c r="B15336" s="489">
        <v>2314000551</v>
      </c>
      <c r="C15336" s="489" t="s">
        <v>2104</v>
      </c>
      <c r="D15336" s="489" t="s">
        <v>17334</v>
      </c>
    </row>
    <row r="15337" spans="1:4">
      <c r="A15337" s="489" t="str">
        <f t="shared" si="239"/>
        <v>2314000551訪問看護</v>
      </c>
      <c r="B15337" s="489">
        <v>2314000551</v>
      </c>
      <c r="C15337" s="489" t="s">
        <v>2102</v>
      </c>
      <c r="D15337" s="489" t="s">
        <v>17334</v>
      </c>
    </row>
    <row r="15338" spans="1:4">
      <c r="A15338" s="489" t="str">
        <f t="shared" si="239"/>
        <v>2314000569介護予防訪問リハビリテーション</v>
      </c>
      <c r="B15338" s="489">
        <v>2314000569</v>
      </c>
      <c r="C15338" s="489" t="s">
        <v>2108</v>
      </c>
      <c r="D15338" s="489" t="s">
        <v>4169</v>
      </c>
    </row>
    <row r="15339" spans="1:4">
      <c r="A15339" s="489" t="str">
        <f t="shared" si="239"/>
        <v>2314000569介護予防訪問看護</v>
      </c>
      <c r="B15339" s="489">
        <v>2314000569</v>
      </c>
      <c r="C15339" s="489" t="s">
        <v>2103</v>
      </c>
      <c r="D15339" s="489" t="s">
        <v>4169</v>
      </c>
    </row>
    <row r="15340" spans="1:4">
      <c r="A15340" s="489" t="str">
        <f t="shared" si="239"/>
        <v>2314000569訪問リハビリテーション</v>
      </c>
      <c r="B15340" s="489">
        <v>2314000569</v>
      </c>
      <c r="C15340" s="489" t="s">
        <v>2104</v>
      </c>
      <c r="D15340" s="489" t="s">
        <v>4169</v>
      </c>
    </row>
    <row r="15341" spans="1:4">
      <c r="A15341" s="489" t="str">
        <f t="shared" si="239"/>
        <v>2314000569訪問看護</v>
      </c>
      <c r="B15341" s="489">
        <v>2314000569</v>
      </c>
      <c r="C15341" s="489" t="s">
        <v>2102</v>
      </c>
      <c r="D15341" s="489" t="s">
        <v>4169</v>
      </c>
    </row>
    <row r="15342" spans="1:4">
      <c r="A15342" s="489" t="str">
        <f t="shared" si="239"/>
        <v>2314000577介護予防訪問リハビリテーション</v>
      </c>
      <c r="B15342" s="489">
        <v>2314000577</v>
      </c>
      <c r="C15342" s="489" t="s">
        <v>2108</v>
      </c>
      <c r="D15342" s="489" t="s">
        <v>17335</v>
      </c>
    </row>
    <row r="15343" spans="1:4">
      <c r="A15343" s="489" t="str">
        <f t="shared" si="239"/>
        <v>2314000577介護予防訪問看護</v>
      </c>
      <c r="B15343" s="489">
        <v>2314000577</v>
      </c>
      <c r="C15343" s="489" t="s">
        <v>2103</v>
      </c>
      <c r="D15343" s="489" t="s">
        <v>17335</v>
      </c>
    </row>
    <row r="15344" spans="1:4">
      <c r="A15344" s="489" t="str">
        <f t="shared" si="239"/>
        <v>2314000577訪問リハビリテーション</v>
      </c>
      <c r="B15344" s="489">
        <v>2314000577</v>
      </c>
      <c r="C15344" s="489" t="s">
        <v>2104</v>
      </c>
      <c r="D15344" s="489" t="s">
        <v>17335</v>
      </c>
    </row>
    <row r="15345" spans="1:4">
      <c r="A15345" s="489" t="str">
        <f t="shared" si="239"/>
        <v>2314000577訪問看護</v>
      </c>
      <c r="B15345" s="489">
        <v>2314000577</v>
      </c>
      <c r="C15345" s="489" t="s">
        <v>2102</v>
      </c>
      <c r="D15345" s="489" t="s">
        <v>17335</v>
      </c>
    </row>
    <row r="15346" spans="1:4">
      <c r="A15346" s="489" t="str">
        <f t="shared" si="239"/>
        <v>2314000585介護予防訪問リハビリテーション</v>
      </c>
      <c r="B15346" s="489">
        <v>2314000585</v>
      </c>
      <c r="C15346" s="489" t="s">
        <v>2108</v>
      </c>
      <c r="D15346" s="489" t="s">
        <v>17336</v>
      </c>
    </row>
    <row r="15347" spans="1:4">
      <c r="A15347" s="489" t="str">
        <f t="shared" si="239"/>
        <v>2314000585介護予防訪問看護</v>
      </c>
      <c r="B15347" s="489">
        <v>2314000585</v>
      </c>
      <c r="C15347" s="489" t="s">
        <v>2103</v>
      </c>
      <c r="D15347" s="489" t="s">
        <v>17336</v>
      </c>
    </row>
    <row r="15348" spans="1:4">
      <c r="A15348" s="489" t="str">
        <f t="shared" si="239"/>
        <v>2314000585訪問リハビリテーション</v>
      </c>
      <c r="B15348" s="489">
        <v>2314000585</v>
      </c>
      <c r="C15348" s="489" t="s">
        <v>2104</v>
      </c>
      <c r="D15348" s="489" t="s">
        <v>17336</v>
      </c>
    </row>
    <row r="15349" spans="1:4">
      <c r="A15349" s="489" t="str">
        <f t="shared" si="239"/>
        <v>2314000585訪問看護</v>
      </c>
      <c r="B15349" s="489">
        <v>2314000585</v>
      </c>
      <c r="C15349" s="489" t="s">
        <v>2102</v>
      </c>
      <c r="D15349" s="489" t="s">
        <v>17336</v>
      </c>
    </row>
    <row r="15350" spans="1:4">
      <c r="A15350" s="489" t="str">
        <f t="shared" si="239"/>
        <v>2314000601介護予防訪問リハビリテーション</v>
      </c>
      <c r="B15350" s="489">
        <v>2314000601</v>
      </c>
      <c r="C15350" s="489" t="s">
        <v>2108</v>
      </c>
      <c r="D15350" s="489" t="s">
        <v>17337</v>
      </c>
    </row>
    <row r="15351" spans="1:4">
      <c r="A15351" s="489" t="str">
        <f t="shared" si="239"/>
        <v>2314000601訪問リハビリテーション</v>
      </c>
      <c r="B15351" s="489">
        <v>2314000601</v>
      </c>
      <c r="C15351" s="489" t="s">
        <v>2104</v>
      </c>
      <c r="D15351" s="489" t="s">
        <v>17337</v>
      </c>
    </row>
    <row r="15352" spans="1:4">
      <c r="A15352" s="489" t="str">
        <f t="shared" si="239"/>
        <v>2314000627介護予防訪問リハビリテーション</v>
      </c>
      <c r="B15352" s="489">
        <v>2314000627</v>
      </c>
      <c r="C15352" s="489" t="s">
        <v>2108</v>
      </c>
      <c r="D15352" s="489" t="s">
        <v>17338</v>
      </c>
    </row>
    <row r="15353" spans="1:4">
      <c r="A15353" s="489" t="str">
        <f t="shared" si="239"/>
        <v>2314000627介護予防訪問看護</v>
      </c>
      <c r="B15353" s="489">
        <v>2314000627</v>
      </c>
      <c r="C15353" s="489" t="s">
        <v>2103</v>
      </c>
      <c r="D15353" s="489" t="s">
        <v>17338</v>
      </c>
    </row>
    <row r="15354" spans="1:4">
      <c r="A15354" s="489" t="str">
        <f t="shared" si="239"/>
        <v>2314000627訪問リハビリテーション</v>
      </c>
      <c r="B15354" s="489">
        <v>2314000627</v>
      </c>
      <c r="C15354" s="489" t="s">
        <v>2104</v>
      </c>
      <c r="D15354" s="489" t="s">
        <v>17338</v>
      </c>
    </row>
    <row r="15355" spans="1:4">
      <c r="A15355" s="489" t="str">
        <f t="shared" si="239"/>
        <v>2314000627訪問看護</v>
      </c>
      <c r="B15355" s="489">
        <v>2314000627</v>
      </c>
      <c r="C15355" s="489" t="s">
        <v>2102</v>
      </c>
      <c r="D15355" s="489" t="s">
        <v>17338</v>
      </c>
    </row>
    <row r="15356" spans="1:4">
      <c r="A15356" s="489" t="str">
        <f t="shared" si="239"/>
        <v>2314000643介護予防訪問リハビリテーション</v>
      </c>
      <c r="B15356" s="489">
        <v>2314000643</v>
      </c>
      <c r="C15356" s="489" t="s">
        <v>2108</v>
      </c>
      <c r="D15356" s="489" t="s">
        <v>17339</v>
      </c>
    </row>
    <row r="15357" spans="1:4">
      <c r="A15357" s="489" t="str">
        <f t="shared" si="239"/>
        <v>2314000643介護予防訪問看護</v>
      </c>
      <c r="B15357" s="489">
        <v>2314000643</v>
      </c>
      <c r="C15357" s="489" t="s">
        <v>2103</v>
      </c>
      <c r="D15357" s="489" t="s">
        <v>17339</v>
      </c>
    </row>
    <row r="15358" spans="1:4">
      <c r="A15358" s="489" t="str">
        <f t="shared" si="239"/>
        <v>2314000643訪問リハビリテーション</v>
      </c>
      <c r="B15358" s="489">
        <v>2314000643</v>
      </c>
      <c r="C15358" s="489" t="s">
        <v>2104</v>
      </c>
      <c r="D15358" s="489" t="s">
        <v>17339</v>
      </c>
    </row>
    <row r="15359" spans="1:4">
      <c r="A15359" s="489" t="str">
        <f t="shared" si="239"/>
        <v>2314000643訪問看護</v>
      </c>
      <c r="B15359" s="489">
        <v>2314000643</v>
      </c>
      <c r="C15359" s="489" t="s">
        <v>2102</v>
      </c>
      <c r="D15359" s="489" t="s">
        <v>17339</v>
      </c>
    </row>
    <row r="15360" spans="1:4">
      <c r="A15360" s="489" t="str">
        <f t="shared" si="239"/>
        <v>2314000650介護予防訪問リハビリテーション</v>
      </c>
      <c r="B15360" s="489">
        <v>2314000650</v>
      </c>
      <c r="C15360" s="489" t="s">
        <v>2108</v>
      </c>
      <c r="D15360" s="489" t="s">
        <v>17340</v>
      </c>
    </row>
    <row r="15361" spans="1:4">
      <c r="A15361" s="489" t="str">
        <f t="shared" si="239"/>
        <v>2314000650介護予防訪問看護</v>
      </c>
      <c r="B15361" s="489">
        <v>2314000650</v>
      </c>
      <c r="C15361" s="489" t="s">
        <v>2103</v>
      </c>
      <c r="D15361" s="489" t="s">
        <v>17340</v>
      </c>
    </row>
    <row r="15362" spans="1:4">
      <c r="A15362" s="489" t="str">
        <f t="shared" ref="A15362:A15425" si="240">B15362&amp;C15362</f>
        <v>2314000650訪問リハビリテーション</v>
      </c>
      <c r="B15362" s="489">
        <v>2314000650</v>
      </c>
      <c r="C15362" s="489" t="s">
        <v>2104</v>
      </c>
      <c r="D15362" s="489" t="s">
        <v>17340</v>
      </c>
    </row>
    <row r="15363" spans="1:4">
      <c r="A15363" s="489" t="str">
        <f t="shared" si="240"/>
        <v>2314000650訪問看護</v>
      </c>
      <c r="B15363" s="489">
        <v>2314000650</v>
      </c>
      <c r="C15363" s="489" t="s">
        <v>2102</v>
      </c>
      <c r="D15363" s="489" t="s">
        <v>17340</v>
      </c>
    </row>
    <row r="15364" spans="1:4">
      <c r="A15364" s="489" t="str">
        <f t="shared" si="240"/>
        <v>2314000668介護予防訪問リハビリテーション</v>
      </c>
      <c r="B15364" s="489">
        <v>2314000668</v>
      </c>
      <c r="C15364" s="489" t="s">
        <v>2108</v>
      </c>
      <c r="D15364" s="489" t="s">
        <v>17341</v>
      </c>
    </row>
    <row r="15365" spans="1:4">
      <c r="A15365" s="489" t="str">
        <f t="shared" si="240"/>
        <v>2314000668介護予防訪問看護</v>
      </c>
      <c r="B15365" s="489">
        <v>2314000668</v>
      </c>
      <c r="C15365" s="489" t="s">
        <v>2103</v>
      </c>
      <c r="D15365" s="489" t="s">
        <v>17341</v>
      </c>
    </row>
    <row r="15366" spans="1:4">
      <c r="A15366" s="489" t="str">
        <f t="shared" si="240"/>
        <v>2314000668訪問リハビリテーション</v>
      </c>
      <c r="B15366" s="489">
        <v>2314000668</v>
      </c>
      <c r="C15366" s="489" t="s">
        <v>2104</v>
      </c>
      <c r="D15366" s="489" t="s">
        <v>17341</v>
      </c>
    </row>
    <row r="15367" spans="1:4">
      <c r="A15367" s="489" t="str">
        <f t="shared" si="240"/>
        <v>2314000668訪問看護</v>
      </c>
      <c r="B15367" s="489">
        <v>2314000668</v>
      </c>
      <c r="C15367" s="489" t="s">
        <v>2102</v>
      </c>
      <c r="D15367" s="489" t="s">
        <v>17341</v>
      </c>
    </row>
    <row r="15368" spans="1:4">
      <c r="A15368" s="489" t="str">
        <f t="shared" si="240"/>
        <v>2314000684介護予防通所リハビリテーション</v>
      </c>
      <c r="B15368" s="489">
        <v>2314000684</v>
      </c>
      <c r="C15368" s="489" t="s">
        <v>2512</v>
      </c>
      <c r="D15368" s="489" t="s">
        <v>17342</v>
      </c>
    </row>
    <row r="15369" spans="1:4">
      <c r="A15369" s="489" t="str">
        <f t="shared" si="240"/>
        <v>2314000684介護予防訪問リハビリテーション</v>
      </c>
      <c r="B15369" s="489">
        <v>2314000684</v>
      </c>
      <c r="C15369" s="489" t="s">
        <v>2108</v>
      </c>
      <c r="D15369" s="489" t="s">
        <v>17342</v>
      </c>
    </row>
    <row r="15370" spans="1:4">
      <c r="A15370" s="489" t="str">
        <f t="shared" si="240"/>
        <v>2314000684介護予防訪問看護</v>
      </c>
      <c r="B15370" s="489">
        <v>2314000684</v>
      </c>
      <c r="C15370" s="489" t="s">
        <v>2103</v>
      </c>
      <c r="D15370" s="489" t="s">
        <v>17342</v>
      </c>
    </row>
    <row r="15371" spans="1:4">
      <c r="A15371" s="489" t="str">
        <f t="shared" si="240"/>
        <v>2314000684通所リハビリテーション</v>
      </c>
      <c r="B15371" s="489">
        <v>2314000684</v>
      </c>
      <c r="C15371" s="489" t="s">
        <v>2511</v>
      </c>
      <c r="D15371" s="489" t="s">
        <v>17342</v>
      </c>
    </row>
    <row r="15372" spans="1:4">
      <c r="A15372" s="489" t="str">
        <f t="shared" si="240"/>
        <v>2314000684訪問リハビリテーション</v>
      </c>
      <c r="B15372" s="489">
        <v>2314000684</v>
      </c>
      <c r="C15372" s="489" t="s">
        <v>2104</v>
      </c>
      <c r="D15372" s="489" t="s">
        <v>17342</v>
      </c>
    </row>
    <row r="15373" spans="1:4">
      <c r="A15373" s="489" t="str">
        <f t="shared" si="240"/>
        <v>2314000684訪問看護</v>
      </c>
      <c r="B15373" s="489">
        <v>2314000684</v>
      </c>
      <c r="C15373" s="489" t="s">
        <v>2102</v>
      </c>
      <c r="D15373" s="489" t="s">
        <v>17342</v>
      </c>
    </row>
    <row r="15374" spans="1:4">
      <c r="A15374" s="489" t="str">
        <f t="shared" si="240"/>
        <v>2314000692介護予防訪問リハビリテーション</v>
      </c>
      <c r="B15374" s="489">
        <v>2314000692</v>
      </c>
      <c r="C15374" s="489" t="s">
        <v>2108</v>
      </c>
      <c r="D15374" s="489" t="s">
        <v>17343</v>
      </c>
    </row>
    <row r="15375" spans="1:4">
      <c r="A15375" s="489" t="str">
        <f t="shared" si="240"/>
        <v>2314000692介護予防訪問看護</v>
      </c>
      <c r="B15375" s="489">
        <v>2314000692</v>
      </c>
      <c r="C15375" s="489" t="s">
        <v>2103</v>
      </c>
      <c r="D15375" s="489" t="s">
        <v>17343</v>
      </c>
    </row>
    <row r="15376" spans="1:4">
      <c r="A15376" s="489" t="str">
        <f t="shared" si="240"/>
        <v>2314000692訪問リハビリテーション</v>
      </c>
      <c r="B15376" s="489">
        <v>2314000692</v>
      </c>
      <c r="C15376" s="489" t="s">
        <v>2104</v>
      </c>
      <c r="D15376" s="489" t="s">
        <v>17343</v>
      </c>
    </row>
    <row r="15377" spans="1:4">
      <c r="A15377" s="489" t="str">
        <f t="shared" si="240"/>
        <v>2314000692訪問看護</v>
      </c>
      <c r="B15377" s="489">
        <v>2314000692</v>
      </c>
      <c r="C15377" s="489" t="s">
        <v>2102</v>
      </c>
      <c r="D15377" s="489" t="s">
        <v>17343</v>
      </c>
    </row>
    <row r="15378" spans="1:4">
      <c r="A15378" s="489" t="str">
        <f t="shared" si="240"/>
        <v>2314000700介護予防訪問看護</v>
      </c>
      <c r="B15378" s="489">
        <v>2314000700</v>
      </c>
      <c r="C15378" s="489" t="s">
        <v>2103</v>
      </c>
      <c r="D15378" s="489" t="s">
        <v>17344</v>
      </c>
    </row>
    <row r="15379" spans="1:4">
      <c r="A15379" s="489" t="str">
        <f t="shared" si="240"/>
        <v>2314000700訪問看護</v>
      </c>
      <c r="B15379" s="489">
        <v>2314000700</v>
      </c>
      <c r="C15379" s="489" t="s">
        <v>2102</v>
      </c>
      <c r="D15379" s="489" t="s">
        <v>17344</v>
      </c>
    </row>
    <row r="15380" spans="1:4">
      <c r="A15380" s="489" t="str">
        <f t="shared" si="240"/>
        <v>2314000734介護予防通所リハビリテーション</v>
      </c>
      <c r="B15380" s="489">
        <v>2314000734</v>
      </c>
      <c r="C15380" s="489" t="s">
        <v>2512</v>
      </c>
      <c r="D15380" s="489" t="s">
        <v>17345</v>
      </c>
    </row>
    <row r="15381" spans="1:4">
      <c r="A15381" s="489" t="str">
        <f t="shared" si="240"/>
        <v>2314000734介護予防訪問リハビリテーション</v>
      </c>
      <c r="B15381" s="489">
        <v>2314000734</v>
      </c>
      <c r="C15381" s="489" t="s">
        <v>2108</v>
      </c>
      <c r="D15381" s="489" t="s">
        <v>17345</v>
      </c>
    </row>
    <row r="15382" spans="1:4">
      <c r="A15382" s="489" t="str">
        <f t="shared" si="240"/>
        <v>2314000734介護予防訪問看護</v>
      </c>
      <c r="B15382" s="489">
        <v>2314000734</v>
      </c>
      <c r="C15382" s="489" t="s">
        <v>2103</v>
      </c>
      <c r="D15382" s="489" t="s">
        <v>17345</v>
      </c>
    </row>
    <row r="15383" spans="1:4">
      <c r="A15383" s="489" t="str">
        <f t="shared" si="240"/>
        <v>2314000734通所リハビリテーション</v>
      </c>
      <c r="B15383" s="489">
        <v>2314000734</v>
      </c>
      <c r="C15383" s="489" t="s">
        <v>2511</v>
      </c>
      <c r="D15383" s="489" t="s">
        <v>17345</v>
      </c>
    </row>
    <row r="15384" spans="1:4">
      <c r="A15384" s="489" t="str">
        <f t="shared" si="240"/>
        <v>2314000734訪問リハビリテーション</v>
      </c>
      <c r="B15384" s="489">
        <v>2314000734</v>
      </c>
      <c r="C15384" s="489" t="s">
        <v>2104</v>
      </c>
      <c r="D15384" s="489" t="s">
        <v>17345</v>
      </c>
    </row>
    <row r="15385" spans="1:4">
      <c r="A15385" s="489" t="str">
        <f t="shared" si="240"/>
        <v>2314000734訪問看護</v>
      </c>
      <c r="B15385" s="489">
        <v>2314000734</v>
      </c>
      <c r="C15385" s="489" t="s">
        <v>2102</v>
      </c>
      <c r="D15385" s="489" t="s">
        <v>17345</v>
      </c>
    </row>
    <row r="15386" spans="1:4">
      <c r="A15386" s="489" t="str">
        <f t="shared" si="240"/>
        <v>2314000767介護予防通所リハビリテーション</v>
      </c>
      <c r="B15386" s="489">
        <v>2314000767</v>
      </c>
      <c r="C15386" s="489" t="s">
        <v>2512</v>
      </c>
      <c r="D15386" s="489" t="s">
        <v>17346</v>
      </c>
    </row>
    <row r="15387" spans="1:4">
      <c r="A15387" s="489" t="str">
        <f t="shared" si="240"/>
        <v>2314000767介護予防訪問リハビリテーション</v>
      </c>
      <c r="B15387" s="489">
        <v>2314000767</v>
      </c>
      <c r="C15387" s="489" t="s">
        <v>2108</v>
      </c>
      <c r="D15387" s="489" t="s">
        <v>17346</v>
      </c>
    </row>
    <row r="15388" spans="1:4">
      <c r="A15388" s="489" t="str">
        <f t="shared" si="240"/>
        <v>2314000767介護予防訪問看護</v>
      </c>
      <c r="B15388" s="489">
        <v>2314000767</v>
      </c>
      <c r="C15388" s="489" t="s">
        <v>2103</v>
      </c>
      <c r="D15388" s="489" t="s">
        <v>17346</v>
      </c>
    </row>
    <row r="15389" spans="1:4">
      <c r="A15389" s="489" t="str">
        <f t="shared" si="240"/>
        <v>2314000767通所リハビリテーション</v>
      </c>
      <c r="B15389" s="489">
        <v>2314000767</v>
      </c>
      <c r="C15389" s="489" t="s">
        <v>2511</v>
      </c>
      <c r="D15389" s="489" t="s">
        <v>17346</v>
      </c>
    </row>
    <row r="15390" spans="1:4">
      <c r="A15390" s="489" t="str">
        <f t="shared" si="240"/>
        <v>2314000767訪問リハビリテーション</v>
      </c>
      <c r="B15390" s="489">
        <v>2314000767</v>
      </c>
      <c r="C15390" s="489" t="s">
        <v>2104</v>
      </c>
      <c r="D15390" s="489" t="s">
        <v>17346</v>
      </c>
    </row>
    <row r="15391" spans="1:4">
      <c r="A15391" s="489" t="str">
        <f t="shared" si="240"/>
        <v>2314000767訪問看護</v>
      </c>
      <c r="B15391" s="489">
        <v>2314000767</v>
      </c>
      <c r="C15391" s="489" t="s">
        <v>2102</v>
      </c>
      <c r="D15391" s="489" t="s">
        <v>17346</v>
      </c>
    </row>
    <row r="15392" spans="1:4">
      <c r="A15392" s="489" t="str">
        <f t="shared" si="240"/>
        <v>2314000783介護予防訪問リハビリテーション</v>
      </c>
      <c r="B15392" s="489">
        <v>2314000783</v>
      </c>
      <c r="C15392" s="489" t="s">
        <v>2108</v>
      </c>
      <c r="D15392" s="489" t="s">
        <v>17347</v>
      </c>
    </row>
    <row r="15393" spans="1:4">
      <c r="A15393" s="489" t="str">
        <f t="shared" si="240"/>
        <v>2314000783介護予防訪問看護</v>
      </c>
      <c r="B15393" s="489">
        <v>2314000783</v>
      </c>
      <c r="C15393" s="489" t="s">
        <v>2103</v>
      </c>
      <c r="D15393" s="489" t="s">
        <v>17347</v>
      </c>
    </row>
    <row r="15394" spans="1:4">
      <c r="A15394" s="489" t="str">
        <f t="shared" si="240"/>
        <v>2314000783訪問リハビリテーション</v>
      </c>
      <c r="B15394" s="489">
        <v>2314000783</v>
      </c>
      <c r="C15394" s="489" t="s">
        <v>2104</v>
      </c>
      <c r="D15394" s="489" t="s">
        <v>17347</v>
      </c>
    </row>
    <row r="15395" spans="1:4">
      <c r="A15395" s="489" t="str">
        <f t="shared" si="240"/>
        <v>2314000783訪問看護</v>
      </c>
      <c r="B15395" s="489">
        <v>2314000783</v>
      </c>
      <c r="C15395" s="489" t="s">
        <v>2102</v>
      </c>
      <c r="D15395" s="489" t="s">
        <v>17347</v>
      </c>
    </row>
    <row r="15396" spans="1:4">
      <c r="A15396" s="489" t="str">
        <f t="shared" si="240"/>
        <v>2314000791介護予防訪問リハビリテーション</v>
      </c>
      <c r="B15396" s="489">
        <v>2314000791</v>
      </c>
      <c r="C15396" s="489" t="s">
        <v>2108</v>
      </c>
      <c r="D15396" s="489" t="s">
        <v>17348</v>
      </c>
    </row>
    <row r="15397" spans="1:4">
      <c r="A15397" s="489" t="str">
        <f t="shared" si="240"/>
        <v>2314000791介護予防訪問看護</v>
      </c>
      <c r="B15397" s="489">
        <v>2314000791</v>
      </c>
      <c r="C15397" s="489" t="s">
        <v>2103</v>
      </c>
      <c r="D15397" s="489" t="s">
        <v>17348</v>
      </c>
    </row>
    <row r="15398" spans="1:4">
      <c r="A15398" s="489" t="str">
        <f t="shared" si="240"/>
        <v>2314000791訪問リハビリテーション</v>
      </c>
      <c r="B15398" s="489">
        <v>2314000791</v>
      </c>
      <c r="C15398" s="489" t="s">
        <v>2104</v>
      </c>
      <c r="D15398" s="489" t="s">
        <v>17348</v>
      </c>
    </row>
    <row r="15399" spans="1:4">
      <c r="A15399" s="489" t="str">
        <f t="shared" si="240"/>
        <v>2314000791訪問看護</v>
      </c>
      <c r="B15399" s="489">
        <v>2314000791</v>
      </c>
      <c r="C15399" s="489" t="s">
        <v>2102</v>
      </c>
      <c r="D15399" s="489" t="s">
        <v>17348</v>
      </c>
    </row>
    <row r="15400" spans="1:4">
      <c r="A15400" s="489" t="str">
        <f t="shared" si="240"/>
        <v>2314100526介護予防訪問リハビリテーション</v>
      </c>
      <c r="B15400" s="489">
        <v>2314100526</v>
      </c>
      <c r="C15400" s="489" t="s">
        <v>2108</v>
      </c>
      <c r="D15400" s="489" t="s">
        <v>17349</v>
      </c>
    </row>
    <row r="15401" spans="1:4">
      <c r="A15401" s="489" t="str">
        <f t="shared" si="240"/>
        <v>2314100526介護予防訪問看護</v>
      </c>
      <c r="B15401" s="489">
        <v>2314100526</v>
      </c>
      <c r="C15401" s="489" t="s">
        <v>2103</v>
      </c>
      <c r="D15401" s="489" t="s">
        <v>17349</v>
      </c>
    </row>
    <row r="15402" spans="1:4">
      <c r="A15402" s="489" t="str">
        <f t="shared" si="240"/>
        <v>2314100526訪問リハビリテーション</v>
      </c>
      <c r="B15402" s="489">
        <v>2314100526</v>
      </c>
      <c r="C15402" s="489" t="s">
        <v>2104</v>
      </c>
      <c r="D15402" s="489" t="s">
        <v>17349</v>
      </c>
    </row>
    <row r="15403" spans="1:4">
      <c r="A15403" s="489" t="str">
        <f t="shared" si="240"/>
        <v>2314100526訪問看護</v>
      </c>
      <c r="B15403" s="489">
        <v>2314100526</v>
      </c>
      <c r="C15403" s="489" t="s">
        <v>2102</v>
      </c>
      <c r="D15403" s="489" t="s">
        <v>17349</v>
      </c>
    </row>
    <row r="15404" spans="1:4">
      <c r="A15404" s="489" t="str">
        <f t="shared" si="240"/>
        <v>2314100575介護予防訪問リハビリテーション</v>
      </c>
      <c r="B15404" s="489">
        <v>2314100575</v>
      </c>
      <c r="C15404" s="489" t="s">
        <v>2108</v>
      </c>
      <c r="D15404" s="489" t="s">
        <v>17350</v>
      </c>
    </row>
    <row r="15405" spans="1:4">
      <c r="A15405" s="489" t="str">
        <f t="shared" si="240"/>
        <v>2314100575介護予防訪問看護</v>
      </c>
      <c r="B15405" s="489">
        <v>2314100575</v>
      </c>
      <c r="C15405" s="489" t="s">
        <v>2103</v>
      </c>
      <c r="D15405" s="489" t="s">
        <v>17350</v>
      </c>
    </row>
    <row r="15406" spans="1:4">
      <c r="A15406" s="489" t="str">
        <f t="shared" si="240"/>
        <v>2314100575訪問リハビリテーション</v>
      </c>
      <c r="B15406" s="489">
        <v>2314100575</v>
      </c>
      <c r="C15406" s="489" t="s">
        <v>2104</v>
      </c>
      <c r="D15406" s="489" t="s">
        <v>17350</v>
      </c>
    </row>
    <row r="15407" spans="1:4">
      <c r="A15407" s="489" t="str">
        <f t="shared" si="240"/>
        <v>2314100575訪問看護</v>
      </c>
      <c r="B15407" s="489">
        <v>2314100575</v>
      </c>
      <c r="C15407" s="489" t="s">
        <v>2102</v>
      </c>
      <c r="D15407" s="489" t="s">
        <v>17350</v>
      </c>
    </row>
    <row r="15408" spans="1:4">
      <c r="A15408" s="489" t="str">
        <f t="shared" si="240"/>
        <v>2314100708介護予防訪問看護</v>
      </c>
      <c r="B15408" s="489">
        <v>2314100708</v>
      </c>
      <c r="C15408" s="489" t="s">
        <v>2103</v>
      </c>
      <c r="D15408" s="489" t="s">
        <v>17351</v>
      </c>
    </row>
    <row r="15409" spans="1:4">
      <c r="A15409" s="489" t="str">
        <f t="shared" si="240"/>
        <v>2314100708訪問看護</v>
      </c>
      <c r="B15409" s="489">
        <v>2314100708</v>
      </c>
      <c r="C15409" s="489" t="s">
        <v>2102</v>
      </c>
      <c r="D15409" s="489" t="s">
        <v>17351</v>
      </c>
    </row>
    <row r="15410" spans="1:4">
      <c r="A15410" s="489" t="str">
        <f t="shared" si="240"/>
        <v>2314100740介護予防訪問リハビリテーション</v>
      </c>
      <c r="B15410" s="489">
        <v>2314100740</v>
      </c>
      <c r="C15410" s="489" t="s">
        <v>2108</v>
      </c>
      <c r="D15410" s="489" t="s">
        <v>17352</v>
      </c>
    </row>
    <row r="15411" spans="1:4">
      <c r="A15411" s="489" t="str">
        <f t="shared" si="240"/>
        <v>2314100740介護予防訪問看護</v>
      </c>
      <c r="B15411" s="489">
        <v>2314100740</v>
      </c>
      <c r="C15411" s="489" t="s">
        <v>2103</v>
      </c>
      <c r="D15411" s="489" t="s">
        <v>17352</v>
      </c>
    </row>
    <row r="15412" spans="1:4">
      <c r="A15412" s="489" t="str">
        <f t="shared" si="240"/>
        <v>2314100740訪問リハビリテーション</v>
      </c>
      <c r="B15412" s="489">
        <v>2314100740</v>
      </c>
      <c r="C15412" s="489" t="s">
        <v>2104</v>
      </c>
      <c r="D15412" s="489" t="s">
        <v>17352</v>
      </c>
    </row>
    <row r="15413" spans="1:4">
      <c r="A15413" s="489" t="str">
        <f t="shared" si="240"/>
        <v>2314100740訪問看護</v>
      </c>
      <c r="B15413" s="489">
        <v>2314100740</v>
      </c>
      <c r="C15413" s="489" t="s">
        <v>2102</v>
      </c>
      <c r="D15413" s="489" t="s">
        <v>17352</v>
      </c>
    </row>
    <row r="15414" spans="1:4">
      <c r="A15414" s="489" t="str">
        <f t="shared" si="240"/>
        <v>2314100765介護予防訪問リハビリテーション</v>
      </c>
      <c r="B15414" s="489">
        <v>2314100765</v>
      </c>
      <c r="C15414" s="489" t="s">
        <v>2108</v>
      </c>
      <c r="D15414" s="489" t="s">
        <v>17353</v>
      </c>
    </row>
    <row r="15415" spans="1:4">
      <c r="A15415" s="489" t="str">
        <f t="shared" si="240"/>
        <v>2314100765介護予防訪問看護</v>
      </c>
      <c r="B15415" s="489">
        <v>2314100765</v>
      </c>
      <c r="C15415" s="489" t="s">
        <v>2103</v>
      </c>
      <c r="D15415" s="489" t="s">
        <v>17353</v>
      </c>
    </row>
    <row r="15416" spans="1:4">
      <c r="A15416" s="489" t="str">
        <f t="shared" si="240"/>
        <v>2314100765訪問リハビリテーション</v>
      </c>
      <c r="B15416" s="489">
        <v>2314100765</v>
      </c>
      <c r="C15416" s="489" t="s">
        <v>2104</v>
      </c>
      <c r="D15416" s="489" t="s">
        <v>17353</v>
      </c>
    </row>
    <row r="15417" spans="1:4">
      <c r="A15417" s="489" t="str">
        <f t="shared" si="240"/>
        <v>2314100765訪問看護</v>
      </c>
      <c r="B15417" s="489">
        <v>2314100765</v>
      </c>
      <c r="C15417" s="489" t="s">
        <v>2102</v>
      </c>
      <c r="D15417" s="489" t="s">
        <v>17353</v>
      </c>
    </row>
    <row r="15418" spans="1:4">
      <c r="A15418" s="489" t="str">
        <f t="shared" si="240"/>
        <v>2314100807介護予防訪問リハビリテーション</v>
      </c>
      <c r="B15418" s="489">
        <v>2314100807</v>
      </c>
      <c r="C15418" s="489" t="s">
        <v>2108</v>
      </c>
      <c r="D15418" s="489" t="s">
        <v>17354</v>
      </c>
    </row>
    <row r="15419" spans="1:4">
      <c r="A15419" s="489" t="str">
        <f t="shared" si="240"/>
        <v>2314100807介護予防訪問看護</v>
      </c>
      <c r="B15419" s="489">
        <v>2314100807</v>
      </c>
      <c r="C15419" s="489" t="s">
        <v>2103</v>
      </c>
      <c r="D15419" s="489" t="s">
        <v>17354</v>
      </c>
    </row>
    <row r="15420" spans="1:4">
      <c r="A15420" s="489" t="str">
        <f t="shared" si="240"/>
        <v>2314100807訪問リハビリテーション</v>
      </c>
      <c r="B15420" s="489">
        <v>2314100807</v>
      </c>
      <c r="C15420" s="489" t="s">
        <v>2104</v>
      </c>
      <c r="D15420" s="489" t="s">
        <v>17354</v>
      </c>
    </row>
    <row r="15421" spans="1:4">
      <c r="A15421" s="489" t="str">
        <f t="shared" si="240"/>
        <v>2314100807訪問看護</v>
      </c>
      <c r="B15421" s="489">
        <v>2314100807</v>
      </c>
      <c r="C15421" s="489" t="s">
        <v>2102</v>
      </c>
      <c r="D15421" s="489" t="s">
        <v>17354</v>
      </c>
    </row>
    <row r="15422" spans="1:4">
      <c r="A15422" s="489" t="str">
        <f t="shared" si="240"/>
        <v>2314100815介護予防訪問リハビリテーション</v>
      </c>
      <c r="B15422" s="489">
        <v>2314100815</v>
      </c>
      <c r="C15422" s="489" t="s">
        <v>2108</v>
      </c>
      <c r="D15422" s="489" t="s">
        <v>17355</v>
      </c>
    </row>
    <row r="15423" spans="1:4">
      <c r="A15423" s="489" t="str">
        <f t="shared" si="240"/>
        <v>2314100815介護予防訪問看護</v>
      </c>
      <c r="B15423" s="489">
        <v>2314100815</v>
      </c>
      <c r="C15423" s="489" t="s">
        <v>2103</v>
      </c>
      <c r="D15423" s="489" t="s">
        <v>17355</v>
      </c>
    </row>
    <row r="15424" spans="1:4">
      <c r="A15424" s="489" t="str">
        <f t="shared" si="240"/>
        <v>2314100815訪問リハビリテーション</v>
      </c>
      <c r="B15424" s="489">
        <v>2314100815</v>
      </c>
      <c r="C15424" s="489" t="s">
        <v>2104</v>
      </c>
      <c r="D15424" s="489" t="s">
        <v>17355</v>
      </c>
    </row>
    <row r="15425" spans="1:4">
      <c r="A15425" s="489" t="str">
        <f t="shared" si="240"/>
        <v>2314100815訪問看護</v>
      </c>
      <c r="B15425" s="489">
        <v>2314100815</v>
      </c>
      <c r="C15425" s="489" t="s">
        <v>2102</v>
      </c>
      <c r="D15425" s="489" t="s">
        <v>17355</v>
      </c>
    </row>
    <row r="15426" spans="1:4">
      <c r="A15426" s="489" t="str">
        <f t="shared" ref="A15426:A15489" si="241">B15426&amp;C15426</f>
        <v>2314100823介護予防訪問リハビリテーション</v>
      </c>
      <c r="B15426" s="489">
        <v>2314100823</v>
      </c>
      <c r="C15426" s="489" t="s">
        <v>2108</v>
      </c>
      <c r="D15426" s="489" t="s">
        <v>17356</v>
      </c>
    </row>
    <row r="15427" spans="1:4">
      <c r="A15427" s="489" t="str">
        <f t="shared" si="241"/>
        <v>2314100823介護予防訪問看護</v>
      </c>
      <c r="B15427" s="489">
        <v>2314100823</v>
      </c>
      <c r="C15427" s="489" t="s">
        <v>2103</v>
      </c>
      <c r="D15427" s="489" t="s">
        <v>17356</v>
      </c>
    </row>
    <row r="15428" spans="1:4">
      <c r="A15428" s="489" t="str">
        <f t="shared" si="241"/>
        <v>2314100823訪問リハビリテーション</v>
      </c>
      <c r="B15428" s="489">
        <v>2314100823</v>
      </c>
      <c r="C15428" s="489" t="s">
        <v>2104</v>
      </c>
      <c r="D15428" s="489" t="s">
        <v>17356</v>
      </c>
    </row>
    <row r="15429" spans="1:4">
      <c r="A15429" s="489" t="str">
        <f t="shared" si="241"/>
        <v>2314100823訪問看護</v>
      </c>
      <c r="B15429" s="489">
        <v>2314100823</v>
      </c>
      <c r="C15429" s="489" t="s">
        <v>2102</v>
      </c>
      <c r="D15429" s="489" t="s">
        <v>17356</v>
      </c>
    </row>
    <row r="15430" spans="1:4">
      <c r="A15430" s="489" t="str">
        <f t="shared" si="241"/>
        <v>2314100898介護予防訪問リハビリテーション</v>
      </c>
      <c r="B15430" s="489">
        <v>2314100898</v>
      </c>
      <c r="C15430" s="489" t="s">
        <v>2108</v>
      </c>
      <c r="D15430" s="489" t="s">
        <v>17357</v>
      </c>
    </row>
    <row r="15431" spans="1:4">
      <c r="A15431" s="489" t="str">
        <f t="shared" si="241"/>
        <v>2314100898介護予防訪問看護</v>
      </c>
      <c r="B15431" s="489">
        <v>2314100898</v>
      </c>
      <c r="C15431" s="489" t="s">
        <v>2103</v>
      </c>
      <c r="D15431" s="489" t="s">
        <v>17357</v>
      </c>
    </row>
    <row r="15432" spans="1:4">
      <c r="A15432" s="489" t="str">
        <f t="shared" si="241"/>
        <v>2314100898訪問リハビリテーション</v>
      </c>
      <c r="B15432" s="489">
        <v>2314100898</v>
      </c>
      <c r="C15432" s="489" t="s">
        <v>2104</v>
      </c>
      <c r="D15432" s="489" t="s">
        <v>17357</v>
      </c>
    </row>
    <row r="15433" spans="1:4">
      <c r="A15433" s="489" t="str">
        <f t="shared" si="241"/>
        <v>2314100898訪問看護</v>
      </c>
      <c r="B15433" s="489">
        <v>2314100898</v>
      </c>
      <c r="C15433" s="489" t="s">
        <v>2102</v>
      </c>
      <c r="D15433" s="489" t="s">
        <v>17357</v>
      </c>
    </row>
    <row r="15434" spans="1:4">
      <c r="A15434" s="489" t="str">
        <f t="shared" si="241"/>
        <v>2314100922介護予防訪問リハビリテーション</v>
      </c>
      <c r="B15434" s="489">
        <v>2314100922</v>
      </c>
      <c r="C15434" s="489" t="s">
        <v>2108</v>
      </c>
      <c r="D15434" s="489" t="s">
        <v>17358</v>
      </c>
    </row>
    <row r="15435" spans="1:4">
      <c r="A15435" s="489" t="str">
        <f t="shared" si="241"/>
        <v>2314100922介護予防訪問看護</v>
      </c>
      <c r="B15435" s="489">
        <v>2314100922</v>
      </c>
      <c r="C15435" s="489" t="s">
        <v>2103</v>
      </c>
      <c r="D15435" s="489" t="s">
        <v>17358</v>
      </c>
    </row>
    <row r="15436" spans="1:4">
      <c r="A15436" s="489" t="str">
        <f t="shared" si="241"/>
        <v>2314100922訪問リハビリテーション</v>
      </c>
      <c r="B15436" s="489">
        <v>2314100922</v>
      </c>
      <c r="C15436" s="489" t="s">
        <v>2104</v>
      </c>
      <c r="D15436" s="489" t="s">
        <v>17358</v>
      </c>
    </row>
    <row r="15437" spans="1:4">
      <c r="A15437" s="489" t="str">
        <f t="shared" si="241"/>
        <v>2314100922訪問看護</v>
      </c>
      <c r="B15437" s="489">
        <v>2314100922</v>
      </c>
      <c r="C15437" s="489" t="s">
        <v>2102</v>
      </c>
      <c r="D15437" s="489" t="s">
        <v>17358</v>
      </c>
    </row>
    <row r="15438" spans="1:4">
      <c r="A15438" s="489" t="str">
        <f t="shared" si="241"/>
        <v>2314100948介護予防訪問リハビリテーション</v>
      </c>
      <c r="B15438" s="489">
        <v>2314100948</v>
      </c>
      <c r="C15438" s="489" t="s">
        <v>2108</v>
      </c>
      <c r="D15438" s="489" t="s">
        <v>17359</v>
      </c>
    </row>
    <row r="15439" spans="1:4">
      <c r="A15439" s="489" t="str">
        <f t="shared" si="241"/>
        <v>2314100948介護予防訪問看護</v>
      </c>
      <c r="B15439" s="489">
        <v>2314100948</v>
      </c>
      <c r="C15439" s="489" t="s">
        <v>2103</v>
      </c>
      <c r="D15439" s="489" t="s">
        <v>17359</v>
      </c>
    </row>
    <row r="15440" spans="1:4">
      <c r="A15440" s="489" t="str">
        <f t="shared" si="241"/>
        <v>2314100948訪問リハビリテーション</v>
      </c>
      <c r="B15440" s="489">
        <v>2314100948</v>
      </c>
      <c r="C15440" s="489" t="s">
        <v>2104</v>
      </c>
      <c r="D15440" s="489" t="s">
        <v>17359</v>
      </c>
    </row>
    <row r="15441" spans="1:4">
      <c r="A15441" s="489" t="str">
        <f t="shared" si="241"/>
        <v>2314100948訪問看護</v>
      </c>
      <c r="B15441" s="489">
        <v>2314100948</v>
      </c>
      <c r="C15441" s="489" t="s">
        <v>2102</v>
      </c>
      <c r="D15441" s="489" t="s">
        <v>17359</v>
      </c>
    </row>
    <row r="15442" spans="1:4">
      <c r="A15442" s="489" t="str">
        <f t="shared" si="241"/>
        <v>2314100955介護予防訪問リハビリテーション</v>
      </c>
      <c r="B15442" s="489">
        <v>2314100955</v>
      </c>
      <c r="C15442" s="489" t="s">
        <v>2108</v>
      </c>
      <c r="D15442" s="489" t="s">
        <v>17360</v>
      </c>
    </row>
    <row r="15443" spans="1:4">
      <c r="A15443" s="489" t="str">
        <f t="shared" si="241"/>
        <v>2314100955介護予防訪問看護</v>
      </c>
      <c r="B15443" s="489">
        <v>2314100955</v>
      </c>
      <c r="C15443" s="489" t="s">
        <v>2103</v>
      </c>
      <c r="D15443" s="489" t="s">
        <v>17360</v>
      </c>
    </row>
    <row r="15444" spans="1:4">
      <c r="A15444" s="489" t="str">
        <f t="shared" si="241"/>
        <v>2314100955訪問リハビリテーション</v>
      </c>
      <c r="B15444" s="489">
        <v>2314100955</v>
      </c>
      <c r="C15444" s="489" t="s">
        <v>2104</v>
      </c>
      <c r="D15444" s="489" t="s">
        <v>17360</v>
      </c>
    </row>
    <row r="15445" spans="1:4">
      <c r="A15445" s="489" t="str">
        <f t="shared" si="241"/>
        <v>2314100955訪問看護</v>
      </c>
      <c r="B15445" s="489">
        <v>2314100955</v>
      </c>
      <c r="C15445" s="489" t="s">
        <v>2102</v>
      </c>
      <c r="D15445" s="489" t="s">
        <v>17360</v>
      </c>
    </row>
    <row r="15446" spans="1:4">
      <c r="A15446" s="489" t="str">
        <f t="shared" si="241"/>
        <v>2314100963介護予防訪問リハビリテーション</v>
      </c>
      <c r="B15446" s="489">
        <v>2314100963</v>
      </c>
      <c r="C15446" s="489" t="s">
        <v>2108</v>
      </c>
      <c r="D15446" s="489" t="s">
        <v>17361</v>
      </c>
    </row>
    <row r="15447" spans="1:4">
      <c r="A15447" s="489" t="str">
        <f t="shared" si="241"/>
        <v>2314100963介護予防訪問看護</v>
      </c>
      <c r="B15447" s="489">
        <v>2314100963</v>
      </c>
      <c r="C15447" s="489" t="s">
        <v>2103</v>
      </c>
      <c r="D15447" s="489" t="s">
        <v>17361</v>
      </c>
    </row>
    <row r="15448" spans="1:4">
      <c r="A15448" s="489" t="str">
        <f t="shared" si="241"/>
        <v>2314100963訪問リハビリテーション</v>
      </c>
      <c r="B15448" s="489">
        <v>2314100963</v>
      </c>
      <c r="C15448" s="489" t="s">
        <v>2104</v>
      </c>
      <c r="D15448" s="489" t="s">
        <v>17361</v>
      </c>
    </row>
    <row r="15449" spans="1:4">
      <c r="A15449" s="489" t="str">
        <f t="shared" si="241"/>
        <v>2314100963訪問看護</v>
      </c>
      <c r="B15449" s="489">
        <v>2314100963</v>
      </c>
      <c r="C15449" s="489" t="s">
        <v>2102</v>
      </c>
      <c r="D15449" s="489" t="s">
        <v>17361</v>
      </c>
    </row>
    <row r="15450" spans="1:4">
      <c r="A15450" s="489" t="str">
        <f t="shared" si="241"/>
        <v>2314100971介護予防訪問リハビリテーション</v>
      </c>
      <c r="B15450" s="489">
        <v>2314100971</v>
      </c>
      <c r="C15450" s="489" t="s">
        <v>2108</v>
      </c>
      <c r="D15450" s="489" t="s">
        <v>17362</v>
      </c>
    </row>
    <row r="15451" spans="1:4">
      <c r="A15451" s="489" t="str">
        <f t="shared" si="241"/>
        <v>2314100971介護予防訪問看護</v>
      </c>
      <c r="B15451" s="489">
        <v>2314100971</v>
      </c>
      <c r="C15451" s="489" t="s">
        <v>2103</v>
      </c>
      <c r="D15451" s="489" t="s">
        <v>17362</v>
      </c>
    </row>
    <row r="15452" spans="1:4">
      <c r="A15452" s="489" t="str">
        <f t="shared" si="241"/>
        <v>2314100971訪問リハビリテーション</v>
      </c>
      <c r="B15452" s="489">
        <v>2314100971</v>
      </c>
      <c r="C15452" s="489" t="s">
        <v>2104</v>
      </c>
      <c r="D15452" s="489" t="s">
        <v>17362</v>
      </c>
    </row>
    <row r="15453" spans="1:4">
      <c r="A15453" s="489" t="str">
        <f t="shared" si="241"/>
        <v>2314100971訪問看護</v>
      </c>
      <c r="B15453" s="489">
        <v>2314100971</v>
      </c>
      <c r="C15453" s="489" t="s">
        <v>2102</v>
      </c>
      <c r="D15453" s="489" t="s">
        <v>17362</v>
      </c>
    </row>
    <row r="15454" spans="1:4">
      <c r="A15454" s="489" t="str">
        <f t="shared" si="241"/>
        <v>2314100989介護予防訪問リハビリテーション</v>
      </c>
      <c r="B15454" s="489">
        <v>2314100989</v>
      </c>
      <c r="C15454" s="489" t="s">
        <v>2108</v>
      </c>
      <c r="D15454" s="489" t="s">
        <v>14159</v>
      </c>
    </row>
    <row r="15455" spans="1:4">
      <c r="A15455" s="489" t="str">
        <f t="shared" si="241"/>
        <v>2314100989介護予防訪問看護</v>
      </c>
      <c r="B15455" s="489">
        <v>2314100989</v>
      </c>
      <c r="C15455" s="489" t="s">
        <v>2103</v>
      </c>
      <c r="D15455" s="489" t="s">
        <v>14159</v>
      </c>
    </row>
    <row r="15456" spans="1:4">
      <c r="A15456" s="489" t="str">
        <f t="shared" si="241"/>
        <v>2314100989訪問リハビリテーション</v>
      </c>
      <c r="B15456" s="489">
        <v>2314100989</v>
      </c>
      <c r="C15456" s="489" t="s">
        <v>2104</v>
      </c>
      <c r="D15456" s="489" t="s">
        <v>14159</v>
      </c>
    </row>
    <row r="15457" spans="1:4">
      <c r="A15457" s="489" t="str">
        <f t="shared" si="241"/>
        <v>2314100989訪問看護</v>
      </c>
      <c r="B15457" s="489">
        <v>2314100989</v>
      </c>
      <c r="C15457" s="489" t="s">
        <v>2102</v>
      </c>
      <c r="D15457" s="489" t="s">
        <v>14159</v>
      </c>
    </row>
    <row r="15458" spans="1:4">
      <c r="A15458" s="489" t="str">
        <f t="shared" si="241"/>
        <v>2314101003介護予防訪問リハビリテーション</v>
      </c>
      <c r="B15458" s="489">
        <v>2314101003</v>
      </c>
      <c r="C15458" s="489" t="s">
        <v>2108</v>
      </c>
      <c r="D15458" s="489" t="s">
        <v>17144</v>
      </c>
    </row>
    <row r="15459" spans="1:4">
      <c r="A15459" s="489" t="str">
        <f t="shared" si="241"/>
        <v>2314101003介護予防訪問看護</v>
      </c>
      <c r="B15459" s="489">
        <v>2314101003</v>
      </c>
      <c r="C15459" s="489" t="s">
        <v>2103</v>
      </c>
      <c r="D15459" s="489" t="s">
        <v>17144</v>
      </c>
    </row>
    <row r="15460" spans="1:4">
      <c r="A15460" s="489" t="str">
        <f t="shared" si="241"/>
        <v>2314101003訪問リハビリテーション</v>
      </c>
      <c r="B15460" s="489">
        <v>2314101003</v>
      </c>
      <c r="C15460" s="489" t="s">
        <v>2104</v>
      </c>
      <c r="D15460" s="489" t="s">
        <v>17144</v>
      </c>
    </row>
    <row r="15461" spans="1:4">
      <c r="A15461" s="489" t="str">
        <f t="shared" si="241"/>
        <v>2314101003訪問看護</v>
      </c>
      <c r="B15461" s="489">
        <v>2314101003</v>
      </c>
      <c r="C15461" s="489" t="s">
        <v>2102</v>
      </c>
      <c r="D15461" s="489" t="s">
        <v>17144</v>
      </c>
    </row>
    <row r="15462" spans="1:4">
      <c r="A15462" s="489" t="str">
        <f t="shared" si="241"/>
        <v>2314101037介護予防訪問リハビリテーション</v>
      </c>
      <c r="B15462" s="489">
        <v>2314101037</v>
      </c>
      <c r="C15462" s="489" t="s">
        <v>2108</v>
      </c>
      <c r="D15462" s="489" t="s">
        <v>17363</v>
      </c>
    </row>
    <row r="15463" spans="1:4">
      <c r="A15463" s="489" t="str">
        <f t="shared" si="241"/>
        <v>2314101037介護予防訪問看護</v>
      </c>
      <c r="B15463" s="489">
        <v>2314101037</v>
      </c>
      <c r="C15463" s="489" t="s">
        <v>2103</v>
      </c>
      <c r="D15463" s="489" t="s">
        <v>17363</v>
      </c>
    </row>
    <row r="15464" spans="1:4">
      <c r="A15464" s="489" t="str">
        <f t="shared" si="241"/>
        <v>2314101037訪問リハビリテーション</v>
      </c>
      <c r="B15464" s="489">
        <v>2314101037</v>
      </c>
      <c r="C15464" s="489" t="s">
        <v>2104</v>
      </c>
      <c r="D15464" s="489" t="s">
        <v>17363</v>
      </c>
    </row>
    <row r="15465" spans="1:4">
      <c r="A15465" s="489" t="str">
        <f t="shared" si="241"/>
        <v>2314101037訪問看護</v>
      </c>
      <c r="B15465" s="489">
        <v>2314101037</v>
      </c>
      <c r="C15465" s="489" t="s">
        <v>2102</v>
      </c>
      <c r="D15465" s="489" t="s">
        <v>17363</v>
      </c>
    </row>
    <row r="15466" spans="1:4">
      <c r="A15466" s="489" t="str">
        <f t="shared" si="241"/>
        <v>2314101045介護予防訪問リハビリテーション</v>
      </c>
      <c r="B15466" s="489">
        <v>2314101045</v>
      </c>
      <c r="C15466" s="489" t="s">
        <v>2108</v>
      </c>
      <c r="D15466" s="489" t="s">
        <v>15111</v>
      </c>
    </row>
    <row r="15467" spans="1:4">
      <c r="A15467" s="489" t="str">
        <f t="shared" si="241"/>
        <v>2314101045介護予防訪問看護</v>
      </c>
      <c r="B15467" s="489">
        <v>2314101045</v>
      </c>
      <c r="C15467" s="489" t="s">
        <v>2103</v>
      </c>
      <c r="D15467" s="489" t="s">
        <v>15111</v>
      </c>
    </row>
    <row r="15468" spans="1:4">
      <c r="A15468" s="489" t="str">
        <f t="shared" si="241"/>
        <v>2314101045訪問リハビリテーション</v>
      </c>
      <c r="B15468" s="489">
        <v>2314101045</v>
      </c>
      <c r="C15468" s="489" t="s">
        <v>2104</v>
      </c>
      <c r="D15468" s="489" t="s">
        <v>15111</v>
      </c>
    </row>
    <row r="15469" spans="1:4">
      <c r="A15469" s="489" t="str">
        <f t="shared" si="241"/>
        <v>2314101045訪問看護</v>
      </c>
      <c r="B15469" s="489">
        <v>2314101045</v>
      </c>
      <c r="C15469" s="489" t="s">
        <v>2102</v>
      </c>
      <c r="D15469" s="489" t="s">
        <v>15111</v>
      </c>
    </row>
    <row r="15470" spans="1:4">
      <c r="A15470" s="489" t="str">
        <f t="shared" si="241"/>
        <v>2314101052介護予防訪問リハビリテーション</v>
      </c>
      <c r="B15470" s="489">
        <v>2314101052</v>
      </c>
      <c r="C15470" s="489" t="s">
        <v>2108</v>
      </c>
      <c r="D15470" s="489" t="s">
        <v>17364</v>
      </c>
    </row>
    <row r="15471" spans="1:4">
      <c r="A15471" s="489" t="str">
        <f t="shared" si="241"/>
        <v>2314101052介護予防訪問看護</v>
      </c>
      <c r="B15471" s="489">
        <v>2314101052</v>
      </c>
      <c r="C15471" s="489" t="s">
        <v>2103</v>
      </c>
      <c r="D15471" s="489" t="s">
        <v>17364</v>
      </c>
    </row>
    <row r="15472" spans="1:4">
      <c r="A15472" s="489" t="str">
        <f t="shared" si="241"/>
        <v>2314101052訪問リハビリテーション</v>
      </c>
      <c r="B15472" s="489">
        <v>2314101052</v>
      </c>
      <c r="C15472" s="489" t="s">
        <v>2104</v>
      </c>
      <c r="D15472" s="489" t="s">
        <v>17364</v>
      </c>
    </row>
    <row r="15473" spans="1:4">
      <c r="A15473" s="489" t="str">
        <f t="shared" si="241"/>
        <v>2314101052訪問看護</v>
      </c>
      <c r="B15473" s="489">
        <v>2314101052</v>
      </c>
      <c r="C15473" s="489" t="s">
        <v>2102</v>
      </c>
      <c r="D15473" s="489" t="s">
        <v>17364</v>
      </c>
    </row>
    <row r="15474" spans="1:4">
      <c r="A15474" s="489" t="str">
        <f t="shared" si="241"/>
        <v>2314101060介護予防訪問リハビリテーション</v>
      </c>
      <c r="B15474" s="489">
        <v>2314101060</v>
      </c>
      <c r="C15474" s="489" t="s">
        <v>2108</v>
      </c>
      <c r="D15474" s="489" t="s">
        <v>17365</v>
      </c>
    </row>
    <row r="15475" spans="1:4">
      <c r="A15475" s="489" t="str">
        <f t="shared" si="241"/>
        <v>2314101060介護予防訪問看護</v>
      </c>
      <c r="B15475" s="489">
        <v>2314101060</v>
      </c>
      <c r="C15475" s="489" t="s">
        <v>2103</v>
      </c>
      <c r="D15475" s="489" t="s">
        <v>17365</v>
      </c>
    </row>
    <row r="15476" spans="1:4">
      <c r="A15476" s="489" t="str">
        <f t="shared" si="241"/>
        <v>2314101060訪問リハビリテーション</v>
      </c>
      <c r="B15476" s="489">
        <v>2314101060</v>
      </c>
      <c r="C15476" s="489" t="s">
        <v>2104</v>
      </c>
      <c r="D15476" s="489" t="s">
        <v>17365</v>
      </c>
    </row>
    <row r="15477" spans="1:4">
      <c r="A15477" s="489" t="str">
        <f t="shared" si="241"/>
        <v>2314101060訪問看護</v>
      </c>
      <c r="B15477" s="489">
        <v>2314101060</v>
      </c>
      <c r="C15477" s="489" t="s">
        <v>2102</v>
      </c>
      <c r="D15477" s="489" t="s">
        <v>17365</v>
      </c>
    </row>
    <row r="15478" spans="1:4">
      <c r="A15478" s="489" t="str">
        <f t="shared" si="241"/>
        <v>2314101086介護予防訪問リハビリテーション</v>
      </c>
      <c r="B15478" s="489">
        <v>2314101086</v>
      </c>
      <c r="C15478" s="489" t="s">
        <v>2108</v>
      </c>
      <c r="D15478" s="489" t="s">
        <v>17366</v>
      </c>
    </row>
    <row r="15479" spans="1:4">
      <c r="A15479" s="489" t="str">
        <f t="shared" si="241"/>
        <v>2314101086介護予防訪問看護</v>
      </c>
      <c r="B15479" s="489">
        <v>2314101086</v>
      </c>
      <c r="C15479" s="489" t="s">
        <v>2103</v>
      </c>
      <c r="D15479" s="489" t="s">
        <v>17366</v>
      </c>
    </row>
    <row r="15480" spans="1:4">
      <c r="A15480" s="489" t="str">
        <f t="shared" si="241"/>
        <v>2314101086訪問リハビリテーション</v>
      </c>
      <c r="B15480" s="489">
        <v>2314101086</v>
      </c>
      <c r="C15480" s="489" t="s">
        <v>2104</v>
      </c>
      <c r="D15480" s="489" t="s">
        <v>17366</v>
      </c>
    </row>
    <row r="15481" spans="1:4">
      <c r="A15481" s="489" t="str">
        <f t="shared" si="241"/>
        <v>2314101086訪問看護</v>
      </c>
      <c r="B15481" s="489">
        <v>2314101086</v>
      </c>
      <c r="C15481" s="489" t="s">
        <v>2102</v>
      </c>
      <c r="D15481" s="489" t="s">
        <v>17366</v>
      </c>
    </row>
    <row r="15482" spans="1:4">
      <c r="A15482" s="489" t="str">
        <f t="shared" si="241"/>
        <v>2314101094介護予防訪問リハビリテーション</v>
      </c>
      <c r="B15482" s="489">
        <v>2314101094</v>
      </c>
      <c r="C15482" s="489" t="s">
        <v>2108</v>
      </c>
      <c r="D15482" s="489" t="s">
        <v>17367</v>
      </c>
    </row>
    <row r="15483" spans="1:4">
      <c r="A15483" s="489" t="str">
        <f t="shared" si="241"/>
        <v>2314101094介護予防訪問看護</v>
      </c>
      <c r="B15483" s="489">
        <v>2314101094</v>
      </c>
      <c r="C15483" s="489" t="s">
        <v>2103</v>
      </c>
      <c r="D15483" s="489" t="s">
        <v>17367</v>
      </c>
    </row>
    <row r="15484" spans="1:4">
      <c r="A15484" s="489" t="str">
        <f t="shared" si="241"/>
        <v>2314101094訪問リハビリテーション</v>
      </c>
      <c r="B15484" s="489">
        <v>2314101094</v>
      </c>
      <c r="C15484" s="489" t="s">
        <v>2104</v>
      </c>
      <c r="D15484" s="489" t="s">
        <v>17367</v>
      </c>
    </row>
    <row r="15485" spans="1:4">
      <c r="A15485" s="489" t="str">
        <f t="shared" si="241"/>
        <v>2314101094訪問看護</v>
      </c>
      <c r="B15485" s="489">
        <v>2314101094</v>
      </c>
      <c r="C15485" s="489" t="s">
        <v>2102</v>
      </c>
      <c r="D15485" s="489" t="s">
        <v>17367</v>
      </c>
    </row>
    <row r="15486" spans="1:4">
      <c r="A15486" s="489" t="str">
        <f t="shared" si="241"/>
        <v>2314101128介護予防訪問リハビリテーション</v>
      </c>
      <c r="B15486" s="489">
        <v>2314101128</v>
      </c>
      <c r="C15486" s="489" t="s">
        <v>2108</v>
      </c>
      <c r="D15486" s="489" t="s">
        <v>17368</v>
      </c>
    </row>
    <row r="15487" spans="1:4">
      <c r="A15487" s="489" t="str">
        <f t="shared" si="241"/>
        <v>2314101128介護予防訪問看護</v>
      </c>
      <c r="B15487" s="489">
        <v>2314101128</v>
      </c>
      <c r="C15487" s="489" t="s">
        <v>2103</v>
      </c>
      <c r="D15487" s="489" t="s">
        <v>17368</v>
      </c>
    </row>
    <row r="15488" spans="1:4">
      <c r="A15488" s="489" t="str">
        <f t="shared" si="241"/>
        <v>2314101128訪問リハビリテーション</v>
      </c>
      <c r="B15488" s="489">
        <v>2314101128</v>
      </c>
      <c r="C15488" s="489" t="s">
        <v>2104</v>
      </c>
      <c r="D15488" s="489" t="s">
        <v>17368</v>
      </c>
    </row>
    <row r="15489" spans="1:4">
      <c r="A15489" s="489" t="str">
        <f t="shared" si="241"/>
        <v>2314101128訪問看護</v>
      </c>
      <c r="B15489" s="489">
        <v>2314101128</v>
      </c>
      <c r="C15489" s="489" t="s">
        <v>2102</v>
      </c>
      <c r="D15489" s="489" t="s">
        <v>17368</v>
      </c>
    </row>
    <row r="15490" spans="1:4">
      <c r="A15490" s="489" t="str">
        <f t="shared" ref="A15490:A15553" si="242">B15490&amp;C15490</f>
        <v>2314101136介護予防訪問リハビリテーション</v>
      </c>
      <c r="B15490" s="489">
        <v>2314101136</v>
      </c>
      <c r="C15490" s="489" t="s">
        <v>2108</v>
      </c>
      <c r="D15490" s="489" t="s">
        <v>17369</v>
      </c>
    </row>
    <row r="15491" spans="1:4">
      <c r="A15491" s="489" t="str">
        <f t="shared" si="242"/>
        <v>2314101136介護予防訪問看護</v>
      </c>
      <c r="B15491" s="489">
        <v>2314101136</v>
      </c>
      <c r="C15491" s="489" t="s">
        <v>2103</v>
      </c>
      <c r="D15491" s="489" t="s">
        <v>17369</v>
      </c>
    </row>
    <row r="15492" spans="1:4">
      <c r="A15492" s="489" t="str">
        <f t="shared" si="242"/>
        <v>2314101136訪問リハビリテーション</v>
      </c>
      <c r="B15492" s="489">
        <v>2314101136</v>
      </c>
      <c r="C15492" s="489" t="s">
        <v>2104</v>
      </c>
      <c r="D15492" s="489" t="s">
        <v>17369</v>
      </c>
    </row>
    <row r="15493" spans="1:4">
      <c r="A15493" s="489" t="str">
        <f t="shared" si="242"/>
        <v>2314101136訪問看護</v>
      </c>
      <c r="B15493" s="489">
        <v>2314101136</v>
      </c>
      <c r="C15493" s="489" t="s">
        <v>2102</v>
      </c>
      <c r="D15493" s="489" t="s">
        <v>17369</v>
      </c>
    </row>
    <row r="15494" spans="1:4">
      <c r="A15494" s="489" t="str">
        <f t="shared" si="242"/>
        <v>2314101151訪問リハビリテーション</v>
      </c>
      <c r="B15494" s="489">
        <v>2314101151</v>
      </c>
      <c r="C15494" s="489" t="s">
        <v>2104</v>
      </c>
      <c r="D15494" s="489" t="s">
        <v>17370</v>
      </c>
    </row>
    <row r="15495" spans="1:4">
      <c r="A15495" s="489" t="str">
        <f t="shared" si="242"/>
        <v>2314101177介護予防訪問リハビリテーション</v>
      </c>
      <c r="B15495" s="489">
        <v>2314101177</v>
      </c>
      <c r="C15495" s="489" t="s">
        <v>2108</v>
      </c>
      <c r="D15495" s="489" t="s">
        <v>17371</v>
      </c>
    </row>
    <row r="15496" spans="1:4">
      <c r="A15496" s="489" t="str">
        <f t="shared" si="242"/>
        <v>2314101177介護予防訪問看護</v>
      </c>
      <c r="B15496" s="489">
        <v>2314101177</v>
      </c>
      <c r="C15496" s="489" t="s">
        <v>2103</v>
      </c>
      <c r="D15496" s="489" t="s">
        <v>17371</v>
      </c>
    </row>
    <row r="15497" spans="1:4">
      <c r="A15497" s="489" t="str">
        <f t="shared" si="242"/>
        <v>2314101177訪問リハビリテーション</v>
      </c>
      <c r="B15497" s="489">
        <v>2314101177</v>
      </c>
      <c r="C15497" s="489" t="s">
        <v>2104</v>
      </c>
      <c r="D15497" s="489" t="s">
        <v>17371</v>
      </c>
    </row>
    <row r="15498" spans="1:4">
      <c r="A15498" s="489" t="str">
        <f t="shared" si="242"/>
        <v>2314101177訪問看護</v>
      </c>
      <c r="B15498" s="489">
        <v>2314101177</v>
      </c>
      <c r="C15498" s="489" t="s">
        <v>2102</v>
      </c>
      <c r="D15498" s="489" t="s">
        <v>17371</v>
      </c>
    </row>
    <row r="15499" spans="1:4">
      <c r="A15499" s="489" t="str">
        <f t="shared" si="242"/>
        <v>2314101185介護予防訪問リハビリテーション</v>
      </c>
      <c r="B15499" s="489">
        <v>2314101185</v>
      </c>
      <c r="C15499" s="489" t="s">
        <v>2108</v>
      </c>
      <c r="D15499" s="489" t="s">
        <v>17372</v>
      </c>
    </row>
    <row r="15500" spans="1:4">
      <c r="A15500" s="489" t="str">
        <f t="shared" si="242"/>
        <v>2314101185介護予防訪問看護</v>
      </c>
      <c r="B15500" s="489">
        <v>2314101185</v>
      </c>
      <c r="C15500" s="489" t="s">
        <v>2103</v>
      </c>
      <c r="D15500" s="489" t="s">
        <v>17372</v>
      </c>
    </row>
    <row r="15501" spans="1:4">
      <c r="A15501" s="489" t="str">
        <f t="shared" si="242"/>
        <v>2314101185訪問リハビリテーション</v>
      </c>
      <c r="B15501" s="489">
        <v>2314101185</v>
      </c>
      <c r="C15501" s="489" t="s">
        <v>2104</v>
      </c>
      <c r="D15501" s="489" t="s">
        <v>17372</v>
      </c>
    </row>
    <row r="15502" spans="1:4">
      <c r="A15502" s="489" t="str">
        <f t="shared" si="242"/>
        <v>2314101185訪問看護</v>
      </c>
      <c r="B15502" s="489">
        <v>2314101185</v>
      </c>
      <c r="C15502" s="489" t="s">
        <v>2102</v>
      </c>
      <c r="D15502" s="489" t="s">
        <v>17372</v>
      </c>
    </row>
    <row r="15503" spans="1:4">
      <c r="A15503" s="489" t="str">
        <f t="shared" si="242"/>
        <v>2314101193介護予防訪問リハビリテーション</v>
      </c>
      <c r="B15503" s="489">
        <v>2314101193</v>
      </c>
      <c r="C15503" s="489" t="s">
        <v>2108</v>
      </c>
      <c r="D15503" s="489" t="s">
        <v>17373</v>
      </c>
    </row>
    <row r="15504" spans="1:4">
      <c r="A15504" s="489" t="str">
        <f t="shared" si="242"/>
        <v>2314101193介護予防訪問看護</v>
      </c>
      <c r="B15504" s="489">
        <v>2314101193</v>
      </c>
      <c r="C15504" s="489" t="s">
        <v>2103</v>
      </c>
      <c r="D15504" s="489" t="s">
        <v>17373</v>
      </c>
    </row>
    <row r="15505" spans="1:4">
      <c r="A15505" s="489" t="str">
        <f t="shared" si="242"/>
        <v>2314101193訪問リハビリテーション</v>
      </c>
      <c r="B15505" s="489">
        <v>2314101193</v>
      </c>
      <c r="C15505" s="489" t="s">
        <v>2104</v>
      </c>
      <c r="D15505" s="489" t="s">
        <v>17373</v>
      </c>
    </row>
    <row r="15506" spans="1:4">
      <c r="A15506" s="489" t="str">
        <f t="shared" si="242"/>
        <v>2314101193訪問看護</v>
      </c>
      <c r="B15506" s="489">
        <v>2314101193</v>
      </c>
      <c r="C15506" s="489" t="s">
        <v>2102</v>
      </c>
      <c r="D15506" s="489" t="s">
        <v>17373</v>
      </c>
    </row>
    <row r="15507" spans="1:4">
      <c r="A15507" s="489" t="str">
        <f t="shared" si="242"/>
        <v>2314101201介護予防訪問リハビリテーション</v>
      </c>
      <c r="B15507" s="489">
        <v>2314101201</v>
      </c>
      <c r="C15507" s="489" t="s">
        <v>2108</v>
      </c>
      <c r="D15507" s="489" t="s">
        <v>17374</v>
      </c>
    </row>
    <row r="15508" spans="1:4">
      <c r="A15508" s="489" t="str">
        <f t="shared" si="242"/>
        <v>2314101201介護予防訪問看護</v>
      </c>
      <c r="B15508" s="489">
        <v>2314101201</v>
      </c>
      <c r="C15508" s="489" t="s">
        <v>2103</v>
      </c>
      <c r="D15508" s="489" t="s">
        <v>17374</v>
      </c>
    </row>
    <row r="15509" spans="1:4">
      <c r="A15509" s="489" t="str">
        <f t="shared" si="242"/>
        <v>2314101201訪問リハビリテーション</v>
      </c>
      <c r="B15509" s="489">
        <v>2314101201</v>
      </c>
      <c r="C15509" s="489" t="s">
        <v>2104</v>
      </c>
      <c r="D15509" s="489" t="s">
        <v>17374</v>
      </c>
    </row>
    <row r="15510" spans="1:4">
      <c r="A15510" s="489" t="str">
        <f t="shared" si="242"/>
        <v>2314101201訪問看護</v>
      </c>
      <c r="B15510" s="489">
        <v>2314101201</v>
      </c>
      <c r="C15510" s="489" t="s">
        <v>2102</v>
      </c>
      <c r="D15510" s="489" t="s">
        <v>17374</v>
      </c>
    </row>
    <row r="15511" spans="1:4">
      <c r="A15511" s="489" t="str">
        <f t="shared" si="242"/>
        <v>2314101227介護予防訪問リハビリテーション</v>
      </c>
      <c r="B15511" s="489">
        <v>2314101227</v>
      </c>
      <c r="C15511" s="489" t="s">
        <v>2108</v>
      </c>
      <c r="D15511" s="489" t="s">
        <v>17375</v>
      </c>
    </row>
    <row r="15512" spans="1:4">
      <c r="A15512" s="489" t="str">
        <f t="shared" si="242"/>
        <v>2314101227介護予防訪問看護</v>
      </c>
      <c r="B15512" s="489">
        <v>2314101227</v>
      </c>
      <c r="C15512" s="489" t="s">
        <v>2103</v>
      </c>
      <c r="D15512" s="489" t="s">
        <v>17375</v>
      </c>
    </row>
    <row r="15513" spans="1:4">
      <c r="A15513" s="489" t="str">
        <f t="shared" si="242"/>
        <v>2314101227訪問リハビリテーション</v>
      </c>
      <c r="B15513" s="489">
        <v>2314101227</v>
      </c>
      <c r="C15513" s="489" t="s">
        <v>2104</v>
      </c>
      <c r="D15513" s="489" t="s">
        <v>17375</v>
      </c>
    </row>
    <row r="15514" spans="1:4">
      <c r="A15514" s="489" t="str">
        <f t="shared" si="242"/>
        <v>2314101227訪問看護</v>
      </c>
      <c r="B15514" s="489">
        <v>2314101227</v>
      </c>
      <c r="C15514" s="489" t="s">
        <v>2102</v>
      </c>
      <c r="D15514" s="489" t="s">
        <v>17375</v>
      </c>
    </row>
    <row r="15515" spans="1:4">
      <c r="A15515" s="489" t="str">
        <f t="shared" si="242"/>
        <v>2314101235介護予防訪問リハビリテーション</v>
      </c>
      <c r="B15515" s="489">
        <v>2314101235</v>
      </c>
      <c r="C15515" s="489" t="s">
        <v>2108</v>
      </c>
      <c r="D15515" s="489" t="s">
        <v>17376</v>
      </c>
    </row>
    <row r="15516" spans="1:4">
      <c r="A15516" s="489" t="str">
        <f t="shared" si="242"/>
        <v>2314101235介護予防訪問看護</v>
      </c>
      <c r="B15516" s="489">
        <v>2314101235</v>
      </c>
      <c r="C15516" s="489" t="s">
        <v>2103</v>
      </c>
      <c r="D15516" s="489" t="s">
        <v>17376</v>
      </c>
    </row>
    <row r="15517" spans="1:4">
      <c r="A15517" s="489" t="str">
        <f t="shared" si="242"/>
        <v>2314101235訪問リハビリテーション</v>
      </c>
      <c r="B15517" s="489">
        <v>2314101235</v>
      </c>
      <c r="C15517" s="489" t="s">
        <v>2104</v>
      </c>
      <c r="D15517" s="489" t="s">
        <v>17376</v>
      </c>
    </row>
    <row r="15518" spans="1:4">
      <c r="A15518" s="489" t="str">
        <f t="shared" si="242"/>
        <v>2314101235訪問看護</v>
      </c>
      <c r="B15518" s="489">
        <v>2314101235</v>
      </c>
      <c r="C15518" s="489" t="s">
        <v>2102</v>
      </c>
      <c r="D15518" s="489" t="s">
        <v>17376</v>
      </c>
    </row>
    <row r="15519" spans="1:4">
      <c r="A15519" s="489" t="str">
        <f t="shared" si="242"/>
        <v>2314101250介護予防訪問リハビリテーション</v>
      </c>
      <c r="B15519" s="489">
        <v>2314101250</v>
      </c>
      <c r="C15519" s="489" t="s">
        <v>2108</v>
      </c>
      <c r="D15519" s="489" t="s">
        <v>17373</v>
      </c>
    </row>
    <row r="15520" spans="1:4">
      <c r="A15520" s="489" t="str">
        <f t="shared" si="242"/>
        <v>2314101250介護予防訪問看護</v>
      </c>
      <c r="B15520" s="489">
        <v>2314101250</v>
      </c>
      <c r="C15520" s="489" t="s">
        <v>2103</v>
      </c>
      <c r="D15520" s="489" t="s">
        <v>17373</v>
      </c>
    </row>
    <row r="15521" spans="1:4">
      <c r="A15521" s="489" t="str">
        <f t="shared" si="242"/>
        <v>2314101250訪問リハビリテーション</v>
      </c>
      <c r="B15521" s="489">
        <v>2314101250</v>
      </c>
      <c r="C15521" s="489" t="s">
        <v>2104</v>
      </c>
      <c r="D15521" s="489" t="s">
        <v>17373</v>
      </c>
    </row>
    <row r="15522" spans="1:4">
      <c r="A15522" s="489" t="str">
        <f t="shared" si="242"/>
        <v>2314101250訪問看護</v>
      </c>
      <c r="B15522" s="489">
        <v>2314101250</v>
      </c>
      <c r="C15522" s="489" t="s">
        <v>2102</v>
      </c>
      <c r="D15522" s="489" t="s">
        <v>17373</v>
      </c>
    </row>
    <row r="15523" spans="1:4">
      <c r="A15523" s="489" t="str">
        <f t="shared" si="242"/>
        <v>2314101276介護予防訪問リハビリテーション</v>
      </c>
      <c r="B15523" s="489">
        <v>2314101276</v>
      </c>
      <c r="C15523" s="489" t="s">
        <v>2108</v>
      </c>
      <c r="D15523" s="489" t="s">
        <v>17373</v>
      </c>
    </row>
    <row r="15524" spans="1:4">
      <c r="A15524" s="489" t="str">
        <f t="shared" si="242"/>
        <v>2314101276介護予防訪問看護</v>
      </c>
      <c r="B15524" s="489">
        <v>2314101276</v>
      </c>
      <c r="C15524" s="489" t="s">
        <v>2103</v>
      </c>
      <c r="D15524" s="489" t="s">
        <v>17373</v>
      </c>
    </row>
    <row r="15525" spans="1:4">
      <c r="A15525" s="489" t="str">
        <f t="shared" si="242"/>
        <v>2314101276訪問リハビリテーション</v>
      </c>
      <c r="B15525" s="489">
        <v>2314101276</v>
      </c>
      <c r="C15525" s="489" t="s">
        <v>2104</v>
      </c>
      <c r="D15525" s="489" t="s">
        <v>17373</v>
      </c>
    </row>
    <row r="15526" spans="1:4">
      <c r="A15526" s="489" t="str">
        <f t="shared" si="242"/>
        <v>2314101276訪問看護</v>
      </c>
      <c r="B15526" s="489">
        <v>2314101276</v>
      </c>
      <c r="C15526" s="489" t="s">
        <v>2102</v>
      </c>
      <c r="D15526" s="489" t="s">
        <v>17373</v>
      </c>
    </row>
    <row r="15527" spans="1:4">
      <c r="A15527" s="489" t="str">
        <f t="shared" si="242"/>
        <v>2314101284介護予防訪問リハビリテーション</v>
      </c>
      <c r="B15527" s="489">
        <v>2314101284</v>
      </c>
      <c r="C15527" s="489" t="s">
        <v>2108</v>
      </c>
      <c r="D15527" s="489" t="s">
        <v>17377</v>
      </c>
    </row>
    <row r="15528" spans="1:4">
      <c r="A15528" s="489" t="str">
        <f t="shared" si="242"/>
        <v>2314101284介護予防訪問看護</v>
      </c>
      <c r="B15528" s="489">
        <v>2314101284</v>
      </c>
      <c r="C15528" s="489" t="s">
        <v>2103</v>
      </c>
      <c r="D15528" s="489" t="s">
        <v>17377</v>
      </c>
    </row>
    <row r="15529" spans="1:4">
      <c r="A15529" s="489" t="str">
        <f t="shared" si="242"/>
        <v>2314101284訪問リハビリテーション</v>
      </c>
      <c r="B15529" s="489">
        <v>2314101284</v>
      </c>
      <c r="C15529" s="489" t="s">
        <v>2104</v>
      </c>
      <c r="D15529" s="489" t="s">
        <v>17377</v>
      </c>
    </row>
    <row r="15530" spans="1:4">
      <c r="A15530" s="489" t="str">
        <f t="shared" si="242"/>
        <v>2314101284訪問看護</v>
      </c>
      <c r="B15530" s="489">
        <v>2314101284</v>
      </c>
      <c r="C15530" s="489" t="s">
        <v>2102</v>
      </c>
      <c r="D15530" s="489" t="s">
        <v>17377</v>
      </c>
    </row>
    <row r="15531" spans="1:4">
      <c r="A15531" s="489" t="str">
        <f t="shared" si="242"/>
        <v>2314101300介護予防訪問リハビリテーション</v>
      </c>
      <c r="B15531" s="489">
        <v>2314101300</v>
      </c>
      <c r="C15531" s="489" t="s">
        <v>2108</v>
      </c>
      <c r="D15531" s="489" t="s">
        <v>17378</v>
      </c>
    </row>
    <row r="15532" spans="1:4">
      <c r="A15532" s="489" t="str">
        <f t="shared" si="242"/>
        <v>2314101300介護予防訪問看護</v>
      </c>
      <c r="B15532" s="489">
        <v>2314101300</v>
      </c>
      <c r="C15532" s="489" t="s">
        <v>2103</v>
      </c>
      <c r="D15532" s="489" t="s">
        <v>17378</v>
      </c>
    </row>
    <row r="15533" spans="1:4">
      <c r="A15533" s="489" t="str">
        <f t="shared" si="242"/>
        <v>2314101300訪問リハビリテーション</v>
      </c>
      <c r="B15533" s="489">
        <v>2314101300</v>
      </c>
      <c r="C15533" s="489" t="s">
        <v>2104</v>
      </c>
      <c r="D15533" s="489" t="s">
        <v>17378</v>
      </c>
    </row>
    <row r="15534" spans="1:4">
      <c r="A15534" s="489" t="str">
        <f t="shared" si="242"/>
        <v>2314101300訪問看護</v>
      </c>
      <c r="B15534" s="489">
        <v>2314101300</v>
      </c>
      <c r="C15534" s="489" t="s">
        <v>2102</v>
      </c>
      <c r="D15534" s="489" t="s">
        <v>17378</v>
      </c>
    </row>
    <row r="15535" spans="1:4">
      <c r="A15535" s="489" t="str">
        <f t="shared" si="242"/>
        <v>2314101326介護予防訪問リハビリテーション</v>
      </c>
      <c r="B15535" s="489">
        <v>2314101326</v>
      </c>
      <c r="C15535" s="489" t="s">
        <v>2108</v>
      </c>
      <c r="D15535" s="489" t="s">
        <v>17379</v>
      </c>
    </row>
    <row r="15536" spans="1:4">
      <c r="A15536" s="489" t="str">
        <f t="shared" si="242"/>
        <v>2314101326介護予防訪問看護</v>
      </c>
      <c r="B15536" s="489">
        <v>2314101326</v>
      </c>
      <c r="C15536" s="489" t="s">
        <v>2103</v>
      </c>
      <c r="D15536" s="489" t="s">
        <v>17379</v>
      </c>
    </row>
    <row r="15537" spans="1:4">
      <c r="A15537" s="489" t="str">
        <f t="shared" si="242"/>
        <v>2314101326訪問リハビリテーション</v>
      </c>
      <c r="B15537" s="489">
        <v>2314101326</v>
      </c>
      <c r="C15537" s="489" t="s">
        <v>2104</v>
      </c>
      <c r="D15537" s="489" t="s">
        <v>17379</v>
      </c>
    </row>
    <row r="15538" spans="1:4">
      <c r="A15538" s="489" t="str">
        <f t="shared" si="242"/>
        <v>2314101326訪問看護</v>
      </c>
      <c r="B15538" s="489">
        <v>2314101326</v>
      </c>
      <c r="C15538" s="489" t="s">
        <v>2102</v>
      </c>
      <c r="D15538" s="489" t="s">
        <v>17379</v>
      </c>
    </row>
    <row r="15539" spans="1:4">
      <c r="A15539" s="489" t="str">
        <f t="shared" si="242"/>
        <v>2314101334介護予防訪問リハビリテーション</v>
      </c>
      <c r="B15539" s="489">
        <v>2314101334</v>
      </c>
      <c r="C15539" s="489" t="s">
        <v>2108</v>
      </c>
      <c r="D15539" s="489" t="s">
        <v>17380</v>
      </c>
    </row>
    <row r="15540" spans="1:4">
      <c r="A15540" s="489" t="str">
        <f t="shared" si="242"/>
        <v>2314101334介護予防訪問看護</v>
      </c>
      <c r="B15540" s="489">
        <v>2314101334</v>
      </c>
      <c r="C15540" s="489" t="s">
        <v>2103</v>
      </c>
      <c r="D15540" s="489" t="s">
        <v>17380</v>
      </c>
    </row>
    <row r="15541" spans="1:4">
      <c r="A15541" s="489" t="str">
        <f t="shared" si="242"/>
        <v>2314101334訪問リハビリテーション</v>
      </c>
      <c r="B15541" s="489">
        <v>2314101334</v>
      </c>
      <c r="C15541" s="489" t="s">
        <v>2104</v>
      </c>
      <c r="D15541" s="489" t="s">
        <v>17380</v>
      </c>
    </row>
    <row r="15542" spans="1:4">
      <c r="A15542" s="489" t="str">
        <f t="shared" si="242"/>
        <v>2314101334訪問看護</v>
      </c>
      <c r="B15542" s="489">
        <v>2314101334</v>
      </c>
      <c r="C15542" s="489" t="s">
        <v>2102</v>
      </c>
      <c r="D15542" s="489" t="s">
        <v>17380</v>
      </c>
    </row>
    <row r="15543" spans="1:4">
      <c r="A15543" s="489" t="str">
        <f t="shared" si="242"/>
        <v>2314101342介護予防通所リハビリテーション</v>
      </c>
      <c r="B15543" s="489">
        <v>2314101342</v>
      </c>
      <c r="C15543" s="489" t="s">
        <v>2512</v>
      </c>
      <c r="D15543" s="489" t="s">
        <v>17381</v>
      </c>
    </row>
    <row r="15544" spans="1:4">
      <c r="A15544" s="489" t="str">
        <f t="shared" si="242"/>
        <v>2314101342介護予防訪問リハビリテーション</v>
      </c>
      <c r="B15544" s="489">
        <v>2314101342</v>
      </c>
      <c r="C15544" s="489" t="s">
        <v>2108</v>
      </c>
      <c r="D15544" s="489" t="s">
        <v>17381</v>
      </c>
    </row>
    <row r="15545" spans="1:4">
      <c r="A15545" s="489" t="str">
        <f t="shared" si="242"/>
        <v>2314101342介護予防訪問看護</v>
      </c>
      <c r="B15545" s="489">
        <v>2314101342</v>
      </c>
      <c r="C15545" s="489" t="s">
        <v>2103</v>
      </c>
      <c r="D15545" s="489" t="s">
        <v>17381</v>
      </c>
    </row>
    <row r="15546" spans="1:4">
      <c r="A15546" s="489" t="str">
        <f t="shared" si="242"/>
        <v>2314101342通所リハビリテーション</v>
      </c>
      <c r="B15546" s="489">
        <v>2314101342</v>
      </c>
      <c r="C15546" s="489" t="s">
        <v>2511</v>
      </c>
      <c r="D15546" s="489" t="s">
        <v>17381</v>
      </c>
    </row>
    <row r="15547" spans="1:4">
      <c r="A15547" s="489" t="str">
        <f t="shared" si="242"/>
        <v>2314101342訪問リハビリテーション</v>
      </c>
      <c r="B15547" s="489">
        <v>2314101342</v>
      </c>
      <c r="C15547" s="489" t="s">
        <v>2104</v>
      </c>
      <c r="D15547" s="489" t="s">
        <v>17381</v>
      </c>
    </row>
    <row r="15548" spans="1:4">
      <c r="A15548" s="489" t="str">
        <f t="shared" si="242"/>
        <v>2314101342訪問看護</v>
      </c>
      <c r="B15548" s="489">
        <v>2314101342</v>
      </c>
      <c r="C15548" s="489" t="s">
        <v>2102</v>
      </c>
      <c r="D15548" s="489" t="s">
        <v>17381</v>
      </c>
    </row>
    <row r="15549" spans="1:4">
      <c r="A15549" s="489" t="str">
        <f t="shared" si="242"/>
        <v>2314101359介護予防訪問リハビリテーション</v>
      </c>
      <c r="B15549" s="489">
        <v>2314101359</v>
      </c>
      <c r="C15549" s="489" t="s">
        <v>2108</v>
      </c>
      <c r="D15549" s="489" t="s">
        <v>17382</v>
      </c>
    </row>
    <row r="15550" spans="1:4">
      <c r="A15550" s="489" t="str">
        <f t="shared" si="242"/>
        <v>2314101359介護予防訪問看護</v>
      </c>
      <c r="B15550" s="489">
        <v>2314101359</v>
      </c>
      <c r="C15550" s="489" t="s">
        <v>2103</v>
      </c>
      <c r="D15550" s="489" t="s">
        <v>17382</v>
      </c>
    </row>
    <row r="15551" spans="1:4">
      <c r="A15551" s="489" t="str">
        <f t="shared" si="242"/>
        <v>2314101359訪問リハビリテーション</v>
      </c>
      <c r="B15551" s="489">
        <v>2314101359</v>
      </c>
      <c r="C15551" s="489" t="s">
        <v>2104</v>
      </c>
      <c r="D15551" s="489" t="s">
        <v>17382</v>
      </c>
    </row>
    <row r="15552" spans="1:4">
      <c r="A15552" s="489" t="str">
        <f t="shared" si="242"/>
        <v>2314101359訪問看護</v>
      </c>
      <c r="B15552" s="489">
        <v>2314101359</v>
      </c>
      <c r="C15552" s="489" t="s">
        <v>2102</v>
      </c>
      <c r="D15552" s="489" t="s">
        <v>17382</v>
      </c>
    </row>
    <row r="15553" spans="1:4">
      <c r="A15553" s="489" t="str">
        <f t="shared" si="242"/>
        <v>2314101375介護予防訪問リハビリテーション</v>
      </c>
      <c r="B15553" s="489">
        <v>2314101375</v>
      </c>
      <c r="C15553" s="489" t="s">
        <v>2108</v>
      </c>
      <c r="D15553" s="489" t="s">
        <v>17383</v>
      </c>
    </row>
    <row r="15554" spans="1:4">
      <c r="A15554" s="489" t="str">
        <f t="shared" ref="A15554:A15617" si="243">B15554&amp;C15554</f>
        <v>2314101375介護予防訪問看護</v>
      </c>
      <c r="B15554" s="489">
        <v>2314101375</v>
      </c>
      <c r="C15554" s="489" t="s">
        <v>2103</v>
      </c>
      <c r="D15554" s="489" t="s">
        <v>17383</v>
      </c>
    </row>
    <row r="15555" spans="1:4">
      <c r="A15555" s="489" t="str">
        <f t="shared" si="243"/>
        <v>2314101375訪問リハビリテーション</v>
      </c>
      <c r="B15555" s="489">
        <v>2314101375</v>
      </c>
      <c r="C15555" s="489" t="s">
        <v>2104</v>
      </c>
      <c r="D15555" s="489" t="s">
        <v>17383</v>
      </c>
    </row>
    <row r="15556" spans="1:4">
      <c r="A15556" s="489" t="str">
        <f t="shared" si="243"/>
        <v>2314101375訪問看護</v>
      </c>
      <c r="B15556" s="489">
        <v>2314101375</v>
      </c>
      <c r="C15556" s="489" t="s">
        <v>2102</v>
      </c>
      <c r="D15556" s="489" t="s">
        <v>17383</v>
      </c>
    </row>
    <row r="15557" spans="1:4">
      <c r="A15557" s="489" t="str">
        <f t="shared" si="243"/>
        <v>2314101383介護予防訪問リハビリテーション</v>
      </c>
      <c r="B15557" s="489">
        <v>2314101383</v>
      </c>
      <c r="C15557" s="489" t="s">
        <v>2108</v>
      </c>
      <c r="D15557" s="489" t="s">
        <v>17384</v>
      </c>
    </row>
    <row r="15558" spans="1:4">
      <c r="A15558" s="489" t="str">
        <f t="shared" si="243"/>
        <v>2314101383介護予防訪問看護</v>
      </c>
      <c r="B15558" s="489">
        <v>2314101383</v>
      </c>
      <c r="C15558" s="489" t="s">
        <v>2103</v>
      </c>
      <c r="D15558" s="489" t="s">
        <v>17384</v>
      </c>
    </row>
    <row r="15559" spans="1:4">
      <c r="A15559" s="489" t="str">
        <f t="shared" si="243"/>
        <v>2314101383訪問リハビリテーション</v>
      </c>
      <c r="B15559" s="489">
        <v>2314101383</v>
      </c>
      <c r="C15559" s="489" t="s">
        <v>2104</v>
      </c>
      <c r="D15559" s="489" t="s">
        <v>17384</v>
      </c>
    </row>
    <row r="15560" spans="1:4">
      <c r="A15560" s="489" t="str">
        <f t="shared" si="243"/>
        <v>2314101383訪問看護</v>
      </c>
      <c r="B15560" s="489">
        <v>2314101383</v>
      </c>
      <c r="C15560" s="489" t="s">
        <v>2102</v>
      </c>
      <c r="D15560" s="489" t="s">
        <v>17384</v>
      </c>
    </row>
    <row r="15561" spans="1:4">
      <c r="A15561" s="489" t="str">
        <f t="shared" si="243"/>
        <v>2314101391介護予防訪問リハビリテーション</v>
      </c>
      <c r="B15561" s="489">
        <v>2314101391</v>
      </c>
      <c r="C15561" s="489" t="s">
        <v>2108</v>
      </c>
      <c r="D15561" s="489" t="s">
        <v>17385</v>
      </c>
    </row>
    <row r="15562" spans="1:4">
      <c r="A15562" s="489" t="str">
        <f t="shared" si="243"/>
        <v>2314101391介護予防訪問看護</v>
      </c>
      <c r="B15562" s="489">
        <v>2314101391</v>
      </c>
      <c r="C15562" s="489" t="s">
        <v>2103</v>
      </c>
      <c r="D15562" s="489" t="s">
        <v>17385</v>
      </c>
    </row>
    <row r="15563" spans="1:4">
      <c r="A15563" s="489" t="str">
        <f t="shared" si="243"/>
        <v>2314101391訪問リハビリテーション</v>
      </c>
      <c r="B15563" s="489">
        <v>2314101391</v>
      </c>
      <c r="C15563" s="489" t="s">
        <v>2104</v>
      </c>
      <c r="D15563" s="489" t="s">
        <v>17385</v>
      </c>
    </row>
    <row r="15564" spans="1:4">
      <c r="A15564" s="489" t="str">
        <f t="shared" si="243"/>
        <v>2314101391訪問看護</v>
      </c>
      <c r="B15564" s="489">
        <v>2314101391</v>
      </c>
      <c r="C15564" s="489" t="s">
        <v>2102</v>
      </c>
      <c r="D15564" s="489" t="s">
        <v>17385</v>
      </c>
    </row>
    <row r="15565" spans="1:4">
      <c r="A15565" s="489" t="str">
        <f t="shared" si="243"/>
        <v>2314101409介護予防訪問リハビリテーション</v>
      </c>
      <c r="B15565" s="489">
        <v>2314101409</v>
      </c>
      <c r="C15565" s="489" t="s">
        <v>2108</v>
      </c>
      <c r="D15565" s="489" t="s">
        <v>17386</v>
      </c>
    </row>
    <row r="15566" spans="1:4">
      <c r="A15566" s="489" t="str">
        <f t="shared" si="243"/>
        <v>2314101409介護予防訪問看護</v>
      </c>
      <c r="B15566" s="489">
        <v>2314101409</v>
      </c>
      <c r="C15566" s="489" t="s">
        <v>2103</v>
      </c>
      <c r="D15566" s="489" t="s">
        <v>17386</v>
      </c>
    </row>
    <row r="15567" spans="1:4">
      <c r="A15567" s="489" t="str">
        <f t="shared" si="243"/>
        <v>2314101409訪問リハビリテーション</v>
      </c>
      <c r="B15567" s="489">
        <v>2314101409</v>
      </c>
      <c r="C15567" s="489" t="s">
        <v>2104</v>
      </c>
      <c r="D15567" s="489" t="s">
        <v>17386</v>
      </c>
    </row>
    <row r="15568" spans="1:4">
      <c r="A15568" s="489" t="str">
        <f t="shared" si="243"/>
        <v>2314101409訪問看護</v>
      </c>
      <c r="B15568" s="489">
        <v>2314101409</v>
      </c>
      <c r="C15568" s="489" t="s">
        <v>2102</v>
      </c>
      <c r="D15568" s="489" t="s">
        <v>17386</v>
      </c>
    </row>
    <row r="15569" spans="1:4">
      <c r="A15569" s="489" t="str">
        <f t="shared" si="243"/>
        <v>2314101417介護予防訪問リハビリテーション</v>
      </c>
      <c r="B15569" s="489">
        <v>2314101417</v>
      </c>
      <c r="C15569" s="489" t="s">
        <v>2108</v>
      </c>
      <c r="D15569" s="489" t="s">
        <v>17387</v>
      </c>
    </row>
    <row r="15570" spans="1:4">
      <c r="A15570" s="489" t="str">
        <f t="shared" si="243"/>
        <v>2314101417介護予防訪問看護</v>
      </c>
      <c r="B15570" s="489">
        <v>2314101417</v>
      </c>
      <c r="C15570" s="489" t="s">
        <v>2103</v>
      </c>
      <c r="D15570" s="489" t="s">
        <v>17387</v>
      </c>
    </row>
    <row r="15571" spans="1:4">
      <c r="A15571" s="489" t="str">
        <f t="shared" si="243"/>
        <v>2314101417訪問リハビリテーション</v>
      </c>
      <c r="B15571" s="489">
        <v>2314101417</v>
      </c>
      <c r="C15571" s="489" t="s">
        <v>2104</v>
      </c>
      <c r="D15571" s="489" t="s">
        <v>17387</v>
      </c>
    </row>
    <row r="15572" spans="1:4">
      <c r="A15572" s="489" t="str">
        <f t="shared" si="243"/>
        <v>2314101417訪問看護</v>
      </c>
      <c r="B15572" s="489">
        <v>2314101417</v>
      </c>
      <c r="C15572" s="489" t="s">
        <v>2102</v>
      </c>
      <c r="D15572" s="489" t="s">
        <v>17387</v>
      </c>
    </row>
    <row r="15573" spans="1:4">
      <c r="A15573" s="489" t="str">
        <f t="shared" si="243"/>
        <v>2314101425介護予防訪問リハビリテーション</v>
      </c>
      <c r="B15573" s="489">
        <v>2314101425</v>
      </c>
      <c r="C15573" s="489" t="s">
        <v>2108</v>
      </c>
      <c r="D15573" s="489" t="s">
        <v>17388</v>
      </c>
    </row>
    <row r="15574" spans="1:4">
      <c r="A15574" s="489" t="str">
        <f t="shared" si="243"/>
        <v>2314101425介護予防訪問看護</v>
      </c>
      <c r="B15574" s="489">
        <v>2314101425</v>
      </c>
      <c r="C15574" s="489" t="s">
        <v>2103</v>
      </c>
      <c r="D15574" s="489" t="s">
        <v>17388</v>
      </c>
    </row>
    <row r="15575" spans="1:4">
      <c r="A15575" s="489" t="str">
        <f t="shared" si="243"/>
        <v>2314101425訪問リハビリテーション</v>
      </c>
      <c r="B15575" s="489">
        <v>2314101425</v>
      </c>
      <c r="C15575" s="489" t="s">
        <v>2104</v>
      </c>
      <c r="D15575" s="489" t="s">
        <v>17388</v>
      </c>
    </row>
    <row r="15576" spans="1:4">
      <c r="A15576" s="489" t="str">
        <f t="shared" si="243"/>
        <v>2314101425訪問看護</v>
      </c>
      <c r="B15576" s="489">
        <v>2314101425</v>
      </c>
      <c r="C15576" s="489" t="s">
        <v>2102</v>
      </c>
      <c r="D15576" s="489" t="s">
        <v>17388</v>
      </c>
    </row>
    <row r="15577" spans="1:4">
      <c r="A15577" s="489" t="str">
        <f t="shared" si="243"/>
        <v>2314101433介護予防訪問リハビリテーション</v>
      </c>
      <c r="B15577" s="489">
        <v>2314101433</v>
      </c>
      <c r="C15577" s="489" t="s">
        <v>2108</v>
      </c>
      <c r="D15577" s="489" t="s">
        <v>17389</v>
      </c>
    </row>
    <row r="15578" spans="1:4">
      <c r="A15578" s="489" t="str">
        <f t="shared" si="243"/>
        <v>2314101433介護予防訪問看護</v>
      </c>
      <c r="B15578" s="489">
        <v>2314101433</v>
      </c>
      <c r="C15578" s="489" t="s">
        <v>2103</v>
      </c>
      <c r="D15578" s="489" t="s">
        <v>17389</v>
      </c>
    </row>
    <row r="15579" spans="1:4">
      <c r="A15579" s="489" t="str">
        <f t="shared" si="243"/>
        <v>2314101433訪問リハビリテーション</v>
      </c>
      <c r="B15579" s="489">
        <v>2314101433</v>
      </c>
      <c r="C15579" s="489" t="s">
        <v>2104</v>
      </c>
      <c r="D15579" s="489" t="s">
        <v>17389</v>
      </c>
    </row>
    <row r="15580" spans="1:4">
      <c r="A15580" s="489" t="str">
        <f t="shared" si="243"/>
        <v>2314101433訪問看護</v>
      </c>
      <c r="B15580" s="489">
        <v>2314101433</v>
      </c>
      <c r="C15580" s="489" t="s">
        <v>2102</v>
      </c>
      <c r="D15580" s="489" t="s">
        <v>17389</v>
      </c>
    </row>
    <row r="15581" spans="1:4">
      <c r="A15581" s="489" t="str">
        <f t="shared" si="243"/>
        <v>2314101466介護予防訪問リハビリテーション</v>
      </c>
      <c r="B15581" s="489">
        <v>2314101466</v>
      </c>
      <c r="C15581" s="489" t="s">
        <v>2108</v>
      </c>
      <c r="D15581" s="489" t="s">
        <v>17390</v>
      </c>
    </row>
    <row r="15582" spans="1:4">
      <c r="A15582" s="489" t="str">
        <f t="shared" si="243"/>
        <v>2314101466介護予防訪問看護</v>
      </c>
      <c r="B15582" s="489">
        <v>2314101466</v>
      </c>
      <c r="C15582" s="489" t="s">
        <v>2103</v>
      </c>
      <c r="D15582" s="489" t="s">
        <v>17390</v>
      </c>
    </row>
    <row r="15583" spans="1:4">
      <c r="A15583" s="489" t="str">
        <f t="shared" si="243"/>
        <v>2314101466訪問リハビリテーション</v>
      </c>
      <c r="B15583" s="489">
        <v>2314101466</v>
      </c>
      <c r="C15583" s="489" t="s">
        <v>2104</v>
      </c>
      <c r="D15583" s="489" t="s">
        <v>17390</v>
      </c>
    </row>
    <row r="15584" spans="1:4">
      <c r="A15584" s="489" t="str">
        <f t="shared" si="243"/>
        <v>2314101466訪問看護</v>
      </c>
      <c r="B15584" s="489">
        <v>2314101466</v>
      </c>
      <c r="C15584" s="489" t="s">
        <v>2102</v>
      </c>
      <c r="D15584" s="489" t="s">
        <v>17390</v>
      </c>
    </row>
    <row r="15585" spans="1:4">
      <c r="A15585" s="489" t="str">
        <f t="shared" si="243"/>
        <v>2314101474介護予防訪問リハビリテーション</v>
      </c>
      <c r="B15585" s="489">
        <v>2314101474</v>
      </c>
      <c r="C15585" s="489" t="s">
        <v>2108</v>
      </c>
      <c r="D15585" s="489" t="s">
        <v>17391</v>
      </c>
    </row>
    <row r="15586" spans="1:4">
      <c r="A15586" s="489" t="str">
        <f t="shared" si="243"/>
        <v>2314101474介護予防訪問看護</v>
      </c>
      <c r="B15586" s="489">
        <v>2314101474</v>
      </c>
      <c r="C15586" s="489" t="s">
        <v>2103</v>
      </c>
      <c r="D15586" s="489" t="s">
        <v>17391</v>
      </c>
    </row>
    <row r="15587" spans="1:4">
      <c r="A15587" s="489" t="str">
        <f t="shared" si="243"/>
        <v>2314101474訪問リハビリテーション</v>
      </c>
      <c r="B15587" s="489">
        <v>2314101474</v>
      </c>
      <c r="C15587" s="489" t="s">
        <v>2104</v>
      </c>
      <c r="D15587" s="489" t="s">
        <v>17391</v>
      </c>
    </row>
    <row r="15588" spans="1:4">
      <c r="A15588" s="489" t="str">
        <f t="shared" si="243"/>
        <v>2314101474訪問看護</v>
      </c>
      <c r="B15588" s="489">
        <v>2314101474</v>
      </c>
      <c r="C15588" s="489" t="s">
        <v>2102</v>
      </c>
      <c r="D15588" s="489" t="s">
        <v>17391</v>
      </c>
    </row>
    <row r="15589" spans="1:4">
      <c r="A15589" s="489" t="str">
        <f t="shared" si="243"/>
        <v>2314101482介護予防訪問リハビリテーション</v>
      </c>
      <c r="B15589" s="489">
        <v>2314101482</v>
      </c>
      <c r="C15589" s="489" t="s">
        <v>2108</v>
      </c>
      <c r="D15589" s="489" t="s">
        <v>17392</v>
      </c>
    </row>
    <row r="15590" spans="1:4">
      <c r="A15590" s="489" t="str">
        <f t="shared" si="243"/>
        <v>2314101482介護予防訪問看護</v>
      </c>
      <c r="B15590" s="489">
        <v>2314101482</v>
      </c>
      <c r="C15590" s="489" t="s">
        <v>2103</v>
      </c>
      <c r="D15590" s="489" t="s">
        <v>17392</v>
      </c>
    </row>
    <row r="15591" spans="1:4">
      <c r="A15591" s="489" t="str">
        <f t="shared" si="243"/>
        <v>2314101482訪問リハビリテーション</v>
      </c>
      <c r="B15591" s="489">
        <v>2314101482</v>
      </c>
      <c r="C15591" s="489" t="s">
        <v>2104</v>
      </c>
      <c r="D15591" s="489" t="s">
        <v>17392</v>
      </c>
    </row>
    <row r="15592" spans="1:4">
      <c r="A15592" s="489" t="str">
        <f t="shared" si="243"/>
        <v>2314101482訪問看護</v>
      </c>
      <c r="B15592" s="489">
        <v>2314101482</v>
      </c>
      <c r="C15592" s="489" t="s">
        <v>2102</v>
      </c>
      <c r="D15592" s="489" t="s">
        <v>17392</v>
      </c>
    </row>
    <row r="15593" spans="1:4">
      <c r="A15593" s="489" t="str">
        <f t="shared" si="243"/>
        <v>2314101490介護予防訪問リハビリテーション</v>
      </c>
      <c r="B15593" s="489">
        <v>2314101490</v>
      </c>
      <c r="C15593" s="489" t="s">
        <v>2108</v>
      </c>
      <c r="D15593" s="489" t="s">
        <v>17393</v>
      </c>
    </row>
    <row r="15594" spans="1:4">
      <c r="A15594" s="489" t="str">
        <f t="shared" si="243"/>
        <v>2314101490介護予防訪問看護</v>
      </c>
      <c r="B15594" s="489">
        <v>2314101490</v>
      </c>
      <c r="C15594" s="489" t="s">
        <v>2103</v>
      </c>
      <c r="D15594" s="489" t="s">
        <v>17393</v>
      </c>
    </row>
    <row r="15595" spans="1:4">
      <c r="A15595" s="489" t="str">
        <f t="shared" si="243"/>
        <v>2314101490訪問リハビリテーション</v>
      </c>
      <c r="B15595" s="489">
        <v>2314101490</v>
      </c>
      <c r="C15595" s="489" t="s">
        <v>2104</v>
      </c>
      <c r="D15595" s="489" t="s">
        <v>17393</v>
      </c>
    </row>
    <row r="15596" spans="1:4">
      <c r="A15596" s="489" t="str">
        <f t="shared" si="243"/>
        <v>2314101490訪問看護</v>
      </c>
      <c r="B15596" s="489">
        <v>2314101490</v>
      </c>
      <c r="C15596" s="489" t="s">
        <v>2102</v>
      </c>
      <c r="D15596" s="489" t="s">
        <v>17393</v>
      </c>
    </row>
    <row r="15597" spans="1:4">
      <c r="A15597" s="489" t="str">
        <f t="shared" si="243"/>
        <v>2314101508介護予防訪問リハビリテーション</v>
      </c>
      <c r="B15597" s="489">
        <v>2314101508</v>
      </c>
      <c r="C15597" s="489" t="s">
        <v>2108</v>
      </c>
      <c r="D15597" s="489" t="s">
        <v>15171</v>
      </c>
    </row>
    <row r="15598" spans="1:4">
      <c r="A15598" s="489" t="str">
        <f t="shared" si="243"/>
        <v>2314101508介護予防訪問看護</v>
      </c>
      <c r="B15598" s="489">
        <v>2314101508</v>
      </c>
      <c r="C15598" s="489" t="s">
        <v>2103</v>
      </c>
      <c r="D15598" s="489" t="s">
        <v>15171</v>
      </c>
    </row>
    <row r="15599" spans="1:4">
      <c r="A15599" s="489" t="str">
        <f t="shared" si="243"/>
        <v>2314101508訪問リハビリテーション</v>
      </c>
      <c r="B15599" s="489">
        <v>2314101508</v>
      </c>
      <c r="C15599" s="489" t="s">
        <v>2104</v>
      </c>
      <c r="D15599" s="489" t="s">
        <v>15171</v>
      </c>
    </row>
    <row r="15600" spans="1:4">
      <c r="A15600" s="489" t="str">
        <f t="shared" si="243"/>
        <v>2314101508訪問看護</v>
      </c>
      <c r="B15600" s="489">
        <v>2314101508</v>
      </c>
      <c r="C15600" s="489" t="s">
        <v>2102</v>
      </c>
      <c r="D15600" s="489" t="s">
        <v>15171</v>
      </c>
    </row>
    <row r="15601" spans="1:4">
      <c r="A15601" s="489" t="str">
        <f t="shared" si="243"/>
        <v>2314101516介護予防訪問リハビリテーション</v>
      </c>
      <c r="B15601" s="489">
        <v>2314101516</v>
      </c>
      <c r="C15601" s="489" t="s">
        <v>2108</v>
      </c>
      <c r="D15601" s="489" t="s">
        <v>17394</v>
      </c>
    </row>
    <row r="15602" spans="1:4">
      <c r="A15602" s="489" t="str">
        <f t="shared" si="243"/>
        <v>2314101516介護予防訪問看護</v>
      </c>
      <c r="B15602" s="489">
        <v>2314101516</v>
      </c>
      <c r="C15602" s="489" t="s">
        <v>2103</v>
      </c>
      <c r="D15602" s="489" t="s">
        <v>17394</v>
      </c>
    </row>
    <row r="15603" spans="1:4">
      <c r="A15603" s="489" t="str">
        <f t="shared" si="243"/>
        <v>2314101516訪問リハビリテーション</v>
      </c>
      <c r="B15603" s="489">
        <v>2314101516</v>
      </c>
      <c r="C15603" s="489" t="s">
        <v>2104</v>
      </c>
      <c r="D15603" s="489" t="s">
        <v>17394</v>
      </c>
    </row>
    <row r="15604" spans="1:4">
      <c r="A15604" s="489" t="str">
        <f t="shared" si="243"/>
        <v>2314101516訪問看護</v>
      </c>
      <c r="B15604" s="489">
        <v>2314101516</v>
      </c>
      <c r="C15604" s="489" t="s">
        <v>2102</v>
      </c>
      <c r="D15604" s="489" t="s">
        <v>17394</v>
      </c>
    </row>
    <row r="15605" spans="1:4">
      <c r="A15605" s="489" t="str">
        <f t="shared" si="243"/>
        <v>2314101524介護予防訪問リハビリテーション</v>
      </c>
      <c r="B15605" s="489">
        <v>2314101524</v>
      </c>
      <c r="C15605" s="489" t="s">
        <v>2108</v>
      </c>
      <c r="D15605" s="489" t="s">
        <v>17395</v>
      </c>
    </row>
    <row r="15606" spans="1:4">
      <c r="A15606" s="489" t="str">
        <f t="shared" si="243"/>
        <v>2314101524介護予防訪問看護</v>
      </c>
      <c r="B15606" s="489">
        <v>2314101524</v>
      </c>
      <c r="C15606" s="489" t="s">
        <v>2103</v>
      </c>
      <c r="D15606" s="489" t="s">
        <v>17395</v>
      </c>
    </row>
    <row r="15607" spans="1:4">
      <c r="A15607" s="489" t="str">
        <f t="shared" si="243"/>
        <v>2314101524訪問リハビリテーション</v>
      </c>
      <c r="B15607" s="489">
        <v>2314101524</v>
      </c>
      <c r="C15607" s="489" t="s">
        <v>2104</v>
      </c>
      <c r="D15607" s="489" t="s">
        <v>17395</v>
      </c>
    </row>
    <row r="15608" spans="1:4">
      <c r="A15608" s="489" t="str">
        <f t="shared" si="243"/>
        <v>2314101524訪問看護</v>
      </c>
      <c r="B15608" s="489">
        <v>2314101524</v>
      </c>
      <c r="C15608" s="489" t="s">
        <v>2102</v>
      </c>
      <c r="D15608" s="489" t="s">
        <v>17395</v>
      </c>
    </row>
    <row r="15609" spans="1:4">
      <c r="A15609" s="489" t="str">
        <f t="shared" si="243"/>
        <v>2314101532介護予防訪問リハビリテーション</v>
      </c>
      <c r="B15609" s="489">
        <v>2314101532</v>
      </c>
      <c r="C15609" s="489" t="s">
        <v>2108</v>
      </c>
      <c r="D15609" s="489" t="s">
        <v>17396</v>
      </c>
    </row>
    <row r="15610" spans="1:4">
      <c r="A15610" s="489" t="str">
        <f t="shared" si="243"/>
        <v>2314101532介護予防訪問看護</v>
      </c>
      <c r="B15610" s="489">
        <v>2314101532</v>
      </c>
      <c r="C15610" s="489" t="s">
        <v>2103</v>
      </c>
      <c r="D15610" s="489" t="s">
        <v>17396</v>
      </c>
    </row>
    <row r="15611" spans="1:4">
      <c r="A15611" s="489" t="str">
        <f t="shared" si="243"/>
        <v>2314101532訪問リハビリテーション</v>
      </c>
      <c r="B15611" s="489">
        <v>2314101532</v>
      </c>
      <c r="C15611" s="489" t="s">
        <v>2104</v>
      </c>
      <c r="D15611" s="489" t="s">
        <v>17396</v>
      </c>
    </row>
    <row r="15612" spans="1:4">
      <c r="A15612" s="489" t="str">
        <f t="shared" si="243"/>
        <v>2314101532訪問看護</v>
      </c>
      <c r="B15612" s="489">
        <v>2314101532</v>
      </c>
      <c r="C15612" s="489" t="s">
        <v>2102</v>
      </c>
      <c r="D15612" s="489" t="s">
        <v>17396</v>
      </c>
    </row>
    <row r="15613" spans="1:4">
      <c r="A15613" s="489" t="str">
        <f t="shared" si="243"/>
        <v>2314101557介護予防訪問リハビリテーション</v>
      </c>
      <c r="B15613" s="489">
        <v>2314101557</v>
      </c>
      <c r="C15613" s="489" t="s">
        <v>2108</v>
      </c>
      <c r="D15613" s="489" t="s">
        <v>17397</v>
      </c>
    </row>
    <row r="15614" spans="1:4">
      <c r="A15614" s="489" t="str">
        <f t="shared" si="243"/>
        <v>2314101557介護予防訪問看護</v>
      </c>
      <c r="B15614" s="489">
        <v>2314101557</v>
      </c>
      <c r="C15614" s="489" t="s">
        <v>2103</v>
      </c>
      <c r="D15614" s="489" t="s">
        <v>17397</v>
      </c>
    </row>
    <row r="15615" spans="1:4">
      <c r="A15615" s="489" t="str">
        <f t="shared" si="243"/>
        <v>2314101557訪問リハビリテーション</v>
      </c>
      <c r="B15615" s="489">
        <v>2314101557</v>
      </c>
      <c r="C15615" s="489" t="s">
        <v>2104</v>
      </c>
      <c r="D15615" s="489" t="s">
        <v>17397</v>
      </c>
    </row>
    <row r="15616" spans="1:4">
      <c r="A15616" s="489" t="str">
        <f t="shared" si="243"/>
        <v>2314101557訪問看護</v>
      </c>
      <c r="B15616" s="489">
        <v>2314101557</v>
      </c>
      <c r="C15616" s="489" t="s">
        <v>2102</v>
      </c>
      <c r="D15616" s="489" t="s">
        <v>17397</v>
      </c>
    </row>
    <row r="15617" spans="1:4">
      <c r="A15617" s="489" t="str">
        <f t="shared" si="243"/>
        <v>2314101565介護予防訪問リハビリテーション</v>
      </c>
      <c r="B15617" s="489">
        <v>2314101565</v>
      </c>
      <c r="C15617" s="489" t="s">
        <v>2108</v>
      </c>
      <c r="D15617" s="489" t="s">
        <v>17398</v>
      </c>
    </row>
    <row r="15618" spans="1:4">
      <c r="A15618" s="489" t="str">
        <f t="shared" ref="A15618:A15681" si="244">B15618&amp;C15618</f>
        <v>2314101565介護予防訪問看護</v>
      </c>
      <c r="B15618" s="489">
        <v>2314101565</v>
      </c>
      <c r="C15618" s="489" t="s">
        <v>2103</v>
      </c>
      <c r="D15618" s="489" t="s">
        <v>17398</v>
      </c>
    </row>
    <row r="15619" spans="1:4">
      <c r="A15619" s="489" t="str">
        <f t="shared" si="244"/>
        <v>2314101565訪問リハビリテーション</v>
      </c>
      <c r="B15619" s="489">
        <v>2314101565</v>
      </c>
      <c r="C15619" s="489" t="s">
        <v>2104</v>
      </c>
      <c r="D15619" s="489" t="s">
        <v>17398</v>
      </c>
    </row>
    <row r="15620" spans="1:4">
      <c r="A15620" s="489" t="str">
        <f t="shared" si="244"/>
        <v>2314101565訪問看護</v>
      </c>
      <c r="B15620" s="489">
        <v>2314101565</v>
      </c>
      <c r="C15620" s="489" t="s">
        <v>2102</v>
      </c>
      <c r="D15620" s="489" t="s">
        <v>17398</v>
      </c>
    </row>
    <row r="15621" spans="1:4">
      <c r="A15621" s="489" t="str">
        <f t="shared" si="244"/>
        <v>2314101573介護予防訪問リハビリテーション</v>
      </c>
      <c r="B15621" s="489">
        <v>2314101573</v>
      </c>
      <c r="C15621" s="489" t="s">
        <v>2108</v>
      </c>
      <c r="D15621" s="489" t="s">
        <v>17399</v>
      </c>
    </row>
    <row r="15622" spans="1:4">
      <c r="A15622" s="489" t="str">
        <f t="shared" si="244"/>
        <v>2314101573介護予防訪問看護</v>
      </c>
      <c r="B15622" s="489">
        <v>2314101573</v>
      </c>
      <c r="C15622" s="489" t="s">
        <v>2103</v>
      </c>
      <c r="D15622" s="489" t="s">
        <v>17399</v>
      </c>
    </row>
    <row r="15623" spans="1:4">
      <c r="A15623" s="489" t="str">
        <f t="shared" si="244"/>
        <v>2314101573訪問リハビリテーション</v>
      </c>
      <c r="B15623" s="489">
        <v>2314101573</v>
      </c>
      <c r="C15623" s="489" t="s">
        <v>2104</v>
      </c>
      <c r="D15623" s="489" t="s">
        <v>17399</v>
      </c>
    </row>
    <row r="15624" spans="1:4">
      <c r="A15624" s="489" t="str">
        <f t="shared" si="244"/>
        <v>2314101573訪問看護</v>
      </c>
      <c r="B15624" s="489">
        <v>2314101573</v>
      </c>
      <c r="C15624" s="489" t="s">
        <v>2102</v>
      </c>
      <c r="D15624" s="489" t="s">
        <v>17399</v>
      </c>
    </row>
    <row r="15625" spans="1:4">
      <c r="A15625" s="489" t="str">
        <f t="shared" si="244"/>
        <v>2314101599介護予防訪問リハビリテーション</v>
      </c>
      <c r="B15625" s="489">
        <v>2314101599</v>
      </c>
      <c r="C15625" s="489" t="s">
        <v>2108</v>
      </c>
      <c r="D15625" s="489" t="s">
        <v>17400</v>
      </c>
    </row>
    <row r="15626" spans="1:4">
      <c r="A15626" s="489" t="str">
        <f t="shared" si="244"/>
        <v>2314101599介護予防訪問看護</v>
      </c>
      <c r="B15626" s="489">
        <v>2314101599</v>
      </c>
      <c r="C15626" s="489" t="s">
        <v>2103</v>
      </c>
      <c r="D15626" s="489" t="s">
        <v>17400</v>
      </c>
    </row>
    <row r="15627" spans="1:4">
      <c r="A15627" s="489" t="str">
        <f t="shared" si="244"/>
        <v>2314101599訪問リハビリテーション</v>
      </c>
      <c r="B15627" s="489">
        <v>2314101599</v>
      </c>
      <c r="C15627" s="489" t="s">
        <v>2104</v>
      </c>
      <c r="D15627" s="489" t="s">
        <v>17400</v>
      </c>
    </row>
    <row r="15628" spans="1:4">
      <c r="A15628" s="489" t="str">
        <f t="shared" si="244"/>
        <v>2314101599訪問看護</v>
      </c>
      <c r="B15628" s="489">
        <v>2314101599</v>
      </c>
      <c r="C15628" s="489" t="s">
        <v>2102</v>
      </c>
      <c r="D15628" s="489" t="s">
        <v>17400</v>
      </c>
    </row>
    <row r="15629" spans="1:4">
      <c r="A15629" s="489" t="str">
        <f t="shared" si="244"/>
        <v>2314101607介護予防訪問リハビリテーション</v>
      </c>
      <c r="B15629" s="489">
        <v>2314101607</v>
      </c>
      <c r="C15629" s="489" t="s">
        <v>2108</v>
      </c>
      <c r="D15629" s="489" t="s">
        <v>17401</v>
      </c>
    </row>
    <row r="15630" spans="1:4">
      <c r="A15630" s="489" t="str">
        <f t="shared" si="244"/>
        <v>2314101607介護予防訪問看護</v>
      </c>
      <c r="B15630" s="489">
        <v>2314101607</v>
      </c>
      <c r="C15630" s="489" t="s">
        <v>2103</v>
      </c>
      <c r="D15630" s="489" t="s">
        <v>17401</v>
      </c>
    </row>
    <row r="15631" spans="1:4">
      <c r="A15631" s="489" t="str">
        <f t="shared" si="244"/>
        <v>2314101607訪問リハビリテーション</v>
      </c>
      <c r="B15631" s="489">
        <v>2314101607</v>
      </c>
      <c r="C15631" s="489" t="s">
        <v>2104</v>
      </c>
      <c r="D15631" s="489" t="s">
        <v>17401</v>
      </c>
    </row>
    <row r="15632" spans="1:4">
      <c r="A15632" s="489" t="str">
        <f t="shared" si="244"/>
        <v>2314101607訪問看護</v>
      </c>
      <c r="B15632" s="489">
        <v>2314101607</v>
      </c>
      <c r="C15632" s="489" t="s">
        <v>2102</v>
      </c>
      <c r="D15632" s="489" t="s">
        <v>17401</v>
      </c>
    </row>
    <row r="15633" spans="1:4">
      <c r="A15633" s="489" t="str">
        <f t="shared" si="244"/>
        <v>2314101615介護予防訪問リハビリテーション</v>
      </c>
      <c r="B15633" s="489">
        <v>2314101615</v>
      </c>
      <c r="C15633" s="489" t="s">
        <v>2108</v>
      </c>
      <c r="D15633" s="489" t="s">
        <v>17402</v>
      </c>
    </row>
    <row r="15634" spans="1:4">
      <c r="A15634" s="489" t="str">
        <f t="shared" si="244"/>
        <v>2314101615介護予防訪問看護</v>
      </c>
      <c r="B15634" s="489">
        <v>2314101615</v>
      </c>
      <c r="C15634" s="489" t="s">
        <v>2103</v>
      </c>
      <c r="D15634" s="489" t="s">
        <v>17402</v>
      </c>
    </row>
    <row r="15635" spans="1:4">
      <c r="A15635" s="489" t="str">
        <f t="shared" si="244"/>
        <v>2314101615訪問リハビリテーション</v>
      </c>
      <c r="B15635" s="489">
        <v>2314101615</v>
      </c>
      <c r="C15635" s="489" t="s">
        <v>2104</v>
      </c>
      <c r="D15635" s="489" t="s">
        <v>17402</v>
      </c>
    </row>
    <row r="15636" spans="1:4">
      <c r="A15636" s="489" t="str">
        <f t="shared" si="244"/>
        <v>2314101615訪問看護</v>
      </c>
      <c r="B15636" s="489">
        <v>2314101615</v>
      </c>
      <c r="C15636" s="489" t="s">
        <v>2102</v>
      </c>
      <c r="D15636" s="489" t="s">
        <v>17402</v>
      </c>
    </row>
    <row r="15637" spans="1:4">
      <c r="A15637" s="489" t="str">
        <f t="shared" si="244"/>
        <v>2314101623介護予防訪問リハビリテーション</v>
      </c>
      <c r="B15637" s="489">
        <v>2314101623</v>
      </c>
      <c r="C15637" s="489" t="s">
        <v>2108</v>
      </c>
      <c r="D15637" s="489" t="s">
        <v>17403</v>
      </c>
    </row>
    <row r="15638" spans="1:4">
      <c r="A15638" s="489" t="str">
        <f t="shared" si="244"/>
        <v>2314101623介護予防訪問看護</v>
      </c>
      <c r="B15638" s="489">
        <v>2314101623</v>
      </c>
      <c r="C15638" s="489" t="s">
        <v>2103</v>
      </c>
      <c r="D15638" s="489" t="s">
        <v>17403</v>
      </c>
    </row>
    <row r="15639" spans="1:4">
      <c r="A15639" s="489" t="str">
        <f t="shared" si="244"/>
        <v>2314101623訪問リハビリテーション</v>
      </c>
      <c r="B15639" s="489">
        <v>2314101623</v>
      </c>
      <c r="C15639" s="489" t="s">
        <v>2104</v>
      </c>
      <c r="D15639" s="489" t="s">
        <v>17403</v>
      </c>
    </row>
    <row r="15640" spans="1:4">
      <c r="A15640" s="489" t="str">
        <f t="shared" si="244"/>
        <v>2314101623訪問看護</v>
      </c>
      <c r="B15640" s="489">
        <v>2314101623</v>
      </c>
      <c r="C15640" s="489" t="s">
        <v>2102</v>
      </c>
      <c r="D15640" s="489" t="s">
        <v>17403</v>
      </c>
    </row>
    <row r="15641" spans="1:4">
      <c r="A15641" s="489" t="str">
        <f t="shared" si="244"/>
        <v>2314101631介護予防訪問リハビリテーション</v>
      </c>
      <c r="B15641" s="489">
        <v>2314101631</v>
      </c>
      <c r="C15641" s="489" t="s">
        <v>2108</v>
      </c>
      <c r="D15641" s="489" t="s">
        <v>17404</v>
      </c>
    </row>
    <row r="15642" spans="1:4">
      <c r="A15642" s="489" t="str">
        <f t="shared" si="244"/>
        <v>2314101631介護予防訪問看護</v>
      </c>
      <c r="B15642" s="489">
        <v>2314101631</v>
      </c>
      <c r="C15642" s="489" t="s">
        <v>2103</v>
      </c>
      <c r="D15642" s="489" t="s">
        <v>17404</v>
      </c>
    </row>
    <row r="15643" spans="1:4">
      <c r="A15643" s="489" t="str">
        <f t="shared" si="244"/>
        <v>2314101631訪問リハビリテーション</v>
      </c>
      <c r="B15643" s="489">
        <v>2314101631</v>
      </c>
      <c r="C15643" s="489" t="s">
        <v>2104</v>
      </c>
      <c r="D15643" s="489" t="s">
        <v>17404</v>
      </c>
    </row>
    <row r="15644" spans="1:4">
      <c r="A15644" s="489" t="str">
        <f t="shared" si="244"/>
        <v>2314101631訪問看護</v>
      </c>
      <c r="B15644" s="489">
        <v>2314101631</v>
      </c>
      <c r="C15644" s="489" t="s">
        <v>2102</v>
      </c>
      <c r="D15644" s="489" t="s">
        <v>17404</v>
      </c>
    </row>
    <row r="15645" spans="1:4">
      <c r="A15645" s="489" t="str">
        <f t="shared" si="244"/>
        <v>2314101649介護予防訪問リハビリテーション</v>
      </c>
      <c r="B15645" s="489">
        <v>2314101649</v>
      </c>
      <c r="C15645" s="489" t="s">
        <v>2108</v>
      </c>
      <c r="D15645" s="489" t="s">
        <v>17405</v>
      </c>
    </row>
    <row r="15646" spans="1:4">
      <c r="A15646" s="489" t="str">
        <f t="shared" si="244"/>
        <v>2314101649介護予防訪問看護</v>
      </c>
      <c r="B15646" s="489">
        <v>2314101649</v>
      </c>
      <c r="C15646" s="489" t="s">
        <v>2103</v>
      </c>
      <c r="D15646" s="489" t="s">
        <v>17405</v>
      </c>
    </row>
    <row r="15647" spans="1:4">
      <c r="A15647" s="489" t="str">
        <f t="shared" si="244"/>
        <v>2314101649訪問リハビリテーション</v>
      </c>
      <c r="B15647" s="489">
        <v>2314101649</v>
      </c>
      <c r="C15647" s="489" t="s">
        <v>2104</v>
      </c>
      <c r="D15647" s="489" t="s">
        <v>17405</v>
      </c>
    </row>
    <row r="15648" spans="1:4">
      <c r="A15648" s="489" t="str">
        <f t="shared" si="244"/>
        <v>2314101649訪問看護</v>
      </c>
      <c r="B15648" s="489">
        <v>2314101649</v>
      </c>
      <c r="C15648" s="489" t="s">
        <v>2102</v>
      </c>
      <c r="D15648" s="489" t="s">
        <v>17405</v>
      </c>
    </row>
    <row r="15649" spans="1:4">
      <c r="A15649" s="489" t="str">
        <f t="shared" si="244"/>
        <v>2314101656介護予防訪問リハビリテーション</v>
      </c>
      <c r="B15649" s="489">
        <v>2314101656</v>
      </c>
      <c r="C15649" s="489" t="s">
        <v>2108</v>
      </c>
      <c r="D15649" s="489" t="s">
        <v>17406</v>
      </c>
    </row>
    <row r="15650" spans="1:4">
      <c r="A15650" s="489" t="str">
        <f t="shared" si="244"/>
        <v>2314101656介護予防訪問看護</v>
      </c>
      <c r="B15650" s="489">
        <v>2314101656</v>
      </c>
      <c r="C15650" s="489" t="s">
        <v>2103</v>
      </c>
      <c r="D15650" s="489" t="s">
        <v>17406</v>
      </c>
    </row>
    <row r="15651" spans="1:4">
      <c r="A15651" s="489" t="str">
        <f t="shared" si="244"/>
        <v>2314101656訪問リハビリテーション</v>
      </c>
      <c r="B15651" s="489">
        <v>2314101656</v>
      </c>
      <c r="C15651" s="489" t="s">
        <v>2104</v>
      </c>
      <c r="D15651" s="489" t="s">
        <v>17406</v>
      </c>
    </row>
    <row r="15652" spans="1:4">
      <c r="A15652" s="489" t="str">
        <f t="shared" si="244"/>
        <v>2314101656訪問看護</v>
      </c>
      <c r="B15652" s="489">
        <v>2314101656</v>
      </c>
      <c r="C15652" s="489" t="s">
        <v>2102</v>
      </c>
      <c r="D15652" s="489" t="s">
        <v>17406</v>
      </c>
    </row>
    <row r="15653" spans="1:4">
      <c r="A15653" s="489" t="str">
        <f t="shared" si="244"/>
        <v>2314101664介護予防訪問リハビリテーション</v>
      </c>
      <c r="B15653" s="489">
        <v>2314101664</v>
      </c>
      <c r="C15653" s="489" t="s">
        <v>2108</v>
      </c>
      <c r="D15653" s="489" t="s">
        <v>17407</v>
      </c>
    </row>
    <row r="15654" spans="1:4">
      <c r="A15654" s="489" t="str">
        <f t="shared" si="244"/>
        <v>2314101664介護予防訪問看護</v>
      </c>
      <c r="B15654" s="489">
        <v>2314101664</v>
      </c>
      <c r="C15654" s="489" t="s">
        <v>2103</v>
      </c>
      <c r="D15654" s="489" t="s">
        <v>17407</v>
      </c>
    </row>
    <row r="15655" spans="1:4">
      <c r="A15655" s="489" t="str">
        <f t="shared" si="244"/>
        <v>2314101664訪問リハビリテーション</v>
      </c>
      <c r="B15655" s="489">
        <v>2314101664</v>
      </c>
      <c r="C15655" s="489" t="s">
        <v>2104</v>
      </c>
      <c r="D15655" s="489" t="s">
        <v>17407</v>
      </c>
    </row>
    <row r="15656" spans="1:4">
      <c r="A15656" s="489" t="str">
        <f t="shared" si="244"/>
        <v>2314101664訪問看護</v>
      </c>
      <c r="B15656" s="489">
        <v>2314101664</v>
      </c>
      <c r="C15656" s="489" t="s">
        <v>2102</v>
      </c>
      <c r="D15656" s="489" t="s">
        <v>17407</v>
      </c>
    </row>
    <row r="15657" spans="1:4">
      <c r="A15657" s="489" t="str">
        <f t="shared" si="244"/>
        <v>2314200086介護予防通所リハビリテーション</v>
      </c>
      <c r="B15657" s="489">
        <v>2314200086</v>
      </c>
      <c r="C15657" s="489" t="s">
        <v>2512</v>
      </c>
      <c r="D15657" s="489" t="s">
        <v>17408</v>
      </c>
    </row>
    <row r="15658" spans="1:4">
      <c r="A15658" s="489" t="str">
        <f t="shared" si="244"/>
        <v>2314200086介護予防訪問リハビリテーション</v>
      </c>
      <c r="B15658" s="489">
        <v>2314200086</v>
      </c>
      <c r="C15658" s="489" t="s">
        <v>2108</v>
      </c>
      <c r="D15658" s="489" t="s">
        <v>17408</v>
      </c>
    </row>
    <row r="15659" spans="1:4">
      <c r="A15659" s="489" t="str">
        <f t="shared" si="244"/>
        <v>2314200086介護予防訪問看護</v>
      </c>
      <c r="B15659" s="489">
        <v>2314200086</v>
      </c>
      <c r="C15659" s="489" t="s">
        <v>2103</v>
      </c>
      <c r="D15659" s="489" t="s">
        <v>17408</v>
      </c>
    </row>
    <row r="15660" spans="1:4">
      <c r="A15660" s="489" t="str">
        <f t="shared" si="244"/>
        <v>2314200086通所リハビリテーション</v>
      </c>
      <c r="B15660" s="489">
        <v>2314200086</v>
      </c>
      <c r="C15660" s="489" t="s">
        <v>2511</v>
      </c>
      <c r="D15660" s="489" t="s">
        <v>17408</v>
      </c>
    </row>
    <row r="15661" spans="1:4">
      <c r="A15661" s="489" t="str">
        <f t="shared" si="244"/>
        <v>2314200086通所リハビリテーション</v>
      </c>
      <c r="B15661" s="489">
        <v>2314200086</v>
      </c>
      <c r="C15661" s="489" t="s">
        <v>2511</v>
      </c>
      <c r="D15661" s="489" t="s">
        <v>17408</v>
      </c>
    </row>
    <row r="15662" spans="1:4">
      <c r="A15662" s="489" t="str">
        <f t="shared" si="244"/>
        <v>2314200086通所リハビリテーション</v>
      </c>
      <c r="B15662" s="489">
        <v>2314200086</v>
      </c>
      <c r="C15662" s="489" t="s">
        <v>2511</v>
      </c>
      <c r="D15662" s="489" t="s">
        <v>17408</v>
      </c>
    </row>
    <row r="15663" spans="1:4">
      <c r="A15663" s="489" t="str">
        <f t="shared" si="244"/>
        <v>2314200086訪問リハビリテーション</v>
      </c>
      <c r="B15663" s="489">
        <v>2314200086</v>
      </c>
      <c r="C15663" s="489" t="s">
        <v>2104</v>
      </c>
      <c r="D15663" s="489" t="s">
        <v>17408</v>
      </c>
    </row>
    <row r="15664" spans="1:4">
      <c r="A15664" s="489" t="str">
        <f t="shared" si="244"/>
        <v>2314200086訪問リハビリテーション</v>
      </c>
      <c r="B15664" s="489">
        <v>2314200086</v>
      </c>
      <c r="C15664" s="489" t="s">
        <v>2104</v>
      </c>
      <c r="D15664" s="489" t="s">
        <v>17408</v>
      </c>
    </row>
    <row r="15665" spans="1:4">
      <c r="A15665" s="489" t="str">
        <f t="shared" si="244"/>
        <v>2314200086訪問看護</v>
      </c>
      <c r="B15665" s="489">
        <v>2314200086</v>
      </c>
      <c r="C15665" s="489" t="s">
        <v>2102</v>
      </c>
      <c r="D15665" s="489" t="s">
        <v>17408</v>
      </c>
    </row>
    <row r="15666" spans="1:4">
      <c r="A15666" s="489" t="str">
        <f t="shared" si="244"/>
        <v>2314200235介護予防訪問リハビリテーション</v>
      </c>
      <c r="B15666" s="489">
        <v>2314200235</v>
      </c>
      <c r="C15666" s="489" t="s">
        <v>2108</v>
      </c>
      <c r="D15666" s="489" t="s">
        <v>17409</v>
      </c>
    </row>
    <row r="15667" spans="1:4">
      <c r="A15667" s="489" t="str">
        <f t="shared" si="244"/>
        <v>2314200235介護予防訪問看護</v>
      </c>
      <c r="B15667" s="489">
        <v>2314200235</v>
      </c>
      <c r="C15667" s="489" t="s">
        <v>2103</v>
      </c>
      <c r="D15667" s="489" t="s">
        <v>17409</v>
      </c>
    </row>
    <row r="15668" spans="1:4">
      <c r="A15668" s="489" t="str">
        <f t="shared" si="244"/>
        <v>2314200235訪問リハビリテーション</v>
      </c>
      <c r="B15668" s="489">
        <v>2314200235</v>
      </c>
      <c r="C15668" s="489" t="s">
        <v>2104</v>
      </c>
      <c r="D15668" s="489" t="s">
        <v>17409</v>
      </c>
    </row>
    <row r="15669" spans="1:4">
      <c r="A15669" s="489" t="str">
        <f t="shared" si="244"/>
        <v>2314200235訪問看護</v>
      </c>
      <c r="B15669" s="489">
        <v>2314200235</v>
      </c>
      <c r="C15669" s="489" t="s">
        <v>2102</v>
      </c>
      <c r="D15669" s="489" t="s">
        <v>17409</v>
      </c>
    </row>
    <row r="15670" spans="1:4">
      <c r="A15670" s="489" t="str">
        <f t="shared" si="244"/>
        <v>2314200334介護予防通所リハビリテーション</v>
      </c>
      <c r="B15670" s="489">
        <v>2314200334</v>
      </c>
      <c r="C15670" s="489" t="s">
        <v>2512</v>
      </c>
      <c r="D15670" s="489" t="s">
        <v>17410</v>
      </c>
    </row>
    <row r="15671" spans="1:4">
      <c r="A15671" s="489" t="str">
        <f t="shared" si="244"/>
        <v>2314200334介護予防訪問リハビリテーション</v>
      </c>
      <c r="B15671" s="489">
        <v>2314200334</v>
      </c>
      <c r="C15671" s="489" t="s">
        <v>2108</v>
      </c>
      <c r="D15671" s="489" t="s">
        <v>17410</v>
      </c>
    </row>
    <row r="15672" spans="1:4">
      <c r="A15672" s="489" t="str">
        <f t="shared" si="244"/>
        <v>2314200334介護予防訪問看護</v>
      </c>
      <c r="B15672" s="489">
        <v>2314200334</v>
      </c>
      <c r="C15672" s="489" t="s">
        <v>2103</v>
      </c>
      <c r="D15672" s="489" t="s">
        <v>17410</v>
      </c>
    </row>
    <row r="15673" spans="1:4">
      <c r="A15673" s="489" t="str">
        <f t="shared" si="244"/>
        <v>2314200334通所リハビリテーション</v>
      </c>
      <c r="B15673" s="489">
        <v>2314200334</v>
      </c>
      <c r="C15673" s="489" t="s">
        <v>2511</v>
      </c>
      <c r="D15673" s="489" t="s">
        <v>17410</v>
      </c>
    </row>
    <row r="15674" spans="1:4">
      <c r="A15674" s="489" t="str">
        <f t="shared" si="244"/>
        <v>2314200334訪問リハビリテーション</v>
      </c>
      <c r="B15674" s="489">
        <v>2314200334</v>
      </c>
      <c r="C15674" s="489" t="s">
        <v>2104</v>
      </c>
      <c r="D15674" s="489" t="s">
        <v>17410</v>
      </c>
    </row>
    <row r="15675" spans="1:4">
      <c r="A15675" s="489" t="str">
        <f t="shared" si="244"/>
        <v>2314200334訪問看護</v>
      </c>
      <c r="B15675" s="489">
        <v>2314200334</v>
      </c>
      <c r="C15675" s="489" t="s">
        <v>2102</v>
      </c>
      <c r="D15675" s="489" t="s">
        <v>17410</v>
      </c>
    </row>
    <row r="15676" spans="1:4">
      <c r="A15676" s="489" t="str">
        <f t="shared" si="244"/>
        <v>2314200391介護予防通所リハビリテーション</v>
      </c>
      <c r="B15676" s="489">
        <v>2314200391</v>
      </c>
      <c r="C15676" s="489" t="s">
        <v>2512</v>
      </c>
      <c r="D15676" s="489" t="s">
        <v>17411</v>
      </c>
    </row>
    <row r="15677" spans="1:4">
      <c r="A15677" s="489" t="str">
        <f t="shared" si="244"/>
        <v>2314200391介護予防訪問リハビリテーション</v>
      </c>
      <c r="B15677" s="489">
        <v>2314200391</v>
      </c>
      <c r="C15677" s="489" t="s">
        <v>2108</v>
      </c>
      <c r="D15677" s="489" t="s">
        <v>17411</v>
      </c>
    </row>
    <row r="15678" spans="1:4">
      <c r="A15678" s="489" t="str">
        <f t="shared" si="244"/>
        <v>2314200391介護予防訪問看護</v>
      </c>
      <c r="B15678" s="489">
        <v>2314200391</v>
      </c>
      <c r="C15678" s="489" t="s">
        <v>2103</v>
      </c>
      <c r="D15678" s="489" t="s">
        <v>17411</v>
      </c>
    </row>
    <row r="15679" spans="1:4">
      <c r="A15679" s="489" t="str">
        <f t="shared" si="244"/>
        <v>2314200391通所リハビリテーション</v>
      </c>
      <c r="B15679" s="489">
        <v>2314200391</v>
      </c>
      <c r="C15679" s="489" t="s">
        <v>2511</v>
      </c>
      <c r="D15679" s="489" t="s">
        <v>17411</v>
      </c>
    </row>
    <row r="15680" spans="1:4">
      <c r="A15680" s="489" t="str">
        <f t="shared" si="244"/>
        <v>2314200391訪問リハビリテーション</v>
      </c>
      <c r="B15680" s="489">
        <v>2314200391</v>
      </c>
      <c r="C15680" s="489" t="s">
        <v>2104</v>
      </c>
      <c r="D15680" s="489" t="s">
        <v>17411</v>
      </c>
    </row>
    <row r="15681" spans="1:4">
      <c r="A15681" s="489" t="str">
        <f t="shared" si="244"/>
        <v>2314200391訪問看護</v>
      </c>
      <c r="B15681" s="489">
        <v>2314200391</v>
      </c>
      <c r="C15681" s="489" t="s">
        <v>2102</v>
      </c>
      <c r="D15681" s="489" t="s">
        <v>17411</v>
      </c>
    </row>
    <row r="15682" spans="1:4">
      <c r="A15682" s="489" t="str">
        <f t="shared" ref="A15682:A15745" si="245">B15682&amp;C15682</f>
        <v>2314200417介護予防訪問リハビリテーション</v>
      </c>
      <c r="B15682" s="489">
        <v>2314200417</v>
      </c>
      <c r="C15682" s="489" t="s">
        <v>2108</v>
      </c>
      <c r="D15682" s="489" t="s">
        <v>17412</v>
      </c>
    </row>
    <row r="15683" spans="1:4">
      <c r="A15683" s="489" t="str">
        <f t="shared" si="245"/>
        <v>2314200417介護予防訪問看護</v>
      </c>
      <c r="B15683" s="489">
        <v>2314200417</v>
      </c>
      <c r="C15683" s="489" t="s">
        <v>2103</v>
      </c>
      <c r="D15683" s="489" t="s">
        <v>17412</v>
      </c>
    </row>
    <row r="15684" spans="1:4">
      <c r="A15684" s="489" t="str">
        <f t="shared" si="245"/>
        <v>2314200417訪問リハビリテーション</v>
      </c>
      <c r="B15684" s="489">
        <v>2314200417</v>
      </c>
      <c r="C15684" s="489" t="s">
        <v>2104</v>
      </c>
      <c r="D15684" s="489" t="s">
        <v>17412</v>
      </c>
    </row>
    <row r="15685" spans="1:4">
      <c r="A15685" s="489" t="str">
        <f t="shared" si="245"/>
        <v>2314200417訪問看護</v>
      </c>
      <c r="B15685" s="489">
        <v>2314200417</v>
      </c>
      <c r="C15685" s="489" t="s">
        <v>2102</v>
      </c>
      <c r="D15685" s="489" t="s">
        <v>17412</v>
      </c>
    </row>
    <row r="15686" spans="1:4">
      <c r="A15686" s="489" t="str">
        <f t="shared" si="245"/>
        <v>2314200441介護予防訪問リハビリテーション</v>
      </c>
      <c r="B15686" s="489">
        <v>2314200441</v>
      </c>
      <c r="C15686" s="489" t="s">
        <v>2108</v>
      </c>
      <c r="D15686" s="489" t="s">
        <v>17413</v>
      </c>
    </row>
    <row r="15687" spans="1:4">
      <c r="A15687" s="489" t="str">
        <f t="shared" si="245"/>
        <v>2314200441介護予防訪問看護</v>
      </c>
      <c r="B15687" s="489">
        <v>2314200441</v>
      </c>
      <c r="C15687" s="489" t="s">
        <v>2103</v>
      </c>
      <c r="D15687" s="489" t="s">
        <v>17413</v>
      </c>
    </row>
    <row r="15688" spans="1:4">
      <c r="A15688" s="489" t="str">
        <f t="shared" si="245"/>
        <v>2314200441訪問リハビリテーション</v>
      </c>
      <c r="B15688" s="489">
        <v>2314200441</v>
      </c>
      <c r="C15688" s="489" t="s">
        <v>2104</v>
      </c>
      <c r="D15688" s="489" t="s">
        <v>17413</v>
      </c>
    </row>
    <row r="15689" spans="1:4">
      <c r="A15689" s="489" t="str">
        <f t="shared" si="245"/>
        <v>2314200441訪問看護</v>
      </c>
      <c r="B15689" s="489">
        <v>2314200441</v>
      </c>
      <c r="C15689" s="489" t="s">
        <v>2102</v>
      </c>
      <c r="D15689" s="489" t="s">
        <v>17413</v>
      </c>
    </row>
    <row r="15690" spans="1:4">
      <c r="A15690" s="489" t="str">
        <f t="shared" si="245"/>
        <v>2314200458介護予防訪問リハビリテーション</v>
      </c>
      <c r="B15690" s="489">
        <v>2314200458</v>
      </c>
      <c r="C15690" s="489" t="s">
        <v>2108</v>
      </c>
      <c r="D15690" s="489" t="s">
        <v>17414</v>
      </c>
    </row>
    <row r="15691" spans="1:4">
      <c r="A15691" s="489" t="str">
        <f t="shared" si="245"/>
        <v>2314200458介護予防訪問看護</v>
      </c>
      <c r="B15691" s="489">
        <v>2314200458</v>
      </c>
      <c r="C15691" s="489" t="s">
        <v>2103</v>
      </c>
      <c r="D15691" s="489" t="s">
        <v>17414</v>
      </c>
    </row>
    <row r="15692" spans="1:4">
      <c r="A15692" s="489" t="str">
        <f t="shared" si="245"/>
        <v>2314200458訪問リハビリテーション</v>
      </c>
      <c r="B15692" s="489">
        <v>2314200458</v>
      </c>
      <c r="C15692" s="489" t="s">
        <v>2104</v>
      </c>
      <c r="D15692" s="489" t="s">
        <v>17414</v>
      </c>
    </row>
    <row r="15693" spans="1:4">
      <c r="A15693" s="489" t="str">
        <f t="shared" si="245"/>
        <v>2314200458訪問看護</v>
      </c>
      <c r="B15693" s="489">
        <v>2314200458</v>
      </c>
      <c r="C15693" s="489" t="s">
        <v>2102</v>
      </c>
      <c r="D15693" s="489" t="s">
        <v>17414</v>
      </c>
    </row>
    <row r="15694" spans="1:4">
      <c r="A15694" s="489" t="str">
        <f t="shared" si="245"/>
        <v>2314200524介護予防訪問リハビリテーション</v>
      </c>
      <c r="B15694" s="489">
        <v>2314200524</v>
      </c>
      <c r="C15694" s="489" t="s">
        <v>2108</v>
      </c>
      <c r="D15694" s="489" t="s">
        <v>17415</v>
      </c>
    </row>
    <row r="15695" spans="1:4">
      <c r="A15695" s="489" t="str">
        <f t="shared" si="245"/>
        <v>2314200524介護予防訪問看護</v>
      </c>
      <c r="B15695" s="489">
        <v>2314200524</v>
      </c>
      <c r="C15695" s="489" t="s">
        <v>2103</v>
      </c>
      <c r="D15695" s="489" t="s">
        <v>17415</v>
      </c>
    </row>
    <row r="15696" spans="1:4">
      <c r="A15696" s="489" t="str">
        <f t="shared" si="245"/>
        <v>2314200524訪問リハビリテーション</v>
      </c>
      <c r="B15696" s="489">
        <v>2314200524</v>
      </c>
      <c r="C15696" s="489" t="s">
        <v>2104</v>
      </c>
      <c r="D15696" s="489" t="s">
        <v>17415</v>
      </c>
    </row>
    <row r="15697" spans="1:4">
      <c r="A15697" s="489" t="str">
        <f t="shared" si="245"/>
        <v>2314200524訪問看護</v>
      </c>
      <c r="B15697" s="489">
        <v>2314200524</v>
      </c>
      <c r="C15697" s="489" t="s">
        <v>2102</v>
      </c>
      <c r="D15697" s="489" t="s">
        <v>17415</v>
      </c>
    </row>
    <row r="15698" spans="1:4">
      <c r="A15698" s="489" t="str">
        <f t="shared" si="245"/>
        <v>2314200540介護予防訪問リハビリテーション</v>
      </c>
      <c r="B15698" s="489">
        <v>2314200540</v>
      </c>
      <c r="C15698" s="489" t="s">
        <v>2108</v>
      </c>
      <c r="D15698" s="489" t="s">
        <v>17416</v>
      </c>
    </row>
    <row r="15699" spans="1:4">
      <c r="A15699" s="489" t="str">
        <f t="shared" si="245"/>
        <v>2314200540介護予防訪問看護</v>
      </c>
      <c r="B15699" s="489">
        <v>2314200540</v>
      </c>
      <c r="C15699" s="489" t="s">
        <v>2103</v>
      </c>
      <c r="D15699" s="489" t="s">
        <v>17416</v>
      </c>
    </row>
    <row r="15700" spans="1:4">
      <c r="A15700" s="489" t="str">
        <f t="shared" si="245"/>
        <v>2314200540訪問リハビリテーション</v>
      </c>
      <c r="B15700" s="489">
        <v>2314200540</v>
      </c>
      <c r="C15700" s="489" t="s">
        <v>2104</v>
      </c>
      <c r="D15700" s="489" t="s">
        <v>17416</v>
      </c>
    </row>
    <row r="15701" spans="1:4">
      <c r="A15701" s="489" t="str">
        <f t="shared" si="245"/>
        <v>2314200540訪問看護</v>
      </c>
      <c r="B15701" s="489">
        <v>2314200540</v>
      </c>
      <c r="C15701" s="489" t="s">
        <v>2102</v>
      </c>
      <c r="D15701" s="489" t="s">
        <v>17416</v>
      </c>
    </row>
    <row r="15702" spans="1:4">
      <c r="A15702" s="489" t="str">
        <f t="shared" si="245"/>
        <v>2314200565介護予防訪問リハビリテーション</v>
      </c>
      <c r="B15702" s="489">
        <v>2314200565</v>
      </c>
      <c r="C15702" s="489" t="s">
        <v>2108</v>
      </c>
      <c r="D15702" s="489" t="s">
        <v>17417</v>
      </c>
    </row>
    <row r="15703" spans="1:4">
      <c r="A15703" s="489" t="str">
        <f t="shared" si="245"/>
        <v>2314200565介護予防訪問看護</v>
      </c>
      <c r="B15703" s="489">
        <v>2314200565</v>
      </c>
      <c r="C15703" s="489" t="s">
        <v>2103</v>
      </c>
      <c r="D15703" s="489" t="s">
        <v>17417</v>
      </c>
    </row>
    <row r="15704" spans="1:4">
      <c r="A15704" s="489" t="str">
        <f t="shared" si="245"/>
        <v>2314200565訪問リハビリテーション</v>
      </c>
      <c r="B15704" s="489">
        <v>2314200565</v>
      </c>
      <c r="C15704" s="489" t="s">
        <v>2104</v>
      </c>
      <c r="D15704" s="489" t="s">
        <v>17417</v>
      </c>
    </row>
    <row r="15705" spans="1:4">
      <c r="A15705" s="489" t="str">
        <f t="shared" si="245"/>
        <v>2314200565訪問看護</v>
      </c>
      <c r="B15705" s="489">
        <v>2314200565</v>
      </c>
      <c r="C15705" s="489" t="s">
        <v>2102</v>
      </c>
      <c r="D15705" s="489" t="s">
        <v>17417</v>
      </c>
    </row>
    <row r="15706" spans="1:4">
      <c r="A15706" s="489" t="str">
        <f t="shared" si="245"/>
        <v>2314200573介護予防訪問リハビリテーション</v>
      </c>
      <c r="B15706" s="489">
        <v>2314200573</v>
      </c>
      <c r="C15706" s="489" t="s">
        <v>2108</v>
      </c>
      <c r="D15706" s="489" t="s">
        <v>17418</v>
      </c>
    </row>
    <row r="15707" spans="1:4">
      <c r="A15707" s="489" t="str">
        <f t="shared" si="245"/>
        <v>2314200573介護予防訪問看護</v>
      </c>
      <c r="B15707" s="489">
        <v>2314200573</v>
      </c>
      <c r="C15707" s="489" t="s">
        <v>2103</v>
      </c>
      <c r="D15707" s="489" t="s">
        <v>17418</v>
      </c>
    </row>
    <row r="15708" spans="1:4">
      <c r="A15708" s="489" t="str">
        <f t="shared" si="245"/>
        <v>2314200573訪問リハビリテーション</v>
      </c>
      <c r="B15708" s="489">
        <v>2314200573</v>
      </c>
      <c r="C15708" s="489" t="s">
        <v>2104</v>
      </c>
      <c r="D15708" s="489" t="s">
        <v>17418</v>
      </c>
    </row>
    <row r="15709" spans="1:4">
      <c r="A15709" s="489" t="str">
        <f t="shared" si="245"/>
        <v>2314200573訪問看護</v>
      </c>
      <c r="B15709" s="489">
        <v>2314200573</v>
      </c>
      <c r="C15709" s="489" t="s">
        <v>2102</v>
      </c>
      <c r="D15709" s="489" t="s">
        <v>17418</v>
      </c>
    </row>
    <row r="15710" spans="1:4">
      <c r="A15710" s="489" t="str">
        <f t="shared" si="245"/>
        <v>2314200599介護予防訪問リハビリテーション</v>
      </c>
      <c r="B15710" s="489">
        <v>2314200599</v>
      </c>
      <c r="C15710" s="489" t="s">
        <v>2108</v>
      </c>
      <c r="D15710" s="489" t="s">
        <v>17419</v>
      </c>
    </row>
    <row r="15711" spans="1:4">
      <c r="A15711" s="489" t="str">
        <f t="shared" si="245"/>
        <v>2314200599介護予防訪問看護</v>
      </c>
      <c r="B15711" s="489">
        <v>2314200599</v>
      </c>
      <c r="C15711" s="489" t="s">
        <v>2103</v>
      </c>
      <c r="D15711" s="489" t="s">
        <v>17419</v>
      </c>
    </row>
    <row r="15712" spans="1:4">
      <c r="A15712" s="489" t="str">
        <f t="shared" si="245"/>
        <v>2314200599訪問リハビリテーション</v>
      </c>
      <c r="B15712" s="489">
        <v>2314200599</v>
      </c>
      <c r="C15712" s="489" t="s">
        <v>2104</v>
      </c>
      <c r="D15712" s="489" t="s">
        <v>17419</v>
      </c>
    </row>
    <row r="15713" spans="1:4">
      <c r="A15713" s="489" t="str">
        <f t="shared" si="245"/>
        <v>2314200599訪問看護</v>
      </c>
      <c r="B15713" s="489">
        <v>2314200599</v>
      </c>
      <c r="C15713" s="489" t="s">
        <v>2102</v>
      </c>
      <c r="D15713" s="489" t="s">
        <v>17419</v>
      </c>
    </row>
    <row r="15714" spans="1:4">
      <c r="A15714" s="489" t="str">
        <f t="shared" si="245"/>
        <v>2314200607介護予防訪問リハビリテーション</v>
      </c>
      <c r="B15714" s="489">
        <v>2314200607</v>
      </c>
      <c r="C15714" s="489" t="s">
        <v>2108</v>
      </c>
      <c r="D15714" s="489" t="s">
        <v>17420</v>
      </c>
    </row>
    <row r="15715" spans="1:4">
      <c r="A15715" s="489" t="str">
        <f t="shared" si="245"/>
        <v>2314200607介護予防訪問看護</v>
      </c>
      <c r="B15715" s="489">
        <v>2314200607</v>
      </c>
      <c r="C15715" s="489" t="s">
        <v>2103</v>
      </c>
      <c r="D15715" s="489" t="s">
        <v>17420</v>
      </c>
    </row>
    <row r="15716" spans="1:4">
      <c r="A15716" s="489" t="str">
        <f t="shared" si="245"/>
        <v>2314200607訪問リハビリテーション</v>
      </c>
      <c r="B15716" s="489">
        <v>2314200607</v>
      </c>
      <c r="C15716" s="489" t="s">
        <v>2104</v>
      </c>
      <c r="D15716" s="489" t="s">
        <v>17420</v>
      </c>
    </row>
    <row r="15717" spans="1:4">
      <c r="A15717" s="489" t="str">
        <f t="shared" si="245"/>
        <v>2314200607訪問看護</v>
      </c>
      <c r="B15717" s="489">
        <v>2314200607</v>
      </c>
      <c r="C15717" s="489" t="s">
        <v>2102</v>
      </c>
      <c r="D15717" s="489" t="s">
        <v>17420</v>
      </c>
    </row>
    <row r="15718" spans="1:4">
      <c r="A15718" s="489" t="str">
        <f t="shared" si="245"/>
        <v>2314200615介護予防訪問リハビリテーション</v>
      </c>
      <c r="B15718" s="489">
        <v>2314200615</v>
      </c>
      <c r="C15718" s="489" t="s">
        <v>2108</v>
      </c>
      <c r="D15718" s="489" t="s">
        <v>16625</v>
      </c>
    </row>
    <row r="15719" spans="1:4">
      <c r="A15719" s="489" t="str">
        <f t="shared" si="245"/>
        <v>2314200615介護予防訪問看護</v>
      </c>
      <c r="B15719" s="489">
        <v>2314200615</v>
      </c>
      <c r="C15719" s="489" t="s">
        <v>2103</v>
      </c>
      <c r="D15719" s="489" t="s">
        <v>16625</v>
      </c>
    </row>
    <row r="15720" spans="1:4">
      <c r="A15720" s="489" t="str">
        <f t="shared" si="245"/>
        <v>2314200615訪問リハビリテーション</v>
      </c>
      <c r="B15720" s="489">
        <v>2314200615</v>
      </c>
      <c r="C15720" s="489" t="s">
        <v>2104</v>
      </c>
      <c r="D15720" s="489" t="s">
        <v>16625</v>
      </c>
    </row>
    <row r="15721" spans="1:4">
      <c r="A15721" s="489" t="str">
        <f t="shared" si="245"/>
        <v>2314200615訪問看護</v>
      </c>
      <c r="B15721" s="489">
        <v>2314200615</v>
      </c>
      <c r="C15721" s="489" t="s">
        <v>2102</v>
      </c>
      <c r="D15721" s="489" t="s">
        <v>16625</v>
      </c>
    </row>
    <row r="15722" spans="1:4">
      <c r="A15722" s="489" t="str">
        <f t="shared" si="245"/>
        <v>2314200722介護予防訪問リハビリテーション</v>
      </c>
      <c r="B15722" s="489">
        <v>2314200722</v>
      </c>
      <c r="C15722" s="489" t="s">
        <v>2108</v>
      </c>
      <c r="D15722" s="489" t="s">
        <v>16453</v>
      </c>
    </row>
    <row r="15723" spans="1:4">
      <c r="A15723" s="489" t="str">
        <f t="shared" si="245"/>
        <v>2314200722介護予防訪問看護</v>
      </c>
      <c r="B15723" s="489">
        <v>2314200722</v>
      </c>
      <c r="C15723" s="489" t="s">
        <v>2103</v>
      </c>
      <c r="D15723" s="489" t="s">
        <v>16453</v>
      </c>
    </row>
    <row r="15724" spans="1:4">
      <c r="A15724" s="489" t="str">
        <f t="shared" si="245"/>
        <v>2314200722訪問リハビリテーション</v>
      </c>
      <c r="B15724" s="489">
        <v>2314200722</v>
      </c>
      <c r="C15724" s="489" t="s">
        <v>2104</v>
      </c>
      <c r="D15724" s="489" t="s">
        <v>16453</v>
      </c>
    </row>
    <row r="15725" spans="1:4">
      <c r="A15725" s="489" t="str">
        <f t="shared" si="245"/>
        <v>2314200722訪問看護</v>
      </c>
      <c r="B15725" s="489">
        <v>2314200722</v>
      </c>
      <c r="C15725" s="489" t="s">
        <v>2102</v>
      </c>
      <c r="D15725" s="489" t="s">
        <v>16453</v>
      </c>
    </row>
    <row r="15726" spans="1:4">
      <c r="A15726" s="489" t="str">
        <f t="shared" si="245"/>
        <v>2314200730介護予防訪問リハビリテーション</v>
      </c>
      <c r="B15726" s="489">
        <v>2314200730</v>
      </c>
      <c r="C15726" s="489" t="s">
        <v>2108</v>
      </c>
      <c r="D15726" s="489" t="s">
        <v>17421</v>
      </c>
    </row>
    <row r="15727" spans="1:4">
      <c r="A15727" s="489" t="str">
        <f t="shared" si="245"/>
        <v>2314200730介護予防訪問看護</v>
      </c>
      <c r="B15727" s="489">
        <v>2314200730</v>
      </c>
      <c r="C15727" s="489" t="s">
        <v>2103</v>
      </c>
      <c r="D15727" s="489" t="s">
        <v>17421</v>
      </c>
    </row>
    <row r="15728" spans="1:4">
      <c r="A15728" s="489" t="str">
        <f t="shared" si="245"/>
        <v>2314200730訪問リハビリテーション</v>
      </c>
      <c r="B15728" s="489">
        <v>2314200730</v>
      </c>
      <c r="C15728" s="489" t="s">
        <v>2104</v>
      </c>
      <c r="D15728" s="489" t="s">
        <v>17421</v>
      </c>
    </row>
    <row r="15729" spans="1:4">
      <c r="A15729" s="489" t="str">
        <f t="shared" si="245"/>
        <v>2314200730訪問看護</v>
      </c>
      <c r="B15729" s="489">
        <v>2314200730</v>
      </c>
      <c r="C15729" s="489" t="s">
        <v>2102</v>
      </c>
      <c r="D15729" s="489" t="s">
        <v>17421</v>
      </c>
    </row>
    <row r="15730" spans="1:4">
      <c r="A15730" s="489" t="str">
        <f t="shared" si="245"/>
        <v>2314200763介護予防訪問リハビリテーション</v>
      </c>
      <c r="B15730" s="489">
        <v>2314200763</v>
      </c>
      <c r="C15730" s="489" t="s">
        <v>2108</v>
      </c>
      <c r="D15730" s="489" t="s">
        <v>17422</v>
      </c>
    </row>
    <row r="15731" spans="1:4">
      <c r="A15731" s="489" t="str">
        <f t="shared" si="245"/>
        <v>2314200763介護予防訪問看護</v>
      </c>
      <c r="B15731" s="489">
        <v>2314200763</v>
      </c>
      <c r="C15731" s="489" t="s">
        <v>2103</v>
      </c>
      <c r="D15731" s="489" t="s">
        <v>17422</v>
      </c>
    </row>
    <row r="15732" spans="1:4">
      <c r="A15732" s="489" t="str">
        <f t="shared" si="245"/>
        <v>2314200763訪問リハビリテーション</v>
      </c>
      <c r="B15732" s="489">
        <v>2314200763</v>
      </c>
      <c r="C15732" s="489" t="s">
        <v>2104</v>
      </c>
      <c r="D15732" s="489" t="s">
        <v>17422</v>
      </c>
    </row>
    <row r="15733" spans="1:4">
      <c r="A15733" s="489" t="str">
        <f t="shared" si="245"/>
        <v>2314200763訪問看護</v>
      </c>
      <c r="B15733" s="489">
        <v>2314200763</v>
      </c>
      <c r="C15733" s="489" t="s">
        <v>2102</v>
      </c>
      <c r="D15733" s="489" t="s">
        <v>17422</v>
      </c>
    </row>
    <row r="15734" spans="1:4">
      <c r="A15734" s="489" t="str">
        <f t="shared" si="245"/>
        <v>2314200771介護予防訪問看護</v>
      </c>
      <c r="B15734" s="489">
        <v>2314200771</v>
      </c>
      <c r="C15734" s="489" t="s">
        <v>2103</v>
      </c>
      <c r="D15734" s="489" t="s">
        <v>17423</v>
      </c>
    </row>
    <row r="15735" spans="1:4">
      <c r="A15735" s="489" t="str">
        <f t="shared" si="245"/>
        <v>2314200771訪問看護</v>
      </c>
      <c r="B15735" s="489">
        <v>2314200771</v>
      </c>
      <c r="C15735" s="489" t="s">
        <v>2102</v>
      </c>
      <c r="D15735" s="489" t="s">
        <v>17423</v>
      </c>
    </row>
    <row r="15736" spans="1:4">
      <c r="A15736" s="489" t="str">
        <f t="shared" si="245"/>
        <v>2314200789介護予防訪問リハビリテーション</v>
      </c>
      <c r="B15736" s="489">
        <v>2314200789</v>
      </c>
      <c r="C15736" s="489" t="s">
        <v>2108</v>
      </c>
      <c r="D15736" s="489" t="s">
        <v>17424</v>
      </c>
    </row>
    <row r="15737" spans="1:4">
      <c r="A15737" s="489" t="str">
        <f t="shared" si="245"/>
        <v>2314200789介護予防訪問看護</v>
      </c>
      <c r="B15737" s="489">
        <v>2314200789</v>
      </c>
      <c r="C15737" s="489" t="s">
        <v>2103</v>
      </c>
      <c r="D15737" s="489" t="s">
        <v>17424</v>
      </c>
    </row>
    <row r="15738" spans="1:4">
      <c r="A15738" s="489" t="str">
        <f t="shared" si="245"/>
        <v>2314200789訪問リハビリテーション</v>
      </c>
      <c r="B15738" s="489">
        <v>2314200789</v>
      </c>
      <c r="C15738" s="489" t="s">
        <v>2104</v>
      </c>
      <c r="D15738" s="489" t="s">
        <v>17424</v>
      </c>
    </row>
    <row r="15739" spans="1:4">
      <c r="A15739" s="489" t="str">
        <f t="shared" si="245"/>
        <v>2314200789訪問看護</v>
      </c>
      <c r="B15739" s="489">
        <v>2314200789</v>
      </c>
      <c r="C15739" s="489" t="s">
        <v>2102</v>
      </c>
      <c r="D15739" s="489" t="s">
        <v>17424</v>
      </c>
    </row>
    <row r="15740" spans="1:4">
      <c r="A15740" s="489" t="str">
        <f t="shared" si="245"/>
        <v>2314200797介護予防訪問リハビリテーション</v>
      </c>
      <c r="B15740" s="489">
        <v>2314200797</v>
      </c>
      <c r="C15740" s="489" t="s">
        <v>2108</v>
      </c>
      <c r="D15740" s="489" t="s">
        <v>17425</v>
      </c>
    </row>
    <row r="15741" spans="1:4">
      <c r="A15741" s="489" t="str">
        <f t="shared" si="245"/>
        <v>2314200797介護予防訪問看護</v>
      </c>
      <c r="B15741" s="489">
        <v>2314200797</v>
      </c>
      <c r="C15741" s="489" t="s">
        <v>2103</v>
      </c>
      <c r="D15741" s="489" t="s">
        <v>17425</v>
      </c>
    </row>
    <row r="15742" spans="1:4">
      <c r="A15742" s="489" t="str">
        <f t="shared" si="245"/>
        <v>2314200797訪問リハビリテーション</v>
      </c>
      <c r="B15742" s="489">
        <v>2314200797</v>
      </c>
      <c r="C15742" s="489" t="s">
        <v>2104</v>
      </c>
      <c r="D15742" s="489" t="s">
        <v>17425</v>
      </c>
    </row>
    <row r="15743" spans="1:4">
      <c r="A15743" s="489" t="str">
        <f t="shared" si="245"/>
        <v>2314200797訪問看護</v>
      </c>
      <c r="B15743" s="489">
        <v>2314200797</v>
      </c>
      <c r="C15743" s="489" t="s">
        <v>2102</v>
      </c>
      <c r="D15743" s="489" t="s">
        <v>17425</v>
      </c>
    </row>
    <row r="15744" spans="1:4">
      <c r="A15744" s="489" t="str">
        <f t="shared" si="245"/>
        <v>2314200805介護予防訪問リハビリテーション</v>
      </c>
      <c r="B15744" s="489">
        <v>2314200805</v>
      </c>
      <c r="C15744" s="489" t="s">
        <v>2108</v>
      </c>
      <c r="D15744" s="489" t="s">
        <v>17005</v>
      </c>
    </row>
    <row r="15745" spans="1:4">
      <c r="A15745" s="489" t="str">
        <f t="shared" si="245"/>
        <v>2314200805介護予防訪問看護</v>
      </c>
      <c r="B15745" s="489">
        <v>2314200805</v>
      </c>
      <c r="C15745" s="489" t="s">
        <v>2103</v>
      </c>
      <c r="D15745" s="489" t="s">
        <v>17005</v>
      </c>
    </row>
    <row r="15746" spans="1:4">
      <c r="A15746" s="489" t="str">
        <f t="shared" ref="A15746:A15809" si="246">B15746&amp;C15746</f>
        <v>2314200805訪問リハビリテーション</v>
      </c>
      <c r="B15746" s="489">
        <v>2314200805</v>
      </c>
      <c r="C15746" s="489" t="s">
        <v>2104</v>
      </c>
      <c r="D15746" s="489" t="s">
        <v>17005</v>
      </c>
    </row>
    <row r="15747" spans="1:4">
      <c r="A15747" s="489" t="str">
        <f t="shared" si="246"/>
        <v>2314200805訪問看護</v>
      </c>
      <c r="B15747" s="489">
        <v>2314200805</v>
      </c>
      <c r="C15747" s="489" t="s">
        <v>2102</v>
      </c>
      <c r="D15747" s="489" t="s">
        <v>17005</v>
      </c>
    </row>
    <row r="15748" spans="1:4">
      <c r="A15748" s="489" t="str">
        <f t="shared" si="246"/>
        <v>2314200813介護予防訪問リハビリテーション</v>
      </c>
      <c r="B15748" s="489">
        <v>2314200813</v>
      </c>
      <c r="C15748" s="489" t="s">
        <v>2108</v>
      </c>
      <c r="D15748" s="489" t="s">
        <v>17426</v>
      </c>
    </row>
    <row r="15749" spans="1:4">
      <c r="A15749" s="489" t="str">
        <f t="shared" si="246"/>
        <v>2314200813介護予防訪問看護</v>
      </c>
      <c r="B15749" s="489">
        <v>2314200813</v>
      </c>
      <c r="C15749" s="489" t="s">
        <v>2103</v>
      </c>
      <c r="D15749" s="489" t="s">
        <v>17426</v>
      </c>
    </row>
    <row r="15750" spans="1:4">
      <c r="A15750" s="489" t="str">
        <f t="shared" si="246"/>
        <v>2314200813訪問リハビリテーション</v>
      </c>
      <c r="B15750" s="489">
        <v>2314200813</v>
      </c>
      <c r="C15750" s="489" t="s">
        <v>2104</v>
      </c>
      <c r="D15750" s="489" t="s">
        <v>17426</v>
      </c>
    </row>
    <row r="15751" spans="1:4">
      <c r="A15751" s="489" t="str">
        <f t="shared" si="246"/>
        <v>2314200813訪問看護</v>
      </c>
      <c r="B15751" s="489">
        <v>2314200813</v>
      </c>
      <c r="C15751" s="489" t="s">
        <v>2102</v>
      </c>
      <c r="D15751" s="489" t="s">
        <v>17426</v>
      </c>
    </row>
    <row r="15752" spans="1:4">
      <c r="A15752" s="489" t="str">
        <f t="shared" si="246"/>
        <v>2314200854介護予防訪問リハビリテーション</v>
      </c>
      <c r="B15752" s="489">
        <v>2314200854</v>
      </c>
      <c r="C15752" s="489" t="s">
        <v>2108</v>
      </c>
      <c r="D15752" s="489" t="s">
        <v>17427</v>
      </c>
    </row>
    <row r="15753" spans="1:4">
      <c r="A15753" s="489" t="str">
        <f t="shared" si="246"/>
        <v>2314200854介護予防訪問看護</v>
      </c>
      <c r="B15753" s="489">
        <v>2314200854</v>
      </c>
      <c r="C15753" s="489" t="s">
        <v>2103</v>
      </c>
      <c r="D15753" s="489" t="s">
        <v>17427</v>
      </c>
    </row>
    <row r="15754" spans="1:4">
      <c r="A15754" s="489" t="str">
        <f t="shared" si="246"/>
        <v>2314200854訪問リハビリテーション</v>
      </c>
      <c r="B15754" s="489">
        <v>2314200854</v>
      </c>
      <c r="C15754" s="489" t="s">
        <v>2104</v>
      </c>
      <c r="D15754" s="489" t="s">
        <v>17427</v>
      </c>
    </row>
    <row r="15755" spans="1:4">
      <c r="A15755" s="489" t="str">
        <f t="shared" si="246"/>
        <v>2314200854訪問看護</v>
      </c>
      <c r="B15755" s="489">
        <v>2314200854</v>
      </c>
      <c r="C15755" s="489" t="s">
        <v>2102</v>
      </c>
      <c r="D15755" s="489" t="s">
        <v>17427</v>
      </c>
    </row>
    <row r="15756" spans="1:4">
      <c r="A15756" s="489" t="str">
        <f t="shared" si="246"/>
        <v>2314200862介護予防訪問リハビリテーション</v>
      </c>
      <c r="B15756" s="489">
        <v>2314200862</v>
      </c>
      <c r="C15756" s="489" t="s">
        <v>2108</v>
      </c>
      <c r="D15756" s="489" t="s">
        <v>17428</v>
      </c>
    </row>
    <row r="15757" spans="1:4">
      <c r="A15757" s="489" t="str">
        <f t="shared" si="246"/>
        <v>2314200862介護予防訪問看護</v>
      </c>
      <c r="B15757" s="489">
        <v>2314200862</v>
      </c>
      <c r="C15757" s="489" t="s">
        <v>2103</v>
      </c>
      <c r="D15757" s="489" t="s">
        <v>17428</v>
      </c>
    </row>
    <row r="15758" spans="1:4">
      <c r="A15758" s="489" t="str">
        <f t="shared" si="246"/>
        <v>2314200862訪問リハビリテーション</v>
      </c>
      <c r="B15758" s="489">
        <v>2314200862</v>
      </c>
      <c r="C15758" s="489" t="s">
        <v>2104</v>
      </c>
      <c r="D15758" s="489" t="s">
        <v>17428</v>
      </c>
    </row>
    <row r="15759" spans="1:4">
      <c r="A15759" s="489" t="str">
        <f t="shared" si="246"/>
        <v>2314200862訪問看護</v>
      </c>
      <c r="B15759" s="489">
        <v>2314200862</v>
      </c>
      <c r="C15759" s="489" t="s">
        <v>2102</v>
      </c>
      <c r="D15759" s="489" t="s">
        <v>17428</v>
      </c>
    </row>
    <row r="15760" spans="1:4">
      <c r="A15760" s="489" t="str">
        <f t="shared" si="246"/>
        <v>2314200870介護予防訪問リハビリテーション</v>
      </c>
      <c r="B15760" s="489">
        <v>2314200870</v>
      </c>
      <c r="C15760" s="489" t="s">
        <v>2108</v>
      </c>
      <c r="D15760" s="489" t="s">
        <v>17429</v>
      </c>
    </row>
    <row r="15761" spans="1:4">
      <c r="A15761" s="489" t="str">
        <f t="shared" si="246"/>
        <v>2314200870介護予防訪問看護</v>
      </c>
      <c r="B15761" s="489">
        <v>2314200870</v>
      </c>
      <c r="C15761" s="489" t="s">
        <v>2103</v>
      </c>
      <c r="D15761" s="489" t="s">
        <v>17429</v>
      </c>
    </row>
    <row r="15762" spans="1:4">
      <c r="A15762" s="489" t="str">
        <f t="shared" si="246"/>
        <v>2314200870訪問リハビリテーション</v>
      </c>
      <c r="B15762" s="489">
        <v>2314200870</v>
      </c>
      <c r="C15762" s="489" t="s">
        <v>2104</v>
      </c>
      <c r="D15762" s="489" t="s">
        <v>17429</v>
      </c>
    </row>
    <row r="15763" spans="1:4">
      <c r="A15763" s="489" t="str">
        <f t="shared" si="246"/>
        <v>2314200870訪問看護</v>
      </c>
      <c r="B15763" s="489">
        <v>2314200870</v>
      </c>
      <c r="C15763" s="489" t="s">
        <v>2102</v>
      </c>
      <c r="D15763" s="489" t="s">
        <v>17429</v>
      </c>
    </row>
    <row r="15764" spans="1:4">
      <c r="A15764" s="489" t="str">
        <f t="shared" si="246"/>
        <v>2314200888介護予防訪問リハビリテーション</v>
      </c>
      <c r="B15764" s="489">
        <v>2314200888</v>
      </c>
      <c r="C15764" s="489" t="s">
        <v>2108</v>
      </c>
      <c r="D15764" s="489" t="s">
        <v>17430</v>
      </c>
    </row>
    <row r="15765" spans="1:4">
      <c r="A15765" s="489" t="str">
        <f t="shared" si="246"/>
        <v>2314200888介護予防訪問看護</v>
      </c>
      <c r="B15765" s="489">
        <v>2314200888</v>
      </c>
      <c r="C15765" s="489" t="s">
        <v>2103</v>
      </c>
      <c r="D15765" s="489" t="s">
        <v>17430</v>
      </c>
    </row>
    <row r="15766" spans="1:4">
      <c r="A15766" s="489" t="str">
        <f t="shared" si="246"/>
        <v>2314200888訪問リハビリテーション</v>
      </c>
      <c r="B15766" s="489">
        <v>2314200888</v>
      </c>
      <c r="C15766" s="489" t="s">
        <v>2104</v>
      </c>
      <c r="D15766" s="489" t="s">
        <v>17430</v>
      </c>
    </row>
    <row r="15767" spans="1:4">
      <c r="A15767" s="489" t="str">
        <f t="shared" si="246"/>
        <v>2314200888訪問看護</v>
      </c>
      <c r="B15767" s="489">
        <v>2314200888</v>
      </c>
      <c r="C15767" s="489" t="s">
        <v>2102</v>
      </c>
      <c r="D15767" s="489" t="s">
        <v>17430</v>
      </c>
    </row>
    <row r="15768" spans="1:4">
      <c r="A15768" s="489" t="str">
        <f t="shared" si="246"/>
        <v>2314200896介護予防訪問リハビリテーション</v>
      </c>
      <c r="B15768" s="489">
        <v>2314200896</v>
      </c>
      <c r="C15768" s="489" t="s">
        <v>2108</v>
      </c>
      <c r="D15768" s="489" t="s">
        <v>17431</v>
      </c>
    </row>
    <row r="15769" spans="1:4">
      <c r="A15769" s="489" t="str">
        <f t="shared" si="246"/>
        <v>2314200896介護予防訪問看護</v>
      </c>
      <c r="B15769" s="489">
        <v>2314200896</v>
      </c>
      <c r="C15769" s="489" t="s">
        <v>2103</v>
      </c>
      <c r="D15769" s="489" t="s">
        <v>17431</v>
      </c>
    </row>
    <row r="15770" spans="1:4">
      <c r="A15770" s="489" t="str">
        <f t="shared" si="246"/>
        <v>2314200896訪問リハビリテーション</v>
      </c>
      <c r="B15770" s="489">
        <v>2314200896</v>
      </c>
      <c r="C15770" s="489" t="s">
        <v>2104</v>
      </c>
      <c r="D15770" s="489" t="s">
        <v>17431</v>
      </c>
    </row>
    <row r="15771" spans="1:4">
      <c r="A15771" s="489" t="str">
        <f t="shared" si="246"/>
        <v>2314200896訪問看護</v>
      </c>
      <c r="B15771" s="489">
        <v>2314200896</v>
      </c>
      <c r="C15771" s="489" t="s">
        <v>2102</v>
      </c>
      <c r="D15771" s="489" t="s">
        <v>17431</v>
      </c>
    </row>
    <row r="15772" spans="1:4">
      <c r="A15772" s="489" t="str">
        <f t="shared" si="246"/>
        <v>2314200912介護予防訪問リハビリテーション</v>
      </c>
      <c r="B15772" s="489">
        <v>2314200912</v>
      </c>
      <c r="C15772" s="489" t="s">
        <v>2108</v>
      </c>
      <c r="D15772" s="489" t="s">
        <v>17432</v>
      </c>
    </row>
    <row r="15773" spans="1:4">
      <c r="A15773" s="489" t="str">
        <f t="shared" si="246"/>
        <v>2314200912介護予防訪問看護</v>
      </c>
      <c r="B15773" s="489">
        <v>2314200912</v>
      </c>
      <c r="C15773" s="489" t="s">
        <v>2103</v>
      </c>
      <c r="D15773" s="489" t="s">
        <v>17432</v>
      </c>
    </row>
    <row r="15774" spans="1:4">
      <c r="A15774" s="489" t="str">
        <f t="shared" si="246"/>
        <v>2314200912訪問リハビリテーション</v>
      </c>
      <c r="B15774" s="489">
        <v>2314200912</v>
      </c>
      <c r="C15774" s="489" t="s">
        <v>2104</v>
      </c>
      <c r="D15774" s="489" t="s">
        <v>17432</v>
      </c>
    </row>
    <row r="15775" spans="1:4">
      <c r="A15775" s="489" t="str">
        <f t="shared" si="246"/>
        <v>2314200912訪問看護</v>
      </c>
      <c r="B15775" s="489">
        <v>2314200912</v>
      </c>
      <c r="C15775" s="489" t="s">
        <v>2102</v>
      </c>
      <c r="D15775" s="489" t="s">
        <v>17432</v>
      </c>
    </row>
    <row r="15776" spans="1:4">
      <c r="A15776" s="489" t="str">
        <f t="shared" si="246"/>
        <v>2314200920介護予防訪問リハビリテーション</v>
      </c>
      <c r="B15776" s="489">
        <v>2314200920</v>
      </c>
      <c r="C15776" s="489" t="s">
        <v>2108</v>
      </c>
      <c r="D15776" s="489" t="s">
        <v>17433</v>
      </c>
    </row>
    <row r="15777" spans="1:4">
      <c r="A15777" s="489" t="str">
        <f t="shared" si="246"/>
        <v>2314200920介護予防訪問看護</v>
      </c>
      <c r="B15777" s="489">
        <v>2314200920</v>
      </c>
      <c r="C15777" s="489" t="s">
        <v>2103</v>
      </c>
      <c r="D15777" s="489" t="s">
        <v>17433</v>
      </c>
    </row>
    <row r="15778" spans="1:4">
      <c r="A15778" s="489" t="str">
        <f t="shared" si="246"/>
        <v>2314200920訪問リハビリテーション</v>
      </c>
      <c r="B15778" s="489">
        <v>2314200920</v>
      </c>
      <c r="C15778" s="489" t="s">
        <v>2104</v>
      </c>
      <c r="D15778" s="489" t="s">
        <v>17433</v>
      </c>
    </row>
    <row r="15779" spans="1:4">
      <c r="A15779" s="489" t="str">
        <f t="shared" si="246"/>
        <v>2314200920訪問看護</v>
      </c>
      <c r="B15779" s="489">
        <v>2314200920</v>
      </c>
      <c r="C15779" s="489" t="s">
        <v>2102</v>
      </c>
      <c r="D15779" s="489" t="s">
        <v>17433</v>
      </c>
    </row>
    <row r="15780" spans="1:4">
      <c r="A15780" s="489" t="str">
        <f t="shared" si="246"/>
        <v>2314200946介護予防訪問リハビリテーション</v>
      </c>
      <c r="B15780" s="489">
        <v>2314200946</v>
      </c>
      <c r="C15780" s="489" t="s">
        <v>2108</v>
      </c>
      <c r="D15780" s="489" t="s">
        <v>11137</v>
      </c>
    </row>
    <row r="15781" spans="1:4">
      <c r="A15781" s="489" t="str">
        <f t="shared" si="246"/>
        <v>2314200946介護予防訪問看護</v>
      </c>
      <c r="B15781" s="489">
        <v>2314200946</v>
      </c>
      <c r="C15781" s="489" t="s">
        <v>2103</v>
      </c>
      <c r="D15781" s="489" t="s">
        <v>11137</v>
      </c>
    </row>
    <row r="15782" spans="1:4">
      <c r="A15782" s="489" t="str">
        <f t="shared" si="246"/>
        <v>2314200946訪問リハビリテーション</v>
      </c>
      <c r="B15782" s="489">
        <v>2314200946</v>
      </c>
      <c r="C15782" s="489" t="s">
        <v>2104</v>
      </c>
      <c r="D15782" s="489" t="s">
        <v>11137</v>
      </c>
    </row>
    <row r="15783" spans="1:4">
      <c r="A15783" s="489" t="str">
        <f t="shared" si="246"/>
        <v>2314200946訪問看護</v>
      </c>
      <c r="B15783" s="489">
        <v>2314200946</v>
      </c>
      <c r="C15783" s="489" t="s">
        <v>2102</v>
      </c>
      <c r="D15783" s="489" t="s">
        <v>11137</v>
      </c>
    </row>
    <row r="15784" spans="1:4">
      <c r="A15784" s="489" t="str">
        <f t="shared" si="246"/>
        <v>2314200953介護予防訪問リハビリテーション</v>
      </c>
      <c r="B15784" s="489">
        <v>2314200953</v>
      </c>
      <c r="C15784" s="489" t="s">
        <v>2108</v>
      </c>
      <c r="D15784" s="489" t="s">
        <v>17434</v>
      </c>
    </row>
    <row r="15785" spans="1:4">
      <c r="A15785" s="489" t="str">
        <f t="shared" si="246"/>
        <v>2314200953介護予防訪問看護</v>
      </c>
      <c r="B15785" s="489">
        <v>2314200953</v>
      </c>
      <c r="C15785" s="489" t="s">
        <v>2103</v>
      </c>
      <c r="D15785" s="489" t="s">
        <v>17434</v>
      </c>
    </row>
    <row r="15786" spans="1:4">
      <c r="A15786" s="489" t="str">
        <f t="shared" si="246"/>
        <v>2314200953訪問リハビリテーション</v>
      </c>
      <c r="B15786" s="489">
        <v>2314200953</v>
      </c>
      <c r="C15786" s="489" t="s">
        <v>2104</v>
      </c>
      <c r="D15786" s="489" t="s">
        <v>17434</v>
      </c>
    </row>
    <row r="15787" spans="1:4">
      <c r="A15787" s="489" t="str">
        <f t="shared" si="246"/>
        <v>2314200953訪問看護</v>
      </c>
      <c r="B15787" s="489">
        <v>2314200953</v>
      </c>
      <c r="C15787" s="489" t="s">
        <v>2102</v>
      </c>
      <c r="D15787" s="489" t="s">
        <v>17434</v>
      </c>
    </row>
    <row r="15788" spans="1:4">
      <c r="A15788" s="489" t="str">
        <f t="shared" si="246"/>
        <v>2314200961介護予防訪問リハビリテーション</v>
      </c>
      <c r="B15788" s="489">
        <v>2314200961</v>
      </c>
      <c r="C15788" s="489" t="s">
        <v>2108</v>
      </c>
      <c r="D15788" s="489" t="s">
        <v>17435</v>
      </c>
    </row>
    <row r="15789" spans="1:4">
      <c r="A15789" s="489" t="str">
        <f t="shared" si="246"/>
        <v>2314200961介護予防訪問看護</v>
      </c>
      <c r="B15789" s="489">
        <v>2314200961</v>
      </c>
      <c r="C15789" s="489" t="s">
        <v>2103</v>
      </c>
      <c r="D15789" s="489" t="s">
        <v>17435</v>
      </c>
    </row>
    <row r="15790" spans="1:4">
      <c r="A15790" s="489" t="str">
        <f t="shared" si="246"/>
        <v>2314200961訪問リハビリテーション</v>
      </c>
      <c r="B15790" s="489">
        <v>2314200961</v>
      </c>
      <c r="C15790" s="489" t="s">
        <v>2104</v>
      </c>
      <c r="D15790" s="489" t="s">
        <v>17435</v>
      </c>
    </row>
    <row r="15791" spans="1:4">
      <c r="A15791" s="489" t="str">
        <f t="shared" si="246"/>
        <v>2314200961訪問看護</v>
      </c>
      <c r="B15791" s="489">
        <v>2314200961</v>
      </c>
      <c r="C15791" s="489" t="s">
        <v>2102</v>
      </c>
      <c r="D15791" s="489" t="s">
        <v>17435</v>
      </c>
    </row>
    <row r="15792" spans="1:4">
      <c r="A15792" s="489" t="str">
        <f t="shared" si="246"/>
        <v>2314201001介護予防訪問リハビリテーション</v>
      </c>
      <c r="B15792" s="489">
        <v>2314201001</v>
      </c>
      <c r="C15792" s="489" t="s">
        <v>2108</v>
      </c>
      <c r="D15792" s="489" t="s">
        <v>17436</v>
      </c>
    </row>
    <row r="15793" spans="1:4">
      <c r="A15793" s="489" t="str">
        <f t="shared" si="246"/>
        <v>2314201001介護予防訪問看護</v>
      </c>
      <c r="B15793" s="489">
        <v>2314201001</v>
      </c>
      <c r="C15793" s="489" t="s">
        <v>2103</v>
      </c>
      <c r="D15793" s="489" t="s">
        <v>17436</v>
      </c>
    </row>
    <row r="15794" spans="1:4">
      <c r="A15794" s="489" t="str">
        <f t="shared" si="246"/>
        <v>2314201001訪問リハビリテーション</v>
      </c>
      <c r="B15794" s="489">
        <v>2314201001</v>
      </c>
      <c r="C15794" s="489" t="s">
        <v>2104</v>
      </c>
      <c r="D15794" s="489" t="s">
        <v>17436</v>
      </c>
    </row>
    <row r="15795" spans="1:4">
      <c r="A15795" s="489" t="str">
        <f t="shared" si="246"/>
        <v>2314201001訪問看護</v>
      </c>
      <c r="B15795" s="489">
        <v>2314201001</v>
      </c>
      <c r="C15795" s="489" t="s">
        <v>2102</v>
      </c>
      <c r="D15795" s="489" t="s">
        <v>17436</v>
      </c>
    </row>
    <row r="15796" spans="1:4">
      <c r="A15796" s="489" t="str">
        <f t="shared" si="246"/>
        <v>2314201019介護予防訪問リハビリテーション</v>
      </c>
      <c r="B15796" s="489">
        <v>2314201019</v>
      </c>
      <c r="C15796" s="489" t="s">
        <v>2108</v>
      </c>
      <c r="D15796" s="489" t="s">
        <v>17437</v>
      </c>
    </row>
    <row r="15797" spans="1:4">
      <c r="A15797" s="489" t="str">
        <f t="shared" si="246"/>
        <v>2314201019介護予防訪問看護</v>
      </c>
      <c r="B15797" s="489">
        <v>2314201019</v>
      </c>
      <c r="C15797" s="489" t="s">
        <v>2103</v>
      </c>
      <c r="D15797" s="489" t="s">
        <v>17437</v>
      </c>
    </row>
    <row r="15798" spans="1:4">
      <c r="A15798" s="489" t="str">
        <f t="shared" si="246"/>
        <v>2314201019訪問リハビリテーション</v>
      </c>
      <c r="B15798" s="489">
        <v>2314201019</v>
      </c>
      <c r="C15798" s="489" t="s">
        <v>2104</v>
      </c>
      <c r="D15798" s="489" t="s">
        <v>17437</v>
      </c>
    </row>
    <row r="15799" spans="1:4">
      <c r="A15799" s="489" t="str">
        <f t="shared" si="246"/>
        <v>2314201019訪問看護</v>
      </c>
      <c r="B15799" s="489">
        <v>2314201019</v>
      </c>
      <c r="C15799" s="489" t="s">
        <v>2102</v>
      </c>
      <c r="D15799" s="489" t="s">
        <v>17437</v>
      </c>
    </row>
    <row r="15800" spans="1:4">
      <c r="A15800" s="489" t="str">
        <f t="shared" si="246"/>
        <v>2314201035介護予防訪問リハビリテーション</v>
      </c>
      <c r="B15800" s="489">
        <v>2314201035</v>
      </c>
      <c r="C15800" s="489" t="s">
        <v>2108</v>
      </c>
      <c r="D15800" s="489" t="s">
        <v>17438</v>
      </c>
    </row>
    <row r="15801" spans="1:4">
      <c r="A15801" s="489" t="str">
        <f t="shared" si="246"/>
        <v>2314201035介護予防訪問看護</v>
      </c>
      <c r="B15801" s="489">
        <v>2314201035</v>
      </c>
      <c r="C15801" s="489" t="s">
        <v>2103</v>
      </c>
      <c r="D15801" s="489" t="s">
        <v>17438</v>
      </c>
    </row>
    <row r="15802" spans="1:4">
      <c r="A15802" s="489" t="str">
        <f t="shared" si="246"/>
        <v>2314201035訪問リハビリテーション</v>
      </c>
      <c r="B15802" s="489">
        <v>2314201035</v>
      </c>
      <c r="C15802" s="489" t="s">
        <v>2104</v>
      </c>
      <c r="D15802" s="489" t="s">
        <v>17438</v>
      </c>
    </row>
    <row r="15803" spans="1:4">
      <c r="A15803" s="489" t="str">
        <f t="shared" si="246"/>
        <v>2314201035訪問看護</v>
      </c>
      <c r="B15803" s="489">
        <v>2314201035</v>
      </c>
      <c r="C15803" s="489" t="s">
        <v>2102</v>
      </c>
      <c r="D15803" s="489" t="s">
        <v>17438</v>
      </c>
    </row>
    <row r="15804" spans="1:4">
      <c r="A15804" s="489" t="str">
        <f t="shared" si="246"/>
        <v>2314201043介護予防通所リハビリテーション</v>
      </c>
      <c r="B15804" s="489">
        <v>2314201043</v>
      </c>
      <c r="C15804" s="489" t="s">
        <v>2512</v>
      </c>
      <c r="D15804" s="489" t="s">
        <v>17439</v>
      </c>
    </row>
    <row r="15805" spans="1:4">
      <c r="A15805" s="489" t="str">
        <f t="shared" si="246"/>
        <v>2314201043介護予防訪問リハビリテーション</v>
      </c>
      <c r="B15805" s="489">
        <v>2314201043</v>
      </c>
      <c r="C15805" s="489" t="s">
        <v>2108</v>
      </c>
      <c r="D15805" s="489" t="s">
        <v>17439</v>
      </c>
    </row>
    <row r="15806" spans="1:4">
      <c r="A15806" s="489" t="str">
        <f t="shared" si="246"/>
        <v>2314201043介護予防訪問看護</v>
      </c>
      <c r="B15806" s="489">
        <v>2314201043</v>
      </c>
      <c r="C15806" s="489" t="s">
        <v>2103</v>
      </c>
      <c r="D15806" s="489" t="s">
        <v>17439</v>
      </c>
    </row>
    <row r="15807" spans="1:4">
      <c r="A15807" s="489" t="str">
        <f t="shared" si="246"/>
        <v>2314201043通所リハビリテーション</v>
      </c>
      <c r="B15807" s="489">
        <v>2314201043</v>
      </c>
      <c r="C15807" s="489" t="s">
        <v>2511</v>
      </c>
      <c r="D15807" s="489" t="s">
        <v>17439</v>
      </c>
    </row>
    <row r="15808" spans="1:4">
      <c r="A15808" s="489" t="str">
        <f t="shared" si="246"/>
        <v>2314201043訪問リハビリテーション</v>
      </c>
      <c r="B15808" s="489">
        <v>2314201043</v>
      </c>
      <c r="C15808" s="489" t="s">
        <v>2104</v>
      </c>
      <c r="D15808" s="489" t="s">
        <v>17439</v>
      </c>
    </row>
    <row r="15809" spans="1:4">
      <c r="A15809" s="489" t="str">
        <f t="shared" si="246"/>
        <v>2314201043訪問看護</v>
      </c>
      <c r="B15809" s="489">
        <v>2314201043</v>
      </c>
      <c r="C15809" s="489" t="s">
        <v>2102</v>
      </c>
      <c r="D15809" s="489" t="s">
        <v>17439</v>
      </c>
    </row>
    <row r="15810" spans="1:4">
      <c r="A15810" s="489" t="str">
        <f t="shared" ref="A15810:A15873" si="247">B15810&amp;C15810</f>
        <v>2314201068介護予防訪問リハビリテーション</v>
      </c>
      <c r="B15810" s="489">
        <v>2314201068</v>
      </c>
      <c r="C15810" s="489" t="s">
        <v>2108</v>
      </c>
      <c r="D15810" s="489" t="s">
        <v>14928</v>
      </c>
    </row>
    <row r="15811" spans="1:4">
      <c r="A15811" s="489" t="str">
        <f t="shared" si="247"/>
        <v>2314201068介護予防訪問看護</v>
      </c>
      <c r="B15811" s="489">
        <v>2314201068</v>
      </c>
      <c r="C15811" s="489" t="s">
        <v>2103</v>
      </c>
      <c r="D15811" s="489" t="s">
        <v>14928</v>
      </c>
    </row>
    <row r="15812" spans="1:4">
      <c r="A15812" s="489" t="str">
        <f t="shared" si="247"/>
        <v>2314201068訪問リハビリテーション</v>
      </c>
      <c r="B15812" s="489">
        <v>2314201068</v>
      </c>
      <c r="C15812" s="489" t="s">
        <v>2104</v>
      </c>
      <c r="D15812" s="489" t="s">
        <v>14928</v>
      </c>
    </row>
    <row r="15813" spans="1:4">
      <c r="A15813" s="489" t="str">
        <f t="shared" si="247"/>
        <v>2314201068訪問看護</v>
      </c>
      <c r="B15813" s="489">
        <v>2314201068</v>
      </c>
      <c r="C15813" s="489" t="s">
        <v>2102</v>
      </c>
      <c r="D15813" s="489" t="s">
        <v>14928</v>
      </c>
    </row>
    <row r="15814" spans="1:4">
      <c r="A15814" s="489" t="str">
        <f t="shared" si="247"/>
        <v>2314201076介護予防訪問リハビリテーション</v>
      </c>
      <c r="B15814" s="489">
        <v>2314201076</v>
      </c>
      <c r="C15814" s="489" t="s">
        <v>2108</v>
      </c>
      <c r="D15814" s="489" t="s">
        <v>17440</v>
      </c>
    </row>
    <row r="15815" spans="1:4">
      <c r="A15815" s="489" t="str">
        <f t="shared" si="247"/>
        <v>2314201076介護予防訪問看護</v>
      </c>
      <c r="B15815" s="489">
        <v>2314201076</v>
      </c>
      <c r="C15815" s="489" t="s">
        <v>2103</v>
      </c>
      <c r="D15815" s="489" t="s">
        <v>17440</v>
      </c>
    </row>
    <row r="15816" spans="1:4">
      <c r="A15816" s="489" t="str">
        <f t="shared" si="247"/>
        <v>2314201076訪問リハビリテーション</v>
      </c>
      <c r="B15816" s="489">
        <v>2314201076</v>
      </c>
      <c r="C15816" s="489" t="s">
        <v>2104</v>
      </c>
      <c r="D15816" s="489" t="s">
        <v>17440</v>
      </c>
    </row>
    <row r="15817" spans="1:4">
      <c r="A15817" s="489" t="str">
        <f t="shared" si="247"/>
        <v>2314201076訪問看護</v>
      </c>
      <c r="B15817" s="489">
        <v>2314201076</v>
      </c>
      <c r="C15817" s="489" t="s">
        <v>2102</v>
      </c>
      <c r="D15817" s="489" t="s">
        <v>17440</v>
      </c>
    </row>
    <row r="15818" spans="1:4">
      <c r="A15818" s="489" t="str">
        <f t="shared" si="247"/>
        <v>2314201084介護予防訪問リハビリテーション</v>
      </c>
      <c r="B15818" s="489">
        <v>2314201084</v>
      </c>
      <c r="C15818" s="489" t="s">
        <v>2108</v>
      </c>
      <c r="D15818" s="489" t="s">
        <v>17441</v>
      </c>
    </row>
    <row r="15819" spans="1:4">
      <c r="A15819" s="489" t="str">
        <f t="shared" si="247"/>
        <v>2314201084介護予防訪問看護</v>
      </c>
      <c r="B15819" s="489">
        <v>2314201084</v>
      </c>
      <c r="C15819" s="489" t="s">
        <v>2103</v>
      </c>
      <c r="D15819" s="489" t="s">
        <v>17441</v>
      </c>
    </row>
    <row r="15820" spans="1:4">
      <c r="A15820" s="489" t="str">
        <f t="shared" si="247"/>
        <v>2314201084訪問リハビリテーション</v>
      </c>
      <c r="B15820" s="489">
        <v>2314201084</v>
      </c>
      <c r="C15820" s="489" t="s">
        <v>2104</v>
      </c>
      <c r="D15820" s="489" t="s">
        <v>17441</v>
      </c>
    </row>
    <row r="15821" spans="1:4">
      <c r="A15821" s="489" t="str">
        <f t="shared" si="247"/>
        <v>2314201084訪問看護</v>
      </c>
      <c r="B15821" s="489">
        <v>2314201084</v>
      </c>
      <c r="C15821" s="489" t="s">
        <v>2102</v>
      </c>
      <c r="D15821" s="489" t="s">
        <v>17441</v>
      </c>
    </row>
    <row r="15822" spans="1:4">
      <c r="A15822" s="489" t="str">
        <f t="shared" si="247"/>
        <v>2314201092介護予防訪問リハビリテーション</v>
      </c>
      <c r="B15822" s="489">
        <v>2314201092</v>
      </c>
      <c r="C15822" s="489" t="s">
        <v>2108</v>
      </c>
      <c r="D15822" s="489" t="s">
        <v>17442</v>
      </c>
    </row>
    <row r="15823" spans="1:4">
      <c r="A15823" s="489" t="str">
        <f t="shared" si="247"/>
        <v>2314201092介護予防訪問看護</v>
      </c>
      <c r="B15823" s="489">
        <v>2314201092</v>
      </c>
      <c r="C15823" s="489" t="s">
        <v>2103</v>
      </c>
      <c r="D15823" s="489" t="s">
        <v>17442</v>
      </c>
    </row>
    <row r="15824" spans="1:4">
      <c r="A15824" s="489" t="str">
        <f t="shared" si="247"/>
        <v>2314201092訪問リハビリテーション</v>
      </c>
      <c r="B15824" s="489">
        <v>2314201092</v>
      </c>
      <c r="C15824" s="489" t="s">
        <v>2104</v>
      </c>
      <c r="D15824" s="489" t="s">
        <v>17442</v>
      </c>
    </row>
    <row r="15825" spans="1:4">
      <c r="A15825" s="489" t="str">
        <f t="shared" si="247"/>
        <v>2314201092訪問看護</v>
      </c>
      <c r="B15825" s="489">
        <v>2314201092</v>
      </c>
      <c r="C15825" s="489" t="s">
        <v>2102</v>
      </c>
      <c r="D15825" s="489" t="s">
        <v>17442</v>
      </c>
    </row>
    <row r="15826" spans="1:4">
      <c r="A15826" s="489" t="str">
        <f t="shared" si="247"/>
        <v>2314201100介護予防訪問リハビリテーション</v>
      </c>
      <c r="B15826" s="489">
        <v>2314201100</v>
      </c>
      <c r="C15826" s="489" t="s">
        <v>2108</v>
      </c>
      <c r="D15826" s="489" t="s">
        <v>17443</v>
      </c>
    </row>
    <row r="15827" spans="1:4">
      <c r="A15827" s="489" t="str">
        <f t="shared" si="247"/>
        <v>2314201100介護予防訪問看護</v>
      </c>
      <c r="B15827" s="489">
        <v>2314201100</v>
      </c>
      <c r="C15827" s="489" t="s">
        <v>2103</v>
      </c>
      <c r="D15827" s="489" t="s">
        <v>17443</v>
      </c>
    </row>
    <row r="15828" spans="1:4">
      <c r="A15828" s="489" t="str">
        <f t="shared" si="247"/>
        <v>2314201100訪問リハビリテーション</v>
      </c>
      <c r="B15828" s="489">
        <v>2314201100</v>
      </c>
      <c r="C15828" s="489" t="s">
        <v>2104</v>
      </c>
      <c r="D15828" s="489" t="s">
        <v>17443</v>
      </c>
    </row>
    <row r="15829" spans="1:4">
      <c r="A15829" s="489" t="str">
        <f t="shared" si="247"/>
        <v>2314201100訪問看護</v>
      </c>
      <c r="B15829" s="489">
        <v>2314201100</v>
      </c>
      <c r="C15829" s="489" t="s">
        <v>2102</v>
      </c>
      <c r="D15829" s="489" t="s">
        <v>17443</v>
      </c>
    </row>
    <row r="15830" spans="1:4">
      <c r="A15830" s="489" t="str">
        <f t="shared" si="247"/>
        <v>2314201126介護予防訪問リハビリテーション</v>
      </c>
      <c r="B15830" s="489">
        <v>2314201126</v>
      </c>
      <c r="C15830" s="489" t="s">
        <v>2108</v>
      </c>
      <c r="D15830" s="489" t="s">
        <v>17444</v>
      </c>
    </row>
    <row r="15831" spans="1:4">
      <c r="A15831" s="489" t="str">
        <f t="shared" si="247"/>
        <v>2314201126介護予防訪問看護</v>
      </c>
      <c r="B15831" s="489">
        <v>2314201126</v>
      </c>
      <c r="C15831" s="489" t="s">
        <v>2103</v>
      </c>
      <c r="D15831" s="489" t="s">
        <v>17444</v>
      </c>
    </row>
    <row r="15832" spans="1:4">
      <c r="A15832" s="489" t="str">
        <f t="shared" si="247"/>
        <v>2314201126訪問リハビリテーション</v>
      </c>
      <c r="B15832" s="489">
        <v>2314201126</v>
      </c>
      <c r="C15832" s="489" t="s">
        <v>2104</v>
      </c>
      <c r="D15832" s="489" t="s">
        <v>17444</v>
      </c>
    </row>
    <row r="15833" spans="1:4">
      <c r="A15833" s="489" t="str">
        <f t="shared" si="247"/>
        <v>2314201126訪問看護</v>
      </c>
      <c r="B15833" s="489">
        <v>2314201126</v>
      </c>
      <c r="C15833" s="489" t="s">
        <v>2102</v>
      </c>
      <c r="D15833" s="489" t="s">
        <v>17444</v>
      </c>
    </row>
    <row r="15834" spans="1:4">
      <c r="A15834" s="489" t="str">
        <f t="shared" si="247"/>
        <v>2314201134介護予防訪問リハビリテーション</v>
      </c>
      <c r="B15834" s="489">
        <v>2314201134</v>
      </c>
      <c r="C15834" s="489" t="s">
        <v>2108</v>
      </c>
      <c r="D15834" s="489" t="s">
        <v>17445</v>
      </c>
    </row>
    <row r="15835" spans="1:4">
      <c r="A15835" s="489" t="str">
        <f t="shared" si="247"/>
        <v>2314201134介護予防訪問看護</v>
      </c>
      <c r="B15835" s="489">
        <v>2314201134</v>
      </c>
      <c r="C15835" s="489" t="s">
        <v>2103</v>
      </c>
      <c r="D15835" s="489" t="s">
        <v>17445</v>
      </c>
    </row>
    <row r="15836" spans="1:4">
      <c r="A15836" s="489" t="str">
        <f t="shared" si="247"/>
        <v>2314201134訪問リハビリテーション</v>
      </c>
      <c r="B15836" s="489">
        <v>2314201134</v>
      </c>
      <c r="C15836" s="489" t="s">
        <v>2104</v>
      </c>
      <c r="D15836" s="489" t="s">
        <v>17445</v>
      </c>
    </row>
    <row r="15837" spans="1:4">
      <c r="A15837" s="489" t="str">
        <f t="shared" si="247"/>
        <v>2314201134訪問看護</v>
      </c>
      <c r="B15837" s="489">
        <v>2314201134</v>
      </c>
      <c r="C15837" s="489" t="s">
        <v>2102</v>
      </c>
      <c r="D15837" s="489" t="s">
        <v>17445</v>
      </c>
    </row>
    <row r="15838" spans="1:4">
      <c r="A15838" s="489" t="str">
        <f t="shared" si="247"/>
        <v>2314201159介護予防訪問リハビリテーション</v>
      </c>
      <c r="B15838" s="489">
        <v>2314201159</v>
      </c>
      <c r="C15838" s="489" t="s">
        <v>2108</v>
      </c>
      <c r="D15838" s="489" t="s">
        <v>17446</v>
      </c>
    </row>
    <row r="15839" spans="1:4">
      <c r="A15839" s="489" t="str">
        <f t="shared" si="247"/>
        <v>2314201159介護予防訪問看護</v>
      </c>
      <c r="B15839" s="489">
        <v>2314201159</v>
      </c>
      <c r="C15839" s="489" t="s">
        <v>2103</v>
      </c>
      <c r="D15839" s="489" t="s">
        <v>17446</v>
      </c>
    </row>
    <row r="15840" spans="1:4">
      <c r="A15840" s="489" t="str">
        <f t="shared" si="247"/>
        <v>2314201159訪問リハビリテーション</v>
      </c>
      <c r="B15840" s="489">
        <v>2314201159</v>
      </c>
      <c r="C15840" s="489" t="s">
        <v>2104</v>
      </c>
      <c r="D15840" s="489" t="s">
        <v>17446</v>
      </c>
    </row>
    <row r="15841" spans="1:4">
      <c r="A15841" s="489" t="str">
        <f t="shared" si="247"/>
        <v>2314201159訪問看護</v>
      </c>
      <c r="B15841" s="489">
        <v>2314201159</v>
      </c>
      <c r="C15841" s="489" t="s">
        <v>2102</v>
      </c>
      <c r="D15841" s="489" t="s">
        <v>17446</v>
      </c>
    </row>
    <row r="15842" spans="1:4">
      <c r="A15842" s="489" t="str">
        <f t="shared" si="247"/>
        <v>2314201167介護予防訪問リハビリテーション</v>
      </c>
      <c r="B15842" s="489">
        <v>2314201167</v>
      </c>
      <c r="C15842" s="489" t="s">
        <v>2108</v>
      </c>
      <c r="D15842" s="489" t="s">
        <v>17447</v>
      </c>
    </row>
    <row r="15843" spans="1:4">
      <c r="A15843" s="489" t="str">
        <f t="shared" si="247"/>
        <v>2314201167介護予防訪問看護</v>
      </c>
      <c r="B15843" s="489">
        <v>2314201167</v>
      </c>
      <c r="C15843" s="489" t="s">
        <v>2103</v>
      </c>
      <c r="D15843" s="489" t="s">
        <v>17447</v>
      </c>
    </row>
    <row r="15844" spans="1:4">
      <c r="A15844" s="489" t="str">
        <f t="shared" si="247"/>
        <v>2314201167訪問リハビリテーション</v>
      </c>
      <c r="B15844" s="489">
        <v>2314201167</v>
      </c>
      <c r="C15844" s="489" t="s">
        <v>2104</v>
      </c>
      <c r="D15844" s="489" t="s">
        <v>17447</v>
      </c>
    </row>
    <row r="15845" spans="1:4">
      <c r="A15845" s="489" t="str">
        <f t="shared" si="247"/>
        <v>2314201167訪問看護</v>
      </c>
      <c r="B15845" s="489">
        <v>2314201167</v>
      </c>
      <c r="C15845" s="489" t="s">
        <v>2102</v>
      </c>
      <c r="D15845" s="489" t="s">
        <v>17447</v>
      </c>
    </row>
    <row r="15846" spans="1:4">
      <c r="A15846" s="489" t="str">
        <f t="shared" si="247"/>
        <v>2314201175介護予防訪問リハビリテーション</v>
      </c>
      <c r="B15846" s="489">
        <v>2314201175</v>
      </c>
      <c r="C15846" s="489" t="s">
        <v>2108</v>
      </c>
      <c r="D15846" s="489" t="s">
        <v>17448</v>
      </c>
    </row>
    <row r="15847" spans="1:4">
      <c r="A15847" s="489" t="str">
        <f t="shared" si="247"/>
        <v>2314201175介護予防訪問看護</v>
      </c>
      <c r="B15847" s="489">
        <v>2314201175</v>
      </c>
      <c r="C15847" s="489" t="s">
        <v>2103</v>
      </c>
      <c r="D15847" s="489" t="s">
        <v>17448</v>
      </c>
    </row>
    <row r="15848" spans="1:4">
      <c r="A15848" s="489" t="str">
        <f t="shared" si="247"/>
        <v>2314201175訪問リハビリテーション</v>
      </c>
      <c r="B15848" s="489">
        <v>2314201175</v>
      </c>
      <c r="C15848" s="489" t="s">
        <v>2104</v>
      </c>
      <c r="D15848" s="489" t="s">
        <v>17448</v>
      </c>
    </row>
    <row r="15849" spans="1:4">
      <c r="A15849" s="489" t="str">
        <f t="shared" si="247"/>
        <v>2314201175訪問看護</v>
      </c>
      <c r="B15849" s="489">
        <v>2314201175</v>
      </c>
      <c r="C15849" s="489" t="s">
        <v>2102</v>
      </c>
      <c r="D15849" s="489" t="s">
        <v>17448</v>
      </c>
    </row>
    <row r="15850" spans="1:4">
      <c r="A15850" s="489" t="str">
        <f t="shared" si="247"/>
        <v>2314201183介護予防訪問リハビリテーション</v>
      </c>
      <c r="B15850" s="489">
        <v>2314201183</v>
      </c>
      <c r="C15850" s="489" t="s">
        <v>2108</v>
      </c>
      <c r="D15850" s="489" t="s">
        <v>17449</v>
      </c>
    </row>
    <row r="15851" spans="1:4">
      <c r="A15851" s="489" t="str">
        <f t="shared" si="247"/>
        <v>2314201183介護予防訪問看護</v>
      </c>
      <c r="B15851" s="489">
        <v>2314201183</v>
      </c>
      <c r="C15851" s="489" t="s">
        <v>2103</v>
      </c>
      <c r="D15851" s="489" t="s">
        <v>17449</v>
      </c>
    </row>
    <row r="15852" spans="1:4">
      <c r="A15852" s="489" t="str">
        <f t="shared" si="247"/>
        <v>2314201183訪問リハビリテーション</v>
      </c>
      <c r="B15852" s="489">
        <v>2314201183</v>
      </c>
      <c r="C15852" s="489" t="s">
        <v>2104</v>
      </c>
      <c r="D15852" s="489" t="s">
        <v>17449</v>
      </c>
    </row>
    <row r="15853" spans="1:4">
      <c r="A15853" s="489" t="str">
        <f t="shared" si="247"/>
        <v>2314201183訪問看護</v>
      </c>
      <c r="B15853" s="489">
        <v>2314201183</v>
      </c>
      <c r="C15853" s="489" t="s">
        <v>2102</v>
      </c>
      <c r="D15853" s="489" t="s">
        <v>17449</v>
      </c>
    </row>
    <row r="15854" spans="1:4">
      <c r="A15854" s="489" t="str">
        <f t="shared" si="247"/>
        <v>2314201191介護予防訪問リハビリテーション</v>
      </c>
      <c r="B15854" s="489">
        <v>2314201191</v>
      </c>
      <c r="C15854" s="489" t="s">
        <v>2108</v>
      </c>
      <c r="D15854" s="489" t="s">
        <v>17450</v>
      </c>
    </row>
    <row r="15855" spans="1:4">
      <c r="A15855" s="489" t="str">
        <f t="shared" si="247"/>
        <v>2314201191介護予防訪問看護</v>
      </c>
      <c r="B15855" s="489">
        <v>2314201191</v>
      </c>
      <c r="C15855" s="489" t="s">
        <v>2103</v>
      </c>
      <c r="D15855" s="489" t="s">
        <v>17450</v>
      </c>
    </row>
    <row r="15856" spans="1:4">
      <c r="A15856" s="489" t="str">
        <f t="shared" si="247"/>
        <v>2314201191訪問リハビリテーション</v>
      </c>
      <c r="B15856" s="489">
        <v>2314201191</v>
      </c>
      <c r="C15856" s="489" t="s">
        <v>2104</v>
      </c>
      <c r="D15856" s="489" t="s">
        <v>17450</v>
      </c>
    </row>
    <row r="15857" spans="1:4">
      <c r="A15857" s="489" t="str">
        <f t="shared" si="247"/>
        <v>2314201191訪問看護</v>
      </c>
      <c r="B15857" s="489">
        <v>2314201191</v>
      </c>
      <c r="C15857" s="489" t="s">
        <v>2102</v>
      </c>
      <c r="D15857" s="489" t="s">
        <v>17450</v>
      </c>
    </row>
    <row r="15858" spans="1:4">
      <c r="A15858" s="489" t="str">
        <f t="shared" si="247"/>
        <v>2314201209介護予防訪問リハビリテーション</v>
      </c>
      <c r="B15858" s="489">
        <v>2314201209</v>
      </c>
      <c r="C15858" s="489" t="s">
        <v>2108</v>
      </c>
      <c r="D15858" s="489" t="s">
        <v>17451</v>
      </c>
    </row>
    <row r="15859" spans="1:4">
      <c r="A15859" s="489" t="str">
        <f t="shared" si="247"/>
        <v>2314201209介護予防訪問看護</v>
      </c>
      <c r="B15859" s="489">
        <v>2314201209</v>
      </c>
      <c r="C15859" s="489" t="s">
        <v>2103</v>
      </c>
      <c r="D15859" s="489" t="s">
        <v>17451</v>
      </c>
    </row>
    <row r="15860" spans="1:4">
      <c r="A15860" s="489" t="str">
        <f t="shared" si="247"/>
        <v>2314201209訪問リハビリテーション</v>
      </c>
      <c r="B15860" s="489">
        <v>2314201209</v>
      </c>
      <c r="C15860" s="489" t="s">
        <v>2104</v>
      </c>
      <c r="D15860" s="489" t="s">
        <v>17451</v>
      </c>
    </row>
    <row r="15861" spans="1:4">
      <c r="A15861" s="489" t="str">
        <f t="shared" si="247"/>
        <v>2314201209訪問看護</v>
      </c>
      <c r="B15861" s="489">
        <v>2314201209</v>
      </c>
      <c r="C15861" s="489" t="s">
        <v>2102</v>
      </c>
      <c r="D15861" s="489" t="s">
        <v>17451</v>
      </c>
    </row>
    <row r="15862" spans="1:4">
      <c r="A15862" s="489" t="str">
        <f t="shared" si="247"/>
        <v>2314201217介護予防訪問リハビリテーション</v>
      </c>
      <c r="B15862" s="489">
        <v>2314201217</v>
      </c>
      <c r="C15862" s="489" t="s">
        <v>2108</v>
      </c>
      <c r="D15862" s="489" t="s">
        <v>17452</v>
      </c>
    </row>
    <row r="15863" spans="1:4">
      <c r="A15863" s="489" t="str">
        <f t="shared" si="247"/>
        <v>2314201217介護予防訪問看護</v>
      </c>
      <c r="B15863" s="489">
        <v>2314201217</v>
      </c>
      <c r="C15863" s="489" t="s">
        <v>2103</v>
      </c>
      <c r="D15863" s="489" t="s">
        <v>17452</v>
      </c>
    </row>
    <row r="15864" spans="1:4">
      <c r="A15864" s="489" t="str">
        <f t="shared" si="247"/>
        <v>2314201217訪問リハビリテーション</v>
      </c>
      <c r="B15864" s="489">
        <v>2314201217</v>
      </c>
      <c r="C15864" s="489" t="s">
        <v>2104</v>
      </c>
      <c r="D15864" s="489" t="s">
        <v>17452</v>
      </c>
    </row>
    <row r="15865" spans="1:4">
      <c r="A15865" s="489" t="str">
        <f t="shared" si="247"/>
        <v>2314201217訪問看護</v>
      </c>
      <c r="B15865" s="489">
        <v>2314201217</v>
      </c>
      <c r="C15865" s="489" t="s">
        <v>2102</v>
      </c>
      <c r="D15865" s="489" t="s">
        <v>17452</v>
      </c>
    </row>
    <row r="15866" spans="1:4">
      <c r="A15866" s="489" t="str">
        <f t="shared" si="247"/>
        <v>2314201225介護予防訪問リハビリテーション</v>
      </c>
      <c r="B15866" s="489">
        <v>2314201225</v>
      </c>
      <c r="C15866" s="489" t="s">
        <v>2108</v>
      </c>
      <c r="D15866" s="489" t="s">
        <v>17453</v>
      </c>
    </row>
    <row r="15867" spans="1:4">
      <c r="A15867" s="489" t="str">
        <f t="shared" si="247"/>
        <v>2314201225介護予防訪問看護</v>
      </c>
      <c r="B15867" s="489">
        <v>2314201225</v>
      </c>
      <c r="C15867" s="489" t="s">
        <v>2103</v>
      </c>
      <c r="D15867" s="489" t="s">
        <v>17453</v>
      </c>
    </row>
    <row r="15868" spans="1:4">
      <c r="A15868" s="489" t="str">
        <f t="shared" si="247"/>
        <v>2314201225訪問リハビリテーション</v>
      </c>
      <c r="B15868" s="489">
        <v>2314201225</v>
      </c>
      <c r="C15868" s="489" t="s">
        <v>2104</v>
      </c>
      <c r="D15868" s="489" t="s">
        <v>17453</v>
      </c>
    </row>
    <row r="15869" spans="1:4">
      <c r="A15869" s="489" t="str">
        <f t="shared" si="247"/>
        <v>2314201225訪問看護</v>
      </c>
      <c r="B15869" s="489">
        <v>2314201225</v>
      </c>
      <c r="C15869" s="489" t="s">
        <v>2102</v>
      </c>
      <c r="D15869" s="489" t="s">
        <v>17453</v>
      </c>
    </row>
    <row r="15870" spans="1:4">
      <c r="A15870" s="489" t="str">
        <f t="shared" si="247"/>
        <v>2314201233介護予防訪問リハビリテーション</v>
      </c>
      <c r="B15870" s="489">
        <v>2314201233</v>
      </c>
      <c r="C15870" s="489" t="s">
        <v>2108</v>
      </c>
      <c r="D15870" s="489" t="s">
        <v>17454</v>
      </c>
    </row>
    <row r="15871" spans="1:4">
      <c r="A15871" s="489" t="str">
        <f t="shared" si="247"/>
        <v>2314201233介護予防訪問看護</v>
      </c>
      <c r="B15871" s="489">
        <v>2314201233</v>
      </c>
      <c r="C15871" s="489" t="s">
        <v>2103</v>
      </c>
      <c r="D15871" s="489" t="s">
        <v>17454</v>
      </c>
    </row>
    <row r="15872" spans="1:4">
      <c r="A15872" s="489" t="str">
        <f t="shared" si="247"/>
        <v>2314201233訪問リハビリテーション</v>
      </c>
      <c r="B15872" s="489">
        <v>2314201233</v>
      </c>
      <c r="C15872" s="489" t="s">
        <v>2104</v>
      </c>
      <c r="D15872" s="489" t="s">
        <v>17454</v>
      </c>
    </row>
    <row r="15873" spans="1:4">
      <c r="A15873" s="489" t="str">
        <f t="shared" si="247"/>
        <v>2314201233訪問看護</v>
      </c>
      <c r="B15873" s="489">
        <v>2314201233</v>
      </c>
      <c r="C15873" s="489" t="s">
        <v>2102</v>
      </c>
      <c r="D15873" s="489" t="s">
        <v>17454</v>
      </c>
    </row>
    <row r="15874" spans="1:4">
      <c r="A15874" s="489" t="str">
        <f t="shared" ref="A15874:A15937" si="248">B15874&amp;C15874</f>
        <v>2314300340介護予防通所リハビリテーション</v>
      </c>
      <c r="B15874" s="489">
        <v>2314300340</v>
      </c>
      <c r="C15874" s="489" t="s">
        <v>2512</v>
      </c>
      <c r="D15874" s="489" t="s">
        <v>17455</v>
      </c>
    </row>
    <row r="15875" spans="1:4">
      <c r="A15875" s="489" t="str">
        <f t="shared" si="248"/>
        <v>2314300340介護予防訪問リハビリテーション</v>
      </c>
      <c r="B15875" s="489">
        <v>2314300340</v>
      </c>
      <c r="C15875" s="489" t="s">
        <v>2108</v>
      </c>
      <c r="D15875" s="489" t="s">
        <v>17455</v>
      </c>
    </row>
    <row r="15876" spans="1:4">
      <c r="A15876" s="489" t="str">
        <f t="shared" si="248"/>
        <v>2314300340介護予防訪問看護</v>
      </c>
      <c r="B15876" s="489">
        <v>2314300340</v>
      </c>
      <c r="C15876" s="489" t="s">
        <v>2103</v>
      </c>
      <c r="D15876" s="489" t="s">
        <v>17455</v>
      </c>
    </row>
    <row r="15877" spans="1:4">
      <c r="A15877" s="489" t="str">
        <f t="shared" si="248"/>
        <v>2314300340通所リハビリテーション</v>
      </c>
      <c r="B15877" s="489">
        <v>2314300340</v>
      </c>
      <c r="C15877" s="489" t="s">
        <v>2511</v>
      </c>
      <c r="D15877" s="489" t="s">
        <v>17455</v>
      </c>
    </row>
    <row r="15878" spans="1:4">
      <c r="A15878" s="489" t="str">
        <f t="shared" si="248"/>
        <v>2314300340訪問リハビリテーション</v>
      </c>
      <c r="B15878" s="489">
        <v>2314300340</v>
      </c>
      <c r="C15878" s="489" t="s">
        <v>2104</v>
      </c>
      <c r="D15878" s="489" t="s">
        <v>17455</v>
      </c>
    </row>
    <row r="15879" spans="1:4">
      <c r="A15879" s="489" t="str">
        <f t="shared" si="248"/>
        <v>2314300340訪問看護</v>
      </c>
      <c r="B15879" s="489">
        <v>2314300340</v>
      </c>
      <c r="C15879" s="489" t="s">
        <v>2102</v>
      </c>
      <c r="D15879" s="489" t="s">
        <v>17455</v>
      </c>
    </row>
    <row r="15880" spans="1:4">
      <c r="A15880" s="489" t="str">
        <f t="shared" si="248"/>
        <v>2314300423介護予防通所リハビリテーション</v>
      </c>
      <c r="B15880" s="489">
        <v>2314300423</v>
      </c>
      <c r="C15880" s="489" t="s">
        <v>2512</v>
      </c>
      <c r="D15880" s="489" t="s">
        <v>17456</v>
      </c>
    </row>
    <row r="15881" spans="1:4">
      <c r="A15881" s="489" t="str">
        <f t="shared" si="248"/>
        <v>2314300423介護予防訪問リハビリテーション</v>
      </c>
      <c r="B15881" s="489">
        <v>2314300423</v>
      </c>
      <c r="C15881" s="489" t="s">
        <v>2108</v>
      </c>
      <c r="D15881" s="489" t="s">
        <v>17456</v>
      </c>
    </row>
    <row r="15882" spans="1:4">
      <c r="A15882" s="489" t="str">
        <f t="shared" si="248"/>
        <v>2314300423介護予防訪問看護</v>
      </c>
      <c r="B15882" s="489">
        <v>2314300423</v>
      </c>
      <c r="C15882" s="489" t="s">
        <v>2103</v>
      </c>
      <c r="D15882" s="489" t="s">
        <v>17456</v>
      </c>
    </row>
    <row r="15883" spans="1:4">
      <c r="A15883" s="489" t="str">
        <f t="shared" si="248"/>
        <v>2314300423通所リハビリテーション</v>
      </c>
      <c r="B15883" s="489">
        <v>2314300423</v>
      </c>
      <c r="C15883" s="489" t="s">
        <v>2511</v>
      </c>
      <c r="D15883" s="489" t="s">
        <v>17456</v>
      </c>
    </row>
    <row r="15884" spans="1:4">
      <c r="A15884" s="489" t="str">
        <f t="shared" si="248"/>
        <v>2314300423訪問リハビリテーション</v>
      </c>
      <c r="B15884" s="489">
        <v>2314300423</v>
      </c>
      <c r="C15884" s="489" t="s">
        <v>2104</v>
      </c>
      <c r="D15884" s="489" t="s">
        <v>17456</v>
      </c>
    </row>
    <row r="15885" spans="1:4">
      <c r="A15885" s="489" t="str">
        <f t="shared" si="248"/>
        <v>2314300423訪問看護</v>
      </c>
      <c r="B15885" s="489">
        <v>2314300423</v>
      </c>
      <c r="C15885" s="489" t="s">
        <v>2102</v>
      </c>
      <c r="D15885" s="489" t="s">
        <v>17456</v>
      </c>
    </row>
    <row r="15886" spans="1:4">
      <c r="A15886" s="489" t="str">
        <f t="shared" si="248"/>
        <v>2314300431介護予防訪問看護</v>
      </c>
      <c r="B15886" s="489">
        <v>2314300431</v>
      </c>
      <c r="C15886" s="489" t="s">
        <v>2103</v>
      </c>
      <c r="D15886" s="489" t="s">
        <v>17457</v>
      </c>
    </row>
    <row r="15887" spans="1:4">
      <c r="A15887" s="489" t="str">
        <f t="shared" si="248"/>
        <v>2314300431訪問看護</v>
      </c>
      <c r="B15887" s="489">
        <v>2314300431</v>
      </c>
      <c r="C15887" s="489" t="s">
        <v>2102</v>
      </c>
      <c r="D15887" s="489" t="s">
        <v>17457</v>
      </c>
    </row>
    <row r="15888" spans="1:4">
      <c r="A15888" s="489" t="str">
        <f t="shared" si="248"/>
        <v>2314300456介護予防訪問リハビリテーション</v>
      </c>
      <c r="B15888" s="489">
        <v>2314300456</v>
      </c>
      <c r="C15888" s="489" t="s">
        <v>2108</v>
      </c>
      <c r="D15888" s="489" t="s">
        <v>17458</v>
      </c>
    </row>
    <row r="15889" spans="1:4">
      <c r="A15889" s="489" t="str">
        <f t="shared" si="248"/>
        <v>2314300456介護予防訪問看護</v>
      </c>
      <c r="B15889" s="489">
        <v>2314300456</v>
      </c>
      <c r="C15889" s="489" t="s">
        <v>2103</v>
      </c>
      <c r="D15889" s="489" t="s">
        <v>17458</v>
      </c>
    </row>
    <row r="15890" spans="1:4">
      <c r="A15890" s="489" t="str">
        <f t="shared" si="248"/>
        <v>2314300456訪問リハビリテーション</v>
      </c>
      <c r="B15890" s="489">
        <v>2314300456</v>
      </c>
      <c r="C15890" s="489" t="s">
        <v>2104</v>
      </c>
      <c r="D15890" s="489" t="s">
        <v>17458</v>
      </c>
    </row>
    <row r="15891" spans="1:4">
      <c r="A15891" s="489" t="str">
        <f t="shared" si="248"/>
        <v>2314300456訪問看護</v>
      </c>
      <c r="B15891" s="489">
        <v>2314300456</v>
      </c>
      <c r="C15891" s="489" t="s">
        <v>2102</v>
      </c>
      <c r="D15891" s="489" t="s">
        <v>17458</v>
      </c>
    </row>
    <row r="15892" spans="1:4">
      <c r="A15892" s="489" t="str">
        <f t="shared" si="248"/>
        <v>2314300480介護予防訪問リハビリテーション</v>
      </c>
      <c r="B15892" s="489">
        <v>2314300480</v>
      </c>
      <c r="C15892" s="489" t="s">
        <v>2108</v>
      </c>
      <c r="D15892" s="489" t="s">
        <v>17459</v>
      </c>
    </row>
    <row r="15893" spans="1:4">
      <c r="A15893" s="489" t="str">
        <f t="shared" si="248"/>
        <v>2314300480介護予防訪問看護</v>
      </c>
      <c r="B15893" s="489">
        <v>2314300480</v>
      </c>
      <c r="C15893" s="489" t="s">
        <v>2103</v>
      </c>
      <c r="D15893" s="489" t="s">
        <v>17459</v>
      </c>
    </row>
    <row r="15894" spans="1:4">
      <c r="A15894" s="489" t="str">
        <f t="shared" si="248"/>
        <v>2314300480訪問リハビリテーション</v>
      </c>
      <c r="B15894" s="489">
        <v>2314300480</v>
      </c>
      <c r="C15894" s="489" t="s">
        <v>2104</v>
      </c>
      <c r="D15894" s="489" t="s">
        <v>17459</v>
      </c>
    </row>
    <row r="15895" spans="1:4">
      <c r="A15895" s="489" t="str">
        <f t="shared" si="248"/>
        <v>2314300480訪問看護</v>
      </c>
      <c r="B15895" s="489">
        <v>2314300480</v>
      </c>
      <c r="C15895" s="489" t="s">
        <v>2102</v>
      </c>
      <c r="D15895" s="489" t="s">
        <v>17459</v>
      </c>
    </row>
    <row r="15896" spans="1:4">
      <c r="A15896" s="489" t="str">
        <f t="shared" si="248"/>
        <v>2314300498介護予防訪問リハビリテーション</v>
      </c>
      <c r="B15896" s="489">
        <v>2314300498</v>
      </c>
      <c r="C15896" s="489" t="s">
        <v>2108</v>
      </c>
      <c r="D15896" s="489" t="s">
        <v>17460</v>
      </c>
    </row>
    <row r="15897" spans="1:4">
      <c r="A15897" s="489" t="str">
        <f t="shared" si="248"/>
        <v>2314300498介護予防訪問看護</v>
      </c>
      <c r="B15897" s="489">
        <v>2314300498</v>
      </c>
      <c r="C15897" s="489" t="s">
        <v>2103</v>
      </c>
      <c r="D15897" s="489" t="s">
        <v>17460</v>
      </c>
    </row>
    <row r="15898" spans="1:4">
      <c r="A15898" s="489" t="str">
        <f t="shared" si="248"/>
        <v>2314300498訪問リハビリテーション</v>
      </c>
      <c r="B15898" s="489">
        <v>2314300498</v>
      </c>
      <c r="C15898" s="489" t="s">
        <v>2104</v>
      </c>
      <c r="D15898" s="489" t="s">
        <v>17460</v>
      </c>
    </row>
    <row r="15899" spans="1:4">
      <c r="A15899" s="489" t="str">
        <f t="shared" si="248"/>
        <v>2314300498訪問看護</v>
      </c>
      <c r="B15899" s="489">
        <v>2314300498</v>
      </c>
      <c r="C15899" s="489" t="s">
        <v>2102</v>
      </c>
      <c r="D15899" s="489" t="s">
        <v>17460</v>
      </c>
    </row>
    <row r="15900" spans="1:4">
      <c r="A15900" s="489" t="str">
        <f t="shared" si="248"/>
        <v>2314300514介護予防訪問看護</v>
      </c>
      <c r="B15900" s="489">
        <v>2314300514</v>
      </c>
      <c r="C15900" s="489" t="s">
        <v>2103</v>
      </c>
      <c r="D15900" s="489" t="s">
        <v>17461</v>
      </c>
    </row>
    <row r="15901" spans="1:4">
      <c r="A15901" s="489" t="str">
        <f t="shared" si="248"/>
        <v>2314300514訪問看護</v>
      </c>
      <c r="B15901" s="489">
        <v>2314300514</v>
      </c>
      <c r="C15901" s="489" t="s">
        <v>2102</v>
      </c>
      <c r="D15901" s="489" t="s">
        <v>17461</v>
      </c>
    </row>
    <row r="15902" spans="1:4">
      <c r="A15902" s="489" t="str">
        <f t="shared" si="248"/>
        <v>2314300548介護予防訪問リハビリテーション</v>
      </c>
      <c r="B15902" s="489">
        <v>2314300548</v>
      </c>
      <c r="C15902" s="489" t="s">
        <v>2108</v>
      </c>
      <c r="D15902" s="489" t="s">
        <v>17462</v>
      </c>
    </row>
    <row r="15903" spans="1:4">
      <c r="A15903" s="489" t="str">
        <f t="shared" si="248"/>
        <v>2314300548介護予防訪問看護</v>
      </c>
      <c r="B15903" s="489">
        <v>2314300548</v>
      </c>
      <c r="C15903" s="489" t="s">
        <v>2103</v>
      </c>
      <c r="D15903" s="489" t="s">
        <v>17462</v>
      </c>
    </row>
    <row r="15904" spans="1:4">
      <c r="A15904" s="489" t="str">
        <f t="shared" si="248"/>
        <v>2314300548訪問リハビリテーション</v>
      </c>
      <c r="B15904" s="489">
        <v>2314300548</v>
      </c>
      <c r="C15904" s="489" t="s">
        <v>2104</v>
      </c>
      <c r="D15904" s="489" t="s">
        <v>17462</v>
      </c>
    </row>
    <row r="15905" spans="1:4">
      <c r="A15905" s="489" t="str">
        <f t="shared" si="248"/>
        <v>2314300548訪問看護</v>
      </c>
      <c r="B15905" s="489">
        <v>2314300548</v>
      </c>
      <c r="C15905" s="489" t="s">
        <v>2102</v>
      </c>
      <c r="D15905" s="489" t="s">
        <v>17462</v>
      </c>
    </row>
    <row r="15906" spans="1:4">
      <c r="A15906" s="489" t="str">
        <f t="shared" si="248"/>
        <v>2314300563介護予防訪問リハビリテーション</v>
      </c>
      <c r="B15906" s="489">
        <v>2314300563</v>
      </c>
      <c r="C15906" s="489" t="s">
        <v>2108</v>
      </c>
      <c r="D15906" s="489" t="s">
        <v>17463</v>
      </c>
    </row>
    <row r="15907" spans="1:4">
      <c r="A15907" s="489" t="str">
        <f t="shared" si="248"/>
        <v>2314300563介護予防訪問看護</v>
      </c>
      <c r="B15907" s="489">
        <v>2314300563</v>
      </c>
      <c r="C15907" s="489" t="s">
        <v>2103</v>
      </c>
      <c r="D15907" s="489" t="s">
        <v>17463</v>
      </c>
    </row>
    <row r="15908" spans="1:4">
      <c r="A15908" s="489" t="str">
        <f t="shared" si="248"/>
        <v>2314300563訪問リハビリテーション</v>
      </c>
      <c r="B15908" s="489">
        <v>2314300563</v>
      </c>
      <c r="C15908" s="489" t="s">
        <v>2104</v>
      </c>
      <c r="D15908" s="489" t="s">
        <v>17463</v>
      </c>
    </row>
    <row r="15909" spans="1:4">
      <c r="A15909" s="489" t="str">
        <f t="shared" si="248"/>
        <v>2314300563訪問看護</v>
      </c>
      <c r="B15909" s="489">
        <v>2314300563</v>
      </c>
      <c r="C15909" s="489" t="s">
        <v>2102</v>
      </c>
      <c r="D15909" s="489" t="s">
        <v>17463</v>
      </c>
    </row>
    <row r="15910" spans="1:4">
      <c r="A15910" s="489" t="str">
        <f t="shared" si="248"/>
        <v>2314300613介護予防訪問リハビリテーション</v>
      </c>
      <c r="B15910" s="489">
        <v>2314300613</v>
      </c>
      <c r="C15910" s="489" t="s">
        <v>2108</v>
      </c>
      <c r="D15910" s="489" t="s">
        <v>17464</v>
      </c>
    </row>
    <row r="15911" spans="1:4">
      <c r="A15911" s="489" t="str">
        <f t="shared" si="248"/>
        <v>2314300613介護予防訪問看護</v>
      </c>
      <c r="B15911" s="489">
        <v>2314300613</v>
      </c>
      <c r="C15911" s="489" t="s">
        <v>2103</v>
      </c>
      <c r="D15911" s="489" t="s">
        <v>17464</v>
      </c>
    </row>
    <row r="15912" spans="1:4">
      <c r="A15912" s="489" t="str">
        <f t="shared" si="248"/>
        <v>2314300613訪問リハビリテーション</v>
      </c>
      <c r="B15912" s="489">
        <v>2314300613</v>
      </c>
      <c r="C15912" s="489" t="s">
        <v>2104</v>
      </c>
      <c r="D15912" s="489" t="s">
        <v>17464</v>
      </c>
    </row>
    <row r="15913" spans="1:4">
      <c r="A15913" s="489" t="str">
        <f t="shared" si="248"/>
        <v>2314300613訪問看護</v>
      </c>
      <c r="B15913" s="489">
        <v>2314300613</v>
      </c>
      <c r="C15913" s="489" t="s">
        <v>2102</v>
      </c>
      <c r="D15913" s="489" t="s">
        <v>17464</v>
      </c>
    </row>
    <row r="15914" spans="1:4">
      <c r="A15914" s="489" t="str">
        <f t="shared" si="248"/>
        <v>2314300647介護予防訪問リハビリテーション</v>
      </c>
      <c r="B15914" s="489">
        <v>2314300647</v>
      </c>
      <c r="C15914" s="489" t="s">
        <v>2108</v>
      </c>
      <c r="D15914" s="489" t="s">
        <v>17465</v>
      </c>
    </row>
    <row r="15915" spans="1:4">
      <c r="A15915" s="489" t="str">
        <f t="shared" si="248"/>
        <v>2314300647介護予防訪問看護</v>
      </c>
      <c r="B15915" s="489">
        <v>2314300647</v>
      </c>
      <c r="C15915" s="489" t="s">
        <v>2103</v>
      </c>
      <c r="D15915" s="489" t="s">
        <v>17465</v>
      </c>
    </row>
    <row r="15916" spans="1:4">
      <c r="A15916" s="489" t="str">
        <f t="shared" si="248"/>
        <v>2314300647訪問リハビリテーション</v>
      </c>
      <c r="B15916" s="489">
        <v>2314300647</v>
      </c>
      <c r="C15916" s="489" t="s">
        <v>2104</v>
      </c>
      <c r="D15916" s="489" t="s">
        <v>17465</v>
      </c>
    </row>
    <row r="15917" spans="1:4">
      <c r="A15917" s="489" t="str">
        <f t="shared" si="248"/>
        <v>2314300647訪問看護</v>
      </c>
      <c r="B15917" s="489">
        <v>2314300647</v>
      </c>
      <c r="C15917" s="489" t="s">
        <v>2102</v>
      </c>
      <c r="D15917" s="489" t="s">
        <v>17465</v>
      </c>
    </row>
    <row r="15918" spans="1:4">
      <c r="A15918" s="489" t="str">
        <f t="shared" si="248"/>
        <v>2314300654介護予防訪問リハビリテーション</v>
      </c>
      <c r="B15918" s="489">
        <v>2314300654</v>
      </c>
      <c r="C15918" s="489" t="s">
        <v>2108</v>
      </c>
      <c r="D15918" s="489" t="s">
        <v>17466</v>
      </c>
    </row>
    <row r="15919" spans="1:4">
      <c r="A15919" s="489" t="str">
        <f t="shared" si="248"/>
        <v>2314300654介護予防訪問看護</v>
      </c>
      <c r="B15919" s="489">
        <v>2314300654</v>
      </c>
      <c r="C15919" s="489" t="s">
        <v>2103</v>
      </c>
      <c r="D15919" s="489" t="s">
        <v>17466</v>
      </c>
    </row>
    <row r="15920" spans="1:4">
      <c r="A15920" s="489" t="str">
        <f t="shared" si="248"/>
        <v>2314300654訪問リハビリテーション</v>
      </c>
      <c r="B15920" s="489">
        <v>2314300654</v>
      </c>
      <c r="C15920" s="489" t="s">
        <v>2104</v>
      </c>
      <c r="D15920" s="489" t="s">
        <v>17466</v>
      </c>
    </row>
    <row r="15921" spans="1:4">
      <c r="A15921" s="489" t="str">
        <f t="shared" si="248"/>
        <v>2314300654訪問看護</v>
      </c>
      <c r="B15921" s="489">
        <v>2314300654</v>
      </c>
      <c r="C15921" s="489" t="s">
        <v>2102</v>
      </c>
      <c r="D15921" s="489" t="s">
        <v>17466</v>
      </c>
    </row>
    <row r="15922" spans="1:4">
      <c r="A15922" s="489" t="str">
        <f t="shared" si="248"/>
        <v>2314300670介護予防訪問リハビリテーション</v>
      </c>
      <c r="B15922" s="489">
        <v>2314300670</v>
      </c>
      <c r="C15922" s="489" t="s">
        <v>2108</v>
      </c>
      <c r="D15922" s="489" t="s">
        <v>17467</v>
      </c>
    </row>
    <row r="15923" spans="1:4">
      <c r="A15923" s="489" t="str">
        <f t="shared" si="248"/>
        <v>2314300670介護予防訪問看護</v>
      </c>
      <c r="B15923" s="489">
        <v>2314300670</v>
      </c>
      <c r="C15923" s="489" t="s">
        <v>2103</v>
      </c>
      <c r="D15923" s="489" t="s">
        <v>17467</v>
      </c>
    </row>
    <row r="15924" spans="1:4">
      <c r="A15924" s="489" t="str">
        <f t="shared" si="248"/>
        <v>2314300670訪問リハビリテーション</v>
      </c>
      <c r="B15924" s="489">
        <v>2314300670</v>
      </c>
      <c r="C15924" s="489" t="s">
        <v>2104</v>
      </c>
      <c r="D15924" s="489" t="s">
        <v>17467</v>
      </c>
    </row>
    <row r="15925" spans="1:4">
      <c r="A15925" s="489" t="str">
        <f t="shared" si="248"/>
        <v>2314300670訪問看護</v>
      </c>
      <c r="B15925" s="489">
        <v>2314300670</v>
      </c>
      <c r="C15925" s="489" t="s">
        <v>2102</v>
      </c>
      <c r="D15925" s="489" t="s">
        <v>17467</v>
      </c>
    </row>
    <row r="15926" spans="1:4">
      <c r="A15926" s="489" t="str">
        <f t="shared" si="248"/>
        <v>2314300688介護予防訪問リハビリテーション</v>
      </c>
      <c r="B15926" s="489">
        <v>2314300688</v>
      </c>
      <c r="C15926" s="489" t="s">
        <v>2108</v>
      </c>
      <c r="D15926" s="489" t="s">
        <v>17468</v>
      </c>
    </row>
    <row r="15927" spans="1:4">
      <c r="A15927" s="489" t="str">
        <f t="shared" si="248"/>
        <v>2314300688介護予防訪問看護</v>
      </c>
      <c r="B15927" s="489">
        <v>2314300688</v>
      </c>
      <c r="C15927" s="489" t="s">
        <v>2103</v>
      </c>
      <c r="D15927" s="489" t="s">
        <v>17468</v>
      </c>
    </row>
    <row r="15928" spans="1:4">
      <c r="A15928" s="489" t="str">
        <f t="shared" si="248"/>
        <v>2314300688訪問リハビリテーション</v>
      </c>
      <c r="B15928" s="489">
        <v>2314300688</v>
      </c>
      <c r="C15928" s="489" t="s">
        <v>2104</v>
      </c>
      <c r="D15928" s="489" t="s">
        <v>17468</v>
      </c>
    </row>
    <row r="15929" spans="1:4">
      <c r="A15929" s="489" t="str">
        <f t="shared" si="248"/>
        <v>2314300688訪問看護</v>
      </c>
      <c r="B15929" s="489">
        <v>2314300688</v>
      </c>
      <c r="C15929" s="489" t="s">
        <v>2102</v>
      </c>
      <c r="D15929" s="489" t="s">
        <v>17468</v>
      </c>
    </row>
    <row r="15930" spans="1:4">
      <c r="A15930" s="489" t="str">
        <f t="shared" si="248"/>
        <v>2314300696介護予防訪問リハビリテーション</v>
      </c>
      <c r="B15930" s="489">
        <v>2314300696</v>
      </c>
      <c r="C15930" s="489" t="s">
        <v>2108</v>
      </c>
      <c r="D15930" s="489" t="s">
        <v>16594</v>
      </c>
    </row>
    <row r="15931" spans="1:4">
      <c r="A15931" s="489" t="str">
        <f t="shared" si="248"/>
        <v>2314300696介護予防訪問看護</v>
      </c>
      <c r="B15931" s="489">
        <v>2314300696</v>
      </c>
      <c r="C15931" s="489" t="s">
        <v>2103</v>
      </c>
      <c r="D15931" s="489" t="s">
        <v>16594</v>
      </c>
    </row>
    <row r="15932" spans="1:4">
      <c r="A15932" s="489" t="str">
        <f t="shared" si="248"/>
        <v>2314300696訪問リハビリテーション</v>
      </c>
      <c r="B15932" s="489">
        <v>2314300696</v>
      </c>
      <c r="C15932" s="489" t="s">
        <v>2104</v>
      </c>
      <c r="D15932" s="489" t="s">
        <v>16594</v>
      </c>
    </row>
    <row r="15933" spans="1:4">
      <c r="A15933" s="489" t="str">
        <f t="shared" si="248"/>
        <v>2314300696訪問看護</v>
      </c>
      <c r="B15933" s="489">
        <v>2314300696</v>
      </c>
      <c r="C15933" s="489" t="s">
        <v>2102</v>
      </c>
      <c r="D15933" s="489" t="s">
        <v>16594</v>
      </c>
    </row>
    <row r="15934" spans="1:4">
      <c r="A15934" s="489" t="str">
        <f t="shared" si="248"/>
        <v>2314300704介護予防訪問リハビリテーション</v>
      </c>
      <c r="B15934" s="489">
        <v>2314300704</v>
      </c>
      <c r="C15934" s="489" t="s">
        <v>2108</v>
      </c>
      <c r="D15934" s="489" t="s">
        <v>17469</v>
      </c>
    </row>
    <row r="15935" spans="1:4">
      <c r="A15935" s="489" t="str">
        <f t="shared" si="248"/>
        <v>2314300704介護予防訪問看護</v>
      </c>
      <c r="B15935" s="489">
        <v>2314300704</v>
      </c>
      <c r="C15935" s="489" t="s">
        <v>2103</v>
      </c>
      <c r="D15935" s="489" t="s">
        <v>17469</v>
      </c>
    </row>
    <row r="15936" spans="1:4">
      <c r="A15936" s="489" t="str">
        <f t="shared" si="248"/>
        <v>2314300704訪問リハビリテーション</v>
      </c>
      <c r="B15936" s="489">
        <v>2314300704</v>
      </c>
      <c r="C15936" s="489" t="s">
        <v>2104</v>
      </c>
      <c r="D15936" s="489" t="s">
        <v>17469</v>
      </c>
    </row>
    <row r="15937" spans="1:4">
      <c r="A15937" s="489" t="str">
        <f t="shared" si="248"/>
        <v>2314300704訪問看護</v>
      </c>
      <c r="B15937" s="489">
        <v>2314300704</v>
      </c>
      <c r="C15937" s="489" t="s">
        <v>2102</v>
      </c>
      <c r="D15937" s="489" t="s">
        <v>17469</v>
      </c>
    </row>
    <row r="15938" spans="1:4">
      <c r="A15938" s="489" t="str">
        <f t="shared" ref="A15938:A16001" si="249">B15938&amp;C15938</f>
        <v>2314300712介護予防訪問リハビリテーション</v>
      </c>
      <c r="B15938" s="489">
        <v>2314300712</v>
      </c>
      <c r="C15938" s="489" t="s">
        <v>2108</v>
      </c>
      <c r="D15938" s="489" t="s">
        <v>17470</v>
      </c>
    </row>
    <row r="15939" spans="1:4">
      <c r="A15939" s="489" t="str">
        <f t="shared" si="249"/>
        <v>2314300712介護予防訪問看護</v>
      </c>
      <c r="B15939" s="489">
        <v>2314300712</v>
      </c>
      <c r="C15939" s="489" t="s">
        <v>2103</v>
      </c>
      <c r="D15939" s="489" t="s">
        <v>17470</v>
      </c>
    </row>
    <row r="15940" spans="1:4">
      <c r="A15940" s="489" t="str">
        <f t="shared" si="249"/>
        <v>2314300712訪問リハビリテーション</v>
      </c>
      <c r="B15940" s="489">
        <v>2314300712</v>
      </c>
      <c r="C15940" s="489" t="s">
        <v>2104</v>
      </c>
      <c r="D15940" s="489" t="s">
        <v>17470</v>
      </c>
    </row>
    <row r="15941" spans="1:4">
      <c r="A15941" s="489" t="str">
        <f t="shared" si="249"/>
        <v>2314300712訪問看護</v>
      </c>
      <c r="B15941" s="489">
        <v>2314300712</v>
      </c>
      <c r="C15941" s="489" t="s">
        <v>2102</v>
      </c>
      <c r="D15941" s="489" t="s">
        <v>17470</v>
      </c>
    </row>
    <row r="15942" spans="1:4">
      <c r="A15942" s="489" t="str">
        <f t="shared" si="249"/>
        <v>2314300738介護予防通所リハビリテーション</v>
      </c>
      <c r="B15942" s="489">
        <v>2314300738</v>
      </c>
      <c r="C15942" s="489" t="s">
        <v>2512</v>
      </c>
      <c r="D15942" s="489" t="s">
        <v>17471</v>
      </c>
    </row>
    <row r="15943" spans="1:4">
      <c r="A15943" s="489" t="str">
        <f t="shared" si="249"/>
        <v>2314300738介護予防訪問リハビリテーション</v>
      </c>
      <c r="B15943" s="489">
        <v>2314300738</v>
      </c>
      <c r="C15943" s="489" t="s">
        <v>2108</v>
      </c>
      <c r="D15943" s="489" t="s">
        <v>17471</v>
      </c>
    </row>
    <row r="15944" spans="1:4">
      <c r="A15944" s="489" t="str">
        <f t="shared" si="249"/>
        <v>2314300738介護予防訪問看護</v>
      </c>
      <c r="B15944" s="489">
        <v>2314300738</v>
      </c>
      <c r="C15944" s="489" t="s">
        <v>2103</v>
      </c>
      <c r="D15944" s="489" t="s">
        <v>17471</v>
      </c>
    </row>
    <row r="15945" spans="1:4">
      <c r="A15945" s="489" t="str">
        <f t="shared" si="249"/>
        <v>2314300738通所リハビリテーション</v>
      </c>
      <c r="B15945" s="489">
        <v>2314300738</v>
      </c>
      <c r="C15945" s="489" t="s">
        <v>2511</v>
      </c>
      <c r="D15945" s="489" t="s">
        <v>17471</v>
      </c>
    </row>
    <row r="15946" spans="1:4">
      <c r="A15946" s="489" t="str">
        <f t="shared" si="249"/>
        <v>2314300738通所リハビリテーション</v>
      </c>
      <c r="B15946" s="489">
        <v>2314300738</v>
      </c>
      <c r="C15946" s="489" t="s">
        <v>2511</v>
      </c>
      <c r="D15946" s="489" t="s">
        <v>17471</v>
      </c>
    </row>
    <row r="15947" spans="1:4">
      <c r="A15947" s="489" t="str">
        <f t="shared" si="249"/>
        <v>2314300738訪問リハビリテーション</v>
      </c>
      <c r="B15947" s="489">
        <v>2314300738</v>
      </c>
      <c r="C15947" s="489" t="s">
        <v>2104</v>
      </c>
      <c r="D15947" s="489" t="s">
        <v>17471</v>
      </c>
    </row>
    <row r="15948" spans="1:4">
      <c r="A15948" s="489" t="str">
        <f t="shared" si="249"/>
        <v>2314300738訪問看護</v>
      </c>
      <c r="B15948" s="489">
        <v>2314300738</v>
      </c>
      <c r="C15948" s="489" t="s">
        <v>2102</v>
      </c>
      <c r="D15948" s="489" t="s">
        <v>17471</v>
      </c>
    </row>
    <row r="15949" spans="1:4">
      <c r="A15949" s="489" t="str">
        <f t="shared" si="249"/>
        <v>2314300746介護予防訪問リハビリテーション</v>
      </c>
      <c r="B15949" s="489">
        <v>2314300746</v>
      </c>
      <c r="C15949" s="489" t="s">
        <v>2108</v>
      </c>
      <c r="D15949" s="489" t="s">
        <v>17472</v>
      </c>
    </row>
    <row r="15950" spans="1:4">
      <c r="A15950" s="489" t="str">
        <f t="shared" si="249"/>
        <v>2314300746介護予防訪問看護</v>
      </c>
      <c r="B15950" s="489">
        <v>2314300746</v>
      </c>
      <c r="C15950" s="489" t="s">
        <v>2103</v>
      </c>
      <c r="D15950" s="489" t="s">
        <v>17472</v>
      </c>
    </row>
    <row r="15951" spans="1:4">
      <c r="A15951" s="489" t="str">
        <f t="shared" si="249"/>
        <v>2314300746訪問リハビリテーション</v>
      </c>
      <c r="B15951" s="489">
        <v>2314300746</v>
      </c>
      <c r="C15951" s="489" t="s">
        <v>2104</v>
      </c>
      <c r="D15951" s="489" t="s">
        <v>17472</v>
      </c>
    </row>
    <row r="15952" spans="1:4">
      <c r="A15952" s="489" t="str">
        <f t="shared" si="249"/>
        <v>2314300746訪問看護</v>
      </c>
      <c r="B15952" s="489">
        <v>2314300746</v>
      </c>
      <c r="C15952" s="489" t="s">
        <v>2102</v>
      </c>
      <c r="D15952" s="489" t="s">
        <v>17472</v>
      </c>
    </row>
    <row r="15953" spans="1:4">
      <c r="A15953" s="489" t="str">
        <f t="shared" si="249"/>
        <v>2314300753介護予防訪問リハビリテーション</v>
      </c>
      <c r="B15953" s="489">
        <v>2314300753</v>
      </c>
      <c r="C15953" s="489" t="s">
        <v>2108</v>
      </c>
      <c r="D15953" s="489" t="s">
        <v>17473</v>
      </c>
    </row>
    <row r="15954" spans="1:4">
      <c r="A15954" s="489" t="str">
        <f t="shared" si="249"/>
        <v>2314300753介護予防訪問看護</v>
      </c>
      <c r="B15954" s="489">
        <v>2314300753</v>
      </c>
      <c r="C15954" s="489" t="s">
        <v>2103</v>
      </c>
      <c r="D15954" s="489" t="s">
        <v>17473</v>
      </c>
    </row>
    <row r="15955" spans="1:4">
      <c r="A15955" s="489" t="str">
        <f t="shared" si="249"/>
        <v>2314300753訪問リハビリテーション</v>
      </c>
      <c r="B15955" s="489">
        <v>2314300753</v>
      </c>
      <c r="C15955" s="489" t="s">
        <v>2104</v>
      </c>
      <c r="D15955" s="489" t="s">
        <v>17473</v>
      </c>
    </row>
    <row r="15956" spans="1:4">
      <c r="A15956" s="489" t="str">
        <f t="shared" si="249"/>
        <v>2314300753訪問看護</v>
      </c>
      <c r="B15956" s="489">
        <v>2314300753</v>
      </c>
      <c r="C15956" s="489" t="s">
        <v>2102</v>
      </c>
      <c r="D15956" s="489" t="s">
        <v>17473</v>
      </c>
    </row>
    <row r="15957" spans="1:4">
      <c r="A15957" s="489" t="str">
        <f t="shared" si="249"/>
        <v>2314300761介護予防訪問リハビリテーション</v>
      </c>
      <c r="B15957" s="489">
        <v>2314300761</v>
      </c>
      <c r="C15957" s="489" t="s">
        <v>2108</v>
      </c>
      <c r="D15957" s="489" t="s">
        <v>17474</v>
      </c>
    </row>
    <row r="15958" spans="1:4">
      <c r="A15958" s="489" t="str">
        <f t="shared" si="249"/>
        <v>2314300761介護予防訪問看護</v>
      </c>
      <c r="B15958" s="489">
        <v>2314300761</v>
      </c>
      <c r="C15958" s="489" t="s">
        <v>2103</v>
      </c>
      <c r="D15958" s="489" t="s">
        <v>17474</v>
      </c>
    </row>
    <row r="15959" spans="1:4">
      <c r="A15959" s="489" t="str">
        <f t="shared" si="249"/>
        <v>2314300761訪問リハビリテーション</v>
      </c>
      <c r="B15959" s="489">
        <v>2314300761</v>
      </c>
      <c r="C15959" s="489" t="s">
        <v>2104</v>
      </c>
      <c r="D15959" s="489" t="s">
        <v>17474</v>
      </c>
    </row>
    <row r="15960" spans="1:4">
      <c r="A15960" s="489" t="str">
        <f t="shared" si="249"/>
        <v>2314300761訪問看護</v>
      </c>
      <c r="B15960" s="489">
        <v>2314300761</v>
      </c>
      <c r="C15960" s="489" t="s">
        <v>2102</v>
      </c>
      <c r="D15960" s="489" t="s">
        <v>17474</v>
      </c>
    </row>
    <row r="15961" spans="1:4">
      <c r="A15961" s="489" t="str">
        <f t="shared" si="249"/>
        <v>2314300779介護予防訪問リハビリテーション</v>
      </c>
      <c r="B15961" s="489">
        <v>2314300779</v>
      </c>
      <c r="C15961" s="489" t="s">
        <v>2108</v>
      </c>
      <c r="D15961" s="489" t="s">
        <v>17475</v>
      </c>
    </row>
    <row r="15962" spans="1:4">
      <c r="A15962" s="489" t="str">
        <f t="shared" si="249"/>
        <v>2314300779介護予防訪問看護</v>
      </c>
      <c r="B15962" s="489">
        <v>2314300779</v>
      </c>
      <c r="C15962" s="489" t="s">
        <v>2103</v>
      </c>
      <c r="D15962" s="489" t="s">
        <v>17475</v>
      </c>
    </row>
    <row r="15963" spans="1:4">
      <c r="A15963" s="489" t="str">
        <f t="shared" si="249"/>
        <v>2314300779訪問リハビリテーション</v>
      </c>
      <c r="B15963" s="489">
        <v>2314300779</v>
      </c>
      <c r="C15963" s="489" t="s">
        <v>2104</v>
      </c>
      <c r="D15963" s="489" t="s">
        <v>17475</v>
      </c>
    </row>
    <row r="15964" spans="1:4">
      <c r="A15964" s="489" t="str">
        <f t="shared" si="249"/>
        <v>2314300779訪問看護</v>
      </c>
      <c r="B15964" s="489">
        <v>2314300779</v>
      </c>
      <c r="C15964" s="489" t="s">
        <v>2102</v>
      </c>
      <c r="D15964" s="489" t="s">
        <v>17475</v>
      </c>
    </row>
    <row r="15965" spans="1:4">
      <c r="A15965" s="489" t="str">
        <f t="shared" si="249"/>
        <v>2314300787介護予防訪問リハビリテーション</v>
      </c>
      <c r="B15965" s="489">
        <v>2314300787</v>
      </c>
      <c r="C15965" s="489" t="s">
        <v>2108</v>
      </c>
      <c r="D15965" s="489" t="s">
        <v>17476</v>
      </c>
    </row>
    <row r="15966" spans="1:4">
      <c r="A15966" s="489" t="str">
        <f t="shared" si="249"/>
        <v>2314300787介護予防訪問看護</v>
      </c>
      <c r="B15966" s="489">
        <v>2314300787</v>
      </c>
      <c r="C15966" s="489" t="s">
        <v>2103</v>
      </c>
      <c r="D15966" s="489" t="s">
        <v>17476</v>
      </c>
    </row>
    <row r="15967" spans="1:4">
      <c r="A15967" s="489" t="str">
        <f t="shared" si="249"/>
        <v>2314300787訪問リハビリテーション</v>
      </c>
      <c r="B15967" s="489">
        <v>2314300787</v>
      </c>
      <c r="C15967" s="489" t="s">
        <v>2104</v>
      </c>
      <c r="D15967" s="489" t="s">
        <v>17476</v>
      </c>
    </row>
    <row r="15968" spans="1:4">
      <c r="A15968" s="489" t="str">
        <f t="shared" si="249"/>
        <v>2314300787訪問看護</v>
      </c>
      <c r="B15968" s="489">
        <v>2314300787</v>
      </c>
      <c r="C15968" s="489" t="s">
        <v>2102</v>
      </c>
      <c r="D15968" s="489" t="s">
        <v>17476</v>
      </c>
    </row>
    <row r="15969" spans="1:4">
      <c r="A15969" s="489" t="str">
        <f t="shared" si="249"/>
        <v>2314300795介護予防訪問リハビリテーション</v>
      </c>
      <c r="B15969" s="489">
        <v>2314300795</v>
      </c>
      <c r="C15969" s="489" t="s">
        <v>2108</v>
      </c>
      <c r="D15969" s="489" t="s">
        <v>17077</v>
      </c>
    </row>
    <row r="15970" spans="1:4">
      <c r="A15970" s="489" t="str">
        <f t="shared" si="249"/>
        <v>2314300795介護予防訪問看護</v>
      </c>
      <c r="B15970" s="489">
        <v>2314300795</v>
      </c>
      <c r="C15970" s="489" t="s">
        <v>2103</v>
      </c>
      <c r="D15970" s="489" t="s">
        <v>17077</v>
      </c>
    </row>
    <row r="15971" spans="1:4">
      <c r="A15971" s="489" t="str">
        <f t="shared" si="249"/>
        <v>2314300795訪問リハビリテーション</v>
      </c>
      <c r="B15971" s="489">
        <v>2314300795</v>
      </c>
      <c r="C15971" s="489" t="s">
        <v>2104</v>
      </c>
      <c r="D15971" s="489" t="s">
        <v>17077</v>
      </c>
    </row>
    <row r="15972" spans="1:4">
      <c r="A15972" s="489" t="str">
        <f t="shared" si="249"/>
        <v>2314300795訪問看護</v>
      </c>
      <c r="B15972" s="489">
        <v>2314300795</v>
      </c>
      <c r="C15972" s="489" t="s">
        <v>2102</v>
      </c>
      <c r="D15972" s="489" t="s">
        <v>17077</v>
      </c>
    </row>
    <row r="15973" spans="1:4">
      <c r="A15973" s="489" t="str">
        <f t="shared" si="249"/>
        <v>2314300803介護予防訪問リハビリテーション</v>
      </c>
      <c r="B15973" s="489">
        <v>2314300803</v>
      </c>
      <c r="C15973" s="489" t="s">
        <v>2108</v>
      </c>
      <c r="D15973" s="489" t="s">
        <v>17477</v>
      </c>
    </row>
    <row r="15974" spans="1:4">
      <c r="A15974" s="489" t="str">
        <f t="shared" si="249"/>
        <v>2314300803介護予防訪問看護</v>
      </c>
      <c r="B15974" s="489">
        <v>2314300803</v>
      </c>
      <c r="C15974" s="489" t="s">
        <v>2103</v>
      </c>
      <c r="D15974" s="489" t="s">
        <v>17477</v>
      </c>
    </row>
    <row r="15975" spans="1:4">
      <c r="A15975" s="489" t="str">
        <f t="shared" si="249"/>
        <v>2314300803訪問リハビリテーション</v>
      </c>
      <c r="B15975" s="489">
        <v>2314300803</v>
      </c>
      <c r="C15975" s="489" t="s">
        <v>2104</v>
      </c>
      <c r="D15975" s="489" t="s">
        <v>17477</v>
      </c>
    </row>
    <row r="15976" spans="1:4">
      <c r="A15976" s="489" t="str">
        <f t="shared" si="249"/>
        <v>2314300803訪問看護</v>
      </c>
      <c r="B15976" s="489">
        <v>2314300803</v>
      </c>
      <c r="C15976" s="489" t="s">
        <v>2102</v>
      </c>
      <c r="D15976" s="489" t="s">
        <v>17477</v>
      </c>
    </row>
    <row r="15977" spans="1:4">
      <c r="A15977" s="489" t="str">
        <f t="shared" si="249"/>
        <v>2314300811介護予防訪問リハビリテーション</v>
      </c>
      <c r="B15977" s="489">
        <v>2314300811</v>
      </c>
      <c r="C15977" s="489" t="s">
        <v>2108</v>
      </c>
      <c r="D15977" s="489" t="s">
        <v>17478</v>
      </c>
    </row>
    <row r="15978" spans="1:4">
      <c r="A15978" s="489" t="str">
        <f t="shared" si="249"/>
        <v>2314300811介護予防訪問看護</v>
      </c>
      <c r="B15978" s="489">
        <v>2314300811</v>
      </c>
      <c r="C15978" s="489" t="s">
        <v>2103</v>
      </c>
      <c r="D15978" s="489" t="s">
        <v>17478</v>
      </c>
    </row>
    <row r="15979" spans="1:4">
      <c r="A15979" s="489" t="str">
        <f t="shared" si="249"/>
        <v>2314300811訪問リハビリテーション</v>
      </c>
      <c r="B15979" s="489">
        <v>2314300811</v>
      </c>
      <c r="C15979" s="489" t="s">
        <v>2104</v>
      </c>
      <c r="D15979" s="489" t="s">
        <v>17478</v>
      </c>
    </row>
    <row r="15980" spans="1:4">
      <c r="A15980" s="489" t="str">
        <f t="shared" si="249"/>
        <v>2314300811訪問看護</v>
      </c>
      <c r="B15980" s="489">
        <v>2314300811</v>
      </c>
      <c r="C15980" s="489" t="s">
        <v>2102</v>
      </c>
      <c r="D15980" s="489" t="s">
        <v>17478</v>
      </c>
    </row>
    <row r="15981" spans="1:4">
      <c r="A15981" s="489" t="str">
        <f t="shared" si="249"/>
        <v>2314300829介護予防訪問リハビリテーション</v>
      </c>
      <c r="B15981" s="489">
        <v>2314300829</v>
      </c>
      <c r="C15981" s="489" t="s">
        <v>2108</v>
      </c>
      <c r="D15981" s="489" t="s">
        <v>17479</v>
      </c>
    </row>
    <row r="15982" spans="1:4">
      <c r="A15982" s="489" t="str">
        <f t="shared" si="249"/>
        <v>2314300829介護予防訪問看護</v>
      </c>
      <c r="B15982" s="489">
        <v>2314300829</v>
      </c>
      <c r="C15982" s="489" t="s">
        <v>2103</v>
      </c>
      <c r="D15982" s="489" t="s">
        <v>17479</v>
      </c>
    </row>
    <row r="15983" spans="1:4">
      <c r="A15983" s="489" t="str">
        <f t="shared" si="249"/>
        <v>2314300829訪問リハビリテーション</v>
      </c>
      <c r="B15983" s="489">
        <v>2314300829</v>
      </c>
      <c r="C15983" s="489" t="s">
        <v>2104</v>
      </c>
      <c r="D15983" s="489" t="s">
        <v>17479</v>
      </c>
    </row>
    <row r="15984" spans="1:4">
      <c r="A15984" s="489" t="str">
        <f t="shared" si="249"/>
        <v>2314300829訪問看護</v>
      </c>
      <c r="B15984" s="489">
        <v>2314300829</v>
      </c>
      <c r="C15984" s="489" t="s">
        <v>2102</v>
      </c>
      <c r="D15984" s="489" t="s">
        <v>17479</v>
      </c>
    </row>
    <row r="15985" spans="1:4">
      <c r="A15985" s="489" t="str">
        <f t="shared" si="249"/>
        <v>2314300837介護予防訪問リハビリテーション</v>
      </c>
      <c r="B15985" s="489">
        <v>2314300837</v>
      </c>
      <c r="C15985" s="489" t="s">
        <v>2108</v>
      </c>
      <c r="D15985" s="489" t="s">
        <v>17480</v>
      </c>
    </row>
    <row r="15986" spans="1:4">
      <c r="A15986" s="489" t="str">
        <f t="shared" si="249"/>
        <v>2314300837介護予防訪問看護</v>
      </c>
      <c r="B15986" s="489">
        <v>2314300837</v>
      </c>
      <c r="C15986" s="489" t="s">
        <v>2103</v>
      </c>
      <c r="D15986" s="489" t="s">
        <v>17480</v>
      </c>
    </row>
    <row r="15987" spans="1:4">
      <c r="A15987" s="489" t="str">
        <f t="shared" si="249"/>
        <v>2314300837訪問リハビリテーション</v>
      </c>
      <c r="B15987" s="489">
        <v>2314300837</v>
      </c>
      <c r="C15987" s="489" t="s">
        <v>2104</v>
      </c>
      <c r="D15987" s="489" t="s">
        <v>17480</v>
      </c>
    </row>
    <row r="15988" spans="1:4">
      <c r="A15988" s="489" t="str">
        <f t="shared" si="249"/>
        <v>2314300837訪問看護</v>
      </c>
      <c r="B15988" s="489">
        <v>2314300837</v>
      </c>
      <c r="C15988" s="489" t="s">
        <v>2102</v>
      </c>
      <c r="D15988" s="489" t="s">
        <v>17480</v>
      </c>
    </row>
    <row r="15989" spans="1:4">
      <c r="A15989" s="489" t="str">
        <f t="shared" si="249"/>
        <v>2314300845介護予防訪問リハビリテーション</v>
      </c>
      <c r="B15989" s="489">
        <v>2314300845</v>
      </c>
      <c r="C15989" s="489" t="s">
        <v>2108</v>
      </c>
      <c r="D15989" s="489" t="s">
        <v>17481</v>
      </c>
    </row>
    <row r="15990" spans="1:4">
      <c r="A15990" s="489" t="str">
        <f t="shared" si="249"/>
        <v>2314300845介護予防訪問看護</v>
      </c>
      <c r="B15990" s="489">
        <v>2314300845</v>
      </c>
      <c r="C15990" s="489" t="s">
        <v>2103</v>
      </c>
      <c r="D15990" s="489" t="s">
        <v>17481</v>
      </c>
    </row>
    <row r="15991" spans="1:4">
      <c r="A15991" s="489" t="str">
        <f t="shared" si="249"/>
        <v>2314300845訪問リハビリテーション</v>
      </c>
      <c r="B15991" s="489">
        <v>2314300845</v>
      </c>
      <c r="C15991" s="489" t="s">
        <v>2104</v>
      </c>
      <c r="D15991" s="489" t="s">
        <v>17481</v>
      </c>
    </row>
    <row r="15992" spans="1:4">
      <c r="A15992" s="489" t="str">
        <f t="shared" si="249"/>
        <v>2314300845訪問看護</v>
      </c>
      <c r="B15992" s="489">
        <v>2314300845</v>
      </c>
      <c r="C15992" s="489" t="s">
        <v>2102</v>
      </c>
      <c r="D15992" s="489" t="s">
        <v>17481</v>
      </c>
    </row>
    <row r="15993" spans="1:4">
      <c r="A15993" s="489" t="str">
        <f t="shared" si="249"/>
        <v>2314300852介護予防訪問リハビリテーション</v>
      </c>
      <c r="B15993" s="489">
        <v>2314300852</v>
      </c>
      <c r="C15993" s="489" t="s">
        <v>2108</v>
      </c>
      <c r="D15993" s="489" t="s">
        <v>17482</v>
      </c>
    </row>
    <row r="15994" spans="1:4">
      <c r="A15994" s="489" t="str">
        <f t="shared" si="249"/>
        <v>2314300852介護予防訪問看護</v>
      </c>
      <c r="B15994" s="489">
        <v>2314300852</v>
      </c>
      <c r="C15994" s="489" t="s">
        <v>2103</v>
      </c>
      <c r="D15994" s="489" t="s">
        <v>17482</v>
      </c>
    </row>
    <row r="15995" spans="1:4">
      <c r="A15995" s="489" t="str">
        <f t="shared" si="249"/>
        <v>2314300852訪問リハビリテーション</v>
      </c>
      <c r="B15995" s="489">
        <v>2314300852</v>
      </c>
      <c r="C15995" s="489" t="s">
        <v>2104</v>
      </c>
      <c r="D15995" s="489" t="s">
        <v>17482</v>
      </c>
    </row>
    <row r="15996" spans="1:4">
      <c r="A15996" s="489" t="str">
        <f t="shared" si="249"/>
        <v>2314300852訪問看護</v>
      </c>
      <c r="B15996" s="489">
        <v>2314300852</v>
      </c>
      <c r="C15996" s="489" t="s">
        <v>2102</v>
      </c>
      <c r="D15996" s="489" t="s">
        <v>17482</v>
      </c>
    </row>
    <row r="15997" spans="1:4">
      <c r="A15997" s="489" t="str">
        <f t="shared" si="249"/>
        <v>2314300860介護予防訪問リハビリテーション</v>
      </c>
      <c r="B15997" s="489">
        <v>2314300860</v>
      </c>
      <c r="C15997" s="489" t="s">
        <v>2108</v>
      </c>
      <c r="D15997" s="489" t="s">
        <v>17483</v>
      </c>
    </row>
    <row r="15998" spans="1:4">
      <c r="A15998" s="489" t="str">
        <f t="shared" si="249"/>
        <v>2314300860介護予防訪問看護</v>
      </c>
      <c r="B15998" s="489">
        <v>2314300860</v>
      </c>
      <c r="C15998" s="489" t="s">
        <v>2103</v>
      </c>
      <c r="D15998" s="489" t="s">
        <v>17483</v>
      </c>
    </row>
    <row r="15999" spans="1:4">
      <c r="A15999" s="489" t="str">
        <f t="shared" si="249"/>
        <v>2314300860訪問リハビリテーション</v>
      </c>
      <c r="B15999" s="489">
        <v>2314300860</v>
      </c>
      <c r="C15999" s="489" t="s">
        <v>2104</v>
      </c>
      <c r="D15999" s="489" t="s">
        <v>17483</v>
      </c>
    </row>
    <row r="16000" spans="1:4">
      <c r="A16000" s="489" t="str">
        <f t="shared" si="249"/>
        <v>2314300860訪問看護</v>
      </c>
      <c r="B16000" s="489">
        <v>2314300860</v>
      </c>
      <c r="C16000" s="489" t="s">
        <v>2102</v>
      </c>
      <c r="D16000" s="489" t="s">
        <v>17483</v>
      </c>
    </row>
    <row r="16001" spans="1:4">
      <c r="A16001" s="489" t="str">
        <f t="shared" si="249"/>
        <v>2314400223介護予防通所リハビリテーション</v>
      </c>
      <c r="B16001" s="489">
        <v>2314400223</v>
      </c>
      <c r="C16001" s="489" t="s">
        <v>2512</v>
      </c>
      <c r="D16001" s="489" t="s">
        <v>17484</v>
      </c>
    </row>
    <row r="16002" spans="1:4">
      <c r="A16002" s="489" t="str">
        <f t="shared" ref="A16002:A16065" si="250">B16002&amp;C16002</f>
        <v>2314400223介護予防訪問リハビリテーション</v>
      </c>
      <c r="B16002" s="489">
        <v>2314400223</v>
      </c>
      <c r="C16002" s="489" t="s">
        <v>2108</v>
      </c>
      <c r="D16002" s="489" t="s">
        <v>17484</v>
      </c>
    </row>
    <row r="16003" spans="1:4">
      <c r="A16003" s="489" t="str">
        <f t="shared" si="250"/>
        <v>2314400223介護予防訪問看護</v>
      </c>
      <c r="B16003" s="489">
        <v>2314400223</v>
      </c>
      <c r="C16003" s="489" t="s">
        <v>2103</v>
      </c>
      <c r="D16003" s="489" t="s">
        <v>17484</v>
      </c>
    </row>
    <row r="16004" spans="1:4">
      <c r="A16004" s="489" t="str">
        <f t="shared" si="250"/>
        <v>2314400223通所リハビリテーション</v>
      </c>
      <c r="B16004" s="489">
        <v>2314400223</v>
      </c>
      <c r="C16004" s="489" t="s">
        <v>2511</v>
      </c>
      <c r="D16004" s="489" t="s">
        <v>17484</v>
      </c>
    </row>
    <row r="16005" spans="1:4">
      <c r="A16005" s="489" t="str">
        <f t="shared" si="250"/>
        <v>2314400223訪問リハビリテーション</v>
      </c>
      <c r="B16005" s="489">
        <v>2314400223</v>
      </c>
      <c r="C16005" s="489" t="s">
        <v>2104</v>
      </c>
      <c r="D16005" s="489" t="s">
        <v>17484</v>
      </c>
    </row>
    <row r="16006" spans="1:4">
      <c r="A16006" s="489" t="str">
        <f t="shared" si="250"/>
        <v>2314400223訪問看護</v>
      </c>
      <c r="B16006" s="489">
        <v>2314400223</v>
      </c>
      <c r="C16006" s="489" t="s">
        <v>2102</v>
      </c>
      <c r="D16006" s="489" t="s">
        <v>17484</v>
      </c>
    </row>
    <row r="16007" spans="1:4">
      <c r="A16007" s="489" t="str">
        <f t="shared" si="250"/>
        <v>2314400231介護予防訪問リハビリテーション</v>
      </c>
      <c r="B16007" s="489">
        <v>2314400231</v>
      </c>
      <c r="C16007" s="489" t="s">
        <v>2108</v>
      </c>
      <c r="D16007" s="489" t="s">
        <v>17485</v>
      </c>
    </row>
    <row r="16008" spans="1:4">
      <c r="A16008" s="489" t="str">
        <f t="shared" si="250"/>
        <v>2314400231介護予防訪問看護</v>
      </c>
      <c r="B16008" s="489">
        <v>2314400231</v>
      </c>
      <c r="C16008" s="489" t="s">
        <v>2103</v>
      </c>
      <c r="D16008" s="489" t="s">
        <v>17485</v>
      </c>
    </row>
    <row r="16009" spans="1:4">
      <c r="A16009" s="489" t="str">
        <f t="shared" si="250"/>
        <v>2314400231訪問リハビリテーション</v>
      </c>
      <c r="B16009" s="489">
        <v>2314400231</v>
      </c>
      <c r="C16009" s="489" t="s">
        <v>2104</v>
      </c>
      <c r="D16009" s="489" t="s">
        <v>17485</v>
      </c>
    </row>
    <row r="16010" spans="1:4">
      <c r="A16010" s="489" t="str">
        <f t="shared" si="250"/>
        <v>2314400231訪問看護</v>
      </c>
      <c r="B16010" s="489">
        <v>2314400231</v>
      </c>
      <c r="C16010" s="489" t="s">
        <v>2102</v>
      </c>
      <c r="D16010" s="489" t="s">
        <v>17485</v>
      </c>
    </row>
    <row r="16011" spans="1:4">
      <c r="A16011" s="489" t="str">
        <f t="shared" si="250"/>
        <v>2314400249介護予防訪問リハビリテーション</v>
      </c>
      <c r="B16011" s="489">
        <v>2314400249</v>
      </c>
      <c r="C16011" s="489" t="s">
        <v>2108</v>
      </c>
      <c r="D16011" s="489" t="s">
        <v>17486</v>
      </c>
    </row>
    <row r="16012" spans="1:4">
      <c r="A16012" s="489" t="str">
        <f t="shared" si="250"/>
        <v>2314400249介護予防訪問看護</v>
      </c>
      <c r="B16012" s="489">
        <v>2314400249</v>
      </c>
      <c r="C16012" s="489" t="s">
        <v>2103</v>
      </c>
      <c r="D16012" s="489" t="s">
        <v>17486</v>
      </c>
    </row>
    <row r="16013" spans="1:4">
      <c r="A16013" s="489" t="str">
        <f t="shared" si="250"/>
        <v>2314400249訪問リハビリテーション</v>
      </c>
      <c r="B16013" s="489">
        <v>2314400249</v>
      </c>
      <c r="C16013" s="489" t="s">
        <v>2104</v>
      </c>
      <c r="D16013" s="489" t="s">
        <v>17486</v>
      </c>
    </row>
    <row r="16014" spans="1:4">
      <c r="A16014" s="489" t="str">
        <f t="shared" si="250"/>
        <v>2314400249訪問看護</v>
      </c>
      <c r="B16014" s="489">
        <v>2314400249</v>
      </c>
      <c r="C16014" s="489" t="s">
        <v>2102</v>
      </c>
      <c r="D16014" s="489" t="s">
        <v>17486</v>
      </c>
    </row>
    <row r="16015" spans="1:4">
      <c r="A16015" s="489" t="str">
        <f t="shared" si="250"/>
        <v>2314400314介護予防通所リハビリテーション</v>
      </c>
      <c r="B16015" s="489">
        <v>2314400314</v>
      </c>
      <c r="C16015" s="489" t="s">
        <v>2512</v>
      </c>
      <c r="D16015" s="489" t="s">
        <v>17487</v>
      </c>
    </row>
    <row r="16016" spans="1:4">
      <c r="A16016" s="489" t="str">
        <f t="shared" si="250"/>
        <v>2314400314介護予防通所リハビリテーション</v>
      </c>
      <c r="B16016" s="489">
        <v>2314400314</v>
      </c>
      <c r="C16016" s="489" t="s">
        <v>2512</v>
      </c>
      <c r="D16016" s="489" t="s">
        <v>17487</v>
      </c>
    </row>
    <row r="16017" spans="1:4">
      <c r="A16017" s="489" t="str">
        <f t="shared" si="250"/>
        <v>2314400314通所リハビリテーション</v>
      </c>
      <c r="B16017" s="489">
        <v>2314400314</v>
      </c>
      <c r="C16017" s="489" t="s">
        <v>2511</v>
      </c>
      <c r="D16017" s="489" t="s">
        <v>17487</v>
      </c>
    </row>
    <row r="16018" spans="1:4">
      <c r="A16018" s="489" t="str">
        <f t="shared" si="250"/>
        <v>2314400314通所リハビリテーション</v>
      </c>
      <c r="B16018" s="489">
        <v>2314400314</v>
      </c>
      <c r="C16018" s="489" t="s">
        <v>2511</v>
      </c>
      <c r="D16018" s="489" t="s">
        <v>17487</v>
      </c>
    </row>
    <row r="16019" spans="1:4">
      <c r="A16019" s="489" t="str">
        <f t="shared" si="250"/>
        <v>2314400421介護予防訪問看護</v>
      </c>
      <c r="B16019" s="489">
        <v>2314400421</v>
      </c>
      <c r="C16019" s="489" t="s">
        <v>2103</v>
      </c>
      <c r="D16019" s="489" t="s">
        <v>17488</v>
      </c>
    </row>
    <row r="16020" spans="1:4">
      <c r="A16020" s="489" t="str">
        <f t="shared" si="250"/>
        <v>2314400421訪問看護</v>
      </c>
      <c r="B16020" s="489">
        <v>2314400421</v>
      </c>
      <c r="C16020" s="489" t="s">
        <v>2102</v>
      </c>
      <c r="D16020" s="489" t="s">
        <v>17488</v>
      </c>
    </row>
    <row r="16021" spans="1:4">
      <c r="A16021" s="489" t="str">
        <f t="shared" si="250"/>
        <v>2314400454介護予防訪問リハビリテーション</v>
      </c>
      <c r="B16021" s="489">
        <v>2314400454</v>
      </c>
      <c r="C16021" s="489" t="s">
        <v>2108</v>
      </c>
      <c r="D16021" s="489" t="s">
        <v>17489</v>
      </c>
    </row>
    <row r="16022" spans="1:4">
      <c r="A16022" s="489" t="str">
        <f t="shared" si="250"/>
        <v>2314400454介護予防訪問看護</v>
      </c>
      <c r="B16022" s="489">
        <v>2314400454</v>
      </c>
      <c r="C16022" s="489" t="s">
        <v>2103</v>
      </c>
      <c r="D16022" s="489" t="s">
        <v>17489</v>
      </c>
    </row>
    <row r="16023" spans="1:4">
      <c r="A16023" s="489" t="str">
        <f t="shared" si="250"/>
        <v>2314400454訪問リハビリテーション</v>
      </c>
      <c r="B16023" s="489">
        <v>2314400454</v>
      </c>
      <c r="C16023" s="489" t="s">
        <v>2104</v>
      </c>
      <c r="D16023" s="489" t="s">
        <v>17489</v>
      </c>
    </row>
    <row r="16024" spans="1:4">
      <c r="A16024" s="489" t="str">
        <f t="shared" si="250"/>
        <v>2314400454訪問看護</v>
      </c>
      <c r="B16024" s="489">
        <v>2314400454</v>
      </c>
      <c r="C16024" s="489" t="s">
        <v>2102</v>
      </c>
      <c r="D16024" s="489" t="s">
        <v>17489</v>
      </c>
    </row>
    <row r="16025" spans="1:4">
      <c r="A16025" s="489" t="str">
        <f t="shared" si="250"/>
        <v>2314400520介護予防訪問リハビリテーション</v>
      </c>
      <c r="B16025" s="489">
        <v>2314400520</v>
      </c>
      <c r="C16025" s="489" t="s">
        <v>2108</v>
      </c>
      <c r="D16025" s="489" t="s">
        <v>17490</v>
      </c>
    </row>
    <row r="16026" spans="1:4">
      <c r="A16026" s="489" t="str">
        <f t="shared" si="250"/>
        <v>2314400520介護予防訪問看護</v>
      </c>
      <c r="B16026" s="489">
        <v>2314400520</v>
      </c>
      <c r="C16026" s="489" t="s">
        <v>2103</v>
      </c>
      <c r="D16026" s="489" t="s">
        <v>17490</v>
      </c>
    </row>
    <row r="16027" spans="1:4">
      <c r="A16027" s="489" t="str">
        <f t="shared" si="250"/>
        <v>2314400520訪問リハビリテーション</v>
      </c>
      <c r="B16027" s="489">
        <v>2314400520</v>
      </c>
      <c r="C16027" s="489" t="s">
        <v>2104</v>
      </c>
      <c r="D16027" s="489" t="s">
        <v>17490</v>
      </c>
    </row>
    <row r="16028" spans="1:4">
      <c r="A16028" s="489" t="str">
        <f t="shared" si="250"/>
        <v>2314400520訪問看護</v>
      </c>
      <c r="B16028" s="489">
        <v>2314400520</v>
      </c>
      <c r="C16028" s="489" t="s">
        <v>2102</v>
      </c>
      <c r="D16028" s="489" t="s">
        <v>17490</v>
      </c>
    </row>
    <row r="16029" spans="1:4">
      <c r="A16029" s="489" t="str">
        <f t="shared" si="250"/>
        <v>2314400546介護予防訪問リハビリテーション</v>
      </c>
      <c r="B16029" s="489">
        <v>2314400546</v>
      </c>
      <c r="C16029" s="489" t="s">
        <v>2108</v>
      </c>
      <c r="D16029" s="489" t="s">
        <v>17491</v>
      </c>
    </row>
    <row r="16030" spans="1:4">
      <c r="A16030" s="489" t="str">
        <f t="shared" si="250"/>
        <v>2314400546介護予防訪問看護</v>
      </c>
      <c r="B16030" s="489">
        <v>2314400546</v>
      </c>
      <c r="C16030" s="489" t="s">
        <v>2103</v>
      </c>
      <c r="D16030" s="489" t="s">
        <v>17491</v>
      </c>
    </row>
    <row r="16031" spans="1:4">
      <c r="A16031" s="489" t="str">
        <f t="shared" si="250"/>
        <v>2314400546訪問リハビリテーション</v>
      </c>
      <c r="B16031" s="489">
        <v>2314400546</v>
      </c>
      <c r="C16031" s="489" t="s">
        <v>2104</v>
      </c>
      <c r="D16031" s="489" t="s">
        <v>17491</v>
      </c>
    </row>
    <row r="16032" spans="1:4">
      <c r="A16032" s="489" t="str">
        <f t="shared" si="250"/>
        <v>2314400546訪問看護</v>
      </c>
      <c r="B16032" s="489">
        <v>2314400546</v>
      </c>
      <c r="C16032" s="489" t="s">
        <v>2102</v>
      </c>
      <c r="D16032" s="489" t="s">
        <v>17491</v>
      </c>
    </row>
    <row r="16033" spans="1:4">
      <c r="A16033" s="489" t="str">
        <f t="shared" si="250"/>
        <v>2314400587介護予防訪問リハビリテーション</v>
      </c>
      <c r="B16033" s="489">
        <v>2314400587</v>
      </c>
      <c r="C16033" s="489" t="s">
        <v>2108</v>
      </c>
      <c r="D16033" s="489" t="s">
        <v>17492</v>
      </c>
    </row>
    <row r="16034" spans="1:4">
      <c r="A16034" s="489" t="str">
        <f t="shared" si="250"/>
        <v>2314400587介護予防訪問看護</v>
      </c>
      <c r="B16034" s="489">
        <v>2314400587</v>
      </c>
      <c r="C16034" s="489" t="s">
        <v>2103</v>
      </c>
      <c r="D16034" s="489" t="s">
        <v>17492</v>
      </c>
    </row>
    <row r="16035" spans="1:4">
      <c r="A16035" s="489" t="str">
        <f t="shared" si="250"/>
        <v>2314400587訪問リハビリテーション</v>
      </c>
      <c r="B16035" s="489">
        <v>2314400587</v>
      </c>
      <c r="C16035" s="489" t="s">
        <v>2104</v>
      </c>
      <c r="D16035" s="489" t="s">
        <v>17492</v>
      </c>
    </row>
    <row r="16036" spans="1:4">
      <c r="A16036" s="489" t="str">
        <f t="shared" si="250"/>
        <v>2314400587訪問看護</v>
      </c>
      <c r="B16036" s="489">
        <v>2314400587</v>
      </c>
      <c r="C16036" s="489" t="s">
        <v>2102</v>
      </c>
      <c r="D16036" s="489" t="s">
        <v>17492</v>
      </c>
    </row>
    <row r="16037" spans="1:4">
      <c r="A16037" s="489" t="str">
        <f t="shared" si="250"/>
        <v>2314400611介護予防訪問リハビリテーション</v>
      </c>
      <c r="B16037" s="489">
        <v>2314400611</v>
      </c>
      <c r="C16037" s="489" t="s">
        <v>2108</v>
      </c>
      <c r="D16037" s="489" t="s">
        <v>17493</v>
      </c>
    </row>
    <row r="16038" spans="1:4">
      <c r="A16038" s="489" t="str">
        <f t="shared" si="250"/>
        <v>2314400611介護予防訪問看護</v>
      </c>
      <c r="B16038" s="489">
        <v>2314400611</v>
      </c>
      <c r="C16038" s="489" t="s">
        <v>2103</v>
      </c>
      <c r="D16038" s="489" t="s">
        <v>17493</v>
      </c>
    </row>
    <row r="16039" spans="1:4">
      <c r="A16039" s="489" t="str">
        <f t="shared" si="250"/>
        <v>2314400611訪問リハビリテーション</v>
      </c>
      <c r="B16039" s="489">
        <v>2314400611</v>
      </c>
      <c r="C16039" s="489" t="s">
        <v>2104</v>
      </c>
      <c r="D16039" s="489" t="s">
        <v>17493</v>
      </c>
    </row>
    <row r="16040" spans="1:4">
      <c r="A16040" s="489" t="str">
        <f t="shared" si="250"/>
        <v>2314400611訪問看護</v>
      </c>
      <c r="B16040" s="489">
        <v>2314400611</v>
      </c>
      <c r="C16040" s="489" t="s">
        <v>2102</v>
      </c>
      <c r="D16040" s="489" t="s">
        <v>17493</v>
      </c>
    </row>
    <row r="16041" spans="1:4">
      <c r="A16041" s="489" t="str">
        <f t="shared" si="250"/>
        <v>2314400678介護予防訪問リハビリテーション</v>
      </c>
      <c r="B16041" s="489">
        <v>2314400678</v>
      </c>
      <c r="C16041" s="489" t="s">
        <v>2108</v>
      </c>
      <c r="D16041" s="489" t="s">
        <v>17494</v>
      </c>
    </row>
    <row r="16042" spans="1:4">
      <c r="A16042" s="489" t="str">
        <f t="shared" si="250"/>
        <v>2314400678介護予防訪問看護</v>
      </c>
      <c r="B16042" s="489">
        <v>2314400678</v>
      </c>
      <c r="C16042" s="489" t="s">
        <v>2103</v>
      </c>
      <c r="D16042" s="489" t="s">
        <v>17494</v>
      </c>
    </row>
    <row r="16043" spans="1:4">
      <c r="A16043" s="489" t="str">
        <f t="shared" si="250"/>
        <v>2314400678訪問リハビリテーション</v>
      </c>
      <c r="B16043" s="489">
        <v>2314400678</v>
      </c>
      <c r="C16043" s="489" t="s">
        <v>2104</v>
      </c>
      <c r="D16043" s="489" t="s">
        <v>17494</v>
      </c>
    </row>
    <row r="16044" spans="1:4">
      <c r="A16044" s="489" t="str">
        <f t="shared" si="250"/>
        <v>2314400678訪問看護</v>
      </c>
      <c r="B16044" s="489">
        <v>2314400678</v>
      </c>
      <c r="C16044" s="489" t="s">
        <v>2102</v>
      </c>
      <c r="D16044" s="489" t="s">
        <v>17494</v>
      </c>
    </row>
    <row r="16045" spans="1:4">
      <c r="A16045" s="489" t="str">
        <f t="shared" si="250"/>
        <v>2314400686介護予防訪問リハビリテーション</v>
      </c>
      <c r="B16045" s="489">
        <v>2314400686</v>
      </c>
      <c r="C16045" s="489" t="s">
        <v>2108</v>
      </c>
      <c r="D16045" s="489" t="s">
        <v>17111</v>
      </c>
    </row>
    <row r="16046" spans="1:4">
      <c r="A16046" s="489" t="str">
        <f t="shared" si="250"/>
        <v>2314400686介護予防訪問看護</v>
      </c>
      <c r="B16046" s="489">
        <v>2314400686</v>
      </c>
      <c r="C16046" s="489" t="s">
        <v>2103</v>
      </c>
      <c r="D16046" s="489" t="s">
        <v>17111</v>
      </c>
    </row>
    <row r="16047" spans="1:4">
      <c r="A16047" s="489" t="str">
        <f t="shared" si="250"/>
        <v>2314400686訪問リハビリテーション</v>
      </c>
      <c r="B16047" s="489">
        <v>2314400686</v>
      </c>
      <c r="C16047" s="489" t="s">
        <v>2104</v>
      </c>
      <c r="D16047" s="489" t="s">
        <v>17111</v>
      </c>
    </row>
    <row r="16048" spans="1:4">
      <c r="A16048" s="489" t="str">
        <f t="shared" si="250"/>
        <v>2314400686訪問看護</v>
      </c>
      <c r="B16048" s="489">
        <v>2314400686</v>
      </c>
      <c r="C16048" s="489" t="s">
        <v>2102</v>
      </c>
      <c r="D16048" s="489" t="s">
        <v>17111</v>
      </c>
    </row>
    <row r="16049" spans="1:4">
      <c r="A16049" s="489" t="str">
        <f t="shared" si="250"/>
        <v>2314400694介護予防訪問リハビリテーション</v>
      </c>
      <c r="B16049" s="489">
        <v>2314400694</v>
      </c>
      <c r="C16049" s="489" t="s">
        <v>2108</v>
      </c>
      <c r="D16049" s="489" t="s">
        <v>17495</v>
      </c>
    </row>
    <row r="16050" spans="1:4">
      <c r="A16050" s="489" t="str">
        <f t="shared" si="250"/>
        <v>2314400694介護予防訪問看護</v>
      </c>
      <c r="B16050" s="489">
        <v>2314400694</v>
      </c>
      <c r="C16050" s="489" t="s">
        <v>2103</v>
      </c>
      <c r="D16050" s="489" t="s">
        <v>17495</v>
      </c>
    </row>
    <row r="16051" spans="1:4">
      <c r="A16051" s="489" t="str">
        <f t="shared" si="250"/>
        <v>2314400694訪問リハビリテーション</v>
      </c>
      <c r="B16051" s="489">
        <v>2314400694</v>
      </c>
      <c r="C16051" s="489" t="s">
        <v>2104</v>
      </c>
      <c r="D16051" s="489" t="s">
        <v>17495</v>
      </c>
    </row>
    <row r="16052" spans="1:4">
      <c r="A16052" s="489" t="str">
        <f t="shared" si="250"/>
        <v>2314400694訪問看護</v>
      </c>
      <c r="B16052" s="489">
        <v>2314400694</v>
      </c>
      <c r="C16052" s="489" t="s">
        <v>2102</v>
      </c>
      <c r="D16052" s="489" t="s">
        <v>17495</v>
      </c>
    </row>
    <row r="16053" spans="1:4">
      <c r="A16053" s="489" t="str">
        <f t="shared" si="250"/>
        <v>2314400702介護予防訪問リハビリテーション</v>
      </c>
      <c r="B16053" s="489">
        <v>2314400702</v>
      </c>
      <c r="C16053" s="489" t="s">
        <v>2108</v>
      </c>
      <c r="D16053" s="489" t="s">
        <v>17496</v>
      </c>
    </row>
    <row r="16054" spans="1:4">
      <c r="A16054" s="489" t="str">
        <f t="shared" si="250"/>
        <v>2314400702介護予防訪問看護</v>
      </c>
      <c r="B16054" s="489">
        <v>2314400702</v>
      </c>
      <c r="C16054" s="489" t="s">
        <v>2103</v>
      </c>
      <c r="D16054" s="489" t="s">
        <v>17496</v>
      </c>
    </row>
    <row r="16055" spans="1:4">
      <c r="A16055" s="489" t="str">
        <f t="shared" si="250"/>
        <v>2314400702訪問リハビリテーション</v>
      </c>
      <c r="B16055" s="489">
        <v>2314400702</v>
      </c>
      <c r="C16055" s="489" t="s">
        <v>2104</v>
      </c>
      <c r="D16055" s="489" t="s">
        <v>17496</v>
      </c>
    </row>
    <row r="16056" spans="1:4">
      <c r="A16056" s="489" t="str">
        <f t="shared" si="250"/>
        <v>2314400702訪問看護</v>
      </c>
      <c r="B16056" s="489">
        <v>2314400702</v>
      </c>
      <c r="C16056" s="489" t="s">
        <v>2102</v>
      </c>
      <c r="D16056" s="489" t="s">
        <v>17496</v>
      </c>
    </row>
    <row r="16057" spans="1:4">
      <c r="A16057" s="489" t="str">
        <f t="shared" si="250"/>
        <v>2314400710介護予防訪問リハビリテーション</v>
      </c>
      <c r="B16057" s="489">
        <v>2314400710</v>
      </c>
      <c r="C16057" s="489" t="s">
        <v>2108</v>
      </c>
      <c r="D16057" s="489" t="s">
        <v>17497</v>
      </c>
    </row>
    <row r="16058" spans="1:4">
      <c r="A16058" s="489" t="str">
        <f t="shared" si="250"/>
        <v>2314400710介護予防訪問看護</v>
      </c>
      <c r="B16058" s="489">
        <v>2314400710</v>
      </c>
      <c r="C16058" s="489" t="s">
        <v>2103</v>
      </c>
      <c r="D16058" s="489" t="s">
        <v>17497</v>
      </c>
    </row>
    <row r="16059" spans="1:4">
      <c r="A16059" s="489" t="str">
        <f t="shared" si="250"/>
        <v>2314400710訪問リハビリテーション</v>
      </c>
      <c r="B16059" s="489">
        <v>2314400710</v>
      </c>
      <c r="C16059" s="489" t="s">
        <v>2104</v>
      </c>
      <c r="D16059" s="489" t="s">
        <v>17497</v>
      </c>
    </row>
    <row r="16060" spans="1:4">
      <c r="A16060" s="489" t="str">
        <f t="shared" si="250"/>
        <v>2314400710訪問看護</v>
      </c>
      <c r="B16060" s="489">
        <v>2314400710</v>
      </c>
      <c r="C16060" s="489" t="s">
        <v>2102</v>
      </c>
      <c r="D16060" s="489" t="s">
        <v>17497</v>
      </c>
    </row>
    <row r="16061" spans="1:4">
      <c r="A16061" s="489" t="str">
        <f t="shared" si="250"/>
        <v>2314400728介護予防訪問リハビリテーション</v>
      </c>
      <c r="B16061" s="489">
        <v>2314400728</v>
      </c>
      <c r="C16061" s="489" t="s">
        <v>2108</v>
      </c>
      <c r="D16061" s="489" t="s">
        <v>14153</v>
      </c>
    </row>
    <row r="16062" spans="1:4">
      <c r="A16062" s="489" t="str">
        <f t="shared" si="250"/>
        <v>2314400728介護予防訪問看護</v>
      </c>
      <c r="B16062" s="489">
        <v>2314400728</v>
      </c>
      <c r="C16062" s="489" t="s">
        <v>2103</v>
      </c>
      <c r="D16062" s="489" t="s">
        <v>14153</v>
      </c>
    </row>
    <row r="16063" spans="1:4">
      <c r="A16063" s="489" t="str">
        <f t="shared" si="250"/>
        <v>2314400728訪問リハビリテーション</v>
      </c>
      <c r="B16063" s="489">
        <v>2314400728</v>
      </c>
      <c r="C16063" s="489" t="s">
        <v>2104</v>
      </c>
      <c r="D16063" s="489" t="s">
        <v>14153</v>
      </c>
    </row>
    <row r="16064" spans="1:4">
      <c r="A16064" s="489" t="str">
        <f t="shared" si="250"/>
        <v>2314400728訪問看護</v>
      </c>
      <c r="B16064" s="489">
        <v>2314400728</v>
      </c>
      <c r="C16064" s="489" t="s">
        <v>2102</v>
      </c>
      <c r="D16064" s="489" t="s">
        <v>14153</v>
      </c>
    </row>
    <row r="16065" spans="1:4">
      <c r="A16065" s="489" t="str">
        <f t="shared" si="250"/>
        <v>2314400751介護予防訪問リハビリテーション</v>
      </c>
      <c r="B16065" s="489">
        <v>2314400751</v>
      </c>
      <c r="C16065" s="489" t="s">
        <v>2108</v>
      </c>
      <c r="D16065" s="489" t="s">
        <v>14169</v>
      </c>
    </row>
    <row r="16066" spans="1:4">
      <c r="A16066" s="489" t="str">
        <f t="shared" ref="A16066:A16129" si="251">B16066&amp;C16066</f>
        <v>2314400751介護予防訪問看護</v>
      </c>
      <c r="B16066" s="489">
        <v>2314400751</v>
      </c>
      <c r="C16066" s="489" t="s">
        <v>2103</v>
      </c>
      <c r="D16066" s="489" t="s">
        <v>14169</v>
      </c>
    </row>
    <row r="16067" spans="1:4">
      <c r="A16067" s="489" t="str">
        <f t="shared" si="251"/>
        <v>2314400751訪問リハビリテーション</v>
      </c>
      <c r="B16067" s="489">
        <v>2314400751</v>
      </c>
      <c r="C16067" s="489" t="s">
        <v>2104</v>
      </c>
      <c r="D16067" s="489" t="s">
        <v>14169</v>
      </c>
    </row>
    <row r="16068" spans="1:4">
      <c r="A16068" s="489" t="str">
        <f t="shared" si="251"/>
        <v>2314400751訪問看護</v>
      </c>
      <c r="B16068" s="489">
        <v>2314400751</v>
      </c>
      <c r="C16068" s="489" t="s">
        <v>2102</v>
      </c>
      <c r="D16068" s="489" t="s">
        <v>14169</v>
      </c>
    </row>
    <row r="16069" spans="1:4">
      <c r="A16069" s="489" t="str">
        <f t="shared" si="251"/>
        <v>2314400769介護予防訪問リハビリテーション</v>
      </c>
      <c r="B16069" s="489">
        <v>2314400769</v>
      </c>
      <c r="C16069" s="489" t="s">
        <v>2108</v>
      </c>
      <c r="D16069" s="489" t="s">
        <v>17498</v>
      </c>
    </row>
    <row r="16070" spans="1:4">
      <c r="A16070" s="489" t="str">
        <f t="shared" si="251"/>
        <v>2314400769介護予防訪問看護</v>
      </c>
      <c r="B16070" s="489">
        <v>2314400769</v>
      </c>
      <c r="C16070" s="489" t="s">
        <v>2103</v>
      </c>
      <c r="D16070" s="489" t="s">
        <v>17498</v>
      </c>
    </row>
    <row r="16071" spans="1:4">
      <c r="A16071" s="489" t="str">
        <f t="shared" si="251"/>
        <v>2314400769訪問リハビリテーション</v>
      </c>
      <c r="B16071" s="489">
        <v>2314400769</v>
      </c>
      <c r="C16071" s="489" t="s">
        <v>2104</v>
      </c>
      <c r="D16071" s="489" t="s">
        <v>17498</v>
      </c>
    </row>
    <row r="16072" spans="1:4">
      <c r="A16072" s="489" t="str">
        <f t="shared" si="251"/>
        <v>2314400769訪問看護</v>
      </c>
      <c r="B16072" s="489">
        <v>2314400769</v>
      </c>
      <c r="C16072" s="489" t="s">
        <v>2102</v>
      </c>
      <c r="D16072" s="489" t="s">
        <v>17498</v>
      </c>
    </row>
    <row r="16073" spans="1:4">
      <c r="A16073" s="489" t="str">
        <f t="shared" si="251"/>
        <v>2314400785介護予防訪問リハビリテーション</v>
      </c>
      <c r="B16073" s="489">
        <v>2314400785</v>
      </c>
      <c r="C16073" s="489" t="s">
        <v>2108</v>
      </c>
      <c r="D16073" s="489" t="s">
        <v>17499</v>
      </c>
    </row>
    <row r="16074" spans="1:4">
      <c r="A16074" s="489" t="str">
        <f t="shared" si="251"/>
        <v>2314400785介護予防訪問看護</v>
      </c>
      <c r="B16074" s="489">
        <v>2314400785</v>
      </c>
      <c r="C16074" s="489" t="s">
        <v>2103</v>
      </c>
      <c r="D16074" s="489" t="s">
        <v>17499</v>
      </c>
    </row>
    <row r="16075" spans="1:4">
      <c r="A16075" s="489" t="str">
        <f t="shared" si="251"/>
        <v>2314400785訪問リハビリテーション</v>
      </c>
      <c r="B16075" s="489">
        <v>2314400785</v>
      </c>
      <c r="C16075" s="489" t="s">
        <v>2104</v>
      </c>
      <c r="D16075" s="489" t="s">
        <v>17499</v>
      </c>
    </row>
    <row r="16076" spans="1:4">
      <c r="A16076" s="489" t="str">
        <f t="shared" si="251"/>
        <v>2314400785訪問看護</v>
      </c>
      <c r="B16076" s="489">
        <v>2314400785</v>
      </c>
      <c r="C16076" s="489" t="s">
        <v>2102</v>
      </c>
      <c r="D16076" s="489" t="s">
        <v>17499</v>
      </c>
    </row>
    <row r="16077" spans="1:4">
      <c r="A16077" s="489" t="str">
        <f t="shared" si="251"/>
        <v>2314400793介護予防訪問リハビリテーション</v>
      </c>
      <c r="B16077" s="489">
        <v>2314400793</v>
      </c>
      <c r="C16077" s="489" t="s">
        <v>2108</v>
      </c>
      <c r="D16077" s="489" t="s">
        <v>17500</v>
      </c>
    </row>
    <row r="16078" spans="1:4">
      <c r="A16078" s="489" t="str">
        <f t="shared" si="251"/>
        <v>2314400793介護予防訪問看護</v>
      </c>
      <c r="B16078" s="489">
        <v>2314400793</v>
      </c>
      <c r="C16078" s="489" t="s">
        <v>2103</v>
      </c>
      <c r="D16078" s="489" t="s">
        <v>17500</v>
      </c>
    </row>
    <row r="16079" spans="1:4">
      <c r="A16079" s="489" t="str">
        <f t="shared" si="251"/>
        <v>2314400793訪問リハビリテーション</v>
      </c>
      <c r="B16079" s="489">
        <v>2314400793</v>
      </c>
      <c r="C16079" s="489" t="s">
        <v>2104</v>
      </c>
      <c r="D16079" s="489" t="s">
        <v>17500</v>
      </c>
    </row>
    <row r="16080" spans="1:4">
      <c r="A16080" s="489" t="str">
        <f t="shared" si="251"/>
        <v>2314400793訪問看護</v>
      </c>
      <c r="B16080" s="489">
        <v>2314400793</v>
      </c>
      <c r="C16080" s="489" t="s">
        <v>2102</v>
      </c>
      <c r="D16080" s="489" t="s">
        <v>17500</v>
      </c>
    </row>
    <row r="16081" spans="1:4">
      <c r="A16081" s="489" t="str">
        <f t="shared" si="251"/>
        <v>2314400801介護予防訪問リハビリテーション</v>
      </c>
      <c r="B16081" s="489">
        <v>2314400801</v>
      </c>
      <c r="C16081" s="489" t="s">
        <v>2108</v>
      </c>
      <c r="D16081" s="489" t="s">
        <v>17501</v>
      </c>
    </row>
    <row r="16082" spans="1:4">
      <c r="A16082" s="489" t="str">
        <f t="shared" si="251"/>
        <v>2314400801介護予防訪問看護</v>
      </c>
      <c r="B16082" s="489">
        <v>2314400801</v>
      </c>
      <c r="C16082" s="489" t="s">
        <v>2103</v>
      </c>
      <c r="D16082" s="489" t="s">
        <v>17501</v>
      </c>
    </row>
    <row r="16083" spans="1:4">
      <c r="A16083" s="489" t="str">
        <f t="shared" si="251"/>
        <v>2314400801訪問リハビリテーション</v>
      </c>
      <c r="B16083" s="489">
        <v>2314400801</v>
      </c>
      <c r="C16083" s="489" t="s">
        <v>2104</v>
      </c>
      <c r="D16083" s="489" t="s">
        <v>17501</v>
      </c>
    </row>
    <row r="16084" spans="1:4">
      <c r="A16084" s="489" t="str">
        <f t="shared" si="251"/>
        <v>2314400801訪問看護</v>
      </c>
      <c r="B16084" s="489">
        <v>2314400801</v>
      </c>
      <c r="C16084" s="489" t="s">
        <v>2102</v>
      </c>
      <c r="D16084" s="489" t="s">
        <v>17501</v>
      </c>
    </row>
    <row r="16085" spans="1:4">
      <c r="A16085" s="489" t="str">
        <f t="shared" si="251"/>
        <v>2314400819介護予防訪問リハビリテーション</v>
      </c>
      <c r="B16085" s="489">
        <v>2314400819</v>
      </c>
      <c r="C16085" s="489" t="s">
        <v>2108</v>
      </c>
      <c r="D16085" s="489" t="s">
        <v>17502</v>
      </c>
    </row>
    <row r="16086" spans="1:4">
      <c r="A16086" s="489" t="str">
        <f t="shared" si="251"/>
        <v>2314400819介護予防訪問看護</v>
      </c>
      <c r="B16086" s="489">
        <v>2314400819</v>
      </c>
      <c r="C16086" s="489" t="s">
        <v>2103</v>
      </c>
      <c r="D16086" s="489" t="s">
        <v>17502</v>
      </c>
    </row>
    <row r="16087" spans="1:4">
      <c r="A16087" s="489" t="str">
        <f t="shared" si="251"/>
        <v>2314400819訪問リハビリテーション</v>
      </c>
      <c r="B16087" s="489">
        <v>2314400819</v>
      </c>
      <c r="C16087" s="489" t="s">
        <v>2104</v>
      </c>
      <c r="D16087" s="489" t="s">
        <v>17502</v>
      </c>
    </row>
    <row r="16088" spans="1:4">
      <c r="A16088" s="489" t="str">
        <f t="shared" si="251"/>
        <v>2314400819訪問看護</v>
      </c>
      <c r="B16088" s="489">
        <v>2314400819</v>
      </c>
      <c r="C16088" s="489" t="s">
        <v>2102</v>
      </c>
      <c r="D16088" s="489" t="s">
        <v>17502</v>
      </c>
    </row>
    <row r="16089" spans="1:4">
      <c r="A16089" s="489" t="str">
        <f t="shared" si="251"/>
        <v>2314400827介護予防訪問リハビリテーション</v>
      </c>
      <c r="B16089" s="489">
        <v>2314400827</v>
      </c>
      <c r="C16089" s="489" t="s">
        <v>2108</v>
      </c>
      <c r="D16089" s="489" t="s">
        <v>17503</v>
      </c>
    </row>
    <row r="16090" spans="1:4">
      <c r="A16090" s="489" t="str">
        <f t="shared" si="251"/>
        <v>2314400827介護予防訪問看護</v>
      </c>
      <c r="B16090" s="489">
        <v>2314400827</v>
      </c>
      <c r="C16090" s="489" t="s">
        <v>2103</v>
      </c>
      <c r="D16090" s="489" t="s">
        <v>17503</v>
      </c>
    </row>
    <row r="16091" spans="1:4">
      <c r="A16091" s="489" t="str">
        <f t="shared" si="251"/>
        <v>2314400827訪問リハビリテーション</v>
      </c>
      <c r="B16091" s="489">
        <v>2314400827</v>
      </c>
      <c r="C16091" s="489" t="s">
        <v>2104</v>
      </c>
      <c r="D16091" s="489" t="s">
        <v>17503</v>
      </c>
    </row>
    <row r="16092" spans="1:4">
      <c r="A16092" s="489" t="str">
        <f t="shared" si="251"/>
        <v>2314400827訪問看護</v>
      </c>
      <c r="B16092" s="489">
        <v>2314400827</v>
      </c>
      <c r="C16092" s="489" t="s">
        <v>2102</v>
      </c>
      <c r="D16092" s="489" t="s">
        <v>17503</v>
      </c>
    </row>
    <row r="16093" spans="1:4">
      <c r="A16093" s="489" t="str">
        <f t="shared" si="251"/>
        <v>2314400835介護予防訪問リハビリテーション</v>
      </c>
      <c r="B16093" s="489">
        <v>2314400835</v>
      </c>
      <c r="C16093" s="489" t="s">
        <v>2108</v>
      </c>
      <c r="D16093" s="489" t="s">
        <v>17504</v>
      </c>
    </row>
    <row r="16094" spans="1:4">
      <c r="A16094" s="489" t="str">
        <f t="shared" si="251"/>
        <v>2314400835介護予防訪問看護</v>
      </c>
      <c r="B16094" s="489">
        <v>2314400835</v>
      </c>
      <c r="C16094" s="489" t="s">
        <v>2103</v>
      </c>
      <c r="D16094" s="489" t="s">
        <v>17504</v>
      </c>
    </row>
    <row r="16095" spans="1:4">
      <c r="A16095" s="489" t="str">
        <f t="shared" si="251"/>
        <v>2314400835訪問リハビリテーション</v>
      </c>
      <c r="B16095" s="489">
        <v>2314400835</v>
      </c>
      <c r="C16095" s="489" t="s">
        <v>2104</v>
      </c>
      <c r="D16095" s="489" t="s">
        <v>17504</v>
      </c>
    </row>
    <row r="16096" spans="1:4">
      <c r="A16096" s="489" t="str">
        <f t="shared" si="251"/>
        <v>2314400835訪問看護</v>
      </c>
      <c r="B16096" s="489">
        <v>2314400835</v>
      </c>
      <c r="C16096" s="489" t="s">
        <v>2102</v>
      </c>
      <c r="D16096" s="489" t="s">
        <v>17504</v>
      </c>
    </row>
    <row r="16097" spans="1:4">
      <c r="A16097" s="489" t="str">
        <f t="shared" si="251"/>
        <v>2314400843介護予防訪問リハビリテーション</v>
      </c>
      <c r="B16097" s="489">
        <v>2314400843</v>
      </c>
      <c r="C16097" s="489" t="s">
        <v>2108</v>
      </c>
      <c r="D16097" s="489" t="s">
        <v>17505</v>
      </c>
    </row>
    <row r="16098" spans="1:4">
      <c r="A16098" s="489" t="str">
        <f t="shared" si="251"/>
        <v>2314400843介護予防訪問看護</v>
      </c>
      <c r="B16098" s="489">
        <v>2314400843</v>
      </c>
      <c r="C16098" s="489" t="s">
        <v>2103</v>
      </c>
      <c r="D16098" s="489" t="s">
        <v>17505</v>
      </c>
    </row>
    <row r="16099" spans="1:4">
      <c r="A16099" s="489" t="str">
        <f t="shared" si="251"/>
        <v>2314400843訪問リハビリテーション</v>
      </c>
      <c r="B16099" s="489">
        <v>2314400843</v>
      </c>
      <c r="C16099" s="489" t="s">
        <v>2104</v>
      </c>
      <c r="D16099" s="489" t="s">
        <v>17505</v>
      </c>
    </row>
    <row r="16100" spans="1:4">
      <c r="A16100" s="489" t="str">
        <f t="shared" si="251"/>
        <v>2314400843訪問看護</v>
      </c>
      <c r="B16100" s="489">
        <v>2314400843</v>
      </c>
      <c r="C16100" s="489" t="s">
        <v>2102</v>
      </c>
      <c r="D16100" s="489" t="s">
        <v>17505</v>
      </c>
    </row>
    <row r="16101" spans="1:4">
      <c r="A16101" s="489" t="str">
        <f t="shared" si="251"/>
        <v>2314400850介護予防訪問リハビリテーション</v>
      </c>
      <c r="B16101" s="489">
        <v>2314400850</v>
      </c>
      <c r="C16101" s="489" t="s">
        <v>2108</v>
      </c>
      <c r="D16101" s="489" t="s">
        <v>17506</v>
      </c>
    </row>
    <row r="16102" spans="1:4">
      <c r="A16102" s="489" t="str">
        <f t="shared" si="251"/>
        <v>2314400850介護予防訪問看護</v>
      </c>
      <c r="B16102" s="489">
        <v>2314400850</v>
      </c>
      <c r="C16102" s="489" t="s">
        <v>2103</v>
      </c>
      <c r="D16102" s="489" t="s">
        <v>17506</v>
      </c>
    </row>
    <row r="16103" spans="1:4">
      <c r="A16103" s="489" t="str">
        <f t="shared" si="251"/>
        <v>2314400850訪問リハビリテーション</v>
      </c>
      <c r="B16103" s="489">
        <v>2314400850</v>
      </c>
      <c r="C16103" s="489" t="s">
        <v>2104</v>
      </c>
      <c r="D16103" s="489" t="s">
        <v>17506</v>
      </c>
    </row>
    <row r="16104" spans="1:4">
      <c r="A16104" s="489" t="str">
        <f t="shared" si="251"/>
        <v>2314400850訪問看護</v>
      </c>
      <c r="B16104" s="489">
        <v>2314400850</v>
      </c>
      <c r="C16104" s="489" t="s">
        <v>2102</v>
      </c>
      <c r="D16104" s="489" t="s">
        <v>17506</v>
      </c>
    </row>
    <row r="16105" spans="1:4">
      <c r="A16105" s="489" t="str">
        <f t="shared" si="251"/>
        <v>2314400868介護予防訪問リハビリテーション</v>
      </c>
      <c r="B16105" s="489">
        <v>2314400868</v>
      </c>
      <c r="C16105" s="489" t="s">
        <v>2108</v>
      </c>
      <c r="D16105" s="489" t="s">
        <v>17507</v>
      </c>
    </row>
    <row r="16106" spans="1:4">
      <c r="A16106" s="489" t="str">
        <f t="shared" si="251"/>
        <v>2314400868介護予防訪問看護</v>
      </c>
      <c r="B16106" s="489">
        <v>2314400868</v>
      </c>
      <c r="C16106" s="489" t="s">
        <v>2103</v>
      </c>
      <c r="D16106" s="489" t="s">
        <v>17507</v>
      </c>
    </row>
    <row r="16107" spans="1:4">
      <c r="A16107" s="489" t="str">
        <f t="shared" si="251"/>
        <v>2314400868訪問リハビリテーション</v>
      </c>
      <c r="B16107" s="489">
        <v>2314400868</v>
      </c>
      <c r="C16107" s="489" t="s">
        <v>2104</v>
      </c>
      <c r="D16107" s="489" t="s">
        <v>17507</v>
      </c>
    </row>
    <row r="16108" spans="1:4">
      <c r="A16108" s="489" t="str">
        <f t="shared" si="251"/>
        <v>2314400868訪問看護</v>
      </c>
      <c r="B16108" s="489">
        <v>2314400868</v>
      </c>
      <c r="C16108" s="489" t="s">
        <v>2102</v>
      </c>
      <c r="D16108" s="489" t="s">
        <v>17507</v>
      </c>
    </row>
    <row r="16109" spans="1:4">
      <c r="A16109" s="489" t="str">
        <f t="shared" si="251"/>
        <v>2314400876介護予防訪問リハビリテーション</v>
      </c>
      <c r="B16109" s="489">
        <v>2314400876</v>
      </c>
      <c r="C16109" s="489" t="s">
        <v>2108</v>
      </c>
      <c r="D16109" s="489" t="s">
        <v>14963</v>
      </c>
    </row>
    <row r="16110" spans="1:4">
      <c r="A16110" s="489" t="str">
        <f t="shared" si="251"/>
        <v>2314400876介護予防訪問看護</v>
      </c>
      <c r="B16110" s="489">
        <v>2314400876</v>
      </c>
      <c r="C16110" s="489" t="s">
        <v>2103</v>
      </c>
      <c r="D16110" s="489" t="s">
        <v>14963</v>
      </c>
    </row>
    <row r="16111" spans="1:4">
      <c r="A16111" s="489" t="str">
        <f t="shared" si="251"/>
        <v>2314400876訪問リハビリテーション</v>
      </c>
      <c r="B16111" s="489">
        <v>2314400876</v>
      </c>
      <c r="C16111" s="489" t="s">
        <v>2104</v>
      </c>
      <c r="D16111" s="489" t="s">
        <v>14963</v>
      </c>
    </row>
    <row r="16112" spans="1:4">
      <c r="A16112" s="489" t="str">
        <f t="shared" si="251"/>
        <v>2314400876訪問看護</v>
      </c>
      <c r="B16112" s="489">
        <v>2314400876</v>
      </c>
      <c r="C16112" s="489" t="s">
        <v>2102</v>
      </c>
      <c r="D16112" s="489" t="s">
        <v>14963</v>
      </c>
    </row>
    <row r="16113" spans="1:4">
      <c r="A16113" s="489" t="str">
        <f t="shared" si="251"/>
        <v>2314500030介護予防訪問リハビリテーション</v>
      </c>
      <c r="B16113" s="489">
        <v>2314500030</v>
      </c>
      <c r="C16113" s="489" t="s">
        <v>2108</v>
      </c>
      <c r="D16113" s="489" t="s">
        <v>17508</v>
      </c>
    </row>
    <row r="16114" spans="1:4">
      <c r="A16114" s="489" t="str">
        <f t="shared" si="251"/>
        <v>2314500030介護予防訪問看護</v>
      </c>
      <c r="B16114" s="489">
        <v>2314500030</v>
      </c>
      <c r="C16114" s="489" t="s">
        <v>2103</v>
      </c>
      <c r="D16114" s="489" t="s">
        <v>17508</v>
      </c>
    </row>
    <row r="16115" spans="1:4">
      <c r="A16115" s="489" t="str">
        <f t="shared" si="251"/>
        <v>2314500030訪問リハビリテーション</v>
      </c>
      <c r="B16115" s="489">
        <v>2314500030</v>
      </c>
      <c r="C16115" s="489" t="s">
        <v>2104</v>
      </c>
      <c r="D16115" s="489" t="s">
        <v>17508</v>
      </c>
    </row>
    <row r="16116" spans="1:4">
      <c r="A16116" s="489" t="str">
        <f t="shared" si="251"/>
        <v>2314500030訪問看護</v>
      </c>
      <c r="B16116" s="489">
        <v>2314500030</v>
      </c>
      <c r="C16116" s="489" t="s">
        <v>2102</v>
      </c>
      <c r="D16116" s="489" t="s">
        <v>17508</v>
      </c>
    </row>
    <row r="16117" spans="1:4">
      <c r="A16117" s="489" t="str">
        <f t="shared" si="251"/>
        <v>2314500378介護予防訪問リハビリテーション</v>
      </c>
      <c r="B16117" s="489">
        <v>2314500378</v>
      </c>
      <c r="C16117" s="489" t="s">
        <v>2108</v>
      </c>
      <c r="D16117" s="489" t="s">
        <v>17509</v>
      </c>
    </row>
    <row r="16118" spans="1:4">
      <c r="A16118" s="489" t="str">
        <f t="shared" si="251"/>
        <v>2314500378介護予防訪問看護</v>
      </c>
      <c r="B16118" s="489">
        <v>2314500378</v>
      </c>
      <c r="C16118" s="489" t="s">
        <v>2103</v>
      </c>
      <c r="D16118" s="489" t="s">
        <v>17509</v>
      </c>
    </row>
    <row r="16119" spans="1:4">
      <c r="A16119" s="489" t="str">
        <f t="shared" si="251"/>
        <v>2314500378訪問リハビリテーション</v>
      </c>
      <c r="B16119" s="489">
        <v>2314500378</v>
      </c>
      <c r="C16119" s="489" t="s">
        <v>2104</v>
      </c>
      <c r="D16119" s="489" t="s">
        <v>17509</v>
      </c>
    </row>
    <row r="16120" spans="1:4">
      <c r="A16120" s="489" t="str">
        <f t="shared" si="251"/>
        <v>2314500378訪問看護</v>
      </c>
      <c r="B16120" s="489">
        <v>2314500378</v>
      </c>
      <c r="C16120" s="489" t="s">
        <v>2102</v>
      </c>
      <c r="D16120" s="489" t="s">
        <v>17509</v>
      </c>
    </row>
    <row r="16121" spans="1:4">
      <c r="A16121" s="489" t="str">
        <f t="shared" si="251"/>
        <v>2314500386介護予防訪問リハビリテーション</v>
      </c>
      <c r="B16121" s="489">
        <v>2314500386</v>
      </c>
      <c r="C16121" s="489" t="s">
        <v>2108</v>
      </c>
      <c r="D16121" s="489" t="s">
        <v>17510</v>
      </c>
    </row>
    <row r="16122" spans="1:4">
      <c r="A16122" s="489" t="str">
        <f t="shared" si="251"/>
        <v>2314500386介護予防訪問看護</v>
      </c>
      <c r="B16122" s="489">
        <v>2314500386</v>
      </c>
      <c r="C16122" s="489" t="s">
        <v>2103</v>
      </c>
      <c r="D16122" s="489" t="s">
        <v>17510</v>
      </c>
    </row>
    <row r="16123" spans="1:4">
      <c r="A16123" s="489" t="str">
        <f t="shared" si="251"/>
        <v>2314500386訪問リハビリテーション</v>
      </c>
      <c r="B16123" s="489">
        <v>2314500386</v>
      </c>
      <c r="C16123" s="489" t="s">
        <v>2104</v>
      </c>
      <c r="D16123" s="489" t="s">
        <v>17510</v>
      </c>
    </row>
    <row r="16124" spans="1:4">
      <c r="A16124" s="489" t="str">
        <f t="shared" si="251"/>
        <v>2314500386訪問看護</v>
      </c>
      <c r="B16124" s="489">
        <v>2314500386</v>
      </c>
      <c r="C16124" s="489" t="s">
        <v>2102</v>
      </c>
      <c r="D16124" s="489" t="s">
        <v>17510</v>
      </c>
    </row>
    <row r="16125" spans="1:4">
      <c r="A16125" s="489" t="str">
        <f t="shared" si="251"/>
        <v>2314500402介護予防訪問リハビリテーション</v>
      </c>
      <c r="B16125" s="489">
        <v>2314500402</v>
      </c>
      <c r="C16125" s="489" t="s">
        <v>2108</v>
      </c>
      <c r="D16125" s="489" t="s">
        <v>17511</v>
      </c>
    </row>
    <row r="16126" spans="1:4">
      <c r="A16126" s="489" t="str">
        <f t="shared" si="251"/>
        <v>2314500402介護予防訪問看護</v>
      </c>
      <c r="B16126" s="489">
        <v>2314500402</v>
      </c>
      <c r="C16126" s="489" t="s">
        <v>2103</v>
      </c>
      <c r="D16126" s="489" t="s">
        <v>17511</v>
      </c>
    </row>
    <row r="16127" spans="1:4">
      <c r="A16127" s="489" t="str">
        <f t="shared" si="251"/>
        <v>2314500402訪問リハビリテーション</v>
      </c>
      <c r="B16127" s="489">
        <v>2314500402</v>
      </c>
      <c r="C16127" s="489" t="s">
        <v>2104</v>
      </c>
      <c r="D16127" s="489" t="s">
        <v>17511</v>
      </c>
    </row>
    <row r="16128" spans="1:4">
      <c r="A16128" s="489" t="str">
        <f t="shared" si="251"/>
        <v>2314500402訪問看護</v>
      </c>
      <c r="B16128" s="489">
        <v>2314500402</v>
      </c>
      <c r="C16128" s="489" t="s">
        <v>2102</v>
      </c>
      <c r="D16128" s="489" t="s">
        <v>17511</v>
      </c>
    </row>
    <row r="16129" spans="1:4">
      <c r="A16129" s="489" t="str">
        <f t="shared" si="251"/>
        <v>2314500444介護予防訪問リハビリテーション</v>
      </c>
      <c r="B16129" s="489">
        <v>2314500444</v>
      </c>
      <c r="C16129" s="489" t="s">
        <v>2108</v>
      </c>
      <c r="D16129" s="489" t="s">
        <v>17512</v>
      </c>
    </row>
    <row r="16130" spans="1:4">
      <c r="A16130" s="489" t="str">
        <f t="shared" ref="A16130:A16193" si="252">B16130&amp;C16130</f>
        <v>2314500444介護予防訪問看護</v>
      </c>
      <c r="B16130" s="489">
        <v>2314500444</v>
      </c>
      <c r="C16130" s="489" t="s">
        <v>2103</v>
      </c>
      <c r="D16130" s="489" t="s">
        <v>17512</v>
      </c>
    </row>
    <row r="16131" spans="1:4">
      <c r="A16131" s="489" t="str">
        <f t="shared" si="252"/>
        <v>2314500444訪問リハビリテーション</v>
      </c>
      <c r="B16131" s="489">
        <v>2314500444</v>
      </c>
      <c r="C16131" s="489" t="s">
        <v>2104</v>
      </c>
      <c r="D16131" s="489" t="s">
        <v>17512</v>
      </c>
    </row>
    <row r="16132" spans="1:4">
      <c r="A16132" s="489" t="str">
        <f t="shared" si="252"/>
        <v>2314500444訪問看護</v>
      </c>
      <c r="B16132" s="489">
        <v>2314500444</v>
      </c>
      <c r="C16132" s="489" t="s">
        <v>2102</v>
      </c>
      <c r="D16132" s="489" t="s">
        <v>17512</v>
      </c>
    </row>
    <row r="16133" spans="1:4">
      <c r="A16133" s="489" t="str">
        <f t="shared" si="252"/>
        <v>2314500527介護予防訪問リハビリテーション</v>
      </c>
      <c r="B16133" s="489">
        <v>2314500527</v>
      </c>
      <c r="C16133" s="489" t="s">
        <v>2108</v>
      </c>
      <c r="D16133" s="489" t="s">
        <v>17513</v>
      </c>
    </row>
    <row r="16134" spans="1:4">
      <c r="A16134" s="489" t="str">
        <f t="shared" si="252"/>
        <v>2314500527介護予防訪問看護</v>
      </c>
      <c r="B16134" s="489">
        <v>2314500527</v>
      </c>
      <c r="C16134" s="489" t="s">
        <v>2103</v>
      </c>
      <c r="D16134" s="489" t="s">
        <v>17513</v>
      </c>
    </row>
    <row r="16135" spans="1:4">
      <c r="A16135" s="489" t="str">
        <f t="shared" si="252"/>
        <v>2314500527訪問リハビリテーション</v>
      </c>
      <c r="B16135" s="489">
        <v>2314500527</v>
      </c>
      <c r="C16135" s="489" t="s">
        <v>2104</v>
      </c>
      <c r="D16135" s="489" t="s">
        <v>17513</v>
      </c>
    </row>
    <row r="16136" spans="1:4">
      <c r="A16136" s="489" t="str">
        <f t="shared" si="252"/>
        <v>2314500527訪問看護</v>
      </c>
      <c r="B16136" s="489">
        <v>2314500527</v>
      </c>
      <c r="C16136" s="489" t="s">
        <v>2102</v>
      </c>
      <c r="D16136" s="489" t="s">
        <v>17513</v>
      </c>
    </row>
    <row r="16137" spans="1:4">
      <c r="A16137" s="489" t="str">
        <f t="shared" si="252"/>
        <v>2314500535介護予防訪問リハビリテーション</v>
      </c>
      <c r="B16137" s="489">
        <v>2314500535</v>
      </c>
      <c r="C16137" s="489" t="s">
        <v>2108</v>
      </c>
      <c r="D16137" s="489" t="s">
        <v>17514</v>
      </c>
    </row>
    <row r="16138" spans="1:4">
      <c r="A16138" s="489" t="str">
        <f t="shared" si="252"/>
        <v>2314500535介護予防訪問看護</v>
      </c>
      <c r="B16138" s="489">
        <v>2314500535</v>
      </c>
      <c r="C16138" s="489" t="s">
        <v>2103</v>
      </c>
      <c r="D16138" s="489" t="s">
        <v>17514</v>
      </c>
    </row>
    <row r="16139" spans="1:4">
      <c r="A16139" s="489" t="str">
        <f t="shared" si="252"/>
        <v>2314500535訪問リハビリテーション</v>
      </c>
      <c r="B16139" s="489">
        <v>2314500535</v>
      </c>
      <c r="C16139" s="489" t="s">
        <v>2104</v>
      </c>
      <c r="D16139" s="489" t="s">
        <v>17514</v>
      </c>
    </row>
    <row r="16140" spans="1:4">
      <c r="A16140" s="489" t="str">
        <f t="shared" si="252"/>
        <v>2314500535訪問看護</v>
      </c>
      <c r="B16140" s="489">
        <v>2314500535</v>
      </c>
      <c r="C16140" s="489" t="s">
        <v>2102</v>
      </c>
      <c r="D16140" s="489" t="s">
        <v>17514</v>
      </c>
    </row>
    <row r="16141" spans="1:4">
      <c r="A16141" s="489" t="str">
        <f t="shared" si="252"/>
        <v>2314500576介護予防訪問リハビリテーション</v>
      </c>
      <c r="B16141" s="489">
        <v>2314500576</v>
      </c>
      <c r="C16141" s="489" t="s">
        <v>2108</v>
      </c>
      <c r="D16141" s="489" t="s">
        <v>17515</v>
      </c>
    </row>
    <row r="16142" spans="1:4">
      <c r="A16142" s="489" t="str">
        <f t="shared" si="252"/>
        <v>2314500576介護予防訪問看護</v>
      </c>
      <c r="B16142" s="489">
        <v>2314500576</v>
      </c>
      <c r="C16142" s="489" t="s">
        <v>2103</v>
      </c>
      <c r="D16142" s="489" t="s">
        <v>17515</v>
      </c>
    </row>
    <row r="16143" spans="1:4">
      <c r="A16143" s="489" t="str">
        <f t="shared" si="252"/>
        <v>2314500576訪問リハビリテーション</v>
      </c>
      <c r="B16143" s="489">
        <v>2314500576</v>
      </c>
      <c r="C16143" s="489" t="s">
        <v>2104</v>
      </c>
      <c r="D16143" s="489" t="s">
        <v>17515</v>
      </c>
    </row>
    <row r="16144" spans="1:4">
      <c r="A16144" s="489" t="str">
        <f t="shared" si="252"/>
        <v>2314500576訪問看護</v>
      </c>
      <c r="B16144" s="489">
        <v>2314500576</v>
      </c>
      <c r="C16144" s="489" t="s">
        <v>2102</v>
      </c>
      <c r="D16144" s="489" t="s">
        <v>17515</v>
      </c>
    </row>
    <row r="16145" spans="1:4">
      <c r="A16145" s="489" t="str">
        <f t="shared" si="252"/>
        <v>2314500659介護予防訪問リハビリテーション</v>
      </c>
      <c r="B16145" s="489">
        <v>2314500659</v>
      </c>
      <c r="C16145" s="489" t="s">
        <v>2108</v>
      </c>
      <c r="D16145" s="489" t="s">
        <v>17516</v>
      </c>
    </row>
    <row r="16146" spans="1:4">
      <c r="A16146" s="489" t="str">
        <f t="shared" si="252"/>
        <v>2314500659介護予防訪問看護</v>
      </c>
      <c r="B16146" s="489">
        <v>2314500659</v>
      </c>
      <c r="C16146" s="489" t="s">
        <v>2103</v>
      </c>
      <c r="D16146" s="489" t="s">
        <v>17516</v>
      </c>
    </row>
    <row r="16147" spans="1:4">
      <c r="A16147" s="489" t="str">
        <f t="shared" si="252"/>
        <v>2314500659訪問リハビリテーション</v>
      </c>
      <c r="B16147" s="489">
        <v>2314500659</v>
      </c>
      <c r="C16147" s="489" t="s">
        <v>2104</v>
      </c>
      <c r="D16147" s="489" t="s">
        <v>17516</v>
      </c>
    </row>
    <row r="16148" spans="1:4">
      <c r="A16148" s="489" t="str">
        <f t="shared" si="252"/>
        <v>2314500659訪問看護</v>
      </c>
      <c r="B16148" s="489">
        <v>2314500659</v>
      </c>
      <c r="C16148" s="489" t="s">
        <v>2102</v>
      </c>
      <c r="D16148" s="489" t="s">
        <v>17516</v>
      </c>
    </row>
    <row r="16149" spans="1:4">
      <c r="A16149" s="489" t="str">
        <f t="shared" si="252"/>
        <v>2314500667介護予防訪問リハビリテーション</v>
      </c>
      <c r="B16149" s="489">
        <v>2314500667</v>
      </c>
      <c r="C16149" s="489" t="s">
        <v>2108</v>
      </c>
      <c r="D16149" s="489" t="s">
        <v>17517</v>
      </c>
    </row>
    <row r="16150" spans="1:4">
      <c r="A16150" s="489" t="str">
        <f t="shared" si="252"/>
        <v>2314500667介護予防訪問看護</v>
      </c>
      <c r="B16150" s="489">
        <v>2314500667</v>
      </c>
      <c r="C16150" s="489" t="s">
        <v>2103</v>
      </c>
      <c r="D16150" s="489" t="s">
        <v>17517</v>
      </c>
    </row>
    <row r="16151" spans="1:4">
      <c r="A16151" s="489" t="str">
        <f t="shared" si="252"/>
        <v>2314500667訪問リハビリテーション</v>
      </c>
      <c r="B16151" s="489">
        <v>2314500667</v>
      </c>
      <c r="C16151" s="489" t="s">
        <v>2104</v>
      </c>
      <c r="D16151" s="489" t="s">
        <v>17517</v>
      </c>
    </row>
    <row r="16152" spans="1:4">
      <c r="A16152" s="489" t="str">
        <f t="shared" si="252"/>
        <v>2314500667訪問看護</v>
      </c>
      <c r="B16152" s="489">
        <v>2314500667</v>
      </c>
      <c r="C16152" s="489" t="s">
        <v>2102</v>
      </c>
      <c r="D16152" s="489" t="s">
        <v>17517</v>
      </c>
    </row>
    <row r="16153" spans="1:4">
      <c r="A16153" s="489" t="str">
        <f t="shared" si="252"/>
        <v>2314500758介護予防訪問リハビリテーション</v>
      </c>
      <c r="B16153" s="489">
        <v>2314500758</v>
      </c>
      <c r="C16153" s="489" t="s">
        <v>2108</v>
      </c>
      <c r="D16153" s="489" t="s">
        <v>17518</v>
      </c>
    </row>
    <row r="16154" spans="1:4">
      <c r="A16154" s="489" t="str">
        <f t="shared" si="252"/>
        <v>2314500758介護予防訪問看護</v>
      </c>
      <c r="B16154" s="489">
        <v>2314500758</v>
      </c>
      <c r="C16154" s="489" t="s">
        <v>2103</v>
      </c>
      <c r="D16154" s="489" t="s">
        <v>17518</v>
      </c>
    </row>
    <row r="16155" spans="1:4">
      <c r="A16155" s="489" t="str">
        <f t="shared" si="252"/>
        <v>2314500758訪問リハビリテーション</v>
      </c>
      <c r="B16155" s="489">
        <v>2314500758</v>
      </c>
      <c r="C16155" s="489" t="s">
        <v>2104</v>
      </c>
      <c r="D16155" s="489" t="s">
        <v>17518</v>
      </c>
    </row>
    <row r="16156" spans="1:4">
      <c r="A16156" s="489" t="str">
        <f t="shared" si="252"/>
        <v>2314500758訪問看護</v>
      </c>
      <c r="B16156" s="489">
        <v>2314500758</v>
      </c>
      <c r="C16156" s="489" t="s">
        <v>2102</v>
      </c>
      <c r="D16156" s="489" t="s">
        <v>17518</v>
      </c>
    </row>
    <row r="16157" spans="1:4">
      <c r="A16157" s="489" t="str">
        <f t="shared" si="252"/>
        <v>2314500857介護予防通所リハビリテーション</v>
      </c>
      <c r="B16157" s="489">
        <v>2314500857</v>
      </c>
      <c r="C16157" s="489" t="s">
        <v>2512</v>
      </c>
      <c r="D16157" s="489" t="s">
        <v>17519</v>
      </c>
    </row>
    <row r="16158" spans="1:4">
      <c r="A16158" s="489" t="str">
        <f t="shared" si="252"/>
        <v>2314500857介護予防訪問看護</v>
      </c>
      <c r="B16158" s="489">
        <v>2314500857</v>
      </c>
      <c r="C16158" s="489" t="s">
        <v>2103</v>
      </c>
      <c r="D16158" s="489" t="s">
        <v>17519</v>
      </c>
    </row>
    <row r="16159" spans="1:4">
      <c r="A16159" s="489" t="str">
        <f t="shared" si="252"/>
        <v>2314500857通所リハビリテーション</v>
      </c>
      <c r="B16159" s="489">
        <v>2314500857</v>
      </c>
      <c r="C16159" s="489" t="s">
        <v>2511</v>
      </c>
      <c r="D16159" s="489" t="s">
        <v>17519</v>
      </c>
    </row>
    <row r="16160" spans="1:4">
      <c r="A16160" s="489" t="str">
        <f t="shared" si="252"/>
        <v>2314500857訪問看護</v>
      </c>
      <c r="B16160" s="489">
        <v>2314500857</v>
      </c>
      <c r="C16160" s="489" t="s">
        <v>2102</v>
      </c>
      <c r="D16160" s="489" t="s">
        <v>17519</v>
      </c>
    </row>
    <row r="16161" spans="1:4">
      <c r="A16161" s="489" t="str">
        <f t="shared" si="252"/>
        <v>2314500865介護予防訪問リハビリテーション</v>
      </c>
      <c r="B16161" s="489">
        <v>2314500865</v>
      </c>
      <c r="C16161" s="489" t="s">
        <v>2108</v>
      </c>
      <c r="D16161" s="489" t="s">
        <v>17520</v>
      </c>
    </row>
    <row r="16162" spans="1:4">
      <c r="A16162" s="489" t="str">
        <f t="shared" si="252"/>
        <v>2314500865訪問リハビリテーション</v>
      </c>
      <c r="B16162" s="489">
        <v>2314500865</v>
      </c>
      <c r="C16162" s="489" t="s">
        <v>2104</v>
      </c>
      <c r="D16162" s="489" t="s">
        <v>17520</v>
      </c>
    </row>
    <row r="16163" spans="1:4">
      <c r="A16163" s="489" t="str">
        <f t="shared" si="252"/>
        <v>2314500899介護予防訪問リハビリテーション</v>
      </c>
      <c r="B16163" s="489">
        <v>2314500899</v>
      </c>
      <c r="C16163" s="489" t="s">
        <v>2108</v>
      </c>
      <c r="D16163" s="489" t="s">
        <v>17521</v>
      </c>
    </row>
    <row r="16164" spans="1:4">
      <c r="A16164" s="489" t="str">
        <f t="shared" si="252"/>
        <v>2314500899介護予防訪問看護</v>
      </c>
      <c r="B16164" s="489">
        <v>2314500899</v>
      </c>
      <c r="C16164" s="489" t="s">
        <v>2103</v>
      </c>
      <c r="D16164" s="489" t="s">
        <v>17521</v>
      </c>
    </row>
    <row r="16165" spans="1:4">
      <c r="A16165" s="489" t="str">
        <f t="shared" si="252"/>
        <v>2314500899訪問リハビリテーション</v>
      </c>
      <c r="B16165" s="489">
        <v>2314500899</v>
      </c>
      <c r="C16165" s="489" t="s">
        <v>2104</v>
      </c>
      <c r="D16165" s="489" t="s">
        <v>17521</v>
      </c>
    </row>
    <row r="16166" spans="1:4">
      <c r="A16166" s="489" t="str">
        <f t="shared" si="252"/>
        <v>2314500899訪問看護</v>
      </c>
      <c r="B16166" s="489">
        <v>2314500899</v>
      </c>
      <c r="C16166" s="489" t="s">
        <v>2102</v>
      </c>
      <c r="D16166" s="489" t="s">
        <v>17521</v>
      </c>
    </row>
    <row r="16167" spans="1:4">
      <c r="A16167" s="489" t="str">
        <f t="shared" si="252"/>
        <v>2314500923介護予防訪問看護</v>
      </c>
      <c r="B16167" s="489">
        <v>2314500923</v>
      </c>
      <c r="C16167" s="489" t="s">
        <v>2103</v>
      </c>
      <c r="D16167" s="489" t="s">
        <v>17522</v>
      </c>
    </row>
    <row r="16168" spans="1:4">
      <c r="A16168" s="489" t="str">
        <f t="shared" si="252"/>
        <v>2314500923訪問看護</v>
      </c>
      <c r="B16168" s="489">
        <v>2314500923</v>
      </c>
      <c r="C16168" s="489" t="s">
        <v>2102</v>
      </c>
      <c r="D16168" s="489" t="s">
        <v>17522</v>
      </c>
    </row>
    <row r="16169" spans="1:4">
      <c r="A16169" s="489" t="str">
        <f t="shared" si="252"/>
        <v>2314500931介護予防訪問リハビリテーション</v>
      </c>
      <c r="B16169" s="489">
        <v>2314500931</v>
      </c>
      <c r="C16169" s="489" t="s">
        <v>2108</v>
      </c>
      <c r="D16169" s="489" t="s">
        <v>17523</v>
      </c>
    </row>
    <row r="16170" spans="1:4">
      <c r="A16170" s="489" t="str">
        <f t="shared" si="252"/>
        <v>2314500931介護予防訪問看護</v>
      </c>
      <c r="B16170" s="489">
        <v>2314500931</v>
      </c>
      <c r="C16170" s="489" t="s">
        <v>2103</v>
      </c>
      <c r="D16170" s="489" t="s">
        <v>17523</v>
      </c>
    </row>
    <row r="16171" spans="1:4">
      <c r="A16171" s="489" t="str">
        <f t="shared" si="252"/>
        <v>2314500931訪問リハビリテーション</v>
      </c>
      <c r="B16171" s="489">
        <v>2314500931</v>
      </c>
      <c r="C16171" s="489" t="s">
        <v>2104</v>
      </c>
      <c r="D16171" s="489" t="s">
        <v>17523</v>
      </c>
    </row>
    <row r="16172" spans="1:4">
      <c r="A16172" s="489" t="str">
        <f t="shared" si="252"/>
        <v>2314500931訪問看護</v>
      </c>
      <c r="B16172" s="489">
        <v>2314500931</v>
      </c>
      <c r="C16172" s="489" t="s">
        <v>2102</v>
      </c>
      <c r="D16172" s="489" t="s">
        <v>17523</v>
      </c>
    </row>
    <row r="16173" spans="1:4">
      <c r="A16173" s="489" t="str">
        <f t="shared" si="252"/>
        <v>2314500964介護予防訪問リハビリテーション</v>
      </c>
      <c r="B16173" s="489">
        <v>2314500964</v>
      </c>
      <c r="C16173" s="489" t="s">
        <v>2108</v>
      </c>
      <c r="D16173" s="489" t="s">
        <v>17524</v>
      </c>
    </row>
    <row r="16174" spans="1:4">
      <c r="A16174" s="489" t="str">
        <f t="shared" si="252"/>
        <v>2314500964介護予防訪問看護</v>
      </c>
      <c r="B16174" s="489">
        <v>2314500964</v>
      </c>
      <c r="C16174" s="489" t="s">
        <v>2103</v>
      </c>
      <c r="D16174" s="489" t="s">
        <v>17524</v>
      </c>
    </row>
    <row r="16175" spans="1:4">
      <c r="A16175" s="489" t="str">
        <f t="shared" si="252"/>
        <v>2314500964訪問リハビリテーション</v>
      </c>
      <c r="B16175" s="489">
        <v>2314500964</v>
      </c>
      <c r="C16175" s="489" t="s">
        <v>2104</v>
      </c>
      <c r="D16175" s="489" t="s">
        <v>17524</v>
      </c>
    </row>
    <row r="16176" spans="1:4">
      <c r="A16176" s="489" t="str">
        <f t="shared" si="252"/>
        <v>2314500964訪問看護</v>
      </c>
      <c r="B16176" s="489">
        <v>2314500964</v>
      </c>
      <c r="C16176" s="489" t="s">
        <v>2102</v>
      </c>
      <c r="D16176" s="489" t="s">
        <v>17524</v>
      </c>
    </row>
    <row r="16177" spans="1:4">
      <c r="A16177" s="489" t="str">
        <f t="shared" si="252"/>
        <v>2314501004介護予防訪問リハビリテーション</v>
      </c>
      <c r="B16177" s="489">
        <v>2314501004</v>
      </c>
      <c r="C16177" s="489" t="s">
        <v>2108</v>
      </c>
      <c r="D16177" s="489" t="s">
        <v>17525</v>
      </c>
    </row>
    <row r="16178" spans="1:4">
      <c r="A16178" s="489" t="str">
        <f t="shared" si="252"/>
        <v>2314501004介護予防訪問看護</v>
      </c>
      <c r="B16178" s="489">
        <v>2314501004</v>
      </c>
      <c r="C16178" s="489" t="s">
        <v>2103</v>
      </c>
      <c r="D16178" s="489" t="s">
        <v>17525</v>
      </c>
    </row>
    <row r="16179" spans="1:4">
      <c r="A16179" s="489" t="str">
        <f t="shared" si="252"/>
        <v>2314501004訪問リハビリテーション</v>
      </c>
      <c r="B16179" s="489">
        <v>2314501004</v>
      </c>
      <c r="C16179" s="489" t="s">
        <v>2104</v>
      </c>
      <c r="D16179" s="489" t="s">
        <v>17525</v>
      </c>
    </row>
    <row r="16180" spans="1:4">
      <c r="A16180" s="489" t="str">
        <f t="shared" si="252"/>
        <v>2314501004訪問看護</v>
      </c>
      <c r="B16180" s="489">
        <v>2314501004</v>
      </c>
      <c r="C16180" s="489" t="s">
        <v>2102</v>
      </c>
      <c r="D16180" s="489" t="s">
        <v>17525</v>
      </c>
    </row>
    <row r="16181" spans="1:4">
      <c r="A16181" s="489" t="str">
        <f t="shared" si="252"/>
        <v>2314501053介護予防訪問リハビリテーション</v>
      </c>
      <c r="B16181" s="489">
        <v>2314501053</v>
      </c>
      <c r="C16181" s="489" t="s">
        <v>2108</v>
      </c>
      <c r="D16181" s="489" t="s">
        <v>17526</v>
      </c>
    </row>
    <row r="16182" spans="1:4">
      <c r="A16182" s="489" t="str">
        <f t="shared" si="252"/>
        <v>2314501053介護予防訪問看護</v>
      </c>
      <c r="B16182" s="489">
        <v>2314501053</v>
      </c>
      <c r="C16182" s="489" t="s">
        <v>2103</v>
      </c>
      <c r="D16182" s="489" t="s">
        <v>17526</v>
      </c>
    </row>
    <row r="16183" spans="1:4">
      <c r="A16183" s="489" t="str">
        <f t="shared" si="252"/>
        <v>2314501053訪問リハビリテーション</v>
      </c>
      <c r="B16183" s="489">
        <v>2314501053</v>
      </c>
      <c r="C16183" s="489" t="s">
        <v>2104</v>
      </c>
      <c r="D16183" s="489" t="s">
        <v>17526</v>
      </c>
    </row>
    <row r="16184" spans="1:4">
      <c r="A16184" s="489" t="str">
        <f t="shared" si="252"/>
        <v>2314501053訪問看護</v>
      </c>
      <c r="B16184" s="489">
        <v>2314501053</v>
      </c>
      <c r="C16184" s="489" t="s">
        <v>2102</v>
      </c>
      <c r="D16184" s="489" t="s">
        <v>17526</v>
      </c>
    </row>
    <row r="16185" spans="1:4">
      <c r="A16185" s="489" t="str">
        <f t="shared" si="252"/>
        <v>2314501061介護予防訪問リハビリテーション</v>
      </c>
      <c r="B16185" s="489">
        <v>2314501061</v>
      </c>
      <c r="C16185" s="489" t="s">
        <v>2108</v>
      </c>
      <c r="D16185" s="489" t="s">
        <v>17527</v>
      </c>
    </row>
    <row r="16186" spans="1:4">
      <c r="A16186" s="489" t="str">
        <f t="shared" si="252"/>
        <v>2314501061介護予防訪問看護</v>
      </c>
      <c r="B16186" s="489">
        <v>2314501061</v>
      </c>
      <c r="C16186" s="489" t="s">
        <v>2103</v>
      </c>
      <c r="D16186" s="489" t="s">
        <v>17527</v>
      </c>
    </row>
    <row r="16187" spans="1:4">
      <c r="A16187" s="489" t="str">
        <f t="shared" si="252"/>
        <v>2314501061訪問リハビリテーション</v>
      </c>
      <c r="B16187" s="489">
        <v>2314501061</v>
      </c>
      <c r="C16187" s="489" t="s">
        <v>2104</v>
      </c>
      <c r="D16187" s="489" t="s">
        <v>17527</v>
      </c>
    </row>
    <row r="16188" spans="1:4">
      <c r="A16188" s="489" t="str">
        <f t="shared" si="252"/>
        <v>2314501061訪問看護</v>
      </c>
      <c r="B16188" s="489">
        <v>2314501061</v>
      </c>
      <c r="C16188" s="489" t="s">
        <v>2102</v>
      </c>
      <c r="D16188" s="489" t="s">
        <v>17527</v>
      </c>
    </row>
    <row r="16189" spans="1:4">
      <c r="A16189" s="489" t="str">
        <f t="shared" si="252"/>
        <v>2314501079介護予防訪問リハビリテーション</v>
      </c>
      <c r="B16189" s="489">
        <v>2314501079</v>
      </c>
      <c r="C16189" s="489" t="s">
        <v>2108</v>
      </c>
      <c r="D16189" s="489" t="s">
        <v>17528</v>
      </c>
    </row>
    <row r="16190" spans="1:4">
      <c r="A16190" s="489" t="str">
        <f t="shared" si="252"/>
        <v>2314501079介護予防訪問看護</v>
      </c>
      <c r="B16190" s="489">
        <v>2314501079</v>
      </c>
      <c r="C16190" s="489" t="s">
        <v>2103</v>
      </c>
      <c r="D16190" s="489" t="s">
        <v>17528</v>
      </c>
    </row>
    <row r="16191" spans="1:4">
      <c r="A16191" s="489" t="str">
        <f t="shared" si="252"/>
        <v>2314501079訪問リハビリテーション</v>
      </c>
      <c r="B16191" s="489">
        <v>2314501079</v>
      </c>
      <c r="C16191" s="489" t="s">
        <v>2104</v>
      </c>
      <c r="D16191" s="489" t="s">
        <v>17528</v>
      </c>
    </row>
    <row r="16192" spans="1:4">
      <c r="A16192" s="489" t="str">
        <f t="shared" si="252"/>
        <v>2314501079訪問看護</v>
      </c>
      <c r="B16192" s="489">
        <v>2314501079</v>
      </c>
      <c r="C16192" s="489" t="s">
        <v>2102</v>
      </c>
      <c r="D16192" s="489" t="s">
        <v>17528</v>
      </c>
    </row>
    <row r="16193" spans="1:4">
      <c r="A16193" s="489" t="str">
        <f t="shared" si="252"/>
        <v>2314501111介護予防訪問リハビリテーション</v>
      </c>
      <c r="B16193" s="489">
        <v>2314501111</v>
      </c>
      <c r="C16193" s="489" t="s">
        <v>2108</v>
      </c>
      <c r="D16193" s="489" t="s">
        <v>17529</v>
      </c>
    </row>
    <row r="16194" spans="1:4">
      <c r="A16194" s="489" t="str">
        <f t="shared" ref="A16194:A16257" si="253">B16194&amp;C16194</f>
        <v>2314501111介護予防訪問看護</v>
      </c>
      <c r="B16194" s="489">
        <v>2314501111</v>
      </c>
      <c r="C16194" s="489" t="s">
        <v>2103</v>
      </c>
      <c r="D16194" s="489" t="s">
        <v>17529</v>
      </c>
    </row>
    <row r="16195" spans="1:4">
      <c r="A16195" s="489" t="str">
        <f t="shared" si="253"/>
        <v>2314501111訪問リハビリテーション</v>
      </c>
      <c r="B16195" s="489">
        <v>2314501111</v>
      </c>
      <c r="C16195" s="489" t="s">
        <v>2104</v>
      </c>
      <c r="D16195" s="489" t="s">
        <v>17529</v>
      </c>
    </row>
    <row r="16196" spans="1:4">
      <c r="A16196" s="489" t="str">
        <f t="shared" si="253"/>
        <v>2314501111訪問看護</v>
      </c>
      <c r="B16196" s="489">
        <v>2314501111</v>
      </c>
      <c r="C16196" s="489" t="s">
        <v>2102</v>
      </c>
      <c r="D16196" s="489" t="s">
        <v>17529</v>
      </c>
    </row>
    <row r="16197" spans="1:4">
      <c r="A16197" s="489" t="str">
        <f t="shared" si="253"/>
        <v>2314501129介護予防訪問リハビリテーション</v>
      </c>
      <c r="B16197" s="489">
        <v>2314501129</v>
      </c>
      <c r="C16197" s="489" t="s">
        <v>2108</v>
      </c>
      <c r="D16197" s="489" t="s">
        <v>17530</v>
      </c>
    </row>
    <row r="16198" spans="1:4">
      <c r="A16198" s="489" t="str">
        <f t="shared" si="253"/>
        <v>2314501129介護予防訪問看護</v>
      </c>
      <c r="B16198" s="489">
        <v>2314501129</v>
      </c>
      <c r="C16198" s="489" t="s">
        <v>2103</v>
      </c>
      <c r="D16198" s="489" t="s">
        <v>17530</v>
      </c>
    </row>
    <row r="16199" spans="1:4">
      <c r="A16199" s="489" t="str">
        <f t="shared" si="253"/>
        <v>2314501129訪問リハビリテーション</v>
      </c>
      <c r="B16199" s="489">
        <v>2314501129</v>
      </c>
      <c r="C16199" s="489" t="s">
        <v>2104</v>
      </c>
      <c r="D16199" s="489" t="s">
        <v>17530</v>
      </c>
    </row>
    <row r="16200" spans="1:4">
      <c r="A16200" s="489" t="str">
        <f t="shared" si="253"/>
        <v>2314501129訪問看護</v>
      </c>
      <c r="B16200" s="489">
        <v>2314501129</v>
      </c>
      <c r="C16200" s="489" t="s">
        <v>2102</v>
      </c>
      <c r="D16200" s="489" t="s">
        <v>17530</v>
      </c>
    </row>
    <row r="16201" spans="1:4">
      <c r="A16201" s="489" t="str">
        <f t="shared" si="253"/>
        <v>2314501145介護予防訪問リハビリテーション</v>
      </c>
      <c r="B16201" s="489">
        <v>2314501145</v>
      </c>
      <c r="C16201" s="489" t="s">
        <v>2108</v>
      </c>
      <c r="D16201" s="489" t="s">
        <v>17531</v>
      </c>
    </row>
    <row r="16202" spans="1:4">
      <c r="A16202" s="489" t="str">
        <f t="shared" si="253"/>
        <v>2314501145介護予防訪問看護</v>
      </c>
      <c r="B16202" s="489">
        <v>2314501145</v>
      </c>
      <c r="C16202" s="489" t="s">
        <v>2103</v>
      </c>
      <c r="D16202" s="489" t="s">
        <v>17531</v>
      </c>
    </row>
    <row r="16203" spans="1:4">
      <c r="A16203" s="489" t="str">
        <f t="shared" si="253"/>
        <v>2314501145訪問リハビリテーション</v>
      </c>
      <c r="B16203" s="489">
        <v>2314501145</v>
      </c>
      <c r="C16203" s="489" t="s">
        <v>2104</v>
      </c>
      <c r="D16203" s="489" t="s">
        <v>17531</v>
      </c>
    </row>
    <row r="16204" spans="1:4">
      <c r="A16204" s="489" t="str">
        <f t="shared" si="253"/>
        <v>2314501145訪問看護</v>
      </c>
      <c r="B16204" s="489">
        <v>2314501145</v>
      </c>
      <c r="C16204" s="489" t="s">
        <v>2102</v>
      </c>
      <c r="D16204" s="489" t="s">
        <v>17531</v>
      </c>
    </row>
    <row r="16205" spans="1:4">
      <c r="A16205" s="489" t="str">
        <f t="shared" si="253"/>
        <v>2314501152介護予防訪問リハビリテーション</v>
      </c>
      <c r="B16205" s="489">
        <v>2314501152</v>
      </c>
      <c r="C16205" s="489" t="s">
        <v>2108</v>
      </c>
      <c r="D16205" s="489" t="s">
        <v>17532</v>
      </c>
    </row>
    <row r="16206" spans="1:4">
      <c r="A16206" s="489" t="str">
        <f t="shared" si="253"/>
        <v>2314501152介護予防訪問看護</v>
      </c>
      <c r="B16206" s="489">
        <v>2314501152</v>
      </c>
      <c r="C16206" s="489" t="s">
        <v>2103</v>
      </c>
      <c r="D16206" s="489" t="s">
        <v>17532</v>
      </c>
    </row>
    <row r="16207" spans="1:4">
      <c r="A16207" s="489" t="str">
        <f t="shared" si="253"/>
        <v>2314501152訪問リハビリテーション</v>
      </c>
      <c r="B16207" s="489">
        <v>2314501152</v>
      </c>
      <c r="C16207" s="489" t="s">
        <v>2104</v>
      </c>
      <c r="D16207" s="489" t="s">
        <v>17532</v>
      </c>
    </row>
    <row r="16208" spans="1:4">
      <c r="A16208" s="489" t="str">
        <f t="shared" si="253"/>
        <v>2314501152訪問看護</v>
      </c>
      <c r="B16208" s="489">
        <v>2314501152</v>
      </c>
      <c r="C16208" s="489" t="s">
        <v>2102</v>
      </c>
      <c r="D16208" s="489" t="s">
        <v>17532</v>
      </c>
    </row>
    <row r="16209" spans="1:4">
      <c r="A16209" s="489" t="str">
        <f t="shared" si="253"/>
        <v>2314501160介護予防訪問リハビリテーション</v>
      </c>
      <c r="B16209" s="489">
        <v>2314501160</v>
      </c>
      <c r="C16209" s="489" t="s">
        <v>2108</v>
      </c>
      <c r="D16209" s="489" t="s">
        <v>17533</v>
      </c>
    </row>
    <row r="16210" spans="1:4">
      <c r="A16210" s="489" t="str">
        <f t="shared" si="253"/>
        <v>2314501160介護予防訪問看護</v>
      </c>
      <c r="B16210" s="489">
        <v>2314501160</v>
      </c>
      <c r="C16210" s="489" t="s">
        <v>2103</v>
      </c>
      <c r="D16210" s="489" t="s">
        <v>17533</v>
      </c>
    </row>
    <row r="16211" spans="1:4">
      <c r="A16211" s="489" t="str">
        <f t="shared" si="253"/>
        <v>2314501160訪問リハビリテーション</v>
      </c>
      <c r="B16211" s="489">
        <v>2314501160</v>
      </c>
      <c r="C16211" s="489" t="s">
        <v>2104</v>
      </c>
      <c r="D16211" s="489" t="s">
        <v>17533</v>
      </c>
    </row>
    <row r="16212" spans="1:4">
      <c r="A16212" s="489" t="str">
        <f t="shared" si="253"/>
        <v>2314501160訪問看護</v>
      </c>
      <c r="B16212" s="489">
        <v>2314501160</v>
      </c>
      <c r="C16212" s="489" t="s">
        <v>2102</v>
      </c>
      <c r="D16212" s="489" t="s">
        <v>17533</v>
      </c>
    </row>
    <row r="16213" spans="1:4">
      <c r="A16213" s="489" t="str">
        <f t="shared" si="253"/>
        <v>2314501178介護予防訪問リハビリテーション</v>
      </c>
      <c r="B16213" s="489">
        <v>2314501178</v>
      </c>
      <c r="C16213" s="489" t="s">
        <v>2108</v>
      </c>
      <c r="D16213" s="489" t="s">
        <v>17534</v>
      </c>
    </row>
    <row r="16214" spans="1:4">
      <c r="A16214" s="489" t="str">
        <f t="shared" si="253"/>
        <v>2314501202介護予防訪問リハビリテーション</v>
      </c>
      <c r="B16214" s="489">
        <v>2314501202</v>
      </c>
      <c r="C16214" s="489" t="s">
        <v>2108</v>
      </c>
      <c r="D16214" s="489" t="s">
        <v>17535</v>
      </c>
    </row>
    <row r="16215" spans="1:4">
      <c r="A16215" s="489" t="str">
        <f t="shared" si="253"/>
        <v>2314501202介護予防訪問看護</v>
      </c>
      <c r="B16215" s="489">
        <v>2314501202</v>
      </c>
      <c r="C16215" s="489" t="s">
        <v>2103</v>
      </c>
      <c r="D16215" s="489" t="s">
        <v>17535</v>
      </c>
    </row>
    <row r="16216" spans="1:4">
      <c r="A16216" s="489" t="str">
        <f t="shared" si="253"/>
        <v>2314501202訪問リハビリテーション</v>
      </c>
      <c r="B16216" s="489">
        <v>2314501202</v>
      </c>
      <c r="C16216" s="489" t="s">
        <v>2104</v>
      </c>
      <c r="D16216" s="489" t="s">
        <v>17535</v>
      </c>
    </row>
    <row r="16217" spans="1:4">
      <c r="A16217" s="489" t="str">
        <f t="shared" si="253"/>
        <v>2314501202訪問看護</v>
      </c>
      <c r="B16217" s="489">
        <v>2314501202</v>
      </c>
      <c r="C16217" s="489" t="s">
        <v>2102</v>
      </c>
      <c r="D16217" s="489" t="s">
        <v>17535</v>
      </c>
    </row>
    <row r="16218" spans="1:4">
      <c r="A16218" s="489" t="str">
        <f t="shared" si="253"/>
        <v>2314501236介護予防訪問リハビリテーション</v>
      </c>
      <c r="B16218" s="489">
        <v>2314501236</v>
      </c>
      <c r="C16218" s="489" t="s">
        <v>2108</v>
      </c>
      <c r="D16218" s="489" t="s">
        <v>17536</v>
      </c>
    </row>
    <row r="16219" spans="1:4">
      <c r="A16219" s="489" t="str">
        <f t="shared" si="253"/>
        <v>2314501236介護予防訪問看護</v>
      </c>
      <c r="B16219" s="489">
        <v>2314501236</v>
      </c>
      <c r="C16219" s="489" t="s">
        <v>2103</v>
      </c>
      <c r="D16219" s="489" t="s">
        <v>17536</v>
      </c>
    </row>
    <row r="16220" spans="1:4">
      <c r="A16220" s="489" t="str">
        <f t="shared" si="253"/>
        <v>2314501236訪問リハビリテーション</v>
      </c>
      <c r="B16220" s="489">
        <v>2314501236</v>
      </c>
      <c r="C16220" s="489" t="s">
        <v>2104</v>
      </c>
      <c r="D16220" s="489" t="s">
        <v>17536</v>
      </c>
    </row>
    <row r="16221" spans="1:4">
      <c r="A16221" s="489" t="str">
        <f t="shared" si="253"/>
        <v>2314501236訪問看護</v>
      </c>
      <c r="B16221" s="489">
        <v>2314501236</v>
      </c>
      <c r="C16221" s="489" t="s">
        <v>2102</v>
      </c>
      <c r="D16221" s="489" t="s">
        <v>17536</v>
      </c>
    </row>
    <row r="16222" spans="1:4">
      <c r="A16222" s="489" t="str">
        <f t="shared" si="253"/>
        <v>2314501244介護予防訪問リハビリテーション</v>
      </c>
      <c r="B16222" s="489">
        <v>2314501244</v>
      </c>
      <c r="C16222" s="489" t="s">
        <v>2108</v>
      </c>
      <c r="D16222" s="489" t="s">
        <v>17537</v>
      </c>
    </row>
    <row r="16223" spans="1:4">
      <c r="A16223" s="489" t="str">
        <f t="shared" si="253"/>
        <v>2314501244介護予防訪問看護</v>
      </c>
      <c r="B16223" s="489">
        <v>2314501244</v>
      </c>
      <c r="C16223" s="489" t="s">
        <v>2103</v>
      </c>
      <c r="D16223" s="489" t="s">
        <v>17537</v>
      </c>
    </row>
    <row r="16224" spans="1:4">
      <c r="A16224" s="489" t="str">
        <f t="shared" si="253"/>
        <v>2314501244訪問リハビリテーション</v>
      </c>
      <c r="B16224" s="489">
        <v>2314501244</v>
      </c>
      <c r="C16224" s="489" t="s">
        <v>2104</v>
      </c>
      <c r="D16224" s="489" t="s">
        <v>17537</v>
      </c>
    </row>
    <row r="16225" spans="1:4">
      <c r="A16225" s="489" t="str">
        <f t="shared" si="253"/>
        <v>2314501244訪問看護</v>
      </c>
      <c r="B16225" s="489">
        <v>2314501244</v>
      </c>
      <c r="C16225" s="489" t="s">
        <v>2102</v>
      </c>
      <c r="D16225" s="489" t="s">
        <v>17537</v>
      </c>
    </row>
    <row r="16226" spans="1:4">
      <c r="A16226" s="489" t="str">
        <f t="shared" si="253"/>
        <v>2314501251介護予防訪問リハビリテーション</v>
      </c>
      <c r="B16226" s="489">
        <v>2314501251</v>
      </c>
      <c r="C16226" s="489" t="s">
        <v>2108</v>
      </c>
      <c r="D16226" s="489" t="s">
        <v>17538</v>
      </c>
    </row>
    <row r="16227" spans="1:4">
      <c r="A16227" s="489" t="str">
        <f t="shared" si="253"/>
        <v>2314501251介護予防訪問看護</v>
      </c>
      <c r="B16227" s="489">
        <v>2314501251</v>
      </c>
      <c r="C16227" s="489" t="s">
        <v>2103</v>
      </c>
      <c r="D16227" s="489" t="s">
        <v>17538</v>
      </c>
    </row>
    <row r="16228" spans="1:4">
      <c r="A16228" s="489" t="str">
        <f t="shared" si="253"/>
        <v>2314501251訪問リハビリテーション</v>
      </c>
      <c r="B16228" s="489">
        <v>2314501251</v>
      </c>
      <c r="C16228" s="489" t="s">
        <v>2104</v>
      </c>
      <c r="D16228" s="489" t="s">
        <v>17538</v>
      </c>
    </row>
    <row r="16229" spans="1:4">
      <c r="A16229" s="489" t="str">
        <f t="shared" si="253"/>
        <v>2314501251訪問看護</v>
      </c>
      <c r="B16229" s="489">
        <v>2314501251</v>
      </c>
      <c r="C16229" s="489" t="s">
        <v>2102</v>
      </c>
      <c r="D16229" s="489" t="s">
        <v>17538</v>
      </c>
    </row>
    <row r="16230" spans="1:4">
      <c r="A16230" s="489" t="str">
        <f t="shared" si="253"/>
        <v>2314501277介護予防訪問リハビリテーション</v>
      </c>
      <c r="B16230" s="489">
        <v>2314501277</v>
      </c>
      <c r="C16230" s="489" t="s">
        <v>2108</v>
      </c>
      <c r="D16230" s="489" t="s">
        <v>17539</v>
      </c>
    </row>
    <row r="16231" spans="1:4">
      <c r="A16231" s="489" t="str">
        <f t="shared" si="253"/>
        <v>2314501277介護予防訪問看護</v>
      </c>
      <c r="B16231" s="489">
        <v>2314501277</v>
      </c>
      <c r="C16231" s="489" t="s">
        <v>2103</v>
      </c>
      <c r="D16231" s="489" t="s">
        <v>17539</v>
      </c>
    </row>
    <row r="16232" spans="1:4">
      <c r="A16232" s="489" t="str">
        <f t="shared" si="253"/>
        <v>2314501277訪問リハビリテーション</v>
      </c>
      <c r="B16232" s="489">
        <v>2314501277</v>
      </c>
      <c r="C16232" s="489" t="s">
        <v>2104</v>
      </c>
      <c r="D16232" s="489" t="s">
        <v>17539</v>
      </c>
    </row>
    <row r="16233" spans="1:4">
      <c r="A16233" s="489" t="str">
        <f t="shared" si="253"/>
        <v>2314501277訪問看護</v>
      </c>
      <c r="B16233" s="489">
        <v>2314501277</v>
      </c>
      <c r="C16233" s="489" t="s">
        <v>2102</v>
      </c>
      <c r="D16233" s="489" t="s">
        <v>17539</v>
      </c>
    </row>
    <row r="16234" spans="1:4">
      <c r="A16234" s="489" t="str">
        <f t="shared" si="253"/>
        <v>2314501285介護予防訪問リハビリテーション</v>
      </c>
      <c r="B16234" s="489">
        <v>2314501285</v>
      </c>
      <c r="C16234" s="489" t="s">
        <v>2108</v>
      </c>
      <c r="D16234" s="489" t="s">
        <v>17540</v>
      </c>
    </row>
    <row r="16235" spans="1:4">
      <c r="A16235" s="489" t="str">
        <f t="shared" si="253"/>
        <v>2314501285介護予防訪問看護</v>
      </c>
      <c r="B16235" s="489">
        <v>2314501285</v>
      </c>
      <c r="C16235" s="489" t="s">
        <v>2103</v>
      </c>
      <c r="D16235" s="489" t="s">
        <v>17540</v>
      </c>
    </row>
    <row r="16236" spans="1:4">
      <c r="A16236" s="489" t="str">
        <f t="shared" si="253"/>
        <v>2314501285訪問リハビリテーション</v>
      </c>
      <c r="B16236" s="489">
        <v>2314501285</v>
      </c>
      <c r="C16236" s="489" t="s">
        <v>2104</v>
      </c>
      <c r="D16236" s="489" t="s">
        <v>17540</v>
      </c>
    </row>
    <row r="16237" spans="1:4">
      <c r="A16237" s="489" t="str">
        <f t="shared" si="253"/>
        <v>2314501285訪問看護</v>
      </c>
      <c r="B16237" s="489">
        <v>2314501285</v>
      </c>
      <c r="C16237" s="489" t="s">
        <v>2102</v>
      </c>
      <c r="D16237" s="489" t="s">
        <v>17540</v>
      </c>
    </row>
    <row r="16238" spans="1:4">
      <c r="A16238" s="489" t="str">
        <f t="shared" si="253"/>
        <v>2314501293介護予防訪問リハビリテーション</v>
      </c>
      <c r="B16238" s="489">
        <v>2314501293</v>
      </c>
      <c r="C16238" s="489" t="s">
        <v>2108</v>
      </c>
      <c r="D16238" s="489" t="s">
        <v>17541</v>
      </c>
    </row>
    <row r="16239" spans="1:4">
      <c r="A16239" s="489" t="str">
        <f t="shared" si="253"/>
        <v>2314501293介護予防訪問看護</v>
      </c>
      <c r="B16239" s="489">
        <v>2314501293</v>
      </c>
      <c r="C16239" s="489" t="s">
        <v>2103</v>
      </c>
      <c r="D16239" s="489" t="s">
        <v>17541</v>
      </c>
    </row>
    <row r="16240" spans="1:4">
      <c r="A16240" s="489" t="str">
        <f t="shared" si="253"/>
        <v>2314501293訪問リハビリテーション</v>
      </c>
      <c r="B16240" s="489">
        <v>2314501293</v>
      </c>
      <c r="C16240" s="489" t="s">
        <v>2104</v>
      </c>
      <c r="D16240" s="489" t="s">
        <v>17541</v>
      </c>
    </row>
    <row r="16241" spans="1:4">
      <c r="A16241" s="489" t="str">
        <f t="shared" si="253"/>
        <v>2314501293訪問看護</v>
      </c>
      <c r="B16241" s="489">
        <v>2314501293</v>
      </c>
      <c r="C16241" s="489" t="s">
        <v>2102</v>
      </c>
      <c r="D16241" s="489" t="s">
        <v>17541</v>
      </c>
    </row>
    <row r="16242" spans="1:4">
      <c r="A16242" s="489" t="str">
        <f t="shared" si="253"/>
        <v>2314501319介護予防訪問リハビリテーション</v>
      </c>
      <c r="B16242" s="489">
        <v>2314501319</v>
      </c>
      <c r="C16242" s="489" t="s">
        <v>2108</v>
      </c>
      <c r="D16242" s="489" t="s">
        <v>17542</v>
      </c>
    </row>
    <row r="16243" spans="1:4">
      <c r="A16243" s="489" t="str">
        <f t="shared" si="253"/>
        <v>2314501319介護予防訪問看護</v>
      </c>
      <c r="B16243" s="489">
        <v>2314501319</v>
      </c>
      <c r="C16243" s="489" t="s">
        <v>2103</v>
      </c>
      <c r="D16243" s="489" t="s">
        <v>17542</v>
      </c>
    </row>
    <row r="16244" spans="1:4">
      <c r="A16244" s="489" t="str">
        <f t="shared" si="253"/>
        <v>2314501319訪問リハビリテーション</v>
      </c>
      <c r="B16244" s="489">
        <v>2314501319</v>
      </c>
      <c r="C16244" s="489" t="s">
        <v>2104</v>
      </c>
      <c r="D16244" s="489" t="s">
        <v>17542</v>
      </c>
    </row>
    <row r="16245" spans="1:4">
      <c r="A16245" s="489" t="str">
        <f t="shared" si="253"/>
        <v>2314501319訪問看護</v>
      </c>
      <c r="B16245" s="489">
        <v>2314501319</v>
      </c>
      <c r="C16245" s="489" t="s">
        <v>2102</v>
      </c>
      <c r="D16245" s="489" t="s">
        <v>17542</v>
      </c>
    </row>
    <row r="16246" spans="1:4">
      <c r="A16246" s="489" t="str">
        <f t="shared" si="253"/>
        <v>2314501327介護予防訪問リハビリテーション</v>
      </c>
      <c r="B16246" s="489">
        <v>2314501327</v>
      </c>
      <c r="C16246" s="489" t="s">
        <v>2108</v>
      </c>
      <c r="D16246" s="489" t="s">
        <v>17134</v>
      </c>
    </row>
    <row r="16247" spans="1:4">
      <c r="A16247" s="489" t="str">
        <f t="shared" si="253"/>
        <v>2314501327介護予防訪問看護</v>
      </c>
      <c r="B16247" s="489">
        <v>2314501327</v>
      </c>
      <c r="C16247" s="489" t="s">
        <v>2103</v>
      </c>
      <c r="D16247" s="489" t="s">
        <v>17134</v>
      </c>
    </row>
    <row r="16248" spans="1:4">
      <c r="A16248" s="489" t="str">
        <f t="shared" si="253"/>
        <v>2314501327訪問リハビリテーション</v>
      </c>
      <c r="B16248" s="489">
        <v>2314501327</v>
      </c>
      <c r="C16248" s="489" t="s">
        <v>2104</v>
      </c>
      <c r="D16248" s="489" t="s">
        <v>17134</v>
      </c>
    </row>
    <row r="16249" spans="1:4">
      <c r="A16249" s="489" t="str">
        <f t="shared" si="253"/>
        <v>2314501327訪問看護</v>
      </c>
      <c r="B16249" s="489">
        <v>2314501327</v>
      </c>
      <c r="C16249" s="489" t="s">
        <v>2102</v>
      </c>
      <c r="D16249" s="489" t="s">
        <v>17134</v>
      </c>
    </row>
    <row r="16250" spans="1:4">
      <c r="A16250" s="489" t="str">
        <f t="shared" si="253"/>
        <v>2314501343介護予防訪問リハビリテーション</v>
      </c>
      <c r="B16250" s="489">
        <v>2314501343</v>
      </c>
      <c r="C16250" s="489" t="s">
        <v>2108</v>
      </c>
      <c r="D16250" s="489" t="s">
        <v>17544</v>
      </c>
    </row>
    <row r="16251" spans="1:4">
      <c r="A16251" s="489" t="str">
        <f t="shared" si="253"/>
        <v>2314501343介護予防訪問看護</v>
      </c>
      <c r="B16251" s="489">
        <v>2314501343</v>
      </c>
      <c r="C16251" s="489" t="s">
        <v>2103</v>
      </c>
      <c r="D16251" s="489" t="s">
        <v>17544</v>
      </c>
    </row>
    <row r="16252" spans="1:4">
      <c r="A16252" s="489" t="str">
        <f t="shared" si="253"/>
        <v>2314501343訪問リハビリテーション</v>
      </c>
      <c r="B16252" s="489">
        <v>2314501343</v>
      </c>
      <c r="C16252" s="489" t="s">
        <v>2104</v>
      </c>
      <c r="D16252" s="489" t="s">
        <v>17544</v>
      </c>
    </row>
    <row r="16253" spans="1:4">
      <c r="A16253" s="489" t="str">
        <f t="shared" si="253"/>
        <v>2314501343訪問看護</v>
      </c>
      <c r="B16253" s="489">
        <v>2314501343</v>
      </c>
      <c r="C16253" s="489" t="s">
        <v>2102</v>
      </c>
      <c r="D16253" s="489" t="s">
        <v>17544</v>
      </c>
    </row>
    <row r="16254" spans="1:4">
      <c r="A16254" s="489" t="str">
        <f t="shared" si="253"/>
        <v>2314501350介護予防訪問リハビリテーション</v>
      </c>
      <c r="B16254" s="489">
        <v>2314501350</v>
      </c>
      <c r="C16254" s="489" t="s">
        <v>2108</v>
      </c>
      <c r="D16254" s="489" t="s">
        <v>17545</v>
      </c>
    </row>
    <row r="16255" spans="1:4">
      <c r="A16255" s="489" t="str">
        <f t="shared" si="253"/>
        <v>2314501350介護予防訪問看護</v>
      </c>
      <c r="B16255" s="489">
        <v>2314501350</v>
      </c>
      <c r="C16255" s="489" t="s">
        <v>2103</v>
      </c>
      <c r="D16255" s="489" t="s">
        <v>17545</v>
      </c>
    </row>
    <row r="16256" spans="1:4">
      <c r="A16256" s="489" t="str">
        <f t="shared" si="253"/>
        <v>2314501350訪問リハビリテーション</v>
      </c>
      <c r="B16256" s="489">
        <v>2314501350</v>
      </c>
      <c r="C16256" s="489" t="s">
        <v>2104</v>
      </c>
      <c r="D16256" s="489" t="s">
        <v>17545</v>
      </c>
    </row>
    <row r="16257" spans="1:4">
      <c r="A16257" s="489" t="str">
        <f t="shared" si="253"/>
        <v>2314501350訪問看護</v>
      </c>
      <c r="B16257" s="489">
        <v>2314501350</v>
      </c>
      <c r="C16257" s="489" t="s">
        <v>2102</v>
      </c>
      <c r="D16257" s="489" t="s">
        <v>17545</v>
      </c>
    </row>
    <row r="16258" spans="1:4">
      <c r="A16258" s="489" t="str">
        <f t="shared" ref="A16258:A16321" si="254">B16258&amp;C16258</f>
        <v>2314501368介護予防訪問リハビリテーション</v>
      </c>
      <c r="B16258" s="489">
        <v>2314501368</v>
      </c>
      <c r="C16258" s="489" t="s">
        <v>2108</v>
      </c>
      <c r="D16258" s="489" t="s">
        <v>17546</v>
      </c>
    </row>
    <row r="16259" spans="1:4">
      <c r="A16259" s="489" t="str">
        <f t="shared" si="254"/>
        <v>2314501368介護予防訪問看護</v>
      </c>
      <c r="B16259" s="489">
        <v>2314501368</v>
      </c>
      <c r="C16259" s="489" t="s">
        <v>2103</v>
      </c>
      <c r="D16259" s="489" t="s">
        <v>17546</v>
      </c>
    </row>
    <row r="16260" spans="1:4">
      <c r="A16260" s="489" t="str">
        <f t="shared" si="254"/>
        <v>2314501368訪問リハビリテーション</v>
      </c>
      <c r="B16260" s="489">
        <v>2314501368</v>
      </c>
      <c r="C16260" s="489" t="s">
        <v>2104</v>
      </c>
      <c r="D16260" s="489" t="s">
        <v>17546</v>
      </c>
    </row>
    <row r="16261" spans="1:4">
      <c r="A16261" s="489" t="str">
        <f t="shared" si="254"/>
        <v>2314501368訪問看護</v>
      </c>
      <c r="B16261" s="489">
        <v>2314501368</v>
      </c>
      <c r="C16261" s="489" t="s">
        <v>2102</v>
      </c>
      <c r="D16261" s="489" t="s">
        <v>17546</v>
      </c>
    </row>
    <row r="16262" spans="1:4">
      <c r="A16262" s="489" t="str">
        <f t="shared" si="254"/>
        <v>2314501376介護予防訪問リハビリテーション</v>
      </c>
      <c r="B16262" s="489">
        <v>2314501376</v>
      </c>
      <c r="C16262" s="489" t="s">
        <v>2108</v>
      </c>
      <c r="D16262" s="489" t="s">
        <v>17547</v>
      </c>
    </row>
    <row r="16263" spans="1:4">
      <c r="A16263" s="489" t="str">
        <f t="shared" si="254"/>
        <v>2314501376介護予防訪問看護</v>
      </c>
      <c r="B16263" s="489">
        <v>2314501376</v>
      </c>
      <c r="C16263" s="489" t="s">
        <v>2103</v>
      </c>
      <c r="D16263" s="489" t="s">
        <v>17547</v>
      </c>
    </row>
    <row r="16264" spans="1:4">
      <c r="A16264" s="489" t="str">
        <f t="shared" si="254"/>
        <v>2314501376訪問リハビリテーション</v>
      </c>
      <c r="B16264" s="489">
        <v>2314501376</v>
      </c>
      <c r="C16264" s="489" t="s">
        <v>2104</v>
      </c>
      <c r="D16264" s="489" t="s">
        <v>17547</v>
      </c>
    </row>
    <row r="16265" spans="1:4">
      <c r="A16265" s="489" t="str">
        <f t="shared" si="254"/>
        <v>2314501376訪問看護</v>
      </c>
      <c r="B16265" s="489">
        <v>2314501376</v>
      </c>
      <c r="C16265" s="489" t="s">
        <v>2102</v>
      </c>
      <c r="D16265" s="489" t="s">
        <v>17547</v>
      </c>
    </row>
    <row r="16266" spans="1:4">
      <c r="A16266" s="489" t="str">
        <f t="shared" si="254"/>
        <v>2314501384介護予防訪問リハビリテーション</v>
      </c>
      <c r="B16266" s="489">
        <v>2314501384</v>
      </c>
      <c r="C16266" s="489" t="s">
        <v>2108</v>
      </c>
      <c r="D16266" s="489" t="s">
        <v>17548</v>
      </c>
    </row>
    <row r="16267" spans="1:4">
      <c r="A16267" s="489" t="str">
        <f t="shared" si="254"/>
        <v>2314501384介護予防訪問看護</v>
      </c>
      <c r="B16267" s="489">
        <v>2314501384</v>
      </c>
      <c r="C16267" s="489" t="s">
        <v>2103</v>
      </c>
      <c r="D16267" s="489" t="s">
        <v>17548</v>
      </c>
    </row>
    <row r="16268" spans="1:4">
      <c r="A16268" s="489" t="str">
        <f t="shared" si="254"/>
        <v>2314501384訪問リハビリテーション</v>
      </c>
      <c r="B16268" s="489">
        <v>2314501384</v>
      </c>
      <c r="C16268" s="489" t="s">
        <v>2104</v>
      </c>
      <c r="D16268" s="489" t="s">
        <v>17548</v>
      </c>
    </row>
    <row r="16269" spans="1:4">
      <c r="A16269" s="489" t="str">
        <f t="shared" si="254"/>
        <v>2314501384訪問看護</v>
      </c>
      <c r="B16269" s="489">
        <v>2314501384</v>
      </c>
      <c r="C16269" s="489" t="s">
        <v>2102</v>
      </c>
      <c r="D16269" s="489" t="s">
        <v>17548</v>
      </c>
    </row>
    <row r="16270" spans="1:4">
      <c r="A16270" s="489" t="str">
        <f t="shared" si="254"/>
        <v>2314501392介護予防訪問リハビリテーション</v>
      </c>
      <c r="B16270" s="489">
        <v>2314501392</v>
      </c>
      <c r="C16270" s="489" t="s">
        <v>2108</v>
      </c>
      <c r="D16270" s="489" t="s">
        <v>17549</v>
      </c>
    </row>
    <row r="16271" spans="1:4">
      <c r="A16271" s="489" t="str">
        <f t="shared" si="254"/>
        <v>2314501392介護予防訪問看護</v>
      </c>
      <c r="B16271" s="489">
        <v>2314501392</v>
      </c>
      <c r="C16271" s="489" t="s">
        <v>2103</v>
      </c>
      <c r="D16271" s="489" t="s">
        <v>17549</v>
      </c>
    </row>
    <row r="16272" spans="1:4">
      <c r="A16272" s="489" t="str">
        <f t="shared" si="254"/>
        <v>2314501392訪問リハビリテーション</v>
      </c>
      <c r="B16272" s="489">
        <v>2314501392</v>
      </c>
      <c r="C16272" s="489" t="s">
        <v>2104</v>
      </c>
      <c r="D16272" s="489" t="s">
        <v>17549</v>
      </c>
    </row>
    <row r="16273" spans="1:4">
      <c r="A16273" s="489" t="str">
        <f t="shared" si="254"/>
        <v>2314501392訪問看護</v>
      </c>
      <c r="B16273" s="489">
        <v>2314501392</v>
      </c>
      <c r="C16273" s="489" t="s">
        <v>2102</v>
      </c>
      <c r="D16273" s="489" t="s">
        <v>17549</v>
      </c>
    </row>
    <row r="16274" spans="1:4">
      <c r="A16274" s="489" t="str">
        <f t="shared" si="254"/>
        <v>2314501418介護予防訪問リハビリテーション</v>
      </c>
      <c r="B16274" s="489">
        <v>2314501418</v>
      </c>
      <c r="C16274" s="489" t="s">
        <v>2108</v>
      </c>
      <c r="D16274" s="489" t="s">
        <v>17550</v>
      </c>
    </row>
    <row r="16275" spans="1:4">
      <c r="A16275" s="489" t="str">
        <f t="shared" si="254"/>
        <v>2314501418介護予防訪問看護</v>
      </c>
      <c r="B16275" s="489">
        <v>2314501418</v>
      </c>
      <c r="C16275" s="489" t="s">
        <v>2103</v>
      </c>
      <c r="D16275" s="489" t="s">
        <v>17550</v>
      </c>
    </row>
    <row r="16276" spans="1:4">
      <c r="A16276" s="489" t="str">
        <f t="shared" si="254"/>
        <v>2314501418訪問リハビリテーション</v>
      </c>
      <c r="B16276" s="489">
        <v>2314501418</v>
      </c>
      <c r="C16276" s="489" t="s">
        <v>2104</v>
      </c>
      <c r="D16276" s="489" t="s">
        <v>17550</v>
      </c>
    </row>
    <row r="16277" spans="1:4">
      <c r="A16277" s="489" t="str">
        <f t="shared" si="254"/>
        <v>2314501418訪問看護</v>
      </c>
      <c r="B16277" s="489">
        <v>2314501418</v>
      </c>
      <c r="C16277" s="489" t="s">
        <v>2102</v>
      </c>
      <c r="D16277" s="489" t="s">
        <v>17550</v>
      </c>
    </row>
    <row r="16278" spans="1:4">
      <c r="A16278" s="489" t="str">
        <f t="shared" si="254"/>
        <v>2314501426介護予防訪問リハビリテーション</v>
      </c>
      <c r="B16278" s="489">
        <v>2314501426</v>
      </c>
      <c r="C16278" s="489" t="s">
        <v>2108</v>
      </c>
      <c r="D16278" s="489" t="s">
        <v>17551</v>
      </c>
    </row>
    <row r="16279" spans="1:4">
      <c r="A16279" s="489" t="str">
        <f t="shared" si="254"/>
        <v>2314501426介護予防訪問看護</v>
      </c>
      <c r="B16279" s="489">
        <v>2314501426</v>
      </c>
      <c r="C16279" s="489" t="s">
        <v>2103</v>
      </c>
      <c r="D16279" s="489" t="s">
        <v>17551</v>
      </c>
    </row>
    <row r="16280" spans="1:4">
      <c r="A16280" s="489" t="str">
        <f t="shared" si="254"/>
        <v>2314501426訪問リハビリテーション</v>
      </c>
      <c r="B16280" s="489">
        <v>2314501426</v>
      </c>
      <c r="C16280" s="489" t="s">
        <v>2104</v>
      </c>
      <c r="D16280" s="489" t="s">
        <v>17551</v>
      </c>
    </row>
    <row r="16281" spans="1:4">
      <c r="A16281" s="489" t="str">
        <f t="shared" si="254"/>
        <v>2314501426訪問看護</v>
      </c>
      <c r="B16281" s="489">
        <v>2314501426</v>
      </c>
      <c r="C16281" s="489" t="s">
        <v>2102</v>
      </c>
      <c r="D16281" s="489" t="s">
        <v>17551</v>
      </c>
    </row>
    <row r="16282" spans="1:4">
      <c r="A16282" s="489" t="str">
        <f t="shared" si="254"/>
        <v>2314501434介護予防訪問リハビリテーション</v>
      </c>
      <c r="B16282" s="489">
        <v>2314501434</v>
      </c>
      <c r="C16282" s="489" t="s">
        <v>2108</v>
      </c>
      <c r="D16282" s="489" t="s">
        <v>17552</v>
      </c>
    </row>
    <row r="16283" spans="1:4">
      <c r="A16283" s="489" t="str">
        <f t="shared" si="254"/>
        <v>2314501434介護予防訪問看護</v>
      </c>
      <c r="B16283" s="489">
        <v>2314501434</v>
      </c>
      <c r="C16283" s="489" t="s">
        <v>2103</v>
      </c>
      <c r="D16283" s="489" t="s">
        <v>17552</v>
      </c>
    </row>
    <row r="16284" spans="1:4">
      <c r="A16284" s="489" t="str">
        <f t="shared" si="254"/>
        <v>2314501434訪問リハビリテーション</v>
      </c>
      <c r="B16284" s="489">
        <v>2314501434</v>
      </c>
      <c r="C16284" s="489" t="s">
        <v>2104</v>
      </c>
      <c r="D16284" s="489" t="s">
        <v>17552</v>
      </c>
    </row>
    <row r="16285" spans="1:4">
      <c r="A16285" s="489" t="str">
        <f t="shared" si="254"/>
        <v>2314501434訪問看護</v>
      </c>
      <c r="B16285" s="489">
        <v>2314501434</v>
      </c>
      <c r="C16285" s="489" t="s">
        <v>2102</v>
      </c>
      <c r="D16285" s="489" t="s">
        <v>17552</v>
      </c>
    </row>
    <row r="16286" spans="1:4">
      <c r="A16286" s="489" t="str">
        <f t="shared" si="254"/>
        <v>2314501442介護予防訪問リハビリテーション</v>
      </c>
      <c r="B16286" s="489">
        <v>2314501442</v>
      </c>
      <c r="C16286" s="489" t="s">
        <v>2108</v>
      </c>
      <c r="D16286" s="489" t="s">
        <v>17553</v>
      </c>
    </row>
    <row r="16287" spans="1:4">
      <c r="A16287" s="489" t="str">
        <f t="shared" si="254"/>
        <v>2314501442介護予防訪問看護</v>
      </c>
      <c r="B16287" s="489">
        <v>2314501442</v>
      </c>
      <c r="C16287" s="489" t="s">
        <v>2103</v>
      </c>
      <c r="D16287" s="489" t="s">
        <v>17553</v>
      </c>
    </row>
    <row r="16288" spans="1:4">
      <c r="A16288" s="489" t="str">
        <f t="shared" si="254"/>
        <v>2314501442訪問リハビリテーション</v>
      </c>
      <c r="B16288" s="489">
        <v>2314501442</v>
      </c>
      <c r="C16288" s="489" t="s">
        <v>2104</v>
      </c>
      <c r="D16288" s="489" t="s">
        <v>17553</v>
      </c>
    </row>
    <row r="16289" spans="1:4">
      <c r="A16289" s="489" t="str">
        <f t="shared" si="254"/>
        <v>2314501442訪問看護</v>
      </c>
      <c r="B16289" s="489">
        <v>2314501442</v>
      </c>
      <c r="C16289" s="489" t="s">
        <v>2102</v>
      </c>
      <c r="D16289" s="489" t="s">
        <v>17553</v>
      </c>
    </row>
    <row r="16290" spans="1:4">
      <c r="A16290" s="489" t="str">
        <f t="shared" si="254"/>
        <v>2314501467介護予防訪問リハビリテーション</v>
      </c>
      <c r="B16290" s="489">
        <v>2314501467</v>
      </c>
      <c r="C16290" s="489" t="s">
        <v>2108</v>
      </c>
      <c r="D16290" s="489" t="s">
        <v>17543</v>
      </c>
    </row>
    <row r="16291" spans="1:4">
      <c r="A16291" s="489" t="str">
        <f t="shared" si="254"/>
        <v>2314501467介護予防訪問看護</v>
      </c>
      <c r="B16291" s="489">
        <v>2314501467</v>
      </c>
      <c r="C16291" s="489" t="s">
        <v>2103</v>
      </c>
      <c r="D16291" s="489" t="s">
        <v>17543</v>
      </c>
    </row>
    <row r="16292" spans="1:4">
      <c r="A16292" s="489" t="str">
        <f t="shared" si="254"/>
        <v>2314501467訪問リハビリテーション</v>
      </c>
      <c r="B16292" s="489">
        <v>2314501467</v>
      </c>
      <c r="C16292" s="489" t="s">
        <v>2104</v>
      </c>
      <c r="D16292" s="489" t="s">
        <v>17543</v>
      </c>
    </row>
    <row r="16293" spans="1:4">
      <c r="A16293" s="489" t="str">
        <f t="shared" si="254"/>
        <v>2314501467訪問看護</v>
      </c>
      <c r="B16293" s="489">
        <v>2314501467</v>
      </c>
      <c r="C16293" s="489" t="s">
        <v>2102</v>
      </c>
      <c r="D16293" s="489" t="s">
        <v>17543</v>
      </c>
    </row>
    <row r="16294" spans="1:4">
      <c r="A16294" s="489" t="str">
        <f t="shared" si="254"/>
        <v>2314510799介護予防訪問リハビリテーション</v>
      </c>
      <c r="B16294" s="489">
        <v>2314510799</v>
      </c>
      <c r="C16294" s="489" t="s">
        <v>2108</v>
      </c>
      <c r="D16294" s="489" t="s">
        <v>17554</v>
      </c>
    </row>
    <row r="16295" spans="1:4">
      <c r="A16295" s="489" t="str">
        <f t="shared" si="254"/>
        <v>2314510799介護予防訪問看護</v>
      </c>
      <c r="B16295" s="489">
        <v>2314510799</v>
      </c>
      <c r="C16295" s="489" t="s">
        <v>2103</v>
      </c>
      <c r="D16295" s="489" t="s">
        <v>17554</v>
      </c>
    </row>
    <row r="16296" spans="1:4">
      <c r="A16296" s="489" t="str">
        <f t="shared" si="254"/>
        <v>2314510799訪問リハビリテーション</v>
      </c>
      <c r="B16296" s="489">
        <v>2314510799</v>
      </c>
      <c r="C16296" s="489" t="s">
        <v>2104</v>
      </c>
      <c r="D16296" s="489" t="s">
        <v>17554</v>
      </c>
    </row>
    <row r="16297" spans="1:4">
      <c r="A16297" s="489" t="str">
        <f t="shared" si="254"/>
        <v>2314510799訪問看護</v>
      </c>
      <c r="B16297" s="489">
        <v>2314510799</v>
      </c>
      <c r="C16297" s="489" t="s">
        <v>2102</v>
      </c>
      <c r="D16297" s="489" t="s">
        <v>17554</v>
      </c>
    </row>
    <row r="16298" spans="1:4">
      <c r="A16298" s="489" t="str">
        <f t="shared" si="254"/>
        <v>2314600111介護予防訪問リハビリテーション</v>
      </c>
      <c r="B16298" s="489">
        <v>2314600111</v>
      </c>
      <c r="C16298" s="489" t="s">
        <v>2108</v>
      </c>
      <c r="D16298" s="489" t="s">
        <v>17555</v>
      </c>
    </row>
    <row r="16299" spans="1:4">
      <c r="A16299" s="489" t="str">
        <f t="shared" si="254"/>
        <v>2314600111介護予防訪問看護</v>
      </c>
      <c r="B16299" s="489">
        <v>2314600111</v>
      </c>
      <c r="C16299" s="489" t="s">
        <v>2103</v>
      </c>
      <c r="D16299" s="489" t="s">
        <v>17555</v>
      </c>
    </row>
    <row r="16300" spans="1:4">
      <c r="A16300" s="489" t="str">
        <f t="shared" si="254"/>
        <v>2314600111訪問リハビリテーション</v>
      </c>
      <c r="B16300" s="489">
        <v>2314600111</v>
      </c>
      <c r="C16300" s="489" t="s">
        <v>2104</v>
      </c>
      <c r="D16300" s="489" t="s">
        <v>17555</v>
      </c>
    </row>
    <row r="16301" spans="1:4">
      <c r="A16301" s="489" t="str">
        <f t="shared" si="254"/>
        <v>2314600111訪問看護</v>
      </c>
      <c r="B16301" s="489">
        <v>2314600111</v>
      </c>
      <c r="C16301" s="489" t="s">
        <v>2102</v>
      </c>
      <c r="D16301" s="489" t="s">
        <v>17555</v>
      </c>
    </row>
    <row r="16302" spans="1:4">
      <c r="A16302" s="489" t="str">
        <f t="shared" si="254"/>
        <v>2314600160介護予防訪問リハビリテーション</v>
      </c>
      <c r="B16302" s="489">
        <v>2314600160</v>
      </c>
      <c r="C16302" s="489" t="s">
        <v>2108</v>
      </c>
      <c r="D16302" s="489" t="s">
        <v>17556</v>
      </c>
    </row>
    <row r="16303" spans="1:4">
      <c r="A16303" s="489" t="str">
        <f t="shared" si="254"/>
        <v>2314600160介護予防訪問看護</v>
      </c>
      <c r="B16303" s="489">
        <v>2314600160</v>
      </c>
      <c r="C16303" s="489" t="s">
        <v>2103</v>
      </c>
      <c r="D16303" s="489" t="s">
        <v>17556</v>
      </c>
    </row>
    <row r="16304" spans="1:4">
      <c r="A16304" s="489" t="str">
        <f t="shared" si="254"/>
        <v>2314600160訪問リハビリテーション</v>
      </c>
      <c r="B16304" s="489">
        <v>2314600160</v>
      </c>
      <c r="C16304" s="489" t="s">
        <v>2104</v>
      </c>
      <c r="D16304" s="489" t="s">
        <v>17556</v>
      </c>
    </row>
    <row r="16305" spans="1:4">
      <c r="A16305" s="489" t="str">
        <f t="shared" si="254"/>
        <v>2314600160訪問看護</v>
      </c>
      <c r="B16305" s="489">
        <v>2314600160</v>
      </c>
      <c r="C16305" s="489" t="s">
        <v>2102</v>
      </c>
      <c r="D16305" s="489" t="s">
        <v>17556</v>
      </c>
    </row>
    <row r="16306" spans="1:4">
      <c r="A16306" s="489" t="str">
        <f t="shared" si="254"/>
        <v>2314600210介護予防訪問リハビリテーション</v>
      </c>
      <c r="B16306" s="489">
        <v>2314600210</v>
      </c>
      <c r="C16306" s="489" t="s">
        <v>2108</v>
      </c>
      <c r="D16306" s="489" t="s">
        <v>17557</v>
      </c>
    </row>
    <row r="16307" spans="1:4">
      <c r="A16307" s="489" t="str">
        <f t="shared" si="254"/>
        <v>2314600210介護予防訪問看護</v>
      </c>
      <c r="B16307" s="489">
        <v>2314600210</v>
      </c>
      <c r="C16307" s="489" t="s">
        <v>2103</v>
      </c>
      <c r="D16307" s="489" t="s">
        <v>17557</v>
      </c>
    </row>
    <row r="16308" spans="1:4">
      <c r="A16308" s="489" t="str">
        <f t="shared" si="254"/>
        <v>2314600210訪問リハビリテーション</v>
      </c>
      <c r="B16308" s="489">
        <v>2314600210</v>
      </c>
      <c r="C16308" s="489" t="s">
        <v>2104</v>
      </c>
      <c r="D16308" s="489" t="s">
        <v>17557</v>
      </c>
    </row>
    <row r="16309" spans="1:4">
      <c r="A16309" s="489" t="str">
        <f t="shared" si="254"/>
        <v>2314600210訪問看護</v>
      </c>
      <c r="B16309" s="489">
        <v>2314600210</v>
      </c>
      <c r="C16309" s="489" t="s">
        <v>2102</v>
      </c>
      <c r="D16309" s="489" t="s">
        <v>17557</v>
      </c>
    </row>
    <row r="16310" spans="1:4">
      <c r="A16310" s="489" t="str">
        <f t="shared" si="254"/>
        <v>2314600236介護予防訪問リハビリテーション</v>
      </c>
      <c r="B16310" s="489">
        <v>2314600236</v>
      </c>
      <c r="C16310" s="489" t="s">
        <v>2108</v>
      </c>
      <c r="D16310" s="489" t="s">
        <v>17558</v>
      </c>
    </row>
    <row r="16311" spans="1:4">
      <c r="A16311" s="489" t="str">
        <f t="shared" si="254"/>
        <v>2314600236介護予防訪問看護</v>
      </c>
      <c r="B16311" s="489">
        <v>2314600236</v>
      </c>
      <c r="C16311" s="489" t="s">
        <v>2103</v>
      </c>
      <c r="D16311" s="489" t="s">
        <v>17558</v>
      </c>
    </row>
    <row r="16312" spans="1:4">
      <c r="A16312" s="489" t="str">
        <f t="shared" si="254"/>
        <v>2314600236訪問リハビリテーション</v>
      </c>
      <c r="B16312" s="489">
        <v>2314600236</v>
      </c>
      <c r="C16312" s="489" t="s">
        <v>2104</v>
      </c>
      <c r="D16312" s="489" t="s">
        <v>17558</v>
      </c>
    </row>
    <row r="16313" spans="1:4">
      <c r="A16313" s="489" t="str">
        <f t="shared" si="254"/>
        <v>2314600236訪問看護</v>
      </c>
      <c r="B16313" s="489">
        <v>2314600236</v>
      </c>
      <c r="C16313" s="489" t="s">
        <v>2102</v>
      </c>
      <c r="D16313" s="489" t="s">
        <v>17558</v>
      </c>
    </row>
    <row r="16314" spans="1:4">
      <c r="A16314" s="489" t="str">
        <f t="shared" si="254"/>
        <v>2314600244介護予防訪問リハビリテーション</v>
      </c>
      <c r="B16314" s="489">
        <v>2314600244</v>
      </c>
      <c r="C16314" s="489" t="s">
        <v>2108</v>
      </c>
      <c r="D16314" s="489" t="s">
        <v>17559</v>
      </c>
    </row>
    <row r="16315" spans="1:4">
      <c r="A16315" s="489" t="str">
        <f t="shared" si="254"/>
        <v>2314600244介護予防訪問看護</v>
      </c>
      <c r="B16315" s="489">
        <v>2314600244</v>
      </c>
      <c r="C16315" s="489" t="s">
        <v>2103</v>
      </c>
      <c r="D16315" s="489" t="s">
        <v>17559</v>
      </c>
    </row>
    <row r="16316" spans="1:4">
      <c r="A16316" s="489" t="str">
        <f t="shared" si="254"/>
        <v>2314600244訪問リハビリテーション</v>
      </c>
      <c r="B16316" s="489">
        <v>2314600244</v>
      </c>
      <c r="C16316" s="489" t="s">
        <v>2104</v>
      </c>
      <c r="D16316" s="489" t="s">
        <v>17559</v>
      </c>
    </row>
    <row r="16317" spans="1:4">
      <c r="A16317" s="489" t="str">
        <f t="shared" si="254"/>
        <v>2314600244訪問看護</v>
      </c>
      <c r="B16317" s="489">
        <v>2314600244</v>
      </c>
      <c r="C16317" s="489" t="s">
        <v>2102</v>
      </c>
      <c r="D16317" s="489" t="s">
        <v>17559</v>
      </c>
    </row>
    <row r="16318" spans="1:4">
      <c r="A16318" s="489" t="str">
        <f t="shared" si="254"/>
        <v>2314600251介護予防訪問リハビリテーション</v>
      </c>
      <c r="B16318" s="489">
        <v>2314600251</v>
      </c>
      <c r="C16318" s="489" t="s">
        <v>2108</v>
      </c>
      <c r="D16318" s="489" t="s">
        <v>17560</v>
      </c>
    </row>
    <row r="16319" spans="1:4">
      <c r="A16319" s="489" t="str">
        <f t="shared" si="254"/>
        <v>2314600251介護予防訪問看護</v>
      </c>
      <c r="B16319" s="489">
        <v>2314600251</v>
      </c>
      <c r="C16319" s="489" t="s">
        <v>2103</v>
      </c>
      <c r="D16319" s="489" t="s">
        <v>17560</v>
      </c>
    </row>
    <row r="16320" spans="1:4">
      <c r="A16320" s="489" t="str">
        <f t="shared" si="254"/>
        <v>2314600251訪問リハビリテーション</v>
      </c>
      <c r="B16320" s="489">
        <v>2314600251</v>
      </c>
      <c r="C16320" s="489" t="s">
        <v>2104</v>
      </c>
      <c r="D16320" s="489" t="s">
        <v>17560</v>
      </c>
    </row>
    <row r="16321" spans="1:4">
      <c r="A16321" s="489" t="str">
        <f t="shared" si="254"/>
        <v>2314600251訪問看護</v>
      </c>
      <c r="B16321" s="489">
        <v>2314600251</v>
      </c>
      <c r="C16321" s="489" t="s">
        <v>2102</v>
      </c>
      <c r="D16321" s="489" t="s">
        <v>17560</v>
      </c>
    </row>
    <row r="16322" spans="1:4">
      <c r="A16322" s="489" t="str">
        <f t="shared" ref="A16322:A16385" si="255">B16322&amp;C16322</f>
        <v>2314600285介護予防訪問リハビリテーション</v>
      </c>
      <c r="B16322" s="489">
        <v>2314600285</v>
      </c>
      <c r="C16322" s="489" t="s">
        <v>2108</v>
      </c>
      <c r="D16322" s="489" t="s">
        <v>17561</v>
      </c>
    </row>
    <row r="16323" spans="1:4">
      <c r="A16323" s="489" t="str">
        <f t="shared" si="255"/>
        <v>2314600285介護予防訪問看護</v>
      </c>
      <c r="B16323" s="489">
        <v>2314600285</v>
      </c>
      <c r="C16323" s="489" t="s">
        <v>2103</v>
      </c>
      <c r="D16323" s="489" t="s">
        <v>17561</v>
      </c>
    </row>
    <row r="16324" spans="1:4">
      <c r="A16324" s="489" t="str">
        <f t="shared" si="255"/>
        <v>2314600285訪問リハビリテーション</v>
      </c>
      <c r="B16324" s="489">
        <v>2314600285</v>
      </c>
      <c r="C16324" s="489" t="s">
        <v>2104</v>
      </c>
      <c r="D16324" s="489" t="s">
        <v>17561</v>
      </c>
    </row>
    <row r="16325" spans="1:4">
      <c r="A16325" s="489" t="str">
        <f t="shared" si="255"/>
        <v>2314600285訪問看護</v>
      </c>
      <c r="B16325" s="489">
        <v>2314600285</v>
      </c>
      <c r="C16325" s="489" t="s">
        <v>2102</v>
      </c>
      <c r="D16325" s="489" t="s">
        <v>17561</v>
      </c>
    </row>
    <row r="16326" spans="1:4">
      <c r="A16326" s="489" t="str">
        <f t="shared" si="255"/>
        <v>2314600293介護予防訪問リハビリテーション</v>
      </c>
      <c r="B16326" s="489">
        <v>2314600293</v>
      </c>
      <c r="C16326" s="489" t="s">
        <v>2108</v>
      </c>
      <c r="D16326" s="489" t="s">
        <v>17562</v>
      </c>
    </row>
    <row r="16327" spans="1:4">
      <c r="A16327" s="489" t="str">
        <f t="shared" si="255"/>
        <v>2314600293介護予防訪問看護</v>
      </c>
      <c r="B16327" s="489">
        <v>2314600293</v>
      </c>
      <c r="C16327" s="489" t="s">
        <v>2103</v>
      </c>
      <c r="D16327" s="489" t="s">
        <v>17562</v>
      </c>
    </row>
    <row r="16328" spans="1:4">
      <c r="A16328" s="489" t="str">
        <f t="shared" si="255"/>
        <v>2314600293訪問リハビリテーション</v>
      </c>
      <c r="B16328" s="489">
        <v>2314600293</v>
      </c>
      <c r="C16328" s="489" t="s">
        <v>2104</v>
      </c>
      <c r="D16328" s="489" t="s">
        <v>17562</v>
      </c>
    </row>
    <row r="16329" spans="1:4">
      <c r="A16329" s="489" t="str">
        <f t="shared" si="255"/>
        <v>2314600293訪問看護</v>
      </c>
      <c r="B16329" s="489">
        <v>2314600293</v>
      </c>
      <c r="C16329" s="489" t="s">
        <v>2102</v>
      </c>
      <c r="D16329" s="489" t="s">
        <v>17562</v>
      </c>
    </row>
    <row r="16330" spans="1:4">
      <c r="A16330" s="489" t="str">
        <f t="shared" si="255"/>
        <v>2314600335介護予防訪問リハビリテーション</v>
      </c>
      <c r="B16330" s="489">
        <v>2314600335</v>
      </c>
      <c r="C16330" s="489" t="s">
        <v>2108</v>
      </c>
      <c r="D16330" s="489" t="s">
        <v>17563</v>
      </c>
    </row>
    <row r="16331" spans="1:4">
      <c r="A16331" s="489" t="str">
        <f t="shared" si="255"/>
        <v>2314600335介護予防訪問看護</v>
      </c>
      <c r="B16331" s="489">
        <v>2314600335</v>
      </c>
      <c r="C16331" s="489" t="s">
        <v>2103</v>
      </c>
      <c r="D16331" s="489" t="s">
        <v>17563</v>
      </c>
    </row>
    <row r="16332" spans="1:4">
      <c r="A16332" s="489" t="str">
        <f t="shared" si="255"/>
        <v>2314600335訪問リハビリテーション</v>
      </c>
      <c r="B16332" s="489">
        <v>2314600335</v>
      </c>
      <c r="C16332" s="489" t="s">
        <v>2104</v>
      </c>
      <c r="D16332" s="489" t="s">
        <v>17563</v>
      </c>
    </row>
    <row r="16333" spans="1:4">
      <c r="A16333" s="489" t="str">
        <f t="shared" si="255"/>
        <v>2314600335訪問看護</v>
      </c>
      <c r="B16333" s="489">
        <v>2314600335</v>
      </c>
      <c r="C16333" s="489" t="s">
        <v>2102</v>
      </c>
      <c r="D16333" s="489" t="s">
        <v>17563</v>
      </c>
    </row>
    <row r="16334" spans="1:4">
      <c r="A16334" s="489" t="str">
        <f t="shared" si="255"/>
        <v>2314600350介護予防訪問リハビリテーション</v>
      </c>
      <c r="B16334" s="489">
        <v>2314600350</v>
      </c>
      <c r="C16334" s="489" t="s">
        <v>2108</v>
      </c>
      <c r="D16334" s="489" t="s">
        <v>14107</v>
      </c>
    </row>
    <row r="16335" spans="1:4">
      <c r="A16335" s="489" t="str">
        <f t="shared" si="255"/>
        <v>2314600350介護予防訪問看護</v>
      </c>
      <c r="B16335" s="489">
        <v>2314600350</v>
      </c>
      <c r="C16335" s="489" t="s">
        <v>2103</v>
      </c>
      <c r="D16335" s="489" t="s">
        <v>14107</v>
      </c>
    </row>
    <row r="16336" spans="1:4">
      <c r="A16336" s="489" t="str">
        <f t="shared" si="255"/>
        <v>2314600350訪問リハビリテーション</v>
      </c>
      <c r="B16336" s="489">
        <v>2314600350</v>
      </c>
      <c r="C16336" s="489" t="s">
        <v>2104</v>
      </c>
      <c r="D16336" s="489" t="s">
        <v>14107</v>
      </c>
    </row>
    <row r="16337" spans="1:4">
      <c r="A16337" s="489" t="str">
        <f t="shared" si="255"/>
        <v>2314600350訪問看護</v>
      </c>
      <c r="B16337" s="489">
        <v>2314600350</v>
      </c>
      <c r="C16337" s="489" t="s">
        <v>2102</v>
      </c>
      <c r="D16337" s="489" t="s">
        <v>14107</v>
      </c>
    </row>
    <row r="16338" spans="1:4">
      <c r="A16338" s="489" t="str">
        <f t="shared" si="255"/>
        <v>2314600368介護予防訪問リハビリテーション</v>
      </c>
      <c r="B16338" s="489">
        <v>2314600368</v>
      </c>
      <c r="C16338" s="489" t="s">
        <v>2108</v>
      </c>
      <c r="D16338" s="489" t="s">
        <v>17564</v>
      </c>
    </row>
    <row r="16339" spans="1:4">
      <c r="A16339" s="489" t="str">
        <f t="shared" si="255"/>
        <v>2314600368介護予防訪問看護</v>
      </c>
      <c r="B16339" s="489">
        <v>2314600368</v>
      </c>
      <c r="C16339" s="489" t="s">
        <v>2103</v>
      </c>
      <c r="D16339" s="489" t="s">
        <v>17564</v>
      </c>
    </row>
    <row r="16340" spans="1:4">
      <c r="A16340" s="489" t="str">
        <f t="shared" si="255"/>
        <v>2314600368訪問リハビリテーション</v>
      </c>
      <c r="B16340" s="489">
        <v>2314600368</v>
      </c>
      <c r="C16340" s="489" t="s">
        <v>2104</v>
      </c>
      <c r="D16340" s="489" t="s">
        <v>17564</v>
      </c>
    </row>
    <row r="16341" spans="1:4">
      <c r="A16341" s="489" t="str">
        <f t="shared" si="255"/>
        <v>2314600368訪問看護</v>
      </c>
      <c r="B16341" s="489">
        <v>2314600368</v>
      </c>
      <c r="C16341" s="489" t="s">
        <v>2102</v>
      </c>
      <c r="D16341" s="489" t="s">
        <v>17564</v>
      </c>
    </row>
    <row r="16342" spans="1:4">
      <c r="A16342" s="489" t="str">
        <f t="shared" si="255"/>
        <v>2314600376介護予防訪問リハビリテーション</v>
      </c>
      <c r="B16342" s="489">
        <v>2314600376</v>
      </c>
      <c r="C16342" s="489" t="s">
        <v>2108</v>
      </c>
      <c r="D16342" s="489" t="s">
        <v>17555</v>
      </c>
    </row>
    <row r="16343" spans="1:4">
      <c r="A16343" s="489" t="str">
        <f t="shared" si="255"/>
        <v>2314600376介護予防訪問看護</v>
      </c>
      <c r="B16343" s="489">
        <v>2314600376</v>
      </c>
      <c r="C16343" s="489" t="s">
        <v>2103</v>
      </c>
      <c r="D16343" s="489" t="s">
        <v>17555</v>
      </c>
    </row>
    <row r="16344" spans="1:4">
      <c r="A16344" s="489" t="str">
        <f t="shared" si="255"/>
        <v>2314600376訪問リハビリテーション</v>
      </c>
      <c r="B16344" s="489">
        <v>2314600376</v>
      </c>
      <c r="C16344" s="489" t="s">
        <v>2104</v>
      </c>
      <c r="D16344" s="489" t="s">
        <v>17555</v>
      </c>
    </row>
    <row r="16345" spans="1:4">
      <c r="A16345" s="489" t="str">
        <f t="shared" si="255"/>
        <v>2314600376訪問看護</v>
      </c>
      <c r="B16345" s="489">
        <v>2314600376</v>
      </c>
      <c r="C16345" s="489" t="s">
        <v>2102</v>
      </c>
      <c r="D16345" s="489" t="s">
        <v>17555</v>
      </c>
    </row>
    <row r="16346" spans="1:4">
      <c r="A16346" s="489" t="str">
        <f t="shared" si="255"/>
        <v>2314600392介護予防訪問リハビリテーション</v>
      </c>
      <c r="B16346" s="489">
        <v>2314600392</v>
      </c>
      <c r="C16346" s="489" t="s">
        <v>2108</v>
      </c>
      <c r="D16346" s="489" t="s">
        <v>17565</v>
      </c>
    </row>
    <row r="16347" spans="1:4">
      <c r="A16347" s="489" t="str">
        <f t="shared" si="255"/>
        <v>2314600392介護予防訪問看護</v>
      </c>
      <c r="B16347" s="489">
        <v>2314600392</v>
      </c>
      <c r="C16347" s="489" t="s">
        <v>2103</v>
      </c>
      <c r="D16347" s="489" t="s">
        <v>17565</v>
      </c>
    </row>
    <row r="16348" spans="1:4">
      <c r="A16348" s="489" t="str">
        <f t="shared" si="255"/>
        <v>2314600392訪問リハビリテーション</v>
      </c>
      <c r="B16348" s="489">
        <v>2314600392</v>
      </c>
      <c r="C16348" s="489" t="s">
        <v>2104</v>
      </c>
      <c r="D16348" s="489" t="s">
        <v>17565</v>
      </c>
    </row>
    <row r="16349" spans="1:4">
      <c r="A16349" s="489" t="str">
        <f t="shared" si="255"/>
        <v>2314600392訪問看護</v>
      </c>
      <c r="B16349" s="489">
        <v>2314600392</v>
      </c>
      <c r="C16349" s="489" t="s">
        <v>2102</v>
      </c>
      <c r="D16349" s="489" t="s">
        <v>17565</v>
      </c>
    </row>
    <row r="16350" spans="1:4">
      <c r="A16350" s="489" t="str">
        <f t="shared" si="255"/>
        <v>2314600400介護予防訪問リハビリテーション</v>
      </c>
      <c r="B16350" s="489">
        <v>2314600400</v>
      </c>
      <c r="C16350" s="489" t="s">
        <v>2108</v>
      </c>
      <c r="D16350" s="489" t="s">
        <v>17566</v>
      </c>
    </row>
    <row r="16351" spans="1:4">
      <c r="A16351" s="489" t="str">
        <f t="shared" si="255"/>
        <v>2314600400介護予防訪問看護</v>
      </c>
      <c r="B16351" s="489">
        <v>2314600400</v>
      </c>
      <c r="C16351" s="489" t="s">
        <v>2103</v>
      </c>
      <c r="D16351" s="489" t="s">
        <v>17566</v>
      </c>
    </row>
    <row r="16352" spans="1:4">
      <c r="A16352" s="489" t="str">
        <f t="shared" si="255"/>
        <v>2314600400訪問リハビリテーション</v>
      </c>
      <c r="B16352" s="489">
        <v>2314600400</v>
      </c>
      <c r="C16352" s="489" t="s">
        <v>2104</v>
      </c>
      <c r="D16352" s="489" t="s">
        <v>17566</v>
      </c>
    </row>
    <row r="16353" spans="1:4">
      <c r="A16353" s="489" t="str">
        <f t="shared" si="255"/>
        <v>2314600400訪問看護</v>
      </c>
      <c r="B16353" s="489">
        <v>2314600400</v>
      </c>
      <c r="C16353" s="489" t="s">
        <v>2102</v>
      </c>
      <c r="D16353" s="489" t="s">
        <v>17566</v>
      </c>
    </row>
    <row r="16354" spans="1:4">
      <c r="A16354" s="489" t="str">
        <f t="shared" si="255"/>
        <v>2314600418介護予防訪問リハビリテーション</v>
      </c>
      <c r="B16354" s="489">
        <v>2314600418</v>
      </c>
      <c r="C16354" s="489" t="s">
        <v>2108</v>
      </c>
      <c r="D16354" s="489" t="s">
        <v>17567</v>
      </c>
    </row>
    <row r="16355" spans="1:4">
      <c r="A16355" s="489" t="str">
        <f t="shared" si="255"/>
        <v>2314600418介護予防訪問看護</v>
      </c>
      <c r="B16355" s="489">
        <v>2314600418</v>
      </c>
      <c r="C16355" s="489" t="s">
        <v>2103</v>
      </c>
      <c r="D16355" s="489" t="s">
        <v>17567</v>
      </c>
    </row>
    <row r="16356" spans="1:4">
      <c r="A16356" s="489" t="str">
        <f t="shared" si="255"/>
        <v>2314600418訪問リハビリテーション</v>
      </c>
      <c r="B16356" s="489">
        <v>2314600418</v>
      </c>
      <c r="C16356" s="489" t="s">
        <v>2104</v>
      </c>
      <c r="D16356" s="489" t="s">
        <v>17567</v>
      </c>
    </row>
    <row r="16357" spans="1:4">
      <c r="A16357" s="489" t="str">
        <f t="shared" si="255"/>
        <v>2314600418訪問看護</v>
      </c>
      <c r="B16357" s="489">
        <v>2314600418</v>
      </c>
      <c r="C16357" s="489" t="s">
        <v>2102</v>
      </c>
      <c r="D16357" s="489" t="s">
        <v>17567</v>
      </c>
    </row>
    <row r="16358" spans="1:4">
      <c r="A16358" s="489" t="str">
        <f t="shared" si="255"/>
        <v>2314600434介護予防訪問リハビリテーション</v>
      </c>
      <c r="B16358" s="489">
        <v>2314600434</v>
      </c>
      <c r="C16358" s="489" t="s">
        <v>2108</v>
      </c>
      <c r="D16358" s="489" t="s">
        <v>17568</v>
      </c>
    </row>
    <row r="16359" spans="1:4">
      <c r="A16359" s="489" t="str">
        <f t="shared" si="255"/>
        <v>2314600434介護予防訪問看護</v>
      </c>
      <c r="B16359" s="489">
        <v>2314600434</v>
      </c>
      <c r="C16359" s="489" t="s">
        <v>2103</v>
      </c>
      <c r="D16359" s="489" t="s">
        <v>17568</v>
      </c>
    </row>
    <row r="16360" spans="1:4">
      <c r="A16360" s="489" t="str">
        <f t="shared" si="255"/>
        <v>2314600434訪問リハビリテーション</v>
      </c>
      <c r="B16360" s="489">
        <v>2314600434</v>
      </c>
      <c r="C16360" s="489" t="s">
        <v>2104</v>
      </c>
      <c r="D16360" s="489" t="s">
        <v>17568</v>
      </c>
    </row>
    <row r="16361" spans="1:4">
      <c r="A16361" s="489" t="str">
        <f t="shared" si="255"/>
        <v>2314600434訪問看護</v>
      </c>
      <c r="B16361" s="489">
        <v>2314600434</v>
      </c>
      <c r="C16361" s="489" t="s">
        <v>2102</v>
      </c>
      <c r="D16361" s="489" t="s">
        <v>17568</v>
      </c>
    </row>
    <row r="16362" spans="1:4">
      <c r="A16362" s="489" t="str">
        <f t="shared" si="255"/>
        <v>2314700200介護予防訪問リハビリテーション</v>
      </c>
      <c r="B16362" s="489">
        <v>2314700200</v>
      </c>
      <c r="C16362" s="489" t="s">
        <v>2108</v>
      </c>
      <c r="D16362" s="489" t="s">
        <v>17569</v>
      </c>
    </row>
    <row r="16363" spans="1:4">
      <c r="A16363" s="489" t="str">
        <f t="shared" si="255"/>
        <v>2314700200介護予防訪問看護</v>
      </c>
      <c r="B16363" s="489">
        <v>2314700200</v>
      </c>
      <c r="C16363" s="489" t="s">
        <v>2103</v>
      </c>
      <c r="D16363" s="489" t="s">
        <v>17569</v>
      </c>
    </row>
    <row r="16364" spans="1:4">
      <c r="A16364" s="489" t="str">
        <f t="shared" si="255"/>
        <v>2314700200訪問リハビリテーション</v>
      </c>
      <c r="B16364" s="489">
        <v>2314700200</v>
      </c>
      <c r="C16364" s="489" t="s">
        <v>2104</v>
      </c>
      <c r="D16364" s="489" t="s">
        <v>17569</v>
      </c>
    </row>
    <row r="16365" spans="1:4">
      <c r="A16365" s="489" t="str">
        <f t="shared" si="255"/>
        <v>2314700200訪問看護</v>
      </c>
      <c r="B16365" s="489">
        <v>2314700200</v>
      </c>
      <c r="C16365" s="489" t="s">
        <v>2102</v>
      </c>
      <c r="D16365" s="489" t="s">
        <v>17569</v>
      </c>
    </row>
    <row r="16366" spans="1:4">
      <c r="A16366" s="489" t="str">
        <f t="shared" si="255"/>
        <v>2314700267介護予防訪問リハビリテーション</v>
      </c>
      <c r="B16366" s="489">
        <v>2314700267</v>
      </c>
      <c r="C16366" s="489" t="s">
        <v>2108</v>
      </c>
      <c r="D16366" s="489" t="s">
        <v>17570</v>
      </c>
    </row>
    <row r="16367" spans="1:4">
      <c r="A16367" s="489" t="str">
        <f t="shared" si="255"/>
        <v>2314700267介護予防訪問看護</v>
      </c>
      <c r="B16367" s="489">
        <v>2314700267</v>
      </c>
      <c r="C16367" s="489" t="s">
        <v>2103</v>
      </c>
      <c r="D16367" s="489" t="s">
        <v>17570</v>
      </c>
    </row>
    <row r="16368" spans="1:4">
      <c r="A16368" s="489" t="str">
        <f t="shared" si="255"/>
        <v>2314700267訪問リハビリテーション</v>
      </c>
      <c r="B16368" s="489">
        <v>2314700267</v>
      </c>
      <c r="C16368" s="489" t="s">
        <v>2104</v>
      </c>
      <c r="D16368" s="489" t="s">
        <v>17570</v>
      </c>
    </row>
    <row r="16369" spans="1:4">
      <c r="A16369" s="489" t="str">
        <f t="shared" si="255"/>
        <v>2314700267訪問看護</v>
      </c>
      <c r="B16369" s="489">
        <v>2314700267</v>
      </c>
      <c r="C16369" s="489" t="s">
        <v>2102</v>
      </c>
      <c r="D16369" s="489" t="s">
        <v>17570</v>
      </c>
    </row>
    <row r="16370" spans="1:4">
      <c r="A16370" s="489" t="str">
        <f t="shared" si="255"/>
        <v>2314700283介護予防訪問リハビリテーション</v>
      </c>
      <c r="B16370" s="489">
        <v>2314700283</v>
      </c>
      <c r="C16370" s="489" t="s">
        <v>2108</v>
      </c>
      <c r="D16370" s="489" t="s">
        <v>17571</v>
      </c>
    </row>
    <row r="16371" spans="1:4">
      <c r="A16371" s="489" t="str">
        <f t="shared" si="255"/>
        <v>2314700283介護予防訪問看護</v>
      </c>
      <c r="B16371" s="489">
        <v>2314700283</v>
      </c>
      <c r="C16371" s="489" t="s">
        <v>2103</v>
      </c>
      <c r="D16371" s="489" t="s">
        <v>17571</v>
      </c>
    </row>
    <row r="16372" spans="1:4">
      <c r="A16372" s="489" t="str">
        <f t="shared" si="255"/>
        <v>2314700283訪問リハビリテーション</v>
      </c>
      <c r="B16372" s="489">
        <v>2314700283</v>
      </c>
      <c r="C16372" s="489" t="s">
        <v>2104</v>
      </c>
      <c r="D16372" s="489" t="s">
        <v>17571</v>
      </c>
    </row>
    <row r="16373" spans="1:4">
      <c r="A16373" s="489" t="str">
        <f t="shared" si="255"/>
        <v>2314700283訪問看護</v>
      </c>
      <c r="B16373" s="489">
        <v>2314700283</v>
      </c>
      <c r="C16373" s="489" t="s">
        <v>2102</v>
      </c>
      <c r="D16373" s="489" t="s">
        <v>17571</v>
      </c>
    </row>
    <row r="16374" spans="1:4">
      <c r="A16374" s="489" t="str">
        <f t="shared" si="255"/>
        <v>2314700317介護予防訪問リハビリテーション</v>
      </c>
      <c r="B16374" s="489">
        <v>2314700317</v>
      </c>
      <c r="C16374" s="489" t="s">
        <v>2108</v>
      </c>
      <c r="D16374" s="489" t="s">
        <v>17572</v>
      </c>
    </row>
    <row r="16375" spans="1:4">
      <c r="A16375" s="489" t="str">
        <f t="shared" si="255"/>
        <v>2314700317介護予防訪問看護</v>
      </c>
      <c r="B16375" s="489">
        <v>2314700317</v>
      </c>
      <c r="C16375" s="489" t="s">
        <v>2103</v>
      </c>
      <c r="D16375" s="489" t="s">
        <v>17572</v>
      </c>
    </row>
    <row r="16376" spans="1:4">
      <c r="A16376" s="489" t="str">
        <f t="shared" si="255"/>
        <v>2314700317訪問リハビリテーション</v>
      </c>
      <c r="B16376" s="489">
        <v>2314700317</v>
      </c>
      <c r="C16376" s="489" t="s">
        <v>2104</v>
      </c>
      <c r="D16376" s="489" t="s">
        <v>17572</v>
      </c>
    </row>
    <row r="16377" spans="1:4">
      <c r="A16377" s="489" t="str">
        <f t="shared" si="255"/>
        <v>2314700317訪問看護</v>
      </c>
      <c r="B16377" s="489">
        <v>2314700317</v>
      </c>
      <c r="C16377" s="489" t="s">
        <v>2102</v>
      </c>
      <c r="D16377" s="489" t="s">
        <v>17572</v>
      </c>
    </row>
    <row r="16378" spans="1:4">
      <c r="A16378" s="489" t="str">
        <f t="shared" si="255"/>
        <v>2314700366介護予防訪問リハビリテーション</v>
      </c>
      <c r="B16378" s="489">
        <v>2314700366</v>
      </c>
      <c r="C16378" s="489" t="s">
        <v>2108</v>
      </c>
      <c r="D16378" s="489" t="s">
        <v>17573</v>
      </c>
    </row>
    <row r="16379" spans="1:4">
      <c r="A16379" s="489" t="str">
        <f t="shared" si="255"/>
        <v>2314700366介護予防訪問看護</v>
      </c>
      <c r="B16379" s="489">
        <v>2314700366</v>
      </c>
      <c r="C16379" s="489" t="s">
        <v>2103</v>
      </c>
      <c r="D16379" s="489" t="s">
        <v>17573</v>
      </c>
    </row>
    <row r="16380" spans="1:4">
      <c r="A16380" s="489" t="str">
        <f t="shared" si="255"/>
        <v>2314700366訪問リハビリテーション</v>
      </c>
      <c r="B16380" s="489">
        <v>2314700366</v>
      </c>
      <c r="C16380" s="489" t="s">
        <v>2104</v>
      </c>
      <c r="D16380" s="489" t="s">
        <v>17573</v>
      </c>
    </row>
    <row r="16381" spans="1:4">
      <c r="A16381" s="489" t="str">
        <f t="shared" si="255"/>
        <v>2314700366訪問看護</v>
      </c>
      <c r="B16381" s="489">
        <v>2314700366</v>
      </c>
      <c r="C16381" s="489" t="s">
        <v>2102</v>
      </c>
      <c r="D16381" s="489" t="s">
        <v>17573</v>
      </c>
    </row>
    <row r="16382" spans="1:4">
      <c r="A16382" s="489" t="str">
        <f t="shared" si="255"/>
        <v>2314700374介護予防訪問リハビリテーション</v>
      </c>
      <c r="B16382" s="489">
        <v>2314700374</v>
      </c>
      <c r="C16382" s="489" t="s">
        <v>2108</v>
      </c>
      <c r="D16382" s="489" t="s">
        <v>17574</v>
      </c>
    </row>
    <row r="16383" spans="1:4">
      <c r="A16383" s="489" t="str">
        <f t="shared" si="255"/>
        <v>2314700374介護予防訪問看護</v>
      </c>
      <c r="B16383" s="489">
        <v>2314700374</v>
      </c>
      <c r="C16383" s="489" t="s">
        <v>2103</v>
      </c>
      <c r="D16383" s="489" t="s">
        <v>17574</v>
      </c>
    </row>
    <row r="16384" spans="1:4">
      <c r="A16384" s="489" t="str">
        <f t="shared" si="255"/>
        <v>2314700374訪問リハビリテーション</v>
      </c>
      <c r="B16384" s="489">
        <v>2314700374</v>
      </c>
      <c r="C16384" s="489" t="s">
        <v>2104</v>
      </c>
      <c r="D16384" s="489" t="s">
        <v>17574</v>
      </c>
    </row>
    <row r="16385" spans="1:4">
      <c r="A16385" s="489" t="str">
        <f t="shared" si="255"/>
        <v>2314700374訪問看護</v>
      </c>
      <c r="B16385" s="489">
        <v>2314700374</v>
      </c>
      <c r="C16385" s="489" t="s">
        <v>2102</v>
      </c>
      <c r="D16385" s="489" t="s">
        <v>17574</v>
      </c>
    </row>
    <row r="16386" spans="1:4">
      <c r="A16386" s="489" t="str">
        <f t="shared" ref="A16386:A16449" si="256">B16386&amp;C16386</f>
        <v>2314700408介護予防訪問リハビリテーション</v>
      </c>
      <c r="B16386" s="489">
        <v>2314700408</v>
      </c>
      <c r="C16386" s="489" t="s">
        <v>2108</v>
      </c>
      <c r="D16386" s="489" t="s">
        <v>17575</v>
      </c>
    </row>
    <row r="16387" spans="1:4">
      <c r="A16387" s="489" t="str">
        <f t="shared" si="256"/>
        <v>2314700408介護予防訪問看護</v>
      </c>
      <c r="B16387" s="489">
        <v>2314700408</v>
      </c>
      <c r="C16387" s="489" t="s">
        <v>2103</v>
      </c>
      <c r="D16387" s="489" t="s">
        <v>17575</v>
      </c>
    </row>
    <row r="16388" spans="1:4">
      <c r="A16388" s="489" t="str">
        <f t="shared" si="256"/>
        <v>2314700408訪問リハビリテーション</v>
      </c>
      <c r="B16388" s="489">
        <v>2314700408</v>
      </c>
      <c r="C16388" s="489" t="s">
        <v>2104</v>
      </c>
      <c r="D16388" s="489" t="s">
        <v>17575</v>
      </c>
    </row>
    <row r="16389" spans="1:4">
      <c r="A16389" s="489" t="str">
        <f t="shared" si="256"/>
        <v>2314700408訪問看護</v>
      </c>
      <c r="B16389" s="489">
        <v>2314700408</v>
      </c>
      <c r="C16389" s="489" t="s">
        <v>2102</v>
      </c>
      <c r="D16389" s="489" t="s">
        <v>17575</v>
      </c>
    </row>
    <row r="16390" spans="1:4">
      <c r="A16390" s="489" t="str">
        <f t="shared" si="256"/>
        <v>2314700416介護予防通所リハビリテーション</v>
      </c>
      <c r="B16390" s="489">
        <v>2314700416</v>
      </c>
      <c r="C16390" s="489" t="s">
        <v>2512</v>
      </c>
      <c r="D16390" s="489" t="s">
        <v>17576</v>
      </c>
    </row>
    <row r="16391" spans="1:4">
      <c r="A16391" s="489" t="str">
        <f t="shared" si="256"/>
        <v>2314700416介護予防訪問リハビリテーション</v>
      </c>
      <c r="B16391" s="489">
        <v>2314700416</v>
      </c>
      <c r="C16391" s="489" t="s">
        <v>2108</v>
      </c>
      <c r="D16391" s="489" t="s">
        <v>17576</v>
      </c>
    </row>
    <row r="16392" spans="1:4">
      <c r="A16392" s="489" t="str">
        <f t="shared" si="256"/>
        <v>2314700416介護予防訪問看護</v>
      </c>
      <c r="B16392" s="489">
        <v>2314700416</v>
      </c>
      <c r="C16392" s="489" t="s">
        <v>2103</v>
      </c>
      <c r="D16392" s="489" t="s">
        <v>17576</v>
      </c>
    </row>
    <row r="16393" spans="1:4">
      <c r="A16393" s="489" t="str">
        <f t="shared" si="256"/>
        <v>2314700416通所リハビリテーション</v>
      </c>
      <c r="B16393" s="489">
        <v>2314700416</v>
      </c>
      <c r="C16393" s="489" t="s">
        <v>2511</v>
      </c>
      <c r="D16393" s="489" t="s">
        <v>17576</v>
      </c>
    </row>
    <row r="16394" spans="1:4">
      <c r="A16394" s="489" t="str">
        <f t="shared" si="256"/>
        <v>2314700416訪問リハビリテーション</v>
      </c>
      <c r="B16394" s="489">
        <v>2314700416</v>
      </c>
      <c r="C16394" s="489" t="s">
        <v>2104</v>
      </c>
      <c r="D16394" s="489" t="s">
        <v>17576</v>
      </c>
    </row>
    <row r="16395" spans="1:4">
      <c r="A16395" s="489" t="str">
        <f t="shared" si="256"/>
        <v>2314700416訪問看護</v>
      </c>
      <c r="B16395" s="489">
        <v>2314700416</v>
      </c>
      <c r="C16395" s="489" t="s">
        <v>2102</v>
      </c>
      <c r="D16395" s="489" t="s">
        <v>17576</v>
      </c>
    </row>
    <row r="16396" spans="1:4">
      <c r="A16396" s="489" t="str">
        <f t="shared" si="256"/>
        <v>2314700457介護予防訪問リハビリテーション</v>
      </c>
      <c r="B16396" s="489">
        <v>2314700457</v>
      </c>
      <c r="C16396" s="489" t="s">
        <v>2108</v>
      </c>
      <c r="D16396" s="489" t="s">
        <v>17577</v>
      </c>
    </row>
    <row r="16397" spans="1:4">
      <c r="A16397" s="489" t="str">
        <f t="shared" si="256"/>
        <v>2314700457介護予防訪問看護</v>
      </c>
      <c r="B16397" s="489">
        <v>2314700457</v>
      </c>
      <c r="C16397" s="489" t="s">
        <v>2103</v>
      </c>
      <c r="D16397" s="489" t="s">
        <v>17577</v>
      </c>
    </row>
    <row r="16398" spans="1:4">
      <c r="A16398" s="489" t="str">
        <f t="shared" si="256"/>
        <v>2314700457訪問リハビリテーション</v>
      </c>
      <c r="B16398" s="489">
        <v>2314700457</v>
      </c>
      <c r="C16398" s="489" t="s">
        <v>2104</v>
      </c>
      <c r="D16398" s="489" t="s">
        <v>17577</v>
      </c>
    </row>
    <row r="16399" spans="1:4">
      <c r="A16399" s="489" t="str">
        <f t="shared" si="256"/>
        <v>2314700457訪問看護</v>
      </c>
      <c r="B16399" s="489">
        <v>2314700457</v>
      </c>
      <c r="C16399" s="489" t="s">
        <v>2102</v>
      </c>
      <c r="D16399" s="489" t="s">
        <v>17577</v>
      </c>
    </row>
    <row r="16400" spans="1:4">
      <c r="A16400" s="489" t="str">
        <f t="shared" si="256"/>
        <v>2314700481介護予防訪問リハビリテーション</v>
      </c>
      <c r="B16400" s="489">
        <v>2314700481</v>
      </c>
      <c r="C16400" s="489" t="s">
        <v>2108</v>
      </c>
      <c r="D16400" s="489" t="s">
        <v>17578</v>
      </c>
    </row>
    <row r="16401" spans="1:4">
      <c r="A16401" s="489" t="str">
        <f t="shared" si="256"/>
        <v>2314700481介護予防訪問看護</v>
      </c>
      <c r="B16401" s="489">
        <v>2314700481</v>
      </c>
      <c r="C16401" s="489" t="s">
        <v>2103</v>
      </c>
      <c r="D16401" s="489" t="s">
        <v>17578</v>
      </c>
    </row>
    <row r="16402" spans="1:4">
      <c r="A16402" s="489" t="str">
        <f t="shared" si="256"/>
        <v>2314700481訪問リハビリテーション</v>
      </c>
      <c r="B16402" s="489">
        <v>2314700481</v>
      </c>
      <c r="C16402" s="489" t="s">
        <v>2104</v>
      </c>
      <c r="D16402" s="489" t="s">
        <v>17578</v>
      </c>
    </row>
    <row r="16403" spans="1:4">
      <c r="A16403" s="489" t="str">
        <f t="shared" si="256"/>
        <v>2314700481訪問看護</v>
      </c>
      <c r="B16403" s="489">
        <v>2314700481</v>
      </c>
      <c r="C16403" s="489" t="s">
        <v>2102</v>
      </c>
      <c r="D16403" s="489" t="s">
        <v>17578</v>
      </c>
    </row>
    <row r="16404" spans="1:4">
      <c r="A16404" s="489" t="str">
        <f t="shared" si="256"/>
        <v>2314700499介護予防訪問リハビリテーション</v>
      </c>
      <c r="B16404" s="489">
        <v>2314700499</v>
      </c>
      <c r="C16404" s="489" t="s">
        <v>2108</v>
      </c>
      <c r="D16404" s="489" t="s">
        <v>15246</v>
      </c>
    </row>
    <row r="16405" spans="1:4">
      <c r="A16405" s="489" t="str">
        <f t="shared" si="256"/>
        <v>2314700499介護予防訪問看護</v>
      </c>
      <c r="B16405" s="489">
        <v>2314700499</v>
      </c>
      <c r="C16405" s="489" t="s">
        <v>2103</v>
      </c>
      <c r="D16405" s="489" t="s">
        <v>15246</v>
      </c>
    </row>
    <row r="16406" spans="1:4">
      <c r="A16406" s="489" t="str">
        <f t="shared" si="256"/>
        <v>2314700499訪問リハビリテーション</v>
      </c>
      <c r="B16406" s="489">
        <v>2314700499</v>
      </c>
      <c r="C16406" s="489" t="s">
        <v>2104</v>
      </c>
      <c r="D16406" s="489" t="s">
        <v>15246</v>
      </c>
    </row>
    <row r="16407" spans="1:4">
      <c r="A16407" s="489" t="str">
        <f t="shared" si="256"/>
        <v>2314700499訪問看護</v>
      </c>
      <c r="B16407" s="489">
        <v>2314700499</v>
      </c>
      <c r="C16407" s="489" t="s">
        <v>2102</v>
      </c>
      <c r="D16407" s="489" t="s">
        <v>15246</v>
      </c>
    </row>
    <row r="16408" spans="1:4">
      <c r="A16408" s="489" t="str">
        <f t="shared" si="256"/>
        <v>2314700507介護予防訪問リハビリテーション</v>
      </c>
      <c r="B16408" s="489">
        <v>2314700507</v>
      </c>
      <c r="C16408" s="489" t="s">
        <v>2108</v>
      </c>
      <c r="D16408" s="489" t="s">
        <v>17579</v>
      </c>
    </row>
    <row r="16409" spans="1:4">
      <c r="A16409" s="489" t="str">
        <f t="shared" si="256"/>
        <v>2314700507介護予防訪問看護</v>
      </c>
      <c r="B16409" s="489">
        <v>2314700507</v>
      </c>
      <c r="C16409" s="489" t="s">
        <v>2103</v>
      </c>
      <c r="D16409" s="489" t="s">
        <v>17579</v>
      </c>
    </row>
    <row r="16410" spans="1:4">
      <c r="A16410" s="489" t="str">
        <f t="shared" si="256"/>
        <v>2314700507訪問リハビリテーション</v>
      </c>
      <c r="B16410" s="489">
        <v>2314700507</v>
      </c>
      <c r="C16410" s="489" t="s">
        <v>2104</v>
      </c>
      <c r="D16410" s="489" t="s">
        <v>17579</v>
      </c>
    </row>
    <row r="16411" spans="1:4">
      <c r="A16411" s="489" t="str">
        <f t="shared" si="256"/>
        <v>2314700507訪問看護</v>
      </c>
      <c r="B16411" s="489">
        <v>2314700507</v>
      </c>
      <c r="C16411" s="489" t="s">
        <v>2102</v>
      </c>
      <c r="D16411" s="489" t="s">
        <v>17579</v>
      </c>
    </row>
    <row r="16412" spans="1:4">
      <c r="A16412" s="489" t="str">
        <f t="shared" si="256"/>
        <v>2314700515介護予防訪問リハビリテーション</v>
      </c>
      <c r="B16412" s="489">
        <v>2314700515</v>
      </c>
      <c r="C16412" s="489" t="s">
        <v>2108</v>
      </c>
      <c r="D16412" s="489" t="s">
        <v>17580</v>
      </c>
    </row>
    <row r="16413" spans="1:4">
      <c r="A16413" s="489" t="str">
        <f t="shared" si="256"/>
        <v>2314700515介護予防訪問看護</v>
      </c>
      <c r="B16413" s="489">
        <v>2314700515</v>
      </c>
      <c r="C16413" s="489" t="s">
        <v>2103</v>
      </c>
      <c r="D16413" s="489" t="s">
        <v>17580</v>
      </c>
    </row>
    <row r="16414" spans="1:4">
      <c r="A16414" s="489" t="str">
        <f t="shared" si="256"/>
        <v>2314700515訪問リハビリテーション</v>
      </c>
      <c r="B16414" s="489">
        <v>2314700515</v>
      </c>
      <c r="C16414" s="489" t="s">
        <v>2104</v>
      </c>
      <c r="D16414" s="489" t="s">
        <v>17580</v>
      </c>
    </row>
    <row r="16415" spans="1:4">
      <c r="A16415" s="489" t="str">
        <f t="shared" si="256"/>
        <v>2314700515訪問看護</v>
      </c>
      <c r="B16415" s="489">
        <v>2314700515</v>
      </c>
      <c r="C16415" s="489" t="s">
        <v>2102</v>
      </c>
      <c r="D16415" s="489" t="s">
        <v>17580</v>
      </c>
    </row>
    <row r="16416" spans="1:4">
      <c r="A16416" s="489" t="str">
        <f t="shared" si="256"/>
        <v>2314700523介護予防訪問リハビリテーション</v>
      </c>
      <c r="B16416" s="489">
        <v>2314700523</v>
      </c>
      <c r="C16416" s="489" t="s">
        <v>2108</v>
      </c>
      <c r="D16416" s="489" t="s">
        <v>17581</v>
      </c>
    </row>
    <row r="16417" spans="1:4">
      <c r="A16417" s="489" t="str">
        <f t="shared" si="256"/>
        <v>2314700523介護予防訪問看護</v>
      </c>
      <c r="B16417" s="489">
        <v>2314700523</v>
      </c>
      <c r="C16417" s="489" t="s">
        <v>2103</v>
      </c>
      <c r="D16417" s="489" t="s">
        <v>17581</v>
      </c>
    </row>
    <row r="16418" spans="1:4">
      <c r="A16418" s="489" t="str">
        <f t="shared" si="256"/>
        <v>2314700523訪問リハビリテーション</v>
      </c>
      <c r="B16418" s="489">
        <v>2314700523</v>
      </c>
      <c r="C16418" s="489" t="s">
        <v>2104</v>
      </c>
      <c r="D16418" s="489" t="s">
        <v>17581</v>
      </c>
    </row>
    <row r="16419" spans="1:4">
      <c r="A16419" s="489" t="str">
        <f t="shared" si="256"/>
        <v>2314700523訪問看護</v>
      </c>
      <c r="B16419" s="489">
        <v>2314700523</v>
      </c>
      <c r="C16419" s="489" t="s">
        <v>2102</v>
      </c>
      <c r="D16419" s="489" t="s">
        <v>17581</v>
      </c>
    </row>
    <row r="16420" spans="1:4">
      <c r="A16420" s="489" t="str">
        <f t="shared" si="256"/>
        <v>2314700531介護予防訪問リハビリテーション</v>
      </c>
      <c r="B16420" s="489">
        <v>2314700531</v>
      </c>
      <c r="C16420" s="489" t="s">
        <v>2108</v>
      </c>
      <c r="D16420" s="489" t="s">
        <v>17582</v>
      </c>
    </row>
    <row r="16421" spans="1:4">
      <c r="A16421" s="489" t="str">
        <f t="shared" si="256"/>
        <v>2314700531介護予防訪問看護</v>
      </c>
      <c r="B16421" s="489">
        <v>2314700531</v>
      </c>
      <c r="C16421" s="489" t="s">
        <v>2103</v>
      </c>
      <c r="D16421" s="489" t="s">
        <v>17582</v>
      </c>
    </row>
    <row r="16422" spans="1:4">
      <c r="A16422" s="489" t="str">
        <f t="shared" si="256"/>
        <v>2314700531訪問リハビリテーション</v>
      </c>
      <c r="B16422" s="489">
        <v>2314700531</v>
      </c>
      <c r="C16422" s="489" t="s">
        <v>2104</v>
      </c>
      <c r="D16422" s="489" t="s">
        <v>17582</v>
      </c>
    </row>
    <row r="16423" spans="1:4">
      <c r="A16423" s="489" t="str">
        <f t="shared" si="256"/>
        <v>2314700531訪問看護</v>
      </c>
      <c r="B16423" s="489">
        <v>2314700531</v>
      </c>
      <c r="C16423" s="489" t="s">
        <v>2102</v>
      </c>
      <c r="D16423" s="489" t="s">
        <v>17582</v>
      </c>
    </row>
    <row r="16424" spans="1:4">
      <c r="A16424" s="489" t="str">
        <f t="shared" si="256"/>
        <v>2314700549介護予防訪問リハビリテーション</v>
      </c>
      <c r="B16424" s="489">
        <v>2314700549</v>
      </c>
      <c r="C16424" s="489" t="s">
        <v>2108</v>
      </c>
      <c r="D16424" s="489" t="s">
        <v>17583</v>
      </c>
    </row>
    <row r="16425" spans="1:4">
      <c r="A16425" s="489" t="str">
        <f t="shared" si="256"/>
        <v>2314700549介護予防訪問看護</v>
      </c>
      <c r="B16425" s="489">
        <v>2314700549</v>
      </c>
      <c r="C16425" s="489" t="s">
        <v>2103</v>
      </c>
      <c r="D16425" s="489" t="s">
        <v>17583</v>
      </c>
    </row>
    <row r="16426" spans="1:4">
      <c r="A16426" s="489" t="str">
        <f t="shared" si="256"/>
        <v>2314700549訪問リハビリテーション</v>
      </c>
      <c r="B16426" s="489">
        <v>2314700549</v>
      </c>
      <c r="C16426" s="489" t="s">
        <v>2104</v>
      </c>
      <c r="D16426" s="489" t="s">
        <v>17583</v>
      </c>
    </row>
    <row r="16427" spans="1:4">
      <c r="A16427" s="489" t="str">
        <f t="shared" si="256"/>
        <v>2314700549訪問看護</v>
      </c>
      <c r="B16427" s="489">
        <v>2314700549</v>
      </c>
      <c r="C16427" s="489" t="s">
        <v>2102</v>
      </c>
      <c r="D16427" s="489" t="s">
        <v>17583</v>
      </c>
    </row>
    <row r="16428" spans="1:4">
      <c r="A16428" s="489" t="str">
        <f t="shared" si="256"/>
        <v>2314700556介護予防訪問リハビリテーション</v>
      </c>
      <c r="B16428" s="489">
        <v>2314700556</v>
      </c>
      <c r="C16428" s="489" t="s">
        <v>2108</v>
      </c>
      <c r="D16428" s="489" t="s">
        <v>17584</v>
      </c>
    </row>
    <row r="16429" spans="1:4">
      <c r="A16429" s="489" t="str">
        <f t="shared" si="256"/>
        <v>2314700556介護予防訪問看護</v>
      </c>
      <c r="B16429" s="489">
        <v>2314700556</v>
      </c>
      <c r="C16429" s="489" t="s">
        <v>2103</v>
      </c>
      <c r="D16429" s="489" t="s">
        <v>17584</v>
      </c>
    </row>
    <row r="16430" spans="1:4">
      <c r="A16430" s="489" t="str">
        <f t="shared" si="256"/>
        <v>2314700556訪問リハビリテーション</v>
      </c>
      <c r="B16430" s="489">
        <v>2314700556</v>
      </c>
      <c r="C16430" s="489" t="s">
        <v>2104</v>
      </c>
      <c r="D16430" s="489" t="s">
        <v>17584</v>
      </c>
    </row>
    <row r="16431" spans="1:4">
      <c r="A16431" s="489" t="str">
        <f t="shared" si="256"/>
        <v>2314700556訪問看護</v>
      </c>
      <c r="B16431" s="489">
        <v>2314700556</v>
      </c>
      <c r="C16431" s="489" t="s">
        <v>2102</v>
      </c>
      <c r="D16431" s="489" t="s">
        <v>17584</v>
      </c>
    </row>
    <row r="16432" spans="1:4">
      <c r="A16432" s="489" t="str">
        <f t="shared" si="256"/>
        <v>2314700580介護予防訪問リハビリテーション</v>
      </c>
      <c r="B16432" s="489">
        <v>2314700580</v>
      </c>
      <c r="C16432" s="489" t="s">
        <v>2108</v>
      </c>
      <c r="D16432" s="489" t="s">
        <v>17585</v>
      </c>
    </row>
    <row r="16433" spans="1:4">
      <c r="A16433" s="489" t="str">
        <f t="shared" si="256"/>
        <v>2314700580介護予防訪問看護</v>
      </c>
      <c r="B16433" s="489">
        <v>2314700580</v>
      </c>
      <c r="C16433" s="489" t="s">
        <v>2103</v>
      </c>
      <c r="D16433" s="489" t="s">
        <v>17585</v>
      </c>
    </row>
    <row r="16434" spans="1:4">
      <c r="A16434" s="489" t="str">
        <f t="shared" si="256"/>
        <v>2314700580訪問リハビリテーション</v>
      </c>
      <c r="B16434" s="489">
        <v>2314700580</v>
      </c>
      <c r="C16434" s="489" t="s">
        <v>2104</v>
      </c>
      <c r="D16434" s="489" t="s">
        <v>17585</v>
      </c>
    </row>
    <row r="16435" spans="1:4">
      <c r="A16435" s="489" t="str">
        <f t="shared" si="256"/>
        <v>2314700580訪問看護</v>
      </c>
      <c r="B16435" s="489">
        <v>2314700580</v>
      </c>
      <c r="C16435" s="489" t="s">
        <v>2102</v>
      </c>
      <c r="D16435" s="489" t="s">
        <v>17585</v>
      </c>
    </row>
    <row r="16436" spans="1:4">
      <c r="A16436" s="489" t="str">
        <f t="shared" si="256"/>
        <v>2314700606介護予防訪問リハビリテーション</v>
      </c>
      <c r="B16436" s="489">
        <v>2314700606</v>
      </c>
      <c r="C16436" s="489" t="s">
        <v>2108</v>
      </c>
      <c r="D16436" s="489" t="s">
        <v>17586</v>
      </c>
    </row>
    <row r="16437" spans="1:4">
      <c r="A16437" s="489" t="str">
        <f t="shared" si="256"/>
        <v>2314700606介護予防訪問看護</v>
      </c>
      <c r="B16437" s="489">
        <v>2314700606</v>
      </c>
      <c r="C16437" s="489" t="s">
        <v>2103</v>
      </c>
      <c r="D16437" s="489" t="s">
        <v>17586</v>
      </c>
    </row>
    <row r="16438" spans="1:4">
      <c r="A16438" s="489" t="str">
        <f t="shared" si="256"/>
        <v>2314700606訪問リハビリテーション</v>
      </c>
      <c r="B16438" s="489">
        <v>2314700606</v>
      </c>
      <c r="C16438" s="489" t="s">
        <v>2104</v>
      </c>
      <c r="D16438" s="489" t="s">
        <v>17586</v>
      </c>
    </row>
    <row r="16439" spans="1:4">
      <c r="A16439" s="489" t="str">
        <f t="shared" si="256"/>
        <v>2314700606訪問看護</v>
      </c>
      <c r="B16439" s="489">
        <v>2314700606</v>
      </c>
      <c r="C16439" s="489" t="s">
        <v>2102</v>
      </c>
      <c r="D16439" s="489" t="s">
        <v>17586</v>
      </c>
    </row>
    <row r="16440" spans="1:4">
      <c r="A16440" s="489" t="str">
        <f t="shared" si="256"/>
        <v>2314700614介護予防訪問リハビリテーション</v>
      </c>
      <c r="B16440" s="489">
        <v>2314700614</v>
      </c>
      <c r="C16440" s="489" t="s">
        <v>2108</v>
      </c>
      <c r="D16440" s="489" t="s">
        <v>17587</v>
      </c>
    </row>
    <row r="16441" spans="1:4">
      <c r="A16441" s="489" t="str">
        <f t="shared" si="256"/>
        <v>2314700614介護予防訪問看護</v>
      </c>
      <c r="B16441" s="489">
        <v>2314700614</v>
      </c>
      <c r="C16441" s="489" t="s">
        <v>2103</v>
      </c>
      <c r="D16441" s="489" t="s">
        <v>17587</v>
      </c>
    </row>
    <row r="16442" spans="1:4">
      <c r="A16442" s="489" t="str">
        <f t="shared" si="256"/>
        <v>2314700614訪問リハビリテーション</v>
      </c>
      <c r="B16442" s="489">
        <v>2314700614</v>
      </c>
      <c r="C16442" s="489" t="s">
        <v>2104</v>
      </c>
      <c r="D16442" s="489" t="s">
        <v>17587</v>
      </c>
    </row>
    <row r="16443" spans="1:4">
      <c r="A16443" s="489" t="str">
        <f t="shared" si="256"/>
        <v>2314700614訪問看護</v>
      </c>
      <c r="B16443" s="489">
        <v>2314700614</v>
      </c>
      <c r="C16443" s="489" t="s">
        <v>2102</v>
      </c>
      <c r="D16443" s="489" t="s">
        <v>17587</v>
      </c>
    </row>
    <row r="16444" spans="1:4">
      <c r="A16444" s="489" t="str">
        <f t="shared" si="256"/>
        <v>2314700630介護予防通所リハビリテーション</v>
      </c>
      <c r="B16444" s="489">
        <v>2314700630</v>
      </c>
      <c r="C16444" s="489" t="s">
        <v>2512</v>
      </c>
      <c r="D16444" s="489" t="s">
        <v>17588</v>
      </c>
    </row>
    <row r="16445" spans="1:4">
      <c r="A16445" s="489" t="str">
        <f t="shared" si="256"/>
        <v>2314700630介護予防訪問リハビリテーション</v>
      </c>
      <c r="B16445" s="489">
        <v>2314700630</v>
      </c>
      <c r="C16445" s="489" t="s">
        <v>2108</v>
      </c>
      <c r="D16445" s="489" t="s">
        <v>17588</v>
      </c>
    </row>
    <row r="16446" spans="1:4">
      <c r="A16446" s="489" t="str">
        <f t="shared" si="256"/>
        <v>2314700630介護予防訪問看護</v>
      </c>
      <c r="B16446" s="489">
        <v>2314700630</v>
      </c>
      <c r="C16446" s="489" t="s">
        <v>2103</v>
      </c>
      <c r="D16446" s="489" t="s">
        <v>17588</v>
      </c>
    </row>
    <row r="16447" spans="1:4">
      <c r="A16447" s="489" t="str">
        <f t="shared" si="256"/>
        <v>2314700630通所リハビリテーション</v>
      </c>
      <c r="B16447" s="489">
        <v>2314700630</v>
      </c>
      <c r="C16447" s="489" t="s">
        <v>2511</v>
      </c>
      <c r="D16447" s="489" t="s">
        <v>17588</v>
      </c>
    </row>
    <row r="16448" spans="1:4">
      <c r="A16448" s="489" t="str">
        <f t="shared" si="256"/>
        <v>2314700630訪問リハビリテーション</v>
      </c>
      <c r="B16448" s="489">
        <v>2314700630</v>
      </c>
      <c r="C16448" s="489" t="s">
        <v>2104</v>
      </c>
      <c r="D16448" s="489" t="s">
        <v>17588</v>
      </c>
    </row>
    <row r="16449" spans="1:4">
      <c r="A16449" s="489" t="str">
        <f t="shared" si="256"/>
        <v>2314700630訪問看護</v>
      </c>
      <c r="B16449" s="489">
        <v>2314700630</v>
      </c>
      <c r="C16449" s="489" t="s">
        <v>2102</v>
      </c>
      <c r="D16449" s="489" t="s">
        <v>17588</v>
      </c>
    </row>
    <row r="16450" spans="1:4">
      <c r="A16450" s="489" t="str">
        <f t="shared" ref="A16450:A16513" si="257">B16450&amp;C16450</f>
        <v>2314700648介護予防訪問リハビリテーション</v>
      </c>
      <c r="B16450" s="489">
        <v>2314700648</v>
      </c>
      <c r="C16450" s="489" t="s">
        <v>2108</v>
      </c>
      <c r="D16450" s="489" t="s">
        <v>17589</v>
      </c>
    </row>
    <row r="16451" spans="1:4">
      <c r="A16451" s="489" t="str">
        <f t="shared" si="257"/>
        <v>2314700648介護予防訪問看護</v>
      </c>
      <c r="B16451" s="489">
        <v>2314700648</v>
      </c>
      <c r="C16451" s="489" t="s">
        <v>2103</v>
      </c>
      <c r="D16451" s="489" t="s">
        <v>17589</v>
      </c>
    </row>
    <row r="16452" spans="1:4">
      <c r="A16452" s="489" t="str">
        <f t="shared" si="257"/>
        <v>2314700648訪問リハビリテーション</v>
      </c>
      <c r="B16452" s="489">
        <v>2314700648</v>
      </c>
      <c r="C16452" s="489" t="s">
        <v>2104</v>
      </c>
      <c r="D16452" s="489" t="s">
        <v>17589</v>
      </c>
    </row>
    <row r="16453" spans="1:4">
      <c r="A16453" s="489" t="str">
        <f t="shared" si="257"/>
        <v>2314700648訪問看護</v>
      </c>
      <c r="B16453" s="489">
        <v>2314700648</v>
      </c>
      <c r="C16453" s="489" t="s">
        <v>2102</v>
      </c>
      <c r="D16453" s="489" t="s">
        <v>17589</v>
      </c>
    </row>
    <row r="16454" spans="1:4">
      <c r="A16454" s="489" t="str">
        <f t="shared" si="257"/>
        <v>2314700663介護予防訪問リハビリテーション</v>
      </c>
      <c r="B16454" s="489">
        <v>2314700663</v>
      </c>
      <c r="C16454" s="489" t="s">
        <v>2108</v>
      </c>
      <c r="D16454" s="489" t="s">
        <v>17590</v>
      </c>
    </row>
    <row r="16455" spans="1:4">
      <c r="A16455" s="489" t="str">
        <f t="shared" si="257"/>
        <v>2314700663介護予防訪問看護</v>
      </c>
      <c r="B16455" s="489">
        <v>2314700663</v>
      </c>
      <c r="C16455" s="489" t="s">
        <v>2103</v>
      </c>
      <c r="D16455" s="489" t="s">
        <v>17590</v>
      </c>
    </row>
    <row r="16456" spans="1:4">
      <c r="A16456" s="489" t="str">
        <f t="shared" si="257"/>
        <v>2314700663訪問リハビリテーション</v>
      </c>
      <c r="B16456" s="489">
        <v>2314700663</v>
      </c>
      <c r="C16456" s="489" t="s">
        <v>2104</v>
      </c>
      <c r="D16456" s="489" t="s">
        <v>17590</v>
      </c>
    </row>
    <row r="16457" spans="1:4">
      <c r="A16457" s="489" t="str">
        <f t="shared" si="257"/>
        <v>2314700663訪問看護</v>
      </c>
      <c r="B16457" s="489">
        <v>2314700663</v>
      </c>
      <c r="C16457" s="489" t="s">
        <v>2102</v>
      </c>
      <c r="D16457" s="489" t="s">
        <v>17590</v>
      </c>
    </row>
    <row r="16458" spans="1:4">
      <c r="A16458" s="489" t="str">
        <f t="shared" si="257"/>
        <v>2314700671介護予防訪問リハビリテーション</v>
      </c>
      <c r="B16458" s="489">
        <v>2314700671</v>
      </c>
      <c r="C16458" s="489" t="s">
        <v>2108</v>
      </c>
      <c r="D16458" s="489" t="s">
        <v>17591</v>
      </c>
    </row>
    <row r="16459" spans="1:4">
      <c r="A16459" s="489" t="str">
        <f t="shared" si="257"/>
        <v>2314700671介護予防訪問看護</v>
      </c>
      <c r="B16459" s="489">
        <v>2314700671</v>
      </c>
      <c r="C16459" s="489" t="s">
        <v>2103</v>
      </c>
      <c r="D16459" s="489" t="s">
        <v>17591</v>
      </c>
    </row>
    <row r="16460" spans="1:4">
      <c r="A16460" s="489" t="str">
        <f t="shared" si="257"/>
        <v>2314700671訪問リハビリテーション</v>
      </c>
      <c r="B16460" s="489">
        <v>2314700671</v>
      </c>
      <c r="C16460" s="489" t="s">
        <v>2104</v>
      </c>
      <c r="D16460" s="489" t="s">
        <v>17591</v>
      </c>
    </row>
    <row r="16461" spans="1:4">
      <c r="A16461" s="489" t="str">
        <f t="shared" si="257"/>
        <v>2314700671訪問看護</v>
      </c>
      <c r="B16461" s="489">
        <v>2314700671</v>
      </c>
      <c r="C16461" s="489" t="s">
        <v>2102</v>
      </c>
      <c r="D16461" s="489" t="s">
        <v>17591</v>
      </c>
    </row>
    <row r="16462" spans="1:4">
      <c r="A16462" s="489" t="str">
        <f t="shared" si="257"/>
        <v>2314800281介護予防訪問リハビリテーション</v>
      </c>
      <c r="B16462" s="489">
        <v>2314800281</v>
      </c>
      <c r="C16462" s="489" t="s">
        <v>2108</v>
      </c>
      <c r="D16462" s="489" t="s">
        <v>17592</v>
      </c>
    </row>
    <row r="16463" spans="1:4">
      <c r="A16463" s="489" t="str">
        <f t="shared" si="257"/>
        <v>2314800281介護予防訪問看護</v>
      </c>
      <c r="B16463" s="489">
        <v>2314800281</v>
      </c>
      <c r="C16463" s="489" t="s">
        <v>2103</v>
      </c>
      <c r="D16463" s="489" t="s">
        <v>17592</v>
      </c>
    </row>
    <row r="16464" spans="1:4">
      <c r="A16464" s="489" t="str">
        <f t="shared" si="257"/>
        <v>2314800281訪問リハビリテーション</v>
      </c>
      <c r="B16464" s="489">
        <v>2314800281</v>
      </c>
      <c r="C16464" s="489" t="s">
        <v>2104</v>
      </c>
      <c r="D16464" s="489" t="s">
        <v>17592</v>
      </c>
    </row>
    <row r="16465" spans="1:4">
      <c r="A16465" s="489" t="str">
        <f t="shared" si="257"/>
        <v>2314800281訪問看護</v>
      </c>
      <c r="B16465" s="489">
        <v>2314800281</v>
      </c>
      <c r="C16465" s="489" t="s">
        <v>2102</v>
      </c>
      <c r="D16465" s="489" t="s">
        <v>17592</v>
      </c>
    </row>
    <row r="16466" spans="1:4">
      <c r="A16466" s="489" t="str">
        <f t="shared" si="257"/>
        <v>2314800364介護予防訪問リハビリテーション</v>
      </c>
      <c r="B16466" s="489">
        <v>2314800364</v>
      </c>
      <c r="C16466" s="489" t="s">
        <v>2108</v>
      </c>
      <c r="D16466" s="489" t="s">
        <v>17593</v>
      </c>
    </row>
    <row r="16467" spans="1:4">
      <c r="A16467" s="489" t="str">
        <f t="shared" si="257"/>
        <v>2314800364介護予防訪問看護</v>
      </c>
      <c r="B16467" s="489">
        <v>2314800364</v>
      </c>
      <c r="C16467" s="489" t="s">
        <v>2103</v>
      </c>
      <c r="D16467" s="489" t="s">
        <v>17593</v>
      </c>
    </row>
    <row r="16468" spans="1:4">
      <c r="A16468" s="489" t="str">
        <f t="shared" si="257"/>
        <v>2314800364訪問リハビリテーション</v>
      </c>
      <c r="B16468" s="489">
        <v>2314800364</v>
      </c>
      <c r="C16468" s="489" t="s">
        <v>2104</v>
      </c>
      <c r="D16468" s="489" t="s">
        <v>17593</v>
      </c>
    </row>
    <row r="16469" spans="1:4">
      <c r="A16469" s="489" t="str">
        <f t="shared" si="257"/>
        <v>2314800364訪問看護</v>
      </c>
      <c r="B16469" s="489">
        <v>2314800364</v>
      </c>
      <c r="C16469" s="489" t="s">
        <v>2102</v>
      </c>
      <c r="D16469" s="489" t="s">
        <v>17593</v>
      </c>
    </row>
    <row r="16470" spans="1:4">
      <c r="A16470" s="489" t="str">
        <f t="shared" si="257"/>
        <v>2314800406介護予防訪問リハビリテーション</v>
      </c>
      <c r="B16470" s="489">
        <v>2314800406</v>
      </c>
      <c r="C16470" s="489" t="s">
        <v>2108</v>
      </c>
      <c r="D16470" s="489" t="s">
        <v>17594</v>
      </c>
    </row>
    <row r="16471" spans="1:4">
      <c r="A16471" s="489" t="str">
        <f t="shared" si="257"/>
        <v>2314800406介護予防訪問看護</v>
      </c>
      <c r="B16471" s="489">
        <v>2314800406</v>
      </c>
      <c r="C16471" s="489" t="s">
        <v>2103</v>
      </c>
      <c r="D16471" s="489" t="s">
        <v>17594</v>
      </c>
    </row>
    <row r="16472" spans="1:4">
      <c r="A16472" s="489" t="str">
        <f t="shared" si="257"/>
        <v>2314800406訪問リハビリテーション</v>
      </c>
      <c r="B16472" s="489">
        <v>2314800406</v>
      </c>
      <c r="C16472" s="489" t="s">
        <v>2104</v>
      </c>
      <c r="D16472" s="489" t="s">
        <v>17594</v>
      </c>
    </row>
    <row r="16473" spans="1:4">
      <c r="A16473" s="489" t="str">
        <f t="shared" si="257"/>
        <v>2314800406訪問看護</v>
      </c>
      <c r="B16473" s="489">
        <v>2314800406</v>
      </c>
      <c r="C16473" s="489" t="s">
        <v>2102</v>
      </c>
      <c r="D16473" s="489" t="s">
        <v>17594</v>
      </c>
    </row>
    <row r="16474" spans="1:4">
      <c r="A16474" s="489" t="str">
        <f t="shared" si="257"/>
        <v>2314800430介護予防訪問リハビリテーション</v>
      </c>
      <c r="B16474" s="489">
        <v>2314800430</v>
      </c>
      <c r="C16474" s="489" t="s">
        <v>2108</v>
      </c>
      <c r="D16474" s="489" t="s">
        <v>17595</v>
      </c>
    </row>
    <row r="16475" spans="1:4">
      <c r="A16475" s="489" t="str">
        <f t="shared" si="257"/>
        <v>2314800430介護予防訪問看護</v>
      </c>
      <c r="B16475" s="489">
        <v>2314800430</v>
      </c>
      <c r="C16475" s="489" t="s">
        <v>2103</v>
      </c>
      <c r="D16475" s="489" t="s">
        <v>17595</v>
      </c>
    </row>
    <row r="16476" spans="1:4">
      <c r="A16476" s="489" t="str">
        <f t="shared" si="257"/>
        <v>2314800430訪問リハビリテーション</v>
      </c>
      <c r="B16476" s="489">
        <v>2314800430</v>
      </c>
      <c r="C16476" s="489" t="s">
        <v>2104</v>
      </c>
      <c r="D16476" s="489" t="s">
        <v>17595</v>
      </c>
    </row>
    <row r="16477" spans="1:4">
      <c r="A16477" s="489" t="str">
        <f t="shared" si="257"/>
        <v>2314800430訪問リハビリテーション</v>
      </c>
      <c r="B16477" s="489">
        <v>2314800430</v>
      </c>
      <c r="C16477" s="489" t="s">
        <v>2104</v>
      </c>
      <c r="D16477" s="489" t="s">
        <v>17595</v>
      </c>
    </row>
    <row r="16478" spans="1:4">
      <c r="A16478" s="489" t="str">
        <f t="shared" si="257"/>
        <v>2314800430訪問看護</v>
      </c>
      <c r="B16478" s="489">
        <v>2314800430</v>
      </c>
      <c r="C16478" s="489" t="s">
        <v>2102</v>
      </c>
      <c r="D16478" s="489" t="s">
        <v>17595</v>
      </c>
    </row>
    <row r="16479" spans="1:4">
      <c r="A16479" s="489" t="str">
        <f t="shared" si="257"/>
        <v>2314800513介護予防訪問リハビリテーション</v>
      </c>
      <c r="B16479" s="489">
        <v>2314800513</v>
      </c>
      <c r="C16479" s="489" t="s">
        <v>2108</v>
      </c>
      <c r="D16479" s="489" t="s">
        <v>17596</v>
      </c>
    </row>
    <row r="16480" spans="1:4">
      <c r="A16480" s="489" t="str">
        <f t="shared" si="257"/>
        <v>2314800513介護予防訪問看護</v>
      </c>
      <c r="B16480" s="489">
        <v>2314800513</v>
      </c>
      <c r="C16480" s="489" t="s">
        <v>2103</v>
      </c>
      <c r="D16480" s="489" t="s">
        <v>17596</v>
      </c>
    </row>
    <row r="16481" spans="1:4">
      <c r="A16481" s="489" t="str">
        <f t="shared" si="257"/>
        <v>2314800513訪問リハビリテーション</v>
      </c>
      <c r="B16481" s="489">
        <v>2314800513</v>
      </c>
      <c r="C16481" s="489" t="s">
        <v>2104</v>
      </c>
      <c r="D16481" s="489" t="s">
        <v>17596</v>
      </c>
    </row>
    <row r="16482" spans="1:4">
      <c r="A16482" s="489" t="str">
        <f t="shared" si="257"/>
        <v>2314800513訪問看護</v>
      </c>
      <c r="B16482" s="489">
        <v>2314800513</v>
      </c>
      <c r="C16482" s="489" t="s">
        <v>2102</v>
      </c>
      <c r="D16482" s="489" t="s">
        <v>17596</v>
      </c>
    </row>
    <row r="16483" spans="1:4">
      <c r="A16483" s="489" t="str">
        <f t="shared" si="257"/>
        <v>2314800521介護予防訪問リハビリテーション</v>
      </c>
      <c r="B16483" s="489">
        <v>2314800521</v>
      </c>
      <c r="C16483" s="489" t="s">
        <v>2108</v>
      </c>
      <c r="D16483" s="489" t="s">
        <v>17597</v>
      </c>
    </row>
    <row r="16484" spans="1:4">
      <c r="A16484" s="489" t="str">
        <f t="shared" si="257"/>
        <v>2314800521介護予防訪問看護</v>
      </c>
      <c r="B16484" s="489">
        <v>2314800521</v>
      </c>
      <c r="C16484" s="489" t="s">
        <v>2103</v>
      </c>
      <c r="D16484" s="489" t="s">
        <v>17597</v>
      </c>
    </row>
    <row r="16485" spans="1:4">
      <c r="A16485" s="489" t="str">
        <f t="shared" si="257"/>
        <v>2314800521訪問リハビリテーション</v>
      </c>
      <c r="B16485" s="489">
        <v>2314800521</v>
      </c>
      <c r="C16485" s="489" t="s">
        <v>2104</v>
      </c>
      <c r="D16485" s="489" t="s">
        <v>17597</v>
      </c>
    </row>
    <row r="16486" spans="1:4">
      <c r="A16486" s="489" t="str">
        <f t="shared" si="257"/>
        <v>2314800521訪問看護</v>
      </c>
      <c r="B16486" s="489">
        <v>2314800521</v>
      </c>
      <c r="C16486" s="489" t="s">
        <v>2102</v>
      </c>
      <c r="D16486" s="489" t="s">
        <v>17597</v>
      </c>
    </row>
    <row r="16487" spans="1:4">
      <c r="A16487" s="489" t="str">
        <f t="shared" si="257"/>
        <v>2314800604介護予防訪問看護</v>
      </c>
      <c r="B16487" s="489">
        <v>2314800604</v>
      </c>
      <c r="C16487" s="489" t="s">
        <v>2103</v>
      </c>
      <c r="D16487" s="489" t="s">
        <v>17598</v>
      </c>
    </row>
    <row r="16488" spans="1:4">
      <c r="A16488" s="489" t="str">
        <f t="shared" si="257"/>
        <v>2314800604訪問看護</v>
      </c>
      <c r="B16488" s="489">
        <v>2314800604</v>
      </c>
      <c r="C16488" s="489" t="s">
        <v>2102</v>
      </c>
      <c r="D16488" s="489" t="s">
        <v>17598</v>
      </c>
    </row>
    <row r="16489" spans="1:4">
      <c r="A16489" s="489" t="str">
        <f t="shared" si="257"/>
        <v>2314800620介護予防訪問リハビリテーション</v>
      </c>
      <c r="B16489" s="489">
        <v>2314800620</v>
      </c>
      <c r="C16489" s="489" t="s">
        <v>2108</v>
      </c>
      <c r="D16489" s="489" t="s">
        <v>17599</v>
      </c>
    </row>
    <row r="16490" spans="1:4">
      <c r="A16490" s="489" t="str">
        <f t="shared" si="257"/>
        <v>2314800620介護予防訪問看護</v>
      </c>
      <c r="B16490" s="489">
        <v>2314800620</v>
      </c>
      <c r="C16490" s="489" t="s">
        <v>2103</v>
      </c>
      <c r="D16490" s="489" t="s">
        <v>17599</v>
      </c>
    </row>
    <row r="16491" spans="1:4">
      <c r="A16491" s="489" t="str">
        <f t="shared" si="257"/>
        <v>2314800620訪問リハビリテーション</v>
      </c>
      <c r="B16491" s="489">
        <v>2314800620</v>
      </c>
      <c r="C16491" s="489" t="s">
        <v>2104</v>
      </c>
      <c r="D16491" s="489" t="s">
        <v>17599</v>
      </c>
    </row>
    <row r="16492" spans="1:4">
      <c r="A16492" s="489" t="str">
        <f t="shared" si="257"/>
        <v>2314800620訪問看護</v>
      </c>
      <c r="B16492" s="489">
        <v>2314800620</v>
      </c>
      <c r="C16492" s="489" t="s">
        <v>2102</v>
      </c>
      <c r="D16492" s="489" t="s">
        <v>17599</v>
      </c>
    </row>
    <row r="16493" spans="1:4">
      <c r="A16493" s="489" t="str">
        <f t="shared" si="257"/>
        <v>2314800638介護予防通所リハビリテーション</v>
      </c>
      <c r="B16493" s="489">
        <v>2314800638</v>
      </c>
      <c r="C16493" s="489" t="s">
        <v>2512</v>
      </c>
      <c r="D16493" s="489" t="s">
        <v>17600</v>
      </c>
    </row>
    <row r="16494" spans="1:4">
      <c r="A16494" s="489" t="str">
        <f t="shared" si="257"/>
        <v>2314800638介護予防訪問リハビリテーション</v>
      </c>
      <c r="B16494" s="489">
        <v>2314800638</v>
      </c>
      <c r="C16494" s="489" t="s">
        <v>2108</v>
      </c>
      <c r="D16494" s="489" t="s">
        <v>17600</v>
      </c>
    </row>
    <row r="16495" spans="1:4">
      <c r="A16495" s="489" t="str">
        <f t="shared" si="257"/>
        <v>2314800638介護予防訪問看護</v>
      </c>
      <c r="B16495" s="489">
        <v>2314800638</v>
      </c>
      <c r="C16495" s="489" t="s">
        <v>2103</v>
      </c>
      <c r="D16495" s="489" t="s">
        <v>17600</v>
      </c>
    </row>
    <row r="16496" spans="1:4">
      <c r="A16496" s="489" t="str">
        <f t="shared" si="257"/>
        <v>2314800638通所リハビリテーション</v>
      </c>
      <c r="B16496" s="489">
        <v>2314800638</v>
      </c>
      <c r="C16496" s="489" t="s">
        <v>2511</v>
      </c>
      <c r="D16496" s="489" t="s">
        <v>17600</v>
      </c>
    </row>
    <row r="16497" spans="1:4">
      <c r="A16497" s="489" t="str">
        <f t="shared" si="257"/>
        <v>2314800638訪問リハビリテーション</v>
      </c>
      <c r="B16497" s="489">
        <v>2314800638</v>
      </c>
      <c r="C16497" s="489" t="s">
        <v>2104</v>
      </c>
      <c r="D16497" s="489" t="s">
        <v>17600</v>
      </c>
    </row>
    <row r="16498" spans="1:4">
      <c r="A16498" s="489" t="str">
        <f t="shared" si="257"/>
        <v>2314800638訪問看護</v>
      </c>
      <c r="B16498" s="489">
        <v>2314800638</v>
      </c>
      <c r="C16498" s="489" t="s">
        <v>2102</v>
      </c>
      <c r="D16498" s="489" t="s">
        <v>17600</v>
      </c>
    </row>
    <row r="16499" spans="1:4">
      <c r="A16499" s="489" t="str">
        <f t="shared" si="257"/>
        <v>2314800638通所型サービス（独自／定率）</v>
      </c>
      <c r="B16499" s="489">
        <v>2314800638</v>
      </c>
      <c r="C16499" s="489" t="s">
        <v>2567</v>
      </c>
      <c r="D16499" s="489" t="s">
        <v>4170</v>
      </c>
    </row>
    <row r="16500" spans="1:4">
      <c r="A16500" s="489" t="str">
        <f t="shared" si="257"/>
        <v>2314800638通所型サービス（独自／定率）</v>
      </c>
      <c r="B16500" s="489">
        <v>2314800638</v>
      </c>
      <c r="C16500" s="489" t="s">
        <v>2567</v>
      </c>
      <c r="D16500" s="489" t="s">
        <v>4170</v>
      </c>
    </row>
    <row r="16501" spans="1:4">
      <c r="A16501" s="489" t="str">
        <f t="shared" si="257"/>
        <v>2314800638訪問型サービス（独自／定率）</v>
      </c>
      <c r="B16501" s="489">
        <v>2314800638</v>
      </c>
      <c r="C16501" s="489" t="s">
        <v>2568</v>
      </c>
      <c r="D16501" s="489" t="s">
        <v>4170</v>
      </c>
    </row>
    <row r="16502" spans="1:4">
      <c r="A16502" s="489" t="str">
        <f t="shared" si="257"/>
        <v>2314800653介護予防訪問リハビリテーション</v>
      </c>
      <c r="B16502" s="489">
        <v>2314800653</v>
      </c>
      <c r="C16502" s="489" t="s">
        <v>2108</v>
      </c>
      <c r="D16502" s="489" t="s">
        <v>17601</v>
      </c>
    </row>
    <row r="16503" spans="1:4">
      <c r="A16503" s="489" t="str">
        <f t="shared" si="257"/>
        <v>2314800653介護予防訪問看護</v>
      </c>
      <c r="B16503" s="489">
        <v>2314800653</v>
      </c>
      <c r="C16503" s="489" t="s">
        <v>2103</v>
      </c>
      <c r="D16503" s="489" t="s">
        <v>17601</v>
      </c>
    </row>
    <row r="16504" spans="1:4">
      <c r="A16504" s="489" t="str">
        <f t="shared" si="257"/>
        <v>2314800653訪問リハビリテーション</v>
      </c>
      <c r="B16504" s="489">
        <v>2314800653</v>
      </c>
      <c r="C16504" s="489" t="s">
        <v>2104</v>
      </c>
      <c r="D16504" s="489" t="s">
        <v>17601</v>
      </c>
    </row>
    <row r="16505" spans="1:4">
      <c r="A16505" s="489" t="str">
        <f t="shared" si="257"/>
        <v>2314800653訪問看護</v>
      </c>
      <c r="B16505" s="489">
        <v>2314800653</v>
      </c>
      <c r="C16505" s="489" t="s">
        <v>2102</v>
      </c>
      <c r="D16505" s="489" t="s">
        <v>17601</v>
      </c>
    </row>
    <row r="16506" spans="1:4">
      <c r="A16506" s="489" t="str">
        <f t="shared" si="257"/>
        <v>2314800679介護予防訪問リハビリテーション</v>
      </c>
      <c r="B16506" s="489">
        <v>2314800679</v>
      </c>
      <c r="C16506" s="489" t="s">
        <v>2108</v>
      </c>
      <c r="D16506" s="489" t="s">
        <v>17602</v>
      </c>
    </row>
    <row r="16507" spans="1:4">
      <c r="A16507" s="489" t="str">
        <f t="shared" si="257"/>
        <v>2314800679介護予防訪問看護</v>
      </c>
      <c r="B16507" s="489">
        <v>2314800679</v>
      </c>
      <c r="C16507" s="489" t="s">
        <v>2103</v>
      </c>
      <c r="D16507" s="489" t="s">
        <v>17602</v>
      </c>
    </row>
    <row r="16508" spans="1:4">
      <c r="A16508" s="489" t="str">
        <f t="shared" si="257"/>
        <v>2314800679訪問リハビリテーション</v>
      </c>
      <c r="B16508" s="489">
        <v>2314800679</v>
      </c>
      <c r="C16508" s="489" t="s">
        <v>2104</v>
      </c>
      <c r="D16508" s="489" t="s">
        <v>17602</v>
      </c>
    </row>
    <row r="16509" spans="1:4">
      <c r="A16509" s="489" t="str">
        <f t="shared" si="257"/>
        <v>2314800679訪問看護</v>
      </c>
      <c r="B16509" s="489">
        <v>2314800679</v>
      </c>
      <c r="C16509" s="489" t="s">
        <v>2102</v>
      </c>
      <c r="D16509" s="489" t="s">
        <v>17602</v>
      </c>
    </row>
    <row r="16510" spans="1:4">
      <c r="A16510" s="489" t="str">
        <f t="shared" si="257"/>
        <v>2314800711介護予防訪問看護</v>
      </c>
      <c r="B16510" s="489">
        <v>2314800711</v>
      </c>
      <c r="C16510" s="489" t="s">
        <v>2103</v>
      </c>
      <c r="D16510" s="489" t="s">
        <v>17603</v>
      </c>
    </row>
    <row r="16511" spans="1:4">
      <c r="A16511" s="489" t="str">
        <f t="shared" si="257"/>
        <v>2314800711訪問看護</v>
      </c>
      <c r="B16511" s="489">
        <v>2314800711</v>
      </c>
      <c r="C16511" s="489" t="s">
        <v>2102</v>
      </c>
      <c r="D16511" s="489" t="s">
        <v>17603</v>
      </c>
    </row>
    <row r="16512" spans="1:4">
      <c r="A16512" s="489" t="str">
        <f t="shared" si="257"/>
        <v>2314800729介護予防訪問リハビリテーション</v>
      </c>
      <c r="B16512" s="489">
        <v>2314800729</v>
      </c>
      <c r="C16512" s="489" t="s">
        <v>2108</v>
      </c>
      <c r="D16512" s="489" t="s">
        <v>17604</v>
      </c>
    </row>
    <row r="16513" spans="1:4">
      <c r="A16513" s="489" t="str">
        <f t="shared" si="257"/>
        <v>2314800729介護予防訪問看護</v>
      </c>
      <c r="B16513" s="489">
        <v>2314800729</v>
      </c>
      <c r="C16513" s="489" t="s">
        <v>2103</v>
      </c>
      <c r="D16513" s="489" t="s">
        <v>17604</v>
      </c>
    </row>
    <row r="16514" spans="1:4">
      <c r="A16514" s="489" t="str">
        <f t="shared" ref="A16514:A16577" si="258">B16514&amp;C16514</f>
        <v>2314800729訪問リハビリテーション</v>
      </c>
      <c r="B16514" s="489">
        <v>2314800729</v>
      </c>
      <c r="C16514" s="489" t="s">
        <v>2104</v>
      </c>
      <c r="D16514" s="489" t="s">
        <v>17604</v>
      </c>
    </row>
    <row r="16515" spans="1:4">
      <c r="A16515" s="489" t="str">
        <f t="shared" si="258"/>
        <v>2314800729訪問看護</v>
      </c>
      <c r="B16515" s="489">
        <v>2314800729</v>
      </c>
      <c r="C16515" s="489" t="s">
        <v>2102</v>
      </c>
      <c r="D16515" s="489" t="s">
        <v>17604</v>
      </c>
    </row>
    <row r="16516" spans="1:4">
      <c r="A16516" s="489" t="str">
        <f t="shared" si="258"/>
        <v>2314800737介護予防訪問リハビリテーション</v>
      </c>
      <c r="B16516" s="489">
        <v>2314800737</v>
      </c>
      <c r="C16516" s="489" t="s">
        <v>2108</v>
      </c>
      <c r="D16516" s="489" t="s">
        <v>17605</v>
      </c>
    </row>
    <row r="16517" spans="1:4">
      <c r="A16517" s="489" t="str">
        <f t="shared" si="258"/>
        <v>2314800737介護予防訪問看護</v>
      </c>
      <c r="B16517" s="489">
        <v>2314800737</v>
      </c>
      <c r="C16517" s="489" t="s">
        <v>2103</v>
      </c>
      <c r="D16517" s="489" t="s">
        <v>17605</v>
      </c>
    </row>
    <row r="16518" spans="1:4">
      <c r="A16518" s="489" t="str">
        <f t="shared" si="258"/>
        <v>2314800737訪問リハビリテーション</v>
      </c>
      <c r="B16518" s="489">
        <v>2314800737</v>
      </c>
      <c r="C16518" s="489" t="s">
        <v>2104</v>
      </c>
      <c r="D16518" s="489" t="s">
        <v>17605</v>
      </c>
    </row>
    <row r="16519" spans="1:4">
      <c r="A16519" s="489" t="str">
        <f t="shared" si="258"/>
        <v>2314800737訪問看護</v>
      </c>
      <c r="B16519" s="489">
        <v>2314800737</v>
      </c>
      <c r="C16519" s="489" t="s">
        <v>2102</v>
      </c>
      <c r="D16519" s="489" t="s">
        <v>17605</v>
      </c>
    </row>
    <row r="16520" spans="1:4">
      <c r="A16520" s="489" t="str">
        <f t="shared" si="258"/>
        <v>2314800745介護予防訪問リハビリテーション</v>
      </c>
      <c r="B16520" s="489">
        <v>2314800745</v>
      </c>
      <c r="C16520" s="489" t="s">
        <v>2108</v>
      </c>
      <c r="D16520" s="489" t="s">
        <v>17606</v>
      </c>
    </row>
    <row r="16521" spans="1:4">
      <c r="A16521" s="489" t="str">
        <f t="shared" si="258"/>
        <v>2314800745介護予防訪問看護</v>
      </c>
      <c r="B16521" s="489">
        <v>2314800745</v>
      </c>
      <c r="C16521" s="489" t="s">
        <v>2103</v>
      </c>
      <c r="D16521" s="489" t="s">
        <v>17606</v>
      </c>
    </row>
    <row r="16522" spans="1:4">
      <c r="A16522" s="489" t="str">
        <f t="shared" si="258"/>
        <v>2314800745訪問リハビリテーション</v>
      </c>
      <c r="B16522" s="489">
        <v>2314800745</v>
      </c>
      <c r="C16522" s="489" t="s">
        <v>2104</v>
      </c>
      <c r="D16522" s="489" t="s">
        <v>17606</v>
      </c>
    </row>
    <row r="16523" spans="1:4">
      <c r="A16523" s="489" t="str">
        <f t="shared" si="258"/>
        <v>2314800745訪問看護</v>
      </c>
      <c r="B16523" s="489">
        <v>2314800745</v>
      </c>
      <c r="C16523" s="489" t="s">
        <v>2102</v>
      </c>
      <c r="D16523" s="489" t="s">
        <v>17606</v>
      </c>
    </row>
    <row r="16524" spans="1:4">
      <c r="A16524" s="489" t="str">
        <f t="shared" si="258"/>
        <v>2314800760介護予防訪問リハビリテーション</v>
      </c>
      <c r="B16524" s="489">
        <v>2314800760</v>
      </c>
      <c r="C16524" s="489" t="s">
        <v>2108</v>
      </c>
      <c r="D16524" s="489" t="s">
        <v>14821</v>
      </c>
    </row>
    <row r="16525" spans="1:4">
      <c r="A16525" s="489" t="str">
        <f t="shared" si="258"/>
        <v>2314800760介護予防訪問看護</v>
      </c>
      <c r="B16525" s="489">
        <v>2314800760</v>
      </c>
      <c r="C16525" s="489" t="s">
        <v>2103</v>
      </c>
      <c r="D16525" s="489" t="s">
        <v>14821</v>
      </c>
    </row>
    <row r="16526" spans="1:4">
      <c r="A16526" s="489" t="str">
        <f t="shared" si="258"/>
        <v>2314800760訪問リハビリテーション</v>
      </c>
      <c r="B16526" s="489">
        <v>2314800760</v>
      </c>
      <c r="C16526" s="489" t="s">
        <v>2104</v>
      </c>
      <c r="D16526" s="489" t="s">
        <v>14821</v>
      </c>
    </row>
    <row r="16527" spans="1:4">
      <c r="A16527" s="489" t="str">
        <f t="shared" si="258"/>
        <v>2314800760訪問看護</v>
      </c>
      <c r="B16527" s="489">
        <v>2314800760</v>
      </c>
      <c r="C16527" s="489" t="s">
        <v>2102</v>
      </c>
      <c r="D16527" s="489" t="s">
        <v>14821</v>
      </c>
    </row>
    <row r="16528" spans="1:4">
      <c r="A16528" s="489" t="str">
        <f t="shared" si="258"/>
        <v>2314800778介護予防訪問リハビリテーション</v>
      </c>
      <c r="B16528" s="489">
        <v>2314800778</v>
      </c>
      <c r="C16528" s="489" t="s">
        <v>2108</v>
      </c>
      <c r="D16528" s="489" t="s">
        <v>17607</v>
      </c>
    </row>
    <row r="16529" spans="1:4">
      <c r="A16529" s="489" t="str">
        <f t="shared" si="258"/>
        <v>2314800778介護予防訪問看護</v>
      </c>
      <c r="B16529" s="489">
        <v>2314800778</v>
      </c>
      <c r="C16529" s="489" t="s">
        <v>2103</v>
      </c>
      <c r="D16529" s="489" t="s">
        <v>17607</v>
      </c>
    </row>
    <row r="16530" spans="1:4">
      <c r="A16530" s="489" t="str">
        <f t="shared" si="258"/>
        <v>2314800778訪問リハビリテーション</v>
      </c>
      <c r="B16530" s="489">
        <v>2314800778</v>
      </c>
      <c r="C16530" s="489" t="s">
        <v>2104</v>
      </c>
      <c r="D16530" s="489" t="s">
        <v>17607</v>
      </c>
    </row>
    <row r="16531" spans="1:4">
      <c r="A16531" s="489" t="str">
        <f t="shared" si="258"/>
        <v>2314800778訪問看護</v>
      </c>
      <c r="B16531" s="489">
        <v>2314800778</v>
      </c>
      <c r="C16531" s="489" t="s">
        <v>2102</v>
      </c>
      <c r="D16531" s="489" t="s">
        <v>17607</v>
      </c>
    </row>
    <row r="16532" spans="1:4">
      <c r="A16532" s="489" t="str">
        <f t="shared" si="258"/>
        <v>2314800802介護予防訪問リハビリテーション</v>
      </c>
      <c r="B16532" s="489">
        <v>2314800802</v>
      </c>
      <c r="C16532" s="489" t="s">
        <v>2108</v>
      </c>
      <c r="D16532" s="489" t="s">
        <v>17608</v>
      </c>
    </row>
    <row r="16533" spans="1:4">
      <c r="A16533" s="489" t="str">
        <f t="shared" si="258"/>
        <v>2314800802介護予防訪問看護</v>
      </c>
      <c r="B16533" s="489">
        <v>2314800802</v>
      </c>
      <c r="C16533" s="489" t="s">
        <v>2103</v>
      </c>
      <c r="D16533" s="489" t="s">
        <v>17608</v>
      </c>
    </row>
    <row r="16534" spans="1:4">
      <c r="A16534" s="489" t="str">
        <f t="shared" si="258"/>
        <v>2314800802訪問リハビリテーション</v>
      </c>
      <c r="B16534" s="489">
        <v>2314800802</v>
      </c>
      <c r="C16534" s="489" t="s">
        <v>2104</v>
      </c>
      <c r="D16534" s="489" t="s">
        <v>17608</v>
      </c>
    </row>
    <row r="16535" spans="1:4">
      <c r="A16535" s="489" t="str">
        <f t="shared" si="258"/>
        <v>2314800802訪問看護</v>
      </c>
      <c r="B16535" s="489">
        <v>2314800802</v>
      </c>
      <c r="C16535" s="489" t="s">
        <v>2102</v>
      </c>
      <c r="D16535" s="489" t="s">
        <v>17608</v>
      </c>
    </row>
    <row r="16536" spans="1:4">
      <c r="A16536" s="489" t="str">
        <f t="shared" si="258"/>
        <v>2314800810介護予防訪問リハビリテーション</v>
      </c>
      <c r="B16536" s="489">
        <v>2314800810</v>
      </c>
      <c r="C16536" s="489" t="s">
        <v>2108</v>
      </c>
      <c r="D16536" s="489" t="s">
        <v>17609</v>
      </c>
    </row>
    <row r="16537" spans="1:4">
      <c r="A16537" s="489" t="str">
        <f t="shared" si="258"/>
        <v>2314800810介護予防訪問看護</v>
      </c>
      <c r="B16537" s="489">
        <v>2314800810</v>
      </c>
      <c r="C16537" s="489" t="s">
        <v>2103</v>
      </c>
      <c r="D16537" s="489" t="s">
        <v>17609</v>
      </c>
    </row>
    <row r="16538" spans="1:4">
      <c r="A16538" s="489" t="str">
        <f t="shared" si="258"/>
        <v>2314800810訪問リハビリテーション</v>
      </c>
      <c r="B16538" s="489">
        <v>2314800810</v>
      </c>
      <c r="C16538" s="489" t="s">
        <v>2104</v>
      </c>
      <c r="D16538" s="489" t="s">
        <v>17609</v>
      </c>
    </row>
    <row r="16539" spans="1:4">
      <c r="A16539" s="489" t="str">
        <f t="shared" si="258"/>
        <v>2314800810訪問看護</v>
      </c>
      <c r="B16539" s="489">
        <v>2314800810</v>
      </c>
      <c r="C16539" s="489" t="s">
        <v>2102</v>
      </c>
      <c r="D16539" s="489" t="s">
        <v>17609</v>
      </c>
    </row>
    <row r="16540" spans="1:4">
      <c r="A16540" s="489" t="str">
        <f t="shared" si="258"/>
        <v>2314800869介護予防訪問リハビリテーション</v>
      </c>
      <c r="B16540" s="489">
        <v>2314800869</v>
      </c>
      <c r="C16540" s="489" t="s">
        <v>2108</v>
      </c>
      <c r="D16540" s="489" t="s">
        <v>17610</v>
      </c>
    </row>
    <row r="16541" spans="1:4">
      <c r="A16541" s="489" t="str">
        <f t="shared" si="258"/>
        <v>2314800869介護予防訪問看護</v>
      </c>
      <c r="B16541" s="489">
        <v>2314800869</v>
      </c>
      <c r="C16541" s="489" t="s">
        <v>2103</v>
      </c>
      <c r="D16541" s="489" t="s">
        <v>17610</v>
      </c>
    </row>
    <row r="16542" spans="1:4">
      <c r="A16542" s="489" t="str">
        <f t="shared" si="258"/>
        <v>2314800869訪問リハビリテーション</v>
      </c>
      <c r="B16542" s="489">
        <v>2314800869</v>
      </c>
      <c r="C16542" s="489" t="s">
        <v>2104</v>
      </c>
      <c r="D16542" s="489" t="s">
        <v>17610</v>
      </c>
    </row>
    <row r="16543" spans="1:4">
      <c r="A16543" s="489" t="str">
        <f t="shared" si="258"/>
        <v>2314800869訪問看護</v>
      </c>
      <c r="B16543" s="489">
        <v>2314800869</v>
      </c>
      <c r="C16543" s="489" t="s">
        <v>2102</v>
      </c>
      <c r="D16543" s="489" t="s">
        <v>17610</v>
      </c>
    </row>
    <row r="16544" spans="1:4">
      <c r="A16544" s="489" t="str">
        <f t="shared" si="258"/>
        <v>2314800877介護予防訪問リハビリテーション</v>
      </c>
      <c r="B16544" s="489">
        <v>2314800877</v>
      </c>
      <c r="C16544" s="489" t="s">
        <v>2108</v>
      </c>
      <c r="D16544" s="489" t="s">
        <v>17611</v>
      </c>
    </row>
    <row r="16545" spans="1:4">
      <c r="A16545" s="489" t="str">
        <f t="shared" si="258"/>
        <v>2314800877介護予防訪問看護</v>
      </c>
      <c r="B16545" s="489">
        <v>2314800877</v>
      </c>
      <c r="C16545" s="489" t="s">
        <v>2103</v>
      </c>
      <c r="D16545" s="489" t="s">
        <v>17611</v>
      </c>
    </row>
    <row r="16546" spans="1:4">
      <c r="A16546" s="489" t="str">
        <f t="shared" si="258"/>
        <v>2314800877訪問リハビリテーション</v>
      </c>
      <c r="B16546" s="489">
        <v>2314800877</v>
      </c>
      <c r="C16546" s="489" t="s">
        <v>2104</v>
      </c>
      <c r="D16546" s="489" t="s">
        <v>17611</v>
      </c>
    </row>
    <row r="16547" spans="1:4">
      <c r="A16547" s="489" t="str">
        <f t="shared" si="258"/>
        <v>2314800877訪問看護</v>
      </c>
      <c r="B16547" s="489">
        <v>2314800877</v>
      </c>
      <c r="C16547" s="489" t="s">
        <v>2102</v>
      </c>
      <c r="D16547" s="489" t="s">
        <v>17611</v>
      </c>
    </row>
    <row r="16548" spans="1:4">
      <c r="A16548" s="489" t="str">
        <f t="shared" si="258"/>
        <v>2314800885介護予防訪問リハビリテーション</v>
      </c>
      <c r="B16548" s="489">
        <v>2314800885</v>
      </c>
      <c r="C16548" s="489" t="s">
        <v>2108</v>
      </c>
      <c r="D16548" s="489" t="s">
        <v>17612</v>
      </c>
    </row>
    <row r="16549" spans="1:4">
      <c r="A16549" s="489" t="str">
        <f t="shared" si="258"/>
        <v>2314800885介護予防訪問看護</v>
      </c>
      <c r="B16549" s="489">
        <v>2314800885</v>
      </c>
      <c r="C16549" s="489" t="s">
        <v>2103</v>
      </c>
      <c r="D16549" s="489" t="s">
        <v>17612</v>
      </c>
    </row>
    <row r="16550" spans="1:4">
      <c r="A16550" s="489" t="str">
        <f t="shared" si="258"/>
        <v>2314800885訪問リハビリテーション</v>
      </c>
      <c r="B16550" s="489">
        <v>2314800885</v>
      </c>
      <c r="C16550" s="489" t="s">
        <v>2104</v>
      </c>
      <c r="D16550" s="489" t="s">
        <v>17612</v>
      </c>
    </row>
    <row r="16551" spans="1:4">
      <c r="A16551" s="489" t="str">
        <f t="shared" si="258"/>
        <v>2314800885訪問看護</v>
      </c>
      <c r="B16551" s="489">
        <v>2314800885</v>
      </c>
      <c r="C16551" s="489" t="s">
        <v>2102</v>
      </c>
      <c r="D16551" s="489" t="s">
        <v>17612</v>
      </c>
    </row>
    <row r="16552" spans="1:4">
      <c r="A16552" s="489" t="str">
        <f t="shared" si="258"/>
        <v>2314800893介護予防訪問リハビリテーション</v>
      </c>
      <c r="B16552" s="489">
        <v>2314800893</v>
      </c>
      <c r="C16552" s="489" t="s">
        <v>2108</v>
      </c>
      <c r="D16552" s="489" t="s">
        <v>17613</v>
      </c>
    </row>
    <row r="16553" spans="1:4">
      <c r="A16553" s="489" t="str">
        <f t="shared" si="258"/>
        <v>2314800893介護予防訪問看護</v>
      </c>
      <c r="B16553" s="489">
        <v>2314800893</v>
      </c>
      <c r="C16553" s="489" t="s">
        <v>2103</v>
      </c>
      <c r="D16553" s="489" t="s">
        <v>17613</v>
      </c>
    </row>
    <row r="16554" spans="1:4">
      <c r="A16554" s="489" t="str">
        <f t="shared" si="258"/>
        <v>2314800893訪問リハビリテーション</v>
      </c>
      <c r="B16554" s="489">
        <v>2314800893</v>
      </c>
      <c r="C16554" s="489" t="s">
        <v>2104</v>
      </c>
      <c r="D16554" s="489" t="s">
        <v>17613</v>
      </c>
    </row>
    <row r="16555" spans="1:4">
      <c r="A16555" s="489" t="str">
        <f t="shared" si="258"/>
        <v>2314800893訪問看護</v>
      </c>
      <c r="B16555" s="489">
        <v>2314800893</v>
      </c>
      <c r="C16555" s="489" t="s">
        <v>2102</v>
      </c>
      <c r="D16555" s="489" t="s">
        <v>17613</v>
      </c>
    </row>
    <row r="16556" spans="1:4">
      <c r="A16556" s="489" t="str">
        <f t="shared" si="258"/>
        <v>2314800919介護予防訪問リハビリテーション</v>
      </c>
      <c r="B16556" s="489">
        <v>2314800919</v>
      </c>
      <c r="C16556" s="489" t="s">
        <v>2108</v>
      </c>
      <c r="D16556" s="489" t="s">
        <v>17614</v>
      </c>
    </row>
    <row r="16557" spans="1:4">
      <c r="A16557" s="489" t="str">
        <f t="shared" si="258"/>
        <v>2314800919介護予防訪問看護</v>
      </c>
      <c r="B16557" s="489">
        <v>2314800919</v>
      </c>
      <c r="C16557" s="489" t="s">
        <v>2103</v>
      </c>
      <c r="D16557" s="489" t="s">
        <v>17614</v>
      </c>
    </row>
    <row r="16558" spans="1:4">
      <c r="A16558" s="489" t="str">
        <f t="shared" si="258"/>
        <v>2314800919訪問リハビリテーション</v>
      </c>
      <c r="B16558" s="489">
        <v>2314800919</v>
      </c>
      <c r="C16558" s="489" t="s">
        <v>2104</v>
      </c>
      <c r="D16558" s="489" t="s">
        <v>17614</v>
      </c>
    </row>
    <row r="16559" spans="1:4">
      <c r="A16559" s="489" t="str">
        <f t="shared" si="258"/>
        <v>2314800919訪問看護</v>
      </c>
      <c r="B16559" s="489">
        <v>2314800919</v>
      </c>
      <c r="C16559" s="489" t="s">
        <v>2102</v>
      </c>
      <c r="D16559" s="489" t="s">
        <v>17614</v>
      </c>
    </row>
    <row r="16560" spans="1:4">
      <c r="A16560" s="489" t="str">
        <f t="shared" si="258"/>
        <v>2314800927介護予防訪問リハビリテーション</v>
      </c>
      <c r="B16560" s="489">
        <v>2314800927</v>
      </c>
      <c r="C16560" s="489" t="s">
        <v>2108</v>
      </c>
      <c r="D16560" s="489" t="s">
        <v>17615</v>
      </c>
    </row>
    <row r="16561" spans="1:4">
      <c r="A16561" s="489" t="str">
        <f t="shared" si="258"/>
        <v>2314800927介護予防訪問看護</v>
      </c>
      <c r="B16561" s="489">
        <v>2314800927</v>
      </c>
      <c r="C16561" s="489" t="s">
        <v>2103</v>
      </c>
      <c r="D16561" s="489" t="s">
        <v>17615</v>
      </c>
    </row>
    <row r="16562" spans="1:4">
      <c r="A16562" s="489" t="str">
        <f t="shared" si="258"/>
        <v>2314800927訪問リハビリテーション</v>
      </c>
      <c r="B16562" s="489">
        <v>2314800927</v>
      </c>
      <c r="C16562" s="489" t="s">
        <v>2104</v>
      </c>
      <c r="D16562" s="489" t="s">
        <v>17615</v>
      </c>
    </row>
    <row r="16563" spans="1:4">
      <c r="A16563" s="489" t="str">
        <f t="shared" si="258"/>
        <v>2314800927訪問看護</v>
      </c>
      <c r="B16563" s="489">
        <v>2314800927</v>
      </c>
      <c r="C16563" s="489" t="s">
        <v>2102</v>
      </c>
      <c r="D16563" s="489" t="s">
        <v>17615</v>
      </c>
    </row>
    <row r="16564" spans="1:4">
      <c r="A16564" s="489" t="str">
        <f t="shared" si="258"/>
        <v>2314800935介護予防訪問リハビリテーション</v>
      </c>
      <c r="B16564" s="489">
        <v>2314800935</v>
      </c>
      <c r="C16564" s="489" t="s">
        <v>2108</v>
      </c>
      <c r="D16564" s="489" t="s">
        <v>17616</v>
      </c>
    </row>
    <row r="16565" spans="1:4">
      <c r="A16565" s="489" t="str">
        <f t="shared" si="258"/>
        <v>2314800935介護予防訪問看護</v>
      </c>
      <c r="B16565" s="489">
        <v>2314800935</v>
      </c>
      <c r="C16565" s="489" t="s">
        <v>2103</v>
      </c>
      <c r="D16565" s="489" t="s">
        <v>17616</v>
      </c>
    </row>
    <row r="16566" spans="1:4">
      <c r="A16566" s="489" t="str">
        <f t="shared" si="258"/>
        <v>2314800935訪問リハビリテーション</v>
      </c>
      <c r="B16566" s="489">
        <v>2314800935</v>
      </c>
      <c r="C16566" s="489" t="s">
        <v>2104</v>
      </c>
      <c r="D16566" s="489" t="s">
        <v>17616</v>
      </c>
    </row>
    <row r="16567" spans="1:4">
      <c r="A16567" s="489" t="str">
        <f t="shared" si="258"/>
        <v>2314800935訪問看護</v>
      </c>
      <c r="B16567" s="489">
        <v>2314800935</v>
      </c>
      <c r="C16567" s="489" t="s">
        <v>2102</v>
      </c>
      <c r="D16567" s="489" t="s">
        <v>17616</v>
      </c>
    </row>
    <row r="16568" spans="1:4">
      <c r="A16568" s="489" t="str">
        <f t="shared" si="258"/>
        <v>2314800943介護予防訪問リハビリテーション</v>
      </c>
      <c r="B16568" s="489">
        <v>2314800943</v>
      </c>
      <c r="C16568" s="489" t="s">
        <v>2108</v>
      </c>
      <c r="D16568" s="489" t="s">
        <v>17617</v>
      </c>
    </row>
    <row r="16569" spans="1:4">
      <c r="A16569" s="489" t="str">
        <f t="shared" si="258"/>
        <v>2314800943介護予防訪問看護</v>
      </c>
      <c r="B16569" s="489">
        <v>2314800943</v>
      </c>
      <c r="C16569" s="489" t="s">
        <v>2103</v>
      </c>
      <c r="D16569" s="489" t="s">
        <v>17617</v>
      </c>
    </row>
    <row r="16570" spans="1:4">
      <c r="A16570" s="489" t="str">
        <f t="shared" si="258"/>
        <v>2314800943訪問リハビリテーション</v>
      </c>
      <c r="B16570" s="489">
        <v>2314800943</v>
      </c>
      <c r="C16570" s="489" t="s">
        <v>2104</v>
      </c>
      <c r="D16570" s="489" t="s">
        <v>17617</v>
      </c>
    </row>
    <row r="16571" spans="1:4">
      <c r="A16571" s="489" t="str">
        <f t="shared" si="258"/>
        <v>2314800943訪問看護</v>
      </c>
      <c r="B16571" s="489">
        <v>2314800943</v>
      </c>
      <c r="C16571" s="489" t="s">
        <v>2102</v>
      </c>
      <c r="D16571" s="489" t="s">
        <v>17617</v>
      </c>
    </row>
    <row r="16572" spans="1:4">
      <c r="A16572" s="489" t="str">
        <f t="shared" si="258"/>
        <v>2314800950介護予防訪問リハビリテーション</v>
      </c>
      <c r="B16572" s="489">
        <v>2314800950</v>
      </c>
      <c r="C16572" s="489" t="s">
        <v>2108</v>
      </c>
      <c r="D16572" s="489" t="s">
        <v>17618</v>
      </c>
    </row>
    <row r="16573" spans="1:4">
      <c r="A16573" s="489" t="str">
        <f t="shared" si="258"/>
        <v>2314800950介護予防訪問看護</v>
      </c>
      <c r="B16573" s="489">
        <v>2314800950</v>
      </c>
      <c r="C16573" s="489" t="s">
        <v>2103</v>
      </c>
      <c r="D16573" s="489" t="s">
        <v>17618</v>
      </c>
    </row>
    <row r="16574" spans="1:4">
      <c r="A16574" s="489" t="str">
        <f t="shared" si="258"/>
        <v>2314800950訪問リハビリテーション</v>
      </c>
      <c r="B16574" s="489">
        <v>2314800950</v>
      </c>
      <c r="C16574" s="489" t="s">
        <v>2104</v>
      </c>
      <c r="D16574" s="489" t="s">
        <v>17618</v>
      </c>
    </row>
    <row r="16575" spans="1:4">
      <c r="A16575" s="489" t="str">
        <f t="shared" si="258"/>
        <v>2314800950訪問看護</v>
      </c>
      <c r="B16575" s="489">
        <v>2314800950</v>
      </c>
      <c r="C16575" s="489" t="s">
        <v>2102</v>
      </c>
      <c r="D16575" s="489" t="s">
        <v>17618</v>
      </c>
    </row>
    <row r="16576" spans="1:4">
      <c r="A16576" s="489" t="str">
        <f t="shared" si="258"/>
        <v>2314900131介護予防訪問リハビリテーション</v>
      </c>
      <c r="B16576" s="489">
        <v>2314900131</v>
      </c>
      <c r="C16576" s="489" t="s">
        <v>2108</v>
      </c>
      <c r="D16576" s="489" t="s">
        <v>17619</v>
      </c>
    </row>
    <row r="16577" spans="1:4">
      <c r="A16577" s="489" t="str">
        <f t="shared" si="258"/>
        <v>2314900131介護予防訪問看護</v>
      </c>
      <c r="B16577" s="489">
        <v>2314900131</v>
      </c>
      <c r="C16577" s="489" t="s">
        <v>2103</v>
      </c>
      <c r="D16577" s="489" t="s">
        <v>17619</v>
      </c>
    </row>
    <row r="16578" spans="1:4">
      <c r="A16578" s="489" t="str">
        <f t="shared" ref="A16578:A16641" si="259">B16578&amp;C16578</f>
        <v>2314900131訪問リハビリテーション</v>
      </c>
      <c r="B16578" s="489">
        <v>2314900131</v>
      </c>
      <c r="C16578" s="489" t="s">
        <v>2104</v>
      </c>
      <c r="D16578" s="489" t="s">
        <v>17619</v>
      </c>
    </row>
    <row r="16579" spans="1:4">
      <c r="A16579" s="489" t="str">
        <f t="shared" si="259"/>
        <v>2314900131訪問看護</v>
      </c>
      <c r="B16579" s="489">
        <v>2314900131</v>
      </c>
      <c r="C16579" s="489" t="s">
        <v>2102</v>
      </c>
      <c r="D16579" s="489" t="s">
        <v>17619</v>
      </c>
    </row>
    <row r="16580" spans="1:4">
      <c r="A16580" s="489" t="str">
        <f t="shared" si="259"/>
        <v>2314900149介護予防訪問リハビリテーション</v>
      </c>
      <c r="B16580" s="489">
        <v>2314900149</v>
      </c>
      <c r="C16580" s="489" t="s">
        <v>2108</v>
      </c>
      <c r="D16580" s="489" t="s">
        <v>17620</v>
      </c>
    </row>
    <row r="16581" spans="1:4">
      <c r="A16581" s="489" t="str">
        <f t="shared" si="259"/>
        <v>2314900149介護予防訪問看護</v>
      </c>
      <c r="B16581" s="489">
        <v>2314900149</v>
      </c>
      <c r="C16581" s="489" t="s">
        <v>2103</v>
      </c>
      <c r="D16581" s="489" t="s">
        <v>17620</v>
      </c>
    </row>
    <row r="16582" spans="1:4">
      <c r="A16582" s="489" t="str">
        <f t="shared" si="259"/>
        <v>2314900149訪問リハビリテーション</v>
      </c>
      <c r="B16582" s="489">
        <v>2314900149</v>
      </c>
      <c r="C16582" s="489" t="s">
        <v>2104</v>
      </c>
      <c r="D16582" s="489" t="s">
        <v>17620</v>
      </c>
    </row>
    <row r="16583" spans="1:4">
      <c r="A16583" s="489" t="str">
        <f t="shared" si="259"/>
        <v>2314900149訪問看護</v>
      </c>
      <c r="B16583" s="489">
        <v>2314900149</v>
      </c>
      <c r="C16583" s="489" t="s">
        <v>2102</v>
      </c>
      <c r="D16583" s="489" t="s">
        <v>17620</v>
      </c>
    </row>
    <row r="16584" spans="1:4">
      <c r="A16584" s="489" t="str">
        <f t="shared" si="259"/>
        <v>2314900180介護予防訪問リハビリテーション</v>
      </c>
      <c r="B16584" s="489">
        <v>2314900180</v>
      </c>
      <c r="C16584" s="489" t="s">
        <v>2108</v>
      </c>
      <c r="D16584" s="489" t="s">
        <v>16721</v>
      </c>
    </row>
    <row r="16585" spans="1:4">
      <c r="A16585" s="489" t="str">
        <f t="shared" si="259"/>
        <v>2314900180介護予防訪問看護</v>
      </c>
      <c r="B16585" s="489">
        <v>2314900180</v>
      </c>
      <c r="C16585" s="489" t="s">
        <v>2103</v>
      </c>
      <c r="D16585" s="489" t="s">
        <v>16721</v>
      </c>
    </row>
    <row r="16586" spans="1:4">
      <c r="A16586" s="489" t="str">
        <f t="shared" si="259"/>
        <v>2314900180訪問リハビリテーション</v>
      </c>
      <c r="B16586" s="489">
        <v>2314900180</v>
      </c>
      <c r="C16586" s="489" t="s">
        <v>2104</v>
      </c>
      <c r="D16586" s="489" t="s">
        <v>16721</v>
      </c>
    </row>
    <row r="16587" spans="1:4">
      <c r="A16587" s="489" t="str">
        <f t="shared" si="259"/>
        <v>2314900180訪問看護</v>
      </c>
      <c r="B16587" s="489">
        <v>2314900180</v>
      </c>
      <c r="C16587" s="489" t="s">
        <v>2102</v>
      </c>
      <c r="D16587" s="489" t="s">
        <v>16721</v>
      </c>
    </row>
    <row r="16588" spans="1:4">
      <c r="A16588" s="489" t="str">
        <f t="shared" si="259"/>
        <v>2314900255介護予防訪問リハビリテーション</v>
      </c>
      <c r="B16588" s="489">
        <v>2314900255</v>
      </c>
      <c r="C16588" s="489" t="s">
        <v>2108</v>
      </c>
      <c r="D16588" s="489" t="s">
        <v>17621</v>
      </c>
    </row>
    <row r="16589" spans="1:4">
      <c r="A16589" s="489" t="str">
        <f t="shared" si="259"/>
        <v>2314900255介護予防訪問看護</v>
      </c>
      <c r="B16589" s="489">
        <v>2314900255</v>
      </c>
      <c r="C16589" s="489" t="s">
        <v>2103</v>
      </c>
      <c r="D16589" s="489" t="s">
        <v>17621</v>
      </c>
    </row>
    <row r="16590" spans="1:4">
      <c r="A16590" s="489" t="str">
        <f t="shared" si="259"/>
        <v>2314900255訪問リハビリテーション</v>
      </c>
      <c r="B16590" s="489">
        <v>2314900255</v>
      </c>
      <c r="C16590" s="489" t="s">
        <v>2104</v>
      </c>
      <c r="D16590" s="489" t="s">
        <v>17621</v>
      </c>
    </row>
    <row r="16591" spans="1:4">
      <c r="A16591" s="489" t="str">
        <f t="shared" si="259"/>
        <v>2314900255訪問看護</v>
      </c>
      <c r="B16591" s="489">
        <v>2314900255</v>
      </c>
      <c r="C16591" s="489" t="s">
        <v>2102</v>
      </c>
      <c r="D16591" s="489" t="s">
        <v>17621</v>
      </c>
    </row>
    <row r="16592" spans="1:4">
      <c r="A16592" s="489" t="str">
        <f t="shared" si="259"/>
        <v>2314900305介護予防訪問リハビリテーション</v>
      </c>
      <c r="B16592" s="489">
        <v>2314900305</v>
      </c>
      <c r="C16592" s="489" t="s">
        <v>2108</v>
      </c>
      <c r="D16592" s="489" t="s">
        <v>17622</v>
      </c>
    </row>
    <row r="16593" spans="1:4">
      <c r="A16593" s="489" t="str">
        <f t="shared" si="259"/>
        <v>2314900305介護予防訪問看護</v>
      </c>
      <c r="B16593" s="489">
        <v>2314900305</v>
      </c>
      <c r="C16593" s="489" t="s">
        <v>2103</v>
      </c>
      <c r="D16593" s="489" t="s">
        <v>17622</v>
      </c>
    </row>
    <row r="16594" spans="1:4">
      <c r="A16594" s="489" t="str">
        <f t="shared" si="259"/>
        <v>2314900305通所リハビリテーション</v>
      </c>
      <c r="B16594" s="489">
        <v>2314900305</v>
      </c>
      <c r="C16594" s="489" t="s">
        <v>2511</v>
      </c>
      <c r="D16594" s="489" t="s">
        <v>17622</v>
      </c>
    </row>
    <row r="16595" spans="1:4">
      <c r="A16595" s="489" t="str">
        <f t="shared" si="259"/>
        <v>2314900305訪問リハビリテーション</v>
      </c>
      <c r="B16595" s="489">
        <v>2314900305</v>
      </c>
      <c r="C16595" s="489" t="s">
        <v>2104</v>
      </c>
      <c r="D16595" s="489" t="s">
        <v>17622</v>
      </c>
    </row>
    <row r="16596" spans="1:4">
      <c r="A16596" s="489" t="str">
        <f t="shared" si="259"/>
        <v>2314900305訪問看護</v>
      </c>
      <c r="B16596" s="489">
        <v>2314900305</v>
      </c>
      <c r="C16596" s="489" t="s">
        <v>2102</v>
      </c>
      <c r="D16596" s="489" t="s">
        <v>17622</v>
      </c>
    </row>
    <row r="16597" spans="1:4">
      <c r="A16597" s="489" t="str">
        <f t="shared" si="259"/>
        <v>2314900396介護予防訪問リハビリテーション</v>
      </c>
      <c r="B16597" s="489">
        <v>2314900396</v>
      </c>
      <c r="C16597" s="489" t="s">
        <v>2108</v>
      </c>
      <c r="D16597" s="489" t="s">
        <v>17623</v>
      </c>
    </row>
    <row r="16598" spans="1:4">
      <c r="A16598" s="489" t="str">
        <f t="shared" si="259"/>
        <v>2314900396介護予防訪問看護</v>
      </c>
      <c r="B16598" s="489">
        <v>2314900396</v>
      </c>
      <c r="C16598" s="489" t="s">
        <v>2103</v>
      </c>
      <c r="D16598" s="489" t="s">
        <v>17623</v>
      </c>
    </row>
    <row r="16599" spans="1:4">
      <c r="A16599" s="489" t="str">
        <f t="shared" si="259"/>
        <v>2314900396訪問リハビリテーション</v>
      </c>
      <c r="B16599" s="489">
        <v>2314900396</v>
      </c>
      <c r="C16599" s="489" t="s">
        <v>2104</v>
      </c>
      <c r="D16599" s="489" t="s">
        <v>17623</v>
      </c>
    </row>
    <row r="16600" spans="1:4">
      <c r="A16600" s="489" t="str">
        <f t="shared" si="259"/>
        <v>2314900396訪問看護</v>
      </c>
      <c r="B16600" s="489">
        <v>2314900396</v>
      </c>
      <c r="C16600" s="489" t="s">
        <v>2102</v>
      </c>
      <c r="D16600" s="489" t="s">
        <v>17623</v>
      </c>
    </row>
    <row r="16601" spans="1:4">
      <c r="A16601" s="489" t="str">
        <f t="shared" si="259"/>
        <v>2314900412介護予防訪問リハビリテーション</v>
      </c>
      <c r="B16601" s="489">
        <v>2314900412</v>
      </c>
      <c r="C16601" s="489" t="s">
        <v>2108</v>
      </c>
      <c r="D16601" s="489" t="s">
        <v>17624</v>
      </c>
    </row>
    <row r="16602" spans="1:4">
      <c r="A16602" s="489" t="str">
        <f t="shared" si="259"/>
        <v>2314900412介護予防訪問看護</v>
      </c>
      <c r="B16602" s="489">
        <v>2314900412</v>
      </c>
      <c r="C16602" s="489" t="s">
        <v>2103</v>
      </c>
      <c r="D16602" s="489" t="s">
        <v>17624</v>
      </c>
    </row>
    <row r="16603" spans="1:4">
      <c r="A16603" s="489" t="str">
        <f t="shared" si="259"/>
        <v>2314900412訪問リハビリテーション</v>
      </c>
      <c r="B16603" s="489">
        <v>2314900412</v>
      </c>
      <c r="C16603" s="489" t="s">
        <v>2104</v>
      </c>
      <c r="D16603" s="489" t="s">
        <v>17624</v>
      </c>
    </row>
    <row r="16604" spans="1:4">
      <c r="A16604" s="489" t="str">
        <f t="shared" si="259"/>
        <v>2314900412訪問看護</v>
      </c>
      <c r="B16604" s="489">
        <v>2314900412</v>
      </c>
      <c r="C16604" s="489" t="s">
        <v>2102</v>
      </c>
      <c r="D16604" s="489" t="s">
        <v>17624</v>
      </c>
    </row>
    <row r="16605" spans="1:4">
      <c r="A16605" s="489" t="str">
        <f t="shared" si="259"/>
        <v>2314900487介護予防訪問リハビリテーション</v>
      </c>
      <c r="B16605" s="489">
        <v>2314900487</v>
      </c>
      <c r="C16605" s="489" t="s">
        <v>2108</v>
      </c>
      <c r="D16605" s="489" t="s">
        <v>17625</v>
      </c>
    </row>
    <row r="16606" spans="1:4">
      <c r="A16606" s="489" t="str">
        <f t="shared" si="259"/>
        <v>2314900487介護予防訪問看護</v>
      </c>
      <c r="B16606" s="489">
        <v>2314900487</v>
      </c>
      <c r="C16606" s="489" t="s">
        <v>2103</v>
      </c>
      <c r="D16606" s="489" t="s">
        <v>17625</v>
      </c>
    </row>
    <row r="16607" spans="1:4">
      <c r="A16607" s="489" t="str">
        <f t="shared" si="259"/>
        <v>2314900487訪問リハビリテーション</v>
      </c>
      <c r="B16607" s="489">
        <v>2314900487</v>
      </c>
      <c r="C16607" s="489" t="s">
        <v>2104</v>
      </c>
      <c r="D16607" s="489" t="s">
        <v>17625</v>
      </c>
    </row>
    <row r="16608" spans="1:4">
      <c r="A16608" s="489" t="str">
        <f t="shared" si="259"/>
        <v>2314900487訪問看護</v>
      </c>
      <c r="B16608" s="489">
        <v>2314900487</v>
      </c>
      <c r="C16608" s="489" t="s">
        <v>2102</v>
      </c>
      <c r="D16608" s="489" t="s">
        <v>17625</v>
      </c>
    </row>
    <row r="16609" spans="1:4">
      <c r="A16609" s="489" t="str">
        <f t="shared" si="259"/>
        <v>2314900503介護予防訪問リハビリテーション</v>
      </c>
      <c r="B16609" s="489">
        <v>2314900503</v>
      </c>
      <c r="C16609" s="489" t="s">
        <v>2108</v>
      </c>
      <c r="D16609" s="489" t="s">
        <v>17626</v>
      </c>
    </row>
    <row r="16610" spans="1:4">
      <c r="A16610" s="489" t="str">
        <f t="shared" si="259"/>
        <v>2314900503介護予防訪問看護</v>
      </c>
      <c r="B16610" s="489">
        <v>2314900503</v>
      </c>
      <c r="C16610" s="489" t="s">
        <v>2103</v>
      </c>
      <c r="D16610" s="489" t="s">
        <v>17626</v>
      </c>
    </row>
    <row r="16611" spans="1:4">
      <c r="A16611" s="489" t="str">
        <f t="shared" si="259"/>
        <v>2314900503訪問リハビリテーション</v>
      </c>
      <c r="B16611" s="489">
        <v>2314900503</v>
      </c>
      <c r="C16611" s="489" t="s">
        <v>2104</v>
      </c>
      <c r="D16611" s="489" t="s">
        <v>17626</v>
      </c>
    </row>
    <row r="16612" spans="1:4">
      <c r="A16612" s="489" t="str">
        <f t="shared" si="259"/>
        <v>2314900503訪問看護</v>
      </c>
      <c r="B16612" s="489">
        <v>2314900503</v>
      </c>
      <c r="C16612" s="489" t="s">
        <v>2102</v>
      </c>
      <c r="D16612" s="489" t="s">
        <v>17626</v>
      </c>
    </row>
    <row r="16613" spans="1:4">
      <c r="A16613" s="489" t="str">
        <f t="shared" si="259"/>
        <v>2314900537介護予防訪問リハビリテーション</v>
      </c>
      <c r="B16613" s="489">
        <v>2314900537</v>
      </c>
      <c r="C16613" s="489" t="s">
        <v>2108</v>
      </c>
      <c r="D16613" s="489" t="s">
        <v>15231</v>
      </c>
    </row>
    <row r="16614" spans="1:4">
      <c r="A16614" s="489" t="str">
        <f t="shared" si="259"/>
        <v>2314900537訪問リハビリテーション</v>
      </c>
      <c r="B16614" s="489">
        <v>2314900537</v>
      </c>
      <c r="C16614" s="489" t="s">
        <v>2104</v>
      </c>
      <c r="D16614" s="489" t="s">
        <v>15231</v>
      </c>
    </row>
    <row r="16615" spans="1:4">
      <c r="A16615" s="489" t="str">
        <f t="shared" si="259"/>
        <v>2314900545介護予防訪問リハビリテーション</v>
      </c>
      <c r="B16615" s="489">
        <v>2314900545</v>
      </c>
      <c r="C16615" s="489" t="s">
        <v>2108</v>
      </c>
      <c r="D16615" s="489" t="s">
        <v>17627</v>
      </c>
    </row>
    <row r="16616" spans="1:4">
      <c r="A16616" s="489" t="str">
        <f t="shared" si="259"/>
        <v>2314900545介護予防訪問看護</v>
      </c>
      <c r="B16616" s="489">
        <v>2314900545</v>
      </c>
      <c r="C16616" s="489" t="s">
        <v>2103</v>
      </c>
      <c r="D16616" s="489" t="s">
        <v>17627</v>
      </c>
    </row>
    <row r="16617" spans="1:4">
      <c r="A16617" s="489" t="str">
        <f t="shared" si="259"/>
        <v>2314900545訪問リハビリテーション</v>
      </c>
      <c r="B16617" s="489">
        <v>2314900545</v>
      </c>
      <c r="C16617" s="489" t="s">
        <v>2104</v>
      </c>
      <c r="D16617" s="489" t="s">
        <v>17627</v>
      </c>
    </row>
    <row r="16618" spans="1:4">
      <c r="A16618" s="489" t="str">
        <f t="shared" si="259"/>
        <v>2314900545訪問看護</v>
      </c>
      <c r="B16618" s="489">
        <v>2314900545</v>
      </c>
      <c r="C16618" s="489" t="s">
        <v>2102</v>
      </c>
      <c r="D16618" s="489" t="s">
        <v>17627</v>
      </c>
    </row>
    <row r="16619" spans="1:4">
      <c r="A16619" s="489" t="str">
        <f t="shared" si="259"/>
        <v>2314900578介護予防訪問看護</v>
      </c>
      <c r="B16619" s="489">
        <v>2314900578</v>
      </c>
      <c r="C16619" s="489" t="s">
        <v>2103</v>
      </c>
      <c r="D16619" s="489" t="s">
        <v>17628</v>
      </c>
    </row>
    <row r="16620" spans="1:4">
      <c r="A16620" s="489" t="str">
        <f t="shared" si="259"/>
        <v>2314900578訪問看護</v>
      </c>
      <c r="B16620" s="489">
        <v>2314900578</v>
      </c>
      <c r="C16620" s="489" t="s">
        <v>2102</v>
      </c>
      <c r="D16620" s="489" t="s">
        <v>17628</v>
      </c>
    </row>
    <row r="16621" spans="1:4">
      <c r="A16621" s="489" t="str">
        <f t="shared" si="259"/>
        <v>2314900594介護予防訪問リハビリテーション</v>
      </c>
      <c r="B16621" s="489">
        <v>2314900594</v>
      </c>
      <c r="C16621" s="489" t="s">
        <v>2108</v>
      </c>
      <c r="D16621" s="489" t="s">
        <v>17629</v>
      </c>
    </row>
    <row r="16622" spans="1:4">
      <c r="A16622" s="489" t="str">
        <f t="shared" si="259"/>
        <v>2314900594介護予防訪問看護</v>
      </c>
      <c r="B16622" s="489">
        <v>2314900594</v>
      </c>
      <c r="C16622" s="489" t="s">
        <v>2103</v>
      </c>
      <c r="D16622" s="489" t="s">
        <v>17629</v>
      </c>
    </row>
    <row r="16623" spans="1:4">
      <c r="A16623" s="489" t="str">
        <f t="shared" si="259"/>
        <v>2314900594訪問リハビリテーション</v>
      </c>
      <c r="B16623" s="489">
        <v>2314900594</v>
      </c>
      <c r="C16623" s="489" t="s">
        <v>2104</v>
      </c>
      <c r="D16623" s="489" t="s">
        <v>17629</v>
      </c>
    </row>
    <row r="16624" spans="1:4">
      <c r="A16624" s="489" t="str">
        <f t="shared" si="259"/>
        <v>2314900594訪問看護</v>
      </c>
      <c r="B16624" s="489">
        <v>2314900594</v>
      </c>
      <c r="C16624" s="489" t="s">
        <v>2102</v>
      </c>
      <c r="D16624" s="489" t="s">
        <v>17629</v>
      </c>
    </row>
    <row r="16625" spans="1:4">
      <c r="A16625" s="489" t="str">
        <f t="shared" si="259"/>
        <v>2314900610介護予防訪問リハビリテーション</v>
      </c>
      <c r="B16625" s="489">
        <v>2314900610</v>
      </c>
      <c r="C16625" s="489" t="s">
        <v>2108</v>
      </c>
      <c r="D16625" s="489" t="s">
        <v>17630</v>
      </c>
    </row>
    <row r="16626" spans="1:4">
      <c r="A16626" s="489" t="str">
        <f t="shared" si="259"/>
        <v>2314900610介護予防訪問看護</v>
      </c>
      <c r="B16626" s="489">
        <v>2314900610</v>
      </c>
      <c r="C16626" s="489" t="s">
        <v>2103</v>
      </c>
      <c r="D16626" s="489" t="s">
        <v>17630</v>
      </c>
    </row>
    <row r="16627" spans="1:4">
      <c r="A16627" s="489" t="str">
        <f t="shared" si="259"/>
        <v>2314900610訪問リハビリテーション</v>
      </c>
      <c r="B16627" s="489">
        <v>2314900610</v>
      </c>
      <c r="C16627" s="489" t="s">
        <v>2104</v>
      </c>
      <c r="D16627" s="489" t="s">
        <v>17630</v>
      </c>
    </row>
    <row r="16628" spans="1:4">
      <c r="A16628" s="489" t="str">
        <f t="shared" si="259"/>
        <v>2314900610訪問看護</v>
      </c>
      <c r="B16628" s="489">
        <v>2314900610</v>
      </c>
      <c r="C16628" s="489" t="s">
        <v>2102</v>
      </c>
      <c r="D16628" s="489" t="s">
        <v>17630</v>
      </c>
    </row>
    <row r="16629" spans="1:4">
      <c r="A16629" s="489" t="str">
        <f t="shared" si="259"/>
        <v>2314900644介護予防訪問リハビリテーション</v>
      </c>
      <c r="B16629" s="489">
        <v>2314900644</v>
      </c>
      <c r="C16629" s="489" t="s">
        <v>2108</v>
      </c>
      <c r="D16629" s="489" t="s">
        <v>17631</v>
      </c>
    </row>
    <row r="16630" spans="1:4">
      <c r="A16630" s="489" t="str">
        <f t="shared" si="259"/>
        <v>2314900644介護予防訪問看護</v>
      </c>
      <c r="B16630" s="489">
        <v>2314900644</v>
      </c>
      <c r="C16630" s="489" t="s">
        <v>2103</v>
      </c>
      <c r="D16630" s="489" t="s">
        <v>17631</v>
      </c>
    </row>
    <row r="16631" spans="1:4">
      <c r="A16631" s="489" t="str">
        <f t="shared" si="259"/>
        <v>2314900644訪問リハビリテーション</v>
      </c>
      <c r="B16631" s="489">
        <v>2314900644</v>
      </c>
      <c r="C16631" s="489" t="s">
        <v>2104</v>
      </c>
      <c r="D16631" s="489" t="s">
        <v>17631</v>
      </c>
    </row>
    <row r="16632" spans="1:4">
      <c r="A16632" s="489" t="str">
        <f t="shared" si="259"/>
        <v>2314900644訪問看護</v>
      </c>
      <c r="B16632" s="489">
        <v>2314900644</v>
      </c>
      <c r="C16632" s="489" t="s">
        <v>2102</v>
      </c>
      <c r="D16632" s="489" t="s">
        <v>17631</v>
      </c>
    </row>
    <row r="16633" spans="1:4">
      <c r="A16633" s="489" t="str">
        <f t="shared" si="259"/>
        <v>2314900693介護予防訪問リハビリテーション</v>
      </c>
      <c r="B16633" s="489">
        <v>2314900693</v>
      </c>
      <c r="C16633" s="489" t="s">
        <v>2108</v>
      </c>
      <c r="D16633" s="489" t="s">
        <v>17632</v>
      </c>
    </row>
    <row r="16634" spans="1:4">
      <c r="A16634" s="489" t="str">
        <f t="shared" si="259"/>
        <v>2314900693介護予防訪問看護</v>
      </c>
      <c r="B16634" s="489">
        <v>2314900693</v>
      </c>
      <c r="C16634" s="489" t="s">
        <v>2103</v>
      </c>
      <c r="D16634" s="489" t="s">
        <v>17632</v>
      </c>
    </row>
    <row r="16635" spans="1:4">
      <c r="A16635" s="489" t="str">
        <f t="shared" si="259"/>
        <v>2314900693訪問リハビリテーション</v>
      </c>
      <c r="B16635" s="489">
        <v>2314900693</v>
      </c>
      <c r="C16635" s="489" t="s">
        <v>2104</v>
      </c>
      <c r="D16635" s="489" t="s">
        <v>17632</v>
      </c>
    </row>
    <row r="16636" spans="1:4">
      <c r="A16636" s="489" t="str">
        <f t="shared" si="259"/>
        <v>2314900693訪問看護</v>
      </c>
      <c r="B16636" s="489">
        <v>2314900693</v>
      </c>
      <c r="C16636" s="489" t="s">
        <v>2102</v>
      </c>
      <c r="D16636" s="489" t="s">
        <v>17632</v>
      </c>
    </row>
    <row r="16637" spans="1:4">
      <c r="A16637" s="489" t="str">
        <f t="shared" si="259"/>
        <v>2314900701介護予防訪問看護</v>
      </c>
      <c r="B16637" s="489">
        <v>2314900701</v>
      </c>
      <c r="C16637" s="489" t="s">
        <v>2103</v>
      </c>
      <c r="D16637" s="489" t="s">
        <v>17633</v>
      </c>
    </row>
    <row r="16638" spans="1:4">
      <c r="A16638" s="489" t="str">
        <f t="shared" si="259"/>
        <v>2314900701訪問看護</v>
      </c>
      <c r="B16638" s="489">
        <v>2314900701</v>
      </c>
      <c r="C16638" s="489" t="s">
        <v>2102</v>
      </c>
      <c r="D16638" s="489" t="s">
        <v>17633</v>
      </c>
    </row>
    <row r="16639" spans="1:4">
      <c r="A16639" s="489" t="str">
        <f t="shared" si="259"/>
        <v>2314900719介護予防訪問リハビリテーション</v>
      </c>
      <c r="B16639" s="489">
        <v>2314900719</v>
      </c>
      <c r="C16639" s="489" t="s">
        <v>2108</v>
      </c>
      <c r="D16639" s="489" t="s">
        <v>17634</v>
      </c>
    </row>
    <row r="16640" spans="1:4">
      <c r="A16640" s="489" t="str">
        <f t="shared" si="259"/>
        <v>2314900719介護予防訪問看護</v>
      </c>
      <c r="B16640" s="489">
        <v>2314900719</v>
      </c>
      <c r="C16640" s="489" t="s">
        <v>2103</v>
      </c>
      <c r="D16640" s="489" t="s">
        <v>17634</v>
      </c>
    </row>
    <row r="16641" spans="1:4">
      <c r="A16641" s="489" t="str">
        <f t="shared" si="259"/>
        <v>2314900719訪問リハビリテーション</v>
      </c>
      <c r="B16641" s="489">
        <v>2314900719</v>
      </c>
      <c r="C16641" s="489" t="s">
        <v>2104</v>
      </c>
      <c r="D16641" s="489" t="s">
        <v>17634</v>
      </c>
    </row>
    <row r="16642" spans="1:4">
      <c r="A16642" s="489" t="str">
        <f t="shared" ref="A16642:A16705" si="260">B16642&amp;C16642</f>
        <v>2314900719訪問看護</v>
      </c>
      <c r="B16642" s="489">
        <v>2314900719</v>
      </c>
      <c r="C16642" s="489" t="s">
        <v>2102</v>
      </c>
      <c r="D16642" s="489" t="s">
        <v>17634</v>
      </c>
    </row>
    <row r="16643" spans="1:4">
      <c r="A16643" s="489" t="str">
        <f t="shared" si="260"/>
        <v>2314900727介護予防訪問リハビリテーション</v>
      </c>
      <c r="B16643" s="489">
        <v>2314900727</v>
      </c>
      <c r="C16643" s="489" t="s">
        <v>2108</v>
      </c>
      <c r="D16643" s="489" t="s">
        <v>17635</v>
      </c>
    </row>
    <row r="16644" spans="1:4">
      <c r="A16644" s="489" t="str">
        <f t="shared" si="260"/>
        <v>2314900727介護予防訪問看護</v>
      </c>
      <c r="B16644" s="489">
        <v>2314900727</v>
      </c>
      <c r="C16644" s="489" t="s">
        <v>2103</v>
      </c>
      <c r="D16644" s="489" t="s">
        <v>17635</v>
      </c>
    </row>
    <row r="16645" spans="1:4">
      <c r="A16645" s="489" t="str">
        <f t="shared" si="260"/>
        <v>2314900727訪問リハビリテーション</v>
      </c>
      <c r="B16645" s="489">
        <v>2314900727</v>
      </c>
      <c r="C16645" s="489" t="s">
        <v>2104</v>
      </c>
      <c r="D16645" s="489" t="s">
        <v>17635</v>
      </c>
    </row>
    <row r="16646" spans="1:4">
      <c r="A16646" s="489" t="str">
        <f t="shared" si="260"/>
        <v>2314900727訪問看護</v>
      </c>
      <c r="B16646" s="489">
        <v>2314900727</v>
      </c>
      <c r="C16646" s="489" t="s">
        <v>2102</v>
      </c>
      <c r="D16646" s="489" t="s">
        <v>17635</v>
      </c>
    </row>
    <row r="16647" spans="1:4">
      <c r="A16647" s="489" t="str">
        <f t="shared" si="260"/>
        <v>2314900743介護予防訪問看護</v>
      </c>
      <c r="B16647" s="489">
        <v>2314900743</v>
      </c>
      <c r="C16647" s="489" t="s">
        <v>2103</v>
      </c>
      <c r="D16647" s="489" t="s">
        <v>17636</v>
      </c>
    </row>
    <row r="16648" spans="1:4">
      <c r="A16648" s="489" t="str">
        <f t="shared" si="260"/>
        <v>2314900743訪問看護</v>
      </c>
      <c r="B16648" s="489">
        <v>2314900743</v>
      </c>
      <c r="C16648" s="489" t="s">
        <v>2102</v>
      </c>
      <c r="D16648" s="489" t="s">
        <v>17636</v>
      </c>
    </row>
    <row r="16649" spans="1:4">
      <c r="A16649" s="489" t="str">
        <f t="shared" si="260"/>
        <v>2314900750介護予防訪問リハビリテーション</v>
      </c>
      <c r="B16649" s="489">
        <v>2314900750</v>
      </c>
      <c r="C16649" s="489" t="s">
        <v>2108</v>
      </c>
      <c r="D16649" s="489" t="s">
        <v>17637</v>
      </c>
    </row>
    <row r="16650" spans="1:4">
      <c r="A16650" s="489" t="str">
        <f t="shared" si="260"/>
        <v>2314900750介護予防訪問看護</v>
      </c>
      <c r="B16650" s="489">
        <v>2314900750</v>
      </c>
      <c r="C16650" s="489" t="s">
        <v>2103</v>
      </c>
      <c r="D16650" s="489" t="s">
        <v>17637</v>
      </c>
    </row>
    <row r="16651" spans="1:4">
      <c r="A16651" s="489" t="str">
        <f t="shared" si="260"/>
        <v>2314900750訪問リハビリテーション</v>
      </c>
      <c r="B16651" s="489">
        <v>2314900750</v>
      </c>
      <c r="C16651" s="489" t="s">
        <v>2104</v>
      </c>
      <c r="D16651" s="489" t="s">
        <v>17637</v>
      </c>
    </row>
    <row r="16652" spans="1:4">
      <c r="A16652" s="489" t="str">
        <f t="shared" si="260"/>
        <v>2314900750訪問看護</v>
      </c>
      <c r="B16652" s="489">
        <v>2314900750</v>
      </c>
      <c r="C16652" s="489" t="s">
        <v>2102</v>
      </c>
      <c r="D16652" s="489" t="s">
        <v>17637</v>
      </c>
    </row>
    <row r="16653" spans="1:4">
      <c r="A16653" s="489" t="str">
        <f t="shared" si="260"/>
        <v>2314900826介護予防訪問リハビリテーション</v>
      </c>
      <c r="B16653" s="489">
        <v>2314900826</v>
      </c>
      <c r="C16653" s="489" t="s">
        <v>2108</v>
      </c>
      <c r="D16653" s="489" t="s">
        <v>17638</v>
      </c>
    </row>
    <row r="16654" spans="1:4">
      <c r="A16654" s="489" t="str">
        <f t="shared" si="260"/>
        <v>2314900826介護予防訪問看護</v>
      </c>
      <c r="B16654" s="489">
        <v>2314900826</v>
      </c>
      <c r="C16654" s="489" t="s">
        <v>2103</v>
      </c>
      <c r="D16654" s="489" t="s">
        <v>17638</v>
      </c>
    </row>
    <row r="16655" spans="1:4">
      <c r="A16655" s="489" t="str">
        <f t="shared" si="260"/>
        <v>2314900826訪問リハビリテーション</v>
      </c>
      <c r="B16655" s="489">
        <v>2314900826</v>
      </c>
      <c r="C16655" s="489" t="s">
        <v>2104</v>
      </c>
      <c r="D16655" s="489" t="s">
        <v>17638</v>
      </c>
    </row>
    <row r="16656" spans="1:4">
      <c r="A16656" s="489" t="str">
        <f t="shared" si="260"/>
        <v>2314900826訪問看護</v>
      </c>
      <c r="B16656" s="489">
        <v>2314900826</v>
      </c>
      <c r="C16656" s="489" t="s">
        <v>2102</v>
      </c>
      <c r="D16656" s="489" t="s">
        <v>17638</v>
      </c>
    </row>
    <row r="16657" spans="1:4">
      <c r="A16657" s="489" t="str">
        <f t="shared" si="260"/>
        <v>2314900834介護予防訪問リハビリテーション</v>
      </c>
      <c r="B16657" s="489">
        <v>2314900834</v>
      </c>
      <c r="C16657" s="489" t="s">
        <v>2108</v>
      </c>
      <c r="D16657" s="489" t="s">
        <v>14152</v>
      </c>
    </row>
    <row r="16658" spans="1:4">
      <c r="A16658" s="489" t="str">
        <f t="shared" si="260"/>
        <v>2314900834介護予防訪問看護</v>
      </c>
      <c r="B16658" s="489">
        <v>2314900834</v>
      </c>
      <c r="C16658" s="489" t="s">
        <v>2103</v>
      </c>
      <c r="D16658" s="489" t="s">
        <v>14152</v>
      </c>
    </row>
    <row r="16659" spans="1:4">
      <c r="A16659" s="489" t="str">
        <f t="shared" si="260"/>
        <v>2314900834訪問リハビリテーション</v>
      </c>
      <c r="B16659" s="489">
        <v>2314900834</v>
      </c>
      <c r="C16659" s="489" t="s">
        <v>2104</v>
      </c>
      <c r="D16659" s="489" t="s">
        <v>14152</v>
      </c>
    </row>
    <row r="16660" spans="1:4">
      <c r="A16660" s="489" t="str">
        <f t="shared" si="260"/>
        <v>2314900834訪問看護</v>
      </c>
      <c r="B16660" s="489">
        <v>2314900834</v>
      </c>
      <c r="C16660" s="489" t="s">
        <v>2102</v>
      </c>
      <c r="D16660" s="489" t="s">
        <v>14152</v>
      </c>
    </row>
    <row r="16661" spans="1:4">
      <c r="A16661" s="489" t="str">
        <f t="shared" si="260"/>
        <v>2314900867介護予防訪問リハビリテーション</v>
      </c>
      <c r="B16661" s="489">
        <v>2314900867</v>
      </c>
      <c r="C16661" s="489" t="s">
        <v>2108</v>
      </c>
      <c r="D16661" s="489" t="s">
        <v>17639</v>
      </c>
    </row>
    <row r="16662" spans="1:4">
      <c r="A16662" s="489" t="str">
        <f t="shared" si="260"/>
        <v>2314900867介護予防訪問看護</v>
      </c>
      <c r="B16662" s="489">
        <v>2314900867</v>
      </c>
      <c r="C16662" s="489" t="s">
        <v>2103</v>
      </c>
      <c r="D16662" s="489" t="s">
        <v>17639</v>
      </c>
    </row>
    <row r="16663" spans="1:4">
      <c r="A16663" s="489" t="str">
        <f t="shared" si="260"/>
        <v>2314900867訪問リハビリテーション</v>
      </c>
      <c r="B16663" s="489">
        <v>2314900867</v>
      </c>
      <c r="C16663" s="489" t="s">
        <v>2104</v>
      </c>
      <c r="D16663" s="489" t="s">
        <v>17639</v>
      </c>
    </row>
    <row r="16664" spans="1:4">
      <c r="A16664" s="489" t="str">
        <f t="shared" si="260"/>
        <v>2314900867訪問看護</v>
      </c>
      <c r="B16664" s="489">
        <v>2314900867</v>
      </c>
      <c r="C16664" s="489" t="s">
        <v>2102</v>
      </c>
      <c r="D16664" s="489" t="s">
        <v>17639</v>
      </c>
    </row>
    <row r="16665" spans="1:4">
      <c r="A16665" s="489" t="str">
        <f t="shared" si="260"/>
        <v>2314900875介護予防訪問リハビリテーション</v>
      </c>
      <c r="B16665" s="489">
        <v>2314900875</v>
      </c>
      <c r="C16665" s="489" t="s">
        <v>2108</v>
      </c>
      <c r="D16665" s="489" t="s">
        <v>14197</v>
      </c>
    </row>
    <row r="16666" spans="1:4">
      <c r="A16666" s="489" t="str">
        <f t="shared" si="260"/>
        <v>2314900875介護予防訪問看護</v>
      </c>
      <c r="B16666" s="489">
        <v>2314900875</v>
      </c>
      <c r="C16666" s="489" t="s">
        <v>2103</v>
      </c>
      <c r="D16666" s="489" t="s">
        <v>14197</v>
      </c>
    </row>
    <row r="16667" spans="1:4">
      <c r="A16667" s="489" t="str">
        <f t="shared" si="260"/>
        <v>2314900875訪問リハビリテーション</v>
      </c>
      <c r="B16667" s="489">
        <v>2314900875</v>
      </c>
      <c r="C16667" s="489" t="s">
        <v>2104</v>
      </c>
      <c r="D16667" s="489" t="s">
        <v>14197</v>
      </c>
    </row>
    <row r="16668" spans="1:4">
      <c r="A16668" s="489" t="str">
        <f t="shared" si="260"/>
        <v>2314900875訪問看護</v>
      </c>
      <c r="B16668" s="489">
        <v>2314900875</v>
      </c>
      <c r="C16668" s="489" t="s">
        <v>2102</v>
      </c>
      <c r="D16668" s="489" t="s">
        <v>14197</v>
      </c>
    </row>
    <row r="16669" spans="1:4">
      <c r="A16669" s="489" t="str">
        <f t="shared" si="260"/>
        <v>2314900891介護予防訪問リハビリテーション</v>
      </c>
      <c r="B16669" s="489">
        <v>2314900891</v>
      </c>
      <c r="C16669" s="489" t="s">
        <v>2108</v>
      </c>
      <c r="D16669" s="489" t="s">
        <v>17640</v>
      </c>
    </row>
    <row r="16670" spans="1:4">
      <c r="A16670" s="489" t="str">
        <f t="shared" si="260"/>
        <v>2314900891介護予防訪問看護</v>
      </c>
      <c r="B16670" s="489">
        <v>2314900891</v>
      </c>
      <c r="C16670" s="489" t="s">
        <v>2103</v>
      </c>
      <c r="D16670" s="489" t="s">
        <v>17640</v>
      </c>
    </row>
    <row r="16671" spans="1:4">
      <c r="A16671" s="489" t="str">
        <f t="shared" si="260"/>
        <v>2314900891訪問リハビリテーション</v>
      </c>
      <c r="B16671" s="489">
        <v>2314900891</v>
      </c>
      <c r="C16671" s="489" t="s">
        <v>2104</v>
      </c>
      <c r="D16671" s="489" t="s">
        <v>17640</v>
      </c>
    </row>
    <row r="16672" spans="1:4">
      <c r="A16672" s="489" t="str">
        <f t="shared" si="260"/>
        <v>2314900891訪問看護</v>
      </c>
      <c r="B16672" s="489">
        <v>2314900891</v>
      </c>
      <c r="C16672" s="489" t="s">
        <v>2102</v>
      </c>
      <c r="D16672" s="489" t="s">
        <v>17640</v>
      </c>
    </row>
    <row r="16673" spans="1:4">
      <c r="A16673" s="489" t="str">
        <f t="shared" si="260"/>
        <v>2314900917介護予防訪問リハビリテーション</v>
      </c>
      <c r="B16673" s="489">
        <v>2314900917</v>
      </c>
      <c r="C16673" s="489" t="s">
        <v>2108</v>
      </c>
      <c r="D16673" s="489" t="s">
        <v>17641</v>
      </c>
    </row>
    <row r="16674" spans="1:4">
      <c r="A16674" s="489" t="str">
        <f t="shared" si="260"/>
        <v>2314900917介護予防訪問看護</v>
      </c>
      <c r="B16674" s="489">
        <v>2314900917</v>
      </c>
      <c r="C16674" s="489" t="s">
        <v>2103</v>
      </c>
      <c r="D16674" s="489" t="s">
        <v>17641</v>
      </c>
    </row>
    <row r="16675" spans="1:4">
      <c r="A16675" s="489" t="str">
        <f t="shared" si="260"/>
        <v>2314900917訪問リハビリテーション</v>
      </c>
      <c r="B16675" s="489">
        <v>2314900917</v>
      </c>
      <c r="C16675" s="489" t="s">
        <v>2104</v>
      </c>
      <c r="D16675" s="489" t="s">
        <v>17641</v>
      </c>
    </row>
    <row r="16676" spans="1:4">
      <c r="A16676" s="489" t="str">
        <f t="shared" si="260"/>
        <v>2314900917訪問看護</v>
      </c>
      <c r="B16676" s="489">
        <v>2314900917</v>
      </c>
      <c r="C16676" s="489" t="s">
        <v>2102</v>
      </c>
      <c r="D16676" s="489" t="s">
        <v>17641</v>
      </c>
    </row>
    <row r="16677" spans="1:4">
      <c r="A16677" s="489" t="str">
        <f t="shared" si="260"/>
        <v>2314900933介護予防訪問リハビリテーション</v>
      </c>
      <c r="B16677" s="489">
        <v>2314900933</v>
      </c>
      <c r="C16677" s="489" t="s">
        <v>2108</v>
      </c>
      <c r="D16677" s="489" t="s">
        <v>17642</v>
      </c>
    </row>
    <row r="16678" spans="1:4">
      <c r="A16678" s="489" t="str">
        <f t="shared" si="260"/>
        <v>2314900933介護予防訪問看護</v>
      </c>
      <c r="B16678" s="489">
        <v>2314900933</v>
      </c>
      <c r="C16678" s="489" t="s">
        <v>2103</v>
      </c>
      <c r="D16678" s="489" t="s">
        <v>17642</v>
      </c>
    </row>
    <row r="16679" spans="1:4">
      <c r="A16679" s="489" t="str">
        <f t="shared" si="260"/>
        <v>2314900933訪問リハビリテーション</v>
      </c>
      <c r="B16679" s="489">
        <v>2314900933</v>
      </c>
      <c r="C16679" s="489" t="s">
        <v>2104</v>
      </c>
      <c r="D16679" s="489" t="s">
        <v>17642</v>
      </c>
    </row>
    <row r="16680" spans="1:4">
      <c r="A16680" s="489" t="str">
        <f t="shared" si="260"/>
        <v>2314900933訪問看護</v>
      </c>
      <c r="B16680" s="489">
        <v>2314900933</v>
      </c>
      <c r="C16680" s="489" t="s">
        <v>2102</v>
      </c>
      <c r="D16680" s="489" t="s">
        <v>17642</v>
      </c>
    </row>
    <row r="16681" spans="1:4">
      <c r="A16681" s="489" t="str">
        <f t="shared" si="260"/>
        <v>2314900941介護予防訪問リハビリテーション</v>
      </c>
      <c r="B16681" s="489">
        <v>2314900941</v>
      </c>
      <c r="C16681" s="489" t="s">
        <v>2108</v>
      </c>
      <c r="D16681" s="489" t="s">
        <v>14878</v>
      </c>
    </row>
    <row r="16682" spans="1:4">
      <c r="A16682" s="489" t="str">
        <f t="shared" si="260"/>
        <v>2314900941介護予防訪問看護</v>
      </c>
      <c r="B16682" s="489">
        <v>2314900941</v>
      </c>
      <c r="C16682" s="489" t="s">
        <v>2103</v>
      </c>
      <c r="D16682" s="489" t="s">
        <v>14878</v>
      </c>
    </row>
    <row r="16683" spans="1:4">
      <c r="A16683" s="489" t="str">
        <f t="shared" si="260"/>
        <v>2314900941訪問リハビリテーション</v>
      </c>
      <c r="B16683" s="489">
        <v>2314900941</v>
      </c>
      <c r="C16683" s="489" t="s">
        <v>2104</v>
      </c>
      <c r="D16683" s="489" t="s">
        <v>14878</v>
      </c>
    </row>
    <row r="16684" spans="1:4">
      <c r="A16684" s="489" t="str">
        <f t="shared" si="260"/>
        <v>2314900941訪問看護</v>
      </c>
      <c r="B16684" s="489">
        <v>2314900941</v>
      </c>
      <c r="C16684" s="489" t="s">
        <v>2102</v>
      </c>
      <c r="D16684" s="489" t="s">
        <v>14878</v>
      </c>
    </row>
    <row r="16685" spans="1:4">
      <c r="A16685" s="489" t="str">
        <f t="shared" si="260"/>
        <v>2314900958介護予防訪問リハビリテーション</v>
      </c>
      <c r="B16685" s="489">
        <v>2314900958</v>
      </c>
      <c r="C16685" s="489" t="s">
        <v>2108</v>
      </c>
      <c r="D16685" s="489" t="s">
        <v>17643</v>
      </c>
    </row>
    <row r="16686" spans="1:4">
      <c r="A16686" s="489" t="str">
        <f t="shared" si="260"/>
        <v>2314900958介護予防訪問看護</v>
      </c>
      <c r="B16686" s="489">
        <v>2314900958</v>
      </c>
      <c r="C16686" s="489" t="s">
        <v>2103</v>
      </c>
      <c r="D16686" s="489" t="s">
        <v>17643</v>
      </c>
    </row>
    <row r="16687" spans="1:4">
      <c r="A16687" s="489" t="str">
        <f t="shared" si="260"/>
        <v>2314900958訪問リハビリテーション</v>
      </c>
      <c r="B16687" s="489">
        <v>2314900958</v>
      </c>
      <c r="C16687" s="489" t="s">
        <v>2104</v>
      </c>
      <c r="D16687" s="489" t="s">
        <v>17643</v>
      </c>
    </row>
    <row r="16688" spans="1:4">
      <c r="A16688" s="489" t="str">
        <f t="shared" si="260"/>
        <v>2314900958訪問看護</v>
      </c>
      <c r="B16688" s="489">
        <v>2314900958</v>
      </c>
      <c r="C16688" s="489" t="s">
        <v>2102</v>
      </c>
      <c r="D16688" s="489" t="s">
        <v>17643</v>
      </c>
    </row>
    <row r="16689" spans="1:4">
      <c r="A16689" s="489" t="str">
        <f t="shared" si="260"/>
        <v>2314900966介護予防訪問リハビリテーション</v>
      </c>
      <c r="B16689" s="489">
        <v>2314900966</v>
      </c>
      <c r="C16689" s="489" t="s">
        <v>2108</v>
      </c>
      <c r="D16689" s="489" t="s">
        <v>17644</v>
      </c>
    </row>
    <row r="16690" spans="1:4">
      <c r="A16690" s="489" t="str">
        <f t="shared" si="260"/>
        <v>2314900966介護予防訪問看護</v>
      </c>
      <c r="B16690" s="489">
        <v>2314900966</v>
      </c>
      <c r="C16690" s="489" t="s">
        <v>2103</v>
      </c>
      <c r="D16690" s="489" t="s">
        <v>17644</v>
      </c>
    </row>
    <row r="16691" spans="1:4">
      <c r="A16691" s="489" t="str">
        <f t="shared" si="260"/>
        <v>2314900966訪問リハビリテーション</v>
      </c>
      <c r="B16691" s="489">
        <v>2314900966</v>
      </c>
      <c r="C16691" s="489" t="s">
        <v>2104</v>
      </c>
      <c r="D16691" s="489" t="s">
        <v>17644</v>
      </c>
    </row>
    <row r="16692" spans="1:4">
      <c r="A16692" s="489" t="str">
        <f t="shared" si="260"/>
        <v>2314900966訪問看護</v>
      </c>
      <c r="B16692" s="489">
        <v>2314900966</v>
      </c>
      <c r="C16692" s="489" t="s">
        <v>2102</v>
      </c>
      <c r="D16692" s="489" t="s">
        <v>17644</v>
      </c>
    </row>
    <row r="16693" spans="1:4">
      <c r="A16693" s="489" t="str">
        <f t="shared" si="260"/>
        <v>2314900974介護予防訪問リハビリテーション</v>
      </c>
      <c r="B16693" s="489">
        <v>2314900974</v>
      </c>
      <c r="C16693" s="489" t="s">
        <v>2108</v>
      </c>
      <c r="D16693" s="489" t="s">
        <v>17645</v>
      </c>
    </row>
    <row r="16694" spans="1:4">
      <c r="A16694" s="489" t="str">
        <f t="shared" si="260"/>
        <v>2314900974介護予防訪問看護</v>
      </c>
      <c r="B16694" s="489">
        <v>2314900974</v>
      </c>
      <c r="C16694" s="489" t="s">
        <v>2103</v>
      </c>
      <c r="D16694" s="489" t="s">
        <v>17645</v>
      </c>
    </row>
    <row r="16695" spans="1:4">
      <c r="A16695" s="489" t="str">
        <f t="shared" si="260"/>
        <v>2314900974訪問リハビリテーション</v>
      </c>
      <c r="B16695" s="489">
        <v>2314900974</v>
      </c>
      <c r="C16695" s="489" t="s">
        <v>2104</v>
      </c>
      <c r="D16695" s="489" t="s">
        <v>17645</v>
      </c>
    </row>
    <row r="16696" spans="1:4">
      <c r="A16696" s="489" t="str">
        <f t="shared" si="260"/>
        <v>2314900974訪問看護</v>
      </c>
      <c r="B16696" s="489">
        <v>2314900974</v>
      </c>
      <c r="C16696" s="489" t="s">
        <v>2102</v>
      </c>
      <c r="D16696" s="489" t="s">
        <v>17645</v>
      </c>
    </row>
    <row r="16697" spans="1:4">
      <c r="A16697" s="489" t="str">
        <f t="shared" si="260"/>
        <v>2314901006介護予防訪問リハビリテーション</v>
      </c>
      <c r="B16697" s="489">
        <v>2314901006</v>
      </c>
      <c r="C16697" s="489" t="s">
        <v>2108</v>
      </c>
      <c r="D16697" s="489" t="s">
        <v>17646</v>
      </c>
    </row>
    <row r="16698" spans="1:4">
      <c r="A16698" s="489" t="str">
        <f t="shared" si="260"/>
        <v>2314901006介護予防訪問看護</v>
      </c>
      <c r="B16698" s="489">
        <v>2314901006</v>
      </c>
      <c r="C16698" s="489" t="s">
        <v>2103</v>
      </c>
      <c r="D16698" s="489" t="s">
        <v>17646</v>
      </c>
    </row>
    <row r="16699" spans="1:4">
      <c r="A16699" s="489" t="str">
        <f t="shared" si="260"/>
        <v>2314901006訪問リハビリテーション</v>
      </c>
      <c r="B16699" s="489">
        <v>2314901006</v>
      </c>
      <c r="C16699" s="489" t="s">
        <v>2104</v>
      </c>
      <c r="D16699" s="489" t="s">
        <v>17646</v>
      </c>
    </row>
    <row r="16700" spans="1:4">
      <c r="A16700" s="489" t="str">
        <f t="shared" si="260"/>
        <v>2314901006訪問看護</v>
      </c>
      <c r="B16700" s="489">
        <v>2314901006</v>
      </c>
      <c r="C16700" s="489" t="s">
        <v>2102</v>
      </c>
      <c r="D16700" s="489" t="s">
        <v>17646</v>
      </c>
    </row>
    <row r="16701" spans="1:4">
      <c r="A16701" s="489" t="str">
        <f t="shared" si="260"/>
        <v>2314901022介護予防訪問リハビリテーション</v>
      </c>
      <c r="B16701" s="489">
        <v>2314901022</v>
      </c>
      <c r="C16701" s="489" t="s">
        <v>2108</v>
      </c>
      <c r="D16701" s="489" t="s">
        <v>17647</v>
      </c>
    </row>
    <row r="16702" spans="1:4">
      <c r="A16702" s="489" t="str">
        <f t="shared" si="260"/>
        <v>2314901022介護予防訪問看護</v>
      </c>
      <c r="B16702" s="489">
        <v>2314901022</v>
      </c>
      <c r="C16702" s="489" t="s">
        <v>2103</v>
      </c>
      <c r="D16702" s="489" t="s">
        <v>17647</v>
      </c>
    </row>
    <row r="16703" spans="1:4">
      <c r="A16703" s="489" t="str">
        <f t="shared" si="260"/>
        <v>2314901022訪問リハビリテーション</v>
      </c>
      <c r="B16703" s="489">
        <v>2314901022</v>
      </c>
      <c r="C16703" s="489" t="s">
        <v>2104</v>
      </c>
      <c r="D16703" s="489" t="s">
        <v>17647</v>
      </c>
    </row>
    <row r="16704" spans="1:4">
      <c r="A16704" s="489" t="str">
        <f t="shared" si="260"/>
        <v>2314901022訪問看護</v>
      </c>
      <c r="B16704" s="489">
        <v>2314901022</v>
      </c>
      <c r="C16704" s="489" t="s">
        <v>2102</v>
      </c>
      <c r="D16704" s="489" t="s">
        <v>17647</v>
      </c>
    </row>
    <row r="16705" spans="1:4">
      <c r="A16705" s="489" t="str">
        <f t="shared" si="260"/>
        <v>2314901030介護予防訪問リハビリテーション</v>
      </c>
      <c r="B16705" s="489">
        <v>2314901030</v>
      </c>
      <c r="C16705" s="489" t="s">
        <v>2108</v>
      </c>
      <c r="D16705" s="489" t="s">
        <v>17648</v>
      </c>
    </row>
    <row r="16706" spans="1:4">
      <c r="A16706" s="489" t="str">
        <f t="shared" ref="A16706:A16769" si="261">B16706&amp;C16706</f>
        <v>2314901030介護予防訪問看護</v>
      </c>
      <c r="B16706" s="489">
        <v>2314901030</v>
      </c>
      <c r="C16706" s="489" t="s">
        <v>2103</v>
      </c>
      <c r="D16706" s="489" t="s">
        <v>17648</v>
      </c>
    </row>
    <row r="16707" spans="1:4">
      <c r="A16707" s="489" t="str">
        <f t="shared" si="261"/>
        <v>2314901030訪問リハビリテーション</v>
      </c>
      <c r="B16707" s="489">
        <v>2314901030</v>
      </c>
      <c r="C16707" s="489" t="s">
        <v>2104</v>
      </c>
      <c r="D16707" s="489" t="s">
        <v>17648</v>
      </c>
    </row>
    <row r="16708" spans="1:4">
      <c r="A16708" s="489" t="str">
        <f t="shared" si="261"/>
        <v>2314901030訪問看護</v>
      </c>
      <c r="B16708" s="489">
        <v>2314901030</v>
      </c>
      <c r="C16708" s="489" t="s">
        <v>2102</v>
      </c>
      <c r="D16708" s="489" t="s">
        <v>17648</v>
      </c>
    </row>
    <row r="16709" spans="1:4">
      <c r="A16709" s="489" t="str">
        <f t="shared" si="261"/>
        <v>2314901055介護予防訪問リハビリテーション</v>
      </c>
      <c r="B16709" s="489">
        <v>2314901055</v>
      </c>
      <c r="C16709" s="489" t="s">
        <v>2108</v>
      </c>
      <c r="D16709" s="489" t="s">
        <v>17649</v>
      </c>
    </row>
    <row r="16710" spans="1:4">
      <c r="A16710" s="489" t="str">
        <f t="shared" si="261"/>
        <v>2314901055介護予防訪問看護</v>
      </c>
      <c r="B16710" s="489">
        <v>2314901055</v>
      </c>
      <c r="C16710" s="489" t="s">
        <v>2103</v>
      </c>
      <c r="D16710" s="489" t="s">
        <v>17649</v>
      </c>
    </row>
    <row r="16711" spans="1:4">
      <c r="A16711" s="489" t="str">
        <f t="shared" si="261"/>
        <v>2314901055訪問リハビリテーション</v>
      </c>
      <c r="B16711" s="489">
        <v>2314901055</v>
      </c>
      <c r="C16711" s="489" t="s">
        <v>2104</v>
      </c>
      <c r="D16711" s="489" t="s">
        <v>17649</v>
      </c>
    </row>
    <row r="16712" spans="1:4">
      <c r="A16712" s="489" t="str">
        <f t="shared" si="261"/>
        <v>2314901055訪問看護</v>
      </c>
      <c r="B16712" s="489">
        <v>2314901055</v>
      </c>
      <c r="C16712" s="489" t="s">
        <v>2102</v>
      </c>
      <c r="D16712" s="489" t="s">
        <v>17649</v>
      </c>
    </row>
    <row r="16713" spans="1:4">
      <c r="A16713" s="489" t="str">
        <f t="shared" si="261"/>
        <v>2314901063介護予防訪問リハビリテーション</v>
      </c>
      <c r="B16713" s="489">
        <v>2314901063</v>
      </c>
      <c r="C16713" s="489" t="s">
        <v>2108</v>
      </c>
      <c r="D16713" s="489" t="s">
        <v>17650</v>
      </c>
    </row>
    <row r="16714" spans="1:4">
      <c r="A16714" s="489" t="str">
        <f t="shared" si="261"/>
        <v>2314901063介護予防訪問看護</v>
      </c>
      <c r="B16714" s="489">
        <v>2314901063</v>
      </c>
      <c r="C16714" s="489" t="s">
        <v>2103</v>
      </c>
      <c r="D16714" s="489" t="s">
        <v>17650</v>
      </c>
    </row>
    <row r="16715" spans="1:4">
      <c r="A16715" s="489" t="str">
        <f t="shared" si="261"/>
        <v>2314901063訪問リハビリテーション</v>
      </c>
      <c r="B16715" s="489">
        <v>2314901063</v>
      </c>
      <c r="C16715" s="489" t="s">
        <v>2104</v>
      </c>
      <c r="D16715" s="489" t="s">
        <v>17650</v>
      </c>
    </row>
    <row r="16716" spans="1:4">
      <c r="A16716" s="489" t="str">
        <f t="shared" si="261"/>
        <v>2314901063訪問看護</v>
      </c>
      <c r="B16716" s="489">
        <v>2314901063</v>
      </c>
      <c r="C16716" s="489" t="s">
        <v>2102</v>
      </c>
      <c r="D16716" s="489" t="s">
        <v>17650</v>
      </c>
    </row>
    <row r="16717" spans="1:4">
      <c r="A16717" s="489" t="str">
        <f t="shared" si="261"/>
        <v>2314901089介護予防訪問リハビリテーション</v>
      </c>
      <c r="B16717" s="489">
        <v>2314901089</v>
      </c>
      <c r="C16717" s="489" t="s">
        <v>2108</v>
      </c>
      <c r="D16717" s="489" t="s">
        <v>17651</v>
      </c>
    </row>
    <row r="16718" spans="1:4">
      <c r="A16718" s="489" t="str">
        <f t="shared" si="261"/>
        <v>2314901089介護予防訪問看護</v>
      </c>
      <c r="B16718" s="489">
        <v>2314901089</v>
      </c>
      <c r="C16718" s="489" t="s">
        <v>2103</v>
      </c>
      <c r="D16718" s="489" t="s">
        <v>17651</v>
      </c>
    </row>
    <row r="16719" spans="1:4">
      <c r="A16719" s="489" t="str">
        <f t="shared" si="261"/>
        <v>2314901089訪問リハビリテーション</v>
      </c>
      <c r="B16719" s="489">
        <v>2314901089</v>
      </c>
      <c r="C16719" s="489" t="s">
        <v>2104</v>
      </c>
      <c r="D16719" s="489" t="s">
        <v>17651</v>
      </c>
    </row>
    <row r="16720" spans="1:4">
      <c r="A16720" s="489" t="str">
        <f t="shared" si="261"/>
        <v>2314901089訪問看護</v>
      </c>
      <c r="B16720" s="489">
        <v>2314901089</v>
      </c>
      <c r="C16720" s="489" t="s">
        <v>2102</v>
      </c>
      <c r="D16720" s="489" t="s">
        <v>17651</v>
      </c>
    </row>
    <row r="16721" spans="1:4">
      <c r="A16721" s="489" t="str">
        <f t="shared" si="261"/>
        <v>2314901139介護予防訪問リハビリテーション</v>
      </c>
      <c r="B16721" s="489">
        <v>2314901139</v>
      </c>
      <c r="C16721" s="489" t="s">
        <v>2108</v>
      </c>
      <c r="D16721" s="489" t="s">
        <v>17652</v>
      </c>
    </row>
    <row r="16722" spans="1:4">
      <c r="A16722" s="489" t="str">
        <f t="shared" si="261"/>
        <v>2314901139介護予防訪問看護</v>
      </c>
      <c r="B16722" s="489">
        <v>2314901139</v>
      </c>
      <c r="C16722" s="489" t="s">
        <v>2103</v>
      </c>
      <c r="D16722" s="489" t="s">
        <v>17652</v>
      </c>
    </row>
    <row r="16723" spans="1:4">
      <c r="A16723" s="489" t="str">
        <f t="shared" si="261"/>
        <v>2314901139訪問リハビリテーション</v>
      </c>
      <c r="B16723" s="489">
        <v>2314901139</v>
      </c>
      <c r="C16723" s="489" t="s">
        <v>2104</v>
      </c>
      <c r="D16723" s="489" t="s">
        <v>17652</v>
      </c>
    </row>
    <row r="16724" spans="1:4">
      <c r="A16724" s="489" t="str">
        <f t="shared" si="261"/>
        <v>2314901139訪問看護</v>
      </c>
      <c r="B16724" s="489">
        <v>2314901139</v>
      </c>
      <c r="C16724" s="489" t="s">
        <v>2102</v>
      </c>
      <c r="D16724" s="489" t="s">
        <v>17652</v>
      </c>
    </row>
    <row r="16725" spans="1:4">
      <c r="A16725" s="489" t="str">
        <f t="shared" si="261"/>
        <v>2314901147介護予防訪問リハビリテーション</v>
      </c>
      <c r="B16725" s="489">
        <v>2314901147</v>
      </c>
      <c r="C16725" s="489" t="s">
        <v>2108</v>
      </c>
      <c r="D16725" s="489" t="s">
        <v>17653</v>
      </c>
    </row>
    <row r="16726" spans="1:4">
      <c r="A16726" s="489" t="str">
        <f t="shared" si="261"/>
        <v>2314901147介護予防訪問看護</v>
      </c>
      <c r="B16726" s="489">
        <v>2314901147</v>
      </c>
      <c r="C16726" s="489" t="s">
        <v>2103</v>
      </c>
      <c r="D16726" s="489" t="s">
        <v>17653</v>
      </c>
    </row>
    <row r="16727" spans="1:4">
      <c r="A16727" s="489" t="str">
        <f t="shared" si="261"/>
        <v>2314901147訪問リハビリテーション</v>
      </c>
      <c r="B16727" s="489">
        <v>2314901147</v>
      </c>
      <c r="C16727" s="489" t="s">
        <v>2104</v>
      </c>
      <c r="D16727" s="489" t="s">
        <v>17653</v>
      </c>
    </row>
    <row r="16728" spans="1:4">
      <c r="A16728" s="489" t="str">
        <f t="shared" si="261"/>
        <v>2314901147訪問看護</v>
      </c>
      <c r="B16728" s="489">
        <v>2314901147</v>
      </c>
      <c r="C16728" s="489" t="s">
        <v>2102</v>
      </c>
      <c r="D16728" s="489" t="s">
        <v>17653</v>
      </c>
    </row>
    <row r="16729" spans="1:4">
      <c r="A16729" s="489" t="str">
        <f t="shared" si="261"/>
        <v>2314901154介護予防訪問リハビリテーション</v>
      </c>
      <c r="B16729" s="489">
        <v>2314901154</v>
      </c>
      <c r="C16729" s="489" t="s">
        <v>2108</v>
      </c>
      <c r="D16729" s="489" t="s">
        <v>17654</v>
      </c>
    </row>
    <row r="16730" spans="1:4">
      <c r="A16730" s="489" t="str">
        <f t="shared" si="261"/>
        <v>2314901154介護予防訪問看護</v>
      </c>
      <c r="B16730" s="489">
        <v>2314901154</v>
      </c>
      <c r="C16730" s="489" t="s">
        <v>2103</v>
      </c>
      <c r="D16730" s="489" t="s">
        <v>17654</v>
      </c>
    </row>
    <row r="16731" spans="1:4">
      <c r="A16731" s="489" t="str">
        <f t="shared" si="261"/>
        <v>2314901154訪問リハビリテーション</v>
      </c>
      <c r="B16731" s="489">
        <v>2314901154</v>
      </c>
      <c r="C16731" s="489" t="s">
        <v>2104</v>
      </c>
      <c r="D16731" s="489" t="s">
        <v>17654</v>
      </c>
    </row>
    <row r="16732" spans="1:4">
      <c r="A16732" s="489" t="str">
        <f t="shared" si="261"/>
        <v>2314901154訪問看護</v>
      </c>
      <c r="B16732" s="489">
        <v>2314901154</v>
      </c>
      <c r="C16732" s="489" t="s">
        <v>2102</v>
      </c>
      <c r="D16732" s="489" t="s">
        <v>17654</v>
      </c>
    </row>
    <row r="16733" spans="1:4">
      <c r="A16733" s="489" t="str">
        <f t="shared" si="261"/>
        <v>2314901188介護予防訪問リハビリテーション</v>
      </c>
      <c r="B16733" s="489">
        <v>2314901188</v>
      </c>
      <c r="C16733" s="489" t="s">
        <v>2108</v>
      </c>
      <c r="D16733" s="489" t="s">
        <v>17655</v>
      </c>
    </row>
    <row r="16734" spans="1:4">
      <c r="A16734" s="489" t="str">
        <f t="shared" si="261"/>
        <v>2314901188介護予防訪問看護</v>
      </c>
      <c r="B16734" s="489">
        <v>2314901188</v>
      </c>
      <c r="C16734" s="489" t="s">
        <v>2103</v>
      </c>
      <c r="D16734" s="489" t="s">
        <v>17655</v>
      </c>
    </row>
    <row r="16735" spans="1:4">
      <c r="A16735" s="489" t="str">
        <f t="shared" si="261"/>
        <v>2314901188訪問リハビリテーション</v>
      </c>
      <c r="B16735" s="489">
        <v>2314901188</v>
      </c>
      <c r="C16735" s="489" t="s">
        <v>2104</v>
      </c>
      <c r="D16735" s="489" t="s">
        <v>17655</v>
      </c>
    </row>
    <row r="16736" spans="1:4">
      <c r="A16736" s="489" t="str">
        <f t="shared" si="261"/>
        <v>2314901188訪問看護</v>
      </c>
      <c r="B16736" s="489">
        <v>2314901188</v>
      </c>
      <c r="C16736" s="489" t="s">
        <v>2102</v>
      </c>
      <c r="D16736" s="489" t="s">
        <v>17655</v>
      </c>
    </row>
    <row r="16737" spans="1:4">
      <c r="A16737" s="489" t="str">
        <f t="shared" si="261"/>
        <v>2314901196介護予防訪問リハビリテーション</v>
      </c>
      <c r="B16737" s="489">
        <v>2314901196</v>
      </c>
      <c r="C16737" s="489" t="s">
        <v>2108</v>
      </c>
      <c r="D16737" s="489" t="s">
        <v>17656</v>
      </c>
    </row>
    <row r="16738" spans="1:4">
      <c r="A16738" s="489" t="str">
        <f t="shared" si="261"/>
        <v>2314901196介護予防訪問看護</v>
      </c>
      <c r="B16738" s="489">
        <v>2314901196</v>
      </c>
      <c r="C16738" s="489" t="s">
        <v>2103</v>
      </c>
      <c r="D16738" s="489" t="s">
        <v>17656</v>
      </c>
    </row>
    <row r="16739" spans="1:4">
      <c r="A16739" s="489" t="str">
        <f t="shared" si="261"/>
        <v>2314901196訪問リハビリテーション</v>
      </c>
      <c r="B16739" s="489">
        <v>2314901196</v>
      </c>
      <c r="C16739" s="489" t="s">
        <v>2104</v>
      </c>
      <c r="D16739" s="489" t="s">
        <v>17656</v>
      </c>
    </row>
    <row r="16740" spans="1:4">
      <c r="A16740" s="489" t="str">
        <f t="shared" si="261"/>
        <v>2314901196訪問看護</v>
      </c>
      <c r="B16740" s="489">
        <v>2314901196</v>
      </c>
      <c r="C16740" s="489" t="s">
        <v>2102</v>
      </c>
      <c r="D16740" s="489" t="s">
        <v>17656</v>
      </c>
    </row>
    <row r="16741" spans="1:4">
      <c r="A16741" s="489" t="str">
        <f t="shared" si="261"/>
        <v>2314901204介護予防訪問リハビリテーション</v>
      </c>
      <c r="B16741" s="489">
        <v>2314901204</v>
      </c>
      <c r="C16741" s="489" t="s">
        <v>2108</v>
      </c>
      <c r="D16741" s="489" t="s">
        <v>17657</v>
      </c>
    </row>
    <row r="16742" spans="1:4">
      <c r="A16742" s="489" t="str">
        <f t="shared" si="261"/>
        <v>2314901204介護予防訪問看護</v>
      </c>
      <c r="B16742" s="489">
        <v>2314901204</v>
      </c>
      <c r="C16742" s="489" t="s">
        <v>2103</v>
      </c>
      <c r="D16742" s="489" t="s">
        <v>17657</v>
      </c>
    </row>
    <row r="16743" spans="1:4">
      <c r="A16743" s="489" t="str">
        <f t="shared" si="261"/>
        <v>2314901204訪問リハビリテーション</v>
      </c>
      <c r="B16743" s="489">
        <v>2314901204</v>
      </c>
      <c r="C16743" s="489" t="s">
        <v>2104</v>
      </c>
      <c r="D16743" s="489" t="s">
        <v>17657</v>
      </c>
    </row>
    <row r="16744" spans="1:4">
      <c r="A16744" s="489" t="str">
        <f t="shared" si="261"/>
        <v>2314901204訪問看護</v>
      </c>
      <c r="B16744" s="489">
        <v>2314901204</v>
      </c>
      <c r="C16744" s="489" t="s">
        <v>2102</v>
      </c>
      <c r="D16744" s="489" t="s">
        <v>17657</v>
      </c>
    </row>
    <row r="16745" spans="1:4">
      <c r="A16745" s="489" t="str">
        <f t="shared" si="261"/>
        <v>2314901212介護予防訪問リハビリテーション</v>
      </c>
      <c r="B16745" s="489">
        <v>2314901212</v>
      </c>
      <c r="C16745" s="489" t="s">
        <v>2108</v>
      </c>
      <c r="D16745" s="489" t="s">
        <v>17658</v>
      </c>
    </row>
    <row r="16746" spans="1:4">
      <c r="A16746" s="489" t="str">
        <f t="shared" si="261"/>
        <v>2314901212介護予防訪問看護</v>
      </c>
      <c r="B16746" s="489">
        <v>2314901212</v>
      </c>
      <c r="C16746" s="489" t="s">
        <v>2103</v>
      </c>
      <c r="D16746" s="489" t="s">
        <v>17658</v>
      </c>
    </row>
    <row r="16747" spans="1:4">
      <c r="A16747" s="489" t="str">
        <f t="shared" si="261"/>
        <v>2314901212訪問リハビリテーション</v>
      </c>
      <c r="B16747" s="489">
        <v>2314901212</v>
      </c>
      <c r="C16747" s="489" t="s">
        <v>2104</v>
      </c>
      <c r="D16747" s="489" t="s">
        <v>17658</v>
      </c>
    </row>
    <row r="16748" spans="1:4">
      <c r="A16748" s="489" t="str">
        <f t="shared" si="261"/>
        <v>2314901212訪問看護</v>
      </c>
      <c r="B16748" s="489">
        <v>2314901212</v>
      </c>
      <c r="C16748" s="489" t="s">
        <v>2102</v>
      </c>
      <c r="D16748" s="489" t="s">
        <v>17658</v>
      </c>
    </row>
    <row r="16749" spans="1:4">
      <c r="A16749" s="489" t="str">
        <f t="shared" si="261"/>
        <v>2314901238介護予防訪問リハビリテーション</v>
      </c>
      <c r="B16749" s="489">
        <v>2314901238</v>
      </c>
      <c r="C16749" s="489" t="s">
        <v>2108</v>
      </c>
      <c r="D16749" s="489" t="s">
        <v>17659</v>
      </c>
    </row>
    <row r="16750" spans="1:4">
      <c r="A16750" s="489" t="str">
        <f t="shared" si="261"/>
        <v>2314901238介護予防訪問看護</v>
      </c>
      <c r="B16750" s="489">
        <v>2314901238</v>
      </c>
      <c r="C16750" s="489" t="s">
        <v>2103</v>
      </c>
      <c r="D16750" s="489" t="s">
        <v>17659</v>
      </c>
    </row>
    <row r="16751" spans="1:4">
      <c r="A16751" s="489" t="str">
        <f t="shared" si="261"/>
        <v>2314901238訪問リハビリテーション</v>
      </c>
      <c r="B16751" s="489">
        <v>2314901238</v>
      </c>
      <c r="C16751" s="489" t="s">
        <v>2104</v>
      </c>
      <c r="D16751" s="489" t="s">
        <v>17659</v>
      </c>
    </row>
    <row r="16752" spans="1:4">
      <c r="A16752" s="489" t="str">
        <f t="shared" si="261"/>
        <v>2314901238訪問看護</v>
      </c>
      <c r="B16752" s="489">
        <v>2314901238</v>
      </c>
      <c r="C16752" s="489" t="s">
        <v>2102</v>
      </c>
      <c r="D16752" s="489" t="s">
        <v>17659</v>
      </c>
    </row>
    <row r="16753" spans="1:4">
      <c r="A16753" s="489" t="str">
        <f t="shared" si="261"/>
        <v>2314901246介護予防訪問リハビリテーション</v>
      </c>
      <c r="B16753" s="489">
        <v>2314901246</v>
      </c>
      <c r="C16753" s="489" t="s">
        <v>2108</v>
      </c>
      <c r="D16753" s="489" t="s">
        <v>17660</v>
      </c>
    </row>
    <row r="16754" spans="1:4">
      <c r="A16754" s="489" t="str">
        <f t="shared" si="261"/>
        <v>2314901246介護予防訪問看護</v>
      </c>
      <c r="B16754" s="489">
        <v>2314901246</v>
      </c>
      <c r="C16754" s="489" t="s">
        <v>2103</v>
      </c>
      <c r="D16754" s="489" t="s">
        <v>17660</v>
      </c>
    </row>
    <row r="16755" spans="1:4">
      <c r="A16755" s="489" t="str">
        <f t="shared" si="261"/>
        <v>2314901246訪問リハビリテーション</v>
      </c>
      <c r="B16755" s="489">
        <v>2314901246</v>
      </c>
      <c r="C16755" s="489" t="s">
        <v>2104</v>
      </c>
      <c r="D16755" s="489" t="s">
        <v>17660</v>
      </c>
    </row>
    <row r="16756" spans="1:4">
      <c r="A16756" s="489" t="str">
        <f t="shared" si="261"/>
        <v>2314901246訪問看護</v>
      </c>
      <c r="B16756" s="489">
        <v>2314901246</v>
      </c>
      <c r="C16756" s="489" t="s">
        <v>2102</v>
      </c>
      <c r="D16756" s="489" t="s">
        <v>17660</v>
      </c>
    </row>
    <row r="16757" spans="1:4">
      <c r="A16757" s="489" t="str">
        <f t="shared" si="261"/>
        <v>2314901253介護予防訪問リハビリテーション</v>
      </c>
      <c r="B16757" s="489">
        <v>2314901253</v>
      </c>
      <c r="C16757" s="489" t="s">
        <v>2108</v>
      </c>
      <c r="D16757" s="489" t="s">
        <v>17661</v>
      </c>
    </row>
    <row r="16758" spans="1:4">
      <c r="A16758" s="489" t="str">
        <f t="shared" si="261"/>
        <v>2314901253介護予防訪問看護</v>
      </c>
      <c r="B16758" s="489">
        <v>2314901253</v>
      </c>
      <c r="C16758" s="489" t="s">
        <v>2103</v>
      </c>
      <c r="D16758" s="489" t="s">
        <v>17661</v>
      </c>
    </row>
    <row r="16759" spans="1:4">
      <c r="A16759" s="489" t="str">
        <f t="shared" si="261"/>
        <v>2314901253訪問リハビリテーション</v>
      </c>
      <c r="B16759" s="489">
        <v>2314901253</v>
      </c>
      <c r="C16759" s="489" t="s">
        <v>2104</v>
      </c>
      <c r="D16759" s="489" t="s">
        <v>17661</v>
      </c>
    </row>
    <row r="16760" spans="1:4">
      <c r="A16760" s="489" t="str">
        <f t="shared" si="261"/>
        <v>2314901253訪問看護</v>
      </c>
      <c r="B16760" s="489">
        <v>2314901253</v>
      </c>
      <c r="C16760" s="489" t="s">
        <v>2102</v>
      </c>
      <c r="D16760" s="489" t="s">
        <v>17661</v>
      </c>
    </row>
    <row r="16761" spans="1:4">
      <c r="A16761" s="489" t="str">
        <f t="shared" si="261"/>
        <v>2314901261介護予防訪問リハビリテーション</v>
      </c>
      <c r="B16761" s="489">
        <v>2314901261</v>
      </c>
      <c r="C16761" s="489" t="s">
        <v>2108</v>
      </c>
      <c r="D16761" s="489" t="s">
        <v>17662</v>
      </c>
    </row>
    <row r="16762" spans="1:4">
      <c r="A16762" s="489" t="str">
        <f t="shared" si="261"/>
        <v>2314901261介護予防訪問看護</v>
      </c>
      <c r="B16762" s="489">
        <v>2314901261</v>
      </c>
      <c r="C16762" s="489" t="s">
        <v>2103</v>
      </c>
      <c r="D16762" s="489" t="s">
        <v>17662</v>
      </c>
    </row>
    <row r="16763" spans="1:4">
      <c r="A16763" s="489" t="str">
        <f t="shared" si="261"/>
        <v>2314901261訪問リハビリテーション</v>
      </c>
      <c r="B16763" s="489">
        <v>2314901261</v>
      </c>
      <c r="C16763" s="489" t="s">
        <v>2104</v>
      </c>
      <c r="D16763" s="489" t="s">
        <v>17662</v>
      </c>
    </row>
    <row r="16764" spans="1:4">
      <c r="A16764" s="489" t="str">
        <f t="shared" si="261"/>
        <v>2314901261訪問看護</v>
      </c>
      <c r="B16764" s="489">
        <v>2314901261</v>
      </c>
      <c r="C16764" s="489" t="s">
        <v>2102</v>
      </c>
      <c r="D16764" s="489" t="s">
        <v>17662</v>
      </c>
    </row>
    <row r="16765" spans="1:4">
      <c r="A16765" s="489" t="str">
        <f t="shared" si="261"/>
        <v>2314901279介護予防訪問リハビリテーション</v>
      </c>
      <c r="B16765" s="489">
        <v>2314901279</v>
      </c>
      <c r="C16765" s="489" t="s">
        <v>2108</v>
      </c>
      <c r="D16765" s="489" t="s">
        <v>17663</v>
      </c>
    </row>
    <row r="16766" spans="1:4">
      <c r="A16766" s="489" t="str">
        <f t="shared" si="261"/>
        <v>2314901279介護予防訪問看護</v>
      </c>
      <c r="B16766" s="489">
        <v>2314901279</v>
      </c>
      <c r="C16766" s="489" t="s">
        <v>2103</v>
      </c>
      <c r="D16766" s="489" t="s">
        <v>17663</v>
      </c>
    </row>
    <row r="16767" spans="1:4">
      <c r="A16767" s="489" t="str">
        <f t="shared" si="261"/>
        <v>2314901279訪問リハビリテーション</v>
      </c>
      <c r="B16767" s="489">
        <v>2314901279</v>
      </c>
      <c r="C16767" s="489" t="s">
        <v>2104</v>
      </c>
      <c r="D16767" s="489" t="s">
        <v>17663</v>
      </c>
    </row>
    <row r="16768" spans="1:4">
      <c r="A16768" s="489" t="str">
        <f t="shared" si="261"/>
        <v>2314901279訪問看護</v>
      </c>
      <c r="B16768" s="489">
        <v>2314901279</v>
      </c>
      <c r="C16768" s="489" t="s">
        <v>2102</v>
      </c>
      <c r="D16768" s="489" t="s">
        <v>17663</v>
      </c>
    </row>
    <row r="16769" spans="1:4">
      <c r="A16769" s="489" t="str">
        <f t="shared" si="261"/>
        <v>2314901295介護予防訪問リハビリテーション</v>
      </c>
      <c r="B16769" s="489">
        <v>2314901295</v>
      </c>
      <c r="C16769" s="489" t="s">
        <v>2108</v>
      </c>
      <c r="D16769" s="489" t="s">
        <v>17664</v>
      </c>
    </row>
    <row r="16770" spans="1:4">
      <c r="A16770" s="489" t="str">
        <f t="shared" ref="A16770:A16833" si="262">B16770&amp;C16770</f>
        <v>2314901295介護予防訪問看護</v>
      </c>
      <c r="B16770" s="489">
        <v>2314901295</v>
      </c>
      <c r="C16770" s="489" t="s">
        <v>2103</v>
      </c>
      <c r="D16770" s="489" t="s">
        <v>17664</v>
      </c>
    </row>
    <row r="16771" spans="1:4">
      <c r="A16771" s="489" t="str">
        <f t="shared" si="262"/>
        <v>2314901295訪問リハビリテーション</v>
      </c>
      <c r="B16771" s="489">
        <v>2314901295</v>
      </c>
      <c r="C16771" s="489" t="s">
        <v>2104</v>
      </c>
      <c r="D16771" s="489" t="s">
        <v>17664</v>
      </c>
    </row>
    <row r="16772" spans="1:4">
      <c r="A16772" s="489" t="str">
        <f t="shared" si="262"/>
        <v>2314901295訪問看護</v>
      </c>
      <c r="B16772" s="489">
        <v>2314901295</v>
      </c>
      <c r="C16772" s="489" t="s">
        <v>2102</v>
      </c>
      <c r="D16772" s="489" t="s">
        <v>17664</v>
      </c>
    </row>
    <row r="16773" spans="1:4">
      <c r="A16773" s="489" t="str">
        <f t="shared" si="262"/>
        <v>2314901303介護予防訪問リハビリテーション</v>
      </c>
      <c r="B16773" s="489">
        <v>2314901303</v>
      </c>
      <c r="C16773" s="489" t="s">
        <v>2108</v>
      </c>
      <c r="D16773" s="489" t="s">
        <v>17665</v>
      </c>
    </row>
    <row r="16774" spans="1:4">
      <c r="A16774" s="489" t="str">
        <f t="shared" si="262"/>
        <v>2314901303介護予防訪問看護</v>
      </c>
      <c r="B16774" s="489">
        <v>2314901303</v>
      </c>
      <c r="C16774" s="489" t="s">
        <v>2103</v>
      </c>
      <c r="D16774" s="489" t="s">
        <v>17665</v>
      </c>
    </row>
    <row r="16775" spans="1:4">
      <c r="A16775" s="489" t="str">
        <f t="shared" si="262"/>
        <v>2314901303訪問リハビリテーション</v>
      </c>
      <c r="B16775" s="489">
        <v>2314901303</v>
      </c>
      <c r="C16775" s="489" t="s">
        <v>2104</v>
      </c>
      <c r="D16775" s="489" t="s">
        <v>17665</v>
      </c>
    </row>
    <row r="16776" spans="1:4">
      <c r="A16776" s="489" t="str">
        <f t="shared" si="262"/>
        <v>2314901303訪問看護</v>
      </c>
      <c r="B16776" s="489">
        <v>2314901303</v>
      </c>
      <c r="C16776" s="489" t="s">
        <v>2102</v>
      </c>
      <c r="D16776" s="489" t="s">
        <v>17665</v>
      </c>
    </row>
    <row r="16777" spans="1:4">
      <c r="A16777" s="489" t="str">
        <f t="shared" si="262"/>
        <v>2314901311介護予防訪問リハビリテーション</v>
      </c>
      <c r="B16777" s="489">
        <v>2314901311</v>
      </c>
      <c r="C16777" s="489" t="s">
        <v>2108</v>
      </c>
      <c r="D16777" s="489" t="s">
        <v>17666</v>
      </c>
    </row>
    <row r="16778" spans="1:4">
      <c r="A16778" s="489" t="str">
        <f t="shared" si="262"/>
        <v>2314901311介護予防訪問看護</v>
      </c>
      <c r="B16778" s="489">
        <v>2314901311</v>
      </c>
      <c r="C16778" s="489" t="s">
        <v>2103</v>
      </c>
      <c r="D16778" s="489" t="s">
        <v>17666</v>
      </c>
    </row>
    <row r="16779" spans="1:4">
      <c r="A16779" s="489" t="str">
        <f t="shared" si="262"/>
        <v>2314901311訪問リハビリテーション</v>
      </c>
      <c r="B16779" s="489">
        <v>2314901311</v>
      </c>
      <c r="C16779" s="489" t="s">
        <v>2104</v>
      </c>
      <c r="D16779" s="489" t="s">
        <v>17666</v>
      </c>
    </row>
    <row r="16780" spans="1:4">
      <c r="A16780" s="489" t="str">
        <f t="shared" si="262"/>
        <v>2314901311訪問看護</v>
      </c>
      <c r="B16780" s="489">
        <v>2314901311</v>
      </c>
      <c r="C16780" s="489" t="s">
        <v>2102</v>
      </c>
      <c r="D16780" s="489" t="s">
        <v>17666</v>
      </c>
    </row>
    <row r="16781" spans="1:4">
      <c r="A16781" s="489" t="str">
        <f t="shared" si="262"/>
        <v>2314901329介護予防訪問リハビリテーション</v>
      </c>
      <c r="B16781" s="489">
        <v>2314901329</v>
      </c>
      <c r="C16781" s="489" t="s">
        <v>2108</v>
      </c>
      <c r="D16781" s="489" t="s">
        <v>17667</v>
      </c>
    </row>
    <row r="16782" spans="1:4">
      <c r="A16782" s="489" t="str">
        <f t="shared" si="262"/>
        <v>2314901329介護予防訪問看護</v>
      </c>
      <c r="B16782" s="489">
        <v>2314901329</v>
      </c>
      <c r="C16782" s="489" t="s">
        <v>2103</v>
      </c>
      <c r="D16782" s="489" t="s">
        <v>17667</v>
      </c>
    </row>
    <row r="16783" spans="1:4">
      <c r="A16783" s="489" t="str">
        <f t="shared" si="262"/>
        <v>2314901329訪問リハビリテーション</v>
      </c>
      <c r="B16783" s="489">
        <v>2314901329</v>
      </c>
      <c r="C16783" s="489" t="s">
        <v>2104</v>
      </c>
      <c r="D16783" s="489" t="s">
        <v>17667</v>
      </c>
    </row>
    <row r="16784" spans="1:4">
      <c r="A16784" s="489" t="str">
        <f t="shared" si="262"/>
        <v>2314901329訪問看護</v>
      </c>
      <c r="B16784" s="489">
        <v>2314901329</v>
      </c>
      <c r="C16784" s="489" t="s">
        <v>2102</v>
      </c>
      <c r="D16784" s="489" t="s">
        <v>17667</v>
      </c>
    </row>
    <row r="16785" spans="1:4">
      <c r="A16785" s="489" t="str">
        <f t="shared" si="262"/>
        <v>2314901337介護予防訪問リハビリテーション</v>
      </c>
      <c r="B16785" s="489">
        <v>2314901337</v>
      </c>
      <c r="C16785" s="489" t="s">
        <v>2108</v>
      </c>
      <c r="D16785" s="489" t="s">
        <v>17668</v>
      </c>
    </row>
    <row r="16786" spans="1:4">
      <c r="A16786" s="489" t="str">
        <f t="shared" si="262"/>
        <v>2314901337介護予防訪問看護</v>
      </c>
      <c r="B16786" s="489">
        <v>2314901337</v>
      </c>
      <c r="C16786" s="489" t="s">
        <v>2103</v>
      </c>
      <c r="D16786" s="489" t="s">
        <v>17668</v>
      </c>
    </row>
    <row r="16787" spans="1:4">
      <c r="A16787" s="489" t="str">
        <f t="shared" si="262"/>
        <v>2314901337訪問リハビリテーション</v>
      </c>
      <c r="B16787" s="489">
        <v>2314901337</v>
      </c>
      <c r="C16787" s="489" t="s">
        <v>2104</v>
      </c>
      <c r="D16787" s="489" t="s">
        <v>17668</v>
      </c>
    </row>
    <row r="16788" spans="1:4">
      <c r="A16788" s="489" t="str">
        <f t="shared" si="262"/>
        <v>2314901337訪問看護</v>
      </c>
      <c r="B16788" s="489">
        <v>2314901337</v>
      </c>
      <c r="C16788" s="489" t="s">
        <v>2102</v>
      </c>
      <c r="D16788" s="489" t="s">
        <v>17668</v>
      </c>
    </row>
    <row r="16789" spans="1:4">
      <c r="A16789" s="489" t="str">
        <f t="shared" si="262"/>
        <v>2314901352介護予防訪問リハビリテーション</v>
      </c>
      <c r="B16789" s="489">
        <v>2314901352</v>
      </c>
      <c r="C16789" s="489" t="s">
        <v>2108</v>
      </c>
      <c r="D16789" s="489" t="s">
        <v>17669</v>
      </c>
    </row>
    <row r="16790" spans="1:4">
      <c r="A16790" s="489" t="str">
        <f t="shared" si="262"/>
        <v>2314901352介護予防訪問看護</v>
      </c>
      <c r="B16790" s="489">
        <v>2314901352</v>
      </c>
      <c r="C16790" s="489" t="s">
        <v>2103</v>
      </c>
      <c r="D16790" s="489" t="s">
        <v>17669</v>
      </c>
    </row>
    <row r="16791" spans="1:4">
      <c r="A16791" s="489" t="str">
        <f t="shared" si="262"/>
        <v>2314901352訪問リハビリテーション</v>
      </c>
      <c r="B16791" s="489">
        <v>2314901352</v>
      </c>
      <c r="C16791" s="489" t="s">
        <v>2104</v>
      </c>
      <c r="D16791" s="489" t="s">
        <v>17669</v>
      </c>
    </row>
    <row r="16792" spans="1:4">
      <c r="A16792" s="489" t="str">
        <f t="shared" si="262"/>
        <v>2314901352訪問看護</v>
      </c>
      <c r="B16792" s="489">
        <v>2314901352</v>
      </c>
      <c r="C16792" s="489" t="s">
        <v>2102</v>
      </c>
      <c r="D16792" s="489" t="s">
        <v>17669</v>
      </c>
    </row>
    <row r="16793" spans="1:4">
      <c r="A16793" s="489" t="str">
        <f t="shared" si="262"/>
        <v>2314901360介護予防訪問リハビリテーション</v>
      </c>
      <c r="B16793" s="489">
        <v>2314901360</v>
      </c>
      <c r="C16793" s="489" t="s">
        <v>2108</v>
      </c>
      <c r="D16793" s="489" t="s">
        <v>17670</v>
      </c>
    </row>
    <row r="16794" spans="1:4">
      <c r="A16794" s="489" t="str">
        <f t="shared" si="262"/>
        <v>2314901360介護予防訪問看護</v>
      </c>
      <c r="B16794" s="489">
        <v>2314901360</v>
      </c>
      <c r="C16794" s="489" t="s">
        <v>2103</v>
      </c>
      <c r="D16794" s="489" t="s">
        <v>17670</v>
      </c>
    </row>
    <row r="16795" spans="1:4">
      <c r="A16795" s="489" t="str">
        <f t="shared" si="262"/>
        <v>2314901360訪問リハビリテーション</v>
      </c>
      <c r="B16795" s="489">
        <v>2314901360</v>
      </c>
      <c r="C16795" s="489" t="s">
        <v>2104</v>
      </c>
      <c r="D16795" s="489" t="s">
        <v>17670</v>
      </c>
    </row>
    <row r="16796" spans="1:4">
      <c r="A16796" s="489" t="str">
        <f t="shared" si="262"/>
        <v>2314901360訪問看護</v>
      </c>
      <c r="B16796" s="489">
        <v>2314901360</v>
      </c>
      <c r="C16796" s="489" t="s">
        <v>2102</v>
      </c>
      <c r="D16796" s="489" t="s">
        <v>17670</v>
      </c>
    </row>
    <row r="16797" spans="1:4">
      <c r="A16797" s="489" t="str">
        <f t="shared" si="262"/>
        <v>2314901378介護予防訪問リハビリテーション</v>
      </c>
      <c r="B16797" s="489">
        <v>2314901378</v>
      </c>
      <c r="C16797" s="489" t="s">
        <v>2108</v>
      </c>
      <c r="D16797" s="489" t="s">
        <v>17671</v>
      </c>
    </row>
    <row r="16798" spans="1:4">
      <c r="A16798" s="489" t="str">
        <f t="shared" si="262"/>
        <v>2314901378介護予防訪問看護</v>
      </c>
      <c r="B16798" s="489">
        <v>2314901378</v>
      </c>
      <c r="C16798" s="489" t="s">
        <v>2103</v>
      </c>
      <c r="D16798" s="489" t="s">
        <v>17671</v>
      </c>
    </row>
    <row r="16799" spans="1:4">
      <c r="A16799" s="489" t="str">
        <f t="shared" si="262"/>
        <v>2314901378訪問リハビリテーション</v>
      </c>
      <c r="B16799" s="489">
        <v>2314901378</v>
      </c>
      <c r="C16799" s="489" t="s">
        <v>2104</v>
      </c>
      <c r="D16799" s="489" t="s">
        <v>17671</v>
      </c>
    </row>
    <row r="16800" spans="1:4">
      <c r="A16800" s="489" t="str">
        <f t="shared" si="262"/>
        <v>2314901378訪問看護</v>
      </c>
      <c r="B16800" s="489">
        <v>2314901378</v>
      </c>
      <c r="C16800" s="489" t="s">
        <v>2102</v>
      </c>
      <c r="D16800" s="489" t="s">
        <v>17671</v>
      </c>
    </row>
    <row r="16801" spans="1:4">
      <c r="A16801" s="489" t="str">
        <f t="shared" si="262"/>
        <v>2314901394介護予防訪問リハビリテーション</v>
      </c>
      <c r="B16801" s="489">
        <v>2314901394</v>
      </c>
      <c r="C16801" s="489" t="s">
        <v>2108</v>
      </c>
      <c r="D16801" s="489" t="s">
        <v>17672</v>
      </c>
    </row>
    <row r="16802" spans="1:4">
      <c r="A16802" s="489" t="str">
        <f t="shared" si="262"/>
        <v>2314901394介護予防訪問看護</v>
      </c>
      <c r="B16802" s="489">
        <v>2314901394</v>
      </c>
      <c r="C16802" s="489" t="s">
        <v>2103</v>
      </c>
      <c r="D16802" s="489" t="s">
        <v>17672</v>
      </c>
    </row>
    <row r="16803" spans="1:4">
      <c r="A16803" s="489" t="str">
        <f t="shared" si="262"/>
        <v>2314901394訪問リハビリテーション</v>
      </c>
      <c r="B16803" s="489">
        <v>2314901394</v>
      </c>
      <c r="C16803" s="489" t="s">
        <v>2104</v>
      </c>
      <c r="D16803" s="489" t="s">
        <v>17672</v>
      </c>
    </row>
    <row r="16804" spans="1:4">
      <c r="A16804" s="489" t="str">
        <f t="shared" si="262"/>
        <v>2314901394訪問看護</v>
      </c>
      <c r="B16804" s="489">
        <v>2314901394</v>
      </c>
      <c r="C16804" s="489" t="s">
        <v>2102</v>
      </c>
      <c r="D16804" s="489" t="s">
        <v>17672</v>
      </c>
    </row>
    <row r="16805" spans="1:4">
      <c r="A16805" s="489" t="str">
        <f t="shared" si="262"/>
        <v>2314901402介護予防訪問リハビリテーション</v>
      </c>
      <c r="B16805" s="489">
        <v>2314901402</v>
      </c>
      <c r="C16805" s="489" t="s">
        <v>2108</v>
      </c>
      <c r="D16805" s="489" t="s">
        <v>17673</v>
      </c>
    </row>
    <row r="16806" spans="1:4">
      <c r="A16806" s="489" t="str">
        <f t="shared" si="262"/>
        <v>2314901402介護予防訪問看護</v>
      </c>
      <c r="B16806" s="489">
        <v>2314901402</v>
      </c>
      <c r="C16806" s="489" t="s">
        <v>2103</v>
      </c>
      <c r="D16806" s="489" t="s">
        <v>17673</v>
      </c>
    </row>
    <row r="16807" spans="1:4">
      <c r="A16807" s="489" t="str">
        <f t="shared" si="262"/>
        <v>2314901402訪問リハビリテーション</v>
      </c>
      <c r="B16807" s="489">
        <v>2314901402</v>
      </c>
      <c r="C16807" s="489" t="s">
        <v>2104</v>
      </c>
      <c r="D16807" s="489" t="s">
        <v>17673</v>
      </c>
    </row>
    <row r="16808" spans="1:4">
      <c r="A16808" s="489" t="str">
        <f t="shared" si="262"/>
        <v>2314901402訪問看護</v>
      </c>
      <c r="B16808" s="489">
        <v>2314901402</v>
      </c>
      <c r="C16808" s="489" t="s">
        <v>2102</v>
      </c>
      <c r="D16808" s="489" t="s">
        <v>17673</v>
      </c>
    </row>
    <row r="16809" spans="1:4">
      <c r="A16809" s="489" t="str">
        <f t="shared" si="262"/>
        <v>2314901410介護予防訪問リハビリテーション</v>
      </c>
      <c r="B16809" s="489">
        <v>2314901410</v>
      </c>
      <c r="C16809" s="489" t="s">
        <v>2108</v>
      </c>
      <c r="D16809" s="489" t="s">
        <v>17674</v>
      </c>
    </row>
    <row r="16810" spans="1:4">
      <c r="A16810" s="489" t="str">
        <f t="shared" si="262"/>
        <v>2314901410介護予防訪問看護</v>
      </c>
      <c r="B16810" s="489">
        <v>2314901410</v>
      </c>
      <c r="C16810" s="489" t="s">
        <v>2103</v>
      </c>
      <c r="D16810" s="489" t="s">
        <v>17674</v>
      </c>
    </row>
    <row r="16811" spans="1:4">
      <c r="A16811" s="489" t="str">
        <f t="shared" si="262"/>
        <v>2314901410訪問リハビリテーション</v>
      </c>
      <c r="B16811" s="489">
        <v>2314901410</v>
      </c>
      <c r="C16811" s="489" t="s">
        <v>2104</v>
      </c>
      <c r="D16811" s="489" t="s">
        <v>17674</v>
      </c>
    </row>
    <row r="16812" spans="1:4">
      <c r="A16812" s="489" t="str">
        <f t="shared" si="262"/>
        <v>2314901410訪問看護</v>
      </c>
      <c r="B16812" s="489">
        <v>2314901410</v>
      </c>
      <c r="C16812" s="489" t="s">
        <v>2102</v>
      </c>
      <c r="D16812" s="489" t="s">
        <v>17674</v>
      </c>
    </row>
    <row r="16813" spans="1:4">
      <c r="A16813" s="489" t="str">
        <f t="shared" si="262"/>
        <v>2314901428介護予防訪問リハビリテーション</v>
      </c>
      <c r="B16813" s="489">
        <v>2314901428</v>
      </c>
      <c r="C16813" s="489" t="s">
        <v>2108</v>
      </c>
      <c r="D16813" s="489" t="s">
        <v>17675</v>
      </c>
    </row>
    <row r="16814" spans="1:4">
      <c r="A16814" s="489" t="str">
        <f t="shared" si="262"/>
        <v>2314901428介護予防訪問看護</v>
      </c>
      <c r="B16814" s="489">
        <v>2314901428</v>
      </c>
      <c r="C16814" s="489" t="s">
        <v>2103</v>
      </c>
      <c r="D16814" s="489" t="s">
        <v>17675</v>
      </c>
    </row>
    <row r="16815" spans="1:4">
      <c r="A16815" s="489" t="str">
        <f t="shared" si="262"/>
        <v>2314901428訪問リハビリテーション</v>
      </c>
      <c r="B16815" s="489">
        <v>2314901428</v>
      </c>
      <c r="C16815" s="489" t="s">
        <v>2104</v>
      </c>
      <c r="D16815" s="489" t="s">
        <v>17675</v>
      </c>
    </row>
    <row r="16816" spans="1:4">
      <c r="A16816" s="489" t="str">
        <f t="shared" si="262"/>
        <v>2314901428訪問看護</v>
      </c>
      <c r="B16816" s="489">
        <v>2314901428</v>
      </c>
      <c r="C16816" s="489" t="s">
        <v>2102</v>
      </c>
      <c r="D16816" s="489" t="s">
        <v>17675</v>
      </c>
    </row>
    <row r="16817" spans="1:4">
      <c r="A16817" s="489" t="str">
        <f t="shared" si="262"/>
        <v>2314901436介護予防訪問リハビリテーション</v>
      </c>
      <c r="B16817" s="489">
        <v>2314901436</v>
      </c>
      <c r="C16817" s="489" t="s">
        <v>2108</v>
      </c>
      <c r="D16817" s="489" t="s">
        <v>17676</v>
      </c>
    </row>
    <row r="16818" spans="1:4">
      <c r="A16818" s="489" t="str">
        <f t="shared" si="262"/>
        <v>2314901436介護予防訪問看護</v>
      </c>
      <c r="B16818" s="489">
        <v>2314901436</v>
      </c>
      <c r="C16818" s="489" t="s">
        <v>2103</v>
      </c>
      <c r="D16818" s="489" t="s">
        <v>17676</v>
      </c>
    </row>
    <row r="16819" spans="1:4">
      <c r="A16819" s="489" t="str">
        <f t="shared" si="262"/>
        <v>2314901436訪問リハビリテーション</v>
      </c>
      <c r="B16819" s="489">
        <v>2314901436</v>
      </c>
      <c r="C16819" s="489" t="s">
        <v>2104</v>
      </c>
      <c r="D16819" s="489" t="s">
        <v>17676</v>
      </c>
    </row>
    <row r="16820" spans="1:4">
      <c r="A16820" s="489" t="str">
        <f t="shared" si="262"/>
        <v>2314901436訪問看護</v>
      </c>
      <c r="B16820" s="489">
        <v>2314901436</v>
      </c>
      <c r="C16820" s="489" t="s">
        <v>2102</v>
      </c>
      <c r="D16820" s="489" t="s">
        <v>17676</v>
      </c>
    </row>
    <row r="16821" spans="1:4">
      <c r="A16821" s="489" t="str">
        <f t="shared" si="262"/>
        <v>2314901444介護予防訪問リハビリテーション</v>
      </c>
      <c r="B16821" s="489">
        <v>2314901444</v>
      </c>
      <c r="C16821" s="489" t="s">
        <v>2108</v>
      </c>
      <c r="D16821" s="489" t="s">
        <v>17677</v>
      </c>
    </row>
    <row r="16822" spans="1:4">
      <c r="A16822" s="489" t="str">
        <f t="shared" si="262"/>
        <v>2314901444介護予防訪問看護</v>
      </c>
      <c r="B16822" s="489">
        <v>2314901444</v>
      </c>
      <c r="C16822" s="489" t="s">
        <v>2103</v>
      </c>
      <c r="D16822" s="489" t="s">
        <v>17677</v>
      </c>
    </row>
    <row r="16823" spans="1:4">
      <c r="A16823" s="489" t="str">
        <f t="shared" si="262"/>
        <v>2314901444訪問リハビリテーション</v>
      </c>
      <c r="B16823" s="489">
        <v>2314901444</v>
      </c>
      <c r="C16823" s="489" t="s">
        <v>2104</v>
      </c>
      <c r="D16823" s="489" t="s">
        <v>17677</v>
      </c>
    </row>
    <row r="16824" spans="1:4">
      <c r="A16824" s="489" t="str">
        <f t="shared" si="262"/>
        <v>2314901444訪問看護</v>
      </c>
      <c r="B16824" s="489">
        <v>2314901444</v>
      </c>
      <c r="C16824" s="489" t="s">
        <v>2102</v>
      </c>
      <c r="D16824" s="489" t="s">
        <v>17677</v>
      </c>
    </row>
    <row r="16825" spans="1:4">
      <c r="A16825" s="489" t="str">
        <f t="shared" si="262"/>
        <v>2314901451介護予防訪問リハビリテーション</v>
      </c>
      <c r="B16825" s="489">
        <v>2314901451</v>
      </c>
      <c r="C16825" s="489" t="s">
        <v>2108</v>
      </c>
      <c r="D16825" s="489" t="s">
        <v>17678</v>
      </c>
    </row>
    <row r="16826" spans="1:4">
      <c r="A16826" s="489" t="str">
        <f t="shared" si="262"/>
        <v>2314901451介護予防訪問看護</v>
      </c>
      <c r="B16826" s="489">
        <v>2314901451</v>
      </c>
      <c r="C16826" s="489" t="s">
        <v>2103</v>
      </c>
      <c r="D16826" s="489" t="s">
        <v>17678</v>
      </c>
    </row>
    <row r="16827" spans="1:4">
      <c r="A16827" s="489" t="str">
        <f t="shared" si="262"/>
        <v>2314901451訪問リハビリテーション</v>
      </c>
      <c r="B16827" s="489">
        <v>2314901451</v>
      </c>
      <c r="C16827" s="489" t="s">
        <v>2104</v>
      </c>
      <c r="D16827" s="489" t="s">
        <v>17678</v>
      </c>
    </row>
    <row r="16828" spans="1:4">
      <c r="A16828" s="489" t="str">
        <f t="shared" si="262"/>
        <v>2314901451訪問看護</v>
      </c>
      <c r="B16828" s="489">
        <v>2314901451</v>
      </c>
      <c r="C16828" s="489" t="s">
        <v>2102</v>
      </c>
      <c r="D16828" s="489" t="s">
        <v>17678</v>
      </c>
    </row>
    <row r="16829" spans="1:4">
      <c r="A16829" s="489" t="str">
        <f t="shared" si="262"/>
        <v>2314901469介護予防訪問リハビリテーション</v>
      </c>
      <c r="B16829" s="489">
        <v>2314901469</v>
      </c>
      <c r="C16829" s="489" t="s">
        <v>2108</v>
      </c>
      <c r="D16829" s="489" t="s">
        <v>17679</v>
      </c>
    </row>
    <row r="16830" spans="1:4">
      <c r="A16830" s="489" t="str">
        <f t="shared" si="262"/>
        <v>2314901469介護予防訪問看護</v>
      </c>
      <c r="B16830" s="489">
        <v>2314901469</v>
      </c>
      <c r="C16830" s="489" t="s">
        <v>2103</v>
      </c>
      <c r="D16830" s="489" t="s">
        <v>17679</v>
      </c>
    </row>
    <row r="16831" spans="1:4">
      <c r="A16831" s="489" t="str">
        <f t="shared" si="262"/>
        <v>2314901469訪問リハビリテーション</v>
      </c>
      <c r="B16831" s="489">
        <v>2314901469</v>
      </c>
      <c r="C16831" s="489" t="s">
        <v>2104</v>
      </c>
      <c r="D16831" s="489" t="s">
        <v>17679</v>
      </c>
    </row>
    <row r="16832" spans="1:4">
      <c r="A16832" s="489" t="str">
        <f t="shared" si="262"/>
        <v>2314901469訪問看護</v>
      </c>
      <c r="B16832" s="489">
        <v>2314901469</v>
      </c>
      <c r="C16832" s="489" t="s">
        <v>2102</v>
      </c>
      <c r="D16832" s="489" t="s">
        <v>17679</v>
      </c>
    </row>
    <row r="16833" spans="1:4">
      <c r="A16833" s="489" t="str">
        <f t="shared" si="262"/>
        <v>2314901477介護予防訪問リハビリテーション</v>
      </c>
      <c r="B16833" s="489">
        <v>2314901477</v>
      </c>
      <c r="C16833" s="489" t="s">
        <v>2108</v>
      </c>
      <c r="D16833" s="489" t="s">
        <v>17680</v>
      </c>
    </row>
    <row r="16834" spans="1:4">
      <c r="A16834" s="489" t="str">
        <f t="shared" ref="A16834:A16897" si="263">B16834&amp;C16834</f>
        <v>2314901477介護予防訪問看護</v>
      </c>
      <c r="B16834" s="489">
        <v>2314901477</v>
      </c>
      <c r="C16834" s="489" t="s">
        <v>2103</v>
      </c>
      <c r="D16834" s="489" t="s">
        <v>17680</v>
      </c>
    </row>
    <row r="16835" spans="1:4">
      <c r="A16835" s="489" t="str">
        <f t="shared" si="263"/>
        <v>2314901477訪問リハビリテーション</v>
      </c>
      <c r="B16835" s="489">
        <v>2314901477</v>
      </c>
      <c r="C16835" s="489" t="s">
        <v>2104</v>
      </c>
      <c r="D16835" s="489" t="s">
        <v>17680</v>
      </c>
    </row>
    <row r="16836" spans="1:4">
      <c r="A16836" s="489" t="str">
        <f t="shared" si="263"/>
        <v>2314901477訪問看護</v>
      </c>
      <c r="B16836" s="489">
        <v>2314901477</v>
      </c>
      <c r="C16836" s="489" t="s">
        <v>2102</v>
      </c>
      <c r="D16836" s="489" t="s">
        <v>17680</v>
      </c>
    </row>
    <row r="16837" spans="1:4">
      <c r="A16837" s="489" t="str">
        <f t="shared" si="263"/>
        <v>2314901485介護予防訪問リハビリテーション</v>
      </c>
      <c r="B16837" s="489">
        <v>2314901485</v>
      </c>
      <c r="C16837" s="489" t="s">
        <v>2108</v>
      </c>
      <c r="D16837" s="489" t="s">
        <v>17681</v>
      </c>
    </row>
    <row r="16838" spans="1:4">
      <c r="A16838" s="489" t="str">
        <f t="shared" si="263"/>
        <v>2314901485介護予防訪問看護</v>
      </c>
      <c r="B16838" s="489">
        <v>2314901485</v>
      </c>
      <c r="C16838" s="489" t="s">
        <v>2103</v>
      </c>
      <c r="D16838" s="489" t="s">
        <v>17681</v>
      </c>
    </row>
    <row r="16839" spans="1:4">
      <c r="A16839" s="489" t="str">
        <f t="shared" si="263"/>
        <v>2314901485訪問リハビリテーション</v>
      </c>
      <c r="B16839" s="489">
        <v>2314901485</v>
      </c>
      <c r="C16839" s="489" t="s">
        <v>2104</v>
      </c>
      <c r="D16839" s="489" t="s">
        <v>17681</v>
      </c>
    </row>
    <row r="16840" spans="1:4">
      <c r="A16840" s="489" t="str">
        <f t="shared" si="263"/>
        <v>2314901485訪問看護</v>
      </c>
      <c r="B16840" s="489">
        <v>2314901485</v>
      </c>
      <c r="C16840" s="489" t="s">
        <v>2102</v>
      </c>
      <c r="D16840" s="489" t="s">
        <v>17681</v>
      </c>
    </row>
    <row r="16841" spans="1:4">
      <c r="A16841" s="489" t="str">
        <f t="shared" si="263"/>
        <v>2314901493介護予防訪問リハビリテーション</v>
      </c>
      <c r="B16841" s="489">
        <v>2314901493</v>
      </c>
      <c r="C16841" s="489" t="s">
        <v>2108</v>
      </c>
      <c r="D16841" s="489" t="s">
        <v>17682</v>
      </c>
    </row>
    <row r="16842" spans="1:4">
      <c r="A16842" s="489" t="str">
        <f t="shared" si="263"/>
        <v>2314901493介護予防訪問看護</v>
      </c>
      <c r="B16842" s="489">
        <v>2314901493</v>
      </c>
      <c r="C16842" s="489" t="s">
        <v>2103</v>
      </c>
      <c r="D16842" s="489" t="s">
        <v>17682</v>
      </c>
    </row>
    <row r="16843" spans="1:4">
      <c r="A16843" s="489" t="str">
        <f t="shared" si="263"/>
        <v>2314901493訪問リハビリテーション</v>
      </c>
      <c r="B16843" s="489">
        <v>2314901493</v>
      </c>
      <c r="C16843" s="489" t="s">
        <v>2104</v>
      </c>
      <c r="D16843" s="489" t="s">
        <v>17682</v>
      </c>
    </row>
    <row r="16844" spans="1:4">
      <c r="A16844" s="489" t="str">
        <f t="shared" si="263"/>
        <v>2314901493訪問看護</v>
      </c>
      <c r="B16844" s="489">
        <v>2314901493</v>
      </c>
      <c r="C16844" s="489" t="s">
        <v>2102</v>
      </c>
      <c r="D16844" s="489" t="s">
        <v>17682</v>
      </c>
    </row>
    <row r="16845" spans="1:4">
      <c r="A16845" s="489" t="str">
        <f t="shared" si="263"/>
        <v>2314910619介護予防訪問リハビリテーション</v>
      </c>
      <c r="B16845" s="489">
        <v>2314910619</v>
      </c>
      <c r="C16845" s="489" t="s">
        <v>2108</v>
      </c>
      <c r="D16845" s="489" t="s">
        <v>17683</v>
      </c>
    </row>
    <row r="16846" spans="1:4">
      <c r="A16846" s="489" t="str">
        <f t="shared" si="263"/>
        <v>2314910619介護予防訪問看護</v>
      </c>
      <c r="B16846" s="489">
        <v>2314910619</v>
      </c>
      <c r="C16846" s="489" t="s">
        <v>2103</v>
      </c>
      <c r="D16846" s="489" t="s">
        <v>17683</v>
      </c>
    </row>
    <row r="16847" spans="1:4">
      <c r="A16847" s="489" t="str">
        <f t="shared" si="263"/>
        <v>2314910619訪問リハビリテーション</v>
      </c>
      <c r="B16847" s="489">
        <v>2314910619</v>
      </c>
      <c r="C16847" s="489" t="s">
        <v>2104</v>
      </c>
      <c r="D16847" s="489" t="s">
        <v>17683</v>
      </c>
    </row>
    <row r="16848" spans="1:4">
      <c r="A16848" s="489" t="str">
        <f t="shared" si="263"/>
        <v>2314910619訪問看護</v>
      </c>
      <c r="B16848" s="489">
        <v>2314910619</v>
      </c>
      <c r="C16848" s="489" t="s">
        <v>2102</v>
      </c>
      <c r="D16848" s="489" t="s">
        <v>17683</v>
      </c>
    </row>
    <row r="16849" spans="1:4">
      <c r="A16849" s="489" t="str">
        <f t="shared" si="263"/>
        <v>2315000618介護予防訪問リハビリテーション</v>
      </c>
      <c r="B16849" s="489">
        <v>2315000618</v>
      </c>
      <c r="C16849" s="489" t="s">
        <v>2108</v>
      </c>
      <c r="D16849" s="489" t="s">
        <v>14979</v>
      </c>
    </row>
    <row r="16850" spans="1:4">
      <c r="A16850" s="489" t="str">
        <f t="shared" si="263"/>
        <v>2315000618介護予防訪問看護</v>
      </c>
      <c r="B16850" s="489">
        <v>2315000618</v>
      </c>
      <c r="C16850" s="489" t="s">
        <v>2103</v>
      </c>
      <c r="D16850" s="489" t="s">
        <v>14979</v>
      </c>
    </row>
    <row r="16851" spans="1:4">
      <c r="A16851" s="489" t="str">
        <f t="shared" si="263"/>
        <v>2315000618訪問リハビリテーション</v>
      </c>
      <c r="B16851" s="489">
        <v>2315000618</v>
      </c>
      <c r="C16851" s="489" t="s">
        <v>2104</v>
      </c>
      <c r="D16851" s="489" t="s">
        <v>14979</v>
      </c>
    </row>
    <row r="16852" spans="1:4">
      <c r="A16852" s="489" t="str">
        <f t="shared" si="263"/>
        <v>2315000618訪問看護</v>
      </c>
      <c r="B16852" s="489">
        <v>2315000618</v>
      </c>
      <c r="C16852" s="489" t="s">
        <v>2102</v>
      </c>
      <c r="D16852" s="489" t="s">
        <v>14979</v>
      </c>
    </row>
    <row r="16853" spans="1:4">
      <c r="A16853" s="489" t="str">
        <f t="shared" si="263"/>
        <v>2315000931介護予防訪問リハビリテーション</v>
      </c>
      <c r="B16853" s="489">
        <v>2315000931</v>
      </c>
      <c r="C16853" s="489" t="s">
        <v>2108</v>
      </c>
      <c r="D16853" s="489" t="s">
        <v>17684</v>
      </c>
    </row>
    <row r="16854" spans="1:4">
      <c r="A16854" s="489" t="str">
        <f t="shared" si="263"/>
        <v>2315000931介護予防訪問看護</v>
      </c>
      <c r="B16854" s="489">
        <v>2315000931</v>
      </c>
      <c r="C16854" s="489" t="s">
        <v>2103</v>
      </c>
      <c r="D16854" s="489" t="s">
        <v>17684</v>
      </c>
    </row>
    <row r="16855" spans="1:4">
      <c r="A16855" s="489" t="str">
        <f t="shared" si="263"/>
        <v>2315000931訪問リハビリテーション</v>
      </c>
      <c r="B16855" s="489">
        <v>2315000931</v>
      </c>
      <c r="C16855" s="489" t="s">
        <v>2104</v>
      </c>
      <c r="D16855" s="489" t="s">
        <v>17684</v>
      </c>
    </row>
    <row r="16856" spans="1:4">
      <c r="A16856" s="489" t="str">
        <f t="shared" si="263"/>
        <v>2315000931訪問看護</v>
      </c>
      <c r="B16856" s="489">
        <v>2315000931</v>
      </c>
      <c r="C16856" s="489" t="s">
        <v>2102</v>
      </c>
      <c r="D16856" s="489" t="s">
        <v>17684</v>
      </c>
    </row>
    <row r="16857" spans="1:4">
      <c r="A16857" s="489" t="str">
        <f t="shared" si="263"/>
        <v>2315001434介護予防訪問リハビリテーション</v>
      </c>
      <c r="B16857" s="489">
        <v>2315001434</v>
      </c>
      <c r="C16857" s="489" t="s">
        <v>2108</v>
      </c>
      <c r="D16857" s="489" t="s">
        <v>17685</v>
      </c>
    </row>
    <row r="16858" spans="1:4">
      <c r="A16858" s="489" t="str">
        <f t="shared" si="263"/>
        <v>2315001434介護予防訪問看護</v>
      </c>
      <c r="B16858" s="489">
        <v>2315001434</v>
      </c>
      <c r="C16858" s="489" t="s">
        <v>2103</v>
      </c>
      <c r="D16858" s="489" t="s">
        <v>17685</v>
      </c>
    </row>
    <row r="16859" spans="1:4">
      <c r="A16859" s="489" t="str">
        <f t="shared" si="263"/>
        <v>2315001434訪問リハビリテーション</v>
      </c>
      <c r="B16859" s="489">
        <v>2315001434</v>
      </c>
      <c r="C16859" s="489" t="s">
        <v>2104</v>
      </c>
      <c r="D16859" s="489" t="s">
        <v>17685</v>
      </c>
    </row>
    <row r="16860" spans="1:4">
      <c r="A16860" s="489" t="str">
        <f t="shared" si="263"/>
        <v>2315001434訪問看護</v>
      </c>
      <c r="B16860" s="489">
        <v>2315001434</v>
      </c>
      <c r="C16860" s="489" t="s">
        <v>2102</v>
      </c>
      <c r="D16860" s="489" t="s">
        <v>17685</v>
      </c>
    </row>
    <row r="16861" spans="1:4">
      <c r="A16861" s="489" t="str">
        <f t="shared" si="263"/>
        <v>2315001459介護予防訪問リハビリテーション</v>
      </c>
      <c r="B16861" s="489">
        <v>2315001459</v>
      </c>
      <c r="C16861" s="489" t="s">
        <v>2108</v>
      </c>
      <c r="D16861" s="489" t="s">
        <v>17686</v>
      </c>
    </row>
    <row r="16862" spans="1:4">
      <c r="A16862" s="489" t="str">
        <f t="shared" si="263"/>
        <v>2315001459介護予防訪問看護</v>
      </c>
      <c r="B16862" s="489">
        <v>2315001459</v>
      </c>
      <c r="C16862" s="489" t="s">
        <v>2103</v>
      </c>
      <c r="D16862" s="489" t="s">
        <v>17686</v>
      </c>
    </row>
    <row r="16863" spans="1:4">
      <c r="A16863" s="489" t="str">
        <f t="shared" si="263"/>
        <v>2315001459訪問リハビリテーション</v>
      </c>
      <c r="B16863" s="489">
        <v>2315001459</v>
      </c>
      <c r="C16863" s="489" t="s">
        <v>2104</v>
      </c>
      <c r="D16863" s="489" t="s">
        <v>17686</v>
      </c>
    </row>
    <row r="16864" spans="1:4">
      <c r="A16864" s="489" t="str">
        <f t="shared" si="263"/>
        <v>2315001459訪問看護</v>
      </c>
      <c r="B16864" s="489">
        <v>2315001459</v>
      </c>
      <c r="C16864" s="489" t="s">
        <v>2102</v>
      </c>
      <c r="D16864" s="489" t="s">
        <v>17686</v>
      </c>
    </row>
    <row r="16865" spans="1:4">
      <c r="A16865" s="489" t="str">
        <f t="shared" si="263"/>
        <v>2315001475介護予防訪問リハビリテーション</v>
      </c>
      <c r="B16865" s="489">
        <v>2315001475</v>
      </c>
      <c r="C16865" s="489" t="s">
        <v>2108</v>
      </c>
      <c r="D16865" s="489" t="s">
        <v>17687</v>
      </c>
    </row>
    <row r="16866" spans="1:4">
      <c r="A16866" s="489" t="str">
        <f t="shared" si="263"/>
        <v>2315001475介護予防訪問看護</v>
      </c>
      <c r="B16866" s="489">
        <v>2315001475</v>
      </c>
      <c r="C16866" s="489" t="s">
        <v>2103</v>
      </c>
      <c r="D16866" s="489" t="s">
        <v>17687</v>
      </c>
    </row>
    <row r="16867" spans="1:4">
      <c r="A16867" s="489" t="str">
        <f t="shared" si="263"/>
        <v>2315001475訪問リハビリテーション</v>
      </c>
      <c r="B16867" s="489">
        <v>2315001475</v>
      </c>
      <c r="C16867" s="489" t="s">
        <v>2104</v>
      </c>
      <c r="D16867" s="489" t="s">
        <v>17687</v>
      </c>
    </row>
    <row r="16868" spans="1:4">
      <c r="A16868" s="489" t="str">
        <f t="shared" si="263"/>
        <v>2315001475訪問看護</v>
      </c>
      <c r="B16868" s="489">
        <v>2315001475</v>
      </c>
      <c r="C16868" s="489" t="s">
        <v>2102</v>
      </c>
      <c r="D16868" s="489" t="s">
        <v>17687</v>
      </c>
    </row>
    <row r="16869" spans="1:4">
      <c r="A16869" s="489" t="str">
        <f t="shared" si="263"/>
        <v>2315001517介護予防訪問リハビリテーション</v>
      </c>
      <c r="B16869" s="489">
        <v>2315001517</v>
      </c>
      <c r="C16869" s="489" t="s">
        <v>2108</v>
      </c>
      <c r="D16869" s="489" t="s">
        <v>17688</v>
      </c>
    </row>
    <row r="16870" spans="1:4">
      <c r="A16870" s="489" t="str">
        <f t="shared" si="263"/>
        <v>2315001517介護予防訪問看護</v>
      </c>
      <c r="B16870" s="489">
        <v>2315001517</v>
      </c>
      <c r="C16870" s="489" t="s">
        <v>2103</v>
      </c>
      <c r="D16870" s="489" t="s">
        <v>17688</v>
      </c>
    </row>
    <row r="16871" spans="1:4">
      <c r="A16871" s="489" t="str">
        <f t="shared" si="263"/>
        <v>2315001517訪問リハビリテーション</v>
      </c>
      <c r="B16871" s="489">
        <v>2315001517</v>
      </c>
      <c r="C16871" s="489" t="s">
        <v>2104</v>
      </c>
      <c r="D16871" s="489" t="s">
        <v>17688</v>
      </c>
    </row>
    <row r="16872" spans="1:4">
      <c r="A16872" s="489" t="str">
        <f t="shared" si="263"/>
        <v>2315001517訪問看護</v>
      </c>
      <c r="B16872" s="489">
        <v>2315001517</v>
      </c>
      <c r="C16872" s="489" t="s">
        <v>2102</v>
      </c>
      <c r="D16872" s="489" t="s">
        <v>17688</v>
      </c>
    </row>
    <row r="16873" spans="1:4">
      <c r="A16873" s="489" t="str">
        <f t="shared" si="263"/>
        <v>2315001525介護予防訪問リハビリテーション</v>
      </c>
      <c r="B16873" s="489">
        <v>2315001525</v>
      </c>
      <c r="C16873" s="489" t="s">
        <v>2108</v>
      </c>
      <c r="D16873" s="489" t="s">
        <v>17689</v>
      </c>
    </row>
    <row r="16874" spans="1:4">
      <c r="A16874" s="489" t="str">
        <f t="shared" si="263"/>
        <v>2315001525介護予防訪問看護</v>
      </c>
      <c r="B16874" s="489">
        <v>2315001525</v>
      </c>
      <c r="C16874" s="489" t="s">
        <v>2103</v>
      </c>
      <c r="D16874" s="489" t="s">
        <v>17689</v>
      </c>
    </row>
    <row r="16875" spans="1:4">
      <c r="A16875" s="489" t="str">
        <f t="shared" si="263"/>
        <v>2315001525訪問リハビリテーション</v>
      </c>
      <c r="B16875" s="489">
        <v>2315001525</v>
      </c>
      <c r="C16875" s="489" t="s">
        <v>2104</v>
      </c>
      <c r="D16875" s="489" t="s">
        <v>17689</v>
      </c>
    </row>
    <row r="16876" spans="1:4">
      <c r="A16876" s="489" t="str">
        <f t="shared" si="263"/>
        <v>2315001525訪問看護</v>
      </c>
      <c r="B16876" s="489">
        <v>2315001525</v>
      </c>
      <c r="C16876" s="489" t="s">
        <v>2102</v>
      </c>
      <c r="D16876" s="489" t="s">
        <v>17689</v>
      </c>
    </row>
    <row r="16877" spans="1:4">
      <c r="A16877" s="489" t="str">
        <f t="shared" si="263"/>
        <v>2315001624介護予防訪問リハビリテーション</v>
      </c>
      <c r="B16877" s="489">
        <v>2315001624</v>
      </c>
      <c r="C16877" s="489" t="s">
        <v>2108</v>
      </c>
      <c r="D16877" s="489" t="s">
        <v>17690</v>
      </c>
    </row>
    <row r="16878" spans="1:4">
      <c r="A16878" s="489" t="str">
        <f t="shared" si="263"/>
        <v>2315001624介護予防訪問看護</v>
      </c>
      <c r="B16878" s="489">
        <v>2315001624</v>
      </c>
      <c r="C16878" s="489" t="s">
        <v>2103</v>
      </c>
      <c r="D16878" s="489" t="s">
        <v>17690</v>
      </c>
    </row>
    <row r="16879" spans="1:4">
      <c r="A16879" s="489" t="str">
        <f t="shared" si="263"/>
        <v>2315001624訪問リハビリテーション</v>
      </c>
      <c r="B16879" s="489">
        <v>2315001624</v>
      </c>
      <c r="C16879" s="489" t="s">
        <v>2104</v>
      </c>
      <c r="D16879" s="489" t="s">
        <v>17690</v>
      </c>
    </row>
    <row r="16880" spans="1:4">
      <c r="A16880" s="489" t="str">
        <f t="shared" si="263"/>
        <v>2315001624訪問看護</v>
      </c>
      <c r="B16880" s="489">
        <v>2315001624</v>
      </c>
      <c r="C16880" s="489" t="s">
        <v>2102</v>
      </c>
      <c r="D16880" s="489" t="s">
        <v>17690</v>
      </c>
    </row>
    <row r="16881" spans="1:4">
      <c r="A16881" s="489" t="str">
        <f t="shared" si="263"/>
        <v>2315001665介護予防訪問リハビリテーション</v>
      </c>
      <c r="B16881" s="489">
        <v>2315001665</v>
      </c>
      <c r="C16881" s="489" t="s">
        <v>2108</v>
      </c>
      <c r="D16881" s="489" t="s">
        <v>17691</v>
      </c>
    </row>
    <row r="16882" spans="1:4">
      <c r="A16882" s="489" t="str">
        <f t="shared" si="263"/>
        <v>2315001665介護予防訪問看護</v>
      </c>
      <c r="B16882" s="489">
        <v>2315001665</v>
      </c>
      <c r="C16882" s="489" t="s">
        <v>2103</v>
      </c>
      <c r="D16882" s="489" t="s">
        <v>17691</v>
      </c>
    </row>
    <row r="16883" spans="1:4">
      <c r="A16883" s="489" t="str">
        <f t="shared" si="263"/>
        <v>2315001665訪問リハビリテーション</v>
      </c>
      <c r="B16883" s="489">
        <v>2315001665</v>
      </c>
      <c r="C16883" s="489" t="s">
        <v>2104</v>
      </c>
      <c r="D16883" s="489" t="s">
        <v>17691</v>
      </c>
    </row>
    <row r="16884" spans="1:4">
      <c r="A16884" s="489" t="str">
        <f t="shared" si="263"/>
        <v>2315001665訪問看護</v>
      </c>
      <c r="B16884" s="489">
        <v>2315001665</v>
      </c>
      <c r="C16884" s="489" t="s">
        <v>2102</v>
      </c>
      <c r="D16884" s="489" t="s">
        <v>17691</v>
      </c>
    </row>
    <row r="16885" spans="1:4">
      <c r="A16885" s="489" t="str">
        <f t="shared" si="263"/>
        <v>2315001681介護予防訪問リハビリテーション</v>
      </c>
      <c r="B16885" s="489">
        <v>2315001681</v>
      </c>
      <c r="C16885" s="489" t="s">
        <v>2108</v>
      </c>
      <c r="D16885" s="489" t="s">
        <v>17692</v>
      </c>
    </row>
    <row r="16886" spans="1:4">
      <c r="A16886" s="489" t="str">
        <f t="shared" si="263"/>
        <v>2315001681介護予防訪問看護</v>
      </c>
      <c r="B16886" s="489">
        <v>2315001681</v>
      </c>
      <c r="C16886" s="489" t="s">
        <v>2103</v>
      </c>
      <c r="D16886" s="489" t="s">
        <v>17692</v>
      </c>
    </row>
    <row r="16887" spans="1:4">
      <c r="A16887" s="489" t="str">
        <f t="shared" si="263"/>
        <v>2315001681訪問リハビリテーション</v>
      </c>
      <c r="B16887" s="489">
        <v>2315001681</v>
      </c>
      <c r="C16887" s="489" t="s">
        <v>2104</v>
      </c>
      <c r="D16887" s="489" t="s">
        <v>17692</v>
      </c>
    </row>
    <row r="16888" spans="1:4">
      <c r="A16888" s="489" t="str">
        <f t="shared" si="263"/>
        <v>2315001681訪問看護</v>
      </c>
      <c r="B16888" s="489">
        <v>2315001681</v>
      </c>
      <c r="C16888" s="489" t="s">
        <v>2102</v>
      </c>
      <c r="D16888" s="489" t="s">
        <v>17692</v>
      </c>
    </row>
    <row r="16889" spans="1:4">
      <c r="A16889" s="489" t="str">
        <f t="shared" si="263"/>
        <v>2315001723介護予防訪問リハビリテーション</v>
      </c>
      <c r="B16889" s="489">
        <v>2315001723</v>
      </c>
      <c r="C16889" s="489" t="s">
        <v>2108</v>
      </c>
      <c r="D16889" s="489" t="s">
        <v>17693</v>
      </c>
    </row>
    <row r="16890" spans="1:4">
      <c r="A16890" s="489" t="str">
        <f t="shared" si="263"/>
        <v>2315001723介護予防訪問看護</v>
      </c>
      <c r="B16890" s="489">
        <v>2315001723</v>
      </c>
      <c r="C16890" s="489" t="s">
        <v>2103</v>
      </c>
      <c r="D16890" s="489" t="s">
        <v>17693</v>
      </c>
    </row>
    <row r="16891" spans="1:4">
      <c r="A16891" s="489" t="str">
        <f t="shared" si="263"/>
        <v>2315001723訪問リハビリテーション</v>
      </c>
      <c r="B16891" s="489">
        <v>2315001723</v>
      </c>
      <c r="C16891" s="489" t="s">
        <v>2104</v>
      </c>
      <c r="D16891" s="489" t="s">
        <v>17693</v>
      </c>
    </row>
    <row r="16892" spans="1:4">
      <c r="A16892" s="489" t="str">
        <f t="shared" si="263"/>
        <v>2315001723訪問看護</v>
      </c>
      <c r="B16892" s="489">
        <v>2315001723</v>
      </c>
      <c r="C16892" s="489" t="s">
        <v>2102</v>
      </c>
      <c r="D16892" s="489" t="s">
        <v>17693</v>
      </c>
    </row>
    <row r="16893" spans="1:4">
      <c r="A16893" s="489" t="str">
        <f t="shared" si="263"/>
        <v>2315001988介護予防訪問リハビリテーション</v>
      </c>
      <c r="B16893" s="489">
        <v>2315001988</v>
      </c>
      <c r="C16893" s="489" t="s">
        <v>2108</v>
      </c>
      <c r="D16893" s="489" t="s">
        <v>17694</v>
      </c>
    </row>
    <row r="16894" spans="1:4">
      <c r="A16894" s="489" t="str">
        <f t="shared" si="263"/>
        <v>2315001988介護予防訪問看護</v>
      </c>
      <c r="B16894" s="489">
        <v>2315001988</v>
      </c>
      <c r="C16894" s="489" t="s">
        <v>2103</v>
      </c>
      <c r="D16894" s="489" t="s">
        <v>17694</v>
      </c>
    </row>
    <row r="16895" spans="1:4">
      <c r="A16895" s="489" t="str">
        <f t="shared" si="263"/>
        <v>2315001988訪問リハビリテーション</v>
      </c>
      <c r="B16895" s="489">
        <v>2315001988</v>
      </c>
      <c r="C16895" s="489" t="s">
        <v>2104</v>
      </c>
      <c r="D16895" s="489" t="s">
        <v>17694</v>
      </c>
    </row>
    <row r="16896" spans="1:4">
      <c r="A16896" s="489" t="str">
        <f t="shared" si="263"/>
        <v>2315001988訪問看護</v>
      </c>
      <c r="B16896" s="489">
        <v>2315001988</v>
      </c>
      <c r="C16896" s="489" t="s">
        <v>2102</v>
      </c>
      <c r="D16896" s="489" t="s">
        <v>17694</v>
      </c>
    </row>
    <row r="16897" spans="1:4">
      <c r="A16897" s="489" t="str">
        <f t="shared" si="263"/>
        <v>2315002002介護予防訪問リハビリテーション</v>
      </c>
      <c r="B16897" s="489">
        <v>2315002002</v>
      </c>
      <c r="C16897" s="489" t="s">
        <v>2108</v>
      </c>
      <c r="D16897" s="489" t="s">
        <v>17695</v>
      </c>
    </row>
    <row r="16898" spans="1:4">
      <c r="A16898" s="489" t="str">
        <f t="shared" ref="A16898:A16961" si="264">B16898&amp;C16898</f>
        <v>2315002002介護予防訪問看護</v>
      </c>
      <c r="B16898" s="489">
        <v>2315002002</v>
      </c>
      <c r="C16898" s="489" t="s">
        <v>2103</v>
      </c>
      <c r="D16898" s="489" t="s">
        <v>17695</v>
      </c>
    </row>
    <row r="16899" spans="1:4">
      <c r="A16899" s="489" t="str">
        <f t="shared" si="264"/>
        <v>2315002002訪問リハビリテーション</v>
      </c>
      <c r="B16899" s="489">
        <v>2315002002</v>
      </c>
      <c r="C16899" s="489" t="s">
        <v>2104</v>
      </c>
      <c r="D16899" s="489" t="s">
        <v>17695</v>
      </c>
    </row>
    <row r="16900" spans="1:4">
      <c r="A16900" s="489" t="str">
        <f t="shared" si="264"/>
        <v>2315002002訪問看護</v>
      </c>
      <c r="B16900" s="489">
        <v>2315002002</v>
      </c>
      <c r="C16900" s="489" t="s">
        <v>2102</v>
      </c>
      <c r="D16900" s="489" t="s">
        <v>17695</v>
      </c>
    </row>
    <row r="16901" spans="1:4">
      <c r="A16901" s="489" t="str">
        <f t="shared" si="264"/>
        <v>2315002010介護予防訪問リハビリテーション</v>
      </c>
      <c r="B16901" s="489">
        <v>2315002010</v>
      </c>
      <c r="C16901" s="489" t="s">
        <v>2108</v>
      </c>
      <c r="D16901" s="489" t="s">
        <v>17696</v>
      </c>
    </row>
    <row r="16902" spans="1:4">
      <c r="A16902" s="489" t="str">
        <f t="shared" si="264"/>
        <v>2315002010介護予防訪問看護</v>
      </c>
      <c r="B16902" s="489">
        <v>2315002010</v>
      </c>
      <c r="C16902" s="489" t="s">
        <v>2103</v>
      </c>
      <c r="D16902" s="489" t="s">
        <v>17696</v>
      </c>
    </row>
    <row r="16903" spans="1:4">
      <c r="A16903" s="489" t="str">
        <f t="shared" si="264"/>
        <v>2315002010訪問リハビリテーション</v>
      </c>
      <c r="B16903" s="489">
        <v>2315002010</v>
      </c>
      <c r="C16903" s="489" t="s">
        <v>2104</v>
      </c>
      <c r="D16903" s="489" t="s">
        <v>17696</v>
      </c>
    </row>
    <row r="16904" spans="1:4">
      <c r="A16904" s="489" t="str">
        <f t="shared" si="264"/>
        <v>2315002010訪問看護</v>
      </c>
      <c r="B16904" s="489">
        <v>2315002010</v>
      </c>
      <c r="C16904" s="489" t="s">
        <v>2102</v>
      </c>
      <c r="D16904" s="489" t="s">
        <v>17696</v>
      </c>
    </row>
    <row r="16905" spans="1:4">
      <c r="A16905" s="489" t="str">
        <f t="shared" si="264"/>
        <v>2315002028介護予防訪問リハビリテーション</v>
      </c>
      <c r="B16905" s="489">
        <v>2315002028</v>
      </c>
      <c r="C16905" s="489" t="s">
        <v>2108</v>
      </c>
      <c r="D16905" s="489" t="s">
        <v>17697</v>
      </c>
    </row>
    <row r="16906" spans="1:4">
      <c r="A16906" s="489" t="str">
        <f t="shared" si="264"/>
        <v>2315002028介護予防訪問看護</v>
      </c>
      <c r="B16906" s="489">
        <v>2315002028</v>
      </c>
      <c r="C16906" s="489" t="s">
        <v>2103</v>
      </c>
      <c r="D16906" s="489" t="s">
        <v>17697</v>
      </c>
    </row>
    <row r="16907" spans="1:4">
      <c r="A16907" s="489" t="str">
        <f t="shared" si="264"/>
        <v>2315002028訪問リハビリテーション</v>
      </c>
      <c r="B16907" s="489">
        <v>2315002028</v>
      </c>
      <c r="C16907" s="489" t="s">
        <v>2104</v>
      </c>
      <c r="D16907" s="489" t="s">
        <v>17697</v>
      </c>
    </row>
    <row r="16908" spans="1:4">
      <c r="A16908" s="489" t="str">
        <f t="shared" si="264"/>
        <v>2315002028訪問看護</v>
      </c>
      <c r="B16908" s="489">
        <v>2315002028</v>
      </c>
      <c r="C16908" s="489" t="s">
        <v>2102</v>
      </c>
      <c r="D16908" s="489" t="s">
        <v>17697</v>
      </c>
    </row>
    <row r="16909" spans="1:4">
      <c r="A16909" s="489" t="str">
        <f t="shared" si="264"/>
        <v>2315002044介護予防訪問リハビリテーション</v>
      </c>
      <c r="B16909" s="489">
        <v>2315002044</v>
      </c>
      <c r="C16909" s="489" t="s">
        <v>2108</v>
      </c>
      <c r="D16909" s="489" t="s">
        <v>17698</v>
      </c>
    </row>
    <row r="16910" spans="1:4">
      <c r="A16910" s="489" t="str">
        <f t="shared" si="264"/>
        <v>2315002044介護予防訪問看護</v>
      </c>
      <c r="B16910" s="489">
        <v>2315002044</v>
      </c>
      <c r="C16910" s="489" t="s">
        <v>2103</v>
      </c>
      <c r="D16910" s="489" t="s">
        <v>17698</v>
      </c>
    </row>
    <row r="16911" spans="1:4">
      <c r="A16911" s="489" t="str">
        <f t="shared" si="264"/>
        <v>2315002044訪問リハビリテーション</v>
      </c>
      <c r="B16911" s="489">
        <v>2315002044</v>
      </c>
      <c r="C16911" s="489" t="s">
        <v>2104</v>
      </c>
      <c r="D16911" s="489" t="s">
        <v>17698</v>
      </c>
    </row>
    <row r="16912" spans="1:4">
      <c r="A16912" s="489" t="str">
        <f t="shared" si="264"/>
        <v>2315002044訪問看護</v>
      </c>
      <c r="B16912" s="489">
        <v>2315002044</v>
      </c>
      <c r="C16912" s="489" t="s">
        <v>2102</v>
      </c>
      <c r="D16912" s="489" t="s">
        <v>17698</v>
      </c>
    </row>
    <row r="16913" spans="1:4">
      <c r="A16913" s="489" t="str">
        <f t="shared" si="264"/>
        <v>2315002051介護予防通所リハビリテーション</v>
      </c>
      <c r="B16913" s="489">
        <v>2315002051</v>
      </c>
      <c r="C16913" s="489" t="s">
        <v>2512</v>
      </c>
      <c r="D16913" s="489" t="s">
        <v>17699</v>
      </c>
    </row>
    <row r="16914" spans="1:4">
      <c r="A16914" s="489" t="str">
        <f t="shared" si="264"/>
        <v>2315002051介護予防訪問リハビリテーション</v>
      </c>
      <c r="B16914" s="489">
        <v>2315002051</v>
      </c>
      <c r="C16914" s="489" t="s">
        <v>2108</v>
      </c>
      <c r="D16914" s="489" t="s">
        <v>17699</v>
      </c>
    </row>
    <row r="16915" spans="1:4">
      <c r="A16915" s="489" t="str">
        <f t="shared" si="264"/>
        <v>2315002051介護予防訪問看護</v>
      </c>
      <c r="B16915" s="489">
        <v>2315002051</v>
      </c>
      <c r="C16915" s="489" t="s">
        <v>2103</v>
      </c>
      <c r="D16915" s="489" t="s">
        <v>17699</v>
      </c>
    </row>
    <row r="16916" spans="1:4">
      <c r="A16916" s="489" t="str">
        <f t="shared" si="264"/>
        <v>2315002051通所リハビリテーション</v>
      </c>
      <c r="B16916" s="489">
        <v>2315002051</v>
      </c>
      <c r="C16916" s="489" t="s">
        <v>2511</v>
      </c>
      <c r="D16916" s="489" t="s">
        <v>17699</v>
      </c>
    </row>
    <row r="16917" spans="1:4">
      <c r="A16917" s="489" t="str">
        <f t="shared" si="264"/>
        <v>2315002051訪問リハビリテーション</v>
      </c>
      <c r="B16917" s="489">
        <v>2315002051</v>
      </c>
      <c r="C16917" s="489" t="s">
        <v>2104</v>
      </c>
      <c r="D16917" s="489" t="s">
        <v>17699</v>
      </c>
    </row>
    <row r="16918" spans="1:4">
      <c r="A16918" s="489" t="str">
        <f t="shared" si="264"/>
        <v>2315002051訪問看護</v>
      </c>
      <c r="B16918" s="489">
        <v>2315002051</v>
      </c>
      <c r="C16918" s="489" t="s">
        <v>2102</v>
      </c>
      <c r="D16918" s="489" t="s">
        <v>17699</v>
      </c>
    </row>
    <row r="16919" spans="1:4">
      <c r="A16919" s="489" t="str">
        <f t="shared" si="264"/>
        <v>2315002077介護予防訪問リハビリテーション</v>
      </c>
      <c r="B16919" s="489">
        <v>2315002077</v>
      </c>
      <c r="C16919" s="489" t="s">
        <v>2108</v>
      </c>
      <c r="D16919" s="489" t="s">
        <v>17700</v>
      </c>
    </row>
    <row r="16920" spans="1:4">
      <c r="A16920" s="489" t="str">
        <f t="shared" si="264"/>
        <v>2315002077介護予防訪問看護</v>
      </c>
      <c r="B16920" s="489">
        <v>2315002077</v>
      </c>
      <c r="C16920" s="489" t="s">
        <v>2103</v>
      </c>
      <c r="D16920" s="489" t="s">
        <v>17700</v>
      </c>
    </row>
    <row r="16921" spans="1:4">
      <c r="A16921" s="489" t="str">
        <f t="shared" si="264"/>
        <v>2315002077訪問リハビリテーション</v>
      </c>
      <c r="B16921" s="489">
        <v>2315002077</v>
      </c>
      <c r="C16921" s="489" t="s">
        <v>2104</v>
      </c>
      <c r="D16921" s="489" t="s">
        <v>17700</v>
      </c>
    </row>
    <row r="16922" spans="1:4">
      <c r="A16922" s="489" t="str">
        <f t="shared" si="264"/>
        <v>2315002077訪問看護</v>
      </c>
      <c r="B16922" s="489">
        <v>2315002077</v>
      </c>
      <c r="C16922" s="489" t="s">
        <v>2102</v>
      </c>
      <c r="D16922" s="489" t="s">
        <v>17700</v>
      </c>
    </row>
    <row r="16923" spans="1:4">
      <c r="A16923" s="489" t="str">
        <f t="shared" si="264"/>
        <v>2315002093介護予防訪問リハビリテーション</v>
      </c>
      <c r="B16923" s="489">
        <v>2315002093</v>
      </c>
      <c r="C16923" s="489" t="s">
        <v>2108</v>
      </c>
      <c r="D16923" s="489" t="s">
        <v>17701</v>
      </c>
    </row>
    <row r="16924" spans="1:4">
      <c r="A16924" s="489" t="str">
        <f t="shared" si="264"/>
        <v>2315002093介護予防訪問看護</v>
      </c>
      <c r="B16924" s="489">
        <v>2315002093</v>
      </c>
      <c r="C16924" s="489" t="s">
        <v>2103</v>
      </c>
      <c r="D16924" s="489" t="s">
        <v>17701</v>
      </c>
    </row>
    <row r="16925" spans="1:4">
      <c r="A16925" s="489" t="str">
        <f t="shared" si="264"/>
        <v>2315002093訪問リハビリテーション</v>
      </c>
      <c r="B16925" s="489">
        <v>2315002093</v>
      </c>
      <c r="C16925" s="489" t="s">
        <v>2104</v>
      </c>
      <c r="D16925" s="489" t="s">
        <v>17701</v>
      </c>
    </row>
    <row r="16926" spans="1:4">
      <c r="A16926" s="489" t="str">
        <f t="shared" si="264"/>
        <v>2315002093訪問看護</v>
      </c>
      <c r="B16926" s="489">
        <v>2315002093</v>
      </c>
      <c r="C16926" s="489" t="s">
        <v>2102</v>
      </c>
      <c r="D16926" s="489" t="s">
        <v>17701</v>
      </c>
    </row>
    <row r="16927" spans="1:4">
      <c r="A16927" s="489" t="str">
        <f t="shared" si="264"/>
        <v>2315002101介護予防通所リハビリテーション</v>
      </c>
      <c r="B16927" s="489">
        <v>2315002101</v>
      </c>
      <c r="C16927" s="489" t="s">
        <v>2512</v>
      </c>
      <c r="D16927" s="489" t="s">
        <v>17702</v>
      </c>
    </row>
    <row r="16928" spans="1:4">
      <c r="A16928" s="489" t="str">
        <f t="shared" si="264"/>
        <v>2315002101介護予防訪問リハビリテーション</v>
      </c>
      <c r="B16928" s="489">
        <v>2315002101</v>
      </c>
      <c r="C16928" s="489" t="s">
        <v>2108</v>
      </c>
      <c r="D16928" s="489" t="s">
        <v>17702</v>
      </c>
    </row>
    <row r="16929" spans="1:4">
      <c r="A16929" s="489" t="str">
        <f t="shared" si="264"/>
        <v>2315002101介護予防訪問看護</v>
      </c>
      <c r="B16929" s="489">
        <v>2315002101</v>
      </c>
      <c r="C16929" s="489" t="s">
        <v>2103</v>
      </c>
      <c r="D16929" s="489" t="s">
        <v>17702</v>
      </c>
    </row>
    <row r="16930" spans="1:4">
      <c r="A16930" s="489" t="str">
        <f t="shared" si="264"/>
        <v>2315002101通所リハビリテーション</v>
      </c>
      <c r="B16930" s="489">
        <v>2315002101</v>
      </c>
      <c r="C16930" s="489" t="s">
        <v>2511</v>
      </c>
      <c r="D16930" s="489" t="s">
        <v>17702</v>
      </c>
    </row>
    <row r="16931" spans="1:4">
      <c r="A16931" s="489" t="str">
        <f t="shared" si="264"/>
        <v>2315002101訪問リハビリテーション</v>
      </c>
      <c r="B16931" s="489">
        <v>2315002101</v>
      </c>
      <c r="C16931" s="489" t="s">
        <v>2104</v>
      </c>
      <c r="D16931" s="489" t="s">
        <v>17702</v>
      </c>
    </row>
    <row r="16932" spans="1:4">
      <c r="A16932" s="489" t="str">
        <f t="shared" si="264"/>
        <v>2315002101訪問看護</v>
      </c>
      <c r="B16932" s="489">
        <v>2315002101</v>
      </c>
      <c r="C16932" s="489" t="s">
        <v>2102</v>
      </c>
      <c r="D16932" s="489" t="s">
        <v>17702</v>
      </c>
    </row>
    <row r="16933" spans="1:4">
      <c r="A16933" s="489" t="str">
        <f t="shared" si="264"/>
        <v>2315002119介護予防訪問リハビリテーション</v>
      </c>
      <c r="B16933" s="489">
        <v>2315002119</v>
      </c>
      <c r="C16933" s="489" t="s">
        <v>2108</v>
      </c>
      <c r="D16933" s="489" t="s">
        <v>17703</v>
      </c>
    </row>
    <row r="16934" spans="1:4">
      <c r="A16934" s="489" t="str">
        <f t="shared" si="264"/>
        <v>2315002119介護予防訪問看護</v>
      </c>
      <c r="B16934" s="489">
        <v>2315002119</v>
      </c>
      <c r="C16934" s="489" t="s">
        <v>2103</v>
      </c>
      <c r="D16934" s="489" t="s">
        <v>17703</v>
      </c>
    </row>
    <row r="16935" spans="1:4">
      <c r="A16935" s="489" t="str">
        <f t="shared" si="264"/>
        <v>2315002119訪問リハビリテーション</v>
      </c>
      <c r="B16935" s="489">
        <v>2315002119</v>
      </c>
      <c r="C16935" s="489" t="s">
        <v>2104</v>
      </c>
      <c r="D16935" s="489" t="s">
        <v>17703</v>
      </c>
    </row>
    <row r="16936" spans="1:4">
      <c r="A16936" s="489" t="str">
        <f t="shared" si="264"/>
        <v>2315002119訪問看護</v>
      </c>
      <c r="B16936" s="489">
        <v>2315002119</v>
      </c>
      <c r="C16936" s="489" t="s">
        <v>2102</v>
      </c>
      <c r="D16936" s="489" t="s">
        <v>17703</v>
      </c>
    </row>
    <row r="16937" spans="1:4">
      <c r="A16937" s="489" t="str">
        <f t="shared" si="264"/>
        <v>2315002127介護予防訪問リハビリテーション</v>
      </c>
      <c r="B16937" s="489">
        <v>2315002127</v>
      </c>
      <c r="C16937" s="489" t="s">
        <v>2108</v>
      </c>
      <c r="D16937" s="489" t="s">
        <v>17704</v>
      </c>
    </row>
    <row r="16938" spans="1:4">
      <c r="A16938" s="489" t="str">
        <f t="shared" si="264"/>
        <v>2315002127介護予防訪問看護</v>
      </c>
      <c r="B16938" s="489">
        <v>2315002127</v>
      </c>
      <c r="C16938" s="489" t="s">
        <v>2103</v>
      </c>
      <c r="D16938" s="489" t="s">
        <v>17704</v>
      </c>
    </row>
    <row r="16939" spans="1:4">
      <c r="A16939" s="489" t="str">
        <f t="shared" si="264"/>
        <v>2315002127訪問リハビリテーション</v>
      </c>
      <c r="B16939" s="489">
        <v>2315002127</v>
      </c>
      <c r="C16939" s="489" t="s">
        <v>2104</v>
      </c>
      <c r="D16939" s="489" t="s">
        <v>17704</v>
      </c>
    </row>
    <row r="16940" spans="1:4">
      <c r="A16940" s="489" t="str">
        <f t="shared" si="264"/>
        <v>2315002127訪問看護</v>
      </c>
      <c r="B16940" s="489">
        <v>2315002127</v>
      </c>
      <c r="C16940" s="489" t="s">
        <v>2102</v>
      </c>
      <c r="D16940" s="489" t="s">
        <v>17704</v>
      </c>
    </row>
    <row r="16941" spans="1:4">
      <c r="A16941" s="489" t="str">
        <f t="shared" si="264"/>
        <v>2315002135介護予防訪問リハビリテーション</v>
      </c>
      <c r="B16941" s="489">
        <v>2315002135</v>
      </c>
      <c r="C16941" s="489" t="s">
        <v>2108</v>
      </c>
      <c r="D16941" s="489" t="s">
        <v>17705</v>
      </c>
    </row>
    <row r="16942" spans="1:4">
      <c r="A16942" s="489" t="str">
        <f t="shared" si="264"/>
        <v>2315002135介護予防訪問看護</v>
      </c>
      <c r="B16942" s="489">
        <v>2315002135</v>
      </c>
      <c r="C16942" s="489" t="s">
        <v>2103</v>
      </c>
      <c r="D16942" s="489" t="s">
        <v>17705</v>
      </c>
    </row>
    <row r="16943" spans="1:4">
      <c r="A16943" s="489" t="str">
        <f t="shared" si="264"/>
        <v>2315002135訪問リハビリテーション</v>
      </c>
      <c r="B16943" s="489">
        <v>2315002135</v>
      </c>
      <c r="C16943" s="489" t="s">
        <v>2104</v>
      </c>
      <c r="D16943" s="489" t="s">
        <v>17705</v>
      </c>
    </row>
    <row r="16944" spans="1:4">
      <c r="A16944" s="489" t="str">
        <f t="shared" si="264"/>
        <v>2315002135訪問看護</v>
      </c>
      <c r="B16944" s="489">
        <v>2315002135</v>
      </c>
      <c r="C16944" s="489" t="s">
        <v>2102</v>
      </c>
      <c r="D16944" s="489" t="s">
        <v>17705</v>
      </c>
    </row>
    <row r="16945" spans="1:4">
      <c r="A16945" s="489" t="str">
        <f t="shared" si="264"/>
        <v>2315002143介護予防訪問リハビリテーション</v>
      </c>
      <c r="B16945" s="489">
        <v>2315002143</v>
      </c>
      <c r="C16945" s="489" t="s">
        <v>2108</v>
      </c>
      <c r="D16945" s="489" t="s">
        <v>17706</v>
      </c>
    </row>
    <row r="16946" spans="1:4">
      <c r="A16946" s="489" t="str">
        <f t="shared" si="264"/>
        <v>2315002143介護予防訪問看護</v>
      </c>
      <c r="B16946" s="489">
        <v>2315002143</v>
      </c>
      <c r="C16946" s="489" t="s">
        <v>2103</v>
      </c>
      <c r="D16946" s="489" t="s">
        <v>17706</v>
      </c>
    </row>
    <row r="16947" spans="1:4">
      <c r="A16947" s="489" t="str">
        <f t="shared" si="264"/>
        <v>2315002143訪問リハビリテーション</v>
      </c>
      <c r="B16947" s="489">
        <v>2315002143</v>
      </c>
      <c r="C16947" s="489" t="s">
        <v>2104</v>
      </c>
      <c r="D16947" s="489" t="s">
        <v>17706</v>
      </c>
    </row>
    <row r="16948" spans="1:4">
      <c r="A16948" s="489" t="str">
        <f t="shared" si="264"/>
        <v>2315002143訪問看護</v>
      </c>
      <c r="B16948" s="489">
        <v>2315002143</v>
      </c>
      <c r="C16948" s="489" t="s">
        <v>2102</v>
      </c>
      <c r="D16948" s="489" t="s">
        <v>17706</v>
      </c>
    </row>
    <row r="16949" spans="1:4">
      <c r="A16949" s="489" t="str">
        <f t="shared" si="264"/>
        <v>2315002150介護予防訪問リハビリテーション</v>
      </c>
      <c r="B16949" s="489">
        <v>2315002150</v>
      </c>
      <c r="C16949" s="489" t="s">
        <v>2108</v>
      </c>
      <c r="D16949" s="489" t="s">
        <v>17707</v>
      </c>
    </row>
    <row r="16950" spans="1:4">
      <c r="A16950" s="489" t="str">
        <f t="shared" si="264"/>
        <v>2315002150介護予防訪問看護</v>
      </c>
      <c r="B16950" s="489">
        <v>2315002150</v>
      </c>
      <c r="C16950" s="489" t="s">
        <v>2103</v>
      </c>
      <c r="D16950" s="489" t="s">
        <v>17707</v>
      </c>
    </row>
    <row r="16951" spans="1:4">
      <c r="A16951" s="489" t="str">
        <f t="shared" si="264"/>
        <v>2315002150訪問リハビリテーション</v>
      </c>
      <c r="B16951" s="489">
        <v>2315002150</v>
      </c>
      <c r="C16951" s="489" t="s">
        <v>2104</v>
      </c>
      <c r="D16951" s="489" t="s">
        <v>17707</v>
      </c>
    </row>
    <row r="16952" spans="1:4">
      <c r="A16952" s="489" t="str">
        <f t="shared" si="264"/>
        <v>2315002150訪問看護</v>
      </c>
      <c r="B16952" s="489">
        <v>2315002150</v>
      </c>
      <c r="C16952" s="489" t="s">
        <v>2102</v>
      </c>
      <c r="D16952" s="489" t="s">
        <v>17707</v>
      </c>
    </row>
    <row r="16953" spans="1:4">
      <c r="A16953" s="489" t="str">
        <f t="shared" si="264"/>
        <v>2315002168介護予防訪問リハビリテーション</v>
      </c>
      <c r="B16953" s="489">
        <v>2315002168</v>
      </c>
      <c r="C16953" s="489" t="s">
        <v>2108</v>
      </c>
      <c r="D16953" s="489" t="s">
        <v>17708</v>
      </c>
    </row>
    <row r="16954" spans="1:4">
      <c r="A16954" s="489" t="str">
        <f t="shared" si="264"/>
        <v>2315002168介護予防訪問看護</v>
      </c>
      <c r="B16954" s="489">
        <v>2315002168</v>
      </c>
      <c r="C16954" s="489" t="s">
        <v>2103</v>
      </c>
      <c r="D16954" s="489" t="s">
        <v>17708</v>
      </c>
    </row>
    <row r="16955" spans="1:4">
      <c r="A16955" s="489" t="str">
        <f t="shared" si="264"/>
        <v>2315002168訪問リハビリテーション</v>
      </c>
      <c r="B16955" s="489">
        <v>2315002168</v>
      </c>
      <c r="C16955" s="489" t="s">
        <v>2104</v>
      </c>
      <c r="D16955" s="489" t="s">
        <v>17708</v>
      </c>
    </row>
    <row r="16956" spans="1:4">
      <c r="A16956" s="489" t="str">
        <f t="shared" si="264"/>
        <v>2315002168訪問看護</v>
      </c>
      <c r="B16956" s="489">
        <v>2315002168</v>
      </c>
      <c r="C16956" s="489" t="s">
        <v>2102</v>
      </c>
      <c r="D16956" s="489" t="s">
        <v>17708</v>
      </c>
    </row>
    <row r="16957" spans="1:4">
      <c r="A16957" s="489" t="str">
        <f t="shared" si="264"/>
        <v>2315002176介護予防訪問リハビリテーション</v>
      </c>
      <c r="B16957" s="489">
        <v>2315002176</v>
      </c>
      <c r="C16957" s="489" t="s">
        <v>2108</v>
      </c>
      <c r="D16957" s="489" t="s">
        <v>17709</v>
      </c>
    </row>
    <row r="16958" spans="1:4">
      <c r="A16958" s="489" t="str">
        <f t="shared" si="264"/>
        <v>2315002176介護予防訪問看護</v>
      </c>
      <c r="B16958" s="489">
        <v>2315002176</v>
      </c>
      <c r="C16958" s="489" t="s">
        <v>2103</v>
      </c>
      <c r="D16958" s="489" t="s">
        <v>17709</v>
      </c>
    </row>
    <row r="16959" spans="1:4">
      <c r="A16959" s="489" t="str">
        <f t="shared" si="264"/>
        <v>2315002176訪問リハビリテーション</v>
      </c>
      <c r="B16959" s="489">
        <v>2315002176</v>
      </c>
      <c r="C16959" s="489" t="s">
        <v>2104</v>
      </c>
      <c r="D16959" s="489" t="s">
        <v>17709</v>
      </c>
    </row>
    <row r="16960" spans="1:4">
      <c r="A16960" s="489" t="str">
        <f t="shared" si="264"/>
        <v>2315002176訪問看護</v>
      </c>
      <c r="B16960" s="489">
        <v>2315002176</v>
      </c>
      <c r="C16960" s="489" t="s">
        <v>2102</v>
      </c>
      <c r="D16960" s="489" t="s">
        <v>17709</v>
      </c>
    </row>
    <row r="16961" spans="1:4">
      <c r="A16961" s="489" t="str">
        <f t="shared" si="264"/>
        <v>2315200127介護予防訪問リハビリテーション</v>
      </c>
      <c r="B16961" s="489">
        <v>2315200127</v>
      </c>
      <c r="C16961" s="489" t="s">
        <v>2108</v>
      </c>
      <c r="D16961" s="489" t="s">
        <v>17710</v>
      </c>
    </row>
    <row r="16962" spans="1:4">
      <c r="A16962" s="489" t="str">
        <f t="shared" ref="A16962:A17025" si="265">B16962&amp;C16962</f>
        <v>2315200127介護予防訪問看護</v>
      </c>
      <c r="B16962" s="489">
        <v>2315200127</v>
      </c>
      <c r="C16962" s="489" t="s">
        <v>2103</v>
      </c>
      <c r="D16962" s="489" t="s">
        <v>17710</v>
      </c>
    </row>
    <row r="16963" spans="1:4">
      <c r="A16963" s="489" t="str">
        <f t="shared" si="265"/>
        <v>2315200127訪問リハビリテーション</v>
      </c>
      <c r="B16963" s="489">
        <v>2315200127</v>
      </c>
      <c r="C16963" s="489" t="s">
        <v>2104</v>
      </c>
      <c r="D16963" s="489" t="s">
        <v>17710</v>
      </c>
    </row>
    <row r="16964" spans="1:4">
      <c r="A16964" s="489" t="str">
        <f t="shared" si="265"/>
        <v>2315200127訪問看護</v>
      </c>
      <c r="B16964" s="489">
        <v>2315200127</v>
      </c>
      <c r="C16964" s="489" t="s">
        <v>2102</v>
      </c>
      <c r="D16964" s="489" t="s">
        <v>17710</v>
      </c>
    </row>
    <row r="16965" spans="1:4">
      <c r="A16965" s="489" t="str">
        <f t="shared" si="265"/>
        <v>2315200135介護予防訪問リハビリテーション</v>
      </c>
      <c r="B16965" s="489">
        <v>2315200135</v>
      </c>
      <c r="C16965" s="489" t="s">
        <v>2108</v>
      </c>
      <c r="D16965" s="489" t="s">
        <v>17711</v>
      </c>
    </row>
    <row r="16966" spans="1:4">
      <c r="A16966" s="489" t="str">
        <f t="shared" si="265"/>
        <v>2315200135介護予防訪問看護</v>
      </c>
      <c r="B16966" s="489">
        <v>2315200135</v>
      </c>
      <c r="C16966" s="489" t="s">
        <v>2103</v>
      </c>
      <c r="D16966" s="489" t="s">
        <v>17711</v>
      </c>
    </row>
    <row r="16967" spans="1:4">
      <c r="A16967" s="489" t="str">
        <f t="shared" si="265"/>
        <v>2315200135訪問リハビリテーション</v>
      </c>
      <c r="B16967" s="489">
        <v>2315200135</v>
      </c>
      <c r="C16967" s="489" t="s">
        <v>2104</v>
      </c>
      <c r="D16967" s="489" t="s">
        <v>17711</v>
      </c>
    </row>
    <row r="16968" spans="1:4">
      <c r="A16968" s="489" t="str">
        <f t="shared" si="265"/>
        <v>2315200135訪問看護</v>
      </c>
      <c r="B16968" s="489">
        <v>2315200135</v>
      </c>
      <c r="C16968" s="489" t="s">
        <v>2102</v>
      </c>
      <c r="D16968" s="489" t="s">
        <v>17711</v>
      </c>
    </row>
    <row r="16969" spans="1:4">
      <c r="A16969" s="489" t="str">
        <f t="shared" si="265"/>
        <v>2315200598介護予防訪問リハビリテーション</v>
      </c>
      <c r="B16969" s="489">
        <v>2315200598</v>
      </c>
      <c r="C16969" s="489" t="s">
        <v>2108</v>
      </c>
      <c r="D16969" s="489" t="s">
        <v>17712</v>
      </c>
    </row>
    <row r="16970" spans="1:4">
      <c r="A16970" s="489" t="str">
        <f t="shared" si="265"/>
        <v>2315200598介護予防訪問看護</v>
      </c>
      <c r="B16970" s="489">
        <v>2315200598</v>
      </c>
      <c r="C16970" s="489" t="s">
        <v>2103</v>
      </c>
      <c r="D16970" s="489" t="s">
        <v>17712</v>
      </c>
    </row>
    <row r="16971" spans="1:4">
      <c r="A16971" s="489" t="str">
        <f t="shared" si="265"/>
        <v>2315200598訪問リハビリテーション</v>
      </c>
      <c r="B16971" s="489">
        <v>2315200598</v>
      </c>
      <c r="C16971" s="489" t="s">
        <v>2104</v>
      </c>
      <c r="D16971" s="489" t="s">
        <v>17712</v>
      </c>
    </row>
    <row r="16972" spans="1:4">
      <c r="A16972" s="489" t="str">
        <f t="shared" si="265"/>
        <v>2315200598訪問看護</v>
      </c>
      <c r="B16972" s="489">
        <v>2315200598</v>
      </c>
      <c r="C16972" s="489" t="s">
        <v>2102</v>
      </c>
      <c r="D16972" s="489" t="s">
        <v>17712</v>
      </c>
    </row>
    <row r="16973" spans="1:4">
      <c r="A16973" s="489" t="str">
        <f t="shared" si="265"/>
        <v>2315200945介護予防訪問リハビリテーション</v>
      </c>
      <c r="B16973" s="489">
        <v>2315200945</v>
      </c>
      <c r="C16973" s="489" t="s">
        <v>2108</v>
      </c>
      <c r="D16973" s="489" t="s">
        <v>17713</v>
      </c>
    </row>
    <row r="16974" spans="1:4">
      <c r="A16974" s="489" t="str">
        <f t="shared" si="265"/>
        <v>2315200945介護予防訪問看護</v>
      </c>
      <c r="B16974" s="489">
        <v>2315200945</v>
      </c>
      <c r="C16974" s="489" t="s">
        <v>2103</v>
      </c>
      <c r="D16974" s="489" t="s">
        <v>17713</v>
      </c>
    </row>
    <row r="16975" spans="1:4">
      <c r="A16975" s="489" t="str">
        <f t="shared" si="265"/>
        <v>2315200945訪問リハビリテーション</v>
      </c>
      <c r="B16975" s="489">
        <v>2315200945</v>
      </c>
      <c r="C16975" s="489" t="s">
        <v>2104</v>
      </c>
      <c r="D16975" s="489" t="s">
        <v>17713</v>
      </c>
    </row>
    <row r="16976" spans="1:4">
      <c r="A16976" s="489" t="str">
        <f t="shared" si="265"/>
        <v>2315200945訪問看護</v>
      </c>
      <c r="B16976" s="489">
        <v>2315200945</v>
      </c>
      <c r="C16976" s="489" t="s">
        <v>2102</v>
      </c>
      <c r="D16976" s="489" t="s">
        <v>17713</v>
      </c>
    </row>
    <row r="16977" spans="1:4">
      <c r="A16977" s="489" t="str">
        <f t="shared" si="265"/>
        <v>2315201273介護予防訪問リハビリテーション</v>
      </c>
      <c r="B16977" s="489">
        <v>2315201273</v>
      </c>
      <c r="C16977" s="489" t="s">
        <v>2108</v>
      </c>
      <c r="D16977" s="489" t="s">
        <v>17714</v>
      </c>
    </row>
    <row r="16978" spans="1:4">
      <c r="A16978" s="489" t="str">
        <f t="shared" si="265"/>
        <v>2315201273介護予防訪問看護</v>
      </c>
      <c r="B16978" s="489">
        <v>2315201273</v>
      </c>
      <c r="C16978" s="489" t="s">
        <v>2103</v>
      </c>
      <c r="D16978" s="489" t="s">
        <v>17714</v>
      </c>
    </row>
    <row r="16979" spans="1:4">
      <c r="A16979" s="489" t="str">
        <f t="shared" si="265"/>
        <v>2315201273訪問リハビリテーション</v>
      </c>
      <c r="B16979" s="489">
        <v>2315201273</v>
      </c>
      <c r="C16979" s="489" t="s">
        <v>2104</v>
      </c>
      <c r="D16979" s="489" t="s">
        <v>17714</v>
      </c>
    </row>
    <row r="16980" spans="1:4">
      <c r="A16980" s="489" t="str">
        <f t="shared" si="265"/>
        <v>2315201273訪問看護</v>
      </c>
      <c r="B16980" s="489">
        <v>2315201273</v>
      </c>
      <c r="C16980" s="489" t="s">
        <v>2102</v>
      </c>
      <c r="D16980" s="489" t="s">
        <v>17714</v>
      </c>
    </row>
    <row r="16981" spans="1:4">
      <c r="A16981" s="489" t="str">
        <f t="shared" si="265"/>
        <v>2315201315介護予防訪問リハビリテーション</v>
      </c>
      <c r="B16981" s="489">
        <v>2315201315</v>
      </c>
      <c r="C16981" s="489" t="s">
        <v>2108</v>
      </c>
      <c r="D16981" s="489" t="s">
        <v>17715</v>
      </c>
    </row>
    <row r="16982" spans="1:4">
      <c r="A16982" s="489" t="str">
        <f t="shared" si="265"/>
        <v>2315201315介護予防訪問看護</v>
      </c>
      <c r="B16982" s="489">
        <v>2315201315</v>
      </c>
      <c r="C16982" s="489" t="s">
        <v>2103</v>
      </c>
      <c r="D16982" s="489" t="s">
        <v>17715</v>
      </c>
    </row>
    <row r="16983" spans="1:4">
      <c r="A16983" s="489" t="str">
        <f t="shared" si="265"/>
        <v>2315201315訪問リハビリテーション</v>
      </c>
      <c r="B16983" s="489">
        <v>2315201315</v>
      </c>
      <c r="C16983" s="489" t="s">
        <v>2104</v>
      </c>
      <c r="D16983" s="489" t="s">
        <v>17715</v>
      </c>
    </row>
    <row r="16984" spans="1:4">
      <c r="A16984" s="489" t="str">
        <f t="shared" si="265"/>
        <v>2315201315訪問看護</v>
      </c>
      <c r="B16984" s="489">
        <v>2315201315</v>
      </c>
      <c r="C16984" s="489" t="s">
        <v>2102</v>
      </c>
      <c r="D16984" s="489" t="s">
        <v>17715</v>
      </c>
    </row>
    <row r="16985" spans="1:4">
      <c r="A16985" s="489" t="str">
        <f t="shared" si="265"/>
        <v>2315201455介護予防訪問リハビリテーション</v>
      </c>
      <c r="B16985" s="489">
        <v>2315201455</v>
      </c>
      <c r="C16985" s="489" t="s">
        <v>2108</v>
      </c>
      <c r="D16985" s="489" t="s">
        <v>17716</v>
      </c>
    </row>
    <row r="16986" spans="1:4">
      <c r="A16986" s="489" t="str">
        <f t="shared" si="265"/>
        <v>2315201455介護予防訪問看護</v>
      </c>
      <c r="B16986" s="489">
        <v>2315201455</v>
      </c>
      <c r="C16986" s="489" t="s">
        <v>2103</v>
      </c>
      <c r="D16986" s="489" t="s">
        <v>17716</v>
      </c>
    </row>
    <row r="16987" spans="1:4">
      <c r="A16987" s="489" t="str">
        <f t="shared" si="265"/>
        <v>2315201455訪問リハビリテーション</v>
      </c>
      <c r="B16987" s="489">
        <v>2315201455</v>
      </c>
      <c r="C16987" s="489" t="s">
        <v>2104</v>
      </c>
      <c r="D16987" s="489" t="s">
        <v>17716</v>
      </c>
    </row>
    <row r="16988" spans="1:4">
      <c r="A16988" s="489" t="str">
        <f t="shared" si="265"/>
        <v>2315201455訪問看護</v>
      </c>
      <c r="B16988" s="489">
        <v>2315201455</v>
      </c>
      <c r="C16988" s="489" t="s">
        <v>2102</v>
      </c>
      <c r="D16988" s="489" t="s">
        <v>17716</v>
      </c>
    </row>
    <row r="16989" spans="1:4">
      <c r="A16989" s="489" t="str">
        <f t="shared" si="265"/>
        <v>2315201463介護予防訪問看護</v>
      </c>
      <c r="B16989" s="489">
        <v>2315201463</v>
      </c>
      <c r="C16989" s="489" t="s">
        <v>2103</v>
      </c>
      <c r="D16989" s="489" t="s">
        <v>17717</v>
      </c>
    </row>
    <row r="16990" spans="1:4">
      <c r="A16990" s="489" t="str">
        <f t="shared" si="265"/>
        <v>2315201463訪問看護</v>
      </c>
      <c r="B16990" s="489">
        <v>2315201463</v>
      </c>
      <c r="C16990" s="489" t="s">
        <v>2102</v>
      </c>
      <c r="D16990" s="489" t="s">
        <v>17717</v>
      </c>
    </row>
    <row r="16991" spans="1:4">
      <c r="A16991" s="489" t="str">
        <f t="shared" si="265"/>
        <v>2315201505介護予防訪問リハビリテーション</v>
      </c>
      <c r="B16991" s="489">
        <v>2315201505</v>
      </c>
      <c r="C16991" s="489" t="s">
        <v>2108</v>
      </c>
      <c r="D16991" s="489" t="s">
        <v>17718</v>
      </c>
    </row>
    <row r="16992" spans="1:4">
      <c r="A16992" s="489" t="str">
        <f t="shared" si="265"/>
        <v>2315201505介護予防訪問看護</v>
      </c>
      <c r="B16992" s="489">
        <v>2315201505</v>
      </c>
      <c r="C16992" s="489" t="s">
        <v>2103</v>
      </c>
      <c r="D16992" s="489" t="s">
        <v>17718</v>
      </c>
    </row>
    <row r="16993" spans="1:4">
      <c r="A16993" s="489" t="str">
        <f t="shared" si="265"/>
        <v>2315201505訪問リハビリテーション</v>
      </c>
      <c r="B16993" s="489">
        <v>2315201505</v>
      </c>
      <c r="C16993" s="489" t="s">
        <v>2104</v>
      </c>
      <c r="D16993" s="489" t="s">
        <v>17718</v>
      </c>
    </row>
    <row r="16994" spans="1:4">
      <c r="A16994" s="489" t="str">
        <f t="shared" si="265"/>
        <v>2315201505訪問看護</v>
      </c>
      <c r="B16994" s="489">
        <v>2315201505</v>
      </c>
      <c r="C16994" s="489" t="s">
        <v>2102</v>
      </c>
      <c r="D16994" s="489" t="s">
        <v>17718</v>
      </c>
    </row>
    <row r="16995" spans="1:4">
      <c r="A16995" s="489" t="str">
        <f t="shared" si="265"/>
        <v>2315201513介護予防訪問リハビリテーション</v>
      </c>
      <c r="B16995" s="489">
        <v>2315201513</v>
      </c>
      <c r="C16995" s="489" t="s">
        <v>2108</v>
      </c>
      <c r="D16995" s="489" t="s">
        <v>16859</v>
      </c>
    </row>
    <row r="16996" spans="1:4">
      <c r="A16996" s="489" t="str">
        <f t="shared" si="265"/>
        <v>2315201513介護予防訪問看護</v>
      </c>
      <c r="B16996" s="489">
        <v>2315201513</v>
      </c>
      <c r="C16996" s="489" t="s">
        <v>2103</v>
      </c>
      <c r="D16996" s="489" t="s">
        <v>16859</v>
      </c>
    </row>
    <row r="16997" spans="1:4">
      <c r="A16997" s="489" t="str">
        <f t="shared" si="265"/>
        <v>2315201513訪問リハビリテーション</v>
      </c>
      <c r="B16997" s="489">
        <v>2315201513</v>
      </c>
      <c r="C16997" s="489" t="s">
        <v>2104</v>
      </c>
      <c r="D16997" s="489" t="s">
        <v>16859</v>
      </c>
    </row>
    <row r="16998" spans="1:4">
      <c r="A16998" s="489" t="str">
        <f t="shared" si="265"/>
        <v>2315201513訪問看護</v>
      </c>
      <c r="B16998" s="489">
        <v>2315201513</v>
      </c>
      <c r="C16998" s="489" t="s">
        <v>2102</v>
      </c>
      <c r="D16998" s="489" t="s">
        <v>16859</v>
      </c>
    </row>
    <row r="16999" spans="1:4">
      <c r="A16999" s="489" t="str">
        <f t="shared" si="265"/>
        <v>2315201521介護予防訪問リハビリテーション</v>
      </c>
      <c r="B16999" s="489">
        <v>2315201521</v>
      </c>
      <c r="C16999" s="489" t="s">
        <v>2108</v>
      </c>
      <c r="D16999" s="489" t="s">
        <v>17719</v>
      </c>
    </row>
    <row r="17000" spans="1:4">
      <c r="A17000" s="489" t="str">
        <f t="shared" si="265"/>
        <v>2315201521介護予防訪問看護</v>
      </c>
      <c r="B17000" s="489">
        <v>2315201521</v>
      </c>
      <c r="C17000" s="489" t="s">
        <v>2103</v>
      </c>
      <c r="D17000" s="489" t="s">
        <v>17719</v>
      </c>
    </row>
    <row r="17001" spans="1:4">
      <c r="A17001" s="489" t="str">
        <f t="shared" si="265"/>
        <v>2315201521訪問リハビリテーション</v>
      </c>
      <c r="B17001" s="489">
        <v>2315201521</v>
      </c>
      <c r="C17001" s="489" t="s">
        <v>2104</v>
      </c>
      <c r="D17001" s="489" t="s">
        <v>17719</v>
      </c>
    </row>
    <row r="17002" spans="1:4">
      <c r="A17002" s="489" t="str">
        <f t="shared" si="265"/>
        <v>2315201521訪問看護</v>
      </c>
      <c r="B17002" s="489">
        <v>2315201521</v>
      </c>
      <c r="C17002" s="489" t="s">
        <v>2102</v>
      </c>
      <c r="D17002" s="489" t="s">
        <v>17719</v>
      </c>
    </row>
    <row r="17003" spans="1:4">
      <c r="A17003" s="489" t="str">
        <f t="shared" si="265"/>
        <v>2315300349介護予防訪問リハビリテーション</v>
      </c>
      <c r="B17003" s="489">
        <v>2315300349</v>
      </c>
      <c r="C17003" s="489" t="s">
        <v>2108</v>
      </c>
      <c r="D17003" s="489" t="s">
        <v>17720</v>
      </c>
    </row>
    <row r="17004" spans="1:4">
      <c r="A17004" s="489" t="str">
        <f t="shared" si="265"/>
        <v>2315300349介護予防訪問看護</v>
      </c>
      <c r="B17004" s="489">
        <v>2315300349</v>
      </c>
      <c r="C17004" s="489" t="s">
        <v>2103</v>
      </c>
      <c r="D17004" s="489" t="s">
        <v>17720</v>
      </c>
    </row>
    <row r="17005" spans="1:4">
      <c r="A17005" s="489" t="str">
        <f t="shared" si="265"/>
        <v>2315300349訪問リハビリテーション</v>
      </c>
      <c r="B17005" s="489">
        <v>2315300349</v>
      </c>
      <c r="C17005" s="489" t="s">
        <v>2104</v>
      </c>
      <c r="D17005" s="489" t="s">
        <v>17720</v>
      </c>
    </row>
    <row r="17006" spans="1:4">
      <c r="A17006" s="489" t="str">
        <f t="shared" si="265"/>
        <v>2315300349訪問看護</v>
      </c>
      <c r="B17006" s="489">
        <v>2315300349</v>
      </c>
      <c r="C17006" s="489" t="s">
        <v>2102</v>
      </c>
      <c r="D17006" s="489" t="s">
        <v>17720</v>
      </c>
    </row>
    <row r="17007" spans="1:4">
      <c r="A17007" s="489" t="str">
        <f t="shared" si="265"/>
        <v>2315300372介護予防訪問リハビリテーション</v>
      </c>
      <c r="B17007" s="489">
        <v>2315300372</v>
      </c>
      <c r="C17007" s="489" t="s">
        <v>2108</v>
      </c>
      <c r="D17007" s="489" t="s">
        <v>17721</v>
      </c>
    </row>
    <row r="17008" spans="1:4">
      <c r="A17008" s="489" t="str">
        <f t="shared" si="265"/>
        <v>2315300372介護予防訪問看護</v>
      </c>
      <c r="B17008" s="489">
        <v>2315300372</v>
      </c>
      <c r="C17008" s="489" t="s">
        <v>2103</v>
      </c>
      <c r="D17008" s="489" t="s">
        <v>17721</v>
      </c>
    </row>
    <row r="17009" spans="1:4">
      <c r="A17009" s="489" t="str">
        <f t="shared" si="265"/>
        <v>2315300372訪問リハビリテーション</v>
      </c>
      <c r="B17009" s="489">
        <v>2315300372</v>
      </c>
      <c r="C17009" s="489" t="s">
        <v>2104</v>
      </c>
      <c r="D17009" s="489" t="s">
        <v>17721</v>
      </c>
    </row>
    <row r="17010" spans="1:4">
      <c r="A17010" s="489" t="str">
        <f t="shared" si="265"/>
        <v>2315300372訪問看護</v>
      </c>
      <c r="B17010" s="489">
        <v>2315300372</v>
      </c>
      <c r="C17010" s="489" t="s">
        <v>2102</v>
      </c>
      <c r="D17010" s="489" t="s">
        <v>17721</v>
      </c>
    </row>
    <row r="17011" spans="1:4">
      <c r="A17011" s="489" t="str">
        <f t="shared" si="265"/>
        <v>2315300380介護予防訪問リハビリテーション</v>
      </c>
      <c r="B17011" s="489">
        <v>2315300380</v>
      </c>
      <c r="C17011" s="489" t="s">
        <v>2108</v>
      </c>
      <c r="D17011" s="489" t="s">
        <v>17722</v>
      </c>
    </row>
    <row r="17012" spans="1:4">
      <c r="A17012" s="489" t="str">
        <f t="shared" si="265"/>
        <v>2315300380介護予防訪問看護</v>
      </c>
      <c r="B17012" s="489">
        <v>2315300380</v>
      </c>
      <c r="C17012" s="489" t="s">
        <v>2103</v>
      </c>
      <c r="D17012" s="489" t="s">
        <v>17722</v>
      </c>
    </row>
    <row r="17013" spans="1:4">
      <c r="A17013" s="489" t="str">
        <f t="shared" si="265"/>
        <v>2315300380訪問リハビリテーション</v>
      </c>
      <c r="B17013" s="489">
        <v>2315300380</v>
      </c>
      <c r="C17013" s="489" t="s">
        <v>2104</v>
      </c>
      <c r="D17013" s="489" t="s">
        <v>17722</v>
      </c>
    </row>
    <row r="17014" spans="1:4">
      <c r="A17014" s="489" t="str">
        <f t="shared" si="265"/>
        <v>2315300380訪問看護</v>
      </c>
      <c r="B17014" s="489">
        <v>2315300380</v>
      </c>
      <c r="C17014" s="489" t="s">
        <v>2102</v>
      </c>
      <c r="D17014" s="489" t="s">
        <v>17722</v>
      </c>
    </row>
    <row r="17015" spans="1:4">
      <c r="A17015" s="489" t="str">
        <f t="shared" si="265"/>
        <v>2315300414介護予防訪問リハビリテーション</v>
      </c>
      <c r="B17015" s="489">
        <v>2315300414</v>
      </c>
      <c r="C17015" s="489" t="s">
        <v>2108</v>
      </c>
      <c r="D17015" s="489" t="s">
        <v>19414</v>
      </c>
    </row>
    <row r="17016" spans="1:4">
      <c r="A17016" s="489" t="str">
        <f t="shared" si="265"/>
        <v>2315300414介護予防訪問看護</v>
      </c>
      <c r="B17016" s="489">
        <v>2315300414</v>
      </c>
      <c r="C17016" s="489" t="s">
        <v>2103</v>
      </c>
      <c r="D17016" s="489" t="s">
        <v>19414</v>
      </c>
    </row>
    <row r="17017" spans="1:4">
      <c r="A17017" s="489" t="str">
        <f t="shared" si="265"/>
        <v>2315300414訪問リハビリテーション</v>
      </c>
      <c r="B17017" s="489">
        <v>2315300414</v>
      </c>
      <c r="C17017" s="489" t="s">
        <v>2104</v>
      </c>
      <c r="D17017" s="489" t="s">
        <v>19414</v>
      </c>
    </row>
    <row r="17018" spans="1:4">
      <c r="A17018" s="489" t="str">
        <f t="shared" si="265"/>
        <v>2315300414訪問看護</v>
      </c>
      <c r="B17018" s="489">
        <v>2315300414</v>
      </c>
      <c r="C17018" s="489" t="s">
        <v>2102</v>
      </c>
      <c r="D17018" s="489" t="s">
        <v>19414</v>
      </c>
    </row>
    <row r="17019" spans="1:4">
      <c r="A17019" s="489" t="str">
        <f t="shared" si="265"/>
        <v>2315300422介護予防訪問リハビリテーション</v>
      </c>
      <c r="B17019" s="489">
        <v>2315300422</v>
      </c>
      <c r="C17019" s="489" t="s">
        <v>2108</v>
      </c>
      <c r="D17019" s="489" t="s">
        <v>17723</v>
      </c>
    </row>
    <row r="17020" spans="1:4">
      <c r="A17020" s="489" t="str">
        <f t="shared" si="265"/>
        <v>2315300422介護予防訪問看護</v>
      </c>
      <c r="B17020" s="489">
        <v>2315300422</v>
      </c>
      <c r="C17020" s="489" t="s">
        <v>2103</v>
      </c>
      <c r="D17020" s="489" t="s">
        <v>17723</v>
      </c>
    </row>
    <row r="17021" spans="1:4">
      <c r="A17021" s="489" t="str">
        <f t="shared" si="265"/>
        <v>2315300422訪問リハビリテーション</v>
      </c>
      <c r="B17021" s="489">
        <v>2315300422</v>
      </c>
      <c r="C17021" s="489" t="s">
        <v>2104</v>
      </c>
      <c r="D17021" s="489" t="s">
        <v>17723</v>
      </c>
    </row>
    <row r="17022" spans="1:4">
      <c r="A17022" s="489" t="str">
        <f t="shared" si="265"/>
        <v>2315300422訪問看護</v>
      </c>
      <c r="B17022" s="489">
        <v>2315300422</v>
      </c>
      <c r="C17022" s="489" t="s">
        <v>2102</v>
      </c>
      <c r="D17022" s="489" t="s">
        <v>17723</v>
      </c>
    </row>
    <row r="17023" spans="1:4">
      <c r="A17023" s="489" t="str">
        <f t="shared" si="265"/>
        <v>2315300455介護予防訪問リハビリテーション</v>
      </c>
      <c r="B17023" s="489">
        <v>2315300455</v>
      </c>
      <c r="C17023" s="489" t="s">
        <v>2108</v>
      </c>
      <c r="D17023" s="489" t="s">
        <v>17724</v>
      </c>
    </row>
    <row r="17024" spans="1:4">
      <c r="A17024" s="489" t="str">
        <f t="shared" si="265"/>
        <v>2315300455介護予防訪問看護</v>
      </c>
      <c r="B17024" s="489">
        <v>2315300455</v>
      </c>
      <c r="C17024" s="489" t="s">
        <v>2103</v>
      </c>
      <c r="D17024" s="489" t="s">
        <v>17724</v>
      </c>
    </row>
    <row r="17025" spans="1:4">
      <c r="A17025" s="489" t="str">
        <f t="shared" si="265"/>
        <v>2315300455訪問リハビリテーション</v>
      </c>
      <c r="B17025" s="489">
        <v>2315300455</v>
      </c>
      <c r="C17025" s="489" t="s">
        <v>2104</v>
      </c>
      <c r="D17025" s="489" t="s">
        <v>17724</v>
      </c>
    </row>
    <row r="17026" spans="1:4">
      <c r="A17026" s="489" t="str">
        <f t="shared" ref="A17026:A17089" si="266">B17026&amp;C17026</f>
        <v>2315300455訪問看護</v>
      </c>
      <c r="B17026" s="489">
        <v>2315300455</v>
      </c>
      <c r="C17026" s="489" t="s">
        <v>2102</v>
      </c>
      <c r="D17026" s="489" t="s">
        <v>17724</v>
      </c>
    </row>
    <row r="17027" spans="1:4">
      <c r="A17027" s="489" t="str">
        <f t="shared" si="266"/>
        <v>2315300471介護予防訪問看護</v>
      </c>
      <c r="B17027" s="489">
        <v>2315300471</v>
      </c>
      <c r="C17027" s="489" t="s">
        <v>2103</v>
      </c>
      <c r="D17027" s="489" t="s">
        <v>17725</v>
      </c>
    </row>
    <row r="17028" spans="1:4">
      <c r="A17028" s="489" t="str">
        <f t="shared" si="266"/>
        <v>2315300471訪問看護</v>
      </c>
      <c r="B17028" s="489">
        <v>2315300471</v>
      </c>
      <c r="C17028" s="489" t="s">
        <v>2102</v>
      </c>
      <c r="D17028" s="489" t="s">
        <v>17725</v>
      </c>
    </row>
    <row r="17029" spans="1:4">
      <c r="A17029" s="489" t="str">
        <f t="shared" si="266"/>
        <v>2315300489介護予防訪問リハビリテーション</v>
      </c>
      <c r="B17029" s="489">
        <v>2315300489</v>
      </c>
      <c r="C17029" s="489" t="s">
        <v>2108</v>
      </c>
      <c r="D17029" s="489" t="s">
        <v>17411</v>
      </c>
    </row>
    <row r="17030" spans="1:4">
      <c r="A17030" s="489" t="str">
        <f t="shared" si="266"/>
        <v>2315300489介護予防訪問看護</v>
      </c>
      <c r="B17030" s="489">
        <v>2315300489</v>
      </c>
      <c r="C17030" s="489" t="s">
        <v>2103</v>
      </c>
      <c r="D17030" s="489" t="s">
        <v>17411</v>
      </c>
    </row>
    <row r="17031" spans="1:4">
      <c r="A17031" s="489" t="str">
        <f t="shared" si="266"/>
        <v>2315300489訪問リハビリテーション</v>
      </c>
      <c r="B17031" s="489">
        <v>2315300489</v>
      </c>
      <c r="C17031" s="489" t="s">
        <v>2104</v>
      </c>
      <c r="D17031" s="489" t="s">
        <v>17411</v>
      </c>
    </row>
    <row r="17032" spans="1:4">
      <c r="A17032" s="489" t="str">
        <f t="shared" si="266"/>
        <v>2315300489訪問看護</v>
      </c>
      <c r="B17032" s="489">
        <v>2315300489</v>
      </c>
      <c r="C17032" s="489" t="s">
        <v>2102</v>
      </c>
      <c r="D17032" s="489" t="s">
        <v>17411</v>
      </c>
    </row>
    <row r="17033" spans="1:4">
      <c r="A17033" s="489" t="str">
        <f t="shared" si="266"/>
        <v>2315300505介護予防訪問リハビリテーション</v>
      </c>
      <c r="B17033" s="489">
        <v>2315300505</v>
      </c>
      <c r="C17033" s="489" t="s">
        <v>2108</v>
      </c>
      <c r="D17033" s="489" t="s">
        <v>13908</v>
      </c>
    </row>
    <row r="17034" spans="1:4">
      <c r="A17034" s="489" t="str">
        <f t="shared" si="266"/>
        <v>2315300505介護予防訪問看護</v>
      </c>
      <c r="B17034" s="489">
        <v>2315300505</v>
      </c>
      <c r="C17034" s="489" t="s">
        <v>2103</v>
      </c>
      <c r="D17034" s="489" t="s">
        <v>13908</v>
      </c>
    </row>
    <row r="17035" spans="1:4">
      <c r="A17035" s="489" t="str">
        <f t="shared" si="266"/>
        <v>2315300505訪問リハビリテーション</v>
      </c>
      <c r="B17035" s="489">
        <v>2315300505</v>
      </c>
      <c r="C17035" s="489" t="s">
        <v>2104</v>
      </c>
      <c r="D17035" s="489" t="s">
        <v>13908</v>
      </c>
    </row>
    <row r="17036" spans="1:4">
      <c r="A17036" s="489" t="str">
        <f t="shared" si="266"/>
        <v>2315300505訪問看護</v>
      </c>
      <c r="B17036" s="489">
        <v>2315300505</v>
      </c>
      <c r="C17036" s="489" t="s">
        <v>2102</v>
      </c>
      <c r="D17036" s="489" t="s">
        <v>13908</v>
      </c>
    </row>
    <row r="17037" spans="1:4">
      <c r="A17037" s="489" t="str">
        <f t="shared" si="266"/>
        <v>2315300588介護予防訪問リハビリテーション</v>
      </c>
      <c r="B17037" s="489">
        <v>2315300588</v>
      </c>
      <c r="C17037" s="489" t="s">
        <v>2108</v>
      </c>
      <c r="D17037" s="489" t="s">
        <v>17726</v>
      </c>
    </row>
    <row r="17038" spans="1:4">
      <c r="A17038" s="489" t="str">
        <f t="shared" si="266"/>
        <v>2315300588介護予防訪問看護</v>
      </c>
      <c r="B17038" s="489">
        <v>2315300588</v>
      </c>
      <c r="C17038" s="489" t="s">
        <v>2103</v>
      </c>
      <c r="D17038" s="489" t="s">
        <v>17726</v>
      </c>
    </row>
    <row r="17039" spans="1:4">
      <c r="A17039" s="489" t="str">
        <f t="shared" si="266"/>
        <v>2315300588訪問リハビリテーション</v>
      </c>
      <c r="B17039" s="489">
        <v>2315300588</v>
      </c>
      <c r="C17039" s="489" t="s">
        <v>2104</v>
      </c>
      <c r="D17039" s="489" t="s">
        <v>17726</v>
      </c>
    </row>
    <row r="17040" spans="1:4">
      <c r="A17040" s="489" t="str">
        <f t="shared" si="266"/>
        <v>2315300588訪問看護</v>
      </c>
      <c r="B17040" s="489">
        <v>2315300588</v>
      </c>
      <c r="C17040" s="489" t="s">
        <v>2102</v>
      </c>
      <c r="D17040" s="489" t="s">
        <v>17726</v>
      </c>
    </row>
    <row r="17041" spans="1:4">
      <c r="A17041" s="489" t="str">
        <f t="shared" si="266"/>
        <v>2315300612介護予防訪問リハビリテーション</v>
      </c>
      <c r="B17041" s="489">
        <v>2315300612</v>
      </c>
      <c r="C17041" s="489" t="s">
        <v>2108</v>
      </c>
      <c r="D17041" s="489" t="s">
        <v>14524</v>
      </c>
    </row>
    <row r="17042" spans="1:4">
      <c r="A17042" s="489" t="str">
        <f t="shared" si="266"/>
        <v>2315300612介護予防訪問看護</v>
      </c>
      <c r="B17042" s="489">
        <v>2315300612</v>
      </c>
      <c r="C17042" s="489" t="s">
        <v>2103</v>
      </c>
      <c r="D17042" s="489" t="s">
        <v>14524</v>
      </c>
    </row>
    <row r="17043" spans="1:4">
      <c r="A17043" s="489" t="str">
        <f t="shared" si="266"/>
        <v>2315300612訪問リハビリテーション</v>
      </c>
      <c r="B17043" s="489">
        <v>2315300612</v>
      </c>
      <c r="C17043" s="489" t="s">
        <v>2104</v>
      </c>
      <c r="D17043" s="489" t="s">
        <v>14524</v>
      </c>
    </row>
    <row r="17044" spans="1:4">
      <c r="A17044" s="489" t="str">
        <f t="shared" si="266"/>
        <v>2315300612訪問看護</v>
      </c>
      <c r="B17044" s="489">
        <v>2315300612</v>
      </c>
      <c r="C17044" s="489" t="s">
        <v>2102</v>
      </c>
      <c r="D17044" s="489" t="s">
        <v>14524</v>
      </c>
    </row>
    <row r="17045" spans="1:4">
      <c r="A17045" s="489" t="str">
        <f t="shared" si="266"/>
        <v>2315300646介護予防訪問リハビリテーション</v>
      </c>
      <c r="B17045" s="489">
        <v>2315300646</v>
      </c>
      <c r="C17045" s="489" t="s">
        <v>2108</v>
      </c>
      <c r="D17045" s="489" t="s">
        <v>15051</v>
      </c>
    </row>
    <row r="17046" spans="1:4">
      <c r="A17046" s="489" t="str">
        <f t="shared" si="266"/>
        <v>2315300646介護予防訪問看護</v>
      </c>
      <c r="B17046" s="489">
        <v>2315300646</v>
      </c>
      <c r="C17046" s="489" t="s">
        <v>2103</v>
      </c>
      <c r="D17046" s="489" t="s">
        <v>15051</v>
      </c>
    </row>
    <row r="17047" spans="1:4">
      <c r="A17047" s="489" t="str">
        <f t="shared" si="266"/>
        <v>2315300646訪問リハビリテーション</v>
      </c>
      <c r="B17047" s="489">
        <v>2315300646</v>
      </c>
      <c r="C17047" s="489" t="s">
        <v>2104</v>
      </c>
      <c r="D17047" s="489" t="s">
        <v>15051</v>
      </c>
    </row>
    <row r="17048" spans="1:4">
      <c r="A17048" s="489" t="str">
        <f t="shared" si="266"/>
        <v>2315300646訪問看護</v>
      </c>
      <c r="B17048" s="489">
        <v>2315300646</v>
      </c>
      <c r="C17048" s="489" t="s">
        <v>2102</v>
      </c>
      <c r="D17048" s="489" t="s">
        <v>15051</v>
      </c>
    </row>
    <row r="17049" spans="1:4">
      <c r="A17049" s="489" t="str">
        <f t="shared" si="266"/>
        <v>2315300687介護予防訪問リハビリテーション</v>
      </c>
      <c r="B17049" s="489">
        <v>2315300687</v>
      </c>
      <c r="C17049" s="489" t="s">
        <v>2108</v>
      </c>
      <c r="D17049" s="489" t="s">
        <v>17727</v>
      </c>
    </row>
    <row r="17050" spans="1:4">
      <c r="A17050" s="489" t="str">
        <f t="shared" si="266"/>
        <v>2315300687介護予防訪問看護</v>
      </c>
      <c r="B17050" s="489">
        <v>2315300687</v>
      </c>
      <c r="C17050" s="489" t="s">
        <v>2103</v>
      </c>
      <c r="D17050" s="489" t="s">
        <v>17727</v>
      </c>
    </row>
    <row r="17051" spans="1:4">
      <c r="A17051" s="489" t="str">
        <f t="shared" si="266"/>
        <v>2315300687訪問リハビリテーション</v>
      </c>
      <c r="B17051" s="489">
        <v>2315300687</v>
      </c>
      <c r="C17051" s="489" t="s">
        <v>2104</v>
      </c>
      <c r="D17051" s="489" t="s">
        <v>17727</v>
      </c>
    </row>
    <row r="17052" spans="1:4">
      <c r="A17052" s="489" t="str">
        <f t="shared" si="266"/>
        <v>2315300687訪問看護</v>
      </c>
      <c r="B17052" s="489">
        <v>2315300687</v>
      </c>
      <c r="C17052" s="489" t="s">
        <v>2102</v>
      </c>
      <c r="D17052" s="489" t="s">
        <v>17727</v>
      </c>
    </row>
    <row r="17053" spans="1:4">
      <c r="A17053" s="489" t="str">
        <f t="shared" si="266"/>
        <v>2315300729介護予防訪問リハビリテーション</v>
      </c>
      <c r="B17053" s="489">
        <v>2315300729</v>
      </c>
      <c r="C17053" s="489" t="s">
        <v>2108</v>
      </c>
      <c r="D17053" s="489" t="s">
        <v>17728</v>
      </c>
    </row>
    <row r="17054" spans="1:4">
      <c r="A17054" s="489" t="str">
        <f t="shared" si="266"/>
        <v>2315300729介護予防訪問看護</v>
      </c>
      <c r="B17054" s="489">
        <v>2315300729</v>
      </c>
      <c r="C17054" s="489" t="s">
        <v>2103</v>
      </c>
      <c r="D17054" s="489" t="s">
        <v>17728</v>
      </c>
    </row>
    <row r="17055" spans="1:4">
      <c r="A17055" s="489" t="str">
        <f t="shared" si="266"/>
        <v>2315300729訪問リハビリテーション</v>
      </c>
      <c r="B17055" s="489">
        <v>2315300729</v>
      </c>
      <c r="C17055" s="489" t="s">
        <v>2104</v>
      </c>
      <c r="D17055" s="489" t="s">
        <v>17728</v>
      </c>
    </row>
    <row r="17056" spans="1:4">
      <c r="A17056" s="489" t="str">
        <f t="shared" si="266"/>
        <v>2315300729訪問看護</v>
      </c>
      <c r="B17056" s="489">
        <v>2315300729</v>
      </c>
      <c r="C17056" s="489" t="s">
        <v>2102</v>
      </c>
      <c r="D17056" s="489" t="s">
        <v>17728</v>
      </c>
    </row>
    <row r="17057" spans="1:4">
      <c r="A17057" s="489" t="str">
        <f t="shared" si="266"/>
        <v>2315300752介護予防訪問リハビリテーション</v>
      </c>
      <c r="B17057" s="489">
        <v>2315300752</v>
      </c>
      <c r="C17057" s="489" t="s">
        <v>2108</v>
      </c>
      <c r="D17057" s="489" t="s">
        <v>17729</v>
      </c>
    </row>
    <row r="17058" spans="1:4">
      <c r="A17058" s="489" t="str">
        <f t="shared" si="266"/>
        <v>2315300752介護予防訪問看護</v>
      </c>
      <c r="B17058" s="489">
        <v>2315300752</v>
      </c>
      <c r="C17058" s="489" t="s">
        <v>2103</v>
      </c>
      <c r="D17058" s="489" t="s">
        <v>17729</v>
      </c>
    </row>
    <row r="17059" spans="1:4">
      <c r="A17059" s="489" t="str">
        <f t="shared" si="266"/>
        <v>2315300752訪問リハビリテーション</v>
      </c>
      <c r="B17059" s="489">
        <v>2315300752</v>
      </c>
      <c r="C17059" s="489" t="s">
        <v>2104</v>
      </c>
      <c r="D17059" s="489" t="s">
        <v>17729</v>
      </c>
    </row>
    <row r="17060" spans="1:4">
      <c r="A17060" s="489" t="str">
        <f t="shared" si="266"/>
        <v>2315300752訪問看護</v>
      </c>
      <c r="B17060" s="489">
        <v>2315300752</v>
      </c>
      <c r="C17060" s="489" t="s">
        <v>2102</v>
      </c>
      <c r="D17060" s="489" t="s">
        <v>17729</v>
      </c>
    </row>
    <row r="17061" spans="1:4">
      <c r="A17061" s="489" t="str">
        <f t="shared" si="266"/>
        <v>2315300802介護予防訪問リハビリテーション</v>
      </c>
      <c r="B17061" s="489">
        <v>2315300802</v>
      </c>
      <c r="C17061" s="489" t="s">
        <v>2108</v>
      </c>
      <c r="D17061" s="489" t="s">
        <v>17730</v>
      </c>
    </row>
    <row r="17062" spans="1:4">
      <c r="A17062" s="489" t="str">
        <f t="shared" si="266"/>
        <v>2315300802介護予防訪問看護</v>
      </c>
      <c r="B17062" s="489">
        <v>2315300802</v>
      </c>
      <c r="C17062" s="489" t="s">
        <v>2103</v>
      </c>
      <c r="D17062" s="489" t="s">
        <v>17730</v>
      </c>
    </row>
    <row r="17063" spans="1:4">
      <c r="A17063" s="489" t="str">
        <f t="shared" si="266"/>
        <v>2315300802訪問リハビリテーション</v>
      </c>
      <c r="B17063" s="489">
        <v>2315300802</v>
      </c>
      <c r="C17063" s="489" t="s">
        <v>2104</v>
      </c>
      <c r="D17063" s="489" t="s">
        <v>17730</v>
      </c>
    </row>
    <row r="17064" spans="1:4">
      <c r="A17064" s="489" t="str">
        <f t="shared" si="266"/>
        <v>2315300802訪問看護</v>
      </c>
      <c r="B17064" s="489">
        <v>2315300802</v>
      </c>
      <c r="C17064" s="489" t="s">
        <v>2102</v>
      </c>
      <c r="D17064" s="489" t="s">
        <v>17730</v>
      </c>
    </row>
    <row r="17065" spans="1:4">
      <c r="A17065" s="489" t="str">
        <f t="shared" si="266"/>
        <v>2315300828介護予防訪問リハビリテーション</v>
      </c>
      <c r="B17065" s="489">
        <v>2315300828</v>
      </c>
      <c r="C17065" s="489" t="s">
        <v>2108</v>
      </c>
      <c r="D17065" s="489" t="s">
        <v>17731</v>
      </c>
    </row>
    <row r="17066" spans="1:4">
      <c r="A17066" s="489" t="str">
        <f t="shared" si="266"/>
        <v>2315300828介護予防訪問看護</v>
      </c>
      <c r="B17066" s="489">
        <v>2315300828</v>
      </c>
      <c r="C17066" s="489" t="s">
        <v>2103</v>
      </c>
      <c r="D17066" s="489" t="s">
        <v>17731</v>
      </c>
    </row>
    <row r="17067" spans="1:4">
      <c r="A17067" s="489" t="str">
        <f t="shared" si="266"/>
        <v>2315300828訪問リハビリテーション</v>
      </c>
      <c r="B17067" s="489">
        <v>2315300828</v>
      </c>
      <c r="C17067" s="489" t="s">
        <v>2104</v>
      </c>
      <c r="D17067" s="489" t="s">
        <v>17731</v>
      </c>
    </row>
    <row r="17068" spans="1:4">
      <c r="A17068" s="489" t="str">
        <f t="shared" si="266"/>
        <v>2315300828訪問看護</v>
      </c>
      <c r="B17068" s="489">
        <v>2315300828</v>
      </c>
      <c r="C17068" s="489" t="s">
        <v>2102</v>
      </c>
      <c r="D17068" s="489" t="s">
        <v>17731</v>
      </c>
    </row>
    <row r="17069" spans="1:4">
      <c r="A17069" s="489" t="str">
        <f t="shared" si="266"/>
        <v>2315300844介護予防訪問リハビリテーション</v>
      </c>
      <c r="B17069" s="489">
        <v>2315300844</v>
      </c>
      <c r="C17069" s="489" t="s">
        <v>2108</v>
      </c>
      <c r="D17069" s="489" t="s">
        <v>17732</v>
      </c>
    </row>
    <row r="17070" spans="1:4">
      <c r="A17070" s="489" t="str">
        <f t="shared" si="266"/>
        <v>2315300844介護予防訪問看護</v>
      </c>
      <c r="B17070" s="489">
        <v>2315300844</v>
      </c>
      <c r="C17070" s="489" t="s">
        <v>2103</v>
      </c>
      <c r="D17070" s="489" t="s">
        <v>17732</v>
      </c>
    </row>
    <row r="17071" spans="1:4">
      <c r="A17071" s="489" t="str">
        <f t="shared" si="266"/>
        <v>2315300844訪問リハビリテーション</v>
      </c>
      <c r="B17071" s="489">
        <v>2315300844</v>
      </c>
      <c r="C17071" s="489" t="s">
        <v>2104</v>
      </c>
      <c r="D17071" s="489" t="s">
        <v>17732</v>
      </c>
    </row>
    <row r="17072" spans="1:4">
      <c r="A17072" s="489" t="str">
        <f t="shared" si="266"/>
        <v>2315300844訪問看護</v>
      </c>
      <c r="B17072" s="489">
        <v>2315300844</v>
      </c>
      <c r="C17072" s="489" t="s">
        <v>2102</v>
      </c>
      <c r="D17072" s="489" t="s">
        <v>17732</v>
      </c>
    </row>
    <row r="17073" spans="1:4">
      <c r="A17073" s="489" t="str">
        <f t="shared" si="266"/>
        <v>2315300851介護予防訪問リハビリテーション</v>
      </c>
      <c r="B17073" s="489">
        <v>2315300851</v>
      </c>
      <c r="C17073" s="489" t="s">
        <v>2108</v>
      </c>
      <c r="D17073" s="489" t="s">
        <v>17733</v>
      </c>
    </row>
    <row r="17074" spans="1:4">
      <c r="A17074" s="489" t="str">
        <f t="shared" si="266"/>
        <v>2315300851介護予防訪問看護</v>
      </c>
      <c r="B17074" s="489">
        <v>2315300851</v>
      </c>
      <c r="C17074" s="489" t="s">
        <v>2103</v>
      </c>
      <c r="D17074" s="489" t="s">
        <v>17733</v>
      </c>
    </row>
    <row r="17075" spans="1:4">
      <c r="A17075" s="489" t="str">
        <f t="shared" si="266"/>
        <v>2315300851訪問リハビリテーション</v>
      </c>
      <c r="B17075" s="489">
        <v>2315300851</v>
      </c>
      <c r="C17075" s="489" t="s">
        <v>2104</v>
      </c>
      <c r="D17075" s="489" t="s">
        <v>17733</v>
      </c>
    </row>
    <row r="17076" spans="1:4">
      <c r="A17076" s="489" t="str">
        <f t="shared" si="266"/>
        <v>2315300851訪問看護</v>
      </c>
      <c r="B17076" s="489">
        <v>2315300851</v>
      </c>
      <c r="C17076" s="489" t="s">
        <v>2102</v>
      </c>
      <c r="D17076" s="489" t="s">
        <v>17733</v>
      </c>
    </row>
    <row r="17077" spans="1:4">
      <c r="A17077" s="489" t="str">
        <f t="shared" si="266"/>
        <v>2315300869介護予防訪問リハビリテーション</v>
      </c>
      <c r="B17077" s="489">
        <v>2315300869</v>
      </c>
      <c r="C17077" s="489" t="s">
        <v>2108</v>
      </c>
      <c r="D17077" s="489" t="s">
        <v>17734</v>
      </c>
    </row>
    <row r="17078" spans="1:4">
      <c r="A17078" s="489" t="str">
        <f t="shared" si="266"/>
        <v>2315300869介護予防訪問看護</v>
      </c>
      <c r="B17078" s="489">
        <v>2315300869</v>
      </c>
      <c r="C17078" s="489" t="s">
        <v>2103</v>
      </c>
      <c r="D17078" s="489" t="s">
        <v>17734</v>
      </c>
    </row>
    <row r="17079" spans="1:4">
      <c r="A17079" s="489" t="str">
        <f t="shared" si="266"/>
        <v>2315300869訪問リハビリテーション</v>
      </c>
      <c r="B17079" s="489">
        <v>2315300869</v>
      </c>
      <c r="C17079" s="489" t="s">
        <v>2104</v>
      </c>
      <c r="D17079" s="489" t="s">
        <v>17734</v>
      </c>
    </row>
    <row r="17080" spans="1:4">
      <c r="A17080" s="489" t="str">
        <f t="shared" si="266"/>
        <v>2315300869訪問看護</v>
      </c>
      <c r="B17080" s="489">
        <v>2315300869</v>
      </c>
      <c r="C17080" s="489" t="s">
        <v>2102</v>
      </c>
      <c r="D17080" s="489" t="s">
        <v>17734</v>
      </c>
    </row>
    <row r="17081" spans="1:4">
      <c r="A17081" s="489" t="str">
        <f t="shared" si="266"/>
        <v>2315300877介護予防訪問リハビリテーション</v>
      </c>
      <c r="B17081" s="489">
        <v>2315300877</v>
      </c>
      <c r="C17081" s="489" t="s">
        <v>2108</v>
      </c>
      <c r="D17081" s="489" t="s">
        <v>17735</v>
      </c>
    </row>
    <row r="17082" spans="1:4">
      <c r="A17082" s="489" t="str">
        <f t="shared" si="266"/>
        <v>2315300877介護予防訪問看護</v>
      </c>
      <c r="B17082" s="489">
        <v>2315300877</v>
      </c>
      <c r="C17082" s="489" t="s">
        <v>2103</v>
      </c>
      <c r="D17082" s="489" t="s">
        <v>17735</v>
      </c>
    </row>
    <row r="17083" spans="1:4">
      <c r="A17083" s="489" t="str">
        <f t="shared" si="266"/>
        <v>2315300877訪問リハビリテーション</v>
      </c>
      <c r="B17083" s="489">
        <v>2315300877</v>
      </c>
      <c r="C17083" s="489" t="s">
        <v>2104</v>
      </c>
      <c r="D17083" s="489" t="s">
        <v>17735</v>
      </c>
    </row>
    <row r="17084" spans="1:4">
      <c r="A17084" s="489" t="str">
        <f t="shared" si="266"/>
        <v>2315300877訪問看護</v>
      </c>
      <c r="B17084" s="489">
        <v>2315300877</v>
      </c>
      <c r="C17084" s="489" t="s">
        <v>2102</v>
      </c>
      <c r="D17084" s="489" t="s">
        <v>17735</v>
      </c>
    </row>
    <row r="17085" spans="1:4">
      <c r="A17085" s="489" t="str">
        <f t="shared" si="266"/>
        <v>2315300885介護予防訪問リハビリテーション</v>
      </c>
      <c r="B17085" s="489">
        <v>2315300885</v>
      </c>
      <c r="C17085" s="489" t="s">
        <v>2108</v>
      </c>
      <c r="D17085" s="489" t="s">
        <v>17736</v>
      </c>
    </row>
    <row r="17086" spans="1:4">
      <c r="A17086" s="489" t="str">
        <f t="shared" si="266"/>
        <v>2315300885介護予防訪問看護</v>
      </c>
      <c r="B17086" s="489">
        <v>2315300885</v>
      </c>
      <c r="C17086" s="489" t="s">
        <v>2103</v>
      </c>
      <c r="D17086" s="489" t="s">
        <v>17736</v>
      </c>
    </row>
    <row r="17087" spans="1:4">
      <c r="A17087" s="489" t="str">
        <f t="shared" si="266"/>
        <v>2315300885訪問リハビリテーション</v>
      </c>
      <c r="B17087" s="489">
        <v>2315300885</v>
      </c>
      <c r="C17087" s="489" t="s">
        <v>2104</v>
      </c>
      <c r="D17087" s="489" t="s">
        <v>17736</v>
      </c>
    </row>
    <row r="17088" spans="1:4">
      <c r="A17088" s="489" t="str">
        <f t="shared" si="266"/>
        <v>2315300885訪問看護</v>
      </c>
      <c r="B17088" s="489">
        <v>2315300885</v>
      </c>
      <c r="C17088" s="489" t="s">
        <v>2102</v>
      </c>
      <c r="D17088" s="489" t="s">
        <v>17736</v>
      </c>
    </row>
    <row r="17089" spans="1:4">
      <c r="A17089" s="489" t="str">
        <f t="shared" si="266"/>
        <v>2315300893介護予防訪問リハビリテーション</v>
      </c>
      <c r="B17089" s="489">
        <v>2315300893</v>
      </c>
      <c r="C17089" s="489" t="s">
        <v>2108</v>
      </c>
      <c r="D17089" s="489" t="s">
        <v>17737</v>
      </c>
    </row>
    <row r="17090" spans="1:4">
      <c r="A17090" s="489" t="str">
        <f t="shared" ref="A17090:A17153" si="267">B17090&amp;C17090</f>
        <v>2315300893介護予防訪問看護</v>
      </c>
      <c r="B17090" s="489">
        <v>2315300893</v>
      </c>
      <c r="C17090" s="489" t="s">
        <v>2103</v>
      </c>
      <c r="D17090" s="489" t="s">
        <v>17737</v>
      </c>
    </row>
    <row r="17091" spans="1:4">
      <c r="A17091" s="489" t="str">
        <f t="shared" si="267"/>
        <v>2315300893訪問リハビリテーション</v>
      </c>
      <c r="B17091" s="489">
        <v>2315300893</v>
      </c>
      <c r="C17091" s="489" t="s">
        <v>2104</v>
      </c>
      <c r="D17091" s="489" t="s">
        <v>17737</v>
      </c>
    </row>
    <row r="17092" spans="1:4">
      <c r="A17092" s="489" t="str">
        <f t="shared" si="267"/>
        <v>2315300893訪問看護</v>
      </c>
      <c r="B17092" s="489">
        <v>2315300893</v>
      </c>
      <c r="C17092" s="489" t="s">
        <v>2102</v>
      </c>
      <c r="D17092" s="489" t="s">
        <v>17737</v>
      </c>
    </row>
    <row r="17093" spans="1:4">
      <c r="A17093" s="489" t="str">
        <f t="shared" si="267"/>
        <v>2315300919介護予防訪問リハビリテーション</v>
      </c>
      <c r="B17093" s="489">
        <v>2315300919</v>
      </c>
      <c r="C17093" s="489" t="s">
        <v>2108</v>
      </c>
      <c r="D17093" s="489" t="s">
        <v>17738</v>
      </c>
    </row>
    <row r="17094" spans="1:4">
      <c r="A17094" s="489" t="str">
        <f t="shared" si="267"/>
        <v>2315300919介護予防訪問看護</v>
      </c>
      <c r="B17094" s="489">
        <v>2315300919</v>
      </c>
      <c r="C17094" s="489" t="s">
        <v>2103</v>
      </c>
      <c r="D17094" s="489" t="s">
        <v>17738</v>
      </c>
    </row>
    <row r="17095" spans="1:4">
      <c r="A17095" s="489" t="str">
        <f t="shared" si="267"/>
        <v>2315300919訪問リハビリテーション</v>
      </c>
      <c r="B17095" s="489">
        <v>2315300919</v>
      </c>
      <c r="C17095" s="489" t="s">
        <v>2104</v>
      </c>
      <c r="D17095" s="489" t="s">
        <v>17738</v>
      </c>
    </row>
    <row r="17096" spans="1:4">
      <c r="A17096" s="489" t="str">
        <f t="shared" si="267"/>
        <v>2315300919訪問看護</v>
      </c>
      <c r="B17096" s="489">
        <v>2315300919</v>
      </c>
      <c r="C17096" s="489" t="s">
        <v>2102</v>
      </c>
      <c r="D17096" s="489" t="s">
        <v>17738</v>
      </c>
    </row>
    <row r="17097" spans="1:4">
      <c r="A17097" s="489" t="str">
        <f t="shared" si="267"/>
        <v>2315300927介護予防訪問リハビリテーション</v>
      </c>
      <c r="B17097" s="489">
        <v>2315300927</v>
      </c>
      <c r="C17097" s="489" t="s">
        <v>2108</v>
      </c>
      <c r="D17097" s="489" t="s">
        <v>17739</v>
      </c>
    </row>
    <row r="17098" spans="1:4">
      <c r="A17098" s="489" t="str">
        <f t="shared" si="267"/>
        <v>2315300927介護予防訪問看護</v>
      </c>
      <c r="B17098" s="489">
        <v>2315300927</v>
      </c>
      <c r="C17098" s="489" t="s">
        <v>2103</v>
      </c>
      <c r="D17098" s="489" t="s">
        <v>17739</v>
      </c>
    </row>
    <row r="17099" spans="1:4">
      <c r="A17099" s="489" t="str">
        <f t="shared" si="267"/>
        <v>2315300927訪問リハビリテーション</v>
      </c>
      <c r="B17099" s="489">
        <v>2315300927</v>
      </c>
      <c r="C17099" s="489" t="s">
        <v>2104</v>
      </c>
      <c r="D17099" s="489" t="s">
        <v>17739</v>
      </c>
    </row>
    <row r="17100" spans="1:4">
      <c r="A17100" s="489" t="str">
        <f t="shared" si="267"/>
        <v>2315300927訪問看護</v>
      </c>
      <c r="B17100" s="489">
        <v>2315300927</v>
      </c>
      <c r="C17100" s="489" t="s">
        <v>2102</v>
      </c>
      <c r="D17100" s="489" t="s">
        <v>17739</v>
      </c>
    </row>
    <row r="17101" spans="1:4">
      <c r="A17101" s="489" t="str">
        <f t="shared" si="267"/>
        <v>2315300935介護予防訪問リハビリテーション</v>
      </c>
      <c r="B17101" s="489">
        <v>2315300935</v>
      </c>
      <c r="C17101" s="489" t="s">
        <v>2108</v>
      </c>
      <c r="D17101" s="489" t="s">
        <v>17740</v>
      </c>
    </row>
    <row r="17102" spans="1:4">
      <c r="A17102" s="489" t="str">
        <f t="shared" si="267"/>
        <v>2315300935介護予防訪問看護</v>
      </c>
      <c r="B17102" s="489">
        <v>2315300935</v>
      </c>
      <c r="C17102" s="489" t="s">
        <v>2103</v>
      </c>
      <c r="D17102" s="489" t="s">
        <v>17740</v>
      </c>
    </row>
    <row r="17103" spans="1:4">
      <c r="A17103" s="489" t="str">
        <f t="shared" si="267"/>
        <v>2315300935訪問リハビリテーション</v>
      </c>
      <c r="B17103" s="489">
        <v>2315300935</v>
      </c>
      <c r="C17103" s="489" t="s">
        <v>2104</v>
      </c>
      <c r="D17103" s="489" t="s">
        <v>17740</v>
      </c>
    </row>
    <row r="17104" spans="1:4">
      <c r="A17104" s="489" t="str">
        <f t="shared" si="267"/>
        <v>2315300935訪問看護</v>
      </c>
      <c r="B17104" s="489">
        <v>2315300935</v>
      </c>
      <c r="C17104" s="489" t="s">
        <v>2102</v>
      </c>
      <c r="D17104" s="489" t="s">
        <v>17740</v>
      </c>
    </row>
    <row r="17105" spans="1:4">
      <c r="A17105" s="489" t="str">
        <f t="shared" si="267"/>
        <v>2315300943介護予防訪問リハビリテーション</v>
      </c>
      <c r="B17105" s="489">
        <v>2315300943</v>
      </c>
      <c r="C17105" s="489" t="s">
        <v>2108</v>
      </c>
      <c r="D17105" s="489" t="s">
        <v>17741</v>
      </c>
    </row>
    <row r="17106" spans="1:4">
      <c r="A17106" s="489" t="str">
        <f t="shared" si="267"/>
        <v>2315300943介護予防訪問看護</v>
      </c>
      <c r="B17106" s="489">
        <v>2315300943</v>
      </c>
      <c r="C17106" s="489" t="s">
        <v>2103</v>
      </c>
      <c r="D17106" s="489" t="s">
        <v>17741</v>
      </c>
    </row>
    <row r="17107" spans="1:4">
      <c r="A17107" s="489" t="str">
        <f t="shared" si="267"/>
        <v>2315300943訪問リハビリテーション</v>
      </c>
      <c r="B17107" s="489">
        <v>2315300943</v>
      </c>
      <c r="C17107" s="489" t="s">
        <v>2104</v>
      </c>
      <c r="D17107" s="489" t="s">
        <v>17741</v>
      </c>
    </row>
    <row r="17108" spans="1:4">
      <c r="A17108" s="489" t="str">
        <f t="shared" si="267"/>
        <v>2315300943訪問看護</v>
      </c>
      <c r="B17108" s="489">
        <v>2315300943</v>
      </c>
      <c r="C17108" s="489" t="s">
        <v>2102</v>
      </c>
      <c r="D17108" s="489" t="s">
        <v>17741</v>
      </c>
    </row>
    <row r="17109" spans="1:4">
      <c r="A17109" s="489" t="str">
        <f t="shared" si="267"/>
        <v>2315601340介護予防訪問リハビリテーション</v>
      </c>
      <c r="B17109" s="489">
        <v>2315601340</v>
      </c>
      <c r="C17109" s="489" t="s">
        <v>2108</v>
      </c>
      <c r="D17109" s="489" t="s">
        <v>17742</v>
      </c>
    </row>
    <row r="17110" spans="1:4">
      <c r="A17110" s="489" t="str">
        <f t="shared" si="267"/>
        <v>2315601340介護予防訪問看護</v>
      </c>
      <c r="B17110" s="489">
        <v>2315601340</v>
      </c>
      <c r="C17110" s="489" t="s">
        <v>2103</v>
      </c>
      <c r="D17110" s="489" t="s">
        <v>17742</v>
      </c>
    </row>
    <row r="17111" spans="1:4">
      <c r="A17111" s="489" t="str">
        <f t="shared" si="267"/>
        <v>2315601340訪問リハビリテーション</v>
      </c>
      <c r="B17111" s="489">
        <v>2315601340</v>
      </c>
      <c r="C17111" s="489" t="s">
        <v>2104</v>
      </c>
      <c r="D17111" s="489" t="s">
        <v>17742</v>
      </c>
    </row>
    <row r="17112" spans="1:4">
      <c r="A17112" s="489" t="str">
        <f t="shared" si="267"/>
        <v>2315601340訪問看護</v>
      </c>
      <c r="B17112" s="489">
        <v>2315601340</v>
      </c>
      <c r="C17112" s="489" t="s">
        <v>2102</v>
      </c>
      <c r="D17112" s="489" t="s">
        <v>17742</v>
      </c>
    </row>
    <row r="17113" spans="1:4">
      <c r="A17113" s="489" t="str">
        <f t="shared" si="267"/>
        <v>2315601365介護予防訪問リハビリテーション</v>
      </c>
      <c r="B17113" s="489">
        <v>2315601365</v>
      </c>
      <c r="C17113" s="489" t="s">
        <v>2108</v>
      </c>
      <c r="D17113" s="489" t="s">
        <v>14165</v>
      </c>
    </row>
    <row r="17114" spans="1:4">
      <c r="A17114" s="489" t="str">
        <f t="shared" si="267"/>
        <v>2315601365介護予防訪問看護</v>
      </c>
      <c r="B17114" s="489">
        <v>2315601365</v>
      </c>
      <c r="C17114" s="489" t="s">
        <v>2103</v>
      </c>
      <c r="D17114" s="489" t="s">
        <v>14165</v>
      </c>
    </row>
    <row r="17115" spans="1:4">
      <c r="A17115" s="489" t="str">
        <f t="shared" si="267"/>
        <v>2315601365訪問リハビリテーション</v>
      </c>
      <c r="B17115" s="489">
        <v>2315601365</v>
      </c>
      <c r="C17115" s="489" t="s">
        <v>2104</v>
      </c>
      <c r="D17115" s="489" t="s">
        <v>14165</v>
      </c>
    </row>
    <row r="17116" spans="1:4">
      <c r="A17116" s="489" t="str">
        <f t="shared" si="267"/>
        <v>2315601365訪問看護</v>
      </c>
      <c r="B17116" s="489">
        <v>2315601365</v>
      </c>
      <c r="C17116" s="489" t="s">
        <v>2102</v>
      </c>
      <c r="D17116" s="489" t="s">
        <v>14165</v>
      </c>
    </row>
    <row r="17117" spans="1:4">
      <c r="A17117" s="489" t="str">
        <f t="shared" si="267"/>
        <v>2315601431介護予防訪問リハビリテーション</v>
      </c>
      <c r="B17117" s="489">
        <v>2315601431</v>
      </c>
      <c r="C17117" s="489" t="s">
        <v>2108</v>
      </c>
      <c r="D17117" s="489" t="s">
        <v>17743</v>
      </c>
    </row>
    <row r="17118" spans="1:4">
      <c r="A17118" s="489" t="str">
        <f t="shared" si="267"/>
        <v>2315601431介護予防訪問看護</v>
      </c>
      <c r="B17118" s="489">
        <v>2315601431</v>
      </c>
      <c r="C17118" s="489" t="s">
        <v>2103</v>
      </c>
      <c r="D17118" s="489" t="s">
        <v>17743</v>
      </c>
    </row>
    <row r="17119" spans="1:4">
      <c r="A17119" s="489" t="str">
        <f t="shared" si="267"/>
        <v>2315601431訪問リハビリテーション</v>
      </c>
      <c r="B17119" s="489">
        <v>2315601431</v>
      </c>
      <c r="C17119" s="489" t="s">
        <v>2104</v>
      </c>
      <c r="D17119" s="489" t="s">
        <v>17743</v>
      </c>
    </row>
    <row r="17120" spans="1:4">
      <c r="A17120" s="489" t="str">
        <f t="shared" si="267"/>
        <v>2315601431訪問看護</v>
      </c>
      <c r="B17120" s="489">
        <v>2315601431</v>
      </c>
      <c r="C17120" s="489" t="s">
        <v>2102</v>
      </c>
      <c r="D17120" s="489" t="s">
        <v>17743</v>
      </c>
    </row>
    <row r="17121" spans="1:4">
      <c r="A17121" s="489" t="str">
        <f t="shared" si="267"/>
        <v>2315601597介護予防訪問リハビリテーション</v>
      </c>
      <c r="B17121" s="489">
        <v>2315601597</v>
      </c>
      <c r="C17121" s="489" t="s">
        <v>2108</v>
      </c>
      <c r="D17121" s="489" t="s">
        <v>17744</v>
      </c>
    </row>
    <row r="17122" spans="1:4">
      <c r="A17122" s="489" t="str">
        <f t="shared" si="267"/>
        <v>2315601597介護予防訪問看護</v>
      </c>
      <c r="B17122" s="489">
        <v>2315601597</v>
      </c>
      <c r="C17122" s="489" t="s">
        <v>2103</v>
      </c>
      <c r="D17122" s="489" t="s">
        <v>17744</v>
      </c>
    </row>
    <row r="17123" spans="1:4">
      <c r="A17123" s="489" t="str">
        <f t="shared" si="267"/>
        <v>2315601597訪問リハビリテーション</v>
      </c>
      <c r="B17123" s="489">
        <v>2315601597</v>
      </c>
      <c r="C17123" s="489" t="s">
        <v>2104</v>
      </c>
      <c r="D17123" s="489" t="s">
        <v>17744</v>
      </c>
    </row>
    <row r="17124" spans="1:4">
      <c r="A17124" s="489" t="str">
        <f t="shared" si="267"/>
        <v>2315601597訪問看護</v>
      </c>
      <c r="B17124" s="489">
        <v>2315601597</v>
      </c>
      <c r="C17124" s="489" t="s">
        <v>2102</v>
      </c>
      <c r="D17124" s="489" t="s">
        <v>17744</v>
      </c>
    </row>
    <row r="17125" spans="1:4">
      <c r="A17125" s="489" t="str">
        <f t="shared" si="267"/>
        <v>2315601662介護予防訪問リハビリテーション</v>
      </c>
      <c r="B17125" s="489">
        <v>2315601662</v>
      </c>
      <c r="C17125" s="489" t="s">
        <v>2108</v>
      </c>
      <c r="D17125" s="489" t="s">
        <v>17745</v>
      </c>
    </row>
    <row r="17126" spans="1:4">
      <c r="A17126" s="489" t="str">
        <f t="shared" si="267"/>
        <v>2315601662介護予防訪問看護</v>
      </c>
      <c r="B17126" s="489">
        <v>2315601662</v>
      </c>
      <c r="C17126" s="489" t="s">
        <v>2103</v>
      </c>
      <c r="D17126" s="489" t="s">
        <v>17745</v>
      </c>
    </row>
    <row r="17127" spans="1:4">
      <c r="A17127" s="489" t="str">
        <f t="shared" si="267"/>
        <v>2315601662訪問リハビリテーション</v>
      </c>
      <c r="B17127" s="489">
        <v>2315601662</v>
      </c>
      <c r="C17127" s="489" t="s">
        <v>2104</v>
      </c>
      <c r="D17127" s="489" t="s">
        <v>17745</v>
      </c>
    </row>
    <row r="17128" spans="1:4">
      <c r="A17128" s="489" t="str">
        <f t="shared" si="267"/>
        <v>2315601662訪問看護</v>
      </c>
      <c r="B17128" s="489">
        <v>2315601662</v>
      </c>
      <c r="C17128" s="489" t="s">
        <v>2102</v>
      </c>
      <c r="D17128" s="489" t="s">
        <v>17745</v>
      </c>
    </row>
    <row r="17129" spans="1:4">
      <c r="A17129" s="489" t="str">
        <f t="shared" si="267"/>
        <v>2315601894介護予防通所リハビリテーション</v>
      </c>
      <c r="B17129" s="489">
        <v>2315601894</v>
      </c>
      <c r="C17129" s="489" t="s">
        <v>2512</v>
      </c>
      <c r="D17129" s="489" t="s">
        <v>17746</v>
      </c>
    </row>
    <row r="17130" spans="1:4">
      <c r="A17130" s="489" t="str">
        <f t="shared" si="267"/>
        <v>2315601894介護予防訪問リハビリテーション</v>
      </c>
      <c r="B17130" s="489">
        <v>2315601894</v>
      </c>
      <c r="C17130" s="489" t="s">
        <v>2108</v>
      </c>
      <c r="D17130" s="489" t="s">
        <v>17746</v>
      </c>
    </row>
    <row r="17131" spans="1:4">
      <c r="A17131" s="489" t="str">
        <f t="shared" si="267"/>
        <v>2315601894介護予防訪問看護</v>
      </c>
      <c r="B17131" s="489">
        <v>2315601894</v>
      </c>
      <c r="C17131" s="489" t="s">
        <v>2103</v>
      </c>
      <c r="D17131" s="489" t="s">
        <v>17746</v>
      </c>
    </row>
    <row r="17132" spans="1:4">
      <c r="A17132" s="489" t="str">
        <f t="shared" si="267"/>
        <v>2315601894通所リハビリテーション</v>
      </c>
      <c r="B17132" s="489">
        <v>2315601894</v>
      </c>
      <c r="C17132" s="489" t="s">
        <v>2511</v>
      </c>
      <c r="D17132" s="489" t="s">
        <v>17746</v>
      </c>
    </row>
    <row r="17133" spans="1:4">
      <c r="A17133" s="489" t="str">
        <f t="shared" si="267"/>
        <v>2315601894通所リハビリテーション</v>
      </c>
      <c r="B17133" s="489">
        <v>2315601894</v>
      </c>
      <c r="C17133" s="489" t="s">
        <v>2511</v>
      </c>
      <c r="D17133" s="489" t="s">
        <v>17746</v>
      </c>
    </row>
    <row r="17134" spans="1:4">
      <c r="A17134" s="489" t="str">
        <f t="shared" si="267"/>
        <v>2315601894訪問リハビリテーション</v>
      </c>
      <c r="B17134" s="489">
        <v>2315601894</v>
      </c>
      <c r="C17134" s="489" t="s">
        <v>2104</v>
      </c>
      <c r="D17134" s="489" t="s">
        <v>17746</v>
      </c>
    </row>
    <row r="17135" spans="1:4">
      <c r="A17135" s="489" t="str">
        <f t="shared" si="267"/>
        <v>2315601894訪問看護</v>
      </c>
      <c r="B17135" s="489">
        <v>2315601894</v>
      </c>
      <c r="C17135" s="489" t="s">
        <v>2102</v>
      </c>
      <c r="D17135" s="489" t="s">
        <v>17746</v>
      </c>
    </row>
    <row r="17136" spans="1:4">
      <c r="A17136" s="489" t="str">
        <f t="shared" si="267"/>
        <v>2315602017介護予防訪問リハビリテーション</v>
      </c>
      <c r="B17136" s="489">
        <v>2315602017</v>
      </c>
      <c r="C17136" s="489" t="s">
        <v>2108</v>
      </c>
      <c r="D17136" s="489" t="s">
        <v>17077</v>
      </c>
    </row>
    <row r="17137" spans="1:4">
      <c r="A17137" s="489" t="str">
        <f t="shared" si="267"/>
        <v>2315602017介護予防訪問看護</v>
      </c>
      <c r="B17137" s="489">
        <v>2315602017</v>
      </c>
      <c r="C17137" s="489" t="s">
        <v>2103</v>
      </c>
      <c r="D17137" s="489" t="s">
        <v>17077</v>
      </c>
    </row>
    <row r="17138" spans="1:4">
      <c r="A17138" s="489" t="str">
        <f t="shared" si="267"/>
        <v>2315602017訪問リハビリテーション</v>
      </c>
      <c r="B17138" s="489">
        <v>2315602017</v>
      </c>
      <c r="C17138" s="489" t="s">
        <v>2104</v>
      </c>
      <c r="D17138" s="489" t="s">
        <v>17077</v>
      </c>
    </row>
    <row r="17139" spans="1:4">
      <c r="A17139" s="489" t="str">
        <f t="shared" si="267"/>
        <v>2315602017訪問看護</v>
      </c>
      <c r="B17139" s="489">
        <v>2315602017</v>
      </c>
      <c r="C17139" s="489" t="s">
        <v>2102</v>
      </c>
      <c r="D17139" s="489" t="s">
        <v>17077</v>
      </c>
    </row>
    <row r="17140" spans="1:4">
      <c r="A17140" s="489" t="str">
        <f t="shared" si="267"/>
        <v>2315602066介護予防訪問看護</v>
      </c>
      <c r="B17140" s="489">
        <v>2315602066</v>
      </c>
      <c r="C17140" s="489" t="s">
        <v>2103</v>
      </c>
      <c r="D17140" s="489" t="s">
        <v>17711</v>
      </c>
    </row>
    <row r="17141" spans="1:4">
      <c r="A17141" s="489" t="str">
        <f t="shared" si="267"/>
        <v>2315602066訪問看護</v>
      </c>
      <c r="B17141" s="489">
        <v>2315602066</v>
      </c>
      <c r="C17141" s="489" t="s">
        <v>2102</v>
      </c>
      <c r="D17141" s="489" t="s">
        <v>17711</v>
      </c>
    </row>
    <row r="17142" spans="1:4">
      <c r="A17142" s="489" t="str">
        <f t="shared" si="267"/>
        <v>2315602181介護予防訪問リハビリテーション</v>
      </c>
      <c r="B17142" s="489">
        <v>2315602181</v>
      </c>
      <c r="C17142" s="489" t="s">
        <v>2108</v>
      </c>
      <c r="D17142" s="489" t="s">
        <v>17747</v>
      </c>
    </row>
    <row r="17143" spans="1:4">
      <c r="A17143" s="489" t="str">
        <f t="shared" si="267"/>
        <v>2315602181介護予防訪問看護</v>
      </c>
      <c r="B17143" s="489">
        <v>2315602181</v>
      </c>
      <c r="C17143" s="489" t="s">
        <v>2103</v>
      </c>
      <c r="D17143" s="489" t="s">
        <v>17747</v>
      </c>
    </row>
    <row r="17144" spans="1:4">
      <c r="A17144" s="489" t="str">
        <f t="shared" si="267"/>
        <v>2315602181訪問リハビリテーション</v>
      </c>
      <c r="B17144" s="489">
        <v>2315602181</v>
      </c>
      <c r="C17144" s="489" t="s">
        <v>2104</v>
      </c>
      <c r="D17144" s="489" t="s">
        <v>17747</v>
      </c>
    </row>
    <row r="17145" spans="1:4">
      <c r="A17145" s="489" t="str">
        <f t="shared" si="267"/>
        <v>2315602181訪問看護</v>
      </c>
      <c r="B17145" s="489">
        <v>2315602181</v>
      </c>
      <c r="C17145" s="489" t="s">
        <v>2102</v>
      </c>
      <c r="D17145" s="489" t="s">
        <v>17747</v>
      </c>
    </row>
    <row r="17146" spans="1:4">
      <c r="A17146" s="489" t="str">
        <f t="shared" si="267"/>
        <v>2315602256介護予防訪問リハビリテーション</v>
      </c>
      <c r="B17146" s="489">
        <v>2315602256</v>
      </c>
      <c r="C17146" s="489" t="s">
        <v>2108</v>
      </c>
      <c r="D17146" s="489" t="s">
        <v>17748</v>
      </c>
    </row>
    <row r="17147" spans="1:4">
      <c r="A17147" s="489" t="str">
        <f t="shared" si="267"/>
        <v>2315602256介護予防訪問看護</v>
      </c>
      <c r="B17147" s="489">
        <v>2315602256</v>
      </c>
      <c r="C17147" s="489" t="s">
        <v>2103</v>
      </c>
      <c r="D17147" s="489" t="s">
        <v>17748</v>
      </c>
    </row>
    <row r="17148" spans="1:4">
      <c r="A17148" s="489" t="str">
        <f t="shared" si="267"/>
        <v>2315602256訪問リハビリテーション</v>
      </c>
      <c r="B17148" s="489">
        <v>2315602256</v>
      </c>
      <c r="C17148" s="489" t="s">
        <v>2104</v>
      </c>
      <c r="D17148" s="489" t="s">
        <v>17748</v>
      </c>
    </row>
    <row r="17149" spans="1:4">
      <c r="A17149" s="489" t="str">
        <f t="shared" si="267"/>
        <v>2315602256訪問看護</v>
      </c>
      <c r="B17149" s="489">
        <v>2315602256</v>
      </c>
      <c r="C17149" s="489" t="s">
        <v>2102</v>
      </c>
      <c r="D17149" s="489" t="s">
        <v>17748</v>
      </c>
    </row>
    <row r="17150" spans="1:4">
      <c r="A17150" s="489" t="str">
        <f t="shared" si="267"/>
        <v>2315602264介護予防訪問リハビリテーション</v>
      </c>
      <c r="B17150" s="489">
        <v>2315602264</v>
      </c>
      <c r="C17150" s="489" t="s">
        <v>2108</v>
      </c>
      <c r="D17150" s="489" t="s">
        <v>17749</v>
      </c>
    </row>
    <row r="17151" spans="1:4">
      <c r="A17151" s="489" t="str">
        <f t="shared" si="267"/>
        <v>2315602264介護予防訪問看護</v>
      </c>
      <c r="B17151" s="489">
        <v>2315602264</v>
      </c>
      <c r="C17151" s="489" t="s">
        <v>2103</v>
      </c>
      <c r="D17151" s="489" t="s">
        <v>17749</v>
      </c>
    </row>
    <row r="17152" spans="1:4">
      <c r="A17152" s="489" t="str">
        <f t="shared" si="267"/>
        <v>2315602264訪問リハビリテーション</v>
      </c>
      <c r="B17152" s="489">
        <v>2315602264</v>
      </c>
      <c r="C17152" s="489" t="s">
        <v>2104</v>
      </c>
      <c r="D17152" s="489" t="s">
        <v>17749</v>
      </c>
    </row>
    <row r="17153" spans="1:4">
      <c r="A17153" s="489" t="str">
        <f t="shared" si="267"/>
        <v>2315602264訪問看護</v>
      </c>
      <c r="B17153" s="489">
        <v>2315602264</v>
      </c>
      <c r="C17153" s="489" t="s">
        <v>2102</v>
      </c>
      <c r="D17153" s="489" t="s">
        <v>17749</v>
      </c>
    </row>
    <row r="17154" spans="1:4">
      <c r="A17154" s="489" t="str">
        <f t="shared" ref="A17154:A17217" si="268">B17154&amp;C17154</f>
        <v>2315602298介護予防訪問看護</v>
      </c>
      <c r="B17154" s="489">
        <v>2315602298</v>
      </c>
      <c r="C17154" s="489" t="s">
        <v>2103</v>
      </c>
      <c r="D17154" s="489" t="s">
        <v>17750</v>
      </c>
    </row>
    <row r="17155" spans="1:4">
      <c r="A17155" s="489" t="str">
        <f t="shared" si="268"/>
        <v>2315602298訪問看護</v>
      </c>
      <c r="B17155" s="489">
        <v>2315602298</v>
      </c>
      <c r="C17155" s="489" t="s">
        <v>2102</v>
      </c>
      <c r="D17155" s="489" t="s">
        <v>17750</v>
      </c>
    </row>
    <row r="17156" spans="1:4">
      <c r="A17156" s="489" t="str">
        <f t="shared" si="268"/>
        <v>2315602306介護予防訪問リハビリテーション</v>
      </c>
      <c r="B17156" s="489">
        <v>2315602306</v>
      </c>
      <c r="C17156" s="489" t="s">
        <v>2108</v>
      </c>
      <c r="D17156" s="489" t="s">
        <v>17751</v>
      </c>
    </row>
    <row r="17157" spans="1:4">
      <c r="A17157" s="489" t="str">
        <f t="shared" si="268"/>
        <v>2315602306介護予防訪問看護</v>
      </c>
      <c r="B17157" s="489">
        <v>2315602306</v>
      </c>
      <c r="C17157" s="489" t="s">
        <v>2103</v>
      </c>
      <c r="D17157" s="489" t="s">
        <v>17751</v>
      </c>
    </row>
    <row r="17158" spans="1:4">
      <c r="A17158" s="489" t="str">
        <f t="shared" si="268"/>
        <v>2315602306訪問リハビリテーション</v>
      </c>
      <c r="B17158" s="489">
        <v>2315602306</v>
      </c>
      <c r="C17158" s="489" t="s">
        <v>2104</v>
      </c>
      <c r="D17158" s="489" t="s">
        <v>17751</v>
      </c>
    </row>
    <row r="17159" spans="1:4">
      <c r="A17159" s="489" t="str">
        <f t="shared" si="268"/>
        <v>2315602306訪問看護</v>
      </c>
      <c r="B17159" s="489">
        <v>2315602306</v>
      </c>
      <c r="C17159" s="489" t="s">
        <v>2102</v>
      </c>
      <c r="D17159" s="489" t="s">
        <v>17751</v>
      </c>
    </row>
    <row r="17160" spans="1:4">
      <c r="A17160" s="489" t="str">
        <f t="shared" si="268"/>
        <v>2315602330介護予防訪問リハビリテーション</v>
      </c>
      <c r="B17160" s="489">
        <v>2315602330</v>
      </c>
      <c r="C17160" s="489" t="s">
        <v>2108</v>
      </c>
      <c r="D17160" s="489" t="s">
        <v>17752</v>
      </c>
    </row>
    <row r="17161" spans="1:4">
      <c r="A17161" s="489" t="str">
        <f t="shared" si="268"/>
        <v>2315602330介護予防訪問看護</v>
      </c>
      <c r="B17161" s="489">
        <v>2315602330</v>
      </c>
      <c r="C17161" s="489" t="s">
        <v>2103</v>
      </c>
      <c r="D17161" s="489" t="s">
        <v>17752</v>
      </c>
    </row>
    <row r="17162" spans="1:4">
      <c r="A17162" s="489" t="str">
        <f t="shared" si="268"/>
        <v>2315602330訪問リハビリテーション</v>
      </c>
      <c r="B17162" s="489">
        <v>2315602330</v>
      </c>
      <c r="C17162" s="489" t="s">
        <v>2104</v>
      </c>
      <c r="D17162" s="489" t="s">
        <v>17752</v>
      </c>
    </row>
    <row r="17163" spans="1:4">
      <c r="A17163" s="489" t="str">
        <f t="shared" si="268"/>
        <v>2315602330訪問看護</v>
      </c>
      <c r="B17163" s="489">
        <v>2315602330</v>
      </c>
      <c r="C17163" s="489" t="s">
        <v>2102</v>
      </c>
      <c r="D17163" s="489" t="s">
        <v>17752</v>
      </c>
    </row>
    <row r="17164" spans="1:4">
      <c r="A17164" s="489" t="str">
        <f t="shared" si="268"/>
        <v>2315602348介護予防訪問リハビリテーション</v>
      </c>
      <c r="B17164" s="489">
        <v>2315602348</v>
      </c>
      <c r="C17164" s="489" t="s">
        <v>2108</v>
      </c>
      <c r="D17164" s="489" t="s">
        <v>17753</v>
      </c>
    </row>
    <row r="17165" spans="1:4">
      <c r="A17165" s="489" t="str">
        <f t="shared" si="268"/>
        <v>2315602348介護予防訪問看護</v>
      </c>
      <c r="B17165" s="489">
        <v>2315602348</v>
      </c>
      <c r="C17165" s="489" t="s">
        <v>2103</v>
      </c>
      <c r="D17165" s="489" t="s">
        <v>17753</v>
      </c>
    </row>
    <row r="17166" spans="1:4">
      <c r="A17166" s="489" t="str">
        <f t="shared" si="268"/>
        <v>2315602348訪問リハビリテーション</v>
      </c>
      <c r="B17166" s="489">
        <v>2315602348</v>
      </c>
      <c r="C17166" s="489" t="s">
        <v>2104</v>
      </c>
      <c r="D17166" s="489" t="s">
        <v>17753</v>
      </c>
    </row>
    <row r="17167" spans="1:4">
      <c r="A17167" s="489" t="str">
        <f t="shared" si="268"/>
        <v>2315602348訪問看護</v>
      </c>
      <c r="B17167" s="489">
        <v>2315602348</v>
      </c>
      <c r="C17167" s="489" t="s">
        <v>2102</v>
      </c>
      <c r="D17167" s="489" t="s">
        <v>17753</v>
      </c>
    </row>
    <row r="17168" spans="1:4">
      <c r="A17168" s="489" t="str">
        <f t="shared" si="268"/>
        <v>2315602355介護予防訪問リハビリテーション</v>
      </c>
      <c r="B17168" s="489">
        <v>2315602355</v>
      </c>
      <c r="C17168" s="489" t="s">
        <v>2108</v>
      </c>
      <c r="D17168" s="489" t="s">
        <v>17754</v>
      </c>
    </row>
    <row r="17169" spans="1:4">
      <c r="A17169" s="489" t="str">
        <f t="shared" si="268"/>
        <v>2315602355介護予防訪問看護</v>
      </c>
      <c r="B17169" s="489">
        <v>2315602355</v>
      </c>
      <c r="C17169" s="489" t="s">
        <v>2103</v>
      </c>
      <c r="D17169" s="489" t="s">
        <v>17754</v>
      </c>
    </row>
    <row r="17170" spans="1:4">
      <c r="A17170" s="489" t="str">
        <f t="shared" si="268"/>
        <v>2315602355訪問リハビリテーション</v>
      </c>
      <c r="B17170" s="489">
        <v>2315602355</v>
      </c>
      <c r="C17170" s="489" t="s">
        <v>2104</v>
      </c>
      <c r="D17170" s="489" t="s">
        <v>17754</v>
      </c>
    </row>
    <row r="17171" spans="1:4">
      <c r="A17171" s="489" t="str">
        <f t="shared" si="268"/>
        <v>2315602355訪問看護</v>
      </c>
      <c r="B17171" s="489">
        <v>2315602355</v>
      </c>
      <c r="C17171" s="489" t="s">
        <v>2102</v>
      </c>
      <c r="D17171" s="489" t="s">
        <v>17754</v>
      </c>
    </row>
    <row r="17172" spans="1:4">
      <c r="A17172" s="489" t="str">
        <f t="shared" si="268"/>
        <v>2315602413介護予防訪問リハビリテーション</v>
      </c>
      <c r="B17172" s="489">
        <v>2315602413</v>
      </c>
      <c r="C17172" s="489" t="s">
        <v>2108</v>
      </c>
      <c r="D17172" s="489" t="s">
        <v>17755</v>
      </c>
    </row>
    <row r="17173" spans="1:4">
      <c r="A17173" s="489" t="str">
        <f t="shared" si="268"/>
        <v>2315602413介護予防訪問看護</v>
      </c>
      <c r="B17173" s="489">
        <v>2315602413</v>
      </c>
      <c r="C17173" s="489" t="s">
        <v>2103</v>
      </c>
      <c r="D17173" s="489" t="s">
        <v>17755</v>
      </c>
    </row>
    <row r="17174" spans="1:4">
      <c r="A17174" s="489" t="str">
        <f t="shared" si="268"/>
        <v>2315602413訪問リハビリテーション</v>
      </c>
      <c r="B17174" s="489">
        <v>2315602413</v>
      </c>
      <c r="C17174" s="489" t="s">
        <v>2104</v>
      </c>
      <c r="D17174" s="489" t="s">
        <v>17755</v>
      </c>
    </row>
    <row r="17175" spans="1:4">
      <c r="A17175" s="489" t="str">
        <f t="shared" si="268"/>
        <v>2315602413訪問看護</v>
      </c>
      <c r="B17175" s="489">
        <v>2315602413</v>
      </c>
      <c r="C17175" s="489" t="s">
        <v>2102</v>
      </c>
      <c r="D17175" s="489" t="s">
        <v>17755</v>
      </c>
    </row>
    <row r="17176" spans="1:4">
      <c r="A17176" s="489" t="str">
        <f t="shared" si="268"/>
        <v>2315602546介護予防訪問看護</v>
      </c>
      <c r="B17176" s="489">
        <v>2315602546</v>
      </c>
      <c r="C17176" s="489" t="s">
        <v>2103</v>
      </c>
      <c r="D17176" s="489" t="s">
        <v>17756</v>
      </c>
    </row>
    <row r="17177" spans="1:4">
      <c r="A17177" s="489" t="str">
        <f t="shared" si="268"/>
        <v>2315602546訪問看護</v>
      </c>
      <c r="B17177" s="489">
        <v>2315602546</v>
      </c>
      <c r="C17177" s="489" t="s">
        <v>2102</v>
      </c>
      <c r="D17177" s="489" t="s">
        <v>17756</v>
      </c>
    </row>
    <row r="17178" spans="1:4">
      <c r="A17178" s="489" t="str">
        <f t="shared" si="268"/>
        <v>2315602579介護予防訪問リハビリテーション</v>
      </c>
      <c r="B17178" s="489">
        <v>2315602579</v>
      </c>
      <c r="C17178" s="489" t="s">
        <v>2108</v>
      </c>
      <c r="D17178" s="489" t="s">
        <v>17757</v>
      </c>
    </row>
    <row r="17179" spans="1:4">
      <c r="A17179" s="489" t="str">
        <f t="shared" si="268"/>
        <v>2315602579介護予防訪問看護</v>
      </c>
      <c r="B17179" s="489">
        <v>2315602579</v>
      </c>
      <c r="C17179" s="489" t="s">
        <v>2103</v>
      </c>
      <c r="D17179" s="489" t="s">
        <v>17757</v>
      </c>
    </row>
    <row r="17180" spans="1:4">
      <c r="A17180" s="489" t="str">
        <f t="shared" si="268"/>
        <v>2315602579訪問リハビリテーション</v>
      </c>
      <c r="B17180" s="489">
        <v>2315602579</v>
      </c>
      <c r="C17180" s="489" t="s">
        <v>2104</v>
      </c>
      <c r="D17180" s="489" t="s">
        <v>17757</v>
      </c>
    </row>
    <row r="17181" spans="1:4">
      <c r="A17181" s="489" t="str">
        <f t="shared" si="268"/>
        <v>2315602579訪問看護</v>
      </c>
      <c r="B17181" s="489">
        <v>2315602579</v>
      </c>
      <c r="C17181" s="489" t="s">
        <v>2102</v>
      </c>
      <c r="D17181" s="489" t="s">
        <v>17757</v>
      </c>
    </row>
    <row r="17182" spans="1:4">
      <c r="A17182" s="489" t="str">
        <f t="shared" si="268"/>
        <v>2315602611介護予防訪問リハビリテーション</v>
      </c>
      <c r="B17182" s="489">
        <v>2315602611</v>
      </c>
      <c r="C17182" s="489" t="s">
        <v>2108</v>
      </c>
      <c r="D17182" s="489" t="s">
        <v>17758</v>
      </c>
    </row>
    <row r="17183" spans="1:4">
      <c r="A17183" s="489" t="str">
        <f t="shared" si="268"/>
        <v>2315602611介護予防訪問看護</v>
      </c>
      <c r="B17183" s="489">
        <v>2315602611</v>
      </c>
      <c r="C17183" s="489" t="s">
        <v>2103</v>
      </c>
      <c r="D17183" s="489" t="s">
        <v>17758</v>
      </c>
    </row>
    <row r="17184" spans="1:4">
      <c r="A17184" s="489" t="str">
        <f t="shared" si="268"/>
        <v>2315602611訪問リハビリテーション</v>
      </c>
      <c r="B17184" s="489">
        <v>2315602611</v>
      </c>
      <c r="C17184" s="489" t="s">
        <v>2104</v>
      </c>
      <c r="D17184" s="489" t="s">
        <v>17758</v>
      </c>
    </row>
    <row r="17185" spans="1:4">
      <c r="A17185" s="489" t="str">
        <f t="shared" si="268"/>
        <v>2315602611訪問看護</v>
      </c>
      <c r="B17185" s="489">
        <v>2315602611</v>
      </c>
      <c r="C17185" s="489" t="s">
        <v>2102</v>
      </c>
      <c r="D17185" s="489" t="s">
        <v>17758</v>
      </c>
    </row>
    <row r="17186" spans="1:4">
      <c r="A17186" s="489" t="str">
        <f t="shared" si="268"/>
        <v>2315602629介護予防訪問リハビリテーション</v>
      </c>
      <c r="B17186" s="489">
        <v>2315602629</v>
      </c>
      <c r="C17186" s="489" t="s">
        <v>2108</v>
      </c>
      <c r="D17186" s="489" t="s">
        <v>17759</v>
      </c>
    </row>
    <row r="17187" spans="1:4">
      <c r="A17187" s="489" t="str">
        <f t="shared" si="268"/>
        <v>2315602629介護予防訪問看護</v>
      </c>
      <c r="B17187" s="489">
        <v>2315602629</v>
      </c>
      <c r="C17187" s="489" t="s">
        <v>2103</v>
      </c>
      <c r="D17187" s="489" t="s">
        <v>17759</v>
      </c>
    </row>
    <row r="17188" spans="1:4">
      <c r="A17188" s="489" t="str">
        <f t="shared" si="268"/>
        <v>2315602629訪問リハビリテーション</v>
      </c>
      <c r="B17188" s="489">
        <v>2315602629</v>
      </c>
      <c r="C17188" s="489" t="s">
        <v>2104</v>
      </c>
      <c r="D17188" s="489" t="s">
        <v>17759</v>
      </c>
    </row>
    <row r="17189" spans="1:4">
      <c r="A17189" s="489" t="str">
        <f t="shared" si="268"/>
        <v>2315602629訪問看護</v>
      </c>
      <c r="B17189" s="489">
        <v>2315602629</v>
      </c>
      <c r="C17189" s="489" t="s">
        <v>2102</v>
      </c>
      <c r="D17189" s="489" t="s">
        <v>17759</v>
      </c>
    </row>
    <row r="17190" spans="1:4">
      <c r="A17190" s="489" t="str">
        <f t="shared" si="268"/>
        <v>2315602793介護予防通所リハビリテーション</v>
      </c>
      <c r="B17190" s="489">
        <v>2315602793</v>
      </c>
      <c r="C17190" s="489" t="s">
        <v>2512</v>
      </c>
      <c r="D17190" s="489" t="s">
        <v>17760</v>
      </c>
    </row>
    <row r="17191" spans="1:4">
      <c r="A17191" s="489" t="str">
        <f t="shared" si="268"/>
        <v>2315602793介護予防訪問リハビリテーション</v>
      </c>
      <c r="B17191" s="489">
        <v>2315602793</v>
      </c>
      <c r="C17191" s="489" t="s">
        <v>2108</v>
      </c>
      <c r="D17191" s="489" t="s">
        <v>17760</v>
      </c>
    </row>
    <row r="17192" spans="1:4">
      <c r="A17192" s="489" t="str">
        <f t="shared" si="268"/>
        <v>2315602793介護予防訪問看護</v>
      </c>
      <c r="B17192" s="489">
        <v>2315602793</v>
      </c>
      <c r="C17192" s="489" t="s">
        <v>2103</v>
      </c>
      <c r="D17192" s="489" t="s">
        <v>17760</v>
      </c>
    </row>
    <row r="17193" spans="1:4">
      <c r="A17193" s="489" t="str">
        <f t="shared" si="268"/>
        <v>2315602793通所リハビリテーション</v>
      </c>
      <c r="B17193" s="489">
        <v>2315602793</v>
      </c>
      <c r="C17193" s="489" t="s">
        <v>2511</v>
      </c>
      <c r="D17193" s="489" t="s">
        <v>17760</v>
      </c>
    </row>
    <row r="17194" spans="1:4">
      <c r="A17194" s="489" t="str">
        <f t="shared" si="268"/>
        <v>2315602793訪問リハビリテーション</v>
      </c>
      <c r="B17194" s="489">
        <v>2315602793</v>
      </c>
      <c r="C17194" s="489" t="s">
        <v>2104</v>
      </c>
      <c r="D17194" s="489" t="s">
        <v>17760</v>
      </c>
    </row>
    <row r="17195" spans="1:4">
      <c r="A17195" s="489" t="str">
        <f t="shared" si="268"/>
        <v>2315602793訪問看護</v>
      </c>
      <c r="B17195" s="489">
        <v>2315602793</v>
      </c>
      <c r="C17195" s="489" t="s">
        <v>2102</v>
      </c>
      <c r="D17195" s="489" t="s">
        <v>17760</v>
      </c>
    </row>
    <row r="17196" spans="1:4">
      <c r="A17196" s="489" t="str">
        <f t="shared" si="268"/>
        <v>2315602835介護予防訪問リハビリテーション</v>
      </c>
      <c r="B17196" s="489">
        <v>2315602835</v>
      </c>
      <c r="C17196" s="489" t="s">
        <v>2108</v>
      </c>
      <c r="D17196" s="489" t="s">
        <v>17761</v>
      </c>
    </row>
    <row r="17197" spans="1:4">
      <c r="A17197" s="489" t="str">
        <f t="shared" si="268"/>
        <v>2315602835介護予防訪問看護</v>
      </c>
      <c r="B17197" s="489">
        <v>2315602835</v>
      </c>
      <c r="C17197" s="489" t="s">
        <v>2103</v>
      </c>
      <c r="D17197" s="489" t="s">
        <v>17761</v>
      </c>
    </row>
    <row r="17198" spans="1:4">
      <c r="A17198" s="489" t="str">
        <f t="shared" si="268"/>
        <v>2315602835訪問リハビリテーション</v>
      </c>
      <c r="B17198" s="489">
        <v>2315602835</v>
      </c>
      <c r="C17198" s="489" t="s">
        <v>2104</v>
      </c>
      <c r="D17198" s="489" t="s">
        <v>17761</v>
      </c>
    </row>
    <row r="17199" spans="1:4">
      <c r="A17199" s="489" t="str">
        <f t="shared" si="268"/>
        <v>2315602835訪問看護</v>
      </c>
      <c r="B17199" s="489">
        <v>2315602835</v>
      </c>
      <c r="C17199" s="489" t="s">
        <v>2102</v>
      </c>
      <c r="D17199" s="489" t="s">
        <v>17761</v>
      </c>
    </row>
    <row r="17200" spans="1:4">
      <c r="A17200" s="489" t="str">
        <f t="shared" si="268"/>
        <v>2315602843介護予防訪問リハビリテーション</v>
      </c>
      <c r="B17200" s="489">
        <v>2315602843</v>
      </c>
      <c r="C17200" s="489" t="s">
        <v>2108</v>
      </c>
      <c r="D17200" s="489" t="s">
        <v>17762</v>
      </c>
    </row>
    <row r="17201" spans="1:4">
      <c r="A17201" s="489" t="str">
        <f t="shared" si="268"/>
        <v>2315602843介護予防訪問看護</v>
      </c>
      <c r="B17201" s="489">
        <v>2315602843</v>
      </c>
      <c r="C17201" s="489" t="s">
        <v>2103</v>
      </c>
      <c r="D17201" s="489" t="s">
        <v>17762</v>
      </c>
    </row>
    <row r="17202" spans="1:4">
      <c r="A17202" s="489" t="str">
        <f t="shared" si="268"/>
        <v>2315602843訪問リハビリテーション</v>
      </c>
      <c r="B17202" s="489">
        <v>2315602843</v>
      </c>
      <c r="C17202" s="489" t="s">
        <v>2104</v>
      </c>
      <c r="D17202" s="489" t="s">
        <v>17762</v>
      </c>
    </row>
    <row r="17203" spans="1:4">
      <c r="A17203" s="489" t="str">
        <f t="shared" si="268"/>
        <v>2315602843訪問看護</v>
      </c>
      <c r="B17203" s="489">
        <v>2315602843</v>
      </c>
      <c r="C17203" s="489" t="s">
        <v>2102</v>
      </c>
      <c r="D17203" s="489" t="s">
        <v>17762</v>
      </c>
    </row>
    <row r="17204" spans="1:4">
      <c r="A17204" s="489" t="str">
        <f t="shared" si="268"/>
        <v>2315602850介護予防訪問リハビリテーション</v>
      </c>
      <c r="B17204" s="489">
        <v>2315602850</v>
      </c>
      <c r="C17204" s="489" t="s">
        <v>2108</v>
      </c>
      <c r="D17204" s="489" t="s">
        <v>17763</v>
      </c>
    </row>
    <row r="17205" spans="1:4">
      <c r="A17205" s="489" t="str">
        <f t="shared" si="268"/>
        <v>2315602850介護予防訪問看護</v>
      </c>
      <c r="B17205" s="489">
        <v>2315602850</v>
      </c>
      <c r="C17205" s="489" t="s">
        <v>2103</v>
      </c>
      <c r="D17205" s="489" t="s">
        <v>17763</v>
      </c>
    </row>
    <row r="17206" spans="1:4">
      <c r="A17206" s="489" t="str">
        <f t="shared" si="268"/>
        <v>2315602850訪問リハビリテーション</v>
      </c>
      <c r="B17206" s="489">
        <v>2315602850</v>
      </c>
      <c r="C17206" s="489" t="s">
        <v>2104</v>
      </c>
      <c r="D17206" s="489" t="s">
        <v>17763</v>
      </c>
    </row>
    <row r="17207" spans="1:4">
      <c r="A17207" s="489" t="str">
        <f t="shared" si="268"/>
        <v>2315602850訪問看護</v>
      </c>
      <c r="B17207" s="489">
        <v>2315602850</v>
      </c>
      <c r="C17207" s="489" t="s">
        <v>2102</v>
      </c>
      <c r="D17207" s="489" t="s">
        <v>17763</v>
      </c>
    </row>
    <row r="17208" spans="1:4">
      <c r="A17208" s="489" t="str">
        <f t="shared" si="268"/>
        <v>2315602868介護予防訪問リハビリテーション</v>
      </c>
      <c r="B17208" s="489">
        <v>2315602868</v>
      </c>
      <c r="C17208" s="489" t="s">
        <v>2108</v>
      </c>
      <c r="D17208" s="489" t="s">
        <v>17764</v>
      </c>
    </row>
    <row r="17209" spans="1:4">
      <c r="A17209" s="489" t="str">
        <f t="shared" si="268"/>
        <v>2315602868介護予防訪問看護</v>
      </c>
      <c r="B17209" s="489">
        <v>2315602868</v>
      </c>
      <c r="C17209" s="489" t="s">
        <v>2103</v>
      </c>
      <c r="D17209" s="489" t="s">
        <v>17764</v>
      </c>
    </row>
    <row r="17210" spans="1:4">
      <c r="A17210" s="489" t="str">
        <f t="shared" si="268"/>
        <v>2315602868訪問リハビリテーション</v>
      </c>
      <c r="B17210" s="489">
        <v>2315602868</v>
      </c>
      <c r="C17210" s="489" t="s">
        <v>2104</v>
      </c>
      <c r="D17210" s="489" t="s">
        <v>17764</v>
      </c>
    </row>
    <row r="17211" spans="1:4">
      <c r="A17211" s="489" t="str">
        <f t="shared" si="268"/>
        <v>2315602868訪問看護</v>
      </c>
      <c r="B17211" s="489">
        <v>2315602868</v>
      </c>
      <c r="C17211" s="489" t="s">
        <v>2102</v>
      </c>
      <c r="D17211" s="489" t="s">
        <v>17764</v>
      </c>
    </row>
    <row r="17212" spans="1:4">
      <c r="A17212" s="489" t="str">
        <f t="shared" si="268"/>
        <v>2315602892介護予防訪問リハビリテーション</v>
      </c>
      <c r="B17212" s="489">
        <v>2315602892</v>
      </c>
      <c r="C17212" s="489" t="s">
        <v>2108</v>
      </c>
      <c r="D17212" s="489" t="s">
        <v>17765</v>
      </c>
    </row>
    <row r="17213" spans="1:4">
      <c r="A17213" s="489" t="str">
        <f t="shared" si="268"/>
        <v>2315602892介護予防訪問看護</v>
      </c>
      <c r="B17213" s="489">
        <v>2315602892</v>
      </c>
      <c r="C17213" s="489" t="s">
        <v>2103</v>
      </c>
      <c r="D17213" s="489" t="s">
        <v>17765</v>
      </c>
    </row>
    <row r="17214" spans="1:4">
      <c r="A17214" s="489" t="str">
        <f t="shared" si="268"/>
        <v>2315602892訪問リハビリテーション</v>
      </c>
      <c r="B17214" s="489">
        <v>2315602892</v>
      </c>
      <c r="C17214" s="489" t="s">
        <v>2104</v>
      </c>
      <c r="D17214" s="489" t="s">
        <v>17765</v>
      </c>
    </row>
    <row r="17215" spans="1:4">
      <c r="A17215" s="489" t="str">
        <f t="shared" si="268"/>
        <v>2315602892訪問看護</v>
      </c>
      <c r="B17215" s="489">
        <v>2315602892</v>
      </c>
      <c r="C17215" s="489" t="s">
        <v>2102</v>
      </c>
      <c r="D17215" s="489" t="s">
        <v>17765</v>
      </c>
    </row>
    <row r="17216" spans="1:4">
      <c r="A17216" s="489" t="str">
        <f t="shared" si="268"/>
        <v>2315602926介護予防訪問リハビリテーション</v>
      </c>
      <c r="B17216" s="489">
        <v>2315602926</v>
      </c>
      <c r="C17216" s="489" t="s">
        <v>2108</v>
      </c>
      <c r="D17216" s="489" t="s">
        <v>17766</v>
      </c>
    </row>
    <row r="17217" spans="1:4">
      <c r="A17217" s="489" t="str">
        <f t="shared" si="268"/>
        <v>2315602926介護予防訪問看護</v>
      </c>
      <c r="B17217" s="489">
        <v>2315602926</v>
      </c>
      <c r="C17217" s="489" t="s">
        <v>2103</v>
      </c>
      <c r="D17217" s="489" t="s">
        <v>17766</v>
      </c>
    </row>
    <row r="17218" spans="1:4">
      <c r="A17218" s="489" t="str">
        <f t="shared" ref="A17218:A17281" si="269">B17218&amp;C17218</f>
        <v>2315602926訪問リハビリテーション</v>
      </c>
      <c r="B17218" s="489">
        <v>2315602926</v>
      </c>
      <c r="C17218" s="489" t="s">
        <v>2104</v>
      </c>
      <c r="D17218" s="489" t="s">
        <v>17766</v>
      </c>
    </row>
    <row r="17219" spans="1:4">
      <c r="A17219" s="489" t="str">
        <f t="shared" si="269"/>
        <v>2315602926訪問看護</v>
      </c>
      <c r="B17219" s="489">
        <v>2315602926</v>
      </c>
      <c r="C17219" s="489" t="s">
        <v>2102</v>
      </c>
      <c r="D17219" s="489" t="s">
        <v>17766</v>
      </c>
    </row>
    <row r="17220" spans="1:4">
      <c r="A17220" s="489" t="str">
        <f t="shared" si="269"/>
        <v>2315602942介護予防訪問リハビリテーション</v>
      </c>
      <c r="B17220" s="489">
        <v>2315602942</v>
      </c>
      <c r="C17220" s="489" t="s">
        <v>2108</v>
      </c>
      <c r="D17220" s="489" t="s">
        <v>17767</v>
      </c>
    </row>
    <row r="17221" spans="1:4">
      <c r="A17221" s="489" t="str">
        <f t="shared" si="269"/>
        <v>2315602942介護予防訪問看護</v>
      </c>
      <c r="B17221" s="489">
        <v>2315602942</v>
      </c>
      <c r="C17221" s="489" t="s">
        <v>2103</v>
      </c>
      <c r="D17221" s="489" t="s">
        <v>17767</v>
      </c>
    </row>
    <row r="17222" spans="1:4">
      <c r="A17222" s="489" t="str">
        <f t="shared" si="269"/>
        <v>2315602942訪問リハビリテーション</v>
      </c>
      <c r="B17222" s="489">
        <v>2315602942</v>
      </c>
      <c r="C17222" s="489" t="s">
        <v>2104</v>
      </c>
      <c r="D17222" s="489" t="s">
        <v>17767</v>
      </c>
    </row>
    <row r="17223" spans="1:4">
      <c r="A17223" s="489" t="str">
        <f t="shared" si="269"/>
        <v>2315602942訪問看護</v>
      </c>
      <c r="B17223" s="489">
        <v>2315602942</v>
      </c>
      <c r="C17223" s="489" t="s">
        <v>2102</v>
      </c>
      <c r="D17223" s="489" t="s">
        <v>17767</v>
      </c>
    </row>
    <row r="17224" spans="1:4">
      <c r="A17224" s="489" t="str">
        <f t="shared" si="269"/>
        <v>2315602959介護予防訪問リハビリテーション</v>
      </c>
      <c r="B17224" s="489">
        <v>2315602959</v>
      </c>
      <c r="C17224" s="489" t="s">
        <v>2108</v>
      </c>
      <c r="D17224" s="489" t="s">
        <v>17768</v>
      </c>
    </row>
    <row r="17225" spans="1:4">
      <c r="A17225" s="489" t="str">
        <f t="shared" si="269"/>
        <v>2315602959介護予防訪問看護</v>
      </c>
      <c r="B17225" s="489">
        <v>2315602959</v>
      </c>
      <c r="C17225" s="489" t="s">
        <v>2103</v>
      </c>
      <c r="D17225" s="489" t="s">
        <v>17768</v>
      </c>
    </row>
    <row r="17226" spans="1:4">
      <c r="A17226" s="489" t="str">
        <f t="shared" si="269"/>
        <v>2315602959訪問リハビリテーション</v>
      </c>
      <c r="B17226" s="489">
        <v>2315602959</v>
      </c>
      <c r="C17226" s="489" t="s">
        <v>2104</v>
      </c>
      <c r="D17226" s="489" t="s">
        <v>17768</v>
      </c>
    </row>
    <row r="17227" spans="1:4">
      <c r="A17227" s="489" t="str">
        <f t="shared" si="269"/>
        <v>2315602959訪問看護</v>
      </c>
      <c r="B17227" s="489">
        <v>2315602959</v>
      </c>
      <c r="C17227" s="489" t="s">
        <v>2102</v>
      </c>
      <c r="D17227" s="489" t="s">
        <v>17768</v>
      </c>
    </row>
    <row r="17228" spans="1:4">
      <c r="A17228" s="489" t="str">
        <f t="shared" si="269"/>
        <v>2315602967介護予防訪問リハビリテーション</v>
      </c>
      <c r="B17228" s="489">
        <v>2315602967</v>
      </c>
      <c r="C17228" s="489" t="s">
        <v>2108</v>
      </c>
      <c r="D17228" s="489" t="s">
        <v>14524</v>
      </c>
    </row>
    <row r="17229" spans="1:4">
      <c r="A17229" s="489" t="str">
        <f t="shared" si="269"/>
        <v>2315602967介護予防訪問看護</v>
      </c>
      <c r="B17229" s="489">
        <v>2315602967</v>
      </c>
      <c r="C17229" s="489" t="s">
        <v>2103</v>
      </c>
      <c r="D17229" s="489" t="s">
        <v>14524</v>
      </c>
    </row>
    <row r="17230" spans="1:4">
      <c r="A17230" s="489" t="str">
        <f t="shared" si="269"/>
        <v>2315602967訪問リハビリテーション</v>
      </c>
      <c r="B17230" s="489">
        <v>2315602967</v>
      </c>
      <c r="C17230" s="489" t="s">
        <v>2104</v>
      </c>
      <c r="D17230" s="489" t="s">
        <v>14524</v>
      </c>
    </row>
    <row r="17231" spans="1:4">
      <c r="A17231" s="489" t="str">
        <f t="shared" si="269"/>
        <v>2315602967訪問看護</v>
      </c>
      <c r="B17231" s="489">
        <v>2315602967</v>
      </c>
      <c r="C17231" s="489" t="s">
        <v>2102</v>
      </c>
      <c r="D17231" s="489" t="s">
        <v>14524</v>
      </c>
    </row>
    <row r="17232" spans="1:4">
      <c r="A17232" s="489" t="str">
        <f t="shared" si="269"/>
        <v>2315602975介護予防訪問リハビリテーション</v>
      </c>
      <c r="B17232" s="489">
        <v>2315602975</v>
      </c>
      <c r="C17232" s="489" t="s">
        <v>2108</v>
      </c>
      <c r="D17232" s="489" t="s">
        <v>17769</v>
      </c>
    </row>
    <row r="17233" spans="1:4">
      <c r="A17233" s="489" t="str">
        <f t="shared" si="269"/>
        <v>2315602975介護予防訪問看護</v>
      </c>
      <c r="B17233" s="489">
        <v>2315602975</v>
      </c>
      <c r="C17233" s="489" t="s">
        <v>2103</v>
      </c>
      <c r="D17233" s="489" t="s">
        <v>17769</v>
      </c>
    </row>
    <row r="17234" spans="1:4">
      <c r="A17234" s="489" t="str">
        <f t="shared" si="269"/>
        <v>2315602975訪問リハビリテーション</v>
      </c>
      <c r="B17234" s="489">
        <v>2315602975</v>
      </c>
      <c r="C17234" s="489" t="s">
        <v>2104</v>
      </c>
      <c r="D17234" s="489" t="s">
        <v>17769</v>
      </c>
    </row>
    <row r="17235" spans="1:4">
      <c r="A17235" s="489" t="str">
        <f t="shared" si="269"/>
        <v>2315602975訪問看護</v>
      </c>
      <c r="B17235" s="489">
        <v>2315602975</v>
      </c>
      <c r="C17235" s="489" t="s">
        <v>2102</v>
      </c>
      <c r="D17235" s="489" t="s">
        <v>17769</v>
      </c>
    </row>
    <row r="17236" spans="1:4">
      <c r="A17236" s="489" t="str">
        <f t="shared" si="269"/>
        <v>2315602991介護予防訪問リハビリテーション</v>
      </c>
      <c r="B17236" s="489">
        <v>2315602991</v>
      </c>
      <c r="C17236" s="489" t="s">
        <v>2108</v>
      </c>
      <c r="D17236" s="489" t="s">
        <v>17770</v>
      </c>
    </row>
    <row r="17237" spans="1:4">
      <c r="A17237" s="489" t="str">
        <f t="shared" si="269"/>
        <v>2315602991介護予防訪問看護</v>
      </c>
      <c r="B17237" s="489">
        <v>2315602991</v>
      </c>
      <c r="C17237" s="489" t="s">
        <v>2103</v>
      </c>
      <c r="D17237" s="489" t="s">
        <v>17770</v>
      </c>
    </row>
    <row r="17238" spans="1:4">
      <c r="A17238" s="489" t="str">
        <f t="shared" si="269"/>
        <v>2315602991訪問リハビリテーション</v>
      </c>
      <c r="B17238" s="489">
        <v>2315602991</v>
      </c>
      <c r="C17238" s="489" t="s">
        <v>2104</v>
      </c>
      <c r="D17238" s="489" t="s">
        <v>17770</v>
      </c>
    </row>
    <row r="17239" spans="1:4">
      <c r="A17239" s="489" t="str">
        <f t="shared" si="269"/>
        <v>2315602991訪問看護</v>
      </c>
      <c r="B17239" s="489">
        <v>2315602991</v>
      </c>
      <c r="C17239" s="489" t="s">
        <v>2102</v>
      </c>
      <c r="D17239" s="489" t="s">
        <v>17770</v>
      </c>
    </row>
    <row r="17240" spans="1:4">
      <c r="A17240" s="489" t="str">
        <f t="shared" si="269"/>
        <v>2315603007介護予防訪問リハビリテーション</v>
      </c>
      <c r="B17240" s="489">
        <v>2315603007</v>
      </c>
      <c r="C17240" s="489" t="s">
        <v>2108</v>
      </c>
      <c r="D17240" s="489" t="s">
        <v>17771</v>
      </c>
    </row>
    <row r="17241" spans="1:4">
      <c r="A17241" s="489" t="str">
        <f t="shared" si="269"/>
        <v>2315603007介護予防訪問看護</v>
      </c>
      <c r="B17241" s="489">
        <v>2315603007</v>
      </c>
      <c r="C17241" s="489" t="s">
        <v>2103</v>
      </c>
      <c r="D17241" s="489" t="s">
        <v>17771</v>
      </c>
    </row>
    <row r="17242" spans="1:4">
      <c r="A17242" s="489" t="str">
        <f t="shared" si="269"/>
        <v>2315603007通所リハビリテーション</v>
      </c>
      <c r="B17242" s="489">
        <v>2315603007</v>
      </c>
      <c r="C17242" s="489" t="s">
        <v>2511</v>
      </c>
      <c r="D17242" s="489" t="s">
        <v>17771</v>
      </c>
    </row>
    <row r="17243" spans="1:4">
      <c r="A17243" s="489" t="str">
        <f t="shared" si="269"/>
        <v>2315603007訪問リハビリテーション</v>
      </c>
      <c r="B17243" s="489">
        <v>2315603007</v>
      </c>
      <c r="C17243" s="489" t="s">
        <v>2104</v>
      </c>
      <c r="D17243" s="489" t="s">
        <v>17771</v>
      </c>
    </row>
    <row r="17244" spans="1:4">
      <c r="A17244" s="489" t="str">
        <f t="shared" si="269"/>
        <v>2315603007訪問看護</v>
      </c>
      <c r="B17244" s="489">
        <v>2315603007</v>
      </c>
      <c r="C17244" s="489" t="s">
        <v>2102</v>
      </c>
      <c r="D17244" s="489" t="s">
        <v>17771</v>
      </c>
    </row>
    <row r="17245" spans="1:4">
      <c r="A17245" s="489" t="str">
        <f t="shared" si="269"/>
        <v>2315603015介護予防訪問リハビリテーション</v>
      </c>
      <c r="B17245" s="489">
        <v>2315603015</v>
      </c>
      <c r="C17245" s="489" t="s">
        <v>2108</v>
      </c>
      <c r="D17245" s="489" t="s">
        <v>17772</v>
      </c>
    </row>
    <row r="17246" spans="1:4">
      <c r="A17246" s="489" t="str">
        <f t="shared" si="269"/>
        <v>2315603015介護予防訪問看護</v>
      </c>
      <c r="B17246" s="489">
        <v>2315603015</v>
      </c>
      <c r="C17246" s="489" t="s">
        <v>2103</v>
      </c>
      <c r="D17246" s="489" t="s">
        <v>17772</v>
      </c>
    </row>
    <row r="17247" spans="1:4">
      <c r="A17247" s="489" t="str">
        <f t="shared" si="269"/>
        <v>2315603015訪問リハビリテーション</v>
      </c>
      <c r="B17247" s="489">
        <v>2315603015</v>
      </c>
      <c r="C17247" s="489" t="s">
        <v>2104</v>
      </c>
      <c r="D17247" s="489" t="s">
        <v>17772</v>
      </c>
    </row>
    <row r="17248" spans="1:4">
      <c r="A17248" s="489" t="str">
        <f t="shared" si="269"/>
        <v>2315603015訪問看護</v>
      </c>
      <c r="B17248" s="489">
        <v>2315603015</v>
      </c>
      <c r="C17248" s="489" t="s">
        <v>2102</v>
      </c>
      <c r="D17248" s="489" t="s">
        <v>17772</v>
      </c>
    </row>
    <row r="17249" spans="1:4">
      <c r="A17249" s="489" t="str">
        <f t="shared" si="269"/>
        <v>2315603031介護予防訪問リハビリテーション</v>
      </c>
      <c r="B17249" s="489">
        <v>2315603031</v>
      </c>
      <c r="C17249" s="489" t="s">
        <v>2108</v>
      </c>
      <c r="D17249" s="489" t="s">
        <v>17773</v>
      </c>
    </row>
    <row r="17250" spans="1:4">
      <c r="A17250" s="489" t="str">
        <f t="shared" si="269"/>
        <v>2315603031介護予防訪問看護</v>
      </c>
      <c r="B17250" s="489">
        <v>2315603031</v>
      </c>
      <c r="C17250" s="489" t="s">
        <v>2103</v>
      </c>
      <c r="D17250" s="489" t="s">
        <v>17773</v>
      </c>
    </row>
    <row r="17251" spans="1:4">
      <c r="A17251" s="489" t="str">
        <f t="shared" si="269"/>
        <v>2315603031訪問リハビリテーション</v>
      </c>
      <c r="B17251" s="489">
        <v>2315603031</v>
      </c>
      <c r="C17251" s="489" t="s">
        <v>2104</v>
      </c>
      <c r="D17251" s="489" t="s">
        <v>17773</v>
      </c>
    </row>
    <row r="17252" spans="1:4">
      <c r="A17252" s="489" t="str">
        <f t="shared" si="269"/>
        <v>2315603031訪問看護</v>
      </c>
      <c r="B17252" s="489">
        <v>2315603031</v>
      </c>
      <c r="C17252" s="489" t="s">
        <v>2102</v>
      </c>
      <c r="D17252" s="489" t="s">
        <v>17773</v>
      </c>
    </row>
    <row r="17253" spans="1:4">
      <c r="A17253" s="489" t="str">
        <f t="shared" si="269"/>
        <v>2315603049介護予防訪問リハビリテーション</v>
      </c>
      <c r="B17253" s="489">
        <v>2315603049</v>
      </c>
      <c r="C17253" s="489" t="s">
        <v>2108</v>
      </c>
      <c r="D17253" s="489" t="s">
        <v>17774</v>
      </c>
    </row>
    <row r="17254" spans="1:4">
      <c r="A17254" s="489" t="str">
        <f t="shared" si="269"/>
        <v>2315603049介護予防訪問看護</v>
      </c>
      <c r="B17254" s="489">
        <v>2315603049</v>
      </c>
      <c r="C17254" s="489" t="s">
        <v>2103</v>
      </c>
      <c r="D17254" s="489" t="s">
        <v>17774</v>
      </c>
    </row>
    <row r="17255" spans="1:4">
      <c r="A17255" s="489" t="str">
        <f t="shared" si="269"/>
        <v>2315603049訪問リハビリテーション</v>
      </c>
      <c r="B17255" s="489">
        <v>2315603049</v>
      </c>
      <c r="C17255" s="489" t="s">
        <v>2104</v>
      </c>
      <c r="D17255" s="489" t="s">
        <v>17774</v>
      </c>
    </row>
    <row r="17256" spans="1:4">
      <c r="A17256" s="489" t="str">
        <f t="shared" si="269"/>
        <v>2315603049訪問看護</v>
      </c>
      <c r="B17256" s="489">
        <v>2315603049</v>
      </c>
      <c r="C17256" s="489" t="s">
        <v>2102</v>
      </c>
      <c r="D17256" s="489" t="s">
        <v>17774</v>
      </c>
    </row>
    <row r="17257" spans="1:4">
      <c r="A17257" s="489" t="str">
        <f t="shared" si="269"/>
        <v>2315603064介護予防訪問リハビリテーション</v>
      </c>
      <c r="B17257" s="489">
        <v>2315603064</v>
      </c>
      <c r="C17257" s="489" t="s">
        <v>2108</v>
      </c>
      <c r="D17257" s="489" t="s">
        <v>17775</v>
      </c>
    </row>
    <row r="17258" spans="1:4">
      <c r="A17258" s="489" t="str">
        <f t="shared" si="269"/>
        <v>2315603064介護予防訪問看護</v>
      </c>
      <c r="B17258" s="489">
        <v>2315603064</v>
      </c>
      <c r="C17258" s="489" t="s">
        <v>2103</v>
      </c>
      <c r="D17258" s="489" t="s">
        <v>17775</v>
      </c>
    </row>
    <row r="17259" spans="1:4">
      <c r="A17259" s="489" t="str">
        <f t="shared" si="269"/>
        <v>2315603064訪問リハビリテーション</v>
      </c>
      <c r="B17259" s="489">
        <v>2315603064</v>
      </c>
      <c r="C17259" s="489" t="s">
        <v>2104</v>
      </c>
      <c r="D17259" s="489" t="s">
        <v>17775</v>
      </c>
    </row>
    <row r="17260" spans="1:4">
      <c r="A17260" s="489" t="str">
        <f t="shared" si="269"/>
        <v>2315603064訪問看護</v>
      </c>
      <c r="B17260" s="489">
        <v>2315603064</v>
      </c>
      <c r="C17260" s="489" t="s">
        <v>2102</v>
      </c>
      <c r="D17260" s="489" t="s">
        <v>17775</v>
      </c>
    </row>
    <row r="17261" spans="1:4">
      <c r="A17261" s="489" t="str">
        <f t="shared" si="269"/>
        <v>2315603072介護予防訪問リハビリテーション</v>
      </c>
      <c r="B17261" s="489">
        <v>2315603072</v>
      </c>
      <c r="C17261" s="489" t="s">
        <v>2108</v>
      </c>
      <c r="D17261" s="489" t="s">
        <v>17776</v>
      </c>
    </row>
    <row r="17262" spans="1:4">
      <c r="A17262" s="489" t="str">
        <f t="shared" si="269"/>
        <v>2315603072介護予防訪問看護</v>
      </c>
      <c r="B17262" s="489">
        <v>2315603072</v>
      </c>
      <c r="C17262" s="489" t="s">
        <v>2103</v>
      </c>
      <c r="D17262" s="489" t="s">
        <v>17776</v>
      </c>
    </row>
    <row r="17263" spans="1:4">
      <c r="A17263" s="489" t="str">
        <f t="shared" si="269"/>
        <v>2315603072訪問リハビリテーション</v>
      </c>
      <c r="B17263" s="489">
        <v>2315603072</v>
      </c>
      <c r="C17263" s="489" t="s">
        <v>2104</v>
      </c>
      <c r="D17263" s="489" t="s">
        <v>17776</v>
      </c>
    </row>
    <row r="17264" spans="1:4">
      <c r="A17264" s="489" t="str">
        <f t="shared" si="269"/>
        <v>2315603072訪問看護</v>
      </c>
      <c r="B17264" s="489">
        <v>2315603072</v>
      </c>
      <c r="C17264" s="489" t="s">
        <v>2102</v>
      </c>
      <c r="D17264" s="489" t="s">
        <v>17776</v>
      </c>
    </row>
    <row r="17265" spans="1:4">
      <c r="A17265" s="489" t="str">
        <f t="shared" si="269"/>
        <v>2315603080介護予防訪問リハビリテーション</v>
      </c>
      <c r="B17265" s="489">
        <v>2315603080</v>
      </c>
      <c r="C17265" s="489" t="s">
        <v>2108</v>
      </c>
      <c r="D17265" s="489" t="s">
        <v>17777</v>
      </c>
    </row>
    <row r="17266" spans="1:4">
      <c r="A17266" s="489" t="str">
        <f t="shared" si="269"/>
        <v>2315603080介護予防訪問看護</v>
      </c>
      <c r="B17266" s="489">
        <v>2315603080</v>
      </c>
      <c r="C17266" s="489" t="s">
        <v>2103</v>
      </c>
      <c r="D17266" s="489" t="s">
        <v>17777</v>
      </c>
    </row>
    <row r="17267" spans="1:4">
      <c r="A17267" s="489" t="str">
        <f t="shared" si="269"/>
        <v>2315603080訪問リハビリテーション</v>
      </c>
      <c r="B17267" s="489">
        <v>2315603080</v>
      </c>
      <c r="C17267" s="489" t="s">
        <v>2104</v>
      </c>
      <c r="D17267" s="489" t="s">
        <v>17777</v>
      </c>
    </row>
    <row r="17268" spans="1:4">
      <c r="A17268" s="489" t="str">
        <f t="shared" si="269"/>
        <v>2315603080訪問看護</v>
      </c>
      <c r="B17268" s="489">
        <v>2315603080</v>
      </c>
      <c r="C17268" s="489" t="s">
        <v>2102</v>
      </c>
      <c r="D17268" s="489" t="s">
        <v>17777</v>
      </c>
    </row>
    <row r="17269" spans="1:4">
      <c r="A17269" s="489" t="str">
        <f t="shared" si="269"/>
        <v>2315700498介護予防訪問リハビリテーション</v>
      </c>
      <c r="B17269" s="489">
        <v>2315700498</v>
      </c>
      <c r="C17269" s="489" t="s">
        <v>2108</v>
      </c>
      <c r="D17269" s="489" t="s">
        <v>17778</v>
      </c>
    </row>
    <row r="17270" spans="1:4">
      <c r="A17270" s="489" t="str">
        <f t="shared" si="269"/>
        <v>2315700498介護予防訪問看護</v>
      </c>
      <c r="B17270" s="489">
        <v>2315700498</v>
      </c>
      <c r="C17270" s="489" t="s">
        <v>2103</v>
      </c>
      <c r="D17270" s="489" t="s">
        <v>17778</v>
      </c>
    </row>
    <row r="17271" spans="1:4">
      <c r="A17271" s="489" t="str">
        <f t="shared" si="269"/>
        <v>2315700498訪問リハビリテーション</v>
      </c>
      <c r="B17271" s="489">
        <v>2315700498</v>
      </c>
      <c r="C17271" s="489" t="s">
        <v>2104</v>
      </c>
      <c r="D17271" s="489" t="s">
        <v>17778</v>
      </c>
    </row>
    <row r="17272" spans="1:4">
      <c r="A17272" s="489" t="str">
        <f t="shared" si="269"/>
        <v>2315700498訪問看護</v>
      </c>
      <c r="B17272" s="489">
        <v>2315700498</v>
      </c>
      <c r="C17272" s="489" t="s">
        <v>2102</v>
      </c>
      <c r="D17272" s="489" t="s">
        <v>17778</v>
      </c>
    </row>
    <row r="17273" spans="1:4">
      <c r="A17273" s="489" t="str">
        <f t="shared" si="269"/>
        <v>2315700969介護予防訪問看護</v>
      </c>
      <c r="B17273" s="489">
        <v>2315700969</v>
      </c>
      <c r="C17273" s="489" t="s">
        <v>2103</v>
      </c>
      <c r="D17273" s="489" t="s">
        <v>17779</v>
      </c>
    </row>
    <row r="17274" spans="1:4">
      <c r="A17274" s="489" t="str">
        <f t="shared" si="269"/>
        <v>2315700969訪問看護</v>
      </c>
      <c r="B17274" s="489">
        <v>2315700969</v>
      </c>
      <c r="C17274" s="489" t="s">
        <v>2102</v>
      </c>
      <c r="D17274" s="489" t="s">
        <v>17779</v>
      </c>
    </row>
    <row r="17275" spans="1:4">
      <c r="A17275" s="489" t="str">
        <f t="shared" si="269"/>
        <v>2315701207介護予防通所リハビリテーション</v>
      </c>
      <c r="B17275" s="489">
        <v>2315701207</v>
      </c>
      <c r="C17275" s="489" t="s">
        <v>2512</v>
      </c>
      <c r="D17275" s="489" t="s">
        <v>17780</v>
      </c>
    </row>
    <row r="17276" spans="1:4">
      <c r="A17276" s="489" t="str">
        <f t="shared" si="269"/>
        <v>2315701207介護予防訪問リハビリテーション</v>
      </c>
      <c r="B17276" s="489">
        <v>2315701207</v>
      </c>
      <c r="C17276" s="489" t="s">
        <v>2108</v>
      </c>
      <c r="D17276" s="489" t="s">
        <v>17780</v>
      </c>
    </row>
    <row r="17277" spans="1:4">
      <c r="A17277" s="489" t="str">
        <f t="shared" si="269"/>
        <v>2315701207介護予防訪問看護</v>
      </c>
      <c r="B17277" s="489">
        <v>2315701207</v>
      </c>
      <c r="C17277" s="489" t="s">
        <v>2103</v>
      </c>
      <c r="D17277" s="489" t="s">
        <v>17780</v>
      </c>
    </row>
    <row r="17278" spans="1:4">
      <c r="A17278" s="489" t="str">
        <f t="shared" si="269"/>
        <v>2315701207通所リハビリテーション</v>
      </c>
      <c r="B17278" s="489">
        <v>2315701207</v>
      </c>
      <c r="C17278" s="489" t="s">
        <v>2511</v>
      </c>
      <c r="D17278" s="489" t="s">
        <v>17780</v>
      </c>
    </row>
    <row r="17279" spans="1:4">
      <c r="A17279" s="489" t="str">
        <f t="shared" si="269"/>
        <v>2315701207通所リハビリテーション</v>
      </c>
      <c r="B17279" s="489">
        <v>2315701207</v>
      </c>
      <c r="C17279" s="489" t="s">
        <v>2511</v>
      </c>
      <c r="D17279" s="489" t="s">
        <v>17780</v>
      </c>
    </row>
    <row r="17280" spans="1:4">
      <c r="A17280" s="489" t="str">
        <f t="shared" si="269"/>
        <v>2315701207訪問リハビリテーション</v>
      </c>
      <c r="B17280" s="489">
        <v>2315701207</v>
      </c>
      <c r="C17280" s="489" t="s">
        <v>2104</v>
      </c>
      <c r="D17280" s="489" t="s">
        <v>17780</v>
      </c>
    </row>
    <row r="17281" spans="1:4">
      <c r="A17281" s="489" t="str">
        <f t="shared" si="269"/>
        <v>2315701207訪問リハビリテーション</v>
      </c>
      <c r="B17281" s="489">
        <v>2315701207</v>
      </c>
      <c r="C17281" s="489" t="s">
        <v>2104</v>
      </c>
      <c r="D17281" s="489" t="s">
        <v>17780</v>
      </c>
    </row>
    <row r="17282" spans="1:4">
      <c r="A17282" s="489" t="str">
        <f t="shared" ref="A17282:A17345" si="270">B17282&amp;C17282</f>
        <v>2315701207訪問看護</v>
      </c>
      <c r="B17282" s="489">
        <v>2315701207</v>
      </c>
      <c r="C17282" s="489" t="s">
        <v>2102</v>
      </c>
      <c r="D17282" s="489" t="s">
        <v>17780</v>
      </c>
    </row>
    <row r="17283" spans="1:4">
      <c r="A17283" s="489" t="str">
        <f t="shared" si="270"/>
        <v>2315701322介護予防通所リハビリテーション</v>
      </c>
      <c r="B17283" s="489">
        <v>2315701322</v>
      </c>
      <c r="C17283" s="489" t="s">
        <v>2512</v>
      </c>
      <c r="D17283" s="489" t="s">
        <v>17781</v>
      </c>
    </row>
    <row r="17284" spans="1:4">
      <c r="A17284" s="489" t="str">
        <f t="shared" si="270"/>
        <v>2315701322介護予防訪問看護</v>
      </c>
      <c r="B17284" s="489">
        <v>2315701322</v>
      </c>
      <c r="C17284" s="489" t="s">
        <v>2103</v>
      </c>
      <c r="D17284" s="489" t="s">
        <v>17781</v>
      </c>
    </row>
    <row r="17285" spans="1:4">
      <c r="A17285" s="489" t="str">
        <f t="shared" si="270"/>
        <v>2315701322通所リハビリテーション</v>
      </c>
      <c r="B17285" s="489">
        <v>2315701322</v>
      </c>
      <c r="C17285" s="489" t="s">
        <v>2511</v>
      </c>
      <c r="D17285" s="489" t="s">
        <v>17781</v>
      </c>
    </row>
    <row r="17286" spans="1:4">
      <c r="A17286" s="489" t="str">
        <f t="shared" si="270"/>
        <v>2315701322訪問看護</v>
      </c>
      <c r="B17286" s="489">
        <v>2315701322</v>
      </c>
      <c r="C17286" s="489" t="s">
        <v>2102</v>
      </c>
      <c r="D17286" s="489" t="s">
        <v>17781</v>
      </c>
    </row>
    <row r="17287" spans="1:4">
      <c r="A17287" s="489" t="str">
        <f t="shared" si="270"/>
        <v>2315701728介護予防通所リハビリテーション</v>
      </c>
      <c r="B17287" s="489">
        <v>2315701728</v>
      </c>
      <c r="C17287" s="489" t="s">
        <v>2512</v>
      </c>
      <c r="D17287" s="489" t="s">
        <v>17782</v>
      </c>
    </row>
    <row r="17288" spans="1:4">
      <c r="A17288" s="489" t="str">
        <f t="shared" si="270"/>
        <v>2315701728介護予防訪問リハビリテーション</v>
      </c>
      <c r="B17288" s="489">
        <v>2315701728</v>
      </c>
      <c r="C17288" s="489" t="s">
        <v>2108</v>
      </c>
      <c r="D17288" s="489" t="s">
        <v>17782</v>
      </c>
    </row>
    <row r="17289" spans="1:4">
      <c r="A17289" s="489" t="str">
        <f t="shared" si="270"/>
        <v>2315701728介護予防訪問看護</v>
      </c>
      <c r="B17289" s="489">
        <v>2315701728</v>
      </c>
      <c r="C17289" s="489" t="s">
        <v>2103</v>
      </c>
      <c r="D17289" s="489" t="s">
        <v>17782</v>
      </c>
    </row>
    <row r="17290" spans="1:4">
      <c r="A17290" s="489" t="str">
        <f t="shared" si="270"/>
        <v>2315701728通所リハビリテーション</v>
      </c>
      <c r="B17290" s="489">
        <v>2315701728</v>
      </c>
      <c r="C17290" s="489" t="s">
        <v>2511</v>
      </c>
      <c r="D17290" s="489" t="s">
        <v>17782</v>
      </c>
    </row>
    <row r="17291" spans="1:4">
      <c r="A17291" s="489" t="str">
        <f t="shared" si="270"/>
        <v>2315701728訪問リハビリテーション</v>
      </c>
      <c r="B17291" s="489">
        <v>2315701728</v>
      </c>
      <c r="C17291" s="489" t="s">
        <v>2104</v>
      </c>
      <c r="D17291" s="489" t="s">
        <v>17782</v>
      </c>
    </row>
    <row r="17292" spans="1:4">
      <c r="A17292" s="489" t="str">
        <f t="shared" si="270"/>
        <v>2315701728訪問看護</v>
      </c>
      <c r="B17292" s="489">
        <v>2315701728</v>
      </c>
      <c r="C17292" s="489" t="s">
        <v>2102</v>
      </c>
      <c r="D17292" s="489" t="s">
        <v>17782</v>
      </c>
    </row>
    <row r="17293" spans="1:4">
      <c r="A17293" s="489" t="str">
        <f t="shared" si="270"/>
        <v>2315701983介護予防訪問看護</v>
      </c>
      <c r="B17293" s="489">
        <v>2315701983</v>
      </c>
      <c r="C17293" s="489" t="s">
        <v>2103</v>
      </c>
      <c r="D17293" s="489" t="s">
        <v>17783</v>
      </c>
    </row>
    <row r="17294" spans="1:4">
      <c r="A17294" s="489" t="str">
        <f t="shared" si="270"/>
        <v>2315701983訪問看護</v>
      </c>
      <c r="B17294" s="489">
        <v>2315701983</v>
      </c>
      <c r="C17294" s="489" t="s">
        <v>2102</v>
      </c>
      <c r="D17294" s="489" t="s">
        <v>17783</v>
      </c>
    </row>
    <row r="17295" spans="1:4">
      <c r="A17295" s="489" t="str">
        <f t="shared" si="270"/>
        <v>2315702023介護予防訪問リハビリテーション</v>
      </c>
      <c r="B17295" s="489">
        <v>2315702023</v>
      </c>
      <c r="C17295" s="489" t="s">
        <v>2108</v>
      </c>
      <c r="D17295" s="489" t="s">
        <v>17327</v>
      </c>
    </row>
    <row r="17296" spans="1:4">
      <c r="A17296" s="489" t="str">
        <f t="shared" si="270"/>
        <v>2315702023介護予防訪問看護</v>
      </c>
      <c r="B17296" s="489">
        <v>2315702023</v>
      </c>
      <c r="C17296" s="489" t="s">
        <v>2103</v>
      </c>
      <c r="D17296" s="489" t="s">
        <v>17327</v>
      </c>
    </row>
    <row r="17297" spans="1:4">
      <c r="A17297" s="489" t="str">
        <f t="shared" si="270"/>
        <v>2315702023訪問リハビリテーション</v>
      </c>
      <c r="B17297" s="489">
        <v>2315702023</v>
      </c>
      <c r="C17297" s="489" t="s">
        <v>2104</v>
      </c>
      <c r="D17297" s="489" t="s">
        <v>17327</v>
      </c>
    </row>
    <row r="17298" spans="1:4">
      <c r="A17298" s="489" t="str">
        <f t="shared" si="270"/>
        <v>2315702023訪問看護</v>
      </c>
      <c r="B17298" s="489">
        <v>2315702023</v>
      </c>
      <c r="C17298" s="489" t="s">
        <v>2102</v>
      </c>
      <c r="D17298" s="489" t="s">
        <v>17327</v>
      </c>
    </row>
    <row r="17299" spans="1:4">
      <c r="A17299" s="489" t="str">
        <f t="shared" si="270"/>
        <v>2315702049介護予防訪問看護</v>
      </c>
      <c r="B17299" s="489">
        <v>2315702049</v>
      </c>
      <c r="C17299" s="489" t="s">
        <v>2103</v>
      </c>
      <c r="D17299" s="489" t="s">
        <v>17784</v>
      </c>
    </row>
    <row r="17300" spans="1:4">
      <c r="A17300" s="489" t="str">
        <f t="shared" si="270"/>
        <v>2315702049訪問看護</v>
      </c>
      <c r="B17300" s="489">
        <v>2315702049</v>
      </c>
      <c r="C17300" s="489" t="s">
        <v>2102</v>
      </c>
      <c r="D17300" s="489" t="s">
        <v>17784</v>
      </c>
    </row>
    <row r="17301" spans="1:4">
      <c r="A17301" s="489" t="str">
        <f t="shared" si="270"/>
        <v>2315702064介護予防訪問リハビリテーション</v>
      </c>
      <c r="B17301" s="489">
        <v>2315702064</v>
      </c>
      <c r="C17301" s="489" t="s">
        <v>2108</v>
      </c>
      <c r="D17301" s="489" t="s">
        <v>17785</v>
      </c>
    </row>
    <row r="17302" spans="1:4">
      <c r="A17302" s="489" t="str">
        <f t="shared" si="270"/>
        <v>2315702064介護予防訪問看護</v>
      </c>
      <c r="B17302" s="489">
        <v>2315702064</v>
      </c>
      <c r="C17302" s="489" t="s">
        <v>2103</v>
      </c>
      <c r="D17302" s="489" t="s">
        <v>17785</v>
      </c>
    </row>
    <row r="17303" spans="1:4">
      <c r="A17303" s="489" t="str">
        <f t="shared" si="270"/>
        <v>2315702064訪問リハビリテーション</v>
      </c>
      <c r="B17303" s="489">
        <v>2315702064</v>
      </c>
      <c r="C17303" s="489" t="s">
        <v>2104</v>
      </c>
      <c r="D17303" s="489" t="s">
        <v>17785</v>
      </c>
    </row>
    <row r="17304" spans="1:4">
      <c r="A17304" s="489" t="str">
        <f t="shared" si="270"/>
        <v>2315702064訪問看護</v>
      </c>
      <c r="B17304" s="489">
        <v>2315702064</v>
      </c>
      <c r="C17304" s="489" t="s">
        <v>2102</v>
      </c>
      <c r="D17304" s="489" t="s">
        <v>17785</v>
      </c>
    </row>
    <row r="17305" spans="1:4">
      <c r="A17305" s="489" t="str">
        <f t="shared" si="270"/>
        <v>2315702072介護予防訪問リハビリテーション</v>
      </c>
      <c r="B17305" s="489">
        <v>2315702072</v>
      </c>
      <c r="C17305" s="489" t="s">
        <v>2108</v>
      </c>
      <c r="D17305" s="489" t="s">
        <v>17786</v>
      </c>
    </row>
    <row r="17306" spans="1:4">
      <c r="A17306" s="489" t="str">
        <f t="shared" si="270"/>
        <v>2315702072介護予防訪問看護</v>
      </c>
      <c r="B17306" s="489">
        <v>2315702072</v>
      </c>
      <c r="C17306" s="489" t="s">
        <v>2103</v>
      </c>
      <c r="D17306" s="489" t="s">
        <v>17786</v>
      </c>
    </row>
    <row r="17307" spans="1:4">
      <c r="A17307" s="489" t="str">
        <f t="shared" si="270"/>
        <v>2315702072訪問リハビリテーション</v>
      </c>
      <c r="B17307" s="489">
        <v>2315702072</v>
      </c>
      <c r="C17307" s="489" t="s">
        <v>2104</v>
      </c>
      <c r="D17307" s="489" t="s">
        <v>17786</v>
      </c>
    </row>
    <row r="17308" spans="1:4">
      <c r="A17308" s="489" t="str">
        <f t="shared" si="270"/>
        <v>2315702072訪問看護</v>
      </c>
      <c r="B17308" s="489">
        <v>2315702072</v>
      </c>
      <c r="C17308" s="489" t="s">
        <v>2102</v>
      </c>
      <c r="D17308" s="489" t="s">
        <v>17786</v>
      </c>
    </row>
    <row r="17309" spans="1:4">
      <c r="A17309" s="489" t="str">
        <f t="shared" si="270"/>
        <v>2315702080介護予防訪問リハビリテーション</v>
      </c>
      <c r="B17309" s="489">
        <v>2315702080</v>
      </c>
      <c r="C17309" s="489" t="s">
        <v>2108</v>
      </c>
      <c r="D17309" s="489" t="s">
        <v>17524</v>
      </c>
    </row>
    <row r="17310" spans="1:4">
      <c r="A17310" s="489" t="str">
        <f t="shared" si="270"/>
        <v>2315702080介護予防訪問看護</v>
      </c>
      <c r="B17310" s="489">
        <v>2315702080</v>
      </c>
      <c r="C17310" s="489" t="s">
        <v>2103</v>
      </c>
      <c r="D17310" s="489" t="s">
        <v>17524</v>
      </c>
    </row>
    <row r="17311" spans="1:4">
      <c r="A17311" s="489" t="str">
        <f t="shared" si="270"/>
        <v>2315702080訪問リハビリテーション</v>
      </c>
      <c r="B17311" s="489">
        <v>2315702080</v>
      </c>
      <c r="C17311" s="489" t="s">
        <v>2104</v>
      </c>
      <c r="D17311" s="489" t="s">
        <v>17524</v>
      </c>
    </row>
    <row r="17312" spans="1:4">
      <c r="A17312" s="489" t="str">
        <f t="shared" si="270"/>
        <v>2315702080訪問看護</v>
      </c>
      <c r="B17312" s="489">
        <v>2315702080</v>
      </c>
      <c r="C17312" s="489" t="s">
        <v>2102</v>
      </c>
      <c r="D17312" s="489" t="s">
        <v>17524</v>
      </c>
    </row>
    <row r="17313" spans="1:4">
      <c r="A17313" s="489" t="str">
        <f t="shared" si="270"/>
        <v>2315702098介護予防訪問リハビリテーション</v>
      </c>
      <c r="B17313" s="489">
        <v>2315702098</v>
      </c>
      <c r="C17313" s="489" t="s">
        <v>2108</v>
      </c>
      <c r="D17313" s="489" t="s">
        <v>17787</v>
      </c>
    </row>
    <row r="17314" spans="1:4">
      <c r="A17314" s="489" t="str">
        <f t="shared" si="270"/>
        <v>2315702098介護予防訪問看護</v>
      </c>
      <c r="B17314" s="489">
        <v>2315702098</v>
      </c>
      <c r="C17314" s="489" t="s">
        <v>2103</v>
      </c>
      <c r="D17314" s="489" t="s">
        <v>17787</v>
      </c>
    </row>
    <row r="17315" spans="1:4">
      <c r="A17315" s="489" t="str">
        <f t="shared" si="270"/>
        <v>2315702098訪問リハビリテーション</v>
      </c>
      <c r="B17315" s="489">
        <v>2315702098</v>
      </c>
      <c r="C17315" s="489" t="s">
        <v>2104</v>
      </c>
      <c r="D17315" s="489" t="s">
        <v>17787</v>
      </c>
    </row>
    <row r="17316" spans="1:4">
      <c r="A17316" s="489" t="str">
        <f t="shared" si="270"/>
        <v>2315702098訪問看護</v>
      </c>
      <c r="B17316" s="489">
        <v>2315702098</v>
      </c>
      <c r="C17316" s="489" t="s">
        <v>2102</v>
      </c>
      <c r="D17316" s="489" t="s">
        <v>17787</v>
      </c>
    </row>
    <row r="17317" spans="1:4">
      <c r="A17317" s="489" t="str">
        <f t="shared" si="270"/>
        <v>2315702130介護予防訪問リハビリテーション</v>
      </c>
      <c r="B17317" s="489">
        <v>2315702130</v>
      </c>
      <c r="C17317" s="489" t="s">
        <v>2108</v>
      </c>
      <c r="D17317" s="489" t="s">
        <v>17788</v>
      </c>
    </row>
    <row r="17318" spans="1:4">
      <c r="A17318" s="489" t="str">
        <f t="shared" si="270"/>
        <v>2315702130介護予防訪問看護</v>
      </c>
      <c r="B17318" s="489">
        <v>2315702130</v>
      </c>
      <c r="C17318" s="489" t="s">
        <v>2103</v>
      </c>
      <c r="D17318" s="489" t="s">
        <v>17788</v>
      </c>
    </row>
    <row r="17319" spans="1:4">
      <c r="A17319" s="489" t="str">
        <f t="shared" si="270"/>
        <v>2315702130訪問リハビリテーション</v>
      </c>
      <c r="B17319" s="489">
        <v>2315702130</v>
      </c>
      <c r="C17319" s="489" t="s">
        <v>2104</v>
      </c>
      <c r="D17319" s="489" t="s">
        <v>17788</v>
      </c>
    </row>
    <row r="17320" spans="1:4">
      <c r="A17320" s="489" t="str">
        <f t="shared" si="270"/>
        <v>2315702130訪問看護</v>
      </c>
      <c r="B17320" s="489">
        <v>2315702130</v>
      </c>
      <c r="C17320" s="489" t="s">
        <v>2102</v>
      </c>
      <c r="D17320" s="489" t="s">
        <v>17788</v>
      </c>
    </row>
    <row r="17321" spans="1:4">
      <c r="A17321" s="489" t="str">
        <f t="shared" si="270"/>
        <v>2315702171介護予防訪問看護</v>
      </c>
      <c r="B17321" s="489">
        <v>2315702171</v>
      </c>
      <c r="C17321" s="489" t="s">
        <v>2103</v>
      </c>
      <c r="D17321" s="489" t="s">
        <v>17789</v>
      </c>
    </row>
    <row r="17322" spans="1:4">
      <c r="A17322" s="489" t="str">
        <f t="shared" si="270"/>
        <v>2315702171訪問看護</v>
      </c>
      <c r="B17322" s="489">
        <v>2315702171</v>
      </c>
      <c r="C17322" s="489" t="s">
        <v>2102</v>
      </c>
      <c r="D17322" s="489" t="s">
        <v>17789</v>
      </c>
    </row>
    <row r="17323" spans="1:4">
      <c r="A17323" s="489" t="str">
        <f t="shared" si="270"/>
        <v>2315702189介護予防訪問リハビリテーション</v>
      </c>
      <c r="B17323" s="489">
        <v>2315702189</v>
      </c>
      <c r="C17323" s="489" t="s">
        <v>2108</v>
      </c>
      <c r="D17323" s="489" t="s">
        <v>17524</v>
      </c>
    </row>
    <row r="17324" spans="1:4">
      <c r="A17324" s="489" t="str">
        <f t="shared" si="270"/>
        <v>2315702189介護予防訪問看護</v>
      </c>
      <c r="B17324" s="489">
        <v>2315702189</v>
      </c>
      <c r="C17324" s="489" t="s">
        <v>2103</v>
      </c>
      <c r="D17324" s="489" t="s">
        <v>17524</v>
      </c>
    </row>
    <row r="17325" spans="1:4">
      <c r="A17325" s="489" t="str">
        <f t="shared" si="270"/>
        <v>2315702189訪問リハビリテーション</v>
      </c>
      <c r="B17325" s="489">
        <v>2315702189</v>
      </c>
      <c r="C17325" s="489" t="s">
        <v>2104</v>
      </c>
      <c r="D17325" s="489" t="s">
        <v>17524</v>
      </c>
    </row>
    <row r="17326" spans="1:4">
      <c r="A17326" s="489" t="str">
        <f t="shared" si="270"/>
        <v>2315702189訪問看護</v>
      </c>
      <c r="B17326" s="489">
        <v>2315702189</v>
      </c>
      <c r="C17326" s="489" t="s">
        <v>2102</v>
      </c>
      <c r="D17326" s="489" t="s">
        <v>17524</v>
      </c>
    </row>
    <row r="17327" spans="1:4">
      <c r="A17327" s="489" t="str">
        <f t="shared" si="270"/>
        <v>2315702247介護予防通所リハビリテーション</v>
      </c>
      <c r="B17327" s="489">
        <v>2315702247</v>
      </c>
      <c r="C17327" s="489" t="s">
        <v>2512</v>
      </c>
      <c r="D17327" s="489" t="s">
        <v>17790</v>
      </c>
    </row>
    <row r="17328" spans="1:4">
      <c r="A17328" s="489" t="str">
        <f t="shared" si="270"/>
        <v>2315702247介護予防訪問リハビリテーション</v>
      </c>
      <c r="B17328" s="489">
        <v>2315702247</v>
      </c>
      <c r="C17328" s="489" t="s">
        <v>2108</v>
      </c>
      <c r="D17328" s="489" t="s">
        <v>17790</v>
      </c>
    </row>
    <row r="17329" spans="1:4">
      <c r="A17329" s="489" t="str">
        <f t="shared" si="270"/>
        <v>2315702247介護予防訪問看護</v>
      </c>
      <c r="B17329" s="489">
        <v>2315702247</v>
      </c>
      <c r="C17329" s="489" t="s">
        <v>2103</v>
      </c>
      <c r="D17329" s="489" t="s">
        <v>17790</v>
      </c>
    </row>
    <row r="17330" spans="1:4">
      <c r="A17330" s="489" t="str">
        <f t="shared" si="270"/>
        <v>2315702247通所リハビリテーション</v>
      </c>
      <c r="B17330" s="489">
        <v>2315702247</v>
      </c>
      <c r="C17330" s="489" t="s">
        <v>2511</v>
      </c>
      <c r="D17330" s="489" t="s">
        <v>17790</v>
      </c>
    </row>
    <row r="17331" spans="1:4">
      <c r="A17331" s="489" t="str">
        <f t="shared" si="270"/>
        <v>2315702247訪問リハビリテーション</v>
      </c>
      <c r="B17331" s="489">
        <v>2315702247</v>
      </c>
      <c r="C17331" s="489" t="s">
        <v>2104</v>
      </c>
      <c r="D17331" s="489" t="s">
        <v>17790</v>
      </c>
    </row>
    <row r="17332" spans="1:4">
      <c r="A17332" s="489" t="str">
        <f t="shared" si="270"/>
        <v>2315702247訪問看護</v>
      </c>
      <c r="B17332" s="489">
        <v>2315702247</v>
      </c>
      <c r="C17332" s="489" t="s">
        <v>2102</v>
      </c>
      <c r="D17332" s="489" t="s">
        <v>17790</v>
      </c>
    </row>
    <row r="17333" spans="1:4">
      <c r="A17333" s="489" t="str">
        <f t="shared" si="270"/>
        <v>2315702254介護予防通所リハビリテーション</v>
      </c>
      <c r="B17333" s="489">
        <v>2315702254</v>
      </c>
      <c r="C17333" s="489" t="s">
        <v>2512</v>
      </c>
      <c r="D17333" s="489" t="s">
        <v>17791</v>
      </c>
    </row>
    <row r="17334" spans="1:4">
      <c r="A17334" s="489" t="str">
        <f t="shared" si="270"/>
        <v>2315702254介護予防訪問リハビリテーション</v>
      </c>
      <c r="B17334" s="489">
        <v>2315702254</v>
      </c>
      <c r="C17334" s="489" t="s">
        <v>2108</v>
      </c>
      <c r="D17334" s="489" t="s">
        <v>17791</v>
      </c>
    </row>
    <row r="17335" spans="1:4">
      <c r="A17335" s="489" t="str">
        <f t="shared" si="270"/>
        <v>2315702254介護予防訪問看護</v>
      </c>
      <c r="B17335" s="489">
        <v>2315702254</v>
      </c>
      <c r="C17335" s="489" t="s">
        <v>2103</v>
      </c>
      <c r="D17335" s="489" t="s">
        <v>17791</v>
      </c>
    </row>
    <row r="17336" spans="1:4">
      <c r="A17336" s="489" t="str">
        <f t="shared" si="270"/>
        <v>2315702254通所リハビリテーション</v>
      </c>
      <c r="B17336" s="489">
        <v>2315702254</v>
      </c>
      <c r="C17336" s="489" t="s">
        <v>2511</v>
      </c>
      <c r="D17336" s="489" t="s">
        <v>17791</v>
      </c>
    </row>
    <row r="17337" spans="1:4">
      <c r="A17337" s="489" t="str">
        <f t="shared" si="270"/>
        <v>2315702254訪問リハビリテーション</v>
      </c>
      <c r="B17337" s="489">
        <v>2315702254</v>
      </c>
      <c r="C17337" s="489" t="s">
        <v>2104</v>
      </c>
      <c r="D17337" s="489" t="s">
        <v>17791</v>
      </c>
    </row>
    <row r="17338" spans="1:4">
      <c r="A17338" s="489" t="str">
        <f t="shared" si="270"/>
        <v>2315702254訪問看護</v>
      </c>
      <c r="B17338" s="489">
        <v>2315702254</v>
      </c>
      <c r="C17338" s="489" t="s">
        <v>2102</v>
      </c>
      <c r="D17338" s="489" t="s">
        <v>17791</v>
      </c>
    </row>
    <row r="17339" spans="1:4">
      <c r="A17339" s="489" t="str">
        <f t="shared" si="270"/>
        <v>2315702288介護予防訪問リハビリテーション</v>
      </c>
      <c r="B17339" s="489">
        <v>2315702288</v>
      </c>
      <c r="C17339" s="489" t="s">
        <v>2108</v>
      </c>
      <c r="D17339" s="489" t="s">
        <v>17792</v>
      </c>
    </row>
    <row r="17340" spans="1:4">
      <c r="A17340" s="489" t="str">
        <f t="shared" si="270"/>
        <v>2315702288介護予防訪問看護</v>
      </c>
      <c r="B17340" s="489">
        <v>2315702288</v>
      </c>
      <c r="C17340" s="489" t="s">
        <v>2103</v>
      </c>
      <c r="D17340" s="489" t="s">
        <v>17792</v>
      </c>
    </row>
    <row r="17341" spans="1:4">
      <c r="A17341" s="489" t="str">
        <f t="shared" si="270"/>
        <v>2315702288訪問リハビリテーション</v>
      </c>
      <c r="B17341" s="489">
        <v>2315702288</v>
      </c>
      <c r="C17341" s="489" t="s">
        <v>2104</v>
      </c>
      <c r="D17341" s="489" t="s">
        <v>17792</v>
      </c>
    </row>
    <row r="17342" spans="1:4">
      <c r="A17342" s="489" t="str">
        <f t="shared" si="270"/>
        <v>2315702288訪問看護</v>
      </c>
      <c r="B17342" s="489">
        <v>2315702288</v>
      </c>
      <c r="C17342" s="489" t="s">
        <v>2102</v>
      </c>
      <c r="D17342" s="489" t="s">
        <v>17792</v>
      </c>
    </row>
    <row r="17343" spans="1:4">
      <c r="A17343" s="489" t="str">
        <f t="shared" si="270"/>
        <v>2315702304介護予防訪問リハビリテーション</v>
      </c>
      <c r="B17343" s="489">
        <v>2315702304</v>
      </c>
      <c r="C17343" s="489" t="s">
        <v>2108</v>
      </c>
      <c r="D17343" s="489" t="s">
        <v>17793</v>
      </c>
    </row>
    <row r="17344" spans="1:4">
      <c r="A17344" s="489" t="str">
        <f t="shared" si="270"/>
        <v>2315702304介護予防訪問看護</v>
      </c>
      <c r="B17344" s="489">
        <v>2315702304</v>
      </c>
      <c r="C17344" s="489" t="s">
        <v>2103</v>
      </c>
      <c r="D17344" s="489" t="s">
        <v>17793</v>
      </c>
    </row>
    <row r="17345" spans="1:4">
      <c r="A17345" s="489" t="str">
        <f t="shared" si="270"/>
        <v>2315702304訪問リハビリテーション</v>
      </c>
      <c r="B17345" s="489">
        <v>2315702304</v>
      </c>
      <c r="C17345" s="489" t="s">
        <v>2104</v>
      </c>
      <c r="D17345" s="489" t="s">
        <v>17793</v>
      </c>
    </row>
    <row r="17346" spans="1:4">
      <c r="A17346" s="489" t="str">
        <f t="shared" ref="A17346:A17409" si="271">B17346&amp;C17346</f>
        <v>2315702304訪問看護</v>
      </c>
      <c r="B17346" s="489">
        <v>2315702304</v>
      </c>
      <c r="C17346" s="489" t="s">
        <v>2102</v>
      </c>
      <c r="D17346" s="489" t="s">
        <v>17793</v>
      </c>
    </row>
    <row r="17347" spans="1:4">
      <c r="A17347" s="489" t="str">
        <f t="shared" si="271"/>
        <v>2315702320介護予防訪問リハビリテーション</v>
      </c>
      <c r="B17347" s="489">
        <v>2315702320</v>
      </c>
      <c r="C17347" s="489" t="s">
        <v>2108</v>
      </c>
      <c r="D17347" s="489" t="s">
        <v>17794</v>
      </c>
    </row>
    <row r="17348" spans="1:4">
      <c r="A17348" s="489" t="str">
        <f t="shared" si="271"/>
        <v>2315702320介護予防訪問看護</v>
      </c>
      <c r="B17348" s="489">
        <v>2315702320</v>
      </c>
      <c r="C17348" s="489" t="s">
        <v>2103</v>
      </c>
      <c r="D17348" s="489" t="s">
        <v>17794</v>
      </c>
    </row>
    <row r="17349" spans="1:4">
      <c r="A17349" s="489" t="str">
        <f t="shared" si="271"/>
        <v>2315702320訪問リハビリテーション</v>
      </c>
      <c r="B17349" s="489">
        <v>2315702320</v>
      </c>
      <c r="C17349" s="489" t="s">
        <v>2104</v>
      </c>
      <c r="D17349" s="489" t="s">
        <v>17794</v>
      </c>
    </row>
    <row r="17350" spans="1:4">
      <c r="A17350" s="489" t="str">
        <f t="shared" si="271"/>
        <v>2315702320訪問看護</v>
      </c>
      <c r="B17350" s="489">
        <v>2315702320</v>
      </c>
      <c r="C17350" s="489" t="s">
        <v>2102</v>
      </c>
      <c r="D17350" s="489" t="s">
        <v>17794</v>
      </c>
    </row>
    <row r="17351" spans="1:4">
      <c r="A17351" s="489" t="str">
        <f t="shared" si="271"/>
        <v>2315702338介護予防訪問看護</v>
      </c>
      <c r="B17351" s="489">
        <v>2315702338</v>
      </c>
      <c r="C17351" s="489" t="s">
        <v>2103</v>
      </c>
      <c r="D17351" s="489" t="s">
        <v>17795</v>
      </c>
    </row>
    <row r="17352" spans="1:4">
      <c r="A17352" s="489" t="str">
        <f t="shared" si="271"/>
        <v>2315702338訪問看護</v>
      </c>
      <c r="B17352" s="489">
        <v>2315702338</v>
      </c>
      <c r="C17352" s="489" t="s">
        <v>2102</v>
      </c>
      <c r="D17352" s="489" t="s">
        <v>17795</v>
      </c>
    </row>
    <row r="17353" spans="1:4">
      <c r="A17353" s="489" t="str">
        <f t="shared" si="271"/>
        <v>2315702353介護予防訪問看護</v>
      </c>
      <c r="B17353" s="489">
        <v>2315702353</v>
      </c>
      <c r="C17353" s="489" t="s">
        <v>2103</v>
      </c>
      <c r="D17353" s="489" t="s">
        <v>16623</v>
      </c>
    </row>
    <row r="17354" spans="1:4">
      <c r="A17354" s="489" t="str">
        <f t="shared" si="271"/>
        <v>2315702353訪問看護</v>
      </c>
      <c r="B17354" s="489">
        <v>2315702353</v>
      </c>
      <c r="C17354" s="489" t="s">
        <v>2102</v>
      </c>
      <c r="D17354" s="489" t="s">
        <v>16623</v>
      </c>
    </row>
    <row r="17355" spans="1:4">
      <c r="A17355" s="489" t="str">
        <f t="shared" si="271"/>
        <v>2315702361介護予防訪問リハビリテーション</v>
      </c>
      <c r="B17355" s="489">
        <v>2315702361</v>
      </c>
      <c r="C17355" s="489" t="s">
        <v>2108</v>
      </c>
      <c r="D17355" s="489" t="s">
        <v>17796</v>
      </c>
    </row>
    <row r="17356" spans="1:4">
      <c r="A17356" s="489" t="str">
        <f t="shared" si="271"/>
        <v>2315702361介護予防訪問看護</v>
      </c>
      <c r="B17356" s="489">
        <v>2315702361</v>
      </c>
      <c r="C17356" s="489" t="s">
        <v>2103</v>
      </c>
      <c r="D17356" s="489" t="s">
        <v>17796</v>
      </c>
    </row>
    <row r="17357" spans="1:4">
      <c r="A17357" s="489" t="str">
        <f t="shared" si="271"/>
        <v>2315702361訪問リハビリテーション</v>
      </c>
      <c r="B17357" s="489">
        <v>2315702361</v>
      </c>
      <c r="C17357" s="489" t="s">
        <v>2104</v>
      </c>
      <c r="D17357" s="489" t="s">
        <v>17796</v>
      </c>
    </row>
    <row r="17358" spans="1:4">
      <c r="A17358" s="489" t="str">
        <f t="shared" si="271"/>
        <v>2315702361訪問看護</v>
      </c>
      <c r="B17358" s="489">
        <v>2315702361</v>
      </c>
      <c r="C17358" s="489" t="s">
        <v>2102</v>
      </c>
      <c r="D17358" s="489" t="s">
        <v>17796</v>
      </c>
    </row>
    <row r="17359" spans="1:4">
      <c r="A17359" s="489" t="str">
        <f t="shared" si="271"/>
        <v>2315702429介護予防訪問リハビリテーション</v>
      </c>
      <c r="B17359" s="489">
        <v>2315702429</v>
      </c>
      <c r="C17359" s="489" t="s">
        <v>2108</v>
      </c>
      <c r="D17359" s="489" t="s">
        <v>17797</v>
      </c>
    </row>
    <row r="17360" spans="1:4">
      <c r="A17360" s="489" t="str">
        <f t="shared" si="271"/>
        <v>2315702429介護予防訪問看護</v>
      </c>
      <c r="B17360" s="489">
        <v>2315702429</v>
      </c>
      <c r="C17360" s="489" t="s">
        <v>2103</v>
      </c>
      <c r="D17360" s="489" t="s">
        <v>17797</v>
      </c>
    </row>
    <row r="17361" spans="1:4">
      <c r="A17361" s="489" t="str">
        <f t="shared" si="271"/>
        <v>2315702429訪問リハビリテーション</v>
      </c>
      <c r="B17361" s="489">
        <v>2315702429</v>
      </c>
      <c r="C17361" s="489" t="s">
        <v>2104</v>
      </c>
      <c r="D17361" s="489" t="s">
        <v>17797</v>
      </c>
    </row>
    <row r="17362" spans="1:4">
      <c r="A17362" s="489" t="str">
        <f t="shared" si="271"/>
        <v>2315702429訪問看護</v>
      </c>
      <c r="B17362" s="489">
        <v>2315702429</v>
      </c>
      <c r="C17362" s="489" t="s">
        <v>2102</v>
      </c>
      <c r="D17362" s="489" t="s">
        <v>17797</v>
      </c>
    </row>
    <row r="17363" spans="1:4">
      <c r="A17363" s="489" t="str">
        <f t="shared" si="271"/>
        <v>2315702437介護予防訪問看護</v>
      </c>
      <c r="B17363" s="489">
        <v>2315702437</v>
      </c>
      <c r="C17363" s="489" t="s">
        <v>2103</v>
      </c>
      <c r="D17363" s="489" t="s">
        <v>17798</v>
      </c>
    </row>
    <row r="17364" spans="1:4">
      <c r="A17364" s="489" t="str">
        <f t="shared" si="271"/>
        <v>2315702437訪問看護</v>
      </c>
      <c r="B17364" s="489">
        <v>2315702437</v>
      </c>
      <c r="C17364" s="489" t="s">
        <v>2102</v>
      </c>
      <c r="D17364" s="489" t="s">
        <v>17798</v>
      </c>
    </row>
    <row r="17365" spans="1:4">
      <c r="A17365" s="489" t="str">
        <f t="shared" si="271"/>
        <v>2315702460介護予防訪問リハビリテーション</v>
      </c>
      <c r="B17365" s="489">
        <v>2315702460</v>
      </c>
      <c r="C17365" s="489" t="s">
        <v>2108</v>
      </c>
      <c r="D17365" s="489" t="s">
        <v>17799</v>
      </c>
    </row>
    <row r="17366" spans="1:4">
      <c r="A17366" s="489" t="str">
        <f t="shared" si="271"/>
        <v>2315702460介護予防訪問看護</v>
      </c>
      <c r="B17366" s="489">
        <v>2315702460</v>
      </c>
      <c r="C17366" s="489" t="s">
        <v>2103</v>
      </c>
      <c r="D17366" s="489" t="s">
        <v>17799</v>
      </c>
    </row>
    <row r="17367" spans="1:4">
      <c r="A17367" s="489" t="str">
        <f t="shared" si="271"/>
        <v>2315702460訪問リハビリテーション</v>
      </c>
      <c r="B17367" s="489">
        <v>2315702460</v>
      </c>
      <c r="C17367" s="489" t="s">
        <v>2104</v>
      </c>
      <c r="D17367" s="489" t="s">
        <v>17799</v>
      </c>
    </row>
    <row r="17368" spans="1:4">
      <c r="A17368" s="489" t="str">
        <f t="shared" si="271"/>
        <v>2315702460訪問看護</v>
      </c>
      <c r="B17368" s="489">
        <v>2315702460</v>
      </c>
      <c r="C17368" s="489" t="s">
        <v>2102</v>
      </c>
      <c r="D17368" s="489" t="s">
        <v>17799</v>
      </c>
    </row>
    <row r="17369" spans="1:4">
      <c r="A17369" s="489" t="str">
        <f t="shared" si="271"/>
        <v>2315702486介護予防訪問リハビリテーション</v>
      </c>
      <c r="B17369" s="489">
        <v>2315702486</v>
      </c>
      <c r="C17369" s="489" t="s">
        <v>2108</v>
      </c>
      <c r="D17369" s="489" t="s">
        <v>17800</v>
      </c>
    </row>
    <row r="17370" spans="1:4">
      <c r="A17370" s="489" t="str">
        <f t="shared" si="271"/>
        <v>2315702486介護予防訪問看護</v>
      </c>
      <c r="B17370" s="489">
        <v>2315702486</v>
      </c>
      <c r="C17370" s="489" t="s">
        <v>2103</v>
      </c>
      <c r="D17370" s="489" t="s">
        <v>17800</v>
      </c>
    </row>
    <row r="17371" spans="1:4">
      <c r="A17371" s="489" t="str">
        <f t="shared" si="271"/>
        <v>2315702486訪問リハビリテーション</v>
      </c>
      <c r="B17371" s="489">
        <v>2315702486</v>
      </c>
      <c r="C17371" s="489" t="s">
        <v>2104</v>
      </c>
      <c r="D17371" s="489" t="s">
        <v>17800</v>
      </c>
    </row>
    <row r="17372" spans="1:4">
      <c r="A17372" s="489" t="str">
        <f t="shared" si="271"/>
        <v>2315702486訪問リハビリテーション</v>
      </c>
      <c r="B17372" s="489">
        <v>2315702486</v>
      </c>
      <c r="C17372" s="489" t="s">
        <v>2104</v>
      </c>
      <c r="D17372" s="489" t="s">
        <v>17800</v>
      </c>
    </row>
    <row r="17373" spans="1:4">
      <c r="A17373" s="489" t="str">
        <f t="shared" si="271"/>
        <v>2315702486訪問看護</v>
      </c>
      <c r="B17373" s="489">
        <v>2315702486</v>
      </c>
      <c r="C17373" s="489" t="s">
        <v>2102</v>
      </c>
      <c r="D17373" s="489" t="s">
        <v>17800</v>
      </c>
    </row>
    <row r="17374" spans="1:4">
      <c r="A17374" s="489" t="str">
        <f t="shared" si="271"/>
        <v>2315702502介護予防訪問リハビリテーション</v>
      </c>
      <c r="B17374" s="489">
        <v>2315702502</v>
      </c>
      <c r="C17374" s="489" t="s">
        <v>2108</v>
      </c>
      <c r="D17374" s="489" t="s">
        <v>17801</v>
      </c>
    </row>
    <row r="17375" spans="1:4">
      <c r="A17375" s="489" t="str">
        <f t="shared" si="271"/>
        <v>2315702502介護予防訪問看護</v>
      </c>
      <c r="B17375" s="489">
        <v>2315702502</v>
      </c>
      <c r="C17375" s="489" t="s">
        <v>2103</v>
      </c>
      <c r="D17375" s="489" t="s">
        <v>17801</v>
      </c>
    </row>
    <row r="17376" spans="1:4">
      <c r="A17376" s="489" t="str">
        <f t="shared" si="271"/>
        <v>2315702502訪問リハビリテーション</v>
      </c>
      <c r="B17376" s="489">
        <v>2315702502</v>
      </c>
      <c r="C17376" s="489" t="s">
        <v>2104</v>
      </c>
      <c r="D17376" s="489" t="s">
        <v>17801</v>
      </c>
    </row>
    <row r="17377" spans="1:4">
      <c r="A17377" s="489" t="str">
        <f t="shared" si="271"/>
        <v>2315702502訪問看護</v>
      </c>
      <c r="B17377" s="489">
        <v>2315702502</v>
      </c>
      <c r="C17377" s="489" t="s">
        <v>2102</v>
      </c>
      <c r="D17377" s="489" t="s">
        <v>17801</v>
      </c>
    </row>
    <row r="17378" spans="1:4">
      <c r="A17378" s="489" t="str">
        <f t="shared" si="271"/>
        <v>2315702528介護予防訪問リハビリテーション</v>
      </c>
      <c r="B17378" s="489">
        <v>2315702528</v>
      </c>
      <c r="C17378" s="489" t="s">
        <v>2108</v>
      </c>
      <c r="D17378" s="489" t="s">
        <v>17802</v>
      </c>
    </row>
    <row r="17379" spans="1:4">
      <c r="A17379" s="489" t="str">
        <f t="shared" si="271"/>
        <v>2315702528介護予防訪問看護</v>
      </c>
      <c r="B17379" s="489">
        <v>2315702528</v>
      </c>
      <c r="C17379" s="489" t="s">
        <v>2103</v>
      </c>
      <c r="D17379" s="489" t="s">
        <v>17802</v>
      </c>
    </row>
    <row r="17380" spans="1:4">
      <c r="A17380" s="489" t="str">
        <f t="shared" si="271"/>
        <v>2315702528訪問リハビリテーション</v>
      </c>
      <c r="B17380" s="489">
        <v>2315702528</v>
      </c>
      <c r="C17380" s="489" t="s">
        <v>2104</v>
      </c>
      <c r="D17380" s="489" t="s">
        <v>17802</v>
      </c>
    </row>
    <row r="17381" spans="1:4">
      <c r="A17381" s="489" t="str">
        <f t="shared" si="271"/>
        <v>2315702528訪問看護</v>
      </c>
      <c r="B17381" s="489">
        <v>2315702528</v>
      </c>
      <c r="C17381" s="489" t="s">
        <v>2102</v>
      </c>
      <c r="D17381" s="489" t="s">
        <v>17802</v>
      </c>
    </row>
    <row r="17382" spans="1:4">
      <c r="A17382" s="489" t="str">
        <f t="shared" si="271"/>
        <v>2315702544介護予防訪問リハビリテーション</v>
      </c>
      <c r="B17382" s="489">
        <v>2315702544</v>
      </c>
      <c r="C17382" s="489" t="s">
        <v>2108</v>
      </c>
      <c r="D17382" s="489" t="s">
        <v>17803</v>
      </c>
    </row>
    <row r="17383" spans="1:4">
      <c r="A17383" s="489" t="str">
        <f t="shared" si="271"/>
        <v>2315702544介護予防訪問看護</v>
      </c>
      <c r="B17383" s="489">
        <v>2315702544</v>
      </c>
      <c r="C17383" s="489" t="s">
        <v>2103</v>
      </c>
      <c r="D17383" s="489" t="s">
        <v>17803</v>
      </c>
    </row>
    <row r="17384" spans="1:4">
      <c r="A17384" s="489" t="str">
        <f t="shared" si="271"/>
        <v>2315702544訪問リハビリテーション</v>
      </c>
      <c r="B17384" s="489">
        <v>2315702544</v>
      </c>
      <c r="C17384" s="489" t="s">
        <v>2104</v>
      </c>
      <c r="D17384" s="489" t="s">
        <v>17803</v>
      </c>
    </row>
    <row r="17385" spans="1:4">
      <c r="A17385" s="489" t="str">
        <f t="shared" si="271"/>
        <v>2315702544訪問看護</v>
      </c>
      <c r="B17385" s="489">
        <v>2315702544</v>
      </c>
      <c r="C17385" s="489" t="s">
        <v>2102</v>
      </c>
      <c r="D17385" s="489" t="s">
        <v>17803</v>
      </c>
    </row>
    <row r="17386" spans="1:4">
      <c r="A17386" s="489" t="str">
        <f t="shared" si="271"/>
        <v>2315702551介護予防訪問リハビリテーション</v>
      </c>
      <c r="B17386" s="489">
        <v>2315702551</v>
      </c>
      <c r="C17386" s="489" t="s">
        <v>2108</v>
      </c>
      <c r="D17386" s="489" t="s">
        <v>14313</v>
      </c>
    </row>
    <row r="17387" spans="1:4">
      <c r="A17387" s="489" t="str">
        <f t="shared" si="271"/>
        <v>2315702551介護予防訪問看護</v>
      </c>
      <c r="B17387" s="489">
        <v>2315702551</v>
      </c>
      <c r="C17387" s="489" t="s">
        <v>2103</v>
      </c>
      <c r="D17387" s="489" t="s">
        <v>14313</v>
      </c>
    </row>
    <row r="17388" spans="1:4">
      <c r="A17388" s="489" t="str">
        <f t="shared" si="271"/>
        <v>2315702551訪問リハビリテーション</v>
      </c>
      <c r="B17388" s="489">
        <v>2315702551</v>
      </c>
      <c r="C17388" s="489" t="s">
        <v>2104</v>
      </c>
      <c r="D17388" s="489" t="s">
        <v>14313</v>
      </c>
    </row>
    <row r="17389" spans="1:4">
      <c r="A17389" s="489" t="str">
        <f t="shared" si="271"/>
        <v>2315702551訪問看護</v>
      </c>
      <c r="B17389" s="489">
        <v>2315702551</v>
      </c>
      <c r="C17389" s="489" t="s">
        <v>2102</v>
      </c>
      <c r="D17389" s="489" t="s">
        <v>14313</v>
      </c>
    </row>
    <row r="17390" spans="1:4">
      <c r="A17390" s="489" t="str">
        <f t="shared" si="271"/>
        <v>2315702577介護予防訪問リハビリテーション</v>
      </c>
      <c r="B17390" s="489">
        <v>2315702577</v>
      </c>
      <c r="C17390" s="489" t="s">
        <v>2108</v>
      </c>
      <c r="D17390" s="489" t="s">
        <v>17804</v>
      </c>
    </row>
    <row r="17391" spans="1:4">
      <c r="A17391" s="489" t="str">
        <f t="shared" si="271"/>
        <v>2315702577介護予防訪問看護</v>
      </c>
      <c r="B17391" s="489">
        <v>2315702577</v>
      </c>
      <c r="C17391" s="489" t="s">
        <v>2103</v>
      </c>
      <c r="D17391" s="489" t="s">
        <v>17804</v>
      </c>
    </row>
    <row r="17392" spans="1:4">
      <c r="A17392" s="489" t="str">
        <f t="shared" si="271"/>
        <v>2315702577訪問リハビリテーション</v>
      </c>
      <c r="B17392" s="489">
        <v>2315702577</v>
      </c>
      <c r="C17392" s="489" t="s">
        <v>2104</v>
      </c>
      <c r="D17392" s="489" t="s">
        <v>17804</v>
      </c>
    </row>
    <row r="17393" spans="1:4">
      <c r="A17393" s="489" t="str">
        <f t="shared" si="271"/>
        <v>2315702577訪問看護</v>
      </c>
      <c r="B17393" s="489">
        <v>2315702577</v>
      </c>
      <c r="C17393" s="489" t="s">
        <v>2102</v>
      </c>
      <c r="D17393" s="489" t="s">
        <v>17804</v>
      </c>
    </row>
    <row r="17394" spans="1:4">
      <c r="A17394" s="489" t="str">
        <f t="shared" si="271"/>
        <v>2315702619介護予防訪問リハビリテーション</v>
      </c>
      <c r="B17394" s="489">
        <v>2315702619</v>
      </c>
      <c r="C17394" s="489" t="s">
        <v>2108</v>
      </c>
      <c r="D17394" s="489" t="s">
        <v>17805</v>
      </c>
    </row>
    <row r="17395" spans="1:4">
      <c r="A17395" s="489" t="str">
        <f t="shared" si="271"/>
        <v>2315702619介護予防訪問看護</v>
      </c>
      <c r="B17395" s="489">
        <v>2315702619</v>
      </c>
      <c r="C17395" s="489" t="s">
        <v>2103</v>
      </c>
      <c r="D17395" s="489" t="s">
        <v>17805</v>
      </c>
    </row>
    <row r="17396" spans="1:4">
      <c r="A17396" s="489" t="str">
        <f t="shared" si="271"/>
        <v>2315702619訪問リハビリテーション</v>
      </c>
      <c r="B17396" s="489">
        <v>2315702619</v>
      </c>
      <c r="C17396" s="489" t="s">
        <v>2104</v>
      </c>
      <c r="D17396" s="489" t="s">
        <v>17805</v>
      </c>
    </row>
    <row r="17397" spans="1:4">
      <c r="A17397" s="489" t="str">
        <f t="shared" si="271"/>
        <v>2315702619訪問看護</v>
      </c>
      <c r="B17397" s="489">
        <v>2315702619</v>
      </c>
      <c r="C17397" s="489" t="s">
        <v>2102</v>
      </c>
      <c r="D17397" s="489" t="s">
        <v>17805</v>
      </c>
    </row>
    <row r="17398" spans="1:4">
      <c r="A17398" s="489" t="str">
        <f t="shared" si="271"/>
        <v>2315702643介護予防通所リハビリテーション</v>
      </c>
      <c r="B17398" s="489">
        <v>2315702643</v>
      </c>
      <c r="C17398" s="489" t="s">
        <v>2512</v>
      </c>
      <c r="D17398" s="489" t="s">
        <v>17806</v>
      </c>
    </row>
    <row r="17399" spans="1:4">
      <c r="A17399" s="489" t="str">
        <f t="shared" si="271"/>
        <v>2315702643介護予防訪問リハビリテーション</v>
      </c>
      <c r="B17399" s="489">
        <v>2315702643</v>
      </c>
      <c r="C17399" s="489" t="s">
        <v>2108</v>
      </c>
      <c r="D17399" s="489" t="s">
        <v>17806</v>
      </c>
    </row>
    <row r="17400" spans="1:4">
      <c r="A17400" s="489" t="str">
        <f t="shared" si="271"/>
        <v>2315702643通所リハビリテーション</v>
      </c>
      <c r="B17400" s="489">
        <v>2315702643</v>
      </c>
      <c r="C17400" s="489" t="s">
        <v>2511</v>
      </c>
      <c r="D17400" s="489" t="s">
        <v>17806</v>
      </c>
    </row>
    <row r="17401" spans="1:4">
      <c r="A17401" s="489" t="str">
        <f t="shared" si="271"/>
        <v>2315702643通所リハビリテーション</v>
      </c>
      <c r="B17401" s="489">
        <v>2315702643</v>
      </c>
      <c r="C17401" s="489" t="s">
        <v>2511</v>
      </c>
      <c r="D17401" s="489" t="s">
        <v>17806</v>
      </c>
    </row>
    <row r="17402" spans="1:4">
      <c r="A17402" s="489" t="str">
        <f t="shared" si="271"/>
        <v>2315702643訪問リハビリテーション</v>
      </c>
      <c r="B17402" s="489">
        <v>2315702643</v>
      </c>
      <c r="C17402" s="489" t="s">
        <v>2104</v>
      </c>
      <c r="D17402" s="489" t="s">
        <v>17806</v>
      </c>
    </row>
    <row r="17403" spans="1:4">
      <c r="A17403" s="489" t="str">
        <f t="shared" si="271"/>
        <v>2315702676介護予防訪問リハビリテーション</v>
      </c>
      <c r="B17403" s="489">
        <v>2315702676</v>
      </c>
      <c r="C17403" s="489" t="s">
        <v>2108</v>
      </c>
      <c r="D17403" s="489" t="s">
        <v>17807</v>
      </c>
    </row>
    <row r="17404" spans="1:4">
      <c r="A17404" s="489" t="str">
        <f t="shared" si="271"/>
        <v>2315702676介護予防訪問看護</v>
      </c>
      <c r="B17404" s="489">
        <v>2315702676</v>
      </c>
      <c r="C17404" s="489" t="s">
        <v>2103</v>
      </c>
      <c r="D17404" s="489" t="s">
        <v>17807</v>
      </c>
    </row>
    <row r="17405" spans="1:4">
      <c r="A17405" s="489" t="str">
        <f t="shared" si="271"/>
        <v>2315702676訪問リハビリテーション</v>
      </c>
      <c r="B17405" s="489">
        <v>2315702676</v>
      </c>
      <c r="C17405" s="489" t="s">
        <v>2104</v>
      </c>
      <c r="D17405" s="489" t="s">
        <v>17807</v>
      </c>
    </row>
    <row r="17406" spans="1:4">
      <c r="A17406" s="489" t="str">
        <f t="shared" si="271"/>
        <v>2315702676訪問看護</v>
      </c>
      <c r="B17406" s="489">
        <v>2315702676</v>
      </c>
      <c r="C17406" s="489" t="s">
        <v>2102</v>
      </c>
      <c r="D17406" s="489" t="s">
        <v>17807</v>
      </c>
    </row>
    <row r="17407" spans="1:4">
      <c r="A17407" s="489" t="str">
        <f t="shared" si="271"/>
        <v>2315702684介護予防訪問リハビリテーション</v>
      </c>
      <c r="B17407" s="489">
        <v>2315702684</v>
      </c>
      <c r="C17407" s="489" t="s">
        <v>2108</v>
      </c>
      <c r="D17407" s="489" t="s">
        <v>16965</v>
      </c>
    </row>
    <row r="17408" spans="1:4">
      <c r="A17408" s="489" t="str">
        <f t="shared" si="271"/>
        <v>2315702684介護予防訪問看護</v>
      </c>
      <c r="B17408" s="489">
        <v>2315702684</v>
      </c>
      <c r="C17408" s="489" t="s">
        <v>2103</v>
      </c>
      <c r="D17408" s="489" t="s">
        <v>16965</v>
      </c>
    </row>
    <row r="17409" spans="1:4">
      <c r="A17409" s="489" t="str">
        <f t="shared" si="271"/>
        <v>2315702684訪問リハビリテーション</v>
      </c>
      <c r="B17409" s="489">
        <v>2315702684</v>
      </c>
      <c r="C17409" s="489" t="s">
        <v>2104</v>
      </c>
      <c r="D17409" s="489" t="s">
        <v>16965</v>
      </c>
    </row>
    <row r="17410" spans="1:4">
      <c r="A17410" s="489" t="str">
        <f t="shared" ref="A17410:A17473" si="272">B17410&amp;C17410</f>
        <v>2315702684訪問看護</v>
      </c>
      <c r="B17410" s="489">
        <v>2315702684</v>
      </c>
      <c r="C17410" s="489" t="s">
        <v>2102</v>
      </c>
      <c r="D17410" s="489" t="s">
        <v>16965</v>
      </c>
    </row>
    <row r="17411" spans="1:4">
      <c r="A17411" s="489" t="str">
        <f t="shared" si="272"/>
        <v>2315702734介護予防訪問リハビリテーション</v>
      </c>
      <c r="B17411" s="489">
        <v>2315702734</v>
      </c>
      <c r="C17411" s="489" t="s">
        <v>2108</v>
      </c>
      <c r="D17411" s="489" t="s">
        <v>17808</v>
      </c>
    </row>
    <row r="17412" spans="1:4">
      <c r="A17412" s="489" t="str">
        <f t="shared" si="272"/>
        <v>2315702734介護予防訪問看護</v>
      </c>
      <c r="B17412" s="489">
        <v>2315702734</v>
      </c>
      <c r="C17412" s="489" t="s">
        <v>2103</v>
      </c>
      <c r="D17412" s="489" t="s">
        <v>17808</v>
      </c>
    </row>
    <row r="17413" spans="1:4">
      <c r="A17413" s="489" t="str">
        <f t="shared" si="272"/>
        <v>2315702734訪問リハビリテーション</v>
      </c>
      <c r="B17413" s="489">
        <v>2315702734</v>
      </c>
      <c r="C17413" s="489" t="s">
        <v>2104</v>
      </c>
      <c r="D17413" s="489" t="s">
        <v>17808</v>
      </c>
    </row>
    <row r="17414" spans="1:4">
      <c r="A17414" s="489" t="str">
        <f t="shared" si="272"/>
        <v>2315702734訪問看護</v>
      </c>
      <c r="B17414" s="489">
        <v>2315702734</v>
      </c>
      <c r="C17414" s="489" t="s">
        <v>2102</v>
      </c>
      <c r="D17414" s="489" t="s">
        <v>17808</v>
      </c>
    </row>
    <row r="17415" spans="1:4">
      <c r="A17415" s="489" t="str">
        <f t="shared" si="272"/>
        <v>2315702742介護予防訪問看護</v>
      </c>
      <c r="B17415" s="489">
        <v>2315702742</v>
      </c>
      <c r="C17415" s="489" t="s">
        <v>2103</v>
      </c>
      <c r="D17415" s="489" t="s">
        <v>17809</v>
      </c>
    </row>
    <row r="17416" spans="1:4">
      <c r="A17416" s="489" t="str">
        <f t="shared" si="272"/>
        <v>2315702742訪問看護</v>
      </c>
      <c r="B17416" s="489">
        <v>2315702742</v>
      </c>
      <c r="C17416" s="489" t="s">
        <v>2102</v>
      </c>
      <c r="D17416" s="489" t="s">
        <v>17809</v>
      </c>
    </row>
    <row r="17417" spans="1:4">
      <c r="A17417" s="489" t="str">
        <f t="shared" si="272"/>
        <v>2315702759介護予防訪問リハビリテーション</v>
      </c>
      <c r="B17417" s="489">
        <v>2315702759</v>
      </c>
      <c r="C17417" s="489" t="s">
        <v>2108</v>
      </c>
      <c r="D17417" s="489" t="s">
        <v>17810</v>
      </c>
    </row>
    <row r="17418" spans="1:4">
      <c r="A17418" s="489" t="str">
        <f t="shared" si="272"/>
        <v>2315702759介護予防訪問看護</v>
      </c>
      <c r="B17418" s="489">
        <v>2315702759</v>
      </c>
      <c r="C17418" s="489" t="s">
        <v>2103</v>
      </c>
      <c r="D17418" s="489" t="s">
        <v>17810</v>
      </c>
    </row>
    <row r="17419" spans="1:4">
      <c r="A17419" s="489" t="str">
        <f t="shared" si="272"/>
        <v>2315702759訪問リハビリテーション</v>
      </c>
      <c r="B17419" s="489">
        <v>2315702759</v>
      </c>
      <c r="C17419" s="489" t="s">
        <v>2104</v>
      </c>
      <c r="D17419" s="489" t="s">
        <v>17810</v>
      </c>
    </row>
    <row r="17420" spans="1:4">
      <c r="A17420" s="489" t="str">
        <f t="shared" si="272"/>
        <v>2315702759訪問看護</v>
      </c>
      <c r="B17420" s="489">
        <v>2315702759</v>
      </c>
      <c r="C17420" s="489" t="s">
        <v>2102</v>
      </c>
      <c r="D17420" s="489" t="s">
        <v>17810</v>
      </c>
    </row>
    <row r="17421" spans="1:4">
      <c r="A17421" s="489" t="str">
        <f t="shared" si="272"/>
        <v>2315702767介護予防訪問看護</v>
      </c>
      <c r="B17421" s="489">
        <v>2315702767</v>
      </c>
      <c r="C17421" s="489" t="s">
        <v>2103</v>
      </c>
      <c r="D17421" s="489" t="s">
        <v>17811</v>
      </c>
    </row>
    <row r="17422" spans="1:4">
      <c r="A17422" s="489" t="str">
        <f t="shared" si="272"/>
        <v>2315702767訪問看護</v>
      </c>
      <c r="B17422" s="489">
        <v>2315702767</v>
      </c>
      <c r="C17422" s="489" t="s">
        <v>2102</v>
      </c>
      <c r="D17422" s="489" t="s">
        <v>17811</v>
      </c>
    </row>
    <row r="17423" spans="1:4">
      <c r="A17423" s="489" t="str">
        <f t="shared" si="272"/>
        <v>2315702791介護予防訪問リハビリテーション</v>
      </c>
      <c r="B17423" s="489">
        <v>2315702791</v>
      </c>
      <c r="C17423" s="489" t="s">
        <v>2108</v>
      </c>
      <c r="D17423" s="489" t="s">
        <v>17812</v>
      </c>
    </row>
    <row r="17424" spans="1:4">
      <c r="A17424" s="489" t="str">
        <f t="shared" si="272"/>
        <v>2315702791介護予防訪問看護</v>
      </c>
      <c r="B17424" s="489">
        <v>2315702791</v>
      </c>
      <c r="C17424" s="489" t="s">
        <v>2103</v>
      </c>
      <c r="D17424" s="489" t="s">
        <v>17812</v>
      </c>
    </row>
    <row r="17425" spans="1:4">
      <c r="A17425" s="489" t="str">
        <f t="shared" si="272"/>
        <v>2315702791訪問リハビリテーション</v>
      </c>
      <c r="B17425" s="489">
        <v>2315702791</v>
      </c>
      <c r="C17425" s="489" t="s">
        <v>2104</v>
      </c>
      <c r="D17425" s="489" t="s">
        <v>17812</v>
      </c>
    </row>
    <row r="17426" spans="1:4">
      <c r="A17426" s="489" t="str">
        <f t="shared" si="272"/>
        <v>2315702791訪問看護</v>
      </c>
      <c r="B17426" s="489">
        <v>2315702791</v>
      </c>
      <c r="C17426" s="489" t="s">
        <v>2102</v>
      </c>
      <c r="D17426" s="489" t="s">
        <v>17812</v>
      </c>
    </row>
    <row r="17427" spans="1:4">
      <c r="A17427" s="489" t="str">
        <f t="shared" si="272"/>
        <v>2315702809介護予防訪問リハビリテーション</v>
      </c>
      <c r="B17427" s="489">
        <v>2315702809</v>
      </c>
      <c r="C17427" s="489" t="s">
        <v>2108</v>
      </c>
      <c r="D17427" s="489" t="s">
        <v>17813</v>
      </c>
    </row>
    <row r="17428" spans="1:4">
      <c r="A17428" s="489" t="str">
        <f t="shared" si="272"/>
        <v>2315702809介護予防訪問看護</v>
      </c>
      <c r="B17428" s="489">
        <v>2315702809</v>
      </c>
      <c r="C17428" s="489" t="s">
        <v>2103</v>
      </c>
      <c r="D17428" s="489" t="s">
        <v>17813</v>
      </c>
    </row>
    <row r="17429" spans="1:4">
      <c r="A17429" s="489" t="str">
        <f t="shared" si="272"/>
        <v>2315702809訪問リハビリテーション</v>
      </c>
      <c r="B17429" s="489">
        <v>2315702809</v>
      </c>
      <c r="C17429" s="489" t="s">
        <v>2104</v>
      </c>
      <c r="D17429" s="489" t="s">
        <v>17813</v>
      </c>
    </row>
    <row r="17430" spans="1:4">
      <c r="A17430" s="489" t="str">
        <f t="shared" si="272"/>
        <v>2315702809訪問看護</v>
      </c>
      <c r="B17430" s="489">
        <v>2315702809</v>
      </c>
      <c r="C17430" s="489" t="s">
        <v>2102</v>
      </c>
      <c r="D17430" s="489" t="s">
        <v>17813</v>
      </c>
    </row>
    <row r="17431" spans="1:4">
      <c r="A17431" s="489" t="str">
        <f t="shared" si="272"/>
        <v>2315702817介護予防訪問リハビリテーション</v>
      </c>
      <c r="B17431" s="489">
        <v>2315702817</v>
      </c>
      <c r="C17431" s="489" t="s">
        <v>2108</v>
      </c>
      <c r="D17431" s="489" t="s">
        <v>17814</v>
      </c>
    </row>
    <row r="17432" spans="1:4">
      <c r="A17432" s="489" t="str">
        <f t="shared" si="272"/>
        <v>2315702817介護予防訪問看護</v>
      </c>
      <c r="B17432" s="489">
        <v>2315702817</v>
      </c>
      <c r="C17432" s="489" t="s">
        <v>2103</v>
      </c>
      <c r="D17432" s="489" t="s">
        <v>17814</v>
      </c>
    </row>
    <row r="17433" spans="1:4">
      <c r="A17433" s="489" t="str">
        <f t="shared" si="272"/>
        <v>2315702817訪問リハビリテーション</v>
      </c>
      <c r="B17433" s="489">
        <v>2315702817</v>
      </c>
      <c r="C17433" s="489" t="s">
        <v>2104</v>
      </c>
      <c r="D17433" s="489" t="s">
        <v>17814</v>
      </c>
    </row>
    <row r="17434" spans="1:4">
      <c r="A17434" s="489" t="str">
        <f t="shared" si="272"/>
        <v>2315702817訪問看護</v>
      </c>
      <c r="B17434" s="489">
        <v>2315702817</v>
      </c>
      <c r="C17434" s="489" t="s">
        <v>2102</v>
      </c>
      <c r="D17434" s="489" t="s">
        <v>17814</v>
      </c>
    </row>
    <row r="17435" spans="1:4">
      <c r="A17435" s="489" t="str">
        <f t="shared" si="272"/>
        <v>2315702858介護予防訪問リハビリテーション</v>
      </c>
      <c r="B17435" s="489">
        <v>2315702858</v>
      </c>
      <c r="C17435" s="489" t="s">
        <v>2108</v>
      </c>
      <c r="D17435" s="489" t="s">
        <v>17815</v>
      </c>
    </row>
    <row r="17436" spans="1:4">
      <c r="A17436" s="489" t="str">
        <f t="shared" si="272"/>
        <v>2315702858介護予防訪問看護</v>
      </c>
      <c r="B17436" s="489">
        <v>2315702858</v>
      </c>
      <c r="C17436" s="489" t="s">
        <v>2103</v>
      </c>
      <c r="D17436" s="489" t="s">
        <v>17815</v>
      </c>
    </row>
    <row r="17437" spans="1:4">
      <c r="A17437" s="489" t="str">
        <f t="shared" si="272"/>
        <v>2315702858訪問リハビリテーション</v>
      </c>
      <c r="B17437" s="489">
        <v>2315702858</v>
      </c>
      <c r="C17437" s="489" t="s">
        <v>2104</v>
      </c>
      <c r="D17437" s="489" t="s">
        <v>17815</v>
      </c>
    </row>
    <row r="17438" spans="1:4">
      <c r="A17438" s="489" t="str">
        <f t="shared" si="272"/>
        <v>2315702858訪問看護</v>
      </c>
      <c r="B17438" s="489">
        <v>2315702858</v>
      </c>
      <c r="C17438" s="489" t="s">
        <v>2102</v>
      </c>
      <c r="D17438" s="489" t="s">
        <v>17815</v>
      </c>
    </row>
    <row r="17439" spans="1:4">
      <c r="A17439" s="489" t="str">
        <f t="shared" si="272"/>
        <v>2315702932介護予防訪問リハビリテーション</v>
      </c>
      <c r="B17439" s="489">
        <v>2315702932</v>
      </c>
      <c r="C17439" s="489" t="s">
        <v>2108</v>
      </c>
      <c r="D17439" s="489" t="s">
        <v>17816</v>
      </c>
    </row>
    <row r="17440" spans="1:4">
      <c r="A17440" s="489" t="str">
        <f t="shared" si="272"/>
        <v>2315702932介護予防訪問看護</v>
      </c>
      <c r="B17440" s="489">
        <v>2315702932</v>
      </c>
      <c r="C17440" s="489" t="s">
        <v>2103</v>
      </c>
      <c r="D17440" s="489" t="s">
        <v>17816</v>
      </c>
    </row>
    <row r="17441" spans="1:4">
      <c r="A17441" s="489" t="str">
        <f t="shared" si="272"/>
        <v>2315702932訪問リハビリテーション</v>
      </c>
      <c r="B17441" s="489">
        <v>2315702932</v>
      </c>
      <c r="C17441" s="489" t="s">
        <v>2104</v>
      </c>
      <c r="D17441" s="489" t="s">
        <v>17816</v>
      </c>
    </row>
    <row r="17442" spans="1:4">
      <c r="A17442" s="489" t="str">
        <f t="shared" si="272"/>
        <v>2315702932訪問看護</v>
      </c>
      <c r="B17442" s="489">
        <v>2315702932</v>
      </c>
      <c r="C17442" s="489" t="s">
        <v>2102</v>
      </c>
      <c r="D17442" s="489" t="s">
        <v>17816</v>
      </c>
    </row>
    <row r="17443" spans="1:4">
      <c r="A17443" s="489" t="str">
        <f t="shared" si="272"/>
        <v>2315702940介護予防訪問リハビリテーション</v>
      </c>
      <c r="B17443" s="489">
        <v>2315702940</v>
      </c>
      <c r="C17443" s="489" t="s">
        <v>2108</v>
      </c>
      <c r="D17443" s="489" t="s">
        <v>17817</v>
      </c>
    </row>
    <row r="17444" spans="1:4">
      <c r="A17444" s="489" t="str">
        <f t="shared" si="272"/>
        <v>2315702940介護予防訪問看護</v>
      </c>
      <c r="B17444" s="489">
        <v>2315702940</v>
      </c>
      <c r="C17444" s="489" t="s">
        <v>2103</v>
      </c>
      <c r="D17444" s="489" t="s">
        <v>17817</v>
      </c>
    </row>
    <row r="17445" spans="1:4">
      <c r="A17445" s="489" t="str">
        <f t="shared" si="272"/>
        <v>2315702940訪問リハビリテーション</v>
      </c>
      <c r="B17445" s="489">
        <v>2315702940</v>
      </c>
      <c r="C17445" s="489" t="s">
        <v>2104</v>
      </c>
      <c r="D17445" s="489" t="s">
        <v>17817</v>
      </c>
    </row>
    <row r="17446" spans="1:4">
      <c r="A17446" s="489" t="str">
        <f t="shared" si="272"/>
        <v>2315702940訪問看護</v>
      </c>
      <c r="B17446" s="489">
        <v>2315702940</v>
      </c>
      <c r="C17446" s="489" t="s">
        <v>2102</v>
      </c>
      <c r="D17446" s="489" t="s">
        <v>17817</v>
      </c>
    </row>
    <row r="17447" spans="1:4">
      <c r="A17447" s="489" t="str">
        <f t="shared" si="272"/>
        <v>2315702965介護予防訪問リハビリテーション</v>
      </c>
      <c r="B17447" s="489">
        <v>2315702965</v>
      </c>
      <c r="C17447" s="489" t="s">
        <v>2108</v>
      </c>
      <c r="D17447" s="489" t="s">
        <v>17818</v>
      </c>
    </row>
    <row r="17448" spans="1:4">
      <c r="A17448" s="489" t="str">
        <f t="shared" si="272"/>
        <v>2315702965介護予防訪問看護</v>
      </c>
      <c r="B17448" s="489">
        <v>2315702965</v>
      </c>
      <c r="C17448" s="489" t="s">
        <v>2103</v>
      </c>
      <c r="D17448" s="489" t="s">
        <v>17818</v>
      </c>
    </row>
    <row r="17449" spans="1:4">
      <c r="A17449" s="489" t="str">
        <f t="shared" si="272"/>
        <v>2315702965訪問リハビリテーション</v>
      </c>
      <c r="B17449" s="489">
        <v>2315702965</v>
      </c>
      <c r="C17449" s="489" t="s">
        <v>2104</v>
      </c>
      <c r="D17449" s="489" t="s">
        <v>17818</v>
      </c>
    </row>
    <row r="17450" spans="1:4">
      <c r="A17450" s="489" t="str">
        <f t="shared" si="272"/>
        <v>2315702965訪問看護</v>
      </c>
      <c r="B17450" s="489">
        <v>2315702965</v>
      </c>
      <c r="C17450" s="489" t="s">
        <v>2102</v>
      </c>
      <c r="D17450" s="489" t="s">
        <v>17818</v>
      </c>
    </row>
    <row r="17451" spans="1:4">
      <c r="A17451" s="489" t="str">
        <f t="shared" si="272"/>
        <v>2315702973介護予防訪問リハビリテーション</v>
      </c>
      <c r="B17451" s="489">
        <v>2315702973</v>
      </c>
      <c r="C17451" s="489" t="s">
        <v>2108</v>
      </c>
      <c r="D17451" s="489" t="s">
        <v>17819</v>
      </c>
    </row>
    <row r="17452" spans="1:4">
      <c r="A17452" s="489" t="str">
        <f t="shared" si="272"/>
        <v>2315702973介護予防訪問看護</v>
      </c>
      <c r="B17452" s="489">
        <v>2315702973</v>
      </c>
      <c r="C17452" s="489" t="s">
        <v>2103</v>
      </c>
      <c r="D17452" s="489" t="s">
        <v>17819</v>
      </c>
    </row>
    <row r="17453" spans="1:4">
      <c r="A17453" s="489" t="str">
        <f t="shared" si="272"/>
        <v>2315702973訪問リハビリテーション</v>
      </c>
      <c r="B17453" s="489">
        <v>2315702973</v>
      </c>
      <c r="C17453" s="489" t="s">
        <v>2104</v>
      </c>
      <c r="D17453" s="489" t="s">
        <v>17819</v>
      </c>
    </row>
    <row r="17454" spans="1:4">
      <c r="A17454" s="489" t="str">
        <f t="shared" si="272"/>
        <v>2315702973訪問看護</v>
      </c>
      <c r="B17454" s="489">
        <v>2315702973</v>
      </c>
      <c r="C17454" s="489" t="s">
        <v>2102</v>
      </c>
      <c r="D17454" s="489" t="s">
        <v>17819</v>
      </c>
    </row>
    <row r="17455" spans="1:4">
      <c r="A17455" s="489" t="str">
        <f t="shared" si="272"/>
        <v>2315702999介護予防訪問リハビリテーション</v>
      </c>
      <c r="B17455" s="489">
        <v>2315702999</v>
      </c>
      <c r="C17455" s="489" t="s">
        <v>2108</v>
      </c>
      <c r="D17455" s="489" t="s">
        <v>15406</v>
      </c>
    </row>
    <row r="17456" spans="1:4">
      <c r="A17456" s="489" t="str">
        <f t="shared" si="272"/>
        <v>2315702999介護予防訪問看護</v>
      </c>
      <c r="B17456" s="489">
        <v>2315702999</v>
      </c>
      <c r="C17456" s="489" t="s">
        <v>2103</v>
      </c>
      <c r="D17456" s="489" t="s">
        <v>15406</v>
      </c>
    </row>
    <row r="17457" spans="1:4">
      <c r="A17457" s="489" t="str">
        <f t="shared" si="272"/>
        <v>2315702999訪問リハビリテーション</v>
      </c>
      <c r="B17457" s="489">
        <v>2315702999</v>
      </c>
      <c r="C17457" s="489" t="s">
        <v>2104</v>
      </c>
      <c r="D17457" s="489" t="s">
        <v>15406</v>
      </c>
    </row>
    <row r="17458" spans="1:4">
      <c r="A17458" s="489" t="str">
        <f t="shared" si="272"/>
        <v>2315702999訪問看護</v>
      </c>
      <c r="B17458" s="489">
        <v>2315702999</v>
      </c>
      <c r="C17458" s="489" t="s">
        <v>2102</v>
      </c>
      <c r="D17458" s="489" t="s">
        <v>15406</v>
      </c>
    </row>
    <row r="17459" spans="1:4">
      <c r="A17459" s="489" t="str">
        <f t="shared" si="272"/>
        <v>2315703005介護予防訪問リハビリテーション</v>
      </c>
      <c r="B17459" s="489">
        <v>2315703005</v>
      </c>
      <c r="C17459" s="489" t="s">
        <v>2108</v>
      </c>
      <c r="D17459" s="489" t="s">
        <v>17820</v>
      </c>
    </row>
    <row r="17460" spans="1:4">
      <c r="A17460" s="489" t="str">
        <f t="shared" si="272"/>
        <v>2315703005介護予防訪問看護</v>
      </c>
      <c r="B17460" s="489">
        <v>2315703005</v>
      </c>
      <c r="C17460" s="489" t="s">
        <v>2103</v>
      </c>
      <c r="D17460" s="489" t="s">
        <v>17820</v>
      </c>
    </row>
    <row r="17461" spans="1:4">
      <c r="A17461" s="489" t="str">
        <f t="shared" si="272"/>
        <v>2315703005訪問リハビリテーション</v>
      </c>
      <c r="B17461" s="489">
        <v>2315703005</v>
      </c>
      <c r="C17461" s="489" t="s">
        <v>2104</v>
      </c>
      <c r="D17461" s="489" t="s">
        <v>17820</v>
      </c>
    </row>
    <row r="17462" spans="1:4">
      <c r="A17462" s="489" t="str">
        <f t="shared" si="272"/>
        <v>2315703005訪問看護</v>
      </c>
      <c r="B17462" s="489">
        <v>2315703005</v>
      </c>
      <c r="C17462" s="489" t="s">
        <v>2102</v>
      </c>
      <c r="D17462" s="489" t="s">
        <v>17820</v>
      </c>
    </row>
    <row r="17463" spans="1:4">
      <c r="A17463" s="489" t="str">
        <f t="shared" si="272"/>
        <v>2315703013介護予防訪問リハビリテーション</v>
      </c>
      <c r="B17463" s="489">
        <v>2315703013</v>
      </c>
      <c r="C17463" s="489" t="s">
        <v>2108</v>
      </c>
      <c r="D17463" s="489" t="s">
        <v>17821</v>
      </c>
    </row>
    <row r="17464" spans="1:4">
      <c r="A17464" s="489" t="str">
        <f t="shared" si="272"/>
        <v>2315703013介護予防訪問看護</v>
      </c>
      <c r="B17464" s="489">
        <v>2315703013</v>
      </c>
      <c r="C17464" s="489" t="s">
        <v>2103</v>
      </c>
      <c r="D17464" s="489" t="s">
        <v>17821</v>
      </c>
    </row>
    <row r="17465" spans="1:4">
      <c r="A17465" s="489" t="str">
        <f t="shared" si="272"/>
        <v>2315703013訪問リハビリテーション</v>
      </c>
      <c r="B17465" s="489">
        <v>2315703013</v>
      </c>
      <c r="C17465" s="489" t="s">
        <v>2104</v>
      </c>
      <c r="D17465" s="489" t="s">
        <v>17821</v>
      </c>
    </row>
    <row r="17466" spans="1:4">
      <c r="A17466" s="489" t="str">
        <f t="shared" si="272"/>
        <v>2315703013訪問看護</v>
      </c>
      <c r="B17466" s="489">
        <v>2315703013</v>
      </c>
      <c r="C17466" s="489" t="s">
        <v>2102</v>
      </c>
      <c r="D17466" s="489" t="s">
        <v>17821</v>
      </c>
    </row>
    <row r="17467" spans="1:4">
      <c r="A17467" s="489" t="str">
        <f t="shared" si="272"/>
        <v>2315703021介護予防訪問リハビリテーション</v>
      </c>
      <c r="B17467" s="489">
        <v>2315703021</v>
      </c>
      <c r="C17467" s="489" t="s">
        <v>2108</v>
      </c>
      <c r="D17467" s="489" t="s">
        <v>17822</v>
      </c>
    </row>
    <row r="17468" spans="1:4">
      <c r="A17468" s="489" t="str">
        <f t="shared" si="272"/>
        <v>2315703021介護予防訪問看護</v>
      </c>
      <c r="B17468" s="489">
        <v>2315703021</v>
      </c>
      <c r="C17468" s="489" t="s">
        <v>2103</v>
      </c>
      <c r="D17468" s="489" t="s">
        <v>17822</v>
      </c>
    </row>
    <row r="17469" spans="1:4">
      <c r="A17469" s="489" t="str">
        <f t="shared" si="272"/>
        <v>2315703021訪問リハビリテーション</v>
      </c>
      <c r="B17469" s="489">
        <v>2315703021</v>
      </c>
      <c r="C17469" s="489" t="s">
        <v>2104</v>
      </c>
      <c r="D17469" s="489" t="s">
        <v>17822</v>
      </c>
    </row>
    <row r="17470" spans="1:4">
      <c r="A17470" s="489" t="str">
        <f t="shared" si="272"/>
        <v>2315703021訪問看護</v>
      </c>
      <c r="B17470" s="489">
        <v>2315703021</v>
      </c>
      <c r="C17470" s="489" t="s">
        <v>2102</v>
      </c>
      <c r="D17470" s="489" t="s">
        <v>17822</v>
      </c>
    </row>
    <row r="17471" spans="1:4">
      <c r="A17471" s="489" t="str">
        <f t="shared" si="272"/>
        <v>2315703047介護予防訪問リハビリテーション</v>
      </c>
      <c r="B17471" s="489">
        <v>2315703047</v>
      </c>
      <c r="C17471" s="489" t="s">
        <v>2108</v>
      </c>
      <c r="D17471" s="489" t="s">
        <v>17823</v>
      </c>
    </row>
    <row r="17472" spans="1:4">
      <c r="A17472" s="489" t="str">
        <f t="shared" si="272"/>
        <v>2315703047介護予防訪問看護</v>
      </c>
      <c r="B17472" s="489">
        <v>2315703047</v>
      </c>
      <c r="C17472" s="489" t="s">
        <v>2103</v>
      </c>
      <c r="D17472" s="489" t="s">
        <v>17823</v>
      </c>
    </row>
    <row r="17473" spans="1:4">
      <c r="A17473" s="489" t="str">
        <f t="shared" si="272"/>
        <v>2315703047訪問リハビリテーション</v>
      </c>
      <c r="B17473" s="489">
        <v>2315703047</v>
      </c>
      <c r="C17473" s="489" t="s">
        <v>2104</v>
      </c>
      <c r="D17473" s="489" t="s">
        <v>17823</v>
      </c>
    </row>
    <row r="17474" spans="1:4">
      <c r="A17474" s="489" t="str">
        <f t="shared" ref="A17474:A17537" si="273">B17474&amp;C17474</f>
        <v>2315703047訪問看護</v>
      </c>
      <c r="B17474" s="489">
        <v>2315703047</v>
      </c>
      <c r="C17474" s="489" t="s">
        <v>2102</v>
      </c>
      <c r="D17474" s="489" t="s">
        <v>17823</v>
      </c>
    </row>
    <row r="17475" spans="1:4">
      <c r="A17475" s="489" t="str">
        <f t="shared" si="273"/>
        <v>2315703054介護予防訪問リハビリテーション</v>
      </c>
      <c r="B17475" s="489">
        <v>2315703054</v>
      </c>
      <c r="C17475" s="489" t="s">
        <v>2108</v>
      </c>
      <c r="D17475" s="489" t="s">
        <v>17824</v>
      </c>
    </row>
    <row r="17476" spans="1:4">
      <c r="A17476" s="489" t="str">
        <f t="shared" si="273"/>
        <v>2315703054介護予防訪問看護</v>
      </c>
      <c r="B17476" s="489">
        <v>2315703054</v>
      </c>
      <c r="C17476" s="489" t="s">
        <v>2103</v>
      </c>
      <c r="D17476" s="489" t="s">
        <v>17824</v>
      </c>
    </row>
    <row r="17477" spans="1:4">
      <c r="A17477" s="489" t="str">
        <f t="shared" si="273"/>
        <v>2315703054訪問リハビリテーション</v>
      </c>
      <c r="B17477" s="489">
        <v>2315703054</v>
      </c>
      <c r="C17477" s="489" t="s">
        <v>2104</v>
      </c>
      <c r="D17477" s="489" t="s">
        <v>17824</v>
      </c>
    </row>
    <row r="17478" spans="1:4">
      <c r="A17478" s="489" t="str">
        <f t="shared" si="273"/>
        <v>2315703054訪問看護</v>
      </c>
      <c r="B17478" s="489">
        <v>2315703054</v>
      </c>
      <c r="C17478" s="489" t="s">
        <v>2102</v>
      </c>
      <c r="D17478" s="489" t="s">
        <v>17824</v>
      </c>
    </row>
    <row r="17479" spans="1:4">
      <c r="A17479" s="489" t="str">
        <f t="shared" si="273"/>
        <v>2315703062介護予防訪問リハビリテーション</v>
      </c>
      <c r="B17479" s="489">
        <v>2315703062</v>
      </c>
      <c r="C17479" s="489" t="s">
        <v>2108</v>
      </c>
      <c r="D17479" s="489" t="s">
        <v>17825</v>
      </c>
    </row>
    <row r="17480" spans="1:4">
      <c r="A17480" s="489" t="str">
        <f t="shared" si="273"/>
        <v>2315703062介護予防訪問看護</v>
      </c>
      <c r="B17480" s="489">
        <v>2315703062</v>
      </c>
      <c r="C17480" s="489" t="s">
        <v>2103</v>
      </c>
      <c r="D17480" s="489" t="s">
        <v>17825</v>
      </c>
    </row>
    <row r="17481" spans="1:4">
      <c r="A17481" s="489" t="str">
        <f t="shared" si="273"/>
        <v>2315703062訪問リハビリテーション</v>
      </c>
      <c r="B17481" s="489">
        <v>2315703062</v>
      </c>
      <c r="C17481" s="489" t="s">
        <v>2104</v>
      </c>
      <c r="D17481" s="489" t="s">
        <v>17825</v>
      </c>
    </row>
    <row r="17482" spans="1:4">
      <c r="A17482" s="489" t="str">
        <f t="shared" si="273"/>
        <v>2315703062訪問看護</v>
      </c>
      <c r="B17482" s="489">
        <v>2315703062</v>
      </c>
      <c r="C17482" s="489" t="s">
        <v>2102</v>
      </c>
      <c r="D17482" s="489" t="s">
        <v>17825</v>
      </c>
    </row>
    <row r="17483" spans="1:4">
      <c r="A17483" s="489" t="str">
        <f t="shared" si="273"/>
        <v>2315703070介護予防訪問リハビリテーション</v>
      </c>
      <c r="B17483" s="489">
        <v>2315703070</v>
      </c>
      <c r="C17483" s="489" t="s">
        <v>2108</v>
      </c>
      <c r="D17483" s="489" t="s">
        <v>17826</v>
      </c>
    </row>
    <row r="17484" spans="1:4">
      <c r="A17484" s="489" t="str">
        <f t="shared" si="273"/>
        <v>2315703070介護予防訪問看護</v>
      </c>
      <c r="B17484" s="489">
        <v>2315703070</v>
      </c>
      <c r="C17484" s="489" t="s">
        <v>2103</v>
      </c>
      <c r="D17484" s="489" t="s">
        <v>17826</v>
      </c>
    </row>
    <row r="17485" spans="1:4">
      <c r="A17485" s="489" t="str">
        <f t="shared" si="273"/>
        <v>2315703070訪問リハビリテーション</v>
      </c>
      <c r="B17485" s="489">
        <v>2315703070</v>
      </c>
      <c r="C17485" s="489" t="s">
        <v>2104</v>
      </c>
      <c r="D17485" s="489" t="s">
        <v>17826</v>
      </c>
    </row>
    <row r="17486" spans="1:4">
      <c r="A17486" s="489" t="str">
        <f t="shared" si="273"/>
        <v>2315703070訪問看護</v>
      </c>
      <c r="B17486" s="489">
        <v>2315703070</v>
      </c>
      <c r="C17486" s="489" t="s">
        <v>2102</v>
      </c>
      <c r="D17486" s="489" t="s">
        <v>17826</v>
      </c>
    </row>
    <row r="17487" spans="1:4">
      <c r="A17487" s="489" t="str">
        <f t="shared" si="273"/>
        <v>2315703088介護予防訪問リハビリテーション</v>
      </c>
      <c r="B17487" s="489">
        <v>2315703088</v>
      </c>
      <c r="C17487" s="489" t="s">
        <v>2108</v>
      </c>
      <c r="D17487" s="489" t="s">
        <v>17827</v>
      </c>
    </row>
    <row r="17488" spans="1:4">
      <c r="A17488" s="489" t="str">
        <f t="shared" si="273"/>
        <v>2315703088介護予防訪問看護</v>
      </c>
      <c r="B17488" s="489">
        <v>2315703088</v>
      </c>
      <c r="C17488" s="489" t="s">
        <v>2103</v>
      </c>
      <c r="D17488" s="489" t="s">
        <v>17827</v>
      </c>
    </row>
    <row r="17489" spans="1:4">
      <c r="A17489" s="489" t="str">
        <f t="shared" si="273"/>
        <v>2315703088訪問リハビリテーション</v>
      </c>
      <c r="B17489" s="489">
        <v>2315703088</v>
      </c>
      <c r="C17489" s="489" t="s">
        <v>2104</v>
      </c>
      <c r="D17489" s="489" t="s">
        <v>17827</v>
      </c>
    </row>
    <row r="17490" spans="1:4">
      <c r="A17490" s="489" t="str">
        <f t="shared" si="273"/>
        <v>2315703088訪問看護</v>
      </c>
      <c r="B17490" s="489">
        <v>2315703088</v>
      </c>
      <c r="C17490" s="489" t="s">
        <v>2102</v>
      </c>
      <c r="D17490" s="489" t="s">
        <v>17827</v>
      </c>
    </row>
    <row r="17491" spans="1:4">
      <c r="A17491" s="489" t="str">
        <f t="shared" si="273"/>
        <v>2315703096介護予防訪問リハビリテーション</v>
      </c>
      <c r="B17491" s="489">
        <v>2315703096</v>
      </c>
      <c r="C17491" s="489" t="s">
        <v>2108</v>
      </c>
      <c r="D17491" s="489" t="s">
        <v>17828</v>
      </c>
    </row>
    <row r="17492" spans="1:4">
      <c r="A17492" s="489" t="str">
        <f t="shared" si="273"/>
        <v>2315703096介護予防訪問看護</v>
      </c>
      <c r="B17492" s="489">
        <v>2315703096</v>
      </c>
      <c r="C17492" s="489" t="s">
        <v>2103</v>
      </c>
      <c r="D17492" s="489" t="s">
        <v>17828</v>
      </c>
    </row>
    <row r="17493" spans="1:4">
      <c r="A17493" s="489" t="str">
        <f t="shared" si="273"/>
        <v>2315703096訪問リハビリテーション</v>
      </c>
      <c r="B17493" s="489">
        <v>2315703096</v>
      </c>
      <c r="C17493" s="489" t="s">
        <v>2104</v>
      </c>
      <c r="D17493" s="489" t="s">
        <v>17828</v>
      </c>
    </row>
    <row r="17494" spans="1:4">
      <c r="A17494" s="489" t="str">
        <f t="shared" si="273"/>
        <v>2315703096訪問看護</v>
      </c>
      <c r="B17494" s="489">
        <v>2315703096</v>
      </c>
      <c r="C17494" s="489" t="s">
        <v>2102</v>
      </c>
      <c r="D17494" s="489" t="s">
        <v>17828</v>
      </c>
    </row>
    <row r="17495" spans="1:4">
      <c r="A17495" s="489" t="str">
        <f t="shared" si="273"/>
        <v>2315703104介護予防訪問リハビリテーション</v>
      </c>
      <c r="B17495" s="489">
        <v>2315703104</v>
      </c>
      <c r="C17495" s="489" t="s">
        <v>2108</v>
      </c>
      <c r="D17495" s="489" t="s">
        <v>17829</v>
      </c>
    </row>
    <row r="17496" spans="1:4">
      <c r="A17496" s="489" t="str">
        <f t="shared" si="273"/>
        <v>2315703104介護予防訪問看護</v>
      </c>
      <c r="B17496" s="489">
        <v>2315703104</v>
      </c>
      <c r="C17496" s="489" t="s">
        <v>2103</v>
      </c>
      <c r="D17496" s="489" t="s">
        <v>17829</v>
      </c>
    </row>
    <row r="17497" spans="1:4">
      <c r="A17497" s="489" t="str">
        <f t="shared" si="273"/>
        <v>2315703104訪問リハビリテーション</v>
      </c>
      <c r="B17497" s="489">
        <v>2315703104</v>
      </c>
      <c r="C17497" s="489" t="s">
        <v>2104</v>
      </c>
      <c r="D17497" s="489" t="s">
        <v>17829</v>
      </c>
    </row>
    <row r="17498" spans="1:4">
      <c r="A17498" s="489" t="str">
        <f t="shared" si="273"/>
        <v>2315703104訪問看護</v>
      </c>
      <c r="B17498" s="489">
        <v>2315703104</v>
      </c>
      <c r="C17498" s="489" t="s">
        <v>2102</v>
      </c>
      <c r="D17498" s="489" t="s">
        <v>17829</v>
      </c>
    </row>
    <row r="17499" spans="1:4">
      <c r="A17499" s="489" t="str">
        <f t="shared" si="273"/>
        <v>2315703112介護予防訪問リハビリテーション</v>
      </c>
      <c r="B17499" s="489">
        <v>2315703112</v>
      </c>
      <c r="C17499" s="489" t="s">
        <v>2108</v>
      </c>
      <c r="D17499" s="489" t="s">
        <v>17830</v>
      </c>
    </row>
    <row r="17500" spans="1:4">
      <c r="A17500" s="489" t="str">
        <f t="shared" si="273"/>
        <v>2315703112介護予防訪問看護</v>
      </c>
      <c r="B17500" s="489">
        <v>2315703112</v>
      </c>
      <c r="C17500" s="489" t="s">
        <v>2103</v>
      </c>
      <c r="D17500" s="489" t="s">
        <v>17830</v>
      </c>
    </row>
    <row r="17501" spans="1:4">
      <c r="A17501" s="489" t="str">
        <f t="shared" si="273"/>
        <v>2315703112訪問リハビリテーション</v>
      </c>
      <c r="B17501" s="489">
        <v>2315703112</v>
      </c>
      <c r="C17501" s="489" t="s">
        <v>2104</v>
      </c>
      <c r="D17501" s="489" t="s">
        <v>17830</v>
      </c>
    </row>
    <row r="17502" spans="1:4">
      <c r="A17502" s="489" t="str">
        <f t="shared" si="273"/>
        <v>2315703112訪問看護</v>
      </c>
      <c r="B17502" s="489">
        <v>2315703112</v>
      </c>
      <c r="C17502" s="489" t="s">
        <v>2102</v>
      </c>
      <c r="D17502" s="489" t="s">
        <v>17830</v>
      </c>
    </row>
    <row r="17503" spans="1:4">
      <c r="A17503" s="489" t="str">
        <f t="shared" si="273"/>
        <v>2315703120介護予防訪問リハビリテーション</v>
      </c>
      <c r="B17503" s="489">
        <v>2315703120</v>
      </c>
      <c r="C17503" s="489" t="s">
        <v>2108</v>
      </c>
      <c r="D17503" s="489" t="s">
        <v>16257</v>
      </c>
    </row>
    <row r="17504" spans="1:4">
      <c r="A17504" s="489" t="str">
        <f t="shared" si="273"/>
        <v>2315703120介護予防訪問看護</v>
      </c>
      <c r="B17504" s="489">
        <v>2315703120</v>
      </c>
      <c r="C17504" s="489" t="s">
        <v>2103</v>
      </c>
      <c r="D17504" s="489" t="s">
        <v>16257</v>
      </c>
    </row>
    <row r="17505" spans="1:4">
      <c r="A17505" s="489" t="str">
        <f t="shared" si="273"/>
        <v>2315703120訪問リハビリテーション</v>
      </c>
      <c r="B17505" s="489">
        <v>2315703120</v>
      </c>
      <c r="C17505" s="489" t="s">
        <v>2104</v>
      </c>
      <c r="D17505" s="489" t="s">
        <v>16257</v>
      </c>
    </row>
    <row r="17506" spans="1:4">
      <c r="A17506" s="489" t="str">
        <f t="shared" si="273"/>
        <v>2315703120訪問看護</v>
      </c>
      <c r="B17506" s="489">
        <v>2315703120</v>
      </c>
      <c r="C17506" s="489" t="s">
        <v>2102</v>
      </c>
      <c r="D17506" s="489" t="s">
        <v>16257</v>
      </c>
    </row>
    <row r="17507" spans="1:4">
      <c r="A17507" s="489" t="str">
        <f t="shared" si="273"/>
        <v>2316000427介護予防訪問リハビリテーション</v>
      </c>
      <c r="B17507" s="489">
        <v>2316000427</v>
      </c>
      <c r="C17507" s="489" t="s">
        <v>2108</v>
      </c>
      <c r="D17507" s="489" t="s">
        <v>17831</v>
      </c>
    </row>
    <row r="17508" spans="1:4">
      <c r="A17508" s="489" t="str">
        <f t="shared" si="273"/>
        <v>2316000427介護予防訪問看護</v>
      </c>
      <c r="B17508" s="489">
        <v>2316000427</v>
      </c>
      <c r="C17508" s="489" t="s">
        <v>2103</v>
      </c>
      <c r="D17508" s="489" t="s">
        <v>17831</v>
      </c>
    </row>
    <row r="17509" spans="1:4">
      <c r="A17509" s="489" t="str">
        <f t="shared" si="273"/>
        <v>2316000427訪問リハビリテーション</v>
      </c>
      <c r="B17509" s="489">
        <v>2316000427</v>
      </c>
      <c r="C17509" s="489" t="s">
        <v>2104</v>
      </c>
      <c r="D17509" s="489" t="s">
        <v>17831</v>
      </c>
    </row>
    <row r="17510" spans="1:4">
      <c r="A17510" s="489" t="str">
        <f t="shared" si="273"/>
        <v>2316000427訪問看護</v>
      </c>
      <c r="B17510" s="489">
        <v>2316000427</v>
      </c>
      <c r="C17510" s="489" t="s">
        <v>2102</v>
      </c>
      <c r="D17510" s="489" t="s">
        <v>17831</v>
      </c>
    </row>
    <row r="17511" spans="1:4">
      <c r="A17511" s="489" t="str">
        <f t="shared" si="273"/>
        <v>2316000443介護予防訪問リハビリテーション</v>
      </c>
      <c r="B17511" s="489">
        <v>2316000443</v>
      </c>
      <c r="C17511" s="489" t="s">
        <v>2108</v>
      </c>
      <c r="D17511" s="489" t="s">
        <v>17832</v>
      </c>
    </row>
    <row r="17512" spans="1:4">
      <c r="A17512" s="489" t="str">
        <f t="shared" si="273"/>
        <v>2316000443介護予防訪問看護</v>
      </c>
      <c r="B17512" s="489">
        <v>2316000443</v>
      </c>
      <c r="C17512" s="489" t="s">
        <v>2103</v>
      </c>
      <c r="D17512" s="489" t="s">
        <v>17832</v>
      </c>
    </row>
    <row r="17513" spans="1:4">
      <c r="A17513" s="489" t="str">
        <f t="shared" si="273"/>
        <v>2316000443訪問リハビリテーション</v>
      </c>
      <c r="B17513" s="489">
        <v>2316000443</v>
      </c>
      <c r="C17513" s="489" t="s">
        <v>2104</v>
      </c>
      <c r="D17513" s="489" t="s">
        <v>17832</v>
      </c>
    </row>
    <row r="17514" spans="1:4">
      <c r="A17514" s="489" t="str">
        <f t="shared" si="273"/>
        <v>2316000450介護予防訪問リハビリテーション</v>
      </c>
      <c r="B17514" s="489">
        <v>2316000450</v>
      </c>
      <c r="C17514" s="489" t="s">
        <v>2108</v>
      </c>
      <c r="D17514" s="489" t="s">
        <v>17833</v>
      </c>
    </row>
    <row r="17515" spans="1:4">
      <c r="A17515" s="489" t="str">
        <f t="shared" si="273"/>
        <v>2316000450介護予防訪問看護</v>
      </c>
      <c r="B17515" s="489">
        <v>2316000450</v>
      </c>
      <c r="C17515" s="489" t="s">
        <v>2103</v>
      </c>
      <c r="D17515" s="489" t="s">
        <v>17833</v>
      </c>
    </row>
    <row r="17516" spans="1:4">
      <c r="A17516" s="489" t="str">
        <f t="shared" si="273"/>
        <v>2316000450訪問リハビリテーション</v>
      </c>
      <c r="B17516" s="489">
        <v>2316000450</v>
      </c>
      <c r="C17516" s="489" t="s">
        <v>2104</v>
      </c>
      <c r="D17516" s="489" t="s">
        <v>17833</v>
      </c>
    </row>
    <row r="17517" spans="1:4">
      <c r="A17517" s="489" t="str">
        <f t="shared" si="273"/>
        <v>2316000450訪問看護</v>
      </c>
      <c r="B17517" s="489">
        <v>2316000450</v>
      </c>
      <c r="C17517" s="489" t="s">
        <v>2102</v>
      </c>
      <c r="D17517" s="489" t="s">
        <v>17833</v>
      </c>
    </row>
    <row r="17518" spans="1:4">
      <c r="A17518" s="489" t="str">
        <f t="shared" si="273"/>
        <v>2316000468介護予防訪問リハビリテーション</v>
      </c>
      <c r="B17518" s="489">
        <v>2316000468</v>
      </c>
      <c r="C17518" s="489" t="s">
        <v>2108</v>
      </c>
      <c r="D17518" s="489" t="s">
        <v>17834</v>
      </c>
    </row>
    <row r="17519" spans="1:4">
      <c r="A17519" s="489" t="str">
        <f t="shared" si="273"/>
        <v>2316000468介護予防訪問看護</v>
      </c>
      <c r="B17519" s="489">
        <v>2316000468</v>
      </c>
      <c r="C17519" s="489" t="s">
        <v>2103</v>
      </c>
      <c r="D17519" s="489" t="s">
        <v>17834</v>
      </c>
    </row>
    <row r="17520" spans="1:4">
      <c r="A17520" s="489" t="str">
        <f t="shared" si="273"/>
        <v>2316000468訪問リハビリテーション</v>
      </c>
      <c r="B17520" s="489">
        <v>2316000468</v>
      </c>
      <c r="C17520" s="489" t="s">
        <v>2104</v>
      </c>
      <c r="D17520" s="489" t="s">
        <v>17834</v>
      </c>
    </row>
    <row r="17521" spans="1:4">
      <c r="A17521" s="489" t="str">
        <f t="shared" si="273"/>
        <v>2316000468訪問看護</v>
      </c>
      <c r="B17521" s="489">
        <v>2316000468</v>
      </c>
      <c r="C17521" s="489" t="s">
        <v>2102</v>
      </c>
      <c r="D17521" s="489" t="s">
        <v>17834</v>
      </c>
    </row>
    <row r="17522" spans="1:4">
      <c r="A17522" s="489" t="str">
        <f t="shared" si="273"/>
        <v>2316000476介護予防訪問リハビリテーション</v>
      </c>
      <c r="B17522" s="489">
        <v>2316000476</v>
      </c>
      <c r="C17522" s="489" t="s">
        <v>2108</v>
      </c>
      <c r="D17522" s="489" t="s">
        <v>17835</v>
      </c>
    </row>
    <row r="17523" spans="1:4">
      <c r="A17523" s="489" t="str">
        <f t="shared" si="273"/>
        <v>2316000476介護予防訪問看護</v>
      </c>
      <c r="B17523" s="489">
        <v>2316000476</v>
      </c>
      <c r="C17523" s="489" t="s">
        <v>2103</v>
      </c>
      <c r="D17523" s="489" t="s">
        <v>17835</v>
      </c>
    </row>
    <row r="17524" spans="1:4">
      <c r="A17524" s="489" t="str">
        <f t="shared" si="273"/>
        <v>2316000476訪問リハビリテーション</v>
      </c>
      <c r="B17524" s="489">
        <v>2316000476</v>
      </c>
      <c r="C17524" s="489" t="s">
        <v>2104</v>
      </c>
      <c r="D17524" s="489" t="s">
        <v>17835</v>
      </c>
    </row>
    <row r="17525" spans="1:4">
      <c r="A17525" s="489" t="str">
        <f t="shared" si="273"/>
        <v>2316000476訪問看護</v>
      </c>
      <c r="B17525" s="489">
        <v>2316000476</v>
      </c>
      <c r="C17525" s="489" t="s">
        <v>2102</v>
      </c>
      <c r="D17525" s="489" t="s">
        <v>17835</v>
      </c>
    </row>
    <row r="17526" spans="1:4">
      <c r="A17526" s="489" t="str">
        <f t="shared" si="273"/>
        <v>2316000484介護予防訪問リハビリテーション</v>
      </c>
      <c r="B17526" s="489">
        <v>2316000484</v>
      </c>
      <c r="C17526" s="489" t="s">
        <v>2108</v>
      </c>
      <c r="D17526" s="489" t="s">
        <v>17836</v>
      </c>
    </row>
    <row r="17527" spans="1:4">
      <c r="A17527" s="489" t="str">
        <f t="shared" si="273"/>
        <v>2316000484介護予防訪問看護</v>
      </c>
      <c r="B17527" s="489">
        <v>2316000484</v>
      </c>
      <c r="C17527" s="489" t="s">
        <v>2103</v>
      </c>
      <c r="D17527" s="489" t="s">
        <v>17836</v>
      </c>
    </row>
    <row r="17528" spans="1:4">
      <c r="A17528" s="489" t="str">
        <f t="shared" si="273"/>
        <v>2316000484訪問リハビリテーション</v>
      </c>
      <c r="B17528" s="489">
        <v>2316000484</v>
      </c>
      <c r="C17528" s="489" t="s">
        <v>2104</v>
      </c>
      <c r="D17528" s="489" t="s">
        <v>17836</v>
      </c>
    </row>
    <row r="17529" spans="1:4">
      <c r="A17529" s="489" t="str">
        <f t="shared" si="273"/>
        <v>2316000484訪問看護</v>
      </c>
      <c r="B17529" s="489">
        <v>2316000484</v>
      </c>
      <c r="C17529" s="489" t="s">
        <v>2102</v>
      </c>
      <c r="D17529" s="489" t="s">
        <v>17836</v>
      </c>
    </row>
    <row r="17530" spans="1:4">
      <c r="A17530" s="489" t="str">
        <f t="shared" si="273"/>
        <v>2316000492介護予防訪問リハビリテーション</v>
      </c>
      <c r="B17530" s="489">
        <v>2316000492</v>
      </c>
      <c r="C17530" s="489" t="s">
        <v>2108</v>
      </c>
      <c r="D17530" s="489" t="s">
        <v>15913</v>
      </c>
    </row>
    <row r="17531" spans="1:4">
      <c r="A17531" s="489" t="str">
        <f t="shared" si="273"/>
        <v>2316000492介護予防訪問看護</v>
      </c>
      <c r="B17531" s="489">
        <v>2316000492</v>
      </c>
      <c r="C17531" s="489" t="s">
        <v>2103</v>
      </c>
      <c r="D17531" s="489" t="s">
        <v>15913</v>
      </c>
    </row>
    <row r="17532" spans="1:4">
      <c r="A17532" s="489" t="str">
        <f t="shared" si="273"/>
        <v>2316000492訪問リハビリテーション</v>
      </c>
      <c r="B17532" s="489">
        <v>2316000492</v>
      </c>
      <c r="C17532" s="489" t="s">
        <v>2104</v>
      </c>
      <c r="D17532" s="489" t="s">
        <v>15913</v>
      </c>
    </row>
    <row r="17533" spans="1:4">
      <c r="A17533" s="489" t="str">
        <f t="shared" si="273"/>
        <v>2316000492訪問看護</v>
      </c>
      <c r="B17533" s="489">
        <v>2316000492</v>
      </c>
      <c r="C17533" s="489" t="s">
        <v>2102</v>
      </c>
      <c r="D17533" s="489" t="s">
        <v>15913</v>
      </c>
    </row>
    <row r="17534" spans="1:4">
      <c r="A17534" s="489" t="str">
        <f t="shared" si="273"/>
        <v>2316000518介護予防訪問看護</v>
      </c>
      <c r="B17534" s="489">
        <v>2316000518</v>
      </c>
      <c r="C17534" s="489" t="s">
        <v>2103</v>
      </c>
      <c r="D17534" s="489" t="s">
        <v>14786</v>
      </c>
    </row>
    <row r="17535" spans="1:4">
      <c r="A17535" s="489" t="str">
        <f t="shared" si="273"/>
        <v>2316000518訪問看護</v>
      </c>
      <c r="B17535" s="489">
        <v>2316000518</v>
      </c>
      <c r="C17535" s="489" t="s">
        <v>2102</v>
      </c>
      <c r="D17535" s="489" t="s">
        <v>14786</v>
      </c>
    </row>
    <row r="17536" spans="1:4">
      <c r="A17536" s="489" t="str">
        <f t="shared" si="273"/>
        <v>2316000575介護予防訪問リハビリテーション</v>
      </c>
      <c r="B17536" s="489">
        <v>2316000575</v>
      </c>
      <c r="C17536" s="489" t="s">
        <v>2108</v>
      </c>
      <c r="D17536" s="489" t="s">
        <v>17837</v>
      </c>
    </row>
    <row r="17537" spans="1:4">
      <c r="A17537" s="489" t="str">
        <f t="shared" si="273"/>
        <v>2316000575介護予防訪問看護</v>
      </c>
      <c r="B17537" s="489">
        <v>2316000575</v>
      </c>
      <c r="C17537" s="489" t="s">
        <v>2103</v>
      </c>
      <c r="D17537" s="489" t="s">
        <v>17837</v>
      </c>
    </row>
    <row r="17538" spans="1:4">
      <c r="A17538" s="489" t="str">
        <f t="shared" ref="A17538:A17601" si="274">B17538&amp;C17538</f>
        <v>2316000575訪問リハビリテーション</v>
      </c>
      <c r="B17538" s="489">
        <v>2316000575</v>
      </c>
      <c r="C17538" s="489" t="s">
        <v>2104</v>
      </c>
      <c r="D17538" s="489" t="s">
        <v>17837</v>
      </c>
    </row>
    <row r="17539" spans="1:4">
      <c r="A17539" s="489" t="str">
        <f t="shared" si="274"/>
        <v>2316000575訪問看護</v>
      </c>
      <c r="B17539" s="489">
        <v>2316000575</v>
      </c>
      <c r="C17539" s="489" t="s">
        <v>2102</v>
      </c>
      <c r="D17539" s="489" t="s">
        <v>17837</v>
      </c>
    </row>
    <row r="17540" spans="1:4">
      <c r="A17540" s="489" t="str">
        <f t="shared" si="274"/>
        <v>2316000583介護予防訪問リハビリテーション</v>
      </c>
      <c r="B17540" s="489">
        <v>2316000583</v>
      </c>
      <c r="C17540" s="489" t="s">
        <v>2108</v>
      </c>
      <c r="D17540" s="489" t="s">
        <v>17838</v>
      </c>
    </row>
    <row r="17541" spans="1:4">
      <c r="A17541" s="489" t="str">
        <f t="shared" si="274"/>
        <v>2316000583介護予防訪問看護</v>
      </c>
      <c r="B17541" s="489">
        <v>2316000583</v>
      </c>
      <c r="C17541" s="489" t="s">
        <v>2103</v>
      </c>
      <c r="D17541" s="489" t="s">
        <v>17838</v>
      </c>
    </row>
    <row r="17542" spans="1:4">
      <c r="A17542" s="489" t="str">
        <f t="shared" si="274"/>
        <v>2316000583訪問リハビリテーション</v>
      </c>
      <c r="B17542" s="489">
        <v>2316000583</v>
      </c>
      <c r="C17542" s="489" t="s">
        <v>2104</v>
      </c>
      <c r="D17542" s="489" t="s">
        <v>17838</v>
      </c>
    </row>
    <row r="17543" spans="1:4">
      <c r="A17543" s="489" t="str">
        <f t="shared" si="274"/>
        <v>2316000583訪問看護</v>
      </c>
      <c r="B17543" s="489">
        <v>2316000583</v>
      </c>
      <c r="C17543" s="489" t="s">
        <v>2102</v>
      </c>
      <c r="D17543" s="489" t="s">
        <v>17838</v>
      </c>
    </row>
    <row r="17544" spans="1:4">
      <c r="A17544" s="489" t="str">
        <f t="shared" si="274"/>
        <v>2316000591介護予防訪問リハビリテーション</v>
      </c>
      <c r="B17544" s="489">
        <v>2316000591</v>
      </c>
      <c r="C17544" s="489" t="s">
        <v>2108</v>
      </c>
      <c r="D17544" s="489" t="s">
        <v>17839</v>
      </c>
    </row>
    <row r="17545" spans="1:4">
      <c r="A17545" s="489" t="str">
        <f t="shared" si="274"/>
        <v>2316000591介護予防訪問看護</v>
      </c>
      <c r="B17545" s="489">
        <v>2316000591</v>
      </c>
      <c r="C17545" s="489" t="s">
        <v>2103</v>
      </c>
      <c r="D17545" s="489" t="s">
        <v>17839</v>
      </c>
    </row>
    <row r="17546" spans="1:4">
      <c r="A17546" s="489" t="str">
        <f t="shared" si="274"/>
        <v>2316000591訪問リハビリテーション</v>
      </c>
      <c r="B17546" s="489">
        <v>2316000591</v>
      </c>
      <c r="C17546" s="489" t="s">
        <v>2104</v>
      </c>
      <c r="D17546" s="489" t="s">
        <v>17839</v>
      </c>
    </row>
    <row r="17547" spans="1:4">
      <c r="A17547" s="489" t="str">
        <f t="shared" si="274"/>
        <v>2316000591訪問看護</v>
      </c>
      <c r="B17547" s="489">
        <v>2316000591</v>
      </c>
      <c r="C17547" s="489" t="s">
        <v>2102</v>
      </c>
      <c r="D17547" s="489" t="s">
        <v>17839</v>
      </c>
    </row>
    <row r="17548" spans="1:4">
      <c r="A17548" s="489" t="str">
        <f t="shared" si="274"/>
        <v>2316000609介護予防訪問リハビリテーション</v>
      </c>
      <c r="B17548" s="489">
        <v>2316000609</v>
      </c>
      <c r="C17548" s="489" t="s">
        <v>2108</v>
      </c>
      <c r="D17548" s="489" t="s">
        <v>17840</v>
      </c>
    </row>
    <row r="17549" spans="1:4">
      <c r="A17549" s="489" t="str">
        <f t="shared" si="274"/>
        <v>2316000609介護予防訪問看護</v>
      </c>
      <c r="B17549" s="489">
        <v>2316000609</v>
      </c>
      <c r="C17549" s="489" t="s">
        <v>2103</v>
      </c>
      <c r="D17549" s="489" t="s">
        <v>17840</v>
      </c>
    </row>
    <row r="17550" spans="1:4">
      <c r="A17550" s="489" t="str">
        <f t="shared" si="274"/>
        <v>2316000609訪問リハビリテーション</v>
      </c>
      <c r="B17550" s="489">
        <v>2316000609</v>
      </c>
      <c r="C17550" s="489" t="s">
        <v>2104</v>
      </c>
      <c r="D17550" s="489" t="s">
        <v>17840</v>
      </c>
    </row>
    <row r="17551" spans="1:4">
      <c r="A17551" s="489" t="str">
        <f t="shared" si="274"/>
        <v>2316000609訪問看護</v>
      </c>
      <c r="B17551" s="489">
        <v>2316000609</v>
      </c>
      <c r="C17551" s="489" t="s">
        <v>2102</v>
      </c>
      <c r="D17551" s="489" t="s">
        <v>17840</v>
      </c>
    </row>
    <row r="17552" spans="1:4">
      <c r="A17552" s="489" t="str">
        <f t="shared" si="274"/>
        <v>2316000625介護予防訪問リハビリテーション</v>
      </c>
      <c r="B17552" s="489">
        <v>2316000625</v>
      </c>
      <c r="C17552" s="489" t="s">
        <v>2108</v>
      </c>
      <c r="D17552" s="489" t="s">
        <v>17841</v>
      </c>
    </row>
    <row r="17553" spans="1:4">
      <c r="A17553" s="489" t="str">
        <f t="shared" si="274"/>
        <v>2316000625介護予防訪問看護</v>
      </c>
      <c r="B17553" s="489">
        <v>2316000625</v>
      </c>
      <c r="C17553" s="489" t="s">
        <v>2103</v>
      </c>
      <c r="D17553" s="489" t="s">
        <v>17841</v>
      </c>
    </row>
    <row r="17554" spans="1:4">
      <c r="A17554" s="489" t="str">
        <f t="shared" si="274"/>
        <v>2316000625訪問リハビリテーション</v>
      </c>
      <c r="B17554" s="489">
        <v>2316000625</v>
      </c>
      <c r="C17554" s="489" t="s">
        <v>2104</v>
      </c>
      <c r="D17554" s="489" t="s">
        <v>17841</v>
      </c>
    </row>
    <row r="17555" spans="1:4">
      <c r="A17555" s="489" t="str">
        <f t="shared" si="274"/>
        <v>2316000625訪問看護</v>
      </c>
      <c r="B17555" s="489">
        <v>2316000625</v>
      </c>
      <c r="C17555" s="489" t="s">
        <v>2102</v>
      </c>
      <c r="D17555" s="489" t="s">
        <v>17841</v>
      </c>
    </row>
    <row r="17556" spans="1:4">
      <c r="A17556" s="489" t="str">
        <f t="shared" si="274"/>
        <v>2316000633介護予防訪問リハビリテーション</v>
      </c>
      <c r="B17556" s="489">
        <v>2316000633</v>
      </c>
      <c r="C17556" s="489" t="s">
        <v>2108</v>
      </c>
      <c r="D17556" s="489" t="s">
        <v>17842</v>
      </c>
    </row>
    <row r="17557" spans="1:4">
      <c r="A17557" s="489" t="str">
        <f t="shared" si="274"/>
        <v>2316000633介護予防訪問看護</v>
      </c>
      <c r="B17557" s="489">
        <v>2316000633</v>
      </c>
      <c r="C17557" s="489" t="s">
        <v>2103</v>
      </c>
      <c r="D17557" s="489" t="s">
        <v>17842</v>
      </c>
    </row>
    <row r="17558" spans="1:4">
      <c r="A17558" s="489" t="str">
        <f t="shared" si="274"/>
        <v>2316000633訪問リハビリテーション</v>
      </c>
      <c r="B17558" s="489">
        <v>2316000633</v>
      </c>
      <c r="C17558" s="489" t="s">
        <v>2104</v>
      </c>
      <c r="D17558" s="489" t="s">
        <v>17842</v>
      </c>
    </row>
    <row r="17559" spans="1:4">
      <c r="A17559" s="489" t="str">
        <f t="shared" si="274"/>
        <v>2316000633訪問看護</v>
      </c>
      <c r="B17559" s="489">
        <v>2316000633</v>
      </c>
      <c r="C17559" s="489" t="s">
        <v>2102</v>
      </c>
      <c r="D17559" s="489" t="s">
        <v>17842</v>
      </c>
    </row>
    <row r="17560" spans="1:4">
      <c r="A17560" s="489" t="str">
        <f t="shared" si="274"/>
        <v>2316000641介護予防訪問リハビリテーション</v>
      </c>
      <c r="B17560" s="489">
        <v>2316000641</v>
      </c>
      <c r="C17560" s="489" t="s">
        <v>2108</v>
      </c>
      <c r="D17560" s="489" t="s">
        <v>17843</v>
      </c>
    </row>
    <row r="17561" spans="1:4">
      <c r="A17561" s="489" t="str">
        <f t="shared" si="274"/>
        <v>2316000641介護予防訪問看護</v>
      </c>
      <c r="B17561" s="489">
        <v>2316000641</v>
      </c>
      <c r="C17561" s="489" t="s">
        <v>2103</v>
      </c>
      <c r="D17561" s="489" t="s">
        <v>17843</v>
      </c>
    </row>
    <row r="17562" spans="1:4">
      <c r="A17562" s="489" t="str">
        <f t="shared" si="274"/>
        <v>2316000641訪問リハビリテーション</v>
      </c>
      <c r="B17562" s="489">
        <v>2316000641</v>
      </c>
      <c r="C17562" s="489" t="s">
        <v>2104</v>
      </c>
      <c r="D17562" s="489" t="s">
        <v>17843</v>
      </c>
    </row>
    <row r="17563" spans="1:4">
      <c r="A17563" s="489" t="str">
        <f t="shared" si="274"/>
        <v>2316000641訪問看護</v>
      </c>
      <c r="B17563" s="489">
        <v>2316000641</v>
      </c>
      <c r="C17563" s="489" t="s">
        <v>2102</v>
      </c>
      <c r="D17563" s="489" t="s">
        <v>17843</v>
      </c>
    </row>
    <row r="17564" spans="1:4">
      <c r="A17564" s="489" t="str">
        <f t="shared" si="274"/>
        <v>2316000658介護予防訪問リハビリテーション</v>
      </c>
      <c r="B17564" s="489">
        <v>2316000658</v>
      </c>
      <c r="C17564" s="489" t="s">
        <v>2108</v>
      </c>
      <c r="D17564" s="489" t="s">
        <v>17844</v>
      </c>
    </row>
    <row r="17565" spans="1:4">
      <c r="A17565" s="489" t="str">
        <f t="shared" si="274"/>
        <v>2316000658介護予防訪問看護</v>
      </c>
      <c r="B17565" s="489">
        <v>2316000658</v>
      </c>
      <c r="C17565" s="489" t="s">
        <v>2103</v>
      </c>
      <c r="D17565" s="489" t="s">
        <v>17844</v>
      </c>
    </row>
    <row r="17566" spans="1:4">
      <c r="A17566" s="489" t="str">
        <f t="shared" si="274"/>
        <v>2316000658訪問リハビリテーション</v>
      </c>
      <c r="B17566" s="489">
        <v>2316000658</v>
      </c>
      <c r="C17566" s="489" t="s">
        <v>2104</v>
      </c>
      <c r="D17566" s="489" t="s">
        <v>17844</v>
      </c>
    </row>
    <row r="17567" spans="1:4">
      <c r="A17567" s="489" t="str">
        <f t="shared" si="274"/>
        <v>2316000658訪問看護</v>
      </c>
      <c r="B17567" s="489">
        <v>2316000658</v>
      </c>
      <c r="C17567" s="489" t="s">
        <v>2102</v>
      </c>
      <c r="D17567" s="489" t="s">
        <v>17844</v>
      </c>
    </row>
    <row r="17568" spans="1:4">
      <c r="A17568" s="489" t="str">
        <f t="shared" si="274"/>
        <v>2316000666介護予防訪問リハビリテーション</v>
      </c>
      <c r="B17568" s="489">
        <v>2316000666</v>
      </c>
      <c r="C17568" s="489" t="s">
        <v>2108</v>
      </c>
      <c r="D17568" s="489" t="s">
        <v>14722</v>
      </c>
    </row>
    <row r="17569" spans="1:4">
      <c r="A17569" s="489" t="str">
        <f t="shared" si="274"/>
        <v>2316000666介護予防訪問看護</v>
      </c>
      <c r="B17569" s="489">
        <v>2316000666</v>
      </c>
      <c r="C17569" s="489" t="s">
        <v>2103</v>
      </c>
      <c r="D17569" s="489" t="s">
        <v>14722</v>
      </c>
    </row>
    <row r="17570" spans="1:4">
      <c r="A17570" s="489" t="str">
        <f t="shared" si="274"/>
        <v>2316000666訪問リハビリテーション</v>
      </c>
      <c r="B17570" s="489">
        <v>2316000666</v>
      </c>
      <c r="C17570" s="489" t="s">
        <v>2104</v>
      </c>
      <c r="D17570" s="489" t="s">
        <v>14722</v>
      </c>
    </row>
    <row r="17571" spans="1:4">
      <c r="A17571" s="489" t="str">
        <f t="shared" si="274"/>
        <v>2316000666訪問看護</v>
      </c>
      <c r="B17571" s="489">
        <v>2316000666</v>
      </c>
      <c r="C17571" s="489" t="s">
        <v>2102</v>
      </c>
      <c r="D17571" s="489" t="s">
        <v>14722</v>
      </c>
    </row>
    <row r="17572" spans="1:4">
      <c r="A17572" s="489" t="str">
        <f t="shared" si="274"/>
        <v>2316000674介護予防訪問リハビリテーション</v>
      </c>
      <c r="B17572" s="489">
        <v>2316000674</v>
      </c>
      <c r="C17572" s="489" t="s">
        <v>2108</v>
      </c>
      <c r="D17572" s="489" t="s">
        <v>15542</v>
      </c>
    </row>
    <row r="17573" spans="1:4">
      <c r="A17573" s="489" t="str">
        <f t="shared" si="274"/>
        <v>2316000674介護予防訪問看護</v>
      </c>
      <c r="B17573" s="489">
        <v>2316000674</v>
      </c>
      <c r="C17573" s="489" t="s">
        <v>2103</v>
      </c>
      <c r="D17573" s="489" t="s">
        <v>15542</v>
      </c>
    </row>
    <row r="17574" spans="1:4">
      <c r="A17574" s="489" t="str">
        <f t="shared" si="274"/>
        <v>2316000674訪問リハビリテーション</v>
      </c>
      <c r="B17574" s="489">
        <v>2316000674</v>
      </c>
      <c r="C17574" s="489" t="s">
        <v>2104</v>
      </c>
      <c r="D17574" s="489" t="s">
        <v>15542</v>
      </c>
    </row>
    <row r="17575" spans="1:4">
      <c r="A17575" s="489" t="str">
        <f t="shared" si="274"/>
        <v>2316000674訪問看護</v>
      </c>
      <c r="B17575" s="489">
        <v>2316000674</v>
      </c>
      <c r="C17575" s="489" t="s">
        <v>2102</v>
      </c>
      <c r="D17575" s="489" t="s">
        <v>15542</v>
      </c>
    </row>
    <row r="17576" spans="1:4">
      <c r="A17576" s="489" t="str">
        <f t="shared" si="274"/>
        <v>2316100045介護予防訪問リハビリテーション</v>
      </c>
      <c r="B17576" s="489">
        <v>2316100045</v>
      </c>
      <c r="C17576" s="489" t="s">
        <v>2108</v>
      </c>
      <c r="D17576" s="489" t="s">
        <v>17845</v>
      </c>
    </row>
    <row r="17577" spans="1:4">
      <c r="A17577" s="489" t="str">
        <f t="shared" si="274"/>
        <v>2316100045介護予防訪問看護</v>
      </c>
      <c r="B17577" s="489">
        <v>2316100045</v>
      </c>
      <c r="C17577" s="489" t="s">
        <v>2103</v>
      </c>
      <c r="D17577" s="489" t="s">
        <v>17845</v>
      </c>
    </row>
    <row r="17578" spans="1:4">
      <c r="A17578" s="489" t="str">
        <f t="shared" si="274"/>
        <v>2316100045訪問リハビリテーション</v>
      </c>
      <c r="B17578" s="489">
        <v>2316100045</v>
      </c>
      <c r="C17578" s="489" t="s">
        <v>2104</v>
      </c>
      <c r="D17578" s="489" t="s">
        <v>17845</v>
      </c>
    </row>
    <row r="17579" spans="1:4">
      <c r="A17579" s="489" t="str">
        <f t="shared" si="274"/>
        <v>2316100045訪問看護</v>
      </c>
      <c r="B17579" s="489">
        <v>2316100045</v>
      </c>
      <c r="C17579" s="489" t="s">
        <v>2102</v>
      </c>
      <c r="D17579" s="489" t="s">
        <v>17845</v>
      </c>
    </row>
    <row r="17580" spans="1:4">
      <c r="A17580" s="489" t="str">
        <f t="shared" si="274"/>
        <v>2316100086介護予防通所リハビリテーション</v>
      </c>
      <c r="B17580" s="489">
        <v>2316100086</v>
      </c>
      <c r="C17580" s="489" t="s">
        <v>2512</v>
      </c>
      <c r="D17580" s="489" t="s">
        <v>17846</v>
      </c>
    </row>
    <row r="17581" spans="1:4">
      <c r="A17581" s="489" t="str">
        <f t="shared" si="274"/>
        <v>2316100086介護予防訪問リハビリテーション</v>
      </c>
      <c r="B17581" s="489">
        <v>2316100086</v>
      </c>
      <c r="C17581" s="489" t="s">
        <v>2108</v>
      </c>
      <c r="D17581" s="489" t="s">
        <v>17846</v>
      </c>
    </row>
    <row r="17582" spans="1:4">
      <c r="A17582" s="489" t="str">
        <f t="shared" si="274"/>
        <v>2316100086介護予防訪問看護</v>
      </c>
      <c r="B17582" s="489">
        <v>2316100086</v>
      </c>
      <c r="C17582" s="489" t="s">
        <v>2103</v>
      </c>
      <c r="D17582" s="489" t="s">
        <v>17846</v>
      </c>
    </row>
    <row r="17583" spans="1:4">
      <c r="A17583" s="489" t="str">
        <f t="shared" si="274"/>
        <v>2316100086通所リハビリテーション</v>
      </c>
      <c r="B17583" s="489">
        <v>2316100086</v>
      </c>
      <c r="C17583" s="489" t="s">
        <v>2511</v>
      </c>
      <c r="D17583" s="489" t="s">
        <v>17846</v>
      </c>
    </row>
    <row r="17584" spans="1:4">
      <c r="A17584" s="489" t="str">
        <f t="shared" si="274"/>
        <v>2316100086訪問リハビリテーション</v>
      </c>
      <c r="B17584" s="489">
        <v>2316100086</v>
      </c>
      <c r="C17584" s="489" t="s">
        <v>2104</v>
      </c>
      <c r="D17584" s="489" t="s">
        <v>17846</v>
      </c>
    </row>
    <row r="17585" spans="1:4">
      <c r="A17585" s="489" t="str">
        <f t="shared" si="274"/>
        <v>2316100086訪問看護</v>
      </c>
      <c r="B17585" s="489">
        <v>2316100086</v>
      </c>
      <c r="C17585" s="489" t="s">
        <v>2102</v>
      </c>
      <c r="D17585" s="489" t="s">
        <v>17846</v>
      </c>
    </row>
    <row r="17586" spans="1:4">
      <c r="A17586" s="489" t="str">
        <f t="shared" si="274"/>
        <v>2316100433介護予防訪問リハビリテーション</v>
      </c>
      <c r="B17586" s="489">
        <v>2316100433</v>
      </c>
      <c r="C17586" s="489" t="s">
        <v>2108</v>
      </c>
      <c r="D17586" s="489" t="s">
        <v>17847</v>
      </c>
    </row>
    <row r="17587" spans="1:4">
      <c r="A17587" s="489" t="str">
        <f t="shared" si="274"/>
        <v>2316100433介護予防訪問看護</v>
      </c>
      <c r="B17587" s="489">
        <v>2316100433</v>
      </c>
      <c r="C17587" s="489" t="s">
        <v>2103</v>
      </c>
      <c r="D17587" s="489" t="s">
        <v>17847</v>
      </c>
    </row>
    <row r="17588" spans="1:4">
      <c r="A17588" s="489" t="str">
        <f t="shared" si="274"/>
        <v>2316100433訪問リハビリテーション</v>
      </c>
      <c r="B17588" s="489">
        <v>2316100433</v>
      </c>
      <c r="C17588" s="489" t="s">
        <v>2104</v>
      </c>
      <c r="D17588" s="489" t="s">
        <v>17847</v>
      </c>
    </row>
    <row r="17589" spans="1:4">
      <c r="A17589" s="489" t="str">
        <f t="shared" si="274"/>
        <v>2316100433訪問看護</v>
      </c>
      <c r="B17589" s="489">
        <v>2316100433</v>
      </c>
      <c r="C17589" s="489" t="s">
        <v>2102</v>
      </c>
      <c r="D17589" s="489" t="s">
        <v>17847</v>
      </c>
    </row>
    <row r="17590" spans="1:4">
      <c r="A17590" s="489" t="str">
        <f t="shared" si="274"/>
        <v>2316100557介護予防訪問看護</v>
      </c>
      <c r="B17590" s="489">
        <v>2316100557</v>
      </c>
      <c r="C17590" s="489" t="s">
        <v>2103</v>
      </c>
      <c r="D17590" s="489" t="s">
        <v>17848</v>
      </c>
    </row>
    <row r="17591" spans="1:4">
      <c r="A17591" s="489" t="str">
        <f t="shared" si="274"/>
        <v>2316100557訪問看護</v>
      </c>
      <c r="B17591" s="489">
        <v>2316100557</v>
      </c>
      <c r="C17591" s="489" t="s">
        <v>2102</v>
      </c>
      <c r="D17591" s="489" t="s">
        <v>17848</v>
      </c>
    </row>
    <row r="17592" spans="1:4">
      <c r="A17592" s="489" t="str">
        <f t="shared" si="274"/>
        <v>2316100623介護予防訪問リハビリテーション</v>
      </c>
      <c r="B17592" s="489">
        <v>2316100623</v>
      </c>
      <c r="C17592" s="489" t="s">
        <v>2108</v>
      </c>
      <c r="D17592" s="489" t="s">
        <v>17849</v>
      </c>
    </row>
    <row r="17593" spans="1:4">
      <c r="A17593" s="489" t="str">
        <f t="shared" si="274"/>
        <v>2316100623介護予防訪問看護</v>
      </c>
      <c r="B17593" s="489">
        <v>2316100623</v>
      </c>
      <c r="C17593" s="489" t="s">
        <v>2103</v>
      </c>
      <c r="D17593" s="489" t="s">
        <v>17849</v>
      </c>
    </row>
    <row r="17594" spans="1:4">
      <c r="A17594" s="489" t="str">
        <f t="shared" si="274"/>
        <v>2316100623訪問リハビリテーション</v>
      </c>
      <c r="B17594" s="489">
        <v>2316100623</v>
      </c>
      <c r="C17594" s="489" t="s">
        <v>2104</v>
      </c>
      <c r="D17594" s="489" t="s">
        <v>17849</v>
      </c>
    </row>
    <row r="17595" spans="1:4">
      <c r="A17595" s="489" t="str">
        <f t="shared" si="274"/>
        <v>2316100623訪問看護</v>
      </c>
      <c r="B17595" s="489">
        <v>2316100623</v>
      </c>
      <c r="C17595" s="489" t="s">
        <v>2102</v>
      </c>
      <c r="D17595" s="489" t="s">
        <v>17849</v>
      </c>
    </row>
    <row r="17596" spans="1:4">
      <c r="A17596" s="489" t="str">
        <f t="shared" si="274"/>
        <v>2316100631介護予防訪問リハビリテーション</v>
      </c>
      <c r="B17596" s="489">
        <v>2316100631</v>
      </c>
      <c r="C17596" s="489" t="s">
        <v>2108</v>
      </c>
      <c r="D17596" s="489" t="s">
        <v>17850</v>
      </c>
    </row>
    <row r="17597" spans="1:4">
      <c r="A17597" s="489" t="str">
        <f t="shared" si="274"/>
        <v>2316100631介護予防訪問看護</v>
      </c>
      <c r="B17597" s="489">
        <v>2316100631</v>
      </c>
      <c r="C17597" s="489" t="s">
        <v>2103</v>
      </c>
      <c r="D17597" s="489" t="s">
        <v>17850</v>
      </c>
    </row>
    <row r="17598" spans="1:4">
      <c r="A17598" s="489" t="str">
        <f t="shared" si="274"/>
        <v>2316100631訪問リハビリテーション</v>
      </c>
      <c r="B17598" s="489">
        <v>2316100631</v>
      </c>
      <c r="C17598" s="489" t="s">
        <v>2104</v>
      </c>
      <c r="D17598" s="489" t="s">
        <v>17850</v>
      </c>
    </row>
    <row r="17599" spans="1:4">
      <c r="A17599" s="489" t="str">
        <f t="shared" si="274"/>
        <v>2316100631訪問看護</v>
      </c>
      <c r="B17599" s="489">
        <v>2316100631</v>
      </c>
      <c r="C17599" s="489" t="s">
        <v>2102</v>
      </c>
      <c r="D17599" s="489" t="s">
        <v>17850</v>
      </c>
    </row>
    <row r="17600" spans="1:4">
      <c r="A17600" s="489" t="str">
        <f t="shared" si="274"/>
        <v>2316100649介護予防訪問リハビリテーション</v>
      </c>
      <c r="B17600" s="489">
        <v>2316100649</v>
      </c>
      <c r="C17600" s="489" t="s">
        <v>2108</v>
      </c>
      <c r="D17600" s="489" t="s">
        <v>17851</v>
      </c>
    </row>
    <row r="17601" spans="1:4">
      <c r="A17601" s="489" t="str">
        <f t="shared" si="274"/>
        <v>2316100649介護予防訪問看護</v>
      </c>
      <c r="B17601" s="489">
        <v>2316100649</v>
      </c>
      <c r="C17601" s="489" t="s">
        <v>2103</v>
      </c>
      <c r="D17601" s="489" t="s">
        <v>17851</v>
      </c>
    </row>
    <row r="17602" spans="1:4">
      <c r="A17602" s="489" t="str">
        <f t="shared" ref="A17602:A17665" si="275">B17602&amp;C17602</f>
        <v>2316100649訪問リハビリテーション</v>
      </c>
      <c r="B17602" s="489">
        <v>2316100649</v>
      </c>
      <c r="C17602" s="489" t="s">
        <v>2104</v>
      </c>
      <c r="D17602" s="489" t="s">
        <v>17851</v>
      </c>
    </row>
    <row r="17603" spans="1:4">
      <c r="A17603" s="489" t="str">
        <f t="shared" si="275"/>
        <v>2316100649訪問看護</v>
      </c>
      <c r="B17603" s="489">
        <v>2316100649</v>
      </c>
      <c r="C17603" s="489" t="s">
        <v>2102</v>
      </c>
      <c r="D17603" s="489" t="s">
        <v>17851</v>
      </c>
    </row>
    <row r="17604" spans="1:4">
      <c r="A17604" s="489" t="str">
        <f t="shared" si="275"/>
        <v>2316100672介護予防訪問リハビリテーション</v>
      </c>
      <c r="B17604" s="489">
        <v>2316100672</v>
      </c>
      <c r="C17604" s="489" t="s">
        <v>2108</v>
      </c>
      <c r="D17604" s="489" t="s">
        <v>17852</v>
      </c>
    </row>
    <row r="17605" spans="1:4">
      <c r="A17605" s="489" t="str">
        <f t="shared" si="275"/>
        <v>2316100672介護予防訪問看護</v>
      </c>
      <c r="B17605" s="489">
        <v>2316100672</v>
      </c>
      <c r="C17605" s="489" t="s">
        <v>2103</v>
      </c>
      <c r="D17605" s="489" t="s">
        <v>17852</v>
      </c>
    </row>
    <row r="17606" spans="1:4">
      <c r="A17606" s="489" t="str">
        <f t="shared" si="275"/>
        <v>2316100672訪問リハビリテーション</v>
      </c>
      <c r="B17606" s="489">
        <v>2316100672</v>
      </c>
      <c r="C17606" s="489" t="s">
        <v>2104</v>
      </c>
      <c r="D17606" s="489" t="s">
        <v>17852</v>
      </c>
    </row>
    <row r="17607" spans="1:4">
      <c r="A17607" s="489" t="str">
        <f t="shared" si="275"/>
        <v>2316100672訪問看護</v>
      </c>
      <c r="B17607" s="489">
        <v>2316100672</v>
      </c>
      <c r="C17607" s="489" t="s">
        <v>2102</v>
      </c>
      <c r="D17607" s="489" t="s">
        <v>17852</v>
      </c>
    </row>
    <row r="17608" spans="1:4">
      <c r="A17608" s="489" t="str">
        <f t="shared" si="275"/>
        <v>2316100706介護予防訪問看護</v>
      </c>
      <c r="B17608" s="489">
        <v>2316100706</v>
      </c>
      <c r="C17608" s="489" t="s">
        <v>2103</v>
      </c>
      <c r="D17608" s="489" t="s">
        <v>17853</v>
      </c>
    </row>
    <row r="17609" spans="1:4">
      <c r="A17609" s="489" t="str">
        <f t="shared" si="275"/>
        <v>2316100706訪問看護</v>
      </c>
      <c r="B17609" s="489">
        <v>2316100706</v>
      </c>
      <c r="C17609" s="489" t="s">
        <v>2102</v>
      </c>
      <c r="D17609" s="489" t="s">
        <v>17853</v>
      </c>
    </row>
    <row r="17610" spans="1:4">
      <c r="A17610" s="489" t="str">
        <f t="shared" si="275"/>
        <v>2316100714介護予防訪問看護</v>
      </c>
      <c r="B17610" s="489">
        <v>2316100714</v>
      </c>
      <c r="C17610" s="489" t="s">
        <v>2103</v>
      </c>
      <c r="D17610" s="489" t="s">
        <v>17854</v>
      </c>
    </row>
    <row r="17611" spans="1:4">
      <c r="A17611" s="489" t="str">
        <f t="shared" si="275"/>
        <v>2316100714訪問看護</v>
      </c>
      <c r="B17611" s="489">
        <v>2316100714</v>
      </c>
      <c r="C17611" s="489" t="s">
        <v>2102</v>
      </c>
      <c r="D17611" s="489" t="s">
        <v>17854</v>
      </c>
    </row>
    <row r="17612" spans="1:4">
      <c r="A17612" s="489" t="str">
        <f t="shared" si="275"/>
        <v>2316100748介護予防訪問リハビリテーション</v>
      </c>
      <c r="B17612" s="489">
        <v>2316100748</v>
      </c>
      <c r="C17612" s="489" t="s">
        <v>2108</v>
      </c>
      <c r="D17612" s="489" t="s">
        <v>17855</v>
      </c>
    </row>
    <row r="17613" spans="1:4">
      <c r="A17613" s="489" t="str">
        <f t="shared" si="275"/>
        <v>2316100748介護予防訪問看護</v>
      </c>
      <c r="B17613" s="489">
        <v>2316100748</v>
      </c>
      <c r="C17613" s="489" t="s">
        <v>2103</v>
      </c>
      <c r="D17613" s="489" t="s">
        <v>17855</v>
      </c>
    </row>
    <row r="17614" spans="1:4">
      <c r="A17614" s="489" t="str">
        <f t="shared" si="275"/>
        <v>2316100748訪問リハビリテーション</v>
      </c>
      <c r="B17614" s="489">
        <v>2316100748</v>
      </c>
      <c r="C17614" s="489" t="s">
        <v>2104</v>
      </c>
      <c r="D17614" s="489" t="s">
        <v>17855</v>
      </c>
    </row>
    <row r="17615" spans="1:4">
      <c r="A17615" s="489" t="str">
        <f t="shared" si="275"/>
        <v>2316100748訪問看護</v>
      </c>
      <c r="B17615" s="489">
        <v>2316100748</v>
      </c>
      <c r="C17615" s="489" t="s">
        <v>2102</v>
      </c>
      <c r="D17615" s="489" t="s">
        <v>17855</v>
      </c>
    </row>
    <row r="17616" spans="1:4">
      <c r="A17616" s="489" t="str">
        <f t="shared" si="275"/>
        <v>2316100755介護予防訪問リハビリテーション</v>
      </c>
      <c r="B17616" s="489">
        <v>2316100755</v>
      </c>
      <c r="C17616" s="489" t="s">
        <v>2108</v>
      </c>
      <c r="D17616" s="489" t="s">
        <v>17856</v>
      </c>
    </row>
    <row r="17617" spans="1:4">
      <c r="A17617" s="489" t="str">
        <f t="shared" si="275"/>
        <v>2316100755介護予防訪問看護</v>
      </c>
      <c r="B17617" s="489">
        <v>2316100755</v>
      </c>
      <c r="C17617" s="489" t="s">
        <v>2103</v>
      </c>
      <c r="D17617" s="489" t="s">
        <v>17856</v>
      </c>
    </row>
    <row r="17618" spans="1:4">
      <c r="A17618" s="489" t="str">
        <f t="shared" si="275"/>
        <v>2316100755訪問リハビリテーション</v>
      </c>
      <c r="B17618" s="489">
        <v>2316100755</v>
      </c>
      <c r="C17618" s="489" t="s">
        <v>2104</v>
      </c>
      <c r="D17618" s="489" t="s">
        <v>17856</v>
      </c>
    </row>
    <row r="17619" spans="1:4">
      <c r="A17619" s="489" t="str">
        <f t="shared" si="275"/>
        <v>2316100755訪問看護</v>
      </c>
      <c r="B17619" s="489">
        <v>2316100755</v>
      </c>
      <c r="C17619" s="489" t="s">
        <v>2102</v>
      </c>
      <c r="D17619" s="489" t="s">
        <v>17856</v>
      </c>
    </row>
    <row r="17620" spans="1:4">
      <c r="A17620" s="489" t="str">
        <f t="shared" si="275"/>
        <v>2316100805介護予防訪問リハビリテーション</v>
      </c>
      <c r="B17620" s="489">
        <v>2316100805</v>
      </c>
      <c r="C17620" s="489" t="s">
        <v>2108</v>
      </c>
      <c r="D17620" s="489" t="s">
        <v>17857</v>
      </c>
    </row>
    <row r="17621" spans="1:4">
      <c r="A17621" s="489" t="str">
        <f t="shared" si="275"/>
        <v>2316100805介護予防訪問看護</v>
      </c>
      <c r="B17621" s="489">
        <v>2316100805</v>
      </c>
      <c r="C17621" s="489" t="s">
        <v>2103</v>
      </c>
      <c r="D17621" s="489" t="s">
        <v>17857</v>
      </c>
    </row>
    <row r="17622" spans="1:4">
      <c r="A17622" s="489" t="str">
        <f t="shared" si="275"/>
        <v>2316100805訪問リハビリテーション</v>
      </c>
      <c r="B17622" s="489">
        <v>2316100805</v>
      </c>
      <c r="C17622" s="489" t="s">
        <v>2104</v>
      </c>
      <c r="D17622" s="489" t="s">
        <v>17857</v>
      </c>
    </row>
    <row r="17623" spans="1:4">
      <c r="A17623" s="489" t="str">
        <f t="shared" si="275"/>
        <v>2316100805訪問看護</v>
      </c>
      <c r="B17623" s="489">
        <v>2316100805</v>
      </c>
      <c r="C17623" s="489" t="s">
        <v>2102</v>
      </c>
      <c r="D17623" s="489" t="s">
        <v>17857</v>
      </c>
    </row>
    <row r="17624" spans="1:4">
      <c r="A17624" s="489" t="str">
        <f t="shared" si="275"/>
        <v>2316100854介護予防訪問看護</v>
      </c>
      <c r="B17624" s="489">
        <v>2316100854</v>
      </c>
      <c r="C17624" s="489" t="s">
        <v>2103</v>
      </c>
      <c r="D17624" s="489" t="s">
        <v>17858</v>
      </c>
    </row>
    <row r="17625" spans="1:4">
      <c r="A17625" s="489" t="str">
        <f t="shared" si="275"/>
        <v>2316100854訪問看護</v>
      </c>
      <c r="B17625" s="489">
        <v>2316100854</v>
      </c>
      <c r="C17625" s="489" t="s">
        <v>2102</v>
      </c>
      <c r="D17625" s="489" t="s">
        <v>17858</v>
      </c>
    </row>
    <row r="17626" spans="1:4">
      <c r="A17626" s="489" t="str">
        <f t="shared" si="275"/>
        <v>2316100862介護予防訪問リハビリテーション</v>
      </c>
      <c r="B17626" s="489">
        <v>2316100862</v>
      </c>
      <c r="C17626" s="489" t="s">
        <v>2108</v>
      </c>
      <c r="D17626" s="489" t="s">
        <v>17859</v>
      </c>
    </row>
    <row r="17627" spans="1:4">
      <c r="A17627" s="489" t="str">
        <f t="shared" si="275"/>
        <v>2316100862介護予防訪問看護</v>
      </c>
      <c r="B17627" s="489">
        <v>2316100862</v>
      </c>
      <c r="C17627" s="489" t="s">
        <v>2103</v>
      </c>
      <c r="D17627" s="489" t="s">
        <v>17859</v>
      </c>
    </row>
    <row r="17628" spans="1:4">
      <c r="A17628" s="489" t="str">
        <f t="shared" si="275"/>
        <v>2316100862訪問リハビリテーション</v>
      </c>
      <c r="B17628" s="489">
        <v>2316100862</v>
      </c>
      <c r="C17628" s="489" t="s">
        <v>2104</v>
      </c>
      <c r="D17628" s="489" t="s">
        <v>17859</v>
      </c>
    </row>
    <row r="17629" spans="1:4">
      <c r="A17629" s="489" t="str">
        <f t="shared" si="275"/>
        <v>2316100862訪問看護</v>
      </c>
      <c r="B17629" s="489">
        <v>2316100862</v>
      </c>
      <c r="C17629" s="489" t="s">
        <v>2102</v>
      </c>
      <c r="D17629" s="489" t="s">
        <v>17859</v>
      </c>
    </row>
    <row r="17630" spans="1:4">
      <c r="A17630" s="489" t="str">
        <f t="shared" si="275"/>
        <v>2316100888介護予防訪問リハビリテーション</v>
      </c>
      <c r="B17630" s="489">
        <v>2316100888</v>
      </c>
      <c r="C17630" s="489" t="s">
        <v>2108</v>
      </c>
      <c r="D17630" s="489" t="s">
        <v>17860</v>
      </c>
    </row>
    <row r="17631" spans="1:4">
      <c r="A17631" s="489" t="str">
        <f t="shared" si="275"/>
        <v>2316100888介護予防訪問看護</v>
      </c>
      <c r="B17631" s="489">
        <v>2316100888</v>
      </c>
      <c r="C17631" s="489" t="s">
        <v>2103</v>
      </c>
      <c r="D17631" s="489" t="s">
        <v>17860</v>
      </c>
    </row>
    <row r="17632" spans="1:4">
      <c r="A17632" s="489" t="str">
        <f t="shared" si="275"/>
        <v>2316100888訪問リハビリテーション</v>
      </c>
      <c r="B17632" s="489">
        <v>2316100888</v>
      </c>
      <c r="C17632" s="489" t="s">
        <v>2104</v>
      </c>
      <c r="D17632" s="489" t="s">
        <v>17860</v>
      </c>
    </row>
    <row r="17633" spans="1:4">
      <c r="A17633" s="489" t="str">
        <f t="shared" si="275"/>
        <v>2316100888訪問看護</v>
      </c>
      <c r="B17633" s="489">
        <v>2316100888</v>
      </c>
      <c r="C17633" s="489" t="s">
        <v>2102</v>
      </c>
      <c r="D17633" s="489" t="s">
        <v>17860</v>
      </c>
    </row>
    <row r="17634" spans="1:4">
      <c r="A17634" s="489" t="str">
        <f t="shared" si="275"/>
        <v>2316100896介護予防訪問リハビリテーション</v>
      </c>
      <c r="B17634" s="489">
        <v>2316100896</v>
      </c>
      <c r="C17634" s="489" t="s">
        <v>2108</v>
      </c>
      <c r="D17634" s="489" t="s">
        <v>17861</v>
      </c>
    </row>
    <row r="17635" spans="1:4">
      <c r="A17635" s="489" t="str">
        <f t="shared" si="275"/>
        <v>2316100896介護予防訪問看護</v>
      </c>
      <c r="B17635" s="489">
        <v>2316100896</v>
      </c>
      <c r="C17635" s="489" t="s">
        <v>2103</v>
      </c>
      <c r="D17635" s="489" t="s">
        <v>17861</v>
      </c>
    </row>
    <row r="17636" spans="1:4">
      <c r="A17636" s="489" t="str">
        <f t="shared" si="275"/>
        <v>2316100896訪問リハビリテーション</v>
      </c>
      <c r="B17636" s="489">
        <v>2316100896</v>
      </c>
      <c r="C17636" s="489" t="s">
        <v>2104</v>
      </c>
      <c r="D17636" s="489" t="s">
        <v>17861</v>
      </c>
    </row>
    <row r="17637" spans="1:4">
      <c r="A17637" s="489" t="str">
        <f t="shared" si="275"/>
        <v>2316100896訪問看護</v>
      </c>
      <c r="B17637" s="489">
        <v>2316100896</v>
      </c>
      <c r="C17637" s="489" t="s">
        <v>2102</v>
      </c>
      <c r="D17637" s="489" t="s">
        <v>17861</v>
      </c>
    </row>
    <row r="17638" spans="1:4">
      <c r="A17638" s="489" t="str">
        <f t="shared" si="275"/>
        <v>2316100912介護予防訪問リハビリテーション</v>
      </c>
      <c r="B17638" s="489">
        <v>2316100912</v>
      </c>
      <c r="C17638" s="489" t="s">
        <v>2108</v>
      </c>
      <c r="D17638" s="489" t="s">
        <v>17862</v>
      </c>
    </row>
    <row r="17639" spans="1:4">
      <c r="A17639" s="489" t="str">
        <f t="shared" si="275"/>
        <v>2316100912介護予防訪問看護</v>
      </c>
      <c r="B17639" s="489">
        <v>2316100912</v>
      </c>
      <c r="C17639" s="489" t="s">
        <v>2103</v>
      </c>
      <c r="D17639" s="489" t="s">
        <v>17862</v>
      </c>
    </row>
    <row r="17640" spans="1:4">
      <c r="A17640" s="489" t="str">
        <f t="shared" si="275"/>
        <v>2316100912訪問リハビリテーション</v>
      </c>
      <c r="B17640" s="489">
        <v>2316100912</v>
      </c>
      <c r="C17640" s="489" t="s">
        <v>2104</v>
      </c>
      <c r="D17640" s="489" t="s">
        <v>17862</v>
      </c>
    </row>
    <row r="17641" spans="1:4">
      <c r="A17641" s="489" t="str">
        <f t="shared" si="275"/>
        <v>2316100912訪問看護</v>
      </c>
      <c r="B17641" s="489">
        <v>2316100912</v>
      </c>
      <c r="C17641" s="489" t="s">
        <v>2102</v>
      </c>
      <c r="D17641" s="489" t="s">
        <v>17862</v>
      </c>
    </row>
    <row r="17642" spans="1:4">
      <c r="A17642" s="489" t="str">
        <f t="shared" si="275"/>
        <v>2316100938介護予防訪問リハビリテーション</v>
      </c>
      <c r="B17642" s="489">
        <v>2316100938</v>
      </c>
      <c r="C17642" s="489" t="s">
        <v>2108</v>
      </c>
      <c r="D17642" s="489" t="s">
        <v>17863</v>
      </c>
    </row>
    <row r="17643" spans="1:4">
      <c r="A17643" s="489" t="str">
        <f t="shared" si="275"/>
        <v>2316100938介護予防訪問看護</v>
      </c>
      <c r="B17643" s="489">
        <v>2316100938</v>
      </c>
      <c r="C17643" s="489" t="s">
        <v>2103</v>
      </c>
      <c r="D17643" s="489" t="s">
        <v>17863</v>
      </c>
    </row>
    <row r="17644" spans="1:4">
      <c r="A17644" s="489" t="str">
        <f t="shared" si="275"/>
        <v>2316100938訪問リハビリテーション</v>
      </c>
      <c r="B17644" s="489">
        <v>2316100938</v>
      </c>
      <c r="C17644" s="489" t="s">
        <v>2104</v>
      </c>
      <c r="D17644" s="489" t="s">
        <v>17863</v>
      </c>
    </row>
    <row r="17645" spans="1:4">
      <c r="A17645" s="489" t="str">
        <f t="shared" si="275"/>
        <v>2316100938訪問看護</v>
      </c>
      <c r="B17645" s="489">
        <v>2316100938</v>
      </c>
      <c r="C17645" s="489" t="s">
        <v>2102</v>
      </c>
      <c r="D17645" s="489" t="s">
        <v>17863</v>
      </c>
    </row>
    <row r="17646" spans="1:4">
      <c r="A17646" s="489" t="str">
        <f t="shared" si="275"/>
        <v>2316100953介護予防訪問リハビリテーション</v>
      </c>
      <c r="B17646" s="489">
        <v>2316100953</v>
      </c>
      <c r="C17646" s="489" t="s">
        <v>2108</v>
      </c>
      <c r="D17646" s="489" t="s">
        <v>17864</v>
      </c>
    </row>
    <row r="17647" spans="1:4">
      <c r="A17647" s="489" t="str">
        <f t="shared" si="275"/>
        <v>2316100953介護予防訪問看護</v>
      </c>
      <c r="B17647" s="489">
        <v>2316100953</v>
      </c>
      <c r="C17647" s="489" t="s">
        <v>2103</v>
      </c>
      <c r="D17647" s="489" t="s">
        <v>17864</v>
      </c>
    </row>
    <row r="17648" spans="1:4">
      <c r="A17648" s="489" t="str">
        <f t="shared" si="275"/>
        <v>2316100953訪問リハビリテーション</v>
      </c>
      <c r="B17648" s="489">
        <v>2316100953</v>
      </c>
      <c r="C17648" s="489" t="s">
        <v>2104</v>
      </c>
      <c r="D17648" s="489" t="s">
        <v>17864</v>
      </c>
    </row>
    <row r="17649" spans="1:4">
      <c r="A17649" s="489" t="str">
        <f t="shared" si="275"/>
        <v>2316100953訪問看護</v>
      </c>
      <c r="B17649" s="489">
        <v>2316100953</v>
      </c>
      <c r="C17649" s="489" t="s">
        <v>2102</v>
      </c>
      <c r="D17649" s="489" t="s">
        <v>17864</v>
      </c>
    </row>
    <row r="17650" spans="1:4">
      <c r="A17650" s="489" t="str">
        <f t="shared" si="275"/>
        <v>2316100961介護予防訪問リハビリテーション</v>
      </c>
      <c r="B17650" s="489">
        <v>2316100961</v>
      </c>
      <c r="C17650" s="489" t="s">
        <v>2108</v>
      </c>
      <c r="D17650" s="489" t="s">
        <v>17865</v>
      </c>
    </row>
    <row r="17651" spans="1:4">
      <c r="A17651" s="489" t="str">
        <f t="shared" si="275"/>
        <v>2316100961介護予防訪問看護</v>
      </c>
      <c r="B17651" s="489">
        <v>2316100961</v>
      </c>
      <c r="C17651" s="489" t="s">
        <v>2103</v>
      </c>
      <c r="D17651" s="489" t="s">
        <v>17865</v>
      </c>
    </row>
    <row r="17652" spans="1:4">
      <c r="A17652" s="489" t="str">
        <f t="shared" si="275"/>
        <v>2316100961訪問リハビリテーション</v>
      </c>
      <c r="B17652" s="489">
        <v>2316100961</v>
      </c>
      <c r="C17652" s="489" t="s">
        <v>2104</v>
      </c>
      <c r="D17652" s="489" t="s">
        <v>17865</v>
      </c>
    </row>
    <row r="17653" spans="1:4">
      <c r="A17653" s="489" t="str">
        <f t="shared" si="275"/>
        <v>2316100961訪問看護</v>
      </c>
      <c r="B17653" s="489">
        <v>2316100961</v>
      </c>
      <c r="C17653" s="489" t="s">
        <v>2102</v>
      </c>
      <c r="D17653" s="489" t="s">
        <v>17865</v>
      </c>
    </row>
    <row r="17654" spans="1:4">
      <c r="A17654" s="489" t="str">
        <f t="shared" si="275"/>
        <v>2316100987介護予防訪問リハビリテーション</v>
      </c>
      <c r="B17654" s="489">
        <v>2316100987</v>
      </c>
      <c r="C17654" s="489" t="s">
        <v>2108</v>
      </c>
      <c r="D17654" s="489" t="s">
        <v>17866</v>
      </c>
    </row>
    <row r="17655" spans="1:4">
      <c r="A17655" s="489" t="str">
        <f t="shared" si="275"/>
        <v>2316100987介護予防訪問看護</v>
      </c>
      <c r="B17655" s="489">
        <v>2316100987</v>
      </c>
      <c r="C17655" s="489" t="s">
        <v>2103</v>
      </c>
      <c r="D17655" s="489" t="s">
        <v>17866</v>
      </c>
    </row>
    <row r="17656" spans="1:4">
      <c r="A17656" s="489" t="str">
        <f t="shared" si="275"/>
        <v>2316100987訪問リハビリテーション</v>
      </c>
      <c r="B17656" s="489">
        <v>2316100987</v>
      </c>
      <c r="C17656" s="489" t="s">
        <v>2104</v>
      </c>
      <c r="D17656" s="489" t="s">
        <v>17866</v>
      </c>
    </row>
    <row r="17657" spans="1:4">
      <c r="A17657" s="489" t="str">
        <f t="shared" si="275"/>
        <v>2316100987訪問看護</v>
      </c>
      <c r="B17657" s="489">
        <v>2316100987</v>
      </c>
      <c r="C17657" s="489" t="s">
        <v>2102</v>
      </c>
      <c r="D17657" s="489" t="s">
        <v>17866</v>
      </c>
    </row>
    <row r="17658" spans="1:4">
      <c r="A17658" s="489" t="str">
        <f t="shared" si="275"/>
        <v>2316100995介護予防訪問リハビリテーション</v>
      </c>
      <c r="B17658" s="489">
        <v>2316100995</v>
      </c>
      <c r="C17658" s="489" t="s">
        <v>2108</v>
      </c>
      <c r="D17658" s="489" t="s">
        <v>17867</v>
      </c>
    </row>
    <row r="17659" spans="1:4">
      <c r="A17659" s="489" t="str">
        <f t="shared" si="275"/>
        <v>2316100995介護予防訪問看護</v>
      </c>
      <c r="B17659" s="489">
        <v>2316100995</v>
      </c>
      <c r="C17659" s="489" t="s">
        <v>2103</v>
      </c>
      <c r="D17659" s="489" t="s">
        <v>17867</v>
      </c>
    </row>
    <row r="17660" spans="1:4">
      <c r="A17660" s="489" t="str">
        <f t="shared" si="275"/>
        <v>2316100995訪問リハビリテーション</v>
      </c>
      <c r="B17660" s="489">
        <v>2316100995</v>
      </c>
      <c r="C17660" s="489" t="s">
        <v>2104</v>
      </c>
      <c r="D17660" s="489" t="s">
        <v>17867</v>
      </c>
    </row>
    <row r="17661" spans="1:4">
      <c r="A17661" s="489" t="str">
        <f t="shared" si="275"/>
        <v>2316100995訪問看護</v>
      </c>
      <c r="B17661" s="489">
        <v>2316100995</v>
      </c>
      <c r="C17661" s="489" t="s">
        <v>2102</v>
      </c>
      <c r="D17661" s="489" t="s">
        <v>17867</v>
      </c>
    </row>
    <row r="17662" spans="1:4">
      <c r="A17662" s="489" t="str">
        <f t="shared" si="275"/>
        <v>2316101001介護予防訪問リハビリテーション</v>
      </c>
      <c r="B17662" s="489">
        <v>2316101001</v>
      </c>
      <c r="C17662" s="489" t="s">
        <v>2108</v>
      </c>
      <c r="D17662" s="489" t="s">
        <v>17868</v>
      </c>
    </row>
    <row r="17663" spans="1:4">
      <c r="A17663" s="489" t="str">
        <f t="shared" si="275"/>
        <v>2316101001介護予防訪問看護</v>
      </c>
      <c r="B17663" s="489">
        <v>2316101001</v>
      </c>
      <c r="C17663" s="489" t="s">
        <v>2103</v>
      </c>
      <c r="D17663" s="489" t="s">
        <v>17868</v>
      </c>
    </row>
    <row r="17664" spans="1:4">
      <c r="A17664" s="489" t="str">
        <f t="shared" si="275"/>
        <v>2316101001訪問リハビリテーション</v>
      </c>
      <c r="B17664" s="489">
        <v>2316101001</v>
      </c>
      <c r="C17664" s="489" t="s">
        <v>2104</v>
      </c>
      <c r="D17664" s="489" t="s">
        <v>17868</v>
      </c>
    </row>
    <row r="17665" spans="1:4">
      <c r="A17665" s="489" t="str">
        <f t="shared" si="275"/>
        <v>2316101001訪問看護</v>
      </c>
      <c r="B17665" s="489">
        <v>2316101001</v>
      </c>
      <c r="C17665" s="489" t="s">
        <v>2102</v>
      </c>
      <c r="D17665" s="489" t="s">
        <v>17868</v>
      </c>
    </row>
    <row r="17666" spans="1:4">
      <c r="A17666" s="489" t="str">
        <f t="shared" ref="A17666:A17729" si="276">B17666&amp;C17666</f>
        <v>2316101019介護予防通所リハビリテーション</v>
      </c>
      <c r="B17666" s="489">
        <v>2316101019</v>
      </c>
      <c r="C17666" s="489" t="s">
        <v>2512</v>
      </c>
      <c r="D17666" s="489" t="s">
        <v>17869</v>
      </c>
    </row>
    <row r="17667" spans="1:4">
      <c r="A17667" s="489" t="str">
        <f t="shared" si="276"/>
        <v>2316101019介護予防訪問リハビリテーション</v>
      </c>
      <c r="B17667" s="489">
        <v>2316101019</v>
      </c>
      <c r="C17667" s="489" t="s">
        <v>2108</v>
      </c>
      <c r="D17667" s="489" t="s">
        <v>17869</v>
      </c>
    </row>
    <row r="17668" spans="1:4">
      <c r="A17668" s="489" t="str">
        <f t="shared" si="276"/>
        <v>2316101019介護予防訪問看護</v>
      </c>
      <c r="B17668" s="489">
        <v>2316101019</v>
      </c>
      <c r="C17668" s="489" t="s">
        <v>2103</v>
      </c>
      <c r="D17668" s="489" t="s">
        <v>17869</v>
      </c>
    </row>
    <row r="17669" spans="1:4">
      <c r="A17669" s="489" t="str">
        <f t="shared" si="276"/>
        <v>2316101019通所リハビリテーション</v>
      </c>
      <c r="B17669" s="489">
        <v>2316101019</v>
      </c>
      <c r="C17669" s="489" t="s">
        <v>2511</v>
      </c>
      <c r="D17669" s="489" t="s">
        <v>17869</v>
      </c>
    </row>
    <row r="17670" spans="1:4">
      <c r="A17670" s="489" t="str">
        <f t="shared" si="276"/>
        <v>2316101019訪問リハビリテーション</v>
      </c>
      <c r="B17670" s="489">
        <v>2316101019</v>
      </c>
      <c r="C17670" s="489" t="s">
        <v>2104</v>
      </c>
      <c r="D17670" s="489" t="s">
        <v>17869</v>
      </c>
    </row>
    <row r="17671" spans="1:4">
      <c r="A17671" s="489" t="str">
        <f t="shared" si="276"/>
        <v>2316101019訪問看護</v>
      </c>
      <c r="B17671" s="489">
        <v>2316101019</v>
      </c>
      <c r="C17671" s="489" t="s">
        <v>2102</v>
      </c>
      <c r="D17671" s="489" t="s">
        <v>17869</v>
      </c>
    </row>
    <row r="17672" spans="1:4">
      <c r="A17672" s="489" t="str">
        <f t="shared" si="276"/>
        <v>2316101027介護予防訪問リハビリテーション</v>
      </c>
      <c r="B17672" s="489">
        <v>2316101027</v>
      </c>
      <c r="C17672" s="489" t="s">
        <v>2108</v>
      </c>
      <c r="D17672" s="489" t="s">
        <v>17870</v>
      </c>
    </row>
    <row r="17673" spans="1:4">
      <c r="A17673" s="489" t="str">
        <f t="shared" si="276"/>
        <v>2316101027介護予防訪問看護</v>
      </c>
      <c r="B17673" s="489">
        <v>2316101027</v>
      </c>
      <c r="C17673" s="489" t="s">
        <v>2103</v>
      </c>
      <c r="D17673" s="489" t="s">
        <v>17870</v>
      </c>
    </row>
    <row r="17674" spans="1:4">
      <c r="A17674" s="489" t="str">
        <f t="shared" si="276"/>
        <v>2316101027訪問リハビリテーション</v>
      </c>
      <c r="B17674" s="489">
        <v>2316101027</v>
      </c>
      <c r="C17674" s="489" t="s">
        <v>2104</v>
      </c>
      <c r="D17674" s="489" t="s">
        <v>17870</v>
      </c>
    </row>
    <row r="17675" spans="1:4">
      <c r="A17675" s="489" t="str">
        <f t="shared" si="276"/>
        <v>2316101027訪問看護</v>
      </c>
      <c r="B17675" s="489">
        <v>2316101027</v>
      </c>
      <c r="C17675" s="489" t="s">
        <v>2102</v>
      </c>
      <c r="D17675" s="489" t="s">
        <v>17870</v>
      </c>
    </row>
    <row r="17676" spans="1:4">
      <c r="A17676" s="489" t="str">
        <f t="shared" si="276"/>
        <v>2316101043介護予防訪問リハビリテーション</v>
      </c>
      <c r="B17676" s="489">
        <v>2316101043</v>
      </c>
      <c r="C17676" s="489" t="s">
        <v>2108</v>
      </c>
      <c r="D17676" s="489" t="s">
        <v>17871</v>
      </c>
    </row>
    <row r="17677" spans="1:4">
      <c r="A17677" s="489" t="str">
        <f t="shared" si="276"/>
        <v>2316101043介護予防訪問看護</v>
      </c>
      <c r="B17677" s="489">
        <v>2316101043</v>
      </c>
      <c r="C17677" s="489" t="s">
        <v>2103</v>
      </c>
      <c r="D17677" s="489" t="s">
        <v>17871</v>
      </c>
    </row>
    <row r="17678" spans="1:4">
      <c r="A17678" s="489" t="str">
        <f t="shared" si="276"/>
        <v>2316101043訪問リハビリテーション</v>
      </c>
      <c r="B17678" s="489">
        <v>2316101043</v>
      </c>
      <c r="C17678" s="489" t="s">
        <v>2104</v>
      </c>
      <c r="D17678" s="489" t="s">
        <v>17871</v>
      </c>
    </row>
    <row r="17679" spans="1:4">
      <c r="A17679" s="489" t="str">
        <f t="shared" si="276"/>
        <v>2316101043訪問看護</v>
      </c>
      <c r="B17679" s="489">
        <v>2316101043</v>
      </c>
      <c r="C17679" s="489" t="s">
        <v>2102</v>
      </c>
      <c r="D17679" s="489" t="s">
        <v>17871</v>
      </c>
    </row>
    <row r="17680" spans="1:4">
      <c r="A17680" s="489" t="str">
        <f t="shared" si="276"/>
        <v>2316101050介護予防訪問リハビリテーション</v>
      </c>
      <c r="B17680" s="489">
        <v>2316101050</v>
      </c>
      <c r="C17680" s="489" t="s">
        <v>2108</v>
      </c>
      <c r="D17680" s="489" t="s">
        <v>17872</v>
      </c>
    </row>
    <row r="17681" spans="1:4">
      <c r="A17681" s="489" t="str">
        <f t="shared" si="276"/>
        <v>2316101050介護予防訪問看護</v>
      </c>
      <c r="B17681" s="489">
        <v>2316101050</v>
      </c>
      <c r="C17681" s="489" t="s">
        <v>2103</v>
      </c>
      <c r="D17681" s="489" t="s">
        <v>17872</v>
      </c>
    </row>
    <row r="17682" spans="1:4">
      <c r="A17682" s="489" t="str">
        <f t="shared" si="276"/>
        <v>2316101050訪問リハビリテーション</v>
      </c>
      <c r="B17682" s="489">
        <v>2316101050</v>
      </c>
      <c r="C17682" s="489" t="s">
        <v>2104</v>
      </c>
      <c r="D17682" s="489" t="s">
        <v>17872</v>
      </c>
    </row>
    <row r="17683" spans="1:4">
      <c r="A17683" s="489" t="str">
        <f t="shared" si="276"/>
        <v>2316101050訪問看護</v>
      </c>
      <c r="B17683" s="489">
        <v>2316101050</v>
      </c>
      <c r="C17683" s="489" t="s">
        <v>2102</v>
      </c>
      <c r="D17683" s="489" t="s">
        <v>17872</v>
      </c>
    </row>
    <row r="17684" spans="1:4">
      <c r="A17684" s="489" t="str">
        <f t="shared" si="276"/>
        <v>2316101076介護予防訪問リハビリテーション</v>
      </c>
      <c r="B17684" s="489">
        <v>2316101076</v>
      </c>
      <c r="C17684" s="489" t="s">
        <v>2108</v>
      </c>
      <c r="D17684" s="489" t="s">
        <v>17873</v>
      </c>
    </row>
    <row r="17685" spans="1:4">
      <c r="A17685" s="489" t="str">
        <f t="shared" si="276"/>
        <v>2316101076介護予防訪問看護</v>
      </c>
      <c r="B17685" s="489">
        <v>2316101076</v>
      </c>
      <c r="C17685" s="489" t="s">
        <v>2103</v>
      </c>
      <c r="D17685" s="489" t="s">
        <v>17873</v>
      </c>
    </row>
    <row r="17686" spans="1:4">
      <c r="A17686" s="489" t="str">
        <f t="shared" si="276"/>
        <v>2316101076訪問リハビリテーション</v>
      </c>
      <c r="B17686" s="489">
        <v>2316101076</v>
      </c>
      <c r="C17686" s="489" t="s">
        <v>2104</v>
      </c>
      <c r="D17686" s="489" t="s">
        <v>17873</v>
      </c>
    </row>
    <row r="17687" spans="1:4">
      <c r="A17687" s="489" t="str">
        <f t="shared" si="276"/>
        <v>2316101076訪問看護</v>
      </c>
      <c r="B17687" s="489">
        <v>2316101076</v>
      </c>
      <c r="C17687" s="489" t="s">
        <v>2102</v>
      </c>
      <c r="D17687" s="489" t="s">
        <v>17873</v>
      </c>
    </row>
    <row r="17688" spans="1:4">
      <c r="A17688" s="489" t="str">
        <f t="shared" si="276"/>
        <v>2316101084介護予防通所リハビリテーション</v>
      </c>
      <c r="B17688" s="489">
        <v>2316101084</v>
      </c>
      <c r="C17688" s="489" t="s">
        <v>2512</v>
      </c>
      <c r="D17688" s="489" t="s">
        <v>17874</v>
      </c>
    </row>
    <row r="17689" spans="1:4">
      <c r="A17689" s="489" t="str">
        <f t="shared" si="276"/>
        <v>2316101084介護予防通所リハビリテーション</v>
      </c>
      <c r="B17689" s="489">
        <v>2316101084</v>
      </c>
      <c r="C17689" s="489" t="s">
        <v>2512</v>
      </c>
      <c r="D17689" s="489" t="s">
        <v>17874</v>
      </c>
    </row>
    <row r="17690" spans="1:4">
      <c r="A17690" s="489" t="str">
        <f t="shared" si="276"/>
        <v>2316101084介護予防訪問リハビリテーション</v>
      </c>
      <c r="B17690" s="489">
        <v>2316101084</v>
      </c>
      <c r="C17690" s="489" t="s">
        <v>2108</v>
      </c>
      <c r="D17690" s="489" t="s">
        <v>17874</v>
      </c>
    </row>
    <row r="17691" spans="1:4">
      <c r="A17691" s="489" t="str">
        <f t="shared" si="276"/>
        <v>2316101084介護予防訪問看護</v>
      </c>
      <c r="B17691" s="489">
        <v>2316101084</v>
      </c>
      <c r="C17691" s="489" t="s">
        <v>2103</v>
      </c>
      <c r="D17691" s="489" t="s">
        <v>17874</v>
      </c>
    </row>
    <row r="17692" spans="1:4">
      <c r="A17692" s="489" t="str">
        <f t="shared" si="276"/>
        <v>2316101084通所リハビリテーション</v>
      </c>
      <c r="B17692" s="489">
        <v>2316101084</v>
      </c>
      <c r="C17692" s="489" t="s">
        <v>2511</v>
      </c>
      <c r="D17692" s="489" t="s">
        <v>17874</v>
      </c>
    </row>
    <row r="17693" spans="1:4">
      <c r="A17693" s="489" t="str">
        <f t="shared" si="276"/>
        <v>2316101084通所リハビリテーション</v>
      </c>
      <c r="B17693" s="489">
        <v>2316101084</v>
      </c>
      <c r="C17693" s="489" t="s">
        <v>2511</v>
      </c>
      <c r="D17693" s="489" t="s">
        <v>17874</v>
      </c>
    </row>
    <row r="17694" spans="1:4">
      <c r="A17694" s="489" t="str">
        <f t="shared" si="276"/>
        <v>2316101084訪問リハビリテーション</v>
      </c>
      <c r="B17694" s="489">
        <v>2316101084</v>
      </c>
      <c r="C17694" s="489" t="s">
        <v>2104</v>
      </c>
      <c r="D17694" s="489" t="s">
        <v>17874</v>
      </c>
    </row>
    <row r="17695" spans="1:4">
      <c r="A17695" s="489" t="str">
        <f t="shared" si="276"/>
        <v>2316101084訪問看護</v>
      </c>
      <c r="B17695" s="489">
        <v>2316101084</v>
      </c>
      <c r="C17695" s="489" t="s">
        <v>2102</v>
      </c>
      <c r="D17695" s="489" t="s">
        <v>17874</v>
      </c>
    </row>
    <row r="17696" spans="1:4">
      <c r="A17696" s="489" t="str">
        <f t="shared" si="276"/>
        <v>2316101092介護予防訪問リハビリテーション</v>
      </c>
      <c r="B17696" s="489">
        <v>2316101092</v>
      </c>
      <c r="C17696" s="489" t="s">
        <v>2108</v>
      </c>
      <c r="D17696" s="489" t="s">
        <v>17875</v>
      </c>
    </row>
    <row r="17697" spans="1:4">
      <c r="A17697" s="489" t="str">
        <f t="shared" si="276"/>
        <v>2316101092介護予防訪問看護</v>
      </c>
      <c r="B17697" s="489">
        <v>2316101092</v>
      </c>
      <c r="C17697" s="489" t="s">
        <v>2103</v>
      </c>
      <c r="D17697" s="489" t="s">
        <v>17875</v>
      </c>
    </row>
    <row r="17698" spans="1:4">
      <c r="A17698" s="489" t="str">
        <f t="shared" si="276"/>
        <v>2316101092訪問リハビリテーション</v>
      </c>
      <c r="B17698" s="489">
        <v>2316101092</v>
      </c>
      <c r="C17698" s="489" t="s">
        <v>2104</v>
      </c>
      <c r="D17698" s="489" t="s">
        <v>17875</v>
      </c>
    </row>
    <row r="17699" spans="1:4">
      <c r="A17699" s="489" t="str">
        <f t="shared" si="276"/>
        <v>2316101092訪問看護</v>
      </c>
      <c r="B17699" s="489">
        <v>2316101092</v>
      </c>
      <c r="C17699" s="489" t="s">
        <v>2102</v>
      </c>
      <c r="D17699" s="489" t="s">
        <v>17875</v>
      </c>
    </row>
    <row r="17700" spans="1:4">
      <c r="A17700" s="489" t="str">
        <f t="shared" si="276"/>
        <v>2316101100介護予防訪問リハビリテーション</v>
      </c>
      <c r="B17700" s="489">
        <v>2316101100</v>
      </c>
      <c r="C17700" s="489" t="s">
        <v>2108</v>
      </c>
      <c r="D17700" s="489" t="s">
        <v>17876</v>
      </c>
    </row>
    <row r="17701" spans="1:4">
      <c r="A17701" s="489" t="str">
        <f t="shared" si="276"/>
        <v>2316101100介護予防訪問看護</v>
      </c>
      <c r="B17701" s="489">
        <v>2316101100</v>
      </c>
      <c r="C17701" s="489" t="s">
        <v>2103</v>
      </c>
      <c r="D17701" s="489" t="s">
        <v>17876</v>
      </c>
    </row>
    <row r="17702" spans="1:4">
      <c r="A17702" s="489" t="str">
        <f t="shared" si="276"/>
        <v>2316101100訪問リハビリテーション</v>
      </c>
      <c r="B17702" s="489">
        <v>2316101100</v>
      </c>
      <c r="C17702" s="489" t="s">
        <v>2104</v>
      </c>
      <c r="D17702" s="489" t="s">
        <v>17876</v>
      </c>
    </row>
    <row r="17703" spans="1:4">
      <c r="A17703" s="489" t="str">
        <f t="shared" si="276"/>
        <v>2316101100訪問看護</v>
      </c>
      <c r="B17703" s="489">
        <v>2316101100</v>
      </c>
      <c r="C17703" s="489" t="s">
        <v>2102</v>
      </c>
      <c r="D17703" s="489" t="s">
        <v>17876</v>
      </c>
    </row>
    <row r="17704" spans="1:4">
      <c r="A17704" s="489" t="str">
        <f t="shared" si="276"/>
        <v>2316101118介護予防訪問リハビリテーション</v>
      </c>
      <c r="B17704" s="489">
        <v>2316101118</v>
      </c>
      <c r="C17704" s="489" t="s">
        <v>2108</v>
      </c>
      <c r="D17704" s="489" t="s">
        <v>17877</v>
      </c>
    </row>
    <row r="17705" spans="1:4">
      <c r="A17705" s="489" t="str">
        <f t="shared" si="276"/>
        <v>2316101118介護予防訪問看護</v>
      </c>
      <c r="B17705" s="489">
        <v>2316101118</v>
      </c>
      <c r="C17705" s="489" t="s">
        <v>2103</v>
      </c>
      <c r="D17705" s="489" t="s">
        <v>17877</v>
      </c>
    </row>
    <row r="17706" spans="1:4">
      <c r="A17706" s="489" t="str">
        <f t="shared" si="276"/>
        <v>2316101118訪問リハビリテーション</v>
      </c>
      <c r="B17706" s="489">
        <v>2316101118</v>
      </c>
      <c r="C17706" s="489" t="s">
        <v>2104</v>
      </c>
      <c r="D17706" s="489" t="s">
        <v>17877</v>
      </c>
    </row>
    <row r="17707" spans="1:4">
      <c r="A17707" s="489" t="str">
        <f t="shared" si="276"/>
        <v>2316101118訪問看護</v>
      </c>
      <c r="B17707" s="489">
        <v>2316101118</v>
      </c>
      <c r="C17707" s="489" t="s">
        <v>2102</v>
      </c>
      <c r="D17707" s="489" t="s">
        <v>17877</v>
      </c>
    </row>
    <row r="17708" spans="1:4">
      <c r="A17708" s="489" t="str">
        <f t="shared" si="276"/>
        <v>2316101126介護予防訪問リハビリテーション</v>
      </c>
      <c r="B17708" s="489">
        <v>2316101126</v>
      </c>
      <c r="C17708" s="489" t="s">
        <v>2108</v>
      </c>
      <c r="D17708" s="489" t="s">
        <v>17878</v>
      </c>
    </row>
    <row r="17709" spans="1:4">
      <c r="A17709" s="489" t="str">
        <f t="shared" si="276"/>
        <v>2316101126介護予防訪問看護</v>
      </c>
      <c r="B17709" s="489">
        <v>2316101126</v>
      </c>
      <c r="C17709" s="489" t="s">
        <v>2103</v>
      </c>
      <c r="D17709" s="489" t="s">
        <v>17878</v>
      </c>
    </row>
    <row r="17710" spans="1:4">
      <c r="A17710" s="489" t="str">
        <f t="shared" si="276"/>
        <v>2316101126訪問リハビリテーション</v>
      </c>
      <c r="B17710" s="489">
        <v>2316101126</v>
      </c>
      <c r="C17710" s="489" t="s">
        <v>2104</v>
      </c>
      <c r="D17710" s="489" t="s">
        <v>17878</v>
      </c>
    </row>
    <row r="17711" spans="1:4">
      <c r="A17711" s="489" t="str">
        <f t="shared" si="276"/>
        <v>2316101126訪問看護</v>
      </c>
      <c r="B17711" s="489">
        <v>2316101126</v>
      </c>
      <c r="C17711" s="489" t="s">
        <v>2102</v>
      </c>
      <c r="D17711" s="489" t="s">
        <v>17878</v>
      </c>
    </row>
    <row r="17712" spans="1:4">
      <c r="A17712" s="489" t="str">
        <f t="shared" si="276"/>
        <v>2316101134介護予防訪問リハビリテーション</v>
      </c>
      <c r="B17712" s="489">
        <v>2316101134</v>
      </c>
      <c r="C17712" s="489" t="s">
        <v>2108</v>
      </c>
      <c r="D17712" s="489" t="s">
        <v>17879</v>
      </c>
    </row>
    <row r="17713" spans="1:4">
      <c r="A17713" s="489" t="str">
        <f t="shared" si="276"/>
        <v>2316101134介護予防訪問看護</v>
      </c>
      <c r="B17713" s="489">
        <v>2316101134</v>
      </c>
      <c r="C17713" s="489" t="s">
        <v>2103</v>
      </c>
      <c r="D17713" s="489" t="s">
        <v>17879</v>
      </c>
    </row>
    <row r="17714" spans="1:4">
      <c r="A17714" s="489" t="str">
        <f t="shared" si="276"/>
        <v>2316101134訪問リハビリテーション</v>
      </c>
      <c r="B17714" s="489">
        <v>2316101134</v>
      </c>
      <c r="C17714" s="489" t="s">
        <v>2104</v>
      </c>
      <c r="D17714" s="489" t="s">
        <v>17879</v>
      </c>
    </row>
    <row r="17715" spans="1:4">
      <c r="A17715" s="489" t="str">
        <f t="shared" si="276"/>
        <v>2316101134訪問看護</v>
      </c>
      <c r="B17715" s="489">
        <v>2316101134</v>
      </c>
      <c r="C17715" s="489" t="s">
        <v>2102</v>
      </c>
      <c r="D17715" s="489" t="s">
        <v>17879</v>
      </c>
    </row>
    <row r="17716" spans="1:4">
      <c r="A17716" s="489" t="str">
        <f t="shared" si="276"/>
        <v>2316101142介護予防訪問リハビリテーション</v>
      </c>
      <c r="B17716" s="489">
        <v>2316101142</v>
      </c>
      <c r="C17716" s="489" t="s">
        <v>2108</v>
      </c>
      <c r="D17716" s="489" t="s">
        <v>17880</v>
      </c>
    </row>
    <row r="17717" spans="1:4">
      <c r="A17717" s="489" t="str">
        <f t="shared" si="276"/>
        <v>2316101142介護予防訪問看護</v>
      </c>
      <c r="B17717" s="489">
        <v>2316101142</v>
      </c>
      <c r="C17717" s="489" t="s">
        <v>2103</v>
      </c>
      <c r="D17717" s="489" t="s">
        <v>17880</v>
      </c>
    </row>
    <row r="17718" spans="1:4">
      <c r="A17718" s="489" t="str">
        <f t="shared" si="276"/>
        <v>2316101142訪問リハビリテーション</v>
      </c>
      <c r="B17718" s="489">
        <v>2316101142</v>
      </c>
      <c r="C17718" s="489" t="s">
        <v>2104</v>
      </c>
      <c r="D17718" s="489" t="s">
        <v>17880</v>
      </c>
    </row>
    <row r="17719" spans="1:4">
      <c r="A17719" s="489" t="str">
        <f t="shared" si="276"/>
        <v>2316101142訪問看護</v>
      </c>
      <c r="B17719" s="489">
        <v>2316101142</v>
      </c>
      <c r="C17719" s="489" t="s">
        <v>2102</v>
      </c>
      <c r="D17719" s="489" t="s">
        <v>17880</v>
      </c>
    </row>
    <row r="17720" spans="1:4">
      <c r="A17720" s="489" t="str">
        <f t="shared" si="276"/>
        <v>2316101159介護予防訪問リハビリテーション</v>
      </c>
      <c r="B17720" s="489">
        <v>2316101159</v>
      </c>
      <c r="C17720" s="489" t="s">
        <v>2108</v>
      </c>
      <c r="D17720" s="489" t="s">
        <v>17881</v>
      </c>
    </row>
    <row r="17721" spans="1:4">
      <c r="A17721" s="489" t="str">
        <f t="shared" si="276"/>
        <v>2316101159介護予防訪問看護</v>
      </c>
      <c r="B17721" s="489">
        <v>2316101159</v>
      </c>
      <c r="C17721" s="489" t="s">
        <v>2103</v>
      </c>
      <c r="D17721" s="489" t="s">
        <v>17881</v>
      </c>
    </row>
    <row r="17722" spans="1:4">
      <c r="A17722" s="489" t="str">
        <f t="shared" si="276"/>
        <v>2316101159訪問リハビリテーション</v>
      </c>
      <c r="B17722" s="489">
        <v>2316101159</v>
      </c>
      <c r="C17722" s="489" t="s">
        <v>2104</v>
      </c>
      <c r="D17722" s="489" t="s">
        <v>17881</v>
      </c>
    </row>
    <row r="17723" spans="1:4">
      <c r="A17723" s="489" t="str">
        <f t="shared" si="276"/>
        <v>2316101159訪問看護</v>
      </c>
      <c r="B17723" s="489">
        <v>2316101159</v>
      </c>
      <c r="C17723" s="489" t="s">
        <v>2102</v>
      </c>
      <c r="D17723" s="489" t="s">
        <v>17881</v>
      </c>
    </row>
    <row r="17724" spans="1:4">
      <c r="A17724" s="489" t="str">
        <f t="shared" si="276"/>
        <v>2316300421介護予防通所リハビリテーション</v>
      </c>
      <c r="B17724" s="489">
        <v>2316300421</v>
      </c>
      <c r="C17724" s="489" t="s">
        <v>2512</v>
      </c>
      <c r="D17724" s="489" t="s">
        <v>17882</v>
      </c>
    </row>
    <row r="17725" spans="1:4">
      <c r="A17725" s="489" t="str">
        <f t="shared" si="276"/>
        <v>2316300421介護予防訪問リハビリテーション</v>
      </c>
      <c r="B17725" s="489">
        <v>2316300421</v>
      </c>
      <c r="C17725" s="489" t="s">
        <v>2108</v>
      </c>
      <c r="D17725" s="489" t="s">
        <v>17882</v>
      </c>
    </row>
    <row r="17726" spans="1:4">
      <c r="A17726" s="489" t="str">
        <f t="shared" si="276"/>
        <v>2316300421介護予防訪問看護</v>
      </c>
      <c r="B17726" s="489">
        <v>2316300421</v>
      </c>
      <c r="C17726" s="489" t="s">
        <v>2103</v>
      </c>
      <c r="D17726" s="489" t="s">
        <v>17882</v>
      </c>
    </row>
    <row r="17727" spans="1:4">
      <c r="A17727" s="489" t="str">
        <f t="shared" si="276"/>
        <v>2316300421通所リハビリテーション</v>
      </c>
      <c r="B17727" s="489">
        <v>2316300421</v>
      </c>
      <c r="C17727" s="489" t="s">
        <v>2511</v>
      </c>
      <c r="D17727" s="489" t="s">
        <v>17882</v>
      </c>
    </row>
    <row r="17728" spans="1:4">
      <c r="A17728" s="489" t="str">
        <f t="shared" si="276"/>
        <v>2316300421訪問リハビリテーション</v>
      </c>
      <c r="B17728" s="489">
        <v>2316300421</v>
      </c>
      <c r="C17728" s="489" t="s">
        <v>2104</v>
      </c>
      <c r="D17728" s="489" t="s">
        <v>17882</v>
      </c>
    </row>
    <row r="17729" spans="1:4">
      <c r="A17729" s="489" t="str">
        <f t="shared" si="276"/>
        <v>2316300421訪問看護</v>
      </c>
      <c r="B17729" s="489">
        <v>2316300421</v>
      </c>
      <c r="C17729" s="489" t="s">
        <v>2102</v>
      </c>
      <c r="D17729" s="489" t="s">
        <v>17882</v>
      </c>
    </row>
    <row r="17730" spans="1:4">
      <c r="A17730" s="489" t="str">
        <f t="shared" ref="A17730:A17793" si="277">B17730&amp;C17730</f>
        <v>2316300538介護予防訪問リハビリテーション</v>
      </c>
      <c r="B17730" s="489">
        <v>2316300538</v>
      </c>
      <c r="C17730" s="489" t="s">
        <v>2108</v>
      </c>
      <c r="D17730" s="489" t="s">
        <v>17883</v>
      </c>
    </row>
    <row r="17731" spans="1:4">
      <c r="A17731" s="489" t="str">
        <f t="shared" si="277"/>
        <v>2316300538介護予防訪問看護</v>
      </c>
      <c r="B17731" s="489">
        <v>2316300538</v>
      </c>
      <c r="C17731" s="489" t="s">
        <v>2103</v>
      </c>
      <c r="D17731" s="489" t="s">
        <v>17883</v>
      </c>
    </row>
    <row r="17732" spans="1:4">
      <c r="A17732" s="489" t="str">
        <f t="shared" si="277"/>
        <v>2316300538訪問リハビリテーション</v>
      </c>
      <c r="B17732" s="489">
        <v>2316300538</v>
      </c>
      <c r="C17732" s="489" t="s">
        <v>2104</v>
      </c>
      <c r="D17732" s="489" t="s">
        <v>17883</v>
      </c>
    </row>
    <row r="17733" spans="1:4">
      <c r="A17733" s="489" t="str">
        <f t="shared" si="277"/>
        <v>2316300538訪問看護</v>
      </c>
      <c r="B17733" s="489">
        <v>2316300538</v>
      </c>
      <c r="C17733" s="489" t="s">
        <v>2102</v>
      </c>
      <c r="D17733" s="489" t="s">
        <v>17883</v>
      </c>
    </row>
    <row r="17734" spans="1:4">
      <c r="A17734" s="489" t="str">
        <f t="shared" si="277"/>
        <v>2316300546介護予防訪問看護</v>
      </c>
      <c r="B17734" s="489">
        <v>2316300546</v>
      </c>
      <c r="C17734" s="489" t="s">
        <v>2103</v>
      </c>
      <c r="D17734" s="489" t="s">
        <v>14133</v>
      </c>
    </row>
    <row r="17735" spans="1:4">
      <c r="A17735" s="489" t="str">
        <f t="shared" si="277"/>
        <v>2316300546訪問看護</v>
      </c>
      <c r="B17735" s="489">
        <v>2316300546</v>
      </c>
      <c r="C17735" s="489" t="s">
        <v>2102</v>
      </c>
      <c r="D17735" s="489" t="s">
        <v>14133</v>
      </c>
    </row>
    <row r="17736" spans="1:4">
      <c r="A17736" s="489" t="str">
        <f t="shared" si="277"/>
        <v>2316300561介護予防訪問リハビリテーション</v>
      </c>
      <c r="B17736" s="489">
        <v>2316300561</v>
      </c>
      <c r="C17736" s="489" t="s">
        <v>2108</v>
      </c>
      <c r="D17736" s="489" t="s">
        <v>17884</v>
      </c>
    </row>
    <row r="17737" spans="1:4">
      <c r="A17737" s="489" t="str">
        <f t="shared" si="277"/>
        <v>2316300561介護予防訪問看護</v>
      </c>
      <c r="B17737" s="489">
        <v>2316300561</v>
      </c>
      <c r="C17737" s="489" t="s">
        <v>2103</v>
      </c>
      <c r="D17737" s="489" t="s">
        <v>17884</v>
      </c>
    </row>
    <row r="17738" spans="1:4">
      <c r="A17738" s="489" t="str">
        <f t="shared" si="277"/>
        <v>2316300561訪問リハビリテーション</v>
      </c>
      <c r="B17738" s="489">
        <v>2316300561</v>
      </c>
      <c r="C17738" s="489" t="s">
        <v>2104</v>
      </c>
      <c r="D17738" s="489" t="s">
        <v>17884</v>
      </c>
    </row>
    <row r="17739" spans="1:4">
      <c r="A17739" s="489" t="str">
        <f t="shared" si="277"/>
        <v>2316300561訪問看護</v>
      </c>
      <c r="B17739" s="489">
        <v>2316300561</v>
      </c>
      <c r="C17739" s="489" t="s">
        <v>2102</v>
      </c>
      <c r="D17739" s="489" t="s">
        <v>17884</v>
      </c>
    </row>
    <row r="17740" spans="1:4">
      <c r="A17740" s="489" t="str">
        <f t="shared" si="277"/>
        <v>2316300579介護予防訪問リハビリテーション</v>
      </c>
      <c r="B17740" s="489">
        <v>2316300579</v>
      </c>
      <c r="C17740" s="489" t="s">
        <v>2108</v>
      </c>
      <c r="D17740" s="489" t="s">
        <v>17885</v>
      </c>
    </row>
    <row r="17741" spans="1:4">
      <c r="A17741" s="489" t="str">
        <f t="shared" si="277"/>
        <v>2316300579介護予防訪問看護</v>
      </c>
      <c r="B17741" s="489">
        <v>2316300579</v>
      </c>
      <c r="C17741" s="489" t="s">
        <v>2103</v>
      </c>
      <c r="D17741" s="489" t="s">
        <v>17885</v>
      </c>
    </row>
    <row r="17742" spans="1:4">
      <c r="A17742" s="489" t="str">
        <f t="shared" si="277"/>
        <v>2316300579訪問リハビリテーション</v>
      </c>
      <c r="B17742" s="489">
        <v>2316300579</v>
      </c>
      <c r="C17742" s="489" t="s">
        <v>2104</v>
      </c>
      <c r="D17742" s="489" t="s">
        <v>17885</v>
      </c>
    </row>
    <row r="17743" spans="1:4">
      <c r="A17743" s="489" t="str">
        <f t="shared" si="277"/>
        <v>2316300579訪問看護</v>
      </c>
      <c r="B17743" s="489">
        <v>2316300579</v>
      </c>
      <c r="C17743" s="489" t="s">
        <v>2102</v>
      </c>
      <c r="D17743" s="489" t="s">
        <v>17885</v>
      </c>
    </row>
    <row r="17744" spans="1:4">
      <c r="A17744" s="489" t="str">
        <f t="shared" si="277"/>
        <v>2316300595介護予防訪問リハビリテーション</v>
      </c>
      <c r="B17744" s="489">
        <v>2316300595</v>
      </c>
      <c r="C17744" s="489" t="s">
        <v>2108</v>
      </c>
      <c r="D17744" s="489" t="s">
        <v>17886</v>
      </c>
    </row>
    <row r="17745" spans="1:4">
      <c r="A17745" s="489" t="str">
        <f t="shared" si="277"/>
        <v>2316300595介護予防訪問看護</v>
      </c>
      <c r="B17745" s="489">
        <v>2316300595</v>
      </c>
      <c r="C17745" s="489" t="s">
        <v>2103</v>
      </c>
      <c r="D17745" s="489" t="s">
        <v>17886</v>
      </c>
    </row>
    <row r="17746" spans="1:4">
      <c r="A17746" s="489" t="str">
        <f t="shared" si="277"/>
        <v>2316300595訪問リハビリテーション</v>
      </c>
      <c r="B17746" s="489">
        <v>2316300595</v>
      </c>
      <c r="C17746" s="489" t="s">
        <v>2104</v>
      </c>
      <c r="D17746" s="489" t="s">
        <v>17886</v>
      </c>
    </row>
    <row r="17747" spans="1:4">
      <c r="A17747" s="489" t="str">
        <f t="shared" si="277"/>
        <v>2316300595訪問看護</v>
      </c>
      <c r="B17747" s="489">
        <v>2316300595</v>
      </c>
      <c r="C17747" s="489" t="s">
        <v>2102</v>
      </c>
      <c r="D17747" s="489" t="s">
        <v>17886</v>
      </c>
    </row>
    <row r="17748" spans="1:4">
      <c r="A17748" s="489" t="str">
        <f t="shared" si="277"/>
        <v>2316400148介護予防訪問リハビリテーション</v>
      </c>
      <c r="B17748" s="489">
        <v>2316400148</v>
      </c>
      <c r="C17748" s="489" t="s">
        <v>2108</v>
      </c>
      <c r="D17748" s="489" t="s">
        <v>17346</v>
      </c>
    </row>
    <row r="17749" spans="1:4">
      <c r="A17749" s="489" t="str">
        <f t="shared" si="277"/>
        <v>2316400148介護予防訪問看護</v>
      </c>
      <c r="B17749" s="489">
        <v>2316400148</v>
      </c>
      <c r="C17749" s="489" t="s">
        <v>2103</v>
      </c>
      <c r="D17749" s="489" t="s">
        <v>17346</v>
      </c>
    </row>
    <row r="17750" spans="1:4">
      <c r="A17750" s="489" t="str">
        <f t="shared" si="277"/>
        <v>2316400148訪問リハビリテーション</v>
      </c>
      <c r="B17750" s="489">
        <v>2316400148</v>
      </c>
      <c r="C17750" s="489" t="s">
        <v>2104</v>
      </c>
      <c r="D17750" s="489" t="s">
        <v>17346</v>
      </c>
    </row>
    <row r="17751" spans="1:4">
      <c r="A17751" s="489" t="str">
        <f t="shared" si="277"/>
        <v>2316400148訪問看護</v>
      </c>
      <c r="B17751" s="489">
        <v>2316400148</v>
      </c>
      <c r="C17751" s="489" t="s">
        <v>2102</v>
      </c>
      <c r="D17751" s="489" t="s">
        <v>17346</v>
      </c>
    </row>
    <row r="17752" spans="1:4">
      <c r="A17752" s="489" t="str">
        <f t="shared" si="277"/>
        <v>2316500574介護予防訪問看護</v>
      </c>
      <c r="B17752" s="489">
        <v>2316500574</v>
      </c>
      <c r="C17752" s="489" t="s">
        <v>2103</v>
      </c>
      <c r="D17752" s="489" t="s">
        <v>13980</v>
      </c>
    </row>
    <row r="17753" spans="1:4">
      <c r="A17753" s="489" t="str">
        <f t="shared" si="277"/>
        <v>2316500574訪問看護</v>
      </c>
      <c r="B17753" s="489">
        <v>2316500574</v>
      </c>
      <c r="C17753" s="489" t="s">
        <v>2102</v>
      </c>
      <c r="D17753" s="489" t="s">
        <v>13980</v>
      </c>
    </row>
    <row r="17754" spans="1:4">
      <c r="A17754" s="489" t="str">
        <f t="shared" si="277"/>
        <v>2316500665介護予防訪問リハビリテーション</v>
      </c>
      <c r="B17754" s="489">
        <v>2316500665</v>
      </c>
      <c r="C17754" s="489" t="s">
        <v>2108</v>
      </c>
      <c r="D17754" s="489" t="s">
        <v>17887</v>
      </c>
    </row>
    <row r="17755" spans="1:4">
      <c r="A17755" s="489" t="str">
        <f t="shared" si="277"/>
        <v>2316500665介護予防訪問看護</v>
      </c>
      <c r="B17755" s="489">
        <v>2316500665</v>
      </c>
      <c r="C17755" s="489" t="s">
        <v>2103</v>
      </c>
      <c r="D17755" s="489" t="s">
        <v>17887</v>
      </c>
    </row>
    <row r="17756" spans="1:4">
      <c r="A17756" s="489" t="str">
        <f t="shared" si="277"/>
        <v>2316500665訪問リハビリテーション</v>
      </c>
      <c r="B17756" s="489">
        <v>2316500665</v>
      </c>
      <c r="C17756" s="489" t="s">
        <v>2104</v>
      </c>
      <c r="D17756" s="489" t="s">
        <v>17887</v>
      </c>
    </row>
    <row r="17757" spans="1:4">
      <c r="A17757" s="489" t="str">
        <f t="shared" si="277"/>
        <v>2316500665訪問看護</v>
      </c>
      <c r="B17757" s="489">
        <v>2316500665</v>
      </c>
      <c r="C17757" s="489" t="s">
        <v>2102</v>
      </c>
      <c r="D17757" s="489" t="s">
        <v>17887</v>
      </c>
    </row>
    <row r="17758" spans="1:4">
      <c r="A17758" s="489" t="str">
        <f t="shared" si="277"/>
        <v>2316500707介護予防訪問リハビリテーション</v>
      </c>
      <c r="B17758" s="489">
        <v>2316500707</v>
      </c>
      <c r="C17758" s="489" t="s">
        <v>2108</v>
      </c>
      <c r="D17758" s="489" t="s">
        <v>17888</v>
      </c>
    </row>
    <row r="17759" spans="1:4">
      <c r="A17759" s="489" t="str">
        <f t="shared" si="277"/>
        <v>2316500707介護予防訪問看護</v>
      </c>
      <c r="B17759" s="489">
        <v>2316500707</v>
      </c>
      <c r="C17759" s="489" t="s">
        <v>2103</v>
      </c>
      <c r="D17759" s="489" t="s">
        <v>17888</v>
      </c>
    </row>
    <row r="17760" spans="1:4">
      <c r="A17760" s="489" t="str">
        <f t="shared" si="277"/>
        <v>2316500707訪問リハビリテーション</v>
      </c>
      <c r="B17760" s="489">
        <v>2316500707</v>
      </c>
      <c r="C17760" s="489" t="s">
        <v>2104</v>
      </c>
      <c r="D17760" s="489" t="s">
        <v>17888</v>
      </c>
    </row>
    <row r="17761" spans="1:4">
      <c r="A17761" s="489" t="str">
        <f t="shared" si="277"/>
        <v>2316500707訪問看護</v>
      </c>
      <c r="B17761" s="489">
        <v>2316500707</v>
      </c>
      <c r="C17761" s="489" t="s">
        <v>2102</v>
      </c>
      <c r="D17761" s="489" t="s">
        <v>17888</v>
      </c>
    </row>
    <row r="17762" spans="1:4">
      <c r="A17762" s="489" t="str">
        <f t="shared" si="277"/>
        <v>2316500715介護予防訪問リハビリテーション</v>
      </c>
      <c r="B17762" s="489">
        <v>2316500715</v>
      </c>
      <c r="C17762" s="489" t="s">
        <v>2108</v>
      </c>
      <c r="D17762" s="489" t="s">
        <v>16525</v>
      </c>
    </row>
    <row r="17763" spans="1:4">
      <c r="A17763" s="489" t="str">
        <f t="shared" si="277"/>
        <v>2316500715介護予防訪問看護</v>
      </c>
      <c r="B17763" s="489">
        <v>2316500715</v>
      </c>
      <c r="C17763" s="489" t="s">
        <v>2103</v>
      </c>
      <c r="D17763" s="489" t="s">
        <v>16525</v>
      </c>
    </row>
    <row r="17764" spans="1:4">
      <c r="A17764" s="489" t="str">
        <f t="shared" si="277"/>
        <v>2316500715訪問リハビリテーション</v>
      </c>
      <c r="B17764" s="489">
        <v>2316500715</v>
      </c>
      <c r="C17764" s="489" t="s">
        <v>2104</v>
      </c>
      <c r="D17764" s="489" t="s">
        <v>16525</v>
      </c>
    </row>
    <row r="17765" spans="1:4">
      <c r="A17765" s="489" t="str">
        <f t="shared" si="277"/>
        <v>2316500715訪問看護</v>
      </c>
      <c r="B17765" s="489">
        <v>2316500715</v>
      </c>
      <c r="C17765" s="489" t="s">
        <v>2102</v>
      </c>
      <c r="D17765" s="489" t="s">
        <v>16525</v>
      </c>
    </row>
    <row r="17766" spans="1:4">
      <c r="A17766" s="489" t="str">
        <f t="shared" si="277"/>
        <v>2316500731介護予防訪問リハビリテーション</v>
      </c>
      <c r="B17766" s="489">
        <v>2316500731</v>
      </c>
      <c r="C17766" s="489" t="s">
        <v>2108</v>
      </c>
      <c r="D17766" s="489" t="s">
        <v>16537</v>
      </c>
    </row>
    <row r="17767" spans="1:4">
      <c r="A17767" s="489" t="str">
        <f t="shared" si="277"/>
        <v>2316500731介護予防訪問看護</v>
      </c>
      <c r="B17767" s="489">
        <v>2316500731</v>
      </c>
      <c r="C17767" s="489" t="s">
        <v>2103</v>
      </c>
      <c r="D17767" s="489" t="s">
        <v>16537</v>
      </c>
    </row>
    <row r="17768" spans="1:4">
      <c r="A17768" s="489" t="str">
        <f t="shared" si="277"/>
        <v>2316500731訪問リハビリテーション</v>
      </c>
      <c r="B17768" s="489">
        <v>2316500731</v>
      </c>
      <c r="C17768" s="489" t="s">
        <v>2104</v>
      </c>
      <c r="D17768" s="489" t="s">
        <v>16537</v>
      </c>
    </row>
    <row r="17769" spans="1:4">
      <c r="A17769" s="489" t="str">
        <f t="shared" si="277"/>
        <v>2316500731訪問看護</v>
      </c>
      <c r="B17769" s="489">
        <v>2316500731</v>
      </c>
      <c r="C17769" s="489" t="s">
        <v>2102</v>
      </c>
      <c r="D17769" s="489" t="s">
        <v>16537</v>
      </c>
    </row>
    <row r="17770" spans="1:4">
      <c r="A17770" s="489" t="str">
        <f t="shared" si="277"/>
        <v>2316500764介護予防訪問リハビリテーション</v>
      </c>
      <c r="B17770" s="489">
        <v>2316500764</v>
      </c>
      <c r="C17770" s="489" t="s">
        <v>2108</v>
      </c>
      <c r="D17770" s="489" t="s">
        <v>17889</v>
      </c>
    </row>
    <row r="17771" spans="1:4">
      <c r="A17771" s="489" t="str">
        <f t="shared" si="277"/>
        <v>2316500764介護予防訪問看護</v>
      </c>
      <c r="B17771" s="489">
        <v>2316500764</v>
      </c>
      <c r="C17771" s="489" t="s">
        <v>2103</v>
      </c>
      <c r="D17771" s="489" t="s">
        <v>17889</v>
      </c>
    </row>
    <row r="17772" spans="1:4">
      <c r="A17772" s="489" t="str">
        <f t="shared" si="277"/>
        <v>2316500764訪問リハビリテーション</v>
      </c>
      <c r="B17772" s="489">
        <v>2316500764</v>
      </c>
      <c r="C17772" s="489" t="s">
        <v>2104</v>
      </c>
      <c r="D17772" s="489" t="s">
        <v>17889</v>
      </c>
    </row>
    <row r="17773" spans="1:4">
      <c r="A17773" s="489" t="str">
        <f t="shared" si="277"/>
        <v>2316500764訪問看護</v>
      </c>
      <c r="B17773" s="489">
        <v>2316500764</v>
      </c>
      <c r="C17773" s="489" t="s">
        <v>2102</v>
      </c>
      <c r="D17773" s="489" t="s">
        <v>17889</v>
      </c>
    </row>
    <row r="17774" spans="1:4">
      <c r="A17774" s="489" t="str">
        <f t="shared" si="277"/>
        <v>2316500772介護予防訪問リハビリテーション</v>
      </c>
      <c r="B17774" s="489">
        <v>2316500772</v>
      </c>
      <c r="C17774" s="489" t="s">
        <v>2108</v>
      </c>
      <c r="D17774" s="489" t="s">
        <v>16527</v>
      </c>
    </row>
    <row r="17775" spans="1:4">
      <c r="A17775" s="489" t="str">
        <f t="shared" si="277"/>
        <v>2316500772介護予防訪問看護</v>
      </c>
      <c r="B17775" s="489">
        <v>2316500772</v>
      </c>
      <c r="C17775" s="489" t="s">
        <v>2103</v>
      </c>
      <c r="D17775" s="489" t="s">
        <v>16527</v>
      </c>
    </row>
    <row r="17776" spans="1:4">
      <c r="A17776" s="489" t="str">
        <f t="shared" si="277"/>
        <v>2316500772訪問リハビリテーション</v>
      </c>
      <c r="B17776" s="489">
        <v>2316500772</v>
      </c>
      <c r="C17776" s="489" t="s">
        <v>2104</v>
      </c>
      <c r="D17776" s="489" t="s">
        <v>16527</v>
      </c>
    </row>
    <row r="17777" spans="1:4">
      <c r="A17777" s="489" t="str">
        <f t="shared" si="277"/>
        <v>2316500772訪問看護</v>
      </c>
      <c r="B17777" s="489">
        <v>2316500772</v>
      </c>
      <c r="C17777" s="489" t="s">
        <v>2102</v>
      </c>
      <c r="D17777" s="489" t="s">
        <v>16527</v>
      </c>
    </row>
    <row r="17778" spans="1:4">
      <c r="A17778" s="489" t="str">
        <f t="shared" si="277"/>
        <v>2317100010介護予防訪問リハビリテーション</v>
      </c>
      <c r="B17778" s="489">
        <v>2317100010</v>
      </c>
      <c r="C17778" s="489" t="s">
        <v>2108</v>
      </c>
      <c r="D17778" s="489" t="s">
        <v>17890</v>
      </c>
    </row>
    <row r="17779" spans="1:4">
      <c r="A17779" s="489" t="str">
        <f t="shared" si="277"/>
        <v>2317100010介護予防訪問看護</v>
      </c>
      <c r="B17779" s="489">
        <v>2317100010</v>
      </c>
      <c r="C17779" s="489" t="s">
        <v>2103</v>
      </c>
      <c r="D17779" s="489" t="s">
        <v>17890</v>
      </c>
    </row>
    <row r="17780" spans="1:4">
      <c r="A17780" s="489" t="str">
        <f t="shared" si="277"/>
        <v>2317100010訪問リハビリテーション</v>
      </c>
      <c r="B17780" s="489">
        <v>2317100010</v>
      </c>
      <c r="C17780" s="489" t="s">
        <v>2104</v>
      </c>
      <c r="D17780" s="489" t="s">
        <v>17890</v>
      </c>
    </row>
    <row r="17781" spans="1:4">
      <c r="A17781" s="489" t="str">
        <f t="shared" si="277"/>
        <v>2317100010訪問看護</v>
      </c>
      <c r="B17781" s="489">
        <v>2317100010</v>
      </c>
      <c r="C17781" s="489" t="s">
        <v>2102</v>
      </c>
      <c r="D17781" s="489" t="s">
        <v>17890</v>
      </c>
    </row>
    <row r="17782" spans="1:4">
      <c r="A17782" s="489" t="str">
        <f t="shared" si="277"/>
        <v>2317100069介護予防訪問リハビリテーション</v>
      </c>
      <c r="B17782" s="489">
        <v>2317100069</v>
      </c>
      <c r="C17782" s="489" t="s">
        <v>2108</v>
      </c>
      <c r="D17782" s="489" t="s">
        <v>17891</v>
      </c>
    </row>
    <row r="17783" spans="1:4">
      <c r="A17783" s="489" t="str">
        <f t="shared" si="277"/>
        <v>2317100069介護予防訪問看護</v>
      </c>
      <c r="B17783" s="489">
        <v>2317100069</v>
      </c>
      <c r="C17783" s="489" t="s">
        <v>2103</v>
      </c>
      <c r="D17783" s="489" t="s">
        <v>17891</v>
      </c>
    </row>
    <row r="17784" spans="1:4">
      <c r="A17784" s="489" t="str">
        <f t="shared" si="277"/>
        <v>2317100069訪問リハビリテーション</v>
      </c>
      <c r="B17784" s="489">
        <v>2317100069</v>
      </c>
      <c r="C17784" s="489" t="s">
        <v>2104</v>
      </c>
      <c r="D17784" s="489" t="s">
        <v>17891</v>
      </c>
    </row>
    <row r="17785" spans="1:4">
      <c r="A17785" s="489" t="str">
        <f t="shared" si="277"/>
        <v>2317100069訪問看護</v>
      </c>
      <c r="B17785" s="489">
        <v>2317100069</v>
      </c>
      <c r="C17785" s="489" t="s">
        <v>2102</v>
      </c>
      <c r="D17785" s="489" t="s">
        <v>17891</v>
      </c>
    </row>
    <row r="17786" spans="1:4">
      <c r="A17786" s="489" t="str">
        <f t="shared" si="277"/>
        <v>2317100085介護予防訪問看護</v>
      </c>
      <c r="B17786" s="489">
        <v>2317100085</v>
      </c>
      <c r="C17786" s="489" t="s">
        <v>2103</v>
      </c>
      <c r="D17786" s="489" t="s">
        <v>17892</v>
      </c>
    </row>
    <row r="17787" spans="1:4">
      <c r="A17787" s="489" t="str">
        <f t="shared" si="277"/>
        <v>2317100085訪問看護</v>
      </c>
      <c r="B17787" s="489">
        <v>2317100085</v>
      </c>
      <c r="C17787" s="489" t="s">
        <v>2102</v>
      </c>
      <c r="D17787" s="489" t="s">
        <v>17892</v>
      </c>
    </row>
    <row r="17788" spans="1:4">
      <c r="A17788" s="489" t="str">
        <f t="shared" si="277"/>
        <v>2317100093介護予防訪問リハビリテーション</v>
      </c>
      <c r="B17788" s="489">
        <v>2317100093</v>
      </c>
      <c r="C17788" s="489" t="s">
        <v>2108</v>
      </c>
      <c r="D17788" s="489" t="s">
        <v>17893</v>
      </c>
    </row>
    <row r="17789" spans="1:4">
      <c r="A17789" s="489" t="str">
        <f t="shared" si="277"/>
        <v>2317100093介護予防訪問看護</v>
      </c>
      <c r="B17789" s="489">
        <v>2317100093</v>
      </c>
      <c r="C17789" s="489" t="s">
        <v>2103</v>
      </c>
      <c r="D17789" s="489" t="s">
        <v>17893</v>
      </c>
    </row>
    <row r="17790" spans="1:4">
      <c r="A17790" s="489" t="str">
        <f t="shared" si="277"/>
        <v>2317100093訪問リハビリテーション</v>
      </c>
      <c r="B17790" s="489">
        <v>2317100093</v>
      </c>
      <c r="C17790" s="489" t="s">
        <v>2104</v>
      </c>
      <c r="D17790" s="489" t="s">
        <v>17893</v>
      </c>
    </row>
    <row r="17791" spans="1:4">
      <c r="A17791" s="489" t="str">
        <f t="shared" si="277"/>
        <v>2317100093訪問看護</v>
      </c>
      <c r="B17791" s="489">
        <v>2317100093</v>
      </c>
      <c r="C17791" s="489" t="s">
        <v>2102</v>
      </c>
      <c r="D17791" s="489" t="s">
        <v>17893</v>
      </c>
    </row>
    <row r="17792" spans="1:4">
      <c r="A17792" s="489" t="str">
        <f t="shared" si="277"/>
        <v>2317100119介護予防訪問看護</v>
      </c>
      <c r="B17792" s="489">
        <v>2317100119</v>
      </c>
      <c r="C17792" s="489" t="s">
        <v>2103</v>
      </c>
      <c r="D17792" s="489" t="s">
        <v>17894</v>
      </c>
    </row>
    <row r="17793" spans="1:4">
      <c r="A17793" s="489" t="str">
        <f t="shared" si="277"/>
        <v>2317100119訪問看護</v>
      </c>
      <c r="B17793" s="489">
        <v>2317100119</v>
      </c>
      <c r="C17793" s="489" t="s">
        <v>2102</v>
      </c>
      <c r="D17793" s="489" t="s">
        <v>17894</v>
      </c>
    </row>
    <row r="17794" spans="1:4">
      <c r="A17794" s="489" t="str">
        <f t="shared" ref="A17794:A17857" si="278">B17794&amp;C17794</f>
        <v>2317100127介護予防訪問リハビリテーション</v>
      </c>
      <c r="B17794" s="489">
        <v>2317100127</v>
      </c>
      <c r="C17794" s="489" t="s">
        <v>2108</v>
      </c>
      <c r="D17794" s="489" t="s">
        <v>17895</v>
      </c>
    </row>
    <row r="17795" spans="1:4">
      <c r="A17795" s="489" t="str">
        <f t="shared" si="278"/>
        <v>2317100127介護予防訪問看護</v>
      </c>
      <c r="B17795" s="489">
        <v>2317100127</v>
      </c>
      <c r="C17795" s="489" t="s">
        <v>2103</v>
      </c>
      <c r="D17795" s="489" t="s">
        <v>17895</v>
      </c>
    </row>
    <row r="17796" spans="1:4">
      <c r="A17796" s="489" t="str">
        <f t="shared" si="278"/>
        <v>2317100127訪問リハビリテーション</v>
      </c>
      <c r="B17796" s="489">
        <v>2317100127</v>
      </c>
      <c r="C17796" s="489" t="s">
        <v>2104</v>
      </c>
      <c r="D17796" s="489" t="s">
        <v>17895</v>
      </c>
    </row>
    <row r="17797" spans="1:4">
      <c r="A17797" s="489" t="str">
        <f t="shared" si="278"/>
        <v>2317100127訪問看護</v>
      </c>
      <c r="B17797" s="489">
        <v>2317100127</v>
      </c>
      <c r="C17797" s="489" t="s">
        <v>2102</v>
      </c>
      <c r="D17797" s="489" t="s">
        <v>17895</v>
      </c>
    </row>
    <row r="17798" spans="1:4">
      <c r="A17798" s="489" t="str">
        <f t="shared" si="278"/>
        <v>2317100143介護予防訪問リハビリテーション</v>
      </c>
      <c r="B17798" s="489">
        <v>2317100143</v>
      </c>
      <c r="C17798" s="489" t="s">
        <v>2108</v>
      </c>
      <c r="D17798" s="489" t="s">
        <v>17896</v>
      </c>
    </row>
    <row r="17799" spans="1:4">
      <c r="A17799" s="489" t="str">
        <f t="shared" si="278"/>
        <v>2317100143介護予防訪問看護</v>
      </c>
      <c r="B17799" s="489">
        <v>2317100143</v>
      </c>
      <c r="C17799" s="489" t="s">
        <v>2103</v>
      </c>
      <c r="D17799" s="489" t="s">
        <v>17896</v>
      </c>
    </row>
    <row r="17800" spans="1:4">
      <c r="A17800" s="489" t="str">
        <f t="shared" si="278"/>
        <v>2317100143訪問リハビリテーション</v>
      </c>
      <c r="B17800" s="489">
        <v>2317100143</v>
      </c>
      <c r="C17800" s="489" t="s">
        <v>2104</v>
      </c>
      <c r="D17800" s="489" t="s">
        <v>17896</v>
      </c>
    </row>
    <row r="17801" spans="1:4">
      <c r="A17801" s="489" t="str">
        <f t="shared" si="278"/>
        <v>2317100143訪問看護</v>
      </c>
      <c r="B17801" s="489">
        <v>2317100143</v>
      </c>
      <c r="C17801" s="489" t="s">
        <v>2102</v>
      </c>
      <c r="D17801" s="489" t="s">
        <v>17896</v>
      </c>
    </row>
    <row r="17802" spans="1:4">
      <c r="A17802" s="489" t="str">
        <f t="shared" si="278"/>
        <v>2317100168介護予防訪問リハビリテーション</v>
      </c>
      <c r="B17802" s="489">
        <v>2317100168</v>
      </c>
      <c r="C17802" s="489" t="s">
        <v>2108</v>
      </c>
      <c r="D17802" s="489" t="s">
        <v>14703</v>
      </c>
    </row>
    <row r="17803" spans="1:4">
      <c r="A17803" s="489" t="str">
        <f t="shared" si="278"/>
        <v>2317100168介護予防訪問看護</v>
      </c>
      <c r="B17803" s="489">
        <v>2317100168</v>
      </c>
      <c r="C17803" s="489" t="s">
        <v>2103</v>
      </c>
      <c r="D17803" s="489" t="s">
        <v>14703</v>
      </c>
    </row>
    <row r="17804" spans="1:4">
      <c r="A17804" s="489" t="str">
        <f t="shared" si="278"/>
        <v>2317100168訪問リハビリテーション</v>
      </c>
      <c r="B17804" s="489">
        <v>2317100168</v>
      </c>
      <c r="C17804" s="489" t="s">
        <v>2104</v>
      </c>
      <c r="D17804" s="489" t="s">
        <v>14703</v>
      </c>
    </row>
    <row r="17805" spans="1:4">
      <c r="A17805" s="489" t="str">
        <f t="shared" si="278"/>
        <v>2317100168訪問看護</v>
      </c>
      <c r="B17805" s="489">
        <v>2317100168</v>
      </c>
      <c r="C17805" s="489" t="s">
        <v>2102</v>
      </c>
      <c r="D17805" s="489" t="s">
        <v>14703</v>
      </c>
    </row>
    <row r="17806" spans="1:4">
      <c r="A17806" s="489" t="str">
        <f t="shared" si="278"/>
        <v>2317100176介護予防訪問リハビリテーション</v>
      </c>
      <c r="B17806" s="489">
        <v>2317100176</v>
      </c>
      <c r="C17806" s="489" t="s">
        <v>2108</v>
      </c>
      <c r="D17806" s="489" t="s">
        <v>17897</v>
      </c>
    </row>
    <row r="17807" spans="1:4">
      <c r="A17807" s="489" t="str">
        <f t="shared" si="278"/>
        <v>2317100176介護予防訪問看護</v>
      </c>
      <c r="B17807" s="489">
        <v>2317100176</v>
      </c>
      <c r="C17807" s="489" t="s">
        <v>2103</v>
      </c>
      <c r="D17807" s="489" t="s">
        <v>17897</v>
      </c>
    </row>
    <row r="17808" spans="1:4">
      <c r="A17808" s="489" t="str">
        <f t="shared" si="278"/>
        <v>2317100176訪問リハビリテーション</v>
      </c>
      <c r="B17808" s="489">
        <v>2317100176</v>
      </c>
      <c r="C17808" s="489" t="s">
        <v>2104</v>
      </c>
      <c r="D17808" s="489" t="s">
        <v>17897</v>
      </c>
    </row>
    <row r="17809" spans="1:4">
      <c r="A17809" s="489" t="str">
        <f t="shared" si="278"/>
        <v>2317100176訪問看護</v>
      </c>
      <c r="B17809" s="489">
        <v>2317100176</v>
      </c>
      <c r="C17809" s="489" t="s">
        <v>2102</v>
      </c>
      <c r="D17809" s="489" t="s">
        <v>17897</v>
      </c>
    </row>
    <row r="17810" spans="1:4">
      <c r="A17810" s="489" t="str">
        <f t="shared" si="278"/>
        <v>2317100184介護予防訪問看護</v>
      </c>
      <c r="B17810" s="489">
        <v>2317100184</v>
      </c>
      <c r="C17810" s="489" t="s">
        <v>2103</v>
      </c>
      <c r="D17810" s="489" t="s">
        <v>17898</v>
      </c>
    </row>
    <row r="17811" spans="1:4">
      <c r="A17811" s="489" t="str">
        <f t="shared" si="278"/>
        <v>2317100184訪問看護</v>
      </c>
      <c r="B17811" s="489">
        <v>2317100184</v>
      </c>
      <c r="C17811" s="489" t="s">
        <v>2102</v>
      </c>
      <c r="D17811" s="489" t="s">
        <v>17898</v>
      </c>
    </row>
    <row r="17812" spans="1:4">
      <c r="A17812" s="489" t="str">
        <f t="shared" si="278"/>
        <v>2317100200介護予防訪問リハビリテーション</v>
      </c>
      <c r="B17812" s="489">
        <v>2317100200</v>
      </c>
      <c r="C17812" s="489" t="s">
        <v>2108</v>
      </c>
      <c r="D17812" s="489" t="s">
        <v>17899</v>
      </c>
    </row>
    <row r="17813" spans="1:4">
      <c r="A17813" s="489" t="str">
        <f t="shared" si="278"/>
        <v>2317100200介護予防訪問看護</v>
      </c>
      <c r="B17813" s="489">
        <v>2317100200</v>
      </c>
      <c r="C17813" s="489" t="s">
        <v>2103</v>
      </c>
      <c r="D17813" s="489" t="s">
        <v>17899</v>
      </c>
    </row>
    <row r="17814" spans="1:4">
      <c r="A17814" s="489" t="str">
        <f t="shared" si="278"/>
        <v>2317100200訪問リハビリテーション</v>
      </c>
      <c r="B17814" s="489">
        <v>2317100200</v>
      </c>
      <c r="C17814" s="489" t="s">
        <v>2104</v>
      </c>
      <c r="D17814" s="489" t="s">
        <v>17899</v>
      </c>
    </row>
    <row r="17815" spans="1:4">
      <c r="A17815" s="489" t="str">
        <f t="shared" si="278"/>
        <v>2317100200訪問看護</v>
      </c>
      <c r="B17815" s="489">
        <v>2317100200</v>
      </c>
      <c r="C17815" s="489" t="s">
        <v>2102</v>
      </c>
      <c r="D17815" s="489" t="s">
        <v>17899</v>
      </c>
    </row>
    <row r="17816" spans="1:4">
      <c r="A17816" s="489" t="str">
        <f t="shared" si="278"/>
        <v>2317100218介護予防訪問リハビリテーション</v>
      </c>
      <c r="B17816" s="489">
        <v>2317100218</v>
      </c>
      <c r="C17816" s="489" t="s">
        <v>2108</v>
      </c>
      <c r="D17816" s="489" t="s">
        <v>17900</v>
      </c>
    </row>
    <row r="17817" spans="1:4">
      <c r="A17817" s="489" t="str">
        <f t="shared" si="278"/>
        <v>2317100218介護予防訪問看護</v>
      </c>
      <c r="B17817" s="489">
        <v>2317100218</v>
      </c>
      <c r="C17817" s="489" t="s">
        <v>2103</v>
      </c>
      <c r="D17817" s="489" t="s">
        <v>17900</v>
      </c>
    </row>
    <row r="17818" spans="1:4">
      <c r="A17818" s="489" t="str">
        <f t="shared" si="278"/>
        <v>2317100218訪問リハビリテーション</v>
      </c>
      <c r="B17818" s="489">
        <v>2317100218</v>
      </c>
      <c r="C17818" s="489" t="s">
        <v>2104</v>
      </c>
      <c r="D17818" s="489" t="s">
        <v>17900</v>
      </c>
    </row>
    <row r="17819" spans="1:4">
      <c r="A17819" s="489" t="str">
        <f t="shared" si="278"/>
        <v>2317100218訪問看護</v>
      </c>
      <c r="B17819" s="489">
        <v>2317100218</v>
      </c>
      <c r="C17819" s="489" t="s">
        <v>2102</v>
      </c>
      <c r="D17819" s="489" t="s">
        <v>17900</v>
      </c>
    </row>
    <row r="17820" spans="1:4">
      <c r="A17820" s="489" t="str">
        <f t="shared" si="278"/>
        <v>2317100259介護予防訪問リハビリテーション</v>
      </c>
      <c r="B17820" s="489">
        <v>2317100259</v>
      </c>
      <c r="C17820" s="489" t="s">
        <v>2108</v>
      </c>
      <c r="D17820" s="489" t="s">
        <v>17901</v>
      </c>
    </row>
    <row r="17821" spans="1:4">
      <c r="A17821" s="489" t="str">
        <f t="shared" si="278"/>
        <v>2317100259介護予防訪問看護</v>
      </c>
      <c r="B17821" s="489">
        <v>2317100259</v>
      </c>
      <c r="C17821" s="489" t="s">
        <v>2103</v>
      </c>
      <c r="D17821" s="489" t="s">
        <v>17901</v>
      </c>
    </row>
    <row r="17822" spans="1:4">
      <c r="A17822" s="489" t="str">
        <f t="shared" si="278"/>
        <v>2317100259訪問リハビリテーション</v>
      </c>
      <c r="B17822" s="489">
        <v>2317100259</v>
      </c>
      <c r="C17822" s="489" t="s">
        <v>2104</v>
      </c>
      <c r="D17822" s="489" t="s">
        <v>17901</v>
      </c>
    </row>
    <row r="17823" spans="1:4">
      <c r="A17823" s="489" t="str">
        <f t="shared" si="278"/>
        <v>2317100259訪問看護</v>
      </c>
      <c r="B17823" s="489">
        <v>2317100259</v>
      </c>
      <c r="C17823" s="489" t="s">
        <v>2102</v>
      </c>
      <c r="D17823" s="489" t="s">
        <v>17901</v>
      </c>
    </row>
    <row r="17824" spans="1:4">
      <c r="A17824" s="489" t="str">
        <f t="shared" si="278"/>
        <v>2317100275介護予防訪問リハビリテーション</v>
      </c>
      <c r="B17824" s="489">
        <v>2317100275</v>
      </c>
      <c r="C17824" s="489" t="s">
        <v>2108</v>
      </c>
      <c r="D17824" s="489" t="s">
        <v>17902</v>
      </c>
    </row>
    <row r="17825" spans="1:4">
      <c r="A17825" s="489" t="str">
        <f t="shared" si="278"/>
        <v>2317100275介護予防訪問看護</v>
      </c>
      <c r="B17825" s="489">
        <v>2317100275</v>
      </c>
      <c r="C17825" s="489" t="s">
        <v>2103</v>
      </c>
      <c r="D17825" s="489" t="s">
        <v>17902</v>
      </c>
    </row>
    <row r="17826" spans="1:4">
      <c r="A17826" s="489" t="str">
        <f t="shared" si="278"/>
        <v>2317100275訪問リハビリテーション</v>
      </c>
      <c r="B17826" s="489">
        <v>2317100275</v>
      </c>
      <c r="C17826" s="489" t="s">
        <v>2104</v>
      </c>
      <c r="D17826" s="489" t="s">
        <v>17902</v>
      </c>
    </row>
    <row r="17827" spans="1:4">
      <c r="A17827" s="489" t="str">
        <f t="shared" si="278"/>
        <v>2317100275訪問看護</v>
      </c>
      <c r="B17827" s="489">
        <v>2317100275</v>
      </c>
      <c r="C17827" s="489" t="s">
        <v>2102</v>
      </c>
      <c r="D17827" s="489" t="s">
        <v>17902</v>
      </c>
    </row>
    <row r="17828" spans="1:4">
      <c r="A17828" s="489" t="str">
        <f t="shared" si="278"/>
        <v>2317100283介護予防訪問リハビリテーション</v>
      </c>
      <c r="B17828" s="489">
        <v>2317100283</v>
      </c>
      <c r="C17828" s="489" t="s">
        <v>2108</v>
      </c>
      <c r="D17828" s="489" t="s">
        <v>17903</v>
      </c>
    </row>
    <row r="17829" spans="1:4">
      <c r="A17829" s="489" t="str">
        <f t="shared" si="278"/>
        <v>2317100283介護予防訪問看護</v>
      </c>
      <c r="B17829" s="489">
        <v>2317100283</v>
      </c>
      <c r="C17829" s="489" t="s">
        <v>2103</v>
      </c>
      <c r="D17829" s="489" t="s">
        <v>17903</v>
      </c>
    </row>
    <row r="17830" spans="1:4">
      <c r="A17830" s="489" t="str">
        <f t="shared" si="278"/>
        <v>2317100283訪問リハビリテーション</v>
      </c>
      <c r="B17830" s="489">
        <v>2317100283</v>
      </c>
      <c r="C17830" s="489" t="s">
        <v>2104</v>
      </c>
      <c r="D17830" s="489" t="s">
        <v>17903</v>
      </c>
    </row>
    <row r="17831" spans="1:4">
      <c r="A17831" s="489" t="str">
        <f t="shared" si="278"/>
        <v>2317100283訪問看護</v>
      </c>
      <c r="B17831" s="489">
        <v>2317100283</v>
      </c>
      <c r="C17831" s="489" t="s">
        <v>2102</v>
      </c>
      <c r="D17831" s="489" t="s">
        <v>17903</v>
      </c>
    </row>
    <row r="17832" spans="1:4">
      <c r="A17832" s="489" t="str">
        <f t="shared" si="278"/>
        <v>2317100291介護予防訪問リハビリテーション</v>
      </c>
      <c r="B17832" s="489">
        <v>2317100291</v>
      </c>
      <c r="C17832" s="489" t="s">
        <v>2108</v>
      </c>
      <c r="D17832" s="489" t="s">
        <v>17904</v>
      </c>
    </row>
    <row r="17833" spans="1:4">
      <c r="A17833" s="489" t="str">
        <f t="shared" si="278"/>
        <v>2317100291介護予防訪問看護</v>
      </c>
      <c r="B17833" s="489">
        <v>2317100291</v>
      </c>
      <c r="C17833" s="489" t="s">
        <v>2103</v>
      </c>
      <c r="D17833" s="489" t="s">
        <v>17904</v>
      </c>
    </row>
    <row r="17834" spans="1:4">
      <c r="A17834" s="489" t="str">
        <f t="shared" si="278"/>
        <v>2317100291訪問リハビリテーション</v>
      </c>
      <c r="B17834" s="489">
        <v>2317100291</v>
      </c>
      <c r="C17834" s="489" t="s">
        <v>2104</v>
      </c>
      <c r="D17834" s="489" t="s">
        <v>17904</v>
      </c>
    </row>
    <row r="17835" spans="1:4">
      <c r="A17835" s="489" t="str">
        <f t="shared" si="278"/>
        <v>2317100291訪問看護</v>
      </c>
      <c r="B17835" s="489">
        <v>2317100291</v>
      </c>
      <c r="C17835" s="489" t="s">
        <v>2102</v>
      </c>
      <c r="D17835" s="489" t="s">
        <v>17904</v>
      </c>
    </row>
    <row r="17836" spans="1:4">
      <c r="A17836" s="489" t="str">
        <f t="shared" si="278"/>
        <v>2317100309介護予防訪問リハビリテーション</v>
      </c>
      <c r="B17836" s="489">
        <v>2317100309</v>
      </c>
      <c r="C17836" s="489" t="s">
        <v>2108</v>
      </c>
      <c r="D17836" s="489" t="s">
        <v>17905</v>
      </c>
    </row>
    <row r="17837" spans="1:4">
      <c r="A17837" s="489" t="str">
        <f t="shared" si="278"/>
        <v>2317100309介護予防訪問看護</v>
      </c>
      <c r="B17837" s="489">
        <v>2317100309</v>
      </c>
      <c r="C17837" s="489" t="s">
        <v>2103</v>
      </c>
      <c r="D17837" s="489" t="s">
        <v>17905</v>
      </c>
    </row>
    <row r="17838" spans="1:4">
      <c r="A17838" s="489" t="str">
        <f t="shared" si="278"/>
        <v>2317100309訪問リハビリテーション</v>
      </c>
      <c r="B17838" s="489">
        <v>2317100309</v>
      </c>
      <c r="C17838" s="489" t="s">
        <v>2104</v>
      </c>
      <c r="D17838" s="489" t="s">
        <v>17905</v>
      </c>
    </row>
    <row r="17839" spans="1:4">
      <c r="A17839" s="489" t="str">
        <f t="shared" si="278"/>
        <v>2317100309訪問看護</v>
      </c>
      <c r="B17839" s="489">
        <v>2317100309</v>
      </c>
      <c r="C17839" s="489" t="s">
        <v>2102</v>
      </c>
      <c r="D17839" s="489" t="s">
        <v>17905</v>
      </c>
    </row>
    <row r="17840" spans="1:4">
      <c r="A17840" s="489" t="str">
        <f t="shared" si="278"/>
        <v>2317100325介護予防訪問リハビリテーション</v>
      </c>
      <c r="B17840" s="489">
        <v>2317100325</v>
      </c>
      <c r="C17840" s="489" t="s">
        <v>2108</v>
      </c>
      <c r="D17840" s="489" t="s">
        <v>17906</v>
      </c>
    </row>
    <row r="17841" spans="1:4">
      <c r="A17841" s="489" t="str">
        <f t="shared" si="278"/>
        <v>2317100325介護予防訪問看護</v>
      </c>
      <c r="B17841" s="489">
        <v>2317100325</v>
      </c>
      <c r="C17841" s="489" t="s">
        <v>2103</v>
      </c>
      <c r="D17841" s="489" t="s">
        <v>17906</v>
      </c>
    </row>
    <row r="17842" spans="1:4">
      <c r="A17842" s="489" t="str">
        <f t="shared" si="278"/>
        <v>2317100325訪問リハビリテーション</v>
      </c>
      <c r="B17842" s="489">
        <v>2317100325</v>
      </c>
      <c r="C17842" s="489" t="s">
        <v>2104</v>
      </c>
      <c r="D17842" s="489" t="s">
        <v>17906</v>
      </c>
    </row>
    <row r="17843" spans="1:4">
      <c r="A17843" s="489" t="str">
        <f t="shared" si="278"/>
        <v>2317100325訪問看護</v>
      </c>
      <c r="B17843" s="489">
        <v>2317100325</v>
      </c>
      <c r="C17843" s="489" t="s">
        <v>2102</v>
      </c>
      <c r="D17843" s="489" t="s">
        <v>17906</v>
      </c>
    </row>
    <row r="17844" spans="1:4">
      <c r="A17844" s="489" t="str">
        <f t="shared" si="278"/>
        <v>2317100341介護予防訪問リハビリテーション</v>
      </c>
      <c r="B17844" s="489">
        <v>2317100341</v>
      </c>
      <c r="C17844" s="489" t="s">
        <v>2108</v>
      </c>
      <c r="D17844" s="489" t="s">
        <v>17907</v>
      </c>
    </row>
    <row r="17845" spans="1:4">
      <c r="A17845" s="489" t="str">
        <f t="shared" si="278"/>
        <v>2317100341介護予防訪問看護</v>
      </c>
      <c r="B17845" s="489">
        <v>2317100341</v>
      </c>
      <c r="C17845" s="489" t="s">
        <v>2103</v>
      </c>
      <c r="D17845" s="489" t="s">
        <v>17907</v>
      </c>
    </row>
    <row r="17846" spans="1:4">
      <c r="A17846" s="489" t="str">
        <f t="shared" si="278"/>
        <v>2317100341訪問リハビリテーション</v>
      </c>
      <c r="B17846" s="489">
        <v>2317100341</v>
      </c>
      <c r="C17846" s="489" t="s">
        <v>2104</v>
      </c>
      <c r="D17846" s="489" t="s">
        <v>17907</v>
      </c>
    </row>
    <row r="17847" spans="1:4">
      <c r="A17847" s="489" t="str">
        <f t="shared" si="278"/>
        <v>2317100341訪問看護</v>
      </c>
      <c r="B17847" s="489">
        <v>2317100341</v>
      </c>
      <c r="C17847" s="489" t="s">
        <v>2102</v>
      </c>
      <c r="D17847" s="489" t="s">
        <v>17907</v>
      </c>
    </row>
    <row r="17848" spans="1:4">
      <c r="A17848" s="489" t="str">
        <f t="shared" si="278"/>
        <v>2317100358介護予防訪問リハビリテーション</v>
      </c>
      <c r="B17848" s="489">
        <v>2317100358</v>
      </c>
      <c r="C17848" s="489" t="s">
        <v>2108</v>
      </c>
      <c r="D17848" s="489" t="s">
        <v>17908</v>
      </c>
    </row>
    <row r="17849" spans="1:4">
      <c r="A17849" s="489" t="str">
        <f t="shared" si="278"/>
        <v>2317100358介護予防訪問看護</v>
      </c>
      <c r="B17849" s="489">
        <v>2317100358</v>
      </c>
      <c r="C17849" s="489" t="s">
        <v>2103</v>
      </c>
      <c r="D17849" s="489" t="s">
        <v>17908</v>
      </c>
    </row>
    <row r="17850" spans="1:4">
      <c r="A17850" s="489" t="str">
        <f t="shared" si="278"/>
        <v>2317100358訪問リハビリテーション</v>
      </c>
      <c r="B17850" s="489">
        <v>2317100358</v>
      </c>
      <c r="C17850" s="489" t="s">
        <v>2104</v>
      </c>
      <c r="D17850" s="489" t="s">
        <v>17908</v>
      </c>
    </row>
    <row r="17851" spans="1:4">
      <c r="A17851" s="489" t="str">
        <f t="shared" si="278"/>
        <v>2317100358訪問看護</v>
      </c>
      <c r="B17851" s="489">
        <v>2317100358</v>
      </c>
      <c r="C17851" s="489" t="s">
        <v>2102</v>
      </c>
      <c r="D17851" s="489" t="s">
        <v>17908</v>
      </c>
    </row>
    <row r="17852" spans="1:4">
      <c r="A17852" s="489" t="str">
        <f t="shared" si="278"/>
        <v>2317100374介護予防訪問リハビリテーション</v>
      </c>
      <c r="B17852" s="489">
        <v>2317100374</v>
      </c>
      <c r="C17852" s="489" t="s">
        <v>2108</v>
      </c>
      <c r="D17852" s="489" t="s">
        <v>17909</v>
      </c>
    </row>
    <row r="17853" spans="1:4">
      <c r="A17853" s="489" t="str">
        <f t="shared" si="278"/>
        <v>2317100374介護予防訪問看護</v>
      </c>
      <c r="B17853" s="489">
        <v>2317100374</v>
      </c>
      <c r="C17853" s="489" t="s">
        <v>2103</v>
      </c>
      <c r="D17853" s="489" t="s">
        <v>17909</v>
      </c>
    </row>
    <row r="17854" spans="1:4">
      <c r="A17854" s="489" t="str">
        <f t="shared" si="278"/>
        <v>2317100374訪問リハビリテーション</v>
      </c>
      <c r="B17854" s="489">
        <v>2317100374</v>
      </c>
      <c r="C17854" s="489" t="s">
        <v>2104</v>
      </c>
      <c r="D17854" s="489" t="s">
        <v>17909</v>
      </c>
    </row>
    <row r="17855" spans="1:4">
      <c r="A17855" s="489" t="str">
        <f t="shared" si="278"/>
        <v>2317100374訪問看護</v>
      </c>
      <c r="B17855" s="489">
        <v>2317100374</v>
      </c>
      <c r="C17855" s="489" t="s">
        <v>2102</v>
      </c>
      <c r="D17855" s="489" t="s">
        <v>17909</v>
      </c>
    </row>
    <row r="17856" spans="1:4">
      <c r="A17856" s="489" t="str">
        <f t="shared" si="278"/>
        <v>2317100382介護予防通所リハビリテーション</v>
      </c>
      <c r="B17856" s="489">
        <v>2317100382</v>
      </c>
      <c r="C17856" s="489" t="s">
        <v>2512</v>
      </c>
      <c r="D17856" s="489" t="s">
        <v>17910</v>
      </c>
    </row>
    <row r="17857" spans="1:4">
      <c r="A17857" s="489" t="str">
        <f t="shared" si="278"/>
        <v>2317100382介護予防訪問リハビリテーション</v>
      </c>
      <c r="B17857" s="489">
        <v>2317100382</v>
      </c>
      <c r="C17857" s="489" t="s">
        <v>2108</v>
      </c>
      <c r="D17857" s="489" t="s">
        <v>17910</v>
      </c>
    </row>
    <row r="17858" spans="1:4">
      <c r="A17858" s="489" t="str">
        <f t="shared" ref="A17858:A17921" si="279">B17858&amp;C17858</f>
        <v>2317100382介護予防訪問看護</v>
      </c>
      <c r="B17858" s="489">
        <v>2317100382</v>
      </c>
      <c r="C17858" s="489" t="s">
        <v>2103</v>
      </c>
      <c r="D17858" s="489" t="s">
        <v>17910</v>
      </c>
    </row>
    <row r="17859" spans="1:4">
      <c r="A17859" s="489" t="str">
        <f t="shared" si="279"/>
        <v>2317100382通所リハビリテーション</v>
      </c>
      <c r="B17859" s="489">
        <v>2317100382</v>
      </c>
      <c r="C17859" s="489" t="s">
        <v>2511</v>
      </c>
      <c r="D17859" s="489" t="s">
        <v>17910</v>
      </c>
    </row>
    <row r="17860" spans="1:4">
      <c r="A17860" s="489" t="str">
        <f t="shared" si="279"/>
        <v>2317100382訪問リハビリテーション</v>
      </c>
      <c r="B17860" s="489">
        <v>2317100382</v>
      </c>
      <c r="C17860" s="489" t="s">
        <v>2104</v>
      </c>
      <c r="D17860" s="489" t="s">
        <v>17910</v>
      </c>
    </row>
    <row r="17861" spans="1:4">
      <c r="A17861" s="489" t="str">
        <f t="shared" si="279"/>
        <v>2317100382訪問看護</v>
      </c>
      <c r="B17861" s="489">
        <v>2317100382</v>
      </c>
      <c r="C17861" s="489" t="s">
        <v>2102</v>
      </c>
      <c r="D17861" s="489" t="s">
        <v>17910</v>
      </c>
    </row>
    <row r="17862" spans="1:4">
      <c r="A17862" s="489" t="str">
        <f t="shared" si="279"/>
        <v>2317100408介護予防訪問リハビリテーション</v>
      </c>
      <c r="B17862" s="489">
        <v>2317100408</v>
      </c>
      <c r="C17862" s="489" t="s">
        <v>2108</v>
      </c>
      <c r="D17862" s="489" t="s">
        <v>17911</v>
      </c>
    </row>
    <row r="17863" spans="1:4">
      <c r="A17863" s="489" t="str">
        <f t="shared" si="279"/>
        <v>2317100408介護予防訪問看護</v>
      </c>
      <c r="B17863" s="489">
        <v>2317100408</v>
      </c>
      <c r="C17863" s="489" t="s">
        <v>2103</v>
      </c>
      <c r="D17863" s="489" t="s">
        <v>17911</v>
      </c>
    </row>
    <row r="17864" spans="1:4">
      <c r="A17864" s="489" t="str">
        <f t="shared" si="279"/>
        <v>2317100408訪問リハビリテーション</v>
      </c>
      <c r="B17864" s="489">
        <v>2317100408</v>
      </c>
      <c r="C17864" s="489" t="s">
        <v>2104</v>
      </c>
      <c r="D17864" s="489" t="s">
        <v>17911</v>
      </c>
    </row>
    <row r="17865" spans="1:4">
      <c r="A17865" s="489" t="str">
        <f t="shared" si="279"/>
        <v>2317100408訪問看護</v>
      </c>
      <c r="B17865" s="489">
        <v>2317100408</v>
      </c>
      <c r="C17865" s="489" t="s">
        <v>2102</v>
      </c>
      <c r="D17865" s="489" t="s">
        <v>17911</v>
      </c>
    </row>
    <row r="17866" spans="1:4">
      <c r="A17866" s="489" t="str">
        <f t="shared" si="279"/>
        <v>2317100416介護予防訪問リハビリテーション</v>
      </c>
      <c r="B17866" s="489">
        <v>2317100416</v>
      </c>
      <c r="C17866" s="489" t="s">
        <v>2108</v>
      </c>
      <c r="D17866" s="489" t="s">
        <v>17912</v>
      </c>
    </row>
    <row r="17867" spans="1:4">
      <c r="A17867" s="489" t="str">
        <f t="shared" si="279"/>
        <v>2317100416介護予防訪問看護</v>
      </c>
      <c r="B17867" s="489">
        <v>2317100416</v>
      </c>
      <c r="C17867" s="489" t="s">
        <v>2103</v>
      </c>
      <c r="D17867" s="489" t="s">
        <v>17912</v>
      </c>
    </row>
    <row r="17868" spans="1:4">
      <c r="A17868" s="489" t="str">
        <f t="shared" si="279"/>
        <v>2317100416訪問リハビリテーション</v>
      </c>
      <c r="B17868" s="489">
        <v>2317100416</v>
      </c>
      <c r="C17868" s="489" t="s">
        <v>2104</v>
      </c>
      <c r="D17868" s="489" t="s">
        <v>17912</v>
      </c>
    </row>
    <row r="17869" spans="1:4">
      <c r="A17869" s="489" t="str">
        <f t="shared" si="279"/>
        <v>2317100416訪問看護</v>
      </c>
      <c r="B17869" s="489">
        <v>2317100416</v>
      </c>
      <c r="C17869" s="489" t="s">
        <v>2102</v>
      </c>
      <c r="D17869" s="489" t="s">
        <v>17912</v>
      </c>
    </row>
    <row r="17870" spans="1:4">
      <c r="A17870" s="489" t="str">
        <f t="shared" si="279"/>
        <v>2317100424介護予防訪問リハビリテーション</v>
      </c>
      <c r="B17870" s="489">
        <v>2317100424</v>
      </c>
      <c r="C17870" s="489" t="s">
        <v>2108</v>
      </c>
      <c r="D17870" s="489" t="s">
        <v>17913</v>
      </c>
    </row>
    <row r="17871" spans="1:4">
      <c r="A17871" s="489" t="str">
        <f t="shared" si="279"/>
        <v>2317100424介護予防訪問看護</v>
      </c>
      <c r="B17871" s="489">
        <v>2317100424</v>
      </c>
      <c r="C17871" s="489" t="s">
        <v>2103</v>
      </c>
      <c r="D17871" s="489" t="s">
        <v>17913</v>
      </c>
    </row>
    <row r="17872" spans="1:4">
      <c r="A17872" s="489" t="str">
        <f t="shared" si="279"/>
        <v>2317100424訪問リハビリテーション</v>
      </c>
      <c r="B17872" s="489">
        <v>2317100424</v>
      </c>
      <c r="C17872" s="489" t="s">
        <v>2104</v>
      </c>
      <c r="D17872" s="489" t="s">
        <v>17913</v>
      </c>
    </row>
    <row r="17873" spans="1:4">
      <c r="A17873" s="489" t="str">
        <f t="shared" si="279"/>
        <v>2317100424訪問看護</v>
      </c>
      <c r="B17873" s="489">
        <v>2317100424</v>
      </c>
      <c r="C17873" s="489" t="s">
        <v>2102</v>
      </c>
      <c r="D17873" s="489" t="s">
        <v>17913</v>
      </c>
    </row>
    <row r="17874" spans="1:4">
      <c r="A17874" s="489" t="str">
        <f t="shared" si="279"/>
        <v>2317100432介護予防訪問リハビリテーション</v>
      </c>
      <c r="B17874" s="489">
        <v>2317100432</v>
      </c>
      <c r="C17874" s="489" t="s">
        <v>2108</v>
      </c>
      <c r="D17874" s="489" t="s">
        <v>17914</v>
      </c>
    </row>
    <row r="17875" spans="1:4">
      <c r="A17875" s="489" t="str">
        <f t="shared" si="279"/>
        <v>2317100432介護予防訪問看護</v>
      </c>
      <c r="B17875" s="489">
        <v>2317100432</v>
      </c>
      <c r="C17875" s="489" t="s">
        <v>2103</v>
      </c>
      <c r="D17875" s="489" t="s">
        <v>17914</v>
      </c>
    </row>
    <row r="17876" spans="1:4">
      <c r="A17876" s="489" t="str">
        <f t="shared" si="279"/>
        <v>2317100432訪問リハビリテーション</v>
      </c>
      <c r="B17876" s="489">
        <v>2317100432</v>
      </c>
      <c r="C17876" s="489" t="s">
        <v>2104</v>
      </c>
      <c r="D17876" s="489" t="s">
        <v>17914</v>
      </c>
    </row>
    <row r="17877" spans="1:4">
      <c r="A17877" s="489" t="str">
        <f t="shared" si="279"/>
        <v>2317100432訪問看護</v>
      </c>
      <c r="B17877" s="489">
        <v>2317100432</v>
      </c>
      <c r="C17877" s="489" t="s">
        <v>2102</v>
      </c>
      <c r="D17877" s="489" t="s">
        <v>17914</v>
      </c>
    </row>
    <row r="17878" spans="1:4">
      <c r="A17878" s="489" t="str">
        <f t="shared" si="279"/>
        <v>2317100440介護予防訪問リハビリテーション</v>
      </c>
      <c r="B17878" s="489">
        <v>2317100440</v>
      </c>
      <c r="C17878" s="489" t="s">
        <v>2108</v>
      </c>
      <c r="D17878" s="489" t="s">
        <v>17915</v>
      </c>
    </row>
    <row r="17879" spans="1:4">
      <c r="A17879" s="489" t="str">
        <f t="shared" si="279"/>
        <v>2317100440介護予防訪問看護</v>
      </c>
      <c r="B17879" s="489">
        <v>2317100440</v>
      </c>
      <c r="C17879" s="489" t="s">
        <v>2103</v>
      </c>
      <c r="D17879" s="489" t="s">
        <v>17915</v>
      </c>
    </row>
    <row r="17880" spans="1:4">
      <c r="A17880" s="489" t="str">
        <f t="shared" si="279"/>
        <v>2317100440訪問リハビリテーション</v>
      </c>
      <c r="B17880" s="489">
        <v>2317100440</v>
      </c>
      <c r="C17880" s="489" t="s">
        <v>2104</v>
      </c>
      <c r="D17880" s="489" t="s">
        <v>17915</v>
      </c>
    </row>
    <row r="17881" spans="1:4">
      <c r="A17881" s="489" t="str">
        <f t="shared" si="279"/>
        <v>2317100440訪問看護</v>
      </c>
      <c r="B17881" s="489">
        <v>2317100440</v>
      </c>
      <c r="C17881" s="489" t="s">
        <v>2102</v>
      </c>
      <c r="D17881" s="489" t="s">
        <v>17915</v>
      </c>
    </row>
    <row r="17882" spans="1:4">
      <c r="A17882" s="489" t="str">
        <f t="shared" si="279"/>
        <v>2317200042介護予防訪問リハビリテーション</v>
      </c>
      <c r="B17882" s="489">
        <v>2317200042</v>
      </c>
      <c r="C17882" s="489" t="s">
        <v>2108</v>
      </c>
      <c r="D17882" s="489" t="s">
        <v>17916</v>
      </c>
    </row>
    <row r="17883" spans="1:4">
      <c r="A17883" s="489" t="str">
        <f t="shared" si="279"/>
        <v>2317200042介護予防訪問看護</v>
      </c>
      <c r="B17883" s="489">
        <v>2317200042</v>
      </c>
      <c r="C17883" s="489" t="s">
        <v>2103</v>
      </c>
      <c r="D17883" s="489" t="s">
        <v>17916</v>
      </c>
    </row>
    <row r="17884" spans="1:4">
      <c r="A17884" s="489" t="str">
        <f t="shared" si="279"/>
        <v>2317200042訪問リハビリテーション</v>
      </c>
      <c r="B17884" s="489">
        <v>2317200042</v>
      </c>
      <c r="C17884" s="489" t="s">
        <v>2104</v>
      </c>
      <c r="D17884" s="489" t="s">
        <v>17916</v>
      </c>
    </row>
    <row r="17885" spans="1:4">
      <c r="A17885" s="489" t="str">
        <f t="shared" si="279"/>
        <v>2317200042訪問看護</v>
      </c>
      <c r="B17885" s="489">
        <v>2317200042</v>
      </c>
      <c r="C17885" s="489" t="s">
        <v>2102</v>
      </c>
      <c r="D17885" s="489" t="s">
        <v>17916</v>
      </c>
    </row>
    <row r="17886" spans="1:4">
      <c r="A17886" s="489" t="str">
        <f t="shared" si="279"/>
        <v>2317200059介護予防通所リハビリテーション</v>
      </c>
      <c r="B17886" s="489">
        <v>2317200059</v>
      </c>
      <c r="C17886" s="489" t="s">
        <v>2512</v>
      </c>
      <c r="D17886" s="489" t="s">
        <v>17917</v>
      </c>
    </row>
    <row r="17887" spans="1:4">
      <c r="A17887" s="489" t="str">
        <f t="shared" si="279"/>
        <v>2317200059介護予防訪問リハビリテーション</v>
      </c>
      <c r="B17887" s="489">
        <v>2317200059</v>
      </c>
      <c r="C17887" s="489" t="s">
        <v>2108</v>
      </c>
      <c r="D17887" s="489" t="s">
        <v>17917</v>
      </c>
    </row>
    <row r="17888" spans="1:4">
      <c r="A17888" s="489" t="str">
        <f t="shared" si="279"/>
        <v>2317200059介護予防訪問看護</v>
      </c>
      <c r="B17888" s="489">
        <v>2317200059</v>
      </c>
      <c r="C17888" s="489" t="s">
        <v>2103</v>
      </c>
      <c r="D17888" s="489" t="s">
        <v>17917</v>
      </c>
    </row>
    <row r="17889" spans="1:4">
      <c r="A17889" s="489" t="str">
        <f t="shared" si="279"/>
        <v>2317200059通所リハビリテーション</v>
      </c>
      <c r="B17889" s="489">
        <v>2317200059</v>
      </c>
      <c r="C17889" s="489" t="s">
        <v>2511</v>
      </c>
      <c r="D17889" s="489" t="s">
        <v>17917</v>
      </c>
    </row>
    <row r="17890" spans="1:4">
      <c r="A17890" s="489" t="str">
        <f t="shared" si="279"/>
        <v>2317200059訪問リハビリテーション</v>
      </c>
      <c r="B17890" s="489">
        <v>2317200059</v>
      </c>
      <c r="C17890" s="489" t="s">
        <v>2104</v>
      </c>
      <c r="D17890" s="489" t="s">
        <v>17917</v>
      </c>
    </row>
    <row r="17891" spans="1:4">
      <c r="A17891" s="489" t="str">
        <f t="shared" si="279"/>
        <v>2317200059訪問看護</v>
      </c>
      <c r="B17891" s="489">
        <v>2317200059</v>
      </c>
      <c r="C17891" s="489" t="s">
        <v>2102</v>
      </c>
      <c r="D17891" s="489" t="s">
        <v>17917</v>
      </c>
    </row>
    <row r="17892" spans="1:4">
      <c r="A17892" s="489" t="str">
        <f t="shared" si="279"/>
        <v>2317200067介護予防訪問リハビリテーション</v>
      </c>
      <c r="B17892" s="489">
        <v>2317200067</v>
      </c>
      <c r="C17892" s="489" t="s">
        <v>2108</v>
      </c>
      <c r="D17892" s="489" t="s">
        <v>17918</v>
      </c>
    </row>
    <row r="17893" spans="1:4">
      <c r="A17893" s="489" t="str">
        <f t="shared" si="279"/>
        <v>2317200067介護予防訪問看護</v>
      </c>
      <c r="B17893" s="489">
        <v>2317200067</v>
      </c>
      <c r="C17893" s="489" t="s">
        <v>2103</v>
      </c>
      <c r="D17893" s="489" t="s">
        <v>17918</v>
      </c>
    </row>
    <row r="17894" spans="1:4">
      <c r="A17894" s="489" t="str">
        <f t="shared" si="279"/>
        <v>2317200067訪問リハビリテーション</v>
      </c>
      <c r="B17894" s="489">
        <v>2317200067</v>
      </c>
      <c r="C17894" s="489" t="s">
        <v>2104</v>
      </c>
      <c r="D17894" s="489" t="s">
        <v>17918</v>
      </c>
    </row>
    <row r="17895" spans="1:4">
      <c r="A17895" s="489" t="str">
        <f t="shared" si="279"/>
        <v>2317200067訪問看護</v>
      </c>
      <c r="B17895" s="489">
        <v>2317200067</v>
      </c>
      <c r="C17895" s="489" t="s">
        <v>2102</v>
      </c>
      <c r="D17895" s="489" t="s">
        <v>17918</v>
      </c>
    </row>
    <row r="17896" spans="1:4">
      <c r="A17896" s="489" t="str">
        <f t="shared" si="279"/>
        <v>2317200073介護予防訪問リハビリテーション</v>
      </c>
      <c r="B17896" s="489">
        <v>2317200073</v>
      </c>
      <c r="C17896" s="489" t="s">
        <v>2108</v>
      </c>
      <c r="D17896" s="489" t="s">
        <v>17919</v>
      </c>
    </row>
    <row r="17897" spans="1:4">
      <c r="A17897" s="489" t="str">
        <f t="shared" si="279"/>
        <v>2317200073介護予防訪問看護</v>
      </c>
      <c r="B17897" s="489">
        <v>2317200073</v>
      </c>
      <c r="C17897" s="489" t="s">
        <v>2103</v>
      </c>
      <c r="D17897" s="489" t="s">
        <v>17919</v>
      </c>
    </row>
    <row r="17898" spans="1:4">
      <c r="A17898" s="489" t="str">
        <f t="shared" si="279"/>
        <v>2317200073訪問リハビリテーション</v>
      </c>
      <c r="B17898" s="489">
        <v>2317200073</v>
      </c>
      <c r="C17898" s="489" t="s">
        <v>2104</v>
      </c>
      <c r="D17898" s="489" t="s">
        <v>17919</v>
      </c>
    </row>
    <row r="17899" spans="1:4">
      <c r="A17899" s="489" t="str">
        <f t="shared" si="279"/>
        <v>2317200073訪問看護</v>
      </c>
      <c r="B17899" s="489">
        <v>2317200073</v>
      </c>
      <c r="C17899" s="489" t="s">
        <v>2102</v>
      </c>
      <c r="D17899" s="489" t="s">
        <v>17919</v>
      </c>
    </row>
    <row r="17900" spans="1:4">
      <c r="A17900" s="489" t="str">
        <f t="shared" si="279"/>
        <v>2317200075介護予防訪問リハビリテーション</v>
      </c>
      <c r="B17900" s="489">
        <v>2317200075</v>
      </c>
      <c r="C17900" s="489" t="s">
        <v>2108</v>
      </c>
      <c r="D17900" s="489" t="s">
        <v>17919</v>
      </c>
    </row>
    <row r="17901" spans="1:4">
      <c r="A17901" s="489" t="str">
        <f t="shared" si="279"/>
        <v>2317200075介護予防訪問看護</v>
      </c>
      <c r="B17901" s="489">
        <v>2317200075</v>
      </c>
      <c r="C17901" s="489" t="s">
        <v>2103</v>
      </c>
      <c r="D17901" s="489" t="s">
        <v>17919</v>
      </c>
    </row>
    <row r="17902" spans="1:4">
      <c r="A17902" s="489" t="str">
        <f t="shared" si="279"/>
        <v>2317200075訪問リハビリテーション</v>
      </c>
      <c r="B17902" s="489">
        <v>2317200075</v>
      </c>
      <c r="C17902" s="489" t="s">
        <v>2104</v>
      </c>
      <c r="D17902" s="489" t="s">
        <v>17919</v>
      </c>
    </row>
    <row r="17903" spans="1:4">
      <c r="A17903" s="489" t="str">
        <f t="shared" si="279"/>
        <v>2317200075訪問看護</v>
      </c>
      <c r="B17903" s="489">
        <v>2317200075</v>
      </c>
      <c r="C17903" s="489" t="s">
        <v>2102</v>
      </c>
      <c r="D17903" s="489" t="s">
        <v>17919</v>
      </c>
    </row>
    <row r="17904" spans="1:4">
      <c r="A17904" s="489" t="str">
        <f t="shared" si="279"/>
        <v>2317200109介護予防通所リハビリテーション</v>
      </c>
      <c r="B17904" s="489">
        <v>2317200109</v>
      </c>
      <c r="C17904" s="489" t="s">
        <v>2512</v>
      </c>
      <c r="D17904" s="489" t="s">
        <v>17920</v>
      </c>
    </row>
    <row r="17905" spans="1:4">
      <c r="A17905" s="489" t="str">
        <f t="shared" si="279"/>
        <v>2317200109介護予防訪問リハビリテーション</v>
      </c>
      <c r="B17905" s="489">
        <v>2317200109</v>
      </c>
      <c r="C17905" s="489" t="s">
        <v>2108</v>
      </c>
      <c r="D17905" s="489" t="s">
        <v>17920</v>
      </c>
    </row>
    <row r="17906" spans="1:4">
      <c r="A17906" s="489" t="str">
        <f t="shared" si="279"/>
        <v>2317200109介護予防訪問看護</v>
      </c>
      <c r="B17906" s="489">
        <v>2317200109</v>
      </c>
      <c r="C17906" s="489" t="s">
        <v>2103</v>
      </c>
      <c r="D17906" s="489" t="s">
        <v>17920</v>
      </c>
    </row>
    <row r="17907" spans="1:4">
      <c r="A17907" s="489" t="str">
        <f t="shared" si="279"/>
        <v>2317200109通所リハビリテーション</v>
      </c>
      <c r="B17907" s="489">
        <v>2317200109</v>
      </c>
      <c r="C17907" s="489" t="s">
        <v>2511</v>
      </c>
      <c r="D17907" s="489" t="s">
        <v>17920</v>
      </c>
    </row>
    <row r="17908" spans="1:4">
      <c r="A17908" s="489" t="str">
        <f t="shared" si="279"/>
        <v>2317200109訪問リハビリテーション</v>
      </c>
      <c r="B17908" s="489">
        <v>2317200109</v>
      </c>
      <c r="C17908" s="489" t="s">
        <v>2104</v>
      </c>
      <c r="D17908" s="489" t="s">
        <v>17920</v>
      </c>
    </row>
    <row r="17909" spans="1:4">
      <c r="A17909" s="489" t="str">
        <f t="shared" si="279"/>
        <v>2317200109訪問看護</v>
      </c>
      <c r="B17909" s="489">
        <v>2317200109</v>
      </c>
      <c r="C17909" s="489" t="s">
        <v>2102</v>
      </c>
      <c r="D17909" s="489" t="s">
        <v>17920</v>
      </c>
    </row>
    <row r="17910" spans="1:4">
      <c r="A17910" s="489" t="str">
        <f t="shared" si="279"/>
        <v>2317200117介護予防訪問リハビリテーション</v>
      </c>
      <c r="B17910" s="489">
        <v>2317200117</v>
      </c>
      <c r="C17910" s="489" t="s">
        <v>2108</v>
      </c>
      <c r="D17910" s="489" t="s">
        <v>17921</v>
      </c>
    </row>
    <row r="17911" spans="1:4">
      <c r="A17911" s="489" t="str">
        <f t="shared" si="279"/>
        <v>2317200117介護予防訪問看護</v>
      </c>
      <c r="B17911" s="489">
        <v>2317200117</v>
      </c>
      <c r="C17911" s="489" t="s">
        <v>2103</v>
      </c>
      <c r="D17911" s="489" t="s">
        <v>17921</v>
      </c>
    </row>
    <row r="17912" spans="1:4">
      <c r="A17912" s="489" t="str">
        <f t="shared" si="279"/>
        <v>2317200117訪問リハビリテーション</v>
      </c>
      <c r="B17912" s="489">
        <v>2317200117</v>
      </c>
      <c r="C17912" s="489" t="s">
        <v>2104</v>
      </c>
      <c r="D17912" s="489" t="s">
        <v>17921</v>
      </c>
    </row>
    <row r="17913" spans="1:4">
      <c r="A17913" s="489" t="str">
        <f t="shared" si="279"/>
        <v>2317200117訪問看護</v>
      </c>
      <c r="B17913" s="489">
        <v>2317200117</v>
      </c>
      <c r="C17913" s="489" t="s">
        <v>2102</v>
      </c>
      <c r="D17913" s="489" t="s">
        <v>17921</v>
      </c>
    </row>
    <row r="17914" spans="1:4">
      <c r="A17914" s="489" t="str">
        <f t="shared" si="279"/>
        <v>2317200133介護予防通所リハビリテーション</v>
      </c>
      <c r="B17914" s="489">
        <v>2317200133</v>
      </c>
      <c r="C17914" s="489" t="s">
        <v>2512</v>
      </c>
      <c r="D17914" s="489" t="s">
        <v>17922</v>
      </c>
    </row>
    <row r="17915" spans="1:4">
      <c r="A17915" s="489" t="str">
        <f t="shared" si="279"/>
        <v>2317200133介護予防訪問リハビリテーション</v>
      </c>
      <c r="B17915" s="489">
        <v>2317200133</v>
      </c>
      <c r="C17915" s="489" t="s">
        <v>2108</v>
      </c>
      <c r="D17915" s="489" t="s">
        <v>17922</v>
      </c>
    </row>
    <row r="17916" spans="1:4">
      <c r="A17916" s="489" t="str">
        <f t="shared" si="279"/>
        <v>2317200133介護予防訪問看護</v>
      </c>
      <c r="B17916" s="489">
        <v>2317200133</v>
      </c>
      <c r="C17916" s="489" t="s">
        <v>2103</v>
      </c>
      <c r="D17916" s="489" t="s">
        <v>17922</v>
      </c>
    </row>
    <row r="17917" spans="1:4">
      <c r="A17917" s="489" t="str">
        <f t="shared" si="279"/>
        <v>2317200133通所リハビリテーション</v>
      </c>
      <c r="B17917" s="489">
        <v>2317200133</v>
      </c>
      <c r="C17917" s="489" t="s">
        <v>2511</v>
      </c>
      <c r="D17917" s="489" t="s">
        <v>17922</v>
      </c>
    </row>
    <row r="17918" spans="1:4">
      <c r="A17918" s="489" t="str">
        <f t="shared" si="279"/>
        <v>2317200133訪問リハビリテーション</v>
      </c>
      <c r="B17918" s="489">
        <v>2317200133</v>
      </c>
      <c r="C17918" s="489" t="s">
        <v>2104</v>
      </c>
      <c r="D17918" s="489" t="s">
        <v>17922</v>
      </c>
    </row>
    <row r="17919" spans="1:4">
      <c r="A17919" s="489" t="str">
        <f t="shared" si="279"/>
        <v>2317200133訪問看護</v>
      </c>
      <c r="B17919" s="489">
        <v>2317200133</v>
      </c>
      <c r="C17919" s="489" t="s">
        <v>2102</v>
      </c>
      <c r="D17919" s="489" t="s">
        <v>17922</v>
      </c>
    </row>
    <row r="17920" spans="1:4">
      <c r="A17920" s="489" t="str">
        <f t="shared" si="279"/>
        <v>2317200216介護予防訪問看護</v>
      </c>
      <c r="B17920" s="489">
        <v>2317200216</v>
      </c>
      <c r="C17920" s="489" t="s">
        <v>2103</v>
      </c>
      <c r="D17920" s="489" t="s">
        <v>17923</v>
      </c>
    </row>
    <row r="17921" spans="1:4">
      <c r="A17921" s="489" t="str">
        <f t="shared" si="279"/>
        <v>2317200216訪問看護</v>
      </c>
      <c r="B17921" s="489">
        <v>2317200216</v>
      </c>
      <c r="C17921" s="489" t="s">
        <v>2102</v>
      </c>
      <c r="D17921" s="489" t="s">
        <v>17923</v>
      </c>
    </row>
    <row r="17922" spans="1:4">
      <c r="A17922" s="489" t="str">
        <f t="shared" ref="A17922:A17985" si="280">B17922&amp;C17922</f>
        <v>2317200240介護予防訪問リハビリテーション</v>
      </c>
      <c r="B17922" s="489">
        <v>2317200240</v>
      </c>
      <c r="C17922" s="489" t="s">
        <v>2108</v>
      </c>
      <c r="D17922" s="489" t="s">
        <v>17924</v>
      </c>
    </row>
    <row r="17923" spans="1:4">
      <c r="A17923" s="489" t="str">
        <f t="shared" si="280"/>
        <v>2317200240介護予防訪問看護</v>
      </c>
      <c r="B17923" s="489">
        <v>2317200240</v>
      </c>
      <c r="C17923" s="489" t="s">
        <v>2103</v>
      </c>
      <c r="D17923" s="489" t="s">
        <v>17924</v>
      </c>
    </row>
    <row r="17924" spans="1:4">
      <c r="A17924" s="489" t="str">
        <f t="shared" si="280"/>
        <v>2317200240訪問リハビリテーション</v>
      </c>
      <c r="B17924" s="489">
        <v>2317200240</v>
      </c>
      <c r="C17924" s="489" t="s">
        <v>2104</v>
      </c>
      <c r="D17924" s="489" t="s">
        <v>17924</v>
      </c>
    </row>
    <row r="17925" spans="1:4">
      <c r="A17925" s="489" t="str">
        <f t="shared" si="280"/>
        <v>2317200240訪問看護</v>
      </c>
      <c r="B17925" s="489">
        <v>2317200240</v>
      </c>
      <c r="C17925" s="489" t="s">
        <v>2102</v>
      </c>
      <c r="D17925" s="489" t="s">
        <v>17924</v>
      </c>
    </row>
    <row r="17926" spans="1:4">
      <c r="A17926" s="489" t="str">
        <f t="shared" si="280"/>
        <v>2317200273介護予防訪問看護</v>
      </c>
      <c r="B17926" s="489">
        <v>2317200273</v>
      </c>
      <c r="C17926" s="489" t="s">
        <v>2103</v>
      </c>
      <c r="D17926" s="489" t="s">
        <v>14954</v>
      </c>
    </row>
    <row r="17927" spans="1:4">
      <c r="A17927" s="489" t="str">
        <f t="shared" si="280"/>
        <v>2317200273訪問看護</v>
      </c>
      <c r="B17927" s="489">
        <v>2317200273</v>
      </c>
      <c r="C17927" s="489" t="s">
        <v>2102</v>
      </c>
      <c r="D17927" s="489" t="s">
        <v>14954</v>
      </c>
    </row>
    <row r="17928" spans="1:4">
      <c r="A17928" s="489" t="str">
        <f t="shared" si="280"/>
        <v>2317200281介護予防訪問リハビリテーション</v>
      </c>
      <c r="B17928" s="489">
        <v>2317200281</v>
      </c>
      <c r="C17928" s="489" t="s">
        <v>2108</v>
      </c>
      <c r="D17928" s="489" t="s">
        <v>17925</v>
      </c>
    </row>
    <row r="17929" spans="1:4">
      <c r="A17929" s="489" t="str">
        <f t="shared" si="280"/>
        <v>2317200281介護予防訪問看護</v>
      </c>
      <c r="B17929" s="489">
        <v>2317200281</v>
      </c>
      <c r="C17929" s="489" t="s">
        <v>2103</v>
      </c>
      <c r="D17929" s="489" t="s">
        <v>17925</v>
      </c>
    </row>
    <row r="17930" spans="1:4">
      <c r="A17930" s="489" t="str">
        <f t="shared" si="280"/>
        <v>2317200281訪問リハビリテーション</v>
      </c>
      <c r="B17930" s="489">
        <v>2317200281</v>
      </c>
      <c r="C17930" s="489" t="s">
        <v>2104</v>
      </c>
      <c r="D17930" s="489" t="s">
        <v>17925</v>
      </c>
    </row>
    <row r="17931" spans="1:4">
      <c r="A17931" s="489" t="str">
        <f t="shared" si="280"/>
        <v>2317200281訪問看護</v>
      </c>
      <c r="B17931" s="489">
        <v>2317200281</v>
      </c>
      <c r="C17931" s="489" t="s">
        <v>2102</v>
      </c>
      <c r="D17931" s="489" t="s">
        <v>17925</v>
      </c>
    </row>
    <row r="17932" spans="1:4">
      <c r="A17932" s="489" t="str">
        <f t="shared" si="280"/>
        <v>2317200307介護予防訪問リハビリテーション</v>
      </c>
      <c r="B17932" s="489">
        <v>2317200307</v>
      </c>
      <c r="C17932" s="489" t="s">
        <v>2108</v>
      </c>
      <c r="D17932" s="489" t="s">
        <v>17758</v>
      </c>
    </row>
    <row r="17933" spans="1:4">
      <c r="A17933" s="489" t="str">
        <f t="shared" si="280"/>
        <v>2317200307介護予防訪問看護</v>
      </c>
      <c r="B17933" s="489">
        <v>2317200307</v>
      </c>
      <c r="C17933" s="489" t="s">
        <v>2103</v>
      </c>
      <c r="D17933" s="489" t="s">
        <v>17758</v>
      </c>
    </row>
    <row r="17934" spans="1:4">
      <c r="A17934" s="489" t="str">
        <f t="shared" si="280"/>
        <v>2317200307訪問リハビリテーション</v>
      </c>
      <c r="B17934" s="489">
        <v>2317200307</v>
      </c>
      <c r="C17934" s="489" t="s">
        <v>2104</v>
      </c>
      <c r="D17934" s="489" t="s">
        <v>17758</v>
      </c>
    </row>
    <row r="17935" spans="1:4">
      <c r="A17935" s="489" t="str">
        <f t="shared" si="280"/>
        <v>2317200307訪問看護</v>
      </c>
      <c r="B17935" s="489">
        <v>2317200307</v>
      </c>
      <c r="C17935" s="489" t="s">
        <v>2102</v>
      </c>
      <c r="D17935" s="489" t="s">
        <v>17758</v>
      </c>
    </row>
    <row r="17936" spans="1:4">
      <c r="A17936" s="489" t="str">
        <f t="shared" si="280"/>
        <v>2317200315介護予防訪問看護</v>
      </c>
      <c r="B17936" s="489">
        <v>2317200315</v>
      </c>
      <c r="C17936" s="489" t="s">
        <v>2103</v>
      </c>
      <c r="D17936" s="489" t="s">
        <v>17926</v>
      </c>
    </row>
    <row r="17937" spans="1:4">
      <c r="A17937" s="489" t="str">
        <f t="shared" si="280"/>
        <v>2317200315訪問看護</v>
      </c>
      <c r="B17937" s="489">
        <v>2317200315</v>
      </c>
      <c r="C17937" s="489" t="s">
        <v>2102</v>
      </c>
      <c r="D17937" s="489" t="s">
        <v>17926</v>
      </c>
    </row>
    <row r="17938" spans="1:4">
      <c r="A17938" s="489" t="str">
        <f t="shared" si="280"/>
        <v>2317200323介護予防訪問リハビリテーション</v>
      </c>
      <c r="B17938" s="489">
        <v>2317200323</v>
      </c>
      <c r="C17938" s="489" t="s">
        <v>2108</v>
      </c>
      <c r="D17938" s="489" t="s">
        <v>17927</v>
      </c>
    </row>
    <row r="17939" spans="1:4">
      <c r="A17939" s="489" t="str">
        <f t="shared" si="280"/>
        <v>2317200323介護予防訪問看護</v>
      </c>
      <c r="B17939" s="489">
        <v>2317200323</v>
      </c>
      <c r="C17939" s="489" t="s">
        <v>2103</v>
      </c>
      <c r="D17939" s="489" t="s">
        <v>17927</v>
      </c>
    </row>
    <row r="17940" spans="1:4">
      <c r="A17940" s="489" t="str">
        <f t="shared" si="280"/>
        <v>2317200323訪問リハビリテーション</v>
      </c>
      <c r="B17940" s="489">
        <v>2317200323</v>
      </c>
      <c r="C17940" s="489" t="s">
        <v>2104</v>
      </c>
      <c r="D17940" s="489" t="s">
        <v>17927</v>
      </c>
    </row>
    <row r="17941" spans="1:4">
      <c r="A17941" s="489" t="str">
        <f t="shared" si="280"/>
        <v>2317200323訪問看護</v>
      </c>
      <c r="B17941" s="489">
        <v>2317200323</v>
      </c>
      <c r="C17941" s="489" t="s">
        <v>2102</v>
      </c>
      <c r="D17941" s="489" t="s">
        <v>17927</v>
      </c>
    </row>
    <row r="17942" spans="1:4">
      <c r="A17942" s="489" t="str">
        <f t="shared" si="280"/>
        <v>2317200364介護予防訪問看護</v>
      </c>
      <c r="B17942" s="489">
        <v>2317200364</v>
      </c>
      <c r="C17942" s="489" t="s">
        <v>2103</v>
      </c>
      <c r="D17942" s="489" t="s">
        <v>17928</v>
      </c>
    </row>
    <row r="17943" spans="1:4">
      <c r="A17943" s="489" t="str">
        <f t="shared" si="280"/>
        <v>2317200364訪問看護</v>
      </c>
      <c r="B17943" s="489">
        <v>2317200364</v>
      </c>
      <c r="C17943" s="489" t="s">
        <v>2102</v>
      </c>
      <c r="D17943" s="489" t="s">
        <v>17928</v>
      </c>
    </row>
    <row r="17944" spans="1:4">
      <c r="A17944" s="489" t="str">
        <f t="shared" si="280"/>
        <v>2317200372介護予防訪問リハビリテーション</v>
      </c>
      <c r="B17944" s="489">
        <v>2317200372</v>
      </c>
      <c r="C17944" s="489" t="s">
        <v>2108</v>
      </c>
      <c r="D17944" s="489" t="s">
        <v>15668</v>
      </c>
    </row>
    <row r="17945" spans="1:4">
      <c r="A17945" s="489" t="str">
        <f t="shared" si="280"/>
        <v>2317200372介護予防訪問看護</v>
      </c>
      <c r="B17945" s="489">
        <v>2317200372</v>
      </c>
      <c r="C17945" s="489" t="s">
        <v>2103</v>
      </c>
      <c r="D17945" s="489" t="s">
        <v>15668</v>
      </c>
    </row>
    <row r="17946" spans="1:4">
      <c r="A17946" s="489" t="str">
        <f t="shared" si="280"/>
        <v>2317200372訪問リハビリテーション</v>
      </c>
      <c r="B17946" s="489">
        <v>2317200372</v>
      </c>
      <c r="C17946" s="489" t="s">
        <v>2104</v>
      </c>
      <c r="D17946" s="489" t="s">
        <v>15668</v>
      </c>
    </row>
    <row r="17947" spans="1:4">
      <c r="A17947" s="489" t="str">
        <f t="shared" si="280"/>
        <v>2317200372訪問看護</v>
      </c>
      <c r="B17947" s="489">
        <v>2317200372</v>
      </c>
      <c r="C17947" s="489" t="s">
        <v>2102</v>
      </c>
      <c r="D17947" s="489" t="s">
        <v>15668</v>
      </c>
    </row>
    <row r="17948" spans="1:4">
      <c r="A17948" s="489" t="str">
        <f t="shared" si="280"/>
        <v>2317200380介護予防訪問リハビリテーション</v>
      </c>
      <c r="B17948" s="489">
        <v>2317200380</v>
      </c>
      <c r="C17948" s="489" t="s">
        <v>2108</v>
      </c>
      <c r="D17948" s="489" t="s">
        <v>17929</v>
      </c>
    </row>
    <row r="17949" spans="1:4">
      <c r="A17949" s="489" t="str">
        <f t="shared" si="280"/>
        <v>2317200380介護予防訪問看護</v>
      </c>
      <c r="B17949" s="489">
        <v>2317200380</v>
      </c>
      <c r="C17949" s="489" t="s">
        <v>2103</v>
      </c>
      <c r="D17949" s="489" t="s">
        <v>17929</v>
      </c>
    </row>
    <row r="17950" spans="1:4">
      <c r="A17950" s="489" t="str">
        <f t="shared" si="280"/>
        <v>2317200380訪問リハビリテーション</v>
      </c>
      <c r="B17950" s="489">
        <v>2317200380</v>
      </c>
      <c r="C17950" s="489" t="s">
        <v>2104</v>
      </c>
      <c r="D17950" s="489" t="s">
        <v>17929</v>
      </c>
    </row>
    <row r="17951" spans="1:4">
      <c r="A17951" s="489" t="str">
        <f t="shared" si="280"/>
        <v>2317200380訪問看護</v>
      </c>
      <c r="B17951" s="489">
        <v>2317200380</v>
      </c>
      <c r="C17951" s="489" t="s">
        <v>2102</v>
      </c>
      <c r="D17951" s="489" t="s">
        <v>17929</v>
      </c>
    </row>
    <row r="17952" spans="1:4">
      <c r="A17952" s="489" t="str">
        <f t="shared" si="280"/>
        <v>2317200406介護予防通所リハビリテーション</v>
      </c>
      <c r="B17952" s="489">
        <v>2317200406</v>
      </c>
      <c r="C17952" s="489" t="s">
        <v>2512</v>
      </c>
      <c r="D17952" s="489" t="s">
        <v>17916</v>
      </c>
    </row>
    <row r="17953" spans="1:4">
      <c r="A17953" s="489" t="str">
        <f t="shared" si="280"/>
        <v>2317200406介護予防訪問リハビリテーション</v>
      </c>
      <c r="B17953" s="489">
        <v>2317200406</v>
      </c>
      <c r="C17953" s="489" t="s">
        <v>2108</v>
      </c>
      <c r="D17953" s="489" t="s">
        <v>17916</v>
      </c>
    </row>
    <row r="17954" spans="1:4">
      <c r="A17954" s="489" t="str">
        <f t="shared" si="280"/>
        <v>2317200406介護予防訪問看護</v>
      </c>
      <c r="B17954" s="489">
        <v>2317200406</v>
      </c>
      <c r="C17954" s="489" t="s">
        <v>2103</v>
      </c>
      <c r="D17954" s="489" t="s">
        <v>17916</v>
      </c>
    </row>
    <row r="17955" spans="1:4">
      <c r="A17955" s="489" t="str">
        <f t="shared" si="280"/>
        <v>2317200406通所リハビリテーション</v>
      </c>
      <c r="B17955" s="489">
        <v>2317200406</v>
      </c>
      <c r="C17955" s="489" t="s">
        <v>2511</v>
      </c>
      <c r="D17955" s="489" t="s">
        <v>17916</v>
      </c>
    </row>
    <row r="17956" spans="1:4">
      <c r="A17956" s="489" t="str">
        <f t="shared" si="280"/>
        <v>2317200406訪問リハビリテーション</v>
      </c>
      <c r="B17956" s="489">
        <v>2317200406</v>
      </c>
      <c r="C17956" s="489" t="s">
        <v>2104</v>
      </c>
      <c r="D17956" s="489" t="s">
        <v>17916</v>
      </c>
    </row>
    <row r="17957" spans="1:4">
      <c r="A17957" s="489" t="str">
        <f t="shared" si="280"/>
        <v>2317200406訪問看護</v>
      </c>
      <c r="B17957" s="489">
        <v>2317200406</v>
      </c>
      <c r="C17957" s="489" t="s">
        <v>2102</v>
      </c>
      <c r="D17957" s="489" t="s">
        <v>17916</v>
      </c>
    </row>
    <row r="17958" spans="1:4">
      <c r="A17958" s="489" t="str">
        <f t="shared" si="280"/>
        <v>2317200422介護予防訪問リハビリテーション</v>
      </c>
      <c r="B17958" s="489">
        <v>2317200422</v>
      </c>
      <c r="C17958" s="489" t="s">
        <v>2108</v>
      </c>
      <c r="D17958" s="489" t="s">
        <v>17930</v>
      </c>
    </row>
    <row r="17959" spans="1:4">
      <c r="A17959" s="489" t="str">
        <f t="shared" si="280"/>
        <v>2317200422介護予防訪問看護</v>
      </c>
      <c r="B17959" s="489">
        <v>2317200422</v>
      </c>
      <c r="C17959" s="489" t="s">
        <v>2103</v>
      </c>
      <c r="D17959" s="489" t="s">
        <v>17930</v>
      </c>
    </row>
    <row r="17960" spans="1:4">
      <c r="A17960" s="489" t="str">
        <f t="shared" si="280"/>
        <v>2317200422訪問リハビリテーション</v>
      </c>
      <c r="B17960" s="489">
        <v>2317200422</v>
      </c>
      <c r="C17960" s="489" t="s">
        <v>2104</v>
      </c>
      <c r="D17960" s="489" t="s">
        <v>17930</v>
      </c>
    </row>
    <row r="17961" spans="1:4">
      <c r="A17961" s="489" t="str">
        <f t="shared" si="280"/>
        <v>2317200422訪問看護</v>
      </c>
      <c r="B17961" s="489">
        <v>2317200422</v>
      </c>
      <c r="C17961" s="489" t="s">
        <v>2102</v>
      </c>
      <c r="D17961" s="489" t="s">
        <v>17930</v>
      </c>
    </row>
    <row r="17962" spans="1:4">
      <c r="A17962" s="489" t="str">
        <f t="shared" si="280"/>
        <v>2317200430介護予防訪問リハビリテーション</v>
      </c>
      <c r="B17962" s="489">
        <v>2317200430</v>
      </c>
      <c r="C17962" s="489" t="s">
        <v>2108</v>
      </c>
      <c r="D17962" s="489" t="s">
        <v>17931</v>
      </c>
    </row>
    <row r="17963" spans="1:4">
      <c r="A17963" s="489" t="str">
        <f t="shared" si="280"/>
        <v>2317200430介護予防訪問看護</v>
      </c>
      <c r="B17963" s="489">
        <v>2317200430</v>
      </c>
      <c r="C17963" s="489" t="s">
        <v>2103</v>
      </c>
      <c r="D17963" s="489" t="s">
        <v>17931</v>
      </c>
    </row>
    <row r="17964" spans="1:4">
      <c r="A17964" s="489" t="str">
        <f t="shared" si="280"/>
        <v>2317200430訪問リハビリテーション</v>
      </c>
      <c r="B17964" s="489">
        <v>2317200430</v>
      </c>
      <c r="C17964" s="489" t="s">
        <v>2104</v>
      </c>
      <c r="D17964" s="489" t="s">
        <v>17931</v>
      </c>
    </row>
    <row r="17965" spans="1:4">
      <c r="A17965" s="489" t="str">
        <f t="shared" si="280"/>
        <v>2317200430訪問看護</v>
      </c>
      <c r="B17965" s="489">
        <v>2317200430</v>
      </c>
      <c r="C17965" s="489" t="s">
        <v>2102</v>
      </c>
      <c r="D17965" s="489" t="s">
        <v>17931</v>
      </c>
    </row>
    <row r="17966" spans="1:4">
      <c r="A17966" s="489" t="str">
        <f t="shared" si="280"/>
        <v>2317200448介護予防訪問リハビリテーション</v>
      </c>
      <c r="B17966" s="489">
        <v>2317200448</v>
      </c>
      <c r="C17966" s="489" t="s">
        <v>2108</v>
      </c>
      <c r="D17966" s="489" t="s">
        <v>17728</v>
      </c>
    </row>
    <row r="17967" spans="1:4">
      <c r="A17967" s="489" t="str">
        <f t="shared" si="280"/>
        <v>2317200448介護予防訪問看護</v>
      </c>
      <c r="B17967" s="489">
        <v>2317200448</v>
      </c>
      <c r="C17967" s="489" t="s">
        <v>2103</v>
      </c>
      <c r="D17967" s="489" t="s">
        <v>17728</v>
      </c>
    </row>
    <row r="17968" spans="1:4">
      <c r="A17968" s="489" t="str">
        <f t="shared" si="280"/>
        <v>2317200448訪問リハビリテーション</v>
      </c>
      <c r="B17968" s="489">
        <v>2317200448</v>
      </c>
      <c r="C17968" s="489" t="s">
        <v>2104</v>
      </c>
      <c r="D17968" s="489" t="s">
        <v>17728</v>
      </c>
    </row>
    <row r="17969" spans="1:4">
      <c r="A17969" s="489" t="str">
        <f t="shared" si="280"/>
        <v>2317200448訪問看護</v>
      </c>
      <c r="B17969" s="489">
        <v>2317200448</v>
      </c>
      <c r="C17969" s="489" t="s">
        <v>2102</v>
      </c>
      <c r="D17969" s="489" t="s">
        <v>17728</v>
      </c>
    </row>
    <row r="17970" spans="1:4">
      <c r="A17970" s="489" t="str">
        <f t="shared" si="280"/>
        <v>2317200455介護予防訪問リハビリテーション</v>
      </c>
      <c r="B17970" s="489">
        <v>2317200455</v>
      </c>
      <c r="C17970" s="489" t="s">
        <v>2108</v>
      </c>
      <c r="D17970" s="489" t="s">
        <v>17932</v>
      </c>
    </row>
    <row r="17971" spans="1:4">
      <c r="A17971" s="489" t="str">
        <f t="shared" si="280"/>
        <v>2317200455介護予防訪問看護</v>
      </c>
      <c r="B17971" s="489">
        <v>2317200455</v>
      </c>
      <c r="C17971" s="489" t="s">
        <v>2103</v>
      </c>
      <c r="D17971" s="489" t="s">
        <v>17932</v>
      </c>
    </row>
    <row r="17972" spans="1:4">
      <c r="A17972" s="489" t="str">
        <f t="shared" si="280"/>
        <v>2317200455訪問リハビリテーション</v>
      </c>
      <c r="B17972" s="489">
        <v>2317200455</v>
      </c>
      <c r="C17972" s="489" t="s">
        <v>2104</v>
      </c>
      <c r="D17972" s="489" t="s">
        <v>17932</v>
      </c>
    </row>
    <row r="17973" spans="1:4">
      <c r="A17973" s="489" t="str">
        <f t="shared" si="280"/>
        <v>2317200455訪問看護</v>
      </c>
      <c r="B17973" s="489">
        <v>2317200455</v>
      </c>
      <c r="C17973" s="489" t="s">
        <v>2102</v>
      </c>
      <c r="D17973" s="489" t="s">
        <v>17932</v>
      </c>
    </row>
    <row r="17974" spans="1:4">
      <c r="A17974" s="489" t="str">
        <f t="shared" si="280"/>
        <v>2317200463介護予防訪問リハビリテーション</v>
      </c>
      <c r="B17974" s="489">
        <v>2317200463</v>
      </c>
      <c r="C17974" s="489" t="s">
        <v>2108</v>
      </c>
      <c r="D17974" s="489" t="s">
        <v>17933</v>
      </c>
    </row>
    <row r="17975" spans="1:4">
      <c r="A17975" s="489" t="str">
        <f t="shared" si="280"/>
        <v>2317200463介護予防訪問看護</v>
      </c>
      <c r="B17975" s="489">
        <v>2317200463</v>
      </c>
      <c r="C17975" s="489" t="s">
        <v>2103</v>
      </c>
      <c r="D17975" s="489" t="s">
        <v>17933</v>
      </c>
    </row>
    <row r="17976" spans="1:4">
      <c r="A17976" s="489" t="str">
        <f t="shared" si="280"/>
        <v>2317200463訪問リハビリテーション</v>
      </c>
      <c r="B17976" s="489">
        <v>2317200463</v>
      </c>
      <c r="C17976" s="489" t="s">
        <v>2104</v>
      </c>
      <c r="D17976" s="489" t="s">
        <v>17933</v>
      </c>
    </row>
    <row r="17977" spans="1:4">
      <c r="A17977" s="489" t="str">
        <f t="shared" si="280"/>
        <v>2317200463訪問看護</v>
      </c>
      <c r="B17977" s="489">
        <v>2317200463</v>
      </c>
      <c r="C17977" s="489" t="s">
        <v>2102</v>
      </c>
      <c r="D17977" s="489" t="s">
        <v>17933</v>
      </c>
    </row>
    <row r="17978" spans="1:4">
      <c r="A17978" s="489" t="str">
        <f t="shared" si="280"/>
        <v>2317200471介護予防訪問リハビリテーション</v>
      </c>
      <c r="B17978" s="489">
        <v>2317200471</v>
      </c>
      <c r="C17978" s="489" t="s">
        <v>2108</v>
      </c>
      <c r="D17978" s="489" t="s">
        <v>17934</v>
      </c>
    </row>
    <row r="17979" spans="1:4">
      <c r="A17979" s="489" t="str">
        <f t="shared" si="280"/>
        <v>2317200471介護予防訪問看護</v>
      </c>
      <c r="B17979" s="489">
        <v>2317200471</v>
      </c>
      <c r="C17979" s="489" t="s">
        <v>2103</v>
      </c>
      <c r="D17979" s="489" t="s">
        <v>17934</v>
      </c>
    </row>
    <row r="17980" spans="1:4">
      <c r="A17980" s="489" t="str">
        <f t="shared" si="280"/>
        <v>2317200471訪問リハビリテーション</v>
      </c>
      <c r="B17980" s="489">
        <v>2317200471</v>
      </c>
      <c r="C17980" s="489" t="s">
        <v>2104</v>
      </c>
      <c r="D17980" s="489" t="s">
        <v>17934</v>
      </c>
    </row>
    <row r="17981" spans="1:4">
      <c r="A17981" s="489" t="str">
        <f t="shared" si="280"/>
        <v>2317200471訪問看護</v>
      </c>
      <c r="B17981" s="489">
        <v>2317200471</v>
      </c>
      <c r="C17981" s="489" t="s">
        <v>2102</v>
      </c>
      <c r="D17981" s="489" t="s">
        <v>17934</v>
      </c>
    </row>
    <row r="17982" spans="1:4">
      <c r="A17982" s="489" t="str">
        <f t="shared" si="280"/>
        <v>2317200489介護予防訪問リハビリテーション</v>
      </c>
      <c r="B17982" s="489">
        <v>2317200489</v>
      </c>
      <c r="C17982" s="489" t="s">
        <v>2108</v>
      </c>
      <c r="D17982" s="489" t="s">
        <v>17935</v>
      </c>
    </row>
    <row r="17983" spans="1:4">
      <c r="A17983" s="489" t="str">
        <f t="shared" si="280"/>
        <v>2317200489介護予防訪問看護</v>
      </c>
      <c r="B17983" s="489">
        <v>2317200489</v>
      </c>
      <c r="C17983" s="489" t="s">
        <v>2103</v>
      </c>
      <c r="D17983" s="489" t="s">
        <v>17935</v>
      </c>
    </row>
    <row r="17984" spans="1:4">
      <c r="A17984" s="489" t="str">
        <f t="shared" si="280"/>
        <v>2317200489訪問リハビリテーション</v>
      </c>
      <c r="B17984" s="489">
        <v>2317200489</v>
      </c>
      <c r="C17984" s="489" t="s">
        <v>2104</v>
      </c>
      <c r="D17984" s="489" t="s">
        <v>17935</v>
      </c>
    </row>
    <row r="17985" spans="1:4">
      <c r="A17985" s="489" t="str">
        <f t="shared" si="280"/>
        <v>2317200489訪問看護</v>
      </c>
      <c r="B17985" s="489">
        <v>2317200489</v>
      </c>
      <c r="C17985" s="489" t="s">
        <v>2102</v>
      </c>
      <c r="D17985" s="489" t="s">
        <v>17935</v>
      </c>
    </row>
    <row r="17986" spans="1:4">
      <c r="A17986" s="489" t="str">
        <f t="shared" ref="A17986:A18049" si="281">B17986&amp;C17986</f>
        <v>2317200497介護予防訪問リハビリテーション</v>
      </c>
      <c r="B17986" s="489">
        <v>2317200497</v>
      </c>
      <c r="C17986" s="489" t="s">
        <v>2108</v>
      </c>
      <c r="D17986" s="489" t="s">
        <v>17936</v>
      </c>
    </row>
    <row r="17987" spans="1:4">
      <c r="A17987" s="489" t="str">
        <f t="shared" si="281"/>
        <v>2317200497介護予防訪問看護</v>
      </c>
      <c r="B17987" s="489">
        <v>2317200497</v>
      </c>
      <c r="C17987" s="489" t="s">
        <v>2103</v>
      </c>
      <c r="D17987" s="489" t="s">
        <v>17936</v>
      </c>
    </row>
    <row r="17988" spans="1:4">
      <c r="A17988" s="489" t="str">
        <f t="shared" si="281"/>
        <v>2317200497訪問リハビリテーション</v>
      </c>
      <c r="B17988" s="489">
        <v>2317200497</v>
      </c>
      <c r="C17988" s="489" t="s">
        <v>2104</v>
      </c>
      <c r="D17988" s="489" t="s">
        <v>17936</v>
      </c>
    </row>
    <row r="17989" spans="1:4">
      <c r="A17989" s="489" t="str">
        <f t="shared" si="281"/>
        <v>2317200497訪問看護</v>
      </c>
      <c r="B17989" s="489">
        <v>2317200497</v>
      </c>
      <c r="C17989" s="489" t="s">
        <v>2102</v>
      </c>
      <c r="D17989" s="489" t="s">
        <v>17936</v>
      </c>
    </row>
    <row r="17990" spans="1:4">
      <c r="A17990" s="489" t="str">
        <f t="shared" si="281"/>
        <v>2317200505介護予防訪問リハビリテーション</v>
      </c>
      <c r="B17990" s="489">
        <v>2317200505</v>
      </c>
      <c r="C17990" s="489" t="s">
        <v>2108</v>
      </c>
      <c r="D17990" s="489" t="s">
        <v>17937</v>
      </c>
    </row>
    <row r="17991" spans="1:4">
      <c r="A17991" s="489" t="str">
        <f t="shared" si="281"/>
        <v>2317200505介護予防訪問看護</v>
      </c>
      <c r="B17991" s="489">
        <v>2317200505</v>
      </c>
      <c r="C17991" s="489" t="s">
        <v>2103</v>
      </c>
      <c r="D17991" s="489" t="s">
        <v>17937</v>
      </c>
    </row>
    <row r="17992" spans="1:4">
      <c r="A17992" s="489" t="str">
        <f t="shared" si="281"/>
        <v>2317200505訪問リハビリテーション</v>
      </c>
      <c r="B17992" s="489">
        <v>2317200505</v>
      </c>
      <c r="C17992" s="489" t="s">
        <v>2104</v>
      </c>
      <c r="D17992" s="489" t="s">
        <v>17937</v>
      </c>
    </row>
    <row r="17993" spans="1:4">
      <c r="A17993" s="489" t="str">
        <f t="shared" si="281"/>
        <v>2317200505訪問看護</v>
      </c>
      <c r="B17993" s="489">
        <v>2317200505</v>
      </c>
      <c r="C17993" s="489" t="s">
        <v>2102</v>
      </c>
      <c r="D17993" s="489" t="s">
        <v>17937</v>
      </c>
    </row>
    <row r="17994" spans="1:4">
      <c r="A17994" s="489" t="str">
        <f t="shared" si="281"/>
        <v>2317200513介護予防訪問リハビリテーション</v>
      </c>
      <c r="B17994" s="489">
        <v>2317200513</v>
      </c>
      <c r="C17994" s="489" t="s">
        <v>2108</v>
      </c>
      <c r="D17994" s="489" t="s">
        <v>17938</v>
      </c>
    </row>
    <row r="17995" spans="1:4">
      <c r="A17995" s="489" t="str">
        <f t="shared" si="281"/>
        <v>2317200513介護予防訪問看護</v>
      </c>
      <c r="B17995" s="489">
        <v>2317200513</v>
      </c>
      <c r="C17995" s="489" t="s">
        <v>2103</v>
      </c>
      <c r="D17995" s="489" t="s">
        <v>17938</v>
      </c>
    </row>
    <row r="17996" spans="1:4">
      <c r="A17996" s="489" t="str">
        <f t="shared" si="281"/>
        <v>2317200513訪問リハビリテーション</v>
      </c>
      <c r="B17996" s="489">
        <v>2317200513</v>
      </c>
      <c r="C17996" s="489" t="s">
        <v>2104</v>
      </c>
      <c r="D17996" s="489" t="s">
        <v>17938</v>
      </c>
    </row>
    <row r="17997" spans="1:4">
      <c r="A17997" s="489" t="str">
        <f t="shared" si="281"/>
        <v>2317200513訪問看護</v>
      </c>
      <c r="B17997" s="489">
        <v>2317200513</v>
      </c>
      <c r="C17997" s="489" t="s">
        <v>2102</v>
      </c>
      <c r="D17997" s="489" t="s">
        <v>17938</v>
      </c>
    </row>
    <row r="17998" spans="1:4">
      <c r="A17998" s="489" t="str">
        <f t="shared" si="281"/>
        <v>2317200521介護予防通所リハビリテーション</v>
      </c>
      <c r="B17998" s="489">
        <v>2317200521</v>
      </c>
      <c r="C17998" s="489" t="s">
        <v>2512</v>
      </c>
      <c r="D17998" s="489" t="s">
        <v>17939</v>
      </c>
    </row>
    <row r="17999" spans="1:4">
      <c r="A17999" s="489" t="str">
        <f t="shared" si="281"/>
        <v>2317200521介護予防訪問リハビリテーション</v>
      </c>
      <c r="B17999" s="489">
        <v>2317200521</v>
      </c>
      <c r="C17999" s="489" t="s">
        <v>2108</v>
      </c>
      <c r="D17999" s="489" t="s">
        <v>17939</v>
      </c>
    </row>
    <row r="18000" spans="1:4">
      <c r="A18000" s="489" t="str">
        <f t="shared" si="281"/>
        <v>2317200521介護予防訪問看護</v>
      </c>
      <c r="B18000" s="489">
        <v>2317200521</v>
      </c>
      <c r="C18000" s="489" t="s">
        <v>2103</v>
      </c>
      <c r="D18000" s="489" t="s">
        <v>17939</v>
      </c>
    </row>
    <row r="18001" spans="1:4">
      <c r="A18001" s="489" t="str">
        <f t="shared" si="281"/>
        <v>2317200521通所リハビリテーション</v>
      </c>
      <c r="B18001" s="489">
        <v>2317200521</v>
      </c>
      <c r="C18001" s="489" t="s">
        <v>2511</v>
      </c>
      <c r="D18001" s="489" t="s">
        <v>17939</v>
      </c>
    </row>
    <row r="18002" spans="1:4">
      <c r="A18002" s="489" t="str">
        <f t="shared" si="281"/>
        <v>2317200521訪問リハビリテーション</v>
      </c>
      <c r="B18002" s="489">
        <v>2317200521</v>
      </c>
      <c r="C18002" s="489" t="s">
        <v>2104</v>
      </c>
      <c r="D18002" s="489" t="s">
        <v>17939</v>
      </c>
    </row>
    <row r="18003" spans="1:4">
      <c r="A18003" s="489" t="str">
        <f t="shared" si="281"/>
        <v>2317200521訪問リハビリテーション</v>
      </c>
      <c r="B18003" s="489">
        <v>2317200521</v>
      </c>
      <c r="C18003" s="489" t="s">
        <v>2104</v>
      </c>
      <c r="D18003" s="489" t="s">
        <v>17939</v>
      </c>
    </row>
    <row r="18004" spans="1:4">
      <c r="A18004" s="489" t="str">
        <f t="shared" si="281"/>
        <v>2317200521訪問看護</v>
      </c>
      <c r="B18004" s="489">
        <v>2317200521</v>
      </c>
      <c r="C18004" s="489" t="s">
        <v>2102</v>
      </c>
      <c r="D18004" s="489" t="s">
        <v>17939</v>
      </c>
    </row>
    <row r="18005" spans="1:4">
      <c r="A18005" s="489" t="str">
        <f t="shared" si="281"/>
        <v>2317300016介護予防訪問リハビリテーション</v>
      </c>
      <c r="B18005" s="489">
        <v>2317300016</v>
      </c>
      <c r="C18005" s="489" t="s">
        <v>2108</v>
      </c>
      <c r="D18005" s="489" t="s">
        <v>14193</v>
      </c>
    </row>
    <row r="18006" spans="1:4">
      <c r="A18006" s="489" t="str">
        <f t="shared" si="281"/>
        <v>2317300016介護予防訪問看護</v>
      </c>
      <c r="B18006" s="489">
        <v>2317300016</v>
      </c>
      <c r="C18006" s="489" t="s">
        <v>2103</v>
      </c>
      <c r="D18006" s="489" t="s">
        <v>14193</v>
      </c>
    </row>
    <row r="18007" spans="1:4">
      <c r="A18007" s="489" t="str">
        <f t="shared" si="281"/>
        <v>2317300016訪問リハビリテーション</v>
      </c>
      <c r="B18007" s="489">
        <v>2317300016</v>
      </c>
      <c r="C18007" s="489" t="s">
        <v>2104</v>
      </c>
      <c r="D18007" s="489" t="s">
        <v>14193</v>
      </c>
    </row>
    <row r="18008" spans="1:4">
      <c r="A18008" s="489" t="str">
        <f t="shared" si="281"/>
        <v>2317300016訪問看護</v>
      </c>
      <c r="B18008" s="489">
        <v>2317300016</v>
      </c>
      <c r="C18008" s="489" t="s">
        <v>2102</v>
      </c>
      <c r="D18008" s="489" t="s">
        <v>14193</v>
      </c>
    </row>
    <row r="18009" spans="1:4">
      <c r="A18009" s="489" t="str">
        <f t="shared" si="281"/>
        <v>2317300040介護予防訪問リハビリテーション</v>
      </c>
      <c r="B18009" s="489">
        <v>2317300040</v>
      </c>
      <c r="C18009" s="489" t="s">
        <v>2108</v>
      </c>
      <c r="D18009" s="489" t="s">
        <v>17940</v>
      </c>
    </row>
    <row r="18010" spans="1:4">
      <c r="A18010" s="489" t="str">
        <f t="shared" si="281"/>
        <v>2317300040介護予防訪問看護</v>
      </c>
      <c r="B18010" s="489">
        <v>2317300040</v>
      </c>
      <c r="C18010" s="489" t="s">
        <v>2103</v>
      </c>
      <c r="D18010" s="489" t="s">
        <v>17940</v>
      </c>
    </row>
    <row r="18011" spans="1:4">
      <c r="A18011" s="489" t="str">
        <f t="shared" si="281"/>
        <v>2317300040訪問リハビリテーション</v>
      </c>
      <c r="B18011" s="489">
        <v>2317300040</v>
      </c>
      <c r="C18011" s="489" t="s">
        <v>2104</v>
      </c>
      <c r="D18011" s="489" t="s">
        <v>17940</v>
      </c>
    </row>
    <row r="18012" spans="1:4">
      <c r="A18012" s="489" t="str">
        <f t="shared" si="281"/>
        <v>2317300040訪問看護</v>
      </c>
      <c r="B18012" s="489">
        <v>2317300040</v>
      </c>
      <c r="C18012" s="489" t="s">
        <v>2102</v>
      </c>
      <c r="D18012" s="489" t="s">
        <v>17940</v>
      </c>
    </row>
    <row r="18013" spans="1:4">
      <c r="A18013" s="489" t="str">
        <f t="shared" si="281"/>
        <v>2317300073介護予防訪問リハビリテーション</v>
      </c>
      <c r="B18013" s="489">
        <v>2317300073</v>
      </c>
      <c r="C18013" s="489" t="s">
        <v>2108</v>
      </c>
      <c r="D18013" s="489" t="s">
        <v>17941</v>
      </c>
    </row>
    <row r="18014" spans="1:4">
      <c r="A18014" s="489" t="str">
        <f t="shared" si="281"/>
        <v>2317300073介護予防訪問看護</v>
      </c>
      <c r="B18014" s="489">
        <v>2317300073</v>
      </c>
      <c r="C18014" s="489" t="s">
        <v>2103</v>
      </c>
      <c r="D18014" s="489" t="s">
        <v>17941</v>
      </c>
    </row>
    <row r="18015" spans="1:4">
      <c r="A18015" s="489" t="str">
        <f t="shared" si="281"/>
        <v>2317300073訪問リハビリテーション</v>
      </c>
      <c r="B18015" s="489">
        <v>2317300073</v>
      </c>
      <c r="C18015" s="489" t="s">
        <v>2104</v>
      </c>
      <c r="D18015" s="489" t="s">
        <v>17941</v>
      </c>
    </row>
    <row r="18016" spans="1:4">
      <c r="A18016" s="489" t="str">
        <f t="shared" si="281"/>
        <v>2317300073訪問看護</v>
      </c>
      <c r="B18016" s="489">
        <v>2317300073</v>
      </c>
      <c r="C18016" s="489" t="s">
        <v>2102</v>
      </c>
      <c r="D18016" s="489" t="s">
        <v>17941</v>
      </c>
    </row>
    <row r="18017" spans="1:4">
      <c r="A18017" s="489" t="str">
        <f t="shared" si="281"/>
        <v>2317300081介護予防訪問リハビリテーション</v>
      </c>
      <c r="B18017" s="489">
        <v>2317300081</v>
      </c>
      <c r="C18017" s="489" t="s">
        <v>2108</v>
      </c>
      <c r="D18017" s="489" t="s">
        <v>17942</v>
      </c>
    </row>
    <row r="18018" spans="1:4">
      <c r="A18018" s="489" t="str">
        <f t="shared" si="281"/>
        <v>2317300081介護予防訪問看護</v>
      </c>
      <c r="B18018" s="489">
        <v>2317300081</v>
      </c>
      <c r="C18018" s="489" t="s">
        <v>2103</v>
      </c>
      <c r="D18018" s="489" t="s">
        <v>17942</v>
      </c>
    </row>
    <row r="18019" spans="1:4">
      <c r="A18019" s="489" t="str">
        <f t="shared" si="281"/>
        <v>2317300081訪問リハビリテーション</v>
      </c>
      <c r="B18019" s="489">
        <v>2317300081</v>
      </c>
      <c r="C18019" s="489" t="s">
        <v>2104</v>
      </c>
      <c r="D18019" s="489" t="s">
        <v>17942</v>
      </c>
    </row>
    <row r="18020" spans="1:4">
      <c r="A18020" s="489" t="str">
        <f t="shared" si="281"/>
        <v>2317300081訪問看護</v>
      </c>
      <c r="B18020" s="489">
        <v>2317300081</v>
      </c>
      <c r="C18020" s="489" t="s">
        <v>2102</v>
      </c>
      <c r="D18020" s="489" t="s">
        <v>17942</v>
      </c>
    </row>
    <row r="18021" spans="1:4">
      <c r="A18021" s="489" t="str">
        <f t="shared" si="281"/>
        <v>2317300115介護予防訪問リハビリテーション</v>
      </c>
      <c r="B18021" s="489">
        <v>2317300115</v>
      </c>
      <c r="C18021" s="489" t="s">
        <v>2108</v>
      </c>
      <c r="D18021" s="489" t="s">
        <v>14165</v>
      </c>
    </row>
    <row r="18022" spans="1:4">
      <c r="A18022" s="489" t="str">
        <f t="shared" si="281"/>
        <v>2317300115介護予防訪問看護</v>
      </c>
      <c r="B18022" s="489">
        <v>2317300115</v>
      </c>
      <c r="C18022" s="489" t="s">
        <v>2103</v>
      </c>
      <c r="D18022" s="489" t="s">
        <v>14165</v>
      </c>
    </row>
    <row r="18023" spans="1:4">
      <c r="A18023" s="489" t="str">
        <f t="shared" si="281"/>
        <v>2317300115訪問リハビリテーション</v>
      </c>
      <c r="B18023" s="489">
        <v>2317300115</v>
      </c>
      <c r="C18023" s="489" t="s">
        <v>2104</v>
      </c>
      <c r="D18023" s="489" t="s">
        <v>14165</v>
      </c>
    </row>
    <row r="18024" spans="1:4">
      <c r="A18024" s="489" t="str">
        <f t="shared" si="281"/>
        <v>2317300115訪問看護</v>
      </c>
      <c r="B18024" s="489">
        <v>2317300115</v>
      </c>
      <c r="C18024" s="489" t="s">
        <v>2102</v>
      </c>
      <c r="D18024" s="489" t="s">
        <v>14165</v>
      </c>
    </row>
    <row r="18025" spans="1:4">
      <c r="A18025" s="489" t="str">
        <f t="shared" si="281"/>
        <v>2317300206介護予防訪問リハビリテーション</v>
      </c>
      <c r="B18025" s="489">
        <v>2317300206</v>
      </c>
      <c r="C18025" s="489" t="s">
        <v>2108</v>
      </c>
      <c r="D18025" s="489" t="s">
        <v>17943</v>
      </c>
    </row>
    <row r="18026" spans="1:4">
      <c r="A18026" s="489" t="str">
        <f t="shared" si="281"/>
        <v>2317300206介護予防訪問看護</v>
      </c>
      <c r="B18026" s="489">
        <v>2317300206</v>
      </c>
      <c r="C18026" s="489" t="s">
        <v>2103</v>
      </c>
      <c r="D18026" s="489" t="s">
        <v>17943</v>
      </c>
    </row>
    <row r="18027" spans="1:4">
      <c r="A18027" s="489" t="str">
        <f t="shared" si="281"/>
        <v>2317300206訪問リハビリテーション</v>
      </c>
      <c r="B18027" s="489">
        <v>2317300206</v>
      </c>
      <c r="C18027" s="489" t="s">
        <v>2104</v>
      </c>
      <c r="D18027" s="489" t="s">
        <v>17943</v>
      </c>
    </row>
    <row r="18028" spans="1:4">
      <c r="A18028" s="489" t="str">
        <f t="shared" si="281"/>
        <v>2317300206訪問看護</v>
      </c>
      <c r="B18028" s="489">
        <v>2317300206</v>
      </c>
      <c r="C18028" s="489" t="s">
        <v>2102</v>
      </c>
      <c r="D18028" s="489" t="s">
        <v>17943</v>
      </c>
    </row>
    <row r="18029" spans="1:4">
      <c r="A18029" s="489" t="str">
        <f t="shared" si="281"/>
        <v>2317300214介護予防訪問看護</v>
      </c>
      <c r="B18029" s="489">
        <v>2317300214</v>
      </c>
      <c r="C18029" s="489" t="s">
        <v>2103</v>
      </c>
      <c r="D18029" s="489" t="s">
        <v>17944</v>
      </c>
    </row>
    <row r="18030" spans="1:4">
      <c r="A18030" s="489" t="str">
        <f t="shared" si="281"/>
        <v>2317300214訪問看護</v>
      </c>
      <c r="B18030" s="489">
        <v>2317300214</v>
      </c>
      <c r="C18030" s="489" t="s">
        <v>2102</v>
      </c>
      <c r="D18030" s="489" t="s">
        <v>17944</v>
      </c>
    </row>
    <row r="18031" spans="1:4">
      <c r="A18031" s="489" t="str">
        <f t="shared" si="281"/>
        <v>2317300230介護予防訪問リハビリテーション</v>
      </c>
      <c r="B18031" s="489">
        <v>2317300230</v>
      </c>
      <c r="C18031" s="489" t="s">
        <v>2108</v>
      </c>
      <c r="D18031" s="489" t="s">
        <v>17945</v>
      </c>
    </row>
    <row r="18032" spans="1:4">
      <c r="A18032" s="489" t="str">
        <f t="shared" si="281"/>
        <v>2317300230介護予防訪問看護</v>
      </c>
      <c r="B18032" s="489">
        <v>2317300230</v>
      </c>
      <c r="C18032" s="489" t="s">
        <v>2103</v>
      </c>
      <c r="D18032" s="489" t="s">
        <v>17945</v>
      </c>
    </row>
    <row r="18033" spans="1:4">
      <c r="A18033" s="489" t="str">
        <f t="shared" si="281"/>
        <v>2317300230訪問リハビリテーション</v>
      </c>
      <c r="B18033" s="489">
        <v>2317300230</v>
      </c>
      <c r="C18033" s="489" t="s">
        <v>2104</v>
      </c>
      <c r="D18033" s="489" t="s">
        <v>17945</v>
      </c>
    </row>
    <row r="18034" spans="1:4">
      <c r="A18034" s="489" t="str">
        <f t="shared" si="281"/>
        <v>2317300230訪問看護</v>
      </c>
      <c r="B18034" s="489">
        <v>2317300230</v>
      </c>
      <c r="C18034" s="489" t="s">
        <v>2102</v>
      </c>
      <c r="D18034" s="489" t="s">
        <v>17945</v>
      </c>
    </row>
    <row r="18035" spans="1:4">
      <c r="A18035" s="489" t="str">
        <f t="shared" si="281"/>
        <v>2317300248介護予防訪問リハビリテーション</v>
      </c>
      <c r="B18035" s="489">
        <v>2317300248</v>
      </c>
      <c r="C18035" s="489" t="s">
        <v>2108</v>
      </c>
      <c r="D18035" s="489" t="s">
        <v>17946</v>
      </c>
    </row>
    <row r="18036" spans="1:4">
      <c r="A18036" s="489" t="str">
        <f t="shared" si="281"/>
        <v>2317300248介護予防訪問看護</v>
      </c>
      <c r="B18036" s="489">
        <v>2317300248</v>
      </c>
      <c r="C18036" s="489" t="s">
        <v>2103</v>
      </c>
      <c r="D18036" s="489" t="s">
        <v>17946</v>
      </c>
    </row>
    <row r="18037" spans="1:4">
      <c r="A18037" s="489" t="str">
        <f t="shared" si="281"/>
        <v>2317300248訪問リハビリテーション</v>
      </c>
      <c r="B18037" s="489">
        <v>2317300248</v>
      </c>
      <c r="C18037" s="489" t="s">
        <v>2104</v>
      </c>
      <c r="D18037" s="489" t="s">
        <v>17946</v>
      </c>
    </row>
    <row r="18038" spans="1:4">
      <c r="A18038" s="489" t="str">
        <f t="shared" si="281"/>
        <v>2317300248訪問看護</v>
      </c>
      <c r="B18038" s="489">
        <v>2317300248</v>
      </c>
      <c r="C18038" s="489" t="s">
        <v>2102</v>
      </c>
      <c r="D18038" s="489" t="s">
        <v>17946</v>
      </c>
    </row>
    <row r="18039" spans="1:4">
      <c r="A18039" s="489" t="str">
        <f t="shared" si="281"/>
        <v>2317300255介護予防訪問リハビリテーション</v>
      </c>
      <c r="B18039" s="489">
        <v>2317300255</v>
      </c>
      <c r="C18039" s="489" t="s">
        <v>2108</v>
      </c>
      <c r="D18039" s="489" t="s">
        <v>17947</v>
      </c>
    </row>
    <row r="18040" spans="1:4">
      <c r="A18040" s="489" t="str">
        <f t="shared" si="281"/>
        <v>2317300255介護予防訪問看護</v>
      </c>
      <c r="B18040" s="489">
        <v>2317300255</v>
      </c>
      <c r="C18040" s="489" t="s">
        <v>2103</v>
      </c>
      <c r="D18040" s="489" t="s">
        <v>17947</v>
      </c>
    </row>
    <row r="18041" spans="1:4">
      <c r="A18041" s="489" t="str">
        <f t="shared" si="281"/>
        <v>2317300255訪問リハビリテーション</v>
      </c>
      <c r="B18041" s="489">
        <v>2317300255</v>
      </c>
      <c r="C18041" s="489" t="s">
        <v>2104</v>
      </c>
      <c r="D18041" s="489" t="s">
        <v>17947</v>
      </c>
    </row>
    <row r="18042" spans="1:4">
      <c r="A18042" s="489" t="str">
        <f t="shared" si="281"/>
        <v>2317300255訪問看護</v>
      </c>
      <c r="B18042" s="489">
        <v>2317300255</v>
      </c>
      <c r="C18042" s="489" t="s">
        <v>2102</v>
      </c>
      <c r="D18042" s="489" t="s">
        <v>17947</v>
      </c>
    </row>
    <row r="18043" spans="1:4">
      <c r="A18043" s="489" t="str">
        <f t="shared" si="281"/>
        <v>2317300263介護予防訪問看護</v>
      </c>
      <c r="B18043" s="489">
        <v>2317300263</v>
      </c>
      <c r="C18043" s="489" t="s">
        <v>2103</v>
      </c>
      <c r="D18043" s="489" t="s">
        <v>17948</v>
      </c>
    </row>
    <row r="18044" spans="1:4">
      <c r="A18044" s="489" t="str">
        <f t="shared" si="281"/>
        <v>2317300263訪問看護</v>
      </c>
      <c r="B18044" s="489">
        <v>2317300263</v>
      </c>
      <c r="C18044" s="489" t="s">
        <v>2102</v>
      </c>
      <c r="D18044" s="489" t="s">
        <v>17948</v>
      </c>
    </row>
    <row r="18045" spans="1:4">
      <c r="A18045" s="489" t="str">
        <f t="shared" si="281"/>
        <v>2317300297介護予防訪問リハビリテーション</v>
      </c>
      <c r="B18045" s="489">
        <v>2317300297</v>
      </c>
      <c r="C18045" s="489" t="s">
        <v>2108</v>
      </c>
      <c r="D18045" s="489" t="s">
        <v>17949</v>
      </c>
    </row>
    <row r="18046" spans="1:4">
      <c r="A18046" s="489" t="str">
        <f t="shared" si="281"/>
        <v>2317300297介護予防訪問看護</v>
      </c>
      <c r="B18046" s="489">
        <v>2317300297</v>
      </c>
      <c r="C18046" s="489" t="s">
        <v>2103</v>
      </c>
      <c r="D18046" s="489" t="s">
        <v>17949</v>
      </c>
    </row>
    <row r="18047" spans="1:4">
      <c r="A18047" s="489" t="str">
        <f t="shared" si="281"/>
        <v>2317300297訪問リハビリテーション</v>
      </c>
      <c r="B18047" s="489">
        <v>2317300297</v>
      </c>
      <c r="C18047" s="489" t="s">
        <v>2104</v>
      </c>
      <c r="D18047" s="489" t="s">
        <v>17949</v>
      </c>
    </row>
    <row r="18048" spans="1:4">
      <c r="A18048" s="489" t="str">
        <f t="shared" si="281"/>
        <v>2317300297訪問看護</v>
      </c>
      <c r="B18048" s="489">
        <v>2317300297</v>
      </c>
      <c r="C18048" s="489" t="s">
        <v>2102</v>
      </c>
      <c r="D18048" s="489" t="s">
        <v>17949</v>
      </c>
    </row>
    <row r="18049" spans="1:4">
      <c r="A18049" s="489" t="str">
        <f t="shared" si="281"/>
        <v>2317300321介護予防訪問リハビリテーション</v>
      </c>
      <c r="B18049" s="489">
        <v>2317300321</v>
      </c>
      <c r="C18049" s="489" t="s">
        <v>2108</v>
      </c>
      <c r="D18049" s="489" t="s">
        <v>17714</v>
      </c>
    </row>
    <row r="18050" spans="1:4">
      <c r="A18050" s="489" t="str">
        <f t="shared" ref="A18050:A18113" si="282">B18050&amp;C18050</f>
        <v>2317300321介護予防訪問看護</v>
      </c>
      <c r="B18050" s="489">
        <v>2317300321</v>
      </c>
      <c r="C18050" s="489" t="s">
        <v>2103</v>
      </c>
      <c r="D18050" s="489" t="s">
        <v>17714</v>
      </c>
    </row>
    <row r="18051" spans="1:4">
      <c r="A18051" s="489" t="str">
        <f t="shared" si="282"/>
        <v>2317300321訪問リハビリテーション</v>
      </c>
      <c r="B18051" s="489">
        <v>2317300321</v>
      </c>
      <c r="C18051" s="489" t="s">
        <v>2104</v>
      </c>
      <c r="D18051" s="489" t="s">
        <v>17714</v>
      </c>
    </row>
    <row r="18052" spans="1:4">
      <c r="A18052" s="489" t="str">
        <f t="shared" si="282"/>
        <v>2317300321訪問看護</v>
      </c>
      <c r="B18052" s="489">
        <v>2317300321</v>
      </c>
      <c r="C18052" s="489" t="s">
        <v>2102</v>
      </c>
      <c r="D18052" s="489" t="s">
        <v>17714</v>
      </c>
    </row>
    <row r="18053" spans="1:4">
      <c r="A18053" s="489" t="str">
        <f t="shared" si="282"/>
        <v>2317300339介護予防訪問リハビリテーション</v>
      </c>
      <c r="B18053" s="489">
        <v>2317300339</v>
      </c>
      <c r="C18053" s="489" t="s">
        <v>2108</v>
      </c>
      <c r="D18053" s="489" t="s">
        <v>17715</v>
      </c>
    </row>
    <row r="18054" spans="1:4">
      <c r="A18054" s="489" t="str">
        <f t="shared" si="282"/>
        <v>2317300339介護予防訪問看護</v>
      </c>
      <c r="B18054" s="489">
        <v>2317300339</v>
      </c>
      <c r="C18054" s="489" t="s">
        <v>2103</v>
      </c>
      <c r="D18054" s="489" t="s">
        <v>17715</v>
      </c>
    </row>
    <row r="18055" spans="1:4">
      <c r="A18055" s="489" t="str">
        <f t="shared" si="282"/>
        <v>2317300339訪問リハビリテーション</v>
      </c>
      <c r="B18055" s="489">
        <v>2317300339</v>
      </c>
      <c r="C18055" s="489" t="s">
        <v>2104</v>
      </c>
      <c r="D18055" s="489" t="s">
        <v>17715</v>
      </c>
    </row>
    <row r="18056" spans="1:4">
      <c r="A18056" s="489" t="str">
        <f t="shared" si="282"/>
        <v>2317300339訪問リハビリテーション</v>
      </c>
      <c r="B18056" s="489">
        <v>2317300339</v>
      </c>
      <c r="C18056" s="489" t="s">
        <v>2104</v>
      </c>
      <c r="D18056" s="489" t="s">
        <v>17715</v>
      </c>
    </row>
    <row r="18057" spans="1:4">
      <c r="A18057" s="489" t="str">
        <f t="shared" si="282"/>
        <v>2317300339訪問看護</v>
      </c>
      <c r="B18057" s="489">
        <v>2317300339</v>
      </c>
      <c r="C18057" s="489" t="s">
        <v>2102</v>
      </c>
      <c r="D18057" s="489" t="s">
        <v>17715</v>
      </c>
    </row>
    <row r="18058" spans="1:4">
      <c r="A18058" s="489" t="str">
        <f t="shared" si="282"/>
        <v>2317300347介護予防訪問リハビリテーション</v>
      </c>
      <c r="B18058" s="489">
        <v>2317300347</v>
      </c>
      <c r="C18058" s="489" t="s">
        <v>2108</v>
      </c>
      <c r="D18058" s="489" t="s">
        <v>17716</v>
      </c>
    </row>
    <row r="18059" spans="1:4">
      <c r="A18059" s="489" t="str">
        <f t="shared" si="282"/>
        <v>2317300347介護予防訪問看護</v>
      </c>
      <c r="B18059" s="489">
        <v>2317300347</v>
      </c>
      <c r="C18059" s="489" t="s">
        <v>2103</v>
      </c>
      <c r="D18059" s="489" t="s">
        <v>17716</v>
      </c>
    </row>
    <row r="18060" spans="1:4">
      <c r="A18060" s="489" t="str">
        <f t="shared" si="282"/>
        <v>2317300347訪問リハビリテーション</v>
      </c>
      <c r="B18060" s="489">
        <v>2317300347</v>
      </c>
      <c r="C18060" s="489" t="s">
        <v>2104</v>
      </c>
      <c r="D18060" s="489" t="s">
        <v>17716</v>
      </c>
    </row>
    <row r="18061" spans="1:4">
      <c r="A18061" s="489" t="str">
        <f t="shared" si="282"/>
        <v>2317300347訪問看護</v>
      </c>
      <c r="B18061" s="489">
        <v>2317300347</v>
      </c>
      <c r="C18061" s="489" t="s">
        <v>2102</v>
      </c>
      <c r="D18061" s="489" t="s">
        <v>17716</v>
      </c>
    </row>
    <row r="18062" spans="1:4">
      <c r="A18062" s="489" t="str">
        <f t="shared" si="282"/>
        <v>2317300354介護予防訪問リハビリテーション</v>
      </c>
      <c r="B18062" s="489">
        <v>2317300354</v>
      </c>
      <c r="C18062" s="489" t="s">
        <v>2108</v>
      </c>
      <c r="D18062" s="489" t="s">
        <v>17950</v>
      </c>
    </row>
    <row r="18063" spans="1:4">
      <c r="A18063" s="489" t="str">
        <f t="shared" si="282"/>
        <v>2317300354介護予防訪問看護</v>
      </c>
      <c r="B18063" s="489">
        <v>2317300354</v>
      </c>
      <c r="C18063" s="489" t="s">
        <v>2103</v>
      </c>
      <c r="D18063" s="489" t="s">
        <v>17950</v>
      </c>
    </row>
    <row r="18064" spans="1:4">
      <c r="A18064" s="489" t="str">
        <f t="shared" si="282"/>
        <v>2317300354訪問リハビリテーション</v>
      </c>
      <c r="B18064" s="489">
        <v>2317300354</v>
      </c>
      <c r="C18064" s="489" t="s">
        <v>2104</v>
      </c>
      <c r="D18064" s="489" t="s">
        <v>17950</v>
      </c>
    </row>
    <row r="18065" spans="1:4">
      <c r="A18065" s="489" t="str">
        <f t="shared" si="282"/>
        <v>2317300354訪問看護</v>
      </c>
      <c r="B18065" s="489">
        <v>2317300354</v>
      </c>
      <c r="C18065" s="489" t="s">
        <v>2102</v>
      </c>
      <c r="D18065" s="489" t="s">
        <v>17950</v>
      </c>
    </row>
    <row r="18066" spans="1:4">
      <c r="A18066" s="489" t="str">
        <f t="shared" si="282"/>
        <v>2317300370介護予防訪問リハビリテーション</v>
      </c>
      <c r="B18066" s="489">
        <v>2317300370</v>
      </c>
      <c r="C18066" s="489" t="s">
        <v>2108</v>
      </c>
      <c r="D18066" s="489" t="s">
        <v>17951</v>
      </c>
    </row>
    <row r="18067" spans="1:4">
      <c r="A18067" s="489" t="str">
        <f t="shared" si="282"/>
        <v>2317300370介護予防訪問看護</v>
      </c>
      <c r="B18067" s="489">
        <v>2317300370</v>
      </c>
      <c r="C18067" s="489" t="s">
        <v>2103</v>
      </c>
      <c r="D18067" s="489" t="s">
        <v>17951</v>
      </c>
    </row>
    <row r="18068" spans="1:4">
      <c r="A18068" s="489" t="str">
        <f t="shared" si="282"/>
        <v>2317300370訪問リハビリテーション</v>
      </c>
      <c r="B18068" s="489">
        <v>2317300370</v>
      </c>
      <c r="C18068" s="489" t="s">
        <v>2104</v>
      </c>
      <c r="D18068" s="489" t="s">
        <v>17951</v>
      </c>
    </row>
    <row r="18069" spans="1:4">
      <c r="A18069" s="489" t="str">
        <f t="shared" si="282"/>
        <v>2317300370訪問看護</v>
      </c>
      <c r="B18069" s="489">
        <v>2317300370</v>
      </c>
      <c r="C18069" s="489" t="s">
        <v>2102</v>
      </c>
      <c r="D18069" s="489" t="s">
        <v>17951</v>
      </c>
    </row>
    <row r="18070" spans="1:4">
      <c r="A18070" s="489" t="str">
        <f t="shared" si="282"/>
        <v>2317300396介護予防訪問リハビリテーション</v>
      </c>
      <c r="B18070" s="489">
        <v>2317300396</v>
      </c>
      <c r="C18070" s="489" t="s">
        <v>2108</v>
      </c>
      <c r="D18070" s="489" t="s">
        <v>17952</v>
      </c>
    </row>
    <row r="18071" spans="1:4">
      <c r="A18071" s="489" t="str">
        <f t="shared" si="282"/>
        <v>2317300396介護予防訪問看護</v>
      </c>
      <c r="B18071" s="489">
        <v>2317300396</v>
      </c>
      <c r="C18071" s="489" t="s">
        <v>2103</v>
      </c>
      <c r="D18071" s="489" t="s">
        <v>17952</v>
      </c>
    </row>
    <row r="18072" spans="1:4">
      <c r="A18072" s="489" t="str">
        <f t="shared" si="282"/>
        <v>2317300396訪問リハビリテーション</v>
      </c>
      <c r="B18072" s="489">
        <v>2317300396</v>
      </c>
      <c r="C18072" s="489" t="s">
        <v>2104</v>
      </c>
      <c r="D18072" s="489" t="s">
        <v>17952</v>
      </c>
    </row>
    <row r="18073" spans="1:4">
      <c r="A18073" s="489" t="str">
        <f t="shared" si="282"/>
        <v>2317300396訪問看護</v>
      </c>
      <c r="B18073" s="489">
        <v>2317300396</v>
      </c>
      <c r="C18073" s="489" t="s">
        <v>2102</v>
      </c>
      <c r="D18073" s="489" t="s">
        <v>17952</v>
      </c>
    </row>
    <row r="18074" spans="1:4">
      <c r="A18074" s="489" t="str">
        <f t="shared" si="282"/>
        <v>2317300404介護予防訪問リハビリテーション</v>
      </c>
      <c r="B18074" s="489">
        <v>2317300404</v>
      </c>
      <c r="C18074" s="489" t="s">
        <v>2108</v>
      </c>
      <c r="D18074" s="489" t="s">
        <v>17953</v>
      </c>
    </row>
    <row r="18075" spans="1:4">
      <c r="A18075" s="489" t="str">
        <f t="shared" si="282"/>
        <v>2317300404介護予防訪問看護</v>
      </c>
      <c r="B18075" s="489">
        <v>2317300404</v>
      </c>
      <c r="C18075" s="489" t="s">
        <v>2103</v>
      </c>
      <c r="D18075" s="489" t="s">
        <v>17953</v>
      </c>
    </row>
    <row r="18076" spans="1:4">
      <c r="A18076" s="489" t="str">
        <f t="shared" si="282"/>
        <v>2317300404訪問リハビリテーション</v>
      </c>
      <c r="B18076" s="489">
        <v>2317300404</v>
      </c>
      <c r="C18076" s="489" t="s">
        <v>2104</v>
      </c>
      <c r="D18076" s="489" t="s">
        <v>17953</v>
      </c>
    </row>
    <row r="18077" spans="1:4">
      <c r="A18077" s="489" t="str">
        <f t="shared" si="282"/>
        <v>2317300404訪問看護</v>
      </c>
      <c r="B18077" s="489">
        <v>2317300404</v>
      </c>
      <c r="C18077" s="489" t="s">
        <v>2102</v>
      </c>
      <c r="D18077" s="489" t="s">
        <v>17953</v>
      </c>
    </row>
    <row r="18078" spans="1:4">
      <c r="A18078" s="489" t="str">
        <f t="shared" si="282"/>
        <v>2317300412介護予防通所リハビリテーション</v>
      </c>
      <c r="B18078" s="489">
        <v>2317300412</v>
      </c>
      <c r="C18078" s="489" t="s">
        <v>2512</v>
      </c>
      <c r="D18078" s="489" t="s">
        <v>17954</v>
      </c>
    </row>
    <row r="18079" spans="1:4">
      <c r="A18079" s="489" t="str">
        <f t="shared" si="282"/>
        <v>2317300412介護予防訪問リハビリテーション</v>
      </c>
      <c r="B18079" s="489">
        <v>2317300412</v>
      </c>
      <c r="C18079" s="489" t="s">
        <v>2108</v>
      </c>
      <c r="D18079" s="489" t="s">
        <v>17954</v>
      </c>
    </row>
    <row r="18080" spans="1:4">
      <c r="A18080" s="489" t="str">
        <f t="shared" si="282"/>
        <v>2317300412介護予防訪問看護</v>
      </c>
      <c r="B18080" s="489">
        <v>2317300412</v>
      </c>
      <c r="C18080" s="489" t="s">
        <v>2103</v>
      </c>
      <c r="D18080" s="489" t="s">
        <v>17954</v>
      </c>
    </row>
    <row r="18081" spans="1:4">
      <c r="A18081" s="489" t="str">
        <f t="shared" si="282"/>
        <v>2317300412通所リハビリテーション</v>
      </c>
      <c r="B18081" s="489">
        <v>2317300412</v>
      </c>
      <c r="C18081" s="489" t="s">
        <v>2511</v>
      </c>
      <c r="D18081" s="489" t="s">
        <v>17954</v>
      </c>
    </row>
    <row r="18082" spans="1:4">
      <c r="A18082" s="489" t="str">
        <f t="shared" si="282"/>
        <v>2317300412訪問リハビリテーション</v>
      </c>
      <c r="B18082" s="489">
        <v>2317300412</v>
      </c>
      <c r="C18082" s="489" t="s">
        <v>2104</v>
      </c>
      <c r="D18082" s="489" t="s">
        <v>17954</v>
      </c>
    </row>
    <row r="18083" spans="1:4">
      <c r="A18083" s="489" t="str">
        <f t="shared" si="282"/>
        <v>2317300412訪問看護</v>
      </c>
      <c r="B18083" s="489">
        <v>2317300412</v>
      </c>
      <c r="C18083" s="489" t="s">
        <v>2102</v>
      </c>
      <c r="D18083" s="489" t="s">
        <v>17954</v>
      </c>
    </row>
    <row r="18084" spans="1:4">
      <c r="A18084" s="489" t="str">
        <f t="shared" si="282"/>
        <v>2317300420介護予防訪問リハビリテーション</v>
      </c>
      <c r="B18084" s="489">
        <v>2317300420</v>
      </c>
      <c r="C18084" s="489" t="s">
        <v>2108</v>
      </c>
      <c r="D18084" s="489" t="s">
        <v>17955</v>
      </c>
    </row>
    <row r="18085" spans="1:4">
      <c r="A18085" s="489" t="str">
        <f t="shared" si="282"/>
        <v>2317300420介護予防訪問看護</v>
      </c>
      <c r="B18085" s="489">
        <v>2317300420</v>
      </c>
      <c r="C18085" s="489" t="s">
        <v>2103</v>
      </c>
      <c r="D18085" s="489" t="s">
        <v>17955</v>
      </c>
    </row>
    <row r="18086" spans="1:4">
      <c r="A18086" s="489" t="str">
        <f t="shared" si="282"/>
        <v>2317300420訪問リハビリテーション</v>
      </c>
      <c r="B18086" s="489">
        <v>2317300420</v>
      </c>
      <c r="C18086" s="489" t="s">
        <v>2104</v>
      </c>
      <c r="D18086" s="489" t="s">
        <v>17955</v>
      </c>
    </row>
    <row r="18087" spans="1:4">
      <c r="A18087" s="489" t="str">
        <f t="shared" si="282"/>
        <v>2317300420訪問看護</v>
      </c>
      <c r="B18087" s="489">
        <v>2317300420</v>
      </c>
      <c r="C18087" s="489" t="s">
        <v>2102</v>
      </c>
      <c r="D18087" s="489" t="s">
        <v>17955</v>
      </c>
    </row>
    <row r="18088" spans="1:4">
      <c r="A18088" s="489" t="str">
        <f t="shared" si="282"/>
        <v>2317300446介護予防訪問リハビリテーション</v>
      </c>
      <c r="B18088" s="489">
        <v>2317300446</v>
      </c>
      <c r="C18088" s="489" t="s">
        <v>2108</v>
      </c>
      <c r="D18088" s="489" t="s">
        <v>17956</v>
      </c>
    </row>
    <row r="18089" spans="1:4">
      <c r="A18089" s="489" t="str">
        <f t="shared" si="282"/>
        <v>2317300446介護予防訪問看護</v>
      </c>
      <c r="B18089" s="489">
        <v>2317300446</v>
      </c>
      <c r="C18089" s="489" t="s">
        <v>2103</v>
      </c>
      <c r="D18089" s="489" t="s">
        <v>17956</v>
      </c>
    </row>
    <row r="18090" spans="1:4">
      <c r="A18090" s="489" t="str">
        <f t="shared" si="282"/>
        <v>2317300446訪問リハビリテーション</v>
      </c>
      <c r="B18090" s="489">
        <v>2317300446</v>
      </c>
      <c r="C18090" s="489" t="s">
        <v>2104</v>
      </c>
      <c r="D18090" s="489" t="s">
        <v>17956</v>
      </c>
    </row>
    <row r="18091" spans="1:4">
      <c r="A18091" s="489" t="str">
        <f t="shared" si="282"/>
        <v>2317300446訪問看護</v>
      </c>
      <c r="B18091" s="489">
        <v>2317300446</v>
      </c>
      <c r="C18091" s="489" t="s">
        <v>2102</v>
      </c>
      <c r="D18091" s="489" t="s">
        <v>17956</v>
      </c>
    </row>
    <row r="18092" spans="1:4">
      <c r="A18092" s="489" t="str">
        <f t="shared" si="282"/>
        <v>2317300453介護予防訪問リハビリテーション</v>
      </c>
      <c r="B18092" s="489">
        <v>2317300453</v>
      </c>
      <c r="C18092" s="489" t="s">
        <v>2108</v>
      </c>
      <c r="D18092" s="489" t="s">
        <v>17957</v>
      </c>
    </row>
    <row r="18093" spans="1:4">
      <c r="A18093" s="489" t="str">
        <f t="shared" si="282"/>
        <v>2317300453介護予防訪問看護</v>
      </c>
      <c r="B18093" s="489">
        <v>2317300453</v>
      </c>
      <c r="C18093" s="489" t="s">
        <v>2103</v>
      </c>
      <c r="D18093" s="489" t="s">
        <v>17957</v>
      </c>
    </row>
    <row r="18094" spans="1:4">
      <c r="A18094" s="489" t="str">
        <f t="shared" si="282"/>
        <v>2317300453訪問リハビリテーション</v>
      </c>
      <c r="B18094" s="489">
        <v>2317300453</v>
      </c>
      <c r="C18094" s="489" t="s">
        <v>2104</v>
      </c>
      <c r="D18094" s="489" t="s">
        <v>17957</v>
      </c>
    </row>
    <row r="18095" spans="1:4">
      <c r="A18095" s="489" t="str">
        <f t="shared" si="282"/>
        <v>2317300453訪問看護</v>
      </c>
      <c r="B18095" s="489">
        <v>2317300453</v>
      </c>
      <c r="C18095" s="489" t="s">
        <v>2102</v>
      </c>
      <c r="D18095" s="489" t="s">
        <v>17957</v>
      </c>
    </row>
    <row r="18096" spans="1:4">
      <c r="A18096" s="489" t="str">
        <f t="shared" si="282"/>
        <v>2317300495介護予防訪問リハビリテーション</v>
      </c>
      <c r="B18096" s="489">
        <v>2317300495</v>
      </c>
      <c r="C18096" s="489" t="s">
        <v>2108</v>
      </c>
      <c r="D18096" s="489" t="s">
        <v>17958</v>
      </c>
    </row>
    <row r="18097" spans="1:4">
      <c r="A18097" s="489" t="str">
        <f t="shared" si="282"/>
        <v>2317300495介護予防訪問看護</v>
      </c>
      <c r="B18097" s="489">
        <v>2317300495</v>
      </c>
      <c r="C18097" s="489" t="s">
        <v>2103</v>
      </c>
      <c r="D18097" s="489" t="s">
        <v>17958</v>
      </c>
    </row>
    <row r="18098" spans="1:4">
      <c r="A18098" s="489" t="str">
        <f t="shared" si="282"/>
        <v>2317300495訪問リハビリテーション</v>
      </c>
      <c r="B18098" s="489">
        <v>2317300495</v>
      </c>
      <c r="C18098" s="489" t="s">
        <v>2104</v>
      </c>
      <c r="D18098" s="489" t="s">
        <v>17958</v>
      </c>
    </row>
    <row r="18099" spans="1:4">
      <c r="A18099" s="489" t="str">
        <f t="shared" si="282"/>
        <v>2317300495訪問看護</v>
      </c>
      <c r="B18099" s="489">
        <v>2317300495</v>
      </c>
      <c r="C18099" s="489" t="s">
        <v>2102</v>
      </c>
      <c r="D18099" s="489" t="s">
        <v>17958</v>
      </c>
    </row>
    <row r="18100" spans="1:4">
      <c r="A18100" s="489" t="str">
        <f t="shared" si="282"/>
        <v>2317300503介護予防訪問リハビリテーション</v>
      </c>
      <c r="B18100" s="489">
        <v>2317300503</v>
      </c>
      <c r="C18100" s="489" t="s">
        <v>2108</v>
      </c>
      <c r="D18100" s="489" t="s">
        <v>17959</v>
      </c>
    </row>
    <row r="18101" spans="1:4">
      <c r="A18101" s="489" t="str">
        <f t="shared" si="282"/>
        <v>2317300503介護予防訪問看護</v>
      </c>
      <c r="B18101" s="489">
        <v>2317300503</v>
      </c>
      <c r="C18101" s="489" t="s">
        <v>2103</v>
      </c>
      <c r="D18101" s="489" t="s">
        <v>17959</v>
      </c>
    </row>
    <row r="18102" spans="1:4">
      <c r="A18102" s="489" t="str">
        <f t="shared" si="282"/>
        <v>2317300503訪問リハビリテーション</v>
      </c>
      <c r="B18102" s="489">
        <v>2317300503</v>
      </c>
      <c r="C18102" s="489" t="s">
        <v>2104</v>
      </c>
      <c r="D18102" s="489" t="s">
        <v>17959</v>
      </c>
    </row>
    <row r="18103" spans="1:4">
      <c r="A18103" s="489" t="str">
        <f t="shared" si="282"/>
        <v>2317300503訪問看護</v>
      </c>
      <c r="B18103" s="489">
        <v>2317300503</v>
      </c>
      <c r="C18103" s="489" t="s">
        <v>2102</v>
      </c>
      <c r="D18103" s="489" t="s">
        <v>17959</v>
      </c>
    </row>
    <row r="18104" spans="1:4">
      <c r="A18104" s="489" t="str">
        <f t="shared" si="282"/>
        <v>2317300511介護予防訪問リハビリテーション</v>
      </c>
      <c r="B18104" s="489">
        <v>2317300511</v>
      </c>
      <c r="C18104" s="489" t="s">
        <v>2108</v>
      </c>
      <c r="D18104" s="489" t="s">
        <v>17960</v>
      </c>
    </row>
    <row r="18105" spans="1:4">
      <c r="A18105" s="489" t="str">
        <f t="shared" si="282"/>
        <v>2317300511介護予防訪問看護</v>
      </c>
      <c r="B18105" s="489">
        <v>2317300511</v>
      </c>
      <c r="C18105" s="489" t="s">
        <v>2103</v>
      </c>
      <c r="D18105" s="489" t="s">
        <v>17960</v>
      </c>
    </row>
    <row r="18106" spans="1:4">
      <c r="A18106" s="489" t="str">
        <f t="shared" si="282"/>
        <v>2317300511訪問リハビリテーション</v>
      </c>
      <c r="B18106" s="489">
        <v>2317300511</v>
      </c>
      <c r="C18106" s="489" t="s">
        <v>2104</v>
      </c>
      <c r="D18106" s="489" t="s">
        <v>17960</v>
      </c>
    </row>
    <row r="18107" spans="1:4">
      <c r="A18107" s="489" t="str">
        <f t="shared" si="282"/>
        <v>2317300511訪問看護</v>
      </c>
      <c r="B18107" s="489">
        <v>2317300511</v>
      </c>
      <c r="C18107" s="489" t="s">
        <v>2102</v>
      </c>
      <c r="D18107" s="489" t="s">
        <v>17960</v>
      </c>
    </row>
    <row r="18108" spans="1:4">
      <c r="A18108" s="489" t="str">
        <f t="shared" si="282"/>
        <v>2317300537介護予防訪問リハビリテーション</v>
      </c>
      <c r="B18108" s="489">
        <v>2317300537</v>
      </c>
      <c r="C18108" s="489" t="s">
        <v>2108</v>
      </c>
      <c r="D18108" s="489" t="s">
        <v>17961</v>
      </c>
    </row>
    <row r="18109" spans="1:4">
      <c r="A18109" s="489" t="str">
        <f t="shared" si="282"/>
        <v>2317300537介護予防訪問看護</v>
      </c>
      <c r="B18109" s="489">
        <v>2317300537</v>
      </c>
      <c r="C18109" s="489" t="s">
        <v>2103</v>
      </c>
      <c r="D18109" s="489" t="s">
        <v>17961</v>
      </c>
    </row>
    <row r="18110" spans="1:4">
      <c r="A18110" s="489" t="str">
        <f t="shared" si="282"/>
        <v>2317300537訪問リハビリテーション</v>
      </c>
      <c r="B18110" s="489">
        <v>2317300537</v>
      </c>
      <c r="C18110" s="489" t="s">
        <v>2104</v>
      </c>
      <c r="D18110" s="489" t="s">
        <v>17961</v>
      </c>
    </row>
    <row r="18111" spans="1:4">
      <c r="A18111" s="489" t="str">
        <f t="shared" si="282"/>
        <v>2317300537訪問看護</v>
      </c>
      <c r="B18111" s="489">
        <v>2317300537</v>
      </c>
      <c r="C18111" s="489" t="s">
        <v>2102</v>
      </c>
      <c r="D18111" s="489" t="s">
        <v>17961</v>
      </c>
    </row>
    <row r="18112" spans="1:4">
      <c r="A18112" s="489" t="str">
        <f t="shared" si="282"/>
        <v>2317300552介護予防訪問リハビリテーション</v>
      </c>
      <c r="B18112" s="489">
        <v>2317300552</v>
      </c>
      <c r="C18112" s="489" t="s">
        <v>2108</v>
      </c>
      <c r="D18112" s="489" t="s">
        <v>17962</v>
      </c>
    </row>
    <row r="18113" spans="1:4">
      <c r="A18113" s="489" t="str">
        <f t="shared" si="282"/>
        <v>2317300552介護予防訪問看護</v>
      </c>
      <c r="B18113" s="489">
        <v>2317300552</v>
      </c>
      <c r="C18113" s="489" t="s">
        <v>2103</v>
      </c>
      <c r="D18113" s="489" t="s">
        <v>17962</v>
      </c>
    </row>
    <row r="18114" spans="1:4">
      <c r="A18114" s="489" t="str">
        <f t="shared" ref="A18114:A18177" si="283">B18114&amp;C18114</f>
        <v>2317300552訪問リハビリテーション</v>
      </c>
      <c r="B18114" s="489">
        <v>2317300552</v>
      </c>
      <c r="C18114" s="489" t="s">
        <v>2104</v>
      </c>
      <c r="D18114" s="489" t="s">
        <v>17962</v>
      </c>
    </row>
    <row r="18115" spans="1:4">
      <c r="A18115" s="489" t="str">
        <f t="shared" si="283"/>
        <v>2317300552訪問看護</v>
      </c>
      <c r="B18115" s="489">
        <v>2317300552</v>
      </c>
      <c r="C18115" s="489" t="s">
        <v>2102</v>
      </c>
      <c r="D18115" s="489" t="s">
        <v>17962</v>
      </c>
    </row>
    <row r="18116" spans="1:4">
      <c r="A18116" s="489" t="str">
        <f t="shared" si="283"/>
        <v>2317300560介護予防訪問リハビリテーション</v>
      </c>
      <c r="B18116" s="489">
        <v>2317300560</v>
      </c>
      <c r="C18116" s="489" t="s">
        <v>2108</v>
      </c>
      <c r="D18116" s="489" t="s">
        <v>17963</v>
      </c>
    </row>
    <row r="18117" spans="1:4">
      <c r="A18117" s="489" t="str">
        <f t="shared" si="283"/>
        <v>2317300560介護予防訪問看護</v>
      </c>
      <c r="B18117" s="489">
        <v>2317300560</v>
      </c>
      <c r="C18117" s="489" t="s">
        <v>2103</v>
      </c>
      <c r="D18117" s="489" t="s">
        <v>17963</v>
      </c>
    </row>
    <row r="18118" spans="1:4">
      <c r="A18118" s="489" t="str">
        <f t="shared" si="283"/>
        <v>2317300560訪問リハビリテーション</v>
      </c>
      <c r="B18118" s="489">
        <v>2317300560</v>
      </c>
      <c r="C18118" s="489" t="s">
        <v>2104</v>
      </c>
      <c r="D18118" s="489" t="s">
        <v>17963</v>
      </c>
    </row>
    <row r="18119" spans="1:4">
      <c r="A18119" s="489" t="str">
        <f t="shared" si="283"/>
        <v>2317300560訪問看護</v>
      </c>
      <c r="B18119" s="489">
        <v>2317300560</v>
      </c>
      <c r="C18119" s="489" t="s">
        <v>2102</v>
      </c>
      <c r="D18119" s="489" t="s">
        <v>17963</v>
      </c>
    </row>
    <row r="18120" spans="1:4">
      <c r="A18120" s="489" t="str">
        <f t="shared" si="283"/>
        <v>2317300578介護予防訪問リハビリテーション</v>
      </c>
      <c r="B18120" s="489">
        <v>2317300578</v>
      </c>
      <c r="C18120" s="489" t="s">
        <v>2108</v>
      </c>
      <c r="D18120" s="489" t="s">
        <v>17710</v>
      </c>
    </row>
    <row r="18121" spans="1:4">
      <c r="A18121" s="489" t="str">
        <f t="shared" si="283"/>
        <v>2317300578介護予防訪問看護</v>
      </c>
      <c r="B18121" s="489">
        <v>2317300578</v>
      </c>
      <c r="C18121" s="489" t="s">
        <v>2103</v>
      </c>
      <c r="D18121" s="489" t="s">
        <v>17710</v>
      </c>
    </row>
    <row r="18122" spans="1:4">
      <c r="A18122" s="489" t="str">
        <f t="shared" si="283"/>
        <v>2317300578訪問リハビリテーション</v>
      </c>
      <c r="B18122" s="489">
        <v>2317300578</v>
      </c>
      <c r="C18122" s="489" t="s">
        <v>2104</v>
      </c>
      <c r="D18122" s="489" t="s">
        <v>17710</v>
      </c>
    </row>
    <row r="18123" spans="1:4">
      <c r="A18123" s="489" t="str">
        <f t="shared" si="283"/>
        <v>2317300578訪問看護</v>
      </c>
      <c r="B18123" s="489">
        <v>2317300578</v>
      </c>
      <c r="C18123" s="489" t="s">
        <v>2102</v>
      </c>
      <c r="D18123" s="489" t="s">
        <v>17710</v>
      </c>
    </row>
    <row r="18124" spans="1:4">
      <c r="A18124" s="489" t="str">
        <f t="shared" si="283"/>
        <v>2317300586介護予防訪問リハビリテーション</v>
      </c>
      <c r="B18124" s="489">
        <v>2317300586</v>
      </c>
      <c r="C18124" s="489" t="s">
        <v>2108</v>
      </c>
      <c r="D18124" s="489" t="s">
        <v>17964</v>
      </c>
    </row>
    <row r="18125" spans="1:4">
      <c r="A18125" s="489" t="str">
        <f t="shared" si="283"/>
        <v>2317300586介護予防訪問看護</v>
      </c>
      <c r="B18125" s="489">
        <v>2317300586</v>
      </c>
      <c r="C18125" s="489" t="s">
        <v>2103</v>
      </c>
      <c r="D18125" s="489" t="s">
        <v>17964</v>
      </c>
    </row>
    <row r="18126" spans="1:4">
      <c r="A18126" s="489" t="str">
        <f t="shared" si="283"/>
        <v>2317300586訪問リハビリテーション</v>
      </c>
      <c r="B18126" s="489">
        <v>2317300586</v>
      </c>
      <c r="C18126" s="489" t="s">
        <v>2104</v>
      </c>
      <c r="D18126" s="489" t="s">
        <v>17964</v>
      </c>
    </row>
    <row r="18127" spans="1:4">
      <c r="A18127" s="489" t="str">
        <f t="shared" si="283"/>
        <v>2317300586訪問看護</v>
      </c>
      <c r="B18127" s="489">
        <v>2317300586</v>
      </c>
      <c r="C18127" s="489" t="s">
        <v>2102</v>
      </c>
      <c r="D18127" s="489" t="s">
        <v>17964</v>
      </c>
    </row>
    <row r="18128" spans="1:4">
      <c r="A18128" s="489" t="str">
        <f t="shared" si="283"/>
        <v>2317300594介護予防訪問リハビリテーション</v>
      </c>
      <c r="B18128" s="489">
        <v>2317300594</v>
      </c>
      <c r="C18128" s="489" t="s">
        <v>2108</v>
      </c>
      <c r="D18128" s="489" t="s">
        <v>17965</v>
      </c>
    </row>
    <row r="18129" spans="1:4">
      <c r="A18129" s="489" t="str">
        <f t="shared" si="283"/>
        <v>2317300594介護予防訪問看護</v>
      </c>
      <c r="B18129" s="489">
        <v>2317300594</v>
      </c>
      <c r="C18129" s="489" t="s">
        <v>2103</v>
      </c>
      <c r="D18129" s="489" t="s">
        <v>17965</v>
      </c>
    </row>
    <row r="18130" spans="1:4">
      <c r="A18130" s="489" t="str">
        <f t="shared" si="283"/>
        <v>2317300594訪問リハビリテーション</v>
      </c>
      <c r="B18130" s="489">
        <v>2317300594</v>
      </c>
      <c r="C18130" s="489" t="s">
        <v>2104</v>
      </c>
      <c r="D18130" s="489" t="s">
        <v>17965</v>
      </c>
    </row>
    <row r="18131" spans="1:4">
      <c r="A18131" s="489" t="str">
        <f t="shared" si="283"/>
        <v>2317300594訪問看護</v>
      </c>
      <c r="B18131" s="489">
        <v>2317300594</v>
      </c>
      <c r="C18131" s="489" t="s">
        <v>2102</v>
      </c>
      <c r="D18131" s="489" t="s">
        <v>17965</v>
      </c>
    </row>
    <row r="18132" spans="1:4">
      <c r="A18132" s="489" t="str">
        <f t="shared" si="283"/>
        <v>2317300602介護予防訪問リハビリテーション</v>
      </c>
      <c r="B18132" s="489">
        <v>2317300602</v>
      </c>
      <c r="C18132" s="489" t="s">
        <v>2108</v>
      </c>
      <c r="D18132" s="489" t="s">
        <v>17966</v>
      </c>
    </row>
    <row r="18133" spans="1:4">
      <c r="A18133" s="489" t="str">
        <f t="shared" si="283"/>
        <v>2317300602介護予防訪問看護</v>
      </c>
      <c r="B18133" s="489">
        <v>2317300602</v>
      </c>
      <c r="C18133" s="489" t="s">
        <v>2103</v>
      </c>
      <c r="D18133" s="489" t="s">
        <v>17966</v>
      </c>
    </row>
    <row r="18134" spans="1:4">
      <c r="A18134" s="489" t="str">
        <f t="shared" si="283"/>
        <v>2317300602訪問リハビリテーション</v>
      </c>
      <c r="B18134" s="489">
        <v>2317300602</v>
      </c>
      <c r="C18134" s="489" t="s">
        <v>2104</v>
      </c>
      <c r="D18134" s="489" t="s">
        <v>17966</v>
      </c>
    </row>
    <row r="18135" spans="1:4">
      <c r="A18135" s="489" t="str">
        <f t="shared" si="283"/>
        <v>2317300602訪問看護</v>
      </c>
      <c r="B18135" s="489">
        <v>2317300602</v>
      </c>
      <c r="C18135" s="489" t="s">
        <v>2102</v>
      </c>
      <c r="D18135" s="489" t="s">
        <v>17966</v>
      </c>
    </row>
    <row r="18136" spans="1:4">
      <c r="A18136" s="489" t="str">
        <f t="shared" si="283"/>
        <v>2317300610介護予防訪問リハビリテーション</v>
      </c>
      <c r="B18136" s="489">
        <v>2317300610</v>
      </c>
      <c r="C18136" s="489" t="s">
        <v>2108</v>
      </c>
      <c r="D18136" s="489" t="s">
        <v>17967</v>
      </c>
    </row>
    <row r="18137" spans="1:4">
      <c r="A18137" s="489" t="str">
        <f t="shared" si="283"/>
        <v>2317300610介護予防訪問看護</v>
      </c>
      <c r="B18137" s="489">
        <v>2317300610</v>
      </c>
      <c r="C18137" s="489" t="s">
        <v>2103</v>
      </c>
      <c r="D18137" s="489" t="s">
        <v>17967</v>
      </c>
    </row>
    <row r="18138" spans="1:4">
      <c r="A18138" s="489" t="str">
        <f t="shared" si="283"/>
        <v>2317300610訪問リハビリテーション</v>
      </c>
      <c r="B18138" s="489">
        <v>2317300610</v>
      </c>
      <c r="C18138" s="489" t="s">
        <v>2104</v>
      </c>
      <c r="D18138" s="489" t="s">
        <v>17967</v>
      </c>
    </row>
    <row r="18139" spans="1:4">
      <c r="A18139" s="489" t="str">
        <f t="shared" si="283"/>
        <v>2317300610訪問看護</v>
      </c>
      <c r="B18139" s="489">
        <v>2317300610</v>
      </c>
      <c r="C18139" s="489" t="s">
        <v>2102</v>
      </c>
      <c r="D18139" s="489" t="s">
        <v>17967</v>
      </c>
    </row>
    <row r="18140" spans="1:4">
      <c r="A18140" s="489" t="str">
        <f t="shared" si="283"/>
        <v>2317300628介護予防訪問リハビリテーション</v>
      </c>
      <c r="B18140" s="489">
        <v>2317300628</v>
      </c>
      <c r="C18140" s="489" t="s">
        <v>2108</v>
      </c>
      <c r="D18140" s="489" t="s">
        <v>17968</v>
      </c>
    </row>
    <row r="18141" spans="1:4">
      <c r="A18141" s="489" t="str">
        <f t="shared" si="283"/>
        <v>2317300628介護予防訪問看護</v>
      </c>
      <c r="B18141" s="489">
        <v>2317300628</v>
      </c>
      <c r="C18141" s="489" t="s">
        <v>2103</v>
      </c>
      <c r="D18141" s="489" t="s">
        <v>17968</v>
      </c>
    </row>
    <row r="18142" spans="1:4">
      <c r="A18142" s="489" t="str">
        <f t="shared" si="283"/>
        <v>2317300628訪問リハビリテーション</v>
      </c>
      <c r="B18142" s="489">
        <v>2317300628</v>
      </c>
      <c r="C18142" s="489" t="s">
        <v>2104</v>
      </c>
      <c r="D18142" s="489" t="s">
        <v>17968</v>
      </c>
    </row>
    <row r="18143" spans="1:4">
      <c r="A18143" s="489" t="str">
        <f t="shared" si="283"/>
        <v>2317300628訪問看護</v>
      </c>
      <c r="B18143" s="489">
        <v>2317300628</v>
      </c>
      <c r="C18143" s="489" t="s">
        <v>2102</v>
      </c>
      <c r="D18143" s="489" t="s">
        <v>17968</v>
      </c>
    </row>
    <row r="18144" spans="1:4">
      <c r="A18144" s="489" t="str">
        <f t="shared" si="283"/>
        <v>2317400048介護予防訪問リハビリテーション</v>
      </c>
      <c r="B18144" s="489">
        <v>2317400048</v>
      </c>
      <c r="C18144" s="489" t="s">
        <v>2108</v>
      </c>
      <c r="D18144" s="489" t="s">
        <v>12384</v>
      </c>
    </row>
    <row r="18145" spans="1:4">
      <c r="A18145" s="489" t="str">
        <f t="shared" si="283"/>
        <v>2317400048介護予防訪問看護</v>
      </c>
      <c r="B18145" s="489">
        <v>2317400048</v>
      </c>
      <c r="C18145" s="489" t="s">
        <v>2103</v>
      </c>
      <c r="D18145" s="489" t="s">
        <v>12384</v>
      </c>
    </row>
    <row r="18146" spans="1:4">
      <c r="A18146" s="489" t="str">
        <f t="shared" si="283"/>
        <v>2317400048訪問リハビリテーション</v>
      </c>
      <c r="B18146" s="489">
        <v>2317400048</v>
      </c>
      <c r="C18146" s="489" t="s">
        <v>2104</v>
      </c>
      <c r="D18146" s="489" t="s">
        <v>12384</v>
      </c>
    </row>
    <row r="18147" spans="1:4">
      <c r="A18147" s="489" t="str">
        <f t="shared" si="283"/>
        <v>2317400048訪問看護</v>
      </c>
      <c r="B18147" s="489">
        <v>2317400048</v>
      </c>
      <c r="C18147" s="489" t="s">
        <v>2102</v>
      </c>
      <c r="D18147" s="489" t="s">
        <v>12384</v>
      </c>
    </row>
    <row r="18148" spans="1:4">
      <c r="A18148" s="489" t="str">
        <f t="shared" si="283"/>
        <v>2317400063介護予防訪問リハビリテーション</v>
      </c>
      <c r="B18148" s="489">
        <v>2317400063</v>
      </c>
      <c r="C18148" s="489" t="s">
        <v>2108</v>
      </c>
      <c r="D18148" s="489" t="s">
        <v>17969</v>
      </c>
    </row>
    <row r="18149" spans="1:4">
      <c r="A18149" s="489" t="str">
        <f t="shared" si="283"/>
        <v>2317400063介護予防訪問看護</v>
      </c>
      <c r="B18149" s="489">
        <v>2317400063</v>
      </c>
      <c r="C18149" s="489" t="s">
        <v>2103</v>
      </c>
      <c r="D18149" s="489" t="s">
        <v>17969</v>
      </c>
    </row>
    <row r="18150" spans="1:4">
      <c r="A18150" s="489" t="str">
        <f t="shared" si="283"/>
        <v>2317400063訪問リハビリテーション</v>
      </c>
      <c r="B18150" s="489">
        <v>2317400063</v>
      </c>
      <c r="C18150" s="489" t="s">
        <v>2104</v>
      </c>
      <c r="D18150" s="489" t="s">
        <v>17969</v>
      </c>
    </row>
    <row r="18151" spans="1:4">
      <c r="A18151" s="489" t="str">
        <f t="shared" si="283"/>
        <v>2317400063訪問看護</v>
      </c>
      <c r="B18151" s="489">
        <v>2317400063</v>
      </c>
      <c r="C18151" s="489" t="s">
        <v>2102</v>
      </c>
      <c r="D18151" s="489" t="s">
        <v>17969</v>
      </c>
    </row>
    <row r="18152" spans="1:4">
      <c r="A18152" s="489" t="str">
        <f t="shared" si="283"/>
        <v>2317400071介護予防訪問リハビリテーション</v>
      </c>
      <c r="B18152" s="489">
        <v>2317400071</v>
      </c>
      <c r="C18152" s="489" t="s">
        <v>2108</v>
      </c>
      <c r="D18152" s="489" t="s">
        <v>17970</v>
      </c>
    </row>
    <row r="18153" spans="1:4">
      <c r="A18153" s="489" t="str">
        <f t="shared" si="283"/>
        <v>2317400071介護予防訪問看護</v>
      </c>
      <c r="B18153" s="489">
        <v>2317400071</v>
      </c>
      <c r="C18153" s="489" t="s">
        <v>2103</v>
      </c>
      <c r="D18153" s="489" t="s">
        <v>17970</v>
      </c>
    </row>
    <row r="18154" spans="1:4">
      <c r="A18154" s="489" t="str">
        <f t="shared" si="283"/>
        <v>2317400071訪問リハビリテーション</v>
      </c>
      <c r="B18154" s="489">
        <v>2317400071</v>
      </c>
      <c r="C18154" s="489" t="s">
        <v>2104</v>
      </c>
      <c r="D18154" s="489" t="s">
        <v>17970</v>
      </c>
    </row>
    <row r="18155" spans="1:4">
      <c r="A18155" s="489" t="str">
        <f t="shared" si="283"/>
        <v>2317400071訪問看護</v>
      </c>
      <c r="B18155" s="489">
        <v>2317400071</v>
      </c>
      <c r="C18155" s="489" t="s">
        <v>2102</v>
      </c>
      <c r="D18155" s="489" t="s">
        <v>17970</v>
      </c>
    </row>
    <row r="18156" spans="1:4">
      <c r="A18156" s="489" t="str">
        <f t="shared" si="283"/>
        <v>2317400113介護予防訪問リハビリテーション</v>
      </c>
      <c r="B18156" s="489">
        <v>2317400113</v>
      </c>
      <c r="C18156" s="489" t="s">
        <v>2108</v>
      </c>
      <c r="D18156" s="489" t="s">
        <v>16539</v>
      </c>
    </row>
    <row r="18157" spans="1:4">
      <c r="A18157" s="489" t="str">
        <f t="shared" si="283"/>
        <v>2317400113介護予防訪問看護</v>
      </c>
      <c r="B18157" s="489">
        <v>2317400113</v>
      </c>
      <c r="C18157" s="489" t="s">
        <v>2103</v>
      </c>
      <c r="D18157" s="489" t="s">
        <v>16539</v>
      </c>
    </row>
    <row r="18158" spans="1:4">
      <c r="A18158" s="489" t="str">
        <f t="shared" si="283"/>
        <v>2317400113訪問リハビリテーション</v>
      </c>
      <c r="B18158" s="489">
        <v>2317400113</v>
      </c>
      <c r="C18158" s="489" t="s">
        <v>2104</v>
      </c>
      <c r="D18158" s="489" t="s">
        <v>16539</v>
      </c>
    </row>
    <row r="18159" spans="1:4">
      <c r="A18159" s="489" t="str">
        <f t="shared" si="283"/>
        <v>2317400113訪問看護</v>
      </c>
      <c r="B18159" s="489">
        <v>2317400113</v>
      </c>
      <c r="C18159" s="489" t="s">
        <v>2102</v>
      </c>
      <c r="D18159" s="489" t="s">
        <v>16539</v>
      </c>
    </row>
    <row r="18160" spans="1:4">
      <c r="A18160" s="489" t="str">
        <f t="shared" si="283"/>
        <v>2317400121介護予防訪問リハビリテーション</v>
      </c>
      <c r="B18160" s="489">
        <v>2317400121</v>
      </c>
      <c r="C18160" s="489" t="s">
        <v>2108</v>
      </c>
      <c r="D18160" s="489" t="s">
        <v>17971</v>
      </c>
    </row>
    <row r="18161" spans="1:4">
      <c r="A18161" s="489" t="str">
        <f t="shared" si="283"/>
        <v>2317400121介護予防訪問看護</v>
      </c>
      <c r="B18161" s="489">
        <v>2317400121</v>
      </c>
      <c r="C18161" s="489" t="s">
        <v>2103</v>
      </c>
      <c r="D18161" s="489" t="s">
        <v>17971</v>
      </c>
    </row>
    <row r="18162" spans="1:4">
      <c r="A18162" s="489" t="str">
        <f t="shared" si="283"/>
        <v>2317400121訪問リハビリテーション</v>
      </c>
      <c r="B18162" s="489">
        <v>2317400121</v>
      </c>
      <c r="C18162" s="489" t="s">
        <v>2104</v>
      </c>
      <c r="D18162" s="489" t="s">
        <v>17971</v>
      </c>
    </row>
    <row r="18163" spans="1:4">
      <c r="A18163" s="489" t="str">
        <f t="shared" si="283"/>
        <v>2317400121訪問看護</v>
      </c>
      <c r="B18163" s="489">
        <v>2317400121</v>
      </c>
      <c r="C18163" s="489" t="s">
        <v>2102</v>
      </c>
      <c r="D18163" s="489" t="s">
        <v>17971</v>
      </c>
    </row>
    <row r="18164" spans="1:4">
      <c r="A18164" s="489" t="str">
        <f t="shared" si="283"/>
        <v>2317400139介護予防訪問リハビリテーション</v>
      </c>
      <c r="B18164" s="489">
        <v>2317400139</v>
      </c>
      <c r="C18164" s="489" t="s">
        <v>2108</v>
      </c>
      <c r="D18164" s="489" t="s">
        <v>17972</v>
      </c>
    </row>
    <row r="18165" spans="1:4">
      <c r="A18165" s="489" t="str">
        <f t="shared" si="283"/>
        <v>2317400139介護予防訪問看護</v>
      </c>
      <c r="B18165" s="489">
        <v>2317400139</v>
      </c>
      <c r="C18165" s="489" t="s">
        <v>2103</v>
      </c>
      <c r="D18165" s="489" t="s">
        <v>17972</v>
      </c>
    </row>
    <row r="18166" spans="1:4">
      <c r="A18166" s="489" t="str">
        <f t="shared" si="283"/>
        <v>2317400139訪問リハビリテーション</v>
      </c>
      <c r="B18166" s="489">
        <v>2317400139</v>
      </c>
      <c r="C18166" s="489" t="s">
        <v>2104</v>
      </c>
      <c r="D18166" s="489" t="s">
        <v>17972</v>
      </c>
    </row>
    <row r="18167" spans="1:4">
      <c r="A18167" s="489" t="str">
        <f t="shared" si="283"/>
        <v>2317400139訪問看護</v>
      </c>
      <c r="B18167" s="489">
        <v>2317400139</v>
      </c>
      <c r="C18167" s="489" t="s">
        <v>2102</v>
      </c>
      <c r="D18167" s="489" t="s">
        <v>17972</v>
      </c>
    </row>
    <row r="18168" spans="1:4">
      <c r="A18168" s="489" t="str">
        <f t="shared" si="283"/>
        <v>2317400147介護予防訪問リハビリテーション</v>
      </c>
      <c r="B18168" s="489">
        <v>2317400147</v>
      </c>
      <c r="C18168" s="489" t="s">
        <v>2108</v>
      </c>
      <c r="D18168" s="489" t="s">
        <v>17973</v>
      </c>
    </row>
    <row r="18169" spans="1:4">
      <c r="A18169" s="489" t="str">
        <f t="shared" si="283"/>
        <v>2317400147介護予防訪問看護</v>
      </c>
      <c r="B18169" s="489">
        <v>2317400147</v>
      </c>
      <c r="C18169" s="489" t="s">
        <v>2103</v>
      </c>
      <c r="D18169" s="489" t="s">
        <v>17973</v>
      </c>
    </row>
    <row r="18170" spans="1:4">
      <c r="A18170" s="489" t="str">
        <f t="shared" si="283"/>
        <v>2317400147訪問リハビリテーション</v>
      </c>
      <c r="B18170" s="489">
        <v>2317400147</v>
      </c>
      <c r="C18170" s="489" t="s">
        <v>2104</v>
      </c>
      <c r="D18170" s="489" t="s">
        <v>17973</v>
      </c>
    </row>
    <row r="18171" spans="1:4">
      <c r="A18171" s="489" t="str">
        <f t="shared" si="283"/>
        <v>2317400147訪問看護</v>
      </c>
      <c r="B18171" s="489">
        <v>2317400147</v>
      </c>
      <c r="C18171" s="489" t="s">
        <v>2102</v>
      </c>
      <c r="D18171" s="489" t="s">
        <v>17973</v>
      </c>
    </row>
    <row r="18172" spans="1:4">
      <c r="A18172" s="489" t="str">
        <f t="shared" si="283"/>
        <v>2317400154介護予防通所リハビリテーション</v>
      </c>
      <c r="B18172" s="489">
        <v>2317400154</v>
      </c>
      <c r="C18172" s="489" t="s">
        <v>2512</v>
      </c>
      <c r="D18172" s="489" t="s">
        <v>17974</v>
      </c>
    </row>
    <row r="18173" spans="1:4">
      <c r="A18173" s="489" t="str">
        <f t="shared" si="283"/>
        <v>2317400154介護予防訪問リハビリテーション</v>
      </c>
      <c r="B18173" s="489">
        <v>2317400154</v>
      </c>
      <c r="C18173" s="489" t="s">
        <v>2108</v>
      </c>
      <c r="D18173" s="489" t="s">
        <v>17974</v>
      </c>
    </row>
    <row r="18174" spans="1:4">
      <c r="A18174" s="489" t="str">
        <f t="shared" si="283"/>
        <v>2317400154介護予防訪問看護</v>
      </c>
      <c r="B18174" s="489">
        <v>2317400154</v>
      </c>
      <c r="C18174" s="489" t="s">
        <v>2103</v>
      </c>
      <c r="D18174" s="489" t="s">
        <v>17974</v>
      </c>
    </row>
    <row r="18175" spans="1:4">
      <c r="A18175" s="489" t="str">
        <f t="shared" si="283"/>
        <v>2317400154通所リハビリテーション</v>
      </c>
      <c r="B18175" s="489">
        <v>2317400154</v>
      </c>
      <c r="C18175" s="489" t="s">
        <v>2511</v>
      </c>
      <c r="D18175" s="489" t="s">
        <v>17974</v>
      </c>
    </row>
    <row r="18176" spans="1:4">
      <c r="A18176" s="489" t="str">
        <f t="shared" si="283"/>
        <v>2317400154訪問リハビリテーション</v>
      </c>
      <c r="B18176" s="489">
        <v>2317400154</v>
      </c>
      <c r="C18176" s="489" t="s">
        <v>2104</v>
      </c>
      <c r="D18176" s="489" t="s">
        <v>17974</v>
      </c>
    </row>
    <row r="18177" spans="1:4">
      <c r="A18177" s="489" t="str">
        <f t="shared" si="283"/>
        <v>2317400154訪問看護</v>
      </c>
      <c r="B18177" s="489">
        <v>2317400154</v>
      </c>
      <c r="C18177" s="489" t="s">
        <v>2102</v>
      </c>
      <c r="D18177" s="489" t="s">
        <v>17974</v>
      </c>
    </row>
    <row r="18178" spans="1:4">
      <c r="A18178" s="489" t="str">
        <f t="shared" ref="A18178:A18241" si="284">B18178&amp;C18178</f>
        <v>2317400170介護予防訪問リハビリテーション</v>
      </c>
      <c r="B18178" s="489">
        <v>2317400170</v>
      </c>
      <c r="C18178" s="489" t="s">
        <v>2108</v>
      </c>
      <c r="D18178" s="489" t="s">
        <v>17975</v>
      </c>
    </row>
    <row r="18179" spans="1:4">
      <c r="A18179" s="489" t="str">
        <f t="shared" si="284"/>
        <v>2317400170介護予防訪問看護</v>
      </c>
      <c r="B18179" s="489">
        <v>2317400170</v>
      </c>
      <c r="C18179" s="489" t="s">
        <v>2103</v>
      </c>
      <c r="D18179" s="489" t="s">
        <v>17975</v>
      </c>
    </row>
    <row r="18180" spans="1:4">
      <c r="A18180" s="489" t="str">
        <f t="shared" si="284"/>
        <v>2317400170訪問リハビリテーション</v>
      </c>
      <c r="B18180" s="489">
        <v>2317400170</v>
      </c>
      <c r="C18180" s="489" t="s">
        <v>2104</v>
      </c>
      <c r="D18180" s="489" t="s">
        <v>17975</v>
      </c>
    </row>
    <row r="18181" spans="1:4">
      <c r="A18181" s="489" t="str">
        <f t="shared" si="284"/>
        <v>2317400170訪問看護</v>
      </c>
      <c r="B18181" s="489">
        <v>2317400170</v>
      </c>
      <c r="C18181" s="489" t="s">
        <v>2102</v>
      </c>
      <c r="D18181" s="489" t="s">
        <v>17975</v>
      </c>
    </row>
    <row r="18182" spans="1:4">
      <c r="A18182" s="489" t="str">
        <f t="shared" si="284"/>
        <v>2317400188介護予防訪問リハビリテーション</v>
      </c>
      <c r="B18182" s="489">
        <v>2317400188</v>
      </c>
      <c r="C18182" s="489" t="s">
        <v>2108</v>
      </c>
      <c r="D18182" s="489" t="s">
        <v>17976</v>
      </c>
    </row>
    <row r="18183" spans="1:4">
      <c r="A18183" s="489" t="str">
        <f t="shared" si="284"/>
        <v>2317400188介護予防訪問看護</v>
      </c>
      <c r="B18183" s="489">
        <v>2317400188</v>
      </c>
      <c r="C18183" s="489" t="s">
        <v>2103</v>
      </c>
      <c r="D18183" s="489" t="s">
        <v>17976</v>
      </c>
    </row>
    <row r="18184" spans="1:4">
      <c r="A18184" s="489" t="str">
        <f t="shared" si="284"/>
        <v>2317400188訪問リハビリテーション</v>
      </c>
      <c r="B18184" s="489">
        <v>2317400188</v>
      </c>
      <c r="C18184" s="489" t="s">
        <v>2104</v>
      </c>
      <c r="D18184" s="489" t="s">
        <v>17976</v>
      </c>
    </row>
    <row r="18185" spans="1:4">
      <c r="A18185" s="489" t="str">
        <f t="shared" si="284"/>
        <v>2317400188訪問看護</v>
      </c>
      <c r="B18185" s="489">
        <v>2317400188</v>
      </c>
      <c r="C18185" s="489" t="s">
        <v>2102</v>
      </c>
      <c r="D18185" s="489" t="s">
        <v>17976</v>
      </c>
    </row>
    <row r="18186" spans="1:4">
      <c r="A18186" s="489" t="str">
        <f t="shared" si="284"/>
        <v>2317400196介護予防訪問リハビリテーション</v>
      </c>
      <c r="B18186" s="489">
        <v>2317400196</v>
      </c>
      <c r="C18186" s="489" t="s">
        <v>2108</v>
      </c>
      <c r="D18186" s="489" t="s">
        <v>17977</v>
      </c>
    </row>
    <row r="18187" spans="1:4">
      <c r="A18187" s="489" t="str">
        <f t="shared" si="284"/>
        <v>2317400196介護予防訪問看護</v>
      </c>
      <c r="B18187" s="489">
        <v>2317400196</v>
      </c>
      <c r="C18187" s="489" t="s">
        <v>2103</v>
      </c>
      <c r="D18187" s="489" t="s">
        <v>17977</v>
      </c>
    </row>
    <row r="18188" spans="1:4">
      <c r="A18188" s="489" t="str">
        <f t="shared" si="284"/>
        <v>2317400196訪問リハビリテーション</v>
      </c>
      <c r="B18188" s="489">
        <v>2317400196</v>
      </c>
      <c r="C18188" s="489" t="s">
        <v>2104</v>
      </c>
      <c r="D18188" s="489" t="s">
        <v>17977</v>
      </c>
    </row>
    <row r="18189" spans="1:4">
      <c r="A18189" s="489" t="str">
        <f t="shared" si="284"/>
        <v>2317400196訪問看護</v>
      </c>
      <c r="B18189" s="489">
        <v>2317400196</v>
      </c>
      <c r="C18189" s="489" t="s">
        <v>2102</v>
      </c>
      <c r="D18189" s="489" t="s">
        <v>17977</v>
      </c>
    </row>
    <row r="18190" spans="1:4">
      <c r="A18190" s="489" t="str">
        <f t="shared" si="284"/>
        <v>2317400204介護予防訪問リハビリテーション</v>
      </c>
      <c r="B18190" s="489">
        <v>2317400204</v>
      </c>
      <c r="C18190" s="489" t="s">
        <v>2108</v>
      </c>
      <c r="D18190" s="489" t="s">
        <v>17978</v>
      </c>
    </row>
    <row r="18191" spans="1:4">
      <c r="A18191" s="489" t="str">
        <f t="shared" si="284"/>
        <v>2317400204介護予防訪問看護</v>
      </c>
      <c r="B18191" s="489">
        <v>2317400204</v>
      </c>
      <c r="C18191" s="489" t="s">
        <v>2103</v>
      </c>
      <c r="D18191" s="489" t="s">
        <v>17978</v>
      </c>
    </row>
    <row r="18192" spans="1:4">
      <c r="A18192" s="489" t="str">
        <f t="shared" si="284"/>
        <v>2317400204訪問リハビリテーション</v>
      </c>
      <c r="B18192" s="489">
        <v>2317400204</v>
      </c>
      <c r="C18192" s="489" t="s">
        <v>2104</v>
      </c>
      <c r="D18192" s="489" t="s">
        <v>17978</v>
      </c>
    </row>
    <row r="18193" spans="1:4">
      <c r="A18193" s="489" t="str">
        <f t="shared" si="284"/>
        <v>2317400204訪問看護</v>
      </c>
      <c r="B18193" s="489">
        <v>2317400204</v>
      </c>
      <c r="C18193" s="489" t="s">
        <v>2102</v>
      </c>
      <c r="D18193" s="489" t="s">
        <v>17978</v>
      </c>
    </row>
    <row r="18194" spans="1:4">
      <c r="A18194" s="489" t="str">
        <f t="shared" si="284"/>
        <v>2317400279介護予防訪問リハビリテーション</v>
      </c>
      <c r="B18194" s="489">
        <v>2317400279</v>
      </c>
      <c r="C18194" s="489" t="s">
        <v>2108</v>
      </c>
      <c r="D18194" s="489" t="s">
        <v>17712</v>
      </c>
    </row>
    <row r="18195" spans="1:4">
      <c r="A18195" s="489" t="str">
        <f t="shared" si="284"/>
        <v>2317400279介護予防訪問看護</v>
      </c>
      <c r="B18195" s="489">
        <v>2317400279</v>
      </c>
      <c r="C18195" s="489" t="s">
        <v>2103</v>
      </c>
      <c r="D18195" s="489" t="s">
        <v>17712</v>
      </c>
    </row>
    <row r="18196" spans="1:4">
      <c r="A18196" s="489" t="str">
        <f t="shared" si="284"/>
        <v>2317400279訪問リハビリテーション</v>
      </c>
      <c r="B18196" s="489">
        <v>2317400279</v>
      </c>
      <c r="C18196" s="489" t="s">
        <v>2104</v>
      </c>
      <c r="D18196" s="489" t="s">
        <v>17712</v>
      </c>
    </row>
    <row r="18197" spans="1:4">
      <c r="A18197" s="489" t="str">
        <f t="shared" si="284"/>
        <v>2317400279訪問看護</v>
      </c>
      <c r="B18197" s="489">
        <v>2317400279</v>
      </c>
      <c r="C18197" s="489" t="s">
        <v>2102</v>
      </c>
      <c r="D18197" s="489" t="s">
        <v>17712</v>
      </c>
    </row>
    <row r="18198" spans="1:4">
      <c r="A18198" s="489" t="str">
        <f t="shared" si="284"/>
        <v>2317400303介護予防訪問リハビリテーション</v>
      </c>
      <c r="B18198" s="489">
        <v>2317400303</v>
      </c>
      <c r="C18198" s="489" t="s">
        <v>2108</v>
      </c>
      <c r="D18198" s="489" t="s">
        <v>17979</v>
      </c>
    </row>
    <row r="18199" spans="1:4">
      <c r="A18199" s="489" t="str">
        <f t="shared" si="284"/>
        <v>2317400303介護予防訪問看護</v>
      </c>
      <c r="B18199" s="489">
        <v>2317400303</v>
      </c>
      <c r="C18199" s="489" t="s">
        <v>2103</v>
      </c>
      <c r="D18199" s="489" t="s">
        <v>17979</v>
      </c>
    </row>
    <row r="18200" spans="1:4">
      <c r="A18200" s="489" t="str">
        <f t="shared" si="284"/>
        <v>2317400303訪問リハビリテーション</v>
      </c>
      <c r="B18200" s="489">
        <v>2317400303</v>
      </c>
      <c r="C18200" s="489" t="s">
        <v>2104</v>
      </c>
      <c r="D18200" s="489" t="s">
        <v>17979</v>
      </c>
    </row>
    <row r="18201" spans="1:4">
      <c r="A18201" s="489" t="str">
        <f t="shared" si="284"/>
        <v>2317400303訪問看護</v>
      </c>
      <c r="B18201" s="489">
        <v>2317400303</v>
      </c>
      <c r="C18201" s="489" t="s">
        <v>2102</v>
      </c>
      <c r="D18201" s="489" t="s">
        <v>17979</v>
      </c>
    </row>
    <row r="18202" spans="1:4">
      <c r="A18202" s="489" t="str">
        <f t="shared" si="284"/>
        <v>2317400345介護予防訪問リハビリテーション</v>
      </c>
      <c r="B18202" s="489">
        <v>2317400345</v>
      </c>
      <c r="C18202" s="489" t="s">
        <v>2108</v>
      </c>
      <c r="D18202" s="489" t="s">
        <v>17980</v>
      </c>
    </row>
    <row r="18203" spans="1:4">
      <c r="A18203" s="489" t="str">
        <f t="shared" si="284"/>
        <v>2317400345介護予防訪問看護</v>
      </c>
      <c r="B18203" s="489">
        <v>2317400345</v>
      </c>
      <c r="C18203" s="489" t="s">
        <v>2103</v>
      </c>
      <c r="D18203" s="489" t="s">
        <v>17980</v>
      </c>
    </row>
    <row r="18204" spans="1:4">
      <c r="A18204" s="489" t="str">
        <f t="shared" si="284"/>
        <v>2317400345訪問リハビリテーション</v>
      </c>
      <c r="B18204" s="489">
        <v>2317400345</v>
      </c>
      <c r="C18204" s="489" t="s">
        <v>2104</v>
      </c>
      <c r="D18204" s="489" t="s">
        <v>17980</v>
      </c>
    </row>
    <row r="18205" spans="1:4">
      <c r="A18205" s="489" t="str">
        <f t="shared" si="284"/>
        <v>2317400345訪問看護</v>
      </c>
      <c r="B18205" s="489">
        <v>2317400345</v>
      </c>
      <c r="C18205" s="489" t="s">
        <v>2102</v>
      </c>
      <c r="D18205" s="489" t="s">
        <v>17980</v>
      </c>
    </row>
    <row r="18206" spans="1:4">
      <c r="A18206" s="489" t="str">
        <f t="shared" si="284"/>
        <v>2317400352介護予防訪問リハビリテーション</v>
      </c>
      <c r="B18206" s="489">
        <v>2317400352</v>
      </c>
      <c r="C18206" s="489" t="s">
        <v>2108</v>
      </c>
      <c r="D18206" s="489" t="s">
        <v>17981</v>
      </c>
    </row>
    <row r="18207" spans="1:4">
      <c r="A18207" s="489" t="str">
        <f t="shared" si="284"/>
        <v>2317400352介護予防訪問看護</v>
      </c>
      <c r="B18207" s="489">
        <v>2317400352</v>
      </c>
      <c r="C18207" s="489" t="s">
        <v>2103</v>
      </c>
      <c r="D18207" s="489" t="s">
        <v>17981</v>
      </c>
    </row>
    <row r="18208" spans="1:4">
      <c r="A18208" s="489" t="str">
        <f t="shared" si="284"/>
        <v>2317400352訪問リハビリテーション</v>
      </c>
      <c r="B18208" s="489">
        <v>2317400352</v>
      </c>
      <c r="C18208" s="489" t="s">
        <v>2104</v>
      </c>
      <c r="D18208" s="489" t="s">
        <v>17981</v>
      </c>
    </row>
    <row r="18209" spans="1:4">
      <c r="A18209" s="489" t="str">
        <f t="shared" si="284"/>
        <v>2317400352訪問看護</v>
      </c>
      <c r="B18209" s="489">
        <v>2317400352</v>
      </c>
      <c r="C18209" s="489" t="s">
        <v>2102</v>
      </c>
      <c r="D18209" s="489" t="s">
        <v>17981</v>
      </c>
    </row>
    <row r="18210" spans="1:4">
      <c r="A18210" s="489" t="str">
        <f t="shared" si="284"/>
        <v>2317400360介護予防訪問リハビリテーション</v>
      </c>
      <c r="B18210" s="489">
        <v>2317400360</v>
      </c>
      <c r="C18210" s="489" t="s">
        <v>2108</v>
      </c>
      <c r="D18210" s="489" t="s">
        <v>17982</v>
      </c>
    </row>
    <row r="18211" spans="1:4">
      <c r="A18211" s="489" t="str">
        <f t="shared" si="284"/>
        <v>2317400360介護予防訪問看護</v>
      </c>
      <c r="B18211" s="489">
        <v>2317400360</v>
      </c>
      <c r="C18211" s="489" t="s">
        <v>2103</v>
      </c>
      <c r="D18211" s="489" t="s">
        <v>17982</v>
      </c>
    </row>
    <row r="18212" spans="1:4">
      <c r="A18212" s="489" t="str">
        <f t="shared" si="284"/>
        <v>2317400360訪問リハビリテーション</v>
      </c>
      <c r="B18212" s="489">
        <v>2317400360</v>
      </c>
      <c r="C18212" s="489" t="s">
        <v>2104</v>
      </c>
      <c r="D18212" s="489" t="s">
        <v>17982</v>
      </c>
    </row>
    <row r="18213" spans="1:4">
      <c r="A18213" s="489" t="str">
        <f t="shared" si="284"/>
        <v>2317400360訪問看護</v>
      </c>
      <c r="B18213" s="489">
        <v>2317400360</v>
      </c>
      <c r="C18213" s="489" t="s">
        <v>2102</v>
      </c>
      <c r="D18213" s="489" t="s">
        <v>17982</v>
      </c>
    </row>
    <row r="18214" spans="1:4">
      <c r="A18214" s="489" t="str">
        <f t="shared" si="284"/>
        <v>2317400386介護予防訪問リハビリテーション</v>
      </c>
      <c r="B18214" s="489">
        <v>2317400386</v>
      </c>
      <c r="C18214" s="489" t="s">
        <v>2108</v>
      </c>
      <c r="D18214" s="489" t="s">
        <v>17983</v>
      </c>
    </row>
    <row r="18215" spans="1:4">
      <c r="A18215" s="489" t="str">
        <f t="shared" si="284"/>
        <v>2317400386介護予防訪問看護</v>
      </c>
      <c r="B18215" s="489">
        <v>2317400386</v>
      </c>
      <c r="C18215" s="489" t="s">
        <v>2103</v>
      </c>
      <c r="D18215" s="489" t="s">
        <v>17983</v>
      </c>
    </row>
    <row r="18216" spans="1:4">
      <c r="A18216" s="489" t="str">
        <f t="shared" si="284"/>
        <v>2317400386訪問リハビリテーション</v>
      </c>
      <c r="B18216" s="489">
        <v>2317400386</v>
      </c>
      <c r="C18216" s="489" t="s">
        <v>2104</v>
      </c>
      <c r="D18216" s="489" t="s">
        <v>17983</v>
      </c>
    </row>
    <row r="18217" spans="1:4">
      <c r="A18217" s="489" t="str">
        <f t="shared" si="284"/>
        <v>2317400386訪問看護</v>
      </c>
      <c r="B18217" s="489">
        <v>2317400386</v>
      </c>
      <c r="C18217" s="489" t="s">
        <v>2102</v>
      </c>
      <c r="D18217" s="489" t="s">
        <v>17983</v>
      </c>
    </row>
    <row r="18218" spans="1:4">
      <c r="A18218" s="489" t="str">
        <f t="shared" si="284"/>
        <v>2317400402介護予防訪問リハビリテーション</v>
      </c>
      <c r="B18218" s="489">
        <v>2317400402</v>
      </c>
      <c r="C18218" s="489" t="s">
        <v>2108</v>
      </c>
      <c r="D18218" s="489" t="s">
        <v>17984</v>
      </c>
    </row>
    <row r="18219" spans="1:4">
      <c r="A18219" s="489" t="str">
        <f t="shared" si="284"/>
        <v>2317400402介護予防訪問看護</v>
      </c>
      <c r="B18219" s="489">
        <v>2317400402</v>
      </c>
      <c r="C18219" s="489" t="s">
        <v>2103</v>
      </c>
      <c r="D18219" s="489" t="s">
        <v>17984</v>
      </c>
    </row>
    <row r="18220" spans="1:4">
      <c r="A18220" s="489" t="str">
        <f t="shared" si="284"/>
        <v>2317400402訪問リハビリテーション</v>
      </c>
      <c r="B18220" s="489">
        <v>2317400402</v>
      </c>
      <c r="C18220" s="489" t="s">
        <v>2104</v>
      </c>
      <c r="D18220" s="489" t="s">
        <v>17984</v>
      </c>
    </row>
    <row r="18221" spans="1:4">
      <c r="A18221" s="489" t="str">
        <f t="shared" si="284"/>
        <v>2317400402訪問看護</v>
      </c>
      <c r="B18221" s="489">
        <v>2317400402</v>
      </c>
      <c r="C18221" s="489" t="s">
        <v>2102</v>
      </c>
      <c r="D18221" s="489" t="s">
        <v>17984</v>
      </c>
    </row>
    <row r="18222" spans="1:4">
      <c r="A18222" s="489" t="str">
        <f t="shared" si="284"/>
        <v>2317400444介護予防訪問リハビリテーション</v>
      </c>
      <c r="B18222" s="489">
        <v>2317400444</v>
      </c>
      <c r="C18222" s="489" t="s">
        <v>2108</v>
      </c>
      <c r="D18222" s="489" t="s">
        <v>17104</v>
      </c>
    </row>
    <row r="18223" spans="1:4">
      <c r="A18223" s="489" t="str">
        <f t="shared" si="284"/>
        <v>2317400444介護予防訪問看護</v>
      </c>
      <c r="B18223" s="489">
        <v>2317400444</v>
      </c>
      <c r="C18223" s="489" t="s">
        <v>2103</v>
      </c>
      <c r="D18223" s="489" t="s">
        <v>17104</v>
      </c>
    </row>
    <row r="18224" spans="1:4">
      <c r="A18224" s="489" t="str">
        <f t="shared" si="284"/>
        <v>2317400444訪問リハビリテーション</v>
      </c>
      <c r="B18224" s="489">
        <v>2317400444</v>
      </c>
      <c r="C18224" s="489" t="s">
        <v>2104</v>
      </c>
      <c r="D18224" s="489" t="s">
        <v>17104</v>
      </c>
    </row>
    <row r="18225" spans="1:4">
      <c r="A18225" s="489" t="str">
        <f t="shared" si="284"/>
        <v>2317400444訪問看護</v>
      </c>
      <c r="B18225" s="489">
        <v>2317400444</v>
      </c>
      <c r="C18225" s="489" t="s">
        <v>2102</v>
      </c>
      <c r="D18225" s="489" t="s">
        <v>17104</v>
      </c>
    </row>
    <row r="18226" spans="1:4">
      <c r="A18226" s="489" t="str">
        <f t="shared" si="284"/>
        <v>2317400451介護予防訪問リハビリテーション</v>
      </c>
      <c r="B18226" s="489">
        <v>2317400451</v>
      </c>
      <c r="C18226" s="489" t="s">
        <v>2108</v>
      </c>
      <c r="D18226" s="489" t="s">
        <v>17985</v>
      </c>
    </row>
    <row r="18227" spans="1:4">
      <c r="A18227" s="489" t="str">
        <f t="shared" si="284"/>
        <v>2317400451介護予防訪問看護</v>
      </c>
      <c r="B18227" s="489">
        <v>2317400451</v>
      </c>
      <c r="C18227" s="489" t="s">
        <v>2103</v>
      </c>
      <c r="D18227" s="489" t="s">
        <v>17985</v>
      </c>
    </row>
    <row r="18228" spans="1:4">
      <c r="A18228" s="489" t="str">
        <f t="shared" si="284"/>
        <v>2317400451訪問リハビリテーション</v>
      </c>
      <c r="B18228" s="489">
        <v>2317400451</v>
      </c>
      <c r="C18228" s="489" t="s">
        <v>2104</v>
      </c>
      <c r="D18228" s="489" t="s">
        <v>17985</v>
      </c>
    </row>
    <row r="18229" spans="1:4">
      <c r="A18229" s="489" t="str">
        <f t="shared" si="284"/>
        <v>2317400451訪問看護</v>
      </c>
      <c r="B18229" s="489">
        <v>2317400451</v>
      </c>
      <c r="C18229" s="489" t="s">
        <v>2102</v>
      </c>
      <c r="D18229" s="489" t="s">
        <v>17985</v>
      </c>
    </row>
    <row r="18230" spans="1:4">
      <c r="A18230" s="489" t="str">
        <f t="shared" si="284"/>
        <v>2317400469介護予防訪問リハビリテーション</v>
      </c>
      <c r="B18230" s="489">
        <v>2317400469</v>
      </c>
      <c r="C18230" s="489" t="s">
        <v>2108</v>
      </c>
      <c r="D18230" s="489" t="s">
        <v>17986</v>
      </c>
    </row>
    <row r="18231" spans="1:4">
      <c r="A18231" s="489" t="str">
        <f t="shared" si="284"/>
        <v>2317400469介護予防訪問看護</v>
      </c>
      <c r="B18231" s="489">
        <v>2317400469</v>
      </c>
      <c r="C18231" s="489" t="s">
        <v>2103</v>
      </c>
      <c r="D18231" s="489" t="s">
        <v>17986</v>
      </c>
    </row>
    <row r="18232" spans="1:4">
      <c r="A18232" s="489" t="str">
        <f t="shared" si="284"/>
        <v>2317400469訪問リハビリテーション</v>
      </c>
      <c r="B18232" s="489">
        <v>2317400469</v>
      </c>
      <c r="C18232" s="489" t="s">
        <v>2104</v>
      </c>
      <c r="D18232" s="489" t="s">
        <v>17986</v>
      </c>
    </row>
    <row r="18233" spans="1:4">
      <c r="A18233" s="489" t="str">
        <f t="shared" si="284"/>
        <v>2317400469訪問看護</v>
      </c>
      <c r="B18233" s="489">
        <v>2317400469</v>
      </c>
      <c r="C18233" s="489" t="s">
        <v>2102</v>
      </c>
      <c r="D18233" s="489" t="s">
        <v>17986</v>
      </c>
    </row>
    <row r="18234" spans="1:4">
      <c r="A18234" s="489" t="str">
        <f t="shared" si="284"/>
        <v>2317400477介護予防訪問リハビリテーション</v>
      </c>
      <c r="B18234" s="489">
        <v>2317400477</v>
      </c>
      <c r="C18234" s="489" t="s">
        <v>2108</v>
      </c>
      <c r="D18234" s="489" t="s">
        <v>17987</v>
      </c>
    </row>
    <row r="18235" spans="1:4">
      <c r="A18235" s="489" t="str">
        <f t="shared" si="284"/>
        <v>2317400477介護予防訪問看護</v>
      </c>
      <c r="B18235" s="489">
        <v>2317400477</v>
      </c>
      <c r="C18235" s="489" t="s">
        <v>2103</v>
      </c>
      <c r="D18235" s="489" t="s">
        <v>17987</v>
      </c>
    </row>
    <row r="18236" spans="1:4">
      <c r="A18236" s="489" t="str">
        <f t="shared" si="284"/>
        <v>2317400477訪問リハビリテーション</v>
      </c>
      <c r="B18236" s="489">
        <v>2317400477</v>
      </c>
      <c r="C18236" s="489" t="s">
        <v>2104</v>
      </c>
      <c r="D18236" s="489" t="s">
        <v>17987</v>
      </c>
    </row>
    <row r="18237" spans="1:4">
      <c r="A18237" s="489" t="str">
        <f t="shared" si="284"/>
        <v>2317400477訪問看護</v>
      </c>
      <c r="B18237" s="489">
        <v>2317400477</v>
      </c>
      <c r="C18237" s="489" t="s">
        <v>2102</v>
      </c>
      <c r="D18237" s="489" t="s">
        <v>17987</v>
      </c>
    </row>
    <row r="18238" spans="1:4">
      <c r="A18238" s="489" t="str">
        <f t="shared" si="284"/>
        <v>2317400485介護予防訪問リハビリテーション</v>
      </c>
      <c r="B18238" s="489">
        <v>2317400485</v>
      </c>
      <c r="C18238" s="489" t="s">
        <v>2108</v>
      </c>
      <c r="D18238" s="489" t="s">
        <v>17988</v>
      </c>
    </row>
    <row r="18239" spans="1:4">
      <c r="A18239" s="489" t="str">
        <f t="shared" si="284"/>
        <v>2317400485介護予防訪問看護</v>
      </c>
      <c r="B18239" s="489">
        <v>2317400485</v>
      </c>
      <c r="C18239" s="489" t="s">
        <v>2103</v>
      </c>
      <c r="D18239" s="489" t="s">
        <v>17988</v>
      </c>
    </row>
    <row r="18240" spans="1:4">
      <c r="A18240" s="489" t="str">
        <f t="shared" si="284"/>
        <v>2317400485訪問リハビリテーション</v>
      </c>
      <c r="B18240" s="489">
        <v>2317400485</v>
      </c>
      <c r="C18240" s="489" t="s">
        <v>2104</v>
      </c>
      <c r="D18240" s="489" t="s">
        <v>17988</v>
      </c>
    </row>
    <row r="18241" spans="1:4">
      <c r="A18241" s="489" t="str">
        <f t="shared" si="284"/>
        <v>2317400485訪問看護</v>
      </c>
      <c r="B18241" s="489">
        <v>2317400485</v>
      </c>
      <c r="C18241" s="489" t="s">
        <v>2102</v>
      </c>
      <c r="D18241" s="489" t="s">
        <v>17988</v>
      </c>
    </row>
    <row r="18242" spans="1:4">
      <c r="A18242" s="489" t="str">
        <f t="shared" ref="A18242:A18305" si="285">B18242&amp;C18242</f>
        <v>2317400493介護予防訪問リハビリテーション</v>
      </c>
      <c r="B18242" s="489">
        <v>2317400493</v>
      </c>
      <c r="C18242" s="489" t="s">
        <v>2108</v>
      </c>
      <c r="D18242" s="489" t="s">
        <v>17989</v>
      </c>
    </row>
    <row r="18243" spans="1:4">
      <c r="A18243" s="489" t="str">
        <f t="shared" si="285"/>
        <v>2317400493介護予防訪問看護</v>
      </c>
      <c r="B18243" s="489">
        <v>2317400493</v>
      </c>
      <c r="C18243" s="489" t="s">
        <v>2103</v>
      </c>
      <c r="D18243" s="489" t="s">
        <v>17989</v>
      </c>
    </row>
    <row r="18244" spans="1:4">
      <c r="A18244" s="489" t="str">
        <f t="shared" si="285"/>
        <v>2317400493訪問リハビリテーション</v>
      </c>
      <c r="B18244" s="489">
        <v>2317400493</v>
      </c>
      <c r="C18244" s="489" t="s">
        <v>2104</v>
      </c>
      <c r="D18244" s="489" t="s">
        <v>17989</v>
      </c>
    </row>
    <row r="18245" spans="1:4">
      <c r="A18245" s="489" t="str">
        <f t="shared" si="285"/>
        <v>2317400493訪問看護</v>
      </c>
      <c r="B18245" s="489">
        <v>2317400493</v>
      </c>
      <c r="C18245" s="489" t="s">
        <v>2102</v>
      </c>
      <c r="D18245" s="489" t="s">
        <v>17989</v>
      </c>
    </row>
    <row r="18246" spans="1:4">
      <c r="A18246" s="489" t="str">
        <f t="shared" si="285"/>
        <v>2317400519介護予防通所リハビリテーション</v>
      </c>
      <c r="B18246" s="489">
        <v>2317400519</v>
      </c>
      <c r="C18246" s="489" t="s">
        <v>2512</v>
      </c>
      <c r="D18246" s="489" t="s">
        <v>17990</v>
      </c>
    </row>
    <row r="18247" spans="1:4">
      <c r="A18247" s="489" t="str">
        <f t="shared" si="285"/>
        <v>2317400519介護予防訪問リハビリテーション</v>
      </c>
      <c r="B18247" s="489">
        <v>2317400519</v>
      </c>
      <c r="C18247" s="489" t="s">
        <v>2108</v>
      </c>
      <c r="D18247" s="489" t="s">
        <v>17990</v>
      </c>
    </row>
    <row r="18248" spans="1:4">
      <c r="A18248" s="489" t="str">
        <f t="shared" si="285"/>
        <v>2317400519介護予防訪問看護</v>
      </c>
      <c r="B18248" s="489">
        <v>2317400519</v>
      </c>
      <c r="C18248" s="489" t="s">
        <v>2103</v>
      </c>
      <c r="D18248" s="489" t="s">
        <v>17990</v>
      </c>
    </row>
    <row r="18249" spans="1:4">
      <c r="A18249" s="489" t="str">
        <f t="shared" si="285"/>
        <v>2317400519通所リハビリテーション</v>
      </c>
      <c r="B18249" s="489">
        <v>2317400519</v>
      </c>
      <c r="C18249" s="489" t="s">
        <v>2511</v>
      </c>
      <c r="D18249" s="489" t="s">
        <v>17990</v>
      </c>
    </row>
    <row r="18250" spans="1:4">
      <c r="A18250" s="489" t="str">
        <f t="shared" si="285"/>
        <v>2317400519訪問リハビリテーション</v>
      </c>
      <c r="B18250" s="489">
        <v>2317400519</v>
      </c>
      <c r="C18250" s="489" t="s">
        <v>2104</v>
      </c>
      <c r="D18250" s="489" t="s">
        <v>17990</v>
      </c>
    </row>
    <row r="18251" spans="1:4">
      <c r="A18251" s="489" t="str">
        <f t="shared" si="285"/>
        <v>2317400519訪問看護</v>
      </c>
      <c r="B18251" s="489">
        <v>2317400519</v>
      </c>
      <c r="C18251" s="489" t="s">
        <v>2102</v>
      </c>
      <c r="D18251" s="489" t="s">
        <v>17990</v>
      </c>
    </row>
    <row r="18252" spans="1:4">
      <c r="A18252" s="489" t="str">
        <f t="shared" si="285"/>
        <v>2317400527介護予防訪問リハビリテーション</v>
      </c>
      <c r="B18252" s="489">
        <v>2317400527</v>
      </c>
      <c r="C18252" s="489" t="s">
        <v>2108</v>
      </c>
      <c r="D18252" s="489" t="s">
        <v>17991</v>
      </c>
    </row>
    <row r="18253" spans="1:4">
      <c r="A18253" s="489" t="str">
        <f t="shared" si="285"/>
        <v>2317400527介護予防訪問看護</v>
      </c>
      <c r="B18253" s="489">
        <v>2317400527</v>
      </c>
      <c r="C18253" s="489" t="s">
        <v>2103</v>
      </c>
      <c r="D18253" s="489" t="s">
        <v>17991</v>
      </c>
    </row>
    <row r="18254" spans="1:4">
      <c r="A18254" s="489" t="str">
        <f t="shared" si="285"/>
        <v>2317400527訪問リハビリテーション</v>
      </c>
      <c r="B18254" s="489">
        <v>2317400527</v>
      </c>
      <c r="C18254" s="489" t="s">
        <v>2104</v>
      </c>
      <c r="D18254" s="489" t="s">
        <v>17991</v>
      </c>
    </row>
    <row r="18255" spans="1:4">
      <c r="A18255" s="489" t="str">
        <f t="shared" si="285"/>
        <v>2317400527訪問看護</v>
      </c>
      <c r="B18255" s="489">
        <v>2317400527</v>
      </c>
      <c r="C18255" s="489" t="s">
        <v>2102</v>
      </c>
      <c r="D18255" s="489" t="s">
        <v>17991</v>
      </c>
    </row>
    <row r="18256" spans="1:4">
      <c r="A18256" s="489" t="str">
        <f t="shared" si="285"/>
        <v>2317400535介護予防訪問リハビリテーション</v>
      </c>
      <c r="B18256" s="489">
        <v>2317400535</v>
      </c>
      <c r="C18256" s="489" t="s">
        <v>2108</v>
      </c>
      <c r="D18256" s="489" t="s">
        <v>17992</v>
      </c>
    </row>
    <row r="18257" spans="1:4">
      <c r="A18257" s="489" t="str">
        <f t="shared" si="285"/>
        <v>2317400535介護予防訪問看護</v>
      </c>
      <c r="B18257" s="489">
        <v>2317400535</v>
      </c>
      <c r="C18257" s="489" t="s">
        <v>2103</v>
      </c>
      <c r="D18257" s="489" t="s">
        <v>17992</v>
      </c>
    </row>
    <row r="18258" spans="1:4">
      <c r="A18258" s="489" t="str">
        <f t="shared" si="285"/>
        <v>2317400535訪問リハビリテーション</v>
      </c>
      <c r="B18258" s="489">
        <v>2317400535</v>
      </c>
      <c r="C18258" s="489" t="s">
        <v>2104</v>
      </c>
      <c r="D18258" s="489" t="s">
        <v>17992</v>
      </c>
    </row>
    <row r="18259" spans="1:4">
      <c r="A18259" s="489" t="str">
        <f t="shared" si="285"/>
        <v>2317400535訪問看護</v>
      </c>
      <c r="B18259" s="489">
        <v>2317400535</v>
      </c>
      <c r="C18259" s="489" t="s">
        <v>2102</v>
      </c>
      <c r="D18259" s="489" t="s">
        <v>17992</v>
      </c>
    </row>
    <row r="18260" spans="1:4">
      <c r="A18260" s="489" t="str">
        <f t="shared" si="285"/>
        <v>2317400568介護予防通所リハビリテーション</v>
      </c>
      <c r="B18260" s="489">
        <v>2317400568</v>
      </c>
      <c r="C18260" s="489" t="s">
        <v>2512</v>
      </c>
      <c r="D18260" s="489" t="s">
        <v>17993</v>
      </c>
    </row>
    <row r="18261" spans="1:4">
      <c r="A18261" s="489" t="str">
        <f t="shared" si="285"/>
        <v>2317400568介護予防訪問リハビリテーション</v>
      </c>
      <c r="B18261" s="489">
        <v>2317400568</v>
      </c>
      <c r="C18261" s="489" t="s">
        <v>2108</v>
      </c>
      <c r="D18261" s="489" t="s">
        <v>17993</v>
      </c>
    </row>
    <row r="18262" spans="1:4">
      <c r="A18262" s="489" t="str">
        <f t="shared" si="285"/>
        <v>2317400568介護予防訪問看護</v>
      </c>
      <c r="B18262" s="489">
        <v>2317400568</v>
      </c>
      <c r="C18262" s="489" t="s">
        <v>2103</v>
      </c>
      <c r="D18262" s="489" t="s">
        <v>17993</v>
      </c>
    </row>
    <row r="18263" spans="1:4">
      <c r="A18263" s="489" t="str">
        <f t="shared" si="285"/>
        <v>2317400568通所リハビリテーション</v>
      </c>
      <c r="B18263" s="489">
        <v>2317400568</v>
      </c>
      <c r="C18263" s="489" t="s">
        <v>2511</v>
      </c>
      <c r="D18263" s="489" t="s">
        <v>17993</v>
      </c>
    </row>
    <row r="18264" spans="1:4">
      <c r="A18264" s="489" t="str">
        <f t="shared" si="285"/>
        <v>2317400568訪問リハビリテーション</v>
      </c>
      <c r="B18264" s="489">
        <v>2317400568</v>
      </c>
      <c r="C18264" s="489" t="s">
        <v>2104</v>
      </c>
      <c r="D18264" s="489" t="s">
        <v>17993</v>
      </c>
    </row>
    <row r="18265" spans="1:4">
      <c r="A18265" s="489" t="str">
        <f t="shared" si="285"/>
        <v>2317400568訪問看護</v>
      </c>
      <c r="B18265" s="489">
        <v>2317400568</v>
      </c>
      <c r="C18265" s="489" t="s">
        <v>2102</v>
      </c>
      <c r="D18265" s="489" t="s">
        <v>17993</v>
      </c>
    </row>
    <row r="18266" spans="1:4">
      <c r="A18266" s="489" t="str">
        <f t="shared" si="285"/>
        <v>2317400592介護予防訪問リハビリテーション</v>
      </c>
      <c r="B18266" s="489">
        <v>2317400592</v>
      </c>
      <c r="C18266" s="489" t="s">
        <v>2108</v>
      </c>
      <c r="D18266" s="489" t="s">
        <v>17994</v>
      </c>
    </row>
    <row r="18267" spans="1:4">
      <c r="A18267" s="489" t="str">
        <f t="shared" si="285"/>
        <v>2317400592介護予防訪問看護</v>
      </c>
      <c r="B18267" s="489">
        <v>2317400592</v>
      </c>
      <c r="C18267" s="489" t="s">
        <v>2103</v>
      </c>
      <c r="D18267" s="489" t="s">
        <v>17994</v>
      </c>
    </row>
    <row r="18268" spans="1:4">
      <c r="A18268" s="489" t="str">
        <f t="shared" si="285"/>
        <v>2317400592訪問リハビリテーション</v>
      </c>
      <c r="B18268" s="489">
        <v>2317400592</v>
      </c>
      <c r="C18268" s="489" t="s">
        <v>2104</v>
      </c>
      <c r="D18268" s="489" t="s">
        <v>17994</v>
      </c>
    </row>
    <row r="18269" spans="1:4">
      <c r="A18269" s="489" t="str">
        <f t="shared" si="285"/>
        <v>2317400592訪問看護</v>
      </c>
      <c r="B18269" s="489">
        <v>2317400592</v>
      </c>
      <c r="C18269" s="489" t="s">
        <v>2102</v>
      </c>
      <c r="D18269" s="489" t="s">
        <v>17994</v>
      </c>
    </row>
    <row r="18270" spans="1:4">
      <c r="A18270" s="489" t="str">
        <f t="shared" si="285"/>
        <v>2317400600介護予防訪問リハビリテーション</v>
      </c>
      <c r="B18270" s="489">
        <v>2317400600</v>
      </c>
      <c r="C18270" s="489" t="s">
        <v>2108</v>
      </c>
      <c r="D18270" s="489" t="s">
        <v>17995</v>
      </c>
    </row>
    <row r="18271" spans="1:4">
      <c r="A18271" s="489" t="str">
        <f t="shared" si="285"/>
        <v>2317400600介護予防訪問看護</v>
      </c>
      <c r="B18271" s="489">
        <v>2317400600</v>
      </c>
      <c r="C18271" s="489" t="s">
        <v>2103</v>
      </c>
      <c r="D18271" s="489" t="s">
        <v>17995</v>
      </c>
    </row>
    <row r="18272" spans="1:4">
      <c r="A18272" s="489" t="str">
        <f t="shared" si="285"/>
        <v>2317400600訪問リハビリテーション</v>
      </c>
      <c r="B18272" s="489">
        <v>2317400600</v>
      </c>
      <c r="C18272" s="489" t="s">
        <v>2104</v>
      </c>
      <c r="D18272" s="489" t="s">
        <v>17995</v>
      </c>
    </row>
    <row r="18273" spans="1:4">
      <c r="A18273" s="489" t="str">
        <f t="shared" si="285"/>
        <v>2317400600訪問看護</v>
      </c>
      <c r="B18273" s="489">
        <v>2317400600</v>
      </c>
      <c r="C18273" s="489" t="s">
        <v>2102</v>
      </c>
      <c r="D18273" s="489" t="s">
        <v>17995</v>
      </c>
    </row>
    <row r="18274" spans="1:4">
      <c r="A18274" s="489" t="str">
        <f t="shared" si="285"/>
        <v>2317400634介護予防訪問リハビリテーション</v>
      </c>
      <c r="B18274" s="489">
        <v>2317400634</v>
      </c>
      <c r="C18274" s="489" t="s">
        <v>2108</v>
      </c>
      <c r="D18274" s="489" t="s">
        <v>17996</v>
      </c>
    </row>
    <row r="18275" spans="1:4">
      <c r="A18275" s="489" t="str">
        <f t="shared" si="285"/>
        <v>2317400634介護予防訪問看護</v>
      </c>
      <c r="B18275" s="489">
        <v>2317400634</v>
      </c>
      <c r="C18275" s="489" t="s">
        <v>2103</v>
      </c>
      <c r="D18275" s="489" t="s">
        <v>17996</v>
      </c>
    </row>
    <row r="18276" spans="1:4">
      <c r="A18276" s="489" t="str">
        <f t="shared" si="285"/>
        <v>2317400634訪問リハビリテーション</v>
      </c>
      <c r="B18276" s="489">
        <v>2317400634</v>
      </c>
      <c r="C18276" s="489" t="s">
        <v>2104</v>
      </c>
      <c r="D18276" s="489" t="s">
        <v>17996</v>
      </c>
    </row>
    <row r="18277" spans="1:4">
      <c r="A18277" s="489" t="str">
        <f t="shared" si="285"/>
        <v>2317400634訪問看護</v>
      </c>
      <c r="B18277" s="489">
        <v>2317400634</v>
      </c>
      <c r="C18277" s="489" t="s">
        <v>2102</v>
      </c>
      <c r="D18277" s="489" t="s">
        <v>17996</v>
      </c>
    </row>
    <row r="18278" spans="1:4">
      <c r="A18278" s="489" t="str">
        <f t="shared" si="285"/>
        <v>2317400659介護予防訪問リハビリテーション</v>
      </c>
      <c r="B18278" s="489">
        <v>2317400659</v>
      </c>
      <c r="C18278" s="489" t="s">
        <v>2108</v>
      </c>
      <c r="D18278" s="489" t="s">
        <v>17997</v>
      </c>
    </row>
    <row r="18279" spans="1:4">
      <c r="A18279" s="489" t="str">
        <f t="shared" si="285"/>
        <v>2317400659介護予防訪問看護</v>
      </c>
      <c r="B18279" s="489">
        <v>2317400659</v>
      </c>
      <c r="C18279" s="489" t="s">
        <v>2103</v>
      </c>
      <c r="D18279" s="489" t="s">
        <v>17997</v>
      </c>
    </row>
    <row r="18280" spans="1:4">
      <c r="A18280" s="489" t="str">
        <f t="shared" si="285"/>
        <v>2317400659訪問リハビリテーション</v>
      </c>
      <c r="B18280" s="489">
        <v>2317400659</v>
      </c>
      <c r="C18280" s="489" t="s">
        <v>2104</v>
      </c>
      <c r="D18280" s="489" t="s">
        <v>17997</v>
      </c>
    </row>
    <row r="18281" spans="1:4">
      <c r="A18281" s="489" t="str">
        <f t="shared" si="285"/>
        <v>2317400659訪問看護</v>
      </c>
      <c r="B18281" s="489">
        <v>2317400659</v>
      </c>
      <c r="C18281" s="489" t="s">
        <v>2102</v>
      </c>
      <c r="D18281" s="489" t="s">
        <v>17997</v>
      </c>
    </row>
    <row r="18282" spans="1:4">
      <c r="A18282" s="489" t="str">
        <f t="shared" si="285"/>
        <v>2317400667介護予防訪問リハビリテーション</v>
      </c>
      <c r="B18282" s="489">
        <v>2317400667</v>
      </c>
      <c r="C18282" s="489" t="s">
        <v>2108</v>
      </c>
      <c r="D18282" s="489" t="s">
        <v>17998</v>
      </c>
    </row>
    <row r="18283" spans="1:4">
      <c r="A18283" s="489" t="str">
        <f t="shared" si="285"/>
        <v>2317400667介護予防訪問看護</v>
      </c>
      <c r="B18283" s="489">
        <v>2317400667</v>
      </c>
      <c r="C18283" s="489" t="s">
        <v>2103</v>
      </c>
      <c r="D18283" s="489" t="s">
        <v>17998</v>
      </c>
    </row>
    <row r="18284" spans="1:4">
      <c r="A18284" s="489" t="str">
        <f t="shared" si="285"/>
        <v>2317400667訪問リハビリテーション</v>
      </c>
      <c r="B18284" s="489">
        <v>2317400667</v>
      </c>
      <c r="C18284" s="489" t="s">
        <v>2104</v>
      </c>
      <c r="D18284" s="489" t="s">
        <v>17998</v>
      </c>
    </row>
    <row r="18285" spans="1:4">
      <c r="A18285" s="489" t="str">
        <f t="shared" si="285"/>
        <v>2317400667訪問看護</v>
      </c>
      <c r="B18285" s="489">
        <v>2317400667</v>
      </c>
      <c r="C18285" s="489" t="s">
        <v>2102</v>
      </c>
      <c r="D18285" s="489" t="s">
        <v>17998</v>
      </c>
    </row>
    <row r="18286" spans="1:4">
      <c r="A18286" s="489" t="str">
        <f t="shared" si="285"/>
        <v>2317400675介護予防訪問リハビリテーション</v>
      </c>
      <c r="B18286" s="489">
        <v>2317400675</v>
      </c>
      <c r="C18286" s="489" t="s">
        <v>2108</v>
      </c>
      <c r="D18286" s="489" t="s">
        <v>17999</v>
      </c>
    </row>
    <row r="18287" spans="1:4">
      <c r="A18287" s="489" t="str">
        <f t="shared" si="285"/>
        <v>2317400675介護予防訪問看護</v>
      </c>
      <c r="B18287" s="489">
        <v>2317400675</v>
      </c>
      <c r="C18287" s="489" t="s">
        <v>2103</v>
      </c>
      <c r="D18287" s="489" t="s">
        <v>17999</v>
      </c>
    </row>
    <row r="18288" spans="1:4">
      <c r="A18288" s="489" t="str">
        <f t="shared" si="285"/>
        <v>2317400675訪問リハビリテーション</v>
      </c>
      <c r="B18288" s="489">
        <v>2317400675</v>
      </c>
      <c r="C18288" s="489" t="s">
        <v>2104</v>
      </c>
      <c r="D18288" s="489" t="s">
        <v>17999</v>
      </c>
    </row>
    <row r="18289" spans="1:4">
      <c r="A18289" s="489" t="str">
        <f t="shared" si="285"/>
        <v>2317400675訪問看護</v>
      </c>
      <c r="B18289" s="489">
        <v>2317400675</v>
      </c>
      <c r="C18289" s="489" t="s">
        <v>2102</v>
      </c>
      <c r="D18289" s="489" t="s">
        <v>17999</v>
      </c>
    </row>
    <row r="18290" spans="1:4">
      <c r="A18290" s="489" t="str">
        <f t="shared" si="285"/>
        <v>2317400683介護予防訪問リハビリテーション</v>
      </c>
      <c r="B18290" s="489">
        <v>2317400683</v>
      </c>
      <c r="C18290" s="489" t="s">
        <v>2108</v>
      </c>
      <c r="D18290" s="489" t="s">
        <v>18000</v>
      </c>
    </row>
    <row r="18291" spans="1:4">
      <c r="A18291" s="489" t="str">
        <f t="shared" si="285"/>
        <v>2317400683介護予防訪問看護</v>
      </c>
      <c r="B18291" s="489">
        <v>2317400683</v>
      </c>
      <c r="C18291" s="489" t="s">
        <v>2103</v>
      </c>
      <c r="D18291" s="489" t="s">
        <v>18000</v>
      </c>
    </row>
    <row r="18292" spans="1:4">
      <c r="A18292" s="489" t="str">
        <f t="shared" si="285"/>
        <v>2317400683訪問リハビリテーション</v>
      </c>
      <c r="B18292" s="489">
        <v>2317400683</v>
      </c>
      <c r="C18292" s="489" t="s">
        <v>2104</v>
      </c>
      <c r="D18292" s="489" t="s">
        <v>18000</v>
      </c>
    </row>
    <row r="18293" spans="1:4">
      <c r="A18293" s="489" t="str">
        <f t="shared" si="285"/>
        <v>2317400683訪問看護</v>
      </c>
      <c r="B18293" s="489">
        <v>2317400683</v>
      </c>
      <c r="C18293" s="489" t="s">
        <v>2102</v>
      </c>
      <c r="D18293" s="489" t="s">
        <v>18000</v>
      </c>
    </row>
    <row r="18294" spans="1:4">
      <c r="A18294" s="489" t="str">
        <f t="shared" si="285"/>
        <v>2317400691介護予防訪問リハビリテーション</v>
      </c>
      <c r="B18294" s="489">
        <v>2317400691</v>
      </c>
      <c r="C18294" s="489" t="s">
        <v>2108</v>
      </c>
      <c r="D18294" s="489" t="s">
        <v>18001</v>
      </c>
    </row>
    <row r="18295" spans="1:4">
      <c r="A18295" s="489" t="str">
        <f t="shared" si="285"/>
        <v>2317400691介護予防訪問看護</v>
      </c>
      <c r="B18295" s="489">
        <v>2317400691</v>
      </c>
      <c r="C18295" s="489" t="s">
        <v>2103</v>
      </c>
      <c r="D18295" s="489" t="s">
        <v>18001</v>
      </c>
    </row>
    <row r="18296" spans="1:4">
      <c r="A18296" s="489" t="str">
        <f t="shared" si="285"/>
        <v>2317400691訪問リハビリテーション</v>
      </c>
      <c r="B18296" s="489">
        <v>2317400691</v>
      </c>
      <c r="C18296" s="489" t="s">
        <v>2104</v>
      </c>
      <c r="D18296" s="489" t="s">
        <v>18001</v>
      </c>
    </row>
    <row r="18297" spans="1:4">
      <c r="A18297" s="489" t="str">
        <f t="shared" si="285"/>
        <v>2317400691訪問看護</v>
      </c>
      <c r="B18297" s="489">
        <v>2317400691</v>
      </c>
      <c r="C18297" s="489" t="s">
        <v>2102</v>
      </c>
      <c r="D18297" s="489" t="s">
        <v>18001</v>
      </c>
    </row>
    <row r="18298" spans="1:4">
      <c r="A18298" s="489" t="str">
        <f t="shared" si="285"/>
        <v>2317400709介護予防訪問リハビリテーション</v>
      </c>
      <c r="B18298" s="489">
        <v>2317400709</v>
      </c>
      <c r="C18298" s="489" t="s">
        <v>2108</v>
      </c>
      <c r="D18298" s="489" t="s">
        <v>18002</v>
      </c>
    </row>
    <row r="18299" spans="1:4">
      <c r="A18299" s="489" t="str">
        <f t="shared" si="285"/>
        <v>2317400709介護予防訪問看護</v>
      </c>
      <c r="B18299" s="489">
        <v>2317400709</v>
      </c>
      <c r="C18299" s="489" t="s">
        <v>2103</v>
      </c>
      <c r="D18299" s="489" t="s">
        <v>18002</v>
      </c>
    </row>
    <row r="18300" spans="1:4">
      <c r="A18300" s="489" t="str">
        <f t="shared" si="285"/>
        <v>2317400709訪問リハビリテーション</v>
      </c>
      <c r="B18300" s="489">
        <v>2317400709</v>
      </c>
      <c r="C18300" s="489" t="s">
        <v>2104</v>
      </c>
      <c r="D18300" s="489" t="s">
        <v>18002</v>
      </c>
    </row>
    <row r="18301" spans="1:4">
      <c r="A18301" s="489" t="str">
        <f t="shared" si="285"/>
        <v>2317400709訪問看護</v>
      </c>
      <c r="B18301" s="489">
        <v>2317400709</v>
      </c>
      <c r="C18301" s="489" t="s">
        <v>2102</v>
      </c>
      <c r="D18301" s="489" t="s">
        <v>18002</v>
      </c>
    </row>
    <row r="18302" spans="1:4">
      <c r="A18302" s="489" t="str">
        <f t="shared" si="285"/>
        <v>2317400717介護予防訪問リハビリテーション</v>
      </c>
      <c r="B18302" s="489">
        <v>2317400717</v>
      </c>
      <c r="C18302" s="489" t="s">
        <v>2108</v>
      </c>
      <c r="D18302" s="489" t="s">
        <v>18003</v>
      </c>
    </row>
    <row r="18303" spans="1:4">
      <c r="A18303" s="489" t="str">
        <f t="shared" si="285"/>
        <v>2317400717介護予防訪問看護</v>
      </c>
      <c r="B18303" s="489">
        <v>2317400717</v>
      </c>
      <c r="C18303" s="489" t="s">
        <v>2103</v>
      </c>
      <c r="D18303" s="489" t="s">
        <v>18003</v>
      </c>
    </row>
    <row r="18304" spans="1:4">
      <c r="A18304" s="489" t="str">
        <f t="shared" si="285"/>
        <v>2317400717訪問リハビリテーション</v>
      </c>
      <c r="B18304" s="489">
        <v>2317400717</v>
      </c>
      <c r="C18304" s="489" t="s">
        <v>2104</v>
      </c>
      <c r="D18304" s="489" t="s">
        <v>18003</v>
      </c>
    </row>
    <row r="18305" spans="1:4">
      <c r="A18305" s="489" t="str">
        <f t="shared" si="285"/>
        <v>2317400717訪問看護</v>
      </c>
      <c r="B18305" s="489">
        <v>2317400717</v>
      </c>
      <c r="C18305" s="489" t="s">
        <v>2102</v>
      </c>
      <c r="D18305" s="489" t="s">
        <v>18003</v>
      </c>
    </row>
    <row r="18306" spans="1:4">
      <c r="A18306" s="489" t="str">
        <f t="shared" ref="A18306:A18369" si="286">B18306&amp;C18306</f>
        <v>2317400741介護予防訪問リハビリテーション</v>
      </c>
      <c r="B18306" s="489">
        <v>2317400741</v>
      </c>
      <c r="C18306" s="489" t="s">
        <v>2108</v>
      </c>
      <c r="D18306" s="489" t="s">
        <v>18004</v>
      </c>
    </row>
    <row r="18307" spans="1:4">
      <c r="A18307" s="489" t="str">
        <f t="shared" si="286"/>
        <v>2317400741介護予防訪問看護</v>
      </c>
      <c r="B18307" s="489">
        <v>2317400741</v>
      </c>
      <c r="C18307" s="489" t="s">
        <v>2103</v>
      </c>
      <c r="D18307" s="489" t="s">
        <v>18004</v>
      </c>
    </row>
    <row r="18308" spans="1:4">
      <c r="A18308" s="489" t="str">
        <f t="shared" si="286"/>
        <v>2317400741訪問リハビリテーション</v>
      </c>
      <c r="B18308" s="489">
        <v>2317400741</v>
      </c>
      <c r="C18308" s="489" t="s">
        <v>2104</v>
      </c>
      <c r="D18308" s="489" t="s">
        <v>18004</v>
      </c>
    </row>
    <row r="18309" spans="1:4">
      <c r="A18309" s="489" t="str">
        <f t="shared" si="286"/>
        <v>2317400741訪問看護</v>
      </c>
      <c r="B18309" s="489">
        <v>2317400741</v>
      </c>
      <c r="C18309" s="489" t="s">
        <v>2102</v>
      </c>
      <c r="D18309" s="489" t="s">
        <v>18004</v>
      </c>
    </row>
    <row r="18310" spans="1:4">
      <c r="A18310" s="489" t="str">
        <f t="shared" si="286"/>
        <v>2317400758介護予防訪問リハビリテーション</v>
      </c>
      <c r="B18310" s="489">
        <v>2317400758</v>
      </c>
      <c r="C18310" s="489" t="s">
        <v>2108</v>
      </c>
      <c r="D18310" s="489" t="s">
        <v>16161</v>
      </c>
    </row>
    <row r="18311" spans="1:4">
      <c r="A18311" s="489" t="str">
        <f t="shared" si="286"/>
        <v>2317400758介護予防訪問看護</v>
      </c>
      <c r="B18311" s="489">
        <v>2317400758</v>
      </c>
      <c r="C18311" s="489" t="s">
        <v>2103</v>
      </c>
      <c r="D18311" s="489" t="s">
        <v>16161</v>
      </c>
    </row>
    <row r="18312" spans="1:4">
      <c r="A18312" s="489" t="str">
        <f t="shared" si="286"/>
        <v>2317400758訪問リハビリテーション</v>
      </c>
      <c r="B18312" s="489">
        <v>2317400758</v>
      </c>
      <c r="C18312" s="489" t="s">
        <v>2104</v>
      </c>
      <c r="D18312" s="489" t="s">
        <v>16161</v>
      </c>
    </row>
    <row r="18313" spans="1:4">
      <c r="A18313" s="489" t="str">
        <f t="shared" si="286"/>
        <v>2317400758訪問看護</v>
      </c>
      <c r="B18313" s="489">
        <v>2317400758</v>
      </c>
      <c r="C18313" s="489" t="s">
        <v>2102</v>
      </c>
      <c r="D18313" s="489" t="s">
        <v>16161</v>
      </c>
    </row>
    <row r="18314" spans="1:4">
      <c r="A18314" s="489" t="str">
        <f t="shared" si="286"/>
        <v>2317400766介護予防訪問リハビリテーション</v>
      </c>
      <c r="B18314" s="489">
        <v>2317400766</v>
      </c>
      <c r="C18314" s="489" t="s">
        <v>2108</v>
      </c>
      <c r="D18314" s="489" t="s">
        <v>18005</v>
      </c>
    </row>
    <row r="18315" spans="1:4">
      <c r="A18315" s="489" t="str">
        <f t="shared" si="286"/>
        <v>2317400766介護予防訪問看護</v>
      </c>
      <c r="B18315" s="489">
        <v>2317400766</v>
      </c>
      <c r="C18315" s="489" t="s">
        <v>2103</v>
      </c>
      <c r="D18315" s="489" t="s">
        <v>18005</v>
      </c>
    </row>
    <row r="18316" spans="1:4">
      <c r="A18316" s="489" t="str">
        <f t="shared" si="286"/>
        <v>2317400766訪問リハビリテーション</v>
      </c>
      <c r="B18316" s="489">
        <v>2317400766</v>
      </c>
      <c r="C18316" s="489" t="s">
        <v>2104</v>
      </c>
      <c r="D18316" s="489" t="s">
        <v>18005</v>
      </c>
    </row>
    <row r="18317" spans="1:4">
      <c r="A18317" s="489" t="str">
        <f t="shared" si="286"/>
        <v>2317400766訪問看護</v>
      </c>
      <c r="B18317" s="489">
        <v>2317400766</v>
      </c>
      <c r="C18317" s="489" t="s">
        <v>2102</v>
      </c>
      <c r="D18317" s="489" t="s">
        <v>18005</v>
      </c>
    </row>
    <row r="18318" spans="1:4">
      <c r="A18318" s="489" t="str">
        <f t="shared" si="286"/>
        <v>2317400782介護予防訪問リハビリテーション</v>
      </c>
      <c r="B18318" s="489">
        <v>2317400782</v>
      </c>
      <c r="C18318" s="489" t="s">
        <v>2108</v>
      </c>
      <c r="D18318" s="489" t="s">
        <v>18006</v>
      </c>
    </row>
    <row r="18319" spans="1:4">
      <c r="A18319" s="489" t="str">
        <f t="shared" si="286"/>
        <v>2317400782介護予防訪問看護</v>
      </c>
      <c r="B18319" s="489">
        <v>2317400782</v>
      </c>
      <c r="C18319" s="489" t="s">
        <v>2103</v>
      </c>
      <c r="D18319" s="489" t="s">
        <v>18006</v>
      </c>
    </row>
    <row r="18320" spans="1:4">
      <c r="A18320" s="489" t="str">
        <f t="shared" si="286"/>
        <v>2317400782訪問リハビリテーション</v>
      </c>
      <c r="B18320" s="489">
        <v>2317400782</v>
      </c>
      <c r="C18320" s="489" t="s">
        <v>2104</v>
      </c>
      <c r="D18320" s="489" t="s">
        <v>18006</v>
      </c>
    </row>
    <row r="18321" spans="1:4">
      <c r="A18321" s="489" t="str">
        <f t="shared" si="286"/>
        <v>2317400782訪問看護</v>
      </c>
      <c r="B18321" s="489">
        <v>2317400782</v>
      </c>
      <c r="C18321" s="489" t="s">
        <v>2102</v>
      </c>
      <c r="D18321" s="489" t="s">
        <v>18006</v>
      </c>
    </row>
    <row r="18322" spans="1:4">
      <c r="A18322" s="489" t="str">
        <f t="shared" si="286"/>
        <v>2317400808介護予防訪問リハビリテーション</v>
      </c>
      <c r="B18322" s="489">
        <v>2317400808</v>
      </c>
      <c r="C18322" s="489" t="s">
        <v>2108</v>
      </c>
      <c r="D18322" s="489" t="s">
        <v>18007</v>
      </c>
    </row>
    <row r="18323" spans="1:4">
      <c r="A18323" s="489" t="str">
        <f t="shared" si="286"/>
        <v>2317400808介護予防訪問看護</v>
      </c>
      <c r="B18323" s="489">
        <v>2317400808</v>
      </c>
      <c r="C18323" s="489" t="s">
        <v>2103</v>
      </c>
      <c r="D18323" s="489" t="s">
        <v>18007</v>
      </c>
    </row>
    <row r="18324" spans="1:4">
      <c r="A18324" s="489" t="str">
        <f t="shared" si="286"/>
        <v>2317400808訪問リハビリテーション</v>
      </c>
      <c r="B18324" s="489">
        <v>2317400808</v>
      </c>
      <c r="C18324" s="489" t="s">
        <v>2104</v>
      </c>
      <c r="D18324" s="489" t="s">
        <v>18007</v>
      </c>
    </row>
    <row r="18325" spans="1:4">
      <c r="A18325" s="489" t="str">
        <f t="shared" si="286"/>
        <v>2317400808訪問看護</v>
      </c>
      <c r="B18325" s="489">
        <v>2317400808</v>
      </c>
      <c r="C18325" s="489" t="s">
        <v>2102</v>
      </c>
      <c r="D18325" s="489" t="s">
        <v>18007</v>
      </c>
    </row>
    <row r="18326" spans="1:4">
      <c r="A18326" s="489" t="str">
        <f t="shared" si="286"/>
        <v>2317400816介護予防訪問リハビリテーション</v>
      </c>
      <c r="B18326" s="489">
        <v>2317400816</v>
      </c>
      <c r="C18326" s="489" t="s">
        <v>2108</v>
      </c>
      <c r="D18326" s="489" t="s">
        <v>18008</v>
      </c>
    </row>
    <row r="18327" spans="1:4">
      <c r="A18327" s="489" t="str">
        <f t="shared" si="286"/>
        <v>2317400816介護予防訪問看護</v>
      </c>
      <c r="B18327" s="489">
        <v>2317400816</v>
      </c>
      <c r="C18327" s="489" t="s">
        <v>2103</v>
      </c>
      <c r="D18327" s="489" t="s">
        <v>18008</v>
      </c>
    </row>
    <row r="18328" spans="1:4">
      <c r="A18328" s="489" t="str">
        <f t="shared" si="286"/>
        <v>2317400816訪問リハビリテーション</v>
      </c>
      <c r="B18328" s="489">
        <v>2317400816</v>
      </c>
      <c r="C18328" s="489" t="s">
        <v>2104</v>
      </c>
      <c r="D18328" s="489" t="s">
        <v>18008</v>
      </c>
    </row>
    <row r="18329" spans="1:4">
      <c r="A18329" s="489" t="str">
        <f t="shared" si="286"/>
        <v>2317400816訪問看護</v>
      </c>
      <c r="B18329" s="489">
        <v>2317400816</v>
      </c>
      <c r="C18329" s="489" t="s">
        <v>2102</v>
      </c>
      <c r="D18329" s="489" t="s">
        <v>18008</v>
      </c>
    </row>
    <row r="18330" spans="1:4">
      <c r="A18330" s="489" t="str">
        <f t="shared" si="286"/>
        <v>2317400824介護予防訪問リハビリテーション</v>
      </c>
      <c r="B18330" s="489">
        <v>2317400824</v>
      </c>
      <c r="C18330" s="489" t="s">
        <v>2108</v>
      </c>
      <c r="D18330" s="489" t="s">
        <v>18009</v>
      </c>
    </row>
    <row r="18331" spans="1:4">
      <c r="A18331" s="489" t="str">
        <f t="shared" si="286"/>
        <v>2317400824介護予防訪問看護</v>
      </c>
      <c r="B18331" s="489">
        <v>2317400824</v>
      </c>
      <c r="C18331" s="489" t="s">
        <v>2103</v>
      </c>
      <c r="D18331" s="489" t="s">
        <v>18009</v>
      </c>
    </row>
    <row r="18332" spans="1:4">
      <c r="A18332" s="489" t="str">
        <f t="shared" si="286"/>
        <v>2317400824訪問リハビリテーション</v>
      </c>
      <c r="B18332" s="489">
        <v>2317400824</v>
      </c>
      <c r="C18332" s="489" t="s">
        <v>2104</v>
      </c>
      <c r="D18332" s="489" t="s">
        <v>18009</v>
      </c>
    </row>
    <row r="18333" spans="1:4">
      <c r="A18333" s="489" t="str">
        <f t="shared" si="286"/>
        <v>2317400824訪問看護</v>
      </c>
      <c r="B18333" s="489">
        <v>2317400824</v>
      </c>
      <c r="C18333" s="489" t="s">
        <v>2102</v>
      </c>
      <c r="D18333" s="489" t="s">
        <v>18009</v>
      </c>
    </row>
    <row r="18334" spans="1:4">
      <c r="A18334" s="489" t="str">
        <f t="shared" si="286"/>
        <v>2317400832介護予防訪問リハビリテーション</v>
      </c>
      <c r="B18334" s="489">
        <v>2317400832</v>
      </c>
      <c r="C18334" s="489" t="s">
        <v>2108</v>
      </c>
      <c r="D18334" s="489" t="s">
        <v>18010</v>
      </c>
    </row>
    <row r="18335" spans="1:4">
      <c r="A18335" s="489" t="str">
        <f t="shared" si="286"/>
        <v>2317400832介護予防訪問看護</v>
      </c>
      <c r="B18335" s="489">
        <v>2317400832</v>
      </c>
      <c r="C18335" s="489" t="s">
        <v>2103</v>
      </c>
      <c r="D18335" s="489" t="s">
        <v>18010</v>
      </c>
    </row>
    <row r="18336" spans="1:4">
      <c r="A18336" s="489" t="str">
        <f t="shared" si="286"/>
        <v>2317400832訪問リハビリテーション</v>
      </c>
      <c r="B18336" s="489">
        <v>2317400832</v>
      </c>
      <c r="C18336" s="489" t="s">
        <v>2104</v>
      </c>
      <c r="D18336" s="489" t="s">
        <v>18010</v>
      </c>
    </row>
    <row r="18337" spans="1:4">
      <c r="A18337" s="489" t="str">
        <f t="shared" si="286"/>
        <v>2317400832訪問看護</v>
      </c>
      <c r="B18337" s="489">
        <v>2317400832</v>
      </c>
      <c r="C18337" s="489" t="s">
        <v>2102</v>
      </c>
      <c r="D18337" s="489" t="s">
        <v>18010</v>
      </c>
    </row>
    <row r="18338" spans="1:4">
      <c r="A18338" s="489" t="str">
        <f t="shared" si="286"/>
        <v>2317400840介護予防訪問リハビリテーション</v>
      </c>
      <c r="B18338" s="489">
        <v>2317400840</v>
      </c>
      <c r="C18338" s="489" t="s">
        <v>2108</v>
      </c>
      <c r="D18338" s="489" t="s">
        <v>18011</v>
      </c>
    </row>
    <row r="18339" spans="1:4">
      <c r="A18339" s="489" t="str">
        <f t="shared" si="286"/>
        <v>2317400840介護予防訪問看護</v>
      </c>
      <c r="B18339" s="489">
        <v>2317400840</v>
      </c>
      <c r="C18339" s="489" t="s">
        <v>2103</v>
      </c>
      <c r="D18339" s="489" t="s">
        <v>18011</v>
      </c>
    </row>
    <row r="18340" spans="1:4">
      <c r="A18340" s="489" t="str">
        <f t="shared" si="286"/>
        <v>2317400840訪問リハビリテーション</v>
      </c>
      <c r="B18340" s="489">
        <v>2317400840</v>
      </c>
      <c r="C18340" s="489" t="s">
        <v>2104</v>
      </c>
      <c r="D18340" s="489" t="s">
        <v>18011</v>
      </c>
    </row>
    <row r="18341" spans="1:4">
      <c r="A18341" s="489" t="str">
        <f t="shared" si="286"/>
        <v>2317400840訪問看護</v>
      </c>
      <c r="B18341" s="489">
        <v>2317400840</v>
      </c>
      <c r="C18341" s="489" t="s">
        <v>2102</v>
      </c>
      <c r="D18341" s="489" t="s">
        <v>18011</v>
      </c>
    </row>
    <row r="18342" spans="1:4">
      <c r="A18342" s="489" t="str">
        <f t="shared" si="286"/>
        <v>2317400857介護予防訪問リハビリテーション</v>
      </c>
      <c r="B18342" s="489">
        <v>2317400857</v>
      </c>
      <c r="C18342" s="489" t="s">
        <v>2108</v>
      </c>
      <c r="D18342" s="489" t="s">
        <v>18012</v>
      </c>
    </row>
    <row r="18343" spans="1:4">
      <c r="A18343" s="489" t="str">
        <f t="shared" si="286"/>
        <v>2317400857介護予防訪問看護</v>
      </c>
      <c r="B18343" s="489">
        <v>2317400857</v>
      </c>
      <c r="C18343" s="489" t="s">
        <v>2103</v>
      </c>
      <c r="D18343" s="489" t="s">
        <v>18012</v>
      </c>
    </row>
    <row r="18344" spans="1:4">
      <c r="A18344" s="489" t="str">
        <f t="shared" si="286"/>
        <v>2317400857訪問リハビリテーション</v>
      </c>
      <c r="B18344" s="489">
        <v>2317400857</v>
      </c>
      <c r="C18344" s="489" t="s">
        <v>2104</v>
      </c>
      <c r="D18344" s="489" t="s">
        <v>18012</v>
      </c>
    </row>
    <row r="18345" spans="1:4">
      <c r="A18345" s="489" t="str">
        <f t="shared" si="286"/>
        <v>2317400857訪問看護</v>
      </c>
      <c r="B18345" s="489">
        <v>2317400857</v>
      </c>
      <c r="C18345" s="489" t="s">
        <v>2102</v>
      </c>
      <c r="D18345" s="489" t="s">
        <v>18012</v>
      </c>
    </row>
    <row r="18346" spans="1:4">
      <c r="A18346" s="489" t="str">
        <f t="shared" si="286"/>
        <v>2317400865介護予防訪問リハビリテーション</v>
      </c>
      <c r="B18346" s="489">
        <v>2317400865</v>
      </c>
      <c r="C18346" s="489" t="s">
        <v>2108</v>
      </c>
      <c r="D18346" s="489" t="s">
        <v>18013</v>
      </c>
    </row>
    <row r="18347" spans="1:4">
      <c r="A18347" s="489" t="str">
        <f t="shared" si="286"/>
        <v>2317400865介護予防訪問看護</v>
      </c>
      <c r="B18347" s="489">
        <v>2317400865</v>
      </c>
      <c r="C18347" s="489" t="s">
        <v>2103</v>
      </c>
      <c r="D18347" s="489" t="s">
        <v>18013</v>
      </c>
    </row>
    <row r="18348" spans="1:4">
      <c r="A18348" s="489" t="str">
        <f t="shared" si="286"/>
        <v>2317400865訪問リハビリテーション</v>
      </c>
      <c r="B18348" s="489">
        <v>2317400865</v>
      </c>
      <c r="C18348" s="489" t="s">
        <v>2104</v>
      </c>
      <c r="D18348" s="489" t="s">
        <v>18013</v>
      </c>
    </row>
    <row r="18349" spans="1:4">
      <c r="A18349" s="489" t="str">
        <f t="shared" si="286"/>
        <v>2317400865訪問看護</v>
      </c>
      <c r="B18349" s="489">
        <v>2317400865</v>
      </c>
      <c r="C18349" s="489" t="s">
        <v>2102</v>
      </c>
      <c r="D18349" s="489" t="s">
        <v>18013</v>
      </c>
    </row>
    <row r="18350" spans="1:4">
      <c r="A18350" s="489" t="str">
        <f t="shared" si="286"/>
        <v>2317500011介護予防訪問リハビリテーション</v>
      </c>
      <c r="B18350" s="489">
        <v>2317500011</v>
      </c>
      <c r="C18350" s="489" t="s">
        <v>2108</v>
      </c>
      <c r="D18350" s="489" t="s">
        <v>18014</v>
      </c>
    </row>
    <row r="18351" spans="1:4">
      <c r="A18351" s="489" t="str">
        <f t="shared" si="286"/>
        <v>2317500011訪問リハビリテーション</v>
      </c>
      <c r="B18351" s="489">
        <v>2317500011</v>
      </c>
      <c r="C18351" s="489" t="s">
        <v>2104</v>
      </c>
      <c r="D18351" s="489" t="s">
        <v>18014</v>
      </c>
    </row>
    <row r="18352" spans="1:4">
      <c r="A18352" s="489" t="str">
        <f t="shared" si="286"/>
        <v>2317500029介護予防訪問リハビリテーション</v>
      </c>
      <c r="B18352" s="489">
        <v>2317500029</v>
      </c>
      <c r="C18352" s="489" t="s">
        <v>2108</v>
      </c>
      <c r="D18352" s="489" t="s">
        <v>18015</v>
      </c>
    </row>
    <row r="18353" spans="1:4">
      <c r="A18353" s="489" t="str">
        <f t="shared" si="286"/>
        <v>2317500029介護予防訪問看護</v>
      </c>
      <c r="B18353" s="489">
        <v>2317500029</v>
      </c>
      <c r="C18353" s="489" t="s">
        <v>2103</v>
      </c>
      <c r="D18353" s="489" t="s">
        <v>18015</v>
      </c>
    </row>
    <row r="18354" spans="1:4">
      <c r="A18354" s="489" t="str">
        <f t="shared" si="286"/>
        <v>2317500029訪問リハビリテーション</v>
      </c>
      <c r="B18354" s="489">
        <v>2317500029</v>
      </c>
      <c r="C18354" s="489" t="s">
        <v>2104</v>
      </c>
      <c r="D18354" s="489" t="s">
        <v>18015</v>
      </c>
    </row>
    <row r="18355" spans="1:4">
      <c r="A18355" s="489" t="str">
        <f t="shared" si="286"/>
        <v>2317500029訪問看護</v>
      </c>
      <c r="B18355" s="489">
        <v>2317500029</v>
      </c>
      <c r="C18355" s="489" t="s">
        <v>2102</v>
      </c>
      <c r="D18355" s="489" t="s">
        <v>18015</v>
      </c>
    </row>
    <row r="18356" spans="1:4">
      <c r="A18356" s="489" t="str">
        <f t="shared" si="286"/>
        <v>2317500052介護予防訪問リハビリテーション</v>
      </c>
      <c r="B18356" s="489">
        <v>2317500052</v>
      </c>
      <c r="C18356" s="489" t="s">
        <v>2108</v>
      </c>
      <c r="D18356" s="489" t="s">
        <v>18016</v>
      </c>
    </row>
    <row r="18357" spans="1:4">
      <c r="A18357" s="489" t="str">
        <f t="shared" si="286"/>
        <v>2317500052介護予防訪問看護</v>
      </c>
      <c r="B18357" s="489">
        <v>2317500052</v>
      </c>
      <c r="C18357" s="489" t="s">
        <v>2103</v>
      </c>
      <c r="D18357" s="489" t="s">
        <v>18016</v>
      </c>
    </row>
    <row r="18358" spans="1:4">
      <c r="A18358" s="489" t="str">
        <f t="shared" si="286"/>
        <v>2317500052訪問リハビリテーション</v>
      </c>
      <c r="B18358" s="489">
        <v>2317500052</v>
      </c>
      <c r="C18358" s="489" t="s">
        <v>2104</v>
      </c>
      <c r="D18358" s="489" t="s">
        <v>18016</v>
      </c>
    </row>
    <row r="18359" spans="1:4">
      <c r="A18359" s="489" t="str">
        <f t="shared" si="286"/>
        <v>2317500052訪問看護</v>
      </c>
      <c r="B18359" s="489">
        <v>2317500052</v>
      </c>
      <c r="C18359" s="489" t="s">
        <v>2102</v>
      </c>
      <c r="D18359" s="489" t="s">
        <v>18016</v>
      </c>
    </row>
    <row r="18360" spans="1:4">
      <c r="A18360" s="489" t="str">
        <f t="shared" si="286"/>
        <v>2317500060介護予防訪問リハビリテーション</v>
      </c>
      <c r="B18360" s="489">
        <v>2317500060</v>
      </c>
      <c r="C18360" s="489" t="s">
        <v>2108</v>
      </c>
      <c r="D18360" s="489" t="s">
        <v>18017</v>
      </c>
    </row>
    <row r="18361" spans="1:4">
      <c r="A18361" s="489" t="str">
        <f t="shared" si="286"/>
        <v>2317500060介護予防訪問看護</v>
      </c>
      <c r="B18361" s="489">
        <v>2317500060</v>
      </c>
      <c r="C18361" s="489" t="s">
        <v>2103</v>
      </c>
      <c r="D18361" s="489" t="s">
        <v>18017</v>
      </c>
    </row>
    <row r="18362" spans="1:4">
      <c r="A18362" s="489" t="str">
        <f t="shared" si="286"/>
        <v>2317500060訪問リハビリテーション</v>
      </c>
      <c r="B18362" s="489">
        <v>2317500060</v>
      </c>
      <c r="C18362" s="489" t="s">
        <v>2104</v>
      </c>
      <c r="D18362" s="489" t="s">
        <v>18017</v>
      </c>
    </row>
    <row r="18363" spans="1:4">
      <c r="A18363" s="489" t="str">
        <f t="shared" si="286"/>
        <v>2317500060訪問看護</v>
      </c>
      <c r="B18363" s="489">
        <v>2317500060</v>
      </c>
      <c r="C18363" s="489" t="s">
        <v>2102</v>
      </c>
      <c r="D18363" s="489" t="s">
        <v>18017</v>
      </c>
    </row>
    <row r="18364" spans="1:4">
      <c r="A18364" s="489" t="str">
        <f t="shared" si="286"/>
        <v>2317500128介護予防訪問リハビリテーション</v>
      </c>
      <c r="B18364" s="489">
        <v>2317500128</v>
      </c>
      <c r="C18364" s="489" t="s">
        <v>2108</v>
      </c>
      <c r="D18364" s="489" t="s">
        <v>13896</v>
      </c>
    </row>
    <row r="18365" spans="1:4">
      <c r="A18365" s="489" t="str">
        <f t="shared" si="286"/>
        <v>2317500128介護予防訪問看護</v>
      </c>
      <c r="B18365" s="489">
        <v>2317500128</v>
      </c>
      <c r="C18365" s="489" t="s">
        <v>2103</v>
      </c>
      <c r="D18365" s="489" t="s">
        <v>13896</v>
      </c>
    </row>
    <row r="18366" spans="1:4">
      <c r="A18366" s="489" t="str">
        <f t="shared" si="286"/>
        <v>2317500128訪問リハビリテーション</v>
      </c>
      <c r="B18366" s="489">
        <v>2317500128</v>
      </c>
      <c r="C18366" s="489" t="s">
        <v>2104</v>
      </c>
      <c r="D18366" s="489" t="s">
        <v>13896</v>
      </c>
    </row>
    <row r="18367" spans="1:4">
      <c r="A18367" s="489" t="str">
        <f t="shared" si="286"/>
        <v>2317500128訪問看護</v>
      </c>
      <c r="B18367" s="489">
        <v>2317500128</v>
      </c>
      <c r="C18367" s="489" t="s">
        <v>2102</v>
      </c>
      <c r="D18367" s="489" t="s">
        <v>13896</v>
      </c>
    </row>
    <row r="18368" spans="1:4">
      <c r="A18368" s="489" t="str">
        <f t="shared" si="286"/>
        <v>2317500169介護予防訪問リハビリテーション</v>
      </c>
      <c r="B18368" s="489">
        <v>2317500169</v>
      </c>
      <c r="C18368" s="489" t="s">
        <v>2108</v>
      </c>
      <c r="D18368" s="489" t="s">
        <v>17941</v>
      </c>
    </row>
    <row r="18369" spans="1:4">
      <c r="A18369" s="489" t="str">
        <f t="shared" si="286"/>
        <v>2317500169介護予防訪問看護</v>
      </c>
      <c r="B18369" s="489">
        <v>2317500169</v>
      </c>
      <c r="C18369" s="489" t="s">
        <v>2103</v>
      </c>
      <c r="D18369" s="489" t="s">
        <v>17941</v>
      </c>
    </row>
    <row r="18370" spans="1:4">
      <c r="A18370" s="489" t="str">
        <f t="shared" ref="A18370:A18433" si="287">B18370&amp;C18370</f>
        <v>2317500169訪問リハビリテーション</v>
      </c>
      <c r="B18370" s="489">
        <v>2317500169</v>
      </c>
      <c r="C18370" s="489" t="s">
        <v>2104</v>
      </c>
      <c r="D18370" s="489" t="s">
        <v>17941</v>
      </c>
    </row>
    <row r="18371" spans="1:4">
      <c r="A18371" s="489" t="str">
        <f t="shared" si="287"/>
        <v>2317500169訪問看護</v>
      </c>
      <c r="B18371" s="489">
        <v>2317500169</v>
      </c>
      <c r="C18371" s="489" t="s">
        <v>2102</v>
      </c>
      <c r="D18371" s="489" t="s">
        <v>17941</v>
      </c>
    </row>
    <row r="18372" spans="1:4">
      <c r="A18372" s="489" t="str">
        <f t="shared" si="287"/>
        <v>2317500185介護予防訪問リハビリテーション</v>
      </c>
      <c r="B18372" s="489">
        <v>2317500185</v>
      </c>
      <c r="C18372" s="489" t="s">
        <v>2108</v>
      </c>
      <c r="D18372" s="489" t="s">
        <v>18018</v>
      </c>
    </row>
    <row r="18373" spans="1:4">
      <c r="A18373" s="489" t="str">
        <f t="shared" si="287"/>
        <v>2317500185介護予防訪問看護</v>
      </c>
      <c r="B18373" s="489">
        <v>2317500185</v>
      </c>
      <c r="C18373" s="489" t="s">
        <v>2103</v>
      </c>
      <c r="D18373" s="489" t="s">
        <v>18018</v>
      </c>
    </row>
    <row r="18374" spans="1:4">
      <c r="A18374" s="489" t="str">
        <f t="shared" si="287"/>
        <v>2317500185訪問リハビリテーション</v>
      </c>
      <c r="B18374" s="489">
        <v>2317500185</v>
      </c>
      <c r="C18374" s="489" t="s">
        <v>2104</v>
      </c>
      <c r="D18374" s="489" t="s">
        <v>18018</v>
      </c>
    </row>
    <row r="18375" spans="1:4">
      <c r="A18375" s="489" t="str">
        <f t="shared" si="287"/>
        <v>2317500185訪問看護</v>
      </c>
      <c r="B18375" s="489">
        <v>2317500185</v>
      </c>
      <c r="C18375" s="489" t="s">
        <v>2102</v>
      </c>
      <c r="D18375" s="489" t="s">
        <v>18018</v>
      </c>
    </row>
    <row r="18376" spans="1:4">
      <c r="A18376" s="489" t="str">
        <f t="shared" si="287"/>
        <v>2317500193介護予防訪問リハビリテーション</v>
      </c>
      <c r="B18376" s="489">
        <v>2317500193</v>
      </c>
      <c r="C18376" s="489" t="s">
        <v>2108</v>
      </c>
      <c r="D18376" s="489" t="s">
        <v>17628</v>
      </c>
    </row>
    <row r="18377" spans="1:4">
      <c r="A18377" s="489" t="str">
        <f t="shared" si="287"/>
        <v>2317500193介護予防訪問看護</v>
      </c>
      <c r="B18377" s="489">
        <v>2317500193</v>
      </c>
      <c r="C18377" s="489" t="s">
        <v>2103</v>
      </c>
      <c r="D18377" s="489" t="s">
        <v>17628</v>
      </c>
    </row>
    <row r="18378" spans="1:4">
      <c r="A18378" s="489" t="str">
        <f t="shared" si="287"/>
        <v>2317500193訪問リハビリテーション</v>
      </c>
      <c r="B18378" s="489">
        <v>2317500193</v>
      </c>
      <c r="C18378" s="489" t="s">
        <v>2104</v>
      </c>
      <c r="D18378" s="489" t="s">
        <v>17628</v>
      </c>
    </row>
    <row r="18379" spans="1:4">
      <c r="A18379" s="489" t="str">
        <f t="shared" si="287"/>
        <v>2317500193訪問看護</v>
      </c>
      <c r="B18379" s="489">
        <v>2317500193</v>
      </c>
      <c r="C18379" s="489" t="s">
        <v>2102</v>
      </c>
      <c r="D18379" s="489" t="s">
        <v>17628</v>
      </c>
    </row>
    <row r="18380" spans="1:4">
      <c r="A18380" s="489" t="str">
        <f t="shared" si="287"/>
        <v>2317500201介護予防訪問リハビリテーション</v>
      </c>
      <c r="B18380" s="489">
        <v>2317500201</v>
      </c>
      <c r="C18380" s="489" t="s">
        <v>2108</v>
      </c>
      <c r="D18380" s="489" t="s">
        <v>18019</v>
      </c>
    </row>
    <row r="18381" spans="1:4">
      <c r="A18381" s="489" t="str">
        <f t="shared" si="287"/>
        <v>2317500201介護予防訪問看護</v>
      </c>
      <c r="B18381" s="489">
        <v>2317500201</v>
      </c>
      <c r="C18381" s="489" t="s">
        <v>2103</v>
      </c>
      <c r="D18381" s="489" t="s">
        <v>18019</v>
      </c>
    </row>
    <row r="18382" spans="1:4">
      <c r="A18382" s="489" t="str">
        <f t="shared" si="287"/>
        <v>2317500201訪問リハビリテーション</v>
      </c>
      <c r="B18382" s="489">
        <v>2317500201</v>
      </c>
      <c r="C18382" s="489" t="s">
        <v>2104</v>
      </c>
      <c r="D18382" s="489" t="s">
        <v>18019</v>
      </c>
    </row>
    <row r="18383" spans="1:4">
      <c r="A18383" s="489" t="str">
        <f t="shared" si="287"/>
        <v>2317500201訪問看護</v>
      </c>
      <c r="B18383" s="489">
        <v>2317500201</v>
      </c>
      <c r="C18383" s="489" t="s">
        <v>2102</v>
      </c>
      <c r="D18383" s="489" t="s">
        <v>18019</v>
      </c>
    </row>
    <row r="18384" spans="1:4">
      <c r="A18384" s="489" t="str">
        <f t="shared" si="287"/>
        <v>2317500219介護予防通所リハビリテーション</v>
      </c>
      <c r="B18384" s="489">
        <v>2317500219</v>
      </c>
      <c r="C18384" s="489" t="s">
        <v>2512</v>
      </c>
      <c r="D18384" s="489" t="s">
        <v>18020</v>
      </c>
    </row>
    <row r="18385" spans="1:4">
      <c r="A18385" s="489" t="str">
        <f t="shared" si="287"/>
        <v>2317500219介護予防訪問看護</v>
      </c>
      <c r="B18385" s="489">
        <v>2317500219</v>
      </c>
      <c r="C18385" s="489" t="s">
        <v>2103</v>
      </c>
      <c r="D18385" s="489" t="s">
        <v>18020</v>
      </c>
    </row>
    <row r="18386" spans="1:4">
      <c r="A18386" s="489" t="str">
        <f t="shared" si="287"/>
        <v>2317500219通所リハビリテーション</v>
      </c>
      <c r="B18386" s="489">
        <v>2317500219</v>
      </c>
      <c r="C18386" s="489" t="s">
        <v>2511</v>
      </c>
      <c r="D18386" s="489" t="s">
        <v>18020</v>
      </c>
    </row>
    <row r="18387" spans="1:4">
      <c r="A18387" s="489" t="str">
        <f t="shared" si="287"/>
        <v>2317500219通所リハビリテーション</v>
      </c>
      <c r="B18387" s="489">
        <v>2317500219</v>
      </c>
      <c r="C18387" s="489" t="s">
        <v>2511</v>
      </c>
      <c r="D18387" s="489" t="s">
        <v>18020</v>
      </c>
    </row>
    <row r="18388" spans="1:4">
      <c r="A18388" s="489" t="str">
        <f t="shared" si="287"/>
        <v>2317500219訪問看護</v>
      </c>
      <c r="B18388" s="489">
        <v>2317500219</v>
      </c>
      <c r="C18388" s="489" t="s">
        <v>2102</v>
      </c>
      <c r="D18388" s="489" t="s">
        <v>18020</v>
      </c>
    </row>
    <row r="18389" spans="1:4">
      <c r="A18389" s="489" t="str">
        <f t="shared" si="287"/>
        <v>2317500227介護予防通所リハビリテーション</v>
      </c>
      <c r="B18389" s="489">
        <v>2317500227</v>
      </c>
      <c r="C18389" s="489" t="s">
        <v>2512</v>
      </c>
      <c r="D18389" s="489" t="s">
        <v>18021</v>
      </c>
    </row>
    <row r="18390" spans="1:4">
      <c r="A18390" s="489" t="str">
        <f t="shared" si="287"/>
        <v>2317500227介護予防訪問リハビリテーション</v>
      </c>
      <c r="B18390" s="489">
        <v>2317500227</v>
      </c>
      <c r="C18390" s="489" t="s">
        <v>2108</v>
      </c>
      <c r="D18390" s="489" t="s">
        <v>18021</v>
      </c>
    </row>
    <row r="18391" spans="1:4">
      <c r="A18391" s="489" t="str">
        <f t="shared" si="287"/>
        <v>2317500227介護予防訪問看護</v>
      </c>
      <c r="B18391" s="489">
        <v>2317500227</v>
      </c>
      <c r="C18391" s="489" t="s">
        <v>2103</v>
      </c>
      <c r="D18391" s="489" t="s">
        <v>18021</v>
      </c>
    </row>
    <row r="18392" spans="1:4">
      <c r="A18392" s="489" t="str">
        <f t="shared" si="287"/>
        <v>2317500227通所リハビリテーション</v>
      </c>
      <c r="B18392" s="489">
        <v>2317500227</v>
      </c>
      <c r="C18392" s="489" t="s">
        <v>2511</v>
      </c>
      <c r="D18392" s="489" t="s">
        <v>18021</v>
      </c>
    </row>
    <row r="18393" spans="1:4">
      <c r="A18393" s="489" t="str">
        <f t="shared" si="287"/>
        <v>2317500227訪問リハビリテーション</v>
      </c>
      <c r="B18393" s="489">
        <v>2317500227</v>
      </c>
      <c r="C18393" s="489" t="s">
        <v>2104</v>
      </c>
      <c r="D18393" s="489" t="s">
        <v>18021</v>
      </c>
    </row>
    <row r="18394" spans="1:4">
      <c r="A18394" s="489" t="str">
        <f t="shared" si="287"/>
        <v>2317500227訪問看護</v>
      </c>
      <c r="B18394" s="489">
        <v>2317500227</v>
      </c>
      <c r="C18394" s="489" t="s">
        <v>2102</v>
      </c>
      <c r="D18394" s="489" t="s">
        <v>18021</v>
      </c>
    </row>
    <row r="18395" spans="1:4">
      <c r="A18395" s="489" t="str">
        <f t="shared" si="287"/>
        <v>2317500235介護予防訪問リハビリテーション</v>
      </c>
      <c r="B18395" s="489">
        <v>2317500235</v>
      </c>
      <c r="C18395" s="489" t="s">
        <v>2108</v>
      </c>
      <c r="D18395" s="489" t="s">
        <v>18022</v>
      </c>
    </row>
    <row r="18396" spans="1:4">
      <c r="A18396" s="489" t="str">
        <f t="shared" si="287"/>
        <v>2317500235介護予防訪問看護</v>
      </c>
      <c r="B18396" s="489">
        <v>2317500235</v>
      </c>
      <c r="C18396" s="489" t="s">
        <v>2103</v>
      </c>
      <c r="D18396" s="489" t="s">
        <v>18022</v>
      </c>
    </row>
    <row r="18397" spans="1:4">
      <c r="A18397" s="489" t="str">
        <f t="shared" si="287"/>
        <v>2317500235訪問リハビリテーション</v>
      </c>
      <c r="B18397" s="489">
        <v>2317500235</v>
      </c>
      <c r="C18397" s="489" t="s">
        <v>2104</v>
      </c>
      <c r="D18397" s="489" t="s">
        <v>18022</v>
      </c>
    </row>
    <row r="18398" spans="1:4">
      <c r="A18398" s="489" t="str">
        <f t="shared" si="287"/>
        <v>2317500235訪問看護</v>
      </c>
      <c r="B18398" s="489">
        <v>2317500235</v>
      </c>
      <c r="C18398" s="489" t="s">
        <v>2102</v>
      </c>
      <c r="D18398" s="489" t="s">
        <v>18022</v>
      </c>
    </row>
    <row r="18399" spans="1:4">
      <c r="A18399" s="489" t="str">
        <f t="shared" si="287"/>
        <v>2317500250介護予防訪問リハビリテーション</v>
      </c>
      <c r="B18399" s="489">
        <v>2317500250</v>
      </c>
      <c r="C18399" s="489" t="s">
        <v>2108</v>
      </c>
      <c r="D18399" s="489" t="s">
        <v>18023</v>
      </c>
    </row>
    <row r="18400" spans="1:4">
      <c r="A18400" s="489" t="str">
        <f t="shared" si="287"/>
        <v>2317500250介護予防訪問看護</v>
      </c>
      <c r="B18400" s="489">
        <v>2317500250</v>
      </c>
      <c r="C18400" s="489" t="s">
        <v>2103</v>
      </c>
      <c r="D18400" s="489" t="s">
        <v>18023</v>
      </c>
    </row>
    <row r="18401" spans="1:4">
      <c r="A18401" s="489" t="str">
        <f t="shared" si="287"/>
        <v>2317500250訪問リハビリテーション</v>
      </c>
      <c r="B18401" s="489">
        <v>2317500250</v>
      </c>
      <c r="C18401" s="489" t="s">
        <v>2104</v>
      </c>
      <c r="D18401" s="489" t="s">
        <v>18023</v>
      </c>
    </row>
    <row r="18402" spans="1:4">
      <c r="A18402" s="489" t="str">
        <f t="shared" si="287"/>
        <v>2317500250訪問看護</v>
      </c>
      <c r="B18402" s="489">
        <v>2317500250</v>
      </c>
      <c r="C18402" s="489" t="s">
        <v>2102</v>
      </c>
      <c r="D18402" s="489" t="s">
        <v>18023</v>
      </c>
    </row>
    <row r="18403" spans="1:4">
      <c r="A18403" s="489" t="str">
        <f t="shared" si="287"/>
        <v>2317500268介護予防訪問リハビリテーション</v>
      </c>
      <c r="B18403" s="489">
        <v>2317500268</v>
      </c>
      <c r="C18403" s="489" t="s">
        <v>2108</v>
      </c>
      <c r="D18403" s="489" t="s">
        <v>18024</v>
      </c>
    </row>
    <row r="18404" spans="1:4">
      <c r="A18404" s="489" t="str">
        <f t="shared" si="287"/>
        <v>2317500268介護予防訪問看護</v>
      </c>
      <c r="B18404" s="489">
        <v>2317500268</v>
      </c>
      <c r="C18404" s="489" t="s">
        <v>2103</v>
      </c>
      <c r="D18404" s="489" t="s">
        <v>18024</v>
      </c>
    </row>
    <row r="18405" spans="1:4">
      <c r="A18405" s="489" t="str">
        <f t="shared" si="287"/>
        <v>2317500268訪問リハビリテーション</v>
      </c>
      <c r="B18405" s="489">
        <v>2317500268</v>
      </c>
      <c r="C18405" s="489" t="s">
        <v>2104</v>
      </c>
      <c r="D18405" s="489" t="s">
        <v>18024</v>
      </c>
    </row>
    <row r="18406" spans="1:4">
      <c r="A18406" s="489" t="str">
        <f t="shared" si="287"/>
        <v>2317500268訪問看護</v>
      </c>
      <c r="B18406" s="489">
        <v>2317500268</v>
      </c>
      <c r="C18406" s="489" t="s">
        <v>2102</v>
      </c>
      <c r="D18406" s="489" t="s">
        <v>18024</v>
      </c>
    </row>
    <row r="18407" spans="1:4">
      <c r="A18407" s="489" t="str">
        <f t="shared" si="287"/>
        <v>2317500292介護予防訪問リハビリテーション</v>
      </c>
      <c r="B18407" s="489">
        <v>2317500292</v>
      </c>
      <c r="C18407" s="489" t="s">
        <v>2108</v>
      </c>
      <c r="D18407" s="489" t="s">
        <v>18025</v>
      </c>
    </row>
    <row r="18408" spans="1:4">
      <c r="A18408" s="489" t="str">
        <f t="shared" si="287"/>
        <v>2317500292介護予防訪問看護</v>
      </c>
      <c r="B18408" s="489">
        <v>2317500292</v>
      </c>
      <c r="C18408" s="489" t="s">
        <v>2103</v>
      </c>
      <c r="D18408" s="489" t="s">
        <v>18025</v>
      </c>
    </row>
    <row r="18409" spans="1:4">
      <c r="A18409" s="489" t="str">
        <f t="shared" si="287"/>
        <v>2317500292訪問リハビリテーション</v>
      </c>
      <c r="B18409" s="489">
        <v>2317500292</v>
      </c>
      <c r="C18409" s="489" t="s">
        <v>2104</v>
      </c>
      <c r="D18409" s="489" t="s">
        <v>18025</v>
      </c>
    </row>
    <row r="18410" spans="1:4">
      <c r="A18410" s="489" t="str">
        <f t="shared" si="287"/>
        <v>2317500292訪問看護</v>
      </c>
      <c r="B18410" s="489">
        <v>2317500292</v>
      </c>
      <c r="C18410" s="489" t="s">
        <v>2102</v>
      </c>
      <c r="D18410" s="489" t="s">
        <v>18025</v>
      </c>
    </row>
    <row r="18411" spans="1:4">
      <c r="A18411" s="489" t="str">
        <f t="shared" si="287"/>
        <v>2317500318介護予防訪問リハビリテーション</v>
      </c>
      <c r="B18411" s="489">
        <v>2317500318</v>
      </c>
      <c r="C18411" s="489" t="s">
        <v>2108</v>
      </c>
      <c r="D18411" s="489" t="s">
        <v>15063</v>
      </c>
    </row>
    <row r="18412" spans="1:4">
      <c r="A18412" s="489" t="str">
        <f t="shared" si="287"/>
        <v>2317500318介護予防訪問看護</v>
      </c>
      <c r="B18412" s="489">
        <v>2317500318</v>
      </c>
      <c r="C18412" s="489" t="s">
        <v>2103</v>
      </c>
      <c r="D18412" s="489" t="s">
        <v>15063</v>
      </c>
    </row>
    <row r="18413" spans="1:4">
      <c r="A18413" s="489" t="str">
        <f t="shared" si="287"/>
        <v>2317500318訪問リハビリテーション</v>
      </c>
      <c r="B18413" s="489">
        <v>2317500318</v>
      </c>
      <c r="C18413" s="489" t="s">
        <v>2104</v>
      </c>
      <c r="D18413" s="489" t="s">
        <v>15063</v>
      </c>
    </row>
    <row r="18414" spans="1:4">
      <c r="A18414" s="489" t="str">
        <f t="shared" si="287"/>
        <v>2317500318訪問看護</v>
      </c>
      <c r="B18414" s="489">
        <v>2317500318</v>
      </c>
      <c r="C18414" s="489" t="s">
        <v>2102</v>
      </c>
      <c r="D18414" s="489" t="s">
        <v>15063</v>
      </c>
    </row>
    <row r="18415" spans="1:4">
      <c r="A18415" s="489" t="str">
        <f t="shared" si="287"/>
        <v>2317500326介護予防訪問リハビリテーション</v>
      </c>
      <c r="B18415" s="489">
        <v>2317500326</v>
      </c>
      <c r="C18415" s="489" t="s">
        <v>2108</v>
      </c>
      <c r="D18415" s="489" t="s">
        <v>18026</v>
      </c>
    </row>
    <row r="18416" spans="1:4">
      <c r="A18416" s="489" t="str">
        <f t="shared" si="287"/>
        <v>2317500326介護予防訪問看護</v>
      </c>
      <c r="B18416" s="489">
        <v>2317500326</v>
      </c>
      <c r="C18416" s="489" t="s">
        <v>2103</v>
      </c>
      <c r="D18416" s="489" t="s">
        <v>18026</v>
      </c>
    </row>
    <row r="18417" spans="1:4">
      <c r="A18417" s="489" t="str">
        <f t="shared" si="287"/>
        <v>2317500326訪問リハビリテーション</v>
      </c>
      <c r="B18417" s="489">
        <v>2317500326</v>
      </c>
      <c r="C18417" s="489" t="s">
        <v>2104</v>
      </c>
      <c r="D18417" s="489" t="s">
        <v>18026</v>
      </c>
    </row>
    <row r="18418" spans="1:4">
      <c r="A18418" s="489" t="str">
        <f t="shared" si="287"/>
        <v>2317500326訪問看護</v>
      </c>
      <c r="B18418" s="489">
        <v>2317500326</v>
      </c>
      <c r="C18418" s="489" t="s">
        <v>2102</v>
      </c>
      <c r="D18418" s="489" t="s">
        <v>18026</v>
      </c>
    </row>
    <row r="18419" spans="1:4">
      <c r="A18419" s="489" t="str">
        <f t="shared" si="287"/>
        <v>2317500334介護予防訪問リハビリテーション</v>
      </c>
      <c r="B18419" s="489">
        <v>2317500334</v>
      </c>
      <c r="C18419" s="489" t="s">
        <v>2108</v>
      </c>
      <c r="D18419" s="489" t="s">
        <v>18027</v>
      </c>
    </row>
    <row r="18420" spans="1:4">
      <c r="A18420" s="489" t="str">
        <f t="shared" si="287"/>
        <v>2317500334介護予防訪問看護</v>
      </c>
      <c r="B18420" s="489">
        <v>2317500334</v>
      </c>
      <c r="C18420" s="489" t="s">
        <v>2103</v>
      </c>
      <c r="D18420" s="489" t="s">
        <v>18027</v>
      </c>
    </row>
    <row r="18421" spans="1:4">
      <c r="A18421" s="489" t="str">
        <f t="shared" si="287"/>
        <v>2317500334訪問リハビリテーション</v>
      </c>
      <c r="B18421" s="489">
        <v>2317500334</v>
      </c>
      <c r="C18421" s="489" t="s">
        <v>2104</v>
      </c>
      <c r="D18421" s="489" t="s">
        <v>18027</v>
      </c>
    </row>
    <row r="18422" spans="1:4">
      <c r="A18422" s="489" t="str">
        <f t="shared" si="287"/>
        <v>2317500334訪問看護</v>
      </c>
      <c r="B18422" s="489">
        <v>2317500334</v>
      </c>
      <c r="C18422" s="489" t="s">
        <v>2102</v>
      </c>
      <c r="D18422" s="489" t="s">
        <v>18027</v>
      </c>
    </row>
    <row r="18423" spans="1:4">
      <c r="A18423" s="489" t="str">
        <f t="shared" si="287"/>
        <v>2317500383介護予防訪問リハビリテーション</v>
      </c>
      <c r="B18423" s="489">
        <v>2317500383</v>
      </c>
      <c r="C18423" s="489" t="s">
        <v>2108</v>
      </c>
      <c r="D18423" s="489" t="s">
        <v>18028</v>
      </c>
    </row>
    <row r="18424" spans="1:4">
      <c r="A18424" s="489" t="str">
        <f t="shared" si="287"/>
        <v>2317500383介護予防訪問看護</v>
      </c>
      <c r="B18424" s="489">
        <v>2317500383</v>
      </c>
      <c r="C18424" s="489" t="s">
        <v>2103</v>
      </c>
      <c r="D18424" s="489" t="s">
        <v>18028</v>
      </c>
    </row>
    <row r="18425" spans="1:4">
      <c r="A18425" s="489" t="str">
        <f t="shared" si="287"/>
        <v>2317500383訪問リハビリテーション</v>
      </c>
      <c r="B18425" s="489">
        <v>2317500383</v>
      </c>
      <c r="C18425" s="489" t="s">
        <v>2104</v>
      </c>
      <c r="D18425" s="489" t="s">
        <v>18028</v>
      </c>
    </row>
    <row r="18426" spans="1:4">
      <c r="A18426" s="489" t="str">
        <f t="shared" si="287"/>
        <v>2317500383訪問看護</v>
      </c>
      <c r="B18426" s="489">
        <v>2317500383</v>
      </c>
      <c r="C18426" s="489" t="s">
        <v>2102</v>
      </c>
      <c r="D18426" s="489" t="s">
        <v>18028</v>
      </c>
    </row>
    <row r="18427" spans="1:4">
      <c r="A18427" s="489" t="str">
        <f t="shared" si="287"/>
        <v>2317500391介護予防訪問リハビリテーション</v>
      </c>
      <c r="B18427" s="489">
        <v>2317500391</v>
      </c>
      <c r="C18427" s="489" t="s">
        <v>2108</v>
      </c>
      <c r="D18427" s="489" t="s">
        <v>18029</v>
      </c>
    </row>
    <row r="18428" spans="1:4">
      <c r="A18428" s="489" t="str">
        <f t="shared" si="287"/>
        <v>2317500391介護予防訪問看護</v>
      </c>
      <c r="B18428" s="489">
        <v>2317500391</v>
      </c>
      <c r="C18428" s="489" t="s">
        <v>2103</v>
      </c>
      <c r="D18428" s="489" t="s">
        <v>18029</v>
      </c>
    </row>
    <row r="18429" spans="1:4">
      <c r="A18429" s="489" t="str">
        <f t="shared" si="287"/>
        <v>2317500391訪問リハビリテーション</v>
      </c>
      <c r="B18429" s="489">
        <v>2317500391</v>
      </c>
      <c r="C18429" s="489" t="s">
        <v>2104</v>
      </c>
      <c r="D18429" s="489" t="s">
        <v>18029</v>
      </c>
    </row>
    <row r="18430" spans="1:4">
      <c r="A18430" s="489" t="str">
        <f t="shared" si="287"/>
        <v>2317500391訪問看護</v>
      </c>
      <c r="B18430" s="489">
        <v>2317500391</v>
      </c>
      <c r="C18430" s="489" t="s">
        <v>2102</v>
      </c>
      <c r="D18430" s="489" t="s">
        <v>18029</v>
      </c>
    </row>
    <row r="18431" spans="1:4">
      <c r="A18431" s="489" t="str">
        <f t="shared" si="287"/>
        <v>2317500409介護予防訪問リハビリテーション</v>
      </c>
      <c r="B18431" s="489">
        <v>2317500409</v>
      </c>
      <c r="C18431" s="489" t="s">
        <v>2108</v>
      </c>
      <c r="D18431" s="489" t="s">
        <v>18030</v>
      </c>
    </row>
    <row r="18432" spans="1:4">
      <c r="A18432" s="489" t="str">
        <f t="shared" si="287"/>
        <v>2317500409介護予防訪問看護</v>
      </c>
      <c r="B18432" s="489">
        <v>2317500409</v>
      </c>
      <c r="C18432" s="489" t="s">
        <v>2103</v>
      </c>
      <c r="D18432" s="489" t="s">
        <v>18030</v>
      </c>
    </row>
    <row r="18433" spans="1:4">
      <c r="A18433" s="489" t="str">
        <f t="shared" si="287"/>
        <v>2317500409訪問リハビリテーション</v>
      </c>
      <c r="B18433" s="489">
        <v>2317500409</v>
      </c>
      <c r="C18433" s="489" t="s">
        <v>2104</v>
      </c>
      <c r="D18433" s="489" t="s">
        <v>18030</v>
      </c>
    </row>
    <row r="18434" spans="1:4">
      <c r="A18434" s="489" t="str">
        <f t="shared" ref="A18434:A18497" si="288">B18434&amp;C18434</f>
        <v>2317500409訪問看護</v>
      </c>
      <c r="B18434" s="489">
        <v>2317500409</v>
      </c>
      <c r="C18434" s="489" t="s">
        <v>2102</v>
      </c>
      <c r="D18434" s="489" t="s">
        <v>18030</v>
      </c>
    </row>
    <row r="18435" spans="1:4">
      <c r="A18435" s="489" t="str">
        <f t="shared" si="288"/>
        <v>2317500417介護予防訪問リハビリテーション</v>
      </c>
      <c r="B18435" s="489">
        <v>2317500417</v>
      </c>
      <c r="C18435" s="489" t="s">
        <v>2108</v>
      </c>
      <c r="D18435" s="489" t="s">
        <v>18031</v>
      </c>
    </row>
    <row r="18436" spans="1:4">
      <c r="A18436" s="489" t="str">
        <f t="shared" si="288"/>
        <v>2317500417介護予防訪問看護</v>
      </c>
      <c r="B18436" s="489">
        <v>2317500417</v>
      </c>
      <c r="C18436" s="489" t="s">
        <v>2103</v>
      </c>
      <c r="D18436" s="489" t="s">
        <v>18031</v>
      </c>
    </row>
    <row r="18437" spans="1:4">
      <c r="A18437" s="489" t="str">
        <f t="shared" si="288"/>
        <v>2317500417訪問リハビリテーション</v>
      </c>
      <c r="B18437" s="489">
        <v>2317500417</v>
      </c>
      <c r="C18437" s="489" t="s">
        <v>2104</v>
      </c>
      <c r="D18437" s="489" t="s">
        <v>18031</v>
      </c>
    </row>
    <row r="18438" spans="1:4">
      <c r="A18438" s="489" t="str">
        <f t="shared" si="288"/>
        <v>2317500417訪問看護</v>
      </c>
      <c r="B18438" s="489">
        <v>2317500417</v>
      </c>
      <c r="C18438" s="489" t="s">
        <v>2102</v>
      </c>
      <c r="D18438" s="489" t="s">
        <v>18031</v>
      </c>
    </row>
    <row r="18439" spans="1:4">
      <c r="A18439" s="489" t="str">
        <f t="shared" si="288"/>
        <v>2317500425介護予防訪問リハビリテーション</v>
      </c>
      <c r="B18439" s="489">
        <v>2317500425</v>
      </c>
      <c r="C18439" s="489" t="s">
        <v>2108</v>
      </c>
      <c r="D18439" s="489" t="s">
        <v>18032</v>
      </c>
    </row>
    <row r="18440" spans="1:4">
      <c r="A18440" s="489" t="str">
        <f t="shared" si="288"/>
        <v>2317500425介護予防訪問看護</v>
      </c>
      <c r="B18440" s="489">
        <v>2317500425</v>
      </c>
      <c r="C18440" s="489" t="s">
        <v>2103</v>
      </c>
      <c r="D18440" s="489" t="s">
        <v>18032</v>
      </c>
    </row>
    <row r="18441" spans="1:4">
      <c r="A18441" s="489" t="str">
        <f t="shared" si="288"/>
        <v>2317500425訪問リハビリテーション</v>
      </c>
      <c r="B18441" s="489">
        <v>2317500425</v>
      </c>
      <c r="C18441" s="489" t="s">
        <v>2104</v>
      </c>
      <c r="D18441" s="489" t="s">
        <v>18032</v>
      </c>
    </row>
    <row r="18442" spans="1:4">
      <c r="A18442" s="489" t="str">
        <f t="shared" si="288"/>
        <v>2317500425訪問看護</v>
      </c>
      <c r="B18442" s="489">
        <v>2317500425</v>
      </c>
      <c r="C18442" s="489" t="s">
        <v>2102</v>
      </c>
      <c r="D18442" s="489" t="s">
        <v>18032</v>
      </c>
    </row>
    <row r="18443" spans="1:4">
      <c r="A18443" s="489" t="str">
        <f t="shared" si="288"/>
        <v>2317500433介護予防訪問リハビリテーション</v>
      </c>
      <c r="B18443" s="489">
        <v>2317500433</v>
      </c>
      <c r="C18443" s="489" t="s">
        <v>2108</v>
      </c>
      <c r="D18443" s="489" t="s">
        <v>18033</v>
      </c>
    </row>
    <row r="18444" spans="1:4">
      <c r="A18444" s="489" t="str">
        <f t="shared" si="288"/>
        <v>2317500433介護予防訪問看護</v>
      </c>
      <c r="B18444" s="489">
        <v>2317500433</v>
      </c>
      <c r="C18444" s="489" t="s">
        <v>2103</v>
      </c>
      <c r="D18444" s="489" t="s">
        <v>18033</v>
      </c>
    </row>
    <row r="18445" spans="1:4">
      <c r="A18445" s="489" t="str">
        <f t="shared" si="288"/>
        <v>2317500433訪問リハビリテーション</v>
      </c>
      <c r="B18445" s="489">
        <v>2317500433</v>
      </c>
      <c r="C18445" s="489" t="s">
        <v>2104</v>
      </c>
      <c r="D18445" s="489" t="s">
        <v>18033</v>
      </c>
    </row>
    <row r="18446" spans="1:4">
      <c r="A18446" s="489" t="str">
        <f t="shared" si="288"/>
        <v>2317500433訪問看護</v>
      </c>
      <c r="B18446" s="489">
        <v>2317500433</v>
      </c>
      <c r="C18446" s="489" t="s">
        <v>2102</v>
      </c>
      <c r="D18446" s="489" t="s">
        <v>18033</v>
      </c>
    </row>
    <row r="18447" spans="1:4">
      <c r="A18447" s="489" t="str">
        <f t="shared" si="288"/>
        <v>2317500441介護予防訪問リハビリテーション</v>
      </c>
      <c r="B18447" s="489">
        <v>2317500441</v>
      </c>
      <c r="C18447" s="489" t="s">
        <v>2108</v>
      </c>
      <c r="D18447" s="489" t="s">
        <v>18034</v>
      </c>
    </row>
    <row r="18448" spans="1:4">
      <c r="A18448" s="489" t="str">
        <f t="shared" si="288"/>
        <v>2317500441介護予防訪問看護</v>
      </c>
      <c r="B18448" s="489">
        <v>2317500441</v>
      </c>
      <c r="C18448" s="489" t="s">
        <v>2103</v>
      </c>
      <c r="D18448" s="489" t="s">
        <v>18034</v>
      </c>
    </row>
    <row r="18449" spans="1:4">
      <c r="A18449" s="489" t="str">
        <f t="shared" si="288"/>
        <v>2317500441訪問リハビリテーション</v>
      </c>
      <c r="B18449" s="489">
        <v>2317500441</v>
      </c>
      <c r="C18449" s="489" t="s">
        <v>2104</v>
      </c>
      <c r="D18449" s="489" t="s">
        <v>18034</v>
      </c>
    </row>
    <row r="18450" spans="1:4">
      <c r="A18450" s="489" t="str">
        <f t="shared" si="288"/>
        <v>2317500441訪問看護</v>
      </c>
      <c r="B18450" s="489">
        <v>2317500441</v>
      </c>
      <c r="C18450" s="489" t="s">
        <v>2102</v>
      </c>
      <c r="D18450" s="489" t="s">
        <v>18034</v>
      </c>
    </row>
    <row r="18451" spans="1:4">
      <c r="A18451" s="489" t="str">
        <f t="shared" si="288"/>
        <v>2317500458介護予防訪問リハビリテーション</v>
      </c>
      <c r="B18451" s="489">
        <v>2317500458</v>
      </c>
      <c r="C18451" s="489" t="s">
        <v>2108</v>
      </c>
      <c r="D18451" s="489" t="s">
        <v>18035</v>
      </c>
    </row>
    <row r="18452" spans="1:4">
      <c r="A18452" s="489" t="str">
        <f t="shared" si="288"/>
        <v>2317500458介護予防訪問看護</v>
      </c>
      <c r="B18452" s="489">
        <v>2317500458</v>
      </c>
      <c r="C18452" s="489" t="s">
        <v>2103</v>
      </c>
      <c r="D18452" s="489" t="s">
        <v>18035</v>
      </c>
    </row>
    <row r="18453" spans="1:4">
      <c r="A18453" s="489" t="str">
        <f t="shared" si="288"/>
        <v>2317500458訪問リハビリテーション</v>
      </c>
      <c r="B18453" s="489">
        <v>2317500458</v>
      </c>
      <c r="C18453" s="489" t="s">
        <v>2104</v>
      </c>
      <c r="D18453" s="489" t="s">
        <v>18035</v>
      </c>
    </row>
    <row r="18454" spans="1:4">
      <c r="A18454" s="489" t="str">
        <f t="shared" si="288"/>
        <v>2317500458訪問看護</v>
      </c>
      <c r="B18454" s="489">
        <v>2317500458</v>
      </c>
      <c r="C18454" s="489" t="s">
        <v>2102</v>
      </c>
      <c r="D18454" s="489" t="s">
        <v>18035</v>
      </c>
    </row>
    <row r="18455" spans="1:4">
      <c r="A18455" s="489" t="str">
        <f t="shared" si="288"/>
        <v>2317500466介護予防訪問リハビリテーション</v>
      </c>
      <c r="B18455" s="489">
        <v>2317500466</v>
      </c>
      <c r="C18455" s="489" t="s">
        <v>2108</v>
      </c>
      <c r="D18455" s="489" t="s">
        <v>18036</v>
      </c>
    </row>
    <row r="18456" spans="1:4">
      <c r="A18456" s="489" t="str">
        <f t="shared" si="288"/>
        <v>2317500466介護予防訪問看護</v>
      </c>
      <c r="B18456" s="489">
        <v>2317500466</v>
      </c>
      <c r="C18456" s="489" t="s">
        <v>2103</v>
      </c>
      <c r="D18456" s="489" t="s">
        <v>18036</v>
      </c>
    </row>
    <row r="18457" spans="1:4">
      <c r="A18457" s="489" t="str">
        <f t="shared" si="288"/>
        <v>2317500466訪問リハビリテーション</v>
      </c>
      <c r="B18457" s="489">
        <v>2317500466</v>
      </c>
      <c r="C18457" s="489" t="s">
        <v>2104</v>
      </c>
      <c r="D18457" s="489" t="s">
        <v>18036</v>
      </c>
    </row>
    <row r="18458" spans="1:4">
      <c r="A18458" s="489" t="str">
        <f t="shared" si="288"/>
        <v>2317500466訪問看護</v>
      </c>
      <c r="B18458" s="489">
        <v>2317500466</v>
      </c>
      <c r="C18458" s="489" t="s">
        <v>2102</v>
      </c>
      <c r="D18458" s="489" t="s">
        <v>18036</v>
      </c>
    </row>
    <row r="18459" spans="1:4">
      <c r="A18459" s="489" t="str">
        <f t="shared" si="288"/>
        <v>2317500474介護予防通所リハビリテーション</v>
      </c>
      <c r="B18459" s="489">
        <v>2317500474</v>
      </c>
      <c r="C18459" s="489" t="s">
        <v>2512</v>
      </c>
      <c r="D18459" s="489" t="s">
        <v>18037</v>
      </c>
    </row>
    <row r="18460" spans="1:4">
      <c r="A18460" s="489" t="str">
        <f t="shared" si="288"/>
        <v>2317500474介護予防訪問リハビリテーション</v>
      </c>
      <c r="B18460" s="489">
        <v>2317500474</v>
      </c>
      <c r="C18460" s="489" t="s">
        <v>2108</v>
      </c>
      <c r="D18460" s="489" t="s">
        <v>18037</v>
      </c>
    </row>
    <row r="18461" spans="1:4">
      <c r="A18461" s="489" t="str">
        <f t="shared" si="288"/>
        <v>2317500474介護予防訪問看護</v>
      </c>
      <c r="B18461" s="489">
        <v>2317500474</v>
      </c>
      <c r="C18461" s="489" t="s">
        <v>2103</v>
      </c>
      <c r="D18461" s="489" t="s">
        <v>18037</v>
      </c>
    </row>
    <row r="18462" spans="1:4">
      <c r="A18462" s="489" t="str">
        <f t="shared" si="288"/>
        <v>2317500474通所リハビリテーション</v>
      </c>
      <c r="B18462" s="489">
        <v>2317500474</v>
      </c>
      <c r="C18462" s="489" t="s">
        <v>2511</v>
      </c>
      <c r="D18462" s="489" t="s">
        <v>18037</v>
      </c>
    </row>
    <row r="18463" spans="1:4">
      <c r="A18463" s="489" t="str">
        <f t="shared" si="288"/>
        <v>2317500474訪問リハビリテーション</v>
      </c>
      <c r="B18463" s="489">
        <v>2317500474</v>
      </c>
      <c r="C18463" s="489" t="s">
        <v>2104</v>
      </c>
      <c r="D18463" s="489" t="s">
        <v>18037</v>
      </c>
    </row>
    <row r="18464" spans="1:4">
      <c r="A18464" s="489" t="str">
        <f t="shared" si="288"/>
        <v>2317500474訪問看護</v>
      </c>
      <c r="B18464" s="489">
        <v>2317500474</v>
      </c>
      <c r="C18464" s="489" t="s">
        <v>2102</v>
      </c>
      <c r="D18464" s="489" t="s">
        <v>18037</v>
      </c>
    </row>
    <row r="18465" spans="1:4">
      <c r="A18465" s="489" t="str">
        <f t="shared" si="288"/>
        <v>2317600050介護予防訪問リハビリテーション</v>
      </c>
      <c r="B18465" s="489">
        <v>2317600050</v>
      </c>
      <c r="C18465" s="489" t="s">
        <v>2108</v>
      </c>
      <c r="D18465" s="489" t="s">
        <v>14382</v>
      </c>
    </row>
    <row r="18466" spans="1:4">
      <c r="A18466" s="489" t="str">
        <f t="shared" si="288"/>
        <v>2317600050介護予防訪問看護</v>
      </c>
      <c r="B18466" s="489">
        <v>2317600050</v>
      </c>
      <c r="C18466" s="489" t="s">
        <v>2103</v>
      </c>
      <c r="D18466" s="489" t="s">
        <v>14382</v>
      </c>
    </row>
    <row r="18467" spans="1:4">
      <c r="A18467" s="489" t="str">
        <f t="shared" si="288"/>
        <v>2317600050訪問リハビリテーション</v>
      </c>
      <c r="B18467" s="489">
        <v>2317600050</v>
      </c>
      <c r="C18467" s="489" t="s">
        <v>2104</v>
      </c>
      <c r="D18467" s="489" t="s">
        <v>14382</v>
      </c>
    </row>
    <row r="18468" spans="1:4">
      <c r="A18468" s="489" t="str">
        <f t="shared" si="288"/>
        <v>2317600050訪問看護</v>
      </c>
      <c r="B18468" s="489">
        <v>2317600050</v>
      </c>
      <c r="C18468" s="489" t="s">
        <v>2102</v>
      </c>
      <c r="D18468" s="489" t="s">
        <v>14382</v>
      </c>
    </row>
    <row r="18469" spans="1:4">
      <c r="A18469" s="489" t="str">
        <f t="shared" si="288"/>
        <v>2317600068介護予防訪問リハビリテーション</v>
      </c>
      <c r="B18469" s="489">
        <v>2317600068</v>
      </c>
      <c r="C18469" s="489" t="s">
        <v>2108</v>
      </c>
      <c r="D18469" s="489" t="s">
        <v>18038</v>
      </c>
    </row>
    <row r="18470" spans="1:4">
      <c r="A18470" s="489" t="str">
        <f t="shared" si="288"/>
        <v>2317600068介護予防訪問看護</v>
      </c>
      <c r="B18470" s="489">
        <v>2317600068</v>
      </c>
      <c r="C18470" s="489" t="s">
        <v>2103</v>
      </c>
      <c r="D18470" s="489" t="s">
        <v>18038</v>
      </c>
    </row>
    <row r="18471" spans="1:4">
      <c r="A18471" s="489" t="str">
        <f t="shared" si="288"/>
        <v>2317600068訪問リハビリテーション</v>
      </c>
      <c r="B18471" s="489">
        <v>2317600068</v>
      </c>
      <c r="C18471" s="489" t="s">
        <v>2104</v>
      </c>
      <c r="D18471" s="489" t="s">
        <v>18038</v>
      </c>
    </row>
    <row r="18472" spans="1:4">
      <c r="A18472" s="489" t="str">
        <f t="shared" si="288"/>
        <v>2317600068訪問看護</v>
      </c>
      <c r="B18472" s="489">
        <v>2317600068</v>
      </c>
      <c r="C18472" s="489" t="s">
        <v>2102</v>
      </c>
      <c r="D18472" s="489" t="s">
        <v>18038</v>
      </c>
    </row>
    <row r="18473" spans="1:4">
      <c r="A18473" s="489" t="str">
        <f t="shared" si="288"/>
        <v>2317600076介護予防訪問リハビリテーション</v>
      </c>
      <c r="B18473" s="489">
        <v>2317600076</v>
      </c>
      <c r="C18473" s="489" t="s">
        <v>2108</v>
      </c>
      <c r="D18473" s="489" t="s">
        <v>18039</v>
      </c>
    </row>
    <row r="18474" spans="1:4">
      <c r="A18474" s="489" t="str">
        <f t="shared" si="288"/>
        <v>2317600076介護予防訪問看護</v>
      </c>
      <c r="B18474" s="489">
        <v>2317600076</v>
      </c>
      <c r="C18474" s="489" t="s">
        <v>2103</v>
      </c>
      <c r="D18474" s="489" t="s">
        <v>18039</v>
      </c>
    </row>
    <row r="18475" spans="1:4">
      <c r="A18475" s="489" t="str">
        <f t="shared" si="288"/>
        <v>2317600076訪問リハビリテーション</v>
      </c>
      <c r="B18475" s="489">
        <v>2317600076</v>
      </c>
      <c r="C18475" s="489" t="s">
        <v>2104</v>
      </c>
      <c r="D18475" s="489" t="s">
        <v>18039</v>
      </c>
    </row>
    <row r="18476" spans="1:4">
      <c r="A18476" s="489" t="str">
        <f t="shared" si="288"/>
        <v>2317600076訪問看護</v>
      </c>
      <c r="B18476" s="489">
        <v>2317600076</v>
      </c>
      <c r="C18476" s="489" t="s">
        <v>2102</v>
      </c>
      <c r="D18476" s="489" t="s">
        <v>18039</v>
      </c>
    </row>
    <row r="18477" spans="1:4">
      <c r="A18477" s="489" t="str">
        <f t="shared" si="288"/>
        <v>2317600084介護予防訪問リハビリテーション</v>
      </c>
      <c r="B18477" s="489">
        <v>2317600084</v>
      </c>
      <c r="C18477" s="489" t="s">
        <v>2108</v>
      </c>
      <c r="D18477" s="489" t="s">
        <v>18040</v>
      </c>
    </row>
    <row r="18478" spans="1:4">
      <c r="A18478" s="489" t="str">
        <f t="shared" si="288"/>
        <v>2317600084訪問リハビリテーション</v>
      </c>
      <c r="B18478" s="489">
        <v>2317600084</v>
      </c>
      <c r="C18478" s="489" t="s">
        <v>2104</v>
      </c>
      <c r="D18478" s="489" t="s">
        <v>18040</v>
      </c>
    </row>
    <row r="18479" spans="1:4">
      <c r="A18479" s="489" t="str">
        <f t="shared" si="288"/>
        <v>2317600092介護予防訪問リハビリテーション</v>
      </c>
      <c r="B18479" s="489">
        <v>2317600092</v>
      </c>
      <c r="C18479" s="489" t="s">
        <v>2108</v>
      </c>
      <c r="D18479" s="489" t="s">
        <v>18041</v>
      </c>
    </row>
    <row r="18480" spans="1:4">
      <c r="A18480" s="489" t="str">
        <f t="shared" si="288"/>
        <v>2317600092介護予防訪問看護</v>
      </c>
      <c r="B18480" s="489">
        <v>2317600092</v>
      </c>
      <c r="C18480" s="489" t="s">
        <v>2103</v>
      </c>
      <c r="D18480" s="489" t="s">
        <v>18041</v>
      </c>
    </row>
    <row r="18481" spans="1:4">
      <c r="A18481" s="489" t="str">
        <f t="shared" si="288"/>
        <v>2317600092訪問リハビリテーション</v>
      </c>
      <c r="B18481" s="489">
        <v>2317600092</v>
      </c>
      <c r="C18481" s="489" t="s">
        <v>2104</v>
      </c>
      <c r="D18481" s="489" t="s">
        <v>18041</v>
      </c>
    </row>
    <row r="18482" spans="1:4">
      <c r="A18482" s="489" t="str">
        <f t="shared" si="288"/>
        <v>2317600092訪問看護</v>
      </c>
      <c r="B18482" s="489">
        <v>2317600092</v>
      </c>
      <c r="C18482" s="489" t="s">
        <v>2102</v>
      </c>
      <c r="D18482" s="489" t="s">
        <v>18041</v>
      </c>
    </row>
    <row r="18483" spans="1:4">
      <c r="A18483" s="489" t="str">
        <f t="shared" si="288"/>
        <v>2317600100介護予防訪問リハビリテーション</v>
      </c>
      <c r="B18483" s="489">
        <v>2317600100</v>
      </c>
      <c r="C18483" s="489" t="s">
        <v>2108</v>
      </c>
      <c r="D18483" s="489" t="s">
        <v>18042</v>
      </c>
    </row>
    <row r="18484" spans="1:4">
      <c r="A18484" s="489" t="str">
        <f t="shared" si="288"/>
        <v>2317600100介護予防訪問看護</v>
      </c>
      <c r="B18484" s="489">
        <v>2317600100</v>
      </c>
      <c r="C18484" s="489" t="s">
        <v>2103</v>
      </c>
      <c r="D18484" s="489" t="s">
        <v>18042</v>
      </c>
    </row>
    <row r="18485" spans="1:4">
      <c r="A18485" s="489" t="str">
        <f t="shared" si="288"/>
        <v>2317600100訪問リハビリテーション</v>
      </c>
      <c r="B18485" s="489">
        <v>2317600100</v>
      </c>
      <c r="C18485" s="489" t="s">
        <v>2104</v>
      </c>
      <c r="D18485" s="489" t="s">
        <v>18042</v>
      </c>
    </row>
    <row r="18486" spans="1:4">
      <c r="A18486" s="489" t="str">
        <f t="shared" si="288"/>
        <v>2317600100訪問看護</v>
      </c>
      <c r="B18486" s="489">
        <v>2317600100</v>
      </c>
      <c r="C18486" s="489" t="s">
        <v>2102</v>
      </c>
      <c r="D18486" s="489" t="s">
        <v>18042</v>
      </c>
    </row>
    <row r="18487" spans="1:4">
      <c r="A18487" s="489" t="str">
        <f t="shared" si="288"/>
        <v>2317600118介護予防訪問リハビリテーション</v>
      </c>
      <c r="B18487" s="489">
        <v>2317600118</v>
      </c>
      <c r="C18487" s="489" t="s">
        <v>2108</v>
      </c>
      <c r="D18487" s="489" t="s">
        <v>18043</v>
      </c>
    </row>
    <row r="18488" spans="1:4">
      <c r="A18488" s="489" t="str">
        <f t="shared" si="288"/>
        <v>2317600118介護予防訪問看護</v>
      </c>
      <c r="B18488" s="489">
        <v>2317600118</v>
      </c>
      <c r="C18488" s="489" t="s">
        <v>2103</v>
      </c>
      <c r="D18488" s="489" t="s">
        <v>18043</v>
      </c>
    </row>
    <row r="18489" spans="1:4">
      <c r="A18489" s="489" t="str">
        <f t="shared" si="288"/>
        <v>2317600118訪問リハビリテーション</v>
      </c>
      <c r="B18489" s="489">
        <v>2317600118</v>
      </c>
      <c r="C18489" s="489" t="s">
        <v>2104</v>
      </c>
      <c r="D18489" s="489" t="s">
        <v>18043</v>
      </c>
    </row>
    <row r="18490" spans="1:4">
      <c r="A18490" s="489" t="str">
        <f t="shared" si="288"/>
        <v>2317600118訪問看護</v>
      </c>
      <c r="B18490" s="489">
        <v>2317600118</v>
      </c>
      <c r="C18490" s="489" t="s">
        <v>2102</v>
      </c>
      <c r="D18490" s="489" t="s">
        <v>18043</v>
      </c>
    </row>
    <row r="18491" spans="1:4">
      <c r="A18491" s="489" t="str">
        <f t="shared" si="288"/>
        <v>2317600126介護予防訪問リハビリテーション</v>
      </c>
      <c r="B18491" s="489">
        <v>2317600126</v>
      </c>
      <c r="C18491" s="489" t="s">
        <v>2108</v>
      </c>
      <c r="D18491" s="489" t="s">
        <v>18044</v>
      </c>
    </row>
    <row r="18492" spans="1:4">
      <c r="A18492" s="489" t="str">
        <f t="shared" si="288"/>
        <v>2317600126介護予防訪問看護</v>
      </c>
      <c r="B18492" s="489">
        <v>2317600126</v>
      </c>
      <c r="C18492" s="489" t="s">
        <v>2103</v>
      </c>
      <c r="D18492" s="489" t="s">
        <v>18044</v>
      </c>
    </row>
    <row r="18493" spans="1:4">
      <c r="A18493" s="489" t="str">
        <f t="shared" si="288"/>
        <v>2317600126訪問リハビリテーション</v>
      </c>
      <c r="B18493" s="489">
        <v>2317600126</v>
      </c>
      <c r="C18493" s="489" t="s">
        <v>2104</v>
      </c>
      <c r="D18493" s="489" t="s">
        <v>18044</v>
      </c>
    </row>
    <row r="18494" spans="1:4">
      <c r="A18494" s="489" t="str">
        <f t="shared" si="288"/>
        <v>2317600126訪問看護</v>
      </c>
      <c r="B18494" s="489">
        <v>2317600126</v>
      </c>
      <c r="C18494" s="489" t="s">
        <v>2102</v>
      </c>
      <c r="D18494" s="489" t="s">
        <v>18044</v>
      </c>
    </row>
    <row r="18495" spans="1:4">
      <c r="A18495" s="489" t="str">
        <f t="shared" si="288"/>
        <v>2317600134介護予防訪問リハビリテーション</v>
      </c>
      <c r="B18495" s="489">
        <v>2317600134</v>
      </c>
      <c r="C18495" s="489" t="s">
        <v>2108</v>
      </c>
      <c r="D18495" s="489" t="s">
        <v>18045</v>
      </c>
    </row>
    <row r="18496" spans="1:4">
      <c r="A18496" s="489" t="str">
        <f t="shared" si="288"/>
        <v>2317600134介護予防訪問看護</v>
      </c>
      <c r="B18496" s="489">
        <v>2317600134</v>
      </c>
      <c r="C18496" s="489" t="s">
        <v>2103</v>
      </c>
      <c r="D18496" s="489" t="s">
        <v>18045</v>
      </c>
    </row>
    <row r="18497" spans="1:4">
      <c r="A18497" s="489" t="str">
        <f t="shared" si="288"/>
        <v>2317600134訪問リハビリテーション</v>
      </c>
      <c r="B18497" s="489">
        <v>2317600134</v>
      </c>
      <c r="C18497" s="489" t="s">
        <v>2104</v>
      </c>
      <c r="D18497" s="489" t="s">
        <v>18045</v>
      </c>
    </row>
    <row r="18498" spans="1:4">
      <c r="A18498" s="489" t="str">
        <f t="shared" ref="A18498:A18561" si="289">B18498&amp;C18498</f>
        <v>2317600134訪問看護</v>
      </c>
      <c r="B18498" s="489">
        <v>2317600134</v>
      </c>
      <c r="C18498" s="489" t="s">
        <v>2102</v>
      </c>
      <c r="D18498" s="489" t="s">
        <v>18045</v>
      </c>
    </row>
    <row r="18499" spans="1:4">
      <c r="A18499" s="489" t="str">
        <f t="shared" si="289"/>
        <v>2317600167介護予防訪問リハビリテーション</v>
      </c>
      <c r="B18499" s="489">
        <v>2317600167</v>
      </c>
      <c r="C18499" s="489" t="s">
        <v>2108</v>
      </c>
      <c r="D18499" s="489" t="s">
        <v>18046</v>
      </c>
    </row>
    <row r="18500" spans="1:4">
      <c r="A18500" s="489" t="str">
        <f t="shared" si="289"/>
        <v>2317600167介護予防訪問看護</v>
      </c>
      <c r="B18500" s="489">
        <v>2317600167</v>
      </c>
      <c r="C18500" s="489" t="s">
        <v>2103</v>
      </c>
      <c r="D18500" s="489" t="s">
        <v>18046</v>
      </c>
    </row>
    <row r="18501" spans="1:4">
      <c r="A18501" s="489" t="str">
        <f t="shared" si="289"/>
        <v>2317600167訪問リハビリテーション</v>
      </c>
      <c r="B18501" s="489">
        <v>2317600167</v>
      </c>
      <c r="C18501" s="489" t="s">
        <v>2104</v>
      </c>
      <c r="D18501" s="489" t="s">
        <v>18046</v>
      </c>
    </row>
    <row r="18502" spans="1:4">
      <c r="A18502" s="489" t="str">
        <f t="shared" si="289"/>
        <v>2317600167訪問看護</v>
      </c>
      <c r="B18502" s="489">
        <v>2317600167</v>
      </c>
      <c r="C18502" s="489" t="s">
        <v>2102</v>
      </c>
      <c r="D18502" s="489" t="s">
        <v>18046</v>
      </c>
    </row>
    <row r="18503" spans="1:4">
      <c r="A18503" s="489" t="str">
        <f t="shared" si="289"/>
        <v>2317600175介護予防訪問リハビリテーション</v>
      </c>
      <c r="B18503" s="489">
        <v>2317600175</v>
      </c>
      <c r="C18503" s="489" t="s">
        <v>2108</v>
      </c>
      <c r="D18503" s="489" t="s">
        <v>18047</v>
      </c>
    </row>
    <row r="18504" spans="1:4">
      <c r="A18504" s="489" t="str">
        <f t="shared" si="289"/>
        <v>2317600175介護予防訪問看護</v>
      </c>
      <c r="B18504" s="489">
        <v>2317600175</v>
      </c>
      <c r="C18504" s="489" t="s">
        <v>2103</v>
      </c>
      <c r="D18504" s="489" t="s">
        <v>18047</v>
      </c>
    </row>
    <row r="18505" spans="1:4">
      <c r="A18505" s="489" t="str">
        <f t="shared" si="289"/>
        <v>2317600175訪問リハビリテーション</v>
      </c>
      <c r="B18505" s="489">
        <v>2317600175</v>
      </c>
      <c r="C18505" s="489" t="s">
        <v>2104</v>
      </c>
      <c r="D18505" s="489" t="s">
        <v>18047</v>
      </c>
    </row>
    <row r="18506" spans="1:4">
      <c r="A18506" s="489" t="str">
        <f t="shared" si="289"/>
        <v>2317600175訪問看護</v>
      </c>
      <c r="B18506" s="489">
        <v>2317600175</v>
      </c>
      <c r="C18506" s="489" t="s">
        <v>2102</v>
      </c>
      <c r="D18506" s="489" t="s">
        <v>18047</v>
      </c>
    </row>
    <row r="18507" spans="1:4">
      <c r="A18507" s="489" t="str">
        <f t="shared" si="289"/>
        <v>2317600191介護予防訪問リハビリテーション</v>
      </c>
      <c r="B18507" s="489">
        <v>2317600191</v>
      </c>
      <c r="C18507" s="489" t="s">
        <v>2108</v>
      </c>
      <c r="D18507" s="489" t="s">
        <v>18048</v>
      </c>
    </row>
    <row r="18508" spans="1:4">
      <c r="A18508" s="489" t="str">
        <f t="shared" si="289"/>
        <v>2317600191介護予防訪問看護</v>
      </c>
      <c r="B18508" s="489">
        <v>2317600191</v>
      </c>
      <c r="C18508" s="489" t="s">
        <v>2103</v>
      </c>
      <c r="D18508" s="489" t="s">
        <v>18048</v>
      </c>
    </row>
    <row r="18509" spans="1:4">
      <c r="A18509" s="489" t="str">
        <f t="shared" si="289"/>
        <v>2317600191訪問リハビリテーション</v>
      </c>
      <c r="B18509" s="489">
        <v>2317600191</v>
      </c>
      <c r="C18509" s="489" t="s">
        <v>2104</v>
      </c>
      <c r="D18509" s="489" t="s">
        <v>18048</v>
      </c>
    </row>
    <row r="18510" spans="1:4">
      <c r="A18510" s="489" t="str">
        <f t="shared" si="289"/>
        <v>2317600191訪問看護</v>
      </c>
      <c r="B18510" s="489">
        <v>2317600191</v>
      </c>
      <c r="C18510" s="489" t="s">
        <v>2102</v>
      </c>
      <c r="D18510" s="489" t="s">
        <v>18048</v>
      </c>
    </row>
    <row r="18511" spans="1:4">
      <c r="A18511" s="489" t="str">
        <f t="shared" si="289"/>
        <v>2317600209介護予防訪問リハビリテーション</v>
      </c>
      <c r="B18511" s="489">
        <v>2317600209</v>
      </c>
      <c r="C18511" s="489" t="s">
        <v>2108</v>
      </c>
      <c r="D18511" s="489" t="s">
        <v>18049</v>
      </c>
    </row>
    <row r="18512" spans="1:4">
      <c r="A18512" s="489" t="str">
        <f t="shared" si="289"/>
        <v>2317600209介護予防訪問看護</v>
      </c>
      <c r="B18512" s="489">
        <v>2317600209</v>
      </c>
      <c r="C18512" s="489" t="s">
        <v>2103</v>
      </c>
      <c r="D18512" s="489" t="s">
        <v>18049</v>
      </c>
    </row>
    <row r="18513" spans="1:4">
      <c r="A18513" s="489" t="str">
        <f t="shared" si="289"/>
        <v>2317600209訪問リハビリテーション</v>
      </c>
      <c r="B18513" s="489">
        <v>2317600209</v>
      </c>
      <c r="C18513" s="489" t="s">
        <v>2104</v>
      </c>
      <c r="D18513" s="489" t="s">
        <v>18049</v>
      </c>
    </row>
    <row r="18514" spans="1:4">
      <c r="A18514" s="489" t="str">
        <f t="shared" si="289"/>
        <v>2317600209訪問看護</v>
      </c>
      <c r="B18514" s="489">
        <v>2317600209</v>
      </c>
      <c r="C18514" s="489" t="s">
        <v>2102</v>
      </c>
      <c r="D18514" s="489" t="s">
        <v>18049</v>
      </c>
    </row>
    <row r="18515" spans="1:4">
      <c r="A18515" s="489" t="str">
        <f t="shared" si="289"/>
        <v>2317600266介護予防訪問看護</v>
      </c>
      <c r="B18515" s="489">
        <v>2317600266</v>
      </c>
      <c r="C18515" s="489" t="s">
        <v>2103</v>
      </c>
      <c r="D18515" s="489" t="s">
        <v>18050</v>
      </c>
    </row>
    <row r="18516" spans="1:4">
      <c r="A18516" s="489" t="str">
        <f t="shared" si="289"/>
        <v>2317600266訪問看護</v>
      </c>
      <c r="B18516" s="489">
        <v>2317600266</v>
      </c>
      <c r="C18516" s="489" t="s">
        <v>2102</v>
      </c>
      <c r="D18516" s="489" t="s">
        <v>18050</v>
      </c>
    </row>
    <row r="18517" spans="1:4">
      <c r="A18517" s="489" t="str">
        <f t="shared" si="289"/>
        <v>2317600324介護予防訪問リハビリテーション</v>
      </c>
      <c r="B18517" s="489">
        <v>2317600324</v>
      </c>
      <c r="C18517" s="489" t="s">
        <v>2108</v>
      </c>
      <c r="D18517" s="489" t="s">
        <v>18051</v>
      </c>
    </row>
    <row r="18518" spans="1:4">
      <c r="A18518" s="489" t="str">
        <f t="shared" si="289"/>
        <v>2317600324介護予防訪問看護</v>
      </c>
      <c r="B18518" s="489">
        <v>2317600324</v>
      </c>
      <c r="C18518" s="489" t="s">
        <v>2103</v>
      </c>
      <c r="D18518" s="489" t="s">
        <v>18051</v>
      </c>
    </row>
    <row r="18519" spans="1:4">
      <c r="A18519" s="489" t="str">
        <f t="shared" si="289"/>
        <v>2317600324訪問リハビリテーション</v>
      </c>
      <c r="B18519" s="489">
        <v>2317600324</v>
      </c>
      <c r="C18519" s="489" t="s">
        <v>2104</v>
      </c>
      <c r="D18519" s="489" t="s">
        <v>18051</v>
      </c>
    </row>
    <row r="18520" spans="1:4">
      <c r="A18520" s="489" t="str">
        <f t="shared" si="289"/>
        <v>2317600324訪問看護</v>
      </c>
      <c r="B18520" s="489">
        <v>2317600324</v>
      </c>
      <c r="C18520" s="489" t="s">
        <v>2102</v>
      </c>
      <c r="D18520" s="489" t="s">
        <v>18051</v>
      </c>
    </row>
    <row r="18521" spans="1:4">
      <c r="A18521" s="489" t="str">
        <f t="shared" si="289"/>
        <v>2317600365介護予防訪問リハビリテーション</v>
      </c>
      <c r="B18521" s="489">
        <v>2317600365</v>
      </c>
      <c r="C18521" s="489" t="s">
        <v>2108</v>
      </c>
      <c r="D18521" s="489" t="s">
        <v>18052</v>
      </c>
    </row>
    <row r="18522" spans="1:4">
      <c r="A18522" s="489" t="str">
        <f t="shared" si="289"/>
        <v>2317600365介護予防訪問看護</v>
      </c>
      <c r="B18522" s="489">
        <v>2317600365</v>
      </c>
      <c r="C18522" s="489" t="s">
        <v>2103</v>
      </c>
      <c r="D18522" s="489" t="s">
        <v>18052</v>
      </c>
    </row>
    <row r="18523" spans="1:4">
      <c r="A18523" s="489" t="str">
        <f t="shared" si="289"/>
        <v>2317600365訪問リハビリテーション</v>
      </c>
      <c r="B18523" s="489">
        <v>2317600365</v>
      </c>
      <c r="C18523" s="489" t="s">
        <v>2104</v>
      </c>
      <c r="D18523" s="489" t="s">
        <v>18052</v>
      </c>
    </row>
    <row r="18524" spans="1:4">
      <c r="A18524" s="489" t="str">
        <f t="shared" si="289"/>
        <v>2317600365訪問看護</v>
      </c>
      <c r="B18524" s="489">
        <v>2317600365</v>
      </c>
      <c r="C18524" s="489" t="s">
        <v>2102</v>
      </c>
      <c r="D18524" s="489" t="s">
        <v>18052</v>
      </c>
    </row>
    <row r="18525" spans="1:4">
      <c r="A18525" s="489" t="str">
        <f t="shared" si="289"/>
        <v>2317600373介護予防訪問リハビリテーション</v>
      </c>
      <c r="B18525" s="489">
        <v>2317600373</v>
      </c>
      <c r="C18525" s="489" t="s">
        <v>2108</v>
      </c>
      <c r="D18525" s="489" t="s">
        <v>16623</v>
      </c>
    </row>
    <row r="18526" spans="1:4">
      <c r="A18526" s="489" t="str">
        <f t="shared" si="289"/>
        <v>2317600373介護予防訪問看護</v>
      </c>
      <c r="B18526" s="489">
        <v>2317600373</v>
      </c>
      <c r="C18526" s="489" t="s">
        <v>2103</v>
      </c>
      <c r="D18526" s="489" t="s">
        <v>16623</v>
      </c>
    </row>
    <row r="18527" spans="1:4">
      <c r="A18527" s="489" t="str">
        <f t="shared" si="289"/>
        <v>2317600373訪問リハビリテーション</v>
      </c>
      <c r="B18527" s="489">
        <v>2317600373</v>
      </c>
      <c r="C18527" s="489" t="s">
        <v>2104</v>
      </c>
      <c r="D18527" s="489" t="s">
        <v>16623</v>
      </c>
    </row>
    <row r="18528" spans="1:4">
      <c r="A18528" s="489" t="str">
        <f t="shared" si="289"/>
        <v>2317600373訪問看護</v>
      </c>
      <c r="B18528" s="489">
        <v>2317600373</v>
      </c>
      <c r="C18528" s="489" t="s">
        <v>2102</v>
      </c>
      <c r="D18528" s="489" t="s">
        <v>16623</v>
      </c>
    </row>
    <row r="18529" spans="1:4">
      <c r="A18529" s="489" t="str">
        <f t="shared" si="289"/>
        <v>2317600381介護予防訪問リハビリテーション</v>
      </c>
      <c r="B18529" s="489">
        <v>2317600381</v>
      </c>
      <c r="C18529" s="489" t="s">
        <v>2108</v>
      </c>
      <c r="D18529" s="489" t="s">
        <v>18053</v>
      </c>
    </row>
    <row r="18530" spans="1:4">
      <c r="A18530" s="489" t="str">
        <f t="shared" si="289"/>
        <v>2317600381介護予防訪問看護</v>
      </c>
      <c r="B18530" s="489">
        <v>2317600381</v>
      </c>
      <c r="C18530" s="489" t="s">
        <v>2103</v>
      </c>
      <c r="D18530" s="489" t="s">
        <v>18053</v>
      </c>
    </row>
    <row r="18531" spans="1:4">
      <c r="A18531" s="489" t="str">
        <f t="shared" si="289"/>
        <v>2317600381訪問リハビリテーション</v>
      </c>
      <c r="B18531" s="489">
        <v>2317600381</v>
      </c>
      <c r="C18531" s="489" t="s">
        <v>2104</v>
      </c>
      <c r="D18531" s="489" t="s">
        <v>18053</v>
      </c>
    </row>
    <row r="18532" spans="1:4">
      <c r="A18532" s="489" t="str">
        <f t="shared" si="289"/>
        <v>2317600381訪問看護</v>
      </c>
      <c r="B18532" s="489">
        <v>2317600381</v>
      </c>
      <c r="C18532" s="489" t="s">
        <v>2102</v>
      </c>
      <c r="D18532" s="489" t="s">
        <v>18053</v>
      </c>
    </row>
    <row r="18533" spans="1:4">
      <c r="A18533" s="489" t="str">
        <f t="shared" si="289"/>
        <v>2317600399介護予防訪問看護</v>
      </c>
      <c r="B18533" s="489">
        <v>2317600399</v>
      </c>
      <c r="C18533" s="489" t="s">
        <v>2103</v>
      </c>
      <c r="D18533" s="489" t="s">
        <v>18054</v>
      </c>
    </row>
    <row r="18534" spans="1:4">
      <c r="A18534" s="489" t="str">
        <f t="shared" si="289"/>
        <v>2317600399訪問看護</v>
      </c>
      <c r="B18534" s="489">
        <v>2317600399</v>
      </c>
      <c r="C18534" s="489" t="s">
        <v>2102</v>
      </c>
      <c r="D18534" s="489" t="s">
        <v>18054</v>
      </c>
    </row>
    <row r="18535" spans="1:4">
      <c r="A18535" s="489" t="str">
        <f t="shared" si="289"/>
        <v>2317600415介護予防訪問看護</v>
      </c>
      <c r="B18535" s="489">
        <v>2317600415</v>
      </c>
      <c r="C18535" s="489" t="s">
        <v>2103</v>
      </c>
      <c r="D18535" s="489" t="s">
        <v>17104</v>
      </c>
    </row>
    <row r="18536" spans="1:4">
      <c r="A18536" s="489" t="str">
        <f t="shared" si="289"/>
        <v>2317600415訪問看護</v>
      </c>
      <c r="B18536" s="489">
        <v>2317600415</v>
      </c>
      <c r="C18536" s="489" t="s">
        <v>2102</v>
      </c>
      <c r="D18536" s="489" t="s">
        <v>17104</v>
      </c>
    </row>
    <row r="18537" spans="1:4">
      <c r="A18537" s="489" t="str">
        <f t="shared" si="289"/>
        <v>2317600423介護予防訪問リハビリテーション</v>
      </c>
      <c r="B18537" s="489">
        <v>2317600423</v>
      </c>
      <c r="C18537" s="489" t="s">
        <v>2108</v>
      </c>
      <c r="D18537" s="489" t="s">
        <v>18055</v>
      </c>
    </row>
    <row r="18538" spans="1:4">
      <c r="A18538" s="489" t="str">
        <f t="shared" si="289"/>
        <v>2317600423介護予防訪問看護</v>
      </c>
      <c r="B18538" s="489">
        <v>2317600423</v>
      </c>
      <c r="C18538" s="489" t="s">
        <v>2103</v>
      </c>
      <c r="D18538" s="489" t="s">
        <v>18055</v>
      </c>
    </row>
    <row r="18539" spans="1:4">
      <c r="A18539" s="489" t="str">
        <f t="shared" si="289"/>
        <v>2317600423訪問リハビリテーション</v>
      </c>
      <c r="B18539" s="489">
        <v>2317600423</v>
      </c>
      <c r="C18539" s="489" t="s">
        <v>2104</v>
      </c>
      <c r="D18539" s="489" t="s">
        <v>18055</v>
      </c>
    </row>
    <row r="18540" spans="1:4">
      <c r="A18540" s="489" t="str">
        <f t="shared" si="289"/>
        <v>2317600423訪問看護</v>
      </c>
      <c r="B18540" s="489">
        <v>2317600423</v>
      </c>
      <c r="C18540" s="489" t="s">
        <v>2102</v>
      </c>
      <c r="D18540" s="489" t="s">
        <v>18055</v>
      </c>
    </row>
    <row r="18541" spans="1:4">
      <c r="A18541" s="489" t="str">
        <f t="shared" si="289"/>
        <v>2317600449介護予防訪問リハビリテーション</v>
      </c>
      <c r="B18541" s="489">
        <v>2317600449</v>
      </c>
      <c r="C18541" s="489" t="s">
        <v>2108</v>
      </c>
      <c r="D18541" s="489" t="s">
        <v>18056</v>
      </c>
    </row>
    <row r="18542" spans="1:4">
      <c r="A18542" s="489" t="str">
        <f t="shared" si="289"/>
        <v>2317600449介護予防訪問看護</v>
      </c>
      <c r="B18542" s="489">
        <v>2317600449</v>
      </c>
      <c r="C18542" s="489" t="s">
        <v>2103</v>
      </c>
      <c r="D18542" s="489" t="s">
        <v>18056</v>
      </c>
    </row>
    <row r="18543" spans="1:4">
      <c r="A18543" s="489" t="str">
        <f t="shared" si="289"/>
        <v>2317600449訪問リハビリテーション</v>
      </c>
      <c r="B18543" s="489">
        <v>2317600449</v>
      </c>
      <c r="C18543" s="489" t="s">
        <v>2104</v>
      </c>
      <c r="D18543" s="489" t="s">
        <v>18056</v>
      </c>
    </row>
    <row r="18544" spans="1:4">
      <c r="A18544" s="489" t="str">
        <f t="shared" si="289"/>
        <v>2317600449訪問看護</v>
      </c>
      <c r="B18544" s="489">
        <v>2317600449</v>
      </c>
      <c r="C18544" s="489" t="s">
        <v>2102</v>
      </c>
      <c r="D18544" s="489" t="s">
        <v>18056</v>
      </c>
    </row>
    <row r="18545" spans="1:4">
      <c r="A18545" s="489" t="str">
        <f t="shared" si="289"/>
        <v>2317600472介護予防訪問リハビリテーション</v>
      </c>
      <c r="B18545" s="489">
        <v>2317600472</v>
      </c>
      <c r="C18545" s="489" t="s">
        <v>2108</v>
      </c>
      <c r="D18545" s="489" t="s">
        <v>18057</v>
      </c>
    </row>
    <row r="18546" spans="1:4">
      <c r="A18546" s="489" t="str">
        <f t="shared" si="289"/>
        <v>2317600472介護予防訪問看護</v>
      </c>
      <c r="B18546" s="489">
        <v>2317600472</v>
      </c>
      <c r="C18546" s="489" t="s">
        <v>2103</v>
      </c>
      <c r="D18546" s="489" t="s">
        <v>18057</v>
      </c>
    </row>
    <row r="18547" spans="1:4">
      <c r="A18547" s="489" t="str">
        <f t="shared" si="289"/>
        <v>2317600472訪問リハビリテーション</v>
      </c>
      <c r="B18547" s="489">
        <v>2317600472</v>
      </c>
      <c r="C18547" s="489" t="s">
        <v>2104</v>
      </c>
      <c r="D18547" s="489" t="s">
        <v>18057</v>
      </c>
    </row>
    <row r="18548" spans="1:4">
      <c r="A18548" s="489" t="str">
        <f t="shared" si="289"/>
        <v>2317600472訪問看護</v>
      </c>
      <c r="B18548" s="489">
        <v>2317600472</v>
      </c>
      <c r="C18548" s="489" t="s">
        <v>2102</v>
      </c>
      <c r="D18548" s="489" t="s">
        <v>18057</v>
      </c>
    </row>
    <row r="18549" spans="1:4">
      <c r="A18549" s="489" t="str">
        <f t="shared" si="289"/>
        <v>2317600480介護予防訪問リハビリテーション</v>
      </c>
      <c r="B18549" s="489">
        <v>2317600480</v>
      </c>
      <c r="C18549" s="489" t="s">
        <v>2108</v>
      </c>
      <c r="D18549" s="489" t="s">
        <v>18058</v>
      </c>
    </row>
    <row r="18550" spans="1:4">
      <c r="A18550" s="489" t="str">
        <f t="shared" si="289"/>
        <v>2317600480介護予防訪問看護</v>
      </c>
      <c r="B18550" s="489">
        <v>2317600480</v>
      </c>
      <c r="C18550" s="489" t="s">
        <v>2103</v>
      </c>
      <c r="D18550" s="489" t="s">
        <v>18058</v>
      </c>
    </row>
    <row r="18551" spans="1:4">
      <c r="A18551" s="489" t="str">
        <f t="shared" si="289"/>
        <v>2317600480訪問リハビリテーション</v>
      </c>
      <c r="B18551" s="489">
        <v>2317600480</v>
      </c>
      <c r="C18551" s="489" t="s">
        <v>2104</v>
      </c>
      <c r="D18551" s="489" t="s">
        <v>18058</v>
      </c>
    </row>
    <row r="18552" spans="1:4">
      <c r="A18552" s="489" t="str">
        <f t="shared" si="289"/>
        <v>2317600480訪問看護</v>
      </c>
      <c r="B18552" s="489">
        <v>2317600480</v>
      </c>
      <c r="C18552" s="489" t="s">
        <v>2102</v>
      </c>
      <c r="D18552" s="489" t="s">
        <v>18058</v>
      </c>
    </row>
    <row r="18553" spans="1:4">
      <c r="A18553" s="489" t="str">
        <f t="shared" si="289"/>
        <v>2317600506介護予防通所リハビリテーション</v>
      </c>
      <c r="B18553" s="489">
        <v>2317600506</v>
      </c>
      <c r="C18553" s="489" t="s">
        <v>2512</v>
      </c>
      <c r="D18553" s="489" t="s">
        <v>17791</v>
      </c>
    </row>
    <row r="18554" spans="1:4">
      <c r="A18554" s="489" t="str">
        <f t="shared" si="289"/>
        <v>2317600506介護予防訪問リハビリテーション</v>
      </c>
      <c r="B18554" s="489">
        <v>2317600506</v>
      </c>
      <c r="C18554" s="489" t="s">
        <v>2108</v>
      </c>
      <c r="D18554" s="489" t="s">
        <v>17791</v>
      </c>
    </row>
    <row r="18555" spans="1:4">
      <c r="A18555" s="489" t="str">
        <f t="shared" si="289"/>
        <v>2317600506介護予防訪問看護</v>
      </c>
      <c r="B18555" s="489">
        <v>2317600506</v>
      </c>
      <c r="C18555" s="489" t="s">
        <v>2103</v>
      </c>
      <c r="D18555" s="489" t="s">
        <v>17791</v>
      </c>
    </row>
    <row r="18556" spans="1:4">
      <c r="A18556" s="489" t="str">
        <f t="shared" si="289"/>
        <v>2317600506通所リハビリテーション</v>
      </c>
      <c r="B18556" s="489">
        <v>2317600506</v>
      </c>
      <c r="C18556" s="489" t="s">
        <v>2511</v>
      </c>
      <c r="D18556" s="489" t="s">
        <v>17791</v>
      </c>
    </row>
    <row r="18557" spans="1:4">
      <c r="A18557" s="489" t="str">
        <f t="shared" si="289"/>
        <v>2317600506通所リハビリテーション</v>
      </c>
      <c r="B18557" s="489">
        <v>2317600506</v>
      </c>
      <c r="C18557" s="489" t="s">
        <v>2511</v>
      </c>
      <c r="D18557" s="489" t="s">
        <v>17791</v>
      </c>
    </row>
    <row r="18558" spans="1:4">
      <c r="A18558" s="489" t="str">
        <f t="shared" si="289"/>
        <v>2317600506訪問リハビリテーション</v>
      </c>
      <c r="B18558" s="489">
        <v>2317600506</v>
      </c>
      <c r="C18558" s="489" t="s">
        <v>2104</v>
      </c>
      <c r="D18558" s="489" t="s">
        <v>17791</v>
      </c>
    </row>
    <row r="18559" spans="1:4">
      <c r="A18559" s="489" t="str">
        <f t="shared" si="289"/>
        <v>2317600506訪問看護</v>
      </c>
      <c r="B18559" s="489">
        <v>2317600506</v>
      </c>
      <c r="C18559" s="489" t="s">
        <v>2102</v>
      </c>
      <c r="D18559" s="489" t="s">
        <v>17791</v>
      </c>
    </row>
    <row r="18560" spans="1:4">
      <c r="A18560" s="489" t="str">
        <f t="shared" si="289"/>
        <v>2317600514介護予防訪問リハビリテーション</v>
      </c>
      <c r="B18560" s="489">
        <v>2317600514</v>
      </c>
      <c r="C18560" s="489" t="s">
        <v>2108</v>
      </c>
      <c r="D18560" s="489" t="s">
        <v>18059</v>
      </c>
    </row>
    <row r="18561" spans="1:4">
      <c r="A18561" s="489" t="str">
        <f t="shared" si="289"/>
        <v>2317600514介護予防訪問看護</v>
      </c>
      <c r="B18561" s="489">
        <v>2317600514</v>
      </c>
      <c r="C18561" s="489" t="s">
        <v>2103</v>
      </c>
      <c r="D18561" s="489" t="s">
        <v>18059</v>
      </c>
    </row>
    <row r="18562" spans="1:4">
      <c r="A18562" s="489" t="str">
        <f t="shared" ref="A18562:A18625" si="290">B18562&amp;C18562</f>
        <v>2317600514訪問リハビリテーション</v>
      </c>
      <c r="B18562" s="489">
        <v>2317600514</v>
      </c>
      <c r="C18562" s="489" t="s">
        <v>2104</v>
      </c>
      <c r="D18562" s="489" t="s">
        <v>18059</v>
      </c>
    </row>
    <row r="18563" spans="1:4">
      <c r="A18563" s="489" t="str">
        <f t="shared" si="290"/>
        <v>2317600514訪問看護</v>
      </c>
      <c r="B18563" s="489">
        <v>2317600514</v>
      </c>
      <c r="C18563" s="489" t="s">
        <v>2102</v>
      </c>
      <c r="D18563" s="489" t="s">
        <v>18059</v>
      </c>
    </row>
    <row r="18564" spans="1:4">
      <c r="A18564" s="489" t="str">
        <f t="shared" si="290"/>
        <v>2317600530介護予防訪問リハビリテーション</v>
      </c>
      <c r="B18564" s="489">
        <v>2317600530</v>
      </c>
      <c r="C18564" s="489" t="s">
        <v>2108</v>
      </c>
      <c r="D18564" s="489" t="s">
        <v>18060</v>
      </c>
    </row>
    <row r="18565" spans="1:4">
      <c r="A18565" s="489" t="str">
        <f t="shared" si="290"/>
        <v>2317600530介護予防訪問看護</v>
      </c>
      <c r="B18565" s="489">
        <v>2317600530</v>
      </c>
      <c r="C18565" s="489" t="s">
        <v>2103</v>
      </c>
      <c r="D18565" s="489" t="s">
        <v>18060</v>
      </c>
    </row>
    <row r="18566" spans="1:4">
      <c r="A18566" s="489" t="str">
        <f t="shared" si="290"/>
        <v>2317600530訪問リハビリテーション</v>
      </c>
      <c r="B18566" s="489">
        <v>2317600530</v>
      </c>
      <c r="C18566" s="489" t="s">
        <v>2104</v>
      </c>
      <c r="D18566" s="489" t="s">
        <v>18060</v>
      </c>
    </row>
    <row r="18567" spans="1:4">
      <c r="A18567" s="489" t="str">
        <f t="shared" si="290"/>
        <v>2317600530訪問看護</v>
      </c>
      <c r="B18567" s="489">
        <v>2317600530</v>
      </c>
      <c r="C18567" s="489" t="s">
        <v>2102</v>
      </c>
      <c r="D18567" s="489" t="s">
        <v>18060</v>
      </c>
    </row>
    <row r="18568" spans="1:4">
      <c r="A18568" s="489" t="str">
        <f t="shared" si="290"/>
        <v>2317600548介護予防訪問リハビリテーション</v>
      </c>
      <c r="B18568" s="489">
        <v>2317600548</v>
      </c>
      <c r="C18568" s="489" t="s">
        <v>2108</v>
      </c>
      <c r="D18568" s="489" t="s">
        <v>18061</v>
      </c>
    </row>
    <row r="18569" spans="1:4">
      <c r="A18569" s="489" t="str">
        <f t="shared" si="290"/>
        <v>2317600548介護予防訪問看護</v>
      </c>
      <c r="B18569" s="489">
        <v>2317600548</v>
      </c>
      <c r="C18569" s="489" t="s">
        <v>2103</v>
      </c>
      <c r="D18569" s="489" t="s">
        <v>18061</v>
      </c>
    </row>
    <row r="18570" spans="1:4">
      <c r="A18570" s="489" t="str">
        <f t="shared" si="290"/>
        <v>2317600548訪問リハビリテーション</v>
      </c>
      <c r="B18570" s="489">
        <v>2317600548</v>
      </c>
      <c r="C18570" s="489" t="s">
        <v>2104</v>
      </c>
      <c r="D18570" s="489" t="s">
        <v>18061</v>
      </c>
    </row>
    <row r="18571" spans="1:4">
      <c r="A18571" s="489" t="str">
        <f t="shared" si="290"/>
        <v>2317600548訪問看護</v>
      </c>
      <c r="B18571" s="489">
        <v>2317600548</v>
      </c>
      <c r="C18571" s="489" t="s">
        <v>2102</v>
      </c>
      <c r="D18571" s="489" t="s">
        <v>18061</v>
      </c>
    </row>
    <row r="18572" spans="1:4">
      <c r="A18572" s="489" t="str">
        <f t="shared" si="290"/>
        <v>2317600555介護予防訪問リハビリテーション</v>
      </c>
      <c r="B18572" s="489">
        <v>2317600555</v>
      </c>
      <c r="C18572" s="489" t="s">
        <v>2108</v>
      </c>
      <c r="D18572" s="489" t="s">
        <v>14152</v>
      </c>
    </row>
    <row r="18573" spans="1:4">
      <c r="A18573" s="489" t="str">
        <f t="shared" si="290"/>
        <v>2317600555介護予防訪問看護</v>
      </c>
      <c r="B18573" s="489">
        <v>2317600555</v>
      </c>
      <c r="C18573" s="489" t="s">
        <v>2103</v>
      </c>
      <c r="D18573" s="489" t="s">
        <v>14152</v>
      </c>
    </row>
    <row r="18574" spans="1:4">
      <c r="A18574" s="489" t="str">
        <f t="shared" si="290"/>
        <v>2317600555訪問リハビリテーション</v>
      </c>
      <c r="B18574" s="489">
        <v>2317600555</v>
      </c>
      <c r="C18574" s="489" t="s">
        <v>2104</v>
      </c>
      <c r="D18574" s="489" t="s">
        <v>14152</v>
      </c>
    </row>
    <row r="18575" spans="1:4">
      <c r="A18575" s="489" t="str">
        <f t="shared" si="290"/>
        <v>2317600555訪問看護</v>
      </c>
      <c r="B18575" s="489">
        <v>2317600555</v>
      </c>
      <c r="C18575" s="489" t="s">
        <v>2102</v>
      </c>
      <c r="D18575" s="489" t="s">
        <v>14152</v>
      </c>
    </row>
    <row r="18576" spans="1:4">
      <c r="A18576" s="489" t="str">
        <f t="shared" si="290"/>
        <v>2317600563介護予防訪問リハビリテーション</v>
      </c>
      <c r="B18576" s="489">
        <v>2317600563</v>
      </c>
      <c r="C18576" s="489" t="s">
        <v>2108</v>
      </c>
      <c r="D18576" s="489" t="s">
        <v>18062</v>
      </c>
    </row>
    <row r="18577" spans="1:4">
      <c r="A18577" s="489" t="str">
        <f t="shared" si="290"/>
        <v>2317600563介護予防訪問看護</v>
      </c>
      <c r="B18577" s="489">
        <v>2317600563</v>
      </c>
      <c r="C18577" s="489" t="s">
        <v>2103</v>
      </c>
      <c r="D18577" s="489" t="s">
        <v>18062</v>
      </c>
    </row>
    <row r="18578" spans="1:4">
      <c r="A18578" s="489" t="str">
        <f t="shared" si="290"/>
        <v>2317600563訪問リハビリテーション</v>
      </c>
      <c r="B18578" s="489">
        <v>2317600563</v>
      </c>
      <c r="C18578" s="489" t="s">
        <v>2104</v>
      </c>
      <c r="D18578" s="489" t="s">
        <v>18062</v>
      </c>
    </row>
    <row r="18579" spans="1:4">
      <c r="A18579" s="489" t="str">
        <f t="shared" si="290"/>
        <v>2317600563訪問看護</v>
      </c>
      <c r="B18579" s="489">
        <v>2317600563</v>
      </c>
      <c r="C18579" s="489" t="s">
        <v>2102</v>
      </c>
      <c r="D18579" s="489" t="s">
        <v>18062</v>
      </c>
    </row>
    <row r="18580" spans="1:4">
      <c r="A18580" s="489" t="str">
        <f t="shared" si="290"/>
        <v>2317600571介護予防訪問リハビリテーション</v>
      </c>
      <c r="B18580" s="489">
        <v>2317600571</v>
      </c>
      <c r="C18580" s="489" t="s">
        <v>2108</v>
      </c>
      <c r="D18580" s="489" t="s">
        <v>18063</v>
      </c>
    </row>
    <row r="18581" spans="1:4">
      <c r="A18581" s="489" t="str">
        <f t="shared" si="290"/>
        <v>2317600571介護予防訪問看護</v>
      </c>
      <c r="B18581" s="489">
        <v>2317600571</v>
      </c>
      <c r="C18581" s="489" t="s">
        <v>2103</v>
      </c>
      <c r="D18581" s="489" t="s">
        <v>18063</v>
      </c>
    </row>
    <row r="18582" spans="1:4">
      <c r="A18582" s="489" t="str">
        <f t="shared" si="290"/>
        <v>2317600571訪問リハビリテーション</v>
      </c>
      <c r="B18582" s="489">
        <v>2317600571</v>
      </c>
      <c r="C18582" s="489" t="s">
        <v>2104</v>
      </c>
      <c r="D18582" s="489" t="s">
        <v>18063</v>
      </c>
    </row>
    <row r="18583" spans="1:4">
      <c r="A18583" s="489" t="str">
        <f t="shared" si="290"/>
        <v>2317600571訪問看護</v>
      </c>
      <c r="B18583" s="489">
        <v>2317600571</v>
      </c>
      <c r="C18583" s="489" t="s">
        <v>2102</v>
      </c>
      <c r="D18583" s="489" t="s">
        <v>18063</v>
      </c>
    </row>
    <row r="18584" spans="1:4">
      <c r="A18584" s="489" t="str">
        <f t="shared" si="290"/>
        <v>2317600597介護予防訪問リハビリテーション</v>
      </c>
      <c r="B18584" s="489">
        <v>2317600597</v>
      </c>
      <c r="C18584" s="489" t="s">
        <v>2108</v>
      </c>
      <c r="D18584" s="489" t="s">
        <v>18064</v>
      </c>
    </row>
    <row r="18585" spans="1:4">
      <c r="A18585" s="489" t="str">
        <f t="shared" si="290"/>
        <v>2317600597介護予防訪問看護</v>
      </c>
      <c r="B18585" s="489">
        <v>2317600597</v>
      </c>
      <c r="C18585" s="489" t="s">
        <v>2103</v>
      </c>
      <c r="D18585" s="489" t="s">
        <v>18064</v>
      </c>
    </row>
    <row r="18586" spans="1:4">
      <c r="A18586" s="489" t="str">
        <f t="shared" si="290"/>
        <v>2317600597訪問リハビリテーション</v>
      </c>
      <c r="B18586" s="489">
        <v>2317600597</v>
      </c>
      <c r="C18586" s="489" t="s">
        <v>2104</v>
      </c>
      <c r="D18586" s="489" t="s">
        <v>18064</v>
      </c>
    </row>
    <row r="18587" spans="1:4">
      <c r="A18587" s="489" t="str">
        <f t="shared" si="290"/>
        <v>2317600597訪問看護</v>
      </c>
      <c r="B18587" s="489">
        <v>2317600597</v>
      </c>
      <c r="C18587" s="489" t="s">
        <v>2102</v>
      </c>
      <c r="D18587" s="489" t="s">
        <v>18064</v>
      </c>
    </row>
    <row r="18588" spans="1:4">
      <c r="A18588" s="489" t="str">
        <f t="shared" si="290"/>
        <v>2317600613介護予防訪問リハビリテーション</v>
      </c>
      <c r="B18588" s="489">
        <v>2317600613</v>
      </c>
      <c r="C18588" s="489" t="s">
        <v>2108</v>
      </c>
      <c r="D18588" s="489" t="s">
        <v>15038</v>
      </c>
    </row>
    <row r="18589" spans="1:4">
      <c r="A18589" s="489" t="str">
        <f t="shared" si="290"/>
        <v>2317600613介護予防訪問看護</v>
      </c>
      <c r="B18589" s="489">
        <v>2317600613</v>
      </c>
      <c r="C18589" s="489" t="s">
        <v>2103</v>
      </c>
      <c r="D18589" s="489" t="s">
        <v>15038</v>
      </c>
    </row>
    <row r="18590" spans="1:4">
      <c r="A18590" s="489" t="str">
        <f t="shared" si="290"/>
        <v>2317600613訪問リハビリテーション</v>
      </c>
      <c r="B18590" s="489">
        <v>2317600613</v>
      </c>
      <c r="C18590" s="489" t="s">
        <v>2104</v>
      </c>
      <c r="D18590" s="489" t="s">
        <v>15038</v>
      </c>
    </row>
    <row r="18591" spans="1:4">
      <c r="A18591" s="489" t="str">
        <f t="shared" si="290"/>
        <v>2317600613訪問看護</v>
      </c>
      <c r="B18591" s="489">
        <v>2317600613</v>
      </c>
      <c r="C18591" s="489" t="s">
        <v>2102</v>
      </c>
      <c r="D18591" s="489" t="s">
        <v>15038</v>
      </c>
    </row>
    <row r="18592" spans="1:4">
      <c r="A18592" s="489" t="str">
        <f t="shared" si="290"/>
        <v>2317600647介護予防訪問リハビリテーション</v>
      </c>
      <c r="B18592" s="489">
        <v>2317600647</v>
      </c>
      <c r="C18592" s="489" t="s">
        <v>2108</v>
      </c>
      <c r="D18592" s="489" t="s">
        <v>15452</v>
      </c>
    </row>
    <row r="18593" spans="1:4">
      <c r="A18593" s="489" t="str">
        <f t="shared" si="290"/>
        <v>2317600647介護予防訪問看護</v>
      </c>
      <c r="B18593" s="489">
        <v>2317600647</v>
      </c>
      <c r="C18593" s="489" t="s">
        <v>2103</v>
      </c>
      <c r="D18593" s="489" t="s">
        <v>15452</v>
      </c>
    </row>
    <row r="18594" spans="1:4">
      <c r="A18594" s="489" t="str">
        <f t="shared" si="290"/>
        <v>2317600647訪問リハビリテーション</v>
      </c>
      <c r="B18594" s="489">
        <v>2317600647</v>
      </c>
      <c r="C18594" s="489" t="s">
        <v>2104</v>
      </c>
      <c r="D18594" s="489" t="s">
        <v>15452</v>
      </c>
    </row>
    <row r="18595" spans="1:4">
      <c r="A18595" s="489" t="str">
        <f t="shared" si="290"/>
        <v>2317600647訪問看護</v>
      </c>
      <c r="B18595" s="489">
        <v>2317600647</v>
      </c>
      <c r="C18595" s="489" t="s">
        <v>2102</v>
      </c>
      <c r="D18595" s="489" t="s">
        <v>15452</v>
      </c>
    </row>
    <row r="18596" spans="1:4">
      <c r="A18596" s="489" t="str">
        <f t="shared" si="290"/>
        <v>2317600662介護予防訪問リハビリテーション</v>
      </c>
      <c r="B18596" s="489">
        <v>2317600662</v>
      </c>
      <c r="C18596" s="489" t="s">
        <v>2108</v>
      </c>
      <c r="D18596" s="489" t="s">
        <v>18065</v>
      </c>
    </row>
    <row r="18597" spans="1:4">
      <c r="A18597" s="489" t="str">
        <f t="shared" si="290"/>
        <v>2317600662介護予防訪問看護</v>
      </c>
      <c r="B18597" s="489">
        <v>2317600662</v>
      </c>
      <c r="C18597" s="489" t="s">
        <v>2103</v>
      </c>
      <c r="D18597" s="489" t="s">
        <v>18065</v>
      </c>
    </row>
    <row r="18598" spans="1:4">
      <c r="A18598" s="489" t="str">
        <f t="shared" si="290"/>
        <v>2317600662訪問リハビリテーション</v>
      </c>
      <c r="B18598" s="489">
        <v>2317600662</v>
      </c>
      <c r="C18598" s="489" t="s">
        <v>2104</v>
      </c>
      <c r="D18598" s="489" t="s">
        <v>18065</v>
      </c>
    </row>
    <row r="18599" spans="1:4">
      <c r="A18599" s="489" t="str">
        <f t="shared" si="290"/>
        <v>2317600662訪問看護</v>
      </c>
      <c r="B18599" s="489">
        <v>2317600662</v>
      </c>
      <c r="C18599" s="489" t="s">
        <v>2102</v>
      </c>
      <c r="D18599" s="489" t="s">
        <v>18065</v>
      </c>
    </row>
    <row r="18600" spans="1:4">
      <c r="A18600" s="489" t="str">
        <f t="shared" si="290"/>
        <v>2317600670介護予防訪問リハビリテーション</v>
      </c>
      <c r="B18600" s="489">
        <v>2317600670</v>
      </c>
      <c r="C18600" s="489" t="s">
        <v>2108</v>
      </c>
      <c r="D18600" s="489" t="s">
        <v>18066</v>
      </c>
    </row>
    <row r="18601" spans="1:4">
      <c r="A18601" s="489" t="str">
        <f t="shared" si="290"/>
        <v>2317600670介護予防訪問看護</v>
      </c>
      <c r="B18601" s="489">
        <v>2317600670</v>
      </c>
      <c r="C18601" s="489" t="s">
        <v>2103</v>
      </c>
      <c r="D18601" s="489" t="s">
        <v>18066</v>
      </c>
    </row>
    <row r="18602" spans="1:4">
      <c r="A18602" s="489" t="str">
        <f t="shared" si="290"/>
        <v>2317600670訪問リハビリテーション</v>
      </c>
      <c r="B18602" s="489">
        <v>2317600670</v>
      </c>
      <c r="C18602" s="489" t="s">
        <v>2104</v>
      </c>
      <c r="D18602" s="489" t="s">
        <v>18066</v>
      </c>
    </row>
    <row r="18603" spans="1:4">
      <c r="A18603" s="489" t="str">
        <f t="shared" si="290"/>
        <v>2317600670訪問看護</v>
      </c>
      <c r="B18603" s="489">
        <v>2317600670</v>
      </c>
      <c r="C18603" s="489" t="s">
        <v>2102</v>
      </c>
      <c r="D18603" s="489" t="s">
        <v>18066</v>
      </c>
    </row>
    <row r="18604" spans="1:4">
      <c r="A18604" s="489" t="str">
        <f t="shared" si="290"/>
        <v>2317600688介護予防訪問リハビリテーション</v>
      </c>
      <c r="B18604" s="489">
        <v>2317600688</v>
      </c>
      <c r="C18604" s="489" t="s">
        <v>2108</v>
      </c>
      <c r="D18604" s="489" t="s">
        <v>18067</v>
      </c>
    </row>
    <row r="18605" spans="1:4">
      <c r="A18605" s="489" t="str">
        <f t="shared" si="290"/>
        <v>2317600688介護予防訪問看護</v>
      </c>
      <c r="B18605" s="489">
        <v>2317600688</v>
      </c>
      <c r="C18605" s="489" t="s">
        <v>2103</v>
      </c>
      <c r="D18605" s="489" t="s">
        <v>18067</v>
      </c>
    </row>
    <row r="18606" spans="1:4">
      <c r="A18606" s="489" t="str">
        <f t="shared" si="290"/>
        <v>2317600688訪問リハビリテーション</v>
      </c>
      <c r="B18606" s="489">
        <v>2317600688</v>
      </c>
      <c r="C18606" s="489" t="s">
        <v>2104</v>
      </c>
      <c r="D18606" s="489" t="s">
        <v>18067</v>
      </c>
    </row>
    <row r="18607" spans="1:4">
      <c r="A18607" s="489" t="str">
        <f t="shared" si="290"/>
        <v>2317600688訪問看護</v>
      </c>
      <c r="B18607" s="489">
        <v>2317600688</v>
      </c>
      <c r="C18607" s="489" t="s">
        <v>2102</v>
      </c>
      <c r="D18607" s="489" t="s">
        <v>18067</v>
      </c>
    </row>
    <row r="18608" spans="1:4">
      <c r="A18608" s="489" t="str">
        <f t="shared" si="290"/>
        <v>2317600696介護予防訪問リハビリテーション</v>
      </c>
      <c r="B18608" s="489">
        <v>2317600696</v>
      </c>
      <c r="C18608" s="489" t="s">
        <v>2108</v>
      </c>
      <c r="D18608" s="489" t="s">
        <v>18068</v>
      </c>
    </row>
    <row r="18609" spans="1:4">
      <c r="A18609" s="489" t="str">
        <f t="shared" si="290"/>
        <v>2317600696介護予防訪問看護</v>
      </c>
      <c r="B18609" s="489">
        <v>2317600696</v>
      </c>
      <c r="C18609" s="489" t="s">
        <v>2103</v>
      </c>
      <c r="D18609" s="489" t="s">
        <v>18068</v>
      </c>
    </row>
    <row r="18610" spans="1:4">
      <c r="A18610" s="489" t="str">
        <f t="shared" si="290"/>
        <v>2317600696訪問リハビリテーション</v>
      </c>
      <c r="B18610" s="489">
        <v>2317600696</v>
      </c>
      <c r="C18610" s="489" t="s">
        <v>2104</v>
      </c>
      <c r="D18610" s="489" t="s">
        <v>18068</v>
      </c>
    </row>
    <row r="18611" spans="1:4">
      <c r="A18611" s="489" t="str">
        <f t="shared" si="290"/>
        <v>2317600696訪問看護</v>
      </c>
      <c r="B18611" s="489">
        <v>2317600696</v>
      </c>
      <c r="C18611" s="489" t="s">
        <v>2102</v>
      </c>
      <c r="D18611" s="489" t="s">
        <v>18068</v>
      </c>
    </row>
    <row r="18612" spans="1:4">
      <c r="A18612" s="489" t="str">
        <f t="shared" si="290"/>
        <v>2317600704介護予防訪問リハビリテーション</v>
      </c>
      <c r="B18612" s="489">
        <v>2317600704</v>
      </c>
      <c r="C18612" s="489" t="s">
        <v>2108</v>
      </c>
      <c r="D18612" s="489" t="s">
        <v>18069</v>
      </c>
    </row>
    <row r="18613" spans="1:4">
      <c r="A18613" s="489" t="str">
        <f t="shared" si="290"/>
        <v>2317600704介護予防訪問看護</v>
      </c>
      <c r="B18613" s="489">
        <v>2317600704</v>
      </c>
      <c r="C18613" s="489" t="s">
        <v>2103</v>
      </c>
      <c r="D18613" s="489" t="s">
        <v>18069</v>
      </c>
    </row>
    <row r="18614" spans="1:4">
      <c r="A18614" s="489" t="str">
        <f t="shared" si="290"/>
        <v>2317600704訪問リハビリテーション</v>
      </c>
      <c r="B18614" s="489">
        <v>2317600704</v>
      </c>
      <c r="C18614" s="489" t="s">
        <v>2104</v>
      </c>
      <c r="D18614" s="489" t="s">
        <v>18069</v>
      </c>
    </row>
    <row r="18615" spans="1:4">
      <c r="A18615" s="489" t="str">
        <f t="shared" si="290"/>
        <v>2317600704訪問看護</v>
      </c>
      <c r="B18615" s="489">
        <v>2317600704</v>
      </c>
      <c r="C18615" s="489" t="s">
        <v>2102</v>
      </c>
      <c r="D18615" s="489" t="s">
        <v>18069</v>
      </c>
    </row>
    <row r="18616" spans="1:4">
      <c r="A18616" s="489" t="str">
        <f t="shared" si="290"/>
        <v>2317600712介護予防訪問リハビリテーション</v>
      </c>
      <c r="B18616" s="489">
        <v>2317600712</v>
      </c>
      <c r="C18616" s="489" t="s">
        <v>2108</v>
      </c>
      <c r="D18616" s="489" t="s">
        <v>18070</v>
      </c>
    </row>
    <row r="18617" spans="1:4">
      <c r="A18617" s="489" t="str">
        <f t="shared" si="290"/>
        <v>2317600712介護予防訪問看護</v>
      </c>
      <c r="B18617" s="489">
        <v>2317600712</v>
      </c>
      <c r="C18617" s="489" t="s">
        <v>2103</v>
      </c>
      <c r="D18617" s="489" t="s">
        <v>18070</v>
      </c>
    </row>
    <row r="18618" spans="1:4">
      <c r="A18618" s="489" t="str">
        <f t="shared" si="290"/>
        <v>2317600712訪問リハビリテーション</v>
      </c>
      <c r="B18618" s="489">
        <v>2317600712</v>
      </c>
      <c r="C18618" s="489" t="s">
        <v>2104</v>
      </c>
      <c r="D18618" s="489" t="s">
        <v>18070</v>
      </c>
    </row>
    <row r="18619" spans="1:4">
      <c r="A18619" s="489" t="str">
        <f t="shared" si="290"/>
        <v>2317600712訪問看護</v>
      </c>
      <c r="B18619" s="489">
        <v>2317600712</v>
      </c>
      <c r="C18619" s="489" t="s">
        <v>2102</v>
      </c>
      <c r="D18619" s="489" t="s">
        <v>18070</v>
      </c>
    </row>
    <row r="18620" spans="1:4">
      <c r="A18620" s="489" t="str">
        <f t="shared" si="290"/>
        <v>2317600720介護予防訪問リハビリテーション</v>
      </c>
      <c r="B18620" s="489">
        <v>2317600720</v>
      </c>
      <c r="C18620" s="489" t="s">
        <v>2108</v>
      </c>
      <c r="D18620" s="489" t="s">
        <v>18071</v>
      </c>
    </row>
    <row r="18621" spans="1:4">
      <c r="A18621" s="489" t="str">
        <f t="shared" si="290"/>
        <v>2317600720介護予防訪問看護</v>
      </c>
      <c r="B18621" s="489">
        <v>2317600720</v>
      </c>
      <c r="C18621" s="489" t="s">
        <v>2103</v>
      </c>
      <c r="D18621" s="489" t="s">
        <v>18071</v>
      </c>
    </row>
    <row r="18622" spans="1:4">
      <c r="A18622" s="489" t="str">
        <f t="shared" si="290"/>
        <v>2317600720訪問リハビリテーション</v>
      </c>
      <c r="B18622" s="489">
        <v>2317600720</v>
      </c>
      <c r="C18622" s="489" t="s">
        <v>2104</v>
      </c>
      <c r="D18622" s="489" t="s">
        <v>18071</v>
      </c>
    </row>
    <row r="18623" spans="1:4">
      <c r="A18623" s="489" t="str">
        <f t="shared" si="290"/>
        <v>2317600720訪問看護</v>
      </c>
      <c r="B18623" s="489">
        <v>2317600720</v>
      </c>
      <c r="C18623" s="489" t="s">
        <v>2102</v>
      </c>
      <c r="D18623" s="489" t="s">
        <v>18071</v>
      </c>
    </row>
    <row r="18624" spans="1:4">
      <c r="A18624" s="489" t="str">
        <f t="shared" si="290"/>
        <v>2317600746介護予防訪問リハビリテーション</v>
      </c>
      <c r="B18624" s="489">
        <v>2317600746</v>
      </c>
      <c r="C18624" s="489" t="s">
        <v>2108</v>
      </c>
      <c r="D18624" s="489" t="s">
        <v>18072</v>
      </c>
    </row>
    <row r="18625" spans="1:4">
      <c r="A18625" s="489" t="str">
        <f t="shared" si="290"/>
        <v>2317600746介護予防訪問看護</v>
      </c>
      <c r="B18625" s="489">
        <v>2317600746</v>
      </c>
      <c r="C18625" s="489" t="s">
        <v>2103</v>
      </c>
      <c r="D18625" s="489" t="s">
        <v>18072</v>
      </c>
    </row>
    <row r="18626" spans="1:4">
      <c r="A18626" s="489" t="str">
        <f t="shared" ref="A18626:A18689" si="291">B18626&amp;C18626</f>
        <v>2317600746訪問リハビリテーション</v>
      </c>
      <c r="B18626" s="489">
        <v>2317600746</v>
      </c>
      <c r="C18626" s="489" t="s">
        <v>2104</v>
      </c>
      <c r="D18626" s="489" t="s">
        <v>18072</v>
      </c>
    </row>
    <row r="18627" spans="1:4">
      <c r="A18627" s="489" t="str">
        <f t="shared" si="291"/>
        <v>2317600746訪問看護</v>
      </c>
      <c r="B18627" s="489">
        <v>2317600746</v>
      </c>
      <c r="C18627" s="489" t="s">
        <v>2102</v>
      </c>
      <c r="D18627" s="489" t="s">
        <v>18072</v>
      </c>
    </row>
    <row r="18628" spans="1:4">
      <c r="A18628" s="489" t="str">
        <f t="shared" si="291"/>
        <v>2317600753介護予防訪問リハビリテーション</v>
      </c>
      <c r="B18628" s="489">
        <v>2317600753</v>
      </c>
      <c r="C18628" s="489" t="s">
        <v>2108</v>
      </c>
      <c r="D18628" s="489" t="s">
        <v>18073</v>
      </c>
    </row>
    <row r="18629" spans="1:4">
      <c r="A18629" s="489" t="str">
        <f t="shared" si="291"/>
        <v>2317600753介護予防訪問看護</v>
      </c>
      <c r="B18629" s="489">
        <v>2317600753</v>
      </c>
      <c r="C18629" s="489" t="s">
        <v>2103</v>
      </c>
      <c r="D18629" s="489" t="s">
        <v>18073</v>
      </c>
    </row>
    <row r="18630" spans="1:4">
      <c r="A18630" s="489" t="str">
        <f t="shared" si="291"/>
        <v>2317600753訪問リハビリテーション</v>
      </c>
      <c r="B18630" s="489">
        <v>2317600753</v>
      </c>
      <c r="C18630" s="489" t="s">
        <v>2104</v>
      </c>
      <c r="D18630" s="489" t="s">
        <v>18073</v>
      </c>
    </row>
    <row r="18631" spans="1:4">
      <c r="A18631" s="489" t="str">
        <f t="shared" si="291"/>
        <v>2317600753訪問看護</v>
      </c>
      <c r="B18631" s="489">
        <v>2317600753</v>
      </c>
      <c r="C18631" s="489" t="s">
        <v>2102</v>
      </c>
      <c r="D18631" s="489" t="s">
        <v>18073</v>
      </c>
    </row>
    <row r="18632" spans="1:4">
      <c r="A18632" s="489" t="str">
        <f t="shared" si="291"/>
        <v>2317600779介護予防訪問リハビリテーション</v>
      </c>
      <c r="B18632" s="489">
        <v>2317600779</v>
      </c>
      <c r="C18632" s="489" t="s">
        <v>2108</v>
      </c>
      <c r="D18632" s="489" t="s">
        <v>18074</v>
      </c>
    </row>
    <row r="18633" spans="1:4">
      <c r="A18633" s="489" t="str">
        <f t="shared" si="291"/>
        <v>2317600779介護予防訪問看護</v>
      </c>
      <c r="B18633" s="489">
        <v>2317600779</v>
      </c>
      <c r="C18633" s="489" t="s">
        <v>2103</v>
      </c>
      <c r="D18633" s="489" t="s">
        <v>18074</v>
      </c>
    </row>
    <row r="18634" spans="1:4">
      <c r="A18634" s="489" t="str">
        <f t="shared" si="291"/>
        <v>2317600779訪問リハビリテーション</v>
      </c>
      <c r="B18634" s="489">
        <v>2317600779</v>
      </c>
      <c r="C18634" s="489" t="s">
        <v>2104</v>
      </c>
      <c r="D18634" s="489" t="s">
        <v>18074</v>
      </c>
    </row>
    <row r="18635" spans="1:4">
      <c r="A18635" s="489" t="str">
        <f t="shared" si="291"/>
        <v>2317600779訪問看護</v>
      </c>
      <c r="B18635" s="489">
        <v>2317600779</v>
      </c>
      <c r="C18635" s="489" t="s">
        <v>2102</v>
      </c>
      <c r="D18635" s="489" t="s">
        <v>18074</v>
      </c>
    </row>
    <row r="18636" spans="1:4">
      <c r="A18636" s="489" t="str">
        <f t="shared" si="291"/>
        <v>2317600787介護予防訪問リハビリテーション</v>
      </c>
      <c r="B18636" s="489">
        <v>2317600787</v>
      </c>
      <c r="C18636" s="489" t="s">
        <v>2108</v>
      </c>
      <c r="D18636" s="489" t="s">
        <v>18075</v>
      </c>
    </row>
    <row r="18637" spans="1:4">
      <c r="A18637" s="489" t="str">
        <f t="shared" si="291"/>
        <v>2317600787介護予防訪問看護</v>
      </c>
      <c r="B18637" s="489">
        <v>2317600787</v>
      </c>
      <c r="C18637" s="489" t="s">
        <v>2103</v>
      </c>
      <c r="D18637" s="489" t="s">
        <v>18075</v>
      </c>
    </row>
    <row r="18638" spans="1:4">
      <c r="A18638" s="489" t="str">
        <f t="shared" si="291"/>
        <v>2317600787訪問リハビリテーション</v>
      </c>
      <c r="B18638" s="489">
        <v>2317600787</v>
      </c>
      <c r="C18638" s="489" t="s">
        <v>2104</v>
      </c>
      <c r="D18638" s="489" t="s">
        <v>18075</v>
      </c>
    </row>
    <row r="18639" spans="1:4">
      <c r="A18639" s="489" t="str">
        <f t="shared" si="291"/>
        <v>2317600787訪問看護</v>
      </c>
      <c r="B18639" s="489">
        <v>2317600787</v>
      </c>
      <c r="C18639" s="489" t="s">
        <v>2102</v>
      </c>
      <c r="D18639" s="489" t="s">
        <v>18075</v>
      </c>
    </row>
    <row r="18640" spans="1:4">
      <c r="A18640" s="489" t="str">
        <f t="shared" si="291"/>
        <v>2317600795介護予防訪問リハビリテーション</v>
      </c>
      <c r="B18640" s="489">
        <v>2317600795</v>
      </c>
      <c r="C18640" s="489" t="s">
        <v>2108</v>
      </c>
      <c r="D18640" s="489" t="s">
        <v>18076</v>
      </c>
    </row>
    <row r="18641" spans="1:4">
      <c r="A18641" s="489" t="str">
        <f t="shared" si="291"/>
        <v>2317600795介護予防訪問看護</v>
      </c>
      <c r="B18641" s="489">
        <v>2317600795</v>
      </c>
      <c r="C18641" s="489" t="s">
        <v>2103</v>
      </c>
      <c r="D18641" s="489" t="s">
        <v>18076</v>
      </c>
    </row>
    <row r="18642" spans="1:4">
      <c r="A18642" s="489" t="str">
        <f t="shared" si="291"/>
        <v>2317600795訪問リハビリテーション</v>
      </c>
      <c r="B18642" s="489">
        <v>2317600795</v>
      </c>
      <c r="C18642" s="489" t="s">
        <v>2104</v>
      </c>
      <c r="D18642" s="489" t="s">
        <v>18076</v>
      </c>
    </row>
    <row r="18643" spans="1:4">
      <c r="A18643" s="489" t="str">
        <f t="shared" si="291"/>
        <v>2317600795訪問看護</v>
      </c>
      <c r="B18643" s="489">
        <v>2317600795</v>
      </c>
      <c r="C18643" s="489" t="s">
        <v>2102</v>
      </c>
      <c r="D18643" s="489" t="s">
        <v>18076</v>
      </c>
    </row>
    <row r="18644" spans="1:4">
      <c r="A18644" s="489" t="str">
        <f t="shared" si="291"/>
        <v>2317600803介護予防訪問リハビリテーション</v>
      </c>
      <c r="B18644" s="489">
        <v>2317600803</v>
      </c>
      <c r="C18644" s="489" t="s">
        <v>2108</v>
      </c>
      <c r="D18644" s="489" t="s">
        <v>18077</v>
      </c>
    </row>
    <row r="18645" spans="1:4">
      <c r="A18645" s="489" t="str">
        <f t="shared" si="291"/>
        <v>2317600803介護予防訪問看護</v>
      </c>
      <c r="B18645" s="489">
        <v>2317600803</v>
      </c>
      <c r="C18645" s="489" t="s">
        <v>2103</v>
      </c>
      <c r="D18645" s="489" t="s">
        <v>18077</v>
      </c>
    </row>
    <row r="18646" spans="1:4">
      <c r="A18646" s="489" t="str">
        <f t="shared" si="291"/>
        <v>2317600803訪問リハビリテーション</v>
      </c>
      <c r="B18646" s="489">
        <v>2317600803</v>
      </c>
      <c r="C18646" s="489" t="s">
        <v>2104</v>
      </c>
      <c r="D18646" s="489" t="s">
        <v>18077</v>
      </c>
    </row>
    <row r="18647" spans="1:4">
      <c r="A18647" s="489" t="str">
        <f t="shared" si="291"/>
        <v>2317600803訪問看護</v>
      </c>
      <c r="B18647" s="489">
        <v>2317600803</v>
      </c>
      <c r="C18647" s="489" t="s">
        <v>2102</v>
      </c>
      <c r="D18647" s="489" t="s">
        <v>18077</v>
      </c>
    </row>
    <row r="18648" spans="1:4">
      <c r="A18648" s="489" t="str">
        <f t="shared" si="291"/>
        <v>2317700017介護予防訪問リハビリテーション</v>
      </c>
      <c r="B18648" s="489">
        <v>2317700017</v>
      </c>
      <c r="C18648" s="489" t="s">
        <v>2108</v>
      </c>
      <c r="D18648" s="489" t="s">
        <v>18078</v>
      </c>
    </row>
    <row r="18649" spans="1:4">
      <c r="A18649" s="489" t="str">
        <f t="shared" si="291"/>
        <v>2317700017介護予防訪問看護</v>
      </c>
      <c r="B18649" s="489">
        <v>2317700017</v>
      </c>
      <c r="C18649" s="489" t="s">
        <v>2103</v>
      </c>
      <c r="D18649" s="489" t="s">
        <v>18078</v>
      </c>
    </row>
    <row r="18650" spans="1:4">
      <c r="A18650" s="489" t="str">
        <f t="shared" si="291"/>
        <v>2317700017訪問リハビリテーション</v>
      </c>
      <c r="B18650" s="489">
        <v>2317700017</v>
      </c>
      <c r="C18650" s="489" t="s">
        <v>2104</v>
      </c>
      <c r="D18650" s="489" t="s">
        <v>18078</v>
      </c>
    </row>
    <row r="18651" spans="1:4">
      <c r="A18651" s="489" t="str">
        <f t="shared" si="291"/>
        <v>2317700017訪問看護</v>
      </c>
      <c r="B18651" s="489">
        <v>2317700017</v>
      </c>
      <c r="C18651" s="489" t="s">
        <v>2102</v>
      </c>
      <c r="D18651" s="489" t="s">
        <v>18078</v>
      </c>
    </row>
    <row r="18652" spans="1:4">
      <c r="A18652" s="489" t="str">
        <f t="shared" si="291"/>
        <v>2317700058介護予防訪問リハビリテーション</v>
      </c>
      <c r="B18652" s="489">
        <v>2317700058</v>
      </c>
      <c r="C18652" s="489" t="s">
        <v>2108</v>
      </c>
      <c r="D18652" s="489" t="s">
        <v>18079</v>
      </c>
    </row>
    <row r="18653" spans="1:4">
      <c r="A18653" s="489" t="str">
        <f t="shared" si="291"/>
        <v>2317700058介護予防訪問看護</v>
      </c>
      <c r="B18653" s="489">
        <v>2317700058</v>
      </c>
      <c r="C18653" s="489" t="s">
        <v>2103</v>
      </c>
      <c r="D18653" s="489" t="s">
        <v>18079</v>
      </c>
    </row>
    <row r="18654" spans="1:4">
      <c r="A18654" s="489" t="str">
        <f t="shared" si="291"/>
        <v>2317700058訪問リハビリテーション</v>
      </c>
      <c r="B18654" s="489">
        <v>2317700058</v>
      </c>
      <c r="C18654" s="489" t="s">
        <v>2104</v>
      </c>
      <c r="D18654" s="489" t="s">
        <v>18079</v>
      </c>
    </row>
    <row r="18655" spans="1:4">
      <c r="A18655" s="489" t="str">
        <f t="shared" si="291"/>
        <v>2317700058訪問看護</v>
      </c>
      <c r="B18655" s="489">
        <v>2317700058</v>
      </c>
      <c r="C18655" s="489" t="s">
        <v>2102</v>
      </c>
      <c r="D18655" s="489" t="s">
        <v>18079</v>
      </c>
    </row>
    <row r="18656" spans="1:4">
      <c r="A18656" s="489" t="str">
        <f t="shared" si="291"/>
        <v>2317700066介護予防訪問リハビリテーション</v>
      </c>
      <c r="B18656" s="489">
        <v>2317700066</v>
      </c>
      <c r="C18656" s="489" t="s">
        <v>2108</v>
      </c>
      <c r="D18656" s="489" t="s">
        <v>18080</v>
      </c>
    </row>
    <row r="18657" spans="1:4">
      <c r="A18657" s="489" t="str">
        <f t="shared" si="291"/>
        <v>2317700066介護予防訪問看護</v>
      </c>
      <c r="B18657" s="489">
        <v>2317700066</v>
      </c>
      <c r="C18657" s="489" t="s">
        <v>2103</v>
      </c>
      <c r="D18657" s="489" t="s">
        <v>18080</v>
      </c>
    </row>
    <row r="18658" spans="1:4">
      <c r="A18658" s="489" t="str">
        <f t="shared" si="291"/>
        <v>2317700066訪問リハビリテーション</v>
      </c>
      <c r="B18658" s="489">
        <v>2317700066</v>
      </c>
      <c r="C18658" s="489" t="s">
        <v>2104</v>
      </c>
      <c r="D18658" s="489" t="s">
        <v>18080</v>
      </c>
    </row>
    <row r="18659" spans="1:4">
      <c r="A18659" s="489" t="str">
        <f t="shared" si="291"/>
        <v>2317700066訪問看護</v>
      </c>
      <c r="B18659" s="489">
        <v>2317700066</v>
      </c>
      <c r="C18659" s="489" t="s">
        <v>2102</v>
      </c>
      <c r="D18659" s="489" t="s">
        <v>18080</v>
      </c>
    </row>
    <row r="18660" spans="1:4">
      <c r="A18660" s="489" t="str">
        <f t="shared" si="291"/>
        <v>2317700090介護予防訪問リハビリテーション</v>
      </c>
      <c r="B18660" s="489">
        <v>2317700090</v>
      </c>
      <c r="C18660" s="489" t="s">
        <v>2108</v>
      </c>
      <c r="D18660" s="489" t="s">
        <v>15266</v>
      </c>
    </row>
    <row r="18661" spans="1:4">
      <c r="A18661" s="489" t="str">
        <f t="shared" si="291"/>
        <v>2317700090介護予防訪問看護</v>
      </c>
      <c r="B18661" s="489">
        <v>2317700090</v>
      </c>
      <c r="C18661" s="489" t="s">
        <v>2103</v>
      </c>
      <c r="D18661" s="489" t="s">
        <v>15266</v>
      </c>
    </row>
    <row r="18662" spans="1:4">
      <c r="A18662" s="489" t="str">
        <f t="shared" si="291"/>
        <v>2317700090訪問リハビリテーション</v>
      </c>
      <c r="B18662" s="489">
        <v>2317700090</v>
      </c>
      <c r="C18662" s="489" t="s">
        <v>2104</v>
      </c>
      <c r="D18662" s="489" t="s">
        <v>15266</v>
      </c>
    </row>
    <row r="18663" spans="1:4">
      <c r="A18663" s="489" t="str">
        <f t="shared" si="291"/>
        <v>2317700090訪問看護</v>
      </c>
      <c r="B18663" s="489">
        <v>2317700090</v>
      </c>
      <c r="C18663" s="489" t="s">
        <v>2102</v>
      </c>
      <c r="D18663" s="489" t="s">
        <v>15266</v>
      </c>
    </row>
    <row r="18664" spans="1:4">
      <c r="A18664" s="489" t="str">
        <f t="shared" si="291"/>
        <v>2317700108介護予防訪問リハビリテーション</v>
      </c>
      <c r="B18664" s="489">
        <v>2317700108</v>
      </c>
      <c r="C18664" s="489" t="s">
        <v>2108</v>
      </c>
      <c r="D18664" s="489" t="s">
        <v>18081</v>
      </c>
    </row>
    <row r="18665" spans="1:4">
      <c r="A18665" s="489" t="str">
        <f t="shared" si="291"/>
        <v>2317700108介護予防訪問看護</v>
      </c>
      <c r="B18665" s="489">
        <v>2317700108</v>
      </c>
      <c r="C18665" s="489" t="s">
        <v>2103</v>
      </c>
      <c r="D18665" s="489" t="s">
        <v>18081</v>
      </c>
    </row>
    <row r="18666" spans="1:4">
      <c r="A18666" s="489" t="str">
        <f t="shared" si="291"/>
        <v>2317700108訪問リハビリテーション</v>
      </c>
      <c r="B18666" s="489">
        <v>2317700108</v>
      </c>
      <c r="C18666" s="489" t="s">
        <v>2104</v>
      </c>
      <c r="D18666" s="489" t="s">
        <v>18081</v>
      </c>
    </row>
    <row r="18667" spans="1:4">
      <c r="A18667" s="489" t="str">
        <f t="shared" si="291"/>
        <v>2317700108訪問看護</v>
      </c>
      <c r="B18667" s="489">
        <v>2317700108</v>
      </c>
      <c r="C18667" s="489" t="s">
        <v>2102</v>
      </c>
      <c r="D18667" s="489" t="s">
        <v>18081</v>
      </c>
    </row>
    <row r="18668" spans="1:4">
      <c r="A18668" s="489" t="str">
        <f t="shared" si="291"/>
        <v>2317700116介護予防訪問リハビリテーション</v>
      </c>
      <c r="B18668" s="489">
        <v>2317700116</v>
      </c>
      <c r="C18668" s="489" t="s">
        <v>2108</v>
      </c>
      <c r="D18668" s="489" t="s">
        <v>18082</v>
      </c>
    </row>
    <row r="18669" spans="1:4">
      <c r="A18669" s="489" t="str">
        <f t="shared" si="291"/>
        <v>2317700116介護予防訪問看護</v>
      </c>
      <c r="B18669" s="489">
        <v>2317700116</v>
      </c>
      <c r="C18669" s="489" t="s">
        <v>2103</v>
      </c>
      <c r="D18669" s="489" t="s">
        <v>18082</v>
      </c>
    </row>
    <row r="18670" spans="1:4">
      <c r="A18670" s="489" t="str">
        <f t="shared" si="291"/>
        <v>2317700116訪問リハビリテーション</v>
      </c>
      <c r="B18670" s="489">
        <v>2317700116</v>
      </c>
      <c r="C18670" s="489" t="s">
        <v>2104</v>
      </c>
      <c r="D18670" s="489" t="s">
        <v>18082</v>
      </c>
    </row>
    <row r="18671" spans="1:4">
      <c r="A18671" s="489" t="str">
        <f t="shared" si="291"/>
        <v>2317700116訪問看護</v>
      </c>
      <c r="B18671" s="489">
        <v>2317700116</v>
      </c>
      <c r="C18671" s="489" t="s">
        <v>2102</v>
      </c>
      <c r="D18671" s="489" t="s">
        <v>18082</v>
      </c>
    </row>
    <row r="18672" spans="1:4">
      <c r="A18672" s="489" t="str">
        <f t="shared" si="291"/>
        <v>2317700132介護予防訪問リハビリテーション</v>
      </c>
      <c r="B18672" s="489">
        <v>2317700132</v>
      </c>
      <c r="C18672" s="489" t="s">
        <v>2108</v>
      </c>
      <c r="D18672" s="489" t="s">
        <v>18083</v>
      </c>
    </row>
    <row r="18673" spans="1:4">
      <c r="A18673" s="489" t="str">
        <f t="shared" si="291"/>
        <v>2317700132介護予防訪問看護</v>
      </c>
      <c r="B18673" s="489">
        <v>2317700132</v>
      </c>
      <c r="C18673" s="489" t="s">
        <v>2103</v>
      </c>
      <c r="D18673" s="489" t="s">
        <v>18083</v>
      </c>
    </row>
    <row r="18674" spans="1:4">
      <c r="A18674" s="489" t="str">
        <f t="shared" si="291"/>
        <v>2317700132訪問リハビリテーション</v>
      </c>
      <c r="B18674" s="489">
        <v>2317700132</v>
      </c>
      <c r="C18674" s="489" t="s">
        <v>2104</v>
      </c>
      <c r="D18674" s="489" t="s">
        <v>18083</v>
      </c>
    </row>
    <row r="18675" spans="1:4">
      <c r="A18675" s="489" t="str">
        <f t="shared" si="291"/>
        <v>2317700132訪問看護</v>
      </c>
      <c r="B18675" s="489">
        <v>2317700132</v>
      </c>
      <c r="C18675" s="489" t="s">
        <v>2102</v>
      </c>
      <c r="D18675" s="489" t="s">
        <v>18083</v>
      </c>
    </row>
    <row r="18676" spans="1:4">
      <c r="A18676" s="489" t="str">
        <f t="shared" si="291"/>
        <v>2317700157介護予防訪問リハビリテーション</v>
      </c>
      <c r="B18676" s="489">
        <v>2317700157</v>
      </c>
      <c r="C18676" s="489" t="s">
        <v>2108</v>
      </c>
      <c r="D18676" s="489" t="s">
        <v>18084</v>
      </c>
    </row>
    <row r="18677" spans="1:4">
      <c r="A18677" s="489" t="str">
        <f t="shared" si="291"/>
        <v>2317700157介護予防訪問看護</v>
      </c>
      <c r="B18677" s="489">
        <v>2317700157</v>
      </c>
      <c r="C18677" s="489" t="s">
        <v>2103</v>
      </c>
      <c r="D18677" s="489" t="s">
        <v>18084</v>
      </c>
    </row>
    <row r="18678" spans="1:4">
      <c r="A18678" s="489" t="str">
        <f t="shared" si="291"/>
        <v>2317700157訪問リハビリテーション</v>
      </c>
      <c r="B18678" s="489">
        <v>2317700157</v>
      </c>
      <c r="C18678" s="489" t="s">
        <v>2104</v>
      </c>
      <c r="D18678" s="489" t="s">
        <v>18084</v>
      </c>
    </row>
    <row r="18679" spans="1:4">
      <c r="A18679" s="489" t="str">
        <f t="shared" si="291"/>
        <v>2317700157訪問看護</v>
      </c>
      <c r="B18679" s="489">
        <v>2317700157</v>
      </c>
      <c r="C18679" s="489" t="s">
        <v>2102</v>
      </c>
      <c r="D18679" s="489" t="s">
        <v>18084</v>
      </c>
    </row>
    <row r="18680" spans="1:4">
      <c r="A18680" s="489" t="str">
        <f t="shared" si="291"/>
        <v>2317700165介護予防訪問リハビリテーション</v>
      </c>
      <c r="B18680" s="489">
        <v>2317700165</v>
      </c>
      <c r="C18680" s="489" t="s">
        <v>2108</v>
      </c>
      <c r="D18680" s="489" t="s">
        <v>18085</v>
      </c>
    </row>
    <row r="18681" spans="1:4">
      <c r="A18681" s="489" t="str">
        <f t="shared" si="291"/>
        <v>2317700165介護予防訪問看護</v>
      </c>
      <c r="B18681" s="489">
        <v>2317700165</v>
      </c>
      <c r="C18681" s="489" t="s">
        <v>2103</v>
      </c>
      <c r="D18681" s="489" t="s">
        <v>18085</v>
      </c>
    </row>
    <row r="18682" spans="1:4">
      <c r="A18682" s="489" t="str">
        <f t="shared" si="291"/>
        <v>2317700165訪問リハビリテーション</v>
      </c>
      <c r="B18682" s="489">
        <v>2317700165</v>
      </c>
      <c r="C18682" s="489" t="s">
        <v>2104</v>
      </c>
      <c r="D18682" s="489" t="s">
        <v>18085</v>
      </c>
    </row>
    <row r="18683" spans="1:4">
      <c r="A18683" s="489" t="str">
        <f t="shared" si="291"/>
        <v>2317700165訪問看護</v>
      </c>
      <c r="B18683" s="489">
        <v>2317700165</v>
      </c>
      <c r="C18683" s="489" t="s">
        <v>2102</v>
      </c>
      <c r="D18683" s="489" t="s">
        <v>18085</v>
      </c>
    </row>
    <row r="18684" spans="1:4">
      <c r="A18684" s="489" t="str">
        <f t="shared" si="291"/>
        <v>2317700173介護予防訪問リハビリテーション</v>
      </c>
      <c r="B18684" s="489">
        <v>2317700173</v>
      </c>
      <c r="C18684" s="489" t="s">
        <v>2108</v>
      </c>
      <c r="D18684" s="489" t="s">
        <v>18086</v>
      </c>
    </row>
    <row r="18685" spans="1:4">
      <c r="A18685" s="489" t="str">
        <f t="shared" si="291"/>
        <v>2317700173介護予防訪問看護</v>
      </c>
      <c r="B18685" s="489">
        <v>2317700173</v>
      </c>
      <c r="C18685" s="489" t="s">
        <v>2103</v>
      </c>
      <c r="D18685" s="489" t="s">
        <v>18086</v>
      </c>
    </row>
    <row r="18686" spans="1:4">
      <c r="A18686" s="489" t="str">
        <f t="shared" si="291"/>
        <v>2317700173訪問リハビリテーション</v>
      </c>
      <c r="B18686" s="489">
        <v>2317700173</v>
      </c>
      <c r="C18686" s="489" t="s">
        <v>2104</v>
      </c>
      <c r="D18686" s="489" t="s">
        <v>18086</v>
      </c>
    </row>
    <row r="18687" spans="1:4">
      <c r="A18687" s="489" t="str">
        <f t="shared" si="291"/>
        <v>2317700173訪問看護</v>
      </c>
      <c r="B18687" s="489">
        <v>2317700173</v>
      </c>
      <c r="C18687" s="489" t="s">
        <v>2102</v>
      </c>
      <c r="D18687" s="489" t="s">
        <v>18086</v>
      </c>
    </row>
    <row r="18688" spans="1:4">
      <c r="A18688" s="489" t="str">
        <f t="shared" si="291"/>
        <v>2317700199介護予防訪問リハビリテーション</v>
      </c>
      <c r="B18688" s="489">
        <v>2317700199</v>
      </c>
      <c r="C18688" s="489" t="s">
        <v>2108</v>
      </c>
      <c r="D18688" s="489" t="s">
        <v>18087</v>
      </c>
    </row>
    <row r="18689" spans="1:4">
      <c r="A18689" s="489" t="str">
        <f t="shared" si="291"/>
        <v>2317700199介護予防訪問看護</v>
      </c>
      <c r="B18689" s="489">
        <v>2317700199</v>
      </c>
      <c r="C18689" s="489" t="s">
        <v>2103</v>
      </c>
      <c r="D18689" s="489" t="s">
        <v>18087</v>
      </c>
    </row>
    <row r="18690" spans="1:4">
      <c r="A18690" s="489" t="str">
        <f t="shared" ref="A18690:A18753" si="292">B18690&amp;C18690</f>
        <v>2317700199訪問リハビリテーション</v>
      </c>
      <c r="B18690" s="489">
        <v>2317700199</v>
      </c>
      <c r="C18690" s="489" t="s">
        <v>2104</v>
      </c>
      <c r="D18690" s="489" t="s">
        <v>18087</v>
      </c>
    </row>
    <row r="18691" spans="1:4">
      <c r="A18691" s="489" t="str">
        <f t="shared" si="292"/>
        <v>2317700199訪問看護</v>
      </c>
      <c r="B18691" s="489">
        <v>2317700199</v>
      </c>
      <c r="C18691" s="489" t="s">
        <v>2102</v>
      </c>
      <c r="D18691" s="489" t="s">
        <v>18087</v>
      </c>
    </row>
    <row r="18692" spans="1:4">
      <c r="A18692" s="489" t="str">
        <f t="shared" si="292"/>
        <v>2317700207介護予防訪問リハビリテーション</v>
      </c>
      <c r="B18692" s="489">
        <v>2317700207</v>
      </c>
      <c r="C18692" s="489" t="s">
        <v>2108</v>
      </c>
      <c r="D18692" s="489" t="s">
        <v>16718</v>
      </c>
    </row>
    <row r="18693" spans="1:4">
      <c r="A18693" s="489" t="str">
        <f t="shared" si="292"/>
        <v>2317700207介護予防訪問看護</v>
      </c>
      <c r="B18693" s="489">
        <v>2317700207</v>
      </c>
      <c r="C18693" s="489" t="s">
        <v>2103</v>
      </c>
      <c r="D18693" s="489" t="s">
        <v>16718</v>
      </c>
    </row>
    <row r="18694" spans="1:4">
      <c r="A18694" s="489" t="str">
        <f t="shared" si="292"/>
        <v>2317700207訪問リハビリテーション</v>
      </c>
      <c r="B18694" s="489">
        <v>2317700207</v>
      </c>
      <c r="C18694" s="489" t="s">
        <v>2104</v>
      </c>
      <c r="D18694" s="489" t="s">
        <v>16718</v>
      </c>
    </row>
    <row r="18695" spans="1:4">
      <c r="A18695" s="489" t="str">
        <f t="shared" si="292"/>
        <v>2317700207訪問看護</v>
      </c>
      <c r="B18695" s="489">
        <v>2317700207</v>
      </c>
      <c r="C18695" s="489" t="s">
        <v>2102</v>
      </c>
      <c r="D18695" s="489" t="s">
        <v>16718</v>
      </c>
    </row>
    <row r="18696" spans="1:4">
      <c r="A18696" s="489" t="str">
        <f t="shared" si="292"/>
        <v>2317700223介護予防訪問リハビリテーション</v>
      </c>
      <c r="B18696" s="489">
        <v>2317700223</v>
      </c>
      <c r="C18696" s="489" t="s">
        <v>2108</v>
      </c>
      <c r="D18696" s="489" t="s">
        <v>18088</v>
      </c>
    </row>
    <row r="18697" spans="1:4">
      <c r="A18697" s="489" t="str">
        <f t="shared" si="292"/>
        <v>2317700223介護予防訪問看護</v>
      </c>
      <c r="B18697" s="489">
        <v>2317700223</v>
      </c>
      <c r="C18697" s="489" t="s">
        <v>2103</v>
      </c>
      <c r="D18697" s="489" t="s">
        <v>18088</v>
      </c>
    </row>
    <row r="18698" spans="1:4">
      <c r="A18698" s="489" t="str">
        <f t="shared" si="292"/>
        <v>2317700223訪問リハビリテーション</v>
      </c>
      <c r="B18698" s="489">
        <v>2317700223</v>
      </c>
      <c r="C18698" s="489" t="s">
        <v>2104</v>
      </c>
      <c r="D18698" s="489" t="s">
        <v>18088</v>
      </c>
    </row>
    <row r="18699" spans="1:4">
      <c r="A18699" s="489" t="str">
        <f t="shared" si="292"/>
        <v>2317700223訪問看護</v>
      </c>
      <c r="B18699" s="489">
        <v>2317700223</v>
      </c>
      <c r="C18699" s="489" t="s">
        <v>2102</v>
      </c>
      <c r="D18699" s="489" t="s">
        <v>18088</v>
      </c>
    </row>
    <row r="18700" spans="1:4">
      <c r="A18700" s="489" t="str">
        <f t="shared" si="292"/>
        <v>2317700249介護予防訪問リハビリテーション</v>
      </c>
      <c r="B18700" s="489">
        <v>2317700249</v>
      </c>
      <c r="C18700" s="489" t="s">
        <v>2108</v>
      </c>
      <c r="D18700" s="489" t="s">
        <v>18089</v>
      </c>
    </row>
    <row r="18701" spans="1:4">
      <c r="A18701" s="489" t="str">
        <f t="shared" si="292"/>
        <v>2317700249介護予防訪問看護</v>
      </c>
      <c r="B18701" s="489">
        <v>2317700249</v>
      </c>
      <c r="C18701" s="489" t="s">
        <v>2103</v>
      </c>
      <c r="D18701" s="489" t="s">
        <v>18089</v>
      </c>
    </row>
    <row r="18702" spans="1:4">
      <c r="A18702" s="489" t="str">
        <f t="shared" si="292"/>
        <v>2317700249訪問リハビリテーション</v>
      </c>
      <c r="B18702" s="489">
        <v>2317700249</v>
      </c>
      <c r="C18702" s="489" t="s">
        <v>2104</v>
      </c>
      <c r="D18702" s="489" t="s">
        <v>18089</v>
      </c>
    </row>
    <row r="18703" spans="1:4">
      <c r="A18703" s="489" t="str">
        <f t="shared" si="292"/>
        <v>2317700249訪問看護</v>
      </c>
      <c r="B18703" s="489">
        <v>2317700249</v>
      </c>
      <c r="C18703" s="489" t="s">
        <v>2102</v>
      </c>
      <c r="D18703" s="489" t="s">
        <v>18089</v>
      </c>
    </row>
    <row r="18704" spans="1:4">
      <c r="A18704" s="489" t="str">
        <f t="shared" si="292"/>
        <v>2317700256介護予防通所リハビリテーション</v>
      </c>
      <c r="B18704" s="489">
        <v>2317700256</v>
      </c>
      <c r="C18704" s="489" t="s">
        <v>2512</v>
      </c>
      <c r="D18704" s="489" t="s">
        <v>18090</v>
      </c>
    </row>
    <row r="18705" spans="1:4">
      <c r="A18705" s="489" t="str">
        <f t="shared" si="292"/>
        <v>2317700256介護予防訪問リハビリテーション</v>
      </c>
      <c r="B18705" s="489">
        <v>2317700256</v>
      </c>
      <c r="C18705" s="489" t="s">
        <v>2108</v>
      </c>
      <c r="D18705" s="489" t="s">
        <v>18090</v>
      </c>
    </row>
    <row r="18706" spans="1:4">
      <c r="A18706" s="489" t="str">
        <f t="shared" si="292"/>
        <v>2317700256介護予防訪問看護</v>
      </c>
      <c r="B18706" s="489">
        <v>2317700256</v>
      </c>
      <c r="C18706" s="489" t="s">
        <v>2103</v>
      </c>
      <c r="D18706" s="489" t="s">
        <v>18090</v>
      </c>
    </row>
    <row r="18707" spans="1:4">
      <c r="A18707" s="489" t="str">
        <f t="shared" si="292"/>
        <v>2317700256通所リハビリテーション</v>
      </c>
      <c r="B18707" s="489">
        <v>2317700256</v>
      </c>
      <c r="C18707" s="489" t="s">
        <v>2511</v>
      </c>
      <c r="D18707" s="489" t="s">
        <v>18090</v>
      </c>
    </row>
    <row r="18708" spans="1:4">
      <c r="A18708" s="489" t="str">
        <f t="shared" si="292"/>
        <v>2317700256訪問リハビリテーション</v>
      </c>
      <c r="B18708" s="489">
        <v>2317700256</v>
      </c>
      <c r="C18708" s="489" t="s">
        <v>2104</v>
      </c>
      <c r="D18708" s="489" t="s">
        <v>18090</v>
      </c>
    </row>
    <row r="18709" spans="1:4">
      <c r="A18709" s="489" t="str">
        <f t="shared" si="292"/>
        <v>2317700256訪問看護</v>
      </c>
      <c r="B18709" s="489">
        <v>2317700256</v>
      </c>
      <c r="C18709" s="489" t="s">
        <v>2102</v>
      </c>
      <c r="D18709" s="489" t="s">
        <v>18090</v>
      </c>
    </row>
    <row r="18710" spans="1:4">
      <c r="A18710" s="489" t="str">
        <f t="shared" si="292"/>
        <v>2317700264介護予防訪問リハビリテーション</v>
      </c>
      <c r="B18710" s="489">
        <v>2317700264</v>
      </c>
      <c r="C18710" s="489" t="s">
        <v>2108</v>
      </c>
      <c r="D18710" s="489" t="s">
        <v>18091</v>
      </c>
    </row>
    <row r="18711" spans="1:4">
      <c r="A18711" s="489" t="str">
        <f t="shared" si="292"/>
        <v>2317700264介護予防訪問看護</v>
      </c>
      <c r="B18711" s="489">
        <v>2317700264</v>
      </c>
      <c r="C18711" s="489" t="s">
        <v>2103</v>
      </c>
      <c r="D18711" s="489" t="s">
        <v>18091</v>
      </c>
    </row>
    <row r="18712" spans="1:4">
      <c r="A18712" s="489" t="str">
        <f t="shared" si="292"/>
        <v>2317700264訪問リハビリテーション</v>
      </c>
      <c r="B18712" s="489">
        <v>2317700264</v>
      </c>
      <c r="C18712" s="489" t="s">
        <v>2104</v>
      </c>
      <c r="D18712" s="489" t="s">
        <v>18091</v>
      </c>
    </row>
    <row r="18713" spans="1:4">
      <c r="A18713" s="489" t="str">
        <f t="shared" si="292"/>
        <v>2317700264訪問看護</v>
      </c>
      <c r="B18713" s="489">
        <v>2317700264</v>
      </c>
      <c r="C18713" s="489" t="s">
        <v>2102</v>
      </c>
      <c r="D18713" s="489" t="s">
        <v>18091</v>
      </c>
    </row>
    <row r="18714" spans="1:4">
      <c r="A18714" s="489" t="str">
        <f t="shared" si="292"/>
        <v>2317700272介護予防訪問リハビリテーション</v>
      </c>
      <c r="B18714" s="489">
        <v>2317700272</v>
      </c>
      <c r="C18714" s="489" t="s">
        <v>2108</v>
      </c>
      <c r="D18714" s="489" t="s">
        <v>18092</v>
      </c>
    </row>
    <row r="18715" spans="1:4">
      <c r="A18715" s="489" t="str">
        <f t="shared" si="292"/>
        <v>2317700272介護予防訪問看護</v>
      </c>
      <c r="B18715" s="489">
        <v>2317700272</v>
      </c>
      <c r="C18715" s="489" t="s">
        <v>2103</v>
      </c>
      <c r="D18715" s="489" t="s">
        <v>18092</v>
      </c>
    </row>
    <row r="18716" spans="1:4">
      <c r="A18716" s="489" t="str">
        <f t="shared" si="292"/>
        <v>2317700272訪問リハビリテーション</v>
      </c>
      <c r="B18716" s="489">
        <v>2317700272</v>
      </c>
      <c r="C18716" s="489" t="s">
        <v>2104</v>
      </c>
      <c r="D18716" s="489" t="s">
        <v>18092</v>
      </c>
    </row>
    <row r="18717" spans="1:4">
      <c r="A18717" s="489" t="str">
        <f t="shared" si="292"/>
        <v>2317700272訪問看護</v>
      </c>
      <c r="B18717" s="489">
        <v>2317700272</v>
      </c>
      <c r="C18717" s="489" t="s">
        <v>2102</v>
      </c>
      <c r="D18717" s="489" t="s">
        <v>18092</v>
      </c>
    </row>
    <row r="18718" spans="1:4">
      <c r="A18718" s="489" t="str">
        <f t="shared" si="292"/>
        <v>2317700280介護予防訪問リハビリテーション</v>
      </c>
      <c r="B18718" s="489">
        <v>2317700280</v>
      </c>
      <c r="C18718" s="489" t="s">
        <v>2108</v>
      </c>
      <c r="D18718" s="489" t="s">
        <v>18093</v>
      </c>
    </row>
    <row r="18719" spans="1:4">
      <c r="A18719" s="489" t="str">
        <f t="shared" si="292"/>
        <v>2317700280介護予防訪問看護</v>
      </c>
      <c r="B18719" s="489">
        <v>2317700280</v>
      </c>
      <c r="C18719" s="489" t="s">
        <v>2103</v>
      </c>
      <c r="D18719" s="489" t="s">
        <v>18093</v>
      </c>
    </row>
    <row r="18720" spans="1:4">
      <c r="A18720" s="489" t="str">
        <f t="shared" si="292"/>
        <v>2317700280訪問リハビリテーション</v>
      </c>
      <c r="B18720" s="489">
        <v>2317700280</v>
      </c>
      <c r="C18720" s="489" t="s">
        <v>2104</v>
      </c>
      <c r="D18720" s="489" t="s">
        <v>18093</v>
      </c>
    </row>
    <row r="18721" spans="1:4">
      <c r="A18721" s="489" t="str">
        <f t="shared" si="292"/>
        <v>2317700280訪問看護</v>
      </c>
      <c r="B18721" s="489">
        <v>2317700280</v>
      </c>
      <c r="C18721" s="489" t="s">
        <v>2102</v>
      </c>
      <c r="D18721" s="489" t="s">
        <v>18093</v>
      </c>
    </row>
    <row r="18722" spans="1:4">
      <c r="A18722" s="489" t="str">
        <f t="shared" si="292"/>
        <v>2317700294介護予防訪問リハビリテーション</v>
      </c>
      <c r="B18722" s="489">
        <v>2317700294</v>
      </c>
      <c r="C18722" s="489" t="s">
        <v>2108</v>
      </c>
      <c r="D18722" s="489" t="s">
        <v>18094</v>
      </c>
    </row>
    <row r="18723" spans="1:4">
      <c r="A18723" s="489" t="str">
        <f t="shared" si="292"/>
        <v>2317700294介護予防訪問看護</v>
      </c>
      <c r="B18723" s="489">
        <v>2317700294</v>
      </c>
      <c r="C18723" s="489" t="s">
        <v>2103</v>
      </c>
      <c r="D18723" s="489" t="s">
        <v>18094</v>
      </c>
    </row>
    <row r="18724" spans="1:4">
      <c r="A18724" s="489" t="str">
        <f t="shared" si="292"/>
        <v>2317700294訪問リハビリテーション</v>
      </c>
      <c r="B18724" s="489">
        <v>2317700294</v>
      </c>
      <c r="C18724" s="489" t="s">
        <v>2104</v>
      </c>
      <c r="D18724" s="489" t="s">
        <v>18094</v>
      </c>
    </row>
    <row r="18725" spans="1:4">
      <c r="A18725" s="489" t="str">
        <f t="shared" si="292"/>
        <v>2317700294訪問看護</v>
      </c>
      <c r="B18725" s="489">
        <v>2317700294</v>
      </c>
      <c r="C18725" s="489" t="s">
        <v>2102</v>
      </c>
      <c r="D18725" s="489" t="s">
        <v>18094</v>
      </c>
    </row>
    <row r="18726" spans="1:4">
      <c r="A18726" s="489" t="str">
        <f t="shared" si="292"/>
        <v>2317700298介護予防訪問リハビリテーション</v>
      </c>
      <c r="B18726" s="489">
        <v>2317700298</v>
      </c>
      <c r="C18726" s="489" t="s">
        <v>2108</v>
      </c>
      <c r="D18726" s="489" t="s">
        <v>18095</v>
      </c>
    </row>
    <row r="18727" spans="1:4">
      <c r="A18727" s="489" t="str">
        <f t="shared" si="292"/>
        <v>2317700298介護予防訪問看護</v>
      </c>
      <c r="B18727" s="489">
        <v>2317700298</v>
      </c>
      <c r="C18727" s="489" t="s">
        <v>2103</v>
      </c>
      <c r="D18727" s="489" t="s">
        <v>18095</v>
      </c>
    </row>
    <row r="18728" spans="1:4">
      <c r="A18728" s="489" t="str">
        <f t="shared" si="292"/>
        <v>2317700298訪問リハビリテーション</v>
      </c>
      <c r="B18728" s="489">
        <v>2317700298</v>
      </c>
      <c r="C18728" s="489" t="s">
        <v>2104</v>
      </c>
      <c r="D18728" s="489" t="s">
        <v>18095</v>
      </c>
    </row>
    <row r="18729" spans="1:4">
      <c r="A18729" s="489" t="str">
        <f t="shared" si="292"/>
        <v>2317700298訪問看護</v>
      </c>
      <c r="B18729" s="489">
        <v>2317700298</v>
      </c>
      <c r="C18729" s="489" t="s">
        <v>2102</v>
      </c>
      <c r="D18729" s="489" t="s">
        <v>18095</v>
      </c>
    </row>
    <row r="18730" spans="1:4">
      <c r="A18730" s="489" t="str">
        <f t="shared" si="292"/>
        <v>2317700314介護予防訪問リハビリテーション</v>
      </c>
      <c r="B18730" s="489">
        <v>2317700314</v>
      </c>
      <c r="C18730" s="489" t="s">
        <v>2108</v>
      </c>
      <c r="D18730" s="489" t="s">
        <v>18096</v>
      </c>
    </row>
    <row r="18731" spans="1:4">
      <c r="A18731" s="489" t="str">
        <f t="shared" si="292"/>
        <v>2317700314介護予防訪問看護</v>
      </c>
      <c r="B18731" s="489">
        <v>2317700314</v>
      </c>
      <c r="C18731" s="489" t="s">
        <v>2103</v>
      </c>
      <c r="D18731" s="489" t="s">
        <v>18096</v>
      </c>
    </row>
    <row r="18732" spans="1:4">
      <c r="A18732" s="489" t="str">
        <f t="shared" si="292"/>
        <v>2317700314訪問リハビリテーション</v>
      </c>
      <c r="B18732" s="489">
        <v>2317700314</v>
      </c>
      <c r="C18732" s="489" t="s">
        <v>2104</v>
      </c>
      <c r="D18732" s="489" t="s">
        <v>18096</v>
      </c>
    </row>
    <row r="18733" spans="1:4">
      <c r="A18733" s="489" t="str">
        <f t="shared" si="292"/>
        <v>2317700314訪問看護</v>
      </c>
      <c r="B18733" s="489">
        <v>2317700314</v>
      </c>
      <c r="C18733" s="489" t="s">
        <v>2102</v>
      </c>
      <c r="D18733" s="489" t="s">
        <v>18096</v>
      </c>
    </row>
    <row r="18734" spans="1:4">
      <c r="A18734" s="489" t="str">
        <f t="shared" si="292"/>
        <v>2317700348介護予防訪問リハビリテーション</v>
      </c>
      <c r="B18734" s="489">
        <v>2317700348</v>
      </c>
      <c r="C18734" s="489" t="s">
        <v>2108</v>
      </c>
      <c r="D18734" s="489" t="s">
        <v>18097</v>
      </c>
    </row>
    <row r="18735" spans="1:4">
      <c r="A18735" s="489" t="str">
        <f t="shared" si="292"/>
        <v>2317700348介護予防訪問看護</v>
      </c>
      <c r="B18735" s="489">
        <v>2317700348</v>
      </c>
      <c r="C18735" s="489" t="s">
        <v>2103</v>
      </c>
      <c r="D18735" s="489" t="s">
        <v>18097</v>
      </c>
    </row>
    <row r="18736" spans="1:4">
      <c r="A18736" s="489" t="str">
        <f t="shared" si="292"/>
        <v>2317700348訪問リハビリテーション</v>
      </c>
      <c r="B18736" s="489">
        <v>2317700348</v>
      </c>
      <c r="C18736" s="489" t="s">
        <v>2104</v>
      </c>
      <c r="D18736" s="489" t="s">
        <v>18097</v>
      </c>
    </row>
    <row r="18737" spans="1:4">
      <c r="A18737" s="489" t="str">
        <f t="shared" si="292"/>
        <v>2317700348訪問看護</v>
      </c>
      <c r="B18737" s="489">
        <v>2317700348</v>
      </c>
      <c r="C18737" s="489" t="s">
        <v>2102</v>
      </c>
      <c r="D18737" s="489" t="s">
        <v>18097</v>
      </c>
    </row>
    <row r="18738" spans="1:4">
      <c r="A18738" s="489" t="str">
        <f t="shared" si="292"/>
        <v>2317700397介護予防訪問リハビリテーション</v>
      </c>
      <c r="B18738" s="489">
        <v>2317700397</v>
      </c>
      <c r="C18738" s="489" t="s">
        <v>2108</v>
      </c>
      <c r="D18738" s="489" t="s">
        <v>18098</v>
      </c>
    </row>
    <row r="18739" spans="1:4">
      <c r="A18739" s="489" t="str">
        <f t="shared" si="292"/>
        <v>2317700397介護予防訪問看護</v>
      </c>
      <c r="B18739" s="489">
        <v>2317700397</v>
      </c>
      <c r="C18739" s="489" t="s">
        <v>2103</v>
      </c>
      <c r="D18739" s="489" t="s">
        <v>18098</v>
      </c>
    </row>
    <row r="18740" spans="1:4">
      <c r="A18740" s="489" t="str">
        <f t="shared" si="292"/>
        <v>2317700397訪問リハビリテーション</v>
      </c>
      <c r="B18740" s="489">
        <v>2317700397</v>
      </c>
      <c r="C18740" s="489" t="s">
        <v>2104</v>
      </c>
      <c r="D18740" s="489" t="s">
        <v>18098</v>
      </c>
    </row>
    <row r="18741" spans="1:4">
      <c r="A18741" s="489" t="str">
        <f t="shared" si="292"/>
        <v>2317700397訪問看護</v>
      </c>
      <c r="B18741" s="489">
        <v>2317700397</v>
      </c>
      <c r="C18741" s="489" t="s">
        <v>2102</v>
      </c>
      <c r="D18741" s="489" t="s">
        <v>18098</v>
      </c>
    </row>
    <row r="18742" spans="1:4">
      <c r="A18742" s="489" t="str">
        <f t="shared" si="292"/>
        <v>2317700405介護予防訪問リハビリテーション</v>
      </c>
      <c r="B18742" s="489">
        <v>2317700405</v>
      </c>
      <c r="C18742" s="489" t="s">
        <v>2108</v>
      </c>
      <c r="D18742" s="489" t="s">
        <v>18099</v>
      </c>
    </row>
    <row r="18743" spans="1:4">
      <c r="A18743" s="489" t="str">
        <f t="shared" si="292"/>
        <v>2317700405介護予防訪問看護</v>
      </c>
      <c r="B18743" s="489">
        <v>2317700405</v>
      </c>
      <c r="C18743" s="489" t="s">
        <v>2103</v>
      </c>
      <c r="D18743" s="489" t="s">
        <v>18099</v>
      </c>
    </row>
    <row r="18744" spans="1:4">
      <c r="A18744" s="489" t="str">
        <f t="shared" si="292"/>
        <v>2317700405訪問リハビリテーション</v>
      </c>
      <c r="B18744" s="489">
        <v>2317700405</v>
      </c>
      <c r="C18744" s="489" t="s">
        <v>2104</v>
      </c>
      <c r="D18744" s="489" t="s">
        <v>18099</v>
      </c>
    </row>
    <row r="18745" spans="1:4">
      <c r="A18745" s="489" t="str">
        <f t="shared" si="292"/>
        <v>2317700405訪問看護</v>
      </c>
      <c r="B18745" s="489">
        <v>2317700405</v>
      </c>
      <c r="C18745" s="489" t="s">
        <v>2102</v>
      </c>
      <c r="D18745" s="489" t="s">
        <v>18099</v>
      </c>
    </row>
    <row r="18746" spans="1:4">
      <c r="A18746" s="489" t="str">
        <f t="shared" si="292"/>
        <v>2317700413介護予防訪問リハビリテーション</v>
      </c>
      <c r="B18746" s="489">
        <v>2317700413</v>
      </c>
      <c r="C18746" s="489" t="s">
        <v>2108</v>
      </c>
      <c r="D18746" s="489" t="s">
        <v>18100</v>
      </c>
    </row>
    <row r="18747" spans="1:4">
      <c r="A18747" s="489" t="str">
        <f t="shared" si="292"/>
        <v>2317700413介護予防訪問看護</v>
      </c>
      <c r="B18747" s="489">
        <v>2317700413</v>
      </c>
      <c r="C18747" s="489" t="s">
        <v>2103</v>
      </c>
      <c r="D18747" s="489" t="s">
        <v>18100</v>
      </c>
    </row>
    <row r="18748" spans="1:4">
      <c r="A18748" s="489" t="str">
        <f t="shared" si="292"/>
        <v>2317700413訪問リハビリテーション</v>
      </c>
      <c r="B18748" s="489">
        <v>2317700413</v>
      </c>
      <c r="C18748" s="489" t="s">
        <v>2104</v>
      </c>
      <c r="D18748" s="489" t="s">
        <v>18100</v>
      </c>
    </row>
    <row r="18749" spans="1:4">
      <c r="A18749" s="489" t="str">
        <f t="shared" si="292"/>
        <v>2317700413訪問看護</v>
      </c>
      <c r="B18749" s="489">
        <v>2317700413</v>
      </c>
      <c r="C18749" s="489" t="s">
        <v>2102</v>
      </c>
      <c r="D18749" s="489" t="s">
        <v>18100</v>
      </c>
    </row>
    <row r="18750" spans="1:4">
      <c r="A18750" s="489" t="str">
        <f t="shared" si="292"/>
        <v>2317700421介護予防訪問リハビリテーション</v>
      </c>
      <c r="B18750" s="489">
        <v>2317700421</v>
      </c>
      <c r="C18750" s="489" t="s">
        <v>2108</v>
      </c>
      <c r="D18750" s="489" t="s">
        <v>18101</v>
      </c>
    </row>
    <row r="18751" spans="1:4">
      <c r="A18751" s="489" t="str">
        <f t="shared" si="292"/>
        <v>2317700421介護予防訪問看護</v>
      </c>
      <c r="B18751" s="489">
        <v>2317700421</v>
      </c>
      <c r="C18751" s="489" t="s">
        <v>2103</v>
      </c>
      <c r="D18751" s="489" t="s">
        <v>18101</v>
      </c>
    </row>
    <row r="18752" spans="1:4">
      <c r="A18752" s="489" t="str">
        <f t="shared" si="292"/>
        <v>2317700421訪問リハビリテーション</v>
      </c>
      <c r="B18752" s="489">
        <v>2317700421</v>
      </c>
      <c r="C18752" s="489" t="s">
        <v>2104</v>
      </c>
      <c r="D18752" s="489" t="s">
        <v>18101</v>
      </c>
    </row>
    <row r="18753" spans="1:4">
      <c r="A18753" s="489" t="str">
        <f t="shared" si="292"/>
        <v>2317700421訪問看護</v>
      </c>
      <c r="B18753" s="489">
        <v>2317700421</v>
      </c>
      <c r="C18753" s="489" t="s">
        <v>2102</v>
      </c>
      <c r="D18753" s="489" t="s">
        <v>18101</v>
      </c>
    </row>
    <row r="18754" spans="1:4">
      <c r="A18754" s="489" t="str">
        <f t="shared" ref="A18754:A18817" si="293">B18754&amp;C18754</f>
        <v>2317700439介護予防訪問リハビリテーション</v>
      </c>
      <c r="B18754" s="489">
        <v>2317700439</v>
      </c>
      <c r="C18754" s="489" t="s">
        <v>2108</v>
      </c>
      <c r="D18754" s="489" t="s">
        <v>18102</v>
      </c>
    </row>
    <row r="18755" spans="1:4">
      <c r="A18755" s="489" t="str">
        <f t="shared" si="293"/>
        <v>2317700439介護予防訪問看護</v>
      </c>
      <c r="B18755" s="489">
        <v>2317700439</v>
      </c>
      <c r="C18755" s="489" t="s">
        <v>2103</v>
      </c>
      <c r="D18755" s="489" t="s">
        <v>18102</v>
      </c>
    </row>
    <row r="18756" spans="1:4">
      <c r="A18756" s="489" t="str">
        <f t="shared" si="293"/>
        <v>2317700439訪問リハビリテーション</v>
      </c>
      <c r="B18756" s="489">
        <v>2317700439</v>
      </c>
      <c r="C18756" s="489" t="s">
        <v>2104</v>
      </c>
      <c r="D18756" s="489" t="s">
        <v>18102</v>
      </c>
    </row>
    <row r="18757" spans="1:4">
      <c r="A18757" s="489" t="str">
        <f t="shared" si="293"/>
        <v>2317700439訪問看護</v>
      </c>
      <c r="B18757" s="489">
        <v>2317700439</v>
      </c>
      <c r="C18757" s="489" t="s">
        <v>2102</v>
      </c>
      <c r="D18757" s="489" t="s">
        <v>18102</v>
      </c>
    </row>
    <row r="18758" spans="1:4">
      <c r="A18758" s="489" t="str">
        <f t="shared" si="293"/>
        <v>2317700447介護予防訪問リハビリテーション</v>
      </c>
      <c r="B18758" s="489">
        <v>2317700447</v>
      </c>
      <c r="C18758" s="489" t="s">
        <v>2108</v>
      </c>
      <c r="D18758" s="489" t="s">
        <v>18103</v>
      </c>
    </row>
    <row r="18759" spans="1:4">
      <c r="A18759" s="489" t="str">
        <f t="shared" si="293"/>
        <v>2317700447介護予防訪問看護</v>
      </c>
      <c r="B18759" s="489">
        <v>2317700447</v>
      </c>
      <c r="C18759" s="489" t="s">
        <v>2103</v>
      </c>
      <c r="D18759" s="489" t="s">
        <v>18103</v>
      </c>
    </row>
    <row r="18760" spans="1:4">
      <c r="A18760" s="489" t="str">
        <f t="shared" si="293"/>
        <v>2317700447訪問リハビリテーション</v>
      </c>
      <c r="B18760" s="489">
        <v>2317700447</v>
      </c>
      <c r="C18760" s="489" t="s">
        <v>2104</v>
      </c>
      <c r="D18760" s="489" t="s">
        <v>18103</v>
      </c>
    </row>
    <row r="18761" spans="1:4">
      <c r="A18761" s="489" t="str">
        <f t="shared" si="293"/>
        <v>2317700447訪問看護</v>
      </c>
      <c r="B18761" s="489">
        <v>2317700447</v>
      </c>
      <c r="C18761" s="489" t="s">
        <v>2102</v>
      </c>
      <c r="D18761" s="489" t="s">
        <v>18103</v>
      </c>
    </row>
    <row r="18762" spans="1:4">
      <c r="A18762" s="489" t="str">
        <f t="shared" si="293"/>
        <v>2317700454介護予防訪問リハビリテーション</v>
      </c>
      <c r="B18762" s="489">
        <v>2317700454</v>
      </c>
      <c r="C18762" s="489" t="s">
        <v>2108</v>
      </c>
      <c r="D18762" s="489" t="s">
        <v>18104</v>
      </c>
    </row>
    <row r="18763" spans="1:4">
      <c r="A18763" s="489" t="str">
        <f t="shared" si="293"/>
        <v>2317700454介護予防訪問看護</v>
      </c>
      <c r="B18763" s="489">
        <v>2317700454</v>
      </c>
      <c r="C18763" s="489" t="s">
        <v>2103</v>
      </c>
      <c r="D18763" s="489" t="s">
        <v>18104</v>
      </c>
    </row>
    <row r="18764" spans="1:4">
      <c r="A18764" s="489" t="str">
        <f t="shared" si="293"/>
        <v>2317700454訪問リハビリテーション</v>
      </c>
      <c r="B18764" s="489">
        <v>2317700454</v>
      </c>
      <c r="C18764" s="489" t="s">
        <v>2104</v>
      </c>
      <c r="D18764" s="489" t="s">
        <v>18104</v>
      </c>
    </row>
    <row r="18765" spans="1:4">
      <c r="A18765" s="489" t="str">
        <f t="shared" si="293"/>
        <v>2317700454訪問看護</v>
      </c>
      <c r="B18765" s="489">
        <v>2317700454</v>
      </c>
      <c r="C18765" s="489" t="s">
        <v>2102</v>
      </c>
      <c r="D18765" s="489" t="s">
        <v>18104</v>
      </c>
    </row>
    <row r="18766" spans="1:4">
      <c r="A18766" s="489" t="str">
        <f t="shared" si="293"/>
        <v>2317700470介護予防訪問リハビリテーション</v>
      </c>
      <c r="B18766" s="489">
        <v>2317700470</v>
      </c>
      <c r="C18766" s="489" t="s">
        <v>2108</v>
      </c>
      <c r="D18766" s="489" t="s">
        <v>18105</v>
      </c>
    </row>
    <row r="18767" spans="1:4">
      <c r="A18767" s="489" t="str">
        <f t="shared" si="293"/>
        <v>2317700470介護予防訪問看護</v>
      </c>
      <c r="B18767" s="489">
        <v>2317700470</v>
      </c>
      <c r="C18767" s="489" t="s">
        <v>2103</v>
      </c>
      <c r="D18767" s="489" t="s">
        <v>18105</v>
      </c>
    </row>
    <row r="18768" spans="1:4">
      <c r="A18768" s="489" t="str">
        <f t="shared" si="293"/>
        <v>2317700470訪問リハビリテーション</v>
      </c>
      <c r="B18768" s="489">
        <v>2317700470</v>
      </c>
      <c r="C18768" s="489" t="s">
        <v>2104</v>
      </c>
      <c r="D18768" s="489" t="s">
        <v>18105</v>
      </c>
    </row>
    <row r="18769" spans="1:4">
      <c r="A18769" s="489" t="str">
        <f t="shared" si="293"/>
        <v>2317700470訪問看護</v>
      </c>
      <c r="B18769" s="489">
        <v>2317700470</v>
      </c>
      <c r="C18769" s="489" t="s">
        <v>2102</v>
      </c>
      <c r="D18769" s="489" t="s">
        <v>18105</v>
      </c>
    </row>
    <row r="18770" spans="1:4">
      <c r="A18770" s="489" t="str">
        <f t="shared" si="293"/>
        <v>2317700488介護予防訪問リハビリテーション</v>
      </c>
      <c r="B18770" s="489">
        <v>2317700488</v>
      </c>
      <c r="C18770" s="489" t="s">
        <v>2108</v>
      </c>
      <c r="D18770" s="489" t="s">
        <v>18106</v>
      </c>
    </row>
    <row r="18771" spans="1:4">
      <c r="A18771" s="489" t="str">
        <f t="shared" si="293"/>
        <v>2317700488介護予防訪問看護</v>
      </c>
      <c r="B18771" s="489">
        <v>2317700488</v>
      </c>
      <c r="C18771" s="489" t="s">
        <v>2103</v>
      </c>
      <c r="D18771" s="489" t="s">
        <v>18106</v>
      </c>
    </row>
    <row r="18772" spans="1:4">
      <c r="A18772" s="489" t="str">
        <f t="shared" si="293"/>
        <v>2317700488訪問リハビリテーション</v>
      </c>
      <c r="B18772" s="489">
        <v>2317700488</v>
      </c>
      <c r="C18772" s="489" t="s">
        <v>2104</v>
      </c>
      <c r="D18772" s="489" t="s">
        <v>18106</v>
      </c>
    </row>
    <row r="18773" spans="1:4">
      <c r="A18773" s="489" t="str">
        <f t="shared" si="293"/>
        <v>2317700488訪問看護</v>
      </c>
      <c r="B18773" s="489">
        <v>2317700488</v>
      </c>
      <c r="C18773" s="489" t="s">
        <v>2102</v>
      </c>
      <c r="D18773" s="489" t="s">
        <v>18106</v>
      </c>
    </row>
    <row r="18774" spans="1:4">
      <c r="A18774" s="489" t="str">
        <f t="shared" si="293"/>
        <v>2317700496介護予防訪問リハビリテーション</v>
      </c>
      <c r="B18774" s="489">
        <v>2317700496</v>
      </c>
      <c r="C18774" s="489" t="s">
        <v>2108</v>
      </c>
      <c r="D18774" s="489" t="s">
        <v>18107</v>
      </c>
    </row>
    <row r="18775" spans="1:4">
      <c r="A18775" s="489" t="str">
        <f t="shared" si="293"/>
        <v>2317700496介護予防訪問看護</v>
      </c>
      <c r="B18775" s="489">
        <v>2317700496</v>
      </c>
      <c r="C18775" s="489" t="s">
        <v>2103</v>
      </c>
      <c r="D18775" s="489" t="s">
        <v>18107</v>
      </c>
    </row>
    <row r="18776" spans="1:4">
      <c r="A18776" s="489" t="str">
        <f t="shared" si="293"/>
        <v>2317700496訪問リハビリテーション</v>
      </c>
      <c r="B18776" s="489">
        <v>2317700496</v>
      </c>
      <c r="C18776" s="489" t="s">
        <v>2104</v>
      </c>
      <c r="D18776" s="489" t="s">
        <v>18107</v>
      </c>
    </row>
    <row r="18777" spans="1:4">
      <c r="A18777" s="489" t="str">
        <f t="shared" si="293"/>
        <v>2317700496訪問看護</v>
      </c>
      <c r="B18777" s="489">
        <v>2317700496</v>
      </c>
      <c r="C18777" s="489" t="s">
        <v>2102</v>
      </c>
      <c r="D18777" s="489" t="s">
        <v>18107</v>
      </c>
    </row>
    <row r="18778" spans="1:4">
      <c r="A18778" s="489" t="str">
        <f t="shared" si="293"/>
        <v>2317700512介護予防訪問リハビリテーション</v>
      </c>
      <c r="B18778" s="489">
        <v>2317700512</v>
      </c>
      <c r="C18778" s="489" t="s">
        <v>2108</v>
      </c>
      <c r="D18778" s="489" t="s">
        <v>18108</v>
      </c>
    </row>
    <row r="18779" spans="1:4">
      <c r="A18779" s="489" t="str">
        <f t="shared" si="293"/>
        <v>2317700512介護予防訪問看護</v>
      </c>
      <c r="B18779" s="489">
        <v>2317700512</v>
      </c>
      <c r="C18779" s="489" t="s">
        <v>2103</v>
      </c>
      <c r="D18779" s="489" t="s">
        <v>18108</v>
      </c>
    </row>
    <row r="18780" spans="1:4">
      <c r="A18780" s="489" t="str">
        <f t="shared" si="293"/>
        <v>2317700512訪問リハビリテーション</v>
      </c>
      <c r="B18780" s="489">
        <v>2317700512</v>
      </c>
      <c r="C18780" s="489" t="s">
        <v>2104</v>
      </c>
      <c r="D18780" s="489" t="s">
        <v>18108</v>
      </c>
    </row>
    <row r="18781" spans="1:4">
      <c r="A18781" s="489" t="str">
        <f t="shared" si="293"/>
        <v>2317700512訪問看護</v>
      </c>
      <c r="B18781" s="489">
        <v>2317700512</v>
      </c>
      <c r="C18781" s="489" t="s">
        <v>2102</v>
      </c>
      <c r="D18781" s="489" t="s">
        <v>18108</v>
      </c>
    </row>
    <row r="18782" spans="1:4">
      <c r="A18782" s="489" t="str">
        <f t="shared" si="293"/>
        <v>2317700520介護予防訪問リハビリテーション</v>
      </c>
      <c r="B18782" s="489">
        <v>2317700520</v>
      </c>
      <c r="C18782" s="489" t="s">
        <v>2108</v>
      </c>
      <c r="D18782" s="489" t="s">
        <v>18109</v>
      </c>
    </row>
    <row r="18783" spans="1:4">
      <c r="A18783" s="489" t="str">
        <f t="shared" si="293"/>
        <v>2317700520介護予防訪問看護</v>
      </c>
      <c r="B18783" s="489">
        <v>2317700520</v>
      </c>
      <c r="C18783" s="489" t="s">
        <v>2103</v>
      </c>
      <c r="D18783" s="489" t="s">
        <v>18109</v>
      </c>
    </row>
    <row r="18784" spans="1:4">
      <c r="A18784" s="489" t="str">
        <f t="shared" si="293"/>
        <v>2317700520訪問リハビリテーション</v>
      </c>
      <c r="B18784" s="489">
        <v>2317700520</v>
      </c>
      <c r="C18784" s="489" t="s">
        <v>2104</v>
      </c>
      <c r="D18784" s="489" t="s">
        <v>18109</v>
      </c>
    </row>
    <row r="18785" spans="1:4">
      <c r="A18785" s="489" t="str">
        <f t="shared" si="293"/>
        <v>2317700520訪問看護</v>
      </c>
      <c r="B18785" s="489">
        <v>2317700520</v>
      </c>
      <c r="C18785" s="489" t="s">
        <v>2102</v>
      </c>
      <c r="D18785" s="489" t="s">
        <v>18109</v>
      </c>
    </row>
    <row r="18786" spans="1:4">
      <c r="A18786" s="489" t="str">
        <f t="shared" si="293"/>
        <v>2317700538介護予防訪問リハビリテーション</v>
      </c>
      <c r="B18786" s="489">
        <v>2317700538</v>
      </c>
      <c r="C18786" s="489" t="s">
        <v>2108</v>
      </c>
      <c r="D18786" s="489" t="s">
        <v>18110</v>
      </c>
    </row>
    <row r="18787" spans="1:4">
      <c r="A18787" s="489" t="str">
        <f t="shared" si="293"/>
        <v>2317700538介護予防訪問看護</v>
      </c>
      <c r="B18787" s="489">
        <v>2317700538</v>
      </c>
      <c r="C18787" s="489" t="s">
        <v>2103</v>
      </c>
      <c r="D18787" s="489" t="s">
        <v>18110</v>
      </c>
    </row>
    <row r="18788" spans="1:4">
      <c r="A18788" s="489" t="str">
        <f t="shared" si="293"/>
        <v>2317700538訪問リハビリテーション</v>
      </c>
      <c r="B18788" s="489">
        <v>2317700538</v>
      </c>
      <c r="C18788" s="489" t="s">
        <v>2104</v>
      </c>
      <c r="D18788" s="489" t="s">
        <v>18110</v>
      </c>
    </row>
    <row r="18789" spans="1:4">
      <c r="A18789" s="489" t="str">
        <f t="shared" si="293"/>
        <v>2317700538訪問看護</v>
      </c>
      <c r="B18789" s="489">
        <v>2317700538</v>
      </c>
      <c r="C18789" s="489" t="s">
        <v>2102</v>
      </c>
      <c r="D18789" s="489" t="s">
        <v>18110</v>
      </c>
    </row>
    <row r="18790" spans="1:4">
      <c r="A18790" s="489" t="str">
        <f t="shared" si="293"/>
        <v>2317700561介護予防訪問リハビリテーション</v>
      </c>
      <c r="B18790" s="489">
        <v>2317700561</v>
      </c>
      <c r="C18790" s="489" t="s">
        <v>2108</v>
      </c>
      <c r="D18790" s="489" t="s">
        <v>18111</v>
      </c>
    </row>
    <row r="18791" spans="1:4">
      <c r="A18791" s="489" t="str">
        <f t="shared" si="293"/>
        <v>2317700561介護予防訪問看護</v>
      </c>
      <c r="B18791" s="489">
        <v>2317700561</v>
      </c>
      <c r="C18791" s="489" t="s">
        <v>2103</v>
      </c>
      <c r="D18791" s="489" t="s">
        <v>18111</v>
      </c>
    </row>
    <row r="18792" spans="1:4">
      <c r="A18792" s="489" t="str">
        <f t="shared" si="293"/>
        <v>2317700561訪問リハビリテーション</v>
      </c>
      <c r="B18792" s="489">
        <v>2317700561</v>
      </c>
      <c r="C18792" s="489" t="s">
        <v>2104</v>
      </c>
      <c r="D18792" s="489" t="s">
        <v>18111</v>
      </c>
    </row>
    <row r="18793" spans="1:4">
      <c r="A18793" s="489" t="str">
        <f t="shared" si="293"/>
        <v>2317700561訪問看護</v>
      </c>
      <c r="B18793" s="489">
        <v>2317700561</v>
      </c>
      <c r="C18793" s="489" t="s">
        <v>2102</v>
      </c>
      <c r="D18793" s="489" t="s">
        <v>18111</v>
      </c>
    </row>
    <row r="18794" spans="1:4">
      <c r="A18794" s="489" t="str">
        <f t="shared" si="293"/>
        <v>2317700579介護予防訪問リハビリテーション</v>
      </c>
      <c r="B18794" s="489">
        <v>2317700579</v>
      </c>
      <c r="C18794" s="489" t="s">
        <v>2108</v>
      </c>
      <c r="D18794" s="489" t="s">
        <v>18112</v>
      </c>
    </row>
    <row r="18795" spans="1:4">
      <c r="A18795" s="489" t="str">
        <f t="shared" si="293"/>
        <v>2317700579介護予防訪問看護</v>
      </c>
      <c r="B18795" s="489">
        <v>2317700579</v>
      </c>
      <c r="C18795" s="489" t="s">
        <v>2103</v>
      </c>
      <c r="D18795" s="489" t="s">
        <v>18112</v>
      </c>
    </row>
    <row r="18796" spans="1:4">
      <c r="A18796" s="489" t="str">
        <f t="shared" si="293"/>
        <v>2317700579訪問リハビリテーション</v>
      </c>
      <c r="B18796" s="489">
        <v>2317700579</v>
      </c>
      <c r="C18796" s="489" t="s">
        <v>2104</v>
      </c>
      <c r="D18796" s="489" t="s">
        <v>18112</v>
      </c>
    </row>
    <row r="18797" spans="1:4">
      <c r="A18797" s="489" t="str">
        <f t="shared" si="293"/>
        <v>2317700579訪問看護</v>
      </c>
      <c r="B18797" s="489">
        <v>2317700579</v>
      </c>
      <c r="C18797" s="489" t="s">
        <v>2102</v>
      </c>
      <c r="D18797" s="489" t="s">
        <v>18112</v>
      </c>
    </row>
    <row r="18798" spans="1:4">
      <c r="A18798" s="489" t="str">
        <f t="shared" si="293"/>
        <v>2317700587介護予防訪問リハビリテーション</v>
      </c>
      <c r="B18798" s="489">
        <v>2317700587</v>
      </c>
      <c r="C18798" s="489" t="s">
        <v>2108</v>
      </c>
      <c r="D18798" s="489" t="s">
        <v>18113</v>
      </c>
    </row>
    <row r="18799" spans="1:4">
      <c r="A18799" s="489" t="str">
        <f t="shared" si="293"/>
        <v>2317700587介護予防訪問看護</v>
      </c>
      <c r="B18799" s="489">
        <v>2317700587</v>
      </c>
      <c r="C18799" s="489" t="s">
        <v>2103</v>
      </c>
      <c r="D18799" s="489" t="s">
        <v>18113</v>
      </c>
    </row>
    <row r="18800" spans="1:4">
      <c r="A18800" s="489" t="str">
        <f t="shared" si="293"/>
        <v>2317700587訪問リハビリテーション</v>
      </c>
      <c r="B18800" s="489">
        <v>2317700587</v>
      </c>
      <c r="C18800" s="489" t="s">
        <v>2104</v>
      </c>
      <c r="D18800" s="489" t="s">
        <v>18113</v>
      </c>
    </row>
    <row r="18801" spans="1:4">
      <c r="A18801" s="489" t="str">
        <f t="shared" si="293"/>
        <v>2317700587訪問看護</v>
      </c>
      <c r="B18801" s="489">
        <v>2317700587</v>
      </c>
      <c r="C18801" s="489" t="s">
        <v>2102</v>
      </c>
      <c r="D18801" s="489" t="s">
        <v>18113</v>
      </c>
    </row>
    <row r="18802" spans="1:4">
      <c r="A18802" s="489" t="str">
        <f t="shared" si="293"/>
        <v>2317700595介護予防訪問リハビリテーション</v>
      </c>
      <c r="B18802" s="489">
        <v>2317700595</v>
      </c>
      <c r="C18802" s="489" t="s">
        <v>2108</v>
      </c>
      <c r="D18802" s="489" t="s">
        <v>18114</v>
      </c>
    </row>
    <row r="18803" spans="1:4">
      <c r="A18803" s="489" t="str">
        <f t="shared" si="293"/>
        <v>2317700595介護予防訪問看護</v>
      </c>
      <c r="B18803" s="489">
        <v>2317700595</v>
      </c>
      <c r="C18803" s="489" t="s">
        <v>2103</v>
      </c>
      <c r="D18803" s="489" t="s">
        <v>18114</v>
      </c>
    </row>
    <row r="18804" spans="1:4">
      <c r="A18804" s="489" t="str">
        <f t="shared" si="293"/>
        <v>2317700595訪問リハビリテーション</v>
      </c>
      <c r="B18804" s="489">
        <v>2317700595</v>
      </c>
      <c r="C18804" s="489" t="s">
        <v>2104</v>
      </c>
      <c r="D18804" s="489" t="s">
        <v>18114</v>
      </c>
    </row>
    <row r="18805" spans="1:4">
      <c r="A18805" s="489" t="str">
        <f t="shared" si="293"/>
        <v>2317700595訪問看護</v>
      </c>
      <c r="B18805" s="489">
        <v>2317700595</v>
      </c>
      <c r="C18805" s="489" t="s">
        <v>2102</v>
      </c>
      <c r="D18805" s="489" t="s">
        <v>18114</v>
      </c>
    </row>
    <row r="18806" spans="1:4">
      <c r="A18806" s="489" t="str">
        <f t="shared" si="293"/>
        <v>2317700603介護予防訪問リハビリテーション</v>
      </c>
      <c r="B18806" s="489">
        <v>2317700603</v>
      </c>
      <c r="C18806" s="489" t="s">
        <v>2108</v>
      </c>
      <c r="D18806" s="489" t="s">
        <v>18115</v>
      </c>
    </row>
    <row r="18807" spans="1:4">
      <c r="A18807" s="489" t="str">
        <f t="shared" si="293"/>
        <v>2317700603介護予防訪問看護</v>
      </c>
      <c r="B18807" s="489">
        <v>2317700603</v>
      </c>
      <c r="C18807" s="489" t="s">
        <v>2103</v>
      </c>
      <c r="D18807" s="489" t="s">
        <v>18115</v>
      </c>
    </row>
    <row r="18808" spans="1:4">
      <c r="A18808" s="489" t="str">
        <f t="shared" si="293"/>
        <v>2317700603訪問リハビリテーション</v>
      </c>
      <c r="B18808" s="489">
        <v>2317700603</v>
      </c>
      <c r="C18808" s="489" t="s">
        <v>2104</v>
      </c>
      <c r="D18808" s="489" t="s">
        <v>18115</v>
      </c>
    </row>
    <row r="18809" spans="1:4">
      <c r="A18809" s="489" t="str">
        <f t="shared" si="293"/>
        <v>2317700603訪問看護</v>
      </c>
      <c r="B18809" s="489">
        <v>2317700603</v>
      </c>
      <c r="C18809" s="489" t="s">
        <v>2102</v>
      </c>
      <c r="D18809" s="489" t="s">
        <v>18115</v>
      </c>
    </row>
    <row r="18810" spans="1:4">
      <c r="A18810" s="489" t="str">
        <f t="shared" si="293"/>
        <v>2317700611介護予防訪問リハビリテーション</v>
      </c>
      <c r="B18810" s="489">
        <v>2317700611</v>
      </c>
      <c r="C18810" s="489" t="s">
        <v>2108</v>
      </c>
      <c r="D18810" s="489" t="s">
        <v>18116</v>
      </c>
    </row>
    <row r="18811" spans="1:4">
      <c r="A18811" s="489" t="str">
        <f t="shared" si="293"/>
        <v>2317700611介護予防訪問看護</v>
      </c>
      <c r="B18811" s="489">
        <v>2317700611</v>
      </c>
      <c r="C18811" s="489" t="s">
        <v>2103</v>
      </c>
      <c r="D18811" s="489" t="s">
        <v>18116</v>
      </c>
    </row>
    <row r="18812" spans="1:4">
      <c r="A18812" s="489" t="str">
        <f t="shared" si="293"/>
        <v>2317700611訪問リハビリテーション</v>
      </c>
      <c r="B18812" s="489">
        <v>2317700611</v>
      </c>
      <c r="C18812" s="489" t="s">
        <v>2104</v>
      </c>
      <c r="D18812" s="489" t="s">
        <v>18116</v>
      </c>
    </row>
    <row r="18813" spans="1:4">
      <c r="A18813" s="489" t="str">
        <f t="shared" si="293"/>
        <v>2317700611訪問看護</v>
      </c>
      <c r="B18813" s="489">
        <v>2317700611</v>
      </c>
      <c r="C18813" s="489" t="s">
        <v>2102</v>
      </c>
      <c r="D18813" s="489" t="s">
        <v>18116</v>
      </c>
    </row>
    <row r="18814" spans="1:4">
      <c r="A18814" s="489" t="str">
        <f t="shared" si="293"/>
        <v>2317700629介護予防訪問リハビリテーション</v>
      </c>
      <c r="B18814" s="489">
        <v>2317700629</v>
      </c>
      <c r="C18814" s="489" t="s">
        <v>2108</v>
      </c>
      <c r="D18814" s="489" t="s">
        <v>18117</v>
      </c>
    </row>
    <row r="18815" spans="1:4">
      <c r="A18815" s="489" t="str">
        <f t="shared" si="293"/>
        <v>2317700629介護予防訪問看護</v>
      </c>
      <c r="B18815" s="489">
        <v>2317700629</v>
      </c>
      <c r="C18815" s="489" t="s">
        <v>2103</v>
      </c>
      <c r="D18815" s="489" t="s">
        <v>18117</v>
      </c>
    </row>
    <row r="18816" spans="1:4">
      <c r="A18816" s="489" t="str">
        <f t="shared" si="293"/>
        <v>2317700629訪問リハビリテーション</v>
      </c>
      <c r="B18816" s="489">
        <v>2317700629</v>
      </c>
      <c r="C18816" s="489" t="s">
        <v>2104</v>
      </c>
      <c r="D18816" s="489" t="s">
        <v>18117</v>
      </c>
    </row>
    <row r="18817" spans="1:4">
      <c r="A18817" s="489" t="str">
        <f t="shared" si="293"/>
        <v>2317700629訪問看護</v>
      </c>
      <c r="B18817" s="489">
        <v>2317700629</v>
      </c>
      <c r="C18817" s="489" t="s">
        <v>2102</v>
      </c>
      <c r="D18817" s="489" t="s">
        <v>18117</v>
      </c>
    </row>
    <row r="18818" spans="1:4">
      <c r="A18818" s="489" t="str">
        <f t="shared" ref="A18818:A18881" si="294">B18818&amp;C18818</f>
        <v>2317700637介護予防訪問リハビリテーション</v>
      </c>
      <c r="B18818" s="489">
        <v>2317700637</v>
      </c>
      <c r="C18818" s="489" t="s">
        <v>2108</v>
      </c>
      <c r="D18818" s="489" t="s">
        <v>18118</v>
      </c>
    </row>
    <row r="18819" spans="1:4">
      <c r="A18819" s="489" t="str">
        <f t="shared" si="294"/>
        <v>2317700637介護予防訪問看護</v>
      </c>
      <c r="B18819" s="489">
        <v>2317700637</v>
      </c>
      <c r="C18819" s="489" t="s">
        <v>2103</v>
      </c>
      <c r="D18819" s="489" t="s">
        <v>18118</v>
      </c>
    </row>
    <row r="18820" spans="1:4">
      <c r="A18820" s="489" t="str">
        <f t="shared" si="294"/>
        <v>2317700637訪問リハビリテーション</v>
      </c>
      <c r="B18820" s="489">
        <v>2317700637</v>
      </c>
      <c r="C18820" s="489" t="s">
        <v>2104</v>
      </c>
      <c r="D18820" s="489" t="s">
        <v>18118</v>
      </c>
    </row>
    <row r="18821" spans="1:4">
      <c r="A18821" s="489" t="str">
        <f t="shared" si="294"/>
        <v>2317700637訪問看護</v>
      </c>
      <c r="B18821" s="489">
        <v>2317700637</v>
      </c>
      <c r="C18821" s="489" t="s">
        <v>2102</v>
      </c>
      <c r="D18821" s="489" t="s">
        <v>18118</v>
      </c>
    </row>
    <row r="18822" spans="1:4">
      <c r="A18822" s="489" t="str">
        <f t="shared" si="294"/>
        <v>2317700645介護予防訪問リハビリテーション</v>
      </c>
      <c r="B18822" s="489">
        <v>2317700645</v>
      </c>
      <c r="C18822" s="489" t="s">
        <v>2108</v>
      </c>
      <c r="D18822" s="489" t="s">
        <v>18119</v>
      </c>
    </row>
    <row r="18823" spans="1:4">
      <c r="A18823" s="489" t="str">
        <f t="shared" si="294"/>
        <v>2317700645介護予防訪問看護</v>
      </c>
      <c r="B18823" s="489">
        <v>2317700645</v>
      </c>
      <c r="C18823" s="489" t="s">
        <v>2103</v>
      </c>
      <c r="D18823" s="489" t="s">
        <v>18119</v>
      </c>
    </row>
    <row r="18824" spans="1:4">
      <c r="A18824" s="489" t="str">
        <f t="shared" si="294"/>
        <v>2317700645訪問リハビリテーション</v>
      </c>
      <c r="B18824" s="489">
        <v>2317700645</v>
      </c>
      <c r="C18824" s="489" t="s">
        <v>2104</v>
      </c>
      <c r="D18824" s="489" t="s">
        <v>18119</v>
      </c>
    </row>
    <row r="18825" spans="1:4">
      <c r="A18825" s="489" t="str">
        <f t="shared" si="294"/>
        <v>2317700645訪問看護</v>
      </c>
      <c r="B18825" s="489">
        <v>2317700645</v>
      </c>
      <c r="C18825" s="489" t="s">
        <v>2102</v>
      </c>
      <c r="D18825" s="489" t="s">
        <v>18119</v>
      </c>
    </row>
    <row r="18826" spans="1:4">
      <c r="A18826" s="489" t="str">
        <f t="shared" si="294"/>
        <v>2317700652介護予防訪問リハビリテーション</v>
      </c>
      <c r="B18826" s="489">
        <v>2317700652</v>
      </c>
      <c r="C18826" s="489" t="s">
        <v>2108</v>
      </c>
      <c r="D18826" s="489" t="s">
        <v>18120</v>
      </c>
    </row>
    <row r="18827" spans="1:4">
      <c r="A18827" s="489" t="str">
        <f t="shared" si="294"/>
        <v>2317700652介護予防訪問看護</v>
      </c>
      <c r="B18827" s="489">
        <v>2317700652</v>
      </c>
      <c r="C18827" s="489" t="s">
        <v>2103</v>
      </c>
      <c r="D18827" s="489" t="s">
        <v>18120</v>
      </c>
    </row>
    <row r="18828" spans="1:4">
      <c r="A18828" s="489" t="str">
        <f t="shared" si="294"/>
        <v>2317700652訪問リハビリテーション</v>
      </c>
      <c r="B18828" s="489">
        <v>2317700652</v>
      </c>
      <c r="C18828" s="489" t="s">
        <v>2104</v>
      </c>
      <c r="D18828" s="489" t="s">
        <v>18120</v>
      </c>
    </row>
    <row r="18829" spans="1:4">
      <c r="A18829" s="489" t="str">
        <f t="shared" si="294"/>
        <v>2317700652訪問看護</v>
      </c>
      <c r="B18829" s="489">
        <v>2317700652</v>
      </c>
      <c r="C18829" s="489" t="s">
        <v>2102</v>
      </c>
      <c r="D18829" s="489" t="s">
        <v>18120</v>
      </c>
    </row>
    <row r="18830" spans="1:4">
      <c r="A18830" s="489" t="str">
        <f t="shared" si="294"/>
        <v>2317700660介護予防訪問リハビリテーション</v>
      </c>
      <c r="B18830" s="489">
        <v>2317700660</v>
      </c>
      <c r="C18830" s="489" t="s">
        <v>2108</v>
      </c>
      <c r="D18830" s="489" t="s">
        <v>18121</v>
      </c>
    </row>
    <row r="18831" spans="1:4">
      <c r="A18831" s="489" t="str">
        <f t="shared" si="294"/>
        <v>2317700660介護予防訪問看護</v>
      </c>
      <c r="B18831" s="489">
        <v>2317700660</v>
      </c>
      <c r="C18831" s="489" t="s">
        <v>2103</v>
      </c>
      <c r="D18831" s="489" t="s">
        <v>18121</v>
      </c>
    </row>
    <row r="18832" spans="1:4">
      <c r="A18832" s="489" t="str">
        <f t="shared" si="294"/>
        <v>2317700660訪問リハビリテーション</v>
      </c>
      <c r="B18832" s="489">
        <v>2317700660</v>
      </c>
      <c r="C18832" s="489" t="s">
        <v>2104</v>
      </c>
      <c r="D18832" s="489" t="s">
        <v>18121</v>
      </c>
    </row>
    <row r="18833" spans="1:4">
      <c r="A18833" s="489" t="str">
        <f t="shared" si="294"/>
        <v>2317700660訪問看護</v>
      </c>
      <c r="B18833" s="489">
        <v>2317700660</v>
      </c>
      <c r="C18833" s="489" t="s">
        <v>2102</v>
      </c>
      <c r="D18833" s="489" t="s">
        <v>18121</v>
      </c>
    </row>
    <row r="18834" spans="1:4">
      <c r="A18834" s="489" t="str">
        <f t="shared" si="294"/>
        <v>2317700678介護予防訪問リハビリテーション</v>
      </c>
      <c r="B18834" s="489">
        <v>2317700678</v>
      </c>
      <c r="C18834" s="489" t="s">
        <v>2108</v>
      </c>
      <c r="D18834" s="489" t="s">
        <v>18122</v>
      </c>
    </row>
    <row r="18835" spans="1:4">
      <c r="A18835" s="489" t="str">
        <f t="shared" si="294"/>
        <v>2317700678介護予防訪問看護</v>
      </c>
      <c r="B18835" s="489">
        <v>2317700678</v>
      </c>
      <c r="C18835" s="489" t="s">
        <v>2103</v>
      </c>
      <c r="D18835" s="489" t="s">
        <v>18122</v>
      </c>
    </row>
    <row r="18836" spans="1:4">
      <c r="A18836" s="489" t="str">
        <f t="shared" si="294"/>
        <v>2317700678訪問リハビリテーション</v>
      </c>
      <c r="B18836" s="489">
        <v>2317700678</v>
      </c>
      <c r="C18836" s="489" t="s">
        <v>2104</v>
      </c>
      <c r="D18836" s="489" t="s">
        <v>18122</v>
      </c>
    </row>
    <row r="18837" spans="1:4">
      <c r="A18837" s="489" t="str">
        <f t="shared" si="294"/>
        <v>2317700678訪問看護</v>
      </c>
      <c r="B18837" s="489">
        <v>2317700678</v>
      </c>
      <c r="C18837" s="489" t="s">
        <v>2102</v>
      </c>
      <c r="D18837" s="489" t="s">
        <v>18122</v>
      </c>
    </row>
    <row r="18838" spans="1:4">
      <c r="A18838" s="489" t="str">
        <f t="shared" si="294"/>
        <v>2317700694介護予防訪問リハビリテーション</v>
      </c>
      <c r="B18838" s="489">
        <v>2317700694</v>
      </c>
      <c r="C18838" s="489" t="s">
        <v>2108</v>
      </c>
      <c r="D18838" s="489" t="s">
        <v>18123</v>
      </c>
    </row>
    <row r="18839" spans="1:4">
      <c r="A18839" s="489" t="str">
        <f t="shared" si="294"/>
        <v>2317700694介護予防訪問看護</v>
      </c>
      <c r="B18839" s="489">
        <v>2317700694</v>
      </c>
      <c r="C18839" s="489" t="s">
        <v>2103</v>
      </c>
      <c r="D18839" s="489" t="s">
        <v>18123</v>
      </c>
    </row>
    <row r="18840" spans="1:4">
      <c r="A18840" s="489" t="str">
        <f t="shared" si="294"/>
        <v>2317700694訪問リハビリテーション</v>
      </c>
      <c r="B18840" s="489">
        <v>2317700694</v>
      </c>
      <c r="C18840" s="489" t="s">
        <v>2104</v>
      </c>
      <c r="D18840" s="489" t="s">
        <v>18123</v>
      </c>
    </row>
    <row r="18841" spans="1:4">
      <c r="A18841" s="489" t="str">
        <f t="shared" si="294"/>
        <v>2317700694訪問看護</v>
      </c>
      <c r="B18841" s="489">
        <v>2317700694</v>
      </c>
      <c r="C18841" s="489" t="s">
        <v>2102</v>
      </c>
      <c r="D18841" s="489" t="s">
        <v>18123</v>
      </c>
    </row>
    <row r="18842" spans="1:4">
      <c r="A18842" s="489" t="str">
        <f t="shared" si="294"/>
        <v>2317700702介護予防訪問リハビリテーション</v>
      </c>
      <c r="B18842" s="489">
        <v>2317700702</v>
      </c>
      <c r="C18842" s="489" t="s">
        <v>2108</v>
      </c>
      <c r="D18842" s="489" t="s">
        <v>18124</v>
      </c>
    </row>
    <row r="18843" spans="1:4">
      <c r="A18843" s="489" t="str">
        <f t="shared" si="294"/>
        <v>2317700702介護予防訪問看護</v>
      </c>
      <c r="B18843" s="489">
        <v>2317700702</v>
      </c>
      <c r="C18843" s="489" t="s">
        <v>2103</v>
      </c>
      <c r="D18843" s="489" t="s">
        <v>18124</v>
      </c>
    </row>
    <row r="18844" spans="1:4">
      <c r="A18844" s="489" t="str">
        <f t="shared" si="294"/>
        <v>2317700702訪問リハビリテーション</v>
      </c>
      <c r="B18844" s="489">
        <v>2317700702</v>
      </c>
      <c r="C18844" s="489" t="s">
        <v>2104</v>
      </c>
      <c r="D18844" s="489" t="s">
        <v>18124</v>
      </c>
    </row>
    <row r="18845" spans="1:4">
      <c r="A18845" s="489" t="str">
        <f t="shared" si="294"/>
        <v>2317700702訪問看護</v>
      </c>
      <c r="B18845" s="489">
        <v>2317700702</v>
      </c>
      <c r="C18845" s="489" t="s">
        <v>2102</v>
      </c>
      <c r="D18845" s="489" t="s">
        <v>18124</v>
      </c>
    </row>
    <row r="18846" spans="1:4">
      <c r="A18846" s="489" t="str">
        <f t="shared" si="294"/>
        <v>2317710198介護予防訪問リハビリテーション</v>
      </c>
      <c r="B18846" s="489">
        <v>2317710198</v>
      </c>
      <c r="C18846" s="489" t="s">
        <v>2108</v>
      </c>
      <c r="D18846" s="489" t="s">
        <v>18125</v>
      </c>
    </row>
    <row r="18847" spans="1:4">
      <c r="A18847" s="489" t="str">
        <f t="shared" si="294"/>
        <v>2317710198介護予防訪問看護</v>
      </c>
      <c r="B18847" s="489">
        <v>2317710198</v>
      </c>
      <c r="C18847" s="489" t="s">
        <v>2103</v>
      </c>
      <c r="D18847" s="489" t="s">
        <v>18125</v>
      </c>
    </row>
    <row r="18848" spans="1:4">
      <c r="A18848" s="489" t="str">
        <f t="shared" si="294"/>
        <v>2317710198訪問リハビリテーション</v>
      </c>
      <c r="B18848" s="489">
        <v>2317710198</v>
      </c>
      <c r="C18848" s="489" t="s">
        <v>2104</v>
      </c>
      <c r="D18848" s="489" t="s">
        <v>18125</v>
      </c>
    </row>
    <row r="18849" spans="1:4">
      <c r="A18849" s="489" t="str">
        <f t="shared" si="294"/>
        <v>2317710198訪問看護</v>
      </c>
      <c r="B18849" s="489">
        <v>2317710198</v>
      </c>
      <c r="C18849" s="489" t="s">
        <v>2102</v>
      </c>
      <c r="D18849" s="489" t="s">
        <v>18125</v>
      </c>
    </row>
    <row r="18850" spans="1:4">
      <c r="A18850" s="489" t="str">
        <f t="shared" si="294"/>
        <v>2319901506介護予防訪問リハビリテーション</v>
      </c>
      <c r="B18850" s="489">
        <v>2319901506</v>
      </c>
      <c r="C18850" s="489" t="s">
        <v>2108</v>
      </c>
      <c r="D18850" s="489" t="s">
        <v>18126</v>
      </c>
    </row>
    <row r="18851" spans="1:4">
      <c r="A18851" s="489" t="str">
        <f t="shared" si="294"/>
        <v>2319901506介護予防訪問看護</v>
      </c>
      <c r="B18851" s="489">
        <v>2319901506</v>
      </c>
      <c r="C18851" s="489" t="s">
        <v>2103</v>
      </c>
      <c r="D18851" s="489" t="s">
        <v>18126</v>
      </c>
    </row>
    <row r="18852" spans="1:4">
      <c r="A18852" s="489" t="str">
        <f t="shared" si="294"/>
        <v>2319901506訪問リハビリテーション</v>
      </c>
      <c r="B18852" s="489">
        <v>2319901506</v>
      </c>
      <c r="C18852" s="489" t="s">
        <v>2104</v>
      </c>
      <c r="D18852" s="489" t="s">
        <v>18126</v>
      </c>
    </row>
    <row r="18853" spans="1:4">
      <c r="A18853" s="489" t="str">
        <f t="shared" si="294"/>
        <v>2319901506訪問看護</v>
      </c>
      <c r="B18853" s="489">
        <v>2319901506</v>
      </c>
      <c r="C18853" s="489" t="s">
        <v>2102</v>
      </c>
      <c r="D18853" s="489" t="s">
        <v>18126</v>
      </c>
    </row>
    <row r="18854" spans="1:4">
      <c r="A18854" s="489" t="str">
        <f t="shared" si="294"/>
        <v>2330201449介護予防訪問リハビリテーション</v>
      </c>
      <c r="B18854" s="489">
        <v>2330201449</v>
      </c>
      <c r="C18854" s="489" t="s">
        <v>2108</v>
      </c>
      <c r="D18854" s="489" t="s">
        <v>18127</v>
      </c>
    </row>
    <row r="18855" spans="1:4">
      <c r="A18855" s="489" t="str">
        <f t="shared" si="294"/>
        <v>2330201449介護予防訪問看護</v>
      </c>
      <c r="B18855" s="489">
        <v>2330201449</v>
      </c>
      <c r="C18855" s="489" t="s">
        <v>2103</v>
      </c>
      <c r="D18855" s="489" t="s">
        <v>18127</v>
      </c>
    </row>
    <row r="18856" spans="1:4">
      <c r="A18856" s="489" t="str">
        <f t="shared" si="294"/>
        <v>2330201449訪問リハビリテーション</v>
      </c>
      <c r="B18856" s="489">
        <v>2330201449</v>
      </c>
      <c r="C18856" s="489" t="s">
        <v>2104</v>
      </c>
      <c r="D18856" s="489" t="s">
        <v>18127</v>
      </c>
    </row>
    <row r="18857" spans="1:4">
      <c r="A18857" s="489" t="str">
        <f t="shared" si="294"/>
        <v>2330201449訪問看護</v>
      </c>
      <c r="B18857" s="489">
        <v>2330201449</v>
      </c>
      <c r="C18857" s="489" t="s">
        <v>2102</v>
      </c>
      <c r="D18857" s="489" t="s">
        <v>18127</v>
      </c>
    </row>
    <row r="18858" spans="1:4">
      <c r="A18858" s="489" t="str">
        <f t="shared" si="294"/>
        <v>2331001749介護予防訪問リハビリテーション</v>
      </c>
      <c r="B18858" s="489">
        <v>2331001749</v>
      </c>
      <c r="C18858" s="489" t="s">
        <v>2108</v>
      </c>
      <c r="D18858" s="489" t="s">
        <v>18128</v>
      </c>
    </row>
    <row r="18859" spans="1:4">
      <c r="A18859" s="489" t="str">
        <f t="shared" si="294"/>
        <v>2331001749介護予防訪問看護</v>
      </c>
      <c r="B18859" s="489">
        <v>2331001749</v>
      </c>
      <c r="C18859" s="489" t="s">
        <v>2103</v>
      </c>
      <c r="D18859" s="489" t="s">
        <v>18128</v>
      </c>
    </row>
    <row r="18860" spans="1:4">
      <c r="A18860" s="489" t="str">
        <f t="shared" si="294"/>
        <v>2331001749訪問リハビリテーション</v>
      </c>
      <c r="B18860" s="489">
        <v>2331001749</v>
      </c>
      <c r="C18860" s="489" t="s">
        <v>2104</v>
      </c>
      <c r="D18860" s="489" t="s">
        <v>18128</v>
      </c>
    </row>
    <row r="18861" spans="1:4">
      <c r="A18861" s="489" t="str">
        <f t="shared" si="294"/>
        <v>2331001749訪問看護</v>
      </c>
      <c r="B18861" s="489">
        <v>2331001749</v>
      </c>
      <c r="C18861" s="489" t="s">
        <v>2102</v>
      </c>
      <c r="D18861" s="489" t="s">
        <v>18128</v>
      </c>
    </row>
    <row r="18862" spans="1:4">
      <c r="A18862" s="489" t="str">
        <f t="shared" si="294"/>
        <v>2331105471介護予防訪問リハビリテーション</v>
      </c>
      <c r="B18862" s="489">
        <v>2331105471</v>
      </c>
      <c r="C18862" s="489" t="s">
        <v>2108</v>
      </c>
      <c r="D18862" s="489" t="s">
        <v>18129</v>
      </c>
    </row>
    <row r="18863" spans="1:4">
      <c r="A18863" s="489" t="str">
        <f t="shared" si="294"/>
        <v>2331105471介護予防訪問看護</v>
      </c>
      <c r="B18863" s="489">
        <v>2331105471</v>
      </c>
      <c r="C18863" s="489" t="s">
        <v>2103</v>
      </c>
      <c r="D18863" s="489" t="s">
        <v>18129</v>
      </c>
    </row>
    <row r="18864" spans="1:4">
      <c r="A18864" s="489" t="str">
        <f t="shared" si="294"/>
        <v>2331105471訪問リハビリテーション</v>
      </c>
      <c r="B18864" s="489">
        <v>2331105471</v>
      </c>
      <c r="C18864" s="489" t="s">
        <v>2104</v>
      </c>
      <c r="D18864" s="489" t="s">
        <v>18129</v>
      </c>
    </row>
    <row r="18865" spans="1:4">
      <c r="A18865" s="489" t="str">
        <f t="shared" si="294"/>
        <v>2331105471訪問看護</v>
      </c>
      <c r="B18865" s="489">
        <v>2331105471</v>
      </c>
      <c r="C18865" s="489" t="s">
        <v>2102</v>
      </c>
      <c r="D18865" s="489" t="s">
        <v>18129</v>
      </c>
    </row>
    <row r="18866" spans="1:4">
      <c r="A18866" s="489" t="str">
        <f t="shared" si="294"/>
        <v>2331501821訪問リハビリテーション</v>
      </c>
      <c r="B18866" s="489">
        <v>2331501821</v>
      </c>
      <c r="C18866" s="489" t="s">
        <v>2104</v>
      </c>
      <c r="D18866" s="489" t="s">
        <v>18130</v>
      </c>
    </row>
    <row r="18867" spans="1:4">
      <c r="A18867" s="489" t="str">
        <f t="shared" si="294"/>
        <v>2332003025介護予防訪問リハビリテーション</v>
      </c>
      <c r="B18867" s="489">
        <v>2332003025</v>
      </c>
      <c r="C18867" s="489" t="s">
        <v>2108</v>
      </c>
      <c r="D18867" s="489" t="s">
        <v>18131</v>
      </c>
    </row>
    <row r="18868" spans="1:4">
      <c r="A18868" s="489" t="str">
        <f t="shared" si="294"/>
        <v>2332003025介護予防訪問看護</v>
      </c>
      <c r="B18868" s="489">
        <v>2332003025</v>
      </c>
      <c r="C18868" s="489" t="s">
        <v>2103</v>
      </c>
      <c r="D18868" s="489" t="s">
        <v>18131</v>
      </c>
    </row>
    <row r="18869" spans="1:4">
      <c r="A18869" s="489" t="str">
        <f t="shared" si="294"/>
        <v>2332003025訪問リハビリテーション</v>
      </c>
      <c r="B18869" s="489">
        <v>2332003025</v>
      </c>
      <c r="C18869" s="489" t="s">
        <v>2104</v>
      </c>
      <c r="D18869" s="489" t="s">
        <v>18131</v>
      </c>
    </row>
    <row r="18870" spans="1:4">
      <c r="A18870" s="489" t="str">
        <f t="shared" si="294"/>
        <v>2332003025訪問看護</v>
      </c>
      <c r="B18870" s="489">
        <v>2332003025</v>
      </c>
      <c r="C18870" s="489" t="s">
        <v>2102</v>
      </c>
      <c r="D18870" s="489" t="s">
        <v>18131</v>
      </c>
    </row>
    <row r="18871" spans="1:4">
      <c r="A18871" s="489" t="str">
        <f t="shared" si="294"/>
        <v>2332003033介護予防訪問リハビリテーション</v>
      </c>
      <c r="B18871" s="489">
        <v>2332003033</v>
      </c>
      <c r="C18871" s="489" t="s">
        <v>2108</v>
      </c>
      <c r="D18871" s="489" t="s">
        <v>18132</v>
      </c>
    </row>
    <row r="18872" spans="1:4">
      <c r="A18872" s="489" t="str">
        <f t="shared" si="294"/>
        <v>2332003033介護予防訪問看護</v>
      </c>
      <c r="B18872" s="489">
        <v>2332003033</v>
      </c>
      <c r="C18872" s="489" t="s">
        <v>2103</v>
      </c>
      <c r="D18872" s="489" t="s">
        <v>18132</v>
      </c>
    </row>
    <row r="18873" spans="1:4">
      <c r="A18873" s="489" t="str">
        <f t="shared" si="294"/>
        <v>2332003033訪問リハビリテーション</v>
      </c>
      <c r="B18873" s="489">
        <v>2332003033</v>
      </c>
      <c r="C18873" s="489" t="s">
        <v>2104</v>
      </c>
      <c r="D18873" s="489" t="s">
        <v>18132</v>
      </c>
    </row>
    <row r="18874" spans="1:4">
      <c r="A18874" s="489" t="str">
        <f t="shared" si="294"/>
        <v>2332003033訪問看護</v>
      </c>
      <c r="B18874" s="489">
        <v>2332003033</v>
      </c>
      <c r="C18874" s="489" t="s">
        <v>2102</v>
      </c>
      <c r="D18874" s="489" t="s">
        <v>18132</v>
      </c>
    </row>
    <row r="18875" spans="1:4">
      <c r="A18875" s="489" t="str">
        <f t="shared" si="294"/>
        <v>2332003041介護予防訪問リハビリテーション</v>
      </c>
      <c r="B18875" s="489">
        <v>2332003041</v>
      </c>
      <c r="C18875" s="489" t="s">
        <v>2108</v>
      </c>
      <c r="D18875" s="489" t="s">
        <v>18133</v>
      </c>
    </row>
    <row r="18876" spans="1:4">
      <c r="A18876" s="489" t="str">
        <f t="shared" si="294"/>
        <v>2332003041介護予防訪問看護</v>
      </c>
      <c r="B18876" s="489">
        <v>2332003041</v>
      </c>
      <c r="C18876" s="489" t="s">
        <v>2103</v>
      </c>
      <c r="D18876" s="489" t="s">
        <v>18133</v>
      </c>
    </row>
    <row r="18877" spans="1:4">
      <c r="A18877" s="489" t="str">
        <f t="shared" si="294"/>
        <v>2332003041訪問リハビリテーション</v>
      </c>
      <c r="B18877" s="489">
        <v>2332003041</v>
      </c>
      <c r="C18877" s="489" t="s">
        <v>2104</v>
      </c>
      <c r="D18877" s="489" t="s">
        <v>18133</v>
      </c>
    </row>
    <row r="18878" spans="1:4">
      <c r="A18878" s="489" t="str">
        <f t="shared" si="294"/>
        <v>2332003041訪問看護</v>
      </c>
      <c r="B18878" s="489">
        <v>2332003041</v>
      </c>
      <c r="C18878" s="489" t="s">
        <v>2102</v>
      </c>
      <c r="D18878" s="489" t="s">
        <v>18133</v>
      </c>
    </row>
    <row r="18879" spans="1:4">
      <c r="A18879" s="489" t="str">
        <f t="shared" si="294"/>
        <v>2332003090介護予防訪問リハビリテーション</v>
      </c>
      <c r="B18879" s="489">
        <v>2332003090</v>
      </c>
      <c r="C18879" s="489" t="s">
        <v>2108</v>
      </c>
      <c r="D18879" s="489" t="s">
        <v>18134</v>
      </c>
    </row>
    <row r="18880" spans="1:4">
      <c r="A18880" s="489" t="str">
        <f t="shared" si="294"/>
        <v>2332003090介護予防訪問看護</v>
      </c>
      <c r="B18880" s="489">
        <v>2332003090</v>
      </c>
      <c r="C18880" s="489" t="s">
        <v>2103</v>
      </c>
      <c r="D18880" s="489" t="s">
        <v>18134</v>
      </c>
    </row>
    <row r="18881" spans="1:4">
      <c r="A18881" s="489" t="str">
        <f t="shared" si="294"/>
        <v>2332003090訪問リハビリテーション</v>
      </c>
      <c r="B18881" s="489">
        <v>2332003090</v>
      </c>
      <c r="C18881" s="489" t="s">
        <v>2104</v>
      </c>
      <c r="D18881" s="489" t="s">
        <v>18134</v>
      </c>
    </row>
    <row r="18882" spans="1:4">
      <c r="A18882" s="489" t="str">
        <f t="shared" ref="A18882:A18945" si="295">B18882&amp;C18882</f>
        <v>2332003090訪問看護</v>
      </c>
      <c r="B18882" s="489">
        <v>2332003090</v>
      </c>
      <c r="C18882" s="489" t="s">
        <v>2102</v>
      </c>
      <c r="D18882" s="489" t="s">
        <v>18134</v>
      </c>
    </row>
    <row r="18883" spans="1:4">
      <c r="A18883" s="489" t="str">
        <f t="shared" si="295"/>
        <v>2332003116介護予防訪問リハビリテーション</v>
      </c>
      <c r="B18883" s="489">
        <v>2332003116</v>
      </c>
      <c r="C18883" s="489" t="s">
        <v>2108</v>
      </c>
      <c r="D18883" s="489" t="s">
        <v>18135</v>
      </c>
    </row>
    <row r="18884" spans="1:4">
      <c r="A18884" s="489" t="str">
        <f t="shared" si="295"/>
        <v>2332003116介護予防訪問看護</v>
      </c>
      <c r="B18884" s="489">
        <v>2332003116</v>
      </c>
      <c r="C18884" s="489" t="s">
        <v>2103</v>
      </c>
      <c r="D18884" s="489" t="s">
        <v>18135</v>
      </c>
    </row>
    <row r="18885" spans="1:4">
      <c r="A18885" s="489" t="str">
        <f t="shared" si="295"/>
        <v>2332003116訪問リハビリテーション</v>
      </c>
      <c r="B18885" s="489">
        <v>2332003116</v>
      </c>
      <c r="C18885" s="489" t="s">
        <v>2104</v>
      </c>
      <c r="D18885" s="489" t="s">
        <v>18135</v>
      </c>
    </row>
    <row r="18886" spans="1:4">
      <c r="A18886" s="489" t="str">
        <f t="shared" si="295"/>
        <v>2332003116訪問看護</v>
      </c>
      <c r="B18886" s="489">
        <v>2332003116</v>
      </c>
      <c r="C18886" s="489" t="s">
        <v>2102</v>
      </c>
      <c r="D18886" s="489" t="s">
        <v>18135</v>
      </c>
    </row>
    <row r="18887" spans="1:4">
      <c r="A18887" s="489" t="str">
        <f t="shared" si="295"/>
        <v>2332003140介護予防訪問リハビリテーション</v>
      </c>
      <c r="B18887" s="489">
        <v>2332003140</v>
      </c>
      <c r="C18887" s="489" t="s">
        <v>2108</v>
      </c>
      <c r="D18887" s="489" t="s">
        <v>18136</v>
      </c>
    </row>
    <row r="18888" spans="1:4">
      <c r="A18888" s="489" t="str">
        <f t="shared" si="295"/>
        <v>2332003140介護予防訪問看護</v>
      </c>
      <c r="B18888" s="489">
        <v>2332003140</v>
      </c>
      <c r="C18888" s="489" t="s">
        <v>2103</v>
      </c>
      <c r="D18888" s="489" t="s">
        <v>18136</v>
      </c>
    </row>
    <row r="18889" spans="1:4">
      <c r="A18889" s="489" t="str">
        <f t="shared" si="295"/>
        <v>2332003140訪問リハビリテーション</v>
      </c>
      <c r="B18889" s="489">
        <v>2332003140</v>
      </c>
      <c r="C18889" s="489" t="s">
        <v>2104</v>
      </c>
      <c r="D18889" s="489" t="s">
        <v>18136</v>
      </c>
    </row>
    <row r="18890" spans="1:4">
      <c r="A18890" s="489" t="str">
        <f t="shared" si="295"/>
        <v>2332003140訪問看護</v>
      </c>
      <c r="B18890" s="489">
        <v>2332003140</v>
      </c>
      <c r="C18890" s="489" t="s">
        <v>2102</v>
      </c>
      <c r="D18890" s="489" t="s">
        <v>18136</v>
      </c>
    </row>
    <row r="18891" spans="1:4">
      <c r="A18891" s="489" t="str">
        <f t="shared" si="295"/>
        <v>2332003157介護予防訪問リハビリテーション</v>
      </c>
      <c r="B18891" s="489">
        <v>2332003157</v>
      </c>
      <c r="C18891" s="489" t="s">
        <v>2108</v>
      </c>
      <c r="D18891" s="489" t="s">
        <v>18137</v>
      </c>
    </row>
    <row r="18892" spans="1:4">
      <c r="A18892" s="489" t="str">
        <f t="shared" si="295"/>
        <v>2332003157介護予防訪問看護</v>
      </c>
      <c r="B18892" s="489">
        <v>2332003157</v>
      </c>
      <c r="C18892" s="489" t="s">
        <v>2103</v>
      </c>
      <c r="D18892" s="489" t="s">
        <v>18137</v>
      </c>
    </row>
    <row r="18893" spans="1:4">
      <c r="A18893" s="489" t="str">
        <f t="shared" si="295"/>
        <v>2332003157訪問リハビリテーション</v>
      </c>
      <c r="B18893" s="489">
        <v>2332003157</v>
      </c>
      <c r="C18893" s="489" t="s">
        <v>2104</v>
      </c>
      <c r="D18893" s="489" t="s">
        <v>18137</v>
      </c>
    </row>
    <row r="18894" spans="1:4">
      <c r="A18894" s="489" t="str">
        <f t="shared" si="295"/>
        <v>2332003157訪問看護</v>
      </c>
      <c r="B18894" s="489">
        <v>2332003157</v>
      </c>
      <c r="C18894" s="489" t="s">
        <v>2102</v>
      </c>
      <c r="D18894" s="489" t="s">
        <v>18137</v>
      </c>
    </row>
    <row r="18895" spans="1:4">
      <c r="A18895" s="489" t="str">
        <f t="shared" si="295"/>
        <v>2332003165介護予防訪問リハビリテーション</v>
      </c>
      <c r="B18895" s="489">
        <v>2332003165</v>
      </c>
      <c r="C18895" s="489" t="s">
        <v>2108</v>
      </c>
      <c r="D18895" s="489" t="s">
        <v>18138</v>
      </c>
    </row>
    <row r="18896" spans="1:4">
      <c r="A18896" s="489" t="str">
        <f t="shared" si="295"/>
        <v>2332003165介護予防訪問看護</v>
      </c>
      <c r="B18896" s="489">
        <v>2332003165</v>
      </c>
      <c r="C18896" s="489" t="s">
        <v>2103</v>
      </c>
      <c r="D18896" s="489" t="s">
        <v>18138</v>
      </c>
    </row>
    <row r="18897" spans="1:4">
      <c r="A18897" s="489" t="str">
        <f t="shared" si="295"/>
        <v>2332003165訪問リハビリテーション</v>
      </c>
      <c r="B18897" s="489">
        <v>2332003165</v>
      </c>
      <c r="C18897" s="489" t="s">
        <v>2104</v>
      </c>
      <c r="D18897" s="489" t="s">
        <v>18138</v>
      </c>
    </row>
    <row r="18898" spans="1:4">
      <c r="A18898" s="489" t="str">
        <f t="shared" si="295"/>
        <v>2332003165訪問看護</v>
      </c>
      <c r="B18898" s="489">
        <v>2332003165</v>
      </c>
      <c r="C18898" s="489" t="s">
        <v>2102</v>
      </c>
      <c r="D18898" s="489" t="s">
        <v>18138</v>
      </c>
    </row>
    <row r="18899" spans="1:4">
      <c r="A18899" s="489" t="str">
        <f t="shared" si="295"/>
        <v>2332003173介護予防訪問リハビリテーション</v>
      </c>
      <c r="B18899" s="489">
        <v>2332003173</v>
      </c>
      <c r="C18899" s="489" t="s">
        <v>2108</v>
      </c>
      <c r="D18899" s="489" t="s">
        <v>18139</v>
      </c>
    </row>
    <row r="18900" spans="1:4">
      <c r="A18900" s="489" t="str">
        <f t="shared" si="295"/>
        <v>2332003173介護予防訪問看護</v>
      </c>
      <c r="B18900" s="489">
        <v>2332003173</v>
      </c>
      <c r="C18900" s="489" t="s">
        <v>2103</v>
      </c>
      <c r="D18900" s="489" t="s">
        <v>18139</v>
      </c>
    </row>
    <row r="18901" spans="1:4">
      <c r="A18901" s="489" t="str">
        <f t="shared" si="295"/>
        <v>2332003173訪問リハビリテーション</v>
      </c>
      <c r="B18901" s="489">
        <v>2332003173</v>
      </c>
      <c r="C18901" s="489" t="s">
        <v>2104</v>
      </c>
      <c r="D18901" s="489" t="s">
        <v>18139</v>
      </c>
    </row>
    <row r="18902" spans="1:4">
      <c r="A18902" s="489" t="str">
        <f t="shared" si="295"/>
        <v>2332003173訪問看護</v>
      </c>
      <c r="B18902" s="489">
        <v>2332003173</v>
      </c>
      <c r="C18902" s="489" t="s">
        <v>2102</v>
      </c>
      <c r="D18902" s="489" t="s">
        <v>18139</v>
      </c>
    </row>
    <row r="18903" spans="1:4">
      <c r="A18903" s="489" t="str">
        <f t="shared" si="295"/>
        <v>2332003181介護予防訪問リハビリテーション</v>
      </c>
      <c r="B18903" s="489">
        <v>2332003181</v>
      </c>
      <c r="C18903" s="489" t="s">
        <v>2108</v>
      </c>
      <c r="D18903" s="489" t="s">
        <v>18140</v>
      </c>
    </row>
    <row r="18904" spans="1:4">
      <c r="A18904" s="489" t="str">
        <f t="shared" si="295"/>
        <v>2332003181介護予防訪問看護</v>
      </c>
      <c r="B18904" s="489">
        <v>2332003181</v>
      </c>
      <c r="C18904" s="489" t="s">
        <v>2103</v>
      </c>
      <c r="D18904" s="489" t="s">
        <v>18140</v>
      </c>
    </row>
    <row r="18905" spans="1:4">
      <c r="A18905" s="489" t="str">
        <f t="shared" si="295"/>
        <v>2332003181訪問リハビリテーション</v>
      </c>
      <c r="B18905" s="489">
        <v>2332003181</v>
      </c>
      <c r="C18905" s="489" t="s">
        <v>2104</v>
      </c>
      <c r="D18905" s="489" t="s">
        <v>18140</v>
      </c>
    </row>
    <row r="18906" spans="1:4">
      <c r="A18906" s="489" t="str">
        <f t="shared" si="295"/>
        <v>2332003181訪問看護</v>
      </c>
      <c r="B18906" s="489">
        <v>2332003181</v>
      </c>
      <c r="C18906" s="489" t="s">
        <v>2102</v>
      </c>
      <c r="D18906" s="489" t="s">
        <v>18140</v>
      </c>
    </row>
    <row r="18907" spans="1:4">
      <c r="A18907" s="489" t="str">
        <f t="shared" si="295"/>
        <v>2332003199介護予防訪問リハビリテーション</v>
      </c>
      <c r="B18907" s="489">
        <v>2332003199</v>
      </c>
      <c r="C18907" s="489" t="s">
        <v>2108</v>
      </c>
      <c r="D18907" s="489" t="s">
        <v>18141</v>
      </c>
    </row>
    <row r="18908" spans="1:4">
      <c r="A18908" s="489" t="str">
        <f t="shared" si="295"/>
        <v>2332003199介護予防訪問看護</v>
      </c>
      <c r="B18908" s="489">
        <v>2332003199</v>
      </c>
      <c r="C18908" s="489" t="s">
        <v>2103</v>
      </c>
      <c r="D18908" s="489" t="s">
        <v>18141</v>
      </c>
    </row>
    <row r="18909" spans="1:4">
      <c r="A18909" s="489" t="str">
        <f t="shared" si="295"/>
        <v>2332003199訪問リハビリテーション</v>
      </c>
      <c r="B18909" s="489">
        <v>2332003199</v>
      </c>
      <c r="C18909" s="489" t="s">
        <v>2104</v>
      </c>
      <c r="D18909" s="489" t="s">
        <v>18141</v>
      </c>
    </row>
    <row r="18910" spans="1:4">
      <c r="A18910" s="489" t="str">
        <f t="shared" si="295"/>
        <v>2332003199訪問看護</v>
      </c>
      <c r="B18910" s="489">
        <v>2332003199</v>
      </c>
      <c r="C18910" s="489" t="s">
        <v>2102</v>
      </c>
      <c r="D18910" s="489" t="s">
        <v>18141</v>
      </c>
    </row>
    <row r="18911" spans="1:4">
      <c r="A18911" s="489" t="str">
        <f t="shared" si="295"/>
        <v>2332003207介護予防訪問リハビリテーション</v>
      </c>
      <c r="B18911" s="489">
        <v>2332003207</v>
      </c>
      <c r="C18911" s="489" t="s">
        <v>2108</v>
      </c>
      <c r="D18911" s="489" t="s">
        <v>18142</v>
      </c>
    </row>
    <row r="18912" spans="1:4">
      <c r="A18912" s="489" t="str">
        <f t="shared" si="295"/>
        <v>2332003207介護予防訪問看護</v>
      </c>
      <c r="B18912" s="489">
        <v>2332003207</v>
      </c>
      <c r="C18912" s="489" t="s">
        <v>2103</v>
      </c>
      <c r="D18912" s="489" t="s">
        <v>18142</v>
      </c>
    </row>
    <row r="18913" spans="1:4">
      <c r="A18913" s="489" t="str">
        <f t="shared" si="295"/>
        <v>2332003207訪問リハビリテーション</v>
      </c>
      <c r="B18913" s="489">
        <v>2332003207</v>
      </c>
      <c r="C18913" s="489" t="s">
        <v>2104</v>
      </c>
      <c r="D18913" s="489" t="s">
        <v>18142</v>
      </c>
    </row>
    <row r="18914" spans="1:4">
      <c r="A18914" s="489" t="str">
        <f t="shared" si="295"/>
        <v>2332003207訪問看護</v>
      </c>
      <c r="B18914" s="489">
        <v>2332003207</v>
      </c>
      <c r="C18914" s="489" t="s">
        <v>2102</v>
      </c>
      <c r="D18914" s="489" t="s">
        <v>18142</v>
      </c>
    </row>
    <row r="18915" spans="1:4">
      <c r="A18915" s="489" t="str">
        <f t="shared" si="295"/>
        <v>2332003215介護予防訪問リハビリテーション</v>
      </c>
      <c r="B18915" s="489">
        <v>2332003215</v>
      </c>
      <c r="C18915" s="489" t="s">
        <v>2108</v>
      </c>
      <c r="D18915" s="489" t="s">
        <v>18143</v>
      </c>
    </row>
    <row r="18916" spans="1:4">
      <c r="A18916" s="489" t="str">
        <f t="shared" si="295"/>
        <v>2332003215介護予防訪問看護</v>
      </c>
      <c r="B18916" s="489">
        <v>2332003215</v>
      </c>
      <c r="C18916" s="489" t="s">
        <v>2103</v>
      </c>
      <c r="D18916" s="489" t="s">
        <v>18143</v>
      </c>
    </row>
    <row r="18917" spans="1:4">
      <c r="A18917" s="489" t="str">
        <f t="shared" si="295"/>
        <v>2332003215訪問リハビリテーション</v>
      </c>
      <c r="B18917" s="489">
        <v>2332003215</v>
      </c>
      <c r="C18917" s="489" t="s">
        <v>2104</v>
      </c>
      <c r="D18917" s="489" t="s">
        <v>18143</v>
      </c>
    </row>
    <row r="18918" spans="1:4">
      <c r="A18918" s="489" t="str">
        <f t="shared" si="295"/>
        <v>2332003215訪問看護</v>
      </c>
      <c r="B18918" s="489">
        <v>2332003215</v>
      </c>
      <c r="C18918" s="489" t="s">
        <v>2102</v>
      </c>
      <c r="D18918" s="489" t="s">
        <v>18143</v>
      </c>
    </row>
    <row r="18919" spans="1:4">
      <c r="A18919" s="489" t="str">
        <f t="shared" si="295"/>
        <v>2332003231介護予防訪問リハビリテーション</v>
      </c>
      <c r="B18919" s="489">
        <v>2332003231</v>
      </c>
      <c r="C18919" s="489" t="s">
        <v>2108</v>
      </c>
      <c r="D18919" s="489" t="s">
        <v>18144</v>
      </c>
    </row>
    <row r="18920" spans="1:4">
      <c r="A18920" s="489" t="str">
        <f t="shared" si="295"/>
        <v>2332003231介護予防訪問看護</v>
      </c>
      <c r="B18920" s="489">
        <v>2332003231</v>
      </c>
      <c r="C18920" s="489" t="s">
        <v>2103</v>
      </c>
      <c r="D18920" s="489" t="s">
        <v>18144</v>
      </c>
    </row>
    <row r="18921" spans="1:4">
      <c r="A18921" s="489" t="str">
        <f t="shared" si="295"/>
        <v>2332003231訪問リハビリテーション</v>
      </c>
      <c r="B18921" s="489">
        <v>2332003231</v>
      </c>
      <c r="C18921" s="489" t="s">
        <v>2104</v>
      </c>
      <c r="D18921" s="489" t="s">
        <v>18144</v>
      </c>
    </row>
    <row r="18922" spans="1:4">
      <c r="A18922" s="489" t="str">
        <f t="shared" si="295"/>
        <v>2332003231訪問看護</v>
      </c>
      <c r="B18922" s="489">
        <v>2332003231</v>
      </c>
      <c r="C18922" s="489" t="s">
        <v>2102</v>
      </c>
      <c r="D18922" s="489" t="s">
        <v>18144</v>
      </c>
    </row>
    <row r="18923" spans="1:4">
      <c r="A18923" s="489" t="str">
        <f t="shared" si="295"/>
        <v>2332003256介護予防訪問リハビリテーション</v>
      </c>
      <c r="B18923" s="489">
        <v>2332003256</v>
      </c>
      <c r="C18923" s="489" t="s">
        <v>2108</v>
      </c>
      <c r="D18923" s="489" t="s">
        <v>18145</v>
      </c>
    </row>
    <row r="18924" spans="1:4">
      <c r="A18924" s="489" t="str">
        <f t="shared" si="295"/>
        <v>2332003256介護予防訪問看護</v>
      </c>
      <c r="B18924" s="489">
        <v>2332003256</v>
      </c>
      <c r="C18924" s="489" t="s">
        <v>2103</v>
      </c>
      <c r="D18924" s="489" t="s">
        <v>18145</v>
      </c>
    </row>
    <row r="18925" spans="1:4">
      <c r="A18925" s="489" t="str">
        <f t="shared" si="295"/>
        <v>2332003256訪問リハビリテーション</v>
      </c>
      <c r="B18925" s="489">
        <v>2332003256</v>
      </c>
      <c r="C18925" s="489" t="s">
        <v>2104</v>
      </c>
      <c r="D18925" s="489" t="s">
        <v>18145</v>
      </c>
    </row>
    <row r="18926" spans="1:4">
      <c r="A18926" s="489" t="str">
        <f t="shared" si="295"/>
        <v>2332003256訪問看護</v>
      </c>
      <c r="B18926" s="489">
        <v>2332003256</v>
      </c>
      <c r="C18926" s="489" t="s">
        <v>2102</v>
      </c>
      <c r="D18926" s="489" t="s">
        <v>18145</v>
      </c>
    </row>
    <row r="18927" spans="1:4">
      <c r="A18927" s="489" t="str">
        <f t="shared" si="295"/>
        <v>2332003264介護予防訪問リハビリテーション</v>
      </c>
      <c r="B18927" s="489">
        <v>2332003264</v>
      </c>
      <c r="C18927" s="489" t="s">
        <v>2108</v>
      </c>
      <c r="D18927" s="489" t="s">
        <v>18146</v>
      </c>
    </row>
    <row r="18928" spans="1:4">
      <c r="A18928" s="489" t="str">
        <f t="shared" si="295"/>
        <v>2332003264介護予防訪問看護</v>
      </c>
      <c r="B18928" s="489">
        <v>2332003264</v>
      </c>
      <c r="C18928" s="489" t="s">
        <v>2103</v>
      </c>
      <c r="D18928" s="489" t="s">
        <v>18146</v>
      </c>
    </row>
    <row r="18929" spans="1:4">
      <c r="A18929" s="489" t="str">
        <f t="shared" si="295"/>
        <v>2332003264訪問リハビリテーション</v>
      </c>
      <c r="B18929" s="489">
        <v>2332003264</v>
      </c>
      <c r="C18929" s="489" t="s">
        <v>2104</v>
      </c>
      <c r="D18929" s="489" t="s">
        <v>18146</v>
      </c>
    </row>
    <row r="18930" spans="1:4">
      <c r="A18930" s="489" t="str">
        <f t="shared" si="295"/>
        <v>2332003264訪問看護</v>
      </c>
      <c r="B18930" s="489">
        <v>2332003264</v>
      </c>
      <c r="C18930" s="489" t="s">
        <v>2102</v>
      </c>
      <c r="D18930" s="489" t="s">
        <v>18146</v>
      </c>
    </row>
    <row r="18931" spans="1:4">
      <c r="A18931" s="489" t="str">
        <f t="shared" si="295"/>
        <v>2332003280介護予防訪問リハビリテーション</v>
      </c>
      <c r="B18931" s="489">
        <v>2332003280</v>
      </c>
      <c r="C18931" s="489" t="s">
        <v>2108</v>
      </c>
      <c r="D18931" s="489" t="s">
        <v>18147</v>
      </c>
    </row>
    <row r="18932" spans="1:4">
      <c r="A18932" s="489" t="str">
        <f t="shared" si="295"/>
        <v>2332003280介護予防訪問看護</v>
      </c>
      <c r="B18932" s="489">
        <v>2332003280</v>
      </c>
      <c r="C18932" s="489" t="s">
        <v>2103</v>
      </c>
      <c r="D18932" s="489" t="s">
        <v>18147</v>
      </c>
    </row>
    <row r="18933" spans="1:4">
      <c r="A18933" s="489" t="str">
        <f t="shared" si="295"/>
        <v>2332003280訪問リハビリテーション</v>
      </c>
      <c r="B18933" s="489">
        <v>2332003280</v>
      </c>
      <c r="C18933" s="489" t="s">
        <v>2104</v>
      </c>
      <c r="D18933" s="489" t="s">
        <v>18147</v>
      </c>
    </row>
    <row r="18934" spans="1:4">
      <c r="A18934" s="489" t="str">
        <f t="shared" si="295"/>
        <v>2332003280訪問看護</v>
      </c>
      <c r="B18934" s="489">
        <v>2332003280</v>
      </c>
      <c r="C18934" s="489" t="s">
        <v>2102</v>
      </c>
      <c r="D18934" s="489" t="s">
        <v>18147</v>
      </c>
    </row>
    <row r="18935" spans="1:4">
      <c r="A18935" s="489" t="str">
        <f t="shared" si="295"/>
        <v>2332003314介護予防訪問リハビリテーション</v>
      </c>
      <c r="B18935" s="489">
        <v>2332003314</v>
      </c>
      <c r="C18935" s="489" t="s">
        <v>2108</v>
      </c>
      <c r="D18935" s="489" t="s">
        <v>18148</v>
      </c>
    </row>
    <row r="18936" spans="1:4">
      <c r="A18936" s="489" t="str">
        <f t="shared" si="295"/>
        <v>2332003314介護予防訪問看護</v>
      </c>
      <c r="B18936" s="489">
        <v>2332003314</v>
      </c>
      <c r="C18936" s="489" t="s">
        <v>2103</v>
      </c>
      <c r="D18936" s="489" t="s">
        <v>18148</v>
      </c>
    </row>
    <row r="18937" spans="1:4">
      <c r="A18937" s="489" t="str">
        <f t="shared" si="295"/>
        <v>2332003314訪問リハビリテーション</v>
      </c>
      <c r="B18937" s="489">
        <v>2332003314</v>
      </c>
      <c r="C18937" s="489" t="s">
        <v>2104</v>
      </c>
      <c r="D18937" s="489" t="s">
        <v>18148</v>
      </c>
    </row>
    <row r="18938" spans="1:4">
      <c r="A18938" s="489" t="str">
        <f t="shared" si="295"/>
        <v>2332003314訪問看護</v>
      </c>
      <c r="B18938" s="489">
        <v>2332003314</v>
      </c>
      <c r="C18938" s="489" t="s">
        <v>2102</v>
      </c>
      <c r="D18938" s="489" t="s">
        <v>18148</v>
      </c>
    </row>
    <row r="18939" spans="1:4">
      <c r="A18939" s="489" t="str">
        <f t="shared" si="295"/>
        <v>2332003322介護予防訪問リハビリテーション</v>
      </c>
      <c r="B18939" s="489">
        <v>2332003322</v>
      </c>
      <c r="C18939" s="489" t="s">
        <v>2108</v>
      </c>
      <c r="D18939" s="489" t="s">
        <v>18149</v>
      </c>
    </row>
    <row r="18940" spans="1:4">
      <c r="A18940" s="489" t="str">
        <f t="shared" si="295"/>
        <v>2332003322介護予防訪問看護</v>
      </c>
      <c r="B18940" s="489">
        <v>2332003322</v>
      </c>
      <c r="C18940" s="489" t="s">
        <v>2103</v>
      </c>
      <c r="D18940" s="489" t="s">
        <v>18149</v>
      </c>
    </row>
    <row r="18941" spans="1:4">
      <c r="A18941" s="489" t="str">
        <f t="shared" si="295"/>
        <v>2332003322訪問リハビリテーション</v>
      </c>
      <c r="B18941" s="489">
        <v>2332003322</v>
      </c>
      <c r="C18941" s="489" t="s">
        <v>2104</v>
      </c>
      <c r="D18941" s="489" t="s">
        <v>18149</v>
      </c>
    </row>
    <row r="18942" spans="1:4">
      <c r="A18942" s="489" t="str">
        <f t="shared" si="295"/>
        <v>2332003322訪問看護</v>
      </c>
      <c r="B18942" s="489">
        <v>2332003322</v>
      </c>
      <c r="C18942" s="489" t="s">
        <v>2102</v>
      </c>
      <c r="D18942" s="489" t="s">
        <v>18149</v>
      </c>
    </row>
    <row r="18943" spans="1:4">
      <c r="A18943" s="489" t="str">
        <f t="shared" si="295"/>
        <v>2332003348介護予防訪問リハビリテーション</v>
      </c>
      <c r="B18943" s="489">
        <v>2332003348</v>
      </c>
      <c r="C18943" s="489" t="s">
        <v>2108</v>
      </c>
      <c r="D18943" s="489" t="s">
        <v>18150</v>
      </c>
    </row>
    <row r="18944" spans="1:4">
      <c r="A18944" s="489" t="str">
        <f t="shared" si="295"/>
        <v>2332003348介護予防訪問看護</v>
      </c>
      <c r="B18944" s="489">
        <v>2332003348</v>
      </c>
      <c r="C18944" s="489" t="s">
        <v>2103</v>
      </c>
      <c r="D18944" s="489" t="s">
        <v>18150</v>
      </c>
    </row>
    <row r="18945" spans="1:4">
      <c r="A18945" s="489" t="str">
        <f t="shared" si="295"/>
        <v>2332003348訪問リハビリテーション</v>
      </c>
      <c r="B18945" s="489">
        <v>2332003348</v>
      </c>
      <c r="C18945" s="489" t="s">
        <v>2104</v>
      </c>
      <c r="D18945" s="489" t="s">
        <v>18150</v>
      </c>
    </row>
    <row r="18946" spans="1:4">
      <c r="A18946" s="489" t="str">
        <f t="shared" ref="A18946:A19009" si="296">B18946&amp;C18946</f>
        <v>2332003348訪問看護</v>
      </c>
      <c r="B18946" s="489">
        <v>2332003348</v>
      </c>
      <c r="C18946" s="489" t="s">
        <v>2102</v>
      </c>
      <c r="D18946" s="489" t="s">
        <v>18150</v>
      </c>
    </row>
    <row r="18947" spans="1:4">
      <c r="A18947" s="489" t="str">
        <f t="shared" si="296"/>
        <v>2332003363介護予防訪問リハビリテーション</v>
      </c>
      <c r="B18947" s="489">
        <v>2332003363</v>
      </c>
      <c r="C18947" s="489" t="s">
        <v>2108</v>
      </c>
      <c r="D18947" s="489" t="s">
        <v>18151</v>
      </c>
    </row>
    <row r="18948" spans="1:4">
      <c r="A18948" s="489" t="str">
        <f t="shared" si="296"/>
        <v>2332003363介護予防訪問看護</v>
      </c>
      <c r="B18948" s="489">
        <v>2332003363</v>
      </c>
      <c r="C18948" s="489" t="s">
        <v>2103</v>
      </c>
      <c r="D18948" s="489" t="s">
        <v>18151</v>
      </c>
    </row>
    <row r="18949" spans="1:4">
      <c r="A18949" s="489" t="str">
        <f t="shared" si="296"/>
        <v>2332003363訪問リハビリテーション</v>
      </c>
      <c r="B18949" s="489">
        <v>2332003363</v>
      </c>
      <c r="C18949" s="489" t="s">
        <v>2104</v>
      </c>
      <c r="D18949" s="489" t="s">
        <v>18151</v>
      </c>
    </row>
    <row r="18950" spans="1:4">
      <c r="A18950" s="489" t="str">
        <f t="shared" si="296"/>
        <v>2332003363訪問看護</v>
      </c>
      <c r="B18950" s="489">
        <v>2332003363</v>
      </c>
      <c r="C18950" s="489" t="s">
        <v>2102</v>
      </c>
      <c r="D18950" s="489" t="s">
        <v>18151</v>
      </c>
    </row>
    <row r="18951" spans="1:4">
      <c r="A18951" s="489" t="str">
        <f t="shared" si="296"/>
        <v>2332003371介護予防訪問リハビリテーション</v>
      </c>
      <c r="B18951" s="489">
        <v>2332003371</v>
      </c>
      <c r="C18951" s="489" t="s">
        <v>2108</v>
      </c>
      <c r="D18951" s="489" t="s">
        <v>18131</v>
      </c>
    </row>
    <row r="18952" spans="1:4">
      <c r="A18952" s="489" t="str">
        <f t="shared" si="296"/>
        <v>2332003371介護予防訪問看護</v>
      </c>
      <c r="B18952" s="489">
        <v>2332003371</v>
      </c>
      <c r="C18952" s="489" t="s">
        <v>2103</v>
      </c>
      <c r="D18952" s="489" t="s">
        <v>18131</v>
      </c>
    </row>
    <row r="18953" spans="1:4">
      <c r="A18953" s="489" t="str">
        <f t="shared" si="296"/>
        <v>2332003371訪問リハビリテーション</v>
      </c>
      <c r="B18953" s="489">
        <v>2332003371</v>
      </c>
      <c r="C18953" s="489" t="s">
        <v>2104</v>
      </c>
      <c r="D18953" s="489" t="s">
        <v>18131</v>
      </c>
    </row>
    <row r="18954" spans="1:4">
      <c r="A18954" s="489" t="str">
        <f t="shared" si="296"/>
        <v>2332003371訪問看護</v>
      </c>
      <c r="B18954" s="489">
        <v>2332003371</v>
      </c>
      <c r="C18954" s="489" t="s">
        <v>2102</v>
      </c>
      <c r="D18954" s="489" t="s">
        <v>18131</v>
      </c>
    </row>
    <row r="18955" spans="1:4">
      <c r="A18955" s="489" t="str">
        <f t="shared" si="296"/>
        <v>2332003397介護予防訪問リハビリテーション</v>
      </c>
      <c r="B18955" s="489">
        <v>2332003397</v>
      </c>
      <c r="C18955" s="489" t="s">
        <v>2108</v>
      </c>
      <c r="D18955" s="489" t="s">
        <v>18152</v>
      </c>
    </row>
    <row r="18956" spans="1:4">
      <c r="A18956" s="489" t="str">
        <f t="shared" si="296"/>
        <v>2332003397介護予防訪問看護</v>
      </c>
      <c r="B18956" s="489">
        <v>2332003397</v>
      </c>
      <c r="C18956" s="489" t="s">
        <v>2103</v>
      </c>
      <c r="D18956" s="489" t="s">
        <v>18152</v>
      </c>
    </row>
    <row r="18957" spans="1:4">
      <c r="A18957" s="489" t="str">
        <f t="shared" si="296"/>
        <v>2332003397訪問リハビリテーション</v>
      </c>
      <c r="B18957" s="489">
        <v>2332003397</v>
      </c>
      <c r="C18957" s="489" t="s">
        <v>2104</v>
      </c>
      <c r="D18957" s="489" t="s">
        <v>18152</v>
      </c>
    </row>
    <row r="18958" spans="1:4">
      <c r="A18958" s="489" t="str">
        <f t="shared" si="296"/>
        <v>2332003397訪問看護</v>
      </c>
      <c r="B18958" s="489">
        <v>2332003397</v>
      </c>
      <c r="C18958" s="489" t="s">
        <v>2102</v>
      </c>
      <c r="D18958" s="489" t="s">
        <v>18152</v>
      </c>
    </row>
    <row r="18959" spans="1:4">
      <c r="A18959" s="489" t="str">
        <f t="shared" si="296"/>
        <v>2332003405介護予防訪問リハビリテーション</v>
      </c>
      <c r="B18959" s="489">
        <v>2332003405</v>
      </c>
      <c r="C18959" s="489" t="s">
        <v>2108</v>
      </c>
      <c r="D18959" s="489" t="s">
        <v>18153</v>
      </c>
    </row>
    <row r="18960" spans="1:4">
      <c r="A18960" s="489" t="str">
        <f t="shared" si="296"/>
        <v>2332003405介護予防訪問看護</v>
      </c>
      <c r="B18960" s="489">
        <v>2332003405</v>
      </c>
      <c r="C18960" s="489" t="s">
        <v>2103</v>
      </c>
      <c r="D18960" s="489" t="s">
        <v>18153</v>
      </c>
    </row>
    <row r="18961" spans="1:4">
      <c r="A18961" s="489" t="str">
        <f t="shared" si="296"/>
        <v>2332003405訪問リハビリテーション</v>
      </c>
      <c r="B18961" s="489">
        <v>2332003405</v>
      </c>
      <c r="C18961" s="489" t="s">
        <v>2104</v>
      </c>
      <c r="D18961" s="489" t="s">
        <v>18153</v>
      </c>
    </row>
    <row r="18962" spans="1:4">
      <c r="A18962" s="489" t="str">
        <f t="shared" si="296"/>
        <v>2332003405訪問看護</v>
      </c>
      <c r="B18962" s="489">
        <v>2332003405</v>
      </c>
      <c r="C18962" s="489" t="s">
        <v>2102</v>
      </c>
      <c r="D18962" s="489" t="s">
        <v>18153</v>
      </c>
    </row>
    <row r="18963" spans="1:4">
      <c r="A18963" s="489" t="str">
        <f t="shared" si="296"/>
        <v>2332003413介護予防訪問リハビリテーション</v>
      </c>
      <c r="B18963" s="489">
        <v>2332003413</v>
      </c>
      <c r="C18963" s="489" t="s">
        <v>2108</v>
      </c>
      <c r="D18963" s="489" t="s">
        <v>18154</v>
      </c>
    </row>
    <row r="18964" spans="1:4">
      <c r="A18964" s="489" t="str">
        <f t="shared" si="296"/>
        <v>2332003413介護予防訪問看護</v>
      </c>
      <c r="B18964" s="489">
        <v>2332003413</v>
      </c>
      <c r="C18964" s="489" t="s">
        <v>2103</v>
      </c>
      <c r="D18964" s="489" t="s">
        <v>18154</v>
      </c>
    </row>
    <row r="18965" spans="1:4">
      <c r="A18965" s="489" t="str">
        <f t="shared" si="296"/>
        <v>2332003413訪問リハビリテーション</v>
      </c>
      <c r="B18965" s="489">
        <v>2332003413</v>
      </c>
      <c r="C18965" s="489" t="s">
        <v>2104</v>
      </c>
      <c r="D18965" s="489" t="s">
        <v>18154</v>
      </c>
    </row>
    <row r="18966" spans="1:4">
      <c r="A18966" s="489" t="str">
        <f t="shared" si="296"/>
        <v>2332003413訪問看護</v>
      </c>
      <c r="B18966" s="489">
        <v>2332003413</v>
      </c>
      <c r="C18966" s="489" t="s">
        <v>2102</v>
      </c>
      <c r="D18966" s="489" t="s">
        <v>18154</v>
      </c>
    </row>
    <row r="18967" spans="1:4">
      <c r="A18967" s="489" t="str">
        <f t="shared" si="296"/>
        <v>2332003439介護予防訪問リハビリテーション</v>
      </c>
      <c r="B18967" s="489">
        <v>2332003439</v>
      </c>
      <c r="C18967" s="489" t="s">
        <v>2108</v>
      </c>
      <c r="D18967" s="489" t="s">
        <v>18155</v>
      </c>
    </row>
    <row r="18968" spans="1:4">
      <c r="A18968" s="489" t="str">
        <f t="shared" si="296"/>
        <v>2332003439介護予防訪問看護</v>
      </c>
      <c r="B18968" s="489">
        <v>2332003439</v>
      </c>
      <c r="C18968" s="489" t="s">
        <v>2103</v>
      </c>
      <c r="D18968" s="489" t="s">
        <v>18155</v>
      </c>
    </row>
    <row r="18969" spans="1:4">
      <c r="A18969" s="489" t="str">
        <f t="shared" si="296"/>
        <v>2332003439訪問リハビリテーション</v>
      </c>
      <c r="B18969" s="489">
        <v>2332003439</v>
      </c>
      <c r="C18969" s="489" t="s">
        <v>2104</v>
      </c>
      <c r="D18969" s="489" t="s">
        <v>18155</v>
      </c>
    </row>
    <row r="18970" spans="1:4">
      <c r="A18970" s="489" t="str">
        <f t="shared" si="296"/>
        <v>2332003439訪問看護</v>
      </c>
      <c r="B18970" s="489">
        <v>2332003439</v>
      </c>
      <c r="C18970" s="489" t="s">
        <v>2102</v>
      </c>
      <c r="D18970" s="489" t="s">
        <v>18155</v>
      </c>
    </row>
    <row r="18971" spans="1:4">
      <c r="A18971" s="489" t="str">
        <f t="shared" si="296"/>
        <v>2332003447介護予防訪問リハビリテーション</v>
      </c>
      <c r="B18971" s="489">
        <v>2332003447</v>
      </c>
      <c r="C18971" s="489" t="s">
        <v>2108</v>
      </c>
      <c r="D18971" s="489" t="s">
        <v>18156</v>
      </c>
    </row>
    <row r="18972" spans="1:4">
      <c r="A18972" s="489" t="str">
        <f t="shared" si="296"/>
        <v>2332003447介護予防訪問看護</v>
      </c>
      <c r="B18972" s="489">
        <v>2332003447</v>
      </c>
      <c r="C18972" s="489" t="s">
        <v>2103</v>
      </c>
      <c r="D18972" s="489" t="s">
        <v>18156</v>
      </c>
    </row>
    <row r="18973" spans="1:4">
      <c r="A18973" s="489" t="str">
        <f t="shared" si="296"/>
        <v>2332003447訪問リハビリテーション</v>
      </c>
      <c r="B18973" s="489">
        <v>2332003447</v>
      </c>
      <c r="C18973" s="489" t="s">
        <v>2104</v>
      </c>
      <c r="D18973" s="489" t="s">
        <v>18156</v>
      </c>
    </row>
    <row r="18974" spans="1:4">
      <c r="A18974" s="489" t="str">
        <f t="shared" si="296"/>
        <v>2332003447訪問看護</v>
      </c>
      <c r="B18974" s="489">
        <v>2332003447</v>
      </c>
      <c r="C18974" s="489" t="s">
        <v>2102</v>
      </c>
      <c r="D18974" s="489" t="s">
        <v>18156</v>
      </c>
    </row>
    <row r="18975" spans="1:4">
      <c r="A18975" s="489" t="str">
        <f t="shared" si="296"/>
        <v>2332003454介護予防訪問リハビリテーション</v>
      </c>
      <c r="B18975" s="489">
        <v>2332003454</v>
      </c>
      <c r="C18975" s="489" t="s">
        <v>2108</v>
      </c>
      <c r="D18975" s="489" t="s">
        <v>18157</v>
      </c>
    </row>
    <row r="18976" spans="1:4">
      <c r="A18976" s="489" t="str">
        <f t="shared" si="296"/>
        <v>2332003454介護予防訪問看護</v>
      </c>
      <c r="B18976" s="489">
        <v>2332003454</v>
      </c>
      <c r="C18976" s="489" t="s">
        <v>2103</v>
      </c>
      <c r="D18976" s="489" t="s">
        <v>18157</v>
      </c>
    </row>
    <row r="18977" spans="1:4">
      <c r="A18977" s="489" t="str">
        <f t="shared" si="296"/>
        <v>2332003454訪問リハビリテーション</v>
      </c>
      <c r="B18977" s="489">
        <v>2332003454</v>
      </c>
      <c r="C18977" s="489" t="s">
        <v>2104</v>
      </c>
      <c r="D18977" s="489" t="s">
        <v>18157</v>
      </c>
    </row>
    <row r="18978" spans="1:4">
      <c r="A18978" s="489" t="str">
        <f t="shared" si="296"/>
        <v>2332003454訪問看護</v>
      </c>
      <c r="B18978" s="489">
        <v>2332003454</v>
      </c>
      <c r="C18978" s="489" t="s">
        <v>2102</v>
      </c>
      <c r="D18978" s="489" t="s">
        <v>18157</v>
      </c>
    </row>
    <row r="18979" spans="1:4">
      <c r="A18979" s="489" t="str">
        <f t="shared" si="296"/>
        <v>2332003462介護予防訪問リハビリテーション</v>
      </c>
      <c r="B18979" s="489">
        <v>2332003462</v>
      </c>
      <c r="C18979" s="489" t="s">
        <v>2108</v>
      </c>
      <c r="D18979" s="489" t="s">
        <v>18158</v>
      </c>
    </row>
    <row r="18980" spans="1:4">
      <c r="A18980" s="489" t="str">
        <f t="shared" si="296"/>
        <v>2332003462介護予防訪問看護</v>
      </c>
      <c r="B18980" s="489">
        <v>2332003462</v>
      </c>
      <c r="C18980" s="489" t="s">
        <v>2103</v>
      </c>
      <c r="D18980" s="489" t="s">
        <v>18158</v>
      </c>
    </row>
    <row r="18981" spans="1:4">
      <c r="A18981" s="489" t="str">
        <f t="shared" si="296"/>
        <v>2332003462訪問リハビリテーション</v>
      </c>
      <c r="B18981" s="489">
        <v>2332003462</v>
      </c>
      <c r="C18981" s="489" t="s">
        <v>2104</v>
      </c>
      <c r="D18981" s="489" t="s">
        <v>18158</v>
      </c>
    </row>
    <row r="18982" spans="1:4">
      <c r="A18982" s="489" t="str">
        <f t="shared" si="296"/>
        <v>2332003462訪問看護</v>
      </c>
      <c r="B18982" s="489">
        <v>2332003462</v>
      </c>
      <c r="C18982" s="489" t="s">
        <v>2102</v>
      </c>
      <c r="D18982" s="489" t="s">
        <v>18158</v>
      </c>
    </row>
    <row r="18983" spans="1:4">
      <c r="A18983" s="489" t="str">
        <f t="shared" si="296"/>
        <v>2332003488介護予防訪問リハビリテーション</v>
      </c>
      <c r="B18983" s="489">
        <v>2332003488</v>
      </c>
      <c r="C18983" s="489" t="s">
        <v>2108</v>
      </c>
      <c r="D18983" s="489" t="s">
        <v>18159</v>
      </c>
    </row>
    <row r="18984" spans="1:4">
      <c r="A18984" s="489" t="str">
        <f t="shared" si="296"/>
        <v>2332003488介護予防訪問看護</v>
      </c>
      <c r="B18984" s="489">
        <v>2332003488</v>
      </c>
      <c r="C18984" s="489" t="s">
        <v>2103</v>
      </c>
      <c r="D18984" s="489" t="s">
        <v>18159</v>
      </c>
    </row>
    <row r="18985" spans="1:4">
      <c r="A18985" s="489" t="str">
        <f t="shared" si="296"/>
        <v>2332003488訪問リハビリテーション</v>
      </c>
      <c r="B18985" s="489">
        <v>2332003488</v>
      </c>
      <c r="C18985" s="489" t="s">
        <v>2104</v>
      </c>
      <c r="D18985" s="489" t="s">
        <v>18159</v>
      </c>
    </row>
    <row r="18986" spans="1:4">
      <c r="A18986" s="489" t="str">
        <f t="shared" si="296"/>
        <v>2332003488訪問看護</v>
      </c>
      <c r="B18986" s="489">
        <v>2332003488</v>
      </c>
      <c r="C18986" s="489" t="s">
        <v>2102</v>
      </c>
      <c r="D18986" s="489" t="s">
        <v>18159</v>
      </c>
    </row>
    <row r="18987" spans="1:4">
      <c r="A18987" s="489" t="str">
        <f t="shared" si="296"/>
        <v>2332003504介護予防訪問リハビリテーション</v>
      </c>
      <c r="B18987" s="489">
        <v>2332003504</v>
      </c>
      <c r="C18987" s="489" t="s">
        <v>2108</v>
      </c>
      <c r="D18987" s="489" t="s">
        <v>18160</v>
      </c>
    </row>
    <row r="18988" spans="1:4">
      <c r="A18988" s="489" t="str">
        <f t="shared" si="296"/>
        <v>2332003504介護予防訪問看護</v>
      </c>
      <c r="B18988" s="489">
        <v>2332003504</v>
      </c>
      <c r="C18988" s="489" t="s">
        <v>2103</v>
      </c>
      <c r="D18988" s="489" t="s">
        <v>18160</v>
      </c>
    </row>
    <row r="18989" spans="1:4">
      <c r="A18989" s="489" t="str">
        <f t="shared" si="296"/>
        <v>2332003504訪問リハビリテーション</v>
      </c>
      <c r="B18989" s="489">
        <v>2332003504</v>
      </c>
      <c r="C18989" s="489" t="s">
        <v>2104</v>
      </c>
      <c r="D18989" s="489" t="s">
        <v>18160</v>
      </c>
    </row>
    <row r="18990" spans="1:4">
      <c r="A18990" s="489" t="str">
        <f t="shared" si="296"/>
        <v>2332003504訪問看護</v>
      </c>
      <c r="B18990" s="489">
        <v>2332003504</v>
      </c>
      <c r="C18990" s="489" t="s">
        <v>2102</v>
      </c>
      <c r="D18990" s="489" t="s">
        <v>18160</v>
      </c>
    </row>
    <row r="18991" spans="1:4">
      <c r="A18991" s="489" t="str">
        <f t="shared" si="296"/>
        <v>2332003512介護予防訪問リハビリテーション</v>
      </c>
      <c r="B18991" s="489">
        <v>2332003512</v>
      </c>
      <c r="C18991" s="489" t="s">
        <v>2108</v>
      </c>
      <c r="D18991" s="489" t="s">
        <v>18161</v>
      </c>
    </row>
    <row r="18992" spans="1:4">
      <c r="A18992" s="489" t="str">
        <f t="shared" si="296"/>
        <v>2332003512介護予防訪問看護</v>
      </c>
      <c r="B18992" s="489">
        <v>2332003512</v>
      </c>
      <c r="C18992" s="489" t="s">
        <v>2103</v>
      </c>
      <c r="D18992" s="489" t="s">
        <v>18161</v>
      </c>
    </row>
    <row r="18993" spans="1:4">
      <c r="A18993" s="489" t="str">
        <f t="shared" si="296"/>
        <v>2332003512訪問リハビリテーション</v>
      </c>
      <c r="B18993" s="489">
        <v>2332003512</v>
      </c>
      <c r="C18993" s="489" t="s">
        <v>2104</v>
      </c>
      <c r="D18993" s="489" t="s">
        <v>18161</v>
      </c>
    </row>
    <row r="18994" spans="1:4">
      <c r="A18994" s="489" t="str">
        <f t="shared" si="296"/>
        <v>2332003512訪問看護</v>
      </c>
      <c r="B18994" s="489">
        <v>2332003512</v>
      </c>
      <c r="C18994" s="489" t="s">
        <v>2102</v>
      </c>
      <c r="D18994" s="489" t="s">
        <v>18161</v>
      </c>
    </row>
    <row r="18995" spans="1:4">
      <c r="A18995" s="489" t="str">
        <f t="shared" si="296"/>
        <v>2332003538介護予防訪問リハビリテーション</v>
      </c>
      <c r="B18995" s="489">
        <v>2332003538</v>
      </c>
      <c r="C18995" s="489" t="s">
        <v>2108</v>
      </c>
      <c r="D18995" s="489" t="s">
        <v>18162</v>
      </c>
    </row>
    <row r="18996" spans="1:4">
      <c r="A18996" s="489" t="str">
        <f t="shared" si="296"/>
        <v>2332003538介護予防訪問看護</v>
      </c>
      <c r="B18996" s="489">
        <v>2332003538</v>
      </c>
      <c r="C18996" s="489" t="s">
        <v>2103</v>
      </c>
      <c r="D18996" s="489" t="s">
        <v>18162</v>
      </c>
    </row>
    <row r="18997" spans="1:4">
      <c r="A18997" s="489" t="str">
        <f t="shared" si="296"/>
        <v>2332003538訪問リハビリテーション</v>
      </c>
      <c r="B18997" s="489">
        <v>2332003538</v>
      </c>
      <c r="C18997" s="489" t="s">
        <v>2104</v>
      </c>
      <c r="D18997" s="489" t="s">
        <v>18162</v>
      </c>
    </row>
    <row r="18998" spans="1:4">
      <c r="A18998" s="489" t="str">
        <f t="shared" si="296"/>
        <v>2332003538訪問看護</v>
      </c>
      <c r="B18998" s="489">
        <v>2332003538</v>
      </c>
      <c r="C18998" s="489" t="s">
        <v>2102</v>
      </c>
      <c r="D18998" s="489" t="s">
        <v>18162</v>
      </c>
    </row>
    <row r="18999" spans="1:4">
      <c r="A18999" s="489" t="str">
        <f t="shared" si="296"/>
        <v>2332003561介護予防訪問リハビリテーション</v>
      </c>
      <c r="B18999" s="489">
        <v>2332003561</v>
      </c>
      <c r="C18999" s="489" t="s">
        <v>2108</v>
      </c>
      <c r="D18999" s="489" t="s">
        <v>18163</v>
      </c>
    </row>
    <row r="19000" spans="1:4">
      <c r="A19000" s="489" t="str">
        <f t="shared" si="296"/>
        <v>2332003561介護予防訪問看護</v>
      </c>
      <c r="B19000" s="489">
        <v>2332003561</v>
      </c>
      <c r="C19000" s="489" t="s">
        <v>2103</v>
      </c>
      <c r="D19000" s="489" t="s">
        <v>18163</v>
      </c>
    </row>
    <row r="19001" spans="1:4">
      <c r="A19001" s="489" t="str">
        <f t="shared" si="296"/>
        <v>2332003561訪問リハビリテーション</v>
      </c>
      <c r="B19001" s="489">
        <v>2332003561</v>
      </c>
      <c r="C19001" s="489" t="s">
        <v>2104</v>
      </c>
      <c r="D19001" s="489" t="s">
        <v>18163</v>
      </c>
    </row>
    <row r="19002" spans="1:4">
      <c r="A19002" s="489" t="str">
        <f t="shared" si="296"/>
        <v>2332003561訪問看護</v>
      </c>
      <c r="B19002" s="489">
        <v>2332003561</v>
      </c>
      <c r="C19002" s="489" t="s">
        <v>2102</v>
      </c>
      <c r="D19002" s="489" t="s">
        <v>18163</v>
      </c>
    </row>
    <row r="19003" spans="1:4">
      <c r="A19003" s="489" t="str">
        <f t="shared" si="296"/>
        <v>2332003579介護予防訪問リハビリテーション</v>
      </c>
      <c r="B19003" s="489">
        <v>2332003579</v>
      </c>
      <c r="C19003" s="489" t="s">
        <v>2108</v>
      </c>
      <c r="D19003" s="489" t="s">
        <v>18164</v>
      </c>
    </row>
    <row r="19004" spans="1:4">
      <c r="A19004" s="489" t="str">
        <f t="shared" si="296"/>
        <v>2332003579介護予防訪問看護</v>
      </c>
      <c r="B19004" s="489">
        <v>2332003579</v>
      </c>
      <c r="C19004" s="489" t="s">
        <v>2103</v>
      </c>
      <c r="D19004" s="489" t="s">
        <v>18164</v>
      </c>
    </row>
    <row r="19005" spans="1:4">
      <c r="A19005" s="489" t="str">
        <f t="shared" si="296"/>
        <v>2332003579訪問リハビリテーション</v>
      </c>
      <c r="B19005" s="489">
        <v>2332003579</v>
      </c>
      <c r="C19005" s="489" t="s">
        <v>2104</v>
      </c>
      <c r="D19005" s="489" t="s">
        <v>18164</v>
      </c>
    </row>
    <row r="19006" spans="1:4">
      <c r="A19006" s="489" t="str">
        <f t="shared" si="296"/>
        <v>2332003579訪問看護</v>
      </c>
      <c r="B19006" s="489">
        <v>2332003579</v>
      </c>
      <c r="C19006" s="489" t="s">
        <v>2102</v>
      </c>
      <c r="D19006" s="489" t="s">
        <v>18164</v>
      </c>
    </row>
    <row r="19007" spans="1:4">
      <c r="A19007" s="489" t="str">
        <f t="shared" si="296"/>
        <v>2332003587介護予防訪問リハビリテーション</v>
      </c>
      <c r="B19007" s="489">
        <v>2332003587</v>
      </c>
      <c r="C19007" s="489" t="s">
        <v>2108</v>
      </c>
      <c r="D19007" s="489" t="s">
        <v>18165</v>
      </c>
    </row>
    <row r="19008" spans="1:4">
      <c r="A19008" s="489" t="str">
        <f t="shared" si="296"/>
        <v>2332003587介護予防訪問看護</v>
      </c>
      <c r="B19008" s="489">
        <v>2332003587</v>
      </c>
      <c r="C19008" s="489" t="s">
        <v>2103</v>
      </c>
      <c r="D19008" s="489" t="s">
        <v>18165</v>
      </c>
    </row>
    <row r="19009" spans="1:4">
      <c r="A19009" s="489" t="str">
        <f t="shared" si="296"/>
        <v>2332003587訪問リハビリテーション</v>
      </c>
      <c r="B19009" s="489">
        <v>2332003587</v>
      </c>
      <c r="C19009" s="489" t="s">
        <v>2104</v>
      </c>
      <c r="D19009" s="489" t="s">
        <v>18165</v>
      </c>
    </row>
    <row r="19010" spans="1:4">
      <c r="A19010" s="489" t="str">
        <f t="shared" ref="A19010:A19073" si="297">B19010&amp;C19010</f>
        <v>2332003587訪問看護</v>
      </c>
      <c r="B19010" s="489">
        <v>2332003587</v>
      </c>
      <c r="C19010" s="489" t="s">
        <v>2102</v>
      </c>
      <c r="D19010" s="489" t="s">
        <v>18165</v>
      </c>
    </row>
    <row r="19011" spans="1:4">
      <c r="A19011" s="489" t="str">
        <f t="shared" si="297"/>
        <v>2332003611介護予防訪問リハビリテーション</v>
      </c>
      <c r="B19011" s="489">
        <v>2332003611</v>
      </c>
      <c r="C19011" s="489" t="s">
        <v>2108</v>
      </c>
      <c r="D19011" s="489" t="s">
        <v>18166</v>
      </c>
    </row>
    <row r="19012" spans="1:4">
      <c r="A19012" s="489" t="str">
        <f t="shared" si="297"/>
        <v>2332003611介護予防訪問看護</v>
      </c>
      <c r="B19012" s="489">
        <v>2332003611</v>
      </c>
      <c r="C19012" s="489" t="s">
        <v>2103</v>
      </c>
      <c r="D19012" s="489" t="s">
        <v>18166</v>
      </c>
    </row>
    <row r="19013" spans="1:4">
      <c r="A19013" s="489" t="str">
        <f t="shared" si="297"/>
        <v>2332003611訪問リハビリテーション</v>
      </c>
      <c r="B19013" s="489">
        <v>2332003611</v>
      </c>
      <c r="C19013" s="489" t="s">
        <v>2104</v>
      </c>
      <c r="D19013" s="489" t="s">
        <v>18166</v>
      </c>
    </row>
    <row r="19014" spans="1:4">
      <c r="A19014" s="489" t="str">
        <f t="shared" si="297"/>
        <v>2332003611訪問看護</v>
      </c>
      <c r="B19014" s="489">
        <v>2332003611</v>
      </c>
      <c r="C19014" s="489" t="s">
        <v>2102</v>
      </c>
      <c r="D19014" s="489" t="s">
        <v>18166</v>
      </c>
    </row>
    <row r="19015" spans="1:4">
      <c r="A19015" s="489" t="str">
        <f t="shared" si="297"/>
        <v>2332003629介護予防訪問リハビリテーション</v>
      </c>
      <c r="B19015" s="489">
        <v>2332003629</v>
      </c>
      <c r="C19015" s="489" t="s">
        <v>2108</v>
      </c>
      <c r="D19015" s="489" t="s">
        <v>18167</v>
      </c>
    </row>
    <row r="19016" spans="1:4">
      <c r="A19016" s="489" t="str">
        <f t="shared" si="297"/>
        <v>2332003629介護予防訪問看護</v>
      </c>
      <c r="B19016" s="489">
        <v>2332003629</v>
      </c>
      <c r="C19016" s="489" t="s">
        <v>2103</v>
      </c>
      <c r="D19016" s="489" t="s">
        <v>18167</v>
      </c>
    </row>
    <row r="19017" spans="1:4">
      <c r="A19017" s="489" t="str">
        <f t="shared" si="297"/>
        <v>2332003629訪問リハビリテーション</v>
      </c>
      <c r="B19017" s="489">
        <v>2332003629</v>
      </c>
      <c r="C19017" s="489" t="s">
        <v>2104</v>
      </c>
      <c r="D19017" s="489" t="s">
        <v>18167</v>
      </c>
    </row>
    <row r="19018" spans="1:4">
      <c r="A19018" s="489" t="str">
        <f t="shared" si="297"/>
        <v>2332003629訪問看護</v>
      </c>
      <c r="B19018" s="489">
        <v>2332003629</v>
      </c>
      <c r="C19018" s="489" t="s">
        <v>2102</v>
      </c>
      <c r="D19018" s="489" t="s">
        <v>18167</v>
      </c>
    </row>
    <row r="19019" spans="1:4">
      <c r="A19019" s="489" t="str">
        <f t="shared" si="297"/>
        <v>2332003637介護予防訪問リハビリテーション</v>
      </c>
      <c r="B19019" s="489">
        <v>2332003637</v>
      </c>
      <c r="C19019" s="489" t="s">
        <v>2108</v>
      </c>
      <c r="D19019" s="489" t="s">
        <v>18168</v>
      </c>
    </row>
    <row r="19020" spans="1:4">
      <c r="A19020" s="489" t="str">
        <f t="shared" si="297"/>
        <v>2332003637介護予防訪問看護</v>
      </c>
      <c r="B19020" s="489">
        <v>2332003637</v>
      </c>
      <c r="C19020" s="489" t="s">
        <v>2103</v>
      </c>
      <c r="D19020" s="489" t="s">
        <v>18168</v>
      </c>
    </row>
    <row r="19021" spans="1:4">
      <c r="A19021" s="489" t="str">
        <f t="shared" si="297"/>
        <v>2332003637訪問リハビリテーション</v>
      </c>
      <c r="B19021" s="489">
        <v>2332003637</v>
      </c>
      <c r="C19021" s="489" t="s">
        <v>2104</v>
      </c>
      <c r="D19021" s="489" t="s">
        <v>18168</v>
      </c>
    </row>
    <row r="19022" spans="1:4">
      <c r="A19022" s="489" t="str">
        <f t="shared" si="297"/>
        <v>2332003637訪問看護</v>
      </c>
      <c r="B19022" s="489">
        <v>2332003637</v>
      </c>
      <c r="C19022" s="489" t="s">
        <v>2102</v>
      </c>
      <c r="D19022" s="489" t="s">
        <v>18168</v>
      </c>
    </row>
    <row r="19023" spans="1:4">
      <c r="A19023" s="489" t="str">
        <f t="shared" si="297"/>
        <v>2332003645介護予防訪問リハビリテーション</v>
      </c>
      <c r="B19023" s="489">
        <v>2332003645</v>
      </c>
      <c r="C19023" s="489" t="s">
        <v>2108</v>
      </c>
      <c r="D19023" s="489" t="s">
        <v>18169</v>
      </c>
    </row>
    <row r="19024" spans="1:4">
      <c r="A19024" s="489" t="str">
        <f t="shared" si="297"/>
        <v>2332003645介護予防訪問看護</v>
      </c>
      <c r="B19024" s="489">
        <v>2332003645</v>
      </c>
      <c r="C19024" s="489" t="s">
        <v>2103</v>
      </c>
      <c r="D19024" s="489" t="s">
        <v>18169</v>
      </c>
    </row>
    <row r="19025" spans="1:4">
      <c r="A19025" s="489" t="str">
        <f t="shared" si="297"/>
        <v>2332003645訪問リハビリテーション</v>
      </c>
      <c r="B19025" s="489">
        <v>2332003645</v>
      </c>
      <c r="C19025" s="489" t="s">
        <v>2104</v>
      </c>
      <c r="D19025" s="489" t="s">
        <v>18169</v>
      </c>
    </row>
    <row r="19026" spans="1:4">
      <c r="A19026" s="489" t="str">
        <f t="shared" si="297"/>
        <v>2332003645訪問看護</v>
      </c>
      <c r="B19026" s="489">
        <v>2332003645</v>
      </c>
      <c r="C19026" s="489" t="s">
        <v>2102</v>
      </c>
      <c r="D19026" s="489" t="s">
        <v>18169</v>
      </c>
    </row>
    <row r="19027" spans="1:4">
      <c r="A19027" s="489" t="str">
        <f t="shared" si="297"/>
        <v>2332003652介護予防訪問リハビリテーション</v>
      </c>
      <c r="B19027" s="489">
        <v>2332003652</v>
      </c>
      <c r="C19027" s="489" t="s">
        <v>2108</v>
      </c>
      <c r="D19027" s="489" t="s">
        <v>18170</v>
      </c>
    </row>
    <row r="19028" spans="1:4">
      <c r="A19028" s="489" t="str">
        <f t="shared" si="297"/>
        <v>2332003652介護予防訪問看護</v>
      </c>
      <c r="B19028" s="489">
        <v>2332003652</v>
      </c>
      <c r="C19028" s="489" t="s">
        <v>2103</v>
      </c>
      <c r="D19028" s="489" t="s">
        <v>18170</v>
      </c>
    </row>
    <row r="19029" spans="1:4">
      <c r="A19029" s="489" t="str">
        <f t="shared" si="297"/>
        <v>2332003652訪問リハビリテーション</v>
      </c>
      <c r="B19029" s="489">
        <v>2332003652</v>
      </c>
      <c r="C19029" s="489" t="s">
        <v>2104</v>
      </c>
      <c r="D19029" s="489" t="s">
        <v>18170</v>
      </c>
    </row>
    <row r="19030" spans="1:4">
      <c r="A19030" s="489" t="str">
        <f t="shared" si="297"/>
        <v>2332003652訪問看護</v>
      </c>
      <c r="B19030" s="489">
        <v>2332003652</v>
      </c>
      <c r="C19030" s="489" t="s">
        <v>2102</v>
      </c>
      <c r="D19030" s="489" t="s">
        <v>18170</v>
      </c>
    </row>
    <row r="19031" spans="1:4">
      <c r="A19031" s="489" t="str">
        <f t="shared" si="297"/>
        <v>2332003678介護予防訪問リハビリテーション</v>
      </c>
      <c r="B19031" s="489">
        <v>2332003678</v>
      </c>
      <c r="C19031" s="489" t="s">
        <v>2108</v>
      </c>
      <c r="D19031" s="489" t="s">
        <v>18171</v>
      </c>
    </row>
    <row r="19032" spans="1:4">
      <c r="A19032" s="489" t="str">
        <f t="shared" si="297"/>
        <v>2332003678介護予防訪問看護</v>
      </c>
      <c r="B19032" s="489">
        <v>2332003678</v>
      </c>
      <c r="C19032" s="489" t="s">
        <v>2103</v>
      </c>
      <c r="D19032" s="489" t="s">
        <v>18171</v>
      </c>
    </row>
    <row r="19033" spans="1:4">
      <c r="A19033" s="489" t="str">
        <f t="shared" si="297"/>
        <v>2332003678訪問リハビリテーション</v>
      </c>
      <c r="B19033" s="489">
        <v>2332003678</v>
      </c>
      <c r="C19033" s="489" t="s">
        <v>2104</v>
      </c>
      <c r="D19033" s="489" t="s">
        <v>18171</v>
      </c>
    </row>
    <row r="19034" spans="1:4">
      <c r="A19034" s="489" t="str">
        <f t="shared" si="297"/>
        <v>2332003678訪問看護</v>
      </c>
      <c r="B19034" s="489">
        <v>2332003678</v>
      </c>
      <c r="C19034" s="489" t="s">
        <v>2102</v>
      </c>
      <c r="D19034" s="489" t="s">
        <v>18171</v>
      </c>
    </row>
    <row r="19035" spans="1:4">
      <c r="A19035" s="489" t="str">
        <f t="shared" si="297"/>
        <v>2332003686介護予防訪問リハビリテーション</v>
      </c>
      <c r="B19035" s="489">
        <v>2332003686</v>
      </c>
      <c r="C19035" s="489" t="s">
        <v>2108</v>
      </c>
      <c r="D19035" s="489" t="s">
        <v>18172</v>
      </c>
    </row>
    <row r="19036" spans="1:4">
      <c r="A19036" s="489" t="str">
        <f t="shared" si="297"/>
        <v>2332003686介護予防訪問看護</v>
      </c>
      <c r="B19036" s="489">
        <v>2332003686</v>
      </c>
      <c r="C19036" s="489" t="s">
        <v>2103</v>
      </c>
      <c r="D19036" s="489" t="s">
        <v>18172</v>
      </c>
    </row>
    <row r="19037" spans="1:4">
      <c r="A19037" s="489" t="str">
        <f t="shared" si="297"/>
        <v>2332003686訪問リハビリテーション</v>
      </c>
      <c r="B19037" s="489">
        <v>2332003686</v>
      </c>
      <c r="C19037" s="489" t="s">
        <v>2104</v>
      </c>
      <c r="D19037" s="489" t="s">
        <v>18172</v>
      </c>
    </row>
    <row r="19038" spans="1:4">
      <c r="A19038" s="489" t="str">
        <f t="shared" si="297"/>
        <v>2332003686訪問看護</v>
      </c>
      <c r="B19038" s="489">
        <v>2332003686</v>
      </c>
      <c r="C19038" s="489" t="s">
        <v>2102</v>
      </c>
      <c r="D19038" s="489" t="s">
        <v>18172</v>
      </c>
    </row>
    <row r="19039" spans="1:4">
      <c r="A19039" s="489" t="str">
        <f t="shared" si="297"/>
        <v>2332003702介護予防訪問リハビリテーション</v>
      </c>
      <c r="B19039" s="489">
        <v>2332003702</v>
      </c>
      <c r="C19039" s="489" t="s">
        <v>2108</v>
      </c>
      <c r="D19039" s="489" t="s">
        <v>18156</v>
      </c>
    </row>
    <row r="19040" spans="1:4">
      <c r="A19040" s="489" t="str">
        <f t="shared" si="297"/>
        <v>2332003702介護予防訪問看護</v>
      </c>
      <c r="B19040" s="489">
        <v>2332003702</v>
      </c>
      <c r="C19040" s="489" t="s">
        <v>2103</v>
      </c>
      <c r="D19040" s="489" t="s">
        <v>18156</v>
      </c>
    </row>
    <row r="19041" spans="1:4">
      <c r="A19041" s="489" t="str">
        <f t="shared" si="297"/>
        <v>2332003702訪問リハビリテーション</v>
      </c>
      <c r="B19041" s="489">
        <v>2332003702</v>
      </c>
      <c r="C19041" s="489" t="s">
        <v>2104</v>
      </c>
      <c r="D19041" s="489" t="s">
        <v>18156</v>
      </c>
    </row>
    <row r="19042" spans="1:4">
      <c r="A19042" s="489" t="str">
        <f t="shared" si="297"/>
        <v>2332003702訪問看護</v>
      </c>
      <c r="B19042" s="489">
        <v>2332003702</v>
      </c>
      <c r="C19042" s="489" t="s">
        <v>2102</v>
      </c>
      <c r="D19042" s="489" t="s">
        <v>18156</v>
      </c>
    </row>
    <row r="19043" spans="1:4">
      <c r="A19043" s="489" t="str">
        <f t="shared" si="297"/>
        <v>2332003728介護予防訪問リハビリテーション</v>
      </c>
      <c r="B19043" s="489">
        <v>2332003728</v>
      </c>
      <c r="C19043" s="489" t="s">
        <v>2108</v>
      </c>
      <c r="D19043" s="489" t="s">
        <v>18173</v>
      </c>
    </row>
    <row r="19044" spans="1:4">
      <c r="A19044" s="489" t="str">
        <f t="shared" si="297"/>
        <v>2332003728介護予防訪問看護</v>
      </c>
      <c r="B19044" s="489">
        <v>2332003728</v>
      </c>
      <c r="C19044" s="489" t="s">
        <v>2103</v>
      </c>
      <c r="D19044" s="489" t="s">
        <v>18173</v>
      </c>
    </row>
    <row r="19045" spans="1:4">
      <c r="A19045" s="489" t="str">
        <f t="shared" si="297"/>
        <v>2332003728訪問リハビリテーション</v>
      </c>
      <c r="B19045" s="489">
        <v>2332003728</v>
      </c>
      <c r="C19045" s="489" t="s">
        <v>2104</v>
      </c>
      <c r="D19045" s="489" t="s">
        <v>18173</v>
      </c>
    </row>
    <row r="19046" spans="1:4">
      <c r="A19046" s="489" t="str">
        <f t="shared" si="297"/>
        <v>2332003728訪問看護</v>
      </c>
      <c r="B19046" s="489">
        <v>2332003728</v>
      </c>
      <c r="C19046" s="489" t="s">
        <v>2102</v>
      </c>
      <c r="D19046" s="489" t="s">
        <v>18173</v>
      </c>
    </row>
    <row r="19047" spans="1:4">
      <c r="A19047" s="489" t="str">
        <f t="shared" si="297"/>
        <v>2332003769介護予防訪問リハビリテーション</v>
      </c>
      <c r="B19047" s="489">
        <v>2332003769</v>
      </c>
      <c r="C19047" s="489" t="s">
        <v>2108</v>
      </c>
      <c r="D19047" s="489" t="s">
        <v>18174</v>
      </c>
    </row>
    <row r="19048" spans="1:4">
      <c r="A19048" s="489" t="str">
        <f t="shared" si="297"/>
        <v>2332003769介護予防訪問看護</v>
      </c>
      <c r="B19048" s="489">
        <v>2332003769</v>
      </c>
      <c r="C19048" s="489" t="s">
        <v>2103</v>
      </c>
      <c r="D19048" s="489" t="s">
        <v>18174</v>
      </c>
    </row>
    <row r="19049" spans="1:4">
      <c r="A19049" s="489" t="str">
        <f t="shared" si="297"/>
        <v>2332003769訪問リハビリテーション</v>
      </c>
      <c r="B19049" s="489">
        <v>2332003769</v>
      </c>
      <c r="C19049" s="489" t="s">
        <v>2104</v>
      </c>
      <c r="D19049" s="489" t="s">
        <v>18174</v>
      </c>
    </row>
    <row r="19050" spans="1:4">
      <c r="A19050" s="489" t="str">
        <f t="shared" si="297"/>
        <v>2332003769訪問看護</v>
      </c>
      <c r="B19050" s="489">
        <v>2332003769</v>
      </c>
      <c r="C19050" s="489" t="s">
        <v>2102</v>
      </c>
      <c r="D19050" s="489" t="s">
        <v>18174</v>
      </c>
    </row>
    <row r="19051" spans="1:4">
      <c r="A19051" s="489" t="str">
        <f t="shared" si="297"/>
        <v>2332003801介護予防訪問リハビリテーション</v>
      </c>
      <c r="B19051" s="489">
        <v>2332003801</v>
      </c>
      <c r="C19051" s="489" t="s">
        <v>2108</v>
      </c>
      <c r="D19051" s="489" t="s">
        <v>18175</v>
      </c>
    </row>
    <row r="19052" spans="1:4">
      <c r="A19052" s="489" t="str">
        <f t="shared" si="297"/>
        <v>2332003801介護予防訪問看護</v>
      </c>
      <c r="B19052" s="489">
        <v>2332003801</v>
      </c>
      <c r="C19052" s="489" t="s">
        <v>2103</v>
      </c>
      <c r="D19052" s="489" t="s">
        <v>18175</v>
      </c>
    </row>
    <row r="19053" spans="1:4">
      <c r="A19053" s="489" t="str">
        <f t="shared" si="297"/>
        <v>2332003801訪問リハビリテーション</v>
      </c>
      <c r="B19053" s="489">
        <v>2332003801</v>
      </c>
      <c r="C19053" s="489" t="s">
        <v>2104</v>
      </c>
      <c r="D19053" s="489" t="s">
        <v>18175</v>
      </c>
    </row>
    <row r="19054" spans="1:4">
      <c r="A19054" s="489" t="str">
        <f t="shared" si="297"/>
        <v>2332003801訪問看護</v>
      </c>
      <c r="B19054" s="489">
        <v>2332003801</v>
      </c>
      <c r="C19054" s="489" t="s">
        <v>2102</v>
      </c>
      <c r="D19054" s="489" t="s">
        <v>18175</v>
      </c>
    </row>
    <row r="19055" spans="1:4">
      <c r="A19055" s="489" t="str">
        <f t="shared" si="297"/>
        <v>2332003819介護予防訪問リハビリテーション</v>
      </c>
      <c r="B19055" s="489">
        <v>2332003819</v>
      </c>
      <c r="C19055" s="489" t="s">
        <v>2108</v>
      </c>
      <c r="D19055" s="489" t="s">
        <v>18176</v>
      </c>
    </row>
    <row r="19056" spans="1:4">
      <c r="A19056" s="489" t="str">
        <f t="shared" si="297"/>
        <v>2332003819介護予防訪問看護</v>
      </c>
      <c r="B19056" s="489">
        <v>2332003819</v>
      </c>
      <c r="C19056" s="489" t="s">
        <v>2103</v>
      </c>
      <c r="D19056" s="489" t="s">
        <v>18176</v>
      </c>
    </row>
    <row r="19057" spans="1:4">
      <c r="A19057" s="489" t="str">
        <f t="shared" si="297"/>
        <v>2332003819訪問リハビリテーション</v>
      </c>
      <c r="B19057" s="489">
        <v>2332003819</v>
      </c>
      <c r="C19057" s="489" t="s">
        <v>2104</v>
      </c>
      <c r="D19057" s="489" t="s">
        <v>18176</v>
      </c>
    </row>
    <row r="19058" spans="1:4">
      <c r="A19058" s="489" t="str">
        <f t="shared" si="297"/>
        <v>2332003819訪問看護</v>
      </c>
      <c r="B19058" s="489">
        <v>2332003819</v>
      </c>
      <c r="C19058" s="489" t="s">
        <v>2102</v>
      </c>
      <c r="D19058" s="489" t="s">
        <v>18176</v>
      </c>
    </row>
    <row r="19059" spans="1:4">
      <c r="A19059" s="489" t="str">
        <f t="shared" si="297"/>
        <v>2332003835介護予防訪問リハビリテーション</v>
      </c>
      <c r="B19059" s="489">
        <v>2332003835</v>
      </c>
      <c r="C19059" s="489" t="s">
        <v>2108</v>
      </c>
      <c r="D19059" s="489" t="s">
        <v>18177</v>
      </c>
    </row>
    <row r="19060" spans="1:4">
      <c r="A19060" s="489" t="str">
        <f t="shared" si="297"/>
        <v>2332003835介護予防訪問看護</v>
      </c>
      <c r="B19060" s="489">
        <v>2332003835</v>
      </c>
      <c r="C19060" s="489" t="s">
        <v>2103</v>
      </c>
      <c r="D19060" s="489" t="s">
        <v>18177</v>
      </c>
    </row>
    <row r="19061" spans="1:4">
      <c r="A19061" s="489" t="str">
        <f t="shared" si="297"/>
        <v>2332003835訪問リハビリテーション</v>
      </c>
      <c r="B19061" s="489">
        <v>2332003835</v>
      </c>
      <c r="C19061" s="489" t="s">
        <v>2104</v>
      </c>
      <c r="D19061" s="489" t="s">
        <v>18177</v>
      </c>
    </row>
    <row r="19062" spans="1:4">
      <c r="A19062" s="489" t="str">
        <f t="shared" si="297"/>
        <v>2332003835訪問看護</v>
      </c>
      <c r="B19062" s="489">
        <v>2332003835</v>
      </c>
      <c r="C19062" s="489" t="s">
        <v>2102</v>
      </c>
      <c r="D19062" s="489" t="s">
        <v>18177</v>
      </c>
    </row>
    <row r="19063" spans="1:4">
      <c r="A19063" s="489" t="str">
        <f t="shared" si="297"/>
        <v>2332003850介護予防訪問リハビリテーション</v>
      </c>
      <c r="B19063" s="489">
        <v>2332003850</v>
      </c>
      <c r="C19063" s="489" t="s">
        <v>2108</v>
      </c>
      <c r="D19063" s="489" t="s">
        <v>18178</v>
      </c>
    </row>
    <row r="19064" spans="1:4">
      <c r="A19064" s="489" t="str">
        <f t="shared" si="297"/>
        <v>2332003850介護予防訪問看護</v>
      </c>
      <c r="B19064" s="489">
        <v>2332003850</v>
      </c>
      <c r="C19064" s="489" t="s">
        <v>2103</v>
      </c>
      <c r="D19064" s="489" t="s">
        <v>18178</v>
      </c>
    </row>
    <row r="19065" spans="1:4">
      <c r="A19065" s="489" t="str">
        <f t="shared" si="297"/>
        <v>2332003850訪問リハビリテーション</v>
      </c>
      <c r="B19065" s="489">
        <v>2332003850</v>
      </c>
      <c r="C19065" s="489" t="s">
        <v>2104</v>
      </c>
      <c r="D19065" s="489" t="s">
        <v>18178</v>
      </c>
    </row>
    <row r="19066" spans="1:4">
      <c r="A19066" s="489" t="str">
        <f t="shared" si="297"/>
        <v>2332003850訪問看護</v>
      </c>
      <c r="B19066" s="489">
        <v>2332003850</v>
      </c>
      <c r="C19066" s="489" t="s">
        <v>2102</v>
      </c>
      <c r="D19066" s="489" t="s">
        <v>18178</v>
      </c>
    </row>
    <row r="19067" spans="1:4">
      <c r="A19067" s="489" t="str">
        <f t="shared" si="297"/>
        <v>2332003876介護予防訪問リハビリテーション</v>
      </c>
      <c r="B19067" s="489">
        <v>2332003876</v>
      </c>
      <c r="C19067" s="489" t="s">
        <v>2108</v>
      </c>
      <c r="D19067" s="489" t="s">
        <v>18179</v>
      </c>
    </row>
    <row r="19068" spans="1:4">
      <c r="A19068" s="489" t="str">
        <f t="shared" si="297"/>
        <v>2332003876介護予防訪問看護</v>
      </c>
      <c r="B19068" s="489">
        <v>2332003876</v>
      </c>
      <c r="C19068" s="489" t="s">
        <v>2103</v>
      </c>
      <c r="D19068" s="489" t="s">
        <v>18179</v>
      </c>
    </row>
    <row r="19069" spans="1:4">
      <c r="A19069" s="489" t="str">
        <f t="shared" si="297"/>
        <v>2332003876訪問リハビリテーション</v>
      </c>
      <c r="B19069" s="489">
        <v>2332003876</v>
      </c>
      <c r="C19069" s="489" t="s">
        <v>2104</v>
      </c>
      <c r="D19069" s="489" t="s">
        <v>18179</v>
      </c>
    </row>
    <row r="19070" spans="1:4">
      <c r="A19070" s="489" t="str">
        <f t="shared" si="297"/>
        <v>2332003876訪問看護</v>
      </c>
      <c r="B19070" s="489">
        <v>2332003876</v>
      </c>
      <c r="C19070" s="489" t="s">
        <v>2102</v>
      </c>
      <c r="D19070" s="489" t="s">
        <v>18179</v>
      </c>
    </row>
    <row r="19071" spans="1:4">
      <c r="A19071" s="489" t="str">
        <f t="shared" si="297"/>
        <v>2332003884介護予防訪問リハビリテーション</v>
      </c>
      <c r="B19071" s="489">
        <v>2332003884</v>
      </c>
      <c r="C19071" s="489" t="s">
        <v>2108</v>
      </c>
      <c r="D19071" s="489" t="s">
        <v>18180</v>
      </c>
    </row>
    <row r="19072" spans="1:4">
      <c r="A19072" s="489" t="str">
        <f t="shared" si="297"/>
        <v>2332003884介護予防訪問看護</v>
      </c>
      <c r="B19072" s="489">
        <v>2332003884</v>
      </c>
      <c r="C19072" s="489" t="s">
        <v>2103</v>
      </c>
      <c r="D19072" s="489" t="s">
        <v>18180</v>
      </c>
    </row>
    <row r="19073" spans="1:4">
      <c r="A19073" s="489" t="str">
        <f t="shared" si="297"/>
        <v>2332003884訪問リハビリテーション</v>
      </c>
      <c r="B19073" s="489">
        <v>2332003884</v>
      </c>
      <c r="C19073" s="489" t="s">
        <v>2104</v>
      </c>
      <c r="D19073" s="489" t="s">
        <v>18180</v>
      </c>
    </row>
    <row r="19074" spans="1:4">
      <c r="A19074" s="489" t="str">
        <f t="shared" ref="A19074:A19137" si="298">B19074&amp;C19074</f>
        <v>2332003884訪問看護</v>
      </c>
      <c r="B19074" s="489">
        <v>2332003884</v>
      </c>
      <c r="C19074" s="489" t="s">
        <v>2102</v>
      </c>
      <c r="D19074" s="489" t="s">
        <v>18180</v>
      </c>
    </row>
    <row r="19075" spans="1:4">
      <c r="A19075" s="489" t="str">
        <f t="shared" si="298"/>
        <v>2332003892介護予防訪問リハビリテーション</v>
      </c>
      <c r="B19075" s="489">
        <v>2332003892</v>
      </c>
      <c r="C19075" s="489" t="s">
        <v>2108</v>
      </c>
      <c r="D19075" s="489" t="s">
        <v>18181</v>
      </c>
    </row>
    <row r="19076" spans="1:4">
      <c r="A19076" s="489" t="str">
        <f t="shared" si="298"/>
        <v>2332003892介護予防訪問看護</v>
      </c>
      <c r="B19076" s="489">
        <v>2332003892</v>
      </c>
      <c r="C19076" s="489" t="s">
        <v>2103</v>
      </c>
      <c r="D19076" s="489" t="s">
        <v>18181</v>
      </c>
    </row>
    <row r="19077" spans="1:4">
      <c r="A19077" s="489" t="str">
        <f t="shared" si="298"/>
        <v>2332003892訪問リハビリテーション</v>
      </c>
      <c r="B19077" s="489">
        <v>2332003892</v>
      </c>
      <c r="C19077" s="489" t="s">
        <v>2104</v>
      </c>
      <c r="D19077" s="489" t="s">
        <v>18181</v>
      </c>
    </row>
    <row r="19078" spans="1:4">
      <c r="A19078" s="489" t="str">
        <f t="shared" si="298"/>
        <v>2332003892訪問看護</v>
      </c>
      <c r="B19078" s="489">
        <v>2332003892</v>
      </c>
      <c r="C19078" s="489" t="s">
        <v>2102</v>
      </c>
      <c r="D19078" s="489" t="s">
        <v>18181</v>
      </c>
    </row>
    <row r="19079" spans="1:4">
      <c r="A19079" s="489" t="str">
        <f t="shared" si="298"/>
        <v>2332003926介護予防訪問リハビリテーション</v>
      </c>
      <c r="B19079" s="489">
        <v>2332003926</v>
      </c>
      <c r="C19079" s="489" t="s">
        <v>2108</v>
      </c>
      <c r="D19079" s="489" t="s">
        <v>18182</v>
      </c>
    </row>
    <row r="19080" spans="1:4">
      <c r="A19080" s="489" t="str">
        <f t="shared" si="298"/>
        <v>2332003926介護予防訪問看護</v>
      </c>
      <c r="B19080" s="489">
        <v>2332003926</v>
      </c>
      <c r="C19080" s="489" t="s">
        <v>2103</v>
      </c>
      <c r="D19080" s="489" t="s">
        <v>18182</v>
      </c>
    </row>
    <row r="19081" spans="1:4">
      <c r="A19081" s="489" t="str">
        <f t="shared" si="298"/>
        <v>2332003926訪問リハビリテーション</v>
      </c>
      <c r="B19081" s="489">
        <v>2332003926</v>
      </c>
      <c r="C19081" s="489" t="s">
        <v>2104</v>
      </c>
      <c r="D19081" s="489" t="s">
        <v>18182</v>
      </c>
    </row>
    <row r="19082" spans="1:4">
      <c r="A19082" s="489" t="str">
        <f t="shared" si="298"/>
        <v>2332003926訪問看護</v>
      </c>
      <c r="B19082" s="489">
        <v>2332003926</v>
      </c>
      <c r="C19082" s="489" t="s">
        <v>2102</v>
      </c>
      <c r="D19082" s="489" t="s">
        <v>18182</v>
      </c>
    </row>
    <row r="19083" spans="1:4">
      <c r="A19083" s="489" t="str">
        <f t="shared" si="298"/>
        <v>2332003934介護予防訪問リハビリテーション</v>
      </c>
      <c r="B19083" s="489">
        <v>2332003934</v>
      </c>
      <c r="C19083" s="489" t="s">
        <v>2108</v>
      </c>
      <c r="D19083" s="489" t="s">
        <v>15693</v>
      </c>
    </row>
    <row r="19084" spans="1:4">
      <c r="A19084" s="489" t="str">
        <f t="shared" si="298"/>
        <v>2332003934介護予防訪問看護</v>
      </c>
      <c r="B19084" s="489">
        <v>2332003934</v>
      </c>
      <c r="C19084" s="489" t="s">
        <v>2103</v>
      </c>
      <c r="D19084" s="489" t="s">
        <v>15693</v>
      </c>
    </row>
    <row r="19085" spans="1:4">
      <c r="A19085" s="489" t="str">
        <f t="shared" si="298"/>
        <v>2332003934訪問リハビリテーション</v>
      </c>
      <c r="B19085" s="489">
        <v>2332003934</v>
      </c>
      <c r="C19085" s="489" t="s">
        <v>2104</v>
      </c>
      <c r="D19085" s="489" t="s">
        <v>15693</v>
      </c>
    </row>
    <row r="19086" spans="1:4">
      <c r="A19086" s="489" t="str">
        <f t="shared" si="298"/>
        <v>2332003934訪問看護</v>
      </c>
      <c r="B19086" s="489">
        <v>2332003934</v>
      </c>
      <c r="C19086" s="489" t="s">
        <v>2102</v>
      </c>
      <c r="D19086" s="489" t="s">
        <v>15693</v>
      </c>
    </row>
    <row r="19087" spans="1:4">
      <c r="A19087" s="489" t="str">
        <f t="shared" si="298"/>
        <v>2332003942介護予防訪問リハビリテーション</v>
      </c>
      <c r="B19087" s="489">
        <v>2332003942</v>
      </c>
      <c r="C19087" s="489" t="s">
        <v>2108</v>
      </c>
      <c r="D19087" s="489" t="s">
        <v>18183</v>
      </c>
    </row>
    <row r="19088" spans="1:4">
      <c r="A19088" s="489" t="str">
        <f t="shared" si="298"/>
        <v>2332003942介護予防訪問看護</v>
      </c>
      <c r="B19088" s="489">
        <v>2332003942</v>
      </c>
      <c r="C19088" s="489" t="s">
        <v>2103</v>
      </c>
      <c r="D19088" s="489" t="s">
        <v>18183</v>
      </c>
    </row>
    <row r="19089" spans="1:4">
      <c r="A19089" s="489" t="str">
        <f t="shared" si="298"/>
        <v>2332003942訪問リハビリテーション</v>
      </c>
      <c r="B19089" s="489">
        <v>2332003942</v>
      </c>
      <c r="C19089" s="489" t="s">
        <v>2104</v>
      </c>
      <c r="D19089" s="489" t="s">
        <v>18183</v>
      </c>
    </row>
    <row r="19090" spans="1:4">
      <c r="A19090" s="489" t="str">
        <f t="shared" si="298"/>
        <v>2332003942訪問看護</v>
      </c>
      <c r="B19090" s="489">
        <v>2332003942</v>
      </c>
      <c r="C19090" s="489" t="s">
        <v>2102</v>
      </c>
      <c r="D19090" s="489" t="s">
        <v>18183</v>
      </c>
    </row>
    <row r="19091" spans="1:4">
      <c r="A19091" s="489" t="str">
        <f t="shared" si="298"/>
        <v>2332003959介護予防訪問リハビリテーション</v>
      </c>
      <c r="B19091" s="489">
        <v>2332003959</v>
      </c>
      <c r="C19091" s="489" t="s">
        <v>2108</v>
      </c>
      <c r="D19091" s="489" t="s">
        <v>18184</v>
      </c>
    </row>
    <row r="19092" spans="1:4">
      <c r="A19092" s="489" t="str">
        <f t="shared" si="298"/>
        <v>2332003959介護予防訪問看護</v>
      </c>
      <c r="B19092" s="489">
        <v>2332003959</v>
      </c>
      <c r="C19092" s="489" t="s">
        <v>2103</v>
      </c>
      <c r="D19092" s="489" t="s">
        <v>18184</v>
      </c>
    </row>
    <row r="19093" spans="1:4">
      <c r="A19093" s="489" t="str">
        <f t="shared" si="298"/>
        <v>2332003959訪問リハビリテーション</v>
      </c>
      <c r="B19093" s="489">
        <v>2332003959</v>
      </c>
      <c r="C19093" s="489" t="s">
        <v>2104</v>
      </c>
      <c r="D19093" s="489" t="s">
        <v>18184</v>
      </c>
    </row>
    <row r="19094" spans="1:4">
      <c r="A19094" s="489" t="str">
        <f t="shared" si="298"/>
        <v>2332003959訪問看護</v>
      </c>
      <c r="B19094" s="489">
        <v>2332003959</v>
      </c>
      <c r="C19094" s="489" t="s">
        <v>2102</v>
      </c>
      <c r="D19094" s="489" t="s">
        <v>18184</v>
      </c>
    </row>
    <row r="19095" spans="1:4">
      <c r="A19095" s="489" t="str">
        <f t="shared" si="298"/>
        <v>2332003967介護予防訪問リハビリテーション</v>
      </c>
      <c r="B19095" s="489">
        <v>2332003967</v>
      </c>
      <c r="C19095" s="489" t="s">
        <v>2108</v>
      </c>
      <c r="D19095" s="489" t="s">
        <v>18185</v>
      </c>
    </row>
    <row r="19096" spans="1:4">
      <c r="A19096" s="489" t="str">
        <f t="shared" si="298"/>
        <v>2332003967介護予防訪問看護</v>
      </c>
      <c r="B19096" s="489">
        <v>2332003967</v>
      </c>
      <c r="C19096" s="489" t="s">
        <v>2103</v>
      </c>
      <c r="D19096" s="489" t="s">
        <v>18185</v>
      </c>
    </row>
    <row r="19097" spans="1:4">
      <c r="A19097" s="489" t="str">
        <f t="shared" si="298"/>
        <v>2332003967訪問リハビリテーション</v>
      </c>
      <c r="B19097" s="489">
        <v>2332003967</v>
      </c>
      <c r="C19097" s="489" t="s">
        <v>2104</v>
      </c>
      <c r="D19097" s="489" t="s">
        <v>18185</v>
      </c>
    </row>
    <row r="19098" spans="1:4">
      <c r="A19098" s="489" t="str">
        <f t="shared" si="298"/>
        <v>2332003967訪問看護</v>
      </c>
      <c r="B19098" s="489">
        <v>2332003967</v>
      </c>
      <c r="C19098" s="489" t="s">
        <v>2102</v>
      </c>
      <c r="D19098" s="489" t="s">
        <v>18185</v>
      </c>
    </row>
    <row r="19099" spans="1:4">
      <c r="A19099" s="489" t="str">
        <f t="shared" si="298"/>
        <v>2332003975介護予防訪問リハビリテーション</v>
      </c>
      <c r="B19099" s="489">
        <v>2332003975</v>
      </c>
      <c r="C19099" s="489" t="s">
        <v>2108</v>
      </c>
      <c r="D19099" s="489" t="s">
        <v>18186</v>
      </c>
    </row>
    <row r="19100" spans="1:4">
      <c r="A19100" s="489" t="str">
        <f t="shared" si="298"/>
        <v>2332003975介護予防訪問看護</v>
      </c>
      <c r="B19100" s="489">
        <v>2332003975</v>
      </c>
      <c r="C19100" s="489" t="s">
        <v>2103</v>
      </c>
      <c r="D19100" s="489" t="s">
        <v>18186</v>
      </c>
    </row>
    <row r="19101" spans="1:4">
      <c r="A19101" s="489" t="str">
        <f t="shared" si="298"/>
        <v>2332003975訪問リハビリテーション</v>
      </c>
      <c r="B19101" s="489">
        <v>2332003975</v>
      </c>
      <c r="C19101" s="489" t="s">
        <v>2104</v>
      </c>
      <c r="D19101" s="489" t="s">
        <v>18186</v>
      </c>
    </row>
    <row r="19102" spans="1:4">
      <c r="A19102" s="489" t="str">
        <f t="shared" si="298"/>
        <v>2332003975訪問看護</v>
      </c>
      <c r="B19102" s="489">
        <v>2332003975</v>
      </c>
      <c r="C19102" s="489" t="s">
        <v>2102</v>
      </c>
      <c r="D19102" s="489" t="s">
        <v>18186</v>
      </c>
    </row>
    <row r="19103" spans="1:4">
      <c r="A19103" s="489" t="str">
        <f t="shared" si="298"/>
        <v>2332003983介護予防訪問リハビリテーション</v>
      </c>
      <c r="B19103" s="489">
        <v>2332003983</v>
      </c>
      <c r="C19103" s="489" t="s">
        <v>2108</v>
      </c>
      <c r="D19103" s="489" t="s">
        <v>18187</v>
      </c>
    </row>
    <row r="19104" spans="1:4">
      <c r="A19104" s="489" t="str">
        <f t="shared" si="298"/>
        <v>2332003983介護予防訪問看護</v>
      </c>
      <c r="B19104" s="489">
        <v>2332003983</v>
      </c>
      <c r="C19104" s="489" t="s">
        <v>2103</v>
      </c>
      <c r="D19104" s="489" t="s">
        <v>18187</v>
      </c>
    </row>
    <row r="19105" spans="1:4">
      <c r="A19105" s="489" t="str">
        <f t="shared" si="298"/>
        <v>2332003983訪問リハビリテーション</v>
      </c>
      <c r="B19105" s="489">
        <v>2332003983</v>
      </c>
      <c r="C19105" s="489" t="s">
        <v>2104</v>
      </c>
      <c r="D19105" s="489" t="s">
        <v>18187</v>
      </c>
    </row>
    <row r="19106" spans="1:4">
      <c r="A19106" s="489" t="str">
        <f t="shared" si="298"/>
        <v>2332003983訪問看護</v>
      </c>
      <c r="B19106" s="489">
        <v>2332003983</v>
      </c>
      <c r="C19106" s="489" t="s">
        <v>2102</v>
      </c>
      <c r="D19106" s="489" t="s">
        <v>18187</v>
      </c>
    </row>
    <row r="19107" spans="1:4">
      <c r="A19107" s="489" t="str">
        <f t="shared" si="298"/>
        <v>2332003991介護予防訪問リハビリテーション</v>
      </c>
      <c r="B19107" s="489">
        <v>2332003991</v>
      </c>
      <c r="C19107" s="489" t="s">
        <v>2108</v>
      </c>
      <c r="D19107" s="489" t="s">
        <v>18188</v>
      </c>
    </row>
    <row r="19108" spans="1:4">
      <c r="A19108" s="489" t="str">
        <f t="shared" si="298"/>
        <v>2332003991介護予防訪問看護</v>
      </c>
      <c r="B19108" s="489">
        <v>2332003991</v>
      </c>
      <c r="C19108" s="489" t="s">
        <v>2103</v>
      </c>
      <c r="D19108" s="489" t="s">
        <v>18188</v>
      </c>
    </row>
    <row r="19109" spans="1:4">
      <c r="A19109" s="489" t="str">
        <f t="shared" si="298"/>
        <v>2332003991訪問リハビリテーション</v>
      </c>
      <c r="B19109" s="489">
        <v>2332003991</v>
      </c>
      <c r="C19109" s="489" t="s">
        <v>2104</v>
      </c>
      <c r="D19109" s="489" t="s">
        <v>18188</v>
      </c>
    </row>
    <row r="19110" spans="1:4">
      <c r="A19110" s="489" t="str">
        <f t="shared" si="298"/>
        <v>2332003991訪問看護</v>
      </c>
      <c r="B19110" s="489">
        <v>2332003991</v>
      </c>
      <c r="C19110" s="489" t="s">
        <v>2102</v>
      </c>
      <c r="D19110" s="489" t="s">
        <v>18188</v>
      </c>
    </row>
    <row r="19111" spans="1:4">
      <c r="A19111" s="489" t="str">
        <f t="shared" si="298"/>
        <v>2332004007介護予防訪問リハビリテーション</v>
      </c>
      <c r="B19111" s="489">
        <v>2332004007</v>
      </c>
      <c r="C19111" s="489" t="s">
        <v>2108</v>
      </c>
      <c r="D19111" s="489" t="s">
        <v>18189</v>
      </c>
    </row>
    <row r="19112" spans="1:4">
      <c r="A19112" s="489" t="str">
        <f t="shared" si="298"/>
        <v>2332004007介護予防訪問看護</v>
      </c>
      <c r="B19112" s="489">
        <v>2332004007</v>
      </c>
      <c r="C19112" s="489" t="s">
        <v>2103</v>
      </c>
      <c r="D19112" s="489" t="s">
        <v>18189</v>
      </c>
    </row>
    <row r="19113" spans="1:4">
      <c r="A19113" s="489" t="str">
        <f t="shared" si="298"/>
        <v>2332004007訪問リハビリテーション</v>
      </c>
      <c r="B19113" s="489">
        <v>2332004007</v>
      </c>
      <c r="C19113" s="489" t="s">
        <v>2104</v>
      </c>
      <c r="D19113" s="489" t="s">
        <v>18189</v>
      </c>
    </row>
    <row r="19114" spans="1:4">
      <c r="A19114" s="489" t="str">
        <f t="shared" si="298"/>
        <v>2332004007訪問看護</v>
      </c>
      <c r="B19114" s="489">
        <v>2332004007</v>
      </c>
      <c r="C19114" s="489" t="s">
        <v>2102</v>
      </c>
      <c r="D19114" s="489" t="s">
        <v>18189</v>
      </c>
    </row>
    <row r="19115" spans="1:4">
      <c r="A19115" s="489" t="str">
        <f t="shared" si="298"/>
        <v>2332004015介護予防訪問リハビリテーション</v>
      </c>
      <c r="B19115" s="489">
        <v>2332004015</v>
      </c>
      <c r="C19115" s="489" t="s">
        <v>2108</v>
      </c>
      <c r="D19115" s="489" t="s">
        <v>18190</v>
      </c>
    </row>
    <row r="19116" spans="1:4">
      <c r="A19116" s="489" t="str">
        <f t="shared" si="298"/>
        <v>2332004015介護予防訪問看護</v>
      </c>
      <c r="B19116" s="489">
        <v>2332004015</v>
      </c>
      <c r="C19116" s="489" t="s">
        <v>2103</v>
      </c>
      <c r="D19116" s="489" t="s">
        <v>18190</v>
      </c>
    </row>
    <row r="19117" spans="1:4">
      <c r="A19117" s="489" t="str">
        <f t="shared" si="298"/>
        <v>2332004015訪問リハビリテーション</v>
      </c>
      <c r="B19117" s="489">
        <v>2332004015</v>
      </c>
      <c r="C19117" s="489" t="s">
        <v>2104</v>
      </c>
      <c r="D19117" s="489" t="s">
        <v>18190</v>
      </c>
    </row>
    <row r="19118" spans="1:4">
      <c r="A19118" s="489" t="str">
        <f t="shared" si="298"/>
        <v>2332004015訪問看護</v>
      </c>
      <c r="B19118" s="489">
        <v>2332004015</v>
      </c>
      <c r="C19118" s="489" t="s">
        <v>2102</v>
      </c>
      <c r="D19118" s="489" t="s">
        <v>18190</v>
      </c>
    </row>
    <row r="19119" spans="1:4">
      <c r="A19119" s="489" t="str">
        <f t="shared" si="298"/>
        <v>2332004023介護予防訪問リハビリテーション</v>
      </c>
      <c r="B19119" s="489">
        <v>2332004023</v>
      </c>
      <c r="C19119" s="489" t="s">
        <v>2108</v>
      </c>
      <c r="D19119" s="489" t="s">
        <v>18191</v>
      </c>
    </row>
    <row r="19120" spans="1:4">
      <c r="A19120" s="489" t="str">
        <f t="shared" si="298"/>
        <v>2332004023介護予防訪問看護</v>
      </c>
      <c r="B19120" s="489">
        <v>2332004023</v>
      </c>
      <c r="C19120" s="489" t="s">
        <v>2103</v>
      </c>
      <c r="D19120" s="489" t="s">
        <v>18191</v>
      </c>
    </row>
    <row r="19121" spans="1:4">
      <c r="A19121" s="489" t="str">
        <f t="shared" si="298"/>
        <v>2332004023訪問リハビリテーション</v>
      </c>
      <c r="B19121" s="489">
        <v>2332004023</v>
      </c>
      <c r="C19121" s="489" t="s">
        <v>2104</v>
      </c>
      <c r="D19121" s="489" t="s">
        <v>18191</v>
      </c>
    </row>
    <row r="19122" spans="1:4">
      <c r="A19122" s="489" t="str">
        <f t="shared" si="298"/>
        <v>2332004023訪問看護</v>
      </c>
      <c r="B19122" s="489">
        <v>2332004023</v>
      </c>
      <c r="C19122" s="489" t="s">
        <v>2102</v>
      </c>
      <c r="D19122" s="489" t="s">
        <v>18191</v>
      </c>
    </row>
    <row r="19123" spans="1:4">
      <c r="A19123" s="489" t="str">
        <f t="shared" si="298"/>
        <v>2332004031介護予防訪問リハビリテーション</v>
      </c>
      <c r="B19123" s="489">
        <v>2332004031</v>
      </c>
      <c r="C19123" s="489" t="s">
        <v>2108</v>
      </c>
      <c r="D19123" s="489" t="s">
        <v>18192</v>
      </c>
    </row>
    <row r="19124" spans="1:4">
      <c r="A19124" s="489" t="str">
        <f t="shared" si="298"/>
        <v>2332004031介護予防訪問看護</v>
      </c>
      <c r="B19124" s="489">
        <v>2332004031</v>
      </c>
      <c r="C19124" s="489" t="s">
        <v>2103</v>
      </c>
      <c r="D19124" s="489" t="s">
        <v>18192</v>
      </c>
    </row>
    <row r="19125" spans="1:4">
      <c r="A19125" s="489" t="str">
        <f t="shared" si="298"/>
        <v>2332004031訪問リハビリテーション</v>
      </c>
      <c r="B19125" s="489">
        <v>2332004031</v>
      </c>
      <c r="C19125" s="489" t="s">
        <v>2104</v>
      </c>
      <c r="D19125" s="489" t="s">
        <v>18192</v>
      </c>
    </row>
    <row r="19126" spans="1:4">
      <c r="A19126" s="489" t="str">
        <f t="shared" si="298"/>
        <v>2332004031訪問看護</v>
      </c>
      <c r="B19126" s="489">
        <v>2332004031</v>
      </c>
      <c r="C19126" s="489" t="s">
        <v>2102</v>
      </c>
      <c r="D19126" s="489" t="s">
        <v>18192</v>
      </c>
    </row>
    <row r="19127" spans="1:4">
      <c r="A19127" s="489" t="str">
        <f t="shared" si="298"/>
        <v>2332004056介護予防訪問リハビリテーション</v>
      </c>
      <c r="B19127" s="489">
        <v>2332004056</v>
      </c>
      <c r="C19127" s="489" t="s">
        <v>2108</v>
      </c>
      <c r="D19127" s="489" t="s">
        <v>18193</v>
      </c>
    </row>
    <row r="19128" spans="1:4">
      <c r="A19128" s="489" t="str">
        <f t="shared" si="298"/>
        <v>2332004056介護予防訪問看護</v>
      </c>
      <c r="B19128" s="489">
        <v>2332004056</v>
      </c>
      <c r="C19128" s="489" t="s">
        <v>2103</v>
      </c>
      <c r="D19128" s="489" t="s">
        <v>18193</v>
      </c>
    </row>
    <row r="19129" spans="1:4">
      <c r="A19129" s="489" t="str">
        <f t="shared" si="298"/>
        <v>2332004056訪問リハビリテーション</v>
      </c>
      <c r="B19129" s="489">
        <v>2332004056</v>
      </c>
      <c r="C19129" s="489" t="s">
        <v>2104</v>
      </c>
      <c r="D19129" s="489" t="s">
        <v>18193</v>
      </c>
    </row>
    <row r="19130" spans="1:4">
      <c r="A19130" s="489" t="str">
        <f t="shared" si="298"/>
        <v>2332004056訪問看護</v>
      </c>
      <c r="B19130" s="489">
        <v>2332004056</v>
      </c>
      <c r="C19130" s="489" t="s">
        <v>2102</v>
      </c>
      <c r="D19130" s="489" t="s">
        <v>18193</v>
      </c>
    </row>
    <row r="19131" spans="1:4">
      <c r="A19131" s="489" t="str">
        <f t="shared" si="298"/>
        <v>2332004064介護予防訪問リハビリテーション</v>
      </c>
      <c r="B19131" s="489">
        <v>2332004064</v>
      </c>
      <c r="C19131" s="489" t="s">
        <v>2108</v>
      </c>
      <c r="D19131" s="489" t="s">
        <v>18194</v>
      </c>
    </row>
    <row r="19132" spans="1:4">
      <c r="A19132" s="489" t="str">
        <f t="shared" si="298"/>
        <v>2332004064介護予防訪問看護</v>
      </c>
      <c r="B19132" s="489">
        <v>2332004064</v>
      </c>
      <c r="C19132" s="489" t="s">
        <v>2103</v>
      </c>
      <c r="D19132" s="489" t="s">
        <v>18194</v>
      </c>
    </row>
    <row r="19133" spans="1:4">
      <c r="A19133" s="489" t="str">
        <f t="shared" si="298"/>
        <v>2332004064訪問リハビリテーション</v>
      </c>
      <c r="B19133" s="489">
        <v>2332004064</v>
      </c>
      <c r="C19133" s="489" t="s">
        <v>2104</v>
      </c>
      <c r="D19133" s="489" t="s">
        <v>18194</v>
      </c>
    </row>
    <row r="19134" spans="1:4">
      <c r="A19134" s="489" t="str">
        <f t="shared" si="298"/>
        <v>2332004064訪問看護</v>
      </c>
      <c r="B19134" s="489">
        <v>2332004064</v>
      </c>
      <c r="C19134" s="489" t="s">
        <v>2102</v>
      </c>
      <c r="D19134" s="489" t="s">
        <v>18194</v>
      </c>
    </row>
    <row r="19135" spans="1:4">
      <c r="A19135" s="489" t="str">
        <f t="shared" si="298"/>
        <v>2332004072介護予防訪問リハビリテーション</v>
      </c>
      <c r="B19135" s="489">
        <v>2332004072</v>
      </c>
      <c r="C19135" s="489" t="s">
        <v>2108</v>
      </c>
      <c r="D19135" s="489" t="s">
        <v>18195</v>
      </c>
    </row>
    <row r="19136" spans="1:4">
      <c r="A19136" s="489" t="str">
        <f t="shared" si="298"/>
        <v>2332004072介護予防訪問看護</v>
      </c>
      <c r="B19136" s="489">
        <v>2332004072</v>
      </c>
      <c r="C19136" s="489" t="s">
        <v>2103</v>
      </c>
      <c r="D19136" s="489" t="s">
        <v>18195</v>
      </c>
    </row>
    <row r="19137" spans="1:4">
      <c r="A19137" s="489" t="str">
        <f t="shared" si="298"/>
        <v>2332004072訪問リハビリテーション</v>
      </c>
      <c r="B19137" s="489">
        <v>2332004072</v>
      </c>
      <c r="C19137" s="489" t="s">
        <v>2104</v>
      </c>
      <c r="D19137" s="489" t="s">
        <v>18195</v>
      </c>
    </row>
    <row r="19138" spans="1:4">
      <c r="A19138" s="489" t="str">
        <f t="shared" ref="A19138:A19201" si="299">B19138&amp;C19138</f>
        <v>2332004072訪問看護</v>
      </c>
      <c r="B19138" s="489">
        <v>2332004072</v>
      </c>
      <c r="C19138" s="489" t="s">
        <v>2102</v>
      </c>
      <c r="D19138" s="489" t="s">
        <v>18195</v>
      </c>
    </row>
    <row r="19139" spans="1:4">
      <c r="A19139" s="489" t="str">
        <f t="shared" si="299"/>
        <v>2332004080介護予防訪問リハビリテーション</v>
      </c>
      <c r="B19139" s="489">
        <v>2332004080</v>
      </c>
      <c r="C19139" s="489" t="s">
        <v>2108</v>
      </c>
      <c r="D19139" s="489" t="s">
        <v>18196</v>
      </c>
    </row>
    <row r="19140" spans="1:4">
      <c r="A19140" s="489" t="str">
        <f t="shared" si="299"/>
        <v>2332004080介護予防訪問看護</v>
      </c>
      <c r="B19140" s="489">
        <v>2332004080</v>
      </c>
      <c r="C19140" s="489" t="s">
        <v>2103</v>
      </c>
      <c r="D19140" s="489" t="s">
        <v>18196</v>
      </c>
    </row>
    <row r="19141" spans="1:4">
      <c r="A19141" s="489" t="str">
        <f t="shared" si="299"/>
        <v>2332004080訪問リハビリテーション</v>
      </c>
      <c r="B19141" s="489">
        <v>2332004080</v>
      </c>
      <c r="C19141" s="489" t="s">
        <v>2104</v>
      </c>
      <c r="D19141" s="489" t="s">
        <v>18196</v>
      </c>
    </row>
    <row r="19142" spans="1:4">
      <c r="A19142" s="489" t="str">
        <f t="shared" si="299"/>
        <v>2332004080訪問看護</v>
      </c>
      <c r="B19142" s="489">
        <v>2332004080</v>
      </c>
      <c r="C19142" s="489" t="s">
        <v>2102</v>
      </c>
      <c r="D19142" s="489" t="s">
        <v>18196</v>
      </c>
    </row>
    <row r="19143" spans="1:4">
      <c r="A19143" s="489" t="str">
        <f t="shared" si="299"/>
        <v>2332004098介護予防訪問リハビリテーション</v>
      </c>
      <c r="B19143" s="489">
        <v>2332004098</v>
      </c>
      <c r="C19143" s="489" t="s">
        <v>2108</v>
      </c>
      <c r="D19143" s="489" t="s">
        <v>18197</v>
      </c>
    </row>
    <row r="19144" spans="1:4">
      <c r="A19144" s="489" t="str">
        <f t="shared" si="299"/>
        <v>2332004098介護予防訪問看護</v>
      </c>
      <c r="B19144" s="489">
        <v>2332004098</v>
      </c>
      <c r="C19144" s="489" t="s">
        <v>2103</v>
      </c>
      <c r="D19144" s="489" t="s">
        <v>18197</v>
      </c>
    </row>
    <row r="19145" spans="1:4">
      <c r="A19145" s="489" t="str">
        <f t="shared" si="299"/>
        <v>2332004098訪問リハビリテーション</v>
      </c>
      <c r="B19145" s="489">
        <v>2332004098</v>
      </c>
      <c r="C19145" s="489" t="s">
        <v>2104</v>
      </c>
      <c r="D19145" s="489" t="s">
        <v>18197</v>
      </c>
    </row>
    <row r="19146" spans="1:4">
      <c r="A19146" s="489" t="str">
        <f t="shared" si="299"/>
        <v>2332004098訪問看護</v>
      </c>
      <c r="B19146" s="489">
        <v>2332004098</v>
      </c>
      <c r="C19146" s="489" t="s">
        <v>2102</v>
      </c>
      <c r="D19146" s="489" t="s">
        <v>18197</v>
      </c>
    </row>
    <row r="19147" spans="1:4">
      <c r="A19147" s="489" t="str">
        <f t="shared" si="299"/>
        <v>2332004106介護予防訪問リハビリテーション</v>
      </c>
      <c r="B19147" s="489">
        <v>2332004106</v>
      </c>
      <c r="C19147" s="489" t="s">
        <v>2108</v>
      </c>
      <c r="D19147" s="489" t="s">
        <v>18198</v>
      </c>
    </row>
    <row r="19148" spans="1:4">
      <c r="A19148" s="489" t="str">
        <f t="shared" si="299"/>
        <v>2332004106介護予防訪問看護</v>
      </c>
      <c r="B19148" s="489">
        <v>2332004106</v>
      </c>
      <c r="C19148" s="489" t="s">
        <v>2103</v>
      </c>
      <c r="D19148" s="489" t="s">
        <v>18198</v>
      </c>
    </row>
    <row r="19149" spans="1:4">
      <c r="A19149" s="489" t="str">
        <f t="shared" si="299"/>
        <v>2332004106訪問リハビリテーション</v>
      </c>
      <c r="B19149" s="489">
        <v>2332004106</v>
      </c>
      <c r="C19149" s="489" t="s">
        <v>2104</v>
      </c>
      <c r="D19149" s="489" t="s">
        <v>18198</v>
      </c>
    </row>
    <row r="19150" spans="1:4">
      <c r="A19150" s="489" t="str">
        <f t="shared" si="299"/>
        <v>2332004106訪問看護</v>
      </c>
      <c r="B19150" s="489">
        <v>2332004106</v>
      </c>
      <c r="C19150" s="489" t="s">
        <v>2102</v>
      </c>
      <c r="D19150" s="489" t="s">
        <v>18198</v>
      </c>
    </row>
    <row r="19151" spans="1:4">
      <c r="A19151" s="489" t="str">
        <f t="shared" si="299"/>
        <v>2332004114介護予防訪問リハビリテーション</v>
      </c>
      <c r="B19151" s="489">
        <v>2332004114</v>
      </c>
      <c r="C19151" s="489" t="s">
        <v>2108</v>
      </c>
      <c r="D19151" s="489" t="s">
        <v>18199</v>
      </c>
    </row>
    <row r="19152" spans="1:4">
      <c r="A19152" s="489" t="str">
        <f t="shared" si="299"/>
        <v>2332004114介護予防訪問看護</v>
      </c>
      <c r="B19152" s="489">
        <v>2332004114</v>
      </c>
      <c r="C19152" s="489" t="s">
        <v>2103</v>
      </c>
      <c r="D19152" s="489" t="s">
        <v>18199</v>
      </c>
    </row>
    <row r="19153" spans="1:4">
      <c r="A19153" s="489" t="str">
        <f t="shared" si="299"/>
        <v>2332004114訪問リハビリテーション</v>
      </c>
      <c r="B19153" s="489">
        <v>2332004114</v>
      </c>
      <c r="C19153" s="489" t="s">
        <v>2104</v>
      </c>
      <c r="D19153" s="489" t="s">
        <v>18199</v>
      </c>
    </row>
    <row r="19154" spans="1:4">
      <c r="A19154" s="489" t="str">
        <f t="shared" si="299"/>
        <v>2332004114訪問看護</v>
      </c>
      <c r="B19154" s="489">
        <v>2332004114</v>
      </c>
      <c r="C19154" s="489" t="s">
        <v>2102</v>
      </c>
      <c r="D19154" s="489" t="s">
        <v>18199</v>
      </c>
    </row>
    <row r="19155" spans="1:4">
      <c r="A19155" s="489" t="str">
        <f t="shared" si="299"/>
        <v>2332004122介護予防訪問リハビリテーション</v>
      </c>
      <c r="B19155" s="489">
        <v>2332004122</v>
      </c>
      <c r="C19155" s="489" t="s">
        <v>2108</v>
      </c>
      <c r="D19155" s="489" t="s">
        <v>18200</v>
      </c>
    </row>
    <row r="19156" spans="1:4">
      <c r="A19156" s="489" t="str">
        <f t="shared" si="299"/>
        <v>2332004122介護予防訪問看護</v>
      </c>
      <c r="B19156" s="489">
        <v>2332004122</v>
      </c>
      <c r="C19156" s="489" t="s">
        <v>2103</v>
      </c>
      <c r="D19156" s="489" t="s">
        <v>18200</v>
      </c>
    </row>
    <row r="19157" spans="1:4">
      <c r="A19157" s="489" t="str">
        <f t="shared" si="299"/>
        <v>2332004122訪問リハビリテーション</v>
      </c>
      <c r="B19157" s="489">
        <v>2332004122</v>
      </c>
      <c r="C19157" s="489" t="s">
        <v>2104</v>
      </c>
      <c r="D19157" s="489" t="s">
        <v>18200</v>
      </c>
    </row>
    <row r="19158" spans="1:4">
      <c r="A19158" s="489" t="str">
        <f t="shared" si="299"/>
        <v>2332004122訪問看護</v>
      </c>
      <c r="B19158" s="489">
        <v>2332004122</v>
      </c>
      <c r="C19158" s="489" t="s">
        <v>2102</v>
      </c>
      <c r="D19158" s="489" t="s">
        <v>18200</v>
      </c>
    </row>
    <row r="19159" spans="1:4">
      <c r="A19159" s="489" t="str">
        <f t="shared" si="299"/>
        <v>2332004155介護予防訪問リハビリテーション</v>
      </c>
      <c r="B19159" s="489">
        <v>2332004155</v>
      </c>
      <c r="C19159" s="489" t="s">
        <v>2108</v>
      </c>
      <c r="D19159" s="489" t="s">
        <v>18201</v>
      </c>
    </row>
    <row r="19160" spans="1:4">
      <c r="A19160" s="489" t="str">
        <f t="shared" si="299"/>
        <v>2332004155介護予防訪問看護</v>
      </c>
      <c r="B19160" s="489">
        <v>2332004155</v>
      </c>
      <c r="C19160" s="489" t="s">
        <v>2103</v>
      </c>
      <c r="D19160" s="489" t="s">
        <v>18201</v>
      </c>
    </row>
    <row r="19161" spans="1:4">
      <c r="A19161" s="489" t="str">
        <f t="shared" si="299"/>
        <v>2332004155訪問リハビリテーション</v>
      </c>
      <c r="B19161" s="489">
        <v>2332004155</v>
      </c>
      <c r="C19161" s="489" t="s">
        <v>2104</v>
      </c>
      <c r="D19161" s="489" t="s">
        <v>18201</v>
      </c>
    </row>
    <row r="19162" spans="1:4">
      <c r="A19162" s="489" t="str">
        <f t="shared" si="299"/>
        <v>2332004155訪問看護</v>
      </c>
      <c r="B19162" s="489">
        <v>2332004155</v>
      </c>
      <c r="C19162" s="489" t="s">
        <v>2102</v>
      </c>
      <c r="D19162" s="489" t="s">
        <v>18201</v>
      </c>
    </row>
    <row r="19163" spans="1:4">
      <c r="A19163" s="489" t="str">
        <f t="shared" si="299"/>
        <v>2332004163介護予防訪問リハビリテーション</v>
      </c>
      <c r="B19163" s="489">
        <v>2332004163</v>
      </c>
      <c r="C19163" s="489" t="s">
        <v>2108</v>
      </c>
      <c r="D19163" s="489" t="s">
        <v>18202</v>
      </c>
    </row>
    <row r="19164" spans="1:4">
      <c r="A19164" s="489" t="str">
        <f t="shared" si="299"/>
        <v>2332004163介護予防訪問看護</v>
      </c>
      <c r="B19164" s="489">
        <v>2332004163</v>
      </c>
      <c r="C19164" s="489" t="s">
        <v>2103</v>
      </c>
      <c r="D19164" s="489" t="s">
        <v>18202</v>
      </c>
    </row>
    <row r="19165" spans="1:4">
      <c r="A19165" s="489" t="str">
        <f t="shared" si="299"/>
        <v>2332004163訪問リハビリテーション</v>
      </c>
      <c r="B19165" s="489">
        <v>2332004163</v>
      </c>
      <c r="C19165" s="489" t="s">
        <v>2104</v>
      </c>
      <c r="D19165" s="489" t="s">
        <v>18202</v>
      </c>
    </row>
    <row r="19166" spans="1:4">
      <c r="A19166" s="489" t="str">
        <f t="shared" si="299"/>
        <v>2332004163訪問看護</v>
      </c>
      <c r="B19166" s="489">
        <v>2332004163</v>
      </c>
      <c r="C19166" s="489" t="s">
        <v>2102</v>
      </c>
      <c r="D19166" s="489" t="s">
        <v>18202</v>
      </c>
    </row>
    <row r="19167" spans="1:4">
      <c r="A19167" s="489" t="str">
        <f t="shared" si="299"/>
        <v>2332004171介護予防訪問リハビリテーション</v>
      </c>
      <c r="B19167" s="489">
        <v>2332004171</v>
      </c>
      <c r="C19167" s="489" t="s">
        <v>2108</v>
      </c>
      <c r="D19167" s="489" t="s">
        <v>18203</v>
      </c>
    </row>
    <row r="19168" spans="1:4">
      <c r="A19168" s="489" t="str">
        <f t="shared" si="299"/>
        <v>2332004171介護予防訪問看護</v>
      </c>
      <c r="B19168" s="489">
        <v>2332004171</v>
      </c>
      <c r="C19168" s="489" t="s">
        <v>2103</v>
      </c>
      <c r="D19168" s="489" t="s">
        <v>18203</v>
      </c>
    </row>
    <row r="19169" spans="1:4">
      <c r="A19169" s="489" t="str">
        <f t="shared" si="299"/>
        <v>2332004171訪問リハビリテーション</v>
      </c>
      <c r="B19169" s="489">
        <v>2332004171</v>
      </c>
      <c r="C19169" s="489" t="s">
        <v>2104</v>
      </c>
      <c r="D19169" s="489" t="s">
        <v>18203</v>
      </c>
    </row>
    <row r="19170" spans="1:4">
      <c r="A19170" s="489" t="str">
        <f t="shared" si="299"/>
        <v>2332004171訪問看護</v>
      </c>
      <c r="B19170" s="489">
        <v>2332004171</v>
      </c>
      <c r="C19170" s="489" t="s">
        <v>2102</v>
      </c>
      <c r="D19170" s="489" t="s">
        <v>18203</v>
      </c>
    </row>
    <row r="19171" spans="1:4">
      <c r="A19171" s="489" t="str">
        <f t="shared" si="299"/>
        <v>2332004189介護予防通所リハビリテーション</v>
      </c>
      <c r="B19171" s="489">
        <v>2332004189</v>
      </c>
      <c r="C19171" s="489" t="s">
        <v>2512</v>
      </c>
      <c r="D19171" s="489" t="s">
        <v>18204</v>
      </c>
    </row>
    <row r="19172" spans="1:4">
      <c r="A19172" s="489" t="str">
        <f t="shared" si="299"/>
        <v>2332004189介護予防訪問リハビリテーション</v>
      </c>
      <c r="B19172" s="489">
        <v>2332004189</v>
      </c>
      <c r="C19172" s="489" t="s">
        <v>2108</v>
      </c>
      <c r="D19172" s="489" t="s">
        <v>18204</v>
      </c>
    </row>
    <row r="19173" spans="1:4">
      <c r="A19173" s="489" t="str">
        <f t="shared" si="299"/>
        <v>2332004189介護予防訪問看護</v>
      </c>
      <c r="B19173" s="489">
        <v>2332004189</v>
      </c>
      <c r="C19173" s="489" t="s">
        <v>2103</v>
      </c>
      <c r="D19173" s="489" t="s">
        <v>18204</v>
      </c>
    </row>
    <row r="19174" spans="1:4">
      <c r="A19174" s="489" t="str">
        <f t="shared" si="299"/>
        <v>2332004189通所リハビリテーション</v>
      </c>
      <c r="B19174" s="489">
        <v>2332004189</v>
      </c>
      <c r="C19174" s="489" t="s">
        <v>2511</v>
      </c>
      <c r="D19174" s="489" t="s">
        <v>18204</v>
      </c>
    </row>
    <row r="19175" spans="1:4">
      <c r="A19175" s="489" t="str">
        <f t="shared" si="299"/>
        <v>2332004189訪問リハビリテーション</v>
      </c>
      <c r="B19175" s="489">
        <v>2332004189</v>
      </c>
      <c r="C19175" s="489" t="s">
        <v>2104</v>
      </c>
      <c r="D19175" s="489" t="s">
        <v>18204</v>
      </c>
    </row>
    <row r="19176" spans="1:4">
      <c r="A19176" s="489" t="str">
        <f t="shared" si="299"/>
        <v>2332004189訪問看護</v>
      </c>
      <c r="B19176" s="489">
        <v>2332004189</v>
      </c>
      <c r="C19176" s="489" t="s">
        <v>2102</v>
      </c>
      <c r="D19176" s="489" t="s">
        <v>18204</v>
      </c>
    </row>
    <row r="19177" spans="1:4">
      <c r="A19177" s="489" t="str">
        <f t="shared" si="299"/>
        <v>2332004197介護予防訪問リハビリテーション</v>
      </c>
      <c r="B19177" s="489">
        <v>2332004197</v>
      </c>
      <c r="C19177" s="489" t="s">
        <v>2108</v>
      </c>
      <c r="D19177" s="489" t="s">
        <v>18205</v>
      </c>
    </row>
    <row r="19178" spans="1:4">
      <c r="A19178" s="489" t="str">
        <f t="shared" si="299"/>
        <v>2332004197介護予防訪問看護</v>
      </c>
      <c r="B19178" s="489">
        <v>2332004197</v>
      </c>
      <c r="C19178" s="489" t="s">
        <v>2103</v>
      </c>
      <c r="D19178" s="489" t="s">
        <v>18205</v>
      </c>
    </row>
    <row r="19179" spans="1:4">
      <c r="A19179" s="489" t="str">
        <f t="shared" si="299"/>
        <v>2332004197訪問リハビリテーション</v>
      </c>
      <c r="B19179" s="489">
        <v>2332004197</v>
      </c>
      <c r="C19179" s="489" t="s">
        <v>2104</v>
      </c>
      <c r="D19179" s="489" t="s">
        <v>18205</v>
      </c>
    </row>
    <row r="19180" spans="1:4">
      <c r="A19180" s="489" t="str">
        <f t="shared" si="299"/>
        <v>2332004197訪問看護</v>
      </c>
      <c r="B19180" s="489">
        <v>2332004197</v>
      </c>
      <c r="C19180" s="489" t="s">
        <v>2102</v>
      </c>
      <c r="D19180" s="489" t="s">
        <v>18205</v>
      </c>
    </row>
    <row r="19181" spans="1:4">
      <c r="A19181" s="489" t="str">
        <f t="shared" si="299"/>
        <v>2332004205介護予防訪問リハビリテーション</v>
      </c>
      <c r="B19181" s="489">
        <v>2332004205</v>
      </c>
      <c r="C19181" s="489" t="s">
        <v>2108</v>
      </c>
      <c r="D19181" s="489" t="s">
        <v>18206</v>
      </c>
    </row>
    <row r="19182" spans="1:4">
      <c r="A19182" s="489" t="str">
        <f t="shared" si="299"/>
        <v>2332004205介護予防訪問看護</v>
      </c>
      <c r="B19182" s="489">
        <v>2332004205</v>
      </c>
      <c r="C19182" s="489" t="s">
        <v>2103</v>
      </c>
      <c r="D19182" s="489" t="s">
        <v>18206</v>
      </c>
    </row>
    <row r="19183" spans="1:4">
      <c r="A19183" s="489" t="str">
        <f t="shared" si="299"/>
        <v>2332004205訪問リハビリテーション</v>
      </c>
      <c r="B19183" s="489">
        <v>2332004205</v>
      </c>
      <c r="C19183" s="489" t="s">
        <v>2104</v>
      </c>
      <c r="D19183" s="489" t="s">
        <v>18206</v>
      </c>
    </row>
    <row r="19184" spans="1:4">
      <c r="A19184" s="489" t="str">
        <f t="shared" si="299"/>
        <v>2332004205訪問看護</v>
      </c>
      <c r="B19184" s="489">
        <v>2332004205</v>
      </c>
      <c r="C19184" s="489" t="s">
        <v>2102</v>
      </c>
      <c r="D19184" s="489" t="s">
        <v>18206</v>
      </c>
    </row>
    <row r="19185" spans="1:4">
      <c r="A19185" s="489" t="str">
        <f t="shared" si="299"/>
        <v>2332004213介護予防訪問リハビリテーション</v>
      </c>
      <c r="B19185" s="489">
        <v>2332004213</v>
      </c>
      <c r="C19185" s="489" t="s">
        <v>2108</v>
      </c>
      <c r="D19185" s="489" t="s">
        <v>18207</v>
      </c>
    </row>
    <row r="19186" spans="1:4">
      <c r="A19186" s="489" t="str">
        <f t="shared" si="299"/>
        <v>2332004213介護予防訪問看護</v>
      </c>
      <c r="B19186" s="489">
        <v>2332004213</v>
      </c>
      <c r="C19186" s="489" t="s">
        <v>2103</v>
      </c>
      <c r="D19186" s="489" t="s">
        <v>18207</v>
      </c>
    </row>
    <row r="19187" spans="1:4">
      <c r="A19187" s="489" t="str">
        <f t="shared" si="299"/>
        <v>2332004213訪問リハビリテーション</v>
      </c>
      <c r="B19187" s="489">
        <v>2332004213</v>
      </c>
      <c r="C19187" s="489" t="s">
        <v>2104</v>
      </c>
      <c r="D19187" s="489" t="s">
        <v>18207</v>
      </c>
    </row>
    <row r="19188" spans="1:4">
      <c r="A19188" s="489" t="str">
        <f t="shared" si="299"/>
        <v>2332004213訪問看護</v>
      </c>
      <c r="B19188" s="489">
        <v>2332004213</v>
      </c>
      <c r="C19188" s="489" t="s">
        <v>2102</v>
      </c>
      <c r="D19188" s="489" t="s">
        <v>18207</v>
      </c>
    </row>
    <row r="19189" spans="1:4">
      <c r="A19189" s="489" t="str">
        <f t="shared" si="299"/>
        <v>2332004221介護予防訪問リハビリテーション</v>
      </c>
      <c r="B19189" s="489">
        <v>2332004221</v>
      </c>
      <c r="C19189" s="489" t="s">
        <v>2108</v>
      </c>
      <c r="D19189" s="489" t="s">
        <v>18208</v>
      </c>
    </row>
    <row r="19190" spans="1:4">
      <c r="A19190" s="489" t="str">
        <f t="shared" si="299"/>
        <v>2332004221介護予防訪問看護</v>
      </c>
      <c r="B19190" s="489">
        <v>2332004221</v>
      </c>
      <c r="C19190" s="489" t="s">
        <v>2103</v>
      </c>
      <c r="D19190" s="489" t="s">
        <v>18208</v>
      </c>
    </row>
    <row r="19191" spans="1:4">
      <c r="A19191" s="489" t="str">
        <f t="shared" si="299"/>
        <v>2332004221訪問リハビリテーション</v>
      </c>
      <c r="B19191" s="489">
        <v>2332004221</v>
      </c>
      <c r="C19191" s="489" t="s">
        <v>2104</v>
      </c>
      <c r="D19191" s="489" t="s">
        <v>18208</v>
      </c>
    </row>
    <row r="19192" spans="1:4">
      <c r="A19192" s="489" t="str">
        <f t="shared" si="299"/>
        <v>2332004221訪問看護</v>
      </c>
      <c r="B19192" s="489">
        <v>2332004221</v>
      </c>
      <c r="C19192" s="489" t="s">
        <v>2102</v>
      </c>
      <c r="D19192" s="489" t="s">
        <v>18208</v>
      </c>
    </row>
    <row r="19193" spans="1:4">
      <c r="A19193" s="489" t="str">
        <f t="shared" si="299"/>
        <v>2332004239介護予防訪問リハビリテーション</v>
      </c>
      <c r="B19193" s="489">
        <v>2332004239</v>
      </c>
      <c r="C19193" s="489" t="s">
        <v>2108</v>
      </c>
      <c r="D19193" s="489" t="s">
        <v>18209</v>
      </c>
    </row>
    <row r="19194" spans="1:4">
      <c r="A19194" s="489" t="str">
        <f t="shared" si="299"/>
        <v>2332004239介護予防訪問看護</v>
      </c>
      <c r="B19194" s="489">
        <v>2332004239</v>
      </c>
      <c r="C19194" s="489" t="s">
        <v>2103</v>
      </c>
      <c r="D19194" s="489" t="s">
        <v>18209</v>
      </c>
    </row>
    <row r="19195" spans="1:4">
      <c r="A19195" s="489" t="str">
        <f t="shared" si="299"/>
        <v>2332004239訪問リハビリテーション</v>
      </c>
      <c r="B19195" s="489">
        <v>2332004239</v>
      </c>
      <c r="C19195" s="489" t="s">
        <v>2104</v>
      </c>
      <c r="D19195" s="489" t="s">
        <v>18209</v>
      </c>
    </row>
    <row r="19196" spans="1:4">
      <c r="A19196" s="489" t="str">
        <f t="shared" si="299"/>
        <v>2332004239訪問看護</v>
      </c>
      <c r="B19196" s="489">
        <v>2332004239</v>
      </c>
      <c r="C19196" s="489" t="s">
        <v>2102</v>
      </c>
      <c r="D19196" s="489" t="s">
        <v>18209</v>
      </c>
    </row>
    <row r="19197" spans="1:4">
      <c r="A19197" s="489" t="str">
        <f t="shared" si="299"/>
        <v>2332004247介護予防訪問リハビリテーション</v>
      </c>
      <c r="B19197" s="489">
        <v>2332004247</v>
      </c>
      <c r="C19197" s="489" t="s">
        <v>2108</v>
      </c>
      <c r="D19197" s="489" t="s">
        <v>19415</v>
      </c>
    </row>
    <row r="19198" spans="1:4">
      <c r="A19198" s="489" t="str">
        <f t="shared" si="299"/>
        <v>2332004247介護予防訪問看護</v>
      </c>
      <c r="B19198" s="489">
        <v>2332004247</v>
      </c>
      <c r="C19198" s="489" t="s">
        <v>2103</v>
      </c>
      <c r="D19198" s="489" t="s">
        <v>19415</v>
      </c>
    </row>
    <row r="19199" spans="1:4">
      <c r="A19199" s="489" t="str">
        <f t="shared" si="299"/>
        <v>2332004247訪問リハビリテーション</v>
      </c>
      <c r="B19199" s="489">
        <v>2332004247</v>
      </c>
      <c r="C19199" s="489" t="s">
        <v>2104</v>
      </c>
      <c r="D19199" s="489" t="s">
        <v>19415</v>
      </c>
    </row>
    <row r="19200" spans="1:4">
      <c r="A19200" s="489" t="str">
        <f t="shared" si="299"/>
        <v>2332004247訪問看護</v>
      </c>
      <c r="B19200" s="489">
        <v>2332004247</v>
      </c>
      <c r="C19200" s="489" t="s">
        <v>2102</v>
      </c>
      <c r="D19200" s="489" t="s">
        <v>19415</v>
      </c>
    </row>
    <row r="19201" spans="1:4">
      <c r="A19201" s="489" t="str">
        <f t="shared" si="299"/>
        <v>2332012109介護予防訪問リハビリテーション</v>
      </c>
      <c r="B19201" s="489">
        <v>2332012109</v>
      </c>
      <c r="C19201" s="489" t="s">
        <v>2108</v>
      </c>
      <c r="D19201" s="489" t="s">
        <v>16493</v>
      </c>
    </row>
    <row r="19202" spans="1:4">
      <c r="A19202" s="489" t="str">
        <f t="shared" ref="A19202:A19265" si="300">B19202&amp;C19202</f>
        <v>2332012109介護予防訪問看護</v>
      </c>
      <c r="B19202" s="489">
        <v>2332012109</v>
      </c>
      <c r="C19202" s="489" t="s">
        <v>2103</v>
      </c>
      <c r="D19202" s="489" t="s">
        <v>16493</v>
      </c>
    </row>
    <row r="19203" spans="1:4">
      <c r="A19203" s="489" t="str">
        <f t="shared" si="300"/>
        <v>2332012109訪問リハビリテーション</v>
      </c>
      <c r="B19203" s="489">
        <v>2332012109</v>
      </c>
      <c r="C19203" s="489" t="s">
        <v>2104</v>
      </c>
      <c r="D19203" s="489" t="s">
        <v>16493</v>
      </c>
    </row>
    <row r="19204" spans="1:4">
      <c r="A19204" s="489" t="str">
        <f t="shared" si="300"/>
        <v>2332012109訪問看護</v>
      </c>
      <c r="B19204" s="489">
        <v>2332012109</v>
      </c>
      <c r="C19204" s="489" t="s">
        <v>2102</v>
      </c>
      <c r="D19204" s="489" t="s">
        <v>16493</v>
      </c>
    </row>
    <row r="19205" spans="1:4">
      <c r="A19205" s="489" t="str">
        <f t="shared" si="300"/>
        <v>2332013222介護予防訪問リハビリテーション</v>
      </c>
      <c r="B19205" s="489">
        <v>2332013222</v>
      </c>
      <c r="C19205" s="489" t="s">
        <v>2108</v>
      </c>
      <c r="D19205" s="489" t="s">
        <v>15766</v>
      </c>
    </row>
    <row r="19206" spans="1:4">
      <c r="A19206" s="489" t="str">
        <f t="shared" si="300"/>
        <v>2332013222介護予防訪問看護</v>
      </c>
      <c r="B19206" s="489">
        <v>2332013222</v>
      </c>
      <c r="C19206" s="489" t="s">
        <v>2103</v>
      </c>
      <c r="D19206" s="489" t="s">
        <v>15766</v>
      </c>
    </row>
    <row r="19207" spans="1:4">
      <c r="A19207" s="489" t="str">
        <f t="shared" si="300"/>
        <v>2332013222訪問リハビリテーション</v>
      </c>
      <c r="B19207" s="489">
        <v>2332013222</v>
      </c>
      <c r="C19207" s="489" t="s">
        <v>2104</v>
      </c>
      <c r="D19207" s="489" t="s">
        <v>15766</v>
      </c>
    </row>
    <row r="19208" spans="1:4">
      <c r="A19208" s="489" t="str">
        <f t="shared" si="300"/>
        <v>2332013222訪問看護</v>
      </c>
      <c r="B19208" s="489">
        <v>2332013222</v>
      </c>
      <c r="C19208" s="489" t="s">
        <v>2102</v>
      </c>
      <c r="D19208" s="489" t="s">
        <v>15766</v>
      </c>
    </row>
    <row r="19209" spans="1:4">
      <c r="A19209" s="489" t="str">
        <f t="shared" si="300"/>
        <v>2332014956介護予防訪問リハビリテーション</v>
      </c>
      <c r="B19209" s="489">
        <v>2332014956</v>
      </c>
      <c r="C19209" s="489" t="s">
        <v>2108</v>
      </c>
      <c r="D19209" s="489" t="s">
        <v>18210</v>
      </c>
    </row>
    <row r="19210" spans="1:4">
      <c r="A19210" s="489" t="str">
        <f t="shared" si="300"/>
        <v>2332014956介護予防訪問看護</v>
      </c>
      <c r="B19210" s="489">
        <v>2332014956</v>
      </c>
      <c r="C19210" s="489" t="s">
        <v>2103</v>
      </c>
      <c r="D19210" s="489" t="s">
        <v>18210</v>
      </c>
    </row>
    <row r="19211" spans="1:4">
      <c r="A19211" s="489" t="str">
        <f t="shared" si="300"/>
        <v>2332014956訪問リハビリテーション</v>
      </c>
      <c r="B19211" s="489">
        <v>2332014956</v>
      </c>
      <c r="C19211" s="489" t="s">
        <v>2104</v>
      </c>
      <c r="D19211" s="489" t="s">
        <v>18210</v>
      </c>
    </row>
    <row r="19212" spans="1:4">
      <c r="A19212" s="489" t="str">
        <f t="shared" si="300"/>
        <v>2332014956訪問看護</v>
      </c>
      <c r="B19212" s="489">
        <v>2332014956</v>
      </c>
      <c r="C19212" s="489" t="s">
        <v>2102</v>
      </c>
      <c r="D19212" s="489" t="s">
        <v>18210</v>
      </c>
    </row>
    <row r="19213" spans="1:4">
      <c r="A19213" s="489" t="str">
        <f t="shared" si="300"/>
        <v>2332101647介護予防訪問リハビリテーション</v>
      </c>
      <c r="B19213" s="489">
        <v>2332101647</v>
      </c>
      <c r="C19213" s="489" t="s">
        <v>2108</v>
      </c>
      <c r="D19213" s="489" t="s">
        <v>18211</v>
      </c>
    </row>
    <row r="19214" spans="1:4">
      <c r="A19214" s="489" t="str">
        <f t="shared" si="300"/>
        <v>2332101647介護予防訪問看護</v>
      </c>
      <c r="B19214" s="489">
        <v>2332101647</v>
      </c>
      <c r="C19214" s="489" t="s">
        <v>2103</v>
      </c>
      <c r="D19214" s="489" t="s">
        <v>18211</v>
      </c>
    </row>
    <row r="19215" spans="1:4">
      <c r="A19215" s="489" t="str">
        <f t="shared" si="300"/>
        <v>2332101647訪問リハビリテーション</v>
      </c>
      <c r="B19215" s="489">
        <v>2332101647</v>
      </c>
      <c r="C19215" s="489" t="s">
        <v>2104</v>
      </c>
      <c r="D19215" s="489" t="s">
        <v>18211</v>
      </c>
    </row>
    <row r="19216" spans="1:4">
      <c r="A19216" s="489" t="str">
        <f t="shared" si="300"/>
        <v>2332101647訪問看護</v>
      </c>
      <c r="B19216" s="489">
        <v>2332101647</v>
      </c>
      <c r="C19216" s="489" t="s">
        <v>2102</v>
      </c>
      <c r="D19216" s="489" t="s">
        <v>18211</v>
      </c>
    </row>
    <row r="19217" spans="1:4">
      <c r="A19217" s="489" t="str">
        <f t="shared" si="300"/>
        <v>2332102348介護予防訪問リハビリテーション</v>
      </c>
      <c r="B19217" s="489">
        <v>2332102348</v>
      </c>
      <c r="C19217" s="489" t="s">
        <v>2108</v>
      </c>
      <c r="D19217" s="489" t="s">
        <v>18212</v>
      </c>
    </row>
    <row r="19218" spans="1:4">
      <c r="A19218" s="489" t="str">
        <f t="shared" si="300"/>
        <v>2332102348介護予防訪問看護</v>
      </c>
      <c r="B19218" s="489">
        <v>2332102348</v>
      </c>
      <c r="C19218" s="489" t="s">
        <v>2103</v>
      </c>
      <c r="D19218" s="489" t="s">
        <v>18212</v>
      </c>
    </row>
    <row r="19219" spans="1:4">
      <c r="A19219" s="489" t="str">
        <f t="shared" si="300"/>
        <v>2332102348訪問リハビリテーション</v>
      </c>
      <c r="B19219" s="489">
        <v>2332102348</v>
      </c>
      <c r="C19219" s="489" t="s">
        <v>2104</v>
      </c>
      <c r="D19219" s="489" t="s">
        <v>18212</v>
      </c>
    </row>
    <row r="19220" spans="1:4">
      <c r="A19220" s="489" t="str">
        <f t="shared" si="300"/>
        <v>2332102348訪問看護</v>
      </c>
      <c r="B19220" s="489">
        <v>2332102348</v>
      </c>
      <c r="C19220" s="489" t="s">
        <v>2102</v>
      </c>
      <c r="D19220" s="489" t="s">
        <v>18212</v>
      </c>
    </row>
    <row r="19221" spans="1:4">
      <c r="A19221" s="489" t="str">
        <f t="shared" si="300"/>
        <v>2332102488介護予防訪問リハビリテーション</v>
      </c>
      <c r="B19221" s="489">
        <v>2332102488</v>
      </c>
      <c r="C19221" s="489" t="s">
        <v>2108</v>
      </c>
      <c r="D19221" s="489" t="s">
        <v>18213</v>
      </c>
    </row>
    <row r="19222" spans="1:4">
      <c r="A19222" s="489" t="str">
        <f t="shared" si="300"/>
        <v>2332102488介護予防訪問看護</v>
      </c>
      <c r="B19222" s="489">
        <v>2332102488</v>
      </c>
      <c r="C19222" s="489" t="s">
        <v>2103</v>
      </c>
      <c r="D19222" s="489" t="s">
        <v>18213</v>
      </c>
    </row>
    <row r="19223" spans="1:4">
      <c r="A19223" s="489" t="str">
        <f t="shared" si="300"/>
        <v>2332102488訪問リハビリテーション</v>
      </c>
      <c r="B19223" s="489">
        <v>2332102488</v>
      </c>
      <c r="C19223" s="489" t="s">
        <v>2104</v>
      </c>
      <c r="D19223" s="489" t="s">
        <v>18213</v>
      </c>
    </row>
    <row r="19224" spans="1:4">
      <c r="A19224" s="489" t="str">
        <f t="shared" si="300"/>
        <v>2332102488訪問看護</v>
      </c>
      <c r="B19224" s="489">
        <v>2332102488</v>
      </c>
      <c r="C19224" s="489" t="s">
        <v>2102</v>
      </c>
      <c r="D19224" s="489" t="s">
        <v>18213</v>
      </c>
    </row>
    <row r="19225" spans="1:4">
      <c r="A19225" s="489" t="str">
        <f t="shared" si="300"/>
        <v>2332102553介護予防訪問リハビリテーション</v>
      </c>
      <c r="B19225" s="489">
        <v>2332102553</v>
      </c>
      <c r="C19225" s="489" t="s">
        <v>2108</v>
      </c>
      <c r="D19225" s="489" t="s">
        <v>18214</v>
      </c>
    </row>
    <row r="19226" spans="1:4">
      <c r="A19226" s="489" t="str">
        <f t="shared" si="300"/>
        <v>2332102553介護予防訪問看護</v>
      </c>
      <c r="B19226" s="489">
        <v>2332102553</v>
      </c>
      <c r="C19226" s="489" t="s">
        <v>2103</v>
      </c>
      <c r="D19226" s="489" t="s">
        <v>18214</v>
      </c>
    </row>
    <row r="19227" spans="1:4">
      <c r="A19227" s="489" t="str">
        <f t="shared" si="300"/>
        <v>2332102553訪問リハビリテーション</v>
      </c>
      <c r="B19227" s="489">
        <v>2332102553</v>
      </c>
      <c r="C19227" s="489" t="s">
        <v>2104</v>
      </c>
      <c r="D19227" s="489" t="s">
        <v>18214</v>
      </c>
    </row>
    <row r="19228" spans="1:4">
      <c r="A19228" s="489" t="str">
        <f t="shared" si="300"/>
        <v>2332102553訪問看護</v>
      </c>
      <c r="B19228" s="489">
        <v>2332102553</v>
      </c>
      <c r="C19228" s="489" t="s">
        <v>2102</v>
      </c>
      <c r="D19228" s="489" t="s">
        <v>18214</v>
      </c>
    </row>
    <row r="19229" spans="1:4">
      <c r="A19229" s="489" t="str">
        <f t="shared" si="300"/>
        <v>2332102587介護予防訪問リハビリテーション</v>
      </c>
      <c r="B19229" s="489">
        <v>2332102587</v>
      </c>
      <c r="C19229" s="489" t="s">
        <v>2108</v>
      </c>
      <c r="D19229" s="489" t="s">
        <v>18215</v>
      </c>
    </row>
    <row r="19230" spans="1:4">
      <c r="A19230" s="489" t="str">
        <f t="shared" si="300"/>
        <v>2332102587介護予防訪問看護</v>
      </c>
      <c r="B19230" s="489">
        <v>2332102587</v>
      </c>
      <c r="C19230" s="489" t="s">
        <v>2103</v>
      </c>
      <c r="D19230" s="489" t="s">
        <v>18215</v>
      </c>
    </row>
    <row r="19231" spans="1:4">
      <c r="A19231" s="489" t="str">
        <f t="shared" si="300"/>
        <v>2332102587訪問リハビリテーション</v>
      </c>
      <c r="B19231" s="489">
        <v>2332102587</v>
      </c>
      <c r="C19231" s="489" t="s">
        <v>2104</v>
      </c>
      <c r="D19231" s="489" t="s">
        <v>18215</v>
      </c>
    </row>
    <row r="19232" spans="1:4">
      <c r="A19232" s="489" t="str">
        <f t="shared" si="300"/>
        <v>2332102587訪問看護</v>
      </c>
      <c r="B19232" s="489">
        <v>2332102587</v>
      </c>
      <c r="C19232" s="489" t="s">
        <v>2102</v>
      </c>
      <c r="D19232" s="489" t="s">
        <v>18215</v>
      </c>
    </row>
    <row r="19233" spans="1:4">
      <c r="A19233" s="489" t="str">
        <f t="shared" si="300"/>
        <v>2332102595介護予防訪問リハビリテーション</v>
      </c>
      <c r="B19233" s="489">
        <v>2332102595</v>
      </c>
      <c r="C19233" s="489" t="s">
        <v>2108</v>
      </c>
      <c r="D19233" s="489" t="s">
        <v>18216</v>
      </c>
    </row>
    <row r="19234" spans="1:4">
      <c r="A19234" s="489" t="str">
        <f t="shared" si="300"/>
        <v>2332102595介護予防訪問看護</v>
      </c>
      <c r="B19234" s="489">
        <v>2332102595</v>
      </c>
      <c r="C19234" s="489" t="s">
        <v>2103</v>
      </c>
      <c r="D19234" s="489" t="s">
        <v>18216</v>
      </c>
    </row>
    <row r="19235" spans="1:4">
      <c r="A19235" s="489" t="str">
        <f t="shared" si="300"/>
        <v>2332102595訪問リハビリテーション</v>
      </c>
      <c r="B19235" s="489">
        <v>2332102595</v>
      </c>
      <c r="C19235" s="489" t="s">
        <v>2104</v>
      </c>
      <c r="D19235" s="489" t="s">
        <v>18216</v>
      </c>
    </row>
    <row r="19236" spans="1:4">
      <c r="A19236" s="489" t="str">
        <f t="shared" si="300"/>
        <v>2332102595訪問看護</v>
      </c>
      <c r="B19236" s="489">
        <v>2332102595</v>
      </c>
      <c r="C19236" s="489" t="s">
        <v>2102</v>
      </c>
      <c r="D19236" s="489" t="s">
        <v>18216</v>
      </c>
    </row>
    <row r="19237" spans="1:4">
      <c r="A19237" s="489" t="str">
        <f t="shared" si="300"/>
        <v>2332102629介護予防訪問リハビリテーション</v>
      </c>
      <c r="B19237" s="489">
        <v>2332102629</v>
      </c>
      <c r="C19237" s="489" t="s">
        <v>2108</v>
      </c>
      <c r="D19237" s="489" t="s">
        <v>18217</v>
      </c>
    </row>
    <row r="19238" spans="1:4">
      <c r="A19238" s="489" t="str">
        <f t="shared" si="300"/>
        <v>2332102629介護予防訪問看護</v>
      </c>
      <c r="B19238" s="489">
        <v>2332102629</v>
      </c>
      <c r="C19238" s="489" t="s">
        <v>2103</v>
      </c>
      <c r="D19238" s="489" t="s">
        <v>18217</v>
      </c>
    </row>
    <row r="19239" spans="1:4">
      <c r="A19239" s="489" t="str">
        <f t="shared" si="300"/>
        <v>2332102629訪問リハビリテーション</v>
      </c>
      <c r="B19239" s="489">
        <v>2332102629</v>
      </c>
      <c r="C19239" s="489" t="s">
        <v>2104</v>
      </c>
      <c r="D19239" s="489" t="s">
        <v>18217</v>
      </c>
    </row>
    <row r="19240" spans="1:4">
      <c r="A19240" s="489" t="str">
        <f t="shared" si="300"/>
        <v>2332102629訪問看護</v>
      </c>
      <c r="B19240" s="489">
        <v>2332102629</v>
      </c>
      <c r="C19240" s="489" t="s">
        <v>2102</v>
      </c>
      <c r="D19240" s="489" t="s">
        <v>18217</v>
      </c>
    </row>
    <row r="19241" spans="1:4">
      <c r="A19241" s="489" t="str">
        <f t="shared" si="300"/>
        <v>2332102645介護予防訪問リハビリテーション</v>
      </c>
      <c r="B19241" s="489">
        <v>2332102645</v>
      </c>
      <c r="C19241" s="489" t="s">
        <v>2108</v>
      </c>
      <c r="D19241" s="489" t="s">
        <v>18218</v>
      </c>
    </row>
    <row r="19242" spans="1:4">
      <c r="A19242" s="489" t="str">
        <f t="shared" si="300"/>
        <v>2332102645介護予防訪問看護</v>
      </c>
      <c r="B19242" s="489">
        <v>2332102645</v>
      </c>
      <c r="C19242" s="489" t="s">
        <v>2103</v>
      </c>
      <c r="D19242" s="489" t="s">
        <v>18218</v>
      </c>
    </row>
    <row r="19243" spans="1:4">
      <c r="A19243" s="489" t="str">
        <f t="shared" si="300"/>
        <v>2332102645訪問リハビリテーション</v>
      </c>
      <c r="B19243" s="489">
        <v>2332102645</v>
      </c>
      <c r="C19243" s="489" t="s">
        <v>2104</v>
      </c>
      <c r="D19243" s="489" t="s">
        <v>18218</v>
      </c>
    </row>
    <row r="19244" spans="1:4">
      <c r="A19244" s="489" t="str">
        <f t="shared" si="300"/>
        <v>2332102645訪問看護</v>
      </c>
      <c r="B19244" s="489">
        <v>2332102645</v>
      </c>
      <c r="C19244" s="489" t="s">
        <v>2102</v>
      </c>
      <c r="D19244" s="489" t="s">
        <v>18218</v>
      </c>
    </row>
    <row r="19245" spans="1:4">
      <c r="A19245" s="489" t="str">
        <f t="shared" si="300"/>
        <v>2332102652介護予防訪問リハビリテーション</v>
      </c>
      <c r="B19245" s="489">
        <v>2332102652</v>
      </c>
      <c r="C19245" s="489" t="s">
        <v>2108</v>
      </c>
      <c r="D19245" s="489" t="s">
        <v>18219</v>
      </c>
    </row>
    <row r="19246" spans="1:4">
      <c r="A19246" s="489" t="str">
        <f t="shared" si="300"/>
        <v>2332102652介護予防訪問看護</v>
      </c>
      <c r="B19246" s="489">
        <v>2332102652</v>
      </c>
      <c r="C19246" s="489" t="s">
        <v>2103</v>
      </c>
      <c r="D19246" s="489" t="s">
        <v>18219</v>
      </c>
    </row>
    <row r="19247" spans="1:4">
      <c r="A19247" s="489" t="str">
        <f t="shared" si="300"/>
        <v>2332102652訪問リハビリテーション</v>
      </c>
      <c r="B19247" s="489">
        <v>2332102652</v>
      </c>
      <c r="C19247" s="489" t="s">
        <v>2104</v>
      </c>
      <c r="D19247" s="489" t="s">
        <v>18219</v>
      </c>
    </row>
    <row r="19248" spans="1:4">
      <c r="A19248" s="489" t="str">
        <f t="shared" si="300"/>
        <v>2332102652訪問看護</v>
      </c>
      <c r="B19248" s="489">
        <v>2332102652</v>
      </c>
      <c r="C19248" s="489" t="s">
        <v>2102</v>
      </c>
      <c r="D19248" s="489" t="s">
        <v>18219</v>
      </c>
    </row>
    <row r="19249" spans="1:4">
      <c r="A19249" s="489" t="str">
        <f t="shared" si="300"/>
        <v>2332102660介護予防訪問リハビリテーション</v>
      </c>
      <c r="B19249" s="489">
        <v>2332102660</v>
      </c>
      <c r="C19249" s="489" t="s">
        <v>2108</v>
      </c>
      <c r="D19249" s="489" t="s">
        <v>18220</v>
      </c>
    </row>
    <row r="19250" spans="1:4">
      <c r="A19250" s="489" t="str">
        <f t="shared" si="300"/>
        <v>2332102660介護予防訪問看護</v>
      </c>
      <c r="B19250" s="489">
        <v>2332102660</v>
      </c>
      <c r="C19250" s="489" t="s">
        <v>2103</v>
      </c>
      <c r="D19250" s="489" t="s">
        <v>18220</v>
      </c>
    </row>
    <row r="19251" spans="1:4">
      <c r="A19251" s="489" t="str">
        <f t="shared" si="300"/>
        <v>2332102660訪問リハビリテーション</v>
      </c>
      <c r="B19251" s="489">
        <v>2332102660</v>
      </c>
      <c r="C19251" s="489" t="s">
        <v>2104</v>
      </c>
      <c r="D19251" s="489" t="s">
        <v>18220</v>
      </c>
    </row>
    <row r="19252" spans="1:4">
      <c r="A19252" s="489" t="str">
        <f t="shared" si="300"/>
        <v>2332102660訪問看護</v>
      </c>
      <c r="B19252" s="489">
        <v>2332102660</v>
      </c>
      <c r="C19252" s="489" t="s">
        <v>2102</v>
      </c>
      <c r="D19252" s="489" t="s">
        <v>18220</v>
      </c>
    </row>
    <row r="19253" spans="1:4">
      <c r="A19253" s="489" t="str">
        <f t="shared" si="300"/>
        <v>2332102694介護予防訪問リハビリテーション</v>
      </c>
      <c r="B19253" s="489">
        <v>2332102694</v>
      </c>
      <c r="C19253" s="489" t="s">
        <v>2108</v>
      </c>
      <c r="D19253" s="489" t="s">
        <v>18221</v>
      </c>
    </row>
    <row r="19254" spans="1:4">
      <c r="A19254" s="489" t="str">
        <f t="shared" si="300"/>
        <v>2332102694介護予防訪問看護</v>
      </c>
      <c r="B19254" s="489">
        <v>2332102694</v>
      </c>
      <c r="C19254" s="489" t="s">
        <v>2103</v>
      </c>
      <c r="D19254" s="489" t="s">
        <v>18221</v>
      </c>
    </row>
    <row r="19255" spans="1:4">
      <c r="A19255" s="489" t="str">
        <f t="shared" si="300"/>
        <v>2332102694訪問リハビリテーション</v>
      </c>
      <c r="B19255" s="489">
        <v>2332102694</v>
      </c>
      <c r="C19255" s="489" t="s">
        <v>2104</v>
      </c>
      <c r="D19255" s="489" t="s">
        <v>18221</v>
      </c>
    </row>
    <row r="19256" spans="1:4">
      <c r="A19256" s="489" t="str">
        <f t="shared" si="300"/>
        <v>2332102694訪問看護</v>
      </c>
      <c r="B19256" s="489">
        <v>2332102694</v>
      </c>
      <c r="C19256" s="489" t="s">
        <v>2102</v>
      </c>
      <c r="D19256" s="489" t="s">
        <v>18221</v>
      </c>
    </row>
    <row r="19257" spans="1:4">
      <c r="A19257" s="489" t="str">
        <f t="shared" si="300"/>
        <v>2332102702介護予防訪問リハビリテーション</v>
      </c>
      <c r="B19257" s="489">
        <v>2332102702</v>
      </c>
      <c r="C19257" s="489" t="s">
        <v>2108</v>
      </c>
      <c r="D19257" s="489" t="s">
        <v>18222</v>
      </c>
    </row>
    <row r="19258" spans="1:4">
      <c r="A19258" s="489" t="str">
        <f t="shared" si="300"/>
        <v>2332102702介護予防訪問看護</v>
      </c>
      <c r="B19258" s="489">
        <v>2332102702</v>
      </c>
      <c r="C19258" s="489" t="s">
        <v>2103</v>
      </c>
      <c r="D19258" s="489" t="s">
        <v>18222</v>
      </c>
    </row>
    <row r="19259" spans="1:4">
      <c r="A19259" s="489" t="str">
        <f t="shared" si="300"/>
        <v>2332102702訪問リハビリテーション</v>
      </c>
      <c r="B19259" s="489">
        <v>2332102702</v>
      </c>
      <c r="C19259" s="489" t="s">
        <v>2104</v>
      </c>
      <c r="D19259" s="489" t="s">
        <v>18222</v>
      </c>
    </row>
    <row r="19260" spans="1:4">
      <c r="A19260" s="489" t="str">
        <f t="shared" si="300"/>
        <v>2332102702訪問看護</v>
      </c>
      <c r="B19260" s="489">
        <v>2332102702</v>
      </c>
      <c r="C19260" s="489" t="s">
        <v>2102</v>
      </c>
      <c r="D19260" s="489" t="s">
        <v>18222</v>
      </c>
    </row>
    <row r="19261" spans="1:4">
      <c r="A19261" s="489" t="str">
        <f t="shared" si="300"/>
        <v>2332102728介護予防訪問リハビリテーション</v>
      </c>
      <c r="B19261" s="489">
        <v>2332102728</v>
      </c>
      <c r="C19261" s="489" t="s">
        <v>2108</v>
      </c>
      <c r="D19261" s="489" t="s">
        <v>18223</v>
      </c>
    </row>
    <row r="19262" spans="1:4">
      <c r="A19262" s="489" t="str">
        <f t="shared" si="300"/>
        <v>2332102728介護予防訪問看護</v>
      </c>
      <c r="B19262" s="489">
        <v>2332102728</v>
      </c>
      <c r="C19262" s="489" t="s">
        <v>2103</v>
      </c>
      <c r="D19262" s="489" t="s">
        <v>18223</v>
      </c>
    </row>
    <row r="19263" spans="1:4">
      <c r="A19263" s="489" t="str">
        <f t="shared" si="300"/>
        <v>2332102728訪問リハビリテーション</v>
      </c>
      <c r="B19263" s="489">
        <v>2332102728</v>
      </c>
      <c r="C19263" s="489" t="s">
        <v>2104</v>
      </c>
      <c r="D19263" s="489" t="s">
        <v>18223</v>
      </c>
    </row>
    <row r="19264" spans="1:4">
      <c r="A19264" s="489" t="str">
        <f t="shared" si="300"/>
        <v>2332102728訪問看護</v>
      </c>
      <c r="B19264" s="489">
        <v>2332102728</v>
      </c>
      <c r="C19264" s="489" t="s">
        <v>2102</v>
      </c>
      <c r="D19264" s="489" t="s">
        <v>18223</v>
      </c>
    </row>
    <row r="19265" spans="1:4">
      <c r="A19265" s="489" t="str">
        <f t="shared" si="300"/>
        <v>2332102736介護予防訪問リハビリテーション</v>
      </c>
      <c r="B19265" s="489">
        <v>2332102736</v>
      </c>
      <c r="C19265" s="489" t="s">
        <v>2108</v>
      </c>
      <c r="D19265" s="489" t="s">
        <v>18224</v>
      </c>
    </row>
    <row r="19266" spans="1:4">
      <c r="A19266" s="489" t="str">
        <f t="shared" ref="A19266:A19329" si="301">B19266&amp;C19266</f>
        <v>2332102736介護予防訪問看護</v>
      </c>
      <c r="B19266" s="489">
        <v>2332102736</v>
      </c>
      <c r="C19266" s="489" t="s">
        <v>2103</v>
      </c>
      <c r="D19266" s="489" t="s">
        <v>18224</v>
      </c>
    </row>
    <row r="19267" spans="1:4">
      <c r="A19267" s="489" t="str">
        <f t="shared" si="301"/>
        <v>2332102736訪問リハビリテーション</v>
      </c>
      <c r="B19267" s="489">
        <v>2332102736</v>
      </c>
      <c r="C19267" s="489" t="s">
        <v>2104</v>
      </c>
      <c r="D19267" s="489" t="s">
        <v>18224</v>
      </c>
    </row>
    <row r="19268" spans="1:4">
      <c r="A19268" s="489" t="str">
        <f t="shared" si="301"/>
        <v>2332102736訪問看護</v>
      </c>
      <c r="B19268" s="489">
        <v>2332102736</v>
      </c>
      <c r="C19268" s="489" t="s">
        <v>2102</v>
      </c>
      <c r="D19268" s="489" t="s">
        <v>18224</v>
      </c>
    </row>
    <row r="19269" spans="1:4">
      <c r="A19269" s="489" t="str">
        <f t="shared" si="301"/>
        <v>2332102769介護予防訪問リハビリテーション</v>
      </c>
      <c r="B19269" s="489">
        <v>2332102769</v>
      </c>
      <c r="C19269" s="489" t="s">
        <v>2108</v>
      </c>
      <c r="D19269" s="489" t="s">
        <v>18225</v>
      </c>
    </row>
    <row r="19270" spans="1:4">
      <c r="A19270" s="489" t="str">
        <f t="shared" si="301"/>
        <v>2332102769介護予防訪問看護</v>
      </c>
      <c r="B19270" s="489">
        <v>2332102769</v>
      </c>
      <c r="C19270" s="489" t="s">
        <v>2103</v>
      </c>
      <c r="D19270" s="489" t="s">
        <v>18225</v>
      </c>
    </row>
    <row r="19271" spans="1:4">
      <c r="A19271" s="489" t="str">
        <f t="shared" si="301"/>
        <v>2332102769訪問リハビリテーション</v>
      </c>
      <c r="B19271" s="489">
        <v>2332102769</v>
      </c>
      <c r="C19271" s="489" t="s">
        <v>2104</v>
      </c>
      <c r="D19271" s="489" t="s">
        <v>18225</v>
      </c>
    </row>
    <row r="19272" spans="1:4">
      <c r="A19272" s="489" t="str">
        <f t="shared" si="301"/>
        <v>2332102769訪問看護</v>
      </c>
      <c r="B19272" s="489">
        <v>2332102769</v>
      </c>
      <c r="C19272" s="489" t="s">
        <v>2102</v>
      </c>
      <c r="D19272" s="489" t="s">
        <v>18225</v>
      </c>
    </row>
    <row r="19273" spans="1:4">
      <c r="A19273" s="489" t="str">
        <f t="shared" si="301"/>
        <v>2332102777介護予防訪問リハビリテーション</v>
      </c>
      <c r="B19273" s="489">
        <v>2332102777</v>
      </c>
      <c r="C19273" s="489" t="s">
        <v>2108</v>
      </c>
      <c r="D19273" s="489" t="s">
        <v>18226</v>
      </c>
    </row>
    <row r="19274" spans="1:4">
      <c r="A19274" s="489" t="str">
        <f t="shared" si="301"/>
        <v>2332102777介護予防訪問看護</v>
      </c>
      <c r="B19274" s="489">
        <v>2332102777</v>
      </c>
      <c r="C19274" s="489" t="s">
        <v>2103</v>
      </c>
      <c r="D19274" s="489" t="s">
        <v>18226</v>
      </c>
    </row>
    <row r="19275" spans="1:4">
      <c r="A19275" s="489" t="str">
        <f t="shared" si="301"/>
        <v>2332102777訪問リハビリテーション</v>
      </c>
      <c r="B19275" s="489">
        <v>2332102777</v>
      </c>
      <c r="C19275" s="489" t="s">
        <v>2104</v>
      </c>
      <c r="D19275" s="489" t="s">
        <v>18226</v>
      </c>
    </row>
    <row r="19276" spans="1:4">
      <c r="A19276" s="489" t="str">
        <f t="shared" si="301"/>
        <v>2332102777訪問看護</v>
      </c>
      <c r="B19276" s="489">
        <v>2332102777</v>
      </c>
      <c r="C19276" s="489" t="s">
        <v>2102</v>
      </c>
      <c r="D19276" s="489" t="s">
        <v>18226</v>
      </c>
    </row>
    <row r="19277" spans="1:4">
      <c r="A19277" s="489" t="str">
        <f t="shared" si="301"/>
        <v>2332102793介護予防訪問リハビリテーション</v>
      </c>
      <c r="B19277" s="489">
        <v>2332102793</v>
      </c>
      <c r="C19277" s="489" t="s">
        <v>2108</v>
      </c>
      <c r="D19277" s="489" t="s">
        <v>18227</v>
      </c>
    </row>
    <row r="19278" spans="1:4">
      <c r="A19278" s="489" t="str">
        <f t="shared" si="301"/>
        <v>2332102793介護予防訪問看護</v>
      </c>
      <c r="B19278" s="489">
        <v>2332102793</v>
      </c>
      <c r="C19278" s="489" t="s">
        <v>2103</v>
      </c>
      <c r="D19278" s="489" t="s">
        <v>18227</v>
      </c>
    </row>
    <row r="19279" spans="1:4">
      <c r="A19279" s="489" t="str">
        <f t="shared" si="301"/>
        <v>2332102793訪問リハビリテーション</v>
      </c>
      <c r="B19279" s="489">
        <v>2332102793</v>
      </c>
      <c r="C19279" s="489" t="s">
        <v>2104</v>
      </c>
      <c r="D19279" s="489" t="s">
        <v>18227</v>
      </c>
    </row>
    <row r="19280" spans="1:4">
      <c r="A19280" s="489" t="str">
        <f t="shared" si="301"/>
        <v>2332102793訪問看護</v>
      </c>
      <c r="B19280" s="489">
        <v>2332102793</v>
      </c>
      <c r="C19280" s="489" t="s">
        <v>2102</v>
      </c>
      <c r="D19280" s="489" t="s">
        <v>18227</v>
      </c>
    </row>
    <row r="19281" spans="1:4">
      <c r="A19281" s="489" t="str">
        <f t="shared" si="301"/>
        <v>2332102827介護予防訪問リハビリテーション</v>
      </c>
      <c r="B19281" s="489">
        <v>2332102827</v>
      </c>
      <c r="C19281" s="489" t="s">
        <v>2108</v>
      </c>
      <c r="D19281" s="489" t="s">
        <v>18228</v>
      </c>
    </row>
    <row r="19282" spans="1:4">
      <c r="A19282" s="489" t="str">
        <f t="shared" si="301"/>
        <v>2332102827介護予防訪問看護</v>
      </c>
      <c r="B19282" s="489">
        <v>2332102827</v>
      </c>
      <c r="C19282" s="489" t="s">
        <v>2103</v>
      </c>
      <c r="D19282" s="489" t="s">
        <v>18228</v>
      </c>
    </row>
    <row r="19283" spans="1:4">
      <c r="A19283" s="489" t="str">
        <f t="shared" si="301"/>
        <v>2332102827訪問リハビリテーション</v>
      </c>
      <c r="B19283" s="489">
        <v>2332102827</v>
      </c>
      <c r="C19283" s="489" t="s">
        <v>2104</v>
      </c>
      <c r="D19283" s="489" t="s">
        <v>18228</v>
      </c>
    </row>
    <row r="19284" spans="1:4">
      <c r="A19284" s="489" t="str">
        <f t="shared" si="301"/>
        <v>2332102827訪問看護</v>
      </c>
      <c r="B19284" s="489">
        <v>2332102827</v>
      </c>
      <c r="C19284" s="489" t="s">
        <v>2102</v>
      </c>
      <c r="D19284" s="489" t="s">
        <v>18228</v>
      </c>
    </row>
    <row r="19285" spans="1:4">
      <c r="A19285" s="489" t="str">
        <f t="shared" si="301"/>
        <v>2332102835介護予防訪問リハビリテーション</v>
      </c>
      <c r="B19285" s="489">
        <v>2332102835</v>
      </c>
      <c r="C19285" s="489" t="s">
        <v>2108</v>
      </c>
      <c r="D19285" s="489" t="s">
        <v>18229</v>
      </c>
    </row>
    <row r="19286" spans="1:4">
      <c r="A19286" s="489" t="str">
        <f t="shared" si="301"/>
        <v>2332102835介護予防訪問看護</v>
      </c>
      <c r="B19286" s="489">
        <v>2332102835</v>
      </c>
      <c r="C19286" s="489" t="s">
        <v>2103</v>
      </c>
      <c r="D19286" s="489" t="s">
        <v>18229</v>
      </c>
    </row>
    <row r="19287" spans="1:4">
      <c r="A19287" s="489" t="str">
        <f t="shared" si="301"/>
        <v>2332102835訪問リハビリテーション</v>
      </c>
      <c r="B19287" s="489">
        <v>2332102835</v>
      </c>
      <c r="C19287" s="489" t="s">
        <v>2104</v>
      </c>
      <c r="D19287" s="489" t="s">
        <v>18229</v>
      </c>
    </row>
    <row r="19288" spans="1:4">
      <c r="A19288" s="489" t="str">
        <f t="shared" si="301"/>
        <v>2332102835訪問看護</v>
      </c>
      <c r="B19288" s="489">
        <v>2332102835</v>
      </c>
      <c r="C19288" s="489" t="s">
        <v>2102</v>
      </c>
      <c r="D19288" s="489" t="s">
        <v>18229</v>
      </c>
    </row>
    <row r="19289" spans="1:4">
      <c r="A19289" s="489" t="str">
        <f t="shared" si="301"/>
        <v>2332102843介護予防訪問リハビリテーション</v>
      </c>
      <c r="B19289" s="489">
        <v>2332102843</v>
      </c>
      <c r="C19289" s="489" t="s">
        <v>2108</v>
      </c>
      <c r="D19289" s="489" t="s">
        <v>18230</v>
      </c>
    </row>
    <row r="19290" spans="1:4">
      <c r="A19290" s="489" t="str">
        <f t="shared" si="301"/>
        <v>2332102843介護予防訪問看護</v>
      </c>
      <c r="B19290" s="489">
        <v>2332102843</v>
      </c>
      <c r="C19290" s="489" t="s">
        <v>2103</v>
      </c>
      <c r="D19290" s="489" t="s">
        <v>18230</v>
      </c>
    </row>
    <row r="19291" spans="1:4">
      <c r="A19291" s="489" t="str">
        <f t="shared" si="301"/>
        <v>2332102843訪問リハビリテーション</v>
      </c>
      <c r="B19291" s="489">
        <v>2332102843</v>
      </c>
      <c r="C19291" s="489" t="s">
        <v>2104</v>
      </c>
      <c r="D19291" s="489" t="s">
        <v>18230</v>
      </c>
    </row>
    <row r="19292" spans="1:4">
      <c r="A19292" s="489" t="str">
        <f t="shared" si="301"/>
        <v>2332102843訪問看護</v>
      </c>
      <c r="B19292" s="489">
        <v>2332102843</v>
      </c>
      <c r="C19292" s="489" t="s">
        <v>2102</v>
      </c>
      <c r="D19292" s="489" t="s">
        <v>18230</v>
      </c>
    </row>
    <row r="19293" spans="1:4">
      <c r="A19293" s="489" t="str">
        <f t="shared" si="301"/>
        <v>2332102868介護予防訪問看護</v>
      </c>
      <c r="B19293" s="489">
        <v>2332102868</v>
      </c>
      <c r="C19293" s="489" t="s">
        <v>2103</v>
      </c>
      <c r="D19293" s="489" t="s">
        <v>18231</v>
      </c>
    </row>
    <row r="19294" spans="1:4">
      <c r="A19294" s="489" t="str">
        <f t="shared" si="301"/>
        <v>2332102868訪問看護</v>
      </c>
      <c r="B19294" s="489">
        <v>2332102868</v>
      </c>
      <c r="C19294" s="489" t="s">
        <v>2102</v>
      </c>
      <c r="D19294" s="489" t="s">
        <v>18231</v>
      </c>
    </row>
    <row r="19295" spans="1:4">
      <c r="A19295" s="489" t="str">
        <f t="shared" si="301"/>
        <v>2332102876介護予防訪問リハビリテーション</v>
      </c>
      <c r="B19295" s="489">
        <v>2332102876</v>
      </c>
      <c r="C19295" s="489" t="s">
        <v>2108</v>
      </c>
      <c r="D19295" s="489" t="s">
        <v>18232</v>
      </c>
    </row>
    <row r="19296" spans="1:4">
      <c r="A19296" s="489" t="str">
        <f t="shared" si="301"/>
        <v>2332102876介護予防訪問看護</v>
      </c>
      <c r="B19296" s="489">
        <v>2332102876</v>
      </c>
      <c r="C19296" s="489" t="s">
        <v>2103</v>
      </c>
      <c r="D19296" s="489" t="s">
        <v>18232</v>
      </c>
    </row>
    <row r="19297" spans="1:4">
      <c r="A19297" s="489" t="str">
        <f t="shared" si="301"/>
        <v>2332102876訪問リハビリテーション</v>
      </c>
      <c r="B19297" s="489">
        <v>2332102876</v>
      </c>
      <c r="C19297" s="489" t="s">
        <v>2104</v>
      </c>
      <c r="D19297" s="489" t="s">
        <v>18232</v>
      </c>
    </row>
    <row r="19298" spans="1:4">
      <c r="A19298" s="489" t="str">
        <f t="shared" si="301"/>
        <v>2332102876訪問看護</v>
      </c>
      <c r="B19298" s="489">
        <v>2332102876</v>
      </c>
      <c r="C19298" s="489" t="s">
        <v>2102</v>
      </c>
      <c r="D19298" s="489" t="s">
        <v>18232</v>
      </c>
    </row>
    <row r="19299" spans="1:4">
      <c r="A19299" s="489" t="str">
        <f t="shared" si="301"/>
        <v>2332102892介護予防訪問リハビリテーション</v>
      </c>
      <c r="B19299" s="489">
        <v>2332102892</v>
      </c>
      <c r="C19299" s="489" t="s">
        <v>2108</v>
      </c>
      <c r="D19299" s="489" t="s">
        <v>18233</v>
      </c>
    </row>
    <row r="19300" spans="1:4">
      <c r="A19300" s="489" t="str">
        <f t="shared" si="301"/>
        <v>2332102892介護予防訪問看護</v>
      </c>
      <c r="B19300" s="489">
        <v>2332102892</v>
      </c>
      <c r="C19300" s="489" t="s">
        <v>2103</v>
      </c>
      <c r="D19300" s="489" t="s">
        <v>18233</v>
      </c>
    </row>
    <row r="19301" spans="1:4">
      <c r="A19301" s="489" t="str">
        <f t="shared" si="301"/>
        <v>2332102892訪問リハビリテーション</v>
      </c>
      <c r="B19301" s="489">
        <v>2332102892</v>
      </c>
      <c r="C19301" s="489" t="s">
        <v>2104</v>
      </c>
      <c r="D19301" s="489" t="s">
        <v>18233</v>
      </c>
    </row>
    <row r="19302" spans="1:4">
      <c r="A19302" s="489" t="str">
        <f t="shared" si="301"/>
        <v>2332102892訪問看護</v>
      </c>
      <c r="B19302" s="489">
        <v>2332102892</v>
      </c>
      <c r="C19302" s="489" t="s">
        <v>2102</v>
      </c>
      <c r="D19302" s="489" t="s">
        <v>18233</v>
      </c>
    </row>
    <row r="19303" spans="1:4">
      <c r="A19303" s="489" t="str">
        <f t="shared" si="301"/>
        <v>2332102926介護予防訪問リハビリテーション</v>
      </c>
      <c r="B19303" s="489">
        <v>2332102926</v>
      </c>
      <c r="C19303" s="489" t="s">
        <v>2108</v>
      </c>
      <c r="D19303" s="489" t="s">
        <v>18234</v>
      </c>
    </row>
    <row r="19304" spans="1:4">
      <c r="A19304" s="489" t="str">
        <f t="shared" si="301"/>
        <v>2332102926介護予防訪問看護</v>
      </c>
      <c r="B19304" s="489">
        <v>2332102926</v>
      </c>
      <c r="C19304" s="489" t="s">
        <v>2103</v>
      </c>
      <c r="D19304" s="489" t="s">
        <v>18234</v>
      </c>
    </row>
    <row r="19305" spans="1:4">
      <c r="A19305" s="489" t="str">
        <f t="shared" si="301"/>
        <v>2332102926訪問リハビリテーション</v>
      </c>
      <c r="B19305" s="489">
        <v>2332102926</v>
      </c>
      <c r="C19305" s="489" t="s">
        <v>2104</v>
      </c>
      <c r="D19305" s="489" t="s">
        <v>18234</v>
      </c>
    </row>
    <row r="19306" spans="1:4">
      <c r="A19306" s="489" t="str">
        <f t="shared" si="301"/>
        <v>2332102926訪問看護</v>
      </c>
      <c r="B19306" s="489">
        <v>2332102926</v>
      </c>
      <c r="C19306" s="489" t="s">
        <v>2102</v>
      </c>
      <c r="D19306" s="489" t="s">
        <v>18234</v>
      </c>
    </row>
    <row r="19307" spans="1:4">
      <c r="A19307" s="489" t="str">
        <f t="shared" si="301"/>
        <v>2332102975介護予防訪問リハビリテーション</v>
      </c>
      <c r="B19307" s="489">
        <v>2332102975</v>
      </c>
      <c r="C19307" s="489" t="s">
        <v>2108</v>
      </c>
      <c r="D19307" s="489" t="s">
        <v>18235</v>
      </c>
    </row>
    <row r="19308" spans="1:4">
      <c r="A19308" s="489" t="str">
        <f t="shared" si="301"/>
        <v>2332102975介護予防訪問看護</v>
      </c>
      <c r="B19308" s="489">
        <v>2332102975</v>
      </c>
      <c r="C19308" s="489" t="s">
        <v>2103</v>
      </c>
      <c r="D19308" s="489" t="s">
        <v>18235</v>
      </c>
    </row>
    <row r="19309" spans="1:4">
      <c r="A19309" s="489" t="str">
        <f t="shared" si="301"/>
        <v>2332102975訪問リハビリテーション</v>
      </c>
      <c r="B19309" s="489">
        <v>2332102975</v>
      </c>
      <c r="C19309" s="489" t="s">
        <v>2104</v>
      </c>
      <c r="D19309" s="489" t="s">
        <v>18235</v>
      </c>
    </row>
    <row r="19310" spans="1:4">
      <c r="A19310" s="489" t="str">
        <f t="shared" si="301"/>
        <v>2332102975訪問看護</v>
      </c>
      <c r="B19310" s="489">
        <v>2332102975</v>
      </c>
      <c r="C19310" s="489" t="s">
        <v>2102</v>
      </c>
      <c r="D19310" s="489" t="s">
        <v>18235</v>
      </c>
    </row>
    <row r="19311" spans="1:4">
      <c r="A19311" s="489" t="str">
        <f t="shared" si="301"/>
        <v>2332103007介護予防訪問リハビリテーション</v>
      </c>
      <c r="B19311" s="489">
        <v>2332103007</v>
      </c>
      <c r="C19311" s="489" t="s">
        <v>2108</v>
      </c>
      <c r="D19311" s="489" t="s">
        <v>18236</v>
      </c>
    </row>
    <row r="19312" spans="1:4">
      <c r="A19312" s="489" t="str">
        <f t="shared" si="301"/>
        <v>2332103007介護予防訪問看護</v>
      </c>
      <c r="B19312" s="489">
        <v>2332103007</v>
      </c>
      <c r="C19312" s="489" t="s">
        <v>2103</v>
      </c>
      <c r="D19312" s="489" t="s">
        <v>18236</v>
      </c>
    </row>
    <row r="19313" spans="1:4">
      <c r="A19313" s="489" t="str">
        <f t="shared" si="301"/>
        <v>2332103007訪問リハビリテーション</v>
      </c>
      <c r="B19313" s="489">
        <v>2332103007</v>
      </c>
      <c r="C19313" s="489" t="s">
        <v>2104</v>
      </c>
      <c r="D19313" s="489" t="s">
        <v>18236</v>
      </c>
    </row>
    <row r="19314" spans="1:4">
      <c r="A19314" s="489" t="str">
        <f t="shared" si="301"/>
        <v>2332103007訪問看護</v>
      </c>
      <c r="B19314" s="489">
        <v>2332103007</v>
      </c>
      <c r="C19314" s="489" t="s">
        <v>2102</v>
      </c>
      <c r="D19314" s="489" t="s">
        <v>18236</v>
      </c>
    </row>
    <row r="19315" spans="1:4">
      <c r="A19315" s="489" t="str">
        <f t="shared" si="301"/>
        <v>2332103023介護予防訪問リハビリテーション</v>
      </c>
      <c r="B19315" s="489">
        <v>2332103023</v>
      </c>
      <c r="C19315" s="489" t="s">
        <v>2108</v>
      </c>
      <c r="D19315" s="489" t="s">
        <v>18237</v>
      </c>
    </row>
    <row r="19316" spans="1:4">
      <c r="A19316" s="489" t="str">
        <f t="shared" si="301"/>
        <v>2332103023介護予防訪問看護</v>
      </c>
      <c r="B19316" s="489">
        <v>2332103023</v>
      </c>
      <c r="C19316" s="489" t="s">
        <v>2103</v>
      </c>
      <c r="D19316" s="489" t="s">
        <v>18237</v>
      </c>
    </row>
    <row r="19317" spans="1:4">
      <c r="A19317" s="489" t="str">
        <f t="shared" si="301"/>
        <v>2332103023訪問リハビリテーション</v>
      </c>
      <c r="B19317" s="489">
        <v>2332103023</v>
      </c>
      <c r="C19317" s="489" t="s">
        <v>2104</v>
      </c>
      <c r="D19317" s="489" t="s">
        <v>18237</v>
      </c>
    </row>
    <row r="19318" spans="1:4">
      <c r="A19318" s="489" t="str">
        <f t="shared" si="301"/>
        <v>2332103023訪問看護</v>
      </c>
      <c r="B19318" s="489">
        <v>2332103023</v>
      </c>
      <c r="C19318" s="489" t="s">
        <v>2102</v>
      </c>
      <c r="D19318" s="489" t="s">
        <v>18237</v>
      </c>
    </row>
    <row r="19319" spans="1:4">
      <c r="A19319" s="489" t="str">
        <f t="shared" si="301"/>
        <v>2332103031介護予防訪問リハビリテーション</v>
      </c>
      <c r="B19319" s="489">
        <v>2332103031</v>
      </c>
      <c r="C19319" s="489" t="s">
        <v>2108</v>
      </c>
      <c r="D19319" s="489" t="s">
        <v>18238</v>
      </c>
    </row>
    <row r="19320" spans="1:4">
      <c r="A19320" s="489" t="str">
        <f t="shared" si="301"/>
        <v>2332103031介護予防訪問看護</v>
      </c>
      <c r="B19320" s="489">
        <v>2332103031</v>
      </c>
      <c r="C19320" s="489" t="s">
        <v>2103</v>
      </c>
      <c r="D19320" s="489" t="s">
        <v>18238</v>
      </c>
    </row>
    <row r="19321" spans="1:4">
      <c r="A19321" s="489" t="str">
        <f t="shared" si="301"/>
        <v>2332103031訪問リハビリテーション</v>
      </c>
      <c r="B19321" s="489">
        <v>2332103031</v>
      </c>
      <c r="C19321" s="489" t="s">
        <v>2104</v>
      </c>
      <c r="D19321" s="489" t="s">
        <v>18238</v>
      </c>
    </row>
    <row r="19322" spans="1:4">
      <c r="A19322" s="489" t="str">
        <f t="shared" si="301"/>
        <v>2332103031訪問看護</v>
      </c>
      <c r="B19322" s="489">
        <v>2332103031</v>
      </c>
      <c r="C19322" s="489" t="s">
        <v>2102</v>
      </c>
      <c r="D19322" s="489" t="s">
        <v>18238</v>
      </c>
    </row>
    <row r="19323" spans="1:4">
      <c r="A19323" s="489" t="str">
        <f t="shared" si="301"/>
        <v>2332103049介護予防訪問リハビリテーション</v>
      </c>
      <c r="B19323" s="489">
        <v>2332103049</v>
      </c>
      <c r="C19323" s="489" t="s">
        <v>2108</v>
      </c>
      <c r="D19323" s="489" t="s">
        <v>18239</v>
      </c>
    </row>
    <row r="19324" spans="1:4">
      <c r="A19324" s="489" t="str">
        <f t="shared" si="301"/>
        <v>2332103049介護予防訪問看護</v>
      </c>
      <c r="B19324" s="489">
        <v>2332103049</v>
      </c>
      <c r="C19324" s="489" t="s">
        <v>2103</v>
      </c>
      <c r="D19324" s="489" t="s">
        <v>18239</v>
      </c>
    </row>
    <row r="19325" spans="1:4">
      <c r="A19325" s="489" t="str">
        <f t="shared" si="301"/>
        <v>2332103049訪問リハビリテーション</v>
      </c>
      <c r="B19325" s="489">
        <v>2332103049</v>
      </c>
      <c r="C19325" s="489" t="s">
        <v>2104</v>
      </c>
      <c r="D19325" s="489" t="s">
        <v>18239</v>
      </c>
    </row>
    <row r="19326" spans="1:4">
      <c r="A19326" s="489" t="str">
        <f t="shared" si="301"/>
        <v>2332103049訪問看護</v>
      </c>
      <c r="B19326" s="489">
        <v>2332103049</v>
      </c>
      <c r="C19326" s="489" t="s">
        <v>2102</v>
      </c>
      <c r="D19326" s="489" t="s">
        <v>18239</v>
      </c>
    </row>
    <row r="19327" spans="1:4">
      <c r="A19327" s="489" t="str">
        <f t="shared" si="301"/>
        <v>2332103064介護予防訪問リハビリテーション</v>
      </c>
      <c r="B19327" s="489">
        <v>2332103064</v>
      </c>
      <c r="C19327" s="489" t="s">
        <v>2108</v>
      </c>
      <c r="D19327" s="489" t="s">
        <v>18240</v>
      </c>
    </row>
    <row r="19328" spans="1:4">
      <c r="A19328" s="489" t="str">
        <f t="shared" si="301"/>
        <v>2332103064介護予防訪問看護</v>
      </c>
      <c r="B19328" s="489">
        <v>2332103064</v>
      </c>
      <c r="C19328" s="489" t="s">
        <v>2103</v>
      </c>
      <c r="D19328" s="489" t="s">
        <v>18240</v>
      </c>
    </row>
    <row r="19329" spans="1:4">
      <c r="A19329" s="489" t="str">
        <f t="shared" si="301"/>
        <v>2332103064訪問リハビリテーション</v>
      </c>
      <c r="B19329" s="489">
        <v>2332103064</v>
      </c>
      <c r="C19329" s="489" t="s">
        <v>2104</v>
      </c>
      <c r="D19329" s="489" t="s">
        <v>18240</v>
      </c>
    </row>
    <row r="19330" spans="1:4">
      <c r="A19330" s="489" t="str">
        <f t="shared" ref="A19330:A19393" si="302">B19330&amp;C19330</f>
        <v>2332103064訪問看護</v>
      </c>
      <c r="B19330" s="489">
        <v>2332103064</v>
      </c>
      <c r="C19330" s="489" t="s">
        <v>2102</v>
      </c>
      <c r="D19330" s="489" t="s">
        <v>18240</v>
      </c>
    </row>
    <row r="19331" spans="1:4">
      <c r="A19331" s="489" t="str">
        <f t="shared" si="302"/>
        <v>2332103072介護予防訪問リハビリテーション</v>
      </c>
      <c r="B19331" s="489">
        <v>2332103072</v>
      </c>
      <c r="C19331" s="489" t="s">
        <v>2108</v>
      </c>
      <c r="D19331" s="489" t="s">
        <v>18241</v>
      </c>
    </row>
    <row r="19332" spans="1:4">
      <c r="A19332" s="489" t="str">
        <f t="shared" si="302"/>
        <v>2332103072介護予防訪問看護</v>
      </c>
      <c r="B19332" s="489">
        <v>2332103072</v>
      </c>
      <c r="C19332" s="489" t="s">
        <v>2103</v>
      </c>
      <c r="D19332" s="489" t="s">
        <v>18241</v>
      </c>
    </row>
    <row r="19333" spans="1:4">
      <c r="A19333" s="489" t="str">
        <f t="shared" si="302"/>
        <v>2332103072訪問リハビリテーション</v>
      </c>
      <c r="B19333" s="489">
        <v>2332103072</v>
      </c>
      <c r="C19333" s="489" t="s">
        <v>2104</v>
      </c>
      <c r="D19333" s="489" t="s">
        <v>18241</v>
      </c>
    </row>
    <row r="19334" spans="1:4">
      <c r="A19334" s="489" t="str">
        <f t="shared" si="302"/>
        <v>2332103072訪問看護</v>
      </c>
      <c r="B19334" s="489">
        <v>2332103072</v>
      </c>
      <c r="C19334" s="489" t="s">
        <v>2102</v>
      </c>
      <c r="D19334" s="489" t="s">
        <v>18241</v>
      </c>
    </row>
    <row r="19335" spans="1:4">
      <c r="A19335" s="489" t="str">
        <f t="shared" si="302"/>
        <v>2332103098介護予防訪問リハビリテーション</v>
      </c>
      <c r="B19335" s="489">
        <v>2332103098</v>
      </c>
      <c r="C19335" s="489" t="s">
        <v>2108</v>
      </c>
      <c r="D19335" s="489" t="s">
        <v>18242</v>
      </c>
    </row>
    <row r="19336" spans="1:4">
      <c r="A19336" s="489" t="str">
        <f t="shared" si="302"/>
        <v>2332103098介護予防訪問看護</v>
      </c>
      <c r="B19336" s="489">
        <v>2332103098</v>
      </c>
      <c r="C19336" s="489" t="s">
        <v>2103</v>
      </c>
      <c r="D19336" s="489" t="s">
        <v>18242</v>
      </c>
    </row>
    <row r="19337" spans="1:4">
      <c r="A19337" s="489" t="str">
        <f t="shared" si="302"/>
        <v>2332103098訪問リハビリテーション</v>
      </c>
      <c r="B19337" s="489">
        <v>2332103098</v>
      </c>
      <c r="C19337" s="489" t="s">
        <v>2104</v>
      </c>
      <c r="D19337" s="489" t="s">
        <v>18242</v>
      </c>
    </row>
    <row r="19338" spans="1:4">
      <c r="A19338" s="489" t="str">
        <f t="shared" si="302"/>
        <v>2332103098訪問看護</v>
      </c>
      <c r="B19338" s="489">
        <v>2332103098</v>
      </c>
      <c r="C19338" s="489" t="s">
        <v>2102</v>
      </c>
      <c r="D19338" s="489" t="s">
        <v>18242</v>
      </c>
    </row>
    <row r="19339" spans="1:4">
      <c r="A19339" s="489" t="str">
        <f t="shared" si="302"/>
        <v>2332103106介護予防訪問リハビリテーション</v>
      </c>
      <c r="B19339" s="489">
        <v>2332103106</v>
      </c>
      <c r="C19339" s="489" t="s">
        <v>2108</v>
      </c>
      <c r="D19339" s="489" t="s">
        <v>18243</v>
      </c>
    </row>
    <row r="19340" spans="1:4">
      <c r="A19340" s="489" t="str">
        <f t="shared" si="302"/>
        <v>2332103106介護予防訪問看護</v>
      </c>
      <c r="B19340" s="489">
        <v>2332103106</v>
      </c>
      <c r="C19340" s="489" t="s">
        <v>2103</v>
      </c>
      <c r="D19340" s="489" t="s">
        <v>18243</v>
      </c>
    </row>
    <row r="19341" spans="1:4">
      <c r="A19341" s="489" t="str">
        <f t="shared" si="302"/>
        <v>2332103106訪問リハビリテーション</v>
      </c>
      <c r="B19341" s="489">
        <v>2332103106</v>
      </c>
      <c r="C19341" s="489" t="s">
        <v>2104</v>
      </c>
      <c r="D19341" s="489" t="s">
        <v>18243</v>
      </c>
    </row>
    <row r="19342" spans="1:4">
      <c r="A19342" s="489" t="str">
        <f t="shared" si="302"/>
        <v>2332103106訪問看護</v>
      </c>
      <c r="B19342" s="489">
        <v>2332103106</v>
      </c>
      <c r="C19342" s="489" t="s">
        <v>2102</v>
      </c>
      <c r="D19342" s="489" t="s">
        <v>18243</v>
      </c>
    </row>
    <row r="19343" spans="1:4">
      <c r="A19343" s="489" t="str">
        <f t="shared" si="302"/>
        <v>2332103114介護予防訪問リハビリテーション</v>
      </c>
      <c r="B19343" s="489">
        <v>2332103114</v>
      </c>
      <c r="C19343" s="489" t="s">
        <v>2108</v>
      </c>
      <c r="D19343" s="489" t="s">
        <v>18244</v>
      </c>
    </row>
    <row r="19344" spans="1:4">
      <c r="A19344" s="489" t="str">
        <f t="shared" si="302"/>
        <v>2332103114介護予防訪問看護</v>
      </c>
      <c r="B19344" s="489">
        <v>2332103114</v>
      </c>
      <c r="C19344" s="489" t="s">
        <v>2103</v>
      </c>
      <c r="D19344" s="489" t="s">
        <v>18244</v>
      </c>
    </row>
    <row r="19345" spans="1:4">
      <c r="A19345" s="489" t="str">
        <f t="shared" si="302"/>
        <v>2332103114訪問リハビリテーション</v>
      </c>
      <c r="B19345" s="489">
        <v>2332103114</v>
      </c>
      <c r="C19345" s="489" t="s">
        <v>2104</v>
      </c>
      <c r="D19345" s="489" t="s">
        <v>18244</v>
      </c>
    </row>
    <row r="19346" spans="1:4">
      <c r="A19346" s="489" t="str">
        <f t="shared" si="302"/>
        <v>2332103114訪問看護</v>
      </c>
      <c r="B19346" s="489">
        <v>2332103114</v>
      </c>
      <c r="C19346" s="489" t="s">
        <v>2102</v>
      </c>
      <c r="D19346" s="489" t="s">
        <v>18244</v>
      </c>
    </row>
    <row r="19347" spans="1:4">
      <c r="A19347" s="489" t="str">
        <f t="shared" si="302"/>
        <v>2332103122介護予防訪問リハビリテーション</v>
      </c>
      <c r="B19347" s="489">
        <v>2332103122</v>
      </c>
      <c r="C19347" s="489" t="s">
        <v>2108</v>
      </c>
      <c r="D19347" s="489" t="s">
        <v>18245</v>
      </c>
    </row>
    <row r="19348" spans="1:4">
      <c r="A19348" s="489" t="str">
        <f t="shared" si="302"/>
        <v>2332103122介護予防訪問看護</v>
      </c>
      <c r="B19348" s="489">
        <v>2332103122</v>
      </c>
      <c r="C19348" s="489" t="s">
        <v>2103</v>
      </c>
      <c r="D19348" s="489" t="s">
        <v>18245</v>
      </c>
    </row>
    <row r="19349" spans="1:4">
      <c r="A19349" s="489" t="str">
        <f t="shared" si="302"/>
        <v>2332103122訪問リハビリテーション</v>
      </c>
      <c r="B19349" s="489">
        <v>2332103122</v>
      </c>
      <c r="C19349" s="489" t="s">
        <v>2104</v>
      </c>
      <c r="D19349" s="489" t="s">
        <v>18245</v>
      </c>
    </row>
    <row r="19350" spans="1:4">
      <c r="A19350" s="489" t="str">
        <f t="shared" si="302"/>
        <v>2332103122訪問看護</v>
      </c>
      <c r="B19350" s="489">
        <v>2332103122</v>
      </c>
      <c r="C19350" s="489" t="s">
        <v>2102</v>
      </c>
      <c r="D19350" s="489" t="s">
        <v>18245</v>
      </c>
    </row>
    <row r="19351" spans="1:4">
      <c r="A19351" s="489" t="str">
        <f t="shared" si="302"/>
        <v>2332103130介護予防訪問リハビリテーション</v>
      </c>
      <c r="B19351" s="489">
        <v>2332103130</v>
      </c>
      <c r="C19351" s="489" t="s">
        <v>2108</v>
      </c>
      <c r="D19351" s="489" t="s">
        <v>18246</v>
      </c>
    </row>
    <row r="19352" spans="1:4">
      <c r="A19352" s="489" t="str">
        <f t="shared" si="302"/>
        <v>2332103130介護予防訪問看護</v>
      </c>
      <c r="B19352" s="489">
        <v>2332103130</v>
      </c>
      <c r="C19352" s="489" t="s">
        <v>2103</v>
      </c>
      <c r="D19352" s="489" t="s">
        <v>18246</v>
      </c>
    </row>
    <row r="19353" spans="1:4">
      <c r="A19353" s="489" t="str">
        <f t="shared" si="302"/>
        <v>2332103130訪問リハビリテーション</v>
      </c>
      <c r="B19353" s="489">
        <v>2332103130</v>
      </c>
      <c r="C19353" s="489" t="s">
        <v>2104</v>
      </c>
      <c r="D19353" s="489" t="s">
        <v>18246</v>
      </c>
    </row>
    <row r="19354" spans="1:4">
      <c r="A19354" s="489" t="str">
        <f t="shared" si="302"/>
        <v>2332103130訪問看護</v>
      </c>
      <c r="B19354" s="489">
        <v>2332103130</v>
      </c>
      <c r="C19354" s="489" t="s">
        <v>2102</v>
      </c>
      <c r="D19354" s="489" t="s">
        <v>18246</v>
      </c>
    </row>
    <row r="19355" spans="1:4">
      <c r="A19355" s="489" t="str">
        <f t="shared" si="302"/>
        <v>2332103148介護予防訪問リハビリテーション</v>
      </c>
      <c r="B19355" s="489">
        <v>2332103148</v>
      </c>
      <c r="C19355" s="489" t="s">
        <v>2108</v>
      </c>
      <c r="D19355" s="489" t="s">
        <v>18247</v>
      </c>
    </row>
    <row r="19356" spans="1:4">
      <c r="A19356" s="489" t="str">
        <f t="shared" si="302"/>
        <v>2332103148介護予防訪問看護</v>
      </c>
      <c r="B19356" s="489">
        <v>2332103148</v>
      </c>
      <c r="C19356" s="489" t="s">
        <v>2103</v>
      </c>
      <c r="D19356" s="489" t="s">
        <v>18247</v>
      </c>
    </row>
    <row r="19357" spans="1:4">
      <c r="A19357" s="489" t="str">
        <f t="shared" si="302"/>
        <v>2332103148訪問リハビリテーション</v>
      </c>
      <c r="B19357" s="489">
        <v>2332103148</v>
      </c>
      <c r="C19357" s="489" t="s">
        <v>2104</v>
      </c>
      <c r="D19357" s="489" t="s">
        <v>18247</v>
      </c>
    </row>
    <row r="19358" spans="1:4">
      <c r="A19358" s="489" t="str">
        <f t="shared" si="302"/>
        <v>2332103148訪問看護</v>
      </c>
      <c r="B19358" s="489">
        <v>2332103148</v>
      </c>
      <c r="C19358" s="489" t="s">
        <v>2102</v>
      </c>
      <c r="D19358" s="489" t="s">
        <v>18247</v>
      </c>
    </row>
    <row r="19359" spans="1:4">
      <c r="A19359" s="489" t="str">
        <f t="shared" si="302"/>
        <v>2332103155介護予防訪問リハビリテーション</v>
      </c>
      <c r="B19359" s="489">
        <v>2332103155</v>
      </c>
      <c r="C19359" s="489" t="s">
        <v>2108</v>
      </c>
      <c r="D19359" s="489" t="s">
        <v>18248</v>
      </c>
    </row>
    <row r="19360" spans="1:4">
      <c r="A19360" s="489" t="str">
        <f t="shared" si="302"/>
        <v>2332103155介護予防訪問看護</v>
      </c>
      <c r="B19360" s="489">
        <v>2332103155</v>
      </c>
      <c r="C19360" s="489" t="s">
        <v>2103</v>
      </c>
      <c r="D19360" s="489" t="s">
        <v>18248</v>
      </c>
    </row>
    <row r="19361" spans="1:4">
      <c r="A19361" s="489" t="str">
        <f t="shared" si="302"/>
        <v>2332103155訪問リハビリテーション</v>
      </c>
      <c r="B19361" s="489">
        <v>2332103155</v>
      </c>
      <c r="C19361" s="489" t="s">
        <v>2104</v>
      </c>
      <c r="D19361" s="489" t="s">
        <v>18248</v>
      </c>
    </row>
    <row r="19362" spans="1:4">
      <c r="A19362" s="489" t="str">
        <f t="shared" si="302"/>
        <v>2332103155訪問看護</v>
      </c>
      <c r="B19362" s="489">
        <v>2332103155</v>
      </c>
      <c r="C19362" s="489" t="s">
        <v>2102</v>
      </c>
      <c r="D19362" s="489" t="s">
        <v>18248</v>
      </c>
    </row>
    <row r="19363" spans="1:4">
      <c r="A19363" s="489" t="str">
        <f t="shared" si="302"/>
        <v>2332103163介護予防訪問リハビリテーション</v>
      </c>
      <c r="B19363" s="489">
        <v>2332103163</v>
      </c>
      <c r="C19363" s="489" t="s">
        <v>2108</v>
      </c>
      <c r="D19363" s="489" t="s">
        <v>18249</v>
      </c>
    </row>
    <row r="19364" spans="1:4">
      <c r="A19364" s="489" t="str">
        <f t="shared" si="302"/>
        <v>2332103163介護予防訪問看護</v>
      </c>
      <c r="B19364" s="489">
        <v>2332103163</v>
      </c>
      <c r="C19364" s="489" t="s">
        <v>2103</v>
      </c>
      <c r="D19364" s="489" t="s">
        <v>18249</v>
      </c>
    </row>
    <row r="19365" spans="1:4">
      <c r="A19365" s="489" t="str">
        <f t="shared" si="302"/>
        <v>2332103163訪問リハビリテーション</v>
      </c>
      <c r="B19365" s="489">
        <v>2332103163</v>
      </c>
      <c r="C19365" s="489" t="s">
        <v>2104</v>
      </c>
      <c r="D19365" s="489" t="s">
        <v>18249</v>
      </c>
    </row>
    <row r="19366" spans="1:4">
      <c r="A19366" s="489" t="str">
        <f t="shared" si="302"/>
        <v>2332103163訪問看護</v>
      </c>
      <c r="B19366" s="489">
        <v>2332103163</v>
      </c>
      <c r="C19366" s="489" t="s">
        <v>2102</v>
      </c>
      <c r="D19366" s="489" t="s">
        <v>18249</v>
      </c>
    </row>
    <row r="19367" spans="1:4">
      <c r="A19367" s="489" t="str">
        <f t="shared" si="302"/>
        <v>2332103171介護予防訪問リハビリテーション</v>
      </c>
      <c r="B19367" s="489">
        <v>2332103171</v>
      </c>
      <c r="C19367" s="489" t="s">
        <v>2108</v>
      </c>
      <c r="D19367" s="489" t="s">
        <v>18250</v>
      </c>
    </row>
    <row r="19368" spans="1:4">
      <c r="A19368" s="489" t="str">
        <f t="shared" si="302"/>
        <v>2332103171介護予防訪問看護</v>
      </c>
      <c r="B19368" s="489">
        <v>2332103171</v>
      </c>
      <c r="C19368" s="489" t="s">
        <v>2103</v>
      </c>
      <c r="D19368" s="489" t="s">
        <v>18250</v>
      </c>
    </row>
    <row r="19369" spans="1:4">
      <c r="A19369" s="489" t="str">
        <f t="shared" si="302"/>
        <v>2332103171訪問リハビリテーション</v>
      </c>
      <c r="B19369" s="489">
        <v>2332103171</v>
      </c>
      <c r="C19369" s="489" t="s">
        <v>2104</v>
      </c>
      <c r="D19369" s="489" t="s">
        <v>18250</v>
      </c>
    </row>
    <row r="19370" spans="1:4">
      <c r="A19370" s="489" t="str">
        <f t="shared" si="302"/>
        <v>2332103171訪問看護</v>
      </c>
      <c r="B19370" s="489">
        <v>2332103171</v>
      </c>
      <c r="C19370" s="489" t="s">
        <v>2102</v>
      </c>
      <c r="D19370" s="489" t="s">
        <v>18250</v>
      </c>
    </row>
    <row r="19371" spans="1:4">
      <c r="A19371" s="489" t="str">
        <f t="shared" si="302"/>
        <v>2332103189介護予防訪問リハビリテーション</v>
      </c>
      <c r="B19371" s="489">
        <v>2332103189</v>
      </c>
      <c r="C19371" s="489" t="s">
        <v>2108</v>
      </c>
      <c r="D19371" s="489" t="s">
        <v>18201</v>
      </c>
    </row>
    <row r="19372" spans="1:4">
      <c r="A19372" s="489" t="str">
        <f t="shared" si="302"/>
        <v>2332103189介護予防訪問看護</v>
      </c>
      <c r="B19372" s="489">
        <v>2332103189</v>
      </c>
      <c r="C19372" s="489" t="s">
        <v>2103</v>
      </c>
      <c r="D19372" s="489" t="s">
        <v>18201</v>
      </c>
    </row>
    <row r="19373" spans="1:4">
      <c r="A19373" s="489" t="str">
        <f t="shared" si="302"/>
        <v>2332103189訪問リハビリテーション</v>
      </c>
      <c r="B19373" s="489">
        <v>2332103189</v>
      </c>
      <c r="C19373" s="489" t="s">
        <v>2104</v>
      </c>
      <c r="D19373" s="489" t="s">
        <v>18201</v>
      </c>
    </row>
    <row r="19374" spans="1:4">
      <c r="A19374" s="489" t="str">
        <f t="shared" si="302"/>
        <v>2332103189訪問看護</v>
      </c>
      <c r="B19374" s="489">
        <v>2332103189</v>
      </c>
      <c r="C19374" s="489" t="s">
        <v>2102</v>
      </c>
      <c r="D19374" s="489" t="s">
        <v>18201</v>
      </c>
    </row>
    <row r="19375" spans="1:4">
      <c r="A19375" s="489" t="str">
        <f t="shared" si="302"/>
        <v>2332103197介護予防訪問リハビリテーション</v>
      </c>
      <c r="B19375" s="489">
        <v>2332103197</v>
      </c>
      <c r="C19375" s="489" t="s">
        <v>2108</v>
      </c>
      <c r="D19375" s="489" t="s">
        <v>18251</v>
      </c>
    </row>
    <row r="19376" spans="1:4">
      <c r="A19376" s="489" t="str">
        <f t="shared" si="302"/>
        <v>2332103197介護予防訪問看護</v>
      </c>
      <c r="B19376" s="489">
        <v>2332103197</v>
      </c>
      <c r="C19376" s="489" t="s">
        <v>2103</v>
      </c>
      <c r="D19376" s="489" t="s">
        <v>18251</v>
      </c>
    </row>
    <row r="19377" spans="1:4">
      <c r="A19377" s="489" t="str">
        <f t="shared" si="302"/>
        <v>2332103197訪問リハビリテーション</v>
      </c>
      <c r="B19377" s="489">
        <v>2332103197</v>
      </c>
      <c r="C19377" s="489" t="s">
        <v>2104</v>
      </c>
      <c r="D19377" s="489" t="s">
        <v>18251</v>
      </c>
    </row>
    <row r="19378" spans="1:4">
      <c r="A19378" s="489" t="str">
        <f t="shared" si="302"/>
        <v>2332103197訪問看護</v>
      </c>
      <c r="B19378" s="489">
        <v>2332103197</v>
      </c>
      <c r="C19378" s="489" t="s">
        <v>2102</v>
      </c>
      <c r="D19378" s="489" t="s">
        <v>18251</v>
      </c>
    </row>
    <row r="19379" spans="1:4">
      <c r="A19379" s="489" t="str">
        <f t="shared" si="302"/>
        <v>2332103247介護予防訪問リハビリテーション</v>
      </c>
      <c r="B19379" s="489">
        <v>2332103247</v>
      </c>
      <c r="C19379" s="489" t="s">
        <v>2108</v>
      </c>
      <c r="D19379" s="489" t="s">
        <v>18252</v>
      </c>
    </row>
    <row r="19380" spans="1:4">
      <c r="A19380" s="489" t="str">
        <f t="shared" si="302"/>
        <v>2332103247介護予防訪問看護</v>
      </c>
      <c r="B19380" s="489">
        <v>2332103247</v>
      </c>
      <c r="C19380" s="489" t="s">
        <v>2103</v>
      </c>
      <c r="D19380" s="489" t="s">
        <v>18252</v>
      </c>
    </row>
    <row r="19381" spans="1:4">
      <c r="A19381" s="489" t="str">
        <f t="shared" si="302"/>
        <v>2332103247訪問リハビリテーション</v>
      </c>
      <c r="B19381" s="489">
        <v>2332103247</v>
      </c>
      <c r="C19381" s="489" t="s">
        <v>2104</v>
      </c>
      <c r="D19381" s="489" t="s">
        <v>18252</v>
      </c>
    </row>
    <row r="19382" spans="1:4">
      <c r="A19382" s="489" t="str">
        <f t="shared" si="302"/>
        <v>2332103247訪問看護</v>
      </c>
      <c r="B19382" s="489">
        <v>2332103247</v>
      </c>
      <c r="C19382" s="489" t="s">
        <v>2102</v>
      </c>
      <c r="D19382" s="489" t="s">
        <v>18252</v>
      </c>
    </row>
    <row r="19383" spans="1:4">
      <c r="A19383" s="489" t="str">
        <f t="shared" si="302"/>
        <v>2332103254介護予防訪問リハビリテーション</v>
      </c>
      <c r="B19383" s="489">
        <v>2332103254</v>
      </c>
      <c r="C19383" s="489" t="s">
        <v>2108</v>
      </c>
      <c r="D19383" s="489" t="s">
        <v>18253</v>
      </c>
    </row>
    <row r="19384" spans="1:4">
      <c r="A19384" s="489" t="str">
        <f t="shared" si="302"/>
        <v>2332103254介護予防訪問看護</v>
      </c>
      <c r="B19384" s="489">
        <v>2332103254</v>
      </c>
      <c r="C19384" s="489" t="s">
        <v>2103</v>
      </c>
      <c r="D19384" s="489" t="s">
        <v>18253</v>
      </c>
    </row>
    <row r="19385" spans="1:4">
      <c r="A19385" s="489" t="str">
        <f t="shared" si="302"/>
        <v>2332103254訪問リハビリテーション</v>
      </c>
      <c r="B19385" s="489">
        <v>2332103254</v>
      </c>
      <c r="C19385" s="489" t="s">
        <v>2104</v>
      </c>
      <c r="D19385" s="489" t="s">
        <v>18253</v>
      </c>
    </row>
    <row r="19386" spans="1:4">
      <c r="A19386" s="489" t="str">
        <f t="shared" si="302"/>
        <v>2332103254訪問看護</v>
      </c>
      <c r="B19386" s="489">
        <v>2332103254</v>
      </c>
      <c r="C19386" s="489" t="s">
        <v>2102</v>
      </c>
      <c r="D19386" s="489" t="s">
        <v>18253</v>
      </c>
    </row>
    <row r="19387" spans="1:4">
      <c r="A19387" s="489" t="str">
        <f t="shared" si="302"/>
        <v>2332103262介護予防訪問リハビリテーション</v>
      </c>
      <c r="B19387" s="489">
        <v>2332103262</v>
      </c>
      <c r="C19387" s="489" t="s">
        <v>2108</v>
      </c>
      <c r="D19387" s="489" t="s">
        <v>18254</v>
      </c>
    </row>
    <row r="19388" spans="1:4">
      <c r="A19388" s="489" t="str">
        <f t="shared" si="302"/>
        <v>2332103262介護予防訪問看護</v>
      </c>
      <c r="B19388" s="489">
        <v>2332103262</v>
      </c>
      <c r="C19388" s="489" t="s">
        <v>2103</v>
      </c>
      <c r="D19388" s="489" t="s">
        <v>18254</v>
      </c>
    </row>
    <row r="19389" spans="1:4">
      <c r="A19389" s="489" t="str">
        <f t="shared" si="302"/>
        <v>2332103262訪問リハビリテーション</v>
      </c>
      <c r="B19389" s="489">
        <v>2332103262</v>
      </c>
      <c r="C19389" s="489" t="s">
        <v>2104</v>
      </c>
      <c r="D19389" s="489" t="s">
        <v>18254</v>
      </c>
    </row>
    <row r="19390" spans="1:4">
      <c r="A19390" s="489" t="str">
        <f t="shared" si="302"/>
        <v>2332103262訪問看護</v>
      </c>
      <c r="B19390" s="489">
        <v>2332103262</v>
      </c>
      <c r="C19390" s="489" t="s">
        <v>2102</v>
      </c>
      <c r="D19390" s="489" t="s">
        <v>18254</v>
      </c>
    </row>
    <row r="19391" spans="1:4">
      <c r="A19391" s="489" t="str">
        <f t="shared" si="302"/>
        <v>2332103270介護予防訪問リハビリテーション</v>
      </c>
      <c r="B19391" s="489">
        <v>2332103270</v>
      </c>
      <c r="C19391" s="489" t="s">
        <v>2108</v>
      </c>
      <c r="D19391" s="489" t="s">
        <v>18255</v>
      </c>
    </row>
    <row r="19392" spans="1:4">
      <c r="A19392" s="489" t="str">
        <f t="shared" si="302"/>
        <v>2332103270介護予防訪問看護</v>
      </c>
      <c r="B19392" s="489">
        <v>2332103270</v>
      </c>
      <c r="C19392" s="489" t="s">
        <v>2103</v>
      </c>
      <c r="D19392" s="489" t="s">
        <v>18255</v>
      </c>
    </row>
    <row r="19393" spans="1:4">
      <c r="A19393" s="489" t="str">
        <f t="shared" si="302"/>
        <v>2332103270訪問リハビリテーション</v>
      </c>
      <c r="B19393" s="489">
        <v>2332103270</v>
      </c>
      <c r="C19393" s="489" t="s">
        <v>2104</v>
      </c>
      <c r="D19393" s="489" t="s">
        <v>18255</v>
      </c>
    </row>
    <row r="19394" spans="1:4">
      <c r="A19394" s="489" t="str">
        <f t="shared" ref="A19394:A19457" si="303">B19394&amp;C19394</f>
        <v>2332103270訪問看護</v>
      </c>
      <c r="B19394" s="489">
        <v>2332103270</v>
      </c>
      <c r="C19394" s="489" t="s">
        <v>2102</v>
      </c>
      <c r="D19394" s="489" t="s">
        <v>18255</v>
      </c>
    </row>
    <row r="19395" spans="1:4">
      <c r="A19395" s="489" t="str">
        <f t="shared" si="303"/>
        <v>2332103288介護予防訪問リハビリテーション</v>
      </c>
      <c r="B19395" s="489">
        <v>2332103288</v>
      </c>
      <c r="C19395" s="489" t="s">
        <v>2108</v>
      </c>
      <c r="D19395" s="489" t="s">
        <v>18256</v>
      </c>
    </row>
    <row r="19396" spans="1:4">
      <c r="A19396" s="489" t="str">
        <f t="shared" si="303"/>
        <v>2332103288介護予防訪問看護</v>
      </c>
      <c r="B19396" s="489">
        <v>2332103288</v>
      </c>
      <c r="C19396" s="489" t="s">
        <v>2103</v>
      </c>
      <c r="D19396" s="489" t="s">
        <v>18256</v>
      </c>
    </row>
    <row r="19397" spans="1:4">
      <c r="A19397" s="489" t="str">
        <f t="shared" si="303"/>
        <v>2332103288訪問リハビリテーション</v>
      </c>
      <c r="B19397" s="489">
        <v>2332103288</v>
      </c>
      <c r="C19397" s="489" t="s">
        <v>2104</v>
      </c>
      <c r="D19397" s="489" t="s">
        <v>18256</v>
      </c>
    </row>
    <row r="19398" spans="1:4">
      <c r="A19398" s="489" t="str">
        <f t="shared" si="303"/>
        <v>2332103288訪問看護</v>
      </c>
      <c r="B19398" s="489">
        <v>2332103288</v>
      </c>
      <c r="C19398" s="489" t="s">
        <v>2102</v>
      </c>
      <c r="D19398" s="489" t="s">
        <v>18256</v>
      </c>
    </row>
    <row r="19399" spans="1:4">
      <c r="A19399" s="489" t="str">
        <f t="shared" si="303"/>
        <v>2332103296介護予防訪問リハビリテーション</v>
      </c>
      <c r="B19399" s="489">
        <v>2332103296</v>
      </c>
      <c r="C19399" s="489" t="s">
        <v>2108</v>
      </c>
      <c r="D19399" s="489" t="s">
        <v>18257</v>
      </c>
    </row>
    <row r="19400" spans="1:4">
      <c r="A19400" s="489" t="str">
        <f t="shared" si="303"/>
        <v>2332103296介護予防訪問看護</v>
      </c>
      <c r="B19400" s="489">
        <v>2332103296</v>
      </c>
      <c r="C19400" s="489" t="s">
        <v>2103</v>
      </c>
      <c r="D19400" s="489" t="s">
        <v>18257</v>
      </c>
    </row>
    <row r="19401" spans="1:4">
      <c r="A19401" s="489" t="str">
        <f t="shared" si="303"/>
        <v>2332103296訪問リハビリテーション</v>
      </c>
      <c r="B19401" s="489">
        <v>2332103296</v>
      </c>
      <c r="C19401" s="489" t="s">
        <v>2104</v>
      </c>
      <c r="D19401" s="489" t="s">
        <v>18257</v>
      </c>
    </row>
    <row r="19402" spans="1:4">
      <c r="A19402" s="489" t="str">
        <f t="shared" si="303"/>
        <v>2332103296訪問看護</v>
      </c>
      <c r="B19402" s="489">
        <v>2332103296</v>
      </c>
      <c r="C19402" s="489" t="s">
        <v>2102</v>
      </c>
      <c r="D19402" s="489" t="s">
        <v>18257</v>
      </c>
    </row>
    <row r="19403" spans="1:4">
      <c r="A19403" s="489" t="str">
        <f t="shared" si="303"/>
        <v>2332103304介護予防訪問リハビリテーション</v>
      </c>
      <c r="B19403" s="489">
        <v>2332103304</v>
      </c>
      <c r="C19403" s="489" t="s">
        <v>2108</v>
      </c>
      <c r="D19403" s="489" t="s">
        <v>18258</v>
      </c>
    </row>
    <row r="19404" spans="1:4">
      <c r="A19404" s="489" t="str">
        <f t="shared" si="303"/>
        <v>2332103304介護予防訪問看護</v>
      </c>
      <c r="B19404" s="489">
        <v>2332103304</v>
      </c>
      <c r="C19404" s="489" t="s">
        <v>2103</v>
      </c>
      <c r="D19404" s="489" t="s">
        <v>18258</v>
      </c>
    </row>
    <row r="19405" spans="1:4">
      <c r="A19405" s="489" t="str">
        <f t="shared" si="303"/>
        <v>2332103304訪問リハビリテーション</v>
      </c>
      <c r="B19405" s="489">
        <v>2332103304</v>
      </c>
      <c r="C19405" s="489" t="s">
        <v>2104</v>
      </c>
      <c r="D19405" s="489" t="s">
        <v>18258</v>
      </c>
    </row>
    <row r="19406" spans="1:4">
      <c r="A19406" s="489" t="str">
        <f t="shared" si="303"/>
        <v>2332103304訪問看護</v>
      </c>
      <c r="B19406" s="489">
        <v>2332103304</v>
      </c>
      <c r="C19406" s="489" t="s">
        <v>2102</v>
      </c>
      <c r="D19406" s="489" t="s">
        <v>18258</v>
      </c>
    </row>
    <row r="19407" spans="1:4">
      <c r="A19407" s="489" t="str">
        <f t="shared" si="303"/>
        <v>2332103312介護予防訪問リハビリテーション</v>
      </c>
      <c r="B19407" s="489">
        <v>2332103312</v>
      </c>
      <c r="C19407" s="489" t="s">
        <v>2108</v>
      </c>
      <c r="D19407" s="489" t="s">
        <v>18259</v>
      </c>
    </row>
    <row r="19408" spans="1:4">
      <c r="A19408" s="489" t="str">
        <f t="shared" si="303"/>
        <v>2332103312介護予防訪問看護</v>
      </c>
      <c r="B19408" s="489">
        <v>2332103312</v>
      </c>
      <c r="C19408" s="489" t="s">
        <v>2103</v>
      </c>
      <c r="D19408" s="489" t="s">
        <v>18259</v>
      </c>
    </row>
    <row r="19409" spans="1:4">
      <c r="A19409" s="489" t="str">
        <f t="shared" si="303"/>
        <v>2332103312訪問リハビリテーション</v>
      </c>
      <c r="B19409" s="489">
        <v>2332103312</v>
      </c>
      <c r="C19409" s="489" t="s">
        <v>2104</v>
      </c>
      <c r="D19409" s="489" t="s">
        <v>18259</v>
      </c>
    </row>
    <row r="19410" spans="1:4">
      <c r="A19410" s="489" t="str">
        <f t="shared" si="303"/>
        <v>2332103312訪問看護</v>
      </c>
      <c r="B19410" s="489">
        <v>2332103312</v>
      </c>
      <c r="C19410" s="489" t="s">
        <v>2102</v>
      </c>
      <c r="D19410" s="489" t="s">
        <v>18259</v>
      </c>
    </row>
    <row r="19411" spans="1:4">
      <c r="A19411" s="489" t="str">
        <f t="shared" si="303"/>
        <v>2332103320介護予防訪問リハビリテーション</v>
      </c>
      <c r="B19411" s="489">
        <v>2332103320</v>
      </c>
      <c r="C19411" s="489" t="s">
        <v>2108</v>
      </c>
      <c r="D19411" s="489" t="s">
        <v>18260</v>
      </c>
    </row>
    <row r="19412" spans="1:4">
      <c r="A19412" s="489" t="str">
        <f t="shared" si="303"/>
        <v>2332103320介護予防訪問看護</v>
      </c>
      <c r="B19412" s="489">
        <v>2332103320</v>
      </c>
      <c r="C19412" s="489" t="s">
        <v>2103</v>
      </c>
      <c r="D19412" s="489" t="s">
        <v>18260</v>
      </c>
    </row>
    <row r="19413" spans="1:4">
      <c r="A19413" s="489" t="str">
        <f t="shared" si="303"/>
        <v>2332103320訪問リハビリテーション</v>
      </c>
      <c r="B19413" s="489">
        <v>2332103320</v>
      </c>
      <c r="C19413" s="489" t="s">
        <v>2104</v>
      </c>
      <c r="D19413" s="489" t="s">
        <v>18260</v>
      </c>
    </row>
    <row r="19414" spans="1:4">
      <c r="A19414" s="489" t="str">
        <f t="shared" si="303"/>
        <v>2332103320訪問看護</v>
      </c>
      <c r="B19414" s="489">
        <v>2332103320</v>
      </c>
      <c r="C19414" s="489" t="s">
        <v>2102</v>
      </c>
      <c r="D19414" s="489" t="s">
        <v>18260</v>
      </c>
    </row>
    <row r="19415" spans="1:4">
      <c r="A19415" s="489" t="str">
        <f t="shared" si="303"/>
        <v>2332103338介護予防訪問リハビリテーション</v>
      </c>
      <c r="B19415" s="489">
        <v>2332103338</v>
      </c>
      <c r="C19415" s="489" t="s">
        <v>2108</v>
      </c>
      <c r="D19415" s="489" t="s">
        <v>18261</v>
      </c>
    </row>
    <row r="19416" spans="1:4">
      <c r="A19416" s="489" t="str">
        <f t="shared" si="303"/>
        <v>2332103338介護予防訪問看護</v>
      </c>
      <c r="B19416" s="489">
        <v>2332103338</v>
      </c>
      <c r="C19416" s="489" t="s">
        <v>2103</v>
      </c>
      <c r="D19416" s="489" t="s">
        <v>18261</v>
      </c>
    </row>
    <row r="19417" spans="1:4">
      <c r="A19417" s="489" t="str">
        <f t="shared" si="303"/>
        <v>2332103338訪問リハビリテーション</v>
      </c>
      <c r="B19417" s="489">
        <v>2332103338</v>
      </c>
      <c r="C19417" s="489" t="s">
        <v>2104</v>
      </c>
      <c r="D19417" s="489" t="s">
        <v>18261</v>
      </c>
    </row>
    <row r="19418" spans="1:4">
      <c r="A19418" s="489" t="str">
        <f t="shared" si="303"/>
        <v>2332103338訪問看護</v>
      </c>
      <c r="B19418" s="489">
        <v>2332103338</v>
      </c>
      <c r="C19418" s="489" t="s">
        <v>2102</v>
      </c>
      <c r="D19418" s="489" t="s">
        <v>18261</v>
      </c>
    </row>
    <row r="19419" spans="1:4">
      <c r="A19419" s="489" t="str">
        <f t="shared" si="303"/>
        <v>2332103346介護予防訪問リハビリテーション</v>
      </c>
      <c r="B19419" s="489">
        <v>2332103346</v>
      </c>
      <c r="C19419" s="489" t="s">
        <v>2108</v>
      </c>
      <c r="D19419" s="489" t="s">
        <v>18262</v>
      </c>
    </row>
    <row r="19420" spans="1:4">
      <c r="A19420" s="489" t="str">
        <f t="shared" si="303"/>
        <v>2332103346介護予防訪問看護</v>
      </c>
      <c r="B19420" s="489">
        <v>2332103346</v>
      </c>
      <c r="C19420" s="489" t="s">
        <v>2103</v>
      </c>
      <c r="D19420" s="489" t="s">
        <v>18262</v>
      </c>
    </row>
    <row r="19421" spans="1:4">
      <c r="A19421" s="489" t="str">
        <f t="shared" si="303"/>
        <v>2332103346訪問リハビリテーション</v>
      </c>
      <c r="B19421" s="489">
        <v>2332103346</v>
      </c>
      <c r="C19421" s="489" t="s">
        <v>2104</v>
      </c>
      <c r="D19421" s="489" t="s">
        <v>18262</v>
      </c>
    </row>
    <row r="19422" spans="1:4">
      <c r="A19422" s="489" t="str">
        <f t="shared" si="303"/>
        <v>2332103346訪問看護</v>
      </c>
      <c r="B19422" s="489">
        <v>2332103346</v>
      </c>
      <c r="C19422" s="489" t="s">
        <v>2102</v>
      </c>
      <c r="D19422" s="489" t="s">
        <v>18262</v>
      </c>
    </row>
    <row r="19423" spans="1:4">
      <c r="A19423" s="489" t="str">
        <f t="shared" si="303"/>
        <v>2332103353介護予防訪問リハビリテーション</v>
      </c>
      <c r="B19423" s="489">
        <v>2332103353</v>
      </c>
      <c r="C19423" s="489" t="s">
        <v>2108</v>
      </c>
      <c r="D19423" s="489" t="s">
        <v>18263</v>
      </c>
    </row>
    <row r="19424" spans="1:4">
      <c r="A19424" s="489" t="str">
        <f t="shared" si="303"/>
        <v>2332103353介護予防訪問看護</v>
      </c>
      <c r="B19424" s="489">
        <v>2332103353</v>
      </c>
      <c r="C19424" s="489" t="s">
        <v>2103</v>
      </c>
      <c r="D19424" s="489" t="s">
        <v>18263</v>
      </c>
    </row>
    <row r="19425" spans="1:4">
      <c r="A19425" s="489" t="str">
        <f t="shared" si="303"/>
        <v>2332103353訪問リハビリテーション</v>
      </c>
      <c r="B19425" s="489">
        <v>2332103353</v>
      </c>
      <c r="C19425" s="489" t="s">
        <v>2104</v>
      </c>
      <c r="D19425" s="489" t="s">
        <v>18263</v>
      </c>
    </row>
    <row r="19426" spans="1:4">
      <c r="A19426" s="489" t="str">
        <f t="shared" si="303"/>
        <v>2332103353訪問看護</v>
      </c>
      <c r="B19426" s="489">
        <v>2332103353</v>
      </c>
      <c r="C19426" s="489" t="s">
        <v>2102</v>
      </c>
      <c r="D19426" s="489" t="s">
        <v>18263</v>
      </c>
    </row>
    <row r="19427" spans="1:4">
      <c r="A19427" s="489" t="str">
        <f t="shared" si="303"/>
        <v>2332103379介護予防訪問リハビリテーション</v>
      </c>
      <c r="B19427" s="489">
        <v>2332103379</v>
      </c>
      <c r="C19427" s="489" t="s">
        <v>2108</v>
      </c>
      <c r="D19427" s="489" t="s">
        <v>18264</v>
      </c>
    </row>
    <row r="19428" spans="1:4">
      <c r="A19428" s="489" t="str">
        <f t="shared" si="303"/>
        <v>2332103379介護予防訪問看護</v>
      </c>
      <c r="B19428" s="489">
        <v>2332103379</v>
      </c>
      <c r="C19428" s="489" t="s">
        <v>2103</v>
      </c>
      <c r="D19428" s="489" t="s">
        <v>18264</v>
      </c>
    </row>
    <row r="19429" spans="1:4">
      <c r="A19429" s="489" t="str">
        <f t="shared" si="303"/>
        <v>2332103379訪問リハビリテーション</v>
      </c>
      <c r="B19429" s="489">
        <v>2332103379</v>
      </c>
      <c r="C19429" s="489" t="s">
        <v>2104</v>
      </c>
      <c r="D19429" s="489" t="s">
        <v>18264</v>
      </c>
    </row>
    <row r="19430" spans="1:4">
      <c r="A19430" s="489" t="str">
        <f t="shared" si="303"/>
        <v>2332103379訪問看護</v>
      </c>
      <c r="B19430" s="489">
        <v>2332103379</v>
      </c>
      <c r="C19430" s="489" t="s">
        <v>2102</v>
      </c>
      <c r="D19430" s="489" t="s">
        <v>18264</v>
      </c>
    </row>
    <row r="19431" spans="1:4">
      <c r="A19431" s="489" t="str">
        <f t="shared" si="303"/>
        <v>2332103387介護予防訪問リハビリテーション</v>
      </c>
      <c r="B19431" s="489">
        <v>2332103387</v>
      </c>
      <c r="C19431" s="489" t="s">
        <v>2108</v>
      </c>
      <c r="D19431" s="489" t="s">
        <v>18265</v>
      </c>
    </row>
    <row r="19432" spans="1:4">
      <c r="A19432" s="489" t="str">
        <f t="shared" si="303"/>
        <v>2332103387介護予防訪問看護</v>
      </c>
      <c r="B19432" s="489">
        <v>2332103387</v>
      </c>
      <c r="C19432" s="489" t="s">
        <v>2103</v>
      </c>
      <c r="D19432" s="489" t="s">
        <v>18265</v>
      </c>
    </row>
    <row r="19433" spans="1:4">
      <c r="A19433" s="489" t="str">
        <f t="shared" si="303"/>
        <v>2332103387訪問リハビリテーション</v>
      </c>
      <c r="B19433" s="489">
        <v>2332103387</v>
      </c>
      <c r="C19433" s="489" t="s">
        <v>2104</v>
      </c>
      <c r="D19433" s="489" t="s">
        <v>18265</v>
      </c>
    </row>
    <row r="19434" spans="1:4">
      <c r="A19434" s="489" t="str">
        <f t="shared" si="303"/>
        <v>2332103387訪問看護</v>
      </c>
      <c r="B19434" s="489">
        <v>2332103387</v>
      </c>
      <c r="C19434" s="489" t="s">
        <v>2102</v>
      </c>
      <c r="D19434" s="489" t="s">
        <v>18265</v>
      </c>
    </row>
    <row r="19435" spans="1:4">
      <c r="A19435" s="489" t="str">
        <f t="shared" si="303"/>
        <v>2332105358介護予防訪問リハビリテーション</v>
      </c>
      <c r="B19435" s="489">
        <v>2332105358</v>
      </c>
      <c r="C19435" s="489" t="s">
        <v>2108</v>
      </c>
      <c r="D19435" s="489" t="s">
        <v>18266</v>
      </c>
    </row>
    <row r="19436" spans="1:4">
      <c r="A19436" s="489" t="str">
        <f t="shared" si="303"/>
        <v>2332105358介護予防訪問看護</v>
      </c>
      <c r="B19436" s="489">
        <v>2332105358</v>
      </c>
      <c r="C19436" s="489" t="s">
        <v>2103</v>
      </c>
      <c r="D19436" s="489" t="s">
        <v>18266</v>
      </c>
    </row>
    <row r="19437" spans="1:4">
      <c r="A19437" s="489" t="str">
        <f t="shared" si="303"/>
        <v>2332105358訪問リハビリテーション</v>
      </c>
      <c r="B19437" s="489">
        <v>2332105358</v>
      </c>
      <c r="C19437" s="489" t="s">
        <v>2104</v>
      </c>
      <c r="D19437" s="489" t="s">
        <v>18266</v>
      </c>
    </row>
    <row r="19438" spans="1:4">
      <c r="A19438" s="489" t="str">
        <f t="shared" si="303"/>
        <v>2332105358訪問看護</v>
      </c>
      <c r="B19438" s="489">
        <v>2332105358</v>
      </c>
      <c r="C19438" s="489" t="s">
        <v>2102</v>
      </c>
      <c r="D19438" s="489" t="s">
        <v>18266</v>
      </c>
    </row>
    <row r="19439" spans="1:4">
      <c r="A19439" s="489" t="str">
        <f t="shared" si="303"/>
        <v>2332105366介護予防訪問リハビリテーション</v>
      </c>
      <c r="B19439" s="489">
        <v>2332105366</v>
      </c>
      <c r="C19439" s="489" t="s">
        <v>2108</v>
      </c>
      <c r="D19439" s="489" t="s">
        <v>18267</v>
      </c>
    </row>
    <row r="19440" spans="1:4">
      <c r="A19440" s="489" t="str">
        <f t="shared" si="303"/>
        <v>2332105366介護予防訪問看護</v>
      </c>
      <c r="B19440" s="489">
        <v>2332105366</v>
      </c>
      <c r="C19440" s="489" t="s">
        <v>2103</v>
      </c>
      <c r="D19440" s="489" t="s">
        <v>18267</v>
      </c>
    </row>
    <row r="19441" spans="1:4">
      <c r="A19441" s="489" t="str">
        <f t="shared" si="303"/>
        <v>2332105366訪問リハビリテーション</v>
      </c>
      <c r="B19441" s="489">
        <v>2332105366</v>
      </c>
      <c r="C19441" s="489" t="s">
        <v>2104</v>
      </c>
      <c r="D19441" s="489" t="s">
        <v>18267</v>
      </c>
    </row>
    <row r="19442" spans="1:4">
      <c r="A19442" s="489" t="str">
        <f t="shared" si="303"/>
        <v>2332105366訪問看護</v>
      </c>
      <c r="B19442" s="489">
        <v>2332105366</v>
      </c>
      <c r="C19442" s="489" t="s">
        <v>2102</v>
      </c>
      <c r="D19442" s="489" t="s">
        <v>18267</v>
      </c>
    </row>
    <row r="19443" spans="1:4">
      <c r="A19443" s="489" t="str">
        <f t="shared" si="303"/>
        <v>2332105374介護予防訪問リハビリテーション</v>
      </c>
      <c r="B19443" s="489">
        <v>2332105374</v>
      </c>
      <c r="C19443" s="489" t="s">
        <v>2108</v>
      </c>
      <c r="D19443" s="489" t="s">
        <v>18268</v>
      </c>
    </row>
    <row r="19444" spans="1:4">
      <c r="A19444" s="489" t="str">
        <f t="shared" si="303"/>
        <v>2332105374介護予防訪問看護</v>
      </c>
      <c r="B19444" s="489">
        <v>2332105374</v>
      </c>
      <c r="C19444" s="489" t="s">
        <v>2103</v>
      </c>
      <c r="D19444" s="489" t="s">
        <v>18268</v>
      </c>
    </row>
    <row r="19445" spans="1:4">
      <c r="A19445" s="489" t="str">
        <f t="shared" si="303"/>
        <v>2332105374訪問リハビリテーション</v>
      </c>
      <c r="B19445" s="489">
        <v>2332105374</v>
      </c>
      <c r="C19445" s="489" t="s">
        <v>2104</v>
      </c>
      <c r="D19445" s="489" t="s">
        <v>18268</v>
      </c>
    </row>
    <row r="19446" spans="1:4">
      <c r="A19446" s="489" t="str">
        <f t="shared" si="303"/>
        <v>2332105374訪問看護</v>
      </c>
      <c r="B19446" s="489">
        <v>2332105374</v>
      </c>
      <c r="C19446" s="489" t="s">
        <v>2102</v>
      </c>
      <c r="D19446" s="489" t="s">
        <v>18268</v>
      </c>
    </row>
    <row r="19447" spans="1:4">
      <c r="A19447" s="489" t="str">
        <f t="shared" si="303"/>
        <v>2332105382介護予防訪問リハビリテーション</v>
      </c>
      <c r="B19447" s="489">
        <v>2332105382</v>
      </c>
      <c r="C19447" s="489" t="s">
        <v>2108</v>
      </c>
      <c r="D19447" s="489" t="s">
        <v>18269</v>
      </c>
    </row>
    <row r="19448" spans="1:4">
      <c r="A19448" s="489" t="str">
        <f t="shared" si="303"/>
        <v>2332105382介護予防訪問看護</v>
      </c>
      <c r="B19448" s="489">
        <v>2332105382</v>
      </c>
      <c r="C19448" s="489" t="s">
        <v>2103</v>
      </c>
      <c r="D19448" s="489" t="s">
        <v>18269</v>
      </c>
    </row>
    <row r="19449" spans="1:4">
      <c r="A19449" s="489" t="str">
        <f t="shared" si="303"/>
        <v>2332105382訪問リハビリテーション</v>
      </c>
      <c r="B19449" s="489">
        <v>2332105382</v>
      </c>
      <c r="C19449" s="489" t="s">
        <v>2104</v>
      </c>
      <c r="D19449" s="489" t="s">
        <v>18269</v>
      </c>
    </row>
    <row r="19450" spans="1:4">
      <c r="A19450" s="489" t="str">
        <f t="shared" si="303"/>
        <v>2332105382訪問看護</v>
      </c>
      <c r="B19450" s="489">
        <v>2332105382</v>
      </c>
      <c r="C19450" s="489" t="s">
        <v>2102</v>
      </c>
      <c r="D19450" s="489" t="s">
        <v>18269</v>
      </c>
    </row>
    <row r="19451" spans="1:4">
      <c r="A19451" s="489" t="str">
        <f t="shared" si="303"/>
        <v>2332105390介護予防訪問リハビリテーション</v>
      </c>
      <c r="B19451" s="489">
        <v>2332105390</v>
      </c>
      <c r="C19451" s="489" t="s">
        <v>2108</v>
      </c>
      <c r="D19451" s="489" t="s">
        <v>18270</v>
      </c>
    </row>
    <row r="19452" spans="1:4">
      <c r="A19452" s="489" t="str">
        <f t="shared" si="303"/>
        <v>2332105390介護予防訪問看護</v>
      </c>
      <c r="B19452" s="489">
        <v>2332105390</v>
      </c>
      <c r="C19452" s="489" t="s">
        <v>2103</v>
      </c>
      <c r="D19452" s="489" t="s">
        <v>18270</v>
      </c>
    </row>
    <row r="19453" spans="1:4">
      <c r="A19453" s="489" t="str">
        <f t="shared" si="303"/>
        <v>2332105390訪問リハビリテーション</v>
      </c>
      <c r="B19453" s="489">
        <v>2332105390</v>
      </c>
      <c r="C19453" s="489" t="s">
        <v>2104</v>
      </c>
      <c r="D19453" s="489" t="s">
        <v>18270</v>
      </c>
    </row>
    <row r="19454" spans="1:4">
      <c r="A19454" s="489" t="str">
        <f t="shared" si="303"/>
        <v>2332105390訪問看護</v>
      </c>
      <c r="B19454" s="489">
        <v>2332105390</v>
      </c>
      <c r="C19454" s="489" t="s">
        <v>2102</v>
      </c>
      <c r="D19454" s="489" t="s">
        <v>18270</v>
      </c>
    </row>
    <row r="19455" spans="1:4">
      <c r="A19455" s="489" t="str">
        <f t="shared" si="303"/>
        <v>2332105408介護予防訪問リハビリテーション</v>
      </c>
      <c r="B19455" s="489">
        <v>2332105408</v>
      </c>
      <c r="C19455" s="489" t="s">
        <v>2108</v>
      </c>
      <c r="D19455" s="489" t="s">
        <v>18271</v>
      </c>
    </row>
    <row r="19456" spans="1:4">
      <c r="A19456" s="489" t="str">
        <f t="shared" si="303"/>
        <v>2332105408介護予防訪問看護</v>
      </c>
      <c r="B19456" s="489">
        <v>2332105408</v>
      </c>
      <c r="C19456" s="489" t="s">
        <v>2103</v>
      </c>
      <c r="D19456" s="489" t="s">
        <v>18271</v>
      </c>
    </row>
    <row r="19457" spans="1:4">
      <c r="A19457" s="489" t="str">
        <f t="shared" si="303"/>
        <v>2332105408訪問リハビリテーション</v>
      </c>
      <c r="B19457" s="489">
        <v>2332105408</v>
      </c>
      <c r="C19457" s="489" t="s">
        <v>2104</v>
      </c>
      <c r="D19457" s="489" t="s">
        <v>18271</v>
      </c>
    </row>
    <row r="19458" spans="1:4">
      <c r="A19458" s="489" t="str">
        <f t="shared" ref="A19458:A19521" si="304">B19458&amp;C19458</f>
        <v>2332105408訪問看護</v>
      </c>
      <c r="B19458" s="489">
        <v>2332105408</v>
      </c>
      <c r="C19458" s="489" t="s">
        <v>2102</v>
      </c>
      <c r="D19458" s="489" t="s">
        <v>18271</v>
      </c>
    </row>
    <row r="19459" spans="1:4">
      <c r="A19459" s="489" t="str">
        <f t="shared" si="304"/>
        <v>2332105416介護予防訪問リハビリテーション</v>
      </c>
      <c r="B19459" s="489">
        <v>2332105416</v>
      </c>
      <c r="C19459" s="489" t="s">
        <v>2108</v>
      </c>
      <c r="D19459" s="489" t="s">
        <v>18272</v>
      </c>
    </row>
    <row r="19460" spans="1:4">
      <c r="A19460" s="489" t="str">
        <f t="shared" si="304"/>
        <v>2332105416介護予防訪問看護</v>
      </c>
      <c r="B19460" s="489">
        <v>2332105416</v>
      </c>
      <c r="C19460" s="489" t="s">
        <v>2103</v>
      </c>
      <c r="D19460" s="489" t="s">
        <v>18272</v>
      </c>
    </row>
    <row r="19461" spans="1:4">
      <c r="A19461" s="489" t="str">
        <f t="shared" si="304"/>
        <v>2332105416訪問リハビリテーション</v>
      </c>
      <c r="B19461" s="489">
        <v>2332105416</v>
      </c>
      <c r="C19461" s="489" t="s">
        <v>2104</v>
      </c>
      <c r="D19461" s="489" t="s">
        <v>18272</v>
      </c>
    </row>
    <row r="19462" spans="1:4">
      <c r="A19462" s="489" t="str">
        <f t="shared" si="304"/>
        <v>2332105416訪問看護</v>
      </c>
      <c r="B19462" s="489">
        <v>2332105416</v>
      </c>
      <c r="C19462" s="489" t="s">
        <v>2102</v>
      </c>
      <c r="D19462" s="489" t="s">
        <v>18272</v>
      </c>
    </row>
    <row r="19463" spans="1:4">
      <c r="A19463" s="489" t="str">
        <f t="shared" si="304"/>
        <v>2332105432介護予防訪問リハビリテーション</v>
      </c>
      <c r="B19463" s="489">
        <v>2332105432</v>
      </c>
      <c r="C19463" s="489" t="s">
        <v>2108</v>
      </c>
      <c r="D19463" s="489" t="s">
        <v>18273</v>
      </c>
    </row>
    <row r="19464" spans="1:4">
      <c r="A19464" s="489" t="str">
        <f t="shared" si="304"/>
        <v>2332105432介護予防訪問看護</v>
      </c>
      <c r="B19464" s="489">
        <v>2332105432</v>
      </c>
      <c r="C19464" s="489" t="s">
        <v>2103</v>
      </c>
      <c r="D19464" s="489" t="s">
        <v>18273</v>
      </c>
    </row>
    <row r="19465" spans="1:4">
      <c r="A19465" s="489" t="str">
        <f t="shared" si="304"/>
        <v>2332105432訪問リハビリテーション</v>
      </c>
      <c r="B19465" s="489">
        <v>2332105432</v>
      </c>
      <c r="C19465" s="489" t="s">
        <v>2104</v>
      </c>
      <c r="D19465" s="489" t="s">
        <v>18273</v>
      </c>
    </row>
    <row r="19466" spans="1:4">
      <c r="A19466" s="489" t="str">
        <f t="shared" si="304"/>
        <v>2332105432訪問看護</v>
      </c>
      <c r="B19466" s="489">
        <v>2332105432</v>
      </c>
      <c r="C19466" s="489" t="s">
        <v>2102</v>
      </c>
      <c r="D19466" s="489" t="s">
        <v>18273</v>
      </c>
    </row>
    <row r="19467" spans="1:4">
      <c r="A19467" s="489" t="str">
        <f t="shared" si="304"/>
        <v>2332105440介護予防訪問リハビリテーション</v>
      </c>
      <c r="B19467" s="489">
        <v>2332105440</v>
      </c>
      <c r="C19467" s="489" t="s">
        <v>2108</v>
      </c>
      <c r="D19467" s="489" t="s">
        <v>18274</v>
      </c>
    </row>
    <row r="19468" spans="1:4">
      <c r="A19468" s="489" t="str">
        <f t="shared" si="304"/>
        <v>2332105440介護予防訪問看護</v>
      </c>
      <c r="B19468" s="489">
        <v>2332105440</v>
      </c>
      <c r="C19468" s="489" t="s">
        <v>2103</v>
      </c>
      <c r="D19468" s="489" t="s">
        <v>18274</v>
      </c>
    </row>
    <row r="19469" spans="1:4">
      <c r="A19469" s="489" t="str">
        <f t="shared" si="304"/>
        <v>2332105440訪問リハビリテーション</v>
      </c>
      <c r="B19469" s="489">
        <v>2332105440</v>
      </c>
      <c r="C19469" s="489" t="s">
        <v>2104</v>
      </c>
      <c r="D19469" s="489" t="s">
        <v>18274</v>
      </c>
    </row>
    <row r="19470" spans="1:4">
      <c r="A19470" s="489" t="str">
        <f t="shared" si="304"/>
        <v>2332105440訪問看護</v>
      </c>
      <c r="B19470" s="489">
        <v>2332105440</v>
      </c>
      <c r="C19470" s="489" t="s">
        <v>2102</v>
      </c>
      <c r="D19470" s="489" t="s">
        <v>18274</v>
      </c>
    </row>
    <row r="19471" spans="1:4">
      <c r="A19471" s="489" t="str">
        <f t="shared" si="304"/>
        <v>2332105465介護予防訪問リハビリテーション</v>
      </c>
      <c r="B19471" s="489">
        <v>2332105465</v>
      </c>
      <c r="C19471" s="489" t="s">
        <v>2108</v>
      </c>
      <c r="D19471" s="489" t="s">
        <v>18275</v>
      </c>
    </row>
    <row r="19472" spans="1:4">
      <c r="A19472" s="489" t="str">
        <f t="shared" si="304"/>
        <v>2332105465介護予防訪問看護</v>
      </c>
      <c r="B19472" s="489">
        <v>2332105465</v>
      </c>
      <c r="C19472" s="489" t="s">
        <v>2103</v>
      </c>
      <c r="D19472" s="489" t="s">
        <v>18275</v>
      </c>
    </row>
    <row r="19473" spans="1:4">
      <c r="A19473" s="489" t="str">
        <f t="shared" si="304"/>
        <v>2332105465訪問リハビリテーション</v>
      </c>
      <c r="B19473" s="489">
        <v>2332105465</v>
      </c>
      <c r="C19473" s="489" t="s">
        <v>2104</v>
      </c>
      <c r="D19473" s="489" t="s">
        <v>18275</v>
      </c>
    </row>
    <row r="19474" spans="1:4">
      <c r="A19474" s="489" t="str">
        <f t="shared" si="304"/>
        <v>2332105465訪問看護</v>
      </c>
      <c r="B19474" s="489">
        <v>2332105465</v>
      </c>
      <c r="C19474" s="489" t="s">
        <v>2102</v>
      </c>
      <c r="D19474" s="489" t="s">
        <v>18275</v>
      </c>
    </row>
    <row r="19475" spans="1:4">
      <c r="A19475" s="489" t="str">
        <f t="shared" si="304"/>
        <v>2332105473介護予防訪問リハビリテーション</v>
      </c>
      <c r="B19475" s="489">
        <v>2332105473</v>
      </c>
      <c r="C19475" s="489" t="s">
        <v>2108</v>
      </c>
      <c r="D19475" s="489" t="s">
        <v>18276</v>
      </c>
    </row>
    <row r="19476" spans="1:4">
      <c r="A19476" s="489" t="str">
        <f t="shared" si="304"/>
        <v>2332105473介護予防訪問看護</v>
      </c>
      <c r="B19476" s="489">
        <v>2332105473</v>
      </c>
      <c r="C19476" s="489" t="s">
        <v>2103</v>
      </c>
      <c r="D19476" s="489" t="s">
        <v>18276</v>
      </c>
    </row>
    <row r="19477" spans="1:4">
      <c r="A19477" s="489" t="str">
        <f t="shared" si="304"/>
        <v>2332105473訪問リハビリテーション</v>
      </c>
      <c r="B19477" s="489">
        <v>2332105473</v>
      </c>
      <c r="C19477" s="489" t="s">
        <v>2104</v>
      </c>
      <c r="D19477" s="489" t="s">
        <v>18276</v>
      </c>
    </row>
    <row r="19478" spans="1:4">
      <c r="A19478" s="489" t="str">
        <f t="shared" si="304"/>
        <v>2332105473訪問看護</v>
      </c>
      <c r="B19478" s="489">
        <v>2332105473</v>
      </c>
      <c r="C19478" s="489" t="s">
        <v>2102</v>
      </c>
      <c r="D19478" s="489" t="s">
        <v>18276</v>
      </c>
    </row>
    <row r="19479" spans="1:4">
      <c r="A19479" s="489" t="str">
        <f t="shared" si="304"/>
        <v>2332105481介護予防訪問リハビリテーション</v>
      </c>
      <c r="B19479" s="489">
        <v>2332105481</v>
      </c>
      <c r="C19479" s="489" t="s">
        <v>2108</v>
      </c>
      <c r="D19479" s="489" t="s">
        <v>18277</v>
      </c>
    </row>
    <row r="19480" spans="1:4">
      <c r="A19480" s="489" t="str">
        <f t="shared" si="304"/>
        <v>2332105481介護予防訪問看護</v>
      </c>
      <c r="B19480" s="489">
        <v>2332105481</v>
      </c>
      <c r="C19480" s="489" t="s">
        <v>2103</v>
      </c>
      <c r="D19480" s="489" t="s">
        <v>18277</v>
      </c>
    </row>
    <row r="19481" spans="1:4">
      <c r="A19481" s="489" t="str">
        <f t="shared" si="304"/>
        <v>2332105481訪問リハビリテーション</v>
      </c>
      <c r="B19481" s="489">
        <v>2332105481</v>
      </c>
      <c r="C19481" s="489" t="s">
        <v>2104</v>
      </c>
      <c r="D19481" s="489" t="s">
        <v>18277</v>
      </c>
    </row>
    <row r="19482" spans="1:4">
      <c r="A19482" s="489" t="str">
        <f t="shared" si="304"/>
        <v>2332105481訪問看護</v>
      </c>
      <c r="B19482" s="489">
        <v>2332105481</v>
      </c>
      <c r="C19482" s="489" t="s">
        <v>2102</v>
      </c>
      <c r="D19482" s="489" t="s">
        <v>18277</v>
      </c>
    </row>
    <row r="19483" spans="1:4">
      <c r="A19483" s="489" t="str">
        <f t="shared" si="304"/>
        <v>2332105507介護予防訪問リハビリテーション</v>
      </c>
      <c r="B19483" s="489">
        <v>2332105507</v>
      </c>
      <c r="C19483" s="489" t="s">
        <v>2108</v>
      </c>
      <c r="D19483" s="489" t="s">
        <v>18278</v>
      </c>
    </row>
    <row r="19484" spans="1:4">
      <c r="A19484" s="489" t="str">
        <f t="shared" si="304"/>
        <v>2332105507介護予防訪問看護</v>
      </c>
      <c r="B19484" s="489">
        <v>2332105507</v>
      </c>
      <c r="C19484" s="489" t="s">
        <v>2103</v>
      </c>
      <c r="D19484" s="489" t="s">
        <v>18278</v>
      </c>
    </row>
    <row r="19485" spans="1:4">
      <c r="A19485" s="489" t="str">
        <f t="shared" si="304"/>
        <v>2332105507訪問リハビリテーション</v>
      </c>
      <c r="B19485" s="489">
        <v>2332105507</v>
      </c>
      <c r="C19485" s="489" t="s">
        <v>2104</v>
      </c>
      <c r="D19485" s="489" t="s">
        <v>18278</v>
      </c>
    </row>
    <row r="19486" spans="1:4">
      <c r="A19486" s="489" t="str">
        <f t="shared" si="304"/>
        <v>2332105507訪問看護</v>
      </c>
      <c r="B19486" s="489">
        <v>2332105507</v>
      </c>
      <c r="C19486" s="489" t="s">
        <v>2102</v>
      </c>
      <c r="D19486" s="489" t="s">
        <v>18278</v>
      </c>
    </row>
    <row r="19487" spans="1:4">
      <c r="A19487" s="489" t="str">
        <f t="shared" si="304"/>
        <v>2332105515介護予防訪問リハビリテーション</v>
      </c>
      <c r="B19487" s="489">
        <v>2332105515</v>
      </c>
      <c r="C19487" s="489" t="s">
        <v>2108</v>
      </c>
      <c r="D19487" s="489" t="s">
        <v>18279</v>
      </c>
    </row>
    <row r="19488" spans="1:4">
      <c r="A19488" s="489" t="str">
        <f t="shared" si="304"/>
        <v>2332105515介護予防訪問看護</v>
      </c>
      <c r="B19488" s="489">
        <v>2332105515</v>
      </c>
      <c r="C19488" s="489" t="s">
        <v>2103</v>
      </c>
      <c r="D19488" s="489" t="s">
        <v>18279</v>
      </c>
    </row>
    <row r="19489" spans="1:4">
      <c r="A19489" s="489" t="str">
        <f t="shared" si="304"/>
        <v>2332105515訪問リハビリテーション</v>
      </c>
      <c r="B19489" s="489">
        <v>2332105515</v>
      </c>
      <c r="C19489" s="489" t="s">
        <v>2104</v>
      </c>
      <c r="D19489" s="489" t="s">
        <v>18279</v>
      </c>
    </row>
    <row r="19490" spans="1:4">
      <c r="A19490" s="489" t="str">
        <f t="shared" si="304"/>
        <v>2332105515訪問看護</v>
      </c>
      <c r="B19490" s="489">
        <v>2332105515</v>
      </c>
      <c r="C19490" s="489" t="s">
        <v>2102</v>
      </c>
      <c r="D19490" s="489" t="s">
        <v>18279</v>
      </c>
    </row>
    <row r="19491" spans="1:4">
      <c r="A19491" s="489" t="str">
        <f t="shared" si="304"/>
        <v>2332105523介護予防訪問リハビリテーション</v>
      </c>
      <c r="B19491" s="489">
        <v>2332105523</v>
      </c>
      <c r="C19491" s="489" t="s">
        <v>2108</v>
      </c>
      <c r="D19491" s="489" t="s">
        <v>18280</v>
      </c>
    </row>
    <row r="19492" spans="1:4">
      <c r="A19492" s="489" t="str">
        <f t="shared" si="304"/>
        <v>2332105523介護予防訪問看護</v>
      </c>
      <c r="B19492" s="489">
        <v>2332105523</v>
      </c>
      <c r="C19492" s="489" t="s">
        <v>2103</v>
      </c>
      <c r="D19492" s="489" t="s">
        <v>18280</v>
      </c>
    </row>
    <row r="19493" spans="1:4">
      <c r="A19493" s="489" t="str">
        <f t="shared" si="304"/>
        <v>2332105523訪問リハビリテーション</v>
      </c>
      <c r="B19493" s="489">
        <v>2332105523</v>
      </c>
      <c r="C19493" s="489" t="s">
        <v>2104</v>
      </c>
      <c r="D19493" s="489" t="s">
        <v>18280</v>
      </c>
    </row>
    <row r="19494" spans="1:4">
      <c r="A19494" s="489" t="str">
        <f t="shared" si="304"/>
        <v>2332105523訪問看護</v>
      </c>
      <c r="B19494" s="489">
        <v>2332105523</v>
      </c>
      <c r="C19494" s="489" t="s">
        <v>2102</v>
      </c>
      <c r="D19494" s="489" t="s">
        <v>18280</v>
      </c>
    </row>
    <row r="19495" spans="1:4">
      <c r="A19495" s="489" t="str">
        <f t="shared" si="304"/>
        <v>2332105531介護予防訪問リハビリテーション</v>
      </c>
      <c r="B19495" s="489">
        <v>2332105531</v>
      </c>
      <c r="C19495" s="489" t="s">
        <v>2108</v>
      </c>
      <c r="D19495" s="489" t="s">
        <v>18281</v>
      </c>
    </row>
    <row r="19496" spans="1:4">
      <c r="A19496" s="489" t="str">
        <f t="shared" si="304"/>
        <v>2332105531介護予防訪問看護</v>
      </c>
      <c r="B19496" s="489">
        <v>2332105531</v>
      </c>
      <c r="C19496" s="489" t="s">
        <v>2103</v>
      </c>
      <c r="D19496" s="489" t="s">
        <v>18281</v>
      </c>
    </row>
    <row r="19497" spans="1:4">
      <c r="A19497" s="489" t="str">
        <f t="shared" si="304"/>
        <v>2332105531訪問リハビリテーション</v>
      </c>
      <c r="B19497" s="489">
        <v>2332105531</v>
      </c>
      <c r="C19497" s="489" t="s">
        <v>2104</v>
      </c>
      <c r="D19497" s="489" t="s">
        <v>18281</v>
      </c>
    </row>
    <row r="19498" spans="1:4">
      <c r="A19498" s="489" t="str">
        <f t="shared" si="304"/>
        <v>2332105531訪問看護</v>
      </c>
      <c r="B19498" s="489">
        <v>2332105531</v>
      </c>
      <c r="C19498" s="489" t="s">
        <v>2102</v>
      </c>
      <c r="D19498" s="489" t="s">
        <v>18281</v>
      </c>
    </row>
    <row r="19499" spans="1:4">
      <c r="A19499" s="489" t="str">
        <f t="shared" si="304"/>
        <v>2332105549介護予防訪問リハビリテーション</v>
      </c>
      <c r="B19499" s="489">
        <v>2332105549</v>
      </c>
      <c r="C19499" s="489" t="s">
        <v>2108</v>
      </c>
      <c r="D19499" s="489" t="s">
        <v>18282</v>
      </c>
    </row>
    <row r="19500" spans="1:4">
      <c r="A19500" s="489" t="str">
        <f t="shared" si="304"/>
        <v>2332105549介護予防訪問看護</v>
      </c>
      <c r="B19500" s="489">
        <v>2332105549</v>
      </c>
      <c r="C19500" s="489" t="s">
        <v>2103</v>
      </c>
      <c r="D19500" s="489" t="s">
        <v>18282</v>
      </c>
    </row>
    <row r="19501" spans="1:4">
      <c r="A19501" s="489" t="str">
        <f t="shared" si="304"/>
        <v>2332105549訪問リハビリテーション</v>
      </c>
      <c r="B19501" s="489">
        <v>2332105549</v>
      </c>
      <c r="C19501" s="489" t="s">
        <v>2104</v>
      </c>
      <c r="D19501" s="489" t="s">
        <v>18282</v>
      </c>
    </row>
    <row r="19502" spans="1:4">
      <c r="A19502" s="489" t="str">
        <f t="shared" si="304"/>
        <v>2332105549訪問看護</v>
      </c>
      <c r="B19502" s="489">
        <v>2332105549</v>
      </c>
      <c r="C19502" s="489" t="s">
        <v>2102</v>
      </c>
      <c r="D19502" s="489" t="s">
        <v>18282</v>
      </c>
    </row>
    <row r="19503" spans="1:4">
      <c r="A19503" s="489" t="str">
        <f t="shared" si="304"/>
        <v>2332105556介護予防訪問リハビリテーション</v>
      </c>
      <c r="B19503" s="489">
        <v>2332105556</v>
      </c>
      <c r="C19503" s="489" t="s">
        <v>2108</v>
      </c>
      <c r="D19503" s="489" t="s">
        <v>18283</v>
      </c>
    </row>
    <row r="19504" spans="1:4">
      <c r="A19504" s="489" t="str">
        <f t="shared" si="304"/>
        <v>2332105556介護予防訪問看護</v>
      </c>
      <c r="B19504" s="489">
        <v>2332105556</v>
      </c>
      <c r="C19504" s="489" t="s">
        <v>2103</v>
      </c>
      <c r="D19504" s="489" t="s">
        <v>18283</v>
      </c>
    </row>
    <row r="19505" spans="1:4">
      <c r="A19505" s="489" t="str">
        <f t="shared" si="304"/>
        <v>2332105556訪問リハビリテーション</v>
      </c>
      <c r="B19505" s="489">
        <v>2332105556</v>
      </c>
      <c r="C19505" s="489" t="s">
        <v>2104</v>
      </c>
      <c r="D19505" s="489" t="s">
        <v>18283</v>
      </c>
    </row>
    <row r="19506" spans="1:4">
      <c r="A19506" s="489" t="str">
        <f t="shared" si="304"/>
        <v>2332105556訪問看護</v>
      </c>
      <c r="B19506" s="489">
        <v>2332105556</v>
      </c>
      <c r="C19506" s="489" t="s">
        <v>2102</v>
      </c>
      <c r="D19506" s="489" t="s">
        <v>18283</v>
      </c>
    </row>
    <row r="19507" spans="1:4">
      <c r="A19507" s="489" t="str">
        <f t="shared" si="304"/>
        <v>2332105564介護予防訪問リハビリテーション</v>
      </c>
      <c r="B19507" s="489">
        <v>2332105564</v>
      </c>
      <c r="C19507" s="489" t="s">
        <v>2108</v>
      </c>
      <c r="D19507" s="489" t="s">
        <v>18284</v>
      </c>
    </row>
    <row r="19508" spans="1:4">
      <c r="A19508" s="489" t="str">
        <f t="shared" si="304"/>
        <v>2332105564介護予防訪問看護</v>
      </c>
      <c r="B19508" s="489">
        <v>2332105564</v>
      </c>
      <c r="C19508" s="489" t="s">
        <v>2103</v>
      </c>
      <c r="D19508" s="489" t="s">
        <v>18284</v>
      </c>
    </row>
    <row r="19509" spans="1:4">
      <c r="A19509" s="489" t="str">
        <f t="shared" si="304"/>
        <v>2332105564訪問リハビリテーション</v>
      </c>
      <c r="B19509" s="489">
        <v>2332105564</v>
      </c>
      <c r="C19509" s="489" t="s">
        <v>2104</v>
      </c>
      <c r="D19509" s="489" t="s">
        <v>18284</v>
      </c>
    </row>
    <row r="19510" spans="1:4">
      <c r="A19510" s="489" t="str">
        <f t="shared" si="304"/>
        <v>2332105564訪問看護</v>
      </c>
      <c r="B19510" s="489">
        <v>2332105564</v>
      </c>
      <c r="C19510" s="489" t="s">
        <v>2102</v>
      </c>
      <c r="D19510" s="489" t="s">
        <v>18284</v>
      </c>
    </row>
    <row r="19511" spans="1:4">
      <c r="A19511" s="489" t="str">
        <f t="shared" si="304"/>
        <v>2332105572介護予防訪問リハビリテーション</v>
      </c>
      <c r="B19511" s="489">
        <v>2332105572</v>
      </c>
      <c r="C19511" s="489" t="s">
        <v>2108</v>
      </c>
      <c r="D19511" s="489" t="s">
        <v>18285</v>
      </c>
    </row>
    <row r="19512" spans="1:4">
      <c r="A19512" s="489" t="str">
        <f t="shared" si="304"/>
        <v>2332105572介護予防訪問看護</v>
      </c>
      <c r="B19512" s="489">
        <v>2332105572</v>
      </c>
      <c r="C19512" s="489" t="s">
        <v>2103</v>
      </c>
      <c r="D19512" s="489" t="s">
        <v>18285</v>
      </c>
    </row>
    <row r="19513" spans="1:4">
      <c r="A19513" s="489" t="str">
        <f t="shared" si="304"/>
        <v>2332105572訪問リハビリテーション</v>
      </c>
      <c r="B19513" s="489">
        <v>2332105572</v>
      </c>
      <c r="C19513" s="489" t="s">
        <v>2104</v>
      </c>
      <c r="D19513" s="489" t="s">
        <v>18285</v>
      </c>
    </row>
    <row r="19514" spans="1:4">
      <c r="A19514" s="489" t="str">
        <f t="shared" si="304"/>
        <v>2332105572訪問看護</v>
      </c>
      <c r="B19514" s="489">
        <v>2332105572</v>
      </c>
      <c r="C19514" s="489" t="s">
        <v>2102</v>
      </c>
      <c r="D19514" s="489" t="s">
        <v>18285</v>
      </c>
    </row>
    <row r="19515" spans="1:4">
      <c r="A19515" s="489" t="str">
        <f t="shared" si="304"/>
        <v>2332105580介護予防訪問リハビリテーション</v>
      </c>
      <c r="B19515" s="489">
        <v>2332105580</v>
      </c>
      <c r="C19515" s="489" t="s">
        <v>2108</v>
      </c>
      <c r="D19515" s="489" t="s">
        <v>18286</v>
      </c>
    </row>
    <row r="19516" spans="1:4">
      <c r="A19516" s="489" t="str">
        <f t="shared" si="304"/>
        <v>2332105580介護予防訪問看護</v>
      </c>
      <c r="B19516" s="489">
        <v>2332105580</v>
      </c>
      <c r="C19516" s="489" t="s">
        <v>2103</v>
      </c>
      <c r="D19516" s="489" t="s">
        <v>18286</v>
      </c>
    </row>
    <row r="19517" spans="1:4">
      <c r="A19517" s="489" t="str">
        <f t="shared" si="304"/>
        <v>2332105580訪問リハビリテーション</v>
      </c>
      <c r="B19517" s="489">
        <v>2332105580</v>
      </c>
      <c r="C19517" s="489" t="s">
        <v>2104</v>
      </c>
      <c r="D19517" s="489" t="s">
        <v>18286</v>
      </c>
    </row>
    <row r="19518" spans="1:4">
      <c r="A19518" s="489" t="str">
        <f t="shared" si="304"/>
        <v>2332105580訪問看護</v>
      </c>
      <c r="B19518" s="489">
        <v>2332105580</v>
      </c>
      <c r="C19518" s="489" t="s">
        <v>2102</v>
      </c>
      <c r="D19518" s="489" t="s">
        <v>18286</v>
      </c>
    </row>
    <row r="19519" spans="1:4">
      <c r="A19519" s="489" t="str">
        <f t="shared" si="304"/>
        <v>2332105598介護予防訪問リハビリテーション</v>
      </c>
      <c r="B19519" s="489">
        <v>2332105598</v>
      </c>
      <c r="C19519" s="489" t="s">
        <v>2108</v>
      </c>
      <c r="D19519" s="489" t="s">
        <v>18287</v>
      </c>
    </row>
    <row r="19520" spans="1:4">
      <c r="A19520" s="489" t="str">
        <f t="shared" si="304"/>
        <v>2332105598介護予防訪問看護</v>
      </c>
      <c r="B19520" s="489">
        <v>2332105598</v>
      </c>
      <c r="C19520" s="489" t="s">
        <v>2103</v>
      </c>
      <c r="D19520" s="489" t="s">
        <v>18287</v>
      </c>
    </row>
    <row r="19521" spans="1:4">
      <c r="A19521" s="489" t="str">
        <f t="shared" si="304"/>
        <v>2332105598訪問リハビリテーション</v>
      </c>
      <c r="B19521" s="489">
        <v>2332105598</v>
      </c>
      <c r="C19521" s="489" t="s">
        <v>2104</v>
      </c>
      <c r="D19521" s="489" t="s">
        <v>18287</v>
      </c>
    </row>
    <row r="19522" spans="1:4">
      <c r="A19522" s="489" t="str">
        <f t="shared" ref="A19522:A19585" si="305">B19522&amp;C19522</f>
        <v>2332105598訪問看護</v>
      </c>
      <c r="B19522" s="489">
        <v>2332105598</v>
      </c>
      <c r="C19522" s="489" t="s">
        <v>2102</v>
      </c>
      <c r="D19522" s="489" t="s">
        <v>18287</v>
      </c>
    </row>
    <row r="19523" spans="1:4">
      <c r="A19523" s="489" t="str">
        <f t="shared" si="305"/>
        <v>2332105606介護予防訪問リハビリテーション</v>
      </c>
      <c r="B19523" s="489">
        <v>2332105606</v>
      </c>
      <c r="C19523" s="489" t="s">
        <v>2108</v>
      </c>
      <c r="D19523" s="489" t="s">
        <v>18288</v>
      </c>
    </row>
    <row r="19524" spans="1:4">
      <c r="A19524" s="489" t="str">
        <f t="shared" si="305"/>
        <v>2332105606介護予防訪問看護</v>
      </c>
      <c r="B19524" s="489">
        <v>2332105606</v>
      </c>
      <c r="C19524" s="489" t="s">
        <v>2103</v>
      </c>
      <c r="D19524" s="489" t="s">
        <v>18288</v>
      </c>
    </row>
    <row r="19525" spans="1:4">
      <c r="A19525" s="489" t="str">
        <f t="shared" si="305"/>
        <v>2332105606訪問リハビリテーション</v>
      </c>
      <c r="B19525" s="489">
        <v>2332105606</v>
      </c>
      <c r="C19525" s="489" t="s">
        <v>2104</v>
      </c>
      <c r="D19525" s="489" t="s">
        <v>18288</v>
      </c>
    </row>
    <row r="19526" spans="1:4">
      <c r="A19526" s="489" t="str">
        <f t="shared" si="305"/>
        <v>2332105606訪問看護</v>
      </c>
      <c r="B19526" s="489">
        <v>2332105606</v>
      </c>
      <c r="C19526" s="489" t="s">
        <v>2102</v>
      </c>
      <c r="D19526" s="489" t="s">
        <v>18288</v>
      </c>
    </row>
    <row r="19527" spans="1:4">
      <c r="A19527" s="489" t="str">
        <f t="shared" si="305"/>
        <v>2332105614介護予防訪問リハビリテーション</v>
      </c>
      <c r="B19527" s="489">
        <v>2332105614</v>
      </c>
      <c r="C19527" s="489" t="s">
        <v>2108</v>
      </c>
      <c r="D19527" s="489" t="s">
        <v>18289</v>
      </c>
    </row>
    <row r="19528" spans="1:4">
      <c r="A19528" s="489" t="str">
        <f t="shared" si="305"/>
        <v>2332105614介護予防訪問看護</v>
      </c>
      <c r="B19528" s="489">
        <v>2332105614</v>
      </c>
      <c r="C19528" s="489" t="s">
        <v>2103</v>
      </c>
      <c r="D19528" s="489" t="s">
        <v>18289</v>
      </c>
    </row>
    <row r="19529" spans="1:4">
      <c r="A19529" s="489" t="str">
        <f t="shared" si="305"/>
        <v>2332105614訪問リハビリテーション</v>
      </c>
      <c r="B19529" s="489">
        <v>2332105614</v>
      </c>
      <c r="C19529" s="489" t="s">
        <v>2104</v>
      </c>
      <c r="D19529" s="489" t="s">
        <v>18289</v>
      </c>
    </row>
    <row r="19530" spans="1:4">
      <c r="A19530" s="489" t="str">
        <f t="shared" si="305"/>
        <v>2332105614訪問看護</v>
      </c>
      <c r="B19530" s="489">
        <v>2332105614</v>
      </c>
      <c r="C19530" s="489" t="s">
        <v>2102</v>
      </c>
      <c r="D19530" s="489" t="s">
        <v>18289</v>
      </c>
    </row>
    <row r="19531" spans="1:4">
      <c r="A19531" s="489" t="str">
        <f t="shared" si="305"/>
        <v>2332105622介護予防訪問リハビリテーション</v>
      </c>
      <c r="B19531" s="489">
        <v>2332105622</v>
      </c>
      <c r="C19531" s="489" t="s">
        <v>2108</v>
      </c>
      <c r="D19531" s="489" t="s">
        <v>18290</v>
      </c>
    </row>
    <row r="19532" spans="1:4">
      <c r="A19532" s="489" t="str">
        <f t="shared" si="305"/>
        <v>2332105622介護予防訪問看護</v>
      </c>
      <c r="B19532" s="489">
        <v>2332105622</v>
      </c>
      <c r="C19532" s="489" t="s">
        <v>2103</v>
      </c>
      <c r="D19532" s="489" t="s">
        <v>18290</v>
      </c>
    </row>
    <row r="19533" spans="1:4">
      <c r="A19533" s="489" t="str">
        <f t="shared" si="305"/>
        <v>2332105622訪問リハビリテーション</v>
      </c>
      <c r="B19533" s="489">
        <v>2332105622</v>
      </c>
      <c r="C19533" s="489" t="s">
        <v>2104</v>
      </c>
      <c r="D19533" s="489" t="s">
        <v>18290</v>
      </c>
    </row>
    <row r="19534" spans="1:4">
      <c r="A19534" s="489" t="str">
        <f t="shared" si="305"/>
        <v>2332105622訪問看護</v>
      </c>
      <c r="B19534" s="489">
        <v>2332105622</v>
      </c>
      <c r="C19534" s="489" t="s">
        <v>2102</v>
      </c>
      <c r="D19534" s="489" t="s">
        <v>18290</v>
      </c>
    </row>
    <row r="19535" spans="1:4">
      <c r="A19535" s="489" t="str">
        <f t="shared" si="305"/>
        <v>2332105630介護予防訪問リハビリテーション</v>
      </c>
      <c r="B19535" s="489">
        <v>2332105630</v>
      </c>
      <c r="C19535" s="489" t="s">
        <v>2108</v>
      </c>
      <c r="D19535" s="489" t="s">
        <v>16025</v>
      </c>
    </row>
    <row r="19536" spans="1:4">
      <c r="A19536" s="489" t="str">
        <f t="shared" si="305"/>
        <v>2332105630介護予防訪問看護</v>
      </c>
      <c r="B19536" s="489">
        <v>2332105630</v>
      </c>
      <c r="C19536" s="489" t="s">
        <v>2103</v>
      </c>
      <c r="D19536" s="489" t="s">
        <v>16025</v>
      </c>
    </row>
    <row r="19537" spans="1:4">
      <c r="A19537" s="489" t="str">
        <f t="shared" si="305"/>
        <v>2332105630訪問リハビリテーション</v>
      </c>
      <c r="B19537" s="489">
        <v>2332105630</v>
      </c>
      <c r="C19537" s="489" t="s">
        <v>2104</v>
      </c>
      <c r="D19537" s="489" t="s">
        <v>16025</v>
      </c>
    </row>
    <row r="19538" spans="1:4">
      <c r="A19538" s="489" t="str">
        <f t="shared" si="305"/>
        <v>2332105630訪問看護</v>
      </c>
      <c r="B19538" s="489">
        <v>2332105630</v>
      </c>
      <c r="C19538" s="489" t="s">
        <v>2102</v>
      </c>
      <c r="D19538" s="489" t="s">
        <v>16025</v>
      </c>
    </row>
    <row r="19539" spans="1:4">
      <c r="A19539" s="489" t="str">
        <f t="shared" si="305"/>
        <v>2332105648介護予防訪問リハビリテーション</v>
      </c>
      <c r="B19539" s="489">
        <v>2332105648</v>
      </c>
      <c r="C19539" s="489" t="s">
        <v>2108</v>
      </c>
      <c r="D19539" s="489" t="s">
        <v>18291</v>
      </c>
    </row>
    <row r="19540" spans="1:4">
      <c r="A19540" s="489" t="str">
        <f t="shared" si="305"/>
        <v>2332105648介護予防訪問看護</v>
      </c>
      <c r="B19540" s="489">
        <v>2332105648</v>
      </c>
      <c r="C19540" s="489" t="s">
        <v>2103</v>
      </c>
      <c r="D19540" s="489" t="s">
        <v>18291</v>
      </c>
    </row>
    <row r="19541" spans="1:4">
      <c r="A19541" s="489" t="str">
        <f t="shared" si="305"/>
        <v>2332105648訪問リハビリテーション</v>
      </c>
      <c r="B19541" s="489">
        <v>2332105648</v>
      </c>
      <c r="C19541" s="489" t="s">
        <v>2104</v>
      </c>
      <c r="D19541" s="489" t="s">
        <v>18291</v>
      </c>
    </row>
    <row r="19542" spans="1:4">
      <c r="A19542" s="489" t="str">
        <f t="shared" si="305"/>
        <v>2332105648訪問看護</v>
      </c>
      <c r="B19542" s="489">
        <v>2332105648</v>
      </c>
      <c r="C19542" s="489" t="s">
        <v>2102</v>
      </c>
      <c r="D19542" s="489" t="s">
        <v>18291</v>
      </c>
    </row>
    <row r="19543" spans="1:4">
      <c r="A19543" s="489" t="str">
        <f t="shared" si="305"/>
        <v>2332105655介護予防訪問リハビリテーション</v>
      </c>
      <c r="B19543" s="489">
        <v>2332105655</v>
      </c>
      <c r="C19543" s="489" t="s">
        <v>2108</v>
      </c>
      <c r="D19543" s="489" t="s">
        <v>18292</v>
      </c>
    </row>
    <row r="19544" spans="1:4">
      <c r="A19544" s="489" t="str">
        <f t="shared" si="305"/>
        <v>2332105655介護予防訪問看護</v>
      </c>
      <c r="B19544" s="489">
        <v>2332105655</v>
      </c>
      <c r="C19544" s="489" t="s">
        <v>2103</v>
      </c>
      <c r="D19544" s="489" t="s">
        <v>18292</v>
      </c>
    </row>
    <row r="19545" spans="1:4">
      <c r="A19545" s="489" t="str">
        <f t="shared" si="305"/>
        <v>2332105655訪問リハビリテーション</v>
      </c>
      <c r="B19545" s="489">
        <v>2332105655</v>
      </c>
      <c r="C19545" s="489" t="s">
        <v>2104</v>
      </c>
      <c r="D19545" s="489" t="s">
        <v>18292</v>
      </c>
    </row>
    <row r="19546" spans="1:4">
      <c r="A19546" s="489" t="str">
        <f t="shared" si="305"/>
        <v>2332105655訪問看護</v>
      </c>
      <c r="B19546" s="489">
        <v>2332105655</v>
      </c>
      <c r="C19546" s="489" t="s">
        <v>2102</v>
      </c>
      <c r="D19546" s="489" t="s">
        <v>18292</v>
      </c>
    </row>
    <row r="19547" spans="1:4">
      <c r="A19547" s="489" t="str">
        <f t="shared" si="305"/>
        <v>2332105663介護予防訪問リハビリテーション</v>
      </c>
      <c r="B19547" s="489">
        <v>2332105663</v>
      </c>
      <c r="C19547" s="489" t="s">
        <v>2108</v>
      </c>
      <c r="D19547" s="489" t="s">
        <v>18293</v>
      </c>
    </row>
    <row r="19548" spans="1:4">
      <c r="A19548" s="489" t="str">
        <f t="shared" si="305"/>
        <v>2332105663介護予防訪問看護</v>
      </c>
      <c r="B19548" s="489">
        <v>2332105663</v>
      </c>
      <c r="C19548" s="489" t="s">
        <v>2103</v>
      </c>
      <c r="D19548" s="489" t="s">
        <v>18293</v>
      </c>
    </row>
    <row r="19549" spans="1:4">
      <c r="A19549" s="489" t="str">
        <f t="shared" si="305"/>
        <v>2332105663訪問リハビリテーション</v>
      </c>
      <c r="B19549" s="489">
        <v>2332105663</v>
      </c>
      <c r="C19549" s="489" t="s">
        <v>2104</v>
      </c>
      <c r="D19549" s="489" t="s">
        <v>18293</v>
      </c>
    </row>
    <row r="19550" spans="1:4">
      <c r="A19550" s="489" t="str">
        <f t="shared" si="305"/>
        <v>2332105663訪問看護</v>
      </c>
      <c r="B19550" s="489">
        <v>2332105663</v>
      </c>
      <c r="C19550" s="489" t="s">
        <v>2102</v>
      </c>
      <c r="D19550" s="489" t="s">
        <v>18293</v>
      </c>
    </row>
    <row r="19551" spans="1:4">
      <c r="A19551" s="489" t="str">
        <f t="shared" si="305"/>
        <v>2332105671介護予防訪問リハビリテーション</v>
      </c>
      <c r="B19551" s="489">
        <v>2332105671</v>
      </c>
      <c r="C19551" s="489" t="s">
        <v>2108</v>
      </c>
      <c r="D19551" s="489" t="s">
        <v>18294</v>
      </c>
    </row>
    <row r="19552" spans="1:4">
      <c r="A19552" s="489" t="str">
        <f t="shared" si="305"/>
        <v>2332105671介護予防訪問看護</v>
      </c>
      <c r="B19552" s="489">
        <v>2332105671</v>
      </c>
      <c r="C19552" s="489" t="s">
        <v>2103</v>
      </c>
      <c r="D19552" s="489" t="s">
        <v>18294</v>
      </c>
    </row>
    <row r="19553" spans="1:4">
      <c r="A19553" s="489" t="str">
        <f t="shared" si="305"/>
        <v>2332105671訪問リハビリテーション</v>
      </c>
      <c r="B19553" s="489">
        <v>2332105671</v>
      </c>
      <c r="C19553" s="489" t="s">
        <v>2104</v>
      </c>
      <c r="D19553" s="489" t="s">
        <v>18294</v>
      </c>
    </row>
    <row r="19554" spans="1:4">
      <c r="A19554" s="489" t="str">
        <f t="shared" si="305"/>
        <v>2332105671訪問看護</v>
      </c>
      <c r="B19554" s="489">
        <v>2332105671</v>
      </c>
      <c r="C19554" s="489" t="s">
        <v>2102</v>
      </c>
      <c r="D19554" s="489" t="s">
        <v>18294</v>
      </c>
    </row>
    <row r="19555" spans="1:4">
      <c r="A19555" s="489" t="str">
        <f t="shared" si="305"/>
        <v>2332105689介護予防訪問リハビリテーション</v>
      </c>
      <c r="B19555" s="489">
        <v>2332105689</v>
      </c>
      <c r="C19555" s="489" t="s">
        <v>2108</v>
      </c>
      <c r="D19555" s="489" t="s">
        <v>18295</v>
      </c>
    </row>
    <row r="19556" spans="1:4">
      <c r="A19556" s="489" t="str">
        <f t="shared" si="305"/>
        <v>2332105689介護予防訪問看護</v>
      </c>
      <c r="B19556" s="489">
        <v>2332105689</v>
      </c>
      <c r="C19556" s="489" t="s">
        <v>2103</v>
      </c>
      <c r="D19556" s="489" t="s">
        <v>18295</v>
      </c>
    </row>
    <row r="19557" spans="1:4">
      <c r="A19557" s="489" t="str">
        <f t="shared" si="305"/>
        <v>2332105689訪問リハビリテーション</v>
      </c>
      <c r="B19557" s="489">
        <v>2332105689</v>
      </c>
      <c r="C19557" s="489" t="s">
        <v>2104</v>
      </c>
      <c r="D19557" s="489" t="s">
        <v>18295</v>
      </c>
    </row>
    <row r="19558" spans="1:4">
      <c r="A19558" s="489" t="str">
        <f t="shared" si="305"/>
        <v>2332105689訪問看護</v>
      </c>
      <c r="B19558" s="489">
        <v>2332105689</v>
      </c>
      <c r="C19558" s="489" t="s">
        <v>2102</v>
      </c>
      <c r="D19558" s="489" t="s">
        <v>18295</v>
      </c>
    </row>
    <row r="19559" spans="1:4">
      <c r="A19559" s="489" t="str">
        <f t="shared" si="305"/>
        <v>2332105697介護予防訪問リハビリテーション</v>
      </c>
      <c r="B19559" s="489">
        <v>2332105697</v>
      </c>
      <c r="C19559" s="489" t="s">
        <v>2108</v>
      </c>
      <c r="D19559" s="489" t="s">
        <v>19416</v>
      </c>
    </row>
    <row r="19560" spans="1:4">
      <c r="A19560" s="489" t="str">
        <f t="shared" si="305"/>
        <v>2332105697介護予防訪問看護</v>
      </c>
      <c r="B19560" s="489">
        <v>2332105697</v>
      </c>
      <c r="C19560" s="489" t="s">
        <v>2103</v>
      </c>
      <c r="D19560" s="489" t="s">
        <v>19416</v>
      </c>
    </row>
    <row r="19561" spans="1:4">
      <c r="A19561" s="489" t="str">
        <f t="shared" si="305"/>
        <v>2332105697訪問リハビリテーション</v>
      </c>
      <c r="B19561" s="489">
        <v>2332105697</v>
      </c>
      <c r="C19561" s="489" t="s">
        <v>2104</v>
      </c>
      <c r="D19561" s="489" t="s">
        <v>19416</v>
      </c>
    </row>
    <row r="19562" spans="1:4">
      <c r="A19562" s="489" t="str">
        <f t="shared" si="305"/>
        <v>2332105697訪問看護</v>
      </c>
      <c r="B19562" s="489">
        <v>2332105697</v>
      </c>
      <c r="C19562" s="489" t="s">
        <v>2102</v>
      </c>
      <c r="D19562" s="489" t="s">
        <v>19416</v>
      </c>
    </row>
    <row r="19563" spans="1:4">
      <c r="A19563" s="489" t="str">
        <f t="shared" si="305"/>
        <v>2332105705介護予防訪問リハビリテーション</v>
      </c>
      <c r="B19563" s="489">
        <v>2332105705</v>
      </c>
      <c r="C19563" s="489" t="s">
        <v>2108</v>
      </c>
      <c r="D19563" s="489" t="s">
        <v>18296</v>
      </c>
    </row>
    <row r="19564" spans="1:4">
      <c r="A19564" s="489" t="str">
        <f t="shared" si="305"/>
        <v>2332105705介護予防訪問看護</v>
      </c>
      <c r="B19564" s="489">
        <v>2332105705</v>
      </c>
      <c r="C19564" s="489" t="s">
        <v>2103</v>
      </c>
      <c r="D19564" s="489" t="s">
        <v>18296</v>
      </c>
    </row>
    <row r="19565" spans="1:4">
      <c r="A19565" s="489" t="str">
        <f t="shared" si="305"/>
        <v>2332105705訪問リハビリテーション</v>
      </c>
      <c r="B19565" s="489">
        <v>2332105705</v>
      </c>
      <c r="C19565" s="489" t="s">
        <v>2104</v>
      </c>
      <c r="D19565" s="489" t="s">
        <v>18296</v>
      </c>
    </row>
    <row r="19566" spans="1:4">
      <c r="A19566" s="489" t="str">
        <f t="shared" si="305"/>
        <v>2332105705訪問看護</v>
      </c>
      <c r="B19566" s="489">
        <v>2332105705</v>
      </c>
      <c r="C19566" s="489" t="s">
        <v>2102</v>
      </c>
      <c r="D19566" s="489" t="s">
        <v>18296</v>
      </c>
    </row>
    <row r="19567" spans="1:4">
      <c r="A19567" s="489" t="str">
        <f t="shared" si="305"/>
        <v>2332115472介護予防訪問リハビリテーション</v>
      </c>
      <c r="B19567" s="489">
        <v>2332115472</v>
      </c>
      <c r="C19567" s="489" t="s">
        <v>2108</v>
      </c>
      <c r="D19567" s="489" t="s">
        <v>15989</v>
      </c>
    </row>
    <row r="19568" spans="1:4">
      <c r="A19568" s="489" t="str">
        <f t="shared" si="305"/>
        <v>2332115472介護予防訪問看護</v>
      </c>
      <c r="B19568" s="489">
        <v>2332115472</v>
      </c>
      <c r="C19568" s="489" t="s">
        <v>2103</v>
      </c>
      <c r="D19568" s="489" t="s">
        <v>15989</v>
      </c>
    </row>
    <row r="19569" spans="1:4">
      <c r="A19569" s="489" t="str">
        <f t="shared" si="305"/>
        <v>2332115472訪問リハビリテーション</v>
      </c>
      <c r="B19569" s="489">
        <v>2332115472</v>
      </c>
      <c r="C19569" s="489" t="s">
        <v>2104</v>
      </c>
      <c r="D19569" s="489" t="s">
        <v>15989</v>
      </c>
    </row>
    <row r="19570" spans="1:4">
      <c r="A19570" s="489" t="str">
        <f t="shared" si="305"/>
        <v>2332115472訪問看護</v>
      </c>
      <c r="B19570" s="489">
        <v>2332115472</v>
      </c>
      <c r="C19570" s="489" t="s">
        <v>2102</v>
      </c>
      <c r="D19570" s="489" t="s">
        <v>15989</v>
      </c>
    </row>
    <row r="19571" spans="1:4">
      <c r="A19571" s="489" t="str">
        <f t="shared" si="305"/>
        <v>2332201025介護予防訪問リハビリテーション</v>
      </c>
      <c r="B19571" s="489">
        <v>2332201025</v>
      </c>
      <c r="C19571" s="489" t="s">
        <v>2108</v>
      </c>
      <c r="D19571" s="489" t="s">
        <v>18297</v>
      </c>
    </row>
    <row r="19572" spans="1:4">
      <c r="A19572" s="489" t="str">
        <f t="shared" si="305"/>
        <v>2332201025介護予防訪問看護</v>
      </c>
      <c r="B19572" s="489">
        <v>2332201025</v>
      </c>
      <c r="C19572" s="489" t="s">
        <v>2103</v>
      </c>
      <c r="D19572" s="489" t="s">
        <v>18297</v>
      </c>
    </row>
    <row r="19573" spans="1:4">
      <c r="A19573" s="489" t="str">
        <f t="shared" si="305"/>
        <v>2332201025訪問リハビリテーション</v>
      </c>
      <c r="B19573" s="489">
        <v>2332201025</v>
      </c>
      <c r="C19573" s="489" t="s">
        <v>2104</v>
      </c>
      <c r="D19573" s="489" t="s">
        <v>18297</v>
      </c>
    </row>
    <row r="19574" spans="1:4">
      <c r="A19574" s="489" t="str">
        <f t="shared" si="305"/>
        <v>2332201025訪問看護</v>
      </c>
      <c r="B19574" s="489">
        <v>2332201025</v>
      </c>
      <c r="C19574" s="489" t="s">
        <v>2102</v>
      </c>
      <c r="D19574" s="489" t="s">
        <v>18297</v>
      </c>
    </row>
    <row r="19575" spans="1:4">
      <c r="A19575" s="489" t="str">
        <f t="shared" si="305"/>
        <v>2332201389介護予防訪問リハビリテーション</v>
      </c>
      <c r="B19575" s="489">
        <v>2332201389</v>
      </c>
      <c r="C19575" s="489" t="s">
        <v>2108</v>
      </c>
      <c r="D19575" s="489" t="s">
        <v>18298</v>
      </c>
    </row>
    <row r="19576" spans="1:4">
      <c r="A19576" s="489" t="str">
        <f t="shared" si="305"/>
        <v>2332201389介護予防訪問看護</v>
      </c>
      <c r="B19576" s="489">
        <v>2332201389</v>
      </c>
      <c r="C19576" s="489" t="s">
        <v>2103</v>
      </c>
      <c r="D19576" s="489" t="s">
        <v>18298</v>
      </c>
    </row>
    <row r="19577" spans="1:4">
      <c r="A19577" s="489" t="str">
        <f t="shared" si="305"/>
        <v>2332201389訪問リハビリテーション</v>
      </c>
      <c r="B19577" s="489">
        <v>2332201389</v>
      </c>
      <c r="C19577" s="489" t="s">
        <v>2104</v>
      </c>
      <c r="D19577" s="489" t="s">
        <v>18298</v>
      </c>
    </row>
    <row r="19578" spans="1:4">
      <c r="A19578" s="489" t="str">
        <f t="shared" si="305"/>
        <v>2332201389訪問看護</v>
      </c>
      <c r="B19578" s="489">
        <v>2332201389</v>
      </c>
      <c r="C19578" s="489" t="s">
        <v>2102</v>
      </c>
      <c r="D19578" s="489" t="s">
        <v>18298</v>
      </c>
    </row>
    <row r="19579" spans="1:4">
      <c r="A19579" s="489" t="str">
        <f t="shared" si="305"/>
        <v>2332201843介護予防訪問リハビリテーション</v>
      </c>
      <c r="B19579" s="489">
        <v>2332201843</v>
      </c>
      <c r="C19579" s="489" t="s">
        <v>2108</v>
      </c>
      <c r="D19579" s="489" t="s">
        <v>18299</v>
      </c>
    </row>
    <row r="19580" spans="1:4">
      <c r="A19580" s="489" t="str">
        <f t="shared" si="305"/>
        <v>2332201843介護予防訪問看護</v>
      </c>
      <c r="B19580" s="489">
        <v>2332201843</v>
      </c>
      <c r="C19580" s="489" t="s">
        <v>2103</v>
      </c>
      <c r="D19580" s="489" t="s">
        <v>18299</v>
      </c>
    </row>
    <row r="19581" spans="1:4">
      <c r="A19581" s="489" t="str">
        <f t="shared" si="305"/>
        <v>2332201843訪問リハビリテーション</v>
      </c>
      <c r="B19581" s="489">
        <v>2332201843</v>
      </c>
      <c r="C19581" s="489" t="s">
        <v>2104</v>
      </c>
      <c r="D19581" s="489" t="s">
        <v>18299</v>
      </c>
    </row>
    <row r="19582" spans="1:4">
      <c r="A19582" s="489" t="str">
        <f t="shared" si="305"/>
        <v>2332201843訪問看護</v>
      </c>
      <c r="B19582" s="489">
        <v>2332201843</v>
      </c>
      <c r="C19582" s="489" t="s">
        <v>2102</v>
      </c>
      <c r="D19582" s="489" t="s">
        <v>18299</v>
      </c>
    </row>
    <row r="19583" spans="1:4">
      <c r="A19583" s="489" t="str">
        <f t="shared" si="305"/>
        <v>2332201868介護予防訪問リハビリテーション</v>
      </c>
      <c r="B19583" s="489">
        <v>2332201868</v>
      </c>
      <c r="C19583" s="489" t="s">
        <v>2108</v>
      </c>
      <c r="D19583" s="489" t="s">
        <v>18300</v>
      </c>
    </row>
    <row r="19584" spans="1:4">
      <c r="A19584" s="489" t="str">
        <f t="shared" si="305"/>
        <v>2332201868介護予防訪問看護</v>
      </c>
      <c r="B19584" s="489">
        <v>2332201868</v>
      </c>
      <c r="C19584" s="489" t="s">
        <v>2103</v>
      </c>
      <c r="D19584" s="489" t="s">
        <v>18300</v>
      </c>
    </row>
    <row r="19585" spans="1:4">
      <c r="A19585" s="489" t="str">
        <f t="shared" si="305"/>
        <v>2332201868訪問リハビリテーション</v>
      </c>
      <c r="B19585" s="489">
        <v>2332201868</v>
      </c>
      <c r="C19585" s="489" t="s">
        <v>2104</v>
      </c>
      <c r="D19585" s="489" t="s">
        <v>18300</v>
      </c>
    </row>
    <row r="19586" spans="1:4">
      <c r="A19586" s="489" t="str">
        <f t="shared" ref="A19586:A19649" si="306">B19586&amp;C19586</f>
        <v>2332201868訪問看護</v>
      </c>
      <c r="B19586" s="489">
        <v>2332201868</v>
      </c>
      <c r="C19586" s="489" t="s">
        <v>2102</v>
      </c>
      <c r="D19586" s="489" t="s">
        <v>18300</v>
      </c>
    </row>
    <row r="19587" spans="1:4">
      <c r="A19587" s="489" t="str">
        <f t="shared" si="306"/>
        <v>2332201884介護予防訪問リハビリテーション</v>
      </c>
      <c r="B19587" s="489">
        <v>2332201884</v>
      </c>
      <c r="C19587" s="489" t="s">
        <v>2108</v>
      </c>
      <c r="D19587" s="489" t="s">
        <v>18301</v>
      </c>
    </row>
    <row r="19588" spans="1:4">
      <c r="A19588" s="489" t="str">
        <f t="shared" si="306"/>
        <v>2332201884介護予防訪問看護</v>
      </c>
      <c r="B19588" s="489">
        <v>2332201884</v>
      </c>
      <c r="C19588" s="489" t="s">
        <v>2103</v>
      </c>
      <c r="D19588" s="489" t="s">
        <v>18301</v>
      </c>
    </row>
    <row r="19589" spans="1:4">
      <c r="A19589" s="489" t="str">
        <f t="shared" si="306"/>
        <v>2332201884訪問リハビリテーション</v>
      </c>
      <c r="B19589" s="489">
        <v>2332201884</v>
      </c>
      <c r="C19589" s="489" t="s">
        <v>2104</v>
      </c>
      <c r="D19589" s="489" t="s">
        <v>18301</v>
      </c>
    </row>
    <row r="19590" spans="1:4">
      <c r="A19590" s="489" t="str">
        <f t="shared" si="306"/>
        <v>2332201884訪問看護</v>
      </c>
      <c r="B19590" s="489">
        <v>2332201884</v>
      </c>
      <c r="C19590" s="489" t="s">
        <v>2102</v>
      </c>
      <c r="D19590" s="489" t="s">
        <v>18301</v>
      </c>
    </row>
    <row r="19591" spans="1:4">
      <c r="A19591" s="489" t="str">
        <f t="shared" si="306"/>
        <v>2332201892介護予防訪問リハビリテーション</v>
      </c>
      <c r="B19591" s="489">
        <v>2332201892</v>
      </c>
      <c r="C19591" s="489" t="s">
        <v>2108</v>
      </c>
      <c r="D19591" s="489" t="s">
        <v>18302</v>
      </c>
    </row>
    <row r="19592" spans="1:4">
      <c r="A19592" s="489" t="str">
        <f t="shared" si="306"/>
        <v>2332201892介護予防訪問看護</v>
      </c>
      <c r="B19592" s="489">
        <v>2332201892</v>
      </c>
      <c r="C19592" s="489" t="s">
        <v>2103</v>
      </c>
      <c r="D19592" s="489" t="s">
        <v>18302</v>
      </c>
    </row>
    <row r="19593" spans="1:4">
      <c r="A19593" s="489" t="str">
        <f t="shared" si="306"/>
        <v>2332201892訪問リハビリテーション</v>
      </c>
      <c r="B19593" s="489">
        <v>2332201892</v>
      </c>
      <c r="C19593" s="489" t="s">
        <v>2104</v>
      </c>
      <c r="D19593" s="489" t="s">
        <v>18302</v>
      </c>
    </row>
    <row r="19594" spans="1:4">
      <c r="A19594" s="489" t="str">
        <f t="shared" si="306"/>
        <v>2332201892訪問看護</v>
      </c>
      <c r="B19594" s="489">
        <v>2332201892</v>
      </c>
      <c r="C19594" s="489" t="s">
        <v>2102</v>
      </c>
      <c r="D19594" s="489" t="s">
        <v>18302</v>
      </c>
    </row>
    <row r="19595" spans="1:4">
      <c r="A19595" s="489" t="str">
        <f t="shared" si="306"/>
        <v>2332201918介護予防訪問リハビリテーション</v>
      </c>
      <c r="B19595" s="489">
        <v>2332201918</v>
      </c>
      <c r="C19595" s="489" t="s">
        <v>2108</v>
      </c>
      <c r="D19595" s="489" t="s">
        <v>18303</v>
      </c>
    </row>
    <row r="19596" spans="1:4">
      <c r="A19596" s="489" t="str">
        <f t="shared" si="306"/>
        <v>2332201918介護予防訪問看護</v>
      </c>
      <c r="B19596" s="489">
        <v>2332201918</v>
      </c>
      <c r="C19596" s="489" t="s">
        <v>2103</v>
      </c>
      <c r="D19596" s="489" t="s">
        <v>18303</v>
      </c>
    </row>
    <row r="19597" spans="1:4">
      <c r="A19597" s="489" t="str">
        <f t="shared" si="306"/>
        <v>2332201918訪問リハビリテーション</v>
      </c>
      <c r="B19597" s="489">
        <v>2332201918</v>
      </c>
      <c r="C19597" s="489" t="s">
        <v>2104</v>
      </c>
      <c r="D19597" s="489" t="s">
        <v>18303</v>
      </c>
    </row>
    <row r="19598" spans="1:4">
      <c r="A19598" s="489" t="str">
        <f t="shared" si="306"/>
        <v>2332201918訪問看護</v>
      </c>
      <c r="B19598" s="489">
        <v>2332201918</v>
      </c>
      <c r="C19598" s="489" t="s">
        <v>2102</v>
      </c>
      <c r="D19598" s="489" t="s">
        <v>18303</v>
      </c>
    </row>
    <row r="19599" spans="1:4">
      <c r="A19599" s="489" t="str">
        <f t="shared" si="306"/>
        <v>2332201926介護予防訪問リハビリテーション</v>
      </c>
      <c r="B19599" s="489">
        <v>2332201926</v>
      </c>
      <c r="C19599" s="489" t="s">
        <v>2108</v>
      </c>
      <c r="D19599" s="489" t="s">
        <v>18304</v>
      </c>
    </row>
    <row r="19600" spans="1:4">
      <c r="A19600" s="489" t="str">
        <f t="shared" si="306"/>
        <v>2332201926介護予防訪問看護</v>
      </c>
      <c r="B19600" s="489">
        <v>2332201926</v>
      </c>
      <c r="C19600" s="489" t="s">
        <v>2103</v>
      </c>
      <c r="D19600" s="489" t="s">
        <v>18304</v>
      </c>
    </row>
    <row r="19601" spans="1:4">
      <c r="A19601" s="489" t="str">
        <f t="shared" si="306"/>
        <v>2332201926訪問リハビリテーション</v>
      </c>
      <c r="B19601" s="489">
        <v>2332201926</v>
      </c>
      <c r="C19601" s="489" t="s">
        <v>2104</v>
      </c>
      <c r="D19601" s="489" t="s">
        <v>18304</v>
      </c>
    </row>
    <row r="19602" spans="1:4">
      <c r="A19602" s="489" t="str">
        <f t="shared" si="306"/>
        <v>2332201926訪問看護</v>
      </c>
      <c r="B19602" s="489">
        <v>2332201926</v>
      </c>
      <c r="C19602" s="489" t="s">
        <v>2102</v>
      </c>
      <c r="D19602" s="489" t="s">
        <v>18304</v>
      </c>
    </row>
    <row r="19603" spans="1:4">
      <c r="A19603" s="489" t="str">
        <f t="shared" si="306"/>
        <v>2332201934介護予防訪問リハビリテーション</v>
      </c>
      <c r="B19603" s="489">
        <v>2332201934</v>
      </c>
      <c r="C19603" s="489" t="s">
        <v>2108</v>
      </c>
      <c r="D19603" s="489" t="s">
        <v>18305</v>
      </c>
    </row>
    <row r="19604" spans="1:4">
      <c r="A19604" s="489" t="str">
        <f t="shared" si="306"/>
        <v>2332201934介護予防訪問看護</v>
      </c>
      <c r="B19604" s="489">
        <v>2332201934</v>
      </c>
      <c r="C19604" s="489" t="s">
        <v>2103</v>
      </c>
      <c r="D19604" s="489" t="s">
        <v>18305</v>
      </c>
    </row>
    <row r="19605" spans="1:4">
      <c r="A19605" s="489" t="str">
        <f t="shared" si="306"/>
        <v>2332201934訪問リハビリテーション</v>
      </c>
      <c r="B19605" s="489">
        <v>2332201934</v>
      </c>
      <c r="C19605" s="489" t="s">
        <v>2104</v>
      </c>
      <c r="D19605" s="489" t="s">
        <v>18305</v>
      </c>
    </row>
    <row r="19606" spans="1:4">
      <c r="A19606" s="489" t="str">
        <f t="shared" si="306"/>
        <v>2332201934訪問看護</v>
      </c>
      <c r="B19606" s="489">
        <v>2332201934</v>
      </c>
      <c r="C19606" s="489" t="s">
        <v>2102</v>
      </c>
      <c r="D19606" s="489" t="s">
        <v>18305</v>
      </c>
    </row>
    <row r="19607" spans="1:4">
      <c r="A19607" s="489" t="str">
        <f t="shared" si="306"/>
        <v>2332201967介護予防訪問リハビリテーション</v>
      </c>
      <c r="B19607" s="489">
        <v>2332201967</v>
      </c>
      <c r="C19607" s="489" t="s">
        <v>2108</v>
      </c>
      <c r="D19607" s="489" t="s">
        <v>18306</v>
      </c>
    </row>
    <row r="19608" spans="1:4">
      <c r="A19608" s="489" t="str">
        <f t="shared" si="306"/>
        <v>2332201967介護予防訪問看護</v>
      </c>
      <c r="B19608" s="489">
        <v>2332201967</v>
      </c>
      <c r="C19608" s="489" t="s">
        <v>2103</v>
      </c>
      <c r="D19608" s="489" t="s">
        <v>18306</v>
      </c>
    </row>
    <row r="19609" spans="1:4">
      <c r="A19609" s="489" t="str">
        <f t="shared" si="306"/>
        <v>2332201967訪問リハビリテーション</v>
      </c>
      <c r="B19609" s="489">
        <v>2332201967</v>
      </c>
      <c r="C19609" s="489" t="s">
        <v>2104</v>
      </c>
      <c r="D19609" s="489" t="s">
        <v>18306</v>
      </c>
    </row>
    <row r="19610" spans="1:4">
      <c r="A19610" s="489" t="str">
        <f t="shared" si="306"/>
        <v>2332201967訪問看護</v>
      </c>
      <c r="B19610" s="489">
        <v>2332201967</v>
      </c>
      <c r="C19610" s="489" t="s">
        <v>2102</v>
      </c>
      <c r="D19610" s="489" t="s">
        <v>18306</v>
      </c>
    </row>
    <row r="19611" spans="1:4">
      <c r="A19611" s="489" t="str">
        <f t="shared" si="306"/>
        <v>2332201975介護予防訪問リハビリテーション</v>
      </c>
      <c r="B19611" s="489">
        <v>2332201975</v>
      </c>
      <c r="C19611" s="489" t="s">
        <v>2108</v>
      </c>
      <c r="D19611" s="489" t="s">
        <v>18307</v>
      </c>
    </row>
    <row r="19612" spans="1:4">
      <c r="A19612" s="489" t="str">
        <f t="shared" si="306"/>
        <v>2332201975介護予防訪問看護</v>
      </c>
      <c r="B19612" s="489">
        <v>2332201975</v>
      </c>
      <c r="C19612" s="489" t="s">
        <v>2103</v>
      </c>
      <c r="D19612" s="489" t="s">
        <v>18307</v>
      </c>
    </row>
    <row r="19613" spans="1:4">
      <c r="A19613" s="489" t="str">
        <f t="shared" si="306"/>
        <v>2332201975訪問リハビリテーション</v>
      </c>
      <c r="B19613" s="489">
        <v>2332201975</v>
      </c>
      <c r="C19613" s="489" t="s">
        <v>2104</v>
      </c>
      <c r="D19613" s="489" t="s">
        <v>18307</v>
      </c>
    </row>
    <row r="19614" spans="1:4">
      <c r="A19614" s="489" t="str">
        <f t="shared" si="306"/>
        <v>2332201975訪問看護</v>
      </c>
      <c r="B19614" s="489">
        <v>2332201975</v>
      </c>
      <c r="C19614" s="489" t="s">
        <v>2102</v>
      </c>
      <c r="D19614" s="489" t="s">
        <v>18307</v>
      </c>
    </row>
    <row r="19615" spans="1:4">
      <c r="A19615" s="489" t="str">
        <f t="shared" si="306"/>
        <v>2332201983介護予防訪問リハビリテーション</v>
      </c>
      <c r="B19615" s="489">
        <v>2332201983</v>
      </c>
      <c r="C19615" s="489" t="s">
        <v>2108</v>
      </c>
      <c r="D19615" s="489" t="s">
        <v>18308</v>
      </c>
    </row>
    <row r="19616" spans="1:4">
      <c r="A19616" s="489" t="str">
        <f t="shared" si="306"/>
        <v>2332201983介護予防訪問看護</v>
      </c>
      <c r="B19616" s="489">
        <v>2332201983</v>
      </c>
      <c r="C19616" s="489" t="s">
        <v>2103</v>
      </c>
      <c r="D19616" s="489" t="s">
        <v>18308</v>
      </c>
    </row>
    <row r="19617" spans="1:4">
      <c r="A19617" s="489" t="str">
        <f t="shared" si="306"/>
        <v>2332201983訪問リハビリテーション</v>
      </c>
      <c r="B19617" s="489">
        <v>2332201983</v>
      </c>
      <c r="C19617" s="489" t="s">
        <v>2104</v>
      </c>
      <c r="D19617" s="489" t="s">
        <v>18308</v>
      </c>
    </row>
    <row r="19618" spans="1:4">
      <c r="A19618" s="489" t="str">
        <f t="shared" si="306"/>
        <v>2332201983訪問看護</v>
      </c>
      <c r="B19618" s="489">
        <v>2332201983</v>
      </c>
      <c r="C19618" s="489" t="s">
        <v>2102</v>
      </c>
      <c r="D19618" s="489" t="s">
        <v>18308</v>
      </c>
    </row>
    <row r="19619" spans="1:4">
      <c r="A19619" s="489" t="str">
        <f t="shared" si="306"/>
        <v>2332202015介護予防訪問リハビリテーション</v>
      </c>
      <c r="B19619" s="489">
        <v>2332202015</v>
      </c>
      <c r="C19619" s="489" t="s">
        <v>2108</v>
      </c>
      <c r="D19619" s="489" t="s">
        <v>18309</v>
      </c>
    </row>
    <row r="19620" spans="1:4">
      <c r="A19620" s="489" t="str">
        <f t="shared" si="306"/>
        <v>2332202015介護予防訪問看護</v>
      </c>
      <c r="B19620" s="489">
        <v>2332202015</v>
      </c>
      <c r="C19620" s="489" t="s">
        <v>2103</v>
      </c>
      <c r="D19620" s="489" t="s">
        <v>18309</v>
      </c>
    </row>
    <row r="19621" spans="1:4">
      <c r="A19621" s="489" t="str">
        <f t="shared" si="306"/>
        <v>2332202015訪問リハビリテーション</v>
      </c>
      <c r="B19621" s="489">
        <v>2332202015</v>
      </c>
      <c r="C19621" s="489" t="s">
        <v>2104</v>
      </c>
      <c r="D19621" s="489" t="s">
        <v>18309</v>
      </c>
    </row>
    <row r="19622" spans="1:4">
      <c r="A19622" s="489" t="str">
        <f t="shared" si="306"/>
        <v>2332202015訪問看護</v>
      </c>
      <c r="B19622" s="489">
        <v>2332202015</v>
      </c>
      <c r="C19622" s="489" t="s">
        <v>2102</v>
      </c>
      <c r="D19622" s="489" t="s">
        <v>18309</v>
      </c>
    </row>
    <row r="19623" spans="1:4">
      <c r="A19623" s="489" t="str">
        <f t="shared" si="306"/>
        <v>2332202023介護予防訪問リハビリテーション</v>
      </c>
      <c r="B19623" s="489">
        <v>2332202023</v>
      </c>
      <c r="C19623" s="489" t="s">
        <v>2108</v>
      </c>
      <c r="D19623" s="489" t="s">
        <v>18310</v>
      </c>
    </row>
    <row r="19624" spans="1:4">
      <c r="A19624" s="489" t="str">
        <f t="shared" si="306"/>
        <v>2332202023介護予防訪問看護</v>
      </c>
      <c r="B19624" s="489">
        <v>2332202023</v>
      </c>
      <c r="C19624" s="489" t="s">
        <v>2103</v>
      </c>
      <c r="D19624" s="489" t="s">
        <v>18310</v>
      </c>
    </row>
    <row r="19625" spans="1:4">
      <c r="A19625" s="489" t="str">
        <f t="shared" si="306"/>
        <v>2332202023訪問リハビリテーション</v>
      </c>
      <c r="B19625" s="489">
        <v>2332202023</v>
      </c>
      <c r="C19625" s="489" t="s">
        <v>2104</v>
      </c>
      <c r="D19625" s="489" t="s">
        <v>18310</v>
      </c>
    </row>
    <row r="19626" spans="1:4">
      <c r="A19626" s="489" t="str">
        <f t="shared" si="306"/>
        <v>2332202023訪問看護</v>
      </c>
      <c r="B19626" s="489">
        <v>2332202023</v>
      </c>
      <c r="C19626" s="489" t="s">
        <v>2102</v>
      </c>
      <c r="D19626" s="489" t="s">
        <v>18310</v>
      </c>
    </row>
    <row r="19627" spans="1:4">
      <c r="A19627" s="489" t="str">
        <f t="shared" si="306"/>
        <v>2332202080介護予防訪問リハビリテーション</v>
      </c>
      <c r="B19627" s="489">
        <v>2332202080</v>
      </c>
      <c r="C19627" s="489" t="s">
        <v>2108</v>
      </c>
      <c r="D19627" s="489" t="s">
        <v>18311</v>
      </c>
    </row>
    <row r="19628" spans="1:4">
      <c r="A19628" s="489" t="str">
        <f t="shared" si="306"/>
        <v>2332202080介護予防訪問看護</v>
      </c>
      <c r="B19628" s="489">
        <v>2332202080</v>
      </c>
      <c r="C19628" s="489" t="s">
        <v>2103</v>
      </c>
      <c r="D19628" s="489" t="s">
        <v>18311</v>
      </c>
    </row>
    <row r="19629" spans="1:4">
      <c r="A19629" s="489" t="str">
        <f t="shared" si="306"/>
        <v>2332202080訪問リハビリテーション</v>
      </c>
      <c r="B19629" s="489">
        <v>2332202080</v>
      </c>
      <c r="C19629" s="489" t="s">
        <v>2104</v>
      </c>
      <c r="D19629" s="489" t="s">
        <v>18311</v>
      </c>
    </row>
    <row r="19630" spans="1:4">
      <c r="A19630" s="489" t="str">
        <f t="shared" si="306"/>
        <v>2332202080訪問看護</v>
      </c>
      <c r="B19630" s="489">
        <v>2332202080</v>
      </c>
      <c r="C19630" s="489" t="s">
        <v>2102</v>
      </c>
      <c r="D19630" s="489" t="s">
        <v>18311</v>
      </c>
    </row>
    <row r="19631" spans="1:4">
      <c r="A19631" s="489" t="str">
        <f t="shared" si="306"/>
        <v>2332202098介護予防訪問リハビリテーション</v>
      </c>
      <c r="B19631" s="489">
        <v>2332202098</v>
      </c>
      <c r="C19631" s="489" t="s">
        <v>2108</v>
      </c>
      <c r="D19631" s="489" t="s">
        <v>18312</v>
      </c>
    </row>
    <row r="19632" spans="1:4">
      <c r="A19632" s="489" t="str">
        <f t="shared" si="306"/>
        <v>2332202098介護予防訪問看護</v>
      </c>
      <c r="B19632" s="489">
        <v>2332202098</v>
      </c>
      <c r="C19632" s="489" t="s">
        <v>2103</v>
      </c>
      <c r="D19632" s="489" t="s">
        <v>18312</v>
      </c>
    </row>
    <row r="19633" spans="1:4">
      <c r="A19633" s="489" t="str">
        <f t="shared" si="306"/>
        <v>2332202098訪問リハビリテーション</v>
      </c>
      <c r="B19633" s="489">
        <v>2332202098</v>
      </c>
      <c r="C19633" s="489" t="s">
        <v>2104</v>
      </c>
      <c r="D19633" s="489" t="s">
        <v>18312</v>
      </c>
    </row>
    <row r="19634" spans="1:4">
      <c r="A19634" s="489" t="str">
        <f t="shared" si="306"/>
        <v>2332202098訪問看護</v>
      </c>
      <c r="B19634" s="489">
        <v>2332202098</v>
      </c>
      <c r="C19634" s="489" t="s">
        <v>2102</v>
      </c>
      <c r="D19634" s="489" t="s">
        <v>18312</v>
      </c>
    </row>
    <row r="19635" spans="1:4">
      <c r="A19635" s="489" t="str">
        <f t="shared" si="306"/>
        <v>2332202114介護予防訪問リハビリテーション</v>
      </c>
      <c r="B19635" s="489">
        <v>2332202114</v>
      </c>
      <c r="C19635" s="489" t="s">
        <v>2108</v>
      </c>
      <c r="D19635" s="489" t="s">
        <v>18313</v>
      </c>
    </row>
    <row r="19636" spans="1:4">
      <c r="A19636" s="489" t="str">
        <f t="shared" si="306"/>
        <v>2332202114介護予防訪問看護</v>
      </c>
      <c r="B19636" s="489">
        <v>2332202114</v>
      </c>
      <c r="C19636" s="489" t="s">
        <v>2103</v>
      </c>
      <c r="D19636" s="489" t="s">
        <v>18313</v>
      </c>
    </row>
    <row r="19637" spans="1:4">
      <c r="A19637" s="489" t="str">
        <f t="shared" si="306"/>
        <v>2332202114訪問リハビリテーション</v>
      </c>
      <c r="B19637" s="489">
        <v>2332202114</v>
      </c>
      <c r="C19637" s="489" t="s">
        <v>2104</v>
      </c>
      <c r="D19637" s="489" t="s">
        <v>18313</v>
      </c>
    </row>
    <row r="19638" spans="1:4">
      <c r="A19638" s="489" t="str">
        <f t="shared" si="306"/>
        <v>2332202114訪問看護</v>
      </c>
      <c r="B19638" s="489">
        <v>2332202114</v>
      </c>
      <c r="C19638" s="489" t="s">
        <v>2102</v>
      </c>
      <c r="D19638" s="489" t="s">
        <v>18313</v>
      </c>
    </row>
    <row r="19639" spans="1:4">
      <c r="A19639" s="489" t="str">
        <f t="shared" si="306"/>
        <v>2332202130介護予防訪問リハビリテーション</v>
      </c>
      <c r="B19639" s="489">
        <v>2332202130</v>
      </c>
      <c r="C19639" s="489" t="s">
        <v>2108</v>
      </c>
      <c r="D19639" s="489" t="s">
        <v>18314</v>
      </c>
    </row>
    <row r="19640" spans="1:4">
      <c r="A19640" s="489" t="str">
        <f t="shared" si="306"/>
        <v>2332202130介護予防訪問看護</v>
      </c>
      <c r="B19640" s="489">
        <v>2332202130</v>
      </c>
      <c r="C19640" s="489" t="s">
        <v>2103</v>
      </c>
      <c r="D19640" s="489" t="s">
        <v>18314</v>
      </c>
    </row>
    <row r="19641" spans="1:4">
      <c r="A19641" s="489" t="str">
        <f t="shared" si="306"/>
        <v>2332202130訪問リハビリテーション</v>
      </c>
      <c r="B19641" s="489">
        <v>2332202130</v>
      </c>
      <c r="C19641" s="489" t="s">
        <v>2104</v>
      </c>
      <c r="D19641" s="489" t="s">
        <v>18314</v>
      </c>
    </row>
    <row r="19642" spans="1:4">
      <c r="A19642" s="489" t="str">
        <f t="shared" si="306"/>
        <v>2332202130訪問看護</v>
      </c>
      <c r="B19642" s="489">
        <v>2332202130</v>
      </c>
      <c r="C19642" s="489" t="s">
        <v>2102</v>
      </c>
      <c r="D19642" s="489" t="s">
        <v>18314</v>
      </c>
    </row>
    <row r="19643" spans="1:4">
      <c r="A19643" s="489" t="str">
        <f t="shared" si="306"/>
        <v>2332202148介護予防訪問リハビリテーション</v>
      </c>
      <c r="B19643" s="489">
        <v>2332202148</v>
      </c>
      <c r="C19643" s="489" t="s">
        <v>2108</v>
      </c>
      <c r="D19643" s="489" t="s">
        <v>18315</v>
      </c>
    </row>
    <row r="19644" spans="1:4">
      <c r="A19644" s="489" t="str">
        <f t="shared" si="306"/>
        <v>2332202148介護予防訪問看護</v>
      </c>
      <c r="B19644" s="489">
        <v>2332202148</v>
      </c>
      <c r="C19644" s="489" t="s">
        <v>2103</v>
      </c>
      <c r="D19644" s="489" t="s">
        <v>18315</v>
      </c>
    </row>
    <row r="19645" spans="1:4">
      <c r="A19645" s="489" t="str">
        <f t="shared" si="306"/>
        <v>2332202148訪問リハビリテーション</v>
      </c>
      <c r="B19645" s="489">
        <v>2332202148</v>
      </c>
      <c r="C19645" s="489" t="s">
        <v>2104</v>
      </c>
      <c r="D19645" s="489" t="s">
        <v>18315</v>
      </c>
    </row>
    <row r="19646" spans="1:4">
      <c r="A19646" s="489" t="str">
        <f t="shared" si="306"/>
        <v>2332202148訪問看護</v>
      </c>
      <c r="B19646" s="489">
        <v>2332202148</v>
      </c>
      <c r="C19646" s="489" t="s">
        <v>2102</v>
      </c>
      <c r="D19646" s="489" t="s">
        <v>18315</v>
      </c>
    </row>
    <row r="19647" spans="1:4">
      <c r="A19647" s="489" t="str">
        <f t="shared" si="306"/>
        <v>2332202155介護予防訪問リハビリテーション</v>
      </c>
      <c r="B19647" s="489">
        <v>2332202155</v>
      </c>
      <c r="C19647" s="489" t="s">
        <v>2108</v>
      </c>
      <c r="D19647" s="489" t="s">
        <v>18316</v>
      </c>
    </row>
    <row r="19648" spans="1:4">
      <c r="A19648" s="489" t="str">
        <f t="shared" si="306"/>
        <v>2332202155介護予防訪問看護</v>
      </c>
      <c r="B19648" s="489">
        <v>2332202155</v>
      </c>
      <c r="C19648" s="489" t="s">
        <v>2103</v>
      </c>
      <c r="D19648" s="489" t="s">
        <v>18316</v>
      </c>
    </row>
    <row r="19649" spans="1:4">
      <c r="A19649" s="489" t="str">
        <f t="shared" si="306"/>
        <v>2332202155訪問リハビリテーション</v>
      </c>
      <c r="B19649" s="489">
        <v>2332202155</v>
      </c>
      <c r="C19649" s="489" t="s">
        <v>2104</v>
      </c>
      <c r="D19649" s="489" t="s">
        <v>18316</v>
      </c>
    </row>
    <row r="19650" spans="1:4">
      <c r="A19650" s="489" t="str">
        <f t="shared" ref="A19650:A19713" si="307">B19650&amp;C19650</f>
        <v>2332202155訪問看護</v>
      </c>
      <c r="B19650" s="489">
        <v>2332202155</v>
      </c>
      <c r="C19650" s="489" t="s">
        <v>2102</v>
      </c>
      <c r="D19650" s="489" t="s">
        <v>18316</v>
      </c>
    </row>
    <row r="19651" spans="1:4">
      <c r="A19651" s="489" t="str">
        <f t="shared" si="307"/>
        <v>2332202163介護予防訪問リハビリテーション</v>
      </c>
      <c r="B19651" s="489">
        <v>2332202163</v>
      </c>
      <c r="C19651" s="489" t="s">
        <v>2108</v>
      </c>
      <c r="D19651" s="489" t="s">
        <v>18317</v>
      </c>
    </row>
    <row r="19652" spans="1:4">
      <c r="A19652" s="489" t="str">
        <f t="shared" si="307"/>
        <v>2332202163介護予防訪問看護</v>
      </c>
      <c r="B19652" s="489">
        <v>2332202163</v>
      </c>
      <c r="C19652" s="489" t="s">
        <v>2103</v>
      </c>
      <c r="D19652" s="489" t="s">
        <v>18317</v>
      </c>
    </row>
    <row r="19653" spans="1:4">
      <c r="A19653" s="489" t="str">
        <f t="shared" si="307"/>
        <v>2332202163訪問リハビリテーション</v>
      </c>
      <c r="B19653" s="489">
        <v>2332202163</v>
      </c>
      <c r="C19653" s="489" t="s">
        <v>2104</v>
      </c>
      <c r="D19653" s="489" t="s">
        <v>18317</v>
      </c>
    </row>
    <row r="19654" spans="1:4">
      <c r="A19654" s="489" t="str">
        <f t="shared" si="307"/>
        <v>2332202163訪問看護</v>
      </c>
      <c r="B19654" s="489">
        <v>2332202163</v>
      </c>
      <c r="C19654" s="489" t="s">
        <v>2102</v>
      </c>
      <c r="D19654" s="489" t="s">
        <v>18317</v>
      </c>
    </row>
    <row r="19655" spans="1:4">
      <c r="A19655" s="489" t="str">
        <f t="shared" si="307"/>
        <v>2332202171介護予防訪問リハビリテーション</v>
      </c>
      <c r="B19655" s="489">
        <v>2332202171</v>
      </c>
      <c r="C19655" s="489" t="s">
        <v>2108</v>
      </c>
      <c r="D19655" s="489" t="s">
        <v>18318</v>
      </c>
    </row>
    <row r="19656" spans="1:4">
      <c r="A19656" s="489" t="str">
        <f t="shared" si="307"/>
        <v>2332202171介護予防訪問看護</v>
      </c>
      <c r="B19656" s="489">
        <v>2332202171</v>
      </c>
      <c r="C19656" s="489" t="s">
        <v>2103</v>
      </c>
      <c r="D19656" s="489" t="s">
        <v>18318</v>
      </c>
    </row>
    <row r="19657" spans="1:4">
      <c r="A19657" s="489" t="str">
        <f t="shared" si="307"/>
        <v>2332202171訪問リハビリテーション</v>
      </c>
      <c r="B19657" s="489">
        <v>2332202171</v>
      </c>
      <c r="C19657" s="489" t="s">
        <v>2104</v>
      </c>
      <c r="D19657" s="489" t="s">
        <v>18318</v>
      </c>
    </row>
    <row r="19658" spans="1:4">
      <c r="A19658" s="489" t="str">
        <f t="shared" si="307"/>
        <v>2332202171訪問看護</v>
      </c>
      <c r="B19658" s="489">
        <v>2332202171</v>
      </c>
      <c r="C19658" s="489" t="s">
        <v>2102</v>
      </c>
      <c r="D19658" s="489" t="s">
        <v>18318</v>
      </c>
    </row>
    <row r="19659" spans="1:4">
      <c r="A19659" s="489" t="str">
        <f t="shared" si="307"/>
        <v>2332202189介護予防訪問リハビリテーション</v>
      </c>
      <c r="B19659" s="489">
        <v>2332202189</v>
      </c>
      <c r="C19659" s="489" t="s">
        <v>2108</v>
      </c>
      <c r="D19659" s="489" t="s">
        <v>18319</v>
      </c>
    </row>
    <row r="19660" spans="1:4">
      <c r="A19660" s="489" t="str">
        <f t="shared" si="307"/>
        <v>2332202189介護予防訪問看護</v>
      </c>
      <c r="B19660" s="489">
        <v>2332202189</v>
      </c>
      <c r="C19660" s="489" t="s">
        <v>2103</v>
      </c>
      <c r="D19660" s="489" t="s">
        <v>18319</v>
      </c>
    </row>
    <row r="19661" spans="1:4">
      <c r="A19661" s="489" t="str">
        <f t="shared" si="307"/>
        <v>2332202189訪問リハビリテーション</v>
      </c>
      <c r="B19661" s="489">
        <v>2332202189</v>
      </c>
      <c r="C19661" s="489" t="s">
        <v>2104</v>
      </c>
      <c r="D19661" s="489" t="s">
        <v>18319</v>
      </c>
    </row>
    <row r="19662" spans="1:4">
      <c r="A19662" s="489" t="str">
        <f t="shared" si="307"/>
        <v>2332202189訪問看護</v>
      </c>
      <c r="B19662" s="489">
        <v>2332202189</v>
      </c>
      <c r="C19662" s="489" t="s">
        <v>2102</v>
      </c>
      <c r="D19662" s="489" t="s">
        <v>18319</v>
      </c>
    </row>
    <row r="19663" spans="1:4">
      <c r="A19663" s="489" t="str">
        <f t="shared" si="307"/>
        <v>2332202197介護予防訪問リハビリテーション</v>
      </c>
      <c r="B19663" s="489">
        <v>2332202197</v>
      </c>
      <c r="C19663" s="489" t="s">
        <v>2108</v>
      </c>
      <c r="D19663" s="489" t="s">
        <v>18320</v>
      </c>
    </row>
    <row r="19664" spans="1:4">
      <c r="A19664" s="489" t="str">
        <f t="shared" si="307"/>
        <v>2332202197介護予防訪問看護</v>
      </c>
      <c r="B19664" s="489">
        <v>2332202197</v>
      </c>
      <c r="C19664" s="489" t="s">
        <v>2103</v>
      </c>
      <c r="D19664" s="489" t="s">
        <v>18320</v>
      </c>
    </row>
    <row r="19665" spans="1:4">
      <c r="A19665" s="489" t="str">
        <f t="shared" si="307"/>
        <v>2332202197訪問リハビリテーション</v>
      </c>
      <c r="B19665" s="489">
        <v>2332202197</v>
      </c>
      <c r="C19665" s="489" t="s">
        <v>2104</v>
      </c>
      <c r="D19665" s="489" t="s">
        <v>18320</v>
      </c>
    </row>
    <row r="19666" spans="1:4">
      <c r="A19666" s="489" t="str">
        <f t="shared" si="307"/>
        <v>2332202197訪問看護</v>
      </c>
      <c r="B19666" s="489">
        <v>2332202197</v>
      </c>
      <c r="C19666" s="489" t="s">
        <v>2102</v>
      </c>
      <c r="D19666" s="489" t="s">
        <v>18320</v>
      </c>
    </row>
    <row r="19667" spans="1:4">
      <c r="A19667" s="489" t="str">
        <f t="shared" si="307"/>
        <v>2332202221介護予防訪問リハビリテーション</v>
      </c>
      <c r="B19667" s="489">
        <v>2332202221</v>
      </c>
      <c r="C19667" s="489" t="s">
        <v>2108</v>
      </c>
      <c r="D19667" s="489" t="s">
        <v>18321</v>
      </c>
    </row>
    <row r="19668" spans="1:4">
      <c r="A19668" s="489" t="str">
        <f t="shared" si="307"/>
        <v>2332202221介護予防訪問看護</v>
      </c>
      <c r="B19668" s="489">
        <v>2332202221</v>
      </c>
      <c r="C19668" s="489" t="s">
        <v>2103</v>
      </c>
      <c r="D19668" s="489" t="s">
        <v>18321</v>
      </c>
    </row>
    <row r="19669" spans="1:4">
      <c r="A19669" s="489" t="str">
        <f t="shared" si="307"/>
        <v>2332202221訪問リハビリテーション</v>
      </c>
      <c r="B19669" s="489">
        <v>2332202221</v>
      </c>
      <c r="C19669" s="489" t="s">
        <v>2104</v>
      </c>
      <c r="D19669" s="489" t="s">
        <v>18321</v>
      </c>
    </row>
    <row r="19670" spans="1:4">
      <c r="A19670" s="489" t="str">
        <f t="shared" si="307"/>
        <v>2332202221訪問看護</v>
      </c>
      <c r="B19670" s="489">
        <v>2332202221</v>
      </c>
      <c r="C19670" s="489" t="s">
        <v>2102</v>
      </c>
      <c r="D19670" s="489" t="s">
        <v>18321</v>
      </c>
    </row>
    <row r="19671" spans="1:4">
      <c r="A19671" s="489" t="str">
        <f t="shared" si="307"/>
        <v>2332202239介護予防訪問リハビリテーション</v>
      </c>
      <c r="B19671" s="489">
        <v>2332202239</v>
      </c>
      <c r="C19671" s="489" t="s">
        <v>2108</v>
      </c>
      <c r="D19671" s="489" t="s">
        <v>18322</v>
      </c>
    </row>
    <row r="19672" spans="1:4">
      <c r="A19672" s="489" t="str">
        <f t="shared" si="307"/>
        <v>2332202239介護予防訪問看護</v>
      </c>
      <c r="B19672" s="489">
        <v>2332202239</v>
      </c>
      <c r="C19672" s="489" t="s">
        <v>2103</v>
      </c>
      <c r="D19672" s="489" t="s">
        <v>18322</v>
      </c>
    </row>
    <row r="19673" spans="1:4">
      <c r="A19673" s="489" t="str">
        <f t="shared" si="307"/>
        <v>2332202239訪問リハビリテーション</v>
      </c>
      <c r="B19673" s="489">
        <v>2332202239</v>
      </c>
      <c r="C19673" s="489" t="s">
        <v>2104</v>
      </c>
      <c r="D19673" s="489" t="s">
        <v>18322</v>
      </c>
    </row>
    <row r="19674" spans="1:4">
      <c r="A19674" s="489" t="str">
        <f t="shared" si="307"/>
        <v>2332202239訪問看護</v>
      </c>
      <c r="B19674" s="489">
        <v>2332202239</v>
      </c>
      <c r="C19674" s="489" t="s">
        <v>2102</v>
      </c>
      <c r="D19674" s="489" t="s">
        <v>18322</v>
      </c>
    </row>
    <row r="19675" spans="1:4">
      <c r="A19675" s="489" t="str">
        <f t="shared" si="307"/>
        <v>2332202247介護予防訪問リハビリテーション</v>
      </c>
      <c r="B19675" s="489">
        <v>2332202247</v>
      </c>
      <c r="C19675" s="489" t="s">
        <v>2108</v>
      </c>
      <c r="D19675" s="489" t="s">
        <v>18323</v>
      </c>
    </row>
    <row r="19676" spans="1:4">
      <c r="A19676" s="489" t="str">
        <f t="shared" si="307"/>
        <v>2332202247介護予防訪問看護</v>
      </c>
      <c r="B19676" s="489">
        <v>2332202247</v>
      </c>
      <c r="C19676" s="489" t="s">
        <v>2103</v>
      </c>
      <c r="D19676" s="489" t="s">
        <v>18323</v>
      </c>
    </row>
    <row r="19677" spans="1:4">
      <c r="A19677" s="489" t="str">
        <f t="shared" si="307"/>
        <v>2332202247訪問リハビリテーション</v>
      </c>
      <c r="B19677" s="489">
        <v>2332202247</v>
      </c>
      <c r="C19677" s="489" t="s">
        <v>2104</v>
      </c>
      <c r="D19677" s="489" t="s">
        <v>18323</v>
      </c>
    </row>
    <row r="19678" spans="1:4">
      <c r="A19678" s="489" t="str">
        <f t="shared" si="307"/>
        <v>2332202247訪問看護</v>
      </c>
      <c r="B19678" s="489">
        <v>2332202247</v>
      </c>
      <c r="C19678" s="489" t="s">
        <v>2102</v>
      </c>
      <c r="D19678" s="489" t="s">
        <v>18323</v>
      </c>
    </row>
    <row r="19679" spans="1:4">
      <c r="A19679" s="489" t="str">
        <f t="shared" si="307"/>
        <v>2332202254介護予防訪問リハビリテーション</v>
      </c>
      <c r="B19679" s="489">
        <v>2332202254</v>
      </c>
      <c r="C19679" s="489" t="s">
        <v>2108</v>
      </c>
      <c r="D19679" s="489" t="s">
        <v>18324</v>
      </c>
    </row>
    <row r="19680" spans="1:4">
      <c r="A19680" s="489" t="str">
        <f t="shared" si="307"/>
        <v>2332202254介護予防訪問看護</v>
      </c>
      <c r="B19680" s="489">
        <v>2332202254</v>
      </c>
      <c r="C19680" s="489" t="s">
        <v>2103</v>
      </c>
      <c r="D19680" s="489" t="s">
        <v>18324</v>
      </c>
    </row>
    <row r="19681" spans="1:4">
      <c r="A19681" s="489" t="str">
        <f t="shared" si="307"/>
        <v>2332202254訪問リハビリテーション</v>
      </c>
      <c r="B19681" s="489">
        <v>2332202254</v>
      </c>
      <c r="C19681" s="489" t="s">
        <v>2104</v>
      </c>
      <c r="D19681" s="489" t="s">
        <v>18324</v>
      </c>
    </row>
    <row r="19682" spans="1:4">
      <c r="A19682" s="489" t="str">
        <f t="shared" si="307"/>
        <v>2332202254訪問看護</v>
      </c>
      <c r="B19682" s="489">
        <v>2332202254</v>
      </c>
      <c r="C19682" s="489" t="s">
        <v>2102</v>
      </c>
      <c r="D19682" s="489" t="s">
        <v>18324</v>
      </c>
    </row>
    <row r="19683" spans="1:4">
      <c r="A19683" s="489" t="str">
        <f t="shared" si="307"/>
        <v>2332202262介護予防訪問リハビリテーション</v>
      </c>
      <c r="B19683" s="489">
        <v>2332202262</v>
      </c>
      <c r="C19683" s="489" t="s">
        <v>2108</v>
      </c>
      <c r="D19683" s="489" t="s">
        <v>18325</v>
      </c>
    </row>
    <row r="19684" spans="1:4">
      <c r="A19684" s="489" t="str">
        <f t="shared" si="307"/>
        <v>2332202262介護予防訪問看護</v>
      </c>
      <c r="B19684" s="489">
        <v>2332202262</v>
      </c>
      <c r="C19684" s="489" t="s">
        <v>2103</v>
      </c>
      <c r="D19684" s="489" t="s">
        <v>18325</v>
      </c>
    </row>
    <row r="19685" spans="1:4">
      <c r="A19685" s="489" t="str">
        <f t="shared" si="307"/>
        <v>2332202262訪問リハビリテーション</v>
      </c>
      <c r="B19685" s="489">
        <v>2332202262</v>
      </c>
      <c r="C19685" s="489" t="s">
        <v>2104</v>
      </c>
      <c r="D19685" s="489" t="s">
        <v>18325</v>
      </c>
    </row>
    <row r="19686" spans="1:4">
      <c r="A19686" s="489" t="str">
        <f t="shared" si="307"/>
        <v>2332202262訪問看護</v>
      </c>
      <c r="B19686" s="489">
        <v>2332202262</v>
      </c>
      <c r="C19686" s="489" t="s">
        <v>2102</v>
      </c>
      <c r="D19686" s="489" t="s">
        <v>18325</v>
      </c>
    </row>
    <row r="19687" spans="1:4">
      <c r="A19687" s="489" t="str">
        <f t="shared" si="307"/>
        <v>2332202270介護予防訪問リハビリテーション</v>
      </c>
      <c r="B19687" s="489">
        <v>2332202270</v>
      </c>
      <c r="C19687" s="489" t="s">
        <v>2108</v>
      </c>
      <c r="D19687" s="489" t="s">
        <v>18326</v>
      </c>
    </row>
    <row r="19688" spans="1:4">
      <c r="A19688" s="489" t="str">
        <f t="shared" si="307"/>
        <v>2332202270介護予防訪問看護</v>
      </c>
      <c r="B19688" s="489">
        <v>2332202270</v>
      </c>
      <c r="C19688" s="489" t="s">
        <v>2103</v>
      </c>
      <c r="D19688" s="489" t="s">
        <v>18326</v>
      </c>
    </row>
    <row r="19689" spans="1:4">
      <c r="A19689" s="489" t="str">
        <f t="shared" si="307"/>
        <v>2332202270訪問リハビリテーション</v>
      </c>
      <c r="B19689" s="489">
        <v>2332202270</v>
      </c>
      <c r="C19689" s="489" t="s">
        <v>2104</v>
      </c>
      <c r="D19689" s="489" t="s">
        <v>18326</v>
      </c>
    </row>
    <row r="19690" spans="1:4">
      <c r="A19690" s="489" t="str">
        <f t="shared" si="307"/>
        <v>2332202270訪問看護</v>
      </c>
      <c r="B19690" s="489">
        <v>2332202270</v>
      </c>
      <c r="C19690" s="489" t="s">
        <v>2102</v>
      </c>
      <c r="D19690" s="489" t="s">
        <v>18326</v>
      </c>
    </row>
    <row r="19691" spans="1:4">
      <c r="A19691" s="489" t="str">
        <f t="shared" si="307"/>
        <v>2332202288介護予防訪問リハビリテーション</v>
      </c>
      <c r="B19691" s="489">
        <v>2332202288</v>
      </c>
      <c r="C19691" s="489" t="s">
        <v>2108</v>
      </c>
      <c r="D19691" s="489" t="s">
        <v>18327</v>
      </c>
    </row>
    <row r="19692" spans="1:4">
      <c r="A19692" s="489" t="str">
        <f t="shared" si="307"/>
        <v>2332202288介護予防訪問看護</v>
      </c>
      <c r="B19692" s="489">
        <v>2332202288</v>
      </c>
      <c r="C19692" s="489" t="s">
        <v>2103</v>
      </c>
      <c r="D19692" s="489" t="s">
        <v>18327</v>
      </c>
    </row>
    <row r="19693" spans="1:4">
      <c r="A19693" s="489" t="str">
        <f t="shared" si="307"/>
        <v>2332202288訪問リハビリテーション</v>
      </c>
      <c r="B19693" s="489">
        <v>2332202288</v>
      </c>
      <c r="C19693" s="489" t="s">
        <v>2104</v>
      </c>
      <c r="D19693" s="489" t="s">
        <v>18327</v>
      </c>
    </row>
    <row r="19694" spans="1:4">
      <c r="A19694" s="489" t="str">
        <f t="shared" si="307"/>
        <v>2332202288訪問看護</v>
      </c>
      <c r="B19694" s="489">
        <v>2332202288</v>
      </c>
      <c r="C19694" s="489" t="s">
        <v>2102</v>
      </c>
      <c r="D19694" s="489" t="s">
        <v>18327</v>
      </c>
    </row>
    <row r="19695" spans="1:4">
      <c r="A19695" s="489" t="str">
        <f t="shared" si="307"/>
        <v>2332202296介護予防訪問リハビリテーション</v>
      </c>
      <c r="B19695" s="489">
        <v>2332202296</v>
      </c>
      <c r="C19695" s="489" t="s">
        <v>2108</v>
      </c>
      <c r="D19695" s="489" t="s">
        <v>18328</v>
      </c>
    </row>
    <row r="19696" spans="1:4">
      <c r="A19696" s="489" t="str">
        <f t="shared" si="307"/>
        <v>2332202296介護予防訪問看護</v>
      </c>
      <c r="B19696" s="489">
        <v>2332202296</v>
      </c>
      <c r="C19696" s="489" t="s">
        <v>2103</v>
      </c>
      <c r="D19696" s="489" t="s">
        <v>18328</v>
      </c>
    </row>
    <row r="19697" spans="1:4">
      <c r="A19697" s="489" t="str">
        <f t="shared" si="307"/>
        <v>2332202296訪問リハビリテーション</v>
      </c>
      <c r="B19697" s="489">
        <v>2332202296</v>
      </c>
      <c r="C19697" s="489" t="s">
        <v>2104</v>
      </c>
      <c r="D19697" s="489" t="s">
        <v>18328</v>
      </c>
    </row>
    <row r="19698" spans="1:4">
      <c r="A19698" s="489" t="str">
        <f t="shared" si="307"/>
        <v>2332202296訪問看護</v>
      </c>
      <c r="B19698" s="489">
        <v>2332202296</v>
      </c>
      <c r="C19698" s="489" t="s">
        <v>2102</v>
      </c>
      <c r="D19698" s="489" t="s">
        <v>18328</v>
      </c>
    </row>
    <row r="19699" spans="1:4">
      <c r="A19699" s="489" t="str">
        <f t="shared" si="307"/>
        <v>2332202304介護予防訪問リハビリテーション</v>
      </c>
      <c r="B19699" s="489">
        <v>2332202304</v>
      </c>
      <c r="C19699" s="489" t="s">
        <v>2108</v>
      </c>
      <c r="D19699" s="489" t="s">
        <v>18329</v>
      </c>
    </row>
    <row r="19700" spans="1:4">
      <c r="A19700" s="489" t="str">
        <f t="shared" si="307"/>
        <v>2332202304介護予防訪問看護</v>
      </c>
      <c r="B19700" s="489">
        <v>2332202304</v>
      </c>
      <c r="C19700" s="489" t="s">
        <v>2103</v>
      </c>
      <c r="D19700" s="489" t="s">
        <v>18329</v>
      </c>
    </row>
    <row r="19701" spans="1:4">
      <c r="A19701" s="489" t="str">
        <f t="shared" si="307"/>
        <v>2332202304訪問リハビリテーション</v>
      </c>
      <c r="B19701" s="489">
        <v>2332202304</v>
      </c>
      <c r="C19701" s="489" t="s">
        <v>2104</v>
      </c>
      <c r="D19701" s="489" t="s">
        <v>18329</v>
      </c>
    </row>
    <row r="19702" spans="1:4">
      <c r="A19702" s="489" t="str">
        <f t="shared" si="307"/>
        <v>2332202304訪問看護</v>
      </c>
      <c r="B19702" s="489">
        <v>2332202304</v>
      </c>
      <c r="C19702" s="489" t="s">
        <v>2102</v>
      </c>
      <c r="D19702" s="489" t="s">
        <v>18329</v>
      </c>
    </row>
    <row r="19703" spans="1:4">
      <c r="A19703" s="489" t="str">
        <f t="shared" si="307"/>
        <v>2332202312介護予防訪問リハビリテーション</v>
      </c>
      <c r="B19703" s="489">
        <v>2332202312</v>
      </c>
      <c r="C19703" s="489" t="s">
        <v>2108</v>
      </c>
      <c r="D19703" s="489" t="s">
        <v>18330</v>
      </c>
    </row>
    <row r="19704" spans="1:4">
      <c r="A19704" s="489" t="str">
        <f t="shared" si="307"/>
        <v>2332202312介護予防訪問看護</v>
      </c>
      <c r="B19704" s="489">
        <v>2332202312</v>
      </c>
      <c r="C19704" s="489" t="s">
        <v>2103</v>
      </c>
      <c r="D19704" s="489" t="s">
        <v>18330</v>
      </c>
    </row>
    <row r="19705" spans="1:4">
      <c r="A19705" s="489" t="str">
        <f t="shared" si="307"/>
        <v>2332202312訪問リハビリテーション</v>
      </c>
      <c r="B19705" s="489">
        <v>2332202312</v>
      </c>
      <c r="C19705" s="489" t="s">
        <v>2104</v>
      </c>
      <c r="D19705" s="489" t="s">
        <v>18330</v>
      </c>
    </row>
    <row r="19706" spans="1:4">
      <c r="A19706" s="489" t="str">
        <f t="shared" si="307"/>
        <v>2332202312訪問看護</v>
      </c>
      <c r="B19706" s="489">
        <v>2332202312</v>
      </c>
      <c r="C19706" s="489" t="s">
        <v>2102</v>
      </c>
      <c r="D19706" s="489" t="s">
        <v>18330</v>
      </c>
    </row>
    <row r="19707" spans="1:4">
      <c r="A19707" s="489" t="str">
        <f t="shared" si="307"/>
        <v>2332202353介護予防訪問リハビリテーション</v>
      </c>
      <c r="B19707" s="489">
        <v>2332202353</v>
      </c>
      <c r="C19707" s="489" t="s">
        <v>2108</v>
      </c>
      <c r="D19707" s="489" t="s">
        <v>18331</v>
      </c>
    </row>
    <row r="19708" spans="1:4">
      <c r="A19708" s="489" t="str">
        <f t="shared" si="307"/>
        <v>2332202353介護予防訪問看護</v>
      </c>
      <c r="B19708" s="489">
        <v>2332202353</v>
      </c>
      <c r="C19708" s="489" t="s">
        <v>2103</v>
      </c>
      <c r="D19708" s="489" t="s">
        <v>18331</v>
      </c>
    </row>
    <row r="19709" spans="1:4">
      <c r="A19709" s="489" t="str">
        <f t="shared" si="307"/>
        <v>2332202353訪問リハビリテーション</v>
      </c>
      <c r="B19709" s="489">
        <v>2332202353</v>
      </c>
      <c r="C19709" s="489" t="s">
        <v>2104</v>
      </c>
      <c r="D19709" s="489" t="s">
        <v>18331</v>
      </c>
    </row>
    <row r="19710" spans="1:4">
      <c r="A19710" s="489" t="str">
        <f t="shared" si="307"/>
        <v>2332202353訪問看護</v>
      </c>
      <c r="B19710" s="489">
        <v>2332202353</v>
      </c>
      <c r="C19710" s="489" t="s">
        <v>2102</v>
      </c>
      <c r="D19710" s="489" t="s">
        <v>18331</v>
      </c>
    </row>
    <row r="19711" spans="1:4">
      <c r="A19711" s="489" t="str">
        <f t="shared" si="307"/>
        <v>2332202361介護予防訪問リハビリテーション</v>
      </c>
      <c r="B19711" s="489">
        <v>2332202361</v>
      </c>
      <c r="C19711" s="489" t="s">
        <v>2108</v>
      </c>
      <c r="D19711" s="489" t="s">
        <v>18332</v>
      </c>
    </row>
    <row r="19712" spans="1:4">
      <c r="A19712" s="489" t="str">
        <f t="shared" si="307"/>
        <v>2332202361介護予防訪問看護</v>
      </c>
      <c r="B19712" s="489">
        <v>2332202361</v>
      </c>
      <c r="C19712" s="489" t="s">
        <v>2103</v>
      </c>
      <c r="D19712" s="489" t="s">
        <v>18332</v>
      </c>
    </row>
    <row r="19713" spans="1:4">
      <c r="A19713" s="489" t="str">
        <f t="shared" si="307"/>
        <v>2332202361訪問リハビリテーション</v>
      </c>
      <c r="B19713" s="489">
        <v>2332202361</v>
      </c>
      <c r="C19713" s="489" t="s">
        <v>2104</v>
      </c>
      <c r="D19713" s="489" t="s">
        <v>18332</v>
      </c>
    </row>
    <row r="19714" spans="1:4">
      <c r="A19714" s="489" t="str">
        <f t="shared" ref="A19714:A19777" si="308">B19714&amp;C19714</f>
        <v>2332202361訪問看護</v>
      </c>
      <c r="B19714" s="489">
        <v>2332202361</v>
      </c>
      <c r="C19714" s="489" t="s">
        <v>2102</v>
      </c>
      <c r="D19714" s="489" t="s">
        <v>18332</v>
      </c>
    </row>
    <row r="19715" spans="1:4">
      <c r="A19715" s="489" t="str">
        <f t="shared" si="308"/>
        <v>2332202379介護予防訪問リハビリテーション</v>
      </c>
      <c r="B19715" s="489">
        <v>2332202379</v>
      </c>
      <c r="C19715" s="489" t="s">
        <v>2108</v>
      </c>
      <c r="D19715" s="489" t="s">
        <v>18333</v>
      </c>
    </row>
    <row r="19716" spans="1:4">
      <c r="A19716" s="489" t="str">
        <f t="shared" si="308"/>
        <v>2332202379介護予防訪問看護</v>
      </c>
      <c r="B19716" s="489">
        <v>2332202379</v>
      </c>
      <c r="C19716" s="489" t="s">
        <v>2103</v>
      </c>
      <c r="D19716" s="489" t="s">
        <v>18333</v>
      </c>
    </row>
    <row r="19717" spans="1:4">
      <c r="A19717" s="489" t="str">
        <f t="shared" si="308"/>
        <v>2332202379訪問リハビリテーション</v>
      </c>
      <c r="B19717" s="489">
        <v>2332202379</v>
      </c>
      <c r="C19717" s="489" t="s">
        <v>2104</v>
      </c>
      <c r="D19717" s="489" t="s">
        <v>18333</v>
      </c>
    </row>
    <row r="19718" spans="1:4">
      <c r="A19718" s="489" t="str">
        <f t="shared" si="308"/>
        <v>2332202379訪問看護</v>
      </c>
      <c r="B19718" s="489">
        <v>2332202379</v>
      </c>
      <c r="C19718" s="489" t="s">
        <v>2102</v>
      </c>
      <c r="D19718" s="489" t="s">
        <v>18333</v>
      </c>
    </row>
    <row r="19719" spans="1:4">
      <c r="A19719" s="489" t="str">
        <f t="shared" si="308"/>
        <v>2332202411介護予防訪問リハビリテーション</v>
      </c>
      <c r="B19719" s="489">
        <v>2332202411</v>
      </c>
      <c r="C19719" s="489" t="s">
        <v>2108</v>
      </c>
      <c r="D19719" s="489" t="s">
        <v>18334</v>
      </c>
    </row>
    <row r="19720" spans="1:4">
      <c r="A19720" s="489" t="str">
        <f t="shared" si="308"/>
        <v>2332202411介護予防訪問看護</v>
      </c>
      <c r="B19720" s="489">
        <v>2332202411</v>
      </c>
      <c r="C19720" s="489" t="s">
        <v>2103</v>
      </c>
      <c r="D19720" s="489" t="s">
        <v>18334</v>
      </c>
    </row>
    <row r="19721" spans="1:4">
      <c r="A19721" s="489" t="str">
        <f t="shared" si="308"/>
        <v>2332202411訪問リハビリテーション</v>
      </c>
      <c r="B19721" s="489">
        <v>2332202411</v>
      </c>
      <c r="C19721" s="489" t="s">
        <v>2104</v>
      </c>
      <c r="D19721" s="489" t="s">
        <v>18334</v>
      </c>
    </row>
    <row r="19722" spans="1:4">
      <c r="A19722" s="489" t="str">
        <f t="shared" si="308"/>
        <v>2332202411訪問看護</v>
      </c>
      <c r="B19722" s="489">
        <v>2332202411</v>
      </c>
      <c r="C19722" s="489" t="s">
        <v>2102</v>
      </c>
      <c r="D19722" s="489" t="s">
        <v>18334</v>
      </c>
    </row>
    <row r="19723" spans="1:4">
      <c r="A19723" s="489" t="str">
        <f t="shared" si="308"/>
        <v>2332202429介護予防訪問リハビリテーション</v>
      </c>
      <c r="B19723" s="489">
        <v>2332202429</v>
      </c>
      <c r="C19723" s="489" t="s">
        <v>2108</v>
      </c>
      <c r="D19723" s="489" t="s">
        <v>18335</v>
      </c>
    </row>
    <row r="19724" spans="1:4">
      <c r="A19724" s="489" t="str">
        <f t="shared" si="308"/>
        <v>2332202429介護予防訪問看護</v>
      </c>
      <c r="B19724" s="489">
        <v>2332202429</v>
      </c>
      <c r="C19724" s="489" t="s">
        <v>2103</v>
      </c>
      <c r="D19724" s="489" t="s">
        <v>18335</v>
      </c>
    </row>
    <row r="19725" spans="1:4">
      <c r="A19725" s="489" t="str">
        <f t="shared" si="308"/>
        <v>2332202429訪問リハビリテーション</v>
      </c>
      <c r="B19725" s="489">
        <v>2332202429</v>
      </c>
      <c r="C19725" s="489" t="s">
        <v>2104</v>
      </c>
      <c r="D19725" s="489" t="s">
        <v>18335</v>
      </c>
    </row>
    <row r="19726" spans="1:4">
      <c r="A19726" s="489" t="str">
        <f t="shared" si="308"/>
        <v>2332202429訪問看護</v>
      </c>
      <c r="B19726" s="489">
        <v>2332202429</v>
      </c>
      <c r="C19726" s="489" t="s">
        <v>2102</v>
      </c>
      <c r="D19726" s="489" t="s">
        <v>18335</v>
      </c>
    </row>
    <row r="19727" spans="1:4">
      <c r="A19727" s="489" t="str">
        <f t="shared" si="308"/>
        <v>2332202445介護予防訪問リハビリテーション</v>
      </c>
      <c r="B19727" s="489">
        <v>2332202445</v>
      </c>
      <c r="C19727" s="489" t="s">
        <v>2108</v>
      </c>
      <c r="D19727" s="489" t="s">
        <v>18336</v>
      </c>
    </row>
    <row r="19728" spans="1:4">
      <c r="A19728" s="489" t="str">
        <f t="shared" si="308"/>
        <v>2332202445介護予防訪問看護</v>
      </c>
      <c r="B19728" s="489">
        <v>2332202445</v>
      </c>
      <c r="C19728" s="489" t="s">
        <v>2103</v>
      </c>
      <c r="D19728" s="489" t="s">
        <v>18336</v>
      </c>
    </row>
    <row r="19729" spans="1:4">
      <c r="A19729" s="489" t="str">
        <f t="shared" si="308"/>
        <v>2332202445訪問リハビリテーション</v>
      </c>
      <c r="B19729" s="489">
        <v>2332202445</v>
      </c>
      <c r="C19729" s="489" t="s">
        <v>2104</v>
      </c>
      <c r="D19729" s="489" t="s">
        <v>18336</v>
      </c>
    </row>
    <row r="19730" spans="1:4">
      <c r="A19730" s="489" t="str">
        <f t="shared" si="308"/>
        <v>2332202445訪問看護</v>
      </c>
      <c r="B19730" s="489">
        <v>2332202445</v>
      </c>
      <c r="C19730" s="489" t="s">
        <v>2102</v>
      </c>
      <c r="D19730" s="489" t="s">
        <v>18336</v>
      </c>
    </row>
    <row r="19731" spans="1:4">
      <c r="A19731" s="489" t="str">
        <f t="shared" si="308"/>
        <v>2332202452介護予防訪問リハビリテーション</v>
      </c>
      <c r="B19731" s="489">
        <v>2332202452</v>
      </c>
      <c r="C19731" s="489" t="s">
        <v>2108</v>
      </c>
      <c r="D19731" s="489" t="s">
        <v>18307</v>
      </c>
    </row>
    <row r="19732" spans="1:4">
      <c r="A19732" s="489" t="str">
        <f t="shared" si="308"/>
        <v>2332202452介護予防訪問看護</v>
      </c>
      <c r="B19732" s="489">
        <v>2332202452</v>
      </c>
      <c r="C19732" s="489" t="s">
        <v>2103</v>
      </c>
      <c r="D19732" s="489" t="s">
        <v>18307</v>
      </c>
    </row>
    <row r="19733" spans="1:4">
      <c r="A19733" s="489" t="str">
        <f t="shared" si="308"/>
        <v>2332202452訪問リハビリテーション</v>
      </c>
      <c r="B19733" s="489">
        <v>2332202452</v>
      </c>
      <c r="C19733" s="489" t="s">
        <v>2104</v>
      </c>
      <c r="D19733" s="489" t="s">
        <v>18307</v>
      </c>
    </row>
    <row r="19734" spans="1:4">
      <c r="A19734" s="489" t="str">
        <f t="shared" si="308"/>
        <v>2332202452訪問看護</v>
      </c>
      <c r="B19734" s="489">
        <v>2332202452</v>
      </c>
      <c r="C19734" s="489" t="s">
        <v>2102</v>
      </c>
      <c r="D19734" s="489" t="s">
        <v>18307</v>
      </c>
    </row>
    <row r="19735" spans="1:4">
      <c r="A19735" s="489" t="str">
        <f t="shared" si="308"/>
        <v>2332202460介護予防訪問リハビリテーション</v>
      </c>
      <c r="B19735" s="489">
        <v>2332202460</v>
      </c>
      <c r="C19735" s="489" t="s">
        <v>2108</v>
      </c>
      <c r="D19735" s="489" t="s">
        <v>18337</v>
      </c>
    </row>
    <row r="19736" spans="1:4">
      <c r="A19736" s="489" t="str">
        <f t="shared" si="308"/>
        <v>2332202460介護予防訪問看護</v>
      </c>
      <c r="B19736" s="489">
        <v>2332202460</v>
      </c>
      <c r="C19736" s="489" t="s">
        <v>2103</v>
      </c>
      <c r="D19736" s="489" t="s">
        <v>18337</v>
      </c>
    </row>
    <row r="19737" spans="1:4">
      <c r="A19737" s="489" t="str">
        <f t="shared" si="308"/>
        <v>2332202460訪問リハビリテーション</v>
      </c>
      <c r="B19737" s="489">
        <v>2332202460</v>
      </c>
      <c r="C19737" s="489" t="s">
        <v>2104</v>
      </c>
      <c r="D19737" s="489" t="s">
        <v>18337</v>
      </c>
    </row>
    <row r="19738" spans="1:4">
      <c r="A19738" s="489" t="str">
        <f t="shared" si="308"/>
        <v>2332202460訪問看護</v>
      </c>
      <c r="B19738" s="489">
        <v>2332202460</v>
      </c>
      <c r="C19738" s="489" t="s">
        <v>2102</v>
      </c>
      <c r="D19738" s="489" t="s">
        <v>18337</v>
      </c>
    </row>
    <row r="19739" spans="1:4">
      <c r="A19739" s="489" t="str">
        <f t="shared" si="308"/>
        <v>2332202478介護予防訪問リハビリテーション</v>
      </c>
      <c r="B19739" s="489">
        <v>2332202478</v>
      </c>
      <c r="C19739" s="489" t="s">
        <v>2108</v>
      </c>
      <c r="D19739" s="489" t="s">
        <v>18338</v>
      </c>
    </row>
    <row r="19740" spans="1:4">
      <c r="A19740" s="489" t="str">
        <f t="shared" si="308"/>
        <v>2332202478介護予防訪問看護</v>
      </c>
      <c r="B19740" s="489">
        <v>2332202478</v>
      </c>
      <c r="C19740" s="489" t="s">
        <v>2103</v>
      </c>
      <c r="D19740" s="489" t="s">
        <v>18338</v>
      </c>
    </row>
    <row r="19741" spans="1:4">
      <c r="A19741" s="489" t="str">
        <f t="shared" si="308"/>
        <v>2332202478訪問リハビリテーション</v>
      </c>
      <c r="B19741" s="489">
        <v>2332202478</v>
      </c>
      <c r="C19741" s="489" t="s">
        <v>2104</v>
      </c>
      <c r="D19741" s="489" t="s">
        <v>18338</v>
      </c>
    </row>
    <row r="19742" spans="1:4">
      <c r="A19742" s="489" t="str">
        <f t="shared" si="308"/>
        <v>2332202478訪問看護</v>
      </c>
      <c r="B19742" s="489">
        <v>2332202478</v>
      </c>
      <c r="C19742" s="489" t="s">
        <v>2102</v>
      </c>
      <c r="D19742" s="489" t="s">
        <v>18338</v>
      </c>
    </row>
    <row r="19743" spans="1:4">
      <c r="A19743" s="489" t="str">
        <f t="shared" si="308"/>
        <v>2332202494介護予防訪問リハビリテーション</v>
      </c>
      <c r="B19743" s="489">
        <v>2332202494</v>
      </c>
      <c r="C19743" s="489" t="s">
        <v>2108</v>
      </c>
      <c r="D19743" s="489" t="s">
        <v>18339</v>
      </c>
    </row>
    <row r="19744" spans="1:4">
      <c r="A19744" s="489" t="str">
        <f t="shared" si="308"/>
        <v>2332202494介護予防訪問看護</v>
      </c>
      <c r="B19744" s="489">
        <v>2332202494</v>
      </c>
      <c r="C19744" s="489" t="s">
        <v>2103</v>
      </c>
      <c r="D19744" s="489" t="s">
        <v>18339</v>
      </c>
    </row>
    <row r="19745" spans="1:4">
      <c r="A19745" s="489" t="str">
        <f t="shared" si="308"/>
        <v>2332202494訪問リハビリテーション</v>
      </c>
      <c r="B19745" s="489">
        <v>2332202494</v>
      </c>
      <c r="C19745" s="489" t="s">
        <v>2104</v>
      </c>
      <c r="D19745" s="489" t="s">
        <v>18339</v>
      </c>
    </row>
    <row r="19746" spans="1:4">
      <c r="A19746" s="489" t="str">
        <f t="shared" si="308"/>
        <v>2332202494訪問看護</v>
      </c>
      <c r="B19746" s="489">
        <v>2332202494</v>
      </c>
      <c r="C19746" s="489" t="s">
        <v>2102</v>
      </c>
      <c r="D19746" s="489" t="s">
        <v>18339</v>
      </c>
    </row>
    <row r="19747" spans="1:4">
      <c r="A19747" s="489" t="str">
        <f t="shared" si="308"/>
        <v>2332202502介護予防訪問リハビリテーション</v>
      </c>
      <c r="B19747" s="489">
        <v>2332202502</v>
      </c>
      <c r="C19747" s="489" t="s">
        <v>2108</v>
      </c>
      <c r="D19747" s="489" t="s">
        <v>18340</v>
      </c>
    </row>
    <row r="19748" spans="1:4">
      <c r="A19748" s="489" t="str">
        <f t="shared" si="308"/>
        <v>2332202502介護予防訪問看護</v>
      </c>
      <c r="B19748" s="489">
        <v>2332202502</v>
      </c>
      <c r="C19748" s="489" t="s">
        <v>2103</v>
      </c>
      <c r="D19748" s="489" t="s">
        <v>18340</v>
      </c>
    </row>
    <row r="19749" spans="1:4">
      <c r="A19749" s="489" t="str">
        <f t="shared" si="308"/>
        <v>2332202502訪問リハビリテーション</v>
      </c>
      <c r="B19749" s="489">
        <v>2332202502</v>
      </c>
      <c r="C19749" s="489" t="s">
        <v>2104</v>
      </c>
      <c r="D19749" s="489" t="s">
        <v>18340</v>
      </c>
    </row>
    <row r="19750" spans="1:4">
      <c r="A19750" s="489" t="str">
        <f t="shared" si="308"/>
        <v>2332202502訪問看護</v>
      </c>
      <c r="B19750" s="489">
        <v>2332202502</v>
      </c>
      <c r="C19750" s="489" t="s">
        <v>2102</v>
      </c>
      <c r="D19750" s="489" t="s">
        <v>18340</v>
      </c>
    </row>
    <row r="19751" spans="1:4">
      <c r="A19751" s="489" t="str">
        <f t="shared" si="308"/>
        <v>2332202510介護予防訪問リハビリテーション</v>
      </c>
      <c r="B19751" s="489">
        <v>2332202510</v>
      </c>
      <c r="C19751" s="489" t="s">
        <v>2108</v>
      </c>
      <c r="D19751" s="489" t="s">
        <v>18341</v>
      </c>
    </row>
    <row r="19752" spans="1:4">
      <c r="A19752" s="489" t="str">
        <f t="shared" si="308"/>
        <v>2332202510介護予防訪問看護</v>
      </c>
      <c r="B19752" s="489">
        <v>2332202510</v>
      </c>
      <c r="C19752" s="489" t="s">
        <v>2103</v>
      </c>
      <c r="D19752" s="489" t="s">
        <v>18341</v>
      </c>
    </row>
    <row r="19753" spans="1:4">
      <c r="A19753" s="489" t="str">
        <f t="shared" si="308"/>
        <v>2332202510訪問リハビリテーション</v>
      </c>
      <c r="B19753" s="489">
        <v>2332202510</v>
      </c>
      <c r="C19753" s="489" t="s">
        <v>2104</v>
      </c>
      <c r="D19753" s="489" t="s">
        <v>18341</v>
      </c>
    </row>
    <row r="19754" spans="1:4">
      <c r="A19754" s="489" t="str">
        <f t="shared" si="308"/>
        <v>2332202510訪問看護</v>
      </c>
      <c r="B19754" s="489">
        <v>2332202510</v>
      </c>
      <c r="C19754" s="489" t="s">
        <v>2102</v>
      </c>
      <c r="D19754" s="489" t="s">
        <v>18341</v>
      </c>
    </row>
    <row r="19755" spans="1:4">
      <c r="A19755" s="489" t="str">
        <f t="shared" si="308"/>
        <v>2332202536介護予防訪問リハビリテーション</v>
      </c>
      <c r="B19755" s="489">
        <v>2332202536</v>
      </c>
      <c r="C19755" s="489" t="s">
        <v>2108</v>
      </c>
      <c r="D19755" s="489" t="s">
        <v>18342</v>
      </c>
    </row>
    <row r="19756" spans="1:4">
      <c r="A19756" s="489" t="str">
        <f t="shared" si="308"/>
        <v>2332202536介護予防訪問看護</v>
      </c>
      <c r="B19756" s="489">
        <v>2332202536</v>
      </c>
      <c r="C19756" s="489" t="s">
        <v>2103</v>
      </c>
      <c r="D19756" s="489" t="s">
        <v>18342</v>
      </c>
    </row>
    <row r="19757" spans="1:4">
      <c r="A19757" s="489" t="str">
        <f t="shared" si="308"/>
        <v>2332202536訪問リハビリテーション</v>
      </c>
      <c r="B19757" s="489">
        <v>2332202536</v>
      </c>
      <c r="C19757" s="489" t="s">
        <v>2104</v>
      </c>
      <c r="D19757" s="489" t="s">
        <v>18342</v>
      </c>
    </row>
    <row r="19758" spans="1:4">
      <c r="A19758" s="489" t="str">
        <f t="shared" si="308"/>
        <v>2332202536訪問看護</v>
      </c>
      <c r="B19758" s="489">
        <v>2332202536</v>
      </c>
      <c r="C19758" s="489" t="s">
        <v>2102</v>
      </c>
      <c r="D19758" s="489" t="s">
        <v>18342</v>
      </c>
    </row>
    <row r="19759" spans="1:4">
      <c r="A19759" s="489" t="str">
        <f t="shared" si="308"/>
        <v>2332202544介護予防訪問リハビリテーション</v>
      </c>
      <c r="B19759" s="489">
        <v>2332202544</v>
      </c>
      <c r="C19759" s="489" t="s">
        <v>2108</v>
      </c>
      <c r="D19759" s="489" t="s">
        <v>18343</v>
      </c>
    </row>
    <row r="19760" spans="1:4">
      <c r="A19760" s="489" t="str">
        <f t="shared" si="308"/>
        <v>2332202544介護予防訪問看護</v>
      </c>
      <c r="B19760" s="489">
        <v>2332202544</v>
      </c>
      <c r="C19760" s="489" t="s">
        <v>2103</v>
      </c>
      <c r="D19760" s="489" t="s">
        <v>18343</v>
      </c>
    </row>
    <row r="19761" spans="1:4">
      <c r="A19761" s="489" t="str">
        <f t="shared" si="308"/>
        <v>2332202544訪問リハビリテーション</v>
      </c>
      <c r="B19761" s="489">
        <v>2332202544</v>
      </c>
      <c r="C19761" s="489" t="s">
        <v>2104</v>
      </c>
      <c r="D19761" s="489" t="s">
        <v>18343</v>
      </c>
    </row>
    <row r="19762" spans="1:4">
      <c r="A19762" s="489" t="str">
        <f t="shared" si="308"/>
        <v>2332202544訪問看護</v>
      </c>
      <c r="B19762" s="489">
        <v>2332202544</v>
      </c>
      <c r="C19762" s="489" t="s">
        <v>2102</v>
      </c>
      <c r="D19762" s="489" t="s">
        <v>18343</v>
      </c>
    </row>
    <row r="19763" spans="1:4">
      <c r="A19763" s="489" t="str">
        <f t="shared" si="308"/>
        <v>2332202551介護予防訪問リハビリテーション</v>
      </c>
      <c r="B19763" s="489">
        <v>2332202551</v>
      </c>
      <c r="C19763" s="489" t="s">
        <v>2108</v>
      </c>
      <c r="D19763" s="489" t="s">
        <v>18344</v>
      </c>
    </row>
    <row r="19764" spans="1:4">
      <c r="A19764" s="489" t="str">
        <f t="shared" si="308"/>
        <v>2332202551介護予防訪問看護</v>
      </c>
      <c r="B19764" s="489">
        <v>2332202551</v>
      </c>
      <c r="C19764" s="489" t="s">
        <v>2103</v>
      </c>
      <c r="D19764" s="489" t="s">
        <v>18344</v>
      </c>
    </row>
    <row r="19765" spans="1:4">
      <c r="A19765" s="489" t="str">
        <f t="shared" si="308"/>
        <v>2332202551訪問リハビリテーション</v>
      </c>
      <c r="B19765" s="489">
        <v>2332202551</v>
      </c>
      <c r="C19765" s="489" t="s">
        <v>2104</v>
      </c>
      <c r="D19765" s="489" t="s">
        <v>18344</v>
      </c>
    </row>
    <row r="19766" spans="1:4">
      <c r="A19766" s="489" t="str">
        <f t="shared" si="308"/>
        <v>2332202551訪問看護</v>
      </c>
      <c r="B19766" s="489">
        <v>2332202551</v>
      </c>
      <c r="C19766" s="489" t="s">
        <v>2102</v>
      </c>
      <c r="D19766" s="489" t="s">
        <v>18344</v>
      </c>
    </row>
    <row r="19767" spans="1:4">
      <c r="A19767" s="489" t="str">
        <f t="shared" si="308"/>
        <v>2332202569介護予防訪問リハビリテーション</v>
      </c>
      <c r="B19767" s="489">
        <v>2332202569</v>
      </c>
      <c r="C19767" s="489" t="s">
        <v>2108</v>
      </c>
      <c r="D19767" s="489" t="s">
        <v>18345</v>
      </c>
    </row>
    <row r="19768" spans="1:4">
      <c r="A19768" s="489" t="str">
        <f t="shared" si="308"/>
        <v>2332202569介護予防訪問看護</v>
      </c>
      <c r="B19768" s="489">
        <v>2332202569</v>
      </c>
      <c r="C19768" s="489" t="s">
        <v>2103</v>
      </c>
      <c r="D19768" s="489" t="s">
        <v>18345</v>
      </c>
    </row>
    <row r="19769" spans="1:4">
      <c r="A19769" s="489" t="str">
        <f t="shared" si="308"/>
        <v>2332202569訪問リハビリテーション</v>
      </c>
      <c r="B19769" s="489">
        <v>2332202569</v>
      </c>
      <c r="C19769" s="489" t="s">
        <v>2104</v>
      </c>
      <c r="D19769" s="489" t="s">
        <v>18345</v>
      </c>
    </row>
    <row r="19770" spans="1:4">
      <c r="A19770" s="489" t="str">
        <f t="shared" si="308"/>
        <v>2332202569訪問看護</v>
      </c>
      <c r="B19770" s="489">
        <v>2332202569</v>
      </c>
      <c r="C19770" s="489" t="s">
        <v>2102</v>
      </c>
      <c r="D19770" s="489" t="s">
        <v>18345</v>
      </c>
    </row>
    <row r="19771" spans="1:4">
      <c r="A19771" s="489" t="str">
        <f t="shared" si="308"/>
        <v>2332202577介護予防訪問リハビリテーション</v>
      </c>
      <c r="B19771" s="489">
        <v>2332202577</v>
      </c>
      <c r="C19771" s="489" t="s">
        <v>2108</v>
      </c>
      <c r="D19771" s="489" t="s">
        <v>18346</v>
      </c>
    </row>
    <row r="19772" spans="1:4">
      <c r="A19772" s="489" t="str">
        <f t="shared" si="308"/>
        <v>2332202577介護予防訪問看護</v>
      </c>
      <c r="B19772" s="489">
        <v>2332202577</v>
      </c>
      <c r="C19772" s="489" t="s">
        <v>2103</v>
      </c>
      <c r="D19772" s="489" t="s">
        <v>18346</v>
      </c>
    </row>
    <row r="19773" spans="1:4">
      <c r="A19773" s="489" t="str">
        <f t="shared" si="308"/>
        <v>2332202577訪問リハビリテーション</v>
      </c>
      <c r="B19773" s="489">
        <v>2332202577</v>
      </c>
      <c r="C19773" s="489" t="s">
        <v>2104</v>
      </c>
      <c r="D19773" s="489" t="s">
        <v>18346</v>
      </c>
    </row>
    <row r="19774" spans="1:4">
      <c r="A19774" s="489" t="str">
        <f t="shared" si="308"/>
        <v>2332202577訪問看護</v>
      </c>
      <c r="B19774" s="489">
        <v>2332202577</v>
      </c>
      <c r="C19774" s="489" t="s">
        <v>2102</v>
      </c>
      <c r="D19774" s="489" t="s">
        <v>18346</v>
      </c>
    </row>
    <row r="19775" spans="1:4">
      <c r="A19775" s="489" t="str">
        <f t="shared" si="308"/>
        <v>2332202585介護予防訪問リハビリテーション</v>
      </c>
      <c r="B19775" s="489">
        <v>2332202585</v>
      </c>
      <c r="C19775" s="489" t="s">
        <v>2108</v>
      </c>
      <c r="D19775" s="489" t="s">
        <v>18347</v>
      </c>
    </row>
    <row r="19776" spans="1:4">
      <c r="A19776" s="489" t="str">
        <f t="shared" si="308"/>
        <v>2332202585介護予防訪問看護</v>
      </c>
      <c r="B19776" s="489">
        <v>2332202585</v>
      </c>
      <c r="C19776" s="489" t="s">
        <v>2103</v>
      </c>
      <c r="D19776" s="489" t="s">
        <v>18347</v>
      </c>
    </row>
    <row r="19777" spans="1:4">
      <c r="A19777" s="489" t="str">
        <f t="shared" si="308"/>
        <v>2332202585訪問リハビリテーション</v>
      </c>
      <c r="B19777" s="489">
        <v>2332202585</v>
      </c>
      <c r="C19777" s="489" t="s">
        <v>2104</v>
      </c>
      <c r="D19777" s="489" t="s">
        <v>18347</v>
      </c>
    </row>
    <row r="19778" spans="1:4">
      <c r="A19778" s="489" t="str">
        <f t="shared" ref="A19778:A19841" si="309">B19778&amp;C19778</f>
        <v>2332202585訪問看護</v>
      </c>
      <c r="B19778" s="489">
        <v>2332202585</v>
      </c>
      <c r="C19778" s="489" t="s">
        <v>2102</v>
      </c>
      <c r="D19778" s="489" t="s">
        <v>18347</v>
      </c>
    </row>
    <row r="19779" spans="1:4">
      <c r="A19779" s="489" t="str">
        <f t="shared" si="309"/>
        <v>2332202593介護予防訪問リハビリテーション</v>
      </c>
      <c r="B19779" s="489">
        <v>2332202593</v>
      </c>
      <c r="C19779" s="489" t="s">
        <v>2108</v>
      </c>
      <c r="D19779" s="489" t="s">
        <v>18348</v>
      </c>
    </row>
    <row r="19780" spans="1:4">
      <c r="A19780" s="489" t="str">
        <f t="shared" si="309"/>
        <v>2332202593介護予防訪問看護</v>
      </c>
      <c r="B19780" s="489">
        <v>2332202593</v>
      </c>
      <c r="C19780" s="489" t="s">
        <v>2103</v>
      </c>
      <c r="D19780" s="489" t="s">
        <v>18348</v>
      </c>
    </row>
    <row r="19781" spans="1:4">
      <c r="A19781" s="489" t="str">
        <f t="shared" si="309"/>
        <v>2332202593訪問リハビリテーション</v>
      </c>
      <c r="B19781" s="489">
        <v>2332202593</v>
      </c>
      <c r="C19781" s="489" t="s">
        <v>2104</v>
      </c>
      <c r="D19781" s="489" t="s">
        <v>18348</v>
      </c>
    </row>
    <row r="19782" spans="1:4">
      <c r="A19782" s="489" t="str">
        <f t="shared" si="309"/>
        <v>2332202593訪問看護</v>
      </c>
      <c r="B19782" s="489">
        <v>2332202593</v>
      </c>
      <c r="C19782" s="489" t="s">
        <v>2102</v>
      </c>
      <c r="D19782" s="489" t="s">
        <v>18348</v>
      </c>
    </row>
    <row r="19783" spans="1:4">
      <c r="A19783" s="489" t="str">
        <f t="shared" si="309"/>
        <v>2332202601介護予防訪問リハビリテーション</v>
      </c>
      <c r="B19783" s="489">
        <v>2332202601</v>
      </c>
      <c r="C19783" s="489" t="s">
        <v>2108</v>
      </c>
      <c r="D19783" s="489" t="s">
        <v>18349</v>
      </c>
    </row>
    <row r="19784" spans="1:4">
      <c r="A19784" s="489" t="str">
        <f t="shared" si="309"/>
        <v>2332202601介護予防訪問看護</v>
      </c>
      <c r="B19784" s="489">
        <v>2332202601</v>
      </c>
      <c r="C19784" s="489" t="s">
        <v>2103</v>
      </c>
      <c r="D19784" s="489" t="s">
        <v>18349</v>
      </c>
    </row>
    <row r="19785" spans="1:4">
      <c r="A19785" s="489" t="str">
        <f t="shared" si="309"/>
        <v>2332202601訪問リハビリテーション</v>
      </c>
      <c r="B19785" s="489">
        <v>2332202601</v>
      </c>
      <c r="C19785" s="489" t="s">
        <v>2104</v>
      </c>
      <c r="D19785" s="489" t="s">
        <v>18349</v>
      </c>
    </row>
    <row r="19786" spans="1:4">
      <c r="A19786" s="489" t="str">
        <f t="shared" si="309"/>
        <v>2332202601訪問看護</v>
      </c>
      <c r="B19786" s="489">
        <v>2332202601</v>
      </c>
      <c r="C19786" s="489" t="s">
        <v>2102</v>
      </c>
      <c r="D19786" s="489" t="s">
        <v>18349</v>
      </c>
    </row>
    <row r="19787" spans="1:4">
      <c r="A19787" s="489" t="str">
        <f t="shared" si="309"/>
        <v>2332202619介護予防訪問リハビリテーション</v>
      </c>
      <c r="B19787" s="489">
        <v>2332202619</v>
      </c>
      <c r="C19787" s="489" t="s">
        <v>2108</v>
      </c>
      <c r="D19787" s="489" t="s">
        <v>18350</v>
      </c>
    </row>
    <row r="19788" spans="1:4">
      <c r="A19788" s="489" t="str">
        <f t="shared" si="309"/>
        <v>2332202619介護予防訪問看護</v>
      </c>
      <c r="B19788" s="489">
        <v>2332202619</v>
      </c>
      <c r="C19788" s="489" t="s">
        <v>2103</v>
      </c>
      <c r="D19788" s="489" t="s">
        <v>18350</v>
      </c>
    </row>
    <row r="19789" spans="1:4">
      <c r="A19789" s="489" t="str">
        <f t="shared" si="309"/>
        <v>2332202619訪問リハビリテーション</v>
      </c>
      <c r="B19789" s="489">
        <v>2332202619</v>
      </c>
      <c r="C19789" s="489" t="s">
        <v>2104</v>
      </c>
      <c r="D19789" s="489" t="s">
        <v>18350</v>
      </c>
    </row>
    <row r="19790" spans="1:4">
      <c r="A19790" s="489" t="str">
        <f t="shared" si="309"/>
        <v>2332202619訪問看護</v>
      </c>
      <c r="B19790" s="489">
        <v>2332202619</v>
      </c>
      <c r="C19790" s="489" t="s">
        <v>2102</v>
      </c>
      <c r="D19790" s="489" t="s">
        <v>18350</v>
      </c>
    </row>
    <row r="19791" spans="1:4">
      <c r="A19791" s="489" t="str">
        <f t="shared" si="309"/>
        <v>2332202627介護予防訪問リハビリテーション</v>
      </c>
      <c r="B19791" s="489">
        <v>2332202627</v>
      </c>
      <c r="C19791" s="489" t="s">
        <v>2108</v>
      </c>
      <c r="D19791" s="489" t="s">
        <v>18351</v>
      </c>
    </row>
    <row r="19792" spans="1:4">
      <c r="A19792" s="489" t="str">
        <f t="shared" si="309"/>
        <v>2332202627介護予防訪問看護</v>
      </c>
      <c r="B19792" s="489">
        <v>2332202627</v>
      </c>
      <c r="C19792" s="489" t="s">
        <v>2103</v>
      </c>
      <c r="D19792" s="489" t="s">
        <v>18351</v>
      </c>
    </row>
    <row r="19793" spans="1:4">
      <c r="A19793" s="489" t="str">
        <f t="shared" si="309"/>
        <v>2332202627訪問リハビリテーション</v>
      </c>
      <c r="B19793" s="489">
        <v>2332202627</v>
      </c>
      <c r="C19793" s="489" t="s">
        <v>2104</v>
      </c>
      <c r="D19793" s="489" t="s">
        <v>18351</v>
      </c>
    </row>
    <row r="19794" spans="1:4">
      <c r="A19794" s="489" t="str">
        <f t="shared" si="309"/>
        <v>2332202627訪問看護</v>
      </c>
      <c r="B19794" s="489">
        <v>2332202627</v>
      </c>
      <c r="C19794" s="489" t="s">
        <v>2102</v>
      </c>
      <c r="D19794" s="489" t="s">
        <v>18351</v>
      </c>
    </row>
    <row r="19795" spans="1:4">
      <c r="A19795" s="489" t="str">
        <f t="shared" si="309"/>
        <v>2332202635介護予防訪問リハビリテーション</v>
      </c>
      <c r="B19795" s="489">
        <v>2332202635</v>
      </c>
      <c r="C19795" s="489" t="s">
        <v>2108</v>
      </c>
      <c r="D19795" s="489" t="s">
        <v>18352</v>
      </c>
    </row>
    <row r="19796" spans="1:4">
      <c r="A19796" s="489" t="str">
        <f t="shared" si="309"/>
        <v>2332202635介護予防訪問看護</v>
      </c>
      <c r="B19796" s="489">
        <v>2332202635</v>
      </c>
      <c r="C19796" s="489" t="s">
        <v>2103</v>
      </c>
      <c r="D19796" s="489" t="s">
        <v>18352</v>
      </c>
    </row>
    <row r="19797" spans="1:4">
      <c r="A19797" s="489" t="str">
        <f t="shared" si="309"/>
        <v>2332202635訪問リハビリテーション</v>
      </c>
      <c r="B19797" s="489">
        <v>2332202635</v>
      </c>
      <c r="C19797" s="489" t="s">
        <v>2104</v>
      </c>
      <c r="D19797" s="489" t="s">
        <v>18352</v>
      </c>
    </row>
    <row r="19798" spans="1:4">
      <c r="A19798" s="489" t="str">
        <f t="shared" si="309"/>
        <v>2332202635訪問看護</v>
      </c>
      <c r="B19798" s="489">
        <v>2332202635</v>
      </c>
      <c r="C19798" s="489" t="s">
        <v>2102</v>
      </c>
      <c r="D19798" s="489" t="s">
        <v>18352</v>
      </c>
    </row>
    <row r="19799" spans="1:4">
      <c r="A19799" s="489" t="str">
        <f t="shared" si="309"/>
        <v>2332202643介護予防訪問リハビリテーション</v>
      </c>
      <c r="B19799" s="489">
        <v>2332202643</v>
      </c>
      <c r="C19799" s="489" t="s">
        <v>2108</v>
      </c>
      <c r="D19799" s="489" t="s">
        <v>18353</v>
      </c>
    </row>
    <row r="19800" spans="1:4">
      <c r="A19800" s="489" t="str">
        <f t="shared" si="309"/>
        <v>2332202643介護予防訪問看護</v>
      </c>
      <c r="B19800" s="489">
        <v>2332202643</v>
      </c>
      <c r="C19800" s="489" t="s">
        <v>2103</v>
      </c>
      <c r="D19800" s="489" t="s">
        <v>18353</v>
      </c>
    </row>
    <row r="19801" spans="1:4">
      <c r="A19801" s="489" t="str">
        <f t="shared" si="309"/>
        <v>2332202643訪問リハビリテーション</v>
      </c>
      <c r="B19801" s="489">
        <v>2332202643</v>
      </c>
      <c r="C19801" s="489" t="s">
        <v>2104</v>
      </c>
      <c r="D19801" s="489" t="s">
        <v>18353</v>
      </c>
    </row>
    <row r="19802" spans="1:4">
      <c r="A19802" s="489" t="str">
        <f t="shared" si="309"/>
        <v>2332202643訪問看護</v>
      </c>
      <c r="B19802" s="489">
        <v>2332202643</v>
      </c>
      <c r="C19802" s="489" t="s">
        <v>2102</v>
      </c>
      <c r="D19802" s="489" t="s">
        <v>18353</v>
      </c>
    </row>
    <row r="19803" spans="1:4">
      <c r="A19803" s="489" t="str">
        <f t="shared" si="309"/>
        <v>2332202650介護予防訪問リハビリテーション</v>
      </c>
      <c r="B19803" s="489">
        <v>2332202650</v>
      </c>
      <c r="C19803" s="489" t="s">
        <v>2108</v>
      </c>
      <c r="D19803" s="489" t="s">
        <v>18351</v>
      </c>
    </row>
    <row r="19804" spans="1:4">
      <c r="A19804" s="489" t="str">
        <f t="shared" si="309"/>
        <v>2332202650介護予防訪問看護</v>
      </c>
      <c r="B19804" s="489">
        <v>2332202650</v>
      </c>
      <c r="C19804" s="489" t="s">
        <v>2103</v>
      </c>
      <c r="D19804" s="489" t="s">
        <v>18351</v>
      </c>
    </row>
    <row r="19805" spans="1:4">
      <c r="A19805" s="489" t="str">
        <f t="shared" si="309"/>
        <v>2332202650訪問リハビリテーション</v>
      </c>
      <c r="B19805" s="489">
        <v>2332202650</v>
      </c>
      <c r="C19805" s="489" t="s">
        <v>2104</v>
      </c>
      <c r="D19805" s="489" t="s">
        <v>18351</v>
      </c>
    </row>
    <row r="19806" spans="1:4">
      <c r="A19806" s="489" t="str">
        <f t="shared" si="309"/>
        <v>2332202650訪問看護</v>
      </c>
      <c r="B19806" s="489">
        <v>2332202650</v>
      </c>
      <c r="C19806" s="489" t="s">
        <v>2102</v>
      </c>
      <c r="D19806" s="489" t="s">
        <v>18351</v>
      </c>
    </row>
    <row r="19807" spans="1:4">
      <c r="A19807" s="489" t="str">
        <f t="shared" si="309"/>
        <v>2332202668介護予防訪問リハビリテーション</v>
      </c>
      <c r="B19807" s="489">
        <v>2332202668</v>
      </c>
      <c r="C19807" s="489" t="s">
        <v>2108</v>
      </c>
      <c r="D19807" s="489" t="s">
        <v>18354</v>
      </c>
    </row>
    <row r="19808" spans="1:4">
      <c r="A19808" s="489" t="str">
        <f t="shared" si="309"/>
        <v>2332202668介護予防訪問看護</v>
      </c>
      <c r="B19808" s="489">
        <v>2332202668</v>
      </c>
      <c r="C19808" s="489" t="s">
        <v>2103</v>
      </c>
      <c r="D19808" s="489" t="s">
        <v>18354</v>
      </c>
    </row>
    <row r="19809" spans="1:4">
      <c r="A19809" s="489" t="str">
        <f t="shared" si="309"/>
        <v>2332202668訪問リハビリテーション</v>
      </c>
      <c r="B19809" s="489">
        <v>2332202668</v>
      </c>
      <c r="C19809" s="489" t="s">
        <v>2104</v>
      </c>
      <c r="D19809" s="489" t="s">
        <v>18354</v>
      </c>
    </row>
    <row r="19810" spans="1:4">
      <c r="A19810" s="489" t="str">
        <f t="shared" si="309"/>
        <v>2332202668訪問看護</v>
      </c>
      <c r="B19810" s="489">
        <v>2332202668</v>
      </c>
      <c r="C19810" s="489" t="s">
        <v>2102</v>
      </c>
      <c r="D19810" s="489" t="s">
        <v>18354</v>
      </c>
    </row>
    <row r="19811" spans="1:4">
      <c r="A19811" s="489" t="str">
        <f t="shared" si="309"/>
        <v>2332202676介護予防訪問リハビリテーション</v>
      </c>
      <c r="B19811" s="489">
        <v>2332202676</v>
      </c>
      <c r="C19811" s="489" t="s">
        <v>2108</v>
      </c>
      <c r="D19811" s="489" t="s">
        <v>18355</v>
      </c>
    </row>
    <row r="19812" spans="1:4">
      <c r="A19812" s="489" t="str">
        <f t="shared" si="309"/>
        <v>2332202676介護予防訪問看護</v>
      </c>
      <c r="B19812" s="489">
        <v>2332202676</v>
      </c>
      <c r="C19812" s="489" t="s">
        <v>2103</v>
      </c>
      <c r="D19812" s="489" t="s">
        <v>18355</v>
      </c>
    </row>
    <row r="19813" spans="1:4">
      <c r="A19813" s="489" t="str">
        <f t="shared" si="309"/>
        <v>2332202676訪問リハビリテーション</v>
      </c>
      <c r="B19813" s="489">
        <v>2332202676</v>
      </c>
      <c r="C19813" s="489" t="s">
        <v>2104</v>
      </c>
      <c r="D19813" s="489" t="s">
        <v>18355</v>
      </c>
    </row>
    <row r="19814" spans="1:4">
      <c r="A19814" s="489" t="str">
        <f t="shared" si="309"/>
        <v>2332202676訪問看護</v>
      </c>
      <c r="B19814" s="489">
        <v>2332202676</v>
      </c>
      <c r="C19814" s="489" t="s">
        <v>2102</v>
      </c>
      <c r="D19814" s="489" t="s">
        <v>18355</v>
      </c>
    </row>
    <row r="19815" spans="1:4">
      <c r="A19815" s="489" t="str">
        <f t="shared" si="309"/>
        <v>2332202700介護予防訪問リハビリテーション</v>
      </c>
      <c r="B19815" s="489">
        <v>2332202700</v>
      </c>
      <c r="C19815" s="489" t="s">
        <v>2108</v>
      </c>
      <c r="D19815" s="489" t="s">
        <v>18356</v>
      </c>
    </row>
    <row r="19816" spans="1:4">
      <c r="A19816" s="489" t="str">
        <f t="shared" si="309"/>
        <v>2332202700介護予防訪問看護</v>
      </c>
      <c r="B19816" s="489">
        <v>2332202700</v>
      </c>
      <c r="C19816" s="489" t="s">
        <v>2103</v>
      </c>
      <c r="D19816" s="489" t="s">
        <v>18356</v>
      </c>
    </row>
    <row r="19817" spans="1:4">
      <c r="A19817" s="489" t="str">
        <f t="shared" si="309"/>
        <v>2332202700訪問リハビリテーション</v>
      </c>
      <c r="B19817" s="489">
        <v>2332202700</v>
      </c>
      <c r="C19817" s="489" t="s">
        <v>2104</v>
      </c>
      <c r="D19817" s="489" t="s">
        <v>18356</v>
      </c>
    </row>
    <row r="19818" spans="1:4">
      <c r="A19818" s="489" t="str">
        <f t="shared" si="309"/>
        <v>2332202700訪問看護</v>
      </c>
      <c r="B19818" s="489">
        <v>2332202700</v>
      </c>
      <c r="C19818" s="489" t="s">
        <v>2102</v>
      </c>
      <c r="D19818" s="489" t="s">
        <v>18356</v>
      </c>
    </row>
    <row r="19819" spans="1:4">
      <c r="A19819" s="489" t="str">
        <f t="shared" si="309"/>
        <v>2332202726介護予防訪問リハビリテーション</v>
      </c>
      <c r="B19819" s="489">
        <v>2332202726</v>
      </c>
      <c r="C19819" s="489" t="s">
        <v>2108</v>
      </c>
      <c r="D19819" s="489" t="s">
        <v>18357</v>
      </c>
    </row>
    <row r="19820" spans="1:4">
      <c r="A19820" s="489" t="str">
        <f t="shared" si="309"/>
        <v>2332202726介護予防訪問看護</v>
      </c>
      <c r="B19820" s="489">
        <v>2332202726</v>
      </c>
      <c r="C19820" s="489" t="s">
        <v>2103</v>
      </c>
      <c r="D19820" s="489" t="s">
        <v>18357</v>
      </c>
    </row>
    <row r="19821" spans="1:4">
      <c r="A19821" s="489" t="str">
        <f t="shared" si="309"/>
        <v>2332202726訪問リハビリテーション</v>
      </c>
      <c r="B19821" s="489">
        <v>2332202726</v>
      </c>
      <c r="C19821" s="489" t="s">
        <v>2104</v>
      </c>
      <c r="D19821" s="489" t="s">
        <v>18357</v>
      </c>
    </row>
    <row r="19822" spans="1:4">
      <c r="A19822" s="489" t="str">
        <f t="shared" si="309"/>
        <v>2332202726訪問看護</v>
      </c>
      <c r="B19822" s="489">
        <v>2332202726</v>
      </c>
      <c r="C19822" s="489" t="s">
        <v>2102</v>
      </c>
      <c r="D19822" s="489" t="s">
        <v>18357</v>
      </c>
    </row>
    <row r="19823" spans="1:4">
      <c r="A19823" s="489" t="str">
        <f t="shared" si="309"/>
        <v>2332202734介護予防訪問リハビリテーション</v>
      </c>
      <c r="B19823" s="489">
        <v>2332202734</v>
      </c>
      <c r="C19823" s="489" t="s">
        <v>2108</v>
      </c>
      <c r="D19823" s="489" t="s">
        <v>18358</v>
      </c>
    </row>
    <row r="19824" spans="1:4">
      <c r="A19824" s="489" t="str">
        <f t="shared" si="309"/>
        <v>2332202734介護予防訪問看護</v>
      </c>
      <c r="B19824" s="489">
        <v>2332202734</v>
      </c>
      <c r="C19824" s="489" t="s">
        <v>2103</v>
      </c>
      <c r="D19824" s="489" t="s">
        <v>18358</v>
      </c>
    </row>
    <row r="19825" spans="1:4">
      <c r="A19825" s="489" t="str">
        <f t="shared" si="309"/>
        <v>2332202734訪問リハビリテーション</v>
      </c>
      <c r="B19825" s="489">
        <v>2332202734</v>
      </c>
      <c r="C19825" s="489" t="s">
        <v>2104</v>
      </c>
      <c r="D19825" s="489" t="s">
        <v>18358</v>
      </c>
    </row>
    <row r="19826" spans="1:4">
      <c r="A19826" s="489" t="str">
        <f t="shared" si="309"/>
        <v>2332202734訪問看護</v>
      </c>
      <c r="B19826" s="489">
        <v>2332202734</v>
      </c>
      <c r="C19826" s="489" t="s">
        <v>2102</v>
      </c>
      <c r="D19826" s="489" t="s">
        <v>18358</v>
      </c>
    </row>
    <row r="19827" spans="1:4">
      <c r="A19827" s="489" t="str">
        <f t="shared" si="309"/>
        <v>2332202742介護予防訪問リハビリテーション</v>
      </c>
      <c r="B19827" s="489">
        <v>2332202742</v>
      </c>
      <c r="C19827" s="489" t="s">
        <v>2108</v>
      </c>
      <c r="D19827" s="489" t="s">
        <v>18359</v>
      </c>
    </row>
    <row r="19828" spans="1:4">
      <c r="A19828" s="489" t="str">
        <f t="shared" si="309"/>
        <v>2332202742介護予防訪問看護</v>
      </c>
      <c r="B19828" s="489">
        <v>2332202742</v>
      </c>
      <c r="C19828" s="489" t="s">
        <v>2103</v>
      </c>
      <c r="D19828" s="489" t="s">
        <v>18359</v>
      </c>
    </row>
    <row r="19829" spans="1:4">
      <c r="A19829" s="489" t="str">
        <f t="shared" si="309"/>
        <v>2332202742訪問リハビリテーション</v>
      </c>
      <c r="B19829" s="489">
        <v>2332202742</v>
      </c>
      <c r="C19829" s="489" t="s">
        <v>2104</v>
      </c>
      <c r="D19829" s="489" t="s">
        <v>18359</v>
      </c>
    </row>
    <row r="19830" spans="1:4">
      <c r="A19830" s="489" t="str">
        <f t="shared" si="309"/>
        <v>2332202742訪問看護</v>
      </c>
      <c r="B19830" s="489">
        <v>2332202742</v>
      </c>
      <c r="C19830" s="489" t="s">
        <v>2102</v>
      </c>
      <c r="D19830" s="489" t="s">
        <v>18359</v>
      </c>
    </row>
    <row r="19831" spans="1:4">
      <c r="A19831" s="489" t="str">
        <f t="shared" si="309"/>
        <v>2332202759介護予防訪問リハビリテーション</v>
      </c>
      <c r="B19831" s="489">
        <v>2332202759</v>
      </c>
      <c r="C19831" s="489" t="s">
        <v>2108</v>
      </c>
      <c r="D19831" s="489" t="s">
        <v>18360</v>
      </c>
    </row>
    <row r="19832" spans="1:4">
      <c r="A19832" s="489" t="str">
        <f t="shared" si="309"/>
        <v>2332202759介護予防訪問看護</v>
      </c>
      <c r="B19832" s="489">
        <v>2332202759</v>
      </c>
      <c r="C19832" s="489" t="s">
        <v>2103</v>
      </c>
      <c r="D19832" s="489" t="s">
        <v>18360</v>
      </c>
    </row>
    <row r="19833" spans="1:4">
      <c r="A19833" s="489" t="str">
        <f t="shared" si="309"/>
        <v>2332202759訪問リハビリテーション</v>
      </c>
      <c r="B19833" s="489">
        <v>2332202759</v>
      </c>
      <c r="C19833" s="489" t="s">
        <v>2104</v>
      </c>
      <c r="D19833" s="489" t="s">
        <v>18360</v>
      </c>
    </row>
    <row r="19834" spans="1:4">
      <c r="A19834" s="489" t="str">
        <f t="shared" si="309"/>
        <v>2332202759訪問看護</v>
      </c>
      <c r="B19834" s="489">
        <v>2332202759</v>
      </c>
      <c r="C19834" s="489" t="s">
        <v>2102</v>
      </c>
      <c r="D19834" s="489" t="s">
        <v>18360</v>
      </c>
    </row>
    <row r="19835" spans="1:4">
      <c r="A19835" s="489" t="str">
        <f t="shared" si="309"/>
        <v>2332202775介護予防訪問リハビリテーション</v>
      </c>
      <c r="B19835" s="489">
        <v>2332202775</v>
      </c>
      <c r="C19835" s="489" t="s">
        <v>2108</v>
      </c>
      <c r="D19835" s="489" t="s">
        <v>18361</v>
      </c>
    </row>
    <row r="19836" spans="1:4">
      <c r="A19836" s="489" t="str">
        <f t="shared" si="309"/>
        <v>2332202775介護予防訪問看護</v>
      </c>
      <c r="B19836" s="489">
        <v>2332202775</v>
      </c>
      <c r="C19836" s="489" t="s">
        <v>2103</v>
      </c>
      <c r="D19836" s="489" t="s">
        <v>18361</v>
      </c>
    </row>
    <row r="19837" spans="1:4">
      <c r="A19837" s="489" t="str">
        <f t="shared" si="309"/>
        <v>2332202775訪問リハビリテーション</v>
      </c>
      <c r="B19837" s="489">
        <v>2332202775</v>
      </c>
      <c r="C19837" s="489" t="s">
        <v>2104</v>
      </c>
      <c r="D19837" s="489" t="s">
        <v>18361</v>
      </c>
    </row>
    <row r="19838" spans="1:4">
      <c r="A19838" s="489" t="str">
        <f t="shared" si="309"/>
        <v>2332202775訪問看護</v>
      </c>
      <c r="B19838" s="489">
        <v>2332202775</v>
      </c>
      <c r="C19838" s="489" t="s">
        <v>2102</v>
      </c>
      <c r="D19838" s="489" t="s">
        <v>18361</v>
      </c>
    </row>
    <row r="19839" spans="1:4">
      <c r="A19839" s="489" t="str">
        <f t="shared" si="309"/>
        <v>2332202783介護予防訪問リハビリテーション</v>
      </c>
      <c r="B19839" s="489">
        <v>2332202783</v>
      </c>
      <c r="C19839" s="489" t="s">
        <v>2108</v>
      </c>
      <c r="D19839" s="489" t="s">
        <v>18362</v>
      </c>
    </row>
    <row r="19840" spans="1:4">
      <c r="A19840" s="489" t="str">
        <f t="shared" si="309"/>
        <v>2332202783介護予防訪問看護</v>
      </c>
      <c r="B19840" s="489">
        <v>2332202783</v>
      </c>
      <c r="C19840" s="489" t="s">
        <v>2103</v>
      </c>
      <c r="D19840" s="489" t="s">
        <v>18362</v>
      </c>
    </row>
    <row r="19841" spans="1:4">
      <c r="A19841" s="489" t="str">
        <f t="shared" si="309"/>
        <v>2332202783訪問リハビリテーション</v>
      </c>
      <c r="B19841" s="489">
        <v>2332202783</v>
      </c>
      <c r="C19841" s="489" t="s">
        <v>2104</v>
      </c>
      <c r="D19841" s="489" t="s">
        <v>18362</v>
      </c>
    </row>
    <row r="19842" spans="1:4">
      <c r="A19842" s="489" t="str">
        <f t="shared" ref="A19842:A19905" si="310">B19842&amp;C19842</f>
        <v>2332202783訪問看護</v>
      </c>
      <c r="B19842" s="489">
        <v>2332202783</v>
      </c>
      <c r="C19842" s="489" t="s">
        <v>2102</v>
      </c>
      <c r="D19842" s="489" t="s">
        <v>18362</v>
      </c>
    </row>
    <row r="19843" spans="1:4">
      <c r="A19843" s="489" t="str">
        <f t="shared" si="310"/>
        <v>2332202791介護予防訪問リハビリテーション</v>
      </c>
      <c r="B19843" s="489">
        <v>2332202791</v>
      </c>
      <c r="C19843" s="489" t="s">
        <v>2108</v>
      </c>
      <c r="D19843" s="489" t="s">
        <v>18363</v>
      </c>
    </row>
    <row r="19844" spans="1:4">
      <c r="A19844" s="489" t="str">
        <f t="shared" si="310"/>
        <v>2332202791介護予防訪問看護</v>
      </c>
      <c r="B19844" s="489">
        <v>2332202791</v>
      </c>
      <c r="C19844" s="489" t="s">
        <v>2103</v>
      </c>
      <c r="D19844" s="489" t="s">
        <v>18363</v>
      </c>
    </row>
    <row r="19845" spans="1:4">
      <c r="A19845" s="489" t="str">
        <f t="shared" si="310"/>
        <v>2332202791訪問リハビリテーション</v>
      </c>
      <c r="B19845" s="489">
        <v>2332202791</v>
      </c>
      <c r="C19845" s="489" t="s">
        <v>2104</v>
      </c>
      <c r="D19845" s="489" t="s">
        <v>18363</v>
      </c>
    </row>
    <row r="19846" spans="1:4">
      <c r="A19846" s="489" t="str">
        <f t="shared" si="310"/>
        <v>2332202791訪問看護</v>
      </c>
      <c r="B19846" s="489">
        <v>2332202791</v>
      </c>
      <c r="C19846" s="489" t="s">
        <v>2102</v>
      </c>
      <c r="D19846" s="489" t="s">
        <v>18363</v>
      </c>
    </row>
    <row r="19847" spans="1:4">
      <c r="A19847" s="489" t="str">
        <f t="shared" si="310"/>
        <v>2332202817介護予防訪問リハビリテーション</v>
      </c>
      <c r="B19847" s="489">
        <v>2332202817</v>
      </c>
      <c r="C19847" s="489" t="s">
        <v>2108</v>
      </c>
      <c r="D19847" s="489" t="s">
        <v>18364</v>
      </c>
    </row>
    <row r="19848" spans="1:4">
      <c r="A19848" s="489" t="str">
        <f t="shared" si="310"/>
        <v>2332202817介護予防訪問看護</v>
      </c>
      <c r="B19848" s="489">
        <v>2332202817</v>
      </c>
      <c r="C19848" s="489" t="s">
        <v>2103</v>
      </c>
      <c r="D19848" s="489" t="s">
        <v>18364</v>
      </c>
    </row>
    <row r="19849" spans="1:4">
      <c r="A19849" s="489" t="str">
        <f t="shared" si="310"/>
        <v>2332202817訪問リハビリテーション</v>
      </c>
      <c r="B19849" s="489">
        <v>2332202817</v>
      </c>
      <c r="C19849" s="489" t="s">
        <v>2104</v>
      </c>
      <c r="D19849" s="489" t="s">
        <v>18364</v>
      </c>
    </row>
    <row r="19850" spans="1:4">
      <c r="A19850" s="489" t="str">
        <f t="shared" si="310"/>
        <v>2332202817訪問看護</v>
      </c>
      <c r="B19850" s="489">
        <v>2332202817</v>
      </c>
      <c r="C19850" s="489" t="s">
        <v>2102</v>
      </c>
      <c r="D19850" s="489" t="s">
        <v>18364</v>
      </c>
    </row>
    <row r="19851" spans="1:4">
      <c r="A19851" s="489" t="str">
        <f t="shared" si="310"/>
        <v>2332202825介護予防訪問リハビリテーション</v>
      </c>
      <c r="B19851" s="489">
        <v>2332202825</v>
      </c>
      <c r="C19851" s="489" t="s">
        <v>2108</v>
      </c>
      <c r="D19851" s="489" t="s">
        <v>18365</v>
      </c>
    </row>
    <row r="19852" spans="1:4">
      <c r="A19852" s="489" t="str">
        <f t="shared" si="310"/>
        <v>2332202825介護予防訪問看護</v>
      </c>
      <c r="B19852" s="489">
        <v>2332202825</v>
      </c>
      <c r="C19852" s="489" t="s">
        <v>2103</v>
      </c>
      <c r="D19852" s="489" t="s">
        <v>18365</v>
      </c>
    </row>
    <row r="19853" spans="1:4">
      <c r="A19853" s="489" t="str">
        <f t="shared" si="310"/>
        <v>2332202825訪問リハビリテーション</v>
      </c>
      <c r="B19853" s="489">
        <v>2332202825</v>
      </c>
      <c r="C19853" s="489" t="s">
        <v>2104</v>
      </c>
      <c r="D19853" s="489" t="s">
        <v>18365</v>
      </c>
    </row>
    <row r="19854" spans="1:4">
      <c r="A19854" s="489" t="str">
        <f t="shared" si="310"/>
        <v>2332202825訪問看護</v>
      </c>
      <c r="B19854" s="489">
        <v>2332202825</v>
      </c>
      <c r="C19854" s="489" t="s">
        <v>2102</v>
      </c>
      <c r="D19854" s="489" t="s">
        <v>18365</v>
      </c>
    </row>
    <row r="19855" spans="1:4">
      <c r="A19855" s="489" t="str">
        <f t="shared" si="310"/>
        <v>2332202841介護予防訪問リハビリテーション</v>
      </c>
      <c r="B19855" s="489">
        <v>2332202841</v>
      </c>
      <c r="C19855" s="489" t="s">
        <v>2108</v>
      </c>
      <c r="D19855" s="489" t="s">
        <v>18366</v>
      </c>
    </row>
    <row r="19856" spans="1:4">
      <c r="A19856" s="489" t="str">
        <f t="shared" si="310"/>
        <v>2332202841介護予防訪問看護</v>
      </c>
      <c r="B19856" s="489">
        <v>2332202841</v>
      </c>
      <c r="C19856" s="489" t="s">
        <v>2103</v>
      </c>
      <c r="D19856" s="489" t="s">
        <v>18366</v>
      </c>
    </row>
    <row r="19857" spans="1:4">
      <c r="A19857" s="489" t="str">
        <f t="shared" si="310"/>
        <v>2332202841訪問リハビリテーション</v>
      </c>
      <c r="B19857" s="489">
        <v>2332202841</v>
      </c>
      <c r="C19857" s="489" t="s">
        <v>2104</v>
      </c>
      <c r="D19857" s="489" t="s">
        <v>18366</v>
      </c>
    </row>
    <row r="19858" spans="1:4">
      <c r="A19858" s="489" t="str">
        <f t="shared" si="310"/>
        <v>2332202841訪問看護</v>
      </c>
      <c r="B19858" s="489">
        <v>2332202841</v>
      </c>
      <c r="C19858" s="489" t="s">
        <v>2102</v>
      </c>
      <c r="D19858" s="489" t="s">
        <v>18366</v>
      </c>
    </row>
    <row r="19859" spans="1:4">
      <c r="A19859" s="489" t="str">
        <f t="shared" si="310"/>
        <v>2332202858介護予防訪問リハビリテーション</v>
      </c>
      <c r="B19859" s="489">
        <v>2332202858</v>
      </c>
      <c r="C19859" s="489" t="s">
        <v>2108</v>
      </c>
      <c r="D19859" s="489" t="s">
        <v>18367</v>
      </c>
    </row>
    <row r="19860" spans="1:4">
      <c r="A19860" s="489" t="str">
        <f t="shared" si="310"/>
        <v>2332202858介護予防訪問看護</v>
      </c>
      <c r="B19860" s="489">
        <v>2332202858</v>
      </c>
      <c r="C19860" s="489" t="s">
        <v>2103</v>
      </c>
      <c r="D19860" s="489" t="s">
        <v>18367</v>
      </c>
    </row>
    <row r="19861" spans="1:4">
      <c r="A19861" s="489" t="str">
        <f t="shared" si="310"/>
        <v>2332202858訪問リハビリテーション</v>
      </c>
      <c r="B19861" s="489">
        <v>2332202858</v>
      </c>
      <c r="C19861" s="489" t="s">
        <v>2104</v>
      </c>
      <c r="D19861" s="489" t="s">
        <v>18367</v>
      </c>
    </row>
    <row r="19862" spans="1:4">
      <c r="A19862" s="489" t="str">
        <f t="shared" si="310"/>
        <v>2332202858訪問看護</v>
      </c>
      <c r="B19862" s="489">
        <v>2332202858</v>
      </c>
      <c r="C19862" s="489" t="s">
        <v>2102</v>
      </c>
      <c r="D19862" s="489" t="s">
        <v>18367</v>
      </c>
    </row>
    <row r="19863" spans="1:4">
      <c r="A19863" s="489" t="str">
        <f t="shared" si="310"/>
        <v>2332202866介護予防訪問リハビリテーション</v>
      </c>
      <c r="B19863" s="489">
        <v>2332202866</v>
      </c>
      <c r="C19863" s="489" t="s">
        <v>2108</v>
      </c>
      <c r="D19863" s="489" t="s">
        <v>18368</v>
      </c>
    </row>
    <row r="19864" spans="1:4">
      <c r="A19864" s="489" t="str">
        <f t="shared" si="310"/>
        <v>2332202866介護予防訪問看護</v>
      </c>
      <c r="B19864" s="489">
        <v>2332202866</v>
      </c>
      <c r="C19864" s="489" t="s">
        <v>2103</v>
      </c>
      <c r="D19864" s="489" t="s">
        <v>18368</v>
      </c>
    </row>
    <row r="19865" spans="1:4">
      <c r="A19865" s="489" t="str">
        <f t="shared" si="310"/>
        <v>2332202866訪問リハビリテーション</v>
      </c>
      <c r="B19865" s="489">
        <v>2332202866</v>
      </c>
      <c r="C19865" s="489" t="s">
        <v>2104</v>
      </c>
      <c r="D19865" s="489" t="s">
        <v>18368</v>
      </c>
    </row>
    <row r="19866" spans="1:4">
      <c r="A19866" s="489" t="str">
        <f t="shared" si="310"/>
        <v>2332202866訪問看護</v>
      </c>
      <c r="B19866" s="489">
        <v>2332202866</v>
      </c>
      <c r="C19866" s="489" t="s">
        <v>2102</v>
      </c>
      <c r="D19866" s="489" t="s">
        <v>18368</v>
      </c>
    </row>
    <row r="19867" spans="1:4">
      <c r="A19867" s="489" t="str">
        <f t="shared" si="310"/>
        <v>2332202874介護予防訪問リハビリテーション</v>
      </c>
      <c r="B19867" s="489">
        <v>2332202874</v>
      </c>
      <c r="C19867" s="489" t="s">
        <v>2108</v>
      </c>
      <c r="D19867" s="489" t="s">
        <v>18369</v>
      </c>
    </row>
    <row r="19868" spans="1:4">
      <c r="A19868" s="489" t="str">
        <f t="shared" si="310"/>
        <v>2332202874介護予防訪問看護</v>
      </c>
      <c r="B19868" s="489">
        <v>2332202874</v>
      </c>
      <c r="C19868" s="489" t="s">
        <v>2103</v>
      </c>
      <c r="D19868" s="489" t="s">
        <v>18369</v>
      </c>
    </row>
    <row r="19869" spans="1:4">
      <c r="A19869" s="489" t="str">
        <f t="shared" si="310"/>
        <v>2332202874訪問リハビリテーション</v>
      </c>
      <c r="B19869" s="489">
        <v>2332202874</v>
      </c>
      <c r="C19869" s="489" t="s">
        <v>2104</v>
      </c>
      <c r="D19869" s="489" t="s">
        <v>18369</v>
      </c>
    </row>
    <row r="19870" spans="1:4">
      <c r="A19870" s="489" t="str">
        <f t="shared" si="310"/>
        <v>2332202874訪問看護</v>
      </c>
      <c r="B19870" s="489">
        <v>2332202874</v>
      </c>
      <c r="C19870" s="489" t="s">
        <v>2102</v>
      </c>
      <c r="D19870" s="489" t="s">
        <v>18369</v>
      </c>
    </row>
    <row r="19871" spans="1:4">
      <c r="A19871" s="489" t="str">
        <f t="shared" si="310"/>
        <v>2332202916介護予防訪問リハビリテーション</v>
      </c>
      <c r="B19871" s="489">
        <v>2332202916</v>
      </c>
      <c r="C19871" s="489" t="s">
        <v>2108</v>
      </c>
      <c r="D19871" s="489" t="s">
        <v>18370</v>
      </c>
    </row>
    <row r="19872" spans="1:4">
      <c r="A19872" s="489" t="str">
        <f t="shared" si="310"/>
        <v>2332202916介護予防訪問看護</v>
      </c>
      <c r="B19872" s="489">
        <v>2332202916</v>
      </c>
      <c r="C19872" s="489" t="s">
        <v>2103</v>
      </c>
      <c r="D19872" s="489" t="s">
        <v>18370</v>
      </c>
    </row>
    <row r="19873" spans="1:4">
      <c r="A19873" s="489" t="str">
        <f t="shared" si="310"/>
        <v>2332202916訪問リハビリテーション</v>
      </c>
      <c r="B19873" s="489">
        <v>2332202916</v>
      </c>
      <c r="C19873" s="489" t="s">
        <v>2104</v>
      </c>
      <c r="D19873" s="489" t="s">
        <v>18370</v>
      </c>
    </row>
    <row r="19874" spans="1:4">
      <c r="A19874" s="489" t="str">
        <f t="shared" si="310"/>
        <v>2332202916訪問看護</v>
      </c>
      <c r="B19874" s="489">
        <v>2332202916</v>
      </c>
      <c r="C19874" s="489" t="s">
        <v>2102</v>
      </c>
      <c r="D19874" s="489" t="s">
        <v>18370</v>
      </c>
    </row>
    <row r="19875" spans="1:4">
      <c r="A19875" s="489" t="str">
        <f t="shared" si="310"/>
        <v>2332202924介護予防訪問リハビリテーション</v>
      </c>
      <c r="B19875" s="489">
        <v>2332202924</v>
      </c>
      <c r="C19875" s="489" t="s">
        <v>2108</v>
      </c>
      <c r="D19875" s="489" t="s">
        <v>18371</v>
      </c>
    </row>
    <row r="19876" spans="1:4">
      <c r="A19876" s="489" t="str">
        <f t="shared" si="310"/>
        <v>2332202924介護予防訪問看護</v>
      </c>
      <c r="B19876" s="489">
        <v>2332202924</v>
      </c>
      <c r="C19876" s="489" t="s">
        <v>2103</v>
      </c>
      <c r="D19876" s="489" t="s">
        <v>18371</v>
      </c>
    </row>
    <row r="19877" spans="1:4">
      <c r="A19877" s="489" t="str">
        <f t="shared" si="310"/>
        <v>2332202924訪問リハビリテーション</v>
      </c>
      <c r="B19877" s="489">
        <v>2332202924</v>
      </c>
      <c r="C19877" s="489" t="s">
        <v>2104</v>
      </c>
      <c r="D19877" s="489" t="s">
        <v>18371</v>
      </c>
    </row>
    <row r="19878" spans="1:4">
      <c r="A19878" s="489" t="str">
        <f t="shared" si="310"/>
        <v>2332202924訪問看護</v>
      </c>
      <c r="B19878" s="489">
        <v>2332202924</v>
      </c>
      <c r="C19878" s="489" t="s">
        <v>2102</v>
      </c>
      <c r="D19878" s="489" t="s">
        <v>18371</v>
      </c>
    </row>
    <row r="19879" spans="1:4">
      <c r="A19879" s="489" t="str">
        <f t="shared" si="310"/>
        <v>2332202932介護予防訪問リハビリテーション</v>
      </c>
      <c r="B19879" s="489">
        <v>2332202932</v>
      </c>
      <c r="C19879" s="489" t="s">
        <v>2108</v>
      </c>
      <c r="D19879" s="489" t="s">
        <v>18372</v>
      </c>
    </row>
    <row r="19880" spans="1:4">
      <c r="A19880" s="489" t="str">
        <f t="shared" si="310"/>
        <v>2332202932介護予防訪問看護</v>
      </c>
      <c r="B19880" s="489">
        <v>2332202932</v>
      </c>
      <c r="C19880" s="489" t="s">
        <v>2103</v>
      </c>
      <c r="D19880" s="489" t="s">
        <v>18372</v>
      </c>
    </row>
    <row r="19881" spans="1:4">
      <c r="A19881" s="489" t="str">
        <f t="shared" si="310"/>
        <v>2332202932訪問リハビリテーション</v>
      </c>
      <c r="B19881" s="489">
        <v>2332202932</v>
      </c>
      <c r="C19881" s="489" t="s">
        <v>2104</v>
      </c>
      <c r="D19881" s="489" t="s">
        <v>18372</v>
      </c>
    </row>
    <row r="19882" spans="1:4">
      <c r="A19882" s="489" t="str">
        <f t="shared" si="310"/>
        <v>2332202932訪問看護</v>
      </c>
      <c r="B19882" s="489">
        <v>2332202932</v>
      </c>
      <c r="C19882" s="489" t="s">
        <v>2102</v>
      </c>
      <c r="D19882" s="489" t="s">
        <v>18372</v>
      </c>
    </row>
    <row r="19883" spans="1:4">
      <c r="A19883" s="489" t="str">
        <f t="shared" si="310"/>
        <v>2332202957介護予防訪問リハビリテーション</v>
      </c>
      <c r="B19883" s="489">
        <v>2332202957</v>
      </c>
      <c r="C19883" s="489" t="s">
        <v>2108</v>
      </c>
      <c r="D19883" s="489" t="s">
        <v>18373</v>
      </c>
    </row>
    <row r="19884" spans="1:4">
      <c r="A19884" s="489" t="str">
        <f t="shared" si="310"/>
        <v>2332202957介護予防訪問看護</v>
      </c>
      <c r="B19884" s="489">
        <v>2332202957</v>
      </c>
      <c r="C19884" s="489" t="s">
        <v>2103</v>
      </c>
      <c r="D19884" s="489" t="s">
        <v>18373</v>
      </c>
    </row>
    <row r="19885" spans="1:4">
      <c r="A19885" s="489" t="str">
        <f t="shared" si="310"/>
        <v>2332202957訪問リハビリテーション</v>
      </c>
      <c r="B19885" s="489">
        <v>2332202957</v>
      </c>
      <c r="C19885" s="489" t="s">
        <v>2104</v>
      </c>
      <c r="D19885" s="489" t="s">
        <v>18373</v>
      </c>
    </row>
    <row r="19886" spans="1:4">
      <c r="A19886" s="489" t="str">
        <f t="shared" si="310"/>
        <v>2332202957訪問看護</v>
      </c>
      <c r="B19886" s="489">
        <v>2332202957</v>
      </c>
      <c r="C19886" s="489" t="s">
        <v>2102</v>
      </c>
      <c r="D19886" s="489" t="s">
        <v>18373</v>
      </c>
    </row>
    <row r="19887" spans="1:4">
      <c r="A19887" s="489" t="str">
        <f t="shared" si="310"/>
        <v>2332202981介護予防訪問リハビリテーション</v>
      </c>
      <c r="B19887" s="489">
        <v>2332202981</v>
      </c>
      <c r="C19887" s="489" t="s">
        <v>2108</v>
      </c>
      <c r="D19887" s="489" t="s">
        <v>18374</v>
      </c>
    </row>
    <row r="19888" spans="1:4">
      <c r="A19888" s="489" t="str">
        <f t="shared" si="310"/>
        <v>2332202981介護予防訪問看護</v>
      </c>
      <c r="B19888" s="489">
        <v>2332202981</v>
      </c>
      <c r="C19888" s="489" t="s">
        <v>2103</v>
      </c>
      <c r="D19888" s="489" t="s">
        <v>18374</v>
      </c>
    </row>
    <row r="19889" spans="1:4">
      <c r="A19889" s="489" t="str">
        <f t="shared" si="310"/>
        <v>2332202981訪問リハビリテーション</v>
      </c>
      <c r="B19889" s="489">
        <v>2332202981</v>
      </c>
      <c r="C19889" s="489" t="s">
        <v>2104</v>
      </c>
      <c r="D19889" s="489" t="s">
        <v>18374</v>
      </c>
    </row>
    <row r="19890" spans="1:4">
      <c r="A19890" s="489" t="str">
        <f t="shared" si="310"/>
        <v>2332202981訪問看護</v>
      </c>
      <c r="B19890" s="489">
        <v>2332202981</v>
      </c>
      <c r="C19890" s="489" t="s">
        <v>2102</v>
      </c>
      <c r="D19890" s="489" t="s">
        <v>18374</v>
      </c>
    </row>
    <row r="19891" spans="1:4">
      <c r="A19891" s="489" t="str">
        <f t="shared" si="310"/>
        <v>2332203005介護予防訪問リハビリテーション</v>
      </c>
      <c r="B19891" s="489">
        <v>2332203005</v>
      </c>
      <c r="C19891" s="489" t="s">
        <v>2108</v>
      </c>
      <c r="D19891" s="489" t="s">
        <v>18375</v>
      </c>
    </row>
    <row r="19892" spans="1:4">
      <c r="A19892" s="489" t="str">
        <f t="shared" si="310"/>
        <v>2332203005介護予防訪問看護</v>
      </c>
      <c r="B19892" s="489">
        <v>2332203005</v>
      </c>
      <c r="C19892" s="489" t="s">
        <v>2103</v>
      </c>
      <c r="D19892" s="489" t="s">
        <v>18375</v>
      </c>
    </row>
    <row r="19893" spans="1:4">
      <c r="A19893" s="489" t="str">
        <f t="shared" si="310"/>
        <v>2332203005訪問リハビリテーション</v>
      </c>
      <c r="B19893" s="489">
        <v>2332203005</v>
      </c>
      <c r="C19893" s="489" t="s">
        <v>2104</v>
      </c>
      <c r="D19893" s="489" t="s">
        <v>18375</v>
      </c>
    </row>
    <row r="19894" spans="1:4">
      <c r="A19894" s="489" t="str">
        <f t="shared" si="310"/>
        <v>2332203005訪問看護</v>
      </c>
      <c r="B19894" s="489">
        <v>2332203005</v>
      </c>
      <c r="C19894" s="489" t="s">
        <v>2102</v>
      </c>
      <c r="D19894" s="489" t="s">
        <v>18375</v>
      </c>
    </row>
    <row r="19895" spans="1:4">
      <c r="A19895" s="489" t="str">
        <f t="shared" si="310"/>
        <v>2332203013介護予防訪問リハビリテーション</v>
      </c>
      <c r="B19895" s="489">
        <v>2332203013</v>
      </c>
      <c r="C19895" s="489" t="s">
        <v>2108</v>
      </c>
      <c r="D19895" s="489" t="s">
        <v>18376</v>
      </c>
    </row>
    <row r="19896" spans="1:4">
      <c r="A19896" s="489" t="str">
        <f t="shared" si="310"/>
        <v>2332203013介護予防訪問看護</v>
      </c>
      <c r="B19896" s="489">
        <v>2332203013</v>
      </c>
      <c r="C19896" s="489" t="s">
        <v>2103</v>
      </c>
      <c r="D19896" s="489" t="s">
        <v>18376</v>
      </c>
    </row>
    <row r="19897" spans="1:4">
      <c r="A19897" s="489" t="str">
        <f t="shared" si="310"/>
        <v>2332203013訪問リハビリテーション</v>
      </c>
      <c r="B19897" s="489">
        <v>2332203013</v>
      </c>
      <c r="C19897" s="489" t="s">
        <v>2104</v>
      </c>
      <c r="D19897" s="489" t="s">
        <v>18376</v>
      </c>
    </row>
    <row r="19898" spans="1:4">
      <c r="A19898" s="489" t="str">
        <f t="shared" si="310"/>
        <v>2332203013訪問看護</v>
      </c>
      <c r="B19898" s="489">
        <v>2332203013</v>
      </c>
      <c r="C19898" s="489" t="s">
        <v>2102</v>
      </c>
      <c r="D19898" s="489" t="s">
        <v>18376</v>
      </c>
    </row>
    <row r="19899" spans="1:4">
      <c r="A19899" s="489" t="str">
        <f t="shared" si="310"/>
        <v>2332203021介護予防訪問リハビリテーション</v>
      </c>
      <c r="B19899" s="489">
        <v>2332203021</v>
      </c>
      <c r="C19899" s="489" t="s">
        <v>2108</v>
      </c>
      <c r="D19899" s="489" t="s">
        <v>18377</v>
      </c>
    </row>
    <row r="19900" spans="1:4">
      <c r="A19900" s="489" t="str">
        <f t="shared" si="310"/>
        <v>2332203021介護予防訪問看護</v>
      </c>
      <c r="B19900" s="489">
        <v>2332203021</v>
      </c>
      <c r="C19900" s="489" t="s">
        <v>2103</v>
      </c>
      <c r="D19900" s="489" t="s">
        <v>18377</v>
      </c>
    </row>
    <row r="19901" spans="1:4">
      <c r="A19901" s="489" t="str">
        <f t="shared" si="310"/>
        <v>2332203021訪問リハビリテーション</v>
      </c>
      <c r="B19901" s="489">
        <v>2332203021</v>
      </c>
      <c r="C19901" s="489" t="s">
        <v>2104</v>
      </c>
      <c r="D19901" s="489" t="s">
        <v>18377</v>
      </c>
    </row>
    <row r="19902" spans="1:4">
      <c r="A19902" s="489" t="str">
        <f t="shared" si="310"/>
        <v>2332203021訪問看護</v>
      </c>
      <c r="B19902" s="489">
        <v>2332203021</v>
      </c>
      <c r="C19902" s="489" t="s">
        <v>2102</v>
      </c>
      <c r="D19902" s="489" t="s">
        <v>18377</v>
      </c>
    </row>
    <row r="19903" spans="1:4">
      <c r="A19903" s="489" t="str">
        <f t="shared" si="310"/>
        <v>2332203039介護予防訪問リハビリテーション</v>
      </c>
      <c r="B19903" s="489">
        <v>2332203039</v>
      </c>
      <c r="C19903" s="489" t="s">
        <v>2108</v>
      </c>
      <c r="D19903" s="489" t="s">
        <v>18378</v>
      </c>
    </row>
    <row r="19904" spans="1:4">
      <c r="A19904" s="489" t="str">
        <f t="shared" si="310"/>
        <v>2332203039介護予防訪問看護</v>
      </c>
      <c r="B19904" s="489">
        <v>2332203039</v>
      </c>
      <c r="C19904" s="489" t="s">
        <v>2103</v>
      </c>
      <c r="D19904" s="489" t="s">
        <v>18378</v>
      </c>
    </row>
    <row r="19905" spans="1:4">
      <c r="A19905" s="489" t="str">
        <f t="shared" si="310"/>
        <v>2332203039訪問リハビリテーション</v>
      </c>
      <c r="B19905" s="489">
        <v>2332203039</v>
      </c>
      <c r="C19905" s="489" t="s">
        <v>2104</v>
      </c>
      <c r="D19905" s="489" t="s">
        <v>18378</v>
      </c>
    </row>
    <row r="19906" spans="1:4">
      <c r="A19906" s="489" t="str">
        <f t="shared" ref="A19906:A19969" si="311">B19906&amp;C19906</f>
        <v>2332203039訪問看護</v>
      </c>
      <c r="B19906" s="489">
        <v>2332203039</v>
      </c>
      <c r="C19906" s="489" t="s">
        <v>2102</v>
      </c>
      <c r="D19906" s="489" t="s">
        <v>18378</v>
      </c>
    </row>
    <row r="19907" spans="1:4">
      <c r="A19907" s="489" t="str">
        <f t="shared" si="311"/>
        <v>2332203047介護予防訪問リハビリテーション</v>
      </c>
      <c r="B19907" s="489">
        <v>2332203047</v>
      </c>
      <c r="C19907" s="489" t="s">
        <v>2108</v>
      </c>
      <c r="D19907" s="489" t="s">
        <v>18379</v>
      </c>
    </row>
    <row r="19908" spans="1:4">
      <c r="A19908" s="489" t="str">
        <f t="shared" si="311"/>
        <v>2332203047介護予防訪問看護</v>
      </c>
      <c r="B19908" s="489">
        <v>2332203047</v>
      </c>
      <c r="C19908" s="489" t="s">
        <v>2103</v>
      </c>
      <c r="D19908" s="489" t="s">
        <v>18379</v>
      </c>
    </row>
    <row r="19909" spans="1:4">
      <c r="A19909" s="489" t="str">
        <f t="shared" si="311"/>
        <v>2332203047訪問リハビリテーション</v>
      </c>
      <c r="B19909" s="489">
        <v>2332203047</v>
      </c>
      <c r="C19909" s="489" t="s">
        <v>2104</v>
      </c>
      <c r="D19909" s="489" t="s">
        <v>18379</v>
      </c>
    </row>
    <row r="19910" spans="1:4">
      <c r="A19910" s="489" t="str">
        <f t="shared" si="311"/>
        <v>2332203047訪問看護</v>
      </c>
      <c r="B19910" s="489">
        <v>2332203047</v>
      </c>
      <c r="C19910" s="489" t="s">
        <v>2102</v>
      </c>
      <c r="D19910" s="489" t="s">
        <v>18379</v>
      </c>
    </row>
    <row r="19911" spans="1:4">
      <c r="A19911" s="489" t="str">
        <f t="shared" si="311"/>
        <v>2332203054介護予防訪問リハビリテーション</v>
      </c>
      <c r="B19911" s="489">
        <v>2332203054</v>
      </c>
      <c r="C19911" s="489" t="s">
        <v>2108</v>
      </c>
      <c r="D19911" s="489" t="s">
        <v>18380</v>
      </c>
    </row>
    <row r="19912" spans="1:4">
      <c r="A19912" s="489" t="str">
        <f t="shared" si="311"/>
        <v>2332203054介護予防訪問看護</v>
      </c>
      <c r="B19912" s="489">
        <v>2332203054</v>
      </c>
      <c r="C19912" s="489" t="s">
        <v>2103</v>
      </c>
      <c r="D19912" s="489" t="s">
        <v>18380</v>
      </c>
    </row>
    <row r="19913" spans="1:4">
      <c r="A19913" s="489" t="str">
        <f t="shared" si="311"/>
        <v>2332203054訪問リハビリテーション</v>
      </c>
      <c r="B19913" s="489">
        <v>2332203054</v>
      </c>
      <c r="C19913" s="489" t="s">
        <v>2104</v>
      </c>
      <c r="D19913" s="489" t="s">
        <v>18380</v>
      </c>
    </row>
    <row r="19914" spans="1:4">
      <c r="A19914" s="489" t="str">
        <f t="shared" si="311"/>
        <v>2332203054訪問看護</v>
      </c>
      <c r="B19914" s="489">
        <v>2332203054</v>
      </c>
      <c r="C19914" s="489" t="s">
        <v>2102</v>
      </c>
      <c r="D19914" s="489" t="s">
        <v>18380</v>
      </c>
    </row>
    <row r="19915" spans="1:4">
      <c r="A19915" s="489" t="str">
        <f t="shared" si="311"/>
        <v>2332203104介護予防訪問リハビリテーション</v>
      </c>
      <c r="B19915" s="489">
        <v>2332203104</v>
      </c>
      <c r="C19915" s="489" t="s">
        <v>2108</v>
      </c>
      <c r="D19915" s="489" t="s">
        <v>18381</v>
      </c>
    </row>
    <row r="19916" spans="1:4">
      <c r="A19916" s="489" t="str">
        <f t="shared" si="311"/>
        <v>2332203104介護予防訪問看護</v>
      </c>
      <c r="B19916" s="489">
        <v>2332203104</v>
      </c>
      <c r="C19916" s="489" t="s">
        <v>2103</v>
      </c>
      <c r="D19916" s="489" t="s">
        <v>18381</v>
      </c>
    </row>
    <row r="19917" spans="1:4">
      <c r="A19917" s="489" t="str">
        <f t="shared" si="311"/>
        <v>2332203104訪問リハビリテーション</v>
      </c>
      <c r="B19917" s="489">
        <v>2332203104</v>
      </c>
      <c r="C19917" s="489" t="s">
        <v>2104</v>
      </c>
      <c r="D19917" s="489" t="s">
        <v>18381</v>
      </c>
    </row>
    <row r="19918" spans="1:4">
      <c r="A19918" s="489" t="str">
        <f t="shared" si="311"/>
        <v>2332203104訪問看護</v>
      </c>
      <c r="B19918" s="489">
        <v>2332203104</v>
      </c>
      <c r="C19918" s="489" t="s">
        <v>2102</v>
      </c>
      <c r="D19918" s="489" t="s">
        <v>18381</v>
      </c>
    </row>
    <row r="19919" spans="1:4">
      <c r="A19919" s="489" t="str">
        <f t="shared" si="311"/>
        <v>2332205455介護予防訪問リハビリテーション</v>
      </c>
      <c r="B19919" s="489">
        <v>2332205455</v>
      </c>
      <c r="C19919" s="489" t="s">
        <v>2108</v>
      </c>
      <c r="D19919" s="489" t="s">
        <v>18382</v>
      </c>
    </row>
    <row r="19920" spans="1:4">
      <c r="A19920" s="489" t="str">
        <f t="shared" si="311"/>
        <v>2332205455介護予防訪問看護</v>
      </c>
      <c r="B19920" s="489">
        <v>2332205455</v>
      </c>
      <c r="C19920" s="489" t="s">
        <v>2103</v>
      </c>
      <c r="D19920" s="489" t="s">
        <v>18382</v>
      </c>
    </row>
    <row r="19921" spans="1:4">
      <c r="A19921" s="489" t="str">
        <f t="shared" si="311"/>
        <v>2332205455訪問リハビリテーション</v>
      </c>
      <c r="B19921" s="489">
        <v>2332205455</v>
      </c>
      <c r="C19921" s="489" t="s">
        <v>2104</v>
      </c>
      <c r="D19921" s="489" t="s">
        <v>18382</v>
      </c>
    </row>
    <row r="19922" spans="1:4">
      <c r="A19922" s="489" t="str">
        <f t="shared" si="311"/>
        <v>2332205455訪問看護</v>
      </c>
      <c r="B19922" s="489">
        <v>2332205455</v>
      </c>
      <c r="C19922" s="489" t="s">
        <v>2102</v>
      </c>
      <c r="D19922" s="489" t="s">
        <v>18382</v>
      </c>
    </row>
    <row r="19923" spans="1:4">
      <c r="A19923" s="489" t="str">
        <f t="shared" si="311"/>
        <v>2332205497介護予防訪問リハビリテーション</v>
      </c>
      <c r="B19923" s="489">
        <v>2332205497</v>
      </c>
      <c r="C19923" s="489" t="s">
        <v>2108</v>
      </c>
      <c r="D19923" s="489" t="s">
        <v>18272</v>
      </c>
    </row>
    <row r="19924" spans="1:4">
      <c r="A19924" s="489" t="str">
        <f t="shared" si="311"/>
        <v>2332205497介護予防訪問看護</v>
      </c>
      <c r="B19924" s="489">
        <v>2332205497</v>
      </c>
      <c r="C19924" s="489" t="s">
        <v>2103</v>
      </c>
      <c r="D19924" s="489" t="s">
        <v>18272</v>
      </c>
    </row>
    <row r="19925" spans="1:4">
      <c r="A19925" s="489" t="str">
        <f t="shared" si="311"/>
        <v>2332205497訪問リハビリテーション</v>
      </c>
      <c r="B19925" s="489">
        <v>2332205497</v>
      </c>
      <c r="C19925" s="489" t="s">
        <v>2104</v>
      </c>
      <c r="D19925" s="489" t="s">
        <v>18272</v>
      </c>
    </row>
    <row r="19926" spans="1:4">
      <c r="A19926" s="489" t="str">
        <f t="shared" si="311"/>
        <v>2332205497訪問看護</v>
      </c>
      <c r="B19926" s="489">
        <v>2332205497</v>
      </c>
      <c r="C19926" s="489" t="s">
        <v>2102</v>
      </c>
      <c r="D19926" s="489" t="s">
        <v>18272</v>
      </c>
    </row>
    <row r="19927" spans="1:4">
      <c r="A19927" s="489" t="str">
        <f t="shared" si="311"/>
        <v>2332205505介護予防訪問リハビリテーション</v>
      </c>
      <c r="B19927" s="489">
        <v>2332205505</v>
      </c>
      <c r="C19927" s="489" t="s">
        <v>2108</v>
      </c>
      <c r="D19927" s="489" t="s">
        <v>18383</v>
      </c>
    </row>
    <row r="19928" spans="1:4">
      <c r="A19928" s="489" t="str">
        <f t="shared" si="311"/>
        <v>2332205505介護予防訪問看護</v>
      </c>
      <c r="B19928" s="489">
        <v>2332205505</v>
      </c>
      <c r="C19928" s="489" t="s">
        <v>2103</v>
      </c>
      <c r="D19928" s="489" t="s">
        <v>18383</v>
      </c>
    </row>
    <row r="19929" spans="1:4">
      <c r="A19929" s="489" t="str">
        <f t="shared" si="311"/>
        <v>2332205505訪問リハビリテーション</v>
      </c>
      <c r="B19929" s="489">
        <v>2332205505</v>
      </c>
      <c r="C19929" s="489" t="s">
        <v>2104</v>
      </c>
      <c r="D19929" s="489" t="s">
        <v>18383</v>
      </c>
    </row>
    <row r="19930" spans="1:4">
      <c r="A19930" s="489" t="str">
        <f t="shared" si="311"/>
        <v>2332205505訪問看護</v>
      </c>
      <c r="B19930" s="489">
        <v>2332205505</v>
      </c>
      <c r="C19930" s="489" t="s">
        <v>2102</v>
      </c>
      <c r="D19930" s="489" t="s">
        <v>18383</v>
      </c>
    </row>
    <row r="19931" spans="1:4">
      <c r="A19931" s="489" t="str">
        <f t="shared" si="311"/>
        <v>2332205521介護予防訪問リハビリテーション</v>
      </c>
      <c r="B19931" s="489">
        <v>2332205521</v>
      </c>
      <c r="C19931" s="489" t="s">
        <v>2108</v>
      </c>
      <c r="D19931" s="489" t="s">
        <v>18384</v>
      </c>
    </row>
    <row r="19932" spans="1:4">
      <c r="A19932" s="489" t="str">
        <f t="shared" si="311"/>
        <v>2332205521介護予防訪問看護</v>
      </c>
      <c r="B19932" s="489">
        <v>2332205521</v>
      </c>
      <c r="C19932" s="489" t="s">
        <v>2103</v>
      </c>
      <c r="D19932" s="489" t="s">
        <v>18384</v>
      </c>
    </row>
    <row r="19933" spans="1:4">
      <c r="A19933" s="489" t="str">
        <f t="shared" si="311"/>
        <v>2332205521訪問リハビリテーション</v>
      </c>
      <c r="B19933" s="489">
        <v>2332205521</v>
      </c>
      <c r="C19933" s="489" t="s">
        <v>2104</v>
      </c>
      <c r="D19933" s="489" t="s">
        <v>18384</v>
      </c>
    </row>
    <row r="19934" spans="1:4">
      <c r="A19934" s="489" t="str">
        <f t="shared" si="311"/>
        <v>2332205521訪問看護</v>
      </c>
      <c r="B19934" s="489">
        <v>2332205521</v>
      </c>
      <c r="C19934" s="489" t="s">
        <v>2102</v>
      </c>
      <c r="D19934" s="489" t="s">
        <v>18384</v>
      </c>
    </row>
    <row r="19935" spans="1:4">
      <c r="A19935" s="489" t="str">
        <f t="shared" si="311"/>
        <v>2332205539介護予防訪問リハビリテーション</v>
      </c>
      <c r="B19935" s="489">
        <v>2332205539</v>
      </c>
      <c r="C19935" s="489" t="s">
        <v>2108</v>
      </c>
      <c r="D19935" s="489" t="s">
        <v>18385</v>
      </c>
    </row>
    <row r="19936" spans="1:4">
      <c r="A19936" s="489" t="str">
        <f t="shared" si="311"/>
        <v>2332205539介護予防訪問看護</v>
      </c>
      <c r="B19936" s="489">
        <v>2332205539</v>
      </c>
      <c r="C19936" s="489" t="s">
        <v>2103</v>
      </c>
      <c r="D19936" s="489" t="s">
        <v>18385</v>
      </c>
    </row>
    <row r="19937" spans="1:4">
      <c r="A19937" s="489" t="str">
        <f t="shared" si="311"/>
        <v>2332205539訪問リハビリテーション</v>
      </c>
      <c r="B19937" s="489">
        <v>2332205539</v>
      </c>
      <c r="C19937" s="489" t="s">
        <v>2104</v>
      </c>
      <c r="D19937" s="489" t="s">
        <v>18385</v>
      </c>
    </row>
    <row r="19938" spans="1:4">
      <c r="A19938" s="489" t="str">
        <f t="shared" si="311"/>
        <v>2332205539訪問看護</v>
      </c>
      <c r="B19938" s="489">
        <v>2332205539</v>
      </c>
      <c r="C19938" s="489" t="s">
        <v>2102</v>
      </c>
      <c r="D19938" s="489" t="s">
        <v>18385</v>
      </c>
    </row>
    <row r="19939" spans="1:4">
      <c r="A19939" s="489" t="str">
        <f t="shared" si="311"/>
        <v>2332205547介護予防訪問リハビリテーション</v>
      </c>
      <c r="B19939" s="489">
        <v>2332205547</v>
      </c>
      <c r="C19939" s="489" t="s">
        <v>2108</v>
      </c>
      <c r="D19939" s="489" t="s">
        <v>18386</v>
      </c>
    </row>
    <row r="19940" spans="1:4">
      <c r="A19940" s="489" t="str">
        <f t="shared" si="311"/>
        <v>2332205547介護予防訪問看護</v>
      </c>
      <c r="B19940" s="489">
        <v>2332205547</v>
      </c>
      <c r="C19940" s="489" t="s">
        <v>2103</v>
      </c>
      <c r="D19940" s="489" t="s">
        <v>18386</v>
      </c>
    </row>
    <row r="19941" spans="1:4">
      <c r="A19941" s="489" t="str">
        <f t="shared" si="311"/>
        <v>2332205547訪問リハビリテーション</v>
      </c>
      <c r="B19941" s="489">
        <v>2332205547</v>
      </c>
      <c r="C19941" s="489" t="s">
        <v>2104</v>
      </c>
      <c r="D19941" s="489" t="s">
        <v>18386</v>
      </c>
    </row>
    <row r="19942" spans="1:4">
      <c r="A19942" s="489" t="str">
        <f t="shared" si="311"/>
        <v>2332205547訪問看護</v>
      </c>
      <c r="B19942" s="489">
        <v>2332205547</v>
      </c>
      <c r="C19942" s="489" t="s">
        <v>2102</v>
      </c>
      <c r="D19942" s="489" t="s">
        <v>18386</v>
      </c>
    </row>
    <row r="19943" spans="1:4">
      <c r="A19943" s="489" t="str">
        <f t="shared" si="311"/>
        <v>2332205554介護予防訪問リハビリテーション</v>
      </c>
      <c r="B19943" s="489">
        <v>2332205554</v>
      </c>
      <c r="C19943" s="489" t="s">
        <v>2108</v>
      </c>
      <c r="D19943" s="489" t="s">
        <v>18387</v>
      </c>
    </row>
    <row r="19944" spans="1:4">
      <c r="A19944" s="489" t="str">
        <f t="shared" si="311"/>
        <v>2332205554介護予防訪問看護</v>
      </c>
      <c r="B19944" s="489">
        <v>2332205554</v>
      </c>
      <c r="C19944" s="489" t="s">
        <v>2103</v>
      </c>
      <c r="D19944" s="489" t="s">
        <v>18387</v>
      </c>
    </row>
    <row r="19945" spans="1:4">
      <c r="A19945" s="489" t="str">
        <f t="shared" si="311"/>
        <v>2332205554訪問リハビリテーション</v>
      </c>
      <c r="B19945" s="489">
        <v>2332205554</v>
      </c>
      <c r="C19945" s="489" t="s">
        <v>2104</v>
      </c>
      <c r="D19945" s="489" t="s">
        <v>18387</v>
      </c>
    </row>
    <row r="19946" spans="1:4">
      <c r="A19946" s="489" t="str">
        <f t="shared" si="311"/>
        <v>2332205554訪問看護</v>
      </c>
      <c r="B19946" s="489">
        <v>2332205554</v>
      </c>
      <c r="C19946" s="489" t="s">
        <v>2102</v>
      </c>
      <c r="D19946" s="489" t="s">
        <v>18387</v>
      </c>
    </row>
    <row r="19947" spans="1:4">
      <c r="A19947" s="489" t="str">
        <f t="shared" si="311"/>
        <v>2332205562介護予防訪問リハビリテーション</v>
      </c>
      <c r="B19947" s="489">
        <v>2332205562</v>
      </c>
      <c r="C19947" s="489" t="s">
        <v>2108</v>
      </c>
      <c r="D19947" s="489" t="s">
        <v>18388</v>
      </c>
    </row>
    <row r="19948" spans="1:4">
      <c r="A19948" s="489" t="str">
        <f t="shared" si="311"/>
        <v>2332205562介護予防訪問看護</v>
      </c>
      <c r="B19948" s="489">
        <v>2332205562</v>
      </c>
      <c r="C19948" s="489" t="s">
        <v>2103</v>
      </c>
      <c r="D19948" s="489" t="s">
        <v>18388</v>
      </c>
    </row>
    <row r="19949" spans="1:4">
      <c r="A19949" s="489" t="str">
        <f t="shared" si="311"/>
        <v>2332205562訪問リハビリテーション</v>
      </c>
      <c r="B19949" s="489">
        <v>2332205562</v>
      </c>
      <c r="C19949" s="489" t="s">
        <v>2104</v>
      </c>
      <c r="D19949" s="489" t="s">
        <v>18388</v>
      </c>
    </row>
    <row r="19950" spans="1:4">
      <c r="A19950" s="489" t="str">
        <f t="shared" si="311"/>
        <v>2332205562訪問看護</v>
      </c>
      <c r="B19950" s="489">
        <v>2332205562</v>
      </c>
      <c r="C19950" s="489" t="s">
        <v>2102</v>
      </c>
      <c r="D19950" s="489" t="s">
        <v>18388</v>
      </c>
    </row>
    <row r="19951" spans="1:4">
      <c r="A19951" s="489" t="str">
        <f t="shared" si="311"/>
        <v>2332205570介護予防訪問リハビリテーション</v>
      </c>
      <c r="B19951" s="489">
        <v>2332205570</v>
      </c>
      <c r="C19951" s="489" t="s">
        <v>2108</v>
      </c>
      <c r="D19951" s="489" t="s">
        <v>18389</v>
      </c>
    </row>
    <row r="19952" spans="1:4">
      <c r="A19952" s="489" t="str">
        <f t="shared" si="311"/>
        <v>2332205570介護予防訪問看護</v>
      </c>
      <c r="B19952" s="489">
        <v>2332205570</v>
      </c>
      <c r="C19952" s="489" t="s">
        <v>2103</v>
      </c>
      <c r="D19952" s="489" t="s">
        <v>18389</v>
      </c>
    </row>
    <row r="19953" spans="1:4">
      <c r="A19953" s="489" t="str">
        <f t="shared" si="311"/>
        <v>2332205570訪問リハビリテーション</v>
      </c>
      <c r="B19953" s="489">
        <v>2332205570</v>
      </c>
      <c r="C19953" s="489" t="s">
        <v>2104</v>
      </c>
      <c r="D19953" s="489" t="s">
        <v>18389</v>
      </c>
    </row>
    <row r="19954" spans="1:4">
      <c r="A19954" s="489" t="str">
        <f t="shared" si="311"/>
        <v>2332205570訪問看護</v>
      </c>
      <c r="B19954" s="489">
        <v>2332205570</v>
      </c>
      <c r="C19954" s="489" t="s">
        <v>2102</v>
      </c>
      <c r="D19954" s="489" t="s">
        <v>18389</v>
      </c>
    </row>
    <row r="19955" spans="1:4">
      <c r="A19955" s="489" t="str">
        <f t="shared" si="311"/>
        <v>2332205588介護予防訪問リハビリテーション</v>
      </c>
      <c r="B19955" s="489">
        <v>2332205588</v>
      </c>
      <c r="C19955" s="489" t="s">
        <v>2108</v>
      </c>
      <c r="D19955" s="489" t="s">
        <v>18390</v>
      </c>
    </row>
    <row r="19956" spans="1:4">
      <c r="A19956" s="489" t="str">
        <f t="shared" si="311"/>
        <v>2332205588介護予防訪問看護</v>
      </c>
      <c r="B19956" s="489">
        <v>2332205588</v>
      </c>
      <c r="C19956" s="489" t="s">
        <v>2103</v>
      </c>
      <c r="D19956" s="489" t="s">
        <v>18390</v>
      </c>
    </row>
    <row r="19957" spans="1:4">
      <c r="A19957" s="489" t="str">
        <f t="shared" si="311"/>
        <v>2332205588訪問リハビリテーション</v>
      </c>
      <c r="B19957" s="489">
        <v>2332205588</v>
      </c>
      <c r="C19957" s="489" t="s">
        <v>2104</v>
      </c>
      <c r="D19957" s="489" t="s">
        <v>18390</v>
      </c>
    </row>
    <row r="19958" spans="1:4">
      <c r="A19958" s="489" t="str">
        <f t="shared" si="311"/>
        <v>2332205588訪問看護</v>
      </c>
      <c r="B19958" s="489">
        <v>2332205588</v>
      </c>
      <c r="C19958" s="489" t="s">
        <v>2102</v>
      </c>
      <c r="D19958" s="489" t="s">
        <v>18390</v>
      </c>
    </row>
    <row r="19959" spans="1:4">
      <c r="A19959" s="489" t="str">
        <f t="shared" si="311"/>
        <v>2332205596介護予防訪問リハビリテーション</v>
      </c>
      <c r="B19959" s="489">
        <v>2332205596</v>
      </c>
      <c r="C19959" s="489" t="s">
        <v>2108</v>
      </c>
      <c r="D19959" s="489" t="s">
        <v>18391</v>
      </c>
    </row>
    <row r="19960" spans="1:4">
      <c r="A19960" s="489" t="str">
        <f t="shared" si="311"/>
        <v>2332205596介護予防訪問看護</v>
      </c>
      <c r="B19960" s="489">
        <v>2332205596</v>
      </c>
      <c r="C19960" s="489" t="s">
        <v>2103</v>
      </c>
      <c r="D19960" s="489" t="s">
        <v>18391</v>
      </c>
    </row>
    <row r="19961" spans="1:4">
      <c r="A19961" s="489" t="str">
        <f t="shared" si="311"/>
        <v>2332205596訪問リハビリテーション</v>
      </c>
      <c r="B19961" s="489">
        <v>2332205596</v>
      </c>
      <c r="C19961" s="489" t="s">
        <v>2104</v>
      </c>
      <c r="D19961" s="489" t="s">
        <v>18391</v>
      </c>
    </row>
    <row r="19962" spans="1:4">
      <c r="A19962" s="489" t="str">
        <f t="shared" si="311"/>
        <v>2332205596訪問看護</v>
      </c>
      <c r="B19962" s="489">
        <v>2332205596</v>
      </c>
      <c r="C19962" s="489" t="s">
        <v>2102</v>
      </c>
      <c r="D19962" s="489" t="s">
        <v>18391</v>
      </c>
    </row>
    <row r="19963" spans="1:4">
      <c r="A19963" s="489" t="str">
        <f t="shared" si="311"/>
        <v>2332205604介護予防訪問リハビリテーション</v>
      </c>
      <c r="B19963" s="489">
        <v>2332205604</v>
      </c>
      <c r="C19963" s="489" t="s">
        <v>2108</v>
      </c>
      <c r="D19963" s="489" t="s">
        <v>18392</v>
      </c>
    </row>
    <row r="19964" spans="1:4">
      <c r="A19964" s="489" t="str">
        <f t="shared" si="311"/>
        <v>2332205604介護予防訪問看護</v>
      </c>
      <c r="B19964" s="489">
        <v>2332205604</v>
      </c>
      <c r="C19964" s="489" t="s">
        <v>2103</v>
      </c>
      <c r="D19964" s="489" t="s">
        <v>18392</v>
      </c>
    </row>
    <row r="19965" spans="1:4">
      <c r="A19965" s="489" t="str">
        <f t="shared" si="311"/>
        <v>2332205604訪問リハビリテーション</v>
      </c>
      <c r="B19965" s="489">
        <v>2332205604</v>
      </c>
      <c r="C19965" s="489" t="s">
        <v>2104</v>
      </c>
      <c r="D19965" s="489" t="s">
        <v>18392</v>
      </c>
    </row>
    <row r="19966" spans="1:4">
      <c r="A19966" s="489" t="str">
        <f t="shared" si="311"/>
        <v>2332205604訪問看護</v>
      </c>
      <c r="B19966" s="489">
        <v>2332205604</v>
      </c>
      <c r="C19966" s="489" t="s">
        <v>2102</v>
      </c>
      <c r="D19966" s="489" t="s">
        <v>18392</v>
      </c>
    </row>
    <row r="19967" spans="1:4">
      <c r="A19967" s="489" t="str">
        <f t="shared" si="311"/>
        <v>2332205612介護予防訪問リハビリテーション</v>
      </c>
      <c r="B19967" s="489">
        <v>2332205612</v>
      </c>
      <c r="C19967" s="489" t="s">
        <v>2108</v>
      </c>
      <c r="D19967" s="489" t="s">
        <v>18393</v>
      </c>
    </row>
    <row r="19968" spans="1:4">
      <c r="A19968" s="489" t="str">
        <f t="shared" si="311"/>
        <v>2332205612介護予防訪問看護</v>
      </c>
      <c r="B19968" s="489">
        <v>2332205612</v>
      </c>
      <c r="C19968" s="489" t="s">
        <v>2103</v>
      </c>
      <c r="D19968" s="489" t="s">
        <v>18393</v>
      </c>
    </row>
    <row r="19969" spans="1:4">
      <c r="A19969" s="489" t="str">
        <f t="shared" si="311"/>
        <v>2332205612訪問リハビリテーション</v>
      </c>
      <c r="B19969" s="489">
        <v>2332205612</v>
      </c>
      <c r="C19969" s="489" t="s">
        <v>2104</v>
      </c>
      <c r="D19969" s="489" t="s">
        <v>18393</v>
      </c>
    </row>
    <row r="19970" spans="1:4">
      <c r="A19970" s="489" t="str">
        <f t="shared" ref="A19970:A20033" si="312">B19970&amp;C19970</f>
        <v>2332205612訪問看護</v>
      </c>
      <c r="B19970" s="489">
        <v>2332205612</v>
      </c>
      <c r="C19970" s="489" t="s">
        <v>2102</v>
      </c>
      <c r="D19970" s="489" t="s">
        <v>18393</v>
      </c>
    </row>
    <row r="19971" spans="1:4">
      <c r="A19971" s="489" t="str">
        <f t="shared" si="312"/>
        <v>2332205620介護予防訪問リハビリテーション</v>
      </c>
      <c r="B19971" s="489">
        <v>2332205620</v>
      </c>
      <c r="C19971" s="489" t="s">
        <v>2108</v>
      </c>
      <c r="D19971" s="489" t="s">
        <v>18394</v>
      </c>
    </row>
    <row r="19972" spans="1:4">
      <c r="A19972" s="489" t="str">
        <f t="shared" si="312"/>
        <v>2332205620介護予防訪問看護</v>
      </c>
      <c r="B19972" s="489">
        <v>2332205620</v>
      </c>
      <c r="C19972" s="489" t="s">
        <v>2103</v>
      </c>
      <c r="D19972" s="489" t="s">
        <v>18394</v>
      </c>
    </row>
    <row r="19973" spans="1:4">
      <c r="A19973" s="489" t="str">
        <f t="shared" si="312"/>
        <v>2332205620訪問リハビリテーション</v>
      </c>
      <c r="B19973" s="489">
        <v>2332205620</v>
      </c>
      <c r="C19973" s="489" t="s">
        <v>2104</v>
      </c>
      <c r="D19973" s="489" t="s">
        <v>18394</v>
      </c>
    </row>
    <row r="19974" spans="1:4">
      <c r="A19974" s="489" t="str">
        <f t="shared" si="312"/>
        <v>2332205620訪問看護</v>
      </c>
      <c r="B19974" s="489">
        <v>2332205620</v>
      </c>
      <c r="C19974" s="489" t="s">
        <v>2102</v>
      </c>
      <c r="D19974" s="489" t="s">
        <v>18394</v>
      </c>
    </row>
    <row r="19975" spans="1:4">
      <c r="A19975" s="489" t="str">
        <f t="shared" si="312"/>
        <v>2332205638介護予防訪問リハビリテーション</v>
      </c>
      <c r="B19975" s="489">
        <v>2332205638</v>
      </c>
      <c r="C19975" s="489" t="s">
        <v>2108</v>
      </c>
      <c r="D19975" s="489" t="s">
        <v>18395</v>
      </c>
    </row>
    <row r="19976" spans="1:4">
      <c r="A19976" s="489" t="str">
        <f t="shared" si="312"/>
        <v>2332205638介護予防訪問看護</v>
      </c>
      <c r="B19976" s="489">
        <v>2332205638</v>
      </c>
      <c r="C19976" s="489" t="s">
        <v>2103</v>
      </c>
      <c r="D19976" s="489" t="s">
        <v>18395</v>
      </c>
    </row>
    <row r="19977" spans="1:4">
      <c r="A19977" s="489" t="str">
        <f t="shared" si="312"/>
        <v>2332205638訪問リハビリテーション</v>
      </c>
      <c r="B19977" s="489">
        <v>2332205638</v>
      </c>
      <c r="C19977" s="489" t="s">
        <v>2104</v>
      </c>
      <c r="D19977" s="489" t="s">
        <v>18395</v>
      </c>
    </row>
    <row r="19978" spans="1:4">
      <c r="A19978" s="489" t="str">
        <f t="shared" si="312"/>
        <v>2332205638訪問看護</v>
      </c>
      <c r="B19978" s="489">
        <v>2332205638</v>
      </c>
      <c r="C19978" s="489" t="s">
        <v>2102</v>
      </c>
      <c r="D19978" s="489" t="s">
        <v>18395</v>
      </c>
    </row>
    <row r="19979" spans="1:4">
      <c r="A19979" s="489" t="str">
        <f t="shared" si="312"/>
        <v>2332205646介護予防訪問リハビリテーション</v>
      </c>
      <c r="B19979" s="489">
        <v>2332205646</v>
      </c>
      <c r="C19979" s="489" t="s">
        <v>2108</v>
      </c>
      <c r="D19979" s="489" t="s">
        <v>18396</v>
      </c>
    </row>
    <row r="19980" spans="1:4">
      <c r="A19980" s="489" t="str">
        <f t="shared" si="312"/>
        <v>2332205646介護予防訪問看護</v>
      </c>
      <c r="B19980" s="489">
        <v>2332205646</v>
      </c>
      <c r="C19980" s="489" t="s">
        <v>2103</v>
      </c>
      <c r="D19980" s="489" t="s">
        <v>18396</v>
      </c>
    </row>
    <row r="19981" spans="1:4">
      <c r="A19981" s="489" t="str">
        <f t="shared" si="312"/>
        <v>2332205646訪問リハビリテーション</v>
      </c>
      <c r="B19981" s="489">
        <v>2332205646</v>
      </c>
      <c r="C19981" s="489" t="s">
        <v>2104</v>
      </c>
      <c r="D19981" s="489" t="s">
        <v>18396</v>
      </c>
    </row>
    <row r="19982" spans="1:4">
      <c r="A19982" s="489" t="str">
        <f t="shared" si="312"/>
        <v>2332205646訪問看護</v>
      </c>
      <c r="B19982" s="489">
        <v>2332205646</v>
      </c>
      <c r="C19982" s="489" t="s">
        <v>2102</v>
      </c>
      <c r="D19982" s="489" t="s">
        <v>18396</v>
      </c>
    </row>
    <row r="19983" spans="1:4">
      <c r="A19983" s="489" t="str">
        <f t="shared" si="312"/>
        <v>2332205653介護予防訪問リハビリテーション</v>
      </c>
      <c r="B19983" s="489">
        <v>2332205653</v>
      </c>
      <c r="C19983" s="489" t="s">
        <v>2108</v>
      </c>
      <c r="D19983" s="489" t="s">
        <v>18397</v>
      </c>
    </row>
    <row r="19984" spans="1:4">
      <c r="A19984" s="489" t="str">
        <f t="shared" si="312"/>
        <v>2332205653介護予防訪問看護</v>
      </c>
      <c r="B19984" s="489">
        <v>2332205653</v>
      </c>
      <c r="C19984" s="489" t="s">
        <v>2103</v>
      </c>
      <c r="D19984" s="489" t="s">
        <v>18397</v>
      </c>
    </row>
    <row r="19985" spans="1:4">
      <c r="A19985" s="489" t="str">
        <f t="shared" si="312"/>
        <v>2332205653訪問リハビリテーション</v>
      </c>
      <c r="B19985" s="489">
        <v>2332205653</v>
      </c>
      <c r="C19985" s="489" t="s">
        <v>2104</v>
      </c>
      <c r="D19985" s="489" t="s">
        <v>18397</v>
      </c>
    </row>
    <row r="19986" spans="1:4">
      <c r="A19986" s="489" t="str">
        <f t="shared" si="312"/>
        <v>2332205653訪問看護</v>
      </c>
      <c r="B19986" s="489">
        <v>2332205653</v>
      </c>
      <c r="C19986" s="489" t="s">
        <v>2102</v>
      </c>
      <c r="D19986" s="489" t="s">
        <v>18397</v>
      </c>
    </row>
    <row r="19987" spans="1:4">
      <c r="A19987" s="489" t="str">
        <f t="shared" si="312"/>
        <v>2332205661介護予防訪問リハビリテーション</v>
      </c>
      <c r="B19987" s="489">
        <v>2332205661</v>
      </c>
      <c r="C19987" s="489" t="s">
        <v>2108</v>
      </c>
      <c r="D19987" s="489" t="s">
        <v>18398</v>
      </c>
    </row>
    <row r="19988" spans="1:4">
      <c r="A19988" s="489" t="str">
        <f t="shared" si="312"/>
        <v>2332205661介護予防訪問看護</v>
      </c>
      <c r="B19988" s="489">
        <v>2332205661</v>
      </c>
      <c r="C19988" s="489" t="s">
        <v>2103</v>
      </c>
      <c r="D19988" s="489" t="s">
        <v>18398</v>
      </c>
    </row>
    <row r="19989" spans="1:4">
      <c r="A19989" s="489" t="str">
        <f t="shared" si="312"/>
        <v>2332205661訪問リハビリテーション</v>
      </c>
      <c r="B19989" s="489">
        <v>2332205661</v>
      </c>
      <c r="C19989" s="489" t="s">
        <v>2104</v>
      </c>
      <c r="D19989" s="489" t="s">
        <v>18398</v>
      </c>
    </row>
    <row r="19990" spans="1:4">
      <c r="A19990" s="489" t="str">
        <f t="shared" si="312"/>
        <v>2332205661訪問看護</v>
      </c>
      <c r="B19990" s="489">
        <v>2332205661</v>
      </c>
      <c r="C19990" s="489" t="s">
        <v>2102</v>
      </c>
      <c r="D19990" s="489" t="s">
        <v>18398</v>
      </c>
    </row>
    <row r="19991" spans="1:4">
      <c r="A19991" s="489" t="str">
        <f t="shared" si="312"/>
        <v>2332205679介護予防訪問リハビリテーション</v>
      </c>
      <c r="B19991" s="489">
        <v>2332205679</v>
      </c>
      <c r="C19991" s="489" t="s">
        <v>2108</v>
      </c>
      <c r="D19991" s="489" t="s">
        <v>18399</v>
      </c>
    </row>
    <row r="19992" spans="1:4">
      <c r="A19992" s="489" t="str">
        <f t="shared" si="312"/>
        <v>2332205679介護予防訪問看護</v>
      </c>
      <c r="B19992" s="489">
        <v>2332205679</v>
      </c>
      <c r="C19992" s="489" t="s">
        <v>2103</v>
      </c>
      <c r="D19992" s="489" t="s">
        <v>18399</v>
      </c>
    </row>
    <row r="19993" spans="1:4">
      <c r="A19993" s="489" t="str">
        <f t="shared" si="312"/>
        <v>2332205679訪問リハビリテーション</v>
      </c>
      <c r="B19993" s="489">
        <v>2332205679</v>
      </c>
      <c r="C19993" s="489" t="s">
        <v>2104</v>
      </c>
      <c r="D19993" s="489" t="s">
        <v>18399</v>
      </c>
    </row>
    <row r="19994" spans="1:4">
      <c r="A19994" s="489" t="str">
        <f t="shared" si="312"/>
        <v>2332205679訪問看護</v>
      </c>
      <c r="B19994" s="489">
        <v>2332205679</v>
      </c>
      <c r="C19994" s="489" t="s">
        <v>2102</v>
      </c>
      <c r="D19994" s="489" t="s">
        <v>18399</v>
      </c>
    </row>
    <row r="19995" spans="1:4">
      <c r="A19995" s="489" t="str">
        <f t="shared" si="312"/>
        <v>2332205687介護予防訪問リハビリテーション</v>
      </c>
      <c r="B19995" s="489">
        <v>2332205687</v>
      </c>
      <c r="C19995" s="489" t="s">
        <v>2108</v>
      </c>
      <c r="D19995" s="489" t="s">
        <v>18400</v>
      </c>
    </row>
    <row r="19996" spans="1:4">
      <c r="A19996" s="489" t="str">
        <f t="shared" si="312"/>
        <v>2332205687介護予防訪問看護</v>
      </c>
      <c r="B19996" s="489">
        <v>2332205687</v>
      </c>
      <c r="C19996" s="489" t="s">
        <v>2103</v>
      </c>
      <c r="D19996" s="489" t="s">
        <v>18400</v>
      </c>
    </row>
    <row r="19997" spans="1:4">
      <c r="A19997" s="489" t="str">
        <f t="shared" si="312"/>
        <v>2332205687訪問リハビリテーション</v>
      </c>
      <c r="B19997" s="489">
        <v>2332205687</v>
      </c>
      <c r="C19997" s="489" t="s">
        <v>2104</v>
      </c>
      <c r="D19997" s="489" t="s">
        <v>18400</v>
      </c>
    </row>
    <row r="19998" spans="1:4">
      <c r="A19998" s="489" t="str">
        <f t="shared" si="312"/>
        <v>2332205687訪問看護</v>
      </c>
      <c r="B19998" s="489">
        <v>2332205687</v>
      </c>
      <c r="C19998" s="489" t="s">
        <v>2102</v>
      </c>
      <c r="D19998" s="489" t="s">
        <v>18400</v>
      </c>
    </row>
    <row r="19999" spans="1:4">
      <c r="A19999" s="489" t="str">
        <f t="shared" si="312"/>
        <v>2332205695介護予防訪問リハビリテーション</v>
      </c>
      <c r="B19999" s="489">
        <v>2332205695</v>
      </c>
      <c r="C19999" s="489" t="s">
        <v>2108</v>
      </c>
      <c r="D19999" s="489" t="s">
        <v>19417</v>
      </c>
    </row>
    <row r="20000" spans="1:4">
      <c r="A20000" s="489" t="str">
        <f t="shared" si="312"/>
        <v>2332205695介護予防訪問看護</v>
      </c>
      <c r="B20000" s="489">
        <v>2332205695</v>
      </c>
      <c r="C20000" s="489" t="s">
        <v>2103</v>
      </c>
      <c r="D20000" s="489" t="s">
        <v>19417</v>
      </c>
    </row>
    <row r="20001" spans="1:4">
      <c r="A20001" s="489" t="str">
        <f t="shared" si="312"/>
        <v>2332205695訪問リハビリテーション</v>
      </c>
      <c r="B20001" s="489">
        <v>2332205695</v>
      </c>
      <c r="C20001" s="489" t="s">
        <v>2104</v>
      </c>
      <c r="D20001" s="489" t="s">
        <v>19417</v>
      </c>
    </row>
    <row r="20002" spans="1:4">
      <c r="A20002" s="489" t="str">
        <f t="shared" si="312"/>
        <v>2332205695訪問看護</v>
      </c>
      <c r="B20002" s="489">
        <v>2332205695</v>
      </c>
      <c r="C20002" s="489" t="s">
        <v>2102</v>
      </c>
      <c r="D20002" s="489" t="s">
        <v>19417</v>
      </c>
    </row>
    <row r="20003" spans="1:4">
      <c r="A20003" s="489" t="str">
        <f t="shared" si="312"/>
        <v>2332205703介護予防訪問リハビリテーション</v>
      </c>
      <c r="B20003" s="489">
        <v>2332205703</v>
      </c>
      <c r="C20003" s="489" t="s">
        <v>2108</v>
      </c>
      <c r="D20003" s="489" t="s">
        <v>18401</v>
      </c>
    </row>
    <row r="20004" spans="1:4">
      <c r="A20004" s="489" t="str">
        <f t="shared" si="312"/>
        <v>2332205703介護予防訪問看護</v>
      </c>
      <c r="B20004" s="489">
        <v>2332205703</v>
      </c>
      <c r="C20004" s="489" t="s">
        <v>2103</v>
      </c>
      <c r="D20004" s="489" t="s">
        <v>18401</v>
      </c>
    </row>
    <row r="20005" spans="1:4">
      <c r="A20005" s="489" t="str">
        <f t="shared" si="312"/>
        <v>2332205703訪問リハビリテーション</v>
      </c>
      <c r="B20005" s="489">
        <v>2332205703</v>
      </c>
      <c r="C20005" s="489" t="s">
        <v>2104</v>
      </c>
      <c r="D20005" s="489" t="s">
        <v>18401</v>
      </c>
    </row>
    <row r="20006" spans="1:4">
      <c r="A20006" s="489" t="str">
        <f t="shared" si="312"/>
        <v>2332205703訪問看護</v>
      </c>
      <c r="B20006" s="489">
        <v>2332205703</v>
      </c>
      <c r="C20006" s="489" t="s">
        <v>2102</v>
      </c>
      <c r="D20006" s="489" t="s">
        <v>18401</v>
      </c>
    </row>
    <row r="20007" spans="1:4">
      <c r="A20007" s="489" t="str">
        <f t="shared" si="312"/>
        <v>2332205711介護予防訪問リハビリテーション</v>
      </c>
      <c r="B20007" s="489">
        <v>2332205711</v>
      </c>
      <c r="C20007" s="489" t="s">
        <v>2108</v>
      </c>
      <c r="D20007" s="489" t="s">
        <v>18402</v>
      </c>
    </row>
    <row r="20008" spans="1:4">
      <c r="A20008" s="489" t="str">
        <f t="shared" si="312"/>
        <v>2332205711介護予防訪問看護</v>
      </c>
      <c r="B20008" s="489">
        <v>2332205711</v>
      </c>
      <c r="C20008" s="489" t="s">
        <v>2103</v>
      </c>
      <c r="D20008" s="489" t="s">
        <v>18402</v>
      </c>
    </row>
    <row r="20009" spans="1:4">
      <c r="A20009" s="489" t="str">
        <f t="shared" si="312"/>
        <v>2332205711訪問リハビリテーション</v>
      </c>
      <c r="B20009" s="489">
        <v>2332205711</v>
      </c>
      <c r="C20009" s="489" t="s">
        <v>2104</v>
      </c>
      <c r="D20009" s="489" t="s">
        <v>18402</v>
      </c>
    </row>
    <row r="20010" spans="1:4">
      <c r="A20010" s="489" t="str">
        <f t="shared" si="312"/>
        <v>2332205711訪問看護</v>
      </c>
      <c r="B20010" s="489">
        <v>2332205711</v>
      </c>
      <c r="C20010" s="489" t="s">
        <v>2102</v>
      </c>
      <c r="D20010" s="489" t="s">
        <v>18402</v>
      </c>
    </row>
    <row r="20011" spans="1:4">
      <c r="A20011" s="489" t="str">
        <f t="shared" si="312"/>
        <v>2332205729介護予防訪問リハビリテーション</v>
      </c>
      <c r="B20011" s="489">
        <v>2332205729</v>
      </c>
      <c r="C20011" s="489" t="s">
        <v>2108</v>
      </c>
      <c r="D20011" s="489" t="s">
        <v>18403</v>
      </c>
    </row>
    <row r="20012" spans="1:4">
      <c r="A20012" s="489" t="str">
        <f t="shared" si="312"/>
        <v>2332205729介護予防訪問看護</v>
      </c>
      <c r="B20012" s="489">
        <v>2332205729</v>
      </c>
      <c r="C20012" s="489" t="s">
        <v>2103</v>
      </c>
      <c r="D20012" s="489" t="s">
        <v>18403</v>
      </c>
    </row>
    <row r="20013" spans="1:4">
      <c r="A20013" s="489" t="str">
        <f t="shared" si="312"/>
        <v>2332205729訪問リハビリテーション</v>
      </c>
      <c r="B20013" s="489">
        <v>2332205729</v>
      </c>
      <c r="C20013" s="489" t="s">
        <v>2104</v>
      </c>
      <c r="D20013" s="489" t="s">
        <v>18403</v>
      </c>
    </row>
    <row r="20014" spans="1:4">
      <c r="A20014" s="489" t="str">
        <f t="shared" si="312"/>
        <v>2332205729訪問看護</v>
      </c>
      <c r="B20014" s="489">
        <v>2332205729</v>
      </c>
      <c r="C20014" s="489" t="s">
        <v>2102</v>
      </c>
      <c r="D20014" s="489" t="s">
        <v>18403</v>
      </c>
    </row>
    <row r="20015" spans="1:4">
      <c r="A20015" s="489" t="str">
        <f t="shared" si="312"/>
        <v>2332205737介護予防訪問リハビリテーション</v>
      </c>
      <c r="B20015" s="489">
        <v>2332205737</v>
      </c>
      <c r="C20015" s="489" t="s">
        <v>2108</v>
      </c>
      <c r="D20015" s="489" t="s">
        <v>18404</v>
      </c>
    </row>
    <row r="20016" spans="1:4">
      <c r="A20016" s="489" t="str">
        <f t="shared" si="312"/>
        <v>2332205737介護予防訪問看護</v>
      </c>
      <c r="B20016" s="489">
        <v>2332205737</v>
      </c>
      <c r="C20016" s="489" t="s">
        <v>2103</v>
      </c>
      <c r="D20016" s="489" t="s">
        <v>18404</v>
      </c>
    </row>
    <row r="20017" spans="1:4">
      <c r="A20017" s="489" t="str">
        <f t="shared" si="312"/>
        <v>2332205737訪問リハビリテーション</v>
      </c>
      <c r="B20017" s="489">
        <v>2332205737</v>
      </c>
      <c r="C20017" s="489" t="s">
        <v>2104</v>
      </c>
      <c r="D20017" s="489" t="s">
        <v>18404</v>
      </c>
    </row>
    <row r="20018" spans="1:4">
      <c r="A20018" s="489" t="str">
        <f t="shared" si="312"/>
        <v>2332205737訪問看護</v>
      </c>
      <c r="B20018" s="489">
        <v>2332205737</v>
      </c>
      <c r="C20018" s="489" t="s">
        <v>2102</v>
      </c>
      <c r="D20018" s="489" t="s">
        <v>18404</v>
      </c>
    </row>
    <row r="20019" spans="1:4">
      <c r="A20019" s="489" t="str">
        <f t="shared" si="312"/>
        <v>2332205745介護予防訪問リハビリテーション</v>
      </c>
      <c r="B20019" s="489">
        <v>2332205745</v>
      </c>
      <c r="C20019" s="489" t="s">
        <v>2108</v>
      </c>
      <c r="D20019" s="489" t="s">
        <v>18405</v>
      </c>
    </row>
    <row r="20020" spans="1:4">
      <c r="A20020" s="489" t="str">
        <f t="shared" si="312"/>
        <v>2332205745介護予防訪問看護</v>
      </c>
      <c r="B20020" s="489">
        <v>2332205745</v>
      </c>
      <c r="C20020" s="489" t="s">
        <v>2103</v>
      </c>
      <c r="D20020" s="489" t="s">
        <v>18405</v>
      </c>
    </row>
    <row r="20021" spans="1:4">
      <c r="A20021" s="489" t="str">
        <f t="shared" si="312"/>
        <v>2332205745訪問リハビリテーション</v>
      </c>
      <c r="B20021" s="489">
        <v>2332205745</v>
      </c>
      <c r="C20021" s="489" t="s">
        <v>2104</v>
      </c>
      <c r="D20021" s="489" t="s">
        <v>18405</v>
      </c>
    </row>
    <row r="20022" spans="1:4">
      <c r="A20022" s="489" t="str">
        <f t="shared" si="312"/>
        <v>2332205745訪問看護</v>
      </c>
      <c r="B20022" s="489">
        <v>2332205745</v>
      </c>
      <c r="C20022" s="489" t="s">
        <v>2102</v>
      </c>
      <c r="D20022" s="489" t="s">
        <v>18405</v>
      </c>
    </row>
    <row r="20023" spans="1:4">
      <c r="A20023" s="489" t="str">
        <f t="shared" si="312"/>
        <v>2332205752介護予防訪問リハビリテーション</v>
      </c>
      <c r="B20023" s="489">
        <v>2332205752</v>
      </c>
      <c r="C20023" s="489" t="s">
        <v>2108</v>
      </c>
      <c r="D20023" s="489" t="s">
        <v>18406</v>
      </c>
    </row>
    <row r="20024" spans="1:4">
      <c r="A20024" s="489" t="str">
        <f t="shared" si="312"/>
        <v>2332205752介護予防訪問看護</v>
      </c>
      <c r="B20024" s="489">
        <v>2332205752</v>
      </c>
      <c r="C20024" s="489" t="s">
        <v>2103</v>
      </c>
      <c r="D20024" s="489" t="s">
        <v>18406</v>
      </c>
    </row>
    <row r="20025" spans="1:4">
      <c r="A20025" s="489" t="str">
        <f t="shared" si="312"/>
        <v>2332205752訪問リハビリテーション</v>
      </c>
      <c r="B20025" s="489">
        <v>2332205752</v>
      </c>
      <c r="C20025" s="489" t="s">
        <v>2104</v>
      </c>
      <c r="D20025" s="489" t="s">
        <v>18406</v>
      </c>
    </row>
    <row r="20026" spans="1:4">
      <c r="A20026" s="489" t="str">
        <f t="shared" si="312"/>
        <v>2332205752訪問看護</v>
      </c>
      <c r="B20026" s="489">
        <v>2332205752</v>
      </c>
      <c r="C20026" s="489" t="s">
        <v>2102</v>
      </c>
      <c r="D20026" s="489" t="s">
        <v>18406</v>
      </c>
    </row>
    <row r="20027" spans="1:4">
      <c r="A20027" s="489" t="str">
        <f t="shared" si="312"/>
        <v>2332212022介護予防訪問リハビリテーション</v>
      </c>
      <c r="B20027" s="489">
        <v>2332212022</v>
      </c>
      <c r="C20027" s="489" t="s">
        <v>2108</v>
      </c>
      <c r="D20027" s="489" t="s">
        <v>16034</v>
      </c>
    </row>
    <row r="20028" spans="1:4">
      <c r="A20028" s="489" t="str">
        <f t="shared" si="312"/>
        <v>2332212022介護予防訪問看護</v>
      </c>
      <c r="B20028" s="489">
        <v>2332212022</v>
      </c>
      <c r="C20028" s="489" t="s">
        <v>2103</v>
      </c>
      <c r="D20028" s="489" t="s">
        <v>16034</v>
      </c>
    </row>
    <row r="20029" spans="1:4">
      <c r="A20029" s="489" t="str">
        <f t="shared" si="312"/>
        <v>2332212022訪問リハビリテーション</v>
      </c>
      <c r="B20029" s="489">
        <v>2332212022</v>
      </c>
      <c r="C20029" s="489" t="s">
        <v>2104</v>
      </c>
      <c r="D20029" s="489" t="s">
        <v>16034</v>
      </c>
    </row>
    <row r="20030" spans="1:4">
      <c r="A20030" s="489" t="str">
        <f t="shared" si="312"/>
        <v>2332212022訪問看護</v>
      </c>
      <c r="B20030" s="489">
        <v>2332212022</v>
      </c>
      <c r="C20030" s="489" t="s">
        <v>2102</v>
      </c>
      <c r="D20030" s="489" t="s">
        <v>16034</v>
      </c>
    </row>
    <row r="20031" spans="1:4">
      <c r="A20031" s="489" t="str">
        <f t="shared" si="312"/>
        <v>2332213442介護予防訪問リハビリテーション</v>
      </c>
      <c r="B20031" s="489">
        <v>2332213442</v>
      </c>
      <c r="C20031" s="489" t="s">
        <v>2108</v>
      </c>
      <c r="D20031" s="489" t="s">
        <v>16084</v>
      </c>
    </row>
    <row r="20032" spans="1:4">
      <c r="A20032" s="489" t="str">
        <f t="shared" si="312"/>
        <v>2332213442介護予防訪問看護</v>
      </c>
      <c r="B20032" s="489">
        <v>2332213442</v>
      </c>
      <c r="C20032" s="489" t="s">
        <v>2103</v>
      </c>
      <c r="D20032" s="489" t="s">
        <v>16084</v>
      </c>
    </row>
    <row r="20033" spans="1:4">
      <c r="A20033" s="489" t="str">
        <f t="shared" si="312"/>
        <v>2332213442訪問リハビリテーション</v>
      </c>
      <c r="B20033" s="489">
        <v>2332213442</v>
      </c>
      <c r="C20033" s="489" t="s">
        <v>2104</v>
      </c>
      <c r="D20033" s="489" t="s">
        <v>16084</v>
      </c>
    </row>
    <row r="20034" spans="1:4">
      <c r="A20034" s="489" t="str">
        <f t="shared" ref="A20034:A20097" si="313">B20034&amp;C20034</f>
        <v>2332213442訪問看護</v>
      </c>
      <c r="B20034" s="489">
        <v>2332213442</v>
      </c>
      <c r="C20034" s="489" t="s">
        <v>2102</v>
      </c>
      <c r="D20034" s="489" t="s">
        <v>16084</v>
      </c>
    </row>
    <row r="20035" spans="1:4">
      <c r="A20035" s="489" t="str">
        <f t="shared" si="313"/>
        <v>2332215843介護予防訪問リハビリテーション</v>
      </c>
      <c r="B20035" s="489">
        <v>2332215843</v>
      </c>
      <c r="C20035" s="489" t="s">
        <v>2108</v>
      </c>
      <c r="D20035" s="489" t="s">
        <v>16203</v>
      </c>
    </row>
    <row r="20036" spans="1:4">
      <c r="A20036" s="489" t="str">
        <f t="shared" si="313"/>
        <v>2332215843介護予防訪問看護</v>
      </c>
      <c r="B20036" s="489">
        <v>2332215843</v>
      </c>
      <c r="C20036" s="489" t="s">
        <v>2103</v>
      </c>
      <c r="D20036" s="489" t="s">
        <v>16203</v>
      </c>
    </row>
    <row r="20037" spans="1:4">
      <c r="A20037" s="489" t="str">
        <f t="shared" si="313"/>
        <v>2332215843訪問リハビリテーション</v>
      </c>
      <c r="B20037" s="489">
        <v>2332215843</v>
      </c>
      <c r="C20037" s="489" t="s">
        <v>2104</v>
      </c>
      <c r="D20037" s="489" t="s">
        <v>16203</v>
      </c>
    </row>
    <row r="20038" spans="1:4">
      <c r="A20038" s="489" t="str">
        <f t="shared" si="313"/>
        <v>2332215843訪問看護</v>
      </c>
      <c r="B20038" s="489">
        <v>2332215843</v>
      </c>
      <c r="C20038" s="489" t="s">
        <v>2102</v>
      </c>
      <c r="D20038" s="489" t="s">
        <v>16203</v>
      </c>
    </row>
    <row r="20039" spans="1:4">
      <c r="A20039" s="489" t="str">
        <f t="shared" si="313"/>
        <v>2332300363介護予防訪問リハビリテーション</v>
      </c>
      <c r="B20039" s="489">
        <v>2332300363</v>
      </c>
      <c r="C20039" s="489" t="s">
        <v>2108</v>
      </c>
      <c r="D20039" s="489" t="s">
        <v>18407</v>
      </c>
    </row>
    <row r="20040" spans="1:4">
      <c r="A20040" s="489" t="str">
        <f t="shared" si="313"/>
        <v>2332300363介護予防訪問看護</v>
      </c>
      <c r="B20040" s="489">
        <v>2332300363</v>
      </c>
      <c r="C20040" s="489" t="s">
        <v>2103</v>
      </c>
      <c r="D20040" s="489" t="s">
        <v>18407</v>
      </c>
    </row>
    <row r="20041" spans="1:4">
      <c r="A20041" s="489" t="str">
        <f t="shared" si="313"/>
        <v>2332300363訪問リハビリテーション</v>
      </c>
      <c r="B20041" s="489">
        <v>2332300363</v>
      </c>
      <c r="C20041" s="489" t="s">
        <v>2104</v>
      </c>
      <c r="D20041" s="489" t="s">
        <v>18407</v>
      </c>
    </row>
    <row r="20042" spans="1:4">
      <c r="A20042" s="489" t="str">
        <f t="shared" si="313"/>
        <v>2332300363訪問看護</v>
      </c>
      <c r="B20042" s="489">
        <v>2332300363</v>
      </c>
      <c r="C20042" s="489" t="s">
        <v>2102</v>
      </c>
      <c r="D20042" s="489" t="s">
        <v>18407</v>
      </c>
    </row>
    <row r="20043" spans="1:4">
      <c r="A20043" s="489" t="str">
        <f t="shared" si="313"/>
        <v>2332300827介護予防訪問リハビリテーション</v>
      </c>
      <c r="B20043" s="489">
        <v>2332300827</v>
      </c>
      <c r="C20043" s="489" t="s">
        <v>2108</v>
      </c>
      <c r="D20043" s="489" t="s">
        <v>18408</v>
      </c>
    </row>
    <row r="20044" spans="1:4">
      <c r="A20044" s="489" t="str">
        <f t="shared" si="313"/>
        <v>2332300827介護予防訪問看護</v>
      </c>
      <c r="B20044" s="489">
        <v>2332300827</v>
      </c>
      <c r="C20044" s="489" t="s">
        <v>2103</v>
      </c>
      <c r="D20044" s="489" t="s">
        <v>18408</v>
      </c>
    </row>
    <row r="20045" spans="1:4">
      <c r="A20045" s="489" t="str">
        <f t="shared" si="313"/>
        <v>2332300827訪問リハビリテーション</v>
      </c>
      <c r="B20045" s="489">
        <v>2332300827</v>
      </c>
      <c r="C20045" s="489" t="s">
        <v>2104</v>
      </c>
      <c r="D20045" s="489" t="s">
        <v>18408</v>
      </c>
    </row>
    <row r="20046" spans="1:4">
      <c r="A20046" s="489" t="str">
        <f t="shared" si="313"/>
        <v>2332300827訪問看護</v>
      </c>
      <c r="B20046" s="489">
        <v>2332300827</v>
      </c>
      <c r="C20046" s="489" t="s">
        <v>2102</v>
      </c>
      <c r="D20046" s="489" t="s">
        <v>18408</v>
      </c>
    </row>
    <row r="20047" spans="1:4">
      <c r="A20047" s="489" t="str">
        <f t="shared" si="313"/>
        <v>2332300876介護予防訪問リハビリテーション</v>
      </c>
      <c r="B20047" s="489">
        <v>2332300876</v>
      </c>
      <c r="C20047" s="489" t="s">
        <v>2108</v>
      </c>
      <c r="D20047" s="489" t="s">
        <v>18321</v>
      </c>
    </row>
    <row r="20048" spans="1:4">
      <c r="A20048" s="489" t="str">
        <f t="shared" si="313"/>
        <v>2332300876介護予防訪問看護</v>
      </c>
      <c r="B20048" s="489">
        <v>2332300876</v>
      </c>
      <c r="C20048" s="489" t="s">
        <v>2103</v>
      </c>
      <c r="D20048" s="489" t="s">
        <v>18321</v>
      </c>
    </row>
    <row r="20049" spans="1:4">
      <c r="A20049" s="489" t="str">
        <f t="shared" si="313"/>
        <v>2332300876訪問リハビリテーション</v>
      </c>
      <c r="B20049" s="489">
        <v>2332300876</v>
      </c>
      <c r="C20049" s="489" t="s">
        <v>2104</v>
      </c>
      <c r="D20049" s="489" t="s">
        <v>18321</v>
      </c>
    </row>
    <row r="20050" spans="1:4">
      <c r="A20050" s="489" t="str">
        <f t="shared" si="313"/>
        <v>2332300876訪問看護</v>
      </c>
      <c r="B20050" s="489">
        <v>2332300876</v>
      </c>
      <c r="C20050" s="489" t="s">
        <v>2102</v>
      </c>
      <c r="D20050" s="489" t="s">
        <v>18321</v>
      </c>
    </row>
    <row r="20051" spans="1:4">
      <c r="A20051" s="489" t="str">
        <f t="shared" si="313"/>
        <v>2332300926介護予防訪問リハビリテーション</v>
      </c>
      <c r="B20051" s="489">
        <v>2332300926</v>
      </c>
      <c r="C20051" s="489" t="s">
        <v>2108</v>
      </c>
      <c r="D20051" s="489" t="s">
        <v>18409</v>
      </c>
    </row>
    <row r="20052" spans="1:4">
      <c r="A20052" s="489" t="str">
        <f t="shared" si="313"/>
        <v>2332300926介護予防訪問看護</v>
      </c>
      <c r="B20052" s="489">
        <v>2332300926</v>
      </c>
      <c r="C20052" s="489" t="s">
        <v>2103</v>
      </c>
      <c r="D20052" s="489" t="s">
        <v>18409</v>
      </c>
    </row>
    <row r="20053" spans="1:4">
      <c r="A20053" s="489" t="str">
        <f t="shared" si="313"/>
        <v>2332300926訪問リハビリテーション</v>
      </c>
      <c r="B20053" s="489">
        <v>2332300926</v>
      </c>
      <c r="C20053" s="489" t="s">
        <v>2104</v>
      </c>
      <c r="D20053" s="489" t="s">
        <v>18409</v>
      </c>
    </row>
    <row r="20054" spans="1:4">
      <c r="A20054" s="489" t="str">
        <f t="shared" si="313"/>
        <v>2332300926訪問看護</v>
      </c>
      <c r="B20054" s="489">
        <v>2332300926</v>
      </c>
      <c r="C20054" s="489" t="s">
        <v>2102</v>
      </c>
      <c r="D20054" s="489" t="s">
        <v>18409</v>
      </c>
    </row>
    <row r="20055" spans="1:4">
      <c r="A20055" s="489" t="str">
        <f t="shared" si="313"/>
        <v>2332300934介護予防訪問リハビリテーション</v>
      </c>
      <c r="B20055" s="489">
        <v>2332300934</v>
      </c>
      <c r="C20055" s="489" t="s">
        <v>2108</v>
      </c>
      <c r="D20055" s="489" t="s">
        <v>18410</v>
      </c>
    </row>
    <row r="20056" spans="1:4">
      <c r="A20056" s="489" t="str">
        <f t="shared" si="313"/>
        <v>2332300934介護予防訪問看護</v>
      </c>
      <c r="B20056" s="489">
        <v>2332300934</v>
      </c>
      <c r="C20056" s="489" t="s">
        <v>2103</v>
      </c>
      <c r="D20056" s="489" t="s">
        <v>18410</v>
      </c>
    </row>
    <row r="20057" spans="1:4">
      <c r="A20057" s="489" t="str">
        <f t="shared" si="313"/>
        <v>2332300934訪問リハビリテーション</v>
      </c>
      <c r="B20057" s="489">
        <v>2332300934</v>
      </c>
      <c r="C20057" s="489" t="s">
        <v>2104</v>
      </c>
      <c r="D20057" s="489" t="s">
        <v>18410</v>
      </c>
    </row>
    <row r="20058" spans="1:4">
      <c r="A20058" s="489" t="str">
        <f t="shared" si="313"/>
        <v>2332300934訪問看護</v>
      </c>
      <c r="B20058" s="489">
        <v>2332300934</v>
      </c>
      <c r="C20058" s="489" t="s">
        <v>2102</v>
      </c>
      <c r="D20058" s="489" t="s">
        <v>18410</v>
      </c>
    </row>
    <row r="20059" spans="1:4">
      <c r="A20059" s="489" t="str">
        <f t="shared" si="313"/>
        <v>2332300942介護予防訪問リハビリテーション</v>
      </c>
      <c r="B20059" s="489">
        <v>2332300942</v>
      </c>
      <c r="C20059" s="489" t="s">
        <v>2108</v>
      </c>
      <c r="D20059" s="489" t="s">
        <v>18411</v>
      </c>
    </row>
    <row r="20060" spans="1:4">
      <c r="A20060" s="489" t="str">
        <f t="shared" si="313"/>
        <v>2332300942介護予防訪問看護</v>
      </c>
      <c r="B20060" s="489">
        <v>2332300942</v>
      </c>
      <c r="C20060" s="489" t="s">
        <v>2103</v>
      </c>
      <c r="D20060" s="489" t="s">
        <v>18411</v>
      </c>
    </row>
    <row r="20061" spans="1:4">
      <c r="A20061" s="489" t="str">
        <f t="shared" si="313"/>
        <v>2332300942訪問リハビリテーション</v>
      </c>
      <c r="B20061" s="489">
        <v>2332300942</v>
      </c>
      <c r="C20061" s="489" t="s">
        <v>2104</v>
      </c>
      <c r="D20061" s="489" t="s">
        <v>18411</v>
      </c>
    </row>
    <row r="20062" spans="1:4">
      <c r="A20062" s="489" t="str">
        <f t="shared" si="313"/>
        <v>2332300942訪問看護</v>
      </c>
      <c r="B20062" s="489">
        <v>2332300942</v>
      </c>
      <c r="C20062" s="489" t="s">
        <v>2102</v>
      </c>
      <c r="D20062" s="489" t="s">
        <v>18411</v>
      </c>
    </row>
    <row r="20063" spans="1:4">
      <c r="A20063" s="489" t="str">
        <f t="shared" si="313"/>
        <v>2332300959介護予防訪問リハビリテーション</v>
      </c>
      <c r="B20063" s="489">
        <v>2332300959</v>
      </c>
      <c r="C20063" s="489" t="s">
        <v>2108</v>
      </c>
      <c r="D20063" s="489" t="s">
        <v>18412</v>
      </c>
    </row>
    <row r="20064" spans="1:4">
      <c r="A20064" s="489" t="str">
        <f t="shared" si="313"/>
        <v>2332300959介護予防訪問看護</v>
      </c>
      <c r="B20064" s="489">
        <v>2332300959</v>
      </c>
      <c r="C20064" s="489" t="s">
        <v>2103</v>
      </c>
      <c r="D20064" s="489" t="s">
        <v>18412</v>
      </c>
    </row>
    <row r="20065" spans="1:4">
      <c r="A20065" s="489" t="str">
        <f t="shared" si="313"/>
        <v>2332300959訪問リハビリテーション</v>
      </c>
      <c r="B20065" s="489">
        <v>2332300959</v>
      </c>
      <c r="C20065" s="489" t="s">
        <v>2104</v>
      </c>
      <c r="D20065" s="489" t="s">
        <v>18412</v>
      </c>
    </row>
    <row r="20066" spans="1:4">
      <c r="A20066" s="489" t="str">
        <f t="shared" si="313"/>
        <v>2332300959訪問看護</v>
      </c>
      <c r="B20066" s="489">
        <v>2332300959</v>
      </c>
      <c r="C20066" s="489" t="s">
        <v>2102</v>
      </c>
      <c r="D20066" s="489" t="s">
        <v>18412</v>
      </c>
    </row>
    <row r="20067" spans="1:4">
      <c r="A20067" s="489" t="str">
        <f t="shared" si="313"/>
        <v>2332300967介護予防訪問リハビリテーション</v>
      </c>
      <c r="B20067" s="489">
        <v>2332300967</v>
      </c>
      <c r="C20067" s="489" t="s">
        <v>2108</v>
      </c>
      <c r="D20067" s="489" t="s">
        <v>18413</v>
      </c>
    </row>
    <row r="20068" spans="1:4">
      <c r="A20068" s="489" t="str">
        <f t="shared" si="313"/>
        <v>2332300967介護予防訪問看護</v>
      </c>
      <c r="B20068" s="489">
        <v>2332300967</v>
      </c>
      <c r="C20068" s="489" t="s">
        <v>2103</v>
      </c>
      <c r="D20068" s="489" t="s">
        <v>18413</v>
      </c>
    </row>
    <row r="20069" spans="1:4">
      <c r="A20069" s="489" t="str">
        <f t="shared" si="313"/>
        <v>2332300967訪問リハビリテーション</v>
      </c>
      <c r="B20069" s="489">
        <v>2332300967</v>
      </c>
      <c r="C20069" s="489" t="s">
        <v>2104</v>
      </c>
      <c r="D20069" s="489" t="s">
        <v>18413</v>
      </c>
    </row>
    <row r="20070" spans="1:4">
      <c r="A20070" s="489" t="str">
        <f t="shared" si="313"/>
        <v>2332300967訪問看護</v>
      </c>
      <c r="B20070" s="489">
        <v>2332300967</v>
      </c>
      <c r="C20070" s="489" t="s">
        <v>2102</v>
      </c>
      <c r="D20070" s="489" t="s">
        <v>18413</v>
      </c>
    </row>
    <row r="20071" spans="1:4">
      <c r="A20071" s="489" t="str">
        <f t="shared" si="313"/>
        <v>2332301007介護予防訪問リハビリテーション</v>
      </c>
      <c r="B20071" s="489">
        <v>2332301007</v>
      </c>
      <c r="C20071" s="489" t="s">
        <v>2108</v>
      </c>
      <c r="D20071" s="489" t="s">
        <v>18414</v>
      </c>
    </row>
    <row r="20072" spans="1:4">
      <c r="A20072" s="489" t="str">
        <f t="shared" si="313"/>
        <v>2332301007介護予防訪問看護</v>
      </c>
      <c r="B20072" s="489">
        <v>2332301007</v>
      </c>
      <c r="C20072" s="489" t="s">
        <v>2103</v>
      </c>
      <c r="D20072" s="489" t="s">
        <v>18414</v>
      </c>
    </row>
    <row r="20073" spans="1:4">
      <c r="A20073" s="489" t="str">
        <f t="shared" si="313"/>
        <v>2332301007訪問リハビリテーション</v>
      </c>
      <c r="B20073" s="489">
        <v>2332301007</v>
      </c>
      <c r="C20073" s="489" t="s">
        <v>2104</v>
      </c>
      <c r="D20073" s="489" t="s">
        <v>18414</v>
      </c>
    </row>
    <row r="20074" spans="1:4">
      <c r="A20074" s="489" t="str">
        <f t="shared" si="313"/>
        <v>2332301007訪問看護</v>
      </c>
      <c r="B20074" s="489">
        <v>2332301007</v>
      </c>
      <c r="C20074" s="489" t="s">
        <v>2102</v>
      </c>
      <c r="D20074" s="489" t="s">
        <v>18414</v>
      </c>
    </row>
    <row r="20075" spans="1:4">
      <c r="A20075" s="489" t="str">
        <f t="shared" si="313"/>
        <v>2332301023介護予防訪問リハビリテーション</v>
      </c>
      <c r="B20075" s="489">
        <v>2332301023</v>
      </c>
      <c r="C20075" s="489" t="s">
        <v>2108</v>
      </c>
      <c r="D20075" s="489" t="s">
        <v>18415</v>
      </c>
    </row>
    <row r="20076" spans="1:4">
      <c r="A20076" s="489" t="str">
        <f t="shared" si="313"/>
        <v>2332301023介護予防訪問看護</v>
      </c>
      <c r="B20076" s="489">
        <v>2332301023</v>
      </c>
      <c r="C20076" s="489" t="s">
        <v>2103</v>
      </c>
      <c r="D20076" s="489" t="s">
        <v>18415</v>
      </c>
    </row>
    <row r="20077" spans="1:4">
      <c r="A20077" s="489" t="str">
        <f t="shared" si="313"/>
        <v>2332301023訪問リハビリテーション</v>
      </c>
      <c r="B20077" s="489">
        <v>2332301023</v>
      </c>
      <c r="C20077" s="489" t="s">
        <v>2104</v>
      </c>
      <c r="D20077" s="489" t="s">
        <v>18415</v>
      </c>
    </row>
    <row r="20078" spans="1:4">
      <c r="A20078" s="489" t="str">
        <f t="shared" si="313"/>
        <v>2332301023訪問看護</v>
      </c>
      <c r="B20078" s="489">
        <v>2332301023</v>
      </c>
      <c r="C20078" s="489" t="s">
        <v>2102</v>
      </c>
      <c r="D20078" s="489" t="s">
        <v>18415</v>
      </c>
    </row>
    <row r="20079" spans="1:4">
      <c r="A20079" s="489" t="str">
        <f t="shared" si="313"/>
        <v>2332301031介護予防訪問リハビリテーション</v>
      </c>
      <c r="B20079" s="489">
        <v>2332301031</v>
      </c>
      <c r="C20079" s="489" t="s">
        <v>2108</v>
      </c>
      <c r="D20079" s="489" t="s">
        <v>18416</v>
      </c>
    </row>
    <row r="20080" spans="1:4">
      <c r="A20080" s="489" t="str">
        <f t="shared" si="313"/>
        <v>2332301031介護予防訪問看護</v>
      </c>
      <c r="B20080" s="489">
        <v>2332301031</v>
      </c>
      <c r="C20080" s="489" t="s">
        <v>2103</v>
      </c>
      <c r="D20080" s="489" t="s">
        <v>18416</v>
      </c>
    </row>
    <row r="20081" spans="1:4">
      <c r="A20081" s="489" t="str">
        <f t="shared" si="313"/>
        <v>2332301031訪問リハビリテーション</v>
      </c>
      <c r="B20081" s="489">
        <v>2332301031</v>
      </c>
      <c r="C20081" s="489" t="s">
        <v>2104</v>
      </c>
      <c r="D20081" s="489" t="s">
        <v>18416</v>
      </c>
    </row>
    <row r="20082" spans="1:4">
      <c r="A20082" s="489" t="str">
        <f t="shared" si="313"/>
        <v>2332301031訪問看護</v>
      </c>
      <c r="B20082" s="489">
        <v>2332301031</v>
      </c>
      <c r="C20082" s="489" t="s">
        <v>2102</v>
      </c>
      <c r="D20082" s="489" t="s">
        <v>18416</v>
      </c>
    </row>
    <row r="20083" spans="1:4">
      <c r="A20083" s="489" t="str">
        <f t="shared" si="313"/>
        <v>2332301056介護予防訪問リハビリテーション</v>
      </c>
      <c r="B20083" s="489">
        <v>2332301056</v>
      </c>
      <c r="C20083" s="489" t="s">
        <v>2108</v>
      </c>
      <c r="D20083" s="489" t="s">
        <v>18417</v>
      </c>
    </row>
    <row r="20084" spans="1:4">
      <c r="A20084" s="489" t="str">
        <f t="shared" si="313"/>
        <v>2332301056介護予防訪問看護</v>
      </c>
      <c r="B20084" s="489">
        <v>2332301056</v>
      </c>
      <c r="C20084" s="489" t="s">
        <v>2103</v>
      </c>
      <c r="D20084" s="489" t="s">
        <v>18417</v>
      </c>
    </row>
    <row r="20085" spans="1:4">
      <c r="A20085" s="489" t="str">
        <f t="shared" si="313"/>
        <v>2332301056訪問リハビリテーション</v>
      </c>
      <c r="B20085" s="489">
        <v>2332301056</v>
      </c>
      <c r="C20085" s="489" t="s">
        <v>2104</v>
      </c>
      <c r="D20085" s="489" t="s">
        <v>18417</v>
      </c>
    </row>
    <row r="20086" spans="1:4">
      <c r="A20086" s="489" t="str">
        <f t="shared" si="313"/>
        <v>2332301056訪問看護</v>
      </c>
      <c r="B20086" s="489">
        <v>2332301056</v>
      </c>
      <c r="C20086" s="489" t="s">
        <v>2102</v>
      </c>
      <c r="D20086" s="489" t="s">
        <v>18417</v>
      </c>
    </row>
    <row r="20087" spans="1:4">
      <c r="A20087" s="489" t="str">
        <f t="shared" si="313"/>
        <v>2332301064介護予防訪問リハビリテーション</v>
      </c>
      <c r="B20087" s="489">
        <v>2332301064</v>
      </c>
      <c r="C20087" s="489" t="s">
        <v>2108</v>
      </c>
      <c r="D20087" s="489" t="s">
        <v>18418</v>
      </c>
    </row>
    <row r="20088" spans="1:4">
      <c r="A20088" s="489" t="str">
        <f t="shared" si="313"/>
        <v>2332301064介護予防訪問看護</v>
      </c>
      <c r="B20088" s="489">
        <v>2332301064</v>
      </c>
      <c r="C20088" s="489" t="s">
        <v>2103</v>
      </c>
      <c r="D20088" s="489" t="s">
        <v>18418</v>
      </c>
    </row>
    <row r="20089" spans="1:4">
      <c r="A20089" s="489" t="str">
        <f t="shared" si="313"/>
        <v>2332301064訪問リハビリテーション</v>
      </c>
      <c r="B20089" s="489">
        <v>2332301064</v>
      </c>
      <c r="C20089" s="489" t="s">
        <v>2104</v>
      </c>
      <c r="D20089" s="489" t="s">
        <v>18418</v>
      </c>
    </row>
    <row r="20090" spans="1:4">
      <c r="A20090" s="489" t="str">
        <f t="shared" si="313"/>
        <v>2332301064訪問看護</v>
      </c>
      <c r="B20090" s="489">
        <v>2332301064</v>
      </c>
      <c r="C20090" s="489" t="s">
        <v>2102</v>
      </c>
      <c r="D20090" s="489" t="s">
        <v>18418</v>
      </c>
    </row>
    <row r="20091" spans="1:4">
      <c r="A20091" s="489" t="str">
        <f t="shared" si="313"/>
        <v>2332301072介護予防訪問リハビリテーション</v>
      </c>
      <c r="B20091" s="489">
        <v>2332301072</v>
      </c>
      <c r="C20091" s="489" t="s">
        <v>2108</v>
      </c>
      <c r="D20091" s="489" t="s">
        <v>18419</v>
      </c>
    </row>
    <row r="20092" spans="1:4">
      <c r="A20092" s="489" t="str">
        <f t="shared" si="313"/>
        <v>2332301072介護予防訪問看護</v>
      </c>
      <c r="B20092" s="489">
        <v>2332301072</v>
      </c>
      <c r="C20092" s="489" t="s">
        <v>2103</v>
      </c>
      <c r="D20092" s="489" t="s">
        <v>18419</v>
      </c>
    </row>
    <row r="20093" spans="1:4">
      <c r="A20093" s="489" t="str">
        <f t="shared" si="313"/>
        <v>2332301072訪問リハビリテーション</v>
      </c>
      <c r="B20093" s="489">
        <v>2332301072</v>
      </c>
      <c r="C20093" s="489" t="s">
        <v>2104</v>
      </c>
      <c r="D20093" s="489" t="s">
        <v>18419</v>
      </c>
    </row>
    <row r="20094" spans="1:4">
      <c r="A20094" s="489" t="str">
        <f t="shared" si="313"/>
        <v>2332301072訪問看護</v>
      </c>
      <c r="B20094" s="489">
        <v>2332301072</v>
      </c>
      <c r="C20094" s="489" t="s">
        <v>2102</v>
      </c>
      <c r="D20094" s="489" t="s">
        <v>18419</v>
      </c>
    </row>
    <row r="20095" spans="1:4">
      <c r="A20095" s="489" t="str">
        <f t="shared" si="313"/>
        <v>2332301098介護予防訪問リハビリテーション</v>
      </c>
      <c r="B20095" s="489">
        <v>2332301098</v>
      </c>
      <c r="C20095" s="489" t="s">
        <v>2108</v>
      </c>
      <c r="D20095" s="489" t="s">
        <v>18420</v>
      </c>
    </row>
    <row r="20096" spans="1:4">
      <c r="A20096" s="489" t="str">
        <f t="shared" si="313"/>
        <v>2332301098介護予防訪問看護</v>
      </c>
      <c r="B20096" s="489">
        <v>2332301098</v>
      </c>
      <c r="C20096" s="489" t="s">
        <v>2103</v>
      </c>
      <c r="D20096" s="489" t="s">
        <v>18420</v>
      </c>
    </row>
    <row r="20097" spans="1:4">
      <c r="A20097" s="489" t="str">
        <f t="shared" si="313"/>
        <v>2332301098訪問リハビリテーション</v>
      </c>
      <c r="B20097" s="489">
        <v>2332301098</v>
      </c>
      <c r="C20097" s="489" t="s">
        <v>2104</v>
      </c>
      <c r="D20097" s="489" t="s">
        <v>18420</v>
      </c>
    </row>
    <row r="20098" spans="1:4">
      <c r="A20098" s="489" t="str">
        <f t="shared" ref="A20098:A20161" si="314">B20098&amp;C20098</f>
        <v>2332301098訪問看護</v>
      </c>
      <c r="B20098" s="489">
        <v>2332301098</v>
      </c>
      <c r="C20098" s="489" t="s">
        <v>2102</v>
      </c>
      <c r="D20098" s="489" t="s">
        <v>18420</v>
      </c>
    </row>
    <row r="20099" spans="1:4">
      <c r="A20099" s="489" t="str">
        <f t="shared" si="314"/>
        <v>2332301163介護予防訪問リハビリテーション</v>
      </c>
      <c r="B20099" s="489">
        <v>2332301163</v>
      </c>
      <c r="C20099" s="489" t="s">
        <v>2108</v>
      </c>
      <c r="D20099" s="489" t="s">
        <v>18421</v>
      </c>
    </row>
    <row r="20100" spans="1:4">
      <c r="A20100" s="489" t="str">
        <f t="shared" si="314"/>
        <v>2332301163介護予防訪問看護</v>
      </c>
      <c r="B20100" s="489">
        <v>2332301163</v>
      </c>
      <c r="C20100" s="489" t="s">
        <v>2103</v>
      </c>
      <c r="D20100" s="489" t="s">
        <v>18421</v>
      </c>
    </row>
    <row r="20101" spans="1:4">
      <c r="A20101" s="489" t="str">
        <f t="shared" si="314"/>
        <v>2332301163訪問リハビリテーション</v>
      </c>
      <c r="B20101" s="489">
        <v>2332301163</v>
      </c>
      <c r="C20101" s="489" t="s">
        <v>2104</v>
      </c>
      <c r="D20101" s="489" t="s">
        <v>18421</v>
      </c>
    </row>
    <row r="20102" spans="1:4">
      <c r="A20102" s="489" t="str">
        <f t="shared" si="314"/>
        <v>2332301163訪問看護</v>
      </c>
      <c r="B20102" s="489">
        <v>2332301163</v>
      </c>
      <c r="C20102" s="489" t="s">
        <v>2102</v>
      </c>
      <c r="D20102" s="489" t="s">
        <v>18421</v>
      </c>
    </row>
    <row r="20103" spans="1:4">
      <c r="A20103" s="489" t="str">
        <f t="shared" si="314"/>
        <v>2332301171介護予防訪問リハビリテーション</v>
      </c>
      <c r="B20103" s="489">
        <v>2332301171</v>
      </c>
      <c r="C20103" s="489" t="s">
        <v>2108</v>
      </c>
      <c r="D20103" s="489" t="s">
        <v>18422</v>
      </c>
    </row>
    <row r="20104" spans="1:4">
      <c r="A20104" s="489" t="str">
        <f t="shared" si="314"/>
        <v>2332301171介護予防訪問看護</v>
      </c>
      <c r="B20104" s="489">
        <v>2332301171</v>
      </c>
      <c r="C20104" s="489" t="s">
        <v>2103</v>
      </c>
      <c r="D20104" s="489" t="s">
        <v>18422</v>
      </c>
    </row>
    <row r="20105" spans="1:4">
      <c r="A20105" s="489" t="str">
        <f t="shared" si="314"/>
        <v>2332301171訪問リハビリテーション</v>
      </c>
      <c r="B20105" s="489">
        <v>2332301171</v>
      </c>
      <c r="C20105" s="489" t="s">
        <v>2104</v>
      </c>
      <c r="D20105" s="489" t="s">
        <v>18422</v>
      </c>
    </row>
    <row r="20106" spans="1:4">
      <c r="A20106" s="489" t="str">
        <f t="shared" si="314"/>
        <v>2332301171訪問看護</v>
      </c>
      <c r="B20106" s="489">
        <v>2332301171</v>
      </c>
      <c r="C20106" s="489" t="s">
        <v>2102</v>
      </c>
      <c r="D20106" s="489" t="s">
        <v>18422</v>
      </c>
    </row>
    <row r="20107" spans="1:4">
      <c r="A20107" s="489" t="str">
        <f t="shared" si="314"/>
        <v>2332301189介護予防訪問リハビリテーション</v>
      </c>
      <c r="B20107" s="489">
        <v>2332301189</v>
      </c>
      <c r="C20107" s="489" t="s">
        <v>2108</v>
      </c>
      <c r="D20107" s="489" t="s">
        <v>18423</v>
      </c>
    </row>
    <row r="20108" spans="1:4">
      <c r="A20108" s="489" t="str">
        <f t="shared" si="314"/>
        <v>2332301189介護予防訪問看護</v>
      </c>
      <c r="B20108" s="489">
        <v>2332301189</v>
      </c>
      <c r="C20108" s="489" t="s">
        <v>2103</v>
      </c>
      <c r="D20108" s="489" t="s">
        <v>18423</v>
      </c>
    </row>
    <row r="20109" spans="1:4">
      <c r="A20109" s="489" t="str">
        <f t="shared" si="314"/>
        <v>2332301189訪問リハビリテーション</v>
      </c>
      <c r="B20109" s="489">
        <v>2332301189</v>
      </c>
      <c r="C20109" s="489" t="s">
        <v>2104</v>
      </c>
      <c r="D20109" s="489" t="s">
        <v>18423</v>
      </c>
    </row>
    <row r="20110" spans="1:4">
      <c r="A20110" s="489" t="str">
        <f t="shared" si="314"/>
        <v>2332301189訪問看護</v>
      </c>
      <c r="B20110" s="489">
        <v>2332301189</v>
      </c>
      <c r="C20110" s="489" t="s">
        <v>2102</v>
      </c>
      <c r="D20110" s="489" t="s">
        <v>18423</v>
      </c>
    </row>
    <row r="20111" spans="1:4">
      <c r="A20111" s="489" t="str">
        <f t="shared" si="314"/>
        <v>2332301197介護予防訪問リハビリテーション</v>
      </c>
      <c r="B20111" s="489">
        <v>2332301197</v>
      </c>
      <c r="C20111" s="489" t="s">
        <v>2108</v>
      </c>
      <c r="D20111" s="489" t="s">
        <v>18424</v>
      </c>
    </row>
    <row r="20112" spans="1:4">
      <c r="A20112" s="489" t="str">
        <f t="shared" si="314"/>
        <v>2332301197介護予防訪問看護</v>
      </c>
      <c r="B20112" s="489">
        <v>2332301197</v>
      </c>
      <c r="C20112" s="489" t="s">
        <v>2103</v>
      </c>
      <c r="D20112" s="489" t="s">
        <v>18424</v>
      </c>
    </row>
    <row r="20113" spans="1:4">
      <c r="A20113" s="489" t="str">
        <f t="shared" si="314"/>
        <v>2332301197訪問リハビリテーション</v>
      </c>
      <c r="B20113" s="489">
        <v>2332301197</v>
      </c>
      <c r="C20113" s="489" t="s">
        <v>2104</v>
      </c>
      <c r="D20113" s="489" t="s">
        <v>18424</v>
      </c>
    </row>
    <row r="20114" spans="1:4">
      <c r="A20114" s="489" t="str">
        <f t="shared" si="314"/>
        <v>2332301197訪問看護</v>
      </c>
      <c r="B20114" s="489">
        <v>2332301197</v>
      </c>
      <c r="C20114" s="489" t="s">
        <v>2102</v>
      </c>
      <c r="D20114" s="489" t="s">
        <v>18424</v>
      </c>
    </row>
    <row r="20115" spans="1:4">
      <c r="A20115" s="489" t="str">
        <f t="shared" si="314"/>
        <v>2332301213介護予防訪問リハビリテーション</v>
      </c>
      <c r="B20115" s="489">
        <v>2332301213</v>
      </c>
      <c r="C20115" s="489" t="s">
        <v>2108</v>
      </c>
      <c r="D20115" s="489" t="s">
        <v>18425</v>
      </c>
    </row>
    <row r="20116" spans="1:4">
      <c r="A20116" s="489" t="str">
        <f t="shared" si="314"/>
        <v>2332301213介護予防訪問看護</v>
      </c>
      <c r="B20116" s="489">
        <v>2332301213</v>
      </c>
      <c r="C20116" s="489" t="s">
        <v>2103</v>
      </c>
      <c r="D20116" s="489" t="s">
        <v>18425</v>
      </c>
    </row>
    <row r="20117" spans="1:4">
      <c r="A20117" s="489" t="str">
        <f t="shared" si="314"/>
        <v>2332301213訪問リハビリテーション</v>
      </c>
      <c r="B20117" s="489">
        <v>2332301213</v>
      </c>
      <c r="C20117" s="489" t="s">
        <v>2104</v>
      </c>
      <c r="D20117" s="489" t="s">
        <v>18425</v>
      </c>
    </row>
    <row r="20118" spans="1:4">
      <c r="A20118" s="489" t="str">
        <f t="shared" si="314"/>
        <v>2332301213訪問看護</v>
      </c>
      <c r="B20118" s="489">
        <v>2332301213</v>
      </c>
      <c r="C20118" s="489" t="s">
        <v>2102</v>
      </c>
      <c r="D20118" s="489" t="s">
        <v>18425</v>
      </c>
    </row>
    <row r="20119" spans="1:4">
      <c r="A20119" s="489" t="str">
        <f t="shared" si="314"/>
        <v>2332301221介護予防訪問リハビリテーション</v>
      </c>
      <c r="B20119" s="489">
        <v>2332301221</v>
      </c>
      <c r="C20119" s="489" t="s">
        <v>2108</v>
      </c>
      <c r="D20119" s="489" t="s">
        <v>18426</v>
      </c>
    </row>
    <row r="20120" spans="1:4">
      <c r="A20120" s="489" t="str">
        <f t="shared" si="314"/>
        <v>2332301221介護予防訪問看護</v>
      </c>
      <c r="B20120" s="489">
        <v>2332301221</v>
      </c>
      <c r="C20120" s="489" t="s">
        <v>2103</v>
      </c>
      <c r="D20120" s="489" t="s">
        <v>18426</v>
      </c>
    </row>
    <row r="20121" spans="1:4">
      <c r="A20121" s="489" t="str">
        <f t="shared" si="314"/>
        <v>2332301221訪問リハビリテーション</v>
      </c>
      <c r="B20121" s="489">
        <v>2332301221</v>
      </c>
      <c r="C20121" s="489" t="s">
        <v>2104</v>
      </c>
      <c r="D20121" s="489" t="s">
        <v>18426</v>
      </c>
    </row>
    <row r="20122" spans="1:4">
      <c r="A20122" s="489" t="str">
        <f t="shared" si="314"/>
        <v>2332301221訪問看護</v>
      </c>
      <c r="B20122" s="489">
        <v>2332301221</v>
      </c>
      <c r="C20122" s="489" t="s">
        <v>2102</v>
      </c>
      <c r="D20122" s="489" t="s">
        <v>18426</v>
      </c>
    </row>
    <row r="20123" spans="1:4">
      <c r="A20123" s="489" t="str">
        <f t="shared" si="314"/>
        <v>2332301239介護予防訪問リハビリテーション</v>
      </c>
      <c r="B20123" s="489">
        <v>2332301239</v>
      </c>
      <c r="C20123" s="489" t="s">
        <v>2108</v>
      </c>
      <c r="D20123" s="489" t="s">
        <v>18141</v>
      </c>
    </row>
    <row r="20124" spans="1:4">
      <c r="A20124" s="489" t="str">
        <f t="shared" si="314"/>
        <v>2332301239介護予防訪問看護</v>
      </c>
      <c r="B20124" s="489">
        <v>2332301239</v>
      </c>
      <c r="C20124" s="489" t="s">
        <v>2103</v>
      </c>
      <c r="D20124" s="489" t="s">
        <v>18141</v>
      </c>
    </row>
    <row r="20125" spans="1:4">
      <c r="A20125" s="489" t="str">
        <f t="shared" si="314"/>
        <v>2332301239訪問リハビリテーション</v>
      </c>
      <c r="B20125" s="489">
        <v>2332301239</v>
      </c>
      <c r="C20125" s="489" t="s">
        <v>2104</v>
      </c>
      <c r="D20125" s="489" t="s">
        <v>18141</v>
      </c>
    </row>
    <row r="20126" spans="1:4">
      <c r="A20126" s="489" t="str">
        <f t="shared" si="314"/>
        <v>2332301239訪問看護</v>
      </c>
      <c r="B20126" s="489">
        <v>2332301239</v>
      </c>
      <c r="C20126" s="489" t="s">
        <v>2102</v>
      </c>
      <c r="D20126" s="489" t="s">
        <v>18141</v>
      </c>
    </row>
    <row r="20127" spans="1:4">
      <c r="A20127" s="489" t="str">
        <f t="shared" si="314"/>
        <v>2332301247介護予防訪問リハビリテーション</v>
      </c>
      <c r="B20127" s="489">
        <v>2332301247</v>
      </c>
      <c r="C20127" s="489" t="s">
        <v>2108</v>
      </c>
      <c r="D20127" s="489" t="s">
        <v>18427</v>
      </c>
    </row>
    <row r="20128" spans="1:4">
      <c r="A20128" s="489" t="str">
        <f t="shared" si="314"/>
        <v>2332301247介護予防訪問看護</v>
      </c>
      <c r="B20128" s="489">
        <v>2332301247</v>
      </c>
      <c r="C20128" s="489" t="s">
        <v>2103</v>
      </c>
      <c r="D20128" s="489" t="s">
        <v>18427</v>
      </c>
    </row>
    <row r="20129" spans="1:4">
      <c r="A20129" s="489" t="str">
        <f t="shared" si="314"/>
        <v>2332301247通所リハビリテーション</v>
      </c>
      <c r="B20129" s="489">
        <v>2332301247</v>
      </c>
      <c r="C20129" s="489" t="s">
        <v>2511</v>
      </c>
      <c r="D20129" s="489" t="s">
        <v>18427</v>
      </c>
    </row>
    <row r="20130" spans="1:4">
      <c r="A20130" s="489" t="str">
        <f t="shared" si="314"/>
        <v>2332301247訪問リハビリテーション</v>
      </c>
      <c r="B20130" s="489">
        <v>2332301247</v>
      </c>
      <c r="C20130" s="489" t="s">
        <v>2104</v>
      </c>
      <c r="D20130" s="489" t="s">
        <v>18427</v>
      </c>
    </row>
    <row r="20131" spans="1:4">
      <c r="A20131" s="489" t="str">
        <f t="shared" si="314"/>
        <v>2332301247訪問看護</v>
      </c>
      <c r="B20131" s="489">
        <v>2332301247</v>
      </c>
      <c r="C20131" s="489" t="s">
        <v>2102</v>
      </c>
      <c r="D20131" s="489" t="s">
        <v>18427</v>
      </c>
    </row>
    <row r="20132" spans="1:4">
      <c r="A20132" s="489" t="str">
        <f t="shared" si="314"/>
        <v>2332301254介護予防訪問リハビリテーション</v>
      </c>
      <c r="B20132" s="489">
        <v>2332301254</v>
      </c>
      <c r="C20132" s="489" t="s">
        <v>2108</v>
      </c>
      <c r="D20132" s="489" t="s">
        <v>18428</v>
      </c>
    </row>
    <row r="20133" spans="1:4">
      <c r="A20133" s="489" t="str">
        <f t="shared" si="314"/>
        <v>2332301254介護予防訪問看護</v>
      </c>
      <c r="B20133" s="489">
        <v>2332301254</v>
      </c>
      <c r="C20133" s="489" t="s">
        <v>2103</v>
      </c>
      <c r="D20133" s="489" t="s">
        <v>18428</v>
      </c>
    </row>
    <row r="20134" spans="1:4">
      <c r="A20134" s="489" t="str">
        <f t="shared" si="314"/>
        <v>2332301254訪問リハビリテーション</v>
      </c>
      <c r="B20134" s="489">
        <v>2332301254</v>
      </c>
      <c r="C20134" s="489" t="s">
        <v>2104</v>
      </c>
      <c r="D20134" s="489" t="s">
        <v>18428</v>
      </c>
    </row>
    <row r="20135" spans="1:4">
      <c r="A20135" s="489" t="str">
        <f t="shared" si="314"/>
        <v>2332301254訪問看護</v>
      </c>
      <c r="B20135" s="489">
        <v>2332301254</v>
      </c>
      <c r="C20135" s="489" t="s">
        <v>2102</v>
      </c>
      <c r="D20135" s="489" t="s">
        <v>18428</v>
      </c>
    </row>
    <row r="20136" spans="1:4">
      <c r="A20136" s="489" t="str">
        <f t="shared" si="314"/>
        <v>2332301270介護予防訪問リハビリテーション</v>
      </c>
      <c r="B20136" s="489">
        <v>2332301270</v>
      </c>
      <c r="C20136" s="489" t="s">
        <v>2108</v>
      </c>
      <c r="D20136" s="489" t="s">
        <v>18429</v>
      </c>
    </row>
    <row r="20137" spans="1:4">
      <c r="A20137" s="489" t="str">
        <f t="shared" si="314"/>
        <v>2332301270介護予防訪問看護</v>
      </c>
      <c r="B20137" s="489">
        <v>2332301270</v>
      </c>
      <c r="C20137" s="489" t="s">
        <v>2103</v>
      </c>
      <c r="D20137" s="489" t="s">
        <v>18429</v>
      </c>
    </row>
    <row r="20138" spans="1:4">
      <c r="A20138" s="489" t="str">
        <f t="shared" si="314"/>
        <v>2332301270訪問リハビリテーション</v>
      </c>
      <c r="B20138" s="489">
        <v>2332301270</v>
      </c>
      <c r="C20138" s="489" t="s">
        <v>2104</v>
      </c>
      <c r="D20138" s="489" t="s">
        <v>18429</v>
      </c>
    </row>
    <row r="20139" spans="1:4">
      <c r="A20139" s="489" t="str">
        <f t="shared" si="314"/>
        <v>2332301270訪問看護</v>
      </c>
      <c r="B20139" s="489">
        <v>2332301270</v>
      </c>
      <c r="C20139" s="489" t="s">
        <v>2102</v>
      </c>
      <c r="D20139" s="489" t="s">
        <v>18429</v>
      </c>
    </row>
    <row r="20140" spans="1:4">
      <c r="A20140" s="489" t="str">
        <f t="shared" si="314"/>
        <v>2332301296介護予防訪問リハビリテーション</v>
      </c>
      <c r="B20140" s="489">
        <v>2332301296</v>
      </c>
      <c r="C20140" s="489" t="s">
        <v>2108</v>
      </c>
      <c r="D20140" s="489" t="s">
        <v>18430</v>
      </c>
    </row>
    <row r="20141" spans="1:4">
      <c r="A20141" s="489" t="str">
        <f t="shared" si="314"/>
        <v>2332301296介護予防訪問看護</v>
      </c>
      <c r="B20141" s="489">
        <v>2332301296</v>
      </c>
      <c r="C20141" s="489" t="s">
        <v>2103</v>
      </c>
      <c r="D20141" s="489" t="s">
        <v>18430</v>
      </c>
    </row>
    <row r="20142" spans="1:4">
      <c r="A20142" s="489" t="str">
        <f t="shared" si="314"/>
        <v>2332301296訪問リハビリテーション</v>
      </c>
      <c r="B20142" s="489">
        <v>2332301296</v>
      </c>
      <c r="C20142" s="489" t="s">
        <v>2104</v>
      </c>
      <c r="D20142" s="489" t="s">
        <v>18430</v>
      </c>
    </row>
    <row r="20143" spans="1:4">
      <c r="A20143" s="489" t="str">
        <f t="shared" si="314"/>
        <v>2332301296訪問看護</v>
      </c>
      <c r="B20143" s="489">
        <v>2332301296</v>
      </c>
      <c r="C20143" s="489" t="s">
        <v>2102</v>
      </c>
      <c r="D20143" s="489" t="s">
        <v>18430</v>
      </c>
    </row>
    <row r="20144" spans="1:4">
      <c r="A20144" s="489" t="str">
        <f t="shared" si="314"/>
        <v>2332301304介護予防訪問リハビリテーション</v>
      </c>
      <c r="B20144" s="489">
        <v>2332301304</v>
      </c>
      <c r="C20144" s="489" t="s">
        <v>2108</v>
      </c>
      <c r="D20144" s="489" t="s">
        <v>18431</v>
      </c>
    </row>
    <row r="20145" spans="1:4">
      <c r="A20145" s="489" t="str">
        <f t="shared" si="314"/>
        <v>2332301304介護予防訪問看護</v>
      </c>
      <c r="B20145" s="489">
        <v>2332301304</v>
      </c>
      <c r="C20145" s="489" t="s">
        <v>2103</v>
      </c>
      <c r="D20145" s="489" t="s">
        <v>18431</v>
      </c>
    </row>
    <row r="20146" spans="1:4">
      <c r="A20146" s="489" t="str">
        <f t="shared" si="314"/>
        <v>2332301304訪問リハビリテーション</v>
      </c>
      <c r="B20146" s="489">
        <v>2332301304</v>
      </c>
      <c r="C20146" s="489" t="s">
        <v>2104</v>
      </c>
      <c r="D20146" s="489" t="s">
        <v>18431</v>
      </c>
    </row>
    <row r="20147" spans="1:4">
      <c r="A20147" s="489" t="str">
        <f t="shared" si="314"/>
        <v>2332301304訪問看護</v>
      </c>
      <c r="B20147" s="489">
        <v>2332301304</v>
      </c>
      <c r="C20147" s="489" t="s">
        <v>2102</v>
      </c>
      <c r="D20147" s="489" t="s">
        <v>18431</v>
      </c>
    </row>
    <row r="20148" spans="1:4">
      <c r="A20148" s="489" t="str">
        <f t="shared" si="314"/>
        <v>2332301312介護予防訪問リハビリテーション</v>
      </c>
      <c r="B20148" s="489">
        <v>2332301312</v>
      </c>
      <c r="C20148" s="489" t="s">
        <v>2108</v>
      </c>
      <c r="D20148" s="489" t="s">
        <v>18432</v>
      </c>
    </row>
    <row r="20149" spans="1:4">
      <c r="A20149" s="489" t="str">
        <f t="shared" si="314"/>
        <v>2332301312介護予防訪問看護</v>
      </c>
      <c r="B20149" s="489">
        <v>2332301312</v>
      </c>
      <c r="C20149" s="489" t="s">
        <v>2103</v>
      </c>
      <c r="D20149" s="489" t="s">
        <v>18432</v>
      </c>
    </row>
    <row r="20150" spans="1:4">
      <c r="A20150" s="489" t="str">
        <f t="shared" si="314"/>
        <v>2332301312訪問リハビリテーション</v>
      </c>
      <c r="B20150" s="489">
        <v>2332301312</v>
      </c>
      <c r="C20150" s="489" t="s">
        <v>2104</v>
      </c>
      <c r="D20150" s="489" t="s">
        <v>18432</v>
      </c>
    </row>
    <row r="20151" spans="1:4">
      <c r="A20151" s="489" t="str">
        <f t="shared" si="314"/>
        <v>2332301312訪問看護</v>
      </c>
      <c r="B20151" s="489">
        <v>2332301312</v>
      </c>
      <c r="C20151" s="489" t="s">
        <v>2102</v>
      </c>
      <c r="D20151" s="489" t="s">
        <v>18432</v>
      </c>
    </row>
    <row r="20152" spans="1:4">
      <c r="A20152" s="489" t="str">
        <f t="shared" si="314"/>
        <v>2332301320介護予防訪問リハビリテーション</v>
      </c>
      <c r="B20152" s="489">
        <v>2332301320</v>
      </c>
      <c r="C20152" s="489" t="s">
        <v>2108</v>
      </c>
      <c r="D20152" s="489" t="s">
        <v>18433</v>
      </c>
    </row>
    <row r="20153" spans="1:4">
      <c r="A20153" s="489" t="str">
        <f t="shared" si="314"/>
        <v>2332301320介護予防訪問看護</v>
      </c>
      <c r="B20153" s="489">
        <v>2332301320</v>
      </c>
      <c r="C20153" s="489" t="s">
        <v>2103</v>
      </c>
      <c r="D20153" s="489" t="s">
        <v>18433</v>
      </c>
    </row>
    <row r="20154" spans="1:4">
      <c r="A20154" s="489" t="str">
        <f t="shared" si="314"/>
        <v>2332301320訪問リハビリテーション</v>
      </c>
      <c r="B20154" s="489">
        <v>2332301320</v>
      </c>
      <c r="C20154" s="489" t="s">
        <v>2104</v>
      </c>
      <c r="D20154" s="489" t="s">
        <v>18433</v>
      </c>
    </row>
    <row r="20155" spans="1:4">
      <c r="A20155" s="489" t="str">
        <f t="shared" si="314"/>
        <v>2332301320訪問看護</v>
      </c>
      <c r="B20155" s="489">
        <v>2332301320</v>
      </c>
      <c r="C20155" s="489" t="s">
        <v>2102</v>
      </c>
      <c r="D20155" s="489" t="s">
        <v>18433</v>
      </c>
    </row>
    <row r="20156" spans="1:4">
      <c r="A20156" s="489" t="str">
        <f t="shared" si="314"/>
        <v>2332301338介護予防訪問リハビリテーション</v>
      </c>
      <c r="B20156" s="489">
        <v>2332301338</v>
      </c>
      <c r="C20156" s="489" t="s">
        <v>2108</v>
      </c>
      <c r="D20156" s="489" t="s">
        <v>18434</v>
      </c>
    </row>
    <row r="20157" spans="1:4">
      <c r="A20157" s="489" t="str">
        <f t="shared" si="314"/>
        <v>2332301338介護予防訪問看護</v>
      </c>
      <c r="B20157" s="489">
        <v>2332301338</v>
      </c>
      <c r="C20157" s="489" t="s">
        <v>2103</v>
      </c>
      <c r="D20157" s="489" t="s">
        <v>18434</v>
      </c>
    </row>
    <row r="20158" spans="1:4">
      <c r="A20158" s="489" t="str">
        <f t="shared" si="314"/>
        <v>2332301338訪問リハビリテーション</v>
      </c>
      <c r="B20158" s="489">
        <v>2332301338</v>
      </c>
      <c r="C20158" s="489" t="s">
        <v>2104</v>
      </c>
      <c r="D20158" s="489" t="s">
        <v>18434</v>
      </c>
    </row>
    <row r="20159" spans="1:4">
      <c r="A20159" s="489" t="str">
        <f t="shared" si="314"/>
        <v>2332301338訪問看護</v>
      </c>
      <c r="B20159" s="489">
        <v>2332301338</v>
      </c>
      <c r="C20159" s="489" t="s">
        <v>2102</v>
      </c>
      <c r="D20159" s="489" t="s">
        <v>18434</v>
      </c>
    </row>
    <row r="20160" spans="1:4">
      <c r="A20160" s="489" t="str">
        <f t="shared" si="314"/>
        <v>2332301346介護予防訪問リハビリテーション</v>
      </c>
      <c r="B20160" s="489">
        <v>2332301346</v>
      </c>
      <c r="C20160" s="489" t="s">
        <v>2108</v>
      </c>
      <c r="D20160" s="489" t="s">
        <v>18435</v>
      </c>
    </row>
    <row r="20161" spans="1:4">
      <c r="A20161" s="489" t="str">
        <f t="shared" si="314"/>
        <v>2332301346介護予防訪問看護</v>
      </c>
      <c r="B20161" s="489">
        <v>2332301346</v>
      </c>
      <c r="C20161" s="489" t="s">
        <v>2103</v>
      </c>
      <c r="D20161" s="489" t="s">
        <v>18435</v>
      </c>
    </row>
    <row r="20162" spans="1:4">
      <c r="A20162" s="489" t="str">
        <f t="shared" ref="A20162:A20225" si="315">B20162&amp;C20162</f>
        <v>2332301346訪問リハビリテーション</v>
      </c>
      <c r="B20162" s="489">
        <v>2332301346</v>
      </c>
      <c r="C20162" s="489" t="s">
        <v>2104</v>
      </c>
      <c r="D20162" s="489" t="s">
        <v>18435</v>
      </c>
    </row>
    <row r="20163" spans="1:4">
      <c r="A20163" s="489" t="str">
        <f t="shared" si="315"/>
        <v>2332301346訪問看護</v>
      </c>
      <c r="B20163" s="489">
        <v>2332301346</v>
      </c>
      <c r="C20163" s="489" t="s">
        <v>2102</v>
      </c>
      <c r="D20163" s="489" t="s">
        <v>18435</v>
      </c>
    </row>
    <row r="20164" spans="1:4">
      <c r="A20164" s="489" t="str">
        <f t="shared" si="315"/>
        <v>2332311337介護予防訪問リハビリテーション</v>
      </c>
      <c r="B20164" s="489">
        <v>2332311337</v>
      </c>
      <c r="C20164" s="489" t="s">
        <v>2108</v>
      </c>
      <c r="D20164" s="489" t="s">
        <v>16076</v>
      </c>
    </row>
    <row r="20165" spans="1:4">
      <c r="A20165" s="489" t="str">
        <f t="shared" si="315"/>
        <v>2332311337介護予防訪問看護</v>
      </c>
      <c r="B20165" s="489">
        <v>2332311337</v>
      </c>
      <c r="C20165" s="489" t="s">
        <v>2103</v>
      </c>
      <c r="D20165" s="489" t="s">
        <v>16076</v>
      </c>
    </row>
    <row r="20166" spans="1:4">
      <c r="A20166" s="489" t="str">
        <f t="shared" si="315"/>
        <v>2332311337訪問リハビリテーション</v>
      </c>
      <c r="B20166" s="489">
        <v>2332311337</v>
      </c>
      <c r="C20166" s="489" t="s">
        <v>2104</v>
      </c>
      <c r="D20166" s="489" t="s">
        <v>16076</v>
      </c>
    </row>
    <row r="20167" spans="1:4">
      <c r="A20167" s="489" t="str">
        <f t="shared" si="315"/>
        <v>2332311337訪問看護</v>
      </c>
      <c r="B20167" s="489">
        <v>2332311337</v>
      </c>
      <c r="C20167" s="489" t="s">
        <v>2102</v>
      </c>
      <c r="D20167" s="489" t="s">
        <v>16076</v>
      </c>
    </row>
    <row r="20168" spans="1:4">
      <c r="A20168" s="489" t="str">
        <f t="shared" si="315"/>
        <v>2332311758介護予防訪問リハビリテーション</v>
      </c>
      <c r="B20168" s="489">
        <v>2332311758</v>
      </c>
      <c r="C20168" s="489" t="s">
        <v>2108</v>
      </c>
      <c r="D20168" s="489" t="s">
        <v>14932</v>
      </c>
    </row>
    <row r="20169" spans="1:4">
      <c r="A20169" s="489" t="str">
        <f t="shared" si="315"/>
        <v>2332311758介護予防訪問看護</v>
      </c>
      <c r="B20169" s="489">
        <v>2332311758</v>
      </c>
      <c r="C20169" s="489" t="s">
        <v>2103</v>
      </c>
      <c r="D20169" s="489" t="s">
        <v>14932</v>
      </c>
    </row>
    <row r="20170" spans="1:4">
      <c r="A20170" s="489" t="str">
        <f t="shared" si="315"/>
        <v>2332311758訪問リハビリテーション</v>
      </c>
      <c r="B20170" s="489">
        <v>2332311758</v>
      </c>
      <c r="C20170" s="489" t="s">
        <v>2104</v>
      </c>
      <c r="D20170" s="489" t="s">
        <v>14932</v>
      </c>
    </row>
    <row r="20171" spans="1:4">
      <c r="A20171" s="489" t="str">
        <f t="shared" si="315"/>
        <v>2332311758訪問看護</v>
      </c>
      <c r="B20171" s="489">
        <v>2332311758</v>
      </c>
      <c r="C20171" s="489" t="s">
        <v>2102</v>
      </c>
      <c r="D20171" s="489" t="s">
        <v>14932</v>
      </c>
    </row>
    <row r="20172" spans="1:4">
      <c r="A20172" s="489" t="str">
        <f t="shared" si="315"/>
        <v>2332400759介護予防訪問リハビリテーション</v>
      </c>
      <c r="B20172" s="489">
        <v>2332400759</v>
      </c>
      <c r="C20172" s="489" t="s">
        <v>2108</v>
      </c>
      <c r="D20172" s="489" t="s">
        <v>18436</v>
      </c>
    </row>
    <row r="20173" spans="1:4">
      <c r="A20173" s="489" t="str">
        <f t="shared" si="315"/>
        <v>2332400759介護予防訪問看護</v>
      </c>
      <c r="B20173" s="489">
        <v>2332400759</v>
      </c>
      <c r="C20173" s="489" t="s">
        <v>2103</v>
      </c>
      <c r="D20173" s="489" t="s">
        <v>18436</v>
      </c>
    </row>
    <row r="20174" spans="1:4">
      <c r="A20174" s="489" t="str">
        <f t="shared" si="315"/>
        <v>2332400759訪問リハビリテーション</v>
      </c>
      <c r="B20174" s="489">
        <v>2332400759</v>
      </c>
      <c r="C20174" s="489" t="s">
        <v>2104</v>
      </c>
      <c r="D20174" s="489" t="s">
        <v>18436</v>
      </c>
    </row>
    <row r="20175" spans="1:4">
      <c r="A20175" s="489" t="str">
        <f t="shared" si="315"/>
        <v>2332400759訪問看護</v>
      </c>
      <c r="B20175" s="489">
        <v>2332400759</v>
      </c>
      <c r="C20175" s="489" t="s">
        <v>2102</v>
      </c>
      <c r="D20175" s="489" t="s">
        <v>18436</v>
      </c>
    </row>
    <row r="20176" spans="1:4">
      <c r="A20176" s="489" t="str">
        <f t="shared" si="315"/>
        <v>2332400940介護予防訪問リハビリテーション</v>
      </c>
      <c r="B20176" s="489">
        <v>2332400940</v>
      </c>
      <c r="C20176" s="489" t="s">
        <v>2108</v>
      </c>
      <c r="D20176" s="489" t="s">
        <v>18437</v>
      </c>
    </row>
    <row r="20177" spans="1:4">
      <c r="A20177" s="489" t="str">
        <f t="shared" si="315"/>
        <v>2332400940介護予防訪問看護</v>
      </c>
      <c r="B20177" s="489">
        <v>2332400940</v>
      </c>
      <c r="C20177" s="489" t="s">
        <v>2103</v>
      </c>
      <c r="D20177" s="489" t="s">
        <v>18437</v>
      </c>
    </row>
    <row r="20178" spans="1:4">
      <c r="A20178" s="489" t="str">
        <f t="shared" si="315"/>
        <v>2332400940訪問リハビリテーション</v>
      </c>
      <c r="B20178" s="489">
        <v>2332400940</v>
      </c>
      <c r="C20178" s="489" t="s">
        <v>2104</v>
      </c>
      <c r="D20178" s="489" t="s">
        <v>18437</v>
      </c>
    </row>
    <row r="20179" spans="1:4">
      <c r="A20179" s="489" t="str">
        <f t="shared" si="315"/>
        <v>2332400940訪問看護</v>
      </c>
      <c r="B20179" s="489">
        <v>2332400940</v>
      </c>
      <c r="C20179" s="489" t="s">
        <v>2102</v>
      </c>
      <c r="D20179" s="489" t="s">
        <v>18437</v>
      </c>
    </row>
    <row r="20180" spans="1:4">
      <c r="A20180" s="489" t="str">
        <f t="shared" si="315"/>
        <v>2332400957介護予防訪問リハビリテーション</v>
      </c>
      <c r="B20180" s="489">
        <v>2332400957</v>
      </c>
      <c r="C20180" s="489" t="s">
        <v>2108</v>
      </c>
      <c r="D20180" s="489" t="s">
        <v>18202</v>
      </c>
    </row>
    <row r="20181" spans="1:4">
      <c r="A20181" s="489" t="str">
        <f t="shared" si="315"/>
        <v>2332400957介護予防訪問看護</v>
      </c>
      <c r="B20181" s="489">
        <v>2332400957</v>
      </c>
      <c r="C20181" s="489" t="s">
        <v>2103</v>
      </c>
      <c r="D20181" s="489" t="s">
        <v>18202</v>
      </c>
    </row>
    <row r="20182" spans="1:4">
      <c r="A20182" s="489" t="str">
        <f t="shared" si="315"/>
        <v>2332400957訪問リハビリテーション</v>
      </c>
      <c r="B20182" s="489">
        <v>2332400957</v>
      </c>
      <c r="C20182" s="489" t="s">
        <v>2104</v>
      </c>
      <c r="D20182" s="489" t="s">
        <v>18202</v>
      </c>
    </row>
    <row r="20183" spans="1:4">
      <c r="A20183" s="489" t="str">
        <f t="shared" si="315"/>
        <v>2332400957訪問看護</v>
      </c>
      <c r="B20183" s="489">
        <v>2332400957</v>
      </c>
      <c r="C20183" s="489" t="s">
        <v>2102</v>
      </c>
      <c r="D20183" s="489" t="s">
        <v>18202</v>
      </c>
    </row>
    <row r="20184" spans="1:4">
      <c r="A20184" s="489" t="str">
        <f t="shared" si="315"/>
        <v>2332400965介護予防訪問リハビリテーション</v>
      </c>
      <c r="B20184" s="489">
        <v>2332400965</v>
      </c>
      <c r="C20184" s="489" t="s">
        <v>2108</v>
      </c>
      <c r="D20184" s="489" t="s">
        <v>18438</v>
      </c>
    </row>
    <row r="20185" spans="1:4">
      <c r="A20185" s="489" t="str">
        <f t="shared" si="315"/>
        <v>2332400965介護予防訪問看護</v>
      </c>
      <c r="B20185" s="489">
        <v>2332400965</v>
      </c>
      <c r="C20185" s="489" t="s">
        <v>2103</v>
      </c>
      <c r="D20185" s="489" t="s">
        <v>18438</v>
      </c>
    </row>
    <row r="20186" spans="1:4">
      <c r="A20186" s="489" t="str">
        <f t="shared" si="315"/>
        <v>2332400965訪問リハビリテーション</v>
      </c>
      <c r="B20186" s="489">
        <v>2332400965</v>
      </c>
      <c r="C20186" s="489" t="s">
        <v>2104</v>
      </c>
      <c r="D20186" s="489" t="s">
        <v>18438</v>
      </c>
    </row>
    <row r="20187" spans="1:4">
      <c r="A20187" s="489" t="str">
        <f t="shared" si="315"/>
        <v>2332400965訪問看護</v>
      </c>
      <c r="B20187" s="489">
        <v>2332400965</v>
      </c>
      <c r="C20187" s="489" t="s">
        <v>2102</v>
      </c>
      <c r="D20187" s="489" t="s">
        <v>18438</v>
      </c>
    </row>
    <row r="20188" spans="1:4">
      <c r="A20188" s="489" t="str">
        <f t="shared" si="315"/>
        <v>2332400973介護予防訪問リハビリテーション</v>
      </c>
      <c r="B20188" s="489">
        <v>2332400973</v>
      </c>
      <c r="C20188" s="489" t="s">
        <v>2108</v>
      </c>
      <c r="D20188" s="489" t="s">
        <v>18439</v>
      </c>
    </row>
    <row r="20189" spans="1:4">
      <c r="A20189" s="489" t="str">
        <f t="shared" si="315"/>
        <v>2332400973介護予防訪問看護</v>
      </c>
      <c r="B20189" s="489">
        <v>2332400973</v>
      </c>
      <c r="C20189" s="489" t="s">
        <v>2103</v>
      </c>
      <c r="D20189" s="489" t="s">
        <v>18439</v>
      </c>
    </row>
    <row r="20190" spans="1:4">
      <c r="A20190" s="489" t="str">
        <f t="shared" si="315"/>
        <v>2332400973訪問リハビリテーション</v>
      </c>
      <c r="B20190" s="489">
        <v>2332400973</v>
      </c>
      <c r="C20190" s="489" t="s">
        <v>2104</v>
      </c>
      <c r="D20190" s="489" t="s">
        <v>18439</v>
      </c>
    </row>
    <row r="20191" spans="1:4">
      <c r="A20191" s="489" t="str">
        <f t="shared" si="315"/>
        <v>2332400973訪問看護</v>
      </c>
      <c r="B20191" s="489">
        <v>2332400973</v>
      </c>
      <c r="C20191" s="489" t="s">
        <v>2102</v>
      </c>
      <c r="D20191" s="489" t="s">
        <v>18439</v>
      </c>
    </row>
    <row r="20192" spans="1:4">
      <c r="A20192" s="489" t="str">
        <f t="shared" si="315"/>
        <v>2332400981介護予防訪問リハビリテーション</v>
      </c>
      <c r="B20192" s="489">
        <v>2332400981</v>
      </c>
      <c r="C20192" s="489" t="s">
        <v>2108</v>
      </c>
      <c r="D20192" s="489" t="s">
        <v>18440</v>
      </c>
    </row>
    <row r="20193" spans="1:4">
      <c r="A20193" s="489" t="str">
        <f t="shared" si="315"/>
        <v>2332400981介護予防訪問看護</v>
      </c>
      <c r="B20193" s="489">
        <v>2332400981</v>
      </c>
      <c r="C20193" s="489" t="s">
        <v>2103</v>
      </c>
      <c r="D20193" s="489" t="s">
        <v>18440</v>
      </c>
    </row>
    <row r="20194" spans="1:4">
      <c r="A20194" s="489" t="str">
        <f t="shared" si="315"/>
        <v>2332400981訪問リハビリテーション</v>
      </c>
      <c r="B20194" s="489">
        <v>2332400981</v>
      </c>
      <c r="C20194" s="489" t="s">
        <v>2104</v>
      </c>
      <c r="D20194" s="489" t="s">
        <v>18440</v>
      </c>
    </row>
    <row r="20195" spans="1:4">
      <c r="A20195" s="489" t="str">
        <f t="shared" si="315"/>
        <v>2332400981訪問看護</v>
      </c>
      <c r="B20195" s="489">
        <v>2332400981</v>
      </c>
      <c r="C20195" s="489" t="s">
        <v>2102</v>
      </c>
      <c r="D20195" s="489" t="s">
        <v>18440</v>
      </c>
    </row>
    <row r="20196" spans="1:4">
      <c r="A20196" s="489" t="str">
        <f t="shared" si="315"/>
        <v>2332401005介護予防訪問リハビリテーション</v>
      </c>
      <c r="B20196" s="489">
        <v>2332401005</v>
      </c>
      <c r="C20196" s="489" t="s">
        <v>2108</v>
      </c>
      <c r="D20196" s="489" t="s">
        <v>18441</v>
      </c>
    </row>
    <row r="20197" spans="1:4">
      <c r="A20197" s="489" t="str">
        <f t="shared" si="315"/>
        <v>2332401005介護予防訪問看護</v>
      </c>
      <c r="B20197" s="489">
        <v>2332401005</v>
      </c>
      <c r="C20197" s="489" t="s">
        <v>2103</v>
      </c>
      <c r="D20197" s="489" t="s">
        <v>18441</v>
      </c>
    </row>
    <row r="20198" spans="1:4">
      <c r="A20198" s="489" t="str">
        <f t="shared" si="315"/>
        <v>2332401005訪問リハビリテーション</v>
      </c>
      <c r="B20198" s="489">
        <v>2332401005</v>
      </c>
      <c r="C20198" s="489" t="s">
        <v>2104</v>
      </c>
      <c r="D20198" s="489" t="s">
        <v>18441</v>
      </c>
    </row>
    <row r="20199" spans="1:4">
      <c r="A20199" s="489" t="str">
        <f t="shared" si="315"/>
        <v>2332401005訪問看護</v>
      </c>
      <c r="B20199" s="489">
        <v>2332401005</v>
      </c>
      <c r="C20199" s="489" t="s">
        <v>2102</v>
      </c>
      <c r="D20199" s="489" t="s">
        <v>18441</v>
      </c>
    </row>
    <row r="20200" spans="1:4">
      <c r="A20200" s="489" t="str">
        <f t="shared" si="315"/>
        <v>2332401013介護予防訪問リハビリテーション</v>
      </c>
      <c r="B20200" s="489">
        <v>2332401013</v>
      </c>
      <c r="C20200" s="489" t="s">
        <v>2108</v>
      </c>
      <c r="D20200" s="489" t="s">
        <v>18442</v>
      </c>
    </row>
    <row r="20201" spans="1:4">
      <c r="A20201" s="489" t="str">
        <f t="shared" si="315"/>
        <v>2332401013介護予防訪問看護</v>
      </c>
      <c r="B20201" s="489">
        <v>2332401013</v>
      </c>
      <c r="C20201" s="489" t="s">
        <v>2103</v>
      </c>
      <c r="D20201" s="489" t="s">
        <v>18442</v>
      </c>
    </row>
    <row r="20202" spans="1:4">
      <c r="A20202" s="489" t="str">
        <f t="shared" si="315"/>
        <v>2332401013訪問リハビリテーション</v>
      </c>
      <c r="B20202" s="489">
        <v>2332401013</v>
      </c>
      <c r="C20202" s="489" t="s">
        <v>2104</v>
      </c>
      <c r="D20202" s="489" t="s">
        <v>18442</v>
      </c>
    </row>
    <row r="20203" spans="1:4">
      <c r="A20203" s="489" t="str">
        <f t="shared" si="315"/>
        <v>2332401013訪問看護</v>
      </c>
      <c r="B20203" s="489">
        <v>2332401013</v>
      </c>
      <c r="C20203" s="489" t="s">
        <v>2102</v>
      </c>
      <c r="D20203" s="489" t="s">
        <v>18442</v>
      </c>
    </row>
    <row r="20204" spans="1:4">
      <c r="A20204" s="489" t="str">
        <f t="shared" si="315"/>
        <v>2332401039介護予防訪問リハビリテーション</v>
      </c>
      <c r="B20204" s="489">
        <v>2332401039</v>
      </c>
      <c r="C20204" s="489" t="s">
        <v>2108</v>
      </c>
      <c r="D20204" s="489" t="s">
        <v>18443</v>
      </c>
    </row>
    <row r="20205" spans="1:4">
      <c r="A20205" s="489" t="str">
        <f t="shared" si="315"/>
        <v>2332401039介護予防訪問看護</v>
      </c>
      <c r="B20205" s="489">
        <v>2332401039</v>
      </c>
      <c r="C20205" s="489" t="s">
        <v>2103</v>
      </c>
      <c r="D20205" s="489" t="s">
        <v>18443</v>
      </c>
    </row>
    <row r="20206" spans="1:4">
      <c r="A20206" s="489" t="str">
        <f t="shared" si="315"/>
        <v>2332401039訪問リハビリテーション</v>
      </c>
      <c r="B20206" s="489">
        <v>2332401039</v>
      </c>
      <c r="C20206" s="489" t="s">
        <v>2104</v>
      </c>
      <c r="D20206" s="489" t="s">
        <v>18443</v>
      </c>
    </row>
    <row r="20207" spans="1:4">
      <c r="A20207" s="489" t="str">
        <f t="shared" si="315"/>
        <v>2332401039訪問看護</v>
      </c>
      <c r="B20207" s="489">
        <v>2332401039</v>
      </c>
      <c r="C20207" s="489" t="s">
        <v>2102</v>
      </c>
      <c r="D20207" s="489" t="s">
        <v>18443</v>
      </c>
    </row>
    <row r="20208" spans="1:4">
      <c r="A20208" s="489" t="str">
        <f t="shared" si="315"/>
        <v>2332401047介護予防訪問リハビリテーション</v>
      </c>
      <c r="B20208" s="489">
        <v>2332401047</v>
      </c>
      <c r="C20208" s="489" t="s">
        <v>2108</v>
      </c>
      <c r="D20208" s="489" t="s">
        <v>18444</v>
      </c>
    </row>
    <row r="20209" spans="1:4">
      <c r="A20209" s="489" t="str">
        <f t="shared" si="315"/>
        <v>2332401047介護予防訪問看護</v>
      </c>
      <c r="B20209" s="489">
        <v>2332401047</v>
      </c>
      <c r="C20209" s="489" t="s">
        <v>2103</v>
      </c>
      <c r="D20209" s="489" t="s">
        <v>18444</v>
      </c>
    </row>
    <row r="20210" spans="1:4">
      <c r="A20210" s="489" t="str">
        <f t="shared" si="315"/>
        <v>2332401047訪問リハビリテーション</v>
      </c>
      <c r="B20210" s="489">
        <v>2332401047</v>
      </c>
      <c r="C20210" s="489" t="s">
        <v>2104</v>
      </c>
      <c r="D20210" s="489" t="s">
        <v>18444</v>
      </c>
    </row>
    <row r="20211" spans="1:4">
      <c r="A20211" s="489" t="str">
        <f t="shared" si="315"/>
        <v>2332401047訪問看護</v>
      </c>
      <c r="B20211" s="489">
        <v>2332401047</v>
      </c>
      <c r="C20211" s="489" t="s">
        <v>2102</v>
      </c>
      <c r="D20211" s="489" t="s">
        <v>18444</v>
      </c>
    </row>
    <row r="20212" spans="1:4">
      <c r="A20212" s="489" t="str">
        <f t="shared" si="315"/>
        <v>2332401054介護予防訪問リハビリテーション</v>
      </c>
      <c r="B20212" s="489">
        <v>2332401054</v>
      </c>
      <c r="C20212" s="489" t="s">
        <v>2108</v>
      </c>
      <c r="D20212" s="489" t="s">
        <v>18445</v>
      </c>
    </row>
    <row r="20213" spans="1:4">
      <c r="A20213" s="489" t="str">
        <f t="shared" si="315"/>
        <v>2332401054介護予防訪問看護</v>
      </c>
      <c r="B20213" s="489">
        <v>2332401054</v>
      </c>
      <c r="C20213" s="489" t="s">
        <v>2103</v>
      </c>
      <c r="D20213" s="489" t="s">
        <v>18445</v>
      </c>
    </row>
    <row r="20214" spans="1:4">
      <c r="A20214" s="489" t="str">
        <f t="shared" si="315"/>
        <v>2332401054訪問リハビリテーション</v>
      </c>
      <c r="B20214" s="489">
        <v>2332401054</v>
      </c>
      <c r="C20214" s="489" t="s">
        <v>2104</v>
      </c>
      <c r="D20214" s="489" t="s">
        <v>18445</v>
      </c>
    </row>
    <row r="20215" spans="1:4">
      <c r="A20215" s="489" t="str">
        <f t="shared" si="315"/>
        <v>2332401054訪問看護</v>
      </c>
      <c r="B20215" s="489">
        <v>2332401054</v>
      </c>
      <c r="C20215" s="489" t="s">
        <v>2102</v>
      </c>
      <c r="D20215" s="489" t="s">
        <v>18445</v>
      </c>
    </row>
    <row r="20216" spans="1:4">
      <c r="A20216" s="489" t="str">
        <f t="shared" si="315"/>
        <v>2332401062介護予防訪問リハビリテーション</v>
      </c>
      <c r="B20216" s="489">
        <v>2332401062</v>
      </c>
      <c r="C20216" s="489" t="s">
        <v>2108</v>
      </c>
      <c r="D20216" s="489" t="s">
        <v>18446</v>
      </c>
    </row>
    <row r="20217" spans="1:4">
      <c r="A20217" s="489" t="str">
        <f t="shared" si="315"/>
        <v>2332401062介護予防訪問看護</v>
      </c>
      <c r="B20217" s="489">
        <v>2332401062</v>
      </c>
      <c r="C20217" s="489" t="s">
        <v>2103</v>
      </c>
      <c r="D20217" s="489" t="s">
        <v>18446</v>
      </c>
    </row>
    <row r="20218" spans="1:4">
      <c r="A20218" s="489" t="str">
        <f t="shared" si="315"/>
        <v>2332401062訪問リハビリテーション</v>
      </c>
      <c r="B20218" s="489">
        <v>2332401062</v>
      </c>
      <c r="C20218" s="489" t="s">
        <v>2104</v>
      </c>
      <c r="D20218" s="489" t="s">
        <v>18446</v>
      </c>
    </row>
    <row r="20219" spans="1:4">
      <c r="A20219" s="489" t="str">
        <f t="shared" si="315"/>
        <v>2332401062訪問看護</v>
      </c>
      <c r="B20219" s="489">
        <v>2332401062</v>
      </c>
      <c r="C20219" s="489" t="s">
        <v>2102</v>
      </c>
      <c r="D20219" s="489" t="s">
        <v>18446</v>
      </c>
    </row>
    <row r="20220" spans="1:4">
      <c r="A20220" s="489" t="str">
        <f t="shared" si="315"/>
        <v>2332401070介護予防訪問リハビリテーション</v>
      </c>
      <c r="B20220" s="489">
        <v>2332401070</v>
      </c>
      <c r="C20220" s="489" t="s">
        <v>2108</v>
      </c>
      <c r="D20220" s="489" t="s">
        <v>18447</v>
      </c>
    </row>
    <row r="20221" spans="1:4">
      <c r="A20221" s="489" t="str">
        <f t="shared" si="315"/>
        <v>2332401070介護予防訪問看護</v>
      </c>
      <c r="B20221" s="489">
        <v>2332401070</v>
      </c>
      <c r="C20221" s="489" t="s">
        <v>2103</v>
      </c>
      <c r="D20221" s="489" t="s">
        <v>18447</v>
      </c>
    </row>
    <row r="20222" spans="1:4">
      <c r="A20222" s="489" t="str">
        <f t="shared" si="315"/>
        <v>2332401070訪問リハビリテーション</v>
      </c>
      <c r="B20222" s="489">
        <v>2332401070</v>
      </c>
      <c r="C20222" s="489" t="s">
        <v>2104</v>
      </c>
      <c r="D20222" s="489" t="s">
        <v>18447</v>
      </c>
    </row>
    <row r="20223" spans="1:4">
      <c r="A20223" s="489" t="str">
        <f t="shared" si="315"/>
        <v>2332401070訪問看護</v>
      </c>
      <c r="B20223" s="489">
        <v>2332401070</v>
      </c>
      <c r="C20223" s="489" t="s">
        <v>2102</v>
      </c>
      <c r="D20223" s="489" t="s">
        <v>18447</v>
      </c>
    </row>
    <row r="20224" spans="1:4">
      <c r="A20224" s="489" t="str">
        <f t="shared" si="315"/>
        <v>2332401088介護予防訪問リハビリテーション</v>
      </c>
      <c r="B20224" s="489">
        <v>2332401088</v>
      </c>
      <c r="C20224" s="489" t="s">
        <v>2108</v>
      </c>
      <c r="D20224" s="489" t="s">
        <v>18448</v>
      </c>
    </row>
    <row r="20225" spans="1:4">
      <c r="A20225" s="489" t="str">
        <f t="shared" si="315"/>
        <v>2332401088介護予防訪問看護</v>
      </c>
      <c r="B20225" s="489">
        <v>2332401088</v>
      </c>
      <c r="C20225" s="489" t="s">
        <v>2103</v>
      </c>
      <c r="D20225" s="489" t="s">
        <v>18448</v>
      </c>
    </row>
    <row r="20226" spans="1:4">
      <c r="A20226" s="489" t="str">
        <f t="shared" ref="A20226:A20289" si="316">B20226&amp;C20226</f>
        <v>2332401088訪問リハビリテーション</v>
      </c>
      <c r="B20226" s="489">
        <v>2332401088</v>
      </c>
      <c r="C20226" s="489" t="s">
        <v>2104</v>
      </c>
      <c r="D20226" s="489" t="s">
        <v>18448</v>
      </c>
    </row>
    <row r="20227" spans="1:4">
      <c r="A20227" s="489" t="str">
        <f t="shared" si="316"/>
        <v>2332401088訪問看護</v>
      </c>
      <c r="B20227" s="489">
        <v>2332401088</v>
      </c>
      <c r="C20227" s="489" t="s">
        <v>2102</v>
      </c>
      <c r="D20227" s="489" t="s">
        <v>18448</v>
      </c>
    </row>
    <row r="20228" spans="1:4">
      <c r="A20228" s="489" t="str">
        <f t="shared" si="316"/>
        <v>2332401096介護予防訪問リハビリテーション</v>
      </c>
      <c r="B20228" s="489">
        <v>2332401096</v>
      </c>
      <c r="C20228" s="489" t="s">
        <v>2108</v>
      </c>
      <c r="D20228" s="489" t="s">
        <v>18449</v>
      </c>
    </row>
    <row r="20229" spans="1:4">
      <c r="A20229" s="489" t="str">
        <f t="shared" si="316"/>
        <v>2332401096介護予防訪問看護</v>
      </c>
      <c r="B20229" s="489">
        <v>2332401096</v>
      </c>
      <c r="C20229" s="489" t="s">
        <v>2103</v>
      </c>
      <c r="D20229" s="489" t="s">
        <v>18449</v>
      </c>
    </row>
    <row r="20230" spans="1:4">
      <c r="A20230" s="489" t="str">
        <f t="shared" si="316"/>
        <v>2332401096訪問リハビリテーション</v>
      </c>
      <c r="B20230" s="489">
        <v>2332401096</v>
      </c>
      <c r="C20230" s="489" t="s">
        <v>2104</v>
      </c>
      <c r="D20230" s="489" t="s">
        <v>18449</v>
      </c>
    </row>
    <row r="20231" spans="1:4">
      <c r="A20231" s="489" t="str">
        <f t="shared" si="316"/>
        <v>2332401096訪問看護</v>
      </c>
      <c r="B20231" s="489">
        <v>2332401096</v>
      </c>
      <c r="C20231" s="489" t="s">
        <v>2102</v>
      </c>
      <c r="D20231" s="489" t="s">
        <v>18449</v>
      </c>
    </row>
    <row r="20232" spans="1:4">
      <c r="A20232" s="489" t="str">
        <f t="shared" si="316"/>
        <v>2332401112介護予防訪問リハビリテーション</v>
      </c>
      <c r="B20232" s="489">
        <v>2332401112</v>
      </c>
      <c r="C20232" s="489" t="s">
        <v>2108</v>
      </c>
      <c r="D20232" s="489" t="s">
        <v>18450</v>
      </c>
    </row>
    <row r="20233" spans="1:4">
      <c r="A20233" s="489" t="str">
        <f t="shared" si="316"/>
        <v>2332401112介護予防訪問看護</v>
      </c>
      <c r="B20233" s="489">
        <v>2332401112</v>
      </c>
      <c r="C20233" s="489" t="s">
        <v>2103</v>
      </c>
      <c r="D20233" s="489" t="s">
        <v>18450</v>
      </c>
    </row>
    <row r="20234" spans="1:4">
      <c r="A20234" s="489" t="str">
        <f t="shared" si="316"/>
        <v>2332401112訪問リハビリテーション</v>
      </c>
      <c r="B20234" s="489">
        <v>2332401112</v>
      </c>
      <c r="C20234" s="489" t="s">
        <v>2104</v>
      </c>
      <c r="D20234" s="489" t="s">
        <v>18450</v>
      </c>
    </row>
    <row r="20235" spans="1:4">
      <c r="A20235" s="489" t="str">
        <f t="shared" si="316"/>
        <v>2332401112訪問看護</v>
      </c>
      <c r="B20235" s="489">
        <v>2332401112</v>
      </c>
      <c r="C20235" s="489" t="s">
        <v>2102</v>
      </c>
      <c r="D20235" s="489" t="s">
        <v>18450</v>
      </c>
    </row>
    <row r="20236" spans="1:4">
      <c r="A20236" s="489" t="str">
        <f t="shared" si="316"/>
        <v>2332401138介護予防訪問リハビリテーション</v>
      </c>
      <c r="B20236" s="489">
        <v>2332401138</v>
      </c>
      <c r="C20236" s="489" t="s">
        <v>2108</v>
      </c>
      <c r="D20236" s="489" t="s">
        <v>18451</v>
      </c>
    </row>
    <row r="20237" spans="1:4">
      <c r="A20237" s="489" t="str">
        <f t="shared" si="316"/>
        <v>2332401138介護予防訪問看護</v>
      </c>
      <c r="B20237" s="489">
        <v>2332401138</v>
      </c>
      <c r="C20237" s="489" t="s">
        <v>2103</v>
      </c>
      <c r="D20237" s="489" t="s">
        <v>18451</v>
      </c>
    </row>
    <row r="20238" spans="1:4">
      <c r="A20238" s="489" t="str">
        <f t="shared" si="316"/>
        <v>2332401138訪問リハビリテーション</v>
      </c>
      <c r="B20238" s="489">
        <v>2332401138</v>
      </c>
      <c r="C20238" s="489" t="s">
        <v>2104</v>
      </c>
      <c r="D20238" s="489" t="s">
        <v>18451</v>
      </c>
    </row>
    <row r="20239" spans="1:4">
      <c r="A20239" s="489" t="str">
        <f t="shared" si="316"/>
        <v>2332401138訪問看護</v>
      </c>
      <c r="B20239" s="489">
        <v>2332401138</v>
      </c>
      <c r="C20239" s="489" t="s">
        <v>2102</v>
      </c>
      <c r="D20239" s="489" t="s">
        <v>18451</v>
      </c>
    </row>
    <row r="20240" spans="1:4">
      <c r="A20240" s="489" t="str">
        <f t="shared" si="316"/>
        <v>2332401161介護予防訪問リハビリテーション</v>
      </c>
      <c r="B20240" s="489">
        <v>2332401161</v>
      </c>
      <c r="C20240" s="489" t="s">
        <v>2108</v>
      </c>
      <c r="D20240" s="489" t="s">
        <v>18452</v>
      </c>
    </row>
    <row r="20241" spans="1:4">
      <c r="A20241" s="489" t="str">
        <f t="shared" si="316"/>
        <v>2332401161介護予防訪問看護</v>
      </c>
      <c r="B20241" s="489">
        <v>2332401161</v>
      </c>
      <c r="C20241" s="489" t="s">
        <v>2103</v>
      </c>
      <c r="D20241" s="489" t="s">
        <v>18452</v>
      </c>
    </row>
    <row r="20242" spans="1:4">
      <c r="A20242" s="489" t="str">
        <f t="shared" si="316"/>
        <v>2332401161訪問リハビリテーション</v>
      </c>
      <c r="B20242" s="489">
        <v>2332401161</v>
      </c>
      <c r="C20242" s="489" t="s">
        <v>2104</v>
      </c>
      <c r="D20242" s="489" t="s">
        <v>18452</v>
      </c>
    </row>
    <row r="20243" spans="1:4">
      <c r="A20243" s="489" t="str">
        <f t="shared" si="316"/>
        <v>2332401161訪問看護</v>
      </c>
      <c r="B20243" s="489">
        <v>2332401161</v>
      </c>
      <c r="C20243" s="489" t="s">
        <v>2102</v>
      </c>
      <c r="D20243" s="489" t="s">
        <v>18452</v>
      </c>
    </row>
    <row r="20244" spans="1:4">
      <c r="A20244" s="489" t="str">
        <f t="shared" si="316"/>
        <v>2332401179介護予防訪問リハビリテーション</v>
      </c>
      <c r="B20244" s="489">
        <v>2332401179</v>
      </c>
      <c r="C20244" s="489" t="s">
        <v>2108</v>
      </c>
      <c r="D20244" s="489" t="s">
        <v>18453</v>
      </c>
    </row>
    <row r="20245" spans="1:4">
      <c r="A20245" s="489" t="str">
        <f t="shared" si="316"/>
        <v>2332401179介護予防訪問看護</v>
      </c>
      <c r="B20245" s="489">
        <v>2332401179</v>
      </c>
      <c r="C20245" s="489" t="s">
        <v>2103</v>
      </c>
      <c r="D20245" s="489" t="s">
        <v>18453</v>
      </c>
    </row>
    <row r="20246" spans="1:4">
      <c r="A20246" s="489" t="str">
        <f t="shared" si="316"/>
        <v>2332401179訪問リハビリテーション</v>
      </c>
      <c r="B20246" s="489">
        <v>2332401179</v>
      </c>
      <c r="C20246" s="489" t="s">
        <v>2104</v>
      </c>
      <c r="D20246" s="489" t="s">
        <v>18453</v>
      </c>
    </row>
    <row r="20247" spans="1:4">
      <c r="A20247" s="489" t="str">
        <f t="shared" si="316"/>
        <v>2332401179訪問看護</v>
      </c>
      <c r="B20247" s="489">
        <v>2332401179</v>
      </c>
      <c r="C20247" s="489" t="s">
        <v>2102</v>
      </c>
      <c r="D20247" s="489" t="s">
        <v>18453</v>
      </c>
    </row>
    <row r="20248" spans="1:4">
      <c r="A20248" s="489" t="str">
        <f t="shared" si="316"/>
        <v>2332401187介護予防訪問リハビリテーション</v>
      </c>
      <c r="B20248" s="489">
        <v>2332401187</v>
      </c>
      <c r="C20248" s="489" t="s">
        <v>2108</v>
      </c>
      <c r="D20248" s="489" t="s">
        <v>18454</v>
      </c>
    </row>
    <row r="20249" spans="1:4">
      <c r="A20249" s="489" t="str">
        <f t="shared" si="316"/>
        <v>2332401187介護予防訪問看護</v>
      </c>
      <c r="B20249" s="489">
        <v>2332401187</v>
      </c>
      <c r="C20249" s="489" t="s">
        <v>2103</v>
      </c>
      <c r="D20249" s="489" t="s">
        <v>18454</v>
      </c>
    </row>
    <row r="20250" spans="1:4">
      <c r="A20250" s="489" t="str">
        <f t="shared" si="316"/>
        <v>2332401187訪問リハビリテーション</v>
      </c>
      <c r="B20250" s="489">
        <v>2332401187</v>
      </c>
      <c r="C20250" s="489" t="s">
        <v>2104</v>
      </c>
      <c r="D20250" s="489" t="s">
        <v>18454</v>
      </c>
    </row>
    <row r="20251" spans="1:4">
      <c r="A20251" s="489" t="str">
        <f t="shared" si="316"/>
        <v>2332401187訪問看護</v>
      </c>
      <c r="B20251" s="489">
        <v>2332401187</v>
      </c>
      <c r="C20251" s="489" t="s">
        <v>2102</v>
      </c>
      <c r="D20251" s="489" t="s">
        <v>18454</v>
      </c>
    </row>
    <row r="20252" spans="1:4">
      <c r="A20252" s="489" t="str">
        <f t="shared" si="316"/>
        <v>2332401195介護予防訪問リハビリテーション</v>
      </c>
      <c r="B20252" s="489">
        <v>2332401195</v>
      </c>
      <c r="C20252" s="489" t="s">
        <v>2108</v>
      </c>
      <c r="D20252" s="489" t="s">
        <v>18455</v>
      </c>
    </row>
    <row r="20253" spans="1:4">
      <c r="A20253" s="489" t="str">
        <f t="shared" si="316"/>
        <v>2332401195介護予防訪問看護</v>
      </c>
      <c r="B20253" s="489">
        <v>2332401195</v>
      </c>
      <c r="C20253" s="489" t="s">
        <v>2103</v>
      </c>
      <c r="D20253" s="489" t="s">
        <v>18455</v>
      </c>
    </row>
    <row r="20254" spans="1:4">
      <c r="A20254" s="489" t="str">
        <f t="shared" si="316"/>
        <v>2332401195訪問リハビリテーション</v>
      </c>
      <c r="B20254" s="489">
        <v>2332401195</v>
      </c>
      <c r="C20254" s="489" t="s">
        <v>2104</v>
      </c>
      <c r="D20254" s="489" t="s">
        <v>18455</v>
      </c>
    </row>
    <row r="20255" spans="1:4">
      <c r="A20255" s="489" t="str">
        <f t="shared" si="316"/>
        <v>2332401195訪問看護</v>
      </c>
      <c r="B20255" s="489">
        <v>2332401195</v>
      </c>
      <c r="C20255" s="489" t="s">
        <v>2102</v>
      </c>
      <c r="D20255" s="489" t="s">
        <v>18455</v>
      </c>
    </row>
    <row r="20256" spans="1:4">
      <c r="A20256" s="489" t="str">
        <f t="shared" si="316"/>
        <v>2332401203介護予防訪問リハビリテーション</v>
      </c>
      <c r="B20256" s="489">
        <v>2332401203</v>
      </c>
      <c r="C20256" s="489" t="s">
        <v>2108</v>
      </c>
      <c r="D20256" s="489" t="s">
        <v>18456</v>
      </c>
    </row>
    <row r="20257" spans="1:4">
      <c r="A20257" s="489" t="str">
        <f t="shared" si="316"/>
        <v>2332401203介護予防訪問看護</v>
      </c>
      <c r="B20257" s="489">
        <v>2332401203</v>
      </c>
      <c r="C20257" s="489" t="s">
        <v>2103</v>
      </c>
      <c r="D20257" s="489" t="s">
        <v>18456</v>
      </c>
    </row>
    <row r="20258" spans="1:4">
      <c r="A20258" s="489" t="str">
        <f t="shared" si="316"/>
        <v>2332401203訪問リハビリテーション</v>
      </c>
      <c r="B20258" s="489">
        <v>2332401203</v>
      </c>
      <c r="C20258" s="489" t="s">
        <v>2104</v>
      </c>
      <c r="D20258" s="489" t="s">
        <v>18456</v>
      </c>
    </row>
    <row r="20259" spans="1:4">
      <c r="A20259" s="489" t="str">
        <f t="shared" si="316"/>
        <v>2332401203訪問看護</v>
      </c>
      <c r="B20259" s="489">
        <v>2332401203</v>
      </c>
      <c r="C20259" s="489" t="s">
        <v>2102</v>
      </c>
      <c r="D20259" s="489" t="s">
        <v>18456</v>
      </c>
    </row>
    <row r="20260" spans="1:4">
      <c r="A20260" s="489" t="str">
        <f t="shared" si="316"/>
        <v>2332401211介護予防訪問リハビリテーション</v>
      </c>
      <c r="B20260" s="489">
        <v>2332401211</v>
      </c>
      <c r="C20260" s="489" t="s">
        <v>2108</v>
      </c>
      <c r="D20260" s="489" t="s">
        <v>18457</v>
      </c>
    </row>
    <row r="20261" spans="1:4">
      <c r="A20261" s="489" t="str">
        <f t="shared" si="316"/>
        <v>2332401211介護予防訪問看護</v>
      </c>
      <c r="B20261" s="489">
        <v>2332401211</v>
      </c>
      <c r="C20261" s="489" t="s">
        <v>2103</v>
      </c>
      <c r="D20261" s="489" t="s">
        <v>18457</v>
      </c>
    </row>
    <row r="20262" spans="1:4">
      <c r="A20262" s="489" t="str">
        <f t="shared" si="316"/>
        <v>2332401211訪問リハビリテーション</v>
      </c>
      <c r="B20262" s="489">
        <v>2332401211</v>
      </c>
      <c r="C20262" s="489" t="s">
        <v>2104</v>
      </c>
      <c r="D20262" s="489" t="s">
        <v>18457</v>
      </c>
    </row>
    <row r="20263" spans="1:4">
      <c r="A20263" s="489" t="str">
        <f t="shared" si="316"/>
        <v>2332401211訪問看護</v>
      </c>
      <c r="B20263" s="489">
        <v>2332401211</v>
      </c>
      <c r="C20263" s="489" t="s">
        <v>2102</v>
      </c>
      <c r="D20263" s="489" t="s">
        <v>18457</v>
      </c>
    </row>
    <row r="20264" spans="1:4">
      <c r="A20264" s="489" t="str">
        <f t="shared" si="316"/>
        <v>2332401229介護予防訪問リハビリテーション</v>
      </c>
      <c r="B20264" s="489">
        <v>2332401229</v>
      </c>
      <c r="C20264" s="489" t="s">
        <v>2108</v>
      </c>
      <c r="D20264" s="489" t="s">
        <v>18458</v>
      </c>
    </row>
    <row r="20265" spans="1:4">
      <c r="A20265" s="489" t="str">
        <f t="shared" si="316"/>
        <v>2332401229介護予防訪問看護</v>
      </c>
      <c r="B20265" s="489">
        <v>2332401229</v>
      </c>
      <c r="C20265" s="489" t="s">
        <v>2103</v>
      </c>
      <c r="D20265" s="489" t="s">
        <v>18458</v>
      </c>
    </row>
    <row r="20266" spans="1:4">
      <c r="A20266" s="489" t="str">
        <f t="shared" si="316"/>
        <v>2332401229訪問リハビリテーション</v>
      </c>
      <c r="B20266" s="489">
        <v>2332401229</v>
      </c>
      <c r="C20266" s="489" t="s">
        <v>2104</v>
      </c>
      <c r="D20266" s="489" t="s">
        <v>18458</v>
      </c>
    </row>
    <row r="20267" spans="1:4">
      <c r="A20267" s="489" t="str">
        <f t="shared" si="316"/>
        <v>2332401229訪問看護</v>
      </c>
      <c r="B20267" s="489">
        <v>2332401229</v>
      </c>
      <c r="C20267" s="489" t="s">
        <v>2102</v>
      </c>
      <c r="D20267" s="489" t="s">
        <v>18458</v>
      </c>
    </row>
    <row r="20268" spans="1:4">
      <c r="A20268" s="489" t="str">
        <f t="shared" si="316"/>
        <v>2332401237介護予防訪問リハビリテーション</v>
      </c>
      <c r="B20268" s="489">
        <v>2332401237</v>
      </c>
      <c r="C20268" s="489" t="s">
        <v>2108</v>
      </c>
      <c r="D20268" s="489" t="s">
        <v>18459</v>
      </c>
    </row>
    <row r="20269" spans="1:4">
      <c r="A20269" s="489" t="str">
        <f t="shared" si="316"/>
        <v>2332401237介護予防訪問看護</v>
      </c>
      <c r="B20269" s="489">
        <v>2332401237</v>
      </c>
      <c r="C20269" s="489" t="s">
        <v>2103</v>
      </c>
      <c r="D20269" s="489" t="s">
        <v>18459</v>
      </c>
    </row>
    <row r="20270" spans="1:4">
      <c r="A20270" s="489" t="str">
        <f t="shared" si="316"/>
        <v>2332401237訪問リハビリテーション</v>
      </c>
      <c r="B20270" s="489">
        <v>2332401237</v>
      </c>
      <c r="C20270" s="489" t="s">
        <v>2104</v>
      </c>
      <c r="D20270" s="489" t="s">
        <v>18459</v>
      </c>
    </row>
    <row r="20271" spans="1:4">
      <c r="A20271" s="489" t="str">
        <f t="shared" si="316"/>
        <v>2332401237訪問看護</v>
      </c>
      <c r="B20271" s="489">
        <v>2332401237</v>
      </c>
      <c r="C20271" s="489" t="s">
        <v>2102</v>
      </c>
      <c r="D20271" s="489" t="s">
        <v>18459</v>
      </c>
    </row>
    <row r="20272" spans="1:4">
      <c r="A20272" s="489" t="str">
        <f t="shared" si="316"/>
        <v>2332401245介護予防訪問リハビリテーション</v>
      </c>
      <c r="B20272" s="489">
        <v>2332401245</v>
      </c>
      <c r="C20272" s="489" t="s">
        <v>2108</v>
      </c>
      <c r="D20272" s="489" t="s">
        <v>18460</v>
      </c>
    </row>
    <row r="20273" spans="1:4">
      <c r="A20273" s="489" t="str">
        <f t="shared" si="316"/>
        <v>2332401245介護予防訪問看護</v>
      </c>
      <c r="B20273" s="489">
        <v>2332401245</v>
      </c>
      <c r="C20273" s="489" t="s">
        <v>2103</v>
      </c>
      <c r="D20273" s="489" t="s">
        <v>18460</v>
      </c>
    </row>
    <row r="20274" spans="1:4">
      <c r="A20274" s="489" t="str">
        <f t="shared" si="316"/>
        <v>2332401245訪問リハビリテーション</v>
      </c>
      <c r="B20274" s="489">
        <v>2332401245</v>
      </c>
      <c r="C20274" s="489" t="s">
        <v>2104</v>
      </c>
      <c r="D20274" s="489" t="s">
        <v>18460</v>
      </c>
    </row>
    <row r="20275" spans="1:4">
      <c r="A20275" s="489" t="str">
        <f t="shared" si="316"/>
        <v>2332401245訪問看護</v>
      </c>
      <c r="B20275" s="489">
        <v>2332401245</v>
      </c>
      <c r="C20275" s="489" t="s">
        <v>2102</v>
      </c>
      <c r="D20275" s="489" t="s">
        <v>18460</v>
      </c>
    </row>
    <row r="20276" spans="1:4">
      <c r="A20276" s="489" t="str">
        <f t="shared" si="316"/>
        <v>2332401252介護予防訪問リハビリテーション</v>
      </c>
      <c r="B20276" s="489">
        <v>2332401252</v>
      </c>
      <c r="C20276" s="489" t="s">
        <v>2108</v>
      </c>
      <c r="D20276" s="489" t="s">
        <v>18461</v>
      </c>
    </row>
    <row r="20277" spans="1:4">
      <c r="A20277" s="489" t="str">
        <f t="shared" si="316"/>
        <v>2332401252介護予防訪問看護</v>
      </c>
      <c r="B20277" s="489">
        <v>2332401252</v>
      </c>
      <c r="C20277" s="489" t="s">
        <v>2103</v>
      </c>
      <c r="D20277" s="489" t="s">
        <v>18461</v>
      </c>
    </row>
    <row r="20278" spans="1:4">
      <c r="A20278" s="489" t="str">
        <f t="shared" si="316"/>
        <v>2332401252訪問リハビリテーション</v>
      </c>
      <c r="B20278" s="489">
        <v>2332401252</v>
      </c>
      <c r="C20278" s="489" t="s">
        <v>2104</v>
      </c>
      <c r="D20278" s="489" t="s">
        <v>18461</v>
      </c>
    </row>
    <row r="20279" spans="1:4">
      <c r="A20279" s="489" t="str">
        <f t="shared" si="316"/>
        <v>2332401252訪問看護</v>
      </c>
      <c r="B20279" s="489">
        <v>2332401252</v>
      </c>
      <c r="C20279" s="489" t="s">
        <v>2102</v>
      </c>
      <c r="D20279" s="489" t="s">
        <v>18461</v>
      </c>
    </row>
    <row r="20280" spans="1:4">
      <c r="A20280" s="489" t="str">
        <f t="shared" si="316"/>
        <v>2332401260介護予防訪問リハビリテーション</v>
      </c>
      <c r="B20280" s="489">
        <v>2332401260</v>
      </c>
      <c r="C20280" s="489" t="s">
        <v>2108</v>
      </c>
      <c r="D20280" s="489" t="s">
        <v>18134</v>
      </c>
    </row>
    <row r="20281" spans="1:4">
      <c r="A20281" s="489" t="str">
        <f t="shared" si="316"/>
        <v>2332401260介護予防訪問看護</v>
      </c>
      <c r="B20281" s="489">
        <v>2332401260</v>
      </c>
      <c r="C20281" s="489" t="s">
        <v>2103</v>
      </c>
      <c r="D20281" s="489" t="s">
        <v>18134</v>
      </c>
    </row>
    <row r="20282" spans="1:4">
      <c r="A20282" s="489" t="str">
        <f t="shared" si="316"/>
        <v>2332401260訪問リハビリテーション</v>
      </c>
      <c r="B20282" s="489">
        <v>2332401260</v>
      </c>
      <c r="C20282" s="489" t="s">
        <v>2104</v>
      </c>
      <c r="D20282" s="489" t="s">
        <v>18134</v>
      </c>
    </row>
    <row r="20283" spans="1:4">
      <c r="A20283" s="489" t="str">
        <f t="shared" si="316"/>
        <v>2332401260訪問看護</v>
      </c>
      <c r="B20283" s="489">
        <v>2332401260</v>
      </c>
      <c r="C20283" s="489" t="s">
        <v>2102</v>
      </c>
      <c r="D20283" s="489" t="s">
        <v>18134</v>
      </c>
    </row>
    <row r="20284" spans="1:4">
      <c r="A20284" s="489" t="str">
        <f t="shared" si="316"/>
        <v>2332401278介護予防訪問リハビリテーション</v>
      </c>
      <c r="B20284" s="489">
        <v>2332401278</v>
      </c>
      <c r="C20284" s="489" t="s">
        <v>2108</v>
      </c>
      <c r="D20284" s="489" t="s">
        <v>18462</v>
      </c>
    </row>
    <row r="20285" spans="1:4">
      <c r="A20285" s="489" t="str">
        <f t="shared" si="316"/>
        <v>2332401278介護予防訪問看護</v>
      </c>
      <c r="B20285" s="489">
        <v>2332401278</v>
      </c>
      <c r="C20285" s="489" t="s">
        <v>2103</v>
      </c>
      <c r="D20285" s="489" t="s">
        <v>18462</v>
      </c>
    </row>
    <row r="20286" spans="1:4">
      <c r="A20286" s="489" t="str">
        <f t="shared" si="316"/>
        <v>2332401278訪問リハビリテーション</v>
      </c>
      <c r="B20286" s="489">
        <v>2332401278</v>
      </c>
      <c r="C20286" s="489" t="s">
        <v>2104</v>
      </c>
      <c r="D20286" s="489" t="s">
        <v>18462</v>
      </c>
    </row>
    <row r="20287" spans="1:4">
      <c r="A20287" s="489" t="str">
        <f t="shared" si="316"/>
        <v>2332401278訪問看護</v>
      </c>
      <c r="B20287" s="489">
        <v>2332401278</v>
      </c>
      <c r="C20287" s="489" t="s">
        <v>2102</v>
      </c>
      <c r="D20287" s="489" t="s">
        <v>18462</v>
      </c>
    </row>
    <row r="20288" spans="1:4">
      <c r="A20288" s="489" t="str">
        <f t="shared" si="316"/>
        <v>2332401286介護予防訪問リハビリテーション</v>
      </c>
      <c r="B20288" s="489">
        <v>2332401286</v>
      </c>
      <c r="C20288" s="489" t="s">
        <v>2108</v>
      </c>
      <c r="D20288" s="489" t="s">
        <v>18463</v>
      </c>
    </row>
    <row r="20289" spans="1:4">
      <c r="A20289" s="489" t="str">
        <f t="shared" si="316"/>
        <v>2332401286介護予防訪問看護</v>
      </c>
      <c r="B20289" s="489">
        <v>2332401286</v>
      </c>
      <c r="C20289" s="489" t="s">
        <v>2103</v>
      </c>
      <c r="D20289" s="489" t="s">
        <v>18463</v>
      </c>
    </row>
    <row r="20290" spans="1:4">
      <c r="A20290" s="489" t="str">
        <f t="shared" ref="A20290:A20353" si="317">B20290&amp;C20290</f>
        <v>2332401286訪問リハビリテーション</v>
      </c>
      <c r="B20290" s="489">
        <v>2332401286</v>
      </c>
      <c r="C20290" s="489" t="s">
        <v>2104</v>
      </c>
      <c r="D20290" s="489" t="s">
        <v>18463</v>
      </c>
    </row>
    <row r="20291" spans="1:4">
      <c r="A20291" s="489" t="str">
        <f t="shared" si="317"/>
        <v>2332401286訪問看護</v>
      </c>
      <c r="B20291" s="489">
        <v>2332401286</v>
      </c>
      <c r="C20291" s="489" t="s">
        <v>2102</v>
      </c>
      <c r="D20291" s="489" t="s">
        <v>18463</v>
      </c>
    </row>
    <row r="20292" spans="1:4">
      <c r="A20292" s="489" t="str">
        <f t="shared" si="317"/>
        <v>2332401294介護予防訪問リハビリテーション</v>
      </c>
      <c r="B20292" s="489">
        <v>2332401294</v>
      </c>
      <c r="C20292" s="489" t="s">
        <v>2108</v>
      </c>
      <c r="D20292" s="489" t="s">
        <v>19418</v>
      </c>
    </row>
    <row r="20293" spans="1:4">
      <c r="A20293" s="489" t="str">
        <f t="shared" si="317"/>
        <v>2332401294介護予防訪問看護</v>
      </c>
      <c r="B20293" s="489">
        <v>2332401294</v>
      </c>
      <c r="C20293" s="489" t="s">
        <v>2103</v>
      </c>
      <c r="D20293" s="489" t="s">
        <v>19418</v>
      </c>
    </row>
    <row r="20294" spans="1:4">
      <c r="A20294" s="489" t="str">
        <f t="shared" si="317"/>
        <v>2332401294訪問リハビリテーション</v>
      </c>
      <c r="B20294" s="489">
        <v>2332401294</v>
      </c>
      <c r="C20294" s="489" t="s">
        <v>2104</v>
      </c>
      <c r="D20294" s="489" t="s">
        <v>19418</v>
      </c>
    </row>
    <row r="20295" spans="1:4">
      <c r="A20295" s="489" t="str">
        <f t="shared" si="317"/>
        <v>2332401294訪問看護</v>
      </c>
      <c r="B20295" s="489">
        <v>2332401294</v>
      </c>
      <c r="C20295" s="489" t="s">
        <v>2102</v>
      </c>
      <c r="D20295" s="489" t="s">
        <v>19418</v>
      </c>
    </row>
    <row r="20296" spans="1:4">
      <c r="A20296" s="489" t="str">
        <f t="shared" si="317"/>
        <v>2332411236介護予防訪問リハビリテーション</v>
      </c>
      <c r="B20296" s="489">
        <v>2332411236</v>
      </c>
      <c r="C20296" s="489" t="s">
        <v>2108</v>
      </c>
      <c r="D20296" s="489" t="s">
        <v>16291</v>
      </c>
    </row>
    <row r="20297" spans="1:4">
      <c r="A20297" s="489" t="str">
        <f t="shared" si="317"/>
        <v>2332411236介護予防訪問看護</v>
      </c>
      <c r="B20297" s="489">
        <v>2332411236</v>
      </c>
      <c r="C20297" s="489" t="s">
        <v>2103</v>
      </c>
      <c r="D20297" s="489" t="s">
        <v>16291</v>
      </c>
    </row>
    <row r="20298" spans="1:4">
      <c r="A20298" s="489" t="str">
        <f t="shared" si="317"/>
        <v>2332411236訪問リハビリテーション</v>
      </c>
      <c r="B20298" s="489">
        <v>2332411236</v>
      </c>
      <c r="C20298" s="489" t="s">
        <v>2104</v>
      </c>
      <c r="D20298" s="489" t="s">
        <v>16291</v>
      </c>
    </row>
    <row r="20299" spans="1:4">
      <c r="A20299" s="489" t="str">
        <f t="shared" si="317"/>
        <v>2332411236訪問看護</v>
      </c>
      <c r="B20299" s="489">
        <v>2332411236</v>
      </c>
      <c r="C20299" s="489" t="s">
        <v>2102</v>
      </c>
      <c r="D20299" s="489" t="s">
        <v>16291</v>
      </c>
    </row>
    <row r="20300" spans="1:4">
      <c r="A20300" s="489" t="str">
        <f t="shared" si="317"/>
        <v>2332412218介護予防訪問リハビリテーション</v>
      </c>
      <c r="B20300" s="489">
        <v>2332412218</v>
      </c>
      <c r="C20300" s="489" t="s">
        <v>2108</v>
      </c>
      <c r="D20300" s="489" t="s">
        <v>16337</v>
      </c>
    </row>
    <row r="20301" spans="1:4">
      <c r="A20301" s="489" t="str">
        <f t="shared" si="317"/>
        <v>2332412218介護予防訪問看護</v>
      </c>
      <c r="B20301" s="489">
        <v>2332412218</v>
      </c>
      <c r="C20301" s="489" t="s">
        <v>2103</v>
      </c>
      <c r="D20301" s="489" t="s">
        <v>16337</v>
      </c>
    </row>
    <row r="20302" spans="1:4">
      <c r="A20302" s="489" t="str">
        <f t="shared" si="317"/>
        <v>2332412218訪問リハビリテーション</v>
      </c>
      <c r="B20302" s="489">
        <v>2332412218</v>
      </c>
      <c r="C20302" s="489" t="s">
        <v>2104</v>
      </c>
      <c r="D20302" s="489" t="s">
        <v>16337</v>
      </c>
    </row>
    <row r="20303" spans="1:4">
      <c r="A20303" s="489" t="str">
        <f t="shared" si="317"/>
        <v>2332412218訪問看護</v>
      </c>
      <c r="B20303" s="489">
        <v>2332412218</v>
      </c>
      <c r="C20303" s="489" t="s">
        <v>2102</v>
      </c>
      <c r="D20303" s="489" t="s">
        <v>16337</v>
      </c>
    </row>
    <row r="20304" spans="1:4">
      <c r="A20304" s="489" t="str">
        <f t="shared" si="317"/>
        <v>2332500996介護予防訪問リハビリテーション</v>
      </c>
      <c r="B20304" s="489">
        <v>2332500996</v>
      </c>
      <c r="C20304" s="489" t="s">
        <v>2108</v>
      </c>
      <c r="D20304" s="489" t="s">
        <v>18464</v>
      </c>
    </row>
    <row r="20305" spans="1:4">
      <c r="A20305" s="489" t="str">
        <f t="shared" si="317"/>
        <v>2332500996介護予防訪問看護</v>
      </c>
      <c r="B20305" s="489">
        <v>2332500996</v>
      </c>
      <c r="C20305" s="489" t="s">
        <v>2103</v>
      </c>
      <c r="D20305" s="489" t="s">
        <v>18464</v>
      </c>
    </row>
    <row r="20306" spans="1:4">
      <c r="A20306" s="489" t="str">
        <f t="shared" si="317"/>
        <v>2332500996訪問リハビリテーション</v>
      </c>
      <c r="B20306" s="489">
        <v>2332500996</v>
      </c>
      <c r="C20306" s="489" t="s">
        <v>2104</v>
      </c>
      <c r="D20306" s="489" t="s">
        <v>18464</v>
      </c>
    </row>
    <row r="20307" spans="1:4">
      <c r="A20307" s="489" t="str">
        <f t="shared" si="317"/>
        <v>2332500996訪問看護</v>
      </c>
      <c r="B20307" s="489">
        <v>2332500996</v>
      </c>
      <c r="C20307" s="489" t="s">
        <v>2102</v>
      </c>
      <c r="D20307" s="489" t="s">
        <v>18464</v>
      </c>
    </row>
    <row r="20308" spans="1:4">
      <c r="A20308" s="489" t="str">
        <f t="shared" si="317"/>
        <v>2332501192介護予防訪問リハビリテーション</v>
      </c>
      <c r="B20308" s="489">
        <v>2332501192</v>
      </c>
      <c r="C20308" s="489" t="s">
        <v>2108</v>
      </c>
      <c r="D20308" s="489" t="s">
        <v>18465</v>
      </c>
    </row>
    <row r="20309" spans="1:4">
      <c r="A20309" s="489" t="str">
        <f t="shared" si="317"/>
        <v>2332501192介護予防訪問看護</v>
      </c>
      <c r="B20309" s="489">
        <v>2332501192</v>
      </c>
      <c r="C20309" s="489" t="s">
        <v>2103</v>
      </c>
      <c r="D20309" s="489" t="s">
        <v>18465</v>
      </c>
    </row>
    <row r="20310" spans="1:4">
      <c r="A20310" s="489" t="str">
        <f t="shared" si="317"/>
        <v>2332501192訪問リハビリテーション</v>
      </c>
      <c r="B20310" s="489">
        <v>2332501192</v>
      </c>
      <c r="C20310" s="489" t="s">
        <v>2104</v>
      </c>
      <c r="D20310" s="489" t="s">
        <v>18465</v>
      </c>
    </row>
    <row r="20311" spans="1:4">
      <c r="A20311" s="489" t="str">
        <f t="shared" si="317"/>
        <v>2332501192訪問看護</v>
      </c>
      <c r="B20311" s="489">
        <v>2332501192</v>
      </c>
      <c r="C20311" s="489" t="s">
        <v>2102</v>
      </c>
      <c r="D20311" s="489" t="s">
        <v>18465</v>
      </c>
    </row>
    <row r="20312" spans="1:4">
      <c r="A20312" s="489" t="str">
        <f t="shared" si="317"/>
        <v>2332501754介護予防訪問リハビリテーション</v>
      </c>
      <c r="B20312" s="489">
        <v>2332501754</v>
      </c>
      <c r="C20312" s="489" t="s">
        <v>2108</v>
      </c>
      <c r="D20312" s="489" t="s">
        <v>18466</v>
      </c>
    </row>
    <row r="20313" spans="1:4">
      <c r="A20313" s="489" t="str">
        <f t="shared" si="317"/>
        <v>2332501754介護予防訪問看護</v>
      </c>
      <c r="B20313" s="489">
        <v>2332501754</v>
      </c>
      <c r="C20313" s="489" t="s">
        <v>2103</v>
      </c>
      <c r="D20313" s="489" t="s">
        <v>18466</v>
      </c>
    </row>
    <row r="20314" spans="1:4">
      <c r="A20314" s="489" t="str">
        <f t="shared" si="317"/>
        <v>2332501754訪問リハビリテーション</v>
      </c>
      <c r="B20314" s="489">
        <v>2332501754</v>
      </c>
      <c r="C20314" s="489" t="s">
        <v>2104</v>
      </c>
      <c r="D20314" s="489" t="s">
        <v>18466</v>
      </c>
    </row>
    <row r="20315" spans="1:4">
      <c r="A20315" s="489" t="str">
        <f t="shared" si="317"/>
        <v>2332501754訪問看護</v>
      </c>
      <c r="B20315" s="489">
        <v>2332501754</v>
      </c>
      <c r="C20315" s="489" t="s">
        <v>2102</v>
      </c>
      <c r="D20315" s="489" t="s">
        <v>18466</v>
      </c>
    </row>
    <row r="20316" spans="1:4">
      <c r="A20316" s="489" t="str">
        <f t="shared" si="317"/>
        <v>2332501762介護予防訪問リハビリテーション</v>
      </c>
      <c r="B20316" s="489">
        <v>2332501762</v>
      </c>
      <c r="C20316" s="489" t="s">
        <v>2108</v>
      </c>
      <c r="D20316" s="489" t="s">
        <v>18467</v>
      </c>
    </row>
    <row r="20317" spans="1:4">
      <c r="A20317" s="489" t="str">
        <f t="shared" si="317"/>
        <v>2332501762介護予防訪問看護</v>
      </c>
      <c r="B20317" s="489">
        <v>2332501762</v>
      </c>
      <c r="C20317" s="489" t="s">
        <v>2103</v>
      </c>
      <c r="D20317" s="489" t="s">
        <v>18467</v>
      </c>
    </row>
    <row r="20318" spans="1:4">
      <c r="A20318" s="489" t="str">
        <f t="shared" si="317"/>
        <v>2332501762訪問リハビリテーション</v>
      </c>
      <c r="B20318" s="489">
        <v>2332501762</v>
      </c>
      <c r="C20318" s="489" t="s">
        <v>2104</v>
      </c>
      <c r="D20318" s="489" t="s">
        <v>18467</v>
      </c>
    </row>
    <row r="20319" spans="1:4">
      <c r="A20319" s="489" t="str">
        <f t="shared" si="317"/>
        <v>2332501762訪問看護</v>
      </c>
      <c r="B20319" s="489">
        <v>2332501762</v>
      </c>
      <c r="C20319" s="489" t="s">
        <v>2102</v>
      </c>
      <c r="D20319" s="489" t="s">
        <v>18467</v>
      </c>
    </row>
    <row r="20320" spans="1:4">
      <c r="A20320" s="489" t="str">
        <f t="shared" si="317"/>
        <v>2332501804介護予防訪問リハビリテーション</v>
      </c>
      <c r="B20320" s="489">
        <v>2332501804</v>
      </c>
      <c r="C20320" s="489" t="s">
        <v>2108</v>
      </c>
      <c r="D20320" s="489" t="s">
        <v>18468</v>
      </c>
    </row>
    <row r="20321" spans="1:4">
      <c r="A20321" s="489" t="str">
        <f t="shared" si="317"/>
        <v>2332501804介護予防訪問看護</v>
      </c>
      <c r="B20321" s="489">
        <v>2332501804</v>
      </c>
      <c r="C20321" s="489" t="s">
        <v>2103</v>
      </c>
      <c r="D20321" s="489" t="s">
        <v>18468</v>
      </c>
    </row>
    <row r="20322" spans="1:4">
      <c r="A20322" s="489" t="str">
        <f t="shared" si="317"/>
        <v>2332501804訪問リハビリテーション</v>
      </c>
      <c r="B20322" s="489">
        <v>2332501804</v>
      </c>
      <c r="C20322" s="489" t="s">
        <v>2104</v>
      </c>
      <c r="D20322" s="489" t="s">
        <v>18468</v>
      </c>
    </row>
    <row r="20323" spans="1:4">
      <c r="A20323" s="489" t="str">
        <f t="shared" si="317"/>
        <v>2332501804訪問看護</v>
      </c>
      <c r="B20323" s="489">
        <v>2332501804</v>
      </c>
      <c r="C20323" s="489" t="s">
        <v>2102</v>
      </c>
      <c r="D20323" s="489" t="s">
        <v>18468</v>
      </c>
    </row>
    <row r="20324" spans="1:4">
      <c r="A20324" s="489" t="str">
        <f t="shared" si="317"/>
        <v>2332501820介護予防訪問リハビリテーション</v>
      </c>
      <c r="B20324" s="489">
        <v>2332501820</v>
      </c>
      <c r="C20324" s="489" t="s">
        <v>2108</v>
      </c>
      <c r="D20324" s="489" t="s">
        <v>18469</v>
      </c>
    </row>
    <row r="20325" spans="1:4">
      <c r="A20325" s="489" t="str">
        <f t="shared" si="317"/>
        <v>2332501820介護予防訪問看護</v>
      </c>
      <c r="B20325" s="489">
        <v>2332501820</v>
      </c>
      <c r="C20325" s="489" t="s">
        <v>2103</v>
      </c>
      <c r="D20325" s="489" t="s">
        <v>18469</v>
      </c>
    </row>
    <row r="20326" spans="1:4">
      <c r="A20326" s="489" t="str">
        <f t="shared" si="317"/>
        <v>2332501820訪問リハビリテーション</v>
      </c>
      <c r="B20326" s="489">
        <v>2332501820</v>
      </c>
      <c r="C20326" s="489" t="s">
        <v>2104</v>
      </c>
      <c r="D20326" s="489" t="s">
        <v>18469</v>
      </c>
    </row>
    <row r="20327" spans="1:4">
      <c r="A20327" s="489" t="str">
        <f t="shared" si="317"/>
        <v>2332501820訪問看護</v>
      </c>
      <c r="B20327" s="489">
        <v>2332501820</v>
      </c>
      <c r="C20327" s="489" t="s">
        <v>2102</v>
      </c>
      <c r="D20327" s="489" t="s">
        <v>18469</v>
      </c>
    </row>
    <row r="20328" spans="1:4">
      <c r="A20328" s="489" t="str">
        <f t="shared" si="317"/>
        <v>2332501838介護予防訪問リハビリテーション</v>
      </c>
      <c r="B20328" s="489">
        <v>2332501838</v>
      </c>
      <c r="C20328" s="489" t="s">
        <v>2108</v>
      </c>
      <c r="D20328" s="489" t="s">
        <v>18470</v>
      </c>
    </row>
    <row r="20329" spans="1:4">
      <c r="A20329" s="489" t="str">
        <f t="shared" si="317"/>
        <v>2332501838介護予防訪問看護</v>
      </c>
      <c r="B20329" s="489">
        <v>2332501838</v>
      </c>
      <c r="C20329" s="489" t="s">
        <v>2103</v>
      </c>
      <c r="D20329" s="489" t="s">
        <v>18470</v>
      </c>
    </row>
    <row r="20330" spans="1:4">
      <c r="A20330" s="489" t="str">
        <f t="shared" si="317"/>
        <v>2332501838訪問リハビリテーション</v>
      </c>
      <c r="B20330" s="489">
        <v>2332501838</v>
      </c>
      <c r="C20330" s="489" t="s">
        <v>2104</v>
      </c>
      <c r="D20330" s="489" t="s">
        <v>18470</v>
      </c>
    </row>
    <row r="20331" spans="1:4">
      <c r="A20331" s="489" t="str">
        <f t="shared" si="317"/>
        <v>2332501838訪問看護</v>
      </c>
      <c r="B20331" s="489">
        <v>2332501838</v>
      </c>
      <c r="C20331" s="489" t="s">
        <v>2102</v>
      </c>
      <c r="D20331" s="489" t="s">
        <v>18470</v>
      </c>
    </row>
    <row r="20332" spans="1:4">
      <c r="A20332" s="489" t="str">
        <f t="shared" si="317"/>
        <v>2332501846介護予防訪問リハビリテーション</v>
      </c>
      <c r="B20332" s="489">
        <v>2332501846</v>
      </c>
      <c r="C20332" s="489" t="s">
        <v>2108</v>
      </c>
      <c r="D20332" s="489" t="s">
        <v>18471</v>
      </c>
    </row>
    <row r="20333" spans="1:4">
      <c r="A20333" s="489" t="str">
        <f t="shared" si="317"/>
        <v>2332501846介護予防訪問看護</v>
      </c>
      <c r="B20333" s="489">
        <v>2332501846</v>
      </c>
      <c r="C20333" s="489" t="s">
        <v>2103</v>
      </c>
      <c r="D20333" s="489" t="s">
        <v>18471</v>
      </c>
    </row>
    <row r="20334" spans="1:4">
      <c r="A20334" s="489" t="str">
        <f t="shared" si="317"/>
        <v>2332501846訪問リハビリテーション</v>
      </c>
      <c r="B20334" s="489">
        <v>2332501846</v>
      </c>
      <c r="C20334" s="489" t="s">
        <v>2104</v>
      </c>
      <c r="D20334" s="489" t="s">
        <v>18471</v>
      </c>
    </row>
    <row r="20335" spans="1:4">
      <c r="A20335" s="489" t="str">
        <f t="shared" si="317"/>
        <v>2332501846訪問看護</v>
      </c>
      <c r="B20335" s="489">
        <v>2332501846</v>
      </c>
      <c r="C20335" s="489" t="s">
        <v>2102</v>
      </c>
      <c r="D20335" s="489" t="s">
        <v>18471</v>
      </c>
    </row>
    <row r="20336" spans="1:4">
      <c r="A20336" s="489" t="str">
        <f t="shared" si="317"/>
        <v>2332501861介護予防訪問リハビリテーション</v>
      </c>
      <c r="B20336" s="489">
        <v>2332501861</v>
      </c>
      <c r="C20336" s="489" t="s">
        <v>2108</v>
      </c>
      <c r="D20336" s="489" t="s">
        <v>18472</v>
      </c>
    </row>
    <row r="20337" spans="1:4">
      <c r="A20337" s="489" t="str">
        <f t="shared" si="317"/>
        <v>2332501861介護予防訪問看護</v>
      </c>
      <c r="B20337" s="489">
        <v>2332501861</v>
      </c>
      <c r="C20337" s="489" t="s">
        <v>2103</v>
      </c>
      <c r="D20337" s="489" t="s">
        <v>18472</v>
      </c>
    </row>
    <row r="20338" spans="1:4">
      <c r="A20338" s="489" t="str">
        <f t="shared" si="317"/>
        <v>2332501861訪問リハビリテーション</v>
      </c>
      <c r="B20338" s="489">
        <v>2332501861</v>
      </c>
      <c r="C20338" s="489" t="s">
        <v>2104</v>
      </c>
      <c r="D20338" s="489" t="s">
        <v>18472</v>
      </c>
    </row>
    <row r="20339" spans="1:4">
      <c r="A20339" s="489" t="str">
        <f t="shared" si="317"/>
        <v>2332501861訪問看護</v>
      </c>
      <c r="B20339" s="489">
        <v>2332501861</v>
      </c>
      <c r="C20339" s="489" t="s">
        <v>2102</v>
      </c>
      <c r="D20339" s="489" t="s">
        <v>18472</v>
      </c>
    </row>
    <row r="20340" spans="1:4">
      <c r="A20340" s="489" t="str">
        <f t="shared" si="317"/>
        <v>2332501887介護予防訪問リハビリテーション</v>
      </c>
      <c r="B20340" s="489">
        <v>2332501887</v>
      </c>
      <c r="C20340" s="489" t="s">
        <v>2108</v>
      </c>
      <c r="D20340" s="489" t="s">
        <v>18473</v>
      </c>
    </row>
    <row r="20341" spans="1:4">
      <c r="A20341" s="489" t="str">
        <f t="shared" si="317"/>
        <v>2332501887介護予防訪問看護</v>
      </c>
      <c r="B20341" s="489">
        <v>2332501887</v>
      </c>
      <c r="C20341" s="489" t="s">
        <v>2103</v>
      </c>
      <c r="D20341" s="489" t="s">
        <v>18473</v>
      </c>
    </row>
    <row r="20342" spans="1:4">
      <c r="A20342" s="489" t="str">
        <f t="shared" si="317"/>
        <v>2332501887訪問リハビリテーション</v>
      </c>
      <c r="B20342" s="489">
        <v>2332501887</v>
      </c>
      <c r="C20342" s="489" t="s">
        <v>2104</v>
      </c>
      <c r="D20342" s="489" t="s">
        <v>18473</v>
      </c>
    </row>
    <row r="20343" spans="1:4">
      <c r="A20343" s="489" t="str">
        <f t="shared" si="317"/>
        <v>2332501887訪問看護</v>
      </c>
      <c r="B20343" s="489">
        <v>2332501887</v>
      </c>
      <c r="C20343" s="489" t="s">
        <v>2102</v>
      </c>
      <c r="D20343" s="489" t="s">
        <v>18473</v>
      </c>
    </row>
    <row r="20344" spans="1:4">
      <c r="A20344" s="489" t="str">
        <f t="shared" si="317"/>
        <v>2332501911介護予防訪問リハビリテーション</v>
      </c>
      <c r="B20344" s="489">
        <v>2332501911</v>
      </c>
      <c r="C20344" s="489" t="s">
        <v>2108</v>
      </c>
      <c r="D20344" s="489" t="s">
        <v>18474</v>
      </c>
    </row>
    <row r="20345" spans="1:4">
      <c r="A20345" s="489" t="str">
        <f t="shared" si="317"/>
        <v>2332501911介護予防訪問看護</v>
      </c>
      <c r="B20345" s="489">
        <v>2332501911</v>
      </c>
      <c r="C20345" s="489" t="s">
        <v>2103</v>
      </c>
      <c r="D20345" s="489" t="s">
        <v>18474</v>
      </c>
    </row>
    <row r="20346" spans="1:4">
      <c r="A20346" s="489" t="str">
        <f t="shared" si="317"/>
        <v>2332501911訪問リハビリテーション</v>
      </c>
      <c r="B20346" s="489">
        <v>2332501911</v>
      </c>
      <c r="C20346" s="489" t="s">
        <v>2104</v>
      </c>
      <c r="D20346" s="489" t="s">
        <v>18474</v>
      </c>
    </row>
    <row r="20347" spans="1:4">
      <c r="A20347" s="489" t="str">
        <f t="shared" si="317"/>
        <v>2332501911訪問看護</v>
      </c>
      <c r="B20347" s="489">
        <v>2332501911</v>
      </c>
      <c r="C20347" s="489" t="s">
        <v>2102</v>
      </c>
      <c r="D20347" s="489" t="s">
        <v>18474</v>
      </c>
    </row>
    <row r="20348" spans="1:4">
      <c r="A20348" s="489" t="str">
        <f t="shared" si="317"/>
        <v>2332501937介護予防訪問リハビリテーション</v>
      </c>
      <c r="B20348" s="489">
        <v>2332501937</v>
      </c>
      <c r="C20348" s="489" t="s">
        <v>2108</v>
      </c>
      <c r="D20348" s="489" t="s">
        <v>18475</v>
      </c>
    </row>
    <row r="20349" spans="1:4">
      <c r="A20349" s="489" t="str">
        <f t="shared" si="317"/>
        <v>2332501937介護予防訪問看護</v>
      </c>
      <c r="B20349" s="489">
        <v>2332501937</v>
      </c>
      <c r="C20349" s="489" t="s">
        <v>2103</v>
      </c>
      <c r="D20349" s="489" t="s">
        <v>18475</v>
      </c>
    </row>
    <row r="20350" spans="1:4">
      <c r="A20350" s="489" t="str">
        <f t="shared" si="317"/>
        <v>2332501937訪問リハビリテーション</v>
      </c>
      <c r="B20350" s="489">
        <v>2332501937</v>
      </c>
      <c r="C20350" s="489" t="s">
        <v>2104</v>
      </c>
      <c r="D20350" s="489" t="s">
        <v>18475</v>
      </c>
    </row>
    <row r="20351" spans="1:4">
      <c r="A20351" s="489" t="str">
        <f t="shared" si="317"/>
        <v>2332501937訪問看護</v>
      </c>
      <c r="B20351" s="489">
        <v>2332501937</v>
      </c>
      <c r="C20351" s="489" t="s">
        <v>2102</v>
      </c>
      <c r="D20351" s="489" t="s">
        <v>18475</v>
      </c>
    </row>
    <row r="20352" spans="1:4">
      <c r="A20352" s="489" t="str">
        <f t="shared" si="317"/>
        <v>2332501960介護予防訪問リハビリテーション</v>
      </c>
      <c r="B20352" s="489">
        <v>2332501960</v>
      </c>
      <c r="C20352" s="489" t="s">
        <v>2108</v>
      </c>
      <c r="D20352" s="489" t="s">
        <v>18476</v>
      </c>
    </row>
    <row r="20353" spans="1:4">
      <c r="A20353" s="489" t="str">
        <f t="shared" si="317"/>
        <v>2332501960介護予防訪問看護</v>
      </c>
      <c r="B20353" s="489">
        <v>2332501960</v>
      </c>
      <c r="C20353" s="489" t="s">
        <v>2103</v>
      </c>
      <c r="D20353" s="489" t="s">
        <v>18476</v>
      </c>
    </row>
    <row r="20354" spans="1:4">
      <c r="A20354" s="489" t="str">
        <f t="shared" ref="A20354:A20417" si="318">B20354&amp;C20354</f>
        <v>2332501960訪問リハビリテーション</v>
      </c>
      <c r="B20354" s="489">
        <v>2332501960</v>
      </c>
      <c r="C20354" s="489" t="s">
        <v>2104</v>
      </c>
      <c r="D20354" s="489" t="s">
        <v>18476</v>
      </c>
    </row>
    <row r="20355" spans="1:4">
      <c r="A20355" s="489" t="str">
        <f t="shared" si="318"/>
        <v>2332501960訪問看護</v>
      </c>
      <c r="B20355" s="489">
        <v>2332501960</v>
      </c>
      <c r="C20355" s="489" t="s">
        <v>2102</v>
      </c>
      <c r="D20355" s="489" t="s">
        <v>18476</v>
      </c>
    </row>
    <row r="20356" spans="1:4">
      <c r="A20356" s="489" t="str">
        <f t="shared" si="318"/>
        <v>2332501978介護予防訪問リハビリテーション</v>
      </c>
      <c r="B20356" s="489">
        <v>2332501978</v>
      </c>
      <c r="C20356" s="489" t="s">
        <v>2108</v>
      </c>
      <c r="D20356" s="489" t="s">
        <v>18477</v>
      </c>
    </row>
    <row r="20357" spans="1:4">
      <c r="A20357" s="489" t="str">
        <f t="shared" si="318"/>
        <v>2332501978介護予防訪問看護</v>
      </c>
      <c r="B20357" s="489">
        <v>2332501978</v>
      </c>
      <c r="C20357" s="489" t="s">
        <v>2103</v>
      </c>
      <c r="D20357" s="489" t="s">
        <v>18477</v>
      </c>
    </row>
    <row r="20358" spans="1:4">
      <c r="A20358" s="489" t="str">
        <f t="shared" si="318"/>
        <v>2332501978訪問リハビリテーション</v>
      </c>
      <c r="B20358" s="489">
        <v>2332501978</v>
      </c>
      <c r="C20358" s="489" t="s">
        <v>2104</v>
      </c>
      <c r="D20358" s="489" t="s">
        <v>18477</v>
      </c>
    </row>
    <row r="20359" spans="1:4">
      <c r="A20359" s="489" t="str">
        <f t="shared" si="318"/>
        <v>2332501978訪問看護</v>
      </c>
      <c r="B20359" s="489">
        <v>2332501978</v>
      </c>
      <c r="C20359" s="489" t="s">
        <v>2102</v>
      </c>
      <c r="D20359" s="489" t="s">
        <v>18477</v>
      </c>
    </row>
    <row r="20360" spans="1:4">
      <c r="A20360" s="489" t="str">
        <f t="shared" si="318"/>
        <v>2332501986介護予防訪問リハビリテーション</v>
      </c>
      <c r="B20360" s="489">
        <v>2332501986</v>
      </c>
      <c r="C20360" s="489" t="s">
        <v>2108</v>
      </c>
      <c r="D20360" s="489" t="s">
        <v>18478</v>
      </c>
    </row>
    <row r="20361" spans="1:4">
      <c r="A20361" s="489" t="str">
        <f t="shared" si="318"/>
        <v>2332501986介護予防訪問看護</v>
      </c>
      <c r="B20361" s="489">
        <v>2332501986</v>
      </c>
      <c r="C20361" s="489" t="s">
        <v>2103</v>
      </c>
      <c r="D20361" s="489" t="s">
        <v>18478</v>
      </c>
    </row>
    <row r="20362" spans="1:4">
      <c r="A20362" s="489" t="str">
        <f t="shared" si="318"/>
        <v>2332501986訪問リハビリテーション</v>
      </c>
      <c r="B20362" s="489">
        <v>2332501986</v>
      </c>
      <c r="C20362" s="489" t="s">
        <v>2104</v>
      </c>
      <c r="D20362" s="489" t="s">
        <v>18478</v>
      </c>
    </row>
    <row r="20363" spans="1:4">
      <c r="A20363" s="489" t="str">
        <f t="shared" si="318"/>
        <v>2332501986訪問看護</v>
      </c>
      <c r="B20363" s="489">
        <v>2332501986</v>
      </c>
      <c r="C20363" s="489" t="s">
        <v>2102</v>
      </c>
      <c r="D20363" s="489" t="s">
        <v>18478</v>
      </c>
    </row>
    <row r="20364" spans="1:4">
      <c r="A20364" s="489" t="str">
        <f t="shared" si="318"/>
        <v>2332502042介護予防訪問リハビリテーション</v>
      </c>
      <c r="B20364" s="489">
        <v>2332502042</v>
      </c>
      <c r="C20364" s="489" t="s">
        <v>2108</v>
      </c>
      <c r="D20364" s="489" t="s">
        <v>18479</v>
      </c>
    </row>
    <row r="20365" spans="1:4">
      <c r="A20365" s="489" t="str">
        <f t="shared" si="318"/>
        <v>2332502042介護予防訪問看護</v>
      </c>
      <c r="B20365" s="489">
        <v>2332502042</v>
      </c>
      <c r="C20365" s="489" t="s">
        <v>2103</v>
      </c>
      <c r="D20365" s="489" t="s">
        <v>18479</v>
      </c>
    </row>
    <row r="20366" spans="1:4">
      <c r="A20366" s="489" t="str">
        <f t="shared" si="318"/>
        <v>2332502042訪問リハビリテーション</v>
      </c>
      <c r="B20366" s="489">
        <v>2332502042</v>
      </c>
      <c r="C20366" s="489" t="s">
        <v>2104</v>
      </c>
      <c r="D20366" s="489" t="s">
        <v>18479</v>
      </c>
    </row>
    <row r="20367" spans="1:4">
      <c r="A20367" s="489" t="str">
        <f t="shared" si="318"/>
        <v>2332502042訪問看護</v>
      </c>
      <c r="B20367" s="489">
        <v>2332502042</v>
      </c>
      <c r="C20367" s="489" t="s">
        <v>2102</v>
      </c>
      <c r="D20367" s="489" t="s">
        <v>18479</v>
      </c>
    </row>
    <row r="20368" spans="1:4">
      <c r="A20368" s="489" t="str">
        <f t="shared" si="318"/>
        <v>2332502067介護予防訪問リハビリテーション</v>
      </c>
      <c r="B20368" s="489">
        <v>2332502067</v>
      </c>
      <c r="C20368" s="489" t="s">
        <v>2108</v>
      </c>
      <c r="D20368" s="489" t="s">
        <v>18480</v>
      </c>
    </row>
    <row r="20369" spans="1:4">
      <c r="A20369" s="489" t="str">
        <f t="shared" si="318"/>
        <v>2332502067介護予防訪問看護</v>
      </c>
      <c r="B20369" s="489">
        <v>2332502067</v>
      </c>
      <c r="C20369" s="489" t="s">
        <v>2103</v>
      </c>
      <c r="D20369" s="489" t="s">
        <v>18480</v>
      </c>
    </row>
    <row r="20370" spans="1:4">
      <c r="A20370" s="489" t="str">
        <f t="shared" si="318"/>
        <v>2332502067訪問リハビリテーション</v>
      </c>
      <c r="B20370" s="489">
        <v>2332502067</v>
      </c>
      <c r="C20370" s="489" t="s">
        <v>2104</v>
      </c>
      <c r="D20370" s="489" t="s">
        <v>18480</v>
      </c>
    </row>
    <row r="20371" spans="1:4">
      <c r="A20371" s="489" t="str">
        <f t="shared" si="318"/>
        <v>2332502067訪問看護</v>
      </c>
      <c r="B20371" s="489">
        <v>2332502067</v>
      </c>
      <c r="C20371" s="489" t="s">
        <v>2102</v>
      </c>
      <c r="D20371" s="489" t="s">
        <v>18480</v>
      </c>
    </row>
    <row r="20372" spans="1:4">
      <c r="A20372" s="489" t="str">
        <f t="shared" si="318"/>
        <v>2332502091介護予防訪問リハビリテーション</v>
      </c>
      <c r="B20372" s="489">
        <v>2332502091</v>
      </c>
      <c r="C20372" s="489" t="s">
        <v>2108</v>
      </c>
      <c r="D20372" s="489" t="s">
        <v>18481</v>
      </c>
    </row>
    <row r="20373" spans="1:4">
      <c r="A20373" s="489" t="str">
        <f t="shared" si="318"/>
        <v>2332502091介護予防訪問看護</v>
      </c>
      <c r="B20373" s="489">
        <v>2332502091</v>
      </c>
      <c r="C20373" s="489" t="s">
        <v>2103</v>
      </c>
      <c r="D20373" s="489" t="s">
        <v>18481</v>
      </c>
    </row>
    <row r="20374" spans="1:4">
      <c r="A20374" s="489" t="str">
        <f t="shared" si="318"/>
        <v>2332502091訪問リハビリテーション</v>
      </c>
      <c r="B20374" s="489">
        <v>2332502091</v>
      </c>
      <c r="C20374" s="489" t="s">
        <v>2104</v>
      </c>
      <c r="D20374" s="489" t="s">
        <v>18481</v>
      </c>
    </row>
    <row r="20375" spans="1:4">
      <c r="A20375" s="489" t="str">
        <f t="shared" si="318"/>
        <v>2332502091訪問看護</v>
      </c>
      <c r="B20375" s="489">
        <v>2332502091</v>
      </c>
      <c r="C20375" s="489" t="s">
        <v>2102</v>
      </c>
      <c r="D20375" s="489" t="s">
        <v>18481</v>
      </c>
    </row>
    <row r="20376" spans="1:4">
      <c r="A20376" s="489" t="str">
        <f t="shared" si="318"/>
        <v>2332502117介護予防訪問リハビリテーション</v>
      </c>
      <c r="B20376" s="489">
        <v>2332502117</v>
      </c>
      <c r="C20376" s="489" t="s">
        <v>2108</v>
      </c>
      <c r="D20376" s="489" t="s">
        <v>18482</v>
      </c>
    </row>
    <row r="20377" spans="1:4">
      <c r="A20377" s="489" t="str">
        <f t="shared" si="318"/>
        <v>2332502117介護予防訪問看護</v>
      </c>
      <c r="B20377" s="489">
        <v>2332502117</v>
      </c>
      <c r="C20377" s="489" t="s">
        <v>2103</v>
      </c>
      <c r="D20377" s="489" t="s">
        <v>18482</v>
      </c>
    </row>
    <row r="20378" spans="1:4">
      <c r="A20378" s="489" t="str">
        <f t="shared" si="318"/>
        <v>2332502117訪問リハビリテーション</v>
      </c>
      <c r="B20378" s="489">
        <v>2332502117</v>
      </c>
      <c r="C20378" s="489" t="s">
        <v>2104</v>
      </c>
      <c r="D20378" s="489" t="s">
        <v>18482</v>
      </c>
    </row>
    <row r="20379" spans="1:4">
      <c r="A20379" s="489" t="str">
        <f t="shared" si="318"/>
        <v>2332502117訪問看護</v>
      </c>
      <c r="B20379" s="489">
        <v>2332502117</v>
      </c>
      <c r="C20379" s="489" t="s">
        <v>2102</v>
      </c>
      <c r="D20379" s="489" t="s">
        <v>18482</v>
      </c>
    </row>
    <row r="20380" spans="1:4">
      <c r="A20380" s="489" t="str">
        <f t="shared" si="318"/>
        <v>2332502125介護予防訪問リハビリテーション</v>
      </c>
      <c r="B20380" s="489">
        <v>2332502125</v>
      </c>
      <c r="C20380" s="489" t="s">
        <v>2108</v>
      </c>
      <c r="D20380" s="489" t="s">
        <v>18483</v>
      </c>
    </row>
    <row r="20381" spans="1:4">
      <c r="A20381" s="489" t="str">
        <f t="shared" si="318"/>
        <v>2332502125介護予防訪問看護</v>
      </c>
      <c r="B20381" s="489">
        <v>2332502125</v>
      </c>
      <c r="C20381" s="489" t="s">
        <v>2103</v>
      </c>
      <c r="D20381" s="489" t="s">
        <v>18483</v>
      </c>
    </row>
    <row r="20382" spans="1:4">
      <c r="A20382" s="489" t="str">
        <f t="shared" si="318"/>
        <v>2332502125訪問リハビリテーション</v>
      </c>
      <c r="B20382" s="489">
        <v>2332502125</v>
      </c>
      <c r="C20382" s="489" t="s">
        <v>2104</v>
      </c>
      <c r="D20382" s="489" t="s">
        <v>18483</v>
      </c>
    </row>
    <row r="20383" spans="1:4">
      <c r="A20383" s="489" t="str">
        <f t="shared" si="318"/>
        <v>2332502125訪問看護</v>
      </c>
      <c r="B20383" s="489">
        <v>2332502125</v>
      </c>
      <c r="C20383" s="489" t="s">
        <v>2102</v>
      </c>
      <c r="D20383" s="489" t="s">
        <v>18483</v>
      </c>
    </row>
    <row r="20384" spans="1:4">
      <c r="A20384" s="489" t="str">
        <f t="shared" si="318"/>
        <v>2332502133介護予防訪問リハビリテーション</v>
      </c>
      <c r="B20384" s="489">
        <v>2332502133</v>
      </c>
      <c r="C20384" s="489" t="s">
        <v>2108</v>
      </c>
      <c r="D20384" s="489" t="s">
        <v>18174</v>
      </c>
    </row>
    <row r="20385" spans="1:4">
      <c r="A20385" s="489" t="str">
        <f t="shared" si="318"/>
        <v>2332502133介護予防訪問看護</v>
      </c>
      <c r="B20385" s="489">
        <v>2332502133</v>
      </c>
      <c r="C20385" s="489" t="s">
        <v>2103</v>
      </c>
      <c r="D20385" s="489" t="s">
        <v>18174</v>
      </c>
    </row>
    <row r="20386" spans="1:4">
      <c r="A20386" s="489" t="str">
        <f t="shared" si="318"/>
        <v>2332502133訪問リハビリテーション</v>
      </c>
      <c r="B20386" s="489">
        <v>2332502133</v>
      </c>
      <c r="C20386" s="489" t="s">
        <v>2104</v>
      </c>
      <c r="D20386" s="489" t="s">
        <v>18174</v>
      </c>
    </row>
    <row r="20387" spans="1:4">
      <c r="A20387" s="489" t="str">
        <f t="shared" si="318"/>
        <v>2332502133訪問看護</v>
      </c>
      <c r="B20387" s="489">
        <v>2332502133</v>
      </c>
      <c r="C20387" s="489" t="s">
        <v>2102</v>
      </c>
      <c r="D20387" s="489" t="s">
        <v>18174</v>
      </c>
    </row>
    <row r="20388" spans="1:4">
      <c r="A20388" s="489" t="str">
        <f t="shared" si="318"/>
        <v>2332502141介護予防訪問リハビリテーション</v>
      </c>
      <c r="B20388" s="489">
        <v>2332502141</v>
      </c>
      <c r="C20388" s="489" t="s">
        <v>2108</v>
      </c>
      <c r="D20388" s="489" t="s">
        <v>18484</v>
      </c>
    </row>
    <row r="20389" spans="1:4">
      <c r="A20389" s="489" t="str">
        <f t="shared" si="318"/>
        <v>2332502141介護予防訪問看護</v>
      </c>
      <c r="B20389" s="489">
        <v>2332502141</v>
      </c>
      <c r="C20389" s="489" t="s">
        <v>2103</v>
      </c>
      <c r="D20389" s="489" t="s">
        <v>18484</v>
      </c>
    </row>
    <row r="20390" spans="1:4">
      <c r="A20390" s="489" t="str">
        <f t="shared" si="318"/>
        <v>2332502141訪問リハビリテーション</v>
      </c>
      <c r="B20390" s="489">
        <v>2332502141</v>
      </c>
      <c r="C20390" s="489" t="s">
        <v>2104</v>
      </c>
      <c r="D20390" s="489" t="s">
        <v>18484</v>
      </c>
    </row>
    <row r="20391" spans="1:4">
      <c r="A20391" s="489" t="str">
        <f t="shared" si="318"/>
        <v>2332502141訪問看護</v>
      </c>
      <c r="B20391" s="489">
        <v>2332502141</v>
      </c>
      <c r="C20391" s="489" t="s">
        <v>2102</v>
      </c>
      <c r="D20391" s="489" t="s">
        <v>18484</v>
      </c>
    </row>
    <row r="20392" spans="1:4">
      <c r="A20392" s="489" t="str">
        <f t="shared" si="318"/>
        <v>2332502174介護予防訪問リハビリテーション</v>
      </c>
      <c r="B20392" s="489">
        <v>2332502174</v>
      </c>
      <c r="C20392" s="489" t="s">
        <v>2108</v>
      </c>
      <c r="D20392" s="489" t="s">
        <v>18485</v>
      </c>
    </row>
    <row r="20393" spans="1:4">
      <c r="A20393" s="489" t="str">
        <f t="shared" si="318"/>
        <v>2332502174介護予防訪問看護</v>
      </c>
      <c r="B20393" s="489">
        <v>2332502174</v>
      </c>
      <c r="C20393" s="489" t="s">
        <v>2103</v>
      </c>
      <c r="D20393" s="489" t="s">
        <v>18485</v>
      </c>
    </row>
    <row r="20394" spans="1:4">
      <c r="A20394" s="489" t="str">
        <f t="shared" si="318"/>
        <v>2332502174訪問リハビリテーション</v>
      </c>
      <c r="B20394" s="489">
        <v>2332502174</v>
      </c>
      <c r="C20394" s="489" t="s">
        <v>2104</v>
      </c>
      <c r="D20394" s="489" t="s">
        <v>18485</v>
      </c>
    </row>
    <row r="20395" spans="1:4">
      <c r="A20395" s="489" t="str">
        <f t="shared" si="318"/>
        <v>2332502174訪問看護</v>
      </c>
      <c r="B20395" s="489">
        <v>2332502174</v>
      </c>
      <c r="C20395" s="489" t="s">
        <v>2102</v>
      </c>
      <c r="D20395" s="489" t="s">
        <v>18485</v>
      </c>
    </row>
    <row r="20396" spans="1:4">
      <c r="A20396" s="489" t="str">
        <f t="shared" si="318"/>
        <v>2332502182介護予防訪問リハビリテーション</v>
      </c>
      <c r="B20396" s="489">
        <v>2332502182</v>
      </c>
      <c r="C20396" s="489" t="s">
        <v>2108</v>
      </c>
      <c r="D20396" s="489" t="s">
        <v>18486</v>
      </c>
    </row>
    <row r="20397" spans="1:4">
      <c r="A20397" s="489" t="str">
        <f t="shared" si="318"/>
        <v>2332502182介護予防訪問看護</v>
      </c>
      <c r="B20397" s="489">
        <v>2332502182</v>
      </c>
      <c r="C20397" s="489" t="s">
        <v>2103</v>
      </c>
      <c r="D20397" s="489" t="s">
        <v>18486</v>
      </c>
    </row>
    <row r="20398" spans="1:4">
      <c r="A20398" s="489" t="str">
        <f t="shared" si="318"/>
        <v>2332502182訪問リハビリテーション</v>
      </c>
      <c r="B20398" s="489">
        <v>2332502182</v>
      </c>
      <c r="C20398" s="489" t="s">
        <v>2104</v>
      </c>
      <c r="D20398" s="489" t="s">
        <v>18486</v>
      </c>
    </row>
    <row r="20399" spans="1:4">
      <c r="A20399" s="489" t="str">
        <f t="shared" si="318"/>
        <v>2332502182訪問看護</v>
      </c>
      <c r="B20399" s="489">
        <v>2332502182</v>
      </c>
      <c r="C20399" s="489" t="s">
        <v>2102</v>
      </c>
      <c r="D20399" s="489" t="s">
        <v>18486</v>
      </c>
    </row>
    <row r="20400" spans="1:4">
      <c r="A20400" s="489" t="str">
        <f t="shared" si="318"/>
        <v>2332502216介護予防訪問リハビリテーション</v>
      </c>
      <c r="B20400" s="489">
        <v>2332502216</v>
      </c>
      <c r="C20400" s="489" t="s">
        <v>2108</v>
      </c>
      <c r="D20400" s="489" t="s">
        <v>18487</v>
      </c>
    </row>
    <row r="20401" spans="1:4">
      <c r="A20401" s="489" t="str">
        <f t="shared" si="318"/>
        <v>2332502216介護予防訪問看護</v>
      </c>
      <c r="B20401" s="489">
        <v>2332502216</v>
      </c>
      <c r="C20401" s="489" t="s">
        <v>2103</v>
      </c>
      <c r="D20401" s="489" t="s">
        <v>18487</v>
      </c>
    </row>
    <row r="20402" spans="1:4">
      <c r="A20402" s="489" t="str">
        <f t="shared" si="318"/>
        <v>2332502216訪問リハビリテーション</v>
      </c>
      <c r="B20402" s="489">
        <v>2332502216</v>
      </c>
      <c r="C20402" s="489" t="s">
        <v>2104</v>
      </c>
      <c r="D20402" s="489" t="s">
        <v>18487</v>
      </c>
    </row>
    <row r="20403" spans="1:4">
      <c r="A20403" s="489" t="str">
        <f t="shared" si="318"/>
        <v>2332502216訪問看護</v>
      </c>
      <c r="B20403" s="489">
        <v>2332502216</v>
      </c>
      <c r="C20403" s="489" t="s">
        <v>2102</v>
      </c>
      <c r="D20403" s="489" t="s">
        <v>18487</v>
      </c>
    </row>
    <row r="20404" spans="1:4">
      <c r="A20404" s="489" t="str">
        <f t="shared" si="318"/>
        <v>2332502224介護予防訪問リハビリテーション</v>
      </c>
      <c r="B20404" s="489">
        <v>2332502224</v>
      </c>
      <c r="C20404" s="489" t="s">
        <v>2108</v>
      </c>
      <c r="D20404" s="489" t="s">
        <v>18488</v>
      </c>
    </row>
    <row r="20405" spans="1:4">
      <c r="A20405" s="489" t="str">
        <f t="shared" si="318"/>
        <v>2332502224介護予防訪問看護</v>
      </c>
      <c r="B20405" s="489">
        <v>2332502224</v>
      </c>
      <c r="C20405" s="489" t="s">
        <v>2103</v>
      </c>
      <c r="D20405" s="489" t="s">
        <v>18488</v>
      </c>
    </row>
    <row r="20406" spans="1:4">
      <c r="A20406" s="489" t="str">
        <f t="shared" si="318"/>
        <v>2332502224訪問リハビリテーション</v>
      </c>
      <c r="B20406" s="489">
        <v>2332502224</v>
      </c>
      <c r="C20406" s="489" t="s">
        <v>2104</v>
      </c>
      <c r="D20406" s="489" t="s">
        <v>18488</v>
      </c>
    </row>
    <row r="20407" spans="1:4">
      <c r="A20407" s="489" t="str">
        <f t="shared" si="318"/>
        <v>2332502224訪問看護</v>
      </c>
      <c r="B20407" s="489">
        <v>2332502224</v>
      </c>
      <c r="C20407" s="489" t="s">
        <v>2102</v>
      </c>
      <c r="D20407" s="489" t="s">
        <v>18488</v>
      </c>
    </row>
    <row r="20408" spans="1:4">
      <c r="A20408" s="489" t="str">
        <f t="shared" si="318"/>
        <v>2332502232介護予防訪問リハビリテーション</v>
      </c>
      <c r="B20408" s="489">
        <v>2332502232</v>
      </c>
      <c r="C20408" s="489" t="s">
        <v>2108</v>
      </c>
      <c r="D20408" s="489" t="s">
        <v>18489</v>
      </c>
    </row>
    <row r="20409" spans="1:4">
      <c r="A20409" s="489" t="str">
        <f t="shared" si="318"/>
        <v>2332502232介護予防訪問看護</v>
      </c>
      <c r="B20409" s="489">
        <v>2332502232</v>
      </c>
      <c r="C20409" s="489" t="s">
        <v>2103</v>
      </c>
      <c r="D20409" s="489" t="s">
        <v>18489</v>
      </c>
    </row>
    <row r="20410" spans="1:4">
      <c r="A20410" s="489" t="str">
        <f t="shared" si="318"/>
        <v>2332502232訪問リハビリテーション</v>
      </c>
      <c r="B20410" s="489">
        <v>2332502232</v>
      </c>
      <c r="C20410" s="489" t="s">
        <v>2104</v>
      </c>
      <c r="D20410" s="489" t="s">
        <v>18489</v>
      </c>
    </row>
    <row r="20411" spans="1:4">
      <c r="A20411" s="489" t="str">
        <f t="shared" si="318"/>
        <v>2332502232訪問看護</v>
      </c>
      <c r="B20411" s="489">
        <v>2332502232</v>
      </c>
      <c r="C20411" s="489" t="s">
        <v>2102</v>
      </c>
      <c r="D20411" s="489" t="s">
        <v>18489</v>
      </c>
    </row>
    <row r="20412" spans="1:4">
      <c r="A20412" s="489" t="str">
        <f t="shared" si="318"/>
        <v>2332502240介護予防訪問リハビリテーション</v>
      </c>
      <c r="B20412" s="489">
        <v>2332502240</v>
      </c>
      <c r="C20412" s="489" t="s">
        <v>2108</v>
      </c>
      <c r="D20412" s="489" t="s">
        <v>18490</v>
      </c>
    </row>
    <row r="20413" spans="1:4">
      <c r="A20413" s="489" t="str">
        <f t="shared" si="318"/>
        <v>2332502240介護予防訪問看護</v>
      </c>
      <c r="B20413" s="489">
        <v>2332502240</v>
      </c>
      <c r="C20413" s="489" t="s">
        <v>2103</v>
      </c>
      <c r="D20413" s="489" t="s">
        <v>18490</v>
      </c>
    </row>
    <row r="20414" spans="1:4">
      <c r="A20414" s="489" t="str">
        <f t="shared" si="318"/>
        <v>2332502240訪問リハビリテーション</v>
      </c>
      <c r="B20414" s="489">
        <v>2332502240</v>
      </c>
      <c r="C20414" s="489" t="s">
        <v>2104</v>
      </c>
      <c r="D20414" s="489" t="s">
        <v>18490</v>
      </c>
    </row>
    <row r="20415" spans="1:4">
      <c r="A20415" s="489" t="str">
        <f t="shared" si="318"/>
        <v>2332502240訪問看護</v>
      </c>
      <c r="B20415" s="489">
        <v>2332502240</v>
      </c>
      <c r="C20415" s="489" t="s">
        <v>2102</v>
      </c>
      <c r="D20415" s="489" t="s">
        <v>18490</v>
      </c>
    </row>
    <row r="20416" spans="1:4">
      <c r="A20416" s="489" t="str">
        <f t="shared" si="318"/>
        <v>2332502257介護予防訪問リハビリテーション</v>
      </c>
      <c r="B20416" s="489">
        <v>2332502257</v>
      </c>
      <c r="C20416" s="489" t="s">
        <v>2108</v>
      </c>
      <c r="D20416" s="489" t="s">
        <v>18491</v>
      </c>
    </row>
    <row r="20417" spans="1:4">
      <c r="A20417" s="489" t="str">
        <f t="shared" si="318"/>
        <v>2332502257介護予防訪問看護</v>
      </c>
      <c r="B20417" s="489">
        <v>2332502257</v>
      </c>
      <c r="C20417" s="489" t="s">
        <v>2103</v>
      </c>
      <c r="D20417" s="489" t="s">
        <v>18491</v>
      </c>
    </row>
    <row r="20418" spans="1:4">
      <c r="A20418" s="489" t="str">
        <f t="shared" ref="A20418:A20481" si="319">B20418&amp;C20418</f>
        <v>2332502257訪問リハビリテーション</v>
      </c>
      <c r="B20418" s="489">
        <v>2332502257</v>
      </c>
      <c r="C20418" s="489" t="s">
        <v>2104</v>
      </c>
      <c r="D20418" s="489" t="s">
        <v>18491</v>
      </c>
    </row>
    <row r="20419" spans="1:4">
      <c r="A20419" s="489" t="str">
        <f t="shared" si="319"/>
        <v>2332502257訪問看護</v>
      </c>
      <c r="B20419" s="489">
        <v>2332502257</v>
      </c>
      <c r="C20419" s="489" t="s">
        <v>2102</v>
      </c>
      <c r="D20419" s="489" t="s">
        <v>18491</v>
      </c>
    </row>
    <row r="20420" spans="1:4">
      <c r="A20420" s="489" t="str">
        <f t="shared" si="319"/>
        <v>2332502273介護予防訪問リハビリテーション</v>
      </c>
      <c r="B20420" s="489">
        <v>2332502273</v>
      </c>
      <c r="C20420" s="489" t="s">
        <v>2108</v>
      </c>
      <c r="D20420" s="489" t="s">
        <v>18492</v>
      </c>
    </row>
    <row r="20421" spans="1:4">
      <c r="A20421" s="489" t="str">
        <f t="shared" si="319"/>
        <v>2332502273介護予防訪問看護</v>
      </c>
      <c r="B20421" s="489">
        <v>2332502273</v>
      </c>
      <c r="C20421" s="489" t="s">
        <v>2103</v>
      </c>
      <c r="D20421" s="489" t="s">
        <v>18492</v>
      </c>
    </row>
    <row r="20422" spans="1:4">
      <c r="A20422" s="489" t="str">
        <f t="shared" si="319"/>
        <v>2332502273訪問リハビリテーション</v>
      </c>
      <c r="B20422" s="489">
        <v>2332502273</v>
      </c>
      <c r="C20422" s="489" t="s">
        <v>2104</v>
      </c>
      <c r="D20422" s="489" t="s">
        <v>18492</v>
      </c>
    </row>
    <row r="20423" spans="1:4">
      <c r="A20423" s="489" t="str">
        <f t="shared" si="319"/>
        <v>2332502273訪問看護</v>
      </c>
      <c r="B20423" s="489">
        <v>2332502273</v>
      </c>
      <c r="C20423" s="489" t="s">
        <v>2102</v>
      </c>
      <c r="D20423" s="489" t="s">
        <v>18492</v>
      </c>
    </row>
    <row r="20424" spans="1:4">
      <c r="A20424" s="489" t="str">
        <f t="shared" si="319"/>
        <v>2332502281介護予防訪問リハビリテーション</v>
      </c>
      <c r="B20424" s="489">
        <v>2332502281</v>
      </c>
      <c r="C20424" s="489" t="s">
        <v>2108</v>
      </c>
      <c r="D20424" s="489" t="s">
        <v>18493</v>
      </c>
    </row>
    <row r="20425" spans="1:4">
      <c r="A20425" s="489" t="str">
        <f t="shared" si="319"/>
        <v>2332502281介護予防訪問看護</v>
      </c>
      <c r="B20425" s="489">
        <v>2332502281</v>
      </c>
      <c r="C20425" s="489" t="s">
        <v>2103</v>
      </c>
      <c r="D20425" s="489" t="s">
        <v>18493</v>
      </c>
    </row>
    <row r="20426" spans="1:4">
      <c r="A20426" s="489" t="str">
        <f t="shared" si="319"/>
        <v>2332502281訪問リハビリテーション</v>
      </c>
      <c r="B20426" s="489">
        <v>2332502281</v>
      </c>
      <c r="C20426" s="489" t="s">
        <v>2104</v>
      </c>
      <c r="D20426" s="489" t="s">
        <v>18493</v>
      </c>
    </row>
    <row r="20427" spans="1:4">
      <c r="A20427" s="489" t="str">
        <f t="shared" si="319"/>
        <v>2332502281訪問看護</v>
      </c>
      <c r="B20427" s="489">
        <v>2332502281</v>
      </c>
      <c r="C20427" s="489" t="s">
        <v>2102</v>
      </c>
      <c r="D20427" s="489" t="s">
        <v>18493</v>
      </c>
    </row>
    <row r="20428" spans="1:4">
      <c r="A20428" s="489" t="str">
        <f t="shared" si="319"/>
        <v>2332502299介護予防訪問リハビリテーション</v>
      </c>
      <c r="B20428" s="489">
        <v>2332502299</v>
      </c>
      <c r="C20428" s="489" t="s">
        <v>2108</v>
      </c>
      <c r="D20428" s="489" t="s">
        <v>18494</v>
      </c>
    </row>
    <row r="20429" spans="1:4">
      <c r="A20429" s="489" t="str">
        <f t="shared" si="319"/>
        <v>2332502299介護予防訪問看護</v>
      </c>
      <c r="B20429" s="489">
        <v>2332502299</v>
      </c>
      <c r="C20429" s="489" t="s">
        <v>2103</v>
      </c>
      <c r="D20429" s="489" t="s">
        <v>18494</v>
      </c>
    </row>
    <row r="20430" spans="1:4">
      <c r="A20430" s="489" t="str">
        <f t="shared" si="319"/>
        <v>2332502299訪問リハビリテーション</v>
      </c>
      <c r="B20430" s="489">
        <v>2332502299</v>
      </c>
      <c r="C20430" s="489" t="s">
        <v>2104</v>
      </c>
      <c r="D20430" s="489" t="s">
        <v>18494</v>
      </c>
    </row>
    <row r="20431" spans="1:4">
      <c r="A20431" s="489" t="str">
        <f t="shared" si="319"/>
        <v>2332502299訪問看護</v>
      </c>
      <c r="B20431" s="489">
        <v>2332502299</v>
      </c>
      <c r="C20431" s="489" t="s">
        <v>2102</v>
      </c>
      <c r="D20431" s="489" t="s">
        <v>18494</v>
      </c>
    </row>
    <row r="20432" spans="1:4">
      <c r="A20432" s="489" t="str">
        <f t="shared" si="319"/>
        <v>2332502307介護予防訪問リハビリテーション</v>
      </c>
      <c r="B20432" s="489">
        <v>2332502307</v>
      </c>
      <c r="C20432" s="489" t="s">
        <v>2108</v>
      </c>
      <c r="D20432" s="489" t="s">
        <v>18495</v>
      </c>
    </row>
    <row r="20433" spans="1:4">
      <c r="A20433" s="489" t="str">
        <f t="shared" si="319"/>
        <v>2332502307介護予防訪問看護</v>
      </c>
      <c r="B20433" s="489">
        <v>2332502307</v>
      </c>
      <c r="C20433" s="489" t="s">
        <v>2103</v>
      </c>
      <c r="D20433" s="489" t="s">
        <v>18495</v>
      </c>
    </row>
    <row r="20434" spans="1:4">
      <c r="A20434" s="489" t="str">
        <f t="shared" si="319"/>
        <v>2332502307訪問リハビリテーション</v>
      </c>
      <c r="B20434" s="489">
        <v>2332502307</v>
      </c>
      <c r="C20434" s="489" t="s">
        <v>2104</v>
      </c>
      <c r="D20434" s="489" t="s">
        <v>18495</v>
      </c>
    </row>
    <row r="20435" spans="1:4">
      <c r="A20435" s="489" t="str">
        <f t="shared" si="319"/>
        <v>2332502307訪問看護</v>
      </c>
      <c r="B20435" s="489">
        <v>2332502307</v>
      </c>
      <c r="C20435" s="489" t="s">
        <v>2102</v>
      </c>
      <c r="D20435" s="489" t="s">
        <v>18495</v>
      </c>
    </row>
    <row r="20436" spans="1:4">
      <c r="A20436" s="489" t="str">
        <f t="shared" si="319"/>
        <v>2332502315介護予防訪問リハビリテーション</v>
      </c>
      <c r="B20436" s="489">
        <v>2332502315</v>
      </c>
      <c r="C20436" s="489" t="s">
        <v>2108</v>
      </c>
      <c r="D20436" s="489" t="s">
        <v>18496</v>
      </c>
    </row>
    <row r="20437" spans="1:4">
      <c r="A20437" s="489" t="str">
        <f t="shared" si="319"/>
        <v>2332502315介護予防訪問看護</v>
      </c>
      <c r="B20437" s="489">
        <v>2332502315</v>
      </c>
      <c r="C20437" s="489" t="s">
        <v>2103</v>
      </c>
      <c r="D20437" s="489" t="s">
        <v>18496</v>
      </c>
    </row>
    <row r="20438" spans="1:4">
      <c r="A20438" s="489" t="str">
        <f t="shared" si="319"/>
        <v>2332502315訪問リハビリテーション</v>
      </c>
      <c r="B20438" s="489">
        <v>2332502315</v>
      </c>
      <c r="C20438" s="489" t="s">
        <v>2104</v>
      </c>
      <c r="D20438" s="489" t="s">
        <v>18496</v>
      </c>
    </row>
    <row r="20439" spans="1:4">
      <c r="A20439" s="489" t="str">
        <f t="shared" si="319"/>
        <v>2332502315訪問看護</v>
      </c>
      <c r="B20439" s="489">
        <v>2332502315</v>
      </c>
      <c r="C20439" s="489" t="s">
        <v>2102</v>
      </c>
      <c r="D20439" s="489" t="s">
        <v>18496</v>
      </c>
    </row>
    <row r="20440" spans="1:4">
      <c r="A20440" s="489" t="str">
        <f t="shared" si="319"/>
        <v>2332502331介護予防訪問リハビリテーション</v>
      </c>
      <c r="B20440" s="489">
        <v>2332502331</v>
      </c>
      <c r="C20440" s="489" t="s">
        <v>2108</v>
      </c>
      <c r="D20440" s="489" t="s">
        <v>18497</v>
      </c>
    </row>
    <row r="20441" spans="1:4">
      <c r="A20441" s="489" t="str">
        <f t="shared" si="319"/>
        <v>2332502331介護予防訪問看護</v>
      </c>
      <c r="B20441" s="489">
        <v>2332502331</v>
      </c>
      <c r="C20441" s="489" t="s">
        <v>2103</v>
      </c>
      <c r="D20441" s="489" t="s">
        <v>18497</v>
      </c>
    </row>
    <row r="20442" spans="1:4">
      <c r="A20442" s="489" t="str">
        <f t="shared" si="319"/>
        <v>2332502331訪問リハビリテーション</v>
      </c>
      <c r="B20442" s="489">
        <v>2332502331</v>
      </c>
      <c r="C20442" s="489" t="s">
        <v>2104</v>
      </c>
      <c r="D20442" s="489" t="s">
        <v>18497</v>
      </c>
    </row>
    <row r="20443" spans="1:4">
      <c r="A20443" s="489" t="str">
        <f t="shared" si="319"/>
        <v>2332502331訪問看護</v>
      </c>
      <c r="B20443" s="489">
        <v>2332502331</v>
      </c>
      <c r="C20443" s="489" t="s">
        <v>2102</v>
      </c>
      <c r="D20443" s="489" t="s">
        <v>18497</v>
      </c>
    </row>
    <row r="20444" spans="1:4">
      <c r="A20444" s="489" t="str">
        <f t="shared" si="319"/>
        <v>2332502349介護予防訪問リハビリテーション</v>
      </c>
      <c r="B20444" s="489">
        <v>2332502349</v>
      </c>
      <c r="C20444" s="489" t="s">
        <v>2108</v>
      </c>
      <c r="D20444" s="489" t="s">
        <v>18498</v>
      </c>
    </row>
    <row r="20445" spans="1:4">
      <c r="A20445" s="489" t="str">
        <f t="shared" si="319"/>
        <v>2332502349介護予防訪問看護</v>
      </c>
      <c r="B20445" s="489">
        <v>2332502349</v>
      </c>
      <c r="C20445" s="489" t="s">
        <v>2103</v>
      </c>
      <c r="D20445" s="489" t="s">
        <v>18498</v>
      </c>
    </row>
    <row r="20446" spans="1:4">
      <c r="A20446" s="489" t="str">
        <f t="shared" si="319"/>
        <v>2332502349訪問リハビリテーション</v>
      </c>
      <c r="B20446" s="489">
        <v>2332502349</v>
      </c>
      <c r="C20446" s="489" t="s">
        <v>2104</v>
      </c>
      <c r="D20446" s="489" t="s">
        <v>18498</v>
      </c>
    </row>
    <row r="20447" spans="1:4">
      <c r="A20447" s="489" t="str">
        <f t="shared" si="319"/>
        <v>2332502349訪問看護</v>
      </c>
      <c r="B20447" s="489">
        <v>2332502349</v>
      </c>
      <c r="C20447" s="489" t="s">
        <v>2102</v>
      </c>
      <c r="D20447" s="489" t="s">
        <v>18498</v>
      </c>
    </row>
    <row r="20448" spans="1:4">
      <c r="A20448" s="489" t="str">
        <f t="shared" si="319"/>
        <v>2332502356介護予防訪問リハビリテーション</v>
      </c>
      <c r="B20448" s="489">
        <v>2332502356</v>
      </c>
      <c r="C20448" s="489" t="s">
        <v>2108</v>
      </c>
      <c r="D20448" s="489" t="s">
        <v>18499</v>
      </c>
    </row>
    <row r="20449" spans="1:4">
      <c r="A20449" s="489" t="str">
        <f t="shared" si="319"/>
        <v>2332502356介護予防訪問看護</v>
      </c>
      <c r="B20449" s="489">
        <v>2332502356</v>
      </c>
      <c r="C20449" s="489" t="s">
        <v>2103</v>
      </c>
      <c r="D20449" s="489" t="s">
        <v>18499</v>
      </c>
    </row>
    <row r="20450" spans="1:4">
      <c r="A20450" s="489" t="str">
        <f t="shared" si="319"/>
        <v>2332502356訪問リハビリテーション</v>
      </c>
      <c r="B20450" s="489">
        <v>2332502356</v>
      </c>
      <c r="C20450" s="489" t="s">
        <v>2104</v>
      </c>
      <c r="D20450" s="489" t="s">
        <v>18499</v>
      </c>
    </row>
    <row r="20451" spans="1:4">
      <c r="A20451" s="489" t="str">
        <f t="shared" si="319"/>
        <v>2332502356訪問看護</v>
      </c>
      <c r="B20451" s="489">
        <v>2332502356</v>
      </c>
      <c r="C20451" s="489" t="s">
        <v>2102</v>
      </c>
      <c r="D20451" s="489" t="s">
        <v>18499</v>
      </c>
    </row>
    <row r="20452" spans="1:4">
      <c r="A20452" s="489" t="str">
        <f t="shared" si="319"/>
        <v>2332502364介護予防訪問リハビリテーション</v>
      </c>
      <c r="B20452" s="489">
        <v>2332502364</v>
      </c>
      <c r="C20452" s="489" t="s">
        <v>2108</v>
      </c>
      <c r="D20452" s="489" t="s">
        <v>18500</v>
      </c>
    </row>
    <row r="20453" spans="1:4">
      <c r="A20453" s="489" t="str">
        <f t="shared" si="319"/>
        <v>2332502364介護予防訪問看護</v>
      </c>
      <c r="B20453" s="489">
        <v>2332502364</v>
      </c>
      <c r="C20453" s="489" t="s">
        <v>2103</v>
      </c>
      <c r="D20453" s="489" t="s">
        <v>18500</v>
      </c>
    </row>
    <row r="20454" spans="1:4">
      <c r="A20454" s="489" t="str">
        <f t="shared" si="319"/>
        <v>2332502364訪問リハビリテーション</v>
      </c>
      <c r="B20454" s="489">
        <v>2332502364</v>
      </c>
      <c r="C20454" s="489" t="s">
        <v>2104</v>
      </c>
      <c r="D20454" s="489" t="s">
        <v>18500</v>
      </c>
    </row>
    <row r="20455" spans="1:4">
      <c r="A20455" s="489" t="str">
        <f t="shared" si="319"/>
        <v>2332502364訪問看護</v>
      </c>
      <c r="B20455" s="489">
        <v>2332502364</v>
      </c>
      <c r="C20455" s="489" t="s">
        <v>2102</v>
      </c>
      <c r="D20455" s="489" t="s">
        <v>18500</v>
      </c>
    </row>
    <row r="20456" spans="1:4">
      <c r="A20456" s="489" t="str">
        <f t="shared" si="319"/>
        <v>2332502380介護予防訪問リハビリテーション</v>
      </c>
      <c r="B20456" s="489">
        <v>2332502380</v>
      </c>
      <c r="C20456" s="489" t="s">
        <v>2108</v>
      </c>
      <c r="D20456" s="489" t="s">
        <v>18501</v>
      </c>
    </row>
    <row r="20457" spans="1:4">
      <c r="A20457" s="489" t="str">
        <f t="shared" si="319"/>
        <v>2332502380介護予防訪問看護</v>
      </c>
      <c r="B20457" s="489">
        <v>2332502380</v>
      </c>
      <c r="C20457" s="489" t="s">
        <v>2103</v>
      </c>
      <c r="D20457" s="489" t="s">
        <v>18501</v>
      </c>
    </row>
    <row r="20458" spans="1:4">
      <c r="A20458" s="489" t="str">
        <f t="shared" si="319"/>
        <v>2332502380訪問リハビリテーション</v>
      </c>
      <c r="B20458" s="489">
        <v>2332502380</v>
      </c>
      <c r="C20458" s="489" t="s">
        <v>2104</v>
      </c>
      <c r="D20458" s="489" t="s">
        <v>18501</v>
      </c>
    </row>
    <row r="20459" spans="1:4">
      <c r="A20459" s="489" t="str">
        <f t="shared" si="319"/>
        <v>2332502380訪問看護</v>
      </c>
      <c r="B20459" s="489">
        <v>2332502380</v>
      </c>
      <c r="C20459" s="489" t="s">
        <v>2102</v>
      </c>
      <c r="D20459" s="489" t="s">
        <v>18501</v>
      </c>
    </row>
    <row r="20460" spans="1:4">
      <c r="A20460" s="489" t="str">
        <f t="shared" si="319"/>
        <v>2332502398介護予防訪問リハビリテーション</v>
      </c>
      <c r="B20460" s="489">
        <v>2332502398</v>
      </c>
      <c r="C20460" s="489" t="s">
        <v>2108</v>
      </c>
      <c r="D20460" s="489" t="s">
        <v>18502</v>
      </c>
    </row>
    <row r="20461" spans="1:4">
      <c r="A20461" s="489" t="str">
        <f t="shared" si="319"/>
        <v>2332502398介護予防訪問看護</v>
      </c>
      <c r="B20461" s="489">
        <v>2332502398</v>
      </c>
      <c r="C20461" s="489" t="s">
        <v>2103</v>
      </c>
      <c r="D20461" s="489" t="s">
        <v>18502</v>
      </c>
    </row>
    <row r="20462" spans="1:4">
      <c r="A20462" s="489" t="str">
        <f t="shared" si="319"/>
        <v>2332502398訪問リハビリテーション</v>
      </c>
      <c r="B20462" s="489">
        <v>2332502398</v>
      </c>
      <c r="C20462" s="489" t="s">
        <v>2104</v>
      </c>
      <c r="D20462" s="489" t="s">
        <v>18502</v>
      </c>
    </row>
    <row r="20463" spans="1:4">
      <c r="A20463" s="489" t="str">
        <f t="shared" si="319"/>
        <v>2332502398訪問看護</v>
      </c>
      <c r="B20463" s="489">
        <v>2332502398</v>
      </c>
      <c r="C20463" s="489" t="s">
        <v>2102</v>
      </c>
      <c r="D20463" s="489" t="s">
        <v>18502</v>
      </c>
    </row>
    <row r="20464" spans="1:4">
      <c r="A20464" s="489" t="str">
        <f t="shared" si="319"/>
        <v>2332502430介護予防訪問リハビリテーション</v>
      </c>
      <c r="B20464" s="489">
        <v>2332502430</v>
      </c>
      <c r="C20464" s="489" t="s">
        <v>2108</v>
      </c>
      <c r="D20464" s="489" t="s">
        <v>18503</v>
      </c>
    </row>
    <row r="20465" spans="1:4">
      <c r="A20465" s="489" t="str">
        <f t="shared" si="319"/>
        <v>2332502430介護予防訪問看護</v>
      </c>
      <c r="B20465" s="489">
        <v>2332502430</v>
      </c>
      <c r="C20465" s="489" t="s">
        <v>2103</v>
      </c>
      <c r="D20465" s="489" t="s">
        <v>18503</v>
      </c>
    </row>
    <row r="20466" spans="1:4">
      <c r="A20466" s="489" t="str">
        <f t="shared" si="319"/>
        <v>2332502430訪問リハビリテーション</v>
      </c>
      <c r="B20466" s="489">
        <v>2332502430</v>
      </c>
      <c r="C20466" s="489" t="s">
        <v>2104</v>
      </c>
      <c r="D20466" s="489" t="s">
        <v>18503</v>
      </c>
    </row>
    <row r="20467" spans="1:4">
      <c r="A20467" s="489" t="str">
        <f t="shared" si="319"/>
        <v>2332502430訪問看護</v>
      </c>
      <c r="B20467" s="489">
        <v>2332502430</v>
      </c>
      <c r="C20467" s="489" t="s">
        <v>2102</v>
      </c>
      <c r="D20467" s="489" t="s">
        <v>18503</v>
      </c>
    </row>
    <row r="20468" spans="1:4">
      <c r="A20468" s="489" t="str">
        <f t="shared" si="319"/>
        <v>2332502448介護予防訪問リハビリテーション</v>
      </c>
      <c r="B20468" s="489">
        <v>2332502448</v>
      </c>
      <c r="C20468" s="489" t="s">
        <v>2108</v>
      </c>
      <c r="D20468" s="489" t="s">
        <v>18504</v>
      </c>
    </row>
    <row r="20469" spans="1:4">
      <c r="A20469" s="489" t="str">
        <f t="shared" si="319"/>
        <v>2332502448介護予防訪問看護</v>
      </c>
      <c r="B20469" s="489">
        <v>2332502448</v>
      </c>
      <c r="C20469" s="489" t="s">
        <v>2103</v>
      </c>
      <c r="D20469" s="489" t="s">
        <v>18504</v>
      </c>
    </row>
    <row r="20470" spans="1:4">
      <c r="A20470" s="489" t="str">
        <f t="shared" si="319"/>
        <v>2332502448訪問リハビリテーション</v>
      </c>
      <c r="B20470" s="489">
        <v>2332502448</v>
      </c>
      <c r="C20470" s="489" t="s">
        <v>2104</v>
      </c>
      <c r="D20470" s="489" t="s">
        <v>18504</v>
      </c>
    </row>
    <row r="20471" spans="1:4">
      <c r="A20471" s="489" t="str">
        <f t="shared" si="319"/>
        <v>2332502448訪問看護</v>
      </c>
      <c r="B20471" s="489">
        <v>2332502448</v>
      </c>
      <c r="C20471" s="489" t="s">
        <v>2102</v>
      </c>
      <c r="D20471" s="489" t="s">
        <v>18504</v>
      </c>
    </row>
    <row r="20472" spans="1:4">
      <c r="A20472" s="489" t="str">
        <f t="shared" si="319"/>
        <v>2332502463介護予防訪問リハビリテーション</v>
      </c>
      <c r="B20472" s="489">
        <v>2332502463</v>
      </c>
      <c r="C20472" s="489" t="s">
        <v>2108</v>
      </c>
      <c r="D20472" s="489" t="s">
        <v>18505</v>
      </c>
    </row>
    <row r="20473" spans="1:4">
      <c r="A20473" s="489" t="str">
        <f t="shared" si="319"/>
        <v>2332502463介護予防訪問看護</v>
      </c>
      <c r="B20473" s="489">
        <v>2332502463</v>
      </c>
      <c r="C20473" s="489" t="s">
        <v>2103</v>
      </c>
      <c r="D20473" s="489" t="s">
        <v>18505</v>
      </c>
    </row>
    <row r="20474" spans="1:4">
      <c r="A20474" s="489" t="str">
        <f t="shared" si="319"/>
        <v>2332502463訪問リハビリテーション</v>
      </c>
      <c r="B20474" s="489">
        <v>2332502463</v>
      </c>
      <c r="C20474" s="489" t="s">
        <v>2104</v>
      </c>
      <c r="D20474" s="489" t="s">
        <v>18505</v>
      </c>
    </row>
    <row r="20475" spans="1:4">
      <c r="A20475" s="489" t="str">
        <f t="shared" si="319"/>
        <v>2332502463訪問看護</v>
      </c>
      <c r="B20475" s="489">
        <v>2332502463</v>
      </c>
      <c r="C20475" s="489" t="s">
        <v>2102</v>
      </c>
      <c r="D20475" s="489" t="s">
        <v>18505</v>
      </c>
    </row>
    <row r="20476" spans="1:4">
      <c r="A20476" s="489" t="str">
        <f t="shared" si="319"/>
        <v>2332502471介護予防訪問リハビリテーション</v>
      </c>
      <c r="B20476" s="489">
        <v>2332502471</v>
      </c>
      <c r="C20476" s="489" t="s">
        <v>2108</v>
      </c>
      <c r="D20476" s="489" t="s">
        <v>18506</v>
      </c>
    </row>
    <row r="20477" spans="1:4">
      <c r="A20477" s="489" t="str">
        <f t="shared" si="319"/>
        <v>2332502471介護予防訪問看護</v>
      </c>
      <c r="B20477" s="489">
        <v>2332502471</v>
      </c>
      <c r="C20477" s="489" t="s">
        <v>2103</v>
      </c>
      <c r="D20477" s="489" t="s">
        <v>18506</v>
      </c>
    </row>
    <row r="20478" spans="1:4">
      <c r="A20478" s="489" t="str">
        <f t="shared" si="319"/>
        <v>2332502471訪問リハビリテーション</v>
      </c>
      <c r="B20478" s="489">
        <v>2332502471</v>
      </c>
      <c r="C20478" s="489" t="s">
        <v>2104</v>
      </c>
      <c r="D20478" s="489" t="s">
        <v>18506</v>
      </c>
    </row>
    <row r="20479" spans="1:4">
      <c r="A20479" s="489" t="str">
        <f t="shared" si="319"/>
        <v>2332502471訪問看護</v>
      </c>
      <c r="B20479" s="489">
        <v>2332502471</v>
      </c>
      <c r="C20479" s="489" t="s">
        <v>2102</v>
      </c>
      <c r="D20479" s="489" t="s">
        <v>18506</v>
      </c>
    </row>
    <row r="20480" spans="1:4">
      <c r="A20480" s="489" t="str">
        <f t="shared" si="319"/>
        <v>2332502489介護予防訪問リハビリテーション</v>
      </c>
      <c r="B20480" s="489">
        <v>2332502489</v>
      </c>
      <c r="C20480" s="489" t="s">
        <v>2108</v>
      </c>
      <c r="D20480" s="489" t="s">
        <v>18507</v>
      </c>
    </row>
    <row r="20481" spans="1:4">
      <c r="A20481" s="489" t="str">
        <f t="shared" si="319"/>
        <v>2332502489介護予防訪問看護</v>
      </c>
      <c r="B20481" s="489">
        <v>2332502489</v>
      </c>
      <c r="C20481" s="489" t="s">
        <v>2103</v>
      </c>
      <c r="D20481" s="489" t="s">
        <v>18507</v>
      </c>
    </row>
    <row r="20482" spans="1:4">
      <c r="A20482" s="489" t="str">
        <f t="shared" ref="A20482:A20545" si="320">B20482&amp;C20482</f>
        <v>2332502489訪問リハビリテーション</v>
      </c>
      <c r="B20482" s="489">
        <v>2332502489</v>
      </c>
      <c r="C20482" s="489" t="s">
        <v>2104</v>
      </c>
      <c r="D20482" s="489" t="s">
        <v>18507</v>
      </c>
    </row>
    <row r="20483" spans="1:4">
      <c r="A20483" s="489" t="str">
        <f t="shared" si="320"/>
        <v>2332502489訪問看護</v>
      </c>
      <c r="B20483" s="489">
        <v>2332502489</v>
      </c>
      <c r="C20483" s="489" t="s">
        <v>2102</v>
      </c>
      <c r="D20483" s="489" t="s">
        <v>18507</v>
      </c>
    </row>
    <row r="20484" spans="1:4">
      <c r="A20484" s="489" t="str">
        <f t="shared" si="320"/>
        <v>2332502497介護予防訪問リハビリテーション</v>
      </c>
      <c r="B20484" s="489">
        <v>2332502497</v>
      </c>
      <c r="C20484" s="489" t="s">
        <v>2108</v>
      </c>
      <c r="D20484" s="489" t="s">
        <v>18508</v>
      </c>
    </row>
    <row r="20485" spans="1:4">
      <c r="A20485" s="489" t="str">
        <f t="shared" si="320"/>
        <v>2332502497介護予防訪問看護</v>
      </c>
      <c r="B20485" s="489">
        <v>2332502497</v>
      </c>
      <c r="C20485" s="489" t="s">
        <v>2103</v>
      </c>
      <c r="D20485" s="489" t="s">
        <v>18508</v>
      </c>
    </row>
    <row r="20486" spans="1:4">
      <c r="A20486" s="489" t="str">
        <f t="shared" si="320"/>
        <v>2332502497訪問リハビリテーション</v>
      </c>
      <c r="B20486" s="489">
        <v>2332502497</v>
      </c>
      <c r="C20486" s="489" t="s">
        <v>2104</v>
      </c>
      <c r="D20486" s="489" t="s">
        <v>18508</v>
      </c>
    </row>
    <row r="20487" spans="1:4">
      <c r="A20487" s="489" t="str">
        <f t="shared" si="320"/>
        <v>2332502497訪問看護</v>
      </c>
      <c r="B20487" s="489">
        <v>2332502497</v>
      </c>
      <c r="C20487" s="489" t="s">
        <v>2102</v>
      </c>
      <c r="D20487" s="489" t="s">
        <v>18508</v>
      </c>
    </row>
    <row r="20488" spans="1:4">
      <c r="A20488" s="489" t="str">
        <f t="shared" si="320"/>
        <v>2332502505介護予防訪問リハビリテーション</v>
      </c>
      <c r="B20488" s="489">
        <v>2332502505</v>
      </c>
      <c r="C20488" s="489" t="s">
        <v>2108</v>
      </c>
      <c r="D20488" s="489" t="s">
        <v>18509</v>
      </c>
    </row>
    <row r="20489" spans="1:4">
      <c r="A20489" s="489" t="str">
        <f t="shared" si="320"/>
        <v>2332502505介護予防訪問看護</v>
      </c>
      <c r="B20489" s="489">
        <v>2332502505</v>
      </c>
      <c r="C20489" s="489" t="s">
        <v>2103</v>
      </c>
      <c r="D20489" s="489" t="s">
        <v>18509</v>
      </c>
    </row>
    <row r="20490" spans="1:4">
      <c r="A20490" s="489" t="str">
        <f t="shared" si="320"/>
        <v>2332502505訪問リハビリテーション</v>
      </c>
      <c r="B20490" s="489">
        <v>2332502505</v>
      </c>
      <c r="C20490" s="489" t="s">
        <v>2104</v>
      </c>
      <c r="D20490" s="489" t="s">
        <v>18509</v>
      </c>
    </row>
    <row r="20491" spans="1:4">
      <c r="A20491" s="489" t="str">
        <f t="shared" si="320"/>
        <v>2332502505訪問看護</v>
      </c>
      <c r="B20491" s="489">
        <v>2332502505</v>
      </c>
      <c r="C20491" s="489" t="s">
        <v>2102</v>
      </c>
      <c r="D20491" s="489" t="s">
        <v>18509</v>
      </c>
    </row>
    <row r="20492" spans="1:4">
      <c r="A20492" s="489" t="str">
        <f t="shared" si="320"/>
        <v>2332504535介護予防訪問リハビリテーション</v>
      </c>
      <c r="B20492" s="489">
        <v>2332504535</v>
      </c>
      <c r="C20492" s="489" t="s">
        <v>2108</v>
      </c>
      <c r="D20492" s="489" t="s">
        <v>18510</v>
      </c>
    </row>
    <row r="20493" spans="1:4">
      <c r="A20493" s="489" t="str">
        <f t="shared" si="320"/>
        <v>2332504535介護予防訪問看護</v>
      </c>
      <c r="B20493" s="489">
        <v>2332504535</v>
      </c>
      <c r="C20493" s="489" t="s">
        <v>2103</v>
      </c>
      <c r="D20493" s="489" t="s">
        <v>18510</v>
      </c>
    </row>
    <row r="20494" spans="1:4">
      <c r="A20494" s="489" t="str">
        <f t="shared" si="320"/>
        <v>2332504535訪問リハビリテーション</v>
      </c>
      <c r="B20494" s="489">
        <v>2332504535</v>
      </c>
      <c r="C20494" s="489" t="s">
        <v>2104</v>
      </c>
      <c r="D20494" s="489" t="s">
        <v>18510</v>
      </c>
    </row>
    <row r="20495" spans="1:4">
      <c r="A20495" s="489" t="str">
        <f t="shared" si="320"/>
        <v>2332504535訪問看護</v>
      </c>
      <c r="B20495" s="489">
        <v>2332504535</v>
      </c>
      <c r="C20495" s="489" t="s">
        <v>2102</v>
      </c>
      <c r="D20495" s="489" t="s">
        <v>18510</v>
      </c>
    </row>
    <row r="20496" spans="1:4">
      <c r="A20496" s="489" t="str">
        <f t="shared" si="320"/>
        <v>2332504550介護予防訪問リハビリテーション</v>
      </c>
      <c r="B20496" s="489">
        <v>2332504550</v>
      </c>
      <c r="C20496" s="489" t="s">
        <v>2108</v>
      </c>
      <c r="D20496" s="489" t="s">
        <v>18511</v>
      </c>
    </row>
    <row r="20497" spans="1:4">
      <c r="A20497" s="489" t="str">
        <f t="shared" si="320"/>
        <v>2332504550介護予防訪問看護</v>
      </c>
      <c r="B20497" s="489">
        <v>2332504550</v>
      </c>
      <c r="C20497" s="489" t="s">
        <v>2103</v>
      </c>
      <c r="D20497" s="489" t="s">
        <v>18511</v>
      </c>
    </row>
    <row r="20498" spans="1:4">
      <c r="A20498" s="489" t="str">
        <f t="shared" si="320"/>
        <v>2332504550訪問リハビリテーション</v>
      </c>
      <c r="B20498" s="489">
        <v>2332504550</v>
      </c>
      <c r="C20498" s="489" t="s">
        <v>2104</v>
      </c>
      <c r="D20498" s="489" t="s">
        <v>18511</v>
      </c>
    </row>
    <row r="20499" spans="1:4">
      <c r="A20499" s="489" t="str">
        <f t="shared" si="320"/>
        <v>2332504550訪問看護</v>
      </c>
      <c r="B20499" s="489">
        <v>2332504550</v>
      </c>
      <c r="C20499" s="489" t="s">
        <v>2102</v>
      </c>
      <c r="D20499" s="489" t="s">
        <v>18511</v>
      </c>
    </row>
    <row r="20500" spans="1:4">
      <c r="A20500" s="489" t="str">
        <f t="shared" si="320"/>
        <v>2332504576介護予防訪問リハビリテーション</v>
      </c>
      <c r="B20500" s="489">
        <v>2332504576</v>
      </c>
      <c r="C20500" s="489" t="s">
        <v>2108</v>
      </c>
      <c r="D20500" s="489" t="s">
        <v>18512</v>
      </c>
    </row>
    <row r="20501" spans="1:4">
      <c r="A20501" s="489" t="str">
        <f t="shared" si="320"/>
        <v>2332504576介護予防訪問看護</v>
      </c>
      <c r="B20501" s="489">
        <v>2332504576</v>
      </c>
      <c r="C20501" s="489" t="s">
        <v>2103</v>
      </c>
      <c r="D20501" s="489" t="s">
        <v>18512</v>
      </c>
    </row>
    <row r="20502" spans="1:4">
      <c r="A20502" s="489" t="str">
        <f t="shared" si="320"/>
        <v>2332504576訪問リハビリテーション</v>
      </c>
      <c r="B20502" s="489">
        <v>2332504576</v>
      </c>
      <c r="C20502" s="489" t="s">
        <v>2104</v>
      </c>
      <c r="D20502" s="489" t="s">
        <v>18512</v>
      </c>
    </row>
    <row r="20503" spans="1:4">
      <c r="A20503" s="489" t="str">
        <f t="shared" si="320"/>
        <v>2332504576訪問看護</v>
      </c>
      <c r="B20503" s="489">
        <v>2332504576</v>
      </c>
      <c r="C20503" s="489" t="s">
        <v>2102</v>
      </c>
      <c r="D20503" s="489" t="s">
        <v>18512</v>
      </c>
    </row>
    <row r="20504" spans="1:4">
      <c r="A20504" s="489" t="str">
        <f t="shared" si="320"/>
        <v>2332504600介護予防訪問リハビリテーション</v>
      </c>
      <c r="B20504" s="489">
        <v>2332504600</v>
      </c>
      <c r="C20504" s="489" t="s">
        <v>2108</v>
      </c>
      <c r="D20504" s="489" t="s">
        <v>18513</v>
      </c>
    </row>
    <row r="20505" spans="1:4">
      <c r="A20505" s="489" t="str">
        <f t="shared" si="320"/>
        <v>2332504600介護予防訪問看護</v>
      </c>
      <c r="B20505" s="489">
        <v>2332504600</v>
      </c>
      <c r="C20505" s="489" t="s">
        <v>2103</v>
      </c>
      <c r="D20505" s="489" t="s">
        <v>18513</v>
      </c>
    </row>
    <row r="20506" spans="1:4">
      <c r="A20506" s="489" t="str">
        <f t="shared" si="320"/>
        <v>2332504600訪問リハビリテーション</v>
      </c>
      <c r="B20506" s="489">
        <v>2332504600</v>
      </c>
      <c r="C20506" s="489" t="s">
        <v>2104</v>
      </c>
      <c r="D20506" s="489" t="s">
        <v>18513</v>
      </c>
    </row>
    <row r="20507" spans="1:4">
      <c r="A20507" s="489" t="str">
        <f t="shared" si="320"/>
        <v>2332504600訪問看護</v>
      </c>
      <c r="B20507" s="489">
        <v>2332504600</v>
      </c>
      <c r="C20507" s="489" t="s">
        <v>2102</v>
      </c>
      <c r="D20507" s="489" t="s">
        <v>18513</v>
      </c>
    </row>
    <row r="20508" spans="1:4">
      <c r="A20508" s="489" t="str">
        <f t="shared" si="320"/>
        <v>2332504618介護予防訪問リハビリテーション</v>
      </c>
      <c r="B20508" s="489">
        <v>2332504618</v>
      </c>
      <c r="C20508" s="489" t="s">
        <v>2108</v>
      </c>
      <c r="D20508" s="489" t="s">
        <v>18514</v>
      </c>
    </row>
    <row r="20509" spans="1:4">
      <c r="A20509" s="489" t="str">
        <f t="shared" si="320"/>
        <v>2332504618介護予防訪問看護</v>
      </c>
      <c r="B20509" s="489">
        <v>2332504618</v>
      </c>
      <c r="C20509" s="489" t="s">
        <v>2103</v>
      </c>
      <c r="D20509" s="489" t="s">
        <v>18514</v>
      </c>
    </row>
    <row r="20510" spans="1:4">
      <c r="A20510" s="489" t="str">
        <f t="shared" si="320"/>
        <v>2332504618訪問リハビリテーション</v>
      </c>
      <c r="B20510" s="489">
        <v>2332504618</v>
      </c>
      <c r="C20510" s="489" t="s">
        <v>2104</v>
      </c>
      <c r="D20510" s="489" t="s">
        <v>18514</v>
      </c>
    </row>
    <row r="20511" spans="1:4">
      <c r="A20511" s="489" t="str">
        <f t="shared" si="320"/>
        <v>2332504618訪問看護</v>
      </c>
      <c r="B20511" s="489">
        <v>2332504618</v>
      </c>
      <c r="C20511" s="489" t="s">
        <v>2102</v>
      </c>
      <c r="D20511" s="489" t="s">
        <v>18514</v>
      </c>
    </row>
    <row r="20512" spans="1:4">
      <c r="A20512" s="489" t="str">
        <f t="shared" si="320"/>
        <v>2332504626介護予防訪問リハビリテーション</v>
      </c>
      <c r="B20512" s="489">
        <v>2332504626</v>
      </c>
      <c r="C20512" s="489" t="s">
        <v>2108</v>
      </c>
      <c r="D20512" s="489" t="s">
        <v>18515</v>
      </c>
    </row>
    <row r="20513" spans="1:4">
      <c r="A20513" s="489" t="str">
        <f t="shared" si="320"/>
        <v>2332504626介護予防訪問看護</v>
      </c>
      <c r="B20513" s="489">
        <v>2332504626</v>
      </c>
      <c r="C20513" s="489" t="s">
        <v>2103</v>
      </c>
      <c r="D20513" s="489" t="s">
        <v>18515</v>
      </c>
    </row>
    <row r="20514" spans="1:4">
      <c r="A20514" s="489" t="str">
        <f t="shared" si="320"/>
        <v>2332504626訪問リハビリテーション</v>
      </c>
      <c r="B20514" s="489">
        <v>2332504626</v>
      </c>
      <c r="C20514" s="489" t="s">
        <v>2104</v>
      </c>
      <c r="D20514" s="489" t="s">
        <v>18515</v>
      </c>
    </row>
    <row r="20515" spans="1:4">
      <c r="A20515" s="489" t="str">
        <f t="shared" si="320"/>
        <v>2332504626訪問看護</v>
      </c>
      <c r="B20515" s="489">
        <v>2332504626</v>
      </c>
      <c r="C20515" s="489" t="s">
        <v>2102</v>
      </c>
      <c r="D20515" s="489" t="s">
        <v>18515</v>
      </c>
    </row>
    <row r="20516" spans="1:4">
      <c r="A20516" s="489" t="str">
        <f t="shared" si="320"/>
        <v>2332504634介護予防訪問リハビリテーション</v>
      </c>
      <c r="B20516" s="489">
        <v>2332504634</v>
      </c>
      <c r="C20516" s="489" t="s">
        <v>2108</v>
      </c>
      <c r="D20516" s="489" t="s">
        <v>18516</v>
      </c>
    </row>
    <row r="20517" spans="1:4">
      <c r="A20517" s="489" t="str">
        <f t="shared" si="320"/>
        <v>2332504634介護予防訪問看護</v>
      </c>
      <c r="B20517" s="489">
        <v>2332504634</v>
      </c>
      <c r="C20517" s="489" t="s">
        <v>2103</v>
      </c>
      <c r="D20517" s="489" t="s">
        <v>18516</v>
      </c>
    </row>
    <row r="20518" spans="1:4">
      <c r="A20518" s="489" t="str">
        <f t="shared" si="320"/>
        <v>2332504634訪問リハビリテーション</v>
      </c>
      <c r="B20518" s="489">
        <v>2332504634</v>
      </c>
      <c r="C20518" s="489" t="s">
        <v>2104</v>
      </c>
      <c r="D20518" s="489" t="s">
        <v>18516</v>
      </c>
    </row>
    <row r="20519" spans="1:4">
      <c r="A20519" s="489" t="str">
        <f t="shared" si="320"/>
        <v>2332504634訪問看護</v>
      </c>
      <c r="B20519" s="489">
        <v>2332504634</v>
      </c>
      <c r="C20519" s="489" t="s">
        <v>2102</v>
      </c>
      <c r="D20519" s="489" t="s">
        <v>18516</v>
      </c>
    </row>
    <row r="20520" spans="1:4">
      <c r="A20520" s="489" t="str">
        <f t="shared" si="320"/>
        <v>2332504659介護予防訪問リハビリテーション</v>
      </c>
      <c r="B20520" s="489">
        <v>2332504659</v>
      </c>
      <c r="C20520" s="489" t="s">
        <v>2108</v>
      </c>
      <c r="D20520" s="489" t="s">
        <v>18517</v>
      </c>
    </row>
    <row r="20521" spans="1:4">
      <c r="A20521" s="489" t="str">
        <f t="shared" si="320"/>
        <v>2332504659介護予防訪問看護</v>
      </c>
      <c r="B20521" s="489">
        <v>2332504659</v>
      </c>
      <c r="C20521" s="489" t="s">
        <v>2103</v>
      </c>
      <c r="D20521" s="489" t="s">
        <v>18517</v>
      </c>
    </row>
    <row r="20522" spans="1:4">
      <c r="A20522" s="489" t="str">
        <f t="shared" si="320"/>
        <v>2332504659訪問リハビリテーション</v>
      </c>
      <c r="B20522" s="489">
        <v>2332504659</v>
      </c>
      <c r="C20522" s="489" t="s">
        <v>2104</v>
      </c>
      <c r="D20522" s="489" t="s">
        <v>18517</v>
      </c>
    </row>
    <row r="20523" spans="1:4">
      <c r="A20523" s="489" t="str">
        <f t="shared" si="320"/>
        <v>2332504659訪問看護</v>
      </c>
      <c r="B20523" s="489">
        <v>2332504659</v>
      </c>
      <c r="C20523" s="489" t="s">
        <v>2102</v>
      </c>
      <c r="D20523" s="489" t="s">
        <v>18517</v>
      </c>
    </row>
    <row r="20524" spans="1:4">
      <c r="A20524" s="489" t="str">
        <f t="shared" si="320"/>
        <v>2332504667介護予防訪問リハビリテーション</v>
      </c>
      <c r="B20524" s="489">
        <v>2332504667</v>
      </c>
      <c r="C20524" s="489" t="s">
        <v>2108</v>
      </c>
      <c r="D20524" s="489" t="s">
        <v>18518</v>
      </c>
    </row>
    <row r="20525" spans="1:4">
      <c r="A20525" s="489" t="str">
        <f t="shared" si="320"/>
        <v>2332504667介護予防訪問看護</v>
      </c>
      <c r="B20525" s="489">
        <v>2332504667</v>
      </c>
      <c r="C20525" s="489" t="s">
        <v>2103</v>
      </c>
      <c r="D20525" s="489" t="s">
        <v>18518</v>
      </c>
    </row>
    <row r="20526" spans="1:4">
      <c r="A20526" s="489" t="str">
        <f t="shared" si="320"/>
        <v>2332504667訪問リハビリテーション</v>
      </c>
      <c r="B20526" s="489">
        <v>2332504667</v>
      </c>
      <c r="C20526" s="489" t="s">
        <v>2104</v>
      </c>
      <c r="D20526" s="489" t="s">
        <v>18518</v>
      </c>
    </row>
    <row r="20527" spans="1:4">
      <c r="A20527" s="489" t="str">
        <f t="shared" si="320"/>
        <v>2332504667訪問看護</v>
      </c>
      <c r="B20527" s="489">
        <v>2332504667</v>
      </c>
      <c r="C20527" s="489" t="s">
        <v>2102</v>
      </c>
      <c r="D20527" s="489" t="s">
        <v>18518</v>
      </c>
    </row>
    <row r="20528" spans="1:4">
      <c r="A20528" s="489" t="str">
        <f t="shared" si="320"/>
        <v>2332504675介護予防訪問リハビリテーション</v>
      </c>
      <c r="B20528" s="489">
        <v>2332504675</v>
      </c>
      <c r="C20528" s="489" t="s">
        <v>2108</v>
      </c>
      <c r="D20528" s="489" t="s">
        <v>18519</v>
      </c>
    </row>
    <row r="20529" spans="1:4">
      <c r="A20529" s="489" t="str">
        <f t="shared" si="320"/>
        <v>2332504675介護予防訪問看護</v>
      </c>
      <c r="B20529" s="489">
        <v>2332504675</v>
      </c>
      <c r="C20529" s="489" t="s">
        <v>2103</v>
      </c>
      <c r="D20529" s="489" t="s">
        <v>18519</v>
      </c>
    </row>
    <row r="20530" spans="1:4">
      <c r="A20530" s="489" t="str">
        <f t="shared" si="320"/>
        <v>2332504675訪問リハビリテーション</v>
      </c>
      <c r="B20530" s="489">
        <v>2332504675</v>
      </c>
      <c r="C20530" s="489" t="s">
        <v>2104</v>
      </c>
      <c r="D20530" s="489" t="s">
        <v>18519</v>
      </c>
    </row>
    <row r="20531" spans="1:4">
      <c r="A20531" s="489" t="str">
        <f t="shared" si="320"/>
        <v>2332504675訪問看護</v>
      </c>
      <c r="B20531" s="489">
        <v>2332504675</v>
      </c>
      <c r="C20531" s="489" t="s">
        <v>2102</v>
      </c>
      <c r="D20531" s="489" t="s">
        <v>18519</v>
      </c>
    </row>
    <row r="20532" spans="1:4">
      <c r="A20532" s="489" t="str">
        <f t="shared" si="320"/>
        <v>2332504683介護予防訪問リハビリテーション</v>
      </c>
      <c r="B20532" s="489">
        <v>2332504683</v>
      </c>
      <c r="C20532" s="489" t="s">
        <v>2108</v>
      </c>
      <c r="D20532" s="489" t="s">
        <v>18520</v>
      </c>
    </row>
    <row r="20533" spans="1:4">
      <c r="A20533" s="489" t="str">
        <f t="shared" si="320"/>
        <v>2332504683介護予防訪問看護</v>
      </c>
      <c r="B20533" s="489">
        <v>2332504683</v>
      </c>
      <c r="C20533" s="489" t="s">
        <v>2103</v>
      </c>
      <c r="D20533" s="489" t="s">
        <v>18520</v>
      </c>
    </row>
    <row r="20534" spans="1:4">
      <c r="A20534" s="489" t="str">
        <f t="shared" si="320"/>
        <v>2332504683訪問リハビリテーション</v>
      </c>
      <c r="B20534" s="489">
        <v>2332504683</v>
      </c>
      <c r="C20534" s="489" t="s">
        <v>2104</v>
      </c>
      <c r="D20534" s="489" t="s">
        <v>18520</v>
      </c>
    </row>
    <row r="20535" spans="1:4">
      <c r="A20535" s="489" t="str">
        <f t="shared" si="320"/>
        <v>2332504683訪問看護</v>
      </c>
      <c r="B20535" s="489">
        <v>2332504683</v>
      </c>
      <c r="C20535" s="489" t="s">
        <v>2102</v>
      </c>
      <c r="D20535" s="489" t="s">
        <v>18520</v>
      </c>
    </row>
    <row r="20536" spans="1:4">
      <c r="A20536" s="489" t="str">
        <f t="shared" si="320"/>
        <v>2332504691介護予防訪問リハビリテーション</v>
      </c>
      <c r="B20536" s="489">
        <v>2332504691</v>
      </c>
      <c r="C20536" s="489" t="s">
        <v>2108</v>
      </c>
      <c r="D20536" s="489" t="s">
        <v>18521</v>
      </c>
    </row>
    <row r="20537" spans="1:4">
      <c r="A20537" s="489" t="str">
        <f t="shared" si="320"/>
        <v>2332504691介護予防訪問看護</v>
      </c>
      <c r="B20537" s="489">
        <v>2332504691</v>
      </c>
      <c r="C20537" s="489" t="s">
        <v>2103</v>
      </c>
      <c r="D20537" s="489" t="s">
        <v>18521</v>
      </c>
    </row>
    <row r="20538" spans="1:4">
      <c r="A20538" s="489" t="str">
        <f t="shared" si="320"/>
        <v>2332504691訪問リハビリテーション</v>
      </c>
      <c r="B20538" s="489">
        <v>2332504691</v>
      </c>
      <c r="C20538" s="489" t="s">
        <v>2104</v>
      </c>
      <c r="D20538" s="489" t="s">
        <v>18521</v>
      </c>
    </row>
    <row r="20539" spans="1:4">
      <c r="A20539" s="489" t="str">
        <f t="shared" si="320"/>
        <v>2332504691訪問看護</v>
      </c>
      <c r="B20539" s="489">
        <v>2332504691</v>
      </c>
      <c r="C20539" s="489" t="s">
        <v>2102</v>
      </c>
      <c r="D20539" s="489" t="s">
        <v>18521</v>
      </c>
    </row>
    <row r="20540" spans="1:4">
      <c r="A20540" s="489" t="str">
        <f t="shared" si="320"/>
        <v>2332504709介護予防訪問リハビリテーション</v>
      </c>
      <c r="B20540" s="489">
        <v>2332504709</v>
      </c>
      <c r="C20540" s="489" t="s">
        <v>2108</v>
      </c>
      <c r="D20540" s="489" t="s">
        <v>16487</v>
      </c>
    </row>
    <row r="20541" spans="1:4">
      <c r="A20541" s="489" t="str">
        <f t="shared" si="320"/>
        <v>2332504709介護予防訪問看護</v>
      </c>
      <c r="B20541" s="489">
        <v>2332504709</v>
      </c>
      <c r="C20541" s="489" t="s">
        <v>2103</v>
      </c>
      <c r="D20541" s="489" t="s">
        <v>16487</v>
      </c>
    </row>
    <row r="20542" spans="1:4">
      <c r="A20542" s="489" t="str">
        <f t="shared" si="320"/>
        <v>2332504709訪問リハビリテーション</v>
      </c>
      <c r="B20542" s="489">
        <v>2332504709</v>
      </c>
      <c r="C20542" s="489" t="s">
        <v>2104</v>
      </c>
      <c r="D20542" s="489" t="s">
        <v>16487</v>
      </c>
    </row>
    <row r="20543" spans="1:4">
      <c r="A20543" s="489" t="str">
        <f t="shared" si="320"/>
        <v>2332504709訪問看護</v>
      </c>
      <c r="B20543" s="489">
        <v>2332504709</v>
      </c>
      <c r="C20543" s="489" t="s">
        <v>2102</v>
      </c>
      <c r="D20543" s="489" t="s">
        <v>16487</v>
      </c>
    </row>
    <row r="20544" spans="1:4">
      <c r="A20544" s="489" t="str">
        <f t="shared" si="320"/>
        <v>2332504717介護予防訪問リハビリテーション</v>
      </c>
      <c r="B20544" s="489">
        <v>2332504717</v>
      </c>
      <c r="C20544" s="489" t="s">
        <v>2108</v>
      </c>
      <c r="D20544" s="489" t="s">
        <v>18522</v>
      </c>
    </row>
    <row r="20545" spans="1:4">
      <c r="A20545" s="489" t="str">
        <f t="shared" si="320"/>
        <v>2332504717介護予防訪問看護</v>
      </c>
      <c r="B20545" s="489">
        <v>2332504717</v>
      </c>
      <c r="C20545" s="489" t="s">
        <v>2103</v>
      </c>
      <c r="D20545" s="489" t="s">
        <v>18522</v>
      </c>
    </row>
    <row r="20546" spans="1:4">
      <c r="A20546" s="489" t="str">
        <f t="shared" ref="A20546:A20609" si="321">B20546&amp;C20546</f>
        <v>2332504717訪問リハビリテーション</v>
      </c>
      <c r="B20546" s="489">
        <v>2332504717</v>
      </c>
      <c r="C20546" s="489" t="s">
        <v>2104</v>
      </c>
      <c r="D20546" s="489" t="s">
        <v>18522</v>
      </c>
    </row>
    <row r="20547" spans="1:4">
      <c r="A20547" s="489" t="str">
        <f t="shared" si="321"/>
        <v>2332504717訪問看護</v>
      </c>
      <c r="B20547" s="489">
        <v>2332504717</v>
      </c>
      <c r="C20547" s="489" t="s">
        <v>2102</v>
      </c>
      <c r="D20547" s="489" t="s">
        <v>18522</v>
      </c>
    </row>
    <row r="20548" spans="1:4">
      <c r="A20548" s="489" t="str">
        <f t="shared" si="321"/>
        <v>2332504725介護予防訪問リハビリテーション</v>
      </c>
      <c r="B20548" s="489">
        <v>2332504725</v>
      </c>
      <c r="C20548" s="489" t="s">
        <v>2108</v>
      </c>
      <c r="D20548" s="489" t="s">
        <v>18523</v>
      </c>
    </row>
    <row r="20549" spans="1:4">
      <c r="A20549" s="489" t="str">
        <f t="shared" si="321"/>
        <v>2332504725介護予防訪問看護</v>
      </c>
      <c r="B20549" s="489">
        <v>2332504725</v>
      </c>
      <c r="C20549" s="489" t="s">
        <v>2103</v>
      </c>
      <c r="D20549" s="489" t="s">
        <v>18523</v>
      </c>
    </row>
    <row r="20550" spans="1:4">
      <c r="A20550" s="489" t="str">
        <f t="shared" si="321"/>
        <v>2332504725訪問リハビリテーション</v>
      </c>
      <c r="B20550" s="489">
        <v>2332504725</v>
      </c>
      <c r="C20550" s="489" t="s">
        <v>2104</v>
      </c>
      <c r="D20550" s="489" t="s">
        <v>18523</v>
      </c>
    </row>
    <row r="20551" spans="1:4">
      <c r="A20551" s="489" t="str">
        <f t="shared" si="321"/>
        <v>2332504725訪問看護</v>
      </c>
      <c r="B20551" s="489">
        <v>2332504725</v>
      </c>
      <c r="C20551" s="489" t="s">
        <v>2102</v>
      </c>
      <c r="D20551" s="489" t="s">
        <v>18523</v>
      </c>
    </row>
    <row r="20552" spans="1:4">
      <c r="A20552" s="489" t="str">
        <f t="shared" si="321"/>
        <v>2332504733介護予防訪問リハビリテーション</v>
      </c>
      <c r="B20552" s="489">
        <v>2332504733</v>
      </c>
      <c r="C20552" s="489" t="s">
        <v>2108</v>
      </c>
      <c r="D20552" s="489" t="s">
        <v>18524</v>
      </c>
    </row>
    <row r="20553" spans="1:4">
      <c r="A20553" s="489" t="str">
        <f t="shared" si="321"/>
        <v>2332504733介護予防訪問看護</v>
      </c>
      <c r="B20553" s="489">
        <v>2332504733</v>
      </c>
      <c r="C20553" s="489" t="s">
        <v>2103</v>
      </c>
      <c r="D20553" s="489" t="s">
        <v>18524</v>
      </c>
    </row>
    <row r="20554" spans="1:4">
      <c r="A20554" s="489" t="str">
        <f t="shared" si="321"/>
        <v>2332504733訪問リハビリテーション</v>
      </c>
      <c r="B20554" s="489">
        <v>2332504733</v>
      </c>
      <c r="C20554" s="489" t="s">
        <v>2104</v>
      </c>
      <c r="D20554" s="489" t="s">
        <v>18524</v>
      </c>
    </row>
    <row r="20555" spans="1:4">
      <c r="A20555" s="489" t="str">
        <f t="shared" si="321"/>
        <v>2332504733訪問看護</v>
      </c>
      <c r="B20555" s="489">
        <v>2332504733</v>
      </c>
      <c r="C20555" s="489" t="s">
        <v>2102</v>
      </c>
      <c r="D20555" s="489" t="s">
        <v>18524</v>
      </c>
    </row>
    <row r="20556" spans="1:4">
      <c r="A20556" s="489" t="str">
        <f t="shared" si="321"/>
        <v>2332504741介護予防訪問リハビリテーション</v>
      </c>
      <c r="B20556" s="489">
        <v>2332504741</v>
      </c>
      <c r="C20556" s="489" t="s">
        <v>2108</v>
      </c>
      <c r="D20556" s="489" t="s">
        <v>19419</v>
      </c>
    </row>
    <row r="20557" spans="1:4">
      <c r="A20557" s="489" t="str">
        <f t="shared" si="321"/>
        <v>2332504741介護予防訪問看護</v>
      </c>
      <c r="B20557" s="489">
        <v>2332504741</v>
      </c>
      <c r="C20557" s="489" t="s">
        <v>2103</v>
      </c>
      <c r="D20557" s="489" t="s">
        <v>19419</v>
      </c>
    </row>
    <row r="20558" spans="1:4">
      <c r="A20558" s="489" t="str">
        <f t="shared" si="321"/>
        <v>2332504741訪問リハビリテーション</v>
      </c>
      <c r="B20558" s="489">
        <v>2332504741</v>
      </c>
      <c r="C20558" s="489" t="s">
        <v>2104</v>
      </c>
      <c r="D20558" s="489" t="s">
        <v>19419</v>
      </c>
    </row>
    <row r="20559" spans="1:4">
      <c r="A20559" s="489" t="str">
        <f t="shared" si="321"/>
        <v>2332504741訪問看護</v>
      </c>
      <c r="B20559" s="489">
        <v>2332504741</v>
      </c>
      <c r="C20559" s="489" t="s">
        <v>2102</v>
      </c>
      <c r="D20559" s="489" t="s">
        <v>19419</v>
      </c>
    </row>
    <row r="20560" spans="1:4">
      <c r="A20560" s="489" t="str">
        <f t="shared" si="321"/>
        <v>2332504758介護予防訪問リハビリテーション</v>
      </c>
      <c r="B20560" s="489">
        <v>2332504758</v>
      </c>
      <c r="C20560" s="489" t="s">
        <v>2108</v>
      </c>
      <c r="D20560" s="489" t="s">
        <v>19420</v>
      </c>
    </row>
    <row r="20561" spans="1:4">
      <c r="A20561" s="489" t="str">
        <f t="shared" si="321"/>
        <v>2332504758介護予防訪問看護</v>
      </c>
      <c r="B20561" s="489">
        <v>2332504758</v>
      </c>
      <c r="C20561" s="489" t="s">
        <v>2103</v>
      </c>
      <c r="D20561" s="489" t="s">
        <v>19420</v>
      </c>
    </row>
    <row r="20562" spans="1:4">
      <c r="A20562" s="489" t="str">
        <f t="shared" si="321"/>
        <v>2332504758訪問リハビリテーション</v>
      </c>
      <c r="B20562" s="489">
        <v>2332504758</v>
      </c>
      <c r="C20562" s="489" t="s">
        <v>2104</v>
      </c>
      <c r="D20562" s="489" t="s">
        <v>19420</v>
      </c>
    </row>
    <row r="20563" spans="1:4">
      <c r="A20563" s="489" t="str">
        <f t="shared" si="321"/>
        <v>2332504758訪問看護</v>
      </c>
      <c r="B20563" s="489">
        <v>2332504758</v>
      </c>
      <c r="C20563" s="489" t="s">
        <v>2102</v>
      </c>
      <c r="D20563" s="489" t="s">
        <v>19420</v>
      </c>
    </row>
    <row r="20564" spans="1:4">
      <c r="A20564" s="489" t="str">
        <f t="shared" si="321"/>
        <v>2332510193介護予防訪問リハビリテーション</v>
      </c>
      <c r="B20564" s="489">
        <v>2332510193</v>
      </c>
      <c r="C20564" s="489" t="s">
        <v>2108</v>
      </c>
      <c r="D20564" s="489" t="s">
        <v>18525</v>
      </c>
    </row>
    <row r="20565" spans="1:4">
      <c r="A20565" s="489" t="str">
        <f t="shared" si="321"/>
        <v>2332510193介護予防訪問看護</v>
      </c>
      <c r="B20565" s="489">
        <v>2332510193</v>
      </c>
      <c r="C20565" s="489" t="s">
        <v>2103</v>
      </c>
      <c r="D20565" s="489" t="s">
        <v>18525</v>
      </c>
    </row>
    <row r="20566" spans="1:4">
      <c r="A20566" s="489" t="str">
        <f t="shared" si="321"/>
        <v>2332510193訪問リハビリテーション</v>
      </c>
      <c r="B20566" s="489">
        <v>2332510193</v>
      </c>
      <c r="C20566" s="489" t="s">
        <v>2104</v>
      </c>
      <c r="D20566" s="489" t="s">
        <v>18525</v>
      </c>
    </row>
    <row r="20567" spans="1:4">
      <c r="A20567" s="489" t="str">
        <f t="shared" si="321"/>
        <v>2332510193訪問看護</v>
      </c>
      <c r="B20567" s="489">
        <v>2332510193</v>
      </c>
      <c r="C20567" s="489" t="s">
        <v>2102</v>
      </c>
      <c r="D20567" s="489" t="s">
        <v>18525</v>
      </c>
    </row>
    <row r="20568" spans="1:4">
      <c r="A20568" s="489" t="str">
        <f t="shared" si="321"/>
        <v>2332511803介護予防訪問リハビリテーション</v>
      </c>
      <c r="B20568" s="489">
        <v>2332511803</v>
      </c>
      <c r="C20568" s="489" t="s">
        <v>2108</v>
      </c>
      <c r="D20568" s="489" t="s">
        <v>16351</v>
      </c>
    </row>
    <row r="20569" spans="1:4">
      <c r="A20569" s="489" t="str">
        <f t="shared" si="321"/>
        <v>2332511803介護予防訪問看護</v>
      </c>
      <c r="B20569" s="489">
        <v>2332511803</v>
      </c>
      <c r="C20569" s="489" t="s">
        <v>2103</v>
      </c>
      <c r="D20569" s="489" t="s">
        <v>16351</v>
      </c>
    </row>
    <row r="20570" spans="1:4">
      <c r="A20570" s="489" t="str">
        <f t="shared" si="321"/>
        <v>2332511803訪問リハビリテーション</v>
      </c>
      <c r="B20570" s="489">
        <v>2332511803</v>
      </c>
      <c r="C20570" s="489" t="s">
        <v>2104</v>
      </c>
      <c r="D20570" s="489" t="s">
        <v>16351</v>
      </c>
    </row>
    <row r="20571" spans="1:4">
      <c r="A20571" s="489" t="str">
        <f t="shared" si="321"/>
        <v>2332511803訪問看護</v>
      </c>
      <c r="B20571" s="489">
        <v>2332511803</v>
      </c>
      <c r="C20571" s="489" t="s">
        <v>2102</v>
      </c>
      <c r="D20571" s="489" t="s">
        <v>16351</v>
      </c>
    </row>
    <row r="20572" spans="1:4">
      <c r="A20572" s="489" t="str">
        <f t="shared" si="321"/>
        <v>2332515036介護予防訪問リハビリテーション</v>
      </c>
      <c r="B20572" s="489">
        <v>2332515036</v>
      </c>
      <c r="C20572" s="489" t="s">
        <v>2108</v>
      </c>
      <c r="D20572" s="489" t="s">
        <v>16486</v>
      </c>
    </row>
    <row r="20573" spans="1:4">
      <c r="A20573" s="489" t="str">
        <f t="shared" si="321"/>
        <v>2332515036介護予防訪問看護</v>
      </c>
      <c r="B20573" s="489">
        <v>2332515036</v>
      </c>
      <c r="C20573" s="489" t="s">
        <v>2103</v>
      </c>
      <c r="D20573" s="489" t="s">
        <v>16486</v>
      </c>
    </row>
    <row r="20574" spans="1:4">
      <c r="A20574" s="489" t="str">
        <f t="shared" si="321"/>
        <v>2332515036訪問リハビリテーション</v>
      </c>
      <c r="B20574" s="489">
        <v>2332515036</v>
      </c>
      <c r="C20574" s="489" t="s">
        <v>2104</v>
      </c>
      <c r="D20574" s="489" t="s">
        <v>16486</v>
      </c>
    </row>
    <row r="20575" spans="1:4">
      <c r="A20575" s="489" t="str">
        <f t="shared" si="321"/>
        <v>2332515036訪問看護</v>
      </c>
      <c r="B20575" s="489">
        <v>2332515036</v>
      </c>
      <c r="C20575" s="489" t="s">
        <v>2102</v>
      </c>
      <c r="D20575" s="489" t="s">
        <v>16486</v>
      </c>
    </row>
    <row r="20576" spans="1:4">
      <c r="A20576" s="489" t="str">
        <f t="shared" si="321"/>
        <v>2332600978介護予防訪問リハビリテーション</v>
      </c>
      <c r="B20576" s="489">
        <v>2332600978</v>
      </c>
      <c r="C20576" s="489" t="s">
        <v>2108</v>
      </c>
      <c r="D20576" s="489" t="s">
        <v>18526</v>
      </c>
    </row>
    <row r="20577" spans="1:4">
      <c r="A20577" s="489" t="str">
        <f t="shared" si="321"/>
        <v>2332600978介護予防訪問看護</v>
      </c>
      <c r="B20577" s="489">
        <v>2332600978</v>
      </c>
      <c r="C20577" s="489" t="s">
        <v>2103</v>
      </c>
      <c r="D20577" s="489" t="s">
        <v>18526</v>
      </c>
    </row>
    <row r="20578" spans="1:4">
      <c r="A20578" s="489" t="str">
        <f t="shared" si="321"/>
        <v>2332600978訪問リハビリテーション</v>
      </c>
      <c r="B20578" s="489">
        <v>2332600978</v>
      </c>
      <c r="C20578" s="489" t="s">
        <v>2104</v>
      </c>
      <c r="D20578" s="489" t="s">
        <v>18526</v>
      </c>
    </row>
    <row r="20579" spans="1:4">
      <c r="A20579" s="489" t="str">
        <f t="shared" si="321"/>
        <v>2332600978訪問看護</v>
      </c>
      <c r="B20579" s="489">
        <v>2332600978</v>
      </c>
      <c r="C20579" s="489" t="s">
        <v>2102</v>
      </c>
      <c r="D20579" s="489" t="s">
        <v>18526</v>
      </c>
    </row>
    <row r="20580" spans="1:4">
      <c r="A20580" s="489" t="str">
        <f t="shared" si="321"/>
        <v>2332600994介護予防訪問リハビリテーション</v>
      </c>
      <c r="B20580" s="489">
        <v>2332600994</v>
      </c>
      <c r="C20580" s="489" t="s">
        <v>2108</v>
      </c>
      <c r="D20580" s="489" t="s">
        <v>18527</v>
      </c>
    </row>
    <row r="20581" spans="1:4">
      <c r="A20581" s="489" t="str">
        <f t="shared" si="321"/>
        <v>2332600994介護予防訪問看護</v>
      </c>
      <c r="B20581" s="489">
        <v>2332600994</v>
      </c>
      <c r="C20581" s="489" t="s">
        <v>2103</v>
      </c>
      <c r="D20581" s="489" t="s">
        <v>18527</v>
      </c>
    </row>
    <row r="20582" spans="1:4">
      <c r="A20582" s="489" t="str">
        <f t="shared" si="321"/>
        <v>2332600994訪問リハビリテーション</v>
      </c>
      <c r="B20582" s="489">
        <v>2332600994</v>
      </c>
      <c r="C20582" s="489" t="s">
        <v>2104</v>
      </c>
      <c r="D20582" s="489" t="s">
        <v>18527</v>
      </c>
    </row>
    <row r="20583" spans="1:4">
      <c r="A20583" s="489" t="str">
        <f t="shared" si="321"/>
        <v>2332600994訪問看護</v>
      </c>
      <c r="B20583" s="489">
        <v>2332600994</v>
      </c>
      <c r="C20583" s="489" t="s">
        <v>2102</v>
      </c>
      <c r="D20583" s="489" t="s">
        <v>18527</v>
      </c>
    </row>
    <row r="20584" spans="1:4">
      <c r="A20584" s="489" t="str">
        <f t="shared" si="321"/>
        <v>2332601000介護予防訪問リハビリテーション</v>
      </c>
      <c r="B20584" s="489">
        <v>2332601000</v>
      </c>
      <c r="C20584" s="489" t="s">
        <v>2108</v>
      </c>
      <c r="D20584" s="489" t="s">
        <v>18528</v>
      </c>
    </row>
    <row r="20585" spans="1:4">
      <c r="A20585" s="489" t="str">
        <f t="shared" si="321"/>
        <v>2332601000介護予防訪問看護</v>
      </c>
      <c r="B20585" s="489">
        <v>2332601000</v>
      </c>
      <c r="C20585" s="489" t="s">
        <v>2103</v>
      </c>
      <c r="D20585" s="489" t="s">
        <v>18528</v>
      </c>
    </row>
    <row r="20586" spans="1:4">
      <c r="A20586" s="489" t="str">
        <f t="shared" si="321"/>
        <v>2332601000訪問リハビリテーション</v>
      </c>
      <c r="B20586" s="489">
        <v>2332601000</v>
      </c>
      <c r="C20586" s="489" t="s">
        <v>2104</v>
      </c>
      <c r="D20586" s="489" t="s">
        <v>18528</v>
      </c>
    </row>
    <row r="20587" spans="1:4">
      <c r="A20587" s="489" t="str">
        <f t="shared" si="321"/>
        <v>2332601000訪問看護</v>
      </c>
      <c r="B20587" s="489">
        <v>2332601000</v>
      </c>
      <c r="C20587" s="489" t="s">
        <v>2102</v>
      </c>
      <c r="D20587" s="489" t="s">
        <v>18528</v>
      </c>
    </row>
    <row r="20588" spans="1:4">
      <c r="A20588" s="489" t="str">
        <f t="shared" si="321"/>
        <v>2332601018介護予防訪問リハビリテーション</v>
      </c>
      <c r="B20588" s="489">
        <v>2332601018</v>
      </c>
      <c r="C20588" s="489" t="s">
        <v>2108</v>
      </c>
      <c r="D20588" s="489" t="s">
        <v>18529</v>
      </c>
    </row>
    <row r="20589" spans="1:4">
      <c r="A20589" s="489" t="str">
        <f t="shared" si="321"/>
        <v>2332601018介護予防訪問看護</v>
      </c>
      <c r="B20589" s="489">
        <v>2332601018</v>
      </c>
      <c r="C20589" s="489" t="s">
        <v>2103</v>
      </c>
      <c r="D20589" s="489" t="s">
        <v>18529</v>
      </c>
    </row>
    <row r="20590" spans="1:4">
      <c r="A20590" s="489" t="str">
        <f t="shared" si="321"/>
        <v>2332601018訪問リハビリテーション</v>
      </c>
      <c r="B20590" s="489">
        <v>2332601018</v>
      </c>
      <c r="C20590" s="489" t="s">
        <v>2104</v>
      </c>
      <c r="D20590" s="489" t="s">
        <v>18529</v>
      </c>
    </row>
    <row r="20591" spans="1:4">
      <c r="A20591" s="489" t="str">
        <f t="shared" si="321"/>
        <v>2332601018訪問看護</v>
      </c>
      <c r="B20591" s="489">
        <v>2332601018</v>
      </c>
      <c r="C20591" s="489" t="s">
        <v>2102</v>
      </c>
      <c r="D20591" s="489" t="s">
        <v>18529</v>
      </c>
    </row>
    <row r="20592" spans="1:4">
      <c r="A20592" s="489" t="str">
        <f t="shared" si="321"/>
        <v>2332601026介護予防訪問リハビリテーション</v>
      </c>
      <c r="B20592" s="489">
        <v>2332601026</v>
      </c>
      <c r="C20592" s="489" t="s">
        <v>2108</v>
      </c>
      <c r="D20592" s="489" t="s">
        <v>18530</v>
      </c>
    </row>
    <row r="20593" spans="1:4">
      <c r="A20593" s="489" t="str">
        <f t="shared" si="321"/>
        <v>2332601026介護予防訪問看護</v>
      </c>
      <c r="B20593" s="489">
        <v>2332601026</v>
      </c>
      <c r="C20593" s="489" t="s">
        <v>2103</v>
      </c>
      <c r="D20593" s="489" t="s">
        <v>18530</v>
      </c>
    </row>
    <row r="20594" spans="1:4">
      <c r="A20594" s="489" t="str">
        <f t="shared" si="321"/>
        <v>2332601026訪問リハビリテーション</v>
      </c>
      <c r="B20594" s="489">
        <v>2332601026</v>
      </c>
      <c r="C20594" s="489" t="s">
        <v>2104</v>
      </c>
      <c r="D20594" s="489" t="s">
        <v>18530</v>
      </c>
    </row>
    <row r="20595" spans="1:4">
      <c r="A20595" s="489" t="str">
        <f t="shared" si="321"/>
        <v>2332601026訪問看護</v>
      </c>
      <c r="B20595" s="489">
        <v>2332601026</v>
      </c>
      <c r="C20595" s="489" t="s">
        <v>2102</v>
      </c>
      <c r="D20595" s="489" t="s">
        <v>18530</v>
      </c>
    </row>
    <row r="20596" spans="1:4">
      <c r="A20596" s="489" t="str">
        <f t="shared" si="321"/>
        <v>2332601034介護予防訪問リハビリテーション</v>
      </c>
      <c r="B20596" s="489">
        <v>2332601034</v>
      </c>
      <c r="C20596" s="489" t="s">
        <v>2108</v>
      </c>
      <c r="D20596" s="489" t="s">
        <v>18531</v>
      </c>
    </row>
    <row r="20597" spans="1:4">
      <c r="A20597" s="489" t="str">
        <f t="shared" si="321"/>
        <v>2332601034介護予防訪問看護</v>
      </c>
      <c r="B20597" s="489">
        <v>2332601034</v>
      </c>
      <c r="C20597" s="489" t="s">
        <v>2103</v>
      </c>
      <c r="D20597" s="489" t="s">
        <v>18531</v>
      </c>
    </row>
    <row r="20598" spans="1:4">
      <c r="A20598" s="489" t="str">
        <f t="shared" si="321"/>
        <v>2332601034訪問リハビリテーション</v>
      </c>
      <c r="B20598" s="489">
        <v>2332601034</v>
      </c>
      <c r="C20598" s="489" t="s">
        <v>2104</v>
      </c>
      <c r="D20598" s="489" t="s">
        <v>18531</v>
      </c>
    </row>
    <row r="20599" spans="1:4">
      <c r="A20599" s="489" t="str">
        <f t="shared" si="321"/>
        <v>2332601034訪問看護</v>
      </c>
      <c r="B20599" s="489">
        <v>2332601034</v>
      </c>
      <c r="C20599" s="489" t="s">
        <v>2102</v>
      </c>
      <c r="D20599" s="489" t="s">
        <v>18531</v>
      </c>
    </row>
    <row r="20600" spans="1:4">
      <c r="A20600" s="489" t="str">
        <f t="shared" si="321"/>
        <v>2332601059介護予防訪問リハビリテーション</v>
      </c>
      <c r="B20600" s="489">
        <v>2332601059</v>
      </c>
      <c r="C20600" s="489" t="s">
        <v>2108</v>
      </c>
      <c r="D20600" s="489" t="s">
        <v>18532</v>
      </c>
    </row>
    <row r="20601" spans="1:4">
      <c r="A20601" s="489" t="str">
        <f t="shared" si="321"/>
        <v>2332601059介護予防訪問看護</v>
      </c>
      <c r="B20601" s="489">
        <v>2332601059</v>
      </c>
      <c r="C20601" s="489" t="s">
        <v>2103</v>
      </c>
      <c r="D20601" s="489" t="s">
        <v>18532</v>
      </c>
    </row>
    <row r="20602" spans="1:4">
      <c r="A20602" s="489" t="str">
        <f t="shared" si="321"/>
        <v>2332601059訪問リハビリテーション</v>
      </c>
      <c r="B20602" s="489">
        <v>2332601059</v>
      </c>
      <c r="C20602" s="489" t="s">
        <v>2104</v>
      </c>
      <c r="D20602" s="489" t="s">
        <v>18532</v>
      </c>
    </row>
    <row r="20603" spans="1:4">
      <c r="A20603" s="489" t="str">
        <f t="shared" si="321"/>
        <v>2332601059訪問看護</v>
      </c>
      <c r="B20603" s="489">
        <v>2332601059</v>
      </c>
      <c r="C20603" s="489" t="s">
        <v>2102</v>
      </c>
      <c r="D20603" s="489" t="s">
        <v>18532</v>
      </c>
    </row>
    <row r="20604" spans="1:4">
      <c r="A20604" s="489" t="str">
        <f t="shared" si="321"/>
        <v>2332601075介護予防訪問リハビリテーション</v>
      </c>
      <c r="B20604" s="489">
        <v>2332601075</v>
      </c>
      <c r="C20604" s="489" t="s">
        <v>2108</v>
      </c>
      <c r="D20604" s="489" t="s">
        <v>18131</v>
      </c>
    </row>
    <row r="20605" spans="1:4">
      <c r="A20605" s="489" t="str">
        <f t="shared" si="321"/>
        <v>2332601075介護予防訪問看護</v>
      </c>
      <c r="B20605" s="489">
        <v>2332601075</v>
      </c>
      <c r="C20605" s="489" t="s">
        <v>2103</v>
      </c>
      <c r="D20605" s="489" t="s">
        <v>18131</v>
      </c>
    </row>
    <row r="20606" spans="1:4">
      <c r="A20606" s="489" t="str">
        <f t="shared" si="321"/>
        <v>2332601075訪問リハビリテーション</v>
      </c>
      <c r="B20606" s="489">
        <v>2332601075</v>
      </c>
      <c r="C20606" s="489" t="s">
        <v>2104</v>
      </c>
      <c r="D20606" s="489" t="s">
        <v>18131</v>
      </c>
    </row>
    <row r="20607" spans="1:4">
      <c r="A20607" s="489" t="str">
        <f t="shared" si="321"/>
        <v>2332601075訪問看護</v>
      </c>
      <c r="B20607" s="489">
        <v>2332601075</v>
      </c>
      <c r="C20607" s="489" t="s">
        <v>2102</v>
      </c>
      <c r="D20607" s="489" t="s">
        <v>18131</v>
      </c>
    </row>
    <row r="20608" spans="1:4">
      <c r="A20608" s="489" t="str">
        <f t="shared" si="321"/>
        <v>2332601125介護予防訪問リハビリテーション</v>
      </c>
      <c r="B20608" s="489">
        <v>2332601125</v>
      </c>
      <c r="C20608" s="489" t="s">
        <v>2108</v>
      </c>
      <c r="D20608" s="489" t="s">
        <v>18445</v>
      </c>
    </row>
    <row r="20609" spans="1:4">
      <c r="A20609" s="489" t="str">
        <f t="shared" si="321"/>
        <v>2332601125介護予防訪問看護</v>
      </c>
      <c r="B20609" s="489">
        <v>2332601125</v>
      </c>
      <c r="C20609" s="489" t="s">
        <v>2103</v>
      </c>
      <c r="D20609" s="489" t="s">
        <v>18445</v>
      </c>
    </row>
    <row r="20610" spans="1:4">
      <c r="A20610" s="489" t="str">
        <f t="shared" ref="A20610:A20673" si="322">B20610&amp;C20610</f>
        <v>2332601125訪問リハビリテーション</v>
      </c>
      <c r="B20610" s="489">
        <v>2332601125</v>
      </c>
      <c r="C20610" s="489" t="s">
        <v>2104</v>
      </c>
      <c r="D20610" s="489" t="s">
        <v>18445</v>
      </c>
    </row>
    <row r="20611" spans="1:4">
      <c r="A20611" s="489" t="str">
        <f t="shared" si="322"/>
        <v>2332601125訪問看護</v>
      </c>
      <c r="B20611" s="489">
        <v>2332601125</v>
      </c>
      <c r="C20611" s="489" t="s">
        <v>2102</v>
      </c>
      <c r="D20611" s="489" t="s">
        <v>18445</v>
      </c>
    </row>
    <row r="20612" spans="1:4">
      <c r="A20612" s="489" t="str">
        <f t="shared" si="322"/>
        <v>2332601141介護予防訪問リハビリテーション</v>
      </c>
      <c r="B20612" s="489">
        <v>2332601141</v>
      </c>
      <c r="C20612" s="489" t="s">
        <v>2108</v>
      </c>
      <c r="D20612" s="489" t="s">
        <v>18533</v>
      </c>
    </row>
    <row r="20613" spans="1:4">
      <c r="A20613" s="489" t="str">
        <f t="shared" si="322"/>
        <v>2332601141介護予防訪問看護</v>
      </c>
      <c r="B20613" s="489">
        <v>2332601141</v>
      </c>
      <c r="C20613" s="489" t="s">
        <v>2103</v>
      </c>
      <c r="D20613" s="489" t="s">
        <v>18533</v>
      </c>
    </row>
    <row r="20614" spans="1:4">
      <c r="A20614" s="489" t="str">
        <f t="shared" si="322"/>
        <v>2332601141訪問リハビリテーション</v>
      </c>
      <c r="B20614" s="489">
        <v>2332601141</v>
      </c>
      <c r="C20614" s="489" t="s">
        <v>2104</v>
      </c>
      <c r="D20614" s="489" t="s">
        <v>18533</v>
      </c>
    </row>
    <row r="20615" spans="1:4">
      <c r="A20615" s="489" t="str">
        <f t="shared" si="322"/>
        <v>2332601141訪問看護</v>
      </c>
      <c r="B20615" s="489">
        <v>2332601141</v>
      </c>
      <c r="C20615" s="489" t="s">
        <v>2102</v>
      </c>
      <c r="D20615" s="489" t="s">
        <v>18533</v>
      </c>
    </row>
    <row r="20616" spans="1:4">
      <c r="A20616" s="489" t="str">
        <f t="shared" si="322"/>
        <v>2332601158介護予防訪問看護</v>
      </c>
      <c r="B20616" s="489">
        <v>2332601158</v>
      </c>
      <c r="C20616" s="489" t="s">
        <v>2103</v>
      </c>
      <c r="D20616" s="489" t="s">
        <v>18260</v>
      </c>
    </row>
    <row r="20617" spans="1:4">
      <c r="A20617" s="489" t="str">
        <f t="shared" si="322"/>
        <v>2332601158訪問看護</v>
      </c>
      <c r="B20617" s="489">
        <v>2332601158</v>
      </c>
      <c r="C20617" s="489" t="s">
        <v>2102</v>
      </c>
      <c r="D20617" s="489" t="s">
        <v>18260</v>
      </c>
    </row>
    <row r="20618" spans="1:4">
      <c r="A20618" s="489" t="str">
        <f t="shared" si="322"/>
        <v>2332601174介護予防訪問リハビリテーション</v>
      </c>
      <c r="B20618" s="489">
        <v>2332601174</v>
      </c>
      <c r="C20618" s="489" t="s">
        <v>2108</v>
      </c>
      <c r="D20618" s="489" t="s">
        <v>18260</v>
      </c>
    </row>
    <row r="20619" spans="1:4">
      <c r="A20619" s="489" t="str">
        <f t="shared" si="322"/>
        <v>2332601174介護予防訪問看護</v>
      </c>
      <c r="B20619" s="489">
        <v>2332601174</v>
      </c>
      <c r="C20619" s="489" t="s">
        <v>2103</v>
      </c>
      <c r="D20619" s="489" t="s">
        <v>18260</v>
      </c>
    </row>
    <row r="20620" spans="1:4">
      <c r="A20620" s="489" t="str">
        <f t="shared" si="322"/>
        <v>2332601174訪問リハビリテーション</v>
      </c>
      <c r="B20620" s="489">
        <v>2332601174</v>
      </c>
      <c r="C20620" s="489" t="s">
        <v>2104</v>
      </c>
      <c r="D20620" s="489" t="s">
        <v>18260</v>
      </c>
    </row>
    <row r="20621" spans="1:4">
      <c r="A20621" s="489" t="str">
        <f t="shared" si="322"/>
        <v>2332601174訪問看護</v>
      </c>
      <c r="B20621" s="489">
        <v>2332601174</v>
      </c>
      <c r="C20621" s="489" t="s">
        <v>2102</v>
      </c>
      <c r="D20621" s="489" t="s">
        <v>18260</v>
      </c>
    </row>
    <row r="20622" spans="1:4">
      <c r="A20622" s="489" t="str">
        <f t="shared" si="322"/>
        <v>2332601257介護予防訪問リハビリテーション</v>
      </c>
      <c r="B20622" s="489">
        <v>2332601257</v>
      </c>
      <c r="C20622" s="489" t="s">
        <v>2108</v>
      </c>
      <c r="D20622" s="489" t="s">
        <v>18534</v>
      </c>
    </row>
    <row r="20623" spans="1:4">
      <c r="A20623" s="489" t="str">
        <f t="shared" si="322"/>
        <v>2332601257介護予防訪問看護</v>
      </c>
      <c r="B20623" s="489">
        <v>2332601257</v>
      </c>
      <c r="C20623" s="489" t="s">
        <v>2103</v>
      </c>
      <c r="D20623" s="489" t="s">
        <v>18534</v>
      </c>
    </row>
    <row r="20624" spans="1:4">
      <c r="A20624" s="489" t="str">
        <f t="shared" si="322"/>
        <v>2332601257訪問リハビリテーション</v>
      </c>
      <c r="B20624" s="489">
        <v>2332601257</v>
      </c>
      <c r="C20624" s="489" t="s">
        <v>2104</v>
      </c>
      <c r="D20624" s="489" t="s">
        <v>18534</v>
      </c>
    </row>
    <row r="20625" spans="1:4">
      <c r="A20625" s="489" t="str">
        <f t="shared" si="322"/>
        <v>2332601257訪問看護</v>
      </c>
      <c r="B20625" s="489">
        <v>2332601257</v>
      </c>
      <c r="C20625" s="489" t="s">
        <v>2102</v>
      </c>
      <c r="D20625" s="489" t="s">
        <v>18534</v>
      </c>
    </row>
    <row r="20626" spans="1:4">
      <c r="A20626" s="489" t="str">
        <f t="shared" si="322"/>
        <v>2332601273介護予防訪問リハビリテーション</v>
      </c>
      <c r="B20626" s="489">
        <v>2332601273</v>
      </c>
      <c r="C20626" s="489" t="s">
        <v>2108</v>
      </c>
      <c r="D20626" s="489" t="s">
        <v>18535</v>
      </c>
    </row>
    <row r="20627" spans="1:4">
      <c r="A20627" s="489" t="str">
        <f t="shared" si="322"/>
        <v>2332601273介護予防訪問看護</v>
      </c>
      <c r="B20627" s="489">
        <v>2332601273</v>
      </c>
      <c r="C20627" s="489" t="s">
        <v>2103</v>
      </c>
      <c r="D20627" s="489" t="s">
        <v>18535</v>
      </c>
    </row>
    <row r="20628" spans="1:4">
      <c r="A20628" s="489" t="str">
        <f t="shared" si="322"/>
        <v>2332601273訪問リハビリテーション</v>
      </c>
      <c r="B20628" s="489">
        <v>2332601273</v>
      </c>
      <c r="C20628" s="489" t="s">
        <v>2104</v>
      </c>
      <c r="D20628" s="489" t="s">
        <v>18535</v>
      </c>
    </row>
    <row r="20629" spans="1:4">
      <c r="A20629" s="489" t="str">
        <f t="shared" si="322"/>
        <v>2332601273訪問看護</v>
      </c>
      <c r="B20629" s="489">
        <v>2332601273</v>
      </c>
      <c r="C20629" s="489" t="s">
        <v>2102</v>
      </c>
      <c r="D20629" s="489" t="s">
        <v>18535</v>
      </c>
    </row>
    <row r="20630" spans="1:4">
      <c r="A20630" s="489" t="str">
        <f t="shared" si="322"/>
        <v>2332601323介護予防訪問リハビリテーション</v>
      </c>
      <c r="B20630" s="489">
        <v>2332601323</v>
      </c>
      <c r="C20630" s="489" t="s">
        <v>2108</v>
      </c>
      <c r="D20630" s="489" t="s">
        <v>18536</v>
      </c>
    </row>
    <row r="20631" spans="1:4">
      <c r="A20631" s="489" t="str">
        <f t="shared" si="322"/>
        <v>2332601323介護予防訪問看護</v>
      </c>
      <c r="B20631" s="489">
        <v>2332601323</v>
      </c>
      <c r="C20631" s="489" t="s">
        <v>2103</v>
      </c>
      <c r="D20631" s="489" t="s">
        <v>18536</v>
      </c>
    </row>
    <row r="20632" spans="1:4">
      <c r="A20632" s="489" t="str">
        <f t="shared" si="322"/>
        <v>2332601323訪問リハビリテーション</v>
      </c>
      <c r="B20632" s="489">
        <v>2332601323</v>
      </c>
      <c r="C20632" s="489" t="s">
        <v>2104</v>
      </c>
      <c r="D20632" s="489" t="s">
        <v>18536</v>
      </c>
    </row>
    <row r="20633" spans="1:4">
      <c r="A20633" s="489" t="str">
        <f t="shared" si="322"/>
        <v>2332601323訪問看護</v>
      </c>
      <c r="B20633" s="489">
        <v>2332601323</v>
      </c>
      <c r="C20633" s="489" t="s">
        <v>2102</v>
      </c>
      <c r="D20633" s="489" t="s">
        <v>18536</v>
      </c>
    </row>
    <row r="20634" spans="1:4">
      <c r="A20634" s="489" t="str">
        <f t="shared" si="322"/>
        <v>2332601331介護予防訪問リハビリテーション</v>
      </c>
      <c r="B20634" s="489">
        <v>2332601331</v>
      </c>
      <c r="C20634" s="489" t="s">
        <v>2108</v>
      </c>
      <c r="D20634" s="489" t="s">
        <v>18537</v>
      </c>
    </row>
    <row r="20635" spans="1:4">
      <c r="A20635" s="489" t="str">
        <f t="shared" si="322"/>
        <v>2332601331介護予防訪問看護</v>
      </c>
      <c r="B20635" s="489">
        <v>2332601331</v>
      </c>
      <c r="C20635" s="489" t="s">
        <v>2103</v>
      </c>
      <c r="D20635" s="489" t="s">
        <v>18537</v>
      </c>
    </row>
    <row r="20636" spans="1:4">
      <c r="A20636" s="489" t="str">
        <f t="shared" si="322"/>
        <v>2332601331訪問リハビリテーション</v>
      </c>
      <c r="B20636" s="489">
        <v>2332601331</v>
      </c>
      <c r="C20636" s="489" t="s">
        <v>2104</v>
      </c>
      <c r="D20636" s="489" t="s">
        <v>18537</v>
      </c>
    </row>
    <row r="20637" spans="1:4">
      <c r="A20637" s="489" t="str">
        <f t="shared" si="322"/>
        <v>2332601331訪問看護</v>
      </c>
      <c r="B20637" s="489">
        <v>2332601331</v>
      </c>
      <c r="C20637" s="489" t="s">
        <v>2102</v>
      </c>
      <c r="D20637" s="489" t="s">
        <v>18537</v>
      </c>
    </row>
    <row r="20638" spans="1:4">
      <c r="A20638" s="489" t="str">
        <f t="shared" si="322"/>
        <v>2332601349介護予防訪問リハビリテーション</v>
      </c>
      <c r="B20638" s="489">
        <v>2332601349</v>
      </c>
      <c r="C20638" s="489" t="s">
        <v>2108</v>
      </c>
      <c r="D20638" s="489" t="s">
        <v>18538</v>
      </c>
    </row>
    <row r="20639" spans="1:4">
      <c r="A20639" s="489" t="str">
        <f t="shared" si="322"/>
        <v>2332601349介護予防訪問看護</v>
      </c>
      <c r="B20639" s="489">
        <v>2332601349</v>
      </c>
      <c r="C20639" s="489" t="s">
        <v>2103</v>
      </c>
      <c r="D20639" s="489" t="s">
        <v>18538</v>
      </c>
    </row>
    <row r="20640" spans="1:4">
      <c r="A20640" s="489" t="str">
        <f t="shared" si="322"/>
        <v>2332601349訪問リハビリテーション</v>
      </c>
      <c r="B20640" s="489">
        <v>2332601349</v>
      </c>
      <c r="C20640" s="489" t="s">
        <v>2104</v>
      </c>
      <c r="D20640" s="489" t="s">
        <v>18538</v>
      </c>
    </row>
    <row r="20641" spans="1:4">
      <c r="A20641" s="489" t="str">
        <f t="shared" si="322"/>
        <v>2332601349訪問看護</v>
      </c>
      <c r="B20641" s="489">
        <v>2332601349</v>
      </c>
      <c r="C20641" s="489" t="s">
        <v>2102</v>
      </c>
      <c r="D20641" s="489" t="s">
        <v>18538</v>
      </c>
    </row>
    <row r="20642" spans="1:4">
      <c r="A20642" s="489" t="str">
        <f t="shared" si="322"/>
        <v>2332601356介護予防訪問リハビリテーション</v>
      </c>
      <c r="B20642" s="489">
        <v>2332601356</v>
      </c>
      <c r="C20642" s="489" t="s">
        <v>2108</v>
      </c>
      <c r="D20642" s="489" t="s">
        <v>18539</v>
      </c>
    </row>
    <row r="20643" spans="1:4">
      <c r="A20643" s="489" t="str">
        <f t="shared" si="322"/>
        <v>2332601356介護予防訪問看護</v>
      </c>
      <c r="B20643" s="489">
        <v>2332601356</v>
      </c>
      <c r="C20643" s="489" t="s">
        <v>2103</v>
      </c>
      <c r="D20643" s="489" t="s">
        <v>18539</v>
      </c>
    </row>
    <row r="20644" spans="1:4">
      <c r="A20644" s="489" t="str">
        <f t="shared" si="322"/>
        <v>2332601356訪問リハビリテーション</v>
      </c>
      <c r="B20644" s="489">
        <v>2332601356</v>
      </c>
      <c r="C20644" s="489" t="s">
        <v>2104</v>
      </c>
      <c r="D20644" s="489" t="s">
        <v>18539</v>
      </c>
    </row>
    <row r="20645" spans="1:4">
      <c r="A20645" s="489" t="str">
        <f t="shared" si="322"/>
        <v>2332601356訪問看護</v>
      </c>
      <c r="B20645" s="489">
        <v>2332601356</v>
      </c>
      <c r="C20645" s="489" t="s">
        <v>2102</v>
      </c>
      <c r="D20645" s="489" t="s">
        <v>18539</v>
      </c>
    </row>
    <row r="20646" spans="1:4">
      <c r="A20646" s="489" t="str">
        <f t="shared" si="322"/>
        <v>2332601364介護予防訪問リハビリテーション</v>
      </c>
      <c r="B20646" s="489">
        <v>2332601364</v>
      </c>
      <c r="C20646" s="489" t="s">
        <v>2108</v>
      </c>
      <c r="D20646" s="489" t="s">
        <v>18540</v>
      </c>
    </row>
    <row r="20647" spans="1:4">
      <c r="A20647" s="489" t="str">
        <f t="shared" si="322"/>
        <v>2332601364介護予防訪問看護</v>
      </c>
      <c r="B20647" s="489">
        <v>2332601364</v>
      </c>
      <c r="C20647" s="489" t="s">
        <v>2103</v>
      </c>
      <c r="D20647" s="489" t="s">
        <v>18540</v>
      </c>
    </row>
    <row r="20648" spans="1:4">
      <c r="A20648" s="489" t="str">
        <f t="shared" si="322"/>
        <v>2332601364訪問リハビリテーション</v>
      </c>
      <c r="B20648" s="489">
        <v>2332601364</v>
      </c>
      <c r="C20648" s="489" t="s">
        <v>2104</v>
      </c>
      <c r="D20648" s="489" t="s">
        <v>18540</v>
      </c>
    </row>
    <row r="20649" spans="1:4">
      <c r="A20649" s="489" t="str">
        <f t="shared" si="322"/>
        <v>2332601364訪問看護</v>
      </c>
      <c r="B20649" s="489">
        <v>2332601364</v>
      </c>
      <c r="C20649" s="489" t="s">
        <v>2102</v>
      </c>
      <c r="D20649" s="489" t="s">
        <v>18540</v>
      </c>
    </row>
    <row r="20650" spans="1:4">
      <c r="A20650" s="489" t="str">
        <f t="shared" si="322"/>
        <v>2332601380介護予防訪問リハビリテーション</v>
      </c>
      <c r="B20650" s="489">
        <v>2332601380</v>
      </c>
      <c r="C20650" s="489" t="s">
        <v>2108</v>
      </c>
      <c r="D20650" s="489" t="s">
        <v>18541</v>
      </c>
    </row>
    <row r="20651" spans="1:4">
      <c r="A20651" s="489" t="str">
        <f t="shared" si="322"/>
        <v>2332601380介護予防訪問看護</v>
      </c>
      <c r="B20651" s="489">
        <v>2332601380</v>
      </c>
      <c r="C20651" s="489" t="s">
        <v>2103</v>
      </c>
      <c r="D20651" s="489" t="s">
        <v>18541</v>
      </c>
    </row>
    <row r="20652" spans="1:4">
      <c r="A20652" s="489" t="str">
        <f t="shared" si="322"/>
        <v>2332601380訪問リハビリテーション</v>
      </c>
      <c r="B20652" s="489">
        <v>2332601380</v>
      </c>
      <c r="C20652" s="489" t="s">
        <v>2104</v>
      </c>
      <c r="D20652" s="489" t="s">
        <v>18541</v>
      </c>
    </row>
    <row r="20653" spans="1:4">
      <c r="A20653" s="489" t="str">
        <f t="shared" si="322"/>
        <v>2332601380訪問看護</v>
      </c>
      <c r="B20653" s="489">
        <v>2332601380</v>
      </c>
      <c r="C20653" s="489" t="s">
        <v>2102</v>
      </c>
      <c r="D20653" s="489" t="s">
        <v>18541</v>
      </c>
    </row>
    <row r="20654" spans="1:4">
      <c r="A20654" s="489" t="str">
        <f t="shared" si="322"/>
        <v>2332601398介護予防訪問リハビリテーション</v>
      </c>
      <c r="B20654" s="489">
        <v>2332601398</v>
      </c>
      <c r="C20654" s="489" t="s">
        <v>2108</v>
      </c>
      <c r="D20654" s="489" t="s">
        <v>18542</v>
      </c>
    </row>
    <row r="20655" spans="1:4">
      <c r="A20655" s="489" t="str">
        <f t="shared" si="322"/>
        <v>2332601398介護予防訪問看護</v>
      </c>
      <c r="B20655" s="489">
        <v>2332601398</v>
      </c>
      <c r="C20655" s="489" t="s">
        <v>2103</v>
      </c>
      <c r="D20655" s="489" t="s">
        <v>18542</v>
      </c>
    </row>
    <row r="20656" spans="1:4">
      <c r="A20656" s="489" t="str">
        <f t="shared" si="322"/>
        <v>2332601398訪問リハビリテーション</v>
      </c>
      <c r="B20656" s="489">
        <v>2332601398</v>
      </c>
      <c r="C20656" s="489" t="s">
        <v>2104</v>
      </c>
      <c r="D20656" s="489" t="s">
        <v>18542</v>
      </c>
    </row>
    <row r="20657" spans="1:4">
      <c r="A20657" s="489" t="str">
        <f t="shared" si="322"/>
        <v>2332601398訪問看護</v>
      </c>
      <c r="B20657" s="489">
        <v>2332601398</v>
      </c>
      <c r="C20657" s="489" t="s">
        <v>2102</v>
      </c>
      <c r="D20657" s="489" t="s">
        <v>18542</v>
      </c>
    </row>
    <row r="20658" spans="1:4">
      <c r="A20658" s="489" t="str">
        <f t="shared" si="322"/>
        <v>2332601406介護予防訪問リハビリテーション</v>
      </c>
      <c r="B20658" s="489">
        <v>2332601406</v>
      </c>
      <c r="C20658" s="489" t="s">
        <v>2108</v>
      </c>
      <c r="D20658" s="489" t="s">
        <v>18543</v>
      </c>
    </row>
    <row r="20659" spans="1:4">
      <c r="A20659" s="489" t="str">
        <f t="shared" si="322"/>
        <v>2332601406介護予防訪問看護</v>
      </c>
      <c r="B20659" s="489">
        <v>2332601406</v>
      </c>
      <c r="C20659" s="489" t="s">
        <v>2103</v>
      </c>
      <c r="D20659" s="489" t="s">
        <v>18543</v>
      </c>
    </row>
    <row r="20660" spans="1:4">
      <c r="A20660" s="489" t="str">
        <f t="shared" si="322"/>
        <v>2332601406訪問リハビリテーション</v>
      </c>
      <c r="B20660" s="489">
        <v>2332601406</v>
      </c>
      <c r="C20660" s="489" t="s">
        <v>2104</v>
      </c>
      <c r="D20660" s="489" t="s">
        <v>18543</v>
      </c>
    </row>
    <row r="20661" spans="1:4">
      <c r="A20661" s="489" t="str">
        <f t="shared" si="322"/>
        <v>2332601406訪問看護</v>
      </c>
      <c r="B20661" s="489">
        <v>2332601406</v>
      </c>
      <c r="C20661" s="489" t="s">
        <v>2102</v>
      </c>
      <c r="D20661" s="489" t="s">
        <v>18543</v>
      </c>
    </row>
    <row r="20662" spans="1:4">
      <c r="A20662" s="489" t="str">
        <f t="shared" si="322"/>
        <v>2332601448介護予防訪問リハビリテーション</v>
      </c>
      <c r="B20662" s="489">
        <v>2332601448</v>
      </c>
      <c r="C20662" s="489" t="s">
        <v>2108</v>
      </c>
      <c r="D20662" s="489" t="s">
        <v>18544</v>
      </c>
    </row>
    <row r="20663" spans="1:4">
      <c r="A20663" s="489" t="str">
        <f t="shared" si="322"/>
        <v>2332601448介護予防訪問看護</v>
      </c>
      <c r="B20663" s="489">
        <v>2332601448</v>
      </c>
      <c r="C20663" s="489" t="s">
        <v>2103</v>
      </c>
      <c r="D20663" s="489" t="s">
        <v>18544</v>
      </c>
    </row>
    <row r="20664" spans="1:4">
      <c r="A20664" s="489" t="str">
        <f t="shared" si="322"/>
        <v>2332601448訪問リハビリテーション</v>
      </c>
      <c r="B20664" s="489">
        <v>2332601448</v>
      </c>
      <c r="C20664" s="489" t="s">
        <v>2104</v>
      </c>
      <c r="D20664" s="489" t="s">
        <v>18544</v>
      </c>
    </row>
    <row r="20665" spans="1:4">
      <c r="A20665" s="489" t="str">
        <f t="shared" si="322"/>
        <v>2332601448訪問看護</v>
      </c>
      <c r="B20665" s="489">
        <v>2332601448</v>
      </c>
      <c r="C20665" s="489" t="s">
        <v>2102</v>
      </c>
      <c r="D20665" s="489" t="s">
        <v>18544</v>
      </c>
    </row>
    <row r="20666" spans="1:4">
      <c r="A20666" s="489" t="str">
        <f t="shared" si="322"/>
        <v>2332601455介護予防訪問リハビリテーション</v>
      </c>
      <c r="B20666" s="489">
        <v>2332601455</v>
      </c>
      <c r="C20666" s="489" t="s">
        <v>2108</v>
      </c>
      <c r="D20666" s="489" t="s">
        <v>18545</v>
      </c>
    </row>
    <row r="20667" spans="1:4">
      <c r="A20667" s="489" t="str">
        <f t="shared" si="322"/>
        <v>2332601455介護予防訪問看護</v>
      </c>
      <c r="B20667" s="489">
        <v>2332601455</v>
      </c>
      <c r="C20667" s="489" t="s">
        <v>2103</v>
      </c>
      <c r="D20667" s="489" t="s">
        <v>18545</v>
      </c>
    </row>
    <row r="20668" spans="1:4">
      <c r="A20668" s="489" t="str">
        <f t="shared" si="322"/>
        <v>2332601455訪問リハビリテーション</v>
      </c>
      <c r="B20668" s="489">
        <v>2332601455</v>
      </c>
      <c r="C20668" s="489" t="s">
        <v>2104</v>
      </c>
      <c r="D20668" s="489" t="s">
        <v>18545</v>
      </c>
    </row>
    <row r="20669" spans="1:4">
      <c r="A20669" s="489" t="str">
        <f t="shared" si="322"/>
        <v>2332601455訪問看護</v>
      </c>
      <c r="B20669" s="489">
        <v>2332601455</v>
      </c>
      <c r="C20669" s="489" t="s">
        <v>2102</v>
      </c>
      <c r="D20669" s="489" t="s">
        <v>18545</v>
      </c>
    </row>
    <row r="20670" spans="1:4">
      <c r="A20670" s="489" t="str">
        <f t="shared" si="322"/>
        <v>2332601489介護予防訪問リハビリテーション</v>
      </c>
      <c r="B20670" s="489">
        <v>2332601489</v>
      </c>
      <c r="C20670" s="489" t="s">
        <v>2108</v>
      </c>
      <c r="D20670" s="489" t="s">
        <v>18546</v>
      </c>
    </row>
    <row r="20671" spans="1:4">
      <c r="A20671" s="489" t="str">
        <f t="shared" si="322"/>
        <v>2332601489介護予防訪問看護</v>
      </c>
      <c r="B20671" s="489">
        <v>2332601489</v>
      </c>
      <c r="C20671" s="489" t="s">
        <v>2103</v>
      </c>
      <c r="D20671" s="489" t="s">
        <v>18546</v>
      </c>
    </row>
    <row r="20672" spans="1:4">
      <c r="A20672" s="489" t="str">
        <f t="shared" si="322"/>
        <v>2332601489訪問リハビリテーション</v>
      </c>
      <c r="B20672" s="489">
        <v>2332601489</v>
      </c>
      <c r="C20672" s="489" t="s">
        <v>2104</v>
      </c>
      <c r="D20672" s="489" t="s">
        <v>18546</v>
      </c>
    </row>
    <row r="20673" spans="1:4">
      <c r="A20673" s="489" t="str">
        <f t="shared" si="322"/>
        <v>2332601489訪問看護</v>
      </c>
      <c r="B20673" s="489">
        <v>2332601489</v>
      </c>
      <c r="C20673" s="489" t="s">
        <v>2102</v>
      </c>
      <c r="D20673" s="489" t="s">
        <v>18546</v>
      </c>
    </row>
    <row r="20674" spans="1:4">
      <c r="A20674" s="489" t="str">
        <f t="shared" ref="A20674:A20737" si="323">B20674&amp;C20674</f>
        <v>2332602297介護予防訪問リハビリテーション</v>
      </c>
      <c r="B20674" s="489">
        <v>2332602297</v>
      </c>
      <c r="C20674" s="489" t="s">
        <v>2108</v>
      </c>
      <c r="D20674" s="489" t="s">
        <v>18547</v>
      </c>
    </row>
    <row r="20675" spans="1:4">
      <c r="A20675" s="489" t="str">
        <f t="shared" si="323"/>
        <v>2332602297介護予防訪問看護</v>
      </c>
      <c r="B20675" s="489">
        <v>2332602297</v>
      </c>
      <c r="C20675" s="489" t="s">
        <v>2103</v>
      </c>
      <c r="D20675" s="489" t="s">
        <v>18547</v>
      </c>
    </row>
    <row r="20676" spans="1:4">
      <c r="A20676" s="489" t="str">
        <f t="shared" si="323"/>
        <v>2332602297訪問リハビリテーション</v>
      </c>
      <c r="B20676" s="489">
        <v>2332602297</v>
      </c>
      <c r="C20676" s="489" t="s">
        <v>2104</v>
      </c>
      <c r="D20676" s="489" t="s">
        <v>18547</v>
      </c>
    </row>
    <row r="20677" spans="1:4">
      <c r="A20677" s="489" t="str">
        <f t="shared" si="323"/>
        <v>2332602297訪問看護</v>
      </c>
      <c r="B20677" s="489">
        <v>2332602297</v>
      </c>
      <c r="C20677" s="489" t="s">
        <v>2102</v>
      </c>
      <c r="D20677" s="489" t="s">
        <v>18547</v>
      </c>
    </row>
    <row r="20678" spans="1:4">
      <c r="A20678" s="489" t="str">
        <f t="shared" si="323"/>
        <v>2332602305介護予防訪問リハビリテーション</v>
      </c>
      <c r="B20678" s="489">
        <v>2332602305</v>
      </c>
      <c r="C20678" s="489" t="s">
        <v>2108</v>
      </c>
      <c r="D20678" s="489" t="s">
        <v>18541</v>
      </c>
    </row>
    <row r="20679" spans="1:4">
      <c r="A20679" s="489" t="str">
        <f t="shared" si="323"/>
        <v>2332602305介護予防訪問看護</v>
      </c>
      <c r="B20679" s="489">
        <v>2332602305</v>
      </c>
      <c r="C20679" s="489" t="s">
        <v>2103</v>
      </c>
      <c r="D20679" s="489" t="s">
        <v>18541</v>
      </c>
    </row>
    <row r="20680" spans="1:4">
      <c r="A20680" s="489" t="str">
        <f t="shared" si="323"/>
        <v>2332602305訪問リハビリテーション</v>
      </c>
      <c r="B20680" s="489">
        <v>2332602305</v>
      </c>
      <c r="C20680" s="489" t="s">
        <v>2104</v>
      </c>
      <c r="D20680" s="489" t="s">
        <v>18541</v>
      </c>
    </row>
    <row r="20681" spans="1:4">
      <c r="A20681" s="489" t="str">
        <f t="shared" si="323"/>
        <v>2332602305訪問看護</v>
      </c>
      <c r="B20681" s="489">
        <v>2332602305</v>
      </c>
      <c r="C20681" s="489" t="s">
        <v>2102</v>
      </c>
      <c r="D20681" s="489" t="s">
        <v>18541</v>
      </c>
    </row>
    <row r="20682" spans="1:4">
      <c r="A20682" s="489" t="str">
        <f t="shared" si="323"/>
        <v>2332602321介護予防訪問リハビリテーション</v>
      </c>
      <c r="B20682" s="489">
        <v>2332602321</v>
      </c>
      <c r="C20682" s="489" t="s">
        <v>2108</v>
      </c>
      <c r="D20682" s="489" t="s">
        <v>18548</v>
      </c>
    </row>
    <row r="20683" spans="1:4">
      <c r="A20683" s="489" t="str">
        <f t="shared" si="323"/>
        <v>2332602321介護予防訪問看護</v>
      </c>
      <c r="B20683" s="489">
        <v>2332602321</v>
      </c>
      <c r="C20683" s="489" t="s">
        <v>2103</v>
      </c>
      <c r="D20683" s="489" t="s">
        <v>18548</v>
      </c>
    </row>
    <row r="20684" spans="1:4">
      <c r="A20684" s="489" t="str">
        <f t="shared" si="323"/>
        <v>2332602321訪問リハビリテーション</v>
      </c>
      <c r="B20684" s="489">
        <v>2332602321</v>
      </c>
      <c r="C20684" s="489" t="s">
        <v>2104</v>
      </c>
      <c r="D20684" s="489" t="s">
        <v>18548</v>
      </c>
    </row>
    <row r="20685" spans="1:4">
      <c r="A20685" s="489" t="str">
        <f t="shared" si="323"/>
        <v>2332602321訪問看護</v>
      </c>
      <c r="B20685" s="489">
        <v>2332602321</v>
      </c>
      <c r="C20685" s="489" t="s">
        <v>2102</v>
      </c>
      <c r="D20685" s="489" t="s">
        <v>18548</v>
      </c>
    </row>
    <row r="20686" spans="1:4">
      <c r="A20686" s="489" t="str">
        <f t="shared" si="323"/>
        <v>2332602339介護予防訪問リハビリテーション</v>
      </c>
      <c r="B20686" s="489">
        <v>2332602339</v>
      </c>
      <c r="C20686" s="489" t="s">
        <v>2108</v>
      </c>
      <c r="D20686" s="489" t="s">
        <v>18549</v>
      </c>
    </row>
    <row r="20687" spans="1:4">
      <c r="A20687" s="489" t="str">
        <f t="shared" si="323"/>
        <v>2332602339介護予防訪問看護</v>
      </c>
      <c r="B20687" s="489">
        <v>2332602339</v>
      </c>
      <c r="C20687" s="489" t="s">
        <v>2103</v>
      </c>
      <c r="D20687" s="489" t="s">
        <v>18549</v>
      </c>
    </row>
    <row r="20688" spans="1:4">
      <c r="A20688" s="489" t="str">
        <f t="shared" si="323"/>
        <v>2332602339訪問リハビリテーション</v>
      </c>
      <c r="B20688" s="489">
        <v>2332602339</v>
      </c>
      <c r="C20688" s="489" t="s">
        <v>2104</v>
      </c>
      <c r="D20688" s="489" t="s">
        <v>18549</v>
      </c>
    </row>
    <row r="20689" spans="1:4">
      <c r="A20689" s="489" t="str">
        <f t="shared" si="323"/>
        <v>2332602339訪問看護</v>
      </c>
      <c r="B20689" s="489">
        <v>2332602339</v>
      </c>
      <c r="C20689" s="489" t="s">
        <v>2102</v>
      </c>
      <c r="D20689" s="489" t="s">
        <v>18549</v>
      </c>
    </row>
    <row r="20690" spans="1:4">
      <c r="A20690" s="489" t="str">
        <f t="shared" si="323"/>
        <v>2332602354介護予防訪問リハビリテーション</v>
      </c>
      <c r="B20690" s="489">
        <v>2332602354</v>
      </c>
      <c r="C20690" s="489" t="s">
        <v>2108</v>
      </c>
      <c r="D20690" s="489" t="s">
        <v>18550</v>
      </c>
    </row>
    <row r="20691" spans="1:4">
      <c r="A20691" s="489" t="str">
        <f t="shared" si="323"/>
        <v>2332602354介護予防訪問看護</v>
      </c>
      <c r="B20691" s="489">
        <v>2332602354</v>
      </c>
      <c r="C20691" s="489" t="s">
        <v>2103</v>
      </c>
      <c r="D20691" s="489" t="s">
        <v>18550</v>
      </c>
    </row>
    <row r="20692" spans="1:4">
      <c r="A20692" s="489" t="str">
        <f t="shared" si="323"/>
        <v>2332602354訪問リハビリテーション</v>
      </c>
      <c r="B20692" s="489">
        <v>2332602354</v>
      </c>
      <c r="C20692" s="489" t="s">
        <v>2104</v>
      </c>
      <c r="D20692" s="489" t="s">
        <v>18550</v>
      </c>
    </row>
    <row r="20693" spans="1:4">
      <c r="A20693" s="489" t="str">
        <f t="shared" si="323"/>
        <v>2332602354訪問看護</v>
      </c>
      <c r="B20693" s="489">
        <v>2332602354</v>
      </c>
      <c r="C20693" s="489" t="s">
        <v>2102</v>
      </c>
      <c r="D20693" s="489" t="s">
        <v>18550</v>
      </c>
    </row>
    <row r="20694" spans="1:4">
      <c r="A20694" s="489" t="str">
        <f t="shared" si="323"/>
        <v>2332602362介護予防訪問リハビリテーション</v>
      </c>
      <c r="B20694" s="489">
        <v>2332602362</v>
      </c>
      <c r="C20694" s="489" t="s">
        <v>2108</v>
      </c>
      <c r="D20694" s="489" t="s">
        <v>18551</v>
      </c>
    </row>
    <row r="20695" spans="1:4">
      <c r="A20695" s="489" t="str">
        <f t="shared" si="323"/>
        <v>2332602362介護予防訪問看護</v>
      </c>
      <c r="B20695" s="489">
        <v>2332602362</v>
      </c>
      <c r="C20695" s="489" t="s">
        <v>2103</v>
      </c>
      <c r="D20695" s="489" t="s">
        <v>18551</v>
      </c>
    </row>
    <row r="20696" spans="1:4">
      <c r="A20696" s="489" t="str">
        <f t="shared" si="323"/>
        <v>2332602362訪問リハビリテーション</v>
      </c>
      <c r="B20696" s="489">
        <v>2332602362</v>
      </c>
      <c r="C20696" s="489" t="s">
        <v>2104</v>
      </c>
      <c r="D20696" s="489" t="s">
        <v>18551</v>
      </c>
    </row>
    <row r="20697" spans="1:4">
      <c r="A20697" s="489" t="str">
        <f t="shared" si="323"/>
        <v>2332602362訪問看護</v>
      </c>
      <c r="B20697" s="489">
        <v>2332602362</v>
      </c>
      <c r="C20697" s="489" t="s">
        <v>2102</v>
      </c>
      <c r="D20697" s="489" t="s">
        <v>18551</v>
      </c>
    </row>
    <row r="20698" spans="1:4">
      <c r="A20698" s="489" t="str">
        <f t="shared" si="323"/>
        <v>2332602370介護予防訪問リハビリテーション</v>
      </c>
      <c r="B20698" s="489">
        <v>2332602370</v>
      </c>
      <c r="C20698" s="489" t="s">
        <v>2108</v>
      </c>
      <c r="D20698" s="489" t="s">
        <v>18552</v>
      </c>
    </row>
    <row r="20699" spans="1:4">
      <c r="A20699" s="489" t="str">
        <f t="shared" si="323"/>
        <v>2332602370介護予防訪問看護</v>
      </c>
      <c r="B20699" s="489">
        <v>2332602370</v>
      </c>
      <c r="C20699" s="489" t="s">
        <v>2103</v>
      </c>
      <c r="D20699" s="489" t="s">
        <v>18552</v>
      </c>
    </row>
    <row r="20700" spans="1:4">
      <c r="A20700" s="489" t="str">
        <f t="shared" si="323"/>
        <v>2332602370訪問リハビリテーション</v>
      </c>
      <c r="B20700" s="489">
        <v>2332602370</v>
      </c>
      <c r="C20700" s="489" t="s">
        <v>2104</v>
      </c>
      <c r="D20700" s="489" t="s">
        <v>18552</v>
      </c>
    </row>
    <row r="20701" spans="1:4">
      <c r="A20701" s="489" t="str">
        <f t="shared" si="323"/>
        <v>2332602370訪問看護</v>
      </c>
      <c r="B20701" s="489">
        <v>2332602370</v>
      </c>
      <c r="C20701" s="489" t="s">
        <v>2102</v>
      </c>
      <c r="D20701" s="489" t="s">
        <v>18552</v>
      </c>
    </row>
    <row r="20702" spans="1:4">
      <c r="A20702" s="489" t="str">
        <f t="shared" si="323"/>
        <v>2332602388介護予防訪問リハビリテーション</v>
      </c>
      <c r="B20702" s="489">
        <v>2332602388</v>
      </c>
      <c r="C20702" s="489" t="s">
        <v>2108</v>
      </c>
      <c r="D20702" s="489" t="s">
        <v>18553</v>
      </c>
    </row>
    <row r="20703" spans="1:4">
      <c r="A20703" s="489" t="str">
        <f t="shared" si="323"/>
        <v>2332602388介護予防訪問看護</v>
      </c>
      <c r="B20703" s="489">
        <v>2332602388</v>
      </c>
      <c r="C20703" s="489" t="s">
        <v>2103</v>
      </c>
      <c r="D20703" s="489" t="s">
        <v>18553</v>
      </c>
    </row>
    <row r="20704" spans="1:4">
      <c r="A20704" s="489" t="str">
        <f t="shared" si="323"/>
        <v>2332602388訪問リハビリテーション</v>
      </c>
      <c r="B20704" s="489">
        <v>2332602388</v>
      </c>
      <c r="C20704" s="489" t="s">
        <v>2104</v>
      </c>
      <c r="D20704" s="489" t="s">
        <v>18553</v>
      </c>
    </row>
    <row r="20705" spans="1:4">
      <c r="A20705" s="489" t="str">
        <f t="shared" si="323"/>
        <v>2332602388訪問看護</v>
      </c>
      <c r="B20705" s="489">
        <v>2332602388</v>
      </c>
      <c r="C20705" s="489" t="s">
        <v>2102</v>
      </c>
      <c r="D20705" s="489" t="s">
        <v>18553</v>
      </c>
    </row>
    <row r="20706" spans="1:4">
      <c r="A20706" s="489" t="str">
        <f t="shared" si="323"/>
        <v>2332602412介護予防訪問リハビリテーション</v>
      </c>
      <c r="B20706" s="489">
        <v>2332602412</v>
      </c>
      <c r="C20706" s="489" t="s">
        <v>2108</v>
      </c>
      <c r="D20706" s="489" t="s">
        <v>18554</v>
      </c>
    </row>
    <row r="20707" spans="1:4">
      <c r="A20707" s="489" t="str">
        <f t="shared" si="323"/>
        <v>2332602412介護予防訪問看護</v>
      </c>
      <c r="B20707" s="489">
        <v>2332602412</v>
      </c>
      <c r="C20707" s="489" t="s">
        <v>2103</v>
      </c>
      <c r="D20707" s="489" t="s">
        <v>18554</v>
      </c>
    </row>
    <row r="20708" spans="1:4">
      <c r="A20708" s="489" t="str">
        <f t="shared" si="323"/>
        <v>2332602412訪問リハビリテーション</v>
      </c>
      <c r="B20708" s="489">
        <v>2332602412</v>
      </c>
      <c r="C20708" s="489" t="s">
        <v>2104</v>
      </c>
      <c r="D20708" s="489" t="s">
        <v>18554</v>
      </c>
    </row>
    <row r="20709" spans="1:4">
      <c r="A20709" s="489" t="str">
        <f t="shared" si="323"/>
        <v>2332602412訪問看護</v>
      </c>
      <c r="B20709" s="489">
        <v>2332602412</v>
      </c>
      <c r="C20709" s="489" t="s">
        <v>2102</v>
      </c>
      <c r="D20709" s="489" t="s">
        <v>18554</v>
      </c>
    </row>
    <row r="20710" spans="1:4">
      <c r="A20710" s="489" t="str">
        <f t="shared" si="323"/>
        <v>2332602420介護予防訪問リハビリテーション</v>
      </c>
      <c r="B20710" s="489">
        <v>2332602420</v>
      </c>
      <c r="C20710" s="489" t="s">
        <v>2108</v>
      </c>
      <c r="D20710" s="489" t="s">
        <v>18555</v>
      </c>
    </row>
    <row r="20711" spans="1:4">
      <c r="A20711" s="489" t="str">
        <f t="shared" si="323"/>
        <v>2332602420介護予防訪問看護</v>
      </c>
      <c r="B20711" s="489">
        <v>2332602420</v>
      </c>
      <c r="C20711" s="489" t="s">
        <v>2103</v>
      </c>
      <c r="D20711" s="489" t="s">
        <v>18555</v>
      </c>
    </row>
    <row r="20712" spans="1:4">
      <c r="A20712" s="489" t="str">
        <f t="shared" si="323"/>
        <v>2332602420訪問リハビリテーション</v>
      </c>
      <c r="B20712" s="489">
        <v>2332602420</v>
      </c>
      <c r="C20712" s="489" t="s">
        <v>2104</v>
      </c>
      <c r="D20712" s="489" t="s">
        <v>18555</v>
      </c>
    </row>
    <row r="20713" spans="1:4">
      <c r="A20713" s="489" t="str">
        <f t="shared" si="323"/>
        <v>2332602420訪問看護</v>
      </c>
      <c r="B20713" s="489">
        <v>2332602420</v>
      </c>
      <c r="C20713" s="489" t="s">
        <v>2102</v>
      </c>
      <c r="D20713" s="489" t="s">
        <v>18555</v>
      </c>
    </row>
    <row r="20714" spans="1:4">
      <c r="A20714" s="489" t="str">
        <f t="shared" si="323"/>
        <v>2332602438介護予防訪問リハビリテーション</v>
      </c>
      <c r="B20714" s="489">
        <v>2332602438</v>
      </c>
      <c r="C20714" s="489" t="s">
        <v>2108</v>
      </c>
      <c r="D20714" s="489" t="s">
        <v>18556</v>
      </c>
    </row>
    <row r="20715" spans="1:4">
      <c r="A20715" s="489" t="str">
        <f t="shared" si="323"/>
        <v>2332602438介護予防訪問看護</v>
      </c>
      <c r="B20715" s="489">
        <v>2332602438</v>
      </c>
      <c r="C20715" s="489" t="s">
        <v>2103</v>
      </c>
      <c r="D20715" s="489" t="s">
        <v>18556</v>
      </c>
    </row>
    <row r="20716" spans="1:4">
      <c r="A20716" s="489" t="str">
        <f t="shared" si="323"/>
        <v>2332602438訪問リハビリテーション</v>
      </c>
      <c r="B20716" s="489">
        <v>2332602438</v>
      </c>
      <c r="C20716" s="489" t="s">
        <v>2104</v>
      </c>
      <c r="D20716" s="489" t="s">
        <v>18556</v>
      </c>
    </row>
    <row r="20717" spans="1:4">
      <c r="A20717" s="489" t="str">
        <f t="shared" si="323"/>
        <v>2332602438訪問看護</v>
      </c>
      <c r="B20717" s="489">
        <v>2332602438</v>
      </c>
      <c r="C20717" s="489" t="s">
        <v>2102</v>
      </c>
      <c r="D20717" s="489" t="s">
        <v>18556</v>
      </c>
    </row>
    <row r="20718" spans="1:4">
      <c r="A20718" s="489" t="str">
        <f t="shared" si="323"/>
        <v>2332602446介護予防訪問リハビリテーション</v>
      </c>
      <c r="B20718" s="489">
        <v>2332602446</v>
      </c>
      <c r="C20718" s="489" t="s">
        <v>2108</v>
      </c>
      <c r="D20718" s="489" t="s">
        <v>18557</v>
      </c>
    </row>
    <row r="20719" spans="1:4">
      <c r="A20719" s="489" t="str">
        <f t="shared" si="323"/>
        <v>2332602446介護予防訪問看護</v>
      </c>
      <c r="B20719" s="489">
        <v>2332602446</v>
      </c>
      <c r="C20719" s="489" t="s">
        <v>2103</v>
      </c>
      <c r="D20719" s="489" t="s">
        <v>18557</v>
      </c>
    </row>
    <row r="20720" spans="1:4">
      <c r="A20720" s="489" t="str">
        <f t="shared" si="323"/>
        <v>2332602446訪問リハビリテーション</v>
      </c>
      <c r="B20720" s="489">
        <v>2332602446</v>
      </c>
      <c r="C20720" s="489" t="s">
        <v>2104</v>
      </c>
      <c r="D20720" s="489" t="s">
        <v>18557</v>
      </c>
    </row>
    <row r="20721" spans="1:4">
      <c r="A20721" s="489" t="str">
        <f t="shared" si="323"/>
        <v>2332602446訪問看護</v>
      </c>
      <c r="B20721" s="489">
        <v>2332602446</v>
      </c>
      <c r="C20721" s="489" t="s">
        <v>2102</v>
      </c>
      <c r="D20721" s="489" t="s">
        <v>18557</v>
      </c>
    </row>
    <row r="20722" spans="1:4">
      <c r="A20722" s="489" t="str">
        <f t="shared" si="323"/>
        <v>2332612031介護予防訪問リハビリテーション</v>
      </c>
      <c r="B20722" s="489">
        <v>2332612031</v>
      </c>
      <c r="C20722" s="489" t="s">
        <v>2108</v>
      </c>
      <c r="D20722" s="489" t="s">
        <v>16532</v>
      </c>
    </row>
    <row r="20723" spans="1:4">
      <c r="A20723" s="489" t="str">
        <f t="shared" si="323"/>
        <v>2332612031介護予防訪問看護</v>
      </c>
      <c r="B20723" s="489">
        <v>2332612031</v>
      </c>
      <c r="C20723" s="489" t="s">
        <v>2103</v>
      </c>
      <c r="D20723" s="489" t="s">
        <v>16532</v>
      </c>
    </row>
    <row r="20724" spans="1:4">
      <c r="A20724" s="489" t="str">
        <f t="shared" si="323"/>
        <v>2332612031訪問リハビリテーション</v>
      </c>
      <c r="B20724" s="489">
        <v>2332612031</v>
      </c>
      <c r="C20724" s="489" t="s">
        <v>2104</v>
      </c>
      <c r="D20724" s="489" t="s">
        <v>16532</v>
      </c>
    </row>
    <row r="20725" spans="1:4">
      <c r="A20725" s="489" t="str">
        <f t="shared" si="323"/>
        <v>2332612031訪問看護</v>
      </c>
      <c r="B20725" s="489">
        <v>2332612031</v>
      </c>
      <c r="C20725" s="489" t="s">
        <v>2102</v>
      </c>
      <c r="D20725" s="489" t="s">
        <v>16532</v>
      </c>
    </row>
    <row r="20726" spans="1:4">
      <c r="A20726" s="489" t="str">
        <f t="shared" si="323"/>
        <v>2332700513介護予防訪問リハビリテーション</v>
      </c>
      <c r="B20726" s="489">
        <v>2332700513</v>
      </c>
      <c r="C20726" s="489" t="s">
        <v>2108</v>
      </c>
      <c r="D20726" s="489" t="s">
        <v>18558</v>
      </c>
    </row>
    <row r="20727" spans="1:4">
      <c r="A20727" s="489" t="str">
        <f t="shared" si="323"/>
        <v>2332700513介護予防訪問看護</v>
      </c>
      <c r="B20727" s="489">
        <v>2332700513</v>
      </c>
      <c r="C20727" s="489" t="s">
        <v>2103</v>
      </c>
      <c r="D20727" s="489" t="s">
        <v>18558</v>
      </c>
    </row>
    <row r="20728" spans="1:4">
      <c r="A20728" s="489" t="str">
        <f t="shared" si="323"/>
        <v>2332700513訪問リハビリテーション</v>
      </c>
      <c r="B20728" s="489">
        <v>2332700513</v>
      </c>
      <c r="C20728" s="489" t="s">
        <v>2104</v>
      </c>
      <c r="D20728" s="489" t="s">
        <v>18558</v>
      </c>
    </row>
    <row r="20729" spans="1:4">
      <c r="A20729" s="489" t="str">
        <f t="shared" si="323"/>
        <v>2332700513訪問看護</v>
      </c>
      <c r="B20729" s="489">
        <v>2332700513</v>
      </c>
      <c r="C20729" s="489" t="s">
        <v>2102</v>
      </c>
      <c r="D20729" s="489" t="s">
        <v>18558</v>
      </c>
    </row>
    <row r="20730" spans="1:4">
      <c r="A20730" s="489" t="str">
        <f t="shared" si="323"/>
        <v>2332700521介護予防訪問リハビリテーション</v>
      </c>
      <c r="B20730" s="489">
        <v>2332700521</v>
      </c>
      <c r="C20730" s="489" t="s">
        <v>2108</v>
      </c>
      <c r="D20730" s="489" t="s">
        <v>18559</v>
      </c>
    </row>
    <row r="20731" spans="1:4">
      <c r="A20731" s="489" t="str">
        <f t="shared" si="323"/>
        <v>2332700521介護予防訪問看護</v>
      </c>
      <c r="B20731" s="489">
        <v>2332700521</v>
      </c>
      <c r="C20731" s="489" t="s">
        <v>2103</v>
      </c>
      <c r="D20731" s="489" t="s">
        <v>18559</v>
      </c>
    </row>
    <row r="20732" spans="1:4">
      <c r="A20732" s="489" t="str">
        <f t="shared" si="323"/>
        <v>2332700521訪問リハビリテーション</v>
      </c>
      <c r="B20732" s="489">
        <v>2332700521</v>
      </c>
      <c r="C20732" s="489" t="s">
        <v>2104</v>
      </c>
      <c r="D20732" s="489" t="s">
        <v>18559</v>
      </c>
    </row>
    <row r="20733" spans="1:4">
      <c r="A20733" s="489" t="str">
        <f t="shared" si="323"/>
        <v>2332700521訪問看護</v>
      </c>
      <c r="B20733" s="489">
        <v>2332700521</v>
      </c>
      <c r="C20733" s="489" t="s">
        <v>2102</v>
      </c>
      <c r="D20733" s="489" t="s">
        <v>18559</v>
      </c>
    </row>
    <row r="20734" spans="1:4">
      <c r="A20734" s="489" t="str">
        <f t="shared" si="323"/>
        <v>2332700539介護予防訪問リハビリテーション</v>
      </c>
      <c r="B20734" s="489">
        <v>2332700539</v>
      </c>
      <c r="C20734" s="489" t="s">
        <v>2108</v>
      </c>
      <c r="D20734" s="489" t="s">
        <v>18560</v>
      </c>
    </row>
    <row r="20735" spans="1:4">
      <c r="A20735" s="489" t="str">
        <f t="shared" si="323"/>
        <v>2332700539介護予防訪問看護</v>
      </c>
      <c r="B20735" s="489">
        <v>2332700539</v>
      </c>
      <c r="C20735" s="489" t="s">
        <v>2103</v>
      </c>
      <c r="D20735" s="489" t="s">
        <v>18560</v>
      </c>
    </row>
    <row r="20736" spans="1:4">
      <c r="A20736" s="489" t="str">
        <f t="shared" si="323"/>
        <v>2332700539訪問リハビリテーション</v>
      </c>
      <c r="B20736" s="489">
        <v>2332700539</v>
      </c>
      <c r="C20736" s="489" t="s">
        <v>2104</v>
      </c>
      <c r="D20736" s="489" t="s">
        <v>18560</v>
      </c>
    </row>
    <row r="20737" spans="1:4">
      <c r="A20737" s="489" t="str">
        <f t="shared" si="323"/>
        <v>2332700539訪問看護</v>
      </c>
      <c r="B20737" s="489">
        <v>2332700539</v>
      </c>
      <c r="C20737" s="489" t="s">
        <v>2102</v>
      </c>
      <c r="D20737" s="489" t="s">
        <v>18560</v>
      </c>
    </row>
    <row r="20738" spans="1:4">
      <c r="A20738" s="489" t="str">
        <f t="shared" ref="A20738:A20801" si="324">B20738&amp;C20738</f>
        <v>2332700547介護予防訪問リハビリテーション</v>
      </c>
      <c r="B20738" s="489">
        <v>2332700547</v>
      </c>
      <c r="C20738" s="489" t="s">
        <v>2108</v>
      </c>
      <c r="D20738" s="489" t="s">
        <v>18561</v>
      </c>
    </row>
    <row r="20739" spans="1:4">
      <c r="A20739" s="489" t="str">
        <f t="shared" si="324"/>
        <v>2332700547介護予防訪問看護</v>
      </c>
      <c r="B20739" s="489">
        <v>2332700547</v>
      </c>
      <c r="C20739" s="489" t="s">
        <v>2103</v>
      </c>
      <c r="D20739" s="489" t="s">
        <v>18561</v>
      </c>
    </row>
    <row r="20740" spans="1:4">
      <c r="A20740" s="489" t="str">
        <f t="shared" si="324"/>
        <v>2332700547訪問リハビリテーション</v>
      </c>
      <c r="B20740" s="489">
        <v>2332700547</v>
      </c>
      <c r="C20740" s="489" t="s">
        <v>2104</v>
      </c>
      <c r="D20740" s="489" t="s">
        <v>18561</v>
      </c>
    </row>
    <row r="20741" spans="1:4">
      <c r="A20741" s="489" t="str">
        <f t="shared" si="324"/>
        <v>2332700547訪問看護</v>
      </c>
      <c r="B20741" s="489">
        <v>2332700547</v>
      </c>
      <c r="C20741" s="489" t="s">
        <v>2102</v>
      </c>
      <c r="D20741" s="489" t="s">
        <v>18561</v>
      </c>
    </row>
    <row r="20742" spans="1:4">
      <c r="A20742" s="489" t="str">
        <f t="shared" si="324"/>
        <v>2332700570介護予防訪問リハビリテーション</v>
      </c>
      <c r="B20742" s="489">
        <v>2332700570</v>
      </c>
      <c r="C20742" s="489" t="s">
        <v>2108</v>
      </c>
      <c r="D20742" s="489" t="s">
        <v>18562</v>
      </c>
    </row>
    <row r="20743" spans="1:4">
      <c r="A20743" s="489" t="str">
        <f t="shared" si="324"/>
        <v>2332700570介護予防訪問看護</v>
      </c>
      <c r="B20743" s="489">
        <v>2332700570</v>
      </c>
      <c r="C20743" s="489" t="s">
        <v>2103</v>
      </c>
      <c r="D20743" s="489" t="s">
        <v>18562</v>
      </c>
    </row>
    <row r="20744" spans="1:4">
      <c r="A20744" s="489" t="str">
        <f t="shared" si="324"/>
        <v>2332700570訪問リハビリテーション</v>
      </c>
      <c r="B20744" s="489">
        <v>2332700570</v>
      </c>
      <c r="C20744" s="489" t="s">
        <v>2104</v>
      </c>
      <c r="D20744" s="489" t="s">
        <v>18562</v>
      </c>
    </row>
    <row r="20745" spans="1:4">
      <c r="A20745" s="489" t="str">
        <f t="shared" si="324"/>
        <v>2332700570訪問看護</v>
      </c>
      <c r="B20745" s="489">
        <v>2332700570</v>
      </c>
      <c r="C20745" s="489" t="s">
        <v>2102</v>
      </c>
      <c r="D20745" s="489" t="s">
        <v>18562</v>
      </c>
    </row>
    <row r="20746" spans="1:4">
      <c r="A20746" s="489" t="str">
        <f t="shared" si="324"/>
        <v>2332700612介護予防訪問リハビリテーション</v>
      </c>
      <c r="B20746" s="489">
        <v>2332700612</v>
      </c>
      <c r="C20746" s="489" t="s">
        <v>2108</v>
      </c>
      <c r="D20746" s="489" t="s">
        <v>18563</v>
      </c>
    </row>
    <row r="20747" spans="1:4">
      <c r="A20747" s="489" t="str">
        <f t="shared" si="324"/>
        <v>2332700612介護予防訪問看護</v>
      </c>
      <c r="B20747" s="489">
        <v>2332700612</v>
      </c>
      <c r="C20747" s="489" t="s">
        <v>2103</v>
      </c>
      <c r="D20747" s="489" t="s">
        <v>18563</v>
      </c>
    </row>
    <row r="20748" spans="1:4">
      <c r="A20748" s="489" t="str">
        <f t="shared" si="324"/>
        <v>2332700612訪問リハビリテーション</v>
      </c>
      <c r="B20748" s="489">
        <v>2332700612</v>
      </c>
      <c r="C20748" s="489" t="s">
        <v>2104</v>
      </c>
      <c r="D20748" s="489" t="s">
        <v>18563</v>
      </c>
    </row>
    <row r="20749" spans="1:4">
      <c r="A20749" s="489" t="str">
        <f t="shared" si="324"/>
        <v>2332700612訪問看護</v>
      </c>
      <c r="B20749" s="489">
        <v>2332700612</v>
      </c>
      <c r="C20749" s="489" t="s">
        <v>2102</v>
      </c>
      <c r="D20749" s="489" t="s">
        <v>18563</v>
      </c>
    </row>
    <row r="20750" spans="1:4">
      <c r="A20750" s="489" t="str">
        <f t="shared" si="324"/>
        <v>2332700620介護予防訪問リハビリテーション</v>
      </c>
      <c r="B20750" s="489">
        <v>2332700620</v>
      </c>
      <c r="C20750" s="489" t="s">
        <v>2108</v>
      </c>
      <c r="D20750" s="489" t="s">
        <v>18564</v>
      </c>
    </row>
    <row r="20751" spans="1:4">
      <c r="A20751" s="489" t="str">
        <f t="shared" si="324"/>
        <v>2332700620介護予防訪問看護</v>
      </c>
      <c r="B20751" s="489">
        <v>2332700620</v>
      </c>
      <c r="C20751" s="489" t="s">
        <v>2103</v>
      </c>
      <c r="D20751" s="489" t="s">
        <v>18564</v>
      </c>
    </row>
    <row r="20752" spans="1:4">
      <c r="A20752" s="489" t="str">
        <f t="shared" si="324"/>
        <v>2332700620訪問リハビリテーション</v>
      </c>
      <c r="B20752" s="489">
        <v>2332700620</v>
      </c>
      <c r="C20752" s="489" t="s">
        <v>2104</v>
      </c>
      <c r="D20752" s="489" t="s">
        <v>18564</v>
      </c>
    </row>
    <row r="20753" spans="1:4">
      <c r="A20753" s="489" t="str">
        <f t="shared" si="324"/>
        <v>2332700620訪問看護</v>
      </c>
      <c r="B20753" s="489">
        <v>2332700620</v>
      </c>
      <c r="C20753" s="489" t="s">
        <v>2102</v>
      </c>
      <c r="D20753" s="489" t="s">
        <v>18564</v>
      </c>
    </row>
    <row r="20754" spans="1:4">
      <c r="A20754" s="489" t="str">
        <f t="shared" si="324"/>
        <v>2332700638介護予防訪問リハビリテーション</v>
      </c>
      <c r="B20754" s="489">
        <v>2332700638</v>
      </c>
      <c r="C20754" s="489" t="s">
        <v>2108</v>
      </c>
      <c r="D20754" s="489" t="s">
        <v>18565</v>
      </c>
    </row>
    <row r="20755" spans="1:4">
      <c r="A20755" s="489" t="str">
        <f t="shared" si="324"/>
        <v>2332700638介護予防訪問看護</v>
      </c>
      <c r="B20755" s="489">
        <v>2332700638</v>
      </c>
      <c r="C20755" s="489" t="s">
        <v>2103</v>
      </c>
      <c r="D20755" s="489" t="s">
        <v>18565</v>
      </c>
    </row>
    <row r="20756" spans="1:4">
      <c r="A20756" s="489" t="str">
        <f t="shared" si="324"/>
        <v>2332700638訪問リハビリテーション</v>
      </c>
      <c r="B20756" s="489">
        <v>2332700638</v>
      </c>
      <c r="C20756" s="489" t="s">
        <v>2104</v>
      </c>
      <c r="D20756" s="489" t="s">
        <v>18565</v>
      </c>
    </row>
    <row r="20757" spans="1:4">
      <c r="A20757" s="489" t="str">
        <f t="shared" si="324"/>
        <v>2332700638訪問看護</v>
      </c>
      <c r="B20757" s="489">
        <v>2332700638</v>
      </c>
      <c r="C20757" s="489" t="s">
        <v>2102</v>
      </c>
      <c r="D20757" s="489" t="s">
        <v>18565</v>
      </c>
    </row>
    <row r="20758" spans="1:4">
      <c r="A20758" s="489" t="str">
        <f t="shared" si="324"/>
        <v>2332700646介護予防訪問リハビリテーション</v>
      </c>
      <c r="B20758" s="489">
        <v>2332700646</v>
      </c>
      <c r="C20758" s="489" t="s">
        <v>2108</v>
      </c>
      <c r="D20758" s="489" t="s">
        <v>18566</v>
      </c>
    </row>
    <row r="20759" spans="1:4">
      <c r="A20759" s="489" t="str">
        <f t="shared" si="324"/>
        <v>2332700646介護予防訪問看護</v>
      </c>
      <c r="B20759" s="489">
        <v>2332700646</v>
      </c>
      <c r="C20759" s="489" t="s">
        <v>2103</v>
      </c>
      <c r="D20759" s="489" t="s">
        <v>18566</v>
      </c>
    </row>
    <row r="20760" spans="1:4">
      <c r="A20760" s="489" t="str">
        <f t="shared" si="324"/>
        <v>2332700646訪問リハビリテーション</v>
      </c>
      <c r="B20760" s="489">
        <v>2332700646</v>
      </c>
      <c r="C20760" s="489" t="s">
        <v>2104</v>
      </c>
      <c r="D20760" s="489" t="s">
        <v>18566</v>
      </c>
    </row>
    <row r="20761" spans="1:4">
      <c r="A20761" s="489" t="str">
        <f t="shared" si="324"/>
        <v>2332700646訪問看護</v>
      </c>
      <c r="B20761" s="489">
        <v>2332700646</v>
      </c>
      <c r="C20761" s="489" t="s">
        <v>2102</v>
      </c>
      <c r="D20761" s="489" t="s">
        <v>18566</v>
      </c>
    </row>
    <row r="20762" spans="1:4">
      <c r="A20762" s="489" t="str">
        <f t="shared" si="324"/>
        <v>2332700653介護予防訪問リハビリテーション</v>
      </c>
      <c r="B20762" s="489">
        <v>2332700653</v>
      </c>
      <c r="C20762" s="489" t="s">
        <v>2108</v>
      </c>
      <c r="D20762" s="489" t="s">
        <v>18567</v>
      </c>
    </row>
    <row r="20763" spans="1:4">
      <c r="A20763" s="489" t="str">
        <f t="shared" si="324"/>
        <v>2332700653介護予防訪問看護</v>
      </c>
      <c r="B20763" s="489">
        <v>2332700653</v>
      </c>
      <c r="C20763" s="489" t="s">
        <v>2103</v>
      </c>
      <c r="D20763" s="489" t="s">
        <v>18567</v>
      </c>
    </row>
    <row r="20764" spans="1:4">
      <c r="A20764" s="489" t="str">
        <f t="shared" si="324"/>
        <v>2332700653訪問リハビリテーション</v>
      </c>
      <c r="B20764" s="489">
        <v>2332700653</v>
      </c>
      <c r="C20764" s="489" t="s">
        <v>2104</v>
      </c>
      <c r="D20764" s="489" t="s">
        <v>18567</v>
      </c>
    </row>
    <row r="20765" spans="1:4">
      <c r="A20765" s="489" t="str">
        <f t="shared" si="324"/>
        <v>2332700653訪問看護</v>
      </c>
      <c r="B20765" s="489">
        <v>2332700653</v>
      </c>
      <c r="C20765" s="489" t="s">
        <v>2102</v>
      </c>
      <c r="D20765" s="489" t="s">
        <v>18567</v>
      </c>
    </row>
    <row r="20766" spans="1:4">
      <c r="A20766" s="489" t="str">
        <f t="shared" si="324"/>
        <v>2332700661介護予防訪問リハビリテーション</v>
      </c>
      <c r="B20766" s="489">
        <v>2332700661</v>
      </c>
      <c r="C20766" s="489" t="s">
        <v>2108</v>
      </c>
      <c r="D20766" s="489" t="s">
        <v>18568</v>
      </c>
    </row>
    <row r="20767" spans="1:4">
      <c r="A20767" s="489" t="str">
        <f t="shared" si="324"/>
        <v>2332700661介護予防訪問看護</v>
      </c>
      <c r="B20767" s="489">
        <v>2332700661</v>
      </c>
      <c r="C20767" s="489" t="s">
        <v>2103</v>
      </c>
      <c r="D20767" s="489" t="s">
        <v>18568</v>
      </c>
    </row>
    <row r="20768" spans="1:4">
      <c r="A20768" s="489" t="str">
        <f t="shared" si="324"/>
        <v>2332700661訪問リハビリテーション</v>
      </c>
      <c r="B20768" s="489">
        <v>2332700661</v>
      </c>
      <c r="C20768" s="489" t="s">
        <v>2104</v>
      </c>
      <c r="D20768" s="489" t="s">
        <v>18568</v>
      </c>
    </row>
    <row r="20769" spans="1:4">
      <c r="A20769" s="489" t="str">
        <f t="shared" si="324"/>
        <v>2332700661訪問看護</v>
      </c>
      <c r="B20769" s="489">
        <v>2332700661</v>
      </c>
      <c r="C20769" s="489" t="s">
        <v>2102</v>
      </c>
      <c r="D20769" s="489" t="s">
        <v>18568</v>
      </c>
    </row>
    <row r="20770" spans="1:4">
      <c r="A20770" s="489" t="str">
        <f t="shared" si="324"/>
        <v>2332700679介護予防訪問リハビリテーション</v>
      </c>
      <c r="B20770" s="489">
        <v>2332700679</v>
      </c>
      <c r="C20770" s="489" t="s">
        <v>2108</v>
      </c>
      <c r="D20770" s="489" t="s">
        <v>18569</v>
      </c>
    </row>
    <row r="20771" spans="1:4">
      <c r="A20771" s="489" t="str">
        <f t="shared" si="324"/>
        <v>2332700679介護予防訪問看護</v>
      </c>
      <c r="B20771" s="489">
        <v>2332700679</v>
      </c>
      <c r="C20771" s="489" t="s">
        <v>2103</v>
      </c>
      <c r="D20771" s="489" t="s">
        <v>18569</v>
      </c>
    </row>
    <row r="20772" spans="1:4">
      <c r="A20772" s="489" t="str">
        <f t="shared" si="324"/>
        <v>2332700679訪問リハビリテーション</v>
      </c>
      <c r="B20772" s="489">
        <v>2332700679</v>
      </c>
      <c r="C20772" s="489" t="s">
        <v>2104</v>
      </c>
      <c r="D20772" s="489" t="s">
        <v>18569</v>
      </c>
    </row>
    <row r="20773" spans="1:4">
      <c r="A20773" s="489" t="str">
        <f t="shared" si="324"/>
        <v>2332700679訪問看護</v>
      </c>
      <c r="B20773" s="489">
        <v>2332700679</v>
      </c>
      <c r="C20773" s="489" t="s">
        <v>2102</v>
      </c>
      <c r="D20773" s="489" t="s">
        <v>18569</v>
      </c>
    </row>
    <row r="20774" spans="1:4">
      <c r="A20774" s="489" t="str">
        <f t="shared" si="324"/>
        <v>2332700687介護予防訪問リハビリテーション</v>
      </c>
      <c r="B20774" s="489">
        <v>2332700687</v>
      </c>
      <c r="C20774" s="489" t="s">
        <v>2108</v>
      </c>
      <c r="D20774" s="489" t="s">
        <v>18570</v>
      </c>
    </row>
    <row r="20775" spans="1:4">
      <c r="A20775" s="489" t="str">
        <f t="shared" si="324"/>
        <v>2332700687介護予防訪問看護</v>
      </c>
      <c r="B20775" s="489">
        <v>2332700687</v>
      </c>
      <c r="C20775" s="489" t="s">
        <v>2103</v>
      </c>
      <c r="D20775" s="489" t="s">
        <v>18570</v>
      </c>
    </row>
    <row r="20776" spans="1:4">
      <c r="A20776" s="489" t="str">
        <f t="shared" si="324"/>
        <v>2332700687訪問リハビリテーション</v>
      </c>
      <c r="B20776" s="489">
        <v>2332700687</v>
      </c>
      <c r="C20776" s="489" t="s">
        <v>2104</v>
      </c>
      <c r="D20776" s="489" t="s">
        <v>18570</v>
      </c>
    </row>
    <row r="20777" spans="1:4">
      <c r="A20777" s="489" t="str">
        <f t="shared" si="324"/>
        <v>2332700687訪問看護</v>
      </c>
      <c r="B20777" s="489">
        <v>2332700687</v>
      </c>
      <c r="C20777" s="489" t="s">
        <v>2102</v>
      </c>
      <c r="D20777" s="489" t="s">
        <v>18570</v>
      </c>
    </row>
    <row r="20778" spans="1:4">
      <c r="A20778" s="489" t="str">
        <f t="shared" si="324"/>
        <v>2332700695介護予防訪問リハビリテーション</v>
      </c>
      <c r="B20778" s="489">
        <v>2332700695</v>
      </c>
      <c r="C20778" s="489" t="s">
        <v>2108</v>
      </c>
      <c r="D20778" s="489" t="s">
        <v>18571</v>
      </c>
    </row>
    <row r="20779" spans="1:4">
      <c r="A20779" s="489" t="str">
        <f t="shared" si="324"/>
        <v>2332700695介護予防訪問看護</v>
      </c>
      <c r="B20779" s="489">
        <v>2332700695</v>
      </c>
      <c r="C20779" s="489" t="s">
        <v>2103</v>
      </c>
      <c r="D20779" s="489" t="s">
        <v>18571</v>
      </c>
    </row>
    <row r="20780" spans="1:4">
      <c r="A20780" s="489" t="str">
        <f t="shared" si="324"/>
        <v>2332700695訪問リハビリテーション</v>
      </c>
      <c r="B20780" s="489">
        <v>2332700695</v>
      </c>
      <c r="C20780" s="489" t="s">
        <v>2104</v>
      </c>
      <c r="D20780" s="489" t="s">
        <v>18571</v>
      </c>
    </row>
    <row r="20781" spans="1:4">
      <c r="A20781" s="489" t="str">
        <f t="shared" si="324"/>
        <v>2332700695訪問看護</v>
      </c>
      <c r="B20781" s="489">
        <v>2332700695</v>
      </c>
      <c r="C20781" s="489" t="s">
        <v>2102</v>
      </c>
      <c r="D20781" s="489" t="s">
        <v>18571</v>
      </c>
    </row>
    <row r="20782" spans="1:4">
      <c r="A20782" s="489" t="str">
        <f t="shared" si="324"/>
        <v>2332700711介護予防訪問リハビリテーション</v>
      </c>
      <c r="B20782" s="489">
        <v>2332700711</v>
      </c>
      <c r="C20782" s="489" t="s">
        <v>2108</v>
      </c>
      <c r="D20782" s="489" t="s">
        <v>18572</v>
      </c>
    </row>
    <row r="20783" spans="1:4">
      <c r="A20783" s="489" t="str">
        <f t="shared" si="324"/>
        <v>2332700711介護予防訪問看護</v>
      </c>
      <c r="B20783" s="489">
        <v>2332700711</v>
      </c>
      <c r="C20783" s="489" t="s">
        <v>2103</v>
      </c>
      <c r="D20783" s="489" t="s">
        <v>18572</v>
      </c>
    </row>
    <row r="20784" spans="1:4">
      <c r="A20784" s="489" t="str">
        <f t="shared" si="324"/>
        <v>2332700711訪問リハビリテーション</v>
      </c>
      <c r="B20784" s="489">
        <v>2332700711</v>
      </c>
      <c r="C20784" s="489" t="s">
        <v>2104</v>
      </c>
      <c r="D20784" s="489" t="s">
        <v>18572</v>
      </c>
    </row>
    <row r="20785" spans="1:4">
      <c r="A20785" s="489" t="str">
        <f t="shared" si="324"/>
        <v>2332700711訪問看護</v>
      </c>
      <c r="B20785" s="489">
        <v>2332700711</v>
      </c>
      <c r="C20785" s="489" t="s">
        <v>2102</v>
      </c>
      <c r="D20785" s="489" t="s">
        <v>18572</v>
      </c>
    </row>
    <row r="20786" spans="1:4">
      <c r="A20786" s="489" t="str">
        <f t="shared" si="324"/>
        <v>2332700729介護予防訪問リハビリテーション</v>
      </c>
      <c r="B20786" s="489">
        <v>2332700729</v>
      </c>
      <c r="C20786" s="489" t="s">
        <v>2108</v>
      </c>
      <c r="D20786" s="489" t="s">
        <v>18573</v>
      </c>
    </row>
    <row r="20787" spans="1:4">
      <c r="A20787" s="489" t="str">
        <f t="shared" si="324"/>
        <v>2332700729介護予防訪問看護</v>
      </c>
      <c r="B20787" s="489">
        <v>2332700729</v>
      </c>
      <c r="C20787" s="489" t="s">
        <v>2103</v>
      </c>
      <c r="D20787" s="489" t="s">
        <v>18573</v>
      </c>
    </row>
    <row r="20788" spans="1:4">
      <c r="A20788" s="489" t="str">
        <f t="shared" si="324"/>
        <v>2332700729訪問リハビリテーション</v>
      </c>
      <c r="B20788" s="489">
        <v>2332700729</v>
      </c>
      <c r="C20788" s="489" t="s">
        <v>2104</v>
      </c>
      <c r="D20788" s="489" t="s">
        <v>18573</v>
      </c>
    </row>
    <row r="20789" spans="1:4">
      <c r="A20789" s="489" t="str">
        <f t="shared" si="324"/>
        <v>2332700729訪問看護</v>
      </c>
      <c r="B20789" s="489">
        <v>2332700729</v>
      </c>
      <c r="C20789" s="489" t="s">
        <v>2102</v>
      </c>
      <c r="D20789" s="489" t="s">
        <v>18573</v>
      </c>
    </row>
    <row r="20790" spans="1:4">
      <c r="A20790" s="489" t="str">
        <f t="shared" si="324"/>
        <v>2332710066介護予防訪問リハビリテーション</v>
      </c>
      <c r="B20790" s="489">
        <v>2332710066</v>
      </c>
      <c r="C20790" s="489" t="s">
        <v>2108</v>
      </c>
      <c r="D20790" s="489" t="s">
        <v>18574</v>
      </c>
    </row>
    <row r="20791" spans="1:4">
      <c r="A20791" s="489" t="str">
        <f t="shared" si="324"/>
        <v>2332710066介護予防訪問看護</v>
      </c>
      <c r="B20791" s="489">
        <v>2332710066</v>
      </c>
      <c r="C20791" s="489" t="s">
        <v>2103</v>
      </c>
      <c r="D20791" s="489" t="s">
        <v>18574</v>
      </c>
    </row>
    <row r="20792" spans="1:4">
      <c r="A20792" s="489" t="str">
        <f t="shared" si="324"/>
        <v>2332710066訪問リハビリテーション</v>
      </c>
      <c r="B20792" s="489">
        <v>2332710066</v>
      </c>
      <c r="C20792" s="489" t="s">
        <v>2104</v>
      </c>
      <c r="D20792" s="489" t="s">
        <v>18574</v>
      </c>
    </row>
    <row r="20793" spans="1:4">
      <c r="A20793" s="489" t="str">
        <f t="shared" si="324"/>
        <v>2332710066訪問看護</v>
      </c>
      <c r="B20793" s="489">
        <v>2332710066</v>
      </c>
      <c r="C20793" s="489" t="s">
        <v>2102</v>
      </c>
      <c r="D20793" s="489" t="s">
        <v>18574</v>
      </c>
    </row>
    <row r="20794" spans="1:4">
      <c r="A20794" s="489" t="str">
        <f t="shared" si="324"/>
        <v>2332710652介護予防訪問リハビリテーション</v>
      </c>
      <c r="B20794" s="489">
        <v>2332710652</v>
      </c>
      <c r="C20794" s="489" t="s">
        <v>2108</v>
      </c>
      <c r="D20794" s="489" t="s">
        <v>16572</v>
      </c>
    </row>
    <row r="20795" spans="1:4">
      <c r="A20795" s="489" t="str">
        <f t="shared" si="324"/>
        <v>2332710652介護予防訪問看護</v>
      </c>
      <c r="B20795" s="489">
        <v>2332710652</v>
      </c>
      <c r="C20795" s="489" t="s">
        <v>2103</v>
      </c>
      <c r="D20795" s="489" t="s">
        <v>16572</v>
      </c>
    </row>
    <row r="20796" spans="1:4">
      <c r="A20796" s="489" t="str">
        <f t="shared" si="324"/>
        <v>2332710652訪問リハビリテーション</v>
      </c>
      <c r="B20796" s="489">
        <v>2332710652</v>
      </c>
      <c r="C20796" s="489" t="s">
        <v>2104</v>
      </c>
      <c r="D20796" s="489" t="s">
        <v>16572</v>
      </c>
    </row>
    <row r="20797" spans="1:4">
      <c r="A20797" s="489" t="str">
        <f t="shared" si="324"/>
        <v>2332710652訪問看護</v>
      </c>
      <c r="B20797" s="489">
        <v>2332710652</v>
      </c>
      <c r="C20797" s="489" t="s">
        <v>2102</v>
      </c>
      <c r="D20797" s="489" t="s">
        <v>16572</v>
      </c>
    </row>
    <row r="20798" spans="1:4">
      <c r="A20798" s="489" t="str">
        <f t="shared" si="324"/>
        <v>2332800396介護予防訪問リハビリテーション</v>
      </c>
      <c r="B20798" s="489">
        <v>2332800396</v>
      </c>
      <c r="C20798" s="489" t="s">
        <v>2108</v>
      </c>
      <c r="D20798" s="489" t="s">
        <v>18575</v>
      </c>
    </row>
    <row r="20799" spans="1:4">
      <c r="A20799" s="489" t="str">
        <f t="shared" si="324"/>
        <v>2332800396介護予防訪問看護</v>
      </c>
      <c r="B20799" s="489">
        <v>2332800396</v>
      </c>
      <c r="C20799" s="489" t="s">
        <v>2103</v>
      </c>
      <c r="D20799" s="489" t="s">
        <v>18575</v>
      </c>
    </row>
    <row r="20800" spans="1:4">
      <c r="A20800" s="489" t="str">
        <f t="shared" si="324"/>
        <v>2332800396訪問リハビリテーション</v>
      </c>
      <c r="B20800" s="489">
        <v>2332800396</v>
      </c>
      <c r="C20800" s="489" t="s">
        <v>2104</v>
      </c>
      <c r="D20800" s="489" t="s">
        <v>18575</v>
      </c>
    </row>
    <row r="20801" spans="1:4">
      <c r="A20801" s="489" t="str">
        <f t="shared" si="324"/>
        <v>2332800396訪問看護</v>
      </c>
      <c r="B20801" s="489">
        <v>2332800396</v>
      </c>
      <c r="C20801" s="489" t="s">
        <v>2102</v>
      </c>
      <c r="D20801" s="489" t="s">
        <v>18575</v>
      </c>
    </row>
    <row r="20802" spans="1:4">
      <c r="A20802" s="489" t="str">
        <f t="shared" ref="A20802:A20865" si="325">B20802&amp;C20802</f>
        <v>2332800495介護予防訪問リハビリテーション</v>
      </c>
      <c r="B20802" s="489">
        <v>2332800495</v>
      </c>
      <c r="C20802" s="489" t="s">
        <v>2108</v>
      </c>
      <c r="D20802" s="489" t="s">
        <v>18576</v>
      </c>
    </row>
    <row r="20803" spans="1:4">
      <c r="A20803" s="489" t="str">
        <f t="shared" si="325"/>
        <v>2332800495介護予防訪問看護</v>
      </c>
      <c r="B20803" s="489">
        <v>2332800495</v>
      </c>
      <c r="C20803" s="489" t="s">
        <v>2103</v>
      </c>
      <c r="D20803" s="489" t="s">
        <v>18576</v>
      </c>
    </row>
    <row r="20804" spans="1:4">
      <c r="A20804" s="489" t="str">
        <f t="shared" si="325"/>
        <v>2332800495訪問リハビリテーション</v>
      </c>
      <c r="B20804" s="489">
        <v>2332800495</v>
      </c>
      <c r="C20804" s="489" t="s">
        <v>2104</v>
      </c>
      <c r="D20804" s="489" t="s">
        <v>18576</v>
      </c>
    </row>
    <row r="20805" spans="1:4">
      <c r="A20805" s="489" t="str">
        <f t="shared" si="325"/>
        <v>2332800495訪問看護</v>
      </c>
      <c r="B20805" s="489">
        <v>2332800495</v>
      </c>
      <c r="C20805" s="489" t="s">
        <v>2102</v>
      </c>
      <c r="D20805" s="489" t="s">
        <v>18576</v>
      </c>
    </row>
    <row r="20806" spans="1:4">
      <c r="A20806" s="489" t="str">
        <f t="shared" si="325"/>
        <v>2332800503介護予防訪問リハビリテーション</v>
      </c>
      <c r="B20806" s="489">
        <v>2332800503</v>
      </c>
      <c r="C20806" s="489" t="s">
        <v>2108</v>
      </c>
      <c r="D20806" s="489" t="s">
        <v>18577</v>
      </c>
    </row>
    <row r="20807" spans="1:4">
      <c r="A20807" s="489" t="str">
        <f t="shared" si="325"/>
        <v>2332800503介護予防訪問看護</v>
      </c>
      <c r="B20807" s="489">
        <v>2332800503</v>
      </c>
      <c r="C20807" s="489" t="s">
        <v>2103</v>
      </c>
      <c r="D20807" s="489" t="s">
        <v>18577</v>
      </c>
    </row>
    <row r="20808" spans="1:4">
      <c r="A20808" s="489" t="str">
        <f t="shared" si="325"/>
        <v>2332800503訪問リハビリテーション</v>
      </c>
      <c r="B20808" s="489">
        <v>2332800503</v>
      </c>
      <c r="C20808" s="489" t="s">
        <v>2104</v>
      </c>
      <c r="D20808" s="489" t="s">
        <v>18577</v>
      </c>
    </row>
    <row r="20809" spans="1:4">
      <c r="A20809" s="489" t="str">
        <f t="shared" si="325"/>
        <v>2332800503訪問看護</v>
      </c>
      <c r="B20809" s="489">
        <v>2332800503</v>
      </c>
      <c r="C20809" s="489" t="s">
        <v>2102</v>
      </c>
      <c r="D20809" s="489" t="s">
        <v>18577</v>
      </c>
    </row>
    <row r="20810" spans="1:4">
      <c r="A20810" s="489" t="str">
        <f t="shared" si="325"/>
        <v>2332800537介護予防訪問リハビリテーション</v>
      </c>
      <c r="B20810" s="489">
        <v>2332800537</v>
      </c>
      <c r="C20810" s="489" t="s">
        <v>2108</v>
      </c>
      <c r="D20810" s="489" t="s">
        <v>18578</v>
      </c>
    </row>
    <row r="20811" spans="1:4">
      <c r="A20811" s="489" t="str">
        <f t="shared" si="325"/>
        <v>2332800537介護予防訪問看護</v>
      </c>
      <c r="B20811" s="489">
        <v>2332800537</v>
      </c>
      <c r="C20811" s="489" t="s">
        <v>2103</v>
      </c>
      <c r="D20811" s="489" t="s">
        <v>18578</v>
      </c>
    </row>
    <row r="20812" spans="1:4">
      <c r="A20812" s="489" t="str">
        <f t="shared" si="325"/>
        <v>2332800537訪問リハビリテーション</v>
      </c>
      <c r="B20812" s="489">
        <v>2332800537</v>
      </c>
      <c r="C20812" s="489" t="s">
        <v>2104</v>
      </c>
      <c r="D20812" s="489" t="s">
        <v>18578</v>
      </c>
    </row>
    <row r="20813" spans="1:4">
      <c r="A20813" s="489" t="str">
        <f t="shared" si="325"/>
        <v>2332800537訪問看護</v>
      </c>
      <c r="B20813" s="489">
        <v>2332800537</v>
      </c>
      <c r="C20813" s="489" t="s">
        <v>2102</v>
      </c>
      <c r="D20813" s="489" t="s">
        <v>18578</v>
      </c>
    </row>
    <row r="20814" spans="1:4">
      <c r="A20814" s="489" t="str">
        <f t="shared" si="325"/>
        <v>2332800545介護予防訪問リハビリテーション</v>
      </c>
      <c r="B20814" s="489">
        <v>2332800545</v>
      </c>
      <c r="C20814" s="489" t="s">
        <v>2108</v>
      </c>
      <c r="D20814" s="489" t="s">
        <v>18579</v>
      </c>
    </row>
    <row r="20815" spans="1:4">
      <c r="A20815" s="489" t="str">
        <f t="shared" si="325"/>
        <v>2332800545介護予防訪問看護</v>
      </c>
      <c r="B20815" s="489">
        <v>2332800545</v>
      </c>
      <c r="C20815" s="489" t="s">
        <v>2103</v>
      </c>
      <c r="D20815" s="489" t="s">
        <v>18579</v>
      </c>
    </row>
    <row r="20816" spans="1:4">
      <c r="A20816" s="489" t="str">
        <f t="shared" si="325"/>
        <v>2332800545訪問リハビリテーション</v>
      </c>
      <c r="B20816" s="489">
        <v>2332800545</v>
      </c>
      <c r="C20816" s="489" t="s">
        <v>2104</v>
      </c>
      <c r="D20816" s="489" t="s">
        <v>18579</v>
      </c>
    </row>
    <row r="20817" spans="1:4">
      <c r="A20817" s="489" t="str">
        <f t="shared" si="325"/>
        <v>2332800545訪問看護</v>
      </c>
      <c r="B20817" s="489">
        <v>2332800545</v>
      </c>
      <c r="C20817" s="489" t="s">
        <v>2102</v>
      </c>
      <c r="D20817" s="489" t="s">
        <v>18579</v>
      </c>
    </row>
    <row r="20818" spans="1:4">
      <c r="A20818" s="489" t="str">
        <f t="shared" si="325"/>
        <v>2332800552介護予防訪問リハビリテーション</v>
      </c>
      <c r="B20818" s="489">
        <v>2332800552</v>
      </c>
      <c r="C20818" s="489" t="s">
        <v>2108</v>
      </c>
      <c r="D20818" s="489" t="s">
        <v>18580</v>
      </c>
    </row>
    <row r="20819" spans="1:4">
      <c r="A20819" s="489" t="str">
        <f t="shared" si="325"/>
        <v>2332800552介護予防訪問看護</v>
      </c>
      <c r="B20819" s="489">
        <v>2332800552</v>
      </c>
      <c r="C20819" s="489" t="s">
        <v>2103</v>
      </c>
      <c r="D20819" s="489" t="s">
        <v>18580</v>
      </c>
    </row>
    <row r="20820" spans="1:4">
      <c r="A20820" s="489" t="str">
        <f t="shared" si="325"/>
        <v>2332800552訪問リハビリテーション</v>
      </c>
      <c r="B20820" s="489">
        <v>2332800552</v>
      </c>
      <c r="C20820" s="489" t="s">
        <v>2104</v>
      </c>
      <c r="D20820" s="489" t="s">
        <v>18580</v>
      </c>
    </row>
    <row r="20821" spans="1:4">
      <c r="A20821" s="489" t="str">
        <f t="shared" si="325"/>
        <v>2332800552訪問看護</v>
      </c>
      <c r="B20821" s="489">
        <v>2332800552</v>
      </c>
      <c r="C20821" s="489" t="s">
        <v>2102</v>
      </c>
      <c r="D20821" s="489" t="s">
        <v>18580</v>
      </c>
    </row>
    <row r="20822" spans="1:4">
      <c r="A20822" s="489" t="str">
        <f t="shared" si="325"/>
        <v>2332800578介護予防訪問リハビリテーション</v>
      </c>
      <c r="B20822" s="489">
        <v>2332800578</v>
      </c>
      <c r="C20822" s="489" t="s">
        <v>2108</v>
      </c>
      <c r="D20822" s="489" t="s">
        <v>18581</v>
      </c>
    </row>
    <row r="20823" spans="1:4">
      <c r="A20823" s="489" t="str">
        <f t="shared" si="325"/>
        <v>2332800578介護予防訪問看護</v>
      </c>
      <c r="B20823" s="489">
        <v>2332800578</v>
      </c>
      <c r="C20823" s="489" t="s">
        <v>2103</v>
      </c>
      <c r="D20823" s="489" t="s">
        <v>18581</v>
      </c>
    </row>
    <row r="20824" spans="1:4">
      <c r="A20824" s="489" t="str">
        <f t="shared" si="325"/>
        <v>2332800578訪問リハビリテーション</v>
      </c>
      <c r="B20824" s="489">
        <v>2332800578</v>
      </c>
      <c r="C20824" s="489" t="s">
        <v>2104</v>
      </c>
      <c r="D20824" s="489" t="s">
        <v>18581</v>
      </c>
    </row>
    <row r="20825" spans="1:4">
      <c r="A20825" s="489" t="str">
        <f t="shared" si="325"/>
        <v>2332800578訪問看護</v>
      </c>
      <c r="B20825" s="489">
        <v>2332800578</v>
      </c>
      <c r="C20825" s="489" t="s">
        <v>2102</v>
      </c>
      <c r="D20825" s="489" t="s">
        <v>18581</v>
      </c>
    </row>
    <row r="20826" spans="1:4">
      <c r="A20826" s="489" t="str">
        <f t="shared" si="325"/>
        <v>2332800586介護予防訪問リハビリテーション</v>
      </c>
      <c r="B20826" s="489">
        <v>2332800586</v>
      </c>
      <c r="C20826" s="489" t="s">
        <v>2108</v>
      </c>
      <c r="D20826" s="489" t="s">
        <v>18582</v>
      </c>
    </row>
    <row r="20827" spans="1:4">
      <c r="A20827" s="489" t="str">
        <f t="shared" si="325"/>
        <v>2332800586介護予防訪問看護</v>
      </c>
      <c r="B20827" s="489">
        <v>2332800586</v>
      </c>
      <c r="C20827" s="489" t="s">
        <v>2103</v>
      </c>
      <c r="D20827" s="489" t="s">
        <v>18582</v>
      </c>
    </row>
    <row r="20828" spans="1:4">
      <c r="A20828" s="489" t="str">
        <f t="shared" si="325"/>
        <v>2332800586訪問リハビリテーション</v>
      </c>
      <c r="B20828" s="489">
        <v>2332800586</v>
      </c>
      <c r="C20828" s="489" t="s">
        <v>2104</v>
      </c>
      <c r="D20828" s="489" t="s">
        <v>18582</v>
      </c>
    </row>
    <row r="20829" spans="1:4">
      <c r="A20829" s="489" t="str">
        <f t="shared" si="325"/>
        <v>2332800586訪問看護</v>
      </c>
      <c r="B20829" s="489">
        <v>2332800586</v>
      </c>
      <c r="C20829" s="489" t="s">
        <v>2102</v>
      </c>
      <c r="D20829" s="489" t="s">
        <v>18582</v>
      </c>
    </row>
    <row r="20830" spans="1:4">
      <c r="A20830" s="489" t="str">
        <f t="shared" si="325"/>
        <v>2332800594介護予防訪問リハビリテーション</v>
      </c>
      <c r="B20830" s="489">
        <v>2332800594</v>
      </c>
      <c r="C20830" s="489" t="s">
        <v>2108</v>
      </c>
      <c r="D20830" s="489" t="s">
        <v>18583</v>
      </c>
    </row>
    <row r="20831" spans="1:4">
      <c r="A20831" s="489" t="str">
        <f t="shared" si="325"/>
        <v>2332800594介護予防訪問看護</v>
      </c>
      <c r="B20831" s="489">
        <v>2332800594</v>
      </c>
      <c r="C20831" s="489" t="s">
        <v>2103</v>
      </c>
      <c r="D20831" s="489" t="s">
        <v>18583</v>
      </c>
    </row>
    <row r="20832" spans="1:4">
      <c r="A20832" s="489" t="str">
        <f t="shared" si="325"/>
        <v>2332800594訪問リハビリテーション</v>
      </c>
      <c r="B20832" s="489">
        <v>2332800594</v>
      </c>
      <c r="C20832" s="489" t="s">
        <v>2104</v>
      </c>
      <c r="D20832" s="489" t="s">
        <v>18583</v>
      </c>
    </row>
    <row r="20833" spans="1:4">
      <c r="A20833" s="489" t="str">
        <f t="shared" si="325"/>
        <v>2332800594訪問看護</v>
      </c>
      <c r="B20833" s="489">
        <v>2332800594</v>
      </c>
      <c r="C20833" s="489" t="s">
        <v>2102</v>
      </c>
      <c r="D20833" s="489" t="s">
        <v>18583</v>
      </c>
    </row>
    <row r="20834" spans="1:4">
      <c r="A20834" s="489" t="str">
        <f t="shared" si="325"/>
        <v>2332800602介護予防訪問リハビリテーション</v>
      </c>
      <c r="B20834" s="489">
        <v>2332800602</v>
      </c>
      <c r="C20834" s="489" t="s">
        <v>2108</v>
      </c>
      <c r="D20834" s="489" t="s">
        <v>18584</v>
      </c>
    </row>
    <row r="20835" spans="1:4">
      <c r="A20835" s="489" t="str">
        <f t="shared" si="325"/>
        <v>2332800602介護予防訪問看護</v>
      </c>
      <c r="B20835" s="489">
        <v>2332800602</v>
      </c>
      <c r="C20835" s="489" t="s">
        <v>2103</v>
      </c>
      <c r="D20835" s="489" t="s">
        <v>18584</v>
      </c>
    </row>
    <row r="20836" spans="1:4">
      <c r="A20836" s="489" t="str">
        <f t="shared" si="325"/>
        <v>2332800602訪問リハビリテーション</v>
      </c>
      <c r="B20836" s="489">
        <v>2332800602</v>
      </c>
      <c r="C20836" s="489" t="s">
        <v>2104</v>
      </c>
      <c r="D20836" s="489" t="s">
        <v>18584</v>
      </c>
    </row>
    <row r="20837" spans="1:4">
      <c r="A20837" s="489" t="str">
        <f t="shared" si="325"/>
        <v>2332800602訪問看護</v>
      </c>
      <c r="B20837" s="489">
        <v>2332800602</v>
      </c>
      <c r="C20837" s="489" t="s">
        <v>2102</v>
      </c>
      <c r="D20837" s="489" t="s">
        <v>18584</v>
      </c>
    </row>
    <row r="20838" spans="1:4">
      <c r="A20838" s="489" t="str">
        <f t="shared" si="325"/>
        <v>2332800610介護予防訪問リハビリテーション</v>
      </c>
      <c r="B20838" s="489">
        <v>2332800610</v>
      </c>
      <c r="C20838" s="489" t="s">
        <v>2108</v>
      </c>
      <c r="D20838" s="489" t="s">
        <v>18585</v>
      </c>
    </row>
    <row r="20839" spans="1:4">
      <c r="A20839" s="489" t="str">
        <f t="shared" si="325"/>
        <v>2332800610介護予防訪問看護</v>
      </c>
      <c r="B20839" s="489">
        <v>2332800610</v>
      </c>
      <c r="C20839" s="489" t="s">
        <v>2103</v>
      </c>
      <c r="D20839" s="489" t="s">
        <v>18585</v>
      </c>
    </row>
    <row r="20840" spans="1:4">
      <c r="A20840" s="489" t="str">
        <f t="shared" si="325"/>
        <v>2332800610訪問リハビリテーション</v>
      </c>
      <c r="B20840" s="489">
        <v>2332800610</v>
      </c>
      <c r="C20840" s="489" t="s">
        <v>2104</v>
      </c>
      <c r="D20840" s="489" t="s">
        <v>18585</v>
      </c>
    </row>
    <row r="20841" spans="1:4">
      <c r="A20841" s="489" t="str">
        <f t="shared" si="325"/>
        <v>2332800610訪問看護</v>
      </c>
      <c r="B20841" s="489">
        <v>2332800610</v>
      </c>
      <c r="C20841" s="489" t="s">
        <v>2102</v>
      </c>
      <c r="D20841" s="489" t="s">
        <v>18585</v>
      </c>
    </row>
    <row r="20842" spans="1:4">
      <c r="A20842" s="489" t="str">
        <f t="shared" si="325"/>
        <v>2332800628介護予防訪問リハビリテーション</v>
      </c>
      <c r="B20842" s="489">
        <v>2332800628</v>
      </c>
      <c r="C20842" s="489" t="s">
        <v>2108</v>
      </c>
      <c r="D20842" s="489" t="s">
        <v>18586</v>
      </c>
    </row>
    <row r="20843" spans="1:4">
      <c r="A20843" s="489" t="str">
        <f t="shared" si="325"/>
        <v>2332800628介護予防訪問看護</v>
      </c>
      <c r="B20843" s="489">
        <v>2332800628</v>
      </c>
      <c r="C20843" s="489" t="s">
        <v>2103</v>
      </c>
      <c r="D20843" s="489" t="s">
        <v>18586</v>
      </c>
    </row>
    <row r="20844" spans="1:4">
      <c r="A20844" s="489" t="str">
        <f t="shared" si="325"/>
        <v>2332800628訪問リハビリテーション</v>
      </c>
      <c r="B20844" s="489">
        <v>2332800628</v>
      </c>
      <c r="C20844" s="489" t="s">
        <v>2104</v>
      </c>
      <c r="D20844" s="489" t="s">
        <v>18586</v>
      </c>
    </row>
    <row r="20845" spans="1:4">
      <c r="A20845" s="489" t="str">
        <f t="shared" si="325"/>
        <v>2332800628訪問看護</v>
      </c>
      <c r="B20845" s="489">
        <v>2332800628</v>
      </c>
      <c r="C20845" s="489" t="s">
        <v>2102</v>
      </c>
      <c r="D20845" s="489" t="s">
        <v>18586</v>
      </c>
    </row>
    <row r="20846" spans="1:4">
      <c r="A20846" s="489" t="str">
        <f t="shared" si="325"/>
        <v>2332800636介護予防訪問リハビリテーション</v>
      </c>
      <c r="B20846" s="489">
        <v>2332800636</v>
      </c>
      <c r="C20846" s="489" t="s">
        <v>2108</v>
      </c>
      <c r="D20846" s="489" t="s">
        <v>18587</v>
      </c>
    </row>
    <row r="20847" spans="1:4">
      <c r="A20847" s="489" t="str">
        <f t="shared" si="325"/>
        <v>2332800636介護予防訪問看護</v>
      </c>
      <c r="B20847" s="489">
        <v>2332800636</v>
      </c>
      <c r="C20847" s="489" t="s">
        <v>2103</v>
      </c>
      <c r="D20847" s="489" t="s">
        <v>18587</v>
      </c>
    </row>
    <row r="20848" spans="1:4">
      <c r="A20848" s="489" t="str">
        <f t="shared" si="325"/>
        <v>2332800636訪問リハビリテーション</v>
      </c>
      <c r="B20848" s="489">
        <v>2332800636</v>
      </c>
      <c r="C20848" s="489" t="s">
        <v>2104</v>
      </c>
      <c r="D20848" s="489" t="s">
        <v>18587</v>
      </c>
    </row>
    <row r="20849" spans="1:4">
      <c r="A20849" s="489" t="str">
        <f t="shared" si="325"/>
        <v>2332800636訪問看護</v>
      </c>
      <c r="B20849" s="489">
        <v>2332800636</v>
      </c>
      <c r="C20849" s="489" t="s">
        <v>2102</v>
      </c>
      <c r="D20849" s="489" t="s">
        <v>18587</v>
      </c>
    </row>
    <row r="20850" spans="1:4">
      <c r="A20850" s="489" t="str">
        <f t="shared" si="325"/>
        <v>2332800644介護予防訪問リハビリテーション</v>
      </c>
      <c r="B20850" s="489">
        <v>2332800644</v>
      </c>
      <c r="C20850" s="489" t="s">
        <v>2108</v>
      </c>
      <c r="D20850" s="489" t="s">
        <v>18588</v>
      </c>
    </row>
    <row r="20851" spans="1:4">
      <c r="A20851" s="489" t="str">
        <f t="shared" si="325"/>
        <v>2332800644介護予防訪問看護</v>
      </c>
      <c r="B20851" s="489">
        <v>2332800644</v>
      </c>
      <c r="C20851" s="489" t="s">
        <v>2103</v>
      </c>
      <c r="D20851" s="489" t="s">
        <v>18588</v>
      </c>
    </row>
    <row r="20852" spans="1:4">
      <c r="A20852" s="489" t="str">
        <f t="shared" si="325"/>
        <v>2332800644訪問リハビリテーション</v>
      </c>
      <c r="B20852" s="489">
        <v>2332800644</v>
      </c>
      <c r="C20852" s="489" t="s">
        <v>2104</v>
      </c>
      <c r="D20852" s="489" t="s">
        <v>18588</v>
      </c>
    </row>
    <row r="20853" spans="1:4">
      <c r="A20853" s="489" t="str">
        <f t="shared" si="325"/>
        <v>2332800644訪問看護</v>
      </c>
      <c r="B20853" s="489">
        <v>2332800644</v>
      </c>
      <c r="C20853" s="489" t="s">
        <v>2102</v>
      </c>
      <c r="D20853" s="489" t="s">
        <v>18588</v>
      </c>
    </row>
    <row r="20854" spans="1:4">
      <c r="A20854" s="489" t="str">
        <f t="shared" si="325"/>
        <v>2332800651介護予防訪問リハビリテーション</v>
      </c>
      <c r="B20854" s="489">
        <v>2332800651</v>
      </c>
      <c r="C20854" s="489" t="s">
        <v>2108</v>
      </c>
      <c r="D20854" s="489" t="s">
        <v>18589</v>
      </c>
    </row>
    <row r="20855" spans="1:4">
      <c r="A20855" s="489" t="str">
        <f t="shared" si="325"/>
        <v>2332800651介護予防訪問看護</v>
      </c>
      <c r="B20855" s="489">
        <v>2332800651</v>
      </c>
      <c r="C20855" s="489" t="s">
        <v>2103</v>
      </c>
      <c r="D20855" s="489" t="s">
        <v>18589</v>
      </c>
    </row>
    <row r="20856" spans="1:4">
      <c r="A20856" s="489" t="str">
        <f t="shared" si="325"/>
        <v>2332800651訪問リハビリテーション</v>
      </c>
      <c r="B20856" s="489">
        <v>2332800651</v>
      </c>
      <c r="C20856" s="489" t="s">
        <v>2104</v>
      </c>
      <c r="D20856" s="489" t="s">
        <v>18589</v>
      </c>
    </row>
    <row r="20857" spans="1:4">
      <c r="A20857" s="489" t="str">
        <f t="shared" si="325"/>
        <v>2332800651訪問看護</v>
      </c>
      <c r="B20857" s="489">
        <v>2332800651</v>
      </c>
      <c r="C20857" s="489" t="s">
        <v>2102</v>
      </c>
      <c r="D20857" s="489" t="s">
        <v>18589</v>
      </c>
    </row>
    <row r="20858" spans="1:4">
      <c r="A20858" s="489" t="str">
        <f t="shared" si="325"/>
        <v>2332800669介護予防訪問リハビリテーション</v>
      </c>
      <c r="B20858" s="489">
        <v>2332800669</v>
      </c>
      <c r="C20858" s="489" t="s">
        <v>2108</v>
      </c>
      <c r="D20858" s="489" t="s">
        <v>18590</v>
      </c>
    </row>
    <row r="20859" spans="1:4">
      <c r="A20859" s="489" t="str">
        <f t="shared" si="325"/>
        <v>2332800669介護予防訪問看護</v>
      </c>
      <c r="B20859" s="489">
        <v>2332800669</v>
      </c>
      <c r="C20859" s="489" t="s">
        <v>2103</v>
      </c>
      <c r="D20859" s="489" t="s">
        <v>18590</v>
      </c>
    </row>
    <row r="20860" spans="1:4">
      <c r="A20860" s="489" t="str">
        <f t="shared" si="325"/>
        <v>2332800669訪問リハビリテーション</v>
      </c>
      <c r="B20860" s="489">
        <v>2332800669</v>
      </c>
      <c r="C20860" s="489" t="s">
        <v>2104</v>
      </c>
      <c r="D20860" s="489" t="s">
        <v>18590</v>
      </c>
    </row>
    <row r="20861" spans="1:4">
      <c r="A20861" s="489" t="str">
        <f t="shared" si="325"/>
        <v>2332800669訪問看護</v>
      </c>
      <c r="B20861" s="489">
        <v>2332800669</v>
      </c>
      <c r="C20861" s="489" t="s">
        <v>2102</v>
      </c>
      <c r="D20861" s="489" t="s">
        <v>18590</v>
      </c>
    </row>
    <row r="20862" spans="1:4">
      <c r="A20862" s="489" t="str">
        <f t="shared" si="325"/>
        <v>2332800677介護予防訪問リハビリテーション</v>
      </c>
      <c r="B20862" s="489">
        <v>2332800677</v>
      </c>
      <c r="C20862" s="489" t="s">
        <v>2108</v>
      </c>
      <c r="D20862" s="489" t="s">
        <v>18591</v>
      </c>
    </row>
    <row r="20863" spans="1:4">
      <c r="A20863" s="489" t="str">
        <f t="shared" si="325"/>
        <v>2332800677介護予防訪問看護</v>
      </c>
      <c r="B20863" s="489">
        <v>2332800677</v>
      </c>
      <c r="C20863" s="489" t="s">
        <v>2103</v>
      </c>
      <c r="D20863" s="489" t="s">
        <v>18591</v>
      </c>
    </row>
    <row r="20864" spans="1:4">
      <c r="A20864" s="489" t="str">
        <f t="shared" si="325"/>
        <v>2332800677訪問リハビリテーション</v>
      </c>
      <c r="B20864" s="489">
        <v>2332800677</v>
      </c>
      <c r="C20864" s="489" t="s">
        <v>2104</v>
      </c>
      <c r="D20864" s="489" t="s">
        <v>18591</v>
      </c>
    </row>
    <row r="20865" spans="1:4">
      <c r="A20865" s="489" t="str">
        <f t="shared" si="325"/>
        <v>2332800677訪問看護</v>
      </c>
      <c r="B20865" s="489">
        <v>2332800677</v>
      </c>
      <c r="C20865" s="489" t="s">
        <v>2102</v>
      </c>
      <c r="D20865" s="489" t="s">
        <v>18591</v>
      </c>
    </row>
    <row r="20866" spans="1:4">
      <c r="A20866" s="489" t="str">
        <f t="shared" ref="A20866:A20929" si="326">B20866&amp;C20866</f>
        <v>2332800685介護予防訪問リハビリテーション</v>
      </c>
      <c r="B20866" s="489">
        <v>2332800685</v>
      </c>
      <c r="C20866" s="489" t="s">
        <v>2108</v>
      </c>
      <c r="D20866" s="489" t="s">
        <v>18592</v>
      </c>
    </row>
    <row r="20867" spans="1:4">
      <c r="A20867" s="489" t="str">
        <f t="shared" si="326"/>
        <v>2332800685介護予防訪問看護</v>
      </c>
      <c r="B20867" s="489">
        <v>2332800685</v>
      </c>
      <c r="C20867" s="489" t="s">
        <v>2103</v>
      </c>
      <c r="D20867" s="489" t="s">
        <v>18592</v>
      </c>
    </row>
    <row r="20868" spans="1:4">
      <c r="A20868" s="489" t="str">
        <f t="shared" si="326"/>
        <v>2332800685訪問リハビリテーション</v>
      </c>
      <c r="B20868" s="489">
        <v>2332800685</v>
      </c>
      <c r="C20868" s="489" t="s">
        <v>2104</v>
      </c>
      <c r="D20868" s="489" t="s">
        <v>18592</v>
      </c>
    </row>
    <row r="20869" spans="1:4">
      <c r="A20869" s="489" t="str">
        <f t="shared" si="326"/>
        <v>2332800685訪問看護</v>
      </c>
      <c r="B20869" s="489">
        <v>2332800685</v>
      </c>
      <c r="C20869" s="489" t="s">
        <v>2102</v>
      </c>
      <c r="D20869" s="489" t="s">
        <v>18592</v>
      </c>
    </row>
    <row r="20870" spans="1:4">
      <c r="A20870" s="489" t="str">
        <f t="shared" si="326"/>
        <v>2332900873介護予防訪問リハビリテーション</v>
      </c>
      <c r="B20870" s="489">
        <v>2332900873</v>
      </c>
      <c r="C20870" s="489" t="s">
        <v>2108</v>
      </c>
      <c r="D20870" s="489" t="s">
        <v>18593</v>
      </c>
    </row>
    <row r="20871" spans="1:4">
      <c r="A20871" s="489" t="str">
        <f t="shared" si="326"/>
        <v>2332900873介護予防訪問看護</v>
      </c>
      <c r="B20871" s="489">
        <v>2332900873</v>
      </c>
      <c r="C20871" s="489" t="s">
        <v>2103</v>
      </c>
      <c r="D20871" s="489" t="s">
        <v>18593</v>
      </c>
    </row>
    <row r="20872" spans="1:4">
      <c r="A20872" s="489" t="str">
        <f t="shared" si="326"/>
        <v>2332900873訪問リハビリテーション</v>
      </c>
      <c r="B20872" s="489">
        <v>2332900873</v>
      </c>
      <c r="C20872" s="489" t="s">
        <v>2104</v>
      </c>
      <c r="D20872" s="489" t="s">
        <v>18593</v>
      </c>
    </row>
    <row r="20873" spans="1:4">
      <c r="A20873" s="489" t="str">
        <f t="shared" si="326"/>
        <v>2332900873訪問看護</v>
      </c>
      <c r="B20873" s="489">
        <v>2332900873</v>
      </c>
      <c r="C20873" s="489" t="s">
        <v>2102</v>
      </c>
      <c r="D20873" s="489" t="s">
        <v>18593</v>
      </c>
    </row>
    <row r="20874" spans="1:4">
      <c r="A20874" s="489" t="str">
        <f t="shared" si="326"/>
        <v>2332900899介護予防訪問リハビリテーション</v>
      </c>
      <c r="B20874" s="489">
        <v>2332900899</v>
      </c>
      <c r="C20874" s="489" t="s">
        <v>2108</v>
      </c>
      <c r="D20874" s="489" t="s">
        <v>18594</v>
      </c>
    </row>
    <row r="20875" spans="1:4">
      <c r="A20875" s="489" t="str">
        <f t="shared" si="326"/>
        <v>2332900899介護予防訪問看護</v>
      </c>
      <c r="B20875" s="489">
        <v>2332900899</v>
      </c>
      <c r="C20875" s="489" t="s">
        <v>2103</v>
      </c>
      <c r="D20875" s="489" t="s">
        <v>18594</v>
      </c>
    </row>
    <row r="20876" spans="1:4">
      <c r="A20876" s="489" t="str">
        <f t="shared" si="326"/>
        <v>2332900899訪問リハビリテーション</v>
      </c>
      <c r="B20876" s="489">
        <v>2332900899</v>
      </c>
      <c r="C20876" s="489" t="s">
        <v>2104</v>
      </c>
      <c r="D20876" s="489" t="s">
        <v>18594</v>
      </c>
    </row>
    <row r="20877" spans="1:4">
      <c r="A20877" s="489" t="str">
        <f t="shared" si="326"/>
        <v>2332900899訪問看護</v>
      </c>
      <c r="B20877" s="489">
        <v>2332900899</v>
      </c>
      <c r="C20877" s="489" t="s">
        <v>2102</v>
      </c>
      <c r="D20877" s="489" t="s">
        <v>18594</v>
      </c>
    </row>
    <row r="20878" spans="1:4">
      <c r="A20878" s="489" t="str">
        <f t="shared" si="326"/>
        <v>2332900923介護予防訪問リハビリテーション</v>
      </c>
      <c r="B20878" s="489">
        <v>2332900923</v>
      </c>
      <c r="C20878" s="489" t="s">
        <v>2108</v>
      </c>
      <c r="D20878" s="489" t="s">
        <v>18595</v>
      </c>
    </row>
    <row r="20879" spans="1:4">
      <c r="A20879" s="489" t="str">
        <f t="shared" si="326"/>
        <v>2332900923介護予防訪問看護</v>
      </c>
      <c r="B20879" s="489">
        <v>2332900923</v>
      </c>
      <c r="C20879" s="489" t="s">
        <v>2103</v>
      </c>
      <c r="D20879" s="489" t="s">
        <v>18595</v>
      </c>
    </row>
    <row r="20880" spans="1:4">
      <c r="A20880" s="489" t="str">
        <f t="shared" si="326"/>
        <v>2332900923訪問リハビリテーション</v>
      </c>
      <c r="B20880" s="489">
        <v>2332900923</v>
      </c>
      <c r="C20880" s="489" t="s">
        <v>2104</v>
      </c>
      <c r="D20880" s="489" t="s">
        <v>18595</v>
      </c>
    </row>
    <row r="20881" spans="1:4">
      <c r="A20881" s="489" t="str">
        <f t="shared" si="326"/>
        <v>2332900923訪問看護</v>
      </c>
      <c r="B20881" s="489">
        <v>2332900923</v>
      </c>
      <c r="C20881" s="489" t="s">
        <v>2102</v>
      </c>
      <c r="D20881" s="489" t="s">
        <v>18595</v>
      </c>
    </row>
    <row r="20882" spans="1:4">
      <c r="A20882" s="489" t="str">
        <f t="shared" si="326"/>
        <v>2332900931介護予防訪問リハビリテーション</v>
      </c>
      <c r="B20882" s="489">
        <v>2332900931</v>
      </c>
      <c r="C20882" s="489" t="s">
        <v>2108</v>
      </c>
      <c r="D20882" s="489" t="s">
        <v>18596</v>
      </c>
    </row>
    <row r="20883" spans="1:4">
      <c r="A20883" s="489" t="str">
        <f t="shared" si="326"/>
        <v>2332900931介護予防訪問看護</v>
      </c>
      <c r="B20883" s="489">
        <v>2332900931</v>
      </c>
      <c r="C20883" s="489" t="s">
        <v>2103</v>
      </c>
      <c r="D20883" s="489" t="s">
        <v>18596</v>
      </c>
    </row>
    <row r="20884" spans="1:4">
      <c r="A20884" s="489" t="str">
        <f t="shared" si="326"/>
        <v>2332900931訪問リハビリテーション</v>
      </c>
      <c r="B20884" s="489">
        <v>2332900931</v>
      </c>
      <c r="C20884" s="489" t="s">
        <v>2104</v>
      </c>
      <c r="D20884" s="489" t="s">
        <v>18596</v>
      </c>
    </row>
    <row r="20885" spans="1:4">
      <c r="A20885" s="489" t="str">
        <f t="shared" si="326"/>
        <v>2332900931訪問看護</v>
      </c>
      <c r="B20885" s="489">
        <v>2332900931</v>
      </c>
      <c r="C20885" s="489" t="s">
        <v>2102</v>
      </c>
      <c r="D20885" s="489" t="s">
        <v>18596</v>
      </c>
    </row>
    <row r="20886" spans="1:4">
      <c r="A20886" s="489" t="str">
        <f t="shared" si="326"/>
        <v>2332900956介護予防訪問リハビリテーション</v>
      </c>
      <c r="B20886" s="489">
        <v>2332900956</v>
      </c>
      <c r="C20886" s="489" t="s">
        <v>2108</v>
      </c>
      <c r="D20886" s="489" t="s">
        <v>18597</v>
      </c>
    </row>
    <row r="20887" spans="1:4">
      <c r="A20887" s="489" t="str">
        <f t="shared" si="326"/>
        <v>2332900956介護予防訪問看護</v>
      </c>
      <c r="B20887" s="489">
        <v>2332900956</v>
      </c>
      <c r="C20887" s="489" t="s">
        <v>2103</v>
      </c>
      <c r="D20887" s="489" t="s">
        <v>18597</v>
      </c>
    </row>
    <row r="20888" spans="1:4">
      <c r="A20888" s="489" t="str">
        <f t="shared" si="326"/>
        <v>2332900956訪問リハビリテーション</v>
      </c>
      <c r="B20888" s="489">
        <v>2332900956</v>
      </c>
      <c r="C20888" s="489" t="s">
        <v>2104</v>
      </c>
      <c r="D20888" s="489" t="s">
        <v>18597</v>
      </c>
    </row>
    <row r="20889" spans="1:4">
      <c r="A20889" s="489" t="str">
        <f t="shared" si="326"/>
        <v>2332900956訪問看護</v>
      </c>
      <c r="B20889" s="489">
        <v>2332900956</v>
      </c>
      <c r="C20889" s="489" t="s">
        <v>2102</v>
      </c>
      <c r="D20889" s="489" t="s">
        <v>18597</v>
      </c>
    </row>
    <row r="20890" spans="1:4">
      <c r="A20890" s="489" t="str">
        <f t="shared" si="326"/>
        <v>2332900972介護予防訪問リハビリテーション</v>
      </c>
      <c r="B20890" s="489">
        <v>2332900972</v>
      </c>
      <c r="C20890" s="489" t="s">
        <v>2108</v>
      </c>
      <c r="D20890" s="489" t="s">
        <v>18598</v>
      </c>
    </row>
    <row r="20891" spans="1:4">
      <c r="A20891" s="489" t="str">
        <f t="shared" si="326"/>
        <v>2332900972介護予防訪問看護</v>
      </c>
      <c r="B20891" s="489">
        <v>2332900972</v>
      </c>
      <c r="C20891" s="489" t="s">
        <v>2103</v>
      </c>
      <c r="D20891" s="489" t="s">
        <v>18598</v>
      </c>
    </row>
    <row r="20892" spans="1:4">
      <c r="A20892" s="489" t="str">
        <f t="shared" si="326"/>
        <v>2332900972訪問リハビリテーション</v>
      </c>
      <c r="B20892" s="489">
        <v>2332900972</v>
      </c>
      <c r="C20892" s="489" t="s">
        <v>2104</v>
      </c>
      <c r="D20892" s="489" t="s">
        <v>18598</v>
      </c>
    </row>
    <row r="20893" spans="1:4">
      <c r="A20893" s="489" t="str">
        <f t="shared" si="326"/>
        <v>2332900972訪問看護</v>
      </c>
      <c r="B20893" s="489">
        <v>2332900972</v>
      </c>
      <c r="C20893" s="489" t="s">
        <v>2102</v>
      </c>
      <c r="D20893" s="489" t="s">
        <v>18598</v>
      </c>
    </row>
    <row r="20894" spans="1:4">
      <c r="A20894" s="489" t="str">
        <f t="shared" si="326"/>
        <v>2332900980介護予防訪問リハビリテーション</v>
      </c>
      <c r="B20894" s="489">
        <v>2332900980</v>
      </c>
      <c r="C20894" s="489" t="s">
        <v>2108</v>
      </c>
      <c r="D20894" s="489" t="s">
        <v>18599</v>
      </c>
    </row>
    <row r="20895" spans="1:4">
      <c r="A20895" s="489" t="str">
        <f t="shared" si="326"/>
        <v>2332900980介護予防訪問看護</v>
      </c>
      <c r="B20895" s="489">
        <v>2332900980</v>
      </c>
      <c r="C20895" s="489" t="s">
        <v>2103</v>
      </c>
      <c r="D20895" s="489" t="s">
        <v>18599</v>
      </c>
    </row>
    <row r="20896" spans="1:4">
      <c r="A20896" s="489" t="str">
        <f t="shared" si="326"/>
        <v>2332900980訪問リハビリテーション</v>
      </c>
      <c r="B20896" s="489">
        <v>2332900980</v>
      </c>
      <c r="C20896" s="489" t="s">
        <v>2104</v>
      </c>
      <c r="D20896" s="489" t="s">
        <v>18599</v>
      </c>
    </row>
    <row r="20897" spans="1:4">
      <c r="A20897" s="489" t="str">
        <f t="shared" si="326"/>
        <v>2332900980訪問看護</v>
      </c>
      <c r="B20897" s="489">
        <v>2332900980</v>
      </c>
      <c r="C20897" s="489" t="s">
        <v>2102</v>
      </c>
      <c r="D20897" s="489" t="s">
        <v>18599</v>
      </c>
    </row>
    <row r="20898" spans="1:4">
      <c r="A20898" s="489" t="str">
        <f t="shared" si="326"/>
        <v>2332901004介護予防訪問リハビリテーション</v>
      </c>
      <c r="B20898" s="489">
        <v>2332901004</v>
      </c>
      <c r="C20898" s="489" t="s">
        <v>2108</v>
      </c>
      <c r="D20898" s="489" t="s">
        <v>18600</v>
      </c>
    </row>
    <row r="20899" spans="1:4">
      <c r="A20899" s="489" t="str">
        <f t="shared" si="326"/>
        <v>2332901004介護予防訪問看護</v>
      </c>
      <c r="B20899" s="489">
        <v>2332901004</v>
      </c>
      <c r="C20899" s="489" t="s">
        <v>2103</v>
      </c>
      <c r="D20899" s="489" t="s">
        <v>18600</v>
      </c>
    </row>
    <row r="20900" spans="1:4">
      <c r="A20900" s="489" t="str">
        <f t="shared" si="326"/>
        <v>2332901004訪問リハビリテーション</v>
      </c>
      <c r="B20900" s="489">
        <v>2332901004</v>
      </c>
      <c r="C20900" s="489" t="s">
        <v>2104</v>
      </c>
      <c r="D20900" s="489" t="s">
        <v>18600</v>
      </c>
    </row>
    <row r="20901" spans="1:4">
      <c r="A20901" s="489" t="str">
        <f t="shared" si="326"/>
        <v>2332901004訪問看護</v>
      </c>
      <c r="B20901" s="489">
        <v>2332901004</v>
      </c>
      <c r="C20901" s="489" t="s">
        <v>2102</v>
      </c>
      <c r="D20901" s="489" t="s">
        <v>18600</v>
      </c>
    </row>
    <row r="20902" spans="1:4">
      <c r="A20902" s="489" t="str">
        <f t="shared" si="326"/>
        <v>2332901012介護予防訪問リハビリテーション</v>
      </c>
      <c r="B20902" s="489">
        <v>2332901012</v>
      </c>
      <c r="C20902" s="489" t="s">
        <v>2108</v>
      </c>
      <c r="D20902" s="489" t="s">
        <v>18601</v>
      </c>
    </row>
    <row r="20903" spans="1:4">
      <c r="A20903" s="489" t="str">
        <f t="shared" si="326"/>
        <v>2332901012介護予防訪問看護</v>
      </c>
      <c r="B20903" s="489">
        <v>2332901012</v>
      </c>
      <c r="C20903" s="489" t="s">
        <v>2103</v>
      </c>
      <c r="D20903" s="489" t="s">
        <v>18601</v>
      </c>
    </row>
    <row r="20904" spans="1:4">
      <c r="A20904" s="489" t="str">
        <f t="shared" si="326"/>
        <v>2332901012訪問リハビリテーション</v>
      </c>
      <c r="B20904" s="489">
        <v>2332901012</v>
      </c>
      <c r="C20904" s="489" t="s">
        <v>2104</v>
      </c>
      <c r="D20904" s="489" t="s">
        <v>18601</v>
      </c>
    </row>
    <row r="20905" spans="1:4">
      <c r="A20905" s="489" t="str">
        <f t="shared" si="326"/>
        <v>2332901012訪問看護</v>
      </c>
      <c r="B20905" s="489">
        <v>2332901012</v>
      </c>
      <c r="C20905" s="489" t="s">
        <v>2102</v>
      </c>
      <c r="D20905" s="489" t="s">
        <v>18601</v>
      </c>
    </row>
    <row r="20906" spans="1:4">
      <c r="A20906" s="489" t="str">
        <f t="shared" si="326"/>
        <v>2332901020介護予防訪問リハビリテーション</v>
      </c>
      <c r="B20906" s="489">
        <v>2332901020</v>
      </c>
      <c r="C20906" s="489" t="s">
        <v>2108</v>
      </c>
      <c r="D20906" s="489" t="s">
        <v>18587</v>
      </c>
    </row>
    <row r="20907" spans="1:4">
      <c r="A20907" s="489" t="str">
        <f t="shared" si="326"/>
        <v>2332901020介護予防訪問看護</v>
      </c>
      <c r="B20907" s="489">
        <v>2332901020</v>
      </c>
      <c r="C20907" s="489" t="s">
        <v>2103</v>
      </c>
      <c r="D20907" s="489" t="s">
        <v>18587</v>
      </c>
    </row>
    <row r="20908" spans="1:4">
      <c r="A20908" s="489" t="str">
        <f t="shared" si="326"/>
        <v>2332901020訪問リハビリテーション</v>
      </c>
      <c r="B20908" s="489">
        <v>2332901020</v>
      </c>
      <c r="C20908" s="489" t="s">
        <v>2104</v>
      </c>
      <c r="D20908" s="489" t="s">
        <v>18587</v>
      </c>
    </row>
    <row r="20909" spans="1:4">
      <c r="A20909" s="489" t="str">
        <f t="shared" si="326"/>
        <v>2332901020訪問看護</v>
      </c>
      <c r="B20909" s="489">
        <v>2332901020</v>
      </c>
      <c r="C20909" s="489" t="s">
        <v>2102</v>
      </c>
      <c r="D20909" s="489" t="s">
        <v>18587</v>
      </c>
    </row>
    <row r="20910" spans="1:4">
      <c r="A20910" s="489" t="str">
        <f t="shared" si="326"/>
        <v>2332901038介護予防訪問リハビリテーション</v>
      </c>
      <c r="B20910" s="489">
        <v>2332901038</v>
      </c>
      <c r="C20910" s="489" t="s">
        <v>2108</v>
      </c>
      <c r="D20910" s="489" t="s">
        <v>18602</v>
      </c>
    </row>
    <row r="20911" spans="1:4">
      <c r="A20911" s="489" t="str">
        <f t="shared" si="326"/>
        <v>2332901038介護予防訪問看護</v>
      </c>
      <c r="B20911" s="489">
        <v>2332901038</v>
      </c>
      <c r="C20911" s="489" t="s">
        <v>2103</v>
      </c>
      <c r="D20911" s="489" t="s">
        <v>18602</v>
      </c>
    </row>
    <row r="20912" spans="1:4">
      <c r="A20912" s="489" t="str">
        <f t="shared" si="326"/>
        <v>2332901038訪問リハビリテーション</v>
      </c>
      <c r="B20912" s="489">
        <v>2332901038</v>
      </c>
      <c r="C20912" s="489" t="s">
        <v>2104</v>
      </c>
      <c r="D20912" s="489" t="s">
        <v>18602</v>
      </c>
    </row>
    <row r="20913" spans="1:4">
      <c r="A20913" s="489" t="str">
        <f t="shared" si="326"/>
        <v>2332901038訪問看護</v>
      </c>
      <c r="B20913" s="489">
        <v>2332901038</v>
      </c>
      <c r="C20913" s="489" t="s">
        <v>2102</v>
      </c>
      <c r="D20913" s="489" t="s">
        <v>18602</v>
      </c>
    </row>
    <row r="20914" spans="1:4">
      <c r="A20914" s="489" t="str">
        <f t="shared" si="326"/>
        <v>2332901061介護予防訪問リハビリテーション</v>
      </c>
      <c r="B20914" s="489">
        <v>2332901061</v>
      </c>
      <c r="C20914" s="489" t="s">
        <v>2108</v>
      </c>
      <c r="D20914" s="489" t="s">
        <v>18603</v>
      </c>
    </row>
    <row r="20915" spans="1:4">
      <c r="A20915" s="489" t="str">
        <f t="shared" si="326"/>
        <v>2332901061介護予防訪問看護</v>
      </c>
      <c r="B20915" s="489">
        <v>2332901061</v>
      </c>
      <c r="C20915" s="489" t="s">
        <v>2103</v>
      </c>
      <c r="D20915" s="489" t="s">
        <v>18603</v>
      </c>
    </row>
    <row r="20916" spans="1:4">
      <c r="A20916" s="489" t="str">
        <f t="shared" si="326"/>
        <v>2332901061訪問リハビリテーション</v>
      </c>
      <c r="B20916" s="489">
        <v>2332901061</v>
      </c>
      <c r="C20916" s="489" t="s">
        <v>2104</v>
      </c>
      <c r="D20916" s="489" t="s">
        <v>18603</v>
      </c>
    </row>
    <row r="20917" spans="1:4">
      <c r="A20917" s="489" t="str">
        <f t="shared" si="326"/>
        <v>2332901061訪問看護</v>
      </c>
      <c r="B20917" s="489">
        <v>2332901061</v>
      </c>
      <c r="C20917" s="489" t="s">
        <v>2102</v>
      </c>
      <c r="D20917" s="489" t="s">
        <v>18603</v>
      </c>
    </row>
    <row r="20918" spans="1:4">
      <c r="A20918" s="489" t="str">
        <f t="shared" si="326"/>
        <v>2332901079介護予防訪問リハビリテーション</v>
      </c>
      <c r="B20918" s="489">
        <v>2332901079</v>
      </c>
      <c r="C20918" s="489" t="s">
        <v>2108</v>
      </c>
      <c r="D20918" s="489" t="s">
        <v>18604</v>
      </c>
    </row>
    <row r="20919" spans="1:4">
      <c r="A20919" s="489" t="str">
        <f t="shared" si="326"/>
        <v>2332901079介護予防訪問看護</v>
      </c>
      <c r="B20919" s="489">
        <v>2332901079</v>
      </c>
      <c r="C20919" s="489" t="s">
        <v>2103</v>
      </c>
      <c r="D20919" s="489" t="s">
        <v>18604</v>
      </c>
    </row>
    <row r="20920" spans="1:4">
      <c r="A20920" s="489" t="str">
        <f t="shared" si="326"/>
        <v>2332901079訪問リハビリテーション</v>
      </c>
      <c r="B20920" s="489">
        <v>2332901079</v>
      </c>
      <c r="C20920" s="489" t="s">
        <v>2104</v>
      </c>
      <c r="D20920" s="489" t="s">
        <v>18604</v>
      </c>
    </row>
    <row r="20921" spans="1:4">
      <c r="A20921" s="489" t="str">
        <f t="shared" si="326"/>
        <v>2332901079訪問看護</v>
      </c>
      <c r="B20921" s="489">
        <v>2332901079</v>
      </c>
      <c r="C20921" s="489" t="s">
        <v>2102</v>
      </c>
      <c r="D20921" s="489" t="s">
        <v>18604</v>
      </c>
    </row>
    <row r="20922" spans="1:4">
      <c r="A20922" s="489" t="str">
        <f t="shared" si="326"/>
        <v>2332901087介護予防訪問リハビリテーション</v>
      </c>
      <c r="B20922" s="489">
        <v>2332901087</v>
      </c>
      <c r="C20922" s="489" t="s">
        <v>2108</v>
      </c>
      <c r="D20922" s="489" t="s">
        <v>18605</v>
      </c>
    </row>
    <row r="20923" spans="1:4">
      <c r="A20923" s="489" t="str">
        <f t="shared" si="326"/>
        <v>2332901087介護予防訪問看護</v>
      </c>
      <c r="B20923" s="489">
        <v>2332901087</v>
      </c>
      <c r="C20923" s="489" t="s">
        <v>2103</v>
      </c>
      <c r="D20923" s="489" t="s">
        <v>18605</v>
      </c>
    </row>
    <row r="20924" spans="1:4">
      <c r="A20924" s="489" t="str">
        <f t="shared" si="326"/>
        <v>2332901087訪問リハビリテーション</v>
      </c>
      <c r="B20924" s="489">
        <v>2332901087</v>
      </c>
      <c r="C20924" s="489" t="s">
        <v>2104</v>
      </c>
      <c r="D20924" s="489" t="s">
        <v>18605</v>
      </c>
    </row>
    <row r="20925" spans="1:4">
      <c r="A20925" s="489" t="str">
        <f t="shared" si="326"/>
        <v>2332901087訪問看護</v>
      </c>
      <c r="B20925" s="489">
        <v>2332901087</v>
      </c>
      <c r="C20925" s="489" t="s">
        <v>2102</v>
      </c>
      <c r="D20925" s="489" t="s">
        <v>18605</v>
      </c>
    </row>
    <row r="20926" spans="1:4">
      <c r="A20926" s="489" t="str">
        <f t="shared" si="326"/>
        <v>2332901111介護予防訪問リハビリテーション</v>
      </c>
      <c r="B20926" s="489">
        <v>2332901111</v>
      </c>
      <c r="C20926" s="489" t="s">
        <v>2108</v>
      </c>
      <c r="D20926" s="489" t="s">
        <v>18606</v>
      </c>
    </row>
    <row r="20927" spans="1:4">
      <c r="A20927" s="489" t="str">
        <f t="shared" si="326"/>
        <v>2332901111介護予防訪問看護</v>
      </c>
      <c r="B20927" s="489">
        <v>2332901111</v>
      </c>
      <c r="C20927" s="489" t="s">
        <v>2103</v>
      </c>
      <c r="D20927" s="489" t="s">
        <v>18606</v>
      </c>
    </row>
    <row r="20928" spans="1:4">
      <c r="A20928" s="489" t="str">
        <f t="shared" si="326"/>
        <v>2332901111訪問リハビリテーション</v>
      </c>
      <c r="B20928" s="489">
        <v>2332901111</v>
      </c>
      <c r="C20928" s="489" t="s">
        <v>2104</v>
      </c>
      <c r="D20928" s="489" t="s">
        <v>18606</v>
      </c>
    </row>
    <row r="20929" spans="1:4">
      <c r="A20929" s="489" t="str">
        <f t="shared" si="326"/>
        <v>2332901111訪問看護</v>
      </c>
      <c r="B20929" s="489">
        <v>2332901111</v>
      </c>
      <c r="C20929" s="489" t="s">
        <v>2102</v>
      </c>
      <c r="D20929" s="489" t="s">
        <v>18606</v>
      </c>
    </row>
    <row r="20930" spans="1:4">
      <c r="A20930" s="489" t="str">
        <f t="shared" ref="A20930:A20993" si="327">B20930&amp;C20930</f>
        <v>2332901145介護予防訪問リハビリテーション</v>
      </c>
      <c r="B20930" s="489">
        <v>2332901145</v>
      </c>
      <c r="C20930" s="489" t="s">
        <v>2108</v>
      </c>
      <c r="D20930" s="489" t="s">
        <v>18607</v>
      </c>
    </row>
    <row r="20931" spans="1:4">
      <c r="A20931" s="489" t="str">
        <f t="shared" si="327"/>
        <v>2332901145介護予防訪問看護</v>
      </c>
      <c r="B20931" s="489">
        <v>2332901145</v>
      </c>
      <c r="C20931" s="489" t="s">
        <v>2103</v>
      </c>
      <c r="D20931" s="489" t="s">
        <v>18607</v>
      </c>
    </row>
    <row r="20932" spans="1:4">
      <c r="A20932" s="489" t="str">
        <f t="shared" si="327"/>
        <v>2332901145訪問リハビリテーション</v>
      </c>
      <c r="B20932" s="489">
        <v>2332901145</v>
      </c>
      <c r="C20932" s="489" t="s">
        <v>2104</v>
      </c>
      <c r="D20932" s="489" t="s">
        <v>18607</v>
      </c>
    </row>
    <row r="20933" spans="1:4">
      <c r="A20933" s="489" t="str">
        <f t="shared" si="327"/>
        <v>2332901145訪問看護</v>
      </c>
      <c r="B20933" s="489">
        <v>2332901145</v>
      </c>
      <c r="C20933" s="489" t="s">
        <v>2102</v>
      </c>
      <c r="D20933" s="489" t="s">
        <v>18607</v>
      </c>
    </row>
    <row r="20934" spans="1:4">
      <c r="A20934" s="489" t="str">
        <f t="shared" si="327"/>
        <v>2332901160介護予防訪問リハビリテーション</v>
      </c>
      <c r="B20934" s="489">
        <v>2332901160</v>
      </c>
      <c r="C20934" s="489" t="s">
        <v>2108</v>
      </c>
      <c r="D20934" s="489" t="s">
        <v>18608</v>
      </c>
    </row>
    <row r="20935" spans="1:4">
      <c r="A20935" s="489" t="str">
        <f t="shared" si="327"/>
        <v>2332901160介護予防訪問看護</v>
      </c>
      <c r="B20935" s="489">
        <v>2332901160</v>
      </c>
      <c r="C20935" s="489" t="s">
        <v>2103</v>
      </c>
      <c r="D20935" s="489" t="s">
        <v>18608</v>
      </c>
    </row>
    <row r="20936" spans="1:4">
      <c r="A20936" s="489" t="str">
        <f t="shared" si="327"/>
        <v>2332901160訪問リハビリテーション</v>
      </c>
      <c r="B20936" s="489">
        <v>2332901160</v>
      </c>
      <c r="C20936" s="489" t="s">
        <v>2104</v>
      </c>
      <c r="D20936" s="489" t="s">
        <v>18608</v>
      </c>
    </row>
    <row r="20937" spans="1:4">
      <c r="A20937" s="489" t="str">
        <f t="shared" si="327"/>
        <v>2332901160訪問看護</v>
      </c>
      <c r="B20937" s="489">
        <v>2332901160</v>
      </c>
      <c r="C20937" s="489" t="s">
        <v>2102</v>
      </c>
      <c r="D20937" s="489" t="s">
        <v>18608</v>
      </c>
    </row>
    <row r="20938" spans="1:4">
      <c r="A20938" s="489" t="str">
        <f t="shared" si="327"/>
        <v>2332901178介護予防訪問リハビリテーション</v>
      </c>
      <c r="B20938" s="489">
        <v>2332901178</v>
      </c>
      <c r="C20938" s="489" t="s">
        <v>2108</v>
      </c>
      <c r="D20938" s="489" t="s">
        <v>18609</v>
      </c>
    </row>
    <row r="20939" spans="1:4">
      <c r="A20939" s="489" t="str">
        <f t="shared" si="327"/>
        <v>2332901178介護予防訪問看護</v>
      </c>
      <c r="B20939" s="489">
        <v>2332901178</v>
      </c>
      <c r="C20939" s="489" t="s">
        <v>2103</v>
      </c>
      <c r="D20939" s="489" t="s">
        <v>18609</v>
      </c>
    </row>
    <row r="20940" spans="1:4">
      <c r="A20940" s="489" t="str">
        <f t="shared" si="327"/>
        <v>2332901178訪問リハビリテーション</v>
      </c>
      <c r="B20940" s="489">
        <v>2332901178</v>
      </c>
      <c r="C20940" s="489" t="s">
        <v>2104</v>
      </c>
      <c r="D20940" s="489" t="s">
        <v>18609</v>
      </c>
    </row>
    <row r="20941" spans="1:4">
      <c r="A20941" s="489" t="str">
        <f t="shared" si="327"/>
        <v>2332901178訪問看護</v>
      </c>
      <c r="B20941" s="489">
        <v>2332901178</v>
      </c>
      <c r="C20941" s="489" t="s">
        <v>2102</v>
      </c>
      <c r="D20941" s="489" t="s">
        <v>18609</v>
      </c>
    </row>
    <row r="20942" spans="1:4">
      <c r="A20942" s="489" t="str">
        <f t="shared" si="327"/>
        <v>2332901186介護予防訪問リハビリテーション</v>
      </c>
      <c r="B20942" s="489">
        <v>2332901186</v>
      </c>
      <c r="C20942" s="489" t="s">
        <v>2108</v>
      </c>
      <c r="D20942" s="489" t="s">
        <v>18610</v>
      </c>
    </row>
    <row r="20943" spans="1:4">
      <c r="A20943" s="489" t="str">
        <f t="shared" si="327"/>
        <v>2332901186介護予防訪問看護</v>
      </c>
      <c r="B20943" s="489">
        <v>2332901186</v>
      </c>
      <c r="C20943" s="489" t="s">
        <v>2103</v>
      </c>
      <c r="D20943" s="489" t="s">
        <v>18610</v>
      </c>
    </row>
    <row r="20944" spans="1:4">
      <c r="A20944" s="489" t="str">
        <f t="shared" si="327"/>
        <v>2332901186訪問リハビリテーション</v>
      </c>
      <c r="B20944" s="489">
        <v>2332901186</v>
      </c>
      <c r="C20944" s="489" t="s">
        <v>2104</v>
      </c>
      <c r="D20944" s="489" t="s">
        <v>18610</v>
      </c>
    </row>
    <row r="20945" spans="1:4">
      <c r="A20945" s="489" t="str">
        <f t="shared" si="327"/>
        <v>2332901186訪問看護</v>
      </c>
      <c r="B20945" s="489">
        <v>2332901186</v>
      </c>
      <c r="C20945" s="489" t="s">
        <v>2102</v>
      </c>
      <c r="D20945" s="489" t="s">
        <v>18610</v>
      </c>
    </row>
    <row r="20946" spans="1:4">
      <c r="A20946" s="489" t="str">
        <f t="shared" si="327"/>
        <v>2332901194介護予防訪問リハビリテーション</v>
      </c>
      <c r="B20946" s="489">
        <v>2332901194</v>
      </c>
      <c r="C20946" s="489" t="s">
        <v>2108</v>
      </c>
      <c r="D20946" s="489" t="s">
        <v>18611</v>
      </c>
    </row>
    <row r="20947" spans="1:4">
      <c r="A20947" s="489" t="str">
        <f t="shared" si="327"/>
        <v>2332901194介護予防訪問看護</v>
      </c>
      <c r="B20947" s="489">
        <v>2332901194</v>
      </c>
      <c r="C20947" s="489" t="s">
        <v>2103</v>
      </c>
      <c r="D20947" s="489" t="s">
        <v>18611</v>
      </c>
    </row>
    <row r="20948" spans="1:4">
      <c r="A20948" s="489" t="str">
        <f t="shared" si="327"/>
        <v>2332901194訪問リハビリテーション</v>
      </c>
      <c r="B20948" s="489">
        <v>2332901194</v>
      </c>
      <c r="C20948" s="489" t="s">
        <v>2104</v>
      </c>
      <c r="D20948" s="489" t="s">
        <v>18611</v>
      </c>
    </row>
    <row r="20949" spans="1:4">
      <c r="A20949" s="489" t="str">
        <f t="shared" si="327"/>
        <v>2332901194訪問看護</v>
      </c>
      <c r="B20949" s="489">
        <v>2332901194</v>
      </c>
      <c r="C20949" s="489" t="s">
        <v>2102</v>
      </c>
      <c r="D20949" s="489" t="s">
        <v>18611</v>
      </c>
    </row>
    <row r="20950" spans="1:4">
      <c r="A20950" s="489" t="str">
        <f t="shared" si="327"/>
        <v>2332901202介護予防訪問リハビリテーション</v>
      </c>
      <c r="B20950" s="489">
        <v>2332901202</v>
      </c>
      <c r="C20950" s="489" t="s">
        <v>2108</v>
      </c>
      <c r="D20950" s="489" t="s">
        <v>18612</v>
      </c>
    </row>
    <row r="20951" spans="1:4">
      <c r="A20951" s="489" t="str">
        <f t="shared" si="327"/>
        <v>2332901202介護予防訪問看護</v>
      </c>
      <c r="B20951" s="489">
        <v>2332901202</v>
      </c>
      <c r="C20951" s="489" t="s">
        <v>2103</v>
      </c>
      <c r="D20951" s="489" t="s">
        <v>18612</v>
      </c>
    </row>
    <row r="20952" spans="1:4">
      <c r="A20952" s="489" t="str">
        <f t="shared" si="327"/>
        <v>2332901202訪問リハビリテーション</v>
      </c>
      <c r="B20952" s="489">
        <v>2332901202</v>
      </c>
      <c r="C20952" s="489" t="s">
        <v>2104</v>
      </c>
      <c r="D20952" s="489" t="s">
        <v>18612</v>
      </c>
    </row>
    <row r="20953" spans="1:4">
      <c r="A20953" s="489" t="str">
        <f t="shared" si="327"/>
        <v>2332901202訪問看護</v>
      </c>
      <c r="B20953" s="489">
        <v>2332901202</v>
      </c>
      <c r="C20953" s="489" t="s">
        <v>2102</v>
      </c>
      <c r="D20953" s="489" t="s">
        <v>18612</v>
      </c>
    </row>
    <row r="20954" spans="1:4">
      <c r="A20954" s="489" t="str">
        <f t="shared" si="327"/>
        <v>2332901210介護予防訪問リハビリテーション</v>
      </c>
      <c r="B20954" s="489">
        <v>2332901210</v>
      </c>
      <c r="C20954" s="489" t="s">
        <v>2108</v>
      </c>
      <c r="D20954" s="489" t="s">
        <v>18613</v>
      </c>
    </row>
    <row r="20955" spans="1:4">
      <c r="A20955" s="489" t="str">
        <f t="shared" si="327"/>
        <v>2332901210介護予防訪問看護</v>
      </c>
      <c r="B20955" s="489">
        <v>2332901210</v>
      </c>
      <c r="C20955" s="489" t="s">
        <v>2103</v>
      </c>
      <c r="D20955" s="489" t="s">
        <v>18613</v>
      </c>
    </row>
    <row r="20956" spans="1:4">
      <c r="A20956" s="489" t="str">
        <f t="shared" si="327"/>
        <v>2332901210訪問リハビリテーション</v>
      </c>
      <c r="B20956" s="489">
        <v>2332901210</v>
      </c>
      <c r="C20956" s="489" t="s">
        <v>2104</v>
      </c>
      <c r="D20956" s="489" t="s">
        <v>18613</v>
      </c>
    </row>
    <row r="20957" spans="1:4">
      <c r="A20957" s="489" t="str">
        <f t="shared" si="327"/>
        <v>2332901210訪問看護</v>
      </c>
      <c r="B20957" s="489">
        <v>2332901210</v>
      </c>
      <c r="C20957" s="489" t="s">
        <v>2102</v>
      </c>
      <c r="D20957" s="489" t="s">
        <v>18613</v>
      </c>
    </row>
    <row r="20958" spans="1:4">
      <c r="A20958" s="489" t="str">
        <f t="shared" si="327"/>
        <v>2332901228介護予防訪問リハビリテーション</v>
      </c>
      <c r="B20958" s="489">
        <v>2332901228</v>
      </c>
      <c r="C20958" s="489" t="s">
        <v>2108</v>
      </c>
      <c r="D20958" s="489" t="s">
        <v>18614</v>
      </c>
    </row>
    <row r="20959" spans="1:4">
      <c r="A20959" s="489" t="str">
        <f t="shared" si="327"/>
        <v>2332901228介護予防訪問看護</v>
      </c>
      <c r="B20959" s="489">
        <v>2332901228</v>
      </c>
      <c r="C20959" s="489" t="s">
        <v>2103</v>
      </c>
      <c r="D20959" s="489" t="s">
        <v>18614</v>
      </c>
    </row>
    <row r="20960" spans="1:4">
      <c r="A20960" s="489" t="str">
        <f t="shared" si="327"/>
        <v>2332901228訪問リハビリテーション</v>
      </c>
      <c r="B20960" s="489">
        <v>2332901228</v>
      </c>
      <c r="C20960" s="489" t="s">
        <v>2104</v>
      </c>
      <c r="D20960" s="489" t="s">
        <v>18614</v>
      </c>
    </row>
    <row r="20961" spans="1:4">
      <c r="A20961" s="489" t="str">
        <f t="shared" si="327"/>
        <v>2332901228訪問看護</v>
      </c>
      <c r="B20961" s="489">
        <v>2332901228</v>
      </c>
      <c r="C20961" s="489" t="s">
        <v>2102</v>
      </c>
      <c r="D20961" s="489" t="s">
        <v>18614</v>
      </c>
    </row>
    <row r="20962" spans="1:4">
      <c r="A20962" s="489" t="str">
        <f t="shared" si="327"/>
        <v>2332901236介護予防訪問リハビリテーション</v>
      </c>
      <c r="B20962" s="489">
        <v>2332901236</v>
      </c>
      <c r="C20962" s="489" t="s">
        <v>2108</v>
      </c>
      <c r="D20962" s="489" t="s">
        <v>18615</v>
      </c>
    </row>
    <row r="20963" spans="1:4">
      <c r="A20963" s="489" t="str">
        <f t="shared" si="327"/>
        <v>2332901236介護予防訪問看護</v>
      </c>
      <c r="B20963" s="489">
        <v>2332901236</v>
      </c>
      <c r="C20963" s="489" t="s">
        <v>2103</v>
      </c>
      <c r="D20963" s="489" t="s">
        <v>18615</v>
      </c>
    </row>
    <row r="20964" spans="1:4">
      <c r="A20964" s="489" t="str">
        <f t="shared" si="327"/>
        <v>2332901236訪問リハビリテーション</v>
      </c>
      <c r="B20964" s="489">
        <v>2332901236</v>
      </c>
      <c r="C20964" s="489" t="s">
        <v>2104</v>
      </c>
      <c r="D20964" s="489" t="s">
        <v>18615</v>
      </c>
    </row>
    <row r="20965" spans="1:4">
      <c r="A20965" s="489" t="str">
        <f t="shared" si="327"/>
        <v>2332901236訪問看護</v>
      </c>
      <c r="B20965" s="489">
        <v>2332901236</v>
      </c>
      <c r="C20965" s="489" t="s">
        <v>2102</v>
      </c>
      <c r="D20965" s="489" t="s">
        <v>18615</v>
      </c>
    </row>
    <row r="20966" spans="1:4">
      <c r="A20966" s="489" t="str">
        <f t="shared" si="327"/>
        <v>2332901244介護予防訪問リハビリテーション</v>
      </c>
      <c r="B20966" s="489">
        <v>2332901244</v>
      </c>
      <c r="C20966" s="489" t="s">
        <v>2108</v>
      </c>
      <c r="D20966" s="489" t="s">
        <v>18616</v>
      </c>
    </row>
    <row r="20967" spans="1:4">
      <c r="A20967" s="489" t="str">
        <f t="shared" si="327"/>
        <v>2332901244介護予防訪問看護</v>
      </c>
      <c r="B20967" s="489">
        <v>2332901244</v>
      </c>
      <c r="C20967" s="489" t="s">
        <v>2103</v>
      </c>
      <c r="D20967" s="489" t="s">
        <v>18616</v>
      </c>
    </row>
    <row r="20968" spans="1:4">
      <c r="A20968" s="489" t="str">
        <f t="shared" si="327"/>
        <v>2332901244訪問リハビリテーション</v>
      </c>
      <c r="B20968" s="489">
        <v>2332901244</v>
      </c>
      <c r="C20968" s="489" t="s">
        <v>2104</v>
      </c>
      <c r="D20968" s="489" t="s">
        <v>18616</v>
      </c>
    </row>
    <row r="20969" spans="1:4">
      <c r="A20969" s="489" t="str">
        <f t="shared" si="327"/>
        <v>2332901244訪問看護</v>
      </c>
      <c r="B20969" s="489">
        <v>2332901244</v>
      </c>
      <c r="C20969" s="489" t="s">
        <v>2102</v>
      </c>
      <c r="D20969" s="489" t="s">
        <v>18616</v>
      </c>
    </row>
    <row r="20970" spans="1:4">
      <c r="A20970" s="489" t="str">
        <f t="shared" si="327"/>
        <v>2332901251介護予防訪問リハビリテーション</v>
      </c>
      <c r="B20970" s="489">
        <v>2332901251</v>
      </c>
      <c r="C20970" s="489" t="s">
        <v>2108</v>
      </c>
      <c r="D20970" s="489" t="s">
        <v>18617</v>
      </c>
    </row>
    <row r="20971" spans="1:4">
      <c r="A20971" s="489" t="str">
        <f t="shared" si="327"/>
        <v>2332901251介護予防訪問看護</v>
      </c>
      <c r="B20971" s="489">
        <v>2332901251</v>
      </c>
      <c r="C20971" s="489" t="s">
        <v>2103</v>
      </c>
      <c r="D20971" s="489" t="s">
        <v>18617</v>
      </c>
    </row>
    <row r="20972" spans="1:4">
      <c r="A20972" s="489" t="str">
        <f t="shared" si="327"/>
        <v>2332901251訪問リハビリテーション</v>
      </c>
      <c r="B20972" s="489">
        <v>2332901251</v>
      </c>
      <c r="C20972" s="489" t="s">
        <v>2104</v>
      </c>
      <c r="D20972" s="489" t="s">
        <v>18617</v>
      </c>
    </row>
    <row r="20973" spans="1:4">
      <c r="A20973" s="489" t="str">
        <f t="shared" si="327"/>
        <v>2332901251訪問看護</v>
      </c>
      <c r="B20973" s="489">
        <v>2332901251</v>
      </c>
      <c r="C20973" s="489" t="s">
        <v>2102</v>
      </c>
      <c r="D20973" s="489" t="s">
        <v>18617</v>
      </c>
    </row>
    <row r="20974" spans="1:4">
      <c r="A20974" s="489" t="str">
        <f t="shared" si="327"/>
        <v>2332901269介護予防訪問リハビリテーション</v>
      </c>
      <c r="B20974" s="489">
        <v>2332901269</v>
      </c>
      <c r="C20974" s="489" t="s">
        <v>2108</v>
      </c>
      <c r="D20974" s="489" t="s">
        <v>18618</v>
      </c>
    </row>
    <row r="20975" spans="1:4">
      <c r="A20975" s="489" t="str">
        <f t="shared" si="327"/>
        <v>2332901269介護予防訪問看護</v>
      </c>
      <c r="B20975" s="489">
        <v>2332901269</v>
      </c>
      <c r="C20975" s="489" t="s">
        <v>2103</v>
      </c>
      <c r="D20975" s="489" t="s">
        <v>18618</v>
      </c>
    </row>
    <row r="20976" spans="1:4">
      <c r="A20976" s="489" t="str">
        <f t="shared" si="327"/>
        <v>2332901269訪問リハビリテーション</v>
      </c>
      <c r="B20976" s="489">
        <v>2332901269</v>
      </c>
      <c r="C20976" s="489" t="s">
        <v>2104</v>
      </c>
      <c r="D20976" s="489" t="s">
        <v>18618</v>
      </c>
    </row>
    <row r="20977" spans="1:4">
      <c r="A20977" s="489" t="str">
        <f t="shared" si="327"/>
        <v>2332901269訪問看護</v>
      </c>
      <c r="B20977" s="489">
        <v>2332901269</v>
      </c>
      <c r="C20977" s="489" t="s">
        <v>2102</v>
      </c>
      <c r="D20977" s="489" t="s">
        <v>18618</v>
      </c>
    </row>
    <row r="20978" spans="1:4">
      <c r="A20978" s="489" t="str">
        <f t="shared" si="327"/>
        <v>2332901277介護予防訪問リハビリテーション</v>
      </c>
      <c r="B20978" s="489">
        <v>2332901277</v>
      </c>
      <c r="C20978" s="489" t="s">
        <v>2108</v>
      </c>
      <c r="D20978" s="489" t="s">
        <v>18619</v>
      </c>
    </row>
    <row r="20979" spans="1:4">
      <c r="A20979" s="489" t="str">
        <f t="shared" si="327"/>
        <v>2332901277介護予防訪問看護</v>
      </c>
      <c r="B20979" s="489">
        <v>2332901277</v>
      </c>
      <c r="C20979" s="489" t="s">
        <v>2103</v>
      </c>
      <c r="D20979" s="489" t="s">
        <v>18619</v>
      </c>
    </row>
    <row r="20980" spans="1:4">
      <c r="A20980" s="489" t="str">
        <f t="shared" si="327"/>
        <v>2332901277訪問リハビリテーション</v>
      </c>
      <c r="B20980" s="489">
        <v>2332901277</v>
      </c>
      <c r="C20980" s="489" t="s">
        <v>2104</v>
      </c>
      <c r="D20980" s="489" t="s">
        <v>18619</v>
      </c>
    </row>
    <row r="20981" spans="1:4">
      <c r="A20981" s="489" t="str">
        <f t="shared" si="327"/>
        <v>2332901277訪問看護</v>
      </c>
      <c r="B20981" s="489">
        <v>2332901277</v>
      </c>
      <c r="C20981" s="489" t="s">
        <v>2102</v>
      </c>
      <c r="D20981" s="489" t="s">
        <v>18619</v>
      </c>
    </row>
    <row r="20982" spans="1:4">
      <c r="A20982" s="489" t="str">
        <f t="shared" si="327"/>
        <v>2332901285介護予防訪問リハビリテーション</v>
      </c>
      <c r="B20982" s="489">
        <v>2332901285</v>
      </c>
      <c r="C20982" s="489" t="s">
        <v>2108</v>
      </c>
      <c r="D20982" s="489" t="s">
        <v>18620</v>
      </c>
    </row>
    <row r="20983" spans="1:4">
      <c r="A20983" s="489" t="str">
        <f t="shared" si="327"/>
        <v>2332901285介護予防訪問看護</v>
      </c>
      <c r="B20983" s="489">
        <v>2332901285</v>
      </c>
      <c r="C20983" s="489" t="s">
        <v>2103</v>
      </c>
      <c r="D20983" s="489" t="s">
        <v>18620</v>
      </c>
    </row>
    <row r="20984" spans="1:4">
      <c r="A20984" s="489" t="str">
        <f t="shared" si="327"/>
        <v>2332901285訪問リハビリテーション</v>
      </c>
      <c r="B20984" s="489">
        <v>2332901285</v>
      </c>
      <c r="C20984" s="489" t="s">
        <v>2104</v>
      </c>
      <c r="D20984" s="489" t="s">
        <v>18620</v>
      </c>
    </row>
    <row r="20985" spans="1:4">
      <c r="A20985" s="489" t="str">
        <f t="shared" si="327"/>
        <v>2332901285訪問看護</v>
      </c>
      <c r="B20985" s="489">
        <v>2332901285</v>
      </c>
      <c r="C20985" s="489" t="s">
        <v>2102</v>
      </c>
      <c r="D20985" s="489" t="s">
        <v>18620</v>
      </c>
    </row>
    <row r="20986" spans="1:4">
      <c r="A20986" s="489" t="str">
        <f t="shared" si="327"/>
        <v>2332901293介護予防訪問リハビリテーション</v>
      </c>
      <c r="B20986" s="489">
        <v>2332901293</v>
      </c>
      <c r="C20986" s="489" t="s">
        <v>2108</v>
      </c>
      <c r="D20986" s="489" t="s">
        <v>18621</v>
      </c>
    </row>
    <row r="20987" spans="1:4">
      <c r="A20987" s="489" t="str">
        <f t="shared" si="327"/>
        <v>2332901293介護予防訪問看護</v>
      </c>
      <c r="B20987" s="489">
        <v>2332901293</v>
      </c>
      <c r="C20987" s="489" t="s">
        <v>2103</v>
      </c>
      <c r="D20987" s="489" t="s">
        <v>18621</v>
      </c>
    </row>
    <row r="20988" spans="1:4">
      <c r="A20988" s="489" t="str">
        <f t="shared" si="327"/>
        <v>2332901293訪問リハビリテーション</v>
      </c>
      <c r="B20988" s="489">
        <v>2332901293</v>
      </c>
      <c r="C20988" s="489" t="s">
        <v>2104</v>
      </c>
      <c r="D20988" s="489" t="s">
        <v>18621</v>
      </c>
    </row>
    <row r="20989" spans="1:4">
      <c r="A20989" s="489" t="str">
        <f t="shared" si="327"/>
        <v>2332901293訪問看護</v>
      </c>
      <c r="B20989" s="489">
        <v>2332901293</v>
      </c>
      <c r="C20989" s="489" t="s">
        <v>2102</v>
      </c>
      <c r="D20989" s="489" t="s">
        <v>18621</v>
      </c>
    </row>
    <row r="20990" spans="1:4">
      <c r="A20990" s="489" t="str">
        <f t="shared" si="327"/>
        <v>2333001234介護予防訪問リハビリテーション</v>
      </c>
      <c r="B20990" s="489">
        <v>2333001234</v>
      </c>
      <c r="C20990" s="489" t="s">
        <v>2108</v>
      </c>
      <c r="D20990" s="489" t="s">
        <v>18622</v>
      </c>
    </row>
    <row r="20991" spans="1:4">
      <c r="A20991" s="489" t="str">
        <f t="shared" si="327"/>
        <v>2333001234介護予防訪問看護</v>
      </c>
      <c r="B20991" s="489">
        <v>2333001234</v>
      </c>
      <c r="C20991" s="489" t="s">
        <v>2103</v>
      </c>
      <c r="D20991" s="489" t="s">
        <v>18622</v>
      </c>
    </row>
    <row r="20992" spans="1:4">
      <c r="A20992" s="489" t="str">
        <f t="shared" si="327"/>
        <v>2333001234訪問リハビリテーション</v>
      </c>
      <c r="B20992" s="489">
        <v>2333001234</v>
      </c>
      <c r="C20992" s="489" t="s">
        <v>2104</v>
      </c>
      <c r="D20992" s="489" t="s">
        <v>18622</v>
      </c>
    </row>
    <row r="20993" spans="1:4">
      <c r="A20993" s="489" t="str">
        <f t="shared" si="327"/>
        <v>2333001234訪問看護</v>
      </c>
      <c r="B20993" s="489">
        <v>2333001234</v>
      </c>
      <c r="C20993" s="489" t="s">
        <v>2102</v>
      </c>
      <c r="D20993" s="489" t="s">
        <v>18622</v>
      </c>
    </row>
    <row r="20994" spans="1:4">
      <c r="A20994" s="489" t="str">
        <f t="shared" ref="A20994:A21057" si="328">B20994&amp;C20994</f>
        <v>2333001754介護予防訪問リハビリテーション</v>
      </c>
      <c r="B20994" s="489">
        <v>2333001754</v>
      </c>
      <c r="C20994" s="489" t="s">
        <v>2108</v>
      </c>
      <c r="D20994" s="489" t="s">
        <v>18623</v>
      </c>
    </row>
    <row r="20995" spans="1:4">
      <c r="A20995" s="489" t="str">
        <f t="shared" si="328"/>
        <v>2333001754介護予防訪問看護</v>
      </c>
      <c r="B20995" s="489">
        <v>2333001754</v>
      </c>
      <c r="C20995" s="489" t="s">
        <v>2103</v>
      </c>
      <c r="D20995" s="489" t="s">
        <v>18623</v>
      </c>
    </row>
    <row r="20996" spans="1:4">
      <c r="A20996" s="489" t="str">
        <f t="shared" si="328"/>
        <v>2333001754訪問リハビリテーション</v>
      </c>
      <c r="B20996" s="489">
        <v>2333001754</v>
      </c>
      <c r="C20996" s="489" t="s">
        <v>2104</v>
      </c>
      <c r="D20996" s="489" t="s">
        <v>18623</v>
      </c>
    </row>
    <row r="20997" spans="1:4">
      <c r="A20997" s="489" t="str">
        <f t="shared" si="328"/>
        <v>2333001754訪問看護</v>
      </c>
      <c r="B20997" s="489">
        <v>2333001754</v>
      </c>
      <c r="C20997" s="489" t="s">
        <v>2102</v>
      </c>
      <c r="D20997" s="489" t="s">
        <v>18623</v>
      </c>
    </row>
    <row r="20998" spans="1:4">
      <c r="A20998" s="489" t="str">
        <f t="shared" si="328"/>
        <v>2333001861介護予防訪問リハビリテーション</v>
      </c>
      <c r="B20998" s="489">
        <v>2333001861</v>
      </c>
      <c r="C20998" s="489" t="s">
        <v>2108</v>
      </c>
      <c r="D20998" s="489" t="s">
        <v>18624</v>
      </c>
    </row>
    <row r="20999" spans="1:4">
      <c r="A20999" s="489" t="str">
        <f t="shared" si="328"/>
        <v>2333001861介護予防訪問看護</v>
      </c>
      <c r="B20999" s="489">
        <v>2333001861</v>
      </c>
      <c r="C20999" s="489" t="s">
        <v>2103</v>
      </c>
      <c r="D20999" s="489" t="s">
        <v>18624</v>
      </c>
    </row>
    <row r="21000" spans="1:4">
      <c r="A21000" s="489" t="str">
        <f t="shared" si="328"/>
        <v>2333001861訪問リハビリテーション</v>
      </c>
      <c r="B21000" s="489">
        <v>2333001861</v>
      </c>
      <c r="C21000" s="489" t="s">
        <v>2104</v>
      </c>
      <c r="D21000" s="489" t="s">
        <v>18624</v>
      </c>
    </row>
    <row r="21001" spans="1:4">
      <c r="A21001" s="489" t="str">
        <f t="shared" si="328"/>
        <v>2333001861訪問看護</v>
      </c>
      <c r="B21001" s="489">
        <v>2333001861</v>
      </c>
      <c r="C21001" s="489" t="s">
        <v>2102</v>
      </c>
      <c r="D21001" s="489" t="s">
        <v>18624</v>
      </c>
    </row>
    <row r="21002" spans="1:4">
      <c r="A21002" s="489" t="str">
        <f t="shared" si="328"/>
        <v>2333001879介護予防訪問リハビリテーション</v>
      </c>
      <c r="B21002" s="489">
        <v>2333001879</v>
      </c>
      <c r="C21002" s="489" t="s">
        <v>2108</v>
      </c>
      <c r="D21002" s="489" t="s">
        <v>18625</v>
      </c>
    </row>
    <row r="21003" spans="1:4">
      <c r="A21003" s="489" t="str">
        <f t="shared" si="328"/>
        <v>2333001879介護予防訪問看護</v>
      </c>
      <c r="B21003" s="489">
        <v>2333001879</v>
      </c>
      <c r="C21003" s="489" t="s">
        <v>2103</v>
      </c>
      <c r="D21003" s="489" t="s">
        <v>18625</v>
      </c>
    </row>
    <row r="21004" spans="1:4">
      <c r="A21004" s="489" t="str">
        <f t="shared" si="328"/>
        <v>2333001879訪問リハビリテーション</v>
      </c>
      <c r="B21004" s="489">
        <v>2333001879</v>
      </c>
      <c r="C21004" s="489" t="s">
        <v>2104</v>
      </c>
      <c r="D21004" s="489" t="s">
        <v>18625</v>
      </c>
    </row>
    <row r="21005" spans="1:4">
      <c r="A21005" s="489" t="str">
        <f t="shared" si="328"/>
        <v>2333001879訪問看護</v>
      </c>
      <c r="B21005" s="489">
        <v>2333001879</v>
      </c>
      <c r="C21005" s="489" t="s">
        <v>2102</v>
      </c>
      <c r="D21005" s="489" t="s">
        <v>18625</v>
      </c>
    </row>
    <row r="21006" spans="1:4">
      <c r="A21006" s="489" t="str">
        <f t="shared" si="328"/>
        <v>2333001895介護予防訪問リハビリテーション</v>
      </c>
      <c r="B21006" s="489">
        <v>2333001895</v>
      </c>
      <c r="C21006" s="489" t="s">
        <v>2108</v>
      </c>
      <c r="D21006" s="489" t="s">
        <v>18626</v>
      </c>
    </row>
    <row r="21007" spans="1:4">
      <c r="A21007" s="489" t="str">
        <f t="shared" si="328"/>
        <v>2333001895介護予防訪問看護</v>
      </c>
      <c r="B21007" s="489">
        <v>2333001895</v>
      </c>
      <c r="C21007" s="489" t="s">
        <v>2103</v>
      </c>
      <c r="D21007" s="489" t="s">
        <v>18626</v>
      </c>
    </row>
    <row r="21008" spans="1:4">
      <c r="A21008" s="489" t="str">
        <f t="shared" si="328"/>
        <v>2333001895訪問リハビリテーション</v>
      </c>
      <c r="B21008" s="489">
        <v>2333001895</v>
      </c>
      <c r="C21008" s="489" t="s">
        <v>2104</v>
      </c>
      <c r="D21008" s="489" t="s">
        <v>18626</v>
      </c>
    </row>
    <row r="21009" spans="1:4">
      <c r="A21009" s="489" t="str">
        <f t="shared" si="328"/>
        <v>2333001895訪問看護</v>
      </c>
      <c r="B21009" s="489">
        <v>2333001895</v>
      </c>
      <c r="C21009" s="489" t="s">
        <v>2102</v>
      </c>
      <c r="D21009" s="489" t="s">
        <v>18626</v>
      </c>
    </row>
    <row r="21010" spans="1:4">
      <c r="A21010" s="489" t="str">
        <f t="shared" si="328"/>
        <v>2333001945介護予防訪問リハビリテーション</v>
      </c>
      <c r="B21010" s="489">
        <v>2333001945</v>
      </c>
      <c r="C21010" s="489" t="s">
        <v>2108</v>
      </c>
      <c r="D21010" s="489" t="s">
        <v>18627</v>
      </c>
    </row>
    <row r="21011" spans="1:4">
      <c r="A21011" s="489" t="str">
        <f t="shared" si="328"/>
        <v>2333001945介護予防訪問看護</v>
      </c>
      <c r="B21011" s="489">
        <v>2333001945</v>
      </c>
      <c r="C21011" s="489" t="s">
        <v>2103</v>
      </c>
      <c r="D21011" s="489" t="s">
        <v>18627</v>
      </c>
    </row>
    <row r="21012" spans="1:4">
      <c r="A21012" s="489" t="str">
        <f t="shared" si="328"/>
        <v>2333001945訪問リハビリテーション</v>
      </c>
      <c r="B21012" s="489">
        <v>2333001945</v>
      </c>
      <c r="C21012" s="489" t="s">
        <v>2104</v>
      </c>
      <c r="D21012" s="489" t="s">
        <v>18627</v>
      </c>
    </row>
    <row r="21013" spans="1:4">
      <c r="A21013" s="489" t="str">
        <f t="shared" si="328"/>
        <v>2333001945訪問看護</v>
      </c>
      <c r="B21013" s="489">
        <v>2333001945</v>
      </c>
      <c r="C21013" s="489" t="s">
        <v>2102</v>
      </c>
      <c r="D21013" s="489" t="s">
        <v>18627</v>
      </c>
    </row>
    <row r="21014" spans="1:4">
      <c r="A21014" s="489" t="str">
        <f t="shared" si="328"/>
        <v>2333001952介護予防訪問リハビリテーション</v>
      </c>
      <c r="B21014" s="489">
        <v>2333001952</v>
      </c>
      <c r="C21014" s="489" t="s">
        <v>2108</v>
      </c>
      <c r="D21014" s="489" t="s">
        <v>18628</v>
      </c>
    </row>
    <row r="21015" spans="1:4">
      <c r="A21015" s="489" t="str">
        <f t="shared" si="328"/>
        <v>2333001952介護予防訪問看護</v>
      </c>
      <c r="B21015" s="489">
        <v>2333001952</v>
      </c>
      <c r="C21015" s="489" t="s">
        <v>2103</v>
      </c>
      <c r="D21015" s="489" t="s">
        <v>18628</v>
      </c>
    </row>
    <row r="21016" spans="1:4">
      <c r="A21016" s="489" t="str">
        <f t="shared" si="328"/>
        <v>2333001952訪問リハビリテーション</v>
      </c>
      <c r="B21016" s="489">
        <v>2333001952</v>
      </c>
      <c r="C21016" s="489" t="s">
        <v>2104</v>
      </c>
      <c r="D21016" s="489" t="s">
        <v>18628</v>
      </c>
    </row>
    <row r="21017" spans="1:4">
      <c r="A21017" s="489" t="str">
        <f t="shared" si="328"/>
        <v>2333001952訪問看護</v>
      </c>
      <c r="B21017" s="489">
        <v>2333001952</v>
      </c>
      <c r="C21017" s="489" t="s">
        <v>2102</v>
      </c>
      <c r="D21017" s="489" t="s">
        <v>18628</v>
      </c>
    </row>
    <row r="21018" spans="1:4">
      <c r="A21018" s="489" t="str">
        <f t="shared" si="328"/>
        <v>2333001960介護予防訪問リハビリテーション</v>
      </c>
      <c r="B21018" s="489">
        <v>2333001960</v>
      </c>
      <c r="C21018" s="489" t="s">
        <v>2108</v>
      </c>
      <c r="D21018" s="489" t="s">
        <v>18624</v>
      </c>
    </row>
    <row r="21019" spans="1:4">
      <c r="A21019" s="489" t="str">
        <f t="shared" si="328"/>
        <v>2333001960介護予防訪問看護</v>
      </c>
      <c r="B21019" s="489">
        <v>2333001960</v>
      </c>
      <c r="C21019" s="489" t="s">
        <v>2103</v>
      </c>
      <c r="D21019" s="489" t="s">
        <v>18624</v>
      </c>
    </row>
    <row r="21020" spans="1:4">
      <c r="A21020" s="489" t="str">
        <f t="shared" si="328"/>
        <v>2333001960訪問リハビリテーション</v>
      </c>
      <c r="B21020" s="489">
        <v>2333001960</v>
      </c>
      <c r="C21020" s="489" t="s">
        <v>2104</v>
      </c>
      <c r="D21020" s="489" t="s">
        <v>18624</v>
      </c>
    </row>
    <row r="21021" spans="1:4">
      <c r="A21021" s="489" t="str">
        <f t="shared" si="328"/>
        <v>2333001960訪問看護</v>
      </c>
      <c r="B21021" s="489">
        <v>2333001960</v>
      </c>
      <c r="C21021" s="489" t="s">
        <v>2102</v>
      </c>
      <c r="D21021" s="489" t="s">
        <v>18624</v>
      </c>
    </row>
    <row r="21022" spans="1:4">
      <c r="A21022" s="489" t="str">
        <f t="shared" si="328"/>
        <v>2333001978介護予防訪問リハビリテーション</v>
      </c>
      <c r="B21022" s="489">
        <v>2333001978</v>
      </c>
      <c r="C21022" s="489" t="s">
        <v>2108</v>
      </c>
      <c r="D21022" s="489" t="s">
        <v>18629</v>
      </c>
    </row>
    <row r="21023" spans="1:4">
      <c r="A21023" s="489" t="str">
        <f t="shared" si="328"/>
        <v>2333001978介護予防訪問看護</v>
      </c>
      <c r="B21023" s="489">
        <v>2333001978</v>
      </c>
      <c r="C21023" s="489" t="s">
        <v>2103</v>
      </c>
      <c r="D21023" s="489" t="s">
        <v>18629</v>
      </c>
    </row>
    <row r="21024" spans="1:4">
      <c r="A21024" s="489" t="str">
        <f t="shared" si="328"/>
        <v>2333001978訪問リハビリテーション</v>
      </c>
      <c r="B21024" s="489">
        <v>2333001978</v>
      </c>
      <c r="C21024" s="489" t="s">
        <v>2104</v>
      </c>
      <c r="D21024" s="489" t="s">
        <v>18629</v>
      </c>
    </row>
    <row r="21025" spans="1:4">
      <c r="A21025" s="489" t="str">
        <f t="shared" si="328"/>
        <v>2333001978訪問看護</v>
      </c>
      <c r="B21025" s="489">
        <v>2333001978</v>
      </c>
      <c r="C21025" s="489" t="s">
        <v>2102</v>
      </c>
      <c r="D21025" s="489" t="s">
        <v>18629</v>
      </c>
    </row>
    <row r="21026" spans="1:4">
      <c r="A21026" s="489" t="str">
        <f t="shared" si="328"/>
        <v>2333002000介護予防訪問リハビリテーション</v>
      </c>
      <c r="B21026" s="489">
        <v>2333002000</v>
      </c>
      <c r="C21026" s="489" t="s">
        <v>2108</v>
      </c>
      <c r="D21026" s="489" t="s">
        <v>18630</v>
      </c>
    </row>
    <row r="21027" spans="1:4">
      <c r="A21027" s="489" t="str">
        <f t="shared" si="328"/>
        <v>2333002000介護予防訪問看護</v>
      </c>
      <c r="B21027" s="489">
        <v>2333002000</v>
      </c>
      <c r="C21027" s="489" t="s">
        <v>2103</v>
      </c>
      <c r="D21027" s="489" t="s">
        <v>18630</v>
      </c>
    </row>
    <row r="21028" spans="1:4">
      <c r="A21028" s="489" t="str">
        <f t="shared" si="328"/>
        <v>2333002000訪問リハビリテーション</v>
      </c>
      <c r="B21028" s="489">
        <v>2333002000</v>
      </c>
      <c r="C21028" s="489" t="s">
        <v>2104</v>
      </c>
      <c r="D21028" s="489" t="s">
        <v>18630</v>
      </c>
    </row>
    <row r="21029" spans="1:4">
      <c r="A21029" s="489" t="str">
        <f t="shared" si="328"/>
        <v>2333002000訪問看護</v>
      </c>
      <c r="B21029" s="489">
        <v>2333002000</v>
      </c>
      <c r="C21029" s="489" t="s">
        <v>2102</v>
      </c>
      <c r="D21029" s="489" t="s">
        <v>18630</v>
      </c>
    </row>
    <row r="21030" spans="1:4">
      <c r="A21030" s="489" t="str">
        <f t="shared" si="328"/>
        <v>2333002018介護予防訪問リハビリテーション</v>
      </c>
      <c r="B21030" s="489">
        <v>2333002018</v>
      </c>
      <c r="C21030" s="489" t="s">
        <v>2108</v>
      </c>
      <c r="D21030" s="489" t="s">
        <v>18631</v>
      </c>
    </row>
    <row r="21031" spans="1:4">
      <c r="A21031" s="489" t="str">
        <f t="shared" si="328"/>
        <v>2333002018介護予防訪問看護</v>
      </c>
      <c r="B21031" s="489">
        <v>2333002018</v>
      </c>
      <c r="C21031" s="489" t="s">
        <v>2103</v>
      </c>
      <c r="D21031" s="489" t="s">
        <v>18631</v>
      </c>
    </row>
    <row r="21032" spans="1:4">
      <c r="A21032" s="489" t="str">
        <f t="shared" si="328"/>
        <v>2333002018訪問リハビリテーション</v>
      </c>
      <c r="B21032" s="489">
        <v>2333002018</v>
      </c>
      <c r="C21032" s="489" t="s">
        <v>2104</v>
      </c>
      <c r="D21032" s="489" t="s">
        <v>18631</v>
      </c>
    </row>
    <row r="21033" spans="1:4">
      <c r="A21033" s="489" t="str">
        <f t="shared" si="328"/>
        <v>2333002018訪問看護</v>
      </c>
      <c r="B21033" s="489">
        <v>2333002018</v>
      </c>
      <c r="C21033" s="489" t="s">
        <v>2102</v>
      </c>
      <c r="D21033" s="489" t="s">
        <v>18631</v>
      </c>
    </row>
    <row r="21034" spans="1:4">
      <c r="A21034" s="489" t="str">
        <f t="shared" si="328"/>
        <v>2333002026介護予防訪問リハビリテーション</v>
      </c>
      <c r="B21034" s="489">
        <v>2333002026</v>
      </c>
      <c r="C21034" s="489" t="s">
        <v>2108</v>
      </c>
      <c r="D21034" s="489" t="s">
        <v>18632</v>
      </c>
    </row>
    <row r="21035" spans="1:4">
      <c r="A21035" s="489" t="str">
        <f t="shared" si="328"/>
        <v>2333002026介護予防訪問看護</v>
      </c>
      <c r="B21035" s="489">
        <v>2333002026</v>
      </c>
      <c r="C21035" s="489" t="s">
        <v>2103</v>
      </c>
      <c r="D21035" s="489" t="s">
        <v>18632</v>
      </c>
    </row>
    <row r="21036" spans="1:4">
      <c r="A21036" s="489" t="str">
        <f t="shared" si="328"/>
        <v>2333002026訪問リハビリテーション</v>
      </c>
      <c r="B21036" s="489">
        <v>2333002026</v>
      </c>
      <c r="C21036" s="489" t="s">
        <v>2104</v>
      </c>
      <c r="D21036" s="489" t="s">
        <v>18632</v>
      </c>
    </row>
    <row r="21037" spans="1:4">
      <c r="A21037" s="489" t="str">
        <f t="shared" si="328"/>
        <v>2333002026訪問看護</v>
      </c>
      <c r="B21037" s="489">
        <v>2333002026</v>
      </c>
      <c r="C21037" s="489" t="s">
        <v>2102</v>
      </c>
      <c r="D21037" s="489" t="s">
        <v>18632</v>
      </c>
    </row>
    <row r="21038" spans="1:4">
      <c r="A21038" s="489" t="str">
        <f t="shared" si="328"/>
        <v>2333002042介護予防訪問リハビリテーション</v>
      </c>
      <c r="B21038" s="489">
        <v>2333002042</v>
      </c>
      <c r="C21038" s="489" t="s">
        <v>2108</v>
      </c>
      <c r="D21038" s="489" t="s">
        <v>18633</v>
      </c>
    </row>
    <row r="21039" spans="1:4">
      <c r="A21039" s="489" t="str">
        <f t="shared" si="328"/>
        <v>2333002042介護予防訪問看護</v>
      </c>
      <c r="B21039" s="489">
        <v>2333002042</v>
      </c>
      <c r="C21039" s="489" t="s">
        <v>2103</v>
      </c>
      <c r="D21039" s="489" t="s">
        <v>18633</v>
      </c>
    </row>
    <row r="21040" spans="1:4">
      <c r="A21040" s="489" t="str">
        <f t="shared" si="328"/>
        <v>2333002042訪問リハビリテーション</v>
      </c>
      <c r="B21040" s="489">
        <v>2333002042</v>
      </c>
      <c r="C21040" s="489" t="s">
        <v>2104</v>
      </c>
      <c r="D21040" s="489" t="s">
        <v>18633</v>
      </c>
    </row>
    <row r="21041" spans="1:4">
      <c r="A21041" s="489" t="str">
        <f t="shared" si="328"/>
        <v>2333002042訪問看護</v>
      </c>
      <c r="B21041" s="489">
        <v>2333002042</v>
      </c>
      <c r="C21041" s="489" t="s">
        <v>2102</v>
      </c>
      <c r="D21041" s="489" t="s">
        <v>18633</v>
      </c>
    </row>
    <row r="21042" spans="1:4">
      <c r="A21042" s="489" t="str">
        <f t="shared" si="328"/>
        <v>2333002059介護予防訪問リハビリテーション</v>
      </c>
      <c r="B21042" s="489">
        <v>2333002059</v>
      </c>
      <c r="C21042" s="489" t="s">
        <v>2108</v>
      </c>
      <c r="D21042" s="489" t="s">
        <v>18634</v>
      </c>
    </row>
    <row r="21043" spans="1:4">
      <c r="A21043" s="489" t="str">
        <f t="shared" si="328"/>
        <v>2333002059介護予防訪問看護</v>
      </c>
      <c r="B21043" s="489">
        <v>2333002059</v>
      </c>
      <c r="C21043" s="489" t="s">
        <v>2103</v>
      </c>
      <c r="D21043" s="489" t="s">
        <v>18634</v>
      </c>
    </row>
    <row r="21044" spans="1:4">
      <c r="A21044" s="489" t="str">
        <f t="shared" si="328"/>
        <v>2333002059訪問リハビリテーション</v>
      </c>
      <c r="B21044" s="489">
        <v>2333002059</v>
      </c>
      <c r="C21044" s="489" t="s">
        <v>2104</v>
      </c>
      <c r="D21044" s="489" t="s">
        <v>18634</v>
      </c>
    </row>
    <row r="21045" spans="1:4">
      <c r="A21045" s="489" t="str">
        <f t="shared" si="328"/>
        <v>2333002059訪問看護</v>
      </c>
      <c r="B21045" s="489">
        <v>2333002059</v>
      </c>
      <c r="C21045" s="489" t="s">
        <v>2102</v>
      </c>
      <c r="D21045" s="489" t="s">
        <v>18634</v>
      </c>
    </row>
    <row r="21046" spans="1:4">
      <c r="A21046" s="489" t="str">
        <f t="shared" si="328"/>
        <v>2333002083介護予防訪問リハビリテーション</v>
      </c>
      <c r="B21046" s="489">
        <v>2333002083</v>
      </c>
      <c r="C21046" s="489" t="s">
        <v>2108</v>
      </c>
      <c r="D21046" s="489" t="s">
        <v>18635</v>
      </c>
    </row>
    <row r="21047" spans="1:4">
      <c r="A21047" s="489" t="str">
        <f t="shared" si="328"/>
        <v>2333002083介護予防訪問看護</v>
      </c>
      <c r="B21047" s="489">
        <v>2333002083</v>
      </c>
      <c r="C21047" s="489" t="s">
        <v>2103</v>
      </c>
      <c r="D21047" s="489" t="s">
        <v>18635</v>
      </c>
    </row>
    <row r="21048" spans="1:4">
      <c r="A21048" s="489" t="str">
        <f t="shared" si="328"/>
        <v>2333002083訪問リハビリテーション</v>
      </c>
      <c r="B21048" s="489">
        <v>2333002083</v>
      </c>
      <c r="C21048" s="489" t="s">
        <v>2104</v>
      </c>
      <c r="D21048" s="489" t="s">
        <v>18635</v>
      </c>
    </row>
    <row r="21049" spans="1:4">
      <c r="A21049" s="489" t="str">
        <f t="shared" si="328"/>
        <v>2333002083訪問看護</v>
      </c>
      <c r="B21049" s="489">
        <v>2333002083</v>
      </c>
      <c r="C21049" s="489" t="s">
        <v>2102</v>
      </c>
      <c r="D21049" s="489" t="s">
        <v>18635</v>
      </c>
    </row>
    <row r="21050" spans="1:4">
      <c r="A21050" s="489" t="str">
        <f t="shared" si="328"/>
        <v>2333002109介護予防訪問リハビリテーション</v>
      </c>
      <c r="B21050" s="489">
        <v>2333002109</v>
      </c>
      <c r="C21050" s="489" t="s">
        <v>2108</v>
      </c>
      <c r="D21050" s="489" t="s">
        <v>18636</v>
      </c>
    </row>
    <row r="21051" spans="1:4">
      <c r="A21051" s="489" t="str">
        <f t="shared" si="328"/>
        <v>2333002109介護予防訪問看護</v>
      </c>
      <c r="B21051" s="489">
        <v>2333002109</v>
      </c>
      <c r="C21051" s="489" t="s">
        <v>2103</v>
      </c>
      <c r="D21051" s="489" t="s">
        <v>18636</v>
      </c>
    </row>
    <row r="21052" spans="1:4">
      <c r="A21052" s="489" t="str">
        <f t="shared" si="328"/>
        <v>2333002109訪問リハビリテーション</v>
      </c>
      <c r="B21052" s="489">
        <v>2333002109</v>
      </c>
      <c r="C21052" s="489" t="s">
        <v>2104</v>
      </c>
      <c r="D21052" s="489" t="s">
        <v>18636</v>
      </c>
    </row>
    <row r="21053" spans="1:4">
      <c r="A21053" s="489" t="str">
        <f t="shared" si="328"/>
        <v>2333002109訪問看護</v>
      </c>
      <c r="B21053" s="489">
        <v>2333002109</v>
      </c>
      <c r="C21053" s="489" t="s">
        <v>2102</v>
      </c>
      <c r="D21053" s="489" t="s">
        <v>18636</v>
      </c>
    </row>
    <row r="21054" spans="1:4">
      <c r="A21054" s="489" t="str">
        <f t="shared" si="328"/>
        <v>2333002117介護予防訪問リハビリテーション</v>
      </c>
      <c r="B21054" s="489">
        <v>2333002117</v>
      </c>
      <c r="C21054" s="489" t="s">
        <v>2108</v>
      </c>
      <c r="D21054" s="489" t="s">
        <v>18637</v>
      </c>
    </row>
    <row r="21055" spans="1:4">
      <c r="A21055" s="489" t="str">
        <f t="shared" si="328"/>
        <v>2333002117介護予防訪問看護</v>
      </c>
      <c r="B21055" s="489">
        <v>2333002117</v>
      </c>
      <c r="C21055" s="489" t="s">
        <v>2103</v>
      </c>
      <c r="D21055" s="489" t="s">
        <v>18637</v>
      </c>
    </row>
    <row r="21056" spans="1:4">
      <c r="A21056" s="489" t="str">
        <f t="shared" si="328"/>
        <v>2333002117訪問リハビリテーション</v>
      </c>
      <c r="B21056" s="489">
        <v>2333002117</v>
      </c>
      <c r="C21056" s="489" t="s">
        <v>2104</v>
      </c>
      <c r="D21056" s="489" t="s">
        <v>18637</v>
      </c>
    </row>
    <row r="21057" spans="1:4">
      <c r="A21057" s="489" t="str">
        <f t="shared" si="328"/>
        <v>2333002117訪問看護</v>
      </c>
      <c r="B21057" s="489">
        <v>2333002117</v>
      </c>
      <c r="C21057" s="489" t="s">
        <v>2102</v>
      </c>
      <c r="D21057" s="489" t="s">
        <v>18637</v>
      </c>
    </row>
    <row r="21058" spans="1:4">
      <c r="A21058" s="489" t="str">
        <f t="shared" ref="A21058:A21121" si="329">B21058&amp;C21058</f>
        <v>2333002125介護予防訪問リハビリテーション</v>
      </c>
      <c r="B21058" s="489">
        <v>2333002125</v>
      </c>
      <c r="C21058" s="489" t="s">
        <v>2108</v>
      </c>
      <c r="D21058" s="489" t="s">
        <v>18638</v>
      </c>
    </row>
    <row r="21059" spans="1:4">
      <c r="A21059" s="489" t="str">
        <f t="shared" si="329"/>
        <v>2333002125介護予防訪問看護</v>
      </c>
      <c r="B21059" s="489">
        <v>2333002125</v>
      </c>
      <c r="C21059" s="489" t="s">
        <v>2103</v>
      </c>
      <c r="D21059" s="489" t="s">
        <v>18638</v>
      </c>
    </row>
    <row r="21060" spans="1:4">
      <c r="A21060" s="489" t="str">
        <f t="shared" si="329"/>
        <v>2333002125訪問リハビリテーション</v>
      </c>
      <c r="B21060" s="489">
        <v>2333002125</v>
      </c>
      <c r="C21060" s="489" t="s">
        <v>2104</v>
      </c>
      <c r="D21060" s="489" t="s">
        <v>18638</v>
      </c>
    </row>
    <row r="21061" spans="1:4">
      <c r="A21061" s="489" t="str">
        <f t="shared" si="329"/>
        <v>2333002125訪問看護</v>
      </c>
      <c r="B21061" s="489">
        <v>2333002125</v>
      </c>
      <c r="C21061" s="489" t="s">
        <v>2102</v>
      </c>
      <c r="D21061" s="489" t="s">
        <v>18638</v>
      </c>
    </row>
    <row r="21062" spans="1:4">
      <c r="A21062" s="489" t="str">
        <f t="shared" si="329"/>
        <v>2333002133介護予防訪問リハビリテーション</v>
      </c>
      <c r="B21062" s="489">
        <v>2333002133</v>
      </c>
      <c r="C21062" s="489" t="s">
        <v>2108</v>
      </c>
      <c r="D21062" s="489" t="s">
        <v>18639</v>
      </c>
    </row>
    <row r="21063" spans="1:4">
      <c r="A21063" s="489" t="str">
        <f t="shared" si="329"/>
        <v>2333002133介護予防訪問看護</v>
      </c>
      <c r="B21063" s="489">
        <v>2333002133</v>
      </c>
      <c r="C21063" s="489" t="s">
        <v>2103</v>
      </c>
      <c r="D21063" s="489" t="s">
        <v>18639</v>
      </c>
    </row>
    <row r="21064" spans="1:4">
      <c r="A21064" s="489" t="str">
        <f t="shared" si="329"/>
        <v>2333002133訪問リハビリテーション</v>
      </c>
      <c r="B21064" s="489">
        <v>2333002133</v>
      </c>
      <c r="C21064" s="489" t="s">
        <v>2104</v>
      </c>
      <c r="D21064" s="489" t="s">
        <v>18639</v>
      </c>
    </row>
    <row r="21065" spans="1:4">
      <c r="A21065" s="489" t="str">
        <f t="shared" si="329"/>
        <v>2333002133訪問看護</v>
      </c>
      <c r="B21065" s="489">
        <v>2333002133</v>
      </c>
      <c r="C21065" s="489" t="s">
        <v>2102</v>
      </c>
      <c r="D21065" s="489" t="s">
        <v>18639</v>
      </c>
    </row>
    <row r="21066" spans="1:4">
      <c r="A21066" s="489" t="str">
        <f t="shared" si="329"/>
        <v>2333002158介護予防訪問リハビリテーション</v>
      </c>
      <c r="B21066" s="489">
        <v>2333002158</v>
      </c>
      <c r="C21066" s="489" t="s">
        <v>2108</v>
      </c>
      <c r="D21066" s="489" t="s">
        <v>18640</v>
      </c>
    </row>
    <row r="21067" spans="1:4">
      <c r="A21067" s="489" t="str">
        <f t="shared" si="329"/>
        <v>2333002158介護予防訪問看護</v>
      </c>
      <c r="B21067" s="489">
        <v>2333002158</v>
      </c>
      <c r="C21067" s="489" t="s">
        <v>2103</v>
      </c>
      <c r="D21067" s="489" t="s">
        <v>18640</v>
      </c>
    </row>
    <row r="21068" spans="1:4">
      <c r="A21068" s="489" t="str">
        <f t="shared" si="329"/>
        <v>2333002158訪問リハビリテーション</v>
      </c>
      <c r="B21068" s="489">
        <v>2333002158</v>
      </c>
      <c r="C21068" s="489" t="s">
        <v>2104</v>
      </c>
      <c r="D21068" s="489" t="s">
        <v>18640</v>
      </c>
    </row>
    <row r="21069" spans="1:4">
      <c r="A21069" s="489" t="str">
        <f t="shared" si="329"/>
        <v>2333002158訪問看護</v>
      </c>
      <c r="B21069" s="489">
        <v>2333002158</v>
      </c>
      <c r="C21069" s="489" t="s">
        <v>2102</v>
      </c>
      <c r="D21069" s="489" t="s">
        <v>18640</v>
      </c>
    </row>
    <row r="21070" spans="1:4">
      <c r="A21070" s="489" t="str">
        <f t="shared" si="329"/>
        <v>2333002174介護予防訪問リハビリテーション</v>
      </c>
      <c r="B21070" s="489">
        <v>2333002174</v>
      </c>
      <c r="C21070" s="489" t="s">
        <v>2108</v>
      </c>
      <c r="D21070" s="489" t="s">
        <v>18641</v>
      </c>
    </row>
    <row r="21071" spans="1:4">
      <c r="A21071" s="489" t="str">
        <f t="shared" si="329"/>
        <v>2333002174介護予防訪問看護</v>
      </c>
      <c r="B21071" s="489">
        <v>2333002174</v>
      </c>
      <c r="C21071" s="489" t="s">
        <v>2103</v>
      </c>
      <c r="D21071" s="489" t="s">
        <v>18641</v>
      </c>
    </row>
    <row r="21072" spans="1:4">
      <c r="A21072" s="489" t="str">
        <f t="shared" si="329"/>
        <v>2333002174訪問リハビリテーション</v>
      </c>
      <c r="B21072" s="489">
        <v>2333002174</v>
      </c>
      <c r="C21072" s="489" t="s">
        <v>2104</v>
      </c>
      <c r="D21072" s="489" t="s">
        <v>18641</v>
      </c>
    </row>
    <row r="21073" spans="1:4">
      <c r="A21073" s="489" t="str">
        <f t="shared" si="329"/>
        <v>2333002174訪問看護</v>
      </c>
      <c r="B21073" s="489">
        <v>2333002174</v>
      </c>
      <c r="C21073" s="489" t="s">
        <v>2102</v>
      </c>
      <c r="D21073" s="489" t="s">
        <v>18641</v>
      </c>
    </row>
    <row r="21074" spans="1:4">
      <c r="A21074" s="489" t="str">
        <f t="shared" si="329"/>
        <v>2333002182介護予防訪問リハビリテーション</v>
      </c>
      <c r="B21074" s="489">
        <v>2333002182</v>
      </c>
      <c r="C21074" s="489" t="s">
        <v>2108</v>
      </c>
      <c r="D21074" s="489" t="s">
        <v>18642</v>
      </c>
    </row>
    <row r="21075" spans="1:4">
      <c r="A21075" s="489" t="str">
        <f t="shared" si="329"/>
        <v>2333002182介護予防訪問看護</v>
      </c>
      <c r="B21075" s="489">
        <v>2333002182</v>
      </c>
      <c r="C21075" s="489" t="s">
        <v>2103</v>
      </c>
      <c r="D21075" s="489" t="s">
        <v>18642</v>
      </c>
    </row>
    <row r="21076" spans="1:4">
      <c r="A21076" s="489" t="str">
        <f t="shared" si="329"/>
        <v>2333002182訪問リハビリテーション</v>
      </c>
      <c r="B21076" s="489">
        <v>2333002182</v>
      </c>
      <c r="C21076" s="489" t="s">
        <v>2104</v>
      </c>
      <c r="D21076" s="489" t="s">
        <v>18642</v>
      </c>
    </row>
    <row r="21077" spans="1:4">
      <c r="A21077" s="489" t="str">
        <f t="shared" si="329"/>
        <v>2333002182訪問看護</v>
      </c>
      <c r="B21077" s="489">
        <v>2333002182</v>
      </c>
      <c r="C21077" s="489" t="s">
        <v>2102</v>
      </c>
      <c r="D21077" s="489" t="s">
        <v>18642</v>
      </c>
    </row>
    <row r="21078" spans="1:4">
      <c r="A21078" s="489" t="str">
        <f t="shared" si="329"/>
        <v>2333002224介護予防訪問リハビリテーション</v>
      </c>
      <c r="B21078" s="489">
        <v>2333002224</v>
      </c>
      <c r="C21078" s="489" t="s">
        <v>2108</v>
      </c>
      <c r="D21078" s="489" t="s">
        <v>18643</v>
      </c>
    </row>
    <row r="21079" spans="1:4">
      <c r="A21079" s="489" t="str">
        <f t="shared" si="329"/>
        <v>2333002224介護予防訪問看護</v>
      </c>
      <c r="B21079" s="489">
        <v>2333002224</v>
      </c>
      <c r="C21079" s="489" t="s">
        <v>2103</v>
      </c>
      <c r="D21079" s="489" t="s">
        <v>18643</v>
      </c>
    </row>
    <row r="21080" spans="1:4">
      <c r="A21080" s="489" t="str">
        <f t="shared" si="329"/>
        <v>2333002224訪問リハビリテーション</v>
      </c>
      <c r="B21080" s="489">
        <v>2333002224</v>
      </c>
      <c r="C21080" s="489" t="s">
        <v>2104</v>
      </c>
      <c r="D21080" s="489" t="s">
        <v>18643</v>
      </c>
    </row>
    <row r="21081" spans="1:4">
      <c r="A21081" s="489" t="str">
        <f t="shared" si="329"/>
        <v>2333002224訪問看護</v>
      </c>
      <c r="B21081" s="489">
        <v>2333002224</v>
      </c>
      <c r="C21081" s="489" t="s">
        <v>2102</v>
      </c>
      <c r="D21081" s="489" t="s">
        <v>18643</v>
      </c>
    </row>
    <row r="21082" spans="1:4">
      <c r="A21082" s="489" t="str">
        <f t="shared" si="329"/>
        <v>2333002232介護予防訪問リハビリテーション</v>
      </c>
      <c r="B21082" s="489">
        <v>2333002232</v>
      </c>
      <c r="C21082" s="489" t="s">
        <v>2108</v>
      </c>
      <c r="D21082" s="489" t="s">
        <v>18644</v>
      </c>
    </row>
    <row r="21083" spans="1:4">
      <c r="A21083" s="489" t="str">
        <f t="shared" si="329"/>
        <v>2333002232介護予防訪問看護</v>
      </c>
      <c r="B21083" s="489">
        <v>2333002232</v>
      </c>
      <c r="C21083" s="489" t="s">
        <v>2103</v>
      </c>
      <c r="D21083" s="489" t="s">
        <v>18644</v>
      </c>
    </row>
    <row r="21084" spans="1:4">
      <c r="A21084" s="489" t="str">
        <f t="shared" si="329"/>
        <v>2333002232訪問リハビリテーション</v>
      </c>
      <c r="B21084" s="489">
        <v>2333002232</v>
      </c>
      <c r="C21084" s="489" t="s">
        <v>2104</v>
      </c>
      <c r="D21084" s="489" t="s">
        <v>18644</v>
      </c>
    </row>
    <row r="21085" spans="1:4">
      <c r="A21085" s="489" t="str">
        <f t="shared" si="329"/>
        <v>2333002232訪問看護</v>
      </c>
      <c r="B21085" s="489">
        <v>2333002232</v>
      </c>
      <c r="C21085" s="489" t="s">
        <v>2102</v>
      </c>
      <c r="D21085" s="489" t="s">
        <v>18644</v>
      </c>
    </row>
    <row r="21086" spans="1:4">
      <c r="A21086" s="489" t="str">
        <f t="shared" si="329"/>
        <v>2333002257介護予防訪問リハビリテーション</v>
      </c>
      <c r="B21086" s="489">
        <v>2333002257</v>
      </c>
      <c r="C21086" s="489" t="s">
        <v>2108</v>
      </c>
      <c r="D21086" s="489" t="s">
        <v>18645</v>
      </c>
    </row>
    <row r="21087" spans="1:4">
      <c r="A21087" s="489" t="str">
        <f t="shared" si="329"/>
        <v>2333002257介護予防訪問看護</v>
      </c>
      <c r="B21087" s="489">
        <v>2333002257</v>
      </c>
      <c r="C21087" s="489" t="s">
        <v>2103</v>
      </c>
      <c r="D21087" s="489" t="s">
        <v>18645</v>
      </c>
    </row>
    <row r="21088" spans="1:4">
      <c r="A21088" s="489" t="str">
        <f t="shared" si="329"/>
        <v>2333002257訪問リハビリテーション</v>
      </c>
      <c r="B21088" s="489">
        <v>2333002257</v>
      </c>
      <c r="C21088" s="489" t="s">
        <v>2104</v>
      </c>
      <c r="D21088" s="489" t="s">
        <v>18645</v>
      </c>
    </row>
    <row r="21089" spans="1:4">
      <c r="A21089" s="489" t="str">
        <f t="shared" si="329"/>
        <v>2333002257訪問看護</v>
      </c>
      <c r="B21089" s="489">
        <v>2333002257</v>
      </c>
      <c r="C21089" s="489" t="s">
        <v>2102</v>
      </c>
      <c r="D21089" s="489" t="s">
        <v>18645</v>
      </c>
    </row>
    <row r="21090" spans="1:4">
      <c r="A21090" s="489" t="str">
        <f t="shared" si="329"/>
        <v>2333002273介護予防訪問リハビリテーション</v>
      </c>
      <c r="B21090" s="489">
        <v>2333002273</v>
      </c>
      <c r="C21090" s="489" t="s">
        <v>2108</v>
      </c>
      <c r="D21090" s="489" t="s">
        <v>18646</v>
      </c>
    </row>
    <row r="21091" spans="1:4">
      <c r="A21091" s="489" t="str">
        <f t="shared" si="329"/>
        <v>2333002273介護予防訪問看護</v>
      </c>
      <c r="B21091" s="489">
        <v>2333002273</v>
      </c>
      <c r="C21091" s="489" t="s">
        <v>2103</v>
      </c>
      <c r="D21091" s="489" t="s">
        <v>18646</v>
      </c>
    </row>
    <row r="21092" spans="1:4">
      <c r="A21092" s="489" t="str">
        <f t="shared" si="329"/>
        <v>2333002273訪問リハビリテーション</v>
      </c>
      <c r="B21092" s="489">
        <v>2333002273</v>
      </c>
      <c r="C21092" s="489" t="s">
        <v>2104</v>
      </c>
      <c r="D21092" s="489" t="s">
        <v>18646</v>
      </c>
    </row>
    <row r="21093" spans="1:4">
      <c r="A21093" s="489" t="str">
        <f t="shared" si="329"/>
        <v>2333002273訪問看護</v>
      </c>
      <c r="B21093" s="489">
        <v>2333002273</v>
      </c>
      <c r="C21093" s="489" t="s">
        <v>2102</v>
      </c>
      <c r="D21093" s="489" t="s">
        <v>18646</v>
      </c>
    </row>
    <row r="21094" spans="1:4">
      <c r="A21094" s="489" t="str">
        <f t="shared" si="329"/>
        <v>2333002299介護予防訪問リハビリテーション</v>
      </c>
      <c r="B21094" s="489">
        <v>2333002299</v>
      </c>
      <c r="C21094" s="489" t="s">
        <v>2108</v>
      </c>
      <c r="D21094" s="489" t="s">
        <v>18647</v>
      </c>
    </row>
    <row r="21095" spans="1:4">
      <c r="A21095" s="489" t="str">
        <f t="shared" si="329"/>
        <v>2333002299介護予防訪問看護</v>
      </c>
      <c r="B21095" s="489">
        <v>2333002299</v>
      </c>
      <c r="C21095" s="489" t="s">
        <v>2103</v>
      </c>
      <c r="D21095" s="489" t="s">
        <v>18647</v>
      </c>
    </row>
    <row r="21096" spans="1:4">
      <c r="A21096" s="489" t="str">
        <f t="shared" si="329"/>
        <v>2333002299訪問リハビリテーション</v>
      </c>
      <c r="B21096" s="489">
        <v>2333002299</v>
      </c>
      <c r="C21096" s="489" t="s">
        <v>2104</v>
      </c>
      <c r="D21096" s="489" t="s">
        <v>18647</v>
      </c>
    </row>
    <row r="21097" spans="1:4">
      <c r="A21097" s="489" t="str">
        <f t="shared" si="329"/>
        <v>2333002299訪問看護</v>
      </c>
      <c r="B21097" s="489">
        <v>2333002299</v>
      </c>
      <c r="C21097" s="489" t="s">
        <v>2102</v>
      </c>
      <c r="D21097" s="489" t="s">
        <v>18647</v>
      </c>
    </row>
    <row r="21098" spans="1:4">
      <c r="A21098" s="489" t="str">
        <f t="shared" si="329"/>
        <v>2333002315介護予防訪問リハビリテーション</v>
      </c>
      <c r="B21098" s="489">
        <v>2333002315</v>
      </c>
      <c r="C21098" s="489" t="s">
        <v>2108</v>
      </c>
      <c r="D21098" s="489" t="s">
        <v>18648</v>
      </c>
    </row>
    <row r="21099" spans="1:4">
      <c r="A21099" s="489" t="str">
        <f t="shared" si="329"/>
        <v>2333002315介護予防訪問看護</v>
      </c>
      <c r="B21099" s="489">
        <v>2333002315</v>
      </c>
      <c r="C21099" s="489" t="s">
        <v>2103</v>
      </c>
      <c r="D21099" s="489" t="s">
        <v>18648</v>
      </c>
    </row>
    <row r="21100" spans="1:4">
      <c r="A21100" s="489" t="str">
        <f t="shared" si="329"/>
        <v>2333002315訪問リハビリテーション</v>
      </c>
      <c r="B21100" s="489">
        <v>2333002315</v>
      </c>
      <c r="C21100" s="489" t="s">
        <v>2104</v>
      </c>
      <c r="D21100" s="489" t="s">
        <v>18648</v>
      </c>
    </row>
    <row r="21101" spans="1:4">
      <c r="A21101" s="489" t="str">
        <f t="shared" si="329"/>
        <v>2333002315訪問看護</v>
      </c>
      <c r="B21101" s="489">
        <v>2333002315</v>
      </c>
      <c r="C21101" s="489" t="s">
        <v>2102</v>
      </c>
      <c r="D21101" s="489" t="s">
        <v>18648</v>
      </c>
    </row>
    <row r="21102" spans="1:4">
      <c r="A21102" s="489" t="str">
        <f t="shared" si="329"/>
        <v>2333002331介護予防訪問リハビリテーション</v>
      </c>
      <c r="B21102" s="489">
        <v>2333002331</v>
      </c>
      <c r="C21102" s="489" t="s">
        <v>2108</v>
      </c>
      <c r="D21102" s="489" t="s">
        <v>18649</v>
      </c>
    </row>
    <row r="21103" spans="1:4">
      <c r="A21103" s="489" t="str">
        <f t="shared" si="329"/>
        <v>2333002331介護予防訪問看護</v>
      </c>
      <c r="B21103" s="489">
        <v>2333002331</v>
      </c>
      <c r="C21103" s="489" t="s">
        <v>2103</v>
      </c>
      <c r="D21103" s="489" t="s">
        <v>18649</v>
      </c>
    </row>
    <row r="21104" spans="1:4">
      <c r="A21104" s="489" t="str">
        <f t="shared" si="329"/>
        <v>2333002331訪問リハビリテーション</v>
      </c>
      <c r="B21104" s="489">
        <v>2333002331</v>
      </c>
      <c r="C21104" s="489" t="s">
        <v>2104</v>
      </c>
      <c r="D21104" s="489" t="s">
        <v>18649</v>
      </c>
    </row>
    <row r="21105" spans="1:4">
      <c r="A21105" s="489" t="str">
        <f t="shared" si="329"/>
        <v>2333002331訪問看護</v>
      </c>
      <c r="B21105" s="489">
        <v>2333002331</v>
      </c>
      <c r="C21105" s="489" t="s">
        <v>2102</v>
      </c>
      <c r="D21105" s="489" t="s">
        <v>18649</v>
      </c>
    </row>
    <row r="21106" spans="1:4">
      <c r="A21106" s="489" t="str">
        <f t="shared" si="329"/>
        <v>2333002349介護予防訪問リハビリテーション</v>
      </c>
      <c r="B21106" s="489">
        <v>2333002349</v>
      </c>
      <c r="C21106" s="489" t="s">
        <v>2108</v>
      </c>
      <c r="D21106" s="489" t="s">
        <v>18650</v>
      </c>
    </row>
    <row r="21107" spans="1:4">
      <c r="A21107" s="489" t="str">
        <f t="shared" si="329"/>
        <v>2333002349介護予防訪問看護</v>
      </c>
      <c r="B21107" s="489">
        <v>2333002349</v>
      </c>
      <c r="C21107" s="489" t="s">
        <v>2103</v>
      </c>
      <c r="D21107" s="489" t="s">
        <v>18650</v>
      </c>
    </row>
    <row r="21108" spans="1:4">
      <c r="A21108" s="489" t="str">
        <f t="shared" si="329"/>
        <v>2333002349訪問リハビリテーション</v>
      </c>
      <c r="B21108" s="489">
        <v>2333002349</v>
      </c>
      <c r="C21108" s="489" t="s">
        <v>2104</v>
      </c>
      <c r="D21108" s="489" t="s">
        <v>18650</v>
      </c>
    </row>
    <row r="21109" spans="1:4">
      <c r="A21109" s="489" t="str">
        <f t="shared" si="329"/>
        <v>2333002349訪問看護</v>
      </c>
      <c r="B21109" s="489">
        <v>2333002349</v>
      </c>
      <c r="C21109" s="489" t="s">
        <v>2102</v>
      </c>
      <c r="D21109" s="489" t="s">
        <v>18650</v>
      </c>
    </row>
    <row r="21110" spans="1:4">
      <c r="A21110" s="489" t="str">
        <f t="shared" si="329"/>
        <v>2333002372介護予防訪問リハビリテーション</v>
      </c>
      <c r="B21110" s="489">
        <v>2333002372</v>
      </c>
      <c r="C21110" s="489" t="s">
        <v>2108</v>
      </c>
      <c r="D21110" s="489" t="s">
        <v>18651</v>
      </c>
    </row>
    <row r="21111" spans="1:4">
      <c r="A21111" s="489" t="str">
        <f t="shared" si="329"/>
        <v>2333002372介護予防訪問看護</v>
      </c>
      <c r="B21111" s="489">
        <v>2333002372</v>
      </c>
      <c r="C21111" s="489" t="s">
        <v>2103</v>
      </c>
      <c r="D21111" s="489" t="s">
        <v>18651</v>
      </c>
    </row>
    <row r="21112" spans="1:4">
      <c r="A21112" s="489" t="str">
        <f t="shared" si="329"/>
        <v>2333002372訪問リハビリテーション</v>
      </c>
      <c r="B21112" s="489">
        <v>2333002372</v>
      </c>
      <c r="C21112" s="489" t="s">
        <v>2104</v>
      </c>
      <c r="D21112" s="489" t="s">
        <v>18651</v>
      </c>
    </row>
    <row r="21113" spans="1:4">
      <c r="A21113" s="489" t="str">
        <f t="shared" si="329"/>
        <v>2333002372訪問看護</v>
      </c>
      <c r="B21113" s="489">
        <v>2333002372</v>
      </c>
      <c r="C21113" s="489" t="s">
        <v>2102</v>
      </c>
      <c r="D21113" s="489" t="s">
        <v>18651</v>
      </c>
    </row>
    <row r="21114" spans="1:4">
      <c r="A21114" s="489" t="str">
        <f t="shared" si="329"/>
        <v>2333002406介護予防訪問リハビリテーション</v>
      </c>
      <c r="B21114" s="489">
        <v>2333002406</v>
      </c>
      <c r="C21114" s="489" t="s">
        <v>2108</v>
      </c>
      <c r="D21114" s="489" t="s">
        <v>18652</v>
      </c>
    </row>
    <row r="21115" spans="1:4">
      <c r="A21115" s="489" t="str">
        <f t="shared" si="329"/>
        <v>2333002406介護予防訪問看護</v>
      </c>
      <c r="B21115" s="489">
        <v>2333002406</v>
      </c>
      <c r="C21115" s="489" t="s">
        <v>2103</v>
      </c>
      <c r="D21115" s="489" t="s">
        <v>18652</v>
      </c>
    </row>
    <row r="21116" spans="1:4">
      <c r="A21116" s="489" t="str">
        <f t="shared" si="329"/>
        <v>2333002406訪問リハビリテーション</v>
      </c>
      <c r="B21116" s="489">
        <v>2333002406</v>
      </c>
      <c r="C21116" s="489" t="s">
        <v>2104</v>
      </c>
      <c r="D21116" s="489" t="s">
        <v>18652</v>
      </c>
    </row>
    <row r="21117" spans="1:4">
      <c r="A21117" s="489" t="str">
        <f t="shared" si="329"/>
        <v>2333002406訪問看護</v>
      </c>
      <c r="B21117" s="489">
        <v>2333002406</v>
      </c>
      <c r="C21117" s="489" t="s">
        <v>2102</v>
      </c>
      <c r="D21117" s="489" t="s">
        <v>18652</v>
      </c>
    </row>
    <row r="21118" spans="1:4">
      <c r="A21118" s="489" t="str">
        <f t="shared" si="329"/>
        <v>2333002448介護予防訪問リハビリテーション</v>
      </c>
      <c r="B21118" s="489">
        <v>2333002448</v>
      </c>
      <c r="C21118" s="489" t="s">
        <v>2108</v>
      </c>
      <c r="D21118" s="489" t="s">
        <v>18131</v>
      </c>
    </row>
    <row r="21119" spans="1:4">
      <c r="A21119" s="489" t="str">
        <f t="shared" si="329"/>
        <v>2333002448介護予防訪問看護</v>
      </c>
      <c r="B21119" s="489">
        <v>2333002448</v>
      </c>
      <c r="C21119" s="489" t="s">
        <v>2103</v>
      </c>
      <c r="D21119" s="489" t="s">
        <v>18131</v>
      </c>
    </row>
    <row r="21120" spans="1:4">
      <c r="A21120" s="489" t="str">
        <f t="shared" si="329"/>
        <v>2333002448訪問リハビリテーション</v>
      </c>
      <c r="B21120" s="489">
        <v>2333002448</v>
      </c>
      <c r="C21120" s="489" t="s">
        <v>2104</v>
      </c>
      <c r="D21120" s="489" t="s">
        <v>18131</v>
      </c>
    </row>
    <row r="21121" spans="1:4">
      <c r="A21121" s="489" t="str">
        <f t="shared" si="329"/>
        <v>2333002448訪問看護</v>
      </c>
      <c r="B21121" s="489">
        <v>2333002448</v>
      </c>
      <c r="C21121" s="489" t="s">
        <v>2102</v>
      </c>
      <c r="D21121" s="489" t="s">
        <v>18131</v>
      </c>
    </row>
    <row r="21122" spans="1:4">
      <c r="A21122" s="489" t="str">
        <f t="shared" ref="A21122:A21185" si="330">B21122&amp;C21122</f>
        <v>2333002455介護予防訪問リハビリテーション</v>
      </c>
      <c r="B21122" s="489">
        <v>2333002455</v>
      </c>
      <c r="C21122" s="489" t="s">
        <v>2108</v>
      </c>
      <c r="D21122" s="489" t="s">
        <v>18653</v>
      </c>
    </row>
    <row r="21123" spans="1:4">
      <c r="A21123" s="489" t="str">
        <f t="shared" si="330"/>
        <v>2333002455介護予防訪問看護</v>
      </c>
      <c r="B21123" s="489">
        <v>2333002455</v>
      </c>
      <c r="C21123" s="489" t="s">
        <v>2103</v>
      </c>
      <c r="D21123" s="489" t="s">
        <v>18653</v>
      </c>
    </row>
    <row r="21124" spans="1:4">
      <c r="A21124" s="489" t="str">
        <f t="shared" si="330"/>
        <v>2333002455訪問リハビリテーション</v>
      </c>
      <c r="B21124" s="489">
        <v>2333002455</v>
      </c>
      <c r="C21124" s="489" t="s">
        <v>2104</v>
      </c>
      <c r="D21124" s="489" t="s">
        <v>18653</v>
      </c>
    </row>
    <row r="21125" spans="1:4">
      <c r="A21125" s="489" t="str">
        <f t="shared" si="330"/>
        <v>2333002455訪問看護</v>
      </c>
      <c r="B21125" s="489">
        <v>2333002455</v>
      </c>
      <c r="C21125" s="489" t="s">
        <v>2102</v>
      </c>
      <c r="D21125" s="489" t="s">
        <v>18653</v>
      </c>
    </row>
    <row r="21126" spans="1:4">
      <c r="A21126" s="489" t="str">
        <f t="shared" si="330"/>
        <v>2333002471介護予防訪問リハビリテーション</v>
      </c>
      <c r="B21126" s="489">
        <v>2333002471</v>
      </c>
      <c r="C21126" s="489" t="s">
        <v>2108</v>
      </c>
      <c r="D21126" s="489" t="s">
        <v>18654</v>
      </c>
    </row>
    <row r="21127" spans="1:4">
      <c r="A21127" s="489" t="str">
        <f t="shared" si="330"/>
        <v>2333002471介護予防訪問看護</v>
      </c>
      <c r="B21127" s="489">
        <v>2333002471</v>
      </c>
      <c r="C21127" s="489" t="s">
        <v>2103</v>
      </c>
      <c r="D21127" s="489" t="s">
        <v>18654</v>
      </c>
    </row>
    <row r="21128" spans="1:4">
      <c r="A21128" s="489" t="str">
        <f t="shared" si="330"/>
        <v>2333002471訪問リハビリテーション</v>
      </c>
      <c r="B21128" s="489">
        <v>2333002471</v>
      </c>
      <c r="C21128" s="489" t="s">
        <v>2104</v>
      </c>
      <c r="D21128" s="489" t="s">
        <v>18654</v>
      </c>
    </row>
    <row r="21129" spans="1:4">
      <c r="A21129" s="489" t="str">
        <f t="shared" si="330"/>
        <v>2333002471訪問看護</v>
      </c>
      <c r="B21129" s="489">
        <v>2333002471</v>
      </c>
      <c r="C21129" s="489" t="s">
        <v>2102</v>
      </c>
      <c r="D21129" s="489" t="s">
        <v>18654</v>
      </c>
    </row>
    <row r="21130" spans="1:4">
      <c r="A21130" s="489" t="str">
        <f t="shared" si="330"/>
        <v>2333002497介護予防訪問リハビリテーション</v>
      </c>
      <c r="B21130" s="489">
        <v>2333002497</v>
      </c>
      <c r="C21130" s="489" t="s">
        <v>2108</v>
      </c>
      <c r="D21130" s="489" t="s">
        <v>18150</v>
      </c>
    </row>
    <row r="21131" spans="1:4">
      <c r="A21131" s="489" t="str">
        <f t="shared" si="330"/>
        <v>2333002497介護予防訪問看護</v>
      </c>
      <c r="B21131" s="489">
        <v>2333002497</v>
      </c>
      <c r="C21131" s="489" t="s">
        <v>2103</v>
      </c>
      <c r="D21131" s="489" t="s">
        <v>18150</v>
      </c>
    </row>
    <row r="21132" spans="1:4">
      <c r="A21132" s="489" t="str">
        <f t="shared" si="330"/>
        <v>2333002497訪問リハビリテーション</v>
      </c>
      <c r="B21132" s="489">
        <v>2333002497</v>
      </c>
      <c r="C21132" s="489" t="s">
        <v>2104</v>
      </c>
      <c r="D21132" s="489" t="s">
        <v>18150</v>
      </c>
    </row>
    <row r="21133" spans="1:4">
      <c r="A21133" s="489" t="str">
        <f t="shared" si="330"/>
        <v>2333002497訪問看護</v>
      </c>
      <c r="B21133" s="489">
        <v>2333002497</v>
      </c>
      <c r="C21133" s="489" t="s">
        <v>2102</v>
      </c>
      <c r="D21133" s="489" t="s">
        <v>18150</v>
      </c>
    </row>
    <row r="21134" spans="1:4">
      <c r="A21134" s="489" t="str">
        <f t="shared" si="330"/>
        <v>2333002505介護予防訪問リハビリテーション</v>
      </c>
      <c r="B21134" s="489">
        <v>2333002505</v>
      </c>
      <c r="C21134" s="489" t="s">
        <v>2108</v>
      </c>
      <c r="D21134" s="489" t="s">
        <v>18655</v>
      </c>
    </row>
    <row r="21135" spans="1:4">
      <c r="A21135" s="489" t="str">
        <f t="shared" si="330"/>
        <v>2333002505介護予防訪問看護</v>
      </c>
      <c r="B21135" s="489">
        <v>2333002505</v>
      </c>
      <c r="C21135" s="489" t="s">
        <v>2103</v>
      </c>
      <c r="D21135" s="489" t="s">
        <v>18655</v>
      </c>
    </row>
    <row r="21136" spans="1:4">
      <c r="A21136" s="489" t="str">
        <f t="shared" si="330"/>
        <v>2333002505訪問リハビリテーション</v>
      </c>
      <c r="B21136" s="489">
        <v>2333002505</v>
      </c>
      <c r="C21136" s="489" t="s">
        <v>2104</v>
      </c>
      <c r="D21136" s="489" t="s">
        <v>18655</v>
      </c>
    </row>
    <row r="21137" spans="1:4">
      <c r="A21137" s="489" t="str">
        <f t="shared" si="330"/>
        <v>2333002505訪問看護</v>
      </c>
      <c r="B21137" s="489">
        <v>2333002505</v>
      </c>
      <c r="C21137" s="489" t="s">
        <v>2102</v>
      </c>
      <c r="D21137" s="489" t="s">
        <v>18655</v>
      </c>
    </row>
    <row r="21138" spans="1:4">
      <c r="A21138" s="489" t="str">
        <f t="shared" si="330"/>
        <v>2333002539介護予防訪問リハビリテーション</v>
      </c>
      <c r="B21138" s="489">
        <v>2333002539</v>
      </c>
      <c r="C21138" s="489" t="s">
        <v>2108</v>
      </c>
      <c r="D21138" s="489" t="s">
        <v>18656</v>
      </c>
    </row>
    <row r="21139" spans="1:4">
      <c r="A21139" s="489" t="str">
        <f t="shared" si="330"/>
        <v>2333002539介護予防訪問看護</v>
      </c>
      <c r="B21139" s="489">
        <v>2333002539</v>
      </c>
      <c r="C21139" s="489" t="s">
        <v>2103</v>
      </c>
      <c r="D21139" s="489" t="s">
        <v>18656</v>
      </c>
    </row>
    <row r="21140" spans="1:4">
      <c r="A21140" s="489" t="str">
        <f t="shared" si="330"/>
        <v>2333002539訪問リハビリテーション</v>
      </c>
      <c r="B21140" s="489">
        <v>2333002539</v>
      </c>
      <c r="C21140" s="489" t="s">
        <v>2104</v>
      </c>
      <c r="D21140" s="489" t="s">
        <v>18656</v>
      </c>
    </row>
    <row r="21141" spans="1:4">
      <c r="A21141" s="489" t="str">
        <f t="shared" si="330"/>
        <v>2333002539訪問看護</v>
      </c>
      <c r="B21141" s="489">
        <v>2333002539</v>
      </c>
      <c r="C21141" s="489" t="s">
        <v>2102</v>
      </c>
      <c r="D21141" s="489" t="s">
        <v>18656</v>
      </c>
    </row>
    <row r="21142" spans="1:4">
      <c r="A21142" s="489" t="str">
        <f t="shared" si="330"/>
        <v>2333002562介護予防通所リハビリテーション</v>
      </c>
      <c r="B21142" s="489">
        <v>2333002562</v>
      </c>
      <c r="C21142" s="489" t="s">
        <v>2512</v>
      </c>
      <c r="D21142" s="489" t="s">
        <v>18657</v>
      </c>
    </row>
    <row r="21143" spans="1:4">
      <c r="A21143" s="489" t="str">
        <f t="shared" si="330"/>
        <v>2333002562介護予防訪問リハビリテーション</v>
      </c>
      <c r="B21143" s="489">
        <v>2333002562</v>
      </c>
      <c r="C21143" s="489" t="s">
        <v>2108</v>
      </c>
      <c r="D21143" s="489" t="s">
        <v>18657</v>
      </c>
    </row>
    <row r="21144" spans="1:4">
      <c r="A21144" s="489" t="str">
        <f t="shared" si="330"/>
        <v>2333002562介護予防訪問看護</v>
      </c>
      <c r="B21144" s="489">
        <v>2333002562</v>
      </c>
      <c r="C21144" s="489" t="s">
        <v>2103</v>
      </c>
      <c r="D21144" s="489" t="s">
        <v>18657</v>
      </c>
    </row>
    <row r="21145" spans="1:4">
      <c r="A21145" s="489" t="str">
        <f t="shared" si="330"/>
        <v>2333002562通所リハビリテーション</v>
      </c>
      <c r="B21145" s="489">
        <v>2333002562</v>
      </c>
      <c r="C21145" s="489" t="s">
        <v>2511</v>
      </c>
      <c r="D21145" s="489" t="s">
        <v>18657</v>
      </c>
    </row>
    <row r="21146" spans="1:4">
      <c r="A21146" s="489" t="str">
        <f t="shared" si="330"/>
        <v>2333002562訪問リハビリテーション</v>
      </c>
      <c r="B21146" s="489">
        <v>2333002562</v>
      </c>
      <c r="C21146" s="489" t="s">
        <v>2104</v>
      </c>
      <c r="D21146" s="489" t="s">
        <v>18657</v>
      </c>
    </row>
    <row r="21147" spans="1:4">
      <c r="A21147" s="489" t="str">
        <f t="shared" si="330"/>
        <v>2333002562訪問看護</v>
      </c>
      <c r="B21147" s="489">
        <v>2333002562</v>
      </c>
      <c r="C21147" s="489" t="s">
        <v>2102</v>
      </c>
      <c r="D21147" s="489" t="s">
        <v>18657</v>
      </c>
    </row>
    <row r="21148" spans="1:4">
      <c r="A21148" s="489" t="str">
        <f t="shared" si="330"/>
        <v>2333002596介護予防訪問リハビリテーション</v>
      </c>
      <c r="B21148" s="489">
        <v>2333002596</v>
      </c>
      <c r="C21148" s="489" t="s">
        <v>2108</v>
      </c>
      <c r="D21148" s="489" t="s">
        <v>18658</v>
      </c>
    </row>
    <row r="21149" spans="1:4">
      <c r="A21149" s="489" t="str">
        <f t="shared" si="330"/>
        <v>2333002596介護予防訪問看護</v>
      </c>
      <c r="B21149" s="489">
        <v>2333002596</v>
      </c>
      <c r="C21149" s="489" t="s">
        <v>2103</v>
      </c>
      <c r="D21149" s="489" t="s">
        <v>18658</v>
      </c>
    </row>
    <row r="21150" spans="1:4">
      <c r="A21150" s="489" t="str">
        <f t="shared" si="330"/>
        <v>2333002596訪問リハビリテーション</v>
      </c>
      <c r="B21150" s="489">
        <v>2333002596</v>
      </c>
      <c r="C21150" s="489" t="s">
        <v>2104</v>
      </c>
      <c r="D21150" s="489" t="s">
        <v>18658</v>
      </c>
    </row>
    <row r="21151" spans="1:4">
      <c r="A21151" s="489" t="str">
        <f t="shared" si="330"/>
        <v>2333002596訪問看護</v>
      </c>
      <c r="B21151" s="489">
        <v>2333002596</v>
      </c>
      <c r="C21151" s="489" t="s">
        <v>2102</v>
      </c>
      <c r="D21151" s="489" t="s">
        <v>18658</v>
      </c>
    </row>
    <row r="21152" spans="1:4">
      <c r="A21152" s="489" t="str">
        <f t="shared" si="330"/>
        <v>2333002612介護予防通所リハビリテーション</v>
      </c>
      <c r="B21152" s="489">
        <v>2333002612</v>
      </c>
      <c r="C21152" s="489" t="s">
        <v>2512</v>
      </c>
      <c r="D21152" s="489" t="s">
        <v>18659</v>
      </c>
    </row>
    <row r="21153" spans="1:4">
      <c r="A21153" s="489" t="str">
        <f t="shared" si="330"/>
        <v>2333002612介護予防訪問リハビリテーション</v>
      </c>
      <c r="B21153" s="489">
        <v>2333002612</v>
      </c>
      <c r="C21153" s="489" t="s">
        <v>2108</v>
      </c>
      <c r="D21153" s="489" t="s">
        <v>18659</v>
      </c>
    </row>
    <row r="21154" spans="1:4">
      <c r="A21154" s="489" t="str">
        <f t="shared" si="330"/>
        <v>2333002612介護予防訪問看護</v>
      </c>
      <c r="B21154" s="489">
        <v>2333002612</v>
      </c>
      <c r="C21154" s="489" t="s">
        <v>2103</v>
      </c>
      <c r="D21154" s="489" t="s">
        <v>18659</v>
      </c>
    </row>
    <row r="21155" spans="1:4">
      <c r="A21155" s="489" t="str">
        <f t="shared" si="330"/>
        <v>2333002612通所リハビリテーション</v>
      </c>
      <c r="B21155" s="489">
        <v>2333002612</v>
      </c>
      <c r="C21155" s="489" t="s">
        <v>2511</v>
      </c>
      <c r="D21155" s="489" t="s">
        <v>18659</v>
      </c>
    </row>
    <row r="21156" spans="1:4">
      <c r="A21156" s="489" t="str">
        <f t="shared" si="330"/>
        <v>2333002612訪問リハビリテーション</v>
      </c>
      <c r="B21156" s="489">
        <v>2333002612</v>
      </c>
      <c r="C21156" s="489" t="s">
        <v>2104</v>
      </c>
      <c r="D21156" s="489" t="s">
        <v>18659</v>
      </c>
    </row>
    <row r="21157" spans="1:4">
      <c r="A21157" s="489" t="str">
        <f t="shared" si="330"/>
        <v>2333002612訪問看護</v>
      </c>
      <c r="B21157" s="489">
        <v>2333002612</v>
      </c>
      <c r="C21157" s="489" t="s">
        <v>2102</v>
      </c>
      <c r="D21157" s="489" t="s">
        <v>18659</v>
      </c>
    </row>
    <row r="21158" spans="1:4">
      <c r="A21158" s="489" t="str">
        <f t="shared" si="330"/>
        <v>2333002620介護予防通所リハビリテーション</v>
      </c>
      <c r="B21158" s="489">
        <v>2333002620</v>
      </c>
      <c r="C21158" s="489" t="s">
        <v>2512</v>
      </c>
      <c r="D21158" s="489" t="s">
        <v>18660</v>
      </c>
    </row>
    <row r="21159" spans="1:4">
      <c r="A21159" s="489" t="str">
        <f t="shared" si="330"/>
        <v>2333002620介護予防訪問リハビリテーション</v>
      </c>
      <c r="B21159" s="489">
        <v>2333002620</v>
      </c>
      <c r="C21159" s="489" t="s">
        <v>2108</v>
      </c>
      <c r="D21159" s="489" t="s">
        <v>18660</v>
      </c>
    </row>
    <row r="21160" spans="1:4">
      <c r="A21160" s="489" t="str">
        <f t="shared" si="330"/>
        <v>2333002620介護予防訪問看護</v>
      </c>
      <c r="B21160" s="489">
        <v>2333002620</v>
      </c>
      <c r="C21160" s="489" t="s">
        <v>2103</v>
      </c>
      <c r="D21160" s="489" t="s">
        <v>18660</v>
      </c>
    </row>
    <row r="21161" spans="1:4">
      <c r="A21161" s="489" t="str">
        <f t="shared" si="330"/>
        <v>2333002620通所リハビリテーション</v>
      </c>
      <c r="B21161" s="489">
        <v>2333002620</v>
      </c>
      <c r="C21161" s="489" t="s">
        <v>2511</v>
      </c>
      <c r="D21161" s="489" t="s">
        <v>18660</v>
      </c>
    </row>
    <row r="21162" spans="1:4">
      <c r="A21162" s="489" t="str">
        <f t="shared" si="330"/>
        <v>2333002620訪問リハビリテーション</v>
      </c>
      <c r="B21162" s="489">
        <v>2333002620</v>
      </c>
      <c r="C21162" s="489" t="s">
        <v>2104</v>
      </c>
      <c r="D21162" s="489" t="s">
        <v>18660</v>
      </c>
    </row>
    <row r="21163" spans="1:4">
      <c r="A21163" s="489" t="str">
        <f t="shared" si="330"/>
        <v>2333002620訪問看護</v>
      </c>
      <c r="B21163" s="489">
        <v>2333002620</v>
      </c>
      <c r="C21163" s="489" t="s">
        <v>2102</v>
      </c>
      <c r="D21163" s="489" t="s">
        <v>18660</v>
      </c>
    </row>
    <row r="21164" spans="1:4">
      <c r="A21164" s="489" t="str">
        <f t="shared" si="330"/>
        <v>2333002638介護予防通所リハビリテーション</v>
      </c>
      <c r="B21164" s="489">
        <v>2333002638</v>
      </c>
      <c r="C21164" s="489" t="s">
        <v>2512</v>
      </c>
      <c r="D21164" s="489" t="s">
        <v>18661</v>
      </c>
    </row>
    <row r="21165" spans="1:4">
      <c r="A21165" s="489" t="str">
        <f t="shared" si="330"/>
        <v>2333002638介護予防訪問リハビリテーション</v>
      </c>
      <c r="B21165" s="489">
        <v>2333002638</v>
      </c>
      <c r="C21165" s="489" t="s">
        <v>2108</v>
      </c>
      <c r="D21165" s="489" t="s">
        <v>18661</v>
      </c>
    </row>
    <row r="21166" spans="1:4">
      <c r="A21166" s="489" t="str">
        <f t="shared" si="330"/>
        <v>2333002638介護予防訪問看護</v>
      </c>
      <c r="B21166" s="489">
        <v>2333002638</v>
      </c>
      <c r="C21166" s="489" t="s">
        <v>2103</v>
      </c>
      <c r="D21166" s="489" t="s">
        <v>18661</v>
      </c>
    </row>
    <row r="21167" spans="1:4">
      <c r="A21167" s="489" t="str">
        <f t="shared" si="330"/>
        <v>2333002638通所リハビリテーション</v>
      </c>
      <c r="B21167" s="489">
        <v>2333002638</v>
      </c>
      <c r="C21167" s="489" t="s">
        <v>2511</v>
      </c>
      <c r="D21167" s="489" t="s">
        <v>18661</v>
      </c>
    </row>
    <row r="21168" spans="1:4">
      <c r="A21168" s="489" t="str">
        <f t="shared" si="330"/>
        <v>2333002638訪問リハビリテーション</v>
      </c>
      <c r="B21168" s="489">
        <v>2333002638</v>
      </c>
      <c r="C21168" s="489" t="s">
        <v>2104</v>
      </c>
      <c r="D21168" s="489" t="s">
        <v>18661</v>
      </c>
    </row>
    <row r="21169" spans="1:4">
      <c r="A21169" s="489" t="str">
        <f t="shared" si="330"/>
        <v>2333002638訪問看護</v>
      </c>
      <c r="B21169" s="489">
        <v>2333002638</v>
      </c>
      <c r="C21169" s="489" t="s">
        <v>2102</v>
      </c>
      <c r="D21169" s="489" t="s">
        <v>18661</v>
      </c>
    </row>
    <row r="21170" spans="1:4">
      <c r="A21170" s="489" t="str">
        <f t="shared" si="330"/>
        <v>2333002646介護予防通所リハビリテーション</v>
      </c>
      <c r="B21170" s="489">
        <v>2333002646</v>
      </c>
      <c r="C21170" s="489" t="s">
        <v>2512</v>
      </c>
      <c r="D21170" s="489" t="s">
        <v>18662</v>
      </c>
    </row>
    <row r="21171" spans="1:4">
      <c r="A21171" s="489" t="str">
        <f t="shared" si="330"/>
        <v>2333002646介護予防訪問リハビリテーション</v>
      </c>
      <c r="B21171" s="489">
        <v>2333002646</v>
      </c>
      <c r="C21171" s="489" t="s">
        <v>2108</v>
      </c>
      <c r="D21171" s="489" t="s">
        <v>18662</v>
      </c>
    </row>
    <row r="21172" spans="1:4">
      <c r="A21172" s="489" t="str">
        <f t="shared" si="330"/>
        <v>2333002646介護予防訪問看護</v>
      </c>
      <c r="B21172" s="489">
        <v>2333002646</v>
      </c>
      <c r="C21172" s="489" t="s">
        <v>2103</v>
      </c>
      <c r="D21172" s="489" t="s">
        <v>18662</v>
      </c>
    </row>
    <row r="21173" spans="1:4">
      <c r="A21173" s="489" t="str">
        <f t="shared" si="330"/>
        <v>2333002646通所リハビリテーション</v>
      </c>
      <c r="B21173" s="489">
        <v>2333002646</v>
      </c>
      <c r="C21173" s="489" t="s">
        <v>2511</v>
      </c>
      <c r="D21173" s="489" t="s">
        <v>18662</v>
      </c>
    </row>
    <row r="21174" spans="1:4">
      <c r="A21174" s="489" t="str">
        <f t="shared" si="330"/>
        <v>2333002646訪問リハビリテーション</v>
      </c>
      <c r="B21174" s="489">
        <v>2333002646</v>
      </c>
      <c r="C21174" s="489" t="s">
        <v>2104</v>
      </c>
      <c r="D21174" s="489" t="s">
        <v>18662</v>
      </c>
    </row>
    <row r="21175" spans="1:4">
      <c r="A21175" s="489" t="str">
        <f t="shared" si="330"/>
        <v>2333002646訪問看護</v>
      </c>
      <c r="B21175" s="489">
        <v>2333002646</v>
      </c>
      <c r="C21175" s="489" t="s">
        <v>2102</v>
      </c>
      <c r="D21175" s="489" t="s">
        <v>18662</v>
      </c>
    </row>
    <row r="21176" spans="1:4">
      <c r="A21176" s="489" t="str">
        <f t="shared" si="330"/>
        <v>2333002653介護予防通所リハビリテーション</v>
      </c>
      <c r="B21176" s="489">
        <v>2333002653</v>
      </c>
      <c r="C21176" s="489" t="s">
        <v>2512</v>
      </c>
      <c r="D21176" s="489" t="s">
        <v>18663</v>
      </c>
    </row>
    <row r="21177" spans="1:4">
      <c r="A21177" s="489" t="str">
        <f t="shared" si="330"/>
        <v>2333002653介護予防訪問リハビリテーション</v>
      </c>
      <c r="B21177" s="489">
        <v>2333002653</v>
      </c>
      <c r="C21177" s="489" t="s">
        <v>2108</v>
      </c>
      <c r="D21177" s="489" t="s">
        <v>18663</v>
      </c>
    </row>
    <row r="21178" spans="1:4">
      <c r="A21178" s="489" t="str">
        <f t="shared" si="330"/>
        <v>2333002653介護予防訪問看護</v>
      </c>
      <c r="B21178" s="489">
        <v>2333002653</v>
      </c>
      <c r="C21178" s="489" t="s">
        <v>2103</v>
      </c>
      <c r="D21178" s="489" t="s">
        <v>18663</v>
      </c>
    </row>
    <row r="21179" spans="1:4">
      <c r="A21179" s="489" t="str">
        <f t="shared" si="330"/>
        <v>2333002653通所リハビリテーション</v>
      </c>
      <c r="B21179" s="489">
        <v>2333002653</v>
      </c>
      <c r="C21179" s="489" t="s">
        <v>2511</v>
      </c>
      <c r="D21179" s="489" t="s">
        <v>18663</v>
      </c>
    </row>
    <row r="21180" spans="1:4">
      <c r="A21180" s="489" t="str">
        <f t="shared" si="330"/>
        <v>2333002653訪問リハビリテーション</v>
      </c>
      <c r="B21180" s="489">
        <v>2333002653</v>
      </c>
      <c r="C21180" s="489" t="s">
        <v>2104</v>
      </c>
      <c r="D21180" s="489" t="s">
        <v>18663</v>
      </c>
    </row>
    <row r="21181" spans="1:4">
      <c r="A21181" s="489" t="str">
        <f t="shared" si="330"/>
        <v>2333002653訪問看護</v>
      </c>
      <c r="B21181" s="489">
        <v>2333002653</v>
      </c>
      <c r="C21181" s="489" t="s">
        <v>2102</v>
      </c>
      <c r="D21181" s="489" t="s">
        <v>18663</v>
      </c>
    </row>
    <row r="21182" spans="1:4">
      <c r="A21182" s="489" t="str">
        <f t="shared" si="330"/>
        <v>2333002679介護予防通所リハビリテーション</v>
      </c>
      <c r="B21182" s="489">
        <v>2333002679</v>
      </c>
      <c r="C21182" s="489" t="s">
        <v>2512</v>
      </c>
      <c r="D21182" s="489" t="s">
        <v>18153</v>
      </c>
    </row>
    <row r="21183" spans="1:4">
      <c r="A21183" s="489" t="str">
        <f t="shared" si="330"/>
        <v>2333002679介護予防訪問リハビリテーション</v>
      </c>
      <c r="B21183" s="489">
        <v>2333002679</v>
      </c>
      <c r="C21183" s="489" t="s">
        <v>2108</v>
      </c>
      <c r="D21183" s="489" t="s">
        <v>18153</v>
      </c>
    </row>
    <row r="21184" spans="1:4">
      <c r="A21184" s="489" t="str">
        <f t="shared" si="330"/>
        <v>2333002679介護予防訪問看護</v>
      </c>
      <c r="B21184" s="489">
        <v>2333002679</v>
      </c>
      <c r="C21184" s="489" t="s">
        <v>2103</v>
      </c>
      <c r="D21184" s="489" t="s">
        <v>18153</v>
      </c>
    </row>
    <row r="21185" spans="1:4">
      <c r="A21185" s="489" t="str">
        <f t="shared" si="330"/>
        <v>2333002679通所リハビリテーション</v>
      </c>
      <c r="B21185" s="489">
        <v>2333002679</v>
      </c>
      <c r="C21185" s="489" t="s">
        <v>2511</v>
      </c>
      <c r="D21185" s="489" t="s">
        <v>18153</v>
      </c>
    </row>
    <row r="21186" spans="1:4">
      <c r="A21186" s="489" t="str">
        <f t="shared" ref="A21186:A21249" si="331">B21186&amp;C21186</f>
        <v>2333002679訪問リハビリテーション</v>
      </c>
      <c r="B21186" s="489">
        <v>2333002679</v>
      </c>
      <c r="C21186" s="489" t="s">
        <v>2104</v>
      </c>
      <c r="D21186" s="489" t="s">
        <v>18153</v>
      </c>
    </row>
    <row r="21187" spans="1:4">
      <c r="A21187" s="489" t="str">
        <f t="shared" si="331"/>
        <v>2333002679訪問看護</v>
      </c>
      <c r="B21187" s="489">
        <v>2333002679</v>
      </c>
      <c r="C21187" s="489" t="s">
        <v>2102</v>
      </c>
      <c r="D21187" s="489" t="s">
        <v>18153</v>
      </c>
    </row>
    <row r="21188" spans="1:4">
      <c r="A21188" s="489" t="str">
        <f t="shared" si="331"/>
        <v>2333002687介護予防通所リハビリテーション</v>
      </c>
      <c r="B21188" s="489">
        <v>2333002687</v>
      </c>
      <c r="C21188" s="489" t="s">
        <v>2512</v>
      </c>
      <c r="D21188" s="489" t="s">
        <v>18664</v>
      </c>
    </row>
    <row r="21189" spans="1:4">
      <c r="A21189" s="489" t="str">
        <f t="shared" si="331"/>
        <v>2333002687介護予防訪問リハビリテーション</v>
      </c>
      <c r="B21189" s="489">
        <v>2333002687</v>
      </c>
      <c r="C21189" s="489" t="s">
        <v>2108</v>
      </c>
      <c r="D21189" s="489" t="s">
        <v>18664</v>
      </c>
    </row>
    <row r="21190" spans="1:4">
      <c r="A21190" s="489" t="str">
        <f t="shared" si="331"/>
        <v>2333002687介護予防訪問看護</v>
      </c>
      <c r="B21190" s="489">
        <v>2333002687</v>
      </c>
      <c r="C21190" s="489" t="s">
        <v>2103</v>
      </c>
      <c r="D21190" s="489" t="s">
        <v>18664</v>
      </c>
    </row>
    <row r="21191" spans="1:4">
      <c r="A21191" s="489" t="str">
        <f t="shared" si="331"/>
        <v>2333002687通所リハビリテーション</v>
      </c>
      <c r="B21191" s="489">
        <v>2333002687</v>
      </c>
      <c r="C21191" s="489" t="s">
        <v>2511</v>
      </c>
      <c r="D21191" s="489" t="s">
        <v>18664</v>
      </c>
    </row>
    <row r="21192" spans="1:4">
      <c r="A21192" s="489" t="str">
        <f t="shared" si="331"/>
        <v>2333002687訪問リハビリテーション</v>
      </c>
      <c r="B21192" s="489">
        <v>2333002687</v>
      </c>
      <c r="C21192" s="489" t="s">
        <v>2104</v>
      </c>
      <c r="D21192" s="489" t="s">
        <v>18664</v>
      </c>
    </row>
    <row r="21193" spans="1:4">
      <c r="A21193" s="489" t="str">
        <f t="shared" si="331"/>
        <v>2333002687訪問看護</v>
      </c>
      <c r="B21193" s="489">
        <v>2333002687</v>
      </c>
      <c r="C21193" s="489" t="s">
        <v>2102</v>
      </c>
      <c r="D21193" s="489" t="s">
        <v>18664</v>
      </c>
    </row>
    <row r="21194" spans="1:4">
      <c r="A21194" s="489" t="str">
        <f t="shared" si="331"/>
        <v>2333002711介護予防通所リハビリテーション</v>
      </c>
      <c r="B21194" s="489">
        <v>2333002711</v>
      </c>
      <c r="C21194" s="489" t="s">
        <v>2512</v>
      </c>
      <c r="D21194" s="489" t="s">
        <v>18665</v>
      </c>
    </row>
    <row r="21195" spans="1:4">
      <c r="A21195" s="489" t="str">
        <f t="shared" si="331"/>
        <v>2333002711介護予防訪問リハビリテーション</v>
      </c>
      <c r="B21195" s="489">
        <v>2333002711</v>
      </c>
      <c r="C21195" s="489" t="s">
        <v>2108</v>
      </c>
      <c r="D21195" s="489" t="s">
        <v>18665</v>
      </c>
    </row>
    <row r="21196" spans="1:4">
      <c r="A21196" s="489" t="str">
        <f t="shared" si="331"/>
        <v>2333002711介護予防訪問看護</v>
      </c>
      <c r="B21196" s="489">
        <v>2333002711</v>
      </c>
      <c r="C21196" s="489" t="s">
        <v>2103</v>
      </c>
      <c r="D21196" s="489" t="s">
        <v>18665</v>
      </c>
    </row>
    <row r="21197" spans="1:4">
      <c r="A21197" s="489" t="str">
        <f t="shared" si="331"/>
        <v>2333002711通所リハビリテーション</v>
      </c>
      <c r="B21197" s="489">
        <v>2333002711</v>
      </c>
      <c r="C21197" s="489" t="s">
        <v>2511</v>
      </c>
      <c r="D21197" s="489" t="s">
        <v>18665</v>
      </c>
    </row>
    <row r="21198" spans="1:4">
      <c r="A21198" s="489" t="str">
        <f t="shared" si="331"/>
        <v>2333002711訪問リハビリテーション</v>
      </c>
      <c r="B21198" s="489">
        <v>2333002711</v>
      </c>
      <c r="C21198" s="489" t="s">
        <v>2104</v>
      </c>
      <c r="D21198" s="489" t="s">
        <v>18665</v>
      </c>
    </row>
    <row r="21199" spans="1:4">
      <c r="A21199" s="489" t="str">
        <f t="shared" si="331"/>
        <v>2333002711訪問看護</v>
      </c>
      <c r="B21199" s="489">
        <v>2333002711</v>
      </c>
      <c r="C21199" s="489" t="s">
        <v>2102</v>
      </c>
      <c r="D21199" s="489" t="s">
        <v>18665</v>
      </c>
    </row>
    <row r="21200" spans="1:4">
      <c r="A21200" s="489" t="str">
        <f t="shared" si="331"/>
        <v>2333002745介護予防通所リハビリテーション</v>
      </c>
      <c r="B21200" s="489">
        <v>2333002745</v>
      </c>
      <c r="C21200" s="489" t="s">
        <v>2512</v>
      </c>
      <c r="D21200" s="489" t="s">
        <v>18666</v>
      </c>
    </row>
    <row r="21201" spans="1:4">
      <c r="A21201" s="489" t="str">
        <f t="shared" si="331"/>
        <v>2333002745介護予防訪問リハビリテーション</v>
      </c>
      <c r="B21201" s="489">
        <v>2333002745</v>
      </c>
      <c r="C21201" s="489" t="s">
        <v>2108</v>
      </c>
      <c r="D21201" s="489" t="s">
        <v>18666</v>
      </c>
    </row>
    <row r="21202" spans="1:4">
      <c r="A21202" s="489" t="str">
        <f t="shared" si="331"/>
        <v>2333002745介護予防訪問看護</v>
      </c>
      <c r="B21202" s="489">
        <v>2333002745</v>
      </c>
      <c r="C21202" s="489" t="s">
        <v>2103</v>
      </c>
      <c r="D21202" s="489" t="s">
        <v>18666</v>
      </c>
    </row>
    <row r="21203" spans="1:4">
      <c r="A21203" s="489" t="str">
        <f t="shared" si="331"/>
        <v>2333002745通所リハビリテーション</v>
      </c>
      <c r="B21203" s="489">
        <v>2333002745</v>
      </c>
      <c r="C21203" s="489" t="s">
        <v>2511</v>
      </c>
      <c r="D21203" s="489" t="s">
        <v>18666</v>
      </c>
    </row>
    <row r="21204" spans="1:4">
      <c r="A21204" s="489" t="str">
        <f t="shared" si="331"/>
        <v>2333002745訪問リハビリテーション</v>
      </c>
      <c r="B21204" s="489">
        <v>2333002745</v>
      </c>
      <c r="C21204" s="489" t="s">
        <v>2104</v>
      </c>
      <c r="D21204" s="489" t="s">
        <v>18666</v>
      </c>
    </row>
    <row r="21205" spans="1:4">
      <c r="A21205" s="489" t="str">
        <f t="shared" si="331"/>
        <v>2333002745訪問看護</v>
      </c>
      <c r="B21205" s="489">
        <v>2333002745</v>
      </c>
      <c r="C21205" s="489" t="s">
        <v>2102</v>
      </c>
      <c r="D21205" s="489" t="s">
        <v>18666</v>
      </c>
    </row>
    <row r="21206" spans="1:4">
      <c r="A21206" s="489" t="str">
        <f t="shared" si="331"/>
        <v>2333002752介護予防通所リハビリテーション</v>
      </c>
      <c r="B21206" s="489">
        <v>2333002752</v>
      </c>
      <c r="C21206" s="489" t="s">
        <v>2512</v>
      </c>
      <c r="D21206" s="489" t="s">
        <v>18667</v>
      </c>
    </row>
    <row r="21207" spans="1:4">
      <c r="A21207" s="489" t="str">
        <f t="shared" si="331"/>
        <v>2333002752介護予防訪問リハビリテーション</v>
      </c>
      <c r="B21207" s="489">
        <v>2333002752</v>
      </c>
      <c r="C21207" s="489" t="s">
        <v>2108</v>
      </c>
      <c r="D21207" s="489" t="s">
        <v>18667</v>
      </c>
    </row>
    <row r="21208" spans="1:4">
      <c r="A21208" s="489" t="str">
        <f t="shared" si="331"/>
        <v>2333002752介護予防訪問看護</v>
      </c>
      <c r="B21208" s="489">
        <v>2333002752</v>
      </c>
      <c r="C21208" s="489" t="s">
        <v>2103</v>
      </c>
      <c r="D21208" s="489" t="s">
        <v>18667</v>
      </c>
    </row>
    <row r="21209" spans="1:4">
      <c r="A21209" s="489" t="str">
        <f t="shared" si="331"/>
        <v>2333002752通所リハビリテーション</v>
      </c>
      <c r="B21209" s="489">
        <v>2333002752</v>
      </c>
      <c r="C21209" s="489" t="s">
        <v>2511</v>
      </c>
      <c r="D21209" s="489" t="s">
        <v>18667</v>
      </c>
    </row>
    <row r="21210" spans="1:4">
      <c r="A21210" s="489" t="str">
        <f t="shared" si="331"/>
        <v>2333002752訪問リハビリテーション</v>
      </c>
      <c r="B21210" s="489">
        <v>2333002752</v>
      </c>
      <c r="C21210" s="489" t="s">
        <v>2104</v>
      </c>
      <c r="D21210" s="489" t="s">
        <v>18667</v>
      </c>
    </row>
    <row r="21211" spans="1:4">
      <c r="A21211" s="489" t="str">
        <f t="shared" si="331"/>
        <v>2333002752訪問看護</v>
      </c>
      <c r="B21211" s="489">
        <v>2333002752</v>
      </c>
      <c r="C21211" s="489" t="s">
        <v>2102</v>
      </c>
      <c r="D21211" s="489" t="s">
        <v>18667</v>
      </c>
    </row>
    <row r="21212" spans="1:4">
      <c r="A21212" s="489" t="str">
        <f t="shared" si="331"/>
        <v>2333002760介護予防通所リハビリテーション</v>
      </c>
      <c r="B21212" s="489">
        <v>2333002760</v>
      </c>
      <c r="C21212" s="489" t="s">
        <v>2512</v>
      </c>
      <c r="D21212" s="489" t="s">
        <v>18668</v>
      </c>
    </row>
    <row r="21213" spans="1:4">
      <c r="A21213" s="489" t="str">
        <f t="shared" si="331"/>
        <v>2333002760介護予防訪問リハビリテーション</v>
      </c>
      <c r="B21213" s="489">
        <v>2333002760</v>
      </c>
      <c r="C21213" s="489" t="s">
        <v>2108</v>
      </c>
      <c r="D21213" s="489" t="s">
        <v>18668</v>
      </c>
    </row>
    <row r="21214" spans="1:4">
      <c r="A21214" s="489" t="str">
        <f t="shared" si="331"/>
        <v>2333002760介護予防訪問看護</v>
      </c>
      <c r="B21214" s="489">
        <v>2333002760</v>
      </c>
      <c r="C21214" s="489" t="s">
        <v>2103</v>
      </c>
      <c r="D21214" s="489" t="s">
        <v>18668</v>
      </c>
    </row>
    <row r="21215" spans="1:4">
      <c r="A21215" s="489" t="str">
        <f t="shared" si="331"/>
        <v>2333002760通所リハビリテーション</v>
      </c>
      <c r="B21215" s="489">
        <v>2333002760</v>
      </c>
      <c r="C21215" s="489" t="s">
        <v>2511</v>
      </c>
      <c r="D21215" s="489" t="s">
        <v>18668</v>
      </c>
    </row>
    <row r="21216" spans="1:4">
      <c r="A21216" s="489" t="str">
        <f t="shared" si="331"/>
        <v>2333002760訪問リハビリテーション</v>
      </c>
      <c r="B21216" s="489">
        <v>2333002760</v>
      </c>
      <c r="C21216" s="489" t="s">
        <v>2104</v>
      </c>
      <c r="D21216" s="489" t="s">
        <v>18668</v>
      </c>
    </row>
    <row r="21217" spans="1:4">
      <c r="A21217" s="489" t="str">
        <f t="shared" si="331"/>
        <v>2333002760訪問看護</v>
      </c>
      <c r="B21217" s="489">
        <v>2333002760</v>
      </c>
      <c r="C21217" s="489" t="s">
        <v>2102</v>
      </c>
      <c r="D21217" s="489" t="s">
        <v>18668</v>
      </c>
    </row>
    <row r="21218" spans="1:4">
      <c r="A21218" s="489" t="str">
        <f t="shared" si="331"/>
        <v>2333002786介護予防通所リハビリテーション</v>
      </c>
      <c r="B21218" s="489">
        <v>2333002786</v>
      </c>
      <c r="C21218" s="489" t="s">
        <v>2512</v>
      </c>
      <c r="D21218" s="489" t="s">
        <v>18669</v>
      </c>
    </row>
    <row r="21219" spans="1:4">
      <c r="A21219" s="489" t="str">
        <f t="shared" si="331"/>
        <v>2333002786介護予防訪問リハビリテーション</v>
      </c>
      <c r="B21219" s="489">
        <v>2333002786</v>
      </c>
      <c r="C21219" s="489" t="s">
        <v>2108</v>
      </c>
      <c r="D21219" s="489" t="s">
        <v>18669</v>
      </c>
    </row>
    <row r="21220" spans="1:4">
      <c r="A21220" s="489" t="str">
        <f t="shared" si="331"/>
        <v>2333002786介護予防訪問看護</v>
      </c>
      <c r="B21220" s="489">
        <v>2333002786</v>
      </c>
      <c r="C21220" s="489" t="s">
        <v>2103</v>
      </c>
      <c r="D21220" s="489" t="s">
        <v>18669</v>
      </c>
    </row>
    <row r="21221" spans="1:4">
      <c r="A21221" s="489" t="str">
        <f t="shared" si="331"/>
        <v>2333002786通所リハビリテーション</v>
      </c>
      <c r="B21221" s="489">
        <v>2333002786</v>
      </c>
      <c r="C21221" s="489" t="s">
        <v>2511</v>
      </c>
      <c r="D21221" s="489" t="s">
        <v>18669</v>
      </c>
    </row>
    <row r="21222" spans="1:4">
      <c r="A21222" s="489" t="str">
        <f t="shared" si="331"/>
        <v>2333002786訪問リハビリテーション</v>
      </c>
      <c r="B21222" s="489">
        <v>2333002786</v>
      </c>
      <c r="C21222" s="489" t="s">
        <v>2104</v>
      </c>
      <c r="D21222" s="489" t="s">
        <v>18669</v>
      </c>
    </row>
    <row r="21223" spans="1:4">
      <c r="A21223" s="489" t="str">
        <f t="shared" si="331"/>
        <v>2333002786訪問看護</v>
      </c>
      <c r="B21223" s="489">
        <v>2333002786</v>
      </c>
      <c r="C21223" s="489" t="s">
        <v>2102</v>
      </c>
      <c r="D21223" s="489" t="s">
        <v>18669</v>
      </c>
    </row>
    <row r="21224" spans="1:4">
      <c r="A21224" s="489" t="str">
        <f t="shared" si="331"/>
        <v>2333002794介護予防通所リハビリテーション</v>
      </c>
      <c r="B21224" s="489">
        <v>2333002794</v>
      </c>
      <c r="C21224" s="489" t="s">
        <v>2512</v>
      </c>
      <c r="D21224" s="489" t="s">
        <v>18670</v>
      </c>
    </row>
    <row r="21225" spans="1:4">
      <c r="A21225" s="489" t="str">
        <f t="shared" si="331"/>
        <v>2333002794介護予防訪問リハビリテーション</v>
      </c>
      <c r="B21225" s="489">
        <v>2333002794</v>
      </c>
      <c r="C21225" s="489" t="s">
        <v>2108</v>
      </c>
      <c r="D21225" s="489" t="s">
        <v>18670</v>
      </c>
    </row>
    <row r="21226" spans="1:4">
      <c r="A21226" s="489" t="str">
        <f t="shared" si="331"/>
        <v>2333002794介護予防訪問看護</v>
      </c>
      <c r="B21226" s="489">
        <v>2333002794</v>
      </c>
      <c r="C21226" s="489" t="s">
        <v>2103</v>
      </c>
      <c r="D21226" s="489" t="s">
        <v>18670</v>
      </c>
    </row>
    <row r="21227" spans="1:4">
      <c r="A21227" s="489" t="str">
        <f t="shared" si="331"/>
        <v>2333002794通所リハビリテーション</v>
      </c>
      <c r="B21227" s="489">
        <v>2333002794</v>
      </c>
      <c r="C21227" s="489" t="s">
        <v>2511</v>
      </c>
      <c r="D21227" s="489" t="s">
        <v>18670</v>
      </c>
    </row>
    <row r="21228" spans="1:4">
      <c r="A21228" s="489" t="str">
        <f t="shared" si="331"/>
        <v>2333002794訪問リハビリテーション</v>
      </c>
      <c r="B21228" s="489">
        <v>2333002794</v>
      </c>
      <c r="C21228" s="489" t="s">
        <v>2104</v>
      </c>
      <c r="D21228" s="489" t="s">
        <v>18670</v>
      </c>
    </row>
    <row r="21229" spans="1:4">
      <c r="A21229" s="489" t="str">
        <f t="shared" si="331"/>
        <v>2333002794訪問看護</v>
      </c>
      <c r="B21229" s="489">
        <v>2333002794</v>
      </c>
      <c r="C21229" s="489" t="s">
        <v>2102</v>
      </c>
      <c r="D21229" s="489" t="s">
        <v>18670</v>
      </c>
    </row>
    <row r="21230" spans="1:4">
      <c r="A21230" s="489" t="str">
        <f t="shared" si="331"/>
        <v>2333002802介護予防通所リハビリテーション</v>
      </c>
      <c r="B21230" s="489">
        <v>2333002802</v>
      </c>
      <c r="C21230" s="489" t="s">
        <v>2512</v>
      </c>
      <c r="D21230" s="489" t="s">
        <v>18671</v>
      </c>
    </row>
    <row r="21231" spans="1:4">
      <c r="A21231" s="489" t="str">
        <f t="shared" si="331"/>
        <v>2333002802介護予防訪問リハビリテーション</v>
      </c>
      <c r="B21231" s="489">
        <v>2333002802</v>
      </c>
      <c r="C21231" s="489" t="s">
        <v>2108</v>
      </c>
      <c r="D21231" s="489" t="s">
        <v>18671</v>
      </c>
    </row>
    <row r="21232" spans="1:4">
      <c r="A21232" s="489" t="str">
        <f t="shared" si="331"/>
        <v>2333002802介護予防訪問看護</v>
      </c>
      <c r="B21232" s="489">
        <v>2333002802</v>
      </c>
      <c r="C21232" s="489" t="s">
        <v>2103</v>
      </c>
      <c r="D21232" s="489" t="s">
        <v>18671</v>
      </c>
    </row>
    <row r="21233" spans="1:4">
      <c r="A21233" s="489" t="str">
        <f t="shared" si="331"/>
        <v>2333002802通所リハビリテーション</v>
      </c>
      <c r="B21233" s="489">
        <v>2333002802</v>
      </c>
      <c r="C21233" s="489" t="s">
        <v>2511</v>
      </c>
      <c r="D21233" s="489" t="s">
        <v>18671</v>
      </c>
    </row>
    <row r="21234" spans="1:4">
      <c r="A21234" s="489" t="str">
        <f t="shared" si="331"/>
        <v>2333002802訪問リハビリテーション</v>
      </c>
      <c r="B21234" s="489">
        <v>2333002802</v>
      </c>
      <c r="C21234" s="489" t="s">
        <v>2104</v>
      </c>
      <c r="D21234" s="489" t="s">
        <v>18671</v>
      </c>
    </row>
    <row r="21235" spans="1:4">
      <c r="A21235" s="489" t="str">
        <f t="shared" si="331"/>
        <v>2333002802訪問看護</v>
      </c>
      <c r="B21235" s="489">
        <v>2333002802</v>
      </c>
      <c r="C21235" s="489" t="s">
        <v>2102</v>
      </c>
      <c r="D21235" s="489" t="s">
        <v>18671</v>
      </c>
    </row>
    <row r="21236" spans="1:4">
      <c r="A21236" s="489" t="str">
        <f t="shared" si="331"/>
        <v>2333002810介護予防通所リハビリテーション</v>
      </c>
      <c r="B21236" s="489">
        <v>2333002810</v>
      </c>
      <c r="C21236" s="489" t="s">
        <v>2512</v>
      </c>
      <c r="D21236" s="489" t="s">
        <v>18672</v>
      </c>
    </row>
    <row r="21237" spans="1:4">
      <c r="A21237" s="489" t="str">
        <f t="shared" si="331"/>
        <v>2333002810介護予防訪問リハビリテーション</v>
      </c>
      <c r="B21237" s="489">
        <v>2333002810</v>
      </c>
      <c r="C21237" s="489" t="s">
        <v>2108</v>
      </c>
      <c r="D21237" s="489" t="s">
        <v>18672</v>
      </c>
    </row>
    <row r="21238" spans="1:4">
      <c r="A21238" s="489" t="str">
        <f t="shared" si="331"/>
        <v>2333002810介護予防訪問看護</v>
      </c>
      <c r="B21238" s="489">
        <v>2333002810</v>
      </c>
      <c r="C21238" s="489" t="s">
        <v>2103</v>
      </c>
      <c r="D21238" s="489" t="s">
        <v>18672</v>
      </c>
    </row>
    <row r="21239" spans="1:4">
      <c r="A21239" s="489" t="str">
        <f t="shared" si="331"/>
        <v>2333002810通所リハビリテーション</v>
      </c>
      <c r="B21239" s="489">
        <v>2333002810</v>
      </c>
      <c r="C21239" s="489" t="s">
        <v>2511</v>
      </c>
      <c r="D21239" s="489" t="s">
        <v>18672</v>
      </c>
    </row>
    <row r="21240" spans="1:4">
      <c r="A21240" s="489" t="str">
        <f t="shared" si="331"/>
        <v>2333002810訪問リハビリテーション</v>
      </c>
      <c r="B21240" s="489">
        <v>2333002810</v>
      </c>
      <c r="C21240" s="489" t="s">
        <v>2104</v>
      </c>
      <c r="D21240" s="489" t="s">
        <v>18672</v>
      </c>
    </row>
    <row r="21241" spans="1:4">
      <c r="A21241" s="489" t="str">
        <f t="shared" si="331"/>
        <v>2333002810訪問看護</v>
      </c>
      <c r="B21241" s="489">
        <v>2333002810</v>
      </c>
      <c r="C21241" s="489" t="s">
        <v>2102</v>
      </c>
      <c r="D21241" s="489" t="s">
        <v>18672</v>
      </c>
    </row>
    <row r="21242" spans="1:4">
      <c r="A21242" s="489" t="str">
        <f t="shared" si="331"/>
        <v>2333002828介護予防通所リハビリテーション</v>
      </c>
      <c r="B21242" s="489">
        <v>2333002828</v>
      </c>
      <c r="C21242" s="489" t="s">
        <v>2512</v>
      </c>
      <c r="D21242" s="489" t="s">
        <v>18673</v>
      </c>
    </row>
    <row r="21243" spans="1:4">
      <c r="A21243" s="489" t="str">
        <f t="shared" si="331"/>
        <v>2333002828介護予防訪問リハビリテーション</v>
      </c>
      <c r="B21243" s="489">
        <v>2333002828</v>
      </c>
      <c r="C21243" s="489" t="s">
        <v>2108</v>
      </c>
      <c r="D21243" s="489" t="s">
        <v>18673</v>
      </c>
    </row>
    <row r="21244" spans="1:4">
      <c r="A21244" s="489" t="str">
        <f t="shared" si="331"/>
        <v>2333002828介護予防訪問看護</v>
      </c>
      <c r="B21244" s="489">
        <v>2333002828</v>
      </c>
      <c r="C21244" s="489" t="s">
        <v>2103</v>
      </c>
      <c r="D21244" s="489" t="s">
        <v>18673</v>
      </c>
    </row>
    <row r="21245" spans="1:4">
      <c r="A21245" s="489" t="str">
        <f t="shared" si="331"/>
        <v>2333002828通所リハビリテーション</v>
      </c>
      <c r="B21245" s="489">
        <v>2333002828</v>
      </c>
      <c r="C21245" s="489" t="s">
        <v>2511</v>
      </c>
      <c r="D21245" s="489" t="s">
        <v>18673</v>
      </c>
    </row>
    <row r="21246" spans="1:4">
      <c r="A21246" s="489" t="str">
        <f t="shared" si="331"/>
        <v>2333002828訪問リハビリテーション</v>
      </c>
      <c r="B21246" s="489">
        <v>2333002828</v>
      </c>
      <c r="C21246" s="489" t="s">
        <v>2104</v>
      </c>
      <c r="D21246" s="489" t="s">
        <v>18673</v>
      </c>
    </row>
    <row r="21247" spans="1:4">
      <c r="A21247" s="489" t="str">
        <f t="shared" si="331"/>
        <v>2333002828訪問看護</v>
      </c>
      <c r="B21247" s="489">
        <v>2333002828</v>
      </c>
      <c r="C21247" s="489" t="s">
        <v>2102</v>
      </c>
      <c r="D21247" s="489" t="s">
        <v>18673</v>
      </c>
    </row>
    <row r="21248" spans="1:4">
      <c r="A21248" s="489" t="str">
        <f t="shared" si="331"/>
        <v>2333002836介護予防通所リハビリテーション</v>
      </c>
      <c r="B21248" s="489">
        <v>2333002836</v>
      </c>
      <c r="C21248" s="489" t="s">
        <v>2512</v>
      </c>
      <c r="D21248" s="489" t="s">
        <v>18674</v>
      </c>
    </row>
    <row r="21249" spans="1:4">
      <c r="A21249" s="489" t="str">
        <f t="shared" si="331"/>
        <v>2333002836介護予防訪問リハビリテーション</v>
      </c>
      <c r="B21249" s="489">
        <v>2333002836</v>
      </c>
      <c r="C21249" s="489" t="s">
        <v>2108</v>
      </c>
      <c r="D21249" s="489" t="s">
        <v>18674</v>
      </c>
    </row>
    <row r="21250" spans="1:4">
      <c r="A21250" s="489" t="str">
        <f t="shared" ref="A21250:A21313" si="332">B21250&amp;C21250</f>
        <v>2333002836介護予防訪問看護</v>
      </c>
      <c r="B21250" s="489">
        <v>2333002836</v>
      </c>
      <c r="C21250" s="489" t="s">
        <v>2103</v>
      </c>
      <c r="D21250" s="489" t="s">
        <v>18674</v>
      </c>
    </row>
    <row r="21251" spans="1:4">
      <c r="A21251" s="489" t="str">
        <f t="shared" si="332"/>
        <v>2333002836通所リハビリテーション</v>
      </c>
      <c r="B21251" s="489">
        <v>2333002836</v>
      </c>
      <c r="C21251" s="489" t="s">
        <v>2511</v>
      </c>
      <c r="D21251" s="489" t="s">
        <v>18674</v>
      </c>
    </row>
    <row r="21252" spans="1:4">
      <c r="A21252" s="489" t="str">
        <f t="shared" si="332"/>
        <v>2333002836訪問リハビリテーション</v>
      </c>
      <c r="B21252" s="489">
        <v>2333002836</v>
      </c>
      <c r="C21252" s="489" t="s">
        <v>2104</v>
      </c>
      <c r="D21252" s="489" t="s">
        <v>18674</v>
      </c>
    </row>
    <row r="21253" spans="1:4">
      <c r="A21253" s="489" t="str">
        <f t="shared" si="332"/>
        <v>2333002836訪問看護</v>
      </c>
      <c r="B21253" s="489">
        <v>2333002836</v>
      </c>
      <c r="C21253" s="489" t="s">
        <v>2102</v>
      </c>
      <c r="D21253" s="489" t="s">
        <v>18674</v>
      </c>
    </row>
    <row r="21254" spans="1:4">
      <c r="A21254" s="489" t="str">
        <f t="shared" si="332"/>
        <v>2333002844介護予防通所リハビリテーション</v>
      </c>
      <c r="B21254" s="489">
        <v>2333002844</v>
      </c>
      <c r="C21254" s="489" t="s">
        <v>2512</v>
      </c>
      <c r="D21254" s="489" t="s">
        <v>18675</v>
      </c>
    </row>
    <row r="21255" spans="1:4">
      <c r="A21255" s="489" t="str">
        <f t="shared" si="332"/>
        <v>2333002844介護予防訪問リハビリテーション</v>
      </c>
      <c r="B21255" s="489">
        <v>2333002844</v>
      </c>
      <c r="C21255" s="489" t="s">
        <v>2108</v>
      </c>
      <c r="D21255" s="489" t="s">
        <v>18675</v>
      </c>
    </row>
    <row r="21256" spans="1:4">
      <c r="A21256" s="489" t="str">
        <f t="shared" si="332"/>
        <v>2333002844介護予防訪問看護</v>
      </c>
      <c r="B21256" s="489">
        <v>2333002844</v>
      </c>
      <c r="C21256" s="489" t="s">
        <v>2103</v>
      </c>
      <c r="D21256" s="489" t="s">
        <v>18675</v>
      </c>
    </row>
    <row r="21257" spans="1:4">
      <c r="A21257" s="489" t="str">
        <f t="shared" si="332"/>
        <v>2333002844通所リハビリテーション</v>
      </c>
      <c r="B21257" s="489">
        <v>2333002844</v>
      </c>
      <c r="C21257" s="489" t="s">
        <v>2511</v>
      </c>
      <c r="D21257" s="489" t="s">
        <v>18675</v>
      </c>
    </row>
    <row r="21258" spans="1:4">
      <c r="A21258" s="489" t="str">
        <f t="shared" si="332"/>
        <v>2333002844訪問リハビリテーション</v>
      </c>
      <c r="B21258" s="489">
        <v>2333002844</v>
      </c>
      <c r="C21258" s="489" t="s">
        <v>2104</v>
      </c>
      <c r="D21258" s="489" t="s">
        <v>18675</v>
      </c>
    </row>
    <row r="21259" spans="1:4">
      <c r="A21259" s="489" t="str">
        <f t="shared" si="332"/>
        <v>2333002844訪問看護</v>
      </c>
      <c r="B21259" s="489">
        <v>2333002844</v>
      </c>
      <c r="C21259" s="489" t="s">
        <v>2102</v>
      </c>
      <c r="D21259" s="489" t="s">
        <v>18675</v>
      </c>
    </row>
    <row r="21260" spans="1:4">
      <c r="A21260" s="489" t="str">
        <f t="shared" si="332"/>
        <v>2333002851介護予防通所リハビリテーション</v>
      </c>
      <c r="B21260" s="489">
        <v>2333002851</v>
      </c>
      <c r="C21260" s="489" t="s">
        <v>2512</v>
      </c>
      <c r="D21260" s="489" t="s">
        <v>18676</v>
      </c>
    </row>
    <row r="21261" spans="1:4">
      <c r="A21261" s="489" t="str">
        <f t="shared" si="332"/>
        <v>2333002851介護予防訪問リハビリテーション</v>
      </c>
      <c r="B21261" s="489">
        <v>2333002851</v>
      </c>
      <c r="C21261" s="489" t="s">
        <v>2108</v>
      </c>
      <c r="D21261" s="489" t="s">
        <v>18676</v>
      </c>
    </row>
    <row r="21262" spans="1:4">
      <c r="A21262" s="489" t="str">
        <f t="shared" si="332"/>
        <v>2333002851介護予防訪問看護</v>
      </c>
      <c r="B21262" s="489">
        <v>2333002851</v>
      </c>
      <c r="C21262" s="489" t="s">
        <v>2103</v>
      </c>
      <c r="D21262" s="489" t="s">
        <v>18676</v>
      </c>
    </row>
    <row r="21263" spans="1:4">
      <c r="A21263" s="489" t="str">
        <f t="shared" si="332"/>
        <v>2333002851通所リハビリテーション</v>
      </c>
      <c r="B21263" s="489">
        <v>2333002851</v>
      </c>
      <c r="C21263" s="489" t="s">
        <v>2511</v>
      </c>
      <c r="D21263" s="489" t="s">
        <v>18676</v>
      </c>
    </row>
    <row r="21264" spans="1:4">
      <c r="A21264" s="489" t="str">
        <f t="shared" si="332"/>
        <v>2333002851訪問リハビリテーション</v>
      </c>
      <c r="B21264" s="489">
        <v>2333002851</v>
      </c>
      <c r="C21264" s="489" t="s">
        <v>2104</v>
      </c>
      <c r="D21264" s="489" t="s">
        <v>18676</v>
      </c>
    </row>
    <row r="21265" spans="1:4">
      <c r="A21265" s="489" t="str">
        <f t="shared" si="332"/>
        <v>2333002851訪問看護</v>
      </c>
      <c r="B21265" s="489">
        <v>2333002851</v>
      </c>
      <c r="C21265" s="489" t="s">
        <v>2102</v>
      </c>
      <c r="D21265" s="489" t="s">
        <v>18676</v>
      </c>
    </row>
    <row r="21266" spans="1:4">
      <c r="A21266" s="489" t="str">
        <f t="shared" si="332"/>
        <v>2333002869介護予防通所リハビリテーション</v>
      </c>
      <c r="B21266" s="489">
        <v>2333002869</v>
      </c>
      <c r="C21266" s="489" t="s">
        <v>2512</v>
      </c>
      <c r="D21266" s="489" t="s">
        <v>18677</v>
      </c>
    </row>
    <row r="21267" spans="1:4">
      <c r="A21267" s="489" t="str">
        <f t="shared" si="332"/>
        <v>2333002869介護予防訪問リハビリテーション</v>
      </c>
      <c r="B21267" s="489">
        <v>2333002869</v>
      </c>
      <c r="C21267" s="489" t="s">
        <v>2108</v>
      </c>
      <c r="D21267" s="489" t="s">
        <v>18677</v>
      </c>
    </row>
    <row r="21268" spans="1:4">
      <c r="A21268" s="489" t="str">
        <f t="shared" si="332"/>
        <v>2333002869介護予防訪問看護</v>
      </c>
      <c r="B21268" s="489">
        <v>2333002869</v>
      </c>
      <c r="C21268" s="489" t="s">
        <v>2103</v>
      </c>
      <c r="D21268" s="489" t="s">
        <v>18677</v>
      </c>
    </row>
    <row r="21269" spans="1:4">
      <c r="A21269" s="489" t="str">
        <f t="shared" si="332"/>
        <v>2333002869通所リハビリテーション</v>
      </c>
      <c r="B21269" s="489">
        <v>2333002869</v>
      </c>
      <c r="C21269" s="489" t="s">
        <v>2511</v>
      </c>
      <c r="D21269" s="489" t="s">
        <v>18677</v>
      </c>
    </row>
    <row r="21270" spans="1:4">
      <c r="A21270" s="489" t="str">
        <f t="shared" si="332"/>
        <v>2333002869訪問リハビリテーション</v>
      </c>
      <c r="B21270" s="489">
        <v>2333002869</v>
      </c>
      <c r="C21270" s="489" t="s">
        <v>2104</v>
      </c>
      <c r="D21270" s="489" t="s">
        <v>18677</v>
      </c>
    </row>
    <row r="21271" spans="1:4">
      <c r="A21271" s="489" t="str">
        <f t="shared" si="332"/>
        <v>2333002869訪問看護</v>
      </c>
      <c r="B21271" s="489">
        <v>2333002869</v>
      </c>
      <c r="C21271" s="489" t="s">
        <v>2102</v>
      </c>
      <c r="D21271" s="489" t="s">
        <v>18677</v>
      </c>
    </row>
    <row r="21272" spans="1:4">
      <c r="A21272" s="489" t="str">
        <f t="shared" si="332"/>
        <v>2333002877介護予防通所リハビリテーション</v>
      </c>
      <c r="B21272" s="489">
        <v>2333002877</v>
      </c>
      <c r="C21272" s="489" t="s">
        <v>2512</v>
      </c>
      <c r="D21272" s="489" t="s">
        <v>18678</v>
      </c>
    </row>
    <row r="21273" spans="1:4">
      <c r="A21273" s="489" t="str">
        <f t="shared" si="332"/>
        <v>2333002877介護予防訪問リハビリテーション</v>
      </c>
      <c r="B21273" s="489">
        <v>2333002877</v>
      </c>
      <c r="C21273" s="489" t="s">
        <v>2108</v>
      </c>
      <c r="D21273" s="489" t="s">
        <v>18678</v>
      </c>
    </row>
    <row r="21274" spans="1:4">
      <c r="A21274" s="489" t="str">
        <f t="shared" si="332"/>
        <v>2333002877介護予防訪問看護</v>
      </c>
      <c r="B21274" s="489">
        <v>2333002877</v>
      </c>
      <c r="C21274" s="489" t="s">
        <v>2103</v>
      </c>
      <c r="D21274" s="489" t="s">
        <v>18678</v>
      </c>
    </row>
    <row r="21275" spans="1:4">
      <c r="A21275" s="489" t="str">
        <f t="shared" si="332"/>
        <v>2333002877通所リハビリテーション</v>
      </c>
      <c r="B21275" s="489">
        <v>2333002877</v>
      </c>
      <c r="C21275" s="489" t="s">
        <v>2511</v>
      </c>
      <c r="D21275" s="489" t="s">
        <v>18678</v>
      </c>
    </row>
    <row r="21276" spans="1:4">
      <c r="A21276" s="489" t="str">
        <f t="shared" si="332"/>
        <v>2333002877訪問リハビリテーション</v>
      </c>
      <c r="B21276" s="489">
        <v>2333002877</v>
      </c>
      <c r="C21276" s="489" t="s">
        <v>2104</v>
      </c>
      <c r="D21276" s="489" t="s">
        <v>18678</v>
      </c>
    </row>
    <row r="21277" spans="1:4">
      <c r="A21277" s="489" t="str">
        <f t="shared" si="332"/>
        <v>2333002877訪問看護</v>
      </c>
      <c r="B21277" s="489">
        <v>2333002877</v>
      </c>
      <c r="C21277" s="489" t="s">
        <v>2102</v>
      </c>
      <c r="D21277" s="489" t="s">
        <v>18678</v>
      </c>
    </row>
    <row r="21278" spans="1:4">
      <c r="A21278" s="489" t="str">
        <f t="shared" si="332"/>
        <v>2333002885介護予防通所リハビリテーション</v>
      </c>
      <c r="B21278" s="489">
        <v>2333002885</v>
      </c>
      <c r="C21278" s="489" t="s">
        <v>2512</v>
      </c>
      <c r="D21278" s="489" t="s">
        <v>18679</v>
      </c>
    </row>
    <row r="21279" spans="1:4">
      <c r="A21279" s="489" t="str">
        <f t="shared" si="332"/>
        <v>2333002885介護予防訪問リハビリテーション</v>
      </c>
      <c r="B21279" s="489">
        <v>2333002885</v>
      </c>
      <c r="C21279" s="489" t="s">
        <v>2108</v>
      </c>
      <c r="D21279" s="489" t="s">
        <v>18679</v>
      </c>
    </row>
    <row r="21280" spans="1:4">
      <c r="A21280" s="489" t="str">
        <f t="shared" si="332"/>
        <v>2333002885介護予防訪問看護</v>
      </c>
      <c r="B21280" s="489">
        <v>2333002885</v>
      </c>
      <c r="C21280" s="489" t="s">
        <v>2103</v>
      </c>
      <c r="D21280" s="489" t="s">
        <v>18679</v>
      </c>
    </row>
    <row r="21281" spans="1:4">
      <c r="A21281" s="489" t="str">
        <f t="shared" si="332"/>
        <v>2333002885通所リハビリテーション</v>
      </c>
      <c r="B21281" s="489">
        <v>2333002885</v>
      </c>
      <c r="C21281" s="489" t="s">
        <v>2511</v>
      </c>
      <c r="D21281" s="489" t="s">
        <v>18679</v>
      </c>
    </row>
    <row r="21282" spans="1:4">
      <c r="A21282" s="489" t="str">
        <f t="shared" si="332"/>
        <v>2333002885訪問リハビリテーション</v>
      </c>
      <c r="B21282" s="489">
        <v>2333002885</v>
      </c>
      <c r="C21282" s="489" t="s">
        <v>2104</v>
      </c>
      <c r="D21282" s="489" t="s">
        <v>18679</v>
      </c>
    </row>
    <row r="21283" spans="1:4">
      <c r="A21283" s="489" t="str">
        <f t="shared" si="332"/>
        <v>2333002885訪問看護</v>
      </c>
      <c r="B21283" s="489">
        <v>2333002885</v>
      </c>
      <c r="C21283" s="489" t="s">
        <v>2102</v>
      </c>
      <c r="D21283" s="489" t="s">
        <v>18679</v>
      </c>
    </row>
    <row r="21284" spans="1:4">
      <c r="A21284" s="489" t="str">
        <f t="shared" si="332"/>
        <v>2333002893介護予防通所リハビリテーション</v>
      </c>
      <c r="B21284" s="489">
        <v>2333002893</v>
      </c>
      <c r="C21284" s="489" t="s">
        <v>2512</v>
      </c>
      <c r="D21284" s="489" t="s">
        <v>18680</v>
      </c>
    </row>
    <row r="21285" spans="1:4">
      <c r="A21285" s="489" t="str">
        <f t="shared" si="332"/>
        <v>2333002893介護予防訪問リハビリテーション</v>
      </c>
      <c r="B21285" s="489">
        <v>2333002893</v>
      </c>
      <c r="C21285" s="489" t="s">
        <v>2108</v>
      </c>
      <c r="D21285" s="489" t="s">
        <v>18680</v>
      </c>
    </row>
    <row r="21286" spans="1:4">
      <c r="A21286" s="489" t="str">
        <f t="shared" si="332"/>
        <v>2333002893介護予防訪問看護</v>
      </c>
      <c r="B21286" s="489">
        <v>2333002893</v>
      </c>
      <c r="C21286" s="489" t="s">
        <v>2103</v>
      </c>
      <c r="D21286" s="489" t="s">
        <v>18680</v>
      </c>
    </row>
    <row r="21287" spans="1:4">
      <c r="A21287" s="489" t="str">
        <f t="shared" si="332"/>
        <v>2333002893通所リハビリテーション</v>
      </c>
      <c r="B21287" s="489">
        <v>2333002893</v>
      </c>
      <c r="C21287" s="489" t="s">
        <v>2511</v>
      </c>
      <c r="D21287" s="489" t="s">
        <v>18680</v>
      </c>
    </row>
    <row r="21288" spans="1:4">
      <c r="A21288" s="489" t="str">
        <f t="shared" si="332"/>
        <v>2333002893訪問リハビリテーション</v>
      </c>
      <c r="B21288" s="489">
        <v>2333002893</v>
      </c>
      <c r="C21288" s="489" t="s">
        <v>2104</v>
      </c>
      <c r="D21288" s="489" t="s">
        <v>18680</v>
      </c>
    </row>
    <row r="21289" spans="1:4">
      <c r="A21289" s="489" t="str">
        <f t="shared" si="332"/>
        <v>2333002893訪問看護</v>
      </c>
      <c r="B21289" s="489">
        <v>2333002893</v>
      </c>
      <c r="C21289" s="489" t="s">
        <v>2102</v>
      </c>
      <c r="D21289" s="489" t="s">
        <v>18680</v>
      </c>
    </row>
    <row r="21290" spans="1:4">
      <c r="A21290" s="489" t="str">
        <f t="shared" si="332"/>
        <v>2333002919介護予防通所リハビリテーション</v>
      </c>
      <c r="B21290" s="489">
        <v>2333002919</v>
      </c>
      <c r="C21290" s="489" t="s">
        <v>2512</v>
      </c>
      <c r="D21290" s="489" t="s">
        <v>18681</v>
      </c>
    </row>
    <row r="21291" spans="1:4">
      <c r="A21291" s="489" t="str">
        <f t="shared" si="332"/>
        <v>2333002919介護予防訪問リハビリテーション</v>
      </c>
      <c r="B21291" s="489">
        <v>2333002919</v>
      </c>
      <c r="C21291" s="489" t="s">
        <v>2108</v>
      </c>
      <c r="D21291" s="489" t="s">
        <v>18681</v>
      </c>
    </row>
    <row r="21292" spans="1:4">
      <c r="A21292" s="489" t="str">
        <f t="shared" si="332"/>
        <v>2333002919介護予防訪問看護</v>
      </c>
      <c r="B21292" s="489">
        <v>2333002919</v>
      </c>
      <c r="C21292" s="489" t="s">
        <v>2103</v>
      </c>
      <c r="D21292" s="489" t="s">
        <v>18681</v>
      </c>
    </row>
    <row r="21293" spans="1:4">
      <c r="A21293" s="489" t="str">
        <f t="shared" si="332"/>
        <v>2333002919通所リハビリテーション</v>
      </c>
      <c r="B21293" s="489">
        <v>2333002919</v>
      </c>
      <c r="C21293" s="489" t="s">
        <v>2511</v>
      </c>
      <c r="D21293" s="489" t="s">
        <v>18681</v>
      </c>
    </row>
    <row r="21294" spans="1:4">
      <c r="A21294" s="489" t="str">
        <f t="shared" si="332"/>
        <v>2333002919訪問リハビリテーション</v>
      </c>
      <c r="B21294" s="489">
        <v>2333002919</v>
      </c>
      <c r="C21294" s="489" t="s">
        <v>2104</v>
      </c>
      <c r="D21294" s="489" t="s">
        <v>18681</v>
      </c>
    </row>
    <row r="21295" spans="1:4">
      <c r="A21295" s="489" t="str">
        <f t="shared" si="332"/>
        <v>2333002919訪問看護</v>
      </c>
      <c r="B21295" s="489">
        <v>2333002919</v>
      </c>
      <c r="C21295" s="489" t="s">
        <v>2102</v>
      </c>
      <c r="D21295" s="489" t="s">
        <v>18681</v>
      </c>
    </row>
    <row r="21296" spans="1:4">
      <c r="A21296" s="489" t="str">
        <f t="shared" si="332"/>
        <v>2333002927介護予防通所リハビリテーション</v>
      </c>
      <c r="B21296" s="489">
        <v>2333002927</v>
      </c>
      <c r="C21296" s="489" t="s">
        <v>2512</v>
      </c>
      <c r="D21296" s="489" t="s">
        <v>18682</v>
      </c>
    </row>
    <row r="21297" spans="1:4">
      <c r="A21297" s="489" t="str">
        <f t="shared" si="332"/>
        <v>2333002927介護予防訪問リハビリテーション</v>
      </c>
      <c r="B21297" s="489">
        <v>2333002927</v>
      </c>
      <c r="C21297" s="489" t="s">
        <v>2108</v>
      </c>
      <c r="D21297" s="489" t="s">
        <v>18682</v>
      </c>
    </row>
    <row r="21298" spans="1:4">
      <c r="A21298" s="489" t="str">
        <f t="shared" si="332"/>
        <v>2333002927介護予防訪問看護</v>
      </c>
      <c r="B21298" s="489">
        <v>2333002927</v>
      </c>
      <c r="C21298" s="489" t="s">
        <v>2103</v>
      </c>
      <c r="D21298" s="489" t="s">
        <v>18682</v>
      </c>
    </row>
    <row r="21299" spans="1:4">
      <c r="A21299" s="489" t="str">
        <f t="shared" si="332"/>
        <v>2333002927通所リハビリテーション</v>
      </c>
      <c r="B21299" s="489">
        <v>2333002927</v>
      </c>
      <c r="C21299" s="489" t="s">
        <v>2511</v>
      </c>
      <c r="D21299" s="489" t="s">
        <v>18682</v>
      </c>
    </row>
    <row r="21300" spans="1:4">
      <c r="A21300" s="489" t="str">
        <f t="shared" si="332"/>
        <v>2333002927訪問リハビリテーション</v>
      </c>
      <c r="B21300" s="489">
        <v>2333002927</v>
      </c>
      <c r="C21300" s="489" t="s">
        <v>2104</v>
      </c>
      <c r="D21300" s="489" t="s">
        <v>18682</v>
      </c>
    </row>
    <row r="21301" spans="1:4">
      <c r="A21301" s="489" t="str">
        <f t="shared" si="332"/>
        <v>2333002927訪問看護</v>
      </c>
      <c r="B21301" s="489">
        <v>2333002927</v>
      </c>
      <c r="C21301" s="489" t="s">
        <v>2102</v>
      </c>
      <c r="D21301" s="489" t="s">
        <v>18682</v>
      </c>
    </row>
    <row r="21302" spans="1:4">
      <c r="A21302" s="489" t="str">
        <f t="shared" si="332"/>
        <v>2333002935介護予防通所リハビリテーション</v>
      </c>
      <c r="B21302" s="489">
        <v>2333002935</v>
      </c>
      <c r="C21302" s="489" t="s">
        <v>2512</v>
      </c>
      <c r="D21302" s="489" t="s">
        <v>18683</v>
      </c>
    </row>
    <row r="21303" spans="1:4">
      <c r="A21303" s="489" t="str">
        <f t="shared" si="332"/>
        <v>2333002935介護予防訪問リハビリテーション</v>
      </c>
      <c r="B21303" s="489">
        <v>2333002935</v>
      </c>
      <c r="C21303" s="489" t="s">
        <v>2108</v>
      </c>
      <c r="D21303" s="489" t="s">
        <v>18683</v>
      </c>
    </row>
    <row r="21304" spans="1:4">
      <c r="A21304" s="489" t="str">
        <f t="shared" si="332"/>
        <v>2333002935介護予防訪問看護</v>
      </c>
      <c r="B21304" s="489">
        <v>2333002935</v>
      </c>
      <c r="C21304" s="489" t="s">
        <v>2103</v>
      </c>
      <c r="D21304" s="489" t="s">
        <v>18683</v>
      </c>
    </row>
    <row r="21305" spans="1:4">
      <c r="A21305" s="489" t="str">
        <f t="shared" si="332"/>
        <v>2333002935通所リハビリテーション</v>
      </c>
      <c r="B21305" s="489">
        <v>2333002935</v>
      </c>
      <c r="C21305" s="489" t="s">
        <v>2511</v>
      </c>
      <c r="D21305" s="489" t="s">
        <v>18683</v>
      </c>
    </row>
    <row r="21306" spans="1:4">
      <c r="A21306" s="489" t="str">
        <f t="shared" si="332"/>
        <v>2333002935訪問リハビリテーション</v>
      </c>
      <c r="B21306" s="489">
        <v>2333002935</v>
      </c>
      <c r="C21306" s="489" t="s">
        <v>2104</v>
      </c>
      <c r="D21306" s="489" t="s">
        <v>18683</v>
      </c>
    </row>
    <row r="21307" spans="1:4">
      <c r="A21307" s="489" t="str">
        <f t="shared" si="332"/>
        <v>2333002935訪問看護</v>
      </c>
      <c r="B21307" s="489">
        <v>2333002935</v>
      </c>
      <c r="C21307" s="489" t="s">
        <v>2102</v>
      </c>
      <c r="D21307" s="489" t="s">
        <v>18683</v>
      </c>
    </row>
    <row r="21308" spans="1:4">
      <c r="A21308" s="489" t="str">
        <f t="shared" si="332"/>
        <v>2333002950介護予防通所リハビリテーション</v>
      </c>
      <c r="B21308" s="489">
        <v>2333002950</v>
      </c>
      <c r="C21308" s="489" t="s">
        <v>2512</v>
      </c>
      <c r="D21308" s="489" t="s">
        <v>18684</v>
      </c>
    </row>
    <row r="21309" spans="1:4">
      <c r="A21309" s="489" t="str">
        <f t="shared" si="332"/>
        <v>2333002950介護予防訪問リハビリテーション</v>
      </c>
      <c r="B21309" s="489">
        <v>2333002950</v>
      </c>
      <c r="C21309" s="489" t="s">
        <v>2108</v>
      </c>
      <c r="D21309" s="489" t="s">
        <v>18684</v>
      </c>
    </row>
    <row r="21310" spans="1:4">
      <c r="A21310" s="489" t="str">
        <f t="shared" si="332"/>
        <v>2333002950介護予防訪問看護</v>
      </c>
      <c r="B21310" s="489">
        <v>2333002950</v>
      </c>
      <c r="C21310" s="489" t="s">
        <v>2103</v>
      </c>
      <c r="D21310" s="489" t="s">
        <v>18684</v>
      </c>
    </row>
    <row r="21311" spans="1:4">
      <c r="A21311" s="489" t="str">
        <f t="shared" si="332"/>
        <v>2333002950通所リハビリテーション</v>
      </c>
      <c r="B21311" s="489">
        <v>2333002950</v>
      </c>
      <c r="C21311" s="489" t="s">
        <v>2511</v>
      </c>
      <c r="D21311" s="489" t="s">
        <v>18684</v>
      </c>
    </row>
    <row r="21312" spans="1:4">
      <c r="A21312" s="489" t="str">
        <f t="shared" si="332"/>
        <v>2333002950訪問リハビリテーション</v>
      </c>
      <c r="B21312" s="489">
        <v>2333002950</v>
      </c>
      <c r="C21312" s="489" t="s">
        <v>2104</v>
      </c>
      <c r="D21312" s="489" t="s">
        <v>18684</v>
      </c>
    </row>
    <row r="21313" spans="1:4">
      <c r="A21313" s="489" t="str">
        <f t="shared" si="332"/>
        <v>2333002950訪問看護</v>
      </c>
      <c r="B21313" s="489">
        <v>2333002950</v>
      </c>
      <c r="C21313" s="489" t="s">
        <v>2102</v>
      </c>
      <c r="D21313" s="489" t="s">
        <v>18684</v>
      </c>
    </row>
    <row r="21314" spans="1:4">
      <c r="A21314" s="489" t="str">
        <f t="shared" ref="A21314:A21377" si="333">B21314&amp;C21314</f>
        <v>2333002968介護予防通所リハビリテーション</v>
      </c>
      <c r="B21314" s="489">
        <v>2333002968</v>
      </c>
      <c r="C21314" s="489" t="s">
        <v>2512</v>
      </c>
      <c r="D21314" s="489" t="s">
        <v>18134</v>
      </c>
    </row>
    <row r="21315" spans="1:4">
      <c r="A21315" s="489" t="str">
        <f t="shared" si="333"/>
        <v>2333002968介護予防訪問リハビリテーション</v>
      </c>
      <c r="B21315" s="489">
        <v>2333002968</v>
      </c>
      <c r="C21315" s="489" t="s">
        <v>2108</v>
      </c>
      <c r="D21315" s="489" t="s">
        <v>18134</v>
      </c>
    </row>
    <row r="21316" spans="1:4">
      <c r="A21316" s="489" t="str">
        <f t="shared" si="333"/>
        <v>2333002968介護予防訪問看護</v>
      </c>
      <c r="B21316" s="489">
        <v>2333002968</v>
      </c>
      <c r="C21316" s="489" t="s">
        <v>2103</v>
      </c>
      <c r="D21316" s="489" t="s">
        <v>18134</v>
      </c>
    </row>
    <row r="21317" spans="1:4">
      <c r="A21317" s="489" t="str">
        <f t="shared" si="333"/>
        <v>2333002968通所リハビリテーション</v>
      </c>
      <c r="B21317" s="489">
        <v>2333002968</v>
      </c>
      <c r="C21317" s="489" t="s">
        <v>2511</v>
      </c>
      <c r="D21317" s="489" t="s">
        <v>18134</v>
      </c>
    </row>
    <row r="21318" spans="1:4">
      <c r="A21318" s="489" t="str">
        <f t="shared" si="333"/>
        <v>2333002968訪問リハビリテーション</v>
      </c>
      <c r="B21318" s="489">
        <v>2333002968</v>
      </c>
      <c r="C21318" s="489" t="s">
        <v>2104</v>
      </c>
      <c r="D21318" s="489" t="s">
        <v>18134</v>
      </c>
    </row>
    <row r="21319" spans="1:4">
      <c r="A21319" s="489" t="str">
        <f t="shared" si="333"/>
        <v>2333002968訪問看護</v>
      </c>
      <c r="B21319" s="489">
        <v>2333002968</v>
      </c>
      <c r="C21319" s="489" t="s">
        <v>2102</v>
      </c>
      <c r="D21319" s="489" t="s">
        <v>18134</v>
      </c>
    </row>
    <row r="21320" spans="1:4">
      <c r="A21320" s="489" t="str">
        <f t="shared" si="333"/>
        <v>2333002976介護予防通所リハビリテーション</v>
      </c>
      <c r="B21320" s="489">
        <v>2333002976</v>
      </c>
      <c r="C21320" s="489" t="s">
        <v>2512</v>
      </c>
      <c r="D21320" s="489" t="s">
        <v>18685</v>
      </c>
    </row>
    <row r="21321" spans="1:4">
      <c r="A21321" s="489" t="str">
        <f t="shared" si="333"/>
        <v>2333002976介護予防訪問リハビリテーション</v>
      </c>
      <c r="B21321" s="489">
        <v>2333002976</v>
      </c>
      <c r="C21321" s="489" t="s">
        <v>2108</v>
      </c>
      <c r="D21321" s="489" t="s">
        <v>18685</v>
      </c>
    </row>
    <row r="21322" spans="1:4">
      <c r="A21322" s="489" t="str">
        <f t="shared" si="333"/>
        <v>2333002976介護予防訪問看護</v>
      </c>
      <c r="B21322" s="489">
        <v>2333002976</v>
      </c>
      <c r="C21322" s="489" t="s">
        <v>2103</v>
      </c>
      <c r="D21322" s="489" t="s">
        <v>18685</v>
      </c>
    </row>
    <row r="21323" spans="1:4">
      <c r="A21323" s="489" t="str">
        <f t="shared" si="333"/>
        <v>2333002976通所リハビリテーション</v>
      </c>
      <c r="B21323" s="489">
        <v>2333002976</v>
      </c>
      <c r="C21323" s="489" t="s">
        <v>2511</v>
      </c>
      <c r="D21323" s="489" t="s">
        <v>18685</v>
      </c>
    </row>
    <row r="21324" spans="1:4">
      <c r="A21324" s="489" t="str">
        <f t="shared" si="333"/>
        <v>2333002976訪問リハビリテーション</v>
      </c>
      <c r="B21324" s="489">
        <v>2333002976</v>
      </c>
      <c r="C21324" s="489" t="s">
        <v>2104</v>
      </c>
      <c r="D21324" s="489" t="s">
        <v>18685</v>
      </c>
    </row>
    <row r="21325" spans="1:4">
      <c r="A21325" s="489" t="str">
        <f t="shared" si="333"/>
        <v>2333002976訪問看護</v>
      </c>
      <c r="B21325" s="489">
        <v>2333002976</v>
      </c>
      <c r="C21325" s="489" t="s">
        <v>2102</v>
      </c>
      <c r="D21325" s="489" t="s">
        <v>18685</v>
      </c>
    </row>
    <row r="21326" spans="1:4">
      <c r="A21326" s="489" t="str">
        <f t="shared" si="333"/>
        <v>2333002984介護予防通所リハビリテーション</v>
      </c>
      <c r="B21326" s="489">
        <v>2333002984</v>
      </c>
      <c r="C21326" s="489" t="s">
        <v>2512</v>
      </c>
      <c r="D21326" s="489" t="s">
        <v>18686</v>
      </c>
    </row>
    <row r="21327" spans="1:4">
      <c r="A21327" s="489" t="str">
        <f t="shared" si="333"/>
        <v>2333002984介護予防訪問リハビリテーション</v>
      </c>
      <c r="B21327" s="489">
        <v>2333002984</v>
      </c>
      <c r="C21327" s="489" t="s">
        <v>2108</v>
      </c>
      <c r="D21327" s="489" t="s">
        <v>18686</v>
      </c>
    </row>
    <row r="21328" spans="1:4">
      <c r="A21328" s="489" t="str">
        <f t="shared" si="333"/>
        <v>2333002984介護予防訪問看護</v>
      </c>
      <c r="B21328" s="489">
        <v>2333002984</v>
      </c>
      <c r="C21328" s="489" t="s">
        <v>2103</v>
      </c>
      <c r="D21328" s="489" t="s">
        <v>18686</v>
      </c>
    </row>
    <row r="21329" spans="1:4">
      <c r="A21329" s="489" t="str">
        <f t="shared" si="333"/>
        <v>2333002984通所リハビリテーション</v>
      </c>
      <c r="B21329" s="489">
        <v>2333002984</v>
      </c>
      <c r="C21329" s="489" t="s">
        <v>2511</v>
      </c>
      <c r="D21329" s="489" t="s">
        <v>18686</v>
      </c>
    </row>
    <row r="21330" spans="1:4">
      <c r="A21330" s="489" t="str">
        <f t="shared" si="333"/>
        <v>2333002984訪問リハビリテーション</v>
      </c>
      <c r="B21330" s="489">
        <v>2333002984</v>
      </c>
      <c r="C21330" s="489" t="s">
        <v>2104</v>
      </c>
      <c r="D21330" s="489" t="s">
        <v>18686</v>
      </c>
    </row>
    <row r="21331" spans="1:4">
      <c r="A21331" s="489" t="str">
        <f t="shared" si="333"/>
        <v>2333002984訪問看護</v>
      </c>
      <c r="B21331" s="489">
        <v>2333002984</v>
      </c>
      <c r="C21331" s="489" t="s">
        <v>2102</v>
      </c>
      <c r="D21331" s="489" t="s">
        <v>18686</v>
      </c>
    </row>
    <row r="21332" spans="1:4">
      <c r="A21332" s="489" t="str">
        <f t="shared" si="333"/>
        <v>2333002992介護予防通所リハビリテーション</v>
      </c>
      <c r="B21332" s="489">
        <v>2333002992</v>
      </c>
      <c r="C21332" s="489" t="s">
        <v>2512</v>
      </c>
      <c r="D21332" s="489" t="s">
        <v>18153</v>
      </c>
    </row>
    <row r="21333" spans="1:4">
      <c r="A21333" s="489" t="str">
        <f t="shared" si="333"/>
        <v>2333002992介護予防訪問リハビリテーション</v>
      </c>
      <c r="B21333" s="489">
        <v>2333002992</v>
      </c>
      <c r="C21333" s="489" t="s">
        <v>2108</v>
      </c>
      <c r="D21333" s="489" t="s">
        <v>18153</v>
      </c>
    </row>
    <row r="21334" spans="1:4">
      <c r="A21334" s="489" t="str">
        <f t="shared" si="333"/>
        <v>2333002992介護予防訪問看護</v>
      </c>
      <c r="B21334" s="489">
        <v>2333002992</v>
      </c>
      <c r="C21334" s="489" t="s">
        <v>2103</v>
      </c>
      <c r="D21334" s="489" t="s">
        <v>18153</v>
      </c>
    </row>
    <row r="21335" spans="1:4">
      <c r="A21335" s="489" t="str">
        <f t="shared" si="333"/>
        <v>2333002992通所リハビリテーション</v>
      </c>
      <c r="B21335" s="489">
        <v>2333002992</v>
      </c>
      <c r="C21335" s="489" t="s">
        <v>2511</v>
      </c>
      <c r="D21335" s="489" t="s">
        <v>18153</v>
      </c>
    </row>
    <row r="21336" spans="1:4">
      <c r="A21336" s="489" t="str">
        <f t="shared" si="333"/>
        <v>2333002992訪問リハビリテーション</v>
      </c>
      <c r="B21336" s="489">
        <v>2333002992</v>
      </c>
      <c r="C21336" s="489" t="s">
        <v>2104</v>
      </c>
      <c r="D21336" s="489" t="s">
        <v>18153</v>
      </c>
    </row>
    <row r="21337" spans="1:4">
      <c r="A21337" s="489" t="str">
        <f t="shared" si="333"/>
        <v>2333002992訪問看護</v>
      </c>
      <c r="B21337" s="489">
        <v>2333002992</v>
      </c>
      <c r="C21337" s="489" t="s">
        <v>2102</v>
      </c>
      <c r="D21337" s="489" t="s">
        <v>18153</v>
      </c>
    </row>
    <row r="21338" spans="1:4">
      <c r="A21338" s="489" t="str">
        <f t="shared" si="333"/>
        <v>2333003008介護予防通所リハビリテーション</v>
      </c>
      <c r="B21338" s="489">
        <v>2333003008</v>
      </c>
      <c r="C21338" s="489" t="s">
        <v>2512</v>
      </c>
      <c r="D21338" s="489" t="s">
        <v>18687</v>
      </c>
    </row>
    <row r="21339" spans="1:4">
      <c r="A21339" s="489" t="str">
        <f t="shared" si="333"/>
        <v>2333003008介護予防訪問リハビリテーション</v>
      </c>
      <c r="B21339" s="489">
        <v>2333003008</v>
      </c>
      <c r="C21339" s="489" t="s">
        <v>2108</v>
      </c>
      <c r="D21339" s="489" t="s">
        <v>18687</v>
      </c>
    </row>
    <row r="21340" spans="1:4">
      <c r="A21340" s="489" t="str">
        <f t="shared" si="333"/>
        <v>2333003008介護予防訪問看護</v>
      </c>
      <c r="B21340" s="489">
        <v>2333003008</v>
      </c>
      <c r="C21340" s="489" t="s">
        <v>2103</v>
      </c>
      <c r="D21340" s="489" t="s">
        <v>18687</v>
      </c>
    </row>
    <row r="21341" spans="1:4">
      <c r="A21341" s="489" t="str">
        <f t="shared" si="333"/>
        <v>2333003008通所リハビリテーション</v>
      </c>
      <c r="B21341" s="489">
        <v>2333003008</v>
      </c>
      <c r="C21341" s="489" t="s">
        <v>2511</v>
      </c>
      <c r="D21341" s="489" t="s">
        <v>18687</v>
      </c>
    </row>
    <row r="21342" spans="1:4">
      <c r="A21342" s="489" t="str">
        <f t="shared" si="333"/>
        <v>2333003008訪問リハビリテーション</v>
      </c>
      <c r="B21342" s="489">
        <v>2333003008</v>
      </c>
      <c r="C21342" s="489" t="s">
        <v>2104</v>
      </c>
      <c r="D21342" s="489" t="s">
        <v>18687</v>
      </c>
    </row>
    <row r="21343" spans="1:4">
      <c r="A21343" s="489" t="str">
        <f t="shared" si="333"/>
        <v>2333003008訪問看護</v>
      </c>
      <c r="B21343" s="489">
        <v>2333003008</v>
      </c>
      <c r="C21343" s="489" t="s">
        <v>2102</v>
      </c>
      <c r="D21343" s="489" t="s">
        <v>18687</v>
      </c>
    </row>
    <row r="21344" spans="1:4">
      <c r="A21344" s="489" t="str">
        <f t="shared" si="333"/>
        <v>2333003016介護予防通所リハビリテーション</v>
      </c>
      <c r="B21344" s="489">
        <v>2333003016</v>
      </c>
      <c r="C21344" s="489" t="s">
        <v>2512</v>
      </c>
      <c r="D21344" s="489" t="s">
        <v>18688</v>
      </c>
    </row>
    <row r="21345" spans="1:4">
      <c r="A21345" s="489" t="str">
        <f t="shared" si="333"/>
        <v>2333003016介護予防訪問リハビリテーション</v>
      </c>
      <c r="B21345" s="489">
        <v>2333003016</v>
      </c>
      <c r="C21345" s="489" t="s">
        <v>2108</v>
      </c>
      <c r="D21345" s="489" t="s">
        <v>18688</v>
      </c>
    </row>
    <row r="21346" spans="1:4">
      <c r="A21346" s="489" t="str">
        <f t="shared" si="333"/>
        <v>2333003016介護予防訪問看護</v>
      </c>
      <c r="B21346" s="489">
        <v>2333003016</v>
      </c>
      <c r="C21346" s="489" t="s">
        <v>2103</v>
      </c>
      <c r="D21346" s="489" t="s">
        <v>18688</v>
      </c>
    </row>
    <row r="21347" spans="1:4">
      <c r="A21347" s="489" t="str">
        <f t="shared" si="333"/>
        <v>2333003016通所リハビリテーション</v>
      </c>
      <c r="B21347" s="489">
        <v>2333003016</v>
      </c>
      <c r="C21347" s="489" t="s">
        <v>2511</v>
      </c>
      <c r="D21347" s="489" t="s">
        <v>18688</v>
      </c>
    </row>
    <row r="21348" spans="1:4">
      <c r="A21348" s="489" t="str">
        <f t="shared" si="333"/>
        <v>2333003016訪問リハビリテーション</v>
      </c>
      <c r="B21348" s="489">
        <v>2333003016</v>
      </c>
      <c r="C21348" s="489" t="s">
        <v>2104</v>
      </c>
      <c r="D21348" s="489" t="s">
        <v>18688</v>
      </c>
    </row>
    <row r="21349" spans="1:4">
      <c r="A21349" s="489" t="str">
        <f t="shared" si="333"/>
        <v>2333003016訪問看護</v>
      </c>
      <c r="B21349" s="489">
        <v>2333003016</v>
      </c>
      <c r="C21349" s="489" t="s">
        <v>2102</v>
      </c>
      <c r="D21349" s="489" t="s">
        <v>18688</v>
      </c>
    </row>
    <row r="21350" spans="1:4">
      <c r="A21350" s="489" t="str">
        <f t="shared" si="333"/>
        <v>2333003024介護予防通所リハビリテーション</v>
      </c>
      <c r="B21350" s="489">
        <v>2333003024</v>
      </c>
      <c r="C21350" s="489" t="s">
        <v>2512</v>
      </c>
      <c r="D21350" s="489" t="s">
        <v>18689</v>
      </c>
    </row>
    <row r="21351" spans="1:4">
      <c r="A21351" s="489" t="str">
        <f t="shared" si="333"/>
        <v>2333003024介護予防訪問リハビリテーション</v>
      </c>
      <c r="B21351" s="489">
        <v>2333003024</v>
      </c>
      <c r="C21351" s="489" t="s">
        <v>2108</v>
      </c>
      <c r="D21351" s="489" t="s">
        <v>18689</v>
      </c>
    </row>
    <row r="21352" spans="1:4">
      <c r="A21352" s="489" t="str">
        <f t="shared" si="333"/>
        <v>2333003024介護予防訪問看護</v>
      </c>
      <c r="B21352" s="489">
        <v>2333003024</v>
      </c>
      <c r="C21352" s="489" t="s">
        <v>2103</v>
      </c>
      <c r="D21352" s="489" t="s">
        <v>18689</v>
      </c>
    </row>
    <row r="21353" spans="1:4">
      <c r="A21353" s="489" t="str">
        <f t="shared" si="333"/>
        <v>2333003024通所リハビリテーション</v>
      </c>
      <c r="B21353" s="489">
        <v>2333003024</v>
      </c>
      <c r="C21353" s="489" t="s">
        <v>2511</v>
      </c>
      <c r="D21353" s="489" t="s">
        <v>18689</v>
      </c>
    </row>
    <row r="21354" spans="1:4">
      <c r="A21354" s="489" t="str">
        <f t="shared" si="333"/>
        <v>2333003024訪問リハビリテーション</v>
      </c>
      <c r="B21354" s="489">
        <v>2333003024</v>
      </c>
      <c r="C21354" s="489" t="s">
        <v>2104</v>
      </c>
      <c r="D21354" s="489" t="s">
        <v>18689</v>
      </c>
    </row>
    <row r="21355" spans="1:4">
      <c r="A21355" s="489" t="str">
        <f t="shared" si="333"/>
        <v>2333003024訪問看護</v>
      </c>
      <c r="B21355" s="489">
        <v>2333003024</v>
      </c>
      <c r="C21355" s="489" t="s">
        <v>2102</v>
      </c>
      <c r="D21355" s="489" t="s">
        <v>18689</v>
      </c>
    </row>
    <row r="21356" spans="1:4">
      <c r="A21356" s="489" t="str">
        <f t="shared" si="333"/>
        <v>2333003032介護予防通所リハビリテーション</v>
      </c>
      <c r="B21356" s="489">
        <v>2333003032</v>
      </c>
      <c r="C21356" s="489" t="s">
        <v>2512</v>
      </c>
      <c r="D21356" s="489" t="s">
        <v>18690</v>
      </c>
    </row>
    <row r="21357" spans="1:4">
      <c r="A21357" s="489" t="str">
        <f t="shared" si="333"/>
        <v>2333003032介護予防訪問リハビリテーション</v>
      </c>
      <c r="B21357" s="489">
        <v>2333003032</v>
      </c>
      <c r="C21357" s="489" t="s">
        <v>2108</v>
      </c>
      <c r="D21357" s="489" t="s">
        <v>18690</v>
      </c>
    </row>
    <row r="21358" spans="1:4">
      <c r="A21358" s="489" t="str">
        <f t="shared" si="333"/>
        <v>2333003032介護予防訪問看護</v>
      </c>
      <c r="B21358" s="489">
        <v>2333003032</v>
      </c>
      <c r="C21358" s="489" t="s">
        <v>2103</v>
      </c>
      <c r="D21358" s="489" t="s">
        <v>18690</v>
      </c>
    </row>
    <row r="21359" spans="1:4">
      <c r="A21359" s="489" t="str">
        <f t="shared" si="333"/>
        <v>2333003032通所リハビリテーション</v>
      </c>
      <c r="B21359" s="489">
        <v>2333003032</v>
      </c>
      <c r="C21359" s="489" t="s">
        <v>2511</v>
      </c>
      <c r="D21359" s="489" t="s">
        <v>18690</v>
      </c>
    </row>
    <row r="21360" spans="1:4">
      <c r="A21360" s="489" t="str">
        <f t="shared" si="333"/>
        <v>2333003032訪問リハビリテーション</v>
      </c>
      <c r="B21360" s="489">
        <v>2333003032</v>
      </c>
      <c r="C21360" s="489" t="s">
        <v>2104</v>
      </c>
      <c r="D21360" s="489" t="s">
        <v>18690</v>
      </c>
    </row>
    <row r="21361" spans="1:4">
      <c r="A21361" s="489" t="str">
        <f t="shared" si="333"/>
        <v>2333003032訪問看護</v>
      </c>
      <c r="B21361" s="489">
        <v>2333003032</v>
      </c>
      <c r="C21361" s="489" t="s">
        <v>2102</v>
      </c>
      <c r="D21361" s="489" t="s">
        <v>18690</v>
      </c>
    </row>
    <row r="21362" spans="1:4">
      <c r="A21362" s="489" t="str">
        <f t="shared" si="333"/>
        <v>2333003040介護予防通所リハビリテーション</v>
      </c>
      <c r="B21362" s="489">
        <v>2333003040</v>
      </c>
      <c r="C21362" s="489" t="s">
        <v>2512</v>
      </c>
      <c r="D21362" s="489" t="s">
        <v>18691</v>
      </c>
    </row>
    <row r="21363" spans="1:4">
      <c r="A21363" s="489" t="str">
        <f t="shared" si="333"/>
        <v>2333003040介護予防訪問リハビリテーション</v>
      </c>
      <c r="B21363" s="489">
        <v>2333003040</v>
      </c>
      <c r="C21363" s="489" t="s">
        <v>2108</v>
      </c>
      <c r="D21363" s="489" t="s">
        <v>18691</v>
      </c>
    </row>
    <row r="21364" spans="1:4">
      <c r="A21364" s="489" t="str">
        <f t="shared" si="333"/>
        <v>2333003040介護予防訪問看護</v>
      </c>
      <c r="B21364" s="489">
        <v>2333003040</v>
      </c>
      <c r="C21364" s="489" t="s">
        <v>2103</v>
      </c>
      <c r="D21364" s="489" t="s">
        <v>18691</v>
      </c>
    </row>
    <row r="21365" spans="1:4">
      <c r="A21365" s="489" t="str">
        <f t="shared" si="333"/>
        <v>2333003040通所リハビリテーション</v>
      </c>
      <c r="B21365" s="489">
        <v>2333003040</v>
      </c>
      <c r="C21365" s="489" t="s">
        <v>2511</v>
      </c>
      <c r="D21365" s="489" t="s">
        <v>18691</v>
      </c>
    </row>
    <row r="21366" spans="1:4">
      <c r="A21366" s="489" t="str">
        <f t="shared" si="333"/>
        <v>2333003040訪問リハビリテーション</v>
      </c>
      <c r="B21366" s="489">
        <v>2333003040</v>
      </c>
      <c r="C21366" s="489" t="s">
        <v>2104</v>
      </c>
      <c r="D21366" s="489" t="s">
        <v>18691</v>
      </c>
    </row>
    <row r="21367" spans="1:4">
      <c r="A21367" s="489" t="str">
        <f t="shared" si="333"/>
        <v>2333003040訪問看護</v>
      </c>
      <c r="B21367" s="489">
        <v>2333003040</v>
      </c>
      <c r="C21367" s="489" t="s">
        <v>2102</v>
      </c>
      <c r="D21367" s="489" t="s">
        <v>18691</v>
      </c>
    </row>
    <row r="21368" spans="1:4">
      <c r="A21368" s="489" t="str">
        <f t="shared" si="333"/>
        <v>2333003073介護予防通所リハビリテーション</v>
      </c>
      <c r="B21368" s="489">
        <v>2333003073</v>
      </c>
      <c r="C21368" s="489" t="s">
        <v>2512</v>
      </c>
      <c r="D21368" s="489" t="s">
        <v>18692</v>
      </c>
    </row>
    <row r="21369" spans="1:4">
      <c r="A21369" s="489" t="str">
        <f t="shared" si="333"/>
        <v>2333003073介護予防訪問リハビリテーション</v>
      </c>
      <c r="B21369" s="489">
        <v>2333003073</v>
      </c>
      <c r="C21369" s="489" t="s">
        <v>2108</v>
      </c>
      <c r="D21369" s="489" t="s">
        <v>18692</v>
      </c>
    </row>
    <row r="21370" spans="1:4">
      <c r="A21370" s="489" t="str">
        <f t="shared" si="333"/>
        <v>2333003073介護予防訪問看護</v>
      </c>
      <c r="B21370" s="489">
        <v>2333003073</v>
      </c>
      <c r="C21370" s="489" t="s">
        <v>2103</v>
      </c>
      <c r="D21370" s="489" t="s">
        <v>18692</v>
      </c>
    </row>
    <row r="21371" spans="1:4">
      <c r="A21371" s="489" t="str">
        <f t="shared" si="333"/>
        <v>2333003073通所リハビリテーション</v>
      </c>
      <c r="B21371" s="489">
        <v>2333003073</v>
      </c>
      <c r="C21371" s="489" t="s">
        <v>2511</v>
      </c>
      <c r="D21371" s="489" t="s">
        <v>18692</v>
      </c>
    </row>
    <row r="21372" spans="1:4">
      <c r="A21372" s="489" t="str">
        <f t="shared" si="333"/>
        <v>2333003073訪問リハビリテーション</v>
      </c>
      <c r="B21372" s="489">
        <v>2333003073</v>
      </c>
      <c r="C21372" s="489" t="s">
        <v>2104</v>
      </c>
      <c r="D21372" s="489" t="s">
        <v>18692</v>
      </c>
    </row>
    <row r="21373" spans="1:4">
      <c r="A21373" s="489" t="str">
        <f t="shared" si="333"/>
        <v>2333003073訪問看護</v>
      </c>
      <c r="B21373" s="489">
        <v>2333003073</v>
      </c>
      <c r="C21373" s="489" t="s">
        <v>2102</v>
      </c>
      <c r="D21373" s="489" t="s">
        <v>18692</v>
      </c>
    </row>
    <row r="21374" spans="1:4">
      <c r="A21374" s="489" t="str">
        <f t="shared" si="333"/>
        <v>2333003081介護予防通所リハビリテーション</v>
      </c>
      <c r="B21374" s="489">
        <v>2333003081</v>
      </c>
      <c r="C21374" s="489" t="s">
        <v>2512</v>
      </c>
      <c r="D21374" s="489" t="s">
        <v>16894</v>
      </c>
    </row>
    <row r="21375" spans="1:4">
      <c r="A21375" s="489" t="str">
        <f t="shared" si="333"/>
        <v>2333003081介護予防訪問リハビリテーション</v>
      </c>
      <c r="B21375" s="489">
        <v>2333003081</v>
      </c>
      <c r="C21375" s="489" t="s">
        <v>2108</v>
      </c>
      <c r="D21375" s="489" t="s">
        <v>16894</v>
      </c>
    </row>
    <row r="21376" spans="1:4">
      <c r="A21376" s="489" t="str">
        <f t="shared" si="333"/>
        <v>2333003081介護予防訪問看護</v>
      </c>
      <c r="B21376" s="489">
        <v>2333003081</v>
      </c>
      <c r="C21376" s="489" t="s">
        <v>2103</v>
      </c>
      <c r="D21376" s="489" t="s">
        <v>16894</v>
      </c>
    </row>
    <row r="21377" spans="1:4">
      <c r="A21377" s="489" t="str">
        <f t="shared" si="333"/>
        <v>2333003081通所リハビリテーション</v>
      </c>
      <c r="B21377" s="489">
        <v>2333003081</v>
      </c>
      <c r="C21377" s="489" t="s">
        <v>2511</v>
      </c>
      <c r="D21377" s="489" t="s">
        <v>16894</v>
      </c>
    </row>
    <row r="21378" spans="1:4">
      <c r="A21378" s="489" t="str">
        <f t="shared" ref="A21378:A21441" si="334">B21378&amp;C21378</f>
        <v>2333003081訪問リハビリテーション</v>
      </c>
      <c r="B21378" s="489">
        <v>2333003081</v>
      </c>
      <c r="C21378" s="489" t="s">
        <v>2104</v>
      </c>
      <c r="D21378" s="489" t="s">
        <v>16894</v>
      </c>
    </row>
    <row r="21379" spans="1:4">
      <c r="A21379" s="489" t="str">
        <f t="shared" si="334"/>
        <v>2333003081訪問看護</v>
      </c>
      <c r="B21379" s="489">
        <v>2333003081</v>
      </c>
      <c r="C21379" s="489" t="s">
        <v>2102</v>
      </c>
      <c r="D21379" s="489" t="s">
        <v>16894</v>
      </c>
    </row>
    <row r="21380" spans="1:4">
      <c r="A21380" s="489" t="str">
        <f t="shared" si="334"/>
        <v>2333003099介護予防通所リハビリテーション</v>
      </c>
      <c r="B21380" s="489">
        <v>2333003099</v>
      </c>
      <c r="C21380" s="489" t="s">
        <v>2512</v>
      </c>
      <c r="D21380" s="489" t="s">
        <v>18693</v>
      </c>
    </row>
    <row r="21381" spans="1:4">
      <c r="A21381" s="489" t="str">
        <f t="shared" si="334"/>
        <v>2333003099介護予防訪問リハビリテーション</v>
      </c>
      <c r="B21381" s="489">
        <v>2333003099</v>
      </c>
      <c r="C21381" s="489" t="s">
        <v>2108</v>
      </c>
      <c r="D21381" s="489" t="s">
        <v>18693</v>
      </c>
    </row>
    <row r="21382" spans="1:4">
      <c r="A21382" s="489" t="str">
        <f t="shared" si="334"/>
        <v>2333003099介護予防訪問看護</v>
      </c>
      <c r="B21382" s="489">
        <v>2333003099</v>
      </c>
      <c r="C21382" s="489" t="s">
        <v>2103</v>
      </c>
      <c r="D21382" s="489" t="s">
        <v>18693</v>
      </c>
    </row>
    <row r="21383" spans="1:4">
      <c r="A21383" s="489" t="str">
        <f t="shared" si="334"/>
        <v>2333003099通所リハビリテーション</v>
      </c>
      <c r="B21383" s="489">
        <v>2333003099</v>
      </c>
      <c r="C21383" s="489" t="s">
        <v>2511</v>
      </c>
      <c r="D21383" s="489" t="s">
        <v>18693</v>
      </c>
    </row>
    <row r="21384" spans="1:4">
      <c r="A21384" s="489" t="str">
        <f t="shared" si="334"/>
        <v>2333003099訪問リハビリテーション</v>
      </c>
      <c r="B21384" s="489">
        <v>2333003099</v>
      </c>
      <c r="C21384" s="489" t="s">
        <v>2104</v>
      </c>
      <c r="D21384" s="489" t="s">
        <v>18693</v>
      </c>
    </row>
    <row r="21385" spans="1:4">
      <c r="A21385" s="489" t="str">
        <f t="shared" si="334"/>
        <v>2333003099訪問看護</v>
      </c>
      <c r="B21385" s="489">
        <v>2333003099</v>
      </c>
      <c r="C21385" s="489" t="s">
        <v>2102</v>
      </c>
      <c r="D21385" s="489" t="s">
        <v>18693</v>
      </c>
    </row>
    <row r="21386" spans="1:4">
      <c r="A21386" s="489" t="str">
        <f t="shared" si="334"/>
        <v>2333003101介護予防通所リハビリテーション</v>
      </c>
      <c r="B21386" s="489">
        <v>2333003101</v>
      </c>
      <c r="C21386" s="489" t="s">
        <v>2512</v>
      </c>
      <c r="D21386" s="489" t="s">
        <v>16784</v>
      </c>
    </row>
    <row r="21387" spans="1:4">
      <c r="A21387" s="489" t="str">
        <f t="shared" si="334"/>
        <v>2333003101介護予防訪問リハビリテーション</v>
      </c>
      <c r="B21387" s="489">
        <v>2333003101</v>
      </c>
      <c r="C21387" s="489" t="s">
        <v>2108</v>
      </c>
      <c r="D21387" s="489" t="s">
        <v>16784</v>
      </c>
    </row>
    <row r="21388" spans="1:4">
      <c r="A21388" s="489" t="str">
        <f t="shared" si="334"/>
        <v>2333003101介護予防訪問看護</v>
      </c>
      <c r="B21388" s="489">
        <v>2333003101</v>
      </c>
      <c r="C21388" s="489" t="s">
        <v>2103</v>
      </c>
      <c r="D21388" s="489" t="s">
        <v>16784</v>
      </c>
    </row>
    <row r="21389" spans="1:4">
      <c r="A21389" s="489" t="str">
        <f t="shared" si="334"/>
        <v>2333003101通所リハビリテーション</v>
      </c>
      <c r="B21389" s="489">
        <v>2333003101</v>
      </c>
      <c r="C21389" s="489" t="s">
        <v>2511</v>
      </c>
      <c r="D21389" s="489" t="s">
        <v>16784</v>
      </c>
    </row>
    <row r="21390" spans="1:4">
      <c r="A21390" s="489" t="str">
        <f t="shared" si="334"/>
        <v>2333003101訪問リハビリテーション</v>
      </c>
      <c r="B21390" s="489">
        <v>2333003101</v>
      </c>
      <c r="C21390" s="489" t="s">
        <v>2104</v>
      </c>
      <c r="D21390" s="489" t="s">
        <v>16784</v>
      </c>
    </row>
    <row r="21391" spans="1:4">
      <c r="A21391" s="489" t="str">
        <f t="shared" si="334"/>
        <v>2333003101訪問看護</v>
      </c>
      <c r="B21391" s="489">
        <v>2333003101</v>
      </c>
      <c r="C21391" s="489" t="s">
        <v>2102</v>
      </c>
      <c r="D21391" s="489" t="s">
        <v>16784</v>
      </c>
    </row>
    <row r="21392" spans="1:4">
      <c r="A21392" s="489" t="str">
        <f t="shared" si="334"/>
        <v>2333003107介護予防通所リハビリテーション</v>
      </c>
      <c r="B21392" s="489">
        <v>2333003107</v>
      </c>
      <c r="C21392" s="489" t="s">
        <v>2512</v>
      </c>
      <c r="D21392" s="489" t="s">
        <v>18694</v>
      </c>
    </row>
    <row r="21393" spans="1:4">
      <c r="A21393" s="489" t="str">
        <f t="shared" si="334"/>
        <v>2333003107介護予防訪問リハビリテーション</v>
      </c>
      <c r="B21393" s="489">
        <v>2333003107</v>
      </c>
      <c r="C21393" s="489" t="s">
        <v>2108</v>
      </c>
      <c r="D21393" s="489" t="s">
        <v>18694</v>
      </c>
    </row>
    <row r="21394" spans="1:4">
      <c r="A21394" s="489" t="str">
        <f t="shared" si="334"/>
        <v>2333003107介護予防訪問看護</v>
      </c>
      <c r="B21394" s="489">
        <v>2333003107</v>
      </c>
      <c r="C21394" s="489" t="s">
        <v>2103</v>
      </c>
      <c r="D21394" s="489" t="s">
        <v>18694</v>
      </c>
    </row>
    <row r="21395" spans="1:4">
      <c r="A21395" s="489" t="str">
        <f t="shared" si="334"/>
        <v>2333003107通所リハビリテーション</v>
      </c>
      <c r="B21395" s="489">
        <v>2333003107</v>
      </c>
      <c r="C21395" s="489" t="s">
        <v>2511</v>
      </c>
      <c r="D21395" s="489" t="s">
        <v>18694</v>
      </c>
    </row>
    <row r="21396" spans="1:4">
      <c r="A21396" s="489" t="str">
        <f t="shared" si="334"/>
        <v>2333003107訪問リハビリテーション</v>
      </c>
      <c r="B21396" s="489">
        <v>2333003107</v>
      </c>
      <c r="C21396" s="489" t="s">
        <v>2104</v>
      </c>
      <c r="D21396" s="489" t="s">
        <v>18694</v>
      </c>
    </row>
    <row r="21397" spans="1:4">
      <c r="A21397" s="489" t="str">
        <f t="shared" si="334"/>
        <v>2333003107訪問看護</v>
      </c>
      <c r="B21397" s="489">
        <v>2333003107</v>
      </c>
      <c r="C21397" s="489" t="s">
        <v>2102</v>
      </c>
      <c r="D21397" s="489" t="s">
        <v>18694</v>
      </c>
    </row>
    <row r="21398" spans="1:4">
      <c r="A21398" s="489" t="str">
        <f t="shared" si="334"/>
        <v>2333003115介護予防通所リハビリテーション</v>
      </c>
      <c r="B21398" s="489">
        <v>2333003115</v>
      </c>
      <c r="C21398" s="489" t="s">
        <v>2512</v>
      </c>
      <c r="D21398" s="489" t="s">
        <v>18695</v>
      </c>
    </row>
    <row r="21399" spans="1:4">
      <c r="A21399" s="489" t="str">
        <f t="shared" si="334"/>
        <v>2333003115介護予防訪問リハビリテーション</v>
      </c>
      <c r="B21399" s="489">
        <v>2333003115</v>
      </c>
      <c r="C21399" s="489" t="s">
        <v>2108</v>
      </c>
      <c r="D21399" s="489" t="s">
        <v>18695</v>
      </c>
    </row>
    <row r="21400" spans="1:4">
      <c r="A21400" s="489" t="str">
        <f t="shared" si="334"/>
        <v>2333003115介護予防訪問看護</v>
      </c>
      <c r="B21400" s="489">
        <v>2333003115</v>
      </c>
      <c r="C21400" s="489" t="s">
        <v>2103</v>
      </c>
      <c r="D21400" s="489" t="s">
        <v>18695</v>
      </c>
    </row>
    <row r="21401" spans="1:4">
      <c r="A21401" s="489" t="str">
        <f t="shared" si="334"/>
        <v>2333003115通所リハビリテーション</v>
      </c>
      <c r="B21401" s="489">
        <v>2333003115</v>
      </c>
      <c r="C21401" s="489" t="s">
        <v>2511</v>
      </c>
      <c r="D21401" s="489" t="s">
        <v>18695</v>
      </c>
    </row>
    <row r="21402" spans="1:4">
      <c r="A21402" s="489" t="str">
        <f t="shared" si="334"/>
        <v>2333003115訪問リハビリテーション</v>
      </c>
      <c r="B21402" s="489">
        <v>2333003115</v>
      </c>
      <c r="C21402" s="489" t="s">
        <v>2104</v>
      </c>
      <c r="D21402" s="489" t="s">
        <v>18695</v>
      </c>
    </row>
    <row r="21403" spans="1:4">
      <c r="A21403" s="489" t="str">
        <f t="shared" si="334"/>
        <v>2333003115訪問看護</v>
      </c>
      <c r="B21403" s="489">
        <v>2333003115</v>
      </c>
      <c r="C21403" s="489" t="s">
        <v>2102</v>
      </c>
      <c r="D21403" s="489" t="s">
        <v>18695</v>
      </c>
    </row>
    <row r="21404" spans="1:4">
      <c r="A21404" s="489" t="str">
        <f t="shared" si="334"/>
        <v>2333003123介護予防通所リハビリテーション</v>
      </c>
      <c r="B21404" s="489">
        <v>2333003123</v>
      </c>
      <c r="C21404" s="489" t="s">
        <v>2512</v>
      </c>
      <c r="D21404" s="489" t="s">
        <v>18696</v>
      </c>
    </row>
    <row r="21405" spans="1:4">
      <c r="A21405" s="489" t="str">
        <f t="shared" si="334"/>
        <v>2333003123介護予防訪問リハビリテーション</v>
      </c>
      <c r="B21405" s="489">
        <v>2333003123</v>
      </c>
      <c r="C21405" s="489" t="s">
        <v>2108</v>
      </c>
      <c r="D21405" s="489" t="s">
        <v>18696</v>
      </c>
    </row>
    <row r="21406" spans="1:4">
      <c r="A21406" s="489" t="str">
        <f t="shared" si="334"/>
        <v>2333003123介護予防訪問看護</v>
      </c>
      <c r="B21406" s="489">
        <v>2333003123</v>
      </c>
      <c r="C21406" s="489" t="s">
        <v>2103</v>
      </c>
      <c r="D21406" s="489" t="s">
        <v>18696</v>
      </c>
    </row>
    <row r="21407" spans="1:4">
      <c r="A21407" s="489" t="str">
        <f t="shared" si="334"/>
        <v>2333003123通所リハビリテーション</v>
      </c>
      <c r="B21407" s="489">
        <v>2333003123</v>
      </c>
      <c r="C21407" s="489" t="s">
        <v>2511</v>
      </c>
      <c r="D21407" s="489" t="s">
        <v>18696</v>
      </c>
    </row>
    <row r="21408" spans="1:4">
      <c r="A21408" s="489" t="str">
        <f t="shared" si="334"/>
        <v>2333003123訪問リハビリテーション</v>
      </c>
      <c r="B21408" s="489">
        <v>2333003123</v>
      </c>
      <c r="C21408" s="489" t="s">
        <v>2104</v>
      </c>
      <c r="D21408" s="489" t="s">
        <v>18696</v>
      </c>
    </row>
    <row r="21409" spans="1:4">
      <c r="A21409" s="489" t="str">
        <f t="shared" si="334"/>
        <v>2333003123訪問看護</v>
      </c>
      <c r="B21409" s="489">
        <v>2333003123</v>
      </c>
      <c r="C21409" s="489" t="s">
        <v>2102</v>
      </c>
      <c r="D21409" s="489" t="s">
        <v>18696</v>
      </c>
    </row>
    <row r="21410" spans="1:4">
      <c r="A21410" s="489" t="str">
        <f t="shared" si="334"/>
        <v>2333003131介護予防通所リハビリテーション</v>
      </c>
      <c r="B21410" s="489">
        <v>2333003131</v>
      </c>
      <c r="C21410" s="489" t="s">
        <v>2512</v>
      </c>
      <c r="D21410" s="489" t="s">
        <v>18697</v>
      </c>
    </row>
    <row r="21411" spans="1:4">
      <c r="A21411" s="489" t="str">
        <f t="shared" si="334"/>
        <v>2333003131介護予防訪問リハビリテーション</v>
      </c>
      <c r="B21411" s="489">
        <v>2333003131</v>
      </c>
      <c r="C21411" s="489" t="s">
        <v>2108</v>
      </c>
      <c r="D21411" s="489" t="s">
        <v>18697</v>
      </c>
    </row>
    <row r="21412" spans="1:4">
      <c r="A21412" s="489" t="str">
        <f t="shared" si="334"/>
        <v>2333003131介護予防訪問看護</v>
      </c>
      <c r="B21412" s="489">
        <v>2333003131</v>
      </c>
      <c r="C21412" s="489" t="s">
        <v>2103</v>
      </c>
      <c r="D21412" s="489" t="s">
        <v>18697</v>
      </c>
    </row>
    <row r="21413" spans="1:4">
      <c r="A21413" s="489" t="str">
        <f t="shared" si="334"/>
        <v>2333003131通所リハビリテーション</v>
      </c>
      <c r="B21413" s="489">
        <v>2333003131</v>
      </c>
      <c r="C21413" s="489" t="s">
        <v>2511</v>
      </c>
      <c r="D21413" s="489" t="s">
        <v>18697</v>
      </c>
    </row>
    <row r="21414" spans="1:4">
      <c r="A21414" s="489" t="str">
        <f t="shared" si="334"/>
        <v>2333003131訪問リハビリテーション</v>
      </c>
      <c r="B21414" s="489">
        <v>2333003131</v>
      </c>
      <c r="C21414" s="489" t="s">
        <v>2104</v>
      </c>
      <c r="D21414" s="489" t="s">
        <v>18697</v>
      </c>
    </row>
    <row r="21415" spans="1:4">
      <c r="A21415" s="489" t="str">
        <f t="shared" si="334"/>
        <v>2333003131訪問看護</v>
      </c>
      <c r="B21415" s="489">
        <v>2333003131</v>
      </c>
      <c r="C21415" s="489" t="s">
        <v>2102</v>
      </c>
      <c r="D21415" s="489" t="s">
        <v>18697</v>
      </c>
    </row>
    <row r="21416" spans="1:4">
      <c r="A21416" s="489" t="str">
        <f t="shared" si="334"/>
        <v>2333003149介護予防通所リハビリテーション</v>
      </c>
      <c r="B21416" s="489">
        <v>2333003149</v>
      </c>
      <c r="C21416" s="489" t="s">
        <v>2512</v>
      </c>
      <c r="D21416" s="489" t="s">
        <v>18698</v>
      </c>
    </row>
    <row r="21417" spans="1:4">
      <c r="A21417" s="489" t="str">
        <f t="shared" si="334"/>
        <v>2333003149介護予防訪問リハビリテーション</v>
      </c>
      <c r="B21417" s="489">
        <v>2333003149</v>
      </c>
      <c r="C21417" s="489" t="s">
        <v>2108</v>
      </c>
      <c r="D21417" s="489" t="s">
        <v>18698</v>
      </c>
    </row>
    <row r="21418" spans="1:4">
      <c r="A21418" s="489" t="str">
        <f t="shared" si="334"/>
        <v>2333003149介護予防訪問看護</v>
      </c>
      <c r="B21418" s="489">
        <v>2333003149</v>
      </c>
      <c r="C21418" s="489" t="s">
        <v>2103</v>
      </c>
      <c r="D21418" s="489" t="s">
        <v>18698</v>
      </c>
    </row>
    <row r="21419" spans="1:4">
      <c r="A21419" s="489" t="str">
        <f t="shared" si="334"/>
        <v>2333003149通所リハビリテーション</v>
      </c>
      <c r="B21419" s="489">
        <v>2333003149</v>
      </c>
      <c r="C21419" s="489" t="s">
        <v>2511</v>
      </c>
      <c r="D21419" s="489" t="s">
        <v>18698</v>
      </c>
    </row>
    <row r="21420" spans="1:4">
      <c r="A21420" s="489" t="str">
        <f t="shared" si="334"/>
        <v>2333003149訪問リハビリテーション</v>
      </c>
      <c r="B21420" s="489">
        <v>2333003149</v>
      </c>
      <c r="C21420" s="489" t="s">
        <v>2104</v>
      </c>
      <c r="D21420" s="489" t="s">
        <v>18698</v>
      </c>
    </row>
    <row r="21421" spans="1:4">
      <c r="A21421" s="489" t="str">
        <f t="shared" si="334"/>
        <v>2333003149訪問看護</v>
      </c>
      <c r="B21421" s="489">
        <v>2333003149</v>
      </c>
      <c r="C21421" s="489" t="s">
        <v>2102</v>
      </c>
      <c r="D21421" s="489" t="s">
        <v>18698</v>
      </c>
    </row>
    <row r="21422" spans="1:4">
      <c r="A21422" s="489" t="str">
        <f t="shared" si="334"/>
        <v>2333003156介護予防通所リハビリテーション</v>
      </c>
      <c r="B21422" s="489">
        <v>2333003156</v>
      </c>
      <c r="C21422" s="489" t="s">
        <v>2512</v>
      </c>
      <c r="D21422" s="489" t="s">
        <v>18699</v>
      </c>
    </row>
    <row r="21423" spans="1:4">
      <c r="A21423" s="489" t="str">
        <f t="shared" si="334"/>
        <v>2333003156介護予防訪問リハビリテーション</v>
      </c>
      <c r="B21423" s="489">
        <v>2333003156</v>
      </c>
      <c r="C21423" s="489" t="s">
        <v>2108</v>
      </c>
      <c r="D21423" s="489" t="s">
        <v>18699</v>
      </c>
    </row>
    <row r="21424" spans="1:4">
      <c r="A21424" s="489" t="str">
        <f t="shared" si="334"/>
        <v>2333003156介護予防訪問看護</v>
      </c>
      <c r="B21424" s="489">
        <v>2333003156</v>
      </c>
      <c r="C21424" s="489" t="s">
        <v>2103</v>
      </c>
      <c r="D21424" s="489" t="s">
        <v>18699</v>
      </c>
    </row>
    <row r="21425" spans="1:4">
      <c r="A21425" s="489" t="str">
        <f t="shared" si="334"/>
        <v>2333003156通所リハビリテーション</v>
      </c>
      <c r="B21425" s="489">
        <v>2333003156</v>
      </c>
      <c r="C21425" s="489" t="s">
        <v>2511</v>
      </c>
      <c r="D21425" s="489" t="s">
        <v>18699</v>
      </c>
    </row>
    <row r="21426" spans="1:4">
      <c r="A21426" s="489" t="str">
        <f t="shared" si="334"/>
        <v>2333003156訪問リハビリテーション</v>
      </c>
      <c r="B21426" s="489">
        <v>2333003156</v>
      </c>
      <c r="C21426" s="489" t="s">
        <v>2104</v>
      </c>
      <c r="D21426" s="489" t="s">
        <v>18699</v>
      </c>
    </row>
    <row r="21427" spans="1:4">
      <c r="A21427" s="489" t="str">
        <f t="shared" si="334"/>
        <v>2333003156訪問看護</v>
      </c>
      <c r="B21427" s="489">
        <v>2333003156</v>
      </c>
      <c r="C21427" s="489" t="s">
        <v>2102</v>
      </c>
      <c r="D21427" s="489" t="s">
        <v>18699</v>
      </c>
    </row>
    <row r="21428" spans="1:4">
      <c r="A21428" s="489" t="str">
        <f t="shared" si="334"/>
        <v>2333003164介護予防通所リハビリテーション</v>
      </c>
      <c r="B21428" s="489">
        <v>2333003164</v>
      </c>
      <c r="C21428" s="489" t="s">
        <v>2512</v>
      </c>
      <c r="D21428" s="489" t="s">
        <v>18700</v>
      </c>
    </row>
    <row r="21429" spans="1:4">
      <c r="A21429" s="489" t="str">
        <f t="shared" si="334"/>
        <v>2333003164介護予防訪問リハビリテーション</v>
      </c>
      <c r="B21429" s="489">
        <v>2333003164</v>
      </c>
      <c r="C21429" s="489" t="s">
        <v>2108</v>
      </c>
      <c r="D21429" s="489" t="s">
        <v>18700</v>
      </c>
    </row>
    <row r="21430" spans="1:4">
      <c r="A21430" s="489" t="str">
        <f t="shared" si="334"/>
        <v>2333003164介護予防訪問看護</v>
      </c>
      <c r="B21430" s="489">
        <v>2333003164</v>
      </c>
      <c r="C21430" s="489" t="s">
        <v>2103</v>
      </c>
      <c r="D21430" s="489" t="s">
        <v>18700</v>
      </c>
    </row>
    <row r="21431" spans="1:4">
      <c r="A21431" s="489" t="str">
        <f t="shared" si="334"/>
        <v>2333003164通所リハビリテーション</v>
      </c>
      <c r="B21431" s="489">
        <v>2333003164</v>
      </c>
      <c r="C21431" s="489" t="s">
        <v>2511</v>
      </c>
      <c r="D21431" s="489" t="s">
        <v>18700</v>
      </c>
    </row>
    <row r="21432" spans="1:4">
      <c r="A21432" s="489" t="str">
        <f t="shared" si="334"/>
        <v>2333003164訪問リハビリテーション</v>
      </c>
      <c r="B21432" s="489">
        <v>2333003164</v>
      </c>
      <c r="C21432" s="489" t="s">
        <v>2104</v>
      </c>
      <c r="D21432" s="489" t="s">
        <v>18700</v>
      </c>
    </row>
    <row r="21433" spans="1:4">
      <c r="A21433" s="489" t="str">
        <f t="shared" si="334"/>
        <v>2333003164訪問看護</v>
      </c>
      <c r="B21433" s="489">
        <v>2333003164</v>
      </c>
      <c r="C21433" s="489" t="s">
        <v>2102</v>
      </c>
      <c r="D21433" s="489" t="s">
        <v>18700</v>
      </c>
    </row>
    <row r="21434" spans="1:4">
      <c r="A21434" s="489" t="str">
        <f t="shared" si="334"/>
        <v>2333010052介護予防訪問リハビリテーション</v>
      </c>
      <c r="B21434" s="489">
        <v>2333010052</v>
      </c>
      <c r="C21434" s="489" t="s">
        <v>2108</v>
      </c>
      <c r="D21434" s="489" t="s">
        <v>16715</v>
      </c>
    </row>
    <row r="21435" spans="1:4">
      <c r="A21435" s="489" t="str">
        <f t="shared" si="334"/>
        <v>2333010052介護予防訪問看護</v>
      </c>
      <c r="B21435" s="489">
        <v>2333010052</v>
      </c>
      <c r="C21435" s="489" t="s">
        <v>2103</v>
      </c>
      <c r="D21435" s="489" t="s">
        <v>16715</v>
      </c>
    </row>
    <row r="21436" spans="1:4">
      <c r="A21436" s="489" t="str">
        <f t="shared" si="334"/>
        <v>2333010052訪問リハビリテーション</v>
      </c>
      <c r="B21436" s="489">
        <v>2333010052</v>
      </c>
      <c r="C21436" s="489" t="s">
        <v>2104</v>
      </c>
      <c r="D21436" s="489" t="s">
        <v>16715</v>
      </c>
    </row>
    <row r="21437" spans="1:4">
      <c r="A21437" s="489" t="str">
        <f t="shared" si="334"/>
        <v>2333010052訪問看護</v>
      </c>
      <c r="B21437" s="489">
        <v>2333010052</v>
      </c>
      <c r="C21437" s="489" t="s">
        <v>2102</v>
      </c>
      <c r="D21437" s="489" t="s">
        <v>16715</v>
      </c>
    </row>
    <row r="21438" spans="1:4">
      <c r="A21438" s="489" t="str">
        <f t="shared" si="334"/>
        <v>2333012215介護予防訪問リハビリテーション</v>
      </c>
      <c r="B21438" s="489">
        <v>2333012215</v>
      </c>
      <c r="C21438" s="489" t="s">
        <v>2108</v>
      </c>
      <c r="D21438" s="489" t="s">
        <v>16745</v>
      </c>
    </row>
    <row r="21439" spans="1:4">
      <c r="A21439" s="489" t="str">
        <f t="shared" si="334"/>
        <v>2333012215介護予防訪問看護</v>
      </c>
      <c r="B21439" s="489">
        <v>2333012215</v>
      </c>
      <c r="C21439" s="489" t="s">
        <v>2103</v>
      </c>
      <c r="D21439" s="489" t="s">
        <v>16745</v>
      </c>
    </row>
    <row r="21440" spans="1:4">
      <c r="A21440" s="489" t="str">
        <f t="shared" si="334"/>
        <v>2333012215訪問リハビリテーション</v>
      </c>
      <c r="B21440" s="489">
        <v>2333012215</v>
      </c>
      <c r="C21440" s="489" t="s">
        <v>2104</v>
      </c>
      <c r="D21440" s="489" t="s">
        <v>16745</v>
      </c>
    </row>
    <row r="21441" spans="1:4">
      <c r="A21441" s="489" t="str">
        <f t="shared" si="334"/>
        <v>2333012215訪問看護</v>
      </c>
      <c r="B21441" s="489">
        <v>2333012215</v>
      </c>
      <c r="C21441" s="489" t="s">
        <v>2102</v>
      </c>
      <c r="D21441" s="489" t="s">
        <v>16745</v>
      </c>
    </row>
    <row r="21442" spans="1:4">
      <c r="A21442" s="489" t="str">
        <f t="shared" ref="A21442:A21505" si="335">B21442&amp;C21442</f>
        <v>2333100853介護予防訪問リハビリテーション</v>
      </c>
      <c r="B21442" s="489">
        <v>2333100853</v>
      </c>
      <c r="C21442" s="489" t="s">
        <v>2108</v>
      </c>
      <c r="D21442" s="489" t="s">
        <v>18701</v>
      </c>
    </row>
    <row r="21443" spans="1:4">
      <c r="A21443" s="489" t="str">
        <f t="shared" si="335"/>
        <v>2333100853介護予防訪問看護</v>
      </c>
      <c r="B21443" s="489">
        <v>2333100853</v>
      </c>
      <c r="C21443" s="489" t="s">
        <v>2103</v>
      </c>
      <c r="D21443" s="489" t="s">
        <v>18701</v>
      </c>
    </row>
    <row r="21444" spans="1:4">
      <c r="A21444" s="489" t="str">
        <f t="shared" si="335"/>
        <v>2333100853訪問リハビリテーション</v>
      </c>
      <c r="B21444" s="489">
        <v>2333100853</v>
      </c>
      <c r="C21444" s="489" t="s">
        <v>2104</v>
      </c>
      <c r="D21444" s="489" t="s">
        <v>18701</v>
      </c>
    </row>
    <row r="21445" spans="1:4">
      <c r="A21445" s="489" t="str">
        <f t="shared" si="335"/>
        <v>2333100853訪問看護</v>
      </c>
      <c r="B21445" s="489">
        <v>2333100853</v>
      </c>
      <c r="C21445" s="489" t="s">
        <v>2102</v>
      </c>
      <c r="D21445" s="489" t="s">
        <v>18701</v>
      </c>
    </row>
    <row r="21446" spans="1:4">
      <c r="A21446" s="489" t="str">
        <f t="shared" si="335"/>
        <v>2333100861介護予防訪問リハビリテーション</v>
      </c>
      <c r="B21446" s="489">
        <v>2333100861</v>
      </c>
      <c r="C21446" s="489" t="s">
        <v>2108</v>
      </c>
      <c r="D21446" s="489" t="s">
        <v>18702</v>
      </c>
    </row>
    <row r="21447" spans="1:4">
      <c r="A21447" s="489" t="str">
        <f t="shared" si="335"/>
        <v>2333100861介護予防訪問看護</v>
      </c>
      <c r="B21447" s="489">
        <v>2333100861</v>
      </c>
      <c r="C21447" s="489" t="s">
        <v>2103</v>
      </c>
      <c r="D21447" s="489" t="s">
        <v>18702</v>
      </c>
    </row>
    <row r="21448" spans="1:4">
      <c r="A21448" s="489" t="str">
        <f t="shared" si="335"/>
        <v>2333100861訪問リハビリテーション</v>
      </c>
      <c r="B21448" s="489">
        <v>2333100861</v>
      </c>
      <c r="C21448" s="489" t="s">
        <v>2104</v>
      </c>
      <c r="D21448" s="489" t="s">
        <v>18702</v>
      </c>
    </row>
    <row r="21449" spans="1:4">
      <c r="A21449" s="489" t="str">
        <f t="shared" si="335"/>
        <v>2333100861訪問看護</v>
      </c>
      <c r="B21449" s="489">
        <v>2333100861</v>
      </c>
      <c r="C21449" s="489" t="s">
        <v>2102</v>
      </c>
      <c r="D21449" s="489" t="s">
        <v>18702</v>
      </c>
    </row>
    <row r="21450" spans="1:4">
      <c r="A21450" s="489" t="str">
        <f t="shared" si="335"/>
        <v>2333100986介護予防訪問リハビリテーション</v>
      </c>
      <c r="B21450" s="489">
        <v>2333100986</v>
      </c>
      <c r="C21450" s="489" t="s">
        <v>2108</v>
      </c>
      <c r="D21450" s="489" t="s">
        <v>18703</v>
      </c>
    </row>
    <row r="21451" spans="1:4">
      <c r="A21451" s="489" t="str">
        <f t="shared" si="335"/>
        <v>2333100986介護予防訪問看護</v>
      </c>
      <c r="B21451" s="489">
        <v>2333100986</v>
      </c>
      <c r="C21451" s="489" t="s">
        <v>2103</v>
      </c>
      <c r="D21451" s="489" t="s">
        <v>18703</v>
      </c>
    </row>
    <row r="21452" spans="1:4">
      <c r="A21452" s="489" t="str">
        <f t="shared" si="335"/>
        <v>2333100986訪問リハビリテーション</v>
      </c>
      <c r="B21452" s="489">
        <v>2333100986</v>
      </c>
      <c r="C21452" s="489" t="s">
        <v>2104</v>
      </c>
      <c r="D21452" s="489" t="s">
        <v>18703</v>
      </c>
    </row>
    <row r="21453" spans="1:4">
      <c r="A21453" s="489" t="str">
        <f t="shared" si="335"/>
        <v>2333100986訪問看護</v>
      </c>
      <c r="B21453" s="489">
        <v>2333100986</v>
      </c>
      <c r="C21453" s="489" t="s">
        <v>2102</v>
      </c>
      <c r="D21453" s="489" t="s">
        <v>18703</v>
      </c>
    </row>
    <row r="21454" spans="1:4">
      <c r="A21454" s="489" t="str">
        <f t="shared" si="335"/>
        <v>2333100994介護予防訪問リハビリテーション</v>
      </c>
      <c r="B21454" s="489">
        <v>2333100994</v>
      </c>
      <c r="C21454" s="489" t="s">
        <v>2108</v>
      </c>
      <c r="D21454" s="489" t="s">
        <v>18704</v>
      </c>
    </row>
    <row r="21455" spans="1:4">
      <c r="A21455" s="489" t="str">
        <f t="shared" si="335"/>
        <v>2333100994介護予防訪問看護</v>
      </c>
      <c r="B21455" s="489">
        <v>2333100994</v>
      </c>
      <c r="C21455" s="489" t="s">
        <v>2103</v>
      </c>
      <c r="D21455" s="489" t="s">
        <v>18704</v>
      </c>
    </row>
    <row r="21456" spans="1:4">
      <c r="A21456" s="489" t="str">
        <f t="shared" si="335"/>
        <v>2333100994訪問リハビリテーション</v>
      </c>
      <c r="B21456" s="489">
        <v>2333100994</v>
      </c>
      <c r="C21456" s="489" t="s">
        <v>2104</v>
      </c>
      <c r="D21456" s="489" t="s">
        <v>18704</v>
      </c>
    </row>
    <row r="21457" spans="1:4">
      <c r="A21457" s="489" t="str">
        <f t="shared" si="335"/>
        <v>2333100994訪問看護</v>
      </c>
      <c r="B21457" s="489">
        <v>2333100994</v>
      </c>
      <c r="C21457" s="489" t="s">
        <v>2102</v>
      </c>
      <c r="D21457" s="489" t="s">
        <v>18704</v>
      </c>
    </row>
    <row r="21458" spans="1:4">
      <c r="A21458" s="489" t="str">
        <f t="shared" si="335"/>
        <v>2333101000介護予防訪問リハビリテーション</v>
      </c>
      <c r="B21458" s="489">
        <v>2333101000</v>
      </c>
      <c r="C21458" s="489" t="s">
        <v>2108</v>
      </c>
      <c r="D21458" s="489" t="s">
        <v>18705</v>
      </c>
    </row>
    <row r="21459" spans="1:4">
      <c r="A21459" s="489" t="str">
        <f t="shared" si="335"/>
        <v>2333101000介護予防訪問看護</v>
      </c>
      <c r="B21459" s="489">
        <v>2333101000</v>
      </c>
      <c r="C21459" s="489" t="s">
        <v>2103</v>
      </c>
      <c r="D21459" s="489" t="s">
        <v>18705</v>
      </c>
    </row>
    <row r="21460" spans="1:4">
      <c r="A21460" s="489" t="str">
        <f t="shared" si="335"/>
        <v>2333101000訪問リハビリテーション</v>
      </c>
      <c r="B21460" s="489">
        <v>2333101000</v>
      </c>
      <c r="C21460" s="489" t="s">
        <v>2104</v>
      </c>
      <c r="D21460" s="489" t="s">
        <v>18705</v>
      </c>
    </row>
    <row r="21461" spans="1:4">
      <c r="A21461" s="489" t="str">
        <f t="shared" si="335"/>
        <v>2333101000訪問看護</v>
      </c>
      <c r="B21461" s="489">
        <v>2333101000</v>
      </c>
      <c r="C21461" s="489" t="s">
        <v>2102</v>
      </c>
      <c r="D21461" s="489" t="s">
        <v>18705</v>
      </c>
    </row>
    <row r="21462" spans="1:4">
      <c r="A21462" s="489" t="str">
        <f t="shared" si="335"/>
        <v>2333101026介護予防訪問リハビリテーション</v>
      </c>
      <c r="B21462" s="489">
        <v>2333101026</v>
      </c>
      <c r="C21462" s="489" t="s">
        <v>2108</v>
      </c>
      <c r="D21462" s="489" t="s">
        <v>18134</v>
      </c>
    </row>
    <row r="21463" spans="1:4">
      <c r="A21463" s="489" t="str">
        <f t="shared" si="335"/>
        <v>2333101026介護予防訪問看護</v>
      </c>
      <c r="B21463" s="489">
        <v>2333101026</v>
      </c>
      <c r="C21463" s="489" t="s">
        <v>2103</v>
      </c>
      <c r="D21463" s="489" t="s">
        <v>18134</v>
      </c>
    </row>
    <row r="21464" spans="1:4">
      <c r="A21464" s="489" t="str">
        <f t="shared" si="335"/>
        <v>2333101026訪問リハビリテーション</v>
      </c>
      <c r="B21464" s="489">
        <v>2333101026</v>
      </c>
      <c r="C21464" s="489" t="s">
        <v>2104</v>
      </c>
      <c r="D21464" s="489" t="s">
        <v>18134</v>
      </c>
    </row>
    <row r="21465" spans="1:4">
      <c r="A21465" s="489" t="str">
        <f t="shared" si="335"/>
        <v>2333101026訪問看護</v>
      </c>
      <c r="B21465" s="489">
        <v>2333101026</v>
      </c>
      <c r="C21465" s="489" t="s">
        <v>2102</v>
      </c>
      <c r="D21465" s="489" t="s">
        <v>18134</v>
      </c>
    </row>
    <row r="21466" spans="1:4">
      <c r="A21466" s="489" t="str">
        <f t="shared" si="335"/>
        <v>2333101034介護予防訪問リハビリテーション</v>
      </c>
      <c r="B21466" s="489">
        <v>2333101034</v>
      </c>
      <c r="C21466" s="489" t="s">
        <v>2108</v>
      </c>
      <c r="D21466" s="489" t="s">
        <v>18706</v>
      </c>
    </row>
    <row r="21467" spans="1:4">
      <c r="A21467" s="489" t="str">
        <f t="shared" si="335"/>
        <v>2333101034介護予防訪問看護</v>
      </c>
      <c r="B21467" s="489">
        <v>2333101034</v>
      </c>
      <c r="C21467" s="489" t="s">
        <v>2103</v>
      </c>
      <c r="D21467" s="489" t="s">
        <v>18706</v>
      </c>
    </row>
    <row r="21468" spans="1:4">
      <c r="A21468" s="489" t="str">
        <f t="shared" si="335"/>
        <v>2333101034訪問リハビリテーション</v>
      </c>
      <c r="B21468" s="489">
        <v>2333101034</v>
      </c>
      <c r="C21468" s="489" t="s">
        <v>2104</v>
      </c>
      <c r="D21468" s="489" t="s">
        <v>18706</v>
      </c>
    </row>
    <row r="21469" spans="1:4">
      <c r="A21469" s="489" t="str">
        <f t="shared" si="335"/>
        <v>2333101034訪問看護</v>
      </c>
      <c r="B21469" s="489">
        <v>2333101034</v>
      </c>
      <c r="C21469" s="489" t="s">
        <v>2102</v>
      </c>
      <c r="D21469" s="489" t="s">
        <v>18706</v>
      </c>
    </row>
    <row r="21470" spans="1:4">
      <c r="A21470" s="489" t="str">
        <f t="shared" si="335"/>
        <v>2333101059介護予防訪問リハビリテーション</v>
      </c>
      <c r="B21470" s="489">
        <v>2333101059</v>
      </c>
      <c r="C21470" s="489" t="s">
        <v>2108</v>
      </c>
      <c r="D21470" s="489" t="s">
        <v>18707</v>
      </c>
    </row>
    <row r="21471" spans="1:4">
      <c r="A21471" s="489" t="str">
        <f t="shared" si="335"/>
        <v>2333101059介護予防訪問看護</v>
      </c>
      <c r="B21471" s="489">
        <v>2333101059</v>
      </c>
      <c r="C21471" s="489" t="s">
        <v>2103</v>
      </c>
      <c r="D21471" s="489" t="s">
        <v>18707</v>
      </c>
    </row>
    <row r="21472" spans="1:4">
      <c r="A21472" s="489" t="str">
        <f t="shared" si="335"/>
        <v>2333101059訪問リハビリテーション</v>
      </c>
      <c r="B21472" s="489">
        <v>2333101059</v>
      </c>
      <c r="C21472" s="489" t="s">
        <v>2104</v>
      </c>
      <c r="D21472" s="489" t="s">
        <v>18707</v>
      </c>
    </row>
    <row r="21473" spans="1:4">
      <c r="A21473" s="489" t="str">
        <f t="shared" si="335"/>
        <v>2333101059訪問看護</v>
      </c>
      <c r="B21473" s="489">
        <v>2333101059</v>
      </c>
      <c r="C21473" s="489" t="s">
        <v>2102</v>
      </c>
      <c r="D21473" s="489" t="s">
        <v>18707</v>
      </c>
    </row>
    <row r="21474" spans="1:4">
      <c r="A21474" s="489" t="str">
        <f t="shared" si="335"/>
        <v>2333101067介護予防訪問リハビリテーション</v>
      </c>
      <c r="B21474" s="489">
        <v>2333101067</v>
      </c>
      <c r="C21474" s="489" t="s">
        <v>2108</v>
      </c>
      <c r="D21474" s="489" t="s">
        <v>18708</v>
      </c>
    </row>
    <row r="21475" spans="1:4">
      <c r="A21475" s="489" t="str">
        <f t="shared" si="335"/>
        <v>2333101067介護予防訪問看護</v>
      </c>
      <c r="B21475" s="489">
        <v>2333101067</v>
      </c>
      <c r="C21475" s="489" t="s">
        <v>2103</v>
      </c>
      <c r="D21475" s="489" t="s">
        <v>18708</v>
      </c>
    </row>
    <row r="21476" spans="1:4">
      <c r="A21476" s="489" t="str">
        <f t="shared" si="335"/>
        <v>2333101067訪問リハビリテーション</v>
      </c>
      <c r="B21476" s="489">
        <v>2333101067</v>
      </c>
      <c r="C21476" s="489" t="s">
        <v>2104</v>
      </c>
      <c r="D21476" s="489" t="s">
        <v>18708</v>
      </c>
    </row>
    <row r="21477" spans="1:4">
      <c r="A21477" s="489" t="str">
        <f t="shared" si="335"/>
        <v>2333101067訪問看護</v>
      </c>
      <c r="B21477" s="489">
        <v>2333101067</v>
      </c>
      <c r="C21477" s="489" t="s">
        <v>2102</v>
      </c>
      <c r="D21477" s="489" t="s">
        <v>18708</v>
      </c>
    </row>
    <row r="21478" spans="1:4">
      <c r="A21478" s="489" t="str">
        <f t="shared" si="335"/>
        <v>2333101083介護予防訪問リハビリテーション</v>
      </c>
      <c r="B21478" s="489">
        <v>2333101083</v>
      </c>
      <c r="C21478" s="489" t="s">
        <v>2108</v>
      </c>
      <c r="D21478" s="489" t="s">
        <v>18709</v>
      </c>
    </row>
    <row r="21479" spans="1:4">
      <c r="A21479" s="489" t="str">
        <f t="shared" si="335"/>
        <v>2333101083介護予防訪問看護</v>
      </c>
      <c r="B21479" s="489">
        <v>2333101083</v>
      </c>
      <c r="C21479" s="489" t="s">
        <v>2103</v>
      </c>
      <c r="D21479" s="489" t="s">
        <v>18709</v>
      </c>
    </row>
    <row r="21480" spans="1:4">
      <c r="A21480" s="489" t="str">
        <f t="shared" si="335"/>
        <v>2333101083訪問リハビリテーション</v>
      </c>
      <c r="B21480" s="489">
        <v>2333101083</v>
      </c>
      <c r="C21480" s="489" t="s">
        <v>2104</v>
      </c>
      <c r="D21480" s="489" t="s">
        <v>18709</v>
      </c>
    </row>
    <row r="21481" spans="1:4">
      <c r="A21481" s="489" t="str">
        <f t="shared" si="335"/>
        <v>2333101083訪問看護</v>
      </c>
      <c r="B21481" s="489">
        <v>2333101083</v>
      </c>
      <c r="C21481" s="489" t="s">
        <v>2102</v>
      </c>
      <c r="D21481" s="489" t="s">
        <v>18709</v>
      </c>
    </row>
    <row r="21482" spans="1:4">
      <c r="A21482" s="489" t="str">
        <f t="shared" si="335"/>
        <v>2333101117介護予防訪問リハビリテーション</v>
      </c>
      <c r="B21482" s="489">
        <v>2333101117</v>
      </c>
      <c r="C21482" s="489" t="s">
        <v>2108</v>
      </c>
      <c r="D21482" s="489" t="s">
        <v>18710</v>
      </c>
    </row>
    <row r="21483" spans="1:4">
      <c r="A21483" s="489" t="str">
        <f t="shared" si="335"/>
        <v>2333101117介護予防訪問看護</v>
      </c>
      <c r="B21483" s="489">
        <v>2333101117</v>
      </c>
      <c r="C21483" s="489" t="s">
        <v>2103</v>
      </c>
      <c r="D21483" s="489" t="s">
        <v>18710</v>
      </c>
    </row>
    <row r="21484" spans="1:4">
      <c r="A21484" s="489" t="str">
        <f t="shared" si="335"/>
        <v>2333101117訪問リハビリテーション</v>
      </c>
      <c r="B21484" s="489">
        <v>2333101117</v>
      </c>
      <c r="C21484" s="489" t="s">
        <v>2104</v>
      </c>
      <c r="D21484" s="489" t="s">
        <v>18710</v>
      </c>
    </row>
    <row r="21485" spans="1:4">
      <c r="A21485" s="489" t="str">
        <f t="shared" si="335"/>
        <v>2333101117訪問看護</v>
      </c>
      <c r="B21485" s="489">
        <v>2333101117</v>
      </c>
      <c r="C21485" s="489" t="s">
        <v>2102</v>
      </c>
      <c r="D21485" s="489" t="s">
        <v>18710</v>
      </c>
    </row>
    <row r="21486" spans="1:4">
      <c r="A21486" s="489" t="str">
        <f t="shared" si="335"/>
        <v>2333101133介護予防訪問リハビリテーション</v>
      </c>
      <c r="B21486" s="489">
        <v>2333101133</v>
      </c>
      <c r="C21486" s="489" t="s">
        <v>2108</v>
      </c>
      <c r="D21486" s="489" t="s">
        <v>18711</v>
      </c>
    </row>
    <row r="21487" spans="1:4">
      <c r="A21487" s="489" t="str">
        <f t="shared" si="335"/>
        <v>2333101133介護予防訪問看護</v>
      </c>
      <c r="B21487" s="489">
        <v>2333101133</v>
      </c>
      <c r="C21487" s="489" t="s">
        <v>2103</v>
      </c>
      <c r="D21487" s="489" t="s">
        <v>18711</v>
      </c>
    </row>
    <row r="21488" spans="1:4">
      <c r="A21488" s="489" t="str">
        <f t="shared" si="335"/>
        <v>2333101133訪問リハビリテーション</v>
      </c>
      <c r="B21488" s="489">
        <v>2333101133</v>
      </c>
      <c r="C21488" s="489" t="s">
        <v>2104</v>
      </c>
      <c r="D21488" s="489" t="s">
        <v>18711</v>
      </c>
    </row>
    <row r="21489" spans="1:4">
      <c r="A21489" s="489" t="str">
        <f t="shared" si="335"/>
        <v>2333101133訪問看護</v>
      </c>
      <c r="B21489" s="489">
        <v>2333101133</v>
      </c>
      <c r="C21489" s="489" t="s">
        <v>2102</v>
      </c>
      <c r="D21489" s="489" t="s">
        <v>18711</v>
      </c>
    </row>
    <row r="21490" spans="1:4">
      <c r="A21490" s="489" t="str">
        <f t="shared" si="335"/>
        <v>2333101208介護予防訪問リハビリテーション</v>
      </c>
      <c r="B21490" s="489">
        <v>2333101208</v>
      </c>
      <c r="C21490" s="489" t="s">
        <v>2108</v>
      </c>
      <c r="D21490" s="489" t="s">
        <v>18712</v>
      </c>
    </row>
    <row r="21491" spans="1:4">
      <c r="A21491" s="489" t="str">
        <f t="shared" si="335"/>
        <v>2333101208介護予防訪問看護</v>
      </c>
      <c r="B21491" s="489">
        <v>2333101208</v>
      </c>
      <c r="C21491" s="489" t="s">
        <v>2103</v>
      </c>
      <c r="D21491" s="489" t="s">
        <v>18712</v>
      </c>
    </row>
    <row r="21492" spans="1:4">
      <c r="A21492" s="489" t="str">
        <f t="shared" si="335"/>
        <v>2333101208訪問リハビリテーション</v>
      </c>
      <c r="B21492" s="489">
        <v>2333101208</v>
      </c>
      <c r="C21492" s="489" t="s">
        <v>2104</v>
      </c>
      <c r="D21492" s="489" t="s">
        <v>18712</v>
      </c>
    </row>
    <row r="21493" spans="1:4">
      <c r="A21493" s="489" t="str">
        <f t="shared" si="335"/>
        <v>2333101208訪問看護</v>
      </c>
      <c r="B21493" s="489">
        <v>2333101208</v>
      </c>
      <c r="C21493" s="489" t="s">
        <v>2102</v>
      </c>
      <c r="D21493" s="489" t="s">
        <v>18712</v>
      </c>
    </row>
    <row r="21494" spans="1:4">
      <c r="A21494" s="489" t="str">
        <f t="shared" si="335"/>
        <v>2333101224介護予防訪問リハビリテーション</v>
      </c>
      <c r="B21494" s="489">
        <v>2333101224</v>
      </c>
      <c r="C21494" s="489" t="s">
        <v>2108</v>
      </c>
      <c r="D21494" s="489" t="s">
        <v>18713</v>
      </c>
    </row>
    <row r="21495" spans="1:4">
      <c r="A21495" s="489" t="str">
        <f t="shared" si="335"/>
        <v>2333101224介護予防訪問看護</v>
      </c>
      <c r="B21495" s="489">
        <v>2333101224</v>
      </c>
      <c r="C21495" s="489" t="s">
        <v>2103</v>
      </c>
      <c r="D21495" s="489" t="s">
        <v>18713</v>
      </c>
    </row>
    <row r="21496" spans="1:4">
      <c r="A21496" s="489" t="str">
        <f t="shared" si="335"/>
        <v>2333101224訪問リハビリテーション</v>
      </c>
      <c r="B21496" s="489">
        <v>2333101224</v>
      </c>
      <c r="C21496" s="489" t="s">
        <v>2104</v>
      </c>
      <c r="D21496" s="489" t="s">
        <v>18713</v>
      </c>
    </row>
    <row r="21497" spans="1:4">
      <c r="A21497" s="489" t="str">
        <f t="shared" si="335"/>
        <v>2333101224訪問看護</v>
      </c>
      <c r="B21497" s="489">
        <v>2333101224</v>
      </c>
      <c r="C21497" s="489" t="s">
        <v>2102</v>
      </c>
      <c r="D21497" s="489" t="s">
        <v>18713</v>
      </c>
    </row>
    <row r="21498" spans="1:4">
      <c r="A21498" s="489" t="str">
        <f t="shared" si="335"/>
        <v>2333101232介護予防訪問リハビリテーション</v>
      </c>
      <c r="B21498" s="489">
        <v>2333101232</v>
      </c>
      <c r="C21498" s="489" t="s">
        <v>2108</v>
      </c>
      <c r="D21498" s="489" t="s">
        <v>18714</v>
      </c>
    </row>
    <row r="21499" spans="1:4">
      <c r="A21499" s="489" t="str">
        <f t="shared" si="335"/>
        <v>2333101232介護予防訪問看護</v>
      </c>
      <c r="B21499" s="489">
        <v>2333101232</v>
      </c>
      <c r="C21499" s="489" t="s">
        <v>2103</v>
      </c>
      <c r="D21499" s="489" t="s">
        <v>18714</v>
      </c>
    </row>
    <row r="21500" spans="1:4">
      <c r="A21500" s="489" t="str">
        <f t="shared" si="335"/>
        <v>2333101232訪問リハビリテーション</v>
      </c>
      <c r="B21500" s="489">
        <v>2333101232</v>
      </c>
      <c r="C21500" s="489" t="s">
        <v>2104</v>
      </c>
      <c r="D21500" s="489" t="s">
        <v>18714</v>
      </c>
    </row>
    <row r="21501" spans="1:4">
      <c r="A21501" s="489" t="str">
        <f t="shared" si="335"/>
        <v>2333101232訪問看護</v>
      </c>
      <c r="B21501" s="489">
        <v>2333101232</v>
      </c>
      <c r="C21501" s="489" t="s">
        <v>2102</v>
      </c>
      <c r="D21501" s="489" t="s">
        <v>18714</v>
      </c>
    </row>
    <row r="21502" spans="1:4">
      <c r="A21502" s="489" t="str">
        <f t="shared" si="335"/>
        <v>2333101265介護予防訪問リハビリテーション</v>
      </c>
      <c r="B21502" s="489">
        <v>2333101265</v>
      </c>
      <c r="C21502" s="489" t="s">
        <v>2108</v>
      </c>
      <c r="D21502" s="489" t="s">
        <v>18715</v>
      </c>
    </row>
    <row r="21503" spans="1:4">
      <c r="A21503" s="489" t="str">
        <f t="shared" si="335"/>
        <v>2333101265介護予防訪問看護</v>
      </c>
      <c r="B21503" s="489">
        <v>2333101265</v>
      </c>
      <c r="C21503" s="489" t="s">
        <v>2103</v>
      </c>
      <c r="D21503" s="489" t="s">
        <v>18715</v>
      </c>
    </row>
    <row r="21504" spans="1:4">
      <c r="A21504" s="489" t="str">
        <f t="shared" si="335"/>
        <v>2333101265訪問リハビリテーション</v>
      </c>
      <c r="B21504" s="489">
        <v>2333101265</v>
      </c>
      <c r="C21504" s="489" t="s">
        <v>2104</v>
      </c>
      <c r="D21504" s="489" t="s">
        <v>18715</v>
      </c>
    </row>
    <row r="21505" spans="1:4">
      <c r="A21505" s="489" t="str">
        <f t="shared" si="335"/>
        <v>2333101265訪問看護</v>
      </c>
      <c r="B21505" s="489">
        <v>2333101265</v>
      </c>
      <c r="C21505" s="489" t="s">
        <v>2102</v>
      </c>
      <c r="D21505" s="489" t="s">
        <v>18715</v>
      </c>
    </row>
    <row r="21506" spans="1:4">
      <c r="A21506" s="489" t="str">
        <f t="shared" ref="A21506:A21569" si="336">B21506&amp;C21506</f>
        <v>2333101281介護予防訪問リハビリテーション</v>
      </c>
      <c r="B21506" s="489">
        <v>2333101281</v>
      </c>
      <c r="C21506" s="489" t="s">
        <v>2108</v>
      </c>
      <c r="D21506" s="489" t="s">
        <v>18716</v>
      </c>
    </row>
    <row r="21507" spans="1:4">
      <c r="A21507" s="489" t="str">
        <f t="shared" si="336"/>
        <v>2333101281介護予防訪問看護</v>
      </c>
      <c r="B21507" s="489">
        <v>2333101281</v>
      </c>
      <c r="C21507" s="489" t="s">
        <v>2103</v>
      </c>
      <c r="D21507" s="489" t="s">
        <v>18716</v>
      </c>
    </row>
    <row r="21508" spans="1:4">
      <c r="A21508" s="489" t="str">
        <f t="shared" si="336"/>
        <v>2333101281訪問リハビリテーション</v>
      </c>
      <c r="B21508" s="489">
        <v>2333101281</v>
      </c>
      <c r="C21508" s="489" t="s">
        <v>2104</v>
      </c>
      <c r="D21508" s="489" t="s">
        <v>18716</v>
      </c>
    </row>
    <row r="21509" spans="1:4">
      <c r="A21509" s="489" t="str">
        <f t="shared" si="336"/>
        <v>2333101281訪問看護</v>
      </c>
      <c r="B21509" s="489">
        <v>2333101281</v>
      </c>
      <c r="C21509" s="489" t="s">
        <v>2102</v>
      </c>
      <c r="D21509" s="489" t="s">
        <v>18716</v>
      </c>
    </row>
    <row r="21510" spans="1:4">
      <c r="A21510" s="489" t="str">
        <f t="shared" si="336"/>
        <v>2333101299介護予防訪問リハビリテーション</v>
      </c>
      <c r="B21510" s="489">
        <v>2333101299</v>
      </c>
      <c r="C21510" s="489" t="s">
        <v>2108</v>
      </c>
      <c r="D21510" s="489" t="s">
        <v>18717</v>
      </c>
    </row>
    <row r="21511" spans="1:4">
      <c r="A21511" s="489" t="str">
        <f t="shared" si="336"/>
        <v>2333101299介護予防訪問看護</v>
      </c>
      <c r="B21511" s="489">
        <v>2333101299</v>
      </c>
      <c r="C21511" s="489" t="s">
        <v>2103</v>
      </c>
      <c r="D21511" s="489" t="s">
        <v>18717</v>
      </c>
    </row>
    <row r="21512" spans="1:4">
      <c r="A21512" s="489" t="str">
        <f t="shared" si="336"/>
        <v>2333101299訪問リハビリテーション</v>
      </c>
      <c r="B21512" s="489">
        <v>2333101299</v>
      </c>
      <c r="C21512" s="489" t="s">
        <v>2104</v>
      </c>
      <c r="D21512" s="489" t="s">
        <v>18717</v>
      </c>
    </row>
    <row r="21513" spans="1:4">
      <c r="A21513" s="489" t="str">
        <f t="shared" si="336"/>
        <v>2333101299訪問看護</v>
      </c>
      <c r="B21513" s="489">
        <v>2333101299</v>
      </c>
      <c r="C21513" s="489" t="s">
        <v>2102</v>
      </c>
      <c r="D21513" s="489" t="s">
        <v>18717</v>
      </c>
    </row>
    <row r="21514" spans="1:4">
      <c r="A21514" s="489" t="str">
        <f t="shared" si="336"/>
        <v>2333101315介護予防訪問リハビリテーション</v>
      </c>
      <c r="B21514" s="489">
        <v>2333101315</v>
      </c>
      <c r="C21514" s="489" t="s">
        <v>2108</v>
      </c>
      <c r="D21514" s="489" t="s">
        <v>18718</v>
      </c>
    </row>
    <row r="21515" spans="1:4">
      <c r="A21515" s="489" t="str">
        <f t="shared" si="336"/>
        <v>2333101315介護予防訪問看護</v>
      </c>
      <c r="B21515" s="489">
        <v>2333101315</v>
      </c>
      <c r="C21515" s="489" t="s">
        <v>2103</v>
      </c>
      <c r="D21515" s="489" t="s">
        <v>18718</v>
      </c>
    </row>
    <row r="21516" spans="1:4">
      <c r="A21516" s="489" t="str">
        <f t="shared" si="336"/>
        <v>2333101315訪問リハビリテーション</v>
      </c>
      <c r="B21516" s="489">
        <v>2333101315</v>
      </c>
      <c r="C21516" s="489" t="s">
        <v>2104</v>
      </c>
      <c r="D21516" s="489" t="s">
        <v>18718</v>
      </c>
    </row>
    <row r="21517" spans="1:4">
      <c r="A21517" s="489" t="str">
        <f t="shared" si="336"/>
        <v>2333101315訪問看護</v>
      </c>
      <c r="B21517" s="489">
        <v>2333101315</v>
      </c>
      <c r="C21517" s="489" t="s">
        <v>2102</v>
      </c>
      <c r="D21517" s="489" t="s">
        <v>18718</v>
      </c>
    </row>
    <row r="21518" spans="1:4">
      <c r="A21518" s="489" t="str">
        <f t="shared" si="336"/>
        <v>2333101323介護予防訪問リハビリテーション</v>
      </c>
      <c r="B21518" s="489">
        <v>2333101323</v>
      </c>
      <c r="C21518" s="489" t="s">
        <v>2108</v>
      </c>
      <c r="D21518" s="489" t="s">
        <v>18719</v>
      </c>
    </row>
    <row r="21519" spans="1:4">
      <c r="A21519" s="489" t="str">
        <f t="shared" si="336"/>
        <v>2333101323介護予防訪問看護</v>
      </c>
      <c r="B21519" s="489">
        <v>2333101323</v>
      </c>
      <c r="C21519" s="489" t="s">
        <v>2103</v>
      </c>
      <c r="D21519" s="489" t="s">
        <v>18719</v>
      </c>
    </row>
    <row r="21520" spans="1:4">
      <c r="A21520" s="489" t="str">
        <f t="shared" si="336"/>
        <v>2333101323訪問リハビリテーション</v>
      </c>
      <c r="B21520" s="489">
        <v>2333101323</v>
      </c>
      <c r="C21520" s="489" t="s">
        <v>2104</v>
      </c>
      <c r="D21520" s="489" t="s">
        <v>18719</v>
      </c>
    </row>
    <row r="21521" spans="1:4">
      <c r="A21521" s="489" t="str">
        <f t="shared" si="336"/>
        <v>2333101323訪問看護</v>
      </c>
      <c r="B21521" s="489">
        <v>2333101323</v>
      </c>
      <c r="C21521" s="489" t="s">
        <v>2102</v>
      </c>
      <c r="D21521" s="489" t="s">
        <v>18719</v>
      </c>
    </row>
    <row r="21522" spans="1:4">
      <c r="A21522" s="489" t="str">
        <f t="shared" si="336"/>
        <v>2333101331介護予防訪問リハビリテーション</v>
      </c>
      <c r="B21522" s="489">
        <v>2333101331</v>
      </c>
      <c r="C21522" s="489" t="s">
        <v>2108</v>
      </c>
      <c r="D21522" s="489" t="s">
        <v>18720</v>
      </c>
    </row>
    <row r="21523" spans="1:4">
      <c r="A21523" s="489" t="str">
        <f t="shared" si="336"/>
        <v>2333101331介護予防訪問看護</v>
      </c>
      <c r="B21523" s="489">
        <v>2333101331</v>
      </c>
      <c r="C21523" s="489" t="s">
        <v>2103</v>
      </c>
      <c r="D21523" s="489" t="s">
        <v>18720</v>
      </c>
    </row>
    <row r="21524" spans="1:4">
      <c r="A21524" s="489" t="str">
        <f t="shared" si="336"/>
        <v>2333101331訪問リハビリテーション</v>
      </c>
      <c r="B21524" s="489">
        <v>2333101331</v>
      </c>
      <c r="C21524" s="489" t="s">
        <v>2104</v>
      </c>
      <c r="D21524" s="489" t="s">
        <v>18720</v>
      </c>
    </row>
    <row r="21525" spans="1:4">
      <c r="A21525" s="489" t="str">
        <f t="shared" si="336"/>
        <v>2333101331訪問看護</v>
      </c>
      <c r="B21525" s="489">
        <v>2333101331</v>
      </c>
      <c r="C21525" s="489" t="s">
        <v>2102</v>
      </c>
      <c r="D21525" s="489" t="s">
        <v>18720</v>
      </c>
    </row>
    <row r="21526" spans="1:4">
      <c r="A21526" s="489" t="str">
        <f t="shared" si="336"/>
        <v>2333101349介護予防訪問リハビリテーション</v>
      </c>
      <c r="B21526" s="489">
        <v>2333101349</v>
      </c>
      <c r="C21526" s="489" t="s">
        <v>2108</v>
      </c>
      <c r="D21526" s="489" t="s">
        <v>18721</v>
      </c>
    </row>
    <row r="21527" spans="1:4">
      <c r="A21527" s="489" t="str">
        <f t="shared" si="336"/>
        <v>2333101349介護予防訪問看護</v>
      </c>
      <c r="B21527" s="489">
        <v>2333101349</v>
      </c>
      <c r="C21527" s="489" t="s">
        <v>2103</v>
      </c>
      <c r="D21527" s="489" t="s">
        <v>18721</v>
      </c>
    </row>
    <row r="21528" spans="1:4">
      <c r="A21528" s="489" t="str">
        <f t="shared" si="336"/>
        <v>2333101349訪問リハビリテーション</v>
      </c>
      <c r="B21528" s="489">
        <v>2333101349</v>
      </c>
      <c r="C21528" s="489" t="s">
        <v>2104</v>
      </c>
      <c r="D21528" s="489" t="s">
        <v>18721</v>
      </c>
    </row>
    <row r="21529" spans="1:4">
      <c r="A21529" s="489" t="str">
        <f t="shared" si="336"/>
        <v>2333101349訪問看護</v>
      </c>
      <c r="B21529" s="489">
        <v>2333101349</v>
      </c>
      <c r="C21529" s="489" t="s">
        <v>2102</v>
      </c>
      <c r="D21529" s="489" t="s">
        <v>18721</v>
      </c>
    </row>
    <row r="21530" spans="1:4">
      <c r="A21530" s="489" t="str">
        <f t="shared" si="336"/>
        <v>2333101356介護予防訪問リハビリテーション</v>
      </c>
      <c r="B21530" s="489">
        <v>2333101356</v>
      </c>
      <c r="C21530" s="489" t="s">
        <v>2108</v>
      </c>
      <c r="D21530" s="489" t="s">
        <v>18722</v>
      </c>
    </row>
    <row r="21531" spans="1:4">
      <c r="A21531" s="489" t="str">
        <f t="shared" si="336"/>
        <v>2333101356介護予防訪問看護</v>
      </c>
      <c r="B21531" s="489">
        <v>2333101356</v>
      </c>
      <c r="C21531" s="489" t="s">
        <v>2103</v>
      </c>
      <c r="D21531" s="489" t="s">
        <v>18722</v>
      </c>
    </row>
    <row r="21532" spans="1:4">
      <c r="A21532" s="489" t="str">
        <f t="shared" si="336"/>
        <v>2333101356訪問リハビリテーション</v>
      </c>
      <c r="B21532" s="489">
        <v>2333101356</v>
      </c>
      <c r="C21532" s="489" t="s">
        <v>2104</v>
      </c>
      <c r="D21532" s="489" t="s">
        <v>18722</v>
      </c>
    </row>
    <row r="21533" spans="1:4">
      <c r="A21533" s="489" t="str">
        <f t="shared" si="336"/>
        <v>2333101356訪問看護</v>
      </c>
      <c r="B21533" s="489">
        <v>2333101356</v>
      </c>
      <c r="C21533" s="489" t="s">
        <v>2102</v>
      </c>
      <c r="D21533" s="489" t="s">
        <v>18722</v>
      </c>
    </row>
    <row r="21534" spans="1:4">
      <c r="A21534" s="489" t="str">
        <f t="shared" si="336"/>
        <v>2333101364介護予防訪問リハビリテーション</v>
      </c>
      <c r="B21534" s="489">
        <v>2333101364</v>
      </c>
      <c r="C21534" s="489" t="s">
        <v>2108</v>
      </c>
      <c r="D21534" s="489" t="s">
        <v>18723</v>
      </c>
    </row>
    <row r="21535" spans="1:4">
      <c r="A21535" s="489" t="str">
        <f t="shared" si="336"/>
        <v>2333101364介護予防訪問看護</v>
      </c>
      <c r="B21535" s="489">
        <v>2333101364</v>
      </c>
      <c r="C21535" s="489" t="s">
        <v>2103</v>
      </c>
      <c r="D21535" s="489" t="s">
        <v>18723</v>
      </c>
    </row>
    <row r="21536" spans="1:4">
      <c r="A21536" s="489" t="str">
        <f t="shared" si="336"/>
        <v>2333101364訪問リハビリテーション</v>
      </c>
      <c r="B21536" s="489">
        <v>2333101364</v>
      </c>
      <c r="C21536" s="489" t="s">
        <v>2104</v>
      </c>
      <c r="D21536" s="489" t="s">
        <v>18723</v>
      </c>
    </row>
    <row r="21537" spans="1:4">
      <c r="A21537" s="489" t="str">
        <f t="shared" si="336"/>
        <v>2333101364訪問看護</v>
      </c>
      <c r="B21537" s="489">
        <v>2333101364</v>
      </c>
      <c r="C21537" s="489" t="s">
        <v>2102</v>
      </c>
      <c r="D21537" s="489" t="s">
        <v>18723</v>
      </c>
    </row>
    <row r="21538" spans="1:4">
      <c r="A21538" s="489" t="str">
        <f t="shared" si="336"/>
        <v>2333101372介護予防訪問リハビリテーション</v>
      </c>
      <c r="B21538" s="489">
        <v>2333101372</v>
      </c>
      <c r="C21538" s="489" t="s">
        <v>2108</v>
      </c>
      <c r="D21538" s="489" t="s">
        <v>18724</v>
      </c>
    </row>
    <row r="21539" spans="1:4">
      <c r="A21539" s="489" t="str">
        <f t="shared" si="336"/>
        <v>2333101372介護予防訪問看護</v>
      </c>
      <c r="B21539" s="489">
        <v>2333101372</v>
      </c>
      <c r="C21539" s="489" t="s">
        <v>2103</v>
      </c>
      <c r="D21539" s="489" t="s">
        <v>18724</v>
      </c>
    </row>
    <row r="21540" spans="1:4">
      <c r="A21540" s="489" t="str">
        <f t="shared" si="336"/>
        <v>2333101372訪問リハビリテーション</v>
      </c>
      <c r="B21540" s="489">
        <v>2333101372</v>
      </c>
      <c r="C21540" s="489" t="s">
        <v>2104</v>
      </c>
      <c r="D21540" s="489" t="s">
        <v>18724</v>
      </c>
    </row>
    <row r="21541" spans="1:4">
      <c r="A21541" s="489" t="str">
        <f t="shared" si="336"/>
        <v>2333101372訪問看護</v>
      </c>
      <c r="B21541" s="489">
        <v>2333101372</v>
      </c>
      <c r="C21541" s="489" t="s">
        <v>2102</v>
      </c>
      <c r="D21541" s="489" t="s">
        <v>18724</v>
      </c>
    </row>
    <row r="21542" spans="1:4">
      <c r="A21542" s="489" t="str">
        <f t="shared" si="336"/>
        <v>2333101380介護予防訪問リハビリテーション</v>
      </c>
      <c r="B21542" s="489">
        <v>2333101380</v>
      </c>
      <c r="C21542" s="489" t="s">
        <v>2108</v>
      </c>
      <c r="D21542" s="489" t="s">
        <v>18725</v>
      </c>
    </row>
    <row r="21543" spans="1:4">
      <c r="A21543" s="489" t="str">
        <f t="shared" si="336"/>
        <v>2333101380介護予防訪問看護</v>
      </c>
      <c r="B21543" s="489">
        <v>2333101380</v>
      </c>
      <c r="C21543" s="489" t="s">
        <v>2103</v>
      </c>
      <c r="D21543" s="489" t="s">
        <v>18725</v>
      </c>
    </row>
    <row r="21544" spans="1:4">
      <c r="A21544" s="489" t="str">
        <f t="shared" si="336"/>
        <v>2333101380訪問リハビリテーション</v>
      </c>
      <c r="B21544" s="489">
        <v>2333101380</v>
      </c>
      <c r="C21544" s="489" t="s">
        <v>2104</v>
      </c>
      <c r="D21544" s="489" t="s">
        <v>18725</v>
      </c>
    </row>
    <row r="21545" spans="1:4">
      <c r="A21545" s="489" t="str">
        <f t="shared" si="336"/>
        <v>2333101380訪問看護</v>
      </c>
      <c r="B21545" s="489">
        <v>2333101380</v>
      </c>
      <c r="C21545" s="489" t="s">
        <v>2102</v>
      </c>
      <c r="D21545" s="489" t="s">
        <v>18725</v>
      </c>
    </row>
    <row r="21546" spans="1:4">
      <c r="A21546" s="489" t="str">
        <f t="shared" si="336"/>
        <v>2333101398介護予防訪問リハビリテーション</v>
      </c>
      <c r="B21546" s="489">
        <v>2333101398</v>
      </c>
      <c r="C21546" s="489" t="s">
        <v>2108</v>
      </c>
      <c r="D21546" s="489" t="s">
        <v>18726</v>
      </c>
    </row>
    <row r="21547" spans="1:4">
      <c r="A21547" s="489" t="str">
        <f t="shared" si="336"/>
        <v>2333101398介護予防訪問看護</v>
      </c>
      <c r="B21547" s="489">
        <v>2333101398</v>
      </c>
      <c r="C21547" s="489" t="s">
        <v>2103</v>
      </c>
      <c r="D21547" s="489" t="s">
        <v>18726</v>
      </c>
    </row>
    <row r="21548" spans="1:4">
      <c r="A21548" s="489" t="str">
        <f t="shared" si="336"/>
        <v>2333101398訪問リハビリテーション</v>
      </c>
      <c r="B21548" s="489">
        <v>2333101398</v>
      </c>
      <c r="C21548" s="489" t="s">
        <v>2104</v>
      </c>
      <c r="D21548" s="489" t="s">
        <v>18726</v>
      </c>
    </row>
    <row r="21549" spans="1:4">
      <c r="A21549" s="489" t="str">
        <f t="shared" si="336"/>
        <v>2333101398訪問看護</v>
      </c>
      <c r="B21549" s="489">
        <v>2333101398</v>
      </c>
      <c r="C21549" s="489" t="s">
        <v>2102</v>
      </c>
      <c r="D21549" s="489" t="s">
        <v>18726</v>
      </c>
    </row>
    <row r="21550" spans="1:4">
      <c r="A21550" s="489" t="str">
        <f t="shared" si="336"/>
        <v>2333101406介護予防訪問リハビリテーション</v>
      </c>
      <c r="B21550" s="489">
        <v>2333101406</v>
      </c>
      <c r="C21550" s="489" t="s">
        <v>2108</v>
      </c>
      <c r="D21550" s="489" t="s">
        <v>18727</v>
      </c>
    </row>
    <row r="21551" spans="1:4">
      <c r="A21551" s="489" t="str">
        <f t="shared" si="336"/>
        <v>2333101406介護予防訪問看護</v>
      </c>
      <c r="B21551" s="489">
        <v>2333101406</v>
      </c>
      <c r="C21551" s="489" t="s">
        <v>2103</v>
      </c>
      <c r="D21551" s="489" t="s">
        <v>18727</v>
      </c>
    </row>
    <row r="21552" spans="1:4">
      <c r="A21552" s="489" t="str">
        <f t="shared" si="336"/>
        <v>2333101406訪問リハビリテーション</v>
      </c>
      <c r="B21552" s="489">
        <v>2333101406</v>
      </c>
      <c r="C21552" s="489" t="s">
        <v>2104</v>
      </c>
      <c r="D21552" s="489" t="s">
        <v>18727</v>
      </c>
    </row>
    <row r="21553" spans="1:4">
      <c r="A21553" s="489" t="str">
        <f t="shared" si="336"/>
        <v>2333101406訪問看護</v>
      </c>
      <c r="B21553" s="489">
        <v>2333101406</v>
      </c>
      <c r="C21553" s="489" t="s">
        <v>2102</v>
      </c>
      <c r="D21553" s="489" t="s">
        <v>18727</v>
      </c>
    </row>
    <row r="21554" spans="1:4">
      <c r="A21554" s="489" t="str">
        <f t="shared" si="336"/>
        <v>2333101414介護予防訪問リハビリテーション</v>
      </c>
      <c r="B21554" s="489">
        <v>2333101414</v>
      </c>
      <c r="C21554" s="489" t="s">
        <v>2108</v>
      </c>
      <c r="D21554" s="489" t="s">
        <v>18728</v>
      </c>
    </row>
    <row r="21555" spans="1:4">
      <c r="A21555" s="489" t="str">
        <f t="shared" si="336"/>
        <v>2333101414介護予防訪問看護</v>
      </c>
      <c r="B21555" s="489">
        <v>2333101414</v>
      </c>
      <c r="C21555" s="489" t="s">
        <v>2103</v>
      </c>
      <c r="D21555" s="489" t="s">
        <v>18728</v>
      </c>
    </row>
    <row r="21556" spans="1:4">
      <c r="A21556" s="489" t="str">
        <f t="shared" si="336"/>
        <v>2333101414訪問リハビリテーション</v>
      </c>
      <c r="B21556" s="489">
        <v>2333101414</v>
      </c>
      <c r="C21556" s="489" t="s">
        <v>2104</v>
      </c>
      <c r="D21556" s="489" t="s">
        <v>18728</v>
      </c>
    </row>
    <row r="21557" spans="1:4">
      <c r="A21557" s="489" t="str">
        <f t="shared" si="336"/>
        <v>2333101414訪問看護</v>
      </c>
      <c r="B21557" s="489">
        <v>2333101414</v>
      </c>
      <c r="C21557" s="489" t="s">
        <v>2102</v>
      </c>
      <c r="D21557" s="489" t="s">
        <v>18728</v>
      </c>
    </row>
    <row r="21558" spans="1:4">
      <c r="A21558" s="489" t="str">
        <f t="shared" si="336"/>
        <v>2333101422介護予防訪問リハビリテーション</v>
      </c>
      <c r="B21558" s="489">
        <v>2333101422</v>
      </c>
      <c r="C21558" s="489" t="s">
        <v>2108</v>
      </c>
      <c r="D21558" s="489" t="s">
        <v>18729</v>
      </c>
    </row>
    <row r="21559" spans="1:4">
      <c r="A21559" s="489" t="str">
        <f t="shared" si="336"/>
        <v>2333101422介護予防訪問看護</v>
      </c>
      <c r="B21559" s="489">
        <v>2333101422</v>
      </c>
      <c r="C21559" s="489" t="s">
        <v>2103</v>
      </c>
      <c r="D21559" s="489" t="s">
        <v>18729</v>
      </c>
    </row>
    <row r="21560" spans="1:4">
      <c r="A21560" s="489" t="str">
        <f t="shared" si="336"/>
        <v>2333101422訪問リハビリテーション</v>
      </c>
      <c r="B21560" s="489">
        <v>2333101422</v>
      </c>
      <c r="C21560" s="489" t="s">
        <v>2104</v>
      </c>
      <c r="D21560" s="489" t="s">
        <v>18729</v>
      </c>
    </row>
    <row r="21561" spans="1:4">
      <c r="A21561" s="489" t="str">
        <f t="shared" si="336"/>
        <v>2333101422訪問看護</v>
      </c>
      <c r="B21561" s="489">
        <v>2333101422</v>
      </c>
      <c r="C21561" s="489" t="s">
        <v>2102</v>
      </c>
      <c r="D21561" s="489" t="s">
        <v>18729</v>
      </c>
    </row>
    <row r="21562" spans="1:4">
      <c r="A21562" s="489" t="str">
        <f t="shared" si="336"/>
        <v>2333101448介護予防訪問リハビリテーション</v>
      </c>
      <c r="B21562" s="489">
        <v>2333101448</v>
      </c>
      <c r="C21562" s="489" t="s">
        <v>2108</v>
      </c>
      <c r="D21562" s="489" t="s">
        <v>18730</v>
      </c>
    </row>
    <row r="21563" spans="1:4">
      <c r="A21563" s="489" t="str">
        <f t="shared" si="336"/>
        <v>2333101448介護予防訪問看護</v>
      </c>
      <c r="B21563" s="489">
        <v>2333101448</v>
      </c>
      <c r="C21563" s="489" t="s">
        <v>2103</v>
      </c>
      <c r="D21563" s="489" t="s">
        <v>18730</v>
      </c>
    </row>
    <row r="21564" spans="1:4">
      <c r="A21564" s="489" t="str">
        <f t="shared" si="336"/>
        <v>2333101448訪問リハビリテーション</v>
      </c>
      <c r="B21564" s="489">
        <v>2333101448</v>
      </c>
      <c r="C21564" s="489" t="s">
        <v>2104</v>
      </c>
      <c r="D21564" s="489" t="s">
        <v>18730</v>
      </c>
    </row>
    <row r="21565" spans="1:4">
      <c r="A21565" s="489" t="str">
        <f t="shared" si="336"/>
        <v>2333101448訪問看護</v>
      </c>
      <c r="B21565" s="489">
        <v>2333101448</v>
      </c>
      <c r="C21565" s="489" t="s">
        <v>2102</v>
      </c>
      <c r="D21565" s="489" t="s">
        <v>18730</v>
      </c>
    </row>
    <row r="21566" spans="1:4">
      <c r="A21566" s="489" t="str">
        <f t="shared" si="336"/>
        <v>2333101455介護予防訪問リハビリテーション</v>
      </c>
      <c r="B21566" s="489">
        <v>2333101455</v>
      </c>
      <c r="C21566" s="489" t="s">
        <v>2108</v>
      </c>
      <c r="D21566" s="489" t="s">
        <v>18731</v>
      </c>
    </row>
    <row r="21567" spans="1:4">
      <c r="A21567" s="489" t="str">
        <f t="shared" si="336"/>
        <v>2333101455介護予防訪問看護</v>
      </c>
      <c r="B21567" s="489">
        <v>2333101455</v>
      </c>
      <c r="C21567" s="489" t="s">
        <v>2103</v>
      </c>
      <c r="D21567" s="489" t="s">
        <v>18731</v>
      </c>
    </row>
    <row r="21568" spans="1:4">
      <c r="A21568" s="489" t="str">
        <f t="shared" si="336"/>
        <v>2333101455訪問リハビリテーション</v>
      </c>
      <c r="B21568" s="489">
        <v>2333101455</v>
      </c>
      <c r="C21568" s="489" t="s">
        <v>2104</v>
      </c>
      <c r="D21568" s="489" t="s">
        <v>18731</v>
      </c>
    </row>
    <row r="21569" spans="1:4">
      <c r="A21569" s="489" t="str">
        <f t="shared" si="336"/>
        <v>2333101455訪問看護</v>
      </c>
      <c r="B21569" s="489">
        <v>2333101455</v>
      </c>
      <c r="C21569" s="489" t="s">
        <v>2102</v>
      </c>
      <c r="D21569" s="489" t="s">
        <v>18731</v>
      </c>
    </row>
    <row r="21570" spans="1:4">
      <c r="A21570" s="489" t="str">
        <f t="shared" ref="A21570:A21633" si="337">B21570&amp;C21570</f>
        <v>2333101463介護予防訪問リハビリテーション</v>
      </c>
      <c r="B21570" s="489">
        <v>2333101463</v>
      </c>
      <c r="C21570" s="489" t="s">
        <v>2108</v>
      </c>
      <c r="D21570" s="489" t="s">
        <v>18732</v>
      </c>
    </row>
    <row r="21571" spans="1:4">
      <c r="A21571" s="489" t="str">
        <f t="shared" si="337"/>
        <v>2333101463介護予防訪問看護</v>
      </c>
      <c r="B21571" s="489">
        <v>2333101463</v>
      </c>
      <c r="C21571" s="489" t="s">
        <v>2103</v>
      </c>
      <c r="D21571" s="489" t="s">
        <v>18732</v>
      </c>
    </row>
    <row r="21572" spans="1:4">
      <c r="A21572" s="489" t="str">
        <f t="shared" si="337"/>
        <v>2333101463訪問リハビリテーション</v>
      </c>
      <c r="B21572" s="489">
        <v>2333101463</v>
      </c>
      <c r="C21572" s="489" t="s">
        <v>2104</v>
      </c>
      <c r="D21572" s="489" t="s">
        <v>18732</v>
      </c>
    </row>
    <row r="21573" spans="1:4">
      <c r="A21573" s="489" t="str">
        <f t="shared" si="337"/>
        <v>2333101463訪問看護</v>
      </c>
      <c r="B21573" s="489">
        <v>2333101463</v>
      </c>
      <c r="C21573" s="489" t="s">
        <v>2102</v>
      </c>
      <c r="D21573" s="489" t="s">
        <v>18732</v>
      </c>
    </row>
    <row r="21574" spans="1:4">
      <c r="A21574" s="489" t="str">
        <f t="shared" si="337"/>
        <v>2333101471介護予防訪問リハビリテーション</v>
      </c>
      <c r="B21574" s="489">
        <v>2333101471</v>
      </c>
      <c r="C21574" s="489" t="s">
        <v>2108</v>
      </c>
      <c r="D21574" s="489" t="s">
        <v>18733</v>
      </c>
    </row>
    <row r="21575" spans="1:4">
      <c r="A21575" s="489" t="str">
        <f t="shared" si="337"/>
        <v>2333101471介護予防訪問看護</v>
      </c>
      <c r="B21575" s="489">
        <v>2333101471</v>
      </c>
      <c r="C21575" s="489" t="s">
        <v>2103</v>
      </c>
      <c r="D21575" s="489" t="s">
        <v>18733</v>
      </c>
    </row>
    <row r="21576" spans="1:4">
      <c r="A21576" s="489" t="str">
        <f t="shared" si="337"/>
        <v>2333101471訪問リハビリテーション</v>
      </c>
      <c r="B21576" s="489">
        <v>2333101471</v>
      </c>
      <c r="C21576" s="489" t="s">
        <v>2104</v>
      </c>
      <c r="D21576" s="489" t="s">
        <v>18733</v>
      </c>
    </row>
    <row r="21577" spans="1:4">
      <c r="A21577" s="489" t="str">
        <f t="shared" si="337"/>
        <v>2333101471訪問看護</v>
      </c>
      <c r="B21577" s="489">
        <v>2333101471</v>
      </c>
      <c r="C21577" s="489" t="s">
        <v>2102</v>
      </c>
      <c r="D21577" s="489" t="s">
        <v>18733</v>
      </c>
    </row>
    <row r="21578" spans="1:4">
      <c r="A21578" s="489" t="str">
        <f t="shared" si="337"/>
        <v>2333101489介護予防訪問リハビリテーション</v>
      </c>
      <c r="B21578" s="489">
        <v>2333101489</v>
      </c>
      <c r="C21578" s="489" t="s">
        <v>2108</v>
      </c>
      <c r="D21578" s="489" t="s">
        <v>18734</v>
      </c>
    </row>
    <row r="21579" spans="1:4">
      <c r="A21579" s="489" t="str">
        <f t="shared" si="337"/>
        <v>2333101489介護予防訪問看護</v>
      </c>
      <c r="B21579" s="489">
        <v>2333101489</v>
      </c>
      <c r="C21579" s="489" t="s">
        <v>2103</v>
      </c>
      <c r="D21579" s="489" t="s">
        <v>18734</v>
      </c>
    </row>
    <row r="21580" spans="1:4">
      <c r="A21580" s="489" t="str">
        <f t="shared" si="337"/>
        <v>2333101489訪問リハビリテーション</v>
      </c>
      <c r="B21580" s="489">
        <v>2333101489</v>
      </c>
      <c r="C21580" s="489" t="s">
        <v>2104</v>
      </c>
      <c r="D21580" s="489" t="s">
        <v>18734</v>
      </c>
    </row>
    <row r="21581" spans="1:4">
      <c r="A21581" s="489" t="str">
        <f t="shared" si="337"/>
        <v>2333101489訪問看護</v>
      </c>
      <c r="B21581" s="489">
        <v>2333101489</v>
      </c>
      <c r="C21581" s="489" t="s">
        <v>2102</v>
      </c>
      <c r="D21581" s="489" t="s">
        <v>18734</v>
      </c>
    </row>
    <row r="21582" spans="1:4">
      <c r="A21582" s="489" t="str">
        <f t="shared" si="337"/>
        <v>2333101505介護予防訪問リハビリテーション</v>
      </c>
      <c r="B21582" s="489">
        <v>2333101505</v>
      </c>
      <c r="C21582" s="489" t="s">
        <v>2108</v>
      </c>
      <c r="D21582" s="489" t="s">
        <v>18735</v>
      </c>
    </row>
    <row r="21583" spans="1:4">
      <c r="A21583" s="489" t="str">
        <f t="shared" si="337"/>
        <v>2333101505介護予防訪問看護</v>
      </c>
      <c r="B21583" s="489">
        <v>2333101505</v>
      </c>
      <c r="C21583" s="489" t="s">
        <v>2103</v>
      </c>
      <c r="D21583" s="489" t="s">
        <v>18735</v>
      </c>
    </row>
    <row r="21584" spans="1:4">
      <c r="A21584" s="489" t="str">
        <f t="shared" si="337"/>
        <v>2333101505訪問リハビリテーション</v>
      </c>
      <c r="B21584" s="489">
        <v>2333101505</v>
      </c>
      <c r="C21584" s="489" t="s">
        <v>2104</v>
      </c>
      <c r="D21584" s="489" t="s">
        <v>18735</v>
      </c>
    </row>
    <row r="21585" spans="1:4">
      <c r="A21585" s="489" t="str">
        <f t="shared" si="337"/>
        <v>2333101505訪問看護</v>
      </c>
      <c r="B21585" s="489">
        <v>2333101505</v>
      </c>
      <c r="C21585" s="489" t="s">
        <v>2102</v>
      </c>
      <c r="D21585" s="489" t="s">
        <v>18735</v>
      </c>
    </row>
    <row r="21586" spans="1:4">
      <c r="A21586" s="489" t="str">
        <f t="shared" si="337"/>
        <v>2333101521介護予防訪問リハビリテーション</v>
      </c>
      <c r="B21586" s="489">
        <v>2333101521</v>
      </c>
      <c r="C21586" s="489" t="s">
        <v>2108</v>
      </c>
      <c r="D21586" s="489" t="s">
        <v>18736</v>
      </c>
    </row>
    <row r="21587" spans="1:4">
      <c r="A21587" s="489" t="str">
        <f t="shared" si="337"/>
        <v>2333101521介護予防訪問看護</v>
      </c>
      <c r="B21587" s="489">
        <v>2333101521</v>
      </c>
      <c r="C21587" s="489" t="s">
        <v>2103</v>
      </c>
      <c r="D21587" s="489" t="s">
        <v>18736</v>
      </c>
    </row>
    <row r="21588" spans="1:4">
      <c r="A21588" s="489" t="str">
        <f t="shared" si="337"/>
        <v>2333101521訪問リハビリテーション</v>
      </c>
      <c r="B21588" s="489">
        <v>2333101521</v>
      </c>
      <c r="C21588" s="489" t="s">
        <v>2104</v>
      </c>
      <c r="D21588" s="489" t="s">
        <v>18736</v>
      </c>
    </row>
    <row r="21589" spans="1:4">
      <c r="A21589" s="489" t="str">
        <f t="shared" si="337"/>
        <v>2333101521訪問看護</v>
      </c>
      <c r="B21589" s="489">
        <v>2333101521</v>
      </c>
      <c r="C21589" s="489" t="s">
        <v>2102</v>
      </c>
      <c r="D21589" s="489" t="s">
        <v>18736</v>
      </c>
    </row>
    <row r="21590" spans="1:4">
      <c r="A21590" s="489" t="str">
        <f t="shared" si="337"/>
        <v>2333101539介護予防訪問リハビリテーション</v>
      </c>
      <c r="B21590" s="489">
        <v>2333101539</v>
      </c>
      <c r="C21590" s="489" t="s">
        <v>2108</v>
      </c>
      <c r="D21590" s="489" t="s">
        <v>18737</v>
      </c>
    </row>
    <row r="21591" spans="1:4">
      <c r="A21591" s="489" t="str">
        <f t="shared" si="337"/>
        <v>2333101539介護予防訪問看護</v>
      </c>
      <c r="B21591" s="489">
        <v>2333101539</v>
      </c>
      <c r="C21591" s="489" t="s">
        <v>2103</v>
      </c>
      <c r="D21591" s="489" t="s">
        <v>18737</v>
      </c>
    </row>
    <row r="21592" spans="1:4">
      <c r="A21592" s="489" t="str">
        <f t="shared" si="337"/>
        <v>2333101539訪問リハビリテーション</v>
      </c>
      <c r="B21592" s="489">
        <v>2333101539</v>
      </c>
      <c r="C21592" s="489" t="s">
        <v>2104</v>
      </c>
      <c r="D21592" s="489" t="s">
        <v>18737</v>
      </c>
    </row>
    <row r="21593" spans="1:4">
      <c r="A21593" s="489" t="str">
        <f t="shared" si="337"/>
        <v>2333101539訪問看護</v>
      </c>
      <c r="B21593" s="489">
        <v>2333101539</v>
      </c>
      <c r="C21593" s="489" t="s">
        <v>2102</v>
      </c>
      <c r="D21593" s="489" t="s">
        <v>18737</v>
      </c>
    </row>
    <row r="21594" spans="1:4">
      <c r="A21594" s="489" t="str">
        <f t="shared" si="337"/>
        <v>2333101554介護予防訪問リハビリテーション</v>
      </c>
      <c r="B21594" s="489">
        <v>2333101554</v>
      </c>
      <c r="C21594" s="489" t="s">
        <v>2108</v>
      </c>
      <c r="D21594" s="489" t="s">
        <v>18738</v>
      </c>
    </row>
    <row r="21595" spans="1:4">
      <c r="A21595" s="489" t="str">
        <f t="shared" si="337"/>
        <v>2333101554介護予防訪問看護</v>
      </c>
      <c r="B21595" s="489">
        <v>2333101554</v>
      </c>
      <c r="C21595" s="489" t="s">
        <v>2103</v>
      </c>
      <c r="D21595" s="489" t="s">
        <v>18738</v>
      </c>
    </row>
    <row r="21596" spans="1:4">
      <c r="A21596" s="489" t="str">
        <f t="shared" si="337"/>
        <v>2333101554訪問リハビリテーション</v>
      </c>
      <c r="B21596" s="489">
        <v>2333101554</v>
      </c>
      <c r="C21596" s="489" t="s">
        <v>2104</v>
      </c>
      <c r="D21596" s="489" t="s">
        <v>18738</v>
      </c>
    </row>
    <row r="21597" spans="1:4">
      <c r="A21597" s="489" t="str">
        <f t="shared" si="337"/>
        <v>2333101554訪問看護</v>
      </c>
      <c r="B21597" s="489">
        <v>2333101554</v>
      </c>
      <c r="C21597" s="489" t="s">
        <v>2102</v>
      </c>
      <c r="D21597" s="489" t="s">
        <v>18738</v>
      </c>
    </row>
    <row r="21598" spans="1:4">
      <c r="A21598" s="489" t="str">
        <f t="shared" si="337"/>
        <v>2333101562介護予防訪問リハビリテーション</v>
      </c>
      <c r="B21598" s="489">
        <v>2333101562</v>
      </c>
      <c r="C21598" s="489" t="s">
        <v>2108</v>
      </c>
      <c r="D21598" s="489" t="s">
        <v>18739</v>
      </c>
    </row>
    <row r="21599" spans="1:4">
      <c r="A21599" s="489" t="str">
        <f t="shared" si="337"/>
        <v>2333101562介護予防訪問看護</v>
      </c>
      <c r="B21599" s="489">
        <v>2333101562</v>
      </c>
      <c r="C21599" s="489" t="s">
        <v>2103</v>
      </c>
      <c r="D21599" s="489" t="s">
        <v>18739</v>
      </c>
    </row>
    <row r="21600" spans="1:4">
      <c r="A21600" s="489" t="str">
        <f t="shared" si="337"/>
        <v>2333101562訪問リハビリテーション</v>
      </c>
      <c r="B21600" s="489">
        <v>2333101562</v>
      </c>
      <c r="C21600" s="489" t="s">
        <v>2104</v>
      </c>
      <c r="D21600" s="489" t="s">
        <v>18739</v>
      </c>
    </row>
    <row r="21601" spans="1:4">
      <c r="A21601" s="489" t="str">
        <f t="shared" si="337"/>
        <v>2333101562訪問看護</v>
      </c>
      <c r="B21601" s="489">
        <v>2333101562</v>
      </c>
      <c r="C21601" s="489" t="s">
        <v>2102</v>
      </c>
      <c r="D21601" s="489" t="s">
        <v>18739</v>
      </c>
    </row>
    <row r="21602" spans="1:4">
      <c r="A21602" s="489" t="str">
        <f t="shared" si="337"/>
        <v>2333101570介護予防訪問リハビリテーション</v>
      </c>
      <c r="B21602" s="489">
        <v>2333101570</v>
      </c>
      <c r="C21602" s="489" t="s">
        <v>2108</v>
      </c>
      <c r="D21602" s="489" t="s">
        <v>18740</v>
      </c>
    </row>
    <row r="21603" spans="1:4">
      <c r="A21603" s="489" t="str">
        <f t="shared" si="337"/>
        <v>2333101570介護予防訪問看護</v>
      </c>
      <c r="B21603" s="489">
        <v>2333101570</v>
      </c>
      <c r="C21603" s="489" t="s">
        <v>2103</v>
      </c>
      <c r="D21603" s="489" t="s">
        <v>18740</v>
      </c>
    </row>
    <row r="21604" spans="1:4">
      <c r="A21604" s="489" t="str">
        <f t="shared" si="337"/>
        <v>2333101570訪問リハビリテーション</v>
      </c>
      <c r="B21604" s="489">
        <v>2333101570</v>
      </c>
      <c r="C21604" s="489" t="s">
        <v>2104</v>
      </c>
      <c r="D21604" s="489" t="s">
        <v>18740</v>
      </c>
    </row>
    <row r="21605" spans="1:4">
      <c r="A21605" s="489" t="str">
        <f t="shared" si="337"/>
        <v>2333101570訪問看護</v>
      </c>
      <c r="B21605" s="489">
        <v>2333101570</v>
      </c>
      <c r="C21605" s="489" t="s">
        <v>2102</v>
      </c>
      <c r="D21605" s="489" t="s">
        <v>18740</v>
      </c>
    </row>
    <row r="21606" spans="1:4">
      <c r="A21606" s="489" t="str">
        <f t="shared" si="337"/>
        <v>2333101596介護予防訪問リハビリテーション</v>
      </c>
      <c r="B21606" s="489">
        <v>2333101596</v>
      </c>
      <c r="C21606" s="489" t="s">
        <v>2108</v>
      </c>
      <c r="D21606" s="489" t="s">
        <v>18741</v>
      </c>
    </row>
    <row r="21607" spans="1:4">
      <c r="A21607" s="489" t="str">
        <f t="shared" si="337"/>
        <v>2333101596介護予防訪問看護</v>
      </c>
      <c r="B21607" s="489">
        <v>2333101596</v>
      </c>
      <c r="C21607" s="489" t="s">
        <v>2103</v>
      </c>
      <c r="D21607" s="489" t="s">
        <v>18741</v>
      </c>
    </row>
    <row r="21608" spans="1:4">
      <c r="A21608" s="489" t="str">
        <f t="shared" si="337"/>
        <v>2333101596訪問リハビリテーション</v>
      </c>
      <c r="B21608" s="489">
        <v>2333101596</v>
      </c>
      <c r="C21608" s="489" t="s">
        <v>2104</v>
      </c>
      <c r="D21608" s="489" t="s">
        <v>18741</v>
      </c>
    </row>
    <row r="21609" spans="1:4">
      <c r="A21609" s="489" t="str">
        <f t="shared" si="337"/>
        <v>2333101596訪問看護</v>
      </c>
      <c r="B21609" s="489">
        <v>2333101596</v>
      </c>
      <c r="C21609" s="489" t="s">
        <v>2102</v>
      </c>
      <c r="D21609" s="489" t="s">
        <v>18741</v>
      </c>
    </row>
    <row r="21610" spans="1:4">
      <c r="A21610" s="489" t="str">
        <f t="shared" si="337"/>
        <v>2333101604介護予防訪問リハビリテーション</v>
      </c>
      <c r="B21610" s="489">
        <v>2333101604</v>
      </c>
      <c r="C21610" s="489" t="s">
        <v>2108</v>
      </c>
      <c r="D21610" s="489" t="s">
        <v>18742</v>
      </c>
    </row>
    <row r="21611" spans="1:4">
      <c r="A21611" s="489" t="str">
        <f t="shared" si="337"/>
        <v>2333101604介護予防訪問看護</v>
      </c>
      <c r="B21611" s="489">
        <v>2333101604</v>
      </c>
      <c r="C21611" s="489" t="s">
        <v>2103</v>
      </c>
      <c r="D21611" s="489" t="s">
        <v>18742</v>
      </c>
    </row>
    <row r="21612" spans="1:4">
      <c r="A21612" s="489" t="str">
        <f t="shared" si="337"/>
        <v>2333101604訪問リハビリテーション</v>
      </c>
      <c r="B21612" s="489">
        <v>2333101604</v>
      </c>
      <c r="C21612" s="489" t="s">
        <v>2104</v>
      </c>
      <c r="D21612" s="489" t="s">
        <v>18742</v>
      </c>
    </row>
    <row r="21613" spans="1:4">
      <c r="A21613" s="489" t="str">
        <f t="shared" si="337"/>
        <v>2333101604訪問看護</v>
      </c>
      <c r="B21613" s="489">
        <v>2333101604</v>
      </c>
      <c r="C21613" s="489" t="s">
        <v>2102</v>
      </c>
      <c r="D21613" s="489" t="s">
        <v>18742</v>
      </c>
    </row>
    <row r="21614" spans="1:4">
      <c r="A21614" s="489" t="str">
        <f t="shared" si="337"/>
        <v>2333101612介護予防訪問リハビリテーション</v>
      </c>
      <c r="B21614" s="489">
        <v>2333101612</v>
      </c>
      <c r="C21614" s="489" t="s">
        <v>2108</v>
      </c>
      <c r="D21614" s="489" t="s">
        <v>18743</v>
      </c>
    </row>
    <row r="21615" spans="1:4">
      <c r="A21615" s="489" t="str">
        <f t="shared" si="337"/>
        <v>2333101612介護予防訪問看護</v>
      </c>
      <c r="B21615" s="489">
        <v>2333101612</v>
      </c>
      <c r="C21615" s="489" t="s">
        <v>2103</v>
      </c>
      <c r="D21615" s="489" t="s">
        <v>18743</v>
      </c>
    </row>
    <row r="21616" spans="1:4">
      <c r="A21616" s="489" t="str">
        <f t="shared" si="337"/>
        <v>2333101612訪問リハビリテーション</v>
      </c>
      <c r="B21616" s="489">
        <v>2333101612</v>
      </c>
      <c r="C21616" s="489" t="s">
        <v>2104</v>
      </c>
      <c r="D21616" s="489" t="s">
        <v>18743</v>
      </c>
    </row>
    <row r="21617" spans="1:4">
      <c r="A21617" s="489" t="str">
        <f t="shared" si="337"/>
        <v>2333101612訪問看護</v>
      </c>
      <c r="B21617" s="489">
        <v>2333101612</v>
      </c>
      <c r="C21617" s="489" t="s">
        <v>2102</v>
      </c>
      <c r="D21617" s="489" t="s">
        <v>18743</v>
      </c>
    </row>
    <row r="21618" spans="1:4">
      <c r="A21618" s="489" t="str">
        <f t="shared" si="337"/>
        <v>2333110704介護予防訪問リハビリテーション</v>
      </c>
      <c r="B21618" s="489">
        <v>2333110704</v>
      </c>
      <c r="C21618" s="489" t="s">
        <v>2108</v>
      </c>
      <c r="D21618" s="489" t="s">
        <v>18744</v>
      </c>
    </row>
    <row r="21619" spans="1:4">
      <c r="A21619" s="489" t="str">
        <f t="shared" si="337"/>
        <v>2333110704介護予防訪問看護</v>
      </c>
      <c r="B21619" s="489">
        <v>2333110704</v>
      </c>
      <c r="C21619" s="489" t="s">
        <v>2103</v>
      </c>
      <c r="D21619" s="489" t="s">
        <v>18744</v>
      </c>
    </row>
    <row r="21620" spans="1:4">
      <c r="A21620" s="489" t="str">
        <f t="shared" si="337"/>
        <v>2333110704訪問リハビリテーション</v>
      </c>
      <c r="B21620" s="489">
        <v>2333110704</v>
      </c>
      <c r="C21620" s="489" t="s">
        <v>2104</v>
      </c>
      <c r="D21620" s="489" t="s">
        <v>18744</v>
      </c>
    </row>
    <row r="21621" spans="1:4">
      <c r="A21621" s="489" t="str">
        <f t="shared" si="337"/>
        <v>2333110704訪問看護</v>
      </c>
      <c r="B21621" s="489">
        <v>2333110704</v>
      </c>
      <c r="C21621" s="489" t="s">
        <v>2102</v>
      </c>
      <c r="D21621" s="489" t="s">
        <v>18744</v>
      </c>
    </row>
    <row r="21622" spans="1:4">
      <c r="A21622" s="489" t="str">
        <f t="shared" si="337"/>
        <v>2333200695介護予防訪問リハビリテーション</v>
      </c>
      <c r="B21622" s="489">
        <v>2333200695</v>
      </c>
      <c r="C21622" s="489" t="s">
        <v>2108</v>
      </c>
      <c r="D21622" s="489" t="s">
        <v>18745</v>
      </c>
    </row>
    <row r="21623" spans="1:4">
      <c r="A21623" s="489" t="str">
        <f t="shared" si="337"/>
        <v>2333200695介護予防訪問看護</v>
      </c>
      <c r="B21623" s="489">
        <v>2333200695</v>
      </c>
      <c r="C21623" s="489" t="s">
        <v>2103</v>
      </c>
      <c r="D21623" s="489" t="s">
        <v>18745</v>
      </c>
    </row>
    <row r="21624" spans="1:4">
      <c r="A21624" s="489" t="str">
        <f t="shared" si="337"/>
        <v>2333200695訪問リハビリテーション</v>
      </c>
      <c r="B21624" s="489">
        <v>2333200695</v>
      </c>
      <c r="C21624" s="489" t="s">
        <v>2104</v>
      </c>
      <c r="D21624" s="489" t="s">
        <v>18745</v>
      </c>
    </row>
    <row r="21625" spans="1:4">
      <c r="A21625" s="489" t="str">
        <f t="shared" si="337"/>
        <v>2333200695訪問看護</v>
      </c>
      <c r="B21625" s="489">
        <v>2333200695</v>
      </c>
      <c r="C21625" s="489" t="s">
        <v>2102</v>
      </c>
      <c r="D21625" s="489" t="s">
        <v>18745</v>
      </c>
    </row>
    <row r="21626" spans="1:4">
      <c r="A21626" s="489" t="str">
        <f t="shared" si="337"/>
        <v>2333200729介護予防訪問リハビリテーション</v>
      </c>
      <c r="B21626" s="489">
        <v>2333200729</v>
      </c>
      <c r="C21626" s="489" t="s">
        <v>2108</v>
      </c>
      <c r="D21626" s="489" t="s">
        <v>18746</v>
      </c>
    </row>
    <row r="21627" spans="1:4">
      <c r="A21627" s="489" t="str">
        <f t="shared" si="337"/>
        <v>2333200729介護予防訪問看護</v>
      </c>
      <c r="B21627" s="489">
        <v>2333200729</v>
      </c>
      <c r="C21627" s="489" t="s">
        <v>2103</v>
      </c>
      <c r="D21627" s="489" t="s">
        <v>18746</v>
      </c>
    </row>
    <row r="21628" spans="1:4">
      <c r="A21628" s="489" t="str">
        <f t="shared" si="337"/>
        <v>2333200729訪問リハビリテーション</v>
      </c>
      <c r="B21628" s="489">
        <v>2333200729</v>
      </c>
      <c r="C21628" s="489" t="s">
        <v>2104</v>
      </c>
      <c r="D21628" s="489" t="s">
        <v>18746</v>
      </c>
    </row>
    <row r="21629" spans="1:4">
      <c r="A21629" s="489" t="str">
        <f t="shared" si="337"/>
        <v>2333200729訪問看護</v>
      </c>
      <c r="B21629" s="489">
        <v>2333200729</v>
      </c>
      <c r="C21629" s="489" t="s">
        <v>2102</v>
      </c>
      <c r="D21629" s="489" t="s">
        <v>18746</v>
      </c>
    </row>
    <row r="21630" spans="1:4">
      <c r="A21630" s="489" t="str">
        <f t="shared" si="337"/>
        <v>2333200737介護予防訪問リハビリテーション</v>
      </c>
      <c r="B21630" s="489">
        <v>2333200737</v>
      </c>
      <c r="C21630" s="489" t="s">
        <v>2108</v>
      </c>
      <c r="D21630" s="489" t="s">
        <v>18747</v>
      </c>
    </row>
    <row r="21631" spans="1:4">
      <c r="A21631" s="489" t="str">
        <f t="shared" si="337"/>
        <v>2333200737介護予防訪問看護</v>
      </c>
      <c r="B21631" s="489">
        <v>2333200737</v>
      </c>
      <c r="C21631" s="489" t="s">
        <v>2103</v>
      </c>
      <c r="D21631" s="489" t="s">
        <v>18747</v>
      </c>
    </row>
    <row r="21632" spans="1:4">
      <c r="A21632" s="489" t="str">
        <f t="shared" si="337"/>
        <v>2333200737訪問リハビリテーション</v>
      </c>
      <c r="B21632" s="489">
        <v>2333200737</v>
      </c>
      <c r="C21632" s="489" t="s">
        <v>2104</v>
      </c>
      <c r="D21632" s="489" t="s">
        <v>18747</v>
      </c>
    </row>
    <row r="21633" spans="1:4">
      <c r="A21633" s="489" t="str">
        <f t="shared" si="337"/>
        <v>2333200737訪問看護</v>
      </c>
      <c r="B21633" s="489">
        <v>2333200737</v>
      </c>
      <c r="C21633" s="489" t="s">
        <v>2102</v>
      </c>
      <c r="D21633" s="489" t="s">
        <v>18747</v>
      </c>
    </row>
    <row r="21634" spans="1:4">
      <c r="A21634" s="489" t="str">
        <f t="shared" ref="A21634:A21697" si="338">B21634&amp;C21634</f>
        <v>2333200745介護予防訪問リハビリテーション</v>
      </c>
      <c r="B21634" s="489">
        <v>2333200745</v>
      </c>
      <c r="C21634" s="489" t="s">
        <v>2108</v>
      </c>
      <c r="D21634" s="489" t="s">
        <v>18748</v>
      </c>
    </row>
    <row r="21635" spans="1:4">
      <c r="A21635" s="489" t="str">
        <f t="shared" si="338"/>
        <v>2333200745介護予防訪問看護</v>
      </c>
      <c r="B21635" s="489">
        <v>2333200745</v>
      </c>
      <c r="C21635" s="489" t="s">
        <v>2103</v>
      </c>
      <c r="D21635" s="489" t="s">
        <v>18748</v>
      </c>
    </row>
    <row r="21636" spans="1:4">
      <c r="A21636" s="489" t="str">
        <f t="shared" si="338"/>
        <v>2333200745訪問リハビリテーション</v>
      </c>
      <c r="B21636" s="489">
        <v>2333200745</v>
      </c>
      <c r="C21636" s="489" t="s">
        <v>2104</v>
      </c>
      <c r="D21636" s="489" t="s">
        <v>18748</v>
      </c>
    </row>
    <row r="21637" spans="1:4">
      <c r="A21637" s="489" t="str">
        <f t="shared" si="338"/>
        <v>2333200745訪問看護</v>
      </c>
      <c r="B21637" s="489">
        <v>2333200745</v>
      </c>
      <c r="C21637" s="489" t="s">
        <v>2102</v>
      </c>
      <c r="D21637" s="489" t="s">
        <v>18748</v>
      </c>
    </row>
    <row r="21638" spans="1:4">
      <c r="A21638" s="489" t="str">
        <f t="shared" si="338"/>
        <v>2333200752介護予防訪問リハビリテーション</v>
      </c>
      <c r="B21638" s="489">
        <v>2333200752</v>
      </c>
      <c r="C21638" s="489" t="s">
        <v>2108</v>
      </c>
      <c r="D21638" s="489" t="s">
        <v>18749</v>
      </c>
    </row>
    <row r="21639" spans="1:4">
      <c r="A21639" s="489" t="str">
        <f t="shared" si="338"/>
        <v>2333200752介護予防訪問看護</v>
      </c>
      <c r="B21639" s="489">
        <v>2333200752</v>
      </c>
      <c r="C21639" s="489" t="s">
        <v>2103</v>
      </c>
      <c r="D21639" s="489" t="s">
        <v>18749</v>
      </c>
    </row>
    <row r="21640" spans="1:4">
      <c r="A21640" s="489" t="str">
        <f t="shared" si="338"/>
        <v>2333200752訪問リハビリテーション</v>
      </c>
      <c r="B21640" s="489">
        <v>2333200752</v>
      </c>
      <c r="C21640" s="489" t="s">
        <v>2104</v>
      </c>
      <c r="D21640" s="489" t="s">
        <v>18749</v>
      </c>
    </row>
    <row r="21641" spans="1:4">
      <c r="A21641" s="489" t="str">
        <f t="shared" si="338"/>
        <v>2333200752訪問看護</v>
      </c>
      <c r="B21641" s="489">
        <v>2333200752</v>
      </c>
      <c r="C21641" s="489" t="s">
        <v>2102</v>
      </c>
      <c r="D21641" s="489" t="s">
        <v>18749</v>
      </c>
    </row>
    <row r="21642" spans="1:4">
      <c r="A21642" s="489" t="str">
        <f t="shared" si="338"/>
        <v>2333200760介護予防訪問リハビリテーション</v>
      </c>
      <c r="B21642" s="489">
        <v>2333200760</v>
      </c>
      <c r="C21642" s="489" t="s">
        <v>2108</v>
      </c>
      <c r="D21642" s="489" t="s">
        <v>18750</v>
      </c>
    </row>
    <row r="21643" spans="1:4">
      <c r="A21643" s="489" t="str">
        <f t="shared" si="338"/>
        <v>2333200760介護予防訪問看護</v>
      </c>
      <c r="B21643" s="489">
        <v>2333200760</v>
      </c>
      <c r="C21643" s="489" t="s">
        <v>2103</v>
      </c>
      <c r="D21643" s="489" t="s">
        <v>18750</v>
      </c>
    </row>
    <row r="21644" spans="1:4">
      <c r="A21644" s="489" t="str">
        <f t="shared" si="338"/>
        <v>2333200760訪問リハビリテーション</v>
      </c>
      <c r="B21644" s="489">
        <v>2333200760</v>
      </c>
      <c r="C21644" s="489" t="s">
        <v>2104</v>
      </c>
      <c r="D21644" s="489" t="s">
        <v>18750</v>
      </c>
    </row>
    <row r="21645" spans="1:4">
      <c r="A21645" s="489" t="str">
        <f t="shared" si="338"/>
        <v>2333200760訪問看護</v>
      </c>
      <c r="B21645" s="489">
        <v>2333200760</v>
      </c>
      <c r="C21645" s="489" t="s">
        <v>2102</v>
      </c>
      <c r="D21645" s="489" t="s">
        <v>18750</v>
      </c>
    </row>
    <row r="21646" spans="1:4">
      <c r="A21646" s="489" t="str">
        <f t="shared" si="338"/>
        <v>2333200786介護予防訪問リハビリテーション</v>
      </c>
      <c r="B21646" s="489">
        <v>2333200786</v>
      </c>
      <c r="C21646" s="489" t="s">
        <v>2108</v>
      </c>
      <c r="D21646" s="489" t="s">
        <v>18751</v>
      </c>
    </row>
    <row r="21647" spans="1:4">
      <c r="A21647" s="489" t="str">
        <f t="shared" si="338"/>
        <v>2333200786介護予防訪問看護</v>
      </c>
      <c r="B21647" s="489">
        <v>2333200786</v>
      </c>
      <c r="C21647" s="489" t="s">
        <v>2103</v>
      </c>
      <c r="D21647" s="489" t="s">
        <v>18751</v>
      </c>
    </row>
    <row r="21648" spans="1:4">
      <c r="A21648" s="489" t="str">
        <f t="shared" si="338"/>
        <v>2333200786訪問リハビリテーション</v>
      </c>
      <c r="B21648" s="489">
        <v>2333200786</v>
      </c>
      <c r="C21648" s="489" t="s">
        <v>2104</v>
      </c>
      <c r="D21648" s="489" t="s">
        <v>18751</v>
      </c>
    </row>
    <row r="21649" spans="1:4">
      <c r="A21649" s="489" t="str">
        <f t="shared" si="338"/>
        <v>2333200786訪問看護</v>
      </c>
      <c r="B21649" s="489">
        <v>2333200786</v>
      </c>
      <c r="C21649" s="489" t="s">
        <v>2102</v>
      </c>
      <c r="D21649" s="489" t="s">
        <v>18751</v>
      </c>
    </row>
    <row r="21650" spans="1:4">
      <c r="A21650" s="489" t="str">
        <f t="shared" si="338"/>
        <v>2333200794介護予防訪問リハビリテーション</v>
      </c>
      <c r="B21650" s="489">
        <v>2333200794</v>
      </c>
      <c r="C21650" s="489" t="s">
        <v>2108</v>
      </c>
      <c r="D21650" s="489" t="s">
        <v>18752</v>
      </c>
    </row>
    <row r="21651" spans="1:4">
      <c r="A21651" s="489" t="str">
        <f t="shared" si="338"/>
        <v>2333200794介護予防訪問看護</v>
      </c>
      <c r="B21651" s="489">
        <v>2333200794</v>
      </c>
      <c r="C21651" s="489" t="s">
        <v>2103</v>
      </c>
      <c r="D21651" s="489" t="s">
        <v>18752</v>
      </c>
    </row>
    <row r="21652" spans="1:4">
      <c r="A21652" s="489" t="str">
        <f t="shared" si="338"/>
        <v>2333200794訪問リハビリテーション</v>
      </c>
      <c r="B21652" s="489">
        <v>2333200794</v>
      </c>
      <c r="C21652" s="489" t="s">
        <v>2104</v>
      </c>
      <c r="D21652" s="489" t="s">
        <v>18752</v>
      </c>
    </row>
    <row r="21653" spans="1:4">
      <c r="A21653" s="489" t="str">
        <f t="shared" si="338"/>
        <v>2333200794訪問看護</v>
      </c>
      <c r="B21653" s="489">
        <v>2333200794</v>
      </c>
      <c r="C21653" s="489" t="s">
        <v>2102</v>
      </c>
      <c r="D21653" s="489" t="s">
        <v>18752</v>
      </c>
    </row>
    <row r="21654" spans="1:4">
      <c r="A21654" s="489" t="str">
        <f t="shared" si="338"/>
        <v>2333200810介護予防訪問リハビリテーション</v>
      </c>
      <c r="B21654" s="489">
        <v>2333200810</v>
      </c>
      <c r="C21654" s="489" t="s">
        <v>2108</v>
      </c>
      <c r="D21654" s="489" t="s">
        <v>18753</v>
      </c>
    </row>
    <row r="21655" spans="1:4">
      <c r="A21655" s="489" t="str">
        <f t="shared" si="338"/>
        <v>2333200810介護予防訪問看護</v>
      </c>
      <c r="B21655" s="489">
        <v>2333200810</v>
      </c>
      <c r="C21655" s="489" t="s">
        <v>2103</v>
      </c>
      <c r="D21655" s="489" t="s">
        <v>18753</v>
      </c>
    </row>
    <row r="21656" spans="1:4">
      <c r="A21656" s="489" t="str">
        <f t="shared" si="338"/>
        <v>2333200810訪問リハビリテーション</v>
      </c>
      <c r="B21656" s="489">
        <v>2333200810</v>
      </c>
      <c r="C21656" s="489" t="s">
        <v>2104</v>
      </c>
      <c r="D21656" s="489" t="s">
        <v>18753</v>
      </c>
    </row>
    <row r="21657" spans="1:4">
      <c r="A21657" s="489" t="str">
        <f t="shared" si="338"/>
        <v>2333200810訪問看護</v>
      </c>
      <c r="B21657" s="489">
        <v>2333200810</v>
      </c>
      <c r="C21657" s="489" t="s">
        <v>2102</v>
      </c>
      <c r="D21657" s="489" t="s">
        <v>18753</v>
      </c>
    </row>
    <row r="21658" spans="1:4">
      <c r="A21658" s="489" t="str">
        <f t="shared" si="338"/>
        <v>2333200836介護予防訪問リハビリテーション</v>
      </c>
      <c r="B21658" s="489">
        <v>2333200836</v>
      </c>
      <c r="C21658" s="489" t="s">
        <v>2108</v>
      </c>
      <c r="D21658" s="489" t="s">
        <v>18754</v>
      </c>
    </row>
    <row r="21659" spans="1:4">
      <c r="A21659" s="489" t="str">
        <f t="shared" si="338"/>
        <v>2333200836介護予防訪問看護</v>
      </c>
      <c r="B21659" s="489">
        <v>2333200836</v>
      </c>
      <c r="C21659" s="489" t="s">
        <v>2103</v>
      </c>
      <c r="D21659" s="489" t="s">
        <v>18754</v>
      </c>
    </row>
    <row r="21660" spans="1:4">
      <c r="A21660" s="489" t="str">
        <f t="shared" si="338"/>
        <v>2333200836訪問リハビリテーション</v>
      </c>
      <c r="B21660" s="489">
        <v>2333200836</v>
      </c>
      <c r="C21660" s="489" t="s">
        <v>2104</v>
      </c>
      <c r="D21660" s="489" t="s">
        <v>18754</v>
      </c>
    </row>
    <row r="21661" spans="1:4">
      <c r="A21661" s="489" t="str">
        <f t="shared" si="338"/>
        <v>2333200836訪問看護</v>
      </c>
      <c r="B21661" s="489">
        <v>2333200836</v>
      </c>
      <c r="C21661" s="489" t="s">
        <v>2102</v>
      </c>
      <c r="D21661" s="489" t="s">
        <v>18754</v>
      </c>
    </row>
    <row r="21662" spans="1:4">
      <c r="A21662" s="489" t="str">
        <f t="shared" si="338"/>
        <v>2333200844介護予防訪問リハビリテーション</v>
      </c>
      <c r="B21662" s="489">
        <v>2333200844</v>
      </c>
      <c r="C21662" s="489" t="s">
        <v>2108</v>
      </c>
      <c r="D21662" s="489" t="s">
        <v>18755</v>
      </c>
    </row>
    <row r="21663" spans="1:4">
      <c r="A21663" s="489" t="str">
        <f t="shared" si="338"/>
        <v>2333200844介護予防訪問看護</v>
      </c>
      <c r="B21663" s="489">
        <v>2333200844</v>
      </c>
      <c r="C21663" s="489" t="s">
        <v>2103</v>
      </c>
      <c r="D21663" s="489" t="s">
        <v>18755</v>
      </c>
    </row>
    <row r="21664" spans="1:4">
      <c r="A21664" s="489" t="str">
        <f t="shared" si="338"/>
        <v>2333200844訪問リハビリテーション</v>
      </c>
      <c r="B21664" s="489">
        <v>2333200844</v>
      </c>
      <c r="C21664" s="489" t="s">
        <v>2104</v>
      </c>
      <c r="D21664" s="489" t="s">
        <v>18755</v>
      </c>
    </row>
    <row r="21665" spans="1:4">
      <c r="A21665" s="489" t="str">
        <f t="shared" si="338"/>
        <v>2333200844訪問看護</v>
      </c>
      <c r="B21665" s="489">
        <v>2333200844</v>
      </c>
      <c r="C21665" s="489" t="s">
        <v>2102</v>
      </c>
      <c r="D21665" s="489" t="s">
        <v>18755</v>
      </c>
    </row>
    <row r="21666" spans="1:4">
      <c r="A21666" s="489" t="str">
        <f t="shared" si="338"/>
        <v>2333201016介護予防訪問リハビリテーション</v>
      </c>
      <c r="B21666" s="489">
        <v>2333201016</v>
      </c>
      <c r="C21666" s="489" t="s">
        <v>2108</v>
      </c>
      <c r="D21666" s="489" t="s">
        <v>18756</v>
      </c>
    </row>
    <row r="21667" spans="1:4">
      <c r="A21667" s="489" t="str">
        <f t="shared" si="338"/>
        <v>2333201016介護予防訪問看護</v>
      </c>
      <c r="B21667" s="489">
        <v>2333201016</v>
      </c>
      <c r="C21667" s="489" t="s">
        <v>2103</v>
      </c>
      <c r="D21667" s="489" t="s">
        <v>18756</v>
      </c>
    </row>
    <row r="21668" spans="1:4">
      <c r="A21668" s="489" t="str">
        <f t="shared" si="338"/>
        <v>2333201016訪問リハビリテーション</v>
      </c>
      <c r="B21668" s="489">
        <v>2333201016</v>
      </c>
      <c r="C21668" s="489" t="s">
        <v>2104</v>
      </c>
      <c r="D21668" s="489" t="s">
        <v>18756</v>
      </c>
    </row>
    <row r="21669" spans="1:4">
      <c r="A21669" s="489" t="str">
        <f t="shared" si="338"/>
        <v>2333201016訪問看護</v>
      </c>
      <c r="B21669" s="489">
        <v>2333201016</v>
      </c>
      <c r="C21669" s="489" t="s">
        <v>2102</v>
      </c>
      <c r="D21669" s="489" t="s">
        <v>18756</v>
      </c>
    </row>
    <row r="21670" spans="1:4">
      <c r="A21670" s="489" t="str">
        <f t="shared" si="338"/>
        <v>2333201123介護予防訪問リハビリテーション</v>
      </c>
      <c r="B21670" s="489">
        <v>2333201123</v>
      </c>
      <c r="C21670" s="489" t="s">
        <v>2108</v>
      </c>
      <c r="D21670" s="489" t="s">
        <v>18757</v>
      </c>
    </row>
    <row r="21671" spans="1:4">
      <c r="A21671" s="489" t="str">
        <f t="shared" si="338"/>
        <v>2333201123介護予防訪問看護</v>
      </c>
      <c r="B21671" s="489">
        <v>2333201123</v>
      </c>
      <c r="C21671" s="489" t="s">
        <v>2103</v>
      </c>
      <c r="D21671" s="489" t="s">
        <v>18757</v>
      </c>
    </row>
    <row r="21672" spans="1:4">
      <c r="A21672" s="489" t="str">
        <f t="shared" si="338"/>
        <v>2333201123訪問リハビリテーション</v>
      </c>
      <c r="B21672" s="489">
        <v>2333201123</v>
      </c>
      <c r="C21672" s="489" t="s">
        <v>2104</v>
      </c>
      <c r="D21672" s="489" t="s">
        <v>18757</v>
      </c>
    </row>
    <row r="21673" spans="1:4">
      <c r="A21673" s="489" t="str">
        <f t="shared" si="338"/>
        <v>2333201123訪問看護</v>
      </c>
      <c r="B21673" s="489">
        <v>2333201123</v>
      </c>
      <c r="C21673" s="489" t="s">
        <v>2102</v>
      </c>
      <c r="D21673" s="489" t="s">
        <v>18757</v>
      </c>
    </row>
    <row r="21674" spans="1:4">
      <c r="A21674" s="489" t="str">
        <f t="shared" si="338"/>
        <v>2333201131介護予防訪問リハビリテーション</v>
      </c>
      <c r="B21674" s="489">
        <v>2333201131</v>
      </c>
      <c r="C21674" s="489" t="s">
        <v>2108</v>
      </c>
      <c r="D21674" s="489" t="s">
        <v>18758</v>
      </c>
    </row>
    <row r="21675" spans="1:4">
      <c r="A21675" s="489" t="str">
        <f t="shared" si="338"/>
        <v>2333201131介護予防訪問看護</v>
      </c>
      <c r="B21675" s="489">
        <v>2333201131</v>
      </c>
      <c r="C21675" s="489" t="s">
        <v>2103</v>
      </c>
      <c r="D21675" s="489" t="s">
        <v>18758</v>
      </c>
    </row>
    <row r="21676" spans="1:4">
      <c r="A21676" s="489" t="str">
        <f t="shared" si="338"/>
        <v>2333201131訪問リハビリテーション</v>
      </c>
      <c r="B21676" s="489">
        <v>2333201131</v>
      </c>
      <c r="C21676" s="489" t="s">
        <v>2104</v>
      </c>
      <c r="D21676" s="489" t="s">
        <v>18758</v>
      </c>
    </row>
    <row r="21677" spans="1:4">
      <c r="A21677" s="489" t="str">
        <f t="shared" si="338"/>
        <v>2333201131訪問看護</v>
      </c>
      <c r="B21677" s="489">
        <v>2333201131</v>
      </c>
      <c r="C21677" s="489" t="s">
        <v>2102</v>
      </c>
      <c r="D21677" s="489" t="s">
        <v>18758</v>
      </c>
    </row>
    <row r="21678" spans="1:4">
      <c r="A21678" s="489" t="str">
        <f t="shared" si="338"/>
        <v>2333201156介護予防訪問リハビリテーション</v>
      </c>
      <c r="B21678" s="489">
        <v>2333201156</v>
      </c>
      <c r="C21678" s="489" t="s">
        <v>2108</v>
      </c>
      <c r="D21678" s="489" t="s">
        <v>18759</v>
      </c>
    </row>
    <row r="21679" spans="1:4">
      <c r="A21679" s="489" t="str">
        <f t="shared" si="338"/>
        <v>2333201156介護予防訪問看護</v>
      </c>
      <c r="B21679" s="489">
        <v>2333201156</v>
      </c>
      <c r="C21679" s="489" t="s">
        <v>2103</v>
      </c>
      <c r="D21679" s="489" t="s">
        <v>18759</v>
      </c>
    </row>
    <row r="21680" spans="1:4">
      <c r="A21680" s="489" t="str">
        <f t="shared" si="338"/>
        <v>2333201156訪問リハビリテーション</v>
      </c>
      <c r="B21680" s="489">
        <v>2333201156</v>
      </c>
      <c r="C21680" s="489" t="s">
        <v>2104</v>
      </c>
      <c r="D21680" s="489" t="s">
        <v>18759</v>
      </c>
    </row>
    <row r="21681" spans="1:4">
      <c r="A21681" s="489" t="str">
        <f t="shared" si="338"/>
        <v>2333201156訪問看護</v>
      </c>
      <c r="B21681" s="489">
        <v>2333201156</v>
      </c>
      <c r="C21681" s="489" t="s">
        <v>2102</v>
      </c>
      <c r="D21681" s="489" t="s">
        <v>18759</v>
      </c>
    </row>
    <row r="21682" spans="1:4">
      <c r="A21682" s="489" t="str">
        <f t="shared" si="338"/>
        <v>2333201164介護予防訪問リハビリテーション</v>
      </c>
      <c r="B21682" s="489">
        <v>2333201164</v>
      </c>
      <c r="C21682" s="489" t="s">
        <v>2108</v>
      </c>
      <c r="D21682" s="489" t="s">
        <v>18760</v>
      </c>
    </row>
    <row r="21683" spans="1:4">
      <c r="A21683" s="489" t="str">
        <f t="shared" si="338"/>
        <v>2333201164介護予防訪問看護</v>
      </c>
      <c r="B21683" s="489">
        <v>2333201164</v>
      </c>
      <c r="C21683" s="489" t="s">
        <v>2103</v>
      </c>
      <c r="D21683" s="489" t="s">
        <v>18760</v>
      </c>
    </row>
    <row r="21684" spans="1:4">
      <c r="A21684" s="489" t="str">
        <f t="shared" si="338"/>
        <v>2333201164訪問リハビリテーション</v>
      </c>
      <c r="B21684" s="489">
        <v>2333201164</v>
      </c>
      <c r="C21684" s="489" t="s">
        <v>2104</v>
      </c>
      <c r="D21684" s="489" t="s">
        <v>18760</v>
      </c>
    </row>
    <row r="21685" spans="1:4">
      <c r="A21685" s="489" t="str">
        <f t="shared" si="338"/>
        <v>2333201164訪問看護</v>
      </c>
      <c r="B21685" s="489">
        <v>2333201164</v>
      </c>
      <c r="C21685" s="489" t="s">
        <v>2102</v>
      </c>
      <c r="D21685" s="489" t="s">
        <v>18760</v>
      </c>
    </row>
    <row r="21686" spans="1:4">
      <c r="A21686" s="489" t="str">
        <f t="shared" si="338"/>
        <v>2333201172介護予防訪問リハビリテーション</v>
      </c>
      <c r="B21686" s="489">
        <v>2333201172</v>
      </c>
      <c r="C21686" s="489" t="s">
        <v>2108</v>
      </c>
      <c r="D21686" s="489" t="s">
        <v>18761</v>
      </c>
    </row>
    <row r="21687" spans="1:4">
      <c r="A21687" s="489" t="str">
        <f t="shared" si="338"/>
        <v>2333201172介護予防訪問看護</v>
      </c>
      <c r="B21687" s="489">
        <v>2333201172</v>
      </c>
      <c r="C21687" s="489" t="s">
        <v>2103</v>
      </c>
      <c r="D21687" s="489" t="s">
        <v>18761</v>
      </c>
    </row>
    <row r="21688" spans="1:4">
      <c r="A21688" s="489" t="str">
        <f t="shared" si="338"/>
        <v>2333201172訪問リハビリテーション</v>
      </c>
      <c r="B21688" s="489">
        <v>2333201172</v>
      </c>
      <c r="C21688" s="489" t="s">
        <v>2104</v>
      </c>
      <c r="D21688" s="489" t="s">
        <v>18761</v>
      </c>
    </row>
    <row r="21689" spans="1:4">
      <c r="A21689" s="489" t="str">
        <f t="shared" si="338"/>
        <v>2333201172訪問看護</v>
      </c>
      <c r="B21689" s="489">
        <v>2333201172</v>
      </c>
      <c r="C21689" s="489" t="s">
        <v>2102</v>
      </c>
      <c r="D21689" s="489" t="s">
        <v>18761</v>
      </c>
    </row>
    <row r="21690" spans="1:4">
      <c r="A21690" s="489" t="str">
        <f t="shared" si="338"/>
        <v>2333201180介護予防訪問リハビリテーション</v>
      </c>
      <c r="B21690" s="489">
        <v>2333201180</v>
      </c>
      <c r="C21690" s="489" t="s">
        <v>2108</v>
      </c>
      <c r="D21690" s="489" t="s">
        <v>18762</v>
      </c>
    </row>
    <row r="21691" spans="1:4">
      <c r="A21691" s="489" t="str">
        <f t="shared" si="338"/>
        <v>2333201180介護予防訪問看護</v>
      </c>
      <c r="B21691" s="489">
        <v>2333201180</v>
      </c>
      <c r="C21691" s="489" t="s">
        <v>2103</v>
      </c>
      <c r="D21691" s="489" t="s">
        <v>18762</v>
      </c>
    </row>
    <row r="21692" spans="1:4">
      <c r="A21692" s="489" t="str">
        <f t="shared" si="338"/>
        <v>2333201180訪問リハビリテーション</v>
      </c>
      <c r="B21692" s="489">
        <v>2333201180</v>
      </c>
      <c r="C21692" s="489" t="s">
        <v>2104</v>
      </c>
      <c r="D21692" s="489" t="s">
        <v>18762</v>
      </c>
    </row>
    <row r="21693" spans="1:4">
      <c r="A21693" s="489" t="str">
        <f t="shared" si="338"/>
        <v>2333201180訪問看護</v>
      </c>
      <c r="B21693" s="489">
        <v>2333201180</v>
      </c>
      <c r="C21693" s="489" t="s">
        <v>2102</v>
      </c>
      <c r="D21693" s="489" t="s">
        <v>18762</v>
      </c>
    </row>
    <row r="21694" spans="1:4">
      <c r="A21694" s="489" t="str">
        <f t="shared" si="338"/>
        <v>2333201206介護予防訪問リハビリテーション</v>
      </c>
      <c r="B21694" s="489">
        <v>2333201206</v>
      </c>
      <c r="C21694" s="489" t="s">
        <v>2108</v>
      </c>
      <c r="D21694" s="489" t="s">
        <v>18763</v>
      </c>
    </row>
    <row r="21695" spans="1:4">
      <c r="A21695" s="489" t="str">
        <f t="shared" si="338"/>
        <v>2333201206介護予防訪問看護</v>
      </c>
      <c r="B21695" s="489">
        <v>2333201206</v>
      </c>
      <c r="C21695" s="489" t="s">
        <v>2103</v>
      </c>
      <c r="D21695" s="489" t="s">
        <v>18763</v>
      </c>
    </row>
    <row r="21696" spans="1:4">
      <c r="A21696" s="489" t="str">
        <f t="shared" si="338"/>
        <v>2333201206訪問リハビリテーション</v>
      </c>
      <c r="B21696" s="489">
        <v>2333201206</v>
      </c>
      <c r="C21696" s="489" t="s">
        <v>2104</v>
      </c>
      <c r="D21696" s="489" t="s">
        <v>18763</v>
      </c>
    </row>
    <row r="21697" spans="1:4">
      <c r="A21697" s="489" t="str">
        <f t="shared" si="338"/>
        <v>2333201206訪問看護</v>
      </c>
      <c r="B21697" s="489">
        <v>2333201206</v>
      </c>
      <c r="C21697" s="489" t="s">
        <v>2102</v>
      </c>
      <c r="D21697" s="489" t="s">
        <v>18763</v>
      </c>
    </row>
    <row r="21698" spans="1:4">
      <c r="A21698" s="489" t="str">
        <f t="shared" ref="A21698:A21761" si="339">B21698&amp;C21698</f>
        <v>2333201230介護予防訪問リハビリテーション</v>
      </c>
      <c r="B21698" s="489">
        <v>2333201230</v>
      </c>
      <c r="C21698" s="489" t="s">
        <v>2108</v>
      </c>
      <c r="D21698" s="489" t="s">
        <v>18764</v>
      </c>
    </row>
    <row r="21699" spans="1:4">
      <c r="A21699" s="489" t="str">
        <f t="shared" si="339"/>
        <v>2333201230介護予防訪問看護</v>
      </c>
      <c r="B21699" s="489">
        <v>2333201230</v>
      </c>
      <c r="C21699" s="489" t="s">
        <v>2103</v>
      </c>
      <c r="D21699" s="489" t="s">
        <v>18764</v>
      </c>
    </row>
    <row r="21700" spans="1:4">
      <c r="A21700" s="489" t="str">
        <f t="shared" si="339"/>
        <v>2333201230訪問リハビリテーション</v>
      </c>
      <c r="B21700" s="489">
        <v>2333201230</v>
      </c>
      <c r="C21700" s="489" t="s">
        <v>2104</v>
      </c>
      <c r="D21700" s="489" t="s">
        <v>18764</v>
      </c>
    </row>
    <row r="21701" spans="1:4">
      <c r="A21701" s="489" t="str">
        <f t="shared" si="339"/>
        <v>2333201230訪問看護</v>
      </c>
      <c r="B21701" s="489">
        <v>2333201230</v>
      </c>
      <c r="C21701" s="489" t="s">
        <v>2102</v>
      </c>
      <c r="D21701" s="489" t="s">
        <v>18764</v>
      </c>
    </row>
    <row r="21702" spans="1:4">
      <c r="A21702" s="489" t="str">
        <f t="shared" si="339"/>
        <v>2333201248介護予防訪問リハビリテーション</v>
      </c>
      <c r="B21702" s="489">
        <v>2333201248</v>
      </c>
      <c r="C21702" s="489" t="s">
        <v>2108</v>
      </c>
      <c r="D21702" s="489" t="s">
        <v>18765</v>
      </c>
    </row>
    <row r="21703" spans="1:4">
      <c r="A21703" s="489" t="str">
        <f t="shared" si="339"/>
        <v>2333201248介護予防訪問看護</v>
      </c>
      <c r="B21703" s="489">
        <v>2333201248</v>
      </c>
      <c r="C21703" s="489" t="s">
        <v>2103</v>
      </c>
      <c r="D21703" s="489" t="s">
        <v>18765</v>
      </c>
    </row>
    <row r="21704" spans="1:4">
      <c r="A21704" s="489" t="str">
        <f t="shared" si="339"/>
        <v>2333201248訪問リハビリテーション</v>
      </c>
      <c r="B21704" s="489">
        <v>2333201248</v>
      </c>
      <c r="C21704" s="489" t="s">
        <v>2104</v>
      </c>
      <c r="D21704" s="489" t="s">
        <v>18765</v>
      </c>
    </row>
    <row r="21705" spans="1:4">
      <c r="A21705" s="489" t="str">
        <f t="shared" si="339"/>
        <v>2333201248訪問看護</v>
      </c>
      <c r="B21705" s="489">
        <v>2333201248</v>
      </c>
      <c r="C21705" s="489" t="s">
        <v>2102</v>
      </c>
      <c r="D21705" s="489" t="s">
        <v>18765</v>
      </c>
    </row>
    <row r="21706" spans="1:4">
      <c r="A21706" s="489" t="str">
        <f t="shared" si="339"/>
        <v>2333201263介護予防訪問リハビリテーション</v>
      </c>
      <c r="B21706" s="489">
        <v>2333201263</v>
      </c>
      <c r="C21706" s="489" t="s">
        <v>2108</v>
      </c>
      <c r="D21706" s="489" t="s">
        <v>18766</v>
      </c>
    </row>
    <row r="21707" spans="1:4">
      <c r="A21707" s="489" t="str">
        <f t="shared" si="339"/>
        <v>2333201263介護予防訪問看護</v>
      </c>
      <c r="B21707" s="489">
        <v>2333201263</v>
      </c>
      <c r="C21707" s="489" t="s">
        <v>2103</v>
      </c>
      <c r="D21707" s="489" t="s">
        <v>18766</v>
      </c>
    </row>
    <row r="21708" spans="1:4">
      <c r="A21708" s="489" t="str">
        <f t="shared" si="339"/>
        <v>2333201263訪問リハビリテーション</v>
      </c>
      <c r="B21708" s="489">
        <v>2333201263</v>
      </c>
      <c r="C21708" s="489" t="s">
        <v>2104</v>
      </c>
      <c r="D21708" s="489" t="s">
        <v>18766</v>
      </c>
    </row>
    <row r="21709" spans="1:4">
      <c r="A21709" s="489" t="str">
        <f t="shared" si="339"/>
        <v>2333201263訪問看護</v>
      </c>
      <c r="B21709" s="489">
        <v>2333201263</v>
      </c>
      <c r="C21709" s="489" t="s">
        <v>2102</v>
      </c>
      <c r="D21709" s="489" t="s">
        <v>18766</v>
      </c>
    </row>
    <row r="21710" spans="1:4">
      <c r="A21710" s="489" t="str">
        <f t="shared" si="339"/>
        <v>2333201271介護予防訪問リハビリテーション</v>
      </c>
      <c r="B21710" s="489">
        <v>2333201271</v>
      </c>
      <c r="C21710" s="489" t="s">
        <v>2108</v>
      </c>
      <c r="D21710" s="489" t="s">
        <v>18767</v>
      </c>
    </row>
    <row r="21711" spans="1:4">
      <c r="A21711" s="489" t="str">
        <f t="shared" si="339"/>
        <v>2333201271介護予防訪問看護</v>
      </c>
      <c r="B21711" s="489">
        <v>2333201271</v>
      </c>
      <c r="C21711" s="489" t="s">
        <v>2103</v>
      </c>
      <c r="D21711" s="489" t="s">
        <v>18767</v>
      </c>
    </row>
    <row r="21712" spans="1:4">
      <c r="A21712" s="489" t="str">
        <f t="shared" si="339"/>
        <v>2333201271訪問リハビリテーション</v>
      </c>
      <c r="B21712" s="489">
        <v>2333201271</v>
      </c>
      <c r="C21712" s="489" t="s">
        <v>2104</v>
      </c>
      <c r="D21712" s="489" t="s">
        <v>18767</v>
      </c>
    </row>
    <row r="21713" spans="1:4">
      <c r="A21713" s="489" t="str">
        <f t="shared" si="339"/>
        <v>2333201271訪問看護</v>
      </c>
      <c r="B21713" s="489">
        <v>2333201271</v>
      </c>
      <c r="C21713" s="489" t="s">
        <v>2102</v>
      </c>
      <c r="D21713" s="489" t="s">
        <v>18767</v>
      </c>
    </row>
    <row r="21714" spans="1:4">
      <c r="A21714" s="489" t="str">
        <f t="shared" si="339"/>
        <v>2333201289介護予防訪問リハビリテーション</v>
      </c>
      <c r="B21714" s="489">
        <v>2333201289</v>
      </c>
      <c r="C21714" s="489" t="s">
        <v>2108</v>
      </c>
      <c r="D21714" s="489" t="s">
        <v>18768</v>
      </c>
    </row>
    <row r="21715" spans="1:4">
      <c r="A21715" s="489" t="str">
        <f t="shared" si="339"/>
        <v>2333201289介護予防訪問看護</v>
      </c>
      <c r="B21715" s="489">
        <v>2333201289</v>
      </c>
      <c r="C21715" s="489" t="s">
        <v>2103</v>
      </c>
      <c r="D21715" s="489" t="s">
        <v>18768</v>
      </c>
    </row>
    <row r="21716" spans="1:4">
      <c r="A21716" s="489" t="str">
        <f t="shared" si="339"/>
        <v>2333201289訪問リハビリテーション</v>
      </c>
      <c r="B21716" s="489">
        <v>2333201289</v>
      </c>
      <c r="C21716" s="489" t="s">
        <v>2104</v>
      </c>
      <c r="D21716" s="489" t="s">
        <v>18768</v>
      </c>
    </row>
    <row r="21717" spans="1:4">
      <c r="A21717" s="489" t="str">
        <f t="shared" si="339"/>
        <v>2333201289訪問看護</v>
      </c>
      <c r="B21717" s="489">
        <v>2333201289</v>
      </c>
      <c r="C21717" s="489" t="s">
        <v>2102</v>
      </c>
      <c r="D21717" s="489" t="s">
        <v>18768</v>
      </c>
    </row>
    <row r="21718" spans="1:4">
      <c r="A21718" s="489" t="str">
        <f t="shared" si="339"/>
        <v>2333204564介護予防訪問リハビリテーション</v>
      </c>
      <c r="B21718" s="489">
        <v>2333204564</v>
      </c>
      <c r="C21718" s="489" t="s">
        <v>2108</v>
      </c>
      <c r="D21718" s="489" t="s">
        <v>18769</v>
      </c>
    </row>
    <row r="21719" spans="1:4">
      <c r="A21719" s="489" t="str">
        <f t="shared" si="339"/>
        <v>2333204564介護予防訪問看護</v>
      </c>
      <c r="B21719" s="489">
        <v>2333204564</v>
      </c>
      <c r="C21719" s="489" t="s">
        <v>2103</v>
      </c>
      <c r="D21719" s="489" t="s">
        <v>18769</v>
      </c>
    </row>
    <row r="21720" spans="1:4">
      <c r="A21720" s="489" t="str">
        <f t="shared" si="339"/>
        <v>2333204564訪問リハビリテーション</v>
      </c>
      <c r="B21720" s="489">
        <v>2333204564</v>
      </c>
      <c r="C21720" s="489" t="s">
        <v>2104</v>
      </c>
      <c r="D21720" s="489" t="s">
        <v>18769</v>
      </c>
    </row>
    <row r="21721" spans="1:4">
      <c r="A21721" s="489" t="str">
        <f t="shared" si="339"/>
        <v>2333204564訪問看護</v>
      </c>
      <c r="B21721" s="489">
        <v>2333204564</v>
      </c>
      <c r="C21721" s="489" t="s">
        <v>2102</v>
      </c>
      <c r="D21721" s="489" t="s">
        <v>18769</v>
      </c>
    </row>
    <row r="21722" spans="1:4">
      <c r="A21722" s="489" t="str">
        <f t="shared" si="339"/>
        <v>2333204572介護予防訪問リハビリテーション</v>
      </c>
      <c r="B21722" s="489">
        <v>2333204572</v>
      </c>
      <c r="C21722" s="489" t="s">
        <v>2108</v>
      </c>
      <c r="D21722" s="489" t="s">
        <v>18770</v>
      </c>
    </row>
    <row r="21723" spans="1:4">
      <c r="A21723" s="489" t="str">
        <f t="shared" si="339"/>
        <v>2333204572介護予防訪問看護</v>
      </c>
      <c r="B21723" s="489">
        <v>2333204572</v>
      </c>
      <c r="C21723" s="489" t="s">
        <v>2103</v>
      </c>
      <c r="D21723" s="489" t="s">
        <v>18770</v>
      </c>
    </row>
    <row r="21724" spans="1:4">
      <c r="A21724" s="489" t="str">
        <f t="shared" si="339"/>
        <v>2333204572訪問リハビリテーション</v>
      </c>
      <c r="B21724" s="489">
        <v>2333204572</v>
      </c>
      <c r="C21724" s="489" t="s">
        <v>2104</v>
      </c>
      <c r="D21724" s="489" t="s">
        <v>18770</v>
      </c>
    </row>
    <row r="21725" spans="1:4">
      <c r="A21725" s="489" t="str">
        <f t="shared" si="339"/>
        <v>2333204572訪問看護</v>
      </c>
      <c r="B21725" s="489">
        <v>2333204572</v>
      </c>
      <c r="C21725" s="489" t="s">
        <v>2102</v>
      </c>
      <c r="D21725" s="489" t="s">
        <v>18770</v>
      </c>
    </row>
    <row r="21726" spans="1:4">
      <c r="A21726" s="489" t="str">
        <f t="shared" si="339"/>
        <v>2333204580介護予防訪問リハビリテーション</v>
      </c>
      <c r="B21726" s="489">
        <v>2333204580</v>
      </c>
      <c r="C21726" s="489" t="s">
        <v>2108</v>
      </c>
      <c r="D21726" s="489" t="s">
        <v>18771</v>
      </c>
    </row>
    <row r="21727" spans="1:4">
      <c r="A21727" s="489" t="str">
        <f t="shared" si="339"/>
        <v>2333204580介護予防訪問看護</v>
      </c>
      <c r="B21727" s="489">
        <v>2333204580</v>
      </c>
      <c r="C21727" s="489" t="s">
        <v>2103</v>
      </c>
      <c r="D21727" s="489" t="s">
        <v>18771</v>
      </c>
    </row>
    <row r="21728" spans="1:4">
      <c r="A21728" s="489" t="str">
        <f t="shared" si="339"/>
        <v>2333204580訪問リハビリテーション</v>
      </c>
      <c r="B21728" s="489">
        <v>2333204580</v>
      </c>
      <c r="C21728" s="489" t="s">
        <v>2104</v>
      </c>
      <c r="D21728" s="489" t="s">
        <v>18771</v>
      </c>
    </row>
    <row r="21729" spans="1:4">
      <c r="A21729" s="489" t="str">
        <f t="shared" si="339"/>
        <v>2333204580訪問看護</v>
      </c>
      <c r="B21729" s="489">
        <v>2333204580</v>
      </c>
      <c r="C21729" s="489" t="s">
        <v>2102</v>
      </c>
      <c r="D21729" s="489" t="s">
        <v>18771</v>
      </c>
    </row>
    <row r="21730" spans="1:4">
      <c r="A21730" s="489" t="str">
        <f t="shared" si="339"/>
        <v>2333204598介護予防訪問リハビリテーション</v>
      </c>
      <c r="B21730" s="489">
        <v>2333204598</v>
      </c>
      <c r="C21730" s="489" t="s">
        <v>2108</v>
      </c>
      <c r="D21730" s="489" t="s">
        <v>18772</v>
      </c>
    </row>
    <row r="21731" spans="1:4">
      <c r="A21731" s="489" t="str">
        <f t="shared" si="339"/>
        <v>2333204598介護予防訪問看護</v>
      </c>
      <c r="B21731" s="489">
        <v>2333204598</v>
      </c>
      <c r="C21731" s="489" t="s">
        <v>2103</v>
      </c>
      <c r="D21731" s="489" t="s">
        <v>18772</v>
      </c>
    </row>
    <row r="21732" spans="1:4">
      <c r="A21732" s="489" t="str">
        <f t="shared" si="339"/>
        <v>2333204598訪問リハビリテーション</v>
      </c>
      <c r="B21732" s="489">
        <v>2333204598</v>
      </c>
      <c r="C21732" s="489" t="s">
        <v>2104</v>
      </c>
      <c r="D21732" s="489" t="s">
        <v>18772</v>
      </c>
    </row>
    <row r="21733" spans="1:4">
      <c r="A21733" s="489" t="str">
        <f t="shared" si="339"/>
        <v>2333204598訪問看護</v>
      </c>
      <c r="B21733" s="489">
        <v>2333204598</v>
      </c>
      <c r="C21733" s="489" t="s">
        <v>2102</v>
      </c>
      <c r="D21733" s="489" t="s">
        <v>18772</v>
      </c>
    </row>
    <row r="21734" spans="1:4">
      <c r="A21734" s="489" t="str">
        <f t="shared" si="339"/>
        <v>2333204606介護予防訪問リハビリテーション</v>
      </c>
      <c r="B21734" s="489">
        <v>2333204606</v>
      </c>
      <c r="C21734" s="489" t="s">
        <v>2108</v>
      </c>
      <c r="D21734" s="489" t="s">
        <v>18155</v>
      </c>
    </row>
    <row r="21735" spans="1:4">
      <c r="A21735" s="489" t="str">
        <f t="shared" si="339"/>
        <v>2333204606介護予防訪問看護</v>
      </c>
      <c r="B21735" s="489">
        <v>2333204606</v>
      </c>
      <c r="C21735" s="489" t="s">
        <v>2103</v>
      </c>
      <c r="D21735" s="489" t="s">
        <v>18155</v>
      </c>
    </row>
    <row r="21736" spans="1:4">
      <c r="A21736" s="489" t="str">
        <f t="shared" si="339"/>
        <v>2333204606訪問リハビリテーション</v>
      </c>
      <c r="B21736" s="489">
        <v>2333204606</v>
      </c>
      <c r="C21736" s="489" t="s">
        <v>2104</v>
      </c>
      <c r="D21736" s="489" t="s">
        <v>18155</v>
      </c>
    </row>
    <row r="21737" spans="1:4">
      <c r="A21737" s="489" t="str">
        <f t="shared" si="339"/>
        <v>2333204606訪問看護</v>
      </c>
      <c r="B21737" s="489">
        <v>2333204606</v>
      </c>
      <c r="C21737" s="489" t="s">
        <v>2102</v>
      </c>
      <c r="D21737" s="489" t="s">
        <v>18155</v>
      </c>
    </row>
    <row r="21738" spans="1:4">
      <c r="A21738" s="489" t="str">
        <f t="shared" si="339"/>
        <v>2333204614介護予防訪問リハビリテーション</v>
      </c>
      <c r="B21738" s="489">
        <v>2333204614</v>
      </c>
      <c r="C21738" s="489" t="s">
        <v>2108</v>
      </c>
      <c r="D21738" s="489" t="s">
        <v>18773</v>
      </c>
    </row>
    <row r="21739" spans="1:4">
      <c r="A21739" s="489" t="str">
        <f t="shared" si="339"/>
        <v>2333204614介護予防訪問看護</v>
      </c>
      <c r="B21739" s="489">
        <v>2333204614</v>
      </c>
      <c r="C21739" s="489" t="s">
        <v>2103</v>
      </c>
      <c r="D21739" s="489" t="s">
        <v>18773</v>
      </c>
    </row>
    <row r="21740" spans="1:4">
      <c r="A21740" s="489" t="str">
        <f t="shared" si="339"/>
        <v>2333204614訪問リハビリテーション</v>
      </c>
      <c r="B21740" s="489">
        <v>2333204614</v>
      </c>
      <c r="C21740" s="489" t="s">
        <v>2104</v>
      </c>
      <c r="D21740" s="489" t="s">
        <v>18773</v>
      </c>
    </row>
    <row r="21741" spans="1:4">
      <c r="A21741" s="489" t="str">
        <f t="shared" si="339"/>
        <v>2333204614訪問看護</v>
      </c>
      <c r="B21741" s="489">
        <v>2333204614</v>
      </c>
      <c r="C21741" s="489" t="s">
        <v>2102</v>
      </c>
      <c r="D21741" s="489" t="s">
        <v>18773</v>
      </c>
    </row>
    <row r="21742" spans="1:4">
      <c r="A21742" s="489" t="str">
        <f t="shared" si="339"/>
        <v>2333204622介護予防訪問リハビリテーション</v>
      </c>
      <c r="B21742" s="489">
        <v>2333204622</v>
      </c>
      <c r="C21742" s="489" t="s">
        <v>2108</v>
      </c>
      <c r="D21742" s="489" t="s">
        <v>18774</v>
      </c>
    </row>
    <row r="21743" spans="1:4">
      <c r="A21743" s="489" t="str">
        <f t="shared" si="339"/>
        <v>2333204622介護予防訪問看護</v>
      </c>
      <c r="B21743" s="489">
        <v>2333204622</v>
      </c>
      <c r="C21743" s="489" t="s">
        <v>2103</v>
      </c>
      <c r="D21743" s="489" t="s">
        <v>18774</v>
      </c>
    </row>
    <row r="21744" spans="1:4">
      <c r="A21744" s="489" t="str">
        <f t="shared" si="339"/>
        <v>2333204622訪問リハビリテーション</v>
      </c>
      <c r="B21744" s="489">
        <v>2333204622</v>
      </c>
      <c r="C21744" s="489" t="s">
        <v>2104</v>
      </c>
      <c r="D21744" s="489" t="s">
        <v>18774</v>
      </c>
    </row>
    <row r="21745" spans="1:4">
      <c r="A21745" s="489" t="str">
        <f t="shared" si="339"/>
        <v>2333204622訪問看護</v>
      </c>
      <c r="B21745" s="489">
        <v>2333204622</v>
      </c>
      <c r="C21745" s="489" t="s">
        <v>2102</v>
      </c>
      <c r="D21745" s="489" t="s">
        <v>18774</v>
      </c>
    </row>
    <row r="21746" spans="1:4">
      <c r="A21746" s="489" t="str">
        <f t="shared" si="339"/>
        <v>2333204630介護予防訪問リハビリテーション</v>
      </c>
      <c r="B21746" s="489">
        <v>2333204630</v>
      </c>
      <c r="C21746" s="489" t="s">
        <v>2108</v>
      </c>
      <c r="D21746" s="489" t="s">
        <v>18775</v>
      </c>
    </row>
    <row r="21747" spans="1:4">
      <c r="A21747" s="489" t="str">
        <f t="shared" si="339"/>
        <v>2333204630介護予防訪問看護</v>
      </c>
      <c r="B21747" s="489">
        <v>2333204630</v>
      </c>
      <c r="C21747" s="489" t="s">
        <v>2103</v>
      </c>
      <c r="D21747" s="489" t="s">
        <v>18775</v>
      </c>
    </row>
    <row r="21748" spans="1:4">
      <c r="A21748" s="489" t="str">
        <f t="shared" si="339"/>
        <v>2333204630訪問リハビリテーション</v>
      </c>
      <c r="B21748" s="489">
        <v>2333204630</v>
      </c>
      <c r="C21748" s="489" t="s">
        <v>2104</v>
      </c>
      <c r="D21748" s="489" t="s">
        <v>18775</v>
      </c>
    </row>
    <row r="21749" spans="1:4">
      <c r="A21749" s="489" t="str">
        <f t="shared" si="339"/>
        <v>2333204630訪問看護</v>
      </c>
      <c r="B21749" s="489">
        <v>2333204630</v>
      </c>
      <c r="C21749" s="489" t="s">
        <v>2102</v>
      </c>
      <c r="D21749" s="489" t="s">
        <v>18775</v>
      </c>
    </row>
    <row r="21750" spans="1:4">
      <c r="A21750" s="489" t="str">
        <f t="shared" si="339"/>
        <v>2333204648介護予防訪問リハビリテーション</v>
      </c>
      <c r="B21750" s="489">
        <v>2333204648</v>
      </c>
      <c r="C21750" s="489" t="s">
        <v>2108</v>
      </c>
      <c r="D21750" s="489" t="s">
        <v>18776</v>
      </c>
    </row>
    <row r="21751" spans="1:4">
      <c r="A21751" s="489" t="str">
        <f t="shared" si="339"/>
        <v>2333204648介護予防訪問看護</v>
      </c>
      <c r="B21751" s="489">
        <v>2333204648</v>
      </c>
      <c r="C21751" s="489" t="s">
        <v>2103</v>
      </c>
      <c r="D21751" s="489" t="s">
        <v>18776</v>
      </c>
    </row>
    <row r="21752" spans="1:4">
      <c r="A21752" s="489" t="str">
        <f t="shared" si="339"/>
        <v>2333204648訪問リハビリテーション</v>
      </c>
      <c r="B21752" s="489">
        <v>2333204648</v>
      </c>
      <c r="C21752" s="489" t="s">
        <v>2104</v>
      </c>
      <c r="D21752" s="489" t="s">
        <v>18776</v>
      </c>
    </row>
    <row r="21753" spans="1:4">
      <c r="A21753" s="489" t="str">
        <f t="shared" si="339"/>
        <v>2333204648訪問看護</v>
      </c>
      <c r="B21753" s="489">
        <v>2333204648</v>
      </c>
      <c r="C21753" s="489" t="s">
        <v>2102</v>
      </c>
      <c r="D21753" s="489" t="s">
        <v>18776</v>
      </c>
    </row>
    <row r="21754" spans="1:4">
      <c r="A21754" s="489" t="str">
        <f t="shared" si="339"/>
        <v>2333204655介護予防訪問リハビリテーション</v>
      </c>
      <c r="B21754" s="489">
        <v>2333204655</v>
      </c>
      <c r="C21754" s="489" t="s">
        <v>2108</v>
      </c>
      <c r="D21754" s="489" t="s">
        <v>18151</v>
      </c>
    </row>
    <row r="21755" spans="1:4">
      <c r="A21755" s="489" t="str">
        <f t="shared" si="339"/>
        <v>2333204655介護予防訪問看護</v>
      </c>
      <c r="B21755" s="489">
        <v>2333204655</v>
      </c>
      <c r="C21755" s="489" t="s">
        <v>2103</v>
      </c>
      <c r="D21755" s="489" t="s">
        <v>18151</v>
      </c>
    </row>
    <row r="21756" spans="1:4">
      <c r="A21756" s="489" t="str">
        <f t="shared" si="339"/>
        <v>2333204655訪問リハビリテーション</v>
      </c>
      <c r="B21756" s="489">
        <v>2333204655</v>
      </c>
      <c r="C21756" s="489" t="s">
        <v>2104</v>
      </c>
      <c r="D21756" s="489" t="s">
        <v>18151</v>
      </c>
    </row>
    <row r="21757" spans="1:4">
      <c r="A21757" s="489" t="str">
        <f t="shared" si="339"/>
        <v>2333204655訪問看護</v>
      </c>
      <c r="B21757" s="489">
        <v>2333204655</v>
      </c>
      <c r="C21757" s="489" t="s">
        <v>2102</v>
      </c>
      <c r="D21757" s="489" t="s">
        <v>18151</v>
      </c>
    </row>
    <row r="21758" spans="1:4">
      <c r="A21758" s="489" t="str">
        <f t="shared" si="339"/>
        <v>2333204663介護予防訪問リハビリテーション</v>
      </c>
      <c r="B21758" s="489">
        <v>2333204663</v>
      </c>
      <c r="C21758" s="489" t="s">
        <v>2108</v>
      </c>
      <c r="D21758" s="489" t="s">
        <v>18777</v>
      </c>
    </row>
    <row r="21759" spans="1:4">
      <c r="A21759" s="489" t="str">
        <f t="shared" si="339"/>
        <v>2333204663介護予防訪問看護</v>
      </c>
      <c r="B21759" s="489">
        <v>2333204663</v>
      </c>
      <c r="C21759" s="489" t="s">
        <v>2103</v>
      </c>
      <c r="D21759" s="489" t="s">
        <v>18777</v>
      </c>
    </row>
    <row r="21760" spans="1:4">
      <c r="A21760" s="489" t="str">
        <f t="shared" si="339"/>
        <v>2333204663訪問リハビリテーション</v>
      </c>
      <c r="B21760" s="489">
        <v>2333204663</v>
      </c>
      <c r="C21760" s="489" t="s">
        <v>2104</v>
      </c>
      <c r="D21760" s="489" t="s">
        <v>18777</v>
      </c>
    </row>
    <row r="21761" spans="1:4">
      <c r="A21761" s="489" t="str">
        <f t="shared" si="339"/>
        <v>2333204663訪問看護</v>
      </c>
      <c r="B21761" s="489">
        <v>2333204663</v>
      </c>
      <c r="C21761" s="489" t="s">
        <v>2102</v>
      </c>
      <c r="D21761" s="489" t="s">
        <v>18777</v>
      </c>
    </row>
    <row r="21762" spans="1:4">
      <c r="A21762" s="489" t="str">
        <f t="shared" ref="A21762:A21825" si="340">B21762&amp;C21762</f>
        <v>2333204671介護予防訪問リハビリテーション</v>
      </c>
      <c r="B21762" s="489">
        <v>2333204671</v>
      </c>
      <c r="C21762" s="489" t="s">
        <v>2108</v>
      </c>
      <c r="D21762" s="489" t="s">
        <v>18778</v>
      </c>
    </row>
    <row r="21763" spans="1:4">
      <c r="A21763" s="489" t="str">
        <f t="shared" si="340"/>
        <v>2333204671介護予防訪問看護</v>
      </c>
      <c r="B21763" s="489">
        <v>2333204671</v>
      </c>
      <c r="C21763" s="489" t="s">
        <v>2103</v>
      </c>
      <c r="D21763" s="489" t="s">
        <v>18778</v>
      </c>
    </row>
    <row r="21764" spans="1:4">
      <c r="A21764" s="489" t="str">
        <f t="shared" si="340"/>
        <v>2333204671訪問リハビリテーション</v>
      </c>
      <c r="B21764" s="489">
        <v>2333204671</v>
      </c>
      <c r="C21764" s="489" t="s">
        <v>2104</v>
      </c>
      <c r="D21764" s="489" t="s">
        <v>18778</v>
      </c>
    </row>
    <row r="21765" spans="1:4">
      <c r="A21765" s="489" t="str">
        <f t="shared" si="340"/>
        <v>2333204671訪問看護</v>
      </c>
      <c r="B21765" s="489">
        <v>2333204671</v>
      </c>
      <c r="C21765" s="489" t="s">
        <v>2102</v>
      </c>
      <c r="D21765" s="489" t="s">
        <v>18778</v>
      </c>
    </row>
    <row r="21766" spans="1:4">
      <c r="A21766" s="489" t="str">
        <f t="shared" si="340"/>
        <v>2333204697介護予防訪問リハビリテーション</v>
      </c>
      <c r="B21766" s="489">
        <v>2333204697</v>
      </c>
      <c r="C21766" s="489" t="s">
        <v>2108</v>
      </c>
      <c r="D21766" s="489" t="s">
        <v>18779</v>
      </c>
    </row>
    <row r="21767" spans="1:4">
      <c r="A21767" s="489" t="str">
        <f t="shared" si="340"/>
        <v>2333204697介護予防訪問看護</v>
      </c>
      <c r="B21767" s="489">
        <v>2333204697</v>
      </c>
      <c r="C21767" s="489" t="s">
        <v>2103</v>
      </c>
      <c r="D21767" s="489" t="s">
        <v>18779</v>
      </c>
    </row>
    <row r="21768" spans="1:4">
      <c r="A21768" s="489" t="str">
        <f t="shared" si="340"/>
        <v>2333204697訪問リハビリテーション</v>
      </c>
      <c r="B21768" s="489">
        <v>2333204697</v>
      </c>
      <c r="C21768" s="489" t="s">
        <v>2104</v>
      </c>
      <c r="D21768" s="489" t="s">
        <v>18779</v>
      </c>
    </row>
    <row r="21769" spans="1:4">
      <c r="A21769" s="489" t="str">
        <f t="shared" si="340"/>
        <v>2333204697訪問看護</v>
      </c>
      <c r="B21769" s="489">
        <v>2333204697</v>
      </c>
      <c r="C21769" s="489" t="s">
        <v>2102</v>
      </c>
      <c r="D21769" s="489" t="s">
        <v>18779</v>
      </c>
    </row>
    <row r="21770" spans="1:4">
      <c r="A21770" s="489" t="str">
        <f t="shared" si="340"/>
        <v>2333211080介護予防訪問リハビリテーション</v>
      </c>
      <c r="B21770" s="489">
        <v>2333211080</v>
      </c>
      <c r="C21770" s="489" t="s">
        <v>2108</v>
      </c>
      <c r="D21770" s="489" t="s">
        <v>18780</v>
      </c>
    </row>
    <row r="21771" spans="1:4">
      <c r="A21771" s="489" t="str">
        <f t="shared" si="340"/>
        <v>2333211080介護予防訪問看護</v>
      </c>
      <c r="B21771" s="489">
        <v>2333211080</v>
      </c>
      <c r="C21771" s="489" t="s">
        <v>2103</v>
      </c>
      <c r="D21771" s="489" t="s">
        <v>18780</v>
      </c>
    </row>
    <row r="21772" spans="1:4">
      <c r="A21772" s="489" t="str">
        <f t="shared" si="340"/>
        <v>2333211080訪問リハビリテーション</v>
      </c>
      <c r="B21772" s="489">
        <v>2333211080</v>
      </c>
      <c r="C21772" s="489" t="s">
        <v>2104</v>
      </c>
      <c r="D21772" s="489" t="s">
        <v>18780</v>
      </c>
    </row>
    <row r="21773" spans="1:4">
      <c r="A21773" s="489" t="str">
        <f t="shared" si="340"/>
        <v>2333211080訪問看護</v>
      </c>
      <c r="B21773" s="489">
        <v>2333211080</v>
      </c>
      <c r="C21773" s="489" t="s">
        <v>2102</v>
      </c>
      <c r="D21773" s="489" t="s">
        <v>18780</v>
      </c>
    </row>
    <row r="21774" spans="1:4">
      <c r="A21774" s="489" t="str">
        <f t="shared" si="340"/>
        <v>2333300412介護予防訪問リハビリテーション</v>
      </c>
      <c r="B21774" s="489">
        <v>2333300412</v>
      </c>
      <c r="C21774" s="489" t="s">
        <v>2108</v>
      </c>
      <c r="D21774" s="489" t="s">
        <v>18781</v>
      </c>
    </row>
    <row r="21775" spans="1:4">
      <c r="A21775" s="489" t="str">
        <f t="shared" si="340"/>
        <v>2333300412介護予防訪問看護</v>
      </c>
      <c r="B21775" s="489">
        <v>2333300412</v>
      </c>
      <c r="C21775" s="489" t="s">
        <v>2103</v>
      </c>
      <c r="D21775" s="489" t="s">
        <v>18781</v>
      </c>
    </row>
    <row r="21776" spans="1:4">
      <c r="A21776" s="489" t="str">
        <f t="shared" si="340"/>
        <v>2333300412訪問リハビリテーション</v>
      </c>
      <c r="B21776" s="489">
        <v>2333300412</v>
      </c>
      <c r="C21776" s="489" t="s">
        <v>2104</v>
      </c>
      <c r="D21776" s="489" t="s">
        <v>18781</v>
      </c>
    </row>
    <row r="21777" spans="1:4">
      <c r="A21777" s="489" t="str">
        <f t="shared" si="340"/>
        <v>2333300412訪問看護</v>
      </c>
      <c r="B21777" s="489">
        <v>2333300412</v>
      </c>
      <c r="C21777" s="489" t="s">
        <v>2102</v>
      </c>
      <c r="D21777" s="489" t="s">
        <v>18781</v>
      </c>
    </row>
    <row r="21778" spans="1:4">
      <c r="A21778" s="489" t="str">
        <f t="shared" si="340"/>
        <v>2333300792介護予防訪問リハビリテーション</v>
      </c>
      <c r="B21778" s="489">
        <v>2333300792</v>
      </c>
      <c r="C21778" s="489" t="s">
        <v>2108</v>
      </c>
      <c r="D21778" s="489" t="s">
        <v>18782</v>
      </c>
    </row>
    <row r="21779" spans="1:4">
      <c r="A21779" s="489" t="str">
        <f t="shared" si="340"/>
        <v>2333300792介護予防訪問看護</v>
      </c>
      <c r="B21779" s="489">
        <v>2333300792</v>
      </c>
      <c r="C21779" s="489" t="s">
        <v>2103</v>
      </c>
      <c r="D21779" s="489" t="s">
        <v>18782</v>
      </c>
    </row>
    <row r="21780" spans="1:4">
      <c r="A21780" s="489" t="str">
        <f t="shared" si="340"/>
        <v>2333300792訪問リハビリテーション</v>
      </c>
      <c r="B21780" s="489">
        <v>2333300792</v>
      </c>
      <c r="C21780" s="489" t="s">
        <v>2104</v>
      </c>
      <c r="D21780" s="489" t="s">
        <v>18782</v>
      </c>
    </row>
    <row r="21781" spans="1:4">
      <c r="A21781" s="489" t="str">
        <f t="shared" si="340"/>
        <v>2333300792訪問看護</v>
      </c>
      <c r="B21781" s="489">
        <v>2333300792</v>
      </c>
      <c r="C21781" s="489" t="s">
        <v>2102</v>
      </c>
      <c r="D21781" s="489" t="s">
        <v>18782</v>
      </c>
    </row>
    <row r="21782" spans="1:4">
      <c r="A21782" s="489" t="str">
        <f t="shared" si="340"/>
        <v>2333300800介護予防訪問リハビリテーション</v>
      </c>
      <c r="B21782" s="489">
        <v>2333300800</v>
      </c>
      <c r="C21782" s="489" t="s">
        <v>2108</v>
      </c>
      <c r="D21782" s="489" t="s">
        <v>18783</v>
      </c>
    </row>
    <row r="21783" spans="1:4">
      <c r="A21783" s="489" t="str">
        <f t="shared" si="340"/>
        <v>2333300800介護予防訪問看護</v>
      </c>
      <c r="B21783" s="489">
        <v>2333300800</v>
      </c>
      <c r="C21783" s="489" t="s">
        <v>2103</v>
      </c>
      <c r="D21783" s="489" t="s">
        <v>18783</v>
      </c>
    </row>
    <row r="21784" spans="1:4">
      <c r="A21784" s="489" t="str">
        <f t="shared" si="340"/>
        <v>2333300800訪問リハビリテーション</v>
      </c>
      <c r="B21784" s="489">
        <v>2333300800</v>
      </c>
      <c r="C21784" s="489" t="s">
        <v>2104</v>
      </c>
      <c r="D21784" s="489" t="s">
        <v>18783</v>
      </c>
    </row>
    <row r="21785" spans="1:4">
      <c r="A21785" s="489" t="str">
        <f t="shared" si="340"/>
        <v>2333300800訪問看護</v>
      </c>
      <c r="B21785" s="489">
        <v>2333300800</v>
      </c>
      <c r="C21785" s="489" t="s">
        <v>2102</v>
      </c>
      <c r="D21785" s="489" t="s">
        <v>18783</v>
      </c>
    </row>
    <row r="21786" spans="1:4">
      <c r="A21786" s="489" t="str">
        <f t="shared" si="340"/>
        <v>2333300842介護予防訪問リハビリテーション</v>
      </c>
      <c r="B21786" s="489">
        <v>2333300842</v>
      </c>
      <c r="C21786" s="489" t="s">
        <v>2108</v>
      </c>
      <c r="D21786" s="489" t="s">
        <v>18268</v>
      </c>
    </row>
    <row r="21787" spans="1:4">
      <c r="A21787" s="489" t="str">
        <f t="shared" si="340"/>
        <v>2333300842介護予防訪問看護</v>
      </c>
      <c r="B21787" s="489">
        <v>2333300842</v>
      </c>
      <c r="C21787" s="489" t="s">
        <v>2103</v>
      </c>
      <c r="D21787" s="489" t="s">
        <v>18268</v>
      </c>
    </row>
    <row r="21788" spans="1:4">
      <c r="A21788" s="489" t="str">
        <f t="shared" si="340"/>
        <v>2333300842訪問リハビリテーション</v>
      </c>
      <c r="B21788" s="489">
        <v>2333300842</v>
      </c>
      <c r="C21788" s="489" t="s">
        <v>2104</v>
      </c>
      <c r="D21788" s="489" t="s">
        <v>18268</v>
      </c>
    </row>
    <row r="21789" spans="1:4">
      <c r="A21789" s="489" t="str">
        <f t="shared" si="340"/>
        <v>2333300842訪問看護</v>
      </c>
      <c r="B21789" s="489">
        <v>2333300842</v>
      </c>
      <c r="C21789" s="489" t="s">
        <v>2102</v>
      </c>
      <c r="D21789" s="489" t="s">
        <v>18268</v>
      </c>
    </row>
    <row r="21790" spans="1:4">
      <c r="A21790" s="489" t="str">
        <f t="shared" si="340"/>
        <v>2333300859介護予防訪問リハビリテーション</v>
      </c>
      <c r="B21790" s="489">
        <v>2333300859</v>
      </c>
      <c r="C21790" s="489" t="s">
        <v>2108</v>
      </c>
      <c r="D21790" s="489" t="s">
        <v>18784</v>
      </c>
    </row>
    <row r="21791" spans="1:4">
      <c r="A21791" s="489" t="str">
        <f t="shared" si="340"/>
        <v>2333300859介護予防訪問看護</v>
      </c>
      <c r="B21791" s="489">
        <v>2333300859</v>
      </c>
      <c r="C21791" s="489" t="s">
        <v>2103</v>
      </c>
      <c r="D21791" s="489" t="s">
        <v>18784</v>
      </c>
    </row>
    <row r="21792" spans="1:4">
      <c r="A21792" s="489" t="str">
        <f t="shared" si="340"/>
        <v>2333300859訪問リハビリテーション</v>
      </c>
      <c r="B21792" s="489">
        <v>2333300859</v>
      </c>
      <c r="C21792" s="489" t="s">
        <v>2104</v>
      </c>
      <c r="D21792" s="489" t="s">
        <v>18784</v>
      </c>
    </row>
    <row r="21793" spans="1:4">
      <c r="A21793" s="489" t="str">
        <f t="shared" si="340"/>
        <v>2333300859訪問看護</v>
      </c>
      <c r="B21793" s="489">
        <v>2333300859</v>
      </c>
      <c r="C21793" s="489" t="s">
        <v>2102</v>
      </c>
      <c r="D21793" s="489" t="s">
        <v>18784</v>
      </c>
    </row>
    <row r="21794" spans="1:4">
      <c r="A21794" s="489" t="str">
        <f t="shared" si="340"/>
        <v>2333300891介護予防訪問リハビリテーション</v>
      </c>
      <c r="B21794" s="489">
        <v>2333300891</v>
      </c>
      <c r="C21794" s="489" t="s">
        <v>2108</v>
      </c>
      <c r="D21794" s="489" t="s">
        <v>18785</v>
      </c>
    </row>
    <row r="21795" spans="1:4">
      <c r="A21795" s="489" t="str">
        <f t="shared" si="340"/>
        <v>2333300891介護予防訪問看護</v>
      </c>
      <c r="B21795" s="489">
        <v>2333300891</v>
      </c>
      <c r="C21795" s="489" t="s">
        <v>2103</v>
      </c>
      <c r="D21795" s="489" t="s">
        <v>18785</v>
      </c>
    </row>
    <row r="21796" spans="1:4">
      <c r="A21796" s="489" t="str">
        <f t="shared" si="340"/>
        <v>2333300891訪問リハビリテーション</v>
      </c>
      <c r="B21796" s="489">
        <v>2333300891</v>
      </c>
      <c r="C21796" s="489" t="s">
        <v>2104</v>
      </c>
      <c r="D21796" s="489" t="s">
        <v>18785</v>
      </c>
    </row>
    <row r="21797" spans="1:4">
      <c r="A21797" s="489" t="str">
        <f t="shared" si="340"/>
        <v>2333300891訪問看護</v>
      </c>
      <c r="B21797" s="489">
        <v>2333300891</v>
      </c>
      <c r="C21797" s="489" t="s">
        <v>2102</v>
      </c>
      <c r="D21797" s="489" t="s">
        <v>18785</v>
      </c>
    </row>
    <row r="21798" spans="1:4">
      <c r="A21798" s="489" t="str">
        <f t="shared" si="340"/>
        <v>2333300917介護予防訪問リハビリテーション</v>
      </c>
      <c r="B21798" s="489">
        <v>2333300917</v>
      </c>
      <c r="C21798" s="489" t="s">
        <v>2108</v>
      </c>
      <c r="D21798" s="489" t="s">
        <v>18786</v>
      </c>
    </row>
    <row r="21799" spans="1:4">
      <c r="A21799" s="489" t="str">
        <f t="shared" si="340"/>
        <v>2333300917介護予防訪問看護</v>
      </c>
      <c r="B21799" s="489">
        <v>2333300917</v>
      </c>
      <c r="C21799" s="489" t="s">
        <v>2103</v>
      </c>
      <c r="D21799" s="489" t="s">
        <v>18786</v>
      </c>
    </row>
    <row r="21800" spans="1:4">
      <c r="A21800" s="489" t="str">
        <f t="shared" si="340"/>
        <v>2333300917訪問リハビリテーション</v>
      </c>
      <c r="B21800" s="489">
        <v>2333300917</v>
      </c>
      <c r="C21800" s="489" t="s">
        <v>2104</v>
      </c>
      <c r="D21800" s="489" t="s">
        <v>18786</v>
      </c>
    </row>
    <row r="21801" spans="1:4">
      <c r="A21801" s="489" t="str">
        <f t="shared" si="340"/>
        <v>2333300917訪問看護</v>
      </c>
      <c r="B21801" s="489">
        <v>2333300917</v>
      </c>
      <c r="C21801" s="489" t="s">
        <v>2102</v>
      </c>
      <c r="D21801" s="489" t="s">
        <v>18786</v>
      </c>
    </row>
    <row r="21802" spans="1:4">
      <c r="A21802" s="489" t="str">
        <f t="shared" si="340"/>
        <v>2333300933介護予防訪問リハビリテーション</v>
      </c>
      <c r="B21802" s="489">
        <v>2333300933</v>
      </c>
      <c r="C21802" s="489" t="s">
        <v>2108</v>
      </c>
      <c r="D21802" s="489" t="s">
        <v>18153</v>
      </c>
    </row>
    <row r="21803" spans="1:4">
      <c r="A21803" s="489" t="str">
        <f t="shared" si="340"/>
        <v>2333300933介護予防訪問看護</v>
      </c>
      <c r="B21803" s="489">
        <v>2333300933</v>
      </c>
      <c r="C21803" s="489" t="s">
        <v>2103</v>
      </c>
      <c r="D21803" s="489" t="s">
        <v>18153</v>
      </c>
    </row>
    <row r="21804" spans="1:4">
      <c r="A21804" s="489" t="str">
        <f t="shared" si="340"/>
        <v>2333300933訪問リハビリテーション</v>
      </c>
      <c r="B21804" s="489">
        <v>2333300933</v>
      </c>
      <c r="C21804" s="489" t="s">
        <v>2104</v>
      </c>
      <c r="D21804" s="489" t="s">
        <v>18153</v>
      </c>
    </row>
    <row r="21805" spans="1:4">
      <c r="A21805" s="489" t="str">
        <f t="shared" si="340"/>
        <v>2333300933訪問看護</v>
      </c>
      <c r="B21805" s="489">
        <v>2333300933</v>
      </c>
      <c r="C21805" s="489" t="s">
        <v>2102</v>
      </c>
      <c r="D21805" s="489" t="s">
        <v>18153</v>
      </c>
    </row>
    <row r="21806" spans="1:4">
      <c r="A21806" s="489" t="str">
        <f t="shared" si="340"/>
        <v>2333300941介護予防訪問リハビリテーション</v>
      </c>
      <c r="B21806" s="489">
        <v>2333300941</v>
      </c>
      <c r="C21806" s="489" t="s">
        <v>2108</v>
      </c>
      <c r="D21806" s="489" t="s">
        <v>18787</v>
      </c>
    </row>
    <row r="21807" spans="1:4">
      <c r="A21807" s="489" t="str">
        <f t="shared" si="340"/>
        <v>2333300941介護予防訪問看護</v>
      </c>
      <c r="B21807" s="489">
        <v>2333300941</v>
      </c>
      <c r="C21807" s="489" t="s">
        <v>2103</v>
      </c>
      <c r="D21807" s="489" t="s">
        <v>18787</v>
      </c>
    </row>
    <row r="21808" spans="1:4">
      <c r="A21808" s="489" t="str">
        <f t="shared" si="340"/>
        <v>2333300941訪問リハビリテーション</v>
      </c>
      <c r="B21808" s="489">
        <v>2333300941</v>
      </c>
      <c r="C21808" s="489" t="s">
        <v>2104</v>
      </c>
      <c r="D21808" s="489" t="s">
        <v>18787</v>
      </c>
    </row>
    <row r="21809" spans="1:4">
      <c r="A21809" s="489" t="str">
        <f t="shared" si="340"/>
        <v>2333300941訪問看護</v>
      </c>
      <c r="B21809" s="489">
        <v>2333300941</v>
      </c>
      <c r="C21809" s="489" t="s">
        <v>2102</v>
      </c>
      <c r="D21809" s="489" t="s">
        <v>18787</v>
      </c>
    </row>
    <row r="21810" spans="1:4">
      <c r="A21810" s="489" t="str">
        <f t="shared" si="340"/>
        <v>2333300958介護予防訪問リハビリテーション</v>
      </c>
      <c r="B21810" s="489">
        <v>2333300958</v>
      </c>
      <c r="C21810" s="489" t="s">
        <v>2108</v>
      </c>
      <c r="D21810" s="489" t="s">
        <v>18788</v>
      </c>
    </row>
    <row r="21811" spans="1:4">
      <c r="A21811" s="489" t="str">
        <f t="shared" si="340"/>
        <v>2333300958介護予防訪問看護</v>
      </c>
      <c r="B21811" s="489">
        <v>2333300958</v>
      </c>
      <c r="C21811" s="489" t="s">
        <v>2103</v>
      </c>
      <c r="D21811" s="489" t="s">
        <v>18788</v>
      </c>
    </row>
    <row r="21812" spans="1:4">
      <c r="A21812" s="489" t="str">
        <f t="shared" si="340"/>
        <v>2333300958訪問リハビリテーション</v>
      </c>
      <c r="B21812" s="489">
        <v>2333300958</v>
      </c>
      <c r="C21812" s="489" t="s">
        <v>2104</v>
      </c>
      <c r="D21812" s="489" t="s">
        <v>18788</v>
      </c>
    </row>
    <row r="21813" spans="1:4">
      <c r="A21813" s="489" t="str">
        <f t="shared" si="340"/>
        <v>2333300958訪問看護</v>
      </c>
      <c r="B21813" s="489">
        <v>2333300958</v>
      </c>
      <c r="C21813" s="489" t="s">
        <v>2102</v>
      </c>
      <c r="D21813" s="489" t="s">
        <v>18788</v>
      </c>
    </row>
    <row r="21814" spans="1:4">
      <c r="A21814" s="489" t="str">
        <f t="shared" si="340"/>
        <v>2333300966介護予防訪問リハビリテーション</v>
      </c>
      <c r="B21814" s="489">
        <v>2333300966</v>
      </c>
      <c r="C21814" s="489" t="s">
        <v>2108</v>
      </c>
      <c r="D21814" s="489" t="s">
        <v>18789</v>
      </c>
    </row>
    <row r="21815" spans="1:4">
      <c r="A21815" s="489" t="str">
        <f t="shared" si="340"/>
        <v>2333300966介護予防訪問看護</v>
      </c>
      <c r="B21815" s="489">
        <v>2333300966</v>
      </c>
      <c r="C21815" s="489" t="s">
        <v>2103</v>
      </c>
      <c r="D21815" s="489" t="s">
        <v>18789</v>
      </c>
    </row>
    <row r="21816" spans="1:4">
      <c r="A21816" s="489" t="str">
        <f t="shared" si="340"/>
        <v>2333300966訪問リハビリテーション</v>
      </c>
      <c r="B21816" s="489">
        <v>2333300966</v>
      </c>
      <c r="C21816" s="489" t="s">
        <v>2104</v>
      </c>
      <c r="D21816" s="489" t="s">
        <v>18789</v>
      </c>
    </row>
    <row r="21817" spans="1:4">
      <c r="A21817" s="489" t="str">
        <f t="shared" si="340"/>
        <v>2333300966訪問看護</v>
      </c>
      <c r="B21817" s="489">
        <v>2333300966</v>
      </c>
      <c r="C21817" s="489" t="s">
        <v>2102</v>
      </c>
      <c r="D21817" s="489" t="s">
        <v>18789</v>
      </c>
    </row>
    <row r="21818" spans="1:4">
      <c r="A21818" s="489" t="str">
        <f t="shared" si="340"/>
        <v>2333300974介護予防訪問リハビリテーション</v>
      </c>
      <c r="B21818" s="489">
        <v>2333300974</v>
      </c>
      <c r="C21818" s="489" t="s">
        <v>2108</v>
      </c>
      <c r="D21818" s="489" t="s">
        <v>18790</v>
      </c>
    </row>
    <row r="21819" spans="1:4">
      <c r="A21819" s="489" t="str">
        <f t="shared" si="340"/>
        <v>2333300974介護予防訪問看護</v>
      </c>
      <c r="B21819" s="489">
        <v>2333300974</v>
      </c>
      <c r="C21819" s="489" t="s">
        <v>2103</v>
      </c>
      <c r="D21819" s="489" t="s">
        <v>18790</v>
      </c>
    </row>
    <row r="21820" spans="1:4">
      <c r="A21820" s="489" t="str">
        <f t="shared" si="340"/>
        <v>2333300974訪問リハビリテーション</v>
      </c>
      <c r="B21820" s="489">
        <v>2333300974</v>
      </c>
      <c r="C21820" s="489" t="s">
        <v>2104</v>
      </c>
      <c r="D21820" s="489" t="s">
        <v>18790</v>
      </c>
    </row>
    <row r="21821" spans="1:4">
      <c r="A21821" s="489" t="str">
        <f t="shared" si="340"/>
        <v>2333300974訪問看護</v>
      </c>
      <c r="B21821" s="489">
        <v>2333300974</v>
      </c>
      <c r="C21821" s="489" t="s">
        <v>2102</v>
      </c>
      <c r="D21821" s="489" t="s">
        <v>18790</v>
      </c>
    </row>
    <row r="21822" spans="1:4">
      <c r="A21822" s="489" t="str">
        <f t="shared" si="340"/>
        <v>2333301816介護予防訪問リハビリテーション</v>
      </c>
      <c r="B21822" s="489">
        <v>2333301816</v>
      </c>
      <c r="C21822" s="489" t="s">
        <v>2108</v>
      </c>
      <c r="D21822" s="489" t="s">
        <v>18791</v>
      </c>
    </row>
    <row r="21823" spans="1:4">
      <c r="A21823" s="489" t="str">
        <f t="shared" si="340"/>
        <v>2333301816介護予防訪問看護</v>
      </c>
      <c r="B21823" s="489">
        <v>2333301816</v>
      </c>
      <c r="C21823" s="489" t="s">
        <v>2103</v>
      </c>
      <c r="D21823" s="489" t="s">
        <v>18791</v>
      </c>
    </row>
    <row r="21824" spans="1:4">
      <c r="A21824" s="489" t="str">
        <f t="shared" si="340"/>
        <v>2333301816訪問リハビリテーション</v>
      </c>
      <c r="B21824" s="489">
        <v>2333301816</v>
      </c>
      <c r="C21824" s="489" t="s">
        <v>2104</v>
      </c>
      <c r="D21824" s="489" t="s">
        <v>18791</v>
      </c>
    </row>
    <row r="21825" spans="1:4">
      <c r="A21825" s="489" t="str">
        <f t="shared" si="340"/>
        <v>2333301816訪問看護</v>
      </c>
      <c r="B21825" s="489">
        <v>2333301816</v>
      </c>
      <c r="C21825" s="489" t="s">
        <v>2102</v>
      </c>
      <c r="D21825" s="489" t="s">
        <v>18791</v>
      </c>
    </row>
    <row r="21826" spans="1:4">
      <c r="A21826" s="489" t="str">
        <f t="shared" ref="A21826:A21889" si="341">B21826&amp;C21826</f>
        <v>2333301824介護予防訪問リハビリテーション</v>
      </c>
      <c r="B21826" s="489">
        <v>2333301824</v>
      </c>
      <c r="C21826" s="489" t="s">
        <v>2108</v>
      </c>
      <c r="D21826" s="489" t="s">
        <v>18792</v>
      </c>
    </row>
    <row r="21827" spans="1:4">
      <c r="A21827" s="489" t="str">
        <f t="shared" si="341"/>
        <v>2333301824介護予防訪問看護</v>
      </c>
      <c r="B21827" s="489">
        <v>2333301824</v>
      </c>
      <c r="C21827" s="489" t="s">
        <v>2103</v>
      </c>
      <c r="D21827" s="489" t="s">
        <v>18792</v>
      </c>
    </row>
    <row r="21828" spans="1:4">
      <c r="A21828" s="489" t="str">
        <f t="shared" si="341"/>
        <v>2333301824訪問リハビリテーション</v>
      </c>
      <c r="B21828" s="489">
        <v>2333301824</v>
      </c>
      <c r="C21828" s="489" t="s">
        <v>2104</v>
      </c>
      <c r="D21828" s="489" t="s">
        <v>18792</v>
      </c>
    </row>
    <row r="21829" spans="1:4">
      <c r="A21829" s="489" t="str">
        <f t="shared" si="341"/>
        <v>2333301824訪問看護</v>
      </c>
      <c r="B21829" s="489">
        <v>2333301824</v>
      </c>
      <c r="C21829" s="489" t="s">
        <v>2102</v>
      </c>
      <c r="D21829" s="489" t="s">
        <v>18792</v>
      </c>
    </row>
    <row r="21830" spans="1:4">
      <c r="A21830" s="489" t="str">
        <f t="shared" si="341"/>
        <v>2333301832介護予防訪問リハビリテーション</v>
      </c>
      <c r="B21830" s="489">
        <v>2333301832</v>
      </c>
      <c r="C21830" s="489" t="s">
        <v>2108</v>
      </c>
      <c r="D21830" s="489" t="s">
        <v>18793</v>
      </c>
    </row>
    <row r="21831" spans="1:4">
      <c r="A21831" s="489" t="str">
        <f t="shared" si="341"/>
        <v>2333301832介護予防訪問看護</v>
      </c>
      <c r="B21831" s="489">
        <v>2333301832</v>
      </c>
      <c r="C21831" s="489" t="s">
        <v>2103</v>
      </c>
      <c r="D21831" s="489" t="s">
        <v>18793</v>
      </c>
    </row>
    <row r="21832" spans="1:4">
      <c r="A21832" s="489" t="str">
        <f t="shared" si="341"/>
        <v>2333301832訪問リハビリテーション</v>
      </c>
      <c r="B21832" s="489">
        <v>2333301832</v>
      </c>
      <c r="C21832" s="489" t="s">
        <v>2104</v>
      </c>
      <c r="D21832" s="489" t="s">
        <v>18793</v>
      </c>
    </row>
    <row r="21833" spans="1:4">
      <c r="A21833" s="489" t="str">
        <f t="shared" si="341"/>
        <v>2333301832訪問看護</v>
      </c>
      <c r="B21833" s="489">
        <v>2333301832</v>
      </c>
      <c r="C21833" s="489" t="s">
        <v>2102</v>
      </c>
      <c r="D21833" s="489" t="s">
        <v>18793</v>
      </c>
    </row>
    <row r="21834" spans="1:4">
      <c r="A21834" s="489" t="str">
        <f t="shared" si="341"/>
        <v>2333400428介護予防訪問リハビリテーション</v>
      </c>
      <c r="B21834" s="489">
        <v>2333400428</v>
      </c>
      <c r="C21834" s="489" t="s">
        <v>2108</v>
      </c>
      <c r="D21834" s="489" t="s">
        <v>18794</v>
      </c>
    </row>
    <row r="21835" spans="1:4">
      <c r="A21835" s="489" t="str">
        <f t="shared" si="341"/>
        <v>2333400428介護予防訪問看護</v>
      </c>
      <c r="B21835" s="489">
        <v>2333400428</v>
      </c>
      <c r="C21835" s="489" t="s">
        <v>2103</v>
      </c>
      <c r="D21835" s="489" t="s">
        <v>18794</v>
      </c>
    </row>
    <row r="21836" spans="1:4">
      <c r="A21836" s="489" t="str">
        <f t="shared" si="341"/>
        <v>2333400428訪問リハビリテーション</v>
      </c>
      <c r="B21836" s="489">
        <v>2333400428</v>
      </c>
      <c r="C21836" s="489" t="s">
        <v>2104</v>
      </c>
      <c r="D21836" s="489" t="s">
        <v>18794</v>
      </c>
    </row>
    <row r="21837" spans="1:4">
      <c r="A21837" s="489" t="str">
        <f t="shared" si="341"/>
        <v>2333400428訪問看護</v>
      </c>
      <c r="B21837" s="489">
        <v>2333400428</v>
      </c>
      <c r="C21837" s="489" t="s">
        <v>2102</v>
      </c>
      <c r="D21837" s="489" t="s">
        <v>18794</v>
      </c>
    </row>
    <row r="21838" spans="1:4">
      <c r="A21838" s="489" t="str">
        <f t="shared" si="341"/>
        <v>2333400436介護予防訪問リハビリテーション</v>
      </c>
      <c r="B21838" s="489">
        <v>2333400436</v>
      </c>
      <c r="C21838" s="489" t="s">
        <v>2108</v>
      </c>
      <c r="D21838" s="489" t="s">
        <v>18795</v>
      </c>
    </row>
    <row r="21839" spans="1:4">
      <c r="A21839" s="489" t="str">
        <f t="shared" si="341"/>
        <v>2333400436介護予防訪問看護</v>
      </c>
      <c r="B21839" s="489">
        <v>2333400436</v>
      </c>
      <c r="C21839" s="489" t="s">
        <v>2103</v>
      </c>
      <c r="D21839" s="489" t="s">
        <v>18795</v>
      </c>
    </row>
    <row r="21840" spans="1:4">
      <c r="A21840" s="489" t="str">
        <f t="shared" si="341"/>
        <v>2333400436訪問リハビリテーション</v>
      </c>
      <c r="B21840" s="489">
        <v>2333400436</v>
      </c>
      <c r="C21840" s="489" t="s">
        <v>2104</v>
      </c>
      <c r="D21840" s="489" t="s">
        <v>18795</v>
      </c>
    </row>
    <row r="21841" spans="1:4">
      <c r="A21841" s="489" t="str">
        <f t="shared" si="341"/>
        <v>2333400436訪問看護</v>
      </c>
      <c r="B21841" s="489">
        <v>2333400436</v>
      </c>
      <c r="C21841" s="489" t="s">
        <v>2102</v>
      </c>
      <c r="D21841" s="489" t="s">
        <v>18795</v>
      </c>
    </row>
    <row r="21842" spans="1:4">
      <c r="A21842" s="489" t="str">
        <f t="shared" si="341"/>
        <v>2333400444介護予防訪問リハビリテーション</v>
      </c>
      <c r="B21842" s="489">
        <v>2333400444</v>
      </c>
      <c r="C21842" s="489" t="s">
        <v>2108</v>
      </c>
      <c r="D21842" s="489" t="s">
        <v>18506</v>
      </c>
    </row>
    <row r="21843" spans="1:4">
      <c r="A21843" s="489" t="str">
        <f t="shared" si="341"/>
        <v>2333400444介護予防訪問看護</v>
      </c>
      <c r="B21843" s="489">
        <v>2333400444</v>
      </c>
      <c r="C21843" s="489" t="s">
        <v>2103</v>
      </c>
      <c r="D21843" s="489" t="s">
        <v>18506</v>
      </c>
    </row>
    <row r="21844" spans="1:4">
      <c r="A21844" s="489" t="str">
        <f t="shared" si="341"/>
        <v>2333400444訪問リハビリテーション</v>
      </c>
      <c r="B21844" s="489">
        <v>2333400444</v>
      </c>
      <c r="C21844" s="489" t="s">
        <v>2104</v>
      </c>
      <c r="D21844" s="489" t="s">
        <v>18506</v>
      </c>
    </row>
    <row r="21845" spans="1:4">
      <c r="A21845" s="489" t="str">
        <f t="shared" si="341"/>
        <v>2333400444訪問看護</v>
      </c>
      <c r="B21845" s="489">
        <v>2333400444</v>
      </c>
      <c r="C21845" s="489" t="s">
        <v>2102</v>
      </c>
      <c r="D21845" s="489" t="s">
        <v>18506</v>
      </c>
    </row>
    <row r="21846" spans="1:4">
      <c r="A21846" s="489" t="str">
        <f t="shared" si="341"/>
        <v>2333400451介護予防訪問リハビリテーション</v>
      </c>
      <c r="B21846" s="489">
        <v>2333400451</v>
      </c>
      <c r="C21846" s="489" t="s">
        <v>2108</v>
      </c>
      <c r="D21846" s="489" t="s">
        <v>18796</v>
      </c>
    </row>
    <row r="21847" spans="1:4">
      <c r="A21847" s="489" t="str">
        <f t="shared" si="341"/>
        <v>2333400451介護予防訪問看護</v>
      </c>
      <c r="B21847" s="489">
        <v>2333400451</v>
      </c>
      <c r="C21847" s="489" t="s">
        <v>2103</v>
      </c>
      <c r="D21847" s="489" t="s">
        <v>18796</v>
      </c>
    </row>
    <row r="21848" spans="1:4">
      <c r="A21848" s="489" t="str">
        <f t="shared" si="341"/>
        <v>2333400451訪問リハビリテーション</v>
      </c>
      <c r="B21848" s="489">
        <v>2333400451</v>
      </c>
      <c r="C21848" s="489" t="s">
        <v>2104</v>
      </c>
      <c r="D21848" s="489" t="s">
        <v>18796</v>
      </c>
    </row>
    <row r="21849" spans="1:4">
      <c r="A21849" s="489" t="str">
        <f t="shared" si="341"/>
        <v>2333400451訪問看護</v>
      </c>
      <c r="B21849" s="489">
        <v>2333400451</v>
      </c>
      <c r="C21849" s="489" t="s">
        <v>2102</v>
      </c>
      <c r="D21849" s="489" t="s">
        <v>18796</v>
      </c>
    </row>
    <row r="21850" spans="1:4">
      <c r="A21850" s="489" t="str">
        <f t="shared" si="341"/>
        <v>2333400477介護予防訪問リハビリテーション</v>
      </c>
      <c r="B21850" s="489">
        <v>2333400477</v>
      </c>
      <c r="C21850" s="489" t="s">
        <v>2108</v>
      </c>
      <c r="D21850" s="489" t="s">
        <v>18797</v>
      </c>
    </row>
    <row r="21851" spans="1:4">
      <c r="A21851" s="489" t="str">
        <f t="shared" si="341"/>
        <v>2333400477介護予防訪問看護</v>
      </c>
      <c r="B21851" s="489">
        <v>2333400477</v>
      </c>
      <c r="C21851" s="489" t="s">
        <v>2103</v>
      </c>
      <c r="D21851" s="489" t="s">
        <v>18797</v>
      </c>
    </row>
    <row r="21852" spans="1:4">
      <c r="A21852" s="489" t="str">
        <f t="shared" si="341"/>
        <v>2333400477訪問リハビリテーション</v>
      </c>
      <c r="B21852" s="489">
        <v>2333400477</v>
      </c>
      <c r="C21852" s="489" t="s">
        <v>2104</v>
      </c>
      <c r="D21852" s="489" t="s">
        <v>18797</v>
      </c>
    </row>
    <row r="21853" spans="1:4">
      <c r="A21853" s="489" t="str">
        <f t="shared" si="341"/>
        <v>2333400477訪問看護</v>
      </c>
      <c r="B21853" s="489">
        <v>2333400477</v>
      </c>
      <c r="C21853" s="489" t="s">
        <v>2102</v>
      </c>
      <c r="D21853" s="489" t="s">
        <v>18797</v>
      </c>
    </row>
    <row r="21854" spans="1:4">
      <c r="A21854" s="489" t="str">
        <f t="shared" si="341"/>
        <v>2333400485介護予防訪問リハビリテーション</v>
      </c>
      <c r="B21854" s="489">
        <v>2333400485</v>
      </c>
      <c r="C21854" s="489" t="s">
        <v>2108</v>
      </c>
      <c r="D21854" s="489" t="s">
        <v>18798</v>
      </c>
    </row>
    <row r="21855" spans="1:4">
      <c r="A21855" s="489" t="str">
        <f t="shared" si="341"/>
        <v>2333400485介護予防訪問看護</v>
      </c>
      <c r="B21855" s="489">
        <v>2333400485</v>
      </c>
      <c r="C21855" s="489" t="s">
        <v>2103</v>
      </c>
      <c r="D21855" s="489" t="s">
        <v>18798</v>
      </c>
    </row>
    <row r="21856" spans="1:4">
      <c r="A21856" s="489" t="str">
        <f t="shared" si="341"/>
        <v>2333400485訪問リハビリテーション</v>
      </c>
      <c r="B21856" s="489">
        <v>2333400485</v>
      </c>
      <c r="C21856" s="489" t="s">
        <v>2104</v>
      </c>
      <c r="D21856" s="489" t="s">
        <v>18798</v>
      </c>
    </row>
    <row r="21857" spans="1:4">
      <c r="A21857" s="489" t="str">
        <f t="shared" si="341"/>
        <v>2333400485訪問看護</v>
      </c>
      <c r="B21857" s="489">
        <v>2333400485</v>
      </c>
      <c r="C21857" s="489" t="s">
        <v>2102</v>
      </c>
      <c r="D21857" s="489" t="s">
        <v>18798</v>
      </c>
    </row>
    <row r="21858" spans="1:4">
      <c r="A21858" s="489" t="str">
        <f t="shared" si="341"/>
        <v>2333400493介護予防訪問リハビリテーション</v>
      </c>
      <c r="B21858" s="489">
        <v>2333400493</v>
      </c>
      <c r="C21858" s="489" t="s">
        <v>2108</v>
      </c>
      <c r="D21858" s="489" t="s">
        <v>18799</v>
      </c>
    </row>
    <row r="21859" spans="1:4">
      <c r="A21859" s="489" t="str">
        <f t="shared" si="341"/>
        <v>2333400493介護予防訪問看護</v>
      </c>
      <c r="B21859" s="489">
        <v>2333400493</v>
      </c>
      <c r="C21859" s="489" t="s">
        <v>2103</v>
      </c>
      <c r="D21859" s="489" t="s">
        <v>18799</v>
      </c>
    </row>
    <row r="21860" spans="1:4">
      <c r="A21860" s="489" t="str">
        <f t="shared" si="341"/>
        <v>2333400493訪問リハビリテーション</v>
      </c>
      <c r="B21860" s="489">
        <v>2333400493</v>
      </c>
      <c r="C21860" s="489" t="s">
        <v>2104</v>
      </c>
      <c r="D21860" s="489" t="s">
        <v>18799</v>
      </c>
    </row>
    <row r="21861" spans="1:4">
      <c r="A21861" s="489" t="str">
        <f t="shared" si="341"/>
        <v>2333400493訪問看護</v>
      </c>
      <c r="B21861" s="489">
        <v>2333400493</v>
      </c>
      <c r="C21861" s="489" t="s">
        <v>2102</v>
      </c>
      <c r="D21861" s="489" t="s">
        <v>18799</v>
      </c>
    </row>
    <row r="21862" spans="1:4">
      <c r="A21862" s="489" t="str">
        <f t="shared" si="341"/>
        <v>2333400501介護予防訪問リハビリテーション</v>
      </c>
      <c r="B21862" s="489">
        <v>2333400501</v>
      </c>
      <c r="C21862" s="489" t="s">
        <v>2108</v>
      </c>
      <c r="D21862" s="489" t="s">
        <v>18800</v>
      </c>
    </row>
    <row r="21863" spans="1:4">
      <c r="A21863" s="489" t="str">
        <f t="shared" si="341"/>
        <v>2333400501介護予防訪問看護</v>
      </c>
      <c r="B21863" s="489">
        <v>2333400501</v>
      </c>
      <c r="C21863" s="489" t="s">
        <v>2103</v>
      </c>
      <c r="D21863" s="489" t="s">
        <v>18800</v>
      </c>
    </row>
    <row r="21864" spans="1:4">
      <c r="A21864" s="489" t="str">
        <f t="shared" si="341"/>
        <v>2333400501訪問リハビリテーション</v>
      </c>
      <c r="B21864" s="489">
        <v>2333400501</v>
      </c>
      <c r="C21864" s="489" t="s">
        <v>2104</v>
      </c>
      <c r="D21864" s="489" t="s">
        <v>18800</v>
      </c>
    </row>
    <row r="21865" spans="1:4">
      <c r="A21865" s="489" t="str">
        <f t="shared" si="341"/>
        <v>2333400501訪問看護</v>
      </c>
      <c r="B21865" s="489">
        <v>2333400501</v>
      </c>
      <c r="C21865" s="489" t="s">
        <v>2102</v>
      </c>
      <c r="D21865" s="489" t="s">
        <v>18800</v>
      </c>
    </row>
    <row r="21866" spans="1:4">
      <c r="A21866" s="489" t="str">
        <f t="shared" si="341"/>
        <v>2333400519介護予防訪問リハビリテーション</v>
      </c>
      <c r="B21866" s="489">
        <v>2333400519</v>
      </c>
      <c r="C21866" s="489" t="s">
        <v>2108</v>
      </c>
      <c r="D21866" s="489" t="s">
        <v>18801</v>
      </c>
    </row>
    <row r="21867" spans="1:4">
      <c r="A21867" s="489" t="str">
        <f t="shared" si="341"/>
        <v>2333400519介護予防訪問看護</v>
      </c>
      <c r="B21867" s="489">
        <v>2333400519</v>
      </c>
      <c r="C21867" s="489" t="s">
        <v>2103</v>
      </c>
      <c r="D21867" s="489" t="s">
        <v>18801</v>
      </c>
    </row>
    <row r="21868" spans="1:4">
      <c r="A21868" s="489" t="str">
        <f t="shared" si="341"/>
        <v>2333400519訪問リハビリテーション</v>
      </c>
      <c r="B21868" s="489">
        <v>2333400519</v>
      </c>
      <c r="C21868" s="489" t="s">
        <v>2104</v>
      </c>
      <c r="D21868" s="489" t="s">
        <v>18801</v>
      </c>
    </row>
    <row r="21869" spans="1:4">
      <c r="A21869" s="489" t="str">
        <f t="shared" si="341"/>
        <v>2333400519訪問看護</v>
      </c>
      <c r="B21869" s="489">
        <v>2333400519</v>
      </c>
      <c r="C21869" s="489" t="s">
        <v>2102</v>
      </c>
      <c r="D21869" s="489" t="s">
        <v>18801</v>
      </c>
    </row>
    <row r="21870" spans="1:4">
      <c r="A21870" s="489" t="str">
        <f t="shared" si="341"/>
        <v>2333400527介護予防訪問リハビリテーション</v>
      </c>
      <c r="B21870" s="489">
        <v>2333400527</v>
      </c>
      <c r="C21870" s="489" t="s">
        <v>2108</v>
      </c>
      <c r="D21870" s="489" t="s">
        <v>18802</v>
      </c>
    </row>
    <row r="21871" spans="1:4">
      <c r="A21871" s="489" t="str">
        <f t="shared" si="341"/>
        <v>2333400527介護予防訪問看護</v>
      </c>
      <c r="B21871" s="489">
        <v>2333400527</v>
      </c>
      <c r="C21871" s="489" t="s">
        <v>2103</v>
      </c>
      <c r="D21871" s="489" t="s">
        <v>18802</v>
      </c>
    </row>
    <row r="21872" spans="1:4">
      <c r="A21872" s="489" t="str">
        <f t="shared" si="341"/>
        <v>2333400527訪問リハビリテーション</v>
      </c>
      <c r="B21872" s="489">
        <v>2333400527</v>
      </c>
      <c r="C21872" s="489" t="s">
        <v>2104</v>
      </c>
      <c r="D21872" s="489" t="s">
        <v>18802</v>
      </c>
    </row>
    <row r="21873" spans="1:4">
      <c r="A21873" s="489" t="str">
        <f t="shared" si="341"/>
        <v>2333400527訪問看護</v>
      </c>
      <c r="B21873" s="489">
        <v>2333400527</v>
      </c>
      <c r="C21873" s="489" t="s">
        <v>2102</v>
      </c>
      <c r="D21873" s="489" t="s">
        <v>18802</v>
      </c>
    </row>
    <row r="21874" spans="1:4">
      <c r="A21874" s="489" t="str">
        <f t="shared" si="341"/>
        <v>2333400535介護予防訪問リハビリテーション</v>
      </c>
      <c r="B21874" s="489">
        <v>2333400535</v>
      </c>
      <c r="C21874" s="489" t="s">
        <v>2108</v>
      </c>
      <c r="D21874" s="489" t="s">
        <v>18803</v>
      </c>
    </row>
    <row r="21875" spans="1:4">
      <c r="A21875" s="489" t="str">
        <f t="shared" si="341"/>
        <v>2333400535介護予防訪問看護</v>
      </c>
      <c r="B21875" s="489">
        <v>2333400535</v>
      </c>
      <c r="C21875" s="489" t="s">
        <v>2103</v>
      </c>
      <c r="D21875" s="489" t="s">
        <v>18803</v>
      </c>
    </row>
    <row r="21876" spans="1:4">
      <c r="A21876" s="489" t="str">
        <f t="shared" si="341"/>
        <v>2333400535訪問リハビリテーション</v>
      </c>
      <c r="B21876" s="489">
        <v>2333400535</v>
      </c>
      <c r="C21876" s="489" t="s">
        <v>2104</v>
      </c>
      <c r="D21876" s="489" t="s">
        <v>18803</v>
      </c>
    </row>
    <row r="21877" spans="1:4">
      <c r="A21877" s="489" t="str">
        <f t="shared" si="341"/>
        <v>2333400535訪問看護</v>
      </c>
      <c r="B21877" s="489">
        <v>2333400535</v>
      </c>
      <c r="C21877" s="489" t="s">
        <v>2102</v>
      </c>
      <c r="D21877" s="489" t="s">
        <v>18803</v>
      </c>
    </row>
    <row r="21878" spans="1:4">
      <c r="A21878" s="489" t="str">
        <f t="shared" si="341"/>
        <v>2333400543介護予防訪問リハビリテーション</v>
      </c>
      <c r="B21878" s="489">
        <v>2333400543</v>
      </c>
      <c r="C21878" s="489" t="s">
        <v>2108</v>
      </c>
      <c r="D21878" s="489" t="s">
        <v>18804</v>
      </c>
    </row>
    <row r="21879" spans="1:4">
      <c r="A21879" s="489" t="str">
        <f t="shared" si="341"/>
        <v>2333400543介護予防訪問看護</v>
      </c>
      <c r="B21879" s="489">
        <v>2333400543</v>
      </c>
      <c r="C21879" s="489" t="s">
        <v>2103</v>
      </c>
      <c r="D21879" s="489" t="s">
        <v>18804</v>
      </c>
    </row>
    <row r="21880" spans="1:4">
      <c r="A21880" s="489" t="str">
        <f t="shared" si="341"/>
        <v>2333400543訪問リハビリテーション</v>
      </c>
      <c r="B21880" s="489">
        <v>2333400543</v>
      </c>
      <c r="C21880" s="489" t="s">
        <v>2104</v>
      </c>
      <c r="D21880" s="489" t="s">
        <v>18804</v>
      </c>
    </row>
    <row r="21881" spans="1:4">
      <c r="A21881" s="489" t="str">
        <f t="shared" si="341"/>
        <v>2333400543訪問看護</v>
      </c>
      <c r="B21881" s="489">
        <v>2333400543</v>
      </c>
      <c r="C21881" s="489" t="s">
        <v>2102</v>
      </c>
      <c r="D21881" s="489" t="s">
        <v>18804</v>
      </c>
    </row>
    <row r="21882" spans="1:4">
      <c r="A21882" s="489" t="str">
        <f t="shared" si="341"/>
        <v>2333400576介護予防訪問リハビリテーション</v>
      </c>
      <c r="B21882" s="489">
        <v>2333400576</v>
      </c>
      <c r="C21882" s="489" t="s">
        <v>2108</v>
      </c>
      <c r="D21882" s="489" t="s">
        <v>18806</v>
      </c>
    </row>
    <row r="21883" spans="1:4">
      <c r="A21883" s="489" t="str">
        <f t="shared" si="341"/>
        <v>2333400576介護予防訪問看護</v>
      </c>
      <c r="B21883" s="489">
        <v>2333400576</v>
      </c>
      <c r="C21883" s="489" t="s">
        <v>2103</v>
      </c>
      <c r="D21883" s="489" t="s">
        <v>18806</v>
      </c>
    </row>
    <row r="21884" spans="1:4">
      <c r="A21884" s="489" t="str">
        <f t="shared" si="341"/>
        <v>2333400576訪問リハビリテーション</v>
      </c>
      <c r="B21884" s="489">
        <v>2333400576</v>
      </c>
      <c r="C21884" s="489" t="s">
        <v>2104</v>
      </c>
      <c r="D21884" s="489" t="s">
        <v>18806</v>
      </c>
    </row>
    <row r="21885" spans="1:4">
      <c r="A21885" s="489" t="str">
        <f t="shared" si="341"/>
        <v>2333400576訪問看護</v>
      </c>
      <c r="B21885" s="489">
        <v>2333400576</v>
      </c>
      <c r="C21885" s="489" t="s">
        <v>2102</v>
      </c>
      <c r="D21885" s="489" t="s">
        <v>18806</v>
      </c>
    </row>
    <row r="21886" spans="1:4">
      <c r="A21886" s="489" t="str">
        <f t="shared" si="341"/>
        <v>2333400584介護予防訪問リハビリテーション</v>
      </c>
      <c r="B21886" s="489">
        <v>2333400584</v>
      </c>
      <c r="C21886" s="489" t="s">
        <v>2108</v>
      </c>
      <c r="D21886" s="489" t="s">
        <v>18807</v>
      </c>
    </row>
    <row r="21887" spans="1:4">
      <c r="A21887" s="489" t="str">
        <f t="shared" si="341"/>
        <v>2333400584介護予防訪問看護</v>
      </c>
      <c r="B21887" s="489">
        <v>2333400584</v>
      </c>
      <c r="C21887" s="489" t="s">
        <v>2103</v>
      </c>
      <c r="D21887" s="489" t="s">
        <v>18807</v>
      </c>
    </row>
    <row r="21888" spans="1:4">
      <c r="A21888" s="489" t="str">
        <f t="shared" si="341"/>
        <v>2333400584訪問リハビリテーション</v>
      </c>
      <c r="B21888" s="489">
        <v>2333400584</v>
      </c>
      <c r="C21888" s="489" t="s">
        <v>2104</v>
      </c>
      <c r="D21888" s="489" t="s">
        <v>18807</v>
      </c>
    </row>
    <row r="21889" spans="1:4">
      <c r="A21889" s="489" t="str">
        <f t="shared" si="341"/>
        <v>2333400584訪問看護</v>
      </c>
      <c r="B21889" s="489">
        <v>2333400584</v>
      </c>
      <c r="C21889" s="489" t="s">
        <v>2102</v>
      </c>
      <c r="D21889" s="489" t="s">
        <v>18807</v>
      </c>
    </row>
    <row r="21890" spans="1:4">
      <c r="A21890" s="489" t="str">
        <f t="shared" ref="A21890:A21953" si="342">B21890&amp;C21890</f>
        <v>2333400592介護予防訪問リハビリテーション</v>
      </c>
      <c r="B21890" s="489">
        <v>2333400592</v>
      </c>
      <c r="C21890" s="489" t="s">
        <v>2108</v>
      </c>
      <c r="D21890" s="489" t="s">
        <v>18808</v>
      </c>
    </row>
    <row r="21891" spans="1:4">
      <c r="A21891" s="489" t="str">
        <f t="shared" si="342"/>
        <v>2333400592介護予防訪問看護</v>
      </c>
      <c r="B21891" s="489">
        <v>2333400592</v>
      </c>
      <c r="C21891" s="489" t="s">
        <v>2103</v>
      </c>
      <c r="D21891" s="489" t="s">
        <v>18808</v>
      </c>
    </row>
    <row r="21892" spans="1:4">
      <c r="A21892" s="489" t="str">
        <f t="shared" si="342"/>
        <v>2333400592訪問リハビリテーション</v>
      </c>
      <c r="B21892" s="489">
        <v>2333400592</v>
      </c>
      <c r="C21892" s="489" t="s">
        <v>2104</v>
      </c>
      <c r="D21892" s="489" t="s">
        <v>18808</v>
      </c>
    </row>
    <row r="21893" spans="1:4">
      <c r="A21893" s="489" t="str">
        <f t="shared" si="342"/>
        <v>2333400592訪問看護</v>
      </c>
      <c r="B21893" s="489">
        <v>2333400592</v>
      </c>
      <c r="C21893" s="489" t="s">
        <v>2102</v>
      </c>
      <c r="D21893" s="489" t="s">
        <v>18808</v>
      </c>
    </row>
    <row r="21894" spans="1:4">
      <c r="A21894" s="489" t="str">
        <f t="shared" si="342"/>
        <v>2333400600介護予防訪問リハビリテーション</v>
      </c>
      <c r="B21894" s="489">
        <v>2333400600</v>
      </c>
      <c r="C21894" s="489" t="s">
        <v>2108</v>
      </c>
      <c r="D21894" s="489" t="s">
        <v>18809</v>
      </c>
    </row>
    <row r="21895" spans="1:4">
      <c r="A21895" s="489" t="str">
        <f t="shared" si="342"/>
        <v>2333400600介護予防訪問看護</v>
      </c>
      <c r="B21895" s="489">
        <v>2333400600</v>
      </c>
      <c r="C21895" s="489" t="s">
        <v>2103</v>
      </c>
      <c r="D21895" s="489" t="s">
        <v>18809</v>
      </c>
    </row>
    <row r="21896" spans="1:4">
      <c r="A21896" s="489" t="str">
        <f t="shared" si="342"/>
        <v>2333400600訪問リハビリテーション</v>
      </c>
      <c r="B21896" s="489">
        <v>2333400600</v>
      </c>
      <c r="C21896" s="489" t="s">
        <v>2104</v>
      </c>
      <c r="D21896" s="489" t="s">
        <v>18809</v>
      </c>
    </row>
    <row r="21897" spans="1:4">
      <c r="A21897" s="489" t="str">
        <f t="shared" si="342"/>
        <v>2333400600訪問看護</v>
      </c>
      <c r="B21897" s="489">
        <v>2333400600</v>
      </c>
      <c r="C21897" s="489" t="s">
        <v>2102</v>
      </c>
      <c r="D21897" s="489" t="s">
        <v>18809</v>
      </c>
    </row>
    <row r="21898" spans="1:4">
      <c r="A21898" s="489" t="str">
        <f t="shared" si="342"/>
        <v>2333400618介護予防訪問リハビリテーション</v>
      </c>
      <c r="B21898" s="489">
        <v>2333400618</v>
      </c>
      <c r="C21898" s="489" t="s">
        <v>2108</v>
      </c>
      <c r="D21898" s="489" t="s">
        <v>18805</v>
      </c>
    </row>
    <row r="21899" spans="1:4">
      <c r="A21899" s="489" t="str">
        <f t="shared" si="342"/>
        <v>2333400618介護予防訪問看護</v>
      </c>
      <c r="B21899" s="489">
        <v>2333400618</v>
      </c>
      <c r="C21899" s="489" t="s">
        <v>2103</v>
      </c>
      <c r="D21899" s="489" t="s">
        <v>18805</v>
      </c>
    </row>
    <row r="21900" spans="1:4">
      <c r="A21900" s="489" t="str">
        <f t="shared" si="342"/>
        <v>2333400618訪問リハビリテーション</v>
      </c>
      <c r="B21900" s="489">
        <v>2333400618</v>
      </c>
      <c r="C21900" s="489" t="s">
        <v>2104</v>
      </c>
      <c r="D21900" s="489" t="s">
        <v>18805</v>
      </c>
    </row>
    <row r="21901" spans="1:4">
      <c r="A21901" s="489" t="str">
        <f t="shared" si="342"/>
        <v>2333400618訪問看護</v>
      </c>
      <c r="B21901" s="489">
        <v>2333400618</v>
      </c>
      <c r="C21901" s="489" t="s">
        <v>2102</v>
      </c>
      <c r="D21901" s="489" t="s">
        <v>18805</v>
      </c>
    </row>
    <row r="21902" spans="1:4">
      <c r="A21902" s="489" t="str">
        <f t="shared" si="342"/>
        <v>2333500482介護予防訪問リハビリテーション</v>
      </c>
      <c r="B21902" s="489">
        <v>2333500482</v>
      </c>
      <c r="C21902" s="489" t="s">
        <v>2108</v>
      </c>
      <c r="D21902" s="489" t="s">
        <v>18810</v>
      </c>
    </row>
    <row r="21903" spans="1:4">
      <c r="A21903" s="489" t="str">
        <f t="shared" si="342"/>
        <v>2333500482介護予防訪問看護</v>
      </c>
      <c r="B21903" s="489">
        <v>2333500482</v>
      </c>
      <c r="C21903" s="489" t="s">
        <v>2103</v>
      </c>
      <c r="D21903" s="489" t="s">
        <v>18810</v>
      </c>
    </row>
    <row r="21904" spans="1:4">
      <c r="A21904" s="489" t="str">
        <f t="shared" si="342"/>
        <v>2333500482訪問リハビリテーション</v>
      </c>
      <c r="B21904" s="489">
        <v>2333500482</v>
      </c>
      <c r="C21904" s="489" t="s">
        <v>2104</v>
      </c>
      <c r="D21904" s="489" t="s">
        <v>18810</v>
      </c>
    </row>
    <row r="21905" spans="1:4">
      <c r="A21905" s="489" t="str">
        <f t="shared" si="342"/>
        <v>2333500482訪問看護</v>
      </c>
      <c r="B21905" s="489">
        <v>2333500482</v>
      </c>
      <c r="C21905" s="489" t="s">
        <v>2102</v>
      </c>
      <c r="D21905" s="489" t="s">
        <v>18810</v>
      </c>
    </row>
    <row r="21906" spans="1:4">
      <c r="A21906" s="489" t="str">
        <f t="shared" si="342"/>
        <v>2333500524介護予防訪問リハビリテーション</v>
      </c>
      <c r="B21906" s="489">
        <v>2333500524</v>
      </c>
      <c r="C21906" s="489" t="s">
        <v>2108</v>
      </c>
      <c r="D21906" s="489" t="s">
        <v>18811</v>
      </c>
    </row>
    <row r="21907" spans="1:4">
      <c r="A21907" s="489" t="str">
        <f t="shared" si="342"/>
        <v>2333500524介護予防訪問看護</v>
      </c>
      <c r="B21907" s="489">
        <v>2333500524</v>
      </c>
      <c r="C21907" s="489" t="s">
        <v>2103</v>
      </c>
      <c r="D21907" s="489" t="s">
        <v>18811</v>
      </c>
    </row>
    <row r="21908" spans="1:4">
      <c r="A21908" s="489" t="str">
        <f t="shared" si="342"/>
        <v>2333500524訪問リハビリテーション</v>
      </c>
      <c r="B21908" s="489">
        <v>2333500524</v>
      </c>
      <c r="C21908" s="489" t="s">
        <v>2104</v>
      </c>
      <c r="D21908" s="489" t="s">
        <v>18811</v>
      </c>
    </row>
    <row r="21909" spans="1:4">
      <c r="A21909" s="489" t="str">
        <f t="shared" si="342"/>
        <v>2333500524訪問看護</v>
      </c>
      <c r="B21909" s="489">
        <v>2333500524</v>
      </c>
      <c r="C21909" s="489" t="s">
        <v>2102</v>
      </c>
      <c r="D21909" s="489" t="s">
        <v>18811</v>
      </c>
    </row>
    <row r="21910" spans="1:4">
      <c r="A21910" s="489" t="str">
        <f t="shared" si="342"/>
        <v>2333500532介護予防訪問リハビリテーション</v>
      </c>
      <c r="B21910" s="489">
        <v>2333500532</v>
      </c>
      <c r="C21910" s="489" t="s">
        <v>2108</v>
      </c>
      <c r="D21910" s="489" t="s">
        <v>18812</v>
      </c>
    </row>
    <row r="21911" spans="1:4">
      <c r="A21911" s="489" t="str">
        <f t="shared" si="342"/>
        <v>2333500532介護予防訪問看護</v>
      </c>
      <c r="B21911" s="489">
        <v>2333500532</v>
      </c>
      <c r="C21911" s="489" t="s">
        <v>2103</v>
      </c>
      <c r="D21911" s="489" t="s">
        <v>18812</v>
      </c>
    </row>
    <row r="21912" spans="1:4">
      <c r="A21912" s="489" t="str">
        <f t="shared" si="342"/>
        <v>2333500532訪問リハビリテーション</v>
      </c>
      <c r="B21912" s="489">
        <v>2333500532</v>
      </c>
      <c r="C21912" s="489" t="s">
        <v>2104</v>
      </c>
      <c r="D21912" s="489" t="s">
        <v>18812</v>
      </c>
    </row>
    <row r="21913" spans="1:4">
      <c r="A21913" s="489" t="str">
        <f t="shared" si="342"/>
        <v>2333500532訪問看護</v>
      </c>
      <c r="B21913" s="489">
        <v>2333500532</v>
      </c>
      <c r="C21913" s="489" t="s">
        <v>2102</v>
      </c>
      <c r="D21913" s="489" t="s">
        <v>18812</v>
      </c>
    </row>
    <row r="21914" spans="1:4">
      <c r="A21914" s="489" t="str">
        <f t="shared" si="342"/>
        <v>2333500540介護予防訪問リハビリテーション</v>
      </c>
      <c r="B21914" s="489">
        <v>2333500540</v>
      </c>
      <c r="C21914" s="489" t="s">
        <v>2108</v>
      </c>
      <c r="D21914" s="489" t="s">
        <v>18813</v>
      </c>
    </row>
    <row r="21915" spans="1:4">
      <c r="A21915" s="489" t="str">
        <f t="shared" si="342"/>
        <v>2333500540介護予防訪問看護</v>
      </c>
      <c r="B21915" s="489">
        <v>2333500540</v>
      </c>
      <c r="C21915" s="489" t="s">
        <v>2103</v>
      </c>
      <c r="D21915" s="489" t="s">
        <v>18813</v>
      </c>
    </row>
    <row r="21916" spans="1:4">
      <c r="A21916" s="489" t="str">
        <f t="shared" si="342"/>
        <v>2333500540訪問リハビリテーション</v>
      </c>
      <c r="B21916" s="489">
        <v>2333500540</v>
      </c>
      <c r="C21916" s="489" t="s">
        <v>2104</v>
      </c>
      <c r="D21916" s="489" t="s">
        <v>18813</v>
      </c>
    </row>
    <row r="21917" spans="1:4">
      <c r="A21917" s="489" t="str">
        <f t="shared" si="342"/>
        <v>2333500540訪問看護</v>
      </c>
      <c r="B21917" s="489">
        <v>2333500540</v>
      </c>
      <c r="C21917" s="489" t="s">
        <v>2102</v>
      </c>
      <c r="D21917" s="489" t="s">
        <v>18813</v>
      </c>
    </row>
    <row r="21918" spans="1:4">
      <c r="A21918" s="489" t="str">
        <f t="shared" si="342"/>
        <v>2333500557介護予防訪問リハビリテーション</v>
      </c>
      <c r="B21918" s="489">
        <v>2333500557</v>
      </c>
      <c r="C21918" s="489" t="s">
        <v>2108</v>
      </c>
      <c r="D21918" s="489" t="s">
        <v>18814</v>
      </c>
    </row>
    <row r="21919" spans="1:4">
      <c r="A21919" s="489" t="str">
        <f t="shared" si="342"/>
        <v>2333500557介護予防訪問看護</v>
      </c>
      <c r="B21919" s="489">
        <v>2333500557</v>
      </c>
      <c r="C21919" s="489" t="s">
        <v>2103</v>
      </c>
      <c r="D21919" s="489" t="s">
        <v>18814</v>
      </c>
    </row>
    <row r="21920" spans="1:4">
      <c r="A21920" s="489" t="str">
        <f t="shared" si="342"/>
        <v>2333500557訪問リハビリテーション</v>
      </c>
      <c r="B21920" s="489">
        <v>2333500557</v>
      </c>
      <c r="C21920" s="489" t="s">
        <v>2104</v>
      </c>
      <c r="D21920" s="489" t="s">
        <v>18814</v>
      </c>
    </row>
    <row r="21921" spans="1:4">
      <c r="A21921" s="489" t="str">
        <f t="shared" si="342"/>
        <v>2333500557訪問看護</v>
      </c>
      <c r="B21921" s="489">
        <v>2333500557</v>
      </c>
      <c r="C21921" s="489" t="s">
        <v>2102</v>
      </c>
      <c r="D21921" s="489" t="s">
        <v>18814</v>
      </c>
    </row>
    <row r="21922" spans="1:4">
      <c r="A21922" s="489" t="str">
        <f t="shared" si="342"/>
        <v>2333500565介護予防訪問リハビリテーション</v>
      </c>
      <c r="B21922" s="489">
        <v>2333500565</v>
      </c>
      <c r="C21922" s="489" t="s">
        <v>2108</v>
      </c>
      <c r="D21922" s="489" t="s">
        <v>18815</v>
      </c>
    </row>
    <row r="21923" spans="1:4">
      <c r="A21923" s="489" t="str">
        <f t="shared" si="342"/>
        <v>2333500565介護予防訪問看護</v>
      </c>
      <c r="B21923" s="489">
        <v>2333500565</v>
      </c>
      <c r="C21923" s="489" t="s">
        <v>2103</v>
      </c>
      <c r="D21923" s="489" t="s">
        <v>18815</v>
      </c>
    </row>
    <row r="21924" spans="1:4">
      <c r="A21924" s="489" t="str">
        <f t="shared" si="342"/>
        <v>2333500565訪問リハビリテーション</v>
      </c>
      <c r="B21924" s="489">
        <v>2333500565</v>
      </c>
      <c r="C21924" s="489" t="s">
        <v>2104</v>
      </c>
      <c r="D21924" s="489" t="s">
        <v>18815</v>
      </c>
    </row>
    <row r="21925" spans="1:4">
      <c r="A21925" s="489" t="str">
        <f t="shared" si="342"/>
        <v>2333500565訪問看護</v>
      </c>
      <c r="B21925" s="489">
        <v>2333500565</v>
      </c>
      <c r="C21925" s="489" t="s">
        <v>2102</v>
      </c>
      <c r="D21925" s="489" t="s">
        <v>18815</v>
      </c>
    </row>
    <row r="21926" spans="1:4">
      <c r="A21926" s="489" t="str">
        <f t="shared" si="342"/>
        <v>2333500573介護予防訪問リハビリテーション</v>
      </c>
      <c r="B21926" s="489">
        <v>2333500573</v>
      </c>
      <c r="C21926" s="489" t="s">
        <v>2108</v>
      </c>
      <c r="D21926" s="489" t="s">
        <v>18816</v>
      </c>
    </row>
    <row r="21927" spans="1:4">
      <c r="A21927" s="489" t="str">
        <f t="shared" si="342"/>
        <v>2333500573介護予防訪問看護</v>
      </c>
      <c r="B21927" s="489">
        <v>2333500573</v>
      </c>
      <c r="C21927" s="489" t="s">
        <v>2103</v>
      </c>
      <c r="D21927" s="489" t="s">
        <v>18816</v>
      </c>
    </row>
    <row r="21928" spans="1:4">
      <c r="A21928" s="489" t="str">
        <f t="shared" si="342"/>
        <v>2333500573訪問リハビリテーション</v>
      </c>
      <c r="B21928" s="489">
        <v>2333500573</v>
      </c>
      <c r="C21928" s="489" t="s">
        <v>2104</v>
      </c>
      <c r="D21928" s="489" t="s">
        <v>18816</v>
      </c>
    </row>
    <row r="21929" spans="1:4">
      <c r="A21929" s="489" t="str">
        <f t="shared" si="342"/>
        <v>2333500573訪問看護</v>
      </c>
      <c r="B21929" s="489">
        <v>2333500573</v>
      </c>
      <c r="C21929" s="489" t="s">
        <v>2102</v>
      </c>
      <c r="D21929" s="489" t="s">
        <v>18816</v>
      </c>
    </row>
    <row r="21930" spans="1:4">
      <c r="A21930" s="489" t="str">
        <f t="shared" si="342"/>
        <v>2333500599介護予防訪問リハビリテーション</v>
      </c>
      <c r="B21930" s="489">
        <v>2333500599</v>
      </c>
      <c r="C21930" s="489" t="s">
        <v>2108</v>
      </c>
      <c r="D21930" s="489" t="s">
        <v>18817</v>
      </c>
    </row>
    <row r="21931" spans="1:4">
      <c r="A21931" s="489" t="str">
        <f t="shared" si="342"/>
        <v>2333500599介護予防訪問看護</v>
      </c>
      <c r="B21931" s="489">
        <v>2333500599</v>
      </c>
      <c r="C21931" s="489" t="s">
        <v>2103</v>
      </c>
      <c r="D21931" s="489" t="s">
        <v>18817</v>
      </c>
    </row>
    <row r="21932" spans="1:4">
      <c r="A21932" s="489" t="str">
        <f t="shared" si="342"/>
        <v>2333500599訪問リハビリテーション</v>
      </c>
      <c r="B21932" s="489">
        <v>2333500599</v>
      </c>
      <c r="C21932" s="489" t="s">
        <v>2104</v>
      </c>
      <c r="D21932" s="489" t="s">
        <v>18817</v>
      </c>
    </row>
    <row r="21933" spans="1:4">
      <c r="A21933" s="489" t="str">
        <f t="shared" si="342"/>
        <v>2333500599訪問看護</v>
      </c>
      <c r="B21933" s="489">
        <v>2333500599</v>
      </c>
      <c r="C21933" s="489" t="s">
        <v>2102</v>
      </c>
      <c r="D21933" s="489" t="s">
        <v>18817</v>
      </c>
    </row>
    <row r="21934" spans="1:4">
      <c r="A21934" s="489" t="str">
        <f t="shared" si="342"/>
        <v>2333500607介護予防訪問リハビリテーション</v>
      </c>
      <c r="B21934" s="489">
        <v>2333500607</v>
      </c>
      <c r="C21934" s="489" t="s">
        <v>2108</v>
      </c>
      <c r="D21934" s="489" t="s">
        <v>18818</v>
      </c>
    </row>
    <row r="21935" spans="1:4">
      <c r="A21935" s="489" t="str">
        <f t="shared" si="342"/>
        <v>2333500607介護予防訪問看護</v>
      </c>
      <c r="B21935" s="489">
        <v>2333500607</v>
      </c>
      <c r="C21935" s="489" t="s">
        <v>2103</v>
      </c>
      <c r="D21935" s="489" t="s">
        <v>18818</v>
      </c>
    </row>
    <row r="21936" spans="1:4">
      <c r="A21936" s="489" t="str">
        <f t="shared" si="342"/>
        <v>2333500607訪問リハビリテーション</v>
      </c>
      <c r="B21936" s="489">
        <v>2333500607</v>
      </c>
      <c r="C21936" s="489" t="s">
        <v>2104</v>
      </c>
      <c r="D21936" s="489" t="s">
        <v>18818</v>
      </c>
    </row>
    <row r="21937" spans="1:4">
      <c r="A21937" s="489" t="str">
        <f t="shared" si="342"/>
        <v>2333500607訪問看護</v>
      </c>
      <c r="B21937" s="489">
        <v>2333500607</v>
      </c>
      <c r="C21937" s="489" t="s">
        <v>2102</v>
      </c>
      <c r="D21937" s="489" t="s">
        <v>18818</v>
      </c>
    </row>
    <row r="21938" spans="1:4">
      <c r="A21938" s="489" t="str">
        <f t="shared" si="342"/>
        <v>2333500615介護予防訪問リハビリテーション</v>
      </c>
      <c r="B21938" s="489">
        <v>2333500615</v>
      </c>
      <c r="C21938" s="489" t="s">
        <v>2108</v>
      </c>
      <c r="D21938" s="489" t="s">
        <v>18819</v>
      </c>
    </row>
    <row r="21939" spans="1:4">
      <c r="A21939" s="489" t="str">
        <f t="shared" si="342"/>
        <v>2333500615介護予防訪問看護</v>
      </c>
      <c r="B21939" s="489">
        <v>2333500615</v>
      </c>
      <c r="C21939" s="489" t="s">
        <v>2103</v>
      </c>
      <c r="D21939" s="489" t="s">
        <v>18819</v>
      </c>
    </row>
    <row r="21940" spans="1:4">
      <c r="A21940" s="489" t="str">
        <f t="shared" si="342"/>
        <v>2333500615訪問リハビリテーション</v>
      </c>
      <c r="B21940" s="489">
        <v>2333500615</v>
      </c>
      <c r="C21940" s="489" t="s">
        <v>2104</v>
      </c>
      <c r="D21940" s="489" t="s">
        <v>18819</v>
      </c>
    </row>
    <row r="21941" spans="1:4">
      <c r="A21941" s="489" t="str">
        <f t="shared" si="342"/>
        <v>2333500615訪問看護</v>
      </c>
      <c r="B21941" s="489">
        <v>2333500615</v>
      </c>
      <c r="C21941" s="489" t="s">
        <v>2102</v>
      </c>
      <c r="D21941" s="489" t="s">
        <v>18819</v>
      </c>
    </row>
    <row r="21942" spans="1:4">
      <c r="A21942" s="489" t="str">
        <f t="shared" si="342"/>
        <v>2333500623介護予防訪問リハビリテーション</v>
      </c>
      <c r="B21942" s="489">
        <v>2333500623</v>
      </c>
      <c r="C21942" s="489" t="s">
        <v>2108</v>
      </c>
      <c r="D21942" s="489" t="s">
        <v>18820</v>
      </c>
    </row>
    <row r="21943" spans="1:4">
      <c r="A21943" s="489" t="str">
        <f t="shared" si="342"/>
        <v>2333500623介護予防訪問看護</v>
      </c>
      <c r="B21943" s="489">
        <v>2333500623</v>
      </c>
      <c r="C21943" s="489" t="s">
        <v>2103</v>
      </c>
      <c r="D21943" s="489" t="s">
        <v>18820</v>
      </c>
    </row>
    <row r="21944" spans="1:4">
      <c r="A21944" s="489" t="str">
        <f t="shared" si="342"/>
        <v>2333500623訪問リハビリテーション</v>
      </c>
      <c r="B21944" s="489">
        <v>2333500623</v>
      </c>
      <c r="C21944" s="489" t="s">
        <v>2104</v>
      </c>
      <c r="D21944" s="489" t="s">
        <v>18820</v>
      </c>
    </row>
    <row r="21945" spans="1:4">
      <c r="A21945" s="489" t="str">
        <f t="shared" si="342"/>
        <v>2333500623訪問看護</v>
      </c>
      <c r="B21945" s="489">
        <v>2333500623</v>
      </c>
      <c r="C21945" s="489" t="s">
        <v>2102</v>
      </c>
      <c r="D21945" s="489" t="s">
        <v>18820</v>
      </c>
    </row>
    <row r="21946" spans="1:4">
      <c r="A21946" s="489" t="str">
        <f t="shared" si="342"/>
        <v>2333510960介護予防訪問リハビリテーション</v>
      </c>
      <c r="B21946" s="489">
        <v>2333510960</v>
      </c>
      <c r="C21946" s="489" t="s">
        <v>2108</v>
      </c>
      <c r="D21946" s="489" t="s">
        <v>17133</v>
      </c>
    </row>
    <row r="21947" spans="1:4">
      <c r="A21947" s="489" t="str">
        <f t="shared" si="342"/>
        <v>2333510960介護予防訪問看護</v>
      </c>
      <c r="B21947" s="489">
        <v>2333510960</v>
      </c>
      <c r="C21947" s="489" t="s">
        <v>2103</v>
      </c>
      <c r="D21947" s="489" t="s">
        <v>17133</v>
      </c>
    </row>
    <row r="21948" spans="1:4">
      <c r="A21948" s="489" t="str">
        <f t="shared" si="342"/>
        <v>2333510960訪問リハビリテーション</v>
      </c>
      <c r="B21948" s="489">
        <v>2333510960</v>
      </c>
      <c r="C21948" s="489" t="s">
        <v>2104</v>
      </c>
      <c r="D21948" s="489" t="s">
        <v>17133</v>
      </c>
    </row>
    <row r="21949" spans="1:4">
      <c r="A21949" s="489" t="str">
        <f t="shared" si="342"/>
        <v>2333510960訪問看護</v>
      </c>
      <c r="B21949" s="489">
        <v>2333510960</v>
      </c>
      <c r="C21949" s="489" t="s">
        <v>2102</v>
      </c>
      <c r="D21949" s="489" t="s">
        <v>17133</v>
      </c>
    </row>
    <row r="21950" spans="1:4">
      <c r="A21950" s="489" t="str">
        <f t="shared" si="342"/>
        <v>2333600761介護予防訪問リハビリテーション</v>
      </c>
      <c r="B21950" s="489">
        <v>2333600761</v>
      </c>
      <c r="C21950" s="489" t="s">
        <v>2108</v>
      </c>
      <c r="D21950" s="489" t="s">
        <v>18821</v>
      </c>
    </row>
    <row r="21951" spans="1:4">
      <c r="A21951" s="489" t="str">
        <f t="shared" si="342"/>
        <v>2333600761介護予防訪問看護</v>
      </c>
      <c r="B21951" s="489">
        <v>2333600761</v>
      </c>
      <c r="C21951" s="489" t="s">
        <v>2103</v>
      </c>
      <c r="D21951" s="489" t="s">
        <v>18821</v>
      </c>
    </row>
    <row r="21952" spans="1:4">
      <c r="A21952" s="489" t="str">
        <f t="shared" si="342"/>
        <v>2333600761訪問リハビリテーション</v>
      </c>
      <c r="B21952" s="489">
        <v>2333600761</v>
      </c>
      <c r="C21952" s="489" t="s">
        <v>2104</v>
      </c>
      <c r="D21952" s="489" t="s">
        <v>18821</v>
      </c>
    </row>
    <row r="21953" spans="1:4">
      <c r="A21953" s="489" t="str">
        <f t="shared" si="342"/>
        <v>2333600761訪問看護</v>
      </c>
      <c r="B21953" s="489">
        <v>2333600761</v>
      </c>
      <c r="C21953" s="489" t="s">
        <v>2102</v>
      </c>
      <c r="D21953" s="489" t="s">
        <v>18821</v>
      </c>
    </row>
    <row r="21954" spans="1:4">
      <c r="A21954" s="489" t="str">
        <f t="shared" ref="A21954:A22017" si="343">B21954&amp;C21954</f>
        <v>2333600779介護予防訪問リハビリテーション</v>
      </c>
      <c r="B21954" s="489">
        <v>2333600779</v>
      </c>
      <c r="C21954" s="489" t="s">
        <v>2108</v>
      </c>
      <c r="D21954" s="489" t="s">
        <v>18822</v>
      </c>
    </row>
    <row r="21955" spans="1:4">
      <c r="A21955" s="489" t="str">
        <f t="shared" si="343"/>
        <v>2333600779介護予防訪問看護</v>
      </c>
      <c r="B21955" s="489">
        <v>2333600779</v>
      </c>
      <c r="C21955" s="489" t="s">
        <v>2103</v>
      </c>
      <c r="D21955" s="489" t="s">
        <v>18822</v>
      </c>
    </row>
    <row r="21956" spans="1:4">
      <c r="A21956" s="489" t="str">
        <f t="shared" si="343"/>
        <v>2333600779訪問リハビリテーション</v>
      </c>
      <c r="B21956" s="489">
        <v>2333600779</v>
      </c>
      <c r="C21956" s="489" t="s">
        <v>2104</v>
      </c>
      <c r="D21956" s="489" t="s">
        <v>18822</v>
      </c>
    </row>
    <row r="21957" spans="1:4">
      <c r="A21957" s="489" t="str">
        <f t="shared" si="343"/>
        <v>2333600779訪問看護</v>
      </c>
      <c r="B21957" s="489">
        <v>2333600779</v>
      </c>
      <c r="C21957" s="489" t="s">
        <v>2102</v>
      </c>
      <c r="D21957" s="489" t="s">
        <v>18822</v>
      </c>
    </row>
    <row r="21958" spans="1:4">
      <c r="A21958" s="489" t="str">
        <f t="shared" si="343"/>
        <v>2333600795介護予防訪問リハビリテーション</v>
      </c>
      <c r="B21958" s="489">
        <v>2333600795</v>
      </c>
      <c r="C21958" s="489" t="s">
        <v>2108</v>
      </c>
      <c r="D21958" s="489" t="s">
        <v>18823</v>
      </c>
    </row>
    <row r="21959" spans="1:4">
      <c r="A21959" s="489" t="str">
        <f t="shared" si="343"/>
        <v>2333600795介護予防訪問看護</v>
      </c>
      <c r="B21959" s="489">
        <v>2333600795</v>
      </c>
      <c r="C21959" s="489" t="s">
        <v>2103</v>
      </c>
      <c r="D21959" s="489" t="s">
        <v>18823</v>
      </c>
    </row>
    <row r="21960" spans="1:4">
      <c r="A21960" s="489" t="str">
        <f t="shared" si="343"/>
        <v>2333600795訪問リハビリテーション</v>
      </c>
      <c r="B21960" s="489">
        <v>2333600795</v>
      </c>
      <c r="C21960" s="489" t="s">
        <v>2104</v>
      </c>
      <c r="D21960" s="489" t="s">
        <v>18823</v>
      </c>
    </row>
    <row r="21961" spans="1:4">
      <c r="A21961" s="489" t="str">
        <f t="shared" si="343"/>
        <v>2333600795訪問看護</v>
      </c>
      <c r="B21961" s="489">
        <v>2333600795</v>
      </c>
      <c r="C21961" s="489" t="s">
        <v>2102</v>
      </c>
      <c r="D21961" s="489" t="s">
        <v>18823</v>
      </c>
    </row>
    <row r="21962" spans="1:4">
      <c r="A21962" s="489" t="str">
        <f t="shared" si="343"/>
        <v>2333600803介護予防訪問リハビリテーション</v>
      </c>
      <c r="B21962" s="489">
        <v>2333600803</v>
      </c>
      <c r="C21962" s="489" t="s">
        <v>2108</v>
      </c>
      <c r="D21962" s="489" t="s">
        <v>18824</v>
      </c>
    </row>
    <row r="21963" spans="1:4">
      <c r="A21963" s="489" t="str">
        <f t="shared" si="343"/>
        <v>2333600803介護予防訪問看護</v>
      </c>
      <c r="B21963" s="489">
        <v>2333600803</v>
      </c>
      <c r="C21963" s="489" t="s">
        <v>2103</v>
      </c>
      <c r="D21963" s="489" t="s">
        <v>18824</v>
      </c>
    </row>
    <row r="21964" spans="1:4">
      <c r="A21964" s="489" t="str">
        <f t="shared" si="343"/>
        <v>2333600803訪問リハビリテーション</v>
      </c>
      <c r="B21964" s="489">
        <v>2333600803</v>
      </c>
      <c r="C21964" s="489" t="s">
        <v>2104</v>
      </c>
      <c r="D21964" s="489" t="s">
        <v>18824</v>
      </c>
    </row>
    <row r="21965" spans="1:4">
      <c r="A21965" s="489" t="str">
        <f t="shared" si="343"/>
        <v>2333600803訪問看護</v>
      </c>
      <c r="B21965" s="489">
        <v>2333600803</v>
      </c>
      <c r="C21965" s="489" t="s">
        <v>2102</v>
      </c>
      <c r="D21965" s="489" t="s">
        <v>18824</v>
      </c>
    </row>
    <row r="21966" spans="1:4">
      <c r="A21966" s="489" t="str">
        <f t="shared" si="343"/>
        <v>2333600811介護予防訪問リハビリテーション</v>
      </c>
      <c r="B21966" s="489">
        <v>2333600811</v>
      </c>
      <c r="C21966" s="489" t="s">
        <v>2108</v>
      </c>
      <c r="D21966" s="489" t="s">
        <v>18825</v>
      </c>
    </row>
    <row r="21967" spans="1:4">
      <c r="A21967" s="489" t="str">
        <f t="shared" si="343"/>
        <v>2333600811介護予防訪問看護</v>
      </c>
      <c r="B21967" s="489">
        <v>2333600811</v>
      </c>
      <c r="C21967" s="489" t="s">
        <v>2103</v>
      </c>
      <c r="D21967" s="489" t="s">
        <v>18825</v>
      </c>
    </row>
    <row r="21968" spans="1:4">
      <c r="A21968" s="489" t="str">
        <f t="shared" si="343"/>
        <v>2333600811訪問リハビリテーション</v>
      </c>
      <c r="B21968" s="489">
        <v>2333600811</v>
      </c>
      <c r="C21968" s="489" t="s">
        <v>2104</v>
      </c>
      <c r="D21968" s="489" t="s">
        <v>18825</v>
      </c>
    </row>
    <row r="21969" spans="1:4">
      <c r="A21969" s="489" t="str">
        <f t="shared" si="343"/>
        <v>2333600811訪問看護</v>
      </c>
      <c r="B21969" s="489">
        <v>2333600811</v>
      </c>
      <c r="C21969" s="489" t="s">
        <v>2102</v>
      </c>
      <c r="D21969" s="489" t="s">
        <v>18825</v>
      </c>
    </row>
    <row r="21970" spans="1:4">
      <c r="A21970" s="489" t="str">
        <f t="shared" si="343"/>
        <v>2333600845介護予防訪問リハビリテーション</v>
      </c>
      <c r="B21970" s="489">
        <v>2333600845</v>
      </c>
      <c r="C21970" s="489" t="s">
        <v>2108</v>
      </c>
      <c r="D21970" s="489" t="s">
        <v>18826</v>
      </c>
    </row>
    <row r="21971" spans="1:4">
      <c r="A21971" s="489" t="str">
        <f t="shared" si="343"/>
        <v>2333600845介護予防訪問看護</v>
      </c>
      <c r="B21971" s="489">
        <v>2333600845</v>
      </c>
      <c r="C21971" s="489" t="s">
        <v>2103</v>
      </c>
      <c r="D21971" s="489" t="s">
        <v>18826</v>
      </c>
    </row>
    <row r="21972" spans="1:4">
      <c r="A21972" s="489" t="str">
        <f t="shared" si="343"/>
        <v>2333600845訪問リハビリテーション</v>
      </c>
      <c r="B21972" s="489">
        <v>2333600845</v>
      </c>
      <c r="C21972" s="489" t="s">
        <v>2104</v>
      </c>
      <c r="D21972" s="489" t="s">
        <v>18826</v>
      </c>
    </row>
    <row r="21973" spans="1:4">
      <c r="A21973" s="489" t="str">
        <f t="shared" si="343"/>
        <v>2333600845訪問看護</v>
      </c>
      <c r="B21973" s="489">
        <v>2333600845</v>
      </c>
      <c r="C21973" s="489" t="s">
        <v>2102</v>
      </c>
      <c r="D21973" s="489" t="s">
        <v>18826</v>
      </c>
    </row>
    <row r="21974" spans="1:4">
      <c r="A21974" s="489" t="str">
        <f t="shared" si="343"/>
        <v>2333600852介護予防訪問リハビリテーション</v>
      </c>
      <c r="B21974" s="489">
        <v>2333600852</v>
      </c>
      <c r="C21974" s="489" t="s">
        <v>2108</v>
      </c>
      <c r="D21974" s="489" t="s">
        <v>18827</v>
      </c>
    </row>
    <row r="21975" spans="1:4">
      <c r="A21975" s="489" t="str">
        <f t="shared" si="343"/>
        <v>2333600852介護予防訪問看護</v>
      </c>
      <c r="B21975" s="489">
        <v>2333600852</v>
      </c>
      <c r="C21975" s="489" t="s">
        <v>2103</v>
      </c>
      <c r="D21975" s="489" t="s">
        <v>18827</v>
      </c>
    </row>
    <row r="21976" spans="1:4">
      <c r="A21976" s="489" t="str">
        <f t="shared" si="343"/>
        <v>2333600852訪問リハビリテーション</v>
      </c>
      <c r="B21976" s="489">
        <v>2333600852</v>
      </c>
      <c r="C21976" s="489" t="s">
        <v>2104</v>
      </c>
      <c r="D21976" s="489" t="s">
        <v>18827</v>
      </c>
    </row>
    <row r="21977" spans="1:4">
      <c r="A21977" s="489" t="str">
        <f t="shared" si="343"/>
        <v>2333600852訪問看護</v>
      </c>
      <c r="B21977" s="489">
        <v>2333600852</v>
      </c>
      <c r="C21977" s="489" t="s">
        <v>2102</v>
      </c>
      <c r="D21977" s="489" t="s">
        <v>18827</v>
      </c>
    </row>
    <row r="21978" spans="1:4">
      <c r="A21978" s="489" t="str">
        <f t="shared" si="343"/>
        <v>2333600860介護予防訪問リハビリテーション</v>
      </c>
      <c r="B21978" s="489">
        <v>2333600860</v>
      </c>
      <c r="C21978" s="489" t="s">
        <v>2108</v>
      </c>
      <c r="D21978" s="489" t="s">
        <v>18828</v>
      </c>
    </row>
    <row r="21979" spans="1:4">
      <c r="A21979" s="489" t="str">
        <f t="shared" si="343"/>
        <v>2333600860介護予防訪問看護</v>
      </c>
      <c r="B21979" s="489">
        <v>2333600860</v>
      </c>
      <c r="C21979" s="489" t="s">
        <v>2103</v>
      </c>
      <c r="D21979" s="489" t="s">
        <v>18828</v>
      </c>
    </row>
    <row r="21980" spans="1:4">
      <c r="A21980" s="489" t="str">
        <f t="shared" si="343"/>
        <v>2333600860訪問リハビリテーション</v>
      </c>
      <c r="B21980" s="489">
        <v>2333600860</v>
      </c>
      <c r="C21980" s="489" t="s">
        <v>2104</v>
      </c>
      <c r="D21980" s="489" t="s">
        <v>18828</v>
      </c>
    </row>
    <row r="21981" spans="1:4">
      <c r="A21981" s="489" t="str">
        <f t="shared" si="343"/>
        <v>2333600860訪問看護</v>
      </c>
      <c r="B21981" s="489">
        <v>2333600860</v>
      </c>
      <c r="C21981" s="489" t="s">
        <v>2102</v>
      </c>
      <c r="D21981" s="489" t="s">
        <v>18828</v>
      </c>
    </row>
    <row r="21982" spans="1:4">
      <c r="A21982" s="489" t="str">
        <f t="shared" si="343"/>
        <v>2333600886介護予防訪問リハビリテーション</v>
      </c>
      <c r="B21982" s="489">
        <v>2333600886</v>
      </c>
      <c r="C21982" s="489" t="s">
        <v>2108</v>
      </c>
      <c r="D21982" s="489" t="s">
        <v>18246</v>
      </c>
    </row>
    <row r="21983" spans="1:4">
      <c r="A21983" s="489" t="str">
        <f t="shared" si="343"/>
        <v>2333600886介護予防訪問看護</v>
      </c>
      <c r="B21983" s="489">
        <v>2333600886</v>
      </c>
      <c r="C21983" s="489" t="s">
        <v>2103</v>
      </c>
      <c r="D21983" s="489" t="s">
        <v>18246</v>
      </c>
    </row>
    <row r="21984" spans="1:4">
      <c r="A21984" s="489" t="str">
        <f t="shared" si="343"/>
        <v>2333600886訪問リハビリテーション</v>
      </c>
      <c r="B21984" s="489">
        <v>2333600886</v>
      </c>
      <c r="C21984" s="489" t="s">
        <v>2104</v>
      </c>
      <c r="D21984" s="489" t="s">
        <v>18246</v>
      </c>
    </row>
    <row r="21985" spans="1:4">
      <c r="A21985" s="489" t="str">
        <f t="shared" si="343"/>
        <v>2333600886訪問看護</v>
      </c>
      <c r="B21985" s="489">
        <v>2333600886</v>
      </c>
      <c r="C21985" s="489" t="s">
        <v>2102</v>
      </c>
      <c r="D21985" s="489" t="s">
        <v>18246</v>
      </c>
    </row>
    <row r="21986" spans="1:4">
      <c r="A21986" s="489" t="str">
        <f t="shared" si="343"/>
        <v>2333600894介護予防訪問リハビリテーション</v>
      </c>
      <c r="B21986" s="489">
        <v>2333600894</v>
      </c>
      <c r="C21986" s="489" t="s">
        <v>2108</v>
      </c>
      <c r="D21986" s="489" t="s">
        <v>18829</v>
      </c>
    </row>
    <row r="21987" spans="1:4">
      <c r="A21987" s="489" t="str">
        <f t="shared" si="343"/>
        <v>2333600894介護予防訪問看護</v>
      </c>
      <c r="B21987" s="489">
        <v>2333600894</v>
      </c>
      <c r="C21987" s="489" t="s">
        <v>2103</v>
      </c>
      <c r="D21987" s="489" t="s">
        <v>18829</v>
      </c>
    </row>
    <row r="21988" spans="1:4">
      <c r="A21988" s="489" t="str">
        <f t="shared" si="343"/>
        <v>2333600894訪問リハビリテーション</v>
      </c>
      <c r="B21988" s="489">
        <v>2333600894</v>
      </c>
      <c r="C21988" s="489" t="s">
        <v>2104</v>
      </c>
      <c r="D21988" s="489" t="s">
        <v>18829</v>
      </c>
    </row>
    <row r="21989" spans="1:4">
      <c r="A21989" s="489" t="str">
        <f t="shared" si="343"/>
        <v>2333600894訪問看護</v>
      </c>
      <c r="B21989" s="489">
        <v>2333600894</v>
      </c>
      <c r="C21989" s="489" t="s">
        <v>2102</v>
      </c>
      <c r="D21989" s="489" t="s">
        <v>18829</v>
      </c>
    </row>
    <row r="21990" spans="1:4">
      <c r="A21990" s="489" t="str">
        <f t="shared" si="343"/>
        <v>2333600910介護予防訪問リハビリテーション</v>
      </c>
      <c r="B21990" s="489">
        <v>2333600910</v>
      </c>
      <c r="C21990" s="489" t="s">
        <v>2108</v>
      </c>
      <c r="D21990" s="489" t="s">
        <v>18830</v>
      </c>
    </row>
    <row r="21991" spans="1:4">
      <c r="A21991" s="489" t="str">
        <f t="shared" si="343"/>
        <v>2333600910介護予防訪問看護</v>
      </c>
      <c r="B21991" s="489">
        <v>2333600910</v>
      </c>
      <c r="C21991" s="489" t="s">
        <v>2103</v>
      </c>
      <c r="D21991" s="489" t="s">
        <v>18830</v>
      </c>
    </row>
    <row r="21992" spans="1:4">
      <c r="A21992" s="489" t="str">
        <f t="shared" si="343"/>
        <v>2333600910訪問リハビリテーション</v>
      </c>
      <c r="B21992" s="489">
        <v>2333600910</v>
      </c>
      <c r="C21992" s="489" t="s">
        <v>2104</v>
      </c>
      <c r="D21992" s="489" t="s">
        <v>18830</v>
      </c>
    </row>
    <row r="21993" spans="1:4">
      <c r="A21993" s="489" t="str">
        <f t="shared" si="343"/>
        <v>2333600910訪問看護</v>
      </c>
      <c r="B21993" s="489">
        <v>2333600910</v>
      </c>
      <c r="C21993" s="489" t="s">
        <v>2102</v>
      </c>
      <c r="D21993" s="489" t="s">
        <v>18830</v>
      </c>
    </row>
    <row r="21994" spans="1:4">
      <c r="A21994" s="489" t="str">
        <f t="shared" si="343"/>
        <v>2333600928介護予防訪問リハビリテーション</v>
      </c>
      <c r="B21994" s="489">
        <v>2333600928</v>
      </c>
      <c r="C21994" s="489" t="s">
        <v>2108</v>
      </c>
      <c r="D21994" s="489" t="s">
        <v>18831</v>
      </c>
    </row>
    <row r="21995" spans="1:4">
      <c r="A21995" s="489" t="str">
        <f t="shared" si="343"/>
        <v>2333600928介護予防訪問看護</v>
      </c>
      <c r="B21995" s="489">
        <v>2333600928</v>
      </c>
      <c r="C21995" s="489" t="s">
        <v>2103</v>
      </c>
      <c r="D21995" s="489" t="s">
        <v>18831</v>
      </c>
    </row>
    <row r="21996" spans="1:4">
      <c r="A21996" s="489" t="str">
        <f t="shared" si="343"/>
        <v>2333600928訪問リハビリテーション</v>
      </c>
      <c r="B21996" s="489">
        <v>2333600928</v>
      </c>
      <c r="C21996" s="489" t="s">
        <v>2104</v>
      </c>
      <c r="D21996" s="489" t="s">
        <v>18831</v>
      </c>
    </row>
    <row r="21997" spans="1:4">
      <c r="A21997" s="489" t="str">
        <f t="shared" si="343"/>
        <v>2333600928訪問看護</v>
      </c>
      <c r="B21997" s="489">
        <v>2333600928</v>
      </c>
      <c r="C21997" s="489" t="s">
        <v>2102</v>
      </c>
      <c r="D21997" s="489" t="s">
        <v>18831</v>
      </c>
    </row>
    <row r="21998" spans="1:4">
      <c r="A21998" s="489" t="str">
        <f t="shared" si="343"/>
        <v>2333600936介護予防訪問リハビリテーション</v>
      </c>
      <c r="B21998" s="489">
        <v>2333600936</v>
      </c>
      <c r="C21998" s="489" t="s">
        <v>2108</v>
      </c>
      <c r="D21998" s="489" t="s">
        <v>18781</v>
      </c>
    </row>
    <row r="21999" spans="1:4">
      <c r="A21999" s="489" t="str">
        <f t="shared" si="343"/>
        <v>2333600936介護予防訪問看護</v>
      </c>
      <c r="B21999" s="489">
        <v>2333600936</v>
      </c>
      <c r="C21999" s="489" t="s">
        <v>2103</v>
      </c>
      <c r="D21999" s="489" t="s">
        <v>18781</v>
      </c>
    </row>
    <row r="22000" spans="1:4">
      <c r="A22000" s="489" t="str">
        <f t="shared" si="343"/>
        <v>2333600936訪問リハビリテーション</v>
      </c>
      <c r="B22000" s="489">
        <v>2333600936</v>
      </c>
      <c r="C22000" s="489" t="s">
        <v>2104</v>
      </c>
      <c r="D22000" s="489" t="s">
        <v>18781</v>
      </c>
    </row>
    <row r="22001" spans="1:4">
      <c r="A22001" s="489" t="str">
        <f t="shared" si="343"/>
        <v>2333600936訪問看護</v>
      </c>
      <c r="B22001" s="489">
        <v>2333600936</v>
      </c>
      <c r="C22001" s="489" t="s">
        <v>2102</v>
      </c>
      <c r="D22001" s="489" t="s">
        <v>18781</v>
      </c>
    </row>
    <row r="22002" spans="1:4">
      <c r="A22002" s="489" t="str">
        <f t="shared" si="343"/>
        <v>2333600944介護予防訪問リハビリテーション</v>
      </c>
      <c r="B22002" s="489">
        <v>2333600944</v>
      </c>
      <c r="C22002" s="489" t="s">
        <v>2108</v>
      </c>
      <c r="D22002" s="489" t="s">
        <v>18832</v>
      </c>
    </row>
    <row r="22003" spans="1:4">
      <c r="A22003" s="489" t="str">
        <f t="shared" si="343"/>
        <v>2333600944介護予防訪問看護</v>
      </c>
      <c r="B22003" s="489">
        <v>2333600944</v>
      </c>
      <c r="C22003" s="489" t="s">
        <v>2103</v>
      </c>
      <c r="D22003" s="489" t="s">
        <v>18832</v>
      </c>
    </row>
    <row r="22004" spans="1:4">
      <c r="A22004" s="489" t="str">
        <f t="shared" si="343"/>
        <v>2333600944訪問リハビリテーション</v>
      </c>
      <c r="B22004" s="489">
        <v>2333600944</v>
      </c>
      <c r="C22004" s="489" t="s">
        <v>2104</v>
      </c>
      <c r="D22004" s="489" t="s">
        <v>18832</v>
      </c>
    </row>
    <row r="22005" spans="1:4">
      <c r="A22005" s="489" t="str">
        <f t="shared" si="343"/>
        <v>2333600944訪問看護</v>
      </c>
      <c r="B22005" s="489">
        <v>2333600944</v>
      </c>
      <c r="C22005" s="489" t="s">
        <v>2102</v>
      </c>
      <c r="D22005" s="489" t="s">
        <v>18832</v>
      </c>
    </row>
    <row r="22006" spans="1:4">
      <c r="A22006" s="489" t="str">
        <f t="shared" si="343"/>
        <v>2333600951介護予防訪問リハビリテーション</v>
      </c>
      <c r="B22006" s="489">
        <v>2333600951</v>
      </c>
      <c r="C22006" s="489" t="s">
        <v>2108</v>
      </c>
      <c r="D22006" s="489" t="s">
        <v>18833</v>
      </c>
    </row>
    <row r="22007" spans="1:4">
      <c r="A22007" s="489" t="str">
        <f t="shared" si="343"/>
        <v>2333600951介護予防訪問看護</v>
      </c>
      <c r="B22007" s="489">
        <v>2333600951</v>
      </c>
      <c r="C22007" s="489" t="s">
        <v>2103</v>
      </c>
      <c r="D22007" s="489" t="s">
        <v>18833</v>
      </c>
    </row>
    <row r="22008" spans="1:4">
      <c r="A22008" s="489" t="str">
        <f t="shared" si="343"/>
        <v>2333600951訪問リハビリテーション</v>
      </c>
      <c r="B22008" s="489">
        <v>2333600951</v>
      </c>
      <c r="C22008" s="489" t="s">
        <v>2104</v>
      </c>
      <c r="D22008" s="489" t="s">
        <v>18833</v>
      </c>
    </row>
    <row r="22009" spans="1:4">
      <c r="A22009" s="489" t="str">
        <f t="shared" si="343"/>
        <v>2333600951訪問看護</v>
      </c>
      <c r="B22009" s="489">
        <v>2333600951</v>
      </c>
      <c r="C22009" s="489" t="s">
        <v>2102</v>
      </c>
      <c r="D22009" s="489" t="s">
        <v>18833</v>
      </c>
    </row>
    <row r="22010" spans="1:4">
      <c r="A22010" s="489" t="str">
        <f t="shared" si="343"/>
        <v>2333600969介護予防訪問リハビリテーション</v>
      </c>
      <c r="B22010" s="489">
        <v>2333600969</v>
      </c>
      <c r="C22010" s="489" t="s">
        <v>2108</v>
      </c>
      <c r="D22010" s="489" t="s">
        <v>18834</v>
      </c>
    </row>
    <row r="22011" spans="1:4">
      <c r="A22011" s="489" t="str">
        <f t="shared" si="343"/>
        <v>2333600969介護予防訪問看護</v>
      </c>
      <c r="B22011" s="489">
        <v>2333600969</v>
      </c>
      <c r="C22011" s="489" t="s">
        <v>2103</v>
      </c>
      <c r="D22011" s="489" t="s">
        <v>18834</v>
      </c>
    </row>
    <row r="22012" spans="1:4">
      <c r="A22012" s="489" t="str">
        <f t="shared" si="343"/>
        <v>2333600969訪問リハビリテーション</v>
      </c>
      <c r="B22012" s="489">
        <v>2333600969</v>
      </c>
      <c r="C22012" s="489" t="s">
        <v>2104</v>
      </c>
      <c r="D22012" s="489" t="s">
        <v>18834</v>
      </c>
    </row>
    <row r="22013" spans="1:4">
      <c r="A22013" s="489" t="str">
        <f t="shared" si="343"/>
        <v>2333600969訪問看護</v>
      </c>
      <c r="B22013" s="489">
        <v>2333600969</v>
      </c>
      <c r="C22013" s="489" t="s">
        <v>2102</v>
      </c>
      <c r="D22013" s="489" t="s">
        <v>18834</v>
      </c>
    </row>
    <row r="22014" spans="1:4">
      <c r="A22014" s="489" t="str">
        <f t="shared" si="343"/>
        <v>2333600977介護予防訪問リハビリテーション</v>
      </c>
      <c r="B22014" s="489">
        <v>2333600977</v>
      </c>
      <c r="C22014" s="489" t="s">
        <v>2108</v>
      </c>
      <c r="D22014" s="489" t="s">
        <v>18835</v>
      </c>
    </row>
    <row r="22015" spans="1:4">
      <c r="A22015" s="489" t="str">
        <f t="shared" si="343"/>
        <v>2333600977介護予防訪問看護</v>
      </c>
      <c r="B22015" s="489">
        <v>2333600977</v>
      </c>
      <c r="C22015" s="489" t="s">
        <v>2103</v>
      </c>
      <c r="D22015" s="489" t="s">
        <v>18835</v>
      </c>
    </row>
    <row r="22016" spans="1:4">
      <c r="A22016" s="489" t="str">
        <f t="shared" si="343"/>
        <v>2333600977訪問リハビリテーション</v>
      </c>
      <c r="B22016" s="489">
        <v>2333600977</v>
      </c>
      <c r="C22016" s="489" t="s">
        <v>2104</v>
      </c>
      <c r="D22016" s="489" t="s">
        <v>18835</v>
      </c>
    </row>
    <row r="22017" spans="1:4">
      <c r="A22017" s="489" t="str">
        <f t="shared" si="343"/>
        <v>2333600977訪問看護</v>
      </c>
      <c r="B22017" s="489">
        <v>2333600977</v>
      </c>
      <c r="C22017" s="489" t="s">
        <v>2102</v>
      </c>
      <c r="D22017" s="489" t="s">
        <v>18835</v>
      </c>
    </row>
    <row r="22018" spans="1:4">
      <c r="A22018" s="489" t="str">
        <f t="shared" ref="A22018:A22081" si="344">B22018&amp;C22018</f>
        <v>2333600985介護予防訪問リハビリテーション</v>
      </c>
      <c r="B22018" s="489">
        <v>2333600985</v>
      </c>
      <c r="C22018" s="489" t="s">
        <v>2108</v>
      </c>
      <c r="D22018" s="489" t="s">
        <v>18836</v>
      </c>
    </row>
    <row r="22019" spans="1:4">
      <c r="A22019" s="489" t="str">
        <f t="shared" si="344"/>
        <v>2333600985介護予防訪問看護</v>
      </c>
      <c r="B22019" s="489">
        <v>2333600985</v>
      </c>
      <c r="C22019" s="489" t="s">
        <v>2103</v>
      </c>
      <c r="D22019" s="489" t="s">
        <v>18836</v>
      </c>
    </row>
    <row r="22020" spans="1:4">
      <c r="A22020" s="489" t="str">
        <f t="shared" si="344"/>
        <v>2333600985訪問リハビリテーション</v>
      </c>
      <c r="B22020" s="489">
        <v>2333600985</v>
      </c>
      <c r="C22020" s="489" t="s">
        <v>2104</v>
      </c>
      <c r="D22020" s="489" t="s">
        <v>18836</v>
      </c>
    </row>
    <row r="22021" spans="1:4">
      <c r="A22021" s="489" t="str">
        <f t="shared" si="344"/>
        <v>2333600985訪問看護</v>
      </c>
      <c r="B22021" s="489">
        <v>2333600985</v>
      </c>
      <c r="C22021" s="489" t="s">
        <v>2102</v>
      </c>
      <c r="D22021" s="489" t="s">
        <v>18836</v>
      </c>
    </row>
    <row r="22022" spans="1:4">
      <c r="A22022" s="489" t="str">
        <f t="shared" si="344"/>
        <v>2333600993介護予防訪問リハビリテーション</v>
      </c>
      <c r="B22022" s="489">
        <v>2333600993</v>
      </c>
      <c r="C22022" s="489" t="s">
        <v>2108</v>
      </c>
      <c r="D22022" s="489" t="s">
        <v>18837</v>
      </c>
    </row>
    <row r="22023" spans="1:4">
      <c r="A22023" s="489" t="str">
        <f t="shared" si="344"/>
        <v>2333600993介護予防訪問看護</v>
      </c>
      <c r="B22023" s="489">
        <v>2333600993</v>
      </c>
      <c r="C22023" s="489" t="s">
        <v>2103</v>
      </c>
      <c r="D22023" s="489" t="s">
        <v>18837</v>
      </c>
    </row>
    <row r="22024" spans="1:4">
      <c r="A22024" s="489" t="str">
        <f t="shared" si="344"/>
        <v>2333600993訪問リハビリテーション</v>
      </c>
      <c r="B22024" s="489">
        <v>2333600993</v>
      </c>
      <c r="C22024" s="489" t="s">
        <v>2104</v>
      </c>
      <c r="D22024" s="489" t="s">
        <v>18837</v>
      </c>
    </row>
    <row r="22025" spans="1:4">
      <c r="A22025" s="489" t="str">
        <f t="shared" si="344"/>
        <v>2333600993訪問看護</v>
      </c>
      <c r="B22025" s="489">
        <v>2333600993</v>
      </c>
      <c r="C22025" s="489" t="s">
        <v>2102</v>
      </c>
      <c r="D22025" s="489" t="s">
        <v>18837</v>
      </c>
    </row>
    <row r="22026" spans="1:4">
      <c r="A22026" s="489" t="str">
        <f t="shared" si="344"/>
        <v>2333601017介護予防訪問リハビリテーション</v>
      </c>
      <c r="B22026" s="489">
        <v>2333601017</v>
      </c>
      <c r="C22026" s="489" t="s">
        <v>2108</v>
      </c>
      <c r="D22026" s="489" t="s">
        <v>18838</v>
      </c>
    </row>
    <row r="22027" spans="1:4">
      <c r="A22027" s="489" t="str">
        <f t="shared" si="344"/>
        <v>2333601017介護予防訪問看護</v>
      </c>
      <c r="B22027" s="489">
        <v>2333601017</v>
      </c>
      <c r="C22027" s="489" t="s">
        <v>2103</v>
      </c>
      <c r="D22027" s="489" t="s">
        <v>18838</v>
      </c>
    </row>
    <row r="22028" spans="1:4">
      <c r="A22028" s="489" t="str">
        <f t="shared" si="344"/>
        <v>2333601017訪問リハビリテーション</v>
      </c>
      <c r="B22028" s="489">
        <v>2333601017</v>
      </c>
      <c r="C22028" s="489" t="s">
        <v>2104</v>
      </c>
      <c r="D22028" s="489" t="s">
        <v>18838</v>
      </c>
    </row>
    <row r="22029" spans="1:4">
      <c r="A22029" s="489" t="str">
        <f t="shared" si="344"/>
        <v>2333601017訪問看護</v>
      </c>
      <c r="B22029" s="489">
        <v>2333601017</v>
      </c>
      <c r="C22029" s="489" t="s">
        <v>2102</v>
      </c>
      <c r="D22029" s="489" t="s">
        <v>18838</v>
      </c>
    </row>
    <row r="22030" spans="1:4">
      <c r="A22030" s="489" t="str">
        <f t="shared" si="344"/>
        <v>2333601025介護予防訪問リハビリテーション</v>
      </c>
      <c r="B22030" s="489">
        <v>2333601025</v>
      </c>
      <c r="C22030" s="489" t="s">
        <v>2108</v>
      </c>
      <c r="D22030" s="489" t="s">
        <v>18839</v>
      </c>
    </row>
    <row r="22031" spans="1:4">
      <c r="A22031" s="489" t="str">
        <f t="shared" si="344"/>
        <v>2333601025介護予防訪問看護</v>
      </c>
      <c r="B22031" s="489">
        <v>2333601025</v>
      </c>
      <c r="C22031" s="489" t="s">
        <v>2103</v>
      </c>
      <c r="D22031" s="489" t="s">
        <v>18839</v>
      </c>
    </row>
    <row r="22032" spans="1:4">
      <c r="A22032" s="489" t="str">
        <f t="shared" si="344"/>
        <v>2333601025訪問リハビリテーション</v>
      </c>
      <c r="B22032" s="489">
        <v>2333601025</v>
      </c>
      <c r="C22032" s="489" t="s">
        <v>2104</v>
      </c>
      <c r="D22032" s="489" t="s">
        <v>18839</v>
      </c>
    </row>
    <row r="22033" spans="1:4">
      <c r="A22033" s="489" t="str">
        <f t="shared" si="344"/>
        <v>2333601025訪問看護</v>
      </c>
      <c r="B22033" s="489">
        <v>2333601025</v>
      </c>
      <c r="C22033" s="489" t="s">
        <v>2102</v>
      </c>
      <c r="D22033" s="489" t="s">
        <v>18839</v>
      </c>
    </row>
    <row r="22034" spans="1:4">
      <c r="A22034" s="489" t="str">
        <f t="shared" si="344"/>
        <v>2333601033介護予防訪問リハビリテーション</v>
      </c>
      <c r="B22034" s="489">
        <v>2333601033</v>
      </c>
      <c r="C22034" s="489" t="s">
        <v>2108</v>
      </c>
      <c r="D22034" s="489" t="s">
        <v>18840</v>
      </c>
    </row>
    <row r="22035" spans="1:4">
      <c r="A22035" s="489" t="str">
        <f t="shared" si="344"/>
        <v>2333601033介護予防訪問看護</v>
      </c>
      <c r="B22035" s="489">
        <v>2333601033</v>
      </c>
      <c r="C22035" s="489" t="s">
        <v>2103</v>
      </c>
      <c r="D22035" s="489" t="s">
        <v>18840</v>
      </c>
    </row>
    <row r="22036" spans="1:4">
      <c r="A22036" s="489" t="str">
        <f t="shared" si="344"/>
        <v>2333601033訪問リハビリテーション</v>
      </c>
      <c r="B22036" s="489">
        <v>2333601033</v>
      </c>
      <c r="C22036" s="489" t="s">
        <v>2104</v>
      </c>
      <c r="D22036" s="489" t="s">
        <v>18840</v>
      </c>
    </row>
    <row r="22037" spans="1:4">
      <c r="A22037" s="489" t="str">
        <f t="shared" si="344"/>
        <v>2333601033訪問看護</v>
      </c>
      <c r="B22037" s="489">
        <v>2333601033</v>
      </c>
      <c r="C22037" s="489" t="s">
        <v>2102</v>
      </c>
      <c r="D22037" s="489" t="s">
        <v>18840</v>
      </c>
    </row>
    <row r="22038" spans="1:4">
      <c r="A22038" s="489" t="str">
        <f t="shared" si="344"/>
        <v>2333601041介護予防訪問リハビリテーション</v>
      </c>
      <c r="B22038" s="489">
        <v>2333601041</v>
      </c>
      <c r="C22038" s="489" t="s">
        <v>2108</v>
      </c>
      <c r="D22038" s="489" t="s">
        <v>18841</v>
      </c>
    </row>
    <row r="22039" spans="1:4">
      <c r="A22039" s="489" t="str">
        <f t="shared" si="344"/>
        <v>2333601041介護予防訪問看護</v>
      </c>
      <c r="B22039" s="489">
        <v>2333601041</v>
      </c>
      <c r="C22039" s="489" t="s">
        <v>2103</v>
      </c>
      <c r="D22039" s="489" t="s">
        <v>18841</v>
      </c>
    </row>
    <row r="22040" spans="1:4">
      <c r="A22040" s="489" t="str">
        <f t="shared" si="344"/>
        <v>2333601041訪問リハビリテーション</v>
      </c>
      <c r="B22040" s="489">
        <v>2333601041</v>
      </c>
      <c r="C22040" s="489" t="s">
        <v>2104</v>
      </c>
      <c r="D22040" s="489" t="s">
        <v>18841</v>
      </c>
    </row>
    <row r="22041" spans="1:4">
      <c r="A22041" s="489" t="str">
        <f t="shared" si="344"/>
        <v>2333601041訪問看護</v>
      </c>
      <c r="B22041" s="489">
        <v>2333601041</v>
      </c>
      <c r="C22041" s="489" t="s">
        <v>2102</v>
      </c>
      <c r="D22041" s="489" t="s">
        <v>18841</v>
      </c>
    </row>
    <row r="22042" spans="1:4">
      <c r="A22042" s="489" t="str">
        <f t="shared" si="344"/>
        <v>2333601058介護予防訪問リハビリテーション</v>
      </c>
      <c r="B22042" s="489">
        <v>2333601058</v>
      </c>
      <c r="C22042" s="489" t="s">
        <v>2108</v>
      </c>
      <c r="D22042" s="489" t="s">
        <v>18842</v>
      </c>
    </row>
    <row r="22043" spans="1:4">
      <c r="A22043" s="489" t="str">
        <f t="shared" si="344"/>
        <v>2333601058介護予防訪問看護</v>
      </c>
      <c r="B22043" s="489">
        <v>2333601058</v>
      </c>
      <c r="C22043" s="489" t="s">
        <v>2103</v>
      </c>
      <c r="D22043" s="489" t="s">
        <v>18842</v>
      </c>
    </row>
    <row r="22044" spans="1:4">
      <c r="A22044" s="489" t="str">
        <f t="shared" si="344"/>
        <v>2333601058訪問リハビリテーション</v>
      </c>
      <c r="B22044" s="489">
        <v>2333601058</v>
      </c>
      <c r="C22044" s="489" t="s">
        <v>2104</v>
      </c>
      <c r="D22044" s="489" t="s">
        <v>18842</v>
      </c>
    </row>
    <row r="22045" spans="1:4">
      <c r="A22045" s="489" t="str">
        <f t="shared" si="344"/>
        <v>2333601058訪問看護</v>
      </c>
      <c r="B22045" s="489">
        <v>2333601058</v>
      </c>
      <c r="C22045" s="489" t="s">
        <v>2102</v>
      </c>
      <c r="D22045" s="489" t="s">
        <v>18842</v>
      </c>
    </row>
    <row r="22046" spans="1:4">
      <c r="A22046" s="489" t="str">
        <f t="shared" si="344"/>
        <v>2333601066介護予防訪問リハビリテーション</v>
      </c>
      <c r="B22046" s="489">
        <v>2333601066</v>
      </c>
      <c r="C22046" s="489" t="s">
        <v>2108</v>
      </c>
      <c r="D22046" s="489" t="s">
        <v>18843</v>
      </c>
    </row>
    <row r="22047" spans="1:4">
      <c r="A22047" s="489" t="str">
        <f t="shared" si="344"/>
        <v>2333601066介護予防訪問看護</v>
      </c>
      <c r="B22047" s="489">
        <v>2333601066</v>
      </c>
      <c r="C22047" s="489" t="s">
        <v>2103</v>
      </c>
      <c r="D22047" s="489" t="s">
        <v>18843</v>
      </c>
    </row>
    <row r="22048" spans="1:4">
      <c r="A22048" s="489" t="str">
        <f t="shared" si="344"/>
        <v>2333601066訪問リハビリテーション</v>
      </c>
      <c r="B22048" s="489">
        <v>2333601066</v>
      </c>
      <c r="C22048" s="489" t="s">
        <v>2104</v>
      </c>
      <c r="D22048" s="489" t="s">
        <v>18843</v>
      </c>
    </row>
    <row r="22049" spans="1:4">
      <c r="A22049" s="489" t="str">
        <f t="shared" si="344"/>
        <v>2333601066訪問看護</v>
      </c>
      <c r="B22049" s="489">
        <v>2333601066</v>
      </c>
      <c r="C22049" s="489" t="s">
        <v>2102</v>
      </c>
      <c r="D22049" s="489" t="s">
        <v>18843</v>
      </c>
    </row>
    <row r="22050" spans="1:4">
      <c r="A22050" s="489" t="str">
        <f t="shared" si="344"/>
        <v>2333601082介護予防訪問リハビリテーション</v>
      </c>
      <c r="B22050" s="489">
        <v>2333601082</v>
      </c>
      <c r="C22050" s="489" t="s">
        <v>2108</v>
      </c>
      <c r="D22050" s="489" t="s">
        <v>18844</v>
      </c>
    </row>
    <row r="22051" spans="1:4">
      <c r="A22051" s="489" t="str">
        <f t="shared" si="344"/>
        <v>2333601082介護予防訪問看護</v>
      </c>
      <c r="B22051" s="489">
        <v>2333601082</v>
      </c>
      <c r="C22051" s="489" t="s">
        <v>2103</v>
      </c>
      <c r="D22051" s="489" t="s">
        <v>18844</v>
      </c>
    </row>
    <row r="22052" spans="1:4">
      <c r="A22052" s="489" t="str">
        <f t="shared" si="344"/>
        <v>2333601082訪問リハビリテーション</v>
      </c>
      <c r="B22052" s="489">
        <v>2333601082</v>
      </c>
      <c r="C22052" s="489" t="s">
        <v>2104</v>
      </c>
      <c r="D22052" s="489" t="s">
        <v>18844</v>
      </c>
    </row>
    <row r="22053" spans="1:4">
      <c r="A22053" s="489" t="str">
        <f t="shared" si="344"/>
        <v>2333601082訪問看護</v>
      </c>
      <c r="B22053" s="489">
        <v>2333601082</v>
      </c>
      <c r="C22053" s="489" t="s">
        <v>2102</v>
      </c>
      <c r="D22053" s="489" t="s">
        <v>18844</v>
      </c>
    </row>
    <row r="22054" spans="1:4">
      <c r="A22054" s="489" t="str">
        <f t="shared" si="344"/>
        <v>2333601090介護予防訪問リハビリテーション</v>
      </c>
      <c r="B22054" s="489">
        <v>2333601090</v>
      </c>
      <c r="C22054" s="489" t="s">
        <v>2108</v>
      </c>
      <c r="D22054" s="489" t="s">
        <v>18845</v>
      </c>
    </row>
    <row r="22055" spans="1:4">
      <c r="A22055" s="489" t="str">
        <f t="shared" si="344"/>
        <v>2333601090介護予防訪問看護</v>
      </c>
      <c r="B22055" s="489">
        <v>2333601090</v>
      </c>
      <c r="C22055" s="489" t="s">
        <v>2103</v>
      </c>
      <c r="D22055" s="489" t="s">
        <v>18845</v>
      </c>
    </row>
    <row r="22056" spans="1:4">
      <c r="A22056" s="489" t="str">
        <f t="shared" si="344"/>
        <v>2333601090訪問リハビリテーション</v>
      </c>
      <c r="B22056" s="489">
        <v>2333601090</v>
      </c>
      <c r="C22056" s="489" t="s">
        <v>2104</v>
      </c>
      <c r="D22056" s="489" t="s">
        <v>18845</v>
      </c>
    </row>
    <row r="22057" spans="1:4">
      <c r="A22057" s="489" t="str">
        <f t="shared" si="344"/>
        <v>2333601090訪問看護</v>
      </c>
      <c r="B22057" s="489">
        <v>2333601090</v>
      </c>
      <c r="C22057" s="489" t="s">
        <v>2102</v>
      </c>
      <c r="D22057" s="489" t="s">
        <v>18845</v>
      </c>
    </row>
    <row r="22058" spans="1:4">
      <c r="A22058" s="489" t="str">
        <f t="shared" si="344"/>
        <v>2333610133介護予防訪問リハビリテーション</v>
      </c>
      <c r="B22058" s="489">
        <v>2333610133</v>
      </c>
      <c r="C22058" s="489" t="s">
        <v>2108</v>
      </c>
      <c r="D22058" s="489" t="s">
        <v>17135</v>
      </c>
    </row>
    <row r="22059" spans="1:4">
      <c r="A22059" s="489" t="str">
        <f t="shared" si="344"/>
        <v>2333610133介護予防訪問看護</v>
      </c>
      <c r="B22059" s="489">
        <v>2333610133</v>
      </c>
      <c r="C22059" s="489" t="s">
        <v>2103</v>
      </c>
      <c r="D22059" s="489" t="s">
        <v>17135</v>
      </c>
    </row>
    <row r="22060" spans="1:4">
      <c r="A22060" s="489" t="str">
        <f t="shared" si="344"/>
        <v>2333610133訪問リハビリテーション</v>
      </c>
      <c r="B22060" s="489">
        <v>2333610133</v>
      </c>
      <c r="C22060" s="489" t="s">
        <v>2104</v>
      </c>
      <c r="D22060" s="489" t="s">
        <v>17135</v>
      </c>
    </row>
    <row r="22061" spans="1:4">
      <c r="A22061" s="489" t="str">
        <f t="shared" si="344"/>
        <v>2333610133訪問看護</v>
      </c>
      <c r="B22061" s="489">
        <v>2333610133</v>
      </c>
      <c r="C22061" s="489" t="s">
        <v>2102</v>
      </c>
      <c r="D22061" s="489" t="s">
        <v>17135</v>
      </c>
    </row>
    <row r="22062" spans="1:4">
      <c r="A22062" s="489" t="str">
        <f t="shared" si="344"/>
        <v>2333800395介護予防訪問リハビリテーション</v>
      </c>
      <c r="B22062" s="489">
        <v>2333800395</v>
      </c>
      <c r="C22062" s="489" t="s">
        <v>2108</v>
      </c>
      <c r="D22062" s="489" t="s">
        <v>18846</v>
      </c>
    </row>
    <row r="22063" spans="1:4">
      <c r="A22063" s="489" t="str">
        <f t="shared" si="344"/>
        <v>2333800395介護予防訪問看護</v>
      </c>
      <c r="B22063" s="489">
        <v>2333800395</v>
      </c>
      <c r="C22063" s="489" t="s">
        <v>2103</v>
      </c>
      <c r="D22063" s="489" t="s">
        <v>18846</v>
      </c>
    </row>
    <row r="22064" spans="1:4">
      <c r="A22064" s="489" t="str">
        <f t="shared" si="344"/>
        <v>2333800395訪問リハビリテーション</v>
      </c>
      <c r="B22064" s="489">
        <v>2333800395</v>
      </c>
      <c r="C22064" s="489" t="s">
        <v>2104</v>
      </c>
      <c r="D22064" s="489" t="s">
        <v>18846</v>
      </c>
    </row>
    <row r="22065" spans="1:4">
      <c r="A22065" s="489" t="str">
        <f t="shared" si="344"/>
        <v>2333800395訪問看護</v>
      </c>
      <c r="B22065" s="489">
        <v>2333800395</v>
      </c>
      <c r="C22065" s="489" t="s">
        <v>2102</v>
      </c>
      <c r="D22065" s="489" t="s">
        <v>18846</v>
      </c>
    </row>
    <row r="22066" spans="1:4">
      <c r="A22066" s="489" t="str">
        <f t="shared" si="344"/>
        <v>2333800882介護予防訪問リハビリテーション</v>
      </c>
      <c r="B22066" s="489">
        <v>2333800882</v>
      </c>
      <c r="C22066" s="489" t="s">
        <v>2108</v>
      </c>
      <c r="D22066" s="489" t="s">
        <v>18342</v>
      </c>
    </row>
    <row r="22067" spans="1:4">
      <c r="A22067" s="489" t="str">
        <f t="shared" si="344"/>
        <v>2333800882介護予防訪問看護</v>
      </c>
      <c r="B22067" s="489">
        <v>2333800882</v>
      </c>
      <c r="C22067" s="489" t="s">
        <v>2103</v>
      </c>
      <c r="D22067" s="489" t="s">
        <v>18342</v>
      </c>
    </row>
    <row r="22068" spans="1:4">
      <c r="A22068" s="489" t="str">
        <f t="shared" si="344"/>
        <v>2333800882訪問リハビリテーション</v>
      </c>
      <c r="B22068" s="489">
        <v>2333800882</v>
      </c>
      <c r="C22068" s="489" t="s">
        <v>2104</v>
      </c>
      <c r="D22068" s="489" t="s">
        <v>18342</v>
      </c>
    </row>
    <row r="22069" spans="1:4">
      <c r="A22069" s="489" t="str">
        <f t="shared" si="344"/>
        <v>2333800882訪問看護</v>
      </c>
      <c r="B22069" s="489">
        <v>2333800882</v>
      </c>
      <c r="C22069" s="489" t="s">
        <v>2102</v>
      </c>
      <c r="D22069" s="489" t="s">
        <v>18342</v>
      </c>
    </row>
    <row r="22070" spans="1:4">
      <c r="A22070" s="489" t="str">
        <f t="shared" si="344"/>
        <v>2333800924介護予防訪問リハビリテーション</v>
      </c>
      <c r="B22070" s="489">
        <v>2333800924</v>
      </c>
      <c r="C22070" s="489" t="s">
        <v>2108</v>
      </c>
      <c r="D22070" s="489" t="s">
        <v>18847</v>
      </c>
    </row>
    <row r="22071" spans="1:4">
      <c r="A22071" s="489" t="str">
        <f t="shared" si="344"/>
        <v>2333800924介護予防訪問看護</v>
      </c>
      <c r="B22071" s="489">
        <v>2333800924</v>
      </c>
      <c r="C22071" s="489" t="s">
        <v>2103</v>
      </c>
      <c r="D22071" s="489" t="s">
        <v>18847</v>
      </c>
    </row>
    <row r="22072" spans="1:4">
      <c r="A22072" s="489" t="str">
        <f t="shared" si="344"/>
        <v>2333800924訪問リハビリテーション</v>
      </c>
      <c r="B22072" s="489">
        <v>2333800924</v>
      </c>
      <c r="C22072" s="489" t="s">
        <v>2104</v>
      </c>
      <c r="D22072" s="489" t="s">
        <v>18847</v>
      </c>
    </row>
    <row r="22073" spans="1:4">
      <c r="A22073" s="489" t="str">
        <f t="shared" si="344"/>
        <v>2333800924訪問看護</v>
      </c>
      <c r="B22073" s="489">
        <v>2333800924</v>
      </c>
      <c r="C22073" s="489" t="s">
        <v>2102</v>
      </c>
      <c r="D22073" s="489" t="s">
        <v>18847</v>
      </c>
    </row>
    <row r="22074" spans="1:4">
      <c r="A22074" s="489" t="str">
        <f t="shared" si="344"/>
        <v>2333800940介護予防訪問リハビリテーション</v>
      </c>
      <c r="B22074" s="489">
        <v>2333800940</v>
      </c>
      <c r="C22074" s="489" t="s">
        <v>2108</v>
      </c>
      <c r="D22074" s="489" t="s">
        <v>18655</v>
      </c>
    </row>
    <row r="22075" spans="1:4">
      <c r="A22075" s="489" t="str">
        <f t="shared" si="344"/>
        <v>2333800940介護予防訪問看護</v>
      </c>
      <c r="B22075" s="489">
        <v>2333800940</v>
      </c>
      <c r="C22075" s="489" t="s">
        <v>2103</v>
      </c>
      <c r="D22075" s="489" t="s">
        <v>18655</v>
      </c>
    </row>
    <row r="22076" spans="1:4">
      <c r="A22076" s="489" t="str">
        <f t="shared" si="344"/>
        <v>2333800940訪問リハビリテーション</v>
      </c>
      <c r="B22076" s="489">
        <v>2333800940</v>
      </c>
      <c r="C22076" s="489" t="s">
        <v>2104</v>
      </c>
      <c r="D22076" s="489" t="s">
        <v>18655</v>
      </c>
    </row>
    <row r="22077" spans="1:4">
      <c r="A22077" s="489" t="str">
        <f t="shared" si="344"/>
        <v>2333800940訪問看護</v>
      </c>
      <c r="B22077" s="489">
        <v>2333800940</v>
      </c>
      <c r="C22077" s="489" t="s">
        <v>2102</v>
      </c>
      <c r="D22077" s="489" t="s">
        <v>18655</v>
      </c>
    </row>
    <row r="22078" spans="1:4">
      <c r="A22078" s="489" t="str">
        <f t="shared" si="344"/>
        <v>2333800957介護予防訪問リハビリテーション</v>
      </c>
      <c r="B22078" s="489">
        <v>2333800957</v>
      </c>
      <c r="C22078" s="489" t="s">
        <v>2108</v>
      </c>
      <c r="D22078" s="489" t="s">
        <v>18848</v>
      </c>
    </row>
    <row r="22079" spans="1:4">
      <c r="A22079" s="489" t="str">
        <f t="shared" si="344"/>
        <v>2333800957介護予防訪問看護</v>
      </c>
      <c r="B22079" s="489">
        <v>2333800957</v>
      </c>
      <c r="C22079" s="489" t="s">
        <v>2103</v>
      </c>
      <c r="D22079" s="489" t="s">
        <v>18848</v>
      </c>
    </row>
    <row r="22080" spans="1:4">
      <c r="A22080" s="489" t="str">
        <f t="shared" si="344"/>
        <v>2333800957訪問リハビリテーション</v>
      </c>
      <c r="B22080" s="489">
        <v>2333800957</v>
      </c>
      <c r="C22080" s="489" t="s">
        <v>2104</v>
      </c>
      <c r="D22080" s="489" t="s">
        <v>18848</v>
      </c>
    </row>
    <row r="22081" spans="1:4">
      <c r="A22081" s="489" t="str">
        <f t="shared" si="344"/>
        <v>2333800957訪問看護</v>
      </c>
      <c r="B22081" s="489">
        <v>2333800957</v>
      </c>
      <c r="C22081" s="489" t="s">
        <v>2102</v>
      </c>
      <c r="D22081" s="489" t="s">
        <v>18848</v>
      </c>
    </row>
    <row r="22082" spans="1:4">
      <c r="A22082" s="489" t="str">
        <f t="shared" ref="A22082:A22145" si="345">B22082&amp;C22082</f>
        <v>2333800965介護予防訪問リハビリテーション</v>
      </c>
      <c r="B22082" s="489">
        <v>2333800965</v>
      </c>
      <c r="C22082" s="489" t="s">
        <v>2108</v>
      </c>
      <c r="D22082" s="489" t="s">
        <v>18849</v>
      </c>
    </row>
    <row r="22083" spans="1:4">
      <c r="A22083" s="489" t="str">
        <f t="shared" si="345"/>
        <v>2333800965介護予防訪問看護</v>
      </c>
      <c r="B22083" s="489">
        <v>2333800965</v>
      </c>
      <c r="C22083" s="489" t="s">
        <v>2103</v>
      </c>
      <c r="D22083" s="489" t="s">
        <v>18849</v>
      </c>
    </row>
    <row r="22084" spans="1:4">
      <c r="A22084" s="489" t="str">
        <f t="shared" si="345"/>
        <v>2333800965訪問リハビリテーション</v>
      </c>
      <c r="B22084" s="489">
        <v>2333800965</v>
      </c>
      <c r="C22084" s="489" t="s">
        <v>2104</v>
      </c>
      <c r="D22084" s="489" t="s">
        <v>18849</v>
      </c>
    </row>
    <row r="22085" spans="1:4">
      <c r="A22085" s="489" t="str">
        <f t="shared" si="345"/>
        <v>2333800965訪問看護</v>
      </c>
      <c r="B22085" s="489">
        <v>2333800965</v>
      </c>
      <c r="C22085" s="489" t="s">
        <v>2102</v>
      </c>
      <c r="D22085" s="489" t="s">
        <v>18849</v>
      </c>
    </row>
    <row r="22086" spans="1:4">
      <c r="A22086" s="489" t="str">
        <f t="shared" si="345"/>
        <v>2333800973介護予防訪問リハビリテーション</v>
      </c>
      <c r="B22086" s="489">
        <v>2333800973</v>
      </c>
      <c r="C22086" s="489" t="s">
        <v>2108</v>
      </c>
      <c r="D22086" s="489" t="s">
        <v>18850</v>
      </c>
    </row>
    <row r="22087" spans="1:4">
      <c r="A22087" s="489" t="str">
        <f t="shared" si="345"/>
        <v>2333800973介護予防訪問看護</v>
      </c>
      <c r="B22087" s="489">
        <v>2333800973</v>
      </c>
      <c r="C22087" s="489" t="s">
        <v>2103</v>
      </c>
      <c r="D22087" s="489" t="s">
        <v>18850</v>
      </c>
    </row>
    <row r="22088" spans="1:4">
      <c r="A22088" s="489" t="str">
        <f t="shared" si="345"/>
        <v>2333800973訪問リハビリテーション</v>
      </c>
      <c r="B22088" s="489">
        <v>2333800973</v>
      </c>
      <c r="C22088" s="489" t="s">
        <v>2104</v>
      </c>
      <c r="D22088" s="489" t="s">
        <v>18850</v>
      </c>
    </row>
    <row r="22089" spans="1:4">
      <c r="A22089" s="489" t="str">
        <f t="shared" si="345"/>
        <v>2333800973訪問看護</v>
      </c>
      <c r="B22089" s="489">
        <v>2333800973</v>
      </c>
      <c r="C22089" s="489" t="s">
        <v>2102</v>
      </c>
      <c r="D22089" s="489" t="s">
        <v>18850</v>
      </c>
    </row>
    <row r="22090" spans="1:4">
      <c r="A22090" s="489" t="str">
        <f t="shared" si="345"/>
        <v>2333800981介護予防訪問リハビリテーション</v>
      </c>
      <c r="B22090" s="489">
        <v>2333800981</v>
      </c>
      <c r="C22090" s="489" t="s">
        <v>2108</v>
      </c>
      <c r="D22090" s="489" t="s">
        <v>18851</v>
      </c>
    </row>
    <row r="22091" spans="1:4">
      <c r="A22091" s="489" t="str">
        <f t="shared" si="345"/>
        <v>2333800981介護予防訪問看護</v>
      </c>
      <c r="B22091" s="489">
        <v>2333800981</v>
      </c>
      <c r="C22091" s="489" t="s">
        <v>2103</v>
      </c>
      <c r="D22091" s="489" t="s">
        <v>18851</v>
      </c>
    </row>
    <row r="22092" spans="1:4">
      <c r="A22092" s="489" t="str">
        <f t="shared" si="345"/>
        <v>2333800981訪問リハビリテーション</v>
      </c>
      <c r="B22092" s="489">
        <v>2333800981</v>
      </c>
      <c r="C22092" s="489" t="s">
        <v>2104</v>
      </c>
      <c r="D22092" s="489" t="s">
        <v>18851</v>
      </c>
    </row>
    <row r="22093" spans="1:4">
      <c r="A22093" s="489" t="str">
        <f t="shared" si="345"/>
        <v>2333800981訪問看護</v>
      </c>
      <c r="B22093" s="489">
        <v>2333800981</v>
      </c>
      <c r="C22093" s="489" t="s">
        <v>2102</v>
      </c>
      <c r="D22093" s="489" t="s">
        <v>18851</v>
      </c>
    </row>
    <row r="22094" spans="1:4">
      <c r="A22094" s="489" t="str">
        <f t="shared" si="345"/>
        <v>2333800999介護予防訪問リハビリテーション</v>
      </c>
      <c r="B22094" s="489">
        <v>2333800999</v>
      </c>
      <c r="C22094" s="489" t="s">
        <v>2108</v>
      </c>
      <c r="D22094" s="489" t="s">
        <v>18852</v>
      </c>
    </row>
    <row r="22095" spans="1:4">
      <c r="A22095" s="489" t="str">
        <f t="shared" si="345"/>
        <v>2333800999介護予防訪問看護</v>
      </c>
      <c r="B22095" s="489">
        <v>2333800999</v>
      </c>
      <c r="C22095" s="489" t="s">
        <v>2103</v>
      </c>
      <c r="D22095" s="489" t="s">
        <v>18852</v>
      </c>
    </row>
    <row r="22096" spans="1:4">
      <c r="A22096" s="489" t="str">
        <f t="shared" si="345"/>
        <v>2333800999訪問リハビリテーション</v>
      </c>
      <c r="B22096" s="489">
        <v>2333800999</v>
      </c>
      <c r="C22096" s="489" t="s">
        <v>2104</v>
      </c>
      <c r="D22096" s="489" t="s">
        <v>18852</v>
      </c>
    </row>
    <row r="22097" spans="1:4">
      <c r="A22097" s="489" t="str">
        <f t="shared" si="345"/>
        <v>2333800999訪問看護</v>
      </c>
      <c r="B22097" s="489">
        <v>2333800999</v>
      </c>
      <c r="C22097" s="489" t="s">
        <v>2102</v>
      </c>
      <c r="D22097" s="489" t="s">
        <v>18852</v>
      </c>
    </row>
    <row r="22098" spans="1:4">
      <c r="A22098" s="489" t="str">
        <f t="shared" si="345"/>
        <v>2333801062介護予防訪問リハビリテーション</v>
      </c>
      <c r="B22098" s="489">
        <v>2333801062</v>
      </c>
      <c r="C22098" s="489" t="s">
        <v>2108</v>
      </c>
      <c r="D22098" s="489" t="s">
        <v>18853</v>
      </c>
    </row>
    <row r="22099" spans="1:4">
      <c r="A22099" s="489" t="str">
        <f t="shared" si="345"/>
        <v>2333801062介護予防訪問看護</v>
      </c>
      <c r="B22099" s="489">
        <v>2333801062</v>
      </c>
      <c r="C22099" s="489" t="s">
        <v>2103</v>
      </c>
      <c r="D22099" s="489" t="s">
        <v>18853</v>
      </c>
    </row>
    <row r="22100" spans="1:4">
      <c r="A22100" s="489" t="str">
        <f t="shared" si="345"/>
        <v>2333801062訪問リハビリテーション</v>
      </c>
      <c r="B22100" s="489">
        <v>2333801062</v>
      </c>
      <c r="C22100" s="489" t="s">
        <v>2104</v>
      </c>
      <c r="D22100" s="489" t="s">
        <v>18853</v>
      </c>
    </row>
    <row r="22101" spans="1:4">
      <c r="A22101" s="489" t="str">
        <f t="shared" si="345"/>
        <v>2333801062訪問看護</v>
      </c>
      <c r="B22101" s="489">
        <v>2333801062</v>
      </c>
      <c r="C22101" s="489" t="s">
        <v>2102</v>
      </c>
      <c r="D22101" s="489" t="s">
        <v>18853</v>
      </c>
    </row>
    <row r="22102" spans="1:4">
      <c r="A22102" s="489" t="str">
        <f t="shared" si="345"/>
        <v>2333801070介護予防訪問リハビリテーション</v>
      </c>
      <c r="B22102" s="489">
        <v>2333801070</v>
      </c>
      <c r="C22102" s="489" t="s">
        <v>2108</v>
      </c>
      <c r="D22102" s="489" t="s">
        <v>18854</v>
      </c>
    </row>
    <row r="22103" spans="1:4">
      <c r="A22103" s="489" t="str">
        <f t="shared" si="345"/>
        <v>2333801070介護予防訪問看護</v>
      </c>
      <c r="B22103" s="489">
        <v>2333801070</v>
      </c>
      <c r="C22103" s="489" t="s">
        <v>2103</v>
      </c>
      <c r="D22103" s="489" t="s">
        <v>18854</v>
      </c>
    </row>
    <row r="22104" spans="1:4">
      <c r="A22104" s="489" t="str">
        <f t="shared" si="345"/>
        <v>2333801070訪問リハビリテーション</v>
      </c>
      <c r="B22104" s="489">
        <v>2333801070</v>
      </c>
      <c r="C22104" s="489" t="s">
        <v>2104</v>
      </c>
      <c r="D22104" s="489" t="s">
        <v>18854</v>
      </c>
    </row>
    <row r="22105" spans="1:4">
      <c r="A22105" s="489" t="str">
        <f t="shared" si="345"/>
        <v>2333801070訪問看護</v>
      </c>
      <c r="B22105" s="489">
        <v>2333801070</v>
      </c>
      <c r="C22105" s="489" t="s">
        <v>2102</v>
      </c>
      <c r="D22105" s="489" t="s">
        <v>18854</v>
      </c>
    </row>
    <row r="22106" spans="1:4">
      <c r="A22106" s="489" t="str">
        <f t="shared" si="345"/>
        <v>2333801088介護予防訪問リハビリテーション</v>
      </c>
      <c r="B22106" s="489">
        <v>2333801088</v>
      </c>
      <c r="C22106" s="489" t="s">
        <v>2108</v>
      </c>
      <c r="D22106" s="489" t="s">
        <v>18855</v>
      </c>
    </row>
    <row r="22107" spans="1:4">
      <c r="A22107" s="489" t="str">
        <f t="shared" si="345"/>
        <v>2333801088介護予防訪問看護</v>
      </c>
      <c r="B22107" s="489">
        <v>2333801088</v>
      </c>
      <c r="C22107" s="489" t="s">
        <v>2103</v>
      </c>
      <c r="D22107" s="489" t="s">
        <v>18855</v>
      </c>
    </row>
    <row r="22108" spans="1:4">
      <c r="A22108" s="489" t="str">
        <f t="shared" si="345"/>
        <v>2333801088訪問リハビリテーション</v>
      </c>
      <c r="B22108" s="489">
        <v>2333801088</v>
      </c>
      <c r="C22108" s="489" t="s">
        <v>2104</v>
      </c>
      <c r="D22108" s="489" t="s">
        <v>18855</v>
      </c>
    </row>
    <row r="22109" spans="1:4">
      <c r="A22109" s="489" t="str">
        <f t="shared" si="345"/>
        <v>2333801088訪問看護</v>
      </c>
      <c r="B22109" s="489">
        <v>2333801088</v>
      </c>
      <c r="C22109" s="489" t="s">
        <v>2102</v>
      </c>
      <c r="D22109" s="489" t="s">
        <v>18855</v>
      </c>
    </row>
    <row r="22110" spans="1:4">
      <c r="A22110" s="489" t="str">
        <f t="shared" si="345"/>
        <v>2333801096介護予防訪問リハビリテーション</v>
      </c>
      <c r="B22110" s="489">
        <v>2333801096</v>
      </c>
      <c r="C22110" s="489" t="s">
        <v>2108</v>
      </c>
      <c r="D22110" s="489" t="s">
        <v>18856</v>
      </c>
    </row>
    <row r="22111" spans="1:4">
      <c r="A22111" s="489" t="str">
        <f t="shared" si="345"/>
        <v>2333801096介護予防訪問看護</v>
      </c>
      <c r="B22111" s="489">
        <v>2333801096</v>
      </c>
      <c r="C22111" s="489" t="s">
        <v>2103</v>
      </c>
      <c r="D22111" s="489" t="s">
        <v>18856</v>
      </c>
    </row>
    <row r="22112" spans="1:4">
      <c r="A22112" s="489" t="str">
        <f t="shared" si="345"/>
        <v>2333801096訪問リハビリテーション</v>
      </c>
      <c r="B22112" s="489">
        <v>2333801096</v>
      </c>
      <c r="C22112" s="489" t="s">
        <v>2104</v>
      </c>
      <c r="D22112" s="489" t="s">
        <v>18856</v>
      </c>
    </row>
    <row r="22113" spans="1:4">
      <c r="A22113" s="489" t="str">
        <f t="shared" si="345"/>
        <v>2333801096訪問看護</v>
      </c>
      <c r="B22113" s="489">
        <v>2333801096</v>
      </c>
      <c r="C22113" s="489" t="s">
        <v>2102</v>
      </c>
      <c r="D22113" s="489" t="s">
        <v>18856</v>
      </c>
    </row>
    <row r="22114" spans="1:4">
      <c r="A22114" s="489" t="str">
        <f t="shared" si="345"/>
        <v>2333801112介護予防訪問リハビリテーション</v>
      </c>
      <c r="B22114" s="489">
        <v>2333801112</v>
      </c>
      <c r="C22114" s="489" t="s">
        <v>2108</v>
      </c>
      <c r="D22114" s="489" t="s">
        <v>18857</v>
      </c>
    </row>
    <row r="22115" spans="1:4">
      <c r="A22115" s="489" t="str">
        <f t="shared" si="345"/>
        <v>2333801112介護予防訪問看護</v>
      </c>
      <c r="B22115" s="489">
        <v>2333801112</v>
      </c>
      <c r="C22115" s="489" t="s">
        <v>2103</v>
      </c>
      <c r="D22115" s="489" t="s">
        <v>18857</v>
      </c>
    </row>
    <row r="22116" spans="1:4">
      <c r="A22116" s="489" t="str">
        <f t="shared" si="345"/>
        <v>2333801112訪問リハビリテーション</v>
      </c>
      <c r="B22116" s="489">
        <v>2333801112</v>
      </c>
      <c r="C22116" s="489" t="s">
        <v>2104</v>
      </c>
      <c r="D22116" s="489" t="s">
        <v>18857</v>
      </c>
    </row>
    <row r="22117" spans="1:4">
      <c r="A22117" s="489" t="str">
        <f t="shared" si="345"/>
        <v>2333801112訪問看護</v>
      </c>
      <c r="B22117" s="489">
        <v>2333801112</v>
      </c>
      <c r="C22117" s="489" t="s">
        <v>2102</v>
      </c>
      <c r="D22117" s="489" t="s">
        <v>18857</v>
      </c>
    </row>
    <row r="22118" spans="1:4">
      <c r="A22118" s="489" t="str">
        <f t="shared" si="345"/>
        <v>2333801120介護予防訪問リハビリテーション</v>
      </c>
      <c r="B22118" s="489">
        <v>2333801120</v>
      </c>
      <c r="C22118" s="489" t="s">
        <v>2108</v>
      </c>
      <c r="D22118" s="489" t="s">
        <v>18858</v>
      </c>
    </row>
    <row r="22119" spans="1:4">
      <c r="A22119" s="489" t="str">
        <f t="shared" si="345"/>
        <v>2333801120介護予防訪問看護</v>
      </c>
      <c r="B22119" s="489">
        <v>2333801120</v>
      </c>
      <c r="C22119" s="489" t="s">
        <v>2103</v>
      </c>
      <c r="D22119" s="489" t="s">
        <v>18858</v>
      </c>
    </row>
    <row r="22120" spans="1:4">
      <c r="A22120" s="489" t="str">
        <f t="shared" si="345"/>
        <v>2333801120訪問リハビリテーション</v>
      </c>
      <c r="B22120" s="489">
        <v>2333801120</v>
      </c>
      <c r="C22120" s="489" t="s">
        <v>2104</v>
      </c>
      <c r="D22120" s="489" t="s">
        <v>18858</v>
      </c>
    </row>
    <row r="22121" spans="1:4">
      <c r="A22121" s="489" t="str">
        <f t="shared" si="345"/>
        <v>2333801120訪問看護</v>
      </c>
      <c r="B22121" s="489">
        <v>2333801120</v>
      </c>
      <c r="C22121" s="489" t="s">
        <v>2102</v>
      </c>
      <c r="D22121" s="489" t="s">
        <v>18858</v>
      </c>
    </row>
    <row r="22122" spans="1:4">
      <c r="A22122" s="489" t="str">
        <f t="shared" si="345"/>
        <v>2333801138介護予防訪問リハビリテーション</v>
      </c>
      <c r="B22122" s="489">
        <v>2333801138</v>
      </c>
      <c r="C22122" s="489" t="s">
        <v>2108</v>
      </c>
      <c r="D22122" s="489" t="s">
        <v>18859</v>
      </c>
    </row>
    <row r="22123" spans="1:4">
      <c r="A22123" s="489" t="str">
        <f t="shared" si="345"/>
        <v>2333801138介護予防訪問看護</v>
      </c>
      <c r="B22123" s="489">
        <v>2333801138</v>
      </c>
      <c r="C22123" s="489" t="s">
        <v>2103</v>
      </c>
      <c r="D22123" s="489" t="s">
        <v>18859</v>
      </c>
    </row>
    <row r="22124" spans="1:4">
      <c r="A22124" s="489" t="str">
        <f t="shared" si="345"/>
        <v>2333801138訪問リハビリテーション</v>
      </c>
      <c r="B22124" s="489">
        <v>2333801138</v>
      </c>
      <c r="C22124" s="489" t="s">
        <v>2104</v>
      </c>
      <c r="D22124" s="489" t="s">
        <v>18859</v>
      </c>
    </row>
    <row r="22125" spans="1:4">
      <c r="A22125" s="489" t="str">
        <f t="shared" si="345"/>
        <v>2333801138訪問看護</v>
      </c>
      <c r="B22125" s="489">
        <v>2333801138</v>
      </c>
      <c r="C22125" s="489" t="s">
        <v>2102</v>
      </c>
      <c r="D22125" s="489" t="s">
        <v>18859</v>
      </c>
    </row>
    <row r="22126" spans="1:4">
      <c r="A22126" s="489" t="str">
        <f t="shared" si="345"/>
        <v>2333801146介護予防訪問リハビリテーション</v>
      </c>
      <c r="B22126" s="489">
        <v>2333801146</v>
      </c>
      <c r="C22126" s="489" t="s">
        <v>2108</v>
      </c>
      <c r="D22126" s="489" t="s">
        <v>18860</v>
      </c>
    </row>
    <row r="22127" spans="1:4">
      <c r="A22127" s="489" t="str">
        <f t="shared" si="345"/>
        <v>2333801146介護予防訪問看護</v>
      </c>
      <c r="B22127" s="489">
        <v>2333801146</v>
      </c>
      <c r="C22127" s="489" t="s">
        <v>2103</v>
      </c>
      <c r="D22127" s="489" t="s">
        <v>18860</v>
      </c>
    </row>
    <row r="22128" spans="1:4">
      <c r="A22128" s="489" t="str">
        <f t="shared" si="345"/>
        <v>2333801146訪問リハビリテーション</v>
      </c>
      <c r="B22128" s="489">
        <v>2333801146</v>
      </c>
      <c r="C22128" s="489" t="s">
        <v>2104</v>
      </c>
      <c r="D22128" s="489" t="s">
        <v>18860</v>
      </c>
    </row>
    <row r="22129" spans="1:4">
      <c r="A22129" s="489" t="str">
        <f t="shared" si="345"/>
        <v>2333801146訪問看護</v>
      </c>
      <c r="B22129" s="489">
        <v>2333801146</v>
      </c>
      <c r="C22129" s="489" t="s">
        <v>2102</v>
      </c>
      <c r="D22129" s="489" t="s">
        <v>18860</v>
      </c>
    </row>
    <row r="22130" spans="1:4">
      <c r="A22130" s="489" t="str">
        <f t="shared" si="345"/>
        <v>2333801153介護予防訪問リハビリテーション</v>
      </c>
      <c r="B22130" s="489">
        <v>2333801153</v>
      </c>
      <c r="C22130" s="489" t="s">
        <v>2108</v>
      </c>
      <c r="D22130" s="489" t="s">
        <v>18861</v>
      </c>
    </row>
    <row r="22131" spans="1:4">
      <c r="A22131" s="489" t="str">
        <f t="shared" si="345"/>
        <v>2333801153介護予防訪問看護</v>
      </c>
      <c r="B22131" s="489">
        <v>2333801153</v>
      </c>
      <c r="C22131" s="489" t="s">
        <v>2103</v>
      </c>
      <c r="D22131" s="489" t="s">
        <v>18861</v>
      </c>
    </row>
    <row r="22132" spans="1:4">
      <c r="A22132" s="489" t="str">
        <f t="shared" si="345"/>
        <v>2333801153訪問リハビリテーション</v>
      </c>
      <c r="B22132" s="489">
        <v>2333801153</v>
      </c>
      <c r="C22132" s="489" t="s">
        <v>2104</v>
      </c>
      <c r="D22132" s="489" t="s">
        <v>18861</v>
      </c>
    </row>
    <row r="22133" spans="1:4">
      <c r="A22133" s="489" t="str">
        <f t="shared" si="345"/>
        <v>2333801153訪問看護</v>
      </c>
      <c r="B22133" s="489">
        <v>2333801153</v>
      </c>
      <c r="C22133" s="489" t="s">
        <v>2102</v>
      </c>
      <c r="D22133" s="489" t="s">
        <v>18861</v>
      </c>
    </row>
    <row r="22134" spans="1:4">
      <c r="A22134" s="489" t="str">
        <f t="shared" si="345"/>
        <v>2333801161介護予防訪問リハビリテーション</v>
      </c>
      <c r="B22134" s="489">
        <v>2333801161</v>
      </c>
      <c r="C22134" s="489" t="s">
        <v>2108</v>
      </c>
      <c r="D22134" s="489" t="s">
        <v>18862</v>
      </c>
    </row>
    <row r="22135" spans="1:4">
      <c r="A22135" s="489" t="str">
        <f t="shared" si="345"/>
        <v>2333801161介護予防訪問看護</v>
      </c>
      <c r="B22135" s="489">
        <v>2333801161</v>
      </c>
      <c r="C22135" s="489" t="s">
        <v>2103</v>
      </c>
      <c r="D22135" s="489" t="s">
        <v>18862</v>
      </c>
    </row>
    <row r="22136" spans="1:4">
      <c r="A22136" s="489" t="str">
        <f t="shared" si="345"/>
        <v>2333801161訪問リハビリテーション</v>
      </c>
      <c r="B22136" s="489">
        <v>2333801161</v>
      </c>
      <c r="C22136" s="489" t="s">
        <v>2104</v>
      </c>
      <c r="D22136" s="489" t="s">
        <v>18862</v>
      </c>
    </row>
    <row r="22137" spans="1:4">
      <c r="A22137" s="489" t="str">
        <f t="shared" si="345"/>
        <v>2333801161訪問看護</v>
      </c>
      <c r="B22137" s="489">
        <v>2333801161</v>
      </c>
      <c r="C22137" s="489" t="s">
        <v>2102</v>
      </c>
      <c r="D22137" s="489" t="s">
        <v>18862</v>
      </c>
    </row>
    <row r="22138" spans="1:4">
      <c r="A22138" s="489" t="str">
        <f t="shared" si="345"/>
        <v>2333801179介護予防訪問リハビリテーション</v>
      </c>
      <c r="B22138" s="489">
        <v>2333801179</v>
      </c>
      <c r="C22138" s="489" t="s">
        <v>2108</v>
      </c>
      <c r="D22138" s="489" t="s">
        <v>18863</v>
      </c>
    </row>
    <row r="22139" spans="1:4">
      <c r="A22139" s="489" t="str">
        <f t="shared" si="345"/>
        <v>2333801179介護予防訪問看護</v>
      </c>
      <c r="B22139" s="489">
        <v>2333801179</v>
      </c>
      <c r="C22139" s="489" t="s">
        <v>2103</v>
      </c>
      <c r="D22139" s="489" t="s">
        <v>18863</v>
      </c>
    </row>
    <row r="22140" spans="1:4">
      <c r="A22140" s="489" t="str">
        <f t="shared" si="345"/>
        <v>2333801179訪問リハビリテーション</v>
      </c>
      <c r="B22140" s="489">
        <v>2333801179</v>
      </c>
      <c r="C22140" s="489" t="s">
        <v>2104</v>
      </c>
      <c r="D22140" s="489" t="s">
        <v>18863</v>
      </c>
    </row>
    <row r="22141" spans="1:4">
      <c r="A22141" s="489" t="str">
        <f t="shared" si="345"/>
        <v>2333801179訪問看護</v>
      </c>
      <c r="B22141" s="489">
        <v>2333801179</v>
      </c>
      <c r="C22141" s="489" t="s">
        <v>2102</v>
      </c>
      <c r="D22141" s="489" t="s">
        <v>18863</v>
      </c>
    </row>
    <row r="22142" spans="1:4">
      <c r="A22142" s="489" t="str">
        <f t="shared" si="345"/>
        <v>2333801187介護予防訪問リハビリテーション</v>
      </c>
      <c r="B22142" s="489">
        <v>2333801187</v>
      </c>
      <c r="C22142" s="489" t="s">
        <v>2108</v>
      </c>
      <c r="D22142" s="489" t="s">
        <v>18864</v>
      </c>
    </row>
    <row r="22143" spans="1:4">
      <c r="A22143" s="489" t="str">
        <f t="shared" si="345"/>
        <v>2333801187介護予防訪問看護</v>
      </c>
      <c r="B22143" s="489">
        <v>2333801187</v>
      </c>
      <c r="C22143" s="489" t="s">
        <v>2103</v>
      </c>
      <c r="D22143" s="489" t="s">
        <v>18864</v>
      </c>
    </row>
    <row r="22144" spans="1:4">
      <c r="A22144" s="489" t="str">
        <f t="shared" si="345"/>
        <v>2333801187訪問リハビリテーション</v>
      </c>
      <c r="B22144" s="489">
        <v>2333801187</v>
      </c>
      <c r="C22144" s="489" t="s">
        <v>2104</v>
      </c>
      <c r="D22144" s="489" t="s">
        <v>18864</v>
      </c>
    </row>
    <row r="22145" spans="1:4">
      <c r="A22145" s="489" t="str">
        <f t="shared" si="345"/>
        <v>2333801187訪問看護</v>
      </c>
      <c r="B22145" s="489">
        <v>2333801187</v>
      </c>
      <c r="C22145" s="489" t="s">
        <v>2102</v>
      </c>
      <c r="D22145" s="489" t="s">
        <v>18864</v>
      </c>
    </row>
    <row r="22146" spans="1:4">
      <c r="A22146" s="489" t="str">
        <f t="shared" ref="A22146:A22209" si="346">B22146&amp;C22146</f>
        <v>2333801195介護予防訪問リハビリテーション</v>
      </c>
      <c r="B22146" s="489">
        <v>2333801195</v>
      </c>
      <c r="C22146" s="489" t="s">
        <v>2108</v>
      </c>
      <c r="D22146" s="489" t="s">
        <v>18865</v>
      </c>
    </row>
    <row r="22147" spans="1:4">
      <c r="A22147" s="489" t="str">
        <f t="shared" si="346"/>
        <v>2333801195介護予防訪問看護</v>
      </c>
      <c r="B22147" s="489">
        <v>2333801195</v>
      </c>
      <c r="C22147" s="489" t="s">
        <v>2103</v>
      </c>
      <c r="D22147" s="489" t="s">
        <v>18865</v>
      </c>
    </row>
    <row r="22148" spans="1:4">
      <c r="A22148" s="489" t="str">
        <f t="shared" si="346"/>
        <v>2333801195訪問リハビリテーション</v>
      </c>
      <c r="B22148" s="489">
        <v>2333801195</v>
      </c>
      <c r="C22148" s="489" t="s">
        <v>2104</v>
      </c>
      <c r="D22148" s="489" t="s">
        <v>18865</v>
      </c>
    </row>
    <row r="22149" spans="1:4">
      <c r="A22149" s="489" t="str">
        <f t="shared" si="346"/>
        <v>2333801195訪問看護</v>
      </c>
      <c r="B22149" s="489">
        <v>2333801195</v>
      </c>
      <c r="C22149" s="489" t="s">
        <v>2102</v>
      </c>
      <c r="D22149" s="489" t="s">
        <v>18865</v>
      </c>
    </row>
    <row r="22150" spans="1:4">
      <c r="A22150" s="489" t="str">
        <f t="shared" si="346"/>
        <v>2333801203介護予防訪問リハビリテーション</v>
      </c>
      <c r="B22150" s="489">
        <v>2333801203</v>
      </c>
      <c r="C22150" s="489" t="s">
        <v>2108</v>
      </c>
      <c r="D22150" s="489" t="s">
        <v>18866</v>
      </c>
    </row>
    <row r="22151" spans="1:4">
      <c r="A22151" s="489" t="str">
        <f t="shared" si="346"/>
        <v>2333801203介護予防訪問看護</v>
      </c>
      <c r="B22151" s="489">
        <v>2333801203</v>
      </c>
      <c r="C22151" s="489" t="s">
        <v>2103</v>
      </c>
      <c r="D22151" s="489" t="s">
        <v>18866</v>
      </c>
    </row>
    <row r="22152" spans="1:4">
      <c r="A22152" s="489" t="str">
        <f t="shared" si="346"/>
        <v>2333801203訪問リハビリテーション</v>
      </c>
      <c r="B22152" s="489">
        <v>2333801203</v>
      </c>
      <c r="C22152" s="489" t="s">
        <v>2104</v>
      </c>
      <c r="D22152" s="489" t="s">
        <v>18866</v>
      </c>
    </row>
    <row r="22153" spans="1:4">
      <c r="A22153" s="489" t="str">
        <f t="shared" si="346"/>
        <v>2333801203訪問看護</v>
      </c>
      <c r="B22153" s="489">
        <v>2333801203</v>
      </c>
      <c r="C22153" s="489" t="s">
        <v>2102</v>
      </c>
      <c r="D22153" s="489" t="s">
        <v>18866</v>
      </c>
    </row>
    <row r="22154" spans="1:4">
      <c r="A22154" s="489" t="str">
        <f t="shared" si="346"/>
        <v>2333801229介護予防訪問リハビリテーション</v>
      </c>
      <c r="B22154" s="489">
        <v>2333801229</v>
      </c>
      <c r="C22154" s="489" t="s">
        <v>2108</v>
      </c>
      <c r="D22154" s="489" t="s">
        <v>18867</v>
      </c>
    </row>
    <row r="22155" spans="1:4">
      <c r="A22155" s="489" t="str">
        <f t="shared" si="346"/>
        <v>2333801229介護予防訪問看護</v>
      </c>
      <c r="B22155" s="489">
        <v>2333801229</v>
      </c>
      <c r="C22155" s="489" t="s">
        <v>2103</v>
      </c>
      <c r="D22155" s="489" t="s">
        <v>18867</v>
      </c>
    </row>
    <row r="22156" spans="1:4">
      <c r="A22156" s="489" t="str">
        <f t="shared" si="346"/>
        <v>2333801229訪問リハビリテーション</v>
      </c>
      <c r="B22156" s="489">
        <v>2333801229</v>
      </c>
      <c r="C22156" s="489" t="s">
        <v>2104</v>
      </c>
      <c r="D22156" s="489" t="s">
        <v>18867</v>
      </c>
    </row>
    <row r="22157" spans="1:4">
      <c r="A22157" s="489" t="str">
        <f t="shared" si="346"/>
        <v>2333801229訪問看護</v>
      </c>
      <c r="B22157" s="489">
        <v>2333801229</v>
      </c>
      <c r="C22157" s="489" t="s">
        <v>2102</v>
      </c>
      <c r="D22157" s="489" t="s">
        <v>18867</v>
      </c>
    </row>
    <row r="22158" spans="1:4">
      <c r="A22158" s="489" t="str">
        <f t="shared" si="346"/>
        <v>2333801237介護予防訪問リハビリテーション</v>
      </c>
      <c r="B22158" s="489">
        <v>2333801237</v>
      </c>
      <c r="C22158" s="489" t="s">
        <v>2108</v>
      </c>
      <c r="D22158" s="489" t="s">
        <v>18868</v>
      </c>
    </row>
    <row r="22159" spans="1:4">
      <c r="A22159" s="489" t="str">
        <f t="shared" si="346"/>
        <v>2333801237介護予防訪問看護</v>
      </c>
      <c r="B22159" s="489">
        <v>2333801237</v>
      </c>
      <c r="C22159" s="489" t="s">
        <v>2103</v>
      </c>
      <c r="D22159" s="489" t="s">
        <v>18868</v>
      </c>
    </row>
    <row r="22160" spans="1:4">
      <c r="A22160" s="489" t="str">
        <f t="shared" si="346"/>
        <v>2333801237訪問リハビリテーション</v>
      </c>
      <c r="B22160" s="489">
        <v>2333801237</v>
      </c>
      <c r="C22160" s="489" t="s">
        <v>2104</v>
      </c>
      <c r="D22160" s="489" t="s">
        <v>18868</v>
      </c>
    </row>
    <row r="22161" spans="1:4">
      <c r="A22161" s="489" t="str">
        <f t="shared" si="346"/>
        <v>2333801237訪問看護</v>
      </c>
      <c r="B22161" s="489">
        <v>2333801237</v>
      </c>
      <c r="C22161" s="489" t="s">
        <v>2102</v>
      </c>
      <c r="D22161" s="489" t="s">
        <v>18868</v>
      </c>
    </row>
    <row r="22162" spans="1:4">
      <c r="A22162" s="489" t="str">
        <f t="shared" si="346"/>
        <v>2333801245介護予防訪問リハビリテーション</v>
      </c>
      <c r="B22162" s="489">
        <v>2333801245</v>
      </c>
      <c r="C22162" s="489" t="s">
        <v>2108</v>
      </c>
      <c r="D22162" s="489" t="s">
        <v>18869</v>
      </c>
    </row>
    <row r="22163" spans="1:4">
      <c r="A22163" s="489" t="str">
        <f t="shared" si="346"/>
        <v>2333801245介護予防訪問看護</v>
      </c>
      <c r="B22163" s="489">
        <v>2333801245</v>
      </c>
      <c r="C22163" s="489" t="s">
        <v>2103</v>
      </c>
      <c r="D22163" s="489" t="s">
        <v>18869</v>
      </c>
    </row>
    <row r="22164" spans="1:4">
      <c r="A22164" s="489" t="str">
        <f t="shared" si="346"/>
        <v>2333801245訪問リハビリテーション</v>
      </c>
      <c r="B22164" s="489">
        <v>2333801245</v>
      </c>
      <c r="C22164" s="489" t="s">
        <v>2104</v>
      </c>
      <c r="D22164" s="489" t="s">
        <v>18869</v>
      </c>
    </row>
    <row r="22165" spans="1:4">
      <c r="A22165" s="489" t="str">
        <f t="shared" si="346"/>
        <v>2333801245訪問看護</v>
      </c>
      <c r="B22165" s="489">
        <v>2333801245</v>
      </c>
      <c r="C22165" s="489" t="s">
        <v>2102</v>
      </c>
      <c r="D22165" s="489" t="s">
        <v>18869</v>
      </c>
    </row>
    <row r="22166" spans="1:4">
      <c r="A22166" s="489" t="str">
        <f t="shared" si="346"/>
        <v>2333801252介護予防訪問リハビリテーション</v>
      </c>
      <c r="B22166" s="489">
        <v>2333801252</v>
      </c>
      <c r="C22166" s="489" t="s">
        <v>2108</v>
      </c>
      <c r="D22166" s="489" t="s">
        <v>18870</v>
      </c>
    </row>
    <row r="22167" spans="1:4">
      <c r="A22167" s="489" t="str">
        <f t="shared" si="346"/>
        <v>2333801252介護予防訪問看護</v>
      </c>
      <c r="B22167" s="489">
        <v>2333801252</v>
      </c>
      <c r="C22167" s="489" t="s">
        <v>2103</v>
      </c>
      <c r="D22167" s="489" t="s">
        <v>18870</v>
      </c>
    </row>
    <row r="22168" spans="1:4">
      <c r="A22168" s="489" t="str">
        <f t="shared" si="346"/>
        <v>2333801252訪問リハビリテーション</v>
      </c>
      <c r="B22168" s="489">
        <v>2333801252</v>
      </c>
      <c r="C22168" s="489" t="s">
        <v>2104</v>
      </c>
      <c r="D22168" s="489" t="s">
        <v>18870</v>
      </c>
    </row>
    <row r="22169" spans="1:4">
      <c r="A22169" s="489" t="str">
        <f t="shared" si="346"/>
        <v>2333801252訪問看護</v>
      </c>
      <c r="B22169" s="489">
        <v>2333801252</v>
      </c>
      <c r="C22169" s="489" t="s">
        <v>2102</v>
      </c>
      <c r="D22169" s="489" t="s">
        <v>18870</v>
      </c>
    </row>
    <row r="22170" spans="1:4">
      <c r="A22170" s="489" t="str">
        <f t="shared" si="346"/>
        <v>2333801260介護予防訪問リハビリテーション</v>
      </c>
      <c r="B22170" s="489">
        <v>2333801260</v>
      </c>
      <c r="C22170" s="489" t="s">
        <v>2108</v>
      </c>
      <c r="D22170" s="489" t="s">
        <v>18871</v>
      </c>
    </row>
    <row r="22171" spans="1:4">
      <c r="A22171" s="489" t="str">
        <f t="shared" si="346"/>
        <v>2333801260介護予防訪問看護</v>
      </c>
      <c r="B22171" s="489">
        <v>2333801260</v>
      </c>
      <c r="C22171" s="489" t="s">
        <v>2103</v>
      </c>
      <c r="D22171" s="489" t="s">
        <v>18871</v>
      </c>
    </row>
    <row r="22172" spans="1:4">
      <c r="A22172" s="489" t="str">
        <f t="shared" si="346"/>
        <v>2333801260訪問リハビリテーション</v>
      </c>
      <c r="B22172" s="489">
        <v>2333801260</v>
      </c>
      <c r="C22172" s="489" t="s">
        <v>2104</v>
      </c>
      <c r="D22172" s="489" t="s">
        <v>18871</v>
      </c>
    </row>
    <row r="22173" spans="1:4">
      <c r="A22173" s="489" t="str">
        <f t="shared" si="346"/>
        <v>2333801260訪問看護</v>
      </c>
      <c r="B22173" s="489">
        <v>2333801260</v>
      </c>
      <c r="C22173" s="489" t="s">
        <v>2102</v>
      </c>
      <c r="D22173" s="489" t="s">
        <v>18871</v>
      </c>
    </row>
    <row r="22174" spans="1:4">
      <c r="A22174" s="489" t="str">
        <f t="shared" si="346"/>
        <v>2333801278介護予防訪問リハビリテーション</v>
      </c>
      <c r="B22174" s="489">
        <v>2333801278</v>
      </c>
      <c r="C22174" s="489" t="s">
        <v>2108</v>
      </c>
      <c r="D22174" s="489" t="s">
        <v>18872</v>
      </c>
    </row>
    <row r="22175" spans="1:4">
      <c r="A22175" s="489" t="str">
        <f t="shared" si="346"/>
        <v>2333801278介護予防訪問看護</v>
      </c>
      <c r="B22175" s="489">
        <v>2333801278</v>
      </c>
      <c r="C22175" s="489" t="s">
        <v>2103</v>
      </c>
      <c r="D22175" s="489" t="s">
        <v>18872</v>
      </c>
    </row>
    <row r="22176" spans="1:4">
      <c r="A22176" s="489" t="str">
        <f t="shared" si="346"/>
        <v>2333801278訪問リハビリテーション</v>
      </c>
      <c r="B22176" s="489">
        <v>2333801278</v>
      </c>
      <c r="C22176" s="489" t="s">
        <v>2104</v>
      </c>
      <c r="D22176" s="489" t="s">
        <v>18872</v>
      </c>
    </row>
    <row r="22177" spans="1:4">
      <c r="A22177" s="489" t="str">
        <f t="shared" si="346"/>
        <v>2333801278訪問看護</v>
      </c>
      <c r="B22177" s="489">
        <v>2333801278</v>
      </c>
      <c r="C22177" s="489" t="s">
        <v>2102</v>
      </c>
      <c r="D22177" s="489" t="s">
        <v>18872</v>
      </c>
    </row>
    <row r="22178" spans="1:4">
      <c r="A22178" s="489" t="str">
        <f t="shared" si="346"/>
        <v>2333801286介護予防訪問リハビリテーション</v>
      </c>
      <c r="B22178" s="489">
        <v>2333801286</v>
      </c>
      <c r="C22178" s="489" t="s">
        <v>2108</v>
      </c>
      <c r="D22178" s="489" t="s">
        <v>18873</v>
      </c>
    </row>
    <row r="22179" spans="1:4">
      <c r="A22179" s="489" t="str">
        <f t="shared" si="346"/>
        <v>2333801286介護予防訪問看護</v>
      </c>
      <c r="B22179" s="489">
        <v>2333801286</v>
      </c>
      <c r="C22179" s="489" t="s">
        <v>2103</v>
      </c>
      <c r="D22179" s="489" t="s">
        <v>18873</v>
      </c>
    </row>
    <row r="22180" spans="1:4">
      <c r="A22180" s="489" t="str">
        <f t="shared" si="346"/>
        <v>2333801286訪問リハビリテーション</v>
      </c>
      <c r="B22180" s="489">
        <v>2333801286</v>
      </c>
      <c r="C22180" s="489" t="s">
        <v>2104</v>
      </c>
      <c r="D22180" s="489" t="s">
        <v>18873</v>
      </c>
    </row>
    <row r="22181" spans="1:4">
      <c r="A22181" s="489" t="str">
        <f t="shared" si="346"/>
        <v>2333801286訪問看護</v>
      </c>
      <c r="B22181" s="489">
        <v>2333801286</v>
      </c>
      <c r="C22181" s="489" t="s">
        <v>2102</v>
      </c>
      <c r="D22181" s="489" t="s">
        <v>18873</v>
      </c>
    </row>
    <row r="22182" spans="1:4">
      <c r="A22182" s="489" t="str">
        <f t="shared" si="346"/>
        <v>2333801294介護予防訪問リハビリテーション</v>
      </c>
      <c r="B22182" s="489">
        <v>2333801294</v>
      </c>
      <c r="C22182" s="489" t="s">
        <v>2108</v>
      </c>
      <c r="D22182" s="489" t="s">
        <v>18874</v>
      </c>
    </row>
    <row r="22183" spans="1:4">
      <c r="A22183" s="489" t="str">
        <f t="shared" si="346"/>
        <v>2333801294介護予防訪問看護</v>
      </c>
      <c r="B22183" s="489">
        <v>2333801294</v>
      </c>
      <c r="C22183" s="489" t="s">
        <v>2103</v>
      </c>
      <c r="D22183" s="489" t="s">
        <v>18874</v>
      </c>
    </row>
    <row r="22184" spans="1:4">
      <c r="A22184" s="489" t="str">
        <f t="shared" si="346"/>
        <v>2333801294訪問リハビリテーション</v>
      </c>
      <c r="B22184" s="489">
        <v>2333801294</v>
      </c>
      <c r="C22184" s="489" t="s">
        <v>2104</v>
      </c>
      <c r="D22184" s="489" t="s">
        <v>18874</v>
      </c>
    </row>
    <row r="22185" spans="1:4">
      <c r="A22185" s="489" t="str">
        <f t="shared" si="346"/>
        <v>2333801294訪問看護</v>
      </c>
      <c r="B22185" s="489">
        <v>2333801294</v>
      </c>
      <c r="C22185" s="489" t="s">
        <v>2102</v>
      </c>
      <c r="D22185" s="489" t="s">
        <v>18874</v>
      </c>
    </row>
    <row r="22186" spans="1:4">
      <c r="A22186" s="489" t="str">
        <f t="shared" si="346"/>
        <v>2333810501介護予防訪問リハビリテーション</v>
      </c>
      <c r="B22186" s="489">
        <v>2333810501</v>
      </c>
      <c r="C22186" s="489" t="s">
        <v>2108</v>
      </c>
      <c r="D22186" s="489" t="s">
        <v>18875</v>
      </c>
    </row>
    <row r="22187" spans="1:4">
      <c r="A22187" s="489" t="str">
        <f t="shared" si="346"/>
        <v>2333810501介護予防訪問看護</v>
      </c>
      <c r="B22187" s="489">
        <v>2333810501</v>
      </c>
      <c r="C22187" s="489" t="s">
        <v>2103</v>
      </c>
      <c r="D22187" s="489" t="s">
        <v>18875</v>
      </c>
    </row>
    <row r="22188" spans="1:4">
      <c r="A22188" s="489" t="str">
        <f t="shared" si="346"/>
        <v>2333810501訪問リハビリテーション</v>
      </c>
      <c r="B22188" s="489">
        <v>2333810501</v>
      </c>
      <c r="C22188" s="489" t="s">
        <v>2104</v>
      </c>
      <c r="D22188" s="489" t="s">
        <v>18875</v>
      </c>
    </row>
    <row r="22189" spans="1:4">
      <c r="A22189" s="489" t="str">
        <f t="shared" si="346"/>
        <v>2333810501訪問看護</v>
      </c>
      <c r="B22189" s="489">
        <v>2333810501</v>
      </c>
      <c r="C22189" s="489" t="s">
        <v>2102</v>
      </c>
      <c r="D22189" s="489" t="s">
        <v>18875</v>
      </c>
    </row>
    <row r="22190" spans="1:4">
      <c r="A22190" s="489" t="str">
        <f t="shared" si="346"/>
        <v>2333900633介護予防訪問リハビリテーション</v>
      </c>
      <c r="B22190" s="489">
        <v>2333900633</v>
      </c>
      <c r="C22190" s="489" t="s">
        <v>2108</v>
      </c>
      <c r="D22190" s="489" t="s">
        <v>18876</v>
      </c>
    </row>
    <row r="22191" spans="1:4">
      <c r="A22191" s="489" t="str">
        <f t="shared" si="346"/>
        <v>2333900633介護予防訪問看護</v>
      </c>
      <c r="B22191" s="489">
        <v>2333900633</v>
      </c>
      <c r="C22191" s="489" t="s">
        <v>2103</v>
      </c>
      <c r="D22191" s="489" t="s">
        <v>18876</v>
      </c>
    </row>
    <row r="22192" spans="1:4">
      <c r="A22192" s="489" t="str">
        <f t="shared" si="346"/>
        <v>2333900633訪問リハビリテーション</v>
      </c>
      <c r="B22192" s="489">
        <v>2333900633</v>
      </c>
      <c r="C22192" s="489" t="s">
        <v>2104</v>
      </c>
      <c r="D22192" s="489" t="s">
        <v>18876</v>
      </c>
    </row>
    <row r="22193" spans="1:4">
      <c r="A22193" s="489" t="str">
        <f t="shared" si="346"/>
        <v>2333900633訪問看護</v>
      </c>
      <c r="B22193" s="489">
        <v>2333900633</v>
      </c>
      <c r="C22193" s="489" t="s">
        <v>2102</v>
      </c>
      <c r="D22193" s="489" t="s">
        <v>18876</v>
      </c>
    </row>
    <row r="22194" spans="1:4">
      <c r="A22194" s="489" t="str">
        <f t="shared" si="346"/>
        <v>2333900641介護予防訪問リハビリテーション</v>
      </c>
      <c r="B22194" s="489">
        <v>2333900641</v>
      </c>
      <c r="C22194" s="489" t="s">
        <v>2108</v>
      </c>
      <c r="D22194" s="489" t="s">
        <v>18156</v>
      </c>
    </row>
    <row r="22195" spans="1:4">
      <c r="A22195" s="489" t="str">
        <f t="shared" si="346"/>
        <v>2333900641介護予防訪問看護</v>
      </c>
      <c r="B22195" s="489">
        <v>2333900641</v>
      </c>
      <c r="C22195" s="489" t="s">
        <v>2103</v>
      </c>
      <c r="D22195" s="489" t="s">
        <v>18156</v>
      </c>
    </row>
    <row r="22196" spans="1:4">
      <c r="A22196" s="489" t="str">
        <f t="shared" si="346"/>
        <v>2333900641訪問リハビリテーション</v>
      </c>
      <c r="B22196" s="489">
        <v>2333900641</v>
      </c>
      <c r="C22196" s="489" t="s">
        <v>2104</v>
      </c>
      <c r="D22196" s="489" t="s">
        <v>18156</v>
      </c>
    </row>
    <row r="22197" spans="1:4">
      <c r="A22197" s="489" t="str">
        <f t="shared" si="346"/>
        <v>2333900641訪問看護</v>
      </c>
      <c r="B22197" s="489">
        <v>2333900641</v>
      </c>
      <c r="C22197" s="489" t="s">
        <v>2102</v>
      </c>
      <c r="D22197" s="489" t="s">
        <v>18156</v>
      </c>
    </row>
    <row r="22198" spans="1:4">
      <c r="A22198" s="489" t="str">
        <f t="shared" si="346"/>
        <v>2333900658介護予防訪問リハビリテーション</v>
      </c>
      <c r="B22198" s="489">
        <v>2333900658</v>
      </c>
      <c r="C22198" s="489" t="s">
        <v>2108</v>
      </c>
      <c r="D22198" s="489" t="s">
        <v>18877</v>
      </c>
    </row>
    <row r="22199" spans="1:4">
      <c r="A22199" s="489" t="str">
        <f t="shared" si="346"/>
        <v>2333900658介護予防訪問看護</v>
      </c>
      <c r="B22199" s="489">
        <v>2333900658</v>
      </c>
      <c r="C22199" s="489" t="s">
        <v>2103</v>
      </c>
      <c r="D22199" s="489" t="s">
        <v>18877</v>
      </c>
    </row>
    <row r="22200" spans="1:4">
      <c r="A22200" s="489" t="str">
        <f t="shared" si="346"/>
        <v>2333900658訪問リハビリテーション</v>
      </c>
      <c r="B22200" s="489">
        <v>2333900658</v>
      </c>
      <c r="C22200" s="489" t="s">
        <v>2104</v>
      </c>
      <c r="D22200" s="489" t="s">
        <v>18877</v>
      </c>
    </row>
    <row r="22201" spans="1:4">
      <c r="A22201" s="489" t="str">
        <f t="shared" si="346"/>
        <v>2333900658訪問看護</v>
      </c>
      <c r="B22201" s="489">
        <v>2333900658</v>
      </c>
      <c r="C22201" s="489" t="s">
        <v>2102</v>
      </c>
      <c r="D22201" s="489" t="s">
        <v>18877</v>
      </c>
    </row>
    <row r="22202" spans="1:4">
      <c r="A22202" s="489" t="str">
        <f t="shared" si="346"/>
        <v>2333900708介護予防訪問リハビリテーション</v>
      </c>
      <c r="B22202" s="489">
        <v>2333900708</v>
      </c>
      <c r="C22202" s="489" t="s">
        <v>2108</v>
      </c>
      <c r="D22202" s="489" t="s">
        <v>18549</v>
      </c>
    </row>
    <row r="22203" spans="1:4">
      <c r="A22203" s="489" t="str">
        <f t="shared" si="346"/>
        <v>2333900708介護予防訪問看護</v>
      </c>
      <c r="B22203" s="489">
        <v>2333900708</v>
      </c>
      <c r="C22203" s="489" t="s">
        <v>2103</v>
      </c>
      <c r="D22203" s="489" t="s">
        <v>18549</v>
      </c>
    </row>
    <row r="22204" spans="1:4">
      <c r="A22204" s="489" t="str">
        <f t="shared" si="346"/>
        <v>2333900708訪問リハビリテーション</v>
      </c>
      <c r="B22204" s="489">
        <v>2333900708</v>
      </c>
      <c r="C22204" s="489" t="s">
        <v>2104</v>
      </c>
      <c r="D22204" s="489" t="s">
        <v>18549</v>
      </c>
    </row>
    <row r="22205" spans="1:4">
      <c r="A22205" s="489" t="str">
        <f t="shared" si="346"/>
        <v>2333900708訪問看護</v>
      </c>
      <c r="B22205" s="489">
        <v>2333900708</v>
      </c>
      <c r="C22205" s="489" t="s">
        <v>2102</v>
      </c>
      <c r="D22205" s="489" t="s">
        <v>18549</v>
      </c>
    </row>
    <row r="22206" spans="1:4">
      <c r="A22206" s="489" t="str">
        <f t="shared" si="346"/>
        <v>2333900724介護予防訪問リハビリテーション</v>
      </c>
      <c r="B22206" s="489">
        <v>2333900724</v>
      </c>
      <c r="C22206" s="489" t="s">
        <v>2108</v>
      </c>
      <c r="D22206" s="489" t="s">
        <v>18417</v>
      </c>
    </row>
    <row r="22207" spans="1:4">
      <c r="A22207" s="489" t="str">
        <f t="shared" si="346"/>
        <v>2333900724介護予防訪問看護</v>
      </c>
      <c r="B22207" s="489">
        <v>2333900724</v>
      </c>
      <c r="C22207" s="489" t="s">
        <v>2103</v>
      </c>
      <c r="D22207" s="489" t="s">
        <v>18417</v>
      </c>
    </row>
    <row r="22208" spans="1:4">
      <c r="A22208" s="489" t="str">
        <f t="shared" si="346"/>
        <v>2333900724訪問リハビリテーション</v>
      </c>
      <c r="B22208" s="489">
        <v>2333900724</v>
      </c>
      <c r="C22208" s="489" t="s">
        <v>2104</v>
      </c>
      <c r="D22208" s="489" t="s">
        <v>18417</v>
      </c>
    </row>
    <row r="22209" spans="1:4">
      <c r="A22209" s="489" t="str">
        <f t="shared" si="346"/>
        <v>2333900724訪問看護</v>
      </c>
      <c r="B22209" s="489">
        <v>2333900724</v>
      </c>
      <c r="C22209" s="489" t="s">
        <v>2102</v>
      </c>
      <c r="D22209" s="489" t="s">
        <v>18417</v>
      </c>
    </row>
    <row r="22210" spans="1:4">
      <c r="A22210" s="489" t="str">
        <f t="shared" ref="A22210:A22273" si="347">B22210&amp;C22210</f>
        <v>2333900765介護予防訪問リハビリテーション</v>
      </c>
      <c r="B22210" s="489">
        <v>2333900765</v>
      </c>
      <c r="C22210" s="489" t="s">
        <v>2108</v>
      </c>
      <c r="D22210" s="489" t="s">
        <v>18878</v>
      </c>
    </row>
    <row r="22211" spans="1:4">
      <c r="A22211" s="489" t="str">
        <f t="shared" si="347"/>
        <v>2333900765介護予防訪問看護</v>
      </c>
      <c r="B22211" s="489">
        <v>2333900765</v>
      </c>
      <c r="C22211" s="489" t="s">
        <v>2103</v>
      </c>
      <c r="D22211" s="489" t="s">
        <v>18878</v>
      </c>
    </row>
    <row r="22212" spans="1:4">
      <c r="A22212" s="489" t="str">
        <f t="shared" si="347"/>
        <v>2333900765訪問リハビリテーション</v>
      </c>
      <c r="B22212" s="489">
        <v>2333900765</v>
      </c>
      <c r="C22212" s="489" t="s">
        <v>2104</v>
      </c>
      <c r="D22212" s="489" t="s">
        <v>18878</v>
      </c>
    </row>
    <row r="22213" spans="1:4">
      <c r="A22213" s="489" t="str">
        <f t="shared" si="347"/>
        <v>2333900765訪問看護</v>
      </c>
      <c r="B22213" s="489">
        <v>2333900765</v>
      </c>
      <c r="C22213" s="489" t="s">
        <v>2102</v>
      </c>
      <c r="D22213" s="489" t="s">
        <v>18878</v>
      </c>
    </row>
    <row r="22214" spans="1:4">
      <c r="A22214" s="489" t="str">
        <f t="shared" si="347"/>
        <v>2333900773介護予防訪問リハビリテーション</v>
      </c>
      <c r="B22214" s="489">
        <v>2333900773</v>
      </c>
      <c r="C22214" s="489" t="s">
        <v>2108</v>
      </c>
      <c r="D22214" s="489" t="s">
        <v>18879</v>
      </c>
    </row>
    <row r="22215" spans="1:4">
      <c r="A22215" s="489" t="str">
        <f t="shared" si="347"/>
        <v>2333900773介護予防訪問看護</v>
      </c>
      <c r="B22215" s="489">
        <v>2333900773</v>
      </c>
      <c r="C22215" s="489" t="s">
        <v>2103</v>
      </c>
      <c r="D22215" s="489" t="s">
        <v>18879</v>
      </c>
    </row>
    <row r="22216" spans="1:4">
      <c r="A22216" s="489" t="str">
        <f t="shared" si="347"/>
        <v>2333900773訪問リハビリテーション</v>
      </c>
      <c r="B22216" s="489">
        <v>2333900773</v>
      </c>
      <c r="C22216" s="489" t="s">
        <v>2104</v>
      </c>
      <c r="D22216" s="489" t="s">
        <v>18879</v>
      </c>
    </row>
    <row r="22217" spans="1:4">
      <c r="A22217" s="489" t="str">
        <f t="shared" si="347"/>
        <v>2333900773訪問看護</v>
      </c>
      <c r="B22217" s="489">
        <v>2333900773</v>
      </c>
      <c r="C22217" s="489" t="s">
        <v>2102</v>
      </c>
      <c r="D22217" s="489" t="s">
        <v>18879</v>
      </c>
    </row>
    <row r="22218" spans="1:4">
      <c r="A22218" s="489" t="str">
        <f t="shared" si="347"/>
        <v>2333900781介護予防訪問リハビリテーション</v>
      </c>
      <c r="B22218" s="489">
        <v>2333900781</v>
      </c>
      <c r="C22218" s="489" t="s">
        <v>2108</v>
      </c>
      <c r="D22218" s="489" t="s">
        <v>18880</v>
      </c>
    </row>
    <row r="22219" spans="1:4">
      <c r="A22219" s="489" t="str">
        <f t="shared" si="347"/>
        <v>2333900781介護予防訪問看護</v>
      </c>
      <c r="B22219" s="489">
        <v>2333900781</v>
      </c>
      <c r="C22219" s="489" t="s">
        <v>2103</v>
      </c>
      <c r="D22219" s="489" t="s">
        <v>18880</v>
      </c>
    </row>
    <row r="22220" spans="1:4">
      <c r="A22220" s="489" t="str">
        <f t="shared" si="347"/>
        <v>2333900781訪問リハビリテーション</v>
      </c>
      <c r="B22220" s="489">
        <v>2333900781</v>
      </c>
      <c r="C22220" s="489" t="s">
        <v>2104</v>
      </c>
      <c r="D22220" s="489" t="s">
        <v>18880</v>
      </c>
    </row>
    <row r="22221" spans="1:4">
      <c r="A22221" s="489" t="str">
        <f t="shared" si="347"/>
        <v>2333900781訪問看護</v>
      </c>
      <c r="B22221" s="489">
        <v>2333900781</v>
      </c>
      <c r="C22221" s="489" t="s">
        <v>2102</v>
      </c>
      <c r="D22221" s="489" t="s">
        <v>18880</v>
      </c>
    </row>
    <row r="22222" spans="1:4">
      <c r="A22222" s="489" t="str">
        <f t="shared" si="347"/>
        <v>2333900799介護予防訪問リハビリテーション</v>
      </c>
      <c r="B22222" s="489">
        <v>2333900799</v>
      </c>
      <c r="C22222" s="489" t="s">
        <v>2108</v>
      </c>
      <c r="D22222" s="489" t="s">
        <v>18881</v>
      </c>
    </row>
    <row r="22223" spans="1:4">
      <c r="A22223" s="489" t="str">
        <f t="shared" si="347"/>
        <v>2333900799介護予防訪問看護</v>
      </c>
      <c r="B22223" s="489">
        <v>2333900799</v>
      </c>
      <c r="C22223" s="489" t="s">
        <v>2103</v>
      </c>
      <c r="D22223" s="489" t="s">
        <v>18881</v>
      </c>
    </row>
    <row r="22224" spans="1:4">
      <c r="A22224" s="489" t="str">
        <f t="shared" si="347"/>
        <v>2333900799訪問リハビリテーション</v>
      </c>
      <c r="B22224" s="489">
        <v>2333900799</v>
      </c>
      <c r="C22224" s="489" t="s">
        <v>2104</v>
      </c>
      <c r="D22224" s="489" t="s">
        <v>18881</v>
      </c>
    </row>
    <row r="22225" spans="1:4">
      <c r="A22225" s="489" t="str">
        <f t="shared" si="347"/>
        <v>2333900799訪問看護</v>
      </c>
      <c r="B22225" s="489">
        <v>2333900799</v>
      </c>
      <c r="C22225" s="489" t="s">
        <v>2102</v>
      </c>
      <c r="D22225" s="489" t="s">
        <v>18881</v>
      </c>
    </row>
    <row r="22226" spans="1:4">
      <c r="A22226" s="489" t="str">
        <f t="shared" si="347"/>
        <v>2333900815介護予防訪問リハビリテーション</v>
      </c>
      <c r="B22226" s="489">
        <v>2333900815</v>
      </c>
      <c r="C22226" s="489" t="s">
        <v>2108</v>
      </c>
      <c r="D22226" s="489" t="s">
        <v>18882</v>
      </c>
    </row>
    <row r="22227" spans="1:4">
      <c r="A22227" s="489" t="str">
        <f t="shared" si="347"/>
        <v>2333900815介護予防訪問看護</v>
      </c>
      <c r="B22227" s="489">
        <v>2333900815</v>
      </c>
      <c r="C22227" s="489" t="s">
        <v>2103</v>
      </c>
      <c r="D22227" s="489" t="s">
        <v>18882</v>
      </c>
    </row>
    <row r="22228" spans="1:4">
      <c r="A22228" s="489" t="str">
        <f t="shared" si="347"/>
        <v>2333900815訪問リハビリテーション</v>
      </c>
      <c r="B22228" s="489">
        <v>2333900815</v>
      </c>
      <c r="C22228" s="489" t="s">
        <v>2104</v>
      </c>
      <c r="D22228" s="489" t="s">
        <v>18882</v>
      </c>
    </row>
    <row r="22229" spans="1:4">
      <c r="A22229" s="489" t="str">
        <f t="shared" si="347"/>
        <v>2333900815訪問看護</v>
      </c>
      <c r="B22229" s="489">
        <v>2333900815</v>
      </c>
      <c r="C22229" s="489" t="s">
        <v>2102</v>
      </c>
      <c r="D22229" s="489" t="s">
        <v>18882</v>
      </c>
    </row>
    <row r="22230" spans="1:4">
      <c r="A22230" s="489" t="str">
        <f t="shared" si="347"/>
        <v>2333900823訪問看護</v>
      </c>
      <c r="B22230" s="489">
        <v>2333900823</v>
      </c>
      <c r="C22230" s="489" t="s">
        <v>2102</v>
      </c>
      <c r="D22230" s="489" t="s">
        <v>18883</v>
      </c>
    </row>
    <row r="22231" spans="1:4">
      <c r="A22231" s="489" t="str">
        <f t="shared" si="347"/>
        <v>2333900849介護予防訪問リハビリテーション</v>
      </c>
      <c r="B22231" s="489">
        <v>2333900849</v>
      </c>
      <c r="C22231" s="489" t="s">
        <v>2108</v>
      </c>
      <c r="D22231" s="489" t="s">
        <v>18884</v>
      </c>
    </row>
    <row r="22232" spans="1:4">
      <c r="A22232" s="489" t="str">
        <f t="shared" si="347"/>
        <v>2333900849介護予防訪問看護</v>
      </c>
      <c r="B22232" s="489">
        <v>2333900849</v>
      </c>
      <c r="C22232" s="489" t="s">
        <v>2103</v>
      </c>
      <c r="D22232" s="489" t="s">
        <v>18884</v>
      </c>
    </row>
    <row r="22233" spans="1:4">
      <c r="A22233" s="489" t="str">
        <f t="shared" si="347"/>
        <v>2333900849訪問リハビリテーション</v>
      </c>
      <c r="B22233" s="489">
        <v>2333900849</v>
      </c>
      <c r="C22233" s="489" t="s">
        <v>2104</v>
      </c>
      <c r="D22233" s="489" t="s">
        <v>18884</v>
      </c>
    </row>
    <row r="22234" spans="1:4">
      <c r="A22234" s="489" t="str">
        <f t="shared" si="347"/>
        <v>2333900849訪問看護</v>
      </c>
      <c r="B22234" s="489">
        <v>2333900849</v>
      </c>
      <c r="C22234" s="489" t="s">
        <v>2102</v>
      </c>
      <c r="D22234" s="489" t="s">
        <v>18884</v>
      </c>
    </row>
    <row r="22235" spans="1:4">
      <c r="A22235" s="489" t="str">
        <f t="shared" si="347"/>
        <v>2333900856介護予防訪問リハビリテーション</v>
      </c>
      <c r="B22235" s="489">
        <v>2333900856</v>
      </c>
      <c r="C22235" s="489" t="s">
        <v>2108</v>
      </c>
      <c r="D22235" s="489" t="s">
        <v>18885</v>
      </c>
    </row>
    <row r="22236" spans="1:4">
      <c r="A22236" s="489" t="str">
        <f t="shared" si="347"/>
        <v>2333900856介護予防訪問看護</v>
      </c>
      <c r="B22236" s="489">
        <v>2333900856</v>
      </c>
      <c r="C22236" s="489" t="s">
        <v>2103</v>
      </c>
      <c r="D22236" s="489" t="s">
        <v>18885</v>
      </c>
    </row>
    <row r="22237" spans="1:4">
      <c r="A22237" s="489" t="str">
        <f t="shared" si="347"/>
        <v>2333900856訪問リハビリテーション</v>
      </c>
      <c r="B22237" s="489">
        <v>2333900856</v>
      </c>
      <c r="C22237" s="489" t="s">
        <v>2104</v>
      </c>
      <c r="D22237" s="489" t="s">
        <v>18885</v>
      </c>
    </row>
    <row r="22238" spans="1:4">
      <c r="A22238" s="489" t="str">
        <f t="shared" si="347"/>
        <v>2333900856訪問看護</v>
      </c>
      <c r="B22238" s="489">
        <v>2333900856</v>
      </c>
      <c r="C22238" s="489" t="s">
        <v>2102</v>
      </c>
      <c r="D22238" s="489" t="s">
        <v>18885</v>
      </c>
    </row>
    <row r="22239" spans="1:4">
      <c r="A22239" s="489" t="str">
        <f t="shared" si="347"/>
        <v>2333900898介護予防訪問リハビリテーション</v>
      </c>
      <c r="B22239" s="489">
        <v>2333900898</v>
      </c>
      <c r="C22239" s="489" t="s">
        <v>2108</v>
      </c>
      <c r="D22239" s="489" t="s">
        <v>18517</v>
      </c>
    </row>
    <row r="22240" spans="1:4">
      <c r="A22240" s="489" t="str">
        <f t="shared" si="347"/>
        <v>2333900898介護予防訪問看護</v>
      </c>
      <c r="B22240" s="489">
        <v>2333900898</v>
      </c>
      <c r="C22240" s="489" t="s">
        <v>2103</v>
      </c>
      <c r="D22240" s="489" t="s">
        <v>18517</v>
      </c>
    </row>
    <row r="22241" spans="1:4">
      <c r="A22241" s="489" t="str">
        <f t="shared" si="347"/>
        <v>2333900898訪問リハビリテーション</v>
      </c>
      <c r="B22241" s="489">
        <v>2333900898</v>
      </c>
      <c r="C22241" s="489" t="s">
        <v>2104</v>
      </c>
      <c r="D22241" s="489" t="s">
        <v>18517</v>
      </c>
    </row>
    <row r="22242" spans="1:4">
      <c r="A22242" s="489" t="str">
        <f t="shared" si="347"/>
        <v>2333900898訪問看護</v>
      </c>
      <c r="B22242" s="489">
        <v>2333900898</v>
      </c>
      <c r="C22242" s="489" t="s">
        <v>2102</v>
      </c>
      <c r="D22242" s="489" t="s">
        <v>18517</v>
      </c>
    </row>
    <row r="22243" spans="1:4">
      <c r="A22243" s="489" t="str">
        <f t="shared" si="347"/>
        <v>2333900922介護予防訪問リハビリテーション</v>
      </c>
      <c r="B22243" s="489">
        <v>2333900922</v>
      </c>
      <c r="C22243" s="489" t="s">
        <v>2108</v>
      </c>
      <c r="D22243" s="489" t="s">
        <v>18886</v>
      </c>
    </row>
    <row r="22244" spans="1:4">
      <c r="A22244" s="489" t="str">
        <f t="shared" si="347"/>
        <v>2333900922介護予防訪問看護</v>
      </c>
      <c r="B22244" s="489">
        <v>2333900922</v>
      </c>
      <c r="C22244" s="489" t="s">
        <v>2103</v>
      </c>
      <c r="D22244" s="489" t="s">
        <v>18886</v>
      </c>
    </row>
    <row r="22245" spans="1:4">
      <c r="A22245" s="489" t="str">
        <f t="shared" si="347"/>
        <v>2333900922訪問リハビリテーション</v>
      </c>
      <c r="B22245" s="489">
        <v>2333900922</v>
      </c>
      <c r="C22245" s="489" t="s">
        <v>2104</v>
      </c>
      <c r="D22245" s="489" t="s">
        <v>18886</v>
      </c>
    </row>
    <row r="22246" spans="1:4">
      <c r="A22246" s="489" t="str">
        <f t="shared" si="347"/>
        <v>2333900922訪問看護</v>
      </c>
      <c r="B22246" s="489">
        <v>2333900922</v>
      </c>
      <c r="C22246" s="489" t="s">
        <v>2102</v>
      </c>
      <c r="D22246" s="489" t="s">
        <v>18886</v>
      </c>
    </row>
    <row r="22247" spans="1:4">
      <c r="A22247" s="489" t="str">
        <f t="shared" si="347"/>
        <v>2333900930介護予防訪問リハビリテーション</v>
      </c>
      <c r="B22247" s="489">
        <v>2333900930</v>
      </c>
      <c r="C22247" s="489" t="s">
        <v>2108</v>
      </c>
      <c r="D22247" s="489" t="s">
        <v>18887</v>
      </c>
    </row>
    <row r="22248" spans="1:4">
      <c r="A22248" s="489" t="str">
        <f t="shared" si="347"/>
        <v>2333900930介護予防訪問看護</v>
      </c>
      <c r="B22248" s="489">
        <v>2333900930</v>
      </c>
      <c r="C22248" s="489" t="s">
        <v>2103</v>
      </c>
      <c r="D22248" s="489" t="s">
        <v>18887</v>
      </c>
    </row>
    <row r="22249" spans="1:4">
      <c r="A22249" s="489" t="str">
        <f t="shared" si="347"/>
        <v>2333900930訪問リハビリテーション</v>
      </c>
      <c r="B22249" s="489">
        <v>2333900930</v>
      </c>
      <c r="C22249" s="489" t="s">
        <v>2104</v>
      </c>
      <c r="D22249" s="489" t="s">
        <v>18887</v>
      </c>
    </row>
    <row r="22250" spans="1:4">
      <c r="A22250" s="489" t="str">
        <f t="shared" si="347"/>
        <v>2333900930訪問看護</v>
      </c>
      <c r="B22250" s="489">
        <v>2333900930</v>
      </c>
      <c r="C22250" s="489" t="s">
        <v>2102</v>
      </c>
      <c r="D22250" s="489" t="s">
        <v>18887</v>
      </c>
    </row>
    <row r="22251" spans="1:4">
      <c r="A22251" s="489" t="str">
        <f t="shared" si="347"/>
        <v>2333900963介護予防訪問リハビリテーション</v>
      </c>
      <c r="B22251" s="489">
        <v>2333900963</v>
      </c>
      <c r="C22251" s="489" t="s">
        <v>2108</v>
      </c>
      <c r="D22251" s="489" t="s">
        <v>18888</v>
      </c>
    </row>
    <row r="22252" spans="1:4">
      <c r="A22252" s="489" t="str">
        <f t="shared" si="347"/>
        <v>2333900963介護予防訪問看護</v>
      </c>
      <c r="B22252" s="489">
        <v>2333900963</v>
      </c>
      <c r="C22252" s="489" t="s">
        <v>2103</v>
      </c>
      <c r="D22252" s="489" t="s">
        <v>18888</v>
      </c>
    </row>
    <row r="22253" spans="1:4">
      <c r="A22253" s="489" t="str">
        <f t="shared" si="347"/>
        <v>2333900963訪問リハビリテーション</v>
      </c>
      <c r="B22253" s="489">
        <v>2333900963</v>
      </c>
      <c r="C22253" s="489" t="s">
        <v>2104</v>
      </c>
      <c r="D22253" s="489" t="s">
        <v>18888</v>
      </c>
    </row>
    <row r="22254" spans="1:4">
      <c r="A22254" s="489" t="str">
        <f t="shared" si="347"/>
        <v>2333900963訪問看護</v>
      </c>
      <c r="B22254" s="489">
        <v>2333900963</v>
      </c>
      <c r="C22254" s="489" t="s">
        <v>2102</v>
      </c>
      <c r="D22254" s="489" t="s">
        <v>18888</v>
      </c>
    </row>
    <row r="22255" spans="1:4">
      <c r="A22255" s="489" t="str">
        <f t="shared" si="347"/>
        <v>2333900997介護予防訪問リハビリテーション</v>
      </c>
      <c r="B22255" s="489">
        <v>2333900997</v>
      </c>
      <c r="C22255" s="489" t="s">
        <v>2108</v>
      </c>
      <c r="D22255" s="489" t="s">
        <v>18165</v>
      </c>
    </row>
    <row r="22256" spans="1:4">
      <c r="A22256" s="489" t="str">
        <f t="shared" si="347"/>
        <v>2333900997介護予防訪問看護</v>
      </c>
      <c r="B22256" s="489">
        <v>2333900997</v>
      </c>
      <c r="C22256" s="489" t="s">
        <v>2103</v>
      </c>
      <c r="D22256" s="489" t="s">
        <v>18165</v>
      </c>
    </row>
    <row r="22257" spans="1:4">
      <c r="A22257" s="489" t="str">
        <f t="shared" si="347"/>
        <v>2333900997訪問リハビリテーション</v>
      </c>
      <c r="B22257" s="489">
        <v>2333900997</v>
      </c>
      <c r="C22257" s="489" t="s">
        <v>2104</v>
      </c>
      <c r="D22257" s="489" t="s">
        <v>18165</v>
      </c>
    </row>
    <row r="22258" spans="1:4">
      <c r="A22258" s="489" t="str">
        <f t="shared" si="347"/>
        <v>2333900997訪問看護</v>
      </c>
      <c r="B22258" s="489">
        <v>2333900997</v>
      </c>
      <c r="C22258" s="489" t="s">
        <v>2102</v>
      </c>
      <c r="D22258" s="489" t="s">
        <v>18165</v>
      </c>
    </row>
    <row r="22259" spans="1:4">
      <c r="A22259" s="489" t="str">
        <f t="shared" si="347"/>
        <v>2333901003介護予防訪問リハビリテーション</v>
      </c>
      <c r="B22259" s="489">
        <v>2333901003</v>
      </c>
      <c r="C22259" s="489" t="s">
        <v>2108</v>
      </c>
      <c r="D22259" s="489" t="s">
        <v>18889</v>
      </c>
    </row>
    <row r="22260" spans="1:4">
      <c r="A22260" s="489" t="str">
        <f t="shared" si="347"/>
        <v>2333901003介護予防訪問看護</v>
      </c>
      <c r="B22260" s="489">
        <v>2333901003</v>
      </c>
      <c r="C22260" s="489" t="s">
        <v>2103</v>
      </c>
      <c r="D22260" s="489" t="s">
        <v>18889</v>
      </c>
    </row>
    <row r="22261" spans="1:4">
      <c r="A22261" s="489" t="str">
        <f t="shared" si="347"/>
        <v>2333901003訪問リハビリテーション</v>
      </c>
      <c r="B22261" s="489">
        <v>2333901003</v>
      </c>
      <c r="C22261" s="489" t="s">
        <v>2104</v>
      </c>
      <c r="D22261" s="489" t="s">
        <v>18889</v>
      </c>
    </row>
    <row r="22262" spans="1:4">
      <c r="A22262" s="489" t="str">
        <f t="shared" si="347"/>
        <v>2333901003訪問看護</v>
      </c>
      <c r="B22262" s="489">
        <v>2333901003</v>
      </c>
      <c r="C22262" s="489" t="s">
        <v>2102</v>
      </c>
      <c r="D22262" s="489" t="s">
        <v>18889</v>
      </c>
    </row>
    <row r="22263" spans="1:4">
      <c r="A22263" s="489" t="str">
        <f t="shared" si="347"/>
        <v>2333901011介護予防訪問リハビリテーション</v>
      </c>
      <c r="B22263" s="489">
        <v>2333901011</v>
      </c>
      <c r="C22263" s="489" t="s">
        <v>2108</v>
      </c>
      <c r="D22263" s="489" t="s">
        <v>18890</v>
      </c>
    </row>
    <row r="22264" spans="1:4">
      <c r="A22264" s="489" t="str">
        <f t="shared" si="347"/>
        <v>2333901011介護予防訪問看護</v>
      </c>
      <c r="B22264" s="489">
        <v>2333901011</v>
      </c>
      <c r="C22264" s="489" t="s">
        <v>2103</v>
      </c>
      <c r="D22264" s="489" t="s">
        <v>18890</v>
      </c>
    </row>
    <row r="22265" spans="1:4">
      <c r="A22265" s="489" t="str">
        <f t="shared" si="347"/>
        <v>2333901011訪問リハビリテーション</v>
      </c>
      <c r="B22265" s="489">
        <v>2333901011</v>
      </c>
      <c r="C22265" s="489" t="s">
        <v>2104</v>
      </c>
      <c r="D22265" s="489" t="s">
        <v>18890</v>
      </c>
    </row>
    <row r="22266" spans="1:4">
      <c r="A22266" s="489" t="str">
        <f t="shared" si="347"/>
        <v>2333901011訪問看護</v>
      </c>
      <c r="B22266" s="489">
        <v>2333901011</v>
      </c>
      <c r="C22266" s="489" t="s">
        <v>2102</v>
      </c>
      <c r="D22266" s="489" t="s">
        <v>18890</v>
      </c>
    </row>
    <row r="22267" spans="1:4">
      <c r="A22267" s="489" t="str">
        <f t="shared" si="347"/>
        <v>2333901029介護予防訪問リハビリテーション</v>
      </c>
      <c r="B22267" s="489">
        <v>2333901029</v>
      </c>
      <c r="C22267" s="489" t="s">
        <v>2108</v>
      </c>
      <c r="D22267" s="489" t="s">
        <v>18891</v>
      </c>
    </row>
    <row r="22268" spans="1:4">
      <c r="A22268" s="489" t="str">
        <f t="shared" si="347"/>
        <v>2333901029介護予防訪問看護</v>
      </c>
      <c r="B22268" s="489">
        <v>2333901029</v>
      </c>
      <c r="C22268" s="489" t="s">
        <v>2103</v>
      </c>
      <c r="D22268" s="489" t="s">
        <v>18891</v>
      </c>
    </row>
    <row r="22269" spans="1:4">
      <c r="A22269" s="489" t="str">
        <f t="shared" si="347"/>
        <v>2333901029訪問リハビリテーション</v>
      </c>
      <c r="B22269" s="489">
        <v>2333901029</v>
      </c>
      <c r="C22269" s="489" t="s">
        <v>2104</v>
      </c>
      <c r="D22269" s="489" t="s">
        <v>18891</v>
      </c>
    </row>
    <row r="22270" spans="1:4">
      <c r="A22270" s="489" t="str">
        <f t="shared" si="347"/>
        <v>2333901029訪問看護</v>
      </c>
      <c r="B22270" s="489">
        <v>2333901029</v>
      </c>
      <c r="C22270" s="489" t="s">
        <v>2102</v>
      </c>
      <c r="D22270" s="489" t="s">
        <v>18891</v>
      </c>
    </row>
    <row r="22271" spans="1:4">
      <c r="A22271" s="489" t="str">
        <f t="shared" si="347"/>
        <v>2333901037介護予防訪問リハビリテーション</v>
      </c>
      <c r="B22271" s="489">
        <v>2333901037</v>
      </c>
      <c r="C22271" s="489" t="s">
        <v>2108</v>
      </c>
      <c r="D22271" s="489" t="s">
        <v>18892</v>
      </c>
    </row>
    <row r="22272" spans="1:4">
      <c r="A22272" s="489" t="str">
        <f t="shared" si="347"/>
        <v>2333901037介護予防訪問看護</v>
      </c>
      <c r="B22272" s="489">
        <v>2333901037</v>
      </c>
      <c r="C22272" s="489" t="s">
        <v>2103</v>
      </c>
      <c r="D22272" s="489" t="s">
        <v>18892</v>
      </c>
    </row>
    <row r="22273" spans="1:4">
      <c r="A22273" s="489" t="str">
        <f t="shared" si="347"/>
        <v>2333901037訪問リハビリテーション</v>
      </c>
      <c r="B22273" s="489">
        <v>2333901037</v>
      </c>
      <c r="C22273" s="489" t="s">
        <v>2104</v>
      </c>
      <c r="D22273" s="489" t="s">
        <v>18892</v>
      </c>
    </row>
    <row r="22274" spans="1:4">
      <c r="A22274" s="489" t="str">
        <f t="shared" ref="A22274:A22337" si="348">B22274&amp;C22274</f>
        <v>2333901037訪問看護</v>
      </c>
      <c r="B22274" s="489">
        <v>2333901037</v>
      </c>
      <c r="C22274" s="489" t="s">
        <v>2102</v>
      </c>
      <c r="D22274" s="489" t="s">
        <v>18892</v>
      </c>
    </row>
    <row r="22275" spans="1:4">
      <c r="A22275" s="489" t="str">
        <f t="shared" si="348"/>
        <v>2333901045介護予防訪問リハビリテーション</v>
      </c>
      <c r="B22275" s="489">
        <v>2333901045</v>
      </c>
      <c r="C22275" s="489" t="s">
        <v>2108</v>
      </c>
      <c r="D22275" s="489" t="s">
        <v>18893</v>
      </c>
    </row>
    <row r="22276" spans="1:4">
      <c r="A22276" s="489" t="str">
        <f t="shared" si="348"/>
        <v>2333901045介護予防訪問看護</v>
      </c>
      <c r="B22276" s="489">
        <v>2333901045</v>
      </c>
      <c r="C22276" s="489" t="s">
        <v>2103</v>
      </c>
      <c r="D22276" s="489" t="s">
        <v>18893</v>
      </c>
    </row>
    <row r="22277" spans="1:4">
      <c r="A22277" s="489" t="str">
        <f t="shared" si="348"/>
        <v>2333901045訪問リハビリテーション</v>
      </c>
      <c r="B22277" s="489">
        <v>2333901045</v>
      </c>
      <c r="C22277" s="489" t="s">
        <v>2104</v>
      </c>
      <c r="D22277" s="489" t="s">
        <v>18893</v>
      </c>
    </row>
    <row r="22278" spans="1:4">
      <c r="A22278" s="489" t="str">
        <f t="shared" si="348"/>
        <v>2333901045訪問看護</v>
      </c>
      <c r="B22278" s="489">
        <v>2333901045</v>
      </c>
      <c r="C22278" s="489" t="s">
        <v>2102</v>
      </c>
      <c r="D22278" s="489" t="s">
        <v>18893</v>
      </c>
    </row>
    <row r="22279" spans="1:4">
      <c r="A22279" s="489" t="str">
        <f t="shared" si="348"/>
        <v>2333901052介護予防訪問リハビリテーション</v>
      </c>
      <c r="B22279" s="489">
        <v>2333901052</v>
      </c>
      <c r="C22279" s="489" t="s">
        <v>2108</v>
      </c>
      <c r="D22279" s="489" t="s">
        <v>18680</v>
      </c>
    </row>
    <row r="22280" spans="1:4">
      <c r="A22280" s="489" t="str">
        <f t="shared" si="348"/>
        <v>2333901052介護予防訪問看護</v>
      </c>
      <c r="B22280" s="489">
        <v>2333901052</v>
      </c>
      <c r="C22280" s="489" t="s">
        <v>2103</v>
      </c>
      <c r="D22280" s="489" t="s">
        <v>18680</v>
      </c>
    </row>
    <row r="22281" spans="1:4">
      <c r="A22281" s="489" t="str">
        <f t="shared" si="348"/>
        <v>2333901052訪問リハビリテーション</v>
      </c>
      <c r="B22281" s="489">
        <v>2333901052</v>
      </c>
      <c r="C22281" s="489" t="s">
        <v>2104</v>
      </c>
      <c r="D22281" s="489" t="s">
        <v>18680</v>
      </c>
    </row>
    <row r="22282" spans="1:4">
      <c r="A22282" s="489" t="str">
        <f t="shared" si="348"/>
        <v>2333901052訪問看護</v>
      </c>
      <c r="B22282" s="489">
        <v>2333901052</v>
      </c>
      <c r="C22282" s="489" t="s">
        <v>2102</v>
      </c>
      <c r="D22282" s="489" t="s">
        <v>18680</v>
      </c>
    </row>
    <row r="22283" spans="1:4">
      <c r="A22283" s="489" t="str">
        <f t="shared" si="348"/>
        <v>2333901060介護予防訪問リハビリテーション</v>
      </c>
      <c r="B22283" s="489">
        <v>2333901060</v>
      </c>
      <c r="C22283" s="489" t="s">
        <v>2108</v>
      </c>
      <c r="D22283" s="489" t="s">
        <v>18894</v>
      </c>
    </row>
    <row r="22284" spans="1:4">
      <c r="A22284" s="489" t="str">
        <f t="shared" si="348"/>
        <v>2333901060介護予防訪問看護</v>
      </c>
      <c r="B22284" s="489">
        <v>2333901060</v>
      </c>
      <c r="C22284" s="489" t="s">
        <v>2103</v>
      </c>
      <c r="D22284" s="489" t="s">
        <v>18894</v>
      </c>
    </row>
    <row r="22285" spans="1:4">
      <c r="A22285" s="489" t="str">
        <f t="shared" si="348"/>
        <v>2333901060訪問リハビリテーション</v>
      </c>
      <c r="B22285" s="489">
        <v>2333901060</v>
      </c>
      <c r="C22285" s="489" t="s">
        <v>2104</v>
      </c>
      <c r="D22285" s="489" t="s">
        <v>18894</v>
      </c>
    </row>
    <row r="22286" spans="1:4">
      <c r="A22286" s="489" t="str">
        <f t="shared" si="348"/>
        <v>2333901060訪問看護</v>
      </c>
      <c r="B22286" s="489">
        <v>2333901060</v>
      </c>
      <c r="C22286" s="489" t="s">
        <v>2102</v>
      </c>
      <c r="D22286" s="489" t="s">
        <v>18894</v>
      </c>
    </row>
    <row r="22287" spans="1:4">
      <c r="A22287" s="489" t="str">
        <f t="shared" si="348"/>
        <v>2333901078介護予防訪問リハビリテーション</v>
      </c>
      <c r="B22287" s="489">
        <v>2333901078</v>
      </c>
      <c r="C22287" s="489" t="s">
        <v>2108</v>
      </c>
      <c r="D22287" s="489" t="s">
        <v>18895</v>
      </c>
    </row>
    <row r="22288" spans="1:4">
      <c r="A22288" s="489" t="str">
        <f t="shared" si="348"/>
        <v>2333901078介護予防訪問看護</v>
      </c>
      <c r="B22288" s="489">
        <v>2333901078</v>
      </c>
      <c r="C22288" s="489" t="s">
        <v>2103</v>
      </c>
      <c r="D22288" s="489" t="s">
        <v>18895</v>
      </c>
    </row>
    <row r="22289" spans="1:4">
      <c r="A22289" s="489" t="str">
        <f t="shared" si="348"/>
        <v>2333901078訪問リハビリテーション</v>
      </c>
      <c r="B22289" s="489">
        <v>2333901078</v>
      </c>
      <c r="C22289" s="489" t="s">
        <v>2104</v>
      </c>
      <c r="D22289" s="489" t="s">
        <v>18895</v>
      </c>
    </row>
    <row r="22290" spans="1:4">
      <c r="A22290" s="489" t="str">
        <f t="shared" si="348"/>
        <v>2333901078訪問看護</v>
      </c>
      <c r="B22290" s="489">
        <v>2333901078</v>
      </c>
      <c r="C22290" s="489" t="s">
        <v>2102</v>
      </c>
      <c r="D22290" s="489" t="s">
        <v>18895</v>
      </c>
    </row>
    <row r="22291" spans="1:4">
      <c r="A22291" s="489" t="str">
        <f t="shared" si="348"/>
        <v>2333901086介護予防訪問リハビリテーション</v>
      </c>
      <c r="B22291" s="489">
        <v>2333901086</v>
      </c>
      <c r="C22291" s="489" t="s">
        <v>2108</v>
      </c>
      <c r="D22291" s="489" t="s">
        <v>18131</v>
      </c>
    </row>
    <row r="22292" spans="1:4">
      <c r="A22292" s="489" t="str">
        <f t="shared" si="348"/>
        <v>2333901086介護予防訪問看護</v>
      </c>
      <c r="B22292" s="489">
        <v>2333901086</v>
      </c>
      <c r="C22292" s="489" t="s">
        <v>2103</v>
      </c>
      <c r="D22292" s="489" t="s">
        <v>18131</v>
      </c>
    </row>
    <row r="22293" spans="1:4">
      <c r="A22293" s="489" t="str">
        <f t="shared" si="348"/>
        <v>2333901086訪問リハビリテーション</v>
      </c>
      <c r="B22293" s="489">
        <v>2333901086</v>
      </c>
      <c r="C22293" s="489" t="s">
        <v>2104</v>
      </c>
      <c r="D22293" s="489" t="s">
        <v>18131</v>
      </c>
    </row>
    <row r="22294" spans="1:4">
      <c r="A22294" s="489" t="str">
        <f t="shared" si="348"/>
        <v>2333901086訪問看護</v>
      </c>
      <c r="B22294" s="489">
        <v>2333901086</v>
      </c>
      <c r="C22294" s="489" t="s">
        <v>2102</v>
      </c>
      <c r="D22294" s="489" t="s">
        <v>18131</v>
      </c>
    </row>
    <row r="22295" spans="1:4">
      <c r="A22295" s="489" t="str">
        <f t="shared" si="348"/>
        <v>2333901094介護予防訪問リハビリテーション</v>
      </c>
      <c r="B22295" s="489">
        <v>2333901094</v>
      </c>
      <c r="C22295" s="489" t="s">
        <v>2108</v>
      </c>
      <c r="D22295" s="489" t="s">
        <v>18896</v>
      </c>
    </row>
    <row r="22296" spans="1:4">
      <c r="A22296" s="489" t="str">
        <f t="shared" si="348"/>
        <v>2333901094介護予防訪問看護</v>
      </c>
      <c r="B22296" s="489">
        <v>2333901094</v>
      </c>
      <c r="C22296" s="489" t="s">
        <v>2103</v>
      </c>
      <c r="D22296" s="489" t="s">
        <v>18896</v>
      </c>
    </row>
    <row r="22297" spans="1:4">
      <c r="A22297" s="489" t="str">
        <f t="shared" si="348"/>
        <v>2333901094訪問リハビリテーション</v>
      </c>
      <c r="B22297" s="489">
        <v>2333901094</v>
      </c>
      <c r="C22297" s="489" t="s">
        <v>2104</v>
      </c>
      <c r="D22297" s="489" t="s">
        <v>18896</v>
      </c>
    </row>
    <row r="22298" spans="1:4">
      <c r="A22298" s="489" t="str">
        <f t="shared" si="348"/>
        <v>2333901094訪問看護</v>
      </c>
      <c r="B22298" s="489">
        <v>2333901094</v>
      </c>
      <c r="C22298" s="489" t="s">
        <v>2102</v>
      </c>
      <c r="D22298" s="489" t="s">
        <v>18896</v>
      </c>
    </row>
    <row r="22299" spans="1:4">
      <c r="A22299" s="489" t="str">
        <f t="shared" si="348"/>
        <v>2333901128介護予防訪問リハビリテーション</v>
      </c>
      <c r="B22299" s="489">
        <v>2333901128</v>
      </c>
      <c r="C22299" s="489" t="s">
        <v>2108</v>
      </c>
      <c r="D22299" s="489" t="s">
        <v>18897</v>
      </c>
    </row>
    <row r="22300" spans="1:4">
      <c r="A22300" s="489" t="str">
        <f t="shared" si="348"/>
        <v>2333901128介護予防訪問看護</v>
      </c>
      <c r="B22300" s="489">
        <v>2333901128</v>
      </c>
      <c r="C22300" s="489" t="s">
        <v>2103</v>
      </c>
      <c r="D22300" s="489" t="s">
        <v>18897</v>
      </c>
    </row>
    <row r="22301" spans="1:4">
      <c r="A22301" s="489" t="str">
        <f t="shared" si="348"/>
        <v>2333901128訪問リハビリテーション</v>
      </c>
      <c r="B22301" s="489">
        <v>2333901128</v>
      </c>
      <c r="C22301" s="489" t="s">
        <v>2104</v>
      </c>
      <c r="D22301" s="489" t="s">
        <v>18897</v>
      </c>
    </row>
    <row r="22302" spans="1:4">
      <c r="A22302" s="489" t="str">
        <f t="shared" si="348"/>
        <v>2333901128訪問看護</v>
      </c>
      <c r="B22302" s="489">
        <v>2333901128</v>
      </c>
      <c r="C22302" s="489" t="s">
        <v>2102</v>
      </c>
      <c r="D22302" s="489" t="s">
        <v>18897</v>
      </c>
    </row>
    <row r="22303" spans="1:4">
      <c r="A22303" s="489" t="str">
        <f t="shared" si="348"/>
        <v>2333901136介護予防訪問リハビリテーション</v>
      </c>
      <c r="B22303" s="489">
        <v>2333901136</v>
      </c>
      <c r="C22303" s="489" t="s">
        <v>2108</v>
      </c>
      <c r="D22303" s="489" t="s">
        <v>18898</v>
      </c>
    </row>
    <row r="22304" spans="1:4">
      <c r="A22304" s="489" t="str">
        <f t="shared" si="348"/>
        <v>2333901136介護予防訪問看護</v>
      </c>
      <c r="B22304" s="489">
        <v>2333901136</v>
      </c>
      <c r="C22304" s="489" t="s">
        <v>2103</v>
      </c>
      <c r="D22304" s="489" t="s">
        <v>18898</v>
      </c>
    </row>
    <row r="22305" spans="1:4">
      <c r="A22305" s="489" t="str">
        <f t="shared" si="348"/>
        <v>2333901136訪問リハビリテーション</v>
      </c>
      <c r="B22305" s="489">
        <v>2333901136</v>
      </c>
      <c r="C22305" s="489" t="s">
        <v>2104</v>
      </c>
      <c r="D22305" s="489" t="s">
        <v>18898</v>
      </c>
    </row>
    <row r="22306" spans="1:4">
      <c r="A22306" s="489" t="str">
        <f t="shared" si="348"/>
        <v>2333901136訪問看護</v>
      </c>
      <c r="B22306" s="489">
        <v>2333901136</v>
      </c>
      <c r="C22306" s="489" t="s">
        <v>2102</v>
      </c>
      <c r="D22306" s="489" t="s">
        <v>18898</v>
      </c>
    </row>
    <row r="22307" spans="1:4">
      <c r="A22307" s="489" t="str">
        <f t="shared" si="348"/>
        <v>2333901144介護予防訪問リハビリテーション</v>
      </c>
      <c r="B22307" s="489">
        <v>2333901144</v>
      </c>
      <c r="C22307" s="489" t="s">
        <v>2108</v>
      </c>
      <c r="D22307" s="489" t="s">
        <v>18899</v>
      </c>
    </row>
    <row r="22308" spans="1:4">
      <c r="A22308" s="489" t="str">
        <f t="shared" si="348"/>
        <v>2333901144介護予防訪問看護</v>
      </c>
      <c r="B22308" s="489">
        <v>2333901144</v>
      </c>
      <c r="C22308" s="489" t="s">
        <v>2103</v>
      </c>
      <c r="D22308" s="489" t="s">
        <v>18899</v>
      </c>
    </row>
    <row r="22309" spans="1:4">
      <c r="A22309" s="489" t="str">
        <f t="shared" si="348"/>
        <v>2333901144訪問リハビリテーション</v>
      </c>
      <c r="B22309" s="489">
        <v>2333901144</v>
      </c>
      <c r="C22309" s="489" t="s">
        <v>2104</v>
      </c>
      <c r="D22309" s="489" t="s">
        <v>18899</v>
      </c>
    </row>
    <row r="22310" spans="1:4">
      <c r="A22310" s="489" t="str">
        <f t="shared" si="348"/>
        <v>2333901144訪問看護</v>
      </c>
      <c r="B22310" s="489">
        <v>2333901144</v>
      </c>
      <c r="C22310" s="489" t="s">
        <v>2102</v>
      </c>
      <c r="D22310" s="489" t="s">
        <v>18899</v>
      </c>
    </row>
    <row r="22311" spans="1:4">
      <c r="A22311" s="489" t="str">
        <f t="shared" si="348"/>
        <v>2333901169介護予防訪問リハビリテーション</v>
      </c>
      <c r="B22311" s="489">
        <v>2333901169</v>
      </c>
      <c r="C22311" s="489" t="s">
        <v>2108</v>
      </c>
      <c r="D22311" s="489" t="s">
        <v>18900</v>
      </c>
    </row>
    <row r="22312" spans="1:4">
      <c r="A22312" s="489" t="str">
        <f t="shared" si="348"/>
        <v>2333901169介護予防訪問看護</v>
      </c>
      <c r="B22312" s="489">
        <v>2333901169</v>
      </c>
      <c r="C22312" s="489" t="s">
        <v>2103</v>
      </c>
      <c r="D22312" s="489" t="s">
        <v>18900</v>
      </c>
    </row>
    <row r="22313" spans="1:4">
      <c r="A22313" s="489" t="str">
        <f t="shared" si="348"/>
        <v>2333901169訪問リハビリテーション</v>
      </c>
      <c r="B22313" s="489">
        <v>2333901169</v>
      </c>
      <c r="C22313" s="489" t="s">
        <v>2104</v>
      </c>
      <c r="D22313" s="489" t="s">
        <v>18900</v>
      </c>
    </row>
    <row r="22314" spans="1:4">
      <c r="A22314" s="489" t="str">
        <f t="shared" si="348"/>
        <v>2333901169訪問看護</v>
      </c>
      <c r="B22314" s="489">
        <v>2333901169</v>
      </c>
      <c r="C22314" s="489" t="s">
        <v>2102</v>
      </c>
      <c r="D22314" s="489" t="s">
        <v>18900</v>
      </c>
    </row>
    <row r="22315" spans="1:4">
      <c r="A22315" s="489" t="str">
        <f t="shared" si="348"/>
        <v>2333901177介護予防訪問リハビリテーション</v>
      </c>
      <c r="B22315" s="489">
        <v>2333901177</v>
      </c>
      <c r="C22315" s="489" t="s">
        <v>2108</v>
      </c>
      <c r="D22315" s="489" t="s">
        <v>18901</v>
      </c>
    </row>
    <row r="22316" spans="1:4">
      <c r="A22316" s="489" t="str">
        <f t="shared" si="348"/>
        <v>2333901177介護予防訪問看護</v>
      </c>
      <c r="B22316" s="489">
        <v>2333901177</v>
      </c>
      <c r="C22316" s="489" t="s">
        <v>2103</v>
      </c>
      <c r="D22316" s="489" t="s">
        <v>18901</v>
      </c>
    </row>
    <row r="22317" spans="1:4">
      <c r="A22317" s="489" t="str">
        <f t="shared" si="348"/>
        <v>2333901177訪問リハビリテーション</v>
      </c>
      <c r="B22317" s="489">
        <v>2333901177</v>
      </c>
      <c r="C22317" s="489" t="s">
        <v>2104</v>
      </c>
      <c r="D22317" s="489" t="s">
        <v>18901</v>
      </c>
    </row>
    <row r="22318" spans="1:4">
      <c r="A22318" s="489" t="str">
        <f t="shared" si="348"/>
        <v>2333901177訪問看護</v>
      </c>
      <c r="B22318" s="489">
        <v>2333901177</v>
      </c>
      <c r="C22318" s="489" t="s">
        <v>2102</v>
      </c>
      <c r="D22318" s="489" t="s">
        <v>18901</v>
      </c>
    </row>
    <row r="22319" spans="1:4">
      <c r="A22319" s="489" t="str">
        <f t="shared" si="348"/>
        <v>2333901185介護予防訪問リハビリテーション</v>
      </c>
      <c r="B22319" s="489">
        <v>2333901185</v>
      </c>
      <c r="C22319" s="489" t="s">
        <v>2108</v>
      </c>
      <c r="D22319" s="489" t="s">
        <v>18902</v>
      </c>
    </row>
    <row r="22320" spans="1:4">
      <c r="A22320" s="489" t="str">
        <f t="shared" si="348"/>
        <v>2333901185介護予防訪問看護</v>
      </c>
      <c r="B22320" s="489">
        <v>2333901185</v>
      </c>
      <c r="C22320" s="489" t="s">
        <v>2103</v>
      </c>
      <c r="D22320" s="489" t="s">
        <v>18902</v>
      </c>
    </row>
    <row r="22321" spans="1:4">
      <c r="A22321" s="489" t="str">
        <f t="shared" si="348"/>
        <v>2333901185訪問リハビリテーション</v>
      </c>
      <c r="B22321" s="489">
        <v>2333901185</v>
      </c>
      <c r="C22321" s="489" t="s">
        <v>2104</v>
      </c>
      <c r="D22321" s="489" t="s">
        <v>18902</v>
      </c>
    </row>
    <row r="22322" spans="1:4">
      <c r="A22322" s="489" t="str">
        <f t="shared" si="348"/>
        <v>2333901185訪問看護</v>
      </c>
      <c r="B22322" s="489">
        <v>2333901185</v>
      </c>
      <c r="C22322" s="489" t="s">
        <v>2102</v>
      </c>
      <c r="D22322" s="489" t="s">
        <v>18902</v>
      </c>
    </row>
    <row r="22323" spans="1:4">
      <c r="A22323" s="489" t="str">
        <f t="shared" si="348"/>
        <v>2333901201介護予防訪問リハビリテーション</v>
      </c>
      <c r="B22323" s="489">
        <v>2333901201</v>
      </c>
      <c r="C22323" s="489" t="s">
        <v>2108</v>
      </c>
      <c r="D22323" s="489" t="s">
        <v>18903</v>
      </c>
    </row>
    <row r="22324" spans="1:4">
      <c r="A22324" s="489" t="str">
        <f t="shared" si="348"/>
        <v>2333901201介護予防訪問看護</v>
      </c>
      <c r="B22324" s="489">
        <v>2333901201</v>
      </c>
      <c r="C22324" s="489" t="s">
        <v>2103</v>
      </c>
      <c r="D22324" s="489" t="s">
        <v>18903</v>
      </c>
    </row>
    <row r="22325" spans="1:4">
      <c r="A22325" s="489" t="str">
        <f t="shared" si="348"/>
        <v>2333901201訪問リハビリテーション</v>
      </c>
      <c r="B22325" s="489">
        <v>2333901201</v>
      </c>
      <c r="C22325" s="489" t="s">
        <v>2104</v>
      </c>
      <c r="D22325" s="489" t="s">
        <v>18903</v>
      </c>
    </row>
    <row r="22326" spans="1:4">
      <c r="A22326" s="489" t="str">
        <f t="shared" si="348"/>
        <v>2333901201訪問看護</v>
      </c>
      <c r="B22326" s="489">
        <v>2333901201</v>
      </c>
      <c r="C22326" s="489" t="s">
        <v>2102</v>
      </c>
      <c r="D22326" s="489" t="s">
        <v>18903</v>
      </c>
    </row>
    <row r="22327" spans="1:4">
      <c r="A22327" s="489" t="str">
        <f t="shared" si="348"/>
        <v>2333901227介護予防訪問リハビリテーション</v>
      </c>
      <c r="B22327" s="489">
        <v>2333901227</v>
      </c>
      <c r="C22327" s="489" t="s">
        <v>2108</v>
      </c>
      <c r="D22327" s="489" t="s">
        <v>18904</v>
      </c>
    </row>
    <row r="22328" spans="1:4">
      <c r="A22328" s="489" t="str">
        <f t="shared" si="348"/>
        <v>2333901227介護予防訪問看護</v>
      </c>
      <c r="B22328" s="489">
        <v>2333901227</v>
      </c>
      <c r="C22328" s="489" t="s">
        <v>2103</v>
      </c>
      <c r="D22328" s="489" t="s">
        <v>18904</v>
      </c>
    </row>
    <row r="22329" spans="1:4">
      <c r="A22329" s="489" t="str">
        <f t="shared" si="348"/>
        <v>2333901227訪問リハビリテーション</v>
      </c>
      <c r="B22329" s="489">
        <v>2333901227</v>
      </c>
      <c r="C22329" s="489" t="s">
        <v>2104</v>
      </c>
      <c r="D22329" s="489" t="s">
        <v>18904</v>
      </c>
    </row>
    <row r="22330" spans="1:4">
      <c r="A22330" s="489" t="str">
        <f t="shared" si="348"/>
        <v>2333901227訪問看護</v>
      </c>
      <c r="B22330" s="489">
        <v>2333901227</v>
      </c>
      <c r="C22330" s="489" t="s">
        <v>2102</v>
      </c>
      <c r="D22330" s="489" t="s">
        <v>18904</v>
      </c>
    </row>
    <row r="22331" spans="1:4">
      <c r="A22331" s="489" t="str">
        <f t="shared" si="348"/>
        <v>2333901235介護予防訪問リハビリテーション</v>
      </c>
      <c r="B22331" s="489">
        <v>2333901235</v>
      </c>
      <c r="C22331" s="489" t="s">
        <v>2108</v>
      </c>
      <c r="D22331" s="489" t="s">
        <v>18905</v>
      </c>
    </row>
    <row r="22332" spans="1:4">
      <c r="A22332" s="489" t="str">
        <f t="shared" si="348"/>
        <v>2333901235介護予防訪問看護</v>
      </c>
      <c r="B22332" s="489">
        <v>2333901235</v>
      </c>
      <c r="C22332" s="489" t="s">
        <v>2103</v>
      </c>
      <c r="D22332" s="489" t="s">
        <v>18905</v>
      </c>
    </row>
    <row r="22333" spans="1:4">
      <c r="A22333" s="489" t="str">
        <f t="shared" si="348"/>
        <v>2333901235訪問リハビリテーション</v>
      </c>
      <c r="B22333" s="489">
        <v>2333901235</v>
      </c>
      <c r="C22333" s="489" t="s">
        <v>2104</v>
      </c>
      <c r="D22333" s="489" t="s">
        <v>18905</v>
      </c>
    </row>
    <row r="22334" spans="1:4">
      <c r="A22334" s="489" t="str">
        <f t="shared" si="348"/>
        <v>2333901235訪問看護</v>
      </c>
      <c r="B22334" s="489">
        <v>2333901235</v>
      </c>
      <c r="C22334" s="489" t="s">
        <v>2102</v>
      </c>
      <c r="D22334" s="489" t="s">
        <v>18905</v>
      </c>
    </row>
    <row r="22335" spans="1:4">
      <c r="A22335" s="489" t="str">
        <f t="shared" si="348"/>
        <v>2333901243介護予防訪問リハビリテーション</v>
      </c>
      <c r="B22335" s="489">
        <v>2333901243</v>
      </c>
      <c r="C22335" s="489" t="s">
        <v>2108</v>
      </c>
      <c r="D22335" s="489" t="s">
        <v>18906</v>
      </c>
    </row>
    <row r="22336" spans="1:4">
      <c r="A22336" s="489" t="str">
        <f t="shared" si="348"/>
        <v>2333901243介護予防訪問看護</v>
      </c>
      <c r="B22336" s="489">
        <v>2333901243</v>
      </c>
      <c r="C22336" s="489" t="s">
        <v>2103</v>
      </c>
      <c r="D22336" s="489" t="s">
        <v>18906</v>
      </c>
    </row>
    <row r="22337" spans="1:4">
      <c r="A22337" s="489" t="str">
        <f t="shared" si="348"/>
        <v>2333901243訪問リハビリテーション</v>
      </c>
      <c r="B22337" s="489">
        <v>2333901243</v>
      </c>
      <c r="C22337" s="489" t="s">
        <v>2104</v>
      </c>
      <c r="D22337" s="489" t="s">
        <v>18906</v>
      </c>
    </row>
    <row r="22338" spans="1:4">
      <c r="A22338" s="489" t="str">
        <f t="shared" ref="A22338:A22401" si="349">B22338&amp;C22338</f>
        <v>2333901243訪問看護</v>
      </c>
      <c r="B22338" s="489">
        <v>2333901243</v>
      </c>
      <c r="C22338" s="489" t="s">
        <v>2102</v>
      </c>
      <c r="D22338" s="489" t="s">
        <v>18906</v>
      </c>
    </row>
    <row r="22339" spans="1:4">
      <c r="A22339" s="489" t="str">
        <f t="shared" si="349"/>
        <v>2333901250介護予防訪問リハビリテーション</v>
      </c>
      <c r="B22339" s="489">
        <v>2333901250</v>
      </c>
      <c r="C22339" s="489" t="s">
        <v>2108</v>
      </c>
      <c r="D22339" s="489" t="s">
        <v>18907</v>
      </c>
    </row>
    <row r="22340" spans="1:4">
      <c r="A22340" s="489" t="str">
        <f t="shared" si="349"/>
        <v>2333901250介護予防訪問看護</v>
      </c>
      <c r="B22340" s="489">
        <v>2333901250</v>
      </c>
      <c r="C22340" s="489" t="s">
        <v>2103</v>
      </c>
      <c r="D22340" s="489" t="s">
        <v>18907</v>
      </c>
    </row>
    <row r="22341" spans="1:4">
      <c r="A22341" s="489" t="str">
        <f t="shared" si="349"/>
        <v>2333901250訪問リハビリテーション</v>
      </c>
      <c r="B22341" s="489">
        <v>2333901250</v>
      </c>
      <c r="C22341" s="489" t="s">
        <v>2104</v>
      </c>
      <c r="D22341" s="489" t="s">
        <v>18907</v>
      </c>
    </row>
    <row r="22342" spans="1:4">
      <c r="A22342" s="489" t="str">
        <f t="shared" si="349"/>
        <v>2333901250訪問看護</v>
      </c>
      <c r="B22342" s="489">
        <v>2333901250</v>
      </c>
      <c r="C22342" s="489" t="s">
        <v>2102</v>
      </c>
      <c r="D22342" s="489" t="s">
        <v>18907</v>
      </c>
    </row>
    <row r="22343" spans="1:4">
      <c r="A22343" s="489" t="str">
        <f t="shared" si="349"/>
        <v>2333901268介護予防訪問リハビリテーション</v>
      </c>
      <c r="B22343" s="489">
        <v>2333901268</v>
      </c>
      <c r="C22343" s="489" t="s">
        <v>2108</v>
      </c>
      <c r="D22343" s="489" t="s">
        <v>18908</v>
      </c>
    </row>
    <row r="22344" spans="1:4">
      <c r="A22344" s="489" t="str">
        <f t="shared" si="349"/>
        <v>2333901268介護予防訪問看護</v>
      </c>
      <c r="B22344" s="489">
        <v>2333901268</v>
      </c>
      <c r="C22344" s="489" t="s">
        <v>2103</v>
      </c>
      <c r="D22344" s="489" t="s">
        <v>18908</v>
      </c>
    </row>
    <row r="22345" spans="1:4">
      <c r="A22345" s="489" t="str">
        <f t="shared" si="349"/>
        <v>2333901268訪問リハビリテーション</v>
      </c>
      <c r="B22345" s="489">
        <v>2333901268</v>
      </c>
      <c r="C22345" s="489" t="s">
        <v>2104</v>
      </c>
      <c r="D22345" s="489" t="s">
        <v>18908</v>
      </c>
    </row>
    <row r="22346" spans="1:4">
      <c r="A22346" s="489" t="str">
        <f t="shared" si="349"/>
        <v>2333901268訪問看護</v>
      </c>
      <c r="B22346" s="489">
        <v>2333901268</v>
      </c>
      <c r="C22346" s="489" t="s">
        <v>2102</v>
      </c>
      <c r="D22346" s="489" t="s">
        <v>18908</v>
      </c>
    </row>
    <row r="22347" spans="1:4">
      <c r="A22347" s="489" t="str">
        <f t="shared" si="349"/>
        <v>2333901276介護予防訪問リハビリテーション</v>
      </c>
      <c r="B22347" s="489">
        <v>2333901276</v>
      </c>
      <c r="C22347" s="489" t="s">
        <v>2108</v>
      </c>
      <c r="D22347" s="489" t="s">
        <v>18909</v>
      </c>
    </row>
    <row r="22348" spans="1:4">
      <c r="A22348" s="489" t="str">
        <f t="shared" si="349"/>
        <v>2333901276介護予防訪問看護</v>
      </c>
      <c r="B22348" s="489">
        <v>2333901276</v>
      </c>
      <c r="C22348" s="489" t="s">
        <v>2103</v>
      </c>
      <c r="D22348" s="489" t="s">
        <v>18909</v>
      </c>
    </row>
    <row r="22349" spans="1:4">
      <c r="A22349" s="489" t="str">
        <f t="shared" si="349"/>
        <v>2333901276訪問リハビリテーション</v>
      </c>
      <c r="B22349" s="489">
        <v>2333901276</v>
      </c>
      <c r="C22349" s="489" t="s">
        <v>2104</v>
      </c>
      <c r="D22349" s="489" t="s">
        <v>18909</v>
      </c>
    </row>
    <row r="22350" spans="1:4">
      <c r="A22350" s="489" t="str">
        <f t="shared" si="349"/>
        <v>2333901276訪問看護</v>
      </c>
      <c r="B22350" s="489">
        <v>2333901276</v>
      </c>
      <c r="C22350" s="489" t="s">
        <v>2102</v>
      </c>
      <c r="D22350" s="489" t="s">
        <v>18909</v>
      </c>
    </row>
    <row r="22351" spans="1:4">
      <c r="A22351" s="489" t="str">
        <f t="shared" si="349"/>
        <v>2333901284介護予防訪問リハビリテーション</v>
      </c>
      <c r="B22351" s="489">
        <v>2333901284</v>
      </c>
      <c r="C22351" s="489" t="s">
        <v>2108</v>
      </c>
      <c r="D22351" s="489" t="s">
        <v>18910</v>
      </c>
    </row>
    <row r="22352" spans="1:4">
      <c r="A22352" s="489" t="str">
        <f t="shared" si="349"/>
        <v>2333901284介護予防訪問看護</v>
      </c>
      <c r="B22352" s="489">
        <v>2333901284</v>
      </c>
      <c r="C22352" s="489" t="s">
        <v>2103</v>
      </c>
      <c r="D22352" s="489" t="s">
        <v>18910</v>
      </c>
    </row>
    <row r="22353" spans="1:4">
      <c r="A22353" s="489" t="str">
        <f t="shared" si="349"/>
        <v>2333901284訪問リハビリテーション</v>
      </c>
      <c r="B22353" s="489">
        <v>2333901284</v>
      </c>
      <c r="C22353" s="489" t="s">
        <v>2104</v>
      </c>
      <c r="D22353" s="489" t="s">
        <v>18910</v>
      </c>
    </row>
    <row r="22354" spans="1:4">
      <c r="A22354" s="489" t="str">
        <f t="shared" si="349"/>
        <v>2333901284訪問看護</v>
      </c>
      <c r="B22354" s="489">
        <v>2333901284</v>
      </c>
      <c r="C22354" s="489" t="s">
        <v>2102</v>
      </c>
      <c r="D22354" s="489" t="s">
        <v>18910</v>
      </c>
    </row>
    <row r="22355" spans="1:4">
      <c r="A22355" s="489" t="str">
        <f t="shared" si="349"/>
        <v>2333901292介護予防訪問リハビリテーション</v>
      </c>
      <c r="B22355" s="489">
        <v>2333901292</v>
      </c>
      <c r="C22355" s="489" t="s">
        <v>2108</v>
      </c>
      <c r="D22355" s="489" t="s">
        <v>18911</v>
      </c>
    </row>
    <row r="22356" spans="1:4">
      <c r="A22356" s="489" t="str">
        <f t="shared" si="349"/>
        <v>2333901292介護予防訪問看護</v>
      </c>
      <c r="B22356" s="489">
        <v>2333901292</v>
      </c>
      <c r="C22356" s="489" t="s">
        <v>2103</v>
      </c>
      <c r="D22356" s="489" t="s">
        <v>18911</v>
      </c>
    </row>
    <row r="22357" spans="1:4">
      <c r="A22357" s="489" t="str">
        <f t="shared" si="349"/>
        <v>2333901292訪問リハビリテーション</v>
      </c>
      <c r="B22357" s="489">
        <v>2333901292</v>
      </c>
      <c r="C22357" s="489" t="s">
        <v>2104</v>
      </c>
      <c r="D22357" s="489" t="s">
        <v>18911</v>
      </c>
    </row>
    <row r="22358" spans="1:4">
      <c r="A22358" s="489" t="str">
        <f t="shared" si="349"/>
        <v>2333901292訪問看護</v>
      </c>
      <c r="B22358" s="489">
        <v>2333901292</v>
      </c>
      <c r="C22358" s="489" t="s">
        <v>2102</v>
      </c>
      <c r="D22358" s="489" t="s">
        <v>18911</v>
      </c>
    </row>
    <row r="22359" spans="1:4">
      <c r="A22359" s="489" t="str">
        <f t="shared" si="349"/>
        <v>2333901300介護予防訪問リハビリテーション</v>
      </c>
      <c r="B22359" s="489">
        <v>2333901300</v>
      </c>
      <c r="C22359" s="489" t="s">
        <v>2108</v>
      </c>
      <c r="D22359" s="489" t="s">
        <v>18912</v>
      </c>
    </row>
    <row r="22360" spans="1:4">
      <c r="A22360" s="489" t="str">
        <f t="shared" si="349"/>
        <v>2333901300介護予防訪問看護</v>
      </c>
      <c r="B22360" s="489">
        <v>2333901300</v>
      </c>
      <c r="C22360" s="489" t="s">
        <v>2103</v>
      </c>
      <c r="D22360" s="489" t="s">
        <v>18912</v>
      </c>
    </row>
    <row r="22361" spans="1:4">
      <c r="A22361" s="489" t="str">
        <f t="shared" si="349"/>
        <v>2333901300訪問リハビリテーション</v>
      </c>
      <c r="B22361" s="489">
        <v>2333901300</v>
      </c>
      <c r="C22361" s="489" t="s">
        <v>2104</v>
      </c>
      <c r="D22361" s="489" t="s">
        <v>18912</v>
      </c>
    </row>
    <row r="22362" spans="1:4">
      <c r="A22362" s="489" t="str">
        <f t="shared" si="349"/>
        <v>2333901300訪問看護</v>
      </c>
      <c r="B22362" s="489">
        <v>2333901300</v>
      </c>
      <c r="C22362" s="489" t="s">
        <v>2102</v>
      </c>
      <c r="D22362" s="489" t="s">
        <v>18912</v>
      </c>
    </row>
    <row r="22363" spans="1:4">
      <c r="A22363" s="489" t="str">
        <f t="shared" si="349"/>
        <v>2333901318介護予防訪問リハビリテーション</v>
      </c>
      <c r="B22363" s="489">
        <v>2333901318</v>
      </c>
      <c r="C22363" s="489" t="s">
        <v>2108</v>
      </c>
      <c r="D22363" s="489" t="s">
        <v>18913</v>
      </c>
    </row>
    <row r="22364" spans="1:4">
      <c r="A22364" s="489" t="str">
        <f t="shared" si="349"/>
        <v>2333901318介護予防訪問看護</v>
      </c>
      <c r="B22364" s="489">
        <v>2333901318</v>
      </c>
      <c r="C22364" s="489" t="s">
        <v>2103</v>
      </c>
      <c r="D22364" s="489" t="s">
        <v>18913</v>
      </c>
    </row>
    <row r="22365" spans="1:4">
      <c r="A22365" s="489" t="str">
        <f t="shared" si="349"/>
        <v>2333901318訪問リハビリテーション</v>
      </c>
      <c r="B22365" s="489">
        <v>2333901318</v>
      </c>
      <c r="C22365" s="489" t="s">
        <v>2104</v>
      </c>
      <c r="D22365" s="489" t="s">
        <v>18913</v>
      </c>
    </row>
    <row r="22366" spans="1:4">
      <c r="A22366" s="489" t="str">
        <f t="shared" si="349"/>
        <v>2333901318訪問看護</v>
      </c>
      <c r="B22366" s="489">
        <v>2333901318</v>
      </c>
      <c r="C22366" s="489" t="s">
        <v>2102</v>
      </c>
      <c r="D22366" s="489" t="s">
        <v>18913</v>
      </c>
    </row>
    <row r="22367" spans="1:4">
      <c r="A22367" s="489" t="str">
        <f t="shared" si="349"/>
        <v>2334000284介護予防訪問リハビリテーション</v>
      </c>
      <c r="B22367" s="489">
        <v>2334000284</v>
      </c>
      <c r="C22367" s="489" t="s">
        <v>2108</v>
      </c>
      <c r="D22367" s="489" t="s">
        <v>18914</v>
      </c>
    </row>
    <row r="22368" spans="1:4">
      <c r="A22368" s="489" t="str">
        <f t="shared" si="349"/>
        <v>2334000284介護予防訪問看護</v>
      </c>
      <c r="B22368" s="489">
        <v>2334000284</v>
      </c>
      <c r="C22368" s="489" t="s">
        <v>2103</v>
      </c>
      <c r="D22368" s="489" t="s">
        <v>18914</v>
      </c>
    </row>
    <row r="22369" spans="1:4">
      <c r="A22369" s="489" t="str">
        <f t="shared" si="349"/>
        <v>2334000284訪問リハビリテーション</v>
      </c>
      <c r="B22369" s="489">
        <v>2334000284</v>
      </c>
      <c r="C22369" s="489" t="s">
        <v>2104</v>
      </c>
      <c r="D22369" s="489" t="s">
        <v>18914</v>
      </c>
    </row>
    <row r="22370" spans="1:4">
      <c r="A22370" s="489" t="str">
        <f t="shared" si="349"/>
        <v>2334000284訪問看護</v>
      </c>
      <c r="B22370" s="489">
        <v>2334000284</v>
      </c>
      <c r="C22370" s="489" t="s">
        <v>2102</v>
      </c>
      <c r="D22370" s="489" t="s">
        <v>18914</v>
      </c>
    </row>
    <row r="22371" spans="1:4">
      <c r="A22371" s="489" t="str">
        <f t="shared" si="349"/>
        <v>2334000292介護予防訪問リハビリテーション</v>
      </c>
      <c r="B22371" s="489">
        <v>2334000292</v>
      </c>
      <c r="C22371" s="489" t="s">
        <v>2108</v>
      </c>
      <c r="D22371" s="489" t="s">
        <v>18915</v>
      </c>
    </row>
    <row r="22372" spans="1:4">
      <c r="A22372" s="489" t="str">
        <f t="shared" si="349"/>
        <v>2334000292介護予防訪問看護</v>
      </c>
      <c r="B22372" s="489">
        <v>2334000292</v>
      </c>
      <c r="C22372" s="489" t="s">
        <v>2103</v>
      </c>
      <c r="D22372" s="489" t="s">
        <v>18915</v>
      </c>
    </row>
    <row r="22373" spans="1:4">
      <c r="A22373" s="489" t="str">
        <f t="shared" si="349"/>
        <v>2334000292訪問リハビリテーション</v>
      </c>
      <c r="B22373" s="489">
        <v>2334000292</v>
      </c>
      <c r="C22373" s="489" t="s">
        <v>2104</v>
      </c>
      <c r="D22373" s="489" t="s">
        <v>18915</v>
      </c>
    </row>
    <row r="22374" spans="1:4">
      <c r="A22374" s="489" t="str">
        <f t="shared" si="349"/>
        <v>2334000292訪問看護</v>
      </c>
      <c r="B22374" s="489">
        <v>2334000292</v>
      </c>
      <c r="C22374" s="489" t="s">
        <v>2102</v>
      </c>
      <c r="D22374" s="489" t="s">
        <v>18915</v>
      </c>
    </row>
    <row r="22375" spans="1:4">
      <c r="A22375" s="489" t="str">
        <f t="shared" si="349"/>
        <v>2334000300介護予防訪問リハビリテーション</v>
      </c>
      <c r="B22375" s="489">
        <v>2334000300</v>
      </c>
      <c r="C22375" s="489" t="s">
        <v>2108</v>
      </c>
      <c r="D22375" s="489" t="s">
        <v>18916</v>
      </c>
    </row>
    <row r="22376" spans="1:4">
      <c r="A22376" s="489" t="str">
        <f t="shared" si="349"/>
        <v>2334000300介護予防訪問看護</v>
      </c>
      <c r="B22376" s="489">
        <v>2334000300</v>
      </c>
      <c r="C22376" s="489" t="s">
        <v>2103</v>
      </c>
      <c r="D22376" s="489" t="s">
        <v>18916</v>
      </c>
    </row>
    <row r="22377" spans="1:4">
      <c r="A22377" s="489" t="str">
        <f t="shared" si="349"/>
        <v>2334000300訪問リハビリテーション</v>
      </c>
      <c r="B22377" s="489">
        <v>2334000300</v>
      </c>
      <c r="C22377" s="489" t="s">
        <v>2104</v>
      </c>
      <c r="D22377" s="489" t="s">
        <v>18916</v>
      </c>
    </row>
    <row r="22378" spans="1:4">
      <c r="A22378" s="489" t="str">
        <f t="shared" si="349"/>
        <v>2334000300訪問看護</v>
      </c>
      <c r="B22378" s="489">
        <v>2334000300</v>
      </c>
      <c r="C22378" s="489" t="s">
        <v>2102</v>
      </c>
      <c r="D22378" s="489" t="s">
        <v>18916</v>
      </c>
    </row>
    <row r="22379" spans="1:4">
      <c r="A22379" s="489" t="str">
        <f t="shared" si="349"/>
        <v>2334000334介護予防訪問リハビリテーション</v>
      </c>
      <c r="B22379" s="489">
        <v>2334000334</v>
      </c>
      <c r="C22379" s="489" t="s">
        <v>2108</v>
      </c>
      <c r="D22379" s="489" t="s">
        <v>18651</v>
      </c>
    </row>
    <row r="22380" spans="1:4">
      <c r="A22380" s="489" t="str">
        <f t="shared" si="349"/>
        <v>2334000334介護予防訪問看護</v>
      </c>
      <c r="B22380" s="489">
        <v>2334000334</v>
      </c>
      <c r="C22380" s="489" t="s">
        <v>2103</v>
      </c>
      <c r="D22380" s="489" t="s">
        <v>18651</v>
      </c>
    </row>
    <row r="22381" spans="1:4">
      <c r="A22381" s="489" t="str">
        <f t="shared" si="349"/>
        <v>2334000334訪問リハビリテーション</v>
      </c>
      <c r="B22381" s="489">
        <v>2334000334</v>
      </c>
      <c r="C22381" s="489" t="s">
        <v>2104</v>
      </c>
      <c r="D22381" s="489" t="s">
        <v>18651</v>
      </c>
    </row>
    <row r="22382" spans="1:4">
      <c r="A22382" s="489" t="str">
        <f t="shared" si="349"/>
        <v>2334000334訪問看護</v>
      </c>
      <c r="B22382" s="489">
        <v>2334000334</v>
      </c>
      <c r="C22382" s="489" t="s">
        <v>2102</v>
      </c>
      <c r="D22382" s="489" t="s">
        <v>18651</v>
      </c>
    </row>
    <row r="22383" spans="1:4">
      <c r="A22383" s="489" t="str">
        <f t="shared" si="349"/>
        <v>2334000342介護予防訪問リハビリテーション</v>
      </c>
      <c r="B22383" s="489">
        <v>2334000342</v>
      </c>
      <c r="C22383" s="489" t="s">
        <v>2108</v>
      </c>
      <c r="D22383" s="489" t="s">
        <v>18917</v>
      </c>
    </row>
    <row r="22384" spans="1:4">
      <c r="A22384" s="489" t="str">
        <f t="shared" si="349"/>
        <v>2334000342介護予防訪問看護</v>
      </c>
      <c r="B22384" s="489">
        <v>2334000342</v>
      </c>
      <c r="C22384" s="489" t="s">
        <v>2103</v>
      </c>
      <c r="D22384" s="489" t="s">
        <v>18917</v>
      </c>
    </row>
    <row r="22385" spans="1:4">
      <c r="A22385" s="489" t="str">
        <f t="shared" si="349"/>
        <v>2334000342訪問リハビリテーション</v>
      </c>
      <c r="B22385" s="489">
        <v>2334000342</v>
      </c>
      <c r="C22385" s="489" t="s">
        <v>2104</v>
      </c>
      <c r="D22385" s="489" t="s">
        <v>18917</v>
      </c>
    </row>
    <row r="22386" spans="1:4">
      <c r="A22386" s="489" t="str">
        <f t="shared" si="349"/>
        <v>2334000342訪問看護</v>
      </c>
      <c r="B22386" s="489">
        <v>2334000342</v>
      </c>
      <c r="C22386" s="489" t="s">
        <v>2102</v>
      </c>
      <c r="D22386" s="489" t="s">
        <v>18917</v>
      </c>
    </row>
    <row r="22387" spans="1:4">
      <c r="A22387" s="489" t="str">
        <f t="shared" si="349"/>
        <v>2334000359介護予防訪問リハビリテーション</v>
      </c>
      <c r="B22387" s="489">
        <v>2334000359</v>
      </c>
      <c r="C22387" s="489" t="s">
        <v>2108</v>
      </c>
      <c r="D22387" s="489" t="s">
        <v>18918</v>
      </c>
    </row>
    <row r="22388" spans="1:4">
      <c r="A22388" s="489" t="str">
        <f t="shared" si="349"/>
        <v>2334000359介護予防訪問看護</v>
      </c>
      <c r="B22388" s="489">
        <v>2334000359</v>
      </c>
      <c r="C22388" s="489" t="s">
        <v>2103</v>
      </c>
      <c r="D22388" s="489" t="s">
        <v>18918</v>
      </c>
    </row>
    <row r="22389" spans="1:4">
      <c r="A22389" s="489" t="str">
        <f t="shared" si="349"/>
        <v>2334000359訪問リハビリテーション</v>
      </c>
      <c r="B22389" s="489">
        <v>2334000359</v>
      </c>
      <c r="C22389" s="489" t="s">
        <v>2104</v>
      </c>
      <c r="D22389" s="489" t="s">
        <v>18918</v>
      </c>
    </row>
    <row r="22390" spans="1:4">
      <c r="A22390" s="489" t="str">
        <f t="shared" si="349"/>
        <v>2334000359訪問看護</v>
      </c>
      <c r="B22390" s="489">
        <v>2334000359</v>
      </c>
      <c r="C22390" s="489" t="s">
        <v>2102</v>
      </c>
      <c r="D22390" s="489" t="s">
        <v>18918</v>
      </c>
    </row>
    <row r="22391" spans="1:4">
      <c r="A22391" s="489" t="str">
        <f t="shared" si="349"/>
        <v>2334000367介護予防訪問リハビリテーション</v>
      </c>
      <c r="B22391" s="489">
        <v>2334000367</v>
      </c>
      <c r="C22391" s="489" t="s">
        <v>2108</v>
      </c>
      <c r="D22391" s="489" t="s">
        <v>18919</v>
      </c>
    </row>
    <row r="22392" spans="1:4">
      <c r="A22392" s="489" t="str">
        <f t="shared" si="349"/>
        <v>2334000367介護予防訪問看護</v>
      </c>
      <c r="B22392" s="489">
        <v>2334000367</v>
      </c>
      <c r="C22392" s="489" t="s">
        <v>2103</v>
      </c>
      <c r="D22392" s="489" t="s">
        <v>18919</v>
      </c>
    </row>
    <row r="22393" spans="1:4">
      <c r="A22393" s="489" t="str">
        <f t="shared" si="349"/>
        <v>2334000367訪問リハビリテーション</v>
      </c>
      <c r="B22393" s="489">
        <v>2334000367</v>
      </c>
      <c r="C22393" s="489" t="s">
        <v>2104</v>
      </c>
      <c r="D22393" s="489" t="s">
        <v>18919</v>
      </c>
    </row>
    <row r="22394" spans="1:4">
      <c r="A22394" s="489" t="str">
        <f t="shared" si="349"/>
        <v>2334000367訪問看護</v>
      </c>
      <c r="B22394" s="489">
        <v>2334000367</v>
      </c>
      <c r="C22394" s="489" t="s">
        <v>2102</v>
      </c>
      <c r="D22394" s="489" t="s">
        <v>18919</v>
      </c>
    </row>
    <row r="22395" spans="1:4">
      <c r="A22395" s="489" t="str">
        <f t="shared" si="349"/>
        <v>2334000375介護予防訪問リハビリテーション</v>
      </c>
      <c r="B22395" s="489">
        <v>2334000375</v>
      </c>
      <c r="C22395" s="489" t="s">
        <v>2108</v>
      </c>
      <c r="D22395" s="489" t="s">
        <v>18920</v>
      </c>
    </row>
    <row r="22396" spans="1:4">
      <c r="A22396" s="489" t="str">
        <f t="shared" si="349"/>
        <v>2334000375介護予防訪問看護</v>
      </c>
      <c r="B22396" s="489">
        <v>2334000375</v>
      </c>
      <c r="C22396" s="489" t="s">
        <v>2103</v>
      </c>
      <c r="D22396" s="489" t="s">
        <v>18920</v>
      </c>
    </row>
    <row r="22397" spans="1:4">
      <c r="A22397" s="489" t="str">
        <f t="shared" si="349"/>
        <v>2334000375訪問リハビリテーション</v>
      </c>
      <c r="B22397" s="489">
        <v>2334000375</v>
      </c>
      <c r="C22397" s="489" t="s">
        <v>2104</v>
      </c>
      <c r="D22397" s="489" t="s">
        <v>18920</v>
      </c>
    </row>
    <row r="22398" spans="1:4">
      <c r="A22398" s="489" t="str">
        <f t="shared" si="349"/>
        <v>2334000375訪問看護</v>
      </c>
      <c r="B22398" s="489">
        <v>2334000375</v>
      </c>
      <c r="C22398" s="489" t="s">
        <v>2102</v>
      </c>
      <c r="D22398" s="489" t="s">
        <v>18920</v>
      </c>
    </row>
    <row r="22399" spans="1:4">
      <c r="A22399" s="489" t="str">
        <f t="shared" si="349"/>
        <v>2334000383介護予防訪問リハビリテーション</v>
      </c>
      <c r="B22399" s="489">
        <v>2334000383</v>
      </c>
      <c r="C22399" s="489" t="s">
        <v>2108</v>
      </c>
      <c r="D22399" s="489" t="s">
        <v>18921</v>
      </c>
    </row>
    <row r="22400" spans="1:4">
      <c r="A22400" s="489" t="str">
        <f t="shared" si="349"/>
        <v>2334000383介護予防訪問看護</v>
      </c>
      <c r="B22400" s="489">
        <v>2334000383</v>
      </c>
      <c r="C22400" s="489" t="s">
        <v>2103</v>
      </c>
      <c r="D22400" s="489" t="s">
        <v>18921</v>
      </c>
    </row>
    <row r="22401" spans="1:4">
      <c r="A22401" s="489" t="str">
        <f t="shared" si="349"/>
        <v>2334000383訪問リハビリテーション</v>
      </c>
      <c r="B22401" s="489">
        <v>2334000383</v>
      </c>
      <c r="C22401" s="489" t="s">
        <v>2104</v>
      </c>
      <c r="D22401" s="489" t="s">
        <v>18921</v>
      </c>
    </row>
    <row r="22402" spans="1:4">
      <c r="A22402" s="489" t="str">
        <f t="shared" ref="A22402:A22465" si="350">B22402&amp;C22402</f>
        <v>2334000383訪問看護</v>
      </c>
      <c r="B22402" s="489">
        <v>2334000383</v>
      </c>
      <c r="C22402" s="489" t="s">
        <v>2102</v>
      </c>
      <c r="D22402" s="489" t="s">
        <v>18921</v>
      </c>
    </row>
    <row r="22403" spans="1:4">
      <c r="A22403" s="489" t="str">
        <f t="shared" si="350"/>
        <v>2334000409介護予防訪問リハビリテーション</v>
      </c>
      <c r="B22403" s="489">
        <v>2334000409</v>
      </c>
      <c r="C22403" s="489" t="s">
        <v>2108</v>
      </c>
      <c r="D22403" s="489" t="s">
        <v>18922</v>
      </c>
    </row>
    <row r="22404" spans="1:4">
      <c r="A22404" s="489" t="str">
        <f t="shared" si="350"/>
        <v>2334000409介護予防訪問看護</v>
      </c>
      <c r="B22404" s="489">
        <v>2334000409</v>
      </c>
      <c r="C22404" s="489" t="s">
        <v>2103</v>
      </c>
      <c r="D22404" s="489" t="s">
        <v>18922</v>
      </c>
    </row>
    <row r="22405" spans="1:4">
      <c r="A22405" s="489" t="str">
        <f t="shared" si="350"/>
        <v>2334000409訪問リハビリテーション</v>
      </c>
      <c r="B22405" s="489">
        <v>2334000409</v>
      </c>
      <c r="C22405" s="489" t="s">
        <v>2104</v>
      </c>
      <c r="D22405" s="489" t="s">
        <v>18922</v>
      </c>
    </row>
    <row r="22406" spans="1:4">
      <c r="A22406" s="489" t="str">
        <f t="shared" si="350"/>
        <v>2334000409訪問看護</v>
      </c>
      <c r="B22406" s="489">
        <v>2334000409</v>
      </c>
      <c r="C22406" s="489" t="s">
        <v>2102</v>
      </c>
      <c r="D22406" s="489" t="s">
        <v>18922</v>
      </c>
    </row>
    <row r="22407" spans="1:4">
      <c r="A22407" s="489" t="str">
        <f t="shared" si="350"/>
        <v>2334010507介護予防訪問リハビリテーション</v>
      </c>
      <c r="B22407" s="489">
        <v>2334010507</v>
      </c>
      <c r="C22407" s="489" t="s">
        <v>2108</v>
      </c>
      <c r="D22407" s="489" t="s">
        <v>18923</v>
      </c>
    </row>
    <row r="22408" spans="1:4">
      <c r="A22408" s="489" t="str">
        <f t="shared" si="350"/>
        <v>2334010507介護予防訪問看護</v>
      </c>
      <c r="B22408" s="489">
        <v>2334010507</v>
      </c>
      <c r="C22408" s="489" t="s">
        <v>2103</v>
      </c>
      <c r="D22408" s="489" t="s">
        <v>18923</v>
      </c>
    </row>
    <row r="22409" spans="1:4">
      <c r="A22409" s="489" t="str">
        <f t="shared" si="350"/>
        <v>2334010507訪問リハビリテーション</v>
      </c>
      <c r="B22409" s="489">
        <v>2334010507</v>
      </c>
      <c r="C22409" s="489" t="s">
        <v>2104</v>
      </c>
      <c r="D22409" s="489" t="s">
        <v>18923</v>
      </c>
    </row>
    <row r="22410" spans="1:4">
      <c r="A22410" s="489" t="str">
        <f t="shared" si="350"/>
        <v>2334010507訪問看護</v>
      </c>
      <c r="B22410" s="489">
        <v>2334010507</v>
      </c>
      <c r="C22410" s="489" t="s">
        <v>2102</v>
      </c>
      <c r="D22410" s="489" t="s">
        <v>18923</v>
      </c>
    </row>
    <row r="22411" spans="1:4">
      <c r="A22411" s="489" t="str">
        <f t="shared" si="350"/>
        <v>2334010606介護予防訪問リハビリテーション</v>
      </c>
      <c r="B22411" s="489">
        <v>2334010606</v>
      </c>
      <c r="C22411" s="489" t="s">
        <v>2108</v>
      </c>
      <c r="D22411" s="489" t="s">
        <v>17337</v>
      </c>
    </row>
    <row r="22412" spans="1:4">
      <c r="A22412" s="489" t="str">
        <f t="shared" si="350"/>
        <v>2334010606介護予防訪問看護</v>
      </c>
      <c r="B22412" s="489">
        <v>2334010606</v>
      </c>
      <c r="C22412" s="489" t="s">
        <v>2103</v>
      </c>
      <c r="D22412" s="489" t="s">
        <v>17337</v>
      </c>
    </row>
    <row r="22413" spans="1:4">
      <c r="A22413" s="489" t="str">
        <f t="shared" si="350"/>
        <v>2334010606訪問リハビリテーション</v>
      </c>
      <c r="B22413" s="489">
        <v>2334010606</v>
      </c>
      <c r="C22413" s="489" t="s">
        <v>2104</v>
      </c>
      <c r="D22413" s="489" t="s">
        <v>17337</v>
      </c>
    </row>
    <row r="22414" spans="1:4">
      <c r="A22414" s="489" t="str">
        <f t="shared" si="350"/>
        <v>2334010606訪問看護</v>
      </c>
      <c r="B22414" s="489">
        <v>2334010606</v>
      </c>
      <c r="C22414" s="489" t="s">
        <v>2102</v>
      </c>
      <c r="D22414" s="489" t="s">
        <v>17337</v>
      </c>
    </row>
    <row r="22415" spans="1:4">
      <c r="A22415" s="489" t="str">
        <f t="shared" si="350"/>
        <v>2334010622介護予防訪問リハビリテーション</v>
      </c>
      <c r="B22415" s="489">
        <v>2334010622</v>
      </c>
      <c r="C22415" s="489" t="s">
        <v>2108</v>
      </c>
      <c r="D22415" s="489" t="s">
        <v>17338</v>
      </c>
    </row>
    <row r="22416" spans="1:4">
      <c r="A22416" s="489" t="str">
        <f t="shared" si="350"/>
        <v>2334010622介護予防訪問看護</v>
      </c>
      <c r="B22416" s="489">
        <v>2334010622</v>
      </c>
      <c r="C22416" s="489" t="s">
        <v>2103</v>
      </c>
      <c r="D22416" s="489" t="s">
        <v>17338</v>
      </c>
    </row>
    <row r="22417" spans="1:4">
      <c r="A22417" s="489" t="str">
        <f t="shared" si="350"/>
        <v>2334010622訪問リハビリテーション</v>
      </c>
      <c r="B22417" s="489">
        <v>2334010622</v>
      </c>
      <c r="C22417" s="489" t="s">
        <v>2104</v>
      </c>
      <c r="D22417" s="489" t="s">
        <v>17338</v>
      </c>
    </row>
    <row r="22418" spans="1:4">
      <c r="A22418" s="489" t="str">
        <f t="shared" si="350"/>
        <v>2334010622訪問看護</v>
      </c>
      <c r="B22418" s="489">
        <v>2334010622</v>
      </c>
      <c r="C22418" s="489" t="s">
        <v>2102</v>
      </c>
      <c r="D22418" s="489" t="s">
        <v>17338</v>
      </c>
    </row>
    <row r="22419" spans="1:4">
      <c r="A22419" s="489" t="str">
        <f t="shared" si="350"/>
        <v>2334010705介護予防訪問リハビリテーション</v>
      </c>
      <c r="B22419" s="489">
        <v>2334010705</v>
      </c>
      <c r="C22419" s="489" t="s">
        <v>2108</v>
      </c>
      <c r="D22419" s="489" t="s">
        <v>17344</v>
      </c>
    </row>
    <row r="22420" spans="1:4">
      <c r="A22420" s="489" t="str">
        <f t="shared" si="350"/>
        <v>2334010705介護予防訪問看護</v>
      </c>
      <c r="B22420" s="489">
        <v>2334010705</v>
      </c>
      <c r="C22420" s="489" t="s">
        <v>2103</v>
      </c>
      <c r="D22420" s="489" t="s">
        <v>17344</v>
      </c>
    </row>
    <row r="22421" spans="1:4">
      <c r="A22421" s="489" t="str">
        <f t="shared" si="350"/>
        <v>2334010705訪問リハビリテーション</v>
      </c>
      <c r="B22421" s="489">
        <v>2334010705</v>
      </c>
      <c r="C22421" s="489" t="s">
        <v>2104</v>
      </c>
      <c r="D22421" s="489" t="s">
        <v>17344</v>
      </c>
    </row>
    <row r="22422" spans="1:4">
      <c r="A22422" s="489" t="str">
        <f t="shared" si="350"/>
        <v>2334010705訪問看護</v>
      </c>
      <c r="B22422" s="489">
        <v>2334010705</v>
      </c>
      <c r="C22422" s="489" t="s">
        <v>2102</v>
      </c>
      <c r="D22422" s="489" t="s">
        <v>17344</v>
      </c>
    </row>
    <row r="22423" spans="1:4">
      <c r="A22423" s="489" t="str">
        <f t="shared" si="350"/>
        <v>2334100696介護予防訪問リハビリテーション</v>
      </c>
      <c r="B22423" s="489">
        <v>2334100696</v>
      </c>
      <c r="C22423" s="489" t="s">
        <v>2108</v>
      </c>
      <c r="D22423" s="489" t="s">
        <v>18762</v>
      </c>
    </row>
    <row r="22424" spans="1:4">
      <c r="A22424" s="489" t="str">
        <f t="shared" si="350"/>
        <v>2334100696介護予防訪問看護</v>
      </c>
      <c r="B22424" s="489">
        <v>2334100696</v>
      </c>
      <c r="C22424" s="489" t="s">
        <v>2103</v>
      </c>
      <c r="D22424" s="489" t="s">
        <v>18762</v>
      </c>
    </row>
    <row r="22425" spans="1:4">
      <c r="A22425" s="489" t="str">
        <f t="shared" si="350"/>
        <v>2334100696訪問リハビリテーション</v>
      </c>
      <c r="B22425" s="489">
        <v>2334100696</v>
      </c>
      <c r="C22425" s="489" t="s">
        <v>2104</v>
      </c>
      <c r="D22425" s="489" t="s">
        <v>18762</v>
      </c>
    </row>
    <row r="22426" spans="1:4">
      <c r="A22426" s="489" t="str">
        <f t="shared" si="350"/>
        <v>2334100696訪問看護</v>
      </c>
      <c r="B22426" s="489">
        <v>2334100696</v>
      </c>
      <c r="C22426" s="489" t="s">
        <v>2102</v>
      </c>
      <c r="D22426" s="489" t="s">
        <v>18762</v>
      </c>
    </row>
    <row r="22427" spans="1:4">
      <c r="A22427" s="489" t="str">
        <f t="shared" si="350"/>
        <v>2334100704介護予防訪問リハビリテーション</v>
      </c>
      <c r="B22427" s="489">
        <v>2334100704</v>
      </c>
      <c r="C22427" s="489" t="s">
        <v>2108</v>
      </c>
      <c r="D22427" s="489" t="s">
        <v>18924</v>
      </c>
    </row>
    <row r="22428" spans="1:4">
      <c r="A22428" s="489" t="str">
        <f t="shared" si="350"/>
        <v>2334100704介護予防訪問看護</v>
      </c>
      <c r="B22428" s="489">
        <v>2334100704</v>
      </c>
      <c r="C22428" s="489" t="s">
        <v>2103</v>
      </c>
      <c r="D22428" s="489" t="s">
        <v>18924</v>
      </c>
    </row>
    <row r="22429" spans="1:4">
      <c r="A22429" s="489" t="str">
        <f t="shared" si="350"/>
        <v>2334100704訪問リハビリテーション</v>
      </c>
      <c r="B22429" s="489">
        <v>2334100704</v>
      </c>
      <c r="C22429" s="489" t="s">
        <v>2104</v>
      </c>
      <c r="D22429" s="489" t="s">
        <v>18924</v>
      </c>
    </row>
    <row r="22430" spans="1:4">
      <c r="A22430" s="489" t="str">
        <f t="shared" si="350"/>
        <v>2334100704訪問看護</v>
      </c>
      <c r="B22430" s="489">
        <v>2334100704</v>
      </c>
      <c r="C22430" s="489" t="s">
        <v>2102</v>
      </c>
      <c r="D22430" s="489" t="s">
        <v>18924</v>
      </c>
    </row>
    <row r="22431" spans="1:4">
      <c r="A22431" s="489" t="str">
        <f t="shared" si="350"/>
        <v>2334100720介護予防訪問リハビリテーション</v>
      </c>
      <c r="B22431" s="489">
        <v>2334100720</v>
      </c>
      <c r="C22431" s="489" t="s">
        <v>2108</v>
      </c>
      <c r="D22431" s="489" t="s">
        <v>18925</v>
      </c>
    </row>
    <row r="22432" spans="1:4">
      <c r="A22432" s="489" t="str">
        <f t="shared" si="350"/>
        <v>2334100720介護予防訪問看護</v>
      </c>
      <c r="B22432" s="489">
        <v>2334100720</v>
      </c>
      <c r="C22432" s="489" t="s">
        <v>2103</v>
      </c>
      <c r="D22432" s="489" t="s">
        <v>18925</v>
      </c>
    </row>
    <row r="22433" spans="1:4">
      <c r="A22433" s="489" t="str">
        <f t="shared" si="350"/>
        <v>2334100720訪問リハビリテーション</v>
      </c>
      <c r="B22433" s="489">
        <v>2334100720</v>
      </c>
      <c r="C22433" s="489" t="s">
        <v>2104</v>
      </c>
      <c r="D22433" s="489" t="s">
        <v>18925</v>
      </c>
    </row>
    <row r="22434" spans="1:4">
      <c r="A22434" s="489" t="str">
        <f t="shared" si="350"/>
        <v>2334100720訪問看護</v>
      </c>
      <c r="B22434" s="489">
        <v>2334100720</v>
      </c>
      <c r="C22434" s="489" t="s">
        <v>2102</v>
      </c>
      <c r="D22434" s="489" t="s">
        <v>18925</v>
      </c>
    </row>
    <row r="22435" spans="1:4">
      <c r="A22435" s="489" t="str">
        <f t="shared" si="350"/>
        <v>2334100738介護予防訪問リハビリテーション</v>
      </c>
      <c r="B22435" s="489">
        <v>2334100738</v>
      </c>
      <c r="C22435" s="489" t="s">
        <v>2108</v>
      </c>
      <c r="D22435" s="489" t="s">
        <v>18926</v>
      </c>
    </row>
    <row r="22436" spans="1:4">
      <c r="A22436" s="489" t="str">
        <f t="shared" si="350"/>
        <v>2334100738介護予防訪問看護</v>
      </c>
      <c r="B22436" s="489">
        <v>2334100738</v>
      </c>
      <c r="C22436" s="489" t="s">
        <v>2103</v>
      </c>
      <c r="D22436" s="489" t="s">
        <v>18926</v>
      </c>
    </row>
    <row r="22437" spans="1:4">
      <c r="A22437" s="489" t="str">
        <f t="shared" si="350"/>
        <v>2334100738訪問リハビリテーション</v>
      </c>
      <c r="B22437" s="489">
        <v>2334100738</v>
      </c>
      <c r="C22437" s="489" t="s">
        <v>2104</v>
      </c>
      <c r="D22437" s="489" t="s">
        <v>18926</v>
      </c>
    </row>
    <row r="22438" spans="1:4">
      <c r="A22438" s="489" t="str">
        <f t="shared" si="350"/>
        <v>2334100738訪問看護</v>
      </c>
      <c r="B22438" s="489">
        <v>2334100738</v>
      </c>
      <c r="C22438" s="489" t="s">
        <v>2102</v>
      </c>
      <c r="D22438" s="489" t="s">
        <v>18926</v>
      </c>
    </row>
    <row r="22439" spans="1:4">
      <c r="A22439" s="489" t="str">
        <f t="shared" si="350"/>
        <v>2334100746介護予防訪問リハビリテーション</v>
      </c>
      <c r="B22439" s="489">
        <v>2334100746</v>
      </c>
      <c r="C22439" s="489" t="s">
        <v>2108</v>
      </c>
      <c r="D22439" s="489" t="s">
        <v>18927</v>
      </c>
    </row>
    <row r="22440" spans="1:4">
      <c r="A22440" s="489" t="str">
        <f t="shared" si="350"/>
        <v>2334100746介護予防訪問看護</v>
      </c>
      <c r="B22440" s="489">
        <v>2334100746</v>
      </c>
      <c r="C22440" s="489" t="s">
        <v>2103</v>
      </c>
      <c r="D22440" s="489" t="s">
        <v>18927</v>
      </c>
    </row>
    <row r="22441" spans="1:4">
      <c r="A22441" s="489" t="str">
        <f t="shared" si="350"/>
        <v>2334100746訪問リハビリテーション</v>
      </c>
      <c r="B22441" s="489">
        <v>2334100746</v>
      </c>
      <c r="C22441" s="489" t="s">
        <v>2104</v>
      </c>
      <c r="D22441" s="489" t="s">
        <v>18927</v>
      </c>
    </row>
    <row r="22442" spans="1:4">
      <c r="A22442" s="489" t="str">
        <f t="shared" si="350"/>
        <v>2334100746訪問看護</v>
      </c>
      <c r="B22442" s="489">
        <v>2334100746</v>
      </c>
      <c r="C22442" s="489" t="s">
        <v>2102</v>
      </c>
      <c r="D22442" s="489" t="s">
        <v>18927</v>
      </c>
    </row>
    <row r="22443" spans="1:4">
      <c r="A22443" s="489" t="str">
        <f t="shared" si="350"/>
        <v>2334100761介護予防訪問リハビリテーション</v>
      </c>
      <c r="B22443" s="489">
        <v>2334100761</v>
      </c>
      <c r="C22443" s="489" t="s">
        <v>2108</v>
      </c>
      <c r="D22443" s="489" t="s">
        <v>18928</v>
      </c>
    </row>
    <row r="22444" spans="1:4">
      <c r="A22444" s="489" t="str">
        <f t="shared" si="350"/>
        <v>2334100761介護予防訪問看護</v>
      </c>
      <c r="B22444" s="489">
        <v>2334100761</v>
      </c>
      <c r="C22444" s="489" t="s">
        <v>2103</v>
      </c>
      <c r="D22444" s="489" t="s">
        <v>18928</v>
      </c>
    </row>
    <row r="22445" spans="1:4">
      <c r="A22445" s="489" t="str">
        <f t="shared" si="350"/>
        <v>2334100761訪問リハビリテーション</v>
      </c>
      <c r="B22445" s="489">
        <v>2334100761</v>
      </c>
      <c r="C22445" s="489" t="s">
        <v>2104</v>
      </c>
      <c r="D22445" s="489" t="s">
        <v>18928</v>
      </c>
    </row>
    <row r="22446" spans="1:4">
      <c r="A22446" s="489" t="str">
        <f t="shared" si="350"/>
        <v>2334100761訪問看護</v>
      </c>
      <c r="B22446" s="489">
        <v>2334100761</v>
      </c>
      <c r="C22446" s="489" t="s">
        <v>2102</v>
      </c>
      <c r="D22446" s="489" t="s">
        <v>18928</v>
      </c>
    </row>
    <row r="22447" spans="1:4">
      <c r="A22447" s="489" t="str">
        <f t="shared" si="350"/>
        <v>2334100779介護予防訪問リハビリテーション</v>
      </c>
      <c r="B22447" s="489">
        <v>2334100779</v>
      </c>
      <c r="C22447" s="489" t="s">
        <v>2108</v>
      </c>
      <c r="D22447" s="489" t="s">
        <v>18929</v>
      </c>
    </row>
    <row r="22448" spans="1:4">
      <c r="A22448" s="489" t="str">
        <f t="shared" si="350"/>
        <v>2334100779介護予防訪問看護</v>
      </c>
      <c r="B22448" s="489">
        <v>2334100779</v>
      </c>
      <c r="C22448" s="489" t="s">
        <v>2103</v>
      </c>
      <c r="D22448" s="489" t="s">
        <v>18929</v>
      </c>
    </row>
    <row r="22449" spans="1:4">
      <c r="A22449" s="489" t="str">
        <f t="shared" si="350"/>
        <v>2334100779訪問リハビリテーション</v>
      </c>
      <c r="B22449" s="489">
        <v>2334100779</v>
      </c>
      <c r="C22449" s="489" t="s">
        <v>2104</v>
      </c>
      <c r="D22449" s="489" t="s">
        <v>18929</v>
      </c>
    </row>
    <row r="22450" spans="1:4">
      <c r="A22450" s="489" t="str">
        <f t="shared" si="350"/>
        <v>2334100779訪問看護</v>
      </c>
      <c r="B22450" s="489">
        <v>2334100779</v>
      </c>
      <c r="C22450" s="489" t="s">
        <v>2102</v>
      </c>
      <c r="D22450" s="489" t="s">
        <v>18929</v>
      </c>
    </row>
    <row r="22451" spans="1:4">
      <c r="A22451" s="489" t="str">
        <f t="shared" si="350"/>
        <v>2334100787介護予防訪問リハビリテーション</v>
      </c>
      <c r="B22451" s="489">
        <v>2334100787</v>
      </c>
      <c r="C22451" s="489" t="s">
        <v>2108</v>
      </c>
      <c r="D22451" s="489" t="s">
        <v>18930</v>
      </c>
    </row>
    <row r="22452" spans="1:4">
      <c r="A22452" s="489" t="str">
        <f t="shared" si="350"/>
        <v>2334100787介護予防訪問看護</v>
      </c>
      <c r="B22452" s="489">
        <v>2334100787</v>
      </c>
      <c r="C22452" s="489" t="s">
        <v>2103</v>
      </c>
      <c r="D22452" s="489" t="s">
        <v>18930</v>
      </c>
    </row>
    <row r="22453" spans="1:4">
      <c r="A22453" s="489" t="str">
        <f t="shared" si="350"/>
        <v>2334100787訪問リハビリテーション</v>
      </c>
      <c r="B22453" s="489">
        <v>2334100787</v>
      </c>
      <c r="C22453" s="489" t="s">
        <v>2104</v>
      </c>
      <c r="D22453" s="489" t="s">
        <v>18930</v>
      </c>
    </row>
    <row r="22454" spans="1:4">
      <c r="A22454" s="489" t="str">
        <f t="shared" si="350"/>
        <v>2334100787訪問看護</v>
      </c>
      <c r="B22454" s="489">
        <v>2334100787</v>
      </c>
      <c r="C22454" s="489" t="s">
        <v>2102</v>
      </c>
      <c r="D22454" s="489" t="s">
        <v>18930</v>
      </c>
    </row>
    <row r="22455" spans="1:4">
      <c r="A22455" s="489" t="str">
        <f t="shared" si="350"/>
        <v>2334100795介護予防訪問リハビリテーション</v>
      </c>
      <c r="B22455" s="489">
        <v>2334100795</v>
      </c>
      <c r="C22455" s="489" t="s">
        <v>2108</v>
      </c>
      <c r="D22455" s="489" t="s">
        <v>18442</v>
      </c>
    </row>
    <row r="22456" spans="1:4">
      <c r="A22456" s="489" t="str">
        <f t="shared" si="350"/>
        <v>2334100795介護予防訪問看護</v>
      </c>
      <c r="B22456" s="489">
        <v>2334100795</v>
      </c>
      <c r="C22456" s="489" t="s">
        <v>2103</v>
      </c>
      <c r="D22456" s="489" t="s">
        <v>18442</v>
      </c>
    </row>
    <row r="22457" spans="1:4">
      <c r="A22457" s="489" t="str">
        <f t="shared" si="350"/>
        <v>2334100795訪問リハビリテーション</v>
      </c>
      <c r="B22457" s="489">
        <v>2334100795</v>
      </c>
      <c r="C22457" s="489" t="s">
        <v>2104</v>
      </c>
      <c r="D22457" s="489" t="s">
        <v>18442</v>
      </c>
    </row>
    <row r="22458" spans="1:4">
      <c r="A22458" s="489" t="str">
        <f t="shared" si="350"/>
        <v>2334100795訪問看護</v>
      </c>
      <c r="B22458" s="489">
        <v>2334100795</v>
      </c>
      <c r="C22458" s="489" t="s">
        <v>2102</v>
      </c>
      <c r="D22458" s="489" t="s">
        <v>18442</v>
      </c>
    </row>
    <row r="22459" spans="1:4">
      <c r="A22459" s="489" t="str">
        <f t="shared" si="350"/>
        <v>2334100811介護予防訪問リハビリテーション</v>
      </c>
      <c r="B22459" s="489">
        <v>2334100811</v>
      </c>
      <c r="C22459" s="489" t="s">
        <v>2108</v>
      </c>
      <c r="D22459" s="489" t="s">
        <v>18931</v>
      </c>
    </row>
    <row r="22460" spans="1:4">
      <c r="A22460" s="489" t="str">
        <f t="shared" si="350"/>
        <v>2334100811介護予防訪問看護</v>
      </c>
      <c r="B22460" s="489">
        <v>2334100811</v>
      </c>
      <c r="C22460" s="489" t="s">
        <v>2103</v>
      </c>
      <c r="D22460" s="489" t="s">
        <v>18931</v>
      </c>
    </row>
    <row r="22461" spans="1:4">
      <c r="A22461" s="489" t="str">
        <f t="shared" si="350"/>
        <v>2334100811訪問リハビリテーション</v>
      </c>
      <c r="B22461" s="489">
        <v>2334100811</v>
      </c>
      <c r="C22461" s="489" t="s">
        <v>2104</v>
      </c>
      <c r="D22461" s="489" t="s">
        <v>18931</v>
      </c>
    </row>
    <row r="22462" spans="1:4">
      <c r="A22462" s="489" t="str">
        <f t="shared" si="350"/>
        <v>2334100811訪問看護</v>
      </c>
      <c r="B22462" s="489">
        <v>2334100811</v>
      </c>
      <c r="C22462" s="489" t="s">
        <v>2102</v>
      </c>
      <c r="D22462" s="489" t="s">
        <v>18931</v>
      </c>
    </row>
    <row r="22463" spans="1:4">
      <c r="A22463" s="489" t="str">
        <f t="shared" si="350"/>
        <v>2334100829介護予防訪問リハビリテーション</v>
      </c>
      <c r="B22463" s="489">
        <v>2334100829</v>
      </c>
      <c r="C22463" s="489" t="s">
        <v>2108</v>
      </c>
      <c r="D22463" s="489" t="s">
        <v>18932</v>
      </c>
    </row>
    <row r="22464" spans="1:4">
      <c r="A22464" s="489" t="str">
        <f t="shared" si="350"/>
        <v>2334100829介護予防訪問看護</v>
      </c>
      <c r="B22464" s="489">
        <v>2334100829</v>
      </c>
      <c r="C22464" s="489" t="s">
        <v>2103</v>
      </c>
      <c r="D22464" s="489" t="s">
        <v>18932</v>
      </c>
    </row>
    <row r="22465" spans="1:4">
      <c r="A22465" s="489" t="str">
        <f t="shared" si="350"/>
        <v>2334100829訪問リハビリテーション</v>
      </c>
      <c r="B22465" s="489">
        <v>2334100829</v>
      </c>
      <c r="C22465" s="489" t="s">
        <v>2104</v>
      </c>
      <c r="D22465" s="489" t="s">
        <v>18932</v>
      </c>
    </row>
    <row r="22466" spans="1:4">
      <c r="A22466" s="489" t="str">
        <f t="shared" ref="A22466:A22529" si="351">B22466&amp;C22466</f>
        <v>2334100829訪問看護</v>
      </c>
      <c r="B22466" s="489">
        <v>2334100829</v>
      </c>
      <c r="C22466" s="489" t="s">
        <v>2102</v>
      </c>
      <c r="D22466" s="489" t="s">
        <v>18932</v>
      </c>
    </row>
    <row r="22467" spans="1:4">
      <c r="A22467" s="489" t="str">
        <f t="shared" si="351"/>
        <v>2334100837介護予防訪問リハビリテーション</v>
      </c>
      <c r="B22467" s="489">
        <v>2334100837</v>
      </c>
      <c r="C22467" s="489" t="s">
        <v>2108</v>
      </c>
      <c r="D22467" s="489" t="s">
        <v>18933</v>
      </c>
    </row>
    <row r="22468" spans="1:4">
      <c r="A22468" s="489" t="str">
        <f t="shared" si="351"/>
        <v>2334100837介護予防訪問看護</v>
      </c>
      <c r="B22468" s="489">
        <v>2334100837</v>
      </c>
      <c r="C22468" s="489" t="s">
        <v>2103</v>
      </c>
      <c r="D22468" s="489" t="s">
        <v>18933</v>
      </c>
    </row>
    <row r="22469" spans="1:4">
      <c r="A22469" s="489" t="str">
        <f t="shared" si="351"/>
        <v>2334100837訪問リハビリテーション</v>
      </c>
      <c r="B22469" s="489">
        <v>2334100837</v>
      </c>
      <c r="C22469" s="489" t="s">
        <v>2104</v>
      </c>
      <c r="D22469" s="489" t="s">
        <v>18933</v>
      </c>
    </row>
    <row r="22470" spans="1:4">
      <c r="A22470" s="489" t="str">
        <f t="shared" si="351"/>
        <v>2334100837訪問看護</v>
      </c>
      <c r="B22470" s="489">
        <v>2334100837</v>
      </c>
      <c r="C22470" s="489" t="s">
        <v>2102</v>
      </c>
      <c r="D22470" s="489" t="s">
        <v>18933</v>
      </c>
    </row>
    <row r="22471" spans="1:4">
      <c r="A22471" s="489" t="str">
        <f t="shared" si="351"/>
        <v>2334100852介護予防訪問リハビリテーション</v>
      </c>
      <c r="B22471" s="489">
        <v>2334100852</v>
      </c>
      <c r="C22471" s="489" t="s">
        <v>2108</v>
      </c>
      <c r="D22471" s="489" t="s">
        <v>18934</v>
      </c>
    </row>
    <row r="22472" spans="1:4">
      <c r="A22472" s="489" t="str">
        <f t="shared" si="351"/>
        <v>2334100852介護予防訪問看護</v>
      </c>
      <c r="B22472" s="489">
        <v>2334100852</v>
      </c>
      <c r="C22472" s="489" t="s">
        <v>2103</v>
      </c>
      <c r="D22472" s="489" t="s">
        <v>18934</v>
      </c>
    </row>
    <row r="22473" spans="1:4">
      <c r="A22473" s="489" t="str">
        <f t="shared" si="351"/>
        <v>2334100852訪問リハビリテーション</v>
      </c>
      <c r="B22473" s="489">
        <v>2334100852</v>
      </c>
      <c r="C22473" s="489" t="s">
        <v>2104</v>
      </c>
      <c r="D22473" s="489" t="s">
        <v>18934</v>
      </c>
    </row>
    <row r="22474" spans="1:4">
      <c r="A22474" s="489" t="str">
        <f t="shared" si="351"/>
        <v>2334100852訪問看護</v>
      </c>
      <c r="B22474" s="489">
        <v>2334100852</v>
      </c>
      <c r="C22474" s="489" t="s">
        <v>2102</v>
      </c>
      <c r="D22474" s="489" t="s">
        <v>18934</v>
      </c>
    </row>
    <row r="22475" spans="1:4">
      <c r="A22475" s="489" t="str">
        <f t="shared" si="351"/>
        <v>2334100878介護予防訪問リハビリテーション</v>
      </c>
      <c r="B22475" s="489">
        <v>2334100878</v>
      </c>
      <c r="C22475" s="489" t="s">
        <v>2108</v>
      </c>
      <c r="D22475" s="489" t="s">
        <v>18935</v>
      </c>
    </row>
    <row r="22476" spans="1:4">
      <c r="A22476" s="489" t="str">
        <f t="shared" si="351"/>
        <v>2334100878介護予防訪問看護</v>
      </c>
      <c r="B22476" s="489">
        <v>2334100878</v>
      </c>
      <c r="C22476" s="489" t="s">
        <v>2103</v>
      </c>
      <c r="D22476" s="489" t="s">
        <v>18935</v>
      </c>
    </row>
    <row r="22477" spans="1:4">
      <c r="A22477" s="489" t="str">
        <f t="shared" si="351"/>
        <v>2334100878訪問リハビリテーション</v>
      </c>
      <c r="B22477" s="489">
        <v>2334100878</v>
      </c>
      <c r="C22477" s="489" t="s">
        <v>2104</v>
      </c>
      <c r="D22477" s="489" t="s">
        <v>18935</v>
      </c>
    </row>
    <row r="22478" spans="1:4">
      <c r="A22478" s="489" t="str">
        <f t="shared" si="351"/>
        <v>2334100878訪問看護</v>
      </c>
      <c r="B22478" s="489">
        <v>2334100878</v>
      </c>
      <c r="C22478" s="489" t="s">
        <v>2102</v>
      </c>
      <c r="D22478" s="489" t="s">
        <v>18935</v>
      </c>
    </row>
    <row r="22479" spans="1:4">
      <c r="A22479" s="489" t="str">
        <f t="shared" si="351"/>
        <v>2334100886介護予防訪問リハビリテーション</v>
      </c>
      <c r="B22479" s="489">
        <v>2334100886</v>
      </c>
      <c r="C22479" s="489" t="s">
        <v>2108</v>
      </c>
      <c r="D22479" s="489" t="s">
        <v>18936</v>
      </c>
    </row>
    <row r="22480" spans="1:4">
      <c r="A22480" s="489" t="str">
        <f t="shared" si="351"/>
        <v>2334100886介護予防訪問看護</v>
      </c>
      <c r="B22480" s="489">
        <v>2334100886</v>
      </c>
      <c r="C22480" s="489" t="s">
        <v>2103</v>
      </c>
      <c r="D22480" s="489" t="s">
        <v>18936</v>
      </c>
    </row>
    <row r="22481" spans="1:4">
      <c r="A22481" s="489" t="str">
        <f t="shared" si="351"/>
        <v>2334100886訪問リハビリテーション</v>
      </c>
      <c r="B22481" s="489">
        <v>2334100886</v>
      </c>
      <c r="C22481" s="489" t="s">
        <v>2104</v>
      </c>
      <c r="D22481" s="489" t="s">
        <v>18936</v>
      </c>
    </row>
    <row r="22482" spans="1:4">
      <c r="A22482" s="489" t="str">
        <f t="shared" si="351"/>
        <v>2334100886訪問看護</v>
      </c>
      <c r="B22482" s="489">
        <v>2334100886</v>
      </c>
      <c r="C22482" s="489" t="s">
        <v>2102</v>
      </c>
      <c r="D22482" s="489" t="s">
        <v>18936</v>
      </c>
    </row>
    <row r="22483" spans="1:4">
      <c r="A22483" s="489" t="str">
        <f t="shared" si="351"/>
        <v>2334100894介護予防訪問リハビリテーション</v>
      </c>
      <c r="B22483" s="489">
        <v>2334100894</v>
      </c>
      <c r="C22483" s="489" t="s">
        <v>2108</v>
      </c>
      <c r="D22483" s="489" t="s">
        <v>18937</v>
      </c>
    </row>
    <row r="22484" spans="1:4">
      <c r="A22484" s="489" t="str">
        <f t="shared" si="351"/>
        <v>2334100894介護予防訪問看護</v>
      </c>
      <c r="B22484" s="489">
        <v>2334100894</v>
      </c>
      <c r="C22484" s="489" t="s">
        <v>2103</v>
      </c>
      <c r="D22484" s="489" t="s">
        <v>18937</v>
      </c>
    </row>
    <row r="22485" spans="1:4">
      <c r="A22485" s="489" t="str">
        <f t="shared" si="351"/>
        <v>2334100894訪問リハビリテーション</v>
      </c>
      <c r="B22485" s="489">
        <v>2334100894</v>
      </c>
      <c r="C22485" s="489" t="s">
        <v>2104</v>
      </c>
      <c r="D22485" s="489" t="s">
        <v>18937</v>
      </c>
    </row>
    <row r="22486" spans="1:4">
      <c r="A22486" s="489" t="str">
        <f t="shared" si="351"/>
        <v>2334100894訪問看護</v>
      </c>
      <c r="B22486" s="489">
        <v>2334100894</v>
      </c>
      <c r="C22486" s="489" t="s">
        <v>2102</v>
      </c>
      <c r="D22486" s="489" t="s">
        <v>18937</v>
      </c>
    </row>
    <row r="22487" spans="1:4">
      <c r="A22487" s="489" t="str">
        <f t="shared" si="351"/>
        <v>2334100936介護予防訪問リハビリテーション</v>
      </c>
      <c r="B22487" s="489">
        <v>2334100936</v>
      </c>
      <c r="C22487" s="489" t="s">
        <v>2108</v>
      </c>
      <c r="D22487" s="489" t="s">
        <v>18938</v>
      </c>
    </row>
    <row r="22488" spans="1:4">
      <c r="A22488" s="489" t="str">
        <f t="shared" si="351"/>
        <v>2334100936介護予防訪問看護</v>
      </c>
      <c r="B22488" s="489">
        <v>2334100936</v>
      </c>
      <c r="C22488" s="489" t="s">
        <v>2103</v>
      </c>
      <c r="D22488" s="489" t="s">
        <v>18938</v>
      </c>
    </row>
    <row r="22489" spans="1:4">
      <c r="A22489" s="489" t="str">
        <f t="shared" si="351"/>
        <v>2334100936訪問リハビリテーション</v>
      </c>
      <c r="B22489" s="489">
        <v>2334100936</v>
      </c>
      <c r="C22489" s="489" t="s">
        <v>2104</v>
      </c>
      <c r="D22489" s="489" t="s">
        <v>18938</v>
      </c>
    </row>
    <row r="22490" spans="1:4">
      <c r="A22490" s="489" t="str">
        <f t="shared" si="351"/>
        <v>2334100936訪問看護</v>
      </c>
      <c r="B22490" s="489">
        <v>2334100936</v>
      </c>
      <c r="C22490" s="489" t="s">
        <v>2102</v>
      </c>
      <c r="D22490" s="489" t="s">
        <v>18938</v>
      </c>
    </row>
    <row r="22491" spans="1:4">
      <c r="A22491" s="489" t="str">
        <f t="shared" si="351"/>
        <v>2334100944介護予防訪問リハビリテーション</v>
      </c>
      <c r="B22491" s="489">
        <v>2334100944</v>
      </c>
      <c r="C22491" s="489" t="s">
        <v>2108</v>
      </c>
      <c r="D22491" s="489" t="s">
        <v>18939</v>
      </c>
    </row>
    <row r="22492" spans="1:4">
      <c r="A22492" s="489" t="str">
        <f t="shared" si="351"/>
        <v>2334100944介護予防訪問看護</v>
      </c>
      <c r="B22492" s="489">
        <v>2334100944</v>
      </c>
      <c r="C22492" s="489" t="s">
        <v>2103</v>
      </c>
      <c r="D22492" s="489" t="s">
        <v>18939</v>
      </c>
    </row>
    <row r="22493" spans="1:4">
      <c r="A22493" s="489" t="str">
        <f t="shared" si="351"/>
        <v>2334100944訪問リハビリテーション</v>
      </c>
      <c r="B22493" s="489">
        <v>2334100944</v>
      </c>
      <c r="C22493" s="489" t="s">
        <v>2104</v>
      </c>
      <c r="D22493" s="489" t="s">
        <v>18939</v>
      </c>
    </row>
    <row r="22494" spans="1:4">
      <c r="A22494" s="489" t="str">
        <f t="shared" si="351"/>
        <v>2334100944訪問看護</v>
      </c>
      <c r="B22494" s="489">
        <v>2334100944</v>
      </c>
      <c r="C22494" s="489" t="s">
        <v>2102</v>
      </c>
      <c r="D22494" s="489" t="s">
        <v>18939</v>
      </c>
    </row>
    <row r="22495" spans="1:4">
      <c r="A22495" s="489" t="str">
        <f t="shared" si="351"/>
        <v>2334100951介護予防訪問リハビリテーション</v>
      </c>
      <c r="B22495" s="489">
        <v>2334100951</v>
      </c>
      <c r="C22495" s="489" t="s">
        <v>2108</v>
      </c>
      <c r="D22495" s="489" t="s">
        <v>18940</v>
      </c>
    </row>
    <row r="22496" spans="1:4">
      <c r="A22496" s="489" t="str">
        <f t="shared" si="351"/>
        <v>2334100951介護予防訪問看護</v>
      </c>
      <c r="B22496" s="489">
        <v>2334100951</v>
      </c>
      <c r="C22496" s="489" t="s">
        <v>2103</v>
      </c>
      <c r="D22496" s="489" t="s">
        <v>18940</v>
      </c>
    </row>
    <row r="22497" spans="1:4">
      <c r="A22497" s="489" t="str">
        <f t="shared" si="351"/>
        <v>2334100951訪問リハビリテーション</v>
      </c>
      <c r="B22497" s="489">
        <v>2334100951</v>
      </c>
      <c r="C22497" s="489" t="s">
        <v>2104</v>
      </c>
      <c r="D22497" s="489" t="s">
        <v>18940</v>
      </c>
    </row>
    <row r="22498" spans="1:4">
      <c r="A22498" s="489" t="str">
        <f t="shared" si="351"/>
        <v>2334100951訪問看護</v>
      </c>
      <c r="B22498" s="489">
        <v>2334100951</v>
      </c>
      <c r="C22498" s="489" t="s">
        <v>2102</v>
      </c>
      <c r="D22498" s="489" t="s">
        <v>18940</v>
      </c>
    </row>
    <row r="22499" spans="1:4">
      <c r="A22499" s="489" t="str">
        <f t="shared" si="351"/>
        <v>2334100969介護予防訪問リハビリテーション</v>
      </c>
      <c r="B22499" s="489">
        <v>2334100969</v>
      </c>
      <c r="C22499" s="489" t="s">
        <v>2108</v>
      </c>
      <c r="D22499" s="489" t="s">
        <v>18941</v>
      </c>
    </row>
    <row r="22500" spans="1:4">
      <c r="A22500" s="489" t="str">
        <f t="shared" si="351"/>
        <v>2334100969介護予防訪問看護</v>
      </c>
      <c r="B22500" s="489">
        <v>2334100969</v>
      </c>
      <c r="C22500" s="489" t="s">
        <v>2103</v>
      </c>
      <c r="D22500" s="489" t="s">
        <v>18941</v>
      </c>
    </row>
    <row r="22501" spans="1:4">
      <c r="A22501" s="489" t="str">
        <f t="shared" si="351"/>
        <v>2334100969訪問リハビリテーション</v>
      </c>
      <c r="B22501" s="489">
        <v>2334100969</v>
      </c>
      <c r="C22501" s="489" t="s">
        <v>2104</v>
      </c>
      <c r="D22501" s="489" t="s">
        <v>18941</v>
      </c>
    </row>
    <row r="22502" spans="1:4">
      <c r="A22502" s="489" t="str">
        <f t="shared" si="351"/>
        <v>2334100969訪問看護</v>
      </c>
      <c r="B22502" s="489">
        <v>2334100969</v>
      </c>
      <c r="C22502" s="489" t="s">
        <v>2102</v>
      </c>
      <c r="D22502" s="489" t="s">
        <v>18941</v>
      </c>
    </row>
    <row r="22503" spans="1:4">
      <c r="A22503" s="489" t="str">
        <f t="shared" si="351"/>
        <v>2334100977介護予防訪問リハビリテーション</v>
      </c>
      <c r="B22503" s="489">
        <v>2334100977</v>
      </c>
      <c r="C22503" s="489" t="s">
        <v>2108</v>
      </c>
      <c r="D22503" s="489" t="s">
        <v>18942</v>
      </c>
    </row>
    <row r="22504" spans="1:4">
      <c r="A22504" s="489" t="str">
        <f t="shared" si="351"/>
        <v>2334100977介護予防訪問看護</v>
      </c>
      <c r="B22504" s="489">
        <v>2334100977</v>
      </c>
      <c r="C22504" s="489" t="s">
        <v>2103</v>
      </c>
      <c r="D22504" s="489" t="s">
        <v>18942</v>
      </c>
    </row>
    <row r="22505" spans="1:4">
      <c r="A22505" s="489" t="str">
        <f t="shared" si="351"/>
        <v>2334100977訪問リハビリテーション</v>
      </c>
      <c r="B22505" s="489">
        <v>2334100977</v>
      </c>
      <c r="C22505" s="489" t="s">
        <v>2104</v>
      </c>
      <c r="D22505" s="489" t="s">
        <v>18942</v>
      </c>
    </row>
    <row r="22506" spans="1:4">
      <c r="A22506" s="489" t="str">
        <f t="shared" si="351"/>
        <v>2334100977訪問看護</v>
      </c>
      <c r="B22506" s="489">
        <v>2334100977</v>
      </c>
      <c r="C22506" s="489" t="s">
        <v>2102</v>
      </c>
      <c r="D22506" s="489" t="s">
        <v>18942</v>
      </c>
    </row>
    <row r="22507" spans="1:4">
      <c r="A22507" s="489" t="str">
        <f t="shared" si="351"/>
        <v>2334100985介護予防訪問リハビリテーション</v>
      </c>
      <c r="B22507" s="489">
        <v>2334100985</v>
      </c>
      <c r="C22507" s="489" t="s">
        <v>2108</v>
      </c>
      <c r="D22507" s="489" t="s">
        <v>18943</v>
      </c>
    </row>
    <row r="22508" spans="1:4">
      <c r="A22508" s="489" t="str">
        <f t="shared" si="351"/>
        <v>2334100985介護予防訪問看護</v>
      </c>
      <c r="B22508" s="489">
        <v>2334100985</v>
      </c>
      <c r="C22508" s="489" t="s">
        <v>2103</v>
      </c>
      <c r="D22508" s="489" t="s">
        <v>18943</v>
      </c>
    </row>
    <row r="22509" spans="1:4">
      <c r="A22509" s="489" t="str">
        <f t="shared" si="351"/>
        <v>2334100985訪問リハビリテーション</v>
      </c>
      <c r="B22509" s="489">
        <v>2334100985</v>
      </c>
      <c r="C22509" s="489" t="s">
        <v>2104</v>
      </c>
      <c r="D22509" s="489" t="s">
        <v>18943</v>
      </c>
    </row>
    <row r="22510" spans="1:4">
      <c r="A22510" s="489" t="str">
        <f t="shared" si="351"/>
        <v>2334100985訪問看護</v>
      </c>
      <c r="B22510" s="489">
        <v>2334100985</v>
      </c>
      <c r="C22510" s="489" t="s">
        <v>2102</v>
      </c>
      <c r="D22510" s="489" t="s">
        <v>18943</v>
      </c>
    </row>
    <row r="22511" spans="1:4">
      <c r="A22511" s="489" t="str">
        <f t="shared" si="351"/>
        <v>2334101009介護予防訪問リハビリテーション</v>
      </c>
      <c r="B22511" s="489">
        <v>2334101009</v>
      </c>
      <c r="C22511" s="489" t="s">
        <v>2108</v>
      </c>
      <c r="D22511" s="489" t="s">
        <v>18944</v>
      </c>
    </row>
    <row r="22512" spans="1:4">
      <c r="A22512" s="489" t="str">
        <f t="shared" si="351"/>
        <v>2334101009介護予防訪問看護</v>
      </c>
      <c r="B22512" s="489">
        <v>2334101009</v>
      </c>
      <c r="C22512" s="489" t="s">
        <v>2103</v>
      </c>
      <c r="D22512" s="489" t="s">
        <v>18944</v>
      </c>
    </row>
    <row r="22513" spans="1:4">
      <c r="A22513" s="489" t="str">
        <f t="shared" si="351"/>
        <v>2334101009訪問リハビリテーション</v>
      </c>
      <c r="B22513" s="489">
        <v>2334101009</v>
      </c>
      <c r="C22513" s="489" t="s">
        <v>2104</v>
      </c>
      <c r="D22513" s="489" t="s">
        <v>18944</v>
      </c>
    </row>
    <row r="22514" spans="1:4">
      <c r="A22514" s="489" t="str">
        <f t="shared" si="351"/>
        <v>2334101009訪問看護</v>
      </c>
      <c r="B22514" s="489">
        <v>2334101009</v>
      </c>
      <c r="C22514" s="489" t="s">
        <v>2102</v>
      </c>
      <c r="D22514" s="489" t="s">
        <v>18944</v>
      </c>
    </row>
    <row r="22515" spans="1:4">
      <c r="A22515" s="489" t="str">
        <f t="shared" si="351"/>
        <v>2334101017介護予防訪問リハビリテーション</v>
      </c>
      <c r="B22515" s="489">
        <v>2334101017</v>
      </c>
      <c r="C22515" s="489" t="s">
        <v>2108</v>
      </c>
      <c r="D22515" s="489" t="s">
        <v>18945</v>
      </c>
    </row>
    <row r="22516" spans="1:4">
      <c r="A22516" s="489" t="str">
        <f t="shared" si="351"/>
        <v>2334101017介護予防訪問看護</v>
      </c>
      <c r="B22516" s="489">
        <v>2334101017</v>
      </c>
      <c r="C22516" s="489" t="s">
        <v>2103</v>
      </c>
      <c r="D22516" s="489" t="s">
        <v>18945</v>
      </c>
    </row>
    <row r="22517" spans="1:4">
      <c r="A22517" s="489" t="str">
        <f t="shared" si="351"/>
        <v>2334101017訪問リハビリテーション</v>
      </c>
      <c r="B22517" s="489">
        <v>2334101017</v>
      </c>
      <c r="C22517" s="489" t="s">
        <v>2104</v>
      </c>
      <c r="D22517" s="489" t="s">
        <v>18945</v>
      </c>
    </row>
    <row r="22518" spans="1:4">
      <c r="A22518" s="489" t="str">
        <f t="shared" si="351"/>
        <v>2334101017訪問看護</v>
      </c>
      <c r="B22518" s="489">
        <v>2334101017</v>
      </c>
      <c r="C22518" s="489" t="s">
        <v>2102</v>
      </c>
      <c r="D22518" s="489" t="s">
        <v>18945</v>
      </c>
    </row>
    <row r="22519" spans="1:4">
      <c r="A22519" s="489" t="str">
        <f t="shared" si="351"/>
        <v>2334101025介護予防訪問リハビリテーション</v>
      </c>
      <c r="B22519" s="489">
        <v>2334101025</v>
      </c>
      <c r="C22519" s="489" t="s">
        <v>2108</v>
      </c>
      <c r="D22519" s="489" t="s">
        <v>18946</v>
      </c>
    </row>
    <row r="22520" spans="1:4">
      <c r="A22520" s="489" t="str">
        <f t="shared" si="351"/>
        <v>2334101025介護予防訪問看護</v>
      </c>
      <c r="B22520" s="489">
        <v>2334101025</v>
      </c>
      <c r="C22520" s="489" t="s">
        <v>2103</v>
      </c>
      <c r="D22520" s="489" t="s">
        <v>18946</v>
      </c>
    </row>
    <row r="22521" spans="1:4">
      <c r="A22521" s="489" t="str">
        <f t="shared" si="351"/>
        <v>2334101025訪問リハビリテーション</v>
      </c>
      <c r="B22521" s="489">
        <v>2334101025</v>
      </c>
      <c r="C22521" s="489" t="s">
        <v>2104</v>
      </c>
      <c r="D22521" s="489" t="s">
        <v>18946</v>
      </c>
    </row>
    <row r="22522" spans="1:4">
      <c r="A22522" s="489" t="str">
        <f t="shared" si="351"/>
        <v>2334101025訪問看護</v>
      </c>
      <c r="B22522" s="489">
        <v>2334101025</v>
      </c>
      <c r="C22522" s="489" t="s">
        <v>2102</v>
      </c>
      <c r="D22522" s="489" t="s">
        <v>18946</v>
      </c>
    </row>
    <row r="22523" spans="1:4">
      <c r="A22523" s="489" t="str">
        <f t="shared" si="351"/>
        <v>2334101033介護予防訪問リハビリテーション</v>
      </c>
      <c r="B22523" s="489">
        <v>2334101033</v>
      </c>
      <c r="C22523" s="489" t="s">
        <v>2108</v>
      </c>
      <c r="D22523" s="489" t="s">
        <v>18947</v>
      </c>
    </row>
    <row r="22524" spans="1:4">
      <c r="A22524" s="489" t="str">
        <f t="shared" si="351"/>
        <v>2334101033介護予防訪問看護</v>
      </c>
      <c r="B22524" s="489">
        <v>2334101033</v>
      </c>
      <c r="C22524" s="489" t="s">
        <v>2103</v>
      </c>
      <c r="D22524" s="489" t="s">
        <v>18947</v>
      </c>
    </row>
    <row r="22525" spans="1:4">
      <c r="A22525" s="489" t="str">
        <f t="shared" si="351"/>
        <v>2334101033訪問リハビリテーション</v>
      </c>
      <c r="B22525" s="489">
        <v>2334101033</v>
      </c>
      <c r="C22525" s="489" t="s">
        <v>2104</v>
      </c>
      <c r="D22525" s="489" t="s">
        <v>18947</v>
      </c>
    </row>
    <row r="22526" spans="1:4">
      <c r="A22526" s="489" t="str">
        <f t="shared" si="351"/>
        <v>2334101033訪問看護</v>
      </c>
      <c r="B22526" s="489">
        <v>2334101033</v>
      </c>
      <c r="C22526" s="489" t="s">
        <v>2102</v>
      </c>
      <c r="D22526" s="489" t="s">
        <v>18947</v>
      </c>
    </row>
    <row r="22527" spans="1:4">
      <c r="A22527" s="489" t="str">
        <f t="shared" si="351"/>
        <v>2334101041介護予防訪問リハビリテーション</v>
      </c>
      <c r="B22527" s="489">
        <v>2334101041</v>
      </c>
      <c r="C22527" s="489" t="s">
        <v>2108</v>
      </c>
      <c r="D22527" s="489" t="s">
        <v>18948</v>
      </c>
    </row>
    <row r="22528" spans="1:4">
      <c r="A22528" s="489" t="str">
        <f t="shared" si="351"/>
        <v>2334101041介護予防訪問看護</v>
      </c>
      <c r="B22528" s="489">
        <v>2334101041</v>
      </c>
      <c r="C22528" s="489" t="s">
        <v>2103</v>
      </c>
      <c r="D22528" s="489" t="s">
        <v>18948</v>
      </c>
    </row>
    <row r="22529" spans="1:4">
      <c r="A22529" s="489" t="str">
        <f t="shared" si="351"/>
        <v>2334101041訪問リハビリテーション</v>
      </c>
      <c r="B22529" s="489">
        <v>2334101041</v>
      </c>
      <c r="C22529" s="489" t="s">
        <v>2104</v>
      </c>
      <c r="D22529" s="489" t="s">
        <v>18948</v>
      </c>
    </row>
    <row r="22530" spans="1:4">
      <c r="A22530" s="489" t="str">
        <f t="shared" ref="A22530:A22593" si="352">B22530&amp;C22530</f>
        <v>2334101041訪問看護</v>
      </c>
      <c r="B22530" s="489">
        <v>2334101041</v>
      </c>
      <c r="C22530" s="489" t="s">
        <v>2102</v>
      </c>
      <c r="D22530" s="489" t="s">
        <v>18948</v>
      </c>
    </row>
    <row r="22531" spans="1:4">
      <c r="A22531" s="489" t="str">
        <f t="shared" si="352"/>
        <v>2334101066介護予防訪問リハビリテーション</v>
      </c>
      <c r="B22531" s="489">
        <v>2334101066</v>
      </c>
      <c r="C22531" s="489" t="s">
        <v>2108</v>
      </c>
      <c r="D22531" s="489" t="s">
        <v>18949</v>
      </c>
    </row>
    <row r="22532" spans="1:4">
      <c r="A22532" s="489" t="str">
        <f t="shared" si="352"/>
        <v>2334101066介護予防訪問看護</v>
      </c>
      <c r="B22532" s="489">
        <v>2334101066</v>
      </c>
      <c r="C22532" s="489" t="s">
        <v>2103</v>
      </c>
      <c r="D22532" s="489" t="s">
        <v>18949</v>
      </c>
    </row>
    <row r="22533" spans="1:4">
      <c r="A22533" s="489" t="str">
        <f t="shared" si="352"/>
        <v>2334101066訪問リハビリテーション</v>
      </c>
      <c r="B22533" s="489">
        <v>2334101066</v>
      </c>
      <c r="C22533" s="489" t="s">
        <v>2104</v>
      </c>
      <c r="D22533" s="489" t="s">
        <v>18949</v>
      </c>
    </row>
    <row r="22534" spans="1:4">
      <c r="A22534" s="489" t="str">
        <f t="shared" si="352"/>
        <v>2334101066訪問看護</v>
      </c>
      <c r="B22534" s="489">
        <v>2334101066</v>
      </c>
      <c r="C22534" s="489" t="s">
        <v>2102</v>
      </c>
      <c r="D22534" s="489" t="s">
        <v>18949</v>
      </c>
    </row>
    <row r="22535" spans="1:4">
      <c r="A22535" s="489" t="str">
        <f t="shared" si="352"/>
        <v>2334101074介護予防訪問リハビリテーション</v>
      </c>
      <c r="B22535" s="489">
        <v>2334101074</v>
      </c>
      <c r="C22535" s="489" t="s">
        <v>2108</v>
      </c>
      <c r="D22535" s="489" t="s">
        <v>18950</v>
      </c>
    </row>
    <row r="22536" spans="1:4">
      <c r="A22536" s="489" t="str">
        <f t="shared" si="352"/>
        <v>2334101074介護予防訪問看護</v>
      </c>
      <c r="B22536" s="489">
        <v>2334101074</v>
      </c>
      <c r="C22536" s="489" t="s">
        <v>2103</v>
      </c>
      <c r="D22536" s="489" t="s">
        <v>18950</v>
      </c>
    </row>
    <row r="22537" spans="1:4">
      <c r="A22537" s="489" t="str">
        <f t="shared" si="352"/>
        <v>2334101074訪問リハビリテーション</v>
      </c>
      <c r="B22537" s="489">
        <v>2334101074</v>
      </c>
      <c r="C22537" s="489" t="s">
        <v>2104</v>
      </c>
      <c r="D22537" s="489" t="s">
        <v>18950</v>
      </c>
    </row>
    <row r="22538" spans="1:4">
      <c r="A22538" s="489" t="str">
        <f t="shared" si="352"/>
        <v>2334101074訪問看護</v>
      </c>
      <c r="B22538" s="489">
        <v>2334101074</v>
      </c>
      <c r="C22538" s="489" t="s">
        <v>2102</v>
      </c>
      <c r="D22538" s="489" t="s">
        <v>18950</v>
      </c>
    </row>
    <row r="22539" spans="1:4">
      <c r="A22539" s="489" t="str">
        <f t="shared" si="352"/>
        <v>2334101082介護予防訪問リハビリテーション</v>
      </c>
      <c r="B22539" s="489">
        <v>2334101082</v>
      </c>
      <c r="C22539" s="489" t="s">
        <v>2108</v>
      </c>
      <c r="D22539" s="489" t="s">
        <v>18951</v>
      </c>
    </row>
    <row r="22540" spans="1:4">
      <c r="A22540" s="489" t="str">
        <f t="shared" si="352"/>
        <v>2334101082介護予防訪問看護</v>
      </c>
      <c r="B22540" s="489">
        <v>2334101082</v>
      </c>
      <c r="C22540" s="489" t="s">
        <v>2103</v>
      </c>
      <c r="D22540" s="489" t="s">
        <v>18951</v>
      </c>
    </row>
    <row r="22541" spans="1:4">
      <c r="A22541" s="489" t="str">
        <f t="shared" si="352"/>
        <v>2334101082訪問リハビリテーション</v>
      </c>
      <c r="B22541" s="489">
        <v>2334101082</v>
      </c>
      <c r="C22541" s="489" t="s">
        <v>2104</v>
      </c>
      <c r="D22541" s="489" t="s">
        <v>18951</v>
      </c>
    </row>
    <row r="22542" spans="1:4">
      <c r="A22542" s="489" t="str">
        <f t="shared" si="352"/>
        <v>2334101082訪問看護</v>
      </c>
      <c r="B22542" s="489">
        <v>2334101082</v>
      </c>
      <c r="C22542" s="489" t="s">
        <v>2102</v>
      </c>
      <c r="D22542" s="489" t="s">
        <v>18951</v>
      </c>
    </row>
    <row r="22543" spans="1:4">
      <c r="A22543" s="489" t="str">
        <f t="shared" si="352"/>
        <v>2334101090介護予防訪問リハビリテーション</v>
      </c>
      <c r="B22543" s="489">
        <v>2334101090</v>
      </c>
      <c r="C22543" s="489" t="s">
        <v>2108</v>
      </c>
      <c r="D22543" s="489" t="s">
        <v>18952</v>
      </c>
    </row>
    <row r="22544" spans="1:4">
      <c r="A22544" s="489" t="str">
        <f t="shared" si="352"/>
        <v>2334101090介護予防訪問看護</v>
      </c>
      <c r="B22544" s="489">
        <v>2334101090</v>
      </c>
      <c r="C22544" s="489" t="s">
        <v>2103</v>
      </c>
      <c r="D22544" s="489" t="s">
        <v>18952</v>
      </c>
    </row>
    <row r="22545" spans="1:4">
      <c r="A22545" s="489" t="str">
        <f t="shared" si="352"/>
        <v>2334101090訪問リハビリテーション</v>
      </c>
      <c r="B22545" s="489">
        <v>2334101090</v>
      </c>
      <c r="C22545" s="489" t="s">
        <v>2104</v>
      </c>
      <c r="D22545" s="489" t="s">
        <v>18952</v>
      </c>
    </row>
    <row r="22546" spans="1:4">
      <c r="A22546" s="489" t="str">
        <f t="shared" si="352"/>
        <v>2334101090訪問看護</v>
      </c>
      <c r="B22546" s="489">
        <v>2334101090</v>
      </c>
      <c r="C22546" s="489" t="s">
        <v>2102</v>
      </c>
      <c r="D22546" s="489" t="s">
        <v>18952</v>
      </c>
    </row>
    <row r="22547" spans="1:4">
      <c r="A22547" s="489" t="str">
        <f t="shared" si="352"/>
        <v>2334110877介護予防訪問リハビリテーション</v>
      </c>
      <c r="B22547" s="489">
        <v>2334110877</v>
      </c>
      <c r="C22547" s="489" t="s">
        <v>2108</v>
      </c>
      <c r="D22547" s="489" t="s">
        <v>17373</v>
      </c>
    </row>
    <row r="22548" spans="1:4">
      <c r="A22548" s="489" t="str">
        <f t="shared" si="352"/>
        <v>2334110877介護予防訪問看護</v>
      </c>
      <c r="B22548" s="489">
        <v>2334110877</v>
      </c>
      <c r="C22548" s="489" t="s">
        <v>2103</v>
      </c>
      <c r="D22548" s="489" t="s">
        <v>17373</v>
      </c>
    </row>
    <row r="22549" spans="1:4">
      <c r="A22549" s="489" t="str">
        <f t="shared" si="352"/>
        <v>2334110877訪問リハビリテーション</v>
      </c>
      <c r="B22549" s="489">
        <v>2334110877</v>
      </c>
      <c r="C22549" s="489" t="s">
        <v>2104</v>
      </c>
      <c r="D22549" s="489" t="s">
        <v>17373</v>
      </c>
    </row>
    <row r="22550" spans="1:4">
      <c r="A22550" s="489" t="str">
        <f t="shared" si="352"/>
        <v>2334110877訪問看護</v>
      </c>
      <c r="B22550" s="489">
        <v>2334110877</v>
      </c>
      <c r="C22550" s="489" t="s">
        <v>2102</v>
      </c>
      <c r="D22550" s="489" t="s">
        <v>17373</v>
      </c>
    </row>
    <row r="22551" spans="1:4">
      <c r="A22551" s="489" t="str">
        <f t="shared" si="352"/>
        <v>2334111149介護予防訪問リハビリテーション</v>
      </c>
      <c r="B22551" s="489">
        <v>2334111149</v>
      </c>
      <c r="C22551" s="489" t="s">
        <v>2108</v>
      </c>
      <c r="D22551" s="489" t="s">
        <v>18953</v>
      </c>
    </row>
    <row r="22552" spans="1:4">
      <c r="A22552" s="489" t="str">
        <f t="shared" si="352"/>
        <v>2334111149介護予防訪問看護</v>
      </c>
      <c r="B22552" s="489">
        <v>2334111149</v>
      </c>
      <c r="C22552" s="489" t="s">
        <v>2103</v>
      </c>
      <c r="D22552" s="489" t="s">
        <v>18953</v>
      </c>
    </row>
    <row r="22553" spans="1:4">
      <c r="A22553" s="489" t="str">
        <f t="shared" si="352"/>
        <v>2334111149訪問リハビリテーション</v>
      </c>
      <c r="B22553" s="489">
        <v>2334111149</v>
      </c>
      <c r="C22553" s="489" t="s">
        <v>2104</v>
      </c>
      <c r="D22553" s="489" t="s">
        <v>18953</v>
      </c>
    </row>
    <row r="22554" spans="1:4">
      <c r="A22554" s="489" t="str">
        <f t="shared" si="352"/>
        <v>2334111149訪問看護</v>
      </c>
      <c r="B22554" s="489">
        <v>2334111149</v>
      </c>
      <c r="C22554" s="489" t="s">
        <v>2102</v>
      </c>
      <c r="D22554" s="489" t="s">
        <v>18953</v>
      </c>
    </row>
    <row r="22555" spans="1:4">
      <c r="A22555" s="489" t="str">
        <f t="shared" si="352"/>
        <v>2334200496介護予防訪問リハビリテーション</v>
      </c>
      <c r="B22555" s="489">
        <v>2334200496</v>
      </c>
      <c r="C22555" s="489" t="s">
        <v>2108</v>
      </c>
      <c r="D22555" s="489" t="s">
        <v>18954</v>
      </c>
    </row>
    <row r="22556" spans="1:4">
      <c r="A22556" s="489" t="str">
        <f t="shared" si="352"/>
        <v>2334200496介護予防訪問看護</v>
      </c>
      <c r="B22556" s="489">
        <v>2334200496</v>
      </c>
      <c r="C22556" s="489" t="s">
        <v>2103</v>
      </c>
      <c r="D22556" s="489" t="s">
        <v>18954</v>
      </c>
    </row>
    <row r="22557" spans="1:4">
      <c r="A22557" s="489" t="str">
        <f t="shared" si="352"/>
        <v>2334200496訪問リハビリテーション</v>
      </c>
      <c r="B22557" s="489">
        <v>2334200496</v>
      </c>
      <c r="C22557" s="489" t="s">
        <v>2104</v>
      </c>
      <c r="D22557" s="489" t="s">
        <v>18954</v>
      </c>
    </row>
    <row r="22558" spans="1:4">
      <c r="A22558" s="489" t="str">
        <f t="shared" si="352"/>
        <v>2334200496訪問看護</v>
      </c>
      <c r="B22558" s="489">
        <v>2334200496</v>
      </c>
      <c r="C22558" s="489" t="s">
        <v>2102</v>
      </c>
      <c r="D22558" s="489" t="s">
        <v>18954</v>
      </c>
    </row>
    <row r="22559" spans="1:4">
      <c r="A22559" s="489" t="str">
        <f t="shared" si="352"/>
        <v>2334200504介護予防訪問リハビリテーション</v>
      </c>
      <c r="B22559" s="489">
        <v>2334200504</v>
      </c>
      <c r="C22559" s="489" t="s">
        <v>2108</v>
      </c>
      <c r="D22559" s="489" t="s">
        <v>18955</v>
      </c>
    </row>
    <row r="22560" spans="1:4">
      <c r="A22560" s="489" t="str">
        <f t="shared" si="352"/>
        <v>2334200504介護予防訪問看護</v>
      </c>
      <c r="B22560" s="489">
        <v>2334200504</v>
      </c>
      <c r="C22560" s="489" t="s">
        <v>2103</v>
      </c>
      <c r="D22560" s="489" t="s">
        <v>18955</v>
      </c>
    </row>
    <row r="22561" spans="1:4">
      <c r="A22561" s="489" t="str">
        <f t="shared" si="352"/>
        <v>2334200504訪問リハビリテーション</v>
      </c>
      <c r="B22561" s="489">
        <v>2334200504</v>
      </c>
      <c r="C22561" s="489" t="s">
        <v>2104</v>
      </c>
      <c r="D22561" s="489" t="s">
        <v>18955</v>
      </c>
    </row>
    <row r="22562" spans="1:4">
      <c r="A22562" s="489" t="str">
        <f t="shared" si="352"/>
        <v>2334200504訪問看護</v>
      </c>
      <c r="B22562" s="489">
        <v>2334200504</v>
      </c>
      <c r="C22562" s="489" t="s">
        <v>2102</v>
      </c>
      <c r="D22562" s="489" t="s">
        <v>18955</v>
      </c>
    </row>
    <row r="22563" spans="1:4">
      <c r="A22563" s="489" t="str">
        <f t="shared" si="352"/>
        <v>2334200512介護予防訪問リハビリテーション</v>
      </c>
      <c r="B22563" s="489">
        <v>2334200512</v>
      </c>
      <c r="C22563" s="489" t="s">
        <v>2108</v>
      </c>
      <c r="D22563" s="489" t="s">
        <v>18956</v>
      </c>
    </row>
    <row r="22564" spans="1:4">
      <c r="A22564" s="489" t="str">
        <f t="shared" si="352"/>
        <v>2334200512介護予防訪問看護</v>
      </c>
      <c r="B22564" s="489">
        <v>2334200512</v>
      </c>
      <c r="C22564" s="489" t="s">
        <v>2103</v>
      </c>
      <c r="D22564" s="489" t="s">
        <v>18956</v>
      </c>
    </row>
    <row r="22565" spans="1:4">
      <c r="A22565" s="489" t="str">
        <f t="shared" si="352"/>
        <v>2334200512訪問リハビリテーション</v>
      </c>
      <c r="B22565" s="489">
        <v>2334200512</v>
      </c>
      <c r="C22565" s="489" t="s">
        <v>2104</v>
      </c>
      <c r="D22565" s="489" t="s">
        <v>18956</v>
      </c>
    </row>
    <row r="22566" spans="1:4">
      <c r="A22566" s="489" t="str">
        <f t="shared" si="352"/>
        <v>2334200512訪問看護</v>
      </c>
      <c r="B22566" s="489">
        <v>2334200512</v>
      </c>
      <c r="C22566" s="489" t="s">
        <v>2102</v>
      </c>
      <c r="D22566" s="489" t="s">
        <v>18956</v>
      </c>
    </row>
    <row r="22567" spans="1:4">
      <c r="A22567" s="489" t="str">
        <f t="shared" si="352"/>
        <v>2334200520介護予防訪問リハビリテーション</v>
      </c>
      <c r="B22567" s="489">
        <v>2334200520</v>
      </c>
      <c r="C22567" s="489" t="s">
        <v>2108</v>
      </c>
      <c r="D22567" s="489" t="s">
        <v>18957</v>
      </c>
    </row>
    <row r="22568" spans="1:4">
      <c r="A22568" s="489" t="str">
        <f t="shared" si="352"/>
        <v>2334200520介護予防訪問看護</v>
      </c>
      <c r="B22568" s="489">
        <v>2334200520</v>
      </c>
      <c r="C22568" s="489" t="s">
        <v>2103</v>
      </c>
      <c r="D22568" s="489" t="s">
        <v>18957</v>
      </c>
    </row>
    <row r="22569" spans="1:4">
      <c r="A22569" s="489" t="str">
        <f t="shared" si="352"/>
        <v>2334200520訪問リハビリテーション</v>
      </c>
      <c r="B22569" s="489">
        <v>2334200520</v>
      </c>
      <c r="C22569" s="489" t="s">
        <v>2104</v>
      </c>
      <c r="D22569" s="489" t="s">
        <v>18957</v>
      </c>
    </row>
    <row r="22570" spans="1:4">
      <c r="A22570" s="489" t="str">
        <f t="shared" si="352"/>
        <v>2334200520訪問看護</v>
      </c>
      <c r="B22570" s="489">
        <v>2334200520</v>
      </c>
      <c r="C22570" s="489" t="s">
        <v>2102</v>
      </c>
      <c r="D22570" s="489" t="s">
        <v>18957</v>
      </c>
    </row>
    <row r="22571" spans="1:4">
      <c r="A22571" s="489" t="str">
        <f t="shared" si="352"/>
        <v>2334200553介護予防訪問リハビリテーション</v>
      </c>
      <c r="B22571" s="489">
        <v>2334200553</v>
      </c>
      <c r="C22571" s="489" t="s">
        <v>2108</v>
      </c>
      <c r="D22571" s="489" t="s">
        <v>18958</v>
      </c>
    </row>
    <row r="22572" spans="1:4">
      <c r="A22572" s="489" t="str">
        <f t="shared" si="352"/>
        <v>2334200553介護予防訪問看護</v>
      </c>
      <c r="B22572" s="489">
        <v>2334200553</v>
      </c>
      <c r="C22572" s="489" t="s">
        <v>2103</v>
      </c>
      <c r="D22572" s="489" t="s">
        <v>18958</v>
      </c>
    </row>
    <row r="22573" spans="1:4">
      <c r="A22573" s="489" t="str">
        <f t="shared" si="352"/>
        <v>2334200553訪問リハビリテーション</v>
      </c>
      <c r="B22573" s="489">
        <v>2334200553</v>
      </c>
      <c r="C22573" s="489" t="s">
        <v>2104</v>
      </c>
      <c r="D22573" s="489" t="s">
        <v>18958</v>
      </c>
    </row>
    <row r="22574" spans="1:4">
      <c r="A22574" s="489" t="str">
        <f t="shared" si="352"/>
        <v>2334200553訪問看護</v>
      </c>
      <c r="B22574" s="489">
        <v>2334200553</v>
      </c>
      <c r="C22574" s="489" t="s">
        <v>2102</v>
      </c>
      <c r="D22574" s="489" t="s">
        <v>18958</v>
      </c>
    </row>
    <row r="22575" spans="1:4">
      <c r="A22575" s="489" t="str">
        <f t="shared" si="352"/>
        <v>2334200579介護予防訪問リハビリテーション</v>
      </c>
      <c r="B22575" s="489">
        <v>2334200579</v>
      </c>
      <c r="C22575" s="489" t="s">
        <v>2108</v>
      </c>
      <c r="D22575" s="489" t="s">
        <v>18959</v>
      </c>
    </row>
    <row r="22576" spans="1:4">
      <c r="A22576" s="489" t="str">
        <f t="shared" si="352"/>
        <v>2334200579介護予防訪問看護</v>
      </c>
      <c r="B22576" s="489">
        <v>2334200579</v>
      </c>
      <c r="C22576" s="489" t="s">
        <v>2103</v>
      </c>
      <c r="D22576" s="489" t="s">
        <v>18959</v>
      </c>
    </row>
    <row r="22577" spans="1:4">
      <c r="A22577" s="489" t="str">
        <f t="shared" si="352"/>
        <v>2334200579訪問リハビリテーション</v>
      </c>
      <c r="B22577" s="489">
        <v>2334200579</v>
      </c>
      <c r="C22577" s="489" t="s">
        <v>2104</v>
      </c>
      <c r="D22577" s="489" t="s">
        <v>18959</v>
      </c>
    </row>
    <row r="22578" spans="1:4">
      <c r="A22578" s="489" t="str">
        <f t="shared" si="352"/>
        <v>2334200579訪問看護</v>
      </c>
      <c r="B22578" s="489">
        <v>2334200579</v>
      </c>
      <c r="C22578" s="489" t="s">
        <v>2102</v>
      </c>
      <c r="D22578" s="489" t="s">
        <v>18959</v>
      </c>
    </row>
    <row r="22579" spans="1:4">
      <c r="A22579" s="489" t="str">
        <f t="shared" si="352"/>
        <v>2334200587介護予防訪問リハビリテーション</v>
      </c>
      <c r="B22579" s="489">
        <v>2334200587</v>
      </c>
      <c r="C22579" s="489" t="s">
        <v>2108</v>
      </c>
      <c r="D22579" s="489" t="s">
        <v>18960</v>
      </c>
    </row>
    <row r="22580" spans="1:4">
      <c r="A22580" s="489" t="str">
        <f t="shared" si="352"/>
        <v>2334200587介護予防訪問看護</v>
      </c>
      <c r="B22580" s="489">
        <v>2334200587</v>
      </c>
      <c r="C22580" s="489" t="s">
        <v>2103</v>
      </c>
      <c r="D22580" s="489" t="s">
        <v>18960</v>
      </c>
    </row>
    <row r="22581" spans="1:4">
      <c r="A22581" s="489" t="str">
        <f t="shared" si="352"/>
        <v>2334200587訪問リハビリテーション</v>
      </c>
      <c r="B22581" s="489">
        <v>2334200587</v>
      </c>
      <c r="C22581" s="489" t="s">
        <v>2104</v>
      </c>
      <c r="D22581" s="489" t="s">
        <v>18960</v>
      </c>
    </row>
    <row r="22582" spans="1:4">
      <c r="A22582" s="489" t="str">
        <f t="shared" si="352"/>
        <v>2334200587訪問看護</v>
      </c>
      <c r="B22582" s="489">
        <v>2334200587</v>
      </c>
      <c r="C22582" s="489" t="s">
        <v>2102</v>
      </c>
      <c r="D22582" s="489" t="s">
        <v>18960</v>
      </c>
    </row>
    <row r="22583" spans="1:4">
      <c r="A22583" s="489" t="str">
        <f t="shared" si="352"/>
        <v>2334200593介護予防訪問リハビリテーション</v>
      </c>
      <c r="B22583" s="489">
        <v>2334200593</v>
      </c>
      <c r="C22583" s="489" t="s">
        <v>2108</v>
      </c>
      <c r="D22583" s="489" t="s">
        <v>18961</v>
      </c>
    </row>
    <row r="22584" spans="1:4">
      <c r="A22584" s="489" t="str">
        <f t="shared" si="352"/>
        <v>2334200593介護予防訪問看護</v>
      </c>
      <c r="B22584" s="489">
        <v>2334200593</v>
      </c>
      <c r="C22584" s="489" t="s">
        <v>2103</v>
      </c>
      <c r="D22584" s="489" t="s">
        <v>18961</v>
      </c>
    </row>
    <row r="22585" spans="1:4">
      <c r="A22585" s="489" t="str">
        <f t="shared" si="352"/>
        <v>2334200593訪問リハビリテーション</v>
      </c>
      <c r="B22585" s="489">
        <v>2334200593</v>
      </c>
      <c r="C22585" s="489" t="s">
        <v>2104</v>
      </c>
      <c r="D22585" s="489" t="s">
        <v>18961</v>
      </c>
    </row>
    <row r="22586" spans="1:4">
      <c r="A22586" s="489" t="str">
        <f t="shared" si="352"/>
        <v>2334200593訪問看護</v>
      </c>
      <c r="B22586" s="489">
        <v>2334200593</v>
      </c>
      <c r="C22586" s="489" t="s">
        <v>2102</v>
      </c>
      <c r="D22586" s="489" t="s">
        <v>18961</v>
      </c>
    </row>
    <row r="22587" spans="1:4">
      <c r="A22587" s="489" t="str">
        <f t="shared" si="352"/>
        <v>2334200595介護予防訪問リハビリテーション</v>
      </c>
      <c r="B22587" s="489">
        <v>2334200595</v>
      </c>
      <c r="C22587" s="489" t="s">
        <v>2108</v>
      </c>
      <c r="D22587" s="489" t="s">
        <v>18962</v>
      </c>
    </row>
    <row r="22588" spans="1:4">
      <c r="A22588" s="489" t="str">
        <f t="shared" si="352"/>
        <v>2334200595介護予防訪問看護</v>
      </c>
      <c r="B22588" s="489">
        <v>2334200595</v>
      </c>
      <c r="C22588" s="489" t="s">
        <v>2103</v>
      </c>
      <c r="D22588" s="489" t="s">
        <v>18962</v>
      </c>
    </row>
    <row r="22589" spans="1:4">
      <c r="A22589" s="489" t="str">
        <f t="shared" si="352"/>
        <v>2334200595訪問リハビリテーション</v>
      </c>
      <c r="B22589" s="489">
        <v>2334200595</v>
      </c>
      <c r="C22589" s="489" t="s">
        <v>2104</v>
      </c>
      <c r="D22589" s="489" t="s">
        <v>18962</v>
      </c>
    </row>
    <row r="22590" spans="1:4">
      <c r="A22590" s="489" t="str">
        <f t="shared" si="352"/>
        <v>2334200595訪問看護</v>
      </c>
      <c r="B22590" s="489">
        <v>2334200595</v>
      </c>
      <c r="C22590" s="489" t="s">
        <v>2102</v>
      </c>
      <c r="D22590" s="489" t="s">
        <v>18962</v>
      </c>
    </row>
    <row r="22591" spans="1:4">
      <c r="A22591" s="489" t="str">
        <f t="shared" si="352"/>
        <v>2334200629介護予防訪問リハビリテーション</v>
      </c>
      <c r="B22591" s="489">
        <v>2334200629</v>
      </c>
      <c r="C22591" s="489" t="s">
        <v>2108</v>
      </c>
      <c r="D22591" s="489" t="s">
        <v>18963</v>
      </c>
    </row>
    <row r="22592" spans="1:4">
      <c r="A22592" s="489" t="str">
        <f t="shared" si="352"/>
        <v>2334200629介護予防訪問看護</v>
      </c>
      <c r="B22592" s="489">
        <v>2334200629</v>
      </c>
      <c r="C22592" s="489" t="s">
        <v>2103</v>
      </c>
      <c r="D22592" s="489" t="s">
        <v>18963</v>
      </c>
    </row>
    <row r="22593" spans="1:4">
      <c r="A22593" s="489" t="str">
        <f t="shared" si="352"/>
        <v>2334200629訪問リハビリテーション</v>
      </c>
      <c r="B22593" s="489">
        <v>2334200629</v>
      </c>
      <c r="C22593" s="489" t="s">
        <v>2104</v>
      </c>
      <c r="D22593" s="489" t="s">
        <v>18963</v>
      </c>
    </row>
    <row r="22594" spans="1:4">
      <c r="A22594" s="489" t="str">
        <f t="shared" ref="A22594:A22657" si="353">B22594&amp;C22594</f>
        <v>2334200629訪問看護</v>
      </c>
      <c r="B22594" s="489">
        <v>2334200629</v>
      </c>
      <c r="C22594" s="489" t="s">
        <v>2102</v>
      </c>
      <c r="D22594" s="489" t="s">
        <v>18963</v>
      </c>
    </row>
    <row r="22595" spans="1:4">
      <c r="A22595" s="489" t="str">
        <f t="shared" si="353"/>
        <v>2334200637介護予防訪問リハビリテーション</v>
      </c>
      <c r="B22595" s="489">
        <v>2334200637</v>
      </c>
      <c r="C22595" s="489" t="s">
        <v>2108</v>
      </c>
      <c r="D22595" s="489" t="s">
        <v>18964</v>
      </c>
    </row>
    <row r="22596" spans="1:4">
      <c r="A22596" s="489" t="str">
        <f t="shared" si="353"/>
        <v>2334200637介護予防訪問看護</v>
      </c>
      <c r="B22596" s="489">
        <v>2334200637</v>
      </c>
      <c r="C22596" s="489" t="s">
        <v>2103</v>
      </c>
      <c r="D22596" s="489" t="s">
        <v>18964</v>
      </c>
    </row>
    <row r="22597" spans="1:4">
      <c r="A22597" s="489" t="str">
        <f t="shared" si="353"/>
        <v>2334200637訪問リハビリテーション</v>
      </c>
      <c r="B22597" s="489">
        <v>2334200637</v>
      </c>
      <c r="C22597" s="489" t="s">
        <v>2104</v>
      </c>
      <c r="D22597" s="489" t="s">
        <v>18964</v>
      </c>
    </row>
    <row r="22598" spans="1:4">
      <c r="A22598" s="489" t="str">
        <f t="shared" si="353"/>
        <v>2334200637訪問看護</v>
      </c>
      <c r="B22598" s="489">
        <v>2334200637</v>
      </c>
      <c r="C22598" s="489" t="s">
        <v>2102</v>
      </c>
      <c r="D22598" s="489" t="s">
        <v>18964</v>
      </c>
    </row>
    <row r="22599" spans="1:4">
      <c r="A22599" s="489" t="str">
        <f t="shared" si="353"/>
        <v>2334200645介護予防訪問リハビリテーション</v>
      </c>
      <c r="B22599" s="489">
        <v>2334200645</v>
      </c>
      <c r="C22599" s="489" t="s">
        <v>2108</v>
      </c>
      <c r="D22599" s="489" t="s">
        <v>18965</v>
      </c>
    </row>
    <row r="22600" spans="1:4">
      <c r="A22600" s="489" t="str">
        <f t="shared" si="353"/>
        <v>2334200645介護予防訪問看護</v>
      </c>
      <c r="B22600" s="489">
        <v>2334200645</v>
      </c>
      <c r="C22600" s="489" t="s">
        <v>2103</v>
      </c>
      <c r="D22600" s="489" t="s">
        <v>18965</v>
      </c>
    </row>
    <row r="22601" spans="1:4">
      <c r="A22601" s="489" t="str">
        <f t="shared" si="353"/>
        <v>2334200645訪問リハビリテーション</v>
      </c>
      <c r="B22601" s="489">
        <v>2334200645</v>
      </c>
      <c r="C22601" s="489" t="s">
        <v>2104</v>
      </c>
      <c r="D22601" s="489" t="s">
        <v>18965</v>
      </c>
    </row>
    <row r="22602" spans="1:4">
      <c r="A22602" s="489" t="str">
        <f t="shared" si="353"/>
        <v>2334200645訪問看護</v>
      </c>
      <c r="B22602" s="489">
        <v>2334200645</v>
      </c>
      <c r="C22602" s="489" t="s">
        <v>2102</v>
      </c>
      <c r="D22602" s="489" t="s">
        <v>18965</v>
      </c>
    </row>
    <row r="22603" spans="1:4">
      <c r="A22603" s="489" t="str">
        <f t="shared" si="353"/>
        <v>2334200678介護予防訪問リハビリテーション</v>
      </c>
      <c r="B22603" s="489">
        <v>2334200678</v>
      </c>
      <c r="C22603" s="489" t="s">
        <v>2108</v>
      </c>
      <c r="D22603" s="489" t="s">
        <v>18966</v>
      </c>
    </row>
    <row r="22604" spans="1:4">
      <c r="A22604" s="489" t="str">
        <f t="shared" si="353"/>
        <v>2334200678介護予防訪問看護</v>
      </c>
      <c r="B22604" s="489">
        <v>2334200678</v>
      </c>
      <c r="C22604" s="489" t="s">
        <v>2103</v>
      </c>
      <c r="D22604" s="489" t="s">
        <v>18966</v>
      </c>
    </row>
    <row r="22605" spans="1:4">
      <c r="A22605" s="489" t="str">
        <f t="shared" si="353"/>
        <v>2334200678訪問リハビリテーション</v>
      </c>
      <c r="B22605" s="489">
        <v>2334200678</v>
      </c>
      <c r="C22605" s="489" t="s">
        <v>2104</v>
      </c>
      <c r="D22605" s="489" t="s">
        <v>18966</v>
      </c>
    </row>
    <row r="22606" spans="1:4">
      <c r="A22606" s="489" t="str">
        <f t="shared" si="353"/>
        <v>2334200678訪問看護</v>
      </c>
      <c r="B22606" s="489">
        <v>2334200678</v>
      </c>
      <c r="C22606" s="489" t="s">
        <v>2102</v>
      </c>
      <c r="D22606" s="489" t="s">
        <v>18966</v>
      </c>
    </row>
    <row r="22607" spans="1:4">
      <c r="A22607" s="489" t="str">
        <f t="shared" si="353"/>
        <v>2334200686介護予防訪問リハビリテーション</v>
      </c>
      <c r="B22607" s="489">
        <v>2334200686</v>
      </c>
      <c r="C22607" s="489" t="s">
        <v>2108</v>
      </c>
      <c r="D22607" s="489" t="s">
        <v>18967</v>
      </c>
    </row>
    <row r="22608" spans="1:4">
      <c r="A22608" s="489" t="str">
        <f t="shared" si="353"/>
        <v>2334200686介護予防訪問看護</v>
      </c>
      <c r="B22608" s="489">
        <v>2334200686</v>
      </c>
      <c r="C22608" s="489" t="s">
        <v>2103</v>
      </c>
      <c r="D22608" s="489" t="s">
        <v>18967</v>
      </c>
    </row>
    <row r="22609" spans="1:4">
      <c r="A22609" s="489" t="str">
        <f t="shared" si="353"/>
        <v>2334200686訪問リハビリテーション</v>
      </c>
      <c r="B22609" s="489">
        <v>2334200686</v>
      </c>
      <c r="C22609" s="489" t="s">
        <v>2104</v>
      </c>
      <c r="D22609" s="489" t="s">
        <v>18967</v>
      </c>
    </row>
    <row r="22610" spans="1:4">
      <c r="A22610" s="489" t="str">
        <f t="shared" si="353"/>
        <v>2334200686訪問看護</v>
      </c>
      <c r="B22610" s="489">
        <v>2334200686</v>
      </c>
      <c r="C22610" s="489" t="s">
        <v>2102</v>
      </c>
      <c r="D22610" s="489" t="s">
        <v>18967</v>
      </c>
    </row>
    <row r="22611" spans="1:4">
      <c r="A22611" s="489" t="str">
        <f t="shared" si="353"/>
        <v>2334200694介護予防訪問リハビリテーション</v>
      </c>
      <c r="B22611" s="489">
        <v>2334200694</v>
      </c>
      <c r="C22611" s="489" t="s">
        <v>2108</v>
      </c>
      <c r="D22611" s="489" t="s">
        <v>18968</v>
      </c>
    </row>
    <row r="22612" spans="1:4">
      <c r="A22612" s="489" t="str">
        <f t="shared" si="353"/>
        <v>2334200694介護予防訪問看護</v>
      </c>
      <c r="B22612" s="489">
        <v>2334200694</v>
      </c>
      <c r="C22612" s="489" t="s">
        <v>2103</v>
      </c>
      <c r="D22612" s="489" t="s">
        <v>18968</v>
      </c>
    </row>
    <row r="22613" spans="1:4">
      <c r="A22613" s="489" t="str">
        <f t="shared" si="353"/>
        <v>2334200694訪問リハビリテーション</v>
      </c>
      <c r="B22613" s="489">
        <v>2334200694</v>
      </c>
      <c r="C22613" s="489" t="s">
        <v>2104</v>
      </c>
      <c r="D22613" s="489" t="s">
        <v>18968</v>
      </c>
    </row>
    <row r="22614" spans="1:4">
      <c r="A22614" s="489" t="str">
        <f t="shared" si="353"/>
        <v>2334200694訪問看護</v>
      </c>
      <c r="B22614" s="489">
        <v>2334200694</v>
      </c>
      <c r="C22614" s="489" t="s">
        <v>2102</v>
      </c>
      <c r="D22614" s="489" t="s">
        <v>18968</v>
      </c>
    </row>
    <row r="22615" spans="1:4">
      <c r="A22615" s="489" t="str">
        <f t="shared" si="353"/>
        <v>2334200702介護予防訪問リハビリテーション</v>
      </c>
      <c r="B22615" s="489">
        <v>2334200702</v>
      </c>
      <c r="C22615" s="489" t="s">
        <v>2108</v>
      </c>
      <c r="D22615" s="489" t="s">
        <v>18969</v>
      </c>
    </row>
    <row r="22616" spans="1:4">
      <c r="A22616" s="489" t="str">
        <f t="shared" si="353"/>
        <v>2334200702介護予防訪問看護</v>
      </c>
      <c r="B22616" s="489">
        <v>2334200702</v>
      </c>
      <c r="C22616" s="489" t="s">
        <v>2103</v>
      </c>
      <c r="D22616" s="489" t="s">
        <v>18969</v>
      </c>
    </row>
    <row r="22617" spans="1:4">
      <c r="A22617" s="489" t="str">
        <f t="shared" si="353"/>
        <v>2334200702訪問リハビリテーション</v>
      </c>
      <c r="B22617" s="489">
        <v>2334200702</v>
      </c>
      <c r="C22617" s="489" t="s">
        <v>2104</v>
      </c>
      <c r="D22617" s="489" t="s">
        <v>18969</v>
      </c>
    </row>
    <row r="22618" spans="1:4">
      <c r="A22618" s="489" t="str">
        <f t="shared" si="353"/>
        <v>2334200702訪問看護</v>
      </c>
      <c r="B22618" s="489">
        <v>2334200702</v>
      </c>
      <c r="C22618" s="489" t="s">
        <v>2102</v>
      </c>
      <c r="D22618" s="489" t="s">
        <v>18969</v>
      </c>
    </row>
    <row r="22619" spans="1:4">
      <c r="A22619" s="489" t="str">
        <f t="shared" si="353"/>
        <v>2334200710介護予防訪問リハビリテーション</v>
      </c>
      <c r="B22619" s="489">
        <v>2334200710</v>
      </c>
      <c r="C22619" s="489" t="s">
        <v>2108</v>
      </c>
      <c r="D22619" s="489" t="s">
        <v>18970</v>
      </c>
    </row>
    <row r="22620" spans="1:4">
      <c r="A22620" s="489" t="str">
        <f t="shared" si="353"/>
        <v>2334200710介護予防訪問看護</v>
      </c>
      <c r="B22620" s="489">
        <v>2334200710</v>
      </c>
      <c r="C22620" s="489" t="s">
        <v>2103</v>
      </c>
      <c r="D22620" s="489" t="s">
        <v>18970</v>
      </c>
    </row>
    <row r="22621" spans="1:4">
      <c r="A22621" s="489" t="str">
        <f t="shared" si="353"/>
        <v>2334200710訪問リハビリテーション</v>
      </c>
      <c r="B22621" s="489">
        <v>2334200710</v>
      </c>
      <c r="C22621" s="489" t="s">
        <v>2104</v>
      </c>
      <c r="D22621" s="489" t="s">
        <v>18970</v>
      </c>
    </row>
    <row r="22622" spans="1:4">
      <c r="A22622" s="489" t="str">
        <f t="shared" si="353"/>
        <v>2334200710訪問看護</v>
      </c>
      <c r="B22622" s="489">
        <v>2334200710</v>
      </c>
      <c r="C22622" s="489" t="s">
        <v>2102</v>
      </c>
      <c r="D22622" s="489" t="s">
        <v>18970</v>
      </c>
    </row>
    <row r="22623" spans="1:4">
      <c r="A22623" s="489" t="str">
        <f t="shared" si="353"/>
        <v>2334200728介護予防訪問リハビリテーション</v>
      </c>
      <c r="B22623" s="489">
        <v>2334200728</v>
      </c>
      <c r="C22623" s="489" t="s">
        <v>2108</v>
      </c>
      <c r="D22623" s="489" t="s">
        <v>18971</v>
      </c>
    </row>
    <row r="22624" spans="1:4">
      <c r="A22624" s="489" t="str">
        <f t="shared" si="353"/>
        <v>2334200728介護予防訪問看護</v>
      </c>
      <c r="B22624" s="489">
        <v>2334200728</v>
      </c>
      <c r="C22624" s="489" t="s">
        <v>2103</v>
      </c>
      <c r="D22624" s="489" t="s">
        <v>18971</v>
      </c>
    </row>
    <row r="22625" spans="1:4">
      <c r="A22625" s="489" t="str">
        <f t="shared" si="353"/>
        <v>2334200728訪問リハビリテーション</v>
      </c>
      <c r="B22625" s="489">
        <v>2334200728</v>
      </c>
      <c r="C22625" s="489" t="s">
        <v>2104</v>
      </c>
      <c r="D22625" s="489" t="s">
        <v>18971</v>
      </c>
    </row>
    <row r="22626" spans="1:4">
      <c r="A22626" s="489" t="str">
        <f t="shared" si="353"/>
        <v>2334200728訪問看護</v>
      </c>
      <c r="B22626" s="489">
        <v>2334200728</v>
      </c>
      <c r="C22626" s="489" t="s">
        <v>2102</v>
      </c>
      <c r="D22626" s="489" t="s">
        <v>18971</v>
      </c>
    </row>
    <row r="22627" spans="1:4">
      <c r="A22627" s="489" t="str">
        <f t="shared" si="353"/>
        <v>2334200736介護予防訪問リハビリテーション</v>
      </c>
      <c r="B22627" s="489">
        <v>2334200736</v>
      </c>
      <c r="C22627" s="489" t="s">
        <v>2108</v>
      </c>
      <c r="D22627" s="489" t="s">
        <v>18972</v>
      </c>
    </row>
    <row r="22628" spans="1:4">
      <c r="A22628" s="489" t="str">
        <f t="shared" si="353"/>
        <v>2334200736介護予防訪問看護</v>
      </c>
      <c r="B22628" s="489">
        <v>2334200736</v>
      </c>
      <c r="C22628" s="489" t="s">
        <v>2103</v>
      </c>
      <c r="D22628" s="489" t="s">
        <v>18972</v>
      </c>
    </row>
    <row r="22629" spans="1:4">
      <c r="A22629" s="489" t="str">
        <f t="shared" si="353"/>
        <v>2334200736訪問リハビリテーション</v>
      </c>
      <c r="B22629" s="489">
        <v>2334200736</v>
      </c>
      <c r="C22629" s="489" t="s">
        <v>2104</v>
      </c>
      <c r="D22629" s="489" t="s">
        <v>18972</v>
      </c>
    </row>
    <row r="22630" spans="1:4">
      <c r="A22630" s="489" t="str">
        <f t="shared" si="353"/>
        <v>2334200736訪問看護</v>
      </c>
      <c r="B22630" s="489">
        <v>2334200736</v>
      </c>
      <c r="C22630" s="489" t="s">
        <v>2102</v>
      </c>
      <c r="D22630" s="489" t="s">
        <v>18972</v>
      </c>
    </row>
    <row r="22631" spans="1:4">
      <c r="A22631" s="489" t="str">
        <f t="shared" si="353"/>
        <v>2334200744介護予防訪問リハビリテーション</v>
      </c>
      <c r="B22631" s="489">
        <v>2334200744</v>
      </c>
      <c r="C22631" s="489" t="s">
        <v>2108</v>
      </c>
      <c r="D22631" s="489" t="s">
        <v>18973</v>
      </c>
    </row>
    <row r="22632" spans="1:4">
      <c r="A22632" s="489" t="str">
        <f t="shared" si="353"/>
        <v>2334200744介護予防訪問看護</v>
      </c>
      <c r="B22632" s="489">
        <v>2334200744</v>
      </c>
      <c r="C22632" s="489" t="s">
        <v>2103</v>
      </c>
      <c r="D22632" s="489" t="s">
        <v>18973</v>
      </c>
    </row>
    <row r="22633" spans="1:4">
      <c r="A22633" s="489" t="str">
        <f t="shared" si="353"/>
        <v>2334200744訪問リハビリテーション</v>
      </c>
      <c r="B22633" s="489">
        <v>2334200744</v>
      </c>
      <c r="C22633" s="489" t="s">
        <v>2104</v>
      </c>
      <c r="D22633" s="489" t="s">
        <v>18973</v>
      </c>
    </row>
    <row r="22634" spans="1:4">
      <c r="A22634" s="489" t="str">
        <f t="shared" si="353"/>
        <v>2334200744訪問看護</v>
      </c>
      <c r="B22634" s="489">
        <v>2334200744</v>
      </c>
      <c r="C22634" s="489" t="s">
        <v>2102</v>
      </c>
      <c r="D22634" s="489" t="s">
        <v>18973</v>
      </c>
    </row>
    <row r="22635" spans="1:4">
      <c r="A22635" s="489" t="str">
        <f t="shared" si="353"/>
        <v>2334200751介護予防訪問リハビリテーション</v>
      </c>
      <c r="B22635" s="489">
        <v>2334200751</v>
      </c>
      <c r="C22635" s="489" t="s">
        <v>2108</v>
      </c>
      <c r="D22635" s="489" t="s">
        <v>18974</v>
      </c>
    </row>
    <row r="22636" spans="1:4">
      <c r="A22636" s="489" t="str">
        <f t="shared" si="353"/>
        <v>2334200751介護予防訪問看護</v>
      </c>
      <c r="B22636" s="489">
        <v>2334200751</v>
      </c>
      <c r="C22636" s="489" t="s">
        <v>2103</v>
      </c>
      <c r="D22636" s="489" t="s">
        <v>18974</v>
      </c>
    </row>
    <row r="22637" spans="1:4">
      <c r="A22637" s="489" t="str">
        <f t="shared" si="353"/>
        <v>2334200751訪問リハビリテーション</v>
      </c>
      <c r="B22637" s="489">
        <v>2334200751</v>
      </c>
      <c r="C22637" s="489" t="s">
        <v>2104</v>
      </c>
      <c r="D22637" s="489" t="s">
        <v>18974</v>
      </c>
    </row>
    <row r="22638" spans="1:4">
      <c r="A22638" s="489" t="str">
        <f t="shared" si="353"/>
        <v>2334200751訪問看護</v>
      </c>
      <c r="B22638" s="489">
        <v>2334200751</v>
      </c>
      <c r="C22638" s="489" t="s">
        <v>2102</v>
      </c>
      <c r="D22638" s="489" t="s">
        <v>18974</v>
      </c>
    </row>
    <row r="22639" spans="1:4">
      <c r="A22639" s="489" t="str">
        <f t="shared" si="353"/>
        <v>2334200769介護予防訪問リハビリテーション</v>
      </c>
      <c r="B22639" s="489">
        <v>2334200769</v>
      </c>
      <c r="C22639" s="489" t="s">
        <v>2108</v>
      </c>
      <c r="D22639" s="489" t="s">
        <v>18975</v>
      </c>
    </row>
    <row r="22640" spans="1:4">
      <c r="A22640" s="489" t="str">
        <f t="shared" si="353"/>
        <v>2334200769介護予防訪問看護</v>
      </c>
      <c r="B22640" s="489">
        <v>2334200769</v>
      </c>
      <c r="C22640" s="489" t="s">
        <v>2103</v>
      </c>
      <c r="D22640" s="489" t="s">
        <v>18975</v>
      </c>
    </row>
    <row r="22641" spans="1:4">
      <c r="A22641" s="489" t="str">
        <f t="shared" si="353"/>
        <v>2334200769訪問リハビリテーション</v>
      </c>
      <c r="B22641" s="489">
        <v>2334200769</v>
      </c>
      <c r="C22641" s="489" t="s">
        <v>2104</v>
      </c>
      <c r="D22641" s="489" t="s">
        <v>18975</v>
      </c>
    </row>
    <row r="22642" spans="1:4">
      <c r="A22642" s="489" t="str">
        <f t="shared" si="353"/>
        <v>2334200769訪問看護</v>
      </c>
      <c r="B22642" s="489">
        <v>2334200769</v>
      </c>
      <c r="C22642" s="489" t="s">
        <v>2102</v>
      </c>
      <c r="D22642" s="489" t="s">
        <v>18975</v>
      </c>
    </row>
    <row r="22643" spans="1:4">
      <c r="A22643" s="489" t="str">
        <f t="shared" si="353"/>
        <v>2334200777介護予防訪問リハビリテーション</v>
      </c>
      <c r="B22643" s="489">
        <v>2334200777</v>
      </c>
      <c r="C22643" s="489" t="s">
        <v>2108</v>
      </c>
      <c r="D22643" s="489" t="s">
        <v>18976</v>
      </c>
    </row>
    <row r="22644" spans="1:4">
      <c r="A22644" s="489" t="str">
        <f t="shared" si="353"/>
        <v>2334200777介護予防訪問看護</v>
      </c>
      <c r="B22644" s="489">
        <v>2334200777</v>
      </c>
      <c r="C22644" s="489" t="s">
        <v>2103</v>
      </c>
      <c r="D22644" s="489" t="s">
        <v>18976</v>
      </c>
    </row>
    <row r="22645" spans="1:4">
      <c r="A22645" s="489" t="str">
        <f t="shared" si="353"/>
        <v>2334200777訪問リハビリテーション</v>
      </c>
      <c r="B22645" s="489">
        <v>2334200777</v>
      </c>
      <c r="C22645" s="489" t="s">
        <v>2104</v>
      </c>
      <c r="D22645" s="489" t="s">
        <v>18976</v>
      </c>
    </row>
    <row r="22646" spans="1:4">
      <c r="A22646" s="489" t="str">
        <f t="shared" si="353"/>
        <v>2334200777訪問看護</v>
      </c>
      <c r="B22646" s="489">
        <v>2334200777</v>
      </c>
      <c r="C22646" s="489" t="s">
        <v>2102</v>
      </c>
      <c r="D22646" s="489" t="s">
        <v>18976</v>
      </c>
    </row>
    <row r="22647" spans="1:4">
      <c r="A22647" s="489" t="str">
        <f t="shared" si="353"/>
        <v>2334200785介護予防訪問リハビリテーション</v>
      </c>
      <c r="B22647" s="489">
        <v>2334200785</v>
      </c>
      <c r="C22647" s="489" t="s">
        <v>2108</v>
      </c>
      <c r="D22647" s="489" t="s">
        <v>18977</v>
      </c>
    </row>
    <row r="22648" spans="1:4">
      <c r="A22648" s="489" t="str">
        <f t="shared" si="353"/>
        <v>2334200785介護予防訪問看護</v>
      </c>
      <c r="B22648" s="489">
        <v>2334200785</v>
      </c>
      <c r="C22648" s="489" t="s">
        <v>2103</v>
      </c>
      <c r="D22648" s="489" t="s">
        <v>18977</v>
      </c>
    </row>
    <row r="22649" spans="1:4">
      <c r="A22649" s="489" t="str">
        <f t="shared" si="353"/>
        <v>2334200785訪問リハビリテーション</v>
      </c>
      <c r="B22649" s="489">
        <v>2334200785</v>
      </c>
      <c r="C22649" s="489" t="s">
        <v>2104</v>
      </c>
      <c r="D22649" s="489" t="s">
        <v>18977</v>
      </c>
    </row>
    <row r="22650" spans="1:4">
      <c r="A22650" s="489" t="str">
        <f t="shared" si="353"/>
        <v>2334200785訪問看護</v>
      </c>
      <c r="B22650" s="489">
        <v>2334200785</v>
      </c>
      <c r="C22650" s="489" t="s">
        <v>2102</v>
      </c>
      <c r="D22650" s="489" t="s">
        <v>18977</v>
      </c>
    </row>
    <row r="22651" spans="1:4">
      <c r="A22651" s="489" t="str">
        <f t="shared" si="353"/>
        <v>2334200793介護予防訪問リハビリテーション</v>
      </c>
      <c r="B22651" s="489">
        <v>2334200793</v>
      </c>
      <c r="C22651" s="489" t="s">
        <v>2108</v>
      </c>
      <c r="D22651" s="489" t="s">
        <v>18978</v>
      </c>
    </row>
    <row r="22652" spans="1:4">
      <c r="A22652" s="489" t="str">
        <f t="shared" si="353"/>
        <v>2334200793介護予防訪問看護</v>
      </c>
      <c r="B22652" s="489">
        <v>2334200793</v>
      </c>
      <c r="C22652" s="489" t="s">
        <v>2103</v>
      </c>
      <c r="D22652" s="489" t="s">
        <v>18978</v>
      </c>
    </row>
    <row r="22653" spans="1:4">
      <c r="A22653" s="489" t="str">
        <f t="shared" si="353"/>
        <v>2334200793訪問リハビリテーション</v>
      </c>
      <c r="B22653" s="489">
        <v>2334200793</v>
      </c>
      <c r="C22653" s="489" t="s">
        <v>2104</v>
      </c>
      <c r="D22653" s="489" t="s">
        <v>18978</v>
      </c>
    </row>
    <row r="22654" spans="1:4">
      <c r="A22654" s="489" t="str">
        <f t="shared" si="353"/>
        <v>2334200793訪問看護</v>
      </c>
      <c r="B22654" s="489">
        <v>2334200793</v>
      </c>
      <c r="C22654" s="489" t="s">
        <v>2102</v>
      </c>
      <c r="D22654" s="489" t="s">
        <v>18978</v>
      </c>
    </row>
    <row r="22655" spans="1:4">
      <c r="A22655" s="489" t="str">
        <f t="shared" si="353"/>
        <v>2334210578介護予防訪問リハビリテーション</v>
      </c>
      <c r="B22655" s="489">
        <v>2334210578</v>
      </c>
      <c r="C22655" s="489" t="s">
        <v>2108</v>
      </c>
      <c r="D22655" s="489" t="s">
        <v>17418</v>
      </c>
    </row>
    <row r="22656" spans="1:4">
      <c r="A22656" s="489" t="str">
        <f t="shared" si="353"/>
        <v>2334210578介護予防訪問看護</v>
      </c>
      <c r="B22656" s="489">
        <v>2334210578</v>
      </c>
      <c r="C22656" s="489" t="s">
        <v>2103</v>
      </c>
      <c r="D22656" s="489" t="s">
        <v>17418</v>
      </c>
    </row>
    <row r="22657" spans="1:4">
      <c r="A22657" s="489" t="str">
        <f t="shared" si="353"/>
        <v>2334210578訪問リハビリテーション</v>
      </c>
      <c r="B22657" s="489">
        <v>2334210578</v>
      </c>
      <c r="C22657" s="489" t="s">
        <v>2104</v>
      </c>
      <c r="D22657" s="489" t="s">
        <v>17418</v>
      </c>
    </row>
    <row r="22658" spans="1:4">
      <c r="A22658" s="489" t="str">
        <f t="shared" ref="A22658:A22721" si="354">B22658&amp;C22658</f>
        <v>2334210578訪問看護</v>
      </c>
      <c r="B22658" s="489">
        <v>2334210578</v>
      </c>
      <c r="C22658" s="489" t="s">
        <v>2102</v>
      </c>
      <c r="D22658" s="489" t="s">
        <v>17418</v>
      </c>
    </row>
    <row r="22659" spans="1:4">
      <c r="A22659" s="489" t="str">
        <f t="shared" si="354"/>
        <v>2334210602介護予防訪問リハビリテーション</v>
      </c>
      <c r="B22659" s="489">
        <v>2334210602</v>
      </c>
      <c r="C22659" s="489" t="s">
        <v>2108</v>
      </c>
      <c r="D22659" s="489" t="s">
        <v>17420</v>
      </c>
    </row>
    <row r="22660" spans="1:4">
      <c r="A22660" s="489" t="str">
        <f t="shared" si="354"/>
        <v>2334210602介護予防訪問看護</v>
      </c>
      <c r="B22660" s="489">
        <v>2334210602</v>
      </c>
      <c r="C22660" s="489" t="s">
        <v>2103</v>
      </c>
      <c r="D22660" s="489" t="s">
        <v>17420</v>
      </c>
    </row>
    <row r="22661" spans="1:4">
      <c r="A22661" s="489" t="str">
        <f t="shared" si="354"/>
        <v>2334210602訪問リハビリテーション</v>
      </c>
      <c r="B22661" s="489">
        <v>2334210602</v>
      </c>
      <c r="C22661" s="489" t="s">
        <v>2104</v>
      </c>
      <c r="D22661" s="489" t="s">
        <v>17420</v>
      </c>
    </row>
    <row r="22662" spans="1:4">
      <c r="A22662" s="489" t="str">
        <f t="shared" si="354"/>
        <v>2334210602訪問看護</v>
      </c>
      <c r="B22662" s="489">
        <v>2334210602</v>
      </c>
      <c r="C22662" s="489" t="s">
        <v>2102</v>
      </c>
      <c r="D22662" s="489" t="s">
        <v>17420</v>
      </c>
    </row>
    <row r="22663" spans="1:4">
      <c r="A22663" s="489" t="str">
        <f t="shared" si="354"/>
        <v>2334300437介護予防訪問リハビリテーション</v>
      </c>
      <c r="B22663" s="489">
        <v>2334300437</v>
      </c>
      <c r="C22663" s="489" t="s">
        <v>2108</v>
      </c>
      <c r="D22663" s="489" t="s">
        <v>18979</v>
      </c>
    </row>
    <row r="22664" spans="1:4">
      <c r="A22664" s="489" t="str">
        <f t="shared" si="354"/>
        <v>2334300437介護予防訪問看護</v>
      </c>
      <c r="B22664" s="489">
        <v>2334300437</v>
      </c>
      <c r="C22664" s="489" t="s">
        <v>2103</v>
      </c>
      <c r="D22664" s="489" t="s">
        <v>18979</v>
      </c>
    </row>
    <row r="22665" spans="1:4">
      <c r="A22665" s="489" t="str">
        <f t="shared" si="354"/>
        <v>2334300437訪問リハビリテーション</v>
      </c>
      <c r="B22665" s="489">
        <v>2334300437</v>
      </c>
      <c r="C22665" s="489" t="s">
        <v>2104</v>
      </c>
      <c r="D22665" s="489" t="s">
        <v>18979</v>
      </c>
    </row>
    <row r="22666" spans="1:4">
      <c r="A22666" s="489" t="str">
        <f t="shared" si="354"/>
        <v>2334300437訪問看護</v>
      </c>
      <c r="B22666" s="489">
        <v>2334300437</v>
      </c>
      <c r="C22666" s="489" t="s">
        <v>2102</v>
      </c>
      <c r="D22666" s="489" t="s">
        <v>18979</v>
      </c>
    </row>
    <row r="22667" spans="1:4">
      <c r="A22667" s="489" t="str">
        <f t="shared" si="354"/>
        <v>2334300452介護予防訪問リハビリテーション</v>
      </c>
      <c r="B22667" s="489">
        <v>2334300452</v>
      </c>
      <c r="C22667" s="489" t="s">
        <v>2108</v>
      </c>
      <c r="D22667" s="489" t="s">
        <v>18980</v>
      </c>
    </row>
    <row r="22668" spans="1:4">
      <c r="A22668" s="489" t="str">
        <f t="shared" si="354"/>
        <v>2334300452介護予防訪問看護</v>
      </c>
      <c r="B22668" s="489">
        <v>2334300452</v>
      </c>
      <c r="C22668" s="489" t="s">
        <v>2103</v>
      </c>
      <c r="D22668" s="489" t="s">
        <v>18980</v>
      </c>
    </row>
    <row r="22669" spans="1:4">
      <c r="A22669" s="489" t="str">
        <f t="shared" si="354"/>
        <v>2334300452訪問リハビリテーション</v>
      </c>
      <c r="B22669" s="489">
        <v>2334300452</v>
      </c>
      <c r="C22669" s="489" t="s">
        <v>2104</v>
      </c>
      <c r="D22669" s="489" t="s">
        <v>18980</v>
      </c>
    </row>
    <row r="22670" spans="1:4">
      <c r="A22670" s="489" t="str">
        <f t="shared" si="354"/>
        <v>2334300452訪問看護</v>
      </c>
      <c r="B22670" s="489">
        <v>2334300452</v>
      </c>
      <c r="C22670" s="489" t="s">
        <v>2102</v>
      </c>
      <c r="D22670" s="489" t="s">
        <v>18980</v>
      </c>
    </row>
    <row r="22671" spans="1:4">
      <c r="A22671" s="489" t="str">
        <f t="shared" si="354"/>
        <v>2334300460介護予防訪問リハビリテーション</v>
      </c>
      <c r="B22671" s="489">
        <v>2334300460</v>
      </c>
      <c r="C22671" s="489" t="s">
        <v>2108</v>
      </c>
      <c r="D22671" s="489" t="s">
        <v>18981</v>
      </c>
    </row>
    <row r="22672" spans="1:4">
      <c r="A22672" s="489" t="str">
        <f t="shared" si="354"/>
        <v>2334300460介護予防訪問看護</v>
      </c>
      <c r="B22672" s="489">
        <v>2334300460</v>
      </c>
      <c r="C22672" s="489" t="s">
        <v>2103</v>
      </c>
      <c r="D22672" s="489" t="s">
        <v>18981</v>
      </c>
    </row>
    <row r="22673" spans="1:4">
      <c r="A22673" s="489" t="str">
        <f t="shared" si="354"/>
        <v>2334300460訪問リハビリテーション</v>
      </c>
      <c r="B22673" s="489">
        <v>2334300460</v>
      </c>
      <c r="C22673" s="489" t="s">
        <v>2104</v>
      </c>
      <c r="D22673" s="489" t="s">
        <v>18981</v>
      </c>
    </row>
    <row r="22674" spans="1:4">
      <c r="A22674" s="489" t="str">
        <f t="shared" si="354"/>
        <v>2334300460訪問看護</v>
      </c>
      <c r="B22674" s="489">
        <v>2334300460</v>
      </c>
      <c r="C22674" s="489" t="s">
        <v>2102</v>
      </c>
      <c r="D22674" s="489" t="s">
        <v>18981</v>
      </c>
    </row>
    <row r="22675" spans="1:4">
      <c r="A22675" s="489" t="str">
        <f t="shared" si="354"/>
        <v>2334300478介護予防訪問リハビリテーション</v>
      </c>
      <c r="B22675" s="489">
        <v>2334300478</v>
      </c>
      <c r="C22675" s="489" t="s">
        <v>2108</v>
      </c>
      <c r="D22675" s="489" t="s">
        <v>18982</v>
      </c>
    </row>
    <row r="22676" spans="1:4">
      <c r="A22676" s="489" t="str">
        <f t="shared" si="354"/>
        <v>2334300478介護予防訪問看護</v>
      </c>
      <c r="B22676" s="489">
        <v>2334300478</v>
      </c>
      <c r="C22676" s="489" t="s">
        <v>2103</v>
      </c>
      <c r="D22676" s="489" t="s">
        <v>18982</v>
      </c>
    </row>
    <row r="22677" spans="1:4">
      <c r="A22677" s="489" t="str">
        <f t="shared" si="354"/>
        <v>2334300478訪問リハビリテーション</v>
      </c>
      <c r="B22677" s="489">
        <v>2334300478</v>
      </c>
      <c r="C22677" s="489" t="s">
        <v>2104</v>
      </c>
      <c r="D22677" s="489" t="s">
        <v>18982</v>
      </c>
    </row>
    <row r="22678" spans="1:4">
      <c r="A22678" s="489" t="str">
        <f t="shared" si="354"/>
        <v>2334300478訪問看護</v>
      </c>
      <c r="B22678" s="489">
        <v>2334300478</v>
      </c>
      <c r="C22678" s="489" t="s">
        <v>2102</v>
      </c>
      <c r="D22678" s="489" t="s">
        <v>18982</v>
      </c>
    </row>
    <row r="22679" spans="1:4">
      <c r="A22679" s="489" t="str">
        <f t="shared" si="354"/>
        <v>2334300486介護予防訪問リハビリテーション</v>
      </c>
      <c r="B22679" s="489">
        <v>2334300486</v>
      </c>
      <c r="C22679" s="489" t="s">
        <v>2108</v>
      </c>
      <c r="D22679" s="489" t="s">
        <v>18983</v>
      </c>
    </row>
    <row r="22680" spans="1:4">
      <c r="A22680" s="489" t="str">
        <f t="shared" si="354"/>
        <v>2334300486介護予防訪問看護</v>
      </c>
      <c r="B22680" s="489">
        <v>2334300486</v>
      </c>
      <c r="C22680" s="489" t="s">
        <v>2103</v>
      </c>
      <c r="D22680" s="489" t="s">
        <v>18983</v>
      </c>
    </row>
    <row r="22681" spans="1:4">
      <c r="A22681" s="489" t="str">
        <f t="shared" si="354"/>
        <v>2334300486訪問リハビリテーション</v>
      </c>
      <c r="B22681" s="489">
        <v>2334300486</v>
      </c>
      <c r="C22681" s="489" t="s">
        <v>2104</v>
      </c>
      <c r="D22681" s="489" t="s">
        <v>18983</v>
      </c>
    </row>
    <row r="22682" spans="1:4">
      <c r="A22682" s="489" t="str">
        <f t="shared" si="354"/>
        <v>2334300486訪問看護</v>
      </c>
      <c r="B22682" s="489">
        <v>2334300486</v>
      </c>
      <c r="C22682" s="489" t="s">
        <v>2102</v>
      </c>
      <c r="D22682" s="489" t="s">
        <v>18983</v>
      </c>
    </row>
    <row r="22683" spans="1:4">
      <c r="A22683" s="489" t="str">
        <f t="shared" si="354"/>
        <v>2334300502介護予防訪問リハビリテーション</v>
      </c>
      <c r="B22683" s="489">
        <v>2334300502</v>
      </c>
      <c r="C22683" s="489" t="s">
        <v>2108</v>
      </c>
      <c r="D22683" s="489" t="s">
        <v>18984</v>
      </c>
    </row>
    <row r="22684" spans="1:4">
      <c r="A22684" s="489" t="str">
        <f t="shared" si="354"/>
        <v>2334300502介護予防訪問看護</v>
      </c>
      <c r="B22684" s="489">
        <v>2334300502</v>
      </c>
      <c r="C22684" s="489" t="s">
        <v>2103</v>
      </c>
      <c r="D22684" s="489" t="s">
        <v>18984</v>
      </c>
    </row>
    <row r="22685" spans="1:4">
      <c r="A22685" s="489" t="str">
        <f t="shared" si="354"/>
        <v>2334300502訪問リハビリテーション</v>
      </c>
      <c r="B22685" s="489">
        <v>2334300502</v>
      </c>
      <c r="C22685" s="489" t="s">
        <v>2104</v>
      </c>
      <c r="D22685" s="489" t="s">
        <v>18984</v>
      </c>
    </row>
    <row r="22686" spans="1:4">
      <c r="A22686" s="489" t="str">
        <f t="shared" si="354"/>
        <v>2334300502訪問看護</v>
      </c>
      <c r="B22686" s="489">
        <v>2334300502</v>
      </c>
      <c r="C22686" s="489" t="s">
        <v>2102</v>
      </c>
      <c r="D22686" s="489" t="s">
        <v>18984</v>
      </c>
    </row>
    <row r="22687" spans="1:4">
      <c r="A22687" s="489" t="str">
        <f t="shared" si="354"/>
        <v>2334300510介護予防訪問リハビリテーション</v>
      </c>
      <c r="B22687" s="489">
        <v>2334300510</v>
      </c>
      <c r="C22687" s="489" t="s">
        <v>2108</v>
      </c>
      <c r="D22687" s="489" t="s">
        <v>18985</v>
      </c>
    </row>
    <row r="22688" spans="1:4">
      <c r="A22688" s="489" t="str">
        <f t="shared" si="354"/>
        <v>2334300510介護予防訪問看護</v>
      </c>
      <c r="B22688" s="489">
        <v>2334300510</v>
      </c>
      <c r="C22688" s="489" t="s">
        <v>2103</v>
      </c>
      <c r="D22688" s="489" t="s">
        <v>18985</v>
      </c>
    </row>
    <row r="22689" spans="1:4">
      <c r="A22689" s="489" t="str">
        <f t="shared" si="354"/>
        <v>2334300510訪問リハビリテーション</v>
      </c>
      <c r="B22689" s="489">
        <v>2334300510</v>
      </c>
      <c r="C22689" s="489" t="s">
        <v>2104</v>
      </c>
      <c r="D22689" s="489" t="s">
        <v>18985</v>
      </c>
    </row>
    <row r="22690" spans="1:4">
      <c r="A22690" s="489" t="str">
        <f t="shared" si="354"/>
        <v>2334300510訪問看護</v>
      </c>
      <c r="B22690" s="489">
        <v>2334300510</v>
      </c>
      <c r="C22690" s="489" t="s">
        <v>2102</v>
      </c>
      <c r="D22690" s="489" t="s">
        <v>18985</v>
      </c>
    </row>
    <row r="22691" spans="1:4">
      <c r="A22691" s="489" t="str">
        <f t="shared" si="354"/>
        <v>2334300528介護予防訪問リハビリテーション</v>
      </c>
      <c r="B22691" s="489">
        <v>2334300528</v>
      </c>
      <c r="C22691" s="489" t="s">
        <v>2108</v>
      </c>
      <c r="D22691" s="489" t="s">
        <v>18986</v>
      </c>
    </row>
    <row r="22692" spans="1:4">
      <c r="A22692" s="489" t="str">
        <f t="shared" si="354"/>
        <v>2334300528介護予防訪問看護</v>
      </c>
      <c r="B22692" s="489">
        <v>2334300528</v>
      </c>
      <c r="C22692" s="489" t="s">
        <v>2103</v>
      </c>
      <c r="D22692" s="489" t="s">
        <v>18986</v>
      </c>
    </row>
    <row r="22693" spans="1:4">
      <c r="A22693" s="489" t="str">
        <f t="shared" si="354"/>
        <v>2334300528訪問リハビリテーション</v>
      </c>
      <c r="B22693" s="489">
        <v>2334300528</v>
      </c>
      <c r="C22693" s="489" t="s">
        <v>2104</v>
      </c>
      <c r="D22693" s="489" t="s">
        <v>18986</v>
      </c>
    </row>
    <row r="22694" spans="1:4">
      <c r="A22694" s="489" t="str">
        <f t="shared" si="354"/>
        <v>2334300528訪問看護</v>
      </c>
      <c r="B22694" s="489">
        <v>2334300528</v>
      </c>
      <c r="C22694" s="489" t="s">
        <v>2102</v>
      </c>
      <c r="D22694" s="489" t="s">
        <v>18986</v>
      </c>
    </row>
    <row r="22695" spans="1:4">
      <c r="A22695" s="489" t="str">
        <f t="shared" si="354"/>
        <v>2334300536介護予防訪問リハビリテーション</v>
      </c>
      <c r="B22695" s="489">
        <v>2334300536</v>
      </c>
      <c r="C22695" s="489" t="s">
        <v>2108</v>
      </c>
      <c r="D22695" s="489" t="s">
        <v>18987</v>
      </c>
    </row>
    <row r="22696" spans="1:4">
      <c r="A22696" s="489" t="str">
        <f t="shared" si="354"/>
        <v>2334300536介護予防訪問看護</v>
      </c>
      <c r="B22696" s="489">
        <v>2334300536</v>
      </c>
      <c r="C22696" s="489" t="s">
        <v>2103</v>
      </c>
      <c r="D22696" s="489" t="s">
        <v>18987</v>
      </c>
    </row>
    <row r="22697" spans="1:4">
      <c r="A22697" s="489" t="str">
        <f t="shared" si="354"/>
        <v>2334300536訪問リハビリテーション</v>
      </c>
      <c r="B22697" s="489">
        <v>2334300536</v>
      </c>
      <c r="C22697" s="489" t="s">
        <v>2104</v>
      </c>
      <c r="D22697" s="489" t="s">
        <v>18987</v>
      </c>
    </row>
    <row r="22698" spans="1:4">
      <c r="A22698" s="489" t="str">
        <f t="shared" si="354"/>
        <v>2334300536訪問看護</v>
      </c>
      <c r="B22698" s="489">
        <v>2334300536</v>
      </c>
      <c r="C22698" s="489" t="s">
        <v>2102</v>
      </c>
      <c r="D22698" s="489" t="s">
        <v>18987</v>
      </c>
    </row>
    <row r="22699" spans="1:4">
      <c r="A22699" s="489" t="str">
        <f t="shared" si="354"/>
        <v>2334300544介護予防訪問リハビリテーション</v>
      </c>
      <c r="B22699" s="489">
        <v>2334300544</v>
      </c>
      <c r="C22699" s="489" t="s">
        <v>2108</v>
      </c>
      <c r="D22699" s="489" t="s">
        <v>18988</v>
      </c>
    </row>
    <row r="22700" spans="1:4">
      <c r="A22700" s="489" t="str">
        <f t="shared" si="354"/>
        <v>2334300544介護予防訪問看護</v>
      </c>
      <c r="B22700" s="489">
        <v>2334300544</v>
      </c>
      <c r="C22700" s="489" t="s">
        <v>2103</v>
      </c>
      <c r="D22700" s="489" t="s">
        <v>18988</v>
      </c>
    </row>
    <row r="22701" spans="1:4">
      <c r="A22701" s="489" t="str">
        <f t="shared" si="354"/>
        <v>2334300544訪問リハビリテーション</v>
      </c>
      <c r="B22701" s="489">
        <v>2334300544</v>
      </c>
      <c r="C22701" s="489" t="s">
        <v>2104</v>
      </c>
      <c r="D22701" s="489" t="s">
        <v>18988</v>
      </c>
    </row>
    <row r="22702" spans="1:4">
      <c r="A22702" s="489" t="str">
        <f t="shared" si="354"/>
        <v>2334300544訪問看護</v>
      </c>
      <c r="B22702" s="489">
        <v>2334300544</v>
      </c>
      <c r="C22702" s="489" t="s">
        <v>2102</v>
      </c>
      <c r="D22702" s="489" t="s">
        <v>18988</v>
      </c>
    </row>
    <row r="22703" spans="1:4">
      <c r="A22703" s="489" t="str">
        <f t="shared" si="354"/>
        <v>2334300551介護予防訪問リハビリテーション</v>
      </c>
      <c r="B22703" s="489">
        <v>2334300551</v>
      </c>
      <c r="C22703" s="489" t="s">
        <v>2108</v>
      </c>
      <c r="D22703" s="489" t="s">
        <v>18989</v>
      </c>
    </row>
    <row r="22704" spans="1:4">
      <c r="A22704" s="489" t="str">
        <f t="shared" si="354"/>
        <v>2334300551介護予防訪問看護</v>
      </c>
      <c r="B22704" s="489">
        <v>2334300551</v>
      </c>
      <c r="C22704" s="489" t="s">
        <v>2103</v>
      </c>
      <c r="D22704" s="489" t="s">
        <v>18989</v>
      </c>
    </row>
    <row r="22705" spans="1:4">
      <c r="A22705" s="489" t="str">
        <f t="shared" si="354"/>
        <v>2334300551訪問リハビリテーション</v>
      </c>
      <c r="B22705" s="489">
        <v>2334300551</v>
      </c>
      <c r="C22705" s="489" t="s">
        <v>2104</v>
      </c>
      <c r="D22705" s="489" t="s">
        <v>18989</v>
      </c>
    </row>
    <row r="22706" spans="1:4">
      <c r="A22706" s="489" t="str">
        <f t="shared" si="354"/>
        <v>2334300551訪問看護</v>
      </c>
      <c r="B22706" s="489">
        <v>2334300551</v>
      </c>
      <c r="C22706" s="489" t="s">
        <v>2102</v>
      </c>
      <c r="D22706" s="489" t="s">
        <v>18989</v>
      </c>
    </row>
    <row r="22707" spans="1:4">
      <c r="A22707" s="489" t="str">
        <f t="shared" si="354"/>
        <v>2334300569介護予防訪問リハビリテーション</v>
      </c>
      <c r="B22707" s="489">
        <v>2334300569</v>
      </c>
      <c r="C22707" s="489" t="s">
        <v>2108</v>
      </c>
      <c r="D22707" s="489" t="s">
        <v>18990</v>
      </c>
    </row>
    <row r="22708" spans="1:4">
      <c r="A22708" s="489" t="str">
        <f t="shared" si="354"/>
        <v>2334300569介護予防訪問看護</v>
      </c>
      <c r="B22708" s="489">
        <v>2334300569</v>
      </c>
      <c r="C22708" s="489" t="s">
        <v>2103</v>
      </c>
      <c r="D22708" s="489" t="s">
        <v>18990</v>
      </c>
    </row>
    <row r="22709" spans="1:4">
      <c r="A22709" s="489" t="str">
        <f t="shared" si="354"/>
        <v>2334300569訪問リハビリテーション</v>
      </c>
      <c r="B22709" s="489">
        <v>2334300569</v>
      </c>
      <c r="C22709" s="489" t="s">
        <v>2104</v>
      </c>
      <c r="D22709" s="489" t="s">
        <v>18990</v>
      </c>
    </row>
    <row r="22710" spans="1:4">
      <c r="A22710" s="489" t="str">
        <f t="shared" si="354"/>
        <v>2334300569訪問看護</v>
      </c>
      <c r="B22710" s="489">
        <v>2334300569</v>
      </c>
      <c r="C22710" s="489" t="s">
        <v>2102</v>
      </c>
      <c r="D22710" s="489" t="s">
        <v>18990</v>
      </c>
    </row>
    <row r="22711" spans="1:4">
      <c r="A22711" s="489" t="str">
        <f t="shared" si="354"/>
        <v>2334300577介護予防訪問リハビリテーション</v>
      </c>
      <c r="B22711" s="489">
        <v>2334300577</v>
      </c>
      <c r="C22711" s="489" t="s">
        <v>2108</v>
      </c>
      <c r="D22711" s="489" t="s">
        <v>18991</v>
      </c>
    </row>
    <row r="22712" spans="1:4">
      <c r="A22712" s="489" t="str">
        <f t="shared" si="354"/>
        <v>2334300577介護予防訪問看護</v>
      </c>
      <c r="B22712" s="489">
        <v>2334300577</v>
      </c>
      <c r="C22712" s="489" t="s">
        <v>2103</v>
      </c>
      <c r="D22712" s="489" t="s">
        <v>18991</v>
      </c>
    </row>
    <row r="22713" spans="1:4">
      <c r="A22713" s="489" t="str">
        <f t="shared" si="354"/>
        <v>2334300577訪問リハビリテーション</v>
      </c>
      <c r="B22713" s="489">
        <v>2334300577</v>
      </c>
      <c r="C22713" s="489" t="s">
        <v>2104</v>
      </c>
      <c r="D22713" s="489" t="s">
        <v>18991</v>
      </c>
    </row>
    <row r="22714" spans="1:4">
      <c r="A22714" s="489" t="str">
        <f t="shared" si="354"/>
        <v>2334300577訪問看護</v>
      </c>
      <c r="B22714" s="489">
        <v>2334300577</v>
      </c>
      <c r="C22714" s="489" t="s">
        <v>2102</v>
      </c>
      <c r="D22714" s="489" t="s">
        <v>18991</v>
      </c>
    </row>
    <row r="22715" spans="1:4">
      <c r="A22715" s="489" t="str">
        <f t="shared" si="354"/>
        <v>2334300585介護予防訪問リハビリテーション</v>
      </c>
      <c r="B22715" s="489">
        <v>2334300585</v>
      </c>
      <c r="C22715" s="489" t="s">
        <v>2108</v>
      </c>
      <c r="D22715" s="489" t="s">
        <v>18992</v>
      </c>
    </row>
    <row r="22716" spans="1:4">
      <c r="A22716" s="489" t="str">
        <f t="shared" si="354"/>
        <v>2334300585介護予防訪問看護</v>
      </c>
      <c r="B22716" s="489">
        <v>2334300585</v>
      </c>
      <c r="C22716" s="489" t="s">
        <v>2103</v>
      </c>
      <c r="D22716" s="489" t="s">
        <v>18992</v>
      </c>
    </row>
    <row r="22717" spans="1:4">
      <c r="A22717" s="489" t="str">
        <f t="shared" si="354"/>
        <v>2334300585訪問リハビリテーション</v>
      </c>
      <c r="B22717" s="489">
        <v>2334300585</v>
      </c>
      <c r="C22717" s="489" t="s">
        <v>2104</v>
      </c>
      <c r="D22717" s="489" t="s">
        <v>18992</v>
      </c>
    </row>
    <row r="22718" spans="1:4">
      <c r="A22718" s="489" t="str">
        <f t="shared" si="354"/>
        <v>2334300585訪問看護</v>
      </c>
      <c r="B22718" s="489">
        <v>2334300585</v>
      </c>
      <c r="C22718" s="489" t="s">
        <v>2102</v>
      </c>
      <c r="D22718" s="489" t="s">
        <v>18992</v>
      </c>
    </row>
    <row r="22719" spans="1:4">
      <c r="A22719" s="489" t="str">
        <f t="shared" si="354"/>
        <v>2334300601介護予防訪問リハビリテーション</v>
      </c>
      <c r="B22719" s="489">
        <v>2334300601</v>
      </c>
      <c r="C22719" s="489" t="s">
        <v>2108</v>
      </c>
      <c r="D22719" s="489" t="s">
        <v>18993</v>
      </c>
    </row>
    <row r="22720" spans="1:4">
      <c r="A22720" s="489" t="str">
        <f t="shared" si="354"/>
        <v>2334300601介護予防訪問看護</v>
      </c>
      <c r="B22720" s="489">
        <v>2334300601</v>
      </c>
      <c r="C22720" s="489" t="s">
        <v>2103</v>
      </c>
      <c r="D22720" s="489" t="s">
        <v>18993</v>
      </c>
    </row>
    <row r="22721" spans="1:4">
      <c r="A22721" s="489" t="str">
        <f t="shared" si="354"/>
        <v>2334300601訪問リハビリテーション</v>
      </c>
      <c r="B22721" s="489">
        <v>2334300601</v>
      </c>
      <c r="C22721" s="489" t="s">
        <v>2104</v>
      </c>
      <c r="D22721" s="489" t="s">
        <v>18993</v>
      </c>
    </row>
    <row r="22722" spans="1:4">
      <c r="A22722" s="489" t="str">
        <f t="shared" ref="A22722:A22785" si="355">B22722&amp;C22722</f>
        <v>2334300601訪問看護</v>
      </c>
      <c r="B22722" s="489">
        <v>2334300601</v>
      </c>
      <c r="C22722" s="489" t="s">
        <v>2102</v>
      </c>
      <c r="D22722" s="489" t="s">
        <v>18993</v>
      </c>
    </row>
    <row r="22723" spans="1:4">
      <c r="A22723" s="489" t="str">
        <f t="shared" si="355"/>
        <v>2334300619介護予防訪問リハビリテーション</v>
      </c>
      <c r="B22723" s="489">
        <v>2334300619</v>
      </c>
      <c r="C22723" s="489" t="s">
        <v>2108</v>
      </c>
      <c r="D22723" s="489" t="s">
        <v>18994</v>
      </c>
    </row>
    <row r="22724" spans="1:4">
      <c r="A22724" s="489" t="str">
        <f t="shared" si="355"/>
        <v>2334300619介護予防訪問看護</v>
      </c>
      <c r="B22724" s="489">
        <v>2334300619</v>
      </c>
      <c r="C22724" s="489" t="s">
        <v>2103</v>
      </c>
      <c r="D22724" s="489" t="s">
        <v>18994</v>
      </c>
    </row>
    <row r="22725" spans="1:4">
      <c r="A22725" s="489" t="str">
        <f t="shared" si="355"/>
        <v>2334300619訪問リハビリテーション</v>
      </c>
      <c r="B22725" s="489">
        <v>2334300619</v>
      </c>
      <c r="C22725" s="489" t="s">
        <v>2104</v>
      </c>
      <c r="D22725" s="489" t="s">
        <v>18994</v>
      </c>
    </row>
    <row r="22726" spans="1:4">
      <c r="A22726" s="489" t="str">
        <f t="shared" si="355"/>
        <v>2334300619訪問看護</v>
      </c>
      <c r="B22726" s="489">
        <v>2334300619</v>
      </c>
      <c r="C22726" s="489" t="s">
        <v>2102</v>
      </c>
      <c r="D22726" s="489" t="s">
        <v>18994</v>
      </c>
    </row>
    <row r="22727" spans="1:4">
      <c r="A22727" s="489" t="str">
        <f t="shared" si="355"/>
        <v>2334300621介護予防訪問リハビリテーション</v>
      </c>
      <c r="B22727" s="489">
        <v>2334300621</v>
      </c>
      <c r="C22727" s="489" t="s">
        <v>2108</v>
      </c>
      <c r="D22727" s="489" t="s">
        <v>18995</v>
      </c>
    </row>
    <row r="22728" spans="1:4">
      <c r="A22728" s="489" t="str">
        <f t="shared" si="355"/>
        <v>2334300621介護予防訪問看護</v>
      </c>
      <c r="B22728" s="489">
        <v>2334300621</v>
      </c>
      <c r="C22728" s="489" t="s">
        <v>2103</v>
      </c>
      <c r="D22728" s="489" t="s">
        <v>18995</v>
      </c>
    </row>
    <row r="22729" spans="1:4">
      <c r="A22729" s="489" t="str">
        <f t="shared" si="355"/>
        <v>2334300621訪問リハビリテーション</v>
      </c>
      <c r="B22729" s="489">
        <v>2334300621</v>
      </c>
      <c r="C22729" s="489" t="s">
        <v>2104</v>
      </c>
      <c r="D22729" s="489" t="s">
        <v>18995</v>
      </c>
    </row>
    <row r="22730" spans="1:4">
      <c r="A22730" s="489" t="str">
        <f t="shared" si="355"/>
        <v>2334300621訪問看護</v>
      </c>
      <c r="B22730" s="489">
        <v>2334300621</v>
      </c>
      <c r="C22730" s="489" t="s">
        <v>2102</v>
      </c>
      <c r="D22730" s="489" t="s">
        <v>18995</v>
      </c>
    </row>
    <row r="22731" spans="1:4">
      <c r="A22731" s="489" t="str">
        <f t="shared" si="355"/>
        <v>2334300627介護予防訪問リハビリテーション</v>
      </c>
      <c r="B22731" s="489">
        <v>2334300627</v>
      </c>
      <c r="C22731" s="489" t="s">
        <v>2108</v>
      </c>
      <c r="D22731" s="489" t="s">
        <v>18996</v>
      </c>
    </row>
    <row r="22732" spans="1:4">
      <c r="A22732" s="489" t="str">
        <f t="shared" si="355"/>
        <v>2334300627介護予防訪問看護</v>
      </c>
      <c r="B22732" s="489">
        <v>2334300627</v>
      </c>
      <c r="C22732" s="489" t="s">
        <v>2103</v>
      </c>
      <c r="D22732" s="489" t="s">
        <v>18996</v>
      </c>
    </row>
    <row r="22733" spans="1:4">
      <c r="A22733" s="489" t="str">
        <f t="shared" si="355"/>
        <v>2334300627訪問リハビリテーション</v>
      </c>
      <c r="B22733" s="489">
        <v>2334300627</v>
      </c>
      <c r="C22733" s="489" t="s">
        <v>2104</v>
      </c>
      <c r="D22733" s="489" t="s">
        <v>18996</v>
      </c>
    </row>
    <row r="22734" spans="1:4">
      <c r="A22734" s="489" t="str">
        <f t="shared" si="355"/>
        <v>2334300627訪問看護</v>
      </c>
      <c r="B22734" s="489">
        <v>2334300627</v>
      </c>
      <c r="C22734" s="489" t="s">
        <v>2102</v>
      </c>
      <c r="D22734" s="489" t="s">
        <v>18996</v>
      </c>
    </row>
    <row r="22735" spans="1:4">
      <c r="A22735" s="489" t="str">
        <f t="shared" si="355"/>
        <v>2334300635介護予防訪問リハビリテーション</v>
      </c>
      <c r="B22735" s="489">
        <v>2334300635</v>
      </c>
      <c r="C22735" s="489" t="s">
        <v>2108</v>
      </c>
      <c r="D22735" s="489" t="s">
        <v>18997</v>
      </c>
    </row>
    <row r="22736" spans="1:4">
      <c r="A22736" s="489" t="str">
        <f t="shared" si="355"/>
        <v>2334300635介護予防訪問看護</v>
      </c>
      <c r="B22736" s="489">
        <v>2334300635</v>
      </c>
      <c r="C22736" s="489" t="s">
        <v>2103</v>
      </c>
      <c r="D22736" s="489" t="s">
        <v>18997</v>
      </c>
    </row>
    <row r="22737" spans="1:4">
      <c r="A22737" s="489" t="str">
        <f t="shared" si="355"/>
        <v>2334300635訪問リハビリテーション</v>
      </c>
      <c r="B22737" s="489">
        <v>2334300635</v>
      </c>
      <c r="C22737" s="489" t="s">
        <v>2104</v>
      </c>
      <c r="D22737" s="489" t="s">
        <v>18997</v>
      </c>
    </row>
    <row r="22738" spans="1:4">
      <c r="A22738" s="489" t="str">
        <f t="shared" si="355"/>
        <v>2334300635訪問看護</v>
      </c>
      <c r="B22738" s="489">
        <v>2334300635</v>
      </c>
      <c r="C22738" s="489" t="s">
        <v>2102</v>
      </c>
      <c r="D22738" s="489" t="s">
        <v>18997</v>
      </c>
    </row>
    <row r="22739" spans="1:4">
      <c r="A22739" s="489" t="str">
        <f t="shared" si="355"/>
        <v>2334400393介護予防訪問リハビリテーション</v>
      </c>
      <c r="B22739" s="489">
        <v>2334400393</v>
      </c>
      <c r="C22739" s="489" t="s">
        <v>2108</v>
      </c>
      <c r="D22739" s="489" t="s">
        <v>18998</v>
      </c>
    </row>
    <row r="22740" spans="1:4">
      <c r="A22740" s="489" t="str">
        <f t="shared" si="355"/>
        <v>2334400393介護予防訪問看護</v>
      </c>
      <c r="B22740" s="489">
        <v>2334400393</v>
      </c>
      <c r="C22740" s="489" t="s">
        <v>2103</v>
      </c>
      <c r="D22740" s="489" t="s">
        <v>18998</v>
      </c>
    </row>
    <row r="22741" spans="1:4">
      <c r="A22741" s="489" t="str">
        <f t="shared" si="355"/>
        <v>2334400393訪問リハビリテーション</v>
      </c>
      <c r="B22741" s="489">
        <v>2334400393</v>
      </c>
      <c r="C22741" s="489" t="s">
        <v>2104</v>
      </c>
      <c r="D22741" s="489" t="s">
        <v>18998</v>
      </c>
    </row>
    <row r="22742" spans="1:4">
      <c r="A22742" s="489" t="str">
        <f t="shared" si="355"/>
        <v>2334400393訪問看護</v>
      </c>
      <c r="B22742" s="489">
        <v>2334400393</v>
      </c>
      <c r="C22742" s="489" t="s">
        <v>2102</v>
      </c>
      <c r="D22742" s="489" t="s">
        <v>18998</v>
      </c>
    </row>
    <row r="22743" spans="1:4">
      <c r="A22743" s="489" t="str">
        <f t="shared" si="355"/>
        <v>2334400401介護予防訪問リハビリテーション</v>
      </c>
      <c r="B22743" s="489">
        <v>2334400401</v>
      </c>
      <c r="C22743" s="489" t="s">
        <v>2108</v>
      </c>
      <c r="D22743" s="489" t="s">
        <v>18999</v>
      </c>
    </row>
    <row r="22744" spans="1:4">
      <c r="A22744" s="489" t="str">
        <f t="shared" si="355"/>
        <v>2334400401介護予防訪問看護</v>
      </c>
      <c r="B22744" s="489">
        <v>2334400401</v>
      </c>
      <c r="C22744" s="489" t="s">
        <v>2103</v>
      </c>
      <c r="D22744" s="489" t="s">
        <v>18999</v>
      </c>
    </row>
    <row r="22745" spans="1:4">
      <c r="A22745" s="489" t="str">
        <f t="shared" si="355"/>
        <v>2334400401訪問リハビリテーション</v>
      </c>
      <c r="B22745" s="489">
        <v>2334400401</v>
      </c>
      <c r="C22745" s="489" t="s">
        <v>2104</v>
      </c>
      <c r="D22745" s="489" t="s">
        <v>18999</v>
      </c>
    </row>
    <row r="22746" spans="1:4">
      <c r="A22746" s="489" t="str">
        <f t="shared" si="355"/>
        <v>2334400401訪問看護</v>
      </c>
      <c r="B22746" s="489">
        <v>2334400401</v>
      </c>
      <c r="C22746" s="489" t="s">
        <v>2102</v>
      </c>
      <c r="D22746" s="489" t="s">
        <v>18999</v>
      </c>
    </row>
    <row r="22747" spans="1:4">
      <c r="A22747" s="489" t="str">
        <f t="shared" si="355"/>
        <v>2334400435介護予防訪問リハビリテーション</v>
      </c>
      <c r="B22747" s="489">
        <v>2334400435</v>
      </c>
      <c r="C22747" s="489" t="s">
        <v>2108</v>
      </c>
      <c r="D22747" s="489" t="s">
        <v>18638</v>
      </c>
    </row>
    <row r="22748" spans="1:4">
      <c r="A22748" s="489" t="str">
        <f t="shared" si="355"/>
        <v>2334400435介護予防訪問看護</v>
      </c>
      <c r="B22748" s="489">
        <v>2334400435</v>
      </c>
      <c r="C22748" s="489" t="s">
        <v>2103</v>
      </c>
      <c r="D22748" s="489" t="s">
        <v>18638</v>
      </c>
    </row>
    <row r="22749" spans="1:4">
      <c r="A22749" s="489" t="str">
        <f t="shared" si="355"/>
        <v>2334400435訪問リハビリテーション</v>
      </c>
      <c r="B22749" s="489">
        <v>2334400435</v>
      </c>
      <c r="C22749" s="489" t="s">
        <v>2104</v>
      </c>
      <c r="D22749" s="489" t="s">
        <v>18638</v>
      </c>
    </row>
    <row r="22750" spans="1:4">
      <c r="A22750" s="489" t="str">
        <f t="shared" si="355"/>
        <v>2334400435訪問看護</v>
      </c>
      <c r="B22750" s="489">
        <v>2334400435</v>
      </c>
      <c r="C22750" s="489" t="s">
        <v>2102</v>
      </c>
      <c r="D22750" s="489" t="s">
        <v>18638</v>
      </c>
    </row>
    <row r="22751" spans="1:4">
      <c r="A22751" s="489" t="str">
        <f t="shared" si="355"/>
        <v>2334400450介護予防訪問リハビリテーション</v>
      </c>
      <c r="B22751" s="489">
        <v>2334400450</v>
      </c>
      <c r="C22751" s="489" t="s">
        <v>2108</v>
      </c>
      <c r="D22751" s="489" t="s">
        <v>19000</v>
      </c>
    </row>
    <row r="22752" spans="1:4">
      <c r="A22752" s="489" t="str">
        <f t="shared" si="355"/>
        <v>2334400450介護予防訪問看護</v>
      </c>
      <c r="B22752" s="489">
        <v>2334400450</v>
      </c>
      <c r="C22752" s="489" t="s">
        <v>2103</v>
      </c>
      <c r="D22752" s="489" t="s">
        <v>19000</v>
      </c>
    </row>
    <row r="22753" spans="1:4">
      <c r="A22753" s="489" t="str">
        <f t="shared" si="355"/>
        <v>2334400450訪問リハビリテーション</v>
      </c>
      <c r="B22753" s="489">
        <v>2334400450</v>
      </c>
      <c r="C22753" s="489" t="s">
        <v>2104</v>
      </c>
      <c r="D22753" s="489" t="s">
        <v>19000</v>
      </c>
    </row>
    <row r="22754" spans="1:4">
      <c r="A22754" s="489" t="str">
        <f t="shared" si="355"/>
        <v>2334400450訪問看護</v>
      </c>
      <c r="B22754" s="489">
        <v>2334400450</v>
      </c>
      <c r="C22754" s="489" t="s">
        <v>2102</v>
      </c>
      <c r="D22754" s="489" t="s">
        <v>19000</v>
      </c>
    </row>
    <row r="22755" spans="1:4">
      <c r="A22755" s="489" t="str">
        <f t="shared" si="355"/>
        <v>2334400468介護予防訪問リハビリテーション</v>
      </c>
      <c r="B22755" s="489">
        <v>2334400468</v>
      </c>
      <c r="C22755" s="489" t="s">
        <v>2108</v>
      </c>
      <c r="D22755" s="489" t="s">
        <v>19001</v>
      </c>
    </row>
    <row r="22756" spans="1:4">
      <c r="A22756" s="489" t="str">
        <f t="shared" si="355"/>
        <v>2334400468介護予防訪問看護</v>
      </c>
      <c r="B22756" s="489">
        <v>2334400468</v>
      </c>
      <c r="C22756" s="489" t="s">
        <v>2103</v>
      </c>
      <c r="D22756" s="489" t="s">
        <v>19001</v>
      </c>
    </row>
    <row r="22757" spans="1:4">
      <c r="A22757" s="489" t="str">
        <f t="shared" si="355"/>
        <v>2334400468訪問リハビリテーション</v>
      </c>
      <c r="B22757" s="489">
        <v>2334400468</v>
      </c>
      <c r="C22757" s="489" t="s">
        <v>2104</v>
      </c>
      <c r="D22757" s="489" t="s">
        <v>19001</v>
      </c>
    </row>
    <row r="22758" spans="1:4">
      <c r="A22758" s="489" t="str">
        <f t="shared" si="355"/>
        <v>2334400468訪問看護</v>
      </c>
      <c r="B22758" s="489">
        <v>2334400468</v>
      </c>
      <c r="C22758" s="489" t="s">
        <v>2102</v>
      </c>
      <c r="D22758" s="489" t="s">
        <v>19001</v>
      </c>
    </row>
    <row r="22759" spans="1:4">
      <c r="A22759" s="489" t="str">
        <f t="shared" si="355"/>
        <v>2334400476介護予防訪問リハビリテーション</v>
      </c>
      <c r="B22759" s="489">
        <v>2334400476</v>
      </c>
      <c r="C22759" s="489" t="s">
        <v>2108</v>
      </c>
      <c r="D22759" s="489" t="s">
        <v>19002</v>
      </c>
    </row>
    <row r="22760" spans="1:4">
      <c r="A22760" s="489" t="str">
        <f t="shared" si="355"/>
        <v>2334400476介護予防訪問看護</v>
      </c>
      <c r="B22760" s="489">
        <v>2334400476</v>
      </c>
      <c r="C22760" s="489" t="s">
        <v>2103</v>
      </c>
      <c r="D22760" s="489" t="s">
        <v>19002</v>
      </c>
    </row>
    <row r="22761" spans="1:4">
      <c r="A22761" s="489" t="str">
        <f t="shared" si="355"/>
        <v>2334400476訪問リハビリテーション</v>
      </c>
      <c r="B22761" s="489">
        <v>2334400476</v>
      </c>
      <c r="C22761" s="489" t="s">
        <v>2104</v>
      </c>
      <c r="D22761" s="489" t="s">
        <v>19002</v>
      </c>
    </row>
    <row r="22762" spans="1:4">
      <c r="A22762" s="489" t="str">
        <f t="shared" si="355"/>
        <v>2334400476訪問看護</v>
      </c>
      <c r="B22762" s="489">
        <v>2334400476</v>
      </c>
      <c r="C22762" s="489" t="s">
        <v>2102</v>
      </c>
      <c r="D22762" s="489" t="s">
        <v>19002</v>
      </c>
    </row>
    <row r="22763" spans="1:4">
      <c r="A22763" s="489" t="str">
        <f t="shared" si="355"/>
        <v>2334400484介護予防訪問リハビリテーション</v>
      </c>
      <c r="B22763" s="489">
        <v>2334400484</v>
      </c>
      <c r="C22763" s="489" t="s">
        <v>2108</v>
      </c>
      <c r="D22763" s="489" t="s">
        <v>18876</v>
      </c>
    </row>
    <row r="22764" spans="1:4">
      <c r="A22764" s="489" t="str">
        <f t="shared" si="355"/>
        <v>2334400484介護予防訪問看護</v>
      </c>
      <c r="B22764" s="489">
        <v>2334400484</v>
      </c>
      <c r="C22764" s="489" t="s">
        <v>2103</v>
      </c>
      <c r="D22764" s="489" t="s">
        <v>18876</v>
      </c>
    </row>
    <row r="22765" spans="1:4">
      <c r="A22765" s="489" t="str">
        <f t="shared" si="355"/>
        <v>2334400484訪問リハビリテーション</v>
      </c>
      <c r="B22765" s="489">
        <v>2334400484</v>
      </c>
      <c r="C22765" s="489" t="s">
        <v>2104</v>
      </c>
      <c r="D22765" s="489" t="s">
        <v>18876</v>
      </c>
    </row>
    <row r="22766" spans="1:4">
      <c r="A22766" s="489" t="str">
        <f t="shared" si="355"/>
        <v>2334400484訪問看護</v>
      </c>
      <c r="B22766" s="489">
        <v>2334400484</v>
      </c>
      <c r="C22766" s="489" t="s">
        <v>2102</v>
      </c>
      <c r="D22766" s="489" t="s">
        <v>18876</v>
      </c>
    </row>
    <row r="22767" spans="1:4">
      <c r="A22767" s="489" t="str">
        <f t="shared" si="355"/>
        <v>2334400500介護予防訪問リハビリテーション</v>
      </c>
      <c r="B22767" s="489">
        <v>2334400500</v>
      </c>
      <c r="C22767" s="489" t="s">
        <v>2108</v>
      </c>
      <c r="D22767" s="489" t="s">
        <v>19003</v>
      </c>
    </row>
    <row r="22768" spans="1:4">
      <c r="A22768" s="489" t="str">
        <f t="shared" si="355"/>
        <v>2334400500介護予防訪問看護</v>
      </c>
      <c r="B22768" s="489">
        <v>2334400500</v>
      </c>
      <c r="C22768" s="489" t="s">
        <v>2103</v>
      </c>
      <c r="D22768" s="489" t="s">
        <v>19003</v>
      </c>
    </row>
    <row r="22769" spans="1:4">
      <c r="A22769" s="489" t="str">
        <f t="shared" si="355"/>
        <v>2334400500訪問リハビリテーション</v>
      </c>
      <c r="B22769" s="489">
        <v>2334400500</v>
      </c>
      <c r="C22769" s="489" t="s">
        <v>2104</v>
      </c>
      <c r="D22769" s="489" t="s">
        <v>19003</v>
      </c>
    </row>
    <row r="22770" spans="1:4">
      <c r="A22770" s="489" t="str">
        <f t="shared" si="355"/>
        <v>2334400500訪問看護</v>
      </c>
      <c r="B22770" s="489">
        <v>2334400500</v>
      </c>
      <c r="C22770" s="489" t="s">
        <v>2102</v>
      </c>
      <c r="D22770" s="489" t="s">
        <v>19003</v>
      </c>
    </row>
    <row r="22771" spans="1:4">
      <c r="A22771" s="489" t="str">
        <f t="shared" si="355"/>
        <v>2334400526介護予防訪問リハビリテーション</v>
      </c>
      <c r="B22771" s="489">
        <v>2334400526</v>
      </c>
      <c r="C22771" s="489" t="s">
        <v>2108</v>
      </c>
      <c r="D22771" s="489" t="s">
        <v>19004</v>
      </c>
    </row>
    <row r="22772" spans="1:4">
      <c r="A22772" s="489" t="str">
        <f t="shared" si="355"/>
        <v>2334400526介護予防訪問看護</v>
      </c>
      <c r="B22772" s="489">
        <v>2334400526</v>
      </c>
      <c r="C22772" s="489" t="s">
        <v>2103</v>
      </c>
      <c r="D22772" s="489" t="s">
        <v>19004</v>
      </c>
    </row>
    <row r="22773" spans="1:4">
      <c r="A22773" s="489" t="str">
        <f t="shared" si="355"/>
        <v>2334400526訪問リハビリテーション</v>
      </c>
      <c r="B22773" s="489">
        <v>2334400526</v>
      </c>
      <c r="C22773" s="489" t="s">
        <v>2104</v>
      </c>
      <c r="D22773" s="489" t="s">
        <v>19004</v>
      </c>
    </row>
    <row r="22774" spans="1:4">
      <c r="A22774" s="489" t="str">
        <f t="shared" si="355"/>
        <v>2334400526訪問看護</v>
      </c>
      <c r="B22774" s="489">
        <v>2334400526</v>
      </c>
      <c r="C22774" s="489" t="s">
        <v>2102</v>
      </c>
      <c r="D22774" s="489" t="s">
        <v>19004</v>
      </c>
    </row>
    <row r="22775" spans="1:4">
      <c r="A22775" s="489" t="str">
        <f t="shared" si="355"/>
        <v>2334400534介護予防訪問リハビリテーション</v>
      </c>
      <c r="B22775" s="489">
        <v>2334400534</v>
      </c>
      <c r="C22775" s="489" t="s">
        <v>2108</v>
      </c>
      <c r="D22775" s="489" t="s">
        <v>19005</v>
      </c>
    </row>
    <row r="22776" spans="1:4">
      <c r="A22776" s="489" t="str">
        <f t="shared" si="355"/>
        <v>2334400534介護予防訪問看護</v>
      </c>
      <c r="B22776" s="489">
        <v>2334400534</v>
      </c>
      <c r="C22776" s="489" t="s">
        <v>2103</v>
      </c>
      <c r="D22776" s="489" t="s">
        <v>19005</v>
      </c>
    </row>
    <row r="22777" spans="1:4">
      <c r="A22777" s="489" t="str">
        <f t="shared" si="355"/>
        <v>2334400534訪問リハビリテーション</v>
      </c>
      <c r="B22777" s="489">
        <v>2334400534</v>
      </c>
      <c r="C22777" s="489" t="s">
        <v>2104</v>
      </c>
      <c r="D22777" s="489" t="s">
        <v>19005</v>
      </c>
    </row>
    <row r="22778" spans="1:4">
      <c r="A22778" s="489" t="str">
        <f t="shared" si="355"/>
        <v>2334400534訪問看護</v>
      </c>
      <c r="B22778" s="489">
        <v>2334400534</v>
      </c>
      <c r="C22778" s="489" t="s">
        <v>2102</v>
      </c>
      <c r="D22778" s="489" t="s">
        <v>19005</v>
      </c>
    </row>
    <row r="22779" spans="1:4">
      <c r="A22779" s="489" t="str">
        <f t="shared" si="355"/>
        <v>2334400542介護予防訪問リハビリテーション</v>
      </c>
      <c r="B22779" s="489">
        <v>2334400542</v>
      </c>
      <c r="C22779" s="489" t="s">
        <v>2108</v>
      </c>
      <c r="D22779" s="489" t="s">
        <v>18344</v>
      </c>
    </row>
    <row r="22780" spans="1:4">
      <c r="A22780" s="489" t="str">
        <f t="shared" si="355"/>
        <v>2334400542介護予防訪問看護</v>
      </c>
      <c r="B22780" s="489">
        <v>2334400542</v>
      </c>
      <c r="C22780" s="489" t="s">
        <v>2103</v>
      </c>
      <c r="D22780" s="489" t="s">
        <v>18344</v>
      </c>
    </row>
    <row r="22781" spans="1:4">
      <c r="A22781" s="489" t="str">
        <f t="shared" si="355"/>
        <v>2334400542訪問リハビリテーション</v>
      </c>
      <c r="B22781" s="489">
        <v>2334400542</v>
      </c>
      <c r="C22781" s="489" t="s">
        <v>2104</v>
      </c>
      <c r="D22781" s="489" t="s">
        <v>18344</v>
      </c>
    </row>
    <row r="22782" spans="1:4">
      <c r="A22782" s="489" t="str">
        <f t="shared" si="355"/>
        <v>2334400542訪問看護</v>
      </c>
      <c r="B22782" s="489">
        <v>2334400542</v>
      </c>
      <c r="C22782" s="489" t="s">
        <v>2102</v>
      </c>
      <c r="D22782" s="489" t="s">
        <v>18344</v>
      </c>
    </row>
    <row r="22783" spans="1:4">
      <c r="A22783" s="489" t="str">
        <f t="shared" si="355"/>
        <v>2334400567介護予防訪問リハビリテーション</v>
      </c>
      <c r="B22783" s="489">
        <v>2334400567</v>
      </c>
      <c r="C22783" s="489" t="s">
        <v>2108</v>
      </c>
      <c r="D22783" s="489" t="s">
        <v>19006</v>
      </c>
    </row>
    <row r="22784" spans="1:4">
      <c r="A22784" s="489" t="str">
        <f t="shared" si="355"/>
        <v>2334400567介護予防訪問看護</v>
      </c>
      <c r="B22784" s="489">
        <v>2334400567</v>
      </c>
      <c r="C22784" s="489" t="s">
        <v>2103</v>
      </c>
      <c r="D22784" s="489" t="s">
        <v>19006</v>
      </c>
    </row>
    <row r="22785" spans="1:4">
      <c r="A22785" s="489" t="str">
        <f t="shared" si="355"/>
        <v>2334400567訪問リハビリテーション</v>
      </c>
      <c r="B22785" s="489">
        <v>2334400567</v>
      </c>
      <c r="C22785" s="489" t="s">
        <v>2104</v>
      </c>
      <c r="D22785" s="489" t="s">
        <v>19006</v>
      </c>
    </row>
    <row r="22786" spans="1:4">
      <c r="A22786" s="489" t="str">
        <f t="shared" ref="A22786:A22849" si="356">B22786&amp;C22786</f>
        <v>2334400567訪問看護</v>
      </c>
      <c r="B22786" s="489">
        <v>2334400567</v>
      </c>
      <c r="C22786" s="489" t="s">
        <v>2102</v>
      </c>
      <c r="D22786" s="489" t="s">
        <v>19006</v>
      </c>
    </row>
    <row r="22787" spans="1:4">
      <c r="A22787" s="489" t="str">
        <f t="shared" si="356"/>
        <v>2334400575介護予防訪問リハビリテーション</v>
      </c>
      <c r="B22787" s="489">
        <v>2334400575</v>
      </c>
      <c r="C22787" s="489" t="s">
        <v>2108</v>
      </c>
      <c r="D22787" s="489" t="s">
        <v>19007</v>
      </c>
    </row>
    <row r="22788" spans="1:4">
      <c r="A22788" s="489" t="str">
        <f t="shared" si="356"/>
        <v>2334400575介護予防訪問看護</v>
      </c>
      <c r="B22788" s="489">
        <v>2334400575</v>
      </c>
      <c r="C22788" s="489" t="s">
        <v>2103</v>
      </c>
      <c r="D22788" s="489" t="s">
        <v>19007</v>
      </c>
    </row>
    <row r="22789" spans="1:4">
      <c r="A22789" s="489" t="str">
        <f t="shared" si="356"/>
        <v>2334400575訪問リハビリテーション</v>
      </c>
      <c r="B22789" s="489">
        <v>2334400575</v>
      </c>
      <c r="C22789" s="489" t="s">
        <v>2104</v>
      </c>
      <c r="D22789" s="489" t="s">
        <v>19007</v>
      </c>
    </row>
    <row r="22790" spans="1:4">
      <c r="A22790" s="489" t="str">
        <f t="shared" si="356"/>
        <v>2334400575訪問看護</v>
      </c>
      <c r="B22790" s="489">
        <v>2334400575</v>
      </c>
      <c r="C22790" s="489" t="s">
        <v>2102</v>
      </c>
      <c r="D22790" s="489" t="s">
        <v>19007</v>
      </c>
    </row>
    <row r="22791" spans="1:4">
      <c r="A22791" s="489" t="str">
        <f t="shared" si="356"/>
        <v>2334400583介護予防訪問リハビリテーション</v>
      </c>
      <c r="B22791" s="489">
        <v>2334400583</v>
      </c>
      <c r="C22791" s="489" t="s">
        <v>2108</v>
      </c>
      <c r="D22791" s="489" t="s">
        <v>19008</v>
      </c>
    </row>
    <row r="22792" spans="1:4">
      <c r="A22792" s="489" t="str">
        <f t="shared" si="356"/>
        <v>2334400583介護予防訪問看護</v>
      </c>
      <c r="B22792" s="489">
        <v>2334400583</v>
      </c>
      <c r="C22792" s="489" t="s">
        <v>2103</v>
      </c>
      <c r="D22792" s="489" t="s">
        <v>19008</v>
      </c>
    </row>
    <row r="22793" spans="1:4">
      <c r="A22793" s="489" t="str">
        <f t="shared" si="356"/>
        <v>2334400583訪問リハビリテーション</v>
      </c>
      <c r="B22793" s="489">
        <v>2334400583</v>
      </c>
      <c r="C22793" s="489" t="s">
        <v>2104</v>
      </c>
      <c r="D22793" s="489" t="s">
        <v>19008</v>
      </c>
    </row>
    <row r="22794" spans="1:4">
      <c r="A22794" s="489" t="str">
        <f t="shared" si="356"/>
        <v>2334400583訪問看護</v>
      </c>
      <c r="B22794" s="489">
        <v>2334400583</v>
      </c>
      <c r="C22794" s="489" t="s">
        <v>2102</v>
      </c>
      <c r="D22794" s="489" t="s">
        <v>19008</v>
      </c>
    </row>
    <row r="22795" spans="1:4">
      <c r="A22795" s="489" t="str">
        <f t="shared" si="356"/>
        <v>2334400591介護予防訪問リハビリテーション</v>
      </c>
      <c r="B22795" s="489">
        <v>2334400591</v>
      </c>
      <c r="C22795" s="489" t="s">
        <v>2108</v>
      </c>
      <c r="D22795" s="489" t="s">
        <v>19009</v>
      </c>
    </row>
    <row r="22796" spans="1:4">
      <c r="A22796" s="489" t="str">
        <f t="shared" si="356"/>
        <v>2334400591介護予防訪問看護</v>
      </c>
      <c r="B22796" s="489">
        <v>2334400591</v>
      </c>
      <c r="C22796" s="489" t="s">
        <v>2103</v>
      </c>
      <c r="D22796" s="489" t="s">
        <v>19009</v>
      </c>
    </row>
    <row r="22797" spans="1:4">
      <c r="A22797" s="489" t="str">
        <f t="shared" si="356"/>
        <v>2334400591訪問リハビリテーション</v>
      </c>
      <c r="B22797" s="489">
        <v>2334400591</v>
      </c>
      <c r="C22797" s="489" t="s">
        <v>2104</v>
      </c>
      <c r="D22797" s="489" t="s">
        <v>19009</v>
      </c>
    </row>
    <row r="22798" spans="1:4">
      <c r="A22798" s="489" t="str">
        <f t="shared" si="356"/>
        <v>2334400591訪問看護</v>
      </c>
      <c r="B22798" s="489">
        <v>2334400591</v>
      </c>
      <c r="C22798" s="489" t="s">
        <v>2102</v>
      </c>
      <c r="D22798" s="489" t="s">
        <v>19009</v>
      </c>
    </row>
    <row r="22799" spans="1:4">
      <c r="A22799" s="489" t="str">
        <f t="shared" si="356"/>
        <v>2334400609介護予防訪問リハビリテーション</v>
      </c>
      <c r="B22799" s="489">
        <v>2334400609</v>
      </c>
      <c r="C22799" s="489" t="s">
        <v>2108</v>
      </c>
      <c r="D22799" s="489" t="s">
        <v>19010</v>
      </c>
    </row>
    <row r="22800" spans="1:4">
      <c r="A22800" s="489" t="str">
        <f t="shared" si="356"/>
        <v>2334400609介護予防訪問看護</v>
      </c>
      <c r="B22800" s="489">
        <v>2334400609</v>
      </c>
      <c r="C22800" s="489" t="s">
        <v>2103</v>
      </c>
      <c r="D22800" s="489" t="s">
        <v>19010</v>
      </c>
    </row>
    <row r="22801" spans="1:4">
      <c r="A22801" s="489" t="str">
        <f t="shared" si="356"/>
        <v>2334400609訪問リハビリテーション</v>
      </c>
      <c r="B22801" s="489">
        <v>2334400609</v>
      </c>
      <c r="C22801" s="489" t="s">
        <v>2104</v>
      </c>
      <c r="D22801" s="489" t="s">
        <v>19010</v>
      </c>
    </row>
    <row r="22802" spans="1:4">
      <c r="A22802" s="489" t="str">
        <f t="shared" si="356"/>
        <v>2334400609訪問看護</v>
      </c>
      <c r="B22802" s="489">
        <v>2334400609</v>
      </c>
      <c r="C22802" s="489" t="s">
        <v>2102</v>
      </c>
      <c r="D22802" s="489" t="s">
        <v>19010</v>
      </c>
    </row>
    <row r="22803" spans="1:4">
      <c r="A22803" s="489" t="str">
        <f t="shared" si="356"/>
        <v>2334400617介護予防訪問リハビリテーション</v>
      </c>
      <c r="B22803" s="489">
        <v>2334400617</v>
      </c>
      <c r="C22803" s="489" t="s">
        <v>2108</v>
      </c>
      <c r="D22803" s="489" t="s">
        <v>19011</v>
      </c>
    </row>
    <row r="22804" spans="1:4">
      <c r="A22804" s="489" t="str">
        <f t="shared" si="356"/>
        <v>2334400617介護予防訪問看護</v>
      </c>
      <c r="B22804" s="489">
        <v>2334400617</v>
      </c>
      <c r="C22804" s="489" t="s">
        <v>2103</v>
      </c>
      <c r="D22804" s="489" t="s">
        <v>19011</v>
      </c>
    </row>
    <row r="22805" spans="1:4">
      <c r="A22805" s="489" t="str">
        <f t="shared" si="356"/>
        <v>2334400617訪問リハビリテーション</v>
      </c>
      <c r="B22805" s="489">
        <v>2334400617</v>
      </c>
      <c r="C22805" s="489" t="s">
        <v>2104</v>
      </c>
      <c r="D22805" s="489" t="s">
        <v>19011</v>
      </c>
    </row>
    <row r="22806" spans="1:4">
      <c r="A22806" s="489" t="str">
        <f t="shared" si="356"/>
        <v>2334400617訪問看護</v>
      </c>
      <c r="B22806" s="489">
        <v>2334400617</v>
      </c>
      <c r="C22806" s="489" t="s">
        <v>2102</v>
      </c>
      <c r="D22806" s="489" t="s">
        <v>19011</v>
      </c>
    </row>
    <row r="22807" spans="1:4">
      <c r="A22807" s="489" t="str">
        <f t="shared" si="356"/>
        <v>2334400625介護予防訪問リハビリテーション</v>
      </c>
      <c r="B22807" s="489">
        <v>2334400625</v>
      </c>
      <c r="C22807" s="489" t="s">
        <v>2108</v>
      </c>
      <c r="D22807" s="489" t="s">
        <v>19012</v>
      </c>
    </row>
    <row r="22808" spans="1:4">
      <c r="A22808" s="489" t="str">
        <f t="shared" si="356"/>
        <v>2334400625介護予防訪問看護</v>
      </c>
      <c r="B22808" s="489">
        <v>2334400625</v>
      </c>
      <c r="C22808" s="489" t="s">
        <v>2103</v>
      </c>
      <c r="D22808" s="489" t="s">
        <v>19012</v>
      </c>
    </row>
    <row r="22809" spans="1:4">
      <c r="A22809" s="489" t="str">
        <f t="shared" si="356"/>
        <v>2334400625訪問リハビリテーション</v>
      </c>
      <c r="B22809" s="489">
        <v>2334400625</v>
      </c>
      <c r="C22809" s="489" t="s">
        <v>2104</v>
      </c>
      <c r="D22809" s="489" t="s">
        <v>19012</v>
      </c>
    </row>
    <row r="22810" spans="1:4">
      <c r="A22810" s="489" t="str">
        <f t="shared" si="356"/>
        <v>2334400625訪問看護</v>
      </c>
      <c r="B22810" s="489">
        <v>2334400625</v>
      </c>
      <c r="C22810" s="489" t="s">
        <v>2102</v>
      </c>
      <c r="D22810" s="489" t="s">
        <v>19012</v>
      </c>
    </row>
    <row r="22811" spans="1:4">
      <c r="A22811" s="489" t="str">
        <f t="shared" si="356"/>
        <v>2334410236介護予防訪問リハビリテーション</v>
      </c>
      <c r="B22811" s="489">
        <v>2334410236</v>
      </c>
      <c r="C22811" s="489" t="s">
        <v>2108</v>
      </c>
      <c r="D22811" s="489" t="s">
        <v>17485</v>
      </c>
    </row>
    <row r="22812" spans="1:4">
      <c r="A22812" s="489" t="str">
        <f t="shared" si="356"/>
        <v>2334410236介護予防訪問看護</v>
      </c>
      <c r="B22812" s="489">
        <v>2334410236</v>
      </c>
      <c r="C22812" s="489" t="s">
        <v>2103</v>
      </c>
      <c r="D22812" s="489" t="s">
        <v>17485</v>
      </c>
    </row>
    <row r="22813" spans="1:4">
      <c r="A22813" s="489" t="str">
        <f t="shared" si="356"/>
        <v>2334410236訪問リハビリテーション</v>
      </c>
      <c r="B22813" s="489">
        <v>2334410236</v>
      </c>
      <c r="C22813" s="489" t="s">
        <v>2104</v>
      </c>
      <c r="D22813" s="489" t="s">
        <v>17485</v>
      </c>
    </row>
    <row r="22814" spans="1:4">
      <c r="A22814" s="489" t="str">
        <f t="shared" si="356"/>
        <v>2334410236訪問看護</v>
      </c>
      <c r="B22814" s="489">
        <v>2334410236</v>
      </c>
      <c r="C22814" s="489" t="s">
        <v>2102</v>
      </c>
      <c r="D22814" s="489" t="s">
        <v>17485</v>
      </c>
    </row>
    <row r="22815" spans="1:4">
      <c r="A22815" s="489" t="str">
        <f t="shared" si="356"/>
        <v>2334410749介護予防訪問リハビリテーション</v>
      </c>
      <c r="B22815" s="489">
        <v>2334410749</v>
      </c>
      <c r="C22815" s="489" t="s">
        <v>2108</v>
      </c>
      <c r="D22815" s="489" t="s">
        <v>19013</v>
      </c>
    </row>
    <row r="22816" spans="1:4">
      <c r="A22816" s="489" t="str">
        <f t="shared" si="356"/>
        <v>2334410749介護予防訪問看護</v>
      </c>
      <c r="B22816" s="489">
        <v>2334410749</v>
      </c>
      <c r="C22816" s="489" t="s">
        <v>2103</v>
      </c>
      <c r="D22816" s="489" t="s">
        <v>19013</v>
      </c>
    </row>
    <row r="22817" spans="1:4">
      <c r="A22817" s="489" t="str">
        <f t="shared" si="356"/>
        <v>2334410749訪問リハビリテーション</v>
      </c>
      <c r="B22817" s="489">
        <v>2334410749</v>
      </c>
      <c r="C22817" s="489" t="s">
        <v>2104</v>
      </c>
      <c r="D22817" s="489" t="s">
        <v>19013</v>
      </c>
    </row>
    <row r="22818" spans="1:4">
      <c r="A22818" s="489" t="str">
        <f t="shared" si="356"/>
        <v>2334410749訪問看護</v>
      </c>
      <c r="B22818" s="489">
        <v>2334410749</v>
      </c>
      <c r="C22818" s="489" t="s">
        <v>2102</v>
      </c>
      <c r="D22818" s="489" t="s">
        <v>19013</v>
      </c>
    </row>
    <row r="22819" spans="1:4">
      <c r="A22819" s="489" t="str">
        <f t="shared" si="356"/>
        <v>2334500515介護予防訪問リハビリテーション</v>
      </c>
      <c r="B22819" s="489">
        <v>2334500515</v>
      </c>
      <c r="C22819" s="489" t="s">
        <v>2108</v>
      </c>
      <c r="D22819" s="489" t="s">
        <v>19014</v>
      </c>
    </row>
    <row r="22820" spans="1:4">
      <c r="A22820" s="489" t="str">
        <f t="shared" si="356"/>
        <v>2334500515介護予防訪問看護</v>
      </c>
      <c r="B22820" s="489">
        <v>2334500515</v>
      </c>
      <c r="C22820" s="489" t="s">
        <v>2103</v>
      </c>
      <c r="D22820" s="489" t="s">
        <v>19014</v>
      </c>
    </row>
    <row r="22821" spans="1:4">
      <c r="A22821" s="489" t="str">
        <f t="shared" si="356"/>
        <v>2334500515訪問リハビリテーション</v>
      </c>
      <c r="B22821" s="489">
        <v>2334500515</v>
      </c>
      <c r="C22821" s="489" t="s">
        <v>2104</v>
      </c>
      <c r="D22821" s="489" t="s">
        <v>19014</v>
      </c>
    </row>
    <row r="22822" spans="1:4">
      <c r="A22822" s="489" t="str">
        <f t="shared" si="356"/>
        <v>2334500515訪問看護</v>
      </c>
      <c r="B22822" s="489">
        <v>2334500515</v>
      </c>
      <c r="C22822" s="489" t="s">
        <v>2102</v>
      </c>
      <c r="D22822" s="489" t="s">
        <v>19014</v>
      </c>
    </row>
    <row r="22823" spans="1:4">
      <c r="A22823" s="489" t="str">
        <f t="shared" si="356"/>
        <v>2334500523介護予防訪問リハビリテーション</v>
      </c>
      <c r="B22823" s="489">
        <v>2334500523</v>
      </c>
      <c r="C22823" s="489" t="s">
        <v>2108</v>
      </c>
      <c r="D22823" s="489" t="s">
        <v>19015</v>
      </c>
    </row>
    <row r="22824" spans="1:4">
      <c r="A22824" s="489" t="str">
        <f t="shared" si="356"/>
        <v>2334500523介護予防訪問看護</v>
      </c>
      <c r="B22824" s="489">
        <v>2334500523</v>
      </c>
      <c r="C22824" s="489" t="s">
        <v>2103</v>
      </c>
      <c r="D22824" s="489" t="s">
        <v>19015</v>
      </c>
    </row>
    <row r="22825" spans="1:4">
      <c r="A22825" s="489" t="str">
        <f t="shared" si="356"/>
        <v>2334500523訪問リハビリテーション</v>
      </c>
      <c r="B22825" s="489">
        <v>2334500523</v>
      </c>
      <c r="C22825" s="489" t="s">
        <v>2104</v>
      </c>
      <c r="D22825" s="489" t="s">
        <v>19015</v>
      </c>
    </row>
    <row r="22826" spans="1:4">
      <c r="A22826" s="489" t="str">
        <f t="shared" si="356"/>
        <v>2334500523訪問看護</v>
      </c>
      <c r="B22826" s="489">
        <v>2334500523</v>
      </c>
      <c r="C22826" s="489" t="s">
        <v>2102</v>
      </c>
      <c r="D22826" s="489" t="s">
        <v>19015</v>
      </c>
    </row>
    <row r="22827" spans="1:4">
      <c r="A22827" s="489" t="str">
        <f t="shared" si="356"/>
        <v>2334500531介護予防訪問リハビリテーション</v>
      </c>
      <c r="B22827" s="489">
        <v>2334500531</v>
      </c>
      <c r="C22827" s="489" t="s">
        <v>2108</v>
      </c>
      <c r="D22827" s="489" t="s">
        <v>19016</v>
      </c>
    </row>
    <row r="22828" spans="1:4">
      <c r="A22828" s="489" t="str">
        <f t="shared" si="356"/>
        <v>2334500531介護予防訪問看護</v>
      </c>
      <c r="B22828" s="489">
        <v>2334500531</v>
      </c>
      <c r="C22828" s="489" t="s">
        <v>2103</v>
      </c>
      <c r="D22828" s="489" t="s">
        <v>19016</v>
      </c>
    </row>
    <row r="22829" spans="1:4">
      <c r="A22829" s="489" t="str">
        <f t="shared" si="356"/>
        <v>2334500531訪問リハビリテーション</v>
      </c>
      <c r="B22829" s="489">
        <v>2334500531</v>
      </c>
      <c r="C22829" s="489" t="s">
        <v>2104</v>
      </c>
      <c r="D22829" s="489" t="s">
        <v>19016</v>
      </c>
    </row>
    <row r="22830" spans="1:4">
      <c r="A22830" s="489" t="str">
        <f t="shared" si="356"/>
        <v>2334500531訪問看護</v>
      </c>
      <c r="B22830" s="489">
        <v>2334500531</v>
      </c>
      <c r="C22830" s="489" t="s">
        <v>2102</v>
      </c>
      <c r="D22830" s="489" t="s">
        <v>19016</v>
      </c>
    </row>
    <row r="22831" spans="1:4">
      <c r="A22831" s="489" t="str">
        <f t="shared" si="356"/>
        <v>2334500572介護予防訪問リハビリテーション</v>
      </c>
      <c r="B22831" s="489">
        <v>2334500572</v>
      </c>
      <c r="C22831" s="489" t="s">
        <v>2108</v>
      </c>
      <c r="D22831" s="489" t="s">
        <v>18585</v>
      </c>
    </row>
    <row r="22832" spans="1:4">
      <c r="A22832" s="489" t="str">
        <f t="shared" si="356"/>
        <v>2334500572介護予防訪問看護</v>
      </c>
      <c r="B22832" s="489">
        <v>2334500572</v>
      </c>
      <c r="C22832" s="489" t="s">
        <v>2103</v>
      </c>
      <c r="D22832" s="489" t="s">
        <v>18585</v>
      </c>
    </row>
    <row r="22833" spans="1:4">
      <c r="A22833" s="489" t="str">
        <f t="shared" si="356"/>
        <v>2334500572訪問リハビリテーション</v>
      </c>
      <c r="B22833" s="489">
        <v>2334500572</v>
      </c>
      <c r="C22833" s="489" t="s">
        <v>2104</v>
      </c>
      <c r="D22833" s="489" t="s">
        <v>18585</v>
      </c>
    </row>
    <row r="22834" spans="1:4">
      <c r="A22834" s="489" t="str">
        <f t="shared" si="356"/>
        <v>2334500572訪問看護</v>
      </c>
      <c r="B22834" s="489">
        <v>2334500572</v>
      </c>
      <c r="C22834" s="489" t="s">
        <v>2102</v>
      </c>
      <c r="D22834" s="489" t="s">
        <v>18585</v>
      </c>
    </row>
    <row r="22835" spans="1:4">
      <c r="A22835" s="489" t="str">
        <f t="shared" si="356"/>
        <v>2334500580介護予防訪問リハビリテーション</v>
      </c>
      <c r="B22835" s="489">
        <v>2334500580</v>
      </c>
      <c r="C22835" s="489" t="s">
        <v>2108</v>
      </c>
      <c r="D22835" s="489" t="s">
        <v>19017</v>
      </c>
    </row>
    <row r="22836" spans="1:4">
      <c r="A22836" s="489" t="str">
        <f t="shared" si="356"/>
        <v>2334500580介護予防訪問看護</v>
      </c>
      <c r="B22836" s="489">
        <v>2334500580</v>
      </c>
      <c r="C22836" s="489" t="s">
        <v>2103</v>
      </c>
      <c r="D22836" s="489" t="s">
        <v>19017</v>
      </c>
    </row>
    <row r="22837" spans="1:4">
      <c r="A22837" s="489" t="str">
        <f t="shared" si="356"/>
        <v>2334500580訪問リハビリテーション</v>
      </c>
      <c r="B22837" s="489">
        <v>2334500580</v>
      </c>
      <c r="C22837" s="489" t="s">
        <v>2104</v>
      </c>
      <c r="D22837" s="489" t="s">
        <v>19017</v>
      </c>
    </row>
    <row r="22838" spans="1:4">
      <c r="A22838" s="489" t="str">
        <f t="shared" si="356"/>
        <v>2334500580訪問看護</v>
      </c>
      <c r="B22838" s="489">
        <v>2334500580</v>
      </c>
      <c r="C22838" s="489" t="s">
        <v>2102</v>
      </c>
      <c r="D22838" s="489" t="s">
        <v>19017</v>
      </c>
    </row>
    <row r="22839" spans="1:4">
      <c r="A22839" s="489" t="str">
        <f t="shared" si="356"/>
        <v>2334500606介護予防訪問リハビリテーション</v>
      </c>
      <c r="B22839" s="489">
        <v>2334500606</v>
      </c>
      <c r="C22839" s="489" t="s">
        <v>2108</v>
      </c>
      <c r="D22839" s="489" t="s">
        <v>19018</v>
      </c>
    </row>
    <row r="22840" spans="1:4">
      <c r="A22840" s="489" t="str">
        <f t="shared" si="356"/>
        <v>2334500606介護予防訪問看護</v>
      </c>
      <c r="B22840" s="489">
        <v>2334500606</v>
      </c>
      <c r="C22840" s="489" t="s">
        <v>2103</v>
      </c>
      <c r="D22840" s="489" t="s">
        <v>19018</v>
      </c>
    </row>
    <row r="22841" spans="1:4">
      <c r="A22841" s="489" t="str">
        <f t="shared" si="356"/>
        <v>2334500606訪問リハビリテーション</v>
      </c>
      <c r="B22841" s="489">
        <v>2334500606</v>
      </c>
      <c r="C22841" s="489" t="s">
        <v>2104</v>
      </c>
      <c r="D22841" s="489" t="s">
        <v>19018</v>
      </c>
    </row>
    <row r="22842" spans="1:4">
      <c r="A22842" s="489" t="str">
        <f t="shared" si="356"/>
        <v>2334500606訪問看護</v>
      </c>
      <c r="B22842" s="489">
        <v>2334500606</v>
      </c>
      <c r="C22842" s="489" t="s">
        <v>2102</v>
      </c>
      <c r="D22842" s="489" t="s">
        <v>19018</v>
      </c>
    </row>
    <row r="22843" spans="1:4">
      <c r="A22843" s="489" t="str">
        <f t="shared" si="356"/>
        <v>2334500614介護予防訪問リハビリテーション</v>
      </c>
      <c r="B22843" s="489">
        <v>2334500614</v>
      </c>
      <c r="C22843" s="489" t="s">
        <v>2108</v>
      </c>
      <c r="D22843" s="489" t="s">
        <v>19019</v>
      </c>
    </row>
    <row r="22844" spans="1:4">
      <c r="A22844" s="489" t="str">
        <f t="shared" si="356"/>
        <v>2334500614介護予防訪問看護</v>
      </c>
      <c r="B22844" s="489">
        <v>2334500614</v>
      </c>
      <c r="C22844" s="489" t="s">
        <v>2103</v>
      </c>
      <c r="D22844" s="489" t="s">
        <v>19019</v>
      </c>
    </row>
    <row r="22845" spans="1:4">
      <c r="A22845" s="489" t="str">
        <f t="shared" si="356"/>
        <v>2334500614訪問リハビリテーション</v>
      </c>
      <c r="B22845" s="489">
        <v>2334500614</v>
      </c>
      <c r="C22845" s="489" t="s">
        <v>2104</v>
      </c>
      <c r="D22845" s="489" t="s">
        <v>19019</v>
      </c>
    </row>
    <row r="22846" spans="1:4">
      <c r="A22846" s="489" t="str">
        <f t="shared" si="356"/>
        <v>2334500614訪問看護</v>
      </c>
      <c r="B22846" s="489">
        <v>2334500614</v>
      </c>
      <c r="C22846" s="489" t="s">
        <v>2102</v>
      </c>
      <c r="D22846" s="489" t="s">
        <v>19019</v>
      </c>
    </row>
    <row r="22847" spans="1:4">
      <c r="A22847" s="489" t="str">
        <f t="shared" si="356"/>
        <v>2334500622介護予防訪問リハビリテーション</v>
      </c>
      <c r="B22847" s="489">
        <v>2334500622</v>
      </c>
      <c r="C22847" s="489" t="s">
        <v>2108</v>
      </c>
      <c r="D22847" s="489" t="s">
        <v>19020</v>
      </c>
    </row>
    <row r="22848" spans="1:4">
      <c r="A22848" s="489" t="str">
        <f t="shared" si="356"/>
        <v>2334500622介護予防訪問看護</v>
      </c>
      <c r="B22848" s="489">
        <v>2334500622</v>
      </c>
      <c r="C22848" s="489" t="s">
        <v>2103</v>
      </c>
      <c r="D22848" s="489" t="s">
        <v>19020</v>
      </c>
    </row>
    <row r="22849" spans="1:4">
      <c r="A22849" s="489" t="str">
        <f t="shared" si="356"/>
        <v>2334500622訪問リハビリテーション</v>
      </c>
      <c r="B22849" s="489">
        <v>2334500622</v>
      </c>
      <c r="C22849" s="489" t="s">
        <v>2104</v>
      </c>
      <c r="D22849" s="489" t="s">
        <v>19020</v>
      </c>
    </row>
    <row r="22850" spans="1:4">
      <c r="A22850" s="489" t="str">
        <f t="shared" ref="A22850:A22913" si="357">B22850&amp;C22850</f>
        <v>2334500622訪問看護</v>
      </c>
      <c r="B22850" s="489">
        <v>2334500622</v>
      </c>
      <c r="C22850" s="489" t="s">
        <v>2102</v>
      </c>
      <c r="D22850" s="489" t="s">
        <v>19020</v>
      </c>
    </row>
    <row r="22851" spans="1:4">
      <c r="A22851" s="489" t="str">
        <f t="shared" si="357"/>
        <v>2334500630介護予防訪問リハビリテーション</v>
      </c>
      <c r="B22851" s="489">
        <v>2334500630</v>
      </c>
      <c r="C22851" s="489" t="s">
        <v>2108</v>
      </c>
      <c r="D22851" s="489" t="s">
        <v>19021</v>
      </c>
    </row>
    <row r="22852" spans="1:4">
      <c r="A22852" s="489" t="str">
        <f t="shared" si="357"/>
        <v>2334500630介護予防訪問看護</v>
      </c>
      <c r="B22852" s="489">
        <v>2334500630</v>
      </c>
      <c r="C22852" s="489" t="s">
        <v>2103</v>
      </c>
      <c r="D22852" s="489" t="s">
        <v>19021</v>
      </c>
    </row>
    <row r="22853" spans="1:4">
      <c r="A22853" s="489" t="str">
        <f t="shared" si="357"/>
        <v>2334500630訪問リハビリテーション</v>
      </c>
      <c r="B22853" s="489">
        <v>2334500630</v>
      </c>
      <c r="C22853" s="489" t="s">
        <v>2104</v>
      </c>
      <c r="D22853" s="489" t="s">
        <v>19021</v>
      </c>
    </row>
    <row r="22854" spans="1:4">
      <c r="A22854" s="489" t="str">
        <f t="shared" si="357"/>
        <v>2334500630訪問看護</v>
      </c>
      <c r="B22854" s="489">
        <v>2334500630</v>
      </c>
      <c r="C22854" s="489" t="s">
        <v>2102</v>
      </c>
      <c r="D22854" s="489" t="s">
        <v>19021</v>
      </c>
    </row>
    <row r="22855" spans="1:4">
      <c r="A22855" s="489" t="str">
        <f t="shared" si="357"/>
        <v>2334500648介護予防訪問リハビリテーション</v>
      </c>
      <c r="B22855" s="489">
        <v>2334500648</v>
      </c>
      <c r="C22855" s="489" t="s">
        <v>2108</v>
      </c>
      <c r="D22855" s="489" t="s">
        <v>19022</v>
      </c>
    </row>
    <row r="22856" spans="1:4">
      <c r="A22856" s="489" t="str">
        <f t="shared" si="357"/>
        <v>2334500648介護予防訪問看護</v>
      </c>
      <c r="B22856" s="489">
        <v>2334500648</v>
      </c>
      <c r="C22856" s="489" t="s">
        <v>2103</v>
      </c>
      <c r="D22856" s="489" t="s">
        <v>19022</v>
      </c>
    </row>
    <row r="22857" spans="1:4">
      <c r="A22857" s="489" t="str">
        <f t="shared" si="357"/>
        <v>2334500648訪問リハビリテーション</v>
      </c>
      <c r="B22857" s="489">
        <v>2334500648</v>
      </c>
      <c r="C22857" s="489" t="s">
        <v>2104</v>
      </c>
      <c r="D22857" s="489" t="s">
        <v>19022</v>
      </c>
    </row>
    <row r="22858" spans="1:4">
      <c r="A22858" s="489" t="str">
        <f t="shared" si="357"/>
        <v>2334500648訪問看護</v>
      </c>
      <c r="B22858" s="489">
        <v>2334500648</v>
      </c>
      <c r="C22858" s="489" t="s">
        <v>2102</v>
      </c>
      <c r="D22858" s="489" t="s">
        <v>19022</v>
      </c>
    </row>
    <row r="22859" spans="1:4">
      <c r="A22859" s="489" t="str">
        <f t="shared" si="357"/>
        <v>2334500655介護予防訪問リハビリテーション</v>
      </c>
      <c r="B22859" s="489">
        <v>2334500655</v>
      </c>
      <c r="C22859" s="489" t="s">
        <v>2108</v>
      </c>
      <c r="D22859" s="489" t="s">
        <v>18655</v>
      </c>
    </row>
    <row r="22860" spans="1:4">
      <c r="A22860" s="489" t="str">
        <f t="shared" si="357"/>
        <v>2334500655介護予防訪問看護</v>
      </c>
      <c r="B22860" s="489">
        <v>2334500655</v>
      </c>
      <c r="C22860" s="489" t="s">
        <v>2103</v>
      </c>
      <c r="D22860" s="489" t="s">
        <v>18655</v>
      </c>
    </row>
    <row r="22861" spans="1:4">
      <c r="A22861" s="489" t="str">
        <f t="shared" si="357"/>
        <v>2334500655訪問リハビリテーション</v>
      </c>
      <c r="B22861" s="489">
        <v>2334500655</v>
      </c>
      <c r="C22861" s="489" t="s">
        <v>2104</v>
      </c>
      <c r="D22861" s="489" t="s">
        <v>18655</v>
      </c>
    </row>
    <row r="22862" spans="1:4">
      <c r="A22862" s="489" t="str">
        <f t="shared" si="357"/>
        <v>2334500655訪問看護</v>
      </c>
      <c r="B22862" s="489">
        <v>2334500655</v>
      </c>
      <c r="C22862" s="489" t="s">
        <v>2102</v>
      </c>
      <c r="D22862" s="489" t="s">
        <v>18655</v>
      </c>
    </row>
    <row r="22863" spans="1:4">
      <c r="A22863" s="489" t="str">
        <f t="shared" si="357"/>
        <v>2334500663介護予防通所リハビリテーション</v>
      </c>
      <c r="B22863" s="489">
        <v>2334500663</v>
      </c>
      <c r="C22863" s="489" t="s">
        <v>2512</v>
      </c>
      <c r="D22863" s="489" t="s">
        <v>19023</v>
      </c>
    </row>
    <row r="22864" spans="1:4">
      <c r="A22864" s="489" t="str">
        <f t="shared" si="357"/>
        <v>2334500663介護予防訪問リハビリテーション</v>
      </c>
      <c r="B22864" s="489">
        <v>2334500663</v>
      </c>
      <c r="C22864" s="489" t="s">
        <v>2108</v>
      </c>
      <c r="D22864" s="489" t="s">
        <v>19023</v>
      </c>
    </row>
    <row r="22865" spans="1:4">
      <c r="A22865" s="489" t="str">
        <f t="shared" si="357"/>
        <v>2334500663介護予防訪問看護</v>
      </c>
      <c r="B22865" s="489">
        <v>2334500663</v>
      </c>
      <c r="C22865" s="489" t="s">
        <v>2103</v>
      </c>
      <c r="D22865" s="489" t="s">
        <v>19023</v>
      </c>
    </row>
    <row r="22866" spans="1:4">
      <c r="A22866" s="489" t="str">
        <f t="shared" si="357"/>
        <v>2334500663訪問リハビリテーション</v>
      </c>
      <c r="B22866" s="489">
        <v>2334500663</v>
      </c>
      <c r="C22866" s="489" t="s">
        <v>2104</v>
      </c>
      <c r="D22866" s="489" t="s">
        <v>19023</v>
      </c>
    </row>
    <row r="22867" spans="1:4">
      <c r="A22867" s="489" t="str">
        <f t="shared" si="357"/>
        <v>2334500663訪問看護</v>
      </c>
      <c r="B22867" s="489">
        <v>2334500663</v>
      </c>
      <c r="C22867" s="489" t="s">
        <v>2102</v>
      </c>
      <c r="D22867" s="489" t="s">
        <v>19023</v>
      </c>
    </row>
    <row r="22868" spans="1:4">
      <c r="A22868" s="489" t="str">
        <f t="shared" si="357"/>
        <v>2334500671介護予防訪問リハビリテーション</v>
      </c>
      <c r="B22868" s="489">
        <v>2334500671</v>
      </c>
      <c r="C22868" s="489" t="s">
        <v>2108</v>
      </c>
      <c r="D22868" s="489" t="s">
        <v>19024</v>
      </c>
    </row>
    <row r="22869" spans="1:4">
      <c r="A22869" s="489" t="str">
        <f t="shared" si="357"/>
        <v>2334500671介護予防訪問看護</v>
      </c>
      <c r="B22869" s="489">
        <v>2334500671</v>
      </c>
      <c r="C22869" s="489" t="s">
        <v>2103</v>
      </c>
      <c r="D22869" s="489" t="s">
        <v>19024</v>
      </c>
    </row>
    <row r="22870" spans="1:4">
      <c r="A22870" s="489" t="str">
        <f t="shared" si="357"/>
        <v>2334500671訪問リハビリテーション</v>
      </c>
      <c r="B22870" s="489">
        <v>2334500671</v>
      </c>
      <c r="C22870" s="489" t="s">
        <v>2104</v>
      </c>
      <c r="D22870" s="489" t="s">
        <v>19024</v>
      </c>
    </row>
    <row r="22871" spans="1:4">
      <c r="A22871" s="489" t="str">
        <f t="shared" si="357"/>
        <v>2334500671訪問看護</v>
      </c>
      <c r="B22871" s="489">
        <v>2334500671</v>
      </c>
      <c r="C22871" s="489" t="s">
        <v>2102</v>
      </c>
      <c r="D22871" s="489" t="s">
        <v>19024</v>
      </c>
    </row>
    <row r="22872" spans="1:4">
      <c r="A22872" s="489" t="str">
        <f t="shared" si="357"/>
        <v>2334500689介護予防訪問リハビリテーション</v>
      </c>
      <c r="B22872" s="489">
        <v>2334500689</v>
      </c>
      <c r="C22872" s="489" t="s">
        <v>2108</v>
      </c>
      <c r="D22872" s="489" t="s">
        <v>18139</v>
      </c>
    </row>
    <row r="22873" spans="1:4">
      <c r="A22873" s="489" t="str">
        <f t="shared" si="357"/>
        <v>2334500689介護予防訪問看護</v>
      </c>
      <c r="B22873" s="489">
        <v>2334500689</v>
      </c>
      <c r="C22873" s="489" t="s">
        <v>2103</v>
      </c>
      <c r="D22873" s="489" t="s">
        <v>18139</v>
      </c>
    </row>
    <row r="22874" spans="1:4">
      <c r="A22874" s="489" t="str">
        <f t="shared" si="357"/>
        <v>2334500689訪問リハビリテーション</v>
      </c>
      <c r="B22874" s="489">
        <v>2334500689</v>
      </c>
      <c r="C22874" s="489" t="s">
        <v>2104</v>
      </c>
      <c r="D22874" s="489" t="s">
        <v>18139</v>
      </c>
    </row>
    <row r="22875" spans="1:4">
      <c r="A22875" s="489" t="str">
        <f t="shared" si="357"/>
        <v>2334500689訪問看護</v>
      </c>
      <c r="B22875" s="489">
        <v>2334500689</v>
      </c>
      <c r="C22875" s="489" t="s">
        <v>2102</v>
      </c>
      <c r="D22875" s="489" t="s">
        <v>18139</v>
      </c>
    </row>
    <row r="22876" spans="1:4">
      <c r="A22876" s="489" t="str">
        <f t="shared" si="357"/>
        <v>2334500697介護予防訪問リハビリテーション</v>
      </c>
      <c r="B22876" s="489">
        <v>2334500697</v>
      </c>
      <c r="C22876" s="489" t="s">
        <v>2108</v>
      </c>
      <c r="D22876" s="489" t="s">
        <v>19025</v>
      </c>
    </row>
    <row r="22877" spans="1:4">
      <c r="A22877" s="489" t="str">
        <f t="shared" si="357"/>
        <v>2334500697介護予防訪問看護</v>
      </c>
      <c r="B22877" s="489">
        <v>2334500697</v>
      </c>
      <c r="C22877" s="489" t="s">
        <v>2103</v>
      </c>
      <c r="D22877" s="489" t="s">
        <v>19025</v>
      </c>
    </row>
    <row r="22878" spans="1:4">
      <c r="A22878" s="489" t="str">
        <f t="shared" si="357"/>
        <v>2334500697訪問リハビリテーション</v>
      </c>
      <c r="B22878" s="489">
        <v>2334500697</v>
      </c>
      <c r="C22878" s="489" t="s">
        <v>2104</v>
      </c>
      <c r="D22878" s="489" t="s">
        <v>19025</v>
      </c>
    </row>
    <row r="22879" spans="1:4">
      <c r="A22879" s="489" t="str">
        <f t="shared" si="357"/>
        <v>2334500697訪問看護</v>
      </c>
      <c r="B22879" s="489">
        <v>2334500697</v>
      </c>
      <c r="C22879" s="489" t="s">
        <v>2102</v>
      </c>
      <c r="D22879" s="489" t="s">
        <v>19025</v>
      </c>
    </row>
    <row r="22880" spans="1:4">
      <c r="A22880" s="489" t="str">
        <f t="shared" si="357"/>
        <v>2334500705介護予防訪問リハビリテーション</v>
      </c>
      <c r="B22880" s="489">
        <v>2334500705</v>
      </c>
      <c r="C22880" s="489" t="s">
        <v>2108</v>
      </c>
      <c r="D22880" s="489" t="s">
        <v>19026</v>
      </c>
    </row>
    <row r="22881" spans="1:4">
      <c r="A22881" s="489" t="str">
        <f t="shared" si="357"/>
        <v>2334500705介護予防訪問看護</v>
      </c>
      <c r="B22881" s="489">
        <v>2334500705</v>
      </c>
      <c r="C22881" s="489" t="s">
        <v>2103</v>
      </c>
      <c r="D22881" s="489" t="s">
        <v>19026</v>
      </c>
    </row>
    <row r="22882" spans="1:4">
      <c r="A22882" s="489" t="str">
        <f t="shared" si="357"/>
        <v>2334500705訪問リハビリテーション</v>
      </c>
      <c r="B22882" s="489">
        <v>2334500705</v>
      </c>
      <c r="C22882" s="489" t="s">
        <v>2104</v>
      </c>
      <c r="D22882" s="489" t="s">
        <v>19026</v>
      </c>
    </row>
    <row r="22883" spans="1:4">
      <c r="A22883" s="489" t="str">
        <f t="shared" si="357"/>
        <v>2334500705訪問看護</v>
      </c>
      <c r="B22883" s="489">
        <v>2334500705</v>
      </c>
      <c r="C22883" s="489" t="s">
        <v>2102</v>
      </c>
      <c r="D22883" s="489" t="s">
        <v>19026</v>
      </c>
    </row>
    <row r="22884" spans="1:4">
      <c r="A22884" s="489" t="str">
        <f t="shared" si="357"/>
        <v>2334500754介護予防訪問リハビリテーション</v>
      </c>
      <c r="B22884" s="489">
        <v>2334500754</v>
      </c>
      <c r="C22884" s="489" t="s">
        <v>2108</v>
      </c>
      <c r="D22884" s="489" t="s">
        <v>19027</v>
      </c>
    </row>
    <row r="22885" spans="1:4">
      <c r="A22885" s="489" t="str">
        <f t="shared" si="357"/>
        <v>2334500754介護予防訪問看護</v>
      </c>
      <c r="B22885" s="489">
        <v>2334500754</v>
      </c>
      <c r="C22885" s="489" t="s">
        <v>2103</v>
      </c>
      <c r="D22885" s="489" t="s">
        <v>19027</v>
      </c>
    </row>
    <row r="22886" spans="1:4">
      <c r="A22886" s="489" t="str">
        <f t="shared" si="357"/>
        <v>2334500754訪問リハビリテーション</v>
      </c>
      <c r="B22886" s="489">
        <v>2334500754</v>
      </c>
      <c r="C22886" s="489" t="s">
        <v>2104</v>
      </c>
      <c r="D22886" s="489" t="s">
        <v>19027</v>
      </c>
    </row>
    <row r="22887" spans="1:4">
      <c r="A22887" s="489" t="str">
        <f t="shared" si="357"/>
        <v>2334500754訪問看護</v>
      </c>
      <c r="B22887" s="489">
        <v>2334500754</v>
      </c>
      <c r="C22887" s="489" t="s">
        <v>2102</v>
      </c>
      <c r="D22887" s="489" t="s">
        <v>19027</v>
      </c>
    </row>
    <row r="22888" spans="1:4">
      <c r="A22888" s="489" t="str">
        <f t="shared" si="357"/>
        <v>2334500788介護予防訪問リハビリテーション</v>
      </c>
      <c r="B22888" s="489">
        <v>2334500788</v>
      </c>
      <c r="C22888" s="489" t="s">
        <v>2108</v>
      </c>
      <c r="D22888" s="489" t="s">
        <v>19028</v>
      </c>
    </row>
    <row r="22889" spans="1:4">
      <c r="A22889" s="489" t="str">
        <f t="shared" si="357"/>
        <v>2334500788介護予防訪問看護</v>
      </c>
      <c r="B22889" s="489">
        <v>2334500788</v>
      </c>
      <c r="C22889" s="489" t="s">
        <v>2103</v>
      </c>
      <c r="D22889" s="489" t="s">
        <v>19028</v>
      </c>
    </row>
    <row r="22890" spans="1:4">
      <c r="A22890" s="489" t="str">
        <f t="shared" si="357"/>
        <v>2334500788訪問リハビリテーション</v>
      </c>
      <c r="B22890" s="489">
        <v>2334500788</v>
      </c>
      <c r="C22890" s="489" t="s">
        <v>2104</v>
      </c>
      <c r="D22890" s="489" t="s">
        <v>19028</v>
      </c>
    </row>
    <row r="22891" spans="1:4">
      <c r="A22891" s="489" t="str">
        <f t="shared" si="357"/>
        <v>2334500788訪問看護</v>
      </c>
      <c r="B22891" s="489">
        <v>2334500788</v>
      </c>
      <c r="C22891" s="489" t="s">
        <v>2102</v>
      </c>
      <c r="D22891" s="489" t="s">
        <v>19028</v>
      </c>
    </row>
    <row r="22892" spans="1:4">
      <c r="A22892" s="489" t="str">
        <f t="shared" si="357"/>
        <v>2334500796介護予防訪問リハビリテーション</v>
      </c>
      <c r="B22892" s="489">
        <v>2334500796</v>
      </c>
      <c r="C22892" s="489" t="s">
        <v>2108</v>
      </c>
      <c r="D22892" s="489" t="s">
        <v>17554</v>
      </c>
    </row>
    <row r="22893" spans="1:4">
      <c r="A22893" s="489" t="str">
        <f t="shared" si="357"/>
        <v>2334500796介護予防訪問看護</v>
      </c>
      <c r="B22893" s="489">
        <v>2334500796</v>
      </c>
      <c r="C22893" s="489" t="s">
        <v>2103</v>
      </c>
      <c r="D22893" s="489" t="s">
        <v>17554</v>
      </c>
    </row>
    <row r="22894" spans="1:4">
      <c r="A22894" s="489" t="str">
        <f t="shared" si="357"/>
        <v>2334500796訪問リハビリテーション</v>
      </c>
      <c r="B22894" s="489">
        <v>2334500796</v>
      </c>
      <c r="C22894" s="489" t="s">
        <v>2104</v>
      </c>
      <c r="D22894" s="489" t="s">
        <v>17554</v>
      </c>
    </row>
    <row r="22895" spans="1:4">
      <c r="A22895" s="489" t="str">
        <f t="shared" si="357"/>
        <v>2334500796訪問看護</v>
      </c>
      <c r="B22895" s="489">
        <v>2334500796</v>
      </c>
      <c r="C22895" s="489" t="s">
        <v>2102</v>
      </c>
      <c r="D22895" s="489" t="s">
        <v>17554</v>
      </c>
    </row>
    <row r="22896" spans="1:4">
      <c r="A22896" s="489" t="str">
        <f t="shared" si="357"/>
        <v>2334500804介護予防訪問リハビリテーション</v>
      </c>
      <c r="B22896" s="489">
        <v>2334500804</v>
      </c>
      <c r="C22896" s="489" t="s">
        <v>2108</v>
      </c>
      <c r="D22896" s="489" t="s">
        <v>19029</v>
      </c>
    </row>
    <row r="22897" spans="1:4">
      <c r="A22897" s="489" t="str">
        <f t="shared" si="357"/>
        <v>2334500804介護予防訪問看護</v>
      </c>
      <c r="B22897" s="489">
        <v>2334500804</v>
      </c>
      <c r="C22897" s="489" t="s">
        <v>2103</v>
      </c>
      <c r="D22897" s="489" t="s">
        <v>19029</v>
      </c>
    </row>
    <row r="22898" spans="1:4">
      <c r="A22898" s="489" t="str">
        <f t="shared" si="357"/>
        <v>2334500804訪問リハビリテーション</v>
      </c>
      <c r="B22898" s="489">
        <v>2334500804</v>
      </c>
      <c r="C22898" s="489" t="s">
        <v>2104</v>
      </c>
      <c r="D22898" s="489" t="s">
        <v>19029</v>
      </c>
    </row>
    <row r="22899" spans="1:4">
      <c r="A22899" s="489" t="str">
        <f t="shared" si="357"/>
        <v>2334500804訪問看護</v>
      </c>
      <c r="B22899" s="489">
        <v>2334500804</v>
      </c>
      <c r="C22899" s="489" t="s">
        <v>2102</v>
      </c>
      <c r="D22899" s="489" t="s">
        <v>19029</v>
      </c>
    </row>
    <row r="22900" spans="1:4">
      <c r="A22900" s="489" t="str">
        <f t="shared" si="357"/>
        <v>2334500812介護予防訪問リハビリテーション</v>
      </c>
      <c r="B22900" s="489">
        <v>2334500812</v>
      </c>
      <c r="C22900" s="489" t="s">
        <v>2108</v>
      </c>
      <c r="D22900" s="489" t="s">
        <v>19030</v>
      </c>
    </row>
    <row r="22901" spans="1:4">
      <c r="A22901" s="489" t="str">
        <f t="shared" si="357"/>
        <v>2334500812介護予防訪問看護</v>
      </c>
      <c r="B22901" s="489">
        <v>2334500812</v>
      </c>
      <c r="C22901" s="489" t="s">
        <v>2103</v>
      </c>
      <c r="D22901" s="489" t="s">
        <v>19030</v>
      </c>
    </row>
    <row r="22902" spans="1:4">
      <c r="A22902" s="489" t="str">
        <f t="shared" si="357"/>
        <v>2334500812訪問リハビリテーション</v>
      </c>
      <c r="B22902" s="489">
        <v>2334500812</v>
      </c>
      <c r="C22902" s="489" t="s">
        <v>2104</v>
      </c>
      <c r="D22902" s="489" t="s">
        <v>19030</v>
      </c>
    </row>
    <row r="22903" spans="1:4">
      <c r="A22903" s="489" t="str">
        <f t="shared" si="357"/>
        <v>2334500812訪問看護</v>
      </c>
      <c r="B22903" s="489">
        <v>2334500812</v>
      </c>
      <c r="C22903" s="489" t="s">
        <v>2102</v>
      </c>
      <c r="D22903" s="489" t="s">
        <v>19030</v>
      </c>
    </row>
    <row r="22904" spans="1:4">
      <c r="A22904" s="489" t="str">
        <f t="shared" si="357"/>
        <v>2334500820介護予防訪問リハビリテーション</v>
      </c>
      <c r="B22904" s="489">
        <v>2334500820</v>
      </c>
      <c r="C22904" s="489" t="s">
        <v>2108</v>
      </c>
      <c r="D22904" s="489" t="s">
        <v>19031</v>
      </c>
    </row>
    <row r="22905" spans="1:4">
      <c r="A22905" s="489" t="str">
        <f t="shared" si="357"/>
        <v>2334500820介護予防訪問看護</v>
      </c>
      <c r="B22905" s="489">
        <v>2334500820</v>
      </c>
      <c r="C22905" s="489" t="s">
        <v>2103</v>
      </c>
      <c r="D22905" s="489" t="s">
        <v>19031</v>
      </c>
    </row>
    <row r="22906" spans="1:4">
      <c r="A22906" s="489" t="str">
        <f t="shared" si="357"/>
        <v>2334500820訪問リハビリテーション</v>
      </c>
      <c r="B22906" s="489">
        <v>2334500820</v>
      </c>
      <c r="C22906" s="489" t="s">
        <v>2104</v>
      </c>
      <c r="D22906" s="489" t="s">
        <v>19031</v>
      </c>
    </row>
    <row r="22907" spans="1:4">
      <c r="A22907" s="489" t="str">
        <f t="shared" si="357"/>
        <v>2334500820訪問看護</v>
      </c>
      <c r="B22907" s="489">
        <v>2334500820</v>
      </c>
      <c r="C22907" s="489" t="s">
        <v>2102</v>
      </c>
      <c r="D22907" s="489" t="s">
        <v>19031</v>
      </c>
    </row>
    <row r="22908" spans="1:4">
      <c r="A22908" s="489" t="str">
        <f t="shared" si="357"/>
        <v>2334500838介護予防訪問リハビリテーション</v>
      </c>
      <c r="B22908" s="489">
        <v>2334500838</v>
      </c>
      <c r="C22908" s="489" t="s">
        <v>2108</v>
      </c>
      <c r="D22908" s="489" t="s">
        <v>19032</v>
      </c>
    </row>
    <row r="22909" spans="1:4">
      <c r="A22909" s="489" t="str">
        <f t="shared" si="357"/>
        <v>2334500838介護予防訪問看護</v>
      </c>
      <c r="B22909" s="489">
        <v>2334500838</v>
      </c>
      <c r="C22909" s="489" t="s">
        <v>2103</v>
      </c>
      <c r="D22909" s="489" t="s">
        <v>19032</v>
      </c>
    </row>
    <row r="22910" spans="1:4">
      <c r="A22910" s="489" t="str">
        <f t="shared" si="357"/>
        <v>2334500838訪問リハビリテーション</v>
      </c>
      <c r="B22910" s="489">
        <v>2334500838</v>
      </c>
      <c r="C22910" s="489" t="s">
        <v>2104</v>
      </c>
      <c r="D22910" s="489" t="s">
        <v>19032</v>
      </c>
    </row>
    <row r="22911" spans="1:4">
      <c r="A22911" s="489" t="str">
        <f t="shared" si="357"/>
        <v>2334500838訪問看護</v>
      </c>
      <c r="B22911" s="489">
        <v>2334500838</v>
      </c>
      <c r="C22911" s="489" t="s">
        <v>2102</v>
      </c>
      <c r="D22911" s="489" t="s">
        <v>19032</v>
      </c>
    </row>
    <row r="22912" spans="1:4">
      <c r="A22912" s="489" t="str">
        <f t="shared" si="357"/>
        <v>2334500846介護予防訪問リハビリテーション</v>
      </c>
      <c r="B22912" s="489">
        <v>2334500846</v>
      </c>
      <c r="C22912" s="489" t="s">
        <v>2108</v>
      </c>
      <c r="D22912" s="489" t="s">
        <v>19033</v>
      </c>
    </row>
    <row r="22913" spans="1:4">
      <c r="A22913" s="489" t="str">
        <f t="shared" si="357"/>
        <v>2334500846介護予防訪問看護</v>
      </c>
      <c r="B22913" s="489">
        <v>2334500846</v>
      </c>
      <c r="C22913" s="489" t="s">
        <v>2103</v>
      </c>
      <c r="D22913" s="489" t="s">
        <v>19033</v>
      </c>
    </row>
    <row r="22914" spans="1:4">
      <c r="A22914" s="489" t="str">
        <f t="shared" ref="A22914:A22977" si="358">B22914&amp;C22914</f>
        <v>2334500846訪問リハビリテーション</v>
      </c>
      <c r="B22914" s="489">
        <v>2334500846</v>
      </c>
      <c r="C22914" s="489" t="s">
        <v>2104</v>
      </c>
      <c r="D22914" s="489" t="s">
        <v>19033</v>
      </c>
    </row>
    <row r="22915" spans="1:4">
      <c r="A22915" s="489" t="str">
        <f t="shared" si="358"/>
        <v>2334500846訪問看護</v>
      </c>
      <c r="B22915" s="489">
        <v>2334500846</v>
      </c>
      <c r="C22915" s="489" t="s">
        <v>2102</v>
      </c>
      <c r="D22915" s="489" t="s">
        <v>19033</v>
      </c>
    </row>
    <row r="22916" spans="1:4">
      <c r="A22916" s="489" t="str">
        <f t="shared" si="358"/>
        <v>2334500853介護予防訪問リハビリテーション</v>
      </c>
      <c r="B22916" s="489">
        <v>2334500853</v>
      </c>
      <c r="C22916" s="489" t="s">
        <v>2108</v>
      </c>
      <c r="D22916" s="489" t="s">
        <v>19034</v>
      </c>
    </row>
    <row r="22917" spans="1:4">
      <c r="A22917" s="489" t="str">
        <f t="shared" si="358"/>
        <v>2334500853介護予防訪問看護</v>
      </c>
      <c r="B22917" s="489">
        <v>2334500853</v>
      </c>
      <c r="C22917" s="489" t="s">
        <v>2103</v>
      </c>
      <c r="D22917" s="489" t="s">
        <v>19034</v>
      </c>
    </row>
    <row r="22918" spans="1:4">
      <c r="A22918" s="489" t="str">
        <f t="shared" si="358"/>
        <v>2334500853訪問リハビリテーション</v>
      </c>
      <c r="B22918" s="489">
        <v>2334500853</v>
      </c>
      <c r="C22918" s="489" t="s">
        <v>2104</v>
      </c>
      <c r="D22918" s="489" t="s">
        <v>19034</v>
      </c>
    </row>
    <row r="22919" spans="1:4">
      <c r="A22919" s="489" t="str">
        <f t="shared" si="358"/>
        <v>2334500853訪問看護</v>
      </c>
      <c r="B22919" s="489">
        <v>2334500853</v>
      </c>
      <c r="C22919" s="489" t="s">
        <v>2102</v>
      </c>
      <c r="D22919" s="489" t="s">
        <v>19034</v>
      </c>
    </row>
    <row r="22920" spans="1:4">
      <c r="A22920" s="489" t="str">
        <f t="shared" si="358"/>
        <v>2334500861介護予防訪問リハビリテーション</v>
      </c>
      <c r="B22920" s="489">
        <v>2334500861</v>
      </c>
      <c r="C22920" s="489" t="s">
        <v>2108</v>
      </c>
      <c r="D22920" s="489" t="s">
        <v>19035</v>
      </c>
    </row>
    <row r="22921" spans="1:4">
      <c r="A22921" s="489" t="str">
        <f t="shared" si="358"/>
        <v>2334500861介護予防訪問看護</v>
      </c>
      <c r="B22921" s="489">
        <v>2334500861</v>
      </c>
      <c r="C22921" s="489" t="s">
        <v>2103</v>
      </c>
      <c r="D22921" s="489" t="s">
        <v>19035</v>
      </c>
    </row>
    <row r="22922" spans="1:4">
      <c r="A22922" s="489" t="str">
        <f t="shared" si="358"/>
        <v>2334500861訪問リハビリテーション</v>
      </c>
      <c r="B22922" s="489">
        <v>2334500861</v>
      </c>
      <c r="C22922" s="489" t="s">
        <v>2104</v>
      </c>
      <c r="D22922" s="489" t="s">
        <v>19035</v>
      </c>
    </row>
    <row r="22923" spans="1:4">
      <c r="A22923" s="489" t="str">
        <f t="shared" si="358"/>
        <v>2334500861訪問看護</v>
      </c>
      <c r="B22923" s="489">
        <v>2334500861</v>
      </c>
      <c r="C22923" s="489" t="s">
        <v>2102</v>
      </c>
      <c r="D22923" s="489" t="s">
        <v>19035</v>
      </c>
    </row>
    <row r="22924" spans="1:4">
      <c r="A22924" s="489" t="str">
        <f t="shared" si="358"/>
        <v>2334500879介護予防訪問リハビリテーション</v>
      </c>
      <c r="B22924" s="489">
        <v>2334500879</v>
      </c>
      <c r="C22924" s="489" t="s">
        <v>2108</v>
      </c>
      <c r="D22924" s="489" t="s">
        <v>19036</v>
      </c>
    </row>
    <row r="22925" spans="1:4">
      <c r="A22925" s="489" t="str">
        <f t="shared" si="358"/>
        <v>2334500879介護予防訪問看護</v>
      </c>
      <c r="B22925" s="489">
        <v>2334500879</v>
      </c>
      <c r="C22925" s="489" t="s">
        <v>2103</v>
      </c>
      <c r="D22925" s="489" t="s">
        <v>19036</v>
      </c>
    </row>
    <row r="22926" spans="1:4">
      <c r="A22926" s="489" t="str">
        <f t="shared" si="358"/>
        <v>2334500879訪問リハビリテーション</v>
      </c>
      <c r="B22926" s="489">
        <v>2334500879</v>
      </c>
      <c r="C22926" s="489" t="s">
        <v>2104</v>
      </c>
      <c r="D22926" s="489" t="s">
        <v>19036</v>
      </c>
    </row>
    <row r="22927" spans="1:4">
      <c r="A22927" s="489" t="str">
        <f t="shared" si="358"/>
        <v>2334500879訪問看護</v>
      </c>
      <c r="B22927" s="489">
        <v>2334500879</v>
      </c>
      <c r="C22927" s="489" t="s">
        <v>2102</v>
      </c>
      <c r="D22927" s="489" t="s">
        <v>19036</v>
      </c>
    </row>
    <row r="22928" spans="1:4">
      <c r="A22928" s="489" t="str">
        <f t="shared" si="358"/>
        <v>2334500887介護予防訪問リハビリテーション</v>
      </c>
      <c r="B22928" s="489">
        <v>2334500887</v>
      </c>
      <c r="C22928" s="489" t="s">
        <v>2108</v>
      </c>
      <c r="D22928" s="489" t="s">
        <v>19037</v>
      </c>
    </row>
    <row r="22929" spans="1:4">
      <c r="A22929" s="489" t="str">
        <f t="shared" si="358"/>
        <v>2334500887介護予防訪問看護</v>
      </c>
      <c r="B22929" s="489">
        <v>2334500887</v>
      </c>
      <c r="C22929" s="489" t="s">
        <v>2103</v>
      </c>
      <c r="D22929" s="489" t="s">
        <v>19037</v>
      </c>
    </row>
    <row r="22930" spans="1:4">
      <c r="A22930" s="489" t="str">
        <f t="shared" si="358"/>
        <v>2334500887訪問リハビリテーション</v>
      </c>
      <c r="B22930" s="489">
        <v>2334500887</v>
      </c>
      <c r="C22930" s="489" t="s">
        <v>2104</v>
      </c>
      <c r="D22930" s="489" t="s">
        <v>19037</v>
      </c>
    </row>
    <row r="22931" spans="1:4">
      <c r="A22931" s="489" t="str">
        <f t="shared" si="358"/>
        <v>2334500887訪問看護</v>
      </c>
      <c r="B22931" s="489">
        <v>2334500887</v>
      </c>
      <c r="C22931" s="489" t="s">
        <v>2102</v>
      </c>
      <c r="D22931" s="489" t="s">
        <v>19037</v>
      </c>
    </row>
    <row r="22932" spans="1:4">
      <c r="A22932" s="489" t="str">
        <f t="shared" si="358"/>
        <v>2334500895介護予防訪問リハビリテーション</v>
      </c>
      <c r="B22932" s="489">
        <v>2334500895</v>
      </c>
      <c r="C22932" s="489" t="s">
        <v>2108</v>
      </c>
      <c r="D22932" s="489" t="s">
        <v>19038</v>
      </c>
    </row>
    <row r="22933" spans="1:4">
      <c r="A22933" s="489" t="str">
        <f t="shared" si="358"/>
        <v>2334500895介護予防訪問看護</v>
      </c>
      <c r="B22933" s="489">
        <v>2334500895</v>
      </c>
      <c r="C22933" s="489" t="s">
        <v>2103</v>
      </c>
      <c r="D22933" s="489" t="s">
        <v>19038</v>
      </c>
    </row>
    <row r="22934" spans="1:4">
      <c r="A22934" s="489" t="str">
        <f t="shared" si="358"/>
        <v>2334500895訪問リハビリテーション</v>
      </c>
      <c r="B22934" s="489">
        <v>2334500895</v>
      </c>
      <c r="C22934" s="489" t="s">
        <v>2104</v>
      </c>
      <c r="D22934" s="489" t="s">
        <v>19038</v>
      </c>
    </row>
    <row r="22935" spans="1:4">
      <c r="A22935" s="489" t="str">
        <f t="shared" si="358"/>
        <v>2334500895訪問看護</v>
      </c>
      <c r="B22935" s="489">
        <v>2334500895</v>
      </c>
      <c r="C22935" s="489" t="s">
        <v>2102</v>
      </c>
      <c r="D22935" s="489" t="s">
        <v>19038</v>
      </c>
    </row>
    <row r="22936" spans="1:4">
      <c r="A22936" s="489" t="str">
        <f t="shared" si="358"/>
        <v>2334500911介護予防訪問リハビリテーション</v>
      </c>
      <c r="B22936" s="489">
        <v>2334500911</v>
      </c>
      <c r="C22936" s="489" t="s">
        <v>2108</v>
      </c>
      <c r="D22936" s="489" t="s">
        <v>19039</v>
      </c>
    </row>
    <row r="22937" spans="1:4">
      <c r="A22937" s="489" t="str">
        <f t="shared" si="358"/>
        <v>2334500911介護予防訪問看護</v>
      </c>
      <c r="B22937" s="489">
        <v>2334500911</v>
      </c>
      <c r="C22937" s="489" t="s">
        <v>2103</v>
      </c>
      <c r="D22937" s="489" t="s">
        <v>19039</v>
      </c>
    </row>
    <row r="22938" spans="1:4">
      <c r="A22938" s="489" t="str">
        <f t="shared" si="358"/>
        <v>2334500911訪問リハビリテーション</v>
      </c>
      <c r="B22938" s="489">
        <v>2334500911</v>
      </c>
      <c r="C22938" s="489" t="s">
        <v>2104</v>
      </c>
      <c r="D22938" s="489" t="s">
        <v>19039</v>
      </c>
    </row>
    <row r="22939" spans="1:4">
      <c r="A22939" s="489" t="str">
        <f t="shared" si="358"/>
        <v>2334500911訪問看護</v>
      </c>
      <c r="B22939" s="489">
        <v>2334500911</v>
      </c>
      <c r="C22939" s="489" t="s">
        <v>2102</v>
      </c>
      <c r="D22939" s="489" t="s">
        <v>19039</v>
      </c>
    </row>
    <row r="22940" spans="1:4">
      <c r="A22940" s="489" t="str">
        <f t="shared" si="358"/>
        <v>2334510381介護予防訪問リハビリテーション</v>
      </c>
      <c r="B22940" s="489">
        <v>2334510381</v>
      </c>
      <c r="C22940" s="489" t="s">
        <v>2108</v>
      </c>
      <c r="D22940" s="489" t="s">
        <v>17510</v>
      </c>
    </row>
    <row r="22941" spans="1:4">
      <c r="A22941" s="489" t="str">
        <f t="shared" si="358"/>
        <v>2334510381介護予防訪問看護</v>
      </c>
      <c r="B22941" s="489">
        <v>2334510381</v>
      </c>
      <c r="C22941" s="489" t="s">
        <v>2103</v>
      </c>
      <c r="D22941" s="489" t="s">
        <v>17510</v>
      </c>
    </row>
    <row r="22942" spans="1:4">
      <c r="A22942" s="489" t="str">
        <f t="shared" si="358"/>
        <v>2334510381訪問リハビリテーション</v>
      </c>
      <c r="B22942" s="489">
        <v>2334510381</v>
      </c>
      <c r="C22942" s="489" t="s">
        <v>2104</v>
      </c>
      <c r="D22942" s="489" t="s">
        <v>17510</v>
      </c>
    </row>
    <row r="22943" spans="1:4">
      <c r="A22943" s="489" t="str">
        <f t="shared" si="358"/>
        <v>2334510381訪問看護</v>
      </c>
      <c r="B22943" s="489">
        <v>2334510381</v>
      </c>
      <c r="C22943" s="489" t="s">
        <v>2102</v>
      </c>
      <c r="D22943" s="489" t="s">
        <v>17510</v>
      </c>
    </row>
    <row r="22944" spans="1:4">
      <c r="A22944" s="489" t="str">
        <f t="shared" si="358"/>
        <v>2334600158介護予防訪問リハビリテーション</v>
      </c>
      <c r="B22944" s="489">
        <v>2334600158</v>
      </c>
      <c r="C22944" s="489" t="s">
        <v>2108</v>
      </c>
      <c r="D22944" s="489" t="s">
        <v>18143</v>
      </c>
    </row>
    <row r="22945" spans="1:4">
      <c r="A22945" s="489" t="str">
        <f t="shared" si="358"/>
        <v>2334600158介護予防訪問看護</v>
      </c>
      <c r="B22945" s="489">
        <v>2334600158</v>
      </c>
      <c r="C22945" s="489" t="s">
        <v>2103</v>
      </c>
      <c r="D22945" s="489" t="s">
        <v>18143</v>
      </c>
    </row>
    <row r="22946" spans="1:4">
      <c r="A22946" s="489" t="str">
        <f t="shared" si="358"/>
        <v>2334600158訪問リハビリテーション</v>
      </c>
      <c r="B22946" s="489">
        <v>2334600158</v>
      </c>
      <c r="C22946" s="489" t="s">
        <v>2104</v>
      </c>
      <c r="D22946" s="489" t="s">
        <v>18143</v>
      </c>
    </row>
    <row r="22947" spans="1:4">
      <c r="A22947" s="489" t="str">
        <f t="shared" si="358"/>
        <v>2334600158訪問看護</v>
      </c>
      <c r="B22947" s="489">
        <v>2334600158</v>
      </c>
      <c r="C22947" s="489" t="s">
        <v>2102</v>
      </c>
      <c r="D22947" s="489" t="s">
        <v>18143</v>
      </c>
    </row>
    <row r="22948" spans="1:4">
      <c r="A22948" s="489" t="str">
        <f t="shared" si="358"/>
        <v>2334600174介護予防訪問リハビリテーション</v>
      </c>
      <c r="B22948" s="489">
        <v>2334600174</v>
      </c>
      <c r="C22948" s="489" t="s">
        <v>2108</v>
      </c>
      <c r="D22948" s="489" t="s">
        <v>18370</v>
      </c>
    </row>
    <row r="22949" spans="1:4">
      <c r="A22949" s="489" t="str">
        <f t="shared" si="358"/>
        <v>2334600174介護予防訪問看護</v>
      </c>
      <c r="B22949" s="489">
        <v>2334600174</v>
      </c>
      <c r="C22949" s="489" t="s">
        <v>2103</v>
      </c>
      <c r="D22949" s="489" t="s">
        <v>18370</v>
      </c>
    </row>
    <row r="22950" spans="1:4">
      <c r="A22950" s="489" t="str">
        <f t="shared" si="358"/>
        <v>2334600174訪問リハビリテーション</v>
      </c>
      <c r="B22950" s="489">
        <v>2334600174</v>
      </c>
      <c r="C22950" s="489" t="s">
        <v>2104</v>
      </c>
      <c r="D22950" s="489" t="s">
        <v>18370</v>
      </c>
    </row>
    <row r="22951" spans="1:4">
      <c r="A22951" s="489" t="str">
        <f t="shared" si="358"/>
        <v>2334600174訪問看護</v>
      </c>
      <c r="B22951" s="489">
        <v>2334600174</v>
      </c>
      <c r="C22951" s="489" t="s">
        <v>2102</v>
      </c>
      <c r="D22951" s="489" t="s">
        <v>18370</v>
      </c>
    </row>
    <row r="22952" spans="1:4">
      <c r="A22952" s="489" t="str">
        <f t="shared" si="358"/>
        <v>2334600224介護予防訪問リハビリテーション</v>
      </c>
      <c r="B22952" s="489">
        <v>2334600224</v>
      </c>
      <c r="C22952" s="489" t="s">
        <v>2108</v>
      </c>
      <c r="D22952" s="489" t="s">
        <v>19040</v>
      </c>
    </row>
    <row r="22953" spans="1:4">
      <c r="A22953" s="489" t="str">
        <f t="shared" si="358"/>
        <v>2334600224介護予防訪問看護</v>
      </c>
      <c r="B22953" s="489">
        <v>2334600224</v>
      </c>
      <c r="C22953" s="489" t="s">
        <v>2103</v>
      </c>
      <c r="D22953" s="489" t="s">
        <v>19040</v>
      </c>
    </row>
    <row r="22954" spans="1:4">
      <c r="A22954" s="489" t="str">
        <f t="shared" si="358"/>
        <v>2334600224訪問リハビリテーション</v>
      </c>
      <c r="B22954" s="489">
        <v>2334600224</v>
      </c>
      <c r="C22954" s="489" t="s">
        <v>2104</v>
      </c>
      <c r="D22954" s="489" t="s">
        <v>19040</v>
      </c>
    </row>
    <row r="22955" spans="1:4">
      <c r="A22955" s="489" t="str">
        <f t="shared" si="358"/>
        <v>2334600224訪問看護</v>
      </c>
      <c r="B22955" s="489">
        <v>2334600224</v>
      </c>
      <c r="C22955" s="489" t="s">
        <v>2102</v>
      </c>
      <c r="D22955" s="489" t="s">
        <v>19040</v>
      </c>
    </row>
    <row r="22956" spans="1:4">
      <c r="A22956" s="489" t="str">
        <f t="shared" si="358"/>
        <v>2334600232介護予防訪問リハビリテーション</v>
      </c>
      <c r="B22956" s="489">
        <v>2334600232</v>
      </c>
      <c r="C22956" s="489" t="s">
        <v>2108</v>
      </c>
      <c r="D22956" s="489" t="s">
        <v>19041</v>
      </c>
    </row>
    <row r="22957" spans="1:4">
      <c r="A22957" s="489" t="str">
        <f t="shared" si="358"/>
        <v>2334600232介護予防訪問看護</v>
      </c>
      <c r="B22957" s="489">
        <v>2334600232</v>
      </c>
      <c r="C22957" s="489" t="s">
        <v>2103</v>
      </c>
      <c r="D22957" s="489" t="s">
        <v>19041</v>
      </c>
    </row>
    <row r="22958" spans="1:4">
      <c r="A22958" s="489" t="str">
        <f t="shared" si="358"/>
        <v>2334600232訪問リハビリテーション</v>
      </c>
      <c r="B22958" s="489">
        <v>2334600232</v>
      </c>
      <c r="C22958" s="489" t="s">
        <v>2104</v>
      </c>
      <c r="D22958" s="489" t="s">
        <v>19041</v>
      </c>
    </row>
    <row r="22959" spans="1:4">
      <c r="A22959" s="489" t="str">
        <f t="shared" si="358"/>
        <v>2334600232訪問看護</v>
      </c>
      <c r="B22959" s="489">
        <v>2334600232</v>
      </c>
      <c r="C22959" s="489" t="s">
        <v>2102</v>
      </c>
      <c r="D22959" s="489" t="s">
        <v>19041</v>
      </c>
    </row>
    <row r="22960" spans="1:4">
      <c r="A22960" s="489" t="str">
        <f t="shared" si="358"/>
        <v>2334600257介護予防訪問リハビリテーション</v>
      </c>
      <c r="B22960" s="489">
        <v>2334600257</v>
      </c>
      <c r="C22960" s="489" t="s">
        <v>2108</v>
      </c>
      <c r="D22960" s="489" t="s">
        <v>19042</v>
      </c>
    </row>
    <row r="22961" spans="1:4">
      <c r="A22961" s="489" t="str">
        <f t="shared" si="358"/>
        <v>2334600257介護予防訪問看護</v>
      </c>
      <c r="B22961" s="489">
        <v>2334600257</v>
      </c>
      <c r="C22961" s="489" t="s">
        <v>2103</v>
      </c>
      <c r="D22961" s="489" t="s">
        <v>19042</v>
      </c>
    </row>
    <row r="22962" spans="1:4">
      <c r="A22962" s="489" t="str">
        <f t="shared" si="358"/>
        <v>2334600257訪問リハビリテーション</v>
      </c>
      <c r="B22962" s="489">
        <v>2334600257</v>
      </c>
      <c r="C22962" s="489" t="s">
        <v>2104</v>
      </c>
      <c r="D22962" s="489" t="s">
        <v>19042</v>
      </c>
    </row>
    <row r="22963" spans="1:4">
      <c r="A22963" s="489" t="str">
        <f t="shared" si="358"/>
        <v>2334600257訪問看護</v>
      </c>
      <c r="B22963" s="489">
        <v>2334600257</v>
      </c>
      <c r="C22963" s="489" t="s">
        <v>2102</v>
      </c>
      <c r="D22963" s="489" t="s">
        <v>19042</v>
      </c>
    </row>
    <row r="22964" spans="1:4">
      <c r="A22964" s="489" t="str">
        <f t="shared" si="358"/>
        <v>2334600265介護予防訪問リハビリテーション</v>
      </c>
      <c r="B22964" s="489">
        <v>2334600265</v>
      </c>
      <c r="C22964" s="489" t="s">
        <v>2108</v>
      </c>
      <c r="D22964" s="489" t="s">
        <v>18253</v>
      </c>
    </row>
    <row r="22965" spans="1:4">
      <c r="A22965" s="489" t="str">
        <f t="shared" si="358"/>
        <v>2334600265介護予防訪問看護</v>
      </c>
      <c r="B22965" s="489">
        <v>2334600265</v>
      </c>
      <c r="C22965" s="489" t="s">
        <v>2103</v>
      </c>
      <c r="D22965" s="489" t="s">
        <v>18253</v>
      </c>
    </row>
    <row r="22966" spans="1:4">
      <c r="A22966" s="489" t="str">
        <f t="shared" si="358"/>
        <v>2334600265訪問リハビリテーション</v>
      </c>
      <c r="B22966" s="489">
        <v>2334600265</v>
      </c>
      <c r="C22966" s="489" t="s">
        <v>2104</v>
      </c>
      <c r="D22966" s="489" t="s">
        <v>18253</v>
      </c>
    </row>
    <row r="22967" spans="1:4">
      <c r="A22967" s="489" t="str">
        <f t="shared" si="358"/>
        <v>2334600265訪問看護</v>
      </c>
      <c r="B22967" s="489">
        <v>2334600265</v>
      </c>
      <c r="C22967" s="489" t="s">
        <v>2102</v>
      </c>
      <c r="D22967" s="489" t="s">
        <v>18253</v>
      </c>
    </row>
    <row r="22968" spans="1:4">
      <c r="A22968" s="489" t="str">
        <f t="shared" si="358"/>
        <v>2334600273介護予防訪問リハビリテーション</v>
      </c>
      <c r="B22968" s="489">
        <v>2334600273</v>
      </c>
      <c r="C22968" s="489" t="s">
        <v>2108</v>
      </c>
      <c r="D22968" s="489" t="s">
        <v>18341</v>
      </c>
    </row>
    <row r="22969" spans="1:4">
      <c r="A22969" s="489" t="str">
        <f t="shared" si="358"/>
        <v>2334600273介護予防訪問看護</v>
      </c>
      <c r="B22969" s="489">
        <v>2334600273</v>
      </c>
      <c r="C22969" s="489" t="s">
        <v>2103</v>
      </c>
      <c r="D22969" s="489" t="s">
        <v>18341</v>
      </c>
    </row>
    <row r="22970" spans="1:4">
      <c r="A22970" s="489" t="str">
        <f t="shared" si="358"/>
        <v>2334600273訪問リハビリテーション</v>
      </c>
      <c r="B22970" s="489">
        <v>2334600273</v>
      </c>
      <c r="C22970" s="489" t="s">
        <v>2104</v>
      </c>
      <c r="D22970" s="489" t="s">
        <v>18341</v>
      </c>
    </row>
    <row r="22971" spans="1:4">
      <c r="A22971" s="489" t="str">
        <f t="shared" si="358"/>
        <v>2334600273訪問看護</v>
      </c>
      <c r="B22971" s="489">
        <v>2334600273</v>
      </c>
      <c r="C22971" s="489" t="s">
        <v>2102</v>
      </c>
      <c r="D22971" s="489" t="s">
        <v>18341</v>
      </c>
    </row>
    <row r="22972" spans="1:4">
      <c r="A22972" s="489" t="str">
        <f t="shared" si="358"/>
        <v>2334600281介護予防訪問リハビリテーション</v>
      </c>
      <c r="B22972" s="489">
        <v>2334600281</v>
      </c>
      <c r="C22972" s="489" t="s">
        <v>2108</v>
      </c>
      <c r="D22972" s="489" t="s">
        <v>19043</v>
      </c>
    </row>
    <row r="22973" spans="1:4">
      <c r="A22973" s="489" t="str">
        <f t="shared" si="358"/>
        <v>2334600281介護予防訪問看護</v>
      </c>
      <c r="B22973" s="489">
        <v>2334600281</v>
      </c>
      <c r="C22973" s="489" t="s">
        <v>2103</v>
      </c>
      <c r="D22973" s="489" t="s">
        <v>19043</v>
      </c>
    </row>
    <row r="22974" spans="1:4">
      <c r="A22974" s="489" t="str">
        <f t="shared" si="358"/>
        <v>2334600281訪問リハビリテーション</v>
      </c>
      <c r="B22974" s="489">
        <v>2334600281</v>
      </c>
      <c r="C22974" s="489" t="s">
        <v>2104</v>
      </c>
      <c r="D22974" s="489" t="s">
        <v>19043</v>
      </c>
    </row>
    <row r="22975" spans="1:4">
      <c r="A22975" s="489" t="str">
        <f t="shared" si="358"/>
        <v>2334600281訪問看護</v>
      </c>
      <c r="B22975" s="489">
        <v>2334600281</v>
      </c>
      <c r="C22975" s="489" t="s">
        <v>2102</v>
      </c>
      <c r="D22975" s="489" t="s">
        <v>19043</v>
      </c>
    </row>
    <row r="22976" spans="1:4">
      <c r="A22976" s="489" t="str">
        <f t="shared" si="358"/>
        <v>2334610235介護予防訪問リハビリテーション</v>
      </c>
      <c r="B22976" s="489">
        <v>2334610235</v>
      </c>
      <c r="C22976" s="489" t="s">
        <v>2108</v>
      </c>
      <c r="D22976" s="489" t="s">
        <v>19041</v>
      </c>
    </row>
    <row r="22977" spans="1:4">
      <c r="A22977" s="489" t="str">
        <f t="shared" si="358"/>
        <v>2334610235介護予防訪問看護</v>
      </c>
      <c r="B22977" s="489">
        <v>2334610235</v>
      </c>
      <c r="C22977" s="489" t="s">
        <v>2103</v>
      </c>
      <c r="D22977" s="489" t="s">
        <v>19041</v>
      </c>
    </row>
    <row r="22978" spans="1:4">
      <c r="A22978" s="489" t="str">
        <f t="shared" ref="A22978:A23041" si="359">B22978&amp;C22978</f>
        <v>2334610235訪問リハビリテーション</v>
      </c>
      <c r="B22978" s="489">
        <v>2334610235</v>
      </c>
      <c r="C22978" s="489" t="s">
        <v>2104</v>
      </c>
      <c r="D22978" s="489" t="s">
        <v>19041</v>
      </c>
    </row>
    <row r="22979" spans="1:4">
      <c r="A22979" s="489" t="str">
        <f t="shared" si="359"/>
        <v>2334610235訪問看護</v>
      </c>
      <c r="B22979" s="489">
        <v>2334610235</v>
      </c>
      <c r="C22979" s="489" t="s">
        <v>2102</v>
      </c>
      <c r="D22979" s="489" t="s">
        <v>19041</v>
      </c>
    </row>
    <row r="22980" spans="1:4">
      <c r="A22980" s="489" t="str">
        <f t="shared" si="359"/>
        <v>2334700305介護予防訪問リハビリテーション</v>
      </c>
      <c r="B22980" s="489">
        <v>2334700305</v>
      </c>
      <c r="C22980" s="489" t="s">
        <v>2108</v>
      </c>
      <c r="D22980" s="489" t="s">
        <v>19045</v>
      </c>
    </row>
    <row r="22981" spans="1:4">
      <c r="A22981" s="489" t="str">
        <f t="shared" si="359"/>
        <v>2334700305介護予防訪問看護</v>
      </c>
      <c r="B22981" s="489">
        <v>2334700305</v>
      </c>
      <c r="C22981" s="489" t="s">
        <v>2103</v>
      </c>
      <c r="D22981" s="489" t="s">
        <v>19045</v>
      </c>
    </row>
    <row r="22982" spans="1:4">
      <c r="A22982" s="489" t="str">
        <f t="shared" si="359"/>
        <v>2334700305訪問リハビリテーション</v>
      </c>
      <c r="B22982" s="489">
        <v>2334700305</v>
      </c>
      <c r="C22982" s="489" t="s">
        <v>2104</v>
      </c>
      <c r="D22982" s="489" t="s">
        <v>19045</v>
      </c>
    </row>
    <row r="22983" spans="1:4">
      <c r="A22983" s="489" t="str">
        <f t="shared" si="359"/>
        <v>2334700305訪問看護</v>
      </c>
      <c r="B22983" s="489">
        <v>2334700305</v>
      </c>
      <c r="C22983" s="489" t="s">
        <v>2102</v>
      </c>
      <c r="D22983" s="489" t="s">
        <v>19045</v>
      </c>
    </row>
    <row r="22984" spans="1:4">
      <c r="A22984" s="489" t="str">
        <f t="shared" si="359"/>
        <v>2334700313介護予防訪問リハビリテーション</v>
      </c>
      <c r="B22984" s="489">
        <v>2334700313</v>
      </c>
      <c r="C22984" s="489" t="s">
        <v>2108</v>
      </c>
      <c r="D22984" s="489" t="s">
        <v>19046</v>
      </c>
    </row>
    <row r="22985" spans="1:4">
      <c r="A22985" s="489" t="str">
        <f t="shared" si="359"/>
        <v>2334700313介護予防訪問看護</v>
      </c>
      <c r="B22985" s="489">
        <v>2334700313</v>
      </c>
      <c r="C22985" s="489" t="s">
        <v>2103</v>
      </c>
      <c r="D22985" s="489" t="s">
        <v>19046</v>
      </c>
    </row>
    <row r="22986" spans="1:4">
      <c r="A22986" s="489" t="str">
        <f t="shared" si="359"/>
        <v>2334700313訪問リハビリテーション</v>
      </c>
      <c r="B22986" s="489">
        <v>2334700313</v>
      </c>
      <c r="C22986" s="489" t="s">
        <v>2104</v>
      </c>
      <c r="D22986" s="489" t="s">
        <v>19046</v>
      </c>
    </row>
    <row r="22987" spans="1:4">
      <c r="A22987" s="489" t="str">
        <f t="shared" si="359"/>
        <v>2334700313訪問看護</v>
      </c>
      <c r="B22987" s="489">
        <v>2334700313</v>
      </c>
      <c r="C22987" s="489" t="s">
        <v>2102</v>
      </c>
      <c r="D22987" s="489" t="s">
        <v>19046</v>
      </c>
    </row>
    <row r="22988" spans="1:4">
      <c r="A22988" s="489" t="str">
        <f t="shared" si="359"/>
        <v>2334700321介護予防訪問リハビリテーション</v>
      </c>
      <c r="B22988" s="489">
        <v>2334700321</v>
      </c>
      <c r="C22988" s="489" t="s">
        <v>2108</v>
      </c>
      <c r="D22988" s="489" t="s">
        <v>19047</v>
      </c>
    </row>
    <row r="22989" spans="1:4">
      <c r="A22989" s="489" t="str">
        <f t="shared" si="359"/>
        <v>2334700321介護予防訪問看護</v>
      </c>
      <c r="B22989" s="489">
        <v>2334700321</v>
      </c>
      <c r="C22989" s="489" t="s">
        <v>2103</v>
      </c>
      <c r="D22989" s="489" t="s">
        <v>19047</v>
      </c>
    </row>
    <row r="22990" spans="1:4">
      <c r="A22990" s="489" t="str">
        <f t="shared" si="359"/>
        <v>2334700321訪問リハビリテーション</v>
      </c>
      <c r="B22990" s="489">
        <v>2334700321</v>
      </c>
      <c r="C22990" s="489" t="s">
        <v>2104</v>
      </c>
      <c r="D22990" s="489" t="s">
        <v>19047</v>
      </c>
    </row>
    <row r="22991" spans="1:4">
      <c r="A22991" s="489" t="str">
        <f t="shared" si="359"/>
        <v>2334700321訪問看護</v>
      </c>
      <c r="B22991" s="489">
        <v>2334700321</v>
      </c>
      <c r="C22991" s="489" t="s">
        <v>2102</v>
      </c>
      <c r="D22991" s="489" t="s">
        <v>19047</v>
      </c>
    </row>
    <row r="22992" spans="1:4">
      <c r="A22992" s="489" t="str">
        <f t="shared" si="359"/>
        <v>2334700347介護予防訪問リハビリテーション</v>
      </c>
      <c r="B22992" s="489">
        <v>2334700347</v>
      </c>
      <c r="C22992" s="489" t="s">
        <v>2108</v>
      </c>
      <c r="D22992" s="489" t="s">
        <v>19048</v>
      </c>
    </row>
    <row r="22993" spans="1:4">
      <c r="A22993" s="489" t="str">
        <f t="shared" si="359"/>
        <v>2334700347介護予防訪問看護</v>
      </c>
      <c r="B22993" s="489">
        <v>2334700347</v>
      </c>
      <c r="C22993" s="489" t="s">
        <v>2103</v>
      </c>
      <c r="D22993" s="489" t="s">
        <v>19048</v>
      </c>
    </row>
    <row r="22994" spans="1:4">
      <c r="A22994" s="489" t="str">
        <f t="shared" si="359"/>
        <v>2334700347訪問リハビリテーション</v>
      </c>
      <c r="B22994" s="489">
        <v>2334700347</v>
      </c>
      <c r="C22994" s="489" t="s">
        <v>2104</v>
      </c>
      <c r="D22994" s="489" t="s">
        <v>19048</v>
      </c>
    </row>
    <row r="22995" spans="1:4">
      <c r="A22995" s="489" t="str">
        <f t="shared" si="359"/>
        <v>2334700347訪問看護</v>
      </c>
      <c r="B22995" s="489">
        <v>2334700347</v>
      </c>
      <c r="C22995" s="489" t="s">
        <v>2102</v>
      </c>
      <c r="D22995" s="489" t="s">
        <v>19048</v>
      </c>
    </row>
    <row r="22996" spans="1:4">
      <c r="A22996" s="489" t="str">
        <f t="shared" si="359"/>
        <v>2334700354介護予防訪問リハビリテーション</v>
      </c>
      <c r="B22996" s="489">
        <v>2334700354</v>
      </c>
      <c r="C22996" s="489" t="s">
        <v>2108</v>
      </c>
      <c r="D22996" s="489" t="s">
        <v>19049</v>
      </c>
    </row>
    <row r="22997" spans="1:4">
      <c r="A22997" s="489" t="str">
        <f t="shared" si="359"/>
        <v>2334700354介護予防訪問看護</v>
      </c>
      <c r="B22997" s="489">
        <v>2334700354</v>
      </c>
      <c r="C22997" s="489" t="s">
        <v>2103</v>
      </c>
      <c r="D22997" s="489" t="s">
        <v>19049</v>
      </c>
    </row>
    <row r="22998" spans="1:4">
      <c r="A22998" s="489" t="str">
        <f t="shared" si="359"/>
        <v>2334700354訪問リハビリテーション</v>
      </c>
      <c r="B22998" s="489">
        <v>2334700354</v>
      </c>
      <c r="C22998" s="489" t="s">
        <v>2104</v>
      </c>
      <c r="D22998" s="489" t="s">
        <v>19049</v>
      </c>
    </row>
    <row r="22999" spans="1:4">
      <c r="A22999" s="489" t="str">
        <f t="shared" si="359"/>
        <v>2334700354訪問看護</v>
      </c>
      <c r="B22999" s="489">
        <v>2334700354</v>
      </c>
      <c r="C22999" s="489" t="s">
        <v>2102</v>
      </c>
      <c r="D22999" s="489" t="s">
        <v>19049</v>
      </c>
    </row>
    <row r="23000" spans="1:4">
      <c r="A23000" s="489" t="str">
        <f t="shared" si="359"/>
        <v>2334700370介護予防訪問リハビリテーション</v>
      </c>
      <c r="B23000" s="489">
        <v>2334700370</v>
      </c>
      <c r="C23000" s="489" t="s">
        <v>2108</v>
      </c>
      <c r="D23000" s="489" t="s">
        <v>19050</v>
      </c>
    </row>
    <row r="23001" spans="1:4">
      <c r="A23001" s="489" t="str">
        <f t="shared" si="359"/>
        <v>2334700370介護予防訪問看護</v>
      </c>
      <c r="B23001" s="489">
        <v>2334700370</v>
      </c>
      <c r="C23001" s="489" t="s">
        <v>2103</v>
      </c>
      <c r="D23001" s="489" t="s">
        <v>19050</v>
      </c>
    </row>
    <row r="23002" spans="1:4">
      <c r="A23002" s="489" t="str">
        <f t="shared" si="359"/>
        <v>2334700370訪問リハビリテーション</v>
      </c>
      <c r="B23002" s="489">
        <v>2334700370</v>
      </c>
      <c r="C23002" s="489" t="s">
        <v>2104</v>
      </c>
      <c r="D23002" s="489" t="s">
        <v>19050</v>
      </c>
    </row>
    <row r="23003" spans="1:4">
      <c r="A23003" s="489" t="str">
        <f t="shared" si="359"/>
        <v>2334700370訪問看護</v>
      </c>
      <c r="B23003" s="489">
        <v>2334700370</v>
      </c>
      <c r="C23003" s="489" t="s">
        <v>2102</v>
      </c>
      <c r="D23003" s="489" t="s">
        <v>19050</v>
      </c>
    </row>
    <row r="23004" spans="1:4">
      <c r="A23004" s="489" t="str">
        <f t="shared" si="359"/>
        <v>2334700388介護予防訪問リハビリテーション</v>
      </c>
      <c r="B23004" s="489">
        <v>2334700388</v>
      </c>
      <c r="C23004" s="489" t="s">
        <v>2108</v>
      </c>
      <c r="D23004" s="489" t="s">
        <v>19051</v>
      </c>
    </row>
    <row r="23005" spans="1:4">
      <c r="A23005" s="489" t="str">
        <f t="shared" si="359"/>
        <v>2334700388介護予防訪問看護</v>
      </c>
      <c r="B23005" s="489">
        <v>2334700388</v>
      </c>
      <c r="C23005" s="489" t="s">
        <v>2103</v>
      </c>
      <c r="D23005" s="489" t="s">
        <v>19051</v>
      </c>
    </row>
    <row r="23006" spans="1:4">
      <c r="A23006" s="489" t="str">
        <f t="shared" si="359"/>
        <v>2334700388訪問リハビリテーション</v>
      </c>
      <c r="B23006" s="489">
        <v>2334700388</v>
      </c>
      <c r="C23006" s="489" t="s">
        <v>2104</v>
      </c>
      <c r="D23006" s="489" t="s">
        <v>19051</v>
      </c>
    </row>
    <row r="23007" spans="1:4">
      <c r="A23007" s="489" t="str">
        <f t="shared" si="359"/>
        <v>2334700388訪問看護</v>
      </c>
      <c r="B23007" s="489">
        <v>2334700388</v>
      </c>
      <c r="C23007" s="489" t="s">
        <v>2102</v>
      </c>
      <c r="D23007" s="489" t="s">
        <v>19051</v>
      </c>
    </row>
    <row r="23008" spans="1:4">
      <c r="A23008" s="489" t="str">
        <f t="shared" si="359"/>
        <v>2334700396介護予防訪問リハビリテーション</v>
      </c>
      <c r="B23008" s="489">
        <v>2334700396</v>
      </c>
      <c r="C23008" s="489" t="s">
        <v>2108</v>
      </c>
      <c r="D23008" s="489" t="s">
        <v>19052</v>
      </c>
    </row>
    <row r="23009" spans="1:4">
      <c r="A23009" s="489" t="str">
        <f t="shared" si="359"/>
        <v>2334700396介護予防訪問看護</v>
      </c>
      <c r="B23009" s="489">
        <v>2334700396</v>
      </c>
      <c r="C23009" s="489" t="s">
        <v>2103</v>
      </c>
      <c r="D23009" s="489" t="s">
        <v>19052</v>
      </c>
    </row>
    <row r="23010" spans="1:4">
      <c r="A23010" s="489" t="str">
        <f t="shared" si="359"/>
        <v>2334700396訪問リハビリテーション</v>
      </c>
      <c r="B23010" s="489">
        <v>2334700396</v>
      </c>
      <c r="C23010" s="489" t="s">
        <v>2104</v>
      </c>
      <c r="D23010" s="489" t="s">
        <v>19052</v>
      </c>
    </row>
    <row r="23011" spans="1:4">
      <c r="A23011" s="489" t="str">
        <f t="shared" si="359"/>
        <v>2334700396訪問看護</v>
      </c>
      <c r="B23011" s="489">
        <v>2334700396</v>
      </c>
      <c r="C23011" s="489" t="s">
        <v>2102</v>
      </c>
      <c r="D23011" s="489" t="s">
        <v>19052</v>
      </c>
    </row>
    <row r="23012" spans="1:4">
      <c r="A23012" s="489" t="str">
        <f t="shared" si="359"/>
        <v>2334700404介護予防訪問リハビリテーション</v>
      </c>
      <c r="B23012" s="489">
        <v>2334700404</v>
      </c>
      <c r="C23012" s="489" t="s">
        <v>2108</v>
      </c>
      <c r="D23012" s="489" t="s">
        <v>19053</v>
      </c>
    </row>
    <row r="23013" spans="1:4">
      <c r="A23013" s="489" t="str">
        <f t="shared" si="359"/>
        <v>2334700404介護予防訪問看護</v>
      </c>
      <c r="B23013" s="489">
        <v>2334700404</v>
      </c>
      <c r="C23013" s="489" t="s">
        <v>2103</v>
      </c>
      <c r="D23013" s="489" t="s">
        <v>19053</v>
      </c>
    </row>
    <row r="23014" spans="1:4">
      <c r="A23014" s="489" t="str">
        <f t="shared" si="359"/>
        <v>2334700404訪問リハビリテーション</v>
      </c>
      <c r="B23014" s="489">
        <v>2334700404</v>
      </c>
      <c r="C23014" s="489" t="s">
        <v>2104</v>
      </c>
      <c r="D23014" s="489" t="s">
        <v>19053</v>
      </c>
    </row>
    <row r="23015" spans="1:4">
      <c r="A23015" s="489" t="str">
        <f t="shared" si="359"/>
        <v>2334700404訪問看護</v>
      </c>
      <c r="B23015" s="489">
        <v>2334700404</v>
      </c>
      <c r="C23015" s="489" t="s">
        <v>2102</v>
      </c>
      <c r="D23015" s="489" t="s">
        <v>19053</v>
      </c>
    </row>
    <row r="23016" spans="1:4">
      <c r="A23016" s="489" t="str">
        <f t="shared" si="359"/>
        <v>2334700412介護予防訪問リハビリテーション</v>
      </c>
      <c r="B23016" s="489">
        <v>2334700412</v>
      </c>
      <c r="C23016" s="489" t="s">
        <v>2108</v>
      </c>
      <c r="D23016" s="489" t="s">
        <v>19054</v>
      </c>
    </row>
    <row r="23017" spans="1:4">
      <c r="A23017" s="489" t="str">
        <f t="shared" si="359"/>
        <v>2334700412介護予防訪問看護</v>
      </c>
      <c r="B23017" s="489">
        <v>2334700412</v>
      </c>
      <c r="C23017" s="489" t="s">
        <v>2103</v>
      </c>
      <c r="D23017" s="489" t="s">
        <v>19054</v>
      </c>
    </row>
    <row r="23018" spans="1:4">
      <c r="A23018" s="489" t="str">
        <f t="shared" si="359"/>
        <v>2334700412訪問リハビリテーション</v>
      </c>
      <c r="B23018" s="489">
        <v>2334700412</v>
      </c>
      <c r="C23018" s="489" t="s">
        <v>2104</v>
      </c>
      <c r="D23018" s="489" t="s">
        <v>19054</v>
      </c>
    </row>
    <row r="23019" spans="1:4">
      <c r="A23019" s="489" t="str">
        <f t="shared" si="359"/>
        <v>2334700412訪問看護</v>
      </c>
      <c r="B23019" s="489">
        <v>2334700412</v>
      </c>
      <c r="C23019" s="489" t="s">
        <v>2102</v>
      </c>
      <c r="D23019" s="489" t="s">
        <v>19054</v>
      </c>
    </row>
    <row r="23020" spans="1:4">
      <c r="A23020" s="489" t="str">
        <f t="shared" si="359"/>
        <v>2334700420介護予防訪問リハビリテーション</v>
      </c>
      <c r="B23020" s="489">
        <v>2334700420</v>
      </c>
      <c r="C23020" s="489" t="s">
        <v>2108</v>
      </c>
      <c r="D23020" s="489" t="s">
        <v>19055</v>
      </c>
    </row>
    <row r="23021" spans="1:4">
      <c r="A23021" s="489" t="str">
        <f t="shared" si="359"/>
        <v>2334700420介護予防訪問看護</v>
      </c>
      <c r="B23021" s="489">
        <v>2334700420</v>
      </c>
      <c r="C23021" s="489" t="s">
        <v>2103</v>
      </c>
      <c r="D23021" s="489" t="s">
        <v>19055</v>
      </c>
    </row>
    <row r="23022" spans="1:4">
      <c r="A23022" s="489" t="str">
        <f t="shared" si="359"/>
        <v>2334700420訪問リハビリテーション</v>
      </c>
      <c r="B23022" s="489">
        <v>2334700420</v>
      </c>
      <c r="C23022" s="489" t="s">
        <v>2104</v>
      </c>
      <c r="D23022" s="489" t="s">
        <v>19055</v>
      </c>
    </row>
    <row r="23023" spans="1:4">
      <c r="A23023" s="489" t="str">
        <f t="shared" si="359"/>
        <v>2334700420訪問看護</v>
      </c>
      <c r="B23023" s="489">
        <v>2334700420</v>
      </c>
      <c r="C23023" s="489" t="s">
        <v>2102</v>
      </c>
      <c r="D23023" s="489" t="s">
        <v>19055</v>
      </c>
    </row>
    <row r="23024" spans="1:4">
      <c r="A23024" s="489" t="str">
        <f t="shared" si="359"/>
        <v>2334700438介護予防訪問リハビリテーション</v>
      </c>
      <c r="B23024" s="489">
        <v>2334700438</v>
      </c>
      <c r="C23024" s="489" t="s">
        <v>2108</v>
      </c>
      <c r="D23024" s="489" t="s">
        <v>19056</v>
      </c>
    </row>
    <row r="23025" spans="1:4">
      <c r="A23025" s="489" t="str">
        <f t="shared" si="359"/>
        <v>2334700438介護予防訪問看護</v>
      </c>
      <c r="B23025" s="489">
        <v>2334700438</v>
      </c>
      <c r="C23025" s="489" t="s">
        <v>2103</v>
      </c>
      <c r="D23025" s="489" t="s">
        <v>19056</v>
      </c>
    </row>
    <row r="23026" spans="1:4">
      <c r="A23026" s="489" t="str">
        <f t="shared" si="359"/>
        <v>2334700438訪問リハビリテーション</v>
      </c>
      <c r="B23026" s="489">
        <v>2334700438</v>
      </c>
      <c r="C23026" s="489" t="s">
        <v>2104</v>
      </c>
      <c r="D23026" s="489" t="s">
        <v>19056</v>
      </c>
    </row>
    <row r="23027" spans="1:4">
      <c r="A23027" s="489" t="str">
        <f t="shared" si="359"/>
        <v>2334700438訪問看護</v>
      </c>
      <c r="B23027" s="489">
        <v>2334700438</v>
      </c>
      <c r="C23027" s="489" t="s">
        <v>2102</v>
      </c>
      <c r="D23027" s="489" t="s">
        <v>19056</v>
      </c>
    </row>
    <row r="23028" spans="1:4">
      <c r="A23028" s="489" t="str">
        <f t="shared" si="359"/>
        <v>2334700446介護予防訪問リハビリテーション</v>
      </c>
      <c r="B23028" s="489">
        <v>2334700446</v>
      </c>
      <c r="C23028" s="489" t="s">
        <v>2108</v>
      </c>
      <c r="D23028" s="489" t="s">
        <v>19057</v>
      </c>
    </row>
    <row r="23029" spans="1:4">
      <c r="A23029" s="489" t="str">
        <f t="shared" si="359"/>
        <v>2334700446介護予防訪問看護</v>
      </c>
      <c r="B23029" s="489">
        <v>2334700446</v>
      </c>
      <c r="C23029" s="489" t="s">
        <v>2103</v>
      </c>
      <c r="D23029" s="489" t="s">
        <v>19057</v>
      </c>
    </row>
    <row r="23030" spans="1:4">
      <c r="A23030" s="489" t="str">
        <f t="shared" si="359"/>
        <v>2334700446訪問リハビリテーション</v>
      </c>
      <c r="B23030" s="489">
        <v>2334700446</v>
      </c>
      <c r="C23030" s="489" t="s">
        <v>2104</v>
      </c>
      <c r="D23030" s="489" t="s">
        <v>19057</v>
      </c>
    </row>
    <row r="23031" spans="1:4">
      <c r="A23031" s="489" t="str">
        <f t="shared" si="359"/>
        <v>2334700446訪問看護</v>
      </c>
      <c r="B23031" s="489">
        <v>2334700446</v>
      </c>
      <c r="C23031" s="489" t="s">
        <v>2102</v>
      </c>
      <c r="D23031" s="489" t="s">
        <v>19057</v>
      </c>
    </row>
    <row r="23032" spans="1:4">
      <c r="A23032" s="489" t="str">
        <f t="shared" si="359"/>
        <v>2334800410介護予防訪問リハビリテーション</v>
      </c>
      <c r="B23032" s="489">
        <v>2334800410</v>
      </c>
      <c r="C23032" s="489" t="s">
        <v>2108</v>
      </c>
      <c r="D23032" s="489" t="s">
        <v>19058</v>
      </c>
    </row>
    <row r="23033" spans="1:4">
      <c r="A23033" s="489" t="str">
        <f t="shared" si="359"/>
        <v>2334800410介護予防訪問看護</v>
      </c>
      <c r="B23033" s="489">
        <v>2334800410</v>
      </c>
      <c r="C23033" s="489" t="s">
        <v>2103</v>
      </c>
      <c r="D23033" s="489" t="s">
        <v>19058</v>
      </c>
    </row>
    <row r="23034" spans="1:4">
      <c r="A23034" s="489" t="str">
        <f t="shared" si="359"/>
        <v>2334800410訪問リハビリテーション</v>
      </c>
      <c r="B23034" s="489">
        <v>2334800410</v>
      </c>
      <c r="C23034" s="489" t="s">
        <v>2104</v>
      </c>
      <c r="D23034" s="489" t="s">
        <v>19058</v>
      </c>
    </row>
    <row r="23035" spans="1:4">
      <c r="A23035" s="489" t="str">
        <f t="shared" si="359"/>
        <v>2334800410訪問看護</v>
      </c>
      <c r="B23035" s="489">
        <v>2334800410</v>
      </c>
      <c r="C23035" s="489" t="s">
        <v>2102</v>
      </c>
      <c r="D23035" s="489" t="s">
        <v>19058</v>
      </c>
    </row>
    <row r="23036" spans="1:4">
      <c r="A23036" s="489" t="str">
        <f t="shared" si="359"/>
        <v>2334800436介護予防訪問リハビリテーション</v>
      </c>
      <c r="B23036" s="489">
        <v>2334800436</v>
      </c>
      <c r="C23036" s="489" t="s">
        <v>2108</v>
      </c>
      <c r="D23036" s="489" t="s">
        <v>19059</v>
      </c>
    </row>
    <row r="23037" spans="1:4">
      <c r="A23037" s="489" t="str">
        <f t="shared" si="359"/>
        <v>2334800436介護予防訪問看護</v>
      </c>
      <c r="B23037" s="489">
        <v>2334800436</v>
      </c>
      <c r="C23037" s="489" t="s">
        <v>2103</v>
      </c>
      <c r="D23037" s="489" t="s">
        <v>19059</v>
      </c>
    </row>
    <row r="23038" spans="1:4">
      <c r="A23038" s="489" t="str">
        <f t="shared" si="359"/>
        <v>2334800436訪問リハビリテーション</v>
      </c>
      <c r="B23038" s="489">
        <v>2334800436</v>
      </c>
      <c r="C23038" s="489" t="s">
        <v>2104</v>
      </c>
      <c r="D23038" s="489" t="s">
        <v>19059</v>
      </c>
    </row>
    <row r="23039" spans="1:4">
      <c r="A23039" s="489" t="str">
        <f t="shared" si="359"/>
        <v>2334800436訪問看護</v>
      </c>
      <c r="B23039" s="489">
        <v>2334800436</v>
      </c>
      <c r="C23039" s="489" t="s">
        <v>2102</v>
      </c>
      <c r="D23039" s="489" t="s">
        <v>19059</v>
      </c>
    </row>
    <row r="23040" spans="1:4">
      <c r="A23040" s="489" t="str">
        <f t="shared" si="359"/>
        <v>2334800451介護予防訪問リハビリテーション</v>
      </c>
      <c r="B23040" s="489">
        <v>2334800451</v>
      </c>
      <c r="C23040" s="489" t="s">
        <v>2108</v>
      </c>
      <c r="D23040" s="489" t="s">
        <v>19060</v>
      </c>
    </row>
    <row r="23041" spans="1:4">
      <c r="A23041" s="489" t="str">
        <f t="shared" si="359"/>
        <v>2334800451介護予防訪問看護</v>
      </c>
      <c r="B23041" s="489">
        <v>2334800451</v>
      </c>
      <c r="C23041" s="489" t="s">
        <v>2103</v>
      </c>
      <c r="D23041" s="489" t="s">
        <v>19060</v>
      </c>
    </row>
    <row r="23042" spans="1:4">
      <c r="A23042" s="489" t="str">
        <f t="shared" ref="A23042:A23105" si="360">B23042&amp;C23042</f>
        <v>2334800451訪問リハビリテーション</v>
      </c>
      <c r="B23042" s="489">
        <v>2334800451</v>
      </c>
      <c r="C23042" s="489" t="s">
        <v>2104</v>
      </c>
      <c r="D23042" s="489" t="s">
        <v>19060</v>
      </c>
    </row>
    <row r="23043" spans="1:4">
      <c r="A23043" s="489" t="str">
        <f t="shared" si="360"/>
        <v>2334800451訪問看護</v>
      </c>
      <c r="B23043" s="489">
        <v>2334800451</v>
      </c>
      <c r="C23043" s="489" t="s">
        <v>2102</v>
      </c>
      <c r="D23043" s="489" t="s">
        <v>19060</v>
      </c>
    </row>
    <row r="23044" spans="1:4">
      <c r="A23044" s="489" t="str">
        <f t="shared" si="360"/>
        <v>2334800477介護予防訪問リハビリテーション</v>
      </c>
      <c r="B23044" s="489">
        <v>2334800477</v>
      </c>
      <c r="C23044" s="489" t="s">
        <v>2108</v>
      </c>
      <c r="D23044" s="489" t="s">
        <v>19061</v>
      </c>
    </row>
    <row r="23045" spans="1:4">
      <c r="A23045" s="489" t="str">
        <f t="shared" si="360"/>
        <v>2334800477介護予防訪問看護</v>
      </c>
      <c r="B23045" s="489">
        <v>2334800477</v>
      </c>
      <c r="C23045" s="489" t="s">
        <v>2103</v>
      </c>
      <c r="D23045" s="489" t="s">
        <v>19061</v>
      </c>
    </row>
    <row r="23046" spans="1:4">
      <c r="A23046" s="489" t="str">
        <f t="shared" si="360"/>
        <v>2334800477訪問リハビリテーション</v>
      </c>
      <c r="B23046" s="489">
        <v>2334800477</v>
      </c>
      <c r="C23046" s="489" t="s">
        <v>2104</v>
      </c>
      <c r="D23046" s="489" t="s">
        <v>19061</v>
      </c>
    </row>
    <row r="23047" spans="1:4">
      <c r="A23047" s="489" t="str">
        <f t="shared" si="360"/>
        <v>2334800477訪問看護</v>
      </c>
      <c r="B23047" s="489">
        <v>2334800477</v>
      </c>
      <c r="C23047" s="489" t="s">
        <v>2102</v>
      </c>
      <c r="D23047" s="489" t="s">
        <v>19061</v>
      </c>
    </row>
    <row r="23048" spans="1:4">
      <c r="A23048" s="489" t="str">
        <f t="shared" si="360"/>
        <v>2334800485介護予防訪問リハビリテーション</v>
      </c>
      <c r="B23048" s="489">
        <v>2334800485</v>
      </c>
      <c r="C23048" s="489" t="s">
        <v>2108</v>
      </c>
      <c r="D23048" s="489" t="s">
        <v>19062</v>
      </c>
    </row>
    <row r="23049" spans="1:4">
      <c r="A23049" s="489" t="str">
        <f t="shared" si="360"/>
        <v>2334800485介護予防訪問看護</v>
      </c>
      <c r="B23049" s="489">
        <v>2334800485</v>
      </c>
      <c r="C23049" s="489" t="s">
        <v>2103</v>
      </c>
      <c r="D23049" s="489" t="s">
        <v>19062</v>
      </c>
    </row>
    <row r="23050" spans="1:4">
      <c r="A23050" s="489" t="str">
        <f t="shared" si="360"/>
        <v>2334800485訪問リハビリテーション</v>
      </c>
      <c r="B23050" s="489">
        <v>2334800485</v>
      </c>
      <c r="C23050" s="489" t="s">
        <v>2104</v>
      </c>
      <c r="D23050" s="489" t="s">
        <v>19062</v>
      </c>
    </row>
    <row r="23051" spans="1:4">
      <c r="A23051" s="489" t="str">
        <f t="shared" si="360"/>
        <v>2334800485訪問看護</v>
      </c>
      <c r="B23051" s="489">
        <v>2334800485</v>
      </c>
      <c r="C23051" s="489" t="s">
        <v>2102</v>
      </c>
      <c r="D23051" s="489" t="s">
        <v>19062</v>
      </c>
    </row>
    <row r="23052" spans="1:4">
      <c r="A23052" s="489" t="str">
        <f t="shared" si="360"/>
        <v>2334800501介護予防訪問リハビリテーション</v>
      </c>
      <c r="B23052" s="489">
        <v>2334800501</v>
      </c>
      <c r="C23052" s="489" t="s">
        <v>2108</v>
      </c>
      <c r="D23052" s="489" t="s">
        <v>19063</v>
      </c>
    </row>
    <row r="23053" spans="1:4">
      <c r="A23053" s="489" t="str">
        <f t="shared" si="360"/>
        <v>2334800501介護予防訪問看護</v>
      </c>
      <c r="B23053" s="489">
        <v>2334800501</v>
      </c>
      <c r="C23053" s="489" t="s">
        <v>2103</v>
      </c>
      <c r="D23053" s="489" t="s">
        <v>19063</v>
      </c>
    </row>
    <row r="23054" spans="1:4">
      <c r="A23054" s="489" t="str">
        <f t="shared" si="360"/>
        <v>2334800501訪問リハビリテーション</v>
      </c>
      <c r="B23054" s="489">
        <v>2334800501</v>
      </c>
      <c r="C23054" s="489" t="s">
        <v>2104</v>
      </c>
      <c r="D23054" s="489" t="s">
        <v>19063</v>
      </c>
    </row>
    <row r="23055" spans="1:4">
      <c r="A23055" s="489" t="str">
        <f t="shared" si="360"/>
        <v>2334800501訪問看護</v>
      </c>
      <c r="B23055" s="489">
        <v>2334800501</v>
      </c>
      <c r="C23055" s="489" t="s">
        <v>2102</v>
      </c>
      <c r="D23055" s="489" t="s">
        <v>19063</v>
      </c>
    </row>
    <row r="23056" spans="1:4">
      <c r="A23056" s="489" t="str">
        <f t="shared" si="360"/>
        <v>2334800519介護予防訪問リハビリテーション</v>
      </c>
      <c r="B23056" s="489">
        <v>2334800519</v>
      </c>
      <c r="C23056" s="489" t="s">
        <v>2108</v>
      </c>
      <c r="D23056" s="489" t="s">
        <v>19064</v>
      </c>
    </row>
    <row r="23057" spans="1:4">
      <c r="A23057" s="489" t="str">
        <f t="shared" si="360"/>
        <v>2334800519介護予防訪問看護</v>
      </c>
      <c r="B23057" s="489">
        <v>2334800519</v>
      </c>
      <c r="C23057" s="489" t="s">
        <v>2103</v>
      </c>
      <c r="D23057" s="489" t="s">
        <v>19064</v>
      </c>
    </row>
    <row r="23058" spans="1:4">
      <c r="A23058" s="489" t="str">
        <f t="shared" si="360"/>
        <v>2334800519訪問リハビリテーション</v>
      </c>
      <c r="B23058" s="489">
        <v>2334800519</v>
      </c>
      <c r="C23058" s="489" t="s">
        <v>2104</v>
      </c>
      <c r="D23058" s="489" t="s">
        <v>19064</v>
      </c>
    </row>
    <row r="23059" spans="1:4">
      <c r="A23059" s="489" t="str">
        <f t="shared" si="360"/>
        <v>2334800519訪問看護</v>
      </c>
      <c r="B23059" s="489">
        <v>2334800519</v>
      </c>
      <c r="C23059" s="489" t="s">
        <v>2102</v>
      </c>
      <c r="D23059" s="489" t="s">
        <v>19064</v>
      </c>
    </row>
    <row r="23060" spans="1:4">
      <c r="A23060" s="489" t="str">
        <f t="shared" si="360"/>
        <v>2334800535介護予防訪問リハビリテーション</v>
      </c>
      <c r="B23060" s="489">
        <v>2334800535</v>
      </c>
      <c r="C23060" s="489" t="s">
        <v>2108</v>
      </c>
      <c r="D23060" s="489" t="s">
        <v>19065</v>
      </c>
    </row>
    <row r="23061" spans="1:4">
      <c r="A23061" s="489" t="str">
        <f t="shared" si="360"/>
        <v>2334800535介護予防訪問看護</v>
      </c>
      <c r="B23061" s="489">
        <v>2334800535</v>
      </c>
      <c r="C23061" s="489" t="s">
        <v>2103</v>
      </c>
      <c r="D23061" s="489" t="s">
        <v>19065</v>
      </c>
    </row>
    <row r="23062" spans="1:4">
      <c r="A23062" s="489" t="str">
        <f t="shared" si="360"/>
        <v>2334800535訪問リハビリテーション</v>
      </c>
      <c r="B23062" s="489">
        <v>2334800535</v>
      </c>
      <c r="C23062" s="489" t="s">
        <v>2104</v>
      </c>
      <c r="D23062" s="489" t="s">
        <v>19065</v>
      </c>
    </row>
    <row r="23063" spans="1:4">
      <c r="A23063" s="489" t="str">
        <f t="shared" si="360"/>
        <v>2334800535訪問看護</v>
      </c>
      <c r="B23063" s="489">
        <v>2334800535</v>
      </c>
      <c r="C23063" s="489" t="s">
        <v>2102</v>
      </c>
      <c r="D23063" s="489" t="s">
        <v>19065</v>
      </c>
    </row>
    <row r="23064" spans="1:4">
      <c r="A23064" s="489" t="str">
        <f t="shared" si="360"/>
        <v>2334800543介護予防訪問リハビリテーション</v>
      </c>
      <c r="B23064" s="489">
        <v>2334800543</v>
      </c>
      <c r="C23064" s="489" t="s">
        <v>2108</v>
      </c>
      <c r="D23064" s="489" t="s">
        <v>18131</v>
      </c>
    </row>
    <row r="23065" spans="1:4">
      <c r="A23065" s="489" t="str">
        <f t="shared" si="360"/>
        <v>2334800543介護予防訪問看護</v>
      </c>
      <c r="B23065" s="489">
        <v>2334800543</v>
      </c>
      <c r="C23065" s="489" t="s">
        <v>2103</v>
      </c>
      <c r="D23065" s="489" t="s">
        <v>18131</v>
      </c>
    </row>
    <row r="23066" spans="1:4">
      <c r="A23066" s="489" t="str">
        <f t="shared" si="360"/>
        <v>2334800543訪問リハビリテーション</v>
      </c>
      <c r="B23066" s="489">
        <v>2334800543</v>
      </c>
      <c r="C23066" s="489" t="s">
        <v>2104</v>
      </c>
      <c r="D23066" s="489" t="s">
        <v>18131</v>
      </c>
    </row>
    <row r="23067" spans="1:4">
      <c r="A23067" s="489" t="str">
        <f t="shared" si="360"/>
        <v>2334800543訪問看護</v>
      </c>
      <c r="B23067" s="489">
        <v>2334800543</v>
      </c>
      <c r="C23067" s="489" t="s">
        <v>2102</v>
      </c>
      <c r="D23067" s="489" t="s">
        <v>18131</v>
      </c>
    </row>
    <row r="23068" spans="1:4">
      <c r="A23068" s="489" t="str">
        <f t="shared" si="360"/>
        <v>2334800550介護予防訪問リハビリテーション</v>
      </c>
      <c r="B23068" s="489">
        <v>2334800550</v>
      </c>
      <c r="C23068" s="489" t="s">
        <v>2108</v>
      </c>
      <c r="D23068" s="489" t="s">
        <v>19066</v>
      </c>
    </row>
    <row r="23069" spans="1:4">
      <c r="A23069" s="489" t="str">
        <f t="shared" si="360"/>
        <v>2334800550介護予防訪問看護</v>
      </c>
      <c r="B23069" s="489">
        <v>2334800550</v>
      </c>
      <c r="C23069" s="489" t="s">
        <v>2103</v>
      </c>
      <c r="D23069" s="489" t="s">
        <v>19066</v>
      </c>
    </row>
    <row r="23070" spans="1:4">
      <c r="A23070" s="489" t="str">
        <f t="shared" si="360"/>
        <v>2334800550訪問リハビリテーション</v>
      </c>
      <c r="B23070" s="489">
        <v>2334800550</v>
      </c>
      <c r="C23070" s="489" t="s">
        <v>2104</v>
      </c>
      <c r="D23070" s="489" t="s">
        <v>19066</v>
      </c>
    </row>
    <row r="23071" spans="1:4">
      <c r="A23071" s="489" t="str">
        <f t="shared" si="360"/>
        <v>2334800550訪問看護</v>
      </c>
      <c r="B23071" s="489">
        <v>2334800550</v>
      </c>
      <c r="C23071" s="489" t="s">
        <v>2102</v>
      </c>
      <c r="D23071" s="489" t="s">
        <v>19066</v>
      </c>
    </row>
    <row r="23072" spans="1:4">
      <c r="A23072" s="489" t="str">
        <f t="shared" si="360"/>
        <v>2334800568介護予防訪問リハビリテーション</v>
      </c>
      <c r="B23072" s="489">
        <v>2334800568</v>
      </c>
      <c r="C23072" s="489" t="s">
        <v>2108</v>
      </c>
      <c r="D23072" s="489" t="s">
        <v>19067</v>
      </c>
    </row>
    <row r="23073" spans="1:4">
      <c r="A23073" s="489" t="str">
        <f t="shared" si="360"/>
        <v>2334800568介護予防訪問看護</v>
      </c>
      <c r="B23073" s="489">
        <v>2334800568</v>
      </c>
      <c r="C23073" s="489" t="s">
        <v>2103</v>
      </c>
      <c r="D23073" s="489" t="s">
        <v>19067</v>
      </c>
    </row>
    <row r="23074" spans="1:4">
      <c r="A23074" s="489" t="str">
        <f t="shared" si="360"/>
        <v>2334800568訪問リハビリテーション</v>
      </c>
      <c r="B23074" s="489">
        <v>2334800568</v>
      </c>
      <c r="C23074" s="489" t="s">
        <v>2104</v>
      </c>
      <c r="D23074" s="489" t="s">
        <v>19067</v>
      </c>
    </row>
    <row r="23075" spans="1:4">
      <c r="A23075" s="489" t="str">
        <f t="shared" si="360"/>
        <v>2334800568訪問看護</v>
      </c>
      <c r="B23075" s="489">
        <v>2334800568</v>
      </c>
      <c r="C23075" s="489" t="s">
        <v>2102</v>
      </c>
      <c r="D23075" s="489" t="s">
        <v>19067</v>
      </c>
    </row>
    <row r="23076" spans="1:4">
      <c r="A23076" s="489" t="str">
        <f t="shared" si="360"/>
        <v>2334800576介護予防訪問リハビリテーション</v>
      </c>
      <c r="B23076" s="489">
        <v>2334800576</v>
      </c>
      <c r="C23076" s="489" t="s">
        <v>2108</v>
      </c>
      <c r="D23076" s="489" t="s">
        <v>19068</v>
      </c>
    </row>
    <row r="23077" spans="1:4">
      <c r="A23077" s="489" t="str">
        <f t="shared" si="360"/>
        <v>2334800576介護予防訪問看護</v>
      </c>
      <c r="B23077" s="489">
        <v>2334800576</v>
      </c>
      <c r="C23077" s="489" t="s">
        <v>2103</v>
      </c>
      <c r="D23077" s="489" t="s">
        <v>19068</v>
      </c>
    </row>
    <row r="23078" spans="1:4">
      <c r="A23078" s="489" t="str">
        <f t="shared" si="360"/>
        <v>2334800576訪問リハビリテーション</v>
      </c>
      <c r="B23078" s="489">
        <v>2334800576</v>
      </c>
      <c r="C23078" s="489" t="s">
        <v>2104</v>
      </c>
      <c r="D23078" s="489" t="s">
        <v>19068</v>
      </c>
    </row>
    <row r="23079" spans="1:4">
      <c r="A23079" s="489" t="str">
        <f t="shared" si="360"/>
        <v>2334800576訪問看護</v>
      </c>
      <c r="B23079" s="489">
        <v>2334800576</v>
      </c>
      <c r="C23079" s="489" t="s">
        <v>2102</v>
      </c>
      <c r="D23079" s="489" t="s">
        <v>19068</v>
      </c>
    </row>
    <row r="23080" spans="1:4">
      <c r="A23080" s="489" t="str">
        <f t="shared" si="360"/>
        <v>2334800584介護予防訪問リハビリテーション</v>
      </c>
      <c r="B23080" s="489">
        <v>2334800584</v>
      </c>
      <c r="C23080" s="489" t="s">
        <v>2108</v>
      </c>
      <c r="D23080" s="489" t="s">
        <v>19069</v>
      </c>
    </row>
    <row r="23081" spans="1:4">
      <c r="A23081" s="489" t="str">
        <f t="shared" si="360"/>
        <v>2334800584介護予防訪問看護</v>
      </c>
      <c r="B23081" s="489">
        <v>2334800584</v>
      </c>
      <c r="C23081" s="489" t="s">
        <v>2103</v>
      </c>
      <c r="D23081" s="489" t="s">
        <v>19069</v>
      </c>
    </row>
    <row r="23082" spans="1:4">
      <c r="A23082" s="489" t="str">
        <f t="shared" si="360"/>
        <v>2334800584訪問リハビリテーション</v>
      </c>
      <c r="B23082" s="489">
        <v>2334800584</v>
      </c>
      <c r="C23082" s="489" t="s">
        <v>2104</v>
      </c>
      <c r="D23082" s="489" t="s">
        <v>19069</v>
      </c>
    </row>
    <row r="23083" spans="1:4">
      <c r="A23083" s="489" t="str">
        <f t="shared" si="360"/>
        <v>2334800584訪問看護</v>
      </c>
      <c r="B23083" s="489">
        <v>2334800584</v>
      </c>
      <c r="C23083" s="489" t="s">
        <v>2102</v>
      </c>
      <c r="D23083" s="489" t="s">
        <v>19069</v>
      </c>
    </row>
    <row r="23084" spans="1:4">
      <c r="A23084" s="489" t="str">
        <f t="shared" si="360"/>
        <v>2334810161介護予防通所リハビリテーション</v>
      </c>
      <c r="B23084" s="489">
        <v>2334810161</v>
      </c>
      <c r="C23084" s="489" t="s">
        <v>2512</v>
      </c>
      <c r="D23084" s="489" t="s">
        <v>19070</v>
      </c>
    </row>
    <row r="23085" spans="1:4">
      <c r="A23085" s="489" t="str">
        <f t="shared" si="360"/>
        <v>2334810161通所リハビリテーション</v>
      </c>
      <c r="B23085" s="489">
        <v>2334810161</v>
      </c>
      <c r="C23085" s="489" t="s">
        <v>2511</v>
      </c>
      <c r="D23085" s="489" t="s">
        <v>19070</v>
      </c>
    </row>
    <row r="23086" spans="1:4">
      <c r="A23086" s="489" t="str">
        <f t="shared" si="360"/>
        <v>2334900400介護予防訪問リハビリテーション</v>
      </c>
      <c r="B23086" s="489">
        <v>2334900400</v>
      </c>
      <c r="C23086" s="489" t="s">
        <v>2108</v>
      </c>
      <c r="D23086" s="489" t="s">
        <v>19071</v>
      </c>
    </row>
    <row r="23087" spans="1:4">
      <c r="A23087" s="489" t="str">
        <f t="shared" si="360"/>
        <v>2334900400介護予防訪問看護</v>
      </c>
      <c r="B23087" s="489">
        <v>2334900400</v>
      </c>
      <c r="C23087" s="489" t="s">
        <v>2103</v>
      </c>
      <c r="D23087" s="489" t="s">
        <v>19071</v>
      </c>
    </row>
    <row r="23088" spans="1:4">
      <c r="A23088" s="489" t="str">
        <f t="shared" si="360"/>
        <v>2334900400訪問リハビリテーション</v>
      </c>
      <c r="B23088" s="489">
        <v>2334900400</v>
      </c>
      <c r="C23088" s="489" t="s">
        <v>2104</v>
      </c>
      <c r="D23088" s="489" t="s">
        <v>19071</v>
      </c>
    </row>
    <row r="23089" spans="1:4">
      <c r="A23089" s="489" t="str">
        <f t="shared" si="360"/>
        <v>2334900400訪問看護</v>
      </c>
      <c r="B23089" s="489">
        <v>2334900400</v>
      </c>
      <c r="C23089" s="489" t="s">
        <v>2102</v>
      </c>
      <c r="D23089" s="489" t="s">
        <v>19071</v>
      </c>
    </row>
    <row r="23090" spans="1:4">
      <c r="A23090" s="489" t="str">
        <f t="shared" si="360"/>
        <v>2334900434介護予防訪問リハビリテーション</v>
      </c>
      <c r="B23090" s="489">
        <v>2334900434</v>
      </c>
      <c r="C23090" s="489" t="s">
        <v>2108</v>
      </c>
      <c r="D23090" s="489" t="s">
        <v>19072</v>
      </c>
    </row>
    <row r="23091" spans="1:4">
      <c r="A23091" s="489" t="str">
        <f t="shared" si="360"/>
        <v>2334900434介護予防訪問看護</v>
      </c>
      <c r="B23091" s="489">
        <v>2334900434</v>
      </c>
      <c r="C23091" s="489" t="s">
        <v>2103</v>
      </c>
      <c r="D23091" s="489" t="s">
        <v>19072</v>
      </c>
    </row>
    <row r="23092" spans="1:4">
      <c r="A23092" s="489" t="str">
        <f t="shared" si="360"/>
        <v>2334900434訪問リハビリテーション</v>
      </c>
      <c r="B23092" s="489">
        <v>2334900434</v>
      </c>
      <c r="C23092" s="489" t="s">
        <v>2104</v>
      </c>
      <c r="D23092" s="489" t="s">
        <v>19072</v>
      </c>
    </row>
    <row r="23093" spans="1:4">
      <c r="A23093" s="489" t="str">
        <f t="shared" si="360"/>
        <v>2334900434訪問看護</v>
      </c>
      <c r="B23093" s="489">
        <v>2334900434</v>
      </c>
      <c r="C23093" s="489" t="s">
        <v>2102</v>
      </c>
      <c r="D23093" s="489" t="s">
        <v>19072</v>
      </c>
    </row>
    <row r="23094" spans="1:4">
      <c r="A23094" s="489" t="str">
        <f t="shared" si="360"/>
        <v>2334900442介護予防訪問リハビリテーション</v>
      </c>
      <c r="B23094" s="489">
        <v>2334900442</v>
      </c>
      <c r="C23094" s="489" t="s">
        <v>2108</v>
      </c>
      <c r="D23094" s="489" t="s">
        <v>18321</v>
      </c>
    </row>
    <row r="23095" spans="1:4">
      <c r="A23095" s="489" t="str">
        <f t="shared" si="360"/>
        <v>2334900442介護予防訪問看護</v>
      </c>
      <c r="B23095" s="489">
        <v>2334900442</v>
      </c>
      <c r="C23095" s="489" t="s">
        <v>2103</v>
      </c>
      <c r="D23095" s="489" t="s">
        <v>18321</v>
      </c>
    </row>
    <row r="23096" spans="1:4">
      <c r="A23096" s="489" t="str">
        <f t="shared" si="360"/>
        <v>2334900442訪問リハビリテーション</v>
      </c>
      <c r="B23096" s="489">
        <v>2334900442</v>
      </c>
      <c r="C23096" s="489" t="s">
        <v>2104</v>
      </c>
      <c r="D23096" s="489" t="s">
        <v>18321</v>
      </c>
    </row>
    <row r="23097" spans="1:4">
      <c r="A23097" s="489" t="str">
        <f t="shared" si="360"/>
        <v>2334900442訪問看護</v>
      </c>
      <c r="B23097" s="489">
        <v>2334900442</v>
      </c>
      <c r="C23097" s="489" t="s">
        <v>2102</v>
      </c>
      <c r="D23097" s="489" t="s">
        <v>18321</v>
      </c>
    </row>
    <row r="23098" spans="1:4">
      <c r="A23098" s="489" t="str">
        <f t="shared" si="360"/>
        <v>2334900459介護予防訪問リハビリテーション</v>
      </c>
      <c r="B23098" s="489">
        <v>2334900459</v>
      </c>
      <c r="C23098" s="489" t="s">
        <v>2108</v>
      </c>
      <c r="D23098" s="489" t="s">
        <v>19044</v>
      </c>
    </row>
    <row r="23099" spans="1:4">
      <c r="A23099" s="489" t="str">
        <f t="shared" si="360"/>
        <v>2334900459介護予防訪問看護</v>
      </c>
      <c r="B23099" s="489">
        <v>2334900459</v>
      </c>
      <c r="C23099" s="489" t="s">
        <v>2103</v>
      </c>
      <c r="D23099" s="489" t="s">
        <v>19044</v>
      </c>
    </row>
    <row r="23100" spans="1:4">
      <c r="A23100" s="489" t="str">
        <f t="shared" si="360"/>
        <v>2334900459訪問リハビリテーション</v>
      </c>
      <c r="B23100" s="489">
        <v>2334900459</v>
      </c>
      <c r="C23100" s="489" t="s">
        <v>2104</v>
      </c>
      <c r="D23100" s="489" t="s">
        <v>19044</v>
      </c>
    </row>
    <row r="23101" spans="1:4">
      <c r="A23101" s="489" t="str">
        <f t="shared" si="360"/>
        <v>2334900459訪問看護</v>
      </c>
      <c r="B23101" s="489">
        <v>2334900459</v>
      </c>
      <c r="C23101" s="489" t="s">
        <v>2102</v>
      </c>
      <c r="D23101" s="489" t="s">
        <v>19044</v>
      </c>
    </row>
    <row r="23102" spans="1:4">
      <c r="A23102" s="489" t="str">
        <f t="shared" si="360"/>
        <v>2334900483介護予防訪問リハビリテーション</v>
      </c>
      <c r="B23102" s="489">
        <v>2334900483</v>
      </c>
      <c r="C23102" s="489" t="s">
        <v>2108</v>
      </c>
      <c r="D23102" s="489" t="s">
        <v>19073</v>
      </c>
    </row>
    <row r="23103" spans="1:4">
      <c r="A23103" s="489" t="str">
        <f t="shared" si="360"/>
        <v>2334900483介護予防訪問看護</v>
      </c>
      <c r="B23103" s="489">
        <v>2334900483</v>
      </c>
      <c r="C23103" s="489" t="s">
        <v>2103</v>
      </c>
      <c r="D23103" s="489" t="s">
        <v>19073</v>
      </c>
    </row>
    <row r="23104" spans="1:4">
      <c r="A23104" s="489" t="str">
        <f t="shared" si="360"/>
        <v>2334900483訪問リハビリテーション</v>
      </c>
      <c r="B23104" s="489">
        <v>2334900483</v>
      </c>
      <c r="C23104" s="489" t="s">
        <v>2104</v>
      </c>
      <c r="D23104" s="489" t="s">
        <v>19073</v>
      </c>
    </row>
    <row r="23105" spans="1:4">
      <c r="A23105" s="489" t="str">
        <f t="shared" si="360"/>
        <v>2334900483訪問看護</v>
      </c>
      <c r="B23105" s="489">
        <v>2334900483</v>
      </c>
      <c r="C23105" s="489" t="s">
        <v>2102</v>
      </c>
      <c r="D23105" s="489" t="s">
        <v>19073</v>
      </c>
    </row>
    <row r="23106" spans="1:4">
      <c r="A23106" s="489" t="str">
        <f t="shared" ref="A23106:A23169" si="361">B23106&amp;C23106</f>
        <v>2334900509介護予防訪問リハビリテーション</v>
      </c>
      <c r="B23106" s="489">
        <v>2334900509</v>
      </c>
      <c r="C23106" s="489" t="s">
        <v>2108</v>
      </c>
      <c r="D23106" s="489" t="s">
        <v>19074</v>
      </c>
    </row>
    <row r="23107" spans="1:4">
      <c r="A23107" s="489" t="str">
        <f t="shared" si="361"/>
        <v>2334900509介護予防訪問看護</v>
      </c>
      <c r="B23107" s="489">
        <v>2334900509</v>
      </c>
      <c r="C23107" s="489" t="s">
        <v>2103</v>
      </c>
      <c r="D23107" s="489" t="s">
        <v>19074</v>
      </c>
    </row>
    <row r="23108" spans="1:4">
      <c r="A23108" s="489" t="str">
        <f t="shared" si="361"/>
        <v>2334900509訪問リハビリテーション</v>
      </c>
      <c r="B23108" s="489">
        <v>2334900509</v>
      </c>
      <c r="C23108" s="489" t="s">
        <v>2104</v>
      </c>
      <c r="D23108" s="489" t="s">
        <v>19074</v>
      </c>
    </row>
    <row r="23109" spans="1:4">
      <c r="A23109" s="489" t="str">
        <f t="shared" si="361"/>
        <v>2334900509訪問看護</v>
      </c>
      <c r="B23109" s="489">
        <v>2334900509</v>
      </c>
      <c r="C23109" s="489" t="s">
        <v>2102</v>
      </c>
      <c r="D23109" s="489" t="s">
        <v>19074</v>
      </c>
    </row>
    <row r="23110" spans="1:4">
      <c r="A23110" s="489" t="str">
        <f t="shared" si="361"/>
        <v>2334900558介護予防訪問リハビリテーション</v>
      </c>
      <c r="B23110" s="489">
        <v>2334900558</v>
      </c>
      <c r="C23110" s="489" t="s">
        <v>2108</v>
      </c>
      <c r="D23110" s="489" t="s">
        <v>19075</v>
      </c>
    </row>
    <row r="23111" spans="1:4">
      <c r="A23111" s="489" t="str">
        <f t="shared" si="361"/>
        <v>2334900558介護予防訪問看護</v>
      </c>
      <c r="B23111" s="489">
        <v>2334900558</v>
      </c>
      <c r="C23111" s="489" t="s">
        <v>2103</v>
      </c>
      <c r="D23111" s="489" t="s">
        <v>19075</v>
      </c>
    </row>
    <row r="23112" spans="1:4">
      <c r="A23112" s="489" t="str">
        <f t="shared" si="361"/>
        <v>2334900558訪問リハビリテーション</v>
      </c>
      <c r="B23112" s="489">
        <v>2334900558</v>
      </c>
      <c r="C23112" s="489" t="s">
        <v>2104</v>
      </c>
      <c r="D23112" s="489" t="s">
        <v>19075</v>
      </c>
    </row>
    <row r="23113" spans="1:4">
      <c r="A23113" s="489" t="str">
        <f t="shared" si="361"/>
        <v>2334900558訪問看護</v>
      </c>
      <c r="B23113" s="489">
        <v>2334900558</v>
      </c>
      <c r="C23113" s="489" t="s">
        <v>2102</v>
      </c>
      <c r="D23113" s="489" t="s">
        <v>19075</v>
      </c>
    </row>
    <row r="23114" spans="1:4">
      <c r="A23114" s="489" t="str">
        <f t="shared" si="361"/>
        <v>2334900566介護予防訪問リハビリテーション</v>
      </c>
      <c r="B23114" s="489">
        <v>2334900566</v>
      </c>
      <c r="C23114" s="489" t="s">
        <v>2108</v>
      </c>
      <c r="D23114" s="489" t="s">
        <v>19076</v>
      </c>
    </row>
    <row r="23115" spans="1:4">
      <c r="A23115" s="489" t="str">
        <f t="shared" si="361"/>
        <v>2334900566介護予防訪問看護</v>
      </c>
      <c r="B23115" s="489">
        <v>2334900566</v>
      </c>
      <c r="C23115" s="489" t="s">
        <v>2103</v>
      </c>
      <c r="D23115" s="489" t="s">
        <v>19076</v>
      </c>
    </row>
    <row r="23116" spans="1:4">
      <c r="A23116" s="489" t="str">
        <f t="shared" si="361"/>
        <v>2334900566訪問リハビリテーション</v>
      </c>
      <c r="B23116" s="489">
        <v>2334900566</v>
      </c>
      <c r="C23116" s="489" t="s">
        <v>2104</v>
      </c>
      <c r="D23116" s="489" t="s">
        <v>19076</v>
      </c>
    </row>
    <row r="23117" spans="1:4">
      <c r="A23117" s="489" t="str">
        <f t="shared" si="361"/>
        <v>2334900566訪問看護</v>
      </c>
      <c r="B23117" s="489">
        <v>2334900566</v>
      </c>
      <c r="C23117" s="489" t="s">
        <v>2102</v>
      </c>
      <c r="D23117" s="489" t="s">
        <v>19076</v>
      </c>
    </row>
    <row r="23118" spans="1:4">
      <c r="A23118" s="489" t="str">
        <f t="shared" si="361"/>
        <v>2334900574介護予防訪問リハビリテーション</v>
      </c>
      <c r="B23118" s="489">
        <v>2334900574</v>
      </c>
      <c r="C23118" s="489" t="s">
        <v>2108</v>
      </c>
      <c r="D23118" s="489" t="s">
        <v>19077</v>
      </c>
    </row>
    <row r="23119" spans="1:4">
      <c r="A23119" s="489" t="str">
        <f t="shared" si="361"/>
        <v>2334900574介護予防訪問看護</v>
      </c>
      <c r="B23119" s="489">
        <v>2334900574</v>
      </c>
      <c r="C23119" s="489" t="s">
        <v>2103</v>
      </c>
      <c r="D23119" s="489" t="s">
        <v>19077</v>
      </c>
    </row>
    <row r="23120" spans="1:4">
      <c r="A23120" s="489" t="str">
        <f t="shared" si="361"/>
        <v>2334900574訪問リハビリテーション</v>
      </c>
      <c r="B23120" s="489">
        <v>2334900574</v>
      </c>
      <c r="C23120" s="489" t="s">
        <v>2104</v>
      </c>
      <c r="D23120" s="489" t="s">
        <v>19077</v>
      </c>
    </row>
    <row r="23121" spans="1:4">
      <c r="A23121" s="489" t="str">
        <f t="shared" si="361"/>
        <v>2334900574訪問看護</v>
      </c>
      <c r="B23121" s="489">
        <v>2334900574</v>
      </c>
      <c r="C23121" s="489" t="s">
        <v>2102</v>
      </c>
      <c r="D23121" s="489" t="s">
        <v>19077</v>
      </c>
    </row>
    <row r="23122" spans="1:4">
      <c r="A23122" s="489" t="str">
        <f t="shared" si="361"/>
        <v>2334900582介護予防訪問リハビリテーション</v>
      </c>
      <c r="B23122" s="489">
        <v>2334900582</v>
      </c>
      <c r="C23122" s="489" t="s">
        <v>2108</v>
      </c>
      <c r="D23122" s="489" t="s">
        <v>19078</v>
      </c>
    </row>
    <row r="23123" spans="1:4">
      <c r="A23123" s="489" t="str">
        <f t="shared" si="361"/>
        <v>2334900582介護予防訪問看護</v>
      </c>
      <c r="B23123" s="489">
        <v>2334900582</v>
      </c>
      <c r="C23123" s="489" t="s">
        <v>2103</v>
      </c>
      <c r="D23123" s="489" t="s">
        <v>19078</v>
      </c>
    </row>
    <row r="23124" spans="1:4">
      <c r="A23124" s="489" t="str">
        <f t="shared" si="361"/>
        <v>2334900582訪問リハビリテーション</v>
      </c>
      <c r="B23124" s="489">
        <v>2334900582</v>
      </c>
      <c r="C23124" s="489" t="s">
        <v>2104</v>
      </c>
      <c r="D23124" s="489" t="s">
        <v>19078</v>
      </c>
    </row>
    <row r="23125" spans="1:4">
      <c r="A23125" s="489" t="str">
        <f t="shared" si="361"/>
        <v>2334900582訪問看護</v>
      </c>
      <c r="B23125" s="489">
        <v>2334900582</v>
      </c>
      <c r="C23125" s="489" t="s">
        <v>2102</v>
      </c>
      <c r="D23125" s="489" t="s">
        <v>19078</v>
      </c>
    </row>
    <row r="23126" spans="1:4">
      <c r="A23126" s="489" t="str">
        <f t="shared" si="361"/>
        <v>2334900608介護予防訪問リハビリテーション</v>
      </c>
      <c r="B23126" s="489">
        <v>2334900608</v>
      </c>
      <c r="C23126" s="489" t="s">
        <v>2108</v>
      </c>
      <c r="D23126" s="489" t="s">
        <v>19079</v>
      </c>
    </row>
    <row r="23127" spans="1:4">
      <c r="A23127" s="489" t="str">
        <f t="shared" si="361"/>
        <v>2334900608介護予防訪問看護</v>
      </c>
      <c r="B23127" s="489">
        <v>2334900608</v>
      </c>
      <c r="C23127" s="489" t="s">
        <v>2103</v>
      </c>
      <c r="D23127" s="489" t="s">
        <v>19079</v>
      </c>
    </row>
    <row r="23128" spans="1:4">
      <c r="A23128" s="489" t="str">
        <f t="shared" si="361"/>
        <v>2334900608訪問リハビリテーション</v>
      </c>
      <c r="B23128" s="489">
        <v>2334900608</v>
      </c>
      <c r="C23128" s="489" t="s">
        <v>2104</v>
      </c>
      <c r="D23128" s="489" t="s">
        <v>19079</v>
      </c>
    </row>
    <row r="23129" spans="1:4">
      <c r="A23129" s="489" t="str">
        <f t="shared" si="361"/>
        <v>2334900608訪問看護</v>
      </c>
      <c r="B23129" s="489">
        <v>2334900608</v>
      </c>
      <c r="C23129" s="489" t="s">
        <v>2102</v>
      </c>
      <c r="D23129" s="489" t="s">
        <v>19079</v>
      </c>
    </row>
    <row r="23130" spans="1:4">
      <c r="A23130" s="489" t="str">
        <f t="shared" si="361"/>
        <v>2334900616介護予防訪問リハビリテーション</v>
      </c>
      <c r="B23130" s="489">
        <v>2334900616</v>
      </c>
      <c r="C23130" s="489" t="s">
        <v>2108</v>
      </c>
      <c r="D23130" s="489" t="s">
        <v>19080</v>
      </c>
    </row>
    <row r="23131" spans="1:4">
      <c r="A23131" s="489" t="str">
        <f t="shared" si="361"/>
        <v>2334900616介護予防訪問看護</v>
      </c>
      <c r="B23131" s="489">
        <v>2334900616</v>
      </c>
      <c r="C23131" s="489" t="s">
        <v>2103</v>
      </c>
      <c r="D23131" s="489" t="s">
        <v>19080</v>
      </c>
    </row>
    <row r="23132" spans="1:4">
      <c r="A23132" s="489" t="str">
        <f t="shared" si="361"/>
        <v>2334900616訪問リハビリテーション</v>
      </c>
      <c r="B23132" s="489">
        <v>2334900616</v>
      </c>
      <c r="C23132" s="489" t="s">
        <v>2104</v>
      </c>
      <c r="D23132" s="489" t="s">
        <v>19080</v>
      </c>
    </row>
    <row r="23133" spans="1:4">
      <c r="A23133" s="489" t="str">
        <f t="shared" si="361"/>
        <v>2334900616訪問看護</v>
      </c>
      <c r="B23133" s="489">
        <v>2334900616</v>
      </c>
      <c r="C23133" s="489" t="s">
        <v>2102</v>
      </c>
      <c r="D23133" s="489" t="s">
        <v>19080</v>
      </c>
    </row>
    <row r="23134" spans="1:4">
      <c r="A23134" s="489" t="str">
        <f t="shared" si="361"/>
        <v>2334900632介護予防訪問リハビリテーション</v>
      </c>
      <c r="B23134" s="489">
        <v>2334900632</v>
      </c>
      <c r="C23134" s="489" t="s">
        <v>2108</v>
      </c>
      <c r="D23134" s="489" t="s">
        <v>19081</v>
      </c>
    </row>
    <row r="23135" spans="1:4">
      <c r="A23135" s="489" t="str">
        <f t="shared" si="361"/>
        <v>2334900632介護予防訪問看護</v>
      </c>
      <c r="B23135" s="489">
        <v>2334900632</v>
      </c>
      <c r="C23135" s="489" t="s">
        <v>2103</v>
      </c>
      <c r="D23135" s="489" t="s">
        <v>19081</v>
      </c>
    </row>
    <row r="23136" spans="1:4">
      <c r="A23136" s="489" t="str">
        <f t="shared" si="361"/>
        <v>2334900632訪問リハビリテーション</v>
      </c>
      <c r="B23136" s="489">
        <v>2334900632</v>
      </c>
      <c r="C23136" s="489" t="s">
        <v>2104</v>
      </c>
      <c r="D23136" s="489" t="s">
        <v>19081</v>
      </c>
    </row>
    <row r="23137" spans="1:4">
      <c r="A23137" s="489" t="str">
        <f t="shared" si="361"/>
        <v>2334900632訪問看護</v>
      </c>
      <c r="B23137" s="489">
        <v>2334900632</v>
      </c>
      <c r="C23137" s="489" t="s">
        <v>2102</v>
      </c>
      <c r="D23137" s="489" t="s">
        <v>19081</v>
      </c>
    </row>
    <row r="23138" spans="1:4">
      <c r="A23138" s="489" t="str">
        <f t="shared" si="361"/>
        <v>2334900657介護予防訪問リハビリテーション</v>
      </c>
      <c r="B23138" s="489">
        <v>2334900657</v>
      </c>
      <c r="C23138" s="489" t="s">
        <v>2108</v>
      </c>
      <c r="D23138" s="489" t="s">
        <v>19082</v>
      </c>
    </row>
    <row r="23139" spans="1:4">
      <c r="A23139" s="489" t="str">
        <f t="shared" si="361"/>
        <v>2334900657介護予防訪問看護</v>
      </c>
      <c r="B23139" s="489">
        <v>2334900657</v>
      </c>
      <c r="C23139" s="489" t="s">
        <v>2103</v>
      </c>
      <c r="D23139" s="489" t="s">
        <v>19082</v>
      </c>
    </row>
    <row r="23140" spans="1:4">
      <c r="A23140" s="489" t="str">
        <f t="shared" si="361"/>
        <v>2334900657訪問リハビリテーション</v>
      </c>
      <c r="B23140" s="489">
        <v>2334900657</v>
      </c>
      <c r="C23140" s="489" t="s">
        <v>2104</v>
      </c>
      <c r="D23140" s="489" t="s">
        <v>19082</v>
      </c>
    </row>
    <row r="23141" spans="1:4">
      <c r="A23141" s="489" t="str">
        <f t="shared" si="361"/>
        <v>2334900657訪問看護</v>
      </c>
      <c r="B23141" s="489">
        <v>2334900657</v>
      </c>
      <c r="C23141" s="489" t="s">
        <v>2102</v>
      </c>
      <c r="D23141" s="489" t="s">
        <v>19082</v>
      </c>
    </row>
    <row r="23142" spans="1:4">
      <c r="A23142" s="489" t="str">
        <f t="shared" si="361"/>
        <v>2334900673介護予防訪問リハビリテーション</v>
      </c>
      <c r="B23142" s="489">
        <v>2334900673</v>
      </c>
      <c r="C23142" s="489" t="s">
        <v>2108</v>
      </c>
      <c r="D23142" s="489" t="s">
        <v>19083</v>
      </c>
    </row>
    <row r="23143" spans="1:4">
      <c r="A23143" s="489" t="str">
        <f t="shared" si="361"/>
        <v>2334900673介護予防訪問看護</v>
      </c>
      <c r="B23143" s="489">
        <v>2334900673</v>
      </c>
      <c r="C23143" s="489" t="s">
        <v>2103</v>
      </c>
      <c r="D23143" s="489" t="s">
        <v>19083</v>
      </c>
    </row>
    <row r="23144" spans="1:4">
      <c r="A23144" s="489" t="str">
        <f t="shared" si="361"/>
        <v>2334900673訪問リハビリテーション</v>
      </c>
      <c r="B23144" s="489">
        <v>2334900673</v>
      </c>
      <c r="C23144" s="489" t="s">
        <v>2104</v>
      </c>
      <c r="D23144" s="489" t="s">
        <v>19083</v>
      </c>
    </row>
    <row r="23145" spans="1:4">
      <c r="A23145" s="489" t="str">
        <f t="shared" si="361"/>
        <v>2334900673訪問看護</v>
      </c>
      <c r="B23145" s="489">
        <v>2334900673</v>
      </c>
      <c r="C23145" s="489" t="s">
        <v>2102</v>
      </c>
      <c r="D23145" s="489" t="s">
        <v>19083</v>
      </c>
    </row>
    <row r="23146" spans="1:4">
      <c r="A23146" s="489" t="str">
        <f t="shared" si="361"/>
        <v>2334900681介護予防訪問リハビリテーション</v>
      </c>
      <c r="B23146" s="489">
        <v>2334900681</v>
      </c>
      <c r="C23146" s="489" t="s">
        <v>2108</v>
      </c>
      <c r="D23146" s="489" t="s">
        <v>19084</v>
      </c>
    </row>
    <row r="23147" spans="1:4">
      <c r="A23147" s="489" t="str">
        <f t="shared" si="361"/>
        <v>2334900681介護予防訪問看護</v>
      </c>
      <c r="B23147" s="489">
        <v>2334900681</v>
      </c>
      <c r="C23147" s="489" t="s">
        <v>2103</v>
      </c>
      <c r="D23147" s="489" t="s">
        <v>19084</v>
      </c>
    </row>
    <row r="23148" spans="1:4">
      <c r="A23148" s="489" t="str">
        <f t="shared" si="361"/>
        <v>2334900681訪問リハビリテーション</v>
      </c>
      <c r="B23148" s="489">
        <v>2334900681</v>
      </c>
      <c r="C23148" s="489" t="s">
        <v>2104</v>
      </c>
      <c r="D23148" s="489" t="s">
        <v>19084</v>
      </c>
    </row>
    <row r="23149" spans="1:4">
      <c r="A23149" s="489" t="str">
        <f t="shared" si="361"/>
        <v>2334900681訪問看護</v>
      </c>
      <c r="B23149" s="489">
        <v>2334900681</v>
      </c>
      <c r="C23149" s="489" t="s">
        <v>2102</v>
      </c>
      <c r="D23149" s="489" t="s">
        <v>19084</v>
      </c>
    </row>
    <row r="23150" spans="1:4">
      <c r="A23150" s="489" t="str">
        <f t="shared" si="361"/>
        <v>2334900699介護予防訪問リハビリテーション</v>
      </c>
      <c r="B23150" s="489">
        <v>2334900699</v>
      </c>
      <c r="C23150" s="489" t="s">
        <v>2108</v>
      </c>
      <c r="D23150" s="489" t="s">
        <v>19085</v>
      </c>
    </row>
    <row r="23151" spans="1:4">
      <c r="A23151" s="489" t="str">
        <f t="shared" si="361"/>
        <v>2334900699介護予防訪問看護</v>
      </c>
      <c r="B23151" s="489">
        <v>2334900699</v>
      </c>
      <c r="C23151" s="489" t="s">
        <v>2103</v>
      </c>
      <c r="D23151" s="489" t="s">
        <v>19085</v>
      </c>
    </row>
    <row r="23152" spans="1:4">
      <c r="A23152" s="489" t="str">
        <f t="shared" si="361"/>
        <v>2334900699訪問リハビリテーション</v>
      </c>
      <c r="B23152" s="489">
        <v>2334900699</v>
      </c>
      <c r="C23152" s="489" t="s">
        <v>2104</v>
      </c>
      <c r="D23152" s="489" t="s">
        <v>19085</v>
      </c>
    </row>
    <row r="23153" spans="1:4">
      <c r="A23153" s="489" t="str">
        <f t="shared" si="361"/>
        <v>2334900699訪問看護</v>
      </c>
      <c r="B23153" s="489">
        <v>2334900699</v>
      </c>
      <c r="C23153" s="489" t="s">
        <v>2102</v>
      </c>
      <c r="D23153" s="489" t="s">
        <v>19085</v>
      </c>
    </row>
    <row r="23154" spans="1:4">
      <c r="A23154" s="489" t="str">
        <f t="shared" si="361"/>
        <v>2334900707介護予防訪問リハビリテーション</v>
      </c>
      <c r="B23154" s="489">
        <v>2334900707</v>
      </c>
      <c r="C23154" s="489" t="s">
        <v>2108</v>
      </c>
      <c r="D23154" s="489" t="s">
        <v>19086</v>
      </c>
    </row>
    <row r="23155" spans="1:4">
      <c r="A23155" s="489" t="str">
        <f t="shared" si="361"/>
        <v>2334900707介護予防訪問看護</v>
      </c>
      <c r="B23155" s="489">
        <v>2334900707</v>
      </c>
      <c r="C23155" s="489" t="s">
        <v>2103</v>
      </c>
      <c r="D23155" s="489" t="s">
        <v>19086</v>
      </c>
    </row>
    <row r="23156" spans="1:4">
      <c r="A23156" s="489" t="str">
        <f t="shared" si="361"/>
        <v>2334900707訪問リハビリテーション</v>
      </c>
      <c r="B23156" s="489">
        <v>2334900707</v>
      </c>
      <c r="C23156" s="489" t="s">
        <v>2104</v>
      </c>
      <c r="D23156" s="489" t="s">
        <v>19086</v>
      </c>
    </row>
    <row r="23157" spans="1:4">
      <c r="A23157" s="489" t="str">
        <f t="shared" si="361"/>
        <v>2334900707訪問看護</v>
      </c>
      <c r="B23157" s="489">
        <v>2334900707</v>
      </c>
      <c r="C23157" s="489" t="s">
        <v>2102</v>
      </c>
      <c r="D23157" s="489" t="s">
        <v>19086</v>
      </c>
    </row>
    <row r="23158" spans="1:4">
      <c r="A23158" s="489" t="str">
        <f t="shared" si="361"/>
        <v>2334900723介護予防訪問リハビリテーション</v>
      </c>
      <c r="B23158" s="489">
        <v>2334900723</v>
      </c>
      <c r="C23158" s="489" t="s">
        <v>2108</v>
      </c>
      <c r="D23158" s="489" t="s">
        <v>19087</v>
      </c>
    </row>
    <row r="23159" spans="1:4">
      <c r="A23159" s="489" t="str">
        <f t="shared" si="361"/>
        <v>2334900723介護予防訪問看護</v>
      </c>
      <c r="B23159" s="489">
        <v>2334900723</v>
      </c>
      <c r="C23159" s="489" t="s">
        <v>2103</v>
      </c>
      <c r="D23159" s="489" t="s">
        <v>19087</v>
      </c>
    </row>
    <row r="23160" spans="1:4">
      <c r="A23160" s="489" t="str">
        <f t="shared" si="361"/>
        <v>2334900723訪問リハビリテーション</v>
      </c>
      <c r="B23160" s="489">
        <v>2334900723</v>
      </c>
      <c r="C23160" s="489" t="s">
        <v>2104</v>
      </c>
      <c r="D23160" s="489" t="s">
        <v>19087</v>
      </c>
    </row>
    <row r="23161" spans="1:4">
      <c r="A23161" s="489" t="str">
        <f t="shared" si="361"/>
        <v>2334900723訪問看護</v>
      </c>
      <c r="B23161" s="489">
        <v>2334900723</v>
      </c>
      <c r="C23161" s="489" t="s">
        <v>2102</v>
      </c>
      <c r="D23161" s="489" t="s">
        <v>19087</v>
      </c>
    </row>
    <row r="23162" spans="1:4">
      <c r="A23162" s="489" t="str">
        <f t="shared" si="361"/>
        <v>2334900731介護予防訪問リハビリテーション</v>
      </c>
      <c r="B23162" s="489">
        <v>2334900731</v>
      </c>
      <c r="C23162" s="489" t="s">
        <v>2108</v>
      </c>
      <c r="D23162" s="489" t="s">
        <v>18542</v>
      </c>
    </row>
    <row r="23163" spans="1:4">
      <c r="A23163" s="489" t="str">
        <f t="shared" si="361"/>
        <v>2334900731介護予防訪問看護</v>
      </c>
      <c r="B23163" s="489">
        <v>2334900731</v>
      </c>
      <c r="C23163" s="489" t="s">
        <v>2103</v>
      </c>
      <c r="D23163" s="489" t="s">
        <v>18542</v>
      </c>
    </row>
    <row r="23164" spans="1:4">
      <c r="A23164" s="489" t="str">
        <f t="shared" si="361"/>
        <v>2334900731訪問リハビリテーション</v>
      </c>
      <c r="B23164" s="489">
        <v>2334900731</v>
      </c>
      <c r="C23164" s="489" t="s">
        <v>2104</v>
      </c>
      <c r="D23164" s="489" t="s">
        <v>18542</v>
      </c>
    </row>
    <row r="23165" spans="1:4">
      <c r="A23165" s="489" t="str">
        <f t="shared" si="361"/>
        <v>2334900731訪問看護</v>
      </c>
      <c r="B23165" s="489">
        <v>2334900731</v>
      </c>
      <c r="C23165" s="489" t="s">
        <v>2102</v>
      </c>
      <c r="D23165" s="489" t="s">
        <v>18542</v>
      </c>
    </row>
    <row r="23166" spans="1:4">
      <c r="A23166" s="489" t="str">
        <f t="shared" si="361"/>
        <v>2334900749介護予防訪問リハビリテーション</v>
      </c>
      <c r="B23166" s="489">
        <v>2334900749</v>
      </c>
      <c r="C23166" s="489" t="s">
        <v>2108</v>
      </c>
      <c r="D23166" s="489" t="s">
        <v>19088</v>
      </c>
    </row>
    <row r="23167" spans="1:4">
      <c r="A23167" s="489" t="str">
        <f t="shared" si="361"/>
        <v>2334900749介護予防訪問看護</v>
      </c>
      <c r="B23167" s="489">
        <v>2334900749</v>
      </c>
      <c r="C23167" s="489" t="s">
        <v>2103</v>
      </c>
      <c r="D23167" s="489" t="s">
        <v>19088</v>
      </c>
    </row>
    <row r="23168" spans="1:4">
      <c r="A23168" s="489" t="str">
        <f t="shared" si="361"/>
        <v>2334900749訪問リハビリテーション</v>
      </c>
      <c r="B23168" s="489">
        <v>2334900749</v>
      </c>
      <c r="C23168" s="489" t="s">
        <v>2104</v>
      </c>
      <c r="D23168" s="489" t="s">
        <v>19088</v>
      </c>
    </row>
    <row r="23169" spans="1:4">
      <c r="A23169" s="489" t="str">
        <f t="shared" si="361"/>
        <v>2334900749訪問看護</v>
      </c>
      <c r="B23169" s="489">
        <v>2334900749</v>
      </c>
      <c r="C23169" s="489" t="s">
        <v>2102</v>
      </c>
      <c r="D23169" s="489" t="s">
        <v>19088</v>
      </c>
    </row>
    <row r="23170" spans="1:4">
      <c r="A23170" s="489" t="str">
        <f t="shared" ref="A23170:A23233" si="362">B23170&amp;C23170</f>
        <v>2334900756介護予防訪問リハビリテーション</v>
      </c>
      <c r="B23170" s="489">
        <v>2334900756</v>
      </c>
      <c r="C23170" s="489" t="s">
        <v>2108</v>
      </c>
      <c r="D23170" s="489" t="s">
        <v>19089</v>
      </c>
    </row>
    <row r="23171" spans="1:4">
      <c r="A23171" s="489" t="str">
        <f t="shared" si="362"/>
        <v>2334900756介護予防訪問看護</v>
      </c>
      <c r="B23171" s="489">
        <v>2334900756</v>
      </c>
      <c r="C23171" s="489" t="s">
        <v>2103</v>
      </c>
      <c r="D23171" s="489" t="s">
        <v>19089</v>
      </c>
    </row>
    <row r="23172" spans="1:4">
      <c r="A23172" s="489" t="str">
        <f t="shared" si="362"/>
        <v>2334900756訪問リハビリテーション</v>
      </c>
      <c r="B23172" s="489">
        <v>2334900756</v>
      </c>
      <c r="C23172" s="489" t="s">
        <v>2104</v>
      </c>
      <c r="D23172" s="489" t="s">
        <v>19089</v>
      </c>
    </row>
    <row r="23173" spans="1:4">
      <c r="A23173" s="489" t="str">
        <f t="shared" si="362"/>
        <v>2334900756訪問看護</v>
      </c>
      <c r="B23173" s="489">
        <v>2334900756</v>
      </c>
      <c r="C23173" s="489" t="s">
        <v>2102</v>
      </c>
      <c r="D23173" s="489" t="s">
        <v>19089</v>
      </c>
    </row>
    <row r="23174" spans="1:4">
      <c r="A23174" s="489" t="str">
        <f t="shared" si="362"/>
        <v>2334900764介護予防訪問リハビリテーション</v>
      </c>
      <c r="B23174" s="489">
        <v>2334900764</v>
      </c>
      <c r="C23174" s="489" t="s">
        <v>2108</v>
      </c>
      <c r="D23174" s="489" t="s">
        <v>18259</v>
      </c>
    </row>
    <row r="23175" spans="1:4">
      <c r="A23175" s="489" t="str">
        <f t="shared" si="362"/>
        <v>2334900764介護予防訪問看護</v>
      </c>
      <c r="B23175" s="489">
        <v>2334900764</v>
      </c>
      <c r="C23175" s="489" t="s">
        <v>2103</v>
      </c>
      <c r="D23175" s="489" t="s">
        <v>18259</v>
      </c>
    </row>
    <row r="23176" spans="1:4">
      <c r="A23176" s="489" t="str">
        <f t="shared" si="362"/>
        <v>2334900764訪問リハビリテーション</v>
      </c>
      <c r="B23176" s="489">
        <v>2334900764</v>
      </c>
      <c r="C23176" s="489" t="s">
        <v>2104</v>
      </c>
      <c r="D23176" s="489" t="s">
        <v>18259</v>
      </c>
    </row>
    <row r="23177" spans="1:4">
      <c r="A23177" s="489" t="str">
        <f t="shared" si="362"/>
        <v>2334900764訪問看護</v>
      </c>
      <c r="B23177" s="489">
        <v>2334900764</v>
      </c>
      <c r="C23177" s="489" t="s">
        <v>2102</v>
      </c>
      <c r="D23177" s="489" t="s">
        <v>18259</v>
      </c>
    </row>
    <row r="23178" spans="1:4">
      <c r="A23178" s="489" t="str">
        <f t="shared" si="362"/>
        <v>2334900772介護予防訪問リハビリテーション</v>
      </c>
      <c r="B23178" s="489">
        <v>2334900772</v>
      </c>
      <c r="C23178" s="489" t="s">
        <v>2108</v>
      </c>
      <c r="D23178" s="489" t="s">
        <v>19090</v>
      </c>
    </row>
    <row r="23179" spans="1:4">
      <c r="A23179" s="489" t="str">
        <f t="shared" si="362"/>
        <v>2334900772介護予防訪問看護</v>
      </c>
      <c r="B23179" s="489">
        <v>2334900772</v>
      </c>
      <c r="C23179" s="489" t="s">
        <v>2103</v>
      </c>
      <c r="D23179" s="489" t="s">
        <v>19090</v>
      </c>
    </row>
    <row r="23180" spans="1:4">
      <c r="A23180" s="489" t="str">
        <f t="shared" si="362"/>
        <v>2334900772訪問リハビリテーション</v>
      </c>
      <c r="B23180" s="489">
        <v>2334900772</v>
      </c>
      <c r="C23180" s="489" t="s">
        <v>2104</v>
      </c>
      <c r="D23180" s="489" t="s">
        <v>19090</v>
      </c>
    </row>
    <row r="23181" spans="1:4">
      <c r="A23181" s="489" t="str">
        <f t="shared" si="362"/>
        <v>2334900772訪問看護</v>
      </c>
      <c r="B23181" s="489">
        <v>2334900772</v>
      </c>
      <c r="C23181" s="489" t="s">
        <v>2102</v>
      </c>
      <c r="D23181" s="489" t="s">
        <v>19090</v>
      </c>
    </row>
    <row r="23182" spans="1:4">
      <c r="A23182" s="489" t="str">
        <f t="shared" si="362"/>
        <v>2334900780介護予防訪問リハビリテーション</v>
      </c>
      <c r="B23182" s="489">
        <v>2334900780</v>
      </c>
      <c r="C23182" s="489" t="s">
        <v>2108</v>
      </c>
      <c r="D23182" s="489" t="s">
        <v>19091</v>
      </c>
    </row>
    <row r="23183" spans="1:4">
      <c r="A23183" s="489" t="str">
        <f t="shared" si="362"/>
        <v>2334900780介護予防訪問看護</v>
      </c>
      <c r="B23183" s="489">
        <v>2334900780</v>
      </c>
      <c r="C23183" s="489" t="s">
        <v>2103</v>
      </c>
      <c r="D23183" s="489" t="s">
        <v>19091</v>
      </c>
    </row>
    <row r="23184" spans="1:4">
      <c r="A23184" s="489" t="str">
        <f t="shared" si="362"/>
        <v>2334900780訪問リハビリテーション</v>
      </c>
      <c r="B23184" s="489">
        <v>2334900780</v>
      </c>
      <c r="C23184" s="489" t="s">
        <v>2104</v>
      </c>
      <c r="D23184" s="489" t="s">
        <v>19091</v>
      </c>
    </row>
    <row r="23185" spans="1:4">
      <c r="A23185" s="489" t="str">
        <f t="shared" si="362"/>
        <v>2334900780訪問看護</v>
      </c>
      <c r="B23185" s="489">
        <v>2334900780</v>
      </c>
      <c r="C23185" s="489" t="s">
        <v>2102</v>
      </c>
      <c r="D23185" s="489" t="s">
        <v>19091</v>
      </c>
    </row>
    <row r="23186" spans="1:4">
      <c r="A23186" s="489" t="str">
        <f t="shared" si="362"/>
        <v>2334900798介護予防訪問リハビリテーション</v>
      </c>
      <c r="B23186" s="489">
        <v>2334900798</v>
      </c>
      <c r="C23186" s="489" t="s">
        <v>2108</v>
      </c>
      <c r="D23186" s="489" t="s">
        <v>19092</v>
      </c>
    </row>
    <row r="23187" spans="1:4">
      <c r="A23187" s="489" t="str">
        <f t="shared" si="362"/>
        <v>2334900798介護予防訪問看護</v>
      </c>
      <c r="B23187" s="489">
        <v>2334900798</v>
      </c>
      <c r="C23187" s="489" t="s">
        <v>2103</v>
      </c>
      <c r="D23187" s="489" t="s">
        <v>19092</v>
      </c>
    </row>
    <row r="23188" spans="1:4">
      <c r="A23188" s="489" t="str">
        <f t="shared" si="362"/>
        <v>2334900798訪問リハビリテーション</v>
      </c>
      <c r="B23188" s="489">
        <v>2334900798</v>
      </c>
      <c r="C23188" s="489" t="s">
        <v>2104</v>
      </c>
      <c r="D23188" s="489" t="s">
        <v>19092</v>
      </c>
    </row>
    <row r="23189" spans="1:4">
      <c r="A23189" s="489" t="str">
        <f t="shared" si="362"/>
        <v>2334900798訪問看護</v>
      </c>
      <c r="B23189" s="489">
        <v>2334900798</v>
      </c>
      <c r="C23189" s="489" t="s">
        <v>2102</v>
      </c>
      <c r="D23189" s="489" t="s">
        <v>19092</v>
      </c>
    </row>
    <row r="23190" spans="1:4">
      <c r="A23190" s="489" t="str">
        <f t="shared" si="362"/>
        <v>2334900806介護予防訪問リハビリテーション</v>
      </c>
      <c r="B23190" s="489">
        <v>2334900806</v>
      </c>
      <c r="C23190" s="489" t="s">
        <v>2108</v>
      </c>
      <c r="D23190" s="489" t="s">
        <v>19093</v>
      </c>
    </row>
    <row r="23191" spans="1:4">
      <c r="A23191" s="489" t="str">
        <f t="shared" si="362"/>
        <v>2334900806介護予防訪問看護</v>
      </c>
      <c r="B23191" s="489">
        <v>2334900806</v>
      </c>
      <c r="C23191" s="489" t="s">
        <v>2103</v>
      </c>
      <c r="D23191" s="489" t="s">
        <v>19093</v>
      </c>
    </row>
    <row r="23192" spans="1:4">
      <c r="A23192" s="489" t="str">
        <f t="shared" si="362"/>
        <v>2334900806訪問リハビリテーション</v>
      </c>
      <c r="B23192" s="489">
        <v>2334900806</v>
      </c>
      <c r="C23192" s="489" t="s">
        <v>2104</v>
      </c>
      <c r="D23192" s="489" t="s">
        <v>19093</v>
      </c>
    </row>
    <row r="23193" spans="1:4">
      <c r="A23193" s="489" t="str">
        <f t="shared" si="362"/>
        <v>2334900806訪問看護</v>
      </c>
      <c r="B23193" s="489">
        <v>2334900806</v>
      </c>
      <c r="C23193" s="489" t="s">
        <v>2102</v>
      </c>
      <c r="D23193" s="489" t="s">
        <v>19093</v>
      </c>
    </row>
    <row r="23194" spans="1:4">
      <c r="A23194" s="489" t="str">
        <f t="shared" si="362"/>
        <v>2334900814介護予防訪問リハビリテーション</v>
      </c>
      <c r="B23194" s="489">
        <v>2334900814</v>
      </c>
      <c r="C23194" s="489" t="s">
        <v>2108</v>
      </c>
      <c r="D23194" s="489" t="s">
        <v>19094</v>
      </c>
    </row>
    <row r="23195" spans="1:4">
      <c r="A23195" s="489" t="str">
        <f t="shared" si="362"/>
        <v>2334900814介護予防訪問看護</v>
      </c>
      <c r="B23195" s="489">
        <v>2334900814</v>
      </c>
      <c r="C23195" s="489" t="s">
        <v>2103</v>
      </c>
      <c r="D23195" s="489" t="s">
        <v>19094</v>
      </c>
    </row>
    <row r="23196" spans="1:4">
      <c r="A23196" s="489" t="str">
        <f t="shared" si="362"/>
        <v>2334900814訪問リハビリテーション</v>
      </c>
      <c r="B23196" s="489">
        <v>2334900814</v>
      </c>
      <c r="C23196" s="489" t="s">
        <v>2104</v>
      </c>
      <c r="D23196" s="489" t="s">
        <v>19094</v>
      </c>
    </row>
    <row r="23197" spans="1:4">
      <c r="A23197" s="489" t="str">
        <f t="shared" si="362"/>
        <v>2334900814訪問看護</v>
      </c>
      <c r="B23197" s="489">
        <v>2334900814</v>
      </c>
      <c r="C23197" s="489" t="s">
        <v>2102</v>
      </c>
      <c r="D23197" s="489" t="s">
        <v>19094</v>
      </c>
    </row>
    <row r="23198" spans="1:4">
      <c r="A23198" s="489" t="str">
        <f t="shared" si="362"/>
        <v>2334900822介護予防訪問リハビリテーション</v>
      </c>
      <c r="B23198" s="489">
        <v>2334900822</v>
      </c>
      <c r="C23198" s="489" t="s">
        <v>2108</v>
      </c>
      <c r="D23198" s="489" t="s">
        <v>19095</v>
      </c>
    </row>
    <row r="23199" spans="1:4">
      <c r="A23199" s="489" t="str">
        <f t="shared" si="362"/>
        <v>2334900822介護予防訪問看護</v>
      </c>
      <c r="B23199" s="489">
        <v>2334900822</v>
      </c>
      <c r="C23199" s="489" t="s">
        <v>2103</v>
      </c>
      <c r="D23199" s="489" t="s">
        <v>19095</v>
      </c>
    </row>
    <row r="23200" spans="1:4">
      <c r="A23200" s="489" t="str">
        <f t="shared" si="362"/>
        <v>2334900822訪問リハビリテーション</v>
      </c>
      <c r="B23200" s="489">
        <v>2334900822</v>
      </c>
      <c r="C23200" s="489" t="s">
        <v>2104</v>
      </c>
      <c r="D23200" s="489" t="s">
        <v>19095</v>
      </c>
    </row>
    <row r="23201" spans="1:4">
      <c r="A23201" s="489" t="str">
        <f t="shared" si="362"/>
        <v>2334900822訪問看護</v>
      </c>
      <c r="B23201" s="489">
        <v>2334900822</v>
      </c>
      <c r="C23201" s="489" t="s">
        <v>2102</v>
      </c>
      <c r="D23201" s="489" t="s">
        <v>19095</v>
      </c>
    </row>
    <row r="23202" spans="1:4">
      <c r="A23202" s="489" t="str">
        <f t="shared" si="362"/>
        <v>2334900830介護予防訪問リハビリテーション</v>
      </c>
      <c r="B23202" s="489">
        <v>2334900830</v>
      </c>
      <c r="C23202" s="489" t="s">
        <v>2108</v>
      </c>
      <c r="D23202" s="489" t="s">
        <v>19096</v>
      </c>
    </row>
    <row r="23203" spans="1:4">
      <c r="A23203" s="489" t="str">
        <f t="shared" si="362"/>
        <v>2334900830介護予防訪問看護</v>
      </c>
      <c r="B23203" s="489">
        <v>2334900830</v>
      </c>
      <c r="C23203" s="489" t="s">
        <v>2103</v>
      </c>
      <c r="D23203" s="489" t="s">
        <v>19096</v>
      </c>
    </row>
    <row r="23204" spans="1:4">
      <c r="A23204" s="489" t="str">
        <f t="shared" si="362"/>
        <v>2334900830訪問リハビリテーション</v>
      </c>
      <c r="B23204" s="489">
        <v>2334900830</v>
      </c>
      <c r="C23204" s="489" t="s">
        <v>2104</v>
      </c>
      <c r="D23204" s="489" t="s">
        <v>19096</v>
      </c>
    </row>
    <row r="23205" spans="1:4">
      <c r="A23205" s="489" t="str">
        <f t="shared" si="362"/>
        <v>2334900830訪問看護</v>
      </c>
      <c r="B23205" s="489">
        <v>2334900830</v>
      </c>
      <c r="C23205" s="489" t="s">
        <v>2102</v>
      </c>
      <c r="D23205" s="489" t="s">
        <v>19096</v>
      </c>
    </row>
    <row r="23206" spans="1:4">
      <c r="A23206" s="489" t="str">
        <f t="shared" si="362"/>
        <v>2334900848介護予防訪問リハビリテーション</v>
      </c>
      <c r="B23206" s="489">
        <v>2334900848</v>
      </c>
      <c r="C23206" s="489" t="s">
        <v>2108</v>
      </c>
      <c r="D23206" s="489" t="s">
        <v>18945</v>
      </c>
    </row>
    <row r="23207" spans="1:4">
      <c r="A23207" s="489" t="str">
        <f t="shared" si="362"/>
        <v>2334900848介護予防訪問看護</v>
      </c>
      <c r="B23207" s="489">
        <v>2334900848</v>
      </c>
      <c r="C23207" s="489" t="s">
        <v>2103</v>
      </c>
      <c r="D23207" s="489" t="s">
        <v>18945</v>
      </c>
    </row>
    <row r="23208" spans="1:4">
      <c r="A23208" s="489" t="str">
        <f t="shared" si="362"/>
        <v>2334900848訪問リハビリテーション</v>
      </c>
      <c r="B23208" s="489">
        <v>2334900848</v>
      </c>
      <c r="C23208" s="489" t="s">
        <v>2104</v>
      </c>
      <c r="D23208" s="489" t="s">
        <v>18945</v>
      </c>
    </row>
    <row r="23209" spans="1:4">
      <c r="A23209" s="489" t="str">
        <f t="shared" si="362"/>
        <v>2334900848訪問看護</v>
      </c>
      <c r="B23209" s="489">
        <v>2334900848</v>
      </c>
      <c r="C23209" s="489" t="s">
        <v>2102</v>
      </c>
      <c r="D23209" s="489" t="s">
        <v>18945</v>
      </c>
    </row>
    <row r="23210" spans="1:4">
      <c r="A23210" s="489" t="str">
        <f t="shared" si="362"/>
        <v>2334900855介護予防訪問リハビリテーション</v>
      </c>
      <c r="B23210" s="489">
        <v>2334900855</v>
      </c>
      <c r="C23210" s="489" t="s">
        <v>2108</v>
      </c>
      <c r="D23210" s="489" t="s">
        <v>19097</v>
      </c>
    </row>
    <row r="23211" spans="1:4">
      <c r="A23211" s="489" t="str">
        <f t="shared" si="362"/>
        <v>2334900855介護予防訪問看護</v>
      </c>
      <c r="B23211" s="489">
        <v>2334900855</v>
      </c>
      <c r="C23211" s="489" t="s">
        <v>2103</v>
      </c>
      <c r="D23211" s="489" t="s">
        <v>19097</v>
      </c>
    </row>
    <row r="23212" spans="1:4">
      <c r="A23212" s="489" t="str">
        <f t="shared" si="362"/>
        <v>2334900855訪問リハビリテーション</v>
      </c>
      <c r="B23212" s="489">
        <v>2334900855</v>
      </c>
      <c r="C23212" s="489" t="s">
        <v>2104</v>
      </c>
      <c r="D23212" s="489" t="s">
        <v>19097</v>
      </c>
    </row>
    <row r="23213" spans="1:4">
      <c r="A23213" s="489" t="str">
        <f t="shared" si="362"/>
        <v>2334900855訪問看護</v>
      </c>
      <c r="B23213" s="489">
        <v>2334900855</v>
      </c>
      <c r="C23213" s="489" t="s">
        <v>2102</v>
      </c>
      <c r="D23213" s="489" t="s">
        <v>19097</v>
      </c>
    </row>
    <row r="23214" spans="1:4">
      <c r="A23214" s="489" t="str">
        <f t="shared" si="362"/>
        <v>2334900863介護予防訪問リハビリテーション</v>
      </c>
      <c r="B23214" s="489">
        <v>2334900863</v>
      </c>
      <c r="C23214" s="489" t="s">
        <v>2108</v>
      </c>
      <c r="D23214" s="489" t="s">
        <v>19098</v>
      </c>
    </row>
    <row r="23215" spans="1:4">
      <c r="A23215" s="489" t="str">
        <f t="shared" si="362"/>
        <v>2334900863介護予防訪問看護</v>
      </c>
      <c r="B23215" s="489">
        <v>2334900863</v>
      </c>
      <c r="C23215" s="489" t="s">
        <v>2103</v>
      </c>
      <c r="D23215" s="489" t="s">
        <v>19098</v>
      </c>
    </row>
    <row r="23216" spans="1:4">
      <c r="A23216" s="489" t="str">
        <f t="shared" si="362"/>
        <v>2334900863訪問リハビリテーション</v>
      </c>
      <c r="B23216" s="489">
        <v>2334900863</v>
      </c>
      <c r="C23216" s="489" t="s">
        <v>2104</v>
      </c>
      <c r="D23216" s="489" t="s">
        <v>19098</v>
      </c>
    </row>
    <row r="23217" spans="1:4">
      <c r="A23217" s="489" t="str">
        <f t="shared" si="362"/>
        <v>2334900863訪問看護</v>
      </c>
      <c r="B23217" s="489">
        <v>2334900863</v>
      </c>
      <c r="C23217" s="489" t="s">
        <v>2102</v>
      </c>
      <c r="D23217" s="489" t="s">
        <v>19098</v>
      </c>
    </row>
    <row r="23218" spans="1:4">
      <c r="A23218" s="489" t="str">
        <f t="shared" si="362"/>
        <v>2334900871介護予防訪問リハビリテーション</v>
      </c>
      <c r="B23218" s="489">
        <v>2334900871</v>
      </c>
      <c r="C23218" s="489" t="s">
        <v>2108</v>
      </c>
      <c r="D23218" s="489" t="s">
        <v>19099</v>
      </c>
    </row>
    <row r="23219" spans="1:4">
      <c r="A23219" s="489" t="str">
        <f t="shared" si="362"/>
        <v>2334900871介護予防訪問看護</v>
      </c>
      <c r="B23219" s="489">
        <v>2334900871</v>
      </c>
      <c r="C23219" s="489" t="s">
        <v>2103</v>
      </c>
      <c r="D23219" s="489" t="s">
        <v>19099</v>
      </c>
    </row>
    <row r="23220" spans="1:4">
      <c r="A23220" s="489" t="str">
        <f t="shared" si="362"/>
        <v>2334900871訪問リハビリテーション</v>
      </c>
      <c r="B23220" s="489">
        <v>2334900871</v>
      </c>
      <c r="C23220" s="489" t="s">
        <v>2104</v>
      </c>
      <c r="D23220" s="489" t="s">
        <v>19099</v>
      </c>
    </row>
    <row r="23221" spans="1:4">
      <c r="A23221" s="489" t="str">
        <f t="shared" si="362"/>
        <v>2334900871訪問看護</v>
      </c>
      <c r="B23221" s="489">
        <v>2334900871</v>
      </c>
      <c r="C23221" s="489" t="s">
        <v>2102</v>
      </c>
      <c r="D23221" s="489" t="s">
        <v>19099</v>
      </c>
    </row>
    <row r="23222" spans="1:4">
      <c r="A23222" s="489" t="str">
        <f t="shared" si="362"/>
        <v>2334901162介護予防訪問リハビリテーション</v>
      </c>
      <c r="B23222" s="489">
        <v>2334901162</v>
      </c>
      <c r="C23222" s="489" t="s">
        <v>2108</v>
      </c>
      <c r="D23222" s="489" t="s">
        <v>19100</v>
      </c>
    </row>
    <row r="23223" spans="1:4">
      <c r="A23223" s="489" t="str">
        <f t="shared" si="362"/>
        <v>2334901162介護予防訪問看護</v>
      </c>
      <c r="B23223" s="489">
        <v>2334901162</v>
      </c>
      <c r="C23223" s="489" t="s">
        <v>2103</v>
      </c>
      <c r="D23223" s="489" t="s">
        <v>19100</v>
      </c>
    </row>
    <row r="23224" spans="1:4">
      <c r="A23224" s="489" t="str">
        <f t="shared" si="362"/>
        <v>2334901162訪問リハビリテーション</v>
      </c>
      <c r="B23224" s="489">
        <v>2334901162</v>
      </c>
      <c r="C23224" s="489" t="s">
        <v>2104</v>
      </c>
      <c r="D23224" s="489" t="s">
        <v>19100</v>
      </c>
    </row>
    <row r="23225" spans="1:4">
      <c r="A23225" s="489" t="str">
        <f t="shared" si="362"/>
        <v>2334901162訪問看護</v>
      </c>
      <c r="B23225" s="489">
        <v>2334901162</v>
      </c>
      <c r="C23225" s="489" t="s">
        <v>2102</v>
      </c>
      <c r="D23225" s="489" t="s">
        <v>19100</v>
      </c>
    </row>
    <row r="23226" spans="1:4">
      <c r="A23226" s="489" t="str">
        <f t="shared" si="362"/>
        <v>2334911274介護予防訪問リハビリテーション</v>
      </c>
      <c r="B23226" s="489">
        <v>2334911274</v>
      </c>
      <c r="C23226" s="489" t="s">
        <v>2108</v>
      </c>
      <c r="D23226" s="489" t="s">
        <v>17663</v>
      </c>
    </row>
    <row r="23227" spans="1:4">
      <c r="A23227" s="489" t="str">
        <f t="shared" si="362"/>
        <v>2334911274介護予防訪問看護</v>
      </c>
      <c r="B23227" s="489">
        <v>2334911274</v>
      </c>
      <c r="C23227" s="489" t="s">
        <v>2103</v>
      </c>
      <c r="D23227" s="489" t="s">
        <v>17663</v>
      </c>
    </row>
    <row r="23228" spans="1:4">
      <c r="A23228" s="489" t="str">
        <f t="shared" si="362"/>
        <v>2334911274訪問リハビリテーション</v>
      </c>
      <c r="B23228" s="489">
        <v>2334911274</v>
      </c>
      <c r="C23228" s="489" t="s">
        <v>2104</v>
      </c>
      <c r="D23228" s="489" t="s">
        <v>17663</v>
      </c>
    </row>
    <row r="23229" spans="1:4">
      <c r="A23229" s="489" t="str">
        <f t="shared" si="362"/>
        <v>2334911274訪問看護</v>
      </c>
      <c r="B23229" s="489">
        <v>2334911274</v>
      </c>
      <c r="C23229" s="489" t="s">
        <v>2102</v>
      </c>
      <c r="D23229" s="489" t="s">
        <v>17663</v>
      </c>
    </row>
    <row r="23230" spans="1:4">
      <c r="A23230" s="489" t="str">
        <f t="shared" si="362"/>
        <v>2335001042介護予防訪問リハビリテーション</v>
      </c>
      <c r="B23230" s="489">
        <v>2335001042</v>
      </c>
      <c r="C23230" s="489" t="s">
        <v>2108</v>
      </c>
      <c r="D23230" s="489" t="s">
        <v>19101</v>
      </c>
    </row>
    <row r="23231" spans="1:4">
      <c r="A23231" s="489" t="str">
        <f t="shared" si="362"/>
        <v>2335001042介護予防訪問看護</v>
      </c>
      <c r="B23231" s="489">
        <v>2335001042</v>
      </c>
      <c r="C23231" s="489" t="s">
        <v>2103</v>
      </c>
      <c r="D23231" s="489" t="s">
        <v>19101</v>
      </c>
    </row>
    <row r="23232" spans="1:4">
      <c r="A23232" s="489" t="str">
        <f t="shared" si="362"/>
        <v>2335001042訪問リハビリテーション</v>
      </c>
      <c r="B23232" s="489">
        <v>2335001042</v>
      </c>
      <c r="C23232" s="489" t="s">
        <v>2104</v>
      </c>
      <c r="D23232" s="489" t="s">
        <v>19101</v>
      </c>
    </row>
    <row r="23233" spans="1:4">
      <c r="A23233" s="489" t="str">
        <f t="shared" si="362"/>
        <v>2335001042訪問看護</v>
      </c>
      <c r="B23233" s="489">
        <v>2335001042</v>
      </c>
      <c r="C23233" s="489" t="s">
        <v>2102</v>
      </c>
      <c r="D23233" s="489" t="s">
        <v>19101</v>
      </c>
    </row>
    <row r="23234" spans="1:4">
      <c r="A23234" s="489" t="str">
        <f t="shared" ref="A23234:A23297" si="363">B23234&amp;C23234</f>
        <v>2335001067介護予防訪問リハビリテーション</v>
      </c>
      <c r="B23234" s="489">
        <v>2335001067</v>
      </c>
      <c r="C23234" s="489" t="s">
        <v>2108</v>
      </c>
      <c r="D23234" s="489" t="s">
        <v>19102</v>
      </c>
    </row>
    <row r="23235" spans="1:4">
      <c r="A23235" s="489" t="str">
        <f t="shared" si="363"/>
        <v>2335001067介護予防訪問看護</v>
      </c>
      <c r="B23235" s="489">
        <v>2335001067</v>
      </c>
      <c r="C23235" s="489" t="s">
        <v>2103</v>
      </c>
      <c r="D23235" s="489" t="s">
        <v>19102</v>
      </c>
    </row>
    <row r="23236" spans="1:4">
      <c r="A23236" s="489" t="str">
        <f t="shared" si="363"/>
        <v>2335001067訪問リハビリテーション</v>
      </c>
      <c r="B23236" s="489">
        <v>2335001067</v>
      </c>
      <c r="C23236" s="489" t="s">
        <v>2104</v>
      </c>
      <c r="D23236" s="489" t="s">
        <v>19102</v>
      </c>
    </row>
    <row r="23237" spans="1:4">
      <c r="A23237" s="489" t="str">
        <f t="shared" si="363"/>
        <v>2335001067訪問看護</v>
      </c>
      <c r="B23237" s="489">
        <v>2335001067</v>
      </c>
      <c r="C23237" s="489" t="s">
        <v>2102</v>
      </c>
      <c r="D23237" s="489" t="s">
        <v>19102</v>
      </c>
    </row>
    <row r="23238" spans="1:4">
      <c r="A23238" s="489" t="str">
        <f t="shared" si="363"/>
        <v>2335001091介護予防訪問リハビリテーション</v>
      </c>
      <c r="B23238" s="489">
        <v>2335001091</v>
      </c>
      <c r="C23238" s="489" t="s">
        <v>2108</v>
      </c>
      <c r="D23238" s="489" t="s">
        <v>19103</v>
      </c>
    </row>
    <row r="23239" spans="1:4">
      <c r="A23239" s="489" t="str">
        <f t="shared" si="363"/>
        <v>2335001091介護予防訪問看護</v>
      </c>
      <c r="B23239" s="489">
        <v>2335001091</v>
      </c>
      <c r="C23239" s="489" t="s">
        <v>2103</v>
      </c>
      <c r="D23239" s="489" t="s">
        <v>19103</v>
      </c>
    </row>
    <row r="23240" spans="1:4">
      <c r="A23240" s="489" t="str">
        <f t="shared" si="363"/>
        <v>2335001091訪問リハビリテーション</v>
      </c>
      <c r="B23240" s="489">
        <v>2335001091</v>
      </c>
      <c r="C23240" s="489" t="s">
        <v>2104</v>
      </c>
      <c r="D23240" s="489" t="s">
        <v>19103</v>
      </c>
    </row>
    <row r="23241" spans="1:4">
      <c r="A23241" s="489" t="str">
        <f t="shared" si="363"/>
        <v>2335001091訪問看護</v>
      </c>
      <c r="B23241" s="489">
        <v>2335001091</v>
      </c>
      <c r="C23241" s="489" t="s">
        <v>2102</v>
      </c>
      <c r="D23241" s="489" t="s">
        <v>19103</v>
      </c>
    </row>
    <row r="23242" spans="1:4">
      <c r="A23242" s="489" t="str">
        <f t="shared" si="363"/>
        <v>2335001117介護予防訪問リハビリテーション</v>
      </c>
      <c r="B23242" s="489">
        <v>2335001117</v>
      </c>
      <c r="C23242" s="489" t="s">
        <v>2108</v>
      </c>
      <c r="D23242" s="489" t="s">
        <v>19104</v>
      </c>
    </row>
    <row r="23243" spans="1:4">
      <c r="A23243" s="489" t="str">
        <f t="shared" si="363"/>
        <v>2335001117介護予防訪問看護</v>
      </c>
      <c r="B23243" s="489">
        <v>2335001117</v>
      </c>
      <c r="C23243" s="489" t="s">
        <v>2103</v>
      </c>
      <c r="D23243" s="489" t="s">
        <v>19104</v>
      </c>
    </row>
    <row r="23244" spans="1:4">
      <c r="A23244" s="489" t="str">
        <f t="shared" si="363"/>
        <v>2335001117訪問リハビリテーション</v>
      </c>
      <c r="B23244" s="489">
        <v>2335001117</v>
      </c>
      <c r="C23244" s="489" t="s">
        <v>2104</v>
      </c>
      <c r="D23244" s="489" t="s">
        <v>19104</v>
      </c>
    </row>
    <row r="23245" spans="1:4">
      <c r="A23245" s="489" t="str">
        <f t="shared" si="363"/>
        <v>2335001117訪問看護</v>
      </c>
      <c r="B23245" s="489">
        <v>2335001117</v>
      </c>
      <c r="C23245" s="489" t="s">
        <v>2102</v>
      </c>
      <c r="D23245" s="489" t="s">
        <v>19104</v>
      </c>
    </row>
    <row r="23246" spans="1:4">
      <c r="A23246" s="489" t="str">
        <f t="shared" si="363"/>
        <v>2335001141介護予防訪問リハビリテーション</v>
      </c>
      <c r="B23246" s="489">
        <v>2335001141</v>
      </c>
      <c r="C23246" s="489" t="s">
        <v>2108</v>
      </c>
      <c r="D23246" s="489" t="s">
        <v>19105</v>
      </c>
    </row>
    <row r="23247" spans="1:4">
      <c r="A23247" s="489" t="str">
        <f t="shared" si="363"/>
        <v>2335001141介護予防訪問看護</v>
      </c>
      <c r="B23247" s="489">
        <v>2335001141</v>
      </c>
      <c r="C23247" s="489" t="s">
        <v>2103</v>
      </c>
      <c r="D23247" s="489" t="s">
        <v>19105</v>
      </c>
    </row>
    <row r="23248" spans="1:4">
      <c r="A23248" s="489" t="str">
        <f t="shared" si="363"/>
        <v>2335001141訪問リハビリテーション</v>
      </c>
      <c r="B23248" s="489">
        <v>2335001141</v>
      </c>
      <c r="C23248" s="489" t="s">
        <v>2104</v>
      </c>
      <c r="D23248" s="489" t="s">
        <v>19105</v>
      </c>
    </row>
    <row r="23249" spans="1:4">
      <c r="A23249" s="489" t="str">
        <f t="shared" si="363"/>
        <v>2335001141訪問看護</v>
      </c>
      <c r="B23249" s="489">
        <v>2335001141</v>
      </c>
      <c r="C23249" s="489" t="s">
        <v>2102</v>
      </c>
      <c r="D23249" s="489" t="s">
        <v>19105</v>
      </c>
    </row>
    <row r="23250" spans="1:4">
      <c r="A23250" s="489" t="str">
        <f t="shared" si="363"/>
        <v>2335001166介護予防訪問リハビリテーション</v>
      </c>
      <c r="B23250" s="489">
        <v>2335001166</v>
      </c>
      <c r="C23250" s="489" t="s">
        <v>2108</v>
      </c>
      <c r="D23250" s="489" t="s">
        <v>19106</v>
      </c>
    </row>
    <row r="23251" spans="1:4">
      <c r="A23251" s="489" t="str">
        <f t="shared" si="363"/>
        <v>2335001166介護予防訪問看護</v>
      </c>
      <c r="B23251" s="489">
        <v>2335001166</v>
      </c>
      <c r="C23251" s="489" t="s">
        <v>2103</v>
      </c>
      <c r="D23251" s="489" t="s">
        <v>19106</v>
      </c>
    </row>
    <row r="23252" spans="1:4">
      <c r="A23252" s="489" t="str">
        <f t="shared" si="363"/>
        <v>2335001166訪問リハビリテーション</v>
      </c>
      <c r="B23252" s="489">
        <v>2335001166</v>
      </c>
      <c r="C23252" s="489" t="s">
        <v>2104</v>
      </c>
      <c r="D23252" s="489" t="s">
        <v>19106</v>
      </c>
    </row>
    <row r="23253" spans="1:4">
      <c r="A23253" s="489" t="str">
        <f t="shared" si="363"/>
        <v>2335001166訪問看護</v>
      </c>
      <c r="B23253" s="489">
        <v>2335001166</v>
      </c>
      <c r="C23253" s="489" t="s">
        <v>2102</v>
      </c>
      <c r="D23253" s="489" t="s">
        <v>19106</v>
      </c>
    </row>
    <row r="23254" spans="1:4">
      <c r="A23254" s="489" t="str">
        <f t="shared" si="363"/>
        <v>2335001174介護予防訪問リハビリテーション</v>
      </c>
      <c r="B23254" s="489">
        <v>2335001174</v>
      </c>
      <c r="C23254" s="489" t="s">
        <v>2108</v>
      </c>
      <c r="D23254" s="489" t="s">
        <v>19107</v>
      </c>
    </row>
    <row r="23255" spans="1:4">
      <c r="A23255" s="489" t="str">
        <f t="shared" si="363"/>
        <v>2335001174介護予防訪問看護</v>
      </c>
      <c r="B23255" s="489">
        <v>2335001174</v>
      </c>
      <c r="C23255" s="489" t="s">
        <v>2103</v>
      </c>
      <c r="D23255" s="489" t="s">
        <v>19107</v>
      </c>
    </row>
    <row r="23256" spans="1:4">
      <c r="A23256" s="489" t="str">
        <f t="shared" si="363"/>
        <v>2335001174訪問リハビリテーション</v>
      </c>
      <c r="B23256" s="489">
        <v>2335001174</v>
      </c>
      <c r="C23256" s="489" t="s">
        <v>2104</v>
      </c>
      <c r="D23256" s="489" t="s">
        <v>19107</v>
      </c>
    </row>
    <row r="23257" spans="1:4">
      <c r="A23257" s="489" t="str">
        <f t="shared" si="363"/>
        <v>2335001174訪問看護</v>
      </c>
      <c r="B23257" s="489">
        <v>2335001174</v>
      </c>
      <c r="C23257" s="489" t="s">
        <v>2102</v>
      </c>
      <c r="D23257" s="489" t="s">
        <v>19107</v>
      </c>
    </row>
    <row r="23258" spans="1:4">
      <c r="A23258" s="489" t="str">
        <f t="shared" si="363"/>
        <v>2335001224介護予防訪問リハビリテーション</v>
      </c>
      <c r="B23258" s="489">
        <v>2335001224</v>
      </c>
      <c r="C23258" s="489" t="s">
        <v>2108</v>
      </c>
      <c r="D23258" s="489" t="s">
        <v>19108</v>
      </c>
    </row>
    <row r="23259" spans="1:4">
      <c r="A23259" s="489" t="str">
        <f t="shared" si="363"/>
        <v>2335001224介護予防訪問看護</v>
      </c>
      <c r="B23259" s="489">
        <v>2335001224</v>
      </c>
      <c r="C23259" s="489" t="s">
        <v>2103</v>
      </c>
      <c r="D23259" s="489" t="s">
        <v>19108</v>
      </c>
    </row>
    <row r="23260" spans="1:4">
      <c r="A23260" s="489" t="str">
        <f t="shared" si="363"/>
        <v>2335001224訪問リハビリテーション</v>
      </c>
      <c r="B23260" s="489">
        <v>2335001224</v>
      </c>
      <c r="C23260" s="489" t="s">
        <v>2104</v>
      </c>
      <c r="D23260" s="489" t="s">
        <v>19108</v>
      </c>
    </row>
    <row r="23261" spans="1:4">
      <c r="A23261" s="489" t="str">
        <f t="shared" si="363"/>
        <v>2335001224訪問看護</v>
      </c>
      <c r="B23261" s="489">
        <v>2335001224</v>
      </c>
      <c r="C23261" s="489" t="s">
        <v>2102</v>
      </c>
      <c r="D23261" s="489" t="s">
        <v>19108</v>
      </c>
    </row>
    <row r="23262" spans="1:4">
      <c r="A23262" s="489" t="str">
        <f t="shared" si="363"/>
        <v>2335001232介護予防訪問リハビリテーション</v>
      </c>
      <c r="B23262" s="489">
        <v>2335001232</v>
      </c>
      <c r="C23262" s="489" t="s">
        <v>2108</v>
      </c>
      <c r="D23262" s="489" t="s">
        <v>19109</v>
      </c>
    </row>
    <row r="23263" spans="1:4">
      <c r="A23263" s="489" t="str">
        <f t="shared" si="363"/>
        <v>2335001232介護予防訪問看護</v>
      </c>
      <c r="B23263" s="489">
        <v>2335001232</v>
      </c>
      <c r="C23263" s="489" t="s">
        <v>2103</v>
      </c>
      <c r="D23263" s="489" t="s">
        <v>19109</v>
      </c>
    </row>
    <row r="23264" spans="1:4">
      <c r="A23264" s="489" t="str">
        <f t="shared" si="363"/>
        <v>2335001232訪問リハビリテーション</v>
      </c>
      <c r="B23264" s="489">
        <v>2335001232</v>
      </c>
      <c r="C23264" s="489" t="s">
        <v>2104</v>
      </c>
      <c r="D23264" s="489" t="s">
        <v>19109</v>
      </c>
    </row>
    <row r="23265" spans="1:4">
      <c r="A23265" s="489" t="str">
        <f t="shared" si="363"/>
        <v>2335001232訪問看護</v>
      </c>
      <c r="B23265" s="489">
        <v>2335001232</v>
      </c>
      <c r="C23265" s="489" t="s">
        <v>2102</v>
      </c>
      <c r="D23265" s="489" t="s">
        <v>19109</v>
      </c>
    </row>
    <row r="23266" spans="1:4">
      <c r="A23266" s="489" t="str">
        <f t="shared" si="363"/>
        <v>2335001240介護予防訪問リハビリテーション</v>
      </c>
      <c r="B23266" s="489">
        <v>2335001240</v>
      </c>
      <c r="C23266" s="489" t="s">
        <v>2108</v>
      </c>
      <c r="D23266" s="489" t="s">
        <v>19110</v>
      </c>
    </row>
    <row r="23267" spans="1:4">
      <c r="A23267" s="489" t="str">
        <f t="shared" si="363"/>
        <v>2335001240介護予防訪問看護</v>
      </c>
      <c r="B23267" s="489">
        <v>2335001240</v>
      </c>
      <c r="C23267" s="489" t="s">
        <v>2103</v>
      </c>
      <c r="D23267" s="489" t="s">
        <v>19110</v>
      </c>
    </row>
    <row r="23268" spans="1:4">
      <c r="A23268" s="489" t="str">
        <f t="shared" si="363"/>
        <v>2335001240訪問リハビリテーション</v>
      </c>
      <c r="B23268" s="489">
        <v>2335001240</v>
      </c>
      <c r="C23268" s="489" t="s">
        <v>2104</v>
      </c>
      <c r="D23268" s="489" t="s">
        <v>19110</v>
      </c>
    </row>
    <row r="23269" spans="1:4">
      <c r="A23269" s="489" t="str">
        <f t="shared" si="363"/>
        <v>2335001240訪問看護</v>
      </c>
      <c r="B23269" s="489">
        <v>2335001240</v>
      </c>
      <c r="C23269" s="489" t="s">
        <v>2102</v>
      </c>
      <c r="D23269" s="489" t="s">
        <v>19110</v>
      </c>
    </row>
    <row r="23270" spans="1:4">
      <c r="A23270" s="489" t="str">
        <f t="shared" si="363"/>
        <v>2335001257介護予防訪問リハビリテーション</v>
      </c>
      <c r="B23270" s="489">
        <v>2335001257</v>
      </c>
      <c r="C23270" s="489" t="s">
        <v>2108</v>
      </c>
      <c r="D23270" s="489" t="s">
        <v>19111</v>
      </c>
    </row>
    <row r="23271" spans="1:4">
      <c r="A23271" s="489" t="str">
        <f t="shared" si="363"/>
        <v>2335001257介護予防訪問看護</v>
      </c>
      <c r="B23271" s="489">
        <v>2335001257</v>
      </c>
      <c r="C23271" s="489" t="s">
        <v>2103</v>
      </c>
      <c r="D23271" s="489" t="s">
        <v>19111</v>
      </c>
    </row>
    <row r="23272" spans="1:4">
      <c r="A23272" s="489" t="str">
        <f t="shared" si="363"/>
        <v>2335001257訪問リハビリテーション</v>
      </c>
      <c r="B23272" s="489">
        <v>2335001257</v>
      </c>
      <c r="C23272" s="489" t="s">
        <v>2104</v>
      </c>
      <c r="D23272" s="489" t="s">
        <v>19111</v>
      </c>
    </row>
    <row r="23273" spans="1:4">
      <c r="A23273" s="489" t="str">
        <f t="shared" si="363"/>
        <v>2335001257訪問看護</v>
      </c>
      <c r="B23273" s="489">
        <v>2335001257</v>
      </c>
      <c r="C23273" s="489" t="s">
        <v>2102</v>
      </c>
      <c r="D23273" s="489" t="s">
        <v>19111</v>
      </c>
    </row>
    <row r="23274" spans="1:4">
      <c r="A23274" s="489" t="str">
        <f t="shared" si="363"/>
        <v>2335001265介護予防訪問リハビリテーション</v>
      </c>
      <c r="B23274" s="489">
        <v>2335001265</v>
      </c>
      <c r="C23274" s="489" t="s">
        <v>2108</v>
      </c>
      <c r="D23274" s="489" t="s">
        <v>19112</v>
      </c>
    </row>
    <row r="23275" spans="1:4">
      <c r="A23275" s="489" t="str">
        <f t="shared" si="363"/>
        <v>2335001265介護予防訪問看護</v>
      </c>
      <c r="B23275" s="489">
        <v>2335001265</v>
      </c>
      <c r="C23275" s="489" t="s">
        <v>2103</v>
      </c>
      <c r="D23275" s="489" t="s">
        <v>19112</v>
      </c>
    </row>
    <row r="23276" spans="1:4">
      <c r="A23276" s="489" t="str">
        <f t="shared" si="363"/>
        <v>2335001265訪問リハビリテーション</v>
      </c>
      <c r="B23276" s="489">
        <v>2335001265</v>
      </c>
      <c r="C23276" s="489" t="s">
        <v>2104</v>
      </c>
      <c r="D23276" s="489" t="s">
        <v>19112</v>
      </c>
    </row>
    <row r="23277" spans="1:4">
      <c r="A23277" s="489" t="str">
        <f t="shared" si="363"/>
        <v>2335001265訪問看護</v>
      </c>
      <c r="B23277" s="489">
        <v>2335001265</v>
      </c>
      <c r="C23277" s="489" t="s">
        <v>2102</v>
      </c>
      <c r="D23277" s="489" t="s">
        <v>19112</v>
      </c>
    </row>
    <row r="23278" spans="1:4">
      <c r="A23278" s="489" t="str">
        <f t="shared" si="363"/>
        <v>2335001273介護予防訪問リハビリテーション</v>
      </c>
      <c r="B23278" s="489">
        <v>2335001273</v>
      </c>
      <c r="C23278" s="489" t="s">
        <v>2108</v>
      </c>
      <c r="D23278" s="489" t="s">
        <v>19113</v>
      </c>
    </row>
    <row r="23279" spans="1:4">
      <c r="A23279" s="489" t="str">
        <f t="shared" si="363"/>
        <v>2335001273介護予防訪問看護</v>
      </c>
      <c r="B23279" s="489">
        <v>2335001273</v>
      </c>
      <c r="C23279" s="489" t="s">
        <v>2103</v>
      </c>
      <c r="D23279" s="489" t="s">
        <v>19113</v>
      </c>
    </row>
    <row r="23280" spans="1:4">
      <c r="A23280" s="489" t="str">
        <f t="shared" si="363"/>
        <v>2335001273訪問リハビリテーション</v>
      </c>
      <c r="B23280" s="489">
        <v>2335001273</v>
      </c>
      <c r="C23280" s="489" t="s">
        <v>2104</v>
      </c>
      <c r="D23280" s="489" t="s">
        <v>19113</v>
      </c>
    </row>
    <row r="23281" spans="1:4">
      <c r="A23281" s="489" t="str">
        <f t="shared" si="363"/>
        <v>2335001273訪問看護</v>
      </c>
      <c r="B23281" s="489">
        <v>2335001273</v>
      </c>
      <c r="C23281" s="489" t="s">
        <v>2102</v>
      </c>
      <c r="D23281" s="489" t="s">
        <v>19113</v>
      </c>
    </row>
    <row r="23282" spans="1:4">
      <c r="A23282" s="489" t="str">
        <f t="shared" si="363"/>
        <v>2335001281介護予防訪問リハビリテーション</v>
      </c>
      <c r="B23282" s="489">
        <v>2335001281</v>
      </c>
      <c r="C23282" s="489" t="s">
        <v>2108</v>
      </c>
      <c r="D23282" s="489" t="s">
        <v>19114</v>
      </c>
    </row>
    <row r="23283" spans="1:4">
      <c r="A23283" s="489" t="str">
        <f t="shared" si="363"/>
        <v>2335001281介護予防訪問看護</v>
      </c>
      <c r="B23283" s="489">
        <v>2335001281</v>
      </c>
      <c r="C23283" s="489" t="s">
        <v>2103</v>
      </c>
      <c r="D23283" s="489" t="s">
        <v>19114</v>
      </c>
    </row>
    <row r="23284" spans="1:4">
      <c r="A23284" s="489" t="str">
        <f t="shared" si="363"/>
        <v>2335001281訪問リハビリテーション</v>
      </c>
      <c r="B23284" s="489">
        <v>2335001281</v>
      </c>
      <c r="C23284" s="489" t="s">
        <v>2104</v>
      </c>
      <c r="D23284" s="489" t="s">
        <v>19114</v>
      </c>
    </row>
    <row r="23285" spans="1:4">
      <c r="A23285" s="489" t="str">
        <f t="shared" si="363"/>
        <v>2335001281訪問看護</v>
      </c>
      <c r="B23285" s="489">
        <v>2335001281</v>
      </c>
      <c r="C23285" s="489" t="s">
        <v>2102</v>
      </c>
      <c r="D23285" s="489" t="s">
        <v>19114</v>
      </c>
    </row>
    <row r="23286" spans="1:4">
      <c r="A23286" s="489" t="str">
        <f t="shared" si="363"/>
        <v>2335001299介護予防訪問リハビリテーション</v>
      </c>
      <c r="B23286" s="489">
        <v>2335001299</v>
      </c>
      <c r="C23286" s="489" t="s">
        <v>2108</v>
      </c>
      <c r="D23286" s="489" t="s">
        <v>19115</v>
      </c>
    </row>
    <row r="23287" spans="1:4">
      <c r="A23287" s="489" t="str">
        <f t="shared" si="363"/>
        <v>2335001299介護予防訪問看護</v>
      </c>
      <c r="B23287" s="489">
        <v>2335001299</v>
      </c>
      <c r="C23287" s="489" t="s">
        <v>2103</v>
      </c>
      <c r="D23287" s="489" t="s">
        <v>19115</v>
      </c>
    </row>
    <row r="23288" spans="1:4">
      <c r="A23288" s="489" t="str">
        <f t="shared" si="363"/>
        <v>2335001299訪問リハビリテーション</v>
      </c>
      <c r="B23288" s="489">
        <v>2335001299</v>
      </c>
      <c r="C23288" s="489" t="s">
        <v>2104</v>
      </c>
      <c r="D23288" s="489" t="s">
        <v>19115</v>
      </c>
    </row>
    <row r="23289" spans="1:4">
      <c r="A23289" s="489" t="str">
        <f t="shared" si="363"/>
        <v>2335001299訪問看護</v>
      </c>
      <c r="B23289" s="489">
        <v>2335001299</v>
      </c>
      <c r="C23289" s="489" t="s">
        <v>2102</v>
      </c>
      <c r="D23289" s="489" t="s">
        <v>19115</v>
      </c>
    </row>
    <row r="23290" spans="1:4">
      <c r="A23290" s="489" t="str">
        <f t="shared" si="363"/>
        <v>2335201238介護予防訪問リハビリテーション</v>
      </c>
      <c r="B23290" s="489">
        <v>2335201238</v>
      </c>
      <c r="C23290" s="489" t="s">
        <v>2108</v>
      </c>
      <c r="D23290" s="489" t="s">
        <v>19116</v>
      </c>
    </row>
    <row r="23291" spans="1:4">
      <c r="A23291" s="489" t="str">
        <f t="shared" si="363"/>
        <v>2335201238介護予防訪問看護</v>
      </c>
      <c r="B23291" s="489">
        <v>2335201238</v>
      </c>
      <c r="C23291" s="489" t="s">
        <v>2103</v>
      </c>
      <c r="D23291" s="489" t="s">
        <v>19116</v>
      </c>
    </row>
    <row r="23292" spans="1:4">
      <c r="A23292" s="489" t="str">
        <f t="shared" si="363"/>
        <v>2335201238訪問リハビリテーション</v>
      </c>
      <c r="B23292" s="489">
        <v>2335201238</v>
      </c>
      <c r="C23292" s="489" t="s">
        <v>2104</v>
      </c>
      <c r="D23292" s="489" t="s">
        <v>19116</v>
      </c>
    </row>
    <row r="23293" spans="1:4">
      <c r="A23293" s="489" t="str">
        <f t="shared" si="363"/>
        <v>2335201238訪問看護</v>
      </c>
      <c r="B23293" s="489">
        <v>2335201238</v>
      </c>
      <c r="C23293" s="489" t="s">
        <v>2102</v>
      </c>
      <c r="D23293" s="489" t="s">
        <v>19116</v>
      </c>
    </row>
    <row r="23294" spans="1:4">
      <c r="A23294" s="489" t="str">
        <f t="shared" si="363"/>
        <v>2335201246介護予防訪問リハビリテーション</v>
      </c>
      <c r="B23294" s="489">
        <v>2335201246</v>
      </c>
      <c r="C23294" s="489" t="s">
        <v>2108</v>
      </c>
      <c r="D23294" s="489" t="s">
        <v>19117</v>
      </c>
    </row>
    <row r="23295" spans="1:4">
      <c r="A23295" s="489" t="str">
        <f t="shared" si="363"/>
        <v>2335201246介護予防訪問看護</v>
      </c>
      <c r="B23295" s="489">
        <v>2335201246</v>
      </c>
      <c r="C23295" s="489" t="s">
        <v>2103</v>
      </c>
      <c r="D23295" s="489" t="s">
        <v>19117</v>
      </c>
    </row>
    <row r="23296" spans="1:4">
      <c r="A23296" s="489" t="str">
        <f t="shared" si="363"/>
        <v>2335201246訪問リハビリテーション</v>
      </c>
      <c r="B23296" s="489">
        <v>2335201246</v>
      </c>
      <c r="C23296" s="489" t="s">
        <v>2104</v>
      </c>
      <c r="D23296" s="489" t="s">
        <v>19117</v>
      </c>
    </row>
    <row r="23297" spans="1:4">
      <c r="A23297" s="489" t="str">
        <f t="shared" si="363"/>
        <v>2335201246訪問看護</v>
      </c>
      <c r="B23297" s="489">
        <v>2335201246</v>
      </c>
      <c r="C23297" s="489" t="s">
        <v>2102</v>
      </c>
      <c r="D23297" s="489" t="s">
        <v>19117</v>
      </c>
    </row>
    <row r="23298" spans="1:4">
      <c r="A23298" s="489" t="str">
        <f t="shared" ref="A23298:A23361" si="364">B23298&amp;C23298</f>
        <v>2335201253介護予防訪問リハビリテーション</v>
      </c>
      <c r="B23298" s="489">
        <v>2335201253</v>
      </c>
      <c r="C23298" s="489" t="s">
        <v>2108</v>
      </c>
      <c r="D23298" s="489" t="s">
        <v>19118</v>
      </c>
    </row>
    <row r="23299" spans="1:4">
      <c r="A23299" s="489" t="str">
        <f t="shared" si="364"/>
        <v>2335201253介護予防訪問看護</v>
      </c>
      <c r="B23299" s="489">
        <v>2335201253</v>
      </c>
      <c r="C23299" s="489" t="s">
        <v>2103</v>
      </c>
      <c r="D23299" s="489" t="s">
        <v>19118</v>
      </c>
    </row>
    <row r="23300" spans="1:4">
      <c r="A23300" s="489" t="str">
        <f t="shared" si="364"/>
        <v>2335201253訪問リハビリテーション</v>
      </c>
      <c r="B23300" s="489">
        <v>2335201253</v>
      </c>
      <c r="C23300" s="489" t="s">
        <v>2104</v>
      </c>
      <c r="D23300" s="489" t="s">
        <v>19118</v>
      </c>
    </row>
    <row r="23301" spans="1:4">
      <c r="A23301" s="489" t="str">
        <f t="shared" si="364"/>
        <v>2335201253訪問看護</v>
      </c>
      <c r="B23301" s="489">
        <v>2335201253</v>
      </c>
      <c r="C23301" s="489" t="s">
        <v>2102</v>
      </c>
      <c r="D23301" s="489" t="s">
        <v>19118</v>
      </c>
    </row>
    <row r="23302" spans="1:4">
      <c r="A23302" s="489" t="str">
        <f t="shared" si="364"/>
        <v>2335201261介護予防訪問リハビリテーション</v>
      </c>
      <c r="B23302" s="489">
        <v>2335201261</v>
      </c>
      <c r="C23302" s="489" t="s">
        <v>2108</v>
      </c>
      <c r="D23302" s="489" t="s">
        <v>19119</v>
      </c>
    </row>
    <row r="23303" spans="1:4">
      <c r="A23303" s="489" t="str">
        <f t="shared" si="364"/>
        <v>2335201261介護予防訪問看護</v>
      </c>
      <c r="B23303" s="489">
        <v>2335201261</v>
      </c>
      <c r="C23303" s="489" t="s">
        <v>2103</v>
      </c>
      <c r="D23303" s="489" t="s">
        <v>19119</v>
      </c>
    </row>
    <row r="23304" spans="1:4">
      <c r="A23304" s="489" t="str">
        <f t="shared" si="364"/>
        <v>2335201261訪問リハビリテーション</v>
      </c>
      <c r="B23304" s="489">
        <v>2335201261</v>
      </c>
      <c r="C23304" s="489" t="s">
        <v>2104</v>
      </c>
      <c r="D23304" s="489" t="s">
        <v>19119</v>
      </c>
    </row>
    <row r="23305" spans="1:4">
      <c r="A23305" s="489" t="str">
        <f t="shared" si="364"/>
        <v>2335201261訪問看護</v>
      </c>
      <c r="B23305" s="489">
        <v>2335201261</v>
      </c>
      <c r="C23305" s="489" t="s">
        <v>2102</v>
      </c>
      <c r="D23305" s="489" t="s">
        <v>19119</v>
      </c>
    </row>
    <row r="23306" spans="1:4">
      <c r="A23306" s="489" t="str">
        <f t="shared" si="364"/>
        <v>2335300352介護予防訪問リハビリテーション</v>
      </c>
      <c r="B23306" s="489">
        <v>2335300352</v>
      </c>
      <c r="C23306" s="489" t="s">
        <v>2108</v>
      </c>
      <c r="D23306" s="489" t="s">
        <v>19120</v>
      </c>
    </row>
    <row r="23307" spans="1:4">
      <c r="A23307" s="489" t="str">
        <f t="shared" si="364"/>
        <v>2335300352介護予防訪問看護</v>
      </c>
      <c r="B23307" s="489">
        <v>2335300352</v>
      </c>
      <c r="C23307" s="489" t="s">
        <v>2103</v>
      </c>
      <c r="D23307" s="489" t="s">
        <v>19120</v>
      </c>
    </row>
    <row r="23308" spans="1:4">
      <c r="A23308" s="489" t="str">
        <f t="shared" si="364"/>
        <v>2335300352訪問リハビリテーション</v>
      </c>
      <c r="B23308" s="489">
        <v>2335300352</v>
      </c>
      <c r="C23308" s="489" t="s">
        <v>2104</v>
      </c>
      <c r="D23308" s="489" t="s">
        <v>19120</v>
      </c>
    </row>
    <row r="23309" spans="1:4">
      <c r="A23309" s="489" t="str">
        <f t="shared" si="364"/>
        <v>2335300352訪問看護</v>
      </c>
      <c r="B23309" s="489">
        <v>2335300352</v>
      </c>
      <c r="C23309" s="489" t="s">
        <v>2102</v>
      </c>
      <c r="D23309" s="489" t="s">
        <v>19120</v>
      </c>
    </row>
    <row r="23310" spans="1:4">
      <c r="A23310" s="489" t="str">
        <f t="shared" si="364"/>
        <v>2335300402介護予防訪問リハビリテーション</v>
      </c>
      <c r="B23310" s="489">
        <v>2335300402</v>
      </c>
      <c r="C23310" s="489" t="s">
        <v>2108</v>
      </c>
      <c r="D23310" s="489" t="s">
        <v>19121</v>
      </c>
    </row>
    <row r="23311" spans="1:4">
      <c r="A23311" s="489" t="str">
        <f t="shared" si="364"/>
        <v>2335300402介護予防訪問看護</v>
      </c>
      <c r="B23311" s="489">
        <v>2335300402</v>
      </c>
      <c r="C23311" s="489" t="s">
        <v>2103</v>
      </c>
      <c r="D23311" s="489" t="s">
        <v>19121</v>
      </c>
    </row>
    <row r="23312" spans="1:4">
      <c r="A23312" s="489" t="str">
        <f t="shared" si="364"/>
        <v>2335300402訪問リハビリテーション</v>
      </c>
      <c r="B23312" s="489">
        <v>2335300402</v>
      </c>
      <c r="C23312" s="489" t="s">
        <v>2104</v>
      </c>
      <c r="D23312" s="489" t="s">
        <v>19121</v>
      </c>
    </row>
    <row r="23313" spans="1:4">
      <c r="A23313" s="489" t="str">
        <f t="shared" si="364"/>
        <v>2335300402訪問看護</v>
      </c>
      <c r="B23313" s="489">
        <v>2335300402</v>
      </c>
      <c r="C23313" s="489" t="s">
        <v>2102</v>
      </c>
      <c r="D23313" s="489" t="s">
        <v>19121</v>
      </c>
    </row>
    <row r="23314" spans="1:4">
      <c r="A23314" s="489" t="str">
        <f t="shared" si="364"/>
        <v>2335300410介護予防訪問リハビリテーション</v>
      </c>
      <c r="B23314" s="489">
        <v>2335300410</v>
      </c>
      <c r="C23314" s="489" t="s">
        <v>2108</v>
      </c>
      <c r="D23314" s="489" t="s">
        <v>19122</v>
      </c>
    </row>
    <row r="23315" spans="1:4">
      <c r="A23315" s="489" t="str">
        <f t="shared" si="364"/>
        <v>2335300410介護予防訪問看護</v>
      </c>
      <c r="B23315" s="489">
        <v>2335300410</v>
      </c>
      <c r="C23315" s="489" t="s">
        <v>2103</v>
      </c>
      <c r="D23315" s="489" t="s">
        <v>19122</v>
      </c>
    </row>
    <row r="23316" spans="1:4">
      <c r="A23316" s="489" t="str">
        <f t="shared" si="364"/>
        <v>2335300410訪問リハビリテーション</v>
      </c>
      <c r="B23316" s="489">
        <v>2335300410</v>
      </c>
      <c r="C23316" s="489" t="s">
        <v>2104</v>
      </c>
      <c r="D23316" s="489" t="s">
        <v>19122</v>
      </c>
    </row>
    <row r="23317" spans="1:4">
      <c r="A23317" s="489" t="str">
        <f t="shared" si="364"/>
        <v>2335300410訪問看護</v>
      </c>
      <c r="B23317" s="489">
        <v>2335300410</v>
      </c>
      <c r="C23317" s="489" t="s">
        <v>2102</v>
      </c>
      <c r="D23317" s="489" t="s">
        <v>19122</v>
      </c>
    </row>
    <row r="23318" spans="1:4">
      <c r="A23318" s="489" t="str">
        <f t="shared" si="364"/>
        <v>2335300428介護予防訪問リハビリテーション</v>
      </c>
      <c r="B23318" s="489">
        <v>2335300428</v>
      </c>
      <c r="C23318" s="489" t="s">
        <v>2108</v>
      </c>
      <c r="D23318" s="489" t="s">
        <v>19123</v>
      </c>
    </row>
    <row r="23319" spans="1:4">
      <c r="A23319" s="489" t="str">
        <f t="shared" si="364"/>
        <v>2335300428介護予防訪問看護</v>
      </c>
      <c r="B23319" s="489">
        <v>2335300428</v>
      </c>
      <c r="C23319" s="489" t="s">
        <v>2103</v>
      </c>
      <c r="D23319" s="489" t="s">
        <v>19123</v>
      </c>
    </row>
    <row r="23320" spans="1:4">
      <c r="A23320" s="489" t="str">
        <f t="shared" si="364"/>
        <v>2335300428訪問リハビリテーション</v>
      </c>
      <c r="B23320" s="489">
        <v>2335300428</v>
      </c>
      <c r="C23320" s="489" t="s">
        <v>2104</v>
      </c>
      <c r="D23320" s="489" t="s">
        <v>19123</v>
      </c>
    </row>
    <row r="23321" spans="1:4">
      <c r="A23321" s="489" t="str">
        <f t="shared" si="364"/>
        <v>2335300428訪問看護</v>
      </c>
      <c r="B23321" s="489">
        <v>2335300428</v>
      </c>
      <c r="C23321" s="489" t="s">
        <v>2102</v>
      </c>
      <c r="D23321" s="489" t="s">
        <v>19123</v>
      </c>
    </row>
    <row r="23322" spans="1:4">
      <c r="A23322" s="489" t="str">
        <f t="shared" si="364"/>
        <v>2335300436介護予防訪問リハビリテーション</v>
      </c>
      <c r="B23322" s="489">
        <v>2335300436</v>
      </c>
      <c r="C23322" s="489" t="s">
        <v>2108</v>
      </c>
      <c r="D23322" s="489" t="s">
        <v>19124</v>
      </c>
    </row>
    <row r="23323" spans="1:4">
      <c r="A23323" s="489" t="str">
        <f t="shared" si="364"/>
        <v>2335300436介護予防訪問看護</v>
      </c>
      <c r="B23323" s="489">
        <v>2335300436</v>
      </c>
      <c r="C23323" s="489" t="s">
        <v>2103</v>
      </c>
      <c r="D23323" s="489" t="s">
        <v>19124</v>
      </c>
    </row>
    <row r="23324" spans="1:4">
      <c r="A23324" s="489" t="str">
        <f t="shared" si="364"/>
        <v>2335300436訪問リハビリテーション</v>
      </c>
      <c r="B23324" s="489">
        <v>2335300436</v>
      </c>
      <c r="C23324" s="489" t="s">
        <v>2104</v>
      </c>
      <c r="D23324" s="489" t="s">
        <v>19124</v>
      </c>
    </row>
    <row r="23325" spans="1:4">
      <c r="A23325" s="489" t="str">
        <f t="shared" si="364"/>
        <v>2335300436訪問看護</v>
      </c>
      <c r="B23325" s="489">
        <v>2335300436</v>
      </c>
      <c r="C23325" s="489" t="s">
        <v>2102</v>
      </c>
      <c r="D23325" s="489" t="s">
        <v>19124</v>
      </c>
    </row>
    <row r="23326" spans="1:4">
      <c r="A23326" s="489" t="str">
        <f t="shared" si="364"/>
        <v>2335300469介護予防訪問リハビリテーション</v>
      </c>
      <c r="B23326" s="489">
        <v>2335300469</v>
      </c>
      <c r="C23326" s="489" t="s">
        <v>2108</v>
      </c>
      <c r="D23326" s="489" t="s">
        <v>19125</v>
      </c>
    </row>
    <row r="23327" spans="1:4">
      <c r="A23327" s="489" t="str">
        <f t="shared" si="364"/>
        <v>2335300469介護予防訪問看護</v>
      </c>
      <c r="B23327" s="489">
        <v>2335300469</v>
      </c>
      <c r="C23327" s="489" t="s">
        <v>2103</v>
      </c>
      <c r="D23327" s="489" t="s">
        <v>19125</v>
      </c>
    </row>
    <row r="23328" spans="1:4">
      <c r="A23328" s="489" t="str">
        <f t="shared" si="364"/>
        <v>2335300469訪問リハビリテーション</v>
      </c>
      <c r="B23328" s="489">
        <v>2335300469</v>
      </c>
      <c r="C23328" s="489" t="s">
        <v>2104</v>
      </c>
      <c r="D23328" s="489" t="s">
        <v>19125</v>
      </c>
    </row>
    <row r="23329" spans="1:4">
      <c r="A23329" s="489" t="str">
        <f t="shared" si="364"/>
        <v>2335300469訪問看護</v>
      </c>
      <c r="B23329" s="489">
        <v>2335300469</v>
      </c>
      <c r="C23329" s="489" t="s">
        <v>2102</v>
      </c>
      <c r="D23329" s="489" t="s">
        <v>19125</v>
      </c>
    </row>
    <row r="23330" spans="1:4">
      <c r="A23330" s="489" t="str">
        <f t="shared" si="364"/>
        <v>2335300477介護予防訪問リハビリテーション</v>
      </c>
      <c r="B23330" s="489">
        <v>2335300477</v>
      </c>
      <c r="C23330" s="489" t="s">
        <v>2108</v>
      </c>
      <c r="D23330" s="489" t="s">
        <v>19126</v>
      </c>
    </row>
    <row r="23331" spans="1:4">
      <c r="A23331" s="489" t="str">
        <f t="shared" si="364"/>
        <v>2335300477介護予防訪問看護</v>
      </c>
      <c r="B23331" s="489">
        <v>2335300477</v>
      </c>
      <c r="C23331" s="489" t="s">
        <v>2103</v>
      </c>
      <c r="D23331" s="489" t="s">
        <v>19126</v>
      </c>
    </row>
    <row r="23332" spans="1:4">
      <c r="A23332" s="489" t="str">
        <f t="shared" si="364"/>
        <v>2335300477訪問リハビリテーション</v>
      </c>
      <c r="B23332" s="489">
        <v>2335300477</v>
      </c>
      <c r="C23332" s="489" t="s">
        <v>2104</v>
      </c>
      <c r="D23332" s="489" t="s">
        <v>19126</v>
      </c>
    </row>
    <row r="23333" spans="1:4">
      <c r="A23333" s="489" t="str">
        <f t="shared" si="364"/>
        <v>2335300477訪問看護</v>
      </c>
      <c r="B23333" s="489">
        <v>2335300477</v>
      </c>
      <c r="C23333" s="489" t="s">
        <v>2102</v>
      </c>
      <c r="D23333" s="489" t="s">
        <v>19126</v>
      </c>
    </row>
    <row r="23334" spans="1:4">
      <c r="A23334" s="489" t="str">
        <f t="shared" si="364"/>
        <v>2335300485介護予防訪問リハビリテーション</v>
      </c>
      <c r="B23334" s="489">
        <v>2335300485</v>
      </c>
      <c r="C23334" s="489" t="s">
        <v>2108</v>
      </c>
      <c r="D23334" s="489" t="s">
        <v>19127</v>
      </c>
    </row>
    <row r="23335" spans="1:4">
      <c r="A23335" s="489" t="str">
        <f t="shared" si="364"/>
        <v>2335300485介護予防訪問看護</v>
      </c>
      <c r="B23335" s="489">
        <v>2335300485</v>
      </c>
      <c r="C23335" s="489" t="s">
        <v>2103</v>
      </c>
      <c r="D23335" s="489" t="s">
        <v>19127</v>
      </c>
    </row>
    <row r="23336" spans="1:4">
      <c r="A23336" s="489" t="str">
        <f t="shared" si="364"/>
        <v>2335300485訪問リハビリテーション</v>
      </c>
      <c r="B23336" s="489">
        <v>2335300485</v>
      </c>
      <c r="C23336" s="489" t="s">
        <v>2104</v>
      </c>
      <c r="D23336" s="489" t="s">
        <v>19127</v>
      </c>
    </row>
    <row r="23337" spans="1:4">
      <c r="A23337" s="489" t="str">
        <f t="shared" si="364"/>
        <v>2335300485訪問看護</v>
      </c>
      <c r="B23337" s="489">
        <v>2335300485</v>
      </c>
      <c r="C23337" s="489" t="s">
        <v>2102</v>
      </c>
      <c r="D23337" s="489" t="s">
        <v>19127</v>
      </c>
    </row>
    <row r="23338" spans="1:4">
      <c r="A23338" s="489" t="str">
        <f t="shared" si="364"/>
        <v>2335300493介護予防訪問リハビリテーション</v>
      </c>
      <c r="B23338" s="489">
        <v>2335300493</v>
      </c>
      <c r="C23338" s="489" t="s">
        <v>2108</v>
      </c>
      <c r="D23338" s="489" t="s">
        <v>19128</v>
      </c>
    </row>
    <row r="23339" spans="1:4">
      <c r="A23339" s="489" t="str">
        <f t="shared" si="364"/>
        <v>2335300493介護予防訪問看護</v>
      </c>
      <c r="B23339" s="489">
        <v>2335300493</v>
      </c>
      <c r="C23339" s="489" t="s">
        <v>2103</v>
      </c>
      <c r="D23339" s="489" t="s">
        <v>19128</v>
      </c>
    </row>
    <row r="23340" spans="1:4">
      <c r="A23340" s="489" t="str">
        <f t="shared" si="364"/>
        <v>2335300493訪問リハビリテーション</v>
      </c>
      <c r="B23340" s="489">
        <v>2335300493</v>
      </c>
      <c r="C23340" s="489" t="s">
        <v>2104</v>
      </c>
      <c r="D23340" s="489" t="s">
        <v>19128</v>
      </c>
    </row>
    <row r="23341" spans="1:4">
      <c r="A23341" s="489" t="str">
        <f t="shared" si="364"/>
        <v>2335300493訪問看護</v>
      </c>
      <c r="B23341" s="489">
        <v>2335300493</v>
      </c>
      <c r="C23341" s="489" t="s">
        <v>2102</v>
      </c>
      <c r="D23341" s="489" t="s">
        <v>19128</v>
      </c>
    </row>
    <row r="23342" spans="1:4">
      <c r="A23342" s="489" t="str">
        <f t="shared" si="364"/>
        <v>2335300535介護予防訪問リハビリテーション</v>
      </c>
      <c r="B23342" s="489">
        <v>2335300535</v>
      </c>
      <c r="C23342" s="489" t="s">
        <v>2108</v>
      </c>
      <c r="D23342" s="489" t="s">
        <v>19129</v>
      </c>
    </row>
    <row r="23343" spans="1:4">
      <c r="A23343" s="489" t="str">
        <f t="shared" si="364"/>
        <v>2335300535介護予防訪問看護</v>
      </c>
      <c r="B23343" s="489">
        <v>2335300535</v>
      </c>
      <c r="C23343" s="489" t="s">
        <v>2103</v>
      </c>
      <c r="D23343" s="489" t="s">
        <v>19129</v>
      </c>
    </row>
    <row r="23344" spans="1:4">
      <c r="A23344" s="489" t="str">
        <f t="shared" si="364"/>
        <v>2335300535訪問リハビリテーション</v>
      </c>
      <c r="B23344" s="489">
        <v>2335300535</v>
      </c>
      <c r="C23344" s="489" t="s">
        <v>2104</v>
      </c>
      <c r="D23344" s="489" t="s">
        <v>19129</v>
      </c>
    </row>
    <row r="23345" spans="1:4">
      <c r="A23345" s="489" t="str">
        <f t="shared" si="364"/>
        <v>2335300535訪問看護</v>
      </c>
      <c r="B23345" s="489">
        <v>2335300535</v>
      </c>
      <c r="C23345" s="489" t="s">
        <v>2102</v>
      </c>
      <c r="D23345" s="489" t="s">
        <v>19129</v>
      </c>
    </row>
    <row r="23346" spans="1:4">
      <c r="A23346" s="489" t="str">
        <f t="shared" si="364"/>
        <v>2335300568介護予防訪問リハビリテーション</v>
      </c>
      <c r="B23346" s="489">
        <v>2335300568</v>
      </c>
      <c r="C23346" s="489" t="s">
        <v>2108</v>
      </c>
      <c r="D23346" s="489" t="s">
        <v>19130</v>
      </c>
    </row>
    <row r="23347" spans="1:4">
      <c r="A23347" s="489" t="str">
        <f t="shared" si="364"/>
        <v>2335300568介護予防訪問看護</v>
      </c>
      <c r="B23347" s="489">
        <v>2335300568</v>
      </c>
      <c r="C23347" s="489" t="s">
        <v>2103</v>
      </c>
      <c r="D23347" s="489" t="s">
        <v>19130</v>
      </c>
    </row>
    <row r="23348" spans="1:4">
      <c r="A23348" s="489" t="str">
        <f t="shared" si="364"/>
        <v>2335300568訪問リハビリテーション</v>
      </c>
      <c r="B23348" s="489">
        <v>2335300568</v>
      </c>
      <c r="C23348" s="489" t="s">
        <v>2104</v>
      </c>
      <c r="D23348" s="489" t="s">
        <v>19130</v>
      </c>
    </row>
    <row r="23349" spans="1:4">
      <c r="A23349" s="489" t="str">
        <f t="shared" si="364"/>
        <v>2335300568訪問看護</v>
      </c>
      <c r="B23349" s="489">
        <v>2335300568</v>
      </c>
      <c r="C23349" s="489" t="s">
        <v>2102</v>
      </c>
      <c r="D23349" s="489" t="s">
        <v>19130</v>
      </c>
    </row>
    <row r="23350" spans="1:4">
      <c r="A23350" s="489" t="str">
        <f t="shared" si="364"/>
        <v>2335300576介護予防訪問リハビリテーション</v>
      </c>
      <c r="B23350" s="489">
        <v>2335300576</v>
      </c>
      <c r="C23350" s="489" t="s">
        <v>2108</v>
      </c>
      <c r="D23350" s="489" t="s">
        <v>19131</v>
      </c>
    </row>
    <row r="23351" spans="1:4">
      <c r="A23351" s="489" t="str">
        <f t="shared" si="364"/>
        <v>2335300576介護予防訪問看護</v>
      </c>
      <c r="B23351" s="489">
        <v>2335300576</v>
      </c>
      <c r="C23351" s="489" t="s">
        <v>2103</v>
      </c>
      <c r="D23351" s="489" t="s">
        <v>19131</v>
      </c>
    </row>
    <row r="23352" spans="1:4">
      <c r="A23352" s="489" t="str">
        <f t="shared" si="364"/>
        <v>2335300576訪問リハビリテーション</v>
      </c>
      <c r="B23352" s="489">
        <v>2335300576</v>
      </c>
      <c r="C23352" s="489" t="s">
        <v>2104</v>
      </c>
      <c r="D23352" s="489" t="s">
        <v>19131</v>
      </c>
    </row>
    <row r="23353" spans="1:4">
      <c r="A23353" s="489" t="str">
        <f t="shared" si="364"/>
        <v>2335300576訪問看護</v>
      </c>
      <c r="B23353" s="489">
        <v>2335300576</v>
      </c>
      <c r="C23353" s="489" t="s">
        <v>2102</v>
      </c>
      <c r="D23353" s="489" t="s">
        <v>19131</v>
      </c>
    </row>
    <row r="23354" spans="1:4">
      <c r="A23354" s="489" t="str">
        <f t="shared" si="364"/>
        <v>2335300584介護予防訪問リハビリテーション</v>
      </c>
      <c r="B23354" s="489">
        <v>2335300584</v>
      </c>
      <c r="C23354" s="489" t="s">
        <v>2108</v>
      </c>
      <c r="D23354" s="489" t="s">
        <v>19132</v>
      </c>
    </row>
    <row r="23355" spans="1:4">
      <c r="A23355" s="489" t="str">
        <f t="shared" si="364"/>
        <v>2335300584介護予防訪問看護</v>
      </c>
      <c r="B23355" s="489">
        <v>2335300584</v>
      </c>
      <c r="C23355" s="489" t="s">
        <v>2103</v>
      </c>
      <c r="D23355" s="489" t="s">
        <v>19132</v>
      </c>
    </row>
    <row r="23356" spans="1:4">
      <c r="A23356" s="489" t="str">
        <f t="shared" si="364"/>
        <v>2335300584訪問リハビリテーション</v>
      </c>
      <c r="B23356" s="489">
        <v>2335300584</v>
      </c>
      <c r="C23356" s="489" t="s">
        <v>2104</v>
      </c>
      <c r="D23356" s="489" t="s">
        <v>19132</v>
      </c>
    </row>
    <row r="23357" spans="1:4">
      <c r="A23357" s="489" t="str">
        <f t="shared" si="364"/>
        <v>2335300584訪問看護</v>
      </c>
      <c r="B23357" s="489">
        <v>2335300584</v>
      </c>
      <c r="C23357" s="489" t="s">
        <v>2102</v>
      </c>
      <c r="D23357" s="489" t="s">
        <v>19132</v>
      </c>
    </row>
    <row r="23358" spans="1:4">
      <c r="A23358" s="489" t="str">
        <f t="shared" si="364"/>
        <v>2335300592介護予防訪問リハビリテーション</v>
      </c>
      <c r="B23358" s="489">
        <v>2335300592</v>
      </c>
      <c r="C23358" s="489" t="s">
        <v>2108</v>
      </c>
      <c r="D23358" s="489" t="s">
        <v>19133</v>
      </c>
    </row>
    <row r="23359" spans="1:4">
      <c r="A23359" s="489" t="str">
        <f t="shared" si="364"/>
        <v>2335300592介護予防訪問看護</v>
      </c>
      <c r="B23359" s="489">
        <v>2335300592</v>
      </c>
      <c r="C23359" s="489" t="s">
        <v>2103</v>
      </c>
      <c r="D23359" s="489" t="s">
        <v>19133</v>
      </c>
    </row>
    <row r="23360" spans="1:4">
      <c r="A23360" s="489" t="str">
        <f t="shared" si="364"/>
        <v>2335300592訪問リハビリテーション</v>
      </c>
      <c r="B23360" s="489">
        <v>2335300592</v>
      </c>
      <c r="C23360" s="489" t="s">
        <v>2104</v>
      </c>
      <c r="D23360" s="489" t="s">
        <v>19133</v>
      </c>
    </row>
    <row r="23361" spans="1:4">
      <c r="A23361" s="489" t="str">
        <f t="shared" si="364"/>
        <v>2335300592訪問看護</v>
      </c>
      <c r="B23361" s="489">
        <v>2335300592</v>
      </c>
      <c r="C23361" s="489" t="s">
        <v>2102</v>
      </c>
      <c r="D23361" s="489" t="s">
        <v>19133</v>
      </c>
    </row>
    <row r="23362" spans="1:4">
      <c r="A23362" s="489" t="str">
        <f t="shared" ref="A23362:A23425" si="365">B23362&amp;C23362</f>
        <v>2335300618介護予防訪問リハビリテーション</v>
      </c>
      <c r="B23362" s="489">
        <v>2335300618</v>
      </c>
      <c r="C23362" s="489" t="s">
        <v>2108</v>
      </c>
      <c r="D23362" s="489" t="s">
        <v>19134</v>
      </c>
    </row>
    <row r="23363" spans="1:4">
      <c r="A23363" s="489" t="str">
        <f t="shared" si="365"/>
        <v>2335300618介護予防訪問看護</v>
      </c>
      <c r="B23363" s="489">
        <v>2335300618</v>
      </c>
      <c r="C23363" s="489" t="s">
        <v>2103</v>
      </c>
      <c r="D23363" s="489" t="s">
        <v>19134</v>
      </c>
    </row>
    <row r="23364" spans="1:4">
      <c r="A23364" s="489" t="str">
        <f t="shared" si="365"/>
        <v>2335300618訪問リハビリテーション</v>
      </c>
      <c r="B23364" s="489">
        <v>2335300618</v>
      </c>
      <c r="C23364" s="489" t="s">
        <v>2104</v>
      </c>
      <c r="D23364" s="489" t="s">
        <v>19134</v>
      </c>
    </row>
    <row r="23365" spans="1:4">
      <c r="A23365" s="489" t="str">
        <f t="shared" si="365"/>
        <v>2335300618訪問看護</v>
      </c>
      <c r="B23365" s="489">
        <v>2335300618</v>
      </c>
      <c r="C23365" s="489" t="s">
        <v>2102</v>
      </c>
      <c r="D23365" s="489" t="s">
        <v>19134</v>
      </c>
    </row>
    <row r="23366" spans="1:4">
      <c r="A23366" s="489" t="str">
        <f t="shared" si="365"/>
        <v>2335300626介護予防訪問リハビリテーション</v>
      </c>
      <c r="B23366" s="489">
        <v>2335300626</v>
      </c>
      <c r="C23366" s="489" t="s">
        <v>2108</v>
      </c>
      <c r="D23366" s="489" t="s">
        <v>19135</v>
      </c>
    </row>
    <row r="23367" spans="1:4">
      <c r="A23367" s="489" t="str">
        <f t="shared" si="365"/>
        <v>2335300626介護予防訪問看護</v>
      </c>
      <c r="B23367" s="489">
        <v>2335300626</v>
      </c>
      <c r="C23367" s="489" t="s">
        <v>2103</v>
      </c>
      <c r="D23367" s="489" t="s">
        <v>19135</v>
      </c>
    </row>
    <row r="23368" spans="1:4">
      <c r="A23368" s="489" t="str">
        <f t="shared" si="365"/>
        <v>2335300626訪問リハビリテーション</v>
      </c>
      <c r="B23368" s="489">
        <v>2335300626</v>
      </c>
      <c r="C23368" s="489" t="s">
        <v>2104</v>
      </c>
      <c r="D23368" s="489" t="s">
        <v>19135</v>
      </c>
    </row>
    <row r="23369" spans="1:4">
      <c r="A23369" s="489" t="str">
        <f t="shared" si="365"/>
        <v>2335300626訪問看護</v>
      </c>
      <c r="B23369" s="489">
        <v>2335300626</v>
      </c>
      <c r="C23369" s="489" t="s">
        <v>2102</v>
      </c>
      <c r="D23369" s="489" t="s">
        <v>19135</v>
      </c>
    </row>
    <row r="23370" spans="1:4">
      <c r="A23370" s="489" t="str">
        <f t="shared" si="365"/>
        <v>2335300634介護予防訪問リハビリテーション</v>
      </c>
      <c r="B23370" s="489">
        <v>2335300634</v>
      </c>
      <c r="C23370" s="489" t="s">
        <v>2108</v>
      </c>
      <c r="D23370" s="489" t="s">
        <v>19136</v>
      </c>
    </row>
    <row r="23371" spans="1:4">
      <c r="A23371" s="489" t="str">
        <f t="shared" si="365"/>
        <v>2335300634介護予防訪問看護</v>
      </c>
      <c r="B23371" s="489">
        <v>2335300634</v>
      </c>
      <c r="C23371" s="489" t="s">
        <v>2103</v>
      </c>
      <c r="D23371" s="489" t="s">
        <v>19136</v>
      </c>
    </row>
    <row r="23372" spans="1:4">
      <c r="A23372" s="489" t="str">
        <f t="shared" si="365"/>
        <v>2335300634訪問リハビリテーション</v>
      </c>
      <c r="B23372" s="489">
        <v>2335300634</v>
      </c>
      <c r="C23372" s="489" t="s">
        <v>2104</v>
      </c>
      <c r="D23372" s="489" t="s">
        <v>19136</v>
      </c>
    </row>
    <row r="23373" spans="1:4">
      <c r="A23373" s="489" t="str">
        <f t="shared" si="365"/>
        <v>2335300634訪問看護</v>
      </c>
      <c r="B23373" s="489">
        <v>2335300634</v>
      </c>
      <c r="C23373" s="489" t="s">
        <v>2102</v>
      </c>
      <c r="D23373" s="489" t="s">
        <v>19136</v>
      </c>
    </row>
    <row r="23374" spans="1:4">
      <c r="A23374" s="489" t="str">
        <f t="shared" si="365"/>
        <v>2335300642介護予防訪問リハビリテーション</v>
      </c>
      <c r="B23374" s="489">
        <v>2335300642</v>
      </c>
      <c r="C23374" s="489" t="s">
        <v>2108</v>
      </c>
      <c r="D23374" s="489" t="s">
        <v>19137</v>
      </c>
    </row>
    <row r="23375" spans="1:4">
      <c r="A23375" s="489" t="str">
        <f t="shared" si="365"/>
        <v>2335300642介護予防訪問看護</v>
      </c>
      <c r="B23375" s="489">
        <v>2335300642</v>
      </c>
      <c r="C23375" s="489" t="s">
        <v>2103</v>
      </c>
      <c r="D23375" s="489" t="s">
        <v>19137</v>
      </c>
    </row>
    <row r="23376" spans="1:4">
      <c r="A23376" s="489" t="str">
        <f t="shared" si="365"/>
        <v>2335300642訪問リハビリテーション</v>
      </c>
      <c r="B23376" s="489">
        <v>2335300642</v>
      </c>
      <c r="C23376" s="489" t="s">
        <v>2104</v>
      </c>
      <c r="D23376" s="489" t="s">
        <v>19137</v>
      </c>
    </row>
    <row r="23377" spans="1:4">
      <c r="A23377" s="489" t="str">
        <f t="shared" si="365"/>
        <v>2335300642訪問看護</v>
      </c>
      <c r="B23377" s="489">
        <v>2335300642</v>
      </c>
      <c r="C23377" s="489" t="s">
        <v>2102</v>
      </c>
      <c r="D23377" s="489" t="s">
        <v>19137</v>
      </c>
    </row>
    <row r="23378" spans="1:4">
      <c r="A23378" s="489" t="str">
        <f t="shared" si="365"/>
        <v>2335300659介護予防訪問リハビリテーション</v>
      </c>
      <c r="B23378" s="489">
        <v>2335300659</v>
      </c>
      <c r="C23378" s="489" t="s">
        <v>2108</v>
      </c>
      <c r="D23378" s="489" t="s">
        <v>19138</v>
      </c>
    </row>
    <row r="23379" spans="1:4">
      <c r="A23379" s="489" t="str">
        <f t="shared" si="365"/>
        <v>2335300659介護予防訪問看護</v>
      </c>
      <c r="B23379" s="489">
        <v>2335300659</v>
      </c>
      <c r="C23379" s="489" t="s">
        <v>2103</v>
      </c>
      <c r="D23379" s="489" t="s">
        <v>19138</v>
      </c>
    </row>
    <row r="23380" spans="1:4">
      <c r="A23380" s="489" t="str">
        <f t="shared" si="365"/>
        <v>2335300659訪問リハビリテーション</v>
      </c>
      <c r="B23380" s="489">
        <v>2335300659</v>
      </c>
      <c r="C23380" s="489" t="s">
        <v>2104</v>
      </c>
      <c r="D23380" s="489" t="s">
        <v>19138</v>
      </c>
    </row>
    <row r="23381" spans="1:4">
      <c r="A23381" s="489" t="str">
        <f t="shared" si="365"/>
        <v>2335300659訪問看護</v>
      </c>
      <c r="B23381" s="489">
        <v>2335300659</v>
      </c>
      <c r="C23381" s="489" t="s">
        <v>2102</v>
      </c>
      <c r="D23381" s="489" t="s">
        <v>19138</v>
      </c>
    </row>
    <row r="23382" spans="1:4">
      <c r="A23382" s="489" t="str">
        <f t="shared" si="365"/>
        <v>2335300667介護予防訪問リハビリテーション</v>
      </c>
      <c r="B23382" s="489">
        <v>2335300667</v>
      </c>
      <c r="C23382" s="489" t="s">
        <v>2108</v>
      </c>
      <c r="D23382" s="489" t="s">
        <v>19139</v>
      </c>
    </row>
    <row r="23383" spans="1:4">
      <c r="A23383" s="489" t="str">
        <f t="shared" si="365"/>
        <v>2335300667介護予防訪問看護</v>
      </c>
      <c r="B23383" s="489">
        <v>2335300667</v>
      </c>
      <c r="C23383" s="489" t="s">
        <v>2103</v>
      </c>
      <c r="D23383" s="489" t="s">
        <v>19139</v>
      </c>
    </row>
    <row r="23384" spans="1:4">
      <c r="A23384" s="489" t="str">
        <f t="shared" si="365"/>
        <v>2335300667訪問リハビリテーション</v>
      </c>
      <c r="B23384" s="489">
        <v>2335300667</v>
      </c>
      <c r="C23384" s="489" t="s">
        <v>2104</v>
      </c>
      <c r="D23384" s="489" t="s">
        <v>19139</v>
      </c>
    </row>
    <row r="23385" spans="1:4">
      <c r="A23385" s="489" t="str">
        <f t="shared" si="365"/>
        <v>2335300667訪問看護</v>
      </c>
      <c r="B23385" s="489">
        <v>2335300667</v>
      </c>
      <c r="C23385" s="489" t="s">
        <v>2102</v>
      </c>
      <c r="D23385" s="489" t="s">
        <v>19139</v>
      </c>
    </row>
    <row r="23386" spans="1:4">
      <c r="A23386" s="489" t="str">
        <f t="shared" si="365"/>
        <v>2335310377介護予防訪問リハビリテーション</v>
      </c>
      <c r="B23386" s="489">
        <v>2335310377</v>
      </c>
      <c r="C23386" s="489" t="s">
        <v>2108</v>
      </c>
      <c r="D23386" s="489" t="s">
        <v>17721</v>
      </c>
    </row>
    <row r="23387" spans="1:4">
      <c r="A23387" s="489" t="str">
        <f t="shared" si="365"/>
        <v>2335310377介護予防訪問看護</v>
      </c>
      <c r="B23387" s="489">
        <v>2335310377</v>
      </c>
      <c r="C23387" s="489" t="s">
        <v>2103</v>
      </c>
      <c r="D23387" s="489" t="s">
        <v>17721</v>
      </c>
    </row>
    <row r="23388" spans="1:4">
      <c r="A23388" s="489" t="str">
        <f t="shared" si="365"/>
        <v>2335310377訪問リハビリテーション</v>
      </c>
      <c r="B23388" s="489">
        <v>2335310377</v>
      </c>
      <c r="C23388" s="489" t="s">
        <v>2104</v>
      </c>
      <c r="D23388" s="489" t="s">
        <v>17721</v>
      </c>
    </row>
    <row r="23389" spans="1:4">
      <c r="A23389" s="489" t="str">
        <f t="shared" si="365"/>
        <v>2335310377訪問看護</v>
      </c>
      <c r="B23389" s="489">
        <v>2335310377</v>
      </c>
      <c r="C23389" s="489" t="s">
        <v>2102</v>
      </c>
      <c r="D23389" s="489" t="s">
        <v>17721</v>
      </c>
    </row>
    <row r="23390" spans="1:4">
      <c r="A23390" s="489" t="str">
        <f t="shared" si="365"/>
        <v>2335601130介護予防訪問リハビリテーション</v>
      </c>
      <c r="B23390" s="489">
        <v>2335601130</v>
      </c>
      <c r="C23390" s="489" t="s">
        <v>2108</v>
      </c>
      <c r="D23390" s="489" t="s">
        <v>19140</v>
      </c>
    </row>
    <row r="23391" spans="1:4">
      <c r="A23391" s="489" t="str">
        <f t="shared" si="365"/>
        <v>2335601130介護予防訪問看護</v>
      </c>
      <c r="B23391" s="489">
        <v>2335601130</v>
      </c>
      <c r="C23391" s="489" t="s">
        <v>2103</v>
      </c>
      <c r="D23391" s="489" t="s">
        <v>19140</v>
      </c>
    </row>
    <row r="23392" spans="1:4">
      <c r="A23392" s="489" t="str">
        <f t="shared" si="365"/>
        <v>2335601130訪問リハビリテーション</v>
      </c>
      <c r="B23392" s="489">
        <v>2335601130</v>
      </c>
      <c r="C23392" s="489" t="s">
        <v>2104</v>
      </c>
      <c r="D23392" s="489" t="s">
        <v>19140</v>
      </c>
    </row>
    <row r="23393" spans="1:4">
      <c r="A23393" s="489" t="str">
        <f t="shared" si="365"/>
        <v>2335601130訪問看護</v>
      </c>
      <c r="B23393" s="489">
        <v>2335601130</v>
      </c>
      <c r="C23393" s="489" t="s">
        <v>2102</v>
      </c>
      <c r="D23393" s="489" t="s">
        <v>19140</v>
      </c>
    </row>
    <row r="23394" spans="1:4">
      <c r="A23394" s="489" t="str">
        <f t="shared" si="365"/>
        <v>2335601353介護予防訪問リハビリテーション</v>
      </c>
      <c r="B23394" s="489">
        <v>2335601353</v>
      </c>
      <c r="C23394" s="489" t="s">
        <v>2108</v>
      </c>
      <c r="D23394" s="489" t="s">
        <v>19141</v>
      </c>
    </row>
    <row r="23395" spans="1:4">
      <c r="A23395" s="489" t="str">
        <f t="shared" si="365"/>
        <v>2335601353介護予防訪問看護</v>
      </c>
      <c r="B23395" s="489">
        <v>2335601353</v>
      </c>
      <c r="C23395" s="489" t="s">
        <v>2103</v>
      </c>
      <c r="D23395" s="489" t="s">
        <v>19141</v>
      </c>
    </row>
    <row r="23396" spans="1:4">
      <c r="A23396" s="489" t="str">
        <f t="shared" si="365"/>
        <v>2335601353訪問リハビリテーション</v>
      </c>
      <c r="B23396" s="489">
        <v>2335601353</v>
      </c>
      <c r="C23396" s="489" t="s">
        <v>2104</v>
      </c>
      <c r="D23396" s="489" t="s">
        <v>19141</v>
      </c>
    </row>
    <row r="23397" spans="1:4">
      <c r="A23397" s="489" t="str">
        <f t="shared" si="365"/>
        <v>2335601353訪問看護</v>
      </c>
      <c r="B23397" s="489">
        <v>2335601353</v>
      </c>
      <c r="C23397" s="489" t="s">
        <v>2102</v>
      </c>
      <c r="D23397" s="489" t="s">
        <v>19141</v>
      </c>
    </row>
    <row r="23398" spans="1:4">
      <c r="A23398" s="489" t="str">
        <f t="shared" si="365"/>
        <v>2335601361介護予防訪問リハビリテーション</v>
      </c>
      <c r="B23398" s="489">
        <v>2335601361</v>
      </c>
      <c r="C23398" s="489" t="s">
        <v>2108</v>
      </c>
      <c r="D23398" s="489" t="s">
        <v>19142</v>
      </c>
    </row>
    <row r="23399" spans="1:4">
      <c r="A23399" s="489" t="str">
        <f t="shared" si="365"/>
        <v>2335601361介護予防訪問看護</v>
      </c>
      <c r="B23399" s="489">
        <v>2335601361</v>
      </c>
      <c r="C23399" s="489" t="s">
        <v>2103</v>
      </c>
      <c r="D23399" s="489" t="s">
        <v>19142</v>
      </c>
    </row>
    <row r="23400" spans="1:4">
      <c r="A23400" s="489" t="str">
        <f t="shared" si="365"/>
        <v>2335601361訪問リハビリテーション</v>
      </c>
      <c r="B23400" s="489">
        <v>2335601361</v>
      </c>
      <c r="C23400" s="489" t="s">
        <v>2104</v>
      </c>
      <c r="D23400" s="489" t="s">
        <v>19142</v>
      </c>
    </row>
    <row r="23401" spans="1:4">
      <c r="A23401" s="489" t="str">
        <f t="shared" si="365"/>
        <v>2335601361訪問看護</v>
      </c>
      <c r="B23401" s="489">
        <v>2335601361</v>
      </c>
      <c r="C23401" s="489" t="s">
        <v>2102</v>
      </c>
      <c r="D23401" s="489" t="s">
        <v>19142</v>
      </c>
    </row>
    <row r="23402" spans="1:4">
      <c r="A23402" s="489" t="str">
        <f t="shared" si="365"/>
        <v>2335601387介護予防訪問リハビリテーション</v>
      </c>
      <c r="B23402" s="489">
        <v>2335601387</v>
      </c>
      <c r="C23402" s="489" t="s">
        <v>2108</v>
      </c>
      <c r="D23402" s="489" t="s">
        <v>19143</v>
      </c>
    </row>
    <row r="23403" spans="1:4">
      <c r="A23403" s="489" t="str">
        <f t="shared" si="365"/>
        <v>2335601387介護予防訪問看護</v>
      </c>
      <c r="B23403" s="489">
        <v>2335601387</v>
      </c>
      <c r="C23403" s="489" t="s">
        <v>2103</v>
      </c>
      <c r="D23403" s="489" t="s">
        <v>19143</v>
      </c>
    </row>
    <row r="23404" spans="1:4">
      <c r="A23404" s="489" t="str">
        <f t="shared" si="365"/>
        <v>2335601387訪問リハビリテーション</v>
      </c>
      <c r="B23404" s="489">
        <v>2335601387</v>
      </c>
      <c r="C23404" s="489" t="s">
        <v>2104</v>
      </c>
      <c r="D23404" s="489" t="s">
        <v>19143</v>
      </c>
    </row>
    <row r="23405" spans="1:4">
      <c r="A23405" s="489" t="str">
        <f t="shared" si="365"/>
        <v>2335601387訪問看護</v>
      </c>
      <c r="B23405" s="489">
        <v>2335601387</v>
      </c>
      <c r="C23405" s="489" t="s">
        <v>2102</v>
      </c>
      <c r="D23405" s="489" t="s">
        <v>19143</v>
      </c>
    </row>
    <row r="23406" spans="1:4">
      <c r="A23406" s="489" t="str">
        <f t="shared" si="365"/>
        <v>2335601395介護予防訪問リハビリテーション</v>
      </c>
      <c r="B23406" s="489">
        <v>2335601395</v>
      </c>
      <c r="C23406" s="489" t="s">
        <v>2108</v>
      </c>
      <c r="D23406" s="489" t="s">
        <v>19144</v>
      </c>
    </row>
    <row r="23407" spans="1:4">
      <c r="A23407" s="489" t="str">
        <f t="shared" si="365"/>
        <v>2335601395介護予防訪問看護</v>
      </c>
      <c r="B23407" s="489">
        <v>2335601395</v>
      </c>
      <c r="C23407" s="489" t="s">
        <v>2103</v>
      </c>
      <c r="D23407" s="489" t="s">
        <v>19144</v>
      </c>
    </row>
    <row r="23408" spans="1:4">
      <c r="A23408" s="489" t="str">
        <f t="shared" si="365"/>
        <v>2335601395訪問リハビリテーション</v>
      </c>
      <c r="B23408" s="489">
        <v>2335601395</v>
      </c>
      <c r="C23408" s="489" t="s">
        <v>2104</v>
      </c>
      <c r="D23408" s="489" t="s">
        <v>19144</v>
      </c>
    </row>
    <row r="23409" spans="1:4">
      <c r="A23409" s="489" t="str">
        <f t="shared" si="365"/>
        <v>2335601395訪問看護</v>
      </c>
      <c r="B23409" s="489">
        <v>2335601395</v>
      </c>
      <c r="C23409" s="489" t="s">
        <v>2102</v>
      </c>
      <c r="D23409" s="489" t="s">
        <v>19144</v>
      </c>
    </row>
    <row r="23410" spans="1:4">
      <c r="A23410" s="489" t="str">
        <f t="shared" si="365"/>
        <v>2335601544介護予防訪問リハビリテーション</v>
      </c>
      <c r="B23410" s="489">
        <v>2335601544</v>
      </c>
      <c r="C23410" s="489" t="s">
        <v>2108</v>
      </c>
      <c r="D23410" s="489" t="s">
        <v>19145</v>
      </c>
    </row>
    <row r="23411" spans="1:4">
      <c r="A23411" s="489" t="str">
        <f t="shared" si="365"/>
        <v>2335601544介護予防訪問看護</v>
      </c>
      <c r="B23411" s="489">
        <v>2335601544</v>
      </c>
      <c r="C23411" s="489" t="s">
        <v>2103</v>
      </c>
      <c r="D23411" s="489" t="s">
        <v>19145</v>
      </c>
    </row>
    <row r="23412" spans="1:4">
      <c r="A23412" s="489" t="str">
        <f t="shared" si="365"/>
        <v>2335601544訪問リハビリテーション</v>
      </c>
      <c r="B23412" s="489">
        <v>2335601544</v>
      </c>
      <c r="C23412" s="489" t="s">
        <v>2104</v>
      </c>
      <c r="D23412" s="489" t="s">
        <v>19145</v>
      </c>
    </row>
    <row r="23413" spans="1:4">
      <c r="A23413" s="489" t="str">
        <f t="shared" si="365"/>
        <v>2335601544訪問看護</v>
      </c>
      <c r="B23413" s="489">
        <v>2335601544</v>
      </c>
      <c r="C23413" s="489" t="s">
        <v>2102</v>
      </c>
      <c r="D23413" s="489" t="s">
        <v>19145</v>
      </c>
    </row>
    <row r="23414" spans="1:4">
      <c r="A23414" s="489" t="str">
        <f t="shared" si="365"/>
        <v>2335601577介護予防訪問リハビリテーション</v>
      </c>
      <c r="B23414" s="489">
        <v>2335601577</v>
      </c>
      <c r="C23414" s="489" t="s">
        <v>2108</v>
      </c>
      <c r="D23414" s="489" t="s">
        <v>19067</v>
      </c>
    </row>
    <row r="23415" spans="1:4">
      <c r="A23415" s="489" t="str">
        <f t="shared" si="365"/>
        <v>2335601577介護予防訪問看護</v>
      </c>
      <c r="B23415" s="489">
        <v>2335601577</v>
      </c>
      <c r="C23415" s="489" t="s">
        <v>2103</v>
      </c>
      <c r="D23415" s="489" t="s">
        <v>19067</v>
      </c>
    </row>
    <row r="23416" spans="1:4">
      <c r="A23416" s="489" t="str">
        <f t="shared" si="365"/>
        <v>2335601577訪問リハビリテーション</v>
      </c>
      <c r="B23416" s="489">
        <v>2335601577</v>
      </c>
      <c r="C23416" s="489" t="s">
        <v>2104</v>
      </c>
      <c r="D23416" s="489" t="s">
        <v>19067</v>
      </c>
    </row>
    <row r="23417" spans="1:4">
      <c r="A23417" s="489" t="str">
        <f t="shared" si="365"/>
        <v>2335601577訪問看護</v>
      </c>
      <c r="B23417" s="489">
        <v>2335601577</v>
      </c>
      <c r="C23417" s="489" t="s">
        <v>2102</v>
      </c>
      <c r="D23417" s="489" t="s">
        <v>19067</v>
      </c>
    </row>
    <row r="23418" spans="1:4">
      <c r="A23418" s="489" t="str">
        <f t="shared" si="365"/>
        <v>2335601593介護予防訪問リハビリテーション</v>
      </c>
      <c r="B23418" s="489">
        <v>2335601593</v>
      </c>
      <c r="C23418" s="489" t="s">
        <v>2108</v>
      </c>
      <c r="D23418" s="489" t="s">
        <v>19146</v>
      </c>
    </row>
    <row r="23419" spans="1:4">
      <c r="A23419" s="489" t="str">
        <f t="shared" si="365"/>
        <v>2335601593介護予防訪問看護</v>
      </c>
      <c r="B23419" s="489">
        <v>2335601593</v>
      </c>
      <c r="C23419" s="489" t="s">
        <v>2103</v>
      </c>
      <c r="D23419" s="489" t="s">
        <v>19146</v>
      </c>
    </row>
    <row r="23420" spans="1:4">
      <c r="A23420" s="489" t="str">
        <f t="shared" si="365"/>
        <v>2335601593訪問リハビリテーション</v>
      </c>
      <c r="B23420" s="489">
        <v>2335601593</v>
      </c>
      <c r="C23420" s="489" t="s">
        <v>2104</v>
      </c>
      <c r="D23420" s="489" t="s">
        <v>19146</v>
      </c>
    </row>
    <row r="23421" spans="1:4">
      <c r="A23421" s="489" t="str">
        <f t="shared" si="365"/>
        <v>2335601593訪問看護</v>
      </c>
      <c r="B23421" s="489">
        <v>2335601593</v>
      </c>
      <c r="C23421" s="489" t="s">
        <v>2102</v>
      </c>
      <c r="D23421" s="489" t="s">
        <v>19146</v>
      </c>
    </row>
    <row r="23422" spans="1:4">
      <c r="A23422" s="489" t="str">
        <f t="shared" si="365"/>
        <v>2335603037介護予防訪問リハビリテーション</v>
      </c>
      <c r="B23422" s="489">
        <v>2335603037</v>
      </c>
      <c r="C23422" s="489" t="s">
        <v>2108</v>
      </c>
      <c r="D23422" s="489" t="s">
        <v>19147</v>
      </c>
    </row>
    <row r="23423" spans="1:4">
      <c r="A23423" s="489" t="str">
        <f t="shared" si="365"/>
        <v>2335603037介護予防訪問看護</v>
      </c>
      <c r="B23423" s="489">
        <v>2335603037</v>
      </c>
      <c r="C23423" s="489" t="s">
        <v>2103</v>
      </c>
      <c r="D23423" s="489" t="s">
        <v>19147</v>
      </c>
    </row>
    <row r="23424" spans="1:4">
      <c r="A23424" s="489" t="str">
        <f t="shared" si="365"/>
        <v>2335603037訪問リハビリテーション</v>
      </c>
      <c r="B23424" s="489">
        <v>2335603037</v>
      </c>
      <c r="C23424" s="489" t="s">
        <v>2104</v>
      </c>
      <c r="D23424" s="489" t="s">
        <v>19147</v>
      </c>
    </row>
    <row r="23425" spans="1:4">
      <c r="A23425" s="489" t="str">
        <f t="shared" si="365"/>
        <v>2335603037訪問看護</v>
      </c>
      <c r="B23425" s="489">
        <v>2335603037</v>
      </c>
      <c r="C23425" s="489" t="s">
        <v>2102</v>
      </c>
      <c r="D23425" s="489" t="s">
        <v>19147</v>
      </c>
    </row>
    <row r="23426" spans="1:4">
      <c r="A23426" s="489" t="str">
        <f t="shared" ref="A23426:A23489" si="366">B23426&amp;C23426</f>
        <v>2335603045介護予防訪問リハビリテーション</v>
      </c>
      <c r="B23426" s="489">
        <v>2335603045</v>
      </c>
      <c r="C23426" s="489" t="s">
        <v>2108</v>
      </c>
      <c r="D23426" s="489" t="s">
        <v>19148</v>
      </c>
    </row>
    <row r="23427" spans="1:4">
      <c r="A23427" s="489" t="str">
        <f t="shared" si="366"/>
        <v>2335603045介護予防訪問看護</v>
      </c>
      <c r="B23427" s="489">
        <v>2335603045</v>
      </c>
      <c r="C23427" s="489" t="s">
        <v>2103</v>
      </c>
      <c r="D23427" s="489" t="s">
        <v>19148</v>
      </c>
    </row>
    <row r="23428" spans="1:4">
      <c r="A23428" s="489" t="str">
        <f t="shared" si="366"/>
        <v>2335603045訪問リハビリテーション</v>
      </c>
      <c r="B23428" s="489">
        <v>2335603045</v>
      </c>
      <c r="C23428" s="489" t="s">
        <v>2104</v>
      </c>
      <c r="D23428" s="489" t="s">
        <v>19148</v>
      </c>
    </row>
    <row r="23429" spans="1:4">
      <c r="A23429" s="489" t="str">
        <f t="shared" si="366"/>
        <v>2335603045訪問看護</v>
      </c>
      <c r="B23429" s="489">
        <v>2335603045</v>
      </c>
      <c r="C23429" s="489" t="s">
        <v>2102</v>
      </c>
      <c r="D23429" s="489" t="s">
        <v>19148</v>
      </c>
    </row>
    <row r="23430" spans="1:4">
      <c r="A23430" s="489" t="str">
        <f t="shared" si="366"/>
        <v>2335603052介護予防訪問リハビリテーション</v>
      </c>
      <c r="B23430" s="489">
        <v>2335603052</v>
      </c>
      <c r="C23430" s="489" t="s">
        <v>2108</v>
      </c>
      <c r="D23430" s="489" t="s">
        <v>19149</v>
      </c>
    </row>
    <row r="23431" spans="1:4">
      <c r="A23431" s="489" t="str">
        <f t="shared" si="366"/>
        <v>2335603052介護予防訪問看護</v>
      </c>
      <c r="B23431" s="489">
        <v>2335603052</v>
      </c>
      <c r="C23431" s="489" t="s">
        <v>2103</v>
      </c>
      <c r="D23431" s="489" t="s">
        <v>19149</v>
      </c>
    </row>
    <row r="23432" spans="1:4">
      <c r="A23432" s="489" t="str">
        <f t="shared" si="366"/>
        <v>2335603052訪問リハビリテーション</v>
      </c>
      <c r="B23432" s="489">
        <v>2335603052</v>
      </c>
      <c r="C23432" s="489" t="s">
        <v>2104</v>
      </c>
      <c r="D23432" s="489" t="s">
        <v>19149</v>
      </c>
    </row>
    <row r="23433" spans="1:4">
      <c r="A23433" s="489" t="str">
        <f t="shared" si="366"/>
        <v>2335603052訪問看護</v>
      </c>
      <c r="B23433" s="489">
        <v>2335603052</v>
      </c>
      <c r="C23433" s="489" t="s">
        <v>2102</v>
      </c>
      <c r="D23433" s="489" t="s">
        <v>19149</v>
      </c>
    </row>
    <row r="23434" spans="1:4">
      <c r="A23434" s="489" t="str">
        <f t="shared" si="366"/>
        <v>2335603060介護予防訪問リハビリテーション</v>
      </c>
      <c r="B23434" s="489">
        <v>2335603060</v>
      </c>
      <c r="C23434" s="489" t="s">
        <v>2108</v>
      </c>
      <c r="D23434" s="489" t="s">
        <v>19150</v>
      </c>
    </row>
    <row r="23435" spans="1:4">
      <c r="A23435" s="489" t="str">
        <f t="shared" si="366"/>
        <v>2335603060介護予防訪問看護</v>
      </c>
      <c r="B23435" s="489">
        <v>2335603060</v>
      </c>
      <c r="C23435" s="489" t="s">
        <v>2103</v>
      </c>
      <c r="D23435" s="489" t="s">
        <v>19150</v>
      </c>
    </row>
    <row r="23436" spans="1:4">
      <c r="A23436" s="489" t="str">
        <f t="shared" si="366"/>
        <v>2335603060訪問リハビリテーション</v>
      </c>
      <c r="B23436" s="489">
        <v>2335603060</v>
      </c>
      <c r="C23436" s="489" t="s">
        <v>2104</v>
      </c>
      <c r="D23436" s="489" t="s">
        <v>19150</v>
      </c>
    </row>
    <row r="23437" spans="1:4">
      <c r="A23437" s="489" t="str">
        <f t="shared" si="366"/>
        <v>2335603060訪問看護</v>
      </c>
      <c r="B23437" s="489">
        <v>2335603060</v>
      </c>
      <c r="C23437" s="489" t="s">
        <v>2102</v>
      </c>
      <c r="D23437" s="489" t="s">
        <v>19150</v>
      </c>
    </row>
    <row r="23438" spans="1:4">
      <c r="A23438" s="489" t="str">
        <f t="shared" si="366"/>
        <v>2335603086介護予防訪問リハビリテーション</v>
      </c>
      <c r="B23438" s="489">
        <v>2335603086</v>
      </c>
      <c r="C23438" s="489" t="s">
        <v>2108</v>
      </c>
      <c r="D23438" s="489" t="s">
        <v>19151</v>
      </c>
    </row>
    <row r="23439" spans="1:4">
      <c r="A23439" s="489" t="str">
        <f t="shared" si="366"/>
        <v>2335603086介護予防訪問看護</v>
      </c>
      <c r="B23439" s="489">
        <v>2335603086</v>
      </c>
      <c r="C23439" s="489" t="s">
        <v>2103</v>
      </c>
      <c r="D23439" s="489" t="s">
        <v>19151</v>
      </c>
    </row>
    <row r="23440" spans="1:4">
      <c r="A23440" s="489" t="str">
        <f t="shared" si="366"/>
        <v>2335603086訪問リハビリテーション</v>
      </c>
      <c r="B23440" s="489">
        <v>2335603086</v>
      </c>
      <c r="C23440" s="489" t="s">
        <v>2104</v>
      </c>
      <c r="D23440" s="489" t="s">
        <v>19151</v>
      </c>
    </row>
    <row r="23441" spans="1:4">
      <c r="A23441" s="489" t="str">
        <f t="shared" si="366"/>
        <v>2335603086訪問看護</v>
      </c>
      <c r="B23441" s="489">
        <v>2335603086</v>
      </c>
      <c r="C23441" s="489" t="s">
        <v>2102</v>
      </c>
      <c r="D23441" s="489" t="s">
        <v>19151</v>
      </c>
    </row>
    <row r="23442" spans="1:4">
      <c r="A23442" s="489" t="str">
        <f t="shared" si="366"/>
        <v>2335603094介護予防訪問リハビリテーション</v>
      </c>
      <c r="B23442" s="489">
        <v>2335603094</v>
      </c>
      <c r="C23442" s="489" t="s">
        <v>2108</v>
      </c>
      <c r="D23442" s="489" t="s">
        <v>19152</v>
      </c>
    </row>
    <row r="23443" spans="1:4">
      <c r="A23443" s="489" t="str">
        <f t="shared" si="366"/>
        <v>2335603094介護予防訪問看護</v>
      </c>
      <c r="B23443" s="489">
        <v>2335603094</v>
      </c>
      <c r="C23443" s="489" t="s">
        <v>2103</v>
      </c>
      <c r="D23443" s="489" t="s">
        <v>19152</v>
      </c>
    </row>
    <row r="23444" spans="1:4">
      <c r="A23444" s="489" t="str">
        <f t="shared" si="366"/>
        <v>2335603094訪問リハビリテーション</v>
      </c>
      <c r="B23444" s="489">
        <v>2335603094</v>
      </c>
      <c r="C23444" s="489" t="s">
        <v>2104</v>
      </c>
      <c r="D23444" s="489" t="s">
        <v>19152</v>
      </c>
    </row>
    <row r="23445" spans="1:4">
      <c r="A23445" s="489" t="str">
        <f t="shared" si="366"/>
        <v>2335603094訪問看護</v>
      </c>
      <c r="B23445" s="489">
        <v>2335603094</v>
      </c>
      <c r="C23445" s="489" t="s">
        <v>2102</v>
      </c>
      <c r="D23445" s="489" t="s">
        <v>19152</v>
      </c>
    </row>
    <row r="23446" spans="1:4">
      <c r="A23446" s="489" t="str">
        <f t="shared" si="366"/>
        <v>2335701518介護予防訪問リハビリテーション</v>
      </c>
      <c r="B23446" s="489">
        <v>2335701518</v>
      </c>
      <c r="C23446" s="489" t="s">
        <v>2108</v>
      </c>
      <c r="D23446" s="489" t="s">
        <v>19153</v>
      </c>
    </row>
    <row r="23447" spans="1:4">
      <c r="A23447" s="489" t="str">
        <f t="shared" si="366"/>
        <v>2335701518介護予防訪問看護</v>
      </c>
      <c r="B23447" s="489">
        <v>2335701518</v>
      </c>
      <c r="C23447" s="489" t="s">
        <v>2103</v>
      </c>
      <c r="D23447" s="489" t="s">
        <v>19153</v>
      </c>
    </row>
    <row r="23448" spans="1:4">
      <c r="A23448" s="489" t="str">
        <f t="shared" si="366"/>
        <v>2335701518訪問リハビリテーション</v>
      </c>
      <c r="B23448" s="489">
        <v>2335701518</v>
      </c>
      <c r="C23448" s="489" t="s">
        <v>2104</v>
      </c>
      <c r="D23448" s="489" t="s">
        <v>19153</v>
      </c>
    </row>
    <row r="23449" spans="1:4">
      <c r="A23449" s="489" t="str">
        <f t="shared" si="366"/>
        <v>2335701518訪問看護</v>
      </c>
      <c r="B23449" s="489">
        <v>2335701518</v>
      </c>
      <c r="C23449" s="489" t="s">
        <v>2102</v>
      </c>
      <c r="D23449" s="489" t="s">
        <v>19153</v>
      </c>
    </row>
    <row r="23450" spans="1:4">
      <c r="A23450" s="489" t="str">
        <f t="shared" si="366"/>
        <v>2335701526介護予防訪問リハビリテーション</v>
      </c>
      <c r="B23450" s="489">
        <v>2335701526</v>
      </c>
      <c r="C23450" s="489" t="s">
        <v>2108</v>
      </c>
      <c r="D23450" s="489" t="s">
        <v>19154</v>
      </c>
    </row>
    <row r="23451" spans="1:4">
      <c r="A23451" s="489" t="str">
        <f t="shared" si="366"/>
        <v>2335701526介護予防訪問看護</v>
      </c>
      <c r="B23451" s="489">
        <v>2335701526</v>
      </c>
      <c r="C23451" s="489" t="s">
        <v>2103</v>
      </c>
      <c r="D23451" s="489" t="s">
        <v>19154</v>
      </c>
    </row>
    <row r="23452" spans="1:4">
      <c r="A23452" s="489" t="str">
        <f t="shared" si="366"/>
        <v>2335701526訪問リハビリテーション</v>
      </c>
      <c r="B23452" s="489">
        <v>2335701526</v>
      </c>
      <c r="C23452" s="489" t="s">
        <v>2104</v>
      </c>
      <c r="D23452" s="489" t="s">
        <v>19154</v>
      </c>
    </row>
    <row r="23453" spans="1:4">
      <c r="A23453" s="489" t="str">
        <f t="shared" si="366"/>
        <v>2335701526訪問看護</v>
      </c>
      <c r="B23453" s="489">
        <v>2335701526</v>
      </c>
      <c r="C23453" s="489" t="s">
        <v>2102</v>
      </c>
      <c r="D23453" s="489" t="s">
        <v>19154</v>
      </c>
    </row>
    <row r="23454" spans="1:4">
      <c r="A23454" s="489" t="str">
        <f t="shared" si="366"/>
        <v>2335701542介護予防訪問リハビリテーション</v>
      </c>
      <c r="B23454" s="489">
        <v>2335701542</v>
      </c>
      <c r="C23454" s="489" t="s">
        <v>2108</v>
      </c>
      <c r="D23454" s="489" t="s">
        <v>19155</v>
      </c>
    </row>
    <row r="23455" spans="1:4">
      <c r="A23455" s="489" t="str">
        <f t="shared" si="366"/>
        <v>2335701542介護予防訪問看護</v>
      </c>
      <c r="B23455" s="489">
        <v>2335701542</v>
      </c>
      <c r="C23455" s="489" t="s">
        <v>2103</v>
      </c>
      <c r="D23455" s="489" t="s">
        <v>19155</v>
      </c>
    </row>
    <row r="23456" spans="1:4">
      <c r="A23456" s="489" t="str">
        <f t="shared" si="366"/>
        <v>2335701542訪問リハビリテーション</v>
      </c>
      <c r="B23456" s="489">
        <v>2335701542</v>
      </c>
      <c r="C23456" s="489" t="s">
        <v>2104</v>
      </c>
      <c r="D23456" s="489" t="s">
        <v>19155</v>
      </c>
    </row>
    <row r="23457" spans="1:4">
      <c r="A23457" s="489" t="str">
        <f t="shared" si="366"/>
        <v>2335701542訪問看護</v>
      </c>
      <c r="B23457" s="489">
        <v>2335701542</v>
      </c>
      <c r="C23457" s="489" t="s">
        <v>2102</v>
      </c>
      <c r="D23457" s="489" t="s">
        <v>19155</v>
      </c>
    </row>
    <row r="23458" spans="1:4">
      <c r="A23458" s="489" t="str">
        <f t="shared" si="366"/>
        <v>2335701559介護予防訪問リハビリテーション</v>
      </c>
      <c r="B23458" s="489">
        <v>2335701559</v>
      </c>
      <c r="C23458" s="489" t="s">
        <v>2108</v>
      </c>
      <c r="D23458" s="489" t="s">
        <v>19156</v>
      </c>
    </row>
    <row r="23459" spans="1:4">
      <c r="A23459" s="489" t="str">
        <f t="shared" si="366"/>
        <v>2335701559介護予防訪問看護</v>
      </c>
      <c r="B23459" s="489">
        <v>2335701559</v>
      </c>
      <c r="C23459" s="489" t="s">
        <v>2103</v>
      </c>
      <c r="D23459" s="489" t="s">
        <v>19156</v>
      </c>
    </row>
    <row r="23460" spans="1:4">
      <c r="A23460" s="489" t="str">
        <f t="shared" si="366"/>
        <v>2335701559訪問リハビリテーション</v>
      </c>
      <c r="B23460" s="489">
        <v>2335701559</v>
      </c>
      <c r="C23460" s="489" t="s">
        <v>2104</v>
      </c>
      <c r="D23460" s="489" t="s">
        <v>19156</v>
      </c>
    </row>
    <row r="23461" spans="1:4">
      <c r="A23461" s="489" t="str">
        <f t="shared" si="366"/>
        <v>2335701559訪問看護</v>
      </c>
      <c r="B23461" s="489">
        <v>2335701559</v>
      </c>
      <c r="C23461" s="489" t="s">
        <v>2102</v>
      </c>
      <c r="D23461" s="489" t="s">
        <v>19156</v>
      </c>
    </row>
    <row r="23462" spans="1:4">
      <c r="A23462" s="489" t="str">
        <f t="shared" si="366"/>
        <v>2335701567介護予防訪問リハビリテーション</v>
      </c>
      <c r="B23462" s="489">
        <v>2335701567</v>
      </c>
      <c r="C23462" s="489" t="s">
        <v>2108</v>
      </c>
      <c r="D23462" s="489" t="s">
        <v>19157</v>
      </c>
    </row>
    <row r="23463" spans="1:4">
      <c r="A23463" s="489" t="str">
        <f t="shared" si="366"/>
        <v>2335701567介護予防訪問看護</v>
      </c>
      <c r="B23463" s="489">
        <v>2335701567</v>
      </c>
      <c r="C23463" s="489" t="s">
        <v>2103</v>
      </c>
      <c r="D23463" s="489" t="s">
        <v>19157</v>
      </c>
    </row>
    <row r="23464" spans="1:4">
      <c r="A23464" s="489" t="str">
        <f t="shared" si="366"/>
        <v>2335701567訪問リハビリテーション</v>
      </c>
      <c r="B23464" s="489">
        <v>2335701567</v>
      </c>
      <c r="C23464" s="489" t="s">
        <v>2104</v>
      </c>
      <c r="D23464" s="489" t="s">
        <v>19157</v>
      </c>
    </row>
    <row r="23465" spans="1:4">
      <c r="A23465" s="489" t="str">
        <f t="shared" si="366"/>
        <v>2335701567訪問看護</v>
      </c>
      <c r="B23465" s="489">
        <v>2335701567</v>
      </c>
      <c r="C23465" s="489" t="s">
        <v>2102</v>
      </c>
      <c r="D23465" s="489" t="s">
        <v>19157</v>
      </c>
    </row>
    <row r="23466" spans="1:4">
      <c r="A23466" s="489" t="str">
        <f t="shared" si="366"/>
        <v>2335701575介護予防訪問リハビリテーション</v>
      </c>
      <c r="B23466" s="489">
        <v>2335701575</v>
      </c>
      <c r="C23466" s="489" t="s">
        <v>2108</v>
      </c>
      <c r="D23466" s="489" t="s">
        <v>19158</v>
      </c>
    </row>
    <row r="23467" spans="1:4">
      <c r="A23467" s="489" t="str">
        <f t="shared" si="366"/>
        <v>2335701575介護予防訪問看護</v>
      </c>
      <c r="B23467" s="489">
        <v>2335701575</v>
      </c>
      <c r="C23467" s="489" t="s">
        <v>2103</v>
      </c>
      <c r="D23467" s="489" t="s">
        <v>19158</v>
      </c>
    </row>
    <row r="23468" spans="1:4">
      <c r="A23468" s="489" t="str">
        <f t="shared" si="366"/>
        <v>2335701575訪問リハビリテーション</v>
      </c>
      <c r="B23468" s="489">
        <v>2335701575</v>
      </c>
      <c r="C23468" s="489" t="s">
        <v>2104</v>
      </c>
      <c r="D23468" s="489" t="s">
        <v>19158</v>
      </c>
    </row>
    <row r="23469" spans="1:4">
      <c r="A23469" s="489" t="str">
        <f t="shared" si="366"/>
        <v>2335701575訪問看護</v>
      </c>
      <c r="B23469" s="489">
        <v>2335701575</v>
      </c>
      <c r="C23469" s="489" t="s">
        <v>2102</v>
      </c>
      <c r="D23469" s="489" t="s">
        <v>19158</v>
      </c>
    </row>
    <row r="23470" spans="1:4">
      <c r="A23470" s="489" t="str">
        <f t="shared" si="366"/>
        <v>2335701609介護予防訪問リハビリテーション</v>
      </c>
      <c r="B23470" s="489">
        <v>2335701609</v>
      </c>
      <c r="C23470" s="489" t="s">
        <v>2108</v>
      </c>
      <c r="D23470" s="489" t="s">
        <v>19159</v>
      </c>
    </row>
    <row r="23471" spans="1:4">
      <c r="A23471" s="489" t="str">
        <f t="shared" si="366"/>
        <v>2335701609介護予防訪問看護</v>
      </c>
      <c r="B23471" s="489">
        <v>2335701609</v>
      </c>
      <c r="C23471" s="489" t="s">
        <v>2103</v>
      </c>
      <c r="D23471" s="489" t="s">
        <v>19159</v>
      </c>
    </row>
    <row r="23472" spans="1:4">
      <c r="A23472" s="489" t="str">
        <f t="shared" si="366"/>
        <v>2335701609訪問リハビリテーション</v>
      </c>
      <c r="B23472" s="489">
        <v>2335701609</v>
      </c>
      <c r="C23472" s="489" t="s">
        <v>2104</v>
      </c>
      <c r="D23472" s="489" t="s">
        <v>19159</v>
      </c>
    </row>
    <row r="23473" spans="1:4">
      <c r="A23473" s="489" t="str">
        <f t="shared" si="366"/>
        <v>2335701609訪問看護</v>
      </c>
      <c r="B23473" s="489">
        <v>2335701609</v>
      </c>
      <c r="C23473" s="489" t="s">
        <v>2102</v>
      </c>
      <c r="D23473" s="489" t="s">
        <v>19159</v>
      </c>
    </row>
    <row r="23474" spans="1:4">
      <c r="A23474" s="489" t="str">
        <f t="shared" si="366"/>
        <v>2335701617介護予防訪問リハビリテーション</v>
      </c>
      <c r="B23474" s="489">
        <v>2335701617</v>
      </c>
      <c r="C23474" s="489" t="s">
        <v>2108</v>
      </c>
      <c r="D23474" s="489" t="s">
        <v>19160</v>
      </c>
    </row>
    <row r="23475" spans="1:4">
      <c r="A23475" s="489" t="str">
        <f t="shared" si="366"/>
        <v>2335701617介護予防訪問看護</v>
      </c>
      <c r="B23475" s="489">
        <v>2335701617</v>
      </c>
      <c r="C23475" s="489" t="s">
        <v>2103</v>
      </c>
      <c r="D23475" s="489" t="s">
        <v>19160</v>
      </c>
    </row>
    <row r="23476" spans="1:4">
      <c r="A23476" s="489" t="str">
        <f t="shared" si="366"/>
        <v>2335701617訪問リハビリテーション</v>
      </c>
      <c r="B23476" s="489">
        <v>2335701617</v>
      </c>
      <c r="C23476" s="489" t="s">
        <v>2104</v>
      </c>
      <c r="D23476" s="489" t="s">
        <v>19160</v>
      </c>
    </row>
    <row r="23477" spans="1:4">
      <c r="A23477" s="489" t="str">
        <f t="shared" si="366"/>
        <v>2335701617訪問看護</v>
      </c>
      <c r="B23477" s="489">
        <v>2335701617</v>
      </c>
      <c r="C23477" s="489" t="s">
        <v>2102</v>
      </c>
      <c r="D23477" s="489" t="s">
        <v>19160</v>
      </c>
    </row>
    <row r="23478" spans="1:4">
      <c r="A23478" s="489" t="str">
        <f t="shared" si="366"/>
        <v>2335701625介護予防訪問リハビリテーション</v>
      </c>
      <c r="B23478" s="489">
        <v>2335701625</v>
      </c>
      <c r="C23478" s="489" t="s">
        <v>2108</v>
      </c>
      <c r="D23478" s="489" t="s">
        <v>19161</v>
      </c>
    </row>
    <row r="23479" spans="1:4">
      <c r="A23479" s="489" t="str">
        <f t="shared" si="366"/>
        <v>2335701625介護予防訪問看護</v>
      </c>
      <c r="B23479" s="489">
        <v>2335701625</v>
      </c>
      <c r="C23479" s="489" t="s">
        <v>2103</v>
      </c>
      <c r="D23479" s="489" t="s">
        <v>19161</v>
      </c>
    </row>
    <row r="23480" spans="1:4">
      <c r="A23480" s="489" t="str">
        <f t="shared" si="366"/>
        <v>2335701625訪問リハビリテーション</v>
      </c>
      <c r="B23480" s="489">
        <v>2335701625</v>
      </c>
      <c r="C23480" s="489" t="s">
        <v>2104</v>
      </c>
      <c r="D23480" s="489" t="s">
        <v>19161</v>
      </c>
    </row>
    <row r="23481" spans="1:4">
      <c r="A23481" s="489" t="str">
        <f t="shared" si="366"/>
        <v>2335701625訪問看護</v>
      </c>
      <c r="B23481" s="489">
        <v>2335701625</v>
      </c>
      <c r="C23481" s="489" t="s">
        <v>2102</v>
      </c>
      <c r="D23481" s="489" t="s">
        <v>19161</v>
      </c>
    </row>
    <row r="23482" spans="1:4">
      <c r="A23482" s="489" t="str">
        <f t="shared" si="366"/>
        <v>2335701641介護予防訪問リハビリテーション</v>
      </c>
      <c r="B23482" s="489">
        <v>2335701641</v>
      </c>
      <c r="C23482" s="489" t="s">
        <v>2108</v>
      </c>
      <c r="D23482" s="489" t="s">
        <v>19162</v>
      </c>
    </row>
    <row r="23483" spans="1:4">
      <c r="A23483" s="489" t="str">
        <f t="shared" si="366"/>
        <v>2335701641介護予防訪問看護</v>
      </c>
      <c r="B23483" s="489">
        <v>2335701641</v>
      </c>
      <c r="C23483" s="489" t="s">
        <v>2103</v>
      </c>
      <c r="D23483" s="489" t="s">
        <v>19162</v>
      </c>
    </row>
    <row r="23484" spans="1:4">
      <c r="A23484" s="489" t="str">
        <f t="shared" si="366"/>
        <v>2335701641訪問リハビリテーション</v>
      </c>
      <c r="B23484" s="489">
        <v>2335701641</v>
      </c>
      <c r="C23484" s="489" t="s">
        <v>2104</v>
      </c>
      <c r="D23484" s="489" t="s">
        <v>19162</v>
      </c>
    </row>
    <row r="23485" spans="1:4">
      <c r="A23485" s="489" t="str">
        <f t="shared" si="366"/>
        <v>2335701641訪問看護</v>
      </c>
      <c r="B23485" s="489">
        <v>2335701641</v>
      </c>
      <c r="C23485" s="489" t="s">
        <v>2102</v>
      </c>
      <c r="D23485" s="489" t="s">
        <v>19162</v>
      </c>
    </row>
    <row r="23486" spans="1:4">
      <c r="A23486" s="489" t="str">
        <f t="shared" si="366"/>
        <v>2335701674介護予防訪問リハビリテーション</v>
      </c>
      <c r="B23486" s="489">
        <v>2335701674</v>
      </c>
      <c r="C23486" s="489" t="s">
        <v>2108</v>
      </c>
      <c r="D23486" s="489" t="s">
        <v>19163</v>
      </c>
    </row>
    <row r="23487" spans="1:4">
      <c r="A23487" s="489" t="str">
        <f t="shared" si="366"/>
        <v>2335701674介護予防訪問看護</v>
      </c>
      <c r="B23487" s="489">
        <v>2335701674</v>
      </c>
      <c r="C23487" s="489" t="s">
        <v>2103</v>
      </c>
      <c r="D23487" s="489" t="s">
        <v>19163</v>
      </c>
    </row>
    <row r="23488" spans="1:4">
      <c r="A23488" s="489" t="str">
        <f t="shared" si="366"/>
        <v>2335701674訪問リハビリテーション</v>
      </c>
      <c r="B23488" s="489">
        <v>2335701674</v>
      </c>
      <c r="C23488" s="489" t="s">
        <v>2104</v>
      </c>
      <c r="D23488" s="489" t="s">
        <v>19163</v>
      </c>
    </row>
    <row r="23489" spans="1:4">
      <c r="A23489" s="489" t="str">
        <f t="shared" si="366"/>
        <v>2335701674訪問看護</v>
      </c>
      <c r="B23489" s="489">
        <v>2335701674</v>
      </c>
      <c r="C23489" s="489" t="s">
        <v>2102</v>
      </c>
      <c r="D23489" s="489" t="s">
        <v>19163</v>
      </c>
    </row>
    <row r="23490" spans="1:4">
      <c r="A23490" s="489" t="str">
        <f t="shared" ref="A23490:A23553" si="367">B23490&amp;C23490</f>
        <v>2335701708介護予防訪問リハビリテーション</v>
      </c>
      <c r="B23490" s="489">
        <v>2335701708</v>
      </c>
      <c r="C23490" s="489" t="s">
        <v>2108</v>
      </c>
      <c r="D23490" s="489" t="s">
        <v>19164</v>
      </c>
    </row>
    <row r="23491" spans="1:4">
      <c r="A23491" s="489" t="str">
        <f t="shared" si="367"/>
        <v>2335701708介護予防訪問看護</v>
      </c>
      <c r="B23491" s="489">
        <v>2335701708</v>
      </c>
      <c r="C23491" s="489" t="s">
        <v>2103</v>
      </c>
      <c r="D23491" s="489" t="s">
        <v>19164</v>
      </c>
    </row>
    <row r="23492" spans="1:4">
      <c r="A23492" s="489" t="str">
        <f t="shared" si="367"/>
        <v>2335701708訪問リハビリテーション</v>
      </c>
      <c r="B23492" s="489">
        <v>2335701708</v>
      </c>
      <c r="C23492" s="489" t="s">
        <v>2104</v>
      </c>
      <c r="D23492" s="489" t="s">
        <v>19164</v>
      </c>
    </row>
    <row r="23493" spans="1:4">
      <c r="A23493" s="489" t="str">
        <f t="shared" si="367"/>
        <v>2335701708訪問看護</v>
      </c>
      <c r="B23493" s="489">
        <v>2335701708</v>
      </c>
      <c r="C23493" s="489" t="s">
        <v>2102</v>
      </c>
      <c r="D23493" s="489" t="s">
        <v>19164</v>
      </c>
    </row>
    <row r="23494" spans="1:4">
      <c r="A23494" s="489" t="str">
        <f t="shared" si="367"/>
        <v>2335701716介護予防訪問リハビリテーション</v>
      </c>
      <c r="B23494" s="489">
        <v>2335701716</v>
      </c>
      <c r="C23494" s="489" t="s">
        <v>2108</v>
      </c>
      <c r="D23494" s="489" t="s">
        <v>19165</v>
      </c>
    </row>
    <row r="23495" spans="1:4">
      <c r="A23495" s="489" t="str">
        <f t="shared" si="367"/>
        <v>2335701716介護予防訪問看護</v>
      </c>
      <c r="B23495" s="489">
        <v>2335701716</v>
      </c>
      <c r="C23495" s="489" t="s">
        <v>2103</v>
      </c>
      <c r="D23495" s="489" t="s">
        <v>19165</v>
      </c>
    </row>
    <row r="23496" spans="1:4">
      <c r="A23496" s="489" t="str">
        <f t="shared" si="367"/>
        <v>2335701716訪問リハビリテーション</v>
      </c>
      <c r="B23496" s="489">
        <v>2335701716</v>
      </c>
      <c r="C23496" s="489" t="s">
        <v>2104</v>
      </c>
      <c r="D23496" s="489" t="s">
        <v>19165</v>
      </c>
    </row>
    <row r="23497" spans="1:4">
      <c r="A23497" s="489" t="str">
        <f t="shared" si="367"/>
        <v>2335701716訪問看護</v>
      </c>
      <c r="B23497" s="489">
        <v>2335701716</v>
      </c>
      <c r="C23497" s="489" t="s">
        <v>2102</v>
      </c>
      <c r="D23497" s="489" t="s">
        <v>19165</v>
      </c>
    </row>
    <row r="23498" spans="1:4">
      <c r="A23498" s="489" t="str">
        <f t="shared" si="367"/>
        <v>2335701732介護予防訪問リハビリテーション</v>
      </c>
      <c r="B23498" s="489">
        <v>2335701732</v>
      </c>
      <c r="C23498" s="489" t="s">
        <v>2108</v>
      </c>
      <c r="D23498" s="489" t="s">
        <v>19166</v>
      </c>
    </row>
    <row r="23499" spans="1:4">
      <c r="A23499" s="489" t="str">
        <f t="shared" si="367"/>
        <v>2335701732介護予防訪問看護</v>
      </c>
      <c r="B23499" s="489">
        <v>2335701732</v>
      </c>
      <c r="C23499" s="489" t="s">
        <v>2103</v>
      </c>
      <c r="D23499" s="489" t="s">
        <v>19166</v>
      </c>
    </row>
    <row r="23500" spans="1:4">
      <c r="A23500" s="489" t="str">
        <f t="shared" si="367"/>
        <v>2335701732訪問リハビリテーション</v>
      </c>
      <c r="B23500" s="489">
        <v>2335701732</v>
      </c>
      <c r="C23500" s="489" t="s">
        <v>2104</v>
      </c>
      <c r="D23500" s="489" t="s">
        <v>19166</v>
      </c>
    </row>
    <row r="23501" spans="1:4">
      <c r="A23501" s="489" t="str">
        <f t="shared" si="367"/>
        <v>2335701732訪問看護</v>
      </c>
      <c r="B23501" s="489">
        <v>2335701732</v>
      </c>
      <c r="C23501" s="489" t="s">
        <v>2102</v>
      </c>
      <c r="D23501" s="489" t="s">
        <v>19166</v>
      </c>
    </row>
    <row r="23502" spans="1:4">
      <c r="A23502" s="489" t="str">
        <f t="shared" si="367"/>
        <v>2335701740介護予防訪問リハビリテーション</v>
      </c>
      <c r="B23502" s="489">
        <v>2335701740</v>
      </c>
      <c r="C23502" s="489" t="s">
        <v>2108</v>
      </c>
      <c r="D23502" s="489" t="s">
        <v>19167</v>
      </c>
    </row>
    <row r="23503" spans="1:4">
      <c r="A23503" s="489" t="str">
        <f t="shared" si="367"/>
        <v>2335701740介護予防訪問看護</v>
      </c>
      <c r="B23503" s="489">
        <v>2335701740</v>
      </c>
      <c r="C23503" s="489" t="s">
        <v>2103</v>
      </c>
      <c r="D23503" s="489" t="s">
        <v>19167</v>
      </c>
    </row>
    <row r="23504" spans="1:4">
      <c r="A23504" s="489" t="str">
        <f t="shared" si="367"/>
        <v>2335701740訪問リハビリテーション</v>
      </c>
      <c r="B23504" s="489">
        <v>2335701740</v>
      </c>
      <c r="C23504" s="489" t="s">
        <v>2104</v>
      </c>
      <c r="D23504" s="489" t="s">
        <v>19167</v>
      </c>
    </row>
    <row r="23505" spans="1:4">
      <c r="A23505" s="489" t="str">
        <f t="shared" si="367"/>
        <v>2335701740訪問看護</v>
      </c>
      <c r="B23505" s="489">
        <v>2335701740</v>
      </c>
      <c r="C23505" s="489" t="s">
        <v>2102</v>
      </c>
      <c r="D23505" s="489" t="s">
        <v>19167</v>
      </c>
    </row>
    <row r="23506" spans="1:4">
      <c r="A23506" s="489" t="str">
        <f t="shared" si="367"/>
        <v>2335701765介護予防訪問リハビリテーション</v>
      </c>
      <c r="B23506" s="489">
        <v>2335701765</v>
      </c>
      <c r="C23506" s="489" t="s">
        <v>2108</v>
      </c>
      <c r="D23506" s="489" t="s">
        <v>19168</v>
      </c>
    </row>
    <row r="23507" spans="1:4">
      <c r="A23507" s="489" t="str">
        <f t="shared" si="367"/>
        <v>2335701765介護予防訪問看護</v>
      </c>
      <c r="B23507" s="489">
        <v>2335701765</v>
      </c>
      <c r="C23507" s="489" t="s">
        <v>2103</v>
      </c>
      <c r="D23507" s="489" t="s">
        <v>19168</v>
      </c>
    </row>
    <row r="23508" spans="1:4">
      <c r="A23508" s="489" t="str">
        <f t="shared" si="367"/>
        <v>2335701765訪問リハビリテーション</v>
      </c>
      <c r="B23508" s="489">
        <v>2335701765</v>
      </c>
      <c r="C23508" s="489" t="s">
        <v>2104</v>
      </c>
      <c r="D23508" s="489" t="s">
        <v>19168</v>
      </c>
    </row>
    <row r="23509" spans="1:4">
      <c r="A23509" s="489" t="str">
        <f t="shared" si="367"/>
        <v>2335701765訪問看護</v>
      </c>
      <c r="B23509" s="489">
        <v>2335701765</v>
      </c>
      <c r="C23509" s="489" t="s">
        <v>2102</v>
      </c>
      <c r="D23509" s="489" t="s">
        <v>19168</v>
      </c>
    </row>
    <row r="23510" spans="1:4">
      <c r="A23510" s="489" t="str">
        <f t="shared" si="367"/>
        <v>2335701773介護予防訪問リハビリテーション</v>
      </c>
      <c r="B23510" s="489">
        <v>2335701773</v>
      </c>
      <c r="C23510" s="489" t="s">
        <v>2108</v>
      </c>
      <c r="D23510" s="489" t="s">
        <v>19169</v>
      </c>
    </row>
    <row r="23511" spans="1:4">
      <c r="A23511" s="489" t="str">
        <f t="shared" si="367"/>
        <v>2335701773介護予防訪問看護</v>
      </c>
      <c r="B23511" s="489">
        <v>2335701773</v>
      </c>
      <c r="C23511" s="489" t="s">
        <v>2103</v>
      </c>
      <c r="D23511" s="489" t="s">
        <v>19169</v>
      </c>
    </row>
    <row r="23512" spans="1:4">
      <c r="A23512" s="489" t="str">
        <f t="shared" si="367"/>
        <v>2335701773訪問リハビリテーション</v>
      </c>
      <c r="B23512" s="489">
        <v>2335701773</v>
      </c>
      <c r="C23512" s="489" t="s">
        <v>2104</v>
      </c>
      <c r="D23512" s="489" t="s">
        <v>19169</v>
      </c>
    </row>
    <row r="23513" spans="1:4">
      <c r="A23513" s="489" t="str">
        <f t="shared" si="367"/>
        <v>2335701773訪問看護</v>
      </c>
      <c r="B23513" s="489">
        <v>2335701773</v>
      </c>
      <c r="C23513" s="489" t="s">
        <v>2102</v>
      </c>
      <c r="D23513" s="489" t="s">
        <v>19169</v>
      </c>
    </row>
    <row r="23514" spans="1:4">
      <c r="A23514" s="489" t="str">
        <f t="shared" si="367"/>
        <v>2335701781介護予防訪問リハビリテーション</v>
      </c>
      <c r="B23514" s="489">
        <v>2335701781</v>
      </c>
      <c r="C23514" s="489" t="s">
        <v>2108</v>
      </c>
      <c r="D23514" s="489" t="s">
        <v>19170</v>
      </c>
    </row>
    <row r="23515" spans="1:4">
      <c r="A23515" s="489" t="str">
        <f t="shared" si="367"/>
        <v>2335701781介護予防訪問看護</v>
      </c>
      <c r="B23515" s="489">
        <v>2335701781</v>
      </c>
      <c r="C23515" s="489" t="s">
        <v>2103</v>
      </c>
      <c r="D23515" s="489" t="s">
        <v>19170</v>
      </c>
    </row>
    <row r="23516" spans="1:4">
      <c r="A23516" s="489" t="str">
        <f t="shared" si="367"/>
        <v>2335701781訪問リハビリテーション</v>
      </c>
      <c r="B23516" s="489">
        <v>2335701781</v>
      </c>
      <c r="C23516" s="489" t="s">
        <v>2104</v>
      </c>
      <c r="D23516" s="489" t="s">
        <v>19170</v>
      </c>
    </row>
    <row r="23517" spans="1:4">
      <c r="A23517" s="489" t="str">
        <f t="shared" si="367"/>
        <v>2335701781訪問看護</v>
      </c>
      <c r="B23517" s="489">
        <v>2335701781</v>
      </c>
      <c r="C23517" s="489" t="s">
        <v>2102</v>
      </c>
      <c r="D23517" s="489" t="s">
        <v>19170</v>
      </c>
    </row>
    <row r="23518" spans="1:4">
      <c r="A23518" s="489" t="str">
        <f t="shared" si="367"/>
        <v>2335701799介護予防訪問リハビリテーション</v>
      </c>
      <c r="B23518" s="489">
        <v>2335701799</v>
      </c>
      <c r="C23518" s="489" t="s">
        <v>2108</v>
      </c>
      <c r="D23518" s="489" t="s">
        <v>19171</v>
      </c>
    </row>
    <row r="23519" spans="1:4">
      <c r="A23519" s="489" t="str">
        <f t="shared" si="367"/>
        <v>2335701799介護予防訪問看護</v>
      </c>
      <c r="B23519" s="489">
        <v>2335701799</v>
      </c>
      <c r="C23519" s="489" t="s">
        <v>2103</v>
      </c>
      <c r="D23519" s="489" t="s">
        <v>19171</v>
      </c>
    </row>
    <row r="23520" spans="1:4">
      <c r="A23520" s="489" t="str">
        <f t="shared" si="367"/>
        <v>2335701799訪問リハビリテーション</v>
      </c>
      <c r="B23520" s="489">
        <v>2335701799</v>
      </c>
      <c r="C23520" s="489" t="s">
        <v>2104</v>
      </c>
      <c r="D23520" s="489" t="s">
        <v>19171</v>
      </c>
    </row>
    <row r="23521" spans="1:4">
      <c r="A23521" s="489" t="str">
        <f t="shared" si="367"/>
        <v>2335701799訪問看護</v>
      </c>
      <c r="B23521" s="489">
        <v>2335701799</v>
      </c>
      <c r="C23521" s="489" t="s">
        <v>2102</v>
      </c>
      <c r="D23521" s="489" t="s">
        <v>19171</v>
      </c>
    </row>
    <row r="23522" spans="1:4">
      <c r="A23522" s="489" t="str">
        <f t="shared" si="367"/>
        <v>2335701807介護予防訪問リハビリテーション</v>
      </c>
      <c r="B23522" s="489">
        <v>2335701807</v>
      </c>
      <c r="C23522" s="489" t="s">
        <v>2108</v>
      </c>
      <c r="D23522" s="489" t="s">
        <v>19172</v>
      </c>
    </row>
    <row r="23523" spans="1:4">
      <c r="A23523" s="489" t="str">
        <f t="shared" si="367"/>
        <v>2335701807介護予防訪問看護</v>
      </c>
      <c r="B23523" s="489">
        <v>2335701807</v>
      </c>
      <c r="C23523" s="489" t="s">
        <v>2103</v>
      </c>
      <c r="D23523" s="489" t="s">
        <v>19172</v>
      </c>
    </row>
    <row r="23524" spans="1:4">
      <c r="A23524" s="489" t="str">
        <f t="shared" si="367"/>
        <v>2335701807訪問リハビリテーション</v>
      </c>
      <c r="B23524" s="489">
        <v>2335701807</v>
      </c>
      <c r="C23524" s="489" t="s">
        <v>2104</v>
      </c>
      <c r="D23524" s="489" t="s">
        <v>19172</v>
      </c>
    </row>
    <row r="23525" spans="1:4">
      <c r="A23525" s="489" t="str">
        <f t="shared" si="367"/>
        <v>2335701807訪問看護</v>
      </c>
      <c r="B23525" s="489">
        <v>2335701807</v>
      </c>
      <c r="C23525" s="489" t="s">
        <v>2102</v>
      </c>
      <c r="D23525" s="489" t="s">
        <v>19172</v>
      </c>
    </row>
    <row r="23526" spans="1:4">
      <c r="A23526" s="489" t="str">
        <f t="shared" si="367"/>
        <v>2335701815介護予防訪問リハビリテーション</v>
      </c>
      <c r="B23526" s="489">
        <v>2335701815</v>
      </c>
      <c r="C23526" s="489" t="s">
        <v>2108</v>
      </c>
      <c r="D23526" s="489" t="s">
        <v>19173</v>
      </c>
    </row>
    <row r="23527" spans="1:4">
      <c r="A23527" s="489" t="str">
        <f t="shared" si="367"/>
        <v>2335701815介護予防訪問看護</v>
      </c>
      <c r="B23527" s="489">
        <v>2335701815</v>
      </c>
      <c r="C23527" s="489" t="s">
        <v>2103</v>
      </c>
      <c r="D23527" s="489" t="s">
        <v>19173</v>
      </c>
    </row>
    <row r="23528" spans="1:4">
      <c r="A23528" s="489" t="str">
        <f t="shared" si="367"/>
        <v>2335701815訪問リハビリテーション</v>
      </c>
      <c r="B23528" s="489">
        <v>2335701815</v>
      </c>
      <c r="C23528" s="489" t="s">
        <v>2104</v>
      </c>
      <c r="D23528" s="489" t="s">
        <v>19173</v>
      </c>
    </row>
    <row r="23529" spans="1:4">
      <c r="A23529" s="489" t="str">
        <f t="shared" si="367"/>
        <v>2335701815訪問看護</v>
      </c>
      <c r="B23529" s="489">
        <v>2335701815</v>
      </c>
      <c r="C23529" s="489" t="s">
        <v>2102</v>
      </c>
      <c r="D23529" s="489" t="s">
        <v>19173</v>
      </c>
    </row>
    <row r="23530" spans="1:4">
      <c r="A23530" s="489" t="str">
        <f t="shared" si="367"/>
        <v>2335701823介護予防訪問リハビリテーション</v>
      </c>
      <c r="B23530" s="489">
        <v>2335701823</v>
      </c>
      <c r="C23530" s="489" t="s">
        <v>2108</v>
      </c>
      <c r="D23530" s="489" t="s">
        <v>18720</v>
      </c>
    </row>
    <row r="23531" spans="1:4">
      <c r="A23531" s="489" t="str">
        <f t="shared" si="367"/>
        <v>2335701823介護予防訪問看護</v>
      </c>
      <c r="B23531" s="489">
        <v>2335701823</v>
      </c>
      <c r="C23531" s="489" t="s">
        <v>2103</v>
      </c>
      <c r="D23531" s="489" t="s">
        <v>18720</v>
      </c>
    </row>
    <row r="23532" spans="1:4">
      <c r="A23532" s="489" t="str">
        <f t="shared" si="367"/>
        <v>2335701823訪問リハビリテーション</v>
      </c>
      <c r="B23532" s="489">
        <v>2335701823</v>
      </c>
      <c r="C23532" s="489" t="s">
        <v>2104</v>
      </c>
      <c r="D23532" s="489" t="s">
        <v>18720</v>
      </c>
    </row>
    <row r="23533" spans="1:4">
      <c r="A23533" s="489" t="str">
        <f t="shared" si="367"/>
        <v>2335701823訪問看護</v>
      </c>
      <c r="B23533" s="489">
        <v>2335701823</v>
      </c>
      <c r="C23533" s="489" t="s">
        <v>2102</v>
      </c>
      <c r="D23533" s="489" t="s">
        <v>18720</v>
      </c>
    </row>
    <row r="23534" spans="1:4">
      <c r="A23534" s="489" t="str">
        <f t="shared" si="367"/>
        <v>2335701831介護予防訪問リハビリテーション</v>
      </c>
      <c r="B23534" s="489">
        <v>2335701831</v>
      </c>
      <c r="C23534" s="489" t="s">
        <v>2108</v>
      </c>
      <c r="D23534" s="489" t="s">
        <v>19174</v>
      </c>
    </row>
    <row r="23535" spans="1:4">
      <c r="A23535" s="489" t="str">
        <f t="shared" si="367"/>
        <v>2335701831介護予防訪問看護</v>
      </c>
      <c r="B23535" s="489">
        <v>2335701831</v>
      </c>
      <c r="C23535" s="489" t="s">
        <v>2103</v>
      </c>
      <c r="D23535" s="489" t="s">
        <v>19174</v>
      </c>
    </row>
    <row r="23536" spans="1:4">
      <c r="A23536" s="489" t="str">
        <f t="shared" si="367"/>
        <v>2335701831訪問リハビリテーション</v>
      </c>
      <c r="B23536" s="489">
        <v>2335701831</v>
      </c>
      <c r="C23536" s="489" t="s">
        <v>2104</v>
      </c>
      <c r="D23536" s="489" t="s">
        <v>19174</v>
      </c>
    </row>
    <row r="23537" spans="1:4">
      <c r="A23537" s="489" t="str">
        <f t="shared" si="367"/>
        <v>2335701831訪問看護</v>
      </c>
      <c r="B23537" s="489">
        <v>2335701831</v>
      </c>
      <c r="C23537" s="489" t="s">
        <v>2102</v>
      </c>
      <c r="D23537" s="489" t="s">
        <v>19174</v>
      </c>
    </row>
    <row r="23538" spans="1:4">
      <c r="A23538" s="489" t="str">
        <f t="shared" si="367"/>
        <v>2335701849介護予防訪問リハビリテーション</v>
      </c>
      <c r="B23538" s="489">
        <v>2335701849</v>
      </c>
      <c r="C23538" s="489" t="s">
        <v>2108</v>
      </c>
      <c r="D23538" s="489" t="s">
        <v>19175</v>
      </c>
    </row>
    <row r="23539" spans="1:4">
      <c r="A23539" s="489" t="str">
        <f t="shared" si="367"/>
        <v>2335701849介護予防訪問看護</v>
      </c>
      <c r="B23539" s="489">
        <v>2335701849</v>
      </c>
      <c r="C23539" s="489" t="s">
        <v>2103</v>
      </c>
      <c r="D23539" s="489" t="s">
        <v>19175</v>
      </c>
    </row>
    <row r="23540" spans="1:4">
      <c r="A23540" s="489" t="str">
        <f t="shared" si="367"/>
        <v>2335701849訪問リハビリテーション</v>
      </c>
      <c r="B23540" s="489">
        <v>2335701849</v>
      </c>
      <c r="C23540" s="489" t="s">
        <v>2104</v>
      </c>
      <c r="D23540" s="489" t="s">
        <v>19175</v>
      </c>
    </row>
    <row r="23541" spans="1:4">
      <c r="A23541" s="489" t="str">
        <f t="shared" si="367"/>
        <v>2335701849訪問看護</v>
      </c>
      <c r="B23541" s="489">
        <v>2335701849</v>
      </c>
      <c r="C23541" s="489" t="s">
        <v>2102</v>
      </c>
      <c r="D23541" s="489" t="s">
        <v>19175</v>
      </c>
    </row>
    <row r="23542" spans="1:4">
      <c r="A23542" s="489" t="str">
        <f t="shared" si="367"/>
        <v>2335701864介護予防訪問リハビリテーション</v>
      </c>
      <c r="B23542" s="489">
        <v>2335701864</v>
      </c>
      <c r="C23542" s="489" t="s">
        <v>2108</v>
      </c>
      <c r="D23542" s="489" t="s">
        <v>19176</v>
      </c>
    </row>
    <row r="23543" spans="1:4">
      <c r="A23543" s="489" t="str">
        <f t="shared" si="367"/>
        <v>2335701864介護予防訪問看護</v>
      </c>
      <c r="B23543" s="489">
        <v>2335701864</v>
      </c>
      <c r="C23543" s="489" t="s">
        <v>2103</v>
      </c>
      <c r="D23543" s="489" t="s">
        <v>19176</v>
      </c>
    </row>
    <row r="23544" spans="1:4">
      <c r="A23544" s="489" t="str">
        <f t="shared" si="367"/>
        <v>2335701864訪問リハビリテーション</v>
      </c>
      <c r="B23544" s="489">
        <v>2335701864</v>
      </c>
      <c r="C23544" s="489" t="s">
        <v>2104</v>
      </c>
      <c r="D23544" s="489" t="s">
        <v>19176</v>
      </c>
    </row>
    <row r="23545" spans="1:4">
      <c r="A23545" s="489" t="str">
        <f t="shared" si="367"/>
        <v>2335701864訪問看護</v>
      </c>
      <c r="B23545" s="489">
        <v>2335701864</v>
      </c>
      <c r="C23545" s="489" t="s">
        <v>2102</v>
      </c>
      <c r="D23545" s="489" t="s">
        <v>19176</v>
      </c>
    </row>
    <row r="23546" spans="1:4">
      <c r="A23546" s="489" t="str">
        <f t="shared" si="367"/>
        <v>2335701872介護予防訪問リハビリテーション</v>
      </c>
      <c r="B23546" s="489">
        <v>2335701872</v>
      </c>
      <c r="C23546" s="489" t="s">
        <v>2108</v>
      </c>
      <c r="D23546" s="489" t="s">
        <v>19177</v>
      </c>
    </row>
    <row r="23547" spans="1:4">
      <c r="A23547" s="489" t="str">
        <f t="shared" si="367"/>
        <v>2335701872介護予防訪問看護</v>
      </c>
      <c r="B23547" s="489">
        <v>2335701872</v>
      </c>
      <c r="C23547" s="489" t="s">
        <v>2103</v>
      </c>
      <c r="D23547" s="489" t="s">
        <v>19177</v>
      </c>
    </row>
    <row r="23548" spans="1:4">
      <c r="A23548" s="489" t="str">
        <f t="shared" si="367"/>
        <v>2335701872訪問リハビリテーション</v>
      </c>
      <c r="B23548" s="489">
        <v>2335701872</v>
      </c>
      <c r="C23548" s="489" t="s">
        <v>2104</v>
      </c>
      <c r="D23548" s="489" t="s">
        <v>19177</v>
      </c>
    </row>
    <row r="23549" spans="1:4">
      <c r="A23549" s="489" t="str">
        <f t="shared" si="367"/>
        <v>2335701872訪問看護</v>
      </c>
      <c r="B23549" s="489">
        <v>2335701872</v>
      </c>
      <c r="C23549" s="489" t="s">
        <v>2102</v>
      </c>
      <c r="D23549" s="489" t="s">
        <v>19177</v>
      </c>
    </row>
    <row r="23550" spans="1:4">
      <c r="A23550" s="489" t="str">
        <f t="shared" si="367"/>
        <v>2335701880介護予防訪問リハビリテーション</v>
      </c>
      <c r="B23550" s="489">
        <v>2335701880</v>
      </c>
      <c r="C23550" s="489" t="s">
        <v>2108</v>
      </c>
      <c r="D23550" s="489" t="s">
        <v>19178</v>
      </c>
    </row>
    <row r="23551" spans="1:4">
      <c r="A23551" s="489" t="str">
        <f t="shared" si="367"/>
        <v>2335701880介護予防訪問看護</v>
      </c>
      <c r="B23551" s="489">
        <v>2335701880</v>
      </c>
      <c r="C23551" s="489" t="s">
        <v>2103</v>
      </c>
      <c r="D23551" s="489" t="s">
        <v>19178</v>
      </c>
    </row>
    <row r="23552" spans="1:4">
      <c r="A23552" s="489" t="str">
        <f t="shared" si="367"/>
        <v>2335701880訪問リハビリテーション</v>
      </c>
      <c r="B23552" s="489">
        <v>2335701880</v>
      </c>
      <c r="C23552" s="489" t="s">
        <v>2104</v>
      </c>
      <c r="D23552" s="489" t="s">
        <v>19178</v>
      </c>
    </row>
    <row r="23553" spans="1:4">
      <c r="A23553" s="489" t="str">
        <f t="shared" si="367"/>
        <v>2335701880訪問看護</v>
      </c>
      <c r="B23553" s="489">
        <v>2335701880</v>
      </c>
      <c r="C23553" s="489" t="s">
        <v>2102</v>
      </c>
      <c r="D23553" s="489" t="s">
        <v>19178</v>
      </c>
    </row>
    <row r="23554" spans="1:4">
      <c r="A23554" s="489" t="str">
        <f t="shared" ref="A23554:A23617" si="368">B23554&amp;C23554</f>
        <v>2335701898介護予防訪問リハビリテーション</v>
      </c>
      <c r="B23554" s="489">
        <v>2335701898</v>
      </c>
      <c r="C23554" s="489" t="s">
        <v>2108</v>
      </c>
      <c r="D23554" s="489" t="s">
        <v>19179</v>
      </c>
    </row>
    <row r="23555" spans="1:4">
      <c r="A23555" s="489" t="str">
        <f t="shared" si="368"/>
        <v>2335701898介護予防訪問看護</v>
      </c>
      <c r="B23555" s="489">
        <v>2335701898</v>
      </c>
      <c r="C23555" s="489" t="s">
        <v>2103</v>
      </c>
      <c r="D23555" s="489" t="s">
        <v>19179</v>
      </c>
    </row>
    <row r="23556" spans="1:4">
      <c r="A23556" s="489" t="str">
        <f t="shared" si="368"/>
        <v>2335701898訪問リハビリテーション</v>
      </c>
      <c r="B23556" s="489">
        <v>2335701898</v>
      </c>
      <c r="C23556" s="489" t="s">
        <v>2104</v>
      </c>
      <c r="D23556" s="489" t="s">
        <v>19179</v>
      </c>
    </row>
    <row r="23557" spans="1:4">
      <c r="A23557" s="489" t="str">
        <f t="shared" si="368"/>
        <v>2335701898訪問看護</v>
      </c>
      <c r="B23557" s="489">
        <v>2335701898</v>
      </c>
      <c r="C23557" s="489" t="s">
        <v>2102</v>
      </c>
      <c r="D23557" s="489" t="s">
        <v>19179</v>
      </c>
    </row>
    <row r="23558" spans="1:4">
      <c r="A23558" s="489" t="str">
        <f t="shared" si="368"/>
        <v>2335701914介護予防訪問リハビリテーション</v>
      </c>
      <c r="B23558" s="489">
        <v>2335701914</v>
      </c>
      <c r="C23558" s="489" t="s">
        <v>2108</v>
      </c>
      <c r="D23558" s="489" t="s">
        <v>19180</v>
      </c>
    </row>
    <row r="23559" spans="1:4">
      <c r="A23559" s="489" t="str">
        <f t="shared" si="368"/>
        <v>2335701914介護予防訪問看護</v>
      </c>
      <c r="B23559" s="489">
        <v>2335701914</v>
      </c>
      <c r="C23559" s="489" t="s">
        <v>2103</v>
      </c>
      <c r="D23559" s="489" t="s">
        <v>19180</v>
      </c>
    </row>
    <row r="23560" spans="1:4">
      <c r="A23560" s="489" t="str">
        <f t="shared" si="368"/>
        <v>2335701914訪問リハビリテーション</v>
      </c>
      <c r="B23560" s="489">
        <v>2335701914</v>
      </c>
      <c r="C23560" s="489" t="s">
        <v>2104</v>
      </c>
      <c r="D23560" s="489" t="s">
        <v>19180</v>
      </c>
    </row>
    <row r="23561" spans="1:4">
      <c r="A23561" s="489" t="str">
        <f t="shared" si="368"/>
        <v>2335701914訪問看護</v>
      </c>
      <c r="B23561" s="489">
        <v>2335701914</v>
      </c>
      <c r="C23561" s="489" t="s">
        <v>2102</v>
      </c>
      <c r="D23561" s="489" t="s">
        <v>19180</v>
      </c>
    </row>
    <row r="23562" spans="1:4">
      <c r="A23562" s="489" t="str">
        <f t="shared" si="368"/>
        <v>2335701922介護予防訪問リハビリテーション</v>
      </c>
      <c r="B23562" s="489">
        <v>2335701922</v>
      </c>
      <c r="C23562" s="489" t="s">
        <v>2108</v>
      </c>
      <c r="D23562" s="489" t="s">
        <v>19181</v>
      </c>
    </row>
    <row r="23563" spans="1:4">
      <c r="A23563" s="489" t="str">
        <f t="shared" si="368"/>
        <v>2335701922介護予防訪問看護</v>
      </c>
      <c r="B23563" s="489">
        <v>2335701922</v>
      </c>
      <c r="C23563" s="489" t="s">
        <v>2103</v>
      </c>
      <c r="D23563" s="489" t="s">
        <v>19181</v>
      </c>
    </row>
    <row r="23564" spans="1:4">
      <c r="A23564" s="489" t="str">
        <f t="shared" si="368"/>
        <v>2335701922訪問リハビリテーション</v>
      </c>
      <c r="B23564" s="489">
        <v>2335701922</v>
      </c>
      <c r="C23564" s="489" t="s">
        <v>2104</v>
      </c>
      <c r="D23564" s="489" t="s">
        <v>19181</v>
      </c>
    </row>
    <row r="23565" spans="1:4">
      <c r="A23565" s="489" t="str">
        <f t="shared" si="368"/>
        <v>2335701922訪問看護</v>
      </c>
      <c r="B23565" s="489">
        <v>2335701922</v>
      </c>
      <c r="C23565" s="489" t="s">
        <v>2102</v>
      </c>
      <c r="D23565" s="489" t="s">
        <v>19181</v>
      </c>
    </row>
    <row r="23566" spans="1:4">
      <c r="A23566" s="489" t="str">
        <f t="shared" si="368"/>
        <v>2335710493介護予防訪問リハビリテーション</v>
      </c>
      <c r="B23566" s="489">
        <v>2335710493</v>
      </c>
      <c r="C23566" s="489" t="s">
        <v>2108</v>
      </c>
      <c r="D23566" s="489" t="s">
        <v>17778</v>
      </c>
    </row>
    <row r="23567" spans="1:4">
      <c r="A23567" s="489" t="str">
        <f t="shared" si="368"/>
        <v>2335710493介護予防訪問看護</v>
      </c>
      <c r="B23567" s="489">
        <v>2335710493</v>
      </c>
      <c r="C23567" s="489" t="s">
        <v>2103</v>
      </c>
      <c r="D23567" s="489" t="s">
        <v>17778</v>
      </c>
    </row>
    <row r="23568" spans="1:4">
      <c r="A23568" s="489" t="str">
        <f t="shared" si="368"/>
        <v>2335710493訪問リハビリテーション</v>
      </c>
      <c r="B23568" s="489">
        <v>2335710493</v>
      </c>
      <c r="C23568" s="489" t="s">
        <v>2104</v>
      </c>
      <c r="D23568" s="489" t="s">
        <v>17778</v>
      </c>
    </row>
    <row r="23569" spans="1:4">
      <c r="A23569" s="489" t="str">
        <f t="shared" si="368"/>
        <v>2335710493訪問看護</v>
      </c>
      <c r="B23569" s="489">
        <v>2335710493</v>
      </c>
      <c r="C23569" s="489" t="s">
        <v>2102</v>
      </c>
      <c r="D23569" s="489" t="s">
        <v>17778</v>
      </c>
    </row>
    <row r="23570" spans="1:4">
      <c r="A23570" s="489" t="str">
        <f t="shared" si="368"/>
        <v>2336000282介護予防訪問リハビリテーション</v>
      </c>
      <c r="B23570" s="489">
        <v>2336000282</v>
      </c>
      <c r="C23570" s="489" t="s">
        <v>2108</v>
      </c>
      <c r="D23570" s="489" t="s">
        <v>19182</v>
      </c>
    </row>
    <row r="23571" spans="1:4">
      <c r="A23571" s="489" t="str">
        <f t="shared" si="368"/>
        <v>2336000282介護予防訪問看護</v>
      </c>
      <c r="B23571" s="489">
        <v>2336000282</v>
      </c>
      <c r="C23571" s="489" t="s">
        <v>2103</v>
      </c>
      <c r="D23571" s="489" t="s">
        <v>19182</v>
      </c>
    </row>
    <row r="23572" spans="1:4">
      <c r="A23572" s="489" t="str">
        <f t="shared" si="368"/>
        <v>2336000282訪問リハビリテーション</v>
      </c>
      <c r="B23572" s="489">
        <v>2336000282</v>
      </c>
      <c r="C23572" s="489" t="s">
        <v>2104</v>
      </c>
      <c r="D23572" s="489" t="s">
        <v>19182</v>
      </c>
    </row>
    <row r="23573" spans="1:4">
      <c r="A23573" s="489" t="str">
        <f t="shared" si="368"/>
        <v>2336000282訪問看護</v>
      </c>
      <c r="B23573" s="489">
        <v>2336000282</v>
      </c>
      <c r="C23573" s="489" t="s">
        <v>2102</v>
      </c>
      <c r="D23573" s="489" t="s">
        <v>19182</v>
      </c>
    </row>
    <row r="23574" spans="1:4">
      <c r="A23574" s="489" t="str">
        <f t="shared" si="368"/>
        <v>2336000308介護予防訪問リハビリテーション</v>
      </c>
      <c r="B23574" s="489">
        <v>2336000308</v>
      </c>
      <c r="C23574" s="489" t="s">
        <v>2108</v>
      </c>
      <c r="D23574" s="489" t="s">
        <v>19183</v>
      </c>
    </row>
    <row r="23575" spans="1:4">
      <c r="A23575" s="489" t="str">
        <f t="shared" si="368"/>
        <v>2336000308介護予防訪問看護</v>
      </c>
      <c r="B23575" s="489">
        <v>2336000308</v>
      </c>
      <c r="C23575" s="489" t="s">
        <v>2103</v>
      </c>
      <c r="D23575" s="489" t="s">
        <v>19183</v>
      </c>
    </row>
    <row r="23576" spans="1:4">
      <c r="A23576" s="489" t="str">
        <f t="shared" si="368"/>
        <v>2336000308訪問リハビリテーション</v>
      </c>
      <c r="B23576" s="489">
        <v>2336000308</v>
      </c>
      <c r="C23576" s="489" t="s">
        <v>2104</v>
      </c>
      <c r="D23576" s="489" t="s">
        <v>19183</v>
      </c>
    </row>
    <row r="23577" spans="1:4">
      <c r="A23577" s="489" t="str">
        <f t="shared" si="368"/>
        <v>2336000308訪問看護</v>
      </c>
      <c r="B23577" s="489">
        <v>2336000308</v>
      </c>
      <c r="C23577" s="489" t="s">
        <v>2102</v>
      </c>
      <c r="D23577" s="489" t="s">
        <v>19183</v>
      </c>
    </row>
    <row r="23578" spans="1:4">
      <c r="A23578" s="489" t="str">
        <f t="shared" si="368"/>
        <v>2336000316介護予防訪問リハビリテーション</v>
      </c>
      <c r="B23578" s="489">
        <v>2336000316</v>
      </c>
      <c r="C23578" s="489" t="s">
        <v>2108</v>
      </c>
      <c r="D23578" s="489" t="s">
        <v>19184</v>
      </c>
    </row>
    <row r="23579" spans="1:4">
      <c r="A23579" s="489" t="str">
        <f t="shared" si="368"/>
        <v>2336000316介護予防訪問看護</v>
      </c>
      <c r="B23579" s="489">
        <v>2336000316</v>
      </c>
      <c r="C23579" s="489" t="s">
        <v>2103</v>
      </c>
      <c r="D23579" s="489" t="s">
        <v>19184</v>
      </c>
    </row>
    <row r="23580" spans="1:4">
      <c r="A23580" s="489" t="str">
        <f t="shared" si="368"/>
        <v>2336000316訪問リハビリテーション</v>
      </c>
      <c r="B23580" s="489">
        <v>2336000316</v>
      </c>
      <c r="C23580" s="489" t="s">
        <v>2104</v>
      </c>
      <c r="D23580" s="489" t="s">
        <v>19184</v>
      </c>
    </row>
    <row r="23581" spans="1:4">
      <c r="A23581" s="489" t="str">
        <f t="shared" si="368"/>
        <v>2336000316訪問看護</v>
      </c>
      <c r="B23581" s="489">
        <v>2336000316</v>
      </c>
      <c r="C23581" s="489" t="s">
        <v>2102</v>
      </c>
      <c r="D23581" s="489" t="s">
        <v>19184</v>
      </c>
    </row>
    <row r="23582" spans="1:4">
      <c r="A23582" s="489" t="str">
        <f t="shared" si="368"/>
        <v>2336000332介護予防訪問リハビリテーション</v>
      </c>
      <c r="B23582" s="489">
        <v>2336000332</v>
      </c>
      <c r="C23582" s="489" t="s">
        <v>2108</v>
      </c>
      <c r="D23582" s="489" t="s">
        <v>19185</v>
      </c>
    </row>
    <row r="23583" spans="1:4">
      <c r="A23583" s="489" t="str">
        <f t="shared" si="368"/>
        <v>2336000332介護予防訪問看護</v>
      </c>
      <c r="B23583" s="489">
        <v>2336000332</v>
      </c>
      <c r="C23583" s="489" t="s">
        <v>2103</v>
      </c>
      <c r="D23583" s="489" t="s">
        <v>19185</v>
      </c>
    </row>
    <row r="23584" spans="1:4">
      <c r="A23584" s="489" t="str">
        <f t="shared" si="368"/>
        <v>2336000332訪問リハビリテーション</v>
      </c>
      <c r="B23584" s="489">
        <v>2336000332</v>
      </c>
      <c r="C23584" s="489" t="s">
        <v>2104</v>
      </c>
      <c r="D23584" s="489" t="s">
        <v>19185</v>
      </c>
    </row>
    <row r="23585" spans="1:4">
      <c r="A23585" s="489" t="str">
        <f t="shared" si="368"/>
        <v>2336000332訪問看護</v>
      </c>
      <c r="B23585" s="489">
        <v>2336000332</v>
      </c>
      <c r="C23585" s="489" t="s">
        <v>2102</v>
      </c>
      <c r="D23585" s="489" t="s">
        <v>19185</v>
      </c>
    </row>
    <row r="23586" spans="1:4">
      <c r="A23586" s="489" t="str">
        <f t="shared" si="368"/>
        <v>2336000340介護予防訪問リハビリテーション</v>
      </c>
      <c r="B23586" s="489">
        <v>2336000340</v>
      </c>
      <c r="C23586" s="489" t="s">
        <v>2108</v>
      </c>
      <c r="D23586" s="489" t="s">
        <v>19186</v>
      </c>
    </row>
    <row r="23587" spans="1:4">
      <c r="A23587" s="489" t="str">
        <f t="shared" si="368"/>
        <v>2336000340介護予防訪問看護</v>
      </c>
      <c r="B23587" s="489">
        <v>2336000340</v>
      </c>
      <c r="C23587" s="489" t="s">
        <v>2103</v>
      </c>
      <c r="D23587" s="489" t="s">
        <v>19186</v>
      </c>
    </row>
    <row r="23588" spans="1:4">
      <c r="A23588" s="489" t="str">
        <f t="shared" si="368"/>
        <v>2336000340訪問リハビリテーション</v>
      </c>
      <c r="B23588" s="489">
        <v>2336000340</v>
      </c>
      <c r="C23588" s="489" t="s">
        <v>2104</v>
      </c>
      <c r="D23588" s="489" t="s">
        <v>19186</v>
      </c>
    </row>
    <row r="23589" spans="1:4">
      <c r="A23589" s="489" t="str">
        <f t="shared" si="368"/>
        <v>2336000340訪問看護</v>
      </c>
      <c r="B23589" s="489">
        <v>2336000340</v>
      </c>
      <c r="C23589" s="489" t="s">
        <v>2102</v>
      </c>
      <c r="D23589" s="489" t="s">
        <v>19186</v>
      </c>
    </row>
    <row r="23590" spans="1:4">
      <c r="A23590" s="489" t="str">
        <f t="shared" si="368"/>
        <v>2336000357介護予防訪問リハビリテーション</v>
      </c>
      <c r="B23590" s="489">
        <v>2336000357</v>
      </c>
      <c r="C23590" s="489" t="s">
        <v>2108</v>
      </c>
      <c r="D23590" s="489" t="s">
        <v>19187</v>
      </c>
    </row>
    <row r="23591" spans="1:4">
      <c r="A23591" s="489" t="str">
        <f t="shared" si="368"/>
        <v>2336000357介護予防訪問看護</v>
      </c>
      <c r="B23591" s="489">
        <v>2336000357</v>
      </c>
      <c r="C23591" s="489" t="s">
        <v>2103</v>
      </c>
      <c r="D23591" s="489" t="s">
        <v>19187</v>
      </c>
    </row>
    <row r="23592" spans="1:4">
      <c r="A23592" s="489" t="str">
        <f t="shared" si="368"/>
        <v>2336000357訪問リハビリテーション</v>
      </c>
      <c r="B23592" s="489">
        <v>2336000357</v>
      </c>
      <c r="C23592" s="489" t="s">
        <v>2104</v>
      </c>
      <c r="D23592" s="489" t="s">
        <v>19187</v>
      </c>
    </row>
    <row r="23593" spans="1:4">
      <c r="A23593" s="489" t="str">
        <f t="shared" si="368"/>
        <v>2336000357訪問看護</v>
      </c>
      <c r="B23593" s="489">
        <v>2336000357</v>
      </c>
      <c r="C23593" s="489" t="s">
        <v>2102</v>
      </c>
      <c r="D23593" s="489" t="s">
        <v>19187</v>
      </c>
    </row>
    <row r="23594" spans="1:4">
      <c r="A23594" s="489" t="str">
        <f t="shared" si="368"/>
        <v>2336000373介護予防訪問リハビリテーション</v>
      </c>
      <c r="B23594" s="489">
        <v>2336000373</v>
      </c>
      <c r="C23594" s="489" t="s">
        <v>2108</v>
      </c>
      <c r="D23594" s="489" t="s">
        <v>19188</v>
      </c>
    </row>
    <row r="23595" spans="1:4">
      <c r="A23595" s="489" t="str">
        <f t="shared" si="368"/>
        <v>2336000373介護予防訪問看護</v>
      </c>
      <c r="B23595" s="489">
        <v>2336000373</v>
      </c>
      <c r="C23595" s="489" t="s">
        <v>2103</v>
      </c>
      <c r="D23595" s="489" t="s">
        <v>19188</v>
      </c>
    </row>
    <row r="23596" spans="1:4">
      <c r="A23596" s="489" t="str">
        <f t="shared" si="368"/>
        <v>2336000373訪問リハビリテーション</v>
      </c>
      <c r="B23596" s="489">
        <v>2336000373</v>
      </c>
      <c r="C23596" s="489" t="s">
        <v>2104</v>
      </c>
      <c r="D23596" s="489" t="s">
        <v>19188</v>
      </c>
    </row>
    <row r="23597" spans="1:4">
      <c r="A23597" s="489" t="str">
        <f t="shared" si="368"/>
        <v>2336000373訪問看護</v>
      </c>
      <c r="B23597" s="489">
        <v>2336000373</v>
      </c>
      <c r="C23597" s="489" t="s">
        <v>2102</v>
      </c>
      <c r="D23597" s="489" t="s">
        <v>19188</v>
      </c>
    </row>
    <row r="23598" spans="1:4">
      <c r="A23598" s="489" t="str">
        <f t="shared" si="368"/>
        <v>2336000381介護予防訪問リハビリテーション</v>
      </c>
      <c r="B23598" s="489">
        <v>2336000381</v>
      </c>
      <c r="C23598" s="489" t="s">
        <v>2108</v>
      </c>
      <c r="D23598" s="489" t="s">
        <v>19189</v>
      </c>
    </row>
    <row r="23599" spans="1:4">
      <c r="A23599" s="489" t="str">
        <f t="shared" si="368"/>
        <v>2336000381介護予防訪問看護</v>
      </c>
      <c r="B23599" s="489">
        <v>2336000381</v>
      </c>
      <c r="C23599" s="489" t="s">
        <v>2103</v>
      </c>
      <c r="D23599" s="489" t="s">
        <v>19189</v>
      </c>
    </row>
    <row r="23600" spans="1:4">
      <c r="A23600" s="489" t="str">
        <f t="shared" si="368"/>
        <v>2336000381訪問リハビリテーション</v>
      </c>
      <c r="B23600" s="489">
        <v>2336000381</v>
      </c>
      <c r="C23600" s="489" t="s">
        <v>2104</v>
      </c>
      <c r="D23600" s="489" t="s">
        <v>19189</v>
      </c>
    </row>
    <row r="23601" spans="1:4">
      <c r="A23601" s="489" t="str">
        <f t="shared" si="368"/>
        <v>2336000381訪問看護</v>
      </c>
      <c r="B23601" s="489">
        <v>2336000381</v>
      </c>
      <c r="C23601" s="489" t="s">
        <v>2102</v>
      </c>
      <c r="D23601" s="489" t="s">
        <v>19189</v>
      </c>
    </row>
    <row r="23602" spans="1:4">
      <c r="A23602" s="489" t="str">
        <f t="shared" si="368"/>
        <v>2336000399介護予防訪問リハビリテーション</v>
      </c>
      <c r="B23602" s="489">
        <v>2336000399</v>
      </c>
      <c r="C23602" s="489" t="s">
        <v>2108</v>
      </c>
      <c r="D23602" s="489" t="s">
        <v>18544</v>
      </c>
    </row>
    <row r="23603" spans="1:4">
      <c r="A23603" s="489" t="str">
        <f t="shared" si="368"/>
        <v>2336000399介護予防訪問看護</v>
      </c>
      <c r="B23603" s="489">
        <v>2336000399</v>
      </c>
      <c r="C23603" s="489" t="s">
        <v>2103</v>
      </c>
      <c r="D23603" s="489" t="s">
        <v>18544</v>
      </c>
    </row>
    <row r="23604" spans="1:4">
      <c r="A23604" s="489" t="str">
        <f t="shared" si="368"/>
        <v>2336000399訪問リハビリテーション</v>
      </c>
      <c r="B23604" s="489">
        <v>2336000399</v>
      </c>
      <c r="C23604" s="489" t="s">
        <v>2104</v>
      </c>
      <c r="D23604" s="489" t="s">
        <v>18544</v>
      </c>
    </row>
    <row r="23605" spans="1:4">
      <c r="A23605" s="489" t="str">
        <f t="shared" si="368"/>
        <v>2336000399訪問看護</v>
      </c>
      <c r="B23605" s="489">
        <v>2336000399</v>
      </c>
      <c r="C23605" s="489" t="s">
        <v>2102</v>
      </c>
      <c r="D23605" s="489" t="s">
        <v>18544</v>
      </c>
    </row>
    <row r="23606" spans="1:4">
      <c r="A23606" s="489" t="str">
        <f t="shared" si="368"/>
        <v>2336010638介護予防訪問リハビリテーション</v>
      </c>
      <c r="B23606" s="489">
        <v>2336010638</v>
      </c>
      <c r="C23606" s="489" t="s">
        <v>2108</v>
      </c>
      <c r="D23606" s="489" t="s">
        <v>17842</v>
      </c>
    </row>
    <row r="23607" spans="1:4">
      <c r="A23607" s="489" t="str">
        <f t="shared" si="368"/>
        <v>2336010638介護予防訪問看護</v>
      </c>
      <c r="B23607" s="489">
        <v>2336010638</v>
      </c>
      <c r="C23607" s="489" t="s">
        <v>2103</v>
      </c>
      <c r="D23607" s="489" t="s">
        <v>17842</v>
      </c>
    </row>
    <row r="23608" spans="1:4">
      <c r="A23608" s="489" t="str">
        <f t="shared" si="368"/>
        <v>2336010638訪問リハビリテーション</v>
      </c>
      <c r="B23608" s="489">
        <v>2336010638</v>
      </c>
      <c r="C23608" s="489" t="s">
        <v>2104</v>
      </c>
      <c r="D23608" s="489" t="s">
        <v>17842</v>
      </c>
    </row>
    <row r="23609" spans="1:4">
      <c r="A23609" s="489" t="str">
        <f t="shared" si="368"/>
        <v>2336010638訪問看護</v>
      </c>
      <c r="B23609" s="489">
        <v>2336010638</v>
      </c>
      <c r="C23609" s="489" t="s">
        <v>2102</v>
      </c>
      <c r="D23609" s="489" t="s">
        <v>17842</v>
      </c>
    </row>
    <row r="23610" spans="1:4">
      <c r="A23610" s="489" t="str">
        <f t="shared" si="368"/>
        <v>2336100371介護予防訪問リハビリテーション</v>
      </c>
      <c r="B23610" s="489">
        <v>2336100371</v>
      </c>
      <c r="C23610" s="489" t="s">
        <v>2108</v>
      </c>
      <c r="D23610" s="489" t="s">
        <v>19190</v>
      </c>
    </row>
    <row r="23611" spans="1:4">
      <c r="A23611" s="489" t="str">
        <f t="shared" si="368"/>
        <v>2336100371介護予防訪問看護</v>
      </c>
      <c r="B23611" s="489">
        <v>2336100371</v>
      </c>
      <c r="C23611" s="489" t="s">
        <v>2103</v>
      </c>
      <c r="D23611" s="489" t="s">
        <v>19190</v>
      </c>
    </row>
    <row r="23612" spans="1:4">
      <c r="A23612" s="489" t="str">
        <f t="shared" si="368"/>
        <v>2336100371訪問リハビリテーション</v>
      </c>
      <c r="B23612" s="489">
        <v>2336100371</v>
      </c>
      <c r="C23612" s="489" t="s">
        <v>2104</v>
      </c>
      <c r="D23612" s="489" t="s">
        <v>19190</v>
      </c>
    </row>
    <row r="23613" spans="1:4">
      <c r="A23613" s="489" t="str">
        <f t="shared" si="368"/>
        <v>2336100371訪問看護</v>
      </c>
      <c r="B23613" s="489">
        <v>2336100371</v>
      </c>
      <c r="C23613" s="489" t="s">
        <v>2102</v>
      </c>
      <c r="D23613" s="489" t="s">
        <v>19190</v>
      </c>
    </row>
    <row r="23614" spans="1:4">
      <c r="A23614" s="489" t="str">
        <f t="shared" si="368"/>
        <v>2336100397介護予防訪問リハビリテーション</v>
      </c>
      <c r="B23614" s="489">
        <v>2336100397</v>
      </c>
      <c r="C23614" s="489" t="s">
        <v>2108</v>
      </c>
      <c r="D23614" s="489" t="s">
        <v>19191</v>
      </c>
    </row>
    <row r="23615" spans="1:4">
      <c r="A23615" s="489" t="str">
        <f t="shared" si="368"/>
        <v>2336100397介護予防訪問看護</v>
      </c>
      <c r="B23615" s="489">
        <v>2336100397</v>
      </c>
      <c r="C23615" s="489" t="s">
        <v>2103</v>
      </c>
      <c r="D23615" s="489" t="s">
        <v>19191</v>
      </c>
    </row>
    <row r="23616" spans="1:4">
      <c r="A23616" s="489" t="str">
        <f t="shared" si="368"/>
        <v>2336100397訪問リハビリテーション</v>
      </c>
      <c r="B23616" s="489">
        <v>2336100397</v>
      </c>
      <c r="C23616" s="489" t="s">
        <v>2104</v>
      </c>
      <c r="D23616" s="489" t="s">
        <v>19191</v>
      </c>
    </row>
    <row r="23617" spans="1:4">
      <c r="A23617" s="489" t="str">
        <f t="shared" si="368"/>
        <v>2336100397訪問看護</v>
      </c>
      <c r="B23617" s="489">
        <v>2336100397</v>
      </c>
      <c r="C23617" s="489" t="s">
        <v>2102</v>
      </c>
      <c r="D23617" s="489" t="s">
        <v>19191</v>
      </c>
    </row>
    <row r="23618" spans="1:4">
      <c r="A23618" s="489" t="str">
        <f t="shared" ref="A23618:A23681" si="369">B23618&amp;C23618</f>
        <v>2336100405介護予防訪問リハビリテーション</v>
      </c>
      <c r="B23618" s="489">
        <v>2336100405</v>
      </c>
      <c r="C23618" s="489" t="s">
        <v>2108</v>
      </c>
      <c r="D23618" s="489" t="s">
        <v>19192</v>
      </c>
    </row>
    <row r="23619" spans="1:4">
      <c r="A23619" s="489" t="str">
        <f t="shared" si="369"/>
        <v>2336100405介護予防訪問看護</v>
      </c>
      <c r="B23619" s="489">
        <v>2336100405</v>
      </c>
      <c r="C23619" s="489" t="s">
        <v>2103</v>
      </c>
      <c r="D23619" s="489" t="s">
        <v>19192</v>
      </c>
    </row>
    <row r="23620" spans="1:4">
      <c r="A23620" s="489" t="str">
        <f t="shared" si="369"/>
        <v>2336100405訪問リハビリテーション</v>
      </c>
      <c r="B23620" s="489">
        <v>2336100405</v>
      </c>
      <c r="C23620" s="489" t="s">
        <v>2104</v>
      </c>
      <c r="D23620" s="489" t="s">
        <v>19192</v>
      </c>
    </row>
    <row r="23621" spans="1:4">
      <c r="A23621" s="489" t="str">
        <f t="shared" si="369"/>
        <v>2336100405訪問看護</v>
      </c>
      <c r="B23621" s="489">
        <v>2336100405</v>
      </c>
      <c r="C23621" s="489" t="s">
        <v>2102</v>
      </c>
      <c r="D23621" s="489" t="s">
        <v>19192</v>
      </c>
    </row>
    <row r="23622" spans="1:4">
      <c r="A23622" s="489" t="str">
        <f t="shared" si="369"/>
        <v>2336100413介護予防訪問リハビリテーション</v>
      </c>
      <c r="B23622" s="489">
        <v>2336100413</v>
      </c>
      <c r="C23622" s="489" t="s">
        <v>2108</v>
      </c>
      <c r="D23622" s="489" t="s">
        <v>19193</v>
      </c>
    </row>
    <row r="23623" spans="1:4">
      <c r="A23623" s="489" t="str">
        <f t="shared" si="369"/>
        <v>2336100413介護予防訪問看護</v>
      </c>
      <c r="B23623" s="489">
        <v>2336100413</v>
      </c>
      <c r="C23623" s="489" t="s">
        <v>2103</v>
      </c>
      <c r="D23623" s="489" t="s">
        <v>19193</v>
      </c>
    </row>
    <row r="23624" spans="1:4">
      <c r="A23624" s="489" t="str">
        <f t="shared" si="369"/>
        <v>2336100413訪問リハビリテーション</v>
      </c>
      <c r="B23624" s="489">
        <v>2336100413</v>
      </c>
      <c r="C23624" s="489" t="s">
        <v>2104</v>
      </c>
      <c r="D23624" s="489" t="s">
        <v>19193</v>
      </c>
    </row>
    <row r="23625" spans="1:4">
      <c r="A23625" s="489" t="str">
        <f t="shared" si="369"/>
        <v>2336100413訪問看護</v>
      </c>
      <c r="B23625" s="489">
        <v>2336100413</v>
      </c>
      <c r="C23625" s="489" t="s">
        <v>2102</v>
      </c>
      <c r="D23625" s="489" t="s">
        <v>19193</v>
      </c>
    </row>
    <row r="23626" spans="1:4">
      <c r="A23626" s="489" t="str">
        <f t="shared" si="369"/>
        <v>2336100421介護予防訪問リハビリテーション</v>
      </c>
      <c r="B23626" s="489">
        <v>2336100421</v>
      </c>
      <c r="C23626" s="489" t="s">
        <v>2108</v>
      </c>
      <c r="D23626" s="489" t="s">
        <v>19194</v>
      </c>
    </row>
    <row r="23627" spans="1:4">
      <c r="A23627" s="489" t="str">
        <f t="shared" si="369"/>
        <v>2336100421介護予防訪問看護</v>
      </c>
      <c r="B23627" s="489">
        <v>2336100421</v>
      </c>
      <c r="C23627" s="489" t="s">
        <v>2103</v>
      </c>
      <c r="D23627" s="489" t="s">
        <v>19194</v>
      </c>
    </row>
    <row r="23628" spans="1:4">
      <c r="A23628" s="489" t="str">
        <f t="shared" si="369"/>
        <v>2336100421訪問リハビリテーション</v>
      </c>
      <c r="B23628" s="489">
        <v>2336100421</v>
      </c>
      <c r="C23628" s="489" t="s">
        <v>2104</v>
      </c>
      <c r="D23628" s="489" t="s">
        <v>19194</v>
      </c>
    </row>
    <row r="23629" spans="1:4">
      <c r="A23629" s="489" t="str">
        <f t="shared" si="369"/>
        <v>2336100421訪問看護</v>
      </c>
      <c r="B23629" s="489">
        <v>2336100421</v>
      </c>
      <c r="C23629" s="489" t="s">
        <v>2102</v>
      </c>
      <c r="D23629" s="489" t="s">
        <v>19194</v>
      </c>
    </row>
    <row r="23630" spans="1:4">
      <c r="A23630" s="489" t="str">
        <f t="shared" si="369"/>
        <v>2336100462介護予防訪問リハビリテーション</v>
      </c>
      <c r="B23630" s="489">
        <v>2336100462</v>
      </c>
      <c r="C23630" s="489" t="s">
        <v>2108</v>
      </c>
      <c r="D23630" s="489" t="s">
        <v>19195</v>
      </c>
    </row>
    <row r="23631" spans="1:4">
      <c r="A23631" s="489" t="str">
        <f t="shared" si="369"/>
        <v>2336100462介護予防訪問看護</v>
      </c>
      <c r="B23631" s="489">
        <v>2336100462</v>
      </c>
      <c r="C23631" s="489" t="s">
        <v>2103</v>
      </c>
      <c r="D23631" s="489" t="s">
        <v>19195</v>
      </c>
    </row>
    <row r="23632" spans="1:4">
      <c r="A23632" s="489" t="str">
        <f t="shared" si="369"/>
        <v>2336100462訪問リハビリテーション</v>
      </c>
      <c r="B23632" s="489">
        <v>2336100462</v>
      </c>
      <c r="C23632" s="489" t="s">
        <v>2104</v>
      </c>
      <c r="D23632" s="489" t="s">
        <v>19195</v>
      </c>
    </row>
    <row r="23633" spans="1:4">
      <c r="A23633" s="489" t="str">
        <f t="shared" si="369"/>
        <v>2336100462訪問看護</v>
      </c>
      <c r="B23633" s="489">
        <v>2336100462</v>
      </c>
      <c r="C23633" s="489" t="s">
        <v>2102</v>
      </c>
      <c r="D23633" s="489" t="s">
        <v>19195</v>
      </c>
    </row>
    <row r="23634" spans="1:4">
      <c r="A23634" s="489" t="str">
        <f t="shared" si="369"/>
        <v>2336100504介護予防訪問リハビリテーション</v>
      </c>
      <c r="B23634" s="489">
        <v>2336100504</v>
      </c>
      <c r="C23634" s="489" t="s">
        <v>2108</v>
      </c>
      <c r="D23634" s="489" t="s">
        <v>19196</v>
      </c>
    </row>
    <row r="23635" spans="1:4">
      <c r="A23635" s="489" t="str">
        <f t="shared" si="369"/>
        <v>2336100504介護予防訪問看護</v>
      </c>
      <c r="B23635" s="489">
        <v>2336100504</v>
      </c>
      <c r="C23635" s="489" t="s">
        <v>2103</v>
      </c>
      <c r="D23635" s="489" t="s">
        <v>19196</v>
      </c>
    </row>
    <row r="23636" spans="1:4">
      <c r="A23636" s="489" t="str">
        <f t="shared" si="369"/>
        <v>2336100504訪問リハビリテーション</v>
      </c>
      <c r="B23636" s="489">
        <v>2336100504</v>
      </c>
      <c r="C23636" s="489" t="s">
        <v>2104</v>
      </c>
      <c r="D23636" s="489" t="s">
        <v>19196</v>
      </c>
    </row>
    <row r="23637" spans="1:4">
      <c r="A23637" s="489" t="str">
        <f t="shared" si="369"/>
        <v>2336100504訪問看護</v>
      </c>
      <c r="B23637" s="489">
        <v>2336100504</v>
      </c>
      <c r="C23637" s="489" t="s">
        <v>2102</v>
      </c>
      <c r="D23637" s="489" t="s">
        <v>19196</v>
      </c>
    </row>
    <row r="23638" spans="1:4">
      <c r="A23638" s="489" t="str">
        <f t="shared" si="369"/>
        <v>2336100579介護予防訪問リハビリテーション</v>
      </c>
      <c r="B23638" s="489">
        <v>2336100579</v>
      </c>
      <c r="C23638" s="489" t="s">
        <v>2108</v>
      </c>
      <c r="D23638" s="489" t="s">
        <v>19197</v>
      </c>
    </row>
    <row r="23639" spans="1:4">
      <c r="A23639" s="489" t="str">
        <f t="shared" si="369"/>
        <v>2336100579介護予防訪問看護</v>
      </c>
      <c r="B23639" s="489">
        <v>2336100579</v>
      </c>
      <c r="C23639" s="489" t="s">
        <v>2103</v>
      </c>
      <c r="D23639" s="489" t="s">
        <v>19197</v>
      </c>
    </row>
    <row r="23640" spans="1:4">
      <c r="A23640" s="489" t="str">
        <f t="shared" si="369"/>
        <v>2336100579訪問リハビリテーション</v>
      </c>
      <c r="B23640" s="489">
        <v>2336100579</v>
      </c>
      <c r="C23640" s="489" t="s">
        <v>2104</v>
      </c>
      <c r="D23640" s="489" t="s">
        <v>19197</v>
      </c>
    </row>
    <row r="23641" spans="1:4">
      <c r="A23641" s="489" t="str">
        <f t="shared" si="369"/>
        <v>2336100579訪問看護</v>
      </c>
      <c r="B23641" s="489">
        <v>2336100579</v>
      </c>
      <c r="C23641" s="489" t="s">
        <v>2102</v>
      </c>
      <c r="D23641" s="489" t="s">
        <v>19197</v>
      </c>
    </row>
    <row r="23642" spans="1:4">
      <c r="A23642" s="489" t="str">
        <f t="shared" si="369"/>
        <v>2336100595介護予防訪問リハビリテーション</v>
      </c>
      <c r="B23642" s="489">
        <v>2336100595</v>
      </c>
      <c r="C23642" s="489" t="s">
        <v>2108</v>
      </c>
      <c r="D23642" s="489" t="s">
        <v>19198</v>
      </c>
    </row>
    <row r="23643" spans="1:4">
      <c r="A23643" s="489" t="str">
        <f t="shared" si="369"/>
        <v>2336100595介護予防訪問看護</v>
      </c>
      <c r="B23643" s="489">
        <v>2336100595</v>
      </c>
      <c r="C23643" s="489" t="s">
        <v>2103</v>
      </c>
      <c r="D23643" s="489" t="s">
        <v>19198</v>
      </c>
    </row>
    <row r="23644" spans="1:4">
      <c r="A23644" s="489" t="str">
        <f t="shared" si="369"/>
        <v>2336100595訪問リハビリテーション</v>
      </c>
      <c r="B23644" s="489">
        <v>2336100595</v>
      </c>
      <c r="C23644" s="489" t="s">
        <v>2104</v>
      </c>
      <c r="D23644" s="489" t="s">
        <v>19198</v>
      </c>
    </row>
    <row r="23645" spans="1:4">
      <c r="A23645" s="489" t="str">
        <f t="shared" si="369"/>
        <v>2336100595訪問看護</v>
      </c>
      <c r="B23645" s="489">
        <v>2336100595</v>
      </c>
      <c r="C23645" s="489" t="s">
        <v>2102</v>
      </c>
      <c r="D23645" s="489" t="s">
        <v>19198</v>
      </c>
    </row>
    <row r="23646" spans="1:4">
      <c r="A23646" s="489" t="str">
        <f t="shared" si="369"/>
        <v>2336100603介護予防訪問リハビリテーション</v>
      </c>
      <c r="B23646" s="489">
        <v>2336100603</v>
      </c>
      <c r="C23646" s="489" t="s">
        <v>2108</v>
      </c>
      <c r="D23646" s="489" t="s">
        <v>19199</v>
      </c>
    </row>
    <row r="23647" spans="1:4">
      <c r="A23647" s="489" t="str">
        <f t="shared" si="369"/>
        <v>2336100603介護予防訪問看護</v>
      </c>
      <c r="B23647" s="489">
        <v>2336100603</v>
      </c>
      <c r="C23647" s="489" t="s">
        <v>2103</v>
      </c>
      <c r="D23647" s="489" t="s">
        <v>19199</v>
      </c>
    </row>
    <row r="23648" spans="1:4">
      <c r="A23648" s="489" t="str">
        <f t="shared" si="369"/>
        <v>2336100603訪問リハビリテーション</v>
      </c>
      <c r="B23648" s="489">
        <v>2336100603</v>
      </c>
      <c r="C23648" s="489" t="s">
        <v>2104</v>
      </c>
      <c r="D23648" s="489" t="s">
        <v>19199</v>
      </c>
    </row>
    <row r="23649" spans="1:4">
      <c r="A23649" s="489" t="str">
        <f t="shared" si="369"/>
        <v>2336100603訪問看護</v>
      </c>
      <c r="B23649" s="489">
        <v>2336100603</v>
      </c>
      <c r="C23649" s="489" t="s">
        <v>2102</v>
      </c>
      <c r="D23649" s="489" t="s">
        <v>19199</v>
      </c>
    </row>
    <row r="23650" spans="1:4">
      <c r="A23650" s="489" t="str">
        <f t="shared" si="369"/>
        <v>2336100611介護予防訪問リハビリテーション</v>
      </c>
      <c r="B23650" s="489">
        <v>2336100611</v>
      </c>
      <c r="C23650" s="489" t="s">
        <v>2108</v>
      </c>
      <c r="D23650" s="489" t="s">
        <v>18153</v>
      </c>
    </row>
    <row r="23651" spans="1:4">
      <c r="A23651" s="489" t="str">
        <f t="shared" si="369"/>
        <v>2336100611介護予防訪問看護</v>
      </c>
      <c r="B23651" s="489">
        <v>2336100611</v>
      </c>
      <c r="C23651" s="489" t="s">
        <v>2103</v>
      </c>
      <c r="D23651" s="489" t="s">
        <v>18153</v>
      </c>
    </row>
    <row r="23652" spans="1:4">
      <c r="A23652" s="489" t="str">
        <f t="shared" si="369"/>
        <v>2336100611訪問リハビリテーション</v>
      </c>
      <c r="B23652" s="489">
        <v>2336100611</v>
      </c>
      <c r="C23652" s="489" t="s">
        <v>2104</v>
      </c>
      <c r="D23652" s="489" t="s">
        <v>18153</v>
      </c>
    </row>
    <row r="23653" spans="1:4">
      <c r="A23653" s="489" t="str">
        <f t="shared" si="369"/>
        <v>2336100611訪問看護</v>
      </c>
      <c r="B23653" s="489">
        <v>2336100611</v>
      </c>
      <c r="C23653" s="489" t="s">
        <v>2102</v>
      </c>
      <c r="D23653" s="489" t="s">
        <v>18153</v>
      </c>
    </row>
    <row r="23654" spans="1:4">
      <c r="A23654" s="489" t="str">
        <f t="shared" si="369"/>
        <v>2336100629介護予防訪問リハビリテーション</v>
      </c>
      <c r="B23654" s="489">
        <v>2336100629</v>
      </c>
      <c r="C23654" s="489" t="s">
        <v>2108</v>
      </c>
      <c r="D23654" s="489" t="s">
        <v>19200</v>
      </c>
    </row>
    <row r="23655" spans="1:4">
      <c r="A23655" s="489" t="str">
        <f t="shared" si="369"/>
        <v>2336100629介護予防訪問看護</v>
      </c>
      <c r="B23655" s="489">
        <v>2336100629</v>
      </c>
      <c r="C23655" s="489" t="s">
        <v>2103</v>
      </c>
      <c r="D23655" s="489" t="s">
        <v>19200</v>
      </c>
    </row>
    <row r="23656" spans="1:4">
      <c r="A23656" s="489" t="str">
        <f t="shared" si="369"/>
        <v>2336100629訪問リハビリテーション</v>
      </c>
      <c r="B23656" s="489">
        <v>2336100629</v>
      </c>
      <c r="C23656" s="489" t="s">
        <v>2104</v>
      </c>
      <c r="D23656" s="489" t="s">
        <v>19200</v>
      </c>
    </row>
    <row r="23657" spans="1:4">
      <c r="A23657" s="489" t="str">
        <f t="shared" si="369"/>
        <v>2336100629訪問看護</v>
      </c>
      <c r="B23657" s="489">
        <v>2336100629</v>
      </c>
      <c r="C23657" s="489" t="s">
        <v>2102</v>
      </c>
      <c r="D23657" s="489" t="s">
        <v>19200</v>
      </c>
    </row>
    <row r="23658" spans="1:4">
      <c r="A23658" s="489" t="str">
        <f t="shared" si="369"/>
        <v>2336100637介護予防訪問リハビリテーション</v>
      </c>
      <c r="B23658" s="489">
        <v>2336100637</v>
      </c>
      <c r="C23658" s="489" t="s">
        <v>2108</v>
      </c>
      <c r="D23658" s="489" t="s">
        <v>19201</v>
      </c>
    </row>
    <row r="23659" spans="1:4">
      <c r="A23659" s="489" t="str">
        <f t="shared" si="369"/>
        <v>2336100637介護予防訪問看護</v>
      </c>
      <c r="B23659" s="489">
        <v>2336100637</v>
      </c>
      <c r="C23659" s="489" t="s">
        <v>2103</v>
      </c>
      <c r="D23659" s="489" t="s">
        <v>19201</v>
      </c>
    </row>
    <row r="23660" spans="1:4">
      <c r="A23660" s="489" t="str">
        <f t="shared" si="369"/>
        <v>2336100637訪問リハビリテーション</v>
      </c>
      <c r="B23660" s="489">
        <v>2336100637</v>
      </c>
      <c r="C23660" s="489" t="s">
        <v>2104</v>
      </c>
      <c r="D23660" s="489" t="s">
        <v>19201</v>
      </c>
    </row>
    <row r="23661" spans="1:4">
      <c r="A23661" s="489" t="str">
        <f t="shared" si="369"/>
        <v>2336100637訪問看護</v>
      </c>
      <c r="B23661" s="489">
        <v>2336100637</v>
      </c>
      <c r="C23661" s="489" t="s">
        <v>2102</v>
      </c>
      <c r="D23661" s="489" t="s">
        <v>19201</v>
      </c>
    </row>
    <row r="23662" spans="1:4">
      <c r="A23662" s="489" t="str">
        <f t="shared" si="369"/>
        <v>2336100645介護予防訪問リハビリテーション</v>
      </c>
      <c r="B23662" s="489">
        <v>2336100645</v>
      </c>
      <c r="C23662" s="489" t="s">
        <v>2108</v>
      </c>
      <c r="D23662" s="489" t="s">
        <v>19202</v>
      </c>
    </row>
    <row r="23663" spans="1:4">
      <c r="A23663" s="489" t="str">
        <f t="shared" si="369"/>
        <v>2336100645介護予防訪問看護</v>
      </c>
      <c r="B23663" s="489">
        <v>2336100645</v>
      </c>
      <c r="C23663" s="489" t="s">
        <v>2103</v>
      </c>
      <c r="D23663" s="489" t="s">
        <v>19202</v>
      </c>
    </row>
    <row r="23664" spans="1:4">
      <c r="A23664" s="489" t="str">
        <f t="shared" si="369"/>
        <v>2336100645訪問リハビリテーション</v>
      </c>
      <c r="B23664" s="489">
        <v>2336100645</v>
      </c>
      <c r="C23664" s="489" t="s">
        <v>2104</v>
      </c>
      <c r="D23664" s="489" t="s">
        <v>19202</v>
      </c>
    </row>
    <row r="23665" spans="1:4">
      <c r="A23665" s="489" t="str">
        <f t="shared" si="369"/>
        <v>2336100645訪問看護</v>
      </c>
      <c r="B23665" s="489">
        <v>2336100645</v>
      </c>
      <c r="C23665" s="489" t="s">
        <v>2102</v>
      </c>
      <c r="D23665" s="489" t="s">
        <v>19202</v>
      </c>
    </row>
    <row r="23666" spans="1:4">
      <c r="A23666" s="489" t="str">
        <f t="shared" si="369"/>
        <v>2336100652介護予防訪問リハビリテーション</v>
      </c>
      <c r="B23666" s="489">
        <v>2336100652</v>
      </c>
      <c r="C23666" s="489" t="s">
        <v>2108</v>
      </c>
      <c r="D23666" s="489" t="s">
        <v>19203</v>
      </c>
    </row>
    <row r="23667" spans="1:4">
      <c r="A23667" s="489" t="str">
        <f t="shared" si="369"/>
        <v>2336100652介護予防訪問看護</v>
      </c>
      <c r="B23667" s="489">
        <v>2336100652</v>
      </c>
      <c r="C23667" s="489" t="s">
        <v>2103</v>
      </c>
      <c r="D23667" s="489" t="s">
        <v>19203</v>
      </c>
    </row>
    <row r="23668" spans="1:4">
      <c r="A23668" s="489" t="str">
        <f t="shared" si="369"/>
        <v>2336100652訪問リハビリテーション</v>
      </c>
      <c r="B23668" s="489">
        <v>2336100652</v>
      </c>
      <c r="C23668" s="489" t="s">
        <v>2104</v>
      </c>
      <c r="D23668" s="489" t="s">
        <v>19203</v>
      </c>
    </row>
    <row r="23669" spans="1:4">
      <c r="A23669" s="489" t="str">
        <f t="shared" si="369"/>
        <v>2336100652訪問看護</v>
      </c>
      <c r="B23669" s="489">
        <v>2336100652</v>
      </c>
      <c r="C23669" s="489" t="s">
        <v>2102</v>
      </c>
      <c r="D23669" s="489" t="s">
        <v>19203</v>
      </c>
    </row>
    <row r="23670" spans="1:4">
      <c r="A23670" s="489" t="str">
        <f t="shared" si="369"/>
        <v>2336100660介護予防訪問リハビリテーション</v>
      </c>
      <c r="B23670" s="489">
        <v>2336100660</v>
      </c>
      <c r="C23670" s="489" t="s">
        <v>2108</v>
      </c>
      <c r="D23670" s="489" t="s">
        <v>19204</v>
      </c>
    </row>
    <row r="23671" spans="1:4">
      <c r="A23671" s="489" t="str">
        <f t="shared" si="369"/>
        <v>2336100660介護予防訪問看護</v>
      </c>
      <c r="B23671" s="489">
        <v>2336100660</v>
      </c>
      <c r="C23671" s="489" t="s">
        <v>2103</v>
      </c>
      <c r="D23671" s="489" t="s">
        <v>19204</v>
      </c>
    </row>
    <row r="23672" spans="1:4">
      <c r="A23672" s="489" t="str">
        <f t="shared" si="369"/>
        <v>2336100660訪問リハビリテーション</v>
      </c>
      <c r="B23672" s="489">
        <v>2336100660</v>
      </c>
      <c r="C23672" s="489" t="s">
        <v>2104</v>
      </c>
      <c r="D23672" s="489" t="s">
        <v>19204</v>
      </c>
    </row>
    <row r="23673" spans="1:4">
      <c r="A23673" s="489" t="str">
        <f t="shared" si="369"/>
        <v>2336100660訪問看護</v>
      </c>
      <c r="B23673" s="489">
        <v>2336100660</v>
      </c>
      <c r="C23673" s="489" t="s">
        <v>2102</v>
      </c>
      <c r="D23673" s="489" t="s">
        <v>19204</v>
      </c>
    </row>
    <row r="23674" spans="1:4">
      <c r="A23674" s="489" t="str">
        <f t="shared" si="369"/>
        <v>2336100678介護予防訪問リハビリテーション</v>
      </c>
      <c r="B23674" s="489">
        <v>2336100678</v>
      </c>
      <c r="C23674" s="489" t="s">
        <v>2108</v>
      </c>
      <c r="D23674" s="489" t="s">
        <v>19205</v>
      </c>
    </row>
    <row r="23675" spans="1:4">
      <c r="A23675" s="489" t="str">
        <f t="shared" si="369"/>
        <v>2336100678介護予防訪問看護</v>
      </c>
      <c r="B23675" s="489">
        <v>2336100678</v>
      </c>
      <c r="C23675" s="489" t="s">
        <v>2103</v>
      </c>
      <c r="D23675" s="489" t="s">
        <v>19205</v>
      </c>
    </row>
    <row r="23676" spans="1:4">
      <c r="A23676" s="489" t="str">
        <f t="shared" si="369"/>
        <v>2336100678訪問リハビリテーション</v>
      </c>
      <c r="B23676" s="489">
        <v>2336100678</v>
      </c>
      <c r="C23676" s="489" t="s">
        <v>2104</v>
      </c>
      <c r="D23676" s="489" t="s">
        <v>19205</v>
      </c>
    </row>
    <row r="23677" spans="1:4">
      <c r="A23677" s="489" t="str">
        <f t="shared" si="369"/>
        <v>2336100678訪問看護</v>
      </c>
      <c r="B23677" s="489">
        <v>2336100678</v>
      </c>
      <c r="C23677" s="489" t="s">
        <v>2102</v>
      </c>
      <c r="D23677" s="489" t="s">
        <v>19205</v>
      </c>
    </row>
    <row r="23678" spans="1:4">
      <c r="A23678" s="489" t="str">
        <f t="shared" si="369"/>
        <v>2336300195介護予防訪問リハビリテーション</v>
      </c>
      <c r="B23678" s="489">
        <v>2336300195</v>
      </c>
      <c r="C23678" s="489" t="s">
        <v>2108</v>
      </c>
      <c r="D23678" s="489" t="s">
        <v>19206</v>
      </c>
    </row>
    <row r="23679" spans="1:4">
      <c r="A23679" s="489" t="str">
        <f t="shared" si="369"/>
        <v>2336300195介護予防訪問看護</v>
      </c>
      <c r="B23679" s="489">
        <v>2336300195</v>
      </c>
      <c r="C23679" s="489" t="s">
        <v>2103</v>
      </c>
      <c r="D23679" s="489" t="s">
        <v>19206</v>
      </c>
    </row>
    <row r="23680" spans="1:4">
      <c r="A23680" s="489" t="str">
        <f t="shared" si="369"/>
        <v>2336300195訪問リハビリテーション</v>
      </c>
      <c r="B23680" s="489">
        <v>2336300195</v>
      </c>
      <c r="C23680" s="489" t="s">
        <v>2104</v>
      </c>
      <c r="D23680" s="489" t="s">
        <v>19206</v>
      </c>
    </row>
    <row r="23681" spans="1:4">
      <c r="A23681" s="489" t="str">
        <f t="shared" si="369"/>
        <v>2336300195訪問看護</v>
      </c>
      <c r="B23681" s="489">
        <v>2336300195</v>
      </c>
      <c r="C23681" s="489" t="s">
        <v>2102</v>
      </c>
      <c r="D23681" s="489" t="s">
        <v>19206</v>
      </c>
    </row>
    <row r="23682" spans="1:4">
      <c r="A23682" s="489" t="str">
        <f t="shared" ref="A23682:A23745" si="370">B23682&amp;C23682</f>
        <v>2336300211介護予防訪問リハビリテーション</v>
      </c>
      <c r="B23682" s="489">
        <v>2336300211</v>
      </c>
      <c r="C23682" s="489" t="s">
        <v>2108</v>
      </c>
      <c r="D23682" s="489" t="s">
        <v>18372</v>
      </c>
    </row>
    <row r="23683" spans="1:4">
      <c r="A23683" s="489" t="str">
        <f t="shared" si="370"/>
        <v>2336300211介護予防訪問看護</v>
      </c>
      <c r="B23683" s="489">
        <v>2336300211</v>
      </c>
      <c r="C23683" s="489" t="s">
        <v>2103</v>
      </c>
      <c r="D23683" s="489" t="s">
        <v>18372</v>
      </c>
    </row>
    <row r="23684" spans="1:4">
      <c r="A23684" s="489" t="str">
        <f t="shared" si="370"/>
        <v>2336300211訪問リハビリテーション</v>
      </c>
      <c r="B23684" s="489">
        <v>2336300211</v>
      </c>
      <c r="C23684" s="489" t="s">
        <v>2104</v>
      </c>
      <c r="D23684" s="489" t="s">
        <v>18372</v>
      </c>
    </row>
    <row r="23685" spans="1:4">
      <c r="A23685" s="489" t="str">
        <f t="shared" si="370"/>
        <v>2336300211訪問看護</v>
      </c>
      <c r="B23685" s="489">
        <v>2336300211</v>
      </c>
      <c r="C23685" s="489" t="s">
        <v>2102</v>
      </c>
      <c r="D23685" s="489" t="s">
        <v>18372</v>
      </c>
    </row>
    <row r="23686" spans="1:4">
      <c r="A23686" s="489" t="str">
        <f t="shared" si="370"/>
        <v>2336500430介護予防訪問リハビリテーション</v>
      </c>
      <c r="B23686" s="489">
        <v>2336500430</v>
      </c>
      <c r="C23686" s="489" t="s">
        <v>2108</v>
      </c>
      <c r="D23686" s="489" t="s">
        <v>19207</v>
      </c>
    </row>
    <row r="23687" spans="1:4">
      <c r="A23687" s="489" t="str">
        <f t="shared" si="370"/>
        <v>2336500430介護予防訪問看護</v>
      </c>
      <c r="B23687" s="489">
        <v>2336500430</v>
      </c>
      <c r="C23687" s="489" t="s">
        <v>2103</v>
      </c>
      <c r="D23687" s="489" t="s">
        <v>19207</v>
      </c>
    </row>
    <row r="23688" spans="1:4">
      <c r="A23688" s="489" t="str">
        <f t="shared" si="370"/>
        <v>2336500430訪問リハビリテーション</v>
      </c>
      <c r="B23688" s="489">
        <v>2336500430</v>
      </c>
      <c r="C23688" s="489" t="s">
        <v>2104</v>
      </c>
      <c r="D23688" s="489" t="s">
        <v>19207</v>
      </c>
    </row>
    <row r="23689" spans="1:4">
      <c r="A23689" s="489" t="str">
        <f t="shared" si="370"/>
        <v>2336500430訪問看護</v>
      </c>
      <c r="B23689" s="489">
        <v>2336500430</v>
      </c>
      <c r="C23689" s="489" t="s">
        <v>2102</v>
      </c>
      <c r="D23689" s="489" t="s">
        <v>19207</v>
      </c>
    </row>
    <row r="23690" spans="1:4">
      <c r="A23690" s="489" t="str">
        <f t="shared" si="370"/>
        <v>2337100222介護予防訪問リハビリテーション</v>
      </c>
      <c r="B23690" s="489">
        <v>2337100222</v>
      </c>
      <c r="C23690" s="489" t="s">
        <v>2108</v>
      </c>
      <c r="D23690" s="489" t="s">
        <v>19208</v>
      </c>
    </row>
    <row r="23691" spans="1:4">
      <c r="A23691" s="489" t="str">
        <f t="shared" si="370"/>
        <v>2337100222介護予防訪問看護</v>
      </c>
      <c r="B23691" s="489">
        <v>2337100222</v>
      </c>
      <c r="C23691" s="489" t="s">
        <v>2103</v>
      </c>
      <c r="D23691" s="489" t="s">
        <v>19208</v>
      </c>
    </row>
    <row r="23692" spans="1:4">
      <c r="A23692" s="489" t="str">
        <f t="shared" si="370"/>
        <v>2337100222訪問リハビリテーション</v>
      </c>
      <c r="B23692" s="489">
        <v>2337100222</v>
      </c>
      <c r="C23692" s="489" t="s">
        <v>2104</v>
      </c>
      <c r="D23692" s="489" t="s">
        <v>19208</v>
      </c>
    </row>
    <row r="23693" spans="1:4">
      <c r="A23693" s="489" t="str">
        <f t="shared" si="370"/>
        <v>2337100222訪問看護</v>
      </c>
      <c r="B23693" s="489">
        <v>2337100222</v>
      </c>
      <c r="C23693" s="489" t="s">
        <v>2102</v>
      </c>
      <c r="D23693" s="489" t="s">
        <v>19208</v>
      </c>
    </row>
    <row r="23694" spans="1:4">
      <c r="A23694" s="489" t="str">
        <f t="shared" si="370"/>
        <v>2337100230介護予防訪問リハビリテーション</v>
      </c>
      <c r="B23694" s="489">
        <v>2337100230</v>
      </c>
      <c r="C23694" s="489" t="s">
        <v>2108</v>
      </c>
      <c r="D23694" s="489" t="s">
        <v>19209</v>
      </c>
    </row>
    <row r="23695" spans="1:4">
      <c r="A23695" s="489" t="str">
        <f t="shared" si="370"/>
        <v>2337100230介護予防訪問看護</v>
      </c>
      <c r="B23695" s="489">
        <v>2337100230</v>
      </c>
      <c r="C23695" s="489" t="s">
        <v>2103</v>
      </c>
      <c r="D23695" s="489" t="s">
        <v>19209</v>
      </c>
    </row>
    <row r="23696" spans="1:4">
      <c r="A23696" s="489" t="str">
        <f t="shared" si="370"/>
        <v>2337100230訪問リハビリテーション</v>
      </c>
      <c r="B23696" s="489">
        <v>2337100230</v>
      </c>
      <c r="C23696" s="489" t="s">
        <v>2104</v>
      </c>
      <c r="D23696" s="489" t="s">
        <v>19209</v>
      </c>
    </row>
    <row r="23697" spans="1:4">
      <c r="A23697" s="489" t="str">
        <f t="shared" si="370"/>
        <v>2337100230訪問看護</v>
      </c>
      <c r="B23697" s="489">
        <v>2337100230</v>
      </c>
      <c r="C23697" s="489" t="s">
        <v>2102</v>
      </c>
      <c r="D23697" s="489" t="s">
        <v>19209</v>
      </c>
    </row>
    <row r="23698" spans="1:4">
      <c r="A23698" s="489" t="str">
        <f t="shared" si="370"/>
        <v>2337100248介護予防訪問リハビリテーション</v>
      </c>
      <c r="B23698" s="489">
        <v>2337100248</v>
      </c>
      <c r="C23698" s="489" t="s">
        <v>2108</v>
      </c>
      <c r="D23698" s="489" t="s">
        <v>19210</v>
      </c>
    </row>
    <row r="23699" spans="1:4">
      <c r="A23699" s="489" t="str">
        <f t="shared" si="370"/>
        <v>2337100248介護予防訪問看護</v>
      </c>
      <c r="B23699" s="489">
        <v>2337100248</v>
      </c>
      <c r="C23699" s="489" t="s">
        <v>2103</v>
      </c>
      <c r="D23699" s="489" t="s">
        <v>19210</v>
      </c>
    </row>
    <row r="23700" spans="1:4">
      <c r="A23700" s="489" t="str">
        <f t="shared" si="370"/>
        <v>2337100248訪問リハビリテーション</v>
      </c>
      <c r="B23700" s="489">
        <v>2337100248</v>
      </c>
      <c r="C23700" s="489" t="s">
        <v>2104</v>
      </c>
      <c r="D23700" s="489" t="s">
        <v>19210</v>
      </c>
    </row>
    <row r="23701" spans="1:4">
      <c r="A23701" s="489" t="str">
        <f t="shared" si="370"/>
        <v>2337100248訪問看護</v>
      </c>
      <c r="B23701" s="489">
        <v>2337100248</v>
      </c>
      <c r="C23701" s="489" t="s">
        <v>2102</v>
      </c>
      <c r="D23701" s="489" t="s">
        <v>19210</v>
      </c>
    </row>
    <row r="23702" spans="1:4">
      <c r="A23702" s="489" t="str">
        <f t="shared" si="370"/>
        <v>2337100339介護予防訪問リハビリテーション</v>
      </c>
      <c r="B23702" s="489">
        <v>2337100339</v>
      </c>
      <c r="C23702" s="489" t="s">
        <v>2108</v>
      </c>
      <c r="D23702" s="489" t="s">
        <v>19211</v>
      </c>
    </row>
    <row r="23703" spans="1:4">
      <c r="A23703" s="489" t="str">
        <f t="shared" si="370"/>
        <v>2337100339介護予防訪問看護</v>
      </c>
      <c r="B23703" s="489">
        <v>2337100339</v>
      </c>
      <c r="C23703" s="489" t="s">
        <v>2103</v>
      </c>
      <c r="D23703" s="489" t="s">
        <v>19211</v>
      </c>
    </row>
    <row r="23704" spans="1:4">
      <c r="A23704" s="489" t="str">
        <f t="shared" si="370"/>
        <v>2337100339訪問リハビリテーション</v>
      </c>
      <c r="B23704" s="489">
        <v>2337100339</v>
      </c>
      <c r="C23704" s="489" t="s">
        <v>2104</v>
      </c>
      <c r="D23704" s="489" t="s">
        <v>19211</v>
      </c>
    </row>
    <row r="23705" spans="1:4">
      <c r="A23705" s="489" t="str">
        <f t="shared" si="370"/>
        <v>2337100339訪問看護</v>
      </c>
      <c r="B23705" s="489">
        <v>2337100339</v>
      </c>
      <c r="C23705" s="489" t="s">
        <v>2102</v>
      </c>
      <c r="D23705" s="489" t="s">
        <v>19211</v>
      </c>
    </row>
    <row r="23706" spans="1:4">
      <c r="A23706" s="489" t="str">
        <f t="shared" si="370"/>
        <v>2337100362介護予防訪問リハビリテーション</v>
      </c>
      <c r="B23706" s="489">
        <v>2337100362</v>
      </c>
      <c r="C23706" s="489" t="s">
        <v>2108</v>
      </c>
      <c r="D23706" s="489" t="s">
        <v>19212</v>
      </c>
    </row>
    <row r="23707" spans="1:4">
      <c r="A23707" s="489" t="str">
        <f t="shared" si="370"/>
        <v>2337100362介護予防訪問看護</v>
      </c>
      <c r="B23707" s="489">
        <v>2337100362</v>
      </c>
      <c r="C23707" s="489" t="s">
        <v>2103</v>
      </c>
      <c r="D23707" s="489" t="s">
        <v>19212</v>
      </c>
    </row>
    <row r="23708" spans="1:4">
      <c r="A23708" s="489" t="str">
        <f t="shared" si="370"/>
        <v>2337100362訪問リハビリテーション</v>
      </c>
      <c r="B23708" s="489">
        <v>2337100362</v>
      </c>
      <c r="C23708" s="489" t="s">
        <v>2104</v>
      </c>
      <c r="D23708" s="489" t="s">
        <v>19212</v>
      </c>
    </row>
    <row r="23709" spans="1:4">
      <c r="A23709" s="489" t="str">
        <f t="shared" si="370"/>
        <v>2337100362訪問看護</v>
      </c>
      <c r="B23709" s="489">
        <v>2337100362</v>
      </c>
      <c r="C23709" s="489" t="s">
        <v>2102</v>
      </c>
      <c r="D23709" s="489" t="s">
        <v>19212</v>
      </c>
    </row>
    <row r="23710" spans="1:4">
      <c r="A23710" s="489" t="str">
        <f t="shared" si="370"/>
        <v>2337100388介護予防訪問リハビリテーション</v>
      </c>
      <c r="B23710" s="489">
        <v>2337100388</v>
      </c>
      <c r="C23710" s="489" t="s">
        <v>2108</v>
      </c>
      <c r="D23710" s="489" t="s">
        <v>18272</v>
      </c>
    </row>
    <row r="23711" spans="1:4">
      <c r="A23711" s="489" t="str">
        <f t="shared" si="370"/>
        <v>2337100388介護予防訪問看護</v>
      </c>
      <c r="B23711" s="489">
        <v>2337100388</v>
      </c>
      <c r="C23711" s="489" t="s">
        <v>2103</v>
      </c>
      <c r="D23711" s="489" t="s">
        <v>18272</v>
      </c>
    </row>
    <row r="23712" spans="1:4">
      <c r="A23712" s="489" t="str">
        <f t="shared" si="370"/>
        <v>2337100388訪問リハビリテーション</v>
      </c>
      <c r="B23712" s="489">
        <v>2337100388</v>
      </c>
      <c r="C23712" s="489" t="s">
        <v>2104</v>
      </c>
      <c r="D23712" s="489" t="s">
        <v>18272</v>
      </c>
    </row>
    <row r="23713" spans="1:4">
      <c r="A23713" s="489" t="str">
        <f t="shared" si="370"/>
        <v>2337100388訪問看護</v>
      </c>
      <c r="B23713" s="489">
        <v>2337100388</v>
      </c>
      <c r="C23713" s="489" t="s">
        <v>2102</v>
      </c>
      <c r="D23713" s="489" t="s">
        <v>18272</v>
      </c>
    </row>
    <row r="23714" spans="1:4">
      <c r="A23714" s="489" t="str">
        <f t="shared" si="370"/>
        <v>2337100396介護予防訪問リハビリテーション</v>
      </c>
      <c r="B23714" s="489">
        <v>2337100396</v>
      </c>
      <c r="C23714" s="489" t="s">
        <v>2108</v>
      </c>
      <c r="D23714" s="489" t="s">
        <v>18547</v>
      </c>
    </row>
    <row r="23715" spans="1:4">
      <c r="A23715" s="489" t="str">
        <f t="shared" si="370"/>
        <v>2337100396介護予防訪問看護</v>
      </c>
      <c r="B23715" s="489">
        <v>2337100396</v>
      </c>
      <c r="C23715" s="489" t="s">
        <v>2103</v>
      </c>
      <c r="D23715" s="489" t="s">
        <v>18547</v>
      </c>
    </row>
    <row r="23716" spans="1:4">
      <c r="A23716" s="489" t="str">
        <f t="shared" si="370"/>
        <v>2337100396訪問リハビリテーション</v>
      </c>
      <c r="B23716" s="489">
        <v>2337100396</v>
      </c>
      <c r="C23716" s="489" t="s">
        <v>2104</v>
      </c>
      <c r="D23716" s="489" t="s">
        <v>18547</v>
      </c>
    </row>
    <row r="23717" spans="1:4">
      <c r="A23717" s="489" t="str">
        <f t="shared" si="370"/>
        <v>2337100396訪問看護</v>
      </c>
      <c r="B23717" s="489">
        <v>2337100396</v>
      </c>
      <c r="C23717" s="489" t="s">
        <v>2102</v>
      </c>
      <c r="D23717" s="489" t="s">
        <v>18547</v>
      </c>
    </row>
    <row r="23718" spans="1:4">
      <c r="A23718" s="489" t="str">
        <f t="shared" si="370"/>
        <v>2337100412介護予防訪問リハビリテーション</v>
      </c>
      <c r="B23718" s="489">
        <v>2337100412</v>
      </c>
      <c r="C23718" s="489" t="s">
        <v>2108</v>
      </c>
      <c r="D23718" s="489" t="s">
        <v>19213</v>
      </c>
    </row>
    <row r="23719" spans="1:4">
      <c r="A23719" s="489" t="str">
        <f t="shared" si="370"/>
        <v>2337100412介護予防訪問看護</v>
      </c>
      <c r="B23719" s="489">
        <v>2337100412</v>
      </c>
      <c r="C23719" s="489" t="s">
        <v>2103</v>
      </c>
      <c r="D23719" s="489" t="s">
        <v>19213</v>
      </c>
    </row>
    <row r="23720" spans="1:4">
      <c r="A23720" s="489" t="str">
        <f t="shared" si="370"/>
        <v>2337100412訪問リハビリテーション</v>
      </c>
      <c r="B23720" s="489">
        <v>2337100412</v>
      </c>
      <c r="C23720" s="489" t="s">
        <v>2104</v>
      </c>
      <c r="D23720" s="489" t="s">
        <v>19213</v>
      </c>
    </row>
    <row r="23721" spans="1:4">
      <c r="A23721" s="489" t="str">
        <f t="shared" si="370"/>
        <v>2337100412訪問看護</v>
      </c>
      <c r="B23721" s="489">
        <v>2337100412</v>
      </c>
      <c r="C23721" s="489" t="s">
        <v>2102</v>
      </c>
      <c r="D23721" s="489" t="s">
        <v>19213</v>
      </c>
    </row>
    <row r="23722" spans="1:4">
      <c r="A23722" s="489" t="str">
        <f t="shared" si="370"/>
        <v>2337100420介護予防訪問リハビリテーション</v>
      </c>
      <c r="B23722" s="489">
        <v>2337100420</v>
      </c>
      <c r="C23722" s="489" t="s">
        <v>2108</v>
      </c>
      <c r="D23722" s="489" t="s">
        <v>19214</v>
      </c>
    </row>
    <row r="23723" spans="1:4">
      <c r="A23723" s="489" t="str">
        <f t="shared" si="370"/>
        <v>2337100420介護予防訪問看護</v>
      </c>
      <c r="B23723" s="489">
        <v>2337100420</v>
      </c>
      <c r="C23723" s="489" t="s">
        <v>2103</v>
      </c>
      <c r="D23723" s="489" t="s">
        <v>19214</v>
      </c>
    </row>
    <row r="23724" spans="1:4">
      <c r="A23724" s="489" t="str">
        <f t="shared" si="370"/>
        <v>2337100420訪問リハビリテーション</v>
      </c>
      <c r="B23724" s="489">
        <v>2337100420</v>
      </c>
      <c r="C23724" s="489" t="s">
        <v>2104</v>
      </c>
      <c r="D23724" s="489" t="s">
        <v>19214</v>
      </c>
    </row>
    <row r="23725" spans="1:4">
      <c r="A23725" s="489" t="str">
        <f t="shared" si="370"/>
        <v>2337100420訪問看護</v>
      </c>
      <c r="B23725" s="489">
        <v>2337100420</v>
      </c>
      <c r="C23725" s="489" t="s">
        <v>2102</v>
      </c>
      <c r="D23725" s="489" t="s">
        <v>19214</v>
      </c>
    </row>
    <row r="23726" spans="1:4">
      <c r="A23726" s="489" t="str">
        <f t="shared" si="370"/>
        <v>2337100438介護予防訪問リハビリテーション</v>
      </c>
      <c r="B23726" s="489">
        <v>2337100438</v>
      </c>
      <c r="C23726" s="489" t="s">
        <v>2108</v>
      </c>
      <c r="D23726" s="489" t="s">
        <v>19215</v>
      </c>
    </row>
    <row r="23727" spans="1:4">
      <c r="A23727" s="489" t="str">
        <f t="shared" si="370"/>
        <v>2337100438介護予防訪問看護</v>
      </c>
      <c r="B23727" s="489">
        <v>2337100438</v>
      </c>
      <c r="C23727" s="489" t="s">
        <v>2103</v>
      </c>
      <c r="D23727" s="489" t="s">
        <v>19215</v>
      </c>
    </row>
    <row r="23728" spans="1:4">
      <c r="A23728" s="489" t="str">
        <f t="shared" si="370"/>
        <v>2337100438訪問リハビリテーション</v>
      </c>
      <c r="B23728" s="489">
        <v>2337100438</v>
      </c>
      <c r="C23728" s="489" t="s">
        <v>2104</v>
      </c>
      <c r="D23728" s="489" t="s">
        <v>19215</v>
      </c>
    </row>
    <row r="23729" spans="1:4">
      <c r="A23729" s="489" t="str">
        <f t="shared" si="370"/>
        <v>2337100438訪問看護</v>
      </c>
      <c r="B23729" s="489">
        <v>2337100438</v>
      </c>
      <c r="C23729" s="489" t="s">
        <v>2102</v>
      </c>
      <c r="D23729" s="489" t="s">
        <v>19215</v>
      </c>
    </row>
    <row r="23730" spans="1:4">
      <c r="A23730" s="489" t="str">
        <f t="shared" si="370"/>
        <v>2337100446介護予防訪問リハビリテーション</v>
      </c>
      <c r="B23730" s="489">
        <v>2337100446</v>
      </c>
      <c r="C23730" s="489" t="s">
        <v>2108</v>
      </c>
      <c r="D23730" s="489" t="s">
        <v>19216</v>
      </c>
    </row>
    <row r="23731" spans="1:4">
      <c r="A23731" s="489" t="str">
        <f t="shared" si="370"/>
        <v>2337100446介護予防訪問看護</v>
      </c>
      <c r="B23731" s="489">
        <v>2337100446</v>
      </c>
      <c r="C23731" s="489" t="s">
        <v>2103</v>
      </c>
      <c r="D23731" s="489" t="s">
        <v>19216</v>
      </c>
    </row>
    <row r="23732" spans="1:4">
      <c r="A23732" s="489" t="str">
        <f t="shared" si="370"/>
        <v>2337100446訪問リハビリテーション</v>
      </c>
      <c r="B23732" s="489">
        <v>2337100446</v>
      </c>
      <c r="C23732" s="489" t="s">
        <v>2104</v>
      </c>
      <c r="D23732" s="489" t="s">
        <v>19216</v>
      </c>
    </row>
    <row r="23733" spans="1:4">
      <c r="A23733" s="489" t="str">
        <f t="shared" si="370"/>
        <v>2337100446訪問看護</v>
      </c>
      <c r="B23733" s="489">
        <v>2337100446</v>
      </c>
      <c r="C23733" s="489" t="s">
        <v>2102</v>
      </c>
      <c r="D23733" s="489" t="s">
        <v>19216</v>
      </c>
    </row>
    <row r="23734" spans="1:4">
      <c r="A23734" s="489" t="str">
        <f t="shared" si="370"/>
        <v>2337200022介護予防訪問リハビリテーション</v>
      </c>
      <c r="B23734" s="489">
        <v>2337200022</v>
      </c>
      <c r="C23734" s="489" t="s">
        <v>2108</v>
      </c>
      <c r="D23734" s="489" t="s">
        <v>18630</v>
      </c>
    </row>
    <row r="23735" spans="1:4">
      <c r="A23735" s="489" t="str">
        <f t="shared" si="370"/>
        <v>2337200022介護予防訪問看護</v>
      </c>
      <c r="B23735" s="489">
        <v>2337200022</v>
      </c>
      <c r="C23735" s="489" t="s">
        <v>2103</v>
      </c>
      <c r="D23735" s="489" t="s">
        <v>18630</v>
      </c>
    </row>
    <row r="23736" spans="1:4">
      <c r="A23736" s="489" t="str">
        <f t="shared" si="370"/>
        <v>2337200022訪問リハビリテーション</v>
      </c>
      <c r="B23736" s="489">
        <v>2337200022</v>
      </c>
      <c r="C23736" s="489" t="s">
        <v>2104</v>
      </c>
      <c r="D23736" s="489" t="s">
        <v>18630</v>
      </c>
    </row>
    <row r="23737" spans="1:4">
      <c r="A23737" s="489" t="str">
        <f t="shared" si="370"/>
        <v>2337200022訪問看護</v>
      </c>
      <c r="B23737" s="489">
        <v>2337200022</v>
      </c>
      <c r="C23737" s="489" t="s">
        <v>2102</v>
      </c>
      <c r="D23737" s="489" t="s">
        <v>18630</v>
      </c>
    </row>
    <row r="23738" spans="1:4">
      <c r="A23738" s="489" t="str">
        <f t="shared" si="370"/>
        <v>2337200048介護予防訪問リハビリテーション</v>
      </c>
      <c r="B23738" s="489">
        <v>2337200048</v>
      </c>
      <c r="C23738" s="489" t="s">
        <v>2108</v>
      </c>
      <c r="D23738" s="489" t="s">
        <v>19217</v>
      </c>
    </row>
    <row r="23739" spans="1:4">
      <c r="A23739" s="489" t="str">
        <f t="shared" si="370"/>
        <v>2337200048介護予防訪問看護</v>
      </c>
      <c r="B23739" s="489">
        <v>2337200048</v>
      </c>
      <c r="C23739" s="489" t="s">
        <v>2103</v>
      </c>
      <c r="D23739" s="489" t="s">
        <v>19217</v>
      </c>
    </row>
    <row r="23740" spans="1:4">
      <c r="A23740" s="489" t="str">
        <f t="shared" si="370"/>
        <v>2337200048訪問リハビリテーション</v>
      </c>
      <c r="B23740" s="489">
        <v>2337200048</v>
      </c>
      <c r="C23740" s="489" t="s">
        <v>2104</v>
      </c>
      <c r="D23740" s="489" t="s">
        <v>19217</v>
      </c>
    </row>
    <row r="23741" spans="1:4">
      <c r="A23741" s="489" t="str">
        <f t="shared" si="370"/>
        <v>2337200048訪問看護</v>
      </c>
      <c r="B23741" s="489">
        <v>2337200048</v>
      </c>
      <c r="C23741" s="489" t="s">
        <v>2102</v>
      </c>
      <c r="D23741" s="489" t="s">
        <v>19217</v>
      </c>
    </row>
    <row r="23742" spans="1:4">
      <c r="A23742" s="489" t="str">
        <f t="shared" si="370"/>
        <v>2337200055介護予防訪問リハビリテーション</v>
      </c>
      <c r="B23742" s="489">
        <v>2337200055</v>
      </c>
      <c r="C23742" s="489" t="s">
        <v>2108</v>
      </c>
      <c r="D23742" s="489" t="s">
        <v>19218</v>
      </c>
    </row>
    <row r="23743" spans="1:4">
      <c r="A23743" s="489" t="str">
        <f t="shared" si="370"/>
        <v>2337200055介護予防訪問看護</v>
      </c>
      <c r="B23743" s="489">
        <v>2337200055</v>
      </c>
      <c r="C23743" s="489" t="s">
        <v>2103</v>
      </c>
      <c r="D23743" s="489" t="s">
        <v>19218</v>
      </c>
    </row>
    <row r="23744" spans="1:4">
      <c r="A23744" s="489" t="str">
        <f t="shared" si="370"/>
        <v>2337200055訪問リハビリテーション</v>
      </c>
      <c r="B23744" s="489">
        <v>2337200055</v>
      </c>
      <c r="C23744" s="489" t="s">
        <v>2104</v>
      </c>
      <c r="D23744" s="489" t="s">
        <v>19218</v>
      </c>
    </row>
    <row r="23745" spans="1:4">
      <c r="A23745" s="489" t="str">
        <f t="shared" si="370"/>
        <v>2337200055訪問看護</v>
      </c>
      <c r="B23745" s="489">
        <v>2337200055</v>
      </c>
      <c r="C23745" s="489" t="s">
        <v>2102</v>
      </c>
      <c r="D23745" s="489" t="s">
        <v>19218</v>
      </c>
    </row>
    <row r="23746" spans="1:4">
      <c r="A23746" s="489" t="str">
        <f t="shared" ref="A23746:A23809" si="371">B23746&amp;C23746</f>
        <v>2337200063介護予防訪問リハビリテーション</v>
      </c>
      <c r="B23746" s="489">
        <v>2337200063</v>
      </c>
      <c r="C23746" s="489" t="s">
        <v>2108</v>
      </c>
      <c r="D23746" s="489" t="s">
        <v>19219</v>
      </c>
    </row>
    <row r="23747" spans="1:4">
      <c r="A23747" s="489" t="str">
        <f t="shared" si="371"/>
        <v>2337200063介護予防訪問看護</v>
      </c>
      <c r="B23747" s="489">
        <v>2337200063</v>
      </c>
      <c r="C23747" s="489" t="s">
        <v>2103</v>
      </c>
      <c r="D23747" s="489" t="s">
        <v>19219</v>
      </c>
    </row>
    <row r="23748" spans="1:4">
      <c r="A23748" s="489" t="str">
        <f t="shared" si="371"/>
        <v>2337200063訪問リハビリテーション</v>
      </c>
      <c r="B23748" s="489">
        <v>2337200063</v>
      </c>
      <c r="C23748" s="489" t="s">
        <v>2104</v>
      </c>
      <c r="D23748" s="489" t="s">
        <v>19219</v>
      </c>
    </row>
    <row r="23749" spans="1:4">
      <c r="A23749" s="489" t="str">
        <f t="shared" si="371"/>
        <v>2337200063訪問看護</v>
      </c>
      <c r="B23749" s="489">
        <v>2337200063</v>
      </c>
      <c r="C23749" s="489" t="s">
        <v>2102</v>
      </c>
      <c r="D23749" s="489" t="s">
        <v>19219</v>
      </c>
    </row>
    <row r="23750" spans="1:4">
      <c r="A23750" s="489" t="str">
        <f t="shared" si="371"/>
        <v>2337200071介護予防訪問リハビリテーション</v>
      </c>
      <c r="B23750" s="489">
        <v>2337200071</v>
      </c>
      <c r="C23750" s="489" t="s">
        <v>2108</v>
      </c>
      <c r="D23750" s="489" t="s">
        <v>19220</v>
      </c>
    </row>
    <row r="23751" spans="1:4">
      <c r="A23751" s="489" t="str">
        <f t="shared" si="371"/>
        <v>2337200071介護予防訪問看護</v>
      </c>
      <c r="B23751" s="489">
        <v>2337200071</v>
      </c>
      <c r="C23751" s="489" t="s">
        <v>2103</v>
      </c>
      <c r="D23751" s="489" t="s">
        <v>19220</v>
      </c>
    </row>
    <row r="23752" spans="1:4">
      <c r="A23752" s="489" t="str">
        <f t="shared" si="371"/>
        <v>2337200071訪問リハビリテーション</v>
      </c>
      <c r="B23752" s="489">
        <v>2337200071</v>
      </c>
      <c r="C23752" s="489" t="s">
        <v>2104</v>
      </c>
      <c r="D23752" s="489" t="s">
        <v>19220</v>
      </c>
    </row>
    <row r="23753" spans="1:4">
      <c r="A23753" s="489" t="str">
        <f t="shared" si="371"/>
        <v>2337200071訪問看護</v>
      </c>
      <c r="B23753" s="489">
        <v>2337200071</v>
      </c>
      <c r="C23753" s="489" t="s">
        <v>2102</v>
      </c>
      <c r="D23753" s="489" t="s">
        <v>19220</v>
      </c>
    </row>
    <row r="23754" spans="1:4">
      <c r="A23754" s="489" t="str">
        <f t="shared" si="371"/>
        <v>2337200097介護予防訪問リハビリテーション</v>
      </c>
      <c r="B23754" s="489">
        <v>2337200097</v>
      </c>
      <c r="C23754" s="489" t="s">
        <v>2108</v>
      </c>
      <c r="D23754" s="489" t="s">
        <v>19221</v>
      </c>
    </row>
    <row r="23755" spans="1:4">
      <c r="A23755" s="489" t="str">
        <f t="shared" si="371"/>
        <v>2337200097介護予防訪問看護</v>
      </c>
      <c r="B23755" s="489">
        <v>2337200097</v>
      </c>
      <c r="C23755" s="489" t="s">
        <v>2103</v>
      </c>
      <c r="D23755" s="489" t="s">
        <v>19221</v>
      </c>
    </row>
    <row r="23756" spans="1:4">
      <c r="A23756" s="489" t="str">
        <f t="shared" si="371"/>
        <v>2337200097訪問リハビリテーション</v>
      </c>
      <c r="B23756" s="489">
        <v>2337200097</v>
      </c>
      <c r="C23756" s="489" t="s">
        <v>2104</v>
      </c>
      <c r="D23756" s="489" t="s">
        <v>19221</v>
      </c>
    </row>
    <row r="23757" spans="1:4">
      <c r="A23757" s="489" t="str">
        <f t="shared" si="371"/>
        <v>2337200097訪問看護</v>
      </c>
      <c r="B23757" s="489">
        <v>2337200097</v>
      </c>
      <c r="C23757" s="489" t="s">
        <v>2102</v>
      </c>
      <c r="D23757" s="489" t="s">
        <v>19221</v>
      </c>
    </row>
    <row r="23758" spans="1:4">
      <c r="A23758" s="489" t="str">
        <f t="shared" si="371"/>
        <v>2337200113介護予防訪問リハビリテーション</v>
      </c>
      <c r="B23758" s="489">
        <v>2337200113</v>
      </c>
      <c r="C23758" s="489" t="s">
        <v>2108</v>
      </c>
      <c r="D23758" s="489" t="s">
        <v>19222</v>
      </c>
    </row>
    <row r="23759" spans="1:4">
      <c r="A23759" s="489" t="str">
        <f t="shared" si="371"/>
        <v>2337200113介護予防訪問看護</v>
      </c>
      <c r="B23759" s="489">
        <v>2337200113</v>
      </c>
      <c r="C23759" s="489" t="s">
        <v>2103</v>
      </c>
      <c r="D23759" s="489" t="s">
        <v>19222</v>
      </c>
    </row>
    <row r="23760" spans="1:4">
      <c r="A23760" s="489" t="str">
        <f t="shared" si="371"/>
        <v>2337200113訪問リハビリテーション</v>
      </c>
      <c r="B23760" s="489">
        <v>2337200113</v>
      </c>
      <c r="C23760" s="489" t="s">
        <v>2104</v>
      </c>
      <c r="D23760" s="489" t="s">
        <v>19222</v>
      </c>
    </row>
    <row r="23761" spans="1:4">
      <c r="A23761" s="489" t="str">
        <f t="shared" si="371"/>
        <v>2337200113訪問看護</v>
      </c>
      <c r="B23761" s="489">
        <v>2337200113</v>
      </c>
      <c r="C23761" s="489" t="s">
        <v>2102</v>
      </c>
      <c r="D23761" s="489" t="s">
        <v>19222</v>
      </c>
    </row>
    <row r="23762" spans="1:4">
      <c r="A23762" s="489" t="str">
        <f t="shared" si="371"/>
        <v>2337200139介護予防訪問リハビリテーション</v>
      </c>
      <c r="B23762" s="489">
        <v>2337200139</v>
      </c>
      <c r="C23762" s="489" t="s">
        <v>2108</v>
      </c>
      <c r="D23762" s="489" t="s">
        <v>18342</v>
      </c>
    </row>
    <row r="23763" spans="1:4">
      <c r="A23763" s="489" t="str">
        <f t="shared" si="371"/>
        <v>2337200139介護予防訪問看護</v>
      </c>
      <c r="B23763" s="489">
        <v>2337200139</v>
      </c>
      <c r="C23763" s="489" t="s">
        <v>2103</v>
      </c>
      <c r="D23763" s="489" t="s">
        <v>18342</v>
      </c>
    </row>
    <row r="23764" spans="1:4">
      <c r="A23764" s="489" t="str">
        <f t="shared" si="371"/>
        <v>2337200139訪問リハビリテーション</v>
      </c>
      <c r="B23764" s="489">
        <v>2337200139</v>
      </c>
      <c r="C23764" s="489" t="s">
        <v>2104</v>
      </c>
      <c r="D23764" s="489" t="s">
        <v>18342</v>
      </c>
    </row>
    <row r="23765" spans="1:4">
      <c r="A23765" s="489" t="str">
        <f t="shared" si="371"/>
        <v>2337200139訪問看護</v>
      </c>
      <c r="B23765" s="489">
        <v>2337200139</v>
      </c>
      <c r="C23765" s="489" t="s">
        <v>2102</v>
      </c>
      <c r="D23765" s="489" t="s">
        <v>18342</v>
      </c>
    </row>
    <row r="23766" spans="1:4">
      <c r="A23766" s="489" t="str">
        <f t="shared" si="371"/>
        <v>2337200147介護予防訪問リハビリテーション</v>
      </c>
      <c r="B23766" s="489">
        <v>2337200147</v>
      </c>
      <c r="C23766" s="489" t="s">
        <v>2108</v>
      </c>
      <c r="D23766" s="489" t="s">
        <v>19223</v>
      </c>
    </row>
    <row r="23767" spans="1:4">
      <c r="A23767" s="489" t="str">
        <f t="shared" si="371"/>
        <v>2337200147介護予防訪問看護</v>
      </c>
      <c r="B23767" s="489">
        <v>2337200147</v>
      </c>
      <c r="C23767" s="489" t="s">
        <v>2103</v>
      </c>
      <c r="D23767" s="489" t="s">
        <v>19223</v>
      </c>
    </row>
    <row r="23768" spans="1:4">
      <c r="A23768" s="489" t="str">
        <f t="shared" si="371"/>
        <v>2337200147訪問リハビリテーション</v>
      </c>
      <c r="B23768" s="489">
        <v>2337200147</v>
      </c>
      <c r="C23768" s="489" t="s">
        <v>2104</v>
      </c>
      <c r="D23768" s="489" t="s">
        <v>19223</v>
      </c>
    </row>
    <row r="23769" spans="1:4">
      <c r="A23769" s="489" t="str">
        <f t="shared" si="371"/>
        <v>2337200147訪問看護</v>
      </c>
      <c r="B23769" s="489">
        <v>2337200147</v>
      </c>
      <c r="C23769" s="489" t="s">
        <v>2102</v>
      </c>
      <c r="D23769" s="489" t="s">
        <v>19223</v>
      </c>
    </row>
    <row r="23770" spans="1:4">
      <c r="A23770" s="489" t="str">
        <f t="shared" si="371"/>
        <v>2337200154介護予防訪問リハビリテーション</v>
      </c>
      <c r="B23770" s="489">
        <v>2337200154</v>
      </c>
      <c r="C23770" s="489" t="s">
        <v>2108</v>
      </c>
      <c r="D23770" s="489" t="s">
        <v>18558</v>
      </c>
    </row>
    <row r="23771" spans="1:4">
      <c r="A23771" s="489" t="str">
        <f t="shared" si="371"/>
        <v>2337200154介護予防訪問看護</v>
      </c>
      <c r="B23771" s="489">
        <v>2337200154</v>
      </c>
      <c r="C23771" s="489" t="s">
        <v>2103</v>
      </c>
      <c r="D23771" s="489" t="s">
        <v>18558</v>
      </c>
    </row>
    <row r="23772" spans="1:4">
      <c r="A23772" s="489" t="str">
        <f t="shared" si="371"/>
        <v>2337200154訪問リハビリテーション</v>
      </c>
      <c r="B23772" s="489">
        <v>2337200154</v>
      </c>
      <c r="C23772" s="489" t="s">
        <v>2104</v>
      </c>
      <c r="D23772" s="489" t="s">
        <v>18558</v>
      </c>
    </row>
    <row r="23773" spans="1:4">
      <c r="A23773" s="489" t="str">
        <f t="shared" si="371"/>
        <v>2337200154訪問看護</v>
      </c>
      <c r="B23773" s="489">
        <v>2337200154</v>
      </c>
      <c r="C23773" s="489" t="s">
        <v>2102</v>
      </c>
      <c r="D23773" s="489" t="s">
        <v>18558</v>
      </c>
    </row>
    <row r="23774" spans="1:4">
      <c r="A23774" s="489" t="str">
        <f t="shared" si="371"/>
        <v>2337200162介護予防訪問リハビリテーション</v>
      </c>
      <c r="B23774" s="489">
        <v>2337200162</v>
      </c>
      <c r="C23774" s="489" t="s">
        <v>2108</v>
      </c>
      <c r="D23774" s="489" t="s">
        <v>19224</v>
      </c>
    </row>
    <row r="23775" spans="1:4">
      <c r="A23775" s="489" t="str">
        <f t="shared" si="371"/>
        <v>2337200162介護予防訪問看護</v>
      </c>
      <c r="B23775" s="489">
        <v>2337200162</v>
      </c>
      <c r="C23775" s="489" t="s">
        <v>2103</v>
      </c>
      <c r="D23775" s="489" t="s">
        <v>19224</v>
      </c>
    </row>
    <row r="23776" spans="1:4">
      <c r="A23776" s="489" t="str">
        <f t="shared" si="371"/>
        <v>2337200162訪問リハビリテーション</v>
      </c>
      <c r="B23776" s="489">
        <v>2337200162</v>
      </c>
      <c r="C23776" s="489" t="s">
        <v>2104</v>
      </c>
      <c r="D23776" s="489" t="s">
        <v>19224</v>
      </c>
    </row>
    <row r="23777" spans="1:4">
      <c r="A23777" s="489" t="str">
        <f t="shared" si="371"/>
        <v>2337200162訪問看護</v>
      </c>
      <c r="B23777" s="489">
        <v>2337200162</v>
      </c>
      <c r="C23777" s="489" t="s">
        <v>2102</v>
      </c>
      <c r="D23777" s="489" t="s">
        <v>19224</v>
      </c>
    </row>
    <row r="23778" spans="1:4">
      <c r="A23778" s="489" t="str">
        <f t="shared" si="371"/>
        <v>2337200170介護予防訪問リハビリテーション</v>
      </c>
      <c r="B23778" s="489">
        <v>2337200170</v>
      </c>
      <c r="C23778" s="489" t="s">
        <v>2108</v>
      </c>
      <c r="D23778" s="489" t="s">
        <v>19225</v>
      </c>
    </row>
    <row r="23779" spans="1:4">
      <c r="A23779" s="489" t="str">
        <f t="shared" si="371"/>
        <v>2337200170介護予防訪問看護</v>
      </c>
      <c r="B23779" s="489">
        <v>2337200170</v>
      </c>
      <c r="C23779" s="489" t="s">
        <v>2103</v>
      </c>
      <c r="D23779" s="489" t="s">
        <v>19225</v>
      </c>
    </row>
    <row r="23780" spans="1:4">
      <c r="A23780" s="489" t="str">
        <f t="shared" si="371"/>
        <v>2337200170訪問リハビリテーション</v>
      </c>
      <c r="B23780" s="489">
        <v>2337200170</v>
      </c>
      <c r="C23780" s="489" t="s">
        <v>2104</v>
      </c>
      <c r="D23780" s="489" t="s">
        <v>19225</v>
      </c>
    </row>
    <row r="23781" spans="1:4">
      <c r="A23781" s="489" t="str">
        <f t="shared" si="371"/>
        <v>2337200170訪問看護</v>
      </c>
      <c r="B23781" s="489">
        <v>2337200170</v>
      </c>
      <c r="C23781" s="489" t="s">
        <v>2102</v>
      </c>
      <c r="D23781" s="489" t="s">
        <v>19225</v>
      </c>
    </row>
    <row r="23782" spans="1:4">
      <c r="A23782" s="489" t="str">
        <f t="shared" si="371"/>
        <v>2337200188介護予防訪問リハビリテーション</v>
      </c>
      <c r="B23782" s="489">
        <v>2337200188</v>
      </c>
      <c r="C23782" s="489" t="s">
        <v>2108</v>
      </c>
      <c r="D23782" s="489" t="s">
        <v>19226</v>
      </c>
    </row>
    <row r="23783" spans="1:4">
      <c r="A23783" s="489" t="str">
        <f t="shared" si="371"/>
        <v>2337200188介護予防訪問看護</v>
      </c>
      <c r="B23783" s="489">
        <v>2337200188</v>
      </c>
      <c r="C23783" s="489" t="s">
        <v>2103</v>
      </c>
      <c r="D23783" s="489" t="s">
        <v>19226</v>
      </c>
    </row>
    <row r="23784" spans="1:4">
      <c r="A23784" s="489" t="str">
        <f t="shared" si="371"/>
        <v>2337200188訪問リハビリテーション</v>
      </c>
      <c r="B23784" s="489">
        <v>2337200188</v>
      </c>
      <c r="C23784" s="489" t="s">
        <v>2104</v>
      </c>
      <c r="D23784" s="489" t="s">
        <v>19226</v>
      </c>
    </row>
    <row r="23785" spans="1:4">
      <c r="A23785" s="489" t="str">
        <f t="shared" si="371"/>
        <v>2337200188訪問看護</v>
      </c>
      <c r="B23785" s="489">
        <v>2337200188</v>
      </c>
      <c r="C23785" s="489" t="s">
        <v>2102</v>
      </c>
      <c r="D23785" s="489" t="s">
        <v>19226</v>
      </c>
    </row>
    <row r="23786" spans="1:4">
      <c r="A23786" s="489" t="str">
        <f t="shared" si="371"/>
        <v>2337200196介護予防訪問リハビリテーション</v>
      </c>
      <c r="B23786" s="489">
        <v>2337200196</v>
      </c>
      <c r="C23786" s="489" t="s">
        <v>2108</v>
      </c>
      <c r="D23786" s="489" t="s">
        <v>19227</v>
      </c>
    </row>
    <row r="23787" spans="1:4">
      <c r="A23787" s="489" t="str">
        <f t="shared" si="371"/>
        <v>2337200196介護予防訪問看護</v>
      </c>
      <c r="B23787" s="489">
        <v>2337200196</v>
      </c>
      <c r="C23787" s="489" t="s">
        <v>2103</v>
      </c>
      <c r="D23787" s="489" t="s">
        <v>19227</v>
      </c>
    </row>
    <row r="23788" spans="1:4">
      <c r="A23788" s="489" t="str">
        <f t="shared" si="371"/>
        <v>2337200196訪問リハビリテーション</v>
      </c>
      <c r="B23788" s="489">
        <v>2337200196</v>
      </c>
      <c r="C23788" s="489" t="s">
        <v>2104</v>
      </c>
      <c r="D23788" s="489" t="s">
        <v>19227</v>
      </c>
    </row>
    <row r="23789" spans="1:4">
      <c r="A23789" s="489" t="str">
        <f t="shared" si="371"/>
        <v>2337200196訪問看護</v>
      </c>
      <c r="B23789" s="489">
        <v>2337200196</v>
      </c>
      <c r="C23789" s="489" t="s">
        <v>2102</v>
      </c>
      <c r="D23789" s="489" t="s">
        <v>19227</v>
      </c>
    </row>
    <row r="23790" spans="1:4">
      <c r="A23790" s="489" t="str">
        <f t="shared" si="371"/>
        <v>2337200204介護予防訪問リハビリテーション</v>
      </c>
      <c r="B23790" s="489">
        <v>2337200204</v>
      </c>
      <c r="C23790" s="489" t="s">
        <v>2108</v>
      </c>
      <c r="D23790" s="489" t="s">
        <v>19228</v>
      </c>
    </row>
    <row r="23791" spans="1:4">
      <c r="A23791" s="489" t="str">
        <f t="shared" si="371"/>
        <v>2337200204介護予防訪問看護</v>
      </c>
      <c r="B23791" s="489">
        <v>2337200204</v>
      </c>
      <c r="C23791" s="489" t="s">
        <v>2103</v>
      </c>
      <c r="D23791" s="489" t="s">
        <v>19228</v>
      </c>
    </row>
    <row r="23792" spans="1:4">
      <c r="A23792" s="489" t="str">
        <f t="shared" si="371"/>
        <v>2337200204訪問リハビリテーション</v>
      </c>
      <c r="B23792" s="489">
        <v>2337200204</v>
      </c>
      <c r="C23792" s="489" t="s">
        <v>2104</v>
      </c>
      <c r="D23792" s="489" t="s">
        <v>19228</v>
      </c>
    </row>
    <row r="23793" spans="1:4">
      <c r="A23793" s="489" t="str">
        <f t="shared" si="371"/>
        <v>2337200204訪問看護</v>
      </c>
      <c r="B23793" s="489">
        <v>2337200204</v>
      </c>
      <c r="C23793" s="489" t="s">
        <v>2102</v>
      </c>
      <c r="D23793" s="489" t="s">
        <v>19228</v>
      </c>
    </row>
    <row r="23794" spans="1:4">
      <c r="A23794" s="489" t="str">
        <f t="shared" si="371"/>
        <v>2337200238介護予防訪問リハビリテーション</v>
      </c>
      <c r="B23794" s="489">
        <v>2337200238</v>
      </c>
      <c r="C23794" s="489" t="s">
        <v>2108</v>
      </c>
      <c r="D23794" s="489" t="s">
        <v>18874</v>
      </c>
    </row>
    <row r="23795" spans="1:4">
      <c r="A23795" s="489" t="str">
        <f t="shared" si="371"/>
        <v>2337200238介護予防訪問看護</v>
      </c>
      <c r="B23795" s="489">
        <v>2337200238</v>
      </c>
      <c r="C23795" s="489" t="s">
        <v>2103</v>
      </c>
      <c r="D23795" s="489" t="s">
        <v>18874</v>
      </c>
    </row>
    <row r="23796" spans="1:4">
      <c r="A23796" s="489" t="str">
        <f t="shared" si="371"/>
        <v>2337200238訪問リハビリテーション</v>
      </c>
      <c r="B23796" s="489">
        <v>2337200238</v>
      </c>
      <c r="C23796" s="489" t="s">
        <v>2104</v>
      </c>
      <c r="D23796" s="489" t="s">
        <v>18874</v>
      </c>
    </row>
    <row r="23797" spans="1:4">
      <c r="A23797" s="489" t="str">
        <f t="shared" si="371"/>
        <v>2337200238訪問看護</v>
      </c>
      <c r="B23797" s="489">
        <v>2337200238</v>
      </c>
      <c r="C23797" s="489" t="s">
        <v>2102</v>
      </c>
      <c r="D23797" s="489" t="s">
        <v>18874</v>
      </c>
    </row>
    <row r="23798" spans="1:4">
      <c r="A23798" s="489" t="str">
        <f t="shared" si="371"/>
        <v>2337200246介護予防訪問リハビリテーション</v>
      </c>
      <c r="B23798" s="489">
        <v>2337200246</v>
      </c>
      <c r="C23798" s="489" t="s">
        <v>2108</v>
      </c>
      <c r="D23798" s="489" t="s">
        <v>19229</v>
      </c>
    </row>
    <row r="23799" spans="1:4">
      <c r="A23799" s="489" t="str">
        <f t="shared" si="371"/>
        <v>2337200246介護予防訪問看護</v>
      </c>
      <c r="B23799" s="489">
        <v>2337200246</v>
      </c>
      <c r="C23799" s="489" t="s">
        <v>2103</v>
      </c>
      <c r="D23799" s="489" t="s">
        <v>19229</v>
      </c>
    </row>
    <row r="23800" spans="1:4">
      <c r="A23800" s="489" t="str">
        <f t="shared" si="371"/>
        <v>2337200246訪問リハビリテーション</v>
      </c>
      <c r="B23800" s="489">
        <v>2337200246</v>
      </c>
      <c r="C23800" s="489" t="s">
        <v>2104</v>
      </c>
      <c r="D23800" s="489" t="s">
        <v>19229</v>
      </c>
    </row>
    <row r="23801" spans="1:4">
      <c r="A23801" s="489" t="str">
        <f t="shared" si="371"/>
        <v>2337200246訪問看護</v>
      </c>
      <c r="B23801" s="489">
        <v>2337200246</v>
      </c>
      <c r="C23801" s="489" t="s">
        <v>2102</v>
      </c>
      <c r="D23801" s="489" t="s">
        <v>19229</v>
      </c>
    </row>
    <row r="23802" spans="1:4">
      <c r="A23802" s="489" t="str">
        <f t="shared" si="371"/>
        <v>2337200253介護予防訪問リハビリテーション</v>
      </c>
      <c r="B23802" s="489">
        <v>2337200253</v>
      </c>
      <c r="C23802" s="489" t="s">
        <v>2108</v>
      </c>
      <c r="D23802" s="489" t="s">
        <v>19230</v>
      </c>
    </row>
    <row r="23803" spans="1:4">
      <c r="A23803" s="489" t="str">
        <f t="shared" si="371"/>
        <v>2337200253介護予防訪問看護</v>
      </c>
      <c r="B23803" s="489">
        <v>2337200253</v>
      </c>
      <c r="C23803" s="489" t="s">
        <v>2103</v>
      </c>
      <c r="D23803" s="489" t="s">
        <v>19230</v>
      </c>
    </row>
    <row r="23804" spans="1:4">
      <c r="A23804" s="489" t="str">
        <f t="shared" si="371"/>
        <v>2337200253訪問リハビリテーション</v>
      </c>
      <c r="B23804" s="489">
        <v>2337200253</v>
      </c>
      <c r="C23804" s="489" t="s">
        <v>2104</v>
      </c>
      <c r="D23804" s="489" t="s">
        <v>19230</v>
      </c>
    </row>
    <row r="23805" spans="1:4">
      <c r="A23805" s="489" t="str">
        <f t="shared" si="371"/>
        <v>2337200253訪問看護</v>
      </c>
      <c r="B23805" s="489">
        <v>2337200253</v>
      </c>
      <c r="C23805" s="489" t="s">
        <v>2102</v>
      </c>
      <c r="D23805" s="489" t="s">
        <v>19230</v>
      </c>
    </row>
    <row r="23806" spans="1:4">
      <c r="A23806" s="489" t="str">
        <f t="shared" si="371"/>
        <v>2337200279介護予防訪問リハビリテーション</v>
      </c>
      <c r="B23806" s="489">
        <v>2337200279</v>
      </c>
      <c r="C23806" s="489" t="s">
        <v>2108</v>
      </c>
      <c r="D23806" s="489" t="s">
        <v>19231</v>
      </c>
    </row>
    <row r="23807" spans="1:4">
      <c r="A23807" s="489" t="str">
        <f t="shared" si="371"/>
        <v>2337200279介護予防訪問看護</v>
      </c>
      <c r="B23807" s="489">
        <v>2337200279</v>
      </c>
      <c r="C23807" s="489" t="s">
        <v>2103</v>
      </c>
      <c r="D23807" s="489" t="s">
        <v>19231</v>
      </c>
    </row>
    <row r="23808" spans="1:4">
      <c r="A23808" s="489" t="str">
        <f t="shared" si="371"/>
        <v>2337200279訪問リハビリテーション</v>
      </c>
      <c r="B23808" s="489">
        <v>2337200279</v>
      </c>
      <c r="C23808" s="489" t="s">
        <v>2104</v>
      </c>
      <c r="D23808" s="489" t="s">
        <v>19231</v>
      </c>
    </row>
    <row r="23809" spans="1:4">
      <c r="A23809" s="489" t="str">
        <f t="shared" si="371"/>
        <v>2337200279訪問看護</v>
      </c>
      <c r="B23809" s="489">
        <v>2337200279</v>
      </c>
      <c r="C23809" s="489" t="s">
        <v>2102</v>
      </c>
      <c r="D23809" s="489" t="s">
        <v>19231</v>
      </c>
    </row>
    <row r="23810" spans="1:4">
      <c r="A23810" s="489" t="str">
        <f t="shared" ref="A23810:A23873" si="372">B23810&amp;C23810</f>
        <v>2337200287介護予防訪問リハビリテーション</v>
      </c>
      <c r="B23810" s="489">
        <v>2337200287</v>
      </c>
      <c r="C23810" s="489" t="s">
        <v>2108</v>
      </c>
      <c r="D23810" s="489" t="s">
        <v>19232</v>
      </c>
    </row>
    <row r="23811" spans="1:4">
      <c r="A23811" s="489" t="str">
        <f t="shared" si="372"/>
        <v>2337200287介護予防訪問看護</v>
      </c>
      <c r="B23811" s="489">
        <v>2337200287</v>
      </c>
      <c r="C23811" s="489" t="s">
        <v>2103</v>
      </c>
      <c r="D23811" s="489" t="s">
        <v>19232</v>
      </c>
    </row>
    <row r="23812" spans="1:4">
      <c r="A23812" s="489" t="str">
        <f t="shared" si="372"/>
        <v>2337200287訪問リハビリテーション</v>
      </c>
      <c r="B23812" s="489">
        <v>2337200287</v>
      </c>
      <c r="C23812" s="489" t="s">
        <v>2104</v>
      </c>
      <c r="D23812" s="489" t="s">
        <v>19232</v>
      </c>
    </row>
    <row r="23813" spans="1:4">
      <c r="A23813" s="489" t="str">
        <f t="shared" si="372"/>
        <v>2337200287訪問看護</v>
      </c>
      <c r="B23813" s="489">
        <v>2337200287</v>
      </c>
      <c r="C23813" s="489" t="s">
        <v>2102</v>
      </c>
      <c r="D23813" s="489" t="s">
        <v>19232</v>
      </c>
    </row>
    <row r="23814" spans="1:4">
      <c r="A23814" s="489" t="str">
        <f t="shared" si="372"/>
        <v>2337200295介護予防訪問リハビリテーション</v>
      </c>
      <c r="B23814" s="489">
        <v>2337200295</v>
      </c>
      <c r="C23814" s="489" t="s">
        <v>2108</v>
      </c>
      <c r="D23814" s="489" t="s">
        <v>19233</v>
      </c>
    </row>
    <row r="23815" spans="1:4">
      <c r="A23815" s="489" t="str">
        <f t="shared" si="372"/>
        <v>2337200295介護予防訪問看護</v>
      </c>
      <c r="B23815" s="489">
        <v>2337200295</v>
      </c>
      <c r="C23815" s="489" t="s">
        <v>2103</v>
      </c>
      <c r="D23815" s="489" t="s">
        <v>19233</v>
      </c>
    </row>
    <row r="23816" spans="1:4">
      <c r="A23816" s="489" t="str">
        <f t="shared" si="372"/>
        <v>2337200295訪問リハビリテーション</v>
      </c>
      <c r="B23816" s="489">
        <v>2337200295</v>
      </c>
      <c r="C23816" s="489" t="s">
        <v>2104</v>
      </c>
      <c r="D23816" s="489" t="s">
        <v>19233</v>
      </c>
    </row>
    <row r="23817" spans="1:4">
      <c r="A23817" s="489" t="str">
        <f t="shared" si="372"/>
        <v>2337200295訪問看護</v>
      </c>
      <c r="B23817" s="489">
        <v>2337200295</v>
      </c>
      <c r="C23817" s="489" t="s">
        <v>2102</v>
      </c>
      <c r="D23817" s="489" t="s">
        <v>19233</v>
      </c>
    </row>
    <row r="23818" spans="1:4">
      <c r="A23818" s="489" t="str">
        <f t="shared" si="372"/>
        <v>2337200303介護予防訪問リハビリテーション</v>
      </c>
      <c r="B23818" s="489">
        <v>2337200303</v>
      </c>
      <c r="C23818" s="489" t="s">
        <v>2108</v>
      </c>
      <c r="D23818" s="489" t="s">
        <v>18847</v>
      </c>
    </row>
    <row r="23819" spans="1:4">
      <c r="A23819" s="489" t="str">
        <f t="shared" si="372"/>
        <v>2337200303介護予防訪問看護</v>
      </c>
      <c r="B23819" s="489">
        <v>2337200303</v>
      </c>
      <c r="C23819" s="489" t="s">
        <v>2103</v>
      </c>
      <c r="D23819" s="489" t="s">
        <v>18847</v>
      </c>
    </row>
    <row r="23820" spans="1:4">
      <c r="A23820" s="489" t="str">
        <f t="shared" si="372"/>
        <v>2337200303訪問リハビリテーション</v>
      </c>
      <c r="B23820" s="489">
        <v>2337200303</v>
      </c>
      <c r="C23820" s="489" t="s">
        <v>2104</v>
      </c>
      <c r="D23820" s="489" t="s">
        <v>18847</v>
      </c>
    </row>
    <row r="23821" spans="1:4">
      <c r="A23821" s="489" t="str">
        <f t="shared" si="372"/>
        <v>2337200303訪問看護</v>
      </c>
      <c r="B23821" s="489">
        <v>2337200303</v>
      </c>
      <c r="C23821" s="489" t="s">
        <v>2102</v>
      </c>
      <c r="D23821" s="489" t="s">
        <v>18847</v>
      </c>
    </row>
    <row r="23822" spans="1:4">
      <c r="A23822" s="489" t="str">
        <f t="shared" si="372"/>
        <v>2337200311介護予防訪問リハビリテーション</v>
      </c>
      <c r="B23822" s="489">
        <v>2337200311</v>
      </c>
      <c r="C23822" s="489" t="s">
        <v>2108</v>
      </c>
      <c r="D23822" s="489" t="s">
        <v>19234</v>
      </c>
    </row>
    <row r="23823" spans="1:4">
      <c r="A23823" s="489" t="str">
        <f t="shared" si="372"/>
        <v>2337200311介護予防訪問看護</v>
      </c>
      <c r="B23823" s="489">
        <v>2337200311</v>
      </c>
      <c r="C23823" s="489" t="s">
        <v>2103</v>
      </c>
      <c r="D23823" s="489" t="s">
        <v>19234</v>
      </c>
    </row>
    <row r="23824" spans="1:4">
      <c r="A23824" s="489" t="str">
        <f t="shared" si="372"/>
        <v>2337200311訪問リハビリテーション</v>
      </c>
      <c r="B23824" s="489">
        <v>2337200311</v>
      </c>
      <c r="C23824" s="489" t="s">
        <v>2104</v>
      </c>
      <c r="D23824" s="489" t="s">
        <v>19234</v>
      </c>
    </row>
    <row r="23825" spans="1:4">
      <c r="A23825" s="489" t="str">
        <f t="shared" si="372"/>
        <v>2337200311訪問看護</v>
      </c>
      <c r="B23825" s="489">
        <v>2337200311</v>
      </c>
      <c r="C23825" s="489" t="s">
        <v>2102</v>
      </c>
      <c r="D23825" s="489" t="s">
        <v>19234</v>
      </c>
    </row>
    <row r="23826" spans="1:4">
      <c r="A23826" s="489" t="str">
        <f t="shared" si="372"/>
        <v>2337300095介護予防訪問リハビリテーション</v>
      </c>
      <c r="B23826" s="489">
        <v>2337300095</v>
      </c>
      <c r="C23826" s="489" t="s">
        <v>2108</v>
      </c>
      <c r="D23826" s="489" t="s">
        <v>19235</v>
      </c>
    </row>
    <row r="23827" spans="1:4">
      <c r="A23827" s="489" t="str">
        <f t="shared" si="372"/>
        <v>2337300095介護予防訪問看護</v>
      </c>
      <c r="B23827" s="489">
        <v>2337300095</v>
      </c>
      <c r="C23827" s="489" t="s">
        <v>2103</v>
      </c>
      <c r="D23827" s="489" t="s">
        <v>19235</v>
      </c>
    </row>
    <row r="23828" spans="1:4">
      <c r="A23828" s="489" t="str">
        <f t="shared" si="372"/>
        <v>2337300095訪問リハビリテーション</v>
      </c>
      <c r="B23828" s="489">
        <v>2337300095</v>
      </c>
      <c r="C23828" s="489" t="s">
        <v>2104</v>
      </c>
      <c r="D23828" s="489" t="s">
        <v>19235</v>
      </c>
    </row>
    <row r="23829" spans="1:4">
      <c r="A23829" s="489" t="str">
        <f t="shared" si="372"/>
        <v>2337300095訪問看護</v>
      </c>
      <c r="B23829" s="489">
        <v>2337300095</v>
      </c>
      <c r="C23829" s="489" t="s">
        <v>2102</v>
      </c>
      <c r="D23829" s="489" t="s">
        <v>19235</v>
      </c>
    </row>
    <row r="23830" spans="1:4">
      <c r="A23830" s="489" t="str">
        <f t="shared" si="372"/>
        <v>2337300194介護予防訪問リハビリテーション</v>
      </c>
      <c r="B23830" s="489">
        <v>2337300194</v>
      </c>
      <c r="C23830" s="489" t="s">
        <v>2108</v>
      </c>
      <c r="D23830" s="489" t="s">
        <v>19236</v>
      </c>
    </row>
    <row r="23831" spans="1:4">
      <c r="A23831" s="489" t="str">
        <f t="shared" si="372"/>
        <v>2337300194介護予防訪問看護</v>
      </c>
      <c r="B23831" s="489">
        <v>2337300194</v>
      </c>
      <c r="C23831" s="489" t="s">
        <v>2103</v>
      </c>
      <c r="D23831" s="489" t="s">
        <v>19236</v>
      </c>
    </row>
    <row r="23832" spans="1:4">
      <c r="A23832" s="489" t="str">
        <f t="shared" si="372"/>
        <v>2337300194訪問リハビリテーション</v>
      </c>
      <c r="B23832" s="489">
        <v>2337300194</v>
      </c>
      <c r="C23832" s="489" t="s">
        <v>2104</v>
      </c>
      <c r="D23832" s="489" t="s">
        <v>19236</v>
      </c>
    </row>
    <row r="23833" spans="1:4">
      <c r="A23833" s="489" t="str">
        <f t="shared" si="372"/>
        <v>2337300194訪問看護</v>
      </c>
      <c r="B23833" s="489">
        <v>2337300194</v>
      </c>
      <c r="C23833" s="489" t="s">
        <v>2102</v>
      </c>
      <c r="D23833" s="489" t="s">
        <v>19236</v>
      </c>
    </row>
    <row r="23834" spans="1:4">
      <c r="A23834" s="489" t="str">
        <f t="shared" si="372"/>
        <v>2337300269介護予防訪問リハビリテーション</v>
      </c>
      <c r="B23834" s="489">
        <v>2337300269</v>
      </c>
      <c r="C23834" s="489" t="s">
        <v>2108</v>
      </c>
      <c r="D23834" s="489" t="s">
        <v>19237</v>
      </c>
    </row>
    <row r="23835" spans="1:4">
      <c r="A23835" s="489" t="str">
        <f t="shared" si="372"/>
        <v>2337300269介護予防訪問看護</v>
      </c>
      <c r="B23835" s="489">
        <v>2337300269</v>
      </c>
      <c r="C23835" s="489" t="s">
        <v>2103</v>
      </c>
      <c r="D23835" s="489" t="s">
        <v>19237</v>
      </c>
    </row>
    <row r="23836" spans="1:4">
      <c r="A23836" s="489" t="str">
        <f t="shared" si="372"/>
        <v>2337300269訪問リハビリテーション</v>
      </c>
      <c r="B23836" s="489">
        <v>2337300269</v>
      </c>
      <c r="C23836" s="489" t="s">
        <v>2104</v>
      </c>
      <c r="D23836" s="489" t="s">
        <v>19237</v>
      </c>
    </row>
    <row r="23837" spans="1:4">
      <c r="A23837" s="489" t="str">
        <f t="shared" si="372"/>
        <v>2337300269訪問看護</v>
      </c>
      <c r="B23837" s="489">
        <v>2337300269</v>
      </c>
      <c r="C23837" s="489" t="s">
        <v>2102</v>
      </c>
      <c r="D23837" s="489" t="s">
        <v>19237</v>
      </c>
    </row>
    <row r="23838" spans="1:4">
      <c r="A23838" s="489" t="str">
        <f t="shared" si="372"/>
        <v>2337300285介護予防訪問リハビリテーション</v>
      </c>
      <c r="B23838" s="489">
        <v>2337300285</v>
      </c>
      <c r="C23838" s="489" t="s">
        <v>2108</v>
      </c>
      <c r="D23838" s="489" t="s">
        <v>19238</v>
      </c>
    </row>
    <row r="23839" spans="1:4">
      <c r="A23839" s="489" t="str">
        <f t="shared" si="372"/>
        <v>2337300285介護予防訪問看護</v>
      </c>
      <c r="B23839" s="489">
        <v>2337300285</v>
      </c>
      <c r="C23839" s="489" t="s">
        <v>2103</v>
      </c>
      <c r="D23839" s="489" t="s">
        <v>19238</v>
      </c>
    </row>
    <row r="23840" spans="1:4">
      <c r="A23840" s="489" t="str">
        <f t="shared" si="372"/>
        <v>2337300285訪問リハビリテーション</v>
      </c>
      <c r="B23840" s="489">
        <v>2337300285</v>
      </c>
      <c r="C23840" s="489" t="s">
        <v>2104</v>
      </c>
      <c r="D23840" s="489" t="s">
        <v>19238</v>
      </c>
    </row>
    <row r="23841" spans="1:4">
      <c r="A23841" s="489" t="str">
        <f t="shared" si="372"/>
        <v>2337300285訪問看護</v>
      </c>
      <c r="B23841" s="489">
        <v>2337300285</v>
      </c>
      <c r="C23841" s="489" t="s">
        <v>2102</v>
      </c>
      <c r="D23841" s="489" t="s">
        <v>19238</v>
      </c>
    </row>
    <row r="23842" spans="1:4">
      <c r="A23842" s="489" t="str">
        <f t="shared" si="372"/>
        <v>2337300301介護予防訪問リハビリテーション</v>
      </c>
      <c r="B23842" s="489">
        <v>2337300301</v>
      </c>
      <c r="C23842" s="489" t="s">
        <v>2108</v>
      </c>
      <c r="D23842" s="489" t="s">
        <v>18752</v>
      </c>
    </row>
    <row r="23843" spans="1:4">
      <c r="A23843" s="489" t="str">
        <f t="shared" si="372"/>
        <v>2337300301介護予防訪問看護</v>
      </c>
      <c r="B23843" s="489">
        <v>2337300301</v>
      </c>
      <c r="C23843" s="489" t="s">
        <v>2103</v>
      </c>
      <c r="D23843" s="489" t="s">
        <v>18752</v>
      </c>
    </row>
    <row r="23844" spans="1:4">
      <c r="A23844" s="489" t="str">
        <f t="shared" si="372"/>
        <v>2337300301訪問リハビリテーション</v>
      </c>
      <c r="B23844" s="489">
        <v>2337300301</v>
      </c>
      <c r="C23844" s="489" t="s">
        <v>2104</v>
      </c>
      <c r="D23844" s="489" t="s">
        <v>18752</v>
      </c>
    </row>
    <row r="23845" spans="1:4">
      <c r="A23845" s="489" t="str">
        <f t="shared" si="372"/>
        <v>2337300301訪問看護</v>
      </c>
      <c r="B23845" s="489">
        <v>2337300301</v>
      </c>
      <c r="C23845" s="489" t="s">
        <v>2102</v>
      </c>
      <c r="D23845" s="489" t="s">
        <v>18752</v>
      </c>
    </row>
    <row r="23846" spans="1:4">
      <c r="A23846" s="489" t="str">
        <f t="shared" si="372"/>
        <v>2337300319介護予防訪問リハビリテーション</v>
      </c>
      <c r="B23846" s="489">
        <v>2337300319</v>
      </c>
      <c r="C23846" s="489" t="s">
        <v>2108</v>
      </c>
      <c r="D23846" s="489" t="s">
        <v>19239</v>
      </c>
    </row>
    <row r="23847" spans="1:4">
      <c r="A23847" s="489" t="str">
        <f t="shared" si="372"/>
        <v>2337300319介護予防訪問看護</v>
      </c>
      <c r="B23847" s="489">
        <v>2337300319</v>
      </c>
      <c r="C23847" s="489" t="s">
        <v>2103</v>
      </c>
      <c r="D23847" s="489" t="s">
        <v>19239</v>
      </c>
    </row>
    <row r="23848" spans="1:4">
      <c r="A23848" s="489" t="str">
        <f t="shared" si="372"/>
        <v>2337300319訪問リハビリテーション</v>
      </c>
      <c r="B23848" s="489">
        <v>2337300319</v>
      </c>
      <c r="C23848" s="489" t="s">
        <v>2104</v>
      </c>
      <c r="D23848" s="489" t="s">
        <v>19239</v>
      </c>
    </row>
    <row r="23849" spans="1:4">
      <c r="A23849" s="489" t="str">
        <f t="shared" si="372"/>
        <v>2337300319訪問看護</v>
      </c>
      <c r="B23849" s="489">
        <v>2337300319</v>
      </c>
      <c r="C23849" s="489" t="s">
        <v>2102</v>
      </c>
      <c r="D23849" s="489" t="s">
        <v>19239</v>
      </c>
    </row>
    <row r="23850" spans="1:4">
      <c r="A23850" s="489" t="str">
        <f t="shared" si="372"/>
        <v>2337300343介護予防訪問リハビリテーション</v>
      </c>
      <c r="B23850" s="489">
        <v>2337300343</v>
      </c>
      <c r="C23850" s="489" t="s">
        <v>2108</v>
      </c>
      <c r="D23850" s="489" t="s">
        <v>19240</v>
      </c>
    </row>
    <row r="23851" spans="1:4">
      <c r="A23851" s="489" t="str">
        <f t="shared" si="372"/>
        <v>2337300343介護予防訪問看護</v>
      </c>
      <c r="B23851" s="489">
        <v>2337300343</v>
      </c>
      <c r="C23851" s="489" t="s">
        <v>2103</v>
      </c>
      <c r="D23851" s="489" t="s">
        <v>19240</v>
      </c>
    </row>
    <row r="23852" spans="1:4">
      <c r="A23852" s="489" t="str">
        <f t="shared" si="372"/>
        <v>2337300343訪問リハビリテーション</v>
      </c>
      <c r="B23852" s="489">
        <v>2337300343</v>
      </c>
      <c r="C23852" s="489" t="s">
        <v>2104</v>
      </c>
      <c r="D23852" s="489" t="s">
        <v>19240</v>
      </c>
    </row>
    <row r="23853" spans="1:4">
      <c r="A23853" s="489" t="str">
        <f t="shared" si="372"/>
        <v>2337300343訪問看護</v>
      </c>
      <c r="B23853" s="489">
        <v>2337300343</v>
      </c>
      <c r="C23853" s="489" t="s">
        <v>2102</v>
      </c>
      <c r="D23853" s="489" t="s">
        <v>19240</v>
      </c>
    </row>
    <row r="23854" spans="1:4">
      <c r="A23854" s="489" t="str">
        <f t="shared" si="372"/>
        <v>2337300350介護予防訪問看護</v>
      </c>
      <c r="B23854" s="489">
        <v>2337300350</v>
      </c>
      <c r="C23854" s="489" t="s">
        <v>2103</v>
      </c>
      <c r="D23854" s="489" t="s">
        <v>19241</v>
      </c>
    </row>
    <row r="23855" spans="1:4">
      <c r="A23855" s="489" t="str">
        <f t="shared" si="372"/>
        <v>2337300350訪問看護</v>
      </c>
      <c r="B23855" s="489">
        <v>2337300350</v>
      </c>
      <c r="C23855" s="489" t="s">
        <v>2102</v>
      </c>
      <c r="D23855" s="489" t="s">
        <v>19241</v>
      </c>
    </row>
    <row r="23856" spans="1:4">
      <c r="A23856" s="489" t="str">
        <f t="shared" si="372"/>
        <v>2337300368介護予防訪問リハビリテーション</v>
      </c>
      <c r="B23856" s="489">
        <v>2337300368</v>
      </c>
      <c r="C23856" s="489" t="s">
        <v>2108</v>
      </c>
      <c r="D23856" s="489" t="s">
        <v>19242</v>
      </c>
    </row>
    <row r="23857" spans="1:4">
      <c r="A23857" s="489" t="str">
        <f t="shared" si="372"/>
        <v>2337300368介護予防訪問看護</v>
      </c>
      <c r="B23857" s="489">
        <v>2337300368</v>
      </c>
      <c r="C23857" s="489" t="s">
        <v>2103</v>
      </c>
      <c r="D23857" s="489" t="s">
        <v>19242</v>
      </c>
    </row>
    <row r="23858" spans="1:4">
      <c r="A23858" s="489" t="str">
        <f t="shared" si="372"/>
        <v>2337300368訪問リハビリテーション</v>
      </c>
      <c r="B23858" s="489">
        <v>2337300368</v>
      </c>
      <c r="C23858" s="489" t="s">
        <v>2104</v>
      </c>
      <c r="D23858" s="489" t="s">
        <v>19242</v>
      </c>
    </row>
    <row r="23859" spans="1:4">
      <c r="A23859" s="489" t="str">
        <f t="shared" si="372"/>
        <v>2337300368訪問看護</v>
      </c>
      <c r="B23859" s="489">
        <v>2337300368</v>
      </c>
      <c r="C23859" s="489" t="s">
        <v>2102</v>
      </c>
      <c r="D23859" s="489" t="s">
        <v>19242</v>
      </c>
    </row>
    <row r="23860" spans="1:4">
      <c r="A23860" s="489" t="str">
        <f t="shared" si="372"/>
        <v>2337300400介護予防訪問リハビリテーション</v>
      </c>
      <c r="B23860" s="489">
        <v>2337300400</v>
      </c>
      <c r="C23860" s="489" t="s">
        <v>2108</v>
      </c>
      <c r="D23860" s="489" t="s">
        <v>19243</v>
      </c>
    </row>
    <row r="23861" spans="1:4">
      <c r="A23861" s="489" t="str">
        <f t="shared" si="372"/>
        <v>2337300400介護予防訪問看護</v>
      </c>
      <c r="B23861" s="489">
        <v>2337300400</v>
      </c>
      <c r="C23861" s="489" t="s">
        <v>2103</v>
      </c>
      <c r="D23861" s="489" t="s">
        <v>19243</v>
      </c>
    </row>
    <row r="23862" spans="1:4">
      <c r="A23862" s="489" t="str">
        <f t="shared" si="372"/>
        <v>2337300400訪問リハビリテーション</v>
      </c>
      <c r="B23862" s="489">
        <v>2337300400</v>
      </c>
      <c r="C23862" s="489" t="s">
        <v>2104</v>
      </c>
      <c r="D23862" s="489" t="s">
        <v>19243</v>
      </c>
    </row>
    <row r="23863" spans="1:4">
      <c r="A23863" s="489" t="str">
        <f t="shared" si="372"/>
        <v>2337300400訪問看護</v>
      </c>
      <c r="B23863" s="489">
        <v>2337300400</v>
      </c>
      <c r="C23863" s="489" t="s">
        <v>2102</v>
      </c>
      <c r="D23863" s="489" t="s">
        <v>19243</v>
      </c>
    </row>
    <row r="23864" spans="1:4">
      <c r="A23864" s="489" t="str">
        <f t="shared" si="372"/>
        <v>2337300426介護予防訪問リハビリテーション</v>
      </c>
      <c r="B23864" s="489">
        <v>2337300426</v>
      </c>
      <c r="C23864" s="489" t="s">
        <v>2108</v>
      </c>
      <c r="D23864" s="489" t="s">
        <v>19145</v>
      </c>
    </row>
    <row r="23865" spans="1:4">
      <c r="A23865" s="489" t="str">
        <f t="shared" si="372"/>
        <v>2337300426介護予防訪問看護</v>
      </c>
      <c r="B23865" s="489">
        <v>2337300426</v>
      </c>
      <c r="C23865" s="489" t="s">
        <v>2103</v>
      </c>
      <c r="D23865" s="489" t="s">
        <v>19145</v>
      </c>
    </row>
    <row r="23866" spans="1:4">
      <c r="A23866" s="489" t="str">
        <f t="shared" si="372"/>
        <v>2337300426訪問リハビリテーション</v>
      </c>
      <c r="B23866" s="489">
        <v>2337300426</v>
      </c>
      <c r="C23866" s="489" t="s">
        <v>2104</v>
      </c>
      <c r="D23866" s="489" t="s">
        <v>19145</v>
      </c>
    </row>
    <row r="23867" spans="1:4">
      <c r="A23867" s="489" t="str">
        <f t="shared" si="372"/>
        <v>2337300426訪問看護</v>
      </c>
      <c r="B23867" s="489">
        <v>2337300426</v>
      </c>
      <c r="C23867" s="489" t="s">
        <v>2102</v>
      </c>
      <c r="D23867" s="489" t="s">
        <v>19145</v>
      </c>
    </row>
    <row r="23868" spans="1:4">
      <c r="A23868" s="489" t="str">
        <f t="shared" si="372"/>
        <v>2337300434介護予防訪問リハビリテーション</v>
      </c>
      <c r="B23868" s="489">
        <v>2337300434</v>
      </c>
      <c r="C23868" s="489" t="s">
        <v>2108</v>
      </c>
      <c r="D23868" s="489" t="s">
        <v>19244</v>
      </c>
    </row>
    <row r="23869" spans="1:4">
      <c r="A23869" s="489" t="str">
        <f t="shared" si="372"/>
        <v>2337300434介護予防訪問看護</v>
      </c>
      <c r="B23869" s="489">
        <v>2337300434</v>
      </c>
      <c r="C23869" s="489" t="s">
        <v>2103</v>
      </c>
      <c r="D23869" s="489" t="s">
        <v>19244</v>
      </c>
    </row>
    <row r="23870" spans="1:4">
      <c r="A23870" s="489" t="str">
        <f t="shared" si="372"/>
        <v>2337300434訪問リハビリテーション</v>
      </c>
      <c r="B23870" s="489">
        <v>2337300434</v>
      </c>
      <c r="C23870" s="489" t="s">
        <v>2104</v>
      </c>
      <c r="D23870" s="489" t="s">
        <v>19244</v>
      </c>
    </row>
    <row r="23871" spans="1:4">
      <c r="A23871" s="489" t="str">
        <f t="shared" si="372"/>
        <v>2337300434訪問看護</v>
      </c>
      <c r="B23871" s="489">
        <v>2337300434</v>
      </c>
      <c r="C23871" s="489" t="s">
        <v>2102</v>
      </c>
      <c r="D23871" s="489" t="s">
        <v>19244</v>
      </c>
    </row>
    <row r="23872" spans="1:4">
      <c r="A23872" s="489" t="str">
        <f t="shared" si="372"/>
        <v>2337300442介護予防訪問リハビリテーション</v>
      </c>
      <c r="B23872" s="489">
        <v>2337300442</v>
      </c>
      <c r="C23872" s="489" t="s">
        <v>2108</v>
      </c>
      <c r="D23872" s="489" t="s">
        <v>19245</v>
      </c>
    </row>
    <row r="23873" spans="1:4">
      <c r="A23873" s="489" t="str">
        <f t="shared" si="372"/>
        <v>2337300442介護予防訪問看護</v>
      </c>
      <c r="B23873" s="489">
        <v>2337300442</v>
      </c>
      <c r="C23873" s="489" t="s">
        <v>2103</v>
      </c>
      <c r="D23873" s="489" t="s">
        <v>19245</v>
      </c>
    </row>
    <row r="23874" spans="1:4">
      <c r="A23874" s="489" t="str">
        <f t="shared" ref="A23874:A23937" si="373">B23874&amp;C23874</f>
        <v>2337300442訪問リハビリテーション</v>
      </c>
      <c r="B23874" s="489">
        <v>2337300442</v>
      </c>
      <c r="C23874" s="489" t="s">
        <v>2104</v>
      </c>
      <c r="D23874" s="489" t="s">
        <v>19245</v>
      </c>
    </row>
    <row r="23875" spans="1:4">
      <c r="A23875" s="489" t="str">
        <f t="shared" si="373"/>
        <v>2337300442訪問看護</v>
      </c>
      <c r="B23875" s="489">
        <v>2337300442</v>
      </c>
      <c r="C23875" s="489" t="s">
        <v>2102</v>
      </c>
      <c r="D23875" s="489" t="s">
        <v>19245</v>
      </c>
    </row>
    <row r="23876" spans="1:4">
      <c r="A23876" s="489" t="str">
        <f t="shared" si="373"/>
        <v>2337300467介護予防訪問リハビリテーション</v>
      </c>
      <c r="B23876" s="489">
        <v>2337300467</v>
      </c>
      <c r="C23876" s="489" t="s">
        <v>2108</v>
      </c>
      <c r="D23876" s="489" t="s">
        <v>19246</v>
      </c>
    </row>
    <row r="23877" spans="1:4">
      <c r="A23877" s="489" t="str">
        <f t="shared" si="373"/>
        <v>2337300467介護予防訪問看護</v>
      </c>
      <c r="B23877" s="489">
        <v>2337300467</v>
      </c>
      <c r="C23877" s="489" t="s">
        <v>2103</v>
      </c>
      <c r="D23877" s="489" t="s">
        <v>19246</v>
      </c>
    </row>
    <row r="23878" spans="1:4">
      <c r="A23878" s="489" t="str">
        <f t="shared" si="373"/>
        <v>2337300467訪問リハビリテーション</v>
      </c>
      <c r="B23878" s="489">
        <v>2337300467</v>
      </c>
      <c r="C23878" s="489" t="s">
        <v>2104</v>
      </c>
      <c r="D23878" s="489" t="s">
        <v>19246</v>
      </c>
    </row>
    <row r="23879" spans="1:4">
      <c r="A23879" s="489" t="str">
        <f t="shared" si="373"/>
        <v>2337300467訪問看護</v>
      </c>
      <c r="B23879" s="489">
        <v>2337300467</v>
      </c>
      <c r="C23879" s="489" t="s">
        <v>2102</v>
      </c>
      <c r="D23879" s="489" t="s">
        <v>19246</v>
      </c>
    </row>
    <row r="23880" spans="1:4">
      <c r="A23880" s="489" t="str">
        <f t="shared" si="373"/>
        <v>2337300483介護予防訪問リハビリテーション</v>
      </c>
      <c r="B23880" s="489">
        <v>2337300483</v>
      </c>
      <c r="C23880" s="489" t="s">
        <v>2108</v>
      </c>
      <c r="D23880" s="489" t="s">
        <v>19247</v>
      </c>
    </row>
    <row r="23881" spans="1:4">
      <c r="A23881" s="489" t="str">
        <f t="shared" si="373"/>
        <v>2337300483介護予防訪問看護</v>
      </c>
      <c r="B23881" s="489">
        <v>2337300483</v>
      </c>
      <c r="C23881" s="489" t="s">
        <v>2103</v>
      </c>
      <c r="D23881" s="489" t="s">
        <v>19247</v>
      </c>
    </row>
    <row r="23882" spans="1:4">
      <c r="A23882" s="489" t="str">
        <f t="shared" si="373"/>
        <v>2337300483訪問リハビリテーション</v>
      </c>
      <c r="B23882" s="489">
        <v>2337300483</v>
      </c>
      <c r="C23882" s="489" t="s">
        <v>2104</v>
      </c>
      <c r="D23882" s="489" t="s">
        <v>19247</v>
      </c>
    </row>
    <row r="23883" spans="1:4">
      <c r="A23883" s="489" t="str">
        <f t="shared" si="373"/>
        <v>2337300483訪問看護</v>
      </c>
      <c r="B23883" s="489">
        <v>2337300483</v>
      </c>
      <c r="C23883" s="489" t="s">
        <v>2102</v>
      </c>
      <c r="D23883" s="489" t="s">
        <v>19247</v>
      </c>
    </row>
    <row r="23884" spans="1:4">
      <c r="A23884" s="489" t="str">
        <f t="shared" si="373"/>
        <v>2337300491介護予防訪問リハビリテーション</v>
      </c>
      <c r="B23884" s="489">
        <v>2337300491</v>
      </c>
      <c r="C23884" s="489" t="s">
        <v>2108</v>
      </c>
      <c r="D23884" s="489" t="s">
        <v>19248</v>
      </c>
    </row>
    <row r="23885" spans="1:4">
      <c r="A23885" s="489" t="str">
        <f t="shared" si="373"/>
        <v>2337300491介護予防訪問看護</v>
      </c>
      <c r="B23885" s="489">
        <v>2337300491</v>
      </c>
      <c r="C23885" s="489" t="s">
        <v>2103</v>
      </c>
      <c r="D23885" s="489" t="s">
        <v>19248</v>
      </c>
    </row>
    <row r="23886" spans="1:4">
      <c r="A23886" s="489" t="str">
        <f t="shared" si="373"/>
        <v>2337300491訪問リハビリテーション</v>
      </c>
      <c r="B23886" s="489">
        <v>2337300491</v>
      </c>
      <c r="C23886" s="489" t="s">
        <v>2104</v>
      </c>
      <c r="D23886" s="489" t="s">
        <v>19248</v>
      </c>
    </row>
    <row r="23887" spans="1:4">
      <c r="A23887" s="489" t="str">
        <f t="shared" si="373"/>
        <v>2337300491訪問看護</v>
      </c>
      <c r="B23887" s="489">
        <v>2337300491</v>
      </c>
      <c r="C23887" s="489" t="s">
        <v>2102</v>
      </c>
      <c r="D23887" s="489" t="s">
        <v>19248</v>
      </c>
    </row>
    <row r="23888" spans="1:4">
      <c r="A23888" s="489" t="str">
        <f t="shared" si="373"/>
        <v>2337300509介護予防訪問リハビリテーション</v>
      </c>
      <c r="B23888" s="489">
        <v>2337300509</v>
      </c>
      <c r="C23888" s="489" t="s">
        <v>2108</v>
      </c>
      <c r="D23888" s="489" t="s">
        <v>19249</v>
      </c>
    </row>
    <row r="23889" spans="1:4">
      <c r="A23889" s="489" t="str">
        <f t="shared" si="373"/>
        <v>2337300509介護予防訪問看護</v>
      </c>
      <c r="B23889" s="489">
        <v>2337300509</v>
      </c>
      <c r="C23889" s="489" t="s">
        <v>2103</v>
      </c>
      <c r="D23889" s="489" t="s">
        <v>19249</v>
      </c>
    </row>
    <row r="23890" spans="1:4">
      <c r="A23890" s="489" t="str">
        <f t="shared" si="373"/>
        <v>2337300509訪問リハビリテーション</v>
      </c>
      <c r="B23890" s="489">
        <v>2337300509</v>
      </c>
      <c r="C23890" s="489" t="s">
        <v>2104</v>
      </c>
      <c r="D23890" s="489" t="s">
        <v>19249</v>
      </c>
    </row>
    <row r="23891" spans="1:4">
      <c r="A23891" s="489" t="str">
        <f t="shared" si="373"/>
        <v>2337300509訪問看護</v>
      </c>
      <c r="B23891" s="489">
        <v>2337300509</v>
      </c>
      <c r="C23891" s="489" t="s">
        <v>2102</v>
      </c>
      <c r="D23891" s="489" t="s">
        <v>19249</v>
      </c>
    </row>
    <row r="23892" spans="1:4">
      <c r="A23892" s="489" t="str">
        <f t="shared" si="373"/>
        <v>2337300517介護予防訪問リハビリテーション</v>
      </c>
      <c r="B23892" s="489">
        <v>2337300517</v>
      </c>
      <c r="C23892" s="489" t="s">
        <v>2108</v>
      </c>
      <c r="D23892" s="489" t="s">
        <v>19250</v>
      </c>
    </row>
    <row r="23893" spans="1:4">
      <c r="A23893" s="489" t="str">
        <f t="shared" si="373"/>
        <v>2337300517介護予防訪問看護</v>
      </c>
      <c r="B23893" s="489">
        <v>2337300517</v>
      </c>
      <c r="C23893" s="489" t="s">
        <v>2103</v>
      </c>
      <c r="D23893" s="489" t="s">
        <v>19250</v>
      </c>
    </row>
    <row r="23894" spans="1:4">
      <c r="A23894" s="489" t="str">
        <f t="shared" si="373"/>
        <v>2337300517訪問リハビリテーション</v>
      </c>
      <c r="B23894" s="489">
        <v>2337300517</v>
      </c>
      <c r="C23894" s="489" t="s">
        <v>2104</v>
      </c>
      <c r="D23894" s="489" t="s">
        <v>19250</v>
      </c>
    </row>
    <row r="23895" spans="1:4">
      <c r="A23895" s="489" t="str">
        <f t="shared" si="373"/>
        <v>2337300517訪問看護</v>
      </c>
      <c r="B23895" s="489">
        <v>2337300517</v>
      </c>
      <c r="C23895" s="489" t="s">
        <v>2102</v>
      </c>
      <c r="D23895" s="489" t="s">
        <v>19250</v>
      </c>
    </row>
    <row r="23896" spans="1:4">
      <c r="A23896" s="489" t="str">
        <f t="shared" si="373"/>
        <v>2337300525介護予防訪問リハビリテーション</v>
      </c>
      <c r="B23896" s="489">
        <v>2337300525</v>
      </c>
      <c r="C23896" s="489" t="s">
        <v>2108</v>
      </c>
      <c r="D23896" s="489" t="s">
        <v>19251</v>
      </c>
    </row>
    <row r="23897" spans="1:4">
      <c r="A23897" s="489" t="str">
        <f t="shared" si="373"/>
        <v>2337300525介護予防訪問看護</v>
      </c>
      <c r="B23897" s="489">
        <v>2337300525</v>
      </c>
      <c r="C23897" s="489" t="s">
        <v>2103</v>
      </c>
      <c r="D23897" s="489" t="s">
        <v>19251</v>
      </c>
    </row>
    <row r="23898" spans="1:4">
      <c r="A23898" s="489" t="str">
        <f t="shared" si="373"/>
        <v>2337300525訪問リハビリテーション</v>
      </c>
      <c r="B23898" s="489">
        <v>2337300525</v>
      </c>
      <c r="C23898" s="489" t="s">
        <v>2104</v>
      </c>
      <c r="D23898" s="489" t="s">
        <v>19251</v>
      </c>
    </row>
    <row r="23899" spans="1:4">
      <c r="A23899" s="489" t="str">
        <f t="shared" si="373"/>
        <v>2337300525訪問看護</v>
      </c>
      <c r="B23899" s="489">
        <v>2337300525</v>
      </c>
      <c r="C23899" s="489" t="s">
        <v>2102</v>
      </c>
      <c r="D23899" s="489" t="s">
        <v>19251</v>
      </c>
    </row>
    <row r="23900" spans="1:4">
      <c r="A23900" s="489" t="str">
        <f t="shared" si="373"/>
        <v>2337300533介護予防訪問リハビリテーション</v>
      </c>
      <c r="B23900" s="489">
        <v>2337300533</v>
      </c>
      <c r="C23900" s="489" t="s">
        <v>2108</v>
      </c>
      <c r="D23900" s="489" t="s">
        <v>19252</v>
      </c>
    </row>
    <row r="23901" spans="1:4">
      <c r="A23901" s="489" t="str">
        <f t="shared" si="373"/>
        <v>2337300533介護予防訪問看護</v>
      </c>
      <c r="B23901" s="489">
        <v>2337300533</v>
      </c>
      <c r="C23901" s="489" t="s">
        <v>2103</v>
      </c>
      <c r="D23901" s="489" t="s">
        <v>19252</v>
      </c>
    </row>
    <row r="23902" spans="1:4">
      <c r="A23902" s="489" t="str">
        <f t="shared" si="373"/>
        <v>2337300533訪問リハビリテーション</v>
      </c>
      <c r="B23902" s="489">
        <v>2337300533</v>
      </c>
      <c r="C23902" s="489" t="s">
        <v>2104</v>
      </c>
      <c r="D23902" s="489" t="s">
        <v>19252</v>
      </c>
    </row>
    <row r="23903" spans="1:4">
      <c r="A23903" s="489" t="str">
        <f t="shared" si="373"/>
        <v>2337300533訪問看護</v>
      </c>
      <c r="B23903" s="489">
        <v>2337300533</v>
      </c>
      <c r="C23903" s="489" t="s">
        <v>2102</v>
      </c>
      <c r="D23903" s="489" t="s">
        <v>19252</v>
      </c>
    </row>
    <row r="23904" spans="1:4">
      <c r="A23904" s="489" t="str">
        <f t="shared" si="373"/>
        <v>2337300541介護予防訪問リハビリテーション</v>
      </c>
      <c r="B23904" s="489">
        <v>2337300541</v>
      </c>
      <c r="C23904" s="489" t="s">
        <v>2108</v>
      </c>
      <c r="D23904" s="489" t="s">
        <v>19253</v>
      </c>
    </row>
    <row r="23905" spans="1:4">
      <c r="A23905" s="489" t="str">
        <f t="shared" si="373"/>
        <v>2337300541介護予防訪問看護</v>
      </c>
      <c r="B23905" s="489">
        <v>2337300541</v>
      </c>
      <c r="C23905" s="489" t="s">
        <v>2103</v>
      </c>
      <c r="D23905" s="489" t="s">
        <v>19253</v>
      </c>
    </row>
    <row r="23906" spans="1:4">
      <c r="A23906" s="489" t="str">
        <f t="shared" si="373"/>
        <v>2337300541訪問リハビリテーション</v>
      </c>
      <c r="B23906" s="489">
        <v>2337300541</v>
      </c>
      <c r="C23906" s="489" t="s">
        <v>2104</v>
      </c>
      <c r="D23906" s="489" t="s">
        <v>19253</v>
      </c>
    </row>
    <row r="23907" spans="1:4">
      <c r="A23907" s="489" t="str">
        <f t="shared" si="373"/>
        <v>2337300541訪問看護</v>
      </c>
      <c r="B23907" s="489">
        <v>2337300541</v>
      </c>
      <c r="C23907" s="489" t="s">
        <v>2102</v>
      </c>
      <c r="D23907" s="489" t="s">
        <v>19253</v>
      </c>
    </row>
    <row r="23908" spans="1:4">
      <c r="A23908" s="489" t="str">
        <f t="shared" si="373"/>
        <v>2337300558介護予防訪問リハビリテーション</v>
      </c>
      <c r="B23908" s="489">
        <v>2337300558</v>
      </c>
      <c r="C23908" s="489" t="s">
        <v>2108</v>
      </c>
      <c r="D23908" s="489" t="s">
        <v>19254</v>
      </c>
    </row>
    <row r="23909" spans="1:4">
      <c r="A23909" s="489" t="str">
        <f t="shared" si="373"/>
        <v>2337300558介護予防訪問看護</v>
      </c>
      <c r="B23909" s="489">
        <v>2337300558</v>
      </c>
      <c r="C23909" s="489" t="s">
        <v>2103</v>
      </c>
      <c r="D23909" s="489" t="s">
        <v>19254</v>
      </c>
    </row>
    <row r="23910" spans="1:4">
      <c r="A23910" s="489" t="str">
        <f t="shared" si="373"/>
        <v>2337300558訪問リハビリテーション</v>
      </c>
      <c r="B23910" s="489">
        <v>2337300558</v>
      </c>
      <c r="C23910" s="489" t="s">
        <v>2104</v>
      </c>
      <c r="D23910" s="489" t="s">
        <v>19254</v>
      </c>
    </row>
    <row r="23911" spans="1:4">
      <c r="A23911" s="489" t="str">
        <f t="shared" si="373"/>
        <v>2337300558訪問看護</v>
      </c>
      <c r="B23911" s="489">
        <v>2337300558</v>
      </c>
      <c r="C23911" s="489" t="s">
        <v>2102</v>
      </c>
      <c r="D23911" s="489" t="s">
        <v>19254</v>
      </c>
    </row>
    <row r="23912" spans="1:4">
      <c r="A23912" s="489" t="str">
        <f t="shared" si="373"/>
        <v>2337300566介護予防訪問リハビリテーション</v>
      </c>
      <c r="B23912" s="489">
        <v>2337300566</v>
      </c>
      <c r="C23912" s="489" t="s">
        <v>2108</v>
      </c>
      <c r="D23912" s="489" t="s">
        <v>19255</v>
      </c>
    </row>
    <row r="23913" spans="1:4">
      <c r="A23913" s="489" t="str">
        <f t="shared" si="373"/>
        <v>2337300566介護予防訪問看護</v>
      </c>
      <c r="B23913" s="489">
        <v>2337300566</v>
      </c>
      <c r="C23913" s="489" t="s">
        <v>2103</v>
      </c>
      <c r="D23913" s="489" t="s">
        <v>19255</v>
      </c>
    </row>
    <row r="23914" spans="1:4">
      <c r="A23914" s="489" t="str">
        <f t="shared" si="373"/>
        <v>2337300566訪問リハビリテーション</v>
      </c>
      <c r="B23914" s="489">
        <v>2337300566</v>
      </c>
      <c r="C23914" s="489" t="s">
        <v>2104</v>
      </c>
      <c r="D23914" s="489" t="s">
        <v>19255</v>
      </c>
    </row>
    <row r="23915" spans="1:4">
      <c r="A23915" s="489" t="str">
        <f t="shared" si="373"/>
        <v>2337300566訪問看護</v>
      </c>
      <c r="B23915" s="489">
        <v>2337300566</v>
      </c>
      <c r="C23915" s="489" t="s">
        <v>2102</v>
      </c>
      <c r="D23915" s="489" t="s">
        <v>19255</v>
      </c>
    </row>
    <row r="23916" spans="1:4">
      <c r="A23916" s="489" t="str">
        <f t="shared" si="373"/>
        <v>2337300574介護予防訪問リハビリテーション</v>
      </c>
      <c r="B23916" s="489">
        <v>2337300574</v>
      </c>
      <c r="C23916" s="489" t="s">
        <v>2108</v>
      </c>
      <c r="D23916" s="489" t="s">
        <v>19256</v>
      </c>
    </row>
    <row r="23917" spans="1:4">
      <c r="A23917" s="489" t="str">
        <f t="shared" si="373"/>
        <v>2337300574介護予防訪問看護</v>
      </c>
      <c r="B23917" s="489">
        <v>2337300574</v>
      </c>
      <c r="C23917" s="489" t="s">
        <v>2103</v>
      </c>
      <c r="D23917" s="489" t="s">
        <v>19256</v>
      </c>
    </row>
    <row r="23918" spans="1:4">
      <c r="A23918" s="489" t="str">
        <f t="shared" si="373"/>
        <v>2337300574訪問リハビリテーション</v>
      </c>
      <c r="B23918" s="489">
        <v>2337300574</v>
      </c>
      <c r="C23918" s="489" t="s">
        <v>2104</v>
      </c>
      <c r="D23918" s="489" t="s">
        <v>19256</v>
      </c>
    </row>
    <row r="23919" spans="1:4">
      <c r="A23919" s="489" t="str">
        <f t="shared" si="373"/>
        <v>2337300574訪問看護</v>
      </c>
      <c r="B23919" s="489">
        <v>2337300574</v>
      </c>
      <c r="C23919" s="489" t="s">
        <v>2102</v>
      </c>
      <c r="D23919" s="489" t="s">
        <v>19256</v>
      </c>
    </row>
    <row r="23920" spans="1:4">
      <c r="A23920" s="489" t="str">
        <f t="shared" si="373"/>
        <v>2337400127介護予防訪問リハビリテーション</v>
      </c>
      <c r="B23920" s="489">
        <v>2337400127</v>
      </c>
      <c r="C23920" s="489" t="s">
        <v>2108</v>
      </c>
      <c r="D23920" s="489" t="s">
        <v>19257</v>
      </c>
    </row>
    <row r="23921" spans="1:4">
      <c r="A23921" s="489" t="str">
        <f t="shared" si="373"/>
        <v>2337400127介護予防訪問看護</v>
      </c>
      <c r="B23921" s="489">
        <v>2337400127</v>
      </c>
      <c r="C23921" s="489" t="s">
        <v>2103</v>
      </c>
      <c r="D23921" s="489" t="s">
        <v>19257</v>
      </c>
    </row>
    <row r="23922" spans="1:4">
      <c r="A23922" s="489" t="str">
        <f t="shared" si="373"/>
        <v>2337400127訪問リハビリテーション</v>
      </c>
      <c r="B23922" s="489">
        <v>2337400127</v>
      </c>
      <c r="C23922" s="489" t="s">
        <v>2104</v>
      </c>
      <c r="D23922" s="489" t="s">
        <v>19257</v>
      </c>
    </row>
    <row r="23923" spans="1:4">
      <c r="A23923" s="489" t="str">
        <f t="shared" si="373"/>
        <v>2337400127訪問看護</v>
      </c>
      <c r="B23923" s="489">
        <v>2337400127</v>
      </c>
      <c r="C23923" s="489" t="s">
        <v>2102</v>
      </c>
      <c r="D23923" s="489" t="s">
        <v>19257</v>
      </c>
    </row>
    <row r="23924" spans="1:4">
      <c r="A23924" s="489" t="str">
        <f t="shared" si="373"/>
        <v>2337400143介護予防訪問リハビリテーション</v>
      </c>
      <c r="B23924" s="489">
        <v>2337400143</v>
      </c>
      <c r="C23924" s="489" t="s">
        <v>2108</v>
      </c>
      <c r="D23924" s="489" t="s">
        <v>19258</v>
      </c>
    </row>
    <row r="23925" spans="1:4">
      <c r="A23925" s="489" t="str">
        <f t="shared" si="373"/>
        <v>2337400143介護予防訪問看護</v>
      </c>
      <c r="B23925" s="489">
        <v>2337400143</v>
      </c>
      <c r="C23925" s="489" t="s">
        <v>2103</v>
      </c>
      <c r="D23925" s="489" t="s">
        <v>19258</v>
      </c>
    </row>
    <row r="23926" spans="1:4">
      <c r="A23926" s="489" t="str">
        <f t="shared" si="373"/>
        <v>2337400143訪問リハビリテーション</v>
      </c>
      <c r="B23926" s="489">
        <v>2337400143</v>
      </c>
      <c r="C23926" s="489" t="s">
        <v>2104</v>
      </c>
      <c r="D23926" s="489" t="s">
        <v>19258</v>
      </c>
    </row>
    <row r="23927" spans="1:4">
      <c r="A23927" s="489" t="str">
        <f t="shared" si="373"/>
        <v>2337400143訪問看護</v>
      </c>
      <c r="B23927" s="489">
        <v>2337400143</v>
      </c>
      <c r="C23927" s="489" t="s">
        <v>2102</v>
      </c>
      <c r="D23927" s="489" t="s">
        <v>19258</v>
      </c>
    </row>
    <row r="23928" spans="1:4">
      <c r="A23928" s="489" t="str">
        <f t="shared" si="373"/>
        <v>2337400168介護予防訪問リハビリテーション</v>
      </c>
      <c r="B23928" s="489">
        <v>2337400168</v>
      </c>
      <c r="C23928" s="489" t="s">
        <v>2108</v>
      </c>
      <c r="D23928" s="489" t="s">
        <v>19259</v>
      </c>
    </row>
    <row r="23929" spans="1:4">
      <c r="A23929" s="489" t="str">
        <f t="shared" si="373"/>
        <v>2337400168介護予防訪問看護</v>
      </c>
      <c r="B23929" s="489">
        <v>2337400168</v>
      </c>
      <c r="C23929" s="489" t="s">
        <v>2103</v>
      </c>
      <c r="D23929" s="489" t="s">
        <v>19259</v>
      </c>
    </row>
    <row r="23930" spans="1:4">
      <c r="A23930" s="489" t="str">
        <f t="shared" si="373"/>
        <v>2337400168訪問リハビリテーション</v>
      </c>
      <c r="B23930" s="489">
        <v>2337400168</v>
      </c>
      <c r="C23930" s="489" t="s">
        <v>2104</v>
      </c>
      <c r="D23930" s="489" t="s">
        <v>19259</v>
      </c>
    </row>
    <row r="23931" spans="1:4">
      <c r="A23931" s="489" t="str">
        <f t="shared" si="373"/>
        <v>2337400168訪問看護</v>
      </c>
      <c r="B23931" s="489">
        <v>2337400168</v>
      </c>
      <c r="C23931" s="489" t="s">
        <v>2102</v>
      </c>
      <c r="D23931" s="489" t="s">
        <v>19259</v>
      </c>
    </row>
    <row r="23932" spans="1:4">
      <c r="A23932" s="489" t="str">
        <f t="shared" si="373"/>
        <v>2337400176介護予防訪問リハビリテーション</v>
      </c>
      <c r="B23932" s="489">
        <v>2337400176</v>
      </c>
      <c r="C23932" s="489" t="s">
        <v>2108</v>
      </c>
      <c r="D23932" s="489" t="s">
        <v>19260</v>
      </c>
    </row>
    <row r="23933" spans="1:4">
      <c r="A23933" s="489" t="str">
        <f t="shared" si="373"/>
        <v>2337400176介護予防訪問看護</v>
      </c>
      <c r="B23933" s="489">
        <v>2337400176</v>
      </c>
      <c r="C23933" s="489" t="s">
        <v>2103</v>
      </c>
      <c r="D23933" s="489" t="s">
        <v>19260</v>
      </c>
    </row>
    <row r="23934" spans="1:4">
      <c r="A23934" s="489" t="str">
        <f t="shared" si="373"/>
        <v>2337400176訪問リハビリテーション</v>
      </c>
      <c r="B23934" s="489">
        <v>2337400176</v>
      </c>
      <c r="C23934" s="489" t="s">
        <v>2104</v>
      </c>
      <c r="D23934" s="489" t="s">
        <v>19260</v>
      </c>
    </row>
    <row r="23935" spans="1:4">
      <c r="A23935" s="489" t="str">
        <f t="shared" si="373"/>
        <v>2337400176訪問看護</v>
      </c>
      <c r="B23935" s="489">
        <v>2337400176</v>
      </c>
      <c r="C23935" s="489" t="s">
        <v>2102</v>
      </c>
      <c r="D23935" s="489" t="s">
        <v>19260</v>
      </c>
    </row>
    <row r="23936" spans="1:4">
      <c r="A23936" s="489" t="str">
        <f t="shared" si="373"/>
        <v>2337400317介護予防訪問リハビリテーション</v>
      </c>
      <c r="B23936" s="489">
        <v>2337400317</v>
      </c>
      <c r="C23936" s="489" t="s">
        <v>2108</v>
      </c>
      <c r="D23936" s="489" t="s">
        <v>19261</v>
      </c>
    </row>
    <row r="23937" spans="1:4">
      <c r="A23937" s="489" t="str">
        <f t="shared" si="373"/>
        <v>2337400317介護予防訪問看護</v>
      </c>
      <c r="B23937" s="489">
        <v>2337400317</v>
      </c>
      <c r="C23937" s="489" t="s">
        <v>2103</v>
      </c>
      <c r="D23937" s="489" t="s">
        <v>19261</v>
      </c>
    </row>
    <row r="23938" spans="1:4">
      <c r="A23938" s="489" t="str">
        <f t="shared" ref="A23938:A24001" si="374">B23938&amp;C23938</f>
        <v>2337400317訪問リハビリテーション</v>
      </c>
      <c r="B23938" s="489">
        <v>2337400317</v>
      </c>
      <c r="C23938" s="489" t="s">
        <v>2104</v>
      </c>
      <c r="D23938" s="489" t="s">
        <v>19261</v>
      </c>
    </row>
    <row r="23939" spans="1:4">
      <c r="A23939" s="489" t="str">
        <f t="shared" si="374"/>
        <v>2337400317訪問看護</v>
      </c>
      <c r="B23939" s="489">
        <v>2337400317</v>
      </c>
      <c r="C23939" s="489" t="s">
        <v>2102</v>
      </c>
      <c r="D23939" s="489" t="s">
        <v>19261</v>
      </c>
    </row>
    <row r="23940" spans="1:4">
      <c r="A23940" s="489" t="str">
        <f t="shared" si="374"/>
        <v>2337400325介護予防訪問リハビリテーション</v>
      </c>
      <c r="B23940" s="489">
        <v>2337400325</v>
      </c>
      <c r="C23940" s="489" t="s">
        <v>2108</v>
      </c>
      <c r="D23940" s="489" t="s">
        <v>19262</v>
      </c>
    </row>
    <row r="23941" spans="1:4">
      <c r="A23941" s="489" t="str">
        <f t="shared" si="374"/>
        <v>2337400325介護予防訪問看護</v>
      </c>
      <c r="B23941" s="489">
        <v>2337400325</v>
      </c>
      <c r="C23941" s="489" t="s">
        <v>2103</v>
      </c>
      <c r="D23941" s="489" t="s">
        <v>19262</v>
      </c>
    </row>
    <row r="23942" spans="1:4">
      <c r="A23942" s="489" t="str">
        <f t="shared" si="374"/>
        <v>2337400325訪問リハビリテーション</v>
      </c>
      <c r="B23942" s="489">
        <v>2337400325</v>
      </c>
      <c r="C23942" s="489" t="s">
        <v>2104</v>
      </c>
      <c r="D23942" s="489" t="s">
        <v>19262</v>
      </c>
    </row>
    <row r="23943" spans="1:4">
      <c r="A23943" s="489" t="str">
        <f t="shared" si="374"/>
        <v>2337400325訪問看護</v>
      </c>
      <c r="B23943" s="489">
        <v>2337400325</v>
      </c>
      <c r="C23943" s="489" t="s">
        <v>2102</v>
      </c>
      <c r="D23943" s="489" t="s">
        <v>19262</v>
      </c>
    </row>
    <row r="23944" spans="1:4">
      <c r="A23944" s="489" t="str">
        <f t="shared" si="374"/>
        <v>2337400366介護予防訪問リハビリテーション</v>
      </c>
      <c r="B23944" s="489">
        <v>2337400366</v>
      </c>
      <c r="C23944" s="489" t="s">
        <v>2108</v>
      </c>
      <c r="D23944" s="489" t="s">
        <v>19263</v>
      </c>
    </row>
    <row r="23945" spans="1:4">
      <c r="A23945" s="489" t="str">
        <f t="shared" si="374"/>
        <v>2337400366介護予防訪問看護</v>
      </c>
      <c r="B23945" s="489">
        <v>2337400366</v>
      </c>
      <c r="C23945" s="489" t="s">
        <v>2103</v>
      </c>
      <c r="D23945" s="489" t="s">
        <v>19263</v>
      </c>
    </row>
    <row r="23946" spans="1:4">
      <c r="A23946" s="489" t="str">
        <f t="shared" si="374"/>
        <v>2337400366訪問リハビリテーション</v>
      </c>
      <c r="B23946" s="489">
        <v>2337400366</v>
      </c>
      <c r="C23946" s="489" t="s">
        <v>2104</v>
      </c>
      <c r="D23946" s="489" t="s">
        <v>19263</v>
      </c>
    </row>
    <row r="23947" spans="1:4">
      <c r="A23947" s="489" t="str">
        <f t="shared" si="374"/>
        <v>2337400366訪問看護</v>
      </c>
      <c r="B23947" s="489">
        <v>2337400366</v>
      </c>
      <c r="C23947" s="489" t="s">
        <v>2102</v>
      </c>
      <c r="D23947" s="489" t="s">
        <v>19263</v>
      </c>
    </row>
    <row r="23948" spans="1:4">
      <c r="A23948" s="489" t="str">
        <f t="shared" si="374"/>
        <v>2337400374介護予防訪問リハビリテーション</v>
      </c>
      <c r="B23948" s="489">
        <v>2337400374</v>
      </c>
      <c r="C23948" s="489" t="s">
        <v>2108</v>
      </c>
      <c r="D23948" s="489" t="s">
        <v>19264</v>
      </c>
    </row>
    <row r="23949" spans="1:4">
      <c r="A23949" s="489" t="str">
        <f t="shared" si="374"/>
        <v>2337400374介護予防訪問看護</v>
      </c>
      <c r="B23949" s="489">
        <v>2337400374</v>
      </c>
      <c r="C23949" s="489" t="s">
        <v>2103</v>
      </c>
      <c r="D23949" s="489" t="s">
        <v>19264</v>
      </c>
    </row>
    <row r="23950" spans="1:4">
      <c r="A23950" s="489" t="str">
        <f t="shared" si="374"/>
        <v>2337400374訪問リハビリテーション</v>
      </c>
      <c r="B23950" s="489">
        <v>2337400374</v>
      </c>
      <c r="C23950" s="489" t="s">
        <v>2104</v>
      </c>
      <c r="D23950" s="489" t="s">
        <v>19264</v>
      </c>
    </row>
    <row r="23951" spans="1:4">
      <c r="A23951" s="489" t="str">
        <f t="shared" si="374"/>
        <v>2337400374訪問看護</v>
      </c>
      <c r="B23951" s="489">
        <v>2337400374</v>
      </c>
      <c r="C23951" s="489" t="s">
        <v>2102</v>
      </c>
      <c r="D23951" s="489" t="s">
        <v>19264</v>
      </c>
    </row>
    <row r="23952" spans="1:4">
      <c r="A23952" s="489" t="str">
        <f t="shared" si="374"/>
        <v>2337400382介護予防訪問リハビリテーション</v>
      </c>
      <c r="B23952" s="489">
        <v>2337400382</v>
      </c>
      <c r="C23952" s="489" t="s">
        <v>2108</v>
      </c>
      <c r="D23952" s="489" t="s">
        <v>19265</v>
      </c>
    </row>
    <row r="23953" spans="1:4">
      <c r="A23953" s="489" t="str">
        <f t="shared" si="374"/>
        <v>2337400382介護予防訪問看護</v>
      </c>
      <c r="B23953" s="489">
        <v>2337400382</v>
      </c>
      <c r="C23953" s="489" t="s">
        <v>2103</v>
      </c>
      <c r="D23953" s="489" t="s">
        <v>19265</v>
      </c>
    </row>
    <row r="23954" spans="1:4">
      <c r="A23954" s="489" t="str">
        <f t="shared" si="374"/>
        <v>2337400382訪問リハビリテーション</v>
      </c>
      <c r="B23954" s="489">
        <v>2337400382</v>
      </c>
      <c r="C23954" s="489" t="s">
        <v>2104</v>
      </c>
      <c r="D23954" s="489" t="s">
        <v>19265</v>
      </c>
    </row>
    <row r="23955" spans="1:4">
      <c r="A23955" s="489" t="str">
        <f t="shared" si="374"/>
        <v>2337400382訪問看護</v>
      </c>
      <c r="B23955" s="489">
        <v>2337400382</v>
      </c>
      <c r="C23955" s="489" t="s">
        <v>2102</v>
      </c>
      <c r="D23955" s="489" t="s">
        <v>19265</v>
      </c>
    </row>
    <row r="23956" spans="1:4">
      <c r="A23956" s="489" t="str">
        <f t="shared" si="374"/>
        <v>2337400408介護予防訪問リハビリテーション</v>
      </c>
      <c r="B23956" s="489">
        <v>2337400408</v>
      </c>
      <c r="C23956" s="489" t="s">
        <v>2108</v>
      </c>
      <c r="D23956" s="489" t="s">
        <v>19266</v>
      </c>
    </row>
    <row r="23957" spans="1:4">
      <c r="A23957" s="489" t="str">
        <f t="shared" si="374"/>
        <v>2337400408介護予防訪問看護</v>
      </c>
      <c r="B23957" s="489">
        <v>2337400408</v>
      </c>
      <c r="C23957" s="489" t="s">
        <v>2103</v>
      </c>
      <c r="D23957" s="489" t="s">
        <v>19266</v>
      </c>
    </row>
    <row r="23958" spans="1:4">
      <c r="A23958" s="489" t="str">
        <f t="shared" si="374"/>
        <v>2337400408訪問リハビリテーション</v>
      </c>
      <c r="B23958" s="489">
        <v>2337400408</v>
      </c>
      <c r="C23958" s="489" t="s">
        <v>2104</v>
      </c>
      <c r="D23958" s="489" t="s">
        <v>19266</v>
      </c>
    </row>
    <row r="23959" spans="1:4">
      <c r="A23959" s="489" t="str">
        <f t="shared" si="374"/>
        <v>2337400408訪問看護</v>
      </c>
      <c r="B23959" s="489">
        <v>2337400408</v>
      </c>
      <c r="C23959" s="489" t="s">
        <v>2102</v>
      </c>
      <c r="D23959" s="489" t="s">
        <v>19266</v>
      </c>
    </row>
    <row r="23960" spans="1:4">
      <c r="A23960" s="489" t="str">
        <f t="shared" si="374"/>
        <v>2337400416介護予防訪問リハビリテーション</v>
      </c>
      <c r="B23960" s="489">
        <v>2337400416</v>
      </c>
      <c r="C23960" s="489" t="s">
        <v>2108</v>
      </c>
      <c r="D23960" s="489" t="s">
        <v>19267</v>
      </c>
    </row>
    <row r="23961" spans="1:4">
      <c r="A23961" s="489" t="str">
        <f t="shared" si="374"/>
        <v>2337400416介護予防訪問看護</v>
      </c>
      <c r="B23961" s="489">
        <v>2337400416</v>
      </c>
      <c r="C23961" s="489" t="s">
        <v>2103</v>
      </c>
      <c r="D23961" s="489" t="s">
        <v>19267</v>
      </c>
    </row>
    <row r="23962" spans="1:4">
      <c r="A23962" s="489" t="str">
        <f t="shared" si="374"/>
        <v>2337400416訪問リハビリテーション</v>
      </c>
      <c r="B23962" s="489">
        <v>2337400416</v>
      </c>
      <c r="C23962" s="489" t="s">
        <v>2104</v>
      </c>
      <c r="D23962" s="489" t="s">
        <v>19267</v>
      </c>
    </row>
    <row r="23963" spans="1:4">
      <c r="A23963" s="489" t="str">
        <f t="shared" si="374"/>
        <v>2337400416訪問看護</v>
      </c>
      <c r="B23963" s="489">
        <v>2337400416</v>
      </c>
      <c r="C23963" s="489" t="s">
        <v>2102</v>
      </c>
      <c r="D23963" s="489" t="s">
        <v>19267</v>
      </c>
    </row>
    <row r="23964" spans="1:4">
      <c r="A23964" s="489" t="str">
        <f t="shared" si="374"/>
        <v>2337400424介護予防訪問リハビリテーション</v>
      </c>
      <c r="B23964" s="489">
        <v>2337400424</v>
      </c>
      <c r="C23964" s="489" t="s">
        <v>2108</v>
      </c>
      <c r="D23964" s="489" t="s">
        <v>19268</v>
      </c>
    </row>
    <row r="23965" spans="1:4">
      <c r="A23965" s="489" t="str">
        <f t="shared" si="374"/>
        <v>2337400424介護予防訪問看護</v>
      </c>
      <c r="B23965" s="489">
        <v>2337400424</v>
      </c>
      <c r="C23965" s="489" t="s">
        <v>2103</v>
      </c>
      <c r="D23965" s="489" t="s">
        <v>19268</v>
      </c>
    </row>
    <row r="23966" spans="1:4">
      <c r="A23966" s="489" t="str">
        <f t="shared" si="374"/>
        <v>2337400424訪問リハビリテーション</v>
      </c>
      <c r="B23966" s="489">
        <v>2337400424</v>
      </c>
      <c r="C23966" s="489" t="s">
        <v>2104</v>
      </c>
      <c r="D23966" s="489" t="s">
        <v>19268</v>
      </c>
    </row>
    <row r="23967" spans="1:4">
      <c r="A23967" s="489" t="str">
        <f t="shared" si="374"/>
        <v>2337400424訪問看護</v>
      </c>
      <c r="B23967" s="489">
        <v>2337400424</v>
      </c>
      <c r="C23967" s="489" t="s">
        <v>2102</v>
      </c>
      <c r="D23967" s="489" t="s">
        <v>19268</v>
      </c>
    </row>
    <row r="23968" spans="1:4">
      <c r="A23968" s="489" t="str">
        <f t="shared" si="374"/>
        <v>2337400432介護予防訪問リハビリテーション</v>
      </c>
      <c r="B23968" s="489">
        <v>2337400432</v>
      </c>
      <c r="C23968" s="489" t="s">
        <v>2108</v>
      </c>
      <c r="D23968" s="489" t="s">
        <v>19269</v>
      </c>
    </row>
    <row r="23969" spans="1:4">
      <c r="A23969" s="489" t="str">
        <f t="shared" si="374"/>
        <v>2337400432介護予防訪問看護</v>
      </c>
      <c r="B23969" s="489">
        <v>2337400432</v>
      </c>
      <c r="C23969" s="489" t="s">
        <v>2103</v>
      </c>
      <c r="D23969" s="489" t="s">
        <v>19269</v>
      </c>
    </row>
    <row r="23970" spans="1:4">
      <c r="A23970" s="489" t="str">
        <f t="shared" si="374"/>
        <v>2337400432訪問リハビリテーション</v>
      </c>
      <c r="B23970" s="489">
        <v>2337400432</v>
      </c>
      <c r="C23970" s="489" t="s">
        <v>2104</v>
      </c>
      <c r="D23970" s="489" t="s">
        <v>19269</v>
      </c>
    </row>
    <row r="23971" spans="1:4">
      <c r="A23971" s="489" t="str">
        <f t="shared" si="374"/>
        <v>2337400432訪問看護</v>
      </c>
      <c r="B23971" s="489">
        <v>2337400432</v>
      </c>
      <c r="C23971" s="489" t="s">
        <v>2102</v>
      </c>
      <c r="D23971" s="489" t="s">
        <v>19269</v>
      </c>
    </row>
    <row r="23972" spans="1:4">
      <c r="A23972" s="489" t="str">
        <f t="shared" si="374"/>
        <v>2337400457介護予防訪問リハビリテーション</v>
      </c>
      <c r="B23972" s="489">
        <v>2337400457</v>
      </c>
      <c r="C23972" s="489" t="s">
        <v>2108</v>
      </c>
      <c r="D23972" s="489" t="s">
        <v>18775</v>
      </c>
    </row>
    <row r="23973" spans="1:4">
      <c r="A23973" s="489" t="str">
        <f t="shared" si="374"/>
        <v>2337400457介護予防訪問看護</v>
      </c>
      <c r="B23973" s="489">
        <v>2337400457</v>
      </c>
      <c r="C23973" s="489" t="s">
        <v>2103</v>
      </c>
      <c r="D23973" s="489" t="s">
        <v>18775</v>
      </c>
    </row>
    <row r="23974" spans="1:4">
      <c r="A23974" s="489" t="str">
        <f t="shared" si="374"/>
        <v>2337400457訪問リハビリテーション</v>
      </c>
      <c r="B23974" s="489">
        <v>2337400457</v>
      </c>
      <c r="C23974" s="489" t="s">
        <v>2104</v>
      </c>
      <c r="D23974" s="489" t="s">
        <v>18775</v>
      </c>
    </row>
    <row r="23975" spans="1:4">
      <c r="A23975" s="489" t="str">
        <f t="shared" si="374"/>
        <v>2337400457訪問看護</v>
      </c>
      <c r="B23975" s="489">
        <v>2337400457</v>
      </c>
      <c r="C23975" s="489" t="s">
        <v>2102</v>
      </c>
      <c r="D23975" s="489" t="s">
        <v>18775</v>
      </c>
    </row>
    <row r="23976" spans="1:4">
      <c r="A23976" s="489" t="str">
        <f t="shared" si="374"/>
        <v>2337400473介護予防訪問リハビリテーション</v>
      </c>
      <c r="B23976" s="489">
        <v>2337400473</v>
      </c>
      <c r="C23976" s="489" t="s">
        <v>2108</v>
      </c>
      <c r="D23976" s="489" t="s">
        <v>19270</v>
      </c>
    </row>
    <row r="23977" spans="1:4">
      <c r="A23977" s="489" t="str">
        <f t="shared" si="374"/>
        <v>2337400473介護予防訪問看護</v>
      </c>
      <c r="B23977" s="489">
        <v>2337400473</v>
      </c>
      <c r="C23977" s="489" t="s">
        <v>2103</v>
      </c>
      <c r="D23977" s="489" t="s">
        <v>19270</v>
      </c>
    </row>
    <row r="23978" spans="1:4">
      <c r="A23978" s="489" t="str">
        <f t="shared" si="374"/>
        <v>2337400473訪問リハビリテーション</v>
      </c>
      <c r="B23978" s="489">
        <v>2337400473</v>
      </c>
      <c r="C23978" s="489" t="s">
        <v>2104</v>
      </c>
      <c r="D23978" s="489" t="s">
        <v>19270</v>
      </c>
    </row>
    <row r="23979" spans="1:4">
      <c r="A23979" s="489" t="str">
        <f t="shared" si="374"/>
        <v>2337400473訪問看護</v>
      </c>
      <c r="B23979" s="489">
        <v>2337400473</v>
      </c>
      <c r="C23979" s="489" t="s">
        <v>2102</v>
      </c>
      <c r="D23979" s="489" t="s">
        <v>19270</v>
      </c>
    </row>
    <row r="23980" spans="1:4">
      <c r="A23980" s="489" t="str">
        <f t="shared" si="374"/>
        <v>2337400499介護予防訪問リハビリテーション</v>
      </c>
      <c r="B23980" s="489">
        <v>2337400499</v>
      </c>
      <c r="C23980" s="489" t="s">
        <v>2108</v>
      </c>
      <c r="D23980" s="489" t="s">
        <v>19196</v>
      </c>
    </row>
    <row r="23981" spans="1:4">
      <c r="A23981" s="489" t="str">
        <f t="shared" si="374"/>
        <v>2337400499介護予防訪問看護</v>
      </c>
      <c r="B23981" s="489">
        <v>2337400499</v>
      </c>
      <c r="C23981" s="489" t="s">
        <v>2103</v>
      </c>
      <c r="D23981" s="489" t="s">
        <v>19196</v>
      </c>
    </row>
    <row r="23982" spans="1:4">
      <c r="A23982" s="489" t="str">
        <f t="shared" si="374"/>
        <v>2337400499訪問リハビリテーション</v>
      </c>
      <c r="B23982" s="489">
        <v>2337400499</v>
      </c>
      <c r="C23982" s="489" t="s">
        <v>2104</v>
      </c>
      <c r="D23982" s="489" t="s">
        <v>19196</v>
      </c>
    </row>
    <row r="23983" spans="1:4">
      <c r="A23983" s="489" t="str">
        <f t="shared" si="374"/>
        <v>2337400499訪問看護</v>
      </c>
      <c r="B23983" s="489">
        <v>2337400499</v>
      </c>
      <c r="C23983" s="489" t="s">
        <v>2102</v>
      </c>
      <c r="D23983" s="489" t="s">
        <v>19196</v>
      </c>
    </row>
    <row r="23984" spans="1:4">
      <c r="A23984" s="489" t="str">
        <f t="shared" si="374"/>
        <v>2337400507介護予防訪問リハビリテーション</v>
      </c>
      <c r="B23984" s="489">
        <v>2337400507</v>
      </c>
      <c r="C23984" s="489" t="s">
        <v>2108</v>
      </c>
      <c r="D23984" s="489" t="s">
        <v>19271</v>
      </c>
    </row>
    <row r="23985" spans="1:4">
      <c r="A23985" s="489" t="str">
        <f t="shared" si="374"/>
        <v>2337400507介護予防訪問看護</v>
      </c>
      <c r="B23985" s="489">
        <v>2337400507</v>
      </c>
      <c r="C23985" s="489" t="s">
        <v>2103</v>
      </c>
      <c r="D23985" s="489" t="s">
        <v>19271</v>
      </c>
    </row>
    <row r="23986" spans="1:4">
      <c r="A23986" s="489" t="str">
        <f t="shared" si="374"/>
        <v>2337400507訪問リハビリテーション</v>
      </c>
      <c r="B23986" s="489">
        <v>2337400507</v>
      </c>
      <c r="C23986" s="489" t="s">
        <v>2104</v>
      </c>
      <c r="D23986" s="489" t="s">
        <v>19271</v>
      </c>
    </row>
    <row r="23987" spans="1:4">
      <c r="A23987" s="489" t="str">
        <f t="shared" si="374"/>
        <v>2337400507訪問看護</v>
      </c>
      <c r="B23987" s="489">
        <v>2337400507</v>
      </c>
      <c r="C23987" s="489" t="s">
        <v>2102</v>
      </c>
      <c r="D23987" s="489" t="s">
        <v>19271</v>
      </c>
    </row>
    <row r="23988" spans="1:4">
      <c r="A23988" s="489" t="str">
        <f t="shared" si="374"/>
        <v>2337400515介護予防訪問リハビリテーション</v>
      </c>
      <c r="B23988" s="489">
        <v>2337400515</v>
      </c>
      <c r="C23988" s="489" t="s">
        <v>2108</v>
      </c>
      <c r="D23988" s="489" t="s">
        <v>19272</v>
      </c>
    </row>
    <row r="23989" spans="1:4">
      <c r="A23989" s="489" t="str">
        <f t="shared" si="374"/>
        <v>2337400515介護予防訪問看護</v>
      </c>
      <c r="B23989" s="489">
        <v>2337400515</v>
      </c>
      <c r="C23989" s="489" t="s">
        <v>2103</v>
      </c>
      <c r="D23989" s="489" t="s">
        <v>19272</v>
      </c>
    </row>
    <row r="23990" spans="1:4">
      <c r="A23990" s="489" t="str">
        <f t="shared" si="374"/>
        <v>2337400515訪問リハビリテーション</v>
      </c>
      <c r="B23990" s="489">
        <v>2337400515</v>
      </c>
      <c r="C23990" s="489" t="s">
        <v>2104</v>
      </c>
      <c r="D23990" s="489" t="s">
        <v>19272</v>
      </c>
    </row>
    <row r="23991" spans="1:4">
      <c r="A23991" s="489" t="str">
        <f t="shared" si="374"/>
        <v>2337400515訪問看護</v>
      </c>
      <c r="B23991" s="489">
        <v>2337400515</v>
      </c>
      <c r="C23991" s="489" t="s">
        <v>2102</v>
      </c>
      <c r="D23991" s="489" t="s">
        <v>19272</v>
      </c>
    </row>
    <row r="23992" spans="1:4">
      <c r="A23992" s="489" t="str">
        <f t="shared" si="374"/>
        <v>2337400523介護予防訪問リハビリテーション</v>
      </c>
      <c r="B23992" s="489">
        <v>2337400523</v>
      </c>
      <c r="C23992" s="489" t="s">
        <v>2108</v>
      </c>
      <c r="D23992" s="489" t="s">
        <v>19273</v>
      </c>
    </row>
    <row r="23993" spans="1:4">
      <c r="A23993" s="489" t="str">
        <f t="shared" si="374"/>
        <v>2337400523介護予防訪問看護</v>
      </c>
      <c r="B23993" s="489">
        <v>2337400523</v>
      </c>
      <c r="C23993" s="489" t="s">
        <v>2103</v>
      </c>
      <c r="D23993" s="489" t="s">
        <v>19273</v>
      </c>
    </row>
    <row r="23994" spans="1:4">
      <c r="A23994" s="489" t="str">
        <f t="shared" si="374"/>
        <v>2337400523訪問リハビリテーション</v>
      </c>
      <c r="B23994" s="489">
        <v>2337400523</v>
      </c>
      <c r="C23994" s="489" t="s">
        <v>2104</v>
      </c>
      <c r="D23994" s="489" t="s">
        <v>19273</v>
      </c>
    </row>
    <row r="23995" spans="1:4">
      <c r="A23995" s="489" t="str">
        <f t="shared" si="374"/>
        <v>2337400523訪問看護</v>
      </c>
      <c r="B23995" s="489">
        <v>2337400523</v>
      </c>
      <c r="C23995" s="489" t="s">
        <v>2102</v>
      </c>
      <c r="D23995" s="489" t="s">
        <v>19273</v>
      </c>
    </row>
    <row r="23996" spans="1:4">
      <c r="A23996" s="489" t="str">
        <f t="shared" si="374"/>
        <v>2337400531介護予防訪問リハビリテーション</v>
      </c>
      <c r="B23996" s="489">
        <v>2337400531</v>
      </c>
      <c r="C23996" s="489" t="s">
        <v>2108</v>
      </c>
      <c r="D23996" s="489" t="s">
        <v>19274</v>
      </c>
    </row>
    <row r="23997" spans="1:4">
      <c r="A23997" s="489" t="str">
        <f t="shared" si="374"/>
        <v>2337400531介護予防訪問看護</v>
      </c>
      <c r="B23997" s="489">
        <v>2337400531</v>
      </c>
      <c r="C23997" s="489" t="s">
        <v>2103</v>
      </c>
      <c r="D23997" s="489" t="s">
        <v>19274</v>
      </c>
    </row>
    <row r="23998" spans="1:4">
      <c r="A23998" s="489" t="str">
        <f t="shared" si="374"/>
        <v>2337400531訪問リハビリテーション</v>
      </c>
      <c r="B23998" s="489">
        <v>2337400531</v>
      </c>
      <c r="C23998" s="489" t="s">
        <v>2104</v>
      </c>
      <c r="D23998" s="489" t="s">
        <v>19274</v>
      </c>
    </row>
    <row r="23999" spans="1:4">
      <c r="A23999" s="489" t="str">
        <f t="shared" si="374"/>
        <v>2337400531訪問看護</v>
      </c>
      <c r="B23999" s="489">
        <v>2337400531</v>
      </c>
      <c r="C23999" s="489" t="s">
        <v>2102</v>
      </c>
      <c r="D23999" s="489" t="s">
        <v>19274</v>
      </c>
    </row>
    <row r="24000" spans="1:4">
      <c r="A24000" s="489" t="str">
        <f t="shared" si="374"/>
        <v>2337400549介護予防訪問リハビリテーション</v>
      </c>
      <c r="B24000" s="489">
        <v>2337400549</v>
      </c>
      <c r="C24000" s="489" t="s">
        <v>2108</v>
      </c>
      <c r="D24000" s="489" t="s">
        <v>19275</v>
      </c>
    </row>
    <row r="24001" spans="1:4">
      <c r="A24001" s="489" t="str">
        <f t="shared" si="374"/>
        <v>2337400549介護予防訪問看護</v>
      </c>
      <c r="B24001" s="489">
        <v>2337400549</v>
      </c>
      <c r="C24001" s="489" t="s">
        <v>2103</v>
      </c>
      <c r="D24001" s="489" t="s">
        <v>19275</v>
      </c>
    </row>
    <row r="24002" spans="1:4">
      <c r="A24002" s="489" t="str">
        <f t="shared" ref="A24002:A24065" si="375">B24002&amp;C24002</f>
        <v>2337400549訪問リハビリテーション</v>
      </c>
      <c r="B24002" s="489">
        <v>2337400549</v>
      </c>
      <c r="C24002" s="489" t="s">
        <v>2104</v>
      </c>
      <c r="D24002" s="489" t="s">
        <v>19275</v>
      </c>
    </row>
    <row r="24003" spans="1:4">
      <c r="A24003" s="489" t="str">
        <f t="shared" si="375"/>
        <v>2337400549訪問看護</v>
      </c>
      <c r="B24003" s="489">
        <v>2337400549</v>
      </c>
      <c r="C24003" s="489" t="s">
        <v>2102</v>
      </c>
      <c r="D24003" s="489" t="s">
        <v>19275</v>
      </c>
    </row>
    <row r="24004" spans="1:4">
      <c r="A24004" s="489" t="str">
        <f t="shared" si="375"/>
        <v>2337400556介護予防訪問リハビリテーション</v>
      </c>
      <c r="B24004" s="489">
        <v>2337400556</v>
      </c>
      <c r="C24004" s="489" t="s">
        <v>2108</v>
      </c>
      <c r="D24004" s="489" t="s">
        <v>19276</v>
      </c>
    </row>
    <row r="24005" spans="1:4">
      <c r="A24005" s="489" t="str">
        <f t="shared" si="375"/>
        <v>2337400556介護予防訪問看護</v>
      </c>
      <c r="B24005" s="489">
        <v>2337400556</v>
      </c>
      <c r="C24005" s="489" t="s">
        <v>2103</v>
      </c>
      <c r="D24005" s="489" t="s">
        <v>19276</v>
      </c>
    </row>
    <row r="24006" spans="1:4">
      <c r="A24006" s="489" t="str">
        <f t="shared" si="375"/>
        <v>2337400556訪問リハビリテーション</v>
      </c>
      <c r="B24006" s="489">
        <v>2337400556</v>
      </c>
      <c r="C24006" s="489" t="s">
        <v>2104</v>
      </c>
      <c r="D24006" s="489" t="s">
        <v>19276</v>
      </c>
    </row>
    <row r="24007" spans="1:4">
      <c r="A24007" s="489" t="str">
        <f t="shared" si="375"/>
        <v>2337400556訪問看護</v>
      </c>
      <c r="B24007" s="489">
        <v>2337400556</v>
      </c>
      <c r="C24007" s="489" t="s">
        <v>2102</v>
      </c>
      <c r="D24007" s="489" t="s">
        <v>19276</v>
      </c>
    </row>
    <row r="24008" spans="1:4">
      <c r="A24008" s="489" t="str">
        <f t="shared" si="375"/>
        <v>2337400564介護予防訪問リハビリテーション</v>
      </c>
      <c r="B24008" s="489">
        <v>2337400564</v>
      </c>
      <c r="C24008" s="489" t="s">
        <v>2108</v>
      </c>
      <c r="D24008" s="489" t="s">
        <v>19277</v>
      </c>
    </row>
    <row r="24009" spans="1:4">
      <c r="A24009" s="489" t="str">
        <f t="shared" si="375"/>
        <v>2337400564介護予防訪問看護</v>
      </c>
      <c r="B24009" s="489">
        <v>2337400564</v>
      </c>
      <c r="C24009" s="489" t="s">
        <v>2103</v>
      </c>
      <c r="D24009" s="489" t="s">
        <v>19277</v>
      </c>
    </row>
    <row r="24010" spans="1:4">
      <c r="A24010" s="489" t="str">
        <f t="shared" si="375"/>
        <v>2337400564訪問リハビリテーション</v>
      </c>
      <c r="B24010" s="489">
        <v>2337400564</v>
      </c>
      <c r="C24010" s="489" t="s">
        <v>2104</v>
      </c>
      <c r="D24010" s="489" t="s">
        <v>19277</v>
      </c>
    </row>
    <row r="24011" spans="1:4">
      <c r="A24011" s="489" t="str">
        <f t="shared" si="375"/>
        <v>2337400564訪問看護</v>
      </c>
      <c r="B24011" s="489">
        <v>2337400564</v>
      </c>
      <c r="C24011" s="489" t="s">
        <v>2102</v>
      </c>
      <c r="D24011" s="489" t="s">
        <v>19277</v>
      </c>
    </row>
    <row r="24012" spans="1:4">
      <c r="A24012" s="489" t="str">
        <f t="shared" si="375"/>
        <v>2337400572介護予防訪問リハビリテーション</v>
      </c>
      <c r="B24012" s="489">
        <v>2337400572</v>
      </c>
      <c r="C24012" s="489" t="s">
        <v>2108</v>
      </c>
      <c r="D24012" s="489" t="s">
        <v>19278</v>
      </c>
    </row>
    <row r="24013" spans="1:4">
      <c r="A24013" s="489" t="str">
        <f t="shared" si="375"/>
        <v>2337400572介護予防訪問看護</v>
      </c>
      <c r="B24013" s="489">
        <v>2337400572</v>
      </c>
      <c r="C24013" s="489" t="s">
        <v>2103</v>
      </c>
      <c r="D24013" s="489" t="s">
        <v>19278</v>
      </c>
    </row>
    <row r="24014" spans="1:4">
      <c r="A24014" s="489" t="str">
        <f t="shared" si="375"/>
        <v>2337400572訪問リハビリテーション</v>
      </c>
      <c r="B24014" s="489">
        <v>2337400572</v>
      </c>
      <c r="C24014" s="489" t="s">
        <v>2104</v>
      </c>
      <c r="D24014" s="489" t="s">
        <v>19278</v>
      </c>
    </row>
    <row r="24015" spans="1:4">
      <c r="A24015" s="489" t="str">
        <f t="shared" si="375"/>
        <v>2337400572訪問看護</v>
      </c>
      <c r="B24015" s="489">
        <v>2337400572</v>
      </c>
      <c r="C24015" s="489" t="s">
        <v>2102</v>
      </c>
      <c r="D24015" s="489" t="s">
        <v>19278</v>
      </c>
    </row>
    <row r="24016" spans="1:4">
      <c r="A24016" s="489" t="str">
        <f t="shared" si="375"/>
        <v>2337400580介護予防訪問リハビリテーション</v>
      </c>
      <c r="B24016" s="489">
        <v>2337400580</v>
      </c>
      <c r="C24016" s="489" t="s">
        <v>2108</v>
      </c>
      <c r="D24016" s="489" t="s">
        <v>19279</v>
      </c>
    </row>
    <row r="24017" spans="1:4">
      <c r="A24017" s="489" t="str">
        <f t="shared" si="375"/>
        <v>2337400580介護予防訪問看護</v>
      </c>
      <c r="B24017" s="489">
        <v>2337400580</v>
      </c>
      <c r="C24017" s="489" t="s">
        <v>2103</v>
      </c>
      <c r="D24017" s="489" t="s">
        <v>19279</v>
      </c>
    </row>
    <row r="24018" spans="1:4">
      <c r="A24018" s="489" t="str">
        <f t="shared" si="375"/>
        <v>2337400580訪問リハビリテーション</v>
      </c>
      <c r="B24018" s="489">
        <v>2337400580</v>
      </c>
      <c r="C24018" s="489" t="s">
        <v>2104</v>
      </c>
      <c r="D24018" s="489" t="s">
        <v>19279</v>
      </c>
    </row>
    <row r="24019" spans="1:4">
      <c r="A24019" s="489" t="str">
        <f t="shared" si="375"/>
        <v>2337400580訪問看護</v>
      </c>
      <c r="B24019" s="489">
        <v>2337400580</v>
      </c>
      <c r="C24019" s="489" t="s">
        <v>2102</v>
      </c>
      <c r="D24019" s="489" t="s">
        <v>19279</v>
      </c>
    </row>
    <row r="24020" spans="1:4">
      <c r="A24020" s="489" t="str">
        <f t="shared" si="375"/>
        <v>2337400598介護予防訪問リハビリテーション</v>
      </c>
      <c r="B24020" s="489">
        <v>2337400598</v>
      </c>
      <c r="C24020" s="489" t="s">
        <v>2108</v>
      </c>
      <c r="D24020" s="489" t="s">
        <v>19280</v>
      </c>
    </row>
    <row r="24021" spans="1:4">
      <c r="A24021" s="489" t="str">
        <f t="shared" si="375"/>
        <v>2337400598介護予防訪問看護</v>
      </c>
      <c r="B24021" s="489">
        <v>2337400598</v>
      </c>
      <c r="C24021" s="489" t="s">
        <v>2103</v>
      </c>
      <c r="D24021" s="489" t="s">
        <v>19280</v>
      </c>
    </row>
    <row r="24022" spans="1:4">
      <c r="A24022" s="489" t="str">
        <f t="shared" si="375"/>
        <v>2337400598訪問リハビリテーション</v>
      </c>
      <c r="B24022" s="489">
        <v>2337400598</v>
      </c>
      <c r="C24022" s="489" t="s">
        <v>2104</v>
      </c>
      <c r="D24022" s="489" t="s">
        <v>19280</v>
      </c>
    </row>
    <row r="24023" spans="1:4">
      <c r="A24023" s="489" t="str">
        <f t="shared" si="375"/>
        <v>2337400598訪問看護</v>
      </c>
      <c r="B24023" s="489">
        <v>2337400598</v>
      </c>
      <c r="C24023" s="489" t="s">
        <v>2102</v>
      </c>
      <c r="D24023" s="489" t="s">
        <v>19280</v>
      </c>
    </row>
    <row r="24024" spans="1:4">
      <c r="A24024" s="489" t="str">
        <f t="shared" si="375"/>
        <v>2337400606介護予防訪問リハビリテーション</v>
      </c>
      <c r="B24024" s="489">
        <v>2337400606</v>
      </c>
      <c r="C24024" s="489" t="s">
        <v>2108</v>
      </c>
      <c r="D24024" s="489" t="s">
        <v>19281</v>
      </c>
    </row>
    <row r="24025" spans="1:4">
      <c r="A24025" s="489" t="str">
        <f t="shared" si="375"/>
        <v>2337400606介護予防訪問看護</v>
      </c>
      <c r="B24025" s="489">
        <v>2337400606</v>
      </c>
      <c r="C24025" s="489" t="s">
        <v>2103</v>
      </c>
      <c r="D24025" s="489" t="s">
        <v>19281</v>
      </c>
    </row>
    <row r="24026" spans="1:4">
      <c r="A24026" s="489" t="str">
        <f t="shared" si="375"/>
        <v>2337400606訪問リハビリテーション</v>
      </c>
      <c r="B24026" s="489">
        <v>2337400606</v>
      </c>
      <c r="C24026" s="489" t="s">
        <v>2104</v>
      </c>
      <c r="D24026" s="489" t="s">
        <v>19281</v>
      </c>
    </row>
    <row r="24027" spans="1:4">
      <c r="A24027" s="489" t="str">
        <f t="shared" si="375"/>
        <v>2337400606訪問看護</v>
      </c>
      <c r="B24027" s="489">
        <v>2337400606</v>
      </c>
      <c r="C24027" s="489" t="s">
        <v>2102</v>
      </c>
      <c r="D24027" s="489" t="s">
        <v>19281</v>
      </c>
    </row>
    <row r="24028" spans="1:4">
      <c r="A24028" s="489" t="str">
        <f t="shared" si="375"/>
        <v>2337400614介護予防訪問リハビリテーション</v>
      </c>
      <c r="B24028" s="489">
        <v>2337400614</v>
      </c>
      <c r="C24028" s="489" t="s">
        <v>2108</v>
      </c>
      <c r="D24028" s="489" t="s">
        <v>19282</v>
      </c>
    </row>
    <row r="24029" spans="1:4">
      <c r="A24029" s="489" t="str">
        <f t="shared" si="375"/>
        <v>2337400614介護予防訪問看護</v>
      </c>
      <c r="B24029" s="489">
        <v>2337400614</v>
      </c>
      <c r="C24029" s="489" t="s">
        <v>2103</v>
      </c>
      <c r="D24029" s="489" t="s">
        <v>19282</v>
      </c>
    </row>
    <row r="24030" spans="1:4">
      <c r="A24030" s="489" t="str">
        <f t="shared" si="375"/>
        <v>2337400614訪問リハビリテーション</v>
      </c>
      <c r="B24030" s="489">
        <v>2337400614</v>
      </c>
      <c r="C24030" s="489" t="s">
        <v>2104</v>
      </c>
      <c r="D24030" s="489" t="s">
        <v>19282</v>
      </c>
    </row>
    <row r="24031" spans="1:4">
      <c r="A24031" s="489" t="str">
        <f t="shared" si="375"/>
        <v>2337400614訪問看護</v>
      </c>
      <c r="B24031" s="489">
        <v>2337400614</v>
      </c>
      <c r="C24031" s="489" t="s">
        <v>2102</v>
      </c>
      <c r="D24031" s="489" t="s">
        <v>19282</v>
      </c>
    </row>
    <row r="24032" spans="1:4">
      <c r="A24032" s="489" t="str">
        <f t="shared" si="375"/>
        <v>2337400622介護予防訪問リハビリテーション</v>
      </c>
      <c r="B24032" s="489">
        <v>2337400622</v>
      </c>
      <c r="C24032" s="489" t="s">
        <v>2108</v>
      </c>
      <c r="D24032" s="489" t="s">
        <v>19283</v>
      </c>
    </row>
    <row r="24033" spans="1:4">
      <c r="A24033" s="489" t="str">
        <f t="shared" si="375"/>
        <v>2337400622介護予防訪問看護</v>
      </c>
      <c r="B24033" s="489">
        <v>2337400622</v>
      </c>
      <c r="C24033" s="489" t="s">
        <v>2103</v>
      </c>
      <c r="D24033" s="489" t="s">
        <v>19283</v>
      </c>
    </row>
    <row r="24034" spans="1:4">
      <c r="A24034" s="489" t="str">
        <f t="shared" si="375"/>
        <v>2337400622訪問リハビリテーション</v>
      </c>
      <c r="B24034" s="489">
        <v>2337400622</v>
      </c>
      <c r="C24034" s="489" t="s">
        <v>2104</v>
      </c>
      <c r="D24034" s="489" t="s">
        <v>19283</v>
      </c>
    </row>
    <row r="24035" spans="1:4">
      <c r="A24035" s="489" t="str">
        <f t="shared" si="375"/>
        <v>2337400622訪問看護</v>
      </c>
      <c r="B24035" s="489">
        <v>2337400622</v>
      </c>
      <c r="C24035" s="489" t="s">
        <v>2102</v>
      </c>
      <c r="D24035" s="489" t="s">
        <v>19283</v>
      </c>
    </row>
    <row r="24036" spans="1:4">
      <c r="A24036" s="489" t="str">
        <f t="shared" si="375"/>
        <v>2337500140介護予防訪問リハビリテーション</v>
      </c>
      <c r="B24036" s="489">
        <v>2337500140</v>
      </c>
      <c r="C24036" s="489" t="s">
        <v>2108</v>
      </c>
      <c r="D24036" s="489" t="s">
        <v>19284</v>
      </c>
    </row>
    <row r="24037" spans="1:4">
      <c r="A24037" s="489" t="str">
        <f t="shared" si="375"/>
        <v>2337500140介護予防訪問看護</v>
      </c>
      <c r="B24037" s="489">
        <v>2337500140</v>
      </c>
      <c r="C24037" s="489" t="s">
        <v>2103</v>
      </c>
      <c r="D24037" s="489" t="s">
        <v>19284</v>
      </c>
    </row>
    <row r="24038" spans="1:4">
      <c r="A24038" s="489" t="str">
        <f t="shared" si="375"/>
        <v>2337500140訪問リハビリテーション</v>
      </c>
      <c r="B24038" s="489">
        <v>2337500140</v>
      </c>
      <c r="C24038" s="489" t="s">
        <v>2104</v>
      </c>
      <c r="D24038" s="489" t="s">
        <v>19284</v>
      </c>
    </row>
    <row r="24039" spans="1:4">
      <c r="A24039" s="489" t="str">
        <f t="shared" si="375"/>
        <v>2337500140訪問看護</v>
      </c>
      <c r="B24039" s="489">
        <v>2337500140</v>
      </c>
      <c r="C24039" s="489" t="s">
        <v>2102</v>
      </c>
      <c r="D24039" s="489" t="s">
        <v>19284</v>
      </c>
    </row>
    <row r="24040" spans="1:4">
      <c r="A24040" s="489" t="str">
        <f t="shared" si="375"/>
        <v>2337500215介護予防訪問リハビリテーション</v>
      </c>
      <c r="B24040" s="489">
        <v>2337500215</v>
      </c>
      <c r="C24040" s="489" t="s">
        <v>2108</v>
      </c>
      <c r="D24040" s="489" t="s">
        <v>19285</v>
      </c>
    </row>
    <row r="24041" spans="1:4">
      <c r="A24041" s="489" t="str">
        <f t="shared" si="375"/>
        <v>2337500215介護予防訪問看護</v>
      </c>
      <c r="B24041" s="489">
        <v>2337500215</v>
      </c>
      <c r="C24041" s="489" t="s">
        <v>2103</v>
      </c>
      <c r="D24041" s="489" t="s">
        <v>19285</v>
      </c>
    </row>
    <row r="24042" spans="1:4">
      <c r="A24042" s="489" t="str">
        <f t="shared" si="375"/>
        <v>2337500215訪問リハビリテーション</v>
      </c>
      <c r="B24042" s="489">
        <v>2337500215</v>
      </c>
      <c r="C24042" s="489" t="s">
        <v>2104</v>
      </c>
      <c r="D24042" s="489" t="s">
        <v>19285</v>
      </c>
    </row>
    <row r="24043" spans="1:4">
      <c r="A24043" s="489" t="str">
        <f t="shared" si="375"/>
        <v>2337500215訪問看護</v>
      </c>
      <c r="B24043" s="489">
        <v>2337500215</v>
      </c>
      <c r="C24043" s="489" t="s">
        <v>2102</v>
      </c>
      <c r="D24043" s="489" t="s">
        <v>19285</v>
      </c>
    </row>
    <row r="24044" spans="1:4">
      <c r="A24044" s="489" t="str">
        <f t="shared" si="375"/>
        <v>2337500223介護予防訪問リハビリテーション</v>
      </c>
      <c r="B24044" s="489">
        <v>2337500223</v>
      </c>
      <c r="C24044" s="489" t="s">
        <v>2108</v>
      </c>
      <c r="D24044" s="489" t="s">
        <v>19286</v>
      </c>
    </row>
    <row r="24045" spans="1:4">
      <c r="A24045" s="489" t="str">
        <f t="shared" si="375"/>
        <v>2337500223介護予防訪問看護</v>
      </c>
      <c r="B24045" s="489">
        <v>2337500223</v>
      </c>
      <c r="C24045" s="489" t="s">
        <v>2103</v>
      </c>
      <c r="D24045" s="489" t="s">
        <v>19286</v>
      </c>
    </row>
    <row r="24046" spans="1:4">
      <c r="A24046" s="489" t="str">
        <f t="shared" si="375"/>
        <v>2337500223訪問リハビリテーション</v>
      </c>
      <c r="B24046" s="489">
        <v>2337500223</v>
      </c>
      <c r="C24046" s="489" t="s">
        <v>2104</v>
      </c>
      <c r="D24046" s="489" t="s">
        <v>19286</v>
      </c>
    </row>
    <row r="24047" spans="1:4">
      <c r="A24047" s="489" t="str">
        <f t="shared" si="375"/>
        <v>2337500223訪問看護</v>
      </c>
      <c r="B24047" s="489">
        <v>2337500223</v>
      </c>
      <c r="C24047" s="489" t="s">
        <v>2102</v>
      </c>
      <c r="D24047" s="489" t="s">
        <v>19286</v>
      </c>
    </row>
    <row r="24048" spans="1:4">
      <c r="A24048" s="489" t="str">
        <f t="shared" si="375"/>
        <v>2337500231介護予防訪問リハビリテーション</v>
      </c>
      <c r="B24048" s="489">
        <v>2337500231</v>
      </c>
      <c r="C24048" s="489" t="s">
        <v>2108</v>
      </c>
      <c r="D24048" s="489" t="s">
        <v>19287</v>
      </c>
    </row>
    <row r="24049" spans="1:4">
      <c r="A24049" s="489" t="str">
        <f t="shared" si="375"/>
        <v>2337500231介護予防訪問看護</v>
      </c>
      <c r="B24049" s="489">
        <v>2337500231</v>
      </c>
      <c r="C24049" s="489" t="s">
        <v>2103</v>
      </c>
      <c r="D24049" s="489" t="s">
        <v>19287</v>
      </c>
    </row>
    <row r="24050" spans="1:4">
      <c r="A24050" s="489" t="str">
        <f t="shared" si="375"/>
        <v>2337500231訪問リハビリテーション</v>
      </c>
      <c r="B24050" s="489">
        <v>2337500231</v>
      </c>
      <c r="C24050" s="489" t="s">
        <v>2104</v>
      </c>
      <c r="D24050" s="489" t="s">
        <v>19287</v>
      </c>
    </row>
    <row r="24051" spans="1:4">
      <c r="A24051" s="489" t="str">
        <f t="shared" si="375"/>
        <v>2337500231訪問看護</v>
      </c>
      <c r="B24051" s="489">
        <v>2337500231</v>
      </c>
      <c r="C24051" s="489" t="s">
        <v>2102</v>
      </c>
      <c r="D24051" s="489" t="s">
        <v>19287</v>
      </c>
    </row>
    <row r="24052" spans="1:4">
      <c r="A24052" s="489" t="str">
        <f t="shared" si="375"/>
        <v>2337500272介護予防訪問リハビリテーション</v>
      </c>
      <c r="B24052" s="489">
        <v>2337500272</v>
      </c>
      <c r="C24052" s="489" t="s">
        <v>2108</v>
      </c>
      <c r="D24052" s="489" t="s">
        <v>19288</v>
      </c>
    </row>
    <row r="24053" spans="1:4">
      <c r="A24053" s="489" t="str">
        <f t="shared" si="375"/>
        <v>2337500272介護予防訪問看護</v>
      </c>
      <c r="B24053" s="489">
        <v>2337500272</v>
      </c>
      <c r="C24053" s="489" t="s">
        <v>2103</v>
      </c>
      <c r="D24053" s="489" t="s">
        <v>19288</v>
      </c>
    </row>
    <row r="24054" spans="1:4">
      <c r="A24054" s="489" t="str">
        <f t="shared" si="375"/>
        <v>2337500272訪問リハビリテーション</v>
      </c>
      <c r="B24054" s="489">
        <v>2337500272</v>
      </c>
      <c r="C24054" s="489" t="s">
        <v>2104</v>
      </c>
      <c r="D24054" s="489" t="s">
        <v>19288</v>
      </c>
    </row>
    <row r="24055" spans="1:4">
      <c r="A24055" s="489" t="str">
        <f t="shared" si="375"/>
        <v>2337500272訪問看護</v>
      </c>
      <c r="B24055" s="489">
        <v>2337500272</v>
      </c>
      <c r="C24055" s="489" t="s">
        <v>2102</v>
      </c>
      <c r="D24055" s="489" t="s">
        <v>19288</v>
      </c>
    </row>
    <row r="24056" spans="1:4">
      <c r="A24056" s="489" t="str">
        <f t="shared" si="375"/>
        <v>2337500280介護予防訪問リハビリテーション</v>
      </c>
      <c r="B24056" s="489">
        <v>2337500280</v>
      </c>
      <c r="C24056" s="489" t="s">
        <v>2108</v>
      </c>
      <c r="D24056" s="489" t="s">
        <v>19289</v>
      </c>
    </row>
    <row r="24057" spans="1:4">
      <c r="A24057" s="489" t="str">
        <f t="shared" si="375"/>
        <v>2337500280介護予防訪問看護</v>
      </c>
      <c r="B24057" s="489">
        <v>2337500280</v>
      </c>
      <c r="C24057" s="489" t="s">
        <v>2103</v>
      </c>
      <c r="D24057" s="489" t="s">
        <v>19289</v>
      </c>
    </row>
    <row r="24058" spans="1:4">
      <c r="A24058" s="489" t="str">
        <f t="shared" si="375"/>
        <v>2337500280訪問リハビリテーション</v>
      </c>
      <c r="B24058" s="489">
        <v>2337500280</v>
      </c>
      <c r="C24058" s="489" t="s">
        <v>2104</v>
      </c>
      <c r="D24058" s="489" t="s">
        <v>19289</v>
      </c>
    </row>
    <row r="24059" spans="1:4">
      <c r="A24059" s="489" t="str">
        <f t="shared" si="375"/>
        <v>2337500280訪問看護</v>
      </c>
      <c r="B24059" s="489">
        <v>2337500280</v>
      </c>
      <c r="C24059" s="489" t="s">
        <v>2102</v>
      </c>
      <c r="D24059" s="489" t="s">
        <v>19289</v>
      </c>
    </row>
    <row r="24060" spans="1:4">
      <c r="A24060" s="489" t="str">
        <f t="shared" si="375"/>
        <v>2337500298介護予防訪問リハビリテーション</v>
      </c>
      <c r="B24060" s="489">
        <v>2337500298</v>
      </c>
      <c r="C24060" s="489" t="s">
        <v>2108</v>
      </c>
      <c r="D24060" s="489" t="s">
        <v>19290</v>
      </c>
    </row>
    <row r="24061" spans="1:4">
      <c r="A24061" s="489" t="str">
        <f t="shared" si="375"/>
        <v>2337500298介護予防訪問看護</v>
      </c>
      <c r="B24061" s="489">
        <v>2337500298</v>
      </c>
      <c r="C24061" s="489" t="s">
        <v>2103</v>
      </c>
      <c r="D24061" s="489" t="s">
        <v>19290</v>
      </c>
    </row>
    <row r="24062" spans="1:4">
      <c r="A24062" s="489" t="str">
        <f t="shared" si="375"/>
        <v>2337500298訪問リハビリテーション</v>
      </c>
      <c r="B24062" s="489">
        <v>2337500298</v>
      </c>
      <c r="C24062" s="489" t="s">
        <v>2104</v>
      </c>
      <c r="D24062" s="489" t="s">
        <v>19290</v>
      </c>
    </row>
    <row r="24063" spans="1:4">
      <c r="A24063" s="489" t="str">
        <f t="shared" si="375"/>
        <v>2337500298訪問看護</v>
      </c>
      <c r="B24063" s="489">
        <v>2337500298</v>
      </c>
      <c r="C24063" s="489" t="s">
        <v>2102</v>
      </c>
      <c r="D24063" s="489" t="s">
        <v>19290</v>
      </c>
    </row>
    <row r="24064" spans="1:4">
      <c r="A24064" s="489" t="str">
        <f t="shared" si="375"/>
        <v>2337500306介護予防訪問リハビリテーション</v>
      </c>
      <c r="B24064" s="489">
        <v>2337500306</v>
      </c>
      <c r="C24064" s="489" t="s">
        <v>2108</v>
      </c>
      <c r="D24064" s="489" t="s">
        <v>18549</v>
      </c>
    </row>
    <row r="24065" spans="1:4">
      <c r="A24065" s="489" t="str">
        <f t="shared" si="375"/>
        <v>2337500306介護予防訪問看護</v>
      </c>
      <c r="B24065" s="489">
        <v>2337500306</v>
      </c>
      <c r="C24065" s="489" t="s">
        <v>2103</v>
      </c>
      <c r="D24065" s="489" t="s">
        <v>18549</v>
      </c>
    </row>
    <row r="24066" spans="1:4">
      <c r="A24066" s="489" t="str">
        <f t="shared" ref="A24066:A24129" si="376">B24066&amp;C24066</f>
        <v>2337500306訪問リハビリテーション</v>
      </c>
      <c r="B24066" s="489">
        <v>2337500306</v>
      </c>
      <c r="C24066" s="489" t="s">
        <v>2104</v>
      </c>
      <c r="D24066" s="489" t="s">
        <v>18549</v>
      </c>
    </row>
    <row r="24067" spans="1:4">
      <c r="A24067" s="489" t="str">
        <f t="shared" si="376"/>
        <v>2337500306訪問看護</v>
      </c>
      <c r="B24067" s="489">
        <v>2337500306</v>
      </c>
      <c r="C24067" s="489" t="s">
        <v>2102</v>
      </c>
      <c r="D24067" s="489" t="s">
        <v>18549</v>
      </c>
    </row>
    <row r="24068" spans="1:4">
      <c r="A24068" s="489" t="str">
        <f t="shared" si="376"/>
        <v>2337500314介護予防訪問リハビリテーション</v>
      </c>
      <c r="B24068" s="489">
        <v>2337500314</v>
      </c>
      <c r="C24068" s="489" t="s">
        <v>2108</v>
      </c>
      <c r="D24068" s="489" t="s">
        <v>19421</v>
      </c>
    </row>
    <row r="24069" spans="1:4">
      <c r="A24069" s="489" t="str">
        <f t="shared" si="376"/>
        <v>2337500314介護予防訪問看護</v>
      </c>
      <c r="B24069" s="489">
        <v>2337500314</v>
      </c>
      <c r="C24069" s="489" t="s">
        <v>2103</v>
      </c>
      <c r="D24069" s="489" t="s">
        <v>19421</v>
      </c>
    </row>
    <row r="24070" spans="1:4">
      <c r="A24070" s="489" t="str">
        <f t="shared" si="376"/>
        <v>2337500314訪問リハビリテーション</v>
      </c>
      <c r="B24070" s="489">
        <v>2337500314</v>
      </c>
      <c r="C24070" s="489" t="s">
        <v>2104</v>
      </c>
      <c r="D24070" s="489" t="s">
        <v>19421</v>
      </c>
    </row>
    <row r="24071" spans="1:4">
      <c r="A24071" s="489" t="str">
        <f t="shared" si="376"/>
        <v>2337500314訪問看護</v>
      </c>
      <c r="B24071" s="489">
        <v>2337500314</v>
      </c>
      <c r="C24071" s="489" t="s">
        <v>2102</v>
      </c>
      <c r="D24071" s="489" t="s">
        <v>19421</v>
      </c>
    </row>
    <row r="24072" spans="1:4">
      <c r="A24072" s="489" t="str">
        <f t="shared" si="376"/>
        <v>2337510016介護予防訪問リハビリテーション</v>
      </c>
      <c r="B24072" s="489">
        <v>2337510016</v>
      </c>
      <c r="C24072" s="489" t="s">
        <v>2108</v>
      </c>
      <c r="D24072" s="489" t="s">
        <v>18014</v>
      </c>
    </row>
    <row r="24073" spans="1:4">
      <c r="A24073" s="489" t="str">
        <f t="shared" si="376"/>
        <v>2337510016介護予防訪問看護</v>
      </c>
      <c r="B24073" s="489">
        <v>2337510016</v>
      </c>
      <c r="C24073" s="489" t="s">
        <v>2103</v>
      </c>
      <c r="D24073" s="489" t="s">
        <v>18014</v>
      </c>
    </row>
    <row r="24074" spans="1:4">
      <c r="A24074" s="489" t="str">
        <f t="shared" si="376"/>
        <v>2337510016訪問リハビリテーション</v>
      </c>
      <c r="B24074" s="489">
        <v>2337510016</v>
      </c>
      <c r="C24074" s="489" t="s">
        <v>2104</v>
      </c>
      <c r="D24074" s="489" t="s">
        <v>18014</v>
      </c>
    </row>
    <row r="24075" spans="1:4">
      <c r="A24075" s="489" t="str">
        <f t="shared" si="376"/>
        <v>2337510016訪問看護</v>
      </c>
      <c r="B24075" s="489">
        <v>2337510016</v>
      </c>
      <c r="C24075" s="489" t="s">
        <v>2102</v>
      </c>
      <c r="D24075" s="489" t="s">
        <v>18014</v>
      </c>
    </row>
    <row r="24076" spans="1:4">
      <c r="A24076" s="489" t="str">
        <f t="shared" si="376"/>
        <v>2337600049介護予防訪問リハビリテーション</v>
      </c>
      <c r="B24076" s="489">
        <v>2337600049</v>
      </c>
      <c r="C24076" s="489" t="s">
        <v>2108</v>
      </c>
      <c r="D24076" s="489" t="s">
        <v>19291</v>
      </c>
    </row>
    <row r="24077" spans="1:4">
      <c r="A24077" s="489" t="str">
        <f t="shared" si="376"/>
        <v>2337600049介護予防訪問看護</v>
      </c>
      <c r="B24077" s="489">
        <v>2337600049</v>
      </c>
      <c r="C24077" s="489" t="s">
        <v>2103</v>
      </c>
      <c r="D24077" s="489" t="s">
        <v>19291</v>
      </c>
    </row>
    <row r="24078" spans="1:4">
      <c r="A24078" s="489" t="str">
        <f t="shared" si="376"/>
        <v>2337600049訪問リハビリテーション</v>
      </c>
      <c r="B24078" s="489">
        <v>2337600049</v>
      </c>
      <c r="C24078" s="489" t="s">
        <v>2104</v>
      </c>
      <c r="D24078" s="489" t="s">
        <v>19291</v>
      </c>
    </row>
    <row r="24079" spans="1:4">
      <c r="A24079" s="489" t="str">
        <f t="shared" si="376"/>
        <v>2337600049訪問看護</v>
      </c>
      <c r="B24079" s="489">
        <v>2337600049</v>
      </c>
      <c r="C24079" s="489" t="s">
        <v>2102</v>
      </c>
      <c r="D24079" s="489" t="s">
        <v>19291</v>
      </c>
    </row>
    <row r="24080" spans="1:4">
      <c r="A24080" s="489" t="str">
        <f t="shared" si="376"/>
        <v>2337600056訪問リハビリテーション</v>
      </c>
      <c r="B24080" s="489">
        <v>2337600056</v>
      </c>
      <c r="C24080" s="489" t="s">
        <v>2104</v>
      </c>
      <c r="D24080" s="489" t="s">
        <v>19292</v>
      </c>
    </row>
    <row r="24081" spans="1:4">
      <c r="A24081" s="489" t="str">
        <f t="shared" si="376"/>
        <v>2337600056訪問看護</v>
      </c>
      <c r="B24081" s="489">
        <v>2337600056</v>
      </c>
      <c r="C24081" s="489" t="s">
        <v>2102</v>
      </c>
      <c r="D24081" s="489" t="s">
        <v>19292</v>
      </c>
    </row>
    <row r="24082" spans="1:4">
      <c r="A24082" s="489" t="str">
        <f t="shared" si="376"/>
        <v>2337600072介護予防訪問リハビリテーション</v>
      </c>
      <c r="B24082" s="489">
        <v>2337600072</v>
      </c>
      <c r="C24082" s="489" t="s">
        <v>2108</v>
      </c>
      <c r="D24082" s="489" t="s">
        <v>19293</v>
      </c>
    </row>
    <row r="24083" spans="1:4">
      <c r="A24083" s="489" t="str">
        <f t="shared" si="376"/>
        <v>2337600072介護予防訪問看護</v>
      </c>
      <c r="B24083" s="489">
        <v>2337600072</v>
      </c>
      <c r="C24083" s="489" t="s">
        <v>2103</v>
      </c>
      <c r="D24083" s="489" t="s">
        <v>19293</v>
      </c>
    </row>
    <row r="24084" spans="1:4">
      <c r="A24084" s="489" t="str">
        <f t="shared" si="376"/>
        <v>2337600072訪問リハビリテーション</v>
      </c>
      <c r="B24084" s="489">
        <v>2337600072</v>
      </c>
      <c r="C24084" s="489" t="s">
        <v>2104</v>
      </c>
      <c r="D24084" s="489" t="s">
        <v>19293</v>
      </c>
    </row>
    <row r="24085" spans="1:4">
      <c r="A24085" s="489" t="str">
        <f t="shared" si="376"/>
        <v>2337600072訪問看護</v>
      </c>
      <c r="B24085" s="489">
        <v>2337600072</v>
      </c>
      <c r="C24085" s="489" t="s">
        <v>2102</v>
      </c>
      <c r="D24085" s="489" t="s">
        <v>19293</v>
      </c>
    </row>
    <row r="24086" spans="1:4">
      <c r="A24086" s="489" t="str">
        <f t="shared" si="376"/>
        <v>2337600148介護予防訪問リハビリテーション</v>
      </c>
      <c r="B24086" s="489">
        <v>2337600148</v>
      </c>
      <c r="C24086" s="489" t="s">
        <v>2108</v>
      </c>
      <c r="D24086" s="489" t="s">
        <v>19294</v>
      </c>
    </row>
    <row r="24087" spans="1:4">
      <c r="A24087" s="489" t="str">
        <f t="shared" si="376"/>
        <v>2337600148介護予防訪問看護</v>
      </c>
      <c r="B24087" s="489">
        <v>2337600148</v>
      </c>
      <c r="C24087" s="489" t="s">
        <v>2103</v>
      </c>
      <c r="D24087" s="489" t="s">
        <v>19294</v>
      </c>
    </row>
    <row r="24088" spans="1:4">
      <c r="A24088" s="489" t="str">
        <f t="shared" si="376"/>
        <v>2337600148訪問リハビリテーション</v>
      </c>
      <c r="B24088" s="489">
        <v>2337600148</v>
      </c>
      <c r="C24088" s="489" t="s">
        <v>2104</v>
      </c>
      <c r="D24088" s="489" t="s">
        <v>19294</v>
      </c>
    </row>
    <row r="24089" spans="1:4">
      <c r="A24089" s="489" t="str">
        <f t="shared" si="376"/>
        <v>2337600148訪問看護</v>
      </c>
      <c r="B24089" s="489">
        <v>2337600148</v>
      </c>
      <c r="C24089" s="489" t="s">
        <v>2102</v>
      </c>
      <c r="D24089" s="489" t="s">
        <v>19294</v>
      </c>
    </row>
    <row r="24090" spans="1:4">
      <c r="A24090" s="489" t="str">
        <f t="shared" si="376"/>
        <v>2337600163介護予防訪問リハビリテーション</v>
      </c>
      <c r="B24090" s="489">
        <v>2337600163</v>
      </c>
      <c r="C24090" s="489" t="s">
        <v>2108</v>
      </c>
      <c r="D24090" s="489" t="s">
        <v>19295</v>
      </c>
    </row>
    <row r="24091" spans="1:4">
      <c r="A24091" s="489" t="str">
        <f t="shared" si="376"/>
        <v>2337600163介護予防訪問看護</v>
      </c>
      <c r="B24091" s="489">
        <v>2337600163</v>
      </c>
      <c r="C24091" s="489" t="s">
        <v>2103</v>
      </c>
      <c r="D24091" s="489" t="s">
        <v>19295</v>
      </c>
    </row>
    <row r="24092" spans="1:4">
      <c r="A24092" s="489" t="str">
        <f t="shared" si="376"/>
        <v>2337600163訪問リハビリテーション</v>
      </c>
      <c r="B24092" s="489">
        <v>2337600163</v>
      </c>
      <c r="C24092" s="489" t="s">
        <v>2104</v>
      </c>
      <c r="D24092" s="489" t="s">
        <v>19295</v>
      </c>
    </row>
    <row r="24093" spans="1:4">
      <c r="A24093" s="489" t="str">
        <f t="shared" si="376"/>
        <v>2337600163訪問看護</v>
      </c>
      <c r="B24093" s="489">
        <v>2337600163</v>
      </c>
      <c r="C24093" s="489" t="s">
        <v>2102</v>
      </c>
      <c r="D24093" s="489" t="s">
        <v>19295</v>
      </c>
    </row>
    <row r="24094" spans="1:4">
      <c r="A24094" s="489" t="str">
        <f t="shared" si="376"/>
        <v>2337600171介護予防訪問リハビリテーション</v>
      </c>
      <c r="B24094" s="489">
        <v>2337600171</v>
      </c>
      <c r="C24094" s="489" t="s">
        <v>2108</v>
      </c>
      <c r="D24094" s="489" t="s">
        <v>19296</v>
      </c>
    </row>
    <row r="24095" spans="1:4">
      <c r="A24095" s="489" t="str">
        <f t="shared" si="376"/>
        <v>2337600171介護予防訪問看護</v>
      </c>
      <c r="B24095" s="489">
        <v>2337600171</v>
      </c>
      <c r="C24095" s="489" t="s">
        <v>2103</v>
      </c>
      <c r="D24095" s="489" t="s">
        <v>19296</v>
      </c>
    </row>
    <row r="24096" spans="1:4">
      <c r="A24096" s="489" t="str">
        <f t="shared" si="376"/>
        <v>2337600171訪問リハビリテーション</v>
      </c>
      <c r="B24096" s="489">
        <v>2337600171</v>
      </c>
      <c r="C24096" s="489" t="s">
        <v>2104</v>
      </c>
      <c r="D24096" s="489" t="s">
        <v>19296</v>
      </c>
    </row>
    <row r="24097" spans="1:4">
      <c r="A24097" s="489" t="str">
        <f t="shared" si="376"/>
        <v>2337600171訪問看護</v>
      </c>
      <c r="B24097" s="489">
        <v>2337600171</v>
      </c>
      <c r="C24097" s="489" t="s">
        <v>2102</v>
      </c>
      <c r="D24097" s="489" t="s">
        <v>19296</v>
      </c>
    </row>
    <row r="24098" spans="1:4">
      <c r="A24098" s="489" t="str">
        <f t="shared" si="376"/>
        <v>2337600189介護予防訪問リハビリテーション</v>
      </c>
      <c r="B24098" s="489">
        <v>2337600189</v>
      </c>
      <c r="C24098" s="489" t="s">
        <v>2108</v>
      </c>
      <c r="D24098" s="489" t="s">
        <v>19297</v>
      </c>
    </row>
    <row r="24099" spans="1:4">
      <c r="A24099" s="489" t="str">
        <f t="shared" si="376"/>
        <v>2337600189介護予防訪問看護</v>
      </c>
      <c r="B24099" s="489">
        <v>2337600189</v>
      </c>
      <c r="C24099" s="489" t="s">
        <v>2103</v>
      </c>
      <c r="D24099" s="489" t="s">
        <v>19297</v>
      </c>
    </row>
    <row r="24100" spans="1:4">
      <c r="A24100" s="489" t="str">
        <f t="shared" si="376"/>
        <v>2337600189訪問リハビリテーション</v>
      </c>
      <c r="B24100" s="489">
        <v>2337600189</v>
      </c>
      <c r="C24100" s="489" t="s">
        <v>2104</v>
      </c>
      <c r="D24100" s="489" t="s">
        <v>19297</v>
      </c>
    </row>
    <row r="24101" spans="1:4">
      <c r="A24101" s="489" t="str">
        <f t="shared" si="376"/>
        <v>2337600189訪問看護</v>
      </c>
      <c r="B24101" s="489">
        <v>2337600189</v>
      </c>
      <c r="C24101" s="489" t="s">
        <v>2102</v>
      </c>
      <c r="D24101" s="489" t="s">
        <v>19297</v>
      </c>
    </row>
    <row r="24102" spans="1:4">
      <c r="A24102" s="489" t="str">
        <f t="shared" si="376"/>
        <v>2337600197介護予防訪問リハビリテーション</v>
      </c>
      <c r="B24102" s="489">
        <v>2337600197</v>
      </c>
      <c r="C24102" s="489" t="s">
        <v>2108</v>
      </c>
      <c r="D24102" s="489" t="s">
        <v>19298</v>
      </c>
    </row>
    <row r="24103" spans="1:4">
      <c r="A24103" s="489" t="str">
        <f t="shared" si="376"/>
        <v>2337600197介護予防訪問看護</v>
      </c>
      <c r="B24103" s="489">
        <v>2337600197</v>
      </c>
      <c r="C24103" s="489" t="s">
        <v>2103</v>
      </c>
      <c r="D24103" s="489" t="s">
        <v>19298</v>
      </c>
    </row>
    <row r="24104" spans="1:4">
      <c r="A24104" s="489" t="str">
        <f t="shared" si="376"/>
        <v>2337600197訪問リハビリテーション</v>
      </c>
      <c r="B24104" s="489">
        <v>2337600197</v>
      </c>
      <c r="C24104" s="489" t="s">
        <v>2104</v>
      </c>
      <c r="D24104" s="489" t="s">
        <v>19298</v>
      </c>
    </row>
    <row r="24105" spans="1:4">
      <c r="A24105" s="489" t="str">
        <f t="shared" si="376"/>
        <v>2337600197訪問看護</v>
      </c>
      <c r="B24105" s="489">
        <v>2337600197</v>
      </c>
      <c r="C24105" s="489" t="s">
        <v>2102</v>
      </c>
      <c r="D24105" s="489" t="s">
        <v>19298</v>
      </c>
    </row>
    <row r="24106" spans="1:4">
      <c r="A24106" s="489" t="str">
        <f t="shared" si="376"/>
        <v>2337600239介護予防訪問リハビリテーション</v>
      </c>
      <c r="B24106" s="489">
        <v>2337600239</v>
      </c>
      <c r="C24106" s="489" t="s">
        <v>2108</v>
      </c>
      <c r="D24106" s="489" t="s">
        <v>19299</v>
      </c>
    </row>
    <row r="24107" spans="1:4">
      <c r="A24107" s="489" t="str">
        <f t="shared" si="376"/>
        <v>2337600239介護予防訪問看護</v>
      </c>
      <c r="B24107" s="489">
        <v>2337600239</v>
      </c>
      <c r="C24107" s="489" t="s">
        <v>2103</v>
      </c>
      <c r="D24107" s="489" t="s">
        <v>19299</v>
      </c>
    </row>
    <row r="24108" spans="1:4">
      <c r="A24108" s="489" t="str">
        <f t="shared" si="376"/>
        <v>2337600239訪問リハビリテーション</v>
      </c>
      <c r="B24108" s="489">
        <v>2337600239</v>
      </c>
      <c r="C24108" s="489" t="s">
        <v>2104</v>
      </c>
      <c r="D24108" s="489" t="s">
        <v>19299</v>
      </c>
    </row>
    <row r="24109" spans="1:4">
      <c r="A24109" s="489" t="str">
        <f t="shared" si="376"/>
        <v>2337600239訪問看護</v>
      </c>
      <c r="B24109" s="489">
        <v>2337600239</v>
      </c>
      <c r="C24109" s="489" t="s">
        <v>2102</v>
      </c>
      <c r="D24109" s="489" t="s">
        <v>19299</v>
      </c>
    </row>
    <row r="24110" spans="1:4">
      <c r="A24110" s="489" t="str">
        <f t="shared" si="376"/>
        <v>2337600296介護予防訪問リハビリテーション</v>
      </c>
      <c r="B24110" s="489">
        <v>2337600296</v>
      </c>
      <c r="C24110" s="489" t="s">
        <v>2108</v>
      </c>
      <c r="D24110" s="489" t="s">
        <v>19300</v>
      </c>
    </row>
    <row r="24111" spans="1:4">
      <c r="A24111" s="489" t="str">
        <f t="shared" si="376"/>
        <v>2337600296介護予防訪問看護</v>
      </c>
      <c r="B24111" s="489">
        <v>2337600296</v>
      </c>
      <c r="C24111" s="489" t="s">
        <v>2103</v>
      </c>
      <c r="D24111" s="489" t="s">
        <v>19300</v>
      </c>
    </row>
    <row r="24112" spans="1:4">
      <c r="A24112" s="489" t="str">
        <f t="shared" si="376"/>
        <v>2337600296訪問リハビリテーション</v>
      </c>
      <c r="B24112" s="489">
        <v>2337600296</v>
      </c>
      <c r="C24112" s="489" t="s">
        <v>2104</v>
      </c>
      <c r="D24112" s="489" t="s">
        <v>19300</v>
      </c>
    </row>
    <row r="24113" spans="1:4">
      <c r="A24113" s="489" t="str">
        <f t="shared" si="376"/>
        <v>2337600296訪問看護</v>
      </c>
      <c r="B24113" s="489">
        <v>2337600296</v>
      </c>
      <c r="C24113" s="489" t="s">
        <v>2102</v>
      </c>
      <c r="D24113" s="489" t="s">
        <v>19300</v>
      </c>
    </row>
    <row r="24114" spans="1:4">
      <c r="A24114" s="489" t="str">
        <f t="shared" si="376"/>
        <v>2337600304介護予防訪問リハビリテーション</v>
      </c>
      <c r="B24114" s="489">
        <v>2337600304</v>
      </c>
      <c r="C24114" s="489" t="s">
        <v>2108</v>
      </c>
      <c r="D24114" s="489" t="s">
        <v>19301</v>
      </c>
    </row>
    <row r="24115" spans="1:4">
      <c r="A24115" s="489" t="str">
        <f t="shared" si="376"/>
        <v>2337600304介護予防訪問看護</v>
      </c>
      <c r="B24115" s="489">
        <v>2337600304</v>
      </c>
      <c r="C24115" s="489" t="s">
        <v>2103</v>
      </c>
      <c r="D24115" s="489" t="s">
        <v>19301</v>
      </c>
    </row>
    <row r="24116" spans="1:4">
      <c r="A24116" s="489" t="str">
        <f t="shared" si="376"/>
        <v>2337600304訪問リハビリテーション</v>
      </c>
      <c r="B24116" s="489">
        <v>2337600304</v>
      </c>
      <c r="C24116" s="489" t="s">
        <v>2104</v>
      </c>
      <c r="D24116" s="489" t="s">
        <v>19301</v>
      </c>
    </row>
    <row r="24117" spans="1:4">
      <c r="A24117" s="489" t="str">
        <f t="shared" si="376"/>
        <v>2337600304訪問看護</v>
      </c>
      <c r="B24117" s="489">
        <v>2337600304</v>
      </c>
      <c r="C24117" s="489" t="s">
        <v>2102</v>
      </c>
      <c r="D24117" s="489" t="s">
        <v>19301</v>
      </c>
    </row>
    <row r="24118" spans="1:4">
      <c r="A24118" s="489" t="str">
        <f t="shared" si="376"/>
        <v>2337600338介護予防訪問リハビリテーション</v>
      </c>
      <c r="B24118" s="489">
        <v>2337600338</v>
      </c>
      <c r="C24118" s="489" t="s">
        <v>2108</v>
      </c>
      <c r="D24118" s="489" t="s">
        <v>19302</v>
      </c>
    </row>
    <row r="24119" spans="1:4">
      <c r="A24119" s="489" t="str">
        <f t="shared" si="376"/>
        <v>2337600338介護予防訪問看護</v>
      </c>
      <c r="B24119" s="489">
        <v>2337600338</v>
      </c>
      <c r="C24119" s="489" t="s">
        <v>2103</v>
      </c>
      <c r="D24119" s="489" t="s">
        <v>19302</v>
      </c>
    </row>
    <row r="24120" spans="1:4">
      <c r="A24120" s="489" t="str">
        <f t="shared" si="376"/>
        <v>2337600338訪問リハビリテーション</v>
      </c>
      <c r="B24120" s="489">
        <v>2337600338</v>
      </c>
      <c r="C24120" s="489" t="s">
        <v>2104</v>
      </c>
      <c r="D24120" s="489" t="s">
        <v>19302</v>
      </c>
    </row>
    <row r="24121" spans="1:4">
      <c r="A24121" s="489" t="str">
        <f t="shared" si="376"/>
        <v>2337600338訪問看護</v>
      </c>
      <c r="B24121" s="489">
        <v>2337600338</v>
      </c>
      <c r="C24121" s="489" t="s">
        <v>2102</v>
      </c>
      <c r="D24121" s="489" t="s">
        <v>19302</v>
      </c>
    </row>
    <row r="24122" spans="1:4">
      <c r="A24122" s="489" t="str">
        <f t="shared" si="376"/>
        <v>2337600346介護予防訪問リハビリテーション</v>
      </c>
      <c r="B24122" s="489">
        <v>2337600346</v>
      </c>
      <c r="C24122" s="489" t="s">
        <v>2108</v>
      </c>
      <c r="D24122" s="489" t="s">
        <v>19303</v>
      </c>
    </row>
    <row r="24123" spans="1:4">
      <c r="A24123" s="489" t="str">
        <f t="shared" si="376"/>
        <v>2337600346介護予防訪問看護</v>
      </c>
      <c r="B24123" s="489">
        <v>2337600346</v>
      </c>
      <c r="C24123" s="489" t="s">
        <v>2103</v>
      </c>
      <c r="D24123" s="489" t="s">
        <v>19303</v>
      </c>
    </row>
    <row r="24124" spans="1:4">
      <c r="A24124" s="489" t="str">
        <f t="shared" si="376"/>
        <v>2337600346訪問リハビリテーション</v>
      </c>
      <c r="B24124" s="489">
        <v>2337600346</v>
      </c>
      <c r="C24124" s="489" t="s">
        <v>2104</v>
      </c>
      <c r="D24124" s="489" t="s">
        <v>19303</v>
      </c>
    </row>
    <row r="24125" spans="1:4">
      <c r="A24125" s="489" t="str">
        <f t="shared" si="376"/>
        <v>2337600346訪問看護</v>
      </c>
      <c r="B24125" s="489">
        <v>2337600346</v>
      </c>
      <c r="C24125" s="489" t="s">
        <v>2102</v>
      </c>
      <c r="D24125" s="489" t="s">
        <v>19303</v>
      </c>
    </row>
    <row r="24126" spans="1:4">
      <c r="A24126" s="489" t="str">
        <f t="shared" si="376"/>
        <v>2337600361介護予防訪問リハビリテーション</v>
      </c>
      <c r="B24126" s="489">
        <v>2337600361</v>
      </c>
      <c r="C24126" s="489" t="s">
        <v>2108</v>
      </c>
      <c r="D24126" s="489" t="s">
        <v>19304</v>
      </c>
    </row>
    <row r="24127" spans="1:4">
      <c r="A24127" s="489" t="str">
        <f t="shared" si="376"/>
        <v>2337600361介護予防訪問看護</v>
      </c>
      <c r="B24127" s="489">
        <v>2337600361</v>
      </c>
      <c r="C24127" s="489" t="s">
        <v>2103</v>
      </c>
      <c r="D24127" s="489" t="s">
        <v>19304</v>
      </c>
    </row>
    <row r="24128" spans="1:4">
      <c r="A24128" s="489" t="str">
        <f t="shared" si="376"/>
        <v>2337600361訪問リハビリテーション</v>
      </c>
      <c r="B24128" s="489">
        <v>2337600361</v>
      </c>
      <c r="C24128" s="489" t="s">
        <v>2104</v>
      </c>
      <c r="D24128" s="489" t="s">
        <v>19304</v>
      </c>
    </row>
    <row r="24129" spans="1:4">
      <c r="A24129" s="489" t="str">
        <f t="shared" si="376"/>
        <v>2337600361訪問看護</v>
      </c>
      <c r="B24129" s="489">
        <v>2337600361</v>
      </c>
      <c r="C24129" s="489" t="s">
        <v>2102</v>
      </c>
      <c r="D24129" s="489" t="s">
        <v>19304</v>
      </c>
    </row>
    <row r="24130" spans="1:4">
      <c r="A24130" s="489" t="str">
        <f t="shared" ref="A24130:A24193" si="377">B24130&amp;C24130</f>
        <v>2337600379介護予防訪問リハビリテーション</v>
      </c>
      <c r="B24130" s="489">
        <v>2337600379</v>
      </c>
      <c r="C24130" s="489" t="s">
        <v>2108</v>
      </c>
      <c r="D24130" s="489" t="s">
        <v>18272</v>
      </c>
    </row>
    <row r="24131" spans="1:4">
      <c r="A24131" s="489" t="str">
        <f t="shared" si="377"/>
        <v>2337600379介護予防訪問看護</v>
      </c>
      <c r="B24131" s="489">
        <v>2337600379</v>
      </c>
      <c r="C24131" s="489" t="s">
        <v>2103</v>
      </c>
      <c r="D24131" s="489" t="s">
        <v>18272</v>
      </c>
    </row>
    <row r="24132" spans="1:4">
      <c r="A24132" s="489" t="str">
        <f t="shared" si="377"/>
        <v>2337600379訪問リハビリテーション</v>
      </c>
      <c r="B24132" s="489">
        <v>2337600379</v>
      </c>
      <c r="C24132" s="489" t="s">
        <v>2104</v>
      </c>
      <c r="D24132" s="489" t="s">
        <v>18272</v>
      </c>
    </row>
    <row r="24133" spans="1:4">
      <c r="A24133" s="489" t="str">
        <f t="shared" si="377"/>
        <v>2337600379訪問看護</v>
      </c>
      <c r="B24133" s="489">
        <v>2337600379</v>
      </c>
      <c r="C24133" s="489" t="s">
        <v>2102</v>
      </c>
      <c r="D24133" s="489" t="s">
        <v>18272</v>
      </c>
    </row>
    <row r="24134" spans="1:4">
      <c r="A24134" s="489" t="str">
        <f t="shared" si="377"/>
        <v>2337600395介護予防訪問リハビリテーション</v>
      </c>
      <c r="B24134" s="489">
        <v>2337600395</v>
      </c>
      <c r="C24134" s="489" t="s">
        <v>2108</v>
      </c>
      <c r="D24134" s="489" t="s">
        <v>19305</v>
      </c>
    </row>
    <row r="24135" spans="1:4">
      <c r="A24135" s="489" t="str">
        <f t="shared" si="377"/>
        <v>2337600395介護予防訪問看護</v>
      </c>
      <c r="B24135" s="489">
        <v>2337600395</v>
      </c>
      <c r="C24135" s="489" t="s">
        <v>2103</v>
      </c>
      <c r="D24135" s="489" t="s">
        <v>19305</v>
      </c>
    </row>
    <row r="24136" spans="1:4">
      <c r="A24136" s="489" t="str">
        <f t="shared" si="377"/>
        <v>2337600395訪問リハビリテーション</v>
      </c>
      <c r="B24136" s="489">
        <v>2337600395</v>
      </c>
      <c r="C24136" s="489" t="s">
        <v>2104</v>
      </c>
      <c r="D24136" s="489" t="s">
        <v>19305</v>
      </c>
    </row>
    <row r="24137" spans="1:4">
      <c r="A24137" s="489" t="str">
        <f t="shared" si="377"/>
        <v>2337600395訪問看護</v>
      </c>
      <c r="B24137" s="489">
        <v>2337600395</v>
      </c>
      <c r="C24137" s="489" t="s">
        <v>2102</v>
      </c>
      <c r="D24137" s="489" t="s">
        <v>19305</v>
      </c>
    </row>
    <row r="24138" spans="1:4">
      <c r="A24138" s="489" t="str">
        <f t="shared" si="377"/>
        <v>2337600403介護予防訪問リハビリテーション</v>
      </c>
      <c r="B24138" s="489">
        <v>2337600403</v>
      </c>
      <c r="C24138" s="489" t="s">
        <v>2108</v>
      </c>
      <c r="D24138" s="489" t="s">
        <v>19306</v>
      </c>
    </row>
    <row r="24139" spans="1:4">
      <c r="A24139" s="489" t="str">
        <f t="shared" si="377"/>
        <v>2337600403介護予防訪問看護</v>
      </c>
      <c r="B24139" s="489">
        <v>2337600403</v>
      </c>
      <c r="C24139" s="489" t="s">
        <v>2103</v>
      </c>
      <c r="D24139" s="489" t="s">
        <v>19306</v>
      </c>
    </row>
    <row r="24140" spans="1:4">
      <c r="A24140" s="489" t="str">
        <f t="shared" si="377"/>
        <v>2337600403訪問リハビリテーション</v>
      </c>
      <c r="B24140" s="489">
        <v>2337600403</v>
      </c>
      <c r="C24140" s="489" t="s">
        <v>2104</v>
      </c>
      <c r="D24140" s="489" t="s">
        <v>19306</v>
      </c>
    </row>
    <row r="24141" spans="1:4">
      <c r="A24141" s="489" t="str">
        <f t="shared" si="377"/>
        <v>2337600403訪問看護</v>
      </c>
      <c r="B24141" s="489">
        <v>2337600403</v>
      </c>
      <c r="C24141" s="489" t="s">
        <v>2102</v>
      </c>
      <c r="D24141" s="489" t="s">
        <v>19306</v>
      </c>
    </row>
    <row r="24142" spans="1:4">
      <c r="A24142" s="489" t="str">
        <f t="shared" si="377"/>
        <v>2337600411介護予防訪問リハビリテーション</v>
      </c>
      <c r="B24142" s="489">
        <v>2337600411</v>
      </c>
      <c r="C24142" s="489" t="s">
        <v>2108</v>
      </c>
      <c r="D24142" s="489" t="s">
        <v>19307</v>
      </c>
    </row>
    <row r="24143" spans="1:4">
      <c r="A24143" s="489" t="str">
        <f t="shared" si="377"/>
        <v>2337600411介護予防訪問看護</v>
      </c>
      <c r="B24143" s="489">
        <v>2337600411</v>
      </c>
      <c r="C24143" s="489" t="s">
        <v>2103</v>
      </c>
      <c r="D24143" s="489" t="s">
        <v>19307</v>
      </c>
    </row>
    <row r="24144" spans="1:4">
      <c r="A24144" s="489" t="str">
        <f t="shared" si="377"/>
        <v>2337600411訪問リハビリテーション</v>
      </c>
      <c r="B24144" s="489">
        <v>2337600411</v>
      </c>
      <c r="C24144" s="489" t="s">
        <v>2104</v>
      </c>
      <c r="D24144" s="489" t="s">
        <v>19307</v>
      </c>
    </row>
    <row r="24145" spans="1:4">
      <c r="A24145" s="489" t="str">
        <f t="shared" si="377"/>
        <v>2337600411訪問看護</v>
      </c>
      <c r="B24145" s="489">
        <v>2337600411</v>
      </c>
      <c r="C24145" s="489" t="s">
        <v>2102</v>
      </c>
      <c r="D24145" s="489" t="s">
        <v>19307</v>
      </c>
    </row>
    <row r="24146" spans="1:4">
      <c r="A24146" s="489" t="str">
        <f t="shared" si="377"/>
        <v>2337600429介護予防訪問リハビリテーション</v>
      </c>
      <c r="B24146" s="489">
        <v>2337600429</v>
      </c>
      <c r="C24146" s="489" t="s">
        <v>2108</v>
      </c>
      <c r="D24146" s="489" t="s">
        <v>19308</v>
      </c>
    </row>
    <row r="24147" spans="1:4">
      <c r="A24147" s="489" t="str">
        <f t="shared" si="377"/>
        <v>2337600429介護予防訪問看護</v>
      </c>
      <c r="B24147" s="489">
        <v>2337600429</v>
      </c>
      <c r="C24147" s="489" t="s">
        <v>2103</v>
      </c>
      <c r="D24147" s="489" t="s">
        <v>19308</v>
      </c>
    </row>
    <row r="24148" spans="1:4">
      <c r="A24148" s="489" t="str">
        <f t="shared" si="377"/>
        <v>2337600429訪問リハビリテーション</v>
      </c>
      <c r="B24148" s="489">
        <v>2337600429</v>
      </c>
      <c r="C24148" s="489" t="s">
        <v>2104</v>
      </c>
      <c r="D24148" s="489" t="s">
        <v>19308</v>
      </c>
    </row>
    <row r="24149" spans="1:4">
      <c r="A24149" s="489" t="str">
        <f t="shared" si="377"/>
        <v>2337600429訪問看護</v>
      </c>
      <c r="B24149" s="489">
        <v>2337600429</v>
      </c>
      <c r="C24149" s="489" t="s">
        <v>2102</v>
      </c>
      <c r="D24149" s="489" t="s">
        <v>19308</v>
      </c>
    </row>
    <row r="24150" spans="1:4">
      <c r="A24150" s="489" t="str">
        <f t="shared" si="377"/>
        <v>2337600437介護予防訪問リハビリテーション</v>
      </c>
      <c r="B24150" s="489">
        <v>2337600437</v>
      </c>
      <c r="C24150" s="489" t="s">
        <v>2108</v>
      </c>
      <c r="D24150" s="489" t="s">
        <v>19309</v>
      </c>
    </row>
    <row r="24151" spans="1:4">
      <c r="A24151" s="489" t="str">
        <f t="shared" si="377"/>
        <v>2337600437介護予防訪問看護</v>
      </c>
      <c r="B24151" s="489">
        <v>2337600437</v>
      </c>
      <c r="C24151" s="489" t="s">
        <v>2103</v>
      </c>
      <c r="D24151" s="489" t="s">
        <v>19309</v>
      </c>
    </row>
    <row r="24152" spans="1:4">
      <c r="A24152" s="489" t="str">
        <f t="shared" si="377"/>
        <v>2337600437訪問リハビリテーション</v>
      </c>
      <c r="B24152" s="489">
        <v>2337600437</v>
      </c>
      <c r="C24152" s="489" t="s">
        <v>2104</v>
      </c>
      <c r="D24152" s="489" t="s">
        <v>19309</v>
      </c>
    </row>
    <row r="24153" spans="1:4">
      <c r="A24153" s="489" t="str">
        <f t="shared" si="377"/>
        <v>2337600437訪問看護</v>
      </c>
      <c r="B24153" s="489">
        <v>2337600437</v>
      </c>
      <c r="C24153" s="489" t="s">
        <v>2102</v>
      </c>
      <c r="D24153" s="489" t="s">
        <v>19309</v>
      </c>
    </row>
    <row r="24154" spans="1:4">
      <c r="A24154" s="489" t="str">
        <f t="shared" si="377"/>
        <v>2337600445介護予防訪問リハビリテーション</v>
      </c>
      <c r="B24154" s="489">
        <v>2337600445</v>
      </c>
      <c r="C24154" s="489" t="s">
        <v>2108</v>
      </c>
      <c r="D24154" s="489" t="s">
        <v>19310</v>
      </c>
    </row>
    <row r="24155" spans="1:4">
      <c r="A24155" s="489" t="str">
        <f t="shared" si="377"/>
        <v>2337600445介護予防訪問看護</v>
      </c>
      <c r="B24155" s="489">
        <v>2337600445</v>
      </c>
      <c r="C24155" s="489" t="s">
        <v>2103</v>
      </c>
      <c r="D24155" s="489" t="s">
        <v>19310</v>
      </c>
    </row>
    <row r="24156" spans="1:4">
      <c r="A24156" s="489" t="str">
        <f t="shared" si="377"/>
        <v>2337600445訪問リハビリテーション</v>
      </c>
      <c r="B24156" s="489">
        <v>2337600445</v>
      </c>
      <c r="C24156" s="489" t="s">
        <v>2104</v>
      </c>
      <c r="D24156" s="489" t="s">
        <v>19310</v>
      </c>
    </row>
    <row r="24157" spans="1:4">
      <c r="A24157" s="489" t="str">
        <f t="shared" si="377"/>
        <v>2337600445訪問看護</v>
      </c>
      <c r="B24157" s="489">
        <v>2337600445</v>
      </c>
      <c r="C24157" s="489" t="s">
        <v>2102</v>
      </c>
      <c r="D24157" s="489" t="s">
        <v>19310</v>
      </c>
    </row>
    <row r="24158" spans="1:4">
      <c r="A24158" s="489" t="str">
        <f t="shared" si="377"/>
        <v>2337700070介護予防訪問リハビリテーション</v>
      </c>
      <c r="B24158" s="489">
        <v>2337700070</v>
      </c>
      <c r="C24158" s="489" t="s">
        <v>2108</v>
      </c>
      <c r="D24158" s="489" t="s">
        <v>18342</v>
      </c>
    </row>
    <row r="24159" spans="1:4">
      <c r="A24159" s="489" t="str">
        <f t="shared" si="377"/>
        <v>2337700070介護予防訪問看護</v>
      </c>
      <c r="B24159" s="489">
        <v>2337700070</v>
      </c>
      <c r="C24159" s="489" t="s">
        <v>2103</v>
      </c>
      <c r="D24159" s="489" t="s">
        <v>18342</v>
      </c>
    </row>
    <row r="24160" spans="1:4">
      <c r="A24160" s="489" t="str">
        <f t="shared" si="377"/>
        <v>2337700070訪問リハビリテーション</v>
      </c>
      <c r="B24160" s="489">
        <v>2337700070</v>
      </c>
      <c r="C24160" s="489" t="s">
        <v>2104</v>
      </c>
      <c r="D24160" s="489" t="s">
        <v>18342</v>
      </c>
    </row>
    <row r="24161" spans="1:4">
      <c r="A24161" s="489" t="str">
        <f t="shared" si="377"/>
        <v>2337700070訪問看護</v>
      </c>
      <c r="B24161" s="489">
        <v>2337700070</v>
      </c>
      <c r="C24161" s="489" t="s">
        <v>2102</v>
      </c>
      <c r="D24161" s="489" t="s">
        <v>18342</v>
      </c>
    </row>
    <row r="24162" spans="1:4">
      <c r="A24162" s="489" t="str">
        <f t="shared" si="377"/>
        <v>2337700088介護予防訪問リハビリテーション</v>
      </c>
      <c r="B24162" s="489">
        <v>2337700088</v>
      </c>
      <c r="C24162" s="489" t="s">
        <v>2108</v>
      </c>
      <c r="D24162" s="489" t="s">
        <v>19311</v>
      </c>
    </row>
    <row r="24163" spans="1:4">
      <c r="A24163" s="489" t="str">
        <f t="shared" si="377"/>
        <v>2337700088介護予防訪問看護</v>
      </c>
      <c r="B24163" s="489">
        <v>2337700088</v>
      </c>
      <c r="C24163" s="489" t="s">
        <v>2103</v>
      </c>
      <c r="D24163" s="489" t="s">
        <v>19311</v>
      </c>
    </row>
    <row r="24164" spans="1:4">
      <c r="A24164" s="489" t="str">
        <f t="shared" si="377"/>
        <v>2337700088訪問リハビリテーション</v>
      </c>
      <c r="B24164" s="489">
        <v>2337700088</v>
      </c>
      <c r="C24164" s="489" t="s">
        <v>2104</v>
      </c>
      <c r="D24164" s="489" t="s">
        <v>19311</v>
      </c>
    </row>
    <row r="24165" spans="1:4">
      <c r="A24165" s="489" t="str">
        <f t="shared" si="377"/>
        <v>2337700088訪問看護</v>
      </c>
      <c r="B24165" s="489">
        <v>2337700088</v>
      </c>
      <c r="C24165" s="489" t="s">
        <v>2102</v>
      </c>
      <c r="D24165" s="489" t="s">
        <v>19311</v>
      </c>
    </row>
    <row r="24166" spans="1:4">
      <c r="A24166" s="489" t="str">
        <f t="shared" si="377"/>
        <v>2337700112介護予防訪問リハビリテーション</v>
      </c>
      <c r="B24166" s="489">
        <v>2337700112</v>
      </c>
      <c r="C24166" s="489" t="s">
        <v>2108</v>
      </c>
      <c r="D24166" s="489" t="s">
        <v>19312</v>
      </c>
    </row>
    <row r="24167" spans="1:4">
      <c r="A24167" s="489" t="str">
        <f t="shared" si="377"/>
        <v>2337700112介護予防訪問看護</v>
      </c>
      <c r="B24167" s="489">
        <v>2337700112</v>
      </c>
      <c r="C24167" s="489" t="s">
        <v>2103</v>
      </c>
      <c r="D24167" s="489" t="s">
        <v>19312</v>
      </c>
    </row>
    <row r="24168" spans="1:4">
      <c r="A24168" s="489" t="str">
        <f t="shared" si="377"/>
        <v>2337700112訪問リハビリテーション</v>
      </c>
      <c r="B24168" s="489">
        <v>2337700112</v>
      </c>
      <c r="C24168" s="489" t="s">
        <v>2104</v>
      </c>
      <c r="D24168" s="489" t="s">
        <v>19312</v>
      </c>
    </row>
    <row r="24169" spans="1:4">
      <c r="A24169" s="489" t="str">
        <f t="shared" si="377"/>
        <v>2337700112訪問看護</v>
      </c>
      <c r="B24169" s="489">
        <v>2337700112</v>
      </c>
      <c r="C24169" s="489" t="s">
        <v>2102</v>
      </c>
      <c r="D24169" s="489" t="s">
        <v>19312</v>
      </c>
    </row>
    <row r="24170" spans="1:4">
      <c r="A24170" s="489" t="str">
        <f t="shared" si="377"/>
        <v>2337700120介護予防訪問リハビリテーション</v>
      </c>
      <c r="B24170" s="489">
        <v>2337700120</v>
      </c>
      <c r="C24170" s="489" t="s">
        <v>2108</v>
      </c>
      <c r="D24170" s="489" t="s">
        <v>19313</v>
      </c>
    </row>
    <row r="24171" spans="1:4">
      <c r="A24171" s="489" t="str">
        <f t="shared" si="377"/>
        <v>2337700120介護予防訪問看護</v>
      </c>
      <c r="B24171" s="489">
        <v>2337700120</v>
      </c>
      <c r="C24171" s="489" t="s">
        <v>2103</v>
      </c>
      <c r="D24171" s="489" t="s">
        <v>19313</v>
      </c>
    </row>
    <row r="24172" spans="1:4">
      <c r="A24172" s="489" t="str">
        <f t="shared" si="377"/>
        <v>2337700120訪問リハビリテーション</v>
      </c>
      <c r="B24172" s="489">
        <v>2337700120</v>
      </c>
      <c r="C24172" s="489" t="s">
        <v>2104</v>
      </c>
      <c r="D24172" s="489" t="s">
        <v>19313</v>
      </c>
    </row>
    <row r="24173" spans="1:4">
      <c r="A24173" s="489" t="str">
        <f t="shared" si="377"/>
        <v>2337700120訪問看護</v>
      </c>
      <c r="B24173" s="489">
        <v>2337700120</v>
      </c>
      <c r="C24173" s="489" t="s">
        <v>2102</v>
      </c>
      <c r="D24173" s="489" t="s">
        <v>19313</v>
      </c>
    </row>
    <row r="24174" spans="1:4">
      <c r="A24174" s="489" t="str">
        <f t="shared" si="377"/>
        <v>2337700138介護予防訪問リハビリテーション</v>
      </c>
      <c r="B24174" s="489">
        <v>2337700138</v>
      </c>
      <c r="C24174" s="489" t="s">
        <v>2108</v>
      </c>
      <c r="D24174" s="489" t="s">
        <v>18836</v>
      </c>
    </row>
    <row r="24175" spans="1:4">
      <c r="A24175" s="489" t="str">
        <f t="shared" si="377"/>
        <v>2337700138介護予防訪問看護</v>
      </c>
      <c r="B24175" s="489">
        <v>2337700138</v>
      </c>
      <c r="C24175" s="489" t="s">
        <v>2103</v>
      </c>
      <c r="D24175" s="489" t="s">
        <v>18836</v>
      </c>
    </row>
    <row r="24176" spans="1:4">
      <c r="A24176" s="489" t="str">
        <f t="shared" si="377"/>
        <v>2337700138訪問リハビリテーション</v>
      </c>
      <c r="B24176" s="489">
        <v>2337700138</v>
      </c>
      <c r="C24176" s="489" t="s">
        <v>2104</v>
      </c>
      <c r="D24176" s="489" t="s">
        <v>18836</v>
      </c>
    </row>
    <row r="24177" spans="1:4">
      <c r="A24177" s="489" t="str">
        <f t="shared" si="377"/>
        <v>2337700138訪問看護</v>
      </c>
      <c r="B24177" s="489">
        <v>2337700138</v>
      </c>
      <c r="C24177" s="489" t="s">
        <v>2102</v>
      </c>
      <c r="D24177" s="489" t="s">
        <v>18836</v>
      </c>
    </row>
    <row r="24178" spans="1:4">
      <c r="A24178" s="489" t="str">
        <f t="shared" si="377"/>
        <v>2337700153介護予防訪問リハビリテーション</v>
      </c>
      <c r="B24178" s="489">
        <v>2337700153</v>
      </c>
      <c r="C24178" s="489" t="s">
        <v>2108</v>
      </c>
      <c r="D24178" s="489" t="s">
        <v>19314</v>
      </c>
    </row>
    <row r="24179" spans="1:4">
      <c r="A24179" s="489" t="str">
        <f t="shared" si="377"/>
        <v>2337700153介護予防訪問看護</v>
      </c>
      <c r="B24179" s="489">
        <v>2337700153</v>
      </c>
      <c r="C24179" s="489" t="s">
        <v>2103</v>
      </c>
      <c r="D24179" s="489" t="s">
        <v>19314</v>
      </c>
    </row>
    <row r="24180" spans="1:4">
      <c r="A24180" s="489" t="str">
        <f t="shared" si="377"/>
        <v>2337700153訪問リハビリテーション</v>
      </c>
      <c r="B24180" s="489">
        <v>2337700153</v>
      </c>
      <c r="C24180" s="489" t="s">
        <v>2104</v>
      </c>
      <c r="D24180" s="489" t="s">
        <v>19314</v>
      </c>
    </row>
    <row r="24181" spans="1:4">
      <c r="A24181" s="489" t="str">
        <f t="shared" si="377"/>
        <v>2337700153訪問看護</v>
      </c>
      <c r="B24181" s="489">
        <v>2337700153</v>
      </c>
      <c r="C24181" s="489" t="s">
        <v>2102</v>
      </c>
      <c r="D24181" s="489" t="s">
        <v>19314</v>
      </c>
    </row>
    <row r="24182" spans="1:4">
      <c r="A24182" s="489" t="str">
        <f t="shared" si="377"/>
        <v>2337700161介護予防訪問リハビリテーション</v>
      </c>
      <c r="B24182" s="489">
        <v>2337700161</v>
      </c>
      <c r="C24182" s="489" t="s">
        <v>2108</v>
      </c>
      <c r="D24182" s="489" t="s">
        <v>19315</v>
      </c>
    </row>
    <row r="24183" spans="1:4">
      <c r="A24183" s="489" t="str">
        <f t="shared" si="377"/>
        <v>2337700161介護予防訪問看護</v>
      </c>
      <c r="B24183" s="489">
        <v>2337700161</v>
      </c>
      <c r="C24183" s="489" t="s">
        <v>2103</v>
      </c>
      <c r="D24183" s="489" t="s">
        <v>19315</v>
      </c>
    </row>
    <row r="24184" spans="1:4">
      <c r="A24184" s="489" t="str">
        <f t="shared" si="377"/>
        <v>2337700161訪問リハビリテーション</v>
      </c>
      <c r="B24184" s="489">
        <v>2337700161</v>
      </c>
      <c r="C24184" s="489" t="s">
        <v>2104</v>
      </c>
      <c r="D24184" s="489" t="s">
        <v>19315</v>
      </c>
    </row>
    <row r="24185" spans="1:4">
      <c r="A24185" s="489" t="str">
        <f t="shared" si="377"/>
        <v>2337700161訪問看護</v>
      </c>
      <c r="B24185" s="489">
        <v>2337700161</v>
      </c>
      <c r="C24185" s="489" t="s">
        <v>2102</v>
      </c>
      <c r="D24185" s="489" t="s">
        <v>19315</v>
      </c>
    </row>
    <row r="24186" spans="1:4">
      <c r="A24186" s="489" t="str">
        <f t="shared" si="377"/>
        <v>2337700179介護予防訪問リハビリテーション</v>
      </c>
      <c r="B24186" s="489">
        <v>2337700179</v>
      </c>
      <c r="C24186" s="489" t="s">
        <v>2108</v>
      </c>
      <c r="D24186" s="489" t="s">
        <v>19316</v>
      </c>
    </row>
    <row r="24187" spans="1:4">
      <c r="A24187" s="489" t="str">
        <f t="shared" si="377"/>
        <v>2337700179介護予防訪問看護</v>
      </c>
      <c r="B24187" s="489">
        <v>2337700179</v>
      </c>
      <c r="C24187" s="489" t="s">
        <v>2103</v>
      </c>
      <c r="D24187" s="489" t="s">
        <v>19316</v>
      </c>
    </row>
    <row r="24188" spans="1:4">
      <c r="A24188" s="489" t="str">
        <f t="shared" si="377"/>
        <v>2337700179訪問リハビリテーション</v>
      </c>
      <c r="B24188" s="489">
        <v>2337700179</v>
      </c>
      <c r="C24188" s="489" t="s">
        <v>2104</v>
      </c>
      <c r="D24188" s="489" t="s">
        <v>19316</v>
      </c>
    </row>
    <row r="24189" spans="1:4">
      <c r="A24189" s="489" t="str">
        <f t="shared" si="377"/>
        <v>2337700179訪問看護</v>
      </c>
      <c r="B24189" s="489">
        <v>2337700179</v>
      </c>
      <c r="C24189" s="489" t="s">
        <v>2102</v>
      </c>
      <c r="D24189" s="489" t="s">
        <v>19316</v>
      </c>
    </row>
    <row r="24190" spans="1:4">
      <c r="A24190" s="489" t="str">
        <f t="shared" si="377"/>
        <v>2337700195介護予防訪問リハビリテーション</v>
      </c>
      <c r="B24190" s="489">
        <v>2337700195</v>
      </c>
      <c r="C24190" s="489" t="s">
        <v>2108</v>
      </c>
      <c r="D24190" s="489" t="s">
        <v>19317</v>
      </c>
    </row>
    <row r="24191" spans="1:4">
      <c r="A24191" s="489" t="str">
        <f t="shared" si="377"/>
        <v>2337700195介護予防訪問看護</v>
      </c>
      <c r="B24191" s="489">
        <v>2337700195</v>
      </c>
      <c r="C24191" s="489" t="s">
        <v>2103</v>
      </c>
      <c r="D24191" s="489" t="s">
        <v>19317</v>
      </c>
    </row>
    <row r="24192" spans="1:4">
      <c r="A24192" s="489" t="str">
        <f t="shared" si="377"/>
        <v>2337700195訪問リハビリテーション</v>
      </c>
      <c r="B24192" s="489">
        <v>2337700195</v>
      </c>
      <c r="C24192" s="489" t="s">
        <v>2104</v>
      </c>
      <c r="D24192" s="489" t="s">
        <v>19317</v>
      </c>
    </row>
    <row r="24193" spans="1:4">
      <c r="A24193" s="489" t="str">
        <f t="shared" si="377"/>
        <v>2337700195訪問看護</v>
      </c>
      <c r="B24193" s="489">
        <v>2337700195</v>
      </c>
      <c r="C24193" s="489" t="s">
        <v>2102</v>
      </c>
      <c r="D24193" s="489" t="s">
        <v>19317</v>
      </c>
    </row>
    <row r="24194" spans="1:4">
      <c r="A24194" s="489" t="str">
        <f t="shared" ref="A24194:A24257" si="378">B24194&amp;C24194</f>
        <v>2337700203介護予防訪問リハビリテーション</v>
      </c>
      <c r="B24194" s="489">
        <v>2337700203</v>
      </c>
      <c r="C24194" s="489" t="s">
        <v>2108</v>
      </c>
      <c r="D24194" s="489" t="s">
        <v>19318</v>
      </c>
    </row>
    <row r="24195" spans="1:4">
      <c r="A24195" s="489" t="str">
        <f t="shared" si="378"/>
        <v>2337700203介護予防訪問看護</v>
      </c>
      <c r="B24195" s="489">
        <v>2337700203</v>
      </c>
      <c r="C24195" s="489" t="s">
        <v>2103</v>
      </c>
      <c r="D24195" s="489" t="s">
        <v>19318</v>
      </c>
    </row>
    <row r="24196" spans="1:4">
      <c r="A24196" s="489" t="str">
        <f t="shared" si="378"/>
        <v>2337700203訪問リハビリテーション</v>
      </c>
      <c r="B24196" s="489">
        <v>2337700203</v>
      </c>
      <c r="C24196" s="489" t="s">
        <v>2104</v>
      </c>
      <c r="D24196" s="489" t="s">
        <v>19318</v>
      </c>
    </row>
    <row r="24197" spans="1:4">
      <c r="A24197" s="489" t="str">
        <f t="shared" si="378"/>
        <v>2337700203訪問看護</v>
      </c>
      <c r="B24197" s="489">
        <v>2337700203</v>
      </c>
      <c r="C24197" s="489" t="s">
        <v>2102</v>
      </c>
      <c r="D24197" s="489" t="s">
        <v>19318</v>
      </c>
    </row>
    <row r="24198" spans="1:4">
      <c r="A24198" s="489" t="str">
        <f t="shared" si="378"/>
        <v>2337700211介護予防訪問リハビリテーション</v>
      </c>
      <c r="B24198" s="489">
        <v>2337700211</v>
      </c>
      <c r="C24198" s="489" t="s">
        <v>2108</v>
      </c>
      <c r="D24198" s="489" t="s">
        <v>19319</v>
      </c>
    </row>
    <row r="24199" spans="1:4">
      <c r="A24199" s="489" t="str">
        <f t="shared" si="378"/>
        <v>2337700211介護予防訪問看護</v>
      </c>
      <c r="B24199" s="489">
        <v>2337700211</v>
      </c>
      <c r="C24199" s="489" t="s">
        <v>2103</v>
      </c>
      <c r="D24199" s="489" t="s">
        <v>19319</v>
      </c>
    </row>
    <row r="24200" spans="1:4">
      <c r="A24200" s="489" t="str">
        <f t="shared" si="378"/>
        <v>2337700211訪問リハビリテーション</v>
      </c>
      <c r="B24200" s="489">
        <v>2337700211</v>
      </c>
      <c r="C24200" s="489" t="s">
        <v>2104</v>
      </c>
      <c r="D24200" s="489" t="s">
        <v>19319</v>
      </c>
    </row>
    <row r="24201" spans="1:4">
      <c r="A24201" s="489" t="str">
        <f t="shared" si="378"/>
        <v>2337700211訪問看護</v>
      </c>
      <c r="B24201" s="489">
        <v>2337700211</v>
      </c>
      <c r="C24201" s="489" t="s">
        <v>2102</v>
      </c>
      <c r="D24201" s="489" t="s">
        <v>19319</v>
      </c>
    </row>
    <row r="24202" spans="1:4">
      <c r="A24202" s="489" t="str">
        <f t="shared" si="378"/>
        <v>2337700229介護予防訪問リハビリテーション</v>
      </c>
      <c r="B24202" s="489">
        <v>2337700229</v>
      </c>
      <c r="C24202" s="489" t="s">
        <v>2108</v>
      </c>
      <c r="D24202" s="489" t="s">
        <v>19320</v>
      </c>
    </row>
    <row r="24203" spans="1:4">
      <c r="A24203" s="489" t="str">
        <f t="shared" si="378"/>
        <v>2337700229介護予防訪問看護</v>
      </c>
      <c r="B24203" s="489">
        <v>2337700229</v>
      </c>
      <c r="C24203" s="489" t="s">
        <v>2103</v>
      </c>
      <c r="D24203" s="489" t="s">
        <v>19320</v>
      </c>
    </row>
    <row r="24204" spans="1:4">
      <c r="A24204" s="489" t="str">
        <f t="shared" si="378"/>
        <v>2337700229訪問リハビリテーション</v>
      </c>
      <c r="B24204" s="489">
        <v>2337700229</v>
      </c>
      <c r="C24204" s="489" t="s">
        <v>2104</v>
      </c>
      <c r="D24204" s="489" t="s">
        <v>19320</v>
      </c>
    </row>
    <row r="24205" spans="1:4">
      <c r="A24205" s="489" t="str">
        <f t="shared" si="378"/>
        <v>2337700229訪問看護</v>
      </c>
      <c r="B24205" s="489">
        <v>2337700229</v>
      </c>
      <c r="C24205" s="489" t="s">
        <v>2102</v>
      </c>
      <c r="D24205" s="489" t="s">
        <v>19320</v>
      </c>
    </row>
    <row r="24206" spans="1:4">
      <c r="A24206" s="489" t="str">
        <f t="shared" si="378"/>
        <v>2337700237介護予防訪問リハビリテーション</v>
      </c>
      <c r="B24206" s="489">
        <v>2337700237</v>
      </c>
      <c r="C24206" s="489" t="s">
        <v>2108</v>
      </c>
      <c r="D24206" s="489" t="s">
        <v>19321</v>
      </c>
    </row>
    <row r="24207" spans="1:4">
      <c r="A24207" s="489" t="str">
        <f t="shared" si="378"/>
        <v>2337700237介護予防訪問看護</v>
      </c>
      <c r="B24207" s="489">
        <v>2337700237</v>
      </c>
      <c r="C24207" s="489" t="s">
        <v>2103</v>
      </c>
      <c r="D24207" s="489" t="s">
        <v>19321</v>
      </c>
    </row>
    <row r="24208" spans="1:4">
      <c r="A24208" s="489" t="str">
        <f t="shared" si="378"/>
        <v>2337700237訪問リハビリテーション</v>
      </c>
      <c r="B24208" s="489">
        <v>2337700237</v>
      </c>
      <c r="C24208" s="489" t="s">
        <v>2104</v>
      </c>
      <c r="D24208" s="489" t="s">
        <v>19321</v>
      </c>
    </row>
    <row r="24209" spans="1:4">
      <c r="A24209" s="489" t="str">
        <f t="shared" si="378"/>
        <v>2337700237訪問看護</v>
      </c>
      <c r="B24209" s="489">
        <v>2337700237</v>
      </c>
      <c r="C24209" s="489" t="s">
        <v>2102</v>
      </c>
      <c r="D24209" s="489" t="s">
        <v>19321</v>
      </c>
    </row>
    <row r="24210" spans="1:4">
      <c r="A24210" s="489" t="str">
        <f t="shared" si="378"/>
        <v>2337700252介護予防訪問リハビリテーション</v>
      </c>
      <c r="B24210" s="489">
        <v>2337700252</v>
      </c>
      <c r="C24210" s="489" t="s">
        <v>2108</v>
      </c>
      <c r="D24210" s="489" t="s">
        <v>19322</v>
      </c>
    </row>
    <row r="24211" spans="1:4">
      <c r="A24211" s="489" t="str">
        <f t="shared" si="378"/>
        <v>2337700252介護予防訪問看護</v>
      </c>
      <c r="B24211" s="489">
        <v>2337700252</v>
      </c>
      <c r="C24211" s="489" t="s">
        <v>2103</v>
      </c>
      <c r="D24211" s="489" t="s">
        <v>19322</v>
      </c>
    </row>
    <row r="24212" spans="1:4">
      <c r="A24212" s="489" t="str">
        <f t="shared" si="378"/>
        <v>2337700252訪問リハビリテーション</v>
      </c>
      <c r="B24212" s="489">
        <v>2337700252</v>
      </c>
      <c r="C24212" s="489" t="s">
        <v>2104</v>
      </c>
      <c r="D24212" s="489" t="s">
        <v>19322</v>
      </c>
    </row>
    <row r="24213" spans="1:4">
      <c r="A24213" s="489" t="str">
        <f t="shared" si="378"/>
        <v>2337700252訪問看護</v>
      </c>
      <c r="B24213" s="489">
        <v>2337700252</v>
      </c>
      <c r="C24213" s="489" t="s">
        <v>2102</v>
      </c>
      <c r="D24213" s="489" t="s">
        <v>19322</v>
      </c>
    </row>
    <row r="24214" spans="1:4">
      <c r="A24214" s="489" t="str">
        <f t="shared" si="378"/>
        <v>2337700286介護予防訪問リハビリテーション</v>
      </c>
      <c r="B24214" s="489">
        <v>2337700286</v>
      </c>
      <c r="C24214" s="489" t="s">
        <v>2108</v>
      </c>
      <c r="D24214" s="489" t="s">
        <v>19323</v>
      </c>
    </row>
    <row r="24215" spans="1:4">
      <c r="A24215" s="489" t="str">
        <f t="shared" si="378"/>
        <v>2337700286介護予防訪問看護</v>
      </c>
      <c r="B24215" s="489">
        <v>2337700286</v>
      </c>
      <c r="C24215" s="489" t="s">
        <v>2103</v>
      </c>
      <c r="D24215" s="489" t="s">
        <v>19323</v>
      </c>
    </row>
    <row r="24216" spans="1:4">
      <c r="A24216" s="489" t="str">
        <f t="shared" si="378"/>
        <v>2337700286訪問リハビリテーション</v>
      </c>
      <c r="B24216" s="489">
        <v>2337700286</v>
      </c>
      <c r="C24216" s="489" t="s">
        <v>2104</v>
      </c>
      <c r="D24216" s="489" t="s">
        <v>19323</v>
      </c>
    </row>
    <row r="24217" spans="1:4">
      <c r="A24217" s="489" t="str">
        <f t="shared" si="378"/>
        <v>2337700286訪問看護</v>
      </c>
      <c r="B24217" s="489">
        <v>2337700286</v>
      </c>
      <c r="C24217" s="489" t="s">
        <v>2102</v>
      </c>
      <c r="D24217" s="489" t="s">
        <v>19323</v>
      </c>
    </row>
    <row r="24218" spans="1:4">
      <c r="A24218" s="489" t="str">
        <f t="shared" si="378"/>
        <v>2337700336介護予防訪問リハビリテーション</v>
      </c>
      <c r="B24218" s="489">
        <v>2337700336</v>
      </c>
      <c r="C24218" s="489" t="s">
        <v>2108</v>
      </c>
      <c r="D24218" s="489" t="s">
        <v>19324</v>
      </c>
    </row>
    <row r="24219" spans="1:4">
      <c r="A24219" s="489" t="str">
        <f t="shared" si="378"/>
        <v>2337700336介護予防訪問看護</v>
      </c>
      <c r="B24219" s="489">
        <v>2337700336</v>
      </c>
      <c r="C24219" s="489" t="s">
        <v>2103</v>
      </c>
      <c r="D24219" s="489" t="s">
        <v>19324</v>
      </c>
    </row>
    <row r="24220" spans="1:4">
      <c r="A24220" s="489" t="str">
        <f t="shared" si="378"/>
        <v>2337700336訪問リハビリテーション</v>
      </c>
      <c r="B24220" s="489">
        <v>2337700336</v>
      </c>
      <c r="C24220" s="489" t="s">
        <v>2104</v>
      </c>
      <c r="D24220" s="489" t="s">
        <v>19324</v>
      </c>
    </row>
    <row r="24221" spans="1:4">
      <c r="A24221" s="489" t="str">
        <f t="shared" si="378"/>
        <v>2337700336訪問看護</v>
      </c>
      <c r="B24221" s="489">
        <v>2337700336</v>
      </c>
      <c r="C24221" s="489" t="s">
        <v>2102</v>
      </c>
      <c r="D24221" s="489" t="s">
        <v>19324</v>
      </c>
    </row>
    <row r="24222" spans="1:4">
      <c r="A24222" s="489" t="str">
        <f t="shared" si="378"/>
        <v>2337700344介護予防訪問リハビリテーション</v>
      </c>
      <c r="B24222" s="489">
        <v>2337700344</v>
      </c>
      <c r="C24222" s="489" t="s">
        <v>2108</v>
      </c>
      <c r="D24222" s="489" t="s">
        <v>19325</v>
      </c>
    </row>
    <row r="24223" spans="1:4">
      <c r="A24223" s="489" t="str">
        <f t="shared" si="378"/>
        <v>2337700344介護予防訪問看護</v>
      </c>
      <c r="B24223" s="489">
        <v>2337700344</v>
      </c>
      <c r="C24223" s="489" t="s">
        <v>2103</v>
      </c>
      <c r="D24223" s="489" t="s">
        <v>19325</v>
      </c>
    </row>
    <row r="24224" spans="1:4">
      <c r="A24224" s="489" t="str">
        <f t="shared" si="378"/>
        <v>2337700344訪問リハビリテーション</v>
      </c>
      <c r="B24224" s="489">
        <v>2337700344</v>
      </c>
      <c r="C24224" s="489" t="s">
        <v>2104</v>
      </c>
      <c r="D24224" s="489" t="s">
        <v>19325</v>
      </c>
    </row>
    <row r="24225" spans="1:4">
      <c r="A24225" s="489" t="str">
        <f t="shared" si="378"/>
        <v>2337700344訪問看護</v>
      </c>
      <c r="B24225" s="489">
        <v>2337700344</v>
      </c>
      <c r="C24225" s="489" t="s">
        <v>2102</v>
      </c>
      <c r="D24225" s="489" t="s">
        <v>19325</v>
      </c>
    </row>
    <row r="24226" spans="1:4">
      <c r="A24226" s="489" t="str">
        <f t="shared" si="378"/>
        <v>2337700351介護予防訪問リハビリテーション</v>
      </c>
      <c r="B24226" s="489">
        <v>2337700351</v>
      </c>
      <c r="C24226" s="489" t="s">
        <v>2108</v>
      </c>
      <c r="D24226" s="489" t="s">
        <v>19326</v>
      </c>
    </row>
    <row r="24227" spans="1:4">
      <c r="A24227" s="489" t="str">
        <f t="shared" si="378"/>
        <v>2337700351介護予防訪問看護</v>
      </c>
      <c r="B24227" s="489">
        <v>2337700351</v>
      </c>
      <c r="C24227" s="489" t="s">
        <v>2103</v>
      </c>
      <c r="D24227" s="489" t="s">
        <v>19326</v>
      </c>
    </row>
    <row r="24228" spans="1:4">
      <c r="A24228" s="489" t="str">
        <f t="shared" si="378"/>
        <v>2337700351訪問リハビリテーション</v>
      </c>
      <c r="B24228" s="489">
        <v>2337700351</v>
      </c>
      <c r="C24228" s="489" t="s">
        <v>2104</v>
      </c>
      <c r="D24228" s="489" t="s">
        <v>19326</v>
      </c>
    </row>
    <row r="24229" spans="1:4">
      <c r="A24229" s="489" t="str">
        <f t="shared" si="378"/>
        <v>2337700351訪問看護</v>
      </c>
      <c r="B24229" s="489">
        <v>2337700351</v>
      </c>
      <c r="C24229" s="489" t="s">
        <v>2102</v>
      </c>
      <c r="D24229" s="489" t="s">
        <v>19326</v>
      </c>
    </row>
    <row r="24230" spans="1:4">
      <c r="A24230" s="489" t="str">
        <f t="shared" si="378"/>
        <v>2337700369介護予防訪問リハビリテーション</v>
      </c>
      <c r="B24230" s="489">
        <v>2337700369</v>
      </c>
      <c r="C24230" s="489" t="s">
        <v>2108</v>
      </c>
      <c r="D24230" s="489" t="s">
        <v>19327</v>
      </c>
    </row>
    <row r="24231" spans="1:4">
      <c r="A24231" s="489" t="str">
        <f t="shared" si="378"/>
        <v>2337700369介護予防訪問看護</v>
      </c>
      <c r="B24231" s="489">
        <v>2337700369</v>
      </c>
      <c r="C24231" s="489" t="s">
        <v>2103</v>
      </c>
      <c r="D24231" s="489" t="s">
        <v>19327</v>
      </c>
    </row>
    <row r="24232" spans="1:4">
      <c r="A24232" s="489" t="str">
        <f t="shared" si="378"/>
        <v>2337700369訪問リハビリテーション</v>
      </c>
      <c r="B24232" s="489">
        <v>2337700369</v>
      </c>
      <c r="C24232" s="489" t="s">
        <v>2104</v>
      </c>
      <c r="D24232" s="489" t="s">
        <v>19327</v>
      </c>
    </row>
    <row r="24233" spans="1:4">
      <c r="A24233" s="489" t="str">
        <f t="shared" si="378"/>
        <v>2337700369訪問看護</v>
      </c>
      <c r="B24233" s="489">
        <v>2337700369</v>
      </c>
      <c r="C24233" s="489" t="s">
        <v>2102</v>
      </c>
      <c r="D24233" s="489" t="s">
        <v>19327</v>
      </c>
    </row>
    <row r="24234" spans="1:4">
      <c r="A24234" s="489" t="str">
        <f t="shared" si="378"/>
        <v>2337700377介護予防訪問リハビリテーション</v>
      </c>
      <c r="B24234" s="489">
        <v>2337700377</v>
      </c>
      <c r="C24234" s="489" t="s">
        <v>2108</v>
      </c>
      <c r="D24234" s="489" t="s">
        <v>19328</v>
      </c>
    </row>
    <row r="24235" spans="1:4">
      <c r="A24235" s="489" t="str">
        <f t="shared" si="378"/>
        <v>2337700377介護予防訪問看護</v>
      </c>
      <c r="B24235" s="489">
        <v>2337700377</v>
      </c>
      <c r="C24235" s="489" t="s">
        <v>2103</v>
      </c>
      <c r="D24235" s="489" t="s">
        <v>19328</v>
      </c>
    </row>
    <row r="24236" spans="1:4">
      <c r="A24236" s="489" t="str">
        <f t="shared" si="378"/>
        <v>2337700377訪問リハビリテーション</v>
      </c>
      <c r="B24236" s="489">
        <v>2337700377</v>
      </c>
      <c r="C24236" s="489" t="s">
        <v>2104</v>
      </c>
      <c r="D24236" s="489" t="s">
        <v>19328</v>
      </c>
    </row>
    <row r="24237" spans="1:4">
      <c r="A24237" s="489" t="str">
        <f t="shared" si="378"/>
        <v>2337700377訪問看護</v>
      </c>
      <c r="B24237" s="489">
        <v>2337700377</v>
      </c>
      <c r="C24237" s="489" t="s">
        <v>2102</v>
      </c>
      <c r="D24237" s="489" t="s">
        <v>19328</v>
      </c>
    </row>
    <row r="24238" spans="1:4">
      <c r="A24238" s="489" t="str">
        <f t="shared" si="378"/>
        <v>2337700385介護予防訪問リハビリテーション</v>
      </c>
      <c r="B24238" s="489">
        <v>2337700385</v>
      </c>
      <c r="C24238" s="489" t="s">
        <v>2108</v>
      </c>
      <c r="D24238" s="489" t="s">
        <v>19329</v>
      </c>
    </row>
    <row r="24239" spans="1:4">
      <c r="A24239" s="489" t="str">
        <f t="shared" si="378"/>
        <v>2337700385介護予防訪問看護</v>
      </c>
      <c r="B24239" s="489">
        <v>2337700385</v>
      </c>
      <c r="C24239" s="489" t="s">
        <v>2103</v>
      </c>
      <c r="D24239" s="489" t="s">
        <v>19329</v>
      </c>
    </row>
    <row r="24240" spans="1:4">
      <c r="A24240" s="489" t="str">
        <f t="shared" si="378"/>
        <v>2337700385訪問リハビリテーション</v>
      </c>
      <c r="B24240" s="489">
        <v>2337700385</v>
      </c>
      <c r="C24240" s="489" t="s">
        <v>2104</v>
      </c>
      <c r="D24240" s="489" t="s">
        <v>19329</v>
      </c>
    </row>
    <row r="24241" spans="1:4">
      <c r="A24241" s="489" t="str">
        <f t="shared" si="378"/>
        <v>2337700385訪問看護</v>
      </c>
      <c r="B24241" s="489">
        <v>2337700385</v>
      </c>
      <c r="C24241" s="489" t="s">
        <v>2102</v>
      </c>
      <c r="D24241" s="489" t="s">
        <v>19329</v>
      </c>
    </row>
    <row r="24242" spans="1:4">
      <c r="A24242" s="489" t="str">
        <f t="shared" si="378"/>
        <v>2337700393介護予防訪問リハビリテーション</v>
      </c>
      <c r="B24242" s="489">
        <v>2337700393</v>
      </c>
      <c r="C24242" s="489" t="s">
        <v>2108</v>
      </c>
      <c r="D24242" s="489" t="s">
        <v>19330</v>
      </c>
    </row>
    <row r="24243" spans="1:4">
      <c r="A24243" s="489" t="str">
        <f t="shared" si="378"/>
        <v>2337700393介護予防訪問看護</v>
      </c>
      <c r="B24243" s="489">
        <v>2337700393</v>
      </c>
      <c r="C24243" s="489" t="s">
        <v>2103</v>
      </c>
      <c r="D24243" s="489" t="s">
        <v>19330</v>
      </c>
    </row>
    <row r="24244" spans="1:4">
      <c r="A24244" s="489" t="str">
        <f t="shared" si="378"/>
        <v>2337700393訪問リハビリテーション</v>
      </c>
      <c r="B24244" s="489">
        <v>2337700393</v>
      </c>
      <c r="C24244" s="489" t="s">
        <v>2104</v>
      </c>
      <c r="D24244" s="489" t="s">
        <v>19330</v>
      </c>
    </row>
    <row r="24245" spans="1:4">
      <c r="A24245" s="489" t="str">
        <f t="shared" si="378"/>
        <v>2337700393訪問看護</v>
      </c>
      <c r="B24245" s="489">
        <v>2337700393</v>
      </c>
      <c r="C24245" s="489" t="s">
        <v>2102</v>
      </c>
      <c r="D24245" s="489" t="s">
        <v>19330</v>
      </c>
    </row>
    <row r="24246" spans="1:4">
      <c r="A24246" s="489" t="str">
        <f t="shared" si="378"/>
        <v>2337700401介護予防訪問リハビリテーション</v>
      </c>
      <c r="B24246" s="489">
        <v>2337700401</v>
      </c>
      <c r="C24246" s="489" t="s">
        <v>2108</v>
      </c>
      <c r="D24246" s="489" t="s">
        <v>19331</v>
      </c>
    </row>
    <row r="24247" spans="1:4">
      <c r="A24247" s="489" t="str">
        <f t="shared" si="378"/>
        <v>2337700401介護予防訪問看護</v>
      </c>
      <c r="B24247" s="489">
        <v>2337700401</v>
      </c>
      <c r="C24247" s="489" t="s">
        <v>2103</v>
      </c>
      <c r="D24247" s="489" t="s">
        <v>19331</v>
      </c>
    </row>
    <row r="24248" spans="1:4">
      <c r="A24248" s="489" t="str">
        <f t="shared" si="378"/>
        <v>2337700401訪問リハビリテーション</v>
      </c>
      <c r="B24248" s="489">
        <v>2337700401</v>
      </c>
      <c r="C24248" s="489" t="s">
        <v>2104</v>
      </c>
      <c r="D24248" s="489" t="s">
        <v>19331</v>
      </c>
    </row>
    <row r="24249" spans="1:4">
      <c r="A24249" s="489" t="str">
        <f t="shared" si="378"/>
        <v>2337700401訪問看護</v>
      </c>
      <c r="B24249" s="489">
        <v>2337700401</v>
      </c>
      <c r="C24249" s="489" t="s">
        <v>2102</v>
      </c>
      <c r="D24249" s="489" t="s">
        <v>19331</v>
      </c>
    </row>
    <row r="24250" spans="1:4">
      <c r="A24250" s="489" t="str">
        <f t="shared" si="378"/>
        <v>2337700419介護予防訪問リハビリテーション</v>
      </c>
      <c r="B24250" s="489">
        <v>2337700419</v>
      </c>
      <c r="C24250" s="489" t="s">
        <v>2108</v>
      </c>
      <c r="D24250" s="489" t="s">
        <v>19422</v>
      </c>
    </row>
    <row r="24251" spans="1:4">
      <c r="A24251" s="489" t="str">
        <f t="shared" si="378"/>
        <v>2337700419介護予防訪問看護</v>
      </c>
      <c r="B24251" s="489">
        <v>2337700419</v>
      </c>
      <c r="C24251" s="489" t="s">
        <v>2103</v>
      </c>
      <c r="D24251" s="489" t="s">
        <v>19422</v>
      </c>
    </row>
    <row r="24252" spans="1:4">
      <c r="A24252" s="489" t="str">
        <f t="shared" si="378"/>
        <v>2337700419訪問リハビリテーション</v>
      </c>
      <c r="B24252" s="489">
        <v>2337700419</v>
      </c>
      <c r="C24252" s="489" t="s">
        <v>2104</v>
      </c>
      <c r="D24252" s="489" t="s">
        <v>19422</v>
      </c>
    </row>
    <row r="24253" spans="1:4">
      <c r="A24253" s="489" t="str">
        <f t="shared" si="378"/>
        <v>2337700419訪問看護</v>
      </c>
      <c r="B24253" s="489">
        <v>2337700419</v>
      </c>
      <c r="C24253" s="489" t="s">
        <v>2102</v>
      </c>
      <c r="D24253" s="489" t="s">
        <v>19422</v>
      </c>
    </row>
    <row r="24254" spans="1:4">
      <c r="A24254" s="489" t="str">
        <f t="shared" si="378"/>
        <v>2337710624介護予防訪問リハビリテーション</v>
      </c>
      <c r="B24254" s="489">
        <v>2337710624</v>
      </c>
      <c r="C24254" s="489" t="s">
        <v>2108</v>
      </c>
      <c r="D24254" s="489" t="s">
        <v>18117</v>
      </c>
    </row>
    <row r="24255" spans="1:4">
      <c r="A24255" s="489" t="str">
        <f t="shared" si="378"/>
        <v>2337710624介護予防訪問看護</v>
      </c>
      <c r="B24255" s="489">
        <v>2337710624</v>
      </c>
      <c r="C24255" s="489" t="s">
        <v>2103</v>
      </c>
      <c r="D24255" s="489" t="s">
        <v>18117</v>
      </c>
    </row>
    <row r="24256" spans="1:4">
      <c r="A24256" s="489" t="str">
        <f t="shared" si="378"/>
        <v>2337710624訪問リハビリテーション</v>
      </c>
      <c r="B24256" s="489">
        <v>2337710624</v>
      </c>
      <c r="C24256" s="489" t="s">
        <v>2104</v>
      </c>
      <c r="D24256" s="489" t="s">
        <v>18117</v>
      </c>
    </row>
    <row r="24257" spans="1:4">
      <c r="A24257" s="489" t="str">
        <f t="shared" si="378"/>
        <v>2337710624訪問看護</v>
      </c>
      <c r="B24257" s="489">
        <v>2337710624</v>
      </c>
      <c r="C24257" s="489" t="s">
        <v>2102</v>
      </c>
      <c r="D24257" s="489" t="s">
        <v>18117</v>
      </c>
    </row>
    <row r="24258" spans="1:4">
      <c r="A24258" s="489" t="str">
        <f t="shared" ref="A24258:A24321" si="379">B24258&amp;C24258</f>
        <v>2339810034介護予防訪問リハビリテーション</v>
      </c>
      <c r="B24258" s="489">
        <v>2339810034</v>
      </c>
      <c r="C24258" s="489" t="s">
        <v>2108</v>
      </c>
      <c r="D24258" s="489" t="s">
        <v>19332</v>
      </c>
    </row>
    <row r="24259" spans="1:4">
      <c r="A24259" s="489" t="str">
        <f t="shared" si="379"/>
        <v>2339810034介護予防訪問看護</v>
      </c>
      <c r="B24259" s="489">
        <v>2339810034</v>
      </c>
      <c r="C24259" s="489" t="s">
        <v>2103</v>
      </c>
      <c r="D24259" s="489" t="s">
        <v>19332</v>
      </c>
    </row>
    <row r="24260" spans="1:4">
      <c r="A24260" s="489" t="str">
        <f t="shared" si="379"/>
        <v>2339810034訪問リハビリテーション</v>
      </c>
      <c r="B24260" s="489">
        <v>2339810034</v>
      </c>
      <c r="C24260" s="489" t="s">
        <v>2104</v>
      </c>
      <c r="D24260" s="489" t="s">
        <v>19332</v>
      </c>
    </row>
    <row r="24261" spans="1:4">
      <c r="A24261" s="489" t="str">
        <f t="shared" si="379"/>
        <v>2339810034訪問看護</v>
      </c>
      <c r="B24261" s="489">
        <v>2339810034</v>
      </c>
      <c r="C24261" s="489" t="s">
        <v>2102</v>
      </c>
      <c r="D24261" s="489" t="s">
        <v>19332</v>
      </c>
    </row>
    <row r="24262" spans="1:4">
      <c r="A24262" s="489" t="str">
        <f t="shared" si="379"/>
        <v>2339810893介護予防訪問リハビリテーション</v>
      </c>
      <c r="B24262" s="489">
        <v>2339810893</v>
      </c>
      <c r="C24262" s="489" t="s">
        <v>2108</v>
      </c>
      <c r="D24262" s="489" t="s">
        <v>19333</v>
      </c>
    </row>
    <row r="24263" spans="1:4">
      <c r="A24263" s="489" t="str">
        <f t="shared" si="379"/>
        <v>2339810893介護予防訪問看護</v>
      </c>
      <c r="B24263" s="489">
        <v>2339810893</v>
      </c>
      <c r="C24263" s="489" t="s">
        <v>2103</v>
      </c>
      <c r="D24263" s="489" t="s">
        <v>19333</v>
      </c>
    </row>
    <row r="24264" spans="1:4">
      <c r="A24264" s="489" t="str">
        <f t="shared" si="379"/>
        <v>2339810893訪問リハビリテーション</v>
      </c>
      <c r="B24264" s="489">
        <v>2339810893</v>
      </c>
      <c r="C24264" s="489" t="s">
        <v>2104</v>
      </c>
      <c r="D24264" s="489" t="s">
        <v>19333</v>
      </c>
    </row>
    <row r="24265" spans="1:4">
      <c r="A24265" s="489" t="str">
        <f t="shared" si="379"/>
        <v>2339810893訪問看護</v>
      </c>
      <c r="B24265" s="489">
        <v>2339810893</v>
      </c>
      <c r="C24265" s="489" t="s">
        <v>2102</v>
      </c>
      <c r="D24265" s="489" t="s">
        <v>19333</v>
      </c>
    </row>
    <row r="24266" spans="1:4">
      <c r="A24266" s="489" t="str">
        <f t="shared" si="379"/>
        <v>2340801089介護予防支援</v>
      </c>
      <c r="B24266" s="489">
        <v>2340801089</v>
      </c>
      <c r="C24266" s="489" t="s">
        <v>2520</v>
      </c>
      <c r="D24266" s="489" t="s">
        <v>4171</v>
      </c>
    </row>
    <row r="24267" spans="1:4">
      <c r="A24267" s="489" t="str">
        <f t="shared" si="379"/>
        <v>2340801089居宅介護支援</v>
      </c>
      <c r="B24267" s="489">
        <v>2340801089</v>
      </c>
      <c r="C24267" s="489" t="s">
        <v>2519</v>
      </c>
      <c r="D24267" s="489" t="s">
        <v>4171</v>
      </c>
    </row>
    <row r="24268" spans="1:4">
      <c r="A24268" s="489" t="str">
        <f t="shared" si="379"/>
        <v>2350180002介護予防短期入所療養介護（老健）</v>
      </c>
      <c r="B24268" s="489">
        <v>2350180002</v>
      </c>
      <c r="C24268" s="489" t="s">
        <v>2098</v>
      </c>
      <c r="D24268" s="489" t="s">
        <v>4172</v>
      </c>
    </row>
    <row r="24269" spans="1:4">
      <c r="A24269" s="489" t="str">
        <f t="shared" si="379"/>
        <v>2350180002介護予防通所リハビリテーション</v>
      </c>
      <c r="B24269" s="489">
        <v>2350180002</v>
      </c>
      <c r="C24269" s="489" t="s">
        <v>2512</v>
      </c>
      <c r="D24269" s="489" t="s">
        <v>4172</v>
      </c>
    </row>
    <row r="24270" spans="1:4">
      <c r="A24270" s="489" t="str">
        <f t="shared" si="379"/>
        <v>2350180002介護予防訪問リハビリテーション</v>
      </c>
      <c r="B24270" s="489">
        <v>2350180002</v>
      </c>
      <c r="C24270" s="489" t="s">
        <v>2108</v>
      </c>
      <c r="D24270" s="489" t="s">
        <v>4172</v>
      </c>
    </row>
    <row r="24271" spans="1:4">
      <c r="A24271" s="489" t="str">
        <f t="shared" si="379"/>
        <v>2350180002介護老人保健施設</v>
      </c>
      <c r="B24271" s="489">
        <v>2350180002</v>
      </c>
      <c r="C24271" s="489" t="s">
        <v>1922</v>
      </c>
      <c r="D24271" s="489" t="s">
        <v>4172</v>
      </c>
    </row>
    <row r="24272" spans="1:4">
      <c r="A24272" s="489" t="str">
        <f t="shared" si="379"/>
        <v>2350180002短期入所療養介護（老健）</v>
      </c>
      <c r="B24272" s="489">
        <v>2350180002</v>
      </c>
      <c r="C24272" s="489" t="s">
        <v>2094</v>
      </c>
      <c r="D24272" s="489" t="s">
        <v>4172</v>
      </c>
    </row>
    <row r="24273" spans="1:4">
      <c r="A24273" s="489" t="str">
        <f t="shared" si="379"/>
        <v>2350180002通所リハビリテーション</v>
      </c>
      <c r="B24273" s="489">
        <v>2350180002</v>
      </c>
      <c r="C24273" s="489" t="s">
        <v>2511</v>
      </c>
      <c r="D24273" s="489" t="s">
        <v>4172</v>
      </c>
    </row>
    <row r="24274" spans="1:4">
      <c r="A24274" s="489" t="str">
        <f t="shared" si="379"/>
        <v>2350180002訪問リハビリテーション</v>
      </c>
      <c r="B24274" s="489">
        <v>2350180002</v>
      </c>
      <c r="C24274" s="489" t="s">
        <v>2104</v>
      </c>
      <c r="D24274" s="489" t="s">
        <v>4172</v>
      </c>
    </row>
    <row r="24275" spans="1:4">
      <c r="A24275" s="489" t="str">
        <f t="shared" si="379"/>
        <v>2350180010介護予防短期入所療養介護（老健）</v>
      </c>
      <c r="B24275" s="489">
        <v>2350180010</v>
      </c>
      <c r="C24275" s="489" t="s">
        <v>2098</v>
      </c>
      <c r="D24275" s="489" t="s">
        <v>4173</v>
      </c>
    </row>
    <row r="24276" spans="1:4">
      <c r="A24276" s="489" t="str">
        <f t="shared" si="379"/>
        <v>2350180010介護予防通所リハビリテーション</v>
      </c>
      <c r="B24276" s="489">
        <v>2350180010</v>
      </c>
      <c r="C24276" s="489" t="s">
        <v>2512</v>
      </c>
      <c r="D24276" s="489" t="s">
        <v>4173</v>
      </c>
    </row>
    <row r="24277" spans="1:4">
      <c r="A24277" s="489" t="str">
        <f t="shared" si="379"/>
        <v>2350180010介護予防訪問リハビリテーション</v>
      </c>
      <c r="B24277" s="489">
        <v>2350180010</v>
      </c>
      <c r="C24277" s="489" t="s">
        <v>2108</v>
      </c>
      <c r="D24277" s="489" t="s">
        <v>4173</v>
      </c>
    </row>
    <row r="24278" spans="1:4">
      <c r="A24278" s="489" t="str">
        <f t="shared" si="379"/>
        <v>2350180010介護老人保健施設</v>
      </c>
      <c r="B24278" s="489">
        <v>2350180010</v>
      </c>
      <c r="C24278" s="489" t="s">
        <v>1922</v>
      </c>
      <c r="D24278" s="489" t="s">
        <v>4173</v>
      </c>
    </row>
    <row r="24279" spans="1:4">
      <c r="A24279" s="489" t="str">
        <f t="shared" si="379"/>
        <v>2350180010短期入所療養介護（老健）</v>
      </c>
      <c r="B24279" s="489">
        <v>2350180010</v>
      </c>
      <c r="C24279" s="489" t="s">
        <v>2094</v>
      </c>
      <c r="D24279" s="489" t="s">
        <v>4173</v>
      </c>
    </row>
    <row r="24280" spans="1:4">
      <c r="A24280" s="489" t="str">
        <f t="shared" si="379"/>
        <v>2350180010通所リハビリテーション</v>
      </c>
      <c r="B24280" s="489">
        <v>2350180010</v>
      </c>
      <c r="C24280" s="489" t="s">
        <v>2511</v>
      </c>
      <c r="D24280" s="489" t="s">
        <v>4173</v>
      </c>
    </row>
    <row r="24281" spans="1:4">
      <c r="A24281" s="489" t="str">
        <f t="shared" si="379"/>
        <v>2350180010通所リハビリテーション</v>
      </c>
      <c r="B24281" s="489">
        <v>2350180010</v>
      </c>
      <c r="C24281" s="489" t="s">
        <v>2511</v>
      </c>
      <c r="D24281" s="489" t="s">
        <v>4173</v>
      </c>
    </row>
    <row r="24282" spans="1:4">
      <c r="A24282" s="489" t="str">
        <f t="shared" si="379"/>
        <v>2350180010訪問リハビリテーション</v>
      </c>
      <c r="B24282" s="489">
        <v>2350180010</v>
      </c>
      <c r="C24282" s="489" t="s">
        <v>2104</v>
      </c>
      <c r="D24282" s="489" t="s">
        <v>4173</v>
      </c>
    </row>
    <row r="24283" spans="1:4">
      <c r="A24283" s="489" t="str">
        <f t="shared" si="379"/>
        <v>2350180028介護予防短期入所療養介護（老健）</v>
      </c>
      <c r="B24283" s="489">
        <v>2350180028</v>
      </c>
      <c r="C24283" s="489" t="s">
        <v>2098</v>
      </c>
      <c r="D24283" s="489" t="s">
        <v>4174</v>
      </c>
    </row>
    <row r="24284" spans="1:4">
      <c r="A24284" s="489" t="str">
        <f t="shared" si="379"/>
        <v>2350180028介護予防通所リハビリテーション</v>
      </c>
      <c r="B24284" s="489">
        <v>2350180028</v>
      </c>
      <c r="C24284" s="489" t="s">
        <v>2512</v>
      </c>
      <c r="D24284" s="489" t="s">
        <v>4174</v>
      </c>
    </row>
    <row r="24285" spans="1:4">
      <c r="A24285" s="489" t="str">
        <f t="shared" si="379"/>
        <v>2350180028介護予防訪問リハビリテーション</v>
      </c>
      <c r="B24285" s="489">
        <v>2350180028</v>
      </c>
      <c r="C24285" s="489" t="s">
        <v>2108</v>
      </c>
      <c r="D24285" s="489" t="s">
        <v>4174</v>
      </c>
    </row>
    <row r="24286" spans="1:4">
      <c r="A24286" s="489" t="str">
        <f t="shared" si="379"/>
        <v>2350180028介護老人保健施設</v>
      </c>
      <c r="B24286" s="489">
        <v>2350180028</v>
      </c>
      <c r="C24286" s="489" t="s">
        <v>1922</v>
      </c>
      <c r="D24286" s="489" t="s">
        <v>4174</v>
      </c>
    </row>
    <row r="24287" spans="1:4">
      <c r="A24287" s="489" t="str">
        <f t="shared" si="379"/>
        <v>2350180028短期入所療養介護（老健）</v>
      </c>
      <c r="B24287" s="489">
        <v>2350180028</v>
      </c>
      <c r="C24287" s="489" t="s">
        <v>2094</v>
      </c>
      <c r="D24287" s="489" t="s">
        <v>4174</v>
      </c>
    </row>
    <row r="24288" spans="1:4">
      <c r="A24288" s="489" t="str">
        <f t="shared" si="379"/>
        <v>2350180028通所リハビリテーション</v>
      </c>
      <c r="B24288" s="489">
        <v>2350180028</v>
      </c>
      <c r="C24288" s="489" t="s">
        <v>2511</v>
      </c>
      <c r="D24288" s="489" t="s">
        <v>4174</v>
      </c>
    </row>
    <row r="24289" spans="1:4">
      <c r="A24289" s="489" t="str">
        <f t="shared" si="379"/>
        <v>2350180028通所リハビリテーション</v>
      </c>
      <c r="B24289" s="489">
        <v>2350180028</v>
      </c>
      <c r="C24289" s="489" t="s">
        <v>2511</v>
      </c>
      <c r="D24289" s="489" t="s">
        <v>4174</v>
      </c>
    </row>
    <row r="24290" spans="1:4">
      <c r="A24290" s="489" t="str">
        <f t="shared" si="379"/>
        <v>2350180028訪問リハビリテーション</v>
      </c>
      <c r="B24290" s="489">
        <v>2350180028</v>
      </c>
      <c r="C24290" s="489" t="s">
        <v>2104</v>
      </c>
      <c r="D24290" s="489" t="s">
        <v>4174</v>
      </c>
    </row>
    <row r="24291" spans="1:4">
      <c r="A24291" s="489" t="str">
        <f t="shared" si="379"/>
        <v>2350180036介護予防短期入所療養介護（老健）</v>
      </c>
      <c r="B24291" s="489">
        <v>2350180036</v>
      </c>
      <c r="C24291" s="489" t="s">
        <v>2098</v>
      </c>
      <c r="D24291" s="489" t="s">
        <v>4175</v>
      </c>
    </row>
    <row r="24292" spans="1:4">
      <c r="A24292" s="489" t="str">
        <f t="shared" si="379"/>
        <v>2350180036介護予防通所リハビリテーション</v>
      </c>
      <c r="B24292" s="489">
        <v>2350180036</v>
      </c>
      <c r="C24292" s="489" t="s">
        <v>2512</v>
      </c>
      <c r="D24292" s="489" t="s">
        <v>4175</v>
      </c>
    </row>
    <row r="24293" spans="1:4">
      <c r="A24293" s="489" t="str">
        <f t="shared" si="379"/>
        <v>2350180036介護予防訪問リハビリテーション</v>
      </c>
      <c r="B24293" s="489">
        <v>2350180036</v>
      </c>
      <c r="C24293" s="489" t="s">
        <v>2108</v>
      </c>
      <c r="D24293" s="489" t="s">
        <v>4175</v>
      </c>
    </row>
    <row r="24294" spans="1:4">
      <c r="A24294" s="489" t="str">
        <f t="shared" si="379"/>
        <v>2350180036介護老人保健施設</v>
      </c>
      <c r="B24294" s="489">
        <v>2350180036</v>
      </c>
      <c r="C24294" s="489" t="s">
        <v>1922</v>
      </c>
      <c r="D24294" s="489" t="s">
        <v>4175</v>
      </c>
    </row>
    <row r="24295" spans="1:4">
      <c r="A24295" s="489" t="str">
        <f t="shared" si="379"/>
        <v>2350180036短期入所療養介護（老健）</v>
      </c>
      <c r="B24295" s="489">
        <v>2350180036</v>
      </c>
      <c r="C24295" s="489" t="s">
        <v>2094</v>
      </c>
      <c r="D24295" s="489" t="s">
        <v>4175</v>
      </c>
    </row>
    <row r="24296" spans="1:4">
      <c r="A24296" s="489" t="str">
        <f t="shared" si="379"/>
        <v>2350180036通所リハビリテーション</v>
      </c>
      <c r="B24296" s="489">
        <v>2350180036</v>
      </c>
      <c r="C24296" s="489" t="s">
        <v>2511</v>
      </c>
      <c r="D24296" s="489" t="s">
        <v>4175</v>
      </c>
    </row>
    <row r="24297" spans="1:4">
      <c r="A24297" s="489" t="str">
        <f t="shared" si="379"/>
        <v>2350180036訪問リハビリテーション</v>
      </c>
      <c r="B24297" s="489">
        <v>2350180036</v>
      </c>
      <c r="C24297" s="489" t="s">
        <v>2104</v>
      </c>
      <c r="D24297" s="489" t="s">
        <v>4175</v>
      </c>
    </row>
    <row r="24298" spans="1:4">
      <c r="A24298" s="489" t="str">
        <f t="shared" si="379"/>
        <v>2350380008介護予防短期入所療養介護（老健）</v>
      </c>
      <c r="B24298" s="489">
        <v>2350380008</v>
      </c>
      <c r="C24298" s="489" t="s">
        <v>2098</v>
      </c>
      <c r="D24298" s="489" t="s">
        <v>4176</v>
      </c>
    </row>
    <row r="24299" spans="1:4">
      <c r="A24299" s="489" t="str">
        <f t="shared" si="379"/>
        <v>2350380008介護予防通所リハビリテーション</v>
      </c>
      <c r="B24299" s="489">
        <v>2350380008</v>
      </c>
      <c r="C24299" s="489" t="s">
        <v>2512</v>
      </c>
      <c r="D24299" s="489" t="s">
        <v>4176</v>
      </c>
    </row>
    <row r="24300" spans="1:4">
      <c r="A24300" s="489" t="str">
        <f t="shared" si="379"/>
        <v>2350380008介護予防訪問リハビリテーション</v>
      </c>
      <c r="B24300" s="489">
        <v>2350380008</v>
      </c>
      <c r="C24300" s="489" t="s">
        <v>2108</v>
      </c>
      <c r="D24300" s="489" t="s">
        <v>4176</v>
      </c>
    </row>
    <row r="24301" spans="1:4">
      <c r="A24301" s="489" t="str">
        <f t="shared" si="379"/>
        <v>2350380008介護老人保健施設</v>
      </c>
      <c r="B24301" s="489">
        <v>2350380008</v>
      </c>
      <c r="C24301" s="489" t="s">
        <v>1922</v>
      </c>
      <c r="D24301" s="489" t="s">
        <v>4176</v>
      </c>
    </row>
    <row r="24302" spans="1:4">
      <c r="A24302" s="489" t="str">
        <f t="shared" si="379"/>
        <v>2350380008短期入所療養介護（老健）</v>
      </c>
      <c r="B24302" s="489">
        <v>2350380008</v>
      </c>
      <c r="C24302" s="489" t="s">
        <v>2094</v>
      </c>
      <c r="D24302" s="489" t="s">
        <v>4176</v>
      </c>
    </row>
    <row r="24303" spans="1:4">
      <c r="A24303" s="489" t="str">
        <f t="shared" si="379"/>
        <v>2350380008通所リハビリテーション</v>
      </c>
      <c r="B24303" s="489">
        <v>2350380008</v>
      </c>
      <c r="C24303" s="489" t="s">
        <v>2511</v>
      </c>
      <c r="D24303" s="489" t="s">
        <v>4176</v>
      </c>
    </row>
    <row r="24304" spans="1:4">
      <c r="A24304" s="489" t="str">
        <f t="shared" si="379"/>
        <v>2350380008通所リハビリテーション</v>
      </c>
      <c r="B24304" s="489">
        <v>2350380008</v>
      </c>
      <c r="C24304" s="489" t="s">
        <v>2511</v>
      </c>
      <c r="D24304" s="489" t="s">
        <v>4176</v>
      </c>
    </row>
    <row r="24305" spans="1:4">
      <c r="A24305" s="489" t="str">
        <f t="shared" si="379"/>
        <v>2350380008訪問リハビリテーション</v>
      </c>
      <c r="B24305" s="489">
        <v>2350380008</v>
      </c>
      <c r="C24305" s="489" t="s">
        <v>2104</v>
      </c>
      <c r="D24305" s="489" t="s">
        <v>4176</v>
      </c>
    </row>
    <row r="24306" spans="1:4">
      <c r="A24306" s="489" t="str">
        <f t="shared" si="379"/>
        <v>2350380024介護予防短期入所療養介護（老健）</v>
      </c>
      <c r="B24306" s="489">
        <v>2350380024</v>
      </c>
      <c r="C24306" s="489" t="s">
        <v>2098</v>
      </c>
      <c r="D24306" s="489" t="s">
        <v>4177</v>
      </c>
    </row>
    <row r="24307" spans="1:4">
      <c r="A24307" s="489" t="str">
        <f t="shared" si="379"/>
        <v>2350380024介護予防短期入所療養介護（老健）</v>
      </c>
      <c r="B24307" s="489">
        <v>2350380024</v>
      </c>
      <c r="C24307" s="489" t="s">
        <v>2098</v>
      </c>
      <c r="D24307" s="489" t="s">
        <v>4177</v>
      </c>
    </row>
    <row r="24308" spans="1:4">
      <c r="A24308" s="489" t="str">
        <f t="shared" si="379"/>
        <v>2350380024介護予防通所リハビリテーション</v>
      </c>
      <c r="B24308" s="489">
        <v>2350380024</v>
      </c>
      <c r="C24308" s="489" t="s">
        <v>2512</v>
      </c>
      <c r="D24308" s="489" t="s">
        <v>4177</v>
      </c>
    </row>
    <row r="24309" spans="1:4">
      <c r="A24309" s="489" t="str">
        <f t="shared" si="379"/>
        <v>2350380024介護予防訪問リハビリテーション</v>
      </c>
      <c r="B24309" s="489">
        <v>2350380024</v>
      </c>
      <c r="C24309" s="489" t="s">
        <v>2108</v>
      </c>
      <c r="D24309" s="489" t="s">
        <v>4177</v>
      </c>
    </row>
    <row r="24310" spans="1:4">
      <c r="A24310" s="489" t="str">
        <f t="shared" si="379"/>
        <v>2350380024介護老人保健施設</v>
      </c>
      <c r="B24310" s="489">
        <v>2350380024</v>
      </c>
      <c r="C24310" s="489" t="s">
        <v>1922</v>
      </c>
      <c r="D24310" s="489" t="s">
        <v>4177</v>
      </c>
    </row>
    <row r="24311" spans="1:4">
      <c r="A24311" s="489" t="str">
        <f t="shared" si="379"/>
        <v>2350380024介護老人保健施設</v>
      </c>
      <c r="B24311" s="489">
        <v>2350380024</v>
      </c>
      <c r="C24311" s="489" t="s">
        <v>1922</v>
      </c>
      <c r="D24311" s="489" t="s">
        <v>4177</v>
      </c>
    </row>
    <row r="24312" spans="1:4">
      <c r="A24312" s="489" t="str">
        <f t="shared" si="379"/>
        <v>2350380024短期入所療養介護（老健）</v>
      </c>
      <c r="B24312" s="489">
        <v>2350380024</v>
      </c>
      <c r="C24312" s="489" t="s">
        <v>2094</v>
      </c>
      <c r="D24312" s="489" t="s">
        <v>4177</v>
      </c>
    </row>
    <row r="24313" spans="1:4">
      <c r="A24313" s="489" t="str">
        <f t="shared" si="379"/>
        <v>2350380024短期入所療養介護（老健）</v>
      </c>
      <c r="B24313" s="489">
        <v>2350380024</v>
      </c>
      <c r="C24313" s="489" t="s">
        <v>2094</v>
      </c>
      <c r="D24313" s="489" t="s">
        <v>4177</v>
      </c>
    </row>
    <row r="24314" spans="1:4">
      <c r="A24314" s="489" t="str">
        <f t="shared" si="379"/>
        <v>2350380024通所リハビリテーション</v>
      </c>
      <c r="B24314" s="489">
        <v>2350380024</v>
      </c>
      <c r="C24314" s="489" t="s">
        <v>2511</v>
      </c>
      <c r="D24314" s="489" t="s">
        <v>4177</v>
      </c>
    </row>
    <row r="24315" spans="1:4">
      <c r="A24315" s="489" t="str">
        <f t="shared" si="379"/>
        <v>2350380024通所リハビリテーション</v>
      </c>
      <c r="B24315" s="489">
        <v>2350380024</v>
      </c>
      <c r="C24315" s="489" t="s">
        <v>2511</v>
      </c>
      <c r="D24315" s="489" t="s">
        <v>4177</v>
      </c>
    </row>
    <row r="24316" spans="1:4">
      <c r="A24316" s="489" t="str">
        <f t="shared" si="379"/>
        <v>2350380024訪問リハビリテーション</v>
      </c>
      <c r="B24316" s="489">
        <v>2350380024</v>
      </c>
      <c r="C24316" s="489" t="s">
        <v>2104</v>
      </c>
      <c r="D24316" s="489" t="s">
        <v>4177</v>
      </c>
    </row>
    <row r="24317" spans="1:4">
      <c r="A24317" s="489" t="str">
        <f t="shared" si="379"/>
        <v>2350380024訪問リハビリテーション</v>
      </c>
      <c r="B24317" s="489">
        <v>2350380024</v>
      </c>
      <c r="C24317" s="489" t="s">
        <v>2104</v>
      </c>
      <c r="D24317" s="489" t="s">
        <v>4177</v>
      </c>
    </row>
    <row r="24318" spans="1:4">
      <c r="A24318" s="489" t="str">
        <f t="shared" si="379"/>
        <v>2350380032介護予防短期入所療養介護（老健）</v>
      </c>
      <c r="B24318" s="489">
        <v>2350380032</v>
      </c>
      <c r="C24318" s="489" t="s">
        <v>2098</v>
      </c>
      <c r="D24318" s="489" t="s">
        <v>4178</v>
      </c>
    </row>
    <row r="24319" spans="1:4">
      <c r="A24319" s="489" t="str">
        <f t="shared" si="379"/>
        <v>2350380032介護予防通所リハビリテーション</v>
      </c>
      <c r="B24319" s="489">
        <v>2350380032</v>
      </c>
      <c r="C24319" s="489" t="s">
        <v>2512</v>
      </c>
      <c r="D24319" s="489" t="s">
        <v>4178</v>
      </c>
    </row>
    <row r="24320" spans="1:4">
      <c r="A24320" s="489" t="str">
        <f t="shared" si="379"/>
        <v>2350380032介護予防訪問リハビリテーション</v>
      </c>
      <c r="B24320" s="489">
        <v>2350380032</v>
      </c>
      <c r="C24320" s="489" t="s">
        <v>2108</v>
      </c>
      <c r="D24320" s="489" t="s">
        <v>4178</v>
      </c>
    </row>
    <row r="24321" spans="1:4">
      <c r="A24321" s="489" t="str">
        <f t="shared" si="379"/>
        <v>2350380032介護老人保健施設</v>
      </c>
      <c r="B24321" s="489">
        <v>2350380032</v>
      </c>
      <c r="C24321" s="489" t="s">
        <v>1922</v>
      </c>
      <c r="D24321" s="489" t="s">
        <v>4178</v>
      </c>
    </row>
    <row r="24322" spans="1:4">
      <c r="A24322" s="489" t="str">
        <f t="shared" ref="A24322:A24385" si="380">B24322&amp;C24322</f>
        <v>2350380032短期入所療養介護（老健）</v>
      </c>
      <c r="B24322" s="489">
        <v>2350380032</v>
      </c>
      <c r="C24322" s="489" t="s">
        <v>2094</v>
      </c>
      <c r="D24322" s="489" t="s">
        <v>4178</v>
      </c>
    </row>
    <row r="24323" spans="1:4">
      <c r="A24323" s="489" t="str">
        <f t="shared" si="380"/>
        <v>2350380032通所リハビリテーション</v>
      </c>
      <c r="B24323" s="489">
        <v>2350380032</v>
      </c>
      <c r="C24323" s="489" t="s">
        <v>2511</v>
      </c>
      <c r="D24323" s="489" t="s">
        <v>4178</v>
      </c>
    </row>
    <row r="24324" spans="1:4">
      <c r="A24324" s="489" t="str">
        <f t="shared" si="380"/>
        <v>2350380032訪問リハビリテーション</v>
      </c>
      <c r="B24324" s="489">
        <v>2350380032</v>
      </c>
      <c r="C24324" s="489" t="s">
        <v>2104</v>
      </c>
      <c r="D24324" s="489" t="s">
        <v>4178</v>
      </c>
    </row>
    <row r="24325" spans="1:4">
      <c r="A24325" s="489" t="str">
        <f t="shared" si="380"/>
        <v>2350380040介護予防短期入所療養介護（老健）</v>
      </c>
      <c r="B24325" s="489">
        <v>2350380040</v>
      </c>
      <c r="C24325" s="489" t="s">
        <v>2098</v>
      </c>
      <c r="D24325" s="489" t="s">
        <v>4179</v>
      </c>
    </row>
    <row r="24326" spans="1:4">
      <c r="A24326" s="489" t="str">
        <f t="shared" si="380"/>
        <v>2350380040介護予防訪問リハビリテーション</v>
      </c>
      <c r="B24326" s="489">
        <v>2350380040</v>
      </c>
      <c r="C24326" s="489" t="s">
        <v>2108</v>
      </c>
      <c r="D24326" s="489" t="s">
        <v>4179</v>
      </c>
    </row>
    <row r="24327" spans="1:4">
      <c r="A24327" s="489" t="str">
        <f t="shared" si="380"/>
        <v>2350380040介護老人保健施設</v>
      </c>
      <c r="B24327" s="489">
        <v>2350380040</v>
      </c>
      <c r="C24327" s="489" t="s">
        <v>1922</v>
      </c>
      <c r="D24327" s="489" t="s">
        <v>4179</v>
      </c>
    </row>
    <row r="24328" spans="1:4">
      <c r="A24328" s="489" t="str">
        <f t="shared" si="380"/>
        <v>2350380040短期入所療養介護（老健）</v>
      </c>
      <c r="B24328" s="489">
        <v>2350380040</v>
      </c>
      <c r="C24328" s="489" t="s">
        <v>2094</v>
      </c>
      <c r="D24328" s="489" t="s">
        <v>4179</v>
      </c>
    </row>
    <row r="24329" spans="1:4">
      <c r="A24329" s="489" t="str">
        <f t="shared" si="380"/>
        <v>2350380040訪問リハビリテーション</v>
      </c>
      <c r="B24329" s="489">
        <v>2350380040</v>
      </c>
      <c r="C24329" s="489" t="s">
        <v>2104</v>
      </c>
      <c r="D24329" s="489" t="s">
        <v>4179</v>
      </c>
    </row>
    <row r="24330" spans="1:4">
      <c r="A24330" s="489" t="str">
        <f t="shared" si="380"/>
        <v>2350380057介護予防短期入所療養介護（老健）</v>
      </c>
      <c r="B24330" s="489">
        <v>2350380057</v>
      </c>
      <c r="C24330" s="489" t="s">
        <v>2098</v>
      </c>
      <c r="D24330" s="489" t="s">
        <v>4180</v>
      </c>
    </row>
    <row r="24331" spans="1:4">
      <c r="A24331" s="489" t="str">
        <f t="shared" si="380"/>
        <v>2350380057介護予防通所リハビリテーション</v>
      </c>
      <c r="B24331" s="489">
        <v>2350380057</v>
      </c>
      <c r="C24331" s="489" t="s">
        <v>2512</v>
      </c>
      <c r="D24331" s="489" t="s">
        <v>4180</v>
      </c>
    </row>
    <row r="24332" spans="1:4">
      <c r="A24332" s="489" t="str">
        <f t="shared" si="380"/>
        <v>2350380057介護予防通所リハビリテーション</v>
      </c>
      <c r="B24332" s="489">
        <v>2350380057</v>
      </c>
      <c r="C24332" s="489" t="s">
        <v>2512</v>
      </c>
      <c r="D24332" s="489" t="s">
        <v>4180</v>
      </c>
    </row>
    <row r="24333" spans="1:4">
      <c r="A24333" s="489" t="str">
        <f t="shared" si="380"/>
        <v>2350380057介護予防訪問リハビリテーション</v>
      </c>
      <c r="B24333" s="489">
        <v>2350380057</v>
      </c>
      <c r="C24333" s="489" t="s">
        <v>2108</v>
      </c>
      <c r="D24333" s="489" t="s">
        <v>4180</v>
      </c>
    </row>
    <row r="24334" spans="1:4">
      <c r="A24334" s="489" t="str">
        <f t="shared" si="380"/>
        <v>2350380057介護老人保健施設</v>
      </c>
      <c r="B24334" s="489">
        <v>2350380057</v>
      </c>
      <c r="C24334" s="489" t="s">
        <v>1922</v>
      </c>
      <c r="D24334" s="489" t="s">
        <v>4180</v>
      </c>
    </row>
    <row r="24335" spans="1:4">
      <c r="A24335" s="489" t="str">
        <f t="shared" si="380"/>
        <v>2350380057短期入所療養介護（老健）</v>
      </c>
      <c r="B24335" s="489">
        <v>2350380057</v>
      </c>
      <c r="C24335" s="489" t="s">
        <v>2094</v>
      </c>
      <c r="D24335" s="489" t="s">
        <v>4180</v>
      </c>
    </row>
    <row r="24336" spans="1:4">
      <c r="A24336" s="489" t="str">
        <f t="shared" si="380"/>
        <v>2350380057通所リハビリテーション</v>
      </c>
      <c r="B24336" s="489">
        <v>2350380057</v>
      </c>
      <c r="C24336" s="489" t="s">
        <v>2511</v>
      </c>
      <c r="D24336" s="489" t="s">
        <v>4180</v>
      </c>
    </row>
    <row r="24337" spans="1:4">
      <c r="A24337" s="489" t="str">
        <f t="shared" si="380"/>
        <v>2350380057通所リハビリテーション</v>
      </c>
      <c r="B24337" s="489">
        <v>2350380057</v>
      </c>
      <c r="C24337" s="489" t="s">
        <v>2511</v>
      </c>
      <c r="D24337" s="489" t="s">
        <v>4180</v>
      </c>
    </row>
    <row r="24338" spans="1:4">
      <c r="A24338" s="489" t="str">
        <f t="shared" si="380"/>
        <v>2350380057訪問リハビリテーション</v>
      </c>
      <c r="B24338" s="489">
        <v>2350380057</v>
      </c>
      <c r="C24338" s="489" t="s">
        <v>2104</v>
      </c>
      <c r="D24338" s="489" t="s">
        <v>4180</v>
      </c>
    </row>
    <row r="24339" spans="1:4">
      <c r="A24339" s="489" t="str">
        <f t="shared" si="380"/>
        <v>2350380065介護予防短期入所療養介護（老健）</v>
      </c>
      <c r="B24339" s="489">
        <v>2350380065</v>
      </c>
      <c r="C24339" s="489" t="s">
        <v>2098</v>
      </c>
      <c r="D24339" s="489" t="s">
        <v>4181</v>
      </c>
    </row>
    <row r="24340" spans="1:4">
      <c r="A24340" s="489" t="str">
        <f t="shared" si="380"/>
        <v>2350380065介護予防通所リハビリテーション</v>
      </c>
      <c r="B24340" s="489">
        <v>2350380065</v>
      </c>
      <c r="C24340" s="489" t="s">
        <v>2512</v>
      </c>
      <c r="D24340" s="489" t="s">
        <v>4181</v>
      </c>
    </row>
    <row r="24341" spans="1:4">
      <c r="A24341" s="489" t="str">
        <f t="shared" si="380"/>
        <v>2350380065介護予防訪問リハビリテーション</v>
      </c>
      <c r="B24341" s="489">
        <v>2350380065</v>
      </c>
      <c r="C24341" s="489" t="s">
        <v>2108</v>
      </c>
      <c r="D24341" s="489" t="s">
        <v>4181</v>
      </c>
    </row>
    <row r="24342" spans="1:4">
      <c r="A24342" s="489" t="str">
        <f t="shared" si="380"/>
        <v>2350380065介護老人保健施設</v>
      </c>
      <c r="B24342" s="489">
        <v>2350380065</v>
      </c>
      <c r="C24342" s="489" t="s">
        <v>1922</v>
      </c>
      <c r="D24342" s="489" t="s">
        <v>4181</v>
      </c>
    </row>
    <row r="24343" spans="1:4">
      <c r="A24343" s="489" t="str">
        <f t="shared" si="380"/>
        <v>2350380065短期入所療養介護（老健）</v>
      </c>
      <c r="B24343" s="489">
        <v>2350380065</v>
      </c>
      <c r="C24343" s="489" t="s">
        <v>2094</v>
      </c>
      <c r="D24343" s="489" t="s">
        <v>4181</v>
      </c>
    </row>
    <row r="24344" spans="1:4">
      <c r="A24344" s="489" t="str">
        <f t="shared" si="380"/>
        <v>2350380065通所リハビリテーション</v>
      </c>
      <c r="B24344" s="489">
        <v>2350380065</v>
      </c>
      <c r="C24344" s="489" t="s">
        <v>2511</v>
      </c>
      <c r="D24344" s="489" t="s">
        <v>4181</v>
      </c>
    </row>
    <row r="24345" spans="1:4">
      <c r="A24345" s="489" t="str">
        <f t="shared" si="380"/>
        <v>2350380065訪問リハビリテーション</v>
      </c>
      <c r="B24345" s="489">
        <v>2350380065</v>
      </c>
      <c r="C24345" s="489" t="s">
        <v>2104</v>
      </c>
      <c r="D24345" s="489" t="s">
        <v>4181</v>
      </c>
    </row>
    <row r="24346" spans="1:4">
      <c r="A24346" s="489" t="str">
        <f t="shared" si="380"/>
        <v>2350380073介護予防短期入所療養介護（老健）</v>
      </c>
      <c r="B24346" s="489">
        <v>2350380073</v>
      </c>
      <c r="C24346" s="489" t="s">
        <v>2098</v>
      </c>
      <c r="D24346" s="489" t="s">
        <v>4182</v>
      </c>
    </row>
    <row r="24347" spans="1:4">
      <c r="A24347" s="489" t="str">
        <f t="shared" si="380"/>
        <v>2350380073介護予防通所リハビリテーション</v>
      </c>
      <c r="B24347" s="489">
        <v>2350380073</v>
      </c>
      <c r="C24347" s="489" t="s">
        <v>2512</v>
      </c>
      <c r="D24347" s="489" t="s">
        <v>4182</v>
      </c>
    </row>
    <row r="24348" spans="1:4">
      <c r="A24348" s="489" t="str">
        <f t="shared" si="380"/>
        <v>2350380073介護予防訪問リハビリテーション</v>
      </c>
      <c r="B24348" s="489">
        <v>2350380073</v>
      </c>
      <c r="C24348" s="489" t="s">
        <v>2108</v>
      </c>
      <c r="D24348" s="489" t="s">
        <v>4182</v>
      </c>
    </row>
    <row r="24349" spans="1:4">
      <c r="A24349" s="489" t="str">
        <f t="shared" si="380"/>
        <v>2350380073介護老人保健施設</v>
      </c>
      <c r="B24349" s="489">
        <v>2350380073</v>
      </c>
      <c r="C24349" s="489" t="s">
        <v>1922</v>
      </c>
      <c r="D24349" s="489" t="s">
        <v>4182</v>
      </c>
    </row>
    <row r="24350" spans="1:4">
      <c r="A24350" s="489" t="str">
        <f t="shared" si="380"/>
        <v>2350380073短期入所療養介護（老健）</v>
      </c>
      <c r="B24350" s="489">
        <v>2350380073</v>
      </c>
      <c r="C24350" s="489" t="s">
        <v>2094</v>
      </c>
      <c r="D24350" s="489" t="s">
        <v>4182</v>
      </c>
    </row>
    <row r="24351" spans="1:4">
      <c r="A24351" s="489" t="str">
        <f t="shared" si="380"/>
        <v>2350380073通所リハビリテーション</v>
      </c>
      <c r="B24351" s="489">
        <v>2350380073</v>
      </c>
      <c r="C24351" s="489" t="s">
        <v>2511</v>
      </c>
      <c r="D24351" s="489" t="s">
        <v>4182</v>
      </c>
    </row>
    <row r="24352" spans="1:4">
      <c r="A24352" s="489" t="str">
        <f t="shared" si="380"/>
        <v>2350380073訪問リハビリテーション</v>
      </c>
      <c r="B24352" s="489">
        <v>2350380073</v>
      </c>
      <c r="C24352" s="489" t="s">
        <v>2104</v>
      </c>
      <c r="D24352" s="489" t="s">
        <v>4182</v>
      </c>
    </row>
    <row r="24353" spans="1:4">
      <c r="A24353" s="489" t="str">
        <f t="shared" si="380"/>
        <v>2350480006介護予防短期入所療養介護（老健）</v>
      </c>
      <c r="B24353" s="489">
        <v>2350480006</v>
      </c>
      <c r="C24353" s="489" t="s">
        <v>2098</v>
      </c>
      <c r="D24353" s="489" t="s">
        <v>4183</v>
      </c>
    </row>
    <row r="24354" spans="1:4">
      <c r="A24354" s="489" t="str">
        <f t="shared" si="380"/>
        <v>2350480006介護予防通所リハビリテーション</v>
      </c>
      <c r="B24354" s="489">
        <v>2350480006</v>
      </c>
      <c r="C24354" s="489" t="s">
        <v>2512</v>
      </c>
      <c r="D24354" s="489" t="s">
        <v>4183</v>
      </c>
    </row>
    <row r="24355" spans="1:4">
      <c r="A24355" s="489" t="str">
        <f t="shared" si="380"/>
        <v>2350480006介護予防訪問リハビリテーション</v>
      </c>
      <c r="B24355" s="489">
        <v>2350480006</v>
      </c>
      <c r="C24355" s="489" t="s">
        <v>2108</v>
      </c>
      <c r="D24355" s="489" t="s">
        <v>4183</v>
      </c>
    </row>
    <row r="24356" spans="1:4">
      <c r="A24356" s="489" t="str">
        <f t="shared" si="380"/>
        <v>2350480006介護老人保健施設</v>
      </c>
      <c r="B24356" s="489">
        <v>2350480006</v>
      </c>
      <c r="C24356" s="489" t="s">
        <v>1922</v>
      </c>
      <c r="D24356" s="489" t="s">
        <v>4183</v>
      </c>
    </row>
    <row r="24357" spans="1:4">
      <c r="A24357" s="489" t="str">
        <f t="shared" si="380"/>
        <v>2350480006短期入所療養介護（老健）</v>
      </c>
      <c r="B24357" s="489">
        <v>2350480006</v>
      </c>
      <c r="C24357" s="489" t="s">
        <v>2094</v>
      </c>
      <c r="D24357" s="489" t="s">
        <v>4183</v>
      </c>
    </row>
    <row r="24358" spans="1:4">
      <c r="A24358" s="489" t="str">
        <f t="shared" si="380"/>
        <v>2350480006通所リハビリテーション</v>
      </c>
      <c r="B24358" s="489">
        <v>2350480006</v>
      </c>
      <c r="C24358" s="489" t="s">
        <v>2511</v>
      </c>
      <c r="D24358" s="489" t="s">
        <v>4183</v>
      </c>
    </row>
    <row r="24359" spans="1:4">
      <c r="A24359" s="489" t="str">
        <f t="shared" si="380"/>
        <v>2350480006通所リハビリテーション</v>
      </c>
      <c r="B24359" s="489">
        <v>2350480006</v>
      </c>
      <c r="C24359" s="489" t="s">
        <v>2511</v>
      </c>
      <c r="D24359" s="489" t="s">
        <v>4183</v>
      </c>
    </row>
    <row r="24360" spans="1:4">
      <c r="A24360" s="489" t="str">
        <f t="shared" si="380"/>
        <v>2350480006訪問リハビリテーション</v>
      </c>
      <c r="B24360" s="489">
        <v>2350480006</v>
      </c>
      <c r="C24360" s="489" t="s">
        <v>2104</v>
      </c>
      <c r="D24360" s="489" t="s">
        <v>4183</v>
      </c>
    </row>
    <row r="24361" spans="1:4">
      <c r="A24361" s="489" t="str">
        <f t="shared" si="380"/>
        <v>2350480006訪問リハビリテーション</v>
      </c>
      <c r="B24361" s="489">
        <v>2350480006</v>
      </c>
      <c r="C24361" s="489" t="s">
        <v>2104</v>
      </c>
      <c r="D24361" s="489" t="s">
        <v>4183</v>
      </c>
    </row>
    <row r="24362" spans="1:4">
      <c r="A24362" s="489" t="str">
        <f t="shared" si="380"/>
        <v>2350480014介護予防短期入所療養介護（老健）</v>
      </c>
      <c r="B24362" s="489">
        <v>2350480014</v>
      </c>
      <c r="C24362" s="489" t="s">
        <v>2098</v>
      </c>
      <c r="D24362" s="489" t="s">
        <v>4184</v>
      </c>
    </row>
    <row r="24363" spans="1:4">
      <c r="A24363" s="489" t="str">
        <f t="shared" si="380"/>
        <v>2350480014介護予防通所リハビリテーション</v>
      </c>
      <c r="B24363" s="489">
        <v>2350480014</v>
      </c>
      <c r="C24363" s="489" t="s">
        <v>2512</v>
      </c>
      <c r="D24363" s="489" t="s">
        <v>4184</v>
      </c>
    </row>
    <row r="24364" spans="1:4">
      <c r="A24364" s="489" t="str">
        <f t="shared" si="380"/>
        <v>2350480014介護予防訪問リハビリテーション</v>
      </c>
      <c r="B24364" s="489">
        <v>2350480014</v>
      </c>
      <c r="C24364" s="489" t="s">
        <v>2108</v>
      </c>
      <c r="D24364" s="489" t="s">
        <v>4184</v>
      </c>
    </row>
    <row r="24365" spans="1:4">
      <c r="A24365" s="489" t="str">
        <f t="shared" si="380"/>
        <v>2350480014介護老人保健施設</v>
      </c>
      <c r="B24365" s="489">
        <v>2350480014</v>
      </c>
      <c r="C24365" s="489" t="s">
        <v>1922</v>
      </c>
      <c r="D24365" s="489" t="s">
        <v>4184</v>
      </c>
    </row>
    <row r="24366" spans="1:4">
      <c r="A24366" s="489" t="str">
        <f t="shared" si="380"/>
        <v>2350480014短期入所療養介護（老健）</v>
      </c>
      <c r="B24366" s="489">
        <v>2350480014</v>
      </c>
      <c r="C24366" s="489" t="s">
        <v>2094</v>
      </c>
      <c r="D24366" s="489" t="s">
        <v>4184</v>
      </c>
    </row>
    <row r="24367" spans="1:4">
      <c r="A24367" s="489" t="str">
        <f t="shared" si="380"/>
        <v>2350480014通所リハビリテーション</v>
      </c>
      <c r="B24367" s="489">
        <v>2350480014</v>
      </c>
      <c r="C24367" s="489" t="s">
        <v>2511</v>
      </c>
      <c r="D24367" s="489" t="s">
        <v>4184</v>
      </c>
    </row>
    <row r="24368" spans="1:4">
      <c r="A24368" s="489" t="str">
        <f t="shared" si="380"/>
        <v>2350480014通所リハビリテーション</v>
      </c>
      <c r="B24368" s="489">
        <v>2350480014</v>
      </c>
      <c r="C24368" s="489" t="s">
        <v>2511</v>
      </c>
      <c r="D24368" s="489" t="s">
        <v>4184</v>
      </c>
    </row>
    <row r="24369" spans="1:4">
      <c r="A24369" s="489" t="str">
        <f t="shared" si="380"/>
        <v>2350480014訪問リハビリテーション</v>
      </c>
      <c r="B24369" s="489">
        <v>2350480014</v>
      </c>
      <c r="C24369" s="489" t="s">
        <v>2104</v>
      </c>
      <c r="D24369" s="489" t="s">
        <v>4184</v>
      </c>
    </row>
    <row r="24370" spans="1:4">
      <c r="A24370" s="489" t="str">
        <f t="shared" si="380"/>
        <v>2350480022介護予防短期入所療養介護（老健）</v>
      </c>
      <c r="B24370" s="489">
        <v>2350480022</v>
      </c>
      <c r="C24370" s="489" t="s">
        <v>2098</v>
      </c>
      <c r="D24370" s="489" t="s">
        <v>4185</v>
      </c>
    </row>
    <row r="24371" spans="1:4">
      <c r="A24371" s="489" t="str">
        <f t="shared" si="380"/>
        <v>2350480022介護予防通所リハビリテーション</v>
      </c>
      <c r="B24371" s="489">
        <v>2350480022</v>
      </c>
      <c r="C24371" s="489" t="s">
        <v>2512</v>
      </c>
      <c r="D24371" s="489" t="s">
        <v>4185</v>
      </c>
    </row>
    <row r="24372" spans="1:4">
      <c r="A24372" s="489" t="str">
        <f t="shared" si="380"/>
        <v>2350480022介護予防訪問リハビリテーション</v>
      </c>
      <c r="B24372" s="489">
        <v>2350480022</v>
      </c>
      <c r="C24372" s="489" t="s">
        <v>2108</v>
      </c>
      <c r="D24372" s="489" t="s">
        <v>4185</v>
      </c>
    </row>
    <row r="24373" spans="1:4">
      <c r="A24373" s="489" t="str">
        <f t="shared" si="380"/>
        <v>2350480022介護老人保健施設</v>
      </c>
      <c r="B24373" s="489">
        <v>2350480022</v>
      </c>
      <c r="C24373" s="489" t="s">
        <v>1922</v>
      </c>
      <c r="D24373" s="489" t="s">
        <v>4185</v>
      </c>
    </row>
    <row r="24374" spans="1:4">
      <c r="A24374" s="489" t="str">
        <f t="shared" si="380"/>
        <v>2350480022短期入所療養介護（老健）</v>
      </c>
      <c r="B24374" s="489">
        <v>2350480022</v>
      </c>
      <c r="C24374" s="489" t="s">
        <v>2094</v>
      </c>
      <c r="D24374" s="489" t="s">
        <v>4185</v>
      </c>
    </row>
    <row r="24375" spans="1:4">
      <c r="A24375" s="489" t="str">
        <f t="shared" si="380"/>
        <v>2350480022通所リハビリテーション</v>
      </c>
      <c r="B24375" s="489">
        <v>2350480022</v>
      </c>
      <c r="C24375" s="489" t="s">
        <v>2511</v>
      </c>
      <c r="D24375" s="489" t="s">
        <v>4185</v>
      </c>
    </row>
    <row r="24376" spans="1:4">
      <c r="A24376" s="489" t="str">
        <f t="shared" si="380"/>
        <v>2350480022訪問リハビリテーション</v>
      </c>
      <c r="B24376" s="489">
        <v>2350480022</v>
      </c>
      <c r="C24376" s="489" t="s">
        <v>2104</v>
      </c>
      <c r="D24376" s="489" t="s">
        <v>4185</v>
      </c>
    </row>
    <row r="24377" spans="1:4">
      <c r="A24377" s="489" t="str">
        <f t="shared" si="380"/>
        <v>2350580029介護予防短期入所療養介護（老健）</v>
      </c>
      <c r="B24377" s="489">
        <v>2350580029</v>
      </c>
      <c r="C24377" s="489" t="s">
        <v>2098</v>
      </c>
      <c r="D24377" s="489" t="s">
        <v>4186</v>
      </c>
    </row>
    <row r="24378" spans="1:4">
      <c r="A24378" s="489" t="str">
        <f t="shared" si="380"/>
        <v>2350580029介護予防通所リハビリテーション</v>
      </c>
      <c r="B24378" s="489">
        <v>2350580029</v>
      </c>
      <c r="C24378" s="489" t="s">
        <v>2512</v>
      </c>
      <c r="D24378" s="489" t="s">
        <v>4186</v>
      </c>
    </row>
    <row r="24379" spans="1:4">
      <c r="A24379" s="489" t="str">
        <f t="shared" si="380"/>
        <v>2350580029介護予防訪問リハビリテーション</v>
      </c>
      <c r="B24379" s="489">
        <v>2350580029</v>
      </c>
      <c r="C24379" s="489" t="s">
        <v>2108</v>
      </c>
      <c r="D24379" s="489" t="s">
        <v>4186</v>
      </c>
    </row>
    <row r="24380" spans="1:4">
      <c r="A24380" s="489" t="str">
        <f t="shared" si="380"/>
        <v>2350580029介護老人保健施設</v>
      </c>
      <c r="B24380" s="489">
        <v>2350580029</v>
      </c>
      <c r="C24380" s="489" t="s">
        <v>1922</v>
      </c>
      <c r="D24380" s="489" t="s">
        <v>4186</v>
      </c>
    </row>
    <row r="24381" spans="1:4">
      <c r="A24381" s="489" t="str">
        <f t="shared" si="380"/>
        <v>2350580029短期入所療養介護（老健）</v>
      </c>
      <c r="B24381" s="489">
        <v>2350580029</v>
      </c>
      <c r="C24381" s="489" t="s">
        <v>2094</v>
      </c>
      <c r="D24381" s="489" t="s">
        <v>4186</v>
      </c>
    </row>
    <row r="24382" spans="1:4">
      <c r="A24382" s="489" t="str">
        <f t="shared" si="380"/>
        <v>2350580029通所リハビリテーション</v>
      </c>
      <c r="B24382" s="489">
        <v>2350580029</v>
      </c>
      <c r="C24382" s="489" t="s">
        <v>2511</v>
      </c>
      <c r="D24382" s="489" t="s">
        <v>4186</v>
      </c>
    </row>
    <row r="24383" spans="1:4">
      <c r="A24383" s="489" t="str">
        <f t="shared" si="380"/>
        <v>2350580029通所リハビリテーション</v>
      </c>
      <c r="B24383" s="489">
        <v>2350580029</v>
      </c>
      <c r="C24383" s="489" t="s">
        <v>2511</v>
      </c>
      <c r="D24383" s="489" t="s">
        <v>4186</v>
      </c>
    </row>
    <row r="24384" spans="1:4">
      <c r="A24384" s="489" t="str">
        <f t="shared" si="380"/>
        <v>2350580029訪問リハビリテーション</v>
      </c>
      <c r="B24384" s="489">
        <v>2350580029</v>
      </c>
      <c r="C24384" s="489" t="s">
        <v>2104</v>
      </c>
      <c r="D24384" s="489" t="s">
        <v>4186</v>
      </c>
    </row>
    <row r="24385" spans="1:4">
      <c r="A24385" s="489" t="str">
        <f t="shared" si="380"/>
        <v>2350580037介護予防短期入所療養介護（老健）</v>
      </c>
      <c r="B24385" s="489">
        <v>2350580037</v>
      </c>
      <c r="C24385" s="489" t="s">
        <v>2098</v>
      </c>
      <c r="D24385" s="489" t="s">
        <v>4187</v>
      </c>
    </row>
    <row r="24386" spans="1:4">
      <c r="A24386" s="489" t="str">
        <f t="shared" ref="A24386:A24449" si="381">B24386&amp;C24386</f>
        <v>2350580037介護予防通所リハビリテーション</v>
      </c>
      <c r="B24386" s="489">
        <v>2350580037</v>
      </c>
      <c r="C24386" s="489" t="s">
        <v>2512</v>
      </c>
      <c r="D24386" s="489" t="s">
        <v>4187</v>
      </c>
    </row>
    <row r="24387" spans="1:4">
      <c r="A24387" s="489" t="str">
        <f t="shared" si="381"/>
        <v>2350580037介護老人保健施設</v>
      </c>
      <c r="B24387" s="489">
        <v>2350580037</v>
      </c>
      <c r="C24387" s="489" t="s">
        <v>1922</v>
      </c>
      <c r="D24387" s="489" t="s">
        <v>4187</v>
      </c>
    </row>
    <row r="24388" spans="1:4">
      <c r="A24388" s="489" t="str">
        <f t="shared" si="381"/>
        <v>2350580037介護老人保健施設</v>
      </c>
      <c r="B24388" s="489">
        <v>2350580037</v>
      </c>
      <c r="C24388" s="489" t="s">
        <v>1922</v>
      </c>
      <c r="D24388" s="489" t="s">
        <v>4187</v>
      </c>
    </row>
    <row r="24389" spans="1:4">
      <c r="A24389" s="489" t="str">
        <f t="shared" si="381"/>
        <v>2350580037短期入所療養介護（老健）</v>
      </c>
      <c r="B24389" s="489">
        <v>2350580037</v>
      </c>
      <c r="C24389" s="489" t="s">
        <v>2094</v>
      </c>
      <c r="D24389" s="489" t="s">
        <v>4187</v>
      </c>
    </row>
    <row r="24390" spans="1:4">
      <c r="A24390" s="489" t="str">
        <f t="shared" si="381"/>
        <v>2350580037通所リハビリテーション</v>
      </c>
      <c r="B24390" s="489">
        <v>2350580037</v>
      </c>
      <c r="C24390" s="489" t="s">
        <v>2511</v>
      </c>
      <c r="D24390" s="489" t="s">
        <v>4187</v>
      </c>
    </row>
    <row r="24391" spans="1:4">
      <c r="A24391" s="489" t="str">
        <f t="shared" si="381"/>
        <v>2350580037通所リハビリテーション</v>
      </c>
      <c r="B24391" s="489">
        <v>2350580037</v>
      </c>
      <c r="C24391" s="489" t="s">
        <v>2511</v>
      </c>
      <c r="D24391" s="489" t="s">
        <v>4187</v>
      </c>
    </row>
    <row r="24392" spans="1:4">
      <c r="A24392" s="489" t="str">
        <f t="shared" si="381"/>
        <v>2350580045介護予防短期入所療養介護（老健）</v>
      </c>
      <c r="B24392" s="489">
        <v>2350580045</v>
      </c>
      <c r="C24392" s="489" t="s">
        <v>2098</v>
      </c>
      <c r="D24392" s="489" t="s">
        <v>4188</v>
      </c>
    </row>
    <row r="24393" spans="1:4">
      <c r="A24393" s="489" t="str">
        <f t="shared" si="381"/>
        <v>2350580045介護予防通所リハビリテーション</v>
      </c>
      <c r="B24393" s="489">
        <v>2350580045</v>
      </c>
      <c r="C24393" s="489" t="s">
        <v>2512</v>
      </c>
      <c r="D24393" s="489" t="s">
        <v>4188</v>
      </c>
    </row>
    <row r="24394" spans="1:4">
      <c r="A24394" s="489" t="str">
        <f t="shared" si="381"/>
        <v>2350580045介護予防訪問リハビリテーション</v>
      </c>
      <c r="B24394" s="489">
        <v>2350580045</v>
      </c>
      <c r="C24394" s="489" t="s">
        <v>2108</v>
      </c>
      <c r="D24394" s="489" t="s">
        <v>4188</v>
      </c>
    </row>
    <row r="24395" spans="1:4">
      <c r="A24395" s="489" t="str">
        <f t="shared" si="381"/>
        <v>2350580045介護老人保健施設</v>
      </c>
      <c r="B24395" s="489">
        <v>2350580045</v>
      </c>
      <c r="C24395" s="489" t="s">
        <v>1922</v>
      </c>
      <c r="D24395" s="489" t="s">
        <v>4188</v>
      </c>
    </row>
    <row r="24396" spans="1:4">
      <c r="A24396" s="489" t="str">
        <f t="shared" si="381"/>
        <v>2350580045短期入所療養介護（老健）</v>
      </c>
      <c r="B24396" s="489">
        <v>2350580045</v>
      </c>
      <c r="C24396" s="489" t="s">
        <v>2094</v>
      </c>
      <c r="D24396" s="489" t="s">
        <v>4188</v>
      </c>
    </row>
    <row r="24397" spans="1:4">
      <c r="A24397" s="489" t="str">
        <f t="shared" si="381"/>
        <v>2350580045通所リハビリテーション</v>
      </c>
      <c r="B24397" s="489">
        <v>2350580045</v>
      </c>
      <c r="C24397" s="489" t="s">
        <v>2511</v>
      </c>
      <c r="D24397" s="489" t="s">
        <v>4188</v>
      </c>
    </row>
    <row r="24398" spans="1:4">
      <c r="A24398" s="489" t="str">
        <f t="shared" si="381"/>
        <v>2350580045訪問リハビリテーション</v>
      </c>
      <c r="B24398" s="489">
        <v>2350580045</v>
      </c>
      <c r="C24398" s="489" t="s">
        <v>2104</v>
      </c>
      <c r="D24398" s="489" t="s">
        <v>4188</v>
      </c>
    </row>
    <row r="24399" spans="1:4">
      <c r="A24399" s="489" t="str">
        <f t="shared" si="381"/>
        <v>2350580060介護予防短期入所療養介護（老健）</v>
      </c>
      <c r="B24399" s="489">
        <v>2350580060</v>
      </c>
      <c r="C24399" s="489" t="s">
        <v>2098</v>
      </c>
      <c r="D24399" s="489" t="s">
        <v>4189</v>
      </c>
    </row>
    <row r="24400" spans="1:4">
      <c r="A24400" s="489" t="str">
        <f t="shared" si="381"/>
        <v>2350580060介護予防通所リハビリテーション</v>
      </c>
      <c r="B24400" s="489">
        <v>2350580060</v>
      </c>
      <c r="C24400" s="489" t="s">
        <v>2512</v>
      </c>
      <c r="D24400" s="489" t="s">
        <v>4189</v>
      </c>
    </row>
    <row r="24401" spans="1:4">
      <c r="A24401" s="489" t="str">
        <f t="shared" si="381"/>
        <v>2350580060介護予防訪問リハビリテーション</v>
      </c>
      <c r="B24401" s="489">
        <v>2350580060</v>
      </c>
      <c r="C24401" s="489" t="s">
        <v>2108</v>
      </c>
      <c r="D24401" s="489" t="s">
        <v>4189</v>
      </c>
    </row>
    <row r="24402" spans="1:4">
      <c r="A24402" s="489" t="str">
        <f t="shared" si="381"/>
        <v>2350580060介護老人保健施設</v>
      </c>
      <c r="B24402" s="489">
        <v>2350580060</v>
      </c>
      <c r="C24402" s="489" t="s">
        <v>1922</v>
      </c>
      <c r="D24402" s="489" t="s">
        <v>4189</v>
      </c>
    </row>
    <row r="24403" spans="1:4">
      <c r="A24403" s="489" t="str">
        <f t="shared" si="381"/>
        <v>2350580060短期入所療養介護（老健）</v>
      </c>
      <c r="B24403" s="489">
        <v>2350580060</v>
      </c>
      <c r="C24403" s="489" t="s">
        <v>2094</v>
      </c>
      <c r="D24403" s="489" t="s">
        <v>4189</v>
      </c>
    </row>
    <row r="24404" spans="1:4">
      <c r="A24404" s="489" t="str">
        <f t="shared" si="381"/>
        <v>2350580060通所リハビリテーション</v>
      </c>
      <c r="B24404" s="489">
        <v>2350580060</v>
      </c>
      <c r="C24404" s="489" t="s">
        <v>2511</v>
      </c>
      <c r="D24404" s="489" t="s">
        <v>4189</v>
      </c>
    </row>
    <row r="24405" spans="1:4">
      <c r="A24405" s="489" t="str">
        <f t="shared" si="381"/>
        <v>2350580060訪問リハビリテーション</v>
      </c>
      <c r="B24405" s="489">
        <v>2350580060</v>
      </c>
      <c r="C24405" s="489" t="s">
        <v>2104</v>
      </c>
      <c r="D24405" s="489" t="s">
        <v>4189</v>
      </c>
    </row>
    <row r="24406" spans="1:4">
      <c r="A24406" s="489" t="str">
        <f t="shared" si="381"/>
        <v>2350580078介護予防訪問リハビリテーション</v>
      </c>
      <c r="B24406" s="489">
        <v>2350580078</v>
      </c>
      <c r="C24406" s="489" t="s">
        <v>2108</v>
      </c>
      <c r="D24406" s="489" t="s">
        <v>4190</v>
      </c>
    </row>
    <row r="24407" spans="1:4">
      <c r="A24407" s="489" t="str">
        <f t="shared" si="381"/>
        <v>2350580078訪問リハビリテーション</v>
      </c>
      <c r="B24407" s="489">
        <v>2350580078</v>
      </c>
      <c r="C24407" s="489" t="s">
        <v>2104</v>
      </c>
      <c r="D24407" s="489" t="s">
        <v>4190</v>
      </c>
    </row>
    <row r="24408" spans="1:4">
      <c r="A24408" s="489" t="str">
        <f t="shared" si="381"/>
        <v>2350580086介護予防短期入所療養介護（老健）</v>
      </c>
      <c r="B24408" s="489">
        <v>2350580086</v>
      </c>
      <c r="C24408" s="489" t="s">
        <v>2098</v>
      </c>
      <c r="D24408" s="489" t="s">
        <v>4191</v>
      </c>
    </row>
    <row r="24409" spans="1:4">
      <c r="A24409" s="489" t="str">
        <f t="shared" si="381"/>
        <v>2350580086介護予防通所リハビリテーション</v>
      </c>
      <c r="B24409" s="489">
        <v>2350580086</v>
      </c>
      <c r="C24409" s="489" t="s">
        <v>2512</v>
      </c>
      <c r="D24409" s="489" t="s">
        <v>4191</v>
      </c>
    </row>
    <row r="24410" spans="1:4">
      <c r="A24410" s="489" t="str">
        <f t="shared" si="381"/>
        <v>2350580086介護予防訪問リハビリテーション</v>
      </c>
      <c r="B24410" s="489">
        <v>2350580086</v>
      </c>
      <c r="C24410" s="489" t="s">
        <v>2108</v>
      </c>
      <c r="D24410" s="489" t="s">
        <v>4191</v>
      </c>
    </row>
    <row r="24411" spans="1:4">
      <c r="A24411" s="489" t="str">
        <f t="shared" si="381"/>
        <v>2350580086介護老人保健施設</v>
      </c>
      <c r="B24411" s="489">
        <v>2350580086</v>
      </c>
      <c r="C24411" s="489" t="s">
        <v>1922</v>
      </c>
      <c r="D24411" s="489" t="s">
        <v>4191</v>
      </c>
    </row>
    <row r="24412" spans="1:4">
      <c r="A24412" s="489" t="str">
        <f t="shared" si="381"/>
        <v>2350580086短期入所療養介護（老健）</v>
      </c>
      <c r="B24412" s="489">
        <v>2350580086</v>
      </c>
      <c r="C24412" s="489" t="s">
        <v>2094</v>
      </c>
      <c r="D24412" s="489" t="s">
        <v>4191</v>
      </c>
    </row>
    <row r="24413" spans="1:4">
      <c r="A24413" s="489" t="str">
        <f t="shared" si="381"/>
        <v>2350580086通所リハビリテーション</v>
      </c>
      <c r="B24413" s="489">
        <v>2350580086</v>
      </c>
      <c r="C24413" s="489" t="s">
        <v>2511</v>
      </c>
      <c r="D24413" s="489" t="s">
        <v>4191</v>
      </c>
    </row>
    <row r="24414" spans="1:4">
      <c r="A24414" s="489" t="str">
        <f t="shared" si="381"/>
        <v>2350580086訪問リハビリテーション</v>
      </c>
      <c r="B24414" s="489">
        <v>2350580086</v>
      </c>
      <c r="C24414" s="489" t="s">
        <v>2104</v>
      </c>
      <c r="D24414" s="489" t="s">
        <v>4191</v>
      </c>
    </row>
    <row r="24415" spans="1:4">
      <c r="A24415" s="489" t="str">
        <f t="shared" si="381"/>
        <v>2350680001介護予防短期入所療養介護（老健）</v>
      </c>
      <c r="B24415" s="489">
        <v>2350680001</v>
      </c>
      <c r="C24415" s="489" t="s">
        <v>2098</v>
      </c>
      <c r="D24415" s="489" t="s">
        <v>4192</v>
      </c>
    </row>
    <row r="24416" spans="1:4">
      <c r="A24416" s="489" t="str">
        <f t="shared" si="381"/>
        <v>2350680001介護予防訪問リハビリテーション</v>
      </c>
      <c r="B24416" s="489">
        <v>2350680001</v>
      </c>
      <c r="C24416" s="489" t="s">
        <v>2108</v>
      </c>
      <c r="D24416" s="489" t="s">
        <v>4192</v>
      </c>
    </row>
    <row r="24417" spans="1:4">
      <c r="A24417" s="489" t="str">
        <f t="shared" si="381"/>
        <v>2350680001介護老人保健施設</v>
      </c>
      <c r="B24417" s="489">
        <v>2350680001</v>
      </c>
      <c r="C24417" s="489" t="s">
        <v>1922</v>
      </c>
      <c r="D24417" s="489" t="s">
        <v>4192</v>
      </c>
    </row>
    <row r="24418" spans="1:4">
      <c r="A24418" s="489" t="str">
        <f t="shared" si="381"/>
        <v>2350680001短期入所療養介護（老健）</v>
      </c>
      <c r="B24418" s="489">
        <v>2350680001</v>
      </c>
      <c r="C24418" s="489" t="s">
        <v>2094</v>
      </c>
      <c r="D24418" s="489" t="s">
        <v>4192</v>
      </c>
    </row>
    <row r="24419" spans="1:4">
      <c r="A24419" s="489" t="str">
        <f t="shared" si="381"/>
        <v>2350680001訪問リハビリテーション</v>
      </c>
      <c r="B24419" s="489">
        <v>2350680001</v>
      </c>
      <c r="C24419" s="489" t="s">
        <v>2104</v>
      </c>
      <c r="D24419" s="489" t="s">
        <v>4192</v>
      </c>
    </row>
    <row r="24420" spans="1:4">
      <c r="A24420" s="489" t="str">
        <f t="shared" si="381"/>
        <v>2350680019介護予防短期入所療養介護（老健）</v>
      </c>
      <c r="B24420" s="489">
        <v>2350680019</v>
      </c>
      <c r="C24420" s="489" t="s">
        <v>2098</v>
      </c>
      <c r="D24420" s="489" t="s">
        <v>4193</v>
      </c>
    </row>
    <row r="24421" spans="1:4">
      <c r="A24421" s="489" t="str">
        <f t="shared" si="381"/>
        <v>2350680019介護予防通所リハビリテーション</v>
      </c>
      <c r="B24421" s="489">
        <v>2350680019</v>
      </c>
      <c r="C24421" s="489" t="s">
        <v>2512</v>
      </c>
      <c r="D24421" s="489" t="s">
        <v>4193</v>
      </c>
    </row>
    <row r="24422" spans="1:4">
      <c r="A24422" s="489" t="str">
        <f t="shared" si="381"/>
        <v>2350680019介護予防訪問リハビリテーション</v>
      </c>
      <c r="B24422" s="489">
        <v>2350680019</v>
      </c>
      <c r="C24422" s="489" t="s">
        <v>2108</v>
      </c>
      <c r="D24422" s="489" t="s">
        <v>4193</v>
      </c>
    </row>
    <row r="24423" spans="1:4">
      <c r="A24423" s="489" t="str">
        <f t="shared" si="381"/>
        <v>2350680019介護老人保健施設</v>
      </c>
      <c r="B24423" s="489">
        <v>2350680019</v>
      </c>
      <c r="C24423" s="489" t="s">
        <v>1922</v>
      </c>
      <c r="D24423" s="489" t="s">
        <v>4193</v>
      </c>
    </row>
    <row r="24424" spans="1:4">
      <c r="A24424" s="489" t="str">
        <f t="shared" si="381"/>
        <v>2350680019短期入所療養介護（老健）</v>
      </c>
      <c r="B24424" s="489">
        <v>2350680019</v>
      </c>
      <c r="C24424" s="489" t="s">
        <v>2094</v>
      </c>
      <c r="D24424" s="489" t="s">
        <v>4193</v>
      </c>
    </row>
    <row r="24425" spans="1:4">
      <c r="A24425" s="489" t="str">
        <f t="shared" si="381"/>
        <v>2350680019通所リハビリテーション</v>
      </c>
      <c r="B24425" s="489">
        <v>2350680019</v>
      </c>
      <c r="C24425" s="489" t="s">
        <v>2511</v>
      </c>
      <c r="D24425" s="489" t="s">
        <v>4193</v>
      </c>
    </row>
    <row r="24426" spans="1:4">
      <c r="A24426" s="489" t="str">
        <f t="shared" si="381"/>
        <v>2350680019通所リハビリテーション</v>
      </c>
      <c r="B24426" s="489">
        <v>2350680019</v>
      </c>
      <c r="C24426" s="489" t="s">
        <v>2511</v>
      </c>
      <c r="D24426" s="489" t="s">
        <v>4193</v>
      </c>
    </row>
    <row r="24427" spans="1:4">
      <c r="A24427" s="489" t="str">
        <f t="shared" si="381"/>
        <v>2350680019訪問リハビリテーション</v>
      </c>
      <c r="B24427" s="489">
        <v>2350680019</v>
      </c>
      <c r="C24427" s="489" t="s">
        <v>2104</v>
      </c>
      <c r="D24427" s="489" t="s">
        <v>4193</v>
      </c>
    </row>
    <row r="24428" spans="1:4">
      <c r="A24428" s="489" t="str">
        <f t="shared" si="381"/>
        <v>2350680027介護予防短期入所療養介護（老健）</v>
      </c>
      <c r="B24428" s="489">
        <v>2350680027</v>
      </c>
      <c r="C24428" s="489" t="s">
        <v>2098</v>
      </c>
      <c r="D24428" s="489" t="s">
        <v>4194</v>
      </c>
    </row>
    <row r="24429" spans="1:4">
      <c r="A24429" s="489" t="str">
        <f t="shared" si="381"/>
        <v>2350680027介護予防通所リハビリテーション</v>
      </c>
      <c r="B24429" s="489">
        <v>2350680027</v>
      </c>
      <c r="C24429" s="489" t="s">
        <v>2512</v>
      </c>
      <c r="D24429" s="489" t="s">
        <v>4194</v>
      </c>
    </row>
    <row r="24430" spans="1:4">
      <c r="A24430" s="489" t="str">
        <f t="shared" si="381"/>
        <v>2350680027介護予防訪問リハビリテーション</v>
      </c>
      <c r="B24430" s="489">
        <v>2350680027</v>
      </c>
      <c r="C24430" s="489" t="s">
        <v>2108</v>
      </c>
      <c r="D24430" s="489" t="s">
        <v>4194</v>
      </c>
    </row>
    <row r="24431" spans="1:4">
      <c r="A24431" s="489" t="str">
        <f t="shared" si="381"/>
        <v>2350680027介護老人保健施設</v>
      </c>
      <c r="B24431" s="489">
        <v>2350680027</v>
      </c>
      <c r="C24431" s="489" t="s">
        <v>1922</v>
      </c>
      <c r="D24431" s="489" t="s">
        <v>4194</v>
      </c>
    </row>
    <row r="24432" spans="1:4">
      <c r="A24432" s="489" t="str">
        <f t="shared" si="381"/>
        <v>2350680027短期入所療養介護（老健）</v>
      </c>
      <c r="B24432" s="489">
        <v>2350680027</v>
      </c>
      <c r="C24432" s="489" t="s">
        <v>2094</v>
      </c>
      <c r="D24432" s="489" t="s">
        <v>4194</v>
      </c>
    </row>
    <row r="24433" spans="1:4">
      <c r="A24433" s="489" t="str">
        <f t="shared" si="381"/>
        <v>2350680027通所リハビリテーション</v>
      </c>
      <c r="B24433" s="489">
        <v>2350680027</v>
      </c>
      <c r="C24433" s="489" t="s">
        <v>2511</v>
      </c>
      <c r="D24433" s="489" t="s">
        <v>4194</v>
      </c>
    </row>
    <row r="24434" spans="1:4">
      <c r="A24434" s="489" t="str">
        <f t="shared" si="381"/>
        <v>2350680027訪問リハビリテーション</v>
      </c>
      <c r="B24434" s="489">
        <v>2350680027</v>
      </c>
      <c r="C24434" s="489" t="s">
        <v>2104</v>
      </c>
      <c r="D24434" s="489" t="s">
        <v>4194</v>
      </c>
    </row>
    <row r="24435" spans="1:4">
      <c r="A24435" s="489" t="str">
        <f t="shared" si="381"/>
        <v>2350780009介護予防短期入所療養介護（老健）</v>
      </c>
      <c r="B24435" s="489">
        <v>2350780009</v>
      </c>
      <c r="C24435" s="489" t="s">
        <v>2098</v>
      </c>
      <c r="D24435" s="489" t="s">
        <v>4195</v>
      </c>
    </row>
    <row r="24436" spans="1:4">
      <c r="A24436" s="489" t="str">
        <f t="shared" si="381"/>
        <v>2350780009介護予防訪問リハビリテーション</v>
      </c>
      <c r="B24436" s="489">
        <v>2350780009</v>
      </c>
      <c r="C24436" s="489" t="s">
        <v>2108</v>
      </c>
      <c r="D24436" s="489" t="s">
        <v>4195</v>
      </c>
    </row>
    <row r="24437" spans="1:4">
      <c r="A24437" s="489" t="str">
        <f t="shared" si="381"/>
        <v>2350780009介護老人保健施設</v>
      </c>
      <c r="B24437" s="489">
        <v>2350780009</v>
      </c>
      <c r="C24437" s="489" t="s">
        <v>1922</v>
      </c>
      <c r="D24437" s="489" t="s">
        <v>4195</v>
      </c>
    </row>
    <row r="24438" spans="1:4">
      <c r="A24438" s="489" t="str">
        <f t="shared" si="381"/>
        <v>2350780009短期入所療養介護（老健）</v>
      </c>
      <c r="B24438" s="489">
        <v>2350780009</v>
      </c>
      <c r="C24438" s="489" t="s">
        <v>2094</v>
      </c>
      <c r="D24438" s="489" t="s">
        <v>4195</v>
      </c>
    </row>
    <row r="24439" spans="1:4">
      <c r="A24439" s="489" t="str">
        <f t="shared" si="381"/>
        <v>2350780009訪問リハビリテーション</v>
      </c>
      <c r="B24439" s="489">
        <v>2350780009</v>
      </c>
      <c r="C24439" s="489" t="s">
        <v>2104</v>
      </c>
      <c r="D24439" s="489" t="s">
        <v>4195</v>
      </c>
    </row>
    <row r="24440" spans="1:4">
      <c r="A24440" s="489" t="str">
        <f t="shared" si="381"/>
        <v>2350780025介護予防短期入所療養介護（老健）</v>
      </c>
      <c r="B24440" s="489">
        <v>2350780025</v>
      </c>
      <c r="C24440" s="489" t="s">
        <v>2098</v>
      </c>
      <c r="D24440" s="489" t="s">
        <v>4196</v>
      </c>
    </row>
    <row r="24441" spans="1:4">
      <c r="A24441" s="489" t="str">
        <f t="shared" si="381"/>
        <v>2350780025介護予防通所リハビリテーション</v>
      </c>
      <c r="B24441" s="489">
        <v>2350780025</v>
      </c>
      <c r="C24441" s="489" t="s">
        <v>2512</v>
      </c>
      <c r="D24441" s="489" t="s">
        <v>4196</v>
      </c>
    </row>
    <row r="24442" spans="1:4">
      <c r="A24442" s="489" t="str">
        <f t="shared" si="381"/>
        <v>2350780025介護予防訪問リハビリテーション</v>
      </c>
      <c r="B24442" s="489">
        <v>2350780025</v>
      </c>
      <c r="C24442" s="489" t="s">
        <v>2108</v>
      </c>
      <c r="D24442" s="489" t="s">
        <v>4196</v>
      </c>
    </row>
    <row r="24443" spans="1:4">
      <c r="A24443" s="489" t="str">
        <f t="shared" si="381"/>
        <v>2350780025介護老人保健施設</v>
      </c>
      <c r="B24443" s="489">
        <v>2350780025</v>
      </c>
      <c r="C24443" s="489" t="s">
        <v>1922</v>
      </c>
      <c r="D24443" s="489" t="s">
        <v>4196</v>
      </c>
    </row>
    <row r="24444" spans="1:4">
      <c r="A24444" s="489" t="str">
        <f t="shared" si="381"/>
        <v>2350780025短期入所療養介護（老健）</v>
      </c>
      <c r="B24444" s="489">
        <v>2350780025</v>
      </c>
      <c r="C24444" s="489" t="s">
        <v>2094</v>
      </c>
      <c r="D24444" s="489" t="s">
        <v>4196</v>
      </c>
    </row>
    <row r="24445" spans="1:4">
      <c r="A24445" s="489" t="str">
        <f t="shared" si="381"/>
        <v>2350780025通所リハビリテーション</v>
      </c>
      <c r="B24445" s="489">
        <v>2350780025</v>
      </c>
      <c r="C24445" s="489" t="s">
        <v>2511</v>
      </c>
      <c r="D24445" s="489" t="s">
        <v>4196</v>
      </c>
    </row>
    <row r="24446" spans="1:4">
      <c r="A24446" s="489" t="str">
        <f t="shared" si="381"/>
        <v>2350780025訪問リハビリテーション</v>
      </c>
      <c r="B24446" s="489">
        <v>2350780025</v>
      </c>
      <c r="C24446" s="489" t="s">
        <v>2104</v>
      </c>
      <c r="D24446" s="489" t="s">
        <v>4196</v>
      </c>
    </row>
    <row r="24447" spans="1:4">
      <c r="A24447" s="489" t="str">
        <f t="shared" si="381"/>
        <v>2350880007介護予防短期入所療養介護（老健）</v>
      </c>
      <c r="B24447" s="489">
        <v>2350880007</v>
      </c>
      <c r="C24447" s="489" t="s">
        <v>2098</v>
      </c>
      <c r="D24447" s="489" t="s">
        <v>4197</v>
      </c>
    </row>
    <row r="24448" spans="1:4">
      <c r="A24448" s="489" t="str">
        <f t="shared" si="381"/>
        <v>2350880007介護予防通所リハビリテーション</v>
      </c>
      <c r="B24448" s="489">
        <v>2350880007</v>
      </c>
      <c r="C24448" s="489" t="s">
        <v>2512</v>
      </c>
      <c r="D24448" s="489" t="s">
        <v>4197</v>
      </c>
    </row>
    <row r="24449" spans="1:4">
      <c r="A24449" s="489" t="str">
        <f t="shared" si="381"/>
        <v>2350880007介護予防訪問リハビリテーション</v>
      </c>
      <c r="B24449" s="489">
        <v>2350880007</v>
      </c>
      <c r="C24449" s="489" t="s">
        <v>2108</v>
      </c>
      <c r="D24449" s="489" t="s">
        <v>4197</v>
      </c>
    </row>
    <row r="24450" spans="1:4">
      <c r="A24450" s="489" t="str">
        <f t="shared" ref="A24450:A24513" si="382">B24450&amp;C24450</f>
        <v>2350880007介護老人保健施設</v>
      </c>
      <c r="B24450" s="489">
        <v>2350880007</v>
      </c>
      <c r="C24450" s="489" t="s">
        <v>1922</v>
      </c>
      <c r="D24450" s="489" t="s">
        <v>4197</v>
      </c>
    </row>
    <row r="24451" spans="1:4">
      <c r="A24451" s="489" t="str">
        <f t="shared" si="382"/>
        <v>2350880007短期入所療養介護（老健）</v>
      </c>
      <c r="B24451" s="489">
        <v>2350880007</v>
      </c>
      <c r="C24451" s="489" t="s">
        <v>2094</v>
      </c>
      <c r="D24451" s="489" t="s">
        <v>4197</v>
      </c>
    </row>
    <row r="24452" spans="1:4">
      <c r="A24452" s="489" t="str">
        <f t="shared" si="382"/>
        <v>2350880007通所リハビリテーション</v>
      </c>
      <c r="B24452" s="489">
        <v>2350880007</v>
      </c>
      <c r="C24452" s="489" t="s">
        <v>2511</v>
      </c>
      <c r="D24452" s="489" t="s">
        <v>4197</v>
      </c>
    </row>
    <row r="24453" spans="1:4">
      <c r="A24453" s="489" t="str">
        <f t="shared" si="382"/>
        <v>2350880007通所リハビリテーション</v>
      </c>
      <c r="B24453" s="489">
        <v>2350880007</v>
      </c>
      <c r="C24453" s="489" t="s">
        <v>2511</v>
      </c>
      <c r="D24453" s="489" t="s">
        <v>4197</v>
      </c>
    </row>
    <row r="24454" spans="1:4">
      <c r="A24454" s="489" t="str">
        <f t="shared" si="382"/>
        <v>2350880007訪問リハビリテーション</v>
      </c>
      <c r="B24454" s="489">
        <v>2350880007</v>
      </c>
      <c r="C24454" s="489" t="s">
        <v>2104</v>
      </c>
      <c r="D24454" s="489" t="s">
        <v>4197</v>
      </c>
    </row>
    <row r="24455" spans="1:4">
      <c r="A24455" s="489" t="str">
        <f t="shared" si="382"/>
        <v>2350880007訪問リハビリテーション</v>
      </c>
      <c r="B24455" s="489">
        <v>2350880007</v>
      </c>
      <c r="C24455" s="489" t="s">
        <v>2104</v>
      </c>
      <c r="D24455" s="489" t="s">
        <v>4197</v>
      </c>
    </row>
    <row r="24456" spans="1:4">
      <c r="A24456" s="489" t="str">
        <f t="shared" si="382"/>
        <v>2350880015介護予防短期入所療養介護（老健）</v>
      </c>
      <c r="B24456" s="489">
        <v>2350880015</v>
      </c>
      <c r="C24456" s="489" t="s">
        <v>2098</v>
      </c>
      <c r="D24456" s="489" t="s">
        <v>4198</v>
      </c>
    </row>
    <row r="24457" spans="1:4">
      <c r="A24457" s="489" t="str">
        <f t="shared" si="382"/>
        <v>2350880015介護予防短期入所療養介護（老健）</v>
      </c>
      <c r="B24457" s="489">
        <v>2350880015</v>
      </c>
      <c r="C24457" s="489" t="s">
        <v>2098</v>
      </c>
      <c r="D24457" s="489" t="s">
        <v>4198</v>
      </c>
    </row>
    <row r="24458" spans="1:4">
      <c r="A24458" s="489" t="str">
        <f t="shared" si="382"/>
        <v>2350880015介護予防通所リハビリテーション</v>
      </c>
      <c r="B24458" s="489">
        <v>2350880015</v>
      </c>
      <c r="C24458" s="489" t="s">
        <v>2512</v>
      </c>
      <c r="D24458" s="489" t="s">
        <v>4198</v>
      </c>
    </row>
    <row r="24459" spans="1:4">
      <c r="A24459" s="489" t="str">
        <f t="shared" si="382"/>
        <v>2350880015介護予防訪問リハビリテーション</v>
      </c>
      <c r="B24459" s="489">
        <v>2350880015</v>
      </c>
      <c r="C24459" s="489" t="s">
        <v>2108</v>
      </c>
      <c r="D24459" s="489" t="s">
        <v>4198</v>
      </c>
    </row>
    <row r="24460" spans="1:4">
      <c r="A24460" s="489" t="str">
        <f t="shared" si="382"/>
        <v>2350880015介護老人保健施設</v>
      </c>
      <c r="B24460" s="489">
        <v>2350880015</v>
      </c>
      <c r="C24460" s="489" t="s">
        <v>1922</v>
      </c>
      <c r="D24460" s="489" t="s">
        <v>4198</v>
      </c>
    </row>
    <row r="24461" spans="1:4">
      <c r="A24461" s="489" t="str">
        <f t="shared" si="382"/>
        <v>2350880015介護老人保健施設</v>
      </c>
      <c r="B24461" s="489">
        <v>2350880015</v>
      </c>
      <c r="C24461" s="489" t="s">
        <v>1922</v>
      </c>
      <c r="D24461" s="489" t="s">
        <v>4198</v>
      </c>
    </row>
    <row r="24462" spans="1:4">
      <c r="A24462" s="489" t="str">
        <f t="shared" si="382"/>
        <v>2350880015短期入所療養介護（老健）</v>
      </c>
      <c r="B24462" s="489">
        <v>2350880015</v>
      </c>
      <c r="C24462" s="489" t="s">
        <v>2094</v>
      </c>
      <c r="D24462" s="489" t="s">
        <v>4198</v>
      </c>
    </row>
    <row r="24463" spans="1:4">
      <c r="A24463" s="489" t="str">
        <f t="shared" si="382"/>
        <v>2350880015短期入所療養介護（老健）</v>
      </c>
      <c r="B24463" s="489">
        <v>2350880015</v>
      </c>
      <c r="C24463" s="489" t="s">
        <v>2094</v>
      </c>
      <c r="D24463" s="489" t="s">
        <v>4198</v>
      </c>
    </row>
    <row r="24464" spans="1:4">
      <c r="A24464" s="489" t="str">
        <f t="shared" si="382"/>
        <v>2350880015通所リハビリテーション</v>
      </c>
      <c r="B24464" s="489">
        <v>2350880015</v>
      </c>
      <c r="C24464" s="489" t="s">
        <v>2511</v>
      </c>
      <c r="D24464" s="489" t="s">
        <v>4198</v>
      </c>
    </row>
    <row r="24465" spans="1:4">
      <c r="A24465" s="489" t="str">
        <f t="shared" si="382"/>
        <v>2350880015通所リハビリテーション</v>
      </c>
      <c r="B24465" s="489">
        <v>2350880015</v>
      </c>
      <c r="C24465" s="489" t="s">
        <v>2511</v>
      </c>
      <c r="D24465" s="489" t="s">
        <v>4198</v>
      </c>
    </row>
    <row r="24466" spans="1:4">
      <c r="A24466" s="489" t="str">
        <f t="shared" si="382"/>
        <v>2350880015訪問リハビリテーション</v>
      </c>
      <c r="B24466" s="489">
        <v>2350880015</v>
      </c>
      <c r="C24466" s="489" t="s">
        <v>2104</v>
      </c>
      <c r="D24466" s="489" t="s">
        <v>4198</v>
      </c>
    </row>
    <row r="24467" spans="1:4">
      <c r="A24467" s="489" t="str">
        <f t="shared" si="382"/>
        <v>2350880015訪問リハビリテーション</v>
      </c>
      <c r="B24467" s="489">
        <v>2350880015</v>
      </c>
      <c r="C24467" s="489" t="s">
        <v>2104</v>
      </c>
      <c r="D24467" s="489" t="s">
        <v>4198</v>
      </c>
    </row>
    <row r="24468" spans="1:4">
      <c r="A24468" s="489" t="str">
        <f t="shared" si="382"/>
        <v>2350880023介護予防短期入所療養介護（老健）</v>
      </c>
      <c r="B24468" s="489">
        <v>2350880023</v>
      </c>
      <c r="C24468" s="489" t="s">
        <v>2098</v>
      </c>
      <c r="D24468" s="489" t="s">
        <v>4199</v>
      </c>
    </row>
    <row r="24469" spans="1:4">
      <c r="A24469" s="489" t="str">
        <f t="shared" si="382"/>
        <v>2350880023介護予防訪問リハビリテーション</v>
      </c>
      <c r="B24469" s="489">
        <v>2350880023</v>
      </c>
      <c r="C24469" s="489" t="s">
        <v>2108</v>
      </c>
      <c r="D24469" s="489" t="s">
        <v>4199</v>
      </c>
    </row>
    <row r="24470" spans="1:4">
      <c r="A24470" s="489" t="str">
        <f t="shared" si="382"/>
        <v>2350880023介護老人保健施設</v>
      </c>
      <c r="B24470" s="489">
        <v>2350880023</v>
      </c>
      <c r="C24470" s="489" t="s">
        <v>1922</v>
      </c>
      <c r="D24470" s="489" t="s">
        <v>4199</v>
      </c>
    </row>
    <row r="24471" spans="1:4">
      <c r="A24471" s="489" t="str">
        <f t="shared" si="382"/>
        <v>2350880023短期入所療養介護（老健）</v>
      </c>
      <c r="B24471" s="489">
        <v>2350880023</v>
      </c>
      <c r="C24471" s="489" t="s">
        <v>2094</v>
      </c>
      <c r="D24471" s="489" t="s">
        <v>4199</v>
      </c>
    </row>
    <row r="24472" spans="1:4">
      <c r="A24472" s="489" t="str">
        <f t="shared" si="382"/>
        <v>2350880023訪問リハビリテーション</v>
      </c>
      <c r="B24472" s="489">
        <v>2350880023</v>
      </c>
      <c r="C24472" s="489" t="s">
        <v>2104</v>
      </c>
      <c r="D24472" s="489" t="s">
        <v>4199</v>
      </c>
    </row>
    <row r="24473" spans="1:4">
      <c r="A24473" s="489" t="str">
        <f t="shared" si="382"/>
        <v>2350980005介護予防短期入所療養介護（老健）</v>
      </c>
      <c r="B24473" s="489">
        <v>2350980005</v>
      </c>
      <c r="C24473" s="489" t="s">
        <v>2098</v>
      </c>
      <c r="D24473" s="489" t="s">
        <v>4200</v>
      </c>
    </row>
    <row r="24474" spans="1:4">
      <c r="A24474" s="489" t="str">
        <f t="shared" si="382"/>
        <v>2350980005介護予防短期入所療養介護（老健）</v>
      </c>
      <c r="B24474" s="489">
        <v>2350980005</v>
      </c>
      <c r="C24474" s="489" t="s">
        <v>2098</v>
      </c>
      <c r="D24474" s="489" t="s">
        <v>4200</v>
      </c>
    </row>
    <row r="24475" spans="1:4">
      <c r="A24475" s="489" t="str">
        <f t="shared" si="382"/>
        <v>2350980005介護予防通所リハビリテーション</v>
      </c>
      <c r="B24475" s="489">
        <v>2350980005</v>
      </c>
      <c r="C24475" s="489" t="s">
        <v>2512</v>
      </c>
      <c r="D24475" s="489" t="s">
        <v>4200</v>
      </c>
    </row>
    <row r="24476" spans="1:4">
      <c r="A24476" s="489" t="str">
        <f t="shared" si="382"/>
        <v>2350980005介護老人保健施設</v>
      </c>
      <c r="B24476" s="489">
        <v>2350980005</v>
      </c>
      <c r="C24476" s="489" t="s">
        <v>1922</v>
      </c>
      <c r="D24476" s="489" t="s">
        <v>4200</v>
      </c>
    </row>
    <row r="24477" spans="1:4">
      <c r="A24477" s="489" t="str">
        <f t="shared" si="382"/>
        <v>2350980005短期入所療養介護（老健）</v>
      </c>
      <c r="B24477" s="489">
        <v>2350980005</v>
      </c>
      <c r="C24477" s="489" t="s">
        <v>2094</v>
      </c>
      <c r="D24477" s="489" t="s">
        <v>4200</v>
      </c>
    </row>
    <row r="24478" spans="1:4">
      <c r="A24478" s="489" t="str">
        <f t="shared" si="382"/>
        <v>2350980005短期入所療養介護（老健）</v>
      </c>
      <c r="B24478" s="489">
        <v>2350980005</v>
      </c>
      <c r="C24478" s="489" t="s">
        <v>2094</v>
      </c>
      <c r="D24478" s="489" t="s">
        <v>4200</v>
      </c>
    </row>
    <row r="24479" spans="1:4">
      <c r="A24479" s="489" t="str">
        <f t="shared" si="382"/>
        <v>2350980005通所リハビリテーション</v>
      </c>
      <c r="B24479" s="489">
        <v>2350980005</v>
      </c>
      <c r="C24479" s="489" t="s">
        <v>2511</v>
      </c>
      <c r="D24479" s="489" t="s">
        <v>4200</v>
      </c>
    </row>
    <row r="24480" spans="1:4">
      <c r="A24480" s="489" t="str">
        <f t="shared" si="382"/>
        <v>2350980005通所リハビリテーション</v>
      </c>
      <c r="B24480" s="489">
        <v>2350980005</v>
      </c>
      <c r="C24480" s="489" t="s">
        <v>2511</v>
      </c>
      <c r="D24480" s="489" t="s">
        <v>4200</v>
      </c>
    </row>
    <row r="24481" spans="1:4">
      <c r="A24481" s="489" t="str">
        <f t="shared" si="382"/>
        <v>2350980013介護予防短期入所療養介護（老健）</v>
      </c>
      <c r="B24481" s="489">
        <v>2350980013</v>
      </c>
      <c r="C24481" s="489" t="s">
        <v>2098</v>
      </c>
      <c r="D24481" s="489" t="s">
        <v>4201</v>
      </c>
    </row>
    <row r="24482" spans="1:4">
      <c r="A24482" s="489" t="str">
        <f t="shared" si="382"/>
        <v>2350980013介護予防通所リハビリテーション</v>
      </c>
      <c r="B24482" s="489">
        <v>2350980013</v>
      </c>
      <c r="C24482" s="489" t="s">
        <v>2512</v>
      </c>
      <c r="D24482" s="489" t="s">
        <v>4201</v>
      </c>
    </row>
    <row r="24483" spans="1:4">
      <c r="A24483" s="489" t="str">
        <f t="shared" si="382"/>
        <v>2350980013介護予防訪問リハビリテーション</v>
      </c>
      <c r="B24483" s="489">
        <v>2350980013</v>
      </c>
      <c r="C24483" s="489" t="s">
        <v>2108</v>
      </c>
      <c r="D24483" s="489" t="s">
        <v>4201</v>
      </c>
    </row>
    <row r="24484" spans="1:4">
      <c r="A24484" s="489" t="str">
        <f t="shared" si="382"/>
        <v>2350980013介護老人保健施設</v>
      </c>
      <c r="B24484" s="489">
        <v>2350980013</v>
      </c>
      <c r="C24484" s="489" t="s">
        <v>1922</v>
      </c>
      <c r="D24484" s="489" t="s">
        <v>4201</v>
      </c>
    </row>
    <row r="24485" spans="1:4">
      <c r="A24485" s="489" t="str">
        <f t="shared" si="382"/>
        <v>2350980013介護老人保健施設</v>
      </c>
      <c r="B24485" s="489">
        <v>2350980013</v>
      </c>
      <c r="C24485" s="489" t="s">
        <v>1922</v>
      </c>
      <c r="D24485" s="489" t="s">
        <v>4201</v>
      </c>
    </row>
    <row r="24486" spans="1:4">
      <c r="A24486" s="489" t="str">
        <f t="shared" si="382"/>
        <v>2350980013短期入所療養介護（老健）</v>
      </c>
      <c r="B24486" s="489">
        <v>2350980013</v>
      </c>
      <c r="C24486" s="489" t="s">
        <v>2094</v>
      </c>
      <c r="D24486" s="489" t="s">
        <v>4201</v>
      </c>
    </row>
    <row r="24487" spans="1:4">
      <c r="A24487" s="489" t="str">
        <f t="shared" si="382"/>
        <v>2350980013通所リハビリテーション</v>
      </c>
      <c r="B24487" s="489">
        <v>2350980013</v>
      </c>
      <c r="C24487" s="489" t="s">
        <v>2511</v>
      </c>
      <c r="D24487" s="489" t="s">
        <v>4201</v>
      </c>
    </row>
    <row r="24488" spans="1:4">
      <c r="A24488" s="489" t="str">
        <f t="shared" si="382"/>
        <v>2350980013通所リハビリテーション</v>
      </c>
      <c r="B24488" s="489">
        <v>2350980013</v>
      </c>
      <c r="C24488" s="489" t="s">
        <v>2511</v>
      </c>
      <c r="D24488" s="489" t="s">
        <v>4201</v>
      </c>
    </row>
    <row r="24489" spans="1:4">
      <c r="A24489" s="489" t="str">
        <f t="shared" si="382"/>
        <v>2350980013訪問リハビリテーション</v>
      </c>
      <c r="B24489" s="489">
        <v>2350980013</v>
      </c>
      <c r="C24489" s="489" t="s">
        <v>2104</v>
      </c>
      <c r="D24489" s="489" t="s">
        <v>4201</v>
      </c>
    </row>
    <row r="24490" spans="1:4">
      <c r="A24490" s="489" t="str">
        <f t="shared" si="382"/>
        <v>2350980013訪問リハビリテーション</v>
      </c>
      <c r="B24490" s="489">
        <v>2350980013</v>
      </c>
      <c r="C24490" s="489" t="s">
        <v>2104</v>
      </c>
      <c r="D24490" s="489" t="s">
        <v>4201</v>
      </c>
    </row>
    <row r="24491" spans="1:4">
      <c r="A24491" s="489" t="str">
        <f t="shared" si="382"/>
        <v>2351080003介護予防短期入所療養介護（老健）</v>
      </c>
      <c r="B24491" s="489">
        <v>2351080003</v>
      </c>
      <c r="C24491" s="489" t="s">
        <v>2098</v>
      </c>
      <c r="D24491" s="489" t="s">
        <v>4202</v>
      </c>
    </row>
    <row r="24492" spans="1:4">
      <c r="A24492" s="489" t="str">
        <f t="shared" si="382"/>
        <v>2351080003介護予防通所リハビリテーション</v>
      </c>
      <c r="B24492" s="489">
        <v>2351080003</v>
      </c>
      <c r="C24492" s="489" t="s">
        <v>2512</v>
      </c>
      <c r="D24492" s="489" t="s">
        <v>4202</v>
      </c>
    </row>
    <row r="24493" spans="1:4">
      <c r="A24493" s="489" t="str">
        <f t="shared" si="382"/>
        <v>2351080003介護予防訪問リハビリテーション</v>
      </c>
      <c r="B24493" s="489">
        <v>2351080003</v>
      </c>
      <c r="C24493" s="489" t="s">
        <v>2108</v>
      </c>
      <c r="D24493" s="489" t="s">
        <v>4202</v>
      </c>
    </row>
    <row r="24494" spans="1:4">
      <c r="A24494" s="489" t="str">
        <f t="shared" si="382"/>
        <v>2351080003介護老人保健施設</v>
      </c>
      <c r="B24494" s="489">
        <v>2351080003</v>
      </c>
      <c r="C24494" s="489" t="s">
        <v>1922</v>
      </c>
      <c r="D24494" s="489" t="s">
        <v>4202</v>
      </c>
    </row>
    <row r="24495" spans="1:4">
      <c r="A24495" s="489" t="str">
        <f t="shared" si="382"/>
        <v>2351080003短期入所療養介護（老健）</v>
      </c>
      <c r="B24495" s="489">
        <v>2351080003</v>
      </c>
      <c r="C24495" s="489" t="s">
        <v>2094</v>
      </c>
      <c r="D24495" s="489" t="s">
        <v>4202</v>
      </c>
    </row>
    <row r="24496" spans="1:4">
      <c r="A24496" s="489" t="str">
        <f t="shared" si="382"/>
        <v>2351080003通所リハビリテーション</v>
      </c>
      <c r="B24496" s="489">
        <v>2351080003</v>
      </c>
      <c r="C24496" s="489" t="s">
        <v>2511</v>
      </c>
      <c r="D24496" s="489" t="s">
        <v>4202</v>
      </c>
    </row>
    <row r="24497" spans="1:4">
      <c r="A24497" s="489" t="str">
        <f t="shared" si="382"/>
        <v>2351080003通所リハビリテーション</v>
      </c>
      <c r="B24497" s="489">
        <v>2351080003</v>
      </c>
      <c r="C24497" s="489" t="s">
        <v>2511</v>
      </c>
      <c r="D24497" s="489" t="s">
        <v>4202</v>
      </c>
    </row>
    <row r="24498" spans="1:4">
      <c r="A24498" s="489" t="str">
        <f t="shared" si="382"/>
        <v>2351080003訪問リハビリテーション</v>
      </c>
      <c r="B24498" s="489">
        <v>2351080003</v>
      </c>
      <c r="C24498" s="489" t="s">
        <v>2104</v>
      </c>
      <c r="D24498" s="489" t="s">
        <v>4202</v>
      </c>
    </row>
    <row r="24499" spans="1:4">
      <c r="A24499" s="489" t="str">
        <f t="shared" si="382"/>
        <v>2351080011介護予防短期入所療養介護（老健）</v>
      </c>
      <c r="B24499" s="489">
        <v>2351080011</v>
      </c>
      <c r="C24499" s="489" t="s">
        <v>2098</v>
      </c>
      <c r="D24499" s="489" t="s">
        <v>4203</v>
      </c>
    </row>
    <row r="24500" spans="1:4">
      <c r="A24500" s="489" t="str">
        <f t="shared" si="382"/>
        <v>2351080011介護予防通所リハビリテーション</v>
      </c>
      <c r="B24500" s="489">
        <v>2351080011</v>
      </c>
      <c r="C24500" s="489" t="s">
        <v>2512</v>
      </c>
      <c r="D24500" s="489" t="s">
        <v>4203</v>
      </c>
    </row>
    <row r="24501" spans="1:4">
      <c r="A24501" s="489" t="str">
        <f t="shared" si="382"/>
        <v>2351080011介護予防訪問リハビリテーション</v>
      </c>
      <c r="B24501" s="489">
        <v>2351080011</v>
      </c>
      <c r="C24501" s="489" t="s">
        <v>2108</v>
      </c>
      <c r="D24501" s="489" t="s">
        <v>4203</v>
      </c>
    </row>
    <row r="24502" spans="1:4">
      <c r="A24502" s="489" t="str">
        <f t="shared" si="382"/>
        <v>2351080011介護老人保健施設</v>
      </c>
      <c r="B24502" s="489">
        <v>2351080011</v>
      </c>
      <c r="C24502" s="489" t="s">
        <v>1922</v>
      </c>
      <c r="D24502" s="489" t="s">
        <v>4203</v>
      </c>
    </row>
    <row r="24503" spans="1:4">
      <c r="A24503" s="489" t="str">
        <f t="shared" si="382"/>
        <v>2351080011短期入所療養介護（老健）</v>
      </c>
      <c r="B24503" s="489">
        <v>2351080011</v>
      </c>
      <c r="C24503" s="489" t="s">
        <v>2094</v>
      </c>
      <c r="D24503" s="489" t="s">
        <v>4203</v>
      </c>
    </row>
    <row r="24504" spans="1:4">
      <c r="A24504" s="489" t="str">
        <f t="shared" si="382"/>
        <v>2351080011通所リハビリテーション</v>
      </c>
      <c r="B24504" s="489">
        <v>2351080011</v>
      </c>
      <c r="C24504" s="489" t="s">
        <v>2511</v>
      </c>
      <c r="D24504" s="489" t="s">
        <v>4203</v>
      </c>
    </row>
    <row r="24505" spans="1:4">
      <c r="A24505" s="489" t="str">
        <f t="shared" si="382"/>
        <v>2351080011通所リハビリテーション</v>
      </c>
      <c r="B24505" s="489">
        <v>2351080011</v>
      </c>
      <c r="C24505" s="489" t="s">
        <v>2511</v>
      </c>
      <c r="D24505" s="489" t="s">
        <v>4203</v>
      </c>
    </row>
    <row r="24506" spans="1:4">
      <c r="A24506" s="489" t="str">
        <f t="shared" si="382"/>
        <v>2351080011通所リハビリテーション</v>
      </c>
      <c r="B24506" s="489">
        <v>2351080011</v>
      </c>
      <c r="C24506" s="489" t="s">
        <v>2511</v>
      </c>
      <c r="D24506" s="489" t="s">
        <v>4203</v>
      </c>
    </row>
    <row r="24507" spans="1:4">
      <c r="A24507" s="489" t="str">
        <f t="shared" si="382"/>
        <v>2351080011通所リハビリテーション</v>
      </c>
      <c r="B24507" s="489">
        <v>2351080011</v>
      </c>
      <c r="C24507" s="489" t="s">
        <v>2511</v>
      </c>
      <c r="D24507" s="489" t="s">
        <v>4203</v>
      </c>
    </row>
    <row r="24508" spans="1:4">
      <c r="A24508" s="489" t="str">
        <f t="shared" si="382"/>
        <v>2351080011訪問リハビリテーション</v>
      </c>
      <c r="B24508" s="489">
        <v>2351080011</v>
      </c>
      <c r="C24508" s="489" t="s">
        <v>2104</v>
      </c>
      <c r="D24508" s="489" t="s">
        <v>4203</v>
      </c>
    </row>
    <row r="24509" spans="1:4">
      <c r="A24509" s="489" t="str">
        <f t="shared" si="382"/>
        <v>2351080029介護予防短期入所療養介護（老健）</v>
      </c>
      <c r="B24509" s="489">
        <v>2351080029</v>
      </c>
      <c r="C24509" s="489" t="s">
        <v>2098</v>
      </c>
      <c r="D24509" s="489" t="s">
        <v>4204</v>
      </c>
    </row>
    <row r="24510" spans="1:4">
      <c r="A24510" s="489" t="str">
        <f t="shared" si="382"/>
        <v>2351080029介護予防通所リハビリテーション</v>
      </c>
      <c r="B24510" s="489">
        <v>2351080029</v>
      </c>
      <c r="C24510" s="489" t="s">
        <v>2512</v>
      </c>
      <c r="D24510" s="489" t="s">
        <v>4204</v>
      </c>
    </row>
    <row r="24511" spans="1:4">
      <c r="A24511" s="489" t="str">
        <f t="shared" si="382"/>
        <v>2351080029介護予防訪問リハビリテーション</v>
      </c>
      <c r="B24511" s="489">
        <v>2351080029</v>
      </c>
      <c r="C24511" s="489" t="s">
        <v>2108</v>
      </c>
      <c r="D24511" s="489" t="s">
        <v>4204</v>
      </c>
    </row>
    <row r="24512" spans="1:4">
      <c r="A24512" s="489" t="str">
        <f t="shared" si="382"/>
        <v>2351080029介護老人保健施設</v>
      </c>
      <c r="B24512" s="489">
        <v>2351080029</v>
      </c>
      <c r="C24512" s="489" t="s">
        <v>1922</v>
      </c>
      <c r="D24512" s="489" t="s">
        <v>4204</v>
      </c>
    </row>
    <row r="24513" spans="1:4">
      <c r="A24513" s="489" t="str">
        <f t="shared" si="382"/>
        <v>2351080029短期入所療養介護（老健）</v>
      </c>
      <c r="B24513" s="489">
        <v>2351080029</v>
      </c>
      <c r="C24513" s="489" t="s">
        <v>2094</v>
      </c>
      <c r="D24513" s="489" t="s">
        <v>4204</v>
      </c>
    </row>
    <row r="24514" spans="1:4">
      <c r="A24514" s="489" t="str">
        <f t="shared" ref="A24514:A24577" si="383">B24514&amp;C24514</f>
        <v>2351080029通所リハビリテーション</v>
      </c>
      <c r="B24514" s="489">
        <v>2351080029</v>
      </c>
      <c r="C24514" s="489" t="s">
        <v>2511</v>
      </c>
      <c r="D24514" s="489" t="s">
        <v>4204</v>
      </c>
    </row>
    <row r="24515" spans="1:4">
      <c r="A24515" s="489" t="str">
        <f t="shared" si="383"/>
        <v>2351080029訪問リハビリテーション</v>
      </c>
      <c r="B24515" s="489">
        <v>2351080029</v>
      </c>
      <c r="C24515" s="489" t="s">
        <v>2104</v>
      </c>
      <c r="D24515" s="489" t="s">
        <v>4204</v>
      </c>
    </row>
    <row r="24516" spans="1:4">
      <c r="A24516" s="489" t="str">
        <f t="shared" si="383"/>
        <v>2351080045介護予防短期入所療養介護（老健）</v>
      </c>
      <c r="B24516" s="489">
        <v>2351080045</v>
      </c>
      <c r="C24516" s="489" t="s">
        <v>2098</v>
      </c>
      <c r="D24516" s="489" t="s">
        <v>4205</v>
      </c>
    </row>
    <row r="24517" spans="1:4">
      <c r="A24517" s="489" t="str">
        <f t="shared" si="383"/>
        <v>2351080045介護予防通所リハビリテーション</v>
      </c>
      <c r="B24517" s="489">
        <v>2351080045</v>
      </c>
      <c r="C24517" s="489" t="s">
        <v>2512</v>
      </c>
      <c r="D24517" s="489" t="s">
        <v>4205</v>
      </c>
    </row>
    <row r="24518" spans="1:4">
      <c r="A24518" s="489" t="str">
        <f t="shared" si="383"/>
        <v>2351080045介護予防訪問リハビリテーション</v>
      </c>
      <c r="B24518" s="489">
        <v>2351080045</v>
      </c>
      <c r="C24518" s="489" t="s">
        <v>2108</v>
      </c>
      <c r="D24518" s="489" t="s">
        <v>4205</v>
      </c>
    </row>
    <row r="24519" spans="1:4">
      <c r="A24519" s="489" t="str">
        <f t="shared" si="383"/>
        <v>2351080045介護老人保健施設</v>
      </c>
      <c r="B24519" s="489">
        <v>2351080045</v>
      </c>
      <c r="C24519" s="489" t="s">
        <v>1922</v>
      </c>
      <c r="D24519" s="489" t="s">
        <v>4205</v>
      </c>
    </row>
    <row r="24520" spans="1:4">
      <c r="A24520" s="489" t="str">
        <f t="shared" si="383"/>
        <v>2351080045短期入所療養介護（老健）</v>
      </c>
      <c r="B24520" s="489">
        <v>2351080045</v>
      </c>
      <c r="C24520" s="489" t="s">
        <v>2094</v>
      </c>
      <c r="D24520" s="489" t="s">
        <v>4205</v>
      </c>
    </row>
    <row r="24521" spans="1:4">
      <c r="A24521" s="489" t="str">
        <f t="shared" si="383"/>
        <v>2351080045通所リハビリテーション</v>
      </c>
      <c r="B24521" s="489">
        <v>2351080045</v>
      </c>
      <c r="C24521" s="489" t="s">
        <v>2511</v>
      </c>
      <c r="D24521" s="489" t="s">
        <v>4205</v>
      </c>
    </row>
    <row r="24522" spans="1:4">
      <c r="A24522" s="489" t="str">
        <f t="shared" si="383"/>
        <v>2351080045通所リハビリテーション</v>
      </c>
      <c r="B24522" s="489">
        <v>2351080045</v>
      </c>
      <c r="C24522" s="489" t="s">
        <v>2511</v>
      </c>
      <c r="D24522" s="489" t="s">
        <v>4205</v>
      </c>
    </row>
    <row r="24523" spans="1:4">
      <c r="A24523" s="489" t="str">
        <f t="shared" si="383"/>
        <v>2351080045訪問リハビリテーション</v>
      </c>
      <c r="B24523" s="489">
        <v>2351080045</v>
      </c>
      <c r="C24523" s="489" t="s">
        <v>2104</v>
      </c>
      <c r="D24523" s="489" t="s">
        <v>4205</v>
      </c>
    </row>
    <row r="24524" spans="1:4">
      <c r="A24524" s="489" t="str">
        <f t="shared" si="383"/>
        <v>2351080052介護予防短期入所療養介護（老健）</v>
      </c>
      <c r="B24524" s="489">
        <v>2351080052</v>
      </c>
      <c r="C24524" s="489" t="s">
        <v>2098</v>
      </c>
      <c r="D24524" s="489" t="s">
        <v>4206</v>
      </c>
    </row>
    <row r="24525" spans="1:4">
      <c r="A24525" s="489" t="str">
        <f t="shared" si="383"/>
        <v>2351080052介護予防通所リハビリテーション</v>
      </c>
      <c r="B24525" s="489">
        <v>2351080052</v>
      </c>
      <c r="C24525" s="489" t="s">
        <v>2512</v>
      </c>
      <c r="D24525" s="489" t="s">
        <v>4206</v>
      </c>
    </row>
    <row r="24526" spans="1:4">
      <c r="A24526" s="489" t="str">
        <f t="shared" si="383"/>
        <v>2351080052介護予防訪問リハビリテーション</v>
      </c>
      <c r="B24526" s="489">
        <v>2351080052</v>
      </c>
      <c r="C24526" s="489" t="s">
        <v>2108</v>
      </c>
      <c r="D24526" s="489" t="s">
        <v>4206</v>
      </c>
    </row>
    <row r="24527" spans="1:4">
      <c r="A24527" s="489" t="str">
        <f t="shared" si="383"/>
        <v>2351080052介護老人保健施設</v>
      </c>
      <c r="B24527" s="489">
        <v>2351080052</v>
      </c>
      <c r="C24527" s="489" t="s">
        <v>1922</v>
      </c>
      <c r="D24527" s="489" t="s">
        <v>4206</v>
      </c>
    </row>
    <row r="24528" spans="1:4">
      <c r="A24528" s="489" t="str">
        <f t="shared" si="383"/>
        <v>2351080052短期入所療養介護（老健）</v>
      </c>
      <c r="B24528" s="489">
        <v>2351080052</v>
      </c>
      <c r="C24528" s="489" t="s">
        <v>2094</v>
      </c>
      <c r="D24528" s="489" t="s">
        <v>4206</v>
      </c>
    </row>
    <row r="24529" spans="1:4">
      <c r="A24529" s="489" t="str">
        <f t="shared" si="383"/>
        <v>2351080052通所リハビリテーション</v>
      </c>
      <c r="B24529" s="489">
        <v>2351080052</v>
      </c>
      <c r="C24529" s="489" t="s">
        <v>2511</v>
      </c>
      <c r="D24529" s="489" t="s">
        <v>4206</v>
      </c>
    </row>
    <row r="24530" spans="1:4">
      <c r="A24530" s="489" t="str">
        <f t="shared" si="383"/>
        <v>2351080052訪問リハビリテーション</v>
      </c>
      <c r="B24530" s="489">
        <v>2351080052</v>
      </c>
      <c r="C24530" s="489" t="s">
        <v>2104</v>
      </c>
      <c r="D24530" s="489" t="s">
        <v>4206</v>
      </c>
    </row>
    <row r="24531" spans="1:4">
      <c r="A24531" s="489" t="str">
        <f t="shared" si="383"/>
        <v>2351080060介護予防通所リハビリテーション</v>
      </c>
      <c r="B24531" s="489">
        <v>2351080060</v>
      </c>
      <c r="C24531" s="489" t="s">
        <v>2512</v>
      </c>
      <c r="D24531" s="489" t="s">
        <v>4207</v>
      </c>
    </row>
    <row r="24532" spans="1:4">
      <c r="A24532" s="489" t="str">
        <f t="shared" si="383"/>
        <v>2351080060介護予防訪問リハビリテーション</v>
      </c>
      <c r="B24532" s="489">
        <v>2351080060</v>
      </c>
      <c r="C24532" s="489" t="s">
        <v>2108</v>
      </c>
      <c r="D24532" s="489" t="s">
        <v>4207</v>
      </c>
    </row>
    <row r="24533" spans="1:4">
      <c r="A24533" s="489" t="str">
        <f t="shared" si="383"/>
        <v>2351080060介護老人保健施設</v>
      </c>
      <c r="B24533" s="489">
        <v>2351080060</v>
      </c>
      <c r="C24533" s="489" t="s">
        <v>1922</v>
      </c>
      <c r="D24533" s="489" t="s">
        <v>4207</v>
      </c>
    </row>
    <row r="24534" spans="1:4">
      <c r="A24534" s="489" t="str">
        <f t="shared" si="383"/>
        <v>2351080060通所リハビリテーション</v>
      </c>
      <c r="B24534" s="489">
        <v>2351080060</v>
      </c>
      <c r="C24534" s="489" t="s">
        <v>2511</v>
      </c>
      <c r="D24534" s="489" t="s">
        <v>4207</v>
      </c>
    </row>
    <row r="24535" spans="1:4">
      <c r="A24535" s="489" t="str">
        <f t="shared" si="383"/>
        <v>2351080060訪問リハビリテーション</v>
      </c>
      <c r="B24535" s="489">
        <v>2351080060</v>
      </c>
      <c r="C24535" s="489" t="s">
        <v>2104</v>
      </c>
      <c r="D24535" s="489" t="s">
        <v>4207</v>
      </c>
    </row>
    <row r="24536" spans="1:4">
      <c r="A24536" s="489" t="str">
        <f t="shared" si="383"/>
        <v>2351080078介護予防短期入所療養介護（老健）</v>
      </c>
      <c r="B24536" s="489">
        <v>2351080078</v>
      </c>
      <c r="C24536" s="489" t="s">
        <v>2098</v>
      </c>
      <c r="D24536" s="489" t="s">
        <v>4208</v>
      </c>
    </row>
    <row r="24537" spans="1:4">
      <c r="A24537" s="489" t="str">
        <f t="shared" si="383"/>
        <v>2351080078介護予防通所リハビリテーション</v>
      </c>
      <c r="B24537" s="489">
        <v>2351080078</v>
      </c>
      <c r="C24537" s="489" t="s">
        <v>2512</v>
      </c>
      <c r="D24537" s="489" t="s">
        <v>4208</v>
      </c>
    </row>
    <row r="24538" spans="1:4">
      <c r="A24538" s="489" t="str">
        <f t="shared" si="383"/>
        <v>2351080078介護予防訪問リハビリテーション</v>
      </c>
      <c r="B24538" s="489">
        <v>2351080078</v>
      </c>
      <c r="C24538" s="489" t="s">
        <v>2108</v>
      </c>
      <c r="D24538" s="489" t="s">
        <v>4208</v>
      </c>
    </row>
    <row r="24539" spans="1:4">
      <c r="A24539" s="489" t="str">
        <f t="shared" si="383"/>
        <v>2351080078介護老人保健施設</v>
      </c>
      <c r="B24539" s="489">
        <v>2351080078</v>
      </c>
      <c r="C24539" s="489" t="s">
        <v>1922</v>
      </c>
      <c r="D24539" s="489" t="s">
        <v>4208</v>
      </c>
    </row>
    <row r="24540" spans="1:4">
      <c r="A24540" s="489" t="str">
        <f t="shared" si="383"/>
        <v>2351080078短期入所療養介護（老健）</v>
      </c>
      <c r="B24540" s="489">
        <v>2351080078</v>
      </c>
      <c r="C24540" s="489" t="s">
        <v>2094</v>
      </c>
      <c r="D24540" s="489" t="s">
        <v>4208</v>
      </c>
    </row>
    <row r="24541" spans="1:4">
      <c r="A24541" s="489" t="str">
        <f t="shared" si="383"/>
        <v>2351080078通所リハビリテーション</v>
      </c>
      <c r="B24541" s="489">
        <v>2351080078</v>
      </c>
      <c r="C24541" s="489" t="s">
        <v>2511</v>
      </c>
      <c r="D24541" s="489" t="s">
        <v>4208</v>
      </c>
    </row>
    <row r="24542" spans="1:4">
      <c r="A24542" s="489" t="str">
        <f t="shared" si="383"/>
        <v>2351080078訪問リハビリテーション</v>
      </c>
      <c r="B24542" s="489">
        <v>2351080078</v>
      </c>
      <c r="C24542" s="489" t="s">
        <v>2104</v>
      </c>
      <c r="D24542" s="489" t="s">
        <v>4208</v>
      </c>
    </row>
    <row r="24543" spans="1:4">
      <c r="A24543" s="489" t="str">
        <f t="shared" si="383"/>
        <v>2351080086介護予防短期入所療養介護（老健）</v>
      </c>
      <c r="B24543" s="489">
        <v>2351080086</v>
      </c>
      <c r="C24543" s="489" t="s">
        <v>2098</v>
      </c>
      <c r="D24543" s="489" t="s">
        <v>4209</v>
      </c>
    </row>
    <row r="24544" spans="1:4">
      <c r="A24544" s="489" t="str">
        <f t="shared" si="383"/>
        <v>2351080086介護予防通所リハビリテーション</v>
      </c>
      <c r="B24544" s="489">
        <v>2351080086</v>
      </c>
      <c r="C24544" s="489" t="s">
        <v>2512</v>
      </c>
      <c r="D24544" s="489" t="s">
        <v>4209</v>
      </c>
    </row>
    <row r="24545" spans="1:4">
      <c r="A24545" s="489" t="str">
        <f t="shared" si="383"/>
        <v>2351080086介護予防訪問リハビリテーション</v>
      </c>
      <c r="B24545" s="489">
        <v>2351080086</v>
      </c>
      <c r="C24545" s="489" t="s">
        <v>2108</v>
      </c>
      <c r="D24545" s="489" t="s">
        <v>4209</v>
      </c>
    </row>
    <row r="24546" spans="1:4">
      <c r="A24546" s="489" t="str">
        <f t="shared" si="383"/>
        <v>2351080086介護老人保健施設</v>
      </c>
      <c r="B24546" s="489">
        <v>2351080086</v>
      </c>
      <c r="C24546" s="489" t="s">
        <v>1922</v>
      </c>
      <c r="D24546" s="489" t="s">
        <v>4209</v>
      </c>
    </row>
    <row r="24547" spans="1:4">
      <c r="A24547" s="489" t="str">
        <f t="shared" si="383"/>
        <v>2351080086短期入所療養介護（老健）</v>
      </c>
      <c r="B24547" s="489">
        <v>2351080086</v>
      </c>
      <c r="C24547" s="489" t="s">
        <v>2094</v>
      </c>
      <c r="D24547" s="489" t="s">
        <v>4209</v>
      </c>
    </row>
    <row r="24548" spans="1:4">
      <c r="A24548" s="489" t="str">
        <f t="shared" si="383"/>
        <v>2351080086通所リハビリテーション</v>
      </c>
      <c r="B24548" s="489">
        <v>2351080086</v>
      </c>
      <c r="C24548" s="489" t="s">
        <v>2511</v>
      </c>
      <c r="D24548" s="489" t="s">
        <v>4209</v>
      </c>
    </row>
    <row r="24549" spans="1:4">
      <c r="A24549" s="489" t="str">
        <f t="shared" si="383"/>
        <v>2351080086訪問リハビリテーション</v>
      </c>
      <c r="B24549" s="489">
        <v>2351080086</v>
      </c>
      <c r="C24549" s="489" t="s">
        <v>2104</v>
      </c>
      <c r="D24549" s="489" t="s">
        <v>4209</v>
      </c>
    </row>
    <row r="24550" spans="1:4">
      <c r="A24550" s="489" t="str">
        <f t="shared" si="383"/>
        <v>2351180001介護予防短期入所療養介護（老健）</v>
      </c>
      <c r="B24550" s="489">
        <v>2351180001</v>
      </c>
      <c r="C24550" s="489" t="s">
        <v>2098</v>
      </c>
      <c r="D24550" s="489" t="s">
        <v>4210</v>
      </c>
    </row>
    <row r="24551" spans="1:4">
      <c r="A24551" s="489" t="str">
        <f t="shared" si="383"/>
        <v>2351180001介護予防通所リハビリテーション</v>
      </c>
      <c r="B24551" s="489">
        <v>2351180001</v>
      </c>
      <c r="C24551" s="489" t="s">
        <v>2512</v>
      </c>
      <c r="D24551" s="489" t="s">
        <v>4210</v>
      </c>
    </row>
    <row r="24552" spans="1:4">
      <c r="A24552" s="489" t="str">
        <f t="shared" si="383"/>
        <v>2351180001介護予防訪問リハビリテーション</v>
      </c>
      <c r="B24552" s="489">
        <v>2351180001</v>
      </c>
      <c r="C24552" s="489" t="s">
        <v>2108</v>
      </c>
      <c r="D24552" s="489" t="s">
        <v>4210</v>
      </c>
    </row>
    <row r="24553" spans="1:4">
      <c r="A24553" s="489" t="str">
        <f t="shared" si="383"/>
        <v>2351180001介護老人保健施設</v>
      </c>
      <c r="B24553" s="489">
        <v>2351180001</v>
      </c>
      <c r="C24553" s="489" t="s">
        <v>1922</v>
      </c>
      <c r="D24553" s="489" t="s">
        <v>4210</v>
      </c>
    </row>
    <row r="24554" spans="1:4">
      <c r="A24554" s="489" t="str">
        <f t="shared" si="383"/>
        <v>2351180001短期入所療養介護（老健）</v>
      </c>
      <c r="B24554" s="489">
        <v>2351180001</v>
      </c>
      <c r="C24554" s="489" t="s">
        <v>2094</v>
      </c>
      <c r="D24554" s="489" t="s">
        <v>4210</v>
      </c>
    </row>
    <row r="24555" spans="1:4">
      <c r="A24555" s="489" t="str">
        <f t="shared" si="383"/>
        <v>2351180001通所リハビリテーション</v>
      </c>
      <c r="B24555" s="489">
        <v>2351180001</v>
      </c>
      <c r="C24555" s="489" t="s">
        <v>2511</v>
      </c>
      <c r="D24555" s="489" t="s">
        <v>4210</v>
      </c>
    </row>
    <row r="24556" spans="1:4">
      <c r="A24556" s="489" t="str">
        <f t="shared" si="383"/>
        <v>2351180001通所リハビリテーション</v>
      </c>
      <c r="B24556" s="489">
        <v>2351180001</v>
      </c>
      <c r="C24556" s="489" t="s">
        <v>2511</v>
      </c>
      <c r="D24556" s="489" t="s">
        <v>4210</v>
      </c>
    </row>
    <row r="24557" spans="1:4">
      <c r="A24557" s="489" t="str">
        <f t="shared" si="383"/>
        <v>2351180001訪問リハビリテーション</v>
      </c>
      <c r="B24557" s="489">
        <v>2351180001</v>
      </c>
      <c r="C24557" s="489" t="s">
        <v>2104</v>
      </c>
      <c r="D24557" s="489" t="s">
        <v>4210</v>
      </c>
    </row>
    <row r="24558" spans="1:4">
      <c r="A24558" s="489" t="str">
        <f t="shared" si="383"/>
        <v>2351180019介護予防短期入所療養介護（老健）</v>
      </c>
      <c r="B24558" s="489">
        <v>2351180019</v>
      </c>
      <c r="C24558" s="489" t="s">
        <v>2098</v>
      </c>
      <c r="D24558" s="489" t="s">
        <v>4211</v>
      </c>
    </row>
    <row r="24559" spans="1:4">
      <c r="A24559" s="489" t="str">
        <f t="shared" si="383"/>
        <v>2351180019介護予防通所リハビリテーション</v>
      </c>
      <c r="B24559" s="489">
        <v>2351180019</v>
      </c>
      <c r="C24559" s="489" t="s">
        <v>2512</v>
      </c>
      <c r="D24559" s="489" t="s">
        <v>4211</v>
      </c>
    </row>
    <row r="24560" spans="1:4">
      <c r="A24560" s="489" t="str">
        <f t="shared" si="383"/>
        <v>2351180019介護予防訪問リハビリテーション</v>
      </c>
      <c r="B24560" s="489">
        <v>2351180019</v>
      </c>
      <c r="C24560" s="489" t="s">
        <v>2108</v>
      </c>
      <c r="D24560" s="489" t="s">
        <v>4211</v>
      </c>
    </row>
    <row r="24561" spans="1:4">
      <c r="A24561" s="489" t="str">
        <f t="shared" si="383"/>
        <v>2351180019介護老人保健施設</v>
      </c>
      <c r="B24561" s="489">
        <v>2351180019</v>
      </c>
      <c r="C24561" s="489" t="s">
        <v>1922</v>
      </c>
      <c r="D24561" s="489" t="s">
        <v>4211</v>
      </c>
    </row>
    <row r="24562" spans="1:4">
      <c r="A24562" s="489" t="str">
        <f t="shared" si="383"/>
        <v>2351180019短期入所療養介護（老健）</v>
      </c>
      <c r="B24562" s="489">
        <v>2351180019</v>
      </c>
      <c r="C24562" s="489" t="s">
        <v>2094</v>
      </c>
      <c r="D24562" s="489" t="s">
        <v>4211</v>
      </c>
    </row>
    <row r="24563" spans="1:4">
      <c r="A24563" s="489" t="str">
        <f t="shared" si="383"/>
        <v>2351180019通所リハビリテーション</v>
      </c>
      <c r="B24563" s="489">
        <v>2351180019</v>
      </c>
      <c r="C24563" s="489" t="s">
        <v>2511</v>
      </c>
      <c r="D24563" s="489" t="s">
        <v>4211</v>
      </c>
    </row>
    <row r="24564" spans="1:4">
      <c r="A24564" s="489" t="str">
        <f t="shared" si="383"/>
        <v>2351180019通所リハビリテーション</v>
      </c>
      <c r="B24564" s="489">
        <v>2351180019</v>
      </c>
      <c r="C24564" s="489" t="s">
        <v>2511</v>
      </c>
      <c r="D24564" s="489" t="s">
        <v>4211</v>
      </c>
    </row>
    <row r="24565" spans="1:4">
      <c r="A24565" s="489" t="str">
        <f t="shared" si="383"/>
        <v>2351180019訪問リハビリテーション</v>
      </c>
      <c r="B24565" s="489">
        <v>2351180019</v>
      </c>
      <c r="C24565" s="489" t="s">
        <v>2104</v>
      </c>
      <c r="D24565" s="489" t="s">
        <v>4211</v>
      </c>
    </row>
    <row r="24566" spans="1:4">
      <c r="A24566" s="489" t="str">
        <f t="shared" si="383"/>
        <v>2351180027介護予防短期入所療養介護（老健）</v>
      </c>
      <c r="B24566" s="489">
        <v>2351180027</v>
      </c>
      <c r="C24566" s="489" t="s">
        <v>2098</v>
      </c>
      <c r="D24566" s="489" t="s">
        <v>4212</v>
      </c>
    </row>
    <row r="24567" spans="1:4">
      <c r="A24567" s="489" t="str">
        <f t="shared" si="383"/>
        <v>2351180027介護予防通所リハビリテーション</v>
      </c>
      <c r="B24567" s="489">
        <v>2351180027</v>
      </c>
      <c r="C24567" s="489" t="s">
        <v>2512</v>
      </c>
      <c r="D24567" s="489" t="s">
        <v>4212</v>
      </c>
    </row>
    <row r="24568" spans="1:4">
      <c r="A24568" s="489" t="str">
        <f t="shared" si="383"/>
        <v>2351180027介護予防訪問リハビリテーション</v>
      </c>
      <c r="B24568" s="489">
        <v>2351180027</v>
      </c>
      <c r="C24568" s="489" t="s">
        <v>2108</v>
      </c>
      <c r="D24568" s="489" t="s">
        <v>4212</v>
      </c>
    </row>
    <row r="24569" spans="1:4">
      <c r="A24569" s="489" t="str">
        <f t="shared" si="383"/>
        <v>2351180027介護老人保健施設</v>
      </c>
      <c r="B24569" s="489">
        <v>2351180027</v>
      </c>
      <c r="C24569" s="489" t="s">
        <v>1922</v>
      </c>
      <c r="D24569" s="489" t="s">
        <v>4212</v>
      </c>
    </row>
    <row r="24570" spans="1:4">
      <c r="A24570" s="489" t="str">
        <f t="shared" si="383"/>
        <v>2351180027短期入所療養介護（老健）</v>
      </c>
      <c r="B24570" s="489">
        <v>2351180027</v>
      </c>
      <c r="C24570" s="489" t="s">
        <v>2094</v>
      </c>
      <c r="D24570" s="489" t="s">
        <v>4212</v>
      </c>
    </row>
    <row r="24571" spans="1:4">
      <c r="A24571" s="489" t="str">
        <f t="shared" si="383"/>
        <v>2351180027通所リハビリテーション</v>
      </c>
      <c r="B24571" s="489">
        <v>2351180027</v>
      </c>
      <c r="C24571" s="489" t="s">
        <v>2511</v>
      </c>
      <c r="D24571" s="489" t="s">
        <v>4212</v>
      </c>
    </row>
    <row r="24572" spans="1:4">
      <c r="A24572" s="489" t="str">
        <f t="shared" si="383"/>
        <v>2351180027通所リハビリテーション</v>
      </c>
      <c r="B24572" s="489">
        <v>2351180027</v>
      </c>
      <c r="C24572" s="489" t="s">
        <v>2511</v>
      </c>
      <c r="D24572" s="489" t="s">
        <v>4212</v>
      </c>
    </row>
    <row r="24573" spans="1:4">
      <c r="A24573" s="489" t="str">
        <f t="shared" si="383"/>
        <v>2351180027訪問リハビリテーション</v>
      </c>
      <c r="B24573" s="489">
        <v>2351180027</v>
      </c>
      <c r="C24573" s="489" t="s">
        <v>2104</v>
      </c>
      <c r="D24573" s="489" t="s">
        <v>4212</v>
      </c>
    </row>
    <row r="24574" spans="1:4">
      <c r="A24574" s="489" t="str">
        <f t="shared" si="383"/>
        <v>2351180027訪問リハビリテーション</v>
      </c>
      <c r="B24574" s="489">
        <v>2351180027</v>
      </c>
      <c r="C24574" s="489" t="s">
        <v>2104</v>
      </c>
      <c r="D24574" s="489" t="s">
        <v>4212</v>
      </c>
    </row>
    <row r="24575" spans="1:4">
      <c r="A24575" s="489" t="str">
        <f t="shared" si="383"/>
        <v>2351180035介護予防短期入所療養介護（老健）</v>
      </c>
      <c r="B24575" s="489">
        <v>2351180035</v>
      </c>
      <c r="C24575" s="489" t="s">
        <v>2098</v>
      </c>
      <c r="D24575" s="489" t="s">
        <v>4213</v>
      </c>
    </row>
    <row r="24576" spans="1:4">
      <c r="A24576" s="489" t="str">
        <f t="shared" si="383"/>
        <v>2351180035介護予防通所リハビリテーション</v>
      </c>
      <c r="B24576" s="489">
        <v>2351180035</v>
      </c>
      <c r="C24576" s="489" t="s">
        <v>2512</v>
      </c>
      <c r="D24576" s="489" t="s">
        <v>4213</v>
      </c>
    </row>
    <row r="24577" spans="1:4">
      <c r="A24577" s="489" t="str">
        <f t="shared" si="383"/>
        <v>2351180035介護予防訪問リハビリテーション</v>
      </c>
      <c r="B24577" s="489">
        <v>2351180035</v>
      </c>
      <c r="C24577" s="489" t="s">
        <v>2108</v>
      </c>
      <c r="D24577" s="489" t="s">
        <v>4213</v>
      </c>
    </row>
    <row r="24578" spans="1:4">
      <c r="A24578" s="489" t="str">
        <f t="shared" ref="A24578:A24641" si="384">B24578&amp;C24578</f>
        <v>2351180035介護老人保健施設</v>
      </c>
      <c r="B24578" s="489">
        <v>2351180035</v>
      </c>
      <c r="C24578" s="489" t="s">
        <v>1922</v>
      </c>
      <c r="D24578" s="489" t="s">
        <v>4213</v>
      </c>
    </row>
    <row r="24579" spans="1:4">
      <c r="A24579" s="489" t="str">
        <f t="shared" si="384"/>
        <v>2351180035短期入所療養介護（老健）</v>
      </c>
      <c r="B24579" s="489">
        <v>2351180035</v>
      </c>
      <c r="C24579" s="489" t="s">
        <v>2094</v>
      </c>
      <c r="D24579" s="489" t="s">
        <v>4213</v>
      </c>
    </row>
    <row r="24580" spans="1:4">
      <c r="A24580" s="489" t="str">
        <f t="shared" si="384"/>
        <v>2351180035通所リハビリテーション</v>
      </c>
      <c r="B24580" s="489">
        <v>2351180035</v>
      </c>
      <c r="C24580" s="489" t="s">
        <v>2511</v>
      </c>
      <c r="D24580" s="489" t="s">
        <v>4213</v>
      </c>
    </row>
    <row r="24581" spans="1:4">
      <c r="A24581" s="489" t="str">
        <f t="shared" si="384"/>
        <v>2351180035通所リハビリテーション</v>
      </c>
      <c r="B24581" s="489">
        <v>2351180035</v>
      </c>
      <c r="C24581" s="489" t="s">
        <v>2511</v>
      </c>
      <c r="D24581" s="489" t="s">
        <v>4213</v>
      </c>
    </row>
    <row r="24582" spans="1:4">
      <c r="A24582" s="489" t="str">
        <f t="shared" si="384"/>
        <v>2351180035訪問リハビリテーション</v>
      </c>
      <c r="B24582" s="489">
        <v>2351180035</v>
      </c>
      <c r="C24582" s="489" t="s">
        <v>2104</v>
      </c>
      <c r="D24582" s="489" t="s">
        <v>4213</v>
      </c>
    </row>
    <row r="24583" spans="1:4">
      <c r="A24583" s="489" t="str">
        <f t="shared" si="384"/>
        <v>2351180043介護予防短期入所療養介護（老健）</v>
      </c>
      <c r="B24583" s="489">
        <v>2351180043</v>
      </c>
      <c r="C24583" s="489" t="s">
        <v>2098</v>
      </c>
      <c r="D24583" s="489" t="s">
        <v>4214</v>
      </c>
    </row>
    <row r="24584" spans="1:4">
      <c r="A24584" s="489" t="str">
        <f t="shared" si="384"/>
        <v>2351180043介護予防通所リハビリテーション</v>
      </c>
      <c r="B24584" s="489">
        <v>2351180043</v>
      </c>
      <c r="C24584" s="489" t="s">
        <v>2512</v>
      </c>
      <c r="D24584" s="489" t="s">
        <v>4214</v>
      </c>
    </row>
    <row r="24585" spans="1:4">
      <c r="A24585" s="489" t="str">
        <f t="shared" si="384"/>
        <v>2351180043介護予防訪問リハビリテーション</v>
      </c>
      <c r="B24585" s="489">
        <v>2351180043</v>
      </c>
      <c r="C24585" s="489" t="s">
        <v>2108</v>
      </c>
      <c r="D24585" s="489" t="s">
        <v>4214</v>
      </c>
    </row>
    <row r="24586" spans="1:4">
      <c r="A24586" s="489" t="str">
        <f t="shared" si="384"/>
        <v>2351180043介護老人保健施設</v>
      </c>
      <c r="B24586" s="489">
        <v>2351180043</v>
      </c>
      <c r="C24586" s="489" t="s">
        <v>1922</v>
      </c>
      <c r="D24586" s="489" t="s">
        <v>4214</v>
      </c>
    </row>
    <row r="24587" spans="1:4">
      <c r="A24587" s="489" t="str">
        <f t="shared" si="384"/>
        <v>2351180043短期入所療養介護（老健）</v>
      </c>
      <c r="B24587" s="489">
        <v>2351180043</v>
      </c>
      <c r="C24587" s="489" t="s">
        <v>2094</v>
      </c>
      <c r="D24587" s="489" t="s">
        <v>4214</v>
      </c>
    </row>
    <row r="24588" spans="1:4">
      <c r="A24588" s="489" t="str">
        <f t="shared" si="384"/>
        <v>2351180043通所リハビリテーション</v>
      </c>
      <c r="B24588" s="489">
        <v>2351180043</v>
      </c>
      <c r="C24588" s="489" t="s">
        <v>2511</v>
      </c>
      <c r="D24588" s="489" t="s">
        <v>4214</v>
      </c>
    </row>
    <row r="24589" spans="1:4">
      <c r="A24589" s="489" t="str">
        <f t="shared" si="384"/>
        <v>2351180043通所リハビリテーション</v>
      </c>
      <c r="B24589" s="489">
        <v>2351180043</v>
      </c>
      <c r="C24589" s="489" t="s">
        <v>2511</v>
      </c>
      <c r="D24589" s="489" t="s">
        <v>4214</v>
      </c>
    </row>
    <row r="24590" spans="1:4">
      <c r="A24590" s="489" t="str">
        <f t="shared" si="384"/>
        <v>2351180043訪問リハビリテーション</v>
      </c>
      <c r="B24590" s="489">
        <v>2351180043</v>
      </c>
      <c r="C24590" s="489" t="s">
        <v>2104</v>
      </c>
      <c r="D24590" s="489" t="s">
        <v>4214</v>
      </c>
    </row>
    <row r="24591" spans="1:4">
      <c r="A24591" s="489" t="str">
        <f t="shared" si="384"/>
        <v>2351180050介護予防短期入所療養介護（老健）</v>
      </c>
      <c r="B24591" s="489">
        <v>2351180050</v>
      </c>
      <c r="C24591" s="489" t="s">
        <v>2098</v>
      </c>
      <c r="D24591" s="489" t="s">
        <v>4215</v>
      </c>
    </row>
    <row r="24592" spans="1:4">
      <c r="A24592" s="489" t="str">
        <f t="shared" si="384"/>
        <v>2351180050介護予防通所リハビリテーション</v>
      </c>
      <c r="B24592" s="489">
        <v>2351180050</v>
      </c>
      <c r="C24592" s="489" t="s">
        <v>2512</v>
      </c>
      <c r="D24592" s="489" t="s">
        <v>4215</v>
      </c>
    </row>
    <row r="24593" spans="1:4">
      <c r="A24593" s="489" t="str">
        <f t="shared" si="384"/>
        <v>2351180050介護予防訪問リハビリテーション</v>
      </c>
      <c r="B24593" s="489">
        <v>2351180050</v>
      </c>
      <c r="C24593" s="489" t="s">
        <v>2108</v>
      </c>
      <c r="D24593" s="489" t="s">
        <v>4215</v>
      </c>
    </row>
    <row r="24594" spans="1:4">
      <c r="A24594" s="489" t="str">
        <f t="shared" si="384"/>
        <v>2351180050介護老人保健施設</v>
      </c>
      <c r="B24594" s="489">
        <v>2351180050</v>
      </c>
      <c r="C24594" s="489" t="s">
        <v>1922</v>
      </c>
      <c r="D24594" s="489" t="s">
        <v>4215</v>
      </c>
    </row>
    <row r="24595" spans="1:4">
      <c r="A24595" s="489" t="str">
        <f t="shared" si="384"/>
        <v>2351180050短期入所療養介護（老健）</v>
      </c>
      <c r="B24595" s="489">
        <v>2351180050</v>
      </c>
      <c r="C24595" s="489" t="s">
        <v>2094</v>
      </c>
      <c r="D24595" s="489" t="s">
        <v>4215</v>
      </c>
    </row>
    <row r="24596" spans="1:4">
      <c r="A24596" s="489" t="str">
        <f t="shared" si="384"/>
        <v>2351180050通所リハビリテーション</v>
      </c>
      <c r="B24596" s="489">
        <v>2351180050</v>
      </c>
      <c r="C24596" s="489" t="s">
        <v>2511</v>
      </c>
      <c r="D24596" s="489" t="s">
        <v>4215</v>
      </c>
    </row>
    <row r="24597" spans="1:4">
      <c r="A24597" s="489" t="str">
        <f t="shared" si="384"/>
        <v>2351180050通所リハビリテーション</v>
      </c>
      <c r="B24597" s="489">
        <v>2351180050</v>
      </c>
      <c r="C24597" s="489" t="s">
        <v>2511</v>
      </c>
      <c r="D24597" s="489" t="s">
        <v>4215</v>
      </c>
    </row>
    <row r="24598" spans="1:4">
      <c r="A24598" s="489" t="str">
        <f t="shared" si="384"/>
        <v>2351180050通所リハビリテーション</v>
      </c>
      <c r="B24598" s="489">
        <v>2351180050</v>
      </c>
      <c r="C24598" s="489" t="s">
        <v>2511</v>
      </c>
      <c r="D24598" s="489" t="s">
        <v>4215</v>
      </c>
    </row>
    <row r="24599" spans="1:4">
      <c r="A24599" s="489" t="str">
        <f t="shared" si="384"/>
        <v>2351180050通所リハビリテーション</v>
      </c>
      <c r="B24599" s="489">
        <v>2351180050</v>
      </c>
      <c r="C24599" s="489" t="s">
        <v>2511</v>
      </c>
      <c r="D24599" s="489" t="s">
        <v>4215</v>
      </c>
    </row>
    <row r="24600" spans="1:4">
      <c r="A24600" s="489" t="str">
        <f t="shared" si="384"/>
        <v>2351180050訪問リハビリテーション</v>
      </c>
      <c r="B24600" s="489">
        <v>2351180050</v>
      </c>
      <c r="C24600" s="489" t="s">
        <v>2104</v>
      </c>
      <c r="D24600" s="489" t="s">
        <v>4215</v>
      </c>
    </row>
    <row r="24601" spans="1:4">
      <c r="A24601" s="489" t="str">
        <f t="shared" si="384"/>
        <v>2351180050訪問リハビリテーション</v>
      </c>
      <c r="B24601" s="489">
        <v>2351180050</v>
      </c>
      <c r="C24601" s="489" t="s">
        <v>2104</v>
      </c>
      <c r="D24601" s="489" t="s">
        <v>4215</v>
      </c>
    </row>
    <row r="24602" spans="1:4">
      <c r="A24602" s="489" t="str">
        <f t="shared" si="384"/>
        <v>2351280009介護予防短期入所療養介護（老健）</v>
      </c>
      <c r="B24602" s="489">
        <v>2351280009</v>
      </c>
      <c r="C24602" s="489" t="s">
        <v>2098</v>
      </c>
      <c r="D24602" s="489" t="s">
        <v>4216</v>
      </c>
    </row>
    <row r="24603" spans="1:4">
      <c r="A24603" s="489" t="str">
        <f t="shared" si="384"/>
        <v>2351280009介護予防通所リハビリテーション</v>
      </c>
      <c r="B24603" s="489">
        <v>2351280009</v>
      </c>
      <c r="C24603" s="489" t="s">
        <v>2512</v>
      </c>
      <c r="D24603" s="489" t="s">
        <v>4216</v>
      </c>
    </row>
    <row r="24604" spans="1:4">
      <c r="A24604" s="489" t="str">
        <f t="shared" si="384"/>
        <v>2351280009介護予防訪問リハビリテーション</v>
      </c>
      <c r="B24604" s="489">
        <v>2351280009</v>
      </c>
      <c r="C24604" s="489" t="s">
        <v>2108</v>
      </c>
      <c r="D24604" s="489" t="s">
        <v>4216</v>
      </c>
    </row>
    <row r="24605" spans="1:4">
      <c r="A24605" s="489" t="str">
        <f t="shared" si="384"/>
        <v>2351280009介護老人保健施設</v>
      </c>
      <c r="B24605" s="489">
        <v>2351280009</v>
      </c>
      <c r="C24605" s="489" t="s">
        <v>1922</v>
      </c>
      <c r="D24605" s="489" t="s">
        <v>4216</v>
      </c>
    </row>
    <row r="24606" spans="1:4">
      <c r="A24606" s="489" t="str">
        <f t="shared" si="384"/>
        <v>2351280009短期入所療養介護（老健）</v>
      </c>
      <c r="B24606" s="489">
        <v>2351280009</v>
      </c>
      <c r="C24606" s="489" t="s">
        <v>2094</v>
      </c>
      <c r="D24606" s="489" t="s">
        <v>4216</v>
      </c>
    </row>
    <row r="24607" spans="1:4">
      <c r="A24607" s="489" t="str">
        <f t="shared" si="384"/>
        <v>2351280009通所リハビリテーション</v>
      </c>
      <c r="B24607" s="489">
        <v>2351280009</v>
      </c>
      <c r="C24607" s="489" t="s">
        <v>2511</v>
      </c>
      <c r="D24607" s="489" t="s">
        <v>4216</v>
      </c>
    </row>
    <row r="24608" spans="1:4">
      <c r="A24608" s="489" t="str">
        <f t="shared" si="384"/>
        <v>2351280009訪問リハビリテーション</v>
      </c>
      <c r="B24608" s="489">
        <v>2351280009</v>
      </c>
      <c r="C24608" s="489" t="s">
        <v>2104</v>
      </c>
      <c r="D24608" s="489" t="s">
        <v>4216</v>
      </c>
    </row>
    <row r="24609" spans="1:4">
      <c r="A24609" s="489" t="str">
        <f t="shared" si="384"/>
        <v>2351280017介護予防短期入所療養介護（老健）</v>
      </c>
      <c r="B24609" s="489">
        <v>2351280017</v>
      </c>
      <c r="C24609" s="489" t="s">
        <v>2098</v>
      </c>
      <c r="D24609" s="489" t="s">
        <v>4217</v>
      </c>
    </row>
    <row r="24610" spans="1:4">
      <c r="A24610" s="489" t="str">
        <f t="shared" si="384"/>
        <v>2351280017介護予防通所リハビリテーション</v>
      </c>
      <c r="B24610" s="489">
        <v>2351280017</v>
      </c>
      <c r="C24610" s="489" t="s">
        <v>2512</v>
      </c>
      <c r="D24610" s="489" t="s">
        <v>4217</v>
      </c>
    </row>
    <row r="24611" spans="1:4">
      <c r="A24611" s="489" t="str">
        <f t="shared" si="384"/>
        <v>2351280017介護老人保健施設</v>
      </c>
      <c r="B24611" s="489">
        <v>2351280017</v>
      </c>
      <c r="C24611" s="489" t="s">
        <v>1922</v>
      </c>
      <c r="D24611" s="489" t="s">
        <v>4217</v>
      </c>
    </row>
    <row r="24612" spans="1:4">
      <c r="A24612" s="489" t="str">
        <f t="shared" si="384"/>
        <v>2351280017短期入所療養介護（老健）</v>
      </c>
      <c r="B24612" s="489">
        <v>2351280017</v>
      </c>
      <c r="C24612" s="489" t="s">
        <v>2094</v>
      </c>
      <c r="D24612" s="489" t="s">
        <v>4217</v>
      </c>
    </row>
    <row r="24613" spans="1:4">
      <c r="A24613" s="489" t="str">
        <f t="shared" si="384"/>
        <v>2351280017通所リハビリテーション</v>
      </c>
      <c r="B24613" s="489">
        <v>2351280017</v>
      </c>
      <c r="C24613" s="489" t="s">
        <v>2511</v>
      </c>
      <c r="D24613" s="489" t="s">
        <v>4217</v>
      </c>
    </row>
    <row r="24614" spans="1:4">
      <c r="A24614" s="489" t="str">
        <f t="shared" si="384"/>
        <v>2351280017通所リハビリテーション</v>
      </c>
      <c r="B24614" s="489">
        <v>2351280017</v>
      </c>
      <c r="C24614" s="489" t="s">
        <v>2511</v>
      </c>
      <c r="D24614" s="489" t="s">
        <v>4217</v>
      </c>
    </row>
    <row r="24615" spans="1:4">
      <c r="A24615" s="489" t="str">
        <f t="shared" si="384"/>
        <v>2351280033介護予防短期入所療養介護（老健）</v>
      </c>
      <c r="B24615" s="489">
        <v>2351280033</v>
      </c>
      <c r="C24615" s="489" t="s">
        <v>2098</v>
      </c>
      <c r="D24615" s="489" t="s">
        <v>4218</v>
      </c>
    </row>
    <row r="24616" spans="1:4">
      <c r="A24616" s="489" t="str">
        <f t="shared" si="384"/>
        <v>2351280033介護予防通所リハビリテーション</v>
      </c>
      <c r="B24616" s="489">
        <v>2351280033</v>
      </c>
      <c r="C24616" s="489" t="s">
        <v>2512</v>
      </c>
      <c r="D24616" s="489" t="s">
        <v>4218</v>
      </c>
    </row>
    <row r="24617" spans="1:4">
      <c r="A24617" s="489" t="str">
        <f t="shared" si="384"/>
        <v>2351280033介護予防訪問リハビリテーション</v>
      </c>
      <c r="B24617" s="489">
        <v>2351280033</v>
      </c>
      <c r="C24617" s="489" t="s">
        <v>2108</v>
      </c>
      <c r="D24617" s="489" t="s">
        <v>4218</v>
      </c>
    </row>
    <row r="24618" spans="1:4">
      <c r="A24618" s="489" t="str">
        <f t="shared" si="384"/>
        <v>2351280033介護老人保健施設</v>
      </c>
      <c r="B24618" s="489">
        <v>2351280033</v>
      </c>
      <c r="C24618" s="489" t="s">
        <v>1922</v>
      </c>
      <c r="D24618" s="489" t="s">
        <v>4218</v>
      </c>
    </row>
    <row r="24619" spans="1:4">
      <c r="A24619" s="489" t="str">
        <f t="shared" si="384"/>
        <v>2351280033短期入所療養介護（老健）</v>
      </c>
      <c r="B24619" s="489">
        <v>2351280033</v>
      </c>
      <c r="C24619" s="489" t="s">
        <v>2094</v>
      </c>
      <c r="D24619" s="489" t="s">
        <v>4218</v>
      </c>
    </row>
    <row r="24620" spans="1:4">
      <c r="A24620" s="489" t="str">
        <f t="shared" si="384"/>
        <v>2351280033通所リハビリテーション</v>
      </c>
      <c r="B24620" s="489">
        <v>2351280033</v>
      </c>
      <c r="C24620" s="489" t="s">
        <v>2511</v>
      </c>
      <c r="D24620" s="489" t="s">
        <v>4218</v>
      </c>
    </row>
    <row r="24621" spans="1:4">
      <c r="A24621" s="489" t="str">
        <f t="shared" si="384"/>
        <v>2351280033通所リハビリテーション</v>
      </c>
      <c r="B24621" s="489">
        <v>2351280033</v>
      </c>
      <c r="C24621" s="489" t="s">
        <v>2511</v>
      </c>
      <c r="D24621" s="489" t="s">
        <v>4218</v>
      </c>
    </row>
    <row r="24622" spans="1:4">
      <c r="A24622" s="489" t="str">
        <f t="shared" si="384"/>
        <v>2351280033訪問リハビリテーション</v>
      </c>
      <c r="B24622" s="489">
        <v>2351280033</v>
      </c>
      <c r="C24622" s="489" t="s">
        <v>2104</v>
      </c>
      <c r="D24622" s="489" t="s">
        <v>4218</v>
      </c>
    </row>
    <row r="24623" spans="1:4">
      <c r="A24623" s="489" t="str">
        <f t="shared" si="384"/>
        <v>2351280041介護予防短期入所療養介護（老健）</v>
      </c>
      <c r="B24623" s="489">
        <v>2351280041</v>
      </c>
      <c r="C24623" s="489" t="s">
        <v>2098</v>
      </c>
      <c r="D24623" s="489" t="s">
        <v>4219</v>
      </c>
    </row>
    <row r="24624" spans="1:4">
      <c r="A24624" s="489" t="str">
        <f t="shared" si="384"/>
        <v>2351280041介護予防通所リハビリテーション</v>
      </c>
      <c r="B24624" s="489">
        <v>2351280041</v>
      </c>
      <c r="C24624" s="489" t="s">
        <v>2512</v>
      </c>
      <c r="D24624" s="489" t="s">
        <v>4219</v>
      </c>
    </row>
    <row r="24625" spans="1:4">
      <c r="A24625" s="489" t="str">
        <f t="shared" si="384"/>
        <v>2351280041介護予防訪問リハビリテーション</v>
      </c>
      <c r="B24625" s="489">
        <v>2351280041</v>
      </c>
      <c r="C24625" s="489" t="s">
        <v>2108</v>
      </c>
      <c r="D24625" s="489" t="s">
        <v>4219</v>
      </c>
    </row>
    <row r="24626" spans="1:4">
      <c r="A24626" s="489" t="str">
        <f t="shared" si="384"/>
        <v>2351280041介護老人保健施設</v>
      </c>
      <c r="B24626" s="489">
        <v>2351280041</v>
      </c>
      <c r="C24626" s="489" t="s">
        <v>1922</v>
      </c>
      <c r="D24626" s="489" t="s">
        <v>4219</v>
      </c>
    </row>
    <row r="24627" spans="1:4">
      <c r="A24627" s="489" t="str">
        <f t="shared" si="384"/>
        <v>2351280041短期入所療養介護（老健）</v>
      </c>
      <c r="B24627" s="489">
        <v>2351280041</v>
      </c>
      <c r="C24627" s="489" t="s">
        <v>2094</v>
      </c>
      <c r="D24627" s="489" t="s">
        <v>4219</v>
      </c>
    </row>
    <row r="24628" spans="1:4">
      <c r="A24628" s="489" t="str">
        <f t="shared" si="384"/>
        <v>2351280041通所リハビリテーション</v>
      </c>
      <c r="B24628" s="489">
        <v>2351280041</v>
      </c>
      <c r="C24628" s="489" t="s">
        <v>2511</v>
      </c>
      <c r="D24628" s="489" t="s">
        <v>4219</v>
      </c>
    </row>
    <row r="24629" spans="1:4">
      <c r="A24629" s="489" t="str">
        <f t="shared" si="384"/>
        <v>2351280041通所リハビリテーション</v>
      </c>
      <c r="B24629" s="489">
        <v>2351280041</v>
      </c>
      <c r="C24629" s="489" t="s">
        <v>2511</v>
      </c>
      <c r="D24629" s="489" t="s">
        <v>4219</v>
      </c>
    </row>
    <row r="24630" spans="1:4">
      <c r="A24630" s="489" t="str">
        <f t="shared" si="384"/>
        <v>2351280041訪問リハビリテーション</v>
      </c>
      <c r="B24630" s="489">
        <v>2351280041</v>
      </c>
      <c r="C24630" s="489" t="s">
        <v>2104</v>
      </c>
      <c r="D24630" s="489" t="s">
        <v>4219</v>
      </c>
    </row>
    <row r="24631" spans="1:4">
      <c r="A24631" s="489" t="str">
        <f t="shared" si="384"/>
        <v>2351280058介護予防短期入所療養介護（老健）</v>
      </c>
      <c r="B24631" s="489">
        <v>2351280058</v>
      </c>
      <c r="C24631" s="489" t="s">
        <v>2098</v>
      </c>
      <c r="D24631" s="489" t="s">
        <v>4220</v>
      </c>
    </row>
    <row r="24632" spans="1:4">
      <c r="A24632" s="489" t="str">
        <f t="shared" si="384"/>
        <v>2351280058介護予防通所リハビリテーション</v>
      </c>
      <c r="B24632" s="489">
        <v>2351280058</v>
      </c>
      <c r="C24632" s="489" t="s">
        <v>2512</v>
      </c>
      <c r="D24632" s="489" t="s">
        <v>4220</v>
      </c>
    </row>
    <row r="24633" spans="1:4">
      <c r="A24633" s="489" t="str">
        <f t="shared" si="384"/>
        <v>2351280058介護予防訪問リハビリテーション</v>
      </c>
      <c r="B24633" s="489">
        <v>2351280058</v>
      </c>
      <c r="C24633" s="489" t="s">
        <v>2108</v>
      </c>
      <c r="D24633" s="489" t="s">
        <v>4220</v>
      </c>
    </row>
    <row r="24634" spans="1:4">
      <c r="A24634" s="489" t="str">
        <f t="shared" si="384"/>
        <v>2351280058介護老人保健施設</v>
      </c>
      <c r="B24634" s="489">
        <v>2351280058</v>
      </c>
      <c r="C24634" s="489" t="s">
        <v>1922</v>
      </c>
      <c r="D24634" s="489" t="s">
        <v>4220</v>
      </c>
    </row>
    <row r="24635" spans="1:4">
      <c r="A24635" s="489" t="str">
        <f t="shared" si="384"/>
        <v>2351280058短期入所療養介護（老健）</v>
      </c>
      <c r="B24635" s="489">
        <v>2351280058</v>
      </c>
      <c r="C24635" s="489" t="s">
        <v>2094</v>
      </c>
      <c r="D24635" s="489" t="s">
        <v>4220</v>
      </c>
    </row>
    <row r="24636" spans="1:4">
      <c r="A24636" s="489" t="str">
        <f t="shared" si="384"/>
        <v>2351280058通所リハビリテーション</v>
      </c>
      <c r="B24636" s="489">
        <v>2351280058</v>
      </c>
      <c r="C24636" s="489" t="s">
        <v>2511</v>
      </c>
      <c r="D24636" s="489" t="s">
        <v>4220</v>
      </c>
    </row>
    <row r="24637" spans="1:4">
      <c r="A24637" s="489" t="str">
        <f t="shared" si="384"/>
        <v>2351280058訪問リハビリテーション</v>
      </c>
      <c r="B24637" s="489">
        <v>2351280058</v>
      </c>
      <c r="C24637" s="489" t="s">
        <v>2104</v>
      </c>
      <c r="D24637" s="489" t="s">
        <v>4220</v>
      </c>
    </row>
    <row r="24638" spans="1:4">
      <c r="A24638" s="489" t="str">
        <f t="shared" si="384"/>
        <v>2351280066介護予防短期入所療養介護（老健）</v>
      </c>
      <c r="B24638" s="489">
        <v>2351280066</v>
      </c>
      <c r="C24638" s="489" t="s">
        <v>2098</v>
      </c>
      <c r="D24638" s="489" t="s">
        <v>4221</v>
      </c>
    </row>
    <row r="24639" spans="1:4">
      <c r="A24639" s="489" t="str">
        <f t="shared" si="384"/>
        <v>2351280066介護予防通所リハビリテーション</v>
      </c>
      <c r="B24639" s="489">
        <v>2351280066</v>
      </c>
      <c r="C24639" s="489" t="s">
        <v>2512</v>
      </c>
      <c r="D24639" s="489" t="s">
        <v>4221</v>
      </c>
    </row>
    <row r="24640" spans="1:4">
      <c r="A24640" s="489" t="str">
        <f t="shared" si="384"/>
        <v>2351280066介護予防訪問リハビリテーション</v>
      </c>
      <c r="B24640" s="489">
        <v>2351280066</v>
      </c>
      <c r="C24640" s="489" t="s">
        <v>2108</v>
      </c>
      <c r="D24640" s="489" t="s">
        <v>4221</v>
      </c>
    </row>
    <row r="24641" spans="1:4">
      <c r="A24641" s="489" t="str">
        <f t="shared" si="384"/>
        <v>2351280066介護老人保健施設</v>
      </c>
      <c r="B24641" s="489">
        <v>2351280066</v>
      </c>
      <c r="C24641" s="489" t="s">
        <v>1922</v>
      </c>
      <c r="D24641" s="489" t="s">
        <v>4221</v>
      </c>
    </row>
    <row r="24642" spans="1:4">
      <c r="A24642" s="489" t="str">
        <f t="shared" ref="A24642:A24705" si="385">B24642&amp;C24642</f>
        <v>2351280066短期入所療養介護（老健）</v>
      </c>
      <c r="B24642" s="489">
        <v>2351280066</v>
      </c>
      <c r="C24642" s="489" t="s">
        <v>2094</v>
      </c>
      <c r="D24642" s="489" t="s">
        <v>4221</v>
      </c>
    </row>
    <row r="24643" spans="1:4">
      <c r="A24643" s="489" t="str">
        <f t="shared" si="385"/>
        <v>2351280066通所リハビリテーション</v>
      </c>
      <c r="B24643" s="489">
        <v>2351280066</v>
      </c>
      <c r="C24643" s="489" t="s">
        <v>2511</v>
      </c>
      <c r="D24643" s="489" t="s">
        <v>4221</v>
      </c>
    </row>
    <row r="24644" spans="1:4">
      <c r="A24644" s="489" t="str">
        <f t="shared" si="385"/>
        <v>2351280066通所リハビリテーション</v>
      </c>
      <c r="B24644" s="489">
        <v>2351280066</v>
      </c>
      <c r="C24644" s="489" t="s">
        <v>2511</v>
      </c>
      <c r="D24644" s="489" t="s">
        <v>4221</v>
      </c>
    </row>
    <row r="24645" spans="1:4">
      <c r="A24645" s="489" t="str">
        <f t="shared" si="385"/>
        <v>2351280066訪問リハビリテーション</v>
      </c>
      <c r="B24645" s="489">
        <v>2351280066</v>
      </c>
      <c r="C24645" s="489" t="s">
        <v>2104</v>
      </c>
      <c r="D24645" s="489" t="s">
        <v>4221</v>
      </c>
    </row>
    <row r="24646" spans="1:4">
      <c r="A24646" s="489" t="str">
        <f t="shared" si="385"/>
        <v>2351280066訪問リハビリテーション</v>
      </c>
      <c r="B24646" s="489">
        <v>2351280066</v>
      </c>
      <c r="C24646" s="489" t="s">
        <v>2104</v>
      </c>
      <c r="D24646" s="489" t="s">
        <v>4221</v>
      </c>
    </row>
    <row r="24647" spans="1:4">
      <c r="A24647" s="489" t="str">
        <f t="shared" si="385"/>
        <v>2351280074介護予防訪問リハビリテーション</v>
      </c>
      <c r="B24647" s="489">
        <v>2351280074</v>
      </c>
      <c r="C24647" s="489" t="s">
        <v>2108</v>
      </c>
      <c r="D24647" s="489" t="s">
        <v>4217</v>
      </c>
    </row>
    <row r="24648" spans="1:4">
      <c r="A24648" s="489" t="str">
        <f t="shared" si="385"/>
        <v>2351280074訪問リハビリテーション</v>
      </c>
      <c r="B24648" s="489">
        <v>2351280074</v>
      </c>
      <c r="C24648" s="489" t="s">
        <v>2104</v>
      </c>
      <c r="D24648" s="489" t="s">
        <v>4217</v>
      </c>
    </row>
    <row r="24649" spans="1:4">
      <c r="A24649" s="489" t="str">
        <f t="shared" si="385"/>
        <v>2351380007介護予防短期入所療養介護（老健）</v>
      </c>
      <c r="B24649" s="489">
        <v>2351380007</v>
      </c>
      <c r="C24649" s="489" t="s">
        <v>2098</v>
      </c>
      <c r="D24649" s="489" t="s">
        <v>4222</v>
      </c>
    </row>
    <row r="24650" spans="1:4">
      <c r="A24650" s="489" t="str">
        <f t="shared" si="385"/>
        <v>2351380007介護予防通所リハビリテーション</v>
      </c>
      <c r="B24650" s="489">
        <v>2351380007</v>
      </c>
      <c r="C24650" s="489" t="s">
        <v>2512</v>
      </c>
      <c r="D24650" s="489" t="s">
        <v>4222</v>
      </c>
    </row>
    <row r="24651" spans="1:4">
      <c r="A24651" s="489" t="str">
        <f t="shared" si="385"/>
        <v>2351380007介護予防訪問リハビリテーション</v>
      </c>
      <c r="B24651" s="489">
        <v>2351380007</v>
      </c>
      <c r="C24651" s="489" t="s">
        <v>2108</v>
      </c>
      <c r="D24651" s="489" t="s">
        <v>4222</v>
      </c>
    </row>
    <row r="24652" spans="1:4">
      <c r="A24652" s="489" t="str">
        <f t="shared" si="385"/>
        <v>2351380007介護老人保健施設</v>
      </c>
      <c r="B24652" s="489">
        <v>2351380007</v>
      </c>
      <c r="C24652" s="489" t="s">
        <v>1922</v>
      </c>
      <c r="D24652" s="489" t="s">
        <v>4222</v>
      </c>
    </row>
    <row r="24653" spans="1:4">
      <c r="A24653" s="489" t="str">
        <f t="shared" si="385"/>
        <v>2351380007短期入所療養介護（老健）</v>
      </c>
      <c r="B24653" s="489">
        <v>2351380007</v>
      </c>
      <c r="C24653" s="489" t="s">
        <v>2094</v>
      </c>
      <c r="D24653" s="489" t="s">
        <v>4222</v>
      </c>
    </row>
    <row r="24654" spans="1:4">
      <c r="A24654" s="489" t="str">
        <f t="shared" si="385"/>
        <v>2351380007通所リハビリテーション</v>
      </c>
      <c r="B24654" s="489">
        <v>2351380007</v>
      </c>
      <c r="C24654" s="489" t="s">
        <v>2511</v>
      </c>
      <c r="D24654" s="489" t="s">
        <v>4222</v>
      </c>
    </row>
    <row r="24655" spans="1:4">
      <c r="A24655" s="489" t="str">
        <f t="shared" si="385"/>
        <v>2351380007通所リハビリテーション</v>
      </c>
      <c r="B24655" s="489">
        <v>2351380007</v>
      </c>
      <c r="C24655" s="489" t="s">
        <v>2511</v>
      </c>
      <c r="D24655" s="489" t="s">
        <v>4222</v>
      </c>
    </row>
    <row r="24656" spans="1:4">
      <c r="A24656" s="489" t="str">
        <f t="shared" si="385"/>
        <v>2351380007訪問リハビリテーション</v>
      </c>
      <c r="B24656" s="489">
        <v>2351380007</v>
      </c>
      <c r="C24656" s="489" t="s">
        <v>2104</v>
      </c>
      <c r="D24656" s="489" t="s">
        <v>4222</v>
      </c>
    </row>
    <row r="24657" spans="1:4">
      <c r="A24657" s="489" t="str">
        <f t="shared" si="385"/>
        <v>2351380015介護予防短期入所療養介護（老健）</v>
      </c>
      <c r="B24657" s="489">
        <v>2351380015</v>
      </c>
      <c r="C24657" s="489" t="s">
        <v>2098</v>
      </c>
      <c r="D24657" s="489" t="s">
        <v>4223</v>
      </c>
    </row>
    <row r="24658" spans="1:4">
      <c r="A24658" s="489" t="str">
        <f t="shared" si="385"/>
        <v>2351380015介護予防通所リハビリテーション</v>
      </c>
      <c r="B24658" s="489">
        <v>2351380015</v>
      </c>
      <c r="C24658" s="489" t="s">
        <v>2512</v>
      </c>
      <c r="D24658" s="489" t="s">
        <v>4223</v>
      </c>
    </row>
    <row r="24659" spans="1:4">
      <c r="A24659" s="489" t="str">
        <f t="shared" si="385"/>
        <v>2351380015介護予防訪問リハビリテーション</v>
      </c>
      <c r="B24659" s="489">
        <v>2351380015</v>
      </c>
      <c r="C24659" s="489" t="s">
        <v>2108</v>
      </c>
      <c r="D24659" s="489" t="s">
        <v>4223</v>
      </c>
    </row>
    <row r="24660" spans="1:4">
      <c r="A24660" s="489" t="str">
        <f t="shared" si="385"/>
        <v>2351380015介護老人保健施設</v>
      </c>
      <c r="B24660" s="489">
        <v>2351380015</v>
      </c>
      <c r="C24660" s="489" t="s">
        <v>1922</v>
      </c>
      <c r="D24660" s="489" t="s">
        <v>4223</v>
      </c>
    </row>
    <row r="24661" spans="1:4">
      <c r="A24661" s="489" t="str">
        <f t="shared" si="385"/>
        <v>2351380015短期入所療養介護（老健）</v>
      </c>
      <c r="B24661" s="489">
        <v>2351380015</v>
      </c>
      <c r="C24661" s="489" t="s">
        <v>2094</v>
      </c>
      <c r="D24661" s="489" t="s">
        <v>4223</v>
      </c>
    </row>
    <row r="24662" spans="1:4">
      <c r="A24662" s="489" t="str">
        <f t="shared" si="385"/>
        <v>2351380015通所リハビリテーション</v>
      </c>
      <c r="B24662" s="489">
        <v>2351380015</v>
      </c>
      <c r="C24662" s="489" t="s">
        <v>2511</v>
      </c>
      <c r="D24662" s="489" t="s">
        <v>4223</v>
      </c>
    </row>
    <row r="24663" spans="1:4">
      <c r="A24663" s="489" t="str">
        <f t="shared" si="385"/>
        <v>2351380015通所リハビリテーション</v>
      </c>
      <c r="B24663" s="489">
        <v>2351380015</v>
      </c>
      <c r="C24663" s="489" t="s">
        <v>2511</v>
      </c>
      <c r="D24663" s="489" t="s">
        <v>4223</v>
      </c>
    </row>
    <row r="24664" spans="1:4">
      <c r="A24664" s="489" t="str">
        <f t="shared" si="385"/>
        <v>2351380015訪問リハビリテーション</v>
      </c>
      <c r="B24664" s="489">
        <v>2351380015</v>
      </c>
      <c r="C24664" s="489" t="s">
        <v>2104</v>
      </c>
      <c r="D24664" s="489" t="s">
        <v>4223</v>
      </c>
    </row>
    <row r="24665" spans="1:4">
      <c r="A24665" s="489" t="str">
        <f t="shared" si="385"/>
        <v>2351380015訪問リハビリテーション</v>
      </c>
      <c r="B24665" s="489">
        <v>2351380015</v>
      </c>
      <c r="C24665" s="489" t="s">
        <v>2104</v>
      </c>
      <c r="D24665" s="489" t="s">
        <v>4223</v>
      </c>
    </row>
    <row r="24666" spans="1:4">
      <c r="A24666" s="489" t="str">
        <f t="shared" si="385"/>
        <v>2351380031介護予防短期入所療養介護（老健）</v>
      </c>
      <c r="B24666" s="489">
        <v>2351380031</v>
      </c>
      <c r="C24666" s="489" t="s">
        <v>2098</v>
      </c>
      <c r="D24666" s="489" t="s">
        <v>4224</v>
      </c>
    </row>
    <row r="24667" spans="1:4">
      <c r="A24667" s="489" t="str">
        <f t="shared" si="385"/>
        <v>2351380031介護予防通所リハビリテーション</v>
      </c>
      <c r="B24667" s="489">
        <v>2351380031</v>
      </c>
      <c r="C24667" s="489" t="s">
        <v>2512</v>
      </c>
      <c r="D24667" s="489" t="s">
        <v>4224</v>
      </c>
    </row>
    <row r="24668" spans="1:4">
      <c r="A24668" s="489" t="str">
        <f t="shared" si="385"/>
        <v>2351380031介護予防訪問リハビリテーション</v>
      </c>
      <c r="B24668" s="489">
        <v>2351380031</v>
      </c>
      <c r="C24668" s="489" t="s">
        <v>2108</v>
      </c>
      <c r="D24668" s="489" t="s">
        <v>4224</v>
      </c>
    </row>
    <row r="24669" spans="1:4">
      <c r="A24669" s="489" t="str">
        <f t="shared" si="385"/>
        <v>2351380031介護老人保健施設</v>
      </c>
      <c r="B24669" s="489">
        <v>2351380031</v>
      </c>
      <c r="C24669" s="489" t="s">
        <v>1922</v>
      </c>
      <c r="D24669" s="489" t="s">
        <v>4224</v>
      </c>
    </row>
    <row r="24670" spans="1:4">
      <c r="A24670" s="489" t="str">
        <f t="shared" si="385"/>
        <v>2351380031短期入所療養介護（老健）</v>
      </c>
      <c r="B24670" s="489">
        <v>2351380031</v>
      </c>
      <c r="C24670" s="489" t="s">
        <v>2094</v>
      </c>
      <c r="D24670" s="489" t="s">
        <v>4224</v>
      </c>
    </row>
    <row r="24671" spans="1:4">
      <c r="A24671" s="489" t="str">
        <f t="shared" si="385"/>
        <v>2351380031通所リハビリテーション</v>
      </c>
      <c r="B24671" s="489">
        <v>2351380031</v>
      </c>
      <c r="C24671" s="489" t="s">
        <v>2511</v>
      </c>
      <c r="D24671" s="489" t="s">
        <v>4224</v>
      </c>
    </row>
    <row r="24672" spans="1:4">
      <c r="A24672" s="489" t="str">
        <f t="shared" si="385"/>
        <v>2351380031通所リハビリテーション</v>
      </c>
      <c r="B24672" s="489">
        <v>2351380031</v>
      </c>
      <c r="C24672" s="489" t="s">
        <v>2511</v>
      </c>
      <c r="D24672" s="489" t="s">
        <v>4224</v>
      </c>
    </row>
    <row r="24673" spans="1:4">
      <c r="A24673" s="489" t="str">
        <f t="shared" si="385"/>
        <v>2351380031訪問リハビリテーション</v>
      </c>
      <c r="B24673" s="489">
        <v>2351380031</v>
      </c>
      <c r="C24673" s="489" t="s">
        <v>2104</v>
      </c>
      <c r="D24673" s="489" t="s">
        <v>4224</v>
      </c>
    </row>
    <row r="24674" spans="1:4">
      <c r="A24674" s="489" t="str">
        <f t="shared" si="385"/>
        <v>2351380049介護予防短期入所療養介護（老健）</v>
      </c>
      <c r="B24674" s="489">
        <v>2351380049</v>
      </c>
      <c r="C24674" s="489" t="s">
        <v>2098</v>
      </c>
      <c r="D24674" s="489" t="s">
        <v>4225</v>
      </c>
    </row>
    <row r="24675" spans="1:4">
      <c r="A24675" s="489" t="str">
        <f t="shared" si="385"/>
        <v>2351380049介護予防短期入所療養介護（老健）</v>
      </c>
      <c r="B24675" s="489">
        <v>2351380049</v>
      </c>
      <c r="C24675" s="489" t="s">
        <v>2098</v>
      </c>
      <c r="D24675" s="489" t="s">
        <v>4225</v>
      </c>
    </row>
    <row r="24676" spans="1:4">
      <c r="A24676" s="489" t="str">
        <f t="shared" si="385"/>
        <v>2351380049介護予防通所リハビリテーション</v>
      </c>
      <c r="B24676" s="489">
        <v>2351380049</v>
      </c>
      <c r="C24676" s="489" t="s">
        <v>2512</v>
      </c>
      <c r="D24676" s="489" t="s">
        <v>4225</v>
      </c>
    </row>
    <row r="24677" spans="1:4">
      <c r="A24677" s="489" t="str">
        <f t="shared" si="385"/>
        <v>2351380049介護老人保健施設</v>
      </c>
      <c r="B24677" s="489">
        <v>2351380049</v>
      </c>
      <c r="C24677" s="489" t="s">
        <v>1922</v>
      </c>
      <c r="D24677" s="489" t="s">
        <v>4225</v>
      </c>
    </row>
    <row r="24678" spans="1:4">
      <c r="A24678" s="489" t="str">
        <f t="shared" si="385"/>
        <v>2351380049介護老人保健施設</v>
      </c>
      <c r="B24678" s="489">
        <v>2351380049</v>
      </c>
      <c r="C24678" s="489" t="s">
        <v>1922</v>
      </c>
      <c r="D24678" s="489" t="s">
        <v>4225</v>
      </c>
    </row>
    <row r="24679" spans="1:4">
      <c r="A24679" s="489" t="str">
        <f t="shared" si="385"/>
        <v>2351380049短期入所療養介護（老健）</v>
      </c>
      <c r="B24679" s="489">
        <v>2351380049</v>
      </c>
      <c r="C24679" s="489" t="s">
        <v>2094</v>
      </c>
      <c r="D24679" s="489" t="s">
        <v>4225</v>
      </c>
    </row>
    <row r="24680" spans="1:4">
      <c r="A24680" s="489" t="str">
        <f t="shared" si="385"/>
        <v>2351380049短期入所療養介護（老健）</v>
      </c>
      <c r="B24680" s="489">
        <v>2351380049</v>
      </c>
      <c r="C24680" s="489" t="s">
        <v>2094</v>
      </c>
      <c r="D24680" s="489" t="s">
        <v>4225</v>
      </c>
    </row>
    <row r="24681" spans="1:4">
      <c r="A24681" s="489" t="str">
        <f t="shared" si="385"/>
        <v>2351380049通所リハビリテーション</v>
      </c>
      <c r="B24681" s="489">
        <v>2351380049</v>
      </c>
      <c r="C24681" s="489" t="s">
        <v>2511</v>
      </c>
      <c r="D24681" s="489" t="s">
        <v>4225</v>
      </c>
    </row>
    <row r="24682" spans="1:4">
      <c r="A24682" s="489" t="str">
        <f t="shared" si="385"/>
        <v>2351380049通所リハビリテーション</v>
      </c>
      <c r="B24682" s="489">
        <v>2351380049</v>
      </c>
      <c r="C24682" s="489" t="s">
        <v>2511</v>
      </c>
      <c r="D24682" s="489" t="s">
        <v>4225</v>
      </c>
    </row>
    <row r="24683" spans="1:4">
      <c r="A24683" s="489" t="str">
        <f t="shared" si="385"/>
        <v>2351380056介護予防短期入所療養介護（老健）</v>
      </c>
      <c r="B24683" s="489">
        <v>2351380056</v>
      </c>
      <c r="C24683" s="489" t="s">
        <v>2098</v>
      </c>
      <c r="D24683" s="489" t="s">
        <v>4226</v>
      </c>
    </row>
    <row r="24684" spans="1:4">
      <c r="A24684" s="489" t="str">
        <f t="shared" si="385"/>
        <v>2351380056介護予防訪問リハビリテーション</v>
      </c>
      <c r="B24684" s="489">
        <v>2351380056</v>
      </c>
      <c r="C24684" s="489" t="s">
        <v>2108</v>
      </c>
      <c r="D24684" s="489" t="s">
        <v>4226</v>
      </c>
    </row>
    <row r="24685" spans="1:4">
      <c r="A24685" s="489" t="str">
        <f t="shared" si="385"/>
        <v>2351380056介護老人保健施設</v>
      </c>
      <c r="B24685" s="489">
        <v>2351380056</v>
      </c>
      <c r="C24685" s="489" t="s">
        <v>1922</v>
      </c>
      <c r="D24685" s="489" t="s">
        <v>4226</v>
      </c>
    </row>
    <row r="24686" spans="1:4">
      <c r="A24686" s="489" t="str">
        <f t="shared" si="385"/>
        <v>2351380056短期入所療養介護（老健）</v>
      </c>
      <c r="B24686" s="489">
        <v>2351380056</v>
      </c>
      <c r="C24686" s="489" t="s">
        <v>2094</v>
      </c>
      <c r="D24686" s="489" t="s">
        <v>4226</v>
      </c>
    </row>
    <row r="24687" spans="1:4">
      <c r="A24687" s="489" t="str">
        <f t="shared" si="385"/>
        <v>2351380056訪問リハビリテーション</v>
      </c>
      <c r="B24687" s="489">
        <v>2351380056</v>
      </c>
      <c r="C24687" s="489" t="s">
        <v>2104</v>
      </c>
      <c r="D24687" s="489" t="s">
        <v>4226</v>
      </c>
    </row>
    <row r="24688" spans="1:4">
      <c r="A24688" s="489" t="str">
        <f t="shared" si="385"/>
        <v>2351480005介護予防短期入所療養介護（老健）</v>
      </c>
      <c r="B24688" s="489">
        <v>2351480005</v>
      </c>
      <c r="C24688" s="489" t="s">
        <v>2098</v>
      </c>
      <c r="D24688" s="489" t="s">
        <v>4227</v>
      </c>
    </row>
    <row r="24689" spans="1:4">
      <c r="A24689" s="489" t="str">
        <f t="shared" si="385"/>
        <v>2351480005介護予防訪問リハビリテーション</v>
      </c>
      <c r="B24689" s="489">
        <v>2351480005</v>
      </c>
      <c r="C24689" s="489" t="s">
        <v>2108</v>
      </c>
      <c r="D24689" s="489" t="s">
        <v>4227</v>
      </c>
    </row>
    <row r="24690" spans="1:4">
      <c r="A24690" s="489" t="str">
        <f t="shared" si="385"/>
        <v>2351480005介護老人保健施設</v>
      </c>
      <c r="B24690" s="489">
        <v>2351480005</v>
      </c>
      <c r="C24690" s="489" t="s">
        <v>1922</v>
      </c>
      <c r="D24690" s="489" t="s">
        <v>4227</v>
      </c>
    </row>
    <row r="24691" spans="1:4">
      <c r="A24691" s="489" t="str">
        <f t="shared" si="385"/>
        <v>2351480005短期入所療養介護（老健）</v>
      </c>
      <c r="B24691" s="489">
        <v>2351480005</v>
      </c>
      <c r="C24691" s="489" t="s">
        <v>2094</v>
      </c>
      <c r="D24691" s="489" t="s">
        <v>4227</v>
      </c>
    </row>
    <row r="24692" spans="1:4">
      <c r="A24692" s="489" t="str">
        <f t="shared" si="385"/>
        <v>2351480005訪問リハビリテーション</v>
      </c>
      <c r="B24692" s="489">
        <v>2351480005</v>
      </c>
      <c r="C24692" s="489" t="s">
        <v>2104</v>
      </c>
      <c r="D24692" s="489" t="s">
        <v>4227</v>
      </c>
    </row>
    <row r="24693" spans="1:4">
      <c r="A24693" s="489" t="str">
        <f t="shared" si="385"/>
        <v>2351480013介護予防短期入所療養介護（老健）</v>
      </c>
      <c r="B24693" s="489">
        <v>2351480013</v>
      </c>
      <c r="C24693" s="489" t="s">
        <v>2098</v>
      </c>
      <c r="D24693" s="489" t="s">
        <v>4228</v>
      </c>
    </row>
    <row r="24694" spans="1:4">
      <c r="A24694" s="489" t="str">
        <f t="shared" si="385"/>
        <v>2351480013介護予防通所リハビリテーション</v>
      </c>
      <c r="B24694" s="489">
        <v>2351480013</v>
      </c>
      <c r="C24694" s="489" t="s">
        <v>2512</v>
      </c>
      <c r="D24694" s="489" t="s">
        <v>4228</v>
      </c>
    </row>
    <row r="24695" spans="1:4">
      <c r="A24695" s="489" t="str">
        <f t="shared" si="385"/>
        <v>2351480013介護予防訪問リハビリテーション</v>
      </c>
      <c r="B24695" s="489">
        <v>2351480013</v>
      </c>
      <c r="C24695" s="489" t="s">
        <v>2108</v>
      </c>
      <c r="D24695" s="489" t="s">
        <v>4228</v>
      </c>
    </row>
    <row r="24696" spans="1:4">
      <c r="A24696" s="489" t="str">
        <f t="shared" si="385"/>
        <v>2351480013介護老人保健施設</v>
      </c>
      <c r="B24696" s="489">
        <v>2351480013</v>
      </c>
      <c r="C24696" s="489" t="s">
        <v>1922</v>
      </c>
      <c r="D24696" s="489" t="s">
        <v>4228</v>
      </c>
    </row>
    <row r="24697" spans="1:4">
      <c r="A24697" s="489" t="str">
        <f t="shared" si="385"/>
        <v>2351480013短期入所療養介護（老健）</v>
      </c>
      <c r="B24697" s="489">
        <v>2351480013</v>
      </c>
      <c r="C24697" s="489" t="s">
        <v>2094</v>
      </c>
      <c r="D24697" s="489" t="s">
        <v>4228</v>
      </c>
    </row>
    <row r="24698" spans="1:4">
      <c r="A24698" s="489" t="str">
        <f t="shared" si="385"/>
        <v>2351480013通所リハビリテーション</v>
      </c>
      <c r="B24698" s="489">
        <v>2351480013</v>
      </c>
      <c r="C24698" s="489" t="s">
        <v>2511</v>
      </c>
      <c r="D24698" s="489" t="s">
        <v>4228</v>
      </c>
    </row>
    <row r="24699" spans="1:4">
      <c r="A24699" s="489" t="str">
        <f t="shared" si="385"/>
        <v>2351480013通所リハビリテーション</v>
      </c>
      <c r="B24699" s="489">
        <v>2351480013</v>
      </c>
      <c r="C24699" s="489" t="s">
        <v>2511</v>
      </c>
      <c r="D24699" s="489" t="s">
        <v>4228</v>
      </c>
    </row>
    <row r="24700" spans="1:4">
      <c r="A24700" s="489" t="str">
        <f t="shared" si="385"/>
        <v>2351480013訪問リハビリテーション</v>
      </c>
      <c r="B24700" s="489">
        <v>2351480013</v>
      </c>
      <c r="C24700" s="489" t="s">
        <v>2104</v>
      </c>
      <c r="D24700" s="489" t="s">
        <v>4228</v>
      </c>
    </row>
    <row r="24701" spans="1:4">
      <c r="A24701" s="489" t="str">
        <f t="shared" si="385"/>
        <v>2351480039介護予防短期入所療養介護（老健）</v>
      </c>
      <c r="B24701" s="489">
        <v>2351480039</v>
      </c>
      <c r="C24701" s="489" t="s">
        <v>2098</v>
      </c>
      <c r="D24701" s="489" t="s">
        <v>4229</v>
      </c>
    </row>
    <row r="24702" spans="1:4">
      <c r="A24702" s="489" t="str">
        <f t="shared" si="385"/>
        <v>2351480039介護予防通所リハビリテーション</v>
      </c>
      <c r="B24702" s="489">
        <v>2351480039</v>
      </c>
      <c r="C24702" s="489" t="s">
        <v>2512</v>
      </c>
      <c r="D24702" s="489" t="s">
        <v>4229</v>
      </c>
    </row>
    <row r="24703" spans="1:4">
      <c r="A24703" s="489" t="str">
        <f t="shared" si="385"/>
        <v>2351480039介護予防訪問リハビリテーション</v>
      </c>
      <c r="B24703" s="489">
        <v>2351480039</v>
      </c>
      <c r="C24703" s="489" t="s">
        <v>2108</v>
      </c>
      <c r="D24703" s="489" t="s">
        <v>4229</v>
      </c>
    </row>
    <row r="24704" spans="1:4">
      <c r="A24704" s="489" t="str">
        <f t="shared" si="385"/>
        <v>2351480039介護老人保健施設</v>
      </c>
      <c r="B24704" s="489">
        <v>2351480039</v>
      </c>
      <c r="C24704" s="489" t="s">
        <v>1922</v>
      </c>
      <c r="D24704" s="489" t="s">
        <v>4229</v>
      </c>
    </row>
    <row r="24705" spans="1:4">
      <c r="A24705" s="489" t="str">
        <f t="shared" si="385"/>
        <v>2351480039短期入所療養介護（老健）</v>
      </c>
      <c r="B24705" s="489">
        <v>2351480039</v>
      </c>
      <c r="C24705" s="489" t="s">
        <v>2094</v>
      </c>
      <c r="D24705" s="489" t="s">
        <v>4229</v>
      </c>
    </row>
    <row r="24706" spans="1:4">
      <c r="A24706" s="489" t="str">
        <f t="shared" ref="A24706:A24769" si="386">B24706&amp;C24706</f>
        <v>2351480039通所リハビリテーション</v>
      </c>
      <c r="B24706" s="489">
        <v>2351480039</v>
      </c>
      <c r="C24706" s="489" t="s">
        <v>2511</v>
      </c>
      <c r="D24706" s="489" t="s">
        <v>4229</v>
      </c>
    </row>
    <row r="24707" spans="1:4">
      <c r="A24707" s="489" t="str">
        <f t="shared" si="386"/>
        <v>2351480039通所リハビリテーション</v>
      </c>
      <c r="B24707" s="489">
        <v>2351480039</v>
      </c>
      <c r="C24707" s="489" t="s">
        <v>2511</v>
      </c>
      <c r="D24707" s="489" t="s">
        <v>4229</v>
      </c>
    </row>
    <row r="24708" spans="1:4">
      <c r="A24708" s="489" t="str">
        <f t="shared" si="386"/>
        <v>2351480039訪問リハビリテーション</v>
      </c>
      <c r="B24708" s="489">
        <v>2351480039</v>
      </c>
      <c r="C24708" s="489" t="s">
        <v>2104</v>
      </c>
      <c r="D24708" s="489" t="s">
        <v>4229</v>
      </c>
    </row>
    <row r="24709" spans="1:4">
      <c r="A24709" s="489" t="str">
        <f t="shared" si="386"/>
        <v>2351580002介護予防短期入所療養介護（老健）</v>
      </c>
      <c r="B24709" s="489">
        <v>2351580002</v>
      </c>
      <c r="C24709" s="489" t="s">
        <v>2098</v>
      </c>
      <c r="D24709" s="489" t="s">
        <v>4230</v>
      </c>
    </row>
    <row r="24710" spans="1:4">
      <c r="A24710" s="489" t="str">
        <f t="shared" si="386"/>
        <v>2351580002介護予防通所リハビリテーション</v>
      </c>
      <c r="B24710" s="489">
        <v>2351580002</v>
      </c>
      <c r="C24710" s="489" t="s">
        <v>2512</v>
      </c>
      <c r="D24710" s="489" t="s">
        <v>4230</v>
      </c>
    </row>
    <row r="24711" spans="1:4">
      <c r="A24711" s="489" t="str">
        <f t="shared" si="386"/>
        <v>2351580002介護予防訪問リハビリテーション</v>
      </c>
      <c r="B24711" s="489">
        <v>2351580002</v>
      </c>
      <c r="C24711" s="489" t="s">
        <v>2108</v>
      </c>
      <c r="D24711" s="489" t="s">
        <v>4230</v>
      </c>
    </row>
    <row r="24712" spans="1:4">
      <c r="A24712" s="489" t="str">
        <f t="shared" si="386"/>
        <v>2351580002介護老人保健施設</v>
      </c>
      <c r="B24712" s="489">
        <v>2351580002</v>
      </c>
      <c r="C24712" s="489" t="s">
        <v>1922</v>
      </c>
      <c r="D24712" s="489" t="s">
        <v>4230</v>
      </c>
    </row>
    <row r="24713" spans="1:4">
      <c r="A24713" s="489" t="str">
        <f t="shared" si="386"/>
        <v>2351580002短期入所療養介護（老健）</v>
      </c>
      <c r="B24713" s="489">
        <v>2351580002</v>
      </c>
      <c r="C24713" s="489" t="s">
        <v>2094</v>
      </c>
      <c r="D24713" s="489" t="s">
        <v>4230</v>
      </c>
    </row>
    <row r="24714" spans="1:4">
      <c r="A24714" s="489" t="str">
        <f t="shared" si="386"/>
        <v>2351580002通所リハビリテーション</v>
      </c>
      <c r="B24714" s="489">
        <v>2351580002</v>
      </c>
      <c r="C24714" s="489" t="s">
        <v>2511</v>
      </c>
      <c r="D24714" s="489" t="s">
        <v>4230</v>
      </c>
    </row>
    <row r="24715" spans="1:4">
      <c r="A24715" s="489" t="str">
        <f t="shared" si="386"/>
        <v>2351580002訪問リハビリテーション</v>
      </c>
      <c r="B24715" s="489">
        <v>2351580002</v>
      </c>
      <c r="C24715" s="489" t="s">
        <v>2104</v>
      </c>
      <c r="D24715" s="489" t="s">
        <v>4230</v>
      </c>
    </row>
    <row r="24716" spans="1:4">
      <c r="A24716" s="489" t="str">
        <f t="shared" si="386"/>
        <v>2351580010介護予防短期入所療養介護（老健）</v>
      </c>
      <c r="B24716" s="489">
        <v>2351580010</v>
      </c>
      <c r="C24716" s="489" t="s">
        <v>2098</v>
      </c>
      <c r="D24716" s="489" t="s">
        <v>4231</v>
      </c>
    </row>
    <row r="24717" spans="1:4">
      <c r="A24717" s="489" t="str">
        <f t="shared" si="386"/>
        <v>2351580010介護予防通所リハビリテーション</v>
      </c>
      <c r="B24717" s="489">
        <v>2351580010</v>
      </c>
      <c r="C24717" s="489" t="s">
        <v>2512</v>
      </c>
      <c r="D24717" s="489" t="s">
        <v>4231</v>
      </c>
    </row>
    <row r="24718" spans="1:4">
      <c r="A24718" s="489" t="str">
        <f t="shared" si="386"/>
        <v>2351580010介護予防訪問リハビリテーション</v>
      </c>
      <c r="B24718" s="489">
        <v>2351580010</v>
      </c>
      <c r="C24718" s="489" t="s">
        <v>2108</v>
      </c>
      <c r="D24718" s="489" t="s">
        <v>4231</v>
      </c>
    </row>
    <row r="24719" spans="1:4">
      <c r="A24719" s="489" t="str">
        <f t="shared" si="386"/>
        <v>2351580010介護老人保健施設</v>
      </c>
      <c r="B24719" s="489">
        <v>2351580010</v>
      </c>
      <c r="C24719" s="489" t="s">
        <v>1922</v>
      </c>
      <c r="D24719" s="489" t="s">
        <v>4231</v>
      </c>
    </row>
    <row r="24720" spans="1:4">
      <c r="A24720" s="489" t="str">
        <f t="shared" si="386"/>
        <v>2351580010短期入所療養介護（老健）</v>
      </c>
      <c r="B24720" s="489">
        <v>2351580010</v>
      </c>
      <c r="C24720" s="489" t="s">
        <v>2094</v>
      </c>
      <c r="D24720" s="489" t="s">
        <v>4231</v>
      </c>
    </row>
    <row r="24721" spans="1:4">
      <c r="A24721" s="489" t="str">
        <f t="shared" si="386"/>
        <v>2351580010通所リハビリテーション</v>
      </c>
      <c r="B24721" s="489">
        <v>2351580010</v>
      </c>
      <c r="C24721" s="489" t="s">
        <v>2511</v>
      </c>
      <c r="D24721" s="489" t="s">
        <v>4231</v>
      </c>
    </row>
    <row r="24722" spans="1:4">
      <c r="A24722" s="489" t="str">
        <f t="shared" si="386"/>
        <v>2351580010通所リハビリテーション</v>
      </c>
      <c r="B24722" s="489">
        <v>2351580010</v>
      </c>
      <c r="C24722" s="489" t="s">
        <v>2511</v>
      </c>
      <c r="D24722" s="489" t="s">
        <v>4231</v>
      </c>
    </row>
    <row r="24723" spans="1:4">
      <c r="A24723" s="489" t="str">
        <f t="shared" si="386"/>
        <v>2351580010訪問リハビリテーション</v>
      </c>
      <c r="B24723" s="489">
        <v>2351580010</v>
      </c>
      <c r="C24723" s="489" t="s">
        <v>2104</v>
      </c>
      <c r="D24723" s="489" t="s">
        <v>4231</v>
      </c>
    </row>
    <row r="24724" spans="1:4">
      <c r="A24724" s="489" t="str">
        <f t="shared" si="386"/>
        <v>2351580028介護予防短期入所療養介護（老健）</v>
      </c>
      <c r="B24724" s="489">
        <v>2351580028</v>
      </c>
      <c r="C24724" s="489" t="s">
        <v>2098</v>
      </c>
      <c r="D24724" s="489" t="s">
        <v>4232</v>
      </c>
    </row>
    <row r="24725" spans="1:4">
      <c r="A24725" s="489" t="str">
        <f t="shared" si="386"/>
        <v>2351580028介護予防通所リハビリテーション</v>
      </c>
      <c r="B24725" s="489">
        <v>2351580028</v>
      </c>
      <c r="C24725" s="489" t="s">
        <v>2512</v>
      </c>
      <c r="D24725" s="489" t="s">
        <v>4232</v>
      </c>
    </row>
    <row r="24726" spans="1:4">
      <c r="A24726" s="489" t="str">
        <f t="shared" si="386"/>
        <v>2351580028介護予防訪問リハビリテーション</v>
      </c>
      <c r="B24726" s="489">
        <v>2351580028</v>
      </c>
      <c r="C24726" s="489" t="s">
        <v>2108</v>
      </c>
      <c r="D24726" s="489" t="s">
        <v>4232</v>
      </c>
    </row>
    <row r="24727" spans="1:4">
      <c r="A24727" s="489" t="str">
        <f t="shared" si="386"/>
        <v>2351580028介護老人保健施設</v>
      </c>
      <c r="B24727" s="489">
        <v>2351580028</v>
      </c>
      <c r="C24727" s="489" t="s">
        <v>1922</v>
      </c>
      <c r="D24727" s="489" t="s">
        <v>4232</v>
      </c>
    </row>
    <row r="24728" spans="1:4">
      <c r="A24728" s="489" t="str">
        <f t="shared" si="386"/>
        <v>2351580028短期入所療養介護（老健）</v>
      </c>
      <c r="B24728" s="489">
        <v>2351580028</v>
      </c>
      <c r="C24728" s="489" t="s">
        <v>2094</v>
      </c>
      <c r="D24728" s="489" t="s">
        <v>4232</v>
      </c>
    </row>
    <row r="24729" spans="1:4">
      <c r="A24729" s="489" t="str">
        <f t="shared" si="386"/>
        <v>2351580028通所リハビリテーション</v>
      </c>
      <c r="B24729" s="489">
        <v>2351580028</v>
      </c>
      <c r="C24729" s="489" t="s">
        <v>2511</v>
      </c>
      <c r="D24729" s="489" t="s">
        <v>4232</v>
      </c>
    </row>
    <row r="24730" spans="1:4">
      <c r="A24730" s="489" t="str">
        <f t="shared" si="386"/>
        <v>2351580028通所リハビリテーション</v>
      </c>
      <c r="B24730" s="489">
        <v>2351580028</v>
      </c>
      <c r="C24730" s="489" t="s">
        <v>2511</v>
      </c>
      <c r="D24730" s="489" t="s">
        <v>4232</v>
      </c>
    </row>
    <row r="24731" spans="1:4">
      <c r="A24731" s="489" t="str">
        <f t="shared" si="386"/>
        <v>2351580028訪問リハビリテーション</v>
      </c>
      <c r="B24731" s="489">
        <v>2351580028</v>
      </c>
      <c r="C24731" s="489" t="s">
        <v>2104</v>
      </c>
      <c r="D24731" s="489" t="s">
        <v>4232</v>
      </c>
    </row>
    <row r="24732" spans="1:4">
      <c r="A24732" s="489" t="str">
        <f t="shared" si="386"/>
        <v>2351580044介護予防短期入所療養介護（老健）</v>
      </c>
      <c r="B24732" s="489">
        <v>2351580044</v>
      </c>
      <c r="C24732" s="489" t="s">
        <v>2098</v>
      </c>
      <c r="D24732" s="489" t="s">
        <v>4233</v>
      </c>
    </row>
    <row r="24733" spans="1:4">
      <c r="A24733" s="489" t="str">
        <f t="shared" si="386"/>
        <v>2351580044介護予防訪問リハビリテーション</v>
      </c>
      <c r="B24733" s="489">
        <v>2351580044</v>
      </c>
      <c r="C24733" s="489" t="s">
        <v>2108</v>
      </c>
      <c r="D24733" s="489" t="s">
        <v>4233</v>
      </c>
    </row>
    <row r="24734" spans="1:4">
      <c r="A24734" s="489" t="str">
        <f t="shared" si="386"/>
        <v>2351580044介護老人保健施設</v>
      </c>
      <c r="B24734" s="489">
        <v>2351580044</v>
      </c>
      <c r="C24734" s="489" t="s">
        <v>1922</v>
      </c>
      <c r="D24734" s="489" t="s">
        <v>4233</v>
      </c>
    </row>
    <row r="24735" spans="1:4">
      <c r="A24735" s="489" t="str">
        <f t="shared" si="386"/>
        <v>2351580044短期入所療養介護（老健）</v>
      </c>
      <c r="B24735" s="489">
        <v>2351580044</v>
      </c>
      <c r="C24735" s="489" t="s">
        <v>2094</v>
      </c>
      <c r="D24735" s="489" t="s">
        <v>4233</v>
      </c>
    </row>
    <row r="24736" spans="1:4">
      <c r="A24736" s="489" t="str">
        <f t="shared" si="386"/>
        <v>2351580044訪問リハビリテーション</v>
      </c>
      <c r="B24736" s="489">
        <v>2351580044</v>
      </c>
      <c r="C24736" s="489" t="s">
        <v>2104</v>
      </c>
      <c r="D24736" s="489" t="s">
        <v>4233</v>
      </c>
    </row>
    <row r="24737" spans="1:4">
      <c r="A24737" s="489" t="str">
        <f t="shared" si="386"/>
        <v>2351680000介護予防短期入所療養介護（老健）</v>
      </c>
      <c r="B24737" s="489">
        <v>2351680000</v>
      </c>
      <c r="C24737" s="489" t="s">
        <v>2098</v>
      </c>
      <c r="D24737" s="489" t="s">
        <v>4234</v>
      </c>
    </row>
    <row r="24738" spans="1:4">
      <c r="A24738" s="489" t="str">
        <f t="shared" si="386"/>
        <v>2351680000介護予防通所リハビリテーション</v>
      </c>
      <c r="B24738" s="489">
        <v>2351680000</v>
      </c>
      <c r="C24738" s="489" t="s">
        <v>2512</v>
      </c>
      <c r="D24738" s="489" t="s">
        <v>4234</v>
      </c>
    </row>
    <row r="24739" spans="1:4">
      <c r="A24739" s="489" t="str">
        <f t="shared" si="386"/>
        <v>2351680000介護老人保健施設</v>
      </c>
      <c r="B24739" s="489">
        <v>2351680000</v>
      </c>
      <c r="C24739" s="489" t="s">
        <v>1922</v>
      </c>
      <c r="D24739" s="489" t="s">
        <v>4234</v>
      </c>
    </row>
    <row r="24740" spans="1:4">
      <c r="A24740" s="489" t="str">
        <f t="shared" si="386"/>
        <v>2351680000短期入所療養介護（老健）</v>
      </c>
      <c r="B24740" s="489">
        <v>2351680000</v>
      </c>
      <c r="C24740" s="489" t="s">
        <v>2094</v>
      </c>
      <c r="D24740" s="489" t="s">
        <v>4234</v>
      </c>
    </row>
    <row r="24741" spans="1:4">
      <c r="A24741" s="489" t="str">
        <f t="shared" si="386"/>
        <v>2351680000通所リハビリテーション</v>
      </c>
      <c r="B24741" s="489">
        <v>2351680000</v>
      </c>
      <c r="C24741" s="489" t="s">
        <v>2511</v>
      </c>
      <c r="D24741" s="489" t="s">
        <v>4234</v>
      </c>
    </row>
    <row r="24742" spans="1:4">
      <c r="A24742" s="489" t="str">
        <f t="shared" si="386"/>
        <v>2351680000通所リハビリテーション</v>
      </c>
      <c r="B24742" s="489">
        <v>2351680000</v>
      </c>
      <c r="C24742" s="489" t="s">
        <v>2511</v>
      </c>
      <c r="D24742" s="489" t="s">
        <v>4234</v>
      </c>
    </row>
    <row r="24743" spans="1:4">
      <c r="A24743" s="489" t="str">
        <f t="shared" si="386"/>
        <v>2351680018介護予防短期入所療養介護（老健）</v>
      </c>
      <c r="B24743" s="489">
        <v>2351680018</v>
      </c>
      <c r="C24743" s="489" t="s">
        <v>2098</v>
      </c>
      <c r="D24743" s="489" t="s">
        <v>4235</v>
      </c>
    </row>
    <row r="24744" spans="1:4">
      <c r="A24744" s="489" t="str">
        <f t="shared" si="386"/>
        <v>2351680018介護予防通所リハビリテーション</v>
      </c>
      <c r="B24744" s="489">
        <v>2351680018</v>
      </c>
      <c r="C24744" s="489" t="s">
        <v>2512</v>
      </c>
      <c r="D24744" s="489" t="s">
        <v>4235</v>
      </c>
    </row>
    <row r="24745" spans="1:4">
      <c r="A24745" s="489" t="str">
        <f t="shared" si="386"/>
        <v>2351680018介護予防訪問リハビリテーション</v>
      </c>
      <c r="B24745" s="489">
        <v>2351680018</v>
      </c>
      <c r="C24745" s="489" t="s">
        <v>2108</v>
      </c>
      <c r="D24745" s="489" t="s">
        <v>4235</v>
      </c>
    </row>
    <row r="24746" spans="1:4">
      <c r="A24746" s="489" t="str">
        <f t="shared" si="386"/>
        <v>2351680018介護老人保健施設</v>
      </c>
      <c r="B24746" s="489">
        <v>2351680018</v>
      </c>
      <c r="C24746" s="489" t="s">
        <v>1922</v>
      </c>
      <c r="D24746" s="489" t="s">
        <v>4235</v>
      </c>
    </row>
    <row r="24747" spans="1:4">
      <c r="A24747" s="489" t="str">
        <f t="shared" si="386"/>
        <v>2351680018短期入所療養介護（老健）</v>
      </c>
      <c r="B24747" s="489">
        <v>2351680018</v>
      </c>
      <c r="C24747" s="489" t="s">
        <v>2094</v>
      </c>
      <c r="D24747" s="489" t="s">
        <v>4235</v>
      </c>
    </row>
    <row r="24748" spans="1:4">
      <c r="A24748" s="489" t="str">
        <f t="shared" si="386"/>
        <v>2351680018通所リハビリテーション</v>
      </c>
      <c r="B24748" s="489">
        <v>2351680018</v>
      </c>
      <c r="C24748" s="489" t="s">
        <v>2511</v>
      </c>
      <c r="D24748" s="489" t="s">
        <v>4235</v>
      </c>
    </row>
    <row r="24749" spans="1:4">
      <c r="A24749" s="489" t="str">
        <f t="shared" si="386"/>
        <v>2351680018訪問リハビリテーション</v>
      </c>
      <c r="B24749" s="489">
        <v>2351680018</v>
      </c>
      <c r="C24749" s="489" t="s">
        <v>2104</v>
      </c>
      <c r="D24749" s="489" t="s">
        <v>4235</v>
      </c>
    </row>
    <row r="24750" spans="1:4">
      <c r="A24750" s="489" t="str">
        <f t="shared" si="386"/>
        <v>2351680026介護予防短期入所療養介護（老健）</v>
      </c>
      <c r="B24750" s="489">
        <v>2351680026</v>
      </c>
      <c r="C24750" s="489" t="s">
        <v>2098</v>
      </c>
      <c r="D24750" s="489" t="s">
        <v>4236</v>
      </c>
    </row>
    <row r="24751" spans="1:4">
      <c r="A24751" s="489" t="str">
        <f t="shared" si="386"/>
        <v>2351680026介護予防通所リハビリテーション</v>
      </c>
      <c r="B24751" s="489">
        <v>2351680026</v>
      </c>
      <c r="C24751" s="489" t="s">
        <v>2512</v>
      </c>
      <c r="D24751" s="489" t="s">
        <v>4236</v>
      </c>
    </row>
    <row r="24752" spans="1:4">
      <c r="A24752" s="489" t="str">
        <f t="shared" si="386"/>
        <v>2351680026介護老人保健施設</v>
      </c>
      <c r="B24752" s="489">
        <v>2351680026</v>
      </c>
      <c r="C24752" s="489" t="s">
        <v>1922</v>
      </c>
      <c r="D24752" s="489" t="s">
        <v>4236</v>
      </c>
    </row>
    <row r="24753" spans="1:4">
      <c r="A24753" s="489" t="str">
        <f t="shared" si="386"/>
        <v>2351680026短期入所療養介護（老健）</v>
      </c>
      <c r="B24753" s="489">
        <v>2351680026</v>
      </c>
      <c r="C24753" s="489" t="s">
        <v>2094</v>
      </c>
      <c r="D24753" s="489" t="s">
        <v>4236</v>
      </c>
    </row>
    <row r="24754" spans="1:4">
      <c r="A24754" s="489" t="str">
        <f t="shared" si="386"/>
        <v>2351680026通所リハビリテーション</v>
      </c>
      <c r="B24754" s="489">
        <v>2351680026</v>
      </c>
      <c r="C24754" s="489" t="s">
        <v>2511</v>
      </c>
      <c r="D24754" s="489" t="s">
        <v>4236</v>
      </c>
    </row>
    <row r="24755" spans="1:4">
      <c r="A24755" s="489" t="str">
        <f t="shared" si="386"/>
        <v>2351680026通所リハビリテーション</v>
      </c>
      <c r="B24755" s="489">
        <v>2351680026</v>
      </c>
      <c r="C24755" s="489" t="s">
        <v>2511</v>
      </c>
      <c r="D24755" s="489" t="s">
        <v>4236</v>
      </c>
    </row>
    <row r="24756" spans="1:4">
      <c r="A24756" s="489" t="str">
        <f t="shared" si="386"/>
        <v>2351680034介護予防短期入所療養介護（老健）</v>
      </c>
      <c r="B24756" s="489">
        <v>2351680034</v>
      </c>
      <c r="C24756" s="489" t="s">
        <v>2098</v>
      </c>
      <c r="D24756" s="489" t="s">
        <v>4237</v>
      </c>
    </row>
    <row r="24757" spans="1:4">
      <c r="A24757" s="489" t="str">
        <f t="shared" si="386"/>
        <v>2351680034介護予防訪問リハビリテーション</v>
      </c>
      <c r="B24757" s="489">
        <v>2351680034</v>
      </c>
      <c r="C24757" s="489" t="s">
        <v>2108</v>
      </c>
      <c r="D24757" s="489" t="s">
        <v>4237</v>
      </c>
    </row>
    <row r="24758" spans="1:4">
      <c r="A24758" s="489" t="str">
        <f t="shared" si="386"/>
        <v>2351680034介護老人保健施設</v>
      </c>
      <c r="B24758" s="489">
        <v>2351680034</v>
      </c>
      <c r="C24758" s="489" t="s">
        <v>1922</v>
      </c>
      <c r="D24758" s="489" t="s">
        <v>4237</v>
      </c>
    </row>
    <row r="24759" spans="1:4">
      <c r="A24759" s="489" t="str">
        <f t="shared" si="386"/>
        <v>2351680034短期入所療養介護（老健）</v>
      </c>
      <c r="B24759" s="489">
        <v>2351680034</v>
      </c>
      <c r="C24759" s="489" t="s">
        <v>2094</v>
      </c>
      <c r="D24759" s="489" t="s">
        <v>4237</v>
      </c>
    </row>
    <row r="24760" spans="1:4">
      <c r="A24760" s="489" t="str">
        <f t="shared" si="386"/>
        <v>2351680034訪問リハビリテーション</v>
      </c>
      <c r="B24760" s="489">
        <v>2351680034</v>
      </c>
      <c r="C24760" s="489" t="s">
        <v>2104</v>
      </c>
      <c r="D24760" s="489" t="s">
        <v>4237</v>
      </c>
    </row>
    <row r="24761" spans="1:4">
      <c r="A24761" s="489" t="str">
        <f t="shared" si="386"/>
        <v>2351680042介護予防短期入所療養介護（老健）</v>
      </c>
      <c r="B24761" s="489">
        <v>2351680042</v>
      </c>
      <c r="C24761" s="489" t="s">
        <v>2098</v>
      </c>
      <c r="D24761" s="489" t="s">
        <v>4238</v>
      </c>
    </row>
    <row r="24762" spans="1:4">
      <c r="A24762" s="489" t="str">
        <f t="shared" si="386"/>
        <v>2351680042介護予防通所リハビリテーション</v>
      </c>
      <c r="B24762" s="489">
        <v>2351680042</v>
      </c>
      <c r="C24762" s="489" t="s">
        <v>2512</v>
      </c>
      <c r="D24762" s="489" t="s">
        <v>4238</v>
      </c>
    </row>
    <row r="24763" spans="1:4">
      <c r="A24763" s="489" t="str">
        <f t="shared" si="386"/>
        <v>2351680042介護予防訪問リハビリテーション</v>
      </c>
      <c r="B24763" s="489">
        <v>2351680042</v>
      </c>
      <c r="C24763" s="489" t="s">
        <v>2108</v>
      </c>
      <c r="D24763" s="489" t="s">
        <v>4238</v>
      </c>
    </row>
    <row r="24764" spans="1:4">
      <c r="A24764" s="489" t="str">
        <f t="shared" si="386"/>
        <v>2351680042介護老人保健施設</v>
      </c>
      <c r="B24764" s="489">
        <v>2351680042</v>
      </c>
      <c r="C24764" s="489" t="s">
        <v>1922</v>
      </c>
      <c r="D24764" s="489" t="s">
        <v>4238</v>
      </c>
    </row>
    <row r="24765" spans="1:4">
      <c r="A24765" s="489" t="str">
        <f t="shared" si="386"/>
        <v>2351680042短期入所療養介護（老健）</v>
      </c>
      <c r="B24765" s="489">
        <v>2351680042</v>
      </c>
      <c r="C24765" s="489" t="s">
        <v>2094</v>
      </c>
      <c r="D24765" s="489" t="s">
        <v>4238</v>
      </c>
    </row>
    <row r="24766" spans="1:4">
      <c r="A24766" s="489" t="str">
        <f t="shared" si="386"/>
        <v>2351680042通所リハビリテーション</v>
      </c>
      <c r="B24766" s="489">
        <v>2351680042</v>
      </c>
      <c r="C24766" s="489" t="s">
        <v>2511</v>
      </c>
      <c r="D24766" s="489" t="s">
        <v>4238</v>
      </c>
    </row>
    <row r="24767" spans="1:4">
      <c r="A24767" s="489" t="str">
        <f t="shared" si="386"/>
        <v>2351680042通所リハビリテーション</v>
      </c>
      <c r="B24767" s="489">
        <v>2351680042</v>
      </c>
      <c r="C24767" s="489" t="s">
        <v>2511</v>
      </c>
      <c r="D24767" s="489" t="s">
        <v>4238</v>
      </c>
    </row>
    <row r="24768" spans="1:4">
      <c r="A24768" s="489" t="str">
        <f t="shared" si="386"/>
        <v>2351680042訪問リハビリテーション</v>
      </c>
      <c r="B24768" s="489">
        <v>2351680042</v>
      </c>
      <c r="C24768" s="489" t="s">
        <v>2104</v>
      </c>
      <c r="D24768" s="489" t="s">
        <v>4238</v>
      </c>
    </row>
    <row r="24769" spans="1:4">
      <c r="A24769" s="489" t="str">
        <f t="shared" si="386"/>
        <v>2352080002介護予防短期入所療養介護（老健）</v>
      </c>
      <c r="B24769" s="489">
        <v>2352080002</v>
      </c>
      <c r="C24769" s="489" t="s">
        <v>2098</v>
      </c>
      <c r="D24769" s="489" t="s">
        <v>4239</v>
      </c>
    </row>
    <row r="24770" spans="1:4">
      <c r="A24770" s="489" t="str">
        <f t="shared" ref="A24770:A24833" si="387">B24770&amp;C24770</f>
        <v>2352080002介護予防通所リハビリテーション</v>
      </c>
      <c r="B24770" s="489">
        <v>2352080002</v>
      </c>
      <c r="C24770" s="489" t="s">
        <v>2512</v>
      </c>
      <c r="D24770" s="489" t="s">
        <v>4239</v>
      </c>
    </row>
    <row r="24771" spans="1:4">
      <c r="A24771" s="489" t="str">
        <f t="shared" si="387"/>
        <v>2352080002介護予防訪問リハビリテーション</v>
      </c>
      <c r="B24771" s="489">
        <v>2352080002</v>
      </c>
      <c r="C24771" s="489" t="s">
        <v>2108</v>
      </c>
      <c r="D24771" s="489" t="s">
        <v>4239</v>
      </c>
    </row>
    <row r="24772" spans="1:4">
      <c r="A24772" s="489" t="str">
        <f t="shared" si="387"/>
        <v>2352080002介護老人保健施設</v>
      </c>
      <c r="B24772" s="489">
        <v>2352080002</v>
      </c>
      <c r="C24772" s="489" t="s">
        <v>1922</v>
      </c>
      <c r="D24772" s="489" t="s">
        <v>4239</v>
      </c>
    </row>
    <row r="24773" spans="1:4">
      <c r="A24773" s="489" t="str">
        <f t="shared" si="387"/>
        <v>2352080002短期入所療養介護（老健）</v>
      </c>
      <c r="B24773" s="489">
        <v>2352080002</v>
      </c>
      <c r="C24773" s="489" t="s">
        <v>2094</v>
      </c>
      <c r="D24773" s="489" t="s">
        <v>4239</v>
      </c>
    </row>
    <row r="24774" spans="1:4">
      <c r="A24774" s="489" t="str">
        <f t="shared" si="387"/>
        <v>2352080002通所リハビリテーション</v>
      </c>
      <c r="B24774" s="489">
        <v>2352080002</v>
      </c>
      <c r="C24774" s="489" t="s">
        <v>2511</v>
      </c>
      <c r="D24774" s="489" t="s">
        <v>4239</v>
      </c>
    </row>
    <row r="24775" spans="1:4">
      <c r="A24775" s="489" t="str">
        <f t="shared" si="387"/>
        <v>2352080002通所リハビリテーション</v>
      </c>
      <c r="B24775" s="489">
        <v>2352080002</v>
      </c>
      <c r="C24775" s="489" t="s">
        <v>2511</v>
      </c>
      <c r="D24775" s="489" t="s">
        <v>4239</v>
      </c>
    </row>
    <row r="24776" spans="1:4">
      <c r="A24776" s="489" t="str">
        <f t="shared" si="387"/>
        <v>2352080002訪問リハビリテーション</v>
      </c>
      <c r="B24776" s="489">
        <v>2352080002</v>
      </c>
      <c r="C24776" s="489" t="s">
        <v>2104</v>
      </c>
      <c r="D24776" s="489" t="s">
        <v>4239</v>
      </c>
    </row>
    <row r="24777" spans="1:4">
      <c r="A24777" s="489" t="str">
        <f t="shared" si="387"/>
        <v>2352080028介護予防短期入所療養介護（老健）</v>
      </c>
      <c r="B24777" s="489">
        <v>2352080028</v>
      </c>
      <c r="C24777" s="489" t="s">
        <v>2098</v>
      </c>
      <c r="D24777" s="489" t="s">
        <v>4240</v>
      </c>
    </row>
    <row r="24778" spans="1:4">
      <c r="A24778" s="489" t="str">
        <f t="shared" si="387"/>
        <v>2352080028介護予防通所リハビリテーション</v>
      </c>
      <c r="B24778" s="489">
        <v>2352080028</v>
      </c>
      <c r="C24778" s="489" t="s">
        <v>2512</v>
      </c>
      <c r="D24778" s="489" t="s">
        <v>4240</v>
      </c>
    </row>
    <row r="24779" spans="1:4">
      <c r="A24779" s="489" t="str">
        <f t="shared" si="387"/>
        <v>2352080028介護老人保健施設</v>
      </c>
      <c r="B24779" s="489">
        <v>2352080028</v>
      </c>
      <c r="C24779" s="489" t="s">
        <v>1922</v>
      </c>
      <c r="D24779" s="489" t="s">
        <v>4240</v>
      </c>
    </row>
    <row r="24780" spans="1:4">
      <c r="A24780" s="489" t="str">
        <f t="shared" si="387"/>
        <v>2352080028短期入所療養介護（老健）</v>
      </c>
      <c r="B24780" s="489">
        <v>2352080028</v>
      </c>
      <c r="C24780" s="489" t="s">
        <v>2094</v>
      </c>
      <c r="D24780" s="489" t="s">
        <v>4240</v>
      </c>
    </row>
    <row r="24781" spans="1:4">
      <c r="A24781" s="489" t="str">
        <f t="shared" si="387"/>
        <v>2352080028通所リハビリテーション</v>
      </c>
      <c r="B24781" s="489">
        <v>2352080028</v>
      </c>
      <c r="C24781" s="489" t="s">
        <v>2511</v>
      </c>
      <c r="D24781" s="489" t="s">
        <v>4240</v>
      </c>
    </row>
    <row r="24782" spans="1:4">
      <c r="A24782" s="489" t="str">
        <f t="shared" si="387"/>
        <v>2352080028通所リハビリテーション</v>
      </c>
      <c r="B24782" s="489">
        <v>2352080028</v>
      </c>
      <c r="C24782" s="489" t="s">
        <v>2511</v>
      </c>
      <c r="D24782" s="489" t="s">
        <v>4240</v>
      </c>
    </row>
    <row r="24783" spans="1:4">
      <c r="A24783" s="489" t="str">
        <f t="shared" si="387"/>
        <v>2352080036介護予防短期入所療養介護（老健）</v>
      </c>
      <c r="B24783" s="489">
        <v>2352080036</v>
      </c>
      <c r="C24783" s="489" t="s">
        <v>2098</v>
      </c>
      <c r="D24783" s="489" t="s">
        <v>4241</v>
      </c>
    </row>
    <row r="24784" spans="1:4">
      <c r="A24784" s="489" t="str">
        <f t="shared" si="387"/>
        <v>2352080036介護予防通所リハビリテーション</v>
      </c>
      <c r="B24784" s="489">
        <v>2352080036</v>
      </c>
      <c r="C24784" s="489" t="s">
        <v>2512</v>
      </c>
      <c r="D24784" s="489" t="s">
        <v>4241</v>
      </c>
    </row>
    <row r="24785" spans="1:4">
      <c r="A24785" s="489" t="str">
        <f t="shared" si="387"/>
        <v>2352080036介護老人保健施設</v>
      </c>
      <c r="B24785" s="489">
        <v>2352080036</v>
      </c>
      <c r="C24785" s="489" t="s">
        <v>1922</v>
      </c>
      <c r="D24785" s="489" t="s">
        <v>4241</v>
      </c>
    </row>
    <row r="24786" spans="1:4">
      <c r="A24786" s="489" t="str">
        <f t="shared" si="387"/>
        <v>2352080036短期入所療養介護（老健）</v>
      </c>
      <c r="B24786" s="489">
        <v>2352080036</v>
      </c>
      <c r="C24786" s="489" t="s">
        <v>2094</v>
      </c>
      <c r="D24786" s="489" t="s">
        <v>4241</v>
      </c>
    </row>
    <row r="24787" spans="1:4">
      <c r="A24787" s="489" t="str">
        <f t="shared" si="387"/>
        <v>2352080036通所リハビリテーション</v>
      </c>
      <c r="B24787" s="489">
        <v>2352080036</v>
      </c>
      <c r="C24787" s="489" t="s">
        <v>2511</v>
      </c>
      <c r="D24787" s="489" t="s">
        <v>4241</v>
      </c>
    </row>
    <row r="24788" spans="1:4">
      <c r="A24788" s="489" t="str">
        <f t="shared" si="387"/>
        <v>2352080036通所リハビリテーション</v>
      </c>
      <c r="B24788" s="489">
        <v>2352080036</v>
      </c>
      <c r="C24788" s="489" t="s">
        <v>2511</v>
      </c>
      <c r="D24788" s="489" t="s">
        <v>4241</v>
      </c>
    </row>
    <row r="24789" spans="1:4">
      <c r="A24789" s="489" t="str">
        <f t="shared" si="387"/>
        <v>2352080044介護予防短期入所療養介護（老健）</v>
      </c>
      <c r="B24789" s="489">
        <v>2352080044</v>
      </c>
      <c r="C24789" s="489" t="s">
        <v>2098</v>
      </c>
      <c r="D24789" s="489" t="s">
        <v>4242</v>
      </c>
    </row>
    <row r="24790" spans="1:4">
      <c r="A24790" s="489" t="str">
        <f t="shared" si="387"/>
        <v>2352080044介護予防通所リハビリテーション</v>
      </c>
      <c r="B24790" s="489">
        <v>2352080044</v>
      </c>
      <c r="C24790" s="489" t="s">
        <v>2512</v>
      </c>
      <c r="D24790" s="489" t="s">
        <v>4242</v>
      </c>
    </row>
    <row r="24791" spans="1:4">
      <c r="A24791" s="489" t="str">
        <f t="shared" si="387"/>
        <v>2352080044介護予防訪問リハビリテーション</v>
      </c>
      <c r="B24791" s="489">
        <v>2352080044</v>
      </c>
      <c r="C24791" s="489" t="s">
        <v>2108</v>
      </c>
      <c r="D24791" s="489" t="s">
        <v>4242</v>
      </c>
    </row>
    <row r="24792" spans="1:4">
      <c r="A24792" s="489" t="str">
        <f t="shared" si="387"/>
        <v>2352080044介護老人保健施設</v>
      </c>
      <c r="B24792" s="489">
        <v>2352080044</v>
      </c>
      <c r="C24792" s="489" t="s">
        <v>1922</v>
      </c>
      <c r="D24792" s="489" t="s">
        <v>4242</v>
      </c>
    </row>
    <row r="24793" spans="1:4">
      <c r="A24793" s="489" t="str">
        <f t="shared" si="387"/>
        <v>2352080044短期入所療養介護（老健）</v>
      </c>
      <c r="B24793" s="489">
        <v>2352080044</v>
      </c>
      <c r="C24793" s="489" t="s">
        <v>2094</v>
      </c>
      <c r="D24793" s="489" t="s">
        <v>4242</v>
      </c>
    </row>
    <row r="24794" spans="1:4">
      <c r="A24794" s="489" t="str">
        <f t="shared" si="387"/>
        <v>2352080044通所リハビリテーション</v>
      </c>
      <c r="B24794" s="489">
        <v>2352080044</v>
      </c>
      <c r="C24794" s="489" t="s">
        <v>2511</v>
      </c>
      <c r="D24794" s="489" t="s">
        <v>4242</v>
      </c>
    </row>
    <row r="24795" spans="1:4">
      <c r="A24795" s="489" t="str">
        <f t="shared" si="387"/>
        <v>2352080044訪問リハビリテーション</v>
      </c>
      <c r="B24795" s="489">
        <v>2352080044</v>
      </c>
      <c r="C24795" s="489" t="s">
        <v>2104</v>
      </c>
      <c r="D24795" s="489" t="s">
        <v>4242</v>
      </c>
    </row>
    <row r="24796" spans="1:4">
      <c r="A24796" s="489" t="str">
        <f t="shared" si="387"/>
        <v>2352080051介護予防短期入所療養介護（老健）</v>
      </c>
      <c r="B24796" s="489">
        <v>2352080051</v>
      </c>
      <c r="C24796" s="489" t="s">
        <v>2098</v>
      </c>
      <c r="D24796" s="489" t="s">
        <v>4243</v>
      </c>
    </row>
    <row r="24797" spans="1:4">
      <c r="A24797" s="489" t="str">
        <f t="shared" si="387"/>
        <v>2352080051介護予防訪問リハビリテーション</v>
      </c>
      <c r="B24797" s="489">
        <v>2352080051</v>
      </c>
      <c r="C24797" s="489" t="s">
        <v>2108</v>
      </c>
      <c r="D24797" s="489" t="s">
        <v>4243</v>
      </c>
    </row>
    <row r="24798" spans="1:4">
      <c r="A24798" s="489" t="str">
        <f t="shared" si="387"/>
        <v>2352080051介護老人保健施設</v>
      </c>
      <c r="B24798" s="489">
        <v>2352080051</v>
      </c>
      <c r="C24798" s="489" t="s">
        <v>1922</v>
      </c>
      <c r="D24798" s="489" t="s">
        <v>4243</v>
      </c>
    </row>
    <row r="24799" spans="1:4">
      <c r="A24799" s="489" t="str">
        <f t="shared" si="387"/>
        <v>2352080051短期入所療養介護（老健）</v>
      </c>
      <c r="B24799" s="489">
        <v>2352080051</v>
      </c>
      <c r="C24799" s="489" t="s">
        <v>2094</v>
      </c>
      <c r="D24799" s="489" t="s">
        <v>4243</v>
      </c>
    </row>
    <row r="24800" spans="1:4">
      <c r="A24800" s="489" t="str">
        <f t="shared" si="387"/>
        <v>2352080051訪問リハビリテーション</v>
      </c>
      <c r="B24800" s="489">
        <v>2352080051</v>
      </c>
      <c r="C24800" s="489" t="s">
        <v>2104</v>
      </c>
      <c r="D24800" s="489" t="s">
        <v>4243</v>
      </c>
    </row>
    <row r="24801" spans="1:4">
      <c r="A24801" s="489" t="str">
        <f t="shared" si="387"/>
        <v>2352080069介護予防短期入所療養介護（老健）</v>
      </c>
      <c r="B24801" s="489">
        <v>2352080069</v>
      </c>
      <c r="C24801" s="489" t="s">
        <v>2098</v>
      </c>
      <c r="D24801" s="489" t="s">
        <v>4244</v>
      </c>
    </row>
    <row r="24802" spans="1:4">
      <c r="A24802" s="489" t="str">
        <f t="shared" si="387"/>
        <v>2352080069介護予防通所リハビリテーション</v>
      </c>
      <c r="B24802" s="489">
        <v>2352080069</v>
      </c>
      <c r="C24802" s="489" t="s">
        <v>2512</v>
      </c>
      <c r="D24802" s="489" t="s">
        <v>4244</v>
      </c>
    </row>
    <row r="24803" spans="1:4">
      <c r="A24803" s="489" t="str">
        <f t="shared" si="387"/>
        <v>2352080069介護老人保健施設</v>
      </c>
      <c r="B24803" s="489">
        <v>2352080069</v>
      </c>
      <c r="C24803" s="489" t="s">
        <v>1922</v>
      </c>
      <c r="D24803" s="489" t="s">
        <v>4244</v>
      </c>
    </row>
    <row r="24804" spans="1:4">
      <c r="A24804" s="489" t="str">
        <f t="shared" si="387"/>
        <v>2352080069短期入所療養介護（老健）</v>
      </c>
      <c r="B24804" s="489">
        <v>2352080069</v>
      </c>
      <c r="C24804" s="489" t="s">
        <v>2094</v>
      </c>
      <c r="D24804" s="489" t="s">
        <v>4244</v>
      </c>
    </row>
    <row r="24805" spans="1:4">
      <c r="A24805" s="489" t="str">
        <f t="shared" si="387"/>
        <v>2352080069通所リハビリテーション</v>
      </c>
      <c r="B24805" s="489">
        <v>2352080069</v>
      </c>
      <c r="C24805" s="489" t="s">
        <v>2511</v>
      </c>
      <c r="D24805" s="489" t="s">
        <v>4244</v>
      </c>
    </row>
    <row r="24806" spans="1:4">
      <c r="A24806" s="489" t="str">
        <f t="shared" si="387"/>
        <v>2352080069通所リハビリテーション</v>
      </c>
      <c r="B24806" s="489">
        <v>2352080069</v>
      </c>
      <c r="C24806" s="489" t="s">
        <v>2511</v>
      </c>
      <c r="D24806" s="489" t="s">
        <v>4244</v>
      </c>
    </row>
    <row r="24807" spans="1:4">
      <c r="A24807" s="489" t="str">
        <f t="shared" si="387"/>
        <v>2352080077介護予防短期入所療養介護（老健）</v>
      </c>
      <c r="B24807" s="489">
        <v>2352080077</v>
      </c>
      <c r="C24807" s="489" t="s">
        <v>2098</v>
      </c>
      <c r="D24807" s="489" t="s">
        <v>4245</v>
      </c>
    </row>
    <row r="24808" spans="1:4">
      <c r="A24808" s="489" t="str">
        <f t="shared" si="387"/>
        <v>2352080077介護予防通所リハビリテーション</v>
      </c>
      <c r="B24808" s="489">
        <v>2352080077</v>
      </c>
      <c r="C24808" s="489" t="s">
        <v>2512</v>
      </c>
      <c r="D24808" s="489" t="s">
        <v>4245</v>
      </c>
    </row>
    <row r="24809" spans="1:4">
      <c r="A24809" s="489" t="str">
        <f t="shared" si="387"/>
        <v>2352080077介護予防通所リハビリテーション</v>
      </c>
      <c r="B24809" s="489">
        <v>2352080077</v>
      </c>
      <c r="C24809" s="489" t="s">
        <v>2512</v>
      </c>
      <c r="D24809" s="489" t="s">
        <v>4245</v>
      </c>
    </row>
    <row r="24810" spans="1:4">
      <c r="A24810" s="489" t="str">
        <f t="shared" si="387"/>
        <v>2352080077介護予防通所リハビリテーション</v>
      </c>
      <c r="B24810" s="489">
        <v>2352080077</v>
      </c>
      <c r="C24810" s="489" t="s">
        <v>2512</v>
      </c>
      <c r="D24810" s="489" t="s">
        <v>4245</v>
      </c>
    </row>
    <row r="24811" spans="1:4">
      <c r="A24811" s="489" t="str">
        <f t="shared" si="387"/>
        <v>2352080077介護老人保健施設</v>
      </c>
      <c r="B24811" s="489">
        <v>2352080077</v>
      </c>
      <c r="C24811" s="489" t="s">
        <v>1922</v>
      </c>
      <c r="D24811" s="489" t="s">
        <v>4245</v>
      </c>
    </row>
    <row r="24812" spans="1:4">
      <c r="A24812" s="489" t="str">
        <f t="shared" si="387"/>
        <v>2352080077短期入所療養介護（老健）</v>
      </c>
      <c r="B24812" s="489">
        <v>2352080077</v>
      </c>
      <c r="C24812" s="489" t="s">
        <v>2094</v>
      </c>
      <c r="D24812" s="489" t="s">
        <v>4245</v>
      </c>
    </row>
    <row r="24813" spans="1:4">
      <c r="A24813" s="489" t="str">
        <f t="shared" si="387"/>
        <v>2352080077通所リハビリテーション</v>
      </c>
      <c r="B24813" s="489">
        <v>2352080077</v>
      </c>
      <c r="C24813" s="489" t="s">
        <v>2511</v>
      </c>
      <c r="D24813" s="489" t="s">
        <v>4245</v>
      </c>
    </row>
    <row r="24814" spans="1:4">
      <c r="A24814" s="489" t="str">
        <f t="shared" si="387"/>
        <v>2352080077通所リハビリテーション</v>
      </c>
      <c r="B24814" s="489">
        <v>2352080077</v>
      </c>
      <c r="C24814" s="489" t="s">
        <v>2511</v>
      </c>
      <c r="D24814" s="489" t="s">
        <v>4245</v>
      </c>
    </row>
    <row r="24815" spans="1:4">
      <c r="A24815" s="489" t="str">
        <f t="shared" si="387"/>
        <v>2352080077通所リハビリテーション</v>
      </c>
      <c r="B24815" s="489">
        <v>2352080077</v>
      </c>
      <c r="C24815" s="489" t="s">
        <v>2511</v>
      </c>
      <c r="D24815" s="489" t="s">
        <v>4245</v>
      </c>
    </row>
    <row r="24816" spans="1:4">
      <c r="A24816" s="489" t="str">
        <f t="shared" si="387"/>
        <v>2352180018介護予防通所リハビリテーション</v>
      </c>
      <c r="B24816" s="489">
        <v>2352180018</v>
      </c>
      <c r="C24816" s="489" t="s">
        <v>2512</v>
      </c>
      <c r="D24816" s="489" t="s">
        <v>4246</v>
      </c>
    </row>
    <row r="24817" spans="1:4">
      <c r="A24817" s="489" t="str">
        <f t="shared" si="387"/>
        <v>2352180018介護予防訪問リハビリテーション</v>
      </c>
      <c r="B24817" s="489">
        <v>2352180018</v>
      </c>
      <c r="C24817" s="489" t="s">
        <v>2108</v>
      </c>
      <c r="D24817" s="489" t="s">
        <v>4246</v>
      </c>
    </row>
    <row r="24818" spans="1:4">
      <c r="A24818" s="489" t="str">
        <f t="shared" si="387"/>
        <v>2352180018介護老人保健施設</v>
      </c>
      <c r="B24818" s="489">
        <v>2352180018</v>
      </c>
      <c r="C24818" s="489" t="s">
        <v>1922</v>
      </c>
      <c r="D24818" s="489" t="s">
        <v>4246</v>
      </c>
    </row>
    <row r="24819" spans="1:4">
      <c r="A24819" s="489" t="str">
        <f t="shared" si="387"/>
        <v>2352180018通所リハビリテーション</v>
      </c>
      <c r="B24819" s="489">
        <v>2352180018</v>
      </c>
      <c r="C24819" s="489" t="s">
        <v>2511</v>
      </c>
      <c r="D24819" s="489" t="s">
        <v>4246</v>
      </c>
    </row>
    <row r="24820" spans="1:4">
      <c r="A24820" s="489" t="str">
        <f t="shared" si="387"/>
        <v>2352180018通所リハビリテーション</v>
      </c>
      <c r="B24820" s="489">
        <v>2352180018</v>
      </c>
      <c r="C24820" s="489" t="s">
        <v>2511</v>
      </c>
      <c r="D24820" s="489" t="s">
        <v>4246</v>
      </c>
    </row>
    <row r="24821" spans="1:4">
      <c r="A24821" s="489" t="str">
        <f t="shared" si="387"/>
        <v>2352180018通所リハビリテーション</v>
      </c>
      <c r="B24821" s="489">
        <v>2352180018</v>
      </c>
      <c r="C24821" s="489" t="s">
        <v>2511</v>
      </c>
      <c r="D24821" s="489" t="s">
        <v>4246</v>
      </c>
    </row>
    <row r="24822" spans="1:4">
      <c r="A24822" s="489" t="str">
        <f t="shared" si="387"/>
        <v>2352180018通所リハビリテーション</v>
      </c>
      <c r="B24822" s="489">
        <v>2352180018</v>
      </c>
      <c r="C24822" s="489" t="s">
        <v>2511</v>
      </c>
      <c r="D24822" s="489" t="s">
        <v>4246</v>
      </c>
    </row>
    <row r="24823" spans="1:4">
      <c r="A24823" s="489" t="str">
        <f t="shared" si="387"/>
        <v>2352180018訪問リハビリテーション</v>
      </c>
      <c r="B24823" s="489">
        <v>2352180018</v>
      </c>
      <c r="C24823" s="489" t="s">
        <v>2104</v>
      </c>
      <c r="D24823" s="489" t="s">
        <v>4246</v>
      </c>
    </row>
    <row r="24824" spans="1:4">
      <c r="A24824" s="489" t="str">
        <f t="shared" si="387"/>
        <v>2352180026介護予防短期入所療養介護（老健）</v>
      </c>
      <c r="B24824" s="489">
        <v>2352180026</v>
      </c>
      <c r="C24824" s="489" t="s">
        <v>2098</v>
      </c>
      <c r="D24824" s="489" t="s">
        <v>4247</v>
      </c>
    </row>
    <row r="24825" spans="1:4">
      <c r="A24825" s="489" t="str">
        <f t="shared" si="387"/>
        <v>2352180026介護予防通所リハビリテーション</v>
      </c>
      <c r="B24825" s="489">
        <v>2352180026</v>
      </c>
      <c r="C24825" s="489" t="s">
        <v>2512</v>
      </c>
      <c r="D24825" s="489" t="s">
        <v>4247</v>
      </c>
    </row>
    <row r="24826" spans="1:4">
      <c r="A24826" s="489" t="str">
        <f t="shared" si="387"/>
        <v>2352180026介護予防訪問リハビリテーション</v>
      </c>
      <c r="B24826" s="489">
        <v>2352180026</v>
      </c>
      <c r="C24826" s="489" t="s">
        <v>2108</v>
      </c>
      <c r="D24826" s="489" t="s">
        <v>4247</v>
      </c>
    </row>
    <row r="24827" spans="1:4">
      <c r="A24827" s="489" t="str">
        <f t="shared" si="387"/>
        <v>2352180026介護老人保健施設</v>
      </c>
      <c r="B24827" s="489">
        <v>2352180026</v>
      </c>
      <c r="C24827" s="489" t="s">
        <v>1922</v>
      </c>
      <c r="D24827" s="489" t="s">
        <v>4247</v>
      </c>
    </row>
    <row r="24828" spans="1:4">
      <c r="A24828" s="489" t="str">
        <f t="shared" si="387"/>
        <v>2352180026短期入所療養介護（老健）</v>
      </c>
      <c r="B24828" s="489">
        <v>2352180026</v>
      </c>
      <c r="C24828" s="489" t="s">
        <v>2094</v>
      </c>
      <c r="D24828" s="489" t="s">
        <v>4247</v>
      </c>
    </row>
    <row r="24829" spans="1:4">
      <c r="A24829" s="489" t="str">
        <f t="shared" si="387"/>
        <v>2352180026通所リハビリテーション</v>
      </c>
      <c r="B24829" s="489">
        <v>2352180026</v>
      </c>
      <c r="C24829" s="489" t="s">
        <v>2511</v>
      </c>
      <c r="D24829" s="489" t="s">
        <v>4247</v>
      </c>
    </row>
    <row r="24830" spans="1:4">
      <c r="A24830" s="489" t="str">
        <f t="shared" si="387"/>
        <v>2352180026通所リハビリテーション</v>
      </c>
      <c r="B24830" s="489">
        <v>2352180026</v>
      </c>
      <c r="C24830" s="489" t="s">
        <v>2511</v>
      </c>
      <c r="D24830" s="489" t="s">
        <v>4247</v>
      </c>
    </row>
    <row r="24831" spans="1:4">
      <c r="A24831" s="489" t="str">
        <f t="shared" si="387"/>
        <v>2352180026訪問リハビリテーション</v>
      </c>
      <c r="B24831" s="489">
        <v>2352180026</v>
      </c>
      <c r="C24831" s="489" t="s">
        <v>2104</v>
      </c>
      <c r="D24831" s="489" t="s">
        <v>4247</v>
      </c>
    </row>
    <row r="24832" spans="1:4">
      <c r="A24832" s="489" t="str">
        <f t="shared" si="387"/>
        <v>2352180034介護予防短期入所療養介護（老健）</v>
      </c>
      <c r="B24832" s="489">
        <v>2352180034</v>
      </c>
      <c r="C24832" s="489" t="s">
        <v>2098</v>
      </c>
      <c r="D24832" s="489" t="s">
        <v>4248</v>
      </c>
    </row>
    <row r="24833" spans="1:4">
      <c r="A24833" s="489" t="str">
        <f t="shared" si="387"/>
        <v>2352180034介護予防通所リハビリテーション</v>
      </c>
      <c r="B24833" s="489">
        <v>2352180034</v>
      </c>
      <c r="C24833" s="489" t="s">
        <v>2512</v>
      </c>
      <c r="D24833" s="489" t="s">
        <v>4248</v>
      </c>
    </row>
    <row r="24834" spans="1:4">
      <c r="A24834" s="489" t="str">
        <f t="shared" ref="A24834:A24897" si="388">B24834&amp;C24834</f>
        <v>2352180034介護予防訪問リハビリテーション</v>
      </c>
      <c r="B24834" s="489">
        <v>2352180034</v>
      </c>
      <c r="C24834" s="489" t="s">
        <v>2108</v>
      </c>
      <c r="D24834" s="489" t="s">
        <v>4248</v>
      </c>
    </row>
    <row r="24835" spans="1:4">
      <c r="A24835" s="489" t="str">
        <f t="shared" si="388"/>
        <v>2352180034介護老人保健施設</v>
      </c>
      <c r="B24835" s="489">
        <v>2352180034</v>
      </c>
      <c r="C24835" s="489" t="s">
        <v>1922</v>
      </c>
      <c r="D24835" s="489" t="s">
        <v>4248</v>
      </c>
    </row>
    <row r="24836" spans="1:4">
      <c r="A24836" s="489" t="str">
        <f t="shared" si="388"/>
        <v>2352180034短期入所療養介護（老健）</v>
      </c>
      <c r="B24836" s="489">
        <v>2352180034</v>
      </c>
      <c r="C24836" s="489" t="s">
        <v>2094</v>
      </c>
      <c r="D24836" s="489" t="s">
        <v>4248</v>
      </c>
    </row>
    <row r="24837" spans="1:4">
      <c r="A24837" s="489" t="str">
        <f t="shared" si="388"/>
        <v>2352180034通所リハビリテーション</v>
      </c>
      <c r="B24837" s="489">
        <v>2352180034</v>
      </c>
      <c r="C24837" s="489" t="s">
        <v>2511</v>
      </c>
      <c r="D24837" s="489" t="s">
        <v>4248</v>
      </c>
    </row>
    <row r="24838" spans="1:4">
      <c r="A24838" s="489" t="str">
        <f t="shared" si="388"/>
        <v>2352180034訪問リハビリテーション</v>
      </c>
      <c r="B24838" s="489">
        <v>2352180034</v>
      </c>
      <c r="C24838" s="489" t="s">
        <v>2104</v>
      </c>
      <c r="D24838" s="489" t="s">
        <v>4248</v>
      </c>
    </row>
    <row r="24839" spans="1:4">
      <c r="A24839" s="489" t="str">
        <f t="shared" si="388"/>
        <v>2352180042介護予防短期入所療養介護（老健）</v>
      </c>
      <c r="B24839" s="489">
        <v>2352180042</v>
      </c>
      <c r="C24839" s="489" t="s">
        <v>2098</v>
      </c>
      <c r="D24839" s="489" t="s">
        <v>4249</v>
      </c>
    </row>
    <row r="24840" spans="1:4">
      <c r="A24840" s="489" t="str">
        <f t="shared" si="388"/>
        <v>2352180042介護予防通所リハビリテーション</v>
      </c>
      <c r="B24840" s="489">
        <v>2352180042</v>
      </c>
      <c r="C24840" s="489" t="s">
        <v>2512</v>
      </c>
      <c r="D24840" s="489" t="s">
        <v>4249</v>
      </c>
    </row>
    <row r="24841" spans="1:4">
      <c r="A24841" s="489" t="str">
        <f t="shared" si="388"/>
        <v>2352180042介護予防訪問リハビリテーション</v>
      </c>
      <c r="B24841" s="489">
        <v>2352180042</v>
      </c>
      <c r="C24841" s="489" t="s">
        <v>2108</v>
      </c>
      <c r="D24841" s="489" t="s">
        <v>4249</v>
      </c>
    </row>
    <row r="24842" spans="1:4">
      <c r="A24842" s="489" t="str">
        <f t="shared" si="388"/>
        <v>2352180042介護老人保健施設</v>
      </c>
      <c r="B24842" s="489">
        <v>2352180042</v>
      </c>
      <c r="C24842" s="489" t="s">
        <v>1922</v>
      </c>
      <c r="D24842" s="489" t="s">
        <v>4249</v>
      </c>
    </row>
    <row r="24843" spans="1:4">
      <c r="A24843" s="489" t="str">
        <f t="shared" si="388"/>
        <v>2352180042介護老人保健施設</v>
      </c>
      <c r="B24843" s="489">
        <v>2352180042</v>
      </c>
      <c r="C24843" s="489" t="s">
        <v>1922</v>
      </c>
      <c r="D24843" s="489" t="s">
        <v>4249</v>
      </c>
    </row>
    <row r="24844" spans="1:4">
      <c r="A24844" s="489" t="str">
        <f t="shared" si="388"/>
        <v>2352180042介護老人保健施設</v>
      </c>
      <c r="B24844" s="489">
        <v>2352180042</v>
      </c>
      <c r="C24844" s="489" t="s">
        <v>1922</v>
      </c>
      <c r="D24844" s="489" t="s">
        <v>4249</v>
      </c>
    </row>
    <row r="24845" spans="1:4">
      <c r="A24845" s="489" t="str">
        <f t="shared" si="388"/>
        <v>2352180042介護老人保健施設</v>
      </c>
      <c r="B24845" s="489">
        <v>2352180042</v>
      </c>
      <c r="C24845" s="489" t="s">
        <v>1922</v>
      </c>
      <c r="D24845" s="489" t="s">
        <v>4249</v>
      </c>
    </row>
    <row r="24846" spans="1:4">
      <c r="A24846" s="489" t="str">
        <f t="shared" si="388"/>
        <v>2352180042短期入所療養介護（老健）</v>
      </c>
      <c r="B24846" s="489">
        <v>2352180042</v>
      </c>
      <c r="C24846" s="489" t="s">
        <v>2094</v>
      </c>
      <c r="D24846" s="489" t="s">
        <v>4249</v>
      </c>
    </row>
    <row r="24847" spans="1:4">
      <c r="A24847" s="489" t="str">
        <f t="shared" si="388"/>
        <v>2352180042短期入所療養介護（老健）</v>
      </c>
      <c r="B24847" s="489">
        <v>2352180042</v>
      </c>
      <c r="C24847" s="489" t="s">
        <v>2094</v>
      </c>
      <c r="D24847" s="489" t="s">
        <v>4249</v>
      </c>
    </row>
    <row r="24848" spans="1:4">
      <c r="A24848" s="489" t="str">
        <f t="shared" si="388"/>
        <v>2352180042通所リハビリテーション</v>
      </c>
      <c r="B24848" s="489">
        <v>2352180042</v>
      </c>
      <c r="C24848" s="489" t="s">
        <v>2511</v>
      </c>
      <c r="D24848" s="489" t="s">
        <v>4249</v>
      </c>
    </row>
    <row r="24849" spans="1:4">
      <c r="A24849" s="489" t="str">
        <f t="shared" si="388"/>
        <v>2352180042通所リハビリテーション</v>
      </c>
      <c r="B24849" s="489">
        <v>2352180042</v>
      </c>
      <c r="C24849" s="489" t="s">
        <v>2511</v>
      </c>
      <c r="D24849" s="489" t="s">
        <v>4249</v>
      </c>
    </row>
    <row r="24850" spans="1:4">
      <c r="A24850" s="489" t="str">
        <f t="shared" si="388"/>
        <v>2352180042訪問リハビリテーション</v>
      </c>
      <c r="B24850" s="489">
        <v>2352180042</v>
      </c>
      <c r="C24850" s="489" t="s">
        <v>2104</v>
      </c>
      <c r="D24850" s="489" t="s">
        <v>4249</v>
      </c>
    </row>
    <row r="24851" spans="1:4">
      <c r="A24851" s="489" t="str">
        <f t="shared" si="388"/>
        <v>2352180059介護予防短期入所療養介護（老健）</v>
      </c>
      <c r="B24851" s="489">
        <v>2352180059</v>
      </c>
      <c r="C24851" s="489" t="s">
        <v>2098</v>
      </c>
      <c r="D24851" s="489" t="s">
        <v>4250</v>
      </c>
    </row>
    <row r="24852" spans="1:4">
      <c r="A24852" s="489" t="str">
        <f t="shared" si="388"/>
        <v>2352180059介護予防通所リハビリテーション</v>
      </c>
      <c r="B24852" s="489">
        <v>2352180059</v>
      </c>
      <c r="C24852" s="489" t="s">
        <v>2512</v>
      </c>
      <c r="D24852" s="489" t="s">
        <v>4250</v>
      </c>
    </row>
    <row r="24853" spans="1:4">
      <c r="A24853" s="489" t="str">
        <f t="shared" si="388"/>
        <v>2352180059介護予防訪問リハビリテーション</v>
      </c>
      <c r="B24853" s="489">
        <v>2352180059</v>
      </c>
      <c r="C24853" s="489" t="s">
        <v>2108</v>
      </c>
      <c r="D24853" s="489" t="s">
        <v>4250</v>
      </c>
    </row>
    <row r="24854" spans="1:4">
      <c r="A24854" s="489" t="str">
        <f t="shared" si="388"/>
        <v>2352180059介護老人保健施設</v>
      </c>
      <c r="B24854" s="489">
        <v>2352180059</v>
      </c>
      <c r="C24854" s="489" t="s">
        <v>1922</v>
      </c>
      <c r="D24854" s="489" t="s">
        <v>4250</v>
      </c>
    </row>
    <row r="24855" spans="1:4">
      <c r="A24855" s="489" t="str">
        <f t="shared" si="388"/>
        <v>2352180059介護老人保健施設</v>
      </c>
      <c r="B24855" s="489">
        <v>2352180059</v>
      </c>
      <c r="C24855" s="489" t="s">
        <v>1922</v>
      </c>
      <c r="D24855" s="489" t="s">
        <v>4250</v>
      </c>
    </row>
    <row r="24856" spans="1:4">
      <c r="A24856" s="489" t="str">
        <f t="shared" si="388"/>
        <v>2352180059短期入所療養介護（老健）</v>
      </c>
      <c r="B24856" s="489">
        <v>2352180059</v>
      </c>
      <c r="C24856" s="489" t="s">
        <v>2094</v>
      </c>
      <c r="D24856" s="489" t="s">
        <v>4250</v>
      </c>
    </row>
    <row r="24857" spans="1:4">
      <c r="A24857" s="489" t="str">
        <f t="shared" si="388"/>
        <v>2352180059通所リハビリテーション</v>
      </c>
      <c r="B24857" s="489">
        <v>2352180059</v>
      </c>
      <c r="C24857" s="489" t="s">
        <v>2511</v>
      </c>
      <c r="D24857" s="489" t="s">
        <v>4250</v>
      </c>
    </row>
    <row r="24858" spans="1:4">
      <c r="A24858" s="489" t="str">
        <f t="shared" si="388"/>
        <v>2352180059通所リハビリテーション</v>
      </c>
      <c r="B24858" s="489">
        <v>2352180059</v>
      </c>
      <c r="C24858" s="489" t="s">
        <v>2511</v>
      </c>
      <c r="D24858" s="489" t="s">
        <v>4250</v>
      </c>
    </row>
    <row r="24859" spans="1:4">
      <c r="A24859" s="489" t="str">
        <f t="shared" si="388"/>
        <v>2352180059訪問リハビリテーション</v>
      </c>
      <c r="B24859" s="489">
        <v>2352180059</v>
      </c>
      <c r="C24859" s="489" t="s">
        <v>2104</v>
      </c>
      <c r="D24859" s="489" t="s">
        <v>4250</v>
      </c>
    </row>
    <row r="24860" spans="1:4">
      <c r="A24860" s="489" t="str">
        <f t="shared" si="388"/>
        <v>2352180067介護予防短期入所療養介護（老健）</v>
      </c>
      <c r="B24860" s="489">
        <v>2352180067</v>
      </c>
      <c r="C24860" s="489" t="s">
        <v>2098</v>
      </c>
      <c r="D24860" s="489" t="s">
        <v>4251</v>
      </c>
    </row>
    <row r="24861" spans="1:4">
      <c r="A24861" s="489" t="str">
        <f t="shared" si="388"/>
        <v>2352180067介護予防通所リハビリテーション</v>
      </c>
      <c r="B24861" s="489">
        <v>2352180067</v>
      </c>
      <c r="C24861" s="489" t="s">
        <v>2512</v>
      </c>
      <c r="D24861" s="489" t="s">
        <v>4251</v>
      </c>
    </row>
    <row r="24862" spans="1:4">
      <c r="A24862" s="489" t="str">
        <f t="shared" si="388"/>
        <v>2352180067介護予防訪問リハビリテーション</v>
      </c>
      <c r="B24862" s="489">
        <v>2352180067</v>
      </c>
      <c r="C24862" s="489" t="s">
        <v>2108</v>
      </c>
      <c r="D24862" s="489" t="s">
        <v>4251</v>
      </c>
    </row>
    <row r="24863" spans="1:4">
      <c r="A24863" s="489" t="str">
        <f t="shared" si="388"/>
        <v>2352180067介護老人保健施設</v>
      </c>
      <c r="B24863" s="489">
        <v>2352180067</v>
      </c>
      <c r="C24863" s="489" t="s">
        <v>1922</v>
      </c>
      <c r="D24863" s="489" t="s">
        <v>4251</v>
      </c>
    </row>
    <row r="24864" spans="1:4">
      <c r="A24864" s="489" t="str">
        <f t="shared" si="388"/>
        <v>2352180067短期入所療養介護（老健）</v>
      </c>
      <c r="B24864" s="489">
        <v>2352180067</v>
      </c>
      <c r="C24864" s="489" t="s">
        <v>2094</v>
      </c>
      <c r="D24864" s="489" t="s">
        <v>4251</v>
      </c>
    </row>
    <row r="24865" spans="1:4">
      <c r="A24865" s="489" t="str">
        <f t="shared" si="388"/>
        <v>2352180067通所リハビリテーション</v>
      </c>
      <c r="B24865" s="489">
        <v>2352180067</v>
      </c>
      <c r="C24865" s="489" t="s">
        <v>2511</v>
      </c>
      <c r="D24865" s="489" t="s">
        <v>4251</v>
      </c>
    </row>
    <row r="24866" spans="1:4">
      <c r="A24866" s="489" t="str">
        <f t="shared" si="388"/>
        <v>2352180067通所リハビリテーション</v>
      </c>
      <c r="B24866" s="489">
        <v>2352180067</v>
      </c>
      <c r="C24866" s="489" t="s">
        <v>2511</v>
      </c>
      <c r="D24866" s="489" t="s">
        <v>4251</v>
      </c>
    </row>
    <row r="24867" spans="1:4">
      <c r="A24867" s="489" t="str">
        <f t="shared" si="388"/>
        <v>2352180067通所リハビリテーション</v>
      </c>
      <c r="B24867" s="489">
        <v>2352180067</v>
      </c>
      <c r="C24867" s="489" t="s">
        <v>2511</v>
      </c>
      <c r="D24867" s="489" t="s">
        <v>4251</v>
      </c>
    </row>
    <row r="24868" spans="1:4">
      <c r="A24868" s="489" t="str">
        <f t="shared" si="388"/>
        <v>2352180067通所リハビリテーション</v>
      </c>
      <c r="B24868" s="489">
        <v>2352180067</v>
      </c>
      <c r="C24868" s="489" t="s">
        <v>2511</v>
      </c>
      <c r="D24868" s="489" t="s">
        <v>4251</v>
      </c>
    </row>
    <row r="24869" spans="1:4">
      <c r="A24869" s="489" t="str">
        <f t="shared" si="388"/>
        <v>2352180067訪問リハビリテーション</v>
      </c>
      <c r="B24869" s="489">
        <v>2352180067</v>
      </c>
      <c r="C24869" s="489" t="s">
        <v>2104</v>
      </c>
      <c r="D24869" s="489" t="s">
        <v>4251</v>
      </c>
    </row>
    <row r="24870" spans="1:4">
      <c r="A24870" s="489" t="str">
        <f t="shared" si="388"/>
        <v>2352180075介護予防短期入所療養介護（老健）</v>
      </c>
      <c r="B24870" s="489">
        <v>2352180075</v>
      </c>
      <c r="C24870" s="489" t="s">
        <v>2098</v>
      </c>
      <c r="D24870" s="489" t="s">
        <v>4252</v>
      </c>
    </row>
    <row r="24871" spans="1:4">
      <c r="A24871" s="489" t="str">
        <f t="shared" si="388"/>
        <v>2352180075介護予防通所リハビリテーション</v>
      </c>
      <c r="B24871" s="489">
        <v>2352180075</v>
      </c>
      <c r="C24871" s="489" t="s">
        <v>2512</v>
      </c>
      <c r="D24871" s="489" t="s">
        <v>4252</v>
      </c>
    </row>
    <row r="24872" spans="1:4">
      <c r="A24872" s="489" t="str">
        <f t="shared" si="388"/>
        <v>2352180075介護予防訪問リハビリテーション</v>
      </c>
      <c r="B24872" s="489">
        <v>2352180075</v>
      </c>
      <c r="C24872" s="489" t="s">
        <v>2108</v>
      </c>
      <c r="D24872" s="489" t="s">
        <v>4252</v>
      </c>
    </row>
    <row r="24873" spans="1:4">
      <c r="A24873" s="489" t="str">
        <f t="shared" si="388"/>
        <v>2352180075介護老人保健施設</v>
      </c>
      <c r="B24873" s="489">
        <v>2352180075</v>
      </c>
      <c r="C24873" s="489" t="s">
        <v>1922</v>
      </c>
      <c r="D24873" s="489" t="s">
        <v>4252</v>
      </c>
    </row>
    <row r="24874" spans="1:4">
      <c r="A24874" s="489" t="str">
        <f t="shared" si="388"/>
        <v>2352180075短期入所療養介護（老健）</v>
      </c>
      <c r="B24874" s="489">
        <v>2352180075</v>
      </c>
      <c r="C24874" s="489" t="s">
        <v>2094</v>
      </c>
      <c r="D24874" s="489" t="s">
        <v>4252</v>
      </c>
    </row>
    <row r="24875" spans="1:4">
      <c r="A24875" s="489" t="str">
        <f t="shared" si="388"/>
        <v>2352180075通所リハビリテーション</v>
      </c>
      <c r="B24875" s="489">
        <v>2352180075</v>
      </c>
      <c r="C24875" s="489" t="s">
        <v>2511</v>
      </c>
      <c r="D24875" s="489" t="s">
        <v>4252</v>
      </c>
    </row>
    <row r="24876" spans="1:4">
      <c r="A24876" s="489" t="str">
        <f t="shared" si="388"/>
        <v>2352180075訪問リハビリテーション</v>
      </c>
      <c r="B24876" s="489">
        <v>2352180075</v>
      </c>
      <c r="C24876" s="489" t="s">
        <v>2104</v>
      </c>
      <c r="D24876" s="489" t="s">
        <v>4252</v>
      </c>
    </row>
    <row r="24877" spans="1:4">
      <c r="A24877" s="489" t="str">
        <f t="shared" si="388"/>
        <v>2352280008介護予防短期入所療養介護（老健）</v>
      </c>
      <c r="B24877" s="489">
        <v>2352280008</v>
      </c>
      <c r="C24877" s="489" t="s">
        <v>2098</v>
      </c>
      <c r="D24877" s="489" t="s">
        <v>4253</v>
      </c>
    </row>
    <row r="24878" spans="1:4">
      <c r="A24878" s="489" t="str">
        <f t="shared" si="388"/>
        <v>2352280008介護予防通所リハビリテーション</v>
      </c>
      <c r="B24878" s="489">
        <v>2352280008</v>
      </c>
      <c r="C24878" s="489" t="s">
        <v>2512</v>
      </c>
      <c r="D24878" s="489" t="s">
        <v>4253</v>
      </c>
    </row>
    <row r="24879" spans="1:4">
      <c r="A24879" s="489" t="str">
        <f t="shared" si="388"/>
        <v>2352280008介護老人保健施設</v>
      </c>
      <c r="B24879" s="489">
        <v>2352280008</v>
      </c>
      <c r="C24879" s="489" t="s">
        <v>1922</v>
      </c>
      <c r="D24879" s="489" t="s">
        <v>4253</v>
      </c>
    </row>
    <row r="24880" spans="1:4">
      <c r="A24880" s="489" t="str">
        <f t="shared" si="388"/>
        <v>2352280008介護老人保健施設</v>
      </c>
      <c r="B24880" s="489">
        <v>2352280008</v>
      </c>
      <c r="C24880" s="489" t="s">
        <v>1922</v>
      </c>
      <c r="D24880" s="489" t="s">
        <v>4253</v>
      </c>
    </row>
    <row r="24881" spans="1:4">
      <c r="A24881" s="489" t="str">
        <f t="shared" si="388"/>
        <v>2352280008短期入所療養介護（老健）</v>
      </c>
      <c r="B24881" s="489">
        <v>2352280008</v>
      </c>
      <c r="C24881" s="489" t="s">
        <v>2094</v>
      </c>
      <c r="D24881" s="489" t="s">
        <v>4253</v>
      </c>
    </row>
    <row r="24882" spans="1:4">
      <c r="A24882" s="489" t="str">
        <f t="shared" si="388"/>
        <v>2352280008短期入所療養介護（老健）</v>
      </c>
      <c r="B24882" s="489">
        <v>2352280008</v>
      </c>
      <c r="C24882" s="489" t="s">
        <v>2094</v>
      </c>
      <c r="D24882" s="489" t="s">
        <v>4253</v>
      </c>
    </row>
    <row r="24883" spans="1:4">
      <c r="A24883" s="489" t="str">
        <f t="shared" si="388"/>
        <v>2352280008通所リハビリテーション</v>
      </c>
      <c r="B24883" s="489">
        <v>2352280008</v>
      </c>
      <c r="C24883" s="489" t="s">
        <v>2511</v>
      </c>
      <c r="D24883" s="489" t="s">
        <v>4253</v>
      </c>
    </row>
    <row r="24884" spans="1:4">
      <c r="A24884" s="489" t="str">
        <f t="shared" si="388"/>
        <v>2352280016介護予防短期入所療養介護（老健）</v>
      </c>
      <c r="B24884" s="489">
        <v>2352280016</v>
      </c>
      <c r="C24884" s="489" t="s">
        <v>2098</v>
      </c>
      <c r="D24884" s="489" t="s">
        <v>4254</v>
      </c>
    </row>
    <row r="24885" spans="1:4">
      <c r="A24885" s="489" t="str">
        <f t="shared" si="388"/>
        <v>2352280016介護予防通所リハビリテーション</v>
      </c>
      <c r="B24885" s="489">
        <v>2352280016</v>
      </c>
      <c r="C24885" s="489" t="s">
        <v>2512</v>
      </c>
      <c r="D24885" s="489" t="s">
        <v>4254</v>
      </c>
    </row>
    <row r="24886" spans="1:4">
      <c r="A24886" s="489" t="str">
        <f t="shared" si="388"/>
        <v>2352280016介護予防訪問リハビリテーション</v>
      </c>
      <c r="B24886" s="489">
        <v>2352280016</v>
      </c>
      <c r="C24886" s="489" t="s">
        <v>2108</v>
      </c>
      <c r="D24886" s="489" t="s">
        <v>4254</v>
      </c>
    </row>
    <row r="24887" spans="1:4">
      <c r="A24887" s="489" t="str">
        <f t="shared" si="388"/>
        <v>2352280016介護老人保健施設</v>
      </c>
      <c r="B24887" s="489">
        <v>2352280016</v>
      </c>
      <c r="C24887" s="489" t="s">
        <v>1922</v>
      </c>
      <c r="D24887" s="489" t="s">
        <v>4254</v>
      </c>
    </row>
    <row r="24888" spans="1:4">
      <c r="A24888" s="489" t="str">
        <f t="shared" si="388"/>
        <v>2352280016短期入所療養介護（老健）</v>
      </c>
      <c r="B24888" s="489">
        <v>2352280016</v>
      </c>
      <c r="C24888" s="489" t="s">
        <v>2094</v>
      </c>
      <c r="D24888" s="489" t="s">
        <v>4254</v>
      </c>
    </row>
    <row r="24889" spans="1:4">
      <c r="A24889" s="489" t="str">
        <f t="shared" si="388"/>
        <v>2352280016通所リハビリテーション</v>
      </c>
      <c r="B24889" s="489">
        <v>2352280016</v>
      </c>
      <c r="C24889" s="489" t="s">
        <v>2511</v>
      </c>
      <c r="D24889" s="489" t="s">
        <v>4254</v>
      </c>
    </row>
    <row r="24890" spans="1:4">
      <c r="A24890" s="489" t="str">
        <f t="shared" si="388"/>
        <v>2352280016訪問リハビリテーション</v>
      </c>
      <c r="B24890" s="489">
        <v>2352280016</v>
      </c>
      <c r="C24890" s="489" t="s">
        <v>2104</v>
      </c>
      <c r="D24890" s="489" t="s">
        <v>4254</v>
      </c>
    </row>
    <row r="24891" spans="1:4">
      <c r="A24891" s="489" t="str">
        <f t="shared" si="388"/>
        <v>2352280024介護予防短期入所療養介護（老健）</v>
      </c>
      <c r="B24891" s="489">
        <v>2352280024</v>
      </c>
      <c r="C24891" s="489" t="s">
        <v>2098</v>
      </c>
      <c r="D24891" s="489" t="s">
        <v>4255</v>
      </c>
    </row>
    <row r="24892" spans="1:4">
      <c r="A24892" s="489" t="str">
        <f t="shared" si="388"/>
        <v>2352280024介護予防通所リハビリテーション</v>
      </c>
      <c r="B24892" s="489">
        <v>2352280024</v>
      </c>
      <c r="C24892" s="489" t="s">
        <v>2512</v>
      </c>
      <c r="D24892" s="489" t="s">
        <v>4255</v>
      </c>
    </row>
    <row r="24893" spans="1:4">
      <c r="A24893" s="489" t="str">
        <f t="shared" si="388"/>
        <v>2352280024介護老人保健施設</v>
      </c>
      <c r="B24893" s="489">
        <v>2352280024</v>
      </c>
      <c r="C24893" s="489" t="s">
        <v>1922</v>
      </c>
      <c r="D24893" s="489" t="s">
        <v>4255</v>
      </c>
    </row>
    <row r="24894" spans="1:4">
      <c r="A24894" s="489" t="str">
        <f t="shared" si="388"/>
        <v>2352280024短期入所療養介護（老健）</v>
      </c>
      <c r="B24894" s="489">
        <v>2352280024</v>
      </c>
      <c r="C24894" s="489" t="s">
        <v>2094</v>
      </c>
      <c r="D24894" s="489" t="s">
        <v>4255</v>
      </c>
    </row>
    <row r="24895" spans="1:4">
      <c r="A24895" s="489" t="str">
        <f t="shared" si="388"/>
        <v>2352280024通所リハビリテーション</v>
      </c>
      <c r="B24895" s="489">
        <v>2352280024</v>
      </c>
      <c r="C24895" s="489" t="s">
        <v>2511</v>
      </c>
      <c r="D24895" s="489" t="s">
        <v>4255</v>
      </c>
    </row>
    <row r="24896" spans="1:4">
      <c r="A24896" s="489" t="str">
        <f t="shared" si="388"/>
        <v>2352280040介護予防短期入所療養介護（老健）</v>
      </c>
      <c r="B24896" s="489">
        <v>2352280040</v>
      </c>
      <c r="C24896" s="489" t="s">
        <v>2098</v>
      </c>
      <c r="D24896" s="489" t="s">
        <v>4256</v>
      </c>
    </row>
    <row r="24897" spans="1:4">
      <c r="A24897" s="489" t="str">
        <f t="shared" si="388"/>
        <v>2352280040介護老人保健施設</v>
      </c>
      <c r="B24897" s="489">
        <v>2352280040</v>
      </c>
      <c r="C24897" s="489" t="s">
        <v>1922</v>
      </c>
      <c r="D24897" s="489" t="s">
        <v>4256</v>
      </c>
    </row>
    <row r="24898" spans="1:4">
      <c r="A24898" s="489" t="str">
        <f t="shared" ref="A24898:A24961" si="389">B24898&amp;C24898</f>
        <v>2352280040短期入所療養介護（老健）</v>
      </c>
      <c r="B24898" s="489">
        <v>2352280040</v>
      </c>
      <c r="C24898" s="489" t="s">
        <v>2094</v>
      </c>
      <c r="D24898" s="489" t="s">
        <v>4256</v>
      </c>
    </row>
    <row r="24899" spans="1:4">
      <c r="A24899" s="489" t="str">
        <f t="shared" si="389"/>
        <v>2352280057介護予防短期入所療養介護（老健）</v>
      </c>
      <c r="B24899" s="489">
        <v>2352280057</v>
      </c>
      <c r="C24899" s="489" t="s">
        <v>2098</v>
      </c>
      <c r="D24899" s="489" t="s">
        <v>4257</v>
      </c>
    </row>
    <row r="24900" spans="1:4">
      <c r="A24900" s="489" t="str">
        <f t="shared" si="389"/>
        <v>2352280057介護予防通所リハビリテーション</v>
      </c>
      <c r="B24900" s="489">
        <v>2352280057</v>
      </c>
      <c r="C24900" s="489" t="s">
        <v>2512</v>
      </c>
      <c r="D24900" s="489" t="s">
        <v>4257</v>
      </c>
    </row>
    <row r="24901" spans="1:4">
      <c r="A24901" s="489" t="str">
        <f t="shared" si="389"/>
        <v>2352280057介護予防訪問リハビリテーション</v>
      </c>
      <c r="B24901" s="489">
        <v>2352280057</v>
      </c>
      <c r="C24901" s="489" t="s">
        <v>2108</v>
      </c>
      <c r="D24901" s="489" t="s">
        <v>4257</v>
      </c>
    </row>
    <row r="24902" spans="1:4">
      <c r="A24902" s="489" t="str">
        <f t="shared" si="389"/>
        <v>2352280057介護老人保健施設</v>
      </c>
      <c r="B24902" s="489">
        <v>2352280057</v>
      </c>
      <c r="C24902" s="489" t="s">
        <v>1922</v>
      </c>
      <c r="D24902" s="489" t="s">
        <v>4257</v>
      </c>
    </row>
    <row r="24903" spans="1:4">
      <c r="A24903" s="489" t="str">
        <f t="shared" si="389"/>
        <v>2352280057短期入所療養介護（老健）</v>
      </c>
      <c r="B24903" s="489">
        <v>2352280057</v>
      </c>
      <c r="C24903" s="489" t="s">
        <v>2094</v>
      </c>
      <c r="D24903" s="489" t="s">
        <v>4257</v>
      </c>
    </row>
    <row r="24904" spans="1:4">
      <c r="A24904" s="489" t="str">
        <f t="shared" si="389"/>
        <v>2352280057通所リハビリテーション</v>
      </c>
      <c r="B24904" s="489">
        <v>2352280057</v>
      </c>
      <c r="C24904" s="489" t="s">
        <v>2511</v>
      </c>
      <c r="D24904" s="489" t="s">
        <v>4257</v>
      </c>
    </row>
    <row r="24905" spans="1:4">
      <c r="A24905" s="489" t="str">
        <f t="shared" si="389"/>
        <v>2352280057通所リハビリテーション</v>
      </c>
      <c r="B24905" s="489">
        <v>2352280057</v>
      </c>
      <c r="C24905" s="489" t="s">
        <v>2511</v>
      </c>
      <c r="D24905" s="489" t="s">
        <v>4257</v>
      </c>
    </row>
    <row r="24906" spans="1:4">
      <c r="A24906" s="489" t="str">
        <f t="shared" si="389"/>
        <v>2352280057訪問リハビリテーション</v>
      </c>
      <c r="B24906" s="489">
        <v>2352280057</v>
      </c>
      <c r="C24906" s="489" t="s">
        <v>2104</v>
      </c>
      <c r="D24906" s="489" t="s">
        <v>4257</v>
      </c>
    </row>
    <row r="24907" spans="1:4">
      <c r="A24907" s="489" t="str">
        <f t="shared" si="389"/>
        <v>2352280065介護予防短期入所療養介護（老健）</v>
      </c>
      <c r="B24907" s="489">
        <v>2352280065</v>
      </c>
      <c r="C24907" s="489" t="s">
        <v>2098</v>
      </c>
      <c r="D24907" s="489" t="s">
        <v>4258</v>
      </c>
    </row>
    <row r="24908" spans="1:4">
      <c r="A24908" s="489" t="str">
        <f t="shared" si="389"/>
        <v>2352280065介護予防訪問リハビリテーション</v>
      </c>
      <c r="B24908" s="489">
        <v>2352280065</v>
      </c>
      <c r="C24908" s="489" t="s">
        <v>2108</v>
      </c>
      <c r="D24908" s="489" t="s">
        <v>4258</v>
      </c>
    </row>
    <row r="24909" spans="1:4">
      <c r="A24909" s="489" t="str">
        <f t="shared" si="389"/>
        <v>2352280065介護老人保健施設</v>
      </c>
      <c r="B24909" s="489">
        <v>2352280065</v>
      </c>
      <c r="C24909" s="489" t="s">
        <v>1922</v>
      </c>
      <c r="D24909" s="489" t="s">
        <v>4258</v>
      </c>
    </row>
    <row r="24910" spans="1:4">
      <c r="A24910" s="489" t="str">
        <f t="shared" si="389"/>
        <v>2352280065短期入所療養介護（老健）</v>
      </c>
      <c r="B24910" s="489">
        <v>2352280065</v>
      </c>
      <c r="C24910" s="489" t="s">
        <v>2094</v>
      </c>
      <c r="D24910" s="489" t="s">
        <v>4258</v>
      </c>
    </row>
    <row r="24911" spans="1:4">
      <c r="A24911" s="489" t="str">
        <f t="shared" si="389"/>
        <v>2352280065通所リハビリテーション</v>
      </c>
      <c r="B24911" s="489">
        <v>2352280065</v>
      </c>
      <c r="C24911" s="489" t="s">
        <v>2511</v>
      </c>
      <c r="D24911" s="489" t="s">
        <v>4258</v>
      </c>
    </row>
    <row r="24912" spans="1:4">
      <c r="A24912" s="489" t="str">
        <f t="shared" si="389"/>
        <v>2352280065訪問リハビリテーション</v>
      </c>
      <c r="B24912" s="489">
        <v>2352280065</v>
      </c>
      <c r="C24912" s="489" t="s">
        <v>2104</v>
      </c>
      <c r="D24912" s="489" t="s">
        <v>4258</v>
      </c>
    </row>
    <row r="24913" spans="1:4">
      <c r="A24913" s="489" t="str">
        <f t="shared" si="389"/>
        <v>2352380006介護予防短期入所療養介護（老健）</v>
      </c>
      <c r="B24913" s="489">
        <v>2352380006</v>
      </c>
      <c r="C24913" s="489" t="s">
        <v>2098</v>
      </c>
      <c r="D24913" s="489" t="s">
        <v>4259</v>
      </c>
    </row>
    <row r="24914" spans="1:4">
      <c r="A24914" s="489" t="str">
        <f t="shared" si="389"/>
        <v>2352380006介護老人保健施設</v>
      </c>
      <c r="B24914" s="489">
        <v>2352380006</v>
      </c>
      <c r="C24914" s="489" t="s">
        <v>1922</v>
      </c>
      <c r="D24914" s="489" t="s">
        <v>4259</v>
      </c>
    </row>
    <row r="24915" spans="1:4">
      <c r="A24915" s="489" t="str">
        <f t="shared" si="389"/>
        <v>2352380006短期入所療養介護（老健）</v>
      </c>
      <c r="B24915" s="489">
        <v>2352380006</v>
      </c>
      <c r="C24915" s="489" t="s">
        <v>2094</v>
      </c>
      <c r="D24915" s="489" t="s">
        <v>4259</v>
      </c>
    </row>
    <row r="24916" spans="1:4">
      <c r="A24916" s="489" t="str">
        <f t="shared" si="389"/>
        <v>2352480004介護予防短期入所療養介護（老健）</v>
      </c>
      <c r="B24916" s="489">
        <v>2352480004</v>
      </c>
      <c r="C24916" s="489" t="s">
        <v>2098</v>
      </c>
      <c r="D24916" s="489" t="s">
        <v>4260</v>
      </c>
    </row>
    <row r="24917" spans="1:4">
      <c r="A24917" s="489" t="str">
        <f t="shared" si="389"/>
        <v>2352480004介護予防短期入所療養介護（老健）</v>
      </c>
      <c r="B24917" s="489">
        <v>2352480004</v>
      </c>
      <c r="C24917" s="489" t="s">
        <v>2098</v>
      </c>
      <c r="D24917" s="489" t="s">
        <v>4260</v>
      </c>
    </row>
    <row r="24918" spans="1:4">
      <c r="A24918" s="489" t="str">
        <f t="shared" si="389"/>
        <v>2352480004介護予防通所リハビリテーション</v>
      </c>
      <c r="B24918" s="489">
        <v>2352480004</v>
      </c>
      <c r="C24918" s="489" t="s">
        <v>2512</v>
      </c>
      <c r="D24918" s="489" t="s">
        <v>4260</v>
      </c>
    </row>
    <row r="24919" spans="1:4">
      <c r="A24919" s="489" t="str">
        <f t="shared" si="389"/>
        <v>2352480004介護予防訪問リハビリテーション</v>
      </c>
      <c r="B24919" s="489">
        <v>2352480004</v>
      </c>
      <c r="C24919" s="489" t="s">
        <v>2108</v>
      </c>
      <c r="D24919" s="489" t="s">
        <v>4260</v>
      </c>
    </row>
    <row r="24920" spans="1:4">
      <c r="A24920" s="489" t="str">
        <f t="shared" si="389"/>
        <v>2352480004介護老人保健施設</v>
      </c>
      <c r="B24920" s="489">
        <v>2352480004</v>
      </c>
      <c r="C24920" s="489" t="s">
        <v>1922</v>
      </c>
      <c r="D24920" s="489" t="s">
        <v>4260</v>
      </c>
    </row>
    <row r="24921" spans="1:4">
      <c r="A24921" s="489" t="str">
        <f t="shared" si="389"/>
        <v>2352480004介護老人保健施設</v>
      </c>
      <c r="B24921" s="489">
        <v>2352480004</v>
      </c>
      <c r="C24921" s="489" t="s">
        <v>1922</v>
      </c>
      <c r="D24921" s="489" t="s">
        <v>4260</v>
      </c>
    </row>
    <row r="24922" spans="1:4">
      <c r="A24922" s="489" t="str">
        <f t="shared" si="389"/>
        <v>2352480004短期入所療養介護（老健）</v>
      </c>
      <c r="B24922" s="489">
        <v>2352480004</v>
      </c>
      <c r="C24922" s="489" t="s">
        <v>2094</v>
      </c>
      <c r="D24922" s="489" t="s">
        <v>4260</v>
      </c>
    </row>
    <row r="24923" spans="1:4">
      <c r="A24923" s="489" t="str">
        <f t="shared" si="389"/>
        <v>2352480004短期入所療養介護（老健）</v>
      </c>
      <c r="B24923" s="489">
        <v>2352480004</v>
      </c>
      <c r="C24923" s="489" t="s">
        <v>2094</v>
      </c>
      <c r="D24923" s="489" t="s">
        <v>4260</v>
      </c>
    </row>
    <row r="24924" spans="1:4">
      <c r="A24924" s="489" t="str">
        <f t="shared" si="389"/>
        <v>2352480004通所リハビリテーション</v>
      </c>
      <c r="B24924" s="489">
        <v>2352480004</v>
      </c>
      <c r="C24924" s="489" t="s">
        <v>2511</v>
      </c>
      <c r="D24924" s="489" t="s">
        <v>4260</v>
      </c>
    </row>
    <row r="24925" spans="1:4">
      <c r="A24925" s="489" t="str">
        <f t="shared" si="389"/>
        <v>2352480004通所リハビリテーション</v>
      </c>
      <c r="B24925" s="489">
        <v>2352480004</v>
      </c>
      <c r="C24925" s="489" t="s">
        <v>2511</v>
      </c>
      <c r="D24925" s="489" t="s">
        <v>4260</v>
      </c>
    </row>
    <row r="24926" spans="1:4">
      <c r="A24926" s="489" t="str">
        <f t="shared" si="389"/>
        <v>2352480004訪問リハビリテーション</v>
      </c>
      <c r="B24926" s="489">
        <v>2352480004</v>
      </c>
      <c r="C24926" s="489" t="s">
        <v>2104</v>
      </c>
      <c r="D24926" s="489" t="s">
        <v>4260</v>
      </c>
    </row>
    <row r="24927" spans="1:4">
      <c r="A24927" s="489" t="str">
        <f t="shared" si="389"/>
        <v>2352480012介護予防短期入所療養介護（老健）</v>
      </c>
      <c r="B24927" s="489">
        <v>2352480012</v>
      </c>
      <c r="C24927" s="489" t="s">
        <v>2098</v>
      </c>
      <c r="D24927" s="489" t="s">
        <v>4261</v>
      </c>
    </row>
    <row r="24928" spans="1:4">
      <c r="A24928" s="489" t="str">
        <f t="shared" si="389"/>
        <v>2352480012介護予防通所リハビリテーション</v>
      </c>
      <c r="B24928" s="489">
        <v>2352480012</v>
      </c>
      <c r="C24928" s="489" t="s">
        <v>2512</v>
      </c>
      <c r="D24928" s="489" t="s">
        <v>4261</v>
      </c>
    </row>
    <row r="24929" spans="1:4">
      <c r="A24929" s="489" t="str">
        <f t="shared" si="389"/>
        <v>2352480012介護予防訪問リハビリテーション</v>
      </c>
      <c r="B24929" s="489">
        <v>2352480012</v>
      </c>
      <c r="C24929" s="489" t="s">
        <v>2108</v>
      </c>
      <c r="D24929" s="489" t="s">
        <v>4261</v>
      </c>
    </row>
    <row r="24930" spans="1:4">
      <c r="A24930" s="489" t="str">
        <f t="shared" si="389"/>
        <v>2352480012介護老人保健施設</v>
      </c>
      <c r="B24930" s="489">
        <v>2352480012</v>
      </c>
      <c r="C24930" s="489" t="s">
        <v>1922</v>
      </c>
      <c r="D24930" s="489" t="s">
        <v>4261</v>
      </c>
    </row>
    <row r="24931" spans="1:4">
      <c r="A24931" s="489" t="str">
        <f t="shared" si="389"/>
        <v>2352480012短期入所療養介護（老健）</v>
      </c>
      <c r="B24931" s="489">
        <v>2352480012</v>
      </c>
      <c r="C24931" s="489" t="s">
        <v>2094</v>
      </c>
      <c r="D24931" s="489" t="s">
        <v>4261</v>
      </c>
    </row>
    <row r="24932" spans="1:4">
      <c r="A24932" s="489" t="str">
        <f t="shared" si="389"/>
        <v>2352480012通所リハビリテーション</v>
      </c>
      <c r="B24932" s="489">
        <v>2352480012</v>
      </c>
      <c r="C24932" s="489" t="s">
        <v>2511</v>
      </c>
      <c r="D24932" s="489" t="s">
        <v>4261</v>
      </c>
    </row>
    <row r="24933" spans="1:4">
      <c r="A24933" s="489" t="str">
        <f t="shared" si="389"/>
        <v>2352480012通所リハビリテーション</v>
      </c>
      <c r="B24933" s="489">
        <v>2352480012</v>
      </c>
      <c r="C24933" s="489" t="s">
        <v>2511</v>
      </c>
      <c r="D24933" s="489" t="s">
        <v>4261</v>
      </c>
    </row>
    <row r="24934" spans="1:4">
      <c r="A24934" s="489" t="str">
        <f t="shared" si="389"/>
        <v>2352480012訪問リハビリテーション</v>
      </c>
      <c r="B24934" s="489">
        <v>2352480012</v>
      </c>
      <c r="C24934" s="489" t="s">
        <v>2104</v>
      </c>
      <c r="D24934" s="489" t="s">
        <v>4261</v>
      </c>
    </row>
    <row r="24935" spans="1:4">
      <c r="A24935" s="489" t="str">
        <f t="shared" si="389"/>
        <v>2352480020介護予防短期入所療養介護（老健）</v>
      </c>
      <c r="B24935" s="489">
        <v>2352480020</v>
      </c>
      <c r="C24935" s="489" t="s">
        <v>2098</v>
      </c>
      <c r="D24935" s="489" t="s">
        <v>4262</v>
      </c>
    </row>
    <row r="24936" spans="1:4">
      <c r="A24936" s="489" t="str">
        <f t="shared" si="389"/>
        <v>2352480020介護老人保健施設</v>
      </c>
      <c r="B24936" s="489">
        <v>2352480020</v>
      </c>
      <c r="C24936" s="489" t="s">
        <v>1922</v>
      </c>
      <c r="D24936" s="489" t="s">
        <v>4262</v>
      </c>
    </row>
    <row r="24937" spans="1:4">
      <c r="A24937" s="489" t="str">
        <f t="shared" si="389"/>
        <v>2352480020短期入所療養介護（老健）</v>
      </c>
      <c r="B24937" s="489">
        <v>2352480020</v>
      </c>
      <c r="C24937" s="489" t="s">
        <v>2094</v>
      </c>
      <c r="D24937" s="489" t="s">
        <v>4262</v>
      </c>
    </row>
    <row r="24938" spans="1:4">
      <c r="A24938" s="489" t="str">
        <f t="shared" si="389"/>
        <v>2352480038介護予防短期入所療養介護（老健）</v>
      </c>
      <c r="B24938" s="489">
        <v>2352480038</v>
      </c>
      <c r="C24938" s="489" t="s">
        <v>2098</v>
      </c>
      <c r="D24938" s="489" t="s">
        <v>4263</v>
      </c>
    </row>
    <row r="24939" spans="1:4">
      <c r="A24939" s="489" t="str">
        <f t="shared" si="389"/>
        <v>2352480038介護予防通所リハビリテーション</v>
      </c>
      <c r="B24939" s="489">
        <v>2352480038</v>
      </c>
      <c r="C24939" s="489" t="s">
        <v>2512</v>
      </c>
      <c r="D24939" s="489" t="s">
        <v>4263</v>
      </c>
    </row>
    <row r="24940" spans="1:4">
      <c r="A24940" s="489" t="str">
        <f t="shared" si="389"/>
        <v>2352480038介護老人保健施設</v>
      </c>
      <c r="B24940" s="489">
        <v>2352480038</v>
      </c>
      <c r="C24940" s="489" t="s">
        <v>1922</v>
      </c>
      <c r="D24940" s="489" t="s">
        <v>4263</v>
      </c>
    </row>
    <row r="24941" spans="1:4">
      <c r="A24941" s="489" t="str">
        <f t="shared" si="389"/>
        <v>2352480038短期入所療養介護（老健）</v>
      </c>
      <c r="B24941" s="489">
        <v>2352480038</v>
      </c>
      <c r="C24941" s="489" t="s">
        <v>2094</v>
      </c>
      <c r="D24941" s="489" t="s">
        <v>4263</v>
      </c>
    </row>
    <row r="24942" spans="1:4">
      <c r="A24942" s="489" t="str">
        <f t="shared" si="389"/>
        <v>2352480038通所リハビリテーション</v>
      </c>
      <c r="B24942" s="489">
        <v>2352480038</v>
      </c>
      <c r="C24942" s="489" t="s">
        <v>2511</v>
      </c>
      <c r="D24942" s="489" t="s">
        <v>4263</v>
      </c>
    </row>
    <row r="24943" spans="1:4">
      <c r="A24943" s="489" t="str">
        <f t="shared" si="389"/>
        <v>2352480046介護予防短期入所療養介護（老健）</v>
      </c>
      <c r="B24943" s="489">
        <v>2352480046</v>
      </c>
      <c r="C24943" s="489" t="s">
        <v>2098</v>
      </c>
      <c r="D24943" s="489" t="s">
        <v>4264</v>
      </c>
    </row>
    <row r="24944" spans="1:4">
      <c r="A24944" s="489" t="str">
        <f t="shared" si="389"/>
        <v>2352480046介護老人保健施設</v>
      </c>
      <c r="B24944" s="489">
        <v>2352480046</v>
      </c>
      <c r="C24944" s="489" t="s">
        <v>1922</v>
      </c>
      <c r="D24944" s="489" t="s">
        <v>4264</v>
      </c>
    </row>
    <row r="24945" spans="1:4">
      <c r="A24945" s="489" t="str">
        <f t="shared" si="389"/>
        <v>2352480046短期入所療養介護（老健）</v>
      </c>
      <c r="B24945" s="489">
        <v>2352480046</v>
      </c>
      <c r="C24945" s="489" t="s">
        <v>2094</v>
      </c>
      <c r="D24945" s="489" t="s">
        <v>4264</v>
      </c>
    </row>
    <row r="24946" spans="1:4">
      <c r="A24946" s="489" t="str">
        <f t="shared" si="389"/>
        <v>2352580001介護予防短期入所療養介護（老健）</v>
      </c>
      <c r="B24946" s="489">
        <v>2352580001</v>
      </c>
      <c r="C24946" s="489" t="s">
        <v>2098</v>
      </c>
      <c r="D24946" s="489" t="s">
        <v>4265</v>
      </c>
    </row>
    <row r="24947" spans="1:4">
      <c r="A24947" s="489" t="str">
        <f t="shared" si="389"/>
        <v>2352580001介護予防通所リハビリテーション</v>
      </c>
      <c r="B24947" s="489">
        <v>2352580001</v>
      </c>
      <c r="C24947" s="489" t="s">
        <v>2512</v>
      </c>
      <c r="D24947" s="489" t="s">
        <v>4265</v>
      </c>
    </row>
    <row r="24948" spans="1:4">
      <c r="A24948" s="489" t="str">
        <f t="shared" si="389"/>
        <v>2352580001介護老人保健施設</v>
      </c>
      <c r="B24948" s="489">
        <v>2352580001</v>
      </c>
      <c r="C24948" s="489" t="s">
        <v>1922</v>
      </c>
      <c r="D24948" s="489" t="s">
        <v>4265</v>
      </c>
    </row>
    <row r="24949" spans="1:4">
      <c r="A24949" s="489" t="str">
        <f t="shared" si="389"/>
        <v>2352580001短期入所療養介護（老健）</v>
      </c>
      <c r="B24949" s="489">
        <v>2352580001</v>
      </c>
      <c r="C24949" s="489" t="s">
        <v>2094</v>
      </c>
      <c r="D24949" s="489" t="s">
        <v>4265</v>
      </c>
    </row>
    <row r="24950" spans="1:4">
      <c r="A24950" s="489" t="str">
        <f t="shared" si="389"/>
        <v>2352580001通所リハビリテーション</v>
      </c>
      <c r="B24950" s="489">
        <v>2352580001</v>
      </c>
      <c r="C24950" s="489" t="s">
        <v>2511</v>
      </c>
      <c r="D24950" s="489" t="s">
        <v>4265</v>
      </c>
    </row>
    <row r="24951" spans="1:4">
      <c r="A24951" s="489" t="str">
        <f t="shared" si="389"/>
        <v>2352580019介護予防短期入所療養介護（老健）</v>
      </c>
      <c r="B24951" s="489">
        <v>2352580019</v>
      </c>
      <c r="C24951" s="489" t="s">
        <v>2098</v>
      </c>
      <c r="D24951" s="489" t="s">
        <v>4266</v>
      </c>
    </row>
    <row r="24952" spans="1:4">
      <c r="A24952" s="489" t="str">
        <f t="shared" si="389"/>
        <v>2352580019介護予防通所リハビリテーション</v>
      </c>
      <c r="B24952" s="489">
        <v>2352580019</v>
      </c>
      <c r="C24952" s="489" t="s">
        <v>2512</v>
      </c>
      <c r="D24952" s="489" t="s">
        <v>4266</v>
      </c>
    </row>
    <row r="24953" spans="1:4">
      <c r="A24953" s="489" t="str">
        <f t="shared" si="389"/>
        <v>2352580019介護老人保健施設</v>
      </c>
      <c r="B24953" s="489">
        <v>2352580019</v>
      </c>
      <c r="C24953" s="489" t="s">
        <v>1922</v>
      </c>
      <c r="D24953" s="489" t="s">
        <v>4266</v>
      </c>
    </row>
    <row r="24954" spans="1:4">
      <c r="A24954" s="489" t="str">
        <f t="shared" si="389"/>
        <v>2352580019短期入所療養介護（老健）</v>
      </c>
      <c r="B24954" s="489">
        <v>2352580019</v>
      </c>
      <c r="C24954" s="489" t="s">
        <v>2094</v>
      </c>
      <c r="D24954" s="489" t="s">
        <v>4266</v>
      </c>
    </row>
    <row r="24955" spans="1:4">
      <c r="A24955" s="489" t="str">
        <f t="shared" si="389"/>
        <v>2352580019通所リハビリテーション</v>
      </c>
      <c r="B24955" s="489">
        <v>2352580019</v>
      </c>
      <c r="C24955" s="489" t="s">
        <v>2511</v>
      </c>
      <c r="D24955" s="489" t="s">
        <v>4266</v>
      </c>
    </row>
    <row r="24956" spans="1:4">
      <c r="A24956" s="489" t="str">
        <f t="shared" si="389"/>
        <v>2352580019通所リハビリテーション</v>
      </c>
      <c r="B24956" s="489">
        <v>2352580019</v>
      </c>
      <c r="C24956" s="489" t="s">
        <v>2511</v>
      </c>
      <c r="D24956" s="489" t="s">
        <v>4266</v>
      </c>
    </row>
    <row r="24957" spans="1:4">
      <c r="A24957" s="489" t="str">
        <f t="shared" si="389"/>
        <v>2352580027介護予防短期入所療養介護（老健）</v>
      </c>
      <c r="B24957" s="489">
        <v>2352580027</v>
      </c>
      <c r="C24957" s="489" t="s">
        <v>2098</v>
      </c>
      <c r="D24957" s="489" t="s">
        <v>4267</v>
      </c>
    </row>
    <row r="24958" spans="1:4">
      <c r="A24958" s="489" t="str">
        <f t="shared" si="389"/>
        <v>2352580027介護予防通所リハビリテーション</v>
      </c>
      <c r="B24958" s="489">
        <v>2352580027</v>
      </c>
      <c r="C24958" s="489" t="s">
        <v>2512</v>
      </c>
      <c r="D24958" s="489" t="s">
        <v>4267</v>
      </c>
    </row>
    <row r="24959" spans="1:4">
      <c r="A24959" s="489" t="str">
        <f t="shared" si="389"/>
        <v>2352580027介護予防訪問リハビリテーション</v>
      </c>
      <c r="B24959" s="489">
        <v>2352580027</v>
      </c>
      <c r="C24959" s="489" t="s">
        <v>2108</v>
      </c>
      <c r="D24959" s="489" t="s">
        <v>4267</v>
      </c>
    </row>
    <row r="24960" spans="1:4">
      <c r="A24960" s="489" t="str">
        <f t="shared" si="389"/>
        <v>2352580027介護老人保健施設</v>
      </c>
      <c r="B24960" s="489">
        <v>2352580027</v>
      </c>
      <c r="C24960" s="489" t="s">
        <v>1922</v>
      </c>
      <c r="D24960" s="489" t="s">
        <v>4267</v>
      </c>
    </row>
    <row r="24961" spans="1:4">
      <c r="A24961" s="489" t="str">
        <f t="shared" si="389"/>
        <v>2352580027短期入所療養介護（老健）</v>
      </c>
      <c r="B24961" s="489">
        <v>2352580027</v>
      </c>
      <c r="C24961" s="489" t="s">
        <v>2094</v>
      </c>
      <c r="D24961" s="489" t="s">
        <v>4267</v>
      </c>
    </row>
    <row r="24962" spans="1:4">
      <c r="A24962" s="489" t="str">
        <f t="shared" ref="A24962:A25025" si="390">B24962&amp;C24962</f>
        <v>2352580027通所リハビリテーション</v>
      </c>
      <c r="B24962" s="489">
        <v>2352580027</v>
      </c>
      <c r="C24962" s="489" t="s">
        <v>2511</v>
      </c>
      <c r="D24962" s="489" t="s">
        <v>4267</v>
      </c>
    </row>
    <row r="24963" spans="1:4">
      <c r="A24963" s="489" t="str">
        <f t="shared" si="390"/>
        <v>2352580027訪問リハビリテーション</v>
      </c>
      <c r="B24963" s="489">
        <v>2352580027</v>
      </c>
      <c r="C24963" s="489" t="s">
        <v>2104</v>
      </c>
      <c r="D24963" s="489" t="s">
        <v>4267</v>
      </c>
    </row>
    <row r="24964" spans="1:4">
      <c r="A24964" s="489" t="str">
        <f t="shared" si="390"/>
        <v>2352580043介護予防通所リハビリテーション</v>
      </c>
      <c r="B24964" s="489">
        <v>2352580043</v>
      </c>
      <c r="C24964" s="489" t="s">
        <v>2512</v>
      </c>
      <c r="D24964" s="489" t="s">
        <v>4268</v>
      </c>
    </row>
    <row r="24965" spans="1:4">
      <c r="A24965" s="489" t="str">
        <f t="shared" si="390"/>
        <v>2352580043介護老人保健施設</v>
      </c>
      <c r="B24965" s="489">
        <v>2352580043</v>
      </c>
      <c r="C24965" s="489" t="s">
        <v>1922</v>
      </c>
      <c r="D24965" s="489" t="s">
        <v>4268</v>
      </c>
    </row>
    <row r="24966" spans="1:4">
      <c r="A24966" s="489" t="str">
        <f t="shared" si="390"/>
        <v>2352580043短期入所療養介護（老健）</v>
      </c>
      <c r="B24966" s="489">
        <v>2352580043</v>
      </c>
      <c r="C24966" s="489" t="s">
        <v>2094</v>
      </c>
      <c r="D24966" s="489" t="s">
        <v>4268</v>
      </c>
    </row>
    <row r="24967" spans="1:4">
      <c r="A24967" s="489" t="str">
        <f t="shared" si="390"/>
        <v>2352580043通所リハビリテーション</v>
      </c>
      <c r="B24967" s="489">
        <v>2352580043</v>
      </c>
      <c r="C24967" s="489" t="s">
        <v>2511</v>
      </c>
      <c r="D24967" s="489" t="s">
        <v>4268</v>
      </c>
    </row>
    <row r="24968" spans="1:4">
      <c r="A24968" s="489" t="str">
        <f t="shared" si="390"/>
        <v>2352580050介護予防短期入所療養介護（老健）</v>
      </c>
      <c r="B24968" s="489">
        <v>2352580050</v>
      </c>
      <c r="C24968" s="489" t="s">
        <v>2098</v>
      </c>
      <c r="D24968" s="489" t="s">
        <v>4269</v>
      </c>
    </row>
    <row r="24969" spans="1:4">
      <c r="A24969" s="489" t="str">
        <f t="shared" si="390"/>
        <v>2352580050介護老人保健施設</v>
      </c>
      <c r="B24969" s="489">
        <v>2352580050</v>
      </c>
      <c r="C24969" s="489" t="s">
        <v>1922</v>
      </c>
      <c r="D24969" s="489" t="s">
        <v>4269</v>
      </c>
    </row>
    <row r="24970" spans="1:4">
      <c r="A24970" s="489" t="str">
        <f t="shared" si="390"/>
        <v>2352580050短期入所療養介護（老健）</v>
      </c>
      <c r="B24970" s="489">
        <v>2352580050</v>
      </c>
      <c r="C24970" s="489" t="s">
        <v>2094</v>
      </c>
      <c r="D24970" s="489" t="s">
        <v>4269</v>
      </c>
    </row>
    <row r="24971" spans="1:4">
      <c r="A24971" s="489" t="str">
        <f t="shared" si="390"/>
        <v>2352580068介護予防短期入所療養介護（老健）</v>
      </c>
      <c r="B24971" s="489">
        <v>2352580068</v>
      </c>
      <c r="C24971" s="489" t="s">
        <v>2098</v>
      </c>
      <c r="D24971" s="489" t="s">
        <v>4270</v>
      </c>
    </row>
    <row r="24972" spans="1:4">
      <c r="A24972" s="489" t="str">
        <f t="shared" si="390"/>
        <v>2352580068介護予防通所リハビリテーション</v>
      </c>
      <c r="B24972" s="489">
        <v>2352580068</v>
      </c>
      <c r="C24972" s="489" t="s">
        <v>2512</v>
      </c>
      <c r="D24972" s="489" t="s">
        <v>4270</v>
      </c>
    </row>
    <row r="24973" spans="1:4">
      <c r="A24973" s="489" t="str">
        <f t="shared" si="390"/>
        <v>2352580068介護予防訪問リハビリテーション</v>
      </c>
      <c r="B24973" s="489">
        <v>2352580068</v>
      </c>
      <c r="C24973" s="489" t="s">
        <v>2108</v>
      </c>
      <c r="D24973" s="489" t="s">
        <v>4270</v>
      </c>
    </row>
    <row r="24974" spans="1:4">
      <c r="A24974" s="489" t="str">
        <f t="shared" si="390"/>
        <v>2352580068介護老人保健施設</v>
      </c>
      <c r="B24974" s="489">
        <v>2352580068</v>
      </c>
      <c r="C24974" s="489" t="s">
        <v>1922</v>
      </c>
      <c r="D24974" s="489" t="s">
        <v>4270</v>
      </c>
    </row>
    <row r="24975" spans="1:4">
      <c r="A24975" s="489" t="str">
        <f t="shared" si="390"/>
        <v>2352580068短期入所療養介護（老健）</v>
      </c>
      <c r="B24975" s="489">
        <v>2352580068</v>
      </c>
      <c r="C24975" s="489" t="s">
        <v>2094</v>
      </c>
      <c r="D24975" s="489" t="s">
        <v>4270</v>
      </c>
    </row>
    <row r="24976" spans="1:4">
      <c r="A24976" s="489" t="str">
        <f t="shared" si="390"/>
        <v>2352580068通所リハビリテーション</v>
      </c>
      <c r="B24976" s="489">
        <v>2352580068</v>
      </c>
      <c r="C24976" s="489" t="s">
        <v>2511</v>
      </c>
      <c r="D24976" s="489" t="s">
        <v>4270</v>
      </c>
    </row>
    <row r="24977" spans="1:4">
      <c r="A24977" s="489" t="str">
        <f t="shared" si="390"/>
        <v>2352580068訪問リハビリテーション</v>
      </c>
      <c r="B24977" s="489">
        <v>2352580068</v>
      </c>
      <c r="C24977" s="489" t="s">
        <v>2104</v>
      </c>
      <c r="D24977" s="489" t="s">
        <v>4270</v>
      </c>
    </row>
    <row r="24978" spans="1:4">
      <c r="A24978" s="489" t="str">
        <f t="shared" si="390"/>
        <v>2352680017介護予防短期入所療養介護（老健）</v>
      </c>
      <c r="B24978" s="489">
        <v>2352680017</v>
      </c>
      <c r="C24978" s="489" t="s">
        <v>2098</v>
      </c>
      <c r="D24978" s="489" t="s">
        <v>4271</v>
      </c>
    </row>
    <row r="24979" spans="1:4">
      <c r="A24979" s="489" t="str">
        <f t="shared" si="390"/>
        <v>2352680017介護予防通所リハビリテーション</v>
      </c>
      <c r="B24979" s="489">
        <v>2352680017</v>
      </c>
      <c r="C24979" s="489" t="s">
        <v>2512</v>
      </c>
      <c r="D24979" s="489" t="s">
        <v>4271</v>
      </c>
    </row>
    <row r="24980" spans="1:4">
      <c r="A24980" s="489" t="str">
        <f t="shared" si="390"/>
        <v>2352680017介護老人保健施設</v>
      </c>
      <c r="B24980" s="489">
        <v>2352680017</v>
      </c>
      <c r="C24980" s="489" t="s">
        <v>1922</v>
      </c>
      <c r="D24980" s="489" t="s">
        <v>4271</v>
      </c>
    </row>
    <row r="24981" spans="1:4">
      <c r="A24981" s="489" t="str">
        <f t="shared" si="390"/>
        <v>2352680017短期入所療養介護（老健）</v>
      </c>
      <c r="B24981" s="489">
        <v>2352680017</v>
      </c>
      <c r="C24981" s="489" t="s">
        <v>2094</v>
      </c>
      <c r="D24981" s="489" t="s">
        <v>4271</v>
      </c>
    </row>
    <row r="24982" spans="1:4">
      <c r="A24982" s="489" t="str">
        <f t="shared" si="390"/>
        <v>2352680017通所リハビリテーション</v>
      </c>
      <c r="B24982" s="489">
        <v>2352680017</v>
      </c>
      <c r="C24982" s="489" t="s">
        <v>2511</v>
      </c>
      <c r="D24982" s="489" t="s">
        <v>4271</v>
      </c>
    </row>
    <row r="24983" spans="1:4">
      <c r="A24983" s="489" t="str">
        <f t="shared" si="390"/>
        <v>2352680017通所リハビリテーション</v>
      </c>
      <c r="B24983" s="489">
        <v>2352680017</v>
      </c>
      <c r="C24983" s="489" t="s">
        <v>2511</v>
      </c>
      <c r="D24983" s="489" t="s">
        <v>4271</v>
      </c>
    </row>
    <row r="24984" spans="1:4">
      <c r="A24984" s="489" t="str">
        <f t="shared" si="390"/>
        <v>2352680025介護予防短期入所療養介護（老健）</v>
      </c>
      <c r="B24984" s="489">
        <v>2352680025</v>
      </c>
      <c r="C24984" s="489" t="s">
        <v>2098</v>
      </c>
      <c r="D24984" s="489" t="s">
        <v>4272</v>
      </c>
    </row>
    <row r="24985" spans="1:4">
      <c r="A24985" s="489" t="str">
        <f t="shared" si="390"/>
        <v>2352680025介護予防通所リハビリテーション</v>
      </c>
      <c r="B24985" s="489">
        <v>2352680025</v>
      </c>
      <c r="C24985" s="489" t="s">
        <v>2512</v>
      </c>
      <c r="D24985" s="489" t="s">
        <v>4272</v>
      </c>
    </row>
    <row r="24986" spans="1:4">
      <c r="A24986" s="489" t="str">
        <f t="shared" si="390"/>
        <v>2352680025介護予防訪問リハビリテーション</v>
      </c>
      <c r="B24986" s="489">
        <v>2352680025</v>
      </c>
      <c r="C24986" s="489" t="s">
        <v>2108</v>
      </c>
      <c r="D24986" s="489" t="s">
        <v>4272</v>
      </c>
    </row>
    <row r="24987" spans="1:4">
      <c r="A24987" s="489" t="str">
        <f t="shared" si="390"/>
        <v>2352680025介護老人保健施設</v>
      </c>
      <c r="B24987" s="489">
        <v>2352680025</v>
      </c>
      <c r="C24987" s="489" t="s">
        <v>1922</v>
      </c>
      <c r="D24987" s="489" t="s">
        <v>4272</v>
      </c>
    </row>
    <row r="24988" spans="1:4">
      <c r="A24988" s="489" t="str">
        <f t="shared" si="390"/>
        <v>2352680025短期入所療養介護（老健）</v>
      </c>
      <c r="B24988" s="489">
        <v>2352680025</v>
      </c>
      <c r="C24988" s="489" t="s">
        <v>2094</v>
      </c>
      <c r="D24988" s="489" t="s">
        <v>4272</v>
      </c>
    </row>
    <row r="24989" spans="1:4">
      <c r="A24989" s="489" t="str">
        <f t="shared" si="390"/>
        <v>2352680025通所リハビリテーション</v>
      </c>
      <c r="B24989" s="489">
        <v>2352680025</v>
      </c>
      <c r="C24989" s="489" t="s">
        <v>2511</v>
      </c>
      <c r="D24989" s="489" t="s">
        <v>4272</v>
      </c>
    </row>
    <row r="24990" spans="1:4">
      <c r="A24990" s="489" t="str">
        <f t="shared" si="390"/>
        <v>2352680025通所リハビリテーション</v>
      </c>
      <c r="B24990" s="489">
        <v>2352680025</v>
      </c>
      <c r="C24990" s="489" t="s">
        <v>2511</v>
      </c>
      <c r="D24990" s="489" t="s">
        <v>4272</v>
      </c>
    </row>
    <row r="24991" spans="1:4">
      <c r="A24991" s="489" t="str">
        <f t="shared" si="390"/>
        <v>2352680025訪問リハビリテーション</v>
      </c>
      <c r="B24991" s="489">
        <v>2352680025</v>
      </c>
      <c r="C24991" s="489" t="s">
        <v>2104</v>
      </c>
      <c r="D24991" s="489" t="s">
        <v>4272</v>
      </c>
    </row>
    <row r="24992" spans="1:4">
      <c r="A24992" s="489" t="str">
        <f t="shared" si="390"/>
        <v>2352780007介護予防短期入所療養介護（老健）</v>
      </c>
      <c r="B24992" s="489">
        <v>2352780007</v>
      </c>
      <c r="C24992" s="489" t="s">
        <v>2098</v>
      </c>
      <c r="D24992" s="489" t="s">
        <v>4273</v>
      </c>
    </row>
    <row r="24993" spans="1:4">
      <c r="A24993" s="489" t="str">
        <f t="shared" si="390"/>
        <v>2352780007介護予防通所リハビリテーション</v>
      </c>
      <c r="B24993" s="489">
        <v>2352780007</v>
      </c>
      <c r="C24993" s="489" t="s">
        <v>2512</v>
      </c>
      <c r="D24993" s="489" t="s">
        <v>4273</v>
      </c>
    </row>
    <row r="24994" spans="1:4">
      <c r="A24994" s="489" t="str">
        <f t="shared" si="390"/>
        <v>2352780007介護予防訪問リハビリテーション</v>
      </c>
      <c r="B24994" s="489">
        <v>2352780007</v>
      </c>
      <c r="C24994" s="489" t="s">
        <v>2108</v>
      </c>
      <c r="D24994" s="489" t="s">
        <v>4273</v>
      </c>
    </row>
    <row r="24995" spans="1:4">
      <c r="A24995" s="489" t="str">
        <f t="shared" si="390"/>
        <v>2352780007介護老人保健施設</v>
      </c>
      <c r="B24995" s="489">
        <v>2352780007</v>
      </c>
      <c r="C24995" s="489" t="s">
        <v>1922</v>
      </c>
      <c r="D24995" s="489" t="s">
        <v>4273</v>
      </c>
    </row>
    <row r="24996" spans="1:4">
      <c r="A24996" s="489" t="str">
        <f t="shared" si="390"/>
        <v>2352780007短期入所療養介護（老健）</v>
      </c>
      <c r="B24996" s="489">
        <v>2352780007</v>
      </c>
      <c r="C24996" s="489" t="s">
        <v>2094</v>
      </c>
      <c r="D24996" s="489" t="s">
        <v>4273</v>
      </c>
    </row>
    <row r="24997" spans="1:4">
      <c r="A24997" s="489" t="str">
        <f t="shared" si="390"/>
        <v>2352780007通所リハビリテーション</v>
      </c>
      <c r="B24997" s="489">
        <v>2352780007</v>
      </c>
      <c r="C24997" s="489" t="s">
        <v>2511</v>
      </c>
      <c r="D24997" s="489" t="s">
        <v>4273</v>
      </c>
    </row>
    <row r="24998" spans="1:4">
      <c r="A24998" s="489" t="str">
        <f t="shared" si="390"/>
        <v>2352780007訪問リハビリテーション</v>
      </c>
      <c r="B24998" s="489">
        <v>2352780007</v>
      </c>
      <c r="C24998" s="489" t="s">
        <v>2104</v>
      </c>
      <c r="D24998" s="489" t="s">
        <v>4273</v>
      </c>
    </row>
    <row r="24999" spans="1:4">
      <c r="A24999" s="489" t="str">
        <f t="shared" si="390"/>
        <v>2352780023介護予防短期入所療養介護（老健）</v>
      </c>
      <c r="B24999" s="489">
        <v>2352780023</v>
      </c>
      <c r="C24999" s="489" t="s">
        <v>2098</v>
      </c>
      <c r="D24999" s="489" t="s">
        <v>4274</v>
      </c>
    </row>
    <row r="25000" spans="1:4">
      <c r="A25000" s="489" t="str">
        <f t="shared" si="390"/>
        <v>2352780023介護老人保健施設</v>
      </c>
      <c r="B25000" s="489">
        <v>2352780023</v>
      </c>
      <c r="C25000" s="489" t="s">
        <v>1922</v>
      </c>
      <c r="D25000" s="489" t="s">
        <v>4274</v>
      </c>
    </row>
    <row r="25001" spans="1:4">
      <c r="A25001" s="489" t="str">
        <f t="shared" si="390"/>
        <v>2352780023短期入所療養介護（老健）</v>
      </c>
      <c r="B25001" s="489">
        <v>2352780023</v>
      </c>
      <c r="C25001" s="489" t="s">
        <v>2094</v>
      </c>
      <c r="D25001" s="489" t="s">
        <v>4274</v>
      </c>
    </row>
    <row r="25002" spans="1:4">
      <c r="A25002" s="489" t="str">
        <f t="shared" si="390"/>
        <v>2352780031介護予防短期入所療養介護（老健）</v>
      </c>
      <c r="B25002" s="489">
        <v>2352780031</v>
      </c>
      <c r="C25002" s="489" t="s">
        <v>2098</v>
      </c>
      <c r="D25002" s="489" t="s">
        <v>4275</v>
      </c>
    </row>
    <row r="25003" spans="1:4">
      <c r="A25003" s="489" t="str">
        <f t="shared" si="390"/>
        <v>2352780031介護予防通所リハビリテーション</v>
      </c>
      <c r="B25003" s="489">
        <v>2352780031</v>
      </c>
      <c r="C25003" s="489" t="s">
        <v>2512</v>
      </c>
      <c r="D25003" s="489" t="s">
        <v>4275</v>
      </c>
    </row>
    <row r="25004" spans="1:4">
      <c r="A25004" s="489" t="str">
        <f t="shared" si="390"/>
        <v>2352780031介護予防訪問リハビリテーション</v>
      </c>
      <c r="B25004" s="489">
        <v>2352780031</v>
      </c>
      <c r="C25004" s="489" t="s">
        <v>2108</v>
      </c>
      <c r="D25004" s="489" t="s">
        <v>4275</v>
      </c>
    </row>
    <row r="25005" spans="1:4">
      <c r="A25005" s="489" t="str">
        <f t="shared" si="390"/>
        <v>2352780031介護老人保健施設</v>
      </c>
      <c r="B25005" s="489">
        <v>2352780031</v>
      </c>
      <c r="C25005" s="489" t="s">
        <v>1922</v>
      </c>
      <c r="D25005" s="489" t="s">
        <v>4275</v>
      </c>
    </row>
    <row r="25006" spans="1:4">
      <c r="A25006" s="489" t="str">
        <f t="shared" si="390"/>
        <v>2352780031短期入所療養介護（老健）</v>
      </c>
      <c r="B25006" s="489">
        <v>2352780031</v>
      </c>
      <c r="C25006" s="489" t="s">
        <v>2094</v>
      </c>
      <c r="D25006" s="489" t="s">
        <v>4275</v>
      </c>
    </row>
    <row r="25007" spans="1:4">
      <c r="A25007" s="489" t="str">
        <f t="shared" si="390"/>
        <v>2352780031通所リハビリテーション</v>
      </c>
      <c r="B25007" s="489">
        <v>2352780031</v>
      </c>
      <c r="C25007" s="489" t="s">
        <v>2511</v>
      </c>
      <c r="D25007" s="489" t="s">
        <v>4275</v>
      </c>
    </row>
    <row r="25008" spans="1:4">
      <c r="A25008" s="489" t="str">
        <f t="shared" si="390"/>
        <v>2352780031訪問リハビリテーション</v>
      </c>
      <c r="B25008" s="489">
        <v>2352780031</v>
      </c>
      <c r="C25008" s="489" t="s">
        <v>2104</v>
      </c>
      <c r="D25008" s="489" t="s">
        <v>4275</v>
      </c>
    </row>
    <row r="25009" spans="1:4">
      <c r="A25009" s="489" t="str">
        <f t="shared" si="390"/>
        <v>2352780049介護予防短期入所療養介護（老健）</v>
      </c>
      <c r="B25009" s="489">
        <v>2352780049</v>
      </c>
      <c r="C25009" s="489" t="s">
        <v>2098</v>
      </c>
      <c r="D25009" s="489" t="s">
        <v>4276</v>
      </c>
    </row>
    <row r="25010" spans="1:4">
      <c r="A25010" s="489" t="str">
        <f t="shared" si="390"/>
        <v>2352780049介護予防通所リハビリテーション</v>
      </c>
      <c r="B25010" s="489">
        <v>2352780049</v>
      </c>
      <c r="C25010" s="489" t="s">
        <v>2512</v>
      </c>
      <c r="D25010" s="489" t="s">
        <v>4276</v>
      </c>
    </row>
    <row r="25011" spans="1:4">
      <c r="A25011" s="489" t="str">
        <f t="shared" si="390"/>
        <v>2352780049介護老人保健施設</v>
      </c>
      <c r="B25011" s="489">
        <v>2352780049</v>
      </c>
      <c r="C25011" s="489" t="s">
        <v>1922</v>
      </c>
      <c r="D25011" s="489" t="s">
        <v>4276</v>
      </c>
    </row>
    <row r="25012" spans="1:4">
      <c r="A25012" s="489" t="str">
        <f t="shared" si="390"/>
        <v>2352780049短期入所療養介護（老健）</v>
      </c>
      <c r="B25012" s="489">
        <v>2352780049</v>
      </c>
      <c r="C25012" s="489" t="s">
        <v>2094</v>
      </c>
      <c r="D25012" s="489" t="s">
        <v>4276</v>
      </c>
    </row>
    <row r="25013" spans="1:4">
      <c r="A25013" s="489" t="str">
        <f t="shared" si="390"/>
        <v>2352780049通所リハビリテーション</v>
      </c>
      <c r="B25013" s="489">
        <v>2352780049</v>
      </c>
      <c r="C25013" s="489" t="s">
        <v>2511</v>
      </c>
      <c r="D25013" s="489" t="s">
        <v>4276</v>
      </c>
    </row>
    <row r="25014" spans="1:4">
      <c r="A25014" s="489" t="str">
        <f t="shared" si="390"/>
        <v>2352780049通所リハビリテーション</v>
      </c>
      <c r="B25014" s="489">
        <v>2352780049</v>
      </c>
      <c r="C25014" s="489" t="s">
        <v>2511</v>
      </c>
      <c r="D25014" s="489" t="s">
        <v>4276</v>
      </c>
    </row>
    <row r="25015" spans="1:4">
      <c r="A25015" s="489" t="str">
        <f t="shared" si="390"/>
        <v>2352780056介護老人保健施設</v>
      </c>
      <c r="B25015" s="489">
        <v>2352780056</v>
      </c>
      <c r="C25015" s="489" t="s">
        <v>1922</v>
      </c>
      <c r="D25015" s="489" t="s">
        <v>4277</v>
      </c>
    </row>
    <row r="25016" spans="1:4">
      <c r="A25016" s="489" t="str">
        <f t="shared" si="390"/>
        <v>2352880005介護予防短期入所療養介護（老健）</v>
      </c>
      <c r="B25016" s="489">
        <v>2352880005</v>
      </c>
      <c r="C25016" s="489" t="s">
        <v>2098</v>
      </c>
      <c r="D25016" s="489" t="s">
        <v>4278</v>
      </c>
    </row>
    <row r="25017" spans="1:4">
      <c r="A25017" s="489" t="str">
        <f t="shared" si="390"/>
        <v>2352880005介護予防通所リハビリテーション</v>
      </c>
      <c r="B25017" s="489">
        <v>2352880005</v>
      </c>
      <c r="C25017" s="489" t="s">
        <v>2512</v>
      </c>
      <c r="D25017" s="489" t="s">
        <v>4278</v>
      </c>
    </row>
    <row r="25018" spans="1:4">
      <c r="A25018" s="489" t="str">
        <f t="shared" si="390"/>
        <v>2352880005介護予防訪問リハビリテーション</v>
      </c>
      <c r="B25018" s="489">
        <v>2352880005</v>
      </c>
      <c r="C25018" s="489" t="s">
        <v>2108</v>
      </c>
      <c r="D25018" s="489" t="s">
        <v>4278</v>
      </c>
    </row>
    <row r="25019" spans="1:4">
      <c r="A25019" s="489" t="str">
        <f t="shared" si="390"/>
        <v>2352880005介護老人保健施設</v>
      </c>
      <c r="B25019" s="489">
        <v>2352880005</v>
      </c>
      <c r="C25019" s="489" t="s">
        <v>1922</v>
      </c>
      <c r="D25019" s="489" t="s">
        <v>4278</v>
      </c>
    </row>
    <row r="25020" spans="1:4">
      <c r="A25020" s="489" t="str">
        <f t="shared" si="390"/>
        <v>2352880005介護老人保健施設</v>
      </c>
      <c r="B25020" s="489">
        <v>2352880005</v>
      </c>
      <c r="C25020" s="489" t="s">
        <v>1922</v>
      </c>
      <c r="D25020" s="489" t="s">
        <v>4278</v>
      </c>
    </row>
    <row r="25021" spans="1:4">
      <c r="A25021" s="489" t="str">
        <f t="shared" si="390"/>
        <v>2352880005短期入所療養介護（老健）</v>
      </c>
      <c r="B25021" s="489">
        <v>2352880005</v>
      </c>
      <c r="C25021" s="489" t="s">
        <v>2094</v>
      </c>
      <c r="D25021" s="489" t="s">
        <v>4278</v>
      </c>
    </row>
    <row r="25022" spans="1:4">
      <c r="A25022" s="489" t="str">
        <f t="shared" si="390"/>
        <v>2352880005通所リハビリテーション</v>
      </c>
      <c r="B25022" s="489">
        <v>2352880005</v>
      </c>
      <c r="C25022" s="489" t="s">
        <v>2511</v>
      </c>
      <c r="D25022" s="489" t="s">
        <v>4278</v>
      </c>
    </row>
    <row r="25023" spans="1:4">
      <c r="A25023" s="489" t="str">
        <f t="shared" si="390"/>
        <v>2352880005通所リハビリテーション</v>
      </c>
      <c r="B25023" s="489">
        <v>2352880005</v>
      </c>
      <c r="C25023" s="489" t="s">
        <v>2511</v>
      </c>
      <c r="D25023" s="489" t="s">
        <v>4278</v>
      </c>
    </row>
    <row r="25024" spans="1:4">
      <c r="A25024" s="489" t="str">
        <f t="shared" si="390"/>
        <v>2352880005訪問リハビリテーション</v>
      </c>
      <c r="B25024" s="489">
        <v>2352880005</v>
      </c>
      <c r="C25024" s="489" t="s">
        <v>2104</v>
      </c>
      <c r="D25024" s="489" t="s">
        <v>4278</v>
      </c>
    </row>
    <row r="25025" spans="1:4">
      <c r="A25025" s="489" t="str">
        <f t="shared" si="390"/>
        <v>2352880013介護予防短期入所療養介護（老健）</v>
      </c>
      <c r="B25025" s="489">
        <v>2352880013</v>
      </c>
      <c r="C25025" s="489" t="s">
        <v>2098</v>
      </c>
      <c r="D25025" s="489" t="s">
        <v>4279</v>
      </c>
    </row>
    <row r="25026" spans="1:4">
      <c r="A25026" s="489" t="str">
        <f t="shared" ref="A25026:A25089" si="391">B25026&amp;C25026</f>
        <v>2352880013介護予防通所リハビリテーション</v>
      </c>
      <c r="B25026" s="489">
        <v>2352880013</v>
      </c>
      <c r="C25026" s="489" t="s">
        <v>2512</v>
      </c>
      <c r="D25026" s="489" t="s">
        <v>4279</v>
      </c>
    </row>
    <row r="25027" spans="1:4">
      <c r="A25027" s="489" t="str">
        <f t="shared" si="391"/>
        <v>2352880013介護予防訪問リハビリテーション</v>
      </c>
      <c r="B25027" s="489">
        <v>2352880013</v>
      </c>
      <c r="C25027" s="489" t="s">
        <v>2108</v>
      </c>
      <c r="D25027" s="489" t="s">
        <v>4279</v>
      </c>
    </row>
    <row r="25028" spans="1:4">
      <c r="A25028" s="489" t="str">
        <f t="shared" si="391"/>
        <v>2352880013介護老人保健施設</v>
      </c>
      <c r="B25028" s="489">
        <v>2352880013</v>
      </c>
      <c r="C25028" s="489" t="s">
        <v>1922</v>
      </c>
      <c r="D25028" s="489" t="s">
        <v>4279</v>
      </c>
    </row>
    <row r="25029" spans="1:4">
      <c r="A25029" s="489" t="str">
        <f t="shared" si="391"/>
        <v>2352880013短期入所療養介護（老健）</v>
      </c>
      <c r="B25029" s="489">
        <v>2352880013</v>
      </c>
      <c r="C25029" s="489" t="s">
        <v>2094</v>
      </c>
      <c r="D25029" s="489" t="s">
        <v>4279</v>
      </c>
    </row>
    <row r="25030" spans="1:4">
      <c r="A25030" s="489" t="str">
        <f t="shared" si="391"/>
        <v>2352880013通所リハビリテーション</v>
      </c>
      <c r="B25030" s="489">
        <v>2352880013</v>
      </c>
      <c r="C25030" s="489" t="s">
        <v>2511</v>
      </c>
      <c r="D25030" s="489" t="s">
        <v>4279</v>
      </c>
    </row>
    <row r="25031" spans="1:4">
      <c r="A25031" s="489" t="str">
        <f t="shared" si="391"/>
        <v>2352880013通所リハビリテーション</v>
      </c>
      <c r="B25031" s="489">
        <v>2352880013</v>
      </c>
      <c r="C25031" s="489" t="s">
        <v>2511</v>
      </c>
      <c r="D25031" s="489" t="s">
        <v>4279</v>
      </c>
    </row>
    <row r="25032" spans="1:4">
      <c r="A25032" s="489" t="str">
        <f t="shared" si="391"/>
        <v>2352880013訪問リハビリテーション</v>
      </c>
      <c r="B25032" s="489">
        <v>2352880013</v>
      </c>
      <c r="C25032" s="489" t="s">
        <v>2104</v>
      </c>
      <c r="D25032" s="489" t="s">
        <v>4279</v>
      </c>
    </row>
    <row r="25033" spans="1:4">
      <c r="A25033" s="489" t="str">
        <f t="shared" si="391"/>
        <v>2352980003介護予防短期入所療養介護（老健）</v>
      </c>
      <c r="B25033" s="489">
        <v>2352980003</v>
      </c>
      <c r="C25033" s="489" t="s">
        <v>2098</v>
      </c>
      <c r="D25033" s="489" t="s">
        <v>4280</v>
      </c>
    </row>
    <row r="25034" spans="1:4">
      <c r="A25034" s="489" t="str">
        <f t="shared" si="391"/>
        <v>2352980003介護予防通所リハビリテーション</v>
      </c>
      <c r="B25034" s="489">
        <v>2352980003</v>
      </c>
      <c r="C25034" s="489" t="s">
        <v>2512</v>
      </c>
      <c r="D25034" s="489" t="s">
        <v>4280</v>
      </c>
    </row>
    <row r="25035" spans="1:4">
      <c r="A25035" s="489" t="str">
        <f t="shared" si="391"/>
        <v>2352980003介護老人保健施設</v>
      </c>
      <c r="B25035" s="489">
        <v>2352980003</v>
      </c>
      <c r="C25035" s="489" t="s">
        <v>1922</v>
      </c>
      <c r="D25035" s="489" t="s">
        <v>4280</v>
      </c>
    </row>
    <row r="25036" spans="1:4">
      <c r="A25036" s="489" t="str">
        <f t="shared" si="391"/>
        <v>2352980003短期入所療養介護（老健）</v>
      </c>
      <c r="B25036" s="489">
        <v>2352980003</v>
      </c>
      <c r="C25036" s="489" t="s">
        <v>2094</v>
      </c>
      <c r="D25036" s="489" t="s">
        <v>4280</v>
      </c>
    </row>
    <row r="25037" spans="1:4">
      <c r="A25037" s="489" t="str">
        <f t="shared" si="391"/>
        <v>2352980003通所リハビリテーション</v>
      </c>
      <c r="B25037" s="489">
        <v>2352980003</v>
      </c>
      <c r="C25037" s="489" t="s">
        <v>2511</v>
      </c>
      <c r="D25037" s="489" t="s">
        <v>4280</v>
      </c>
    </row>
    <row r="25038" spans="1:4">
      <c r="A25038" s="489" t="str">
        <f t="shared" si="391"/>
        <v>2352980003通所リハビリテーション</v>
      </c>
      <c r="B25038" s="489">
        <v>2352980003</v>
      </c>
      <c r="C25038" s="489" t="s">
        <v>2511</v>
      </c>
      <c r="D25038" s="489" t="s">
        <v>4280</v>
      </c>
    </row>
    <row r="25039" spans="1:4">
      <c r="A25039" s="489" t="str">
        <f t="shared" si="391"/>
        <v>2352980011介護予防短期入所療養介護（老健）</v>
      </c>
      <c r="B25039" s="489">
        <v>2352980011</v>
      </c>
      <c r="C25039" s="489" t="s">
        <v>2098</v>
      </c>
      <c r="D25039" s="489" t="s">
        <v>4281</v>
      </c>
    </row>
    <row r="25040" spans="1:4">
      <c r="A25040" s="489" t="str">
        <f t="shared" si="391"/>
        <v>2352980011介護予防通所リハビリテーション</v>
      </c>
      <c r="B25040" s="489">
        <v>2352980011</v>
      </c>
      <c r="C25040" s="489" t="s">
        <v>2512</v>
      </c>
      <c r="D25040" s="489" t="s">
        <v>4281</v>
      </c>
    </row>
    <row r="25041" spans="1:4">
      <c r="A25041" s="489" t="str">
        <f t="shared" si="391"/>
        <v>2352980011介護老人保健施設</v>
      </c>
      <c r="B25041" s="489">
        <v>2352980011</v>
      </c>
      <c r="C25041" s="489" t="s">
        <v>1922</v>
      </c>
      <c r="D25041" s="489" t="s">
        <v>4281</v>
      </c>
    </row>
    <row r="25042" spans="1:4">
      <c r="A25042" s="489" t="str">
        <f t="shared" si="391"/>
        <v>2352980011介護老人保健施設</v>
      </c>
      <c r="B25042" s="489">
        <v>2352980011</v>
      </c>
      <c r="C25042" s="489" t="s">
        <v>1922</v>
      </c>
      <c r="D25042" s="489" t="s">
        <v>4281</v>
      </c>
    </row>
    <row r="25043" spans="1:4">
      <c r="A25043" s="489" t="str">
        <f t="shared" si="391"/>
        <v>2352980011短期入所療養介護（老健）</v>
      </c>
      <c r="B25043" s="489">
        <v>2352980011</v>
      </c>
      <c r="C25043" s="489" t="s">
        <v>2094</v>
      </c>
      <c r="D25043" s="489" t="s">
        <v>4281</v>
      </c>
    </row>
    <row r="25044" spans="1:4">
      <c r="A25044" s="489" t="str">
        <f t="shared" si="391"/>
        <v>2352980011通所リハビリテーション</v>
      </c>
      <c r="B25044" s="489">
        <v>2352980011</v>
      </c>
      <c r="C25044" s="489" t="s">
        <v>2511</v>
      </c>
      <c r="D25044" s="489" t="s">
        <v>4281</v>
      </c>
    </row>
    <row r="25045" spans="1:4">
      <c r="A25045" s="489" t="str">
        <f t="shared" si="391"/>
        <v>2352980011通所リハビリテーション</v>
      </c>
      <c r="B25045" s="489">
        <v>2352980011</v>
      </c>
      <c r="C25045" s="489" t="s">
        <v>2511</v>
      </c>
      <c r="D25045" s="489" t="s">
        <v>4281</v>
      </c>
    </row>
    <row r="25046" spans="1:4">
      <c r="A25046" s="489" t="str">
        <f t="shared" si="391"/>
        <v>2353080001介護予防短期入所療養介護（老健）</v>
      </c>
      <c r="B25046" s="489">
        <v>2353080001</v>
      </c>
      <c r="C25046" s="489" t="s">
        <v>2098</v>
      </c>
      <c r="D25046" s="489" t="s">
        <v>4282</v>
      </c>
    </row>
    <row r="25047" spans="1:4">
      <c r="A25047" s="489" t="str">
        <f t="shared" si="391"/>
        <v>2353080001介護予防通所リハビリテーション</v>
      </c>
      <c r="B25047" s="489">
        <v>2353080001</v>
      </c>
      <c r="C25047" s="489" t="s">
        <v>2512</v>
      </c>
      <c r="D25047" s="489" t="s">
        <v>4282</v>
      </c>
    </row>
    <row r="25048" spans="1:4">
      <c r="A25048" s="489" t="str">
        <f t="shared" si="391"/>
        <v>2353080001介護予防訪問リハビリテーション</v>
      </c>
      <c r="B25048" s="489">
        <v>2353080001</v>
      </c>
      <c r="C25048" s="489" t="s">
        <v>2108</v>
      </c>
      <c r="D25048" s="489" t="s">
        <v>4282</v>
      </c>
    </row>
    <row r="25049" spans="1:4">
      <c r="A25049" s="489" t="str">
        <f t="shared" si="391"/>
        <v>2353080001介護老人保健施設</v>
      </c>
      <c r="B25049" s="489">
        <v>2353080001</v>
      </c>
      <c r="C25049" s="489" t="s">
        <v>1922</v>
      </c>
      <c r="D25049" s="489" t="s">
        <v>4282</v>
      </c>
    </row>
    <row r="25050" spans="1:4">
      <c r="A25050" s="489" t="str">
        <f t="shared" si="391"/>
        <v>2353080001短期入所療養介護（老健）</v>
      </c>
      <c r="B25050" s="489">
        <v>2353080001</v>
      </c>
      <c r="C25050" s="489" t="s">
        <v>2094</v>
      </c>
      <c r="D25050" s="489" t="s">
        <v>4282</v>
      </c>
    </row>
    <row r="25051" spans="1:4">
      <c r="A25051" s="489" t="str">
        <f t="shared" si="391"/>
        <v>2353080001通所リハビリテーション</v>
      </c>
      <c r="B25051" s="489">
        <v>2353080001</v>
      </c>
      <c r="C25051" s="489" t="s">
        <v>2511</v>
      </c>
      <c r="D25051" s="489" t="s">
        <v>4282</v>
      </c>
    </row>
    <row r="25052" spans="1:4">
      <c r="A25052" s="489" t="str">
        <f t="shared" si="391"/>
        <v>2353080001訪問リハビリテーション</v>
      </c>
      <c r="B25052" s="489">
        <v>2353080001</v>
      </c>
      <c r="C25052" s="489" t="s">
        <v>2104</v>
      </c>
      <c r="D25052" s="489" t="s">
        <v>4282</v>
      </c>
    </row>
    <row r="25053" spans="1:4">
      <c r="A25053" s="489" t="str">
        <f t="shared" si="391"/>
        <v>2353080019介護予防短期入所療養介護（老健）</v>
      </c>
      <c r="B25053" s="489">
        <v>2353080019</v>
      </c>
      <c r="C25053" s="489" t="s">
        <v>2098</v>
      </c>
      <c r="D25053" s="489" t="s">
        <v>4283</v>
      </c>
    </row>
    <row r="25054" spans="1:4">
      <c r="A25054" s="489" t="str">
        <f t="shared" si="391"/>
        <v>2353080019介護予防通所リハビリテーション</v>
      </c>
      <c r="B25054" s="489">
        <v>2353080019</v>
      </c>
      <c r="C25054" s="489" t="s">
        <v>2512</v>
      </c>
      <c r="D25054" s="489" t="s">
        <v>4283</v>
      </c>
    </row>
    <row r="25055" spans="1:4">
      <c r="A25055" s="489" t="str">
        <f t="shared" si="391"/>
        <v>2353080019介護予防訪問リハビリテーション</v>
      </c>
      <c r="B25055" s="489">
        <v>2353080019</v>
      </c>
      <c r="C25055" s="489" t="s">
        <v>2108</v>
      </c>
      <c r="D25055" s="489" t="s">
        <v>4283</v>
      </c>
    </row>
    <row r="25056" spans="1:4">
      <c r="A25056" s="489" t="str">
        <f t="shared" si="391"/>
        <v>2353080019介護老人保健施設</v>
      </c>
      <c r="B25056" s="489">
        <v>2353080019</v>
      </c>
      <c r="C25056" s="489" t="s">
        <v>1922</v>
      </c>
      <c r="D25056" s="489" t="s">
        <v>4283</v>
      </c>
    </row>
    <row r="25057" spans="1:4">
      <c r="A25057" s="489" t="str">
        <f t="shared" si="391"/>
        <v>2353080019短期入所療養介護（老健）</v>
      </c>
      <c r="B25057" s="489">
        <v>2353080019</v>
      </c>
      <c r="C25057" s="489" t="s">
        <v>2094</v>
      </c>
      <c r="D25057" s="489" t="s">
        <v>4283</v>
      </c>
    </row>
    <row r="25058" spans="1:4">
      <c r="A25058" s="489" t="str">
        <f t="shared" si="391"/>
        <v>2353080019通所リハビリテーション</v>
      </c>
      <c r="B25058" s="489">
        <v>2353080019</v>
      </c>
      <c r="C25058" s="489" t="s">
        <v>2511</v>
      </c>
      <c r="D25058" s="489" t="s">
        <v>4283</v>
      </c>
    </row>
    <row r="25059" spans="1:4">
      <c r="A25059" s="489" t="str">
        <f t="shared" si="391"/>
        <v>2353080019通所リハビリテーション</v>
      </c>
      <c r="B25059" s="489">
        <v>2353080019</v>
      </c>
      <c r="C25059" s="489" t="s">
        <v>2511</v>
      </c>
      <c r="D25059" s="489" t="s">
        <v>4283</v>
      </c>
    </row>
    <row r="25060" spans="1:4">
      <c r="A25060" s="489" t="str">
        <f t="shared" si="391"/>
        <v>2353080019通所リハビリテーション</v>
      </c>
      <c r="B25060" s="489">
        <v>2353080019</v>
      </c>
      <c r="C25060" s="489" t="s">
        <v>2511</v>
      </c>
      <c r="D25060" s="489" t="s">
        <v>4283</v>
      </c>
    </row>
    <row r="25061" spans="1:4">
      <c r="A25061" s="489" t="str">
        <f t="shared" si="391"/>
        <v>2353080019訪問リハビリテーション</v>
      </c>
      <c r="B25061" s="489">
        <v>2353080019</v>
      </c>
      <c r="C25061" s="489" t="s">
        <v>2104</v>
      </c>
      <c r="D25061" s="489" t="s">
        <v>4283</v>
      </c>
    </row>
    <row r="25062" spans="1:4">
      <c r="A25062" s="489" t="str">
        <f t="shared" si="391"/>
        <v>2353080027介護予防短期入所療養介護（老健）</v>
      </c>
      <c r="B25062" s="489">
        <v>2353080027</v>
      </c>
      <c r="C25062" s="489" t="s">
        <v>2098</v>
      </c>
      <c r="D25062" s="489" t="s">
        <v>4284</v>
      </c>
    </row>
    <row r="25063" spans="1:4">
      <c r="A25063" s="489" t="str">
        <f t="shared" si="391"/>
        <v>2353080027介護予防訪問リハビリテーション</v>
      </c>
      <c r="B25063" s="489">
        <v>2353080027</v>
      </c>
      <c r="C25063" s="489" t="s">
        <v>2108</v>
      </c>
      <c r="D25063" s="489" t="s">
        <v>4284</v>
      </c>
    </row>
    <row r="25064" spans="1:4">
      <c r="A25064" s="489" t="str">
        <f t="shared" si="391"/>
        <v>2353080027介護老人保健施設</v>
      </c>
      <c r="B25064" s="489">
        <v>2353080027</v>
      </c>
      <c r="C25064" s="489" t="s">
        <v>1922</v>
      </c>
      <c r="D25064" s="489" t="s">
        <v>4284</v>
      </c>
    </row>
    <row r="25065" spans="1:4">
      <c r="A25065" s="489" t="str">
        <f t="shared" si="391"/>
        <v>2353080027短期入所療養介護（老健）</v>
      </c>
      <c r="B25065" s="489">
        <v>2353080027</v>
      </c>
      <c r="C25065" s="489" t="s">
        <v>2094</v>
      </c>
      <c r="D25065" s="489" t="s">
        <v>4284</v>
      </c>
    </row>
    <row r="25066" spans="1:4">
      <c r="A25066" s="489" t="str">
        <f t="shared" si="391"/>
        <v>2353080027訪問リハビリテーション</v>
      </c>
      <c r="B25066" s="489">
        <v>2353080027</v>
      </c>
      <c r="C25066" s="489" t="s">
        <v>2104</v>
      </c>
      <c r="D25066" s="489" t="s">
        <v>4284</v>
      </c>
    </row>
    <row r="25067" spans="1:4">
      <c r="A25067" s="489" t="str">
        <f t="shared" si="391"/>
        <v>2353080035介護予防短期入所療養介護（老健）</v>
      </c>
      <c r="B25067" s="489">
        <v>2353080035</v>
      </c>
      <c r="C25067" s="489" t="s">
        <v>2098</v>
      </c>
      <c r="D25067" s="489" t="s">
        <v>4285</v>
      </c>
    </row>
    <row r="25068" spans="1:4">
      <c r="A25068" s="489" t="str">
        <f t="shared" si="391"/>
        <v>2353080035介護予防通所リハビリテーション</v>
      </c>
      <c r="B25068" s="489">
        <v>2353080035</v>
      </c>
      <c r="C25068" s="489" t="s">
        <v>2512</v>
      </c>
      <c r="D25068" s="489" t="s">
        <v>4285</v>
      </c>
    </row>
    <row r="25069" spans="1:4">
      <c r="A25069" s="489" t="str">
        <f t="shared" si="391"/>
        <v>2353080035介護予防訪問リハビリテーション</v>
      </c>
      <c r="B25069" s="489">
        <v>2353080035</v>
      </c>
      <c r="C25069" s="489" t="s">
        <v>2108</v>
      </c>
      <c r="D25069" s="489" t="s">
        <v>4285</v>
      </c>
    </row>
    <row r="25070" spans="1:4">
      <c r="A25070" s="489" t="str">
        <f t="shared" si="391"/>
        <v>2353080035介護老人保健施設</v>
      </c>
      <c r="B25070" s="489">
        <v>2353080035</v>
      </c>
      <c r="C25070" s="489" t="s">
        <v>1922</v>
      </c>
      <c r="D25070" s="489" t="s">
        <v>4285</v>
      </c>
    </row>
    <row r="25071" spans="1:4">
      <c r="A25071" s="489" t="str">
        <f t="shared" si="391"/>
        <v>2353080035短期入所療養介護（老健）</v>
      </c>
      <c r="B25071" s="489">
        <v>2353080035</v>
      </c>
      <c r="C25071" s="489" t="s">
        <v>2094</v>
      </c>
      <c r="D25071" s="489" t="s">
        <v>4285</v>
      </c>
    </row>
    <row r="25072" spans="1:4">
      <c r="A25072" s="489" t="str">
        <f t="shared" si="391"/>
        <v>2353080035通所リハビリテーション</v>
      </c>
      <c r="B25072" s="489">
        <v>2353080035</v>
      </c>
      <c r="C25072" s="489" t="s">
        <v>2511</v>
      </c>
      <c r="D25072" s="489" t="s">
        <v>4285</v>
      </c>
    </row>
    <row r="25073" spans="1:4">
      <c r="A25073" s="489" t="str">
        <f t="shared" si="391"/>
        <v>2353080035訪問リハビリテーション</v>
      </c>
      <c r="B25073" s="489">
        <v>2353080035</v>
      </c>
      <c r="C25073" s="489" t="s">
        <v>2104</v>
      </c>
      <c r="D25073" s="489" t="s">
        <v>4285</v>
      </c>
    </row>
    <row r="25074" spans="1:4">
      <c r="A25074" s="489" t="str">
        <f t="shared" si="391"/>
        <v>2353080043介護予防短期入所療養介護（老健）</v>
      </c>
      <c r="B25074" s="489">
        <v>2353080043</v>
      </c>
      <c r="C25074" s="489" t="s">
        <v>2098</v>
      </c>
      <c r="D25074" s="489" t="s">
        <v>4286</v>
      </c>
    </row>
    <row r="25075" spans="1:4">
      <c r="A25075" s="489" t="str">
        <f t="shared" si="391"/>
        <v>2353080043介護予防短期入所療養介護（老健）</v>
      </c>
      <c r="B25075" s="489">
        <v>2353080043</v>
      </c>
      <c r="C25075" s="489" t="s">
        <v>2098</v>
      </c>
      <c r="D25075" s="489" t="s">
        <v>4286</v>
      </c>
    </row>
    <row r="25076" spans="1:4">
      <c r="A25076" s="489" t="str">
        <f t="shared" si="391"/>
        <v>2353080043介護予防通所リハビリテーション</v>
      </c>
      <c r="B25076" s="489">
        <v>2353080043</v>
      </c>
      <c r="C25076" s="489" t="s">
        <v>2512</v>
      </c>
      <c r="D25076" s="489" t="s">
        <v>4286</v>
      </c>
    </row>
    <row r="25077" spans="1:4">
      <c r="A25077" s="489" t="str">
        <f t="shared" si="391"/>
        <v>2353080043介護予防訪問リハビリテーション</v>
      </c>
      <c r="B25077" s="489">
        <v>2353080043</v>
      </c>
      <c r="C25077" s="489" t="s">
        <v>2108</v>
      </c>
      <c r="D25077" s="489" t="s">
        <v>4286</v>
      </c>
    </row>
    <row r="25078" spans="1:4">
      <c r="A25078" s="489" t="str">
        <f t="shared" si="391"/>
        <v>2353080043介護老人保健施設</v>
      </c>
      <c r="B25078" s="489">
        <v>2353080043</v>
      </c>
      <c r="C25078" s="489" t="s">
        <v>1922</v>
      </c>
      <c r="D25078" s="489" t="s">
        <v>4286</v>
      </c>
    </row>
    <row r="25079" spans="1:4">
      <c r="A25079" s="489" t="str">
        <f t="shared" si="391"/>
        <v>2353080043介護老人保健施設</v>
      </c>
      <c r="B25079" s="489">
        <v>2353080043</v>
      </c>
      <c r="C25079" s="489" t="s">
        <v>1922</v>
      </c>
      <c r="D25079" s="489" t="s">
        <v>4286</v>
      </c>
    </row>
    <row r="25080" spans="1:4">
      <c r="A25080" s="489" t="str">
        <f t="shared" si="391"/>
        <v>2353080043短期入所療養介護（老健）</v>
      </c>
      <c r="B25080" s="489">
        <v>2353080043</v>
      </c>
      <c r="C25080" s="489" t="s">
        <v>2094</v>
      </c>
      <c r="D25080" s="489" t="s">
        <v>4286</v>
      </c>
    </row>
    <row r="25081" spans="1:4">
      <c r="A25081" s="489" t="str">
        <f t="shared" si="391"/>
        <v>2353080043短期入所療養介護（老健）</v>
      </c>
      <c r="B25081" s="489">
        <v>2353080043</v>
      </c>
      <c r="C25081" s="489" t="s">
        <v>2094</v>
      </c>
      <c r="D25081" s="489" t="s">
        <v>4286</v>
      </c>
    </row>
    <row r="25082" spans="1:4">
      <c r="A25082" s="489" t="str">
        <f t="shared" si="391"/>
        <v>2353080043通所リハビリテーション</v>
      </c>
      <c r="B25082" s="489">
        <v>2353080043</v>
      </c>
      <c r="C25082" s="489" t="s">
        <v>2511</v>
      </c>
      <c r="D25082" s="489" t="s">
        <v>4286</v>
      </c>
    </row>
    <row r="25083" spans="1:4">
      <c r="A25083" s="489" t="str">
        <f t="shared" si="391"/>
        <v>2353080043訪問リハビリテーション</v>
      </c>
      <c r="B25083" s="489">
        <v>2353080043</v>
      </c>
      <c r="C25083" s="489" t="s">
        <v>2104</v>
      </c>
      <c r="D25083" s="489" t="s">
        <v>4286</v>
      </c>
    </row>
    <row r="25084" spans="1:4">
      <c r="A25084" s="489" t="str">
        <f t="shared" si="391"/>
        <v>2353080050介護予防短期入所療養介護（老健）</v>
      </c>
      <c r="B25084" s="489">
        <v>2353080050</v>
      </c>
      <c r="C25084" s="489" t="s">
        <v>2098</v>
      </c>
      <c r="D25084" s="489" t="s">
        <v>4287</v>
      </c>
    </row>
    <row r="25085" spans="1:4">
      <c r="A25085" s="489" t="str">
        <f t="shared" si="391"/>
        <v>2353080050介護予防通所リハビリテーション</v>
      </c>
      <c r="B25085" s="489">
        <v>2353080050</v>
      </c>
      <c r="C25085" s="489" t="s">
        <v>2512</v>
      </c>
      <c r="D25085" s="489" t="s">
        <v>4287</v>
      </c>
    </row>
    <row r="25086" spans="1:4">
      <c r="A25086" s="489" t="str">
        <f t="shared" si="391"/>
        <v>2353080050介護予防訪問リハビリテーション</v>
      </c>
      <c r="B25086" s="489">
        <v>2353080050</v>
      </c>
      <c r="C25086" s="489" t="s">
        <v>2108</v>
      </c>
      <c r="D25086" s="489" t="s">
        <v>4287</v>
      </c>
    </row>
    <row r="25087" spans="1:4">
      <c r="A25087" s="489" t="str">
        <f t="shared" si="391"/>
        <v>2353080050介護老人保健施設</v>
      </c>
      <c r="B25087" s="489">
        <v>2353080050</v>
      </c>
      <c r="C25087" s="489" t="s">
        <v>1922</v>
      </c>
      <c r="D25087" s="489" t="s">
        <v>4287</v>
      </c>
    </row>
    <row r="25088" spans="1:4">
      <c r="A25088" s="489" t="str">
        <f t="shared" si="391"/>
        <v>2353080050短期入所療養介護（老健）</v>
      </c>
      <c r="B25088" s="489">
        <v>2353080050</v>
      </c>
      <c r="C25088" s="489" t="s">
        <v>2094</v>
      </c>
      <c r="D25088" s="489" t="s">
        <v>4287</v>
      </c>
    </row>
    <row r="25089" spans="1:4">
      <c r="A25089" s="489" t="str">
        <f t="shared" si="391"/>
        <v>2353080050通所リハビリテーション</v>
      </c>
      <c r="B25089" s="489">
        <v>2353080050</v>
      </c>
      <c r="C25089" s="489" t="s">
        <v>2511</v>
      </c>
      <c r="D25089" s="489" t="s">
        <v>4287</v>
      </c>
    </row>
    <row r="25090" spans="1:4">
      <c r="A25090" s="489" t="str">
        <f t="shared" ref="A25090:A25153" si="392">B25090&amp;C25090</f>
        <v>2353080050訪問リハビリテーション</v>
      </c>
      <c r="B25090" s="489">
        <v>2353080050</v>
      </c>
      <c r="C25090" s="489" t="s">
        <v>2104</v>
      </c>
      <c r="D25090" s="489" t="s">
        <v>4287</v>
      </c>
    </row>
    <row r="25091" spans="1:4">
      <c r="A25091" s="489" t="str">
        <f t="shared" si="392"/>
        <v>2353080050訪問リハビリテーション</v>
      </c>
      <c r="B25091" s="489">
        <v>2353080050</v>
      </c>
      <c r="C25091" s="489" t="s">
        <v>2104</v>
      </c>
      <c r="D25091" s="489" t="s">
        <v>4287</v>
      </c>
    </row>
    <row r="25092" spans="1:4">
      <c r="A25092" s="489" t="str">
        <f t="shared" si="392"/>
        <v>2353080050訪問リハビリテーション</v>
      </c>
      <c r="B25092" s="489">
        <v>2353080050</v>
      </c>
      <c r="C25092" s="489" t="s">
        <v>2104</v>
      </c>
      <c r="D25092" s="489" t="s">
        <v>4287</v>
      </c>
    </row>
    <row r="25093" spans="1:4">
      <c r="A25093" s="489" t="str">
        <f t="shared" si="392"/>
        <v>2353080050訪問リハビリテーション</v>
      </c>
      <c r="B25093" s="489">
        <v>2353080050</v>
      </c>
      <c r="C25093" s="489" t="s">
        <v>2104</v>
      </c>
      <c r="D25093" s="489" t="s">
        <v>4287</v>
      </c>
    </row>
    <row r="25094" spans="1:4">
      <c r="A25094" s="489" t="str">
        <f t="shared" si="392"/>
        <v>2353080068介護予防短期入所療養介護（老健）</v>
      </c>
      <c r="B25094" s="489">
        <v>2353080068</v>
      </c>
      <c r="C25094" s="489" t="s">
        <v>2098</v>
      </c>
      <c r="D25094" s="489" t="s">
        <v>4288</v>
      </c>
    </row>
    <row r="25095" spans="1:4">
      <c r="A25095" s="489" t="str">
        <f t="shared" si="392"/>
        <v>2353080068介護予防訪問リハビリテーション</v>
      </c>
      <c r="B25095" s="489">
        <v>2353080068</v>
      </c>
      <c r="C25095" s="489" t="s">
        <v>2108</v>
      </c>
      <c r="D25095" s="489" t="s">
        <v>4288</v>
      </c>
    </row>
    <row r="25096" spans="1:4">
      <c r="A25096" s="489" t="str">
        <f t="shared" si="392"/>
        <v>2353080068介護老人保健施設</v>
      </c>
      <c r="B25096" s="489">
        <v>2353080068</v>
      </c>
      <c r="C25096" s="489" t="s">
        <v>1922</v>
      </c>
      <c r="D25096" s="489" t="s">
        <v>4288</v>
      </c>
    </row>
    <row r="25097" spans="1:4">
      <c r="A25097" s="489" t="str">
        <f t="shared" si="392"/>
        <v>2353080068短期入所療養介護（老健）</v>
      </c>
      <c r="B25097" s="489">
        <v>2353080068</v>
      </c>
      <c r="C25097" s="489" t="s">
        <v>2094</v>
      </c>
      <c r="D25097" s="489" t="s">
        <v>4288</v>
      </c>
    </row>
    <row r="25098" spans="1:4">
      <c r="A25098" s="489" t="str">
        <f t="shared" si="392"/>
        <v>2353080068訪問リハビリテーション</v>
      </c>
      <c r="B25098" s="489">
        <v>2353080068</v>
      </c>
      <c r="C25098" s="489" t="s">
        <v>2104</v>
      </c>
      <c r="D25098" s="489" t="s">
        <v>4288</v>
      </c>
    </row>
    <row r="25099" spans="1:4">
      <c r="A25099" s="489" t="str">
        <f t="shared" si="392"/>
        <v>2353180009介護予防短期入所療養介護（老健）</v>
      </c>
      <c r="B25099" s="489">
        <v>2353180009</v>
      </c>
      <c r="C25099" s="489" t="s">
        <v>2098</v>
      </c>
      <c r="D25099" s="489" t="s">
        <v>4289</v>
      </c>
    </row>
    <row r="25100" spans="1:4">
      <c r="A25100" s="489" t="str">
        <f t="shared" si="392"/>
        <v>2353180009介護予防通所リハビリテーション</v>
      </c>
      <c r="B25100" s="489">
        <v>2353180009</v>
      </c>
      <c r="C25100" s="489" t="s">
        <v>2512</v>
      </c>
      <c r="D25100" s="489" t="s">
        <v>4289</v>
      </c>
    </row>
    <row r="25101" spans="1:4">
      <c r="A25101" s="489" t="str">
        <f t="shared" si="392"/>
        <v>2353180009介護老人保健施設</v>
      </c>
      <c r="B25101" s="489">
        <v>2353180009</v>
      </c>
      <c r="C25101" s="489" t="s">
        <v>1922</v>
      </c>
      <c r="D25101" s="489" t="s">
        <v>4289</v>
      </c>
    </row>
    <row r="25102" spans="1:4">
      <c r="A25102" s="489" t="str">
        <f t="shared" si="392"/>
        <v>2353180009短期入所療養介護（老健）</v>
      </c>
      <c r="B25102" s="489">
        <v>2353180009</v>
      </c>
      <c r="C25102" s="489" t="s">
        <v>2094</v>
      </c>
      <c r="D25102" s="489" t="s">
        <v>4289</v>
      </c>
    </row>
    <row r="25103" spans="1:4">
      <c r="A25103" s="489" t="str">
        <f t="shared" si="392"/>
        <v>2353180009通所リハビリテーション</v>
      </c>
      <c r="B25103" s="489">
        <v>2353180009</v>
      </c>
      <c r="C25103" s="489" t="s">
        <v>2511</v>
      </c>
      <c r="D25103" s="489" t="s">
        <v>4289</v>
      </c>
    </row>
    <row r="25104" spans="1:4">
      <c r="A25104" s="489" t="str">
        <f t="shared" si="392"/>
        <v>2353180009通所リハビリテーション</v>
      </c>
      <c r="B25104" s="489">
        <v>2353180009</v>
      </c>
      <c r="C25104" s="489" t="s">
        <v>2511</v>
      </c>
      <c r="D25104" s="489" t="s">
        <v>4289</v>
      </c>
    </row>
    <row r="25105" spans="1:4">
      <c r="A25105" s="489" t="str">
        <f t="shared" si="392"/>
        <v>2353180017介護予防短期入所療養介護（老健）</v>
      </c>
      <c r="B25105" s="489">
        <v>2353180017</v>
      </c>
      <c r="C25105" s="489" t="s">
        <v>2098</v>
      </c>
      <c r="D25105" s="489" t="s">
        <v>4290</v>
      </c>
    </row>
    <row r="25106" spans="1:4">
      <c r="A25106" s="489" t="str">
        <f t="shared" si="392"/>
        <v>2353180017介護老人保健施設</v>
      </c>
      <c r="B25106" s="489">
        <v>2353180017</v>
      </c>
      <c r="C25106" s="489" t="s">
        <v>1922</v>
      </c>
      <c r="D25106" s="489" t="s">
        <v>4290</v>
      </c>
    </row>
    <row r="25107" spans="1:4">
      <c r="A25107" s="489" t="str">
        <f t="shared" si="392"/>
        <v>2353180017短期入所療養介護（老健）</v>
      </c>
      <c r="B25107" s="489">
        <v>2353180017</v>
      </c>
      <c r="C25107" s="489" t="s">
        <v>2094</v>
      </c>
      <c r="D25107" s="489" t="s">
        <v>4290</v>
      </c>
    </row>
    <row r="25108" spans="1:4">
      <c r="A25108" s="489" t="str">
        <f t="shared" si="392"/>
        <v>2353180017通所リハビリテーション</v>
      </c>
      <c r="B25108" s="489">
        <v>2353180017</v>
      </c>
      <c r="C25108" s="489" t="s">
        <v>2511</v>
      </c>
      <c r="D25108" s="489" t="s">
        <v>4290</v>
      </c>
    </row>
    <row r="25109" spans="1:4">
      <c r="A25109" s="489" t="str">
        <f t="shared" si="392"/>
        <v>2353180017通所リハビリテーション</v>
      </c>
      <c r="B25109" s="489">
        <v>2353180017</v>
      </c>
      <c r="C25109" s="489" t="s">
        <v>2511</v>
      </c>
      <c r="D25109" s="489" t="s">
        <v>4290</v>
      </c>
    </row>
    <row r="25110" spans="1:4">
      <c r="A25110" s="489" t="str">
        <f t="shared" si="392"/>
        <v>2353180041介護予防短期入所療養介護（老健）</v>
      </c>
      <c r="B25110" s="489">
        <v>2353180041</v>
      </c>
      <c r="C25110" s="489" t="s">
        <v>2098</v>
      </c>
      <c r="D25110" s="489" t="s">
        <v>4291</v>
      </c>
    </row>
    <row r="25111" spans="1:4">
      <c r="A25111" s="489" t="str">
        <f t="shared" si="392"/>
        <v>2353180041介護予防通所リハビリテーション</v>
      </c>
      <c r="B25111" s="489">
        <v>2353180041</v>
      </c>
      <c r="C25111" s="489" t="s">
        <v>2512</v>
      </c>
      <c r="D25111" s="489" t="s">
        <v>4291</v>
      </c>
    </row>
    <row r="25112" spans="1:4">
      <c r="A25112" s="489" t="str">
        <f t="shared" si="392"/>
        <v>2353180041介護老人保健施設</v>
      </c>
      <c r="B25112" s="489">
        <v>2353180041</v>
      </c>
      <c r="C25112" s="489" t="s">
        <v>1922</v>
      </c>
      <c r="D25112" s="489" t="s">
        <v>4291</v>
      </c>
    </row>
    <row r="25113" spans="1:4">
      <c r="A25113" s="489" t="str">
        <f t="shared" si="392"/>
        <v>2353180041短期入所療養介護（老健）</v>
      </c>
      <c r="B25113" s="489">
        <v>2353180041</v>
      </c>
      <c r="C25113" s="489" t="s">
        <v>2094</v>
      </c>
      <c r="D25113" s="489" t="s">
        <v>4291</v>
      </c>
    </row>
    <row r="25114" spans="1:4">
      <c r="A25114" s="489" t="str">
        <f t="shared" si="392"/>
        <v>2353180041通所リハビリテーション</v>
      </c>
      <c r="B25114" s="489">
        <v>2353180041</v>
      </c>
      <c r="C25114" s="489" t="s">
        <v>2511</v>
      </c>
      <c r="D25114" s="489" t="s">
        <v>4291</v>
      </c>
    </row>
    <row r="25115" spans="1:4">
      <c r="A25115" s="489" t="str">
        <f t="shared" si="392"/>
        <v>2353180058介護予防短期入所療養介護（老健）</v>
      </c>
      <c r="B25115" s="489">
        <v>2353180058</v>
      </c>
      <c r="C25115" s="489" t="s">
        <v>2098</v>
      </c>
      <c r="D25115" s="489" t="s">
        <v>4292</v>
      </c>
    </row>
    <row r="25116" spans="1:4">
      <c r="A25116" s="489" t="str">
        <f t="shared" si="392"/>
        <v>2353180058介護老人保健施設</v>
      </c>
      <c r="B25116" s="489">
        <v>2353180058</v>
      </c>
      <c r="C25116" s="489" t="s">
        <v>1922</v>
      </c>
      <c r="D25116" s="489" t="s">
        <v>4292</v>
      </c>
    </row>
    <row r="25117" spans="1:4">
      <c r="A25117" s="489" t="str">
        <f t="shared" si="392"/>
        <v>2353180058短期入所療養介護（老健）</v>
      </c>
      <c r="B25117" s="489">
        <v>2353180058</v>
      </c>
      <c r="C25117" s="489" t="s">
        <v>2094</v>
      </c>
      <c r="D25117" s="489" t="s">
        <v>4292</v>
      </c>
    </row>
    <row r="25118" spans="1:4">
      <c r="A25118" s="489" t="str">
        <f t="shared" si="392"/>
        <v>2353280007介護予防短期入所療養介護（老健）</v>
      </c>
      <c r="B25118" s="489">
        <v>2353280007</v>
      </c>
      <c r="C25118" s="489" t="s">
        <v>2098</v>
      </c>
      <c r="D25118" s="489" t="s">
        <v>4293</v>
      </c>
    </row>
    <row r="25119" spans="1:4">
      <c r="A25119" s="489" t="str">
        <f t="shared" si="392"/>
        <v>2353280007介護予防通所リハビリテーション</v>
      </c>
      <c r="B25119" s="489">
        <v>2353280007</v>
      </c>
      <c r="C25119" s="489" t="s">
        <v>2512</v>
      </c>
      <c r="D25119" s="489" t="s">
        <v>4293</v>
      </c>
    </row>
    <row r="25120" spans="1:4">
      <c r="A25120" s="489" t="str">
        <f t="shared" si="392"/>
        <v>2353280007介護老人保健施設</v>
      </c>
      <c r="B25120" s="489">
        <v>2353280007</v>
      </c>
      <c r="C25120" s="489" t="s">
        <v>1922</v>
      </c>
      <c r="D25120" s="489" t="s">
        <v>4293</v>
      </c>
    </row>
    <row r="25121" spans="1:4">
      <c r="A25121" s="489" t="str">
        <f t="shared" si="392"/>
        <v>2353280007介護老人保健施設</v>
      </c>
      <c r="B25121" s="489">
        <v>2353280007</v>
      </c>
      <c r="C25121" s="489" t="s">
        <v>1922</v>
      </c>
      <c r="D25121" s="489" t="s">
        <v>4293</v>
      </c>
    </row>
    <row r="25122" spans="1:4">
      <c r="A25122" s="489" t="str">
        <f t="shared" si="392"/>
        <v>2353280007短期入所療養介護（老健）</v>
      </c>
      <c r="B25122" s="489">
        <v>2353280007</v>
      </c>
      <c r="C25122" s="489" t="s">
        <v>2094</v>
      </c>
      <c r="D25122" s="489" t="s">
        <v>4293</v>
      </c>
    </row>
    <row r="25123" spans="1:4">
      <c r="A25123" s="489" t="str">
        <f t="shared" si="392"/>
        <v>2353280007通所リハビリテーション</v>
      </c>
      <c r="B25123" s="489">
        <v>2353280007</v>
      </c>
      <c r="C25123" s="489" t="s">
        <v>2511</v>
      </c>
      <c r="D25123" s="489" t="s">
        <v>4293</v>
      </c>
    </row>
    <row r="25124" spans="1:4">
      <c r="A25124" s="489" t="str">
        <f t="shared" si="392"/>
        <v>2353280007通所リハビリテーション</v>
      </c>
      <c r="B25124" s="489">
        <v>2353280007</v>
      </c>
      <c r="C25124" s="489" t="s">
        <v>2511</v>
      </c>
      <c r="D25124" s="489" t="s">
        <v>4293</v>
      </c>
    </row>
    <row r="25125" spans="1:4">
      <c r="A25125" s="489" t="str">
        <f t="shared" si="392"/>
        <v>2353280015介護予防短期入所療養介護（老健）</v>
      </c>
      <c r="B25125" s="489">
        <v>2353280015</v>
      </c>
      <c r="C25125" s="489" t="s">
        <v>2098</v>
      </c>
      <c r="D25125" s="489" t="s">
        <v>4294</v>
      </c>
    </row>
    <row r="25126" spans="1:4">
      <c r="A25126" s="489" t="str">
        <f t="shared" si="392"/>
        <v>2353280015介護予防通所リハビリテーション</v>
      </c>
      <c r="B25126" s="489">
        <v>2353280015</v>
      </c>
      <c r="C25126" s="489" t="s">
        <v>2512</v>
      </c>
      <c r="D25126" s="489" t="s">
        <v>4294</v>
      </c>
    </row>
    <row r="25127" spans="1:4">
      <c r="A25127" s="489" t="str">
        <f t="shared" si="392"/>
        <v>2353280015介護予防訪問リハビリテーション</v>
      </c>
      <c r="B25127" s="489">
        <v>2353280015</v>
      </c>
      <c r="C25127" s="489" t="s">
        <v>2108</v>
      </c>
      <c r="D25127" s="489" t="s">
        <v>4294</v>
      </c>
    </row>
    <row r="25128" spans="1:4">
      <c r="A25128" s="489" t="str">
        <f t="shared" si="392"/>
        <v>2353280015介護老人保健施設</v>
      </c>
      <c r="B25128" s="489">
        <v>2353280015</v>
      </c>
      <c r="C25128" s="489" t="s">
        <v>1922</v>
      </c>
      <c r="D25128" s="489" t="s">
        <v>4294</v>
      </c>
    </row>
    <row r="25129" spans="1:4">
      <c r="A25129" s="489" t="str">
        <f t="shared" si="392"/>
        <v>2353280015介護老人保健施設</v>
      </c>
      <c r="B25129" s="489">
        <v>2353280015</v>
      </c>
      <c r="C25129" s="489" t="s">
        <v>1922</v>
      </c>
      <c r="D25129" s="489" t="s">
        <v>4294</v>
      </c>
    </row>
    <row r="25130" spans="1:4">
      <c r="A25130" s="489" t="str">
        <f t="shared" si="392"/>
        <v>2353280015短期入所療養介護（老健）</v>
      </c>
      <c r="B25130" s="489">
        <v>2353280015</v>
      </c>
      <c r="C25130" s="489" t="s">
        <v>2094</v>
      </c>
      <c r="D25130" s="489" t="s">
        <v>4294</v>
      </c>
    </row>
    <row r="25131" spans="1:4">
      <c r="A25131" s="489" t="str">
        <f t="shared" si="392"/>
        <v>2353280015通所リハビリテーション</v>
      </c>
      <c r="B25131" s="489">
        <v>2353280015</v>
      </c>
      <c r="C25131" s="489" t="s">
        <v>2511</v>
      </c>
      <c r="D25131" s="489" t="s">
        <v>4294</v>
      </c>
    </row>
    <row r="25132" spans="1:4">
      <c r="A25132" s="489" t="str">
        <f t="shared" si="392"/>
        <v>2353280015通所リハビリテーション</v>
      </c>
      <c r="B25132" s="489">
        <v>2353280015</v>
      </c>
      <c r="C25132" s="489" t="s">
        <v>2511</v>
      </c>
      <c r="D25132" s="489" t="s">
        <v>4294</v>
      </c>
    </row>
    <row r="25133" spans="1:4">
      <c r="A25133" s="489" t="str">
        <f t="shared" si="392"/>
        <v>2353280015訪問リハビリテーション</v>
      </c>
      <c r="B25133" s="489">
        <v>2353280015</v>
      </c>
      <c r="C25133" s="489" t="s">
        <v>2104</v>
      </c>
      <c r="D25133" s="489" t="s">
        <v>4294</v>
      </c>
    </row>
    <row r="25134" spans="1:4">
      <c r="A25134" s="489" t="str">
        <f t="shared" si="392"/>
        <v>2353280023介護予防短期入所療養介護（老健）</v>
      </c>
      <c r="B25134" s="489">
        <v>2353280023</v>
      </c>
      <c r="C25134" s="489" t="s">
        <v>2098</v>
      </c>
      <c r="D25134" s="489" t="s">
        <v>4295</v>
      </c>
    </row>
    <row r="25135" spans="1:4">
      <c r="A25135" s="489" t="str">
        <f t="shared" si="392"/>
        <v>2353280023介護予防通所リハビリテーション</v>
      </c>
      <c r="B25135" s="489">
        <v>2353280023</v>
      </c>
      <c r="C25135" s="489" t="s">
        <v>2512</v>
      </c>
      <c r="D25135" s="489" t="s">
        <v>4295</v>
      </c>
    </row>
    <row r="25136" spans="1:4">
      <c r="A25136" s="489" t="str">
        <f t="shared" si="392"/>
        <v>2353280023介護老人保健施設</v>
      </c>
      <c r="B25136" s="489">
        <v>2353280023</v>
      </c>
      <c r="C25136" s="489" t="s">
        <v>1922</v>
      </c>
      <c r="D25136" s="489" t="s">
        <v>4295</v>
      </c>
    </row>
    <row r="25137" spans="1:4">
      <c r="A25137" s="489" t="str">
        <f t="shared" si="392"/>
        <v>2353280023介護老人保健施設</v>
      </c>
      <c r="B25137" s="489">
        <v>2353280023</v>
      </c>
      <c r="C25137" s="489" t="s">
        <v>1922</v>
      </c>
      <c r="D25137" s="489" t="s">
        <v>4295</v>
      </c>
    </row>
    <row r="25138" spans="1:4">
      <c r="A25138" s="489" t="str">
        <f t="shared" si="392"/>
        <v>2353280023短期入所療養介護（老健）</v>
      </c>
      <c r="B25138" s="489">
        <v>2353280023</v>
      </c>
      <c r="C25138" s="489" t="s">
        <v>2094</v>
      </c>
      <c r="D25138" s="489" t="s">
        <v>4295</v>
      </c>
    </row>
    <row r="25139" spans="1:4">
      <c r="A25139" s="489" t="str">
        <f t="shared" si="392"/>
        <v>2353280023通所リハビリテーション</v>
      </c>
      <c r="B25139" s="489">
        <v>2353280023</v>
      </c>
      <c r="C25139" s="489" t="s">
        <v>2511</v>
      </c>
      <c r="D25139" s="489" t="s">
        <v>4295</v>
      </c>
    </row>
    <row r="25140" spans="1:4">
      <c r="A25140" s="489" t="str">
        <f t="shared" si="392"/>
        <v>2353280031介護予防短期入所療養介護（老健）</v>
      </c>
      <c r="B25140" s="489">
        <v>2353280031</v>
      </c>
      <c r="C25140" s="489" t="s">
        <v>2098</v>
      </c>
      <c r="D25140" s="489" t="s">
        <v>4296</v>
      </c>
    </row>
    <row r="25141" spans="1:4">
      <c r="A25141" s="489" t="str">
        <f t="shared" si="392"/>
        <v>2353280031介護予防通所リハビリテーション</v>
      </c>
      <c r="B25141" s="489">
        <v>2353280031</v>
      </c>
      <c r="C25141" s="489" t="s">
        <v>2512</v>
      </c>
      <c r="D25141" s="489" t="s">
        <v>4296</v>
      </c>
    </row>
    <row r="25142" spans="1:4">
      <c r="A25142" s="489" t="str">
        <f t="shared" si="392"/>
        <v>2353280031介護予防訪問リハビリテーション</v>
      </c>
      <c r="B25142" s="489">
        <v>2353280031</v>
      </c>
      <c r="C25142" s="489" t="s">
        <v>2108</v>
      </c>
      <c r="D25142" s="489" t="s">
        <v>4296</v>
      </c>
    </row>
    <row r="25143" spans="1:4">
      <c r="A25143" s="489" t="str">
        <f t="shared" si="392"/>
        <v>2353280031介護老人保健施設</v>
      </c>
      <c r="B25143" s="489">
        <v>2353280031</v>
      </c>
      <c r="C25143" s="489" t="s">
        <v>1922</v>
      </c>
      <c r="D25143" s="489" t="s">
        <v>4296</v>
      </c>
    </row>
    <row r="25144" spans="1:4">
      <c r="A25144" s="489" t="str">
        <f t="shared" si="392"/>
        <v>2353280031介護老人保健施設</v>
      </c>
      <c r="B25144" s="489">
        <v>2353280031</v>
      </c>
      <c r="C25144" s="489" t="s">
        <v>1922</v>
      </c>
      <c r="D25144" s="489" t="s">
        <v>4296</v>
      </c>
    </row>
    <row r="25145" spans="1:4">
      <c r="A25145" s="489" t="str">
        <f t="shared" si="392"/>
        <v>2353280031短期入所療養介護（老健）</v>
      </c>
      <c r="B25145" s="489">
        <v>2353280031</v>
      </c>
      <c r="C25145" s="489" t="s">
        <v>2094</v>
      </c>
      <c r="D25145" s="489" t="s">
        <v>4296</v>
      </c>
    </row>
    <row r="25146" spans="1:4">
      <c r="A25146" s="489" t="str">
        <f t="shared" si="392"/>
        <v>2353280031通所リハビリテーション</v>
      </c>
      <c r="B25146" s="489">
        <v>2353280031</v>
      </c>
      <c r="C25146" s="489" t="s">
        <v>2511</v>
      </c>
      <c r="D25146" s="489" t="s">
        <v>4296</v>
      </c>
    </row>
    <row r="25147" spans="1:4">
      <c r="A25147" s="489" t="str">
        <f t="shared" si="392"/>
        <v>2353280031通所リハビリテーション</v>
      </c>
      <c r="B25147" s="489">
        <v>2353280031</v>
      </c>
      <c r="C25147" s="489" t="s">
        <v>2511</v>
      </c>
      <c r="D25147" s="489" t="s">
        <v>4296</v>
      </c>
    </row>
    <row r="25148" spans="1:4">
      <c r="A25148" s="489" t="str">
        <f t="shared" si="392"/>
        <v>2353280031訪問リハビリテーション</v>
      </c>
      <c r="B25148" s="489">
        <v>2353280031</v>
      </c>
      <c r="C25148" s="489" t="s">
        <v>2104</v>
      </c>
      <c r="D25148" s="489" t="s">
        <v>4296</v>
      </c>
    </row>
    <row r="25149" spans="1:4">
      <c r="A25149" s="489" t="str">
        <f t="shared" si="392"/>
        <v>2353380005介護予防短期入所療養介護（老健）</v>
      </c>
      <c r="B25149" s="489">
        <v>2353380005</v>
      </c>
      <c r="C25149" s="489" t="s">
        <v>2098</v>
      </c>
      <c r="D25149" s="489" t="s">
        <v>4297</v>
      </c>
    </row>
    <row r="25150" spans="1:4">
      <c r="A25150" s="489" t="str">
        <f t="shared" si="392"/>
        <v>2353380005介護予防訪問リハビリテーション</v>
      </c>
      <c r="B25150" s="489">
        <v>2353380005</v>
      </c>
      <c r="C25150" s="489" t="s">
        <v>2108</v>
      </c>
      <c r="D25150" s="489" t="s">
        <v>4297</v>
      </c>
    </row>
    <row r="25151" spans="1:4">
      <c r="A25151" s="489" t="str">
        <f t="shared" si="392"/>
        <v>2353380005介護老人保健施設</v>
      </c>
      <c r="B25151" s="489">
        <v>2353380005</v>
      </c>
      <c r="C25151" s="489" t="s">
        <v>1922</v>
      </c>
      <c r="D25151" s="489" t="s">
        <v>4297</v>
      </c>
    </row>
    <row r="25152" spans="1:4">
      <c r="A25152" s="489" t="str">
        <f t="shared" si="392"/>
        <v>2353380005短期入所療養介護（老健）</v>
      </c>
      <c r="B25152" s="489">
        <v>2353380005</v>
      </c>
      <c r="C25152" s="489" t="s">
        <v>2094</v>
      </c>
      <c r="D25152" s="489" t="s">
        <v>4297</v>
      </c>
    </row>
    <row r="25153" spans="1:4">
      <c r="A25153" s="489" t="str">
        <f t="shared" si="392"/>
        <v>2353380005訪問リハビリテーション</v>
      </c>
      <c r="B25153" s="489">
        <v>2353380005</v>
      </c>
      <c r="C25153" s="489" t="s">
        <v>2104</v>
      </c>
      <c r="D25153" s="489" t="s">
        <v>4297</v>
      </c>
    </row>
    <row r="25154" spans="1:4">
      <c r="A25154" s="489" t="str">
        <f t="shared" ref="A25154:A25217" si="393">B25154&amp;C25154</f>
        <v>2353380013介護予防短期入所療養介護（老健）</v>
      </c>
      <c r="B25154" s="489">
        <v>2353380013</v>
      </c>
      <c r="C25154" s="489" t="s">
        <v>2098</v>
      </c>
      <c r="D25154" s="489" t="s">
        <v>4298</v>
      </c>
    </row>
    <row r="25155" spans="1:4">
      <c r="A25155" s="489" t="str">
        <f t="shared" si="393"/>
        <v>2353380013介護予防通所リハビリテーション</v>
      </c>
      <c r="B25155" s="489">
        <v>2353380013</v>
      </c>
      <c r="C25155" s="489" t="s">
        <v>2512</v>
      </c>
      <c r="D25155" s="489" t="s">
        <v>4298</v>
      </c>
    </row>
    <row r="25156" spans="1:4">
      <c r="A25156" s="489" t="str">
        <f t="shared" si="393"/>
        <v>2353380013介護予防訪問リハビリテーション</v>
      </c>
      <c r="B25156" s="489">
        <v>2353380013</v>
      </c>
      <c r="C25156" s="489" t="s">
        <v>2108</v>
      </c>
      <c r="D25156" s="489" t="s">
        <v>4298</v>
      </c>
    </row>
    <row r="25157" spans="1:4">
      <c r="A25157" s="489" t="str">
        <f t="shared" si="393"/>
        <v>2353380013介護老人保健施設</v>
      </c>
      <c r="B25157" s="489">
        <v>2353380013</v>
      </c>
      <c r="C25157" s="489" t="s">
        <v>1922</v>
      </c>
      <c r="D25157" s="489" t="s">
        <v>4298</v>
      </c>
    </row>
    <row r="25158" spans="1:4">
      <c r="A25158" s="489" t="str">
        <f t="shared" si="393"/>
        <v>2353380013短期入所療養介護（老健）</v>
      </c>
      <c r="B25158" s="489">
        <v>2353380013</v>
      </c>
      <c r="C25158" s="489" t="s">
        <v>2094</v>
      </c>
      <c r="D25158" s="489" t="s">
        <v>4298</v>
      </c>
    </row>
    <row r="25159" spans="1:4">
      <c r="A25159" s="489" t="str">
        <f t="shared" si="393"/>
        <v>2353380013通所リハビリテーション</v>
      </c>
      <c r="B25159" s="489">
        <v>2353380013</v>
      </c>
      <c r="C25159" s="489" t="s">
        <v>2511</v>
      </c>
      <c r="D25159" s="489" t="s">
        <v>4298</v>
      </c>
    </row>
    <row r="25160" spans="1:4">
      <c r="A25160" s="489" t="str">
        <f t="shared" si="393"/>
        <v>2353380013通所リハビリテーション</v>
      </c>
      <c r="B25160" s="489">
        <v>2353380013</v>
      </c>
      <c r="C25160" s="489" t="s">
        <v>2511</v>
      </c>
      <c r="D25160" s="489" t="s">
        <v>4298</v>
      </c>
    </row>
    <row r="25161" spans="1:4">
      <c r="A25161" s="489" t="str">
        <f t="shared" si="393"/>
        <v>2353380013訪問リハビリテーション</v>
      </c>
      <c r="B25161" s="489">
        <v>2353380013</v>
      </c>
      <c r="C25161" s="489" t="s">
        <v>2104</v>
      </c>
      <c r="D25161" s="489" t="s">
        <v>4298</v>
      </c>
    </row>
    <row r="25162" spans="1:4">
      <c r="A25162" s="489" t="str">
        <f t="shared" si="393"/>
        <v>2353480003介護予防短期入所療養介護（老健）</v>
      </c>
      <c r="B25162" s="489">
        <v>2353480003</v>
      </c>
      <c r="C25162" s="489" t="s">
        <v>2098</v>
      </c>
      <c r="D25162" s="489" t="s">
        <v>4299</v>
      </c>
    </row>
    <row r="25163" spans="1:4">
      <c r="A25163" s="489" t="str">
        <f t="shared" si="393"/>
        <v>2353480003介護予防通所リハビリテーション</v>
      </c>
      <c r="B25163" s="489">
        <v>2353480003</v>
      </c>
      <c r="C25163" s="489" t="s">
        <v>2512</v>
      </c>
      <c r="D25163" s="489" t="s">
        <v>4299</v>
      </c>
    </row>
    <row r="25164" spans="1:4">
      <c r="A25164" s="489" t="str">
        <f t="shared" si="393"/>
        <v>2353480003介護老人保健施設</v>
      </c>
      <c r="B25164" s="489">
        <v>2353480003</v>
      </c>
      <c r="C25164" s="489" t="s">
        <v>1922</v>
      </c>
      <c r="D25164" s="489" t="s">
        <v>4299</v>
      </c>
    </row>
    <row r="25165" spans="1:4">
      <c r="A25165" s="489" t="str">
        <f t="shared" si="393"/>
        <v>2353480003短期入所療養介護（老健）</v>
      </c>
      <c r="B25165" s="489">
        <v>2353480003</v>
      </c>
      <c r="C25165" s="489" t="s">
        <v>2094</v>
      </c>
      <c r="D25165" s="489" t="s">
        <v>4299</v>
      </c>
    </row>
    <row r="25166" spans="1:4">
      <c r="A25166" s="489" t="str">
        <f t="shared" si="393"/>
        <v>2353480003通所リハビリテーション</v>
      </c>
      <c r="B25166" s="489">
        <v>2353480003</v>
      </c>
      <c r="C25166" s="489" t="s">
        <v>2511</v>
      </c>
      <c r="D25166" s="489" t="s">
        <v>4299</v>
      </c>
    </row>
    <row r="25167" spans="1:4">
      <c r="A25167" s="489" t="str">
        <f t="shared" si="393"/>
        <v>2353480011介護予防短期入所療養介護（老健）</v>
      </c>
      <c r="B25167" s="489">
        <v>2353480011</v>
      </c>
      <c r="C25167" s="489" t="s">
        <v>2098</v>
      </c>
      <c r="D25167" s="489" t="s">
        <v>4300</v>
      </c>
    </row>
    <row r="25168" spans="1:4">
      <c r="A25168" s="489" t="str">
        <f t="shared" si="393"/>
        <v>2353480011介護予防短期入所療養介護（老健）</v>
      </c>
      <c r="B25168" s="489">
        <v>2353480011</v>
      </c>
      <c r="C25168" s="489" t="s">
        <v>2098</v>
      </c>
      <c r="D25168" s="489" t="s">
        <v>4300</v>
      </c>
    </row>
    <row r="25169" spans="1:4">
      <c r="A25169" s="489" t="str">
        <f t="shared" si="393"/>
        <v>2353480011介護予防通所リハビリテーション</v>
      </c>
      <c r="B25169" s="489">
        <v>2353480011</v>
      </c>
      <c r="C25169" s="489" t="s">
        <v>2512</v>
      </c>
      <c r="D25169" s="489" t="s">
        <v>4300</v>
      </c>
    </row>
    <row r="25170" spans="1:4">
      <c r="A25170" s="489" t="str">
        <f t="shared" si="393"/>
        <v>2353480011介護予防訪問リハビリテーション</v>
      </c>
      <c r="B25170" s="489">
        <v>2353480011</v>
      </c>
      <c r="C25170" s="489" t="s">
        <v>2108</v>
      </c>
      <c r="D25170" s="489" t="s">
        <v>4300</v>
      </c>
    </row>
    <row r="25171" spans="1:4">
      <c r="A25171" s="489" t="str">
        <f t="shared" si="393"/>
        <v>2353480011介護老人保健施設</v>
      </c>
      <c r="B25171" s="489">
        <v>2353480011</v>
      </c>
      <c r="C25171" s="489" t="s">
        <v>1922</v>
      </c>
      <c r="D25171" s="489" t="s">
        <v>4300</v>
      </c>
    </row>
    <row r="25172" spans="1:4">
      <c r="A25172" s="489" t="str">
        <f t="shared" si="393"/>
        <v>2353480011介護老人保健施設</v>
      </c>
      <c r="B25172" s="489">
        <v>2353480011</v>
      </c>
      <c r="C25172" s="489" t="s">
        <v>1922</v>
      </c>
      <c r="D25172" s="489" t="s">
        <v>4300</v>
      </c>
    </row>
    <row r="25173" spans="1:4">
      <c r="A25173" s="489" t="str">
        <f t="shared" si="393"/>
        <v>2353480011短期入所療養介護（老健）</v>
      </c>
      <c r="B25173" s="489">
        <v>2353480011</v>
      </c>
      <c r="C25173" s="489" t="s">
        <v>2094</v>
      </c>
      <c r="D25173" s="489" t="s">
        <v>4300</v>
      </c>
    </row>
    <row r="25174" spans="1:4">
      <c r="A25174" s="489" t="str">
        <f t="shared" si="393"/>
        <v>2353480011短期入所療養介護（老健）</v>
      </c>
      <c r="B25174" s="489">
        <v>2353480011</v>
      </c>
      <c r="C25174" s="489" t="s">
        <v>2094</v>
      </c>
      <c r="D25174" s="489" t="s">
        <v>4300</v>
      </c>
    </row>
    <row r="25175" spans="1:4">
      <c r="A25175" s="489" t="str">
        <f t="shared" si="393"/>
        <v>2353480011通所リハビリテーション</v>
      </c>
      <c r="B25175" s="489">
        <v>2353480011</v>
      </c>
      <c r="C25175" s="489" t="s">
        <v>2511</v>
      </c>
      <c r="D25175" s="489" t="s">
        <v>4300</v>
      </c>
    </row>
    <row r="25176" spans="1:4">
      <c r="A25176" s="489" t="str">
        <f t="shared" si="393"/>
        <v>2353480011訪問リハビリテーション</v>
      </c>
      <c r="B25176" s="489">
        <v>2353480011</v>
      </c>
      <c r="C25176" s="489" t="s">
        <v>2104</v>
      </c>
      <c r="D25176" s="489" t="s">
        <v>4300</v>
      </c>
    </row>
    <row r="25177" spans="1:4">
      <c r="A25177" s="489" t="str">
        <f t="shared" si="393"/>
        <v>2353480029介護老人保健施設</v>
      </c>
      <c r="B25177" s="489">
        <v>2353480029</v>
      </c>
      <c r="C25177" s="489" t="s">
        <v>1922</v>
      </c>
      <c r="D25177" s="489" t="s">
        <v>4301</v>
      </c>
    </row>
    <row r="25178" spans="1:4">
      <c r="A25178" s="489" t="str">
        <f t="shared" si="393"/>
        <v>2353580000介護予防短期入所療養介護（老健）</v>
      </c>
      <c r="B25178" s="489">
        <v>2353580000</v>
      </c>
      <c r="C25178" s="489" t="s">
        <v>2098</v>
      </c>
      <c r="D25178" s="489" t="s">
        <v>4302</v>
      </c>
    </row>
    <row r="25179" spans="1:4">
      <c r="A25179" s="489" t="str">
        <f t="shared" si="393"/>
        <v>2353580000介護予防通所リハビリテーション</v>
      </c>
      <c r="B25179" s="489">
        <v>2353580000</v>
      </c>
      <c r="C25179" s="489" t="s">
        <v>2512</v>
      </c>
      <c r="D25179" s="489" t="s">
        <v>4302</v>
      </c>
    </row>
    <row r="25180" spans="1:4">
      <c r="A25180" s="489" t="str">
        <f t="shared" si="393"/>
        <v>2353580000介護老人保健施設</v>
      </c>
      <c r="B25180" s="489">
        <v>2353580000</v>
      </c>
      <c r="C25180" s="489" t="s">
        <v>1922</v>
      </c>
      <c r="D25180" s="489" t="s">
        <v>4302</v>
      </c>
    </row>
    <row r="25181" spans="1:4">
      <c r="A25181" s="489" t="str">
        <f t="shared" si="393"/>
        <v>2353580000短期入所療養介護（老健）</v>
      </c>
      <c r="B25181" s="489">
        <v>2353580000</v>
      </c>
      <c r="C25181" s="489" t="s">
        <v>2094</v>
      </c>
      <c r="D25181" s="489" t="s">
        <v>4302</v>
      </c>
    </row>
    <row r="25182" spans="1:4">
      <c r="A25182" s="489" t="str">
        <f t="shared" si="393"/>
        <v>2353580000通所リハビリテーション</v>
      </c>
      <c r="B25182" s="489">
        <v>2353580000</v>
      </c>
      <c r="C25182" s="489" t="s">
        <v>2511</v>
      </c>
      <c r="D25182" s="489" t="s">
        <v>4302</v>
      </c>
    </row>
    <row r="25183" spans="1:4">
      <c r="A25183" s="489" t="str">
        <f t="shared" si="393"/>
        <v>2353580000通所リハビリテーション</v>
      </c>
      <c r="B25183" s="489">
        <v>2353580000</v>
      </c>
      <c r="C25183" s="489" t="s">
        <v>2511</v>
      </c>
      <c r="D25183" s="489" t="s">
        <v>4302</v>
      </c>
    </row>
    <row r="25184" spans="1:4">
      <c r="A25184" s="489" t="str">
        <f t="shared" si="393"/>
        <v>2353680016介護予防短期入所療養介護（老健）</v>
      </c>
      <c r="B25184" s="489">
        <v>2353680016</v>
      </c>
      <c r="C25184" s="489" t="s">
        <v>2098</v>
      </c>
      <c r="D25184" s="489" t="s">
        <v>4303</v>
      </c>
    </row>
    <row r="25185" spans="1:4">
      <c r="A25185" s="489" t="str">
        <f t="shared" si="393"/>
        <v>2353680016介護予防通所リハビリテーション</v>
      </c>
      <c r="B25185" s="489">
        <v>2353680016</v>
      </c>
      <c r="C25185" s="489" t="s">
        <v>2512</v>
      </c>
      <c r="D25185" s="489" t="s">
        <v>4303</v>
      </c>
    </row>
    <row r="25186" spans="1:4">
      <c r="A25186" s="489" t="str">
        <f t="shared" si="393"/>
        <v>2353680016介護老人保健施設</v>
      </c>
      <c r="B25186" s="489">
        <v>2353680016</v>
      </c>
      <c r="C25186" s="489" t="s">
        <v>1922</v>
      </c>
      <c r="D25186" s="489" t="s">
        <v>4303</v>
      </c>
    </row>
    <row r="25187" spans="1:4">
      <c r="A25187" s="489" t="str">
        <f t="shared" si="393"/>
        <v>2353680016短期入所療養介護（老健）</v>
      </c>
      <c r="B25187" s="489">
        <v>2353680016</v>
      </c>
      <c r="C25187" s="489" t="s">
        <v>2094</v>
      </c>
      <c r="D25187" s="489" t="s">
        <v>4303</v>
      </c>
    </row>
    <row r="25188" spans="1:4">
      <c r="A25188" s="489" t="str">
        <f t="shared" si="393"/>
        <v>2353680016通所リハビリテーション</v>
      </c>
      <c r="B25188" s="489">
        <v>2353680016</v>
      </c>
      <c r="C25188" s="489" t="s">
        <v>2511</v>
      </c>
      <c r="D25188" s="489" t="s">
        <v>4303</v>
      </c>
    </row>
    <row r="25189" spans="1:4">
      <c r="A25189" s="489" t="str">
        <f t="shared" si="393"/>
        <v>2353680016通所リハビリテーション</v>
      </c>
      <c r="B25189" s="489">
        <v>2353680016</v>
      </c>
      <c r="C25189" s="489" t="s">
        <v>2511</v>
      </c>
      <c r="D25189" s="489" t="s">
        <v>4303</v>
      </c>
    </row>
    <row r="25190" spans="1:4">
      <c r="A25190" s="489" t="str">
        <f t="shared" si="393"/>
        <v>2353680024介護予防短期入所療養介護（老健）</v>
      </c>
      <c r="B25190" s="489">
        <v>2353680024</v>
      </c>
      <c r="C25190" s="489" t="s">
        <v>2098</v>
      </c>
      <c r="D25190" s="489" t="s">
        <v>4304</v>
      </c>
    </row>
    <row r="25191" spans="1:4">
      <c r="A25191" s="489" t="str">
        <f t="shared" si="393"/>
        <v>2353680024介護予防通所リハビリテーション</v>
      </c>
      <c r="B25191" s="489">
        <v>2353680024</v>
      </c>
      <c r="C25191" s="489" t="s">
        <v>2512</v>
      </c>
      <c r="D25191" s="489" t="s">
        <v>4304</v>
      </c>
    </row>
    <row r="25192" spans="1:4">
      <c r="A25192" s="489" t="str">
        <f t="shared" si="393"/>
        <v>2353680024介護老人保健施設</v>
      </c>
      <c r="B25192" s="489">
        <v>2353680024</v>
      </c>
      <c r="C25192" s="489" t="s">
        <v>1922</v>
      </c>
      <c r="D25192" s="489" t="s">
        <v>4304</v>
      </c>
    </row>
    <row r="25193" spans="1:4">
      <c r="A25193" s="489" t="str">
        <f t="shared" si="393"/>
        <v>2353680024短期入所療養介護（老健）</v>
      </c>
      <c r="B25193" s="489">
        <v>2353680024</v>
      </c>
      <c r="C25193" s="489" t="s">
        <v>2094</v>
      </c>
      <c r="D25193" s="489" t="s">
        <v>4304</v>
      </c>
    </row>
    <row r="25194" spans="1:4">
      <c r="A25194" s="489" t="str">
        <f t="shared" si="393"/>
        <v>2353680024通所リハビリテーション</v>
      </c>
      <c r="B25194" s="489">
        <v>2353680024</v>
      </c>
      <c r="C25194" s="489" t="s">
        <v>2511</v>
      </c>
      <c r="D25194" s="489" t="s">
        <v>4304</v>
      </c>
    </row>
    <row r="25195" spans="1:4">
      <c r="A25195" s="489" t="str">
        <f t="shared" si="393"/>
        <v>2353780006介護予防短期入所療養介護（老健）</v>
      </c>
      <c r="B25195" s="489">
        <v>2353780006</v>
      </c>
      <c r="C25195" s="489" t="s">
        <v>2098</v>
      </c>
      <c r="D25195" s="489" t="s">
        <v>4305</v>
      </c>
    </row>
    <row r="25196" spans="1:4">
      <c r="A25196" s="489" t="str">
        <f t="shared" si="393"/>
        <v>2353780006介護予防訪問リハビリテーション</v>
      </c>
      <c r="B25196" s="489">
        <v>2353780006</v>
      </c>
      <c r="C25196" s="489" t="s">
        <v>2108</v>
      </c>
      <c r="D25196" s="489" t="s">
        <v>4305</v>
      </c>
    </row>
    <row r="25197" spans="1:4">
      <c r="A25197" s="489" t="str">
        <f t="shared" si="393"/>
        <v>2353780006介護老人保健施設</v>
      </c>
      <c r="B25197" s="489">
        <v>2353780006</v>
      </c>
      <c r="C25197" s="489" t="s">
        <v>1922</v>
      </c>
      <c r="D25197" s="489" t="s">
        <v>4305</v>
      </c>
    </row>
    <row r="25198" spans="1:4">
      <c r="A25198" s="489" t="str">
        <f t="shared" si="393"/>
        <v>2353780006短期入所療養介護（老健）</v>
      </c>
      <c r="B25198" s="489">
        <v>2353780006</v>
      </c>
      <c r="C25198" s="489" t="s">
        <v>2094</v>
      </c>
      <c r="D25198" s="489" t="s">
        <v>4305</v>
      </c>
    </row>
    <row r="25199" spans="1:4">
      <c r="A25199" s="489" t="str">
        <f t="shared" si="393"/>
        <v>2353780006訪問リハビリテーション</v>
      </c>
      <c r="B25199" s="489">
        <v>2353780006</v>
      </c>
      <c r="C25199" s="489" t="s">
        <v>2104</v>
      </c>
      <c r="D25199" s="489" t="s">
        <v>4305</v>
      </c>
    </row>
    <row r="25200" spans="1:4">
      <c r="A25200" s="489" t="str">
        <f t="shared" si="393"/>
        <v>2353880004介護予防短期入所療養介護（老健）</v>
      </c>
      <c r="B25200" s="489">
        <v>2353880004</v>
      </c>
      <c r="C25200" s="489" t="s">
        <v>2098</v>
      </c>
      <c r="D25200" s="489" t="s">
        <v>4306</v>
      </c>
    </row>
    <row r="25201" spans="1:4">
      <c r="A25201" s="489" t="str">
        <f t="shared" si="393"/>
        <v>2353880004介護予防通所リハビリテーション</v>
      </c>
      <c r="B25201" s="489">
        <v>2353880004</v>
      </c>
      <c r="C25201" s="489" t="s">
        <v>2512</v>
      </c>
      <c r="D25201" s="489" t="s">
        <v>4306</v>
      </c>
    </row>
    <row r="25202" spans="1:4">
      <c r="A25202" s="489" t="str">
        <f t="shared" si="393"/>
        <v>2353880004介護老人保健施設</v>
      </c>
      <c r="B25202" s="489">
        <v>2353880004</v>
      </c>
      <c r="C25202" s="489" t="s">
        <v>1922</v>
      </c>
      <c r="D25202" s="489" t="s">
        <v>4306</v>
      </c>
    </row>
    <row r="25203" spans="1:4">
      <c r="A25203" s="489" t="str">
        <f t="shared" si="393"/>
        <v>2353880004短期入所療養介護（老健）</v>
      </c>
      <c r="B25203" s="489">
        <v>2353880004</v>
      </c>
      <c r="C25203" s="489" t="s">
        <v>2094</v>
      </c>
      <c r="D25203" s="489" t="s">
        <v>4306</v>
      </c>
    </row>
    <row r="25204" spans="1:4">
      <c r="A25204" s="489" t="str">
        <f t="shared" si="393"/>
        <v>2353880004通所リハビリテーション</v>
      </c>
      <c r="B25204" s="489">
        <v>2353880004</v>
      </c>
      <c r="C25204" s="489" t="s">
        <v>2511</v>
      </c>
      <c r="D25204" s="489" t="s">
        <v>4306</v>
      </c>
    </row>
    <row r="25205" spans="1:4">
      <c r="A25205" s="489" t="str">
        <f t="shared" si="393"/>
        <v>2353880004通所リハビリテーション</v>
      </c>
      <c r="B25205" s="489">
        <v>2353880004</v>
      </c>
      <c r="C25205" s="489" t="s">
        <v>2511</v>
      </c>
      <c r="D25205" s="489" t="s">
        <v>4306</v>
      </c>
    </row>
    <row r="25206" spans="1:4">
      <c r="A25206" s="489" t="str">
        <f t="shared" si="393"/>
        <v>2353880012介護予防短期入所療養介護（老健）</v>
      </c>
      <c r="B25206" s="489">
        <v>2353880012</v>
      </c>
      <c r="C25206" s="489" t="s">
        <v>2098</v>
      </c>
      <c r="D25206" s="489" t="s">
        <v>4307</v>
      </c>
    </row>
    <row r="25207" spans="1:4">
      <c r="A25207" s="489" t="str">
        <f t="shared" si="393"/>
        <v>2353880012介護予防通所リハビリテーション</v>
      </c>
      <c r="B25207" s="489">
        <v>2353880012</v>
      </c>
      <c r="C25207" s="489" t="s">
        <v>2512</v>
      </c>
      <c r="D25207" s="489" t="s">
        <v>4307</v>
      </c>
    </row>
    <row r="25208" spans="1:4">
      <c r="A25208" s="489" t="str">
        <f t="shared" si="393"/>
        <v>2353880012介護老人保健施設</v>
      </c>
      <c r="B25208" s="489">
        <v>2353880012</v>
      </c>
      <c r="C25208" s="489" t="s">
        <v>1922</v>
      </c>
      <c r="D25208" s="489" t="s">
        <v>4307</v>
      </c>
    </row>
    <row r="25209" spans="1:4">
      <c r="A25209" s="489" t="str">
        <f t="shared" si="393"/>
        <v>2353880012短期入所療養介護（老健）</v>
      </c>
      <c r="B25209" s="489">
        <v>2353880012</v>
      </c>
      <c r="C25209" s="489" t="s">
        <v>2094</v>
      </c>
      <c r="D25209" s="489" t="s">
        <v>4307</v>
      </c>
    </row>
    <row r="25210" spans="1:4">
      <c r="A25210" s="489" t="str">
        <f t="shared" si="393"/>
        <v>2353880012通所リハビリテーション</v>
      </c>
      <c r="B25210" s="489">
        <v>2353880012</v>
      </c>
      <c r="C25210" s="489" t="s">
        <v>2511</v>
      </c>
      <c r="D25210" s="489" t="s">
        <v>4307</v>
      </c>
    </row>
    <row r="25211" spans="1:4">
      <c r="A25211" s="489" t="str">
        <f t="shared" si="393"/>
        <v>2353980002介護予防短期入所療養介護（老健）</v>
      </c>
      <c r="B25211" s="489">
        <v>2353980002</v>
      </c>
      <c r="C25211" s="489" t="s">
        <v>2098</v>
      </c>
      <c r="D25211" s="489" t="s">
        <v>4308</v>
      </c>
    </row>
    <row r="25212" spans="1:4">
      <c r="A25212" s="489" t="str">
        <f t="shared" si="393"/>
        <v>2353980002介護予防通所リハビリテーション</v>
      </c>
      <c r="B25212" s="489">
        <v>2353980002</v>
      </c>
      <c r="C25212" s="489" t="s">
        <v>2512</v>
      </c>
      <c r="D25212" s="489" t="s">
        <v>4308</v>
      </c>
    </row>
    <row r="25213" spans="1:4">
      <c r="A25213" s="489" t="str">
        <f t="shared" si="393"/>
        <v>2353980002介護予防訪問リハビリテーション</v>
      </c>
      <c r="B25213" s="489">
        <v>2353980002</v>
      </c>
      <c r="C25213" s="489" t="s">
        <v>2108</v>
      </c>
      <c r="D25213" s="489" t="s">
        <v>4308</v>
      </c>
    </row>
    <row r="25214" spans="1:4">
      <c r="A25214" s="489" t="str">
        <f t="shared" si="393"/>
        <v>2353980002介護老人保健施設</v>
      </c>
      <c r="B25214" s="489">
        <v>2353980002</v>
      </c>
      <c r="C25214" s="489" t="s">
        <v>1922</v>
      </c>
      <c r="D25214" s="489" t="s">
        <v>4308</v>
      </c>
    </row>
    <row r="25215" spans="1:4">
      <c r="A25215" s="489" t="str">
        <f t="shared" si="393"/>
        <v>2353980002介護老人保健施設</v>
      </c>
      <c r="B25215" s="489">
        <v>2353980002</v>
      </c>
      <c r="C25215" s="489" t="s">
        <v>1922</v>
      </c>
      <c r="D25215" s="489" t="s">
        <v>4308</v>
      </c>
    </row>
    <row r="25216" spans="1:4">
      <c r="A25216" s="489" t="str">
        <f t="shared" si="393"/>
        <v>2353980002短期入所療養介護（老健）</v>
      </c>
      <c r="B25216" s="489">
        <v>2353980002</v>
      </c>
      <c r="C25216" s="489" t="s">
        <v>2094</v>
      </c>
      <c r="D25216" s="489" t="s">
        <v>4308</v>
      </c>
    </row>
    <row r="25217" spans="1:4">
      <c r="A25217" s="489" t="str">
        <f t="shared" si="393"/>
        <v>2353980002通所リハビリテーション</v>
      </c>
      <c r="B25217" s="489">
        <v>2353980002</v>
      </c>
      <c r="C25217" s="489" t="s">
        <v>2511</v>
      </c>
      <c r="D25217" s="489" t="s">
        <v>4308</v>
      </c>
    </row>
    <row r="25218" spans="1:4">
      <c r="A25218" s="489" t="str">
        <f t="shared" ref="A25218:A25281" si="394">B25218&amp;C25218</f>
        <v>2353980002通所リハビリテーション</v>
      </c>
      <c r="B25218" s="489">
        <v>2353980002</v>
      </c>
      <c r="C25218" s="489" t="s">
        <v>2511</v>
      </c>
      <c r="D25218" s="489" t="s">
        <v>4308</v>
      </c>
    </row>
    <row r="25219" spans="1:4">
      <c r="A25219" s="489" t="str">
        <f t="shared" si="394"/>
        <v>2353980002訪問リハビリテーション</v>
      </c>
      <c r="B25219" s="489">
        <v>2353980002</v>
      </c>
      <c r="C25219" s="489" t="s">
        <v>2104</v>
      </c>
      <c r="D25219" s="489" t="s">
        <v>4308</v>
      </c>
    </row>
    <row r="25220" spans="1:4">
      <c r="A25220" s="489" t="str">
        <f t="shared" si="394"/>
        <v>2353980010介護予防短期入所療養介護（老健）</v>
      </c>
      <c r="B25220" s="489">
        <v>2353980010</v>
      </c>
      <c r="C25220" s="489" t="s">
        <v>2098</v>
      </c>
      <c r="D25220" s="489" t="s">
        <v>4309</v>
      </c>
    </row>
    <row r="25221" spans="1:4">
      <c r="A25221" s="489" t="str">
        <f t="shared" si="394"/>
        <v>2353980010介護予防通所リハビリテーション</v>
      </c>
      <c r="B25221" s="489">
        <v>2353980010</v>
      </c>
      <c r="C25221" s="489" t="s">
        <v>2512</v>
      </c>
      <c r="D25221" s="489" t="s">
        <v>4309</v>
      </c>
    </row>
    <row r="25222" spans="1:4">
      <c r="A25222" s="489" t="str">
        <f t="shared" si="394"/>
        <v>2353980010介護予防訪問リハビリテーション</v>
      </c>
      <c r="B25222" s="489">
        <v>2353980010</v>
      </c>
      <c r="C25222" s="489" t="s">
        <v>2108</v>
      </c>
      <c r="D25222" s="489" t="s">
        <v>4309</v>
      </c>
    </row>
    <row r="25223" spans="1:4">
      <c r="A25223" s="489" t="str">
        <f t="shared" si="394"/>
        <v>2353980010介護老人保健施設</v>
      </c>
      <c r="B25223" s="489">
        <v>2353980010</v>
      </c>
      <c r="C25223" s="489" t="s">
        <v>1922</v>
      </c>
      <c r="D25223" s="489" t="s">
        <v>4309</v>
      </c>
    </row>
    <row r="25224" spans="1:4">
      <c r="A25224" s="489" t="str">
        <f t="shared" si="394"/>
        <v>2353980010介護老人保健施設</v>
      </c>
      <c r="B25224" s="489">
        <v>2353980010</v>
      </c>
      <c r="C25224" s="489" t="s">
        <v>1922</v>
      </c>
      <c r="D25224" s="489" t="s">
        <v>4309</v>
      </c>
    </row>
    <row r="25225" spans="1:4">
      <c r="A25225" s="489" t="str">
        <f t="shared" si="394"/>
        <v>2353980010短期入所療養介護（老健）</v>
      </c>
      <c r="B25225" s="489">
        <v>2353980010</v>
      </c>
      <c r="C25225" s="489" t="s">
        <v>2094</v>
      </c>
      <c r="D25225" s="489" t="s">
        <v>4309</v>
      </c>
    </row>
    <row r="25226" spans="1:4">
      <c r="A25226" s="489" t="str">
        <f t="shared" si="394"/>
        <v>2353980010通所リハビリテーション</v>
      </c>
      <c r="B25226" s="489">
        <v>2353980010</v>
      </c>
      <c r="C25226" s="489" t="s">
        <v>2511</v>
      </c>
      <c r="D25226" s="489" t="s">
        <v>4309</v>
      </c>
    </row>
    <row r="25227" spans="1:4">
      <c r="A25227" s="489" t="str">
        <f t="shared" si="394"/>
        <v>2353980010通所リハビリテーション</v>
      </c>
      <c r="B25227" s="489">
        <v>2353980010</v>
      </c>
      <c r="C25227" s="489" t="s">
        <v>2511</v>
      </c>
      <c r="D25227" s="489" t="s">
        <v>4309</v>
      </c>
    </row>
    <row r="25228" spans="1:4">
      <c r="A25228" s="489" t="str">
        <f t="shared" si="394"/>
        <v>2353980010訪問リハビリテーション</v>
      </c>
      <c r="B25228" s="489">
        <v>2353980010</v>
      </c>
      <c r="C25228" s="489" t="s">
        <v>2104</v>
      </c>
      <c r="D25228" s="489" t="s">
        <v>4309</v>
      </c>
    </row>
    <row r="25229" spans="1:4">
      <c r="A25229" s="489" t="str">
        <f t="shared" si="394"/>
        <v>2353980028介護予防短期入所療養介護（老健）</v>
      </c>
      <c r="B25229" s="489">
        <v>2353980028</v>
      </c>
      <c r="C25229" s="489" t="s">
        <v>2098</v>
      </c>
      <c r="D25229" s="489" t="s">
        <v>4310</v>
      </c>
    </row>
    <row r="25230" spans="1:4">
      <c r="A25230" s="489" t="str">
        <f t="shared" si="394"/>
        <v>2353980028介護予防通所リハビリテーション</v>
      </c>
      <c r="B25230" s="489">
        <v>2353980028</v>
      </c>
      <c r="C25230" s="489" t="s">
        <v>2512</v>
      </c>
      <c r="D25230" s="489" t="s">
        <v>4310</v>
      </c>
    </row>
    <row r="25231" spans="1:4">
      <c r="A25231" s="489" t="str">
        <f t="shared" si="394"/>
        <v>2353980028介護予防訪問リハビリテーション</v>
      </c>
      <c r="B25231" s="489">
        <v>2353980028</v>
      </c>
      <c r="C25231" s="489" t="s">
        <v>2108</v>
      </c>
      <c r="D25231" s="489" t="s">
        <v>4310</v>
      </c>
    </row>
    <row r="25232" spans="1:4">
      <c r="A25232" s="489" t="str">
        <f t="shared" si="394"/>
        <v>2353980028介護老人保健施設</v>
      </c>
      <c r="B25232" s="489">
        <v>2353980028</v>
      </c>
      <c r="C25232" s="489" t="s">
        <v>1922</v>
      </c>
      <c r="D25232" s="489" t="s">
        <v>4310</v>
      </c>
    </row>
    <row r="25233" spans="1:4">
      <c r="A25233" s="489" t="str">
        <f t="shared" si="394"/>
        <v>2353980028短期入所療養介護（老健）</v>
      </c>
      <c r="B25233" s="489">
        <v>2353980028</v>
      </c>
      <c r="C25233" s="489" t="s">
        <v>2094</v>
      </c>
      <c r="D25233" s="489" t="s">
        <v>4310</v>
      </c>
    </row>
    <row r="25234" spans="1:4">
      <c r="A25234" s="489" t="str">
        <f t="shared" si="394"/>
        <v>2353980028通所リハビリテーション</v>
      </c>
      <c r="B25234" s="489">
        <v>2353980028</v>
      </c>
      <c r="C25234" s="489" t="s">
        <v>2511</v>
      </c>
      <c r="D25234" s="489" t="s">
        <v>4310</v>
      </c>
    </row>
    <row r="25235" spans="1:4">
      <c r="A25235" s="489" t="str">
        <f t="shared" si="394"/>
        <v>2353980028通所リハビリテーション</v>
      </c>
      <c r="B25235" s="489">
        <v>2353980028</v>
      </c>
      <c r="C25235" s="489" t="s">
        <v>2511</v>
      </c>
      <c r="D25235" s="489" t="s">
        <v>4310</v>
      </c>
    </row>
    <row r="25236" spans="1:4">
      <c r="A25236" s="489" t="str">
        <f t="shared" si="394"/>
        <v>2353980028訪問リハビリテーション</v>
      </c>
      <c r="B25236" s="489">
        <v>2353980028</v>
      </c>
      <c r="C25236" s="489" t="s">
        <v>2104</v>
      </c>
      <c r="D25236" s="489" t="s">
        <v>4310</v>
      </c>
    </row>
    <row r="25237" spans="1:4">
      <c r="A25237" s="489" t="str">
        <f t="shared" si="394"/>
        <v>2354080000介護予防短期入所療養介護（老健）</v>
      </c>
      <c r="B25237" s="489">
        <v>2354080000</v>
      </c>
      <c r="C25237" s="489" t="s">
        <v>2098</v>
      </c>
      <c r="D25237" s="489" t="s">
        <v>4311</v>
      </c>
    </row>
    <row r="25238" spans="1:4">
      <c r="A25238" s="489" t="str">
        <f t="shared" si="394"/>
        <v>2354080000介護予防通所リハビリテーション</v>
      </c>
      <c r="B25238" s="489">
        <v>2354080000</v>
      </c>
      <c r="C25238" s="489" t="s">
        <v>2512</v>
      </c>
      <c r="D25238" s="489" t="s">
        <v>4311</v>
      </c>
    </row>
    <row r="25239" spans="1:4">
      <c r="A25239" s="489" t="str">
        <f t="shared" si="394"/>
        <v>2354080000介護予防訪問リハビリテーション</v>
      </c>
      <c r="B25239" s="489">
        <v>2354080000</v>
      </c>
      <c r="C25239" s="489" t="s">
        <v>2108</v>
      </c>
      <c r="D25239" s="489" t="s">
        <v>4311</v>
      </c>
    </row>
    <row r="25240" spans="1:4">
      <c r="A25240" s="489" t="str">
        <f t="shared" si="394"/>
        <v>2354080000介護老人保健施設</v>
      </c>
      <c r="B25240" s="489">
        <v>2354080000</v>
      </c>
      <c r="C25240" s="489" t="s">
        <v>1922</v>
      </c>
      <c r="D25240" s="489" t="s">
        <v>4311</v>
      </c>
    </row>
    <row r="25241" spans="1:4">
      <c r="A25241" s="489" t="str">
        <f t="shared" si="394"/>
        <v>2354080000短期入所療養介護（老健）</v>
      </c>
      <c r="B25241" s="489">
        <v>2354080000</v>
      </c>
      <c r="C25241" s="489" t="s">
        <v>2094</v>
      </c>
      <c r="D25241" s="489" t="s">
        <v>4311</v>
      </c>
    </row>
    <row r="25242" spans="1:4">
      <c r="A25242" s="489" t="str">
        <f t="shared" si="394"/>
        <v>2354080000通所リハビリテーション</v>
      </c>
      <c r="B25242" s="489">
        <v>2354080000</v>
      </c>
      <c r="C25242" s="489" t="s">
        <v>2511</v>
      </c>
      <c r="D25242" s="489" t="s">
        <v>4311</v>
      </c>
    </row>
    <row r="25243" spans="1:4">
      <c r="A25243" s="489" t="str">
        <f t="shared" si="394"/>
        <v>2354080000通所リハビリテーション</v>
      </c>
      <c r="B25243" s="489">
        <v>2354080000</v>
      </c>
      <c r="C25243" s="489" t="s">
        <v>2511</v>
      </c>
      <c r="D25243" s="489" t="s">
        <v>4311</v>
      </c>
    </row>
    <row r="25244" spans="1:4">
      <c r="A25244" s="489" t="str">
        <f t="shared" si="394"/>
        <v>2354080000訪問リハビリテーション</v>
      </c>
      <c r="B25244" s="489">
        <v>2354080000</v>
      </c>
      <c r="C25244" s="489" t="s">
        <v>2104</v>
      </c>
      <c r="D25244" s="489" t="s">
        <v>4311</v>
      </c>
    </row>
    <row r="25245" spans="1:4">
      <c r="A25245" s="489" t="str">
        <f t="shared" si="394"/>
        <v>2354180008介護予防短期入所療養介護（老健）</v>
      </c>
      <c r="B25245" s="489">
        <v>2354180008</v>
      </c>
      <c r="C25245" s="489" t="s">
        <v>2098</v>
      </c>
      <c r="D25245" s="489" t="s">
        <v>4312</v>
      </c>
    </row>
    <row r="25246" spans="1:4">
      <c r="A25246" s="489" t="str">
        <f t="shared" si="394"/>
        <v>2354180008介護老人保健施設</v>
      </c>
      <c r="B25246" s="489">
        <v>2354180008</v>
      </c>
      <c r="C25246" s="489" t="s">
        <v>1922</v>
      </c>
      <c r="D25246" s="489" t="s">
        <v>4312</v>
      </c>
    </row>
    <row r="25247" spans="1:4">
      <c r="A25247" s="489" t="str">
        <f t="shared" si="394"/>
        <v>2354180008短期入所療養介護（老健）</v>
      </c>
      <c r="B25247" s="489">
        <v>2354180008</v>
      </c>
      <c r="C25247" s="489" t="s">
        <v>2094</v>
      </c>
      <c r="D25247" s="489" t="s">
        <v>4312</v>
      </c>
    </row>
    <row r="25248" spans="1:4">
      <c r="A25248" s="489" t="str">
        <f t="shared" si="394"/>
        <v>2354180016介護予防短期入所療養介護（老健）</v>
      </c>
      <c r="B25248" s="489">
        <v>2354180016</v>
      </c>
      <c r="C25248" s="489" t="s">
        <v>2098</v>
      </c>
      <c r="D25248" s="489" t="s">
        <v>4313</v>
      </c>
    </row>
    <row r="25249" spans="1:4">
      <c r="A25249" s="489" t="str">
        <f t="shared" si="394"/>
        <v>2354180016介護老人保健施設</v>
      </c>
      <c r="B25249" s="489">
        <v>2354180016</v>
      </c>
      <c r="C25249" s="489" t="s">
        <v>1922</v>
      </c>
      <c r="D25249" s="489" t="s">
        <v>4313</v>
      </c>
    </row>
    <row r="25250" spans="1:4">
      <c r="A25250" s="489" t="str">
        <f t="shared" si="394"/>
        <v>2354180016短期入所療養介護（老健）</v>
      </c>
      <c r="B25250" s="489">
        <v>2354180016</v>
      </c>
      <c r="C25250" s="489" t="s">
        <v>2094</v>
      </c>
      <c r="D25250" s="489" t="s">
        <v>4313</v>
      </c>
    </row>
    <row r="25251" spans="1:4">
      <c r="A25251" s="489" t="str">
        <f t="shared" si="394"/>
        <v>2354280006介護予防短期入所療養介護（老健）</v>
      </c>
      <c r="B25251" s="489">
        <v>2354280006</v>
      </c>
      <c r="C25251" s="489" t="s">
        <v>2098</v>
      </c>
      <c r="D25251" s="489" t="s">
        <v>4314</v>
      </c>
    </row>
    <row r="25252" spans="1:4">
      <c r="A25252" s="489" t="str">
        <f t="shared" si="394"/>
        <v>2354280006介護予防通所リハビリテーション</v>
      </c>
      <c r="B25252" s="489">
        <v>2354280006</v>
      </c>
      <c r="C25252" s="489" t="s">
        <v>2512</v>
      </c>
      <c r="D25252" s="489" t="s">
        <v>4314</v>
      </c>
    </row>
    <row r="25253" spans="1:4">
      <c r="A25253" s="489" t="str">
        <f t="shared" si="394"/>
        <v>2354280006介護老人保健施設</v>
      </c>
      <c r="B25253" s="489">
        <v>2354280006</v>
      </c>
      <c r="C25253" s="489" t="s">
        <v>1922</v>
      </c>
      <c r="D25253" s="489" t="s">
        <v>4314</v>
      </c>
    </row>
    <row r="25254" spans="1:4">
      <c r="A25254" s="489" t="str">
        <f t="shared" si="394"/>
        <v>2354280006介護老人保健施設</v>
      </c>
      <c r="B25254" s="489">
        <v>2354280006</v>
      </c>
      <c r="C25254" s="489" t="s">
        <v>1922</v>
      </c>
      <c r="D25254" s="489" t="s">
        <v>4314</v>
      </c>
    </row>
    <row r="25255" spans="1:4">
      <c r="A25255" s="489" t="str">
        <f t="shared" si="394"/>
        <v>2354280006短期入所療養介護（老健）</v>
      </c>
      <c r="B25255" s="489">
        <v>2354280006</v>
      </c>
      <c r="C25255" s="489" t="s">
        <v>2094</v>
      </c>
      <c r="D25255" s="489" t="s">
        <v>4314</v>
      </c>
    </row>
    <row r="25256" spans="1:4">
      <c r="A25256" s="489" t="str">
        <f t="shared" si="394"/>
        <v>2354280006通所リハビリテーション</v>
      </c>
      <c r="B25256" s="489">
        <v>2354280006</v>
      </c>
      <c r="C25256" s="489" t="s">
        <v>2511</v>
      </c>
      <c r="D25256" s="489" t="s">
        <v>4314</v>
      </c>
    </row>
    <row r="25257" spans="1:4">
      <c r="A25257" s="489" t="str">
        <f t="shared" si="394"/>
        <v>2354280006通所リハビリテーション</v>
      </c>
      <c r="B25257" s="489">
        <v>2354280006</v>
      </c>
      <c r="C25257" s="489" t="s">
        <v>2511</v>
      </c>
      <c r="D25257" s="489" t="s">
        <v>4314</v>
      </c>
    </row>
    <row r="25258" spans="1:4">
      <c r="A25258" s="489" t="str">
        <f t="shared" si="394"/>
        <v>2354280014介護予防短期入所療養介護（老健）</v>
      </c>
      <c r="B25258" s="489">
        <v>2354280014</v>
      </c>
      <c r="C25258" s="489" t="s">
        <v>2098</v>
      </c>
      <c r="D25258" s="489" t="s">
        <v>4315</v>
      </c>
    </row>
    <row r="25259" spans="1:4">
      <c r="A25259" s="489" t="str">
        <f t="shared" si="394"/>
        <v>2354280014介護予防通所リハビリテーション</v>
      </c>
      <c r="B25259" s="489">
        <v>2354280014</v>
      </c>
      <c r="C25259" s="489" t="s">
        <v>2512</v>
      </c>
      <c r="D25259" s="489" t="s">
        <v>4315</v>
      </c>
    </row>
    <row r="25260" spans="1:4">
      <c r="A25260" s="489" t="str">
        <f t="shared" si="394"/>
        <v>2354280014介護老人保健施設</v>
      </c>
      <c r="B25260" s="489">
        <v>2354280014</v>
      </c>
      <c r="C25260" s="489" t="s">
        <v>1922</v>
      </c>
      <c r="D25260" s="489" t="s">
        <v>4315</v>
      </c>
    </row>
    <row r="25261" spans="1:4">
      <c r="A25261" s="489" t="str">
        <f t="shared" si="394"/>
        <v>2354280014介護老人保健施設</v>
      </c>
      <c r="B25261" s="489">
        <v>2354280014</v>
      </c>
      <c r="C25261" s="489" t="s">
        <v>1922</v>
      </c>
      <c r="D25261" s="489" t="s">
        <v>4315</v>
      </c>
    </row>
    <row r="25262" spans="1:4">
      <c r="A25262" s="489" t="str">
        <f t="shared" si="394"/>
        <v>2354280014短期入所療養介護（老健）</v>
      </c>
      <c r="B25262" s="489">
        <v>2354280014</v>
      </c>
      <c r="C25262" s="489" t="s">
        <v>2094</v>
      </c>
      <c r="D25262" s="489" t="s">
        <v>4315</v>
      </c>
    </row>
    <row r="25263" spans="1:4">
      <c r="A25263" s="489" t="str">
        <f t="shared" si="394"/>
        <v>2354280014通所リハビリテーション</v>
      </c>
      <c r="B25263" s="489">
        <v>2354280014</v>
      </c>
      <c r="C25263" s="489" t="s">
        <v>2511</v>
      </c>
      <c r="D25263" s="489" t="s">
        <v>4315</v>
      </c>
    </row>
    <row r="25264" spans="1:4">
      <c r="A25264" s="489" t="str">
        <f t="shared" si="394"/>
        <v>2354380004介護予防短期入所療養介護（老健）</v>
      </c>
      <c r="B25264" s="489">
        <v>2354380004</v>
      </c>
      <c r="C25264" s="489" t="s">
        <v>2098</v>
      </c>
      <c r="D25264" s="489" t="s">
        <v>4316</v>
      </c>
    </row>
    <row r="25265" spans="1:4">
      <c r="A25265" s="489" t="str">
        <f t="shared" si="394"/>
        <v>2354380004介護予防通所リハビリテーション</v>
      </c>
      <c r="B25265" s="489">
        <v>2354380004</v>
      </c>
      <c r="C25265" s="489" t="s">
        <v>2512</v>
      </c>
      <c r="D25265" s="489" t="s">
        <v>4316</v>
      </c>
    </row>
    <row r="25266" spans="1:4">
      <c r="A25266" s="489" t="str">
        <f t="shared" si="394"/>
        <v>2354380004介護老人保健施設</v>
      </c>
      <c r="B25266" s="489">
        <v>2354380004</v>
      </c>
      <c r="C25266" s="489" t="s">
        <v>1922</v>
      </c>
      <c r="D25266" s="489" t="s">
        <v>4316</v>
      </c>
    </row>
    <row r="25267" spans="1:4">
      <c r="A25267" s="489" t="str">
        <f t="shared" si="394"/>
        <v>2354380004短期入所療養介護（老健）</v>
      </c>
      <c r="B25267" s="489">
        <v>2354380004</v>
      </c>
      <c r="C25267" s="489" t="s">
        <v>2094</v>
      </c>
      <c r="D25267" s="489" t="s">
        <v>4316</v>
      </c>
    </row>
    <row r="25268" spans="1:4">
      <c r="A25268" s="489" t="str">
        <f t="shared" si="394"/>
        <v>2354380004通所リハビリテーション</v>
      </c>
      <c r="B25268" s="489">
        <v>2354380004</v>
      </c>
      <c r="C25268" s="489" t="s">
        <v>2511</v>
      </c>
      <c r="D25268" s="489" t="s">
        <v>4316</v>
      </c>
    </row>
    <row r="25269" spans="1:4">
      <c r="A25269" s="489" t="str">
        <f t="shared" si="394"/>
        <v>2354380012介護予防短期入所療養介護（老健）</v>
      </c>
      <c r="B25269" s="489">
        <v>2354380012</v>
      </c>
      <c r="C25269" s="489" t="s">
        <v>2098</v>
      </c>
      <c r="D25269" s="489" t="s">
        <v>4317</v>
      </c>
    </row>
    <row r="25270" spans="1:4">
      <c r="A25270" s="489" t="str">
        <f t="shared" si="394"/>
        <v>2354380012介護予防通所リハビリテーション</v>
      </c>
      <c r="B25270" s="489">
        <v>2354380012</v>
      </c>
      <c r="C25270" s="489" t="s">
        <v>2512</v>
      </c>
      <c r="D25270" s="489" t="s">
        <v>4317</v>
      </c>
    </row>
    <row r="25271" spans="1:4">
      <c r="A25271" s="489" t="str">
        <f t="shared" si="394"/>
        <v>2354380012介護老人保健施設</v>
      </c>
      <c r="B25271" s="489">
        <v>2354380012</v>
      </c>
      <c r="C25271" s="489" t="s">
        <v>1922</v>
      </c>
      <c r="D25271" s="489" t="s">
        <v>4317</v>
      </c>
    </row>
    <row r="25272" spans="1:4">
      <c r="A25272" s="489" t="str">
        <f t="shared" si="394"/>
        <v>2354380012短期入所療養介護（老健）</v>
      </c>
      <c r="B25272" s="489">
        <v>2354380012</v>
      </c>
      <c r="C25272" s="489" t="s">
        <v>2094</v>
      </c>
      <c r="D25272" s="489" t="s">
        <v>4317</v>
      </c>
    </row>
    <row r="25273" spans="1:4">
      <c r="A25273" s="489" t="str">
        <f t="shared" si="394"/>
        <v>2354380012通所リハビリテーション</v>
      </c>
      <c r="B25273" s="489">
        <v>2354380012</v>
      </c>
      <c r="C25273" s="489" t="s">
        <v>2511</v>
      </c>
      <c r="D25273" s="489" t="s">
        <v>4317</v>
      </c>
    </row>
    <row r="25274" spans="1:4">
      <c r="A25274" s="489" t="str">
        <f t="shared" si="394"/>
        <v>2354380012通所リハビリテーション</v>
      </c>
      <c r="B25274" s="489">
        <v>2354380012</v>
      </c>
      <c r="C25274" s="489" t="s">
        <v>2511</v>
      </c>
      <c r="D25274" s="489" t="s">
        <v>4317</v>
      </c>
    </row>
    <row r="25275" spans="1:4">
      <c r="A25275" s="489" t="str">
        <f t="shared" si="394"/>
        <v>2354480010介護予防短期入所療養介護（老健）</v>
      </c>
      <c r="B25275" s="489">
        <v>2354480010</v>
      </c>
      <c r="C25275" s="489" t="s">
        <v>2098</v>
      </c>
      <c r="D25275" s="489" t="s">
        <v>4318</v>
      </c>
    </row>
    <row r="25276" spans="1:4">
      <c r="A25276" s="489" t="str">
        <f t="shared" si="394"/>
        <v>2354480010介護予防通所リハビリテーション</v>
      </c>
      <c r="B25276" s="489">
        <v>2354480010</v>
      </c>
      <c r="C25276" s="489" t="s">
        <v>2512</v>
      </c>
      <c r="D25276" s="489" t="s">
        <v>4318</v>
      </c>
    </row>
    <row r="25277" spans="1:4">
      <c r="A25277" s="489" t="str">
        <f t="shared" si="394"/>
        <v>2354480010介護予防通所リハビリテーション</v>
      </c>
      <c r="B25277" s="489">
        <v>2354480010</v>
      </c>
      <c r="C25277" s="489" t="s">
        <v>2512</v>
      </c>
      <c r="D25277" s="489" t="s">
        <v>4318</v>
      </c>
    </row>
    <row r="25278" spans="1:4">
      <c r="A25278" s="489" t="str">
        <f t="shared" si="394"/>
        <v>2354480010介護老人保健施設</v>
      </c>
      <c r="B25278" s="489">
        <v>2354480010</v>
      </c>
      <c r="C25278" s="489" t="s">
        <v>1922</v>
      </c>
      <c r="D25278" s="489" t="s">
        <v>4318</v>
      </c>
    </row>
    <row r="25279" spans="1:4">
      <c r="A25279" s="489" t="str">
        <f t="shared" si="394"/>
        <v>2354480010介護老人保健施設</v>
      </c>
      <c r="B25279" s="489">
        <v>2354480010</v>
      </c>
      <c r="C25279" s="489" t="s">
        <v>1922</v>
      </c>
      <c r="D25279" s="489" t="s">
        <v>4318</v>
      </c>
    </row>
    <row r="25280" spans="1:4">
      <c r="A25280" s="489" t="str">
        <f t="shared" si="394"/>
        <v>2354480010短期入所療養介護（老健）</v>
      </c>
      <c r="B25280" s="489">
        <v>2354480010</v>
      </c>
      <c r="C25280" s="489" t="s">
        <v>2094</v>
      </c>
      <c r="D25280" s="489" t="s">
        <v>4318</v>
      </c>
    </row>
    <row r="25281" spans="1:4">
      <c r="A25281" s="489" t="str">
        <f t="shared" si="394"/>
        <v>2354480010通所リハビリテーション</v>
      </c>
      <c r="B25281" s="489">
        <v>2354480010</v>
      </c>
      <c r="C25281" s="489" t="s">
        <v>2511</v>
      </c>
      <c r="D25281" s="489" t="s">
        <v>4318</v>
      </c>
    </row>
    <row r="25282" spans="1:4">
      <c r="A25282" s="489" t="str">
        <f t="shared" ref="A25282:A25345" si="395">B25282&amp;C25282</f>
        <v>2354480010通所リハビリテーション</v>
      </c>
      <c r="B25282" s="489">
        <v>2354480010</v>
      </c>
      <c r="C25282" s="489" t="s">
        <v>2511</v>
      </c>
      <c r="D25282" s="489" t="s">
        <v>4318</v>
      </c>
    </row>
    <row r="25283" spans="1:4">
      <c r="A25283" s="489" t="str">
        <f t="shared" si="395"/>
        <v>2354580009介護予防短期入所療養介護（老健）</v>
      </c>
      <c r="B25283" s="489">
        <v>2354580009</v>
      </c>
      <c r="C25283" s="489" t="s">
        <v>2098</v>
      </c>
      <c r="D25283" s="489" t="s">
        <v>4319</v>
      </c>
    </row>
    <row r="25284" spans="1:4">
      <c r="A25284" s="489" t="str">
        <f t="shared" si="395"/>
        <v>2354580009介護予防通所リハビリテーション</v>
      </c>
      <c r="B25284" s="489">
        <v>2354580009</v>
      </c>
      <c r="C25284" s="489" t="s">
        <v>2512</v>
      </c>
      <c r="D25284" s="489" t="s">
        <v>4319</v>
      </c>
    </row>
    <row r="25285" spans="1:4">
      <c r="A25285" s="489" t="str">
        <f t="shared" si="395"/>
        <v>2354580009介護老人保健施設</v>
      </c>
      <c r="B25285" s="489">
        <v>2354580009</v>
      </c>
      <c r="C25285" s="489" t="s">
        <v>1922</v>
      </c>
      <c r="D25285" s="489" t="s">
        <v>4319</v>
      </c>
    </row>
    <row r="25286" spans="1:4">
      <c r="A25286" s="489" t="str">
        <f t="shared" si="395"/>
        <v>2354580009短期入所療養介護（老健）</v>
      </c>
      <c r="B25286" s="489">
        <v>2354580009</v>
      </c>
      <c r="C25286" s="489" t="s">
        <v>2094</v>
      </c>
      <c r="D25286" s="489" t="s">
        <v>4319</v>
      </c>
    </row>
    <row r="25287" spans="1:4">
      <c r="A25287" s="489" t="str">
        <f t="shared" si="395"/>
        <v>2354580009通所リハビリテーション</v>
      </c>
      <c r="B25287" s="489">
        <v>2354580009</v>
      </c>
      <c r="C25287" s="489" t="s">
        <v>2511</v>
      </c>
      <c r="D25287" s="489" t="s">
        <v>4319</v>
      </c>
    </row>
    <row r="25288" spans="1:4">
      <c r="A25288" s="489" t="str">
        <f t="shared" si="395"/>
        <v>2354680007介護予防短期入所療養介護（老健）</v>
      </c>
      <c r="B25288" s="489">
        <v>2354680007</v>
      </c>
      <c r="C25288" s="489" t="s">
        <v>2098</v>
      </c>
      <c r="D25288" s="489" t="s">
        <v>4320</v>
      </c>
    </row>
    <row r="25289" spans="1:4">
      <c r="A25289" s="489" t="str">
        <f t="shared" si="395"/>
        <v>2354680007介護予防通所リハビリテーション</v>
      </c>
      <c r="B25289" s="489">
        <v>2354680007</v>
      </c>
      <c r="C25289" s="489" t="s">
        <v>2512</v>
      </c>
      <c r="D25289" s="489" t="s">
        <v>4320</v>
      </c>
    </row>
    <row r="25290" spans="1:4">
      <c r="A25290" s="489" t="str">
        <f t="shared" si="395"/>
        <v>2354680007介護老人保健施設</v>
      </c>
      <c r="B25290" s="489">
        <v>2354680007</v>
      </c>
      <c r="C25290" s="489" t="s">
        <v>1922</v>
      </c>
      <c r="D25290" s="489" t="s">
        <v>4320</v>
      </c>
    </row>
    <row r="25291" spans="1:4">
      <c r="A25291" s="489" t="str">
        <f t="shared" si="395"/>
        <v>2354680007短期入所療養介護（老健）</v>
      </c>
      <c r="B25291" s="489">
        <v>2354680007</v>
      </c>
      <c r="C25291" s="489" t="s">
        <v>2094</v>
      </c>
      <c r="D25291" s="489" t="s">
        <v>4320</v>
      </c>
    </row>
    <row r="25292" spans="1:4">
      <c r="A25292" s="489" t="str">
        <f t="shared" si="395"/>
        <v>2354680007通所リハビリテーション</v>
      </c>
      <c r="B25292" s="489">
        <v>2354680007</v>
      </c>
      <c r="C25292" s="489" t="s">
        <v>2511</v>
      </c>
      <c r="D25292" s="489" t="s">
        <v>4320</v>
      </c>
    </row>
    <row r="25293" spans="1:4">
      <c r="A25293" s="489" t="str">
        <f t="shared" si="395"/>
        <v>2354680007通所リハビリテーション</v>
      </c>
      <c r="B25293" s="489">
        <v>2354680007</v>
      </c>
      <c r="C25293" s="489" t="s">
        <v>2511</v>
      </c>
      <c r="D25293" s="489" t="s">
        <v>4320</v>
      </c>
    </row>
    <row r="25294" spans="1:4">
      <c r="A25294" s="489" t="str">
        <f t="shared" si="395"/>
        <v>2354780005介護予防短期入所療養介護（老健）</v>
      </c>
      <c r="B25294" s="489">
        <v>2354780005</v>
      </c>
      <c r="C25294" s="489" t="s">
        <v>2098</v>
      </c>
      <c r="D25294" s="489" t="s">
        <v>4321</v>
      </c>
    </row>
    <row r="25295" spans="1:4">
      <c r="A25295" s="489" t="str">
        <f t="shared" si="395"/>
        <v>2354780005介護老人保健施設</v>
      </c>
      <c r="B25295" s="489">
        <v>2354780005</v>
      </c>
      <c r="C25295" s="489" t="s">
        <v>1922</v>
      </c>
      <c r="D25295" s="489" t="s">
        <v>4321</v>
      </c>
    </row>
    <row r="25296" spans="1:4">
      <c r="A25296" s="489" t="str">
        <f t="shared" si="395"/>
        <v>2354780005介護老人保健施設</v>
      </c>
      <c r="B25296" s="489">
        <v>2354780005</v>
      </c>
      <c r="C25296" s="489" t="s">
        <v>1922</v>
      </c>
      <c r="D25296" s="489" t="s">
        <v>4321</v>
      </c>
    </row>
    <row r="25297" spans="1:4">
      <c r="A25297" s="489" t="str">
        <f t="shared" si="395"/>
        <v>2354780005短期入所療養介護（老健）</v>
      </c>
      <c r="B25297" s="489">
        <v>2354780005</v>
      </c>
      <c r="C25297" s="489" t="s">
        <v>2094</v>
      </c>
      <c r="D25297" s="489" t="s">
        <v>4321</v>
      </c>
    </row>
    <row r="25298" spans="1:4">
      <c r="A25298" s="489" t="str">
        <f t="shared" si="395"/>
        <v>2354880003介護予防短期入所療養介護（老健）</v>
      </c>
      <c r="B25298" s="489">
        <v>2354880003</v>
      </c>
      <c r="C25298" s="489" t="s">
        <v>2098</v>
      </c>
      <c r="D25298" s="489" t="s">
        <v>4322</v>
      </c>
    </row>
    <row r="25299" spans="1:4">
      <c r="A25299" s="489" t="str">
        <f t="shared" si="395"/>
        <v>2354880003介護老人保健施設</v>
      </c>
      <c r="B25299" s="489">
        <v>2354880003</v>
      </c>
      <c r="C25299" s="489" t="s">
        <v>1922</v>
      </c>
      <c r="D25299" s="489" t="s">
        <v>4322</v>
      </c>
    </row>
    <row r="25300" spans="1:4">
      <c r="A25300" s="489" t="str">
        <f t="shared" si="395"/>
        <v>2354880003短期入所療養介護（老健）</v>
      </c>
      <c r="B25300" s="489">
        <v>2354880003</v>
      </c>
      <c r="C25300" s="489" t="s">
        <v>2094</v>
      </c>
      <c r="D25300" s="489" t="s">
        <v>4322</v>
      </c>
    </row>
    <row r="25301" spans="1:4">
      <c r="A25301" s="489" t="str">
        <f t="shared" si="395"/>
        <v>2354880003通所型サービス（独自／定額）</v>
      </c>
      <c r="B25301" s="489">
        <v>2354880003</v>
      </c>
      <c r="C25301" s="489" t="s">
        <v>2569</v>
      </c>
      <c r="D25301" s="489" t="s">
        <v>4322</v>
      </c>
    </row>
    <row r="25302" spans="1:4">
      <c r="A25302" s="489" t="str">
        <f t="shared" si="395"/>
        <v>2354880003通所型サービス（独自／定率）</v>
      </c>
      <c r="B25302" s="489">
        <v>2354880003</v>
      </c>
      <c r="C25302" s="489" t="s">
        <v>2567</v>
      </c>
      <c r="D25302" s="489" t="s">
        <v>4322</v>
      </c>
    </row>
    <row r="25303" spans="1:4">
      <c r="A25303" s="489" t="str">
        <f t="shared" si="395"/>
        <v>2354880011介護予防短期入所療養介護（老健）</v>
      </c>
      <c r="B25303" s="489">
        <v>2354880011</v>
      </c>
      <c r="C25303" s="489" t="s">
        <v>2098</v>
      </c>
      <c r="D25303" s="489" t="s">
        <v>4323</v>
      </c>
    </row>
    <row r="25304" spans="1:4">
      <c r="A25304" s="489" t="str">
        <f t="shared" si="395"/>
        <v>2354880011介護予防通所リハビリテーション</v>
      </c>
      <c r="B25304" s="489">
        <v>2354880011</v>
      </c>
      <c r="C25304" s="489" t="s">
        <v>2512</v>
      </c>
      <c r="D25304" s="489" t="s">
        <v>4323</v>
      </c>
    </row>
    <row r="25305" spans="1:4">
      <c r="A25305" s="489" t="str">
        <f t="shared" si="395"/>
        <v>2354880011介護老人保健施設</v>
      </c>
      <c r="B25305" s="489">
        <v>2354880011</v>
      </c>
      <c r="C25305" s="489" t="s">
        <v>1922</v>
      </c>
      <c r="D25305" s="489" t="s">
        <v>4323</v>
      </c>
    </row>
    <row r="25306" spans="1:4">
      <c r="A25306" s="489" t="str">
        <f t="shared" si="395"/>
        <v>2354880011短期入所療養介護（老健）</v>
      </c>
      <c r="B25306" s="489">
        <v>2354880011</v>
      </c>
      <c r="C25306" s="489" t="s">
        <v>2094</v>
      </c>
      <c r="D25306" s="489" t="s">
        <v>4323</v>
      </c>
    </row>
    <row r="25307" spans="1:4">
      <c r="A25307" s="489" t="str">
        <f t="shared" si="395"/>
        <v>2354880011通所リハビリテーション</v>
      </c>
      <c r="B25307" s="489">
        <v>2354880011</v>
      </c>
      <c r="C25307" s="489" t="s">
        <v>2511</v>
      </c>
      <c r="D25307" s="489" t="s">
        <v>4323</v>
      </c>
    </row>
    <row r="25308" spans="1:4">
      <c r="A25308" s="489" t="str">
        <f t="shared" si="395"/>
        <v>2354880011通所型サービス（独自／定率）</v>
      </c>
      <c r="B25308" s="489">
        <v>2354880011</v>
      </c>
      <c r="C25308" s="489" t="s">
        <v>2567</v>
      </c>
      <c r="D25308" s="489" t="s">
        <v>4323</v>
      </c>
    </row>
    <row r="25309" spans="1:4">
      <c r="A25309" s="489" t="str">
        <f t="shared" si="395"/>
        <v>2354980001介護予防短期入所療養介護（老健）</v>
      </c>
      <c r="B25309" s="489">
        <v>2354980001</v>
      </c>
      <c r="C25309" s="489" t="s">
        <v>2098</v>
      </c>
      <c r="D25309" s="489" t="s">
        <v>4324</v>
      </c>
    </row>
    <row r="25310" spans="1:4">
      <c r="A25310" s="489" t="str">
        <f t="shared" si="395"/>
        <v>2354980001介護予防通所リハビリテーション</v>
      </c>
      <c r="B25310" s="489">
        <v>2354980001</v>
      </c>
      <c r="C25310" s="489" t="s">
        <v>2512</v>
      </c>
      <c r="D25310" s="489" t="s">
        <v>4324</v>
      </c>
    </row>
    <row r="25311" spans="1:4">
      <c r="A25311" s="489" t="str">
        <f t="shared" si="395"/>
        <v>2354980001介護老人保健施設</v>
      </c>
      <c r="B25311" s="489">
        <v>2354980001</v>
      </c>
      <c r="C25311" s="489" t="s">
        <v>1922</v>
      </c>
      <c r="D25311" s="489" t="s">
        <v>4324</v>
      </c>
    </row>
    <row r="25312" spans="1:4">
      <c r="A25312" s="489" t="str">
        <f t="shared" si="395"/>
        <v>2354980001介護老人保健施設</v>
      </c>
      <c r="B25312" s="489">
        <v>2354980001</v>
      </c>
      <c r="C25312" s="489" t="s">
        <v>1922</v>
      </c>
      <c r="D25312" s="489" t="s">
        <v>4324</v>
      </c>
    </row>
    <row r="25313" spans="1:4">
      <c r="A25313" s="489" t="str">
        <f t="shared" si="395"/>
        <v>2354980001短期入所療養介護（老健）</v>
      </c>
      <c r="B25313" s="489">
        <v>2354980001</v>
      </c>
      <c r="C25313" s="489" t="s">
        <v>2094</v>
      </c>
      <c r="D25313" s="489" t="s">
        <v>4324</v>
      </c>
    </row>
    <row r="25314" spans="1:4">
      <c r="A25314" s="489" t="str">
        <f t="shared" si="395"/>
        <v>2354980001通所リハビリテーション</v>
      </c>
      <c r="B25314" s="489">
        <v>2354980001</v>
      </c>
      <c r="C25314" s="489" t="s">
        <v>2511</v>
      </c>
      <c r="D25314" s="489" t="s">
        <v>4324</v>
      </c>
    </row>
    <row r="25315" spans="1:4">
      <c r="A25315" s="489" t="str">
        <f t="shared" si="395"/>
        <v>2354980001通所リハビリテーション</v>
      </c>
      <c r="B25315" s="489">
        <v>2354980001</v>
      </c>
      <c r="C25315" s="489" t="s">
        <v>2511</v>
      </c>
      <c r="D25315" s="489" t="s">
        <v>4324</v>
      </c>
    </row>
    <row r="25316" spans="1:4">
      <c r="A25316" s="489" t="str">
        <f t="shared" si="395"/>
        <v>2354980019介護予防訪問リハビリテーション</v>
      </c>
      <c r="B25316" s="489">
        <v>2354980019</v>
      </c>
      <c r="C25316" s="489" t="s">
        <v>2108</v>
      </c>
      <c r="D25316" s="489" t="s">
        <v>4325</v>
      </c>
    </row>
    <row r="25317" spans="1:4">
      <c r="A25317" s="489" t="str">
        <f t="shared" si="395"/>
        <v>2354980019訪問リハビリテーション</v>
      </c>
      <c r="B25317" s="489">
        <v>2354980019</v>
      </c>
      <c r="C25317" s="489" t="s">
        <v>2104</v>
      </c>
      <c r="D25317" s="489" t="s">
        <v>4325</v>
      </c>
    </row>
    <row r="25318" spans="1:4">
      <c r="A25318" s="489" t="str">
        <f t="shared" si="395"/>
        <v>2354980027介護予防短期入所療養介護（老健）</v>
      </c>
      <c r="B25318" s="489">
        <v>2354980027</v>
      </c>
      <c r="C25318" s="489" t="s">
        <v>2098</v>
      </c>
      <c r="D25318" s="489" t="s">
        <v>4326</v>
      </c>
    </row>
    <row r="25319" spans="1:4">
      <c r="A25319" s="489" t="str">
        <f t="shared" si="395"/>
        <v>2354980027介護予防通所リハビリテーション</v>
      </c>
      <c r="B25319" s="489">
        <v>2354980027</v>
      </c>
      <c r="C25319" s="489" t="s">
        <v>2512</v>
      </c>
      <c r="D25319" s="489" t="s">
        <v>4326</v>
      </c>
    </row>
    <row r="25320" spans="1:4">
      <c r="A25320" s="489" t="str">
        <f t="shared" si="395"/>
        <v>2354980027介護老人保健施設</v>
      </c>
      <c r="B25320" s="489">
        <v>2354980027</v>
      </c>
      <c r="C25320" s="489" t="s">
        <v>1922</v>
      </c>
      <c r="D25320" s="489" t="s">
        <v>4326</v>
      </c>
    </row>
    <row r="25321" spans="1:4">
      <c r="A25321" s="489" t="str">
        <f t="shared" si="395"/>
        <v>2354980027短期入所療養介護（老健）</v>
      </c>
      <c r="B25321" s="489">
        <v>2354980027</v>
      </c>
      <c r="C25321" s="489" t="s">
        <v>2094</v>
      </c>
      <c r="D25321" s="489" t="s">
        <v>4326</v>
      </c>
    </row>
    <row r="25322" spans="1:4">
      <c r="A25322" s="489" t="str">
        <f t="shared" si="395"/>
        <v>2354980027通所リハビリテーション</v>
      </c>
      <c r="B25322" s="489">
        <v>2354980027</v>
      </c>
      <c r="C25322" s="489" t="s">
        <v>2511</v>
      </c>
      <c r="D25322" s="489" t="s">
        <v>4326</v>
      </c>
    </row>
    <row r="25323" spans="1:4">
      <c r="A25323" s="489" t="str">
        <f t="shared" si="395"/>
        <v>2354980043介護予防訪問リハビリテーション</v>
      </c>
      <c r="B25323" s="489">
        <v>2354980043</v>
      </c>
      <c r="C25323" s="489" t="s">
        <v>2108</v>
      </c>
      <c r="D25323" s="489" t="s">
        <v>4327</v>
      </c>
    </row>
    <row r="25324" spans="1:4">
      <c r="A25324" s="489" t="str">
        <f t="shared" si="395"/>
        <v>2354980043訪問リハビリテーション</v>
      </c>
      <c r="B25324" s="489">
        <v>2354980043</v>
      </c>
      <c r="C25324" s="489" t="s">
        <v>2104</v>
      </c>
      <c r="D25324" s="489" t="s">
        <v>4327</v>
      </c>
    </row>
    <row r="25325" spans="1:4">
      <c r="A25325" s="489" t="str">
        <f t="shared" si="395"/>
        <v>2354980050介護予防短期入所療養介護（老健）</v>
      </c>
      <c r="B25325" s="489">
        <v>2354980050</v>
      </c>
      <c r="C25325" s="489" t="s">
        <v>2098</v>
      </c>
      <c r="D25325" s="489" t="s">
        <v>4328</v>
      </c>
    </row>
    <row r="25326" spans="1:4">
      <c r="A25326" s="489" t="str">
        <f t="shared" si="395"/>
        <v>2354980050介護予防通所リハビリテーション</v>
      </c>
      <c r="B25326" s="489">
        <v>2354980050</v>
      </c>
      <c r="C25326" s="489" t="s">
        <v>2512</v>
      </c>
      <c r="D25326" s="489" t="s">
        <v>4328</v>
      </c>
    </row>
    <row r="25327" spans="1:4">
      <c r="A25327" s="489" t="str">
        <f t="shared" si="395"/>
        <v>2354980050介護老人保健施設</v>
      </c>
      <c r="B25327" s="489">
        <v>2354980050</v>
      </c>
      <c r="C25327" s="489" t="s">
        <v>1922</v>
      </c>
      <c r="D25327" s="489" t="s">
        <v>4328</v>
      </c>
    </row>
    <row r="25328" spans="1:4">
      <c r="A25328" s="489" t="str">
        <f t="shared" si="395"/>
        <v>2354980050短期入所療養介護（老健）</v>
      </c>
      <c r="B25328" s="489">
        <v>2354980050</v>
      </c>
      <c r="C25328" s="489" t="s">
        <v>2094</v>
      </c>
      <c r="D25328" s="489" t="s">
        <v>4328</v>
      </c>
    </row>
    <row r="25329" spans="1:4">
      <c r="A25329" s="489" t="str">
        <f t="shared" si="395"/>
        <v>2354980050通所リハビリテーション</v>
      </c>
      <c r="B25329" s="489">
        <v>2354980050</v>
      </c>
      <c r="C25329" s="489" t="s">
        <v>2511</v>
      </c>
      <c r="D25329" s="489" t="s">
        <v>4328</v>
      </c>
    </row>
    <row r="25330" spans="1:4">
      <c r="A25330" s="489" t="str">
        <f t="shared" si="395"/>
        <v>2355080009介護予防短期入所療養介護（老健）</v>
      </c>
      <c r="B25330" s="489">
        <v>2355080009</v>
      </c>
      <c r="C25330" s="489" t="s">
        <v>2098</v>
      </c>
      <c r="D25330" s="489" t="s">
        <v>4329</v>
      </c>
    </row>
    <row r="25331" spans="1:4">
      <c r="A25331" s="489" t="str">
        <f t="shared" si="395"/>
        <v>2355080009介護予防通所リハビリテーション</v>
      </c>
      <c r="B25331" s="489">
        <v>2355080009</v>
      </c>
      <c r="C25331" s="489" t="s">
        <v>2512</v>
      </c>
      <c r="D25331" s="489" t="s">
        <v>4329</v>
      </c>
    </row>
    <row r="25332" spans="1:4">
      <c r="A25332" s="489" t="str">
        <f t="shared" si="395"/>
        <v>2355080009介護老人保健施設</v>
      </c>
      <c r="B25332" s="489">
        <v>2355080009</v>
      </c>
      <c r="C25332" s="489" t="s">
        <v>1922</v>
      </c>
      <c r="D25332" s="489" t="s">
        <v>4329</v>
      </c>
    </row>
    <row r="25333" spans="1:4">
      <c r="A25333" s="489" t="str">
        <f t="shared" si="395"/>
        <v>2355080009短期入所療養介護（老健）</v>
      </c>
      <c r="B25333" s="489">
        <v>2355080009</v>
      </c>
      <c r="C25333" s="489" t="s">
        <v>2094</v>
      </c>
      <c r="D25333" s="489" t="s">
        <v>4329</v>
      </c>
    </row>
    <row r="25334" spans="1:4">
      <c r="A25334" s="489" t="str">
        <f t="shared" si="395"/>
        <v>2355080009通所リハビリテーション</v>
      </c>
      <c r="B25334" s="489">
        <v>2355080009</v>
      </c>
      <c r="C25334" s="489" t="s">
        <v>2511</v>
      </c>
      <c r="D25334" s="489" t="s">
        <v>4329</v>
      </c>
    </row>
    <row r="25335" spans="1:4">
      <c r="A25335" s="489" t="str">
        <f t="shared" si="395"/>
        <v>2355080009通所型サービス（独自／定率）</v>
      </c>
      <c r="B25335" s="489">
        <v>2355080009</v>
      </c>
      <c r="C25335" s="489" t="s">
        <v>2567</v>
      </c>
      <c r="D25335" s="489" t="s">
        <v>4329</v>
      </c>
    </row>
    <row r="25336" spans="1:4">
      <c r="A25336" s="489" t="str">
        <f t="shared" si="395"/>
        <v>2355280005介護予防短期入所療養介護（老健）</v>
      </c>
      <c r="B25336" s="489">
        <v>2355280005</v>
      </c>
      <c r="C25336" s="489" t="s">
        <v>2098</v>
      </c>
      <c r="D25336" s="489" t="s">
        <v>4330</v>
      </c>
    </row>
    <row r="25337" spans="1:4">
      <c r="A25337" s="489" t="str">
        <f t="shared" si="395"/>
        <v>2355280005介護予防通所リハビリテーション</v>
      </c>
      <c r="B25337" s="489">
        <v>2355280005</v>
      </c>
      <c r="C25337" s="489" t="s">
        <v>2512</v>
      </c>
      <c r="D25337" s="489" t="s">
        <v>4330</v>
      </c>
    </row>
    <row r="25338" spans="1:4">
      <c r="A25338" s="489" t="str">
        <f t="shared" si="395"/>
        <v>2355280005介護老人保健施設</v>
      </c>
      <c r="B25338" s="489">
        <v>2355280005</v>
      </c>
      <c r="C25338" s="489" t="s">
        <v>1922</v>
      </c>
      <c r="D25338" s="489" t="s">
        <v>4330</v>
      </c>
    </row>
    <row r="25339" spans="1:4">
      <c r="A25339" s="489" t="str">
        <f t="shared" si="395"/>
        <v>2355280005短期入所療養介護（老健）</v>
      </c>
      <c r="B25339" s="489">
        <v>2355280005</v>
      </c>
      <c r="C25339" s="489" t="s">
        <v>2094</v>
      </c>
      <c r="D25339" s="489" t="s">
        <v>4330</v>
      </c>
    </row>
    <row r="25340" spans="1:4">
      <c r="A25340" s="489" t="str">
        <f t="shared" si="395"/>
        <v>2355280005通所リハビリテーション</v>
      </c>
      <c r="B25340" s="489">
        <v>2355280005</v>
      </c>
      <c r="C25340" s="489" t="s">
        <v>2511</v>
      </c>
      <c r="D25340" s="489" t="s">
        <v>4330</v>
      </c>
    </row>
    <row r="25341" spans="1:4">
      <c r="A25341" s="489" t="str">
        <f t="shared" si="395"/>
        <v>2355280013介護予防短期入所療養介護（老健）</v>
      </c>
      <c r="B25341" s="489">
        <v>2355280013</v>
      </c>
      <c r="C25341" s="489" t="s">
        <v>2098</v>
      </c>
      <c r="D25341" s="489" t="s">
        <v>4331</v>
      </c>
    </row>
    <row r="25342" spans="1:4">
      <c r="A25342" s="489" t="str">
        <f t="shared" si="395"/>
        <v>2355280013介護予防通所リハビリテーション</v>
      </c>
      <c r="B25342" s="489">
        <v>2355280013</v>
      </c>
      <c r="C25342" s="489" t="s">
        <v>2512</v>
      </c>
      <c r="D25342" s="489" t="s">
        <v>4331</v>
      </c>
    </row>
    <row r="25343" spans="1:4">
      <c r="A25343" s="489" t="str">
        <f t="shared" si="395"/>
        <v>2355280013介護老人保健施設</v>
      </c>
      <c r="B25343" s="489">
        <v>2355280013</v>
      </c>
      <c r="C25343" s="489" t="s">
        <v>1922</v>
      </c>
      <c r="D25343" s="489" t="s">
        <v>4331</v>
      </c>
    </row>
    <row r="25344" spans="1:4">
      <c r="A25344" s="489" t="str">
        <f t="shared" si="395"/>
        <v>2355280013短期入所療養介護（老健）</v>
      </c>
      <c r="B25344" s="489">
        <v>2355280013</v>
      </c>
      <c r="C25344" s="489" t="s">
        <v>2094</v>
      </c>
      <c r="D25344" s="489" t="s">
        <v>4331</v>
      </c>
    </row>
    <row r="25345" spans="1:4">
      <c r="A25345" s="489" t="str">
        <f t="shared" si="395"/>
        <v>2355280013通所リハビリテーション</v>
      </c>
      <c r="B25345" s="489">
        <v>2355280013</v>
      </c>
      <c r="C25345" s="489" t="s">
        <v>2511</v>
      </c>
      <c r="D25345" s="489" t="s">
        <v>4331</v>
      </c>
    </row>
    <row r="25346" spans="1:4">
      <c r="A25346" s="489" t="str">
        <f t="shared" ref="A25346:A25409" si="396">B25346&amp;C25346</f>
        <v>2355280021介護予防短期入所療養介護（老健）</v>
      </c>
      <c r="B25346" s="489">
        <v>2355280021</v>
      </c>
      <c r="C25346" s="489" t="s">
        <v>2098</v>
      </c>
      <c r="D25346" s="489" t="s">
        <v>4332</v>
      </c>
    </row>
    <row r="25347" spans="1:4">
      <c r="A25347" s="489" t="str">
        <f t="shared" si="396"/>
        <v>2355280021介護予防通所リハビリテーション</v>
      </c>
      <c r="B25347" s="489">
        <v>2355280021</v>
      </c>
      <c r="C25347" s="489" t="s">
        <v>2512</v>
      </c>
      <c r="D25347" s="489" t="s">
        <v>4332</v>
      </c>
    </row>
    <row r="25348" spans="1:4">
      <c r="A25348" s="489" t="str">
        <f t="shared" si="396"/>
        <v>2355280021介護老人保健施設</v>
      </c>
      <c r="B25348" s="489">
        <v>2355280021</v>
      </c>
      <c r="C25348" s="489" t="s">
        <v>1922</v>
      </c>
      <c r="D25348" s="489" t="s">
        <v>4332</v>
      </c>
    </row>
    <row r="25349" spans="1:4">
      <c r="A25349" s="489" t="str">
        <f t="shared" si="396"/>
        <v>2355280021介護老人保健施設</v>
      </c>
      <c r="B25349" s="489">
        <v>2355280021</v>
      </c>
      <c r="C25349" s="489" t="s">
        <v>1922</v>
      </c>
      <c r="D25349" s="489" t="s">
        <v>4332</v>
      </c>
    </row>
    <row r="25350" spans="1:4">
      <c r="A25350" s="489" t="str">
        <f t="shared" si="396"/>
        <v>2355280021短期入所療養介護（老健）</v>
      </c>
      <c r="B25350" s="489">
        <v>2355280021</v>
      </c>
      <c r="C25350" s="489" t="s">
        <v>2094</v>
      </c>
      <c r="D25350" s="489" t="s">
        <v>4332</v>
      </c>
    </row>
    <row r="25351" spans="1:4">
      <c r="A25351" s="489" t="str">
        <f t="shared" si="396"/>
        <v>2355280021通所リハビリテーション</v>
      </c>
      <c r="B25351" s="489">
        <v>2355280021</v>
      </c>
      <c r="C25351" s="489" t="s">
        <v>2511</v>
      </c>
      <c r="D25351" s="489" t="s">
        <v>4332</v>
      </c>
    </row>
    <row r="25352" spans="1:4">
      <c r="A25352" s="489" t="str">
        <f t="shared" si="396"/>
        <v>2355380003介護予防短期入所療養介護（老健）</v>
      </c>
      <c r="B25352" s="489">
        <v>2355380003</v>
      </c>
      <c r="C25352" s="489" t="s">
        <v>2098</v>
      </c>
      <c r="D25352" s="489" t="s">
        <v>4333</v>
      </c>
    </row>
    <row r="25353" spans="1:4">
      <c r="A25353" s="489" t="str">
        <f t="shared" si="396"/>
        <v>2355380003介護予防通所リハビリテーション</v>
      </c>
      <c r="B25353" s="489">
        <v>2355380003</v>
      </c>
      <c r="C25353" s="489" t="s">
        <v>2512</v>
      </c>
      <c r="D25353" s="489" t="s">
        <v>4333</v>
      </c>
    </row>
    <row r="25354" spans="1:4">
      <c r="A25354" s="489" t="str">
        <f t="shared" si="396"/>
        <v>2355380003介護老人保健施設</v>
      </c>
      <c r="B25354" s="489">
        <v>2355380003</v>
      </c>
      <c r="C25354" s="489" t="s">
        <v>1922</v>
      </c>
      <c r="D25354" s="489" t="s">
        <v>4333</v>
      </c>
    </row>
    <row r="25355" spans="1:4">
      <c r="A25355" s="489" t="str">
        <f t="shared" si="396"/>
        <v>2355380003短期入所療養介護（老健）</v>
      </c>
      <c r="B25355" s="489">
        <v>2355380003</v>
      </c>
      <c r="C25355" s="489" t="s">
        <v>2094</v>
      </c>
      <c r="D25355" s="489" t="s">
        <v>4333</v>
      </c>
    </row>
    <row r="25356" spans="1:4">
      <c r="A25356" s="489" t="str">
        <f t="shared" si="396"/>
        <v>2355380003通所リハビリテーション</v>
      </c>
      <c r="B25356" s="489">
        <v>2355380003</v>
      </c>
      <c r="C25356" s="489" t="s">
        <v>2511</v>
      </c>
      <c r="D25356" s="489" t="s">
        <v>4333</v>
      </c>
    </row>
    <row r="25357" spans="1:4">
      <c r="A25357" s="489" t="str">
        <f t="shared" si="396"/>
        <v>2355380011介護予防短期入所療養介護（老健）</v>
      </c>
      <c r="B25357" s="489">
        <v>2355380011</v>
      </c>
      <c r="C25357" s="489" t="s">
        <v>2098</v>
      </c>
      <c r="D25357" s="489" t="s">
        <v>4334</v>
      </c>
    </row>
    <row r="25358" spans="1:4">
      <c r="A25358" s="489" t="str">
        <f t="shared" si="396"/>
        <v>2355380011介護予防通所リハビリテーション</v>
      </c>
      <c r="B25358" s="489">
        <v>2355380011</v>
      </c>
      <c r="C25358" s="489" t="s">
        <v>2512</v>
      </c>
      <c r="D25358" s="489" t="s">
        <v>4334</v>
      </c>
    </row>
    <row r="25359" spans="1:4">
      <c r="A25359" s="489" t="str">
        <f t="shared" si="396"/>
        <v>2355380011介護老人保健施設</v>
      </c>
      <c r="B25359" s="489">
        <v>2355380011</v>
      </c>
      <c r="C25359" s="489" t="s">
        <v>1922</v>
      </c>
      <c r="D25359" s="489" t="s">
        <v>4334</v>
      </c>
    </row>
    <row r="25360" spans="1:4">
      <c r="A25360" s="489" t="str">
        <f t="shared" si="396"/>
        <v>2355380011短期入所療養介護（老健）</v>
      </c>
      <c r="B25360" s="489">
        <v>2355380011</v>
      </c>
      <c r="C25360" s="489" t="s">
        <v>2094</v>
      </c>
      <c r="D25360" s="489" t="s">
        <v>4334</v>
      </c>
    </row>
    <row r="25361" spans="1:4">
      <c r="A25361" s="489" t="str">
        <f t="shared" si="396"/>
        <v>2355380011通所リハビリテーション</v>
      </c>
      <c r="B25361" s="489">
        <v>2355380011</v>
      </c>
      <c r="C25361" s="489" t="s">
        <v>2511</v>
      </c>
      <c r="D25361" s="489" t="s">
        <v>4334</v>
      </c>
    </row>
    <row r="25362" spans="1:4">
      <c r="A25362" s="489" t="str">
        <f t="shared" si="396"/>
        <v>2355680006介護予防短期入所療養介護（老健）</v>
      </c>
      <c r="B25362" s="489">
        <v>2355680006</v>
      </c>
      <c r="C25362" s="489" t="s">
        <v>2098</v>
      </c>
      <c r="D25362" s="489" t="s">
        <v>4335</v>
      </c>
    </row>
    <row r="25363" spans="1:4">
      <c r="A25363" s="489" t="str">
        <f t="shared" si="396"/>
        <v>2355680006介護予防通所リハビリテーション</v>
      </c>
      <c r="B25363" s="489">
        <v>2355680006</v>
      </c>
      <c r="C25363" s="489" t="s">
        <v>2512</v>
      </c>
      <c r="D25363" s="489" t="s">
        <v>4335</v>
      </c>
    </row>
    <row r="25364" spans="1:4">
      <c r="A25364" s="489" t="str">
        <f t="shared" si="396"/>
        <v>2355680006介護予防訪問リハビリテーション</v>
      </c>
      <c r="B25364" s="489">
        <v>2355680006</v>
      </c>
      <c r="C25364" s="489" t="s">
        <v>2108</v>
      </c>
      <c r="D25364" s="489" t="s">
        <v>4335</v>
      </c>
    </row>
    <row r="25365" spans="1:4">
      <c r="A25365" s="489" t="str">
        <f t="shared" si="396"/>
        <v>2355680006介護老人保健施設</v>
      </c>
      <c r="B25365" s="489">
        <v>2355680006</v>
      </c>
      <c r="C25365" s="489" t="s">
        <v>1922</v>
      </c>
      <c r="D25365" s="489" t="s">
        <v>4335</v>
      </c>
    </row>
    <row r="25366" spans="1:4">
      <c r="A25366" s="489" t="str">
        <f t="shared" si="396"/>
        <v>2355680006短期入所療養介護（老健）</v>
      </c>
      <c r="B25366" s="489">
        <v>2355680006</v>
      </c>
      <c r="C25366" s="489" t="s">
        <v>2094</v>
      </c>
      <c r="D25366" s="489" t="s">
        <v>4335</v>
      </c>
    </row>
    <row r="25367" spans="1:4">
      <c r="A25367" s="489" t="str">
        <f t="shared" si="396"/>
        <v>2355680006通所リハビリテーション</v>
      </c>
      <c r="B25367" s="489">
        <v>2355680006</v>
      </c>
      <c r="C25367" s="489" t="s">
        <v>2511</v>
      </c>
      <c r="D25367" s="489" t="s">
        <v>4335</v>
      </c>
    </row>
    <row r="25368" spans="1:4">
      <c r="A25368" s="489" t="str">
        <f t="shared" si="396"/>
        <v>2355680006通所リハビリテーション</v>
      </c>
      <c r="B25368" s="489">
        <v>2355680006</v>
      </c>
      <c r="C25368" s="489" t="s">
        <v>2511</v>
      </c>
      <c r="D25368" s="489" t="s">
        <v>4335</v>
      </c>
    </row>
    <row r="25369" spans="1:4">
      <c r="A25369" s="489" t="str">
        <f t="shared" si="396"/>
        <v>2355680006訪問リハビリテーション</v>
      </c>
      <c r="B25369" s="489">
        <v>2355680006</v>
      </c>
      <c r="C25369" s="489" t="s">
        <v>2104</v>
      </c>
      <c r="D25369" s="489" t="s">
        <v>4335</v>
      </c>
    </row>
    <row r="25370" spans="1:4">
      <c r="A25370" s="489" t="str">
        <f t="shared" si="396"/>
        <v>2355680014介護予防短期入所療養介護（老健）</v>
      </c>
      <c r="B25370" s="489">
        <v>2355680014</v>
      </c>
      <c r="C25370" s="489" t="s">
        <v>2098</v>
      </c>
      <c r="D25370" s="489" t="s">
        <v>4336</v>
      </c>
    </row>
    <row r="25371" spans="1:4">
      <c r="A25371" s="489" t="str">
        <f t="shared" si="396"/>
        <v>2355680014介護予防通所リハビリテーション</v>
      </c>
      <c r="B25371" s="489">
        <v>2355680014</v>
      </c>
      <c r="C25371" s="489" t="s">
        <v>2512</v>
      </c>
      <c r="D25371" s="489" t="s">
        <v>4336</v>
      </c>
    </row>
    <row r="25372" spans="1:4">
      <c r="A25372" s="489" t="str">
        <f t="shared" si="396"/>
        <v>2355680014介護予防訪問リハビリテーション</v>
      </c>
      <c r="B25372" s="489">
        <v>2355680014</v>
      </c>
      <c r="C25372" s="489" t="s">
        <v>2108</v>
      </c>
      <c r="D25372" s="489" t="s">
        <v>4336</v>
      </c>
    </row>
    <row r="25373" spans="1:4">
      <c r="A25373" s="489" t="str">
        <f t="shared" si="396"/>
        <v>2355680014介護老人保健施設</v>
      </c>
      <c r="B25373" s="489">
        <v>2355680014</v>
      </c>
      <c r="C25373" s="489" t="s">
        <v>1922</v>
      </c>
      <c r="D25373" s="489" t="s">
        <v>4336</v>
      </c>
    </row>
    <row r="25374" spans="1:4">
      <c r="A25374" s="489" t="str">
        <f t="shared" si="396"/>
        <v>2355680014短期入所療養介護（老健）</v>
      </c>
      <c r="B25374" s="489">
        <v>2355680014</v>
      </c>
      <c r="C25374" s="489" t="s">
        <v>2094</v>
      </c>
      <c r="D25374" s="489" t="s">
        <v>4336</v>
      </c>
    </row>
    <row r="25375" spans="1:4">
      <c r="A25375" s="489" t="str">
        <f t="shared" si="396"/>
        <v>2355680014通所リハビリテーション</v>
      </c>
      <c r="B25375" s="489">
        <v>2355680014</v>
      </c>
      <c r="C25375" s="489" t="s">
        <v>2511</v>
      </c>
      <c r="D25375" s="489" t="s">
        <v>4336</v>
      </c>
    </row>
    <row r="25376" spans="1:4">
      <c r="A25376" s="489" t="str">
        <f t="shared" si="396"/>
        <v>2355680014通所リハビリテーション</v>
      </c>
      <c r="B25376" s="489">
        <v>2355680014</v>
      </c>
      <c r="C25376" s="489" t="s">
        <v>2511</v>
      </c>
      <c r="D25376" s="489" t="s">
        <v>4336</v>
      </c>
    </row>
    <row r="25377" spans="1:4">
      <c r="A25377" s="489" t="str">
        <f t="shared" si="396"/>
        <v>2355680014訪問リハビリテーション</v>
      </c>
      <c r="B25377" s="489">
        <v>2355680014</v>
      </c>
      <c r="C25377" s="489" t="s">
        <v>2104</v>
      </c>
      <c r="D25377" s="489" t="s">
        <v>4336</v>
      </c>
    </row>
    <row r="25378" spans="1:4">
      <c r="A25378" s="489" t="str">
        <f t="shared" si="396"/>
        <v>2355680022介護予防短期入所療養介護（老健）</v>
      </c>
      <c r="B25378" s="489">
        <v>2355680022</v>
      </c>
      <c r="C25378" s="489" t="s">
        <v>2098</v>
      </c>
      <c r="D25378" s="489" t="s">
        <v>4337</v>
      </c>
    </row>
    <row r="25379" spans="1:4">
      <c r="A25379" s="489" t="str">
        <f t="shared" si="396"/>
        <v>2355680022介護予防通所リハビリテーション</v>
      </c>
      <c r="B25379" s="489">
        <v>2355680022</v>
      </c>
      <c r="C25379" s="489" t="s">
        <v>2512</v>
      </c>
      <c r="D25379" s="489" t="s">
        <v>4337</v>
      </c>
    </row>
    <row r="25380" spans="1:4">
      <c r="A25380" s="489" t="str">
        <f t="shared" si="396"/>
        <v>2355680022介護予防訪問リハビリテーション</v>
      </c>
      <c r="B25380" s="489">
        <v>2355680022</v>
      </c>
      <c r="C25380" s="489" t="s">
        <v>2108</v>
      </c>
      <c r="D25380" s="489" t="s">
        <v>4337</v>
      </c>
    </row>
    <row r="25381" spans="1:4">
      <c r="A25381" s="489" t="str">
        <f t="shared" si="396"/>
        <v>2355680022介護老人保健施設</v>
      </c>
      <c r="B25381" s="489">
        <v>2355680022</v>
      </c>
      <c r="C25381" s="489" t="s">
        <v>1922</v>
      </c>
      <c r="D25381" s="489" t="s">
        <v>4337</v>
      </c>
    </row>
    <row r="25382" spans="1:4">
      <c r="A25382" s="489" t="str">
        <f t="shared" si="396"/>
        <v>2355680022短期入所療養介護（老健）</v>
      </c>
      <c r="B25382" s="489">
        <v>2355680022</v>
      </c>
      <c r="C25382" s="489" t="s">
        <v>2094</v>
      </c>
      <c r="D25382" s="489" t="s">
        <v>4337</v>
      </c>
    </row>
    <row r="25383" spans="1:4">
      <c r="A25383" s="489" t="str">
        <f t="shared" si="396"/>
        <v>2355680022通所リハビリテーション</v>
      </c>
      <c r="B25383" s="489">
        <v>2355680022</v>
      </c>
      <c r="C25383" s="489" t="s">
        <v>2511</v>
      </c>
      <c r="D25383" s="489" t="s">
        <v>4337</v>
      </c>
    </row>
    <row r="25384" spans="1:4">
      <c r="A25384" s="489" t="str">
        <f t="shared" si="396"/>
        <v>2355680022通所リハビリテーション</v>
      </c>
      <c r="B25384" s="489">
        <v>2355680022</v>
      </c>
      <c r="C25384" s="489" t="s">
        <v>2511</v>
      </c>
      <c r="D25384" s="489" t="s">
        <v>4337</v>
      </c>
    </row>
    <row r="25385" spans="1:4">
      <c r="A25385" s="489" t="str">
        <f t="shared" si="396"/>
        <v>2355680022訪問リハビリテーション</v>
      </c>
      <c r="B25385" s="489">
        <v>2355680022</v>
      </c>
      <c r="C25385" s="489" t="s">
        <v>2104</v>
      </c>
      <c r="D25385" s="489" t="s">
        <v>4337</v>
      </c>
    </row>
    <row r="25386" spans="1:4">
      <c r="A25386" s="489" t="str">
        <f t="shared" si="396"/>
        <v>2355680030介護予防短期入所療養介護（老健）</v>
      </c>
      <c r="B25386" s="489">
        <v>2355680030</v>
      </c>
      <c r="C25386" s="489" t="s">
        <v>2098</v>
      </c>
      <c r="D25386" s="489" t="s">
        <v>4338</v>
      </c>
    </row>
    <row r="25387" spans="1:4">
      <c r="A25387" s="489" t="str">
        <f t="shared" si="396"/>
        <v>2355680030介護予防通所リハビリテーション</v>
      </c>
      <c r="B25387" s="489">
        <v>2355680030</v>
      </c>
      <c r="C25387" s="489" t="s">
        <v>2512</v>
      </c>
      <c r="D25387" s="489" t="s">
        <v>4338</v>
      </c>
    </row>
    <row r="25388" spans="1:4">
      <c r="A25388" s="489" t="str">
        <f t="shared" si="396"/>
        <v>2355680030介護老人保健施設</v>
      </c>
      <c r="B25388" s="489">
        <v>2355680030</v>
      </c>
      <c r="C25388" s="489" t="s">
        <v>1922</v>
      </c>
      <c r="D25388" s="489" t="s">
        <v>4338</v>
      </c>
    </row>
    <row r="25389" spans="1:4">
      <c r="A25389" s="489" t="str">
        <f t="shared" si="396"/>
        <v>2355680030介護老人保健施設</v>
      </c>
      <c r="B25389" s="489">
        <v>2355680030</v>
      </c>
      <c r="C25389" s="489" t="s">
        <v>1922</v>
      </c>
      <c r="D25389" s="489" t="s">
        <v>4338</v>
      </c>
    </row>
    <row r="25390" spans="1:4">
      <c r="A25390" s="489" t="str">
        <f t="shared" si="396"/>
        <v>2355680030短期入所療養介護（老健）</v>
      </c>
      <c r="B25390" s="489">
        <v>2355680030</v>
      </c>
      <c r="C25390" s="489" t="s">
        <v>2094</v>
      </c>
      <c r="D25390" s="489" t="s">
        <v>4338</v>
      </c>
    </row>
    <row r="25391" spans="1:4">
      <c r="A25391" s="489" t="str">
        <f t="shared" si="396"/>
        <v>2355680030通所リハビリテーション</v>
      </c>
      <c r="B25391" s="489">
        <v>2355680030</v>
      </c>
      <c r="C25391" s="489" t="s">
        <v>2511</v>
      </c>
      <c r="D25391" s="489" t="s">
        <v>4338</v>
      </c>
    </row>
    <row r="25392" spans="1:4">
      <c r="A25392" s="489" t="str">
        <f t="shared" si="396"/>
        <v>2355680030通所リハビリテーション</v>
      </c>
      <c r="B25392" s="489">
        <v>2355680030</v>
      </c>
      <c r="C25392" s="489" t="s">
        <v>2511</v>
      </c>
      <c r="D25392" s="489" t="s">
        <v>4338</v>
      </c>
    </row>
    <row r="25393" spans="1:4">
      <c r="A25393" s="489" t="str">
        <f t="shared" si="396"/>
        <v>2355680048介護予防短期入所療養介護（老健）</v>
      </c>
      <c r="B25393" s="489">
        <v>2355680048</v>
      </c>
      <c r="C25393" s="489" t="s">
        <v>2098</v>
      </c>
      <c r="D25393" s="489" t="s">
        <v>4339</v>
      </c>
    </row>
    <row r="25394" spans="1:4">
      <c r="A25394" s="489" t="str">
        <f t="shared" si="396"/>
        <v>2355680048介護予防通所リハビリテーション</v>
      </c>
      <c r="B25394" s="489">
        <v>2355680048</v>
      </c>
      <c r="C25394" s="489" t="s">
        <v>2512</v>
      </c>
      <c r="D25394" s="489" t="s">
        <v>4339</v>
      </c>
    </row>
    <row r="25395" spans="1:4">
      <c r="A25395" s="489" t="str">
        <f t="shared" si="396"/>
        <v>2355680048介護予防訪問リハビリテーション</v>
      </c>
      <c r="B25395" s="489">
        <v>2355680048</v>
      </c>
      <c r="C25395" s="489" t="s">
        <v>2108</v>
      </c>
      <c r="D25395" s="489" t="s">
        <v>4339</v>
      </c>
    </row>
    <row r="25396" spans="1:4">
      <c r="A25396" s="489" t="str">
        <f t="shared" si="396"/>
        <v>2355680048介護老人保健施設</v>
      </c>
      <c r="B25396" s="489">
        <v>2355680048</v>
      </c>
      <c r="C25396" s="489" t="s">
        <v>1922</v>
      </c>
      <c r="D25396" s="489" t="s">
        <v>4339</v>
      </c>
    </row>
    <row r="25397" spans="1:4">
      <c r="A25397" s="489" t="str">
        <f t="shared" si="396"/>
        <v>2355680048短期入所療養介護（老健）</v>
      </c>
      <c r="B25397" s="489">
        <v>2355680048</v>
      </c>
      <c r="C25397" s="489" t="s">
        <v>2094</v>
      </c>
      <c r="D25397" s="489" t="s">
        <v>4339</v>
      </c>
    </row>
    <row r="25398" spans="1:4">
      <c r="A25398" s="489" t="str">
        <f t="shared" si="396"/>
        <v>2355680048通所リハビリテーション</v>
      </c>
      <c r="B25398" s="489">
        <v>2355680048</v>
      </c>
      <c r="C25398" s="489" t="s">
        <v>2511</v>
      </c>
      <c r="D25398" s="489" t="s">
        <v>4339</v>
      </c>
    </row>
    <row r="25399" spans="1:4">
      <c r="A25399" s="489" t="str">
        <f t="shared" si="396"/>
        <v>2355680048訪問リハビリテーション</v>
      </c>
      <c r="B25399" s="489">
        <v>2355680048</v>
      </c>
      <c r="C25399" s="489" t="s">
        <v>2104</v>
      </c>
      <c r="D25399" s="489" t="s">
        <v>4339</v>
      </c>
    </row>
    <row r="25400" spans="1:4">
      <c r="A25400" s="489" t="str">
        <f t="shared" si="396"/>
        <v>2355780004介護予防短期入所療養介護（老健）</v>
      </c>
      <c r="B25400" s="489">
        <v>2355780004</v>
      </c>
      <c r="C25400" s="489" t="s">
        <v>2098</v>
      </c>
      <c r="D25400" s="489" t="s">
        <v>4340</v>
      </c>
    </row>
    <row r="25401" spans="1:4">
      <c r="A25401" s="489" t="str">
        <f t="shared" si="396"/>
        <v>2355780004介護予防通所リハビリテーション</v>
      </c>
      <c r="B25401" s="489">
        <v>2355780004</v>
      </c>
      <c r="C25401" s="489" t="s">
        <v>2512</v>
      </c>
      <c r="D25401" s="489" t="s">
        <v>4340</v>
      </c>
    </row>
    <row r="25402" spans="1:4">
      <c r="A25402" s="489" t="str">
        <f t="shared" si="396"/>
        <v>2355780004介護老人保健施設</v>
      </c>
      <c r="B25402" s="489">
        <v>2355780004</v>
      </c>
      <c r="C25402" s="489" t="s">
        <v>1922</v>
      </c>
      <c r="D25402" s="489" t="s">
        <v>4340</v>
      </c>
    </row>
    <row r="25403" spans="1:4">
      <c r="A25403" s="489" t="str">
        <f t="shared" si="396"/>
        <v>2355780004短期入所療養介護（老健）</v>
      </c>
      <c r="B25403" s="489">
        <v>2355780004</v>
      </c>
      <c r="C25403" s="489" t="s">
        <v>2094</v>
      </c>
      <c r="D25403" s="489" t="s">
        <v>4340</v>
      </c>
    </row>
    <row r="25404" spans="1:4">
      <c r="A25404" s="489" t="str">
        <f t="shared" si="396"/>
        <v>2355780004通所リハビリテーション</v>
      </c>
      <c r="B25404" s="489">
        <v>2355780004</v>
      </c>
      <c r="C25404" s="489" t="s">
        <v>2511</v>
      </c>
      <c r="D25404" s="489" t="s">
        <v>4340</v>
      </c>
    </row>
    <row r="25405" spans="1:4">
      <c r="A25405" s="489" t="str">
        <f t="shared" si="396"/>
        <v>2355780004通所リハビリテーション</v>
      </c>
      <c r="B25405" s="489">
        <v>2355780004</v>
      </c>
      <c r="C25405" s="489" t="s">
        <v>2511</v>
      </c>
      <c r="D25405" s="489" t="s">
        <v>4340</v>
      </c>
    </row>
    <row r="25406" spans="1:4">
      <c r="A25406" s="489" t="str">
        <f t="shared" si="396"/>
        <v>2355780012介護予防短期入所療養介護（老健）</v>
      </c>
      <c r="B25406" s="489">
        <v>2355780012</v>
      </c>
      <c r="C25406" s="489" t="s">
        <v>2098</v>
      </c>
      <c r="D25406" s="489" t="s">
        <v>4341</v>
      </c>
    </row>
    <row r="25407" spans="1:4">
      <c r="A25407" s="489" t="str">
        <f t="shared" si="396"/>
        <v>2355780012介護予防通所リハビリテーション</v>
      </c>
      <c r="B25407" s="489">
        <v>2355780012</v>
      </c>
      <c r="C25407" s="489" t="s">
        <v>2512</v>
      </c>
      <c r="D25407" s="489" t="s">
        <v>4341</v>
      </c>
    </row>
    <row r="25408" spans="1:4">
      <c r="A25408" s="489" t="str">
        <f t="shared" si="396"/>
        <v>2355780012介護老人保健施設</v>
      </c>
      <c r="B25408" s="489">
        <v>2355780012</v>
      </c>
      <c r="C25408" s="489" t="s">
        <v>1922</v>
      </c>
      <c r="D25408" s="489" t="s">
        <v>4341</v>
      </c>
    </row>
    <row r="25409" spans="1:4">
      <c r="A25409" s="489" t="str">
        <f t="shared" si="396"/>
        <v>2355780012短期入所療養介護（老健）</v>
      </c>
      <c r="B25409" s="489">
        <v>2355780012</v>
      </c>
      <c r="C25409" s="489" t="s">
        <v>2094</v>
      </c>
      <c r="D25409" s="489" t="s">
        <v>4341</v>
      </c>
    </row>
    <row r="25410" spans="1:4">
      <c r="A25410" s="489" t="str">
        <f t="shared" ref="A25410:A25473" si="397">B25410&amp;C25410</f>
        <v>2355780012通所リハビリテーション</v>
      </c>
      <c r="B25410" s="489">
        <v>2355780012</v>
      </c>
      <c r="C25410" s="489" t="s">
        <v>2511</v>
      </c>
      <c r="D25410" s="489" t="s">
        <v>4341</v>
      </c>
    </row>
    <row r="25411" spans="1:4">
      <c r="A25411" s="489" t="str">
        <f t="shared" si="397"/>
        <v>2355780020介護予防短期入所療養介護（老健）</v>
      </c>
      <c r="B25411" s="489">
        <v>2355780020</v>
      </c>
      <c r="C25411" s="489" t="s">
        <v>2098</v>
      </c>
      <c r="D25411" s="489" t="s">
        <v>4342</v>
      </c>
    </row>
    <row r="25412" spans="1:4">
      <c r="A25412" s="489" t="str">
        <f t="shared" si="397"/>
        <v>2355780020介護予防通所リハビリテーション</v>
      </c>
      <c r="B25412" s="489">
        <v>2355780020</v>
      </c>
      <c r="C25412" s="489" t="s">
        <v>2512</v>
      </c>
      <c r="D25412" s="489" t="s">
        <v>4342</v>
      </c>
    </row>
    <row r="25413" spans="1:4">
      <c r="A25413" s="489" t="str">
        <f t="shared" si="397"/>
        <v>2355780020介護老人保健施設</v>
      </c>
      <c r="B25413" s="489">
        <v>2355780020</v>
      </c>
      <c r="C25413" s="489" t="s">
        <v>1922</v>
      </c>
      <c r="D25413" s="489" t="s">
        <v>4342</v>
      </c>
    </row>
    <row r="25414" spans="1:4">
      <c r="A25414" s="489" t="str">
        <f t="shared" si="397"/>
        <v>2355780020短期入所療養介護（老健）</v>
      </c>
      <c r="B25414" s="489">
        <v>2355780020</v>
      </c>
      <c r="C25414" s="489" t="s">
        <v>2094</v>
      </c>
      <c r="D25414" s="489" t="s">
        <v>4342</v>
      </c>
    </row>
    <row r="25415" spans="1:4">
      <c r="A25415" s="489" t="str">
        <f t="shared" si="397"/>
        <v>2355780020通所リハビリテーション</v>
      </c>
      <c r="B25415" s="489">
        <v>2355780020</v>
      </c>
      <c r="C25415" s="489" t="s">
        <v>2511</v>
      </c>
      <c r="D25415" s="489" t="s">
        <v>4342</v>
      </c>
    </row>
    <row r="25416" spans="1:4">
      <c r="A25416" s="489" t="str">
        <f t="shared" si="397"/>
        <v>2355780020通所リハビリテーション</v>
      </c>
      <c r="B25416" s="489">
        <v>2355780020</v>
      </c>
      <c r="C25416" s="489" t="s">
        <v>2511</v>
      </c>
      <c r="D25416" s="489" t="s">
        <v>4342</v>
      </c>
    </row>
    <row r="25417" spans="1:4">
      <c r="A25417" s="489" t="str">
        <f t="shared" si="397"/>
        <v>2355780038介護予防短期入所療養介護（老健）</v>
      </c>
      <c r="B25417" s="489">
        <v>2355780038</v>
      </c>
      <c r="C25417" s="489" t="s">
        <v>2098</v>
      </c>
      <c r="D25417" s="489" t="s">
        <v>4343</v>
      </c>
    </row>
    <row r="25418" spans="1:4">
      <c r="A25418" s="489" t="str">
        <f t="shared" si="397"/>
        <v>2355780038介護予防通所リハビリテーション</v>
      </c>
      <c r="B25418" s="489">
        <v>2355780038</v>
      </c>
      <c r="C25418" s="489" t="s">
        <v>2512</v>
      </c>
      <c r="D25418" s="489" t="s">
        <v>4343</v>
      </c>
    </row>
    <row r="25419" spans="1:4">
      <c r="A25419" s="489" t="str">
        <f t="shared" si="397"/>
        <v>2355780038介護老人保健施設</v>
      </c>
      <c r="B25419" s="489">
        <v>2355780038</v>
      </c>
      <c r="C25419" s="489" t="s">
        <v>1922</v>
      </c>
      <c r="D25419" s="489" t="s">
        <v>4343</v>
      </c>
    </row>
    <row r="25420" spans="1:4">
      <c r="A25420" s="489" t="str">
        <f t="shared" si="397"/>
        <v>2355780038介護老人保健施設</v>
      </c>
      <c r="B25420" s="489">
        <v>2355780038</v>
      </c>
      <c r="C25420" s="489" t="s">
        <v>1922</v>
      </c>
      <c r="D25420" s="489" t="s">
        <v>4343</v>
      </c>
    </row>
    <row r="25421" spans="1:4">
      <c r="A25421" s="489" t="str">
        <f t="shared" si="397"/>
        <v>2355780038短期入所療養介護（老健）</v>
      </c>
      <c r="B25421" s="489">
        <v>2355780038</v>
      </c>
      <c r="C25421" s="489" t="s">
        <v>2094</v>
      </c>
      <c r="D25421" s="489" t="s">
        <v>4343</v>
      </c>
    </row>
    <row r="25422" spans="1:4">
      <c r="A25422" s="489" t="str">
        <f t="shared" si="397"/>
        <v>2355780038通所リハビリテーション</v>
      </c>
      <c r="B25422" s="489">
        <v>2355780038</v>
      </c>
      <c r="C25422" s="489" t="s">
        <v>2511</v>
      </c>
      <c r="D25422" s="489" t="s">
        <v>4343</v>
      </c>
    </row>
    <row r="25423" spans="1:4">
      <c r="A25423" s="489" t="str">
        <f t="shared" si="397"/>
        <v>2355780038通所リハビリテーション</v>
      </c>
      <c r="B25423" s="489">
        <v>2355780038</v>
      </c>
      <c r="C25423" s="489" t="s">
        <v>2511</v>
      </c>
      <c r="D25423" s="489" t="s">
        <v>4343</v>
      </c>
    </row>
    <row r="25424" spans="1:4">
      <c r="A25424" s="489" t="str">
        <f t="shared" si="397"/>
        <v>2355980000介護予防短期入所療養介護（老健）</v>
      </c>
      <c r="B25424" s="489">
        <v>2355980000</v>
      </c>
      <c r="C25424" s="489" t="s">
        <v>2098</v>
      </c>
      <c r="D25424" s="489" t="s">
        <v>4344</v>
      </c>
    </row>
    <row r="25425" spans="1:4">
      <c r="A25425" s="489" t="str">
        <f t="shared" si="397"/>
        <v>2355980000介護予防通所リハビリテーション</v>
      </c>
      <c r="B25425" s="489">
        <v>2355980000</v>
      </c>
      <c r="C25425" s="489" t="s">
        <v>2512</v>
      </c>
      <c r="D25425" s="489" t="s">
        <v>4344</v>
      </c>
    </row>
    <row r="25426" spans="1:4">
      <c r="A25426" s="489" t="str">
        <f t="shared" si="397"/>
        <v>2355980000介護老人保健施設</v>
      </c>
      <c r="B25426" s="489">
        <v>2355980000</v>
      </c>
      <c r="C25426" s="489" t="s">
        <v>1922</v>
      </c>
      <c r="D25426" s="489" t="s">
        <v>4344</v>
      </c>
    </row>
    <row r="25427" spans="1:4">
      <c r="A25427" s="489" t="str">
        <f t="shared" si="397"/>
        <v>2355980000短期入所療養介護（老健）</v>
      </c>
      <c r="B25427" s="489">
        <v>2355980000</v>
      </c>
      <c r="C25427" s="489" t="s">
        <v>2094</v>
      </c>
      <c r="D25427" s="489" t="s">
        <v>4344</v>
      </c>
    </row>
    <row r="25428" spans="1:4">
      <c r="A25428" s="489" t="str">
        <f t="shared" si="397"/>
        <v>2355980000通所リハビリテーション</v>
      </c>
      <c r="B25428" s="489">
        <v>2355980000</v>
      </c>
      <c r="C25428" s="489" t="s">
        <v>2511</v>
      </c>
      <c r="D25428" s="489" t="s">
        <v>4344</v>
      </c>
    </row>
    <row r="25429" spans="1:4">
      <c r="A25429" s="489" t="str">
        <f t="shared" si="397"/>
        <v>2355980000通所リハビリテーション</v>
      </c>
      <c r="B25429" s="489">
        <v>2355980000</v>
      </c>
      <c r="C25429" s="489" t="s">
        <v>2511</v>
      </c>
      <c r="D25429" s="489" t="s">
        <v>4344</v>
      </c>
    </row>
    <row r="25430" spans="1:4">
      <c r="A25430" s="489" t="str">
        <f t="shared" si="397"/>
        <v>2355980018介護予防短期入所療養介護（老健）</v>
      </c>
      <c r="B25430" s="489">
        <v>2355980018</v>
      </c>
      <c r="C25430" s="489" t="s">
        <v>2098</v>
      </c>
      <c r="D25430" s="489" t="s">
        <v>4345</v>
      </c>
    </row>
    <row r="25431" spans="1:4">
      <c r="A25431" s="489" t="str">
        <f t="shared" si="397"/>
        <v>2355980018介護予防通所リハビリテーション</v>
      </c>
      <c r="B25431" s="489">
        <v>2355980018</v>
      </c>
      <c r="C25431" s="489" t="s">
        <v>2512</v>
      </c>
      <c r="D25431" s="489" t="s">
        <v>4345</v>
      </c>
    </row>
    <row r="25432" spans="1:4">
      <c r="A25432" s="489" t="str">
        <f t="shared" si="397"/>
        <v>2355980018介護老人保健施設</v>
      </c>
      <c r="B25432" s="489">
        <v>2355980018</v>
      </c>
      <c r="C25432" s="489" t="s">
        <v>1922</v>
      </c>
      <c r="D25432" s="489" t="s">
        <v>4345</v>
      </c>
    </row>
    <row r="25433" spans="1:4">
      <c r="A25433" s="489" t="str">
        <f t="shared" si="397"/>
        <v>2355980018短期入所療養介護（老健）</v>
      </c>
      <c r="B25433" s="489">
        <v>2355980018</v>
      </c>
      <c r="C25433" s="489" t="s">
        <v>2094</v>
      </c>
      <c r="D25433" s="489" t="s">
        <v>4345</v>
      </c>
    </row>
    <row r="25434" spans="1:4">
      <c r="A25434" s="489" t="str">
        <f t="shared" si="397"/>
        <v>2355980018通所リハビリテーション</v>
      </c>
      <c r="B25434" s="489">
        <v>2355980018</v>
      </c>
      <c r="C25434" s="489" t="s">
        <v>2511</v>
      </c>
      <c r="D25434" s="489" t="s">
        <v>4345</v>
      </c>
    </row>
    <row r="25435" spans="1:4">
      <c r="A25435" s="489" t="str">
        <f t="shared" si="397"/>
        <v>2355980018通所リハビリテーション</v>
      </c>
      <c r="B25435" s="489">
        <v>2355980018</v>
      </c>
      <c r="C25435" s="489" t="s">
        <v>2511</v>
      </c>
      <c r="D25435" s="489" t="s">
        <v>4345</v>
      </c>
    </row>
    <row r="25436" spans="1:4">
      <c r="A25436" s="489" t="str">
        <f t="shared" si="397"/>
        <v>2356180006介護予防短期入所療養介護（老健）</v>
      </c>
      <c r="B25436" s="489">
        <v>2356180006</v>
      </c>
      <c r="C25436" s="489" t="s">
        <v>2098</v>
      </c>
      <c r="D25436" s="489" t="s">
        <v>4346</v>
      </c>
    </row>
    <row r="25437" spans="1:4">
      <c r="A25437" s="489" t="str">
        <f t="shared" si="397"/>
        <v>2356180006介護予防通所リハビリテーション</v>
      </c>
      <c r="B25437" s="489">
        <v>2356180006</v>
      </c>
      <c r="C25437" s="489" t="s">
        <v>2512</v>
      </c>
      <c r="D25437" s="489" t="s">
        <v>4346</v>
      </c>
    </row>
    <row r="25438" spans="1:4">
      <c r="A25438" s="489" t="str">
        <f t="shared" si="397"/>
        <v>2356180006介護予防訪問リハビリテーション</v>
      </c>
      <c r="B25438" s="489">
        <v>2356180006</v>
      </c>
      <c r="C25438" s="489" t="s">
        <v>2108</v>
      </c>
      <c r="D25438" s="489" t="s">
        <v>4346</v>
      </c>
    </row>
    <row r="25439" spans="1:4">
      <c r="A25439" s="489" t="str">
        <f t="shared" si="397"/>
        <v>2356180006介護老人保健施設</v>
      </c>
      <c r="B25439" s="489">
        <v>2356180006</v>
      </c>
      <c r="C25439" s="489" t="s">
        <v>1922</v>
      </c>
      <c r="D25439" s="489" t="s">
        <v>4346</v>
      </c>
    </row>
    <row r="25440" spans="1:4">
      <c r="A25440" s="489" t="str">
        <f t="shared" si="397"/>
        <v>2356180006短期入所療養介護（老健）</v>
      </c>
      <c r="B25440" s="489">
        <v>2356180006</v>
      </c>
      <c r="C25440" s="489" t="s">
        <v>2094</v>
      </c>
      <c r="D25440" s="489" t="s">
        <v>4346</v>
      </c>
    </row>
    <row r="25441" spans="1:4">
      <c r="A25441" s="489" t="str">
        <f t="shared" si="397"/>
        <v>2356180006通所リハビリテーション</v>
      </c>
      <c r="B25441" s="489">
        <v>2356180006</v>
      </c>
      <c r="C25441" s="489" t="s">
        <v>2511</v>
      </c>
      <c r="D25441" s="489" t="s">
        <v>4346</v>
      </c>
    </row>
    <row r="25442" spans="1:4">
      <c r="A25442" s="489" t="str">
        <f t="shared" si="397"/>
        <v>2356180006通所リハビリテーション</v>
      </c>
      <c r="B25442" s="489">
        <v>2356180006</v>
      </c>
      <c r="C25442" s="489" t="s">
        <v>2511</v>
      </c>
      <c r="D25442" s="489" t="s">
        <v>4346</v>
      </c>
    </row>
    <row r="25443" spans="1:4">
      <c r="A25443" s="489" t="str">
        <f t="shared" si="397"/>
        <v>2356180006訪問リハビリテーション</v>
      </c>
      <c r="B25443" s="489">
        <v>2356180006</v>
      </c>
      <c r="C25443" s="489" t="s">
        <v>2104</v>
      </c>
      <c r="D25443" s="489" t="s">
        <v>4346</v>
      </c>
    </row>
    <row r="25444" spans="1:4">
      <c r="A25444" s="489" t="str">
        <f t="shared" si="397"/>
        <v>2356180014介護予防短期入所療養介護（老健）</v>
      </c>
      <c r="B25444" s="489">
        <v>2356180014</v>
      </c>
      <c r="C25444" s="489" t="s">
        <v>2098</v>
      </c>
      <c r="D25444" s="489" t="s">
        <v>4347</v>
      </c>
    </row>
    <row r="25445" spans="1:4">
      <c r="A25445" s="489" t="str">
        <f t="shared" si="397"/>
        <v>2356180014介護予防通所リハビリテーション</v>
      </c>
      <c r="B25445" s="489">
        <v>2356180014</v>
      </c>
      <c r="C25445" s="489" t="s">
        <v>2512</v>
      </c>
      <c r="D25445" s="489" t="s">
        <v>4347</v>
      </c>
    </row>
    <row r="25446" spans="1:4">
      <c r="A25446" s="489" t="str">
        <f t="shared" si="397"/>
        <v>2356180014介護予防訪問リハビリテーション</v>
      </c>
      <c r="B25446" s="489">
        <v>2356180014</v>
      </c>
      <c r="C25446" s="489" t="s">
        <v>2108</v>
      </c>
      <c r="D25446" s="489" t="s">
        <v>4347</v>
      </c>
    </row>
    <row r="25447" spans="1:4">
      <c r="A25447" s="489" t="str">
        <f t="shared" si="397"/>
        <v>2356180014介護老人保健施設</v>
      </c>
      <c r="B25447" s="489">
        <v>2356180014</v>
      </c>
      <c r="C25447" s="489" t="s">
        <v>1922</v>
      </c>
      <c r="D25447" s="489" t="s">
        <v>4347</v>
      </c>
    </row>
    <row r="25448" spans="1:4">
      <c r="A25448" s="489" t="str">
        <f t="shared" si="397"/>
        <v>2356180014短期入所療養介護（老健）</v>
      </c>
      <c r="B25448" s="489">
        <v>2356180014</v>
      </c>
      <c r="C25448" s="489" t="s">
        <v>2094</v>
      </c>
      <c r="D25448" s="489" t="s">
        <v>4347</v>
      </c>
    </row>
    <row r="25449" spans="1:4">
      <c r="A25449" s="489" t="str">
        <f t="shared" si="397"/>
        <v>2356180014通所リハビリテーション</v>
      </c>
      <c r="B25449" s="489">
        <v>2356180014</v>
      </c>
      <c r="C25449" s="489" t="s">
        <v>2511</v>
      </c>
      <c r="D25449" s="489" t="s">
        <v>4347</v>
      </c>
    </row>
    <row r="25450" spans="1:4">
      <c r="A25450" s="489" t="str">
        <f t="shared" si="397"/>
        <v>2356180014通所リハビリテーション</v>
      </c>
      <c r="B25450" s="489">
        <v>2356180014</v>
      </c>
      <c r="C25450" s="489" t="s">
        <v>2511</v>
      </c>
      <c r="D25450" s="489" t="s">
        <v>4347</v>
      </c>
    </row>
    <row r="25451" spans="1:4">
      <c r="A25451" s="489" t="str">
        <f t="shared" si="397"/>
        <v>2356180014通所リハビリテーション</v>
      </c>
      <c r="B25451" s="489">
        <v>2356180014</v>
      </c>
      <c r="C25451" s="489" t="s">
        <v>2511</v>
      </c>
      <c r="D25451" s="489" t="s">
        <v>4347</v>
      </c>
    </row>
    <row r="25452" spans="1:4">
      <c r="A25452" s="489" t="str">
        <f t="shared" si="397"/>
        <v>2356180014訪問リハビリテーション</v>
      </c>
      <c r="B25452" s="489">
        <v>2356180014</v>
      </c>
      <c r="C25452" s="489" t="s">
        <v>2104</v>
      </c>
      <c r="D25452" s="489" t="s">
        <v>4347</v>
      </c>
    </row>
    <row r="25453" spans="1:4">
      <c r="A25453" s="489" t="str">
        <f t="shared" si="397"/>
        <v>2356380002介護予防短期入所療養介護（老健）</v>
      </c>
      <c r="B25453" s="489">
        <v>2356380002</v>
      </c>
      <c r="C25453" s="489" t="s">
        <v>2098</v>
      </c>
      <c r="D25453" s="489" t="s">
        <v>4348</v>
      </c>
    </row>
    <row r="25454" spans="1:4">
      <c r="A25454" s="489" t="str">
        <f t="shared" si="397"/>
        <v>2356380002介護予防訪問リハビリテーション</v>
      </c>
      <c r="B25454" s="489">
        <v>2356380002</v>
      </c>
      <c r="C25454" s="489" t="s">
        <v>2108</v>
      </c>
      <c r="D25454" s="489" t="s">
        <v>4348</v>
      </c>
    </row>
    <row r="25455" spans="1:4">
      <c r="A25455" s="489" t="str">
        <f t="shared" si="397"/>
        <v>2356380002介護老人保健施設</v>
      </c>
      <c r="B25455" s="489">
        <v>2356380002</v>
      </c>
      <c r="C25455" s="489" t="s">
        <v>1922</v>
      </c>
      <c r="D25455" s="489" t="s">
        <v>4348</v>
      </c>
    </row>
    <row r="25456" spans="1:4">
      <c r="A25456" s="489" t="str">
        <f t="shared" si="397"/>
        <v>2356380002短期入所療養介護（老健）</v>
      </c>
      <c r="B25456" s="489">
        <v>2356380002</v>
      </c>
      <c r="C25456" s="489" t="s">
        <v>2094</v>
      </c>
      <c r="D25456" s="489" t="s">
        <v>4348</v>
      </c>
    </row>
    <row r="25457" spans="1:4">
      <c r="A25457" s="489" t="str">
        <f t="shared" si="397"/>
        <v>2356380002訪問リハビリテーション</v>
      </c>
      <c r="B25457" s="489">
        <v>2356380002</v>
      </c>
      <c r="C25457" s="489" t="s">
        <v>2104</v>
      </c>
      <c r="D25457" s="489" t="s">
        <v>4348</v>
      </c>
    </row>
    <row r="25458" spans="1:4">
      <c r="A25458" s="489" t="str">
        <f t="shared" si="397"/>
        <v>2356480000介護予防短期入所療養介護（老健）</v>
      </c>
      <c r="B25458" s="489">
        <v>2356480000</v>
      </c>
      <c r="C25458" s="489" t="s">
        <v>2098</v>
      </c>
      <c r="D25458" s="489" t="s">
        <v>4349</v>
      </c>
    </row>
    <row r="25459" spans="1:4">
      <c r="A25459" s="489" t="str">
        <f t="shared" si="397"/>
        <v>2356480000介護予防訪問リハビリテーション</v>
      </c>
      <c r="B25459" s="489">
        <v>2356480000</v>
      </c>
      <c r="C25459" s="489" t="s">
        <v>2108</v>
      </c>
      <c r="D25459" s="489" t="s">
        <v>4349</v>
      </c>
    </row>
    <row r="25460" spans="1:4">
      <c r="A25460" s="489" t="str">
        <f t="shared" si="397"/>
        <v>2356480000介護老人保健施設</v>
      </c>
      <c r="B25460" s="489">
        <v>2356480000</v>
      </c>
      <c r="C25460" s="489" t="s">
        <v>1922</v>
      </c>
      <c r="D25460" s="489" t="s">
        <v>4349</v>
      </c>
    </row>
    <row r="25461" spans="1:4">
      <c r="A25461" s="489" t="str">
        <f t="shared" si="397"/>
        <v>2356480000短期入所療養介護（老健）</v>
      </c>
      <c r="B25461" s="489">
        <v>2356480000</v>
      </c>
      <c r="C25461" s="489" t="s">
        <v>2094</v>
      </c>
      <c r="D25461" s="489" t="s">
        <v>4349</v>
      </c>
    </row>
    <row r="25462" spans="1:4">
      <c r="A25462" s="489" t="str">
        <f t="shared" si="397"/>
        <v>2356480000訪問リハビリテーション</v>
      </c>
      <c r="B25462" s="489">
        <v>2356480000</v>
      </c>
      <c r="C25462" s="489" t="s">
        <v>2104</v>
      </c>
      <c r="D25462" s="489" t="s">
        <v>4349</v>
      </c>
    </row>
    <row r="25463" spans="1:4">
      <c r="A25463" s="489" t="str">
        <f t="shared" si="397"/>
        <v>2356580007介護予防短期入所療養介護（老健）</v>
      </c>
      <c r="B25463" s="489">
        <v>2356580007</v>
      </c>
      <c r="C25463" s="489" t="s">
        <v>2098</v>
      </c>
      <c r="D25463" s="489" t="s">
        <v>4350</v>
      </c>
    </row>
    <row r="25464" spans="1:4">
      <c r="A25464" s="489" t="str">
        <f t="shared" si="397"/>
        <v>2356580007介護予防通所リハビリテーション</v>
      </c>
      <c r="B25464" s="489">
        <v>2356580007</v>
      </c>
      <c r="C25464" s="489" t="s">
        <v>2512</v>
      </c>
      <c r="D25464" s="489" t="s">
        <v>4350</v>
      </c>
    </row>
    <row r="25465" spans="1:4">
      <c r="A25465" s="489" t="str">
        <f t="shared" si="397"/>
        <v>2356580007介護老人保健施設</v>
      </c>
      <c r="B25465" s="489">
        <v>2356580007</v>
      </c>
      <c r="C25465" s="489" t="s">
        <v>1922</v>
      </c>
      <c r="D25465" s="489" t="s">
        <v>4350</v>
      </c>
    </row>
    <row r="25466" spans="1:4">
      <c r="A25466" s="489" t="str">
        <f t="shared" si="397"/>
        <v>2356580007短期入所療養介護（老健）</v>
      </c>
      <c r="B25466" s="489">
        <v>2356580007</v>
      </c>
      <c r="C25466" s="489" t="s">
        <v>2094</v>
      </c>
      <c r="D25466" s="489" t="s">
        <v>4350</v>
      </c>
    </row>
    <row r="25467" spans="1:4">
      <c r="A25467" s="489" t="str">
        <f t="shared" si="397"/>
        <v>2356580007通所リハビリテーション</v>
      </c>
      <c r="B25467" s="489">
        <v>2356580007</v>
      </c>
      <c r="C25467" s="489" t="s">
        <v>2511</v>
      </c>
      <c r="D25467" s="489" t="s">
        <v>4350</v>
      </c>
    </row>
    <row r="25468" spans="1:4">
      <c r="A25468" s="489" t="str">
        <f t="shared" si="397"/>
        <v>2356580007通所リハビリテーション</v>
      </c>
      <c r="B25468" s="489">
        <v>2356580007</v>
      </c>
      <c r="C25468" s="489" t="s">
        <v>2511</v>
      </c>
      <c r="D25468" s="489" t="s">
        <v>4350</v>
      </c>
    </row>
    <row r="25469" spans="1:4">
      <c r="A25469" s="489" t="str">
        <f t="shared" si="397"/>
        <v>2356680005介護予防短期入所療養介護（老健）</v>
      </c>
      <c r="B25469" s="489">
        <v>2356680005</v>
      </c>
      <c r="C25469" s="489" t="s">
        <v>2098</v>
      </c>
      <c r="D25469" s="489" t="s">
        <v>4351</v>
      </c>
    </row>
    <row r="25470" spans="1:4">
      <c r="A25470" s="489" t="str">
        <f t="shared" si="397"/>
        <v>2356680005介護予防通所リハビリテーション</v>
      </c>
      <c r="B25470" s="489">
        <v>2356680005</v>
      </c>
      <c r="C25470" s="489" t="s">
        <v>2512</v>
      </c>
      <c r="D25470" s="489" t="s">
        <v>4351</v>
      </c>
    </row>
    <row r="25471" spans="1:4">
      <c r="A25471" s="489" t="str">
        <f t="shared" si="397"/>
        <v>2356680005介護老人保健施設</v>
      </c>
      <c r="B25471" s="489">
        <v>2356680005</v>
      </c>
      <c r="C25471" s="489" t="s">
        <v>1922</v>
      </c>
      <c r="D25471" s="489" t="s">
        <v>4351</v>
      </c>
    </row>
    <row r="25472" spans="1:4">
      <c r="A25472" s="489" t="str">
        <f t="shared" si="397"/>
        <v>2356680005短期入所療養介護（老健）</v>
      </c>
      <c r="B25472" s="489">
        <v>2356680005</v>
      </c>
      <c r="C25472" s="489" t="s">
        <v>2094</v>
      </c>
      <c r="D25472" s="489" t="s">
        <v>4351</v>
      </c>
    </row>
    <row r="25473" spans="1:4">
      <c r="A25473" s="489" t="str">
        <f t="shared" si="397"/>
        <v>2356680005通所リハビリテーション</v>
      </c>
      <c r="B25473" s="489">
        <v>2356680005</v>
      </c>
      <c r="C25473" s="489" t="s">
        <v>2511</v>
      </c>
      <c r="D25473" s="489" t="s">
        <v>4351</v>
      </c>
    </row>
    <row r="25474" spans="1:4">
      <c r="A25474" s="489" t="str">
        <f t="shared" ref="A25474:A25537" si="398">B25474&amp;C25474</f>
        <v>2356680013介護予防短期入所療養介護（老健）</v>
      </c>
      <c r="B25474" s="489">
        <v>2356680013</v>
      </c>
      <c r="C25474" s="489" t="s">
        <v>2098</v>
      </c>
      <c r="D25474" s="489" t="s">
        <v>4352</v>
      </c>
    </row>
    <row r="25475" spans="1:4">
      <c r="A25475" s="489" t="str">
        <f t="shared" si="398"/>
        <v>2356680013介護予防訪問リハビリテーション</v>
      </c>
      <c r="B25475" s="489">
        <v>2356680013</v>
      </c>
      <c r="C25475" s="489" t="s">
        <v>2108</v>
      </c>
      <c r="D25475" s="489" t="s">
        <v>4352</v>
      </c>
    </row>
    <row r="25476" spans="1:4">
      <c r="A25476" s="489" t="str">
        <f t="shared" si="398"/>
        <v>2356680013介護老人保健施設</v>
      </c>
      <c r="B25476" s="489">
        <v>2356680013</v>
      </c>
      <c r="C25476" s="489" t="s">
        <v>1922</v>
      </c>
      <c r="D25476" s="489" t="s">
        <v>4352</v>
      </c>
    </row>
    <row r="25477" spans="1:4">
      <c r="A25477" s="489" t="str">
        <f t="shared" si="398"/>
        <v>2356680013短期入所療養介護（老健）</v>
      </c>
      <c r="B25477" s="489">
        <v>2356680013</v>
      </c>
      <c r="C25477" s="489" t="s">
        <v>2094</v>
      </c>
      <c r="D25477" s="489" t="s">
        <v>4352</v>
      </c>
    </row>
    <row r="25478" spans="1:4">
      <c r="A25478" s="489" t="str">
        <f t="shared" si="398"/>
        <v>2356680013訪問リハビリテーション</v>
      </c>
      <c r="B25478" s="489">
        <v>2356680013</v>
      </c>
      <c r="C25478" s="489" t="s">
        <v>2104</v>
      </c>
      <c r="D25478" s="489" t="s">
        <v>4352</v>
      </c>
    </row>
    <row r="25479" spans="1:4">
      <c r="A25479" s="489" t="str">
        <f t="shared" si="398"/>
        <v>2357280011介護予防短期入所療養介護（老健）</v>
      </c>
      <c r="B25479" s="489">
        <v>2357280011</v>
      </c>
      <c r="C25479" s="489" t="s">
        <v>2098</v>
      </c>
      <c r="D25479" s="489" t="s">
        <v>4353</v>
      </c>
    </row>
    <row r="25480" spans="1:4">
      <c r="A25480" s="489" t="str">
        <f t="shared" si="398"/>
        <v>2357280011介護老人保健施設</v>
      </c>
      <c r="B25480" s="489">
        <v>2357280011</v>
      </c>
      <c r="C25480" s="489" t="s">
        <v>1922</v>
      </c>
      <c r="D25480" s="489" t="s">
        <v>4353</v>
      </c>
    </row>
    <row r="25481" spans="1:4">
      <c r="A25481" s="489" t="str">
        <f t="shared" si="398"/>
        <v>2357280011短期入所療養介護（老健）</v>
      </c>
      <c r="B25481" s="489">
        <v>2357280011</v>
      </c>
      <c r="C25481" s="489" t="s">
        <v>2094</v>
      </c>
      <c r="D25481" s="489" t="s">
        <v>4353</v>
      </c>
    </row>
    <row r="25482" spans="1:4">
      <c r="A25482" s="489" t="str">
        <f t="shared" si="398"/>
        <v>2357580014介護予防短期入所療養介護（老健）</v>
      </c>
      <c r="B25482" s="489">
        <v>2357580014</v>
      </c>
      <c r="C25482" s="489" t="s">
        <v>2098</v>
      </c>
      <c r="D25482" s="489" t="s">
        <v>4354</v>
      </c>
    </row>
    <row r="25483" spans="1:4">
      <c r="A25483" s="489" t="str">
        <f t="shared" si="398"/>
        <v>2357580014介護予防通所リハビリテーション</v>
      </c>
      <c r="B25483" s="489">
        <v>2357580014</v>
      </c>
      <c r="C25483" s="489" t="s">
        <v>2512</v>
      </c>
      <c r="D25483" s="489" t="s">
        <v>4354</v>
      </c>
    </row>
    <row r="25484" spans="1:4">
      <c r="A25484" s="489" t="str">
        <f t="shared" si="398"/>
        <v>2357580014介護老人保健施設</v>
      </c>
      <c r="B25484" s="489">
        <v>2357580014</v>
      </c>
      <c r="C25484" s="489" t="s">
        <v>1922</v>
      </c>
      <c r="D25484" s="489" t="s">
        <v>4354</v>
      </c>
    </row>
    <row r="25485" spans="1:4">
      <c r="A25485" s="489" t="str">
        <f t="shared" si="398"/>
        <v>2357580014介護老人保健施設</v>
      </c>
      <c r="B25485" s="489">
        <v>2357580014</v>
      </c>
      <c r="C25485" s="489" t="s">
        <v>1922</v>
      </c>
      <c r="D25485" s="489" t="s">
        <v>4354</v>
      </c>
    </row>
    <row r="25486" spans="1:4">
      <c r="A25486" s="489" t="str">
        <f t="shared" si="398"/>
        <v>2357580014短期入所療養介護（老健）</v>
      </c>
      <c r="B25486" s="489">
        <v>2357580014</v>
      </c>
      <c r="C25486" s="489" t="s">
        <v>2094</v>
      </c>
      <c r="D25486" s="489" t="s">
        <v>4354</v>
      </c>
    </row>
    <row r="25487" spans="1:4">
      <c r="A25487" s="489" t="str">
        <f t="shared" si="398"/>
        <v>2357580014通所リハビリテーション</v>
      </c>
      <c r="B25487" s="489">
        <v>2357580014</v>
      </c>
      <c r="C25487" s="489" t="s">
        <v>2511</v>
      </c>
      <c r="D25487" s="489" t="s">
        <v>4354</v>
      </c>
    </row>
    <row r="25488" spans="1:4">
      <c r="A25488" s="489" t="str">
        <f t="shared" si="398"/>
        <v>2357580014通所リハビリテーション</v>
      </c>
      <c r="B25488" s="489">
        <v>2357580014</v>
      </c>
      <c r="C25488" s="489" t="s">
        <v>2511</v>
      </c>
      <c r="D25488" s="489" t="s">
        <v>4354</v>
      </c>
    </row>
    <row r="25489" spans="1:4">
      <c r="A25489" s="489" t="str">
        <f t="shared" si="398"/>
        <v>2357780036介護予防短期入所療養介護（老健）</v>
      </c>
      <c r="B25489" s="489">
        <v>2357780036</v>
      </c>
      <c r="C25489" s="489" t="s">
        <v>2098</v>
      </c>
      <c r="D25489" s="489" t="s">
        <v>4355</v>
      </c>
    </row>
    <row r="25490" spans="1:4">
      <c r="A25490" s="489" t="str">
        <f t="shared" si="398"/>
        <v>2357780036介護予防通所リハビリテーション</v>
      </c>
      <c r="B25490" s="489">
        <v>2357780036</v>
      </c>
      <c r="C25490" s="489" t="s">
        <v>2512</v>
      </c>
      <c r="D25490" s="489" t="s">
        <v>4355</v>
      </c>
    </row>
    <row r="25491" spans="1:4">
      <c r="A25491" s="489" t="str">
        <f t="shared" si="398"/>
        <v>2357780036介護老人保健施設</v>
      </c>
      <c r="B25491" s="489">
        <v>2357780036</v>
      </c>
      <c r="C25491" s="489" t="s">
        <v>1922</v>
      </c>
      <c r="D25491" s="489" t="s">
        <v>4355</v>
      </c>
    </row>
    <row r="25492" spans="1:4">
      <c r="A25492" s="489" t="str">
        <f t="shared" si="398"/>
        <v>2357780036短期入所療養介護（老健）</v>
      </c>
      <c r="B25492" s="489">
        <v>2357780036</v>
      </c>
      <c r="C25492" s="489" t="s">
        <v>2094</v>
      </c>
      <c r="D25492" s="489" t="s">
        <v>4355</v>
      </c>
    </row>
    <row r="25493" spans="1:4">
      <c r="A25493" s="489" t="str">
        <f t="shared" si="398"/>
        <v>2357780036通所リハビリテーション</v>
      </c>
      <c r="B25493" s="489">
        <v>2357780036</v>
      </c>
      <c r="C25493" s="489" t="s">
        <v>2511</v>
      </c>
      <c r="D25493" s="489" t="s">
        <v>4355</v>
      </c>
    </row>
    <row r="25494" spans="1:4">
      <c r="A25494" s="489" t="str">
        <f t="shared" si="398"/>
        <v>2357780044介護予防短期入所療養介護（老健）</v>
      </c>
      <c r="B25494" s="489">
        <v>2357780044</v>
      </c>
      <c r="C25494" s="489" t="s">
        <v>2098</v>
      </c>
      <c r="D25494" s="489" t="s">
        <v>4356</v>
      </c>
    </row>
    <row r="25495" spans="1:4">
      <c r="A25495" s="489" t="str">
        <f t="shared" si="398"/>
        <v>2357780044介護老人保健施設</v>
      </c>
      <c r="B25495" s="489">
        <v>2357780044</v>
      </c>
      <c r="C25495" s="489" t="s">
        <v>1922</v>
      </c>
      <c r="D25495" s="489" t="s">
        <v>4356</v>
      </c>
    </row>
    <row r="25496" spans="1:4">
      <c r="A25496" s="489" t="str">
        <f t="shared" si="398"/>
        <v>2357780044短期入所療養介護（老健）</v>
      </c>
      <c r="B25496" s="489">
        <v>2357780044</v>
      </c>
      <c r="C25496" s="489" t="s">
        <v>2094</v>
      </c>
      <c r="D25496" s="489" t="s">
        <v>4356</v>
      </c>
    </row>
    <row r="25497" spans="1:4">
      <c r="A25497" s="489" t="str">
        <f t="shared" si="398"/>
        <v>2360190017介護予防訪問看護</v>
      </c>
      <c r="B25497" s="489">
        <v>2360190017</v>
      </c>
      <c r="C25497" s="489" t="s">
        <v>2103</v>
      </c>
      <c r="D25497" s="489" t="s">
        <v>4357</v>
      </c>
    </row>
    <row r="25498" spans="1:4">
      <c r="A25498" s="489" t="str">
        <f t="shared" si="398"/>
        <v>2360190017訪問看護</v>
      </c>
      <c r="B25498" s="489">
        <v>2360190017</v>
      </c>
      <c r="C25498" s="489" t="s">
        <v>2102</v>
      </c>
      <c r="D25498" s="489" t="s">
        <v>4357</v>
      </c>
    </row>
    <row r="25499" spans="1:4">
      <c r="A25499" s="489" t="str">
        <f t="shared" si="398"/>
        <v>2360190041介護予防訪問看護</v>
      </c>
      <c r="B25499" s="489">
        <v>2360190041</v>
      </c>
      <c r="C25499" s="489" t="s">
        <v>2103</v>
      </c>
      <c r="D25499" s="489" t="s">
        <v>4358</v>
      </c>
    </row>
    <row r="25500" spans="1:4">
      <c r="A25500" s="489" t="str">
        <f t="shared" si="398"/>
        <v>2360190041訪問看護</v>
      </c>
      <c r="B25500" s="489">
        <v>2360190041</v>
      </c>
      <c r="C25500" s="489" t="s">
        <v>2102</v>
      </c>
      <c r="D25500" s="489" t="s">
        <v>4358</v>
      </c>
    </row>
    <row r="25501" spans="1:4">
      <c r="A25501" s="489" t="str">
        <f t="shared" si="398"/>
        <v>2360190082介護予防訪問看護</v>
      </c>
      <c r="B25501" s="489">
        <v>2360190082</v>
      </c>
      <c r="C25501" s="489" t="s">
        <v>2103</v>
      </c>
      <c r="D25501" s="489" t="s">
        <v>4359</v>
      </c>
    </row>
    <row r="25502" spans="1:4">
      <c r="A25502" s="489" t="str">
        <f t="shared" si="398"/>
        <v>2360190082訪問看護</v>
      </c>
      <c r="B25502" s="489">
        <v>2360190082</v>
      </c>
      <c r="C25502" s="489" t="s">
        <v>2102</v>
      </c>
      <c r="D25502" s="489" t="s">
        <v>4359</v>
      </c>
    </row>
    <row r="25503" spans="1:4">
      <c r="A25503" s="489" t="str">
        <f t="shared" si="398"/>
        <v>2360190116介護予防訪問看護</v>
      </c>
      <c r="B25503" s="489">
        <v>2360190116</v>
      </c>
      <c r="C25503" s="489" t="s">
        <v>2103</v>
      </c>
      <c r="D25503" s="489" t="s">
        <v>4360</v>
      </c>
    </row>
    <row r="25504" spans="1:4">
      <c r="A25504" s="489" t="str">
        <f t="shared" si="398"/>
        <v>2360190116訪問看護</v>
      </c>
      <c r="B25504" s="489">
        <v>2360190116</v>
      </c>
      <c r="C25504" s="489" t="s">
        <v>2102</v>
      </c>
      <c r="D25504" s="489" t="s">
        <v>4360</v>
      </c>
    </row>
    <row r="25505" spans="1:4">
      <c r="A25505" s="489" t="str">
        <f t="shared" si="398"/>
        <v>2360190132介護予防訪問看護</v>
      </c>
      <c r="B25505" s="489">
        <v>2360190132</v>
      </c>
      <c r="C25505" s="489" t="s">
        <v>2103</v>
      </c>
      <c r="D25505" s="489" t="s">
        <v>4361</v>
      </c>
    </row>
    <row r="25506" spans="1:4">
      <c r="A25506" s="489" t="str">
        <f t="shared" si="398"/>
        <v>2360190132訪問看護</v>
      </c>
      <c r="B25506" s="489">
        <v>2360190132</v>
      </c>
      <c r="C25506" s="489" t="s">
        <v>2102</v>
      </c>
      <c r="D25506" s="489" t="s">
        <v>4361</v>
      </c>
    </row>
    <row r="25507" spans="1:4">
      <c r="A25507" s="489" t="str">
        <f t="shared" si="398"/>
        <v>2360190140介護予防訪問看護</v>
      </c>
      <c r="B25507" s="489">
        <v>2360190140</v>
      </c>
      <c r="C25507" s="489" t="s">
        <v>2103</v>
      </c>
      <c r="D25507" s="489" t="s">
        <v>4362</v>
      </c>
    </row>
    <row r="25508" spans="1:4">
      <c r="A25508" s="489" t="str">
        <f t="shared" si="398"/>
        <v>2360190140訪問看護</v>
      </c>
      <c r="B25508" s="489">
        <v>2360190140</v>
      </c>
      <c r="C25508" s="489" t="s">
        <v>2102</v>
      </c>
      <c r="D25508" s="489" t="s">
        <v>4362</v>
      </c>
    </row>
    <row r="25509" spans="1:4">
      <c r="A25509" s="489" t="str">
        <f t="shared" si="398"/>
        <v>2360190165介護予防訪問看護</v>
      </c>
      <c r="B25509" s="489">
        <v>2360190165</v>
      </c>
      <c r="C25509" s="489" t="s">
        <v>2103</v>
      </c>
      <c r="D25509" s="489" t="s">
        <v>4363</v>
      </c>
    </row>
    <row r="25510" spans="1:4">
      <c r="A25510" s="489" t="str">
        <f t="shared" si="398"/>
        <v>2360190165訪問看護</v>
      </c>
      <c r="B25510" s="489">
        <v>2360190165</v>
      </c>
      <c r="C25510" s="489" t="s">
        <v>2102</v>
      </c>
      <c r="D25510" s="489" t="s">
        <v>4363</v>
      </c>
    </row>
    <row r="25511" spans="1:4">
      <c r="A25511" s="489" t="str">
        <f t="shared" si="398"/>
        <v>2360190181介護予防訪問看護</v>
      </c>
      <c r="B25511" s="489">
        <v>2360190181</v>
      </c>
      <c r="C25511" s="489" t="s">
        <v>2103</v>
      </c>
      <c r="D25511" s="489" t="s">
        <v>4364</v>
      </c>
    </row>
    <row r="25512" spans="1:4">
      <c r="A25512" s="489" t="str">
        <f t="shared" si="398"/>
        <v>2360190181訪問看護</v>
      </c>
      <c r="B25512" s="489">
        <v>2360190181</v>
      </c>
      <c r="C25512" s="489" t="s">
        <v>2102</v>
      </c>
      <c r="D25512" s="489" t="s">
        <v>4364</v>
      </c>
    </row>
    <row r="25513" spans="1:4">
      <c r="A25513" s="489" t="str">
        <f t="shared" si="398"/>
        <v>2360190199介護予防訪問看護</v>
      </c>
      <c r="B25513" s="489">
        <v>2360190199</v>
      </c>
      <c r="C25513" s="489" t="s">
        <v>2103</v>
      </c>
      <c r="D25513" s="489" t="s">
        <v>4365</v>
      </c>
    </row>
    <row r="25514" spans="1:4">
      <c r="A25514" s="489" t="str">
        <f t="shared" si="398"/>
        <v>2360190199訪問看護</v>
      </c>
      <c r="B25514" s="489">
        <v>2360190199</v>
      </c>
      <c r="C25514" s="489" t="s">
        <v>2102</v>
      </c>
      <c r="D25514" s="489" t="s">
        <v>4365</v>
      </c>
    </row>
    <row r="25515" spans="1:4">
      <c r="A25515" s="489" t="str">
        <f t="shared" si="398"/>
        <v>2360190215介護予防訪問看護</v>
      </c>
      <c r="B25515" s="489">
        <v>2360190215</v>
      </c>
      <c r="C25515" s="489" t="s">
        <v>2103</v>
      </c>
      <c r="D25515" s="489" t="s">
        <v>4366</v>
      </c>
    </row>
    <row r="25516" spans="1:4">
      <c r="A25516" s="489" t="str">
        <f t="shared" si="398"/>
        <v>2360190215訪問看護</v>
      </c>
      <c r="B25516" s="489">
        <v>2360190215</v>
      </c>
      <c r="C25516" s="489" t="s">
        <v>2102</v>
      </c>
      <c r="D25516" s="489" t="s">
        <v>4366</v>
      </c>
    </row>
    <row r="25517" spans="1:4">
      <c r="A25517" s="489" t="str">
        <f t="shared" si="398"/>
        <v>2360190215訪問看護</v>
      </c>
      <c r="B25517" s="489">
        <v>2360190215</v>
      </c>
      <c r="C25517" s="489" t="s">
        <v>2102</v>
      </c>
      <c r="D25517" s="489" t="s">
        <v>4366</v>
      </c>
    </row>
    <row r="25518" spans="1:4">
      <c r="A25518" s="489" t="str">
        <f t="shared" si="398"/>
        <v>2360190256介護予防訪問看護</v>
      </c>
      <c r="B25518" s="489">
        <v>2360190256</v>
      </c>
      <c r="C25518" s="489" t="s">
        <v>2103</v>
      </c>
      <c r="D25518" s="489" t="s">
        <v>4367</v>
      </c>
    </row>
    <row r="25519" spans="1:4">
      <c r="A25519" s="489" t="str">
        <f t="shared" si="398"/>
        <v>2360190256訪問看護</v>
      </c>
      <c r="B25519" s="489">
        <v>2360190256</v>
      </c>
      <c r="C25519" s="489" t="s">
        <v>2102</v>
      </c>
      <c r="D25519" s="489" t="s">
        <v>4367</v>
      </c>
    </row>
    <row r="25520" spans="1:4">
      <c r="A25520" s="489" t="str">
        <f t="shared" si="398"/>
        <v>2360190264介護予防訪問看護</v>
      </c>
      <c r="B25520" s="489">
        <v>2360190264</v>
      </c>
      <c r="C25520" s="489" t="s">
        <v>2103</v>
      </c>
      <c r="D25520" s="489" t="s">
        <v>4368</v>
      </c>
    </row>
    <row r="25521" spans="1:4">
      <c r="A25521" s="489" t="str">
        <f t="shared" si="398"/>
        <v>2360190264訪問看護</v>
      </c>
      <c r="B25521" s="489">
        <v>2360190264</v>
      </c>
      <c r="C25521" s="489" t="s">
        <v>2102</v>
      </c>
      <c r="D25521" s="489" t="s">
        <v>4368</v>
      </c>
    </row>
    <row r="25522" spans="1:4">
      <c r="A25522" s="489" t="str">
        <f t="shared" si="398"/>
        <v>2360190306介護予防訪問看護</v>
      </c>
      <c r="B25522" s="489">
        <v>2360190306</v>
      </c>
      <c r="C25522" s="489" t="s">
        <v>2103</v>
      </c>
      <c r="D25522" s="489" t="s">
        <v>4369</v>
      </c>
    </row>
    <row r="25523" spans="1:4">
      <c r="A25523" s="489" t="str">
        <f t="shared" si="398"/>
        <v>2360190306訪問看護</v>
      </c>
      <c r="B25523" s="489">
        <v>2360190306</v>
      </c>
      <c r="C25523" s="489" t="s">
        <v>2102</v>
      </c>
      <c r="D25523" s="489" t="s">
        <v>4369</v>
      </c>
    </row>
    <row r="25524" spans="1:4">
      <c r="A25524" s="489" t="str">
        <f t="shared" si="398"/>
        <v>2360190306訪問看護</v>
      </c>
      <c r="B25524" s="489">
        <v>2360190306</v>
      </c>
      <c r="C25524" s="489" t="s">
        <v>2102</v>
      </c>
      <c r="D25524" s="489" t="s">
        <v>4369</v>
      </c>
    </row>
    <row r="25525" spans="1:4">
      <c r="A25525" s="489" t="str">
        <f t="shared" si="398"/>
        <v>2360190314介護予防訪問看護</v>
      </c>
      <c r="B25525" s="489">
        <v>2360190314</v>
      </c>
      <c r="C25525" s="489" t="s">
        <v>2103</v>
      </c>
      <c r="D25525" s="489" t="s">
        <v>4370</v>
      </c>
    </row>
    <row r="25526" spans="1:4">
      <c r="A25526" s="489" t="str">
        <f t="shared" si="398"/>
        <v>2360190314訪問看護</v>
      </c>
      <c r="B25526" s="489">
        <v>2360190314</v>
      </c>
      <c r="C25526" s="489" t="s">
        <v>2102</v>
      </c>
      <c r="D25526" s="489" t="s">
        <v>4370</v>
      </c>
    </row>
    <row r="25527" spans="1:4">
      <c r="A25527" s="489" t="str">
        <f t="shared" si="398"/>
        <v>2360190348介護予防訪問看護</v>
      </c>
      <c r="B25527" s="489">
        <v>2360190348</v>
      </c>
      <c r="C25527" s="489" t="s">
        <v>2103</v>
      </c>
      <c r="D25527" s="489" t="s">
        <v>4371</v>
      </c>
    </row>
    <row r="25528" spans="1:4">
      <c r="A25528" s="489" t="str">
        <f t="shared" si="398"/>
        <v>2360190348訪問看護</v>
      </c>
      <c r="B25528" s="489">
        <v>2360190348</v>
      </c>
      <c r="C25528" s="489" t="s">
        <v>2102</v>
      </c>
      <c r="D25528" s="489" t="s">
        <v>4371</v>
      </c>
    </row>
    <row r="25529" spans="1:4">
      <c r="A25529" s="489" t="str">
        <f t="shared" si="398"/>
        <v>2360190355介護予防訪問看護</v>
      </c>
      <c r="B25529" s="489">
        <v>2360190355</v>
      </c>
      <c r="C25529" s="489" t="s">
        <v>2103</v>
      </c>
      <c r="D25529" s="489" t="s">
        <v>4372</v>
      </c>
    </row>
    <row r="25530" spans="1:4">
      <c r="A25530" s="489" t="str">
        <f t="shared" si="398"/>
        <v>2360190355訪問看護</v>
      </c>
      <c r="B25530" s="489">
        <v>2360190355</v>
      </c>
      <c r="C25530" s="489" t="s">
        <v>2102</v>
      </c>
      <c r="D25530" s="489" t="s">
        <v>4372</v>
      </c>
    </row>
    <row r="25531" spans="1:4">
      <c r="A25531" s="489" t="str">
        <f t="shared" si="398"/>
        <v>2360190363訪問看護</v>
      </c>
      <c r="B25531" s="489">
        <v>2360190363</v>
      </c>
      <c r="C25531" s="489" t="s">
        <v>2102</v>
      </c>
      <c r="D25531" s="489" t="s">
        <v>4373</v>
      </c>
    </row>
    <row r="25532" spans="1:4">
      <c r="A25532" s="489" t="str">
        <f t="shared" si="398"/>
        <v>2360190371介護予防訪問看護</v>
      </c>
      <c r="B25532" s="489">
        <v>2360190371</v>
      </c>
      <c r="C25532" s="489" t="s">
        <v>2103</v>
      </c>
      <c r="D25532" s="489" t="s">
        <v>4374</v>
      </c>
    </row>
    <row r="25533" spans="1:4">
      <c r="A25533" s="489" t="str">
        <f t="shared" si="398"/>
        <v>2360190371訪問看護</v>
      </c>
      <c r="B25533" s="489">
        <v>2360190371</v>
      </c>
      <c r="C25533" s="489" t="s">
        <v>2102</v>
      </c>
      <c r="D25533" s="489" t="s">
        <v>4374</v>
      </c>
    </row>
    <row r="25534" spans="1:4">
      <c r="A25534" s="489" t="str">
        <f t="shared" si="398"/>
        <v>2360190389介護予防訪問看護</v>
      </c>
      <c r="B25534" s="489">
        <v>2360190389</v>
      </c>
      <c r="C25534" s="489" t="s">
        <v>2103</v>
      </c>
      <c r="D25534" s="489" t="s">
        <v>4375</v>
      </c>
    </row>
    <row r="25535" spans="1:4">
      <c r="A25535" s="489" t="str">
        <f t="shared" si="398"/>
        <v>2360190389訪問看護</v>
      </c>
      <c r="B25535" s="489">
        <v>2360190389</v>
      </c>
      <c r="C25535" s="489" t="s">
        <v>2102</v>
      </c>
      <c r="D25535" s="489" t="s">
        <v>4375</v>
      </c>
    </row>
    <row r="25536" spans="1:4">
      <c r="A25536" s="489" t="str">
        <f t="shared" si="398"/>
        <v>2360190421介護予防訪問看護</v>
      </c>
      <c r="B25536" s="489">
        <v>2360190421</v>
      </c>
      <c r="C25536" s="489" t="s">
        <v>2103</v>
      </c>
      <c r="D25536" s="489" t="s">
        <v>4376</v>
      </c>
    </row>
    <row r="25537" spans="1:4">
      <c r="A25537" s="489" t="str">
        <f t="shared" si="398"/>
        <v>2360190421訪問看護</v>
      </c>
      <c r="B25537" s="489">
        <v>2360190421</v>
      </c>
      <c r="C25537" s="489" t="s">
        <v>2102</v>
      </c>
      <c r="D25537" s="489" t="s">
        <v>4376</v>
      </c>
    </row>
    <row r="25538" spans="1:4">
      <c r="A25538" s="489" t="str">
        <f t="shared" ref="A25538:A25601" si="399">B25538&amp;C25538</f>
        <v>2360190439介護予防訪問看護</v>
      </c>
      <c r="B25538" s="489">
        <v>2360190439</v>
      </c>
      <c r="C25538" s="489" t="s">
        <v>2103</v>
      </c>
      <c r="D25538" s="489" t="s">
        <v>4377</v>
      </c>
    </row>
    <row r="25539" spans="1:4">
      <c r="A25539" s="489" t="str">
        <f t="shared" si="399"/>
        <v>2360190439訪問看護</v>
      </c>
      <c r="B25539" s="489">
        <v>2360190439</v>
      </c>
      <c r="C25539" s="489" t="s">
        <v>2102</v>
      </c>
      <c r="D25539" s="489" t="s">
        <v>4377</v>
      </c>
    </row>
    <row r="25540" spans="1:4">
      <c r="A25540" s="489" t="str">
        <f t="shared" si="399"/>
        <v>2360190447介護予防訪問看護</v>
      </c>
      <c r="B25540" s="489">
        <v>2360190447</v>
      </c>
      <c r="C25540" s="489" t="s">
        <v>2103</v>
      </c>
      <c r="D25540" s="489" t="s">
        <v>4378</v>
      </c>
    </row>
    <row r="25541" spans="1:4">
      <c r="A25541" s="489" t="str">
        <f t="shared" si="399"/>
        <v>2360190447訪問看護</v>
      </c>
      <c r="B25541" s="489">
        <v>2360190447</v>
      </c>
      <c r="C25541" s="489" t="s">
        <v>2102</v>
      </c>
      <c r="D25541" s="489" t="s">
        <v>4378</v>
      </c>
    </row>
    <row r="25542" spans="1:4">
      <c r="A25542" s="489" t="str">
        <f t="shared" si="399"/>
        <v>2360190454介護予防訪問看護</v>
      </c>
      <c r="B25542" s="489">
        <v>2360190454</v>
      </c>
      <c r="C25542" s="489" t="s">
        <v>2103</v>
      </c>
      <c r="D25542" s="489" t="s">
        <v>4379</v>
      </c>
    </row>
    <row r="25543" spans="1:4">
      <c r="A25543" s="489" t="str">
        <f t="shared" si="399"/>
        <v>2360190454訪問看護</v>
      </c>
      <c r="B25543" s="489">
        <v>2360190454</v>
      </c>
      <c r="C25543" s="489" t="s">
        <v>2102</v>
      </c>
      <c r="D25543" s="489" t="s">
        <v>4379</v>
      </c>
    </row>
    <row r="25544" spans="1:4">
      <c r="A25544" s="489" t="str">
        <f t="shared" si="399"/>
        <v>2360190462介護予防訪問看護</v>
      </c>
      <c r="B25544" s="489">
        <v>2360190462</v>
      </c>
      <c r="C25544" s="489" t="s">
        <v>2103</v>
      </c>
      <c r="D25544" s="489" t="s">
        <v>4380</v>
      </c>
    </row>
    <row r="25545" spans="1:4">
      <c r="A25545" s="489" t="str">
        <f t="shared" si="399"/>
        <v>2360190462訪問看護</v>
      </c>
      <c r="B25545" s="489">
        <v>2360190462</v>
      </c>
      <c r="C25545" s="489" t="s">
        <v>2102</v>
      </c>
      <c r="D25545" s="489" t="s">
        <v>4380</v>
      </c>
    </row>
    <row r="25546" spans="1:4">
      <c r="A25546" s="489" t="str">
        <f t="shared" si="399"/>
        <v>2360190470訪問看護</v>
      </c>
      <c r="B25546" s="489">
        <v>2360190470</v>
      </c>
      <c r="C25546" s="489" t="s">
        <v>2102</v>
      </c>
      <c r="D25546" s="489" t="s">
        <v>4381</v>
      </c>
    </row>
    <row r="25547" spans="1:4">
      <c r="A25547" s="489" t="str">
        <f t="shared" si="399"/>
        <v>2360190488訪問看護</v>
      </c>
      <c r="B25547" s="489">
        <v>2360190488</v>
      </c>
      <c r="C25547" s="489" t="s">
        <v>2102</v>
      </c>
      <c r="D25547" s="489" t="s">
        <v>4382</v>
      </c>
    </row>
    <row r="25548" spans="1:4">
      <c r="A25548" s="489" t="str">
        <f t="shared" si="399"/>
        <v>2360190496介護予防訪問看護</v>
      </c>
      <c r="B25548" s="489">
        <v>2360190496</v>
      </c>
      <c r="C25548" s="489" t="s">
        <v>2103</v>
      </c>
      <c r="D25548" s="489" t="s">
        <v>4383</v>
      </c>
    </row>
    <row r="25549" spans="1:4">
      <c r="A25549" s="489" t="str">
        <f t="shared" si="399"/>
        <v>2360190496訪問看護</v>
      </c>
      <c r="B25549" s="489">
        <v>2360190496</v>
      </c>
      <c r="C25549" s="489" t="s">
        <v>2102</v>
      </c>
      <c r="D25549" s="489" t="s">
        <v>4383</v>
      </c>
    </row>
    <row r="25550" spans="1:4">
      <c r="A25550" s="489" t="str">
        <f t="shared" si="399"/>
        <v>2360190496訪問看護</v>
      </c>
      <c r="B25550" s="489">
        <v>2360190496</v>
      </c>
      <c r="C25550" s="489" t="s">
        <v>2102</v>
      </c>
      <c r="D25550" s="489" t="s">
        <v>4383</v>
      </c>
    </row>
    <row r="25551" spans="1:4">
      <c r="A25551" s="489" t="str">
        <f t="shared" si="399"/>
        <v>2360190546介護予防訪問看護</v>
      </c>
      <c r="B25551" s="489">
        <v>2360190546</v>
      </c>
      <c r="C25551" s="489" t="s">
        <v>2103</v>
      </c>
      <c r="D25551" s="489" t="s">
        <v>4384</v>
      </c>
    </row>
    <row r="25552" spans="1:4">
      <c r="A25552" s="489" t="str">
        <f t="shared" si="399"/>
        <v>2360190546訪問看護</v>
      </c>
      <c r="B25552" s="489">
        <v>2360190546</v>
      </c>
      <c r="C25552" s="489" t="s">
        <v>2102</v>
      </c>
      <c r="D25552" s="489" t="s">
        <v>4384</v>
      </c>
    </row>
    <row r="25553" spans="1:4">
      <c r="A25553" s="489" t="str">
        <f t="shared" si="399"/>
        <v>2360190579介護予防訪問看護</v>
      </c>
      <c r="B25553" s="489">
        <v>2360190579</v>
      </c>
      <c r="C25553" s="489" t="s">
        <v>2103</v>
      </c>
      <c r="D25553" s="489" t="s">
        <v>4385</v>
      </c>
    </row>
    <row r="25554" spans="1:4">
      <c r="A25554" s="489" t="str">
        <f t="shared" si="399"/>
        <v>2360190579訪問看護</v>
      </c>
      <c r="B25554" s="489">
        <v>2360190579</v>
      </c>
      <c r="C25554" s="489" t="s">
        <v>2102</v>
      </c>
      <c r="D25554" s="489" t="s">
        <v>4385</v>
      </c>
    </row>
    <row r="25555" spans="1:4">
      <c r="A25555" s="489" t="str">
        <f t="shared" si="399"/>
        <v>2360190587介護予防訪問看護</v>
      </c>
      <c r="B25555" s="489">
        <v>2360190587</v>
      </c>
      <c r="C25555" s="489" t="s">
        <v>2103</v>
      </c>
      <c r="D25555" s="489" t="s">
        <v>4386</v>
      </c>
    </row>
    <row r="25556" spans="1:4">
      <c r="A25556" s="489" t="str">
        <f t="shared" si="399"/>
        <v>2360190587訪問看護</v>
      </c>
      <c r="B25556" s="489">
        <v>2360190587</v>
      </c>
      <c r="C25556" s="489" t="s">
        <v>2102</v>
      </c>
      <c r="D25556" s="489" t="s">
        <v>4386</v>
      </c>
    </row>
    <row r="25557" spans="1:4">
      <c r="A25557" s="489" t="str">
        <f t="shared" si="399"/>
        <v>2360190595介護予防訪問看護</v>
      </c>
      <c r="B25557" s="489">
        <v>2360190595</v>
      </c>
      <c r="C25557" s="489" t="s">
        <v>2103</v>
      </c>
      <c r="D25557" s="489" t="s">
        <v>4387</v>
      </c>
    </row>
    <row r="25558" spans="1:4">
      <c r="A25558" s="489" t="str">
        <f t="shared" si="399"/>
        <v>2360190595訪問看護</v>
      </c>
      <c r="B25558" s="489">
        <v>2360190595</v>
      </c>
      <c r="C25558" s="489" t="s">
        <v>2102</v>
      </c>
      <c r="D25558" s="489" t="s">
        <v>4387</v>
      </c>
    </row>
    <row r="25559" spans="1:4">
      <c r="A25559" s="489" t="str">
        <f t="shared" si="399"/>
        <v>2360190603訪問看護</v>
      </c>
      <c r="B25559" s="489">
        <v>2360190603</v>
      </c>
      <c r="C25559" s="489" t="s">
        <v>2102</v>
      </c>
      <c r="D25559" s="489" t="s">
        <v>4388</v>
      </c>
    </row>
    <row r="25560" spans="1:4">
      <c r="A25560" s="489" t="str">
        <f t="shared" si="399"/>
        <v>2360190611介護予防訪問看護</v>
      </c>
      <c r="B25560" s="489">
        <v>2360190611</v>
      </c>
      <c r="C25560" s="489" t="s">
        <v>2103</v>
      </c>
      <c r="D25560" s="489" t="s">
        <v>4389</v>
      </c>
    </row>
    <row r="25561" spans="1:4">
      <c r="A25561" s="489" t="str">
        <f t="shared" si="399"/>
        <v>2360190611訪問看護</v>
      </c>
      <c r="B25561" s="489">
        <v>2360190611</v>
      </c>
      <c r="C25561" s="489" t="s">
        <v>2102</v>
      </c>
      <c r="D25561" s="489" t="s">
        <v>4389</v>
      </c>
    </row>
    <row r="25562" spans="1:4">
      <c r="A25562" s="489" t="str">
        <f t="shared" si="399"/>
        <v>2360190629介護予防訪問看護</v>
      </c>
      <c r="B25562" s="489">
        <v>2360190629</v>
      </c>
      <c r="C25562" s="489" t="s">
        <v>2103</v>
      </c>
      <c r="D25562" s="489" t="s">
        <v>4390</v>
      </c>
    </row>
    <row r="25563" spans="1:4">
      <c r="A25563" s="489" t="str">
        <f t="shared" si="399"/>
        <v>2360190629訪問看護</v>
      </c>
      <c r="B25563" s="489">
        <v>2360190629</v>
      </c>
      <c r="C25563" s="489" t="s">
        <v>2102</v>
      </c>
      <c r="D25563" s="489" t="s">
        <v>4390</v>
      </c>
    </row>
    <row r="25564" spans="1:4">
      <c r="A25564" s="489" t="str">
        <f t="shared" si="399"/>
        <v>2360190637介護予防訪問看護</v>
      </c>
      <c r="B25564" s="489">
        <v>2360190637</v>
      </c>
      <c r="C25564" s="489" t="s">
        <v>2103</v>
      </c>
      <c r="D25564" s="489" t="s">
        <v>4391</v>
      </c>
    </row>
    <row r="25565" spans="1:4">
      <c r="A25565" s="489" t="str">
        <f t="shared" si="399"/>
        <v>2360190637訪問看護</v>
      </c>
      <c r="B25565" s="489">
        <v>2360190637</v>
      </c>
      <c r="C25565" s="489" t="s">
        <v>2102</v>
      </c>
      <c r="D25565" s="489" t="s">
        <v>4391</v>
      </c>
    </row>
    <row r="25566" spans="1:4">
      <c r="A25566" s="489" t="str">
        <f t="shared" si="399"/>
        <v>2360190645介護予防訪問看護</v>
      </c>
      <c r="B25566" s="489">
        <v>2360190645</v>
      </c>
      <c r="C25566" s="489" t="s">
        <v>2103</v>
      </c>
      <c r="D25566" s="489" t="s">
        <v>4392</v>
      </c>
    </row>
    <row r="25567" spans="1:4">
      <c r="A25567" s="489" t="str">
        <f t="shared" si="399"/>
        <v>2360190645訪問看護</v>
      </c>
      <c r="B25567" s="489">
        <v>2360190645</v>
      </c>
      <c r="C25567" s="489" t="s">
        <v>2102</v>
      </c>
      <c r="D25567" s="489" t="s">
        <v>4392</v>
      </c>
    </row>
    <row r="25568" spans="1:4">
      <c r="A25568" s="489" t="str">
        <f t="shared" si="399"/>
        <v>2360190652介護予防訪問看護</v>
      </c>
      <c r="B25568" s="489">
        <v>2360190652</v>
      </c>
      <c r="C25568" s="489" t="s">
        <v>2103</v>
      </c>
      <c r="D25568" s="489" t="s">
        <v>4393</v>
      </c>
    </row>
    <row r="25569" spans="1:4">
      <c r="A25569" s="489" t="str">
        <f t="shared" si="399"/>
        <v>2360190652訪問看護</v>
      </c>
      <c r="B25569" s="489">
        <v>2360190652</v>
      </c>
      <c r="C25569" s="489" t="s">
        <v>2102</v>
      </c>
      <c r="D25569" s="489" t="s">
        <v>4393</v>
      </c>
    </row>
    <row r="25570" spans="1:4">
      <c r="A25570" s="489" t="str">
        <f t="shared" si="399"/>
        <v>2360190660介護予防訪問看護</v>
      </c>
      <c r="B25570" s="489">
        <v>2360190660</v>
      </c>
      <c r="C25570" s="489" t="s">
        <v>2103</v>
      </c>
      <c r="D25570" s="489" t="s">
        <v>4394</v>
      </c>
    </row>
    <row r="25571" spans="1:4">
      <c r="A25571" s="489" t="str">
        <f t="shared" si="399"/>
        <v>2360190660訪問看護</v>
      </c>
      <c r="B25571" s="489">
        <v>2360190660</v>
      </c>
      <c r="C25571" s="489" t="s">
        <v>2102</v>
      </c>
      <c r="D25571" s="489" t="s">
        <v>4394</v>
      </c>
    </row>
    <row r="25572" spans="1:4">
      <c r="A25572" s="489" t="str">
        <f t="shared" si="399"/>
        <v>2360190678介護予防訪問看護</v>
      </c>
      <c r="B25572" s="489">
        <v>2360190678</v>
      </c>
      <c r="C25572" s="489" t="s">
        <v>2103</v>
      </c>
      <c r="D25572" s="489" t="s">
        <v>4395</v>
      </c>
    </row>
    <row r="25573" spans="1:4">
      <c r="A25573" s="489" t="str">
        <f t="shared" si="399"/>
        <v>2360190678訪問看護</v>
      </c>
      <c r="B25573" s="489">
        <v>2360190678</v>
      </c>
      <c r="C25573" s="489" t="s">
        <v>2102</v>
      </c>
      <c r="D25573" s="489" t="s">
        <v>4395</v>
      </c>
    </row>
    <row r="25574" spans="1:4">
      <c r="A25574" s="489" t="str">
        <f t="shared" si="399"/>
        <v>2360190686介護予防訪問看護</v>
      </c>
      <c r="B25574" s="489">
        <v>2360190686</v>
      </c>
      <c r="C25574" s="489" t="s">
        <v>2103</v>
      </c>
      <c r="D25574" s="489" t="s">
        <v>4396</v>
      </c>
    </row>
    <row r="25575" spans="1:4">
      <c r="A25575" s="489" t="str">
        <f t="shared" si="399"/>
        <v>2360190686訪問看護</v>
      </c>
      <c r="B25575" s="489">
        <v>2360190686</v>
      </c>
      <c r="C25575" s="489" t="s">
        <v>2102</v>
      </c>
      <c r="D25575" s="489" t="s">
        <v>4396</v>
      </c>
    </row>
    <row r="25576" spans="1:4">
      <c r="A25576" s="489" t="str">
        <f t="shared" si="399"/>
        <v>2360190694介護予防訪問看護</v>
      </c>
      <c r="B25576" s="489">
        <v>2360190694</v>
      </c>
      <c r="C25576" s="489" t="s">
        <v>2103</v>
      </c>
      <c r="D25576" s="489" t="s">
        <v>4397</v>
      </c>
    </row>
    <row r="25577" spans="1:4">
      <c r="A25577" s="489" t="str">
        <f t="shared" si="399"/>
        <v>2360190694訪問看護</v>
      </c>
      <c r="B25577" s="489">
        <v>2360190694</v>
      </c>
      <c r="C25577" s="489" t="s">
        <v>2102</v>
      </c>
      <c r="D25577" s="489" t="s">
        <v>4397</v>
      </c>
    </row>
    <row r="25578" spans="1:4">
      <c r="A25578" s="489" t="str">
        <f t="shared" si="399"/>
        <v>2360190702介護予防訪問看護</v>
      </c>
      <c r="B25578" s="489">
        <v>2360190702</v>
      </c>
      <c r="C25578" s="489" t="s">
        <v>2103</v>
      </c>
      <c r="D25578" s="489" t="s">
        <v>4398</v>
      </c>
    </row>
    <row r="25579" spans="1:4">
      <c r="A25579" s="489" t="str">
        <f t="shared" si="399"/>
        <v>2360190702訪問看護</v>
      </c>
      <c r="B25579" s="489">
        <v>2360190702</v>
      </c>
      <c r="C25579" s="489" t="s">
        <v>2102</v>
      </c>
      <c r="D25579" s="489" t="s">
        <v>4398</v>
      </c>
    </row>
    <row r="25580" spans="1:4">
      <c r="A25580" s="489" t="str">
        <f t="shared" si="399"/>
        <v>2360190710訪問看護</v>
      </c>
      <c r="B25580" s="489">
        <v>2360190710</v>
      </c>
      <c r="C25580" s="489" t="s">
        <v>2102</v>
      </c>
      <c r="D25580" s="489" t="s">
        <v>19423</v>
      </c>
    </row>
    <row r="25581" spans="1:4">
      <c r="A25581" s="489" t="str">
        <f t="shared" si="399"/>
        <v>2360290098介護予防訪問看護</v>
      </c>
      <c r="B25581" s="489">
        <v>2360290098</v>
      </c>
      <c r="C25581" s="489" t="s">
        <v>2103</v>
      </c>
      <c r="D25581" s="489" t="s">
        <v>4399</v>
      </c>
    </row>
    <row r="25582" spans="1:4">
      <c r="A25582" s="489" t="str">
        <f t="shared" si="399"/>
        <v>2360290098訪問看護</v>
      </c>
      <c r="B25582" s="489">
        <v>2360290098</v>
      </c>
      <c r="C25582" s="489" t="s">
        <v>2102</v>
      </c>
      <c r="D25582" s="489" t="s">
        <v>4399</v>
      </c>
    </row>
    <row r="25583" spans="1:4">
      <c r="A25583" s="489" t="str">
        <f t="shared" si="399"/>
        <v>2360290122介護予防訪問看護</v>
      </c>
      <c r="B25583" s="489">
        <v>2360290122</v>
      </c>
      <c r="C25583" s="489" t="s">
        <v>2103</v>
      </c>
      <c r="D25583" s="489" t="s">
        <v>4400</v>
      </c>
    </row>
    <row r="25584" spans="1:4">
      <c r="A25584" s="489" t="str">
        <f t="shared" si="399"/>
        <v>2360290122訪問看護</v>
      </c>
      <c r="B25584" s="489">
        <v>2360290122</v>
      </c>
      <c r="C25584" s="489" t="s">
        <v>2102</v>
      </c>
      <c r="D25584" s="489" t="s">
        <v>4400</v>
      </c>
    </row>
    <row r="25585" spans="1:4">
      <c r="A25585" s="489" t="str">
        <f t="shared" si="399"/>
        <v>2360290221介護予防訪問看護</v>
      </c>
      <c r="B25585" s="489">
        <v>2360290221</v>
      </c>
      <c r="C25585" s="489" t="s">
        <v>2103</v>
      </c>
      <c r="D25585" s="489" t="s">
        <v>4401</v>
      </c>
    </row>
    <row r="25586" spans="1:4">
      <c r="A25586" s="489" t="str">
        <f t="shared" si="399"/>
        <v>2360290221訪問看護</v>
      </c>
      <c r="B25586" s="489">
        <v>2360290221</v>
      </c>
      <c r="C25586" s="489" t="s">
        <v>2102</v>
      </c>
      <c r="D25586" s="489" t="s">
        <v>4401</v>
      </c>
    </row>
    <row r="25587" spans="1:4">
      <c r="A25587" s="489" t="str">
        <f t="shared" si="399"/>
        <v>2360290247介護予防訪問看護</v>
      </c>
      <c r="B25587" s="489">
        <v>2360290247</v>
      </c>
      <c r="C25587" s="489" t="s">
        <v>2103</v>
      </c>
      <c r="D25587" s="489" t="s">
        <v>4402</v>
      </c>
    </row>
    <row r="25588" spans="1:4">
      <c r="A25588" s="489" t="str">
        <f t="shared" si="399"/>
        <v>2360290247訪問看護</v>
      </c>
      <c r="B25588" s="489">
        <v>2360290247</v>
      </c>
      <c r="C25588" s="489" t="s">
        <v>2102</v>
      </c>
      <c r="D25588" s="489" t="s">
        <v>4402</v>
      </c>
    </row>
    <row r="25589" spans="1:4">
      <c r="A25589" s="489" t="str">
        <f t="shared" si="399"/>
        <v>2360290254介護予防訪問看護</v>
      </c>
      <c r="B25589" s="489">
        <v>2360290254</v>
      </c>
      <c r="C25589" s="489" t="s">
        <v>2103</v>
      </c>
      <c r="D25589" s="489" t="s">
        <v>4403</v>
      </c>
    </row>
    <row r="25590" spans="1:4">
      <c r="A25590" s="489" t="str">
        <f t="shared" si="399"/>
        <v>2360290254訪問看護</v>
      </c>
      <c r="B25590" s="489">
        <v>2360290254</v>
      </c>
      <c r="C25590" s="489" t="s">
        <v>2102</v>
      </c>
      <c r="D25590" s="489" t="s">
        <v>4403</v>
      </c>
    </row>
    <row r="25591" spans="1:4">
      <c r="A25591" s="489" t="str">
        <f t="shared" si="399"/>
        <v>2360290304介護予防訪問看護</v>
      </c>
      <c r="B25591" s="489">
        <v>2360290304</v>
      </c>
      <c r="C25591" s="489" t="s">
        <v>2103</v>
      </c>
      <c r="D25591" s="489" t="s">
        <v>4404</v>
      </c>
    </row>
    <row r="25592" spans="1:4">
      <c r="A25592" s="489" t="str">
        <f t="shared" si="399"/>
        <v>2360290304訪問看護</v>
      </c>
      <c r="B25592" s="489">
        <v>2360290304</v>
      </c>
      <c r="C25592" s="489" t="s">
        <v>2102</v>
      </c>
      <c r="D25592" s="489" t="s">
        <v>4404</v>
      </c>
    </row>
    <row r="25593" spans="1:4">
      <c r="A25593" s="489" t="str">
        <f t="shared" si="399"/>
        <v>2360290312介護予防訪問看護</v>
      </c>
      <c r="B25593" s="489">
        <v>2360290312</v>
      </c>
      <c r="C25593" s="489" t="s">
        <v>2103</v>
      </c>
      <c r="D25593" s="489" t="s">
        <v>4405</v>
      </c>
    </row>
    <row r="25594" spans="1:4">
      <c r="A25594" s="489" t="str">
        <f t="shared" si="399"/>
        <v>2360290312訪問看護</v>
      </c>
      <c r="B25594" s="489">
        <v>2360290312</v>
      </c>
      <c r="C25594" s="489" t="s">
        <v>2102</v>
      </c>
      <c r="D25594" s="489" t="s">
        <v>4405</v>
      </c>
    </row>
    <row r="25595" spans="1:4">
      <c r="A25595" s="489" t="str">
        <f t="shared" si="399"/>
        <v>2360290320介護予防訪問看護</v>
      </c>
      <c r="B25595" s="489">
        <v>2360290320</v>
      </c>
      <c r="C25595" s="489" t="s">
        <v>2103</v>
      </c>
      <c r="D25595" s="489" t="s">
        <v>4406</v>
      </c>
    </row>
    <row r="25596" spans="1:4">
      <c r="A25596" s="489" t="str">
        <f t="shared" si="399"/>
        <v>2360290320訪問看護</v>
      </c>
      <c r="B25596" s="489">
        <v>2360290320</v>
      </c>
      <c r="C25596" s="489" t="s">
        <v>2102</v>
      </c>
      <c r="D25596" s="489" t="s">
        <v>4406</v>
      </c>
    </row>
    <row r="25597" spans="1:4">
      <c r="A25597" s="489" t="str">
        <f t="shared" si="399"/>
        <v>2360290338介護予防訪問看護</v>
      </c>
      <c r="B25597" s="489">
        <v>2360290338</v>
      </c>
      <c r="C25597" s="489" t="s">
        <v>2103</v>
      </c>
      <c r="D25597" s="489" t="s">
        <v>4407</v>
      </c>
    </row>
    <row r="25598" spans="1:4">
      <c r="A25598" s="489" t="str">
        <f t="shared" si="399"/>
        <v>2360290338訪問看護</v>
      </c>
      <c r="B25598" s="489">
        <v>2360290338</v>
      </c>
      <c r="C25598" s="489" t="s">
        <v>2102</v>
      </c>
      <c r="D25598" s="489" t="s">
        <v>4407</v>
      </c>
    </row>
    <row r="25599" spans="1:4">
      <c r="A25599" s="489" t="str">
        <f t="shared" si="399"/>
        <v>2360290346介護予防訪問看護</v>
      </c>
      <c r="B25599" s="489">
        <v>2360290346</v>
      </c>
      <c r="C25599" s="489" t="s">
        <v>2103</v>
      </c>
      <c r="D25599" s="489" t="s">
        <v>4408</v>
      </c>
    </row>
    <row r="25600" spans="1:4">
      <c r="A25600" s="489" t="str">
        <f t="shared" si="399"/>
        <v>2360290346訪問看護</v>
      </c>
      <c r="B25600" s="489">
        <v>2360290346</v>
      </c>
      <c r="C25600" s="489" t="s">
        <v>2102</v>
      </c>
      <c r="D25600" s="489" t="s">
        <v>4408</v>
      </c>
    </row>
    <row r="25601" spans="1:4">
      <c r="A25601" s="489" t="str">
        <f t="shared" si="399"/>
        <v>2360290361介護予防訪問看護</v>
      </c>
      <c r="B25601" s="489">
        <v>2360290361</v>
      </c>
      <c r="C25601" s="489" t="s">
        <v>2103</v>
      </c>
      <c r="D25601" s="489" t="s">
        <v>4409</v>
      </c>
    </row>
    <row r="25602" spans="1:4">
      <c r="A25602" s="489" t="str">
        <f t="shared" ref="A25602:A25665" si="400">B25602&amp;C25602</f>
        <v>2360290361訪問看護</v>
      </c>
      <c r="B25602" s="489">
        <v>2360290361</v>
      </c>
      <c r="C25602" s="489" t="s">
        <v>2102</v>
      </c>
      <c r="D25602" s="489" t="s">
        <v>4409</v>
      </c>
    </row>
    <row r="25603" spans="1:4">
      <c r="A25603" s="489" t="str">
        <f t="shared" si="400"/>
        <v>2360290387介護予防訪問看護</v>
      </c>
      <c r="B25603" s="489">
        <v>2360290387</v>
      </c>
      <c r="C25603" s="489" t="s">
        <v>2103</v>
      </c>
      <c r="D25603" s="489" t="s">
        <v>4410</v>
      </c>
    </row>
    <row r="25604" spans="1:4">
      <c r="A25604" s="489" t="str">
        <f t="shared" si="400"/>
        <v>2360290387訪問看護</v>
      </c>
      <c r="B25604" s="489">
        <v>2360290387</v>
      </c>
      <c r="C25604" s="489" t="s">
        <v>2102</v>
      </c>
      <c r="D25604" s="489" t="s">
        <v>4410</v>
      </c>
    </row>
    <row r="25605" spans="1:4">
      <c r="A25605" s="489" t="str">
        <f t="shared" si="400"/>
        <v>2360290395介護予防訪問看護</v>
      </c>
      <c r="B25605" s="489">
        <v>2360290395</v>
      </c>
      <c r="C25605" s="489" t="s">
        <v>2103</v>
      </c>
      <c r="D25605" s="489" t="s">
        <v>4411</v>
      </c>
    </row>
    <row r="25606" spans="1:4">
      <c r="A25606" s="489" t="str">
        <f t="shared" si="400"/>
        <v>2360290395訪問看護</v>
      </c>
      <c r="B25606" s="489">
        <v>2360290395</v>
      </c>
      <c r="C25606" s="489" t="s">
        <v>2102</v>
      </c>
      <c r="D25606" s="489" t="s">
        <v>4411</v>
      </c>
    </row>
    <row r="25607" spans="1:4">
      <c r="A25607" s="489" t="str">
        <f t="shared" si="400"/>
        <v>2360290403介護予防訪問看護</v>
      </c>
      <c r="B25607" s="489">
        <v>2360290403</v>
      </c>
      <c r="C25607" s="489" t="s">
        <v>2103</v>
      </c>
      <c r="D25607" s="489" t="s">
        <v>4412</v>
      </c>
    </row>
    <row r="25608" spans="1:4">
      <c r="A25608" s="489" t="str">
        <f t="shared" si="400"/>
        <v>2360290403訪問看護</v>
      </c>
      <c r="B25608" s="489">
        <v>2360290403</v>
      </c>
      <c r="C25608" s="489" t="s">
        <v>2102</v>
      </c>
      <c r="D25608" s="489" t="s">
        <v>4412</v>
      </c>
    </row>
    <row r="25609" spans="1:4">
      <c r="A25609" s="489" t="str">
        <f t="shared" si="400"/>
        <v>2360290429介護予防訪問看護</v>
      </c>
      <c r="B25609" s="489">
        <v>2360290429</v>
      </c>
      <c r="C25609" s="489" t="s">
        <v>2103</v>
      </c>
      <c r="D25609" s="489" t="s">
        <v>4413</v>
      </c>
    </row>
    <row r="25610" spans="1:4">
      <c r="A25610" s="489" t="str">
        <f t="shared" si="400"/>
        <v>2360290429訪問看護</v>
      </c>
      <c r="B25610" s="489">
        <v>2360290429</v>
      </c>
      <c r="C25610" s="489" t="s">
        <v>2102</v>
      </c>
      <c r="D25610" s="489" t="s">
        <v>4413</v>
      </c>
    </row>
    <row r="25611" spans="1:4">
      <c r="A25611" s="489" t="str">
        <f t="shared" si="400"/>
        <v>2360290429訪問看護</v>
      </c>
      <c r="B25611" s="489">
        <v>2360290429</v>
      </c>
      <c r="C25611" s="489" t="s">
        <v>2102</v>
      </c>
      <c r="D25611" s="489" t="s">
        <v>4413</v>
      </c>
    </row>
    <row r="25612" spans="1:4">
      <c r="A25612" s="489" t="str">
        <f t="shared" si="400"/>
        <v>2360290437介護予防訪問看護</v>
      </c>
      <c r="B25612" s="489">
        <v>2360290437</v>
      </c>
      <c r="C25612" s="489" t="s">
        <v>2103</v>
      </c>
      <c r="D25612" s="489" t="s">
        <v>4414</v>
      </c>
    </row>
    <row r="25613" spans="1:4">
      <c r="A25613" s="489" t="str">
        <f t="shared" si="400"/>
        <v>2360290437訪問看護</v>
      </c>
      <c r="B25613" s="489">
        <v>2360290437</v>
      </c>
      <c r="C25613" s="489" t="s">
        <v>2102</v>
      </c>
      <c r="D25613" s="489" t="s">
        <v>4414</v>
      </c>
    </row>
    <row r="25614" spans="1:4">
      <c r="A25614" s="489" t="str">
        <f t="shared" si="400"/>
        <v>2360290445介護予防訪問看護</v>
      </c>
      <c r="B25614" s="489">
        <v>2360290445</v>
      </c>
      <c r="C25614" s="489" t="s">
        <v>2103</v>
      </c>
      <c r="D25614" s="489" t="s">
        <v>4415</v>
      </c>
    </row>
    <row r="25615" spans="1:4">
      <c r="A25615" s="489" t="str">
        <f t="shared" si="400"/>
        <v>2360290445訪問看護</v>
      </c>
      <c r="B25615" s="489">
        <v>2360290445</v>
      </c>
      <c r="C25615" s="489" t="s">
        <v>2102</v>
      </c>
      <c r="D25615" s="489" t="s">
        <v>4415</v>
      </c>
    </row>
    <row r="25616" spans="1:4">
      <c r="A25616" s="489" t="str">
        <f t="shared" si="400"/>
        <v>2360290452介護予防訪問看護</v>
      </c>
      <c r="B25616" s="489">
        <v>2360290452</v>
      </c>
      <c r="C25616" s="489" t="s">
        <v>2103</v>
      </c>
      <c r="D25616" s="489" t="s">
        <v>4416</v>
      </c>
    </row>
    <row r="25617" spans="1:4">
      <c r="A25617" s="489" t="str">
        <f t="shared" si="400"/>
        <v>2360290452訪問看護</v>
      </c>
      <c r="B25617" s="489">
        <v>2360290452</v>
      </c>
      <c r="C25617" s="489" t="s">
        <v>2102</v>
      </c>
      <c r="D25617" s="489" t="s">
        <v>4416</v>
      </c>
    </row>
    <row r="25618" spans="1:4">
      <c r="A25618" s="489" t="str">
        <f t="shared" si="400"/>
        <v>2360390013介護予防訪問看護</v>
      </c>
      <c r="B25618" s="489">
        <v>2360390013</v>
      </c>
      <c r="C25618" s="489" t="s">
        <v>2103</v>
      </c>
      <c r="D25618" s="489" t="s">
        <v>4417</v>
      </c>
    </row>
    <row r="25619" spans="1:4">
      <c r="A25619" s="489" t="str">
        <f t="shared" si="400"/>
        <v>2360390013訪問看護</v>
      </c>
      <c r="B25619" s="489">
        <v>2360390013</v>
      </c>
      <c r="C25619" s="489" t="s">
        <v>2102</v>
      </c>
      <c r="D25619" s="489" t="s">
        <v>4417</v>
      </c>
    </row>
    <row r="25620" spans="1:4">
      <c r="A25620" s="489" t="str">
        <f t="shared" si="400"/>
        <v>2360390013訪問看護</v>
      </c>
      <c r="B25620" s="489">
        <v>2360390013</v>
      </c>
      <c r="C25620" s="489" t="s">
        <v>2102</v>
      </c>
      <c r="D25620" s="489" t="s">
        <v>4417</v>
      </c>
    </row>
    <row r="25621" spans="1:4">
      <c r="A25621" s="489" t="str">
        <f t="shared" si="400"/>
        <v>2360390021介護予防訪問看護</v>
      </c>
      <c r="B25621" s="489">
        <v>2360390021</v>
      </c>
      <c r="C25621" s="489" t="s">
        <v>2103</v>
      </c>
      <c r="D25621" s="489" t="s">
        <v>4418</v>
      </c>
    </row>
    <row r="25622" spans="1:4">
      <c r="A25622" s="489" t="str">
        <f t="shared" si="400"/>
        <v>2360390021訪問看護</v>
      </c>
      <c r="B25622" s="489">
        <v>2360390021</v>
      </c>
      <c r="C25622" s="489" t="s">
        <v>2102</v>
      </c>
      <c r="D25622" s="489" t="s">
        <v>4418</v>
      </c>
    </row>
    <row r="25623" spans="1:4">
      <c r="A25623" s="489" t="str">
        <f t="shared" si="400"/>
        <v>2360390039介護予防訪問看護</v>
      </c>
      <c r="B25623" s="489">
        <v>2360390039</v>
      </c>
      <c r="C25623" s="489" t="s">
        <v>2103</v>
      </c>
      <c r="D25623" s="489" t="s">
        <v>4419</v>
      </c>
    </row>
    <row r="25624" spans="1:4">
      <c r="A25624" s="489" t="str">
        <f t="shared" si="400"/>
        <v>2360390039訪問看護</v>
      </c>
      <c r="B25624" s="489">
        <v>2360390039</v>
      </c>
      <c r="C25624" s="489" t="s">
        <v>2102</v>
      </c>
      <c r="D25624" s="489" t="s">
        <v>4419</v>
      </c>
    </row>
    <row r="25625" spans="1:4">
      <c r="A25625" s="489" t="str">
        <f t="shared" si="400"/>
        <v>2360390039訪問看護</v>
      </c>
      <c r="B25625" s="489">
        <v>2360390039</v>
      </c>
      <c r="C25625" s="489" t="s">
        <v>2102</v>
      </c>
      <c r="D25625" s="489" t="s">
        <v>4419</v>
      </c>
    </row>
    <row r="25626" spans="1:4">
      <c r="A25626" s="489" t="str">
        <f t="shared" si="400"/>
        <v>2360390096介護予防訪問看護</v>
      </c>
      <c r="B25626" s="489">
        <v>2360390096</v>
      </c>
      <c r="C25626" s="489" t="s">
        <v>2103</v>
      </c>
      <c r="D25626" s="489" t="s">
        <v>4420</v>
      </c>
    </row>
    <row r="25627" spans="1:4">
      <c r="A25627" s="489" t="str">
        <f t="shared" si="400"/>
        <v>2360390096訪問看護</v>
      </c>
      <c r="B25627" s="489">
        <v>2360390096</v>
      </c>
      <c r="C25627" s="489" t="s">
        <v>2102</v>
      </c>
      <c r="D25627" s="489" t="s">
        <v>4420</v>
      </c>
    </row>
    <row r="25628" spans="1:4">
      <c r="A25628" s="489" t="str">
        <f t="shared" si="400"/>
        <v>2360390104介護予防訪問看護</v>
      </c>
      <c r="B25628" s="489">
        <v>2360390104</v>
      </c>
      <c r="C25628" s="489" t="s">
        <v>2103</v>
      </c>
      <c r="D25628" s="489" t="s">
        <v>4421</v>
      </c>
    </row>
    <row r="25629" spans="1:4">
      <c r="A25629" s="489" t="str">
        <f t="shared" si="400"/>
        <v>2360390104訪問看護</v>
      </c>
      <c r="B25629" s="489">
        <v>2360390104</v>
      </c>
      <c r="C25629" s="489" t="s">
        <v>2102</v>
      </c>
      <c r="D25629" s="489" t="s">
        <v>4421</v>
      </c>
    </row>
    <row r="25630" spans="1:4">
      <c r="A25630" s="489" t="str">
        <f t="shared" si="400"/>
        <v>2360390161介護予防訪問看護</v>
      </c>
      <c r="B25630" s="489">
        <v>2360390161</v>
      </c>
      <c r="C25630" s="489" t="s">
        <v>2103</v>
      </c>
      <c r="D25630" s="489" t="s">
        <v>4422</v>
      </c>
    </row>
    <row r="25631" spans="1:4">
      <c r="A25631" s="489" t="str">
        <f t="shared" si="400"/>
        <v>2360390161訪問看護</v>
      </c>
      <c r="B25631" s="489">
        <v>2360390161</v>
      </c>
      <c r="C25631" s="489" t="s">
        <v>2102</v>
      </c>
      <c r="D25631" s="489" t="s">
        <v>4422</v>
      </c>
    </row>
    <row r="25632" spans="1:4">
      <c r="A25632" s="489" t="str">
        <f t="shared" si="400"/>
        <v>2360390179介護予防訪問看護</v>
      </c>
      <c r="B25632" s="489">
        <v>2360390179</v>
      </c>
      <c r="C25632" s="489" t="s">
        <v>2103</v>
      </c>
      <c r="D25632" s="489" t="s">
        <v>4423</v>
      </c>
    </row>
    <row r="25633" spans="1:4">
      <c r="A25633" s="489" t="str">
        <f t="shared" si="400"/>
        <v>2360390179訪問看護</v>
      </c>
      <c r="B25633" s="489">
        <v>2360390179</v>
      </c>
      <c r="C25633" s="489" t="s">
        <v>2102</v>
      </c>
      <c r="D25633" s="489" t="s">
        <v>4423</v>
      </c>
    </row>
    <row r="25634" spans="1:4">
      <c r="A25634" s="489" t="str">
        <f t="shared" si="400"/>
        <v>2360390203介護予防訪問看護</v>
      </c>
      <c r="B25634" s="489">
        <v>2360390203</v>
      </c>
      <c r="C25634" s="489" t="s">
        <v>2103</v>
      </c>
      <c r="D25634" s="489" t="s">
        <v>4424</v>
      </c>
    </row>
    <row r="25635" spans="1:4">
      <c r="A25635" s="489" t="str">
        <f t="shared" si="400"/>
        <v>2360390203訪問看護</v>
      </c>
      <c r="B25635" s="489">
        <v>2360390203</v>
      </c>
      <c r="C25635" s="489" t="s">
        <v>2102</v>
      </c>
      <c r="D25635" s="489" t="s">
        <v>4424</v>
      </c>
    </row>
    <row r="25636" spans="1:4">
      <c r="A25636" s="489" t="str">
        <f t="shared" si="400"/>
        <v>2360390229訪問看護</v>
      </c>
      <c r="B25636" s="489">
        <v>2360390229</v>
      </c>
      <c r="C25636" s="489" t="s">
        <v>2102</v>
      </c>
      <c r="D25636" s="489" t="s">
        <v>4425</v>
      </c>
    </row>
    <row r="25637" spans="1:4">
      <c r="A25637" s="489" t="str">
        <f t="shared" si="400"/>
        <v>2360390286介護予防訪問看護</v>
      </c>
      <c r="B25637" s="489">
        <v>2360390286</v>
      </c>
      <c r="C25637" s="489" t="s">
        <v>2103</v>
      </c>
      <c r="D25637" s="489" t="s">
        <v>4426</v>
      </c>
    </row>
    <row r="25638" spans="1:4">
      <c r="A25638" s="489" t="str">
        <f t="shared" si="400"/>
        <v>2360390286訪問看護</v>
      </c>
      <c r="B25638" s="489">
        <v>2360390286</v>
      </c>
      <c r="C25638" s="489" t="s">
        <v>2102</v>
      </c>
      <c r="D25638" s="489" t="s">
        <v>4426</v>
      </c>
    </row>
    <row r="25639" spans="1:4">
      <c r="A25639" s="489" t="str">
        <f t="shared" si="400"/>
        <v>2360390310介護予防訪問看護</v>
      </c>
      <c r="B25639" s="489">
        <v>2360390310</v>
      </c>
      <c r="C25639" s="489" t="s">
        <v>2103</v>
      </c>
      <c r="D25639" s="489" t="s">
        <v>4427</v>
      </c>
    </row>
    <row r="25640" spans="1:4">
      <c r="A25640" s="489" t="str">
        <f t="shared" si="400"/>
        <v>2360390310訪問看護</v>
      </c>
      <c r="B25640" s="489">
        <v>2360390310</v>
      </c>
      <c r="C25640" s="489" t="s">
        <v>2102</v>
      </c>
      <c r="D25640" s="489" t="s">
        <v>4427</v>
      </c>
    </row>
    <row r="25641" spans="1:4">
      <c r="A25641" s="489" t="str">
        <f t="shared" si="400"/>
        <v>2360390351介護予防訪問看護</v>
      </c>
      <c r="B25641" s="489">
        <v>2360390351</v>
      </c>
      <c r="C25641" s="489" t="s">
        <v>2103</v>
      </c>
      <c r="D25641" s="489" t="s">
        <v>4428</v>
      </c>
    </row>
    <row r="25642" spans="1:4">
      <c r="A25642" s="489" t="str">
        <f t="shared" si="400"/>
        <v>2360390351訪問看護</v>
      </c>
      <c r="B25642" s="489">
        <v>2360390351</v>
      </c>
      <c r="C25642" s="489" t="s">
        <v>2102</v>
      </c>
      <c r="D25642" s="489" t="s">
        <v>4428</v>
      </c>
    </row>
    <row r="25643" spans="1:4">
      <c r="A25643" s="489" t="str">
        <f t="shared" si="400"/>
        <v>2360390385介護予防訪問看護</v>
      </c>
      <c r="B25643" s="489">
        <v>2360390385</v>
      </c>
      <c r="C25643" s="489" t="s">
        <v>2103</v>
      </c>
      <c r="D25643" s="489" t="s">
        <v>4429</v>
      </c>
    </row>
    <row r="25644" spans="1:4">
      <c r="A25644" s="489" t="str">
        <f t="shared" si="400"/>
        <v>2360390385訪問看護</v>
      </c>
      <c r="B25644" s="489">
        <v>2360390385</v>
      </c>
      <c r="C25644" s="489" t="s">
        <v>2102</v>
      </c>
      <c r="D25644" s="489" t="s">
        <v>4429</v>
      </c>
    </row>
    <row r="25645" spans="1:4">
      <c r="A25645" s="489" t="str">
        <f t="shared" si="400"/>
        <v>2360390393介護予防訪問看護</v>
      </c>
      <c r="B25645" s="489">
        <v>2360390393</v>
      </c>
      <c r="C25645" s="489" t="s">
        <v>2103</v>
      </c>
      <c r="D25645" s="489" t="s">
        <v>4430</v>
      </c>
    </row>
    <row r="25646" spans="1:4">
      <c r="A25646" s="489" t="str">
        <f t="shared" si="400"/>
        <v>2360390393訪問看護</v>
      </c>
      <c r="B25646" s="489">
        <v>2360390393</v>
      </c>
      <c r="C25646" s="489" t="s">
        <v>2102</v>
      </c>
      <c r="D25646" s="489" t="s">
        <v>4430</v>
      </c>
    </row>
    <row r="25647" spans="1:4">
      <c r="A25647" s="489" t="str">
        <f t="shared" si="400"/>
        <v>2360390401介護予防訪問看護</v>
      </c>
      <c r="B25647" s="489">
        <v>2360390401</v>
      </c>
      <c r="C25647" s="489" t="s">
        <v>2103</v>
      </c>
      <c r="D25647" s="489" t="s">
        <v>4431</v>
      </c>
    </row>
    <row r="25648" spans="1:4">
      <c r="A25648" s="489" t="str">
        <f t="shared" si="400"/>
        <v>2360390401訪問看護</v>
      </c>
      <c r="B25648" s="489">
        <v>2360390401</v>
      </c>
      <c r="C25648" s="489" t="s">
        <v>2102</v>
      </c>
      <c r="D25648" s="489" t="s">
        <v>4431</v>
      </c>
    </row>
    <row r="25649" spans="1:4">
      <c r="A25649" s="489" t="str">
        <f t="shared" si="400"/>
        <v>2360390419介護予防訪問看護</v>
      </c>
      <c r="B25649" s="489">
        <v>2360390419</v>
      </c>
      <c r="C25649" s="489" t="s">
        <v>2103</v>
      </c>
      <c r="D25649" s="489" t="s">
        <v>4432</v>
      </c>
    </row>
    <row r="25650" spans="1:4">
      <c r="A25650" s="489" t="str">
        <f t="shared" si="400"/>
        <v>2360390419訪問看護</v>
      </c>
      <c r="B25650" s="489">
        <v>2360390419</v>
      </c>
      <c r="C25650" s="489" t="s">
        <v>2102</v>
      </c>
      <c r="D25650" s="489" t="s">
        <v>4432</v>
      </c>
    </row>
    <row r="25651" spans="1:4">
      <c r="A25651" s="489" t="str">
        <f t="shared" si="400"/>
        <v>2360390427介護予防訪問看護</v>
      </c>
      <c r="B25651" s="489">
        <v>2360390427</v>
      </c>
      <c r="C25651" s="489" t="s">
        <v>2103</v>
      </c>
      <c r="D25651" s="489" t="s">
        <v>4433</v>
      </c>
    </row>
    <row r="25652" spans="1:4">
      <c r="A25652" s="489" t="str">
        <f t="shared" si="400"/>
        <v>2360390427訪問看護</v>
      </c>
      <c r="B25652" s="489">
        <v>2360390427</v>
      </c>
      <c r="C25652" s="489" t="s">
        <v>2102</v>
      </c>
      <c r="D25652" s="489" t="s">
        <v>4433</v>
      </c>
    </row>
    <row r="25653" spans="1:4">
      <c r="A25653" s="489" t="str">
        <f t="shared" si="400"/>
        <v>2360390435介護予防訪問看護</v>
      </c>
      <c r="B25653" s="489">
        <v>2360390435</v>
      </c>
      <c r="C25653" s="489" t="s">
        <v>2103</v>
      </c>
      <c r="D25653" s="489" t="s">
        <v>4434</v>
      </c>
    </row>
    <row r="25654" spans="1:4">
      <c r="A25654" s="489" t="str">
        <f t="shared" si="400"/>
        <v>2360390435訪問看護</v>
      </c>
      <c r="B25654" s="489">
        <v>2360390435</v>
      </c>
      <c r="C25654" s="489" t="s">
        <v>2102</v>
      </c>
      <c r="D25654" s="489" t="s">
        <v>4434</v>
      </c>
    </row>
    <row r="25655" spans="1:4">
      <c r="A25655" s="489" t="str">
        <f t="shared" si="400"/>
        <v>2360390443介護予防訪問看護</v>
      </c>
      <c r="B25655" s="489">
        <v>2360390443</v>
      </c>
      <c r="C25655" s="489" t="s">
        <v>2103</v>
      </c>
      <c r="D25655" s="489" t="s">
        <v>4435</v>
      </c>
    </row>
    <row r="25656" spans="1:4">
      <c r="A25656" s="489" t="str">
        <f t="shared" si="400"/>
        <v>2360390443訪問看護</v>
      </c>
      <c r="B25656" s="489">
        <v>2360390443</v>
      </c>
      <c r="C25656" s="489" t="s">
        <v>2102</v>
      </c>
      <c r="D25656" s="489" t="s">
        <v>4435</v>
      </c>
    </row>
    <row r="25657" spans="1:4">
      <c r="A25657" s="489" t="str">
        <f t="shared" si="400"/>
        <v>2360390450介護予防訪問看護</v>
      </c>
      <c r="B25657" s="489">
        <v>2360390450</v>
      </c>
      <c r="C25657" s="489" t="s">
        <v>2103</v>
      </c>
      <c r="D25657" s="489" t="s">
        <v>4436</v>
      </c>
    </row>
    <row r="25658" spans="1:4">
      <c r="A25658" s="489" t="str">
        <f t="shared" si="400"/>
        <v>2360390450訪問看護</v>
      </c>
      <c r="B25658" s="489">
        <v>2360390450</v>
      </c>
      <c r="C25658" s="489" t="s">
        <v>2102</v>
      </c>
      <c r="D25658" s="489" t="s">
        <v>4436</v>
      </c>
    </row>
    <row r="25659" spans="1:4">
      <c r="A25659" s="489" t="str">
        <f t="shared" si="400"/>
        <v>2360390468介護予防訪問看護</v>
      </c>
      <c r="B25659" s="489">
        <v>2360390468</v>
      </c>
      <c r="C25659" s="489" t="s">
        <v>2103</v>
      </c>
      <c r="D25659" s="489" t="s">
        <v>4437</v>
      </c>
    </row>
    <row r="25660" spans="1:4">
      <c r="A25660" s="489" t="str">
        <f t="shared" si="400"/>
        <v>2360390468訪問看護</v>
      </c>
      <c r="B25660" s="489">
        <v>2360390468</v>
      </c>
      <c r="C25660" s="489" t="s">
        <v>2102</v>
      </c>
      <c r="D25660" s="489" t="s">
        <v>4437</v>
      </c>
    </row>
    <row r="25661" spans="1:4">
      <c r="A25661" s="489" t="str">
        <f t="shared" si="400"/>
        <v>2360390476介護予防訪問看護</v>
      </c>
      <c r="B25661" s="489">
        <v>2360390476</v>
      </c>
      <c r="C25661" s="489" t="s">
        <v>2103</v>
      </c>
      <c r="D25661" s="489" t="s">
        <v>4438</v>
      </c>
    </row>
    <row r="25662" spans="1:4">
      <c r="A25662" s="489" t="str">
        <f t="shared" si="400"/>
        <v>2360390476訪問看護</v>
      </c>
      <c r="B25662" s="489">
        <v>2360390476</v>
      </c>
      <c r="C25662" s="489" t="s">
        <v>2102</v>
      </c>
      <c r="D25662" s="489" t="s">
        <v>4438</v>
      </c>
    </row>
    <row r="25663" spans="1:4">
      <c r="A25663" s="489" t="str">
        <f t="shared" si="400"/>
        <v>2360390492介護予防訪問看護</v>
      </c>
      <c r="B25663" s="489">
        <v>2360390492</v>
      </c>
      <c r="C25663" s="489" t="s">
        <v>2103</v>
      </c>
      <c r="D25663" s="489" t="s">
        <v>4439</v>
      </c>
    </row>
    <row r="25664" spans="1:4">
      <c r="A25664" s="489" t="str">
        <f t="shared" si="400"/>
        <v>2360390492訪問看護</v>
      </c>
      <c r="B25664" s="489">
        <v>2360390492</v>
      </c>
      <c r="C25664" s="489" t="s">
        <v>2102</v>
      </c>
      <c r="D25664" s="489" t="s">
        <v>4439</v>
      </c>
    </row>
    <row r="25665" spans="1:4">
      <c r="A25665" s="489" t="str">
        <f t="shared" si="400"/>
        <v>2360390518介護予防訪問看護</v>
      </c>
      <c r="B25665" s="489">
        <v>2360390518</v>
      </c>
      <c r="C25665" s="489" t="s">
        <v>2103</v>
      </c>
      <c r="D25665" s="489" t="s">
        <v>4440</v>
      </c>
    </row>
    <row r="25666" spans="1:4">
      <c r="A25666" s="489" t="str">
        <f t="shared" ref="A25666:A25729" si="401">B25666&amp;C25666</f>
        <v>2360390518訪問看護</v>
      </c>
      <c r="B25666" s="489">
        <v>2360390518</v>
      </c>
      <c r="C25666" s="489" t="s">
        <v>2102</v>
      </c>
      <c r="D25666" s="489" t="s">
        <v>4440</v>
      </c>
    </row>
    <row r="25667" spans="1:4">
      <c r="A25667" s="489" t="str">
        <f t="shared" si="401"/>
        <v>2360390526介護予防訪問看護</v>
      </c>
      <c r="B25667" s="489">
        <v>2360390526</v>
      </c>
      <c r="C25667" s="489" t="s">
        <v>2103</v>
      </c>
      <c r="D25667" s="489" t="s">
        <v>4441</v>
      </c>
    </row>
    <row r="25668" spans="1:4">
      <c r="A25668" s="489" t="str">
        <f t="shared" si="401"/>
        <v>2360390526訪問看護</v>
      </c>
      <c r="B25668" s="489">
        <v>2360390526</v>
      </c>
      <c r="C25668" s="489" t="s">
        <v>2102</v>
      </c>
      <c r="D25668" s="489" t="s">
        <v>4441</v>
      </c>
    </row>
    <row r="25669" spans="1:4">
      <c r="A25669" s="489" t="str">
        <f t="shared" si="401"/>
        <v>2360390542訪問看護</v>
      </c>
      <c r="B25669" s="489">
        <v>2360390542</v>
      </c>
      <c r="C25669" s="489" t="s">
        <v>2102</v>
      </c>
      <c r="D25669" s="489" t="s">
        <v>4442</v>
      </c>
    </row>
    <row r="25670" spans="1:4">
      <c r="A25670" s="489" t="str">
        <f t="shared" si="401"/>
        <v>2360390559介護予防訪問看護</v>
      </c>
      <c r="B25670" s="489">
        <v>2360390559</v>
      </c>
      <c r="C25670" s="489" t="s">
        <v>2103</v>
      </c>
      <c r="D25670" s="489" t="s">
        <v>4443</v>
      </c>
    </row>
    <row r="25671" spans="1:4">
      <c r="A25671" s="489" t="str">
        <f t="shared" si="401"/>
        <v>2360390559訪問看護</v>
      </c>
      <c r="B25671" s="489">
        <v>2360390559</v>
      </c>
      <c r="C25671" s="489" t="s">
        <v>2102</v>
      </c>
      <c r="D25671" s="489" t="s">
        <v>4443</v>
      </c>
    </row>
    <row r="25672" spans="1:4">
      <c r="A25672" s="489" t="str">
        <f t="shared" si="401"/>
        <v>2360390567介護予防訪問看護</v>
      </c>
      <c r="B25672" s="489">
        <v>2360390567</v>
      </c>
      <c r="C25672" s="489" t="s">
        <v>2103</v>
      </c>
      <c r="D25672" s="489" t="s">
        <v>4444</v>
      </c>
    </row>
    <row r="25673" spans="1:4">
      <c r="A25673" s="489" t="str">
        <f t="shared" si="401"/>
        <v>2360390567訪問看護</v>
      </c>
      <c r="B25673" s="489">
        <v>2360390567</v>
      </c>
      <c r="C25673" s="489" t="s">
        <v>2102</v>
      </c>
      <c r="D25673" s="489" t="s">
        <v>4444</v>
      </c>
    </row>
    <row r="25674" spans="1:4">
      <c r="A25674" s="489" t="str">
        <f t="shared" si="401"/>
        <v>2360390575介護予防訪問看護</v>
      </c>
      <c r="B25674" s="489">
        <v>2360390575</v>
      </c>
      <c r="C25674" s="489" t="s">
        <v>2103</v>
      </c>
      <c r="D25674" s="489" t="s">
        <v>4445</v>
      </c>
    </row>
    <row r="25675" spans="1:4">
      <c r="A25675" s="489" t="str">
        <f t="shared" si="401"/>
        <v>2360390575訪問看護</v>
      </c>
      <c r="B25675" s="489">
        <v>2360390575</v>
      </c>
      <c r="C25675" s="489" t="s">
        <v>2102</v>
      </c>
      <c r="D25675" s="489" t="s">
        <v>4445</v>
      </c>
    </row>
    <row r="25676" spans="1:4">
      <c r="A25676" s="489" t="str">
        <f t="shared" si="401"/>
        <v>2360390575訪問看護</v>
      </c>
      <c r="B25676" s="489">
        <v>2360390575</v>
      </c>
      <c r="C25676" s="489" t="s">
        <v>2102</v>
      </c>
      <c r="D25676" s="489" t="s">
        <v>4445</v>
      </c>
    </row>
    <row r="25677" spans="1:4">
      <c r="A25677" s="489" t="str">
        <f t="shared" si="401"/>
        <v>2360390591介護予防訪問看護</v>
      </c>
      <c r="B25677" s="489">
        <v>2360390591</v>
      </c>
      <c r="C25677" s="489" t="s">
        <v>2103</v>
      </c>
      <c r="D25677" s="489" t="s">
        <v>4446</v>
      </c>
    </row>
    <row r="25678" spans="1:4">
      <c r="A25678" s="489" t="str">
        <f t="shared" si="401"/>
        <v>2360390591訪問看護</v>
      </c>
      <c r="B25678" s="489">
        <v>2360390591</v>
      </c>
      <c r="C25678" s="489" t="s">
        <v>2102</v>
      </c>
      <c r="D25678" s="489" t="s">
        <v>4446</v>
      </c>
    </row>
    <row r="25679" spans="1:4">
      <c r="A25679" s="489" t="str">
        <f t="shared" si="401"/>
        <v>2360390609介護予防訪問看護</v>
      </c>
      <c r="B25679" s="489">
        <v>2360390609</v>
      </c>
      <c r="C25679" s="489" t="s">
        <v>2103</v>
      </c>
      <c r="D25679" s="489" t="s">
        <v>4447</v>
      </c>
    </row>
    <row r="25680" spans="1:4">
      <c r="A25680" s="489" t="str">
        <f t="shared" si="401"/>
        <v>2360390609訪問看護</v>
      </c>
      <c r="B25680" s="489">
        <v>2360390609</v>
      </c>
      <c r="C25680" s="489" t="s">
        <v>2102</v>
      </c>
      <c r="D25680" s="489" t="s">
        <v>4447</v>
      </c>
    </row>
    <row r="25681" spans="1:4">
      <c r="A25681" s="489" t="str">
        <f t="shared" si="401"/>
        <v>2360390609訪問看護</v>
      </c>
      <c r="B25681" s="489">
        <v>2360390609</v>
      </c>
      <c r="C25681" s="489" t="s">
        <v>2102</v>
      </c>
      <c r="D25681" s="489" t="s">
        <v>4447</v>
      </c>
    </row>
    <row r="25682" spans="1:4">
      <c r="A25682" s="489" t="str">
        <f t="shared" si="401"/>
        <v>2360390617介護予防訪問看護</v>
      </c>
      <c r="B25682" s="489">
        <v>2360390617</v>
      </c>
      <c r="C25682" s="489" t="s">
        <v>2103</v>
      </c>
      <c r="D25682" s="489" t="s">
        <v>4448</v>
      </c>
    </row>
    <row r="25683" spans="1:4">
      <c r="A25683" s="489" t="str">
        <f t="shared" si="401"/>
        <v>2360390617訪問看護</v>
      </c>
      <c r="B25683" s="489">
        <v>2360390617</v>
      </c>
      <c r="C25683" s="489" t="s">
        <v>2102</v>
      </c>
      <c r="D25683" s="489" t="s">
        <v>4448</v>
      </c>
    </row>
    <row r="25684" spans="1:4">
      <c r="A25684" s="489" t="str">
        <f t="shared" si="401"/>
        <v>2360390633介護予防訪問看護</v>
      </c>
      <c r="B25684" s="489">
        <v>2360390633</v>
      </c>
      <c r="C25684" s="489" t="s">
        <v>2103</v>
      </c>
      <c r="D25684" s="489" t="s">
        <v>4449</v>
      </c>
    </row>
    <row r="25685" spans="1:4">
      <c r="A25685" s="489" t="str">
        <f t="shared" si="401"/>
        <v>2360390633訪問看護</v>
      </c>
      <c r="B25685" s="489">
        <v>2360390633</v>
      </c>
      <c r="C25685" s="489" t="s">
        <v>2102</v>
      </c>
      <c r="D25685" s="489" t="s">
        <v>4449</v>
      </c>
    </row>
    <row r="25686" spans="1:4">
      <c r="A25686" s="489" t="str">
        <f t="shared" si="401"/>
        <v>2360390641介護予防訪問看護</v>
      </c>
      <c r="B25686" s="489">
        <v>2360390641</v>
      </c>
      <c r="C25686" s="489" t="s">
        <v>2103</v>
      </c>
      <c r="D25686" s="489" t="s">
        <v>4450</v>
      </c>
    </row>
    <row r="25687" spans="1:4">
      <c r="A25687" s="489" t="str">
        <f t="shared" si="401"/>
        <v>2360390641訪問看護</v>
      </c>
      <c r="B25687" s="489">
        <v>2360390641</v>
      </c>
      <c r="C25687" s="489" t="s">
        <v>2102</v>
      </c>
      <c r="D25687" s="489" t="s">
        <v>4450</v>
      </c>
    </row>
    <row r="25688" spans="1:4">
      <c r="A25688" s="489" t="str">
        <f t="shared" si="401"/>
        <v>2360390658介護予防訪問看護</v>
      </c>
      <c r="B25688" s="489">
        <v>2360390658</v>
      </c>
      <c r="C25688" s="489" t="s">
        <v>2103</v>
      </c>
      <c r="D25688" s="489" t="s">
        <v>4451</v>
      </c>
    </row>
    <row r="25689" spans="1:4">
      <c r="A25689" s="489" t="str">
        <f t="shared" si="401"/>
        <v>2360390658訪問看護</v>
      </c>
      <c r="B25689" s="489">
        <v>2360390658</v>
      </c>
      <c r="C25689" s="489" t="s">
        <v>2102</v>
      </c>
      <c r="D25689" s="489" t="s">
        <v>4451</v>
      </c>
    </row>
    <row r="25690" spans="1:4">
      <c r="A25690" s="489" t="str">
        <f t="shared" si="401"/>
        <v>2360390666介護予防訪問看護</v>
      </c>
      <c r="B25690" s="489">
        <v>2360390666</v>
      </c>
      <c r="C25690" s="489" t="s">
        <v>2103</v>
      </c>
      <c r="D25690" s="489" t="s">
        <v>4452</v>
      </c>
    </row>
    <row r="25691" spans="1:4">
      <c r="A25691" s="489" t="str">
        <f t="shared" si="401"/>
        <v>2360390666訪問看護</v>
      </c>
      <c r="B25691" s="489">
        <v>2360390666</v>
      </c>
      <c r="C25691" s="489" t="s">
        <v>2102</v>
      </c>
      <c r="D25691" s="489" t="s">
        <v>4452</v>
      </c>
    </row>
    <row r="25692" spans="1:4">
      <c r="A25692" s="489" t="str">
        <f t="shared" si="401"/>
        <v>2360390682介護予防訪問看護</v>
      </c>
      <c r="B25692" s="489">
        <v>2360390682</v>
      </c>
      <c r="C25692" s="489" t="s">
        <v>2103</v>
      </c>
      <c r="D25692" s="489" t="s">
        <v>4453</v>
      </c>
    </row>
    <row r="25693" spans="1:4">
      <c r="A25693" s="489" t="str">
        <f t="shared" si="401"/>
        <v>2360390682訪問看護</v>
      </c>
      <c r="B25693" s="489">
        <v>2360390682</v>
      </c>
      <c r="C25693" s="489" t="s">
        <v>2102</v>
      </c>
      <c r="D25693" s="489" t="s">
        <v>4453</v>
      </c>
    </row>
    <row r="25694" spans="1:4">
      <c r="A25694" s="489" t="str">
        <f t="shared" si="401"/>
        <v>2360390708介護予防訪問看護</v>
      </c>
      <c r="B25694" s="489">
        <v>2360390708</v>
      </c>
      <c r="C25694" s="489" t="s">
        <v>2103</v>
      </c>
      <c r="D25694" s="489" t="s">
        <v>4454</v>
      </c>
    </row>
    <row r="25695" spans="1:4">
      <c r="A25695" s="489" t="str">
        <f t="shared" si="401"/>
        <v>2360390708訪問看護</v>
      </c>
      <c r="B25695" s="489">
        <v>2360390708</v>
      </c>
      <c r="C25695" s="489" t="s">
        <v>2102</v>
      </c>
      <c r="D25695" s="489" t="s">
        <v>4454</v>
      </c>
    </row>
    <row r="25696" spans="1:4">
      <c r="A25696" s="489" t="str">
        <f t="shared" si="401"/>
        <v>2360390716介護予防訪問看護</v>
      </c>
      <c r="B25696" s="489">
        <v>2360390716</v>
      </c>
      <c r="C25696" s="489" t="s">
        <v>2103</v>
      </c>
      <c r="D25696" s="489" t="s">
        <v>4455</v>
      </c>
    </row>
    <row r="25697" spans="1:4">
      <c r="A25697" s="489" t="str">
        <f t="shared" si="401"/>
        <v>2360390716訪問看護</v>
      </c>
      <c r="B25697" s="489">
        <v>2360390716</v>
      </c>
      <c r="C25697" s="489" t="s">
        <v>2102</v>
      </c>
      <c r="D25697" s="489" t="s">
        <v>4455</v>
      </c>
    </row>
    <row r="25698" spans="1:4">
      <c r="A25698" s="489" t="str">
        <f t="shared" si="401"/>
        <v>2360390724介護予防訪問看護</v>
      </c>
      <c r="B25698" s="489">
        <v>2360390724</v>
      </c>
      <c r="C25698" s="489" t="s">
        <v>2103</v>
      </c>
      <c r="D25698" s="489" t="s">
        <v>4456</v>
      </c>
    </row>
    <row r="25699" spans="1:4">
      <c r="A25699" s="489" t="str">
        <f t="shared" si="401"/>
        <v>2360390724訪問看護</v>
      </c>
      <c r="B25699" s="489">
        <v>2360390724</v>
      </c>
      <c r="C25699" s="489" t="s">
        <v>2102</v>
      </c>
      <c r="D25699" s="489" t="s">
        <v>4456</v>
      </c>
    </row>
    <row r="25700" spans="1:4">
      <c r="A25700" s="489" t="str">
        <f t="shared" si="401"/>
        <v>2360390732介護予防訪問看護</v>
      </c>
      <c r="B25700" s="489">
        <v>2360390732</v>
      </c>
      <c r="C25700" s="489" t="s">
        <v>2103</v>
      </c>
      <c r="D25700" s="489" t="s">
        <v>4457</v>
      </c>
    </row>
    <row r="25701" spans="1:4">
      <c r="A25701" s="489" t="str">
        <f t="shared" si="401"/>
        <v>2360390732訪問看護</v>
      </c>
      <c r="B25701" s="489">
        <v>2360390732</v>
      </c>
      <c r="C25701" s="489" t="s">
        <v>2102</v>
      </c>
      <c r="D25701" s="489" t="s">
        <v>4457</v>
      </c>
    </row>
    <row r="25702" spans="1:4">
      <c r="A25702" s="489" t="str">
        <f t="shared" si="401"/>
        <v>2360390732訪問看護</v>
      </c>
      <c r="B25702" s="489">
        <v>2360390732</v>
      </c>
      <c r="C25702" s="489" t="s">
        <v>2102</v>
      </c>
      <c r="D25702" s="489" t="s">
        <v>4457</v>
      </c>
    </row>
    <row r="25703" spans="1:4">
      <c r="A25703" s="489" t="str">
        <f t="shared" si="401"/>
        <v>2360390740訪問看護</v>
      </c>
      <c r="B25703" s="489">
        <v>2360390740</v>
      </c>
      <c r="C25703" s="489" t="s">
        <v>2102</v>
      </c>
      <c r="D25703" s="489" t="s">
        <v>4458</v>
      </c>
    </row>
    <row r="25704" spans="1:4">
      <c r="A25704" s="489" t="str">
        <f t="shared" si="401"/>
        <v>2360390757介護予防訪問看護</v>
      </c>
      <c r="B25704" s="489">
        <v>2360390757</v>
      </c>
      <c r="C25704" s="489" t="s">
        <v>2103</v>
      </c>
      <c r="D25704" s="489" t="s">
        <v>4459</v>
      </c>
    </row>
    <row r="25705" spans="1:4">
      <c r="A25705" s="489" t="str">
        <f t="shared" si="401"/>
        <v>2360390757訪問看護</v>
      </c>
      <c r="B25705" s="489">
        <v>2360390757</v>
      </c>
      <c r="C25705" s="489" t="s">
        <v>2102</v>
      </c>
      <c r="D25705" s="489" t="s">
        <v>4459</v>
      </c>
    </row>
    <row r="25706" spans="1:4">
      <c r="A25706" s="489" t="str">
        <f t="shared" si="401"/>
        <v>2360390765介護予防訪問看護</v>
      </c>
      <c r="B25706" s="489">
        <v>2360390765</v>
      </c>
      <c r="C25706" s="489" t="s">
        <v>2103</v>
      </c>
      <c r="D25706" s="489" t="s">
        <v>4460</v>
      </c>
    </row>
    <row r="25707" spans="1:4">
      <c r="A25707" s="489" t="str">
        <f t="shared" si="401"/>
        <v>2360390765訪問看護</v>
      </c>
      <c r="B25707" s="489">
        <v>2360390765</v>
      </c>
      <c r="C25707" s="489" t="s">
        <v>2102</v>
      </c>
      <c r="D25707" s="489" t="s">
        <v>4460</v>
      </c>
    </row>
    <row r="25708" spans="1:4">
      <c r="A25708" s="489" t="str">
        <f t="shared" si="401"/>
        <v>2360390773介護予防訪問看護</v>
      </c>
      <c r="B25708" s="489">
        <v>2360390773</v>
      </c>
      <c r="C25708" s="489" t="s">
        <v>2103</v>
      </c>
      <c r="D25708" s="489" t="s">
        <v>4461</v>
      </c>
    </row>
    <row r="25709" spans="1:4">
      <c r="A25709" s="489" t="str">
        <f t="shared" si="401"/>
        <v>2360390773訪問看護</v>
      </c>
      <c r="B25709" s="489">
        <v>2360390773</v>
      </c>
      <c r="C25709" s="489" t="s">
        <v>2102</v>
      </c>
      <c r="D25709" s="489" t="s">
        <v>4461</v>
      </c>
    </row>
    <row r="25710" spans="1:4">
      <c r="A25710" s="489" t="str">
        <f t="shared" si="401"/>
        <v>2360390781介護予防訪問看護</v>
      </c>
      <c r="B25710" s="489">
        <v>2360390781</v>
      </c>
      <c r="C25710" s="489" t="s">
        <v>2103</v>
      </c>
      <c r="D25710" s="489" t="s">
        <v>4462</v>
      </c>
    </row>
    <row r="25711" spans="1:4">
      <c r="A25711" s="489" t="str">
        <f t="shared" si="401"/>
        <v>2360390781訪問看護</v>
      </c>
      <c r="B25711" s="489">
        <v>2360390781</v>
      </c>
      <c r="C25711" s="489" t="s">
        <v>2102</v>
      </c>
      <c r="D25711" s="489" t="s">
        <v>4462</v>
      </c>
    </row>
    <row r="25712" spans="1:4">
      <c r="A25712" s="489" t="str">
        <f t="shared" si="401"/>
        <v>2360390799介護予防訪問看護</v>
      </c>
      <c r="B25712" s="489">
        <v>2360390799</v>
      </c>
      <c r="C25712" s="489" t="s">
        <v>2103</v>
      </c>
      <c r="D25712" s="489" t="s">
        <v>4463</v>
      </c>
    </row>
    <row r="25713" spans="1:4">
      <c r="A25713" s="489" t="str">
        <f t="shared" si="401"/>
        <v>2360390799訪問看護</v>
      </c>
      <c r="B25713" s="489">
        <v>2360390799</v>
      </c>
      <c r="C25713" s="489" t="s">
        <v>2102</v>
      </c>
      <c r="D25713" s="489" t="s">
        <v>4463</v>
      </c>
    </row>
    <row r="25714" spans="1:4">
      <c r="A25714" s="489" t="str">
        <f t="shared" si="401"/>
        <v>2360390815介護予防訪問看護</v>
      </c>
      <c r="B25714" s="489">
        <v>2360390815</v>
      </c>
      <c r="C25714" s="489" t="s">
        <v>2103</v>
      </c>
      <c r="D25714" s="489" t="s">
        <v>4464</v>
      </c>
    </row>
    <row r="25715" spans="1:4">
      <c r="A25715" s="489" t="str">
        <f t="shared" si="401"/>
        <v>2360390815訪問看護</v>
      </c>
      <c r="B25715" s="489">
        <v>2360390815</v>
      </c>
      <c r="C25715" s="489" t="s">
        <v>2102</v>
      </c>
      <c r="D25715" s="489" t="s">
        <v>4464</v>
      </c>
    </row>
    <row r="25716" spans="1:4">
      <c r="A25716" s="489" t="str">
        <f t="shared" si="401"/>
        <v>2360390823介護予防訪問看護</v>
      </c>
      <c r="B25716" s="489">
        <v>2360390823</v>
      </c>
      <c r="C25716" s="489" t="s">
        <v>2103</v>
      </c>
      <c r="D25716" s="489" t="s">
        <v>4465</v>
      </c>
    </row>
    <row r="25717" spans="1:4">
      <c r="A25717" s="489" t="str">
        <f t="shared" si="401"/>
        <v>2360390823訪問看護</v>
      </c>
      <c r="B25717" s="489">
        <v>2360390823</v>
      </c>
      <c r="C25717" s="489" t="s">
        <v>2102</v>
      </c>
      <c r="D25717" s="489" t="s">
        <v>4465</v>
      </c>
    </row>
    <row r="25718" spans="1:4">
      <c r="A25718" s="489" t="str">
        <f t="shared" si="401"/>
        <v>2360390831訪問看護</v>
      </c>
      <c r="B25718" s="489">
        <v>2360390831</v>
      </c>
      <c r="C25718" s="489" t="s">
        <v>2102</v>
      </c>
      <c r="D25718" s="489" t="s">
        <v>4466</v>
      </c>
    </row>
    <row r="25719" spans="1:4">
      <c r="A25719" s="489" t="str">
        <f t="shared" si="401"/>
        <v>2360390849介護予防訪問看護</v>
      </c>
      <c r="B25719" s="489">
        <v>2360390849</v>
      </c>
      <c r="C25719" s="489" t="s">
        <v>2103</v>
      </c>
      <c r="D25719" s="489" t="s">
        <v>4467</v>
      </c>
    </row>
    <row r="25720" spans="1:4">
      <c r="A25720" s="489" t="str">
        <f t="shared" si="401"/>
        <v>2360390849訪問看護</v>
      </c>
      <c r="B25720" s="489">
        <v>2360390849</v>
      </c>
      <c r="C25720" s="489" t="s">
        <v>2102</v>
      </c>
      <c r="D25720" s="489" t="s">
        <v>4467</v>
      </c>
    </row>
    <row r="25721" spans="1:4">
      <c r="A25721" s="489" t="str">
        <f t="shared" si="401"/>
        <v>2360390856介護予防訪問看護</v>
      </c>
      <c r="B25721" s="489">
        <v>2360390856</v>
      </c>
      <c r="C25721" s="489" t="s">
        <v>2103</v>
      </c>
      <c r="D25721" s="489" t="s">
        <v>4468</v>
      </c>
    </row>
    <row r="25722" spans="1:4">
      <c r="A25722" s="489" t="str">
        <f t="shared" si="401"/>
        <v>2360390856訪問看護</v>
      </c>
      <c r="B25722" s="489">
        <v>2360390856</v>
      </c>
      <c r="C25722" s="489" t="s">
        <v>2102</v>
      </c>
      <c r="D25722" s="489" t="s">
        <v>4468</v>
      </c>
    </row>
    <row r="25723" spans="1:4">
      <c r="A25723" s="489" t="str">
        <f t="shared" si="401"/>
        <v>2360490029介護予防訪問看護</v>
      </c>
      <c r="B25723" s="489">
        <v>2360490029</v>
      </c>
      <c r="C25723" s="489" t="s">
        <v>2103</v>
      </c>
      <c r="D25723" s="489" t="s">
        <v>4469</v>
      </c>
    </row>
    <row r="25724" spans="1:4">
      <c r="A25724" s="489" t="str">
        <f t="shared" si="401"/>
        <v>2360490029訪問看護</v>
      </c>
      <c r="B25724" s="489">
        <v>2360490029</v>
      </c>
      <c r="C25724" s="489" t="s">
        <v>2102</v>
      </c>
      <c r="D25724" s="489" t="s">
        <v>4469</v>
      </c>
    </row>
    <row r="25725" spans="1:4">
      <c r="A25725" s="489" t="str">
        <f t="shared" si="401"/>
        <v>2360490052介護予防訪問看護</v>
      </c>
      <c r="B25725" s="489">
        <v>2360490052</v>
      </c>
      <c r="C25725" s="489" t="s">
        <v>2103</v>
      </c>
      <c r="D25725" s="489" t="s">
        <v>4470</v>
      </c>
    </row>
    <row r="25726" spans="1:4">
      <c r="A25726" s="489" t="str">
        <f t="shared" si="401"/>
        <v>2360490052訪問看護</v>
      </c>
      <c r="B25726" s="489">
        <v>2360490052</v>
      </c>
      <c r="C25726" s="489" t="s">
        <v>2102</v>
      </c>
      <c r="D25726" s="489" t="s">
        <v>4470</v>
      </c>
    </row>
    <row r="25727" spans="1:4">
      <c r="A25727" s="489" t="str">
        <f t="shared" si="401"/>
        <v>2360490060介護予防訪問看護</v>
      </c>
      <c r="B25727" s="489">
        <v>2360490060</v>
      </c>
      <c r="C25727" s="489" t="s">
        <v>2103</v>
      </c>
      <c r="D25727" s="489" t="s">
        <v>4471</v>
      </c>
    </row>
    <row r="25728" spans="1:4">
      <c r="A25728" s="489" t="str">
        <f t="shared" si="401"/>
        <v>2360490060訪問看護</v>
      </c>
      <c r="B25728" s="489">
        <v>2360490060</v>
      </c>
      <c r="C25728" s="489" t="s">
        <v>2102</v>
      </c>
      <c r="D25728" s="489" t="s">
        <v>4471</v>
      </c>
    </row>
    <row r="25729" spans="1:4">
      <c r="A25729" s="489" t="str">
        <f t="shared" si="401"/>
        <v>2360490110介護予防訪問看護</v>
      </c>
      <c r="B25729" s="489">
        <v>2360490110</v>
      </c>
      <c r="C25729" s="489" t="s">
        <v>2103</v>
      </c>
      <c r="D25729" s="489" t="s">
        <v>4472</v>
      </c>
    </row>
    <row r="25730" spans="1:4">
      <c r="A25730" s="489" t="str">
        <f t="shared" ref="A25730:A25793" si="402">B25730&amp;C25730</f>
        <v>2360490110訪問看護</v>
      </c>
      <c r="B25730" s="489">
        <v>2360490110</v>
      </c>
      <c r="C25730" s="489" t="s">
        <v>2102</v>
      </c>
      <c r="D25730" s="489" t="s">
        <v>4472</v>
      </c>
    </row>
    <row r="25731" spans="1:4">
      <c r="A25731" s="489" t="str">
        <f t="shared" si="402"/>
        <v>2360490110訪問看護</v>
      </c>
      <c r="B25731" s="489">
        <v>2360490110</v>
      </c>
      <c r="C25731" s="489" t="s">
        <v>2102</v>
      </c>
      <c r="D25731" s="489" t="s">
        <v>4472</v>
      </c>
    </row>
    <row r="25732" spans="1:4">
      <c r="A25732" s="489" t="str">
        <f t="shared" si="402"/>
        <v>2360490144介護予防訪問看護</v>
      </c>
      <c r="B25732" s="489">
        <v>2360490144</v>
      </c>
      <c r="C25732" s="489" t="s">
        <v>2103</v>
      </c>
      <c r="D25732" s="489" t="s">
        <v>4473</v>
      </c>
    </row>
    <row r="25733" spans="1:4">
      <c r="A25733" s="489" t="str">
        <f t="shared" si="402"/>
        <v>2360490144訪問看護</v>
      </c>
      <c r="B25733" s="489">
        <v>2360490144</v>
      </c>
      <c r="C25733" s="489" t="s">
        <v>2102</v>
      </c>
      <c r="D25733" s="489" t="s">
        <v>4473</v>
      </c>
    </row>
    <row r="25734" spans="1:4">
      <c r="A25734" s="489" t="str">
        <f t="shared" si="402"/>
        <v>2360490169介護予防訪問看護</v>
      </c>
      <c r="B25734" s="489">
        <v>2360490169</v>
      </c>
      <c r="C25734" s="489" t="s">
        <v>2103</v>
      </c>
      <c r="D25734" s="489" t="s">
        <v>4474</v>
      </c>
    </row>
    <row r="25735" spans="1:4">
      <c r="A25735" s="489" t="str">
        <f t="shared" si="402"/>
        <v>2360490169訪問看護</v>
      </c>
      <c r="B25735" s="489">
        <v>2360490169</v>
      </c>
      <c r="C25735" s="489" t="s">
        <v>2102</v>
      </c>
      <c r="D25735" s="489" t="s">
        <v>4474</v>
      </c>
    </row>
    <row r="25736" spans="1:4">
      <c r="A25736" s="489" t="str">
        <f t="shared" si="402"/>
        <v>2360490185介護予防訪問看護</v>
      </c>
      <c r="B25736" s="489">
        <v>2360490185</v>
      </c>
      <c r="C25736" s="489" t="s">
        <v>2103</v>
      </c>
      <c r="D25736" s="489" t="s">
        <v>4475</v>
      </c>
    </row>
    <row r="25737" spans="1:4">
      <c r="A25737" s="489" t="str">
        <f t="shared" si="402"/>
        <v>2360490185訪問看護</v>
      </c>
      <c r="B25737" s="489">
        <v>2360490185</v>
      </c>
      <c r="C25737" s="489" t="s">
        <v>2102</v>
      </c>
      <c r="D25737" s="489" t="s">
        <v>4475</v>
      </c>
    </row>
    <row r="25738" spans="1:4">
      <c r="A25738" s="489" t="str">
        <f t="shared" si="402"/>
        <v>2360490201介護予防訪問看護</v>
      </c>
      <c r="B25738" s="489">
        <v>2360490201</v>
      </c>
      <c r="C25738" s="489" t="s">
        <v>2103</v>
      </c>
      <c r="D25738" s="489" t="s">
        <v>4476</v>
      </c>
    </row>
    <row r="25739" spans="1:4">
      <c r="A25739" s="489" t="str">
        <f t="shared" si="402"/>
        <v>2360490201訪問看護</v>
      </c>
      <c r="B25739" s="489">
        <v>2360490201</v>
      </c>
      <c r="C25739" s="489" t="s">
        <v>2102</v>
      </c>
      <c r="D25739" s="489" t="s">
        <v>4476</v>
      </c>
    </row>
    <row r="25740" spans="1:4">
      <c r="A25740" s="489" t="str">
        <f t="shared" si="402"/>
        <v>2360490227介護予防訪問看護</v>
      </c>
      <c r="B25740" s="489">
        <v>2360490227</v>
      </c>
      <c r="C25740" s="489" t="s">
        <v>2103</v>
      </c>
      <c r="D25740" s="489" t="s">
        <v>4477</v>
      </c>
    </row>
    <row r="25741" spans="1:4">
      <c r="A25741" s="489" t="str">
        <f t="shared" si="402"/>
        <v>2360490227訪問看護</v>
      </c>
      <c r="B25741" s="489">
        <v>2360490227</v>
      </c>
      <c r="C25741" s="489" t="s">
        <v>2102</v>
      </c>
      <c r="D25741" s="489" t="s">
        <v>4477</v>
      </c>
    </row>
    <row r="25742" spans="1:4">
      <c r="A25742" s="489" t="str">
        <f t="shared" si="402"/>
        <v>2360490250介護予防訪問看護</v>
      </c>
      <c r="B25742" s="489">
        <v>2360490250</v>
      </c>
      <c r="C25742" s="489" t="s">
        <v>2103</v>
      </c>
      <c r="D25742" s="489" t="s">
        <v>4478</v>
      </c>
    </row>
    <row r="25743" spans="1:4">
      <c r="A25743" s="489" t="str">
        <f t="shared" si="402"/>
        <v>2360490250訪問看護</v>
      </c>
      <c r="B25743" s="489">
        <v>2360490250</v>
      </c>
      <c r="C25743" s="489" t="s">
        <v>2102</v>
      </c>
      <c r="D25743" s="489" t="s">
        <v>4478</v>
      </c>
    </row>
    <row r="25744" spans="1:4">
      <c r="A25744" s="489" t="str">
        <f t="shared" si="402"/>
        <v>2360490250訪問看護</v>
      </c>
      <c r="B25744" s="489">
        <v>2360490250</v>
      </c>
      <c r="C25744" s="489" t="s">
        <v>2102</v>
      </c>
      <c r="D25744" s="489" t="s">
        <v>4478</v>
      </c>
    </row>
    <row r="25745" spans="1:4">
      <c r="A25745" s="489" t="str">
        <f t="shared" si="402"/>
        <v>2360490268介護予防訪問看護</v>
      </c>
      <c r="B25745" s="489">
        <v>2360490268</v>
      </c>
      <c r="C25745" s="489" t="s">
        <v>2103</v>
      </c>
      <c r="D25745" s="489" t="s">
        <v>4479</v>
      </c>
    </row>
    <row r="25746" spans="1:4">
      <c r="A25746" s="489" t="str">
        <f t="shared" si="402"/>
        <v>2360490268訪問看護</v>
      </c>
      <c r="B25746" s="489">
        <v>2360490268</v>
      </c>
      <c r="C25746" s="489" t="s">
        <v>2102</v>
      </c>
      <c r="D25746" s="489" t="s">
        <v>4479</v>
      </c>
    </row>
    <row r="25747" spans="1:4">
      <c r="A25747" s="489" t="str">
        <f t="shared" si="402"/>
        <v>2360490284介護予防訪問看護</v>
      </c>
      <c r="B25747" s="489">
        <v>2360490284</v>
      </c>
      <c r="C25747" s="489" t="s">
        <v>2103</v>
      </c>
      <c r="D25747" s="489" t="s">
        <v>4480</v>
      </c>
    </row>
    <row r="25748" spans="1:4">
      <c r="A25748" s="489" t="str">
        <f t="shared" si="402"/>
        <v>2360490284訪問看護</v>
      </c>
      <c r="B25748" s="489">
        <v>2360490284</v>
      </c>
      <c r="C25748" s="489" t="s">
        <v>2102</v>
      </c>
      <c r="D25748" s="489" t="s">
        <v>4480</v>
      </c>
    </row>
    <row r="25749" spans="1:4">
      <c r="A25749" s="489" t="str">
        <f t="shared" si="402"/>
        <v>2360490292介護予防訪問看護</v>
      </c>
      <c r="B25749" s="489">
        <v>2360490292</v>
      </c>
      <c r="C25749" s="489" t="s">
        <v>2103</v>
      </c>
      <c r="D25749" s="489" t="s">
        <v>4481</v>
      </c>
    </row>
    <row r="25750" spans="1:4">
      <c r="A25750" s="489" t="str">
        <f t="shared" si="402"/>
        <v>2360490292訪問看護</v>
      </c>
      <c r="B25750" s="489">
        <v>2360490292</v>
      </c>
      <c r="C25750" s="489" t="s">
        <v>2102</v>
      </c>
      <c r="D25750" s="489" t="s">
        <v>4481</v>
      </c>
    </row>
    <row r="25751" spans="1:4">
      <c r="A25751" s="489" t="str">
        <f t="shared" si="402"/>
        <v>2360490300介護予防訪問看護</v>
      </c>
      <c r="B25751" s="489">
        <v>2360490300</v>
      </c>
      <c r="C25751" s="489" t="s">
        <v>2103</v>
      </c>
      <c r="D25751" s="489" t="s">
        <v>4482</v>
      </c>
    </row>
    <row r="25752" spans="1:4">
      <c r="A25752" s="489" t="str">
        <f t="shared" si="402"/>
        <v>2360490300訪問看護</v>
      </c>
      <c r="B25752" s="489">
        <v>2360490300</v>
      </c>
      <c r="C25752" s="489" t="s">
        <v>2102</v>
      </c>
      <c r="D25752" s="489" t="s">
        <v>4482</v>
      </c>
    </row>
    <row r="25753" spans="1:4">
      <c r="A25753" s="489" t="str">
        <f t="shared" si="402"/>
        <v>2360490300訪問看護</v>
      </c>
      <c r="B25753" s="489">
        <v>2360490300</v>
      </c>
      <c r="C25753" s="489" t="s">
        <v>2102</v>
      </c>
      <c r="D25753" s="489" t="s">
        <v>4482</v>
      </c>
    </row>
    <row r="25754" spans="1:4">
      <c r="A25754" s="489" t="str">
        <f t="shared" si="402"/>
        <v>2360490318介護予防訪問看護</v>
      </c>
      <c r="B25754" s="489">
        <v>2360490318</v>
      </c>
      <c r="C25754" s="489" t="s">
        <v>2103</v>
      </c>
      <c r="D25754" s="489" t="s">
        <v>4483</v>
      </c>
    </row>
    <row r="25755" spans="1:4">
      <c r="A25755" s="489" t="str">
        <f t="shared" si="402"/>
        <v>2360490318訪問看護</v>
      </c>
      <c r="B25755" s="489">
        <v>2360490318</v>
      </c>
      <c r="C25755" s="489" t="s">
        <v>2102</v>
      </c>
      <c r="D25755" s="489" t="s">
        <v>4483</v>
      </c>
    </row>
    <row r="25756" spans="1:4">
      <c r="A25756" s="489" t="str">
        <f t="shared" si="402"/>
        <v>2360490334介護予防訪問看護</v>
      </c>
      <c r="B25756" s="489">
        <v>2360490334</v>
      </c>
      <c r="C25756" s="489" t="s">
        <v>2103</v>
      </c>
      <c r="D25756" s="489" t="s">
        <v>4484</v>
      </c>
    </row>
    <row r="25757" spans="1:4">
      <c r="A25757" s="489" t="str">
        <f t="shared" si="402"/>
        <v>2360490334訪問看護</v>
      </c>
      <c r="B25757" s="489">
        <v>2360490334</v>
      </c>
      <c r="C25757" s="489" t="s">
        <v>2102</v>
      </c>
      <c r="D25757" s="489" t="s">
        <v>4484</v>
      </c>
    </row>
    <row r="25758" spans="1:4">
      <c r="A25758" s="489" t="str">
        <f t="shared" si="402"/>
        <v>2360490342介護予防訪問看護</v>
      </c>
      <c r="B25758" s="489">
        <v>2360490342</v>
      </c>
      <c r="C25758" s="489" t="s">
        <v>2103</v>
      </c>
      <c r="D25758" s="489" t="s">
        <v>4485</v>
      </c>
    </row>
    <row r="25759" spans="1:4">
      <c r="A25759" s="489" t="str">
        <f t="shared" si="402"/>
        <v>2360490342訪問看護</v>
      </c>
      <c r="B25759" s="489">
        <v>2360490342</v>
      </c>
      <c r="C25759" s="489" t="s">
        <v>2102</v>
      </c>
      <c r="D25759" s="489" t="s">
        <v>4485</v>
      </c>
    </row>
    <row r="25760" spans="1:4">
      <c r="A25760" s="489" t="str">
        <f t="shared" si="402"/>
        <v>2360490383介護予防訪問看護</v>
      </c>
      <c r="B25760" s="489">
        <v>2360490383</v>
      </c>
      <c r="C25760" s="489" t="s">
        <v>2103</v>
      </c>
      <c r="D25760" s="489" t="s">
        <v>4486</v>
      </c>
    </row>
    <row r="25761" spans="1:4">
      <c r="A25761" s="489" t="str">
        <f t="shared" si="402"/>
        <v>2360490383訪問看護</v>
      </c>
      <c r="B25761" s="489">
        <v>2360490383</v>
      </c>
      <c r="C25761" s="489" t="s">
        <v>2102</v>
      </c>
      <c r="D25761" s="489" t="s">
        <v>4486</v>
      </c>
    </row>
    <row r="25762" spans="1:4">
      <c r="A25762" s="489" t="str">
        <f t="shared" si="402"/>
        <v>2360490391介護予防訪問看護</v>
      </c>
      <c r="B25762" s="489">
        <v>2360490391</v>
      </c>
      <c r="C25762" s="489" t="s">
        <v>2103</v>
      </c>
      <c r="D25762" s="489" t="s">
        <v>4487</v>
      </c>
    </row>
    <row r="25763" spans="1:4">
      <c r="A25763" s="489" t="str">
        <f t="shared" si="402"/>
        <v>2360490391訪問看護</v>
      </c>
      <c r="B25763" s="489">
        <v>2360490391</v>
      </c>
      <c r="C25763" s="489" t="s">
        <v>2102</v>
      </c>
      <c r="D25763" s="489" t="s">
        <v>4487</v>
      </c>
    </row>
    <row r="25764" spans="1:4">
      <c r="A25764" s="489" t="str">
        <f t="shared" si="402"/>
        <v>2360490425介護予防訪問看護</v>
      </c>
      <c r="B25764" s="489">
        <v>2360490425</v>
      </c>
      <c r="C25764" s="489" t="s">
        <v>2103</v>
      </c>
      <c r="D25764" s="489" t="s">
        <v>4488</v>
      </c>
    </row>
    <row r="25765" spans="1:4">
      <c r="A25765" s="489" t="str">
        <f t="shared" si="402"/>
        <v>2360490425訪問看護</v>
      </c>
      <c r="B25765" s="489">
        <v>2360490425</v>
      </c>
      <c r="C25765" s="489" t="s">
        <v>2102</v>
      </c>
      <c r="D25765" s="489" t="s">
        <v>4488</v>
      </c>
    </row>
    <row r="25766" spans="1:4">
      <c r="A25766" s="489" t="str">
        <f t="shared" si="402"/>
        <v>2360490433介護予防訪問看護</v>
      </c>
      <c r="B25766" s="489">
        <v>2360490433</v>
      </c>
      <c r="C25766" s="489" t="s">
        <v>2103</v>
      </c>
      <c r="D25766" s="489" t="s">
        <v>4489</v>
      </c>
    </row>
    <row r="25767" spans="1:4">
      <c r="A25767" s="489" t="str">
        <f t="shared" si="402"/>
        <v>2360490433訪問看護</v>
      </c>
      <c r="B25767" s="489">
        <v>2360490433</v>
      </c>
      <c r="C25767" s="489" t="s">
        <v>2102</v>
      </c>
      <c r="D25767" s="489" t="s">
        <v>4489</v>
      </c>
    </row>
    <row r="25768" spans="1:4">
      <c r="A25768" s="489" t="str">
        <f t="shared" si="402"/>
        <v>2360490441介護予防訪問看護</v>
      </c>
      <c r="B25768" s="489">
        <v>2360490441</v>
      </c>
      <c r="C25768" s="489" t="s">
        <v>2103</v>
      </c>
      <c r="D25768" s="489" t="s">
        <v>4490</v>
      </c>
    </row>
    <row r="25769" spans="1:4">
      <c r="A25769" s="489" t="str">
        <f t="shared" si="402"/>
        <v>2360490441訪問看護</v>
      </c>
      <c r="B25769" s="489">
        <v>2360490441</v>
      </c>
      <c r="C25769" s="489" t="s">
        <v>2102</v>
      </c>
      <c r="D25769" s="489" t="s">
        <v>4490</v>
      </c>
    </row>
    <row r="25770" spans="1:4">
      <c r="A25770" s="489" t="str">
        <f t="shared" si="402"/>
        <v>2360490458訪問看護</v>
      </c>
      <c r="B25770" s="489">
        <v>2360490458</v>
      </c>
      <c r="C25770" s="489" t="s">
        <v>2102</v>
      </c>
      <c r="D25770" s="489" t="s">
        <v>4491</v>
      </c>
    </row>
    <row r="25771" spans="1:4">
      <c r="A25771" s="489" t="str">
        <f t="shared" si="402"/>
        <v>2360490466介護予防訪問看護</v>
      </c>
      <c r="B25771" s="489">
        <v>2360490466</v>
      </c>
      <c r="C25771" s="489" t="s">
        <v>2103</v>
      </c>
      <c r="D25771" s="489" t="s">
        <v>4492</v>
      </c>
    </row>
    <row r="25772" spans="1:4">
      <c r="A25772" s="489" t="str">
        <f t="shared" si="402"/>
        <v>2360490466訪問看護</v>
      </c>
      <c r="B25772" s="489">
        <v>2360490466</v>
      </c>
      <c r="C25772" s="489" t="s">
        <v>2102</v>
      </c>
      <c r="D25772" s="489" t="s">
        <v>4492</v>
      </c>
    </row>
    <row r="25773" spans="1:4">
      <c r="A25773" s="489" t="str">
        <f t="shared" si="402"/>
        <v>2360490474介護予防訪問看護</v>
      </c>
      <c r="B25773" s="489">
        <v>2360490474</v>
      </c>
      <c r="C25773" s="489" t="s">
        <v>2103</v>
      </c>
      <c r="D25773" s="489" t="s">
        <v>4493</v>
      </c>
    </row>
    <row r="25774" spans="1:4">
      <c r="A25774" s="489" t="str">
        <f t="shared" si="402"/>
        <v>2360490474訪問看護</v>
      </c>
      <c r="B25774" s="489">
        <v>2360490474</v>
      </c>
      <c r="C25774" s="489" t="s">
        <v>2102</v>
      </c>
      <c r="D25774" s="489" t="s">
        <v>4493</v>
      </c>
    </row>
    <row r="25775" spans="1:4">
      <c r="A25775" s="489" t="str">
        <f t="shared" si="402"/>
        <v>2360490482訪問看護</v>
      </c>
      <c r="B25775" s="489">
        <v>2360490482</v>
      </c>
      <c r="C25775" s="489" t="s">
        <v>2102</v>
      </c>
      <c r="D25775" s="489" t="s">
        <v>4494</v>
      </c>
    </row>
    <row r="25776" spans="1:4">
      <c r="A25776" s="489" t="str">
        <f t="shared" si="402"/>
        <v>2360490490介護予防訪問看護</v>
      </c>
      <c r="B25776" s="489">
        <v>2360490490</v>
      </c>
      <c r="C25776" s="489" t="s">
        <v>2103</v>
      </c>
      <c r="D25776" s="489" t="s">
        <v>4495</v>
      </c>
    </row>
    <row r="25777" spans="1:4">
      <c r="A25777" s="489" t="str">
        <f t="shared" si="402"/>
        <v>2360490490訪問看護</v>
      </c>
      <c r="B25777" s="489">
        <v>2360490490</v>
      </c>
      <c r="C25777" s="489" t="s">
        <v>2102</v>
      </c>
      <c r="D25777" s="489" t="s">
        <v>4495</v>
      </c>
    </row>
    <row r="25778" spans="1:4">
      <c r="A25778" s="489" t="str">
        <f t="shared" si="402"/>
        <v>2360490508介護予防訪問看護</v>
      </c>
      <c r="B25778" s="489">
        <v>2360490508</v>
      </c>
      <c r="C25778" s="489" t="s">
        <v>2103</v>
      </c>
      <c r="D25778" s="489" t="s">
        <v>4496</v>
      </c>
    </row>
    <row r="25779" spans="1:4">
      <c r="A25779" s="489" t="str">
        <f t="shared" si="402"/>
        <v>2360490508訪問看護</v>
      </c>
      <c r="B25779" s="489">
        <v>2360490508</v>
      </c>
      <c r="C25779" s="489" t="s">
        <v>2102</v>
      </c>
      <c r="D25779" s="489" t="s">
        <v>4496</v>
      </c>
    </row>
    <row r="25780" spans="1:4">
      <c r="A25780" s="489" t="str">
        <f t="shared" si="402"/>
        <v>2360490524介護予防訪問看護</v>
      </c>
      <c r="B25780" s="489">
        <v>2360490524</v>
      </c>
      <c r="C25780" s="489" t="s">
        <v>2103</v>
      </c>
      <c r="D25780" s="489" t="s">
        <v>4497</v>
      </c>
    </row>
    <row r="25781" spans="1:4">
      <c r="A25781" s="489" t="str">
        <f t="shared" si="402"/>
        <v>2360490524訪問看護</v>
      </c>
      <c r="B25781" s="489">
        <v>2360490524</v>
      </c>
      <c r="C25781" s="489" t="s">
        <v>2102</v>
      </c>
      <c r="D25781" s="489" t="s">
        <v>4497</v>
      </c>
    </row>
    <row r="25782" spans="1:4">
      <c r="A25782" s="489" t="str">
        <f t="shared" si="402"/>
        <v>2360490532介護予防訪問看護</v>
      </c>
      <c r="B25782" s="489">
        <v>2360490532</v>
      </c>
      <c r="C25782" s="489" t="s">
        <v>2103</v>
      </c>
      <c r="D25782" s="489" t="s">
        <v>4498</v>
      </c>
    </row>
    <row r="25783" spans="1:4">
      <c r="A25783" s="489" t="str">
        <f t="shared" si="402"/>
        <v>2360490532訪問看護</v>
      </c>
      <c r="B25783" s="489">
        <v>2360490532</v>
      </c>
      <c r="C25783" s="489" t="s">
        <v>2102</v>
      </c>
      <c r="D25783" s="489" t="s">
        <v>4498</v>
      </c>
    </row>
    <row r="25784" spans="1:4">
      <c r="A25784" s="489" t="str">
        <f t="shared" si="402"/>
        <v>2360490540介護予防訪問看護</v>
      </c>
      <c r="B25784" s="489">
        <v>2360490540</v>
      </c>
      <c r="C25784" s="489" t="s">
        <v>2103</v>
      </c>
      <c r="D25784" s="489" t="s">
        <v>4499</v>
      </c>
    </row>
    <row r="25785" spans="1:4">
      <c r="A25785" s="489" t="str">
        <f t="shared" si="402"/>
        <v>2360490540訪問看護</v>
      </c>
      <c r="B25785" s="489">
        <v>2360490540</v>
      </c>
      <c r="C25785" s="489" t="s">
        <v>2102</v>
      </c>
      <c r="D25785" s="489" t="s">
        <v>4499</v>
      </c>
    </row>
    <row r="25786" spans="1:4">
      <c r="A25786" s="489" t="str">
        <f t="shared" si="402"/>
        <v>2360490557介護予防訪問看護</v>
      </c>
      <c r="B25786" s="489">
        <v>2360490557</v>
      </c>
      <c r="C25786" s="489" t="s">
        <v>2103</v>
      </c>
      <c r="D25786" s="489" t="s">
        <v>4500</v>
      </c>
    </row>
    <row r="25787" spans="1:4">
      <c r="A25787" s="489" t="str">
        <f t="shared" si="402"/>
        <v>2360490557訪問看護</v>
      </c>
      <c r="B25787" s="489">
        <v>2360490557</v>
      </c>
      <c r="C25787" s="489" t="s">
        <v>2102</v>
      </c>
      <c r="D25787" s="489" t="s">
        <v>4500</v>
      </c>
    </row>
    <row r="25788" spans="1:4">
      <c r="A25788" s="489" t="str">
        <f t="shared" si="402"/>
        <v>2360490565介護予防訪問看護</v>
      </c>
      <c r="B25788" s="489">
        <v>2360490565</v>
      </c>
      <c r="C25788" s="489" t="s">
        <v>2103</v>
      </c>
      <c r="D25788" s="489" t="s">
        <v>4501</v>
      </c>
    </row>
    <row r="25789" spans="1:4">
      <c r="A25789" s="489" t="str">
        <f t="shared" si="402"/>
        <v>2360490565訪問看護</v>
      </c>
      <c r="B25789" s="489">
        <v>2360490565</v>
      </c>
      <c r="C25789" s="489" t="s">
        <v>2102</v>
      </c>
      <c r="D25789" s="489" t="s">
        <v>4501</v>
      </c>
    </row>
    <row r="25790" spans="1:4">
      <c r="A25790" s="489" t="str">
        <f t="shared" si="402"/>
        <v>2360490573介護予防訪問看護</v>
      </c>
      <c r="B25790" s="489">
        <v>2360490573</v>
      </c>
      <c r="C25790" s="489" t="s">
        <v>2103</v>
      </c>
      <c r="D25790" s="489" t="s">
        <v>4502</v>
      </c>
    </row>
    <row r="25791" spans="1:4">
      <c r="A25791" s="489" t="str">
        <f t="shared" si="402"/>
        <v>2360490573訪問看護</v>
      </c>
      <c r="B25791" s="489">
        <v>2360490573</v>
      </c>
      <c r="C25791" s="489" t="s">
        <v>2102</v>
      </c>
      <c r="D25791" s="489" t="s">
        <v>4502</v>
      </c>
    </row>
    <row r="25792" spans="1:4">
      <c r="A25792" s="489" t="str">
        <f t="shared" si="402"/>
        <v>2360490581介護予防訪問看護</v>
      </c>
      <c r="B25792" s="489">
        <v>2360490581</v>
      </c>
      <c r="C25792" s="489" t="s">
        <v>2103</v>
      </c>
      <c r="D25792" s="489" t="s">
        <v>4503</v>
      </c>
    </row>
    <row r="25793" spans="1:4">
      <c r="A25793" s="489" t="str">
        <f t="shared" si="402"/>
        <v>2360490581訪問看護</v>
      </c>
      <c r="B25793" s="489">
        <v>2360490581</v>
      </c>
      <c r="C25793" s="489" t="s">
        <v>2102</v>
      </c>
      <c r="D25793" s="489" t="s">
        <v>4503</v>
      </c>
    </row>
    <row r="25794" spans="1:4">
      <c r="A25794" s="489" t="str">
        <f t="shared" ref="A25794:A25857" si="403">B25794&amp;C25794</f>
        <v>2360490599介護予防訪問看護</v>
      </c>
      <c r="B25794" s="489">
        <v>2360490599</v>
      </c>
      <c r="C25794" s="489" t="s">
        <v>2103</v>
      </c>
      <c r="D25794" s="489" t="s">
        <v>4504</v>
      </c>
    </row>
    <row r="25795" spans="1:4">
      <c r="A25795" s="489" t="str">
        <f t="shared" si="403"/>
        <v>2360490599訪問看護</v>
      </c>
      <c r="B25795" s="489">
        <v>2360490599</v>
      </c>
      <c r="C25795" s="489" t="s">
        <v>2102</v>
      </c>
      <c r="D25795" s="489" t="s">
        <v>4504</v>
      </c>
    </row>
    <row r="25796" spans="1:4">
      <c r="A25796" s="489" t="str">
        <f t="shared" si="403"/>
        <v>2360490607訪問看護</v>
      </c>
      <c r="B25796" s="489">
        <v>2360490607</v>
      </c>
      <c r="C25796" s="489" t="s">
        <v>2102</v>
      </c>
      <c r="D25796" s="489" t="s">
        <v>4505</v>
      </c>
    </row>
    <row r="25797" spans="1:4">
      <c r="A25797" s="489" t="str">
        <f t="shared" si="403"/>
        <v>2360490615介護予防訪問看護</v>
      </c>
      <c r="B25797" s="489">
        <v>2360490615</v>
      </c>
      <c r="C25797" s="489" t="s">
        <v>2103</v>
      </c>
      <c r="D25797" s="489" t="s">
        <v>4506</v>
      </c>
    </row>
    <row r="25798" spans="1:4">
      <c r="A25798" s="489" t="str">
        <f t="shared" si="403"/>
        <v>2360490615訪問看護</v>
      </c>
      <c r="B25798" s="489">
        <v>2360490615</v>
      </c>
      <c r="C25798" s="489" t="s">
        <v>2102</v>
      </c>
      <c r="D25798" s="489" t="s">
        <v>4506</v>
      </c>
    </row>
    <row r="25799" spans="1:4">
      <c r="A25799" s="489" t="str">
        <f t="shared" si="403"/>
        <v>2360590018介護予防訪問看護</v>
      </c>
      <c r="B25799" s="489">
        <v>2360590018</v>
      </c>
      <c r="C25799" s="489" t="s">
        <v>2103</v>
      </c>
      <c r="D25799" s="489" t="s">
        <v>4507</v>
      </c>
    </row>
    <row r="25800" spans="1:4">
      <c r="A25800" s="489" t="str">
        <f t="shared" si="403"/>
        <v>2360590018訪問看護</v>
      </c>
      <c r="B25800" s="489">
        <v>2360590018</v>
      </c>
      <c r="C25800" s="489" t="s">
        <v>2102</v>
      </c>
      <c r="D25800" s="489" t="s">
        <v>4507</v>
      </c>
    </row>
    <row r="25801" spans="1:4">
      <c r="A25801" s="489" t="str">
        <f t="shared" si="403"/>
        <v>2360590026介護予防訪問看護</v>
      </c>
      <c r="B25801" s="489">
        <v>2360590026</v>
      </c>
      <c r="C25801" s="489" t="s">
        <v>2103</v>
      </c>
      <c r="D25801" s="489" t="s">
        <v>4508</v>
      </c>
    </row>
    <row r="25802" spans="1:4">
      <c r="A25802" s="489" t="str">
        <f t="shared" si="403"/>
        <v>2360590026訪問看護</v>
      </c>
      <c r="B25802" s="489">
        <v>2360590026</v>
      </c>
      <c r="C25802" s="489" t="s">
        <v>2102</v>
      </c>
      <c r="D25802" s="489" t="s">
        <v>4508</v>
      </c>
    </row>
    <row r="25803" spans="1:4">
      <c r="A25803" s="489" t="str">
        <f t="shared" si="403"/>
        <v>2360590034介護予防訪問看護</v>
      </c>
      <c r="B25803" s="489">
        <v>2360590034</v>
      </c>
      <c r="C25803" s="489" t="s">
        <v>2103</v>
      </c>
      <c r="D25803" s="489" t="s">
        <v>4509</v>
      </c>
    </row>
    <row r="25804" spans="1:4">
      <c r="A25804" s="489" t="str">
        <f t="shared" si="403"/>
        <v>2360590034訪問看護</v>
      </c>
      <c r="B25804" s="489">
        <v>2360590034</v>
      </c>
      <c r="C25804" s="489" t="s">
        <v>2102</v>
      </c>
      <c r="D25804" s="489" t="s">
        <v>4509</v>
      </c>
    </row>
    <row r="25805" spans="1:4">
      <c r="A25805" s="489" t="str">
        <f t="shared" si="403"/>
        <v>2360590059介護予防訪問看護</v>
      </c>
      <c r="B25805" s="489">
        <v>2360590059</v>
      </c>
      <c r="C25805" s="489" t="s">
        <v>2103</v>
      </c>
      <c r="D25805" s="489" t="s">
        <v>4510</v>
      </c>
    </row>
    <row r="25806" spans="1:4">
      <c r="A25806" s="489" t="str">
        <f t="shared" si="403"/>
        <v>2360590059訪問看護</v>
      </c>
      <c r="B25806" s="489">
        <v>2360590059</v>
      </c>
      <c r="C25806" s="489" t="s">
        <v>2102</v>
      </c>
      <c r="D25806" s="489" t="s">
        <v>4510</v>
      </c>
    </row>
    <row r="25807" spans="1:4">
      <c r="A25807" s="489" t="str">
        <f t="shared" si="403"/>
        <v>2360590109介護予防訪問看護</v>
      </c>
      <c r="B25807" s="489">
        <v>2360590109</v>
      </c>
      <c r="C25807" s="489" t="s">
        <v>2103</v>
      </c>
      <c r="D25807" s="489" t="s">
        <v>4511</v>
      </c>
    </row>
    <row r="25808" spans="1:4">
      <c r="A25808" s="489" t="str">
        <f t="shared" si="403"/>
        <v>2360590109訪問看護</v>
      </c>
      <c r="B25808" s="489">
        <v>2360590109</v>
      </c>
      <c r="C25808" s="489" t="s">
        <v>2102</v>
      </c>
      <c r="D25808" s="489" t="s">
        <v>4511</v>
      </c>
    </row>
    <row r="25809" spans="1:4">
      <c r="A25809" s="489" t="str">
        <f t="shared" si="403"/>
        <v>2360590109訪問看護</v>
      </c>
      <c r="B25809" s="489">
        <v>2360590109</v>
      </c>
      <c r="C25809" s="489" t="s">
        <v>2102</v>
      </c>
      <c r="D25809" s="489" t="s">
        <v>4511</v>
      </c>
    </row>
    <row r="25810" spans="1:4">
      <c r="A25810" s="489" t="str">
        <f t="shared" si="403"/>
        <v>2360590117介護予防訪問看護</v>
      </c>
      <c r="B25810" s="489">
        <v>2360590117</v>
      </c>
      <c r="C25810" s="489" t="s">
        <v>2103</v>
      </c>
      <c r="D25810" s="489" t="s">
        <v>4512</v>
      </c>
    </row>
    <row r="25811" spans="1:4">
      <c r="A25811" s="489" t="str">
        <f t="shared" si="403"/>
        <v>2360590117訪問看護</v>
      </c>
      <c r="B25811" s="489">
        <v>2360590117</v>
      </c>
      <c r="C25811" s="489" t="s">
        <v>2102</v>
      </c>
      <c r="D25811" s="489" t="s">
        <v>4512</v>
      </c>
    </row>
    <row r="25812" spans="1:4">
      <c r="A25812" s="489" t="str">
        <f t="shared" si="403"/>
        <v>2360590216介護予防訪問看護</v>
      </c>
      <c r="B25812" s="489">
        <v>2360590216</v>
      </c>
      <c r="C25812" s="489" t="s">
        <v>2103</v>
      </c>
      <c r="D25812" s="489" t="s">
        <v>4513</v>
      </c>
    </row>
    <row r="25813" spans="1:4">
      <c r="A25813" s="489" t="str">
        <f t="shared" si="403"/>
        <v>2360590216訪問看護</v>
      </c>
      <c r="B25813" s="489">
        <v>2360590216</v>
      </c>
      <c r="C25813" s="489" t="s">
        <v>2102</v>
      </c>
      <c r="D25813" s="489" t="s">
        <v>4513</v>
      </c>
    </row>
    <row r="25814" spans="1:4">
      <c r="A25814" s="489" t="str">
        <f t="shared" si="403"/>
        <v>2360590315介護予防訪問看護</v>
      </c>
      <c r="B25814" s="489">
        <v>2360590315</v>
      </c>
      <c r="C25814" s="489" t="s">
        <v>2103</v>
      </c>
      <c r="D25814" s="489" t="s">
        <v>4514</v>
      </c>
    </row>
    <row r="25815" spans="1:4">
      <c r="A25815" s="489" t="str">
        <f t="shared" si="403"/>
        <v>2360590315訪問看護</v>
      </c>
      <c r="B25815" s="489">
        <v>2360590315</v>
      </c>
      <c r="C25815" s="489" t="s">
        <v>2102</v>
      </c>
      <c r="D25815" s="489" t="s">
        <v>4514</v>
      </c>
    </row>
    <row r="25816" spans="1:4">
      <c r="A25816" s="489" t="str">
        <f t="shared" si="403"/>
        <v>2360590323介護予防訪問看護</v>
      </c>
      <c r="B25816" s="489">
        <v>2360590323</v>
      </c>
      <c r="C25816" s="489" t="s">
        <v>2103</v>
      </c>
      <c r="D25816" s="489" t="s">
        <v>4515</v>
      </c>
    </row>
    <row r="25817" spans="1:4">
      <c r="A25817" s="489" t="str">
        <f t="shared" si="403"/>
        <v>2360590323訪問看護</v>
      </c>
      <c r="B25817" s="489">
        <v>2360590323</v>
      </c>
      <c r="C25817" s="489" t="s">
        <v>2102</v>
      </c>
      <c r="D25817" s="489" t="s">
        <v>4515</v>
      </c>
    </row>
    <row r="25818" spans="1:4">
      <c r="A25818" s="489" t="str">
        <f t="shared" si="403"/>
        <v>2360590349介護予防訪問看護</v>
      </c>
      <c r="B25818" s="489">
        <v>2360590349</v>
      </c>
      <c r="C25818" s="489" t="s">
        <v>2103</v>
      </c>
      <c r="D25818" s="489" t="s">
        <v>4516</v>
      </c>
    </row>
    <row r="25819" spans="1:4">
      <c r="A25819" s="489" t="str">
        <f t="shared" si="403"/>
        <v>2360590349訪問看護</v>
      </c>
      <c r="B25819" s="489">
        <v>2360590349</v>
      </c>
      <c r="C25819" s="489" t="s">
        <v>2102</v>
      </c>
      <c r="D25819" s="489" t="s">
        <v>4516</v>
      </c>
    </row>
    <row r="25820" spans="1:4">
      <c r="A25820" s="489" t="str">
        <f t="shared" si="403"/>
        <v>2360590356介護予防訪問看護</v>
      </c>
      <c r="B25820" s="489">
        <v>2360590356</v>
      </c>
      <c r="C25820" s="489" t="s">
        <v>2103</v>
      </c>
      <c r="D25820" s="489" t="s">
        <v>4517</v>
      </c>
    </row>
    <row r="25821" spans="1:4">
      <c r="A25821" s="489" t="str">
        <f t="shared" si="403"/>
        <v>2360590356訪問看護</v>
      </c>
      <c r="B25821" s="489">
        <v>2360590356</v>
      </c>
      <c r="C25821" s="489" t="s">
        <v>2102</v>
      </c>
      <c r="D25821" s="489" t="s">
        <v>4517</v>
      </c>
    </row>
    <row r="25822" spans="1:4">
      <c r="A25822" s="489" t="str">
        <f t="shared" si="403"/>
        <v>2360590364介護予防訪問看護</v>
      </c>
      <c r="B25822" s="489">
        <v>2360590364</v>
      </c>
      <c r="C25822" s="489" t="s">
        <v>2103</v>
      </c>
      <c r="D25822" s="489" t="s">
        <v>4518</v>
      </c>
    </row>
    <row r="25823" spans="1:4">
      <c r="A25823" s="489" t="str">
        <f t="shared" si="403"/>
        <v>2360590364訪問看護</v>
      </c>
      <c r="B25823" s="489">
        <v>2360590364</v>
      </c>
      <c r="C25823" s="489" t="s">
        <v>2102</v>
      </c>
      <c r="D25823" s="489" t="s">
        <v>4518</v>
      </c>
    </row>
    <row r="25824" spans="1:4">
      <c r="A25824" s="489" t="str">
        <f t="shared" si="403"/>
        <v>2360590372介護予防訪問看護</v>
      </c>
      <c r="B25824" s="489">
        <v>2360590372</v>
      </c>
      <c r="C25824" s="489" t="s">
        <v>2103</v>
      </c>
      <c r="D25824" s="489" t="s">
        <v>4519</v>
      </c>
    </row>
    <row r="25825" spans="1:4">
      <c r="A25825" s="489" t="str">
        <f t="shared" si="403"/>
        <v>2360590372訪問看護</v>
      </c>
      <c r="B25825" s="489">
        <v>2360590372</v>
      </c>
      <c r="C25825" s="489" t="s">
        <v>2102</v>
      </c>
      <c r="D25825" s="489" t="s">
        <v>4519</v>
      </c>
    </row>
    <row r="25826" spans="1:4">
      <c r="A25826" s="489" t="str">
        <f t="shared" si="403"/>
        <v>2360590414介護予防訪問看護</v>
      </c>
      <c r="B25826" s="489">
        <v>2360590414</v>
      </c>
      <c r="C25826" s="489" t="s">
        <v>2103</v>
      </c>
      <c r="D25826" s="489" t="s">
        <v>4520</v>
      </c>
    </row>
    <row r="25827" spans="1:4">
      <c r="A25827" s="489" t="str">
        <f t="shared" si="403"/>
        <v>2360590414訪問看護</v>
      </c>
      <c r="B25827" s="489">
        <v>2360590414</v>
      </c>
      <c r="C25827" s="489" t="s">
        <v>2102</v>
      </c>
      <c r="D25827" s="489" t="s">
        <v>4520</v>
      </c>
    </row>
    <row r="25828" spans="1:4">
      <c r="A25828" s="489" t="str">
        <f t="shared" si="403"/>
        <v>2360590422介護予防訪問看護</v>
      </c>
      <c r="B25828" s="489">
        <v>2360590422</v>
      </c>
      <c r="C25828" s="489" t="s">
        <v>2103</v>
      </c>
      <c r="D25828" s="489" t="s">
        <v>4521</v>
      </c>
    </row>
    <row r="25829" spans="1:4">
      <c r="A25829" s="489" t="str">
        <f t="shared" si="403"/>
        <v>2360590422訪問看護</v>
      </c>
      <c r="B25829" s="489">
        <v>2360590422</v>
      </c>
      <c r="C25829" s="489" t="s">
        <v>2102</v>
      </c>
      <c r="D25829" s="489" t="s">
        <v>4521</v>
      </c>
    </row>
    <row r="25830" spans="1:4">
      <c r="A25830" s="489" t="str">
        <f t="shared" si="403"/>
        <v>2360590430訪問看護</v>
      </c>
      <c r="B25830" s="489">
        <v>2360590430</v>
      </c>
      <c r="C25830" s="489" t="s">
        <v>2102</v>
      </c>
      <c r="D25830" s="489" t="s">
        <v>4522</v>
      </c>
    </row>
    <row r="25831" spans="1:4">
      <c r="A25831" s="489" t="str">
        <f t="shared" si="403"/>
        <v>2360590448介護予防訪問看護</v>
      </c>
      <c r="B25831" s="489">
        <v>2360590448</v>
      </c>
      <c r="C25831" s="489" t="s">
        <v>2103</v>
      </c>
      <c r="D25831" s="489" t="s">
        <v>4523</v>
      </c>
    </row>
    <row r="25832" spans="1:4">
      <c r="A25832" s="489" t="str">
        <f t="shared" si="403"/>
        <v>2360590448訪問看護</v>
      </c>
      <c r="B25832" s="489">
        <v>2360590448</v>
      </c>
      <c r="C25832" s="489" t="s">
        <v>2102</v>
      </c>
      <c r="D25832" s="489" t="s">
        <v>4523</v>
      </c>
    </row>
    <row r="25833" spans="1:4">
      <c r="A25833" s="489" t="str">
        <f t="shared" si="403"/>
        <v>2360590463介護予防訪問看護</v>
      </c>
      <c r="B25833" s="489">
        <v>2360590463</v>
      </c>
      <c r="C25833" s="489" t="s">
        <v>2103</v>
      </c>
      <c r="D25833" s="489" t="s">
        <v>4524</v>
      </c>
    </row>
    <row r="25834" spans="1:4">
      <c r="A25834" s="489" t="str">
        <f t="shared" si="403"/>
        <v>2360590463訪問看護</v>
      </c>
      <c r="B25834" s="489">
        <v>2360590463</v>
      </c>
      <c r="C25834" s="489" t="s">
        <v>2102</v>
      </c>
      <c r="D25834" s="489" t="s">
        <v>4524</v>
      </c>
    </row>
    <row r="25835" spans="1:4">
      <c r="A25835" s="489" t="str">
        <f t="shared" si="403"/>
        <v>2360590489介護予防訪問看護</v>
      </c>
      <c r="B25835" s="489">
        <v>2360590489</v>
      </c>
      <c r="C25835" s="489" t="s">
        <v>2103</v>
      </c>
      <c r="D25835" s="489" t="s">
        <v>4525</v>
      </c>
    </row>
    <row r="25836" spans="1:4">
      <c r="A25836" s="489" t="str">
        <f t="shared" si="403"/>
        <v>2360590489訪問看護</v>
      </c>
      <c r="B25836" s="489">
        <v>2360590489</v>
      </c>
      <c r="C25836" s="489" t="s">
        <v>2102</v>
      </c>
      <c r="D25836" s="489" t="s">
        <v>4525</v>
      </c>
    </row>
    <row r="25837" spans="1:4">
      <c r="A25837" s="489" t="str">
        <f t="shared" si="403"/>
        <v>2360590497介護予防訪問看護</v>
      </c>
      <c r="B25837" s="489">
        <v>2360590497</v>
      </c>
      <c r="C25837" s="489" t="s">
        <v>2103</v>
      </c>
      <c r="D25837" s="489" t="s">
        <v>4526</v>
      </c>
    </row>
    <row r="25838" spans="1:4">
      <c r="A25838" s="489" t="str">
        <f t="shared" si="403"/>
        <v>2360590497訪問看護</v>
      </c>
      <c r="B25838" s="489">
        <v>2360590497</v>
      </c>
      <c r="C25838" s="489" t="s">
        <v>2102</v>
      </c>
      <c r="D25838" s="489" t="s">
        <v>4526</v>
      </c>
    </row>
    <row r="25839" spans="1:4">
      <c r="A25839" s="489" t="str">
        <f t="shared" si="403"/>
        <v>2360590505介護予防訪問看護</v>
      </c>
      <c r="B25839" s="489">
        <v>2360590505</v>
      </c>
      <c r="C25839" s="489" t="s">
        <v>2103</v>
      </c>
      <c r="D25839" s="489" t="s">
        <v>4527</v>
      </c>
    </row>
    <row r="25840" spans="1:4">
      <c r="A25840" s="489" t="str">
        <f t="shared" si="403"/>
        <v>2360590505訪問看護</v>
      </c>
      <c r="B25840" s="489">
        <v>2360590505</v>
      </c>
      <c r="C25840" s="489" t="s">
        <v>2102</v>
      </c>
      <c r="D25840" s="489" t="s">
        <v>4527</v>
      </c>
    </row>
    <row r="25841" spans="1:4">
      <c r="A25841" s="489" t="str">
        <f t="shared" si="403"/>
        <v>2360590513介護予防訪問看護</v>
      </c>
      <c r="B25841" s="489">
        <v>2360590513</v>
      </c>
      <c r="C25841" s="489" t="s">
        <v>2103</v>
      </c>
      <c r="D25841" s="489" t="s">
        <v>4528</v>
      </c>
    </row>
    <row r="25842" spans="1:4">
      <c r="A25842" s="489" t="str">
        <f t="shared" si="403"/>
        <v>2360590513訪問看護</v>
      </c>
      <c r="B25842" s="489">
        <v>2360590513</v>
      </c>
      <c r="C25842" s="489" t="s">
        <v>2102</v>
      </c>
      <c r="D25842" s="489" t="s">
        <v>4528</v>
      </c>
    </row>
    <row r="25843" spans="1:4">
      <c r="A25843" s="489" t="str">
        <f t="shared" si="403"/>
        <v>2360590521介護予防訪問看護</v>
      </c>
      <c r="B25843" s="489">
        <v>2360590521</v>
      </c>
      <c r="C25843" s="489" t="s">
        <v>2103</v>
      </c>
      <c r="D25843" s="489" t="s">
        <v>4529</v>
      </c>
    </row>
    <row r="25844" spans="1:4">
      <c r="A25844" s="489" t="str">
        <f t="shared" si="403"/>
        <v>2360590521訪問看護</v>
      </c>
      <c r="B25844" s="489">
        <v>2360590521</v>
      </c>
      <c r="C25844" s="489" t="s">
        <v>2102</v>
      </c>
      <c r="D25844" s="489" t="s">
        <v>4529</v>
      </c>
    </row>
    <row r="25845" spans="1:4">
      <c r="A25845" s="489" t="str">
        <f t="shared" si="403"/>
        <v>2360590539介護予防訪問看護</v>
      </c>
      <c r="B25845" s="489">
        <v>2360590539</v>
      </c>
      <c r="C25845" s="489" t="s">
        <v>2103</v>
      </c>
      <c r="D25845" s="489" t="s">
        <v>4530</v>
      </c>
    </row>
    <row r="25846" spans="1:4">
      <c r="A25846" s="489" t="str">
        <f t="shared" si="403"/>
        <v>2360590539訪問看護</v>
      </c>
      <c r="B25846" s="489">
        <v>2360590539</v>
      </c>
      <c r="C25846" s="489" t="s">
        <v>2102</v>
      </c>
      <c r="D25846" s="489" t="s">
        <v>4530</v>
      </c>
    </row>
    <row r="25847" spans="1:4">
      <c r="A25847" s="489" t="str">
        <f t="shared" si="403"/>
        <v>2360590562介護予防訪問看護</v>
      </c>
      <c r="B25847" s="489">
        <v>2360590562</v>
      </c>
      <c r="C25847" s="489" t="s">
        <v>2103</v>
      </c>
      <c r="D25847" s="489" t="s">
        <v>4531</v>
      </c>
    </row>
    <row r="25848" spans="1:4">
      <c r="A25848" s="489" t="str">
        <f t="shared" si="403"/>
        <v>2360590562訪問看護</v>
      </c>
      <c r="B25848" s="489">
        <v>2360590562</v>
      </c>
      <c r="C25848" s="489" t="s">
        <v>2102</v>
      </c>
      <c r="D25848" s="489" t="s">
        <v>4531</v>
      </c>
    </row>
    <row r="25849" spans="1:4">
      <c r="A25849" s="489" t="str">
        <f t="shared" si="403"/>
        <v>2360590588介護予防訪問看護</v>
      </c>
      <c r="B25849" s="489">
        <v>2360590588</v>
      </c>
      <c r="C25849" s="489" t="s">
        <v>2103</v>
      </c>
      <c r="D25849" s="489" t="s">
        <v>4532</v>
      </c>
    </row>
    <row r="25850" spans="1:4">
      <c r="A25850" s="489" t="str">
        <f t="shared" si="403"/>
        <v>2360590588訪問看護</v>
      </c>
      <c r="B25850" s="489">
        <v>2360590588</v>
      </c>
      <c r="C25850" s="489" t="s">
        <v>2102</v>
      </c>
      <c r="D25850" s="489" t="s">
        <v>4532</v>
      </c>
    </row>
    <row r="25851" spans="1:4">
      <c r="A25851" s="489" t="str">
        <f t="shared" si="403"/>
        <v>2360590604介護予防訪問看護</v>
      </c>
      <c r="B25851" s="489">
        <v>2360590604</v>
      </c>
      <c r="C25851" s="489" t="s">
        <v>2103</v>
      </c>
      <c r="D25851" s="489" t="s">
        <v>4533</v>
      </c>
    </row>
    <row r="25852" spans="1:4">
      <c r="A25852" s="489" t="str">
        <f t="shared" si="403"/>
        <v>2360590604訪問看護</v>
      </c>
      <c r="B25852" s="489">
        <v>2360590604</v>
      </c>
      <c r="C25852" s="489" t="s">
        <v>2102</v>
      </c>
      <c r="D25852" s="489" t="s">
        <v>4533</v>
      </c>
    </row>
    <row r="25853" spans="1:4">
      <c r="A25853" s="489" t="str">
        <f t="shared" si="403"/>
        <v>2360590612介護予防訪問看護</v>
      </c>
      <c r="B25853" s="489">
        <v>2360590612</v>
      </c>
      <c r="C25853" s="489" t="s">
        <v>2103</v>
      </c>
      <c r="D25853" s="489" t="s">
        <v>4534</v>
      </c>
    </row>
    <row r="25854" spans="1:4">
      <c r="A25854" s="489" t="str">
        <f t="shared" si="403"/>
        <v>2360590612訪問看護</v>
      </c>
      <c r="B25854" s="489">
        <v>2360590612</v>
      </c>
      <c r="C25854" s="489" t="s">
        <v>2102</v>
      </c>
      <c r="D25854" s="489" t="s">
        <v>4534</v>
      </c>
    </row>
    <row r="25855" spans="1:4">
      <c r="A25855" s="489" t="str">
        <f t="shared" si="403"/>
        <v>2360590638介護予防訪問看護</v>
      </c>
      <c r="B25855" s="489">
        <v>2360590638</v>
      </c>
      <c r="C25855" s="489" t="s">
        <v>2103</v>
      </c>
      <c r="D25855" s="489" t="s">
        <v>4535</v>
      </c>
    </row>
    <row r="25856" spans="1:4">
      <c r="A25856" s="489" t="str">
        <f t="shared" si="403"/>
        <v>2360590638訪問看護</v>
      </c>
      <c r="B25856" s="489">
        <v>2360590638</v>
      </c>
      <c r="C25856" s="489" t="s">
        <v>2102</v>
      </c>
      <c r="D25856" s="489" t="s">
        <v>4535</v>
      </c>
    </row>
    <row r="25857" spans="1:4">
      <c r="A25857" s="489" t="str">
        <f t="shared" si="403"/>
        <v>2360590646訪問看護</v>
      </c>
      <c r="B25857" s="489">
        <v>2360590646</v>
      </c>
      <c r="C25857" s="489" t="s">
        <v>2102</v>
      </c>
      <c r="D25857" s="489" t="s">
        <v>4536</v>
      </c>
    </row>
    <row r="25858" spans="1:4">
      <c r="A25858" s="489" t="str">
        <f t="shared" ref="A25858:A25921" si="404">B25858&amp;C25858</f>
        <v>2360590653介護予防訪問看護</v>
      </c>
      <c r="B25858" s="489">
        <v>2360590653</v>
      </c>
      <c r="C25858" s="489" t="s">
        <v>2103</v>
      </c>
      <c r="D25858" s="489" t="s">
        <v>4537</v>
      </c>
    </row>
    <row r="25859" spans="1:4">
      <c r="A25859" s="489" t="str">
        <f t="shared" si="404"/>
        <v>2360590653訪問看護</v>
      </c>
      <c r="B25859" s="489">
        <v>2360590653</v>
      </c>
      <c r="C25859" s="489" t="s">
        <v>2102</v>
      </c>
      <c r="D25859" s="489" t="s">
        <v>4537</v>
      </c>
    </row>
    <row r="25860" spans="1:4">
      <c r="A25860" s="489" t="str">
        <f t="shared" si="404"/>
        <v>2360590679介護予防訪問看護</v>
      </c>
      <c r="B25860" s="489">
        <v>2360590679</v>
      </c>
      <c r="C25860" s="489" t="s">
        <v>2103</v>
      </c>
      <c r="D25860" s="489" t="s">
        <v>4538</v>
      </c>
    </row>
    <row r="25861" spans="1:4">
      <c r="A25861" s="489" t="str">
        <f t="shared" si="404"/>
        <v>2360590679訪問看護</v>
      </c>
      <c r="B25861" s="489">
        <v>2360590679</v>
      </c>
      <c r="C25861" s="489" t="s">
        <v>2102</v>
      </c>
      <c r="D25861" s="489" t="s">
        <v>4538</v>
      </c>
    </row>
    <row r="25862" spans="1:4">
      <c r="A25862" s="489" t="str">
        <f t="shared" si="404"/>
        <v>2360590687訪問看護</v>
      </c>
      <c r="B25862" s="489">
        <v>2360590687</v>
      </c>
      <c r="C25862" s="489" t="s">
        <v>2102</v>
      </c>
      <c r="D25862" s="489" t="s">
        <v>4539</v>
      </c>
    </row>
    <row r="25863" spans="1:4">
      <c r="A25863" s="489" t="str">
        <f t="shared" si="404"/>
        <v>2360590695介護予防訪問看護</v>
      </c>
      <c r="B25863" s="489">
        <v>2360590695</v>
      </c>
      <c r="C25863" s="489" t="s">
        <v>2103</v>
      </c>
      <c r="D25863" s="489" t="s">
        <v>4540</v>
      </c>
    </row>
    <row r="25864" spans="1:4">
      <c r="A25864" s="489" t="str">
        <f t="shared" si="404"/>
        <v>2360590695訪問看護</v>
      </c>
      <c r="B25864" s="489">
        <v>2360590695</v>
      </c>
      <c r="C25864" s="489" t="s">
        <v>2102</v>
      </c>
      <c r="D25864" s="489" t="s">
        <v>4540</v>
      </c>
    </row>
    <row r="25865" spans="1:4">
      <c r="A25865" s="489" t="str">
        <f t="shared" si="404"/>
        <v>2360590703介護予防訪問看護</v>
      </c>
      <c r="B25865" s="489">
        <v>2360590703</v>
      </c>
      <c r="C25865" s="489" t="s">
        <v>2103</v>
      </c>
      <c r="D25865" s="489" t="s">
        <v>4541</v>
      </c>
    </row>
    <row r="25866" spans="1:4">
      <c r="A25866" s="489" t="str">
        <f t="shared" si="404"/>
        <v>2360590703訪問看護</v>
      </c>
      <c r="B25866" s="489">
        <v>2360590703</v>
      </c>
      <c r="C25866" s="489" t="s">
        <v>2102</v>
      </c>
      <c r="D25866" s="489" t="s">
        <v>4541</v>
      </c>
    </row>
    <row r="25867" spans="1:4">
      <c r="A25867" s="489" t="str">
        <f t="shared" si="404"/>
        <v>2360590711介護予防訪問看護</v>
      </c>
      <c r="B25867" s="489">
        <v>2360590711</v>
      </c>
      <c r="C25867" s="489" t="s">
        <v>2103</v>
      </c>
      <c r="D25867" s="489" t="s">
        <v>4542</v>
      </c>
    </row>
    <row r="25868" spans="1:4">
      <c r="A25868" s="489" t="str">
        <f t="shared" si="404"/>
        <v>2360590711訪問看護</v>
      </c>
      <c r="B25868" s="489">
        <v>2360590711</v>
      </c>
      <c r="C25868" s="489" t="s">
        <v>2102</v>
      </c>
      <c r="D25868" s="489" t="s">
        <v>4542</v>
      </c>
    </row>
    <row r="25869" spans="1:4">
      <c r="A25869" s="489" t="str">
        <f t="shared" si="404"/>
        <v>2360590729介護予防訪問看護</v>
      </c>
      <c r="B25869" s="489">
        <v>2360590729</v>
      </c>
      <c r="C25869" s="489" t="s">
        <v>2103</v>
      </c>
      <c r="D25869" s="489" t="s">
        <v>4543</v>
      </c>
    </row>
    <row r="25870" spans="1:4">
      <c r="A25870" s="489" t="str">
        <f t="shared" si="404"/>
        <v>2360590729訪問看護</v>
      </c>
      <c r="B25870" s="489">
        <v>2360590729</v>
      </c>
      <c r="C25870" s="489" t="s">
        <v>2102</v>
      </c>
      <c r="D25870" s="489" t="s">
        <v>4543</v>
      </c>
    </row>
    <row r="25871" spans="1:4">
      <c r="A25871" s="489" t="str">
        <f t="shared" si="404"/>
        <v>2360590745介護予防訪問看護</v>
      </c>
      <c r="B25871" s="489">
        <v>2360590745</v>
      </c>
      <c r="C25871" s="489" t="s">
        <v>2103</v>
      </c>
      <c r="D25871" s="489" t="s">
        <v>4544</v>
      </c>
    </row>
    <row r="25872" spans="1:4">
      <c r="A25872" s="489" t="str">
        <f t="shared" si="404"/>
        <v>2360590745訪問看護</v>
      </c>
      <c r="B25872" s="489">
        <v>2360590745</v>
      </c>
      <c r="C25872" s="489" t="s">
        <v>2102</v>
      </c>
      <c r="D25872" s="489" t="s">
        <v>4544</v>
      </c>
    </row>
    <row r="25873" spans="1:4">
      <c r="A25873" s="489" t="str">
        <f t="shared" si="404"/>
        <v>2360590752介護予防訪問看護</v>
      </c>
      <c r="B25873" s="489">
        <v>2360590752</v>
      </c>
      <c r="C25873" s="489" t="s">
        <v>2103</v>
      </c>
      <c r="D25873" s="489" t="s">
        <v>4545</v>
      </c>
    </row>
    <row r="25874" spans="1:4">
      <c r="A25874" s="489" t="str">
        <f t="shared" si="404"/>
        <v>2360590752訪問看護</v>
      </c>
      <c r="B25874" s="489">
        <v>2360590752</v>
      </c>
      <c r="C25874" s="489" t="s">
        <v>2102</v>
      </c>
      <c r="D25874" s="489" t="s">
        <v>4545</v>
      </c>
    </row>
    <row r="25875" spans="1:4">
      <c r="A25875" s="489" t="str">
        <f t="shared" si="404"/>
        <v>2360590760介護予防訪問看護</v>
      </c>
      <c r="B25875" s="489">
        <v>2360590760</v>
      </c>
      <c r="C25875" s="489" t="s">
        <v>2103</v>
      </c>
      <c r="D25875" s="489" t="s">
        <v>4546</v>
      </c>
    </row>
    <row r="25876" spans="1:4">
      <c r="A25876" s="489" t="str">
        <f t="shared" si="404"/>
        <v>2360590760訪問看護</v>
      </c>
      <c r="B25876" s="489">
        <v>2360590760</v>
      </c>
      <c r="C25876" s="489" t="s">
        <v>2102</v>
      </c>
      <c r="D25876" s="489" t="s">
        <v>4546</v>
      </c>
    </row>
    <row r="25877" spans="1:4">
      <c r="A25877" s="489" t="str">
        <f t="shared" si="404"/>
        <v>2360590786介護予防訪問看護</v>
      </c>
      <c r="B25877" s="489">
        <v>2360590786</v>
      </c>
      <c r="C25877" s="489" t="s">
        <v>2103</v>
      </c>
      <c r="D25877" s="489" t="s">
        <v>4547</v>
      </c>
    </row>
    <row r="25878" spans="1:4">
      <c r="A25878" s="489" t="str">
        <f t="shared" si="404"/>
        <v>2360590786訪問看護</v>
      </c>
      <c r="B25878" s="489">
        <v>2360590786</v>
      </c>
      <c r="C25878" s="489" t="s">
        <v>2102</v>
      </c>
      <c r="D25878" s="489" t="s">
        <v>4547</v>
      </c>
    </row>
    <row r="25879" spans="1:4">
      <c r="A25879" s="489" t="str">
        <f t="shared" si="404"/>
        <v>2360590794介護予防訪問看護</v>
      </c>
      <c r="B25879" s="489">
        <v>2360590794</v>
      </c>
      <c r="C25879" s="489" t="s">
        <v>2103</v>
      </c>
      <c r="D25879" s="489" t="s">
        <v>4548</v>
      </c>
    </row>
    <row r="25880" spans="1:4">
      <c r="A25880" s="489" t="str">
        <f t="shared" si="404"/>
        <v>2360590794訪問看護</v>
      </c>
      <c r="B25880" s="489">
        <v>2360590794</v>
      </c>
      <c r="C25880" s="489" t="s">
        <v>2102</v>
      </c>
      <c r="D25880" s="489" t="s">
        <v>4548</v>
      </c>
    </row>
    <row r="25881" spans="1:4">
      <c r="A25881" s="489" t="str">
        <f t="shared" si="404"/>
        <v>2360590802介護予防訪問看護</v>
      </c>
      <c r="B25881" s="489">
        <v>2360590802</v>
      </c>
      <c r="C25881" s="489" t="s">
        <v>2103</v>
      </c>
      <c r="D25881" s="489" t="s">
        <v>4549</v>
      </c>
    </row>
    <row r="25882" spans="1:4">
      <c r="A25882" s="489" t="str">
        <f t="shared" si="404"/>
        <v>2360590802訪問看護</v>
      </c>
      <c r="B25882" s="489">
        <v>2360590802</v>
      </c>
      <c r="C25882" s="489" t="s">
        <v>2102</v>
      </c>
      <c r="D25882" s="489" t="s">
        <v>4549</v>
      </c>
    </row>
    <row r="25883" spans="1:4">
      <c r="A25883" s="489" t="str">
        <f t="shared" si="404"/>
        <v>2360590810介護予防訪問看護</v>
      </c>
      <c r="B25883" s="489">
        <v>2360590810</v>
      </c>
      <c r="C25883" s="489" t="s">
        <v>2103</v>
      </c>
      <c r="D25883" s="489" t="s">
        <v>19424</v>
      </c>
    </row>
    <row r="25884" spans="1:4">
      <c r="A25884" s="489" t="str">
        <f t="shared" si="404"/>
        <v>2360590810訪問看護</v>
      </c>
      <c r="B25884" s="489">
        <v>2360590810</v>
      </c>
      <c r="C25884" s="489" t="s">
        <v>2102</v>
      </c>
      <c r="D25884" s="489" t="s">
        <v>19424</v>
      </c>
    </row>
    <row r="25885" spans="1:4">
      <c r="A25885" s="489" t="str">
        <f t="shared" si="404"/>
        <v>2360690016介護予防訪問看護</v>
      </c>
      <c r="B25885" s="489">
        <v>2360690016</v>
      </c>
      <c r="C25885" s="489" t="s">
        <v>2103</v>
      </c>
      <c r="D25885" s="489" t="s">
        <v>4550</v>
      </c>
    </row>
    <row r="25886" spans="1:4">
      <c r="A25886" s="489" t="str">
        <f t="shared" si="404"/>
        <v>2360690016訪問看護</v>
      </c>
      <c r="B25886" s="489">
        <v>2360690016</v>
      </c>
      <c r="C25886" s="489" t="s">
        <v>2102</v>
      </c>
      <c r="D25886" s="489" t="s">
        <v>4550</v>
      </c>
    </row>
    <row r="25887" spans="1:4">
      <c r="A25887" s="489" t="str">
        <f t="shared" si="404"/>
        <v>2360690057介護予防訪問看護</v>
      </c>
      <c r="B25887" s="489">
        <v>2360690057</v>
      </c>
      <c r="C25887" s="489" t="s">
        <v>2103</v>
      </c>
      <c r="D25887" s="489" t="s">
        <v>4551</v>
      </c>
    </row>
    <row r="25888" spans="1:4">
      <c r="A25888" s="489" t="str">
        <f t="shared" si="404"/>
        <v>2360690057訪問看護</v>
      </c>
      <c r="B25888" s="489">
        <v>2360690057</v>
      </c>
      <c r="C25888" s="489" t="s">
        <v>2102</v>
      </c>
      <c r="D25888" s="489" t="s">
        <v>4551</v>
      </c>
    </row>
    <row r="25889" spans="1:4">
      <c r="A25889" s="489" t="str">
        <f t="shared" si="404"/>
        <v>2360690057訪問看護</v>
      </c>
      <c r="B25889" s="489">
        <v>2360690057</v>
      </c>
      <c r="C25889" s="489" t="s">
        <v>2102</v>
      </c>
      <c r="D25889" s="489" t="s">
        <v>4551</v>
      </c>
    </row>
    <row r="25890" spans="1:4">
      <c r="A25890" s="489" t="str">
        <f t="shared" si="404"/>
        <v>2360690073介護予防訪問看護</v>
      </c>
      <c r="B25890" s="489">
        <v>2360690073</v>
      </c>
      <c r="C25890" s="489" t="s">
        <v>2103</v>
      </c>
      <c r="D25890" s="489" t="s">
        <v>4552</v>
      </c>
    </row>
    <row r="25891" spans="1:4">
      <c r="A25891" s="489" t="str">
        <f t="shared" si="404"/>
        <v>2360690073訪問看護</v>
      </c>
      <c r="B25891" s="489">
        <v>2360690073</v>
      </c>
      <c r="C25891" s="489" t="s">
        <v>2102</v>
      </c>
      <c r="D25891" s="489" t="s">
        <v>4552</v>
      </c>
    </row>
    <row r="25892" spans="1:4">
      <c r="A25892" s="489" t="str">
        <f t="shared" si="404"/>
        <v>2360690073訪問看護</v>
      </c>
      <c r="B25892" s="489">
        <v>2360690073</v>
      </c>
      <c r="C25892" s="489" t="s">
        <v>2102</v>
      </c>
      <c r="D25892" s="489" t="s">
        <v>4552</v>
      </c>
    </row>
    <row r="25893" spans="1:4">
      <c r="A25893" s="489" t="str">
        <f t="shared" si="404"/>
        <v>2360690099介護予防訪問看護</v>
      </c>
      <c r="B25893" s="489">
        <v>2360690099</v>
      </c>
      <c r="C25893" s="489" t="s">
        <v>2103</v>
      </c>
      <c r="D25893" s="489" t="s">
        <v>4553</v>
      </c>
    </row>
    <row r="25894" spans="1:4">
      <c r="A25894" s="489" t="str">
        <f t="shared" si="404"/>
        <v>2360690099訪問看護</v>
      </c>
      <c r="B25894" s="489">
        <v>2360690099</v>
      </c>
      <c r="C25894" s="489" t="s">
        <v>2102</v>
      </c>
      <c r="D25894" s="489" t="s">
        <v>4553</v>
      </c>
    </row>
    <row r="25895" spans="1:4">
      <c r="A25895" s="489" t="str">
        <f t="shared" si="404"/>
        <v>2360690149介護予防訪問看護</v>
      </c>
      <c r="B25895" s="489">
        <v>2360690149</v>
      </c>
      <c r="C25895" s="489" t="s">
        <v>2103</v>
      </c>
      <c r="D25895" s="489" t="s">
        <v>4554</v>
      </c>
    </row>
    <row r="25896" spans="1:4">
      <c r="A25896" s="489" t="str">
        <f t="shared" si="404"/>
        <v>2360690149訪問看護</v>
      </c>
      <c r="B25896" s="489">
        <v>2360690149</v>
      </c>
      <c r="C25896" s="489" t="s">
        <v>2102</v>
      </c>
      <c r="D25896" s="489" t="s">
        <v>4554</v>
      </c>
    </row>
    <row r="25897" spans="1:4">
      <c r="A25897" s="489" t="str">
        <f t="shared" si="404"/>
        <v>2360690156介護予防訪問看護</v>
      </c>
      <c r="B25897" s="489">
        <v>2360690156</v>
      </c>
      <c r="C25897" s="489" t="s">
        <v>2103</v>
      </c>
      <c r="D25897" s="489" t="s">
        <v>4555</v>
      </c>
    </row>
    <row r="25898" spans="1:4">
      <c r="A25898" s="489" t="str">
        <f t="shared" si="404"/>
        <v>2360690156訪問看護</v>
      </c>
      <c r="B25898" s="489">
        <v>2360690156</v>
      </c>
      <c r="C25898" s="489" t="s">
        <v>2102</v>
      </c>
      <c r="D25898" s="489" t="s">
        <v>4555</v>
      </c>
    </row>
    <row r="25899" spans="1:4">
      <c r="A25899" s="489" t="str">
        <f t="shared" si="404"/>
        <v>2360690156訪問看護</v>
      </c>
      <c r="B25899" s="489">
        <v>2360690156</v>
      </c>
      <c r="C25899" s="489" t="s">
        <v>2102</v>
      </c>
      <c r="D25899" s="489" t="s">
        <v>4555</v>
      </c>
    </row>
    <row r="25900" spans="1:4">
      <c r="A25900" s="489" t="str">
        <f t="shared" si="404"/>
        <v>2360690214介護予防訪問看護</v>
      </c>
      <c r="B25900" s="489">
        <v>2360690214</v>
      </c>
      <c r="C25900" s="489" t="s">
        <v>2103</v>
      </c>
      <c r="D25900" s="489" t="s">
        <v>4556</v>
      </c>
    </row>
    <row r="25901" spans="1:4">
      <c r="A25901" s="489" t="str">
        <f t="shared" si="404"/>
        <v>2360690214訪問看護</v>
      </c>
      <c r="B25901" s="489">
        <v>2360690214</v>
      </c>
      <c r="C25901" s="489" t="s">
        <v>2102</v>
      </c>
      <c r="D25901" s="489" t="s">
        <v>4556</v>
      </c>
    </row>
    <row r="25902" spans="1:4">
      <c r="A25902" s="489" t="str">
        <f t="shared" si="404"/>
        <v>2360690222介護予防訪問看護</v>
      </c>
      <c r="B25902" s="489">
        <v>2360690222</v>
      </c>
      <c r="C25902" s="489" t="s">
        <v>2103</v>
      </c>
      <c r="D25902" s="489" t="s">
        <v>4557</v>
      </c>
    </row>
    <row r="25903" spans="1:4">
      <c r="A25903" s="489" t="str">
        <f t="shared" si="404"/>
        <v>2360690222訪問看護</v>
      </c>
      <c r="B25903" s="489">
        <v>2360690222</v>
      </c>
      <c r="C25903" s="489" t="s">
        <v>2102</v>
      </c>
      <c r="D25903" s="489" t="s">
        <v>4557</v>
      </c>
    </row>
    <row r="25904" spans="1:4">
      <c r="A25904" s="489" t="str">
        <f t="shared" si="404"/>
        <v>2360690263介護予防訪問看護</v>
      </c>
      <c r="B25904" s="489">
        <v>2360690263</v>
      </c>
      <c r="C25904" s="489" t="s">
        <v>2103</v>
      </c>
      <c r="D25904" s="489" t="s">
        <v>4558</v>
      </c>
    </row>
    <row r="25905" spans="1:4">
      <c r="A25905" s="489" t="str">
        <f t="shared" si="404"/>
        <v>2360690263訪問看護</v>
      </c>
      <c r="B25905" s="489">
        <v>2360690263</v>
      </c>
      <c r="C25905" s="489" t="s">
        <v>2102</v>
      </c>
      <c r="D25905" s="489" t="s">
        <v>4558</v>
      </c>
    </row>
    <row r="25906" spans="1:4">
      <c r="A25906" s="489" t="str">
        <f t="shared" si="404"/>
        <v>2360690289介護予防訪問看護</v>
      </c>
      <c r="B25906" s="489">
        <v>2360690289</v>
      </c>
      <c r="C25906" s="489" t="s">
        <v>2103</v>
      </c>
      <c r="D25906" s="489" t="s">
        <v>4559</v>
      </c>
    </row>
    <row r="25907" spans="1:4">
      <c r="A25907" s="489" t="str">
        <f t="shared" si="404"/>
        <v>2360690289訪問看護</v>
      </c>
      <c r="B25907" s="489">
        <v>2360690289</v>
      </c>
      <c r="C25907" s="489" t="s">
        <v>2102</v>
      </c>
      <c r="D25907" s="489" t="s">
        <v>4559</v>
      </c>
    </row>
    <row r="25908" spans="1:4">
      <c r="A25908" s="489" t="str">
        <f t="shared" si="404"/>
        <v>2360690297訪問看護</v>
      </c>
      <c r="B25908" s="489">
        <v>2360690297</v>
      </c>
      <c r="C25908" s="489" t="s">
        <v>2102</v>
      </c>
      <c r="D25908" s="489" t="s">
        <v>4560</v>
      </c>
    </row>
    <row r="25909" spans="1:4">
      <c r="A25909" s="489" t="str">
        <f t="shared" si="404"/>
        <v>2360690305介護予防訪問看護</v>
      </c>
      <c r="B25909" s="489">
        <v>2360690305</v>
      </c>
      <c r="C25909" s="489" t="s">
        <v>2103</v>
      </c>
      <c r="D25909" s="489" t="s">
        <v>4561</v>
      </c>
    </row>
    <row r="25910" spans="1:4">
      <c r="A25910" s="489" t="str">
        <f t="shared" si="404"/>
        <v>2360690305訪問看護</v>
      </c>
      <c r="B25910" s="489">
        <v>2360690305</v>
      </c>
      <c r="C25910" s="489" t="s">
        <v>2102</v>
      </c>
      <c r="D25910" s="489" t="s">
        <v>4561</v>
      </c>
    </row>
    <row r="25911" spans="1:4">
      <c r="A25911" s="489" t="str">
        <f t="shared" si="404"/>
        <v>2360690313介護予防訪問看護</v>
      </c>
      <c r="B25911" s="489">
        <v>2360690313</v>
      </c>
      <c r="C25911" s="489" t="s">
        <v>2103</v>
      </c>
      <c r="D25911" s="489" t="s">
        <v>4562</v>
      </c>
    </row>
    <row r="25912" spans="1:4">
      <c r="A25912" s="489" t="str">
        <f t="shared" si="404"/>
        <v>2360690313訪問看護</v>
      </c>
      <c r="B25912" s="489">
        <v>2360690313</v>
      </c>
      <c r="C25912" s="489" t="s">
        <v>2102</v>
      </c>
      <c r="D25912" s="489" t="s">
        <v>4562</v>
      </c>
    </row>
    <row r="25913" spans="1:4">
      <c r="A25913" s="489" t="str">
        <f t="shared" si="404"/>
        <v>2360690321介護予防訪問看護</v>
      </c>
      <c r="B25913" s="489">
        <v>2360690321</v>
      </c>
      <c r="C25913" s="489" t="s">
        <v>2103</v>
      </c>
      <c r="D25913" s="489" t="s">
        <v>4563</v>
      </c>
    </row>
    <row r="25914" spans="1:4">
      <c r="A25914" s="489" t="str">
        <f t="shared" si="404"/>
        <v>2360690321訪問看護</v>
      </c>
      <c r="B25914" s="489">
        <v>2360690321</v>
      </c>
      <c r="C25914" s="489" t="s">
        <v>2102</v>
      </c>
      <c r="D25914" s="489" t="s">
        <v>4563</v>
      </c>
    </row>
    <row r="25915" spans="1:4">
      <c r="A25915" s="489" t="str">
        <f t="shared" si="404"/>
        <v>2360690339介護予防訪問看護</v>
      </c>
      <c r="B25915" s="489">
        <v>2360690339</v>
      </c>
      <c r="C25915" s="489" t="s">
        <v>2103</v>
      </c>
      <c r="D25915" s="489" t="s">
        <v>4564</v>
      </c>
    </row>
    <row r="25916" spans="1:4">
      <c r="A25916" s="489" t="str">
        <f t="shared" si="404"/>
        <v>2360690339訪問看護</v>
      </c>
      <c r="B25916" s="489">
        <v>2360690339</v>
      </c>
      <c r="C25916" s="489" t="s">
        <v>2102</v>
      </c>
      <c r="D25916" s="489" t="s">
        <v>4564</v>
      </c>
    </row>
    <row r="25917" spans="1:4">
      <c r="A25917" s="489" t="str">
        <f t="shared" si="404"/>
        <v>2360690347介護予防訪問看護</v>
      </c>
      <c r="B25917" s="489">
        <v>2360690347</v>
      </c>
      <c r="C25917" s="489" t="s">
        <v>2103</v>
      </c>
      <c r="D25917" s="489" t="s">
        <v>4565</v>
      </c>
    </row>
    <row r="25918" spans="1:4">
      <c r="A25918" s="489" t="str">
        <f t="shared" si="404"/>
        <v>2360690347訪問看護</v>
      </c>
      <c r="B25918" s="489">
        <v>2360690347</v>
      </c>
      <c r="C25918" s="489" t="s">
        <v>2102</v>
      </c>
      <c r="D25918" s="489" t="s">
        <v>4565</v>
      </c>
    </row>
    <row r="25919" spans="1:4">
      <c r="A25919" s="489" t="str">
        <f t="shared" si="404"/>
        <v>2360690354介護予防訪問看護</v>
      </c>
      <c r="B25919" s="489">
        <v>2360690354</v>
      </c>
      <c r="C25919" s="489" t="s">
        <v>2103</v>
      </c>
      <c r="D25919" s="489" t="s">
        <v>4566</v>
      </c>
    </row>
    <row r="25920" spans="1:4">
      <c r="A25920" s="489" t="str">
        <f t="shared" si="404"/>
        <v>2360690354訪問看護</v>
      </c>
      <c r="B25920" s="489">
        <v>2360690354</v>
      </c>
      <c r="C25920" s="489" t="s">
        <v>2102</v>
      </c>
      <c r="D25920" s="489" t="s">
        <v>4566</v>
      </c>
    </row>
    <row r="25921" spans="1:4">
      <c r="A25921" s="489" t="str">
        <f t="shared" si="404"/>
        <v>2360690362介護予防訪問看護</v>
      </c>
      <c r="B25921" s="489">
        <v>2360690362</v>
      </c>
      <c r="C25921" s="489" t="s">
        <v>2103</v>
      </c>
      <c r="D25921" s="489" t="s">
        <v>4567</v>
      </c>
    </row>
    <row r="25922" spans="1:4">
      <c r="A25922" s="489" t="str">
        <f t="shared" ref="A25922:A25985" si="405">B25922&amp;C25922</f>
        <v>2360690362訪問看護</v>
      </c>
      <c r="B25922" s="489">
        <v>2360690362</v>
      </c>
      <c r="C25922" s="489" t="s">
        <v>2102</v>
      </c>
      <c r="D25922" s="489" t="s">
        <v>4567</v>
      </c>
    </row>
    <row r="25923" spans="1:4">
      <c r="A25923" s="489" t="str">
        <f t="shared" si="405"/>
        <v>2360690370介護予防訪問看護</v>
      </c>
      <c r="B25923" s="489">
        <v>2360690370</v>
      </c>
      <c r="C25923" s="489" t="s">
        <v>2103</v>
      </c>
      <c r="D25923" s="489" t="s">
        <v>4568</v>
      </c>
    </row>
    <row r="25924" spans="1:4">
      <c r="A25924" s="489" t="str">
        <f t="shared" si="405"/>
        <v>2360690370訪問看護</v>
      </c>
      <c r="B25924" s="489">
        <v>2360690370</v>
      </c>
      <c r="C25924" s="489" t="s">
        <v>2102</v>
      </c>
      <c r="D25924" s="489" t="s">
        <v>4568</v>
      </c>
    </row>
    <row r="25925" spans="1:4">
      <c r="A25925" s="489" t="str">
        <f t="shared" si="405"/>
        <v>2360690396訪問看護</v>
      </c>
      <c r="B25925" s="489">
        <v>2360690396</v>
      </c>
      <c r="C25925" s="489" t="s">
        <v>2102</v>
      </c>
      <c r="D25925" s="489" t="s">
        <v>4569</v>
      </c>
    </row>
    <row r="25926" spans="1:4">
      <c r="A25926" s="489" t="str">
        <f t="shared" si="405"/>
        <v>2360690412介護予防訪問看護</v>
      </c>
      <c r="B25926" s="489">
        <v>2360690412</v>
      </c>
      <c r="C25926" s="489" t="s">
        <v>2103</v>
      </c>
      <c r="D25926" s="489" t="s">
        <v>4570</v>
      </c>
    </row>
    <row r="25927" spans="1:4">
      <c r="A25927" s="489" t="str">
        <f t="shared" si="405"/>
        <v>2360690412訪問看護</v>
      </c>
      <c r="B25927" s="489">
        <v>2360690412</v>
      </c>
      <c r="C25927" s="489" t="s">
        <v>2102</v>
      </c>
      <c r="D25927" s="489" t="s">
        <v>4570</v>
      </c>
    </row>
    <row r="25928" spans="1:4">
      <c r="A25928" s="489" t="str">
        <f t="shared" si="405"/>
        <v>2360690420介護予防訪問看護</v>
      </c>
      <c r="B25928" s="489">
        <v>2360690420</v>
      </c>
      <c r="C25928" s="489" t="s">
        <v>2103</v>
      </c>
      <c r="D25928" s="489" t="s">
        <v>4571</v>
      </c>
    </row>
    <row r="25929" spans="1:4">
      <c r="A25929" s="489" t="str">
        <f t="shared" si="405"/>
        <v>2360690420訪問看護</v>
      </c>
      <c r="B25929" s="489">
        <v>2360690420</v>
      </c>
      <c r="C25929" s="489" t="s">
        <v>2102</v>
      </c>
      <c r="D25929" s="489" t="s">
        <v>4571</v>
      </c>
    </row>
    <row r="25930" spans="1:4">
      <c r="A25930" s="489" t="str">
        <f t="shared" si="405"/>
        <v>2360690438介護予防訪問看護</v>
      </c>
      <c r="B25930" s="489">
        <v>2360690438</v>
      </c>
      <c r="C25930" s="489" t="s">
        <v>2103</v>
      </c>
      <c r="D25930" s="489" t="s">
        <v>4572</v>
      </c>
    </row>
    <row r="25931" spans="1:4">
      <c r="A25931" s="489" t="str">
        <f t="shared" si="405"/>
        <v>2360690438訪問看護</v>
      </c>
      <c r="B25931" s="489">
        <v>2360690438</v>
      </c>
      <c r="C25931" s="489" t="s">
        <v>2102</v>
      </c>
      <c r="D25931" s="489" t="s">
        <v>4572</v>
      </c>
    </row>
    <row r="25932" spans="1:4">
      <c r="A25932" s="489" t="str">
        <f t="shared" si="405"/>
        <v>2360790014介護予防訪問看護</v>
      </c>
      <c r="B25932" s="489">
        <v>2360790014</v>
      </c>
      <c r="C25932" s="489" t="s">
        <v>2103</v>
      </c>
      <c r="D25932" s="489" t="s">
        <v>4573</v>
      </c>
    </row>
    <row r="25933" spans="1:4">
      <c r="A25933" s="489" t="str">
        <f t="shared" si="405"/>
        <v>2360790014訪問看護</v>
      </c>
      <c r="B25933" s="489">
        <v>2360790014</v>
      </c>
      <c r="C25933" s="489" t="s">
        <v>2102</v>
      </c>
      <c r="D25933" s="489" t="s">
        <v>4573</v>
      </c>
    </row>
    <row r="25934" spans="1:4">
      <c r="A25934" s="489" t="str">
        <f t="shared" si="405"/>
        <v>2360790022介護予防訪問看護</v>
      </c>
      <c r="B25934" s="489">
        <v>2360790022</v>
      </c>
      <c r="C25934" s="489" t="s">
        <v>2103</v>
      </c>
      <c r="D25934" s="489" t="s">
        <v>4574</v>
      </c>
    </row>
    <row r="25935" spans="1:4">
      <c r="A25935" s="489" t="str">
        <f t="shared" si="405"/>
        <v>2360790022訪問看護</v>
      </c>
      <c r="B25935" s="489">
        <v>2360790022</v>
      </c>
      <c r="C25935" s="489" t="s">
        <v>2102</v>
      </c>
      <c r="D25935" s="489" t="s">
        <v>4574</v>
      </c>
    </row>
    <row r="25936" spans="1:4">
      <c r="A25936" s="489" t="str">
        <f t="shared" si="405"/>
        <v>2360790089介護予防訪問看護</v>
      </c>
      <c r="B25936" s="489">
        <v>2360790089</v>
      </c>
      <c r="C25936" s="489" t="s">
        <v>2103</v>
      </c>
      <c r="D25936" s="489" t="s">
        <v>4575</v>
      </c>
    </row>
    <row r="25937" spans="1:4">
      <c r="A25937" s="489" t="str">
        <f t="shared" si="405"/>
        <v>2360790089訪問看護</v>
      </c>
      <c r="B25937" s="489">
        <v>2360790089</v>
      </c>
      <c r="C25937" s="489" t="s">
        <v>2102</v>
      </c>
      <c r="D25937" s="489" t="s">
        <v>4575</v>
      </c>
    </row>
    <row r="25938" spans="1:4">
      <c r="A25938" s="489" t="str">
        <f t="shared" si="405"/>
        <v>2360790105介護予防訪問看護</v>
      </c>
      <c r="B25938" s="489">
        <v>2360790105</v>
      </c>
      <c r="C25938" s="489" t="s">
        <v>2103</v>
      </c>
      <c r="D25938" s="489" t="s">
        <v>4576</v>
      </c>
    </row>
    <row r="25939" spans="1:4">
      <c r="A25939" s="489" t="str">
        <f t="shared" si="405"/>
        <v>2360790105訪問看護</v>
      </c>
      <c r="B25939" s="489">
        <v>2360790105</v>
      </c>
      <c r="C25939" s="489" t="s">
        <v>2102</v>
      </c>
      <c r="D25939" s="489" t="s">
        <v>4576</v>
      </c>
    </row>
    <row r="25940" spans="1:4">
      <c r="A25940" s="489" t="str">
        <f t="shared" si="405"/>
        <v>2360790113介護予防訪問看護</v>
      </c>
      <c r="B25940" s="489">
        <v>2360790113</v>
      </c>
      <c r="C25940" s="489" t="s">
        <v>2103</v>
      </c>
      <c r="D25940" s="489" t="s">
        <v>4577</v>
      </c>
    </row>
    <row r="25941" spans="1:4">
      <c r="A25941" s="489" t="str">
        <f t="shared" si="405"/>
        <v>2360790113訪問看護</v>
      </c>
      <c r="B25941" s="489">
        <v>2360790113</v>
      </c>
      <c r="C25941" s="489" t="s">
        <v>2102</v>
      </c>
      <c r="D25941" s="489" t="s">
        <v>4577</v>
      </c>
    </row>
    <row r="25942" spans="1:4">
      <c r="A25942" s="489" t="str">
        <f t="shared" si="405"/>
        <v>2360790139介護予防訪問看護</v>
      </c>
      <c r="B25942" s="489">
        <v>2360790139</v>
      </c>
      <c r="C25942" s="489" t="s">
        <v>2103</v>
      </c>
      <c r="D25942" s="489" t="s">
        <v>4578</v>
      </c>
    </row>
    <row r="25943" spans="1:4">
      <c r="A25943" s="489" t="str">
        <f t="shared" si="405"/>
        <v>2360790139訪問看護</v>
      </c>
      <c r="B25943" s="489">
        <v>2360790139</v>
      </c>
      <c r="C25943" s="489" t="s">
        <v>2102</v>
      </c>
      <c r="D25943" s="489" t="s">
        <v>4578</v>
      </c>
    </row>
    <row r="25944" spans="1:4">
      <c r="A25944" s="489" t="str">
        <f t="shared" si="405"/>
        <v>2360790162介護予防訪問看護</v>
      </c>
      <c r="B25944" s="489">
        <v>2360790162</v>
      </c>
      <c r="C25944" s="489" t="s">
        <v>2103</v>
      </c>
      <c r="D25944" s="489" t="s">
        <v>4579</v>
      </c>
    </row>
    <row r="25945" spans="1:4">
      <c r="A25945" s="489" t="str">
        <f t="shared" si="405"/>
        <v>2360790162訪問看護</v>
      </c>
      <c r="B25945" s="489">
        <v>2360790162</v>
      </c>
      <c r="C25945" s="489" t="s">
        <v>2102</v>
      </c>
      <c r="D25945" s="489" t="s">
        <v>4579</v>
      </c>
    </row>
    <row r="25946" spans="1:4">
      <c r="A25946" s="489" t="str">
        <f t="shared" si="405"/>
        <v>2360790212介護予防訪問看護</v>
      </c>
      <c r="B25946" s="489">
        <v>2360790212</v>
      </c>
      <c r="C25946" s="489" t="s">
        <v>2103</v>
      </c>
      <c r="D25946" s="489" t="s">
        <v>4580</v>
      </c>
    </row>
    <row r="25947" spans="1:4">
      <c r="A25947" s="489" t="str">
        <f t="shared" si="405"/>
        <v>2360790212訪問看護</v>
      </c>
      <c r="B25947" s="489">
        <v>2360790212</v>
      </c>
      <c r="C25947" s="489" t="s">
        <v>2102</v>
      </c>
      <c r="D25947" s="489" t="s">
        <v>4580</v>
      </c>
    </row>
    <row r="25948" spans="1:4">
      <c r="A25948" s="489" t="str">
        <f t="shared" si="405"/>
        <v>2360790220介護予防訪問看護</v>
      </c>
      <c r="B25948" s="489">
        <v>2360790220</v>
      </c>
      <c r="C25948" s="489" t="s">
        <v>2103</v>
      </c>
      <c r="D25948" s="489" t="s">
        <v>4581</v>
      </c>
    </row>
    <row r="25949" spans="1:4">
      <c r="A25949" s="489" t="str">
        <f t="shared" si="405"/>
        <v>2360790220訪問看護</v>
      </c>
      <c r="B25949" s="489">
        <v>2360790220</v>
      </c>
      <c r="C25949" s="489" t="s">
        <v>2102</v>
      </c>
      <c r="D25949" s="489" t="s">
        <v>4581</v>
      </c>
    </row>
    <row r="25950" spans="1:4">
      <c r="A25950" s="489" t="str">
        <f t="shared" si="405"/>
        <v>2360790238介護予防訪問看護</v>
      </c>
      <c r="B25950" s="489">
        <v>2360790238</v>
      </c>
      <c r="C25950" s="489" t="s">
        <v>2103</v>
      </c>
      <c r="D25950" s="489" t="s">
        <v>4582</v>
      </c>
    </row>
    <row r="25951" spans="1:4">
      <c r="A25951" s="489" t="str">
        <f t="shared" si="405"/>
        <v>2360790238訪問看護</v>
      </c>
      <c r="B25951" s="489">
        <v>2360790238</v>
      </c>
      <c r="C25951" s="489" t="s">
        <v>2102</v>
      </c>
      <c r="D25951" s="489" t="s">
        <v>4582</v>
      </c>
    </row>
    <row r="25952" spans="1:4">
      <c r="A25952" s="489" t="str">
        <f t="shared" si="405"/>
        <v>2360790253介護予防訪問看護</v>
      </c>
      <c r="B25952" s="489">
        <v>2360790253</v>
      </c>
      <c r="C25952" s="489" t="s">
        <v>2103</v>
      </c>
      <c r="D25952" s="489" t="s">
        <v>4583</v>
      </c>
    </row>
    <row r="25953" spans="1:4">
      <c r="A25953" s="489" t="str">
        <f t="shared" si="405"/>
        <v>2360790253訪問看護</v>
      </c>
      <c r="B25953" s="489">
        <v>2360790253</v>
      </c>
      <c r="C25953" s="489" t="s">
        <v>2102</v>
      </c>
      <c r="D25953" s="489" t="s">
        <v>4583</v>
      </c>
    </row>
    <row r="25954" spans="1:4">
      <c r="A25954" s="489" t="str">
        <f t="shared" si="405"/>
        <v>2360790261介護予防訪問看護</v>
      </c>
      <c r="B25954" s="489">
        <v>2360790261</v>
      </c>
      <c r="C25954" s="489" t="s">
        <v>2103</v>
      </c>
      <c r="D25954" s="489" t="s">
        <v>4584</v>
      </c>
    </row>
    <row r="25955" spans="1:4">
      <c r="A25955" s="489" t="str">
        <f t="shared" si="405"/>
        <v>2360790261訪問看護</v>
      </c>
      <c r="B25955" s="489">
        <v>2360790261</v>
      </c>
      <c r="C25955" s="489" t="s">
        <v>2102</v>
      </c>
      <c r="D25955" s="489" t="s">
        <v>4584</v>
      </c>
    </row>
    <row r="25956" spans="1:4">
      <c r="A25956" s="489" t="str">
        <f t="shared" si="405"/>
        <v>2360790295介護予防訪問看護</v>
      </c>
      <c r="B25956" s="489">
        <v>2360790295</v>
      </c>
      <c r="C25956" s="489" t="s">
        <v>2103</v>
      </c>
      <c r="D25956" s="489" t="s">
        <v>4585</v>
      </c>
    </row>
    <row r="25957" spans="1:4">
      <c r="A25957" s="489" t="str">
        <f t="shared" si="405"/>
        <v>2360790295訪問看護</v>
      </c>
      <c r="B25957" s="489">
        <v>2360790295</v>
      </c>
      <c r="C25957" s="489" t="s">
        <v>2102</v>
      </c>
      <c r="D25957" s="489" t="s">
        <v>4585</v>
      </c>
    </row>
    <row r="25958" spans="1:4">
      <c r="A25958" s="489" t="str">
        <f t="shared" si="405"/>
        <v>2360790311介護予防訪問看護</v>
      </c>
      <c r="B25958" s="489">
        <v>2360790311</v>
      </c>
      <c r="C25958" s="489" t="s">
        <v>2103</v>
      </c>
      <c r="D25958" s="489" t="s">
        <v>4586</v>
      </c>
    </row>
    <row r="25959" spans="1:4">
      <c r="A25959" s="489" t="str">
        <f t="shared" si="405"/>
        <v>2360790311訪問看護</v>
      </c>
      <c r="B25959" s="489">
        <v>2360790311</v>
      </c>
      <c r="C25959" s="489" t="s">
        <v>2102</v>
      </c>
      <c r="D25959" s="489" t="s">
        <v>4586</v>
      </c>
    </row>
    <row r="25960" spans="1:4">
      <c r="A25960" s="489" t="str">
        <f t="shared" si="405"/>
        <v>2360790329介護予防訪問看護</v>
      </c>
      <c r="B25960" s="489">
        <v>2360790329</v>
      </c>
      <c r="C25960" s="489" t="s">
        <v>2103</v>
      </c>
      <c r="D25960" s="489" t="s">
        <v>4587</v>
      </c>
    </row>
    <row r="25961" spans="1:4">
      <c r="A25961" s="489" t="str">
        <f t="shared" si="405"/>
        <v>2360790329訪問看護</v>
      </c>
      <c r="B25961" s="489">
        <v>2360790329</v>
      </c>
      <c r="C25961" s="489" t="s">
        <v>2102</v>
      </c>
      <c r="D25961" s="489" t="s">
        <v>4587</v>
      </c>
    </row>
    <row r="25962" spans="1:4">
      <c r="A25962" s="489" t="str">
        <f t="shared" si="405"/>
        <v>2360790337介護予防訪問看護</v>
      </c>
      <c r="B25962" s="489">
        <v>2360790337</v>
      </c>
      <c r="C25962" s="489" t="s">
        <v>2103</v>
      </c>
      <c r="D25962" s="489" t="s">
        <v>4588</v>
      </c>
    </row>
    <row r="25963" spans="1:4">
      <c r="A25963" s="489" t="str">
        <f t="shared" si="405"/>
        <v>2360790337訪問看護</v>
      </c>
      <c r="B25963" s="489">
        <v>2360790337</v>
      </c>
      <c r="C25963" s="489" t="s">
        <v>2102</v>
      </c>
      <c r="D25963" s="489" t="s">
        <v>4588</v>
      </c>
    </row>
    <row r="25964" spans="1:4">
      <c r="A25964" s="489" t="str">
        <f t="shared" si="405"/>
        <v>2360790352介護予防訪問看護</v>
      </c>
      <c r="B25964" s="489">
        <v>2360790352</v>
      </c>
      <c r="C25964" s="489" t="s">
        <v>2103</v>
      </c>
      <c r="D25964" s="489" t="s">
        <v>4589</v>
      </c>
    </row>
    <row r="25965" spans="1:4">
      <c r="A25965" s="489" t="str">
        <f t="shared" si="405"/>
        <v>2360790352訪問看護</v>
      </c>
      <c r="B25965" s="489">
        <v>2360790352</v>
      </c>
      <c r="C25965" s="489" t="s">
        <v>2102</v>
      </c>
      <c r="D25965" s="489" t="s">
        <v>4589</v>
      </c>
    </row>
    <row r="25966" spans="1:4">
      <c r="A25966" s="489" t="str">
        <f t="shared" si="405"/>
        <v>2360790360介護予防訪問看護</v>
      </c>
      <c r="B25966" s="489">
        <v>2360790360</v>
      </c>
      <c r="C25966" s="489" t="s">
        <v>2103</v>
      </c>
      <c r="D25966" s="489" t="s">
        <v>4590</v>
      </c>
    </row>
    <row r="25967" spans="1:4">
      <c r="A25967" s="489" t="str">
        <f t="shared" si="405"/>
        <v>2360790360訪問看護</v>
      </c>
      <c r="B25967" s="489">
        <v>2360790360</v>
      </c>
      <c r="C25967" s="489" t="s">
        <v>2102</v>
      </c>
      <c r="D25967" s="489" t="s">
        <v>4590</v>
      </c>
    </row>
    <row r="25968" spans="1:4">
      <c r="A25968" s="489" t="str">
        <f t="shared" si="405"/>
        <v>2360790378介護予防訪問看護</v>
      </c>
      <c r="B25968" s="489">
        <v>2360790378</v>
      </c>
      <c r="C25968" s="489" t="s">
        <v>2103</v>
      </c>
      <c r="D25968" s="489" t="s">
        <v>4591</v>
      </c>
    </row>
    <row r="25969" spans="1:4">
      <c r="A25969" s="489" t="str">
        <f t="shared" si="405"/>
        <v>2360790378訪問看護</v>
      </c>
      <c r="B25969" s="489">
        <v>2360790378</v>
      </c>
      <c r="C25969" s="489" t="s">
        <v>2102</v>
      </c>
      <c r="D25969" s="489" t="s">
        <v>4591</v>
      </c>
    </row>
    <row r="25970" spans="1:4">
      <c r="A25970" s="489" t="str">
        <f t="shared" si="405"/>
        <v>2360790378訪問看護</v>
      </c>
      <c r="B25970" s="489">
        <v>2360790378</v>
      </c>
      <c r="C25970" s="489" t="s">
        <v>2102</v>
      </c>
      <c r="D25970" s="489" t="s">
        <v>4591</v>
      </c>
    </row>
    <row r="25971" spans="1:4">
      <c r="A25971" s="489" t="str">
        <f t="shared" si="405"/>
        <v>2360790386介護予防訪問看護</v>
      </c>
      <c r="B25971" s="489">
        <v>2360790386</v>
      </c>
      <c r="C25971" s="489" t="s">
        <v>2103</v>
      </c>
      <c r="D25971" s="489" t="s">
        <v>4592</v>
      </c>
    </row>
    <row r="25972" spans="1:4">
      <c r="A25972" s="489" t="str">
        <f t="shared" si="405"/>
        <v>2360790386訪問看護</v>
      </c>
      <c r="B25972" s="489">
        <v>2360790386</v>
      </c>
      <c r="C25972" s="489" t="s">
        <v>2102</v>
      </c>
      <c r="D25972" s="489" t="s">
        <v>4592</v>
      </c>
    </row>
    <row r="25973" spans="1:4">
      <c r="A25973" s="489" t="str">
        <f t="shared" si="405"/>
        <v>2360790394介護予防訪問看護</v>
      </c>
      <c r="B25973" s="489">
        <v>2360790394</v>
      </c>
      <c r="C25973" s="489" t="s">
        <v>2103</v>
      </c>
      <c r="D25973" s="489" t="s">
        <v>4593</v>
      </c>
    </row>
    <row r="25974" spans="1:4">
      <c r="A25974" s="489" t="str">
        <f t="shared" si="405"/>
        <v>2360790394訪問看護</v>
      </c>
      <c r="B25974" s="489">
        <v>2360790394</v>
      </c>
      <c r="C25974" s="489" t="s">
        <v>2102</v>
      </c>
      <c r="D25974" s="489" t="s">
        <v>4593</v>
      </c>
    </row>
    <row r="25975" spans="1:4">
      <c r="A25975" s="489" t="str">
        <f t="shared" si="405"/>
        <v>2360790402介護予防訪問看護</v>
      </c>
      <c r="B25975" s="489">
        <v>2360790402</v>
      </c>
      <c r="C25975" s="489" t="s">
        <v>2103</v>
      </c>
      <c r="D25975" s="489" t="s">
        <v>4594</v>
      </c>
    </row>
    <row r="25976" spans="1:4">
      <c r="A25976" s="489" t="str">
        <f t="shared" si="405"/>
        <v>2360790402訪問看護</v>
      </c>
      <c r="B25976" s="489">
        <v>2360790402</v>
      </c>
      <c r="C25976" s="489" t="s">
        <v>2102</v>
      </c>
      <c r="D25976" s="489" t="s">
        <v>4594</v>
      </c>
    </row>
    <row r="25977" spans="1:4">
      <c r="A25977" s="489" t="str">
        <f t="shared" si="405"/>
        <v>2360790410介護予防訪問看護</v>
      </c>
      <c r="B25977" s="489">
        <v>2360790410</v>
      </c>
      <c r="C25977" s="489" t="s">
        <v>2103</v>
      </c>
      <c r="D25977" s="489" t="s">
        <v>4595</v>
      </c>
    </row>
    <row r="25978" spans="1:4">
      <c r="A25978" s="489" t="str">
        <f t="shared" si="405"/>
        <v>2360790410訪問看護</v>
      </c>
      <c r="B25978" s="489">
        <v>2360790410</v>
      </c>
      <c r="C25978" s="489" t="s">
        <v>2102</v>
      </c>
      <c r="D25978" s="489" t="s">
        <v>4595</v>
      </c>
    </row>
    <row r="25979" spans="1:4">
      <c r="A25979" s="489" t="str">
        <f t="shared" si="405"/>
        <v>2360790428介護予防訪問看護</v>
      </c>
      <c r="B25979" s="489">
        <v>2360790428</v>
      </c>
      <c r="C25979" s="489" t="s">
        <v>2103</v>
      </c>
      <c r="D25979" s="489" t="s">
        <v>4596</v>
      </c>
    </row>
    <row r="25980" spans="1:4">
      <c r="A25980" s="489" t="str">
        <f t="shared" si="405"/>
        <v>2360790428訪問看護</v>
      </c>
      <c r="B25980" s="489">
        <v>2360790428</v>
      </c>
      <c r="C25980" s="489" t="s">
        <v>2102</v>
      </c>
      <c r="D25980" s="489" t="s">
        <v>4596</v>
      </c>
    </row>
    <row r="25981" spans="1:4">
      <c r="A25981" s="489" t="str">
        <f t="shared" si="405"/>
        <v>2360790436介護予防訪問看護</v>
      </c>
      <c r="B25981" s="489">
        <v>2360790436</v>
      </c>
      <c r="C25981" s="489" t="s">
        <v>2103</v>
      </c>
      <c r="D25981" s="489" t="s">
        <v>4597</v>
      </c>
    </row>
    <row r="25982" spans="1:4">
      <c r="A25982" s="489" t="str">
        <f t="shared" si="405"/>
        <v>2360790436訪問看護</v>
      </c>
      <c r="B25982" s="489">
        <v>2360790436</v>
      </c>
      <c r="C25982" s="489" t="s">
        <v>2102</v>
      </c>
      <c r="D25982" s="489" t="s">
        <v>4597</v>
      </c>
    </row>
    <row r="25983" spans="1:4">
      <c r="A25983" s="489" t="str">
        <f t="shared" si="405"/>
        <v>2360790444介護予防訪問看護</v>
      </c>
      <c r="B25983" s="489">
        <v>2360790444</v>
      </c>
      <c r="C25983" s="489" t="s">
        <v>2103</v>
      </c>
      <c r="D25983" s="489" t="s">
        <v>4598</v>
      </c>
    </row>
    <row r="25984" spans="1:4">
      <c r="A25984" s="489" t="str">
        <f t="shared" si="405"/>
        <v>2360790444訪問看護</v>
      </c>
      <c r="B25984" s="489">
        <v>2360790444</v>
      </c>
      <c r="C25984" s="489" t="s">
        <v>2102</v>
      </c>
      <c r="D25984" s="489" t="s">
        <v>4598</v>
      </c>
    </row>
    <row r="25985" spans="1:4">
      <c r="A25985" s="489" t="str">
        <f t="shared" si="405"/>
        <v>2360790451介護予防訪問看護</v>
      </c>
      <c r="B25985" s="489">
        <v>2360790451</v>
      </c>
      <c r="C25985" s="489" t="s">
        <v>2103</v>
      </c>
      <c r="D25985" s="489" t="s">
        <v>4599</v>
      </c>
    </row>
    <row r="25986" spans="1:4">
      <c r="A25986" s="489" t="str">
        <f t="shared" ref="A25986:A26049" si="406">B25986&amp;C25986</f>
        <v>2360790451訪問看護</v>
      </c>
      <c r="B25986" s="489">
        <v>2360790451</v>
      </c>
      <c r="C25986" s="489" t="s">
        <v>2102</v>
      </c>
      <c r="D25986" s="489" t="s">
        <v>4599</v>
      </c>
    </row>
    <row r="25987" spans="1:4">
      <c r="A25987" s="489" t="str">
        <f t="shared" si="406"/>
        <v>2360790469介護予防訪問看護</v>
      </c>
      <c r="B25987" s="489">
        <v>2360790469</v>
      </c>
      <c r="C25987" s="489" t="s">
        <v>2103</v>
      </c>
      <c r="D25987" s="489" t="s">
        <v>4600</v>
      </c>
    </row>
    <row r="25988" spans="1:4">
      <c r="A25988" s="489" t="str">
        <f t="shared" si="406"/>
        <v>2360790469訪問看護</v>
      </c>
      <c r="B25988" s="489">
        <v>2360790469</v>
      </c>
      <c r="C25988" s="489" t="s">
        <v>2102</v>
      </c>
      <c r="D25988" s="489" t="s">
        <v>4600</v>
      </c>
    </row>
    <row r="25989" spans="1:4">
      <c r="A25989" s="489" t="str">
        <f t="shared" si="406"/>
        <v>2360790477介護予防訪問看護</v>
      </c>
      <c r="B25989" s="489">
        <v>2360790477</v>
      </c>
      <c r="C25989" s="489" t="s">
        <v>2103</v>
      </c>
      <c r="D25989" s="489" t="s">
        <v>4601</v>
      </c>
    </row>
    <row r="25990" spans="1:4">
      <c r="A25990" s="489" t="str">
        <f t="shared" si="406"/>
        <v>2360790477訪問看護</v>
      </c>
      <c r="B25990" s="489">
        <v>2360790477</v>
      </c>
      <c r="C25990" s="489" t="s">
        <v>2102</v>
      </c>
      <c r="D25990" s="489" t="s">
        <v>4601</v>
      </c>
    </row>
    <row r="25991" spans="1:4">
      <c r="A25991" s="489" t="str">
        <f t="shared" si="406"/>
        <v>2360790485介護予防訪問看護</v>
      </c>
      <c r="B25991" s="489">
        <v>2360790485</v>
      </c>
      <c r="C25991" s="489" t="s">
        <v>2103</v>
      </c>
      <c r="D25991" s="489" t="s">
        <v>4602</v>
      </c>
    </row>
    <row r="25992" spans="1:4">
      <c r="A25992" s="489" t="str">
        <f t="shared" si="406"/>
        <v>2360790485訪問看護</v>
      </c>
      <c r="B25992" s="489">
        <v>2360790485</v>
      </c>
      <c r="C25992" s="489" t="s">
        <v>2102</v>
      </c>
      <c r="D25992" s="489" t="s">
        <v>4602</v>
      </c>
    </row>
    <row r="25993" spans="1:4">
      <c r="A25993" s="489" t="str">
        <f t="shared" si="406"/>
        <v>2360790493介護予防訪問看護</v>
      </c>
      <c r="B25993" s="489">
        <v>2360790493</v>
      </c>
      <c r="C25993" s="489" t="s">
        <v>2103</v>
      </c>
      <c r="D25993" s="489" t="s">
        <v>4603</v>
      </c>
    </row>
    <row r="25994" spans="1:4">
      <c r="A25994" s="489" t="str">
        <f t="shared" si="406"/>
        <v>2360790493訪問看護</v>
      </c>
      <c r="B25994" s="489">
        <v>2360790493</v>
      </c>
      <c r="C25994" s="489" t="s">
        <v>2102</v>
      </c>
      <c r="D25994" s="489" t="s">
        <v>4603</v>
      </c>
    </row>
    <row r="25995" spans="1:4">
      <c r="A25995" s="489" t="str">
        <f t="shared" si="406"/>
        <v>2360790501介護予防訪問看護</v>
      </c>
      <c r="B25995" s="489">
        <v>2360790501</v>
      </c>
      <c r="C25995" s="489" t="s">
        <v>2103</v>
      </c>
      <c r="D25995" s="489" t="s">
        <v>4604</v>
      </c>
    </row>
    <row r="25996" spans="1:4">
      <c r="A25996" s="489" t="str">
        <f t="shared" si="406"/>
        <v>2360790501訪問看護</v>
      </c>
      <c r="B25996" s="489">
        <v>2360790501</v>
      </c>
      <c r="C25996" s="489" t="s">
        <v>2102</v>
      </c>
      <c r="D25996" s="489" t="s">
        <v>4604</v>
      </c>
    </row>
    <row r="25997" spans="1:4">
      <c r="A25997" s="489" t="str">
        <f t="shared" si="406"/>
        <v>2360790501訪問看護</v>
      </c>
      <c r="B25997" s="489">
        <v>2360790501</v>
      </c>
      <c r="C25997" s="489" t="s">
        <v>2102</v>
      </c>
      <c r="D25997" s="489" t="s">
        <v>4604</v>
      </c>
    </row>
    <row r="25998" spans="1:4">
      <c r="A25998" s="489" t="str">
        <f t="shared" si="406"/>
        <v>2360890103介護予防訪問看護</v>
      </c>
      <c r="B25998" s="489">
        <v>2360890103</v>
      </c>
      <c r="C25998" s="489" t="s">
        <v>2103</v>
      </c>
      <c r="D25998" s="489" t="s">
        <v>4605</v>
      </c>
    </row>
    <row r="25999" spans="1:4">
      <c r="A25999" s="489" t="str">
        <f t="shared" si="406"/>
        <v>2360890103訪問看護</v>
      </c>
      <c r="B25999" s="489">
        <v>2360890103</v>
      </c>
      <c r="C25999" s="489" t="s">
        <v>2102</v>
      </c>
      <c r="D25999" s="489" t="s">
        <v>4605</v>
      </c>
    </row>
    <row r="26000" spans="1:4">
      <c r="A26000" s="489" t="str">
        <f t="shared" si="406"/>
        <v>2360890111介護予防訪問看護</v>
      </c>
      <c r="B26000" s="489">
        <v>2360890111</v>
      </c>
      <c r="C26000" s="489" t="s">
        <v>2103</v>
      </c>
      <c r="D26000" s="489" t="s">
        <v>4606</v>
      </c>
    </row>
    <row r="26001" spans="1:4">
      <c r="A26001" s="489" t="str">
        <f t="shared" si="406"/>
        <v>2360890111訪問看護</v>
      </c>
      <c r="B26001" s="489">
        <v>2360890111</v>
      </c>
      <c r="C26001" s="489" t="s">
        <v>2102</v>
      </c>
      <c r="D26001" s="489" t="s">
        <v>4606</v>
      </c>
    </row>
    <row r="26002" spans="1:4">
      <c r="A26002" s="489" t="str">
        <f t="shared" si="406"/>
        <v>2360890129介護予防訪問看護</v>
      </c>
      <c r="B26002" s="489">
        <v>2360890129</v>
      </c>
      <c r="C26002" s="489" t="s">
        <v>2103</v>
      </c>
      <c r="D26002" s="489" t="s">
        <v>4607</v>
      </c>
    </row>
    <row r="26003" spans="1:4">
      <c r="A26003" s="489" t="str">
        <f t="shared" si="406"/>
        <v>2360890129訪問看護</v>
      </c>
      <c r="B26003" s="489">
        <v>2360890129</v>
      </c>
      <c r="C26003" s="489" t="s">
        <v>2102</v>
      </c>
      <c r="D26003" s="489" t="s">
        <v>4607</v>
      </c>
    </row>
    <row r="26004" spans="1:4">
      <c r="A26004" s="489" t="str">
        <f t="shared" si="406"/>
        <v>2360890145介護予防訪問看護</v>
      </c>
      <c r="B26004" s="489">
        <v>2360890145</v>
      </c>
      <c r="C26004" s="489" t="s">
        <v>2103</v>
      </c>
      <c r="D26004" s="489" t="s">
        <v>4608</v>
      </c>
    </row>
    <row r="26005" spans="1:4">
      <c r="A26005" s="489" t="str">
        <f t="shared" si="406"/>
        <v>2360890145訪問看護</v>
      </c>
      <c r="B26005" s="489">
        <v>2360890145</v>
      </c>
      <c r="C26005" s="489" t="s">
        <v>2102</v>
      </c>
      <c r="D26005" s="489" t="s">
        <v>4608</v>
      </c>
    </row>
    <row r="26006" spans="1:4">
      <c r="A26006" s="489" t="str">
        <f t="shared" si="406"/>
        <v>2360890160介護予防訪問看護</v>
      </c>
      <c r="B26006" s="489">
        <v>2360890160</v>
      </c>
      <c r="C26006" s="489" t="s">
        <v>2103</v>
      </c>
      <c r="D26006" s="489" t="s">
        <v>4609</v>
      </c>
    </row>
    <row r="26007" spans="1:4">
      <c r="A26007" s="489" t="str">
        <f t="shared" si="406"/>
        <v>2360890160訪問看護</v>
      </c>
      <c r="B26007" s="489">
        <v>2360890160</v>
      </c>
      <c r="C26007" s="489" t="s">
        <v>2102</v>
      </c>
      <c r="D26007" s="489" t="s">
        <v>4609</v>
      </c>
    </row>
    <row r="26008" spans="1:4">
      <c r="A26008" s="489" t="str">
        <f t="shared" si="406"/>
        <v>2360890178介護予防訪問看護</v>
      </c>
      <c r="B26008" s="489">
        <v>2360890178</v>
      </c>
      <c r="C26008" s="489" t="s">
        <v>2103</v>
      </c>
      <c r="D26008" s="489" t="s">
        <v>4610</v>
      </c>
    </row>
    <row r="26009" spans="1:4">
      <c r="A26009" s="489" t="str">
        <f t="shared" si="406"/>
        <v>2360890178訪問看護</v>
      </c>
      <c r="B26009" s="489">
        <v>2360890178</v>
      </c>
      <c r="C26009" s="489" t="s">
        <v>2102</v>
      </c>
      <c r="D26009" s="489" t="s">
        <v>4610</v>
      </c>
    </row>
    <row r="26010" spans="1:4">
      <c r="A26010" s="489" t="str">
        <f t="shared" si="406"/>
        <v>2360890228介護予防訪問看護</v>
      </c>
      <c r="B26010" s="489">
        <v>2360890228</v>
      </c>
      <c r="C26010" s="489" t="s">
        <v>2103</v>
      </c>
      <c r="D26010" s="489" t="s">
        <v>4611</v>
      </c>
    </row>
    <row r="26011" spans="1:4">
      <c r="A26011" s="489" t="str">
        <f t="shared" si="406"/>
        <v>2360890228訪問看護</v>
      </c>
      <c r="B26011" s="489">
        <v>2360890228</v>
      </c>
      <c r="C26011" s="489" t="s">
        <v>2102</v>
      </c>
      <c r="D26011" s="489" t="s">
        <v>4611</v>
      </c>
    </row>
    <row r="26012" spans="1:4">
      <c r="A26012" s="489" t="str">
        <f t="shared" si="406"/>
        <v>2360890236介護予防訪問看護</v>
      </c>
      <c r="B26012" s="489">
        <v>2360890236</v>
      </c>
      <c r="C26012" s="489" t="s">
        <v>2103</v>
      </c>
      <c r="D26012" s="489" t="s">
        <v>4612</v>
      </c>
    </row>
    <row r="26013" spans="1:4">
      <c r="A26013" s="489" t="str">
        <f t="shared" si="406"/>
        <v>2360890236訪問看護</v>
      </c>
      <c r="B26013" s="489">
        <v>2360890236</v>
      </c>
      <c r="C26013" s="489" t="s">
        <v>2102</v>
      </c>
      <c r="D26013" s="489" t="s">
        <v>4612</v>
      </c>
    </row>
    <row r="26014" spans="1:4">
      <c r="A26014" s="489" t="str">
        <f t="shared" si="406"/>
        <v>2360890244訪問看護</v>
      </c>
      <c r="B26014" s="489">
        <v>2360890244</v>
      </c>
      <c r="C26014" s="489" t="s">
        <v>2102</v>
      </c>
      <c r="D26014" s="489" t="s">
        <v>4613</v>
      </c>
    </row>
    <row r="26015" spans="1:4">
      <c r="A26015" s="489" t="str">
        <f t="shared" si="406"/>
        <v>2360890251介護予防訪問看護</v>
      </c>
      <c r="B26015" s="489">
        <v>2360890251</v>
      </c>
      <c r="C26015" s="489" t="s">
        <v>2103</v>
      </c>
      <c r="D26015" s="489" t="s">
        <v>4614</v>
      </c>
    </row>
    <row r="26016" spans="1:4">
      <c r="A26016" s="489" t="str">
        <f t="shared" si="406"/>
        <v>2360890251訪問看護</v>
      </c>
      <c r="B26016" s="489">
        <v>2360890251</v>
      </c>
      <c r="C26016" s="489" t="s">
        <v>2102</v>
      </c>
      <c r="D26016" s="489" t="s">
        <v>4614</v>
      </c>
    </row>
    <row r="26017" spans="1:4">
      <c r="A26017" s="489" t="str">
        <f t="shared" si="406"/>
        <v>2360890269介護予防訪問看護</v>
      </c>
      <c r="B26017" s="489">
        <v>2360890269</v>
      </c>
      <c r="C26017" s="489" t="s">
        <v>2103</v>
      </c>
      <c r="D26017" s="489" t="s">
        <v>4615</v>
      </c>
    </row>
    <row r="26018" spans="1:4">
      <c r="A26018" s="489" t="str">
        <f t="shared" si="406"/>
        <v>2360890269訪問看護</v>
      </c>
      <c r="B26018" s="489">
        <v>2360890269</v>
      </c>
      <c r="C26018" s="489" t="s">
        <v>2102</v>
      </c>
      <c r="D26018" s="489" t="s">
        <v>4615</v>
      </c>
    </row>
    <row r="26019" spans="1:4">
      <c r="A26019" s="489" t="str">
        <f t="shared" si="406"/>
        <v>2360890269訪問看護</v>
      </c>
      <c r="B26019" s="489">
        <v>2360890269</v>
      </c>
      <c r="C26019" s="489" t="s">
        <v>2102</v>
      </c>
      <c r="D26019" s="489" t="s">
        <v>4615</v>
      </c>
    </row>
    <row r="26020" spans="1:4">
      <c r="A26020" s="489" t="str">
        <f t="shared" si="406"/>
        <v>2360890277訪問看護</v>
      </c>
      <c r="B26020" s="489">
        <v>2360890277</v>
      </c>
      <c r="C26020" s="489" t="s">
        <v>2102</v>
      </c>
      <c r="D26020" s="489" t="s">
        <v>4616</v>
      </c>
    </row>
    <row r="26021" spans="1:4">
      <c r="A26021" s="489" t="str">
        <f t="shared" si="406"/>
        <v>2360890285訪問看護</v>
      </c>
      <c r="B26021" s="489">
        <v>2360890285</v>
      </c>
      <c r="C26021" s="489" t="s">
        <v>2102</v>
      </c>
      <c r="D26021" s="489" t="s">
        <v>4617</v>
      </c>
    </row>
    <row r="26022" spans="1:4">
      <c r="A26022" s="489" t="str">
        <f t="shared" si="406"/>
        <v>2360890293介護予防訪問看護</v>
      </c>
      <c r="B26022" s="489">
        <v>2360890293</v>
      </c>
      <c r="C26022" s="489" t="s">
        <v>2103</v>
      </c>
      <c r="D26022" s="489" t="s">
        <v>4618</v>
      </c>
    </row>
    <row r="26023" spans="1:4">
      <c r="A26023" s="489" t="str">
        <f t="shared" si="406"/>
        <v>2360890293訪問看護</v>
      </c>
      <c r="B26023" s="489">
        <v>2360890293</v>
      </c>
      <c r="C26023" s="489" t="s">
        <v>2102</v>
      </c>
      <c r="D26023" s="489" t="s">
        <v>4618</v>
      </c>
    </row>
    <row r="26024" spans="1:4">
      <c r="A26024" s="489" t="str">
        <f t="shared" si="406"/>
        <v>2360890301介護予防訪問看護</v>
      </c>
      <c r="B26024" s="489">
        <v>2360890301</v>
      </c>
      <c r="C26024" s="489" t="s">
        <v>2103</v>
      </c>
      <c r="D26024" s="489" t="s">
        <v>4619</v>
      </c>
    </row>
    <row r="26025" spans="1:4">
      <c r="A26025" s="489" t="str">
        <f t="shared" si="406"/>
        <v>2360890301訪問看護</v>
      </c>
      <c r="B26025" s="489">
        <v>2360890301</v>
      </c>
      <c r="C26025" s="489" t="s">
        <v>2102</v>
      </c>
      <c r="D26025" s="489" t="s">
        <v>4619</v>
      </c>
    </row>
    <row r="26026" spans="1:4">
      <c r="A26026" s="489" t="str">
        <f t="shared" si="406"/>
        <v>2360890319介護予防訪問看護</v>
      </c>
      <c r="B26026" s="489">
        <v>2360890319</v>
      </c>
      <c r="C26026" s="489" t="s">
        <v>2103</v>
      </c>
      <c r="D26026" s="489" t="s">
        <v>4620</v>
      </c>
    </row>
    <row r="26027" spans="1:4">
      <c r="A26027" s="489" t="str">
        <f t="shared" si="406"/>
        <v>2360890319訪問看護</v>
      </c>
      <c r="B26027" s="489">
        <v>2360890319</v>
      </c>
      <c r="C26027" s="489" t="s">
        <v>2102</v>
      </c>
      <c r="D26027" s="489" t="s">
        <v>4620</v>
      </c>
    </row>
    <row r="26028" spans="1:4">
      <c r="A26028" s="489" t="str">
        <f t="shared" si="406"/>
        <v>2360890343介護予防訪問看護</v>
      </c>
      <c r="B26028" s="489">
        <v>2360890343</v>
      </c>
      <c r="C26028" s="489" t="s">
        <v>2103</v>
      </c>
      <c r="D26028" s="489" t="s">
        <v>4621</v>
      </c>
    </row>
    <row r="26029" spans="1:4">
      <c r="A26029" s="489" t="str">
        <f t="shared" si="406"/>
        <v>2360890343訪問看護</v>
      </c>
      <c r="B26029" s="489">
        <v>2360890343</v>
      </c>
      <c r="C26029" s="489" t="s">
        <v>2102</v>
      </c>
      <c r="D26029" s="489" t="s">
        <v>4621</v>
      </c>
    </row>
    <row r="26030" spans="1:4">
      <c r="A26030" s="489" t="str">
        <f t="shared" si="406"/>
        <v>2360890343訪問看護</v>
      </c>
      <c r="B26030" s="489">
        <v>2360890343</v>
      </c>
      <c r="C26030" s="489" t="s">
        <v>2102</v>
      </c>
      <c r="D26030" s="489" t="s">
        <v>4621</v>
      </c>
    </row>
    <row r="26031" spans="1:4">
      <c r="A26031" s="489" t="str">
        <f t="shared" si="406"/>
        <v>2360890350介護予防訪問看護</v>
      </c>
      <c r="B26031" s="489">
        <v>2360890350</v>
      </c>
      <c r="C26031" s="489" t="s">
        <v>2103</v>
      </c>
      <c r="D26031" s="489" t="s">
        <v>4622</v>
      </c>
    </row>
    <row r="26032" spans="1:4">
      <c r="A26032" s="489" t="str">
        <f t="shared" si="406"/>
        <v>2360890350訪問看護</v>
      </c>
      <c r="B26032" s="489">
        <v>2360890350</v>
      </c>
      <c r="C26032" s="489" t="s">
        <v>2102</v>
      </c>
      <c r="D26032" s="489" t="s">
        <v>4622</v>
      </c>
    </row>
    <row r="26033" spans="1:4">
      <c r="A26033" s="489" t="str">
        <f t="shared" si="406"/>
        <v>2360890376介護予防訪問看護</v>
      </c>
      <c r="B26033" s="489">
        <v>2360890376</v>
      </c>
      <c r="C26033" s="489" t="s">
        <v>2103</v>
      </c>
      <c r="D26033" s="489" t="s">
        <v>4623</v>
      </c>
    </row>
    <row r="26034" spans="1:4">
      <c r="A26034" s="489" t="str">
        <f t="shared" si="406"/>
        <v>2360890376訪問看護</v>
      </c>
      <c r="B26034" s="489">
        <v>2360890376</v>
      </c>
      <c r="C26034" s="489" t="s">
        <v>2102</v>
      </c>
      <c r="D26034" s="489" t="s">
        <v>4623</v>
      </c>
    </row>
    <row r="26035" spans="1:4">
      <c r="A26035" s="489" t="str">
        <f t="shared" si="406"/>
        <v>2360890376訪問看護</v>
      </c>
      <c r="B26035" s="489">
        <v>2360890376</v>
      </c>
      <c r="C26035" s="489" t="s">
        <v>2102</v>
      </c>
      <c r="D26035" s="489" t="s">
        <v>4623</v>
      </c>
    </row>
    <row r="26036" spans="1:4">
      <c r="A26036" s="489" t="str">
        <f t="shared" si="406"/>
        <v>2360890384介護予防訪問看護</v>
      </c>
      <c r="B26036" s="489">
        <v>2360890384</v>
      </c>
      <c r="C26036" s="489" t="s">
        <v>2103</v>
      </c>
      <c r="D26036" s="489" t="s">
        <v>4624</v>
      </c>
    </row>
    <row r="26037" spans="1:4">
      <c r="A26037" s="489" t="str">
        <f t="shared" si="406"/>
        <v>2360890384訪問看護</v>
      </c>
      <c r="B26037" s="489">
        <v>2360890384</v>
      </c>
      <c r="C26037" s="489" t="s">
        <v>2102</v>
      </c>
      <c r="D26037" s="489" t="s">
        <v>4624</v>
      </c>
    </row>
    <row r="26038" spans="1:4">
      <c r="A26038" s="489" t="str">
        <f t="shared" si="406"/>
        <v>2360890392介護予防訪問看護</v>
      </c>
      <c r="B26038" s="489">
        <v>2360890392</v>
      </c>
      <c r="C26038" s="489" t="s">
        <v>2103</v>
      </c>
      <c r="D26038" s="489" t="s">
        <v>4625</v>
      </c>
    </row>
    <row r="26039" spans="1:4">
      <c r="A26039" s="489" t="str">
        <f t="shared" si="406"/>
        <v>2360890392訪問看護</v>
      </c>
      <c r="B26039" s="489">
        <v>2360890392</v>
      </c>
      <c r="C26039" s="489" t="s">
        <v>2102</v>
      </c>
      <c r="D26039" s="489" t="s">
        <v>4625</v>
      </c>
    </row>
    <row r="26040" spans="1:4">
      <c r="A26040" s="489" t="str">
        <f t="shared" si="406"/>
        <v>2360890400介護予防訪問看護</v>
      </c>
      <c r="B26040" s="489">
        <v>2360890400</v>
      </c>
      <c r="C26040" s="489" t="s">
        <v>2103</v>
      </c>
      <c r="D26040" s="489" t="s">
        <v>4626</v>
      </c>
    </row>
    <row r="26041" spans="1:4">
      <c r="A26041" s="489" t="str">
        <f t="shared" si="406"/>
        <v>2360890400訪問看護</v>
      </c>
      <c r="B26041" s="489">
        <v>2360890400</v>
      </c>
      <c r="C26041" s="489" t="s">
        <v>2102</v>
      </c>
      <c r="D26041" s="489" t="s">
        <v>4626</v>
      </c>
    </row>
    <row r="26042" spans="1:4">
      <c r="A26042" s="489" t="str">
        <f t="shared" si="406"/>
        <v>2360890418介護予防訪問看護</v>
      </c>
      <c r="B26042" s="489">
        <v>2360890418</v>
      </c>
      <c r="C26042" s="489" t="s">
        <v>2103</v>
      </c>
      <c r="D26042" s="489" t="s">
        <v>4627</v>
      </c>
    </row>
    <row r="26043" spans="1:4">
      <c r="A26043" s="489" t="str">
        <f t="shared" si="406"/>
        <v>2360890418訪問看護</v>
      </c>
      <c r="B26043" s="489">
        <v>2360890418</v>
      </c>
      <c r="C26043" s="489" t="s">
        <v>2102</v>
      </c>
      <c r="D26043" s="489" t="s">
        <v>4627</v>
      </c>
    </row>
    <row r="26044" spans="1:4">
      <c r="A26044" s="489" t="str">
        <f t="shared" si="406"/>
        <v>2360890426介護予防訪問看護</v>
      </c>
      <c r="B26044" s="489">
        <v>2360890426</v>
      </c>
      <c r="C26044" s="489" t="s">
        <v>2103</v>
      </c>
      <c r="D26044" s="489" t="s">
        <v>4628</v>
      </c>
    </row>
    <row r="26045" spans="1:4">
      <c r="A26045" s="489" t="str">
        <f t="shared" si="406"/>
        <v>2360890426訪問看護</v>
      </c>
      <c r="B26045" s="489">
        <v>2360890426</v>
      </c>
      <c r="C26045" s="489" t="s">
        <v>2102</v>
      </c>
      <c r="D26045" s="489" t="s">
        <v>4628</v>
      </c>
    </row>
    <row r="26046" spans="1:4">
      <c r="A26046" s="489" t="str">
        <f t="shared" si="406"/>
        <v>2360890434介護予防訪問看護</v>
      </c>
      <c r="B26046" s="489">
        <v>2360890434</v>
      </c>
      <c r="C26046" s="489" t="s">
        <v>2103</v>
      </c>
      <c r="D26046" s="489" t="s">
        <v>4629</v>
      </c>
    </row>
    <row r="26047" spans="1:4">
      <c r="A26047" s="489" t="str">
        <f t="shared" si="406"/>
        <v>2360890434訪問看護</v>
      </c>
      <c r="B26047" s="489">
        <v>2360890434</v>
      </c>
      <c r="C26047" s="489" t="s">
        <v>2102</v>
      </c>
      <c r="D26047" s="489" t="s">
        <v>4629</v>
      </c>
    </row>
    <row r="26048" spans="1:4">
      <c r="A26048" s="489" t="str">
        <f t="shared" si="406"/>
        <v>2360890442介護予防訪問看護</v>
      </c>
      <c r="B26048" s="489">
        <v>2360890442</v>
      </c>
      <c r="C26048" s="489" t="s">
        <v>2103</v>
      </c>
      <c r="D26048" s="489" t="s">
        <v>4630</v>
      </c>
    </row>
    <row r="26049" spans="1:4">
      <c r="A26049" s="489" t="str">
        <f t="shared" si="406"/>
        <v>2360890442訪問看護</v>
      </c>
      <c r="B26049" s="489">
        <v>2360890442</v>
      </c>
      <c r="C26049" s="489" t="s">
        <v>2102</v>
      </c>
      <c r="D26049" s="489" t="s">
        <v>4630</v>
      </c>
    </row>
    <row r="26050" spans="1:4">
      <c r="A26050" s="489" t="str">
        <f t="shared" ref="A26050:A26113" si="407">B26050&amp;C26050</f>
        <v>2360890459介護予防訪問看護</v>
      </c>
      <c r="B26050" s="489">
        <v>2360890459</v>
      </c>
      <c r="C26050" s="489" t="s">
        <v>2103</v>
      </c>
      <c r="D26050" s="489" t="s">
        <v>4631</v>
      </c>
    </row>
    <row r="26051" spans="1:4">
      <c r="A26051" s="489" t="str">
        <f t="shared" si="407"/>
        <v>2360890459訪問看護</v>
      </c>
      <c r="B26051" s="489">
        <v>2360890459</v>
      </c>
      <c r="C26051" s="489" t="s">
        <v>2102</v>
      </c>
      <c r="D26051" s="489" t="s">
        <v>4631</v>
      </c>
    </row>
    <row r="26052" spans="1:4">
      <c r="A26052" s="489" t="str">
        <f t="shared" si="407"/>
        <v>2360890467介護予防訪問看護</v>
      </c>
      <c r="B26052" s="489">
        <v>2360890467</v>
      </c>
      <c r="C26052" s="489" t="s">
        <v>2103</v>
      </c>
      <c r="D26052" s="489" t="s">
        <v>4632</v>
      </c>
    </row>
    <row r="26053" spans="1:4">
      <c r="A26053" s="489" t="str">
        <f t="shared" si="407"/>
        <v>2360890467訪問看護</v>
      </c>
      <c r="B26053" s="489">
        <v>2360890467</v>
      </c>
      <c r="C26053" s="489" t="s">
        <v>2102</v>
      </c>
      <c r="D26053" s="489" t="s">
        <v>4632</v>
      </c>
    </row>
    <row r="26054" spans="1:4">
      <c r="A26054" s="489" t="str">
        <f t="shared" si="407"/>
        <v>2360890475介護予防訪問看護</v>
      </c>
      <c r="B26054" s="489">
        <v>2360890475</v>
      </c>
      <c r="C26054" s="489" t="s">
        <v>2103</v>
      </c>
      <c r="D26054" s="489" t="s">
        <v>4633</v>
      </c>
    </row>
    <row r="26055" spans="1:4">
      <c r="A26055" s="489" t="str">
        <f t="shared" si="407"/>
        <v>2360890475訪問看護</v>
      </c>
      <c r="B26055" s="489">
        <v>2360890475</v>
      </c>
      <c r="C26055" s="489" t="s">
        <v>2102</v>
      </c>
      <c r="D26055" s="489" t="s">
        <v>4633</v>
      </c>
    </row>
    <row r="26056" spans="1:4">
      <c r="A26056" s="489" t="str">
        <f t="shared" si="407"/>
        <v>2360890475訪問看護</v>
      </c>
      <c r="B26056" s="489">
        <v>2360890475</v>
      </c>
      <c r="C26056" s="489" t="s">
        <v>2102</v>
      </c>
      <c r="D26056" s="489" t="s">
        <v>4633</v>
      </c>
    </row>
    <row r="26057" spans="1:4">
      <c r="A26057" s="489" t="str">
        <f t="shared" si="407"/>
        <v>2360890483介護予防訪問看護</v>
      </c>
      <c r="B26057" s="489">
        <v>2360890483</v>
      </c>
      <c r="C26057" s="489" t="s">
        <v>2103</v>
      </c>
      <c r="D26057" s="489" t="s">
        <v>19425</v>
      </c>
    </row>
    <row r="26058" spans="1:4">
      <c r="A26058" s="489" t="str">
        <f t="shared" si="407"/>
        <v>2360890483訪問看護</v>
      </c>
      <c r="B26058" s="489">
        <v>2360890483</v>
      </c>
      <c r="C26058" s="489" t="s">
        <v>2102</v>
      </c>
      <c r="D26058" s="489" t="s">
        <v>19425</v>
      </c>
    </row>
    <row r="26059" spans="1:4">
      <c r="A26059" s="489" t="str">
        <f t="shared" si="407"/>
        <v>2360890491介護予防訪問看護</v>
      </c>
      <c r="B26059" s="489">
        <v>2360890491</v>
      </c>
      <c r="C26059" s="489" t="s">
        <v>2103</v>
      </c>
      <c r="D26059" s="489" t="s">
        <v>19426</v>
      </c>
    </row>
    <row r="26060" spans="1:4">
      <c r="A26060" s="489" t="str">
        <f t="shared" si="407"/>
        <v>2360890491訪問看護</v>
      </c>
      <c r="B26060" s="489">
        <v>2360890491</v>
      </c>
      <c r="C26060" s="489" t="s">
        <v>2102</v>
      </c>
      <c r="D26060" s="489" t="s">
        <v>19426</v>
      </c>
    </row>
    <row r="26061" spans="1:4">
      <c r="A26061" s="489" t="str">
        <f t="shared" si="407"/>
        <v>2360990010介護予防訪問看護</v>
      </c>
      <c r="B26061" s="489">
        <v>2360990010</v>
      </c>
      <c r="C26061" s="489" t="s">
        <v>2103</v>
      </c>
      <c r="D26061" s="489" t="s">
        <v>4634</v>
      </c>
    </row>
    <row r="26062" spans="1:4">
      <c r="A26062" s="489" t="str">
        <f t="shared" si="407"/>
        <v>2360990010訪問看護</v>
      </c>
      <c r="B26062" s="489">
        <v>2360990010</v>
      </c>
      <c r="C26062" s="489" t="s">
        <v>2102</v>
      </c>
      <c r="D26062" s="489" t="s">
        <v>4634</v>
      </c>
    </row>
    <row r="26063" spans="1:4">
      <c r="A26063" s="489" t="str">
        <f t="shared" si="407"/>
        <v>2360990010訪問看護</v>
      </c>
      <c r="B26063" s="489">
        <v>2360990010</v>
      </c>
      <c r="C26063" s="489" t="s">
        <v>2102</v>
      </c>
      <c r="D26063" s="489" t="s">
        <v>4634</v>
      </c>
    </row>
    <row r="26064" spans="1:4">
      <c r="A26064" s="489" t="str">
        <f t="shared" si="407"/>
        <v>2360990135介護予防訪問看護</v>
      </c>
      <c r="B26064" s="489">
        <v>2360990135</v>
      </c>
      <c r="C26064" s="489" t="s">
        <v>2103</v>
      </c>
      <c r="D26064" s="489" t="s">
        <v>4635</v>
      </c>
    </row>
    <row r="26065" spans="1:4">
      <c r="A26065" s="489" t="str">
        <f t="shared" si="407"/>
        <v>2360990135訪問看護</v>
      </c>
      <c r="B26065" s="489">
        <v>2360990135</v>
      </c>
      <c r="C26065" s="489" t="s">
        <v>2102</v>
      </c>
      <c r="D26065" s="489" t="s">
        <v>4635</v>
      </c>
    </row>
    <row r="26066" spans="1:4">
      <c r="A26066" s="489" t="str">
        <f t="shared" si="407"/>
        <v>2360990168介護予防訪問看護</v>
      </c>
      <c r="B26066" s="489">
        <v>2360990168</v>
      </c>
      <c r="C26066" s="489" t="s">
        <v>2103</v>
      </c>
      <c r="D26066" s="489" t="s">
        <v>4636</v>
      </c>
    </row>
    <row r="26067" spans="1:4">
      <c r="A26067" s="489" t="str">
        <f t="shared" si="407"/>
        <v>2360990168訪問看護</v>
      </c>
      <c r="B26067" s="489">
        <v>2360990168</v>
      </c>
      <c r="C26067" s="489" t="s">
        <v>2102</v>
      </c>
      <c r="D26067" s="489" t="s">
        <v>4636</v>
      </c>
    </row>
    <row r="26068" spans="1:4">
      <c r="A26068" s="489" t="str">
        <f t="shared" si="407"/>
        <v>2360990192介護予防訪問看護</v>
      </c>
      <c r="B26068" s="489">
        <v>2360990192</v>
      </c>
      <c r="C26068" s="489" t="s">
        <v>2103</v>
      </c>
      <c r="D26068" s="489" t="s">
        <v>4637</v>
      </c>
    </row>
    <row r="26069" spans="1:4">
      <c r="A26069" s="489" t="str">
        <f t="shared" si="407"/>
        <v>2360990192訪問看護</v>
      </c>
      <c r="B26069" s="489">
        <v>2360990192</v>
      </c>
      <c r="C26069" s="489" t="s">
        <v>2102</v>
      </c>
      <c r="D26069" s="489" t="s">
        <v>4637</v>
      </c>
    </row>
    <row r="26070" spans="1:4">
      <c r="A26070" s="489" t="str">
        <f t="shared" si="407"/>
        <v>2360990200介護予防訪問看護</v>
      </c>
      <c r="B26070" s="489">
        <v>2360990200</v>
      </c>
      <c r="C26070" s="489" t="s">
        <v>2103</v>
      </c>
      <c r="D26070" s="489" t="s">
        <v>4638</v>
      </c>
    </row>
    <row r="26071" spans="1:4">
      <c r="A26071" s="489" t="str">
        <f t="shared" si="407"/>
        <v>2360990200訪問看護</v>
      </c>
      <c r="B26071" s="489">
        <v>2360990200</v>
      </c>
      <c r="C26071" s="489" t="s">
        <v>2102</v>
      </c>
      <c r="D26071" s="489" t="s">
        <v>4638</v>
      </c>
    </row>
    <row r="26072" spans="1:4">
      <c r="A26072" s="489" t="str">
        <f t="shared" si="407"/>
        <v>2360990200訪問看護</v>
      </c>
      <c r="B26072" s="489">
        <v>2360990200</v>
      </c>
      <c r="C26072" s="489" t="s">
        <v>2102</v>
      </c>
      <c r="D26072" s="489" t="s">
        <v>4638</v>
      </c>
    </row>
    <row r="26073" spans="1:4">
      <c r="A26073" s="489" t="str">
        <f t="shared" si="407"/>
        <v>2360990218介護予防訪問看護</v>
      </c>
      <c r="B26073" s="489">
        <v>2360990218</v>
      </c>
      <c r="C26073" s="489" t="s">
        <v>2103</v>
      </c>
      <c r="D26073" s="489" t="s">
        <v>4639</v>
      </c>
    </row>
    <row r="26074" spans="1:4">
      <c r="A26074" s="489" t="str">
        <f t="shared" si="407"/>
        <v>2360990218訪問看護</v>
      </c>
      <c r="B26074" s="489">
        <v>2360990218</v>
      </c>
      <c r="C26074" s="489" t="s">
        <v>2102</v>
      </c>
      <c r="D26074" s="489" t="s">
        <v>4639</v>
      </c>
    </row>
    <row r="26075" spans="1:4">
      <c r="A26075" s="489" t="str">
        <f t="shared" si="407"/>
        <v>2360990226介護予防訪問看護</v>
      </c>
      <c r="B26075" s="489">
        <v>2360990226</v>
      </c>
      <c r="C26075" s="489" t="s">
        <v>2103</v>
      </c>
      <c r="D26075" s="489" t="s">
        <v>4640</v>
      </c>
    </row>
    <row r="26076" spans="1:4">
      <c r="A26076" s="489" t="str">
        <f t="shared" si="407"/>
        <v>2360990226訪問看護</v>
      </c>
      <c r="B26076" s="489">
        <v>2360990226</v>
      </c>
      <c r="C26076" s="489" t="s">
        <v>2102</v>
      </c>
      <c r="D26076" s="489" t="s">
        <v>4640</v>
      </c>
    </row>
    <row r="26077" spans="1:4">
      <c r="A26077" s="489" t="str">
        <f t="shared" si="407"/>
        <v>2360990234介護予防訪問看護</v>
      </c>
      <c r="B26077" s="489">
        <v>2360990234</v>
      </c>
      <c r="C26077" s="489" t="s">
        <v>2103</v>
      </c>
      <c r="D26077" s="489" t="s">
        <v>4641</v>
      </c>
    </row>
    <row r="26078" spans="1:4">
      <c r="A26078" s="489" t="str">
        <f t="shared" si="407"/>
        <v>2360990234訪問看護</v>
      </c>
      <c r="B26078" s="489">
        <v>2360990234</v>
      </c>
      <c r="C26078" s="489" t="s">
        <v>2102</v>
      </c>
      <c r="D26078" s="489" t="s">
        <v>4641</v>
      </c>
    </row>
    <row r="26079" spans="1:4">
      <c r="A26079" s="489" t="str">
        <f t="shared" si="407"/>
        <v>2360990283介護予防訪問看護</v>
      </c>
      <c r="B26079" s="489">
        <v>2360990283</v>
      </c>
      <c r="C26079" s="489" t="s">
        <v>2103</v>
      </c>
      <c r="D26079" s="489" t="s">
        <v>4642</v>
      </c>
    </row>
    <row r="26080" spans="1:4">
      <c r="A26080" s="489" t="str">
        <f t="shared" si="407"/>
        <v>2360990283訪問看護</v>
      </c>
      <c r="B26080" s="489">
        <v>2360990283</v>
      </c>
      <c r="C26080" s="489" t="s">
        <v>2102</v>
      </c>
      <c r="D26080" s="489" t="s">
        <v>4642</v>
      </c>
    </row>
    <row r="26081" spans="1:4">
      <c r="A26081" s="489" t="str">
        <f t="shared" si="407"/>
        <v>2360990291介護予防訪問看護</v>
      </c>
      <c r="B26081" s="489">
        <v>2360990291</v>
      </c>
      <c r="C26081" s="489" t="s">
        <v>2103</v>
      </c>
      <c r="D26081" s="489" t="s">
        <v>4643</v>
      </c>
    </row>
    <row r="26082" spans="1:4">
      <c r="A26082" s="489" t="str">
        <f t="shared" si="407"/>
        <v>2360990291訪問看護</v>
      </c>
      <c r="B26082" s="489">
        <v>2360990291</v>
      </c>
      <c r="C26082" s="489" t="s">
        <v>2102</v>
      </c>
      <c r="D26082" s="489" t="s">
        <v>4643</v>
      </c>
    </row>
    <row r="26083" spans="1:4">
      <c r="A26083" s="489" t="str">
        <f t="shared" si="407"/>
        <v>2360990309訪問看護</v>
      </c>
      <c r="B26083" s="489">
        <v>2360990309</v>
      </c>
      <c r="C26083" s="489" t="s">
        <v>2102</v>
      </c>
      <c r="D26083" s="489" t="s">
        <v>4644</v>
      </c>
    </row>
    <row r="26084" spans="1:4">
      <c r="A26084" s="489" t="str">
        <f t="shared" si="407"/>
        <v>2360990333介護予防訪問看護</v>
      </c>
      <c r="B26084" s="489">
        <v>2360990333</v>
      </c>
      <c r="C26084" s="489" t="s">
        <v>2103</v>
      </c>
      <c r="D26084" s="489" t="s">
        <v>4645</v>
      </c>
    </row>
    <row r="26085" spans="1:4">
      <c r="A26085" s="489" t="str">
        <f t="shared" si="407"/>
        <v>2360990333訪問看護</v>
      </c>
      <c r="B26085" s="489">
        <v>2360990333</v>
      </c>
      <c r="C26085" s="489" t="s">
        <v>2102</v>
      </c>
      <c r="D26085" s="489" t="s">
        <v>4645</v>
      </c>
    </row>
    <row r="26086" spans="1:4">
      <c r="A26086" s="489" t="str">
        <f t="shared" si="407"/>
        <v>2360990341介護予防訪問看護</v>
      </c>
      <c r="B26086" s="489">
        <v>2360990341</v>
      </c>
      <c r="C26086" s="489" t="s">
        <v>2103</v>
      </c>
      <c r="D26086" s="489" t="s">
        <v>4646</v>
      </c>
    </row>
    <row r="26087" spans="1:4">
      <c r="A26087" s="489" t="str">
        <f t="shared" si="407"/>
        <v>2360990341訪問看護</v>
      </c>
      <c r="B26087" s="489">
        <v>2360990341</v>
      </c>
      <c r="C26087" s="489" t="s">
        <v>2102</v>
      </c>
      <c r="D26087" s="489" t="s">
        <v>4646</v>
      </c>
    </row>
    <row r="26088" spans="1:4">
      <c r="A26088" s="489" t="str">
        <f t="shared" si="407"/>
        <v>2360990358介護予防訪問看護</v>
      </c>
      <c r="B26088" s="489">
        <v>2360990358</v>
      </c>
      <c r="C26088" s="489" t="s">
        <v>2103</v>
      </c>
      <c r="D26088" s="489" t="s">
        <v>4647</v>
      </c>
    </row>
    <row r="26089" spans="1:4">
      <c r="A26089" s="489" t="str">
        <f t="shared" si="407"/>
        <v>2360990358訪問看護</v>
      </c>
      <c r="B26089" s="489">
        <v>2360990358</v>
      </c>
      <c r="C26089" s="489" t="s">
        <v>2102</v>
      </c>
      <c r="D26089" s="489" t="s">
        <v>4647</v>
      </c>
    </row>
    <row r="26090" spans="1:4">
      <c r="A26090" s="489" t="str">
        <f t="shared" si="407"/>
        <v>2360990358訪問看護</v>
      </c>
      <c r="B26090" s="489">
        <v>2360990358</v>
      </c>
      <c r="C26090" s="489" t="s">
        <v>2102</v>
      </c>
      <c r="D26090" s="489" t="s">
        <v>4647</v>
      </c>
    </row>
    <row r="26091" spans="1:4">
      <c r="A26091" s="489" t="str">
        <f t="shared" si="407"/>
        <v>2360990366介護予防訪問看護</v>
      </c>
      <c r="B26091" s="489">
        <v>2360990366</v>
      </c>
      <c r="C26091" s="489" t="s">
        <v>2103</v>
      </c>
      <c r="D26091" s="489" t="s">
        <v>4648</v>
      </c>
    </row>
    <row r="26092" spans="1:4">
      <c r="A26092" s="489" t="str">
        <f t="shared" si="407"/>
        <v>2360990366訪問看護</v>
      </c>
      <c r="B26092" s="489">
        <v>2360990366</v>
      </c>
      <c r="C26092" s="489" t="s">
        <v>2102</v>
      </c>
      <c r="D26092" s="489" t="s">
        <v>4648</v>
      </c>
    </row>
    <row r="26093" spans="1:4">
      <c r="A26093" s="489" t="str">
        <f t="shared" si="407"/>
        <v>2360990374介護予防訪問看護</v>
      </c>
      <c r="B26093" s="489">
        <v>2360990374</v>
      </c>
      <c r="C26093" s="489" t="s">
        <v>2103</v>
      </c>
      <c r="D26093" s="489" t="s">
        <v>4649</v>
      </c>
    </row>
    <row r="26094" spans="1:4">
      <c r="A26094" s="489" t="str">
        <f t="shared" si="407"/>
        <v>2360990374訪問看護</v>
      </c>
      <c r="B26094" s="489">
        <v>2360990374</v>
      </c>
      <c r="C26094" s="489" t="s">
        <v>2102</v>
      </c>
      <c r="D26094" s="489" t="s">
        <v>4649</v>
      </c>
    </row>
    <row r="26095" spans="1:4">
      <c r="A26095" s="489" t="str">
        <f t="shared" si="407"/>
        <v>2361090026介護予防訪問看護</v>
      </c>
      <c r="B26095" s="489">
        <v>2361090026</v>
      </c>
      <c r="C26095" s="489" t="s">
        <v>2103</v>
      </c>
      <c r="D26095" s="489" t="s">
        <v>4650</v>
      </c>
    </row>
    <row r="26096" spans="1:4">
      <c r="A26096" s="489" t="str">
        <f t="shared" si="407"/>
        <v>2361090026訪問看護</v>
      </c>
      <c r="B26096" s="489">
        <v>2361090026</v>
      </c>
      <c r="C26096" s="489" t="s">
        <v>2102</v>
      </c>
      <c r="D26096" s="489" t="s">
        <v>4650</v>
      </c>
    </row>
    <row r="26097" spans="1:4">
      <c r="A26097" s="489" t="str">
        <f t="shared" si="407"/>
        <v>2361090059介護予防訪問看護</v>
      </c>
      <c r="B26097" s="489">
        <v>2361090059</v>
      </c>
      <c r="C26097" s="489" t="s">
        <v>2103</v>
      </c>
      <c r="D26097" s="489" t="s">
        <v>4651</v>
      </c>
    </row>
    <row r="26098" spans="1:4">
      <c r="A26098" s="489" t="str">
        <f t="shared" si="407"/>
        <v>2361090059訪問看護</v>
      </c>
      <c r="B26098" s="489">
        <v>2361090059</v>
      </c>
      <c r="C26098" s="489" t="s">
        <v>2102</v>
      </c>
      <c r="D26098" s="489" t="s">
        <v>4651</v>
      </c>
    </row>
    <row r="26099" spans="1:4">
      <c r="A26099" s="489" t="str">
        <f t="shared" si="407"/>
        <v>2361090109介護予防訪問看護</v>
      </c>
      <c r="B26099" s="489">
        <v>2361090109</v>
      </c>
      <c r="C26099" s="489" t="s">
        <v>2103</v>
      </c>
      <c r="D26099" s="489" t="s">
        <v>4652</v>
      </c>
    </row>
    <row r="26100" spans="1:4">
      <c r="A26100" s="489" t="str">
        <f t="shared" si="407"/>
        <v>2361090109訪問看護</v>
      </c>
      <c r="B26100" s="489">
        <v>2361090109</v>
      </c>
      <c r="C26100" s="489" t="s">
        <v>2102</v>
      </c>
      <c r="D26100" s="489" t="s">
        <v>4652</v>
      </c>
    </row>
    <row r="26101" spans="1:4">
      <c r="A26101" s="489" t="str">
        <f t="shared" si="407"/>
        <v>2361090133介護予防訪問看護</v>
      </c>
      <c r="B26101" s="489">
        <v>2361090133</v>
      </c>
      <c r="C26101" s="489" t="s">
        <v>2103</v>
      </c>
      <c r="D26101" s="489" t="s">
        <v>4653</v>
      </c>
    </row>
    <row r="26102" spans="1:4">
      <c r="A26102" s="489" t="str">
        <f t="shared" si="407"/>
        <v>2361090133訪問看護</v>
      </c>
      <c r="B26102" s="489">
        <v>2361090133</v>
      </c>
      <c r="C26102" s="489" t="s">
        <v>2102</v>
      </c>
      <c r="D26102" s="489" t="s">
        <v>4653</v>
      </c>
    </row>
    <row r="26103" spans="1:4">
      <c r="A26103" s="489" t="str">
        <f t="shared" si="407"/>
        <v>2361090141介護予防訪問看護</v>
      </c>
      <c r="B26103" s="489">
        <v>2361090141</v>
      </c>
      <c r="C26103" s="489" t="s">
        <v>2103</v>
      </c>
      <c r="D26103" s="489" t="s">
        <v>4654</v>
      </c>
    </row>
    <row r="26104" spans="1:4">
      <c r="A26104" s="489" t="str">
        <f t="shared" si="407"/>
        <v>2361090141訪問看護</v>
      </c>
      <c r="B26104" s="489">
        <v>2361090141</v>
      </c>
      <c r="C26104" s="489" t="s">
        <v>2102</v>
      </c>
      <c r="D26104" s="489" t="s">
        <v>4654</v>
      </c>
    </row>
    <row r="26105" spans="1:4">
      <c r="A26105" s="489" t="str">
        <f t="shared" si="407"/>
        <v>2361090166介護予防訪問看護</v>
      </c>
      <c r="B26105" s="489">
        <v>2361090166</v>
      </c>
      <c r="C26105" s="489" t="s">
        <v>2103</v>
      </c>
      <c r="D26105" s="489" t="s">
        <v>4655</v>
      </c>
    </row>
    <row r="26106" spans="1:4">
      <c r="A26106" s="489" t="str">
        <f t="shared" si="407"/>
        <v>2361090166訪問看護</v>
      </c>
      <c r="B26106" s="489">
        <v>2361090166</v>
      </c>
      <c r="C26106" s="489" t="s">
        <v>2102</v>
      </c>
      <c r="D26106" s="489" t="s">
        <v>4655</v>
      </c>
    </row>
    <row r="26107" spans="1:4">
      <c r="A26107" s="489" t="str">
        <f t="shared" si="407"/>
        <v>2361090174介護予防訪問看護</v>
      </c>
      <c r="B26107" s="489">
        <v>2361090174</v>
      </c>
      <c r="C26107" s="489" t="s">
        <v>2103</v>
      </c>
      <c r="D26107" s="489" t="s">
        <v>4656</v>
      </c>
    </row>
    <row r="26108" spans="1:4">
      <c r="A26108" s="489" t="str">
        <f t="shared" si="407"/>
        <v>2361090174訪問看護</v>
      </c>
      <c r="B26108" s="489">
        <v>2361090174</v>
      </c>
      <c r="C26108" s="489" t="s">
        <v>2102</v>
      </c>
      <c r="D26108" s="489" t="s">
        <v>4656</v>
      </c>
    </row>
    <row r="26109" spans="1:4">
      <c r="A26109" s="489" t="str">
        <f t="shared" si="407"/>
        <v>2361090182介護予防訪問看護</v>
      </c>
      <c r="B26109" s="489">
        <v>2361090182</v>
      </c>
      <c r="C26109" s="489" t="s">
        <v>2103</v>
      </c>
      <c r="D26109" s="489" t="s">
        <v>4657</v>
      </c>
    </row>
    <row r="26110" spans="1:4">
      <c r="A26110" s="489" t="str">
        <f t="shared" si="407"/>
        <v>2361090182訪問看護</v>
      </c>
      <c r="B26110" s="489">
        <v>2361090182</v>
      </c>
      <c r="C26110" s="489" t="s">
        <v>2102</v>
      </c>
      <c r="D26110" s="489" t="s">
        <v>4657</v>
      </c>
    </row>
    <row r="26111" spans="1:4">
      <c r="A26111" s="489" t="str">
        <f t="shared" si="407"/>
        <v>2361090265介護予防訪問看護</v>
      </c>
      <c r="B26111" s="489">
        <v>2361090265</v>
      </c>
      <c r="C26111" s="489" t="s">
        <v>2103</v>
      </c>
      <c r="D26111" s="489" t="s">
        <v>4658</v>
      </c>
    </row>
    <row r="26112" spans="1:4">
      <c r="A26112" s="489" t="str">
        <f t="shared" si="407"/>
        <v>2361090265訪問看護</v>
      </c>
      <c r="B26112" s="489">
        <v>2361090265</v>
      </c>
      <c r="C26112" s="489" t="s">
        <v>2102</v>
      </c>
      <c r="D26112" s="489" t="s">
        <v>4658</v>
      </c>
    </row>
    <row r="26113" spans="1:4">
      <c r="A26113" s="489" t="str">
        <f t="shared" si="407"/>
        <v>2361090265訪問看護</v>
      </c>
      <c r="B26113" s="489">
        <v>2361090265</v>
      </c>
      <c r="C26113" s="489" t="s">
        <v>2102</v>
      </c>
      <c r="D26113" s="489" t="s">
        <v>4658</v>
      </c>
    </row>
    <row r="26114" spans="1:4">
      <c r="A26114" s="489" t="str">
        <f t="shared" ref="A26114:A26177" si="408">B26114&amp;C26114</f>
        <v>2361090281介護予防訪問看護</v>
      </c>
      <c r="B26114" s="489">
        <v>2361090281</v>
      </c>
      <c r="C26114" s="489" t="s">
        <v>2103</v>
      </c>
      <c r="D26114" s="489" t="s">
        <v>4659</v>
      </c>
    </row>
    <row r="26115" spans="1:4">
      <c r="A26115" s="489" t="str">
        <f t="shared" si="408"/>
        <v>2361090281訪問看護</v>
      </c>
      <c r="B26115" s="489">
        <v>2361090281</v>
      </c>
      <c r="C26115" s="489" t="s">
        <v>2102</v>
      </c>
      <c r="D26115" s="489" t="s">
        <v>4659</v>
      </c>
    </row>
    <row r="26116" spans="1:4">
      <c r="A26116" s="489" t="str">
        <f t="shared" si="408"/>
        <v>2361090307介護予防訪問看護</v>
      </c>
      <c r="B26116" s="489">
        <v>2361090307</v>
      </c>
      <c r="C26116" s="489" t="s">
        <v>2103</v>
      </c>
      <c r="D26116" s="489" t="s">
        <v>4660</v>
      </c>
    </row>
    <row r="26117" spans="1:4">
      <c r="A26117" s="489" t="str">
        <f t="shared" si="408"/>
        <v>2361090307訪問看護</v>
      </c>
      <c r="B26117" s="489">
        <v>2361090307</v>
      </c>
      <c r="C26117" s="489" t="s">
        <v>2102</v>
      </c>
      <c r="D26117" s="489" t="s">
        <v>4660</v>
      </c>
    </row>
    <row r="26118" spans="1:4">
      <c r="A26118" s="489" t="str">
        <f t="shared" si="408"/>
        <v>2361090323介護予防訪問看護</v>
      </c>
      <c r="B26118" s="489">
        <v>2361090323</v>
      </c>
      <c r="C26118" s="489" t="s">
        <v>2103</v>
      </c>
      <c r="D26118" s="489" t="s">
        <v>4661</v>
      </c>
    </row>
    <row r="26119" spans="1:4">
      <c r="A26119" s="489" t="str">
        <f t="shared" si="408"/>
        <v>2361090323訪問看護</v>
      </c>
      <c r="B26119" s="489">
        <v>2361090323</v>
      </c>
      <c r="C26119" s="489" t="s">
        <v>2102</v>
      </c>
      <c r="D26119" s="489" t="s">
        <v>4661</v>
      </c>
    </row>
    <row r="26120" spans="1:4">
      <c r="A26120" s="489" t="str">
        <f t="shared" si="408"/>
        <v>2361090356介護予防訪問看護</v>
      </c>
      <c r="B26120" s="489">
        <v>2361090356</v>
      </c>
      <c r="C26120" s="489" t="s">
        <v>2103</v>
      </c>
      <c r="D26120" s="489" t="s">
        <v>4662</v>
      </c>
    </row>
    <row r="26121" spans="1:4">
      <c r="A26121" s="489" t="str">
        <f t="shared" si="408"/>
        <v>2361090356訪問看護</v>
      </c>
      <c r="B26121" s="489">
        <v>2361090356</v>
      </c>
      <c r="C26121" s="489" t="s">
        <v>2102</v>
      </c>
      <c r="D26121" s="489" t="s">
        <v>4662</v>
      </c>
    </row>
    <row r="26122" spans="1:4">
      <c r="A26122" s="489" t="str">
        <f t="shared" si="408"/>
        <v>2361090364介護予防訪問看護</v>
      </c>
      <c r="B26122" s="489">
        <v>2361090364</v>
      </c>
      <c r="C26122" s="489" t="s">
        <v>2103</v>
      </c>
      <c r="D26122" s="489" t="s">
        <v>4663</v>
      </c>
    </row>
    <row r="26123" spans="1:4">
      <c r="A26123" s="489" t="str">
        <f t="shared" si="408"/>
        <v>2361090364訪問看護</v>
      </c>
      <c r="B26123" s="489">
        <v>2361090364</v>
      </c>
      <c r="C26123" s="489" t="s">
        <v>2102</v>
      </c>
      <c r="D26123" s="489" t="s">
        <v>4663</v>
      </c>
    </row>
    <row r="26124" spans="1:4">
      <c r="A26124" s="489" t="str">
        <f t="shared" si="408"/>
        <v>2361090372介護予防訪問看護</v>
      </c>
      <c r="B26124" s="489">
        <v>2361090372</v>
      </c>
      <c r="C26124" s="489" t="s">
        <v>2103</v>
      </c>
      <c r="D26124" s="489" t="s">
        <v>4664</v>
      </c>
    </row>
    <row r="26125" spans="1:4">
      <c r="A26125" s="489" t="str">
        <f t="shared" si="408"/>
        <v>2361090372訪問看護</v>
      </c>
      <c r="B26125" s="489">
        <v>2361090372</v>
      </c>
      <c r="C26125" s="489" t="s">
        <v>2102</v>
      </c>
      <c r="D26125" s="489" t="s">
        <v>4664</v>
      </c>
    </row>
    <row r="26126" spans="1:4">
      <c r="A26126" s="489" t="str">
        <f t="shared" si="408"/>
        <v>2361090398介護予防訪問看護</v>
      </c>
      <c r="B26126" s="489">
        <v>2361090398</v>
      </c>
      <c r="C26126" s="489" t="s">
        <v>2103</v>
      </c>
      <c r="D26126" s="489" t="s">
        <v>4665</v>
      </c>
    </row>
    <row r="26127" spans="1:4">
      <c r="A26127" s="489" t="str">
        <f t="shared" si="408"/>
        <v>2361090398訪問看護</v>
      </c>
      <c r="B26127" s="489">
        <v>2361090398</v>
      </c>
      <c r="C26127" s="489" t="s">
        <v>2102</v>
      </c>
      <c r="D26127" s="489" t="s">
        <v>4665</v>
      </c>
    </row>
    <row r="26128" spans="1:4">
      <c r="A26128" s="489" t="str">
        <f t="shared" si="408"/>
        <v>2361090406介護予防訪問看護</v>
      </c>
      <c r="B26128" s="489">
        <v>2361090406</v>
      </c>
      <c r="C26128" s="489" t="s">
        <v>2103</v>
      </c>
      <c r="D26128" s="489" t="s">
        <v>4666</v>
      </c>
    </row>
    <row r="26129" spans="1:4">
      <c r="A26129" s="489" t="str">
        <f t="shared" si="408"/>
        <v>2361090406訪問看護</v>
      </c>
      <c r="B26129" s="489">
        <v>2361090406</v>
      </c>
      <c r="C26129" s="489" t="s">
        <v>2102</v>
      </c>
      <c r="D26129" s="489" t="s">
        <v>4666</v>
      </c>
    </row>
    <row r="26130" spans="1:4">
      <c r="A26130" s="489" t="str">
        <f t="shared" si="408"/>
        <v>2361090422介護予防訪問看護</v>
      </c>
      <c r="B26130" s="489">
        <v>2361090422</v>
      </c>
      <c r="C26130" s="489" t="s">
        <v>2103</v>
      </c>
      <c r="D26130" s="489" t="s">
        <v>4667</v>
      </c>
    </row>
    <row r="26131" spans="1:4">
      <c r="A26131" s="489" t="str">
        <f t="shared" si="408"/>
        <v>2361090422訪問看護</v>
      </c>
      <c r="B26131" s="489">
        <v>2361090422</v>
      </c>
      <c r="C26131" s="489" t="s">
        <v>2102</v>
      </c>
      <c r="D26131" s="489" t="s">
        <v>4667</v>
      </c>
    </row>
    <row r="26132" spans="1:4">
      <c r="A26132" s="489" t="str">
        <f t="shared" si="408"/>
        <v>2361090448介護予防訪問看護</v>
      </c>
      <c r="B26132" s="489">
        <v>2361090448</v>
      </c>
      <c r="C26132" s="489" t="s">
        <v>2103</v>
      </c>
      <c r="D26132" s="489" t="s">
        <v>4668</v>
      </c>
    </row>
    <row r="26133" spans="1:4">
      <c r="A26133" s="489" t="str">
        <f t="shared" si="408"/>
        <v>2361090448訪問看護</v>
      </c>
      <c r="B26133" s="489">
        <v>2361090448</v>
      </c>
      <c r="C26133" s="489" t="s">
        <v>2102</v>
      </c>
      <c r="D26133" s="489" t="s">
        <v>4668</v>
      </c>
    </row>
    <row r="26134" spans="1:4">
      <c r="A26134" s="489" t="str">
        <f t="shared" si="408"/>
        <v>2361090455介護予防訪問看護</v>
      </c>
      <c r="B26134" s="489">
        <v>2361090455</v>
      </c>
      <c r="C26134" s="489" t="s">
        <v>2103</v>
      </c>
      <c r="D26134" s="489" t="s">
        <v>4669</v>
      </c>
    </row>
    <row r="26135" spans="1:4">
      <c r="A26135" s="489" t="str">
        <f t="shared" si="408"/>
        <v>2361090455訪問看護</v>
      </c>
      <c r="B26135" s="489">
        <v>2361090455</v>
      </c>
      <c r="C26135" s="489" t="s">
        <v>2102</v>
      </c>
      <c r="D26135" s="489" t="s">
        <v>4669</v>
      </c>
    </row>
    <row r="26136" spans="1:4">
      <c r="A26136" s="489" t="str">
        <f t="shared" si="408"/>
        <v>2361090463介護予防訪問看護</v>
      </c>
      <c r="B26136" s="489">
        <v>2361090463</v>
      </c>
      <c r="C26136" s="489" t="s">
        <v>2103</v>
      </c>
      <c r="D26136" s="489" t="s">
        <v>4670</v>
      </c>
    </row>
    <row r="26137" spans="1:4">
      <c r="A26137" s="489" t="str">
        <f t="shared" si="408"/>
        <v>2361090463訪問看護</v>
      </c>
      <c r="B26137" s="489">
        <v>2361090463</v>
      </c>
      <c r="C26137" s="489" t="s">
        <v>2102</v>
      </c>
      <c r="D26137" s="489" t="s">
        <v>4670</v>
      </c>
    </row>
    <row r="26138" spans="1:4">
      <c r="A26138" s="489" t="str">
        <f t="shared" si="408"/>
        <v>2361090471訪問看護</v>
      </c>
      <c r="B26138" s="489">
        <v>2361090471</v>
      </c>
      <c r="C26138" s="489" t="s">
        <v>2102</v>
      </c>
      <c r="D26138" s="489" t="s">
        <v>4671</v>
      </c>
    </row>
    <row r="26139" spans="1:4">
      <c r="A26139" s="489" t="str">
        <f t="shared" si="408"/>
        <v>2361090497介護予防訪問看護</v>
      </c>
      <c r="B26139" s="489">
        <v>2361090497</v>
      </c>
      <c r="C26139" s="489" t="s">
        <v>2103</v>
      </c>
      <c r="D26139" s="489" t="s">
        <v>4672</v>
      </c>
    </row>
    <row r="26140" spans="1:4">
      <c r="A26140" s="489" t="str">
        <f t="shared" si="408"/>
        <v>2361090497訪問看護</v>
      </c>
      <c r="B26140" s="489">
        <v>2361090497</v>
      </c>
      <c r="C26140" s="489" t="s">
        <v>2102</v>
      </c>
      <c r="D26140" s="489" t="s">
        <v>4672</v>
      </c>
    </row>
    <row r="26141" spans="1:4">
      <c r="A26141" s="489" t="str">
        <f t="shared" si="408"/>
        <v>2361090513訪問看護</v>
      </c>
      <c r="B26141" s="489">
        <v>2361090513</v>
      </c>
      <c r="C26141" s="489" t="s">
        <v>2102</v>
      </c>
      <c r="D26141" s="489" t="s">
        <v>4673</v>
      </c>
    </row>
    <row r="26142" spans="1:4">
      <c r="A26142" s="489" t="str">
        <f t="shared" si="408"/>
        <v>2361090521介護予防訪問看護</v>
      </c>
      <c r="B26142" s="489">
        <v>2361090521</v>
      </c>
      <c r="C26142" s="489" t="s">
        <v>2103</v>
      </c>
      <c r="D26142" s="489" t="s">
        <v>4674</v>
      </c>
    </row>
    <row r="26143" spans="1:4">
      <c r="A26143" s="489" t="str">
        <f t="shared" si="408"/>
        <v>2361090521訪問看護</v>
      </c>
      <c r="B26143" s="489">
        <v>2361090521</v>
      </c>
      <c r="C26143" s="489" t="s">
        <v>2102</v>
      </c>
      <c r="D26143" s="489" t="s">
        <v>4674</v>
      </c>
    </row>
    <row r="26144" spans="1:4">
      <c r="A26144" s="489" t="str">
        <f t="shared" si="408"/>
        <v>2361090539介護予防訪問看護</v>
      </c>
      <c r="B26144" s="489">
        <v>2361090539</v>
      </c>
      <c r="C26144" s="489" t="s">
        <v>2103</v>
      </c>
      <c r="D26144" s="489" t="s">
        <v>4675</v>
      </c>
    </row>
    <row r="26145" spans="1:4">
      <c r="A26145" s="489" t="str">
        <f t="shared" si="408"/>
        <v>2361090539訪問看護</v>
      </c>
      <c r="B26145" s="489">
        <v>2361090539</v>
      </c>
      <c r="C26145" s="489" t="s">
        <v>2102</v>
      </c>
      <c r="D26145" s="489" t="s">
        <v>4675</v>
      </c>
    </row>
    <row r="26146" spans="1:4">
      <c r="A26146" s="489" t="str">
        <f t="shared" si="408"/>
        <v>2361090588介護予防訪問看護</v>
      </c>
      <c r="B26146" s="489">
        <v>2361090588</v>
      </c>
      <c r="C26146" s="489" t="s">
        <v>2103</v>
      </c>
      <c r="D26146" s="489" t="s">
        <v>4676</v>
      </c>
    </row>
    <row r="26147" spans="1:4">
      <c r="A26147" s="489" t="str">
        <f t="shared" si="408"/>
        <v>2361090588訪問看護</v>
      </c>
      <c r="B26147" s="489">
        <v>2361090588</v>
      </c>
      <c r="C26147" s="489" t="s">
        <v>2102</v>
      </c>
      <c r="D26147" s="489" t="s">
        <v>4676</v>
      </c>
    </row>
    <row r="26148" spans="1:4">
      <c r="A26148" s="489" t="str">
        <f t="shared" si="408"/>
        <v>2361090588訪問看護</v>
      </c>
      <c r="B26148" s="489">
        <v>2361090588</v>
      </c>
      <c r="C26148" s="489" t="s">
        <v>2102</v>
      </c>
      <c r="D26148" s="489" t="s">
        <v>4676</v>
      </c>
    </row>
    <row r="26149" spans="1:4">
      <c r="A26149" s="489" t="str">
        <f t="shared" si="408"/>
        <v>2361090596介護予防訪問看護</v>
      </c>
      <c r="B26149" s="489">
        <v>2361090596</v>
      </c>
      <c r="C26149" s="489" t="s">
        <v>2103</v>
      </c>
      <c r="D26149" s="489" t="s">
        <v>4677</v>
      </c>
    </row>
    <row r="26150" spans="1:4">
      <c r="A26150" s="489" t="str">
        <f t="shared" si="408"/>
        <v>2361090596訪問看護</v>
      </c>
      <c r="B26150" s="489">
        <v>2361090596</v>
      </c>
      <c r="C26150" s="489" t="s">
        <v>2102</v>
      </c>
      <c r="D26150" s="489" t="s">
        <v>4677</v>
      </c>
    </row>
    <row r="26151" spans="1:4">
      <c r="A26151" s="489" t="str">
        <f t="shared" si="408"/>
        <v>2361090596訪問看護</v>
      </c>
      <c r="B26151" s="489">
        <v>2361090596</v>
      </c>
      <c r="C26151" s="489" t="s">
        <v>2102</v>
      </c>
      <c r="D26151" s="489" t="s">
        <v>4677</v>
      </c>
    </row>
    <row r="26152" spans="1:4">
      <c r="A26152" s="489" t="str">
        <f t="shared" si="408"/>
        <v>2361090604介護予防訪問看護</v>
      </c>
      <c r="B26152" s="489">
        <v>2361090604</v>
      </c>
      <c r="C26152" s="489" t="s">
        <v>2103</v>
      </c>
      <c r="D26152" s="489" t="s">
        <v>4678</v>
      </c>
    </row>
    <row r="26153" spans="1:4">
      <c r="A26153" s="489" t="str">
        <f t="shared" si="408"/>
        <v>2361090604訪問看護</v>
      </c>
      <c r="B26153" s="489">
        <v>2361090604</v>
      </c>
      <c r="C26153" s="489" t="s">
        <v>2102</v>
      </c>
      <c r="D26153" s="489" t="s">
        <v>4678</v>
      </c>
    </row>
    <row r="26154" spans="1:4">
      <c r="A26154" s="489" t="str">
        <f t="shared" si="408"/>
        <v>2361090620介護予防訪問看護</v>
      </c>
      <c r="B26154" s="489">
        <v>2361090620</v>
      </c>
      <c r="C26154" s="489" t="s">
        <v>2103</v>
      </c>
      <c r="D26154" s="489" t="s">
        <v>4679</v>
      </c>
    </row>
    <row r="26155" spans="1:4">
      <c r="A26155" s="489" t="str">
        <f t="shared" si="408"/>
        <v>2361090620訪問看護</v>
      </c>
      <c r="B26155" s="489">
        <v>2361090620</v>
      </c>
      <c r="C26155" s="489" t="s">
        <v>2102</v>
      </c>
      <c r="D26155" s="489" t="s">
        <v>4679</v>
      </c>
    </row>
    <row r="26156" spans="1:4">
      <c r="A26156" s="489" t="str">
        <f t="shared" si="408"/>
        <v>2361090620訪問看護</v>
      </c>
      <c r="B26156" s="489">
        <v>2361090620</v>
      </c>
      <c r="C26156" s="489" t="s">
        <v>2102</v>
      </c>
      <c r="D26156" s="489" t="s">
        <v>4679</v>
      </c>
    </row>
    <row r="26157" spans="1:4">
      <c r="A26157" s="489" t="str">
        <f t="shared" si="408"/>
        <v>2361090679介護予防訪問看護</v>
      </c>
      <c r="B26157" s="489">
        <v>2361090679</v>
      </c>
      <c r="C26157" s="489" t="s">
        <v>2103</v>
      </c>
      <c r="D26157" s="489" t="s">
        <v>4680</v>
      </c>
    </row>
    <row r="26158" spans="1:4">
      <c r="A26158" s="489" t="str">
        <f t="shared" si="408"/>
        <v>2361090679訪問看護</v>
      </c>
      <c r="B26158" s="489">
        <v>2361090679</v>
      </c>
      <c r="C26158" s="489" t="s">
        <v>2102</v>
      </c>
      <c r="D26158" s="489" t="s">
        <v>4680</v>
      </c>
    </row>
    <row r="26159" spans="1:4">
      <c r="A26159" s="489" t="str">
        <f t="shared" si="408"/>
        <v>2361090687介護予防訪問看護</v>
      </c>
      <c r="B26159" s="489">
        <v>2361090687</v>
      </c>
      <c r="C26159" s="489" t="s">
        <v>2103</v>
      </c>
      <c r="D26159" s="489" t="s">
        <v>4681</v>
      </c>
    </row>
    <row r="26160" spans="1:4">
      <c r="A26160" s="489" t="str">
        <f t="shared" si="408"/>
        <v>2361090687訪問看護</v>
      </c>
      <c r="B26160" s="489">
        <v>2361090687</v>
      </c>
      <c r="C26160" s="489" t="s">
        <v>2102</v>
      </c>
      <c r="D26160" s="489" t="s">
        <v>4681</v>
      </c>
    </row>
    <row r="26161" spans="1:4">
      <c r="A26161" s="489" t="str">
        <f t="shared" si="408"/>
        <v>2361090695介護予防訪問看護</v>
      </c>
      <c r="B26161" s="489">
        <v>2361090695</v>
      </c>
      <c r="C26161" s="489" t="s">
        <v>2103</v>
      </c>
      <c r="D26161" s="489" t="s">
        <v>4682</v>
      </c>
    </row>
    <row r="26162" spans="1:4">
      <c r="A26162" s="489" t="str">
        <f t="shared" si="408"/>
        <v>2361090695訪問看護</v>
      </c>
      <c r="B26162" s="489">
        <v>2361090695</v>
      </c>
      <c r="C26162" s="489" t="s">
        <v>2102</v>
      </c>
      <c r="D26162" s="489" t="s">
        <v>4682</v>
      </c>
    </row>
    <row r="26163" spans="1:4">
      <c r="A26163" s="489" t="str">
        <f t="shared" si="408"/>
        <v>2361090711介護予防訪問看護</v>
      </c>
      <c r="B26163" s="489">
        <v>2361090711</v>
      </c>
      <c r="C26163" s="489" t="s">
        <v>2103</v>
      </c>
      <c r="D26163" s="489" t="s">
        <v>4683</v>
      </c>
    </row>
    <row r="26164" spans="1:4">
      <c r="A26164" s="489" t="str">
        <f t="shared" si="408"/>
        <v>2361090711訪問看護</v>
      </c>
      <c r="B26164" s="489">
        <v>2361090711</v>
      </c>
      <c r="C26164" s="489" t="s">
        <v>2102</v>
      </c>
      <c r="D26164" s="489" t="s">
        <v>4683</v>
      </c>
    </row>
    <row r="26165" spans="1:4">
      <c r="A26165" s="489" t="str">
        <f t="shared" si="408"/>
        <v>2361090729介護予防訪問看護</v>
      </c>
      <c r="B26165" s="489">
        <v>2361090729</v>
      </c>
      <c r="C26165" s="489" t="s">
        <v>2103</v>
      </c>
      <c r="D26165" s="489" t="s">
        <v>4684</v>
      </c>
    </row>
    <row r="26166" spans="1:4">
      <c r="A26166" s="489" t="str">
        <f t="shared" si="408"/>
        <v>2361090729訪問看護</v>
      </c>
      <c r="B26166" s="489">
        <v>2361090729</v>
      </c>
      <c r="C26166" s="489" t="s">
        <v>2102</v>
      </c>
      <c r="D26166" s="489" t="s">
        <v>4684</v>
      </c>
    </row>
    <row r="26167" spans="1:4">
      <c r="A26167" s="489" t="str">
        <f t="shared" si="408"/>
        <v>2361090737介護予防訪問看護</v>
      </c>
      <c r="B26167" s="489">
        <v>2361090737</v>
      </c>
      <c r="C26167" s="489" t="s">
        <v>2103</v>
      </c>
      <c r="D26167" s="489" t="s">
        <v>4685</v>
      </c>
    </row>
    <row r="26168" spans="1:4">
      <c r="A26168" s="489" t="str">
        <f t="shared" si="408"/>
        <v>2361090737訪問看護</v>
      </c>
      <c r="B26168" s="489">
        <v>2361090737</v>
      </c>
      <c r="C26168" s="489" t="s">
        <v>2102</v>
      </c>
      <c r="D26168" s="489" t="s">
        <v>4685</v>
      </c>
    </row>
    <row r="26169" spans="1:4">
      <c r="A26169" s="489" t="str">
        <f t="shared" si="408"/>
        <v>2361090752介護予防訪問看護</v>
      </c>
      <c r="B26169" s="489">
        <v>2361090752</v>
      </c>
      <c r="C26169" s="489" t="s">
        <v>2103</v>
      </c>
      <c r="D26169" s="489" t="s">
        <v>4686</v>
      </c>
    </row>
    <row r="26170" spans="1:4">
      <c r="A26170" s="489" t="str">
        <f t="shared" si="408"/>
        <v>2361090752訪問看護</v>
      </c>
      <c r="B26170" s="489">
        <v>2361090752</v>
      </c>
      <c r="C26170" s="489" t="s">
        <v>2102</v>
      </c>
      <c r="D26170" s="489" t="s">
        <v>4686</v>
      </c>
    </row>
    <row r="26171" spans="1:4">
      <c r="A26171" s="489" t="str">
        <f t="shared" si="408"/>
        <v>2361090760介護予防訪問看護</v>
      </c>
      <c r="B26171" s="489">
        <v>2361090760</v>
      </c>
      <c r="C26171" s="489" t="s">
        <v>2103</v>
      </c>
      <c r="D26171" s="489" t="s">
        <v>4687</v>
      </c>
    </row>
    <row r="26172" spans="1:4">
      <c r="A26172" s="489" t="str">
        <f t="shared" si="408"/>
        <v>2361090760訪問看護</v>
      </c>
      <c r="B26172" s="489">
        <v>2361090760</v>
      </c>
      <c r="C26172" s="489" t="s">
        <v>2102</v>
      </c>
      <c r="D26172" s="489" t="s">
        <v>4687</v>
      </c>
    </row>
    <row r="26173" spans="1:4">
      <c r="A26173" s="489" t="str">
        <f t="shared" si="408"/>
        <v>2361090778介護予防訪問看護</v>
      </c>
      <c r="B26173" s="489">
        <v>2361090778</v>
      </c>
      <c r="C26173" s="489" t="s">
        <v>2103</v>
      </c>
      <c r="D26173" s="489" t="s">
        <v>4688</v>
      </c>
    </row>
    <row r="26174" spans="1:4">
      <c r="A26174" s="489" t="str">
        <f t="shared" si="408"/>
        <v>2361090778訪問看護</v>
      </c>
      <c r="B26174" s="489">
        <v>2361090778</v>
      </c>
      <c r="C26174" s="489" t="s">
        <v>2102</v>
      </c>
      <c r="D26174" s="489" t="s">
        <v>4688</v>
      </c>
    </row>
    <row r="26175" spans="1:4">
      <c r="A26175" s="489" t="str">
        <f t="shared" si="408"/>
        <v>2361090786介護予防訪問看護</v>
      </c>
      <c r="B26175" s="489">
        <v>2361090786</v>
      </c>
      <c r="C26175" s="489" t="s">
        <v>2103</v>
      </c>
      <c r="D26175" s="489" t="s">
        <v>4689</v>
      </c>
    </row>
    <row r="26176" spans="1:4">
      <c r="A26176" s="489" t="str">
        <f t="shared" si="408"/>
        <v>2361090786訪問看護</v>
      </c>
      <c r="B26176" s="489">
        <v>2361090786</v>
      </c>
      <c r="C26176" s="489" t="s">
        <v>2102</v>
      </c>
      <c r="D26176" s="489" t="s">
        <v>4689</v>
      </c>
    </row>
    <row r="26177" spans="1:4">
      <c r="A26177" s="489" t="str">
        <f t="shared" si="408"/>
        <v>2361090794介護予防訪問看護</v>
      </c>
      <c r="B26177" s="489">
        <v>2361090794</v>
      </c>
      <c r="C26177" s="489" t="s">
        <v>2103</v>
      </c>
      <c r="D26177" s="489" t="s">
        <v>4690</v>
      </c>
    </row>
    <row r="26178" spans="1:4">
      <c r="A26178" s="489" t="str">
        <f t="shared" ref="A26178:A26241" si="409">B26178&amp;C26178</f>
        <v>2361090794訪問看護</v>
      </c>
      <c r="B26178" s="489">
        <v>2361090794</v>
      </c>
      <c r="C26178" s="489" t="s">
        <v>2102</v>
      </c>
      <c r="D26178" s="489" t="s">
        <v>4690</v>
      </c>
    </row>
    <row r="26179" spans="1:4">
      <c r="A26179" s="489" t="str">
        <f t="shared" si="409"/>
        <v>2361090794訪問看護</v>
      </c>
      <c r="B26179" s="489">
        <v>2361090794</v>
      </c>
      <c r="C26179" s="489" t="s">
        <v>2102</v>
      </c>
      <c r="D26179" s="489" t="s">
        <v>4690</v>
      </c>
    </row>
    <row r="26180" spans="1:4">
      <c r="A26180" s="489" t="str">
        <f t="shared" si="409"/>
        <v>2361090802介護予防訪問看護</v>
      </c>
      <c r="B26180" s="489">
        <v>2361090802</v>
      </c>
      <c r="C26180" s="489" t="s">
        <v>2103</v>
      </c>
      <c r="D26180" s="489" t="s">
        <v>4691</v>
      </c>
    </row>
    <row r="26181" spans="1:4">
      <c r="A26181" s="489" t="str">
        <f t="shared" si="409"/>
        <v>2361090802訪問看護</v>
      </c>
      <c r="B26181" s="489">
        <v>2361090802</v>
      </c>
      <c r="C26181" s="489" t="s">
        <v>2102</v>
      </c>
      <c r="D26181" s="489" t="s">
        <v>4691</v>
      </c>
    </row>
    <row r="26182" spans="1:4">
      <c r="A26182" s="489" t="str">
        <f t="shared" si="409"/>
        <v>2361090828介護予防訪問看護</v>
      </c>
      <c r="B26182" s="489">
        <v>2361090828</v>
      </c>
      <c r="C26182" s="489" t="s">
        <v>2103</v>
      </c>
      <c r="D26182" s="489" t="s">
        <v>4692</v>
      </c>
    </row>
    <row r="26183" spans="1:4">
      <c r="A26183" s="489" t="str">
        <f t="shared" si="409"/>
        <v>2361090828訪問看護</v>
      </c>
      <c r="B26183" s="489">
        <v>2361090828</v>
      </c>
      <c r="C26183" s="489" t="s">
        <v>2102</v>
      </c>
      <c r="D26183" s="489" t="s">
        <v>4692</v>
      </c>
    </row>
    <row r="26184" spans="1:4">
      <c r="A26184" s="489" t="str">
        <f t="shared" si="409"/>
        <v>2361090836介護予防訪問看護</v>
      </c>
      <c r="B26184" s="489">
        <v>2361090836</v>
      </c>
      <c r="C26184" s="489" t="s">
        <v>2103</v>
      </c>
      <c r="D26184" s="489" t="s">
        <v>4693</v>
      </c>
    </row>
    <row r="26185" spans="1:4">
      <c r="A26185" s="489" t="str">
        <f t="shared" si="409"/>
        <v>2361090836訪問看護</v>
      </c>
      <c r="B26185" s="489">
        <v>2361090836</v>
      </c>
      <c r="C26185" s="489" t="s">
        <v>2102</v>
      </c>
      <c r="D26185" s="489" t="s">
        <v>4693</v>
      </c>
    </row>
    <row r="26186" spans="1:4">
      <c r="A26186" s="489" t="str">
        <f t="shared" si="409"/>
        <v>2361090844介護予防訪問看護</v>
      </c>
      <c r="B26186" s="489">
        <v>2361090844</v>
      </c>
      <c r="C26186" s="489" t="s">
        <v>2103</v>
      </c>
      <c r="D26186" s="489" t="s">
        <v>4694</v>
      </c>
    </row>
    <row r="26187" spans="1:4">
      <c r="A26187" s="489" t="str">
        <f t="shared" si="409"/>
        <v>2361090844訪問看護</v>
      </c>
      <c r="B26187" s="489">
        <v>2361090844</v>
      </c>
      <c r="C26187" s="489" t="s">
        <v>2102</v>
      </c>
      <c r="D26187" s="489" t="s">
        <v>4694</v>
      </c>
    </row>
    <row r="26188" spans="1:4">
      <c r="A26188" s="489" t="str">
        <f t="shared" si="409"/>
        <v>2361090869介護予防訪問看護</v>
      </c>
      <c r="B26188" s="489">
        <v>2361090869</v>
      </c>
      <c r="C26188" s="489" t="s">
        <v>2103</v>
      </c>
      <c r="D26188" s="489" t="s">
        <v>4695</v>
      </c>
    </row>
    <row r="26189" spans="1:4">
      <c r="A26189" s="489" t="str">
        <f t="shared" si="409"/>
        <v>2361090869訪問看護</v>
      </c>
      <c r="B26189" s="489">
        <v>2361090869</v>
      </c>
      <c r="C26189" s="489" t="s">
        <v>2102</v>
      </c>
      <c r="D26189" s="489" t="s">
        <v>4695</v>
      </c>
    </row>
    <row r="26190" spans="1:4">
      <c r="A26190" s="489" t="str">
        <f t="shared" si="409"/>
        <v>2361090877介護予防訪問看護</v>
      </c>
      <c r="B26190" s="489">
        <v>2361090877</v>
      </c>
      <c r="C26190" s="489" t="s">
        <v>2103</v>
      </c>
      <c r="D26190" s="489" t="s">
        <v>4696</v>
      </c>
    </row>
    <row r="26191" spans="1:4">
      <c r="A26191" s="489" t="str">
        <f t="shared" si="409"/>
        <v>2361090877訪問看護</v>
      </c>
      <c r="B26191" s="489">
        <v>2361090877</v>
      </c>
      <c r="C26191" s="489" t="s">
        <v>2102</v>
      </c>
      <c r="D26191" s="489" t="s">
        <v>4696</v>
      </c>
    </row>
    <row r="26192" spans="1:4">
      <c r="A26192" s="489" t="str">
        <f t="shared" si="409"/>
        <v>2361090885介護予防訪問看護</v>
      </c>
      <c r="B26192" s="489">
        <v>2361090885</v>
      </c>
      <c r="C26192" s="489" t="s">
        <v>2103</v>
      </c>
      <c r="D26192" s="489" t="s">
        <v>19427</v>
      </c>
    </row>
    <row r="26193" spans="1:4">
      <c r="A26193" s="489" t="str">
        <f t="shared" si="409"/>
        <v>2361090885訪問看護</v>
      </c>
      <c r="B26193" s="489">
        <v>2361090885</v>
      </c>
      <c r="C26193" s="489" t="s">
        <v>2102</v>
      </c>
      <c r="D26193" s="489" t="s">
        <v>19427</v>
      </c>
    </row>
    <row r="26194" spans="1:4">
      <c r="A26194" s="489" t="str">
        <f t="shared" si="409"/>
        <v>2361090893介護予防訪問看護</v>
      </c>
      <c r="B26194" s="489">
        <v>2361090893</v>
      </c>
      <c r="C26194" s="489" t="s">
        <v>2103</v>
      </c>
      <c r="D26194" s="489" t="s">
        <v>19428</v>
      </c>
    </row>
    <row r="26195" spans="1:4">
      <c r="A26195" s="489" t="str">
        <f t="shared" si="409"/>
        <v>2361090893訪問看護</v>
      </c>
      <c r="B26195" s="489">
        <v>2361090893</v>
      </c>
      <c r="C26195" s="489" t="s">
        <v>2102</v>
      </c>
      <c r="D26195" s="489" t="s">
        <v>19428</v>
      </c>
    </row>
    <row r="26196" spans="1:4">
      <c r="A26196" s="489" t="str">
        <f t="shared" si="409"/>
        <v>2361190016介護予防訪問看護</v>
      </c>
      <c r="B26196" s="489">
        <v>2361190016</v>
      </c>
      <c r="C26196" s="489" t="s">
        <v>2103</v>
      </c>
      <c r="D26196" s="489" t="s">
        <v>4697</v>
      </c>
    </row>
    <row r="26197" spans="1:4">
      <c r="A26197" s="489" t="str">
        <f t="shared" si="409"/>
        <v>2361190016訪問看護</v>
      </c>
      <c r="B26197" s="489">
        <v>2361190016</v>
      </c>
      <c r="C26197" s="489" t="s">
        <v>2102</v>
      </c>
      <c r="D26197" s="489" t="s">
        <v>4697</v>
      </c>
    </row>
    <row r="26198" spans="1:4">
      <c r="A26198" s="489" t="str">
        <f t="shared" si="409"/>
        <v>2361190016訪問看護</v>
      </c>
      <c r="B26198" s="489">
        <v>2361190016</v>
      </c>
      <c r="C26198" s="489" t="s">
        <v>2102</v>
      </c>
      <c r="D26198" s="489" t="s">
        <v>4697</v>
      </c>
    </row>
    <row r="26199" spans="1:4">
      <c r="A26199" s="489" t="str">
        <f t="shared" si="409"/>
        <v>2361190081介護予防訪問看護</v>
      </c>
      <c r="B26199" s="489">
        <v>2361190081</v>
      </c>
      <c r="C26199" s="489" t="s">
        <v>2103</v>
      </c>
      <c r="D26199" s="489" t="s">
        <v>4698</v>
      </c>
    </row>
    <row r="26200" spans="1:4">
      <c r="A26200" s="489" t="str">
        <f t="shared" si="409"/>
        <v>2361190081訪問看護</v>
      </c>
      <c r="B26200" s="489">
        <v>2361190081</v>
      </c>
      <c r="C26200" s="489" t="s">
        <v>2102</v>
      </c>
      <c r="D26200" s="489" t="s">
        <v>4698</v>
      </c>
    </row>
    <row r="26201" spans="1:4">
      <c r="A26201" s="489" t="str">
        <f t="shared" si="409"/>
        <v>2361190099介護予防訪問看護</v>
      </c>
      <c r="B26201" s="489">
        <v>2361190099</v>
      </c>
      <c r="C26201" s="489" t="s">
        <v>2103</v>
      </c>
      <c r="D26201" s="489" t="s">
        <v>4699</v>
      </c>
    </row>
    <row r="26202" spans="1:4">
      <c r="A26202" s="489" t="str">
        <f t="shared" si="409"/>
        <v>2361190099訪問看護</v>
      </c>
      <c r="B26202" s="489">
        <v>2361190099</v>
      </c>
      <c r="C26202" s="489" t="s">
        <v>2102</v>
      </c>
      <c r="D26202" s="489" t="s">
        <v>4699</v>
      </c>
    </row>
    <row r="26203" spans="1:4">
      <c r="A26203" s="489" t="str">
        <f t="shared" si="409"/>
        <v>2361190107介護予防訪問看護</v>
      </c>
      <c r="B26203" s="489">
        <v>2361190107</v>
      </c>
      <c r="C26203" s="489" t="s">
        <v>2103</v>
      </c>
      <c r="D26203" s="489" t="s">
        <v>4700</v>
      </c>
    </row>
    <row r="26204" spans="1:4">
      <c r="A26204" s="489" t="str">
        <f t="shared" si="409"/>
        <v>2361190107訪問看護</v>
      </c>
      <c r="B26204" s="489">
        <v>2361190107</v>
      </c>
      <c r="C26204" s="489" t="s">
        <v>2102</v>
      </c>
      <c r="D26204" s="489" t="s">
        <v>4700</v>
      </c>
    </row>
    <row r="26205" spans="1:4">
      <c r="A26205" s="489" t="str">
        <f t="shared" si="409"/>
        <v>2361190123介護予防訪問看護</v>
      </c>
      <c r="B26205" s="489">
        <v>2361190123</v>
      </c>
      <c r="C26205" s="489" t="s">
        <v>2103</v>
      </c>
      <c r="D26205" s="489" t="s">
        <v>4701</v>
      </c>
    </row>
    <row r="26206" spans="1:4">
      <c r="A26206" s="489" t="str">
        <f t="shared" si="409"/>
        <v>2361190123訪問看護</v>
      </c>
      <c r="B26206" s="489">
        <v>2361190123</v>
      </c>
      <c r="C26206" s="489" t="s">
        <v>2102</v>
      </c>
      <c r="D26206" s="489" t="s">
        <v>4701</v>
      </c>
    </row>
    <row r="26207" spans="1:4">
      <c r="A26207" s="489" t="str">
        <f t="shared" si="409"/>
        <v>2361190149介護予防訪問看護</v>
      </c>
      <c r="B26207" s="489">
        <v>2361190149</v>
      </c>
      <c r="C26207" s="489" t="s">
        <v>2103</v>
      </c>
      <c r="D26207" s="489" t="s">
        <v>4702</v>
      </c>
    </row>
    <row r="26208" spans="1:4">
      <c r="A26208" s="489" t="str">
        <f t="shared" si="409"/>
        <v>2361190149訪問看護</v>
      </c>
      <c r="B26208" s="489">
        <v>2361190149</v>
      </c>
      <c r="C26208" s="489" t="s">
        <v>2102</v>
      </c>
      <c r="D26208" s="489" t="s">
        <v>4702</v>
      </c>
    </row>
    <row r="26209" spans="1:4">
      <c r="A26209" s="489" t="str">
        <f t="shared" si="409"/>
        <v>2361190164介護予防訪問看護</v>
      </c>
      <c r="B26209" s="489">
        <v>2361190164</v>
      </c>
      <c r="C26209" s="489" t="s">
        <v>2103</v>
      </c>
      <c r="D26209" s="489" t="s">
        <v>4703</v>
      </c>
    </row>
    <row r="26210" spans="1:4">
      <c r="A26210" s="489" t="str">
        <f t="shared" si="409"/>
        <v>2361190164訪問看護</v>
      </c>
      <c r="B26210" s="489">
        <v>2361190164</v>
      </c>
      <c r="C26210" s="489" t="s">
        <v>2102</v>
      </c>
      <c r="D26210" s="489" t="s">
        <v>4703</v>
      </c>
    </row>
    <row r="26211" spans="1:4">
      <c r="A26211" s="489" t="str">
        <f t="shared" si="409"/>
        <v>2361190172介護予防訪問看護</v>
      </c>
      <c r="B26211" s="489">
        <v>2361190172</v>
      </c>
      <c r="C26211" s="489" t="s">
        <v>2103</v>
      </c>
      <c r="D26211" s="489" t="s">
        <v>4704</v>
      </c>
    </row>
    <row r="26212" spans="1:4">
      <c r="A26212" s="489" t="str">
        <f t="shared" si="409"/>
        <v>2361190172訪問看護</v>
      </c>
      <c r="B26212" s="489">
        <v>2361190172</v>
      </c>
      <c r="C26212" s="489" t="s">
        <v>2102</v>
      </c>
      <c r="D26212" s="489" t="s">
        <v>4704</v>
      </c>
    </row>
    <row r="26213" spans="1:4">
      <c r="A26213" s="489" t="str">
        <f t="shared" si="409"/>
        <v>2361190180介護予防訪問看護</v>
      </c>
      <c r="B26213" s="489">
        <v>2361190180</v>
      </c>
      <c r="C26213" s="489" t="s">
        <v>2103</v>
      </c>
      <c r="D26213" s="489" t="s">
        <v>4705</v>
      </c>
    </row>
    <row r="26214" spans="1:4">
      <c r="A26214" s="489" t="str">
        <f t="shared" si="409"/>
        <v>2361190180訪問看護</v>
      </c>
      <c r="B26214" s="489">
        <v>2361190180</v>
      </c>
      <c r="C26214" s="489" t="s">
        <v>2102</v>
      </c>
      <c r="D26214" s="489" t="s">
        <v>4705</v>
      </c>
    </row>
    <row r="26215" spans="1:4">
      <c r="A26215" s="489" t="str">
        <f t="shared" si="409"/>
        <v>2361190206介護予防訪問看護</v>
      </c>
      <c r="B26215" s="489">
        <v>2361190206</v>
      </c>
      <c r="C26215" s="489" t="s">
        <v>2103</v>
      </c>
      <c r="D26215" s="489" t="s">
        <v>4706</v>
      </c>
    </row>
    <row r="26216" spans="1:4">
      <c r="A26216" s="489" t="str">
        <f t="shared" si="409"/>
        <v>2361190206訪問看護</v>
      </c>
      <c r="B26216" s="489">
        <v>2361190206</v>
      </c>
      <c r="C26216" s="489" t="s">
        <v>2102</v>
      </c>
      <c r="D26216" s="489" t="s">
        <v>4706</v>
      </c>
    </row>
    <row r="26217" spans="1:4">
      <c r="A26217" s="489" t="str">
        <f t="shared" si="409"/>
        <v>2361190214介護予防訪問看護</v>
      </c>
      <c r="B26217" s="489">
        <v>2361190214</v>
      </c>
      <c r="C26217" s="489" t="s">
        <v>2103</v>
      </c>
      <c r="D26217" s="489" t="s">
        <v>4707</v>
      </c>
    </row>
    <row r="26218" spans="1:4">
      <c r="A26218" s="489" t="str">
        <f t="shared" si="409"/>
        <v>2361190214訪問看護</v>
      </c>
      <c r="B26218" s="489">
        <v>2361190214</v>
      </c>
      <c r="C26218" s="489" t="s">
        <v>2102</v>
      </c>
      <c r="D26218" s="489" t="s">
        <v>4707</v>
      </c>
    </row>
    <row r="26219" spans="1:4">
      <c r="A26219" s="489" t="str">
        <f t="shared" si="409"/>
        <v>2361190222訪問看護</v>
      </c>
      <c r="B26219" s="489">
        <v>2361190222</v>
      </c>
      <c r="C26219" s="489" t="s">
        <v>2102</v>
      </c>
      <c r="D26219" s="489" t="s">
        <v>4708</v>
      </c>
    </row>
    <row r="26220" spans="1:4">
      <c r="A26220" s="489" t="str">
        <f t="shared" si="409"/>
        <v>2361190230介護予防訪問看護</v>
      </c>
      <c r="B26220" s="489">
        <v>2361190230</v>
      </c>
      <c r="C26220" s="489" t="s">
        <v>2103</v>
      </c>
      <c r="D26220" s="489" t="s">
        <v>4709</v>
      </c>
    </row>
    <row r="26221" spans="1:4">
      <c r="A26221" s="489" t="str">
        <f t="shared" si="409"/>
        <v>2361190230訪問看護</v>
      </c>
      <c r="B26221" s="489">
        <v>2361190230</v>
      </c>
      <c r="C26221" s="489" t="s">
        <v>2102</v>
      </c>
      <c r="D26221" s="489" t="s">
        <v>4709</v>
      </c>
    </row>
    <row r="26222" spans="1:4">
      <c r="A26222" s="489" t="str">
        <f t="shared" si="409"/>
        <v>2361190248介護予防訪問看護</v>
      </c>
      <c r="B26222" s="489">
        <v>2361190248</v>
      </c>
      <c r="C26222" s="489" t="s">
        <v>2103</v>
      </c>
      <c r="D26222" s="489" t="s">
        <v>4710</v>
      </c>
    </row>
    <row r="26223" spans="1:4">
      <c r="A26223" s="489" t="str">
        <f t="shared" si="409"/>
        <v>2361190248訪問看護</v>
      </c>
      <c r="B26223" s="489">
        <v>2361190248</v>
      </c>
      <c r="C26223" s="489" t="s">
        <v>2102</v>
      </c>
      <c r="D26223" s="489" t="s">
        <v>4710</v>
      </c>
    </row>
    <row r="26224" spans="1:4">
      <c r="A26224" s="489" t="str">
        <f t="shared" si="409"/>
        <v>2361190255介護予防訪問看護</v>
      </c>
      <c r="B26224" s="489">
        <v>2361190255</v>
      </c>
      <c r="C26224" s="489" t="s">
        <v>2103</v>
      </c>
      <c r="D26224" s="489" t="s">
        <v>4711</v>
      </c>
    </row>
    <row r="26225" spans="1:4">
      <c r="A26225" s="489" t="str">
        <f t="shared" si="409"/>
        <v>2361190255訪問看護</v>
      </c>
      <c r="B26225" s="489">
        <v>2361190255</v>
      </c>
      <c r="C26225" s="489" t="s">
        <v>2102</v>
      </c>
      <c r="D26225" s="489" t="s">
        <v>4711</v>
      </c>
    </row>
    <row r="26226" spans="1:4">
      <c r="A26226" s="489" t="str">
        <f t="shared" si="409"/>
        <v>2361190263介護予防訪問看護</v>
      </c>
      <c r="B26226" s="489">
        <v>2361190263</v>
      </c>
      <c r="C26226" s="489" t="s">
        <v>2103</v>
      </c>
      <c r="D26226" s="489" t="s">
        <v>4712</v>
      </c>
    </row>
    <row r="26227" spans="1:4">
      <c r="A26227" s="489" t="str">
        <f t="shared" si="409"/>
        <v>2361190263訪問看護</v>
      </c>
      <c r="B26227" s="489">
        <v>2361190263</v>
      </c>
      <c r="C26227" s="489" t="s">
        <v>2102</v>
      </c>
      <c r="D26227" s="489" t="s">
        <v>4712</v>
      </c>
    </row>
    <row r="26228" spans="1:4">
      <c r="A26228" s="489" t="str">
        <f t="shared" si="409"/>
        <v>2361190271介護予防訪問看護</v>
      </c>
      <c r="B26228" s="489">
        <v>2361190271</v>
      </c>
      <c r="C26228" s="489" t="s">
        <v>2103</v>
      </c>
      <c r="D26228" s="489" t="s">
        <v>4713</v>
      </c>
    </row>
    <row r="26229" spans="1:4">
      <c r="A26229" s="489" t="str">
        <f t="shared" si="409"/>
        <v>2361190271訪問看護</v>
      </c>
      <c r="B26229" s="489">
        <v>2361190271</v>
      </c>
      <c r="C26229" s="489" t="s">
        <v>2102</v>
      </c>
      <c r="D26229" s="489" t="s">
        <v>4713</v>
      </c>
    </row>
    <row r="26230" spans="1:4">
      <c r="A26230" s="489" t="str">
        <f t="shared" si="409"/>
        <v>2361190289介護予防訪問看護</v>
      </c>
      <c r="B26230" s="489">
        <v>2361190289</v>
      </c>
      <c r="C26230" s="489" t="s">
        <v>2103</v>
      </c>
      <c r="D26230" s="489" t="s">
        <v>4714</v>
      </c>
    </row>
    <row r="26231" spans="1:4">
      <c r="A26231" s="489" t="str">
        <f t="shared" si="409"/>
        <v>2361190289訪問看護</v>
      </c>
      <c r="B26231" s="489">
        <v>2361190289</v>
      </c>
      <c r="C26231" s="489" t="s">
        <v>2102</v>
      </c>
      <c r="D26231" s="489" t="s">
        <v>4714</v>
      </c>
    </row>
    <row r="26232" spans="1:4">
      <c r="A26232" s="489" t="str">
        <f t="shared" si="409"/>
        <v>2361190297介護予防訪問看護</v>
      </c>
      <c r="B26232" s="489">
        <v>2361190297</v>
      </c>
      <c r="C26232" s="489" t="s">
        <v>2103</v>
      </c>
      <c r="D26232" s="489" t="s">
        <v>4715</v>
      </c>
    </row>
    <row r="26233" spans="1:4">
      <c r="A26233" s="489" t="str">
        <f t="shared" si="409"/>
        <v>2361190297訪問看護</v>
      </c>
      <c r="B26233" s="489">
        <v>2361190297</v>
      </c>
      <c r="C26233" s="489" t="s">
        <v>2102</v>
      </c>
      <c r="D26233" s="489" t="s">
        <v>4715</v>
      </c>
    </row>
    <row r="26234" spans="1:4">
      <c r="A26234" s="489" t="str">
        <f t="shared" si="409"/>
        <v>2361190305介護予防訪問看護</v>
      </c>
      <c r="B26234" s="489">
        <v>2361190305</v>
      </c>
      <c r="C26234" s="489" t="s">
        <v>2103</v>
      </c>
      <c r="D26234" s="489" t="s">
        <v>4716</v>
      </c>
    </row>
    <row r="26235" spans="1:4">
      <c r="A26235" s="489" t="str">
        <f t="shared" si="409"/>
        <v>2361190305訪問看護</v>
      </c>
      <c r="B26235" s="489">
        <v>2361190305</v>
      </c>
      <c r="C26235" s="489" t="s">
        <v>2102</v>
      </c>
      <c r="D26235" s="489" t="s">
        <v>4716</v>
      </c>
    </row>
    <row r="26236" spans="1:4">
      <c r="A26236" s="489" t="str">
        <f t="shared" si="409"/>
        <v>2361190313介護予防訪問看護</v>
      </c>
      <c r="B26236" s="489">
        <v>2361190313</v>
      </c>
      <c r="C26236" s="489" t="s">
        <v>2103</v>
      </c>
      <c r="D26236" s="489" t="s">
        <v>4717</v>
      </c>
    </row>
    <row r="26237" spans="1:4">
      <c r="A26237" s="489" t="str">
        <f t="shared" si="409"/>
        <v>2361190313訪問看護</v>
      </c>
      <c r="B26237" s="489">
        <v>2361190313</v>
      </c>
      <c r="C26237" s="489" t="s">
        <v>2102</v>
      </c>
      <c r="D26237" s="489" t="s">
        <v>4717</v>
      </c>
    </row>
    <row r="26238" spans="1:4">
      <c r="A26238" s="489" t="str">
        <f t="shared" si="409"/>
        <v>2361190321介護予防訪問看護</v>
      </c>
      <c r="B26238" s="489">
        <v>2361190321</v>
      </c>
      <c r="C26238" s="489" t="s">
        <v>2103</v>
      </c>
      <c r="D26238" s="489" t="s">
        <v>4718</v>
      </c>
    </row>
    <row r="26239" spans="1:4">
      <c r="A26239" s="489" t="str">
        <f t="shared" si="409"/>
        <v>2361190321訪問看護</v>
      </c>
      <c r="B26239" s="489">
        <v>2361190321</v>
      </c>
      <c r="C26239" s="489" t="s">
        <v>2102</v>
      </c>
      <c r="D26239" s="489" t="s">
        <v>4718</v>
      </c>
    </row>
    <row r="26240" spans="1:4">
      <c r="A26240" s="489" t="str">
        <f t="shared" si="409"/>
        <v>2361190339介護予防訪問看護</v>
      </c>
      <c r="B26240" s="489">
        <v>2361190339</v>
      </c>
      <c r="C26240" s="489" t="s">
        <v>2103</v>
      </c>
      <c r="D26240" s="489" t="s">
        <v>4719</v>
      </c>
    </row>
    <row r="26241" spans="1:4">
      <c r="A26241" s="489" t="str">
        <f t="shared" si="409"/>
        <v>2361190339訪問看護</v>
      </c>
      <c r="B26241" s="489">
        <v>2361190339</v>
      </c>
      <c r="C26241" s="489" t="s">
        <v>2102</v>
      </c>
      <c r="D26241" s="489" t="s">
        <v>4719</v>
      </c>
    </row>
    <row r="26242" spans="1:4">
      <c r="A26242" s="489" t="str">
        <f t="shared" ref="A26242:A26305" si="410">B26242&amp;C26242</f>
        <v>2361190347介護予防訪問看護</v>
      </c>
      <c r="B26242" s="489">
        <v>2361190347</v>
      </c>
      <c r="C26242" s="489" t="s">
        <v>2103</v>
      </c>
      <c r="D26242" s="489" t="s">
        <v>19429</v>
      </c>
    </row>
    <row r="26243" spans="1:4">
      <c r="A26243" s="489" t="str">
        <f t="shared" si="410"/>
        <v>2361190347訪問看護</v>
      </c>
      <c r="B26243" s="489">
        <v>2361190347</v>
      </c>
      <c r="C26243" s="489" t="s">
        <v>2102</v>
      </c>
      <c r="D26243" s="489" t="s">
        <v>19429</v>
      </c>
    </row>
    <row r="26244" spans="1:4">
      <c r="A26244" s="489" t="str">
        <f t="shared" si="410"/>
        <v>2361290014介護予防訪問看護</v>
      </c>
      <c r="B26244" s="489">
        <v>2361290014</v>
      </c>
      <c r="C26244" s="489" t="s">
        <v>2103</v>
      </c>
      <c r="D26244" s="489" t="s">
        <v>4720</v>
      </c>
    </row>
    <row r="26245" spans="1:4">
      <c r="A26245" s="489" t="str">
        <f t="shared" si="410"/>
        <v>2361290014訪問看護</v>
      </c>
      <c r="B26245" s="489">
        <v>2361290014</v>
      </c>
      <c r="C26245" s="489" t="s">
        <v>2102</v>
      </c>
      <c r="D26245" s="489" t="s">
        <v>4720</v>
      </c>
    </row>
    <row r="26246" spans="1:4">
      <c r="A26246" s="489" t="str">
        <f t="shared" si="410"/>
        <v>2361290030介護予防訪問看護</v>
      </c>
      <c r="B26246" s="489">
        <v>2361290030</v>
      </c>
      <c r="C26246" s="489" t="s">
        <v>2103</v>
      </c>
      <c r="D26246" s="489" t="s">
        <v>4721</v>
      </c>
    </row>
    <row r="26247" spans="1:4">
      <c r="A26247" s="489" t="str">
        <f t="shared" si="410"/>
        <v>2361290030訪問看護</v>
      </c>
      <c r="B26247" s="489">
        <v>2361290030</v>
      </c>
      <c r="C26247" s="489" t="s">
        <v>2102</v>
      </c>
      <c r="D26247" s="489" t="s">
        <v>4721</v>
      </c>
    </row>
    <row r="26248" spans="1:4">
      <c r="A26248" s="489" t="str">
        <f t="shared" si="410"/>
        <v>2361290048介護予防訪問看護</v>
      </c>
      <c r="B26248" s="489">
        <v>2361290048</v>
      </c>
      <c r="C26248" s="489" t="s">
        <v>2103</v>
      </c>
      <c r="D26248" s="489" t="s">
        <v>4722</v>
      </c>
    </row>
    <row r="26249" spans="1:4">
      <c r="A26249" s="489" t="str">
        <f t="shared" si="410"/>
        <v>2361290048訪問看護</v>
      </c>
      <c r="B26249" s="489">
        <v>2361290048</v>
      </c>
      <c r="C26249" s="489" t="s">
        <v>2102</v>
      </c>
      <c r="D26249" s="489" t="s">
        <v>4722</v>
      </c>
    </row>
    <row r="26250" spans="1:4">
      <c r="A26250" s="489" t="str">
        <f t="shared" si="410"/>
        <v>2361290055介護予防訪問看護</v>
      </c>
      <c r="B26250" s="489">
        <v>2361290055</v>
      </c>
      <c r="C26250" s="489" t="s">
        <v>2103</v>
      </c>
      <c r="D26250" s="489" t="s">
        <v>4723</v>
      </c>
    </row>
    <row r="26251" spans="1:4">
      <c r="A26251" s="489" t="str">
        <f t="shared" si="410"/>
        <v>2361290055訪問看護</v>
      </c>
      <c r="B26251" s="489">
        <v>2361290055</v>
      </c>
      <c r="C26251" s="489" t="s">
        <v>2102</v>
      </c>
      <c r="D26251" s="489" t="s">
        <v>4723</v>
      </c>
    </row>
    <row r="26252" spans="1:4">
      <c r="A26252" s="489" t="str">
        <f t="shared" si="410"/>
        <v>2361290063介護予防訪問看護</v>
      </c>
      <c r="B26252" s="489">
        <v>2361290063</v>
      </c>
      <c r="C26252" s="489" t="s">
        <v>2103</v>
      </c>
      <c r="D26252" s="489" t="s">
        <v>4724</v>
      </c>
    </row>
    <row r="26253" spans="1:4">
      <c r="A26253" s="489" t="str">
        <f t="shared" si="410"/>
        <v>2361290063訪問看護</v>
      </c>
      <c r="B26253" s="489">
        <v>2361290063</v>
      </c>
      <c r="C26253" s="489" t="s">
        <v>2102</v>
      </c>
      <c r="D26253" s="489" t="s">
        <v>4724</v>
      </c>
    </row>
    <row r="26254" spans="1:4">
      <c r="A26254" s="489" t="str">
        <f t="shared" si="410"/>
        <v>2361290147介護予防訪問看護</v>
      </c>
      <c r="B26254" s="489">
        <v>2361290147</v>
      </c>
      <c r="C26254" s="489" t="s">
        <v>2103</v>
      </c>
      <c r="D26254" s="489" t="s">
        <v>4725</v>
      </c>
    </row>
    <row r="26255" spans="1:4">
      <c r="A26255" s="489" t="str">
        <f t="shared" si="410"/>
        <v>2361290147訪問看護</v>
      </c>
      <c r="B26255" s="489">
        <v>2361290147</v>
      </c>
      <c r="C26255" s="489" t="s">
        <v>2102</v>
      </c>
      <c r="D26255" s="489" t="s">
        <v>4725</v>
      </c>
    </row>
    <row r="26256" spans="1:4">
      <c r="A26256" s="489" t="str">
        <f t="shared" si="410"/>
        <v>2361290147訪問看護</v>
      </c>
      <c r="B26256" s="489">
        <v>2361290147</v>
      </c>
      <c r="C26256" s="489" t="s">
        <v>2102</v>
      </c>
      <c r="D26256" s="489" t="s">
        <v>4725</v>
      </c>
    </row>
    <row r="26257" spans="1:4">
      <c r="A26257" s="489" t="str">
        <f t="shared" si="410"/>
        <v>2361290170介護予防訪問看護</v>
      </c>
      <c r="B26257" s="489">
        <v>2361290170</v>
      </c>
      <c r="C26257" s="489" t="s">
        <v>2103</v>
      </c>
      <c r="D26257" s="489" t="s">
        <v>4726</v>
      </c>
    </row>
    <row r="26258" spans="1:4">
      <c r="A26258" s="489" t="str">
        <f t="shared" si="410"/>
        <v>2361290170訪問看護</v>
      </c>
      <c r="B26258" s="489">
        <v>2361290170</v>
      </c>
      <c r="C26258" s="489" t="s">
        <v>2102</v>
      </c>
      <c r="D26258" s="489" t="s">
        <v>4726</v>
      </c>
    </row>
    <row r="26259" spans="1:4">
      <c r="A26259" s="489" t="str">
        <f t="shared" si="410"/>
        <v>2361290204介護予防訪問看護</v>
      </c>
      <c r="B26259" s="489">
        <v>2361290204</v>
      </c>
      <c r="C26259" s="489" t="s">
        <v>2103</v>
      </c>
      <c r="D26259" s="489" t="s">
        <v>4727</v>
      </c>
    </row>
    <row r="26260" spans="1:4">
      <c r="A26260" s="489" t="str">
        <f t="shared" si="410"/>
        <v>2361290204訪問看護</v>
      </c>
      <c r="B26260" s="489">
        <v>2361290204</v>
      </c>
      <c r="C26260" s="489" t="s">
        <v>2102</v>
      </c>
      <c r="D26260" s="489" t="s">
        <v>4727</v>
      </c>
    </row>
    <row r="26261" spans="1:4">
      <c r="A26261" s="489" t="str">
        <f t="shared" si="410"/>
        <v>2361290220介護予防訪問看護</v>
      </c>
      <c r="B26261" s="489">
        <v>2361290220</v>
      </c>
      <c r="C26261" s="489" t="s">
        <v>2103</v>
      </c>
      <c r="D26261" s="489" t="s">
        <v>4728</v>
      </c>
    </row>
    <row r="26262" spans="1:4">
      <c r="A26262" s="489" t="str">
        <f t="shared" si="410"/>
        <v>2361290220訪問看護</v>
      </c>
      <c r="B26262" s="489">
        <v>2361290220</v>
      </c>
      <c r="C26262" s="489" t="s">
        <v>2102</v>
      </c>
      <c r="D26262" s="489" t="s">
        <v>4728</v>
      </c>
    </row>
    <row r="26263" spans="1:4">
      <c r="A26263" s="489" t="str">
        <f t="shared" si="410"/>
        <v>2361290238介護予防訪問看護</v>
      </c>
      <c r="B26263" s="489">
        <v>2361290238</v>
      </c>
      <c r="C26263" s="489" t="s">
        <v>2103</v>
      </c>
      <c r="D26263" s="489" t="s">
        <v>4729</v>
      </c>
    </row>
    <row r="26264" spans="1:4">
      <c r="A26264" s="489" t="str">
        <f t="shared" si="410"/>
        <v>2361290238訪問看護</v>
      </c>
      <c r="B26264" s="489">
        <v>2361290238</v>
      </c>
      <c r="C26264" s="489" t="s">
        <v>2102</v>
      </c>
      <c r="D26264" s="489" t="s">
        <v>4729</v>
      </c>
    </row>
    <row r="26265" spans="1:4">
      <c r="A26265" s="489" t="str">
        <f t="shared" si="410"/>
        <v>2361290253介護予防訪問看護</v>
      </c>
      <c r="B26265" s="489">
        <v>2361290253</v>
      </c>
      <c r="C26265" s="489" t="s">
        <v>2103</v>
      </c>
      <c r="D26265" s="489" t="s">
        <v>4730</v>
      </c>
    </row>
    <row r="26266" spans="1:4">
      <c r="A26266" s="489" t="str">
        <f t="shared" si="410"/>
        <v>2361290253訪問看護</v>
      </c>
      <c r="B26266" s="489">
        <v>2361290253</v>
      </c>
      <c r="C26266" s="489" t="s">
        <v>2102</v>
      </c>
      <c r="D26266" s="489" t="s">
        <v>4730</v>
      </c>
    </row>
    <row r="26267" spans="1:4">
      <c r="A26267" s="489" t="str">
        <f t="shared" si="410"/>
        <v>2361290303介護予防訪問看護</v>
      </c>
      <c r="B26267" s="489">
        <v>2361290303</v>
      </c>
      <c r="C26267" s="489" t="s">
        <v>2103</v>
      </c>
      <c r="D26267" s="489" t="s">
        <v>4731</v>
      </c>
    </row>
    <row r="26268" spans="1:4">
      <c r="A26268" s="489" t="str">
        <f t="shared" si="410"/>
        <v>2361290303訪問看護</v>
      </c>
      <c r="B26268" s="489">
        <v>2361290303</v>
      </c>
      <c r="C26268" s="489" t="s">
        <v>2102</v>
      </c>
      <c r="D26268" s="489" t="s">
        <v>4731</v>
      </c>
    </row>
    <row r="26269" spans="1:4">
      <c r="A26269" s="489" t="str">
        <f t="shared" si="410"/>
        <v>2361290311介護予防訪問看護</v>
      </c>
      <c r="B26269" s="489">
        <v>2361290311</v>
      </c>
      <c r="C26269" s="489" t="s">
        <v>2103</v>
      </c>
      <c r="D26269" s="489" t="s">
        <v>4732</v>
      </c>
    </row>
    <row r="26270" spans="1:4">
      <c r="A26270" s="489" t="str">
        <f t="shared" si="410"/>
        <v>2361290311訪問看護</v>
      </c>
      <c r="B26270" s="489">
        <v>2361290311</v>
      </c>
      <c r="C26270" s="489" t="s">
        <v>2102</v>
      </c>
      <c r="D26270" s="489" t="s">
        <v>4732</v>
      </c>
    </row>
    <row r="26271" spans="1:4">
      <c r="A26271" s="489" t="str">
        <f t="shared" si="410"/>
        <v>2361290329介護予防訪問看護</v>
      </c>
      <c r="B26271" s="489">
        <v>2361290329</v>
      </c>
      <c r="C26271" s="489" t="s">
        <v>2103</v>
      </c>
      <c r="D26271" s="489" t="s">
        <v>4733</v>
      </c>
    </row>
    <row r="26272" spans="1:4">
      <c r="A26272" s="489" t="str">
        <f t="shared" si="410"/>
        <v>2361290329訪問看護</v>
      </c>
      <c r="B26272" s="489">
        <v>2361290329</v>
      </c>
      <c r="C26272" s="489" t="s">
        <v>2102</v>
      </c>
      <c r="D26272" s="489" t="s">
        <v>4733</v>
      </c>
    </row>
    <row r="26273" spans="1:4">
      <c r="A26273" s="489" t="str">
        <f t="shared" si="410"/>
        <v>2361290337介護予防訪問看護</v>
      </c>
      <c r="B26273" s="489">
        <v>2361290337</v>
      </c>
      <c r="C26273" s="489" t="s">
        <v>2103</v>
      </c>
      <c r="D26273" s="489" t="s">
        <v>4734</v>
      </c>
    </row>
    <row r="26274" spans="1:4">
      <c r="A26274" s="489" t="str">
        <f t="shared" si="410"/>
        <v>2361290337訪問看護</v>
      </c>
      <c r="B26274" s="489">
        <v>2361290337</v>
      </c>
      <c r="C26274" s="489" t="s">
        <v>2102</v>
      </c>
      <c r="D26274" s="489" t="s">
        <v>4734</v>
      </c>
    </row>
    <row r="26275" spans="1:4">
      <c r="A26275" s="489" t="str">
        <f t="shared" si="410"/>
        <v>2361290345介護予防訪問看護</v>
      </c>
      <c r="B26275" s="489">
        <v>2361290345</v>
      </c>
      <c r="C26275" s="489" t="s">
        <v>2103</v>
      </c>
      <c r="D26275" s="489" t="s">
        <v>4735</v>
      </c>
    </row>
    <row r="26276" spans="1:4">
      <c r="A26276" s="489" t="str">
        <f t="shared" si="410"/>
        <v>2361290345訪問看護</v>
      </c>
      <c r="B26276" s="489">
        <v>2361290345</v>
      </c>
      <c r="C26276" s="489" t="s">
        <v>2102</v>
      </c>
      <c r="D26276" s="489" t="s">
        <v>4735</v>
      </c>
    </row>
    <row r="26277" spans="1:4">
      <c r="A26277" s="489" t="str">
        <f t="shared" si="410"/>
        <v>2361290352介護予防訪問看護</v>
      </c>
      <c r="B26277" s="489">
        <v>2361290352</v>
      </c>
      <c r="C26277" s="489" t="s">
        <v>2103</v>
      </c>
      <c r="D26277" s="489" t="s">
        <v>4736</v>
      </c>
    </row>
    <row r="26278" spans="1:4">
      <c r="A26278" s="489" t="str">
        <f t="shared" si="410"/>
        <v>2361290352訪問看護</v>
      </c>
      <c r="B26278" s="489">
        <v>2361290352</v>
      </c>
      <c r="C26278" s="489" t="s">
        <v>2102</v>
      </c>
      <c r="D26278" s="489" t="s">
        <v>4736</v>
      </c>
    </row>
    <row r="26279" spans="1:4">
      <c r="A26279" s="489" t="str">
        <f t="shared" si="410"/>
        <v>2361290360介護予防訪問看護</v>
      </c>
      <c r="B26279" s="489">
        <v>2361290360</v>
      </c>
      <c r="C26279" s="489" t="s">
        <v>2103</v>
      </c>
      <c r="D26279" s="489" t="s">
        <v>4737</v>
      </c>
    </row>
    <row r="26280" spans="1:4">
      <c r="A26280" s="489" t="str">
        <f t="shared" si="410"/>
        <v>2361290360訪問看護</v>
      </c>
      <c r="B26280" s="489">
        <v>2361290360</v>
      </c>
      <c r="C26280" s="489" t="s">
        <v>2102</v>
      </c>
      <c r="D26280" s="489" t="s">
        <v>4737</v>
      </c>
    </row>
    <row r="26281" spans="1:4">
      <c r="A26281" s="489" t="str">
        <f t="shared" si="410"/>
        <v>2361290378介護予防訪問看護</v>
      </c>
      <c r="B26281" s="489">
        <v>2361290378</v>
      </c>
      <c r="C26281" s="489" t="s">
        <v>2103</v>
      </c>
      <c r="D26281" s="489" t="s">
        <v>4738</v>
      </c>
    </row>
    <row r="26282" spans="1:4">
      <c r="A26282" s="489" t="str">
        <f t="shared" si="410"/>
        <v>2361290378訪問看護</v>
      </c>
      <c r="B26282" s="489">
        <v>2361290378</v>
      </c>
      <c r="C26282" s="489" t="s">
        <v>2102</v>
      </c>
      <c r="D26282" s="489" t="s">
        <v>4738</v>
      </c>
    </row>
    <row r="26283" spans="1:4">
      <c r="A26283" s="489" t="str">
        <f t="shared" si="410"/>
        <v>2361290402介護予防訪問看護</v>
      </c>
      <c r="B26283" s="489">
        <v>2361290402</v>
      </c>
      <c r="C26283" s="489" t="s">
        <v>2103</v>
      </c>
      <c r="D26283" s="489" t="s">
        <v>4739</v>
      </c>
    </row>
    <row r="26284" spans="1:4">
      <c r="A26284" s="489" t="str">
        <f t="shared" si="410"/>
        <v>2361290402訪問看護</v>
      </c>
      <c r="B26284" s="489">
        <v>2361290402</v>
      </c>
      <c r="C26284" s="489" t="s">
        <v>2102</v>
      </c>
      <c r="D26284" s="489" t="s">
        <v>4739</v>
      </c>
    </row>
    <row r="26285" spans="1:4">
      <c r="A26285" s="489" t="str">
        <f t="shared" si="410"/>
        <v>2361290410介護予防訪問看護</v>
      </c>
      <c r="B26285" s="489">
        <v>2361290410</v>
      </c>
      <c r="C26285" s="489" t="s">
        <v>2103</v>
      </c>
      <c r="D26285" s="489" t="s">
        <v>4740</v>
      </c>
    </row>
    <row r="26286" spans="1:4">
      <c r="A26286" s="489" t="str">
        <f t="shared" si="410"/>
        <v>2361290410訪問看護</v>
      </c>
      <c r="B26286" s="489">
        <v>2361290410</v>
      </c>
      <c r="C26286" s="489" t="s">
        <v>2102</v>
      </c>
      <c r="D26286" s="489" t="s">
        <v>4740</v>
      </c>
    </row>
    <row r="26287" spans="1:4">
      <c r="A26287" s="489" t="str">
        <f t="shared" si="410"/>
        <v>2361290436介護予防訪問看護</v>
      </c>
      <c r="B26287" s="489">
        <v>2361290436</v>
      </c>
      <c r="C26287" s="489" t="s">
        <v>2103</v>
      </c>
      <c r="D26287" s="489" t="s">
        <v>4741</v>
      </c>
    </row>
    <row r="26288" spans="1:4">
      <c r="A26288" s="489" t="str">
        <f t="shared" si="410"/>
        <v>2361290436訪問看護</v>
      </c>
      <c r="B26288" s="489">
        <v>2361290436</v>
      </c>
      <c r="C26288" s="489" t="s">
        <v>2102</v>
      </c>
      <c r="D26288" s="489" t="s">
        <v>4741</v>
      </c>
    </row>
    <row r="26289" spans="1:4">
      <c r="A26289" s="489" t="str">
        <f t="shared" si="410"/>
        <v>2361290444介護予防訪問看護</v>
      </c>
      <c r="B26289" s="489">
        <v>2361290444</v>
      </c>
      <c r="C26289" s="489" t="s">
        <v>2103</v>
      </c>
      <c r="D26289" s="489" t="s">
        <v>4742</v>
      </c>
    </row>
    <row r="26290" spans="1:4">
      <c r="A26290" s="489" t="str">
        <f t="shared" si="410"/>
        <v>2361290444訪問看護</v>
      </c>
      <c r="B26290" s="489">
        <v>2361290444</v>
      </c>
      <c r="C26290" s="489" t="s">
        <v>2102</v>
      </c>
      <c r="D26290" s="489" t="s">
        <v>4742</v>
      </c>
    </row>
    <row r="26291" spans="1:4">
      <c r="A26291" s="489" t="str">
        <f t="shared" si="410"/>
        <v>2361290451介護予防訪問看護</v>
      </c>
      <c r="B26291" s="489">
        <v>2361290451</v>
      </c>
      <c r="C26291" s="489" t="s">
        <v>2103</v>
      </c>
      <c r="D26291" s="489" t="s">
        <v>4743</v>
      </c>
    </row>
    <row r="26292" spans="1:4">
      <c r="A26292" s="489" t="str">
        <f t="shared" si="410"/>
        <v>2361290451訪問看護</v>
      </c>
      <c r="B26292" s="489">
        <v>2361290451</v>
      </c>
      <c r="C26292" s="489" t="s">
        <v>2102</v>
      </c>
      <c r="D26292" s="489" t="s">
        <v>4743</v>
      </c>
    </row>
    <row r="26293" spans="1:4">
      <c r="A26293" s="489" t="str">
        <f t="shared" si="410"/>
        <v>2361290469介護予防訪問看護</v>
      </c>
      <c r="B26293" s="489">
        <v>2361290469</v>
      </c>
      <c r="C26293" s="489" t="s">
        <v>2103</v>
      </c>
      <c r="D26293" s="489" t="s">
        <v>4744</v>
      </c>
    </row>
    <row r="26294" spans="1:4">
      <c r="A26294" s="489" t="str">
        <f t="shared" si="410"/>
        <v>2361290469訪問看護</v>
      </c>
      <c r="B26294" s="489">
        <v>2361290469</v>
      </c>
      <c r="C26294" s="489" t="s">
        <v>2102</v>
      </c>
      <c r="D26294" s="489" t="s">
        <v>4744</v>
      </c>
    </row>
    <row r="26295" spans="1:4">
      <c r="A26295" s="489" t="str">
        <f t="shared" si="410"/>
        <v>2361290477介護予防訪問看護</v>
      </c>
      <c r="B26295" s="489">
        <v>2361290477</v>
      </c>
      <c r="C26295" s="489" t="s">
        <v>2103</v>
      </c>
      <c r="D26295" s="489" t="s">
        <v>4745</v>
      </c>
    </row>
    <row r="26296" spans="1:4">
      <c r="A26296" s="489" t="str">
        <f t="shared" si="410"/>
        <v>2361290477訪問看護</v>
      </c>
      <c r="B26296" s="489">
        <v>2361290477</v>
      </c>
      <c r="C26296" s="489" t="s">
        <v>2102</v>
      </c>
      <c r="D26296" s="489" t="s">
        <v>4745</v>
      </c>
    </row>
    <row r="26297" spans="1:4">
      <c r="A26297" s="489" t="str">
        <f t="shared" si="410"/>
        <v>2361290477訪問看護</v>
      </c>
      <c r="B26297" s="489">
        <v>2361290477</v>
      </c>
      <c r="C26297" s="489" t="s">
        <v>2102</v>
      </c>
      <c r="D26297" s="489" t="s">
        <v>4745</v>
      </c>
    </row>
    <row r="26298" spans="1:4">
      <c r="A26298" s="489" t="str">
        <f t="shared" si="410"/>
        <v>2361290485介護予防訪問看護</v>
      </c>
      <c r="B26298" s="489">
        <v>2361290485</v>
      </c>
      <c r="C26298" s="489" t="s">
        <v>2103</v>
      </c>
      <c r="D26298" s="489" t="s">
        <v>4746</v>
      </c>
    </row>
    <row r="26299" spans="1:4">
      <c r="A26299" s="489" t="str">
        <f t="shared" si="410"/>
        <v>2361290485訪問看護</v>
      </c>
      <c r="B26299" s="489">
        <v>2361290485</v>
      </c>
      <c r="C26299" s="489" t="s">
        <v>2102</v>
      </c>
      <c r="D26299" s="489" t="s">
        <v>4746</v>
      </c>
    </row>
    <row r="26300" spans="1:4">
      <c r="A26300" s="489" t="str">
        <f t="shared" si="410"/>
        <v>2361290493介護予防訪問看護</v>
      </c>
      <c r="B26300" s="489">
        <v>2361290493</v>
      </c>
      <c r="C26300" s="489" t="s">
        <v>2103</v>
      </c>
      <c r="D26300" s="489" t="s">
        <v>4747</v>
      </c>
    </row>
    <row r="26301" spans="1:4">
      <c r="A26301" s="489" t="str">
        <f t="shared" si="410"/>
        <v>2361290493訪問看護</v>
      </c>
      <c r="B26301" s="489">
        <v>2361290493</v>
      </c>
      <c r="C26301" s="489" t="s">
        <v>2102</v>
      </c>
      <c r="D26301" s="489" t="s">
        <v>4747</v>
      </c>
    </row>
    <row r="26302" spans="1:4">
      <c r="A26302" s="489" t="str">
        <f t="shared" si="410"/>
        <v>2361290501介護予防訪問看護</v>
      </c>
      <c r="B26302" s="489">
        <v>2361290501</v>
      </c>
      <c r="C26302" s="489" t="s">
        <v>2103</v>
      </c>
      <c r="D26302" s="489" t="s">
        <v>4748</v>
      </c>
    </row>
    <row r="26303" spans="1:4">
      <c r="A26303" s="489" t="str">
        <f t="shared" si="410"/>
        <v>2361290501訪問看護</v>
      </c>
      <c r="B26303" s="489">
        <v>2361290501</v>
      </c>
      <c r="C26303" s="489" t="s">
        <v>2102</v>
      </c>
      <c r="D26303" s="489" t="s">
        <v>4748</v>
      </c>
    </row>
    <row r="26304" spans="1:4">
      <c r="A26304" s="489" t="str">
        <f t="shared" si="410"/>
        <v>2361290519介護予防訪問看護</v>
      </c>
      <c r="B26304" s="489">
        <v>2361290519</v>
      </c>
      <c r="C26304" s="489" t="s">
        <v>2103</v>
      </c>
      <c r="D26304" s="489" t="s">
        <v>4749</v>
      </c>
    </row>
    <row r="26305" spans="1:4">
      <c r="A26305" s="489" t="str">
        <f t="shared" si="410"/>
        <v>2361290519訪問看護</v>
      </c>
      <c r="B26305" s="489">
        <v>2361290519</v>
      </c>
      <c r="C26305" s="489" t="s">
        <v>2102</v>
      </c>
      <c r="D26305" s="489" t="s">
        <v>4749</v>
      </c>
    </row>
    <row r="26306" spans="1:4">
      <c r="A26306" s="489" t="str">
        <f t="shared" ref="A26306:A26369" si="411">B26306&amp;C26306</f>
        <v>2361290535介護予防訪問看護</v>
      </c>
      <c r="B26306" s="489">
        <v>2361290535</v>
      </c>
      <c r="C26306" s="489" t="s">
        <v>2103</v>
      </c>
      <c r="D26306" s="489" t="s">
        <v>4750</v>
      </c>
    </row>
    <row r="26307" spans="1:4">
      <c r="A26307" s="489" t="str">
        <f t="shared" si="411"/>
        <v>2361290535訪問看護</v>
      </c>
      <c r="B26307" s="489">
        <v>2361290535</v>
      </c>
      <c r="C26307" s="489" t="s">
        <v>2102</v>
      </c>
      <c r="D26307" s="489" t="s">
        <v>4750</v>
      </c>
    </row>
    <row r="26308" spans="1:4">
      <c r="A26308" s="489" t="str">
        <f t="shared" si="411"/>
        <v>2361390020介護予防訪問看護</v>
      </c>
      <c r="B26308" s="489">
        <v>2361390020</v>
      </c>
      <c r="C26308" s="489" t="s">
        <v>2103</v>
      </c>
      <c r="D26308" s="489" t="s">
        <v>4751</v>
      </c>
    </row>
    <row r="26309" spans="1:4">
      <c r="A26309" s="489" t="str">
        <f t="shared" si="411"/>
        <v>2361390020訪問看護</v>
      </c>
      <c r="B26309" s="489">
        <v>2361390020</v>
      </c>
      <c r="C26309" s="489" t="s">
        <v>2102</v>
      </c>
      <c r="D26309" s="489" t="s">
        <v>4751</v>
      </c>
    </row>
    <row r="26310" spans="1:4">
      <c r="A26310" s="489" t="str">
        <f t="shared" si="411"/>
        <v>2361390079介護予防訪問看護</v>
      </c>
      <c r="B26310" s="489">
        <v>2361390079</v>
      </c>
      <c r="C26310" s="489" t="s">
        <v>2103</v>
      </c>
      <c r="D26310" s="489" t="s">
        <v>4752</v>
      </c>
    </row>
    <row r="26311" spans="1:4">
      <c r="A26311" s="489" t="str">
        <f t="shared" si="411"/>
        <v>2361390079訪問看護</v>
      </c>
      <c r="B26311" s="489">
        <v>2361390079</v>
      </c>
      <c r="C26311" s="489" t="s">
        <v>2102</v>
      </c>
      <c r="D26311" s="489" t="s">
        <v>4752</v>
      </c>
    </row>
    <row r="26312" spans="1:4">
      <c r="A26312" s="489" t="str">
        <f t="shared" si="411"/>
        <v>2361390103介護予防訪問看護</v>
      </c>
      <c r="B26312" s="489">
        <v>2361390103</v>
      </c>
      <c r="C26312" s="489" t="s">
        <v>2103</v>
      </c>
      <c r="D26312" s="489" t="s">
        <v>4753</v>
      </c>
    </row>
    <row r="26313" spans="1:4">
      <c r="A26313" s="489" t="str">
        <f t="shared" si="411"/>
        <v>2361390103訪問看護</v>
      </c>
      <c r="B26313" s="489">
        <v>2361390103</v>
      </c>
      <c r="C26313" s="489" t="s">
        <v>2102</v>
      </c>
      <c r="D26313" s="489" t="s">
        <v>4753</v>
      </c>
    </row>
    <row r="26314" spans="1:4">
      <c r="A26314" s="489" t="str">
        <f t="shared" si="411"/>
        <v>2361390129介護予防訪問看護</v>
      </c>
      <c r="B26314" s="489">
        <v>2361390129</v>
      </c>
      <c r="C26314" s="489" t="s">
        <v>2103</v>
      </c>
      <c r="D26314" s="489" t="s">
        <v>4754</v>
      </c>
    </row>
    <row r="26315" spans="1:4">
      <c r="A26315" s="489" t="str">
        <f t="shared" si="411"/>
        <v>2361390129訪問看護</v>
      </c>
      <c r="B26315" s="489">
        <v>2361390129</v>
      </c>
      <c r="C26315" s="489" t="s">
        <v>2102</v>
      </c>
      <c r="D26315" s="489" t="s">
        <v>4754</v>
      </c>
    </row>
    <row r="26316" spans="1:4">
      <c r="A26316" s="489" t="str">
        <f t="shared" si="411"/>
        <v>2361390152介護予防訪問看護</v>
      </c>
      <c r="B26316" s="489">
        <v>2361390152</v>
      </c>
      <c r="C26316" s="489" t="s">
        <v>2103</v>
      </c>
      <c r="D26316" s="489" t="s">
        <v>4755</v>
      </c>
    </row>
    <row r="26317" spans="1:4">
      <c r="A26317" s="489" t="str">
        <f t="shared" si="411"/>
        <v>2361390152訪問看護</v>
      </c>
      <c r="B26317" s="489">
        <v>2361390152</v>
      </c>
      <c r="C26317" s="489" t="s">
        <v>2102</v>
      </c>
      <c r="D26317" s="489" t="s">
        <v>4755</v>
      </c>
    </row>
    <row r="26318" spans="1:4">
      <c r="A26318" s="489" t="str">
        <f t="shared" si="411"/>
        <v>2361390152訪問看護</v>
      </c>
      <c r="B26318" s="489">
        <v>2361390152</v>
      </c>
      <c r="C26318" s="489" t="s">
        <v>2102</v>
      </c>
      <c r="D26318" s="489" t="s">
        <v>4755</v>
      </c>
    </row>
    <row r="26319" spans="1:4">
      <c r="A26319" s="489" t="str">
        <f t="shared" si="411"/>
        <v>2361390160介護予防訪問看護</v>
      </c>
      <c r="B26319" s="489">
        <v>2361390160</v>
      </c>
      <c r="C26319" s="489" t="s">
        <v>2103</v>
      </c>
      <c r="D26319" s="489" t="s">
        <v>4756</v>
      </c>
    </row>
    <row r="26320" spans="1:4">
      <c r="A26320" s="489" t="str">
        <f t="shared" si="411"/>
        <v>2361390160訪問看護</v>
      </c>
      <c r="B26320" s="489">
        <v>2361390160</v>
      </c>
      <c r="C26320" s="489" t="s">
        <v>2102</v>
      </c>
      <c r="D26320" s="489" t="s">
        <v>4756</v>
      </c>
    </row>
    <row r="26321" spans="1:4">
      <c r="A26321" s="489" t="str">
        <f t="shared" si="411"/>
        <v>2361390160訪問看護</v>
      </c>
      <c r="B26321" s="489">
        <v>2361390160</v>
      </c>
      <c r="C26321" s="489" t="s">
        <v>2102</v>
      </c>
      <c r="D26321" s="489" t="s">
        <v>4756</v>
      </c>
    </row>
    <row r="26322" spans="1:4">
      <c r="A26322" s="489" t="str">
        <f t="shared" si="411"/>
        <v>2361390186介護予防訪問看護</v>
      </c>
      <c r="B26322" s="489">
        <v>2361390186</v>
      </c>
      <c r="C26322" s="489" t="s">
        <v>2103</v>
      </c>
      <c r="D26322" s="489" t="s">
        <v>4757</v>
      </c>
    </row>
    <row r="26323" spans="1:4">
      <c r="A26323" s="489" t="str">
        <f t="shared" si="411"/>
        <v>2361390186訪問看護</v>
      </c>
      <c r="B26323" s="489">
        <v>2361390186</v>
      </c>
      <c r="C26323" s="489" t="s">
        <v>2102</v>
      </c>
      <c r="D26323" s="489" t="s">
        <v>4757</v>
      </c>
    </row>
    <row r="26324" spans="1:4">
      <c r="A26324" s="489" t="str">
        <f t="shared" si="411"/>
        <v>2361390251介護予防訪問看護</v>
      </c>
      <c r="B26324" s="489">
        <v>2361390251</v>
      </c>
      <c r="C26324" s="489" t="s">
        <v>2103</v>
      </c>
      <c r="D26324" s="489" t="s">
        <v>4758</v>
      </c>
    </row>
    <row r="26325" spans="1:4">
      <c r="A26325" s="489" t="str">
        <f t="shared" si="411"/>
        <v>2361390251訪問看護</v>
      </c>
      <c r="B26325" s="489">
        <v>2361390251</v>
      </c>
      <c r="C26325" s="489" t="s">
        <v>2102</v>
      </c>
      <c r="D26325" s="489" t="s">
        <v>4758</v>
      </c>
    </row>
    <row r="26326" spans="1:4">
      <c r="A26326" s="489" t="str">
        <f t="shared" si="411"/>
        <v>2361390269訪問看護</v>
      </c>
      <c r="B26326" s="489">
        <v>2361390269</v>
      </c>
      <c r="C26326" s="489" t="s">
        <v>2102</v>
      </c>
      <c r="D26326" s="489" t="s">
        <v>4759</v>
      </c>
    </row>
    <row r="26327" spans="1:4">
      <c r="A26327" s="489" t="str">
        <f t="shared" si="411"/>
        <v>2361390277介護予防訪問看護</v>
      </c>
      <c r="B26327" s="489">
        <v>2361390277</v>
      </c>
      <c r="C26327" s="489" t="s">
        <v>2103</v>
      </c>
      <c r="D26327" s="489" t="s">
        <v>4760</v>
      </c>
    </row>
    <row r="26328" spans="1:4">
      <c r="A26328" s="489" t="str">
        <f t="shared" si="411"/>
        <v>2361390277訪問看護</v>
      </c>
      <c r="B26328" s="489">
        <v>2361390277</v>
      </c>
      <c r="C26328" s="489" t="s">
        <v>2102</v>
      </c>
      <c r="D26328" s="489" t="s">
        <v>4760</v>
      </c>
    </row>
    <row r="26329" spans="1:4">
      <c r="A26329" s="489" t="str">
        <f t="shared" si="411"/>
        <v>2361390285訪問看護</v>
      </c>
      <c r="B26329" s="489">
        <v>2361390285</v>
      </c>
      <c r="C26329" s="489" t="s">
        <v>2102</v>
      </c>
      <c r="D26329" s="489" t="s">
        <v>4761</v>
      </c>
    </row>
    <row r="26330" spans="1:4">
      <c r="A26330" s="489" t="str">
        <f t="shared" si="411"/>
        <v>2361390301介護予防訪問看護</v>
      </c>
      <c r="B26330" s="489">
        <v>2361390301</v>
      </c>
      <c r="C26330" s="489" t="s">
        <v>2103</v>
      </c>
      <c r="D26330" s="489" t="s">
        <v>4762</v>
      </c>
    </row>
    <row r="26331" spans="1:4">
      <c r="A26331" s="489" t="str">
        <f t="shared" si="411"/>
        <v>2361390301訪問看護</v>
      </c>
      <c r="B26331" s="489">
        <v>2361390301</v>
      </c>
      <c r="C26331" s="489" t="s">
        <v>2102</v>
      </c>
      <c r="D26331" s="489" t="s">
        <v>4762</v>
      </c>
    </row>
    <row r="26332" spans="1:4">
      <c r="A26332" s="489" t="str">
        <f t="shared" si="411"/>
        <v>2361390327介護予防訪問看護</v>
      </c>
      <c r="B26332" s="489">
        <v>2361390327</v>
      </c>
      <c r="C26332" s="489" t="s">
        <v>2103</v>
      </c>
      <c r="D26332" s="489" t="s">
        <v>4763</v>
      </c>
    </row>
    <row r="26333" spans="1:4">
      <c r="A26333" s="489" t="str">
        <f t="shared" si="411"/>
        <v>2361390327訪問看護</v>
      </c>
      <c r="B26333" s="489">
        <v>2361390327</v>
      </c>
      <c r="C26333" s="489" t="s">
        <v>2102</v>
      </c>
      <c r="D26333" s="489" t="s">
        <v>4763</v>
      </c>
    </row>
    <row r="26334" spans="1:4">
      <c r="A26334" s="489" t="str">
        <f t="shared" si="411"/>
        <v>2361390343訪問看護</v>
      </c>
      <c r="B26334" s="489">
        <v>2361390343</v>
      </c>
      <c r="C26334" s="489" t="s">
        <v>2102</v>
      </c>
      <c r="D26334" s="489" t="s">
        <v>4764</v>
      </c>
    </row>
    <row r="26335" spans="1:4">
      <c r="A26335" s="489" t="str">
        <f t="shared" si="411"/>
        <v>2361390350介護予防訪問看護</v>
      </c>
      <c r="B26335" s="489">
        <v>2361390350</v>
      </c>
      <c r="C26335" s="489" t="s">
        <v>2103</v>
      </c>
      <c r="D26335" s="489" t="s">
        <v>4765</v>
      </c>
    </row>
    <row r="26336" spans="1:4">
      <c r="A26336" s="489" t="str">
        <f t="shared" si="411"/>
        <v>2361390350訪問看護</v>
      </c>
      <c r="B26336" s="489">
        <v>2361390350</v>
      </c>
      <c r="C26336" s="489" t="s">
        <v>2102</v>
      </c>
      <c r="D26336" s="489" t="s">
        <v>4765</v>
      </c>
    </row>
    <row r="26337" spans="1:4">
      <c r="A26337" s="489" t="str">
        <f t="shared" si="411"/>
        <v>2361390376介護予防訪問看護</v>
      </c>
      <c r="B26337" s="489">
        <v>2361390376</v>
      </c>
      <c r="C26337" s="489" t="s">
        <v>2103</v>
      </c>
      <c r="D26337" s="489" t="s">
        <v>4766</v>
      </c>
    </row>
    <row r="26338" spans="1:4">
      <c r="A26338" s="489" t="str">
        <f t="shared" si="411"/>
        <v>2361390376訪問看護</v>
      </c>
      <c r="B26338" s="489">
        <v>2361390376</v>
      </c>
      <c r="C26338" s="489" t="s">
        <v>2102</v>
      </c>
      <c r="D26338" s="489" t="s">
        <v>4766</v>
      </c>
    </row>
    <row r="26339" spans="1:4">
      <c r="A26339" s="489" t="str">
        <f t="shared" si="411"/>
        <v>2361390400介護予防訪問看護</v>
      </c>
      <c r="B26339" s="489">
        <v>2361390400</v>
      </c>
      <c r="C26339" s="489" t="s">
        <v>2103</v>
      </c>
      <c r="D26339" s="489" t="s">
        <v>4767</v>
      </c>
    </row>
    <row r="26340" spans="1:4">
      <c r="A26340" s="489" t="str">
        <f t="shared" si="411"/>
        <v>2361390400訪問看護</v>
      </c>
      <c r="B26340" s="489">
        <v>2361390400</v>
      </c>
      <c r="C26340" s="489" t="s">
        <v>2102</v>
      </c>
      <c r="D26340" s="489" t="s">
        <v>4767</v>
      </c>
    </row>
    <row r="26341" spans="1:4">
      <c r="A26341" s="489" t="str">
        <f t="shared" si="411"/>
        <v>2361390418介護予防訪問看護</v>
      </c>
      <c r="B26341" s="489">
        <v>2361390418</v>
      </c>
      <c r="C26341" s="489" t="s">
        <v>2103</v>
      </c>
      <c r="D26341" s="489" t="s">
        <v>4768</v>
      </c>
    </row>
    <row r="26342" spans="1:4">
      <c r="A26342" s="489" t="str">
        <f t="shared" si="411"/>
        <v>2361390418訪問看護</v>
      </c>
      <c r="B26342" s="489">
        <v>2361390418</v>
      </c>
      <c r="C26342" s="489" t="s">
        <v>2102</v>
      </c>
      <c r="D26342" s="489" t="s">
        <v>4768</v>
      </c>
    </row>
    <row r="26343" spans="1:4">
      <c r="A26343" s="489" t="str">
        <f t="shared" si="411"/>
        <v>2361390442介護予防訪問看護</v>
      </c>
      <c r="B26343" s="489">
        <v>2361390442</v>
      </c>
      <c r="C26343" s="489" t="s">
        <v>2103</v>
      </c>
      <c r="D26343" s="489" t="s">
        <v>4769</v>
      </c>
    </row>
    <row r="26344" spans="1:4">
      <c r="A26344" s="489" t="str">
        <f t="shared" si="411"/>
        <v>2361390442訪問看護</v>
      </c>
      <c r="B26344" s="489">
        <v>2361390442</v>
      </c>
      <c r="C26344" s="489" t="s">
        <v>2102</v>
      </c>
      <c r="D26344" s="489" t="s">
        <v>4769</v>
      </c>
    </row>
    <row r="26345" spans="1:4">
      <c r="A26345" s="489" t="str">
        <f t="shared" si="411"/>
        <v>2361390459介護予防訪問看護</v>
      </c>
      <c r="B26345" s="489">
        <v>2361390459</v>
      </c>
      <c r="C26345" s="489" t="s">
        <v>2103</v>
      </c>
      <c r="D26345" s="489" t="s">
        <v>4770</v>
      </c>
    </row>
    <row r="26346" spans="1:4">
      <c r="A26346" s="489" t="str">
        <f t="shared" si="411"/>
        <v>2361390459訪問看護</v>
      </c>
      <c r="B26346" s="489">
        <v>2361390459</v>
      </c>
      <c r="C26346" s="489" t="s">
        <v>2102</v>
      </c>
      <c r="D26346" s="489" t="s">
        <v>4770</v>
      </c>
    </row>
    <row r="26347" spans="1:4">
      <c r="A26347" s="489" t="str">
        <f t="shared" si="411"/>
        <v>2361390467介護予防訪問看護</v>
      </c>
      <c r="B26347" s="489">
        <v>2361390467</v>
      </c>
      <c r="C26347" s="489" t="s">
        <v>2103</v>
      </c>
      <c r="D26347" s="489" t="s">
        <v>4771</v>
      </c>
    </row>
    <row r="26348" spans="1:4">
      <c r="A26348" s="489" t="str">
        <f t="shared" si="411"/>
        <v>2361390467訪問看護</v>
      </c>
      <c r="B26348" s="489">
        <v>2361390467</v>
      </c>
      <c r="C26348" s="489" t="s">
        <v>2102</v>
      </c>
      <c r="D26348" s="489" t="s">
        <v>4771</v>
      </c>
    </row>
    <row r="26349" spans="1:4">
      <c r="A26349" s="489" t="str">
        <f t="shared" si="411"/>
        <v>2361390475介護予防訪問看護</v>
      </c>
      <c r="B26349" s="489">
        <v>2361390475</v>
      </c>
      <c r="C26349" s="489" t="s">
        <v>2103</v>
      </c>
      <c r="D26349" s="489" t="s">
        <v>4772</v>
      </c>
    </row>
    <row r="26350" spans="1:4">
      <c r="A26350" s="489" t="str">
        <f t="shared" si="411"/>
        <v>2361390475訪問看護</v>
      </c>
      <c r="B26350" s="489">
        <v>2361390475</v>
      </c>
      <c r="C26350" s="489" t="s">
        <v>2102</v>
      </c>
      <c r="D26350" s="489" t="s">
        <v>4772</v>
      </c>
    </row>
    <row r="26351" spans="1:4">
      <c r="A26351" s="489" t="str">
        <f t="shared" si="411"/>
        <v>2361390483介護予防訪問看護</v>
      </c>
      <c r="B26351" s="489">
        <v>2361390483</v>
      </c>
      <c r="C26351" s="489" t="s">
        <v>2103</v>
      </c>
      <c r="D26351" s="489" t="s">
        <v>4773</v>
      </c>
    </row>
    <row r="26352" spans="1:4">
      <c r="A26352" s="489" t="str">
        <f t="shared" si="411"/>
        <v>2361390483訪問看護</v>
      </c>
      <c r="B26352" s="489">
        <v>2361390483</v>
      </c>
      <c r="C26352" s="489" t="s">
        <v>2102</v>
      </c>
      <c r="D26352" s="489" t="s">
        <v>4773</v>
      </c>
    </row>
    <row r="26353" spans="1:4">
      <c r="A26353" s="489" t="str">
        <f t="shared" si="411"/>
        <v>2361390491介護予防訪問看護</v>
      </c>
      <c r="B26353" s="489">
        <v>2361390491</v>
      </c>
      <c r="C26353" s="489" t="s">
        <v>2103</v>
      </c>
      <c r="D26353" s="489" t="s">
        <v>4774</v>
      </c>
    </row>
    <row r="26354" spans="1:4">
      <c r="A26354" s="489" t="str">
        <f t="shared" si="411"/>
        <v>2361390491訪問看護</v>
      </c>
      <c r="B26354" s="489">
        <v>2361390491</v>
      </c>
      <c r="C26354" s="489" t="s">
        <v>2102</v>
      </c>
      <c r="D26354" s="489" t="s">
        <v>4774</v>
      </c>
    </row>
    <row r="26355" spans="1:4">
      <c r="A26355" s="489" t="str">
        <f t="shared" si="411"/>
        <v>2361390491訪問看護</v>
      </c>
      <c r="B26355" s="489">
        <v>2361390491</v>
      </c>
      <c r="C26355" s="489" t="s">
        <v>2102</v>
      </c>
      <c r="D26355" s="489" t="s">
        <v>4774</v>
      </c>
    </row>
    <row r="26356" spans="1:4">
      <c r="A26356" s="489" t="str">
        <f t="shared" si="411"/>
        <v>2361390509訪問看護</v>
      </c>
      <c r="B26356" s="489">
        <v>2361390509</v>
      </c>
      <c r="C26356" s="489" t="s">
        <v>2102</v>
      </c>
      <c r="D26356" s="489" t="s">
        <v>4775</v>
      </c>
    </row>
    <row r="26357" spans="1:4">
      <c r="A26357" s="489" t="str">
        <f t="shared" si="411"/>
        <v>2361390517介護予防訪問看護</v>
      </c>
      <c r="B26357" s="489">
        <v>2361390517</v>
      </c>
      <c r="C26357" s="489" t="s">
        <v>2103</v>
      </c>
      <c r="D26357" s="489" t="s">
        <v>4776</v>
      </c>
    </row>
    <row r="26358" spans="1:4">
      <c r="A26358" s="489" t="str">
        <f t="shared" si="411"/>
        <v>2361390517訪問看護</v>
      </c>
      <c r="B26358" s="489">
        <v>2361390517</v>
      </c>
      <c r="C26358" s="489" t="s">
        <v>2102</v>
      </c>
      <c r="D26358" s="489" t="s">
        <v>4776</v>
      </c>
    </row>
    <row r="26359" spans="1:4">
      <c r="A26359" s="489" t="str">
        <f t="shared" si="411"/>
        <v>2361390525介護予防訪問看護</v>
      </c>
      <c r="B26359" s="489">
        <v>2361390525</v>
      </c>
      <c r="C26359" s="489" t="s">
        <v>2103</v>
      </c>
      <c r="D26359" s="489" t="s">
        <v>4777</v>
      </c>
    </row>
    <row r="26360" spans="1:4">
      <c r="A26360" s="489" t="str">
        <f t="shared" si="411"/>
        <v>2361390525訪問看護</v>
      </c>
      <c r="B26360" s="489">
        <v>2361390525</v>
      </c>
      <c r="C26360" s="489" t="s">
        <v>2102</v>
      </c>
      <c r="D26360" s="489" t="s">
        <v>4777</v>
      </c>
    </row>
    <row r="26361" spans="1:4">
      <c r="A26361" s="489" t="str">
        <f t="shared" si="411"/>
        <v>2361390533訪問看護</v>
      </c>
      <c r="B26361" s="489">
        <v>2361390533</v>
      </c>
      <c r="C26361" s="489" t="s">
        <v>2102</v>
      </c>
      <c r="D26361" s="489" t="s">
        <v>4778</v>
      </c>
    </row>
    <row r="26362" spans="1:4">
      <c r="A26362" s="489" t="str">
        <f t="shared" si="411"/>
        <v>2361390558介護予防訪問看護</v>
      </c>
      <c r="B26362" s="489">
        <v>2361390558</v>
      </c>
      <c r="C26362" s="489" t="s">
        <v>2103</v>
      </c>
      <c r="D26362" s="489" t="s">
        <v>4779</v>
      </c>
    </row>
    <row r="26363" spans="1:4">
      <c r="A26363" s="489" t="str">
        <f t="shared" si="411"/>
        <v>2361390558訪問看護</v>
      </c>
      <c r="B26363" s="489">
        <v>2361390558</v>
      </c>
      <c r="C26363" s="489" t="s">
        <v>2102</v>
      </c>
      <c r="D26363" s="489" t="s">
        <v>4779</v>
      </c>
    </row>
    <row r="26364" spans="1:4">
      <c r="A26364" s="489" t="str">
        <f t="shared" si="411"/>
        <v>2361390566訪問看護</v>
      </c>
      <c r="B26364" s="489">
        <v>2361390566</v>
      </c>
      <c r="C26364" s="489" t="s">
        <v>2102</v>
      </c>
      <c r="D26364" s="489" t="s">
        <v>4780</v>
      </c>
    </row>
    <row r="26365" spans="1:4">
      <c r="A26365" s="489" t="str">
        <f t="shared" si="411"/>
        <v>2361390574介護予防訪問看護</v>
      </c>
      <c r="B26365" s="489">
        <v>2361390574</v>
      </c>
      <c r="C26365" s="489" t="s">
        <v>2103</v>
      </c>
      <c r="D26365" s="489" t="s">
        <v>4781</v>
      </c>
    </row>
    <row r="26366" spans="1:4">
      <c r="A26366" s="489" t="str">
        <f t="shared" si="411"/>
        <v>2361390574訪問看護</v>
      </c>
      <c r="B26366" s="489">
        <v>2361390574</v>
      </c>
      <c r="C26366" s="489" t="s">
        <v>2102</v>
      </c>
      <c r="D26366" s="489" t="s">
        <v>4781</v>
      </c>
    </row>
    <row r="26367" spans="1:4">
      <c r="A26367" s="489" t="str">
        <f t="shared" si="411"/>
        <v>2361390582介護予防訪問看護</v>
      </c>
      <c r="B26367" s="489">
        <v>2361390582</v>
      </c>
      <c r="C26367" s="489" t="s">
        <v>2103</v>
      </c>
      <c r="D26367" s="489" t="s">
        <v>4782</v>
      </c>
    </row>
    <row r="26368" spans="1:4">
      <c r="A26368" s="489" t="str">
        <f t="shared" si="411"/>
        <v>2361390582訪問看護</v>
      </c>
      <c r="B26368" s="489">
        <v>2361390582</v>
      </c>
      <c r="C26368" s="489" t="s">
        <v>2102</v>
      </c>
      <c r="D26368" s="489" t="s">
        <v>4782</v>
      </c>
    </row>
    <row r="26369" spans="1:4">
      <c r="A26369" s="489" t="str">
        <f t="shared" si="411"/>
        <v>2361390616介護予防訪問看護</v>
      </c>
      <c r="B26369" s="489">
        <v>2361390616</v>
      </c>
      <c r="C26369" s="489" t="s">
        <v>2103</v>
      </c>
      <c r="D26369" s="489" t="s">
        <v>4783</v>
      </c>
    </row>
    <row r="26370" spans="1:4">
      <c r="A26370" s="489" t="str">
        <f t="shared" ref="A26370:A26433" si="412">B26370&amp;C26370</f>
        <v>2361390616訪問看護</v>
      </c>
      <c r="B26370" s="489">
        <v>2361390616</v>
      </c>
      <c r="C26370" s="489" t="s">
        <v>2102</v>
      </c>
      <c r="D26370" s="489" t="s">
        <v>4783</v>
      </c>
    </row>
    <row r="26371" spans="1:4">
      <c r="A26371" s="489" t="str">
        <f t="shared" si="412"/>
        <v>2361390624介護予防訪問看護</v>
      </c>
      <c r="B26371" s="489">
        <v>2361390624</v>
      </c>
      <c r="C26371" s="489" t="s">
        <v>2103</v>
      </c>
      <c r="D26371" s="489" t="s">
        <v>4784</v>
      </c>
    </row>
    <row r="26372" spans="1:4">
      <c r="A26372" s="489" t="str">
        <f t="shared" si="412"/>
        <v>2361390624訪問看護</v>
      </c>
      <c r="B26372" s="489">
        <v>2361390624</v>
      </c>
      <c r="C26372" s="489" t="s">
        <v>2102</v>
      </c>
      <c r="D26372" s="489" t="s">
        <v>4784</v>
      </c>
    </row>
    <row r="26373" spans="1:4">
      <c r="A26373" s="489" t="str">
        <f t="shared" si="412"/>
        <v>2361390632介護予防訪問看護</v>
      </c>
      <c r="B26373" s="489">
        <v>2361390632</v>
      </c>
      <c r="C26373" s="489" t="s">
        <v>2103</v>
      </c>
      <c r="D26373" s="489" t="s">
        <v>4785</v>
      </c>
    </row>
    <row r="26374" spans="1:4">
      <c r="A26374" s="489" t="str">
        <f t="shared" si="412"/>
        <v>2361390632訪問看護</v>
      </c>
      <c r="B26374" s="489">
        <v>2361390632</v>
      </c>
      <c r="C26374" s="489" t="s">
        <v>2102</v>
      </c>
      <c r="D26374" s="489" t="s">
        <v>4785</v>
      </c>
    </row>
    <row r="26375" spans="1:4">
      <c r="A26375" s="489" t="str">
        <f t="shared" si="412"/>
        <v>2361390632訪問看護</v>
      </c>
      <c r="B26375" s="489">
        <v>2361390632</v>
      </c>
      <c r="C26375" s="489" t="s">
        <v>2102</v>
      </c>
      <c r="D26375" s="489" t="s">
        <v>4785</v>
      </c>
    </row>
    <row r="26376" spans="1:4">
      <c r="A26376" s="489" t="str">
        <f t="shared" si="412"/>
        <v>2361390640介護予防訪問看護</v>
      </c>
      <c r="B26376" s="489">
        <v>2361390640</v>
      </c>
      <c r="C26376" s="489" t="s">
        <v>2103</v>
      </c>
      <c r="D26376" s="489" t="s">
        <v>4786</v>
      </c>
    </row>
    <row r="26377" spans="1:4">
      <c r="A26377" s="489" t="str">
        <f t="shared" si="412"/>
        <v>2361390640訪問看護</v>
      </c>
      <c r="B26377" s="489">
        <v>2361390640</v>
      </c>
      <c r="C26377" s="489" t="s">
        <v>2102</v>
      </c>
      <c r="D26377" s="489" t="s">
        <v>4786</v>
      </c>
    </row>
    <row r="26378" spans="1:4">
      <c r="A26378" s="489" t="str">
        <f t="shared" si="412"/>
        <v>2361390657介護予防訪問看護</v>
      </c>
      <c r="B26378" s="489">
        <v>2361390657</v>
      </c>
      <c r="C26378" s="489" t="s">
        <v>2103</v>
      </c>
      <c r="D26378" s="489" t="s">
        <v>4787</v>
      </c>
    </row>
    <row r="26379" spans="1:4">
      <c r="A26379" s="489" t="str">
        <f t="shared" si="412"/>
        <v>2361390657訪問看護</v>
      </c>
      <c r="B26379" s="489">
        <v>2361390657</v>
      </c>
      <c r="C26379" s="489" t="s">
        <v>2102</v>
      </c>
      <c r="D26379" s="489" t="s">
        <v>4787</v>
      </c>
    </row>
    <row r="26380" spans="1:4">
      <c r="A26380" s="489" t="str">
        <f t="shared" si="412"/>
        <v>2361390665介護予防訪問看護</v>
      </c>
      <c r="B26380" s="489">
        <v>2361390665</v>
      </c>
      <c r="C26380" s="489" t="s">
        <v>2103</v>
      </c>
      <c r="D26380" s="489" t="s">
        <v>4788</v>
      </c>
    </row>
    <row r="26381" spans="1:4">
      <c r="A26381" s="489" t="str">
        <f t="shared" si="412"/>
        <v>2361390665訪問看護</v>
      </c>
      <c r="B26381" s="489">
        <v>2361390665</v>
      </c>
      <c r="C26381" s="489" t="s">
        <v>2102</v>
      </c>
      <c r="D26381" s="489" t="s">
        <v>4788</v>
      </c>
    </row>
    <row r="26382" spans="1:4">
      <c r="A26382" s="489" t="str">
        <f t="shared" si="412"/>
        <v>2361390673介護予防訪問看護</v>
      </c>
      <c r="B26382" s="489">
        <v>2361390673</v>
      </c>
      <c r="C26382" s="489" t="s">
        <v>2103</v>
      </c>
      <c r="D26382" s="489" t="s">
        <v>4789</v>
      </c>
    </row>
    <row r="26383" spans="1:4">
      <c r="A26383" s="489" t="str">
        <f t="shared" si="412"/>
        <v>2361390673訪問看護</v>
      </c>
      <c r="B26383" s="489">
        <v>2361390673</v>
      </c>
      <c r="C26383" s="489" t="s">
        <v>2102</v>
      </c>
      <c r="D26383" s="489" t="s">
        <v>4789</v>
      </c>
    </row>
    <row r="26384" spans="1:4">
      <c r="A26384" s="489" t="str">
        <f t="shared" si="412"/>
        <v>2361390681介護予防訪問看護</v>
      </c>
      <c r="B26384" s="489">
        <v>2361390681</v>
      </c>
      <c r="C26384" s="489" t="s">
        <v>2103</v>
      </c>
      <c r="D26384" s="489" t="s">
        <v>4790</v>
      </c>
    </row>
    <row r="26385" spans="1:4">
      <c r="A26385" s="489" t="str">
        <f t="shared" si="412"/>
        <v>2361390681訪問看護</v>
      </c>
      <c r="B26385" s="489">
        <v>2361390681</v>
      </c>
      <c r="C26385" s="489" t="s">
        <v>2102</v>
      </c>
      <c r="D26385" s="489" t="s">
        <v>4790</v>
      </c>
    </row>
    <row r="26386" spans="1:4">
      <c r="A26386" s="489" t="str">
        <f t="shared" si="412"/>
        <v>2361390707介護予防訪問看護</v>
      </c>
      <c r="B26386" s="489">
        <v>2361390707</v>
      </c>
      <c r="C26386" s="489" t="s">
        <v>2103</v>
      </c>
      <c r="D26386" s="489" t="s">
        <v>4791</v>
      </c>
    </row>
    <row r="26387" spans="1:4">
      <c r="A26387" s="489" t="str">
        <f t="shared" si="412"/>
        <v>2361390707訪問看護</v>
      </c>
      <c r="B26387" s="489">
        <v>2361390707</v>
      </c>
      <c r="C26387" s="489" t="s">
        <v>2102</v>
      </c>
      <c r="D26387" s="489" t="s">
        <v>4791</v>
      </c>
    </row>
    <row r="26388" spans="1:4">
      <c r="A26388" s="489" t="str">
        <f t="shared" si="412"/>
        <v>2361390731介護予防訪問看護</v>
      </c>
      <c r="B26388" s="489">
        <v>2361390731</v>
      </c>
      <c r="C26388" s="489" t="s">
        <v>2103</v>
      </c>
      <c r="D26388" s="489" t="s">
        <v>4792</v>
      </c>
    </row>
    <row r="26389" spans="1:4">
      <c r="A26389" s="489" t="str">
        <f t="shared" si="412"/>
        <v>2361390731訪問看護</v>
      </c>
      <c r="B26389" s="489">
        <v>2361390731</v>
      </c>
      <c r="C26389" s="489" t="s">
        <v>2102</v>
      </c>
      <c r="D26389" s="489" t="s">
        <v>4792</v>
      </c>
    </row>
    <row r="26390" spans="1:4">
      <c r="A26390" s="489" t="str">
        <f t="shared" si="412"/>
        <v>2361390749介護予防訪問看護</v>
      </c>
      <c r="B26390" s="489">
        <v>2361390749</v>
      </c>
      <c r="C26390" s="489" t="s">
        <v>2103</v>
      </c>
      <c r="D26390" s="489" t="s">
        <v>4793</v>
      </c>
    </row>
    <row r="26391" spans="1:4">
      <c r="A26391" s="489" t="str">
        <f t="shared" si="412"/>
        <v>2361390749訪問看護</v>
      </c>
      <c r="B26391" s="489">
        <v>2361390749</v>
      </c>
      <c r="C26391" s="489" t="s">
        <v>2102</v>
      </c>
      <c r="D26391" s="489" t="s">
        <v>4793</v>
      </c>
    </row>
    <row r="26392" spans="1:4">
      <c r="A26392" s="489" t="str">
        <f t="shared" si="412"/>
        <v>2361390756介護予防訪問看護</v>
      </c>
      <c r="B26392" s="489">
        <v>2361390756</v>
      </c>
      <c r="C26392" s="489" t="s">
        <v>2103</v>
      </c>
      <c r="D26392" s="489" t="s">
        <v>4794</v>
      </c>
    </row>
    <row r="26393" spans="1:4">
      <c r="A26393" s="489" t="str">
        <f t="shared" si="412"/>
        <v>2361390756訪問看護</v>
      </c>
      <c r="B26393" s="489">
        <v>2361390756</v>
      </c>
      <c r="C26393" s="489" t="s">
        <v>2102</v>
      </c>
      <c r="D26393" s="489" t="s">
        <v>4794</v>
      </c>
    </row>
    <row r="26394" spans="1:4">
      <c r="A26394" s="489" t="str">
        <f t="shared" si="412"/>
        <v>2361390764介護予防訪問看護</v>
      </c>
      <c r="B26394" s="489">
        <v>2361390764</v>
      </c>
      <c r="C26394" s="489" t="s">
        <v>2103</v>
      </c>
      <c r="D26394" s="489" t="s">
        <v>4795</v>
      </c>
    </row>
    <row r="26395" spans="1:4">
      <c r="A26395" s="489" t="str">
        <f t="shared" si="412"/>
        <v>2361390764訪問看護</v>
      </c>
      <c r="B26395" s="489">
        <v>2361390764</v>
      </c>
      <c r="C26395" s="489" t="s">
        <v>2102</v>
      </c>
      <c r="D26395" s="489" t="s">
        <v>4795</v>
      </c>
    </row>
    <row r="26396" spans="1:4">
      <c r="A26396" s="489" t="str">
        <f t="shared" si="412"/>
        <v>2361390772介護予防訪問看護</v>
      </c>
      <c r="B26396" s="489">
        <v>2361390772</v>
      </c>
      <c r="C26396" s="489" t="s">
        <v>2103</v>
      </c>
      <c r="D26396" s="489" t="s">
        <v>4796</v>
      </c>
    </row>
    <row r="26397" spans="1:4">
      <c r="A26397" s="489" t="str">
        <f t="shared" si="412"/>
        <v>2361390772訪問看護</v>
      </c>
      <c r="B26397" s="489">
        <v>2361390772</v>
      </c>
      <c r="C26397" s="489" t="s">
        <v>2102</v>
      </c>
      <c r="D26397" s="489" t="s">
        <v>4796</v>
      </c>
    </row>
    <row r="26398" spans="1:4">
      <c r="A26398" s="489" t="str">
        <f t="shared" si="412"/>
        <v>2361390780介護予防訪問看護</v>
      </c>
      <c r="B26398" s="489">
        <v>2361390780</v>
      </c>
      <c r="C26398" s="489" t="s">
        <v>2103</v>
      </c>
      <c r="D26398" s="489" t="s">
        <v>4797</v>
      </c>
    </row>
    <row r="26399" spans="1:4">
      <c r="A26399" s="489" t="str">
        <f t="shared" si="412"/>
        <v>2361390780訪問看護</v>
      </c>
      <c r="B26399" s="489">
        <v>2361390780</v>
      </c>
      <c r="C26399" s="489" t="s">
        <v>2102</v>
      </c>
      <c r="D26399" s="489" t="s">
        <v>4797</v>
      </c>
    </row>
    <row r="26400" spans="1:4">
      <c r="A26400" s="489" t="str">
        <f t="shared" si="412"/>
        <v>2361390798介護予防訪問看護</v>
      </c>
      <c r="B26400" s="489">
        <v>2361390798</v>
      </c>
      <c r="C26400" s="489" t="s">
        <v>2103</v>
      </c>
      <c r="D26400" s="489" t="s">
        <v>4798</v>
      </c>
    </row>
    <row r="26401" spans="1:4">
      <c r="A26401" s="489" t="str">
        <f t="shared" si="412"/>
        <v>2361390798訪問看護</v>
      </c>
      <c r="B26401" s="489">
        <v>2361390798</v>
      </c>
      <c r="C26401" s="489" t="s">
        <v>2102</v>
      </c>
      <c r="D26401" s="489" t="s">
        <v>4798</v>
      </c>
    </row>
    <row r="26402" spans="1:4">
      <c r="A26402" s="489" t="str">
        <f t="shared" si="412"/>
        <v>2361390806介護予防訪問看護</v>
      </c>
      <c r="B26402" s="489">
        <v>2361390806</v>
      </c>
      <c r="C26402" s="489" t="s">
        <v>2103</v>
      </c>
      <c r="D26402" s="489" t="s">
        <v>4799</v>
      </c>
    </row>
    <row r="26403" spans="1:4">
      <c r="A26403" s="489" t="str">
        <f t="shared" si="412"/>
        <v>2361390806訪問看護</v>
      </c>
      <c r="B26403" s="489">
        <v>2361390806</v>
      </c>
      <c r="C26403" s="489" t="s">
        <v>2102</v>
      </c>
      <c r="D26403" s="489" t="s">
        <v>4799</v>
      </c>
    </row>
    <row r="26404" spans="1:4">
      <c r="A26404" s="489" t="str">
        <f t="shared" si="412"/>
        <v>2361390814訪問看護</v>
      </c>
      <c r="B26404" s="489">
        <v>2361390814</v>
      </c>
      <c r="C26404" s="489" t="s">
        <v>2102</v>
      </c>
      <c r="D26404" s="489" t="s">
        <v>4800</v>
      </c>
    </row>
    <row r="26405" spans="1:4">
      <c r="A26405" s="489" t="str">
        <f t="shared" si="412"/>
        <v>2361390822介護予防訪問看護</v>
      </c>
      <c r="B26405" s="489">
        <v>2361390822</v>
      </c>
      <c r="C26405" s="489" t="s">
        <v>2103</v>
      </c>
      <c r="D26405" s="489" t="s">
        <v>4801</v>
      </c>
    </row>
    <row r="26406" spans="1:4">
      <c r="A26406" s="489" t="str">
        <f t="shared" si="412"/>
        <v>2361390822訪問看護</v>
      </c>
      <c r="B26406" s="489">
        <v>2361390822</v>
      </c>
      <c r="C26406" s="489" t="s">
        <v>2102</v>
      </c>
      <c r="D26406" s="489" t="s">
        <v>4801</v>
      </c>
    </row>
    <row r="26407" spans="1:4">
      <c r="A26407" s="489" t="str">
        <f t="shared" si="412"/>
        <v>2361390830介護予防訪問看護</v>
      </c>
      <c r="B26407" s="489">
        <v>2361390830</v>
      </c>
      <c r="C26407" s="489" t="s">
        <v>2103</v>
      </c>
      <c r="D26407" s="489" t="s">
        <v>4802</v>
      </c>
    </row>
    <row r="26408" spans="1:4">
      <c r="A26408" s="489" t="str">
        <f t="shared" si="412"/>
        <v>2361390830訪問看護</v>
      </c>
      <c r="B26408" s="489">
        <v>2361390830</v>
      </c>
      <c r="C26408" s="489" t="s">
        <v>2102</v>
      </c>
      <c r="D26408" s="489" t="s">
        <v>4802</v>
      </c>
    </row>
    <row r="26409" spans="1:4">
      <c r="A26409" s="489" t="str">
        <f t="shared" si="412"/>
        <v>2361390848介護予防訪問看護</v>
      </c>
      <c r="B26409" s="489">
        <v>2361390848</v>
      </c>
      <c r="C26409" s="489" t="s">
        <v>2103</v>
      </c>
      <c r="D26409" s="489" t="s">
        <v>4389</v>
      </c>
    </row>
    <row r="26410" spans="1:4">
      <c r="A26410" s="489" t="str">
        <f t="shared" si="412"/>
        <v>2361390848訪問看護</v>
      </c>
      <c r="B26410" s="489">
        <v>2361390848</v>
      </c>
      <c r="C26410" s="489" t="s">
        <v>2102</v>
      </c>
      <c r="D26410" s="489" t="s">
        <v>4389</v>
      </c>
    </row>
    <row r="26411" spans="1:4">
      <c r="A26411" s="489" t="str">
        <f t="shared" si="412"/>
        <v>2361490010介護予防訪問看護</v>
      </c>
      <c r="B26411" s="489">
        <v>2361490010</v>
      </c>
      <c r="C26411" s="489" t="s">
        <v>2103</v>
      </c>
      <c r="D26411" s="489" t="s">
        <v>4803</v>
      </c>
    </row>
    <row r="26412" spans="1:4">
      <c r="A26412" s="489" t="str">
        <f t="shared" si="412"/>
        <v>2361490010訪問看護</v>
      </c>
      <c r="B26412" s="489">
        <v>2361490010</v>
      </c>
      <c r="C26412" s="489" t="s">
        <v>2102</v>
      </c>
      <c r="D26412" s="489" t="s">
        <v>4803</v>
      </c>
    </row>
    <row r="26413" spans="1:4">
      <c r="A26413" s="489" t="str">
        <f t="shared" si="412"/>
        <v>2361490028介護予防訪問看護</v>
      </c>
      <c r="B26413" s="489">
        <v>2361490028</v>
      </c>
      <c r="C26413" s="489" t="s">
        <v>2103</v>
      </c>
      <c r="D26413" s="489" t="s">
        <v>4804</v>
      </c>
    </row>
    <row r="26414" spans="1:4">
      <c r="A26414" s="489" t="str">
        <f t="shared" si="412"/>
        <v>2361490028訪問看護</v>
      </c>
      <c r="B26414" s="489">
        <v>2361490028</v>
      </c>
      <c r="C26414" s="489" t="s">
        <v>2102</v>
      </c>
      <c r="D26414" s="489" t="s">
        <v>4804</v>
      </c>
    </row>
    <row r="26415" spans="1:4">
      <c r="A26415" s="489" t="str">
        <f t="shared" si="412"/>
        <v>2361490036介護予防訪問看護</v>
      </c>
      <c r="B26415" s="489">
        <v>2361490036</v>
      </c>
      <c r="C26415" s="489" t="s">
        <v>2103</v>
      </c>
      <c r="D26415" s="489" t="s">
        <v>4805</v>
      </c>
    </row>
    <row r="26416" spans="1:4">
      <c r="A26416" s="489" t="str">
        <f t="shared" si="412"/>
        <v>2361490036訪問看護</v>
      </c>
      <c r="B26416" s="489">
        <v>2361490036</v>
      </c>
      <c r="C26416" s="489" t="s">
        <v>2102</v>
      </c>
      <c r="D26416" s="489" t="s">
        <v>4805</v>
      </c>
    </row>
    <row r="26417" spans="1:4">
      <c r="A26417" s="489" t="str">
        <f t="shared" si="412"/>
        <v>2361490077介護予防訪問看護</v>
      </c>
      <c r="B26417" s="489">
        <v>2361490077</v>
      </c>
      <c r="C26417" s="489" t="s">
        <v>2103</v>
      </c>
      <c r="D26417" s="489" t="s">
        <v>4806</v>
      </c>
    </row>
    <row r="26418" spans="1:4">
      <c r="A26418" s="489" t="str">
        <f t="shared" si="412"/>
        <v>2361490077訪問看護</v>
      </c>
      <c r="B26418" s="489">
        <v>2361490077</v>
      </c>
      <c r="C26418" s="489" t="s">
        <v>2102</v>
      </c>
      <c r="D26418" s="489" t="s">
        <v>4806</v>
      </c>
    </row>
    <row r="26419" spans="1:4">
      <c r="A26419" s="489" t="str">
        <f t="shared" si="412"/>
        <v>2361490093介護予防訪問看護</v>
      </c>
      <c r="B26419" s="489">
        <v>2361490093</v>
      </c>
      <c r="C26419" s="489" t="s">
        <v>2103</v>
      </c>
      <c r="D26419" s="489" t="s">
        <v>4807</v>
      </c>
    </row>
    <row r="26420" spans="1:4">
      <c r="A26420" s="489" t="str">
        <f t="shared" si="412"/>
        <v>2361490093訪問看護</v>
      </c>
      <c r="B26420" s="489">
        <v>2361490093</v>
      </c>
      <c r="C26420" s="489" t="s">
        <v>2102</v>
      </c>
      <c r="D26420" s="489" t="s">
        <v>4807</v>
      </c>
    </row>
    <row r="26421" spans="1:4">
      <c r="A26421" s="489" t="str">
        <f t="shared" si="412"/>
        <v>2361490101介護予防訪問看護</v>
      </c>
      <c r="B26421" s="489">
        <v>2361490101</v>
      </c>
      <c r="C26421" s="489" t="s">
        <v>2103</v>
      </c>
      <c r="D26421" s="489" t="s">
        <v>4808</v>
      </c>
    </row>
    <row r="26422" spans="1:4">
      <c r="A26422" s="489" t="str">
        <f t="shared" si="412"/>
        <v>2361490101訪問看護</v>
      </c>
      <c r="B26422" s="489">
        <v>2361490101</v>
      </c>
      <c r="C26422" s="489" t="s">
        <v>2102</v>
      </c>
      <c r="D26422" s="489" t="s">
        <v>4808</v>
      </c>
    </row>
    <row r="26423" spans="1:4">
      <c r="A26423" s="489" t="str">
        <f t="shared" si="412"/>
        <v>2361490127介護予防訪問看護</v>
      </c>
      <c r="B26423" s="489">
        <v>2361490127</v>
      </c>
      <c r="C26423" s="489" t="s">
        <v>2103</v>
      </c>
      <c r="D26423" s="489" t="s">
        <v>4809</v>
      </c>
    </row>
    <row r="26424" spans="1:4">
      <c r="A26424" s="489" t="str">
        <f t="shared" si="412"/>
        <v>2361490127訪問看護</v>
      </c>
      <c r="B26424" s="489">
        <v>2361490127</v>
      </c>
      <c r="C26424" s="489" t="s">
        <v>2102</v>
      </c>
      <c r="D26424" s="489" t="s">
        <v>4809</v>
      </c>
    </row>
    <row r="26425" spans="1:4">
      <c r="A26425" s="489" t="str">
        <f t="shared" si="412"/>
        <v>2361490135介護予防訪問看護</v>
      </c>
      <c r="B26425" s="489">
        <v>2361490135</v>
      </c>
      <c r="C26425" s="489" t="s">
        <v>2103</v>
      </c>
      <c r="D26425" s="489" t="s">
        <v>4810</v>
      </c>
    </row>
    <row r="26426" spans="1:4">
      <c r="A26426" s="489" t="str">
        <f t="shared" si="412"/>
        <v>2361490135訪問看護</v>
      </c>
      <c r="B26426" s="489">
        <v>2361490135</v>
      </c>
      <c r="C26426" s="489" t="s">
        <v>2102</v>
      </c>
      <c r="D26426" s="489" t="s">
        <v>4810</v>
      </c>
    </row>
    <row r="26427" spans="1:4">
      <c r="A26427" s="489" t="str">
        <f t="shared" si="412"/>
        <v>2361490168介護予防訪問看護</v>
      </c>
      <c r="B26427" s="489">
        <v>2361490168</v>
      </c>
      <c r="C26427" s="489" t="s">
        <v>2103</v>
      </c>
      <c r="D26427" s="489" t="s">
        <v>4811</v>
      </c>
    </row>
    <row r="26428" spans="1:4">
      <c r="A26428" s="489" t="str">
        <f t="shared" si="412"/>
        <v>2361490168訪問看護</v>
      </c>
      <c r="B26428" s="489">
        <v>2361490168</v>
      </c>
      <c r="C26428" s="489" t="s">
        <v>2102</v>
      </c>
      <c r="D26428" s="489" t="s">
        <v>4811</v>
      </c>
    </row>
    <row r="26429" spans="1:4">
      <c r="A26429" s="489" t="str">
        <f t="shared" si="412"/>
        <v>2361490176介護予防訪問看護</v>
      </c>
      <c r="B26429" s="489">
        <v>2361490176</v>
      </c>
      <c r="C26429" s="489" t="s">
        <v>2103</v>
      </c>
      <c r="D26429" s="489" t="s">
        <v>4577</v>
      </c>
    </row>
    <row r="26430" spans="1:4">
      <c r="A26430" s="489" t="str">
        <f t="shared" si="412"/>
        <v>2361490176訪問看護</v>
      </c>
      <c r="B26430" s="489">
        <v>2361490176</v>
      </c>
      <c r="C26430" s="489" t="s">
        <v>2102</v>
      </c>
      <c r="D26430" s="489" t="s">
        <v>4577</v>
      </c>
    </row>
    <row r="26431" spans="1:4">
      <c r="A26431" s="489" t="str">
        <f t="shared" si="412"/>
        <v>2361490192介護予防訪問看護</v>
      </c>
      <c r="B26431" s="489">
        <v>2361490192</v>
      </c>
      <c r="C26431" s="489" t="s">
        <v>2103</v>
      </c>
      <c r="D26431" s="489" t="s">
        <v>4812</v>
      </c>
    </row>
    <row r="26432" spans="1:4">
      <c r="A26432" s="489" t="str">
        <f t="shared" si="412"/>
        <v>2361490192訪問看護</v>
      </c>
      <c r="B26432" s="489">
        <v>2361490192</v>
      </c>
      <c r="C26432" s="489" t="s">
        <v>2102</v>
      </c>
      <c r="D26432" s="489" t="s">
        <v>4812</v>
      </c>
    </row>
    <row r="26433" spans="1:4">
      <c r="A26433" s="489" t="str">
        <f t="shared" si="412"/>
        <v>2361490218介護予防訪問看護</v>
      </c>
      <c r="B26433" s="489">
        <v>2361490218</v>
      </c>
      <c r="C26433" s="489" t="s">
        <v>2103</v>
      </c>
      <c r="D26433" s="489" t="s">
        <v>4813</v>
      </c>
    </row>
    <row r="26434" spans="1:4">
      <c r="A26434" s="489" t="str">
        <f t="shared" ref="A26434:A26497" si="413">B26434&amp;C26434</f>
        <v>2361490218訪問看護</v>
      </c>
      <c r="B26434" s="489">
        <v>2361490218</v>
      </c>
      <c r="C26434" s="489" t="s">
        <v>2102</v>
      </c>
      <c r="D26434" s="489" t="s">
        <v>4813</v>
      </c>
    </row>
    <row r="26435" spans="1:4">
      <c r="A26435" s="489" t="str">
        <f t="shared" si="413"/>
        <v>2361490226介護予防訪問看護</v>
      </c>
      <c r="B26435" s="489">
        <v>2361490226</v>
      </c>
      <c r="C26435" s="489" t="s">
        <v>2103</v>
      </c>
      <c r="D26435" s="489" t="s">
        <v>4814</v>
      </c>
    </row>
    <row r="26436" spans="1:4">
      <c r="A26436" s="489" t="str">
        <f t="shared" si="413"/>
        <v>2361490226訪問看護</v>
      </c>
      <c r="B26436" s="489">
        <v>2361490226</v>
      </c>
      <c r="C26436" s="489" t="s">
        <v>2102</v>
      </c>
      <c r="D26436" s="489" t="s">
        <v>4814</v>
      </c>
    </row>
    <row r="26437" spans="1:4">
      <c r="A26437" s="489" t="str">
        <f t="shared" si="413"/>
        <v>2361490234介護予防訪問看護</v>
      </c>
      <c r="B26437" s="489">
        <v>2361490234</v>
      </c>
      <c r="C26437" s="489" t="s">
        <v>2103</v>
      </c>
      <c r="D26437" s="489" t="s">
        <v>4815</v>
      </c>
    </row>
    <row r="26438" spans="1:4">
      <c r="A26438" s="489" t="str">
        <f t="shared" si="413"/>
        <v>2361490234訪問看護</v>
      </c>
      <c r="B26438" s="489">
        <v>2361490234</v>
      </c>
      <c r="C26438" s="489" t="s">
        <v>2102</v>
      </c>
      <c r="D26438" s="489" t="s">
        <v>4815</v>
      </c>
    </row>
    <row r="26439" spans="1:4">
      <c r="A26439" s="489" t="str">
        <f t="shared" si="413"/>
        <v>2361490234訪問看護</v>
      </c>
      <c r="B26439" s="489">
        <v>2361490234</v>
      </c>
      <c r="C26439" s="489" t="s">
        <v>2102</v>
      </c>
      <c r="D26439" s="489" t="s">
        <v>4815</v>
      </c>
    </row>
    <row r="26440" spans="1:4">
      <c r="A26440" s="489" t="str">
        <f t="shared" si="413"/>
        <v>2361490267介護予防訪問看護</v>
      </c>
      <c r="B26440" s="489">
        <v>2361490267</v>
      </c>
      <c r="C26440" s="489" t="s">
        <v>2103</v>
      </c>
      <c r="D26440" s="489" t="s">
        <v>4816</v>
      </c>
    </row>
    <row r="26441" spans="1:4">
      <c r="A26441" s="489" t="str">
        <f t="shared" si="413"/>
        <v>2361490267訪問看護</v>
      </c>
      <c r="B26441" s="489">
        <v>2361490267</v>
      </c>
      <c r="C26441" s="489" t="s">
        <v>2102</v>
      </c>
      <c r="D26441" s="489" t="s">
        <v>4816</v>
      </c>
    </row>
    <row r="26442" spans="1:4">
      <c r="A26442" s="489" t="str">
        <f t="shared" si="413"/>
        <v>2361490275介護予防訪問看護</v>
      </c>
      <c r="B26442" s="489">
        <v>2361490275</v>
      </c>
      <c r="C26442" s="489" t="s">
        <v>2103</v>
      </c>
      <c r="D26442" s="489" t="s">
        <v>4817</v>
      </c>
    </row>
    <row r="26443" spans="1:4">
      <c r="A26443" s="489" t="str">
        <f t="shared" si="413"/>
        <v>2361490275訪問看護</v>
      </c>
      <c r="B26443" s="489">
        <v>2361490275</v>
      </c>
      <c r="C26443" s="489" t="s">
        <v>2102</v>
      </c>
      <c r="D26443" s="489" t="s">
        <v>4817</v>
      </c>
    </row>
    <row r="26444" spans="1:4">
      <c r="A26444" s="489" t="str">
        <f t="shared" si="413"/>
        <v>2361490309介護予防訪問看護</v>
      </c>
      <c r="B26444" s="489">
        <v>2361490309</v>
      </c>
      <c r="C26444" s="489" t="s">
        <v>2103</v>
      </c>
      <c r="D26444" s="489" t="s">
        <v>4818</v>
      </c>
    </row>
    <row r="26445" spans="1:4">
      <c r="A26445" s="489" t="str">
        <f t="shared" si="413"/>
        <v>2361490309訪問看護</v>
      </c>
      <c r="B26445" s="489">
        <v>2361490309</v>
      </c>
      <c r="C26445" s="489" t="s">
        <v>2102</v>
      </c>
      <c r="D26445" s="489" t="s">
        <v>4818</v>
      </c>
    </row>
    <row r="26446" spans="1:4">
      <c r="A26446" s="489" t="str">
        <f t="shared" si="413"/>
        <v>2361490317介護予防訪問看護</v>
      </c>
      <c r="B26446" s="489">
        <v>2361490317</v>
      </c>
      <c r="C26446" s="489" t="s">
        <v>2103</v>
      </c>
      <c r="D26446" s="489" t="s">
        <v>4819</v>
      </c>
    </row>
    <row r="26447" spans="1:4">
      <c r="A26447" s="489" t="str">
        <f t="shared" si="413"/>
        <v>2361490317訪問看護</v>
      </c>
      <c r="B26447" s="489">
        <v>2361490317</v>
      </c>
      <c r="C26447" s="489" t="s">
        <v>2102</v>
      </c>
      <c r="D26447" s="489" t="s">
        <v>4819</v>
      </c>
    </row>
    <row r="26448" spans="1:4">
      <c r="A26448" s="489" t="str">
        <f t="shared" si="413"/>
        <v>2361490333介護予防訪問看護</v>
      </c>
      <c r="B26448" s="489">
        <v>2361490333</v>
      </c>
      <c r="C26448" s="489" t="s">
        <v>2103</v>
      </c>
      <c r="D26448" s="489" t="s">
        <v>4820</v>
      </c>
    </row>
    <row r="26449" spans="1:4">
      <c r="A26449" s="489" t="str">
        <f t="shared" si="413"/>
        <v>2361490333訪問看護</v>
      </c>
      <c r="B26449" s="489">
        <v>2361490333</v>
      </c>
      <c r="C26449" s="489" t="s">
        <v>2102</v>
      </c>
      <c r="D26449" s="489" t="s">
        <v>4820</v>
      </c>
    </row>
    <row r="26450" spans="1:4">
      <c r="A26450" s="489" t="str">
        <f t="shared" si="413"/>
        <v>2361490341介護予防訪問看護</v>
      </c>
      <c r="B26450" s="489">
        <v>2361490341</v>
      </c>
      <c r="C26450" s="489" t="s">
        <v>2103</v>
      </c>
      <c r="D26450" s="489" t="s">
        <v>4821</v>
      </c>
    </row>
    <row r="26451" spans="1:4">
      <c r="A26451" s="489" t="str">
        <f t="shared" si="413"/>
        <v>2361490341訪問看護</v>
      </c>
      <c r="B26451" s="489">
        <v>2361490341</v>
      </c>
      <c r="C26451" s="489" t="s">
        <v>2102</v>
      </c>
      <c r="D26451" s="489" t="s">
        <v>4821</v>
      </c>
    </row>
    <row r="26452" spans="1:4">
      <c r="A26452" s="489" t="str">
        <f t="shared" si="413"/>
        <v>2361490358介護予防訪問看護</v>
      </c>
      <c r="B26452" s="489">
        <v>2361490358</v>
      </c>
      <c r="C26452" s="489" t="s">
        <v>2103</v>
      </c>
      <c r="D26452" s="489" t="s">
        <v>4822</v>
      </c>
    </row>
    <row r="26453" spans="1:4">
      <c r="A26453" s="489" t="str">
        <f t="shared" si="413"/>
        <v>2361490358訪問看護</v>
      </c>
      <c r="B26453" s="489">
        <v>2361490358</v>
      </c>
      <c r="C26453" s="489" t="s">
        <v>2102</v>
      </c>
      <c r="D26453" s="489" t="s">
        <v>4822</v>
      </c>
    </row>
    <row r="26454" spans="1:4">
      <c r="A26454" s="489" t="str">
        <f t="shared" si="413"/>
        <v>2361490366介護予防訪問看護</v>
      </c>
      <c r="B26454" s="489">
        <v>2361490366</v>
      </c>
      <c r="C26454" s="489" t="s">
        <v>2103</v>
      </c>
      <c r="D26454" s="489" t="s">
        <v>4823</v>
      </c>
    </row>
    <row r="26455" spans="1:4">
      <c r="A26455" s="489" t="str">
        <f t="shared" si="413"/>
        <v>2361490366訪問看護</v>
      </c>
      <c r="B26455" s="489">
        <v>2361490366</v>
      </c>
      <c r="C26455" s="489" t="s">
        <v>2102</v>
      </c>
      <c r="D26455" s="489" t="s">
        <v>4823</v>
      </c>
    </row>
    <row r="26456" spans="1:4">
      <c r="A26456" s="489" t="str">
        <f t="shared" si="413"/>
        <v>2361490374介護予防訪問看護</v>
      </c>
      <c r="B26456" s="489">
        <v>2361490374</v>
      </c>
      <c r="C26456" s="489" t="s">
        <v>2103</v>
      </c>
      <c r="D26456" s="489" t="s">
        <v>4824</v>
      </c>
    </row>
    <row r="26457" spans="1:4">
      <c r="A26457" s="489" t="str">
        <f t="shared" si="413"/>
        <v>2361490374訪問看護</v>
      </c>
      <c r="B26457" s="489">
        <v>2361490374</v>
      </c>
      <c r="C26457" s="489" t="s">
        <v>2102</v>
      </c>
      <c r="D26457" s="489" t="s">
        <v>4824</v>
      </c>
    </row>
    <row r="26458" spans="1:4">
      <c r="A26458" s="489" t="str">
        <f t="shared" si="413"/>
        <v>2361490382介護予防訪問看護</v>
      </c>
      <c r="B26458" s="489">
        <v>2361490382</v>
      </c>
      <c r="C26458" s="489" t="s">
        <v>2103</v>
      </c>
      <c r="D26458" s="489" t="s">
        <v>4825</v>
      </c>
    </row>
    <row r="26459" spans="1:4">
      <c r="A26459" s="489" t="str">
        <f t="shared" si="413"/>
        <v>2361490382訪問看護</v>
      </c>
      <c r="B26459" s="489">
        <v>2361490382</v>
      </c>
      <c r="C26459" s="489" t="s">
        <v>2102</v>
      </c>
      <c r="D26459" s="489" t="s">
        <v>4825</v>
      </c>
    </row>
    <row r="26460" spans="1:4">
      <c r="A26460" s="489" t="str">
        <f t="shared" si="413"/>
        <v>2361490390介護予防訪問看護</v>
      </c>
      <c r="B26460" s="489">
        <v>2361490390</v>
      </c>
      <c r="C26460" s="489" t="s">
        <v>2103</v>
      </c>
      <c r="D26460" s="489" t="s">
        <v>4826</v>
      </c>
    </row>
    <row r="26461" spans="1:4">
      <c r="A26461" s="489" t="str">
        <f t="shared" si="413"/>
        <v>2361490390訪問看護</v>
      </c>
      <c r="B26461" s="489">
        <v>2361490390</v>
      </c>
      <c r="C26461" s="489" t="s">
        <v>2102</v>
      </c>
      <c r="D26461" s="489" t="s">
        <v>4826</v>
      </c>
    </row>
    <row r="26462" spans="1:4">
      <c r="A26462" s="489" t="str">
        <f t="shared" si="413"/>
        <v>2361490408介護予防訪問看護</v>
      </c>
      <c r="B26462" s="489">
        <v>2361490408</v>
      </c>
      <c r="C26462" s="489" t="s">
        <v>2103</v>
      </c>
      <c r="D26462" s="489" t="s">
        <v>4827</v>
      </c>
    </row>
    <row r="26463" spans="1:4">
      <c r="A26463" s="489" t="str">
        <f t="shared" si="413"/>
        <v>2361490408訪問看護</v>
      </c>
      <c r="B26463" s="489">
        <v>2361490408</v>
      </c>
      <c r="C26463" s="489" t="s">
        <v>2102</v>
      </c>
      <c r="D26463" s="489" t="s">
        <v>4827</v>
      </c>
    </row>
    <row r="26464" spans="1:4">
      <c r="A26464" s="489" t="str">
        <f t="shared" si="413"/>
        <v>2361490416介護予防訪問看護</v>
      </c>
      <c r="B26464" s="489">
        <v>2361490416</v>
      </c>
      <c r="C26464" s="489" t="s">
        <v>2103</v>
      </c>
      <c r="D26464" s="489" t="s">
        <v>4828</v>
      </c>
    </row>
    <row r="26465" spans="1:4">
      <c r="A26465" s="489" t="str">
        <f t="shared" si="413"/>
        <v>2361490416訪問看護</v>
      </c>
      <c r="B26465" s="489">
        <v>2361490416</v>
      </c>
      <c r="C26465" s="489" t="s">
        <v>2102</v>
      </c>
      <c r="D26465" s="489" t="s">
        <v>4828</v>
      </c>
    </row>
    <row r="26466" spans="1:4">
      <c r="A26466" s="489" t="str">
        <f t="shared" si="413"/>
        <v>2361490424介護予防訪問看護</v>
      </c>
      <c r="B26466" s="489">
        <v>2361490424</v>
      </c>
      <c r="C26466" s="489" t="s">
        <v>2103</v>
      </c>
      <c r="D26466" s="489" t="s">
        <v>4829</v>
      </c>
    </row>
    <row r="26467" spans="1:4">
      <c r="A26467" s="489" t="str">
        <f t="shared" si="413"/>
        <v>2361490424訪問看護</v>
      </c>
      <c r="B26467" s="489">
        <v>2361490424</v>
      </c>
      <c r="C26467" s="489" t="s">
        <v>2102</v>
      </c>
      <c r="D26467" s="489" t="s">
        <v>4829</v>
      </c>
    </row>
    <row r="26468" spans="1:4">
      <c r="A26468" s="489" t="str">
        <f t="shared" si="413"/>
        <v>2361490432介護予防訪問看護</v>
      </c>
      <c r="B26468" s="489">
        <v>2361490432</v>
      </c>
      <c r="C26468" s="489" t="s">
        <v>2103</v>
      </c>
      <c r="D26468" s="489" t="s">
        <v>4830</v>
      </c>
    </row>
    <row r="26469" spans="1:4">
      <c r="A26469" s="489" t="str">
        <f t="shared" si="413"/>
        <v>2361490432訪問看護</v>
      </c>
      <c r="B26469" s="489">
        <v>2361490432</v>
      </c>
      <c r="C26469" s="489" t="s">
        <v>2102</v>
      </c>
      <c r="D26469" s="489" t="s">
        <v>4830</v>
      </c>
    </row>
    <row r="26470" spans="1:4">
      <c r="A26470" s="489" t="str">
        <f t="shared" si="413"/>
        <v>2361490432訪問看護</v>
      </c>
      <c r="B26470" s="489">
        <v>2361490432</v>
      </c>
      <c r="C26470" s="489" t="s">
        <v>2102</v>
      </c>
      <c r="D26470" s="489" t="s">
        <v>4830</v>
      </c>
    </row>
    <row r="26471" spans="1:4">
      <c r="A26471" s="489" t="str">
        <f t="shared" si="413"/>
        <v>2361490457介護予防訪問看護</v>
      </c>
      <c r="B26471" s="489">
        <v>2361490457</v>
      </c>
      <c r="C26471" s="489" t="s">
        <v>2103</v>
      </c>
      <c r="D26471" s="489" t="s">
        <v>4831</v>
      </c>
    </row>
    <row r="26472" spans="1:4">
      <c r="A26472" s="489" t="str">
        <f t="shared" si="413"/>
        <v>2361490457訪問看護</v>
      </c>
      <c r="B26472" s="489">
        <v>2361490457</v>
      </c>
      <c r="C26472" s="489" t="s">
        <v>2102</v>
      </c>
      <c r="D26472" s="489" t="s">
        <v>4831</v>
      </c>
    </row>
    <row r="26473" spans="1:4">
      <c r="A26473" s="489" t="str">
        <f t="shared" si="413"/>
        <v>2361490465介護予防訪問看護</v>
      </c>
      <c r="B26473" s="489">
        <v>2361490465</v>
      </c>
      <c r="C26473" s="489" t="s">
        <v>2103</v>
      </c>
      <c r="D26473" s="489" t="s">
        <v>4832</v>
      </c>
    </row>
    <row r="26474" spans="1:4">
      <c r="A26474" s="489" t="str">
        <f t="shared" si="413"/>
        <v>2361490465訪問看護</v>
      </c>
      <c r="B26474" s="489">
        <v>2361490465</v>
      </c>
      <c r="C26474" s="489" t="s">
        <v>2102</v>
      </c>
      <c r="D26474" s="489" t="s">
        <v>4832</v>
      </c>
    </row>
    <row r="26475" spans="1:4">
      <c r="A26475" s="489" t="str">
        <f t="shared" si="413"/>
        <v>2361490473訪問看護</v>
      </c>
      <c r="B26475" s="489">
        <v>2361490473</v>
      </c>
      <c r="C26475" s="489" t="s">
        <v>2102</v>
      </c>
      <c r="D26475" s="489" t="s">
        <v>4833</v>
      </c>
    </row>
    <row r="26476" spans="1:4">
      <c r="A26476" s="489" t="str">
        <f t="shared" si="413"/>
        <v>2361490499介護予防訪問看護</v>
      </c>
      <c r="B26476" s="489">
        <v>2361490499</v>
      </c>
      <c r="C26476" s="489" t="s">
        <v>2103</v>
      </c>
      <c r="D26476" s="489" t="s">
        <v>4834</v>
      </c>
    </row>
    <row r="26477" spans="1:4">
      <c r="A26477" s="489" t="str">
        <f t="shared" si="413"/>
        <v>2361490499訪問看護</v>
      </c>
      <c r="B26477" s="489">
        <v>2361490499</v>
      </c>
      <c r="C26477" s="489" t="s">
        <v>2102</v>
      </c>
      <c r="D26477" s="489" t="s">
        <v>4834</v>
      </c>
    </row>
    <row r="26478" spans="1:4">
      <c r="A26478" s="489" t="str">
        <f t="shared" si="413"/>
        <v>2361490507介護予防訪問看護</v>
      </c>
      <c r="B26478" s="489">
        <v>2361490507</v>
      </c>
      <c r="C26478" s="489" t="s">
        <v>2103</v>
      </c>
      <c r="D26478" s="489" t="s">
        <v>4835</v>
      </c>
    </row>
    <row r="26479" spans="1:4">
      <c r="A26479" s="489" t="str">
        <f t="shared" si="413"/>
        <v>2361490507訪問看護</v>
      </c>
      <c r="B26479" s="489">
        <v>2361490507</v>
      </c>
      <c r="C26479" s="489" t="s">
        <v>2102</v>
      </c>
      <c r="D26479" s="489" t="s">
        <v>4835</v>
      </c>
    </row>
    <row r="26480" spans="1:4">
      <c r="A26480" s="489" t="str">
        <f t="shared" si="413"/>
        <v>2361490507訪問看護</v>
      </c>
      <c r="B26480" s="489">
        <v>2361490507</v>
      </c>
      <c r="C26480" s="489" t="s">
        <v>2102</v>
      </c>
      <c r="D26480" s="489" t="s">
        <v>4835</v>
      </c>
    </row>
    <row r="26481" spans="1:4">
      <c r="A26481" s="489" t="str">
        <f t="shared" si="413"/>
        <v>2361490523介護予防訪問看護</v>
      </c>
      <c r="B26481" s="489">
        <v>2361490523</v>
      </c>
      <c r="C26481" s="489" t="s">
        <v>2103</v>
      </c>
      <c r="D26481" s="489" t="s">
        <v>4836</v>
      </c>
    </row>
    <row r="26482" spans="1:4">
      <c r="A26482" s="489" t="str">
        <f t="shared" si="413"/>
        <v>2361490523訪問看護</v>
      </c>
      <c r="B26482" s="489">
        <v>2361490523</v>
      </c>
      <c r="C26482" s="489" t="s">
        <v>2102</v>
      </c>
      <c r="D26482" s="489" t="s">
        <v>4836</v>
      </c>
    </row>
    <row r="26483" spans="1:4">
      <c r="A26483" s="489" t="str">
        <f t="shared" si="413"/>
        <v>2361490564介護予防訪問看護</v>
      </c>
      <c r="B26483" s="489">
        <v>2361490564</v>
      </c>
      <c r="C26483" s="489" t="s">
        <v>2103</v>
      </c>
      <c r="D26483" s="489" t="s">
        <v>4837</v>
      </c>
    </row>
    <row r="26484" spans="1:4">
      <c r="A26484" s="489" t="str">
        <f t="shared" si="413"/>
        <v>2361490564訪問看護</v>
      </c>
      <c r="B26484" s="489">
        <v>2361490564</v>
      </c>
      <c r="C26484" s="489" t="s">
        <v>2102</v>
      </c>
      <c r="D26484" s="489" t="s">
        <v>4837</v>
      </c>
    </row>
    <row r="26485" spans="1:4">
      <c r="A26485" s="489" t="str">
        <f t="shared" si="413"/>
        <v>2361490572介護予防訪問看護</v>
      </c>
      <c r="B26485" s="489">
        <v>2361490572</v>
      </c>
      <c r="C26485" s="489" t="s">
        <v>2103</v>
      </c>
      <c r="D26485" s="489" t="s">
        <v>4838</v>
      </c>
    </row>
    <row r="26486" spans="1:4">
      <c r="A26486" s="489" t="str">
        <f t="shared" si="413"/>
        <v>2361490572訪問看護</v>
      </c>
      <c r="B26486" s="489">
        <v>2361490572</v>
      </c>
      <c r="C26486" s="489" t="s">
        <v>2102</v>
      </c>
      <c r="D26486" s="489" t="s">
        <v>4838</v>
      </c>
    </row>
    <row r="26487" spans="1:4">
      <c r="A26487" s="489" t="str">
        <f t="shared" si="413"/>
        <v>2361490598介護予防訪問看護</v>
      </c>
      <c r="B26487" s="489">
        <v>2361490598</v>
      </c>
      <c r="C26487" s="489" t="s">
        <v>2103</v>
      </c>
      <c r="D26487" s="489" t="s">
        <v>4839</v>
      </c>
    </row>
    <row r="26488" spans="1:4">
      <c r="A26488" s="489" t="str">
        <f t="shared" si="413"/>
        <v>2361490598訪問看護</v>
      </c>
      <c r="B26488" s="489">
        <v>2361490598</v>
      </c>
      <c r="C26488" s="489" t="s">
        <v>2102</v>
      </c>
      <c r="D26488" s="489" t="s">
        <v>4839</v>
      </c>
    </row>
    <row r="26489" spans="1:4">
      <c r="A26489" s="489" t="str">
        <f t="shared" si="413"/>
        <v>2361490606介護予防訪問看護</v>
      </c>
      <c r="B26489" s="489">
        <v>2361490606</v>
      </c>
      <c r="C26489" s="489" t="s">
        <v>2103</v>
      </c>
      <c r="D26489" s="489" t="s">
        <v>4840</v>
      </c>
    </row>
    <row r="26490" spans="1:4">
      <c r="A26490" s="489" t="str">
        <f t="shared" si="413"/>
        <v>2361490606訪問看護</v>
      </c>
      <c r="B26490" s="489">
        <v>2361490606</v>
      </c>
      <c r="C26490" s="489" t="s">
        <v>2102</v>
      </c>
      <c r="D26490" s="489" t="s">
        <v>4840</v>
      </c>
    </row>
    <row r="26491" spans="1:4">
      <c r="A26491" s="489" t="str">
        <f t="shared" si="413"/>
        <v>2361490614介護予防訪問看護</v>
      </c>
      <c r="B26491" s="489">
        <v>2361490614</v>
      </c>
      <c r="C26491" s="489" t="s">
        <v>2103</v>
      </c>
      <c r="D26491" s="489" t="s">
        <v>4841</v>
      </c>
    </row>
    <row r="26492" spans="1:4">
      <c r="A26492" s="489" t="str">
        <f t="shared" si="413"/>
        <v>2361490614訪問看護</v>
      </c>
      <c r="B26492" s="489">
        <v>2361490614</v>
      </c>
      <c r="C26492" s="489" t="s">
        <v>2102</v>
      </c>
      <c r="D26492" s="489" t="s">
        <v>4841</v>
      </c>
    </row>
    <row r="26493" spans="1:4">
      <c r="A26493" s="489" t="str">
        <f t="shared" si="413"/>
        <v>2361490622介護予防訪問看護</v>
      </c>
      <c r="B26493" s="489">
        <v>2361490622</v>
      </c>
      <c r="C26493" s="489" t="s">
        <v>2103</v>
      </c>
      <c r="D26493" s="489" t="s">
        <v>4842</v>
      </c>
    </row>
    <row r="26494" spans="1:4">
      <c r="A26494" s="489" t="str">
        <f t="shared" si="413"/>
        <v>2361490622訪問看護</v>
      </c>
      <c r="B26494" s="489">
        <v>2361490622</v>
      </c>
      <c r="C26494" s="489" t="s">
        <v>2102</v>
      </c>
      <c r="D26494" s="489" t="s">
        <v>4842</v>
      </c>
    </row>
    <row r="26495" spans="1:4">
      <c r="A26495" s="489" t="str">
        <f t="shared" si="413"/>
        <v>2361490630介護予防訪問看護</v>
      </c>
      <c r="B26495" s="489">
        <v>2361490630</v>
      </c>
      <c r="C26495" s="489" t="s">
        <v>2103</v>
      </c>
      <c r="D26495" s="489" t="s">
        <v>4843</v>
      </c>
    </row>
    <row r="26496" spans="1:4">
      <c r="A26496" s="489" t="str">
        <f t="shared" si="413"/>
        <v>2361490630訪問看護</v>
      </c>
      <c r="B26496" s="489">
        <v>2361490630</v>
      </c>
      <c r="C26496" s="489" t="s">
        <v>2102</v>
      </c>
      <c r="D26496" s="489" t="s">
        <v>4843</v>
      </c>
    </row>
    <row r="26497" spans="1:4">
      <c r="A26497" s="489" t="str">
        <f t="shared" si="413"/>
        <v>2361490648介護予防訪問看護</v>
      </c>
      <c r="B26497" s="489">
        <v>2361490648</v>
      </c>
      <c r="C26497" s="489" t="s">
        <v>2103</v>
      </c>
      <c r="D26497" s="489" t="s">
        <v>4844</v>
      </c>
    </row>
    <row r="26498" spans="1:4">
      <c r="A26498" s="489" t="str">
        <f t="shared" ref="A26498:A26561" si="414">B26498&amp;C26498</f>
        <v>2361490648訪問看護</v>
      </c>
      <c r="B26498" s="489">
        <v>2361490648</v>
      </c>
      <c r="C26498" s="489" t="s">
        <v>2102</v>
      </c>
      <c r="D26498" s="489" t="s">
        <v>4844</v>
      </c>
    </row>
    <row r="26499" spans="1:4">
      <c r="A26499" s="489" t="str">
        <f t="shared" si="414"/>
        <v>2361490648訪問看護</v>
      </c>
      <c r="B26499" s="489">
        <v>2361490648</v>
      </c>
      <c r="C26499" s="489" t="s">
        <v>2102</v>
      </c>
      <c r="D26499" s="489" t="s">
        <v>4844</v>
      </c>
    </row>
    <row r="26500" spans="1:4">
      <c r="A26500" s="489" t="str">
        <f t="shared" si="414"/>
        <v>2361490663介護予防訪問看護</v>
      </c>
      <c r="B26500" s="489">
        <v>2361490663</v>
      </c>
      <c r="C26500" s="489" t="s">
        <v>2103</v>
      </c>
      <c r="D26500" s="489" t="s">
        <v>4845</v>
      </c>
    </row>
    <row r="26501" spans="1:4">
      <c r="A26501" s="489" t="str">
        <f t="shared" si="414"/>
        <v>2361490663訪問看護</v>
      </c>
      <c r="B26501" s="489">
        <v>2361490663</v>
      </c>
      <c r="C26501" s="489" t="s">
        <v>2102</v>
      </c>
      <c r="D26501" s="489" t="s">
        <v>4845</v>
      </c>
    </row>
    <row r="26502" spans="1:4">
      <c r="A26502" s="489" t="str">
        <f t="shared" si="414"/>
        <v>2361490671訪問看護</v>
      </c>
      <c r="B26502" s="489">
        <v>2361490671</v>
      </c>
      <c r="C26502" s="489" t="s">
        <v>2102</v>
      </c>
      <c r="D26502" s="489" t="s">
        <v>4846</v>
      </c>
    </row>
    <row r="26503" spans="1:4">
      <c r="A26503" s="489" t="str">
        <f t="shared" si="414"/>
        <v>2361490689介護予防訪問看護</v>
      </c>
      <c r="B26503" s="489">
        <v>2361490689</v>
      </c>
      <c r="C26503" s="489" t="s">
        <v>2103</v>
      </c>
      <c r="D26503" s="489" t="s">
        <v>4847</v>
      </c>
    </row>
    <row r="26504" spans="1:4">
      <c r="A26504" s="489" t="str">
        <f t="shared" si="414"/>
        <v>2361490689訪問看護</v>
      </c>
      <c r="B26504" s="489">
        <v>2361490689</v>
      </c>
      <c r="C26504" s="489" t="s">
        <v>2102</v>
      </c>
      <c r="D26504" s="489" t="s">
        <v>4847</v>
      </c>
    </row>
    <row r="26505" spans="1:4">
      <c r="A26505" s="489" t="str">
        <f t="shared" si="414"/>
        <v>2361490705介護予防訪問看護</v>
      </c>
      <c r="B26505" s="489">
        <v>2361490705</v>
      </c>
      <c r="C26505" s="489" t="s">
        <v>2103</v>
      </c>
      <c r="D26505" s="489" t="s">
        <v>4848</v>
      </c>
    </row>
    <row r="26506" spans="1:4">
      <c r="A26506" s="489" t="str">
        <f t="shared" si="414"/>
        <v>2361490705訪問看護</v>
      </c>
      <c r="B26506" s="489">
        <v>2361490705</v>
      </c>
      <c r="C26506" s="489" t="s">
        <v>2102</v>
      </c>
      <c r="D26506" s="489" t="s">
        <v>4848</v>
      </c>
    </row>
    <row r="26507" spans="1:4">
      <c r="A26507" s="489" t="str">
        <f t="shared" si="414"/>
        <v>2361490721介護予防訪問看護</v>
      </c>
      <c r="B26507" s="489">
        <v>2361490721</v>
      </c>
      <c r="C26507" s="489" t="s">
        <v>2103</v>
      </c>
      <c r="D26507" s="489" t="s">
        <v>4849</v>
      </c>
    </row>
    <row r="26508" spans="1:4">
      <c r="A26508" s="489" t="str">
        <f t="shared" si="414"/>
        <v>2361490721訪問看護</v>
      </c>
      <c r="B26508" s="489">
        <v>2361490721</v>
      </c>
      <c r="C26508" s="489" t="s">
        <v>2102</v>
      </c>
      <c r="D26508" s="489" t="s">
        <v>4849</v>
      </c>
    </row>
    <row r="26509" spans="1:4">
      <c r="A26509" s="489" t="str">
        <f t="shared" si="414"/>
        <v>2361490739介護予防訪問看護</v>
      </c>
      <c r="B26509" s="489">
        <v>2361490739</v>
      </c>
      <c r="C26509" s="489" t="s">
        <v>2103</v>
      </c>
      <c r="D26509" s="489" t="s">
        <v>4850</v>
      </c>
    </row>
    <row r="26510" spans="1:4">
      <c r="A26510" s="489" t="str">
        <f t="shared" si="414"/>
        <v>2361490739訪問看護</v>
      </c>
      <c r="B26510" s="489">
        <v>2361490739</v>
      </c>
      <c r="C26510" s="489" t="s">
        <v>2102</v>
      </c>
      <c r="D26510" s="489" t="s">
        <v>4850</v>
      </c>
    </row>
    <row r="26511" spans="1:4">
      <c r="A26511" s="489" t="str">
        <f t="shared" si="414"/>
        <v>2361490754介護予防訪問看護</v>
      </c>
      <c r="B26511" s="489">
        <v>2361490754</v>
      </c>
      <c r="C26511" s="489" t="s">
        <v>2103</v>
      </c>
      <c r="D26511" s="489" t="s">
        <v>4851</v>
      </c>
    </row>
    <row r="26512" spans="1:4">
      <c r="A26512" s="489" t="str">
        <f t="shared" si="414"/>
        <v>2361490754訪問看護</v>
      </c>
      <c r="B26512" s="489">
        <v>2361490754</v>
      </c>
      <c r="C26512" s="489" t="s">
        <v>2102</v>
      </c>
      <c r="D26512" s="489" t="s">
        <v>4851</v>
      </c>
    </row>
    <row r="26513" spans="1:4">
      <c r="A26513" s="489" t="str">
        <f t="shared" si="414"/>
        <v>2361490762介護予防訪問看護</v>
      </c>
      <c r="B26513" s="489">
        <v>2361490762</v>
      </c>
      <c r="C26513" s="489" t="s">
        <v>2103</v>
      </c>
      <c r="D26513" s="489" t="s">
        <v>4852</v>
      </c>
    </row>
    <row r="26514" spans="1:4">
      <c r="A26514" s="489" t="str">
        <f t="shared" si="414"/>
        <v>2361490762訪問看護</v>
      </c>
      <c r="B26514" s="489">
        <v>2361490762</v>
      </c>
      <c r="C26514" s="489" t="s">
        <v>2102</v>
      </c>
      <c r="D26514" s="489" t="s">
        <v>4852</v>
      </c>
    </row>
    <row r="26515" spans="1:4">
      <c r="A26515" s="489" t="str">
        <f t="shared" si="414"/>
        <v>2361490770介護予防訪問看護</v>
      </c>
      <c r="B26515" s="489">
        <v>2361490770</v>
      </c>
      <c r="C26515" s="489" t="s">
        <v>2103</v>
      </c>
      <c r="D26515" s="489" t="s">
        <v>4853</v>
      </c>
    </row>
    <row r="26516" spans="1:4">
      <c r="A26516" s="489" t="str">
        <f t="shared" si="414"/>
        <v>2361490770訪問看護</v>
      </c>
      <c r="B26516" s="489">
        <v>2361490770</v>
      </c>
      <c r="C26516" s="489" t="s">
        <v>2102</v>
      </c>
      <c r="D26516" s="489" t="s">
        <v>4853</v>
      </c>
    </row>
    <row r="26517" spans="1:4">
      <c r="A26517" s="489" t="str">
        <f t="shared" si="414"/>
        <v>2361490788介護予防訪問看護</v>
      </c>
      <c r="B26517" s="489">
        <v>2361490788</v>
      </c>
      <c r="C26517" s="489" t="s">
        <v>2103</v>
      </c>
      <c r="D26517" s="489" t="s">
        <v>4854</v>
      </c>
    </row>
    <row r="26518" spans="1:4">
      <c r="A26518" s="489" t="str">
        <f t="shared" si="414"/>
        <v>2361490788訪問看護</v>
      </c>
      <c r="B26518" s="489">
        <v>2361490788</v>
      </c>
      <c r="C26518" s="489" t="s">
        <v>2102</v>
      </c>
      <c r="D26518" s="489" t="s">
        <v>4854</v>
      </c>
    </row>
    <row r="26519" spans="1:4">
      <c r="A26519" s="489" t="str">
        <f t="shared" si="414"/>
        <v>2361490796介護予防訪問看護</v>
      </c>
      <c r="B26519" s="489">
        <v>2361490796</v>
      </c>
      <c r="C26519" s="489" t="s">
        <v>2103</v>
      </c>
      <c r="D26519" s="489" t="s">
        <v>4855</v>
      </c>
    </row>
    <row r="26520" spans="1:4">
      <c r="A26520" s="489" t="str">
        <f t="shared" si="414"/>
        <v>2361490796訪問看護</v>
      </c>
      <c r="B26520" s="489">
        <v>2361490796</v>
      </c>
      <c r="C26520" s="489" t="s">
        <v>2102</v>
      </c>
      <c r="D26520" s="489" t="s">
        <v>4855</v>
      </c>
    </row>
    <row r="26521" spans="1:4">
      <c r="A26521" s="489" t="str">
        <f t="shared" si="414"/>
        <v>2361490804介護予防訪問看護</v>
      </c>
      <c r="B26521" s="489">
        <v>2361490804</v>
      </c>
      <c r="C26521" s="489" t="s">
        <v>2103</v>
      </c>
      <c r="D26521" s="489" t="s">
        <v>4856</v>
      </c>
    </row>
    <row r="26522" spans="1:4">
      <c r="A26522" s="489" t="str">
        <f t="shared" si="414"/>
        <v>2361490804訪問看護</v>
      </c>
      <c r="B26522" s="489">
        <v>2361490804</v>
      </c>
      <c r="C26522" s="489" t="s">
        <v>2102</v>
      </c>
      <c r="D26522" s="489" t="s">
        <v>4856</v>
      </c>
    </row>
    <row r="26523" spans="1:4">
      <c r="A26523" s="489" t="str">
        <f t="shared" si="414"/>
        <v>2361490812介護予防訪問看護</v>
      </c>
      <c r="B26523" s="489">
        <v>2361490812</v>
      </c>
      <c r="C26523" s="489" t="s">
        <v>2103</v>
      </c>
      <c r="D26523" s="489" t="s">
        <v>4857</v>
      </c>
    </row>
    <row r="26524" spans="1:4">
      <c r="A26524" s="489" t="str">
        <f t="shared" si="414"/>
        <v>2361490812訪問看護</v>
      </c>
      <c r="B26524" s="489">
        <v>2361490812</v>
      </c>
      <c r="C26524" s="489" t="s">
        <v>2102</v>
      </c>
      <c r="D26524" s="489" t="s">
        <v>4857</v>
      </c>
    </row>
    <row r="26525" spans="1:4">
      <c r="A26525" s="489" t="str">
        <f t="shared" si="414"/>
        <v>2361490820介護予防訪問看護</v>
      </c>
      <c r="B26525" s="489">
        <v>2361490820</v>
      </c>
      <c r="C26525" s="489" t="s">
        <v>2103</v>
      </c>
      <c r="D26525" s="489" t="s">
        <v>4858</v>
      </c>
    </row>
    <row r="26526" spans="1:4">
      <c r="A26526" s="489" t="str">
        <f t="shared" si="414"/>
        <v>2361490820訪問看護</v>
      </c>
      <c r="B26526" s="489">
        <v>2361490820</v>
      </c>
      <c r="C26526" s="489" t="s">
        <v>2102</v>
      </c>
      <c r="D26526" s="489" t="s">
        <v>4858</v>
      </c>
    </row>
    <row r="26527" spans="1:4">
      <c r="A26527" s="489" t="str">
        <f t="shared" si="414"/>
        <v>2361490838介護予防訪問看護</v>
      </c>
      <c r="B26527" s="489">
        <v>2361490838</v>
      </c>
      <c r="C26527" s="489" t="s">
        <v>2103</v>
      </c>
      <c r="D26527" s="489" t="s">
        <v>4859</v>
      </c>
    </row>
    <row r="26528" spans="1:4">
      <c r="A26528" s="489" t="str">
        <f t="shared" si="414"/>
        <v>2361490838訪問看護</v>
      </c>
      <c r="B26528" s="489">
        <v>2361490838</v>
      </c>
      <c r="C26528" s="489" t="s">
        <v>2102</v>
      </c>
      <c r="D26528" s="489" t="s">
        <v>4859</v>
      </c>
    </row>
    <row r="26529" spans="1:4">
      <c r="A26529" s="489" t="str">
        <f t="shared" si="414"/>
        <v>2361490846介護予防訪問看護</v>
      </c>
      <c r="B26529" s="489">
        <v>2361490846</v>
      </c>
      <c r="C26529" s="489" t="s">
        <v>2103</v>
      </c>
      <c r="D26529" s="489" t="s">
        <v>4860</v>
      </c>
    </row>
    <row r="26530" spans="1:4">
      <c r="A26530" s="489" t="str">
        <f t="shared" si="414"/>
        <v>2361490846訪問看護</v>
      </c>
      <c r="B26530" s="489">
        <v>2361490846</v>
      </c>
      <c r="C26530" s="489" t="s">
        <v>2102</v>
      </c>
      <c r="D26530" s="489" t="s">
        <v>4860</v>
      </c>
    </row>
    <row r="26531" spans="1:4">
      <c r="A26531" s="489" t="str">
        <f t="shared" si="414"/>
        <v>2361490853介護予防訪問看護</v>
      </c>
      <c r="B26531" s="489">
        <v>2361490853</v>
      </c>
      <c r="C26531" s="489" t="s">
        <v>2103</v>
      </c>
      <c r="D26531" s="489" t="s">
        <v>4861</v>
      </c>
    </row>
    <row r="26532" spans="1:4">
      <c r="A26532" s="489" t="str">
        <f t="shared" si="414"/>
        <v>2361490853訪問看護</v>
      </c>
      <c r="B26532" s="489">
        <v>2361490853</v>
      </c>
      <c r="C26532" s="489" t="s">
        <v>2102</v>
      </c>
      <c r="D26532" s="489" t="s">
        <v>4861</v>
      </c>
    </row>
    <row r="26533" spans="1:4">
      <c r="A26533" s="489" t="str">
        <f t="shared" si="414"/>
        <v>2361490861介護予防訪問看護</v>
      </c>
      <c r="B26533" s="489">
        <v>2361490861</v>
      </c>
      <c r="C26533" s="489" t="s">
        <v>2103</v>
      </c>
      <c r="D26533" s="489" t="s">
        <v>4862</v>
      </c>
    </row>
    <row r="26534" spans="1:4">
      <c r="A26534" s="489" t="str">
        <f t="shared" si="414"/>
        <v>2361490861訪問看護</v>
      </c>
      <c r="B26534" s="489">
        <v>2361490861</v>
      </c>
      <c r="C26534" s="489" t="s">
        <v>2102</v>
      </c>
      <c r="D26534" s="489" t="s">
        <v>4862</v>
      </c>
    </row>
    <row r="26535" spans="1:4">
      <c r="A26535" s="489" t="str">
        <f t="shared" si="414"/>
        <v>2361590033介護予防訪問看護</v>
      </c>
      <c r="B26535" s="489">
        <v>2361590033</v>
      </c>
      <c r="C26535" s="489" t="s">
        <v>2103</v>
      </c>
      <c r="D26535" s="489" t="s">
        <v>4863</v>
      </c>
    </row>
    <row r="26536" spans="1:4">
      <c r="A26536" s="489" t="str">
        <f t="shared" si="414"/>
        <v>2361590033訪問看護</v>
      </c>
      <c r="B26536" s="489">
        <v>2361590033</v>
      </c>
      <c r="C26536" s="489" t="s">
        <v>2102</v>
      </c>
      <c r="D26536" s="489" t="s">
        <v>4863</v>
      </c>
    </row>
    <row r="26537" spans="1:4">
      <c r="A26537" s="489" t="str">
        <f t="shared" si="414"/>
        <v>2361590033訪問看護</v>
      </c>
      <c r="B26537" s="489">
        <v>2361590033</v>
      </c>
      <c r="C26537" s="489" t="s">
        <v>2102</v>
      </c>
      <c r="D26537" s="489" t="s">
        <v>4863</v>
      </c>
    </row>
    <row r="26538" spans="1:4">
      <c r="A26538" s="489" t="str">
        <f t="shared" si="414"/>
        <v>2361590041介護予防訪問看護</v>
      </c>
      <c r="B26538" s="489">
        <v>2361590041</v>
      </c>
      <c r="C26538" s="489" t="s">
        <v>2103</v>
      </c>
      <c r="D26538" s="489" t="s">
        <v>4864</v>
      </c>
    </row>
    <row r="26539" spans="1:4">
      <c r="A26539" s="489" t="str">
        <f t="shared" si="414"/>
        <v>2361590041訪問看護</v>
      </c>
      <c r="B26539" s="489">
        <v>2361590041</v>
      </c>
      <c r="C26539" s="489" t="s">
        <v>2102</v>
      </c>
      <c r="D26539" s="489" t="s">
        <v>4864</v>
      </c>
    </row>
    <row r="26540" spans="1:4">
      <c r="A26540" s="489" t="str">
        <f t="shared" si="414"/>
        <v>2361590041訪問看護</v>
      </c>
      <c r="B26540" s="489">
        <v>2361590041</v>
      </c>
      <c r="C26540" s="489" t="s">
        <v>2102</v>
      </c>
      <c r="D26540" s="489" t="s">
        <v>4864</v>
      </c>
    </row>
    <row r="26541" spans="1:4">
      <c r="A26541" s="489" t="str">
        <f t="shared" si="414"/>
        <v>2361590058介護予防訪問看護</v>
      </c>
      <c r="B26541" s="489">
        <v>2361590058</v>
      </c>
      <c r="C26541" s="489" t="s">
        <v>2103</v>
      </c>
      <c r="D26541" s="489" t="s">
        <v>4865</v>
      </c>
    </row>
    <row r="26542" spans="1:4">
      <c r="A26542" s="489" t="str">
        <f t="shared" si="414"/>
        <v>2361590058訪問看護</v>
      </c>
      <c r="B26542" s="489">
        <v>2361590058</v>
      </c>
      <c r="C26542" s="489" t="s">
        <v>2102</v>
      </c>
      <c r="D26542" s="489" t="s">
        <v>4865</v>
      </c>
    </row>
    <row r="26543" spans="1:4">
      <c r="A26543" s="489" t="str">
        <f t="shared" si="414"/>
        <v>2361590066介護予防訪問看護</v>
      </c>
      <c r="B26543" s="489">
        <v>2361590066</v>
      </c>
      <c r="C26543" s="489" t="s">
        <v>2103</v>
      </c>
      <c r="D26543" s="489" t="s">
        <v>4866</v>
      </c>
    </row>
    <row r="26544" spans="1:4">
      <c r="A26544" s="489" t="str">
        <f t="shared" si="414"/>
        <v>2361590066訪問看護</v>
      </c>
      <c r="B26544" s="489">
        <v>2361590066</v>
      </c>
      <c r="C26544" s="489" t="s">
        <v>2102</v>
      </c>
      <c r="D26544" s="489" t="s">
        <v>4866</v>
      </c>
    </row>
    <row r="26545" spans="1:4">
      <c r="A26545" s="489" t="str">
        <f t="shared" si="414"/>
        <v>2361590074介護予防訪問看護</v>
      </c>
      <c r="B26545" s="489">
        <v>2361590074</v>
      </c>
      <c r="C26545" s="489" t="s">
        <v>2103</v>
      </c>
      <c r="D26545" s="489" t="s">
        <v>4867</v>
      </c>
    </row>
    <row r="26546" spans="1:4">
      <c r="A26546" s="489" t="str">
        <f t="shared" si="414"/>
        <v>2361590074訪問看護</v>
      </c>
      <c r="B26546" s="489">
        <v>2361590074</v>
      </c>
      <c r="C26546" s="489" t="s">
        <v>2102</v>
      </c>
      <c r="D26546" s="489" t="s">
        <v>4867</v>
      </c>
    </row>
    <row r="26547" spans="1:4">
      <c r="A26547" s="489" t="str">
        <f t="shared" si="414"/>
        <v>2361590090介護予防訪問看護</v>
      </c>
      <c r="B26547" s="489">
        <v>2361590090</v>
      </c>
      <c r="C26547" s="489" t="s">
        <v>2103</v>
      </c>
      <c r="D26547" s="489" t="s">
        <v>4868</v>
      </c>
    </row>
    <row r="26548" spans="1:4">
      <c r="A26548" s="489" t="str">
        <f t="shared" si="414"/>
        <v>2361590090訪問看護</v>
      </c>
      <c r="B26548" s="489">
        <v>2361590090</v>
      </c>
      <c r="C26548" s="489" t="s">
        <v>2102</v>
      </c>
      <c r="D26548" s="489" t="s">
        <v>4868</v>
      </c>
    </row>
    <row r="26549" spans="1:4">
      <c r="A26549" s="489" t="str">
        <f t="shared" si="414"/>
        <v>2361590090訪問看護</v>
      </c>
      <c r="B26549" s="489">
        <v>2361590090</v>
      </c>
      <c r="C26549" s="489" t="s">
        <v>2102</v>
      </c>
      <c r="D26549" s="489" t="s">
        <v>4868</v>
      </c>
    </row>
    <row r="26550" spans="1:4">
      <c r="A26550" s="489" t="str">
        <f t="shared" si="414"/>
        <v>2361590108訪問看護</v>
      </c>
      <c r="B26550" s="489">
        <v>2361590108</v>
      </c>
      <c r="C26550" s="489" t="s">
        <v>2102</v>
      </c>
      <c r="D26550" s="489" t="s">
        <v>4869</v>
      </c>
    </row>
    <row r="26551" spans="1:4">
      <c r="A26551" s="489" t="str">
        <f t="shared" si="414"/>
        <v>2361590116訪問看護</v>
      </c>
      <c r="B26551" s="489">
        <v>2361590116</v>
      </c>
      <c r="C26551" s="489" t="s">
        <v>2102</v>
      </c>
      <c r="D26551" s="489" t="s">
        <v>4870</v>
      </c>
    </row>
    <row r="26552" spans="1:4">
      <c r="A26552" s="489" t="str">
        <f t="shared" si="414"/>
        <v>2361590132介護予防訪問看護</v>
      </c>
      <c r="B26552" s="489">
        <v>2361590132</v>
      </c>
      <c r="C26552" s="489" t="s">
        <v>2103</v>
      </c>
      <c r="D26552" s="489" t="s">
        <v>4871</v>
      </c>
    </row>
    <row r="26553" spans="1:4">
      <c r="A26553" s="489" t="str">
        <f t="shared" si="414"/>
        <v>2361590132訪問看護</v>
      </c>
      <c r="B26553" s="489">
        <v>2361590132</v>
      </c>
      <c r="C26553" s="489" t="s">
        <v>2102</v>
      </c>
      <c r="D26553" s="489" t="s">
        <v>4871</v>
      </c>
    </row>
    <row r="26554" spans="1:4">
      <c r="A26554" s="489" t="str">
        <f t="shared" si="414"/>
        <v>2361590165介護予防訪問看護</v>
      </c>
      <c r="B26554" s="489">
        <v>2361590165</v>
      </c>
      <c r="C26554" s="489" t="s">
        <v>2103</v>
      </c>
      <c r="D26554" s="489" t="s">
        <v>4872</v>
      </c>
    </row>
    <row r="26555" spans="1:4">
      <c r="A26555" s="489" t="str">
        <f t="shared" si="414"/>
        <v>2361590165訪問看護</v>
      </c>
      <c r="B26555" s="489">
        <v>2361590165</v>
      </c>
      <c r="C26555" s="489" t="s">
        <v>2102</v>
      </c>
      <c r="D26555" s="489" t="s">
        <v>4872</v>
      </c>
    </row>
    <row r="26556" spans="1:4">
      <c r="A26556" s="489" t="str">
        <f t="shared" si="414"/>
        <v>2361590165訪問看護</v>
      </c>
      <c r="B26556" s="489">
        <v>2361590165</v>
      </c>
      <c r="C26556" s="489" t="s">
        <v>2102</v>
      </c>
      <c r="D26556" s="489" t="s">
        <v>4872</v>
      </c>
    </row>
    <row r="26557" spans="1:4">
      <c r="A26557" s="489" t="str">
        <f t="shared" si="414"/>
        <v>2361590173介護予防訪問看護</v>
      </c>
      <c r="B26557" s="489">
        <v>2361590173</v>
      </c>
      <c r="C26557" s="489" t="s">
        <v>2103</v>
      </c>
      <c r="D26557" s="489" t="s">
        <v>4873</v>
      </c>
    </row>
    <row r="26558" spans="1:4">
      <c r="A26558" s="489" t="str">
        <f t="shared" si="414"/>
        <v>2361590173訪問看護</v>
      </c>
      <c r="B26558" s="489">
        <v>2361590173</v>
      </c>
      <c r="C26558" s="489" t="s">
        <v>2102</v>
      </c>
      <c r="D26558" s="489" t="s">
        <v>4873</v>
      </c>
    </row>
    <row r="26559" spans="1:4">
      <c r="A26559" s="489" t="str">
        <f t="shared" si="414"/>
        <v>2361590181介護予防訪問看護</v>
      </c>
      <c r="B26559" s="489">
        <v>2361590181</v>
      </c>
      <c r="C26559" s="489" t="s">
        <v>2103</v>
      </c>
      <c r="D26559" s="489" t="s">
        <v>4874</v>
      </c>
    </row>
    <row r="26560" spans="1:4">
      <c r="A26560" s="489" t="str">
        <f t="shared" si="414"/>
        <v>2361590181訪問看護</v>
      </c>
      <c r="B26560" s="489">
        <v>2361590181</v>
      </c>
      <c r="C26560" s="489" t="s">
        <v>2102</v>
      </c>
      <c r="D26560" s="489" t="s">
        <v>4874</v>
      </c>
    </row>
    <row r="26561" spans="1:4">
      <c r="A26561" s="489" t="str">
        <f t="shared" si="414"/>
        <v>2361590215介護予防訪問看護</v>
      </c>
      <c r="B26561" s="489">
        <v>2361590215</v>
      </c>
      <c r="C26561" s="489" t="s">
        <v>2103</v>
      </c>
      <c r="D26561" s="489" t="s">
        <v>4875</v>
      </c>
    </row>
    <row r="26562" spans="1:4">
      <c r="A26562" s="489" t="str">
        <f t="shared" ref="A26562:A26625" si="415">B26562&amp;C26562</f>
        <v>2361590215訪問看護</v>
      </c>
      <c r="B26562" s="489">
        <v>2361590215</v>
      </c>
      <c r="C26562" s="489" t="s">
        <v>2102</v>
      </c>
      <c r="D26562" s="489" t="s">
        <v>4875</v>
      </c>
    </row>
    <row r="26563" spans="1:4">
      <c r="A26563" s="489" t="str">
        <f t="shared" si="415"/>
        <v>2361590223介護予防訪問看護</v>
      </c>
      <c r="B26563" s="489">
        <v>2361590223</v>
      </c>
      <c r="C26563" s="489" t="s">
        <v>2103</v>
      </c>
      <c r="D26563" s="489" t="s">
        <v>4876</v>
      </c>
    </row>
    <row r="26564" spans="1:4">
      <c r="A26564" s="489" t="str">
        <f t="shared" si="415"/>
        <v>2361590223訪問看護</v>
      </c>
      <c r="B26564" s="489">
        <v>2361590223</v>
      </c>
      <c r="C26564" s="489" t="s">
        <v>2102</v>
      </c>
      <c r="D26564" s="489" t="s">
        <v>4876</v>
      </c>
    </row>
    <row r="26565" spans="1:4">
      <c r="A26565" s="489" t="str">
        <f t="shared" si="415"/>
        <v>2361590231介護予防訪問看護</v>
      </c>
      <c r="B26565" s="489">
        <v>2361590231</v>
      </c>
      <c r="C26565" s="489" t="s">
        <v>2103</v>
      </c>
      <c r="D26565" s="489" t="s">
        <v>4877</v>
      </c>
    </row>
    <row r="26566" spans="1:4">
      <c r="A26566" s="489" t="str">
        <f t="shared" si="415"/>
        <v>2361590231訪問看護</v>
      </c>
      <c r="B26566" s="489">
        <v>2361590231</v>
      </c>
      <c r="C26566" s="489" t="s">
        <v>2102</v>
      </c>
      <c r="D26566" s="489" t="s">
        <v>4877</v>
      </c>
    </row>
    <row r="26567" spans="1:4">
      <c r="A26567" s="489" t="str">
        <f t="shared" si="415"/>
        <v>2361590231訪問看護</v>
      </c>
      <c r="B26567" s="489">
        <v>2361590231</v>
      </c>
      <c r="C26567" s="489" t="s">
        <v>2102</v>
      </c>
      <c r="D26567" s="489" t="s">
        <v>4877</v>
      </c>
    </row>
    <row r="26568" spans="1:4">
      <c r="A26568" s="489" t="str">
        <f t="shared" si="415"/>
        <v>2361590249訪問看護</v>
      </c>
      <c r="B26568" s="489">
        <v>2361590249</v>
      </c>
      <c r="C26568" s="489" t="s">
        <v>2102</v>
      </c>
      <c r="D26568" s="489" t="s">
        <v>4878</v>
      </c>
    </row>
    <row r="26569" spans="1:4">
      <c r="A26569" s="489" t="str">
        <f t="shared" si="415"/>
        <v>2361590256介護予防訪問看護</v>
      </c>
      <c r="B26569" s="489">
        <v>2361590256</v>
      </c>
      <c r="C26569" s="489" t="s">
        <v>2103</v>
      </c>
      <c r="D26569" s="489" t="s">
        <v>4879</v>
      </c>
    </row>
    <row r="26570" spans="1:4">
      <c r="A26570" s="489" t="str">
        <f t="shared" si="415"/>
        <v>2361590256訪問看護</v>
      </c>
      <c r="B26570" s="489">
        <v>2361590256</v>
      </c>
      <c r="C26570" s="489" t="s">
        <v>2102</v>
      </c>
      <c r="D26570" s="489" t="s">
        <v>4879</v>
      </c>
    </row>
    <row r="26571" spans="1:4">
      <c r="A26571" s="489" t="str">
        <f t="shared" si="415"/>
        <v>2361590256訪問看護</v>
      </c>
      <c r="B26571" s="489">
        <v>2361590256</v>
      </c>
      <c r="C26571" s="489" t="s">
        <v>2102</v>
      </c>
      <c r="D26571" s="489" t="s">
        <v>4879</v>
      </c>
    </row>
    <row r="26572" spans="1:4">
      <c r="A26572" s="489" t="str">
        <f t="shared" si="415"/>
        <v>2361590264介護予防訪問看護</v>
      </c>
      <c r="B26572" s="489">
        <v>2361590264</v>
      </c>
      <c r="C26572" s="489" t="s">
        <v>2103</v>
      </c>
      <c r="D26572" s="489" t="s">
        <v>4880</v>
      </c>
    </row>
    <row r="26573" spans="1:4">
      <c r="A26573" s="489" t="str">
        <f t="shared" si="415"/>
        <v>2361590264訪問看護</v>
      </c>
      <c r="B26573" s="489">
        <v>2361590264</v>
      </c>
      <c r="C26573" s="489" t="s">
        <v>2102</v>
      </c>
      <c r="D26573" s="489" t="s">
        <v>4880</v>
      </c>
    </row>
    <row r="26574" spans="1:4">
      <c r="A26574" s="489" t="str">
        <f t="shared" si="415"/>
        <v>2361590272介護予防訪問看護</v>
      </c>
      <c r="B26574" s="489">
        <v>2361590272</v>
      </c>
      <c r="C26574" s="489" t="s">
        <v>2103</v>
      </c>
      <c r="D26574" s="489" t="s">
        <v>4881</v>
      </c>
    </row>
    <row r="26575" spans="1:4">
      <c r="A26575" s="489" t="str">
        <f t="shared" si="415"/>
        <v>2361590272訪問看護</v>
      </c>
      <c r="B26575" s="489">
        <v>2361590272</v>
      </c>
      <c r="C26575" s="489" t="s">
        <v>2102</v>
      </c>
      <c r="D26575" s="489" t="s">
        <v>4881</v>
      </c>
    </row>
    <row r="26576" spans="1:4">
      <c r="A26576" s="489" t="str">
        <f t="shared" si="415"/>
        <v>2361590314介護予防訪問看護</v>
      </c>
      <c r="B26576" s="489">
        <v>2361590314</v>
      </c>
      <c r="C26576" s="489" t="s">
        <v>2103</v>
      </c>
      <c r="D26576" s="489" t="s">
        <v>4882</v>
      </c>
    </row>
    <row r="26577" spans="1:4">
      <c r="A26577" s="489" t="str">
        <f t="shared" si="415"/>
        <v>2361590314訪問看護</v>
      </c>
      <c r="B26577" s="489">
        <v>2361590314</v>
      </c>
      <c r="C26577" s="489" t="s">
        <v>2102</v>
      </c>
      <c r="D26577" s="489" t="s">
        <v>4882</v>
      </c>
    </row>
    <row r="26578" spans="1:4">
      <c r="A26578" s="489" t="str">
        <f t="shared" si="415"/>
        <v>2361590314訪問看護</v>
      </c>
      <c r="B26578" s="489">
        <v>2361590314</v>
      </c>
      <c r="C26578" s="489" t="s">
        <v>2102</v>
      </c>
      <c r="D26578" s="489" t="s">
        <v>4882</v>
      </c>
    </row>
    <row r="26579" spans="1:4">
      <c r="A26579" s="489" t="str">
        <f t="shared" si="415"/>
        <v>2361590322介護予防訪問看護</v>
      </c>
      <c r="B26579" s="489">
        <v>2361590322</v>
      </c>
      <c r="C26579" s="489" t="s">
        <v>2103</v>
      </c>
      <c r="D26579" s="489" t="s">
        <v>4883</v>
      </c>
    </row>
    <row r="26580" spans="1:4">
      <c r="A26580" s="489" t="str">
        <f t="shared" si="415"/>
        <v>2361590322訪問看護</v>
      </c>
      <c r="B26580" s="489">
        <v>2361590322</v>
      </c>
      <c r="C26580" s="489" t="s">
        <v>2102</v>
      </c>
      <c r="D26580" s="489" t="s">
        <v>4883</v>
      </c>
    </row>
    <row r="26581" spans="1:4">
      <c r="A26581" s="489" t="str">
        <f t="shared" si="415"/>
        <v>2361590330介護予防訪問看護</v>
      </c>
      <c r="B26581" s="489">
        <v>2361590330</v>
      </c>
      <c r="C26581" s="489" t="s">
        <v>2103</v>
      </c>
      <c r="D26581" s="489" t="s">
        <v>4884</v>
      </c>
    </row>
    <row r="26582" spans="1:4">
      <c r="A26582" s="489" t="str">
        <f t="shared" si="415"/>
        <v>2361590330訪問看護</v>
      </c>
      <c r="B26582" s="489">
        <v>2361590330</v>
      </c>
      <c r="C26582" s="489" t="s">
        <v>2102</v>
      </c>
      <c r="D26582" s="489" t="s">
        <v>4884</v>
      </c>
    </row>
    <row r="26583" spans="1:4">
      <c r="A26583" s="489" t="str">
        <f t="shared" si="415"/>
        <v>2361590355訪問看護</v>
      </c>
      <c r="B26583" s="489">
        <v>2361590355</v>
      </c>
      <c r="C26583" s="489" t="s">
        <v>2102</v>
      </c>
      <c r="D26583" s="489" t="s">
        <v>4885</v>
      </c>
    </row>
    <row r="26584" spans="1:4">
      <c r="A26584" s="489" t="str">
        <f t="shared" si="415"/>
        <v>2361590371介護予防訪問看護</v>
      </c>
      <c r="B26584" s="489">
        <v>2361590371</v>
      </c>
      <c r="C26584" s="489" t="s">
        <v>2103</v>
      </c>
      <c r="D26584" s="489" t="s">
        <v>4886</v>
      </c>
    </row>
    <row r="26585" spans="1:4">
      <c r="A26585" s="489" t="str">
        <f t="shared" si="415"/>
        <v>2361590371訪問看護</v>
      </c>
      <c r="B26585" s="489">
        <v>2361590371</v>
      </c>
      <c r="C26585" s="489" t="s">
        <v>2102</v>
      </c>
      <c r="D26585" s="489" t="s">
        <v>4886</v>
      </c>
    </row>
    <row r="26586" spans="1:4">
      <c r="A26586" s="489" t="str">
        <f t="shared" si="415"/>
        <v>2361590371訪問看護</v>
      </c>
      <c r="B26586" s="489">
        <v>2361590371</v>
      </c>
      <c r="C26586" s="489" t="s">
        <v>2102</v>
      </c>
      <c r="D26586" s="489" t="s">
        <v>4886</v>
      </c>
    </row>
    <row r="26587" spans="1:4">
      <c r="A26587" s="489" t="str">
        <f t="shared" si="415"/>
        <v>2361590389介護予防訪問看護</v>
      </c>
      <c r="B26587" s="489">
        <v>2361590389</v>
      </c>
      <c r="C26587" s="489" t="s">
        <v>2103</v>
      </c>
      <c r="D26587" s="489" t="s">
        <v>4887</v>
      </c>
    </row>
    <row r="26588" spans="1:4">
      <c r="A26588" s="489" t="str">
        <f t="shared" si="415"/>
        <v>2361590389訪問看護</v>
      </c>
      <c r="B26588" s="489">
        <v>2361590389</v>
      </c>
      <c r="C26588" s="489" t="s">
        <v>2102</v>
      </c>
      <c r="D26588" s="489" t="s">
        <v>4887</v>
      </c>
    </row>
    <row r="26589" spans="1:4">
      <c r="A26589" s="489" t="str">
        <f t="shared" si="415"/>
        <v>2361590397介護予防訪問看護</v>
      </c>
      <c r="B26589" s="489">
        <v>2361590397</v>
      </c>
      <c r="C26589" s="489" t="s">
        <v>2103</v>
      </c>
      <c r="D26589" s="489" t="s">
        <v>4888</v>
      </c>
    </row>
    <row r="26590" spans="1:4">
      <c r="A26590" s="489" t="str">
        <f t="shared" si="415"/>
        <v>2361590397訪問看護</v>
      </c>
      <c r="B26590" s="489">
        <v>2361590397</v>
      </c>
      <c r="C26590" s="489" t="s">
        <v>2102</v>
      </c>
      <c r="D26590" s="489" t="s">
        <v>4888</v>
      </c>
    </row>
    <row r="26591" spans="1:4">
      <c r="A26591" s="489" t="str">
        <f t="shared" si="415"/>
        <v>2361590405介護予防訪問看護</v>
      </c>
      <c r="B26591" s="489">
        <v>2361590405</v>
      </c>
      <c r="C26591" s="489" t="s">
        <v>2103</v>
      </c>
      <c r="D26591" s="489" t="s">
        <v>4889</v>
      </c>
    </row>
    <row r="26592" spans="1:4">
      <c r="A26592" s="489" t="str">
        <f t="shared" si="415"/>
        <v>2361590405訪問看護</v>
      </c>
      <c r="B26592" s="489">
        <v>2361590405</v>
      </c>
      <c r="C26592" s="489" t="s">
        <v>2102</v>
      </c>
      <c r="D26592" s="489" t="s">
        <v>4889</v>
      </c>
    </row>
    <row r="26593" spans="1:4">
      <c r="A26593" s="489" t="str">
        <f t="shared" si="415"/>
        <v>2361590421介護予防訪問看護</v>
      </c>
      <c r="B26593" s="489">
        <v>2361590421</v>
      </c>
      <c r="C26593" s="489" t="s">
        <v>2103</v>
      </c>
      <c r="D26593" s="489" t="s">
        <v>4890</v>
      </c>
    </row>
    <row r="26594" spans="1:4">
      <c r="A26594" s="489" t="str">
        <f t="shared" si="415"/>
        <v>2361590421訪問看護</v>
      </c>
      <c r="B26594" s="489">
        <v>2361590421</v>
      </c>
      <c r="C26594" s="489" t="s">
        <v>2102</v>
      </c>
      <c r="D26594" s="489" t="s">
        <v>4890</v>
      </c>
    </row>
    <row r="26595" spans="1:4">
      <c r="A26595" s="489" t="str">
        <f t="shared" si="415"/>
        <v>2361590421訪問看護</v>
      </c>
      <c r="B26595" s="489">
        <v>2361590421</v>
      </c>
      <c r="C26595" s="489" t="s">
        <v>2102</v>
      </c>
      <c r="D26595" s="489" t="s">
        <v>4890</v>
      </c>
    </row>
    <row r="26596" spans="1:4">
      <c r="A26596" s="489" t="str">
        <f t="shared" si="415"/>
        <v>2361590439介護予防訪問看護</v>
      </c>
      <c r="B26596" s="489">
        <v>2361590439</v>
      </c>
      <c r="C26596" s="489" t="s">
        <v>2103</v>
      </c>
      <c r="D26596" s="489" t="s">
        <v>4891</v>
      </c>
    </row>
    <row r="26597" spans="1:4">
      <c r="A26597" s="489" t="str">
        <f t="shared" si="415"/>
        <v>2361590439訪問看護</v>
      </c>
      <c r="B26597" s="489">
        <v>2361590439</v>
      </c>
      <c r="C26597" s="489" t="s">
        <v>2102</v>
      </c>
      <c r="D26597" s="489" t="s">
        <v>4891</v>
      </c>
    </row>
    <row r="26598" spans="1:4">
      <c r="A26598" s="489" t="str">
        <f t="shared" si="415"/>
        <v>2361590454介護予防訪問看護</v>
      </c>
      <c r="B26598" s="489">
        <v>2361590454</v>
      </c>
      <c r="C26598" s="489" t="s">
        <v>2103</v>
      </c>
      <c r="D26598" s="489" t="s">
        <v>4892</v>
      </c>
    </row>
    <row r="26599" spans="1:4">
      <c r="A26599" s="489" t="str">
        <f t="shared" si="415"/>
        <v>2361590454訪問看護</v>
      </c>
      <c r="B26599" s="489">
        <v>2361590454</v>
      </c>
      <c r="C26599" s="489" t="s">
        <v>2102</v>
      </c>
      <c r="D26599" s="489" t="s">
        <v>4892</v>
      </c>
    </row>
    <row r="26600" spans="1:4">
      <c r="A26600" s="489" t="str">
        <f t="shared" si="415"/>
        <v>2361590462介護予防訪問看護</v>
      </c>
      <c r="B26600" s="489">
        <v>2361590462</v>
      </c>
      <c r="C26600" s="489" t="s">
        <v>2103</v>
      </c>
      <c r="D26600" s="489" t="s">
        <v>4893</v>
      </c>
    </row>
    <row r="26601" spans="1:4">
      <c r="A26601" s="489" t="str">
        <f t="shared" si="415"/>
        <v>2361590462訪問看護</v>
      </c>
      <c r="B26601" s="489">
        <v>2361590462</v>
      </c>
      <c r="C26601" s="489" t="s">
        <v>2102</v>
      </c>
      <c r="D26601" s="489" t="s">
        <v>4893</v>
      </c>
    </row>
    <row r="26602" spans="1:4">
      <c r="A26602" s="489" t="str">
        <f t="shared" si="415"/>
        <v>2361590470介護予防訪問看護</v>
      </c>
      <c r="B26602" s="489">
        <v>2361590470</v>
      </c>
      <c r="C26602" s="489" t="s">
        <v>2103</v>
      </c>
      <c r="D26602" s="489" t="s">
        <v>4894</v>
      </c>
    </row>
    <row r="26603" spans="1:4">
      <c r="A26603" s="489" t="str">
        <f t="shared" si="415"/>
        <v>2361590470訪問看護</v>
      </c>
      <c r="B26603" s="489">
        <v>2361590470</v>
      </c>
      <c r="C26603" s="489" t="s">
        <v>2102</v>
      </c>
      <c r="D26603" s="489" t="s">
        <v>4894</v>
      </c>
    </row>
    <row r="26604" spans="1:4">
      <c r="A26604" s="489" t="str">
        <f t="shared" si="415"/>
        <v>2361590470訪問看護</v>
      </c>
      <c r="B26604" s="489">
        <v>2361590470</v>
      </c>
      <c r="C26604" s="489" t="s">
        <v>2102</v>
      </c>
      <c r="D26604" s="489" t="s">
        <v>4894</v>
      </c>
    </row>
    <row r="26605" spans="1:4">
      <c r="A26605" s="489" t="str">
        <f t="shared" si="415"/>
        <v>2361590488介護予防訪問看護</v>
      </c>
      <c r="B26605" s="489">
        <v>2361590488</v>
      </c>
      <c r="C26605" s="489" t="s">
        <v>2103</v>
      </c>
      <c r="D26605" s="489" t="s">
        <v>4895</v>
      </c>
    </row>
    <row r="26606" spans="1:4">
      <c r="A26606" s="489" t="str">
        <f t="shared" si="415"/>
        <v>2361590488訪問看護</v>
      </c>
      <c r="B26606" s="489">
        <v>2361590488</v>
      </c>
      <c r="C26606" s="489" t="s">
        <v>2102</v>
      </c>
      <c r="D26606" s="489" t="s">
        <v>4895</v>
      </c>
    </row>
    <row r="26607" spans="1:4">
      <c r="A26607" s="489" t="str">
        <f t="shared" si="415"/>
        <v>2361590504介護予防訪問看護</v>
      </c>
      <c r="B26607" s="489">
        <v>2361590504</v>
      </c>
      <c r="C26607" s="489" t="s">
        <v>2103</v>
      </c>
      <c r="D26607" s="489" t="s">
        <v>4896</v>
      </c>
    </row>
    <row r="26608" spans="1:4">
      <c r="A26608" s="489" t="str">
        <f t="shared" si="415"/>
        <v>2361590504訪問看護</v>
      </c>
      <c r="B26608" s="489">
        <v>2361590504</v>
      </c>
      <c r="C26608" s="489" t="s">
        <v>2102</v>
      </c>
      <c r="D26608" s="489" t="s">
        <v>4896</v>
      </c>
    </row>
    <row r="26609" spans="1:4">
      <c r="A26609" s="489" t="str">
        <f t="shared" si="415"/>
        <v>2361590512介護予防訪問看護</v>
      </c>
      <c r="B26609" s="489">
        <v>2361590512</v>
      </c>
      <c r="C26609" s="489" t="s">
        <v>2103</v>
      </c>
      <c r="D26609" s="489" t="s">
        <v>4897</v>
      </c>
    </row>
    <row r="26610" spans="1:4">
      <c r="A26610" s="489" t="str">
        <f t="shared" si="415"/>
        <v>2361590512訪問看護</v>
      </c>
      <c r="B26610" s="489">
        <v>2361590512</v>
      </c>
      <c r="C26610" s="489" t="s">
        <v>2102</v>
      </c>
      <c r="D26610" s="489" t="s">
        <v>4897</v>
      </c>
    </row>
    <row r="26611" spans="1:4">
      <c r="A26611" s="489" t="str">
        <f t="shared" si="415"/>
        <v>2361590538介護予防訪問看護</v>
      </c>
      <c r="B26611" s="489">
        <v>2361590538</v>
      </c>
      <c r="C26611" s="489" t="s">
        <v>2103</v>
      </c>
      <c r="D26611" s="489" t="s">
        <v>4898</v>
      </c>
    </row>
    <row r="26612" spans="1:4">
      <c r="A26612" s="489" t="str">
        <f t="shared" si="415"/>
        <v>2361590538訪問看護</v>
      </c>
      <c r="B26612" s="489">
        <v>2361590538</v>
      </c>
      <c r="C26612" s="489" t="s">
        <v>2102</v>
      </c>
      <c r="D26612" s="489" t="s">
        <v>4898</v>
      </c>
    </row>
    <row r="26613" spans="1:4">
      <c r="A26613" s="489" t="str">
        <f t="shared" si="415"/>
        <v>2361590561介護予防訪問看護</v>
      </c>
      <c r="B26613" s="489">
        <v>2361590561</v>
      </c>
      <c r="C26613" s="489" t="s">
        <v>2103</v>
      </c>
      <c r="D26613" s="489" t="s">
        <v>4899</v>
      </c>
    </row>
    <row r="26614" spans="1:4">
      <c r="A26614" s="489" t="str">
        <f t="shared" si="415"/>
        <v>2361590561訪問看護</v>
      </c>
      <c r="B26614" s="489">
        <v>2361590561</v>
      </c>
      <c r="C26614" s="489" t="s">
        <v>2102</v>
      </c>
      <c r="D26614" s="489" t="s">
        <v>4899</v>
      </c>
    </row>
    <row r="26615" spans="1:4">
      <c r="A26615" s="489" t="str">
        <f t="shared" si="415"/>
        <v>2361590587介護予防訪問看護</v>
      </c>
      <c r="B26615" s="489">
        <v>2361590587</v>
      </c>
      <c r="C26615" s="489" t="s">
        <v>2103</v>
      </c>
      <c r="D26615" s="489" t="s">
        <v>4900</v>
      </c>
    </row>
    <row r="26616" spans="1:4">
      <c r="A26616" s="489" t="str">
        <f t="shared" si="415"/>
        <v>2361590587訪問看護</v>
      </c>
      <c r="B26616" s="489">
        <v>2361590587</v>
      </c>
      <c r="C26616" s="489" t="s">
        <v>2102</v>
      </c>
      <c r="D26616" s="489" t="s">
        <v>4900</v>
      </c>
    </row>
    <row r="26617" spans="1:4">
      <c r="A26617" s="489" t="str">
        <f t="shared" si="415"/>
        <v>2361590595介護予防訪問看護</v>
      </c>
      <c r="B26617" s="489">
        <v>2361590595</v>
      </c>
      <c r="C26617" s="489" t="s">
        <v>2103</v>
      </c>
      <c r="D26617" s="489" t="s">
        <v>4901</v>
      </c>
    </row>
    <row r="26618" spans="1:4">
      <c r="A26618" s="489" t="str">
        <f t="shared" si="415"/>
        <v>2361590595訪問看護</v>
      </c>
      <c r="B26618" s="489">
        <v>2361590595</v>
      </c>
      <c r="C26618" s="489" t="s">
        <v>2102</v>
      </c>
      <c r="D26618" s="489" t="s">
        <v>4901</v>
      </c>
    </row>
    <row r="26619" spans="1:4">
      <c r="A26619" s="489" t="str">
        <f t="shared" si="415"/>
        <v>2361590603介護予防訪問看護</v>
      </c>
      <c r="B26619" s="489">
        <v>2361590603</v>
      </c>
      <c r="C26619" s="489" t="s">
        <v>2103</v>
      </c>
      <c r="D26619" s="489" t="s">
        <v>4902</v>
      </c>
    </row>
    <row r="26620" spans="1:4">
      <c r="A26620" s="489" t="str">
        <f t="shared" si="415"/>
        <v>2361590603訪問看護</v>
      </c>
      <c r="B26620" s="489">
        <v>2361590603</v>
      </c>
      <c r="C26620" s="489" t="s">
        <v>2102</v>
      </c>
      <c r="D26620" s="489" t="s">
        <v>4902</v>
      </c>
    </row>
    <row r="26621" spans="1:4">
      <c r="A26621" s="489" t="str">
        <f t="shared" si="415"/>
        <v>2361590629介護予防訪問看護</v>
      </c>
      <c r="B26621" s="489">
        <v>2361590629</v>
      </c>
      <c r="C26621" s="489" t="s">
        <v>2103</v>
      </c>
      <c r="D26621" s="489" t="s">
        <v>4903</v>
      </c>
    </row>
    <row r="26622" spans="1:4">
      <c r="A26622" s="489" t="str">
        <f t="shared" si="415"/>
        <v>2361590629訪問看護</v>
      </c>
      <c r="B26622" s="489">
        <v>2361590629</v>
      </c>
      <c r="C26622" s="489" t="s">
        <v>2102</v>
      </c>
      <c r="D26622" s="489" t="s">
        <v>4903</v>
      </c>
    </row>
    <row r="26623" spans="1:4">
      <c r="A26623" s="489" t="str">
        <f t="shared" si="415"/>
        <v>2361590678介護予防訪問看護</v>
      </c>
      <c r="B26623" s="489">
        <v>2361590678</v>
      </c>
      <c r="C26623" s="489" t="s">
        <v>2103</v>
      </c>
      <c r="D26623" s="489" t="s">
        <v>4904</v>
      </c>
    </row>
    <row r="26624" spans="1:4">
      <c r="A26624" s="489" t="str">
        <f t="shared" si="415"/>
        <v>2361590678訪問看護</v>
      </c>
      <c r="B26624" s="489">
        <v>2361590678</v>
      </c>
      <c r="C26624" s="489" t="s">
        <v>2102</v>
      </c>
      <c r="D26624" s="489" t="s">
        <v>4904</v>
      </c>
    </row>
    <row r="26625" spans="1:4">
      <c r="A26625" s="489" t="str">
        <f t="shared" si="415"/>
        <v>2361590686介護予防訪問看護</v>
      </c>
      <c r="B26625" s="489">
        <v>2361590686</v>
      </c>
      <c r="C26625" s="489" t="s">
        <v>2103</v>
      </c>
      <c r="D26625" s="489" t="s">
        <v>4905</v>
      </c>
    </row>
    <row r="26626" spans="1:4">
      <c r="A26626" s="489" t="str">
        <f t="shared" ref="A26626:A26689" si="416">B26626&amp;C26626</f>
        <v>2361590686訪問看護</v>
      </c>
      <c r="B26626" s="489">
        <v>2361590686</v>
      </c>
      <c r="C26626" s="489" t="s">
        <v>2102</v>
      </c>
      <c r="D26626" s="489" t="s">
        <v>4905</v>
      </c>
    </row>
    <row r="26627" spans="1:4">
      <c r="A26627" s="489" t="str">
        <f t="shared" si="416"/>
        <v>2361590694介護予防訪問看護</v>
      </c>
      <c r="B26627" s="489">
        <v>2361590694</v>
      </c>
      <c r="C26627" s="489" t="s">
        <v>2103</v>
      </c>
      <c r="D26627" s="489" t="s">
        <v>4906</v>
      </c>
    </row>
    <row r="26628" spans="1:4">
      <c r="A26628" s="489" t="str">
        <f t="shared" si="416"/>
        <v>2361590694訪問看護</v>
      </c>
      <c r="B26628" s="489">
        <v>2361590694</v>
      </c>
      <c r="C26628" s="489" t="s">
        <v>2102</v>
      </c>
      <c r="D26628" s="489" t="s">
        <v>4906</v>
      </c>
    </row>
    <row r="26629" spans="1:4">
      <c r="A26629" s="489" t="str">
        <f t="shared" si="416"/>
        <v>2361590702介護予防訪問看護</v>
      </c>
      <c r="B26629" s="489">
        <v>2361590702</v>
      </c>
      <c r="C26629" s="489" t="s">
        <v>2103</v>
      </c>
      <c r="D26629" s="489" t="s">
        <v>4907</v>
      </c>
    </row>
    <row r="26630" spans="1:4">
      <c r="A26630" s="489" t="str">
        <f t="shared" si="416"/>
        <v>2361590702訪問看護</v>
      </c>
      <c r="B26630" s="489">
        <v>2361590702</v>
      </c>
      <c r="C26630" s="489" t="s">
        <v>2102</v>
      </c>
      <c r="D26630" s="489" t="s">
        <v>4907</v>
      </c>
    </row>
    <row r="26631" spans="1:4">
      <c r="A26631" s="489" t="str">
        <f t="shared" si="416"/>
        <v>2361590710介護予防訪問看護</v>
      </c>
      <c r="B26631" s="489">
        <v>2361590710</v>
      </c>
      <c r="C26631" s="489" t="s">
        <v>2103</v>
      </c>
      <c r="D26631" s="489" t="s">
        <v>4908</v>
      </c>
    </row>
    <row r="26632" spans="1:4">
      <c r="A26632" s="489" t="str">
        <f t="shared" si="416"/>
        <v>2361590710訪問看護</v>
      </c>
      <c r="B26632" s="489">
        <v>2361590710</v>
      </c>
      <c r="C26632" s="489" t="s">
        <v>2102</v>
      </c>
      <c r="D26632" s="489" t="s">
        <v>4908</v>
      </c>
    </row>
    <row r="26633" spans="1:4">
      <c r="A26633" s="489" t="str">
        <f t="shared" si="416"/>
        <v>2361590728介護予防訪問看護</v>
      </c>
      <c r="B26633" s="489">
        <v>2361590728</v>
      </c>
      <c r="C26633" s="489" t="s">
        <v>2103</v>
      </c>
      <c r="D26633" s="489" t="s">
        <v>4909</v>
      </c>
    </row>
    <row r="26634" spans="1:4">
      <c r="A26634" s="489" t="str">
        <f t="shared" si="416"/>
        <v>2361590728訪問看護</v>
      </c>
      <c r="B26634" s="489">
        <v>2361590728</v>
      </c>
      <c r="C26634" s="489" t="s">
        <v>2102</v>
      </c>
      <c r="D26634" s="489" t="s">
        <v>4909</v>
      </c>
    </row>
    <row r="26635" spans="1:4">
      <c r="A26635" s="489" t="str">
        <f t="shared" si="416"/>
        <v>2361590736介護予防訪問看護</v>
      </c>
      <c r="B26635" s="489">
        <v>2361590736</v>
      </c>
      <c r="C26635" s="489" t="s">
        <v>2103</v>
      </c>
      <c r="D26635" s="489" t="s">
        <v>4910</v>
      </c>
    </row>
    <row r="26636" spans="1:4">
      <c r="A26636" s="489" t="str">
        <f t="shared" si="416"/>
        <v>2361590736訪問看護</v>
      </c>
      <c r="B26636" s="489">
        <v>2361590736</v>
      </c>
      <c r="C26636" s="489" t="s">
        <v>2102</v>
      </c>
      <c r="D26636" s="489" t="s">
        <v>4910</v>
      </c>
    </row>
    <row r="26637" spans="1:4">
      <c r="A26637" s="489" t="str">
        <f t="shared" si="416"/>
        <v>2361590744訪問看護</v>
      </c>
      <c r="B26637" s="489">
        <v>2361590744</v>
      </c>
      <c r="C26637" s="489" t="s">
        <v>2102</v>
      </c>
      <c r="D26637" s="489" t="s">
        <v>4911</v>
      </c>
    </row>
    <row r="26638" spans="1:4">
      <c r="A26638" s="489" t="str">
        <f t="shared" si="416"/>
        <v>2361590751介護予防訪問看護</v>
      </c>
      <c r="B26638" s="489">
        <v>2361590751</v>
      </c>
      <c r="C26638" s="489" t="s">
        <v>2103</v>
      </c>
      <c r="D26638" s="489" t="s">
        <v>4912</v>
      </c>
    </row>
    <row r="26639" spans="1:4">
      <c r="A26639" s="489" t="str">
        <f t="shared" si="416"/>
        <v>2361590751訪問看護</v>
      </c>
      <c r="B26639" s="489">
        <v>2361590751</v>
      </c>
      <c r="C26639" s="489" t="s">
        <v>2102</v>
      </c>
      <c r="D26639" s="489" t="s">
        <v>4912</v>
      </c>
    </row>
    <row r="26640" spans="1:4">
      <c r="A26640" s="489" t="str">
        <f t="shared" si="416"/>
        <v>2361590769介護予防訪問看護</v>
      </c>
      <c r="B26640" s="489">
        <v>2361590769</v>
      </c>
      <c r="C26640" s="489" t="s">
        <v>2103</v>
      </c>
      <c r="D26640" s="489" t="s">
        <v>4913</v>
      </c>
    </row>
    <row r="26641" spans="1:4">
      <c r="A26641" s="489" t="str">
        <f t="shared" si="416"/>
        <v>2361590769訪問看護</v>
      </c>
      <c r="B26641" s="489">
        <v>2361590769</v>
      </c>
      <c r="C26641" s="489" t="s">
        <v>2102</v>
      </c>
      <c r="D26641" s="489" t="s">
        <v>4913</v>
      </c>
    </row>
    <row r="26642" spans="1:4">
      <c r="A26642" s="489" t="str">
        <f t="shared" si="416"/>
        <v>2361590777介護予防訪問看護</v>
      </c>
      <c r="B26642" s="489">
        <v>2361590777</v>
      </c>
      <c r="C26642" s="489" t="s">
        <v>2103</v>
      </c>
      <c r="D26642" s="489" t="s">
        <v>4914</v>
      </c>
    </row>
    <row r="26643" spans="1:4">
      <c r="A26643" s="489" t="str">
        <f t="shared" si="416"/>
        <v>2361590777訪問看護</v>
      </c>
      <c r="B26643" s="489">
        <v>2361590777</v>
      </c>
      <c r="C26643" s="489" t="s">
        <v>2102</v>
      </c>
      <c r="D26643" s="489" t="s">
        <v>4914</v>
      </c>
    </row>
    <row r="26644" spans="1:4">
      <c r="A26644" s="489" t="str">
        <f t="shared" si="416"/>
        <v>2361590785介護予防訪問看護</v>
      </c>
      <c r="B26644" s="489">
        <v>2361590785</v>
      </c>
      <c r="C26644" s="489" t="s">
        <v>2103</v>
      </c>
      <c r="D26644" s="489" t="s">
        <v>4915</v>
      </c>
    </row>
    <row r="26645" spans="1:4">
      <c r="A26645" s="489" t="str">
        <f t="shared" si="416"/>
        <v>2361590785訪問看護</v>
      </c>
      <c r="B26645" s="489">
        <v>2361590785</v>
      </c>
      <c r="C26645" s="489" t="s">
        <v>2102</v>
      </c>
      <c r="D26645" s="489" t="s">
        <v>4915</v>
      </c>
    </row>
    <row r="26646" spans="1:4">
      <c r="A26646" s="489" t="str">
        <f t="shared" si="416"/>
        <v>2361590793介護予防訪問看護</v>
      </c>
      <c r="B26646" s="489">
        <v>2361590793</v>
      </c>
      <c r="C26646" s="489" t="s">
        <v>2103</v>
      </c>
      <c r="D26646" s="489" t="s">
        <v>4916</v>
      </c>
    </row>
    <row r="26647" spans="1:4">
      <c r="A26647" s="489" t="str">
        <f t="shared" si="416"/>
        <v>2361590793訪問看護</v>
      </c>
      <c r="B26647" s="489">
        <v>2361590793</v>
      </c>
      <c r="C26647" s="489" t="s">
        <v>2102</v>
      </c>
      <c r="D26647" s="489" t="s">
        <v>4916</v>
      </c>
    </row>
    <row r="26648" spans="1:4">
      <c r="A26648" s="489" t="str">
        <f t="shared" si="416"/>
        <v>2361590801介護予防訪問看護</v>
      </c>
      <c r="B26648" s="489">
        <v>2361590801</v>
      </c>
      <c r="C26648" s="489" t="s">
        <v>2103</v>
      </c>
      <c r="D26648" s="489" t="s">
        <v>4917</v>
      </c>
    </row>
    <row r="26649" spans="1:4">
      <c r="A26649" s="489" t="str">
        <f t="shared" si="416"/>
        <v>2361590801訪問看護</v>
      </c>
      <c r="B26649" s="489">
        <v>2361590801</v>
      </c>
      <c r="C26649" s="489" t="s">
        <v>2102</v>
      </c>
      <c r="D26649" s="489" t="s">
        <v>4917</v>
      </c>
    </row>
    <row r="26650" spans="1:4">
      <c r="A26650" s="489" t="str">
        <f t="shared" si="416"/>
        <v>2361590819介護予防訪問看護</v>
      </c>
      <c r="B26650" s="489">
        <v>2361590819</v>
      </c>
      <c r="C26650" s="489" t="s">
        <v>2103</v>
      </c>
      <c r="D26650" s="489" t="s">
        <v>4918</v>
      </c>
    </row>
    <row r="26651" spans="1:4">
      <c r="A26651" s="489" t="str">
        <f t="shared" si="416"/>
        <v>2361590819訪問看護</v>
      </c>
      <c r="B26651" s="489">
        <v>2361590819</v>
      </c>
      <c r="C26651" s="489" t="s">
        <v>2102</v>
      </c>
      <c r="D26651" s="489" t="s">
        <v>4918</v>
      </c>
    </row>
    <row r="26652" spans="1:4">
      <c r="A26652" s="489" t="str">
        <f t="shared" si="416"/>
        <v>2361590835介護予防訪問看護</v>
      </c>
      <c r="B26652" s="489">
        <v>2361590835</v>
      </c>
      <c r="C26652" s="489" t="s">
        <v>2103</v>
      </c>
      <c r="D26652" s="489" t="s">
        <v>19430</v>
      </c>
    </row>
    <row r="26653" spans="1:4">
      <c r="A26653" s="489" t="str">
        <f t="shared" si="416"/>
        <v>2361590835訪問看護</v>
      </c>
      <c r="B26653" s="489">
        <v>2361590835</v>
      </c>
      <c r="C26653" s="489" t="s">
        <v>2102</v>
      </c>
      <c r="D26653" s="489" t="s">
        <v>19430</v>
      </c>
    </row>
    <row r="26654" spans="1:4">
      <c r="A26654" s="489" t="str">
        <f t="shared" si="416"/>
        <v>2361590843訪問看護</v>
      </c>
      <c r="B26654" s="489">
        <v>2361590843</v>
      </c>
      <c r="C26654" s="489" t="s">
        <v>2102</v>
      </c>
      <c r="D26654" s="489" t="s">
        <v>4919</v>
      </c>
    </row>
    <row r="26655" spans="1:4">
      <c r="A26655" s="489" t="str">
        <f t="shared" si="416"/>
        <v>2361590868介護予防訪問看護</v>
      </c>
      <c r="B26655" s="489">
        <v>2361590868</v>
      </c>
      <c r="C26655" s="489" t="s">
        <v>2103</v>
      </c>
      <c r="D26655" s="489" t="s">
        <v>4920</v>
      </c>
    </row>
    <row r="26656" spans="1:4">
      <c r="A26656" s="489" t="str">
        <f t="shared" si="416"/>
        <v>2361590868訪問看護</v>
      </c>
      <c r="B26656" s="489">
        <v>2361590868</v>
      </c>
      <c r="C26656" s="489" t="s">
        <v>2102</v>
      </c>
      <c r="D26656" s="489" t="s">
        <v>4920</v>
      </c>
    </row>
    <row r="26657" spans="1:4">
      <c r="A26657" s="489" t="str">
        <f t="shared" si="416"/>
        <v>2361590876介護予防訪問看護</v>
      </c>
      <c r="B26657" s="489">
        <v>2361590876</v>
      </c>
      <c r="C26657" s="489" t="s">
        <v>2103</v>
      </c>
      <c r="D26657" s="489" t="s">
        <v>4921</v>
      </c>
    </row>
    <row r="26658" spans="1:4">
      <c r="A26658" s="489" t="str">
        <f t="shared" si="416"/>
        <v>2361590876訪問看護</v>
      </c>
      <c r="B26658" s="489">
        <v>2361590876</v>
      </c>
      <c r="C26658" s="489" t="s">
        <v>2102</v>
      </c>
      <c r="D26658" s="489" t="s">
        <v>4921</v>
      </c>
    </row>
    <row r="26659" spans="1:4">
      <c r="A26659" s="489" t="str">
        <f t="shared" si="416"/>
        <v>2361590876訪問看護</v>
      </c>
      <c r="B26659" s="489">
        <v>2361590876</v>
      </c>
      <c r="C26659" s="489" t="s">
        <v>2102</v>
      </c>
      <c r="D26659" s="489" t="s">
        <v>4921</v>
      </c>
    </row>
    <row r="26660" spans="1:4">
      <c r="A26660" s="489" t="str">
        <f t="shared" si="416"/>
        <v>2361590884介護予防訪問看護</v>
      </c>
      <c r="B26660" s="489">
        <v>2361590884</v>
      </c>
      <c r="C26660" s="489" t="s">
        <v>2103</v>
      </c>
      <c r="D26660" s="489" t="s">
        <v>4922</v>
      </c>
    </row>
    <row r="26661" spans="1:4">
      <c r="A26661" s="489" t="str">
        <f t="shared" si="416"/>
        <v>2361590884訪問看護</v>
      </c>
      <c r="B26661" s="489">
        <v>2361590884</v>
      </c>
      <c r="C26661" s="489" t="s">
        <v>2102</v>
      </c>
      <c r="D26661" s="489" t="s">
        <v>4922</v>
      </c>
    </row>
    <row r="26662" spans="1:4">
      <c r="A26662" s="489" t="str">
        <f t="shared" si="416"/>
        <v>2361690015介護予防訪問看護</v>
      </c>
      <c r="B26662" s="489">
        <v>2361690015</v>
      </c>
      <c r="C26662" s="489" t="s">
        <v>2103</v>
      </c>
      <c r="D26662" s="489" t="s">
        <v>4923</v>
      </c>
    </row>
    <row r="26663" spans="1:4">
      <c r="A26663" s="489" t="str">
        <f t="shared" si="416"/>
        <v>2361690015訪問看護</v>
      </c>
      <c r="B26663" s="489">
        <v>2361690015</v>
      </c>
      <c r="C26663" s="489" t="s">
        <v>2102</v>
      </c>
      <c r="D26663" s="489" t="s">
        <v>4923</v>
      </c>
    </row>
    <row r="26664" spans="1:4">
      <c r="A26664" s="489" t="str">
        <f t="shared" si="416"/>
        <v>2361690023介護予防訪問看護</v>
      </c>
      <c r="B26664" s="489">
        <v>2361690023</v>
      </c>
      <c r="C26664" s="489" t="s">
        <v>2103</v>
      </c>
      <c r="D26664" s="489" t="s">
        <v>4924</v>
      </c>
    </row>
    <row r="26665" spans="1:4">
      <c r="A26665" s="489" t="str">
        <f t="shared" si="416"/>
        <v>2361690023訪問看護</v>
      </c>
      <c r="B26665" s="489">
        <v>2361690023</v>
      </c>
      <c r="C26665" s="489" t="s">
        <v>2102</v>
      </c>
      <c r="D26665" s="489" t="s">
        <v>4924</v>
      </c>
    </row>
    <row r="26666" spans="1:4">
      <c r="A26666" s="489" t="str">
        <f t="shared" si="416"/>
        <v>2361690031介護予防訪問看護</v>
      </c>
      <c r="B26666" s="489">
        <v>2361690031</v>
      </c>
      <c r="C26666" s="489" t="s">
        <v>2103</v>
      </c>
      <c r="D26666" s="489" t="s">
        <v>4925</v>
      </c>
    </row>
    <row r="26667" spans="1:4">
      <c r="A26667" s="489" t="str">
        <f t="shared" si="416"/>
        <v>2361690031訪問看護</v>
      </c>
      <c r="B26667" s="489">
        <v>2361690031</v>
      </c>
      <c r="C26667" s="489" t="s">
        <v>2102</v>
      </c>
      <c r="D26667" s="489" t="s">
        <v>4925</v>
      </c>
    </row>
    <row r="26668" spans="1:4">
      <c r="A26668" s="489" t="str">
        <f t="shared" si="416"/>
        <v>2361690072介護予防訪問看護</v>
      </c>
      <c r="B26668" s="489">
        <v>2361690072</v>
      </c>
      <c r="C26668" s="489" t="s">
        <v>2103</v>
      </c>
      <c r="D26668" s="489" t="s">
        <v>4926</v>
      </c>
    </row>
    <row r="26669" spans="1:4">
      <c r="A26669" s="489" t="str">
        <f t="shared" si="416"/>
        <v>2361690072訪問看護</v>
      </c>
      <c r="B26669" s="489">
        <v>2361690072</v>
      </c>
      <c r="C26669" s="489" t="s">
        <v>2102</v>
      </c>
      <c r="D26669" s="489" t="s">
        <v>4926</v>
      </c>
    </row>
    <row r="26670" spans="1:4">
      <c r="A26670" s="489" t="str">
        <f t="shared" si="416"/>
        <v>2361690072訪問看護</v>
      </c>
      <c r="B26670" s="489">
        <v>2361690072</v>
      </c>
      <c r="C26670" s="489" t="s">
        <v>2102</v>
      </c>
      <c r="D26670" s="489" t="s">
        <v>4926</v>
      </c>
    </row>
    <row r="26671" spans="1:4">
      <c r="A26671" s="489" t="str">
        <f t="shared" si="416"/>
        <v>2361690148介護予防訪問看護</v>
      </c>
      <c r="B26671" s="489">
        <v>2361690148</v>
      </c>
      <c r="C26671" s="489" t="s">
        <v>2103</v>
      </c>
      <c r="D26671" s="489" t="s">
        <v>4927</v>
      </c>
    </row>
    <row r="26672" spans="1:4">
      <c r="A26672" s="489" t="str">
        <f t="shared" si="416"/>
        <v>2361690148訪問看護</v>
      </c>
      <c r="B26672" s="489">
        <v>2361690148</v>
      </c>
      <c r="C26672" s="489" t="s">
        <v>2102</v>
      </c>
      <c r="D26672" s="489" t="s">
        <v>4927</v>
      </c>
    </row>
    <row r="26673" spans="1:4">
      <c r="A26673" s="489" t="str">
        <f t="shared" si="416"/>
        <v>2361690155介護予防訪問看護</v>
      </c>
      <c r="B26673" s="489">
        <v>2361690155</v>
      </c>
      <c r="C26673" s="489" t="s">
        <v>2103</v>
      </c>
      <c r="D26673" s="489" t="s">
        <v>4928</v>
      </c>
    </row>
    <row r="26674" spans="1:4">
      <c r="A26674" s="489" t="str">
        <f t="shared" si="416"/>
        <v>2361690155訪問看護</v>
      </c>
      <c r="B26674" s="489">
        <v>2361690155</v>
      </c>
      <c r="C26674" s="489" t="s">
        <v>2102</v>
      </c>
      <c r="D26674" s="489" t="s">
        <v>4928</v>
      </c>
    </row>
    <row r="26675" spans="1:4">
      <c r="A26675" s="489" t="str">
        <f t="shared" si="416"/>
        <v>2361690171介護予防訪問看護</v>
      </c>
      <c r="B26675" s="489">
        <v>2361690171</v>
      </c>
      <c r="C26675" s="489" t="s">
        <v>2103</v>
      </c>
      <c r="D26675" s="489" t="s">
        <v>4929</v>
      </c>
    </row>
    <row r="26676" spans="1:4">
      <c r="A26676" s="489" t="str">
        <f t="shared" si="416"/>
        <v>2361690171訪問看護</v>
      </c>
      <c r="B26676" s="489">
        <v>2361690171</v>
      </c>
      <c r="C26676" s="489" t="s">
        <v>2102</v>
      </c>
      <c r="D26676" s="489" t="s">
        <v>4929</v>
      </c>
    </row>
    <row r="26677" spans="1:4">
      <c r="A26677" s="489" t="str">
        <f t="shared" si="416"/>
        <v>2361690197介護予防訪問看護</v>
      </c>
      <c r="B26677" s="489">
        <v>2361690197</v>
      </c>
      <c r="C26677" s="489" t="s">
        <v>2103</v>
      </c>
      <c r="D26677" s="489" t="s">
        <v>4930</v>
      </c>
    </row>
    <row r="26678" spans="1:4">
      <c r="A26678" s="489" t="str">
        <f t="shared" si="416"/>
        <v>2361690197訪問看護</v>
      </c>
      <c r="B26678" s="489">
        <v>2361690197</v>
      </c>
      <c r="C26678" s="489" t="s">
        <v>2102</v>
      </c>
      <c r="D26678" s="489" t="s">
        <v>4930</v>
      </c>
    </row>
    <row r="26679" spans="1:4">
      <c r="A26679" s="489" t="str">
        <f t="shared" si="416"/>
        <v>2361690221介護予防訪問看護</v>
      </c>
      <c r="B26679" s="489">
        <v>2361690221</v>
      </c>
      <c r="C26679" s="489" t="s">
        <v>2103</v>
      </c>
      <c r="D26679" s="489" t="s">
        <v>4931</v>
      </c>
    </row>
    <row r="26680" spans="1:4">
      <c r="A26680" s="489" t="str">
        <f t="shared" si="416"/>
        <v>2361690221訪問看護</v>
      </c>
      <c r="B26680" s="489">
        <v>2361690221</v>
      </c>
      <c r="C26680" s="489" t="s">
        <v>2102</v>
      </c>
      <c r="D26680" s="489" t="s">
        <v>4931</v>
      </c>
    </row>
    <row r="26681" spans="1:4">
      <c r="A26681" s="489" t="str">
        <f t="shared" si="416"/>
        <v>2361690239介護予防訪問看護</v>
      </c>
      <c r="B26681" s="489">
        <v>2361690239</v>
      </c>
      <c r="C26681" s="489" t="s">
        <v>2103</v>
      </c>
      <c r="D26681" s="489" t="s">
        <v>4932</v>
      </c>
    </row>
    <row r="26682" spans="1:4">
      <c r="A26682" s="489" t="str">
        <f t="shared" si="416"/>
        <v>2361690239訪問看護</v>
      </c>
      <c r="B26682" s="489">
        <v>2361690239</v>
      </c>
      <c r="C26682" s="489" t="s">
        <v>2102</v>
      </c>
      <c r="D26682" s="489" t="s">
        <v>4932</v>
      </c>
    </row>
    <row r="26683" spans="1:4">
      <c r="A26683" s="489" t="str">
        <f t="shared" si="416"/>
        <v>2361690254介護予防訪問看護</v>
      </c>
      <c r="B26683" s="489">
        <v>2361690254</v>
      </c>
      <c r="C26683" s="489" t="s">
        <v>2103</v>
      </c>
      <c r="D26683" s="489" t="s">
        <v>4933</v>
      </c>
    </row>
    <row r="26684" spans="1:4">
      <c r="A26684" s="489" t="str">
        <f t="shared" si="416"/>
        <v>2361690254訪問看護</v>
      </c>
      <c r="B26684" s="489">
        <v>2361690254</v>
      </c>
      <c r="C26684" s="489" t="s">
        <v>2102</v>
      </c>
      <c r="D26684" s="489" t="s">
        <v>4933</v>
      </c>
    </row>
    <row r="26685" spans="1:4">
      <c r="A26685" s="489" t="str">
        <f t="shared" si="416"/>
        <v>2361690262介護予防訪問看護</v>
      </c>
      <c r="B26685" s="489">
        <v>2361690262</v>
      </c>
      <c r="C26685" s="489" t="s">
        <v>2103</v>
      </c>
      <c r="D26685" s="489" t="s">
        <v>4934</v>
      </c>
    </row>
    <row r="26686" spans="1:4">
      <c r="A26686" s="489" t="str">
        <f t="shared" si="416"/>
        <v>2361690262訪問看護</v>
      </c>
      <c r="B26686" s="489">
        <v>2361690262</v>
      </c>
      <c r="C26686" s="489" t="s">
        <v>2102</v>
      </c>
      <c r="D26686" s="489" t="s">
        <v>4934</v>
      </c>
    </row>
    <row r="26687" spans="1:4">
      <c r="A26687" s="489" t="str">
        <f t="shared" si="416"/>
        <v>2361690288介護予防訪問看護</v>
      </c>
      <c r="B26687" s="489">
        <v>2361690288</v>
      </c>
      <c r="C26687" s="489" t="s">
        <v>2103</v>
      </c>
      <c r="D26687" s="489" t="s">
        <v>4935</v>
      </c>
    </row>
    <row r="26688" spans="1:4">
      <c r="A26688" s="489" t="str">
        <f t="shared" si="416"/>
        <v>2361690288訪問看護</v>
      </c>
      <c r="B26688" s="489">
        <v>2361690288</v>
      </c>
      <c r="C26688" s="489" t="s">
        <v>2102</v>
      </c>
      <c r="D26688" s="489" t="s">
        <v>4935</v>
      </c>
    </row>
    <row r="26689" spans="1:4">
      <c r="A26689" s="489" t="str">
        <f t="shared" si="416"/>
        <v>2361690296介護予防訪問看護</v>
      </c>
      <c r="B26689" s="489">
        <v>2361690296</v>
      </c>
      <c r="C26689" s="489" t="s">
        <v>2103</v>
      </c>
      <c r="D26689" s="489" t="s">
        <v>4936</v>
      </c>
    </row>
    <row r="26690" spans="1:4">
      <c r="A26690" s="489" t="str">
        <f t="shared" ref="A26690:A26753" si="417">B26690&amp;C26690</f>
        <v>2361690296訪問看護</v>
      </c>
      <c r="B26690" s="489">
        <v>2361690296</v>
      </c>
      <c r="C26690" s="489" t="s">
        <v>2102</v>
      </c>
      <c r="D26690" s="489" t="s">
        <v>4936</v>
      </c>
    </row>
    <row r="26691" spans="1:4">
      <c r="A26691" s="489" t="str">
        <f t="shared" si="417"/>
        <v>2361690304介護予防訪問看護</v>
      </c>
      <c r="B26691" s="489">
        <v>2361690304</v>
      </c>
      <c r="C26691" s="489" t="s">
        <v>2103</v>
      </c>
      <c r="D26691" s="489" t="s">
        <v>4937</v>
      </c>
    </row>
    <row r="26692" spans="1:4">
      <c r="A26692" s="489" t="str">
        <f t="shared" si="417"/>
        <v>2361690304訪問看護</v>
      </c>
      <c r="B26692" s="489">
        <v>2361690304</v>
      </c>
      <c r="C26692" s="489" t="s">
        <v>2102</v>
      </c>
      <c r="D26692" s="489" t="s">
        <v>4937</v>
      </c>
    </row>
    <row r="26693" spans="1:4">
      <c r="A26693" s="489" t="str">
        <f t="shared" si="417"/>
        <v>2361690353介護予防訪問看護</v>
      </c>
      <c r="B26693" s="489">
        <v>2361690353</v>
      </c>
      <c r="C26693" s="489" t="s">
        <v>2103</v>
      </c>
      <c r="D26693" s="489" t="s">
        <v>4938</v>
      </c>
    </row>
    <row r="26694" spans="1:4">
      <c r="A26694" s="489" t="str">
        <f t="shared" si="417"/>
        <v>2361690353訪問看護</v>
      </c>
      <c r="B26694" s="489">
        <v>2361690353</v>
      </c>
      <c r="C26694" s="489" t="s">
        <v>2102</v>
      </c>
      <c r="D26694" s="489" t="s">
        <v>4938</v>
      </c>
    </row>
    <row r="26695" spans="1:4">
      <c r="A26695" s="489" t="str">
        <f t="shared" si="417"/>
        <v>2361690353訪問看護</v>
      </c>
      <c r="B26695" s="489">
        <v>2361690353</v>
      </c>
      <c r="C26695" s="489" t="s">
        <v>2102</v>
      </c>
      <c r="D26695" s="489" t="s">
        <v>4938</v>
      </c>
    </row>
    <row r="26696" spans="1:4">
      <c r="A26696" s="489" t="str">
        <f t="shared" si="417"/>
        <v>2361690361介護予防訪問看護</v>
      </c>
      <c r="B26696" s="489">
        <v>2361690361</v>
      </c>
      <c r="C26696" s="489" t="s">
        <v>2103</v>
      </c>
      <c r="D26696" s="489" t="s">
        <v>4939</v>
      </c>
    </row>
    <row r="26697" spans="1:4">
      <c r="A26697" s="489" t="str">
        <f t="shared" si="417"/>
        <v>2361690361訪問看護</v>
      </c>
      <c r="B26697" s="489">
        <v>2361690361</v>
      </c>
      <c r="C26697" s="489" t="s">
        <v>2102</v>
      </c>
      <c r="D26697" s="489" t="s">
        <v>4939</v>
      </c>
    </row>
    <row r="26698" spans="1:4">
      <c r="A26698" s="489" t="str">
        <f t="shared" si="417"/>
        <v>2361690379訪問看護</v>
      </c>
      <c r="B26698" s="489">
        <v>2361690379</v>
      </c>
      <c r="C26698" s="489" t="s">
        <v>2102</v>
      </c>
      <c r="D26698" s="489" t="s">
        <v>4940</v>
      </c>
    </row>
    <row r="26699" spans="1:4">
      <c r="A26699" s="489" t="str">
        <f t="shared" si="417"/>
        <v>2361690387介護予防訪問看護</v>
      </c>
      <c r="B26699" s="489">
        <v>2361690387</v>
      </c>
      <c r="C26699" s="489" t="s">
        <v>2103</v>
      </c>
      <c r="D26699" s="489" t="s">
        <v>4941</v>
      </c>
    </row>
    <row r="26700" spans="1:4">
      <c r="A26700" s="489" t="str">
        <f t="shared" si="417"/>
        <v>2361690387訪問看護</v>
      </c>
      <c r="B26700" s="489">
        <v>2361690387</v>
      </c>
      <c r="C26700" s="489" t="s">
        <v>2102</v>
      </c>
      <c r="D26700" s="489" t="s">
        <v>4941</v>
      </c>
    </row>
    <row r="26701" spans="1:4">
      <c r="A26701" s="489" t="str">
        <f t="shared" si="417"/>
        <v>2361690395介護予防訪問看護</v>
      </c>
      <c r="B26701" s="489">
        <v>2361690395</v>
      </c>
      <c r="C26701" s="489" t="s">
        <v>2103</v>
      </c>
      <c r="D26701" s="489" t="s">
        <v>4942</v>
      </c>
    </row>
    <row r="26702" spans="1:4">
      <c r="A26702" s="489" t="str">
        <f t="shared" si="417"/>
        <v>2361690395訪問看護</v>
      </c>
      <c r="B26702" s="489">
        <v>2361690395</v>
      </c>
      <c r="C26702" s="489" t="s">
        <v>2102</v>
      </c>
      <c r="D26702" s="489" t="s">
        <v>4942</v>
      </c>
    </row>
    <row r="26703" spans="1:4">
      <c r="A26703" s="489" t="str">
        <f t="shared" si="417"/>
        <v>2361690437介護予防訪問看護</v>
      </c>
      <c r="B26703" s="489">
        <v>2361690437</v>
      </c>
      <c r="C26703" s="489" t="s">
        <v>2103</v>
      </c>
      <c r="D26703" s="489" t="s">
        <v>4943</v>
      </c>
    </row>
    <row r="26704" spans="1:4">
      <c r="A26704" s="489" t="str">
        <f t="shared" si="417"/>
        <v>2361690437訪問看護</v>
      </c>
      <c r="B26704" s="489">
        <v>2361690437</v>
      </c>
      <c r="C26704" s="489" t="s">
        <v>2102</v>
      </c>
      <c r="D26704" s="489" t="s">
        <v>4943</v>
      </c>
    </row>
    <row r="26705" spans="1:4">
      <c r="A26705" s="489" t="str">
        <f t="shared" si="417"/>
        <v>2361690445介護予防訪問看護</v>
      </c>
      <c r="B26705" s="489">
        <v>2361690445</v>
      </c>
      <c r="C26705" s="489" t="s">
        <v>2103</v>
      </c>
      <c r="D26705" s="489" t="s">
        <v>4944</v>
      </c>
    </row>
    <row r="26706" spans="1:4">
      <c r="A26706" s="489" t="str">
        <f t="shared" si="417"/>
        <v>2361690445訪問看護</v>
      </c>
      <c r="B26706" s="489">
        <v>2361690445</v>
      </c>
      <c r="C26706" s="489" t="s">
        <v>2102</v>
      </c>
      <c r="D26706" s="489" t="s">
        <v>4944</v>
      </c>
    </row>
    <row r="26707" spans="1:4">
      <c r="A26707" s="489" t="str">
        <f t="shared" si="417"/>
        <v>2361690452介護予防訪問看護</v>
      </c>
      <c r="B26707" s="489">
        <v>2361690452</v>
      </c>
      <c r="C26707" s="489" t="s">
        <v>2103</v>
      </c>
      <c r="D26707" s="489" t="s">
        <v>4945</v>
      </c>
    </row>
    <row r="26708" spans="1:4">
      <c r="A26708" s="489" t="str">
        <f t="shared" si="417"/>
        <v>2361690452訪問看護</v>
      </c>
      <c r="B26708" s="489">
        <v>2361690452</v>
      </c>
      <c r="C26708" s="489" t="s">
        <v>2102</v>
      </c>
      <c r="D26708" s="489" t="s">
        <v>4945</v>
      </c>
    </row>
    <row r="26709" spans="1:4">
      <c r="A26709" s="489" t="str">
        <f t="shared" si="417"/>
        <v>2361690460介護予防訪問看護</v>
      </c>
      <c r="B26709" s="489">
        <v>2361690460</v>
      </c>
      <c r="C26709" s="489" t="s">
        <v>2103</v>
      </c>
      <c r="D26709" s="489" t="s">
        <v>4946</v>
      </c>
    </row>
    <row r="26710" spans="1:4">
      <c r="A26710" s="489" t="str">
        <f t="shared" si="417"/>
        <v>2361690460訪問看護</v>
      </c>
      <c r="B26710" s="489">
        <v>2361690460</v>
      </c>
      <c r="C26710" s="489" t="s">
        <v>2102</v>
      </c>
      <c r="D26710" s="489" t="s">
        <v>4946</v>
      </c>
    </row>
    <row r="26711" spans="1:4">
      <c r="A26711" s="489" t="str">
        <f t="shared" si="417"/>
        <v>2361690478介護予防訪問看護</v>
      </c>
      <c r="B26711" s="489">
        <v>2361690478</v>
      </c>
      <c r="C26711" s="489" t="s">
        <v>2103</v>
      </c>
      <c r="D26711" s="489" t="s">
        <v>4947</v>
      </c>
    </row>
    <row r="26712" spans="1:4">
      <c r="A26712" s="489" t="str">
        <f t="shared" si="417"/>
        <v>2361690478訪問看護</v>
      </c>
      <c r="B26712" s="489">
        <v>2361690478</v>
      </c>
      <c r="C26712" s="489" t="s">
        <v>2102</v>
      </c>
      <c r="D26712" s="489" t="s">
        <v>4947</v>
      </c>
    </row>
    <row r="26713" spans="1:4">
      <c r="A26713" s="489" t="str">
        <f t="shared" si="417"/>
        <v>2361690494介護予防訪問看護</v>
      </c>
      <c r="B26713" s="489">
        <v>2361690494</v>
      </c>
      <c r="C26713" s="489" t="s">
        <v>2103</v>
      </c>
      <c r="D26713" s="489" t="s">
        <v>4948</v>
      </c>
    </row>
    <row r="26714" spans="1:4">
      <c r="A26714" s="489" t="str">
        <f t="shared" si="417"/>
        <v>2361690494訪問看護</v>
      </c>
      <c r="B26714" s="489">
        <v>2361690494</v>
      </c>
      <c r="C26714" s="489" t="s">
        <v>2102</v>
      </c>
      <c r="D26714" s="489" t="s">
        <v>4948</v>
      </c>
    </row>
    <row r="26715" spans="1:4">
      <c r="A26715" s="489" t="str">
        <f t="shared" si="417"/>
        <v>2361690502介護予防訪問看護</v>
      </c>
      <c r="B26715" s="489">
        <v>2361690502</v>
      </c>
      <c r="C26715" s="489" t="s">
        <v>2103</v>
      </c>
      <c r="D26715" s="489" t="s">
        <v>4949</v>
      </c>
    </row>
    <row r="26716" spans="1:4">
      <c r="A26716" s="489" t="str">
        <f t="shared" si="417"/>
        <v>2361690502訪問看護</v>
      </c>
      <c r="B26716" s="489">
        <v>2361690502</v>
      </c>
      <c r="C26716" s="489" t="s">
        <v>2102</v>
      </c>
      <c r="D26716" s="489" t="s">
        <v>4949</v>
      </c>
    </row>
    <row r="26717" spans="1:4">
      <c r="A26717" s="489" t="str">
        <f t="shared" si="417"/>
        <v>2361690502訪問看護</v>
      </c>
      <c r="B26717" s="489">
        <v>2361690502</v>
      </c>
      <c r="C26717" s="489" t="s">
        <v>2102</v>
      </c>
      <c r="D26717" s="489" t="s">
        <v>4949</v>
      </c>
    </row>
    <row r="26718" spans="1:4">
      <c r="A26718" s="489" t="str">
        <f t="shared" si="417"/>
        <v>2361690510介護予防訪問看護</v>
      </c>
      <c r="B26718" s="489">
        <v>2361690510</v>
      </c>
      <c r="C26718" s="489" t="s">
        <v>2103</v>
      </c>
      <c r="D26718" s="489" t="s">
        <v>4950</v>
      </c>
    </row>
    <row r="26719" spans="1:4">
      <c r="A26719" s="489" t="str">
        <f t="shared" si="417"/>
        <v>2361690510訪問看護</v>
      </c>
      <c r="B26719" s="489">
        <v>2361690510</v>
      </c>
      <c r="C26719" s="489" t="s">
        <v>2102</v>
      </c>
      <c r="D26719" s="489" t="s">
        <v>4950</v>
      </c>
    </row>
    <row r="26720" spans="1:4">
      <c r="A26720" s="489" t="str">
        <f t="shared" si="417"/>
        <v>2361690528介護予防訪問看護</v>
      </c>
      <c r="B26720" s="489">
        <v>2361690528</v>
      </c>
      <c r="C26720" s="489" t="s">
        <v>2103</v>
      </c>
      <c r="D26720" s="489" t="s">
        <v>4951</v>
      </c>
    </row>
    <row r="26721" spans="1:4">
      <c r="A26721" s="489" t="str">
        <f t="shared" si="417"/>
        <v>2361690528訪問看護</v>
      </c>
      <c r="B26721" s="489">
        <v>2361690528</v>
      </c>
      <c r="C26721" s="489" t="s">
        <v>2102</v>
      </c>
      <c r="D26721" s="489" t="s">
        <v>4951</v>
      </c>
    </row>
    <row r="26722" spans="1:4">
      <c r="A26722" s="489" t="str">
        <f t="shared" si="417"/>
        <v>2361690536介護予防訪問看護</v>
      </c>
      <c r="B26722" s="489">
        <v>2361690536</v>
      </c>
      <c r="C26722" s="489" t="s">
        <v>2103</v>
      </c>
      <c r="D26722" s="489" t="s">
        <v>4952</v>
      </c>
    </row>
    <row r="26723" spans="1:4">
      <c r="A26723" s="489" t="str">
        <f t="shared" si="417"/>
        <v>2361690536訪問看護</v>
      </c>
      <c r="B26723" s="489">
        <v>2361690536</v>
      </c>
      <c r="C26723" s="489" t="s">
        <v>2102</v>
      </c>
      <c r="D26723" s="489" t="s">
        <v>4952</v>
      </c>
    </row>
    <row r="26724" spans="1:4">
      <c r="A26724" s="489" t="str">
        <f t="shared" si="417"/>
        <v>2361690544介護予防訪問看護</v>
      </c>
      <c r="B26724" s="489">
        <v>2361690544</v>
      </c>
      <c r="C26724" s="489" t="s">
        <v>2103</v>
      </c>
      <c r="D26724" s="489" t="s">
        <v>4953</v>
      </c>
    </row>
    <row r="26725" spans="1:4">
      <c r="A26725" s="489" t="str">
        <f t="shared" si="417"/>
        <v>2361690544訪問看護</v>
      </c>
      <c r="B26725" s="489">
        <v>2361690544</v>
      </c>
      <c r="C26725" s="489" t="s">
        <v>2102</v>
      </c>
      <c r="D26725" s="489" t="s">
        <v>4953</v>
      </c>
    </row>
    <row r="26726" spans="1:4">
      <c r="A26726" s="489" t="str">
        <f t="shared" si="417"/>
        <v>2361690551介護予防訪問看護</v>
      </c>
      <c r="B26726" s="489">
        <v>2361690551</v>
      </c>
      <c r="C26726" s="489" t="s">
        <v>2103</v>
      </c>
      <c r="D26726" s="489" t="s">
        <v>4954</v>
      </c>
    </row>
    <row r="26727" spans="1:4">
      <c r="A26727" s="489" t="str">
        <f t="shared" si="417"/>
        <v>2361690551訪問看護</v>
      </c>
      <c r="B26727" s="489">
        <v>2361690551</v>
      </c>
      <c r="C26727" s="489" t="s">
        <v>2102</v>
      </c>
      <c r="D26727" s="489" t="s">
        <v>4954</v>
      </c>
    </row>
    <row r="26728" spans="1:4">
      <c r="A26728" s="489" t="str">
        <f t="shared" si="417"/>
        <v>2361690569介護予防訪問看護</v>
      </c>
      <c r="B26728" s="489">
        <v>2361690569</v>
      </c>
      <c r="C26728" s="489" t="s">
        <v>2103</v>
      </c>
      <c r="D26728" s="489" t="s">
        <v>4955</v>
      </c>
    </row>
    <row r="26729" spans="1:4">
      <c r="A26729" s="489" t="str">
        <f t="shared" si="417"/>
        <v>2361690569訪問看護</v>
      </c>
      <c r="B26729" s="489">
        <v>2361690569</v>
      </c>
      <c r="C26729" s="489" t="s">
        <v>2102</v>
      </c>
      <c r="D26729" s="489" t="s">
        <v>4955</v>
      </c>
    </row>
    <row r="26730" spans="1:4">
      <c r="A26730" s="489" t="str">
        <f t="shared" si="417"/>
        <v>2361690585介護予防訪問看護</v>
      </c>
      <c r="B26730" s="489">
        <v>2361690585</v>
      </c>
      <c r="C26730" s="489" t="s">
        <v>2103</v>
      </c>
      <c r="D26730" s="489" t="s">
        <v>4956</v>
      </c>
    </row>
    <row r="26731" spans="1:4">
      <c r="A26731" s="489" t="str">
        <f t="shared" si="417"/>
        <v>2361690585訪問看護</v>
      </c>
      <c r="B26731" s="489">
        <v>2361690585</v>
      </c>
      <c r="C26731" s="489" t="s">
        <v>2102</v>
      </c>
      <c r="D26731" s="489" t="s">
        <v>4956</v>
      </c>
    </row>
    <row r="26732" spans="1:4">
      <c r="A26732" s="489" t="str">
        <f t="shared" si="417"/>
        <v>2361690593介護予防訪問看護</v>
      </c>
      <c r="B26732" s="489">
        <v>2361690593</v>
      </c>
      <c r="C26732" s="489" t="s">
        <v>2103</v>
      </c>
      <c r="D26732" s="489" t="s">
        <v>4957</v>
      </c>
    </row>
    <row r="26733" spans="1:4">
      <c r="A26733" s="489" t="str">
        <f t="shared" si="417"/>
        <v>2361690593訪問看護</v>
      </c>
      <c r="B26733" s="489">
        <v>2361690593</v>
      </c>
      <c r="C26733" s="489" t="s">
        <v>2102</v>
      </c>
      <c r="D26733" s="489" t="s">
        <v>4957</v>
      </c>
    </row>
    <row r="26734" spans="1:4">
      <c r="A26734" s="489" t="str">
        <f t="shared" si="417"/>
        <v>2361690601介護予防訪問看護</v>
      </c>
      <c r="B26734" s="489">
        <v>2361690601</v>
      </c>
      <c r="C26734" s="489" t="s">
        <v>2103</v>
      </c>
      <c r="D26734" s="489" t="s">
        <v>4958</v>
      </c>
    </row>
    <row r="26735" spans="1:4">
      <c r="A26735" s="489" t="str">
        <f t="shared" si="417"/>
        <v>2361690601訪問看護</v>
      </c>
      <c r="B26735" s="489">
        <v>2361690601</v>
      </c>
      <c r="C26735" s="489" t="s">
        <v>2102</v>
      </c>
      <c r="D26735" s="489" t="s">
        <v>4958</v>
      </c>
    </row>
    <row r="26736" spans="1:4">
      <c r="A26736" s="489" t="str">
        <f t="shared" si="417"/>
        <v>2361690619介護予防訪問看護</v>
      </c>
      <c r="B26736" s="489">
        <v>2361690619</v>
      </c>
      <c r="C26736" s="489" t="s">
        <v>2103</v>
      </c>
      <c r="D26736" s="489" t="s">
        <v>4959</v>
      </c>
    </row>
    <row r="26737" spans="1:4">
      <c r="A26737" s="489" t="str">
        <f t="shared" si="417"/>
        <v>2361690619訪問看護</v>
      </c>
      <c r="B26737" s="489">
        <v>2361690619</v>
      </c>
      <c r="C26737" s="489" t="s">
        <v>2102</v>
      </c>
      <c r="D26737" s="489" t="s">
        <v>4959</v>
      </c>
    </row>
    <row r="26738" spans="1:4">
      <c r="A26738" s="489" t="str">
        <f t="shared" si="417"/>
        <v>2361690627介護予防訪問看護</v>
      </c>
      <c r="B26738" s="489">
        <v>2361690627</v>
      </c>
      <c r="C26738" s="489" t="s">
        <v>2103</v>
      </c>
      <c r="D26738" s="489" t="s">
        <v>4960</v>
      </c>
    </row>
    <row r="26739" spans="1:4">
      <c r="A26739" s="489" t="str">
        <f t="shared" si="417"/>
        <v>2361690627訪問看護</v>
      </c>
      <c r="B26739" s="489">
        <v>2361690627</v>
      </c>
      <c r="C26739" s="489" t="s">
        <v>2102</v>
      </c>
      <c r="D26739" s="489" t="s">
        <v>4960</v>
      </c>
    </row>
    <row r="26740" spans="1:4">
      <c r="A26740" s="489" t="str">
        <f t="shared" si="417"/>
        <v>2361690635介護予防訪問看護</v>
      </c>
      <c r="B26740" s="489">
        <v>2361690635</v>
      </c>
      <c r="C26740" s="489" t="s">
        <v>2103</v>
      </c>
      <c r="D26740" s="489" t="s">
        <v>4961</v>
      </c>
    </row>
    <row r="26741" spans="1:4">
      <c r="A26741" s="489" t="str">
        <f t="shared" si="417"/>
        <v>2361690635訪問看護</v>
      </c>
      <c r="B26741" s="489">
        <v>2361690635</v>
      </c>
      <c r="C26741" s="489" t="s">
        <v>2102</v>
      </c>
      <c r="D26741" s="489" t="s">
        <v>4961</v>
      </c>
    </row>
    <row r="26742" spans="1:4">
      <c r="A26742" s="489" t="str">
        <f t="shared" si="417"/>
        <v>2361690650介護予防訪問看護</v>
      </c>
      <c r="B26742" s="489">
        <v>2361690650</v>
      </c>
      <c r="C26742" s="489" t="s">
        <v>2103</v>
      </c>
      <c r="D26742" s="489" t="s">
        <v>4962</v>
      </c>
    </row>
    <row r="26743" spans="1:4">
      <c r="A26743" s="489" t="str">
        <f t="shared" si="417"/>
        <v>2361690650訪問看護</v>
      </c>
      <c r="B26743" s="489">
        <v>2361690650</v>
      </c>
      <c r="C26743" s="489" t="s">
        <v>2102</v>
      </c>
      <c r="D26743" s="489" t="s">
        <v>4962</v>
      </c>
    </row>
    <row r="26744" spans="1:4">
      <c r="A26744" s="489" t="str">
        <f t="shared" si="417"/>
        <v>2361690668介護予防訪問看護</v>
      </c>
      <c r="B26744" s="489">
        <v>2361690668</v>
      </c>
      <c r="C26744" s="489" t="s">
        <v>2103</v>
      </c>
      <c r="D26744" s="489" t="s">
        <v>4963</v>
      </c>
    </row>
    <row r="26745" spans="1:4">
      <c r="A26745" s="489" t="str">
        <f t="shared" si="417"/>
        <v>2361690668訪問看護</v>
      </c>
      <c r="B26745" s="489">
        <v>2361690668</v>
      </c>
      <c r="C26745" s="489" t="s">
        <v>2102</v>
      </c>
      <c r="D26745" s="489" t="s">
        <v>4963</v>
      </c>
    </row>
    <row r="26746" spans="1:4">
      <c r="A26746" s="489" t="str">
        <f t="shared" si="417"/>
        <v>2361690684訪問看護</v>
      </c>
      <c r="B26746" s="489">
        <v>2361690684</v>
      </c>
      <c r="C26746" s="489" t="s">
        <v>2102</v>
      </c>
      <c r="D26746" s="489" t="s">
        <v>4964</v>
      </c>
    </row>
    <row r="26747" spans="1:4">
      <c r="A26747" s="489" t="str">
        <f t="shared" si="417"/>
        <v>2361690692介護予防訪問看護</v>
      </c>
      <c r="B26747" s="489">
        <v>2361690692</v>
      </c>
      <c r="C26747" s="489" t="s">
        <v>2103</v>
      </c>
      <c r="D26747" s="489" t="s">
        <v>4965</v>
      </c>
    </row>
    <row r="26748" spans="1:4">
      <c r="A26748" s="489" t="str">
        <f t="shared" si="417"/>
        <v>2361690692訪問看護</v>
      </c>
      <c r="B26748" s="489">
        <v>2361690692</v>
      </c>
      <c r="C26748" s="489" t="s">
        <v>2102</v>
      </c>
      <c r="D26748" s="489" t="s">
        <v>4965</v>
      </c>
    </row>
    <row r="26749" spans="1:4">
      <c r="A26749" s="489" t="str">
        <f t="shared" si="417"/>
        <v>2361690700介護予防訪問看護</v>
      </c>
      <c r="B26749" s="489">
        <v>2361690700</v>
      </c>
      <c r="C26749" s="489" t="s">
        <v>2103</v>
      </c>
      <c r="D26749" s="489" t="s">
        <v>4966</v>
      </c>
    </row>
    <row r="26750" spans="1:4">
      <c r="A26750" s="489" t="str">
        <f t="shared" si="417"/>
        <v>2361690700訪問看護</v>
      </c>
      <c r="B26750" s="489">
        <v>2361690700</v>
      </c>
      <c r="C26750" s="489" t="s">
        <v>2102</v>
      </c>
      <c r="D26750" s="489" t="s">
        <v>4966</v>
      </c>
    </row>
    <row r="26751" spans="1:4">
      <c r="A26751" s="489" t="str">
        <f t="shared" si="417"/>
        <v>2361690718介護予防訪問看護</v>
      </c>
      <c r="B26751" s="489">
        <v>2361690718</v>
      </c>
      <c r="C26751" s="489" t="s">
        <v>2103</v>
      </c>
      <c r="D26751" s="489" t="s">
        <v>4967</v>
      </c>
    </row>
    <row r="26752" spans="1:4">
      <c r="A26752" s="489" t="str">
        <f t="shared" si="417"/>
        <v>2361690718訪問看護</v>
      </c>
      <c r="B26752" s="489">
        <v>2361690718</v>
      </c>
      <c r="C26752" s="489" t="s">
        <v>2102</v>
      </c>
      <c r="D26752" s="489" t="s">
        <v>4967</v>
      </c>
    </row>
    <row r="26753" spans="1:4">
      <c r="A26753" s="489" t="str">
        <f t="shared" si="417"/>
        <v>2361690726介護予防訪問看護</v>
      </c>
      <c r="B26753" s="489">
        <v>2361690726</v>
      </c>
      <c r="C26753" s="489" t="s">
        <v>2103</v>
      </c>
      <c r="D26753" s="489" t="s">
        <v>4968</v>
      </c>
    </row>
    <row r="26754" spans="1:4">
      <c r="A26754" s="489" t="str">
        <f t="shared" ref="A26754:A26817" si="418">B26754&amp;C26754</f>
        <v>2361690726訪問看護</v>
      </c>
      <c r="B26754" s="489">
        <v>2361690726</v>
      </c>
      <c r="C26754" s="489" t="s">
        <v>2102</v>
      </c>
      <c r="D26754" s="489" t="s">
        <v>4968</v>
      </c>
    </row>
    <row r="26755" spans="1:4">
      <c r="A26755" s="489" t="str">
        <f t="shared" si="418"/>
        <v>2361690734介護予防訪問看護</v>
      </c>
      <c r="B26755" s="489">
        <v>2361690734</v>
      </c>
      <c r="C26755" s="489" t="s">
        <v>2103</v>
      </c>
      <c r="D26755" s="489" t="s">
        <v>4969</v>
      </c>
    </row>
    <row r="26756" spans="1:4">
      <c r="A26756" s="489" t="str">
        <f t="shared" si="418"/>
        <v>2361690734訪問看護</v>
      </c>
      <c r="B26756" s="489">
        <v>2361690734</v>
      </c>
      <c r="C26756" s="489" t="s">
        <v>2102</v>
      </c>
      <c r="D26756" s="489" t="s">
        <v>4969</v>
      </c>
    </row>
    <row r="26757" spans="1:4">
      <c r="A26757" s="489" t="str">
        <f t="shared" si="418"/>
        <v>2361690742介護予防訪問看護</v>
      </c>
      <c r="B26757" s="489">
        <v>2361690742</v>
      </c>
      <c r="C26757" s="489" t="s">
        <v>2103</v>
      </c>
      <c r="D26757" s="489" t="s">
        <v>4970</v>
      </c>
    </row>
    <row r="26758" spans="1:4">
      <c r="A26758" s="489" t="str">
        <f t="shared" si="418"/>
        <v>2361690742訪問看護</v>
      </c>
      <c r="B26758" s="489">
        <v>2361690742</v>
      </c>
      <c r="C26758" s="489" t="s">
        <v>2102</v>
      </c>
      <c r="D26758" s="489" t="s">
        <v>4970</v>
      </c>
    </row>
    <row r="26759" spans="1:4">
      <c r="A26759" s="489" t="str">
        <f t="shared" si="418"/>
        <v>2361690759介護予防訪問看護</v>
      </c>
      <c r="B26759" s="489">
        <v>2361690759</v>
      </c>
      <c r="C26759" s="489" t="s">
        <v>2103</v>
      </c>
      <c r="D26759" s="489" t="s">
        <v>4971</v>
      </c>
    </row>
    <row r="26760" spans="1:4">
      <c r="A26760" s="489" t="str">
        <f t="shared" si="418"/>
        <v>2361690759訪問看護</v>
      </c>
      <c r="B26760" s="489">
        <v>2361690759</v>
      </c>
      <c r="C26760" s="489" t="s">
        <v>2102</v>
      </c>
      <c r="D26760" s="489" t="s">
        <v>4971</v>
      </c>
    </row>
    <row r="26761" spans="1:4">
      <c r="A26761" s="489" t="str">
        <f t="shared" si="418"/>
        <v>2361690767介護予防訪問看護</v>
      </c>
      <c r="B26761" s="489">
        <v>2361690767</v>
      </c>
      <c r="C26761" s="489" t="s">
        <v>2103</v>
      </c>
      <c r="D26761" s="489" t="s">
        <v>4972</v>
      </c>
    </row>
    <row r="26762" spans="1:4">
      <c r="A26762" s="489" t="str">
        <f t="shared" si="418"/>
        <v>2361690767訪問看護</v>
      </c>
      <c r="B26762" s="489">
        <v>2361690767</v>
      </c>
      <c r="C26762" s="489" t="s">
        <v>2102</v>
      </c>
      <c r="D26762" s="489" t="s">
        <v>4972</v>
      </c>
    </row>
    <row r="26763" spans="1:4">
      <c r="A26763" s="489" t="str">
        <f t="shared" si="418"/>
        <v>2361690775介護予防訪問看護</v>
      </c>
      <c r="B26763" s="489">
        <v>2361690775</v>
      </c>
      <c r="C26763" s="489" t="s">
        <v>2103</v>
      </c>
      <c r="D26763" s="489" t="s">
        <v>4973</v>
      </c>
    </row>
    <row r="26764" spans="1:4">
      <c r="A26764" s="489" t="str">
        <f t="shared" si="418"/>
        <v>2361690775訪問看護</v>
      </c>
      <c r="B26764" s="489">
        <v>2361690775</v>
      </c>
      <c r="C26764" s="489" t="s">
        <v>2102</v>
      </c>
      <c r="D26764" s="489" t="s">
        <v>4973</v>
      </c>
    </row>
    <row r="26765" spans="1:4">
      <c r="A26765" s="489" t="str">
        <f t="shared" si="418"/>
        <v>2361690783介護予防訪問看護</v>
      </c>
      <c r="B26765" s="489">
        <v>2361690783</v>
      </c>
      <c r="C26765" s="489" t="s">
        <v>2103</v>
      </c>
      <c r="D26765" s="489" t="s">
        <v>4974</v>
      </c>
    </row>
    <row r="26766" spans="1:4">
      <c r="A26766" s="489" t="str">
        <f t="shared" si="418"/>
        <v>2361690783訪問看護</v>
      </c>
      <c r="B26766" s="489">
        <v>2361690783</v>
      </c>
      <c r="C26766" s="489" t="s">
        <v>2102</v>
      </c>
      <c r="D26766" s="489" t="s">
        <v>4974</v>
      </c>
    </row>
    <row r="26767" spans="1:4">
      <c r="A26767" s="489" t="str">
        <f t="shared" si="418"/>
        <v>2361690791介護予防訪問看護</v>
      </c>
      <c r="B26767" s="489">
        <v>2361690791</v>
      </c>
      <c r="C26767" s="489" t="s">
        <v>2103</v>
      </c>
      <c r="D26767" s="489" t="s">
        <v>4975</v>
      </c>
    </row>
    <row r="26768" spans="1:4">
      <c r="A26768" s="489" t="str">
        <f t="shared" si="418"/>
        <v>2361690791訪問看護</v>
      </c>
      <c r="B26768" s="489">
        <v>2361690791</v>
      </c>
      <c r="C26768" s="489" t="s">
        <v>2102</v>
      </c>
      <c r="D26768" s="489" t="s">
        <v>4975</v>
      </c>
    </row>
    <row r="26769" spans="1:4">
      <c r="A26769" s="489" t="str">
        <f t="shared" si="418"/>
        <v>2361690809介護予防訪問看護</v>
      </c>
      <c r="B26769" s="489">
        <v>2361690809</v>
      </c>
      <c r="C26769" s="489" t="s">
        <v>2103</v>
      </c>
      <c r="D26769" s="489" t="s">
        <v>19431</v>
      </c>
    </row>
    <row r="26770" spans="1:4">
      <c r="A26770" s="489" t="str">
        <f t="shared" si="418"/>
        <v>2361690809訪問看護</v>
      </c>
      <c r="B26770" s="489">
        <v>2361690809</v>
      </c>
      <c r="C26770" s="489" t="s">
        <v>2102</v>
      </c>
      <c r="D26770" s="489" t="s">
        <v>19431</v>
      </c>
    </row>
    <row r="26771" spans="1:4">
      <c r="A26771" s="489" t="str">
        <f t="shared" si="418"/>
        <v>2362090017介護予防訪問看護</v>
      </c>
      <c r="B26771" s="489">
        <v>2362090017</v>
      </c>
      <c r="C26771" s="489" t="s">
        <v>2103</v>
      </c>
      <c r="D26771" s="489" t="s">
        <v>4976</v>
      </c>
    </row>
    <row r="26772" spans="1:4">
      <c r="A26772" s="489" t="str">
        <f t="shared" si="418"/>
        <v>2362090017訪問看護</v>
      </c>
      <c r="B26772" s="489">
        <v>2362090017</v>
      </c>
      <c r="C26772" s="489" t="s">
        <v>2102</v>
      </c>
      <c r="D26772" s="489" t="s">
        <v>4976</v>
      </c>
    </row>
    <row r="26773" spans="1:4">
      <c r="A26773" s="489" t="str">
        <f t="shared" si="418"/>
        <v>2362090025介護予防訪問看護</v>
      </c>
      <c r="B26773" s="489">
        <v>2362090025</v>
      </c>
      <c r="C26773" s="489" t="s">
        <v>2103</v>
      </c>
      <c r="D26773" s="489" t="s">
        <v>4977</v>
      </c>
    </row>
    <row r="26774" spans="1:4">
      <c r="A26774" s="489" t="str">
        <f t="shared" si="418"/>
        <v>2362090025訪問看護</v>
      </c>
      <c r="B26774" s="489">
        <v>2362090025</v>
      </c>
      <c r="C26774" s="489" t="s">
        <v>2102</v>
      </c>
      <c r="D26774" s="489" t="s">
        <v>4977</v>
      </c>
    </row>
    <row r="26775" spans="1:4">
      <c r="A26775" s="489" t="str">
        <f t="shared" si="418"/>
        <v>2362090041介護予防訪問看護</v>
      </c>
      <c r="B26775" s="489">
        <v>2362090041</v>
      </c>
      <c r="C26775" s="489" t="s">
        <v>2103</v>
      </c>
      <c r="D26775" s="489" t="s">
        <v>4978</v>
      </c>
    </row>
    <row r="26776" spans="1:4">
      <c r="A26776" s="489" t="str">
        <f t="shared" si="418"/>
        <v>2362090041訪問看護</v>
      </c>
      <c r="B26776" s="489">
        <v>2362090041</v>
      </c>
      <c r="C26776" s="489" t="s">
        <v>2102</v>
      </c>
      <c r="D26776" s="489" t="s">
        <v>4978</v>
      </c>
    </row>
    <row r="26777" spans="1:4">
      <c r="A26777" s="489" t="str">
        <f t="shared" si="418"/>
        <v>2362090066訪問看護</v>
      </c>
      <c r="B26777" s="489">
        <v>2362090066</v>
      </c>
      <c r="C26777" s="489" t="s">
        <v>2102</v>
      </c>
      <c r="D26777" s="489" t="s">
        <v>4979</v>
      </c>
    </row>
    <row r="26778" spans="1:4">
      <c r="A26778" s="489" t="str">
        <f t="shared" si="418"/>
        <v>2362090074介護予防訪問看護</v>
      </c>
      <c r="B26778" s="489">
        <v>2362090074</v>
      </c>
      <c r="C26778" s="489" t="s">
        <v>2103</v>
      </c>
      <c r="D26778" s="489" t="s">
        <v>4980</v>
      </c>
    </row>
    <row r="26779" spans="1:4">
      <c r="A26779" s="489" t="str">
        <f t="shared" si="418"/>
        <v>2362090074訪問看護</v>
      </c>
      <c r="B26779" s="489">
        <v>2362090074</v>
      </c>
      <c r="C26779" s="489" t="s">
        <v>2102</v>
      </c>
      <c r="D26779" s="489" t="s">
        <v>4980</v>
      </c>
    </row>
    <row r="26780" spans="1:4">
      <c r="A26780" s="489" t="str">
        <f t="shared" si="418"/>
        <v>2362090124介護予防訪問看護</v>
      </c>
      <c r="B26780" s="489">
        <v>2362090124</v>
      </c>
      <c r="C26780" s="489" t="s">
        <v>2103</v>
      </c>
      <c r="D26780" s="489" t="s">
        <v>4981</v>
      </c>
    </row>
    <row r="26781" spans="1:4">
      <c r="A26781" s="489" t="str">
        <f t="shared" si="418"/>
        <v>2362090124訪問看護</v>
      </c>
      <c r="B26781" s="489">
        <v>2362090124</v>
      </c>
      <c r="C26781" s="489" t="s">
        <v>2102</v>
      </c>
      <c r="D26781" s="489" t="s">
        <v>4981</v>
      </c>
    </row>
    <row r="26782" spans="1:4">
      <c r="A26782" s="489" t="str">
        <f t="shared" si="418"/>
        <v>2362090140介護予防訪問看護</v>
      </c>
      <c r="B26782" s="489">
        <v>2362090140</v>
      </c>
      <c r="C26782" s="489" t="s">
        <v>2103</v>
      </c>
      <c r="D26782" s="489" t="s">
        <v>4982</v>
      </c>
    </row>
    <row r="26783" spans="1:4">
      <c r="A26783" s="489" t="str">
        <f t="shared" si="418"/>
        <v>2362090140訪問看護</v>
      </c>
      <c r="B26783" s="489">
        <v>2362090140</v>
      </c>
      <c r="C26783" s="489" t="s">
        <v>2102</v>
      </c>
      <c r="D26783" s="489" t="s">
        <v>4982</v>
      </c>
    </row>
    <row r="26784" spans="1:4">
      <c r="A26784" s="489" t="str">
        <f t="shared" si="418"/>
        <v>2362090157介護予防訪問看護</v>
      </c>
      <c r="B26784" s="489">
        <v>2362090157</v>
      </c>
      <c r="C26784" s="489" t="s">
        <v>2103</v>
      </c>
      <c r="D26784" s="489" t="s">
        <v>4983</v>
      </c>
    </row>
    <row r="26785" spans="1:4">
      <c r="A26785" s="489" t="str">
        <f t="shared" si="418"/>
        <v>2362090157訪問看護</v>
      </c>
      <c r="B26785" s="489">
        <v>2362090157</v>
      </c>
      <c r="C26785" s="489" t="s">
        <v>2102</v>
      </c>
      <c r="D26785" s="489" t="s">
        <v>4983</v>
      </c>
    </row>
    <row r="26786" spans="1:4">
      <c r="A26786" s="489" t="str">
        <f t="shared" si="418"/>
        <v>2362090199介護予防訪問看護</v>
      </c>
      <c r="B26786" s="489">
        <v>2362090199</v>
      </c>
      <c r="C26786" s="489" t="s">
        <v>2103</v>
      </c>
      <c r="D26786" s="489" t="s">
        <v>4984</v>
      </c>
    </row>
    <row r="26787" spans="1:4">
      <c r="A26787" s="489" t="str">
        <f t="shared" si="418"/>
        <v>2362090199訪問看護</v>
      </c>
      <c r="B26787" s="489">
        <v>2362090199</v>
      </c>
      <c r="C26787" s="489" t="s">
        <v>2102</v>
      </c>
      <c r="D26787" s="489" t="s">
        <v>4984</v>
      </c>
    </row>
    <row r="26788" spans="1:4">
      <c r="A26788" s="489" t="str">
        <f t="shared" si="418"/>
        <v>2362090207介護予防訪問看護</v>
      </c>
      <c r="B26788" s="489">
        <v>2362090207</v>
      </c>
      <c r="C26788" s="489" t="s">
        <v>2103</v>
      </c>
      <c r="D26788" s="489" t="s">
        <v>4985</v>
      </c>
    </row>
    <row r="26789" spans="1:4">
      <c r="A26789" s="489" t="str">
        <f t="shared" si="418"/>
        <v>2362090207訪問看護</v>
      </c>
      <c r="B26789" s="489">
        <v>2362090207</v>
      </c>
      <c r="C26789" s="489" t="s">
        <v>2102</v>
      </c>
      <c r="D26789" s="489" t="s">
        <v>4985</v>
      </c>
    </row>
    <row r="26790" spans="1:4">
      <c r="A26790" s="489" t="str">
        <f t="shared" si="418"/>
        <v>2362090207訪問看護</v>
      </c>
      <c r="B26790" s="489">
        <v>2362090207</v>
      </c>
      <c r="C26790" s="489" t="s">
        <v>2102</v>
      </c>
      <c r="D26790" s="489" t="s">
        <v>4985</v>
      </c>
    </row>
    <row r="26791" spans="1:4">
      <c r="A26791" s="489" t="str">
        <f t="shared" si="418"/>
        <v>2362090223介護予防訪問看護</v>
      </c>
      <c r="B26791" s="489">
        <v>2362090223</v>
      </c>
      <c r="C26791" s="489" t="s">
        <v>2103</v>
      </c>
      <c r="D26791" s="489" t="s">
        <v>4986</v>
      </c>
    </row>
    <row r="26792" spans="1:4">
      <c r="A26792" s="489" t="str">
        <f t="shared" si="418"/>
        <v>2362090223訪問看護</v>
      </c>
      <c r="B26792" s="489">
        <v>2362090223</v>
      </c>
      <c r="C26792" s="489" t="s">
        <v>2102</v>
      </c>
      <c r="D26792" s="489" t="s">
        <v>4986</v>
      </c>
    </row>
    <row r="26793" spans="1:4">
      <c r="A26793" s="489" t="str">
        <f t="shared" si="418"/>
        <v>2362090231介護予防訪問看護</v>
      </c>
      <c r="B26793" s="489">
        <v>2362090231</v>
      </c>
      <c r="C26793" s="489" t="s">
        <v>2103</v>
      </c>
      <c r="D26793" s="489" t="s">
        <v>4987</v>
      </c>
    </row>
    <row r="26794" spans="1:4">
      <c r="A26794" s="489" t="str">
        <f t="shared" si="418"/>
        <v>2362090231訪問看護</v>
      </c>
      <c r="B26794" s="489">
        <v>2362090231</v>
      </c>
      <c r="C26794" s="489" t="s">
        <v>2102</v>
      </c>
      <c r="D26794" s="489" t="s">
        <v>4987</v>
      </c>
    </row>
    <row r="26795" spans="1:4">
      <c r="A26795" s="489" t="str">
        <f t="shared" si="418"/>
        <v>2362090231訪問看護</v>
      </c>
      <c r="B26795" s="489">
        <v>2362090231</v>
      </c>
      <c r="C26795" s="489" t="s">
        <v>2102</v>
      </c>
      <c r="D26795" s="489" t="s">
        <v>4987</v>
      </c>
    </row>
    <row r="26796" spans="1:4">
      <c r="A26796" s="489" t="str">
        <f t="shared" si="418"/>
        <v>2362090231訪問看護</v>
      </c>
      <c r="B26796" s="489">
        <v>2362090231</v>
      </c>
      <c r="C26796" s="489" t="s">
        <v>2102</v>
      </c>
      <c r="D26796" s="489" t="s">
        <v>4987</v>
      </c>
    </row>
    <row r="26797" spans="1:4">
      <c r="A26797" s="489" t="str">
        <f t="shared" si="418"/>
        <v>2362090264介護予防訪問看護</v>
      </c>
      <c r="B26797" s="489">
        <v>2362090264</v>
      </c>
      <c r="C26797" s="489" t="s">
        <v>2103</v>
      </c>
      <c r="D26797" s="489" t="s">
        <v>4988</v>
      </c>
    </row>
    <row r="26798" spans="1:4">
      <c r="A26798" s="489" t="str">
        <f t="shared" si="418"/>
        <v>2362090264訪問看護</v>
      </c>
      <c r="B26798" s="489">
        <v>2362090264</v>
      </c>
      <c r="C26798" s="489" t="s">
        <v>2102</v>
      </c>
      <c r="D26798" s="489" t="s">
        <v>4988</v>
      </c>
    </row>
    <row r="26799" spans="1:4">
      <c r="A26799" s="489" t="str">
        <f t="shared" si="418"/>
        <v>2362090264訪問看護</v>
      </c>
      <c r="B26799" s="489">
        <v>2362090264</v>
      </c>
      <c r="C26799" s="489" t="s">
        <v>2102</v>
      </c>
      <c r="D26799" s="489" t="s">
        <v>4988</v>
      </c>
    </row>
    <row r="26800" spans="1:4">
      <c r="A26800" s="489" t="str">
        <f t="shared" si="418"/>
        <v>2362090314介護予防訪問看護</v>
      </c>
      <c r="B26800" s="489">
        <v>2362090314</v>
      </c>
      <c r="C26800" s="489" t="s">
        <v>2103</v>
      </c>
      <c r="D26800" s="489" t="s">
        <v>4989</v>
      </c>
    </row>
    <row r="26801" spans="1:4">
      <c r="A26801" s="489" t="str">
        <f t="shared" si="418"/>
        <v>2362090314訪問看護</v>
      </c>
      <c r="B26801" s="489">
        <v>2362090314</v>
      </c>
      <c r="C26801" s="489" t="s">
        <v>2102</v>
      </c>
      <c r="D26801" s="489" t="s">
        <v>4989</v>
      </c>
    </row>
    <row r="26802" spans="1:4">
      <c r="A26802" s="489" t="str">
        <f t="shared" si="418"/>
        <v>2362090322介護予防訪問看護</v>
      </c>
      <c r="B26802" s="489">
        <v>2362090322</v>
      </c>
      <c r="C26802" s="489" t="s">
        <v>2103</v>
      </c>
      <c r="D26802" s="489" t="s">
        <v>4990</v>
      </c>
    </row>
    <row r="26803" spans="1:4">
      <c r="A26803" s="489" t="str">
        <f t="shared" si="418"/>
        <v>2362090322訪問看護</v>
      </c>
      <c r="B26803" s="489">
        <v>2362090322</v>
      </c>
      <c r="C26803" s="489" t="s">
        <v>2102</v>
      </c>
      <c r="D26803" s="489" t="s">
        <v>4990</v>
      </c>
    </row>
    <row r="26804" spans="1:4">
      <c r="A26804" s="489" t="str">
        <f t="shared" si="418"/>
        <v>2362090348介護予防訪問看護</v>
      </c>
      <c r="B26804" s="489">
        <v>2362090348</v>
      </c>
      <c r="C26804" s="489" t="s">
        <v>2103</v>
      </c>
      <c r="D26804" s="489" t="s">
        <v>4991</v>
      </c>
    </row>
    <row r="26805" spans="1:4">
      <c r="A26805" s="489" t="str">
        <f t="shared" si="418"/>
        <v>2362090348訪問看護</v>
      </c>
      <c r="B26805" s="489">
        <v>2362090348</v>
      </c>
      <c r="C26805" s="489" t="s">
        <v>2102</v>
      </c>
      <c r="D26805" s="489" t="s">
        <v>4991</v>
      </c>
    </row>
    <row r="26806" spans="1:4">
      <c r="A26806" s="489" t="str">
        <f t="shared" si="418"/>
        <v>2362090348訪問看護</v>
      </c>
      <c r="B26806" s="489">
        <v>2362090348</v>
      </c>
      <c r="C26806" s="489" t="s">
        <v>2102</v>
      </c>
      <c r="D26806" s="489" t="s">
        <v>4991</v>
      </c>
    </row>
    <row r="26807" spans="1:4">
      <c r="A26807" s="489" t="str">
        <f t="shared" si="418"/>
        <v>2362090355訪問看護</v>
      </c>
      <c r="B26807" s="489">
        <v>2362090355</v>
      </c>
      <c r="C26807" s="489" t="s">
        <v>2102</v>
      </c>
      <c r="D26807" s="489" t="s">
        <v>4992</v>
      </c>
    </row>
    <row r="26808" spans="1:4">
      <c r="A26808" s="489" t="str">
        <f t="shared" si="418"/>
        <v>2362090363介護予防訪問看護</v>
      </c>
      <c r="B26808" s="489">
        <v>2362090363</v>
      </c>
      <c r="C26808" s="489" t="s">
        <v>2103</v>
      </c>
      <c r="D26808" s="489" t="s">
        <v>4993</v>
      </c>
    </row>
    <row r="26809" spans="1:4">
      <c r="A26809" s="489" t="str">
        <f t="shared" si="418"/>
        <v>2362090363訪問看護</v>
      </c>
      <c r="B26809" s="489">
        <v>2362090363</v>
      </c>
      <c r="C26809" s="489" t="s">
        <v>2102</v>
      </c>
      <c r="D26809" s="489" t="s">
        <v>4993</v>
      </c>
    </row>
    <row r="26810" spans="1:4">
      <c r="A26810" s="489" t="str">
        <f t="shared" si="418"/>
        <v>2362090389介護予防訪問看護</v>
      </c>
      <c r="B26810" s="489">
        <v>2362090389</v>
      </c>
      <c r="C26810" s="489" t="s">
        <v>2103</v>
      </c>
      <c r="D26810" s="489" t="s">
        <v>4994</v>
      </c>
    </row>
    <row r="26811" spans="1:4">
      <c r="A26811" s="489" t="str">
        <f t="shared" si="418"/>
        <v>2362090389訪問看護</v>
      </c>
      <c r="B26811" s="489">
        <v>2362090389</v>
      </c>
      <c r="C26811" s="489" t="s">
        <v>2102</v>
      </c>
      <c r="D26811" s="489" t="s">
        <v>4994</v>
      </c>
    </row>
    <row r="26812" spans="1:4">
      <c r="A26812" s="489" t="str">
        <f t="shared" si="418"/>
        <v>2362090397訪問看護</v>
      </c>
      <c r="B26812" s="489">
        <v>2362090397</v>
      </c>
      <c r="C26812" s="489" t="s">
        <v>2102</v>
      </c>
      <c r="D26812" s="489" t="s">
        <v>4995</v>
      </c>
    </row>
    <row r="26813" spans="1:4">
      <c r="A26813" s="489" t="str">
        <f t="shared" si="418"/>
        <v>2362090405介護予防訪問看護</v>
      </c>
      <c r="B26813" s="489">
        <v>2362090405</v>
      </c>
      <c r="C26813" s="489" t="s">
        <v>2103</v>
      </c>
      <c r="D26813" s="489" t="s">
        <v>4996</v>
      </c>
    </row>
    <row r="26814" spans="1:4">
      <c r="A26814" s="489" t="str">
        <f t="shared" si="418"/>
        <v>2362090405訪問看護</v>
      </c>
      <c r="B26814" s="489">
        <v>2362090405</v>
      </c>
      <c r="C26814" s="489" t="s">
        <v>2102</v>
      </c>
      <c r="D26814" s="489" t="s">
        <v>4996</v>
      </c>
    </row>
    <row r="26815" spans="1:4">
      <c r="A26815" s="489" t="str">
        <f t="shared" si="418"/>
        <v>2362090405訪問看護</v>
      </c>
      <c r="B26815" s="489">
        <v>2362090405</v>
      </c>
      <c r="C26815" s="489" t="s">
        <v>2102</v>
      </c>
      <c r="D26815" s="489" t="s">
        <v>4996</v>
      </c>
    </row>
    <row r="26816" spans="1:4">
      <c r="A26816" s="489" t="str">
        <f t="shared" si="418"/>
        <v>2362090439介護予防訪問看護</v>
      </c>
      <c r="B26816" s="489">
        <v>2362090439</v>
      </c>
      <c r="C26816" s="489" t="s">
        <v>2103</v>
      </c>
      <c r="D26816" s="489" t="s">
        <v>4997</v>
      </c>
    </row>
    <row r="26817" spans="1:4">
      <c r="A26817" s="489" t="str">
        <f t="shared" si="418"/>
        <v>2362090439訪問看護</v>
      </c>
      <c r="B26817" s="489">
        <v>2362090439</v>
      </c>
      <c r="C26817" s="489" t="s">
        <v>2102</v>
      </c>
      <c r="D26817" s="489" t="s">
        <v>4997</v>
      </c>
    </row>
    <row r="26818" spans="1:4">
      <c r="A26818" s="489" t="str">
        <f t="shared" ref="A26818:A26881" si="419">B26818&amp;C26818</f>
        <v>2362090447介護予防訪問看護</v>
      </c>
      <c r="B26818" s="489">
        <v>2362090447</v>
      </c>
      <c r="C26818" s="489" t="s">
        <v>2103</v>
      </c>
      <c r="D26818" s="489" t="s">
        <v>4998</v>
      </c>
    </row>
    <row r="26819" spans="1:4">
      <c r="A26819" s="489" t="str">
        <f t="shared" si="419"/>
        <v>2362090447訪問看護</v>
      </c>
      <c r="B26819" s="489">
        <v>2362090447</v>
      </c>
      <c r="C26819" s="489" t="s">
        <v>2102</v>
      </c>
      <c r="D26819" s="489" t="s">
        <v>4998</v>
      </c>
    </row>
    <row r="26820" spans="1:4">
      <c r="A26820" s="489" t="str">
        <f t="shared" si="419"/>
        <v>2362090454介護予防訪問看護</v>
      </c>
      <c r="B26820" s="489">
        <v>2362090454</v>
      </c>
      <c r="C26820" s="489" t="s">
        <v>2103</v>
      </c>
      <c r="D26820" s="489" t="s">
        <v>4999</v>
      </c>
    </row>
    <row r="26821" spans="1:4">
      <c r="A26821" s="489" t="str">
        <f t="shared" si="419"/>
        <v>2362090454訪問看護</v>
      </c>
      <c r="B26821" s="489">
        <v>2362090454</v>
      </c>
      <c r="C26821" s="489" t="s">
        <v>2102</v>
      </c>
      <c r="D26821" s="489" t="s">
        <v>4999</v>
      </c>
    </row>
    <row r="26822" spans="1:4">
      <c r="A26822" s="489" t="str">
        <f t="shared" si="419"/>
        <v>2362090470介護予防訪問看護</v>
      </c>
      <c r="B26822" s="489">
        <v>2362090470</v>
      </c>
      <c r="C26822" s="489" t="s">
        <v>2103</v>
      </c>
      <c r="D26822" s="489" t="s">
        <v>5000</v>
      </c>
    </row>
    <row r="26823" spans="1:4">
      <c r="A26823" s="489" t="str">
        <f t="shared" si="419"/>
        <v>2362090470訪問看護</v>
      </c>
      <c r="B26823" s="489">
        <v>2362090470</v>
      </c>
      <c r="C26823" s="489" t="s">
        <v>2102</v>
      </c>
      <c r="D26823" s="489" t="s">
        <v>5000</v>
      </c>
    </row>
    <row r="26824" spans="1:4">
      <c r="A26824" s="489" t="str">
        <f t="shared" si="419"/>
        <v>2362090488介護予防訪問看護</v>
      </c>
      <c r="B26824" s="489">
        <v>2362090488</v>
      </c>
      <c r="C26824" s="489" t="s">
        <v>2103</v>
      </c>
      <c r="D26824" s="489" t="s">
        <v>5001</v>
      </c>
    </row>
    <row r="26825" spans="1:4">
      <c r="A26825" s="489" t="str">
        <f t="shared" si="419"/>
        <v>2362090488訪問看護</v>
      </c>
      <c r="B26825" s="489">
        <v>2362090488</v>
      </c>
      <c r="C26825" s="489" t="s">
        <v>2102</v>
      </c>
      <c r="D26825" s="489" t="s">
        <v>5001</v>
      </c>
    </row>
    <row r="26826" spans="1:4">
      <c r="A26826" s="489" t="str">
        <f t="shared" si="419"/>
        <v>2362090496介護予防訪問看護</v>
      </c>
      <c r="B26826" s="489">
        <v>2362090496</v>
      </c>
      <c r="C26826" s="489" t="s">
        <v>2103</v>
      </c>
      <c r="D26826" s="489" t="s">
        <v>5002</v>
      </c>
    </row>
    <row r="26827" spans="1:4">
      <c r="A26827" s="489" t="str">
        <f t="shared" si="419"/>
        <v>2362090496訪問看護</v>
      </c>
      <c r="B26827" s="489">
        <v>2362090496</v>
      </c>
      <c r="C26827" s="489" t="s">
        <v>2102</v>
      </c>
      <c r="D26827" s="489" t="s">
        <v>5002</v>
      </c>
    </row>
    <row r="26828" spans="1:4">
      <c r="A26828" s="489" t="str">
        <f t="shared" si="419"/>
        <v>2362090504介護予防訪問看護</v>
      </c>
      <c r="B26828" s="489">
        <v>2362090504</v>
      </c>
      <c r="C26828" s="489" t="s">
        <v>2103</v>
      </c>
      <c r="D26828" s="489" t="s">
        <v>5003</v>
      </c>
    </row>
    <row r="26829" spans="1:4">
      <c r="A26829" s="489" t="str">
        <f t="shared" si="419"/>
        <v>2362090504訪問看護</v>
      </c>
      <c r="B26829" s="489">
        <v>2362090504</v>
      </c>
      <c r="C26829" s="489" t="s">
        <v>2102</v>
      </c>
      <c r="D26829" s="489" t="s">
        <v>5003</v>
      </c>
    </row>
    <row r="26830" spans="1:4">
      <c r="A26830" s="489" t="str">
        <f t="shared" si="419"/>
        <v>2362090512介護予防訪問看護</v>
      </c>
      <c r="B26830" s="489">
        <v>2362090512</v>
      </c>
      <c r="C26830" s="489" t="s">
        <v>2103</v>
      </c>
      <c r="D26830" s="489" t="s">
        <v>5004</v>
      </c>
    </row>
    <row r="26831" spans="1:4">
      <c r="A26831" s="489" t="str">
        <f t="shared" si="419"/>
        <v>2362090512訪問看護</v>
      </c>
      <c r="B26831" s="489">
        <v>2362090512</v>
      </c>
      <c r="C26831" s="489" t="s">
        <v>2102</v>
      </c>
      <c r="D26831" s="489" t="s">
        <v>5004</v>
      </c>
    </row>
    <row r="26832" spans="1:4">
      <c r="A26832" s="489" t="str">
        <f t="shared" si="419"/>
        <v>2362090520介護予防訪問看護</v>
      </c>
      <c r="B26832" s="489">
        <v>2362090520</v>
      </c>
      <c r="C26832" s="489" t="s">
        <v>2103</v>
      </c>
      <c r="D26832" s="489" t="s">
        <v>5005</v>
      </c>
    </row>
    <row r="26833" spans="1:4">
      <c r="A26833" s="489" t="str">
        <f t="shared" si="419"/>
        <v>2362090520訪問看護</v>
      </c>
      <c r="B26833" s="489">
        <v>2362090520</v>
      </c>
      <c r="C26833" s="489" t="s">
        <v>2102</v>
      </c>
      <c r="D26833" s="489" t="s">
        <v>5005</v>
      </c>
    </row>
    <row r="26834" spans="1:4">
      <c r="A26834" s="489" t="str">
        <f t="shared" si="419"/>
        <v>2362090538介護予防訪問看護</v>
      </c>
      <c r="B26834" s="489">
        <v>2362090538</v>
      </c>
      <c r="C26834" s="489" t="s">
        <v>2103</v>
      </c>
      <c r="D26834" s="489" t="s">
        <v>5006</v>
      </c>
    </row>
    <row r="26835" spans="1:4">
      <c r="A26835" s="489" t="str">
        <f t="shared" si="419"/>
        <v>2362090538訪問看護</v>
      </c>
      <c r="B26835" s="489">
        <v>2362090538</v>
      </c>
      <c r="C26835" s="489" t="s">
        <v>2102</v>
      </c>
      <c r="D26835" s="489" t="s">
        <v>5006</v>
      </c>
    </row>
    <row r="26836" spans="1:4">
      <c r="A26836" s="489" t="str">
        <f t="shared" si="419"/>
        <v>2362090546介護予防訪問看護</v>
      </c>
      <c r="B26836" s="489">
        <v>2362090546</v>
      </c>
      <c r="C26836" s="489" t="s">
        <v>2103</v>
      </c>
      <c r="D26836" s="489" t="s">
        <v>5007</v>
      </c>
    </row>
    <row r="26837" spans="1:4">
      <c r="A26837" s="489" t="str">
        <f t="shared" si="419"/>
        <v>2362090546訪問看護</v>
      </c>
      <c r="B26837" s="489">
        <v>2362090546</v>
      </c>
      <c r="C26837" s="489" t="s">
        <v>2102</v>
      </c>
      <c r="D26837" s="489" t="s">
        <v>5007</v>
      </c>
    </row>
    <row r="26838" spans="1:4">
      <c r="A26838" s="489" t="str">
        <f t="shared" si="419"/>
        <v>2362090553介護予防訪問看護</v>
      </c>
      <c r="B26838" s="489">
        <v>2362090553</v>
      </c>
      <c r="C26838" s="489" t="s">
        <v>2103</v>
      </c>
      <c r="D26838" s="489" t="s">
        <v>5008</v>
      </c>
    </row>
    <row r="26839" spans="1:4">
      <c r="A26839" s="489" t="str">
        <f t="shared" si="419"/>
        <v>2362090553訪問看護</v>
      </c>
      <c r="B26839" s="489">
        <v>2362090553</v>
      </c>
      <c r="C26839" s="489" t="s">
        <v>2102</v>
      </c>
      <c r="D26839" s="489" t="s">
        <v>5008</v>
      </c>
    </row>
    <row r="26840" spans="1:4">
      <c r="A26840" s="489" t="str">
        <f t="shared" si="419"/>
        <v>2362090561介護予防訪問看護</v>
      </c>
      <c r="B26840" s="489">
        <v>2362090561</v>
      </c>
      <c r="C26840" s="489" t="s">
        <v>2103</v>
      </c>
      <c r="D26840" s="489" t="s">
        <v>5009</v>
      </c>
    </row>
    <row r="26841" spans="1:4">
      <c r="A26841" s="489" t="str">
        <f t="shared" si="419"/>
        <v>2362090561訪問看護</v>
      </c>
      <c r="B26841" s="489">
        <v>2362090561</v>
      </c>
      <c r="C26841" s="489" t="s">
        <v>2102</v>
      </c>
      <c r="D26841" s="489" t="s">
        <v>5009</v>
      </c>
    </row>
    <row r="26842" spans="1:4">
      <c r="A26842" s="489" t="str">
        <f t="shared" si="419"/>
        <v>2362090579介護予防訪問看護</v>
      </c>
      <c r="B26842" s="489">
        <v>2362090579</v>
      </c>
      <c r="C26842" s="489" t="s">
        <v>2103</v>
      </c>
      <c r="D26842" s="489" t="s">
        <v>5010</v>
      </c>
    </row>
    <row r="26843" spans="1:4">
      <c r="A26843" s="489" t="str">
        <f t="shared" si="419"/>
        <v>2362090579訪問看護</v>
      </c>
      <c r="B26843" s="489">
        <v>2362090579</v>
      </c>
      <c r="C26843" s="489" t="s">
        <v>2102</v>
      </c>
      <c r="D26843" s="489" t="s">
        <v>5010</v>
      </c>
    </row>
    <row r="26844" spans="1:4">
      <c r="A26844" s="489" t="str">
        <f t="shared" si="419"/>
        <v>2362090587介護予防訪問看護</v>
      </c>
      <c r="B26844" s="489">
        <v>2362090587</v>
      </c>
      <c r="C26844" s="489" t="s">
        <v>2103</v>
      </c>
      <c r="D26844" s="489" t="s">
        <v>5011</v>
      </c>
    </row>
    <row r="26845" spans="1:4">
      <c r="A26845" s="489" t="str">
        <f t="shared" si="419"/>
        <v>2362090587訪問看護</v>
      </c>
      <c r="B26845" s="489">
        <v>2362090587</v>
      </c>
      <c r="C26845" s="489" t="s">
        <v>2102</v>
      </c>
      <c r="D26845" s="489" t="s">
        <v>5011</v>
      </c>
    </row>
    <row r="26846" spans="1:4">
      <c r="A26846" s="489" t="str">
        <f t="shared" si="419"/>
        <v>2362090595介護予防訪問看護</v>
      </c>
      <c r="B26846" s="489">
        <v>2362090595</v>
      </c>
      <c r="C26846" s="489" t="s">
        <v>2103</v>
      </c>
      <c r="D26846" s="489" t="s">
        <v>5012</v>
      </c>
    </row>
    <row r="26847" spans="1:4">
      <c r="A26847" s="489" t="str">
        <f t="shared" si="419"/>
        <v>2362090595訪問看護</v>
      </c>
      <c r="B26847" s="489">
        <v>2362090595</v>
      </c>
      <c r="C26847" s="489" t="s">
        <v>2102</v>
      </c>
      <c r="D26847" s="489" t="s">
        <v>5012</v>
      </c>
    </row>
    <row r="26848" spans="1:4">
      <c r="A26848" s="489" t="str">
        <f t="shared" si="419"/>
        <v>2362090611介護予防訪問看護</v>
      </c>
      <c r="B26848" s="489">
        <v>2362090611</v>
      </c>
      <c r="C26848" s="489" t="s">
        <v>2103</v>
      </c>
      <c r="D26848" s="489" t="s">
        <v>4466</v>
      </c>
    </row>
    <row r="26849" spans="1:4">
      <c r="A26849" s="489" t="str">
        <f t="shared" si="419"/>
        <v>2362090611訪問看護</v>
      </c>
      <c r="B26849" s="489">
        <v>2362090611</v>
      </c>
      <c r="C26849" s="489" t="s">
        <v>2102</v>
      </c>
      <c r="D26849" s="489" t="s">
        <v>4466</v>
      </c>
    </row>
    <row r="26850" spans="1:4">
      <c r="A26850" s="489" t="str">
        <f t="shared" si="419"/>
        <v>2362090629介護予防訪問看護</v>
      </c>
      <c r="B26850" s="489">
        <v>2362090629</v>
      </c>
      <c r="C26850" s="489" t="s">
        <v>2103</v>
      </c>
      <c r="D26850" s="489" t="s">
        <v>5013</v>
      </c>
    </row>
    <row r="26851" spans="1:4">
      <c r="A26851" s="489" t="str">
        <f t="shared" si="419"/>
        <v>2362090629訪問看護</v>
      </c>
      <c r="B26851" s="489">
        <v>2362090629</v>
      </c>
      <c r="C26851" s="489" t="s">
        <v>2102</v>
      </c>
      <c r="D26851" s="489" t="s">
        <v>5013</v>
      </c>
    </row>
    <row r="26852" spans="1:4">
      <c r="A26852" s="489" t="str">
        <f t="shared" si="419"/>
        <v>2362090637訪問看護</v>
      </c>
      <c r="B26852" s="489">
        <v>2362090637</v>
      </c>
      <c r="C26852" s="489" t="s">
        <v>2102</v>
      </c>
      <c r="D26852" s="489" t="s">
        <v>5014</v>
      </c>
    </row>
    <row r="26853" spans="1:4">
      <c r="A26853" s="489" t="str">
        <f t="shared" si="419"/>
        <v>2362090645介護予防訪問看護</v>
      </c>
      <c r="B26853" s="489">
        <v>2362090645</v>
      </c>
      <c r="C26853" s="489" t="s">
        <v>2103</v>
      </c>
      <c r="D26853" s="489" t="s">
        <v>5015</v>
      </c>
    </row>
    <row r="26854" spans="1:4">
      <c r="A26854" s="489" t="str">
        <f t="shared" si="419"/>
        <v>2362090645訪問看護</v>
      </c>
      <c r="B26854" s="489">
        <v>2362090645</v>
      </c>
      <c r="C26854" s="489" t="s">
        <v>2102</v>
      </c>
      <c r="D26854" s="489" t="s">
        <v>5015</v>
      </c>
    </row>
    <row r="26855" spans="1:4">
      <c r="A26855" s="489" t="str">
        <f t="shared" si="419"/>
        <v>2362090652介護予防訪問看護</v>
      </c>
      <c r="B26855" s="489">
        <v>2362090652</v>
      </c>
      <c r="C26855" s="489" t="s">
        <v>2103</v>
      </c>
      <c r="D26855" s="489" t="s">
        <v>5016</v>
      </c>
    </row>
    <row r="26856" spans="1:4">
      <c r="A26856" s="489" t="str">
        <f t="shared" si="419"/>
        <v>2362090652訪問看護</v>
      </c>
      <c r="B26856" s="489">
        <v>2362090652</v>
      </c>
      <c r="C26856" s="489" t="s">
        <v>2102</v>
      </c>
      <c r="D26856" s="489" t="s">
        <v>5016</v>
      </c>
    </row>
    <row r="26857" spans="1:4">
      <c r="A26857" s="489" t="str">
        <f t="shared" si="419"/>
        <v>2362090660介護予防訪問看護</v>
      </c>
      <c r="B26857" s="489">
        <v>2362090660</v>
      </c>
      <c r="C26857" s="489" t="s">
        <v>2103</v>
      </c>
      <c r="D26857" s="489" t="s">
        <v>5017</v>
      </c>
    </row>
    <row r="26858" spans="1:4">
      <c r="A26858" s="489" t="str">
        <f t="shared" si="419"/>
        <v>2362090660訪問看護</v>
      </c>
      <c r="B26858" s="489">
        <v>2362090660</v>
      </c>
      <c r="C26858" s="489" t="s">
        <v>2102</v>
      </c>
      <c r="D26858" s="489" t="s">
        <v>5017</v>
      </c>
    </row>
    <row r="26859" spans="1:4">
      <c r="A26859" s="489" t="str">
        <f t="shared" si="419"/>
        <v>2362090678介護予防訪問看護</v>
      </c>
      <c r="B26859" s="489">
        <v>2362090678</v>
      </c>
      <c r="C26859" s="489" t="s">
        <v>2103</v>
      </c>
      <c r="D26859" s="489" t="s">
        <v>5018</v>
      </c>
    </row>
    <row r="26860" spans="1:4">
      <c r="A26860" s="489" t="str">
        <f t="shared" si="419"/>
        <v>2362090678訪問看護</v>
      </c>
      <c r="B26860" s="489">
        <v>2362090678</v>
      </c>
      <c r="C26860" s="489" t="s">
        <v>2102</v>
      </c>
      <c r="D26860" s="489" t="s">
        <v>5018</v>
      </c>
    </row>
    <row r="26861" spans="1:4">
      <c r="A26861" s="489" t="str">
        <f t="shared" si="419"/>
        <v>2362090686訪問看護</v>
      </c>
      <c r="B26861" s="489">
        <v>2362090686</v>
      </c>
      <c r="C26861" s="489" t="s">
        <v>2102</v>
      </c>
      <c r="D26861" s="489" t="s">
        <v>5019</v>
      </c>
    </row>
    <row r="26862" spans="1:4">
      <c r="A26862" s="489" t="str">
        <f t="shared" si="419"/>
        <v>2362090694介護予防訪問看護</v>
      </c>
      <c r="B26862" s="489">
        <v>2362090694</v>
      </c>
      <c r="C26862" s="489" t="s">
        <v>2103</v>
      </c>
      <c r="D26862" s="489" t="s">
        <v>5020</v>
      </c>
    </row>
    <row r="26863" spans="1:4">
      <c r="A26863" s="489" t="str">
        <f t="shared" si="419"/>
        <v>2362090694訪問看護</v>
      </c>
      <c r="B26863" s="489">
        <v>2362090694</v>
      </c>
      <c r="C26863" s="489" t="s">
        <v>2102</v>
      </c>
      <c r="D26863" s="489" t="s">
        <v>5020</v>
      </c>
    </row>
    <row r="26864" spans="1:4">
      <c r="A26864" s="489" t="str">
        <f t="shared" si="419"/>
        <v>2362090702介護予防訪問看護</v>
      </c>
      <c r="B26864" s="489">
        <v>2362090702</v>
      </c>
      <c r="C26864" s="489" t="s">
        <v>2103</v>
      </c>
      <c r="D26864" s="489" t="s">
        <v>5021</v>
      </c>
    </row>
    <row r="26865" spans="1:4">
      <c r="A26865" s="489" t="str">
        <f t="shared" si="419"/>
        <v>2362090702訪問看護</v>
      </c>
      <c r="B26865" s="489">
        <v>2362090702</v>
      </c>
      <c r="C26865" s="489" t="s">
        <v>2102</v>
      </c>
      <c r="D26865" s="489" t="s">
        <v>5021</v>
      </c>
    </row>
    <row r="26866" spans="1:4">
      <c r="A26866" s="489" t="str">
        <f t="shared" si="419"/>
        <v>2362090728介護予防訪問看護</v>
      </c>
      <c r="B26866" s="489">
        <v>2362090728</v>
      </c>
      <c r="C26866" s="489" t="s">
        <v>2103</v>
      </c>
      <c r="D26866" s="489" t="s">
        <v>5022</v>
      </c>
    </row>
    <row r="26867" spans="1:4">
      <c r="A26867" s="489" t="str">
        <f t="shared" si="419"/>
        <v>2362090728訪問看護</v>
      </c>
      <c r="B26867" s="489">
        <v>2362090728</v>
      </c>
      <c r="C26867" s="489" t="s">
        <v>2102</v>
      </c>
      <c r="D26867" s="489" t="s">
        <v>5022</v>
      </c>
    </row>
    <row r="26868" spans="1:4">
      <c r="A26868" s="489" t="str">
        <f t="shared" si="419"/>
        <v>2362090736介護予防訪問看護</v>
      </c>
      <c r="B26868" s="489">
        <v>2362090736</v>
      </c>
      <c r="C26868" s="489" t="s">
        <v>2103</v>
      </c>
      <c r="D26868" s="489" t="s">
        <v>5023</v>
      </c>
    </row>
    <row r="26869" spans="1:4">
      <c r="A26869" s="489" t="str">
        <f t="shared" si="419"/>
        <v>2362090736訪問看護</v>
      </c>
      <c r="B26869" s="489">
        <v>2362090736</v>
      </c>
      <c r="C26869" s="489" t="s">
        <v>2102</v>
      </c>
      <c r="D26869" s="489" t="s">
        <v>5023</v>
      </c>
    </row>
    <row r="26870" spans="1:4">
      <c r="A26870" s="489" t="str">
        <f t="shared" si="419"/>
        <v>2362090744介護予防訪問看護</v>
      </c>
      <c r="B26870" s="489">
        <v>2362090744</v>
      </c>
      <c r="C26870" s="489" t="s">
        <v>2103</v>
      </c>
      <c r="D26870" s="489" t="s">
        <v>5024</v>
      </c>
    </row>
    <row r="26871" spans="1:4">
      <c r="A26871" s="489" t="str">
        <f t="shared" si="419"/>
        <v>2362090744訪問看護</v>
      </c>
      <c r="B26871" s="489">
        <v>2362090744</v>
      </c>
      <c r="C26871" s="489" t="s">
        <v>2102</v>
      </c>
      <c r="D26871" s="489" t="s">
        <v>5024</v>
      </c>
    </row>
    <row r="26872" spans="1:4">
      <c r="A26872" s="489" t="str">
        <f t="shared" si="419"/>
        <v>2362090751介護予防訪問看護</v>
      </c>
      <c r="B26872" s="489">
        <v>2362090751</v>
      </c>
      <c r="C26872" s="489" t="s">
        <v>2103</v>
      </c>
      <c r="D26872" s="489" t="s">
        <v>5025</v>
      </c>
    </row>
    <row r="26873" spans="1:4">
      <c r="A26873" s="489" t="str">
        <f t="shared" si="419"/>
        <v>2362090751訪問看護</v>
      </c>
      <c r="B26873" s="489">
        <v>2362090751</v>
      </c>
      <c r="C26873" s="489" t="s">
        <v>2102</v>
      </c>
      <c r="D26873" s="489" t="s">
        <v>5025</v>
      </c>
    </row>
    <row r="26874" spans="1:4">
      <c r="A26874" s="489" t="str">
        <f t="shared" si="419"/>
        <v>2362190023介護予防訪問看護</v>
      </c>
      <c r="B26874" s="489">
        <v>2362190023</v>
      </c>
      <c r="C26874" s="489" t="s">
        <v>2103</v>
      </c>
      <c r="D26874" s="489" t="s">
        <v>5026</v>
      </c>
    </row>
    <row r="26875" spans="1:4">
      <c r="A26875" s="489" t="str">
        <f t="shared" si="419"/>
        <v>2362190023訪問看護</v>
      </c>
      <c r="B26875" s="489">
        <v>2362190023</v>
      </c>
      <c r="C26875" s="489" t="s">
        <v>2102</v>
      </c>
      <c r="D26875" s="489" t="s">
        <v>5026</v>
      </c>
    </row>
    <row r="26876" spans="1:4">
      <c r="A26876" s="489" t="str">
        <f t="shared" si="419"/>
        <v>2362190031介護予防訪問看護</v>
      </c>
      <c r="B26876" s="489">
        <v>2362190031</v>
      </c>
      <c r="C26876" s="489" t="s">
        <v>2103</v>
      </c>
      <c r="D26876" s="489" t="s">
        <v>5027</v>
      </c>
    </row>
    <row r="26877" spans="1:4">
      <c r="A26877" s="489" t="str">
        <f t="shared" si="419"/>
        <v>2362190031訪問看護</v>
      </c>
      <c r="B26877" s="489">
        <v>2362190031</v>
      </c>
      <c r="C26877" s="489" t="s">
        <v>2102</v>
      </c>
      <c r="D26877" s="489" t="s">
        <v>5027</v>
      </c>
    </row>
    <row r="26878" spans="1:4">
      <c r="A26878" s="489" t="str">
        <f t="shared" si="419"/>
        <v>2362190056介護予防訪問看護</v>
      </c>
      <c r="B26878" s="489">
        <v>2362190056</v>
      </c>
      <c r="C26878" s="489" t="s">
        <v>2103</v>
      </c>
      <c r="D26878" s="489" t="s">
        <v>5028</v>
      </c>
    </row>
    <row r="26879" spans="1:4">
      <c r="A26879" s="489" t="str">
        <f t="shared" si="419"/>
        <v>2362190056訪問看護</v>
      </c>
      <c r="B26879" s="489">
        <v>2362190056</v>
      </c>
      <c r="C26879" s="489" t="s">
        <v>2102</v>
      </c>
      <c r="D26879" s="489" t="s">
        <v>5028</v>
      </c>
    </row>
    <row r="26880" spans="1:4">
      <c r="A26880" s="489" t="str">
        <f t="shared" si="419"/>
        <v>2362190064介護予防訪問看護</v>
      </c>
      <c r="B26880" s="489">
        <v>2362190064</v>
      </c>
      <c r="C26880" s="489" t="s">
        <v>2103</v>
      </c>
      <c r="D26880" s="489" t="s">
        <v>5029</v>
      </c>
    </row>
    <row r="26881" spans="1:4">
      <c r="A26881" s="489" t="str">
        <f t="shared" si="419"/>
        <v>2362190064訪問看護</v>
      </c>
      <c r="B26881" s="489">
        <v>2362190064</v>
      </c>
      <c r="C26881" s="489" t="s">
        <v>2102</v>
      </c>
      <c r="D26881" s="489" t="s">
        <v>5029</v>
      </c>
    </row>
    <row r="26882" spans="1:4">
      <c r="A26882" s="489" t="str">
        <f t="shared" ref="A26882:A26945" si="420">B26882&amp;C26882</f>
        <v>2362190064訪問看護</v>
      </c>
      <c r="B26882" s="489">
        <v>2362190064</v>
      </c>
      <c r="C26882" s="489" t="s">
        <v>2102</v>
      </c>
      <c r="D26882" s="489" t="s">
        <v>5029</v>
      </c>
    </row>
    <row r="26883" spans="1:4">
      <c r="A26883" s="489" t="str">
        <f t="shared" si="420"/>
        <v>2362190148介護予防訪問看護</v>
      </c>
      <c r="B26883" s="489">
        <v>2362190148</v>
      </c>
      <c r="C26883" s="489" t="s">
        <v>2103</v>
      </c>
      <c r="D26883" s="489" t="s">
        <v>5030</v>
      </c>
    </row>
    <row r="26884" spans="1:4">
      <c r="A26884" s="489" t="str">
        <f t="shared" si="420"/>
        <v>2362190148訪問看護</v>
      </c>
      <c r="B26884" s="489">
        <v>2362190148</v>
      </c>
      <c r="C26884" s="489" t="s">
        <v>2102</v>
      </c>
      <c r="D26884" s="489" t="s">
        <v>5030</v>
      </c>
    </row>
    <row r="26885" spans="1:4">
      <c r="A26885" s="489" t="str">
        <f t="shared" si="420"/>
        <v>2362190155介護予防訪問看護</v>
      </c>
      <c r="B26885" s="489">
        <v>2362190155</v>
      </c>
      <c r="C26885" s="489" t="s">
        <v>2103</v>
      </c>
      <c r="D26885" s="489" t="s">
        <v>5031</v>
      </c>
    </row>
    <row r="26886" spans="1:4">
      <c r="A26886" s="489" t="str">
        <f t="shared" si="420"/>
        <v>2362190155訪問看護</v>
      </c>
      <c r="B26886" s="489">
        <v>2362190155</v>
      </c>
      <c r="C26886" s="489" t="s">
        <v>2102</v>
      </c>
      <c r="D26886" s="489" t="s">
        <v>5031</v>
      </c>
    </row>
    <row r="26887" spans="1:4">
      <c r="A26887" s="489" t="str">
        <f t="shared" si="420"/>
        <v>2362190189介護予防訪問看護</v>
      </c>
      <c r="B26887" s="489">
        <v>2362190189</v>
      </c>
      <c r="C26887" s="489" t="s">
        <v>2103</v>
      </c>
      <c r="D26887" s="489" t="s">
        <v>5032</v>
      </c>
    </row>
    <row r="26888" spans="1:4">
      <c r="A26888" s="489" t="str">
        <f t="shared" si="420"/>
        <v>2362190189訪問看護</v>
      </c>
      <c r="B26888" s="489">
        <v>2362190189</v>
      </c>
      <c r="C26888" s="489" t="s">
        <v>2102</v>
      </c>
      <c r="D26888" s="489" t="s">
        <v>5032</v>
      </c>
    </row>
    <row r="26889" spans="1:4">
      <c r="A26889" s="489" t="str">
        <f t="shared" si="420"/>
        <v>2362190189訪問看護</v>
      </c>
      <c r="B26889" s="489">
        <v>2362190189</v>
      </c>
      <c r="C26889" s="489" t="s">
        <v>2102</v>
      </c>
      <c r="D26889" s="489" t="s">
        <v>5032</v>
      </c>
    </row>
    <row r="26890" spans="1:4">
      <c r="A26890" s="489" t="str">
        <f t="shared" si="420"/>
        <v>2362190213介護予防訪問看護</v>
      </c>
      <c r="B26890" s="489">
        <v>2362190213</v>
      </c>
      <c r="C26890" s="489" t="s">
        <v>2103</v>
      </c>
      <c r="D26890" s="489" t="s">
        <v>5033</v>
      </c>
    </row>
    <row r="26891" spans="1:4">
      <c r="A26891" s="489" t="str">
        <f t="shared" si="420"/>
        <v>2362190213訪問看護</v>
      </c>
      <c r="B26891" s="489">
        <v>2362190213</v>
      </c>
      <c r="C26891" s="489" t="s">
        <v>2102</v>
      </c>
      <c r="D26891" s="489" t="s">
        <v>5033</v>
      </c>
    </row>
    <row r="26892" spans="1:4">
      <c r="A26892" s="489" t="str">
        <f t="shared" si="420"/>
        <v>2362190221介護予防訪問看護</v>
      </c>
      <c r="B26892" s="489">
        <v>2362190221</v>
      </c>
      <c r="C26892" s="489" t="s">
        <v>2103</v>
      </c>
      <c r="D26892" s="489" t="s">
        <v>5034</v>
      </c>
    </row>
    <row r="26893" spans="1:4">
      <c r="A26893" s="489" t="str">
        <f t="shared" si="420"/>
        <v>2362190221訪問看護</v>
      </c>
      <c r="B26893" s="489">
        <v>2362190221</v>
      </c>
      <c r="C26893" s="489" t="s">
        <v>2102</v>
      </c>
      <c r="D26893" s="489" t="s">
        <v>5034</v>
      </c>
    </row>
    <row r="26894" spans="1:4">
      <c r="A26894" s="489" t="str">
        <f t="shared" si="420"/>
        <v>2362190239訪問看護</v>
      </c>
      <c r="B26894" s="489">
        <v>2362190239</v>
      </c>
      <c r="C26894" s="489" t="s">
        <v>2102</v>
      </c>
      <c r="D26894" s="489" t="s">
        <v>5035</v>
      </c>
    </row>
    <row r="26895" spans="1:4">
      <c r="A26895" s="489" t="str">
        <f t="shared" si="420"/>
        <v>2362190254介護予防訪問看護</v>
      </c>
      <c r="B26895" s="489">
        <v>2362190254</v>
      </c>
      <c r="C26895" s="489" t="s">
        <v>2103</v>
      </c>
      <c r="D26895" s="489" t="s">
        <v>5036</v>
      </c>
    </row>
    <row r="26896" spans="1:4">
      <c r="A26896" s="489" t="str">
        <f t="shared" si="420"/>
        <v>2362190254訪問看護</v>
      </c>
      <c r="B26896" s="489">
        <v>2362190254</v>
      </c>
      <c r="C26896" s="489" t="s">
        <v>2102</v>
      </c>
      <c r="D26896" s="489" t="s">
        <v>5036</v>
      </c>
    </row>
    <row r="26897" spans="1:4">
      <c r="A26897" s="489" t="str">
        <f t="shared" si="420"/>
        <v>2362190254訪問看護</v>
      </c>
      <c r="B26897" s="489">
        <v>2362190254</v>
      </c>
      <c r="C26897" s="489" t="s">
        <v>2102</v>
      </c>
      <c r="D26897" s="489" t="s">
        <v>5036</v>
      </c>
    </row>
    <row r="26898" spans="1:4">
      <c r="A26898" s="489" t="str">
        <f t="shared" si="420"/>
        <v>2362190262介護予防訪問看護</v>
      </c>
      <c r="B26898" s="489">
        <v>2362190262</v>
      </c>
      <c r="C26898" s="489" t="s">
        <v>2103</v>
      </c>
      <c r="D26898" s="489" t="s">
        <v>5037</v>
      </c>
    </row>
    <row r="26899" spans="1:4">
      <c r="A26899" s="489" t="str">
        <f t="shared" si="420"/>
        <v>2362190262訪問看護</v>
      </c>
      <c r="B26899" s="489">
        <v>2362190262</v>
      </c>
      <c r="C26899" s="489" t="s">
        <v>2102</v>
      </c>
      <c r="D26899" s="489" t="s">
        <v>5037</v>
      </c>
    </row>
    <row r="26900" spans="1:4">
      <c r="A26900" s="489" t="str">
        <f t="shared" si="420"/>
        <v>2362190262訪問看護</v>
      </c>
      <c r="B26900" s="489">
        <v>2362190262</v>
      </c>
      <c r="C26900" s="489" t="s">
        <v>2102</v>
      </c>
      <c r="D26900" s="489" t="s">
        <v>5037</v>
      </c>
    </row>
    <row r="26901" spans="1:4">
      <c r="A26901" s="489" t="str">
        <f t="shared" si="420"/>
        <v>2362190270介護予防訪問看護</v>
      </c>
      <c r="B26901" s="489">
        <v>2362190270</v>
      </c>
      <c r="C26901" s="489" t="s">
        <v>2103</v>
      </c>
      <c r="D26901" s="489" t="s">
        <v>5038</v>
      </c>
    </row>
    <row r="26902" spans="1:4">
      <c r="A26902" s="489" t="str">
        <f t="shared" si="420"/>
        <v>2362190270訪問看護</v>
      </c>
      <c r="B26902" s="489">
        <v>2362190270</v>
      </c>
      <c r="C26902" s="489" t="s">
        <v>2102</v>
      </c>
      <c r="D26902" s="489" t="s">
        <v>5038</v>
      </c>
    </row>
    <row r="26903" spans="1:4">
      <c r="A26903" s="489" t="str">
        <f t="shared" si="420"/>
        <v>2362190312介護予防訪問看護</v>
      </c>
      <c r="B26903" s="489">
        <v>2362190312</v>
      </c>
      <c r="C26903" s="489" t="s">
        <v>2103</v>
      </c>
      <c r="D26903" s="489" t="s">
        <v>5039</v>
      </c>
    </row>
    <row r="26904" spans="1:4">
      <c r="A26904" s="489" t="str">
        <f t="shared" si="420"/>
        <v>2362190312訪問看護</v>
      </c>
      <c r="B26904" s="489">
        <v>2362190312</v>
      </c>
      <c r="C26904" s="489" t="s">
        <v>2102</v>
      </c>
      <c r="D26904" s="489" t="s">
        <v>5039</v>
      </c>
    </row>
    <row r="26905" spans="1:4">
      <c r="A26905" s="489" t="str">
        <f t="shared" si="420"/>
        <v>2362190338介護予防訪問看護</v>
      </c>
      <c r="B26905" s="489">
        <v>2362190338</v>
      </c>
      <c r="C26905" s="489" t="s">
        <v>2103</v>
      </c>
      <c r="D26905" s="489" t="s">
        <v>5040</v>
      </c>
    </row>
    <row r="26906" spans="1:4">
      <c r="A26906" s="489" t="str">
        <f t="shared" si="420"/>
        <v>2362190338訪問看護</v>
      </c>
      <c r="B26906" s="489">
        <v>2362190338</v>
      </c>
      <c r="C26906" s="489" t="s">
        <v>2102</v>
      </c>
      <c r="D26906" s="489" t="s">
        <v>5040</v>
      </c>
    </row>
    <row r="26907" spans="1:4">
      <c r="A26907" s="489" t="str">
        <f t="shared" si="420"/>
        <v>2362190338訪問看護</v>
      </c>
      <c r="B26907" s="489">
        <v>2362190338</v>
      </c>
      <c r="C26907" s="489" t="s">
        <v>2102</v>
      </c>
      <c r="D26907" s="489" t="s">
        <v>5040</v>
      </c>
    </row>
    <row r="26908" spans="1:4">
      <c r="A26908" s="489" t="str">
        <f t="shared" si="420"/>
        <v>2362190353介護予防訪問看護</v>
      </c>
      <c r="B26908" s="489">
        <v>2362190353</v>
      </c>
      <c r="C26908" s="489" t="s">
        <v>2103</v>
      </c>
      <c r="D26908" s="489" t="s">
        <v>5041</v>
      </c>
    </row>
    <row r="26909" spans="1:4">
      <c r="A26909" s="489" t="str">
        <f t="shared" si="420"/>
        <v>2362190353訪問看護</v>
      </c>
      <c r="B26909" s="489">
        <v>2362190353</v>
      </c>
      <c r="C26909" s="489" t="s">
        <v>2102</v>
      </c>
      <c r="D26909" s="489" t="s">
        <v>5041</v>
      </c>
    </row>
    <row r="26910" spans="1:4">
      <c r="A26910" s="489" t="str">
        <f t="shared" si="420"/>
        <v>2362190379介護予防訪問看護</v>
      </c>
      <c r="B26910" s="489">
        <v>2362190379</v>
      </c>
      <c r="C26910" s="489" t="s">
        <v>2103</v>
      </c>
      <c r="D26910" s="489" t="s">
        <v>5042</v>
      </c>
    </row>
    <row r="26911" spans="1:4">
      <c r="A26911" s="489" t="str">
        <f t="shared" si="420"/>
        <v>2362190379訪問看護</v>
      </c>
      <c r="B26911" s="489">
        <v>2362190379</v>
      </c>
      <c r="C26911" s="489" t="s">
        <v>2102</v>
      </c>
      <c r="D26911" s="489" t="s">
        <v>5042</v>
      </c>
    </row>
    <row r="26912" spans="1:4">
      <c r="A26912" s="489" t="str">
        <f t="shared" si="420"/>
        <v>2362190387介護予防訪問看護</v>
      </c>
      <c r="B26912" s="489">
        <v>2362190387</v>
      </c>
      <c r="C26912" s="489" t="s">
        <v>2103</v>
      </c>
      <c r="D26912" s="489" t="s">
        <v>5043</v>
      </c>
    </row>
    <row r="26913" spans="1:4">
      <c r="A26913" s="489" t="str">
        <f t="shared" si="420"/>
        <v>2362190387訪問看護</v>
      </c>
      <c r="B26913" s="489">
        <v>2362190387</v>
      </c>
      <c r="C26913" s="489" t="s">
        <v>2102</v>
      </c>
      <c r="D26913" s="489" t="s">
        <v>5043</v>
      </c>
    </row>
    <row r="26914" spans="1:4">
      <c r="A26914" s="489" t="str">
        <f t="shared" si="420"/>
        <v>2362190395介護予防訪問看護</v>
      </c>
      <c r="B26914" s="489">
        <v>2362190395</v>
      </c>
      <c r="C26914" s="489" t="s">
        <v>2103</v>
      </c>
      <c r="D26914" s="489" t="s">
        <v>5044</v>
      </c>
    </row>
    <row r="26915" spans="1:4">
      <c r="A26915" s="489" t="str">
        <f t="shared" si="420"/>
        <v>2362190395訪問看護</v>
      </c>
      <c r="B26915" s="489">
        <v>2362190395</v>
      </c>
      <c r="C26915" s="489" t="s">
        <v>2102</v>
      </c>
      <c r="D26915" s="489" t="s">
        <v>5044</v>
      </c>
    </row>
    <row r="26916" spans="1:4">
      <c r="A26916" s="489" t="str">
        <f t="shared" si="420"/>
        <v>2362190403介護予防訪問看護</v>
      </c>
      <c r="B26916" s="489">
        <v>2362190403</v>
      </c>
      <c r="C26916" s="489" t="s">
        <v>2103</v>
      </c>
      <c r="D26916" s="489" t="s">
        <v>5045</v>
      </c>
    </row>
    <row r="26917" spans="1:4">
      <c r="A26917" s="489" t="str">
        <f t="shared" si="420"/>
        <v>2362190403訪問看護</v>
      </c>
      <c r="B26917" s="489">
        <v>2362190403</v>
      </c>
      <c r="C26917" s="489" t="s">
        <v>2102</v>
      </c>
      <c r="D26917" s="489" t="s">
        <v>5045</v>
      </c>
    </row>
    <row r="26918" spans="1:4">
      <c r="A26918" s="489" t="str">
        <f t="shared" si="420"/>
        <v>2362190411介護予防訪問看護</v>
      </c>
      <c r="B26918" s="489">
        <v>2362190411</v>
      </c>
      <c r="C26918" s="489" t="s">
        <v>2103</v>
      </c>
      <c r="D26918" s="489" t="s">
        <v>5046</v>
      </c>
    </row>
    <row r="26919" spans="1:4">
      <c r="A26919" s="489" t="str">
        <f t="shared" si="420"/>
        <v>2362190411訪問看護</v>
      </c>
      <c r="B26919" s="489">
        <v>2362190411</v>
      </c>
      <c r="C26919" s="489" t="s">
        <v>2102</v>
      </c>
      <c r="D26919" s="489" t="s">
        <v>5046</v>
      </c>
    </row>
    <row r="26920" spans="1:4">
      <c r="A26920" s="489" t="str">
        <f t="shared" si="420"/>
        <v>2362190429介護予防訪問看護</v>
      </c>
      <c r="B26920" s="489">
        <v>2362190429</v>
      </c>
      <c r="C26920" s="489" t="s">
        <v>2103</v>
      </c>
      <c r="D26920" s="489" t="s">
        <v>5047</v>
      </c>
    </row>
    <row r="26921" spans="1:4">
      <c r="A26921" s="489" t="str">
        <f t="shared" si="420"/>
        <v>2362190429訪問看護</v>
      </c>
      <c r="B26921" s="489">
        <v>2362190429</v>
      </c>
      <c r="C26921" s="489" t="s">
        <v>2102</v>
      </c>
      <c r="D26921" s="489" t="s">
        <v>5047</v>
      </c>
    </row>
    <row r="26922" spans="1:4">
      <c r="A26922" s="489" t="str">
        <f t="shared" si="420"/>
        <v>2362190445介護予防訪問看護</v>
      </c>
      <c r="B26922" s="489">
        <v>2362190445</v>
      </c>
      <c r="C26922" s="489" t="s">
        <v>2103</v>
      </c>
      <c r="D26922" s="489" t="s">
        <v>5048</v>
      </c>
    </row>
    <row r="26923" spans="1:4">
      <c r="A26923" s="489" t="str">
        <f t="shared" si="420"/>
        <v>2362190445訪問看護</v>
      </c>
      <c r="B26923" s="489">
        <v>2362190445</v>
      </c>
      <c r="C26923" s="489" t="s">
        <v>2102</v>
      </c>
      <c r="D26923" s="489" t="s">
        <v>5048</v>
      </c>
    </row>
    <row r="26924" spans="1:4">
      <c r="A26924" s="489" t="str">
        <f t="shared" si="420"/>
        <v>2362190452介護予防訪問看護</v>
      </c>
      <c r="B26924" s="489">
        <v>2362190452</v>
      </c>
      <c r="C26924" s="489" t="s">
        <v>2103</v>
      </c>
      <c r="D26924" s="489" t="s">
        <v>5049</v>
      </c>
    </row>
    <row r="26925" spans="1:4">
      <c r="A26925" s="489" t="str">
        <f t="shared" si="420"/>
        <v>2362190452訪問看護</v>
      </c>
      <c r="B26925" s="489">
        <v>2362190452</v>
      </c>
      <c r="C26925" s="489" t="s">
        <v>2102</v>
      </c>
      <c r="D26925" s="489" t="s">
        <v>5049</v>
      </c>
    </row>
    <row r="26926" spans="1:4">
      <c r="A26926" s="489" t="str">
        <f t="shared" si="420"/>
        <v>2362190478介護予防訪問看護</v>
      </c>
      <c r="B26926" s="489">
        <v>2362190478</v>
      </c>
      <c r="C26926" s="489" t="s">
        <v>2103</v>
      </c>
      <c r="D26926" s="489" t="s">
        <v>5050</v>
      </c>
    </row>
    <row r="26927" spans="1:4">
      <c r="A26927" s="489" t="str">
        <f t="shared" si="420"/>
        <v>2362190478訪問看護</v>
      </c>
      <c r="B26927" s="489">
        <v>2362190478</v>
      </c>
      <c r="C26927" s="489" t="s">
        <v>2102</v>
      </c>
      <c r="D26927" s="489" t="s">
        <v>5050</v>
      </c>
    </row>
    <row r="26928" spans="1:4">
      <c r="A26928" s="489" t="str">
        <f t="shared" si="420"/>
        <v>2362190486介護予防訪問看護</v>
      </c>
      <c r="B26928" s="489">
        <v>2362190486</v>
      </c>
      <c r="C26928" s="489" t="s">
        <v>2103</v>
      </c>
      <c r="D26928" s="489" t="s">
        <v>5051</v>
      </c>
    </row>
    <row r="26929" spans="1:4">
      <c r="A26929" s="489" t="str">
        <f t="shared" si="420"/>
        <v>2362190486訪問看護</v>
      </c>
      <c r="B26929" s="489">
        <v>2362190486</v>
      </c>
      <c r="C26929" s="489" t="s">
        <v>2102</v>
      </c>
      <c r="D26929" s="489" t="s">
        <v>5051</v>
      </c>
    </row>
    <row r="26930" spans="1:4">
      <c r="A26930" s="489" t="str">
        <f t="shared" si="420"/>
        <v>2362190494介護予防訪問看護</v>
      </c>
      <c r="B26930" s="489">
        <v>2362190494</v>
      </c>
      <c r="C26930" s="489" t="s">
        <v>2103</v>
      </c>
      <c r="D26930" s="489" t="s">
        <v>5052</v>
      </c>
    </row>
    <row r="26931" spans="1:4">
      <c r="A26931" s="489" t="str">
        <f t="shared" si="420"/>
        <v>2362190494訪問看護</v>
      </c>
      <c r="B26931" s="489">
        <v>2362190494</v>
      </c>
      <c r="C26931" s="489" t="s">
        <v>2102</v>
      </c>
      <c r="D26931" s="489" t="s">
        <v>5052</v>
      </c>
    </row>
    <row r="26932" spans="1:4">
      <c r="A26932" s="489" t="str">
        <f t="shared" si="420"/>
        <v>2362190502介護予防訪問看護</v>
      </c>
      <c r="B26932" s="489">
        <v>2362190502</v>
      </c>
      <c r="C26932" s="489" t="s">
        <v>2103</v>
      </c>
      <c r="D26932" s="489" t="s">
        <v>5053</v>
      </c>
    </row>
    <row r="26933" spans="1:4">
      <c r="A26933" s="489" t="str">
        <f t="shared" si="420"/>
        <v>2362190502訪問看護</v>
      </c>
      <c r="B26933" s="489">
        <v>2362190502</v>
      </c>
      <c r="C26933" s="489" t="s">
        <v>2102</v>
      </c>
      <c r="D26933" s="489" t="s">
        <v>5053</v>
      </c>
    </row>
    <row r="26934" spans="1:4">
      <c r="A26934" s="489" t="str">
        <f t="shared" si="420"/>
        <v>2362190510介護予防訪問看護</v>
      </c>
      <c r="B26934" s="489">
        <v>2362190510</v>
      </c>
      <c r="C26934" s="489" t="s">
        <v>2103</v>
      </c>
      <c r="D26934" s="489" t="s">
        <v>5054</v>
      </c>
    </row>
    <row r="26935" spans="1:4">
      <c r="A26935" s="489" t="str">
        <f t="shared" si="420"/>
        <v>2362190510訪問看護</v>
      </c>
      <c r="B26935" s="489">
        <v>2362190510</v>
      </c>
      <c r="C26935" s="489" t="s">
        <v>2102</v>
      </c>
      <c r="D26935" s="489" t="s">
        <v>5054</v>
      </c>
    </row>
    <row r="26936" spans="1:4">
      <c r="A26936" s="489" t="str">
        <f t="shared" si="420"/>
        <v>2362190528介護予防訪問看護</v>
      </c>
      <c r="B26936" s="489">
        <v>2362190528</v>
      </c>
      <c r="C26936" s="489" t="s">
        <v>2103</v>
      </c>
      <c r="D26936" s="489" t="s">
        <v>5055</v>
      </c>
    </row>
    <row r="26937" spans="1:4">
      <c r="A26937" s="489" t="str">
        <f t="shared" si="420"/>
        <v>2362190528訪問看護</v>
      </c>
      <c r="B26937" s="489">
        <v>2362190528</v>
      </c>
      <c r="C26937" s="489" t="s">
        <v>2102</v>
      </c>
      <c r="D26937" s="489" t="s">
        <v>5055</v>
      </c>
    </row>
    <row r="26938" spans="1:4">
      <c r="A26938" s="489" t="str">
        <f t="shared" si="420"/>
        <v>2362190536訪問看護</v>
      </c>
      <c r="B26938" s="489">
        <v>2362190536</v>
      </c>
      <c r="C26938" s="489" t="s">
        <v>2102</v>
      </c>
      <c r="D26938" s="489" t="s">
        <v>5056</v>
      </c>
    </row>
    <row r="26939" spans="1:4">
      <c r="A26939" s="489" t="str">
        <f t="shared" si="420"/>
        <v>2362190544介護予防訪問看護</v>
      </c>
      <c r="B26939" s="489">
        <v>2362190544</v>
      </c>
      <c r="C26939" s="489" t="s">
        <v>2103</v>
      </c>
      <c r="D26939" s="489" t="s">
        <v>5057</v>
      </c>
    </row>
    <row r="26940" spans="1:4">
      <c r="A26940" s="489" t="str">
        <f t="shared" si="420"/>
        <v>2362190544訪問看護</v>
      </c>
      <c r="B26940" s="489">
        <v>2362190544</v>
      </c>
      <c r="C26940" s="489" t="s">
        <v>2102</v>
      </c>
      <c r="D26940" s="489" t="s">
        <v>5057</v>
      </c>
    </row>
    <row r="26941" spans="1:4">
      <c r="A26941" s="489" t="str">
        <f t="shared" si="420"/>
        <v>2362190551介護予防訪問看護</v>
      </c>
      <c r="B26941" s="489">
        <v>2362190551</v>
      </c>
      <c r="C26941" s="489" t="s">
        <v>2103</v>
      </c>
      <c r="D26941" s="489" t="s">
        <v>5058</v>
      </c>
    </row>
    <row r="26942" spans="1:4">
      <c r="A26942" s="489" t="str">
        <f t="shared" si="420"/>
        <v>2362190551訪問看護</v>
      </c>
      <c r="B26942" s="489">
        <v>2362190551</v>
      </c>
      <c r="C26942" s="489" t="s">
        <v>2102</v>
      </c>
      <c r="D26942" s="489" t="s">
        <v>5058</v>
      </c>
    </row>
    <row r="26943" spans="1:4">
      <c r="A26943" s="489" t="str">
        <f t="shared" si="420"/>
        <v>2362190569介護予防訪問看護</v>
      </c>
      <c r="B26943" s="489">
        <v>2362190569</v>
      </c>
      <c r="C26943" s="489" t="s">
        <v>2103</v>
      </c>
      <c r="D26943" s="489" t="s">
        <v>5059</v>
      </c>
    </row>
    <row r="26944" spans="1:4">
      <c r="A26944" s="489" t="str">
        <f t="shared" si="420"/>
        <v>2362190569訪問看護</v>
      </c>
      <c r="B26944" s="489">
        <v>2362190569</v>
      </c>
      <c r="C26944" s="489" t="s">
        <v>2102</v>
      </c>
      <c r="D26944" s="489" t="s">
        <v>5059</v>
      </c>
    </row>
    <row r="26945" spans="1:4">
      <c r="A26945" s="489" t="str">
        <f t="shared" si="420"/>
        <v>2362190569訪問看護</v>
      </c>
      <c r="B26945" s="489">
        <v>2362190569</v>
      </c>
      <c r="C26945" s="489" t="s">
        <v>2102</v>
      </c>
      <c r="D26945" s="489" t="s">
        <v>5059</v>
      </c>
    </row>
    <row r="26946" spans="1:4">
      <c r="A26946" s="489" t="str">
        <f t="shared" ref="A26946:A27009" si="421">B26946&amp;C26946</f>
        <v>2362190577介護予防訪問看護</v>
      </c>
      <c r="B26946" s="489">
        <v>2362190577</v>
      </c>
      <c r="C26946" s="489" t="s">
        <v>2103</v>
      </c>
      <c r="D26946" s="489" t="s">
        <v>5060</v>
      </c>
    </row>
    <row r="26947" spans="1:4">
      <c r="A26947" s="489" t="str">
        <f t="shared" si="421"/>
        <v>2362190577訪問看護</v>
      </c>
      <c r="B26947" s="489">
        <v>2362190577</v>
      </c>
      <c r="C26947" s="489" t="s">
        <v>2102</v>
      </c>
      <c r="D26947" s="489" t="s">
        <v>5060</v>
      </c>
    </row>
    <row r="26948" spans="1:4">
      <c r="A26948" s="489" t="str">
        <f t="shared" si="421"/>
        <v>2362190585介護予防訪問看護</v>
      </c>
      <c r="B26948" s="489">
        <v>2362190585</v>
      </c>
      <c r="C26948" s="489" t="s">
        <v>2103</v>
      </c>
      <c r="D26948" s="489" t="s">
        <v>5061</v>
      </c>
    </row>
    <row r="26949" spans="1:4">
      <c r="A26949" s="489" t="str">
        <f t="shared" si="421"/>
        <v>2362190585訪問看護</v>
      </c>
      <c r="B26949" s="489">
        <v>2362190585</v>
      </c>
      <c r="C26949" s="489" t="s">
        <v>2102</v>
      </c>
      <c r="D26949" s="489" t="s">
        <v>5061</v>
      </c>
    </row>
    <row r="26950" spans="1:4">
      <c r="A26950" s="489" t="str">
        <f t="shared" si="421"/>
        <v>2362190585訪問看護</v>
      </c>
      <c r="B26950" s="489">
        <v>2362190585</v>
      </c>
      <c r="C26950" s="489" t="s">
        <v>2102</v>
      </c>
      <c r="D26950" s="489" t="s">
        <v>5061</v>
      </c>
    </row>
    <row r="26951" spans="1:4">
      <c r="A26951" s="489" t="str">
        <f t="shared" si="421"/>
        <v>2362190601介護予防訪問看護</v>
      </c>
      <c r="B26951" s="489">
        <v>2362190601</v>
      </c>
      <c r="C26951" s="489" t="s">
        <v>2103</v>
      </c>
      <c r="D26951" s="489" t="s">
        <v>5062</v>
      </c>
    </row>
    <row r="26952" spans="1:4">
      <c r="A26952" s="489" t="str">
        <f t="shared" si="421"/>
        <v>2362190601訪問看護</v>
      </c>
      <c r="B26952" s="489">
        <v>2362190601</v>
      </c>
      <c r="C26952" s="489" t="s">
        <v>2102</v>
      </c>
      <c r="D26952" s="489" t="s">
        <v>5062</v>
      </c>
    </row>
    <row r="26953" spans="1:4">
      <c r="A26953" s="489" t="str">
        <f t="shared" si="421"/>
        <v>2362190619介護予防訪問看護</v>
      </c>
      <c r="B26953" s="489">
        <v>2362190619</v>
      </c>
      <c r="C26953" s="489" t="s">
        <v>2103</v>
      </c>
      <c r="D26953" s="489" t="s">
        <v>5063</v>
      </c>
    </row>
    <row r="26954" spans="1:4">
      <c r="A26954" s="489" t="str">
        <f t="shared" si="421"/>
        <v>2362190619訪問看護</v>
      </c>
      <c r="B26954" s="489">
        <v>2362190619</v>
      </c>
      <c r="C26954" s="489" t="s">
        <v>2102</v>
      </c>
      <c r="D26954" s="489" t="s">
        <v>5063</v>
      </c>
    </row>
    <row r="26955" spans="1:4">
      <c r="A26955" s="489" t="str">
        <f t="shared" si="421"/>
        <v>2362190627介護予防訪問看護</v>
      </c>
      <c r="B26955" s="489">
        <v>2362190627</v>
      </c>
      <c r="C26955" s="489" t="s">
        <v>2103</v>
      </c>
      <c r="D26955" s="489" t="s">
        <v>5064</v>
      </c>
    </row>
    <row r="26956" spans="1:4">
      <c r="A26956" s="489" t="str">
        <f t="shared" si="421"/>
        <v>2362190627訪問看護</v>
      </c>
      <c r="B26956" s="489">
        <v>2362190627</v>
      </c>
      <c r="C26956" s="489" t="s">
        <v>2102</v>
      </c>
      <c r="D26956" s="489" t="s">
        <v>5064</v>
      </c>
    </row>
    <row r="26957" spans="1:4">
      <c r="A26957" s="489" t="str">
        <f t="shared" si="421"/>
        <v>2362190635訪問看護</v>
      </c>
      <c r="B26957" s="489">
        <v>2362190635</v>
      </c>
      <c r="C26957" s="489" t="s">
        <v>2102</v>
      </c>
      <c r="D26957" s="489" t="s">
        <v>5065</v>
      </c>
    </row>
    <row r="26958" spans="1:4">
      <c r="A26958" s="489" t="str">
        <f t="shared" si="421"/>
        <v>2362190650訪問看護</v>
      </c>
      <c r="B26958" s="489">
        <v>2362190650</v>
      </c>
      <c r="C26958" s="489" t="s">
        <v>2102</v>
      </c>
      <c r="D26958" s="489" t="s">
        <v>5066</v>
      </c>
    </row>
    <row r="26959" spans="1:4">
      <c r="A26959" s="489" t="str">
        <f t="shared" si="421"/>
        <v>2362190668介護予防訪問看護</v>
      </c>
      <c r="B26959" s="489">
        <v>2362190668</v>
      </c>
      <c r="C26959" s="489" t="s">
        <v>2103</v>
      </c>
      <c r="D26959" s="489" t="s">
        <v>5067</v>
      </c>
    </row>
    <row r="26960" spans="1:4">
      <c r="A26960" s="489" t="str">
        <f t="shared" si="421"/>
        <v>2362190668訪問看護</v>
      </c>
      <c r="B26960" s="489">
        <v>2362190668</v>
      </c>
      <c r="C26960" s="489" t="s">
        <v>2102</v>
      </c>
      <c r="D26960" s="489" t="s">
        <v>5067</v>
      </c>
    </row>
    <row r="26961" spans="1:4">
      <c r="A26961" s="489" t="str">
        <f t="shared" si="421"/>
        <v>2362190676介護予防訪問看護</v>
      </c>
      <c r="B26961" s="489">
        <v>2362190676</v>
      </c>
      <c r="C26961" s="489" t="s">
        <v>2103</v>
      </c>
      <c r="D26961" s="489" t="s">
        <v>5068</v>
      </c>
    </row>
    <row r="26962" spans="1:4">
      <c r="A26962" s="489" t="str">
        <f t="shared" si="421"/>
        <v>2362190676訪問看護</v>
      </c>
      <c r="B26962" s="489">
        <v>2362190676</v>
      </c>
      <c r="C26962" s="489" t="s">
        <v>2102</v>
      </c>
      <c r="D26962" s="489" t="s">
        <v>5068</v>
      </c>
    </row>
    <row r="26963" spans="1:4">
      <c r="A26963" s="489" t="str">
        <f t="shared" si="421"/>
        <v>2362190684訪問看護</v>
      </c>
      <c r="B26963" s="489">
        <v>2362190684</v>
      </c>
      <c r="C26963" s="489" t="s">
        <v>2102</v>
      </c>
      <c r="D26963" s="489" t="s">
        <v>5069</v>
      </c>
    </row>
    <row r="26964" spans="1:4">
      <c r="A26964" s="489" t="str">
        <f t="shared" si="421"/>
        <v>2362190692介護予防訪問看護</v>
      </c>
      <c r="B26964" s="489">
        <v>2362190692</v>
      </c>
      <c r="C26964" s="489" t="s">
        <v>2103</v>
      </c>
      <c r="D26964" s="489" t="s">
        <v>5070</v>
      </c>
    </row>
    <row r="26965" spans="1:4">
      <c r="A26965" s="489" t="str">
        <f t="shared" si="421"/>
        <v>2362190692訪問看護</v>
      </c>
      <c r="B26965" s="489">
        <v>2362190692</v>
      </c>
      <c r="C26965" s="489" t="s">
        <v>2102</v>
      </c>
      <c r="D26965" s="489" t="s">
        <v>5070</v>
      </c>
    </row>
    <row r="26966" spans="1:4">
      <c r="A26966" s="489" t="str">
        <f t="shared" si="421"/>
        <v>2362190700介護予防訪問看護</v>
      </c>
      <c r="B26966" s="489">
        <v>2362190700</v>
      </c>
      <c r="C26966" s="489" t="s">
        <v>2103</v>
      </c>
      <c r="D26966" s="489" t="s">
        <v>5071</v>
      </c>
    </row>
    <row r="26967" spans="1:4">
      <c r="A26967" s="489" t="str">
        <f t="shared" si="421"/>
        <v>2362190700訪問看護</v>
      </c>
      <c r="B26967" s="489">
        <v>2362190700</v>
      </c>
      <c r="C26967" s="489" t="s">
        <v>2102</v>
      </c>
      <c r="D26967" s="489" t="s">
        <v>5071</v>
      </c>
    </row>
    <row r="26968" spans="1:4">
      <c r="A26968" s="489" t="str">
        <f t="shared" si="421"/>
        <v>2362190718介護予防訪問看護</v>
      </c>
      <c r="B26968" s="489">
        <v>2362190718</v>
      </c>
      <c r="C26968" s="489" t="s">
        <v>2103</v>
      </c>
      <c r="D26968" s="489" t="s">
        <v>5072</v>
      </c>
    </row>
    <row r="26969" spans="1:4">
      <c r="A26969" s="489" t="str">
        <f t="shared" si="421"/>
        <v>2362190718訪問看護</v>
      </c>
      <c r="B26969" s="489">
        <v>2362190718</v>
      </c>
      <c r="C26969" s="489" t="s">
        <v>2102</v>
      </c>
      <c r="D26969" s="489" t="s">
        <v>5072</v>
      </c>
    </row>
    <row r="26970" spans="1:4">
      <c r="A26970" s="489" t="str">
        <f t="shared" si="421"/>
        <v>2362190726介護予防訪問看護</v>
      </c>
      <c r="B26970" s="489">
        <v>2362190726</v>
      </c>
      <c r="C26970" s="489" t="s">
        <v>2103</v>
      </c>
      <c r="D26970" s="489" t="s">
        <v>5073</v>
      </c>
    </row>
    <row r="26971" spans="1:4">
      <c r="A26971" s="489" t="str">
        <f t="shared" si="421"/>
        <v>2362190726訪問看護</v>
      </c>
      <c r="B26971" s="489">
        <v>2362190726</v>
      </c>
      <c r="C26971" s="489" t="s">
        <v>2102</v>
      </c>
      <c r="D26971" s="489" t="s">
        <v>5073</v>
      </c>
    </row>
    <row r="26972" spans="1:4">
      <c r="A26972" s="489" t="str">
        <f t="shared" si="421"/>
        <v>2362190734介護予防訪問看護</v>
      </c>
      <c r="B26972" s="489">
        <v>2362190734</v>
      </c>
      <c r="C26972" s="489" t="s">
        <v>2103</v>
      </c>
      <c r="D26972" s="489" t="s">
        <v>5074</v>
      </c>
    </row>
    <row r="26973" spans="1:4">
      <c r="A26973" s="489" t="str">
        <f t="shared" si="421"/>
        <v>2362190734訪問看護</v>
      </c>
      <c r="B26973" s="489">
        <v>2362190734</v>
      </c>
      <c r="C26973" s="489" t="s">
        <v>2102</v>
      </c>
      <c r="D26973" s="489" t="s">
        <v>5074</v>
      </c>
    </row>
    <row r="26974" spans="1:4">
      <c r="A26974" s="489" t="str">
        <f t="shared" si="421"/>
        <v>2362190742訪問看護</v>
      </c>
      <c r="B26974" s="489">
        <v>2362190742</v>
      </c>
      <c r="C26974" s="489" t="s">
        <v>2102</v>
      </c>
      <c r="D26974" s="489" t="s">
        <v>5075</v>
      </c>
    </row>
    <row r="26975" spans="1:4">
      <c r="A26975" s="489" t="str">
        <f t="shared" si="421"/>
        <v>2362190759介護予防訪問看護</v>
      </c>
      <c r="B26975" s="489">
        <v>2362190759</v>
      </c>
      <c r="C26975" s="489" t="s">
        <v>2103</v>
      </c>
      <c r="D26975" s="489" t="s">
        <v>5076</v>
      </c>
    </row>
    <row r="26976" spans="1:4">
      <c r="A26976" s="489" t="str">
        <f t="shared" si="421"/>
        <v>2362190759訪問看護</v>
      </c>
      <c r="B26976" s="489">
        <v>2362190759</v>
      </c>
      <c r="C26976" s="489" t="s">
        <v>2102</v>
      </c>
      <c r="D26976" s="489" t="s">
        <v>5076</v>
      </c>
    </row>
    <row r="26977" spans="1:4">
      <c r="A26977" s="489" t="str">
        <f t="shared" si="421"/>
        <v>2362190767介護予防訪問看護</v>
      </c>
      <c r="B26977" s="489">
        <v>2362190767</v>
      </c>
      <c r="C26977" s="489" t="s">
        <v>2103</v>
      </c>
      <c r="D26977" s="489" t="s">
        <v>19432</v>
      </c>
    </row>
    <row r="26978" spans="1:4">
      <c r="A26978" s="489" t="str">
        <f t="shared" si="421"/>
        <v>2362190767訪問看護</v>
      </c>
      <c r="B26978" s="489">
        <v>2362190767</v>
      </c>
      <c r="C26978" s="489" t="s">
        <v>2102</v>
      </c>
      <c r="D26978" s="489" t="s">
        <v>19432</v>
      </c>
    </row>
    <row r="26979" spans="1:4">
      <c r="A26979" s="489" t="str">
        <f t="shared" si="421"/>
        <v>2362190775介護予防訪問看護</v>
      </c>
      <c r="B26979" s="489">
        <v>2362190775</v>
      </c>
      <c r="C26979" s="489" t="s">
        <v>2103</v>
      </c>
      <c r="D26979" s="489" t="s">
        <v>19433</v>
      </c>
    </row>
    <row r="26980" spans="1:4">
      <c r="A26980" s="489" t="str">
        <f t="shared" si="421"/>
        <v>2362190775訪問看護</v>
      </c>
      <c r="B26980" s="489">
        <v>2362190775</v>
      </c>
      <c r="C26980" s="489" t="s">
        <v>2102</v>
      </c>
      <c r="D26980" s="489" t="s">
        <v>19433</v>
      </c>
    </row>
    <row r="26981" spans="1:4">
      <c r="A26981" s="489" t="str">
        <f t="shared" si="421"/>
        <v>2362290021介護予防訪問看護</v>
      </c>
      <c r="B26981" s="489">
        <v>2362290021</v>
      </c>
      <c r="C26981" s="489" t="s">
        <v>2103</v>
      </c>
      <c r="D26981" s="489" t="s">
        <v>5077</v>
      </c>
    </row>
    <row r="26982" spans="1:4">
      <c r="A26982" s="489" t="str">
        <f t="shared" si="421"/>
        <v>2362290021訪問看護</v>
      </c>
      <c r="B26982" s="489">
        <v>2362290021</v>
      </c>
      <c r="C26982" s="489" t="s">
        <v>2102</v>
      </c>
      <c r="D26982" s="489" t="s">
        <v>5077</v>
      </c>
    </row>
    <row r="26983" spans="1:4">
      <c r="A26983" s="489" t="str">
        <f t="shared" si="421"/>
        <v>2362290039介護予防訪問看護</v>
      </c>
      <c r="B26983" s="489">
        <v>2362290039</v>
      </c>
      <c r="C26983" s="489" t="s">
        <v>2103</v>
      </c>
      <c r="D26983" s="489" t="s">
        <v>5078</v>
      </c>
    </row>
    <row r="26984" spans="1:4">
      <c r="A26984" s="489" t="str">
        <f t="shared" si="421"/>
        <v>2362290039訪問看護</v>
      </c>
      <c r="B26984" s="489">
        <v>2362290039</v>
      </c>
      <c r="C26984" s="489" t="s">
        <v>2102</v>
      </c>
      <c r="D26984" s="489" t="s">
        <v>5078</v>
      </c>
    </row>
    <row r="26985" spans="1:4">
      <c r="A26985" s="489" t="str">
        <f t="shared" si="421"/>
        <v>2362290047介護予防訪問看護</v>
      </c>
      <c r="B26985" s="489">
        <v>2362290047</v>
      </c>
      <c r="C26985" s="489" t="s">
        <v>2103</v>
      </c>
      <c r="D26985" s="489" t="s">
        <v>5079</v>
      </c>
    </row>
    <row r="26986" spans="1:4">
      <c r="A26986" s="489" t="str">
        <f t="shared" si="421"/>
        <v>2362290047訪問看護</v>
      </c>
      <c r="B26986" s="489">
        <v>2362290047</v>
      </c>
      <c r="C26986" s="489" t="s">
        <v>2102</v>
      </c>
      <c r="D26986" s="489" t="s">
        <v>5079</v>
      </c>
    </row>
    <row r="26987" spans="1:4">
      <c r="A26987" s="489" t="str">
        <f t="shared" si="421"/>
        <v>2362290054介護予防訪問看護</v>
      </c>
      <c r="B26987" s="489">
        <v>2362290054</v>
      </c>
      <c r="C26987" s="489" t="s">
        <v>2103</v>
      </c>
      <c r="D26987" s="489" t="s">
        <v>5080</v>
      </c>
    </row>
    <row r="26988" spans="1:4">
      <c r="A26988" s="489" t="str">
        <f t="shared" si="421"/>
        <v>2362290054訪問看護</v>
      </c>
      <c r="B26988" s="489">
        <v>2362290054</v>
      </c>
      <c r="C26988" s="489" t="s">
        <v>2102</v>
      </c>
      <c r="D26988" s="489" t="s">
        <v>5080</v>
      </c>
    </row>
    <row r="26989" spans="1:4">
      <c r="A26989" s="489" t="str">
        <f t="shared" si="421"/>
        <v>2362290062介護予防訪問看護</v>
      </c>
      <c r="B26989" s="489">
        <v>2362290062</v>
      </c>
      <c r="C26989" s="489" t="s">
        <v>2103</v>
      </c>
      <c r="D26989" s="489" t="s">
        <v>5081</v>
      </c>
    </row>
    <row r="26990" spans="1:4">
      <c r="A26990" s="489" t="str">
        <f t="shared" si="421"/>
        <v>2362290062訪問看護</v>
      </c>
      <c r="B26990" s="489">
        <v>2362290062</v>
      </c>
      <c r="C26990" s="489" t="s">
        <v>2102</v>
      </c>
      <c r="D26990" s="489" t="s">
        <v>5081</v>
      </c>
    </row>
    <row r="26991" spans="1:4">
      <c r="A26991" s="489" t="str">
        <f t="shared" si="421"/>
        <v>2362290096介護予防訪問看護</v>
      </c>
      <c r="B26991" s="489">
        <v>2362290096</v>
      </c>
      <c r="C26991" s="489" t="s">
        <v>2103</v>
      </c>
      <c r="D26991" s="489" t="s">
        <v>5082</v>
      </c>
    </row>
    <row r="26992" spans="1:4">
      <c r="A26992" s="489" t="str">
        <f t="shared" si="421"/>
        <v>2362290096訪問看護</v>
      </c>
      <c r="B26992" s="489">
        <v>2362290096</v>
      </c>
      <c r="C26992" s="489" t="s">
        <v>2102</v>
      </c>
      <c r="D26992" s="489" t="s">
        <v>5082</v>
      </c>
    </row>
    <row r="26993" spans="1:4">
      <c r="A26993" s="489" t="str">
        <f t="shared" si="421"/>
        <v>2362290096訪問看護</v>
      </c>
      <c r="B26993" s="489">
        <v>2362290096</v>
      </c>
      <c r="C26993" s="489" t="s">
        <v>2102</v>
      </c>
      <c r="D26993" s="489" t="s">
        <v>5082</v>
      </c>
    </row>
    <row r="26994" spans="1:4">
      <c r="A26994" s="489" t="str">
        <f t="shared" si="421"/>
        <v>2362290120介護予防訪問看護</v>
      </c>
      <c r="B26994" s="489">
        <v>2362290120</v>
      </c>
      <c r="C26994" s="489" t="s">
        <v>2103</v>
      </c>
      <c r="D26994" s="489" t="s">
        <v>5083</v>
      </c>
    </row>
    <row r="26995" spans="1:4">
      <c r="A26995" s="489" t="str">
        <f t="shared" si="421"/>
        <v>2362290120訪問看護</v>
      </c>
      <c r="B26995" s="489">
        <v>2362290120</v>
      </c>
      <c r="C26995" s="489" t="s">
        <v>2102</v>
      </c>
      <c r="D26995" s="489" t="s">
        <v>5083</v>
      </c>
    </row>
    <row r="26996" spans="1:4">
      <c r="A26996" s="489" t="str">
        <f t="shared" si="421"/>
        <v>2362290146介護予防訪問看護</v>
      </c>
      <c r="B26996" s="489">
        <v>2362290146</v>
      </c>
      <c r="C26996" s="489" t="s">
        <v>2103</v>
      </c>
      <c r="D26996" s="489" t="s">
        <v>5084</v>
      </c>
    </row>
    <row r="26997" spans="1:4">
      <c r="A26997" s="489" t="str">
        <f t="shared" si="421"/>
        <v>2362290146訪問看護</v>
      </c>
      <c r="B26997" s="489">
        <v>2362290146</v>
      </c>
      <c r="C26997" s="489" t="s">
        <v>2102</v>
      </c>
      <c r="D26997" s="489" t="s">
        <v>5084</v>
      </c>
    </row>
    <row r="26998" spans="1:4">
      <c r="A26998" s="489" t="str">
        <f t="shared" si="421"/>
        <v>2362290161介護予防訪問看護</v>
      </c>
      <c r="B26998" s="489">
        <v>2362290161</v>
      </c>
      <c r="C26998" s="489" t="s">
        <v>2103</v>
      </c>
      <c r="D26998" s="489" t="s">
        <v>5085</v>
      </c>
    </row>
    <row r="26999" spans="1:4">
      <c r="A26999" s="489" t="str">
        <f t="shared" si="421"/>
        <v>2362290161訪問看護</v>
      </c>
      <c r="B26999" s="489">
        <v>2362290161</v>
      </c>
      <c r="C26999" s="489" t="s">
        <v>2102</v>
      </c>
      <c r="D26999" s="489" t="s">
        <v>5085</v>
      </c>
    </row>
    <row r="27000" spans="1:4">
      <c r="A27000" s="489" t="str">
        <f t="shared" si="421"/>
        <v>2362290161訪問看護</v>
      </c>
      <c r="B27000" s="489">
        <v>2362290161</v>
      </c>
      <c r="C27000" s="489" t="s">
        <v>2102</v>
      </c>
      <c r="D27000" s="489" t="s">
        <v>5085</v>
      </c>
    </row>
    <row r="27001" spans="1:4">
      <c r="A27001" s="489" t="str">
        <f t="shared" si="421"/>
        <v>2362290195介護予防訪問看護</v>
      </c>
      <c r="B27001" s="489">
        <v>2362290195</v>
      </c>
      <c r="C27001" s="489" t="s">
        <v>2103</v>
      </c>
      <c r="D27001" s="489" t="s">
        <v>5086</v>
      </c>
    </row>
    <row r="27002" spans="1:4">
      <c r="A27002" s="489" t="str">
        <f t="shared" si="421"/>
        <v>2362290195訪問看護</v>
      </c>
      <c r="B27002" s="489">
        <v>2362290195</v>
      </c>
      <c r="C27002" s="489" t="s">
        <v>2102</v>
      </c>
      <c r="D27002" s="489" t="s">
        <v>5086</v>
      </c>
    </row>
    <row r="27003" spans="1:4">
      <c r="A27003" s="489" t="str">
        <f t="shared" si="421"/>
        <v>2362290195訪問看護</v>
      </c>
      <c r="B27003" s="489">
        <v>2362290195</v>
      </c>
      <c r="C27003" s="489" t="s">
        <v>2102</v>
      </c>
      <c r="D27003" s="489" t="s">
        <v>5086</v>
      </c>
    </row>
    <row r="27004" spans="1:4">
      <c r="A27004" s="489" t="str">
        <f t="shared" si="421"/>
        <v>2362290211介護予防訪問看護</v>
      </c>
      <c r="B27004" s="489">
        <v>2362290211</v>
      </c>
      <c r="C27004" s="489" t="s">
        <v>2103</v>
      </c>
      <c r="D27004" s="489" t="s">
        <v>5087</v>
      </c>
    </row>
    <row r="27005" spans="1:4">
      <c r="A27005" s="489" t="str">
        <f t="shared" si="421"/>
        <v>2362290211訪問看護</v>
      </c>
      <c r="B27005" s="489">
        <v>2362290211</v>
      </c>
      <c r="C27005" s="489" t="s">
        <v>2102</v>
      </c>
      <c r="D27005" s="489" t="s">
        <v>5087</v>
      </c>
    </row>
    <row r="27006" spans="1:4">
      <c r="A27006" s="489" t="str">
        <f t="shared" si="421"/>
        <v>2362290229介護予防訪問看護</v>
      </c>
      <c r="B27006" s="489">
        <v>2362290229</v>
      </c>
      <c r="C27006" s="489" t="s">
        <v>2103</v>
      </c>
      <c r="D27006" s="489" t="s">
        <v>5088</v>
      </c>
    </row>
    <row r="27007" spans="1:4">
      <c r="A27007" s="489" t="str">
        <f t="shared" si="421"/>
        <v>2362290229訪問看護</v>
      </c>
      <c r="B27007" s="489">
        <v>2362290229</v>
      </c>
      <c r="C27007" s="489" t="s">
        <v>2102</v>
      </c>
      <c r="D27007" s="489" t="s">
        <v>5088</v>
      </c>
    </row>
    <row r="27008" spans="1:4">
      <c r="A27008" s="489" t="str">
        <f t="shared" si="421"/>
        <v>2362290237介護予防訪問看護</v>
      </c>
      <c r="B27008" s="489">
        <v>2362290237</v>
      </c>
      <c r="C27008" s="489" t="s">
        <v>2103</v>
      </c>
      <c r="D27008" s="489" t="s">
        <v>5089</v>
      </c>
    </row>
    <row r="27009" spans="1:4">
      <c r="A27009" s="489" t="str">
        <f t="shared" si="421"/>
        <v>2362290237訪問看護</v>
      </c>
      <c r="B27009" s="489">
        <v>2362290237</v>
      </c>
      <c r="C27009" s="489" t="s">
        <v>2102</v>
      </c>
      <c r="D27009" s="489" t="s">
        <v>5089</v>
      </c>
    </row>
    <row r="27010" spans="1:4">
      <c r="A27010" s="489" t="str">
        <f t="shared" ref="A27010:A27073" si="422">B27010&amp;C27010</f>
        <v>2362290252介護予防訪問看護</v>
      </c>
      <c r="B27010" s="489">
        <v>2362290252</v>
      </c>
      <c r="C27010" s="489" t="s">
        <v>2103</v>
      </c>
      <c r="D27010" s="489" t="s">
        <v>5090</v>
      </c>
    </row>
    <row r="27011" spans="1:4">
      <c r="A27011" s="489" t="str">
        <f t="shared" si="422"/>
        <v>2362290252訪問看護</v>
      </c>
      <c r="B27011" s="489">
        <v>2362290252</v>
      </c>
      <c r="C27011" s="489" t="s">
        <v>2102</v>
      </c>
      <c r="D27011" s="489" t="s">
        <v>5090</v>
      </c>
    </row>
    <row r="27012" spans="1:4">
      <c r="A27012" s="489" t="str">
        <f t="shared" si="422"/>
        <v>2362290278介護予防訪問看護</v>
      </c>
      <c r="B27012" s="489">
        <v>2362290278</v>
      </c>
      <c r="C27012" s="489" t="s">
        <v>2103</v>
      </c>
      <c r="D27012" s="489" t="s">
        <v>5091</v>
      </c>
    </row>
    <row r="27013" spans="1:4">
      <c r="A27013" s="489" t="str">
        <f t="shared" si="422"/>
        <v>2362290278訪問看護</v>
      </c>
      <c r="B27013" s="489">
        <v>2362290278</v>
      </c>
      <c r="C27013" s="489" t="s">
        <v>2102</v>
      </c>
      <c r="D27013" s="489" t="s">
        <v>5091</v>
      </c>
    </row>
    <row r="27014" spans="1:4">
      <c r="A27014" s="489" t="str">
        <f t="shared" si="422"/>
        <v>2362290286介護予防訪問看護</v>
      </c>
      <c r="B27014" s="489">
        <v>2362290286</v>
      </c>
      <c r="C27014" s="489" t="s">
        <v>2103</v>
      </c>
      <c r="D27014" s="489" t="s">
        <v>4680</v>
      </c>
    </row>
    <row r="27015" spans="1:4">
      <c r="A27015" s="489" t="str">
        <f t="shared" si="422"/>
        <v>2362290286訪問看護</v>
      </c>
      <c r="B27015" s="489">
        <v>2362290286</v>
      </c>
      <c r="C27015" s="489" t="s">
        <v>2102</v>
      </c>
      <c r="D27015" s="489" t="s">
        <v>4680</v>
      </c>
    </row>
    <row r="27016" spans="1:4">
      <c r="A27016" s="489" t="str">
        <f t="shared" si="422"/>
        <v>2362290294介護予防訪問看護</v>
      </c>
      <c r="B27016" s="489">
        <v>2362290294</v>
      </c>
      <c r="C27016" s="489" t="s">
        <v>2103</v>
      </c>
      <c r="D27016" s="489" t="s">
        <v>5092</v>
      </c>
    </row>
    <row r="27017" spans="1:4">
      <c r="A27017" s="489" t="str">
        <f t="shared" si="422"/>
        <v>2362290294訪問看護</v>
      </c>
      <c r="B27017" s="489">
        <v>2362290294</v>
      </c>
      <c r="C27017" s="489" t="s">
        <v>2102</v>
      </c>
      <c r="D27017" s="489" t="s">
        <v>5092</v>
      </c>
    </row>
    <row r="27018" spans="1:4">
      <c r="A27018" s="489" t="str">
        <f t="shared" si="422"/>
        <v>2362290310介護予防訪問看護</v>
      </c>
      <c r="B27018" s="489">
        <v>2362290310</v>
      </c>
      <c r="C27018" s="489" t="s">
        <v>2103</v>
      </c>
      <c r="D27018" s="489" t="s">
        <v>5093</v>
      </c>
    </row>
    <row r="27019" spans="1:4">
      <c r="A27019" s="489" t="str">
        <f t="shared" si="422"/>
        <v>2362290310訪問看護</v>
      </c>
      <c r="B27019" s="489">
        <v>2362290310</v>
      </c>
      <c r="C27019" s="489" t="s">
        <v>2102</v>
      </c>
      <c r="D27019" s="489" t="s">
        <v>5093</v>
      </c>
    </row>
    <row r="27020" spans="1:4">
      <c r="A27020" s="489" t="str">
        <f t="shared" si="422"/>
        <v>2362290336介護予防訪問看護</v>
      </c>
      <c r="B27020" s="489">
        <v>2362290336</v>
      </c>
      <c r="C27020" s="489" t="s">
        <v>2103</v>
      </c>
      <c r="D27020" s="489" t="s">
        <v>5094</v>
      </c>
    </row>
    <row r="27021" spans="1:4">
      <c r="A27021" s="489" t="str">
        <f t="shared" si="422"/>
        <v>2362290336訪問看護</v>
      </c>
      <c r="B27021" s="489">
        <v>2362290336</v>
      </c>
      <c r="C27021" s="489" t="s">
        <v>2102</v>
      </c>
      <c r="D27021" s="489" t="s">
        <v>5094</v>
      </c>
    </row>
    <row r="27022" spans="1:4">
      <c r="A27022" s="489" t="str">
        <f t="shared" si="422"/>
        <v>2362290351介護予防訪問看護</v>
      </c>
      <c r="B27022" s="489">
        <v>2362290351</v>
      </c>
      <c r="C27022" s="489" t="s">
        <v>2103</v>
      </c>
      <c r="D27022" s="489" t="s">
        <v>5095</v>
      </c>
    </row>
    <row r="27023" spans="1:4">
      <c r="A27023" s="489" t="str">
        <f t="shared" si="422"/>
        <v>2362290351訪問看護</v>
      </c>
      <c r="B27023" s="489">
        <v>2362290351</v>
      </c>
      <c r="C27023" s="489" t="s">
        <v>2102</v>
      </c>
      <c r="D27023" s="489" t="s">
        <v>5095</v>
      </c>
    </row>
    <row r="27024" spans="1:4">
      <c r="A27024" s="489" t="str">
        <f t="shared" si="422"/>
        <v>2362290369介護予防訪問看護</v>
      </c>
      <c r="B27024" s="489">
        <v>2362290369</v>
      </c>
      <c r="C27024" s="489" t="s">
        <v>2103</v>
      </c>
      <c r="D27024" s="489" t="s">
        <v>5096</v>
      </c>
    </row>
    <row r="27025" spans="1:4">
      <c r="A27025" s="489" t="str">
        <f t="shared" si="422"/>
        <v>2362290369訪問看護</v>
      </c>
      <c r="B27025" s="489">
        <v>2362290369</v>
      </c>
      <c r="C27025" s="489" t="s">
        <v>2102</v>
      </c>
      <c r="D27025" s="489" t="s">
        <v>5096</v>
      </c>
    </row>
    <row r="27026" spans="1:4">
      <c r="A27026" s="489" t="str">
        <f t="shared" si="422"/>
        <v>2362290401介護予防訪問看護</v>
      </c>
      <c r="B27026" s="489">
        <v>2362290401</v>
      </c>
      <c r="C27026" s="489" t="s">
        <v>2103</v>
      </c>
      <c r="D27026" s="489" t="s">
        <v>5097</v>
      </c>
    </row>
    <row r="27027" spans="1:4">
      <c r="A27027" s="489" t="str">
        <f t="shared" si="422"/>
        <v>2362290401訪問看護</v>
      </c>
      <c r="B27027" s="489">
        <v>2362290401</v>
      </c>
      <c r="C27027" s="489" t="s">
        <v>2102</v>
      </c>
      <c r="D27027" s="489" t="s">
        <v>5097</v>
      </c>
    </row>
    <row r="27028" spans="1:4">
      <c r="A27028" s="489" t="str">
        <f t="shared" si="422"/>
        <v>2362290401訪問看護</v>
      </c>
      <c r="B27028" s="489">
        <v>2362290401</v>
      </c>
      <c r="C27028" s="489" t="s">
        <v>2102</v>
      </c>
      <c r="D27028" s="489" t="s">
        <v>5097</v>
      </c>
    </row>
    <row r="27029" spans="1:4">
      <c r="A27029" s="489" t="str">
        <f t="shared" si="422"/>
        <v>2362290419介護予防訪問看護</v>
      </c>
      <c r="B27029" s="489">
        <v>2362290419</v>
      </c>
      <c r="C27029" s="489" t="s">
        <v>2103</v>
      </c>
      <c r="D27029" s="489" t="s">
        <v>5098</v>
      </c>
    </row>
    <row r="27030" spans="1:4">
      <c r="A27030" s="489" t="str">
        <f t="shared" si="422"/>
        <v>2362290419訪問看護</v>
      </c>
      <c r="B27030" s="489">
        <v>2362290419</v>
      </c>
      <c r="C27030" s="489" t="s">
        <v>2102</v>
      </c>
      <c r="D27030" s="489" t="s">
        <v>5098</v>
      </c>
    </row>
    <row r="27031" spans="1:4">
      <c r="A27031" s="489" t="str">
        <f t="shared" si="422"/>
        <v>2362290450介護予防訪問看護</v>
      </c>
      <c r="B27031" s="489">
        <v>2362290450</v>
      </c>
      <c r="C27031" s="489" t="s">
        <v>2103</v>
      </c>
      <c r="D27031" s="489" t="s">
        <v>5099</v>
      </c>
    </row>
    <row r="27032" spans="1:4">
      <c r="A27032" s="489" t="str">
        <f t="shared" si="422"/>
        <v>2362290450訪問看護</v>
      </c>
      <c r="B27032" s="489">
        <v>2362290450</v>
      </c>
      <c r="C27032" s="489" t="s">
        <v>2102</v>
      </c>
      <c r="D27032" s="489" t="s">
        <v>5099</v>
      </c>
    </row>
    <row r="27033" spans="1:4">
      <c r="A27033" s="489" t="str">
        <f t="shared" si="422"/>
        <v>2362290468介護予防訪問看護</v>
      </c>
      <c r="B27033" s="489">
        <v>2362290468</v>
      </c>
      <c r="C27033" s="489" t="s">
        <v>2103</v>
      </c>
      <c r="D27033" s="489" t="s">
        <v>5100</v>
      </c>
    </row>
    <row r="27034" spans="1:4">
      <c r="A27034" s="489" t="str">
        <f t="shared" si="422"/>
        <v>2362290468訪問看護</v>
      </c>
      <c r="B27034" s="489">
        <v>2362290468</v>
      </c>
      <c r="C27034" s="489" t="s">
        <v>2102</v>
      </c>
      <c r="D27034" s="489" t="s">
        <v>5100</v>
      </c>
    </row>
    <row r="27035" spans="1:4">
      <c r="A27035" s="489" t="str">
        <f t="shared" si="422"/>
        <v>2362290484介護予防訪問看護</v>
      </c>
      <c r="B27035" s="489">
        <v>2362290484</v>
      </c>
      <c r="C27035" s="489" t="s">
        <v>2103</v>
      </c>
      <c r="D27035" s="489" t="s">
        <v>5101</v>
      </c>
    </row>
    <row r="27036" spans="1:4">
      <c r="A27036" s="489" t="str">
        <f t="shared" si="422"/>
        <v>2362290484訪問看護</v>
      </c>
      <c r="B27036" s="489">
        <v>2362290484</v>
      </c>
      <c r="C27036" s="489" t="s">
        <v>2102</v>
      </c>
      <c r="D27036" s="489" t="s">
        <v>5101</v>
      </c>
    </row>
    <row r="27037" spans="1:4">
      <c r="A27037" s="489" t="str">
        <f t="shared" si="422"/>
        <v>2362290518介護予防訪問看護</v>
      </c>
      <c r="B27037" s="489">
        <v>2362290518</v>
      </c>
      <c r="C27037" s="489" t="s">
        <v>2103</v>
      </c>
      <c r="D27037" s="489" t="s">
        <v>5102</v>
      </c>
    </row>
    <row r="27038" spans="1:4">
      <c r="A27038" s="489" t="str">
        <f t="shared" si="422"/>
        <v>2362290518訪問看護</v>
      </c>
      <c r="B27038" s="489">
        <v>2362290518</v>
      </c>
      <c r="C27038" s="489" t="s">
        <v>2102</v>
      </c>
      <c r="D27038" s="489" t="s">
        <v>5102</v>
      </c>
    </row>
    <row r="27039" spans="1:4">
      <c r="A27039" s="489" t="str">
        <f t="shared" si="422"/>
        <v>2362290526訪問看護</v>
      </c>
      <c r="B27039" s="489">
        <v>2362290526</v>
      </c>
      <c r="C27039" s="489" t="s">
        <v>2102</v>
      </c>
      <c r="D27039" s="489" t="s">
        <v>5103</v>
      </c>
    </row>
    <row r="27040" spans="1:4">
      <c r="A27040" s="489" t="str">
        <f t="shared" si="422"/>
        <v>2362290534介護予防訪問看護</v>
      </c>
      <c r="B27040" s="489">
        <v>2362290534</v>
      </c>
      <c r="C27040" s="489" t="s">
        <v>2103</v>
      </c>
      <c r="D27040" s="489" t="s">
        <v>5104</v>
      </c>
    </row>
    <row r="27041" spans="1:4">
      <c r="A27041" s="489" t="str">
        <f t="shared" si="422"/>
        <v>2362290534訪問看護</v>
      </c>
      <c r="B27041" s="489">
        <v>2362290534</v>
      </c>
      <c r="C27041" s="489" t="s">
        <v>2102</v>
      </c>
      <c r="D27041" s="489" t="s">
        <v>5104</v>
      </c>
    </row>
    <row r="27042" spans="1:4">
      <c r="A27042" s="489" t="str">
        <f t="shared" si="422"/>
        <v>2362290559介護予防訪問看護</v>
      </c>
      <c r="B27042" s="489">
        <v>2362290559</v>
      </c>
      <c r="C27042" s="489" t="s">
        <v>2103</v>
      </c>
      <c r="D27042" s="489" t="s">
        <v>5105</v>
      </c>
    </row>
    <row r="27043" spans="1:4">
      <c r="A27043" s="489" t="str">
        <f t="shared" si="422"/>
        <v>2362290559訪問看護</v>
      </c>
      <c r="B27043" s="489">
        <v>2362290559</v>
      </c>
      <c r="C27043" s="489" t="s">
        <v>2102</v>
      </c>
      <c r="D27043" s="489" t="s">
        <v>5105</v>
      </c>
    </row>
    <row r="27044" spans="1:4">
      <c r="A27044" s="489" t="str">
        <f t="shared" si="422"/>
        <v>2362290567介護予防訪問看護</v>
      </c>
      <c r="B27044" s="489">
        <v>2362290567</v>
      </c>
      <c r="C27044" s="489" t="s">
        <v>2103</v>
      </c>
      <c r="D27044" s="489" t="s">
        <v>5106</v>
      </c>
    </row>
    <row r="27045" spans="1:4">
      <c r="A27045" s="489" t="str">
        <f t="shared" si="422"/>
        <v>2362290567訪問看護</v>
      </c>
      <c r="B27045" s="489">
        <v>2362290567</v>
      </c>
      <c r="C27045" s="489" t="s">
        <v>2102</v>
      </c>
      <c r="D27045" s="489" t="s">
        <v>5106</v>
      </c>
    </row>
    <row r="27046" spans="1:4">
      <c r="A27046" s="489" t="str">
        <f t="shared" si="422"/>
        <v>2362290591介護予防訪問看護</v>
      </c>
      <c r="B27046" s="489">
        <v>2362290591</v>
      </c>
      <c r="C27046" s="489" t="s">
        <v>2103</v>
      </c>
      <c r="D27046" s="489" t="s">
        <v>5107</v>
      </c>
    </row>
    <row r="27047" spans="1:4">
      <c r="A27047" s="489" t="str">
        <f t="shared" si="422"/>
        <v>2362290591訪問看護</v>
      </c>
      <c r="B27047" s="489">
        <v>2362290591</v>
      </c>
      <c r="C27047" s="489" t="s">
        <v>2102</v>
      </c>
      <c r="D27047" s="489" t="s">
        <v>5107</v>
      </c>
    </row>
    <row r="27048" spans="1:4">
      <c r="A27048" s="489" t="str">
        <f t="shared" si="422"/>
        <v>2362290609介護予防訪問看護</v>
      </c>
      <c r="B27048" s="489">
        <v>2362290609</v>
      </c>
      <c r="C27048" s="489" t="s">
        <v>2103</v>
      </c>
      <c r="D27048" s="489" t="s">
        <v>5108</v>
      </c>
    </row>
    <row r="27049" spans="1:4">
      <c r="A27049" s="489" t="str">
        <f t="shared" si="422"/>
        <v>2362290609訪問看護</v>
      </c>
      <c r="B27049" s="489">
        <v>2362290609</v>
      </c>
      <c r="C27049" s="489" t="s">
        <v>2102</v>
      </c>
      <c r="D27049" s="489" t="s">
        <v>5108</v>
      </c>
    </row>
    <row r="27050" spans="1:4">
      <c r="A27050" s="489" t="str">
        <f t="shared" si="422"/>
        <v>2362290617訪問看護</v>
      </c>
      <c r="B27050" s="489">
        <v>2362290617</v>
      </c>
      <c r="C27050" s="489" t="s">
        <v>2102</v>
      </c>
      <c r="D27050" s="489" t="s">
        <v>5109</v>
      </c>
    </row>
    <row r="27051" spans="1:4">
      <c r="A27051" s="489" t="str">
        <f t="shared" si="422"/>
        <v>2362290641介護予防訪問看護</v>
      </c>
      <c r="B27051" s="489">
        <v>2362290641</v>
      </c>
      <c r="C27051" s="489" t="s">
        <v>2103</v>
      </c>
      <c r="D27051" s="489" t="s">
        <v>5110</v>
      </c>
    </row>
    <row r="27052" spans="1:4">
      <c r="A27052" s="489" t="str">
        <f t="shared" si="422"/>
        <v>2362290641訪問看護</v>
      </c>
      <c r="B27052" s="489">
        <v>2362290641</v>
      </c>
      <c r="C27052" s="489" t="s">
        <v>2102</v>
      </c>
      <c r="D27052" s="489" t="s">
        <v>5110</v>
      </c>
    </row>
    <row r="27053" spans="1:4">
      <c r="A27053" s="489" t="str">
        <f t="shared" si="422"/>
        <v>2362290658介護予防訪問看護</v>
      </c>
      <c r="B27053" s="489">
        <v>2362290658</v>
      </c>
      <c r="C27053" s="489" t="s">
        <v>2103</v>
      </c>
      <c r="D27053" s="489" t="s">
        <v>5111</v>
      </c>
    </row>
    <row r="27054" spans="1:4">
      <c r="A27054" s="489" t="str">
        <f t="shared" si="422"/>
        <v>2362290658訪問看護</v>
      </c>
      <c r="B27054" s="489">
        <v>2362290658</v>
      </c>
      <c r="C27054" s="489" t="s">
        <v>2102</v>
      </c>
      <c r="D27054" s="489" t="s">
        <v>5111</v>
      </c>
    </row>
    <row r="27055" spans="1:4">
      <c r="A27055" s="489" t="str">
        <f t="shared" si="422"/>
        <v>2362290658訪問看護</v>
      </c>
      <c r="B27055" s="489">
        <v>2362290658</v>
      </c>
      <c r="C27055" s="489" t="s">
        <v>2102</v>
      </c>
      <c r="D27055" s="489" t="s">
        <v>5111</v>
      </c>
    </row>
    <row r="27056" spans="1:4">
      <c r="A27056" s="489" t="str">
        <f t="shared" si="422"/>
        <v>2362290666介護予防訪問看護</v>
      </c>
      <c r="B27056" s="489">
        <v>2362290666</v>
      </c>
      <c r="C27056" s="489" t="s">
        <v>2103</v>
      </c>
      <c r="D27056" s="489" t="s">
        <v>5112</v>
      </c>
    </row>
    <row r="27057" spans="1:4">
      <c r="A27057" s="489" t="str">
        <f t="shared" si="422"/>
        <v>2362290666訪問看護</v>
      </c>
      <c r="B27057" s="489">
        <v>2362290666</v>
      </c>
      <c r="C27057" s="489" t="s">
        <v>2102</v>
      </c>
      <c r="D27057" s="489" t="s">
        <v>5112</v>
      </c>
    </row>
    <row r="27058" spans="1:4">
      <c r="A27058" s="489" t="str">
        <f t="shared" si="422"/>
        <v>2362290674介護予防訪問看護</v>
      </c>
      <c r="B27058" s="489">
        <v>2362290674</v>
      </c>
      <c r="C27058" s="489" t="s">
        <v>2103</v>
      </c>
      <c r="D27058" s="489" t="s">
        <v>5113</v>
      </c>
    </row>
    <row r="27059" spans="1:4">
      <c r="A27059" s="489" t="str">
        <f t="shared" si="422"/>
        <v>2362290674訪問看護</v>
      </c>
      <c r="B27059" s="489">
        <v>2362290674</v>
      </c>
      <c r="C27059" s="489" t="s">
        <v>2102</v>
      </c>
      <c r="D27059" s="489" t="s">
        <v>5113</v>
      </c>
    </row>
    <row r="27060" spans="1:4">
      <c r="A27060" s="489" t="str">
        <f t="shared" si="422"/>
        <v>2362290724介護予防訪問看護</v>
      </c>
      <c r="B27060" s="489">
        <v>2362290724</v>
      </c>
      <c r="C27060" s="489" t="s">
        <v>2103</v>
      </c>
      <c r="D27060" s="489" t="s">
        <v>5114</v>
      </c>
    </row>
    <row r="27061" spans="1:4">
      <c r="A27061" s="489" t="str">
        <f t="shared" si="422"/>
        <v>2362290724訪問看護</v>
      </c>
      <c r="B27061" s="489">
        <v>2362290724</v>
      </c>
      <c r="C27061" s="489" t="s">
        <v>2102</v>
      </c>
      <c r="D27061" s="489" t="s">
        <v>5114</v>
      </c>
    </row>
    <row r="27062" spans="1:4">
      <c r="A27062" s="489" t="str">
        <f t="shared" si="422"/>
        <v>2362290724訪問看護</v>
      </c>
      <c r="B27062" s="489">
        <v>2362290724</v>
      </c>
      <c r="C27062" s="489" t="s">
        <v>2102</v>
      </c>
      <c r="D27062" s="489" t="s">
        <v>5114</v>
      </c>
    </row>
    <row r="27063" spans="1:4">
      <c r="A27063" s="489" t="str">
        <f t="shared" si="422"/>
        <v>2362290732訪問看護</v>
      </c>
      <c r="B27063" s="489">
        <v>2362290732</v>
      </c>
      <c r="C27063" s="489" t="s">
        <v>2102</v>
      </c>
      <c r="D27063" s="489" t="s">
        <v>5115</v>
      </c>
    </row>
    <row r="27064" spans="1:4">
      <c r="A27064" s="489" t="str">
        <f t="shared" si="422"/>
        <v>2362290740介護予防訪問看護</v>
      </c>
      <c r="B27064" s="489">
        <v>2362290740</v>
      </c>
      <c r="C27064" s="489" t="s">
        <v>2103</v>
      </c>
      <c r="D27064" s="489" t="s">
        <v>5116</v>
      </c>
    </row>
    <row r="27065" spans="1:4">
      <c r="A27065" s="489" t="str">
        <f t="shared" si="422"/>
        <v>2362290740訪問看護</v>
      </c>
      <c r="B27065" s="489">
        <v>2362290740</v>
      </c>
      <c r="C27065" s="489" t="s">
        <v>2102</v>
      </c>
      <c r="D27065" s="489" t="s">
        <v>5116</v>
      </c>
    </row>
    <row r="27066" spans="1:4">
      <c r="A27066" s="489" t="str">
        <f t="shared" si="422"/>
        <v>2362290757介護予防訪問看護</v>
      </c>
      <c r="B27066" s="489">
        <v>2362290757</v>
      </c>
      <c r="C27066" s="489" t="s">
        <v>2103</v>
      </c>
      <c r="D27066" s="489" t="s">
        <v>5117</v>
      </c>
    </row>
    <row r="27067" spans="1:4">
      <c r="A27067" s="489" t="str">
        <f t="shared" si="422"/>
        <v>2362290757訪問看護</v>
      </c>
      <c r="B27067" s="489">
        <v>2362290757</v>
      </c>
      <c r="C27067" s="489" t="s">
        <v>2102</v>
      </c>
      <c r="D27067" s="489" t="s">
        <v>5117</v>
      </c>
    </row>
    <row r="27068" spans="1:4">
      <c r="A27068" s="489" t="str">
        <f t="shared" si="422"/>
        <v>2362290757訪問看護</v>
      </c>
      <c r="B27068" s="489">
        <v>2362290757</v>
      </c>
      <c r="C27068" s="489" t="s">
        <v>2102</v>
      </c>
      <c r="D27068" s="489" t="s">
        <v>5117</v>
      </c>
    </row>
    <row r="27069" spans="1:4">
      <c r="A27069" s="489" t="str">
        <f t="shared" si="422"/>
        <v>2362290765介護予防訪問看護</v>
      </c>
      <c r="B27069" s="489">
        <v>2362290765</v>
      </c>
      <c r="C27069" s="489" t="s">
        <v>2103</v>
      </c>
      <c r="D27069" s="489" t="s">
        <v>5118</v>
      </c>
    </row>
    <row r="27070" spans="1:4">
      <c r="A27070" s="489" t="str">
        <f t="shared" si="422"/>
        <v>2362290765訪問看護</v>
      </c>
      <c r="B27070" s="489">
        <v>2362290765</v>
      </c>
      <c r="C27070" s="489" t="s">
        <v>2102</v>
      </c>
      <c r="D27070" s="489" t="s">
        <v>5118</v>
      </c>
    </row>
    <row r="27071" spans="1:4">
      <c r="A27071" s="489" t="str">
        <f t="shared" si="422"/>
        <v>2362290773介護予防訪問看護</v>
      </c>
      <c r="B27071" s="489">
        <v>2362290773</v>
      </c>
      <c r="C27071" s="489" t="s">
        <v>2103</v>
      </c>
      <c r="D27071" s="489" t="s">
        <v>5119</v>
      </c>
    </row>
    <row r="27072" spans="1:4">
      <c r="A27072" s="489" t="str">
        <f t="shared" si="422"/>
        <v>2362290773訪問看護</v>
      </c>
      <c r="B27072" s="489">
        <v>2362290773</v>
      </c>
      <c r="C27072" s="489" t="s">
        <v>2102</v>
      </c>
      <c r="D27072" s="489" t="s">
        <v>5119</v>
      </c>
    </row>
    <row r="27073" spans="1:4">
      <c r="A27073" s="489" t="str">
        <f t="shared" si="422"/>
        <v>2362290781介護予防訪問看護</v>
      </c>
      <c r="B27073" s="489">
        <v>2362290781</v>
      </c>
      <c r="C27073" s="489" t="s">
        <v>2103</v>
      </c>
      <c r="D27073" s="489" t="s">
        <v>5120</v>
      </c>
    </row>
    <row r="27074" spans="1:4">
      <c r="A27074" s="489" t="str">
        <f t="shared" ref="A27074:A27137" si="423">B27074&amp;C27074</f>
        <v>2362290781訪問看護</v>
      </c>
      <c r="B27074" s="489">
        <v>2362290781</v>
      </c>
      <c r="C27074" s="489" t="s">
        <v>2102</v>
      </c>
      <c r="D27074" s="489" t="s">
        <v>5120</v>
      </c>
    </row>
    <row r="27075" spans="1:4">
      <c r="A27075" s="489" t="str">
        <f t="shared" si="423"/>
        <v>2362290799介護予防訪問看護</v>
      </c>
      <c r="B27075" s="489">
        <v>2362290799</v>
      </c>
      <c r="C27075" s="489" t="s">
        <v>2103</v>
      </c>
      <c r="D27075" s="489" t="s">
        <v>5121</v>
      </c>
    </row>
    <row r="27076" spans="1:4">
      <c r="A27076" s="489" t="str">
        <f t="shared" si="423"/>
        <v>2362290799訪問看護</v>
      </c>
      <c r="B27076" s="489">
        <v>2362290799</v>
      </c>
      <c r="C27076" s="489" t="s">
        <v>2102</v>
      </c>
      <c r="D27076" s="489" t="s">
        <v>5121</v>
      </c>
    </row>
    <row r="27077" spans="1:4">
      <c r="A27077" s="489" t="str">
        <f t="shared" si="423"/>
        <v>2362290815介護予防訪問看護</v>
      </c>
      <c r="B27077" s="489">
        <v>2362290815</v>
      </c>
      <c r="C27077" s="489" t="s">
        <v>2103</v>
      </c>
      <c r="D27077" s="489" t="s">
        <v>5122</v>
      </c>
    </row>
    <row r="27078" spans="1:4">
      <c r="A27078" s="489" t="str">
        <f t="shared" si="423"/>
        <v>2362290815訪問看護</v>
      </c>
      <c r="B27078" s="489">
        <v>2362290815</v>
      </c>
      <c r="C27078" s="489" t="s">
        <v>2102</v>
      </c>
      <c r="D27078" s="489" t="s">
        <v>5122</v>
      </c>
    </row>
    <row r="27079" spans="1:4">
      <c r="A27079" s="489" t="str">
        <f t="shared" si="423"/>
        <v>2362290864介護予防訪問看護</v>
      </c>
      <c r="B27079" s="489">
        <v>2362290864</v>
      </c>
      <c r="C27079" s="489" t="s">
        <v>2103</v>
      </c>
      <c r="D27079" s="489" t="s">
        <v>5123</v>
      </c>
    </row>
    <row r="27080" spans="1:4">
      <c r="A27080" s="489" t="str">
        <f t="shared" si="423"/>
        <v>2362290864訪問看護</v>
      </c>
      <c r="B27080" s="489">
        <v>2362290864</v>
      </c>
      <c r="C27080" s="489" t="s">
        <v>2102</v>
      </c>
      <c r="D27080" s="489" t="s">
        <v>5123</v>
      </c>
    </row>
    <row r="27081" spans="1:4">
      <c r="A27081" s="489" t="str">
        <f t="shared" si="423"/>
        <v>2362290872訪問看護</v>
      </c>
      <c r="B27081" s="489">
        <v>2362290872</v>
      </c>
      <c r="C27081" s="489" t="s">
        <v>2102</v>
      </c>
      <c r="D27081" s="489" t="s">
        <v>5124</v>
      </c>
    </row>
    <row r="27082" spans="1:4">
      <c r="A27082" s="489" t="str">
        <f t="shared" si="423"/>
        <v>2362290880介護予防訪問看護</v>
      </c>
      <c r="B27082" s="489">
        <v>2362290880</v>
      </c>
      <c r="C27082" s="489" t="s">
        <v>2103</v>
      </c>
      <c r="D27082" s="489" t="s">
        <v>5125</v>
      </c>
    </row>
    <row r="27083" spans="1:4">
      <c r="A27083" s="489" t="str">
        <f t="shared" si="423"/>
        <v>2362290880訪問看護</v>
      </c>
      <c r="B27083" s="489">
        <v>2362290880</v>
      </c>
      <c r="C27083" s="489" t="s">
        <v>2102</v>
      </c>
      <c r="D27083" s="489" t="s">
        <v>5125</v>
      </c>
    </row>
    <row r="27084" spans="1:4">
      <c r="A27084" s="489" t="str">
        <f t="shared" si="423"/>
        <v>2362290898介護予防訪問看護</v>
      </c>
      <c r="B27084" s="489">
        <v>2362290898</v>
      </c>
      <c r="C27084" s="489" t="s">
        <v>2103</v>
      </c>
      <c r="D27084" s="489" t="s">
        <v>5126</v>
      </c>
    </row>
    <row r="27085" spans="1:4">
      <c r="A27085" s="489" t="str">
        <f t="shared" si="423"/>
        <v>2362290898訪問看護</v>
      </c>
      <c r="B27085" s="489">
        <v>2362290898</v>
      </c>
      <c r="C27085" s="489" t="s">
        <v>2102</v>
      </c>
      <c r="D27085" s="489" t="s">
        <v>5126</v>
      </c>
    </row>
    <row r="27086" spans="1:4">
      <c r="A27086" s="489" t="str">
        <f t="shared" si="423"/>
        <v>2362290914介護予防訪問看護</v>
      </c>
      <c r="B27086" s="489">
        <v>2362290914</v>
      </c>
      <c r="C27086" s="489" t="s">
        <v>2103</v>
      </c>
      <c r="D27086" s="489" t="s">
        <v>5127</v>
      </c>
    </row>
    <row r="27087" spans="1:4">
      <c r="A27087" s="489" t="str">
        <f t="shared" si="423"/>
        <v>2362290914訪問看護</v>
      </c>
      <c r="B27087" s="489">
        <v>2362290914</v>
      </c>
      <c r="C27087" s="489" t="s">
        <v>2102</v>
      </c>
      <c r="D27087" s="489" t="s">
        <v>5127</v>
      </c>
    </row>
    <row r="27088" spans="1:4">
      <c r="A27088" s="489" t="str">
        <f t="shared" si="423"/>
        <v>2362290914訪問看護</v>
      </c>
      <c r="B27088" s="489">
        <v>2362290914</v>
      </c>
      <c r="C27088" s="489" t="s">
        <v>2102</v>
      </c>
      <c r="D27088" s="489" t="s">
        <v>5127</v>
      </c>
    </row>
    <row r="27089" spans="1:4">
      <c r="A27089" s="489" t="str">
        <f t="shared" si="423"/>
        <v>2362290922介護予防訪問看護</v>
      </c>
      <c r="B27089" s="489">
        <v>2362290922</v>
      </c>
      <c r="C27089" s="489" t="s">
        <v>2103</v>
      </c>
      <c r="D27089" s="489" t="s">
        <v>5128</v>
      </c>
    </row>
    <row r="27090" spans="1:4">
      <c r="A27090" s="489" t="str">
        <f t="shared" si="423"/>
        <v>2362290922訪問看護</v>
      </c>
      <c r="B27090" s="489">
        <v>2362290922</v>
      </c>
      <c r="C27090" s="489" t="s">
        <v>2102</v>
      </c>
      <c r="D27090" s="489" t="s">
        <v>5128</v>
      </c>
    </row>
    <row r="27091" spans="1:4">
      <c r="A27091" s="489" t="str">
        <f t="shared" si="423"/>
        <v>2362290930介護予防訪問看護</v>
      </c>
      <c r="B27091" s="489">
        <v>2362290930</v>
      </c>
      <c r="C27091" s="489" t="s">
        <v>2103</v>
      </c>
      <c r="D27091" s="489" t="s">
        <v>5129</v>
      </c>
    </row>
    <row r="27092" spans="1:4">
      <c r="A27092" s="489" t="str">
        <f t="shared" si="423"/>
        <v>2362290930訪問看護</v>
      </c>
      <c r="B27092" s="489">
        <v>2362290930</v>
      </c>
      <c r="C27092" s="489" t="s">
        <v>2102</v>
      </c>
      <c r="D27092" s="489" t="s">
        <v>5129</v>
      </c>
    </row>
    <row r="27093" spans="1:4">
      <c r="A27093" s="489" t="str">
        <f t="shared" si="423"/>
        <v>2362290948介護予防訪問看護</v>
      </c>
      <c r="B27093" s="489">
        <v>2362290948</v>
      </c>
      <c r="C27093" s="489" t="s">
        <v>2103</v>
      </c>
      <c r="D27093" s="489" t="s">
        <v>5130</v>
      </c>
    </row>
    <row r="27094" spans="1:4">
      <c r="A27094" s="489" t="str">
        <f t="shared" si="423"/>
        <v>2362290948訪問看護</v>
      </c>
      <c r="B27094" s="489">
        <v>2362290948</v>
      </c>
      <c r="C27094" s="489" t="s">
        <v>2102</v>
      </c>
      <c r="D27094" s="489" t="s">
        <v>5130</v>
      </c>
    </row>
    <row r="27095" spans="1:4">
      <c r="A27095" s="489" t="str">
        <f t="shared" si="423"/>
        <v>2362290955介護予防訪問看護</v>
      </c>
      <c r="B27095" s="489">
        <v>2362290955</v>
      </c>
      <c r="C27095" s="489" t="s">
        <v>2103</v>
      </c>
      <c r="D27095" s="489" t="s">
        <v>5131</v>
      </c>
    </row>
    <row r="27096" spans="1:4">
      <c r="A27096" s="489" t="str">
        <f t="shared" si="423"/>
        <v>2362290955訪問看護</v>
      </c>
      <c r="B27096" s="489">
        <v>2362290955</v>
      </c>
      <c r="C27096" s="489" t="s">
        <v>2102</v>
      </c>
      <c r="D27096" s="489" t="s">
        <v>5131</v>
      </c>
    </row>
    <row r="27097" spans="1:4">
      <c r="A27097" s="489" t="str">
        <f t="shared" si="423"/>
        <v>2362290963介護予防訪問看護</v>
      </c>
      <c r="B27097" s="489">
        <v>2362290963</v>
      </c>
      <c r="C27097" s="489" t="s">
        <v>2103</v>
      </c>
      <c r="D27097" s="489" t="s">
        <v>5132</v>
      </c>
    </row>
    <row r="27098" spans="1:4">
      <c r="A27098" s="489" t="str">
        <f t="shared" si="423"/>
        <v>2362290963訪問看護</v>
      </c>
      <c r="B27098" s="489">
        <v>2362290963</v>
      </c>
      <c r="C27098" s="489" t="s">
        <v>2102</v>
      </c>
      <c r="D27098" s="489" t="s">
        <v>5132</v>
      </c>
    </row>
    <row r="27099" spans="1:4">
      <c r="A27099" s="489" t="str">
        <f t="shared" si="423"/>
        <v>2362290971訪問看護</v>
      </c>
      <c r="B27099" s="489">
        <v>2362290971</v>
      </c>
      <c r="C27099" s="489" t="s">
        <v>2102</v>
      </c>
      <c r="D27099" s="489" t="s">
        <v>5133</v>
      </c>
    </row>
    <row r="27100" spans="1:4">
      <c r="A27100" s="489" t="str">
        <f t="shared" si="423"/>
        <v>2362290989訪問看護</v>
      </c>
      <c r="B27100" s="489">
        <v>2362290989</v>
      </c>
      <c r="C27100" s="489" t="s">
        <v>2102</v>
      </c>
      <c r="D27100" s="489" t="s">
        <v>5134</v>
      </c>
    </row>
    <row r="27101" spans="1:4">
      <c r="A27101" s="489" t="str">
        <f t="shared" si="423"/>
        <v>2362290997介護予防訪問看護</v>
      </c>
      <c r="B27101" s="489">
        <v>2362290997</v>
      </c>
      <c r="C27101" s="489" t="s">
        <v>2103</v>
      </c>
      <c r="D27101" s="489" t="s">
        <v>5135</v>
      </c>
    </row>
    <row r="27102" spans="1:4">
      <c r="A27102" s="489" t="str">
        <f t="shared" si="423"/>
        <v>2362290997訪問看護</v>
      </c>
      <c r="B27102" s="489">
        <v>2362290997</v>
      </c>
      <c r="C27102" s="489" t="s">
        <v>2102</v>
      </c>
      <c r="D27102" s="489" t="s">
        <v>5135</v>
      </c>
    </row>
    <row r="27103" spans="1:4">
      <c r="A27103" s="489" t="str">
        <f t="shared" si="423"/>
        <v>2362290997訪問看護</v>
      </c>
      <c r="B27103" s="489">
        <v>2362290997</v>
      </c>
      <c r="C27103" s="489" t="s">
        <v>2102</v>
      </c>
      <c r="D27103" s="489" t="s">
        <v>5135</v>
      </c>
    </row>
    <row r="27104" spans="1:4">
      <c r="A27104" s="489" t="str">
        <f t="shared" si="423"/>
        <v>2362291003介護予防訪問看護</v>
      </c>
      <c r="B27104" s="489">
        <v>2362291003</v>
      </c>
      <c r="C27104" s="489" t="s">
        <v>2103</v>
      </c>
      <c r="D27104" s="489" t="s">
        <v>4593</v>
      </c>
    </row>
    <row r="27105" spans="1:4">
      <c r="A27105" s="489" t="str">
        <f t="shared" si="423"/>
        <v>2362291003訪問看護</v>
      </c>
      <c r="B27105" s="489">
        <v>2362291003</v>
      </c>
      <c r="C27105" s="489" t="s">
        <v>2102</v>
      </c>
      <c r="D27105" s="489" t="s">
        <v>4593</v>
      </c>
    </row>
    <row r="27106" spans="1:4">
      <c r="A27106" s="489" t="str">
        <f t="shared" si="423"/>
        <v>2362291011介護予防訪問看護</v>
      </c>
      <c r="B27106" s="489">
        <v>2362291011</v>
      </c>
      <c r="C27106" s="489" t="s">
        <v>2103</v>
      </c>
      <c r="D27106" s="489" t="s">
        <v>5136</v>
      </c>
    </row>
    <row r="27107" spans="1:4">
      <c r="A27107" s="489" t="str">
        <f t="shared" si="423"/>
        <v>2362291011訪問看護</v>
      </c>
      <c r="B27107" s="489">
        <v>2362291011</v>
      </c>
      <c r="C27107" s="489" t="s">
        <v>2102</v>
      </c>
      <c r="D27107" s="489" t="s">
        <v>5136</v>
      </c>
    </row>
    <row r="27108" spans="1:4">
      <c r="A27108" s="489" t="str">
        <f t="shared" si="423"/>
        <v>2362291029介護予防訪問看護</v>
      </c>
      <c r="B27108" s="489">
        <v>2362291029</v>
      </c>
      <c r="C27108" s="489" t="s">
        <v>2103</v>
      </c>
      <c r="D27108" s="489" t="s">
        <v>5137</v>
      </c>
    </row>
    <row r="27109" spans="1:4">
      <c r="A27109" s="489" t="str">
        <f t="shared" si="423"/>
        <v>2362291029訪問看護</v>
      </c>
      <c r="B27109" s="489">
        <v>2362291029</v>
      </c>
      <c r="C27109" s="489" t="s">
        <v>2102</v>
      </c>
      <c r="D27109" s="489" t="s">
        <v>5137</v>
      </c>
    </row>
    <row r="27110" spans="1:4">
      <c r="A27110" s="489" t="str">
        <f t="shared" si="423"/>
        <v>2362291037介護予防訪問看護</v>
      </c>
      <c r="B27110" s="489">
        <v>2362291037</v>
      </c>
      <c r="C27110" s="489" t="s">
        <v>2103</v>
      </c>
      <c r="D27110" s="489" t="s">
        <v>5138</v>
      </c>
    </row>
    <row r="27111" spans="1:4">
      <c r="A27111" s="489" t="str">
        <f t="shared" si="423"/>
        <v>2362291037訪問看護</v>
      </c>
      <c r="B27111" s="489">
        <v>2362291037</v>
      </c>
      <c r="C27111" s="489" t="s">
        <v>2102</v>
      </c>
      <c r="D27111" s="489" t="s">
        <v>5138</v>
      </c>
    </row>
    <row r="27112" spans="1:4">
      <c r="A27112" s="489" t="str">
        <f t="shared" si="423"/>
        <v>2362291037訪問看護</v>
      </c>
      <c r="B27112" s="489">
        <v>2362291037</v>
      </c>
      <c r="C27112" s="489" t="s">
        <v>2102</v>
      </c>
      <c r="D27112" s="489" t="s">
        <v>5138</v>
      </c>
    </row>
    <row r="27113" spans="1:4">
      <c r="A27113" s="489" t="str">
        <f t="shared" si="423"/>
        <v>2362291045介護予防訪問看護</v>
      </c>
      <c r="B27113" s="489">
        <v>2362291045</v>
      </c>
      <c r="C27113" s="489" t="s">
        <v>2103</v>
      </c>
      <c r="D27113" s="489" t="s">
        <v>5139</v>
      </c>
    </row>
    <row r="27114" spans="1:4">
      <c r="A27114" s="489" t="str">
        <f t="shared" si="423"/>
        <v>2362291045訪問看護</v>
      </c>
      <c r="B27114" s="489">
        <v>2362291045</v>
      </c>
      <c r="C27114" s="489" t="s">
        <v>2102</v>
      </c>
      <c r="D27114" s="489" t="s">
        <v>5139</v>
      </c>
    </row>
    <row r="27115" spans="1:4">
      <c r="A27115" s="489" t="str">
        <f t="shared" si="423"/>
        <v>2362291052介護予防訪問看護</v>
      </c>
      <c r="B27115" s="489">
        <v>2362291052</v>
      </c>
      <c r="C27115" s="489" t="s">
        <v>2103</v>
      </c>
      <c r="D27115" s="489" t="s">
        <v>5140</v>
      </c>
    </row>
    <row r="27116" spans="1:4">
      <c r="A27116" s="489" t="str">
        <f t="shared" si="423"/>
        <v>2362291052訪問看護</v>
      </c>
      <c r="B27116" s="489">
        <v>2362291052</v>
      </c>
      <c r="C27116" s="489" t="s">
        <v>2102</v>
      </c>
      <c r="D27116" s="489" t="s">
        <v>5140</v>
      </c>
    </row>
    <row r="27117" spans="1:4">
      <c r="A27117" s="489" t="str">
        <f t="shared" si="423"/>
        <v>2362291060介護予防訪問看護</v>
      </c>
      <c r="B27117" s="489">
        <v>2362291060</v>
      </c>
      <c r="C27117" s="489" t="s">
        <v>2103</v>
      </c>
      <c r="D27117" s="489" t="s">
        <v>5141</v>
      </c>
    </row>
    <row r="27118" spans="1:4">
      <c r="A27118" s="489" t="str">
        <f t="shared" si="423"/>
        <v>2362291060訪問看護</v>
      </c>
      <c r="B27118" s="489">
        <v>2362291060</v>
      </c>
      <c r="C27118" s="489" t="s">
        <v>2102</v>
      </c>
      <c r="D27118" s="489" t="s">
        <v>5141</v>
      </c>
    </row>
    <row r="27119" spans="1:4">
      <c r="A27119" s="489" t="str">
        <f t="shared" si="423"/>
        <v>2362291078介護予防訪問看護</v>
      </c>
      <c r="B27119" s="489">
        <v>2362291078</v>
      </c>
      <c r="C27119" s="489" t="s">
        <v>2103</v>
      </c>
      <c r="D27119" s="489" t="s">
        <v>5142</v>
      </c>
    </row>
    <row r="27120" spans="1:4">
      <c r="A27120" s="489" t="str">
        <f t="shared" si="423"/>
        <v>2362291078訪問看護</v>
      </c>
      <c r="B27120" s="489">
        <v>2362291078</v>
      </c>
      <c r="C27120" s="489" t="s">
        <v>2102</v>
      </c>
      <c r="D27120" s="489" t="s">
        <v>5142</v>
      </c>
    </row>
    <row r="27121" spans="1:4">
      <c r="A27121" s="489" t="str">
        <f t="shared" si="423"/>
        <v>2362291086介護予防訪問看護</v>
      </c>
      <c r="B27121" s="489">
        <v>2362291086</v>
      </c>
      <c r="C27121" s="489" t="s">
        <v>2103</v>
      </c>
      <c r="D27121" s="489" t="s">
        <v>5143</v>
      </c>
    </row>
    <row r="27122" spans="1:4">
      <c r="A27122" s="489" t="str">
        <f t="shared" si="423"/>
        <v>2362291086訪問看護</v>
      </c>
      <c r="B27122" s="489">
        <v>2362291086</v>
      </c>
      <c r="C27122" s="489" t="s">
        <v>2102</v>
      </c>
      <c r="D27122" s="489" t="s">
        <v>5143</v>
      </c>
    </row>
    <row r="27123" spans="1:4">
      <c r="A27123" s="489" t="str">
        <f t="shared" si="423"/>
        <v>2362291094訪問看護</v>
      </c>
      <c r="B27123" s="489">
        <v>2362291094</v>
      </c>
      <c r="C27123" s="489" t="s">
        <v>2102</v>
      </c>
      <c r="D27123" s="489" t="s">
        <v>5144</v>
      </c>
    </row>
    <row r="27124" spans="1:4">
      <c r="A27124" s="489" t="str">
        <f t="shared" si="423"/>
        <v>2362291102介護予防訪問看護</v>
      </c>
      <c r="B27124" s="489">
        <v>2362291102</v>
      </c>
      <c r="C27124" s="489" t="s">
        <v>2103</v>
      </c>
      <c r="D27124" s="489" t="s">
        <v>5145</v>
      </c>
    </row>
    <row r="27125" spans="1:4">
      <c r="A27125" s="489" t="str">
        <f t="shared" si="423"/>
        <v>2362291102訪問看護</v>
      </c>
      <c r="B27125" s="489">
        <v>2362291102</v>
      </c>
      <c r="C27125" s="489" t="s">
        <v>2102</v>
      </c>
      <c r="D27125" s="489" t="s">
        <v>5145</v>
      </c>
    </row>
    <row r="27126" spans="1:4">
      <c r="A27126" s="489" t="str">
        <f t="shared" si="423"/>
        <v>2362291110介護予防訪問看護</v>
      </c>
      <c r="B27126" s="489">
        <v>2362291110</v>
      </c>
      <c r="C27126" s="489" t="s">
        <v>2103</v>
      </c>
      <c r="D27126" s="489" t="s">
        <v>5146</v>
      </c>
    </row>
    <row r="27127" spans="1:4">
      <c r="A27127" s="489" t="str">
        <f t="shared" si="423"/>
        <v>2362291110訪問看護</v>
      </c>
      <c r="B27127" s="489">
        <v>2362291110</v>
      </c>
      <c r="C27127" s="489" t="s">
        <v>2102</v>
      </c>
      <c r="D27127" s="489" t="s">
        <v>5146</v>
      </c>
    </row>
    <row r="27128" spans="1:4">
      <c r="A27128" s="489" t="str">
        <f t="shared" si="423"/>
        <v>2362291110訪問看護</v>
      </c>
      <c r="B27128" s="489">
        <v>2362291110</v>
      </c>
      <c r="C27128" s="489" t="s">
        <v>2102</v>
      </c>
      <c r="D27128" s="489" t="s">
        <v>5146</v>
      </c>
    </row>
    <row r="27129" spans="1:4">
      <c r="A27129" s="489" t="str">
        <f t="shared" si="423"/>
        <v>2362291128介護予防訪問看護</v>
      </c>
      <c r="B27129" s="489">
        <v>2362291128</v>
      </c>
      <c r="C27129" s="489" t="s">
        <v>2103</v>
      </c>
      <c r="D27129" s="489" t="s">
        <v>5147</v>
      </c>
    </row>
    <row r="27130" spans="1:4">
      <c r="A27130" s="489" t="str">
        <f t="shared" si="423"/>
        <v>2362291128訪問看護</v>
      </c>
      <c r="B27130" s="489">
        <v>2362291128</v>
      </c>
      <c r="C27130" s="489" t="s">
        <v>2102</v>
      </c>
      <c r="D27130" s="489" t="s">
        <v>5147</v>
      </c>
    </row>
    <row r="27131" spans="1:4">
      <c r="A27131" s="489" t="str">
        <f t="shared" si="423"/>
        <v>2362291136介護予防訪問看護</v>
      </c>
      <c r="B27131" s="489">
        <v>2362291136</v>
      </c>
      <c r="C27131" s="489" t="s">
        <v>2103</v>
      </c>
      <c r="D27131" s="489" t="s">
        <v>5148</v>
      </c>
    </row>
    <row r="27132" spans="1:4">
      <c r="A27132" s="489" t="str">
        <f t="shared" si="423"/>
        <v>2362291136訪問看護</v>
      </c>
      <c r="B27132" s="489">
        <v>2362291136</v>
      </c>
      <c r="C27132" s="489" t="s">
        <v>2102</v>
      </c>
      <c r="D27132" s="489" t="s">
        <v>5148</v>
      </c>
    </row>
    <row r="27133" spans="1:4">
      <c r="A27133" s="489" t="str">
        <f t="shared" si="423"/>
        <v>2362291144介護予防訪問看護</v>
      </c>
      <c r="B27133" s="489">
        <v>2362291144</v>
      </c>
      <c r="C27133" s="489" t="s">
        <v>2103</v>
      </c>
      <c r="D27133" s="489" t="s">
        <v>5149</v>
      </c>
    </row>
    <row r="27134" spans="1:4">
      <c r="A27134" s="489" t="str">
        <f t="shared" si="423"/>
        <v>2362291144訪問看護</v>
      </c>
      <c r="B27134" s="489">
        <v>2362291144</v>
      </c>
      <c r="C27134" s="489" t="s">
        <v>2102</v>
      </c>
      <c r="D27134" s="489" t="s">
        <v>5149</v>
      </c>
    </row>
    <row r="27135" spans="1:4">
      <c r="A27135" s="489" t="str">
        <f t="shared" si="423"/>
        <v>2362291151介護予防訪問看護</v>
      </c>
      <c r="B27135" s="489">
        <v>2362291151</v>
      </c>
      <c r="C27135" s="489" t="s">
        <v>2103</v>
      </c>
      <c r="D27135" s="489" t="s">
        <v>5150</v>
      </c>
    </row>
    <row r="27136" spans="1:4">
      <c r="A27136" s="489" t="str">
        <f t="shared" si="423"/>
        <v>2362291151訪問看護</v>
      </c>
      <c r="B27136" s="489">
        <v>2362291151</v>
      </c>
      <c r="C27136" s="489" t="s">
        <v>2102</v>
      </c>
      <c r="D27136" s="489" t="s">
        <v>5150</v>
      </c>
    </row>
    <row r="27137" spans="1:4">
      <c r="A27137" s="489" t="str">
        <f t="shared" si="423"/>
        <v>2362291169介護予防訪問看護</v>
      </c>
      <c r="B27137" s="489">
        <v>2362291169</v>
      </c>
      <c r="C27137" s="489" t="s">
        <v>2103</v>
      </c>
      <c r="D27137" s="489" t="s">
        <v>5151</v>
      </c>
    </row>
    <row r="27138" spans="1:4">
      <c r="A27138" s="489" t="str">
        <f t="shared" ref="A27138:A27201" si="424">B27138&amp;C27138</f>
        <v>2362291169訪問看護</v>
      </c>
      <c r="B27138" s="489">
        <v>2362291169</v>
      </c>
      <c r="C27138" s="489" t="s">
        <v>2102</v>
      </c>
      <c r="D27138" s="489" t="s">
        <v>5151</v>
      </c>
    </row>
    <row r="27139" spans="1:4">
      <c r="A27139" s="489" t="str">
        <f t="shared" si="424"/>
        <v>2362291177介護予防訪問看護</v>
      </c>
      <c r="B27139" s="489">
        <v>2362291177</v>
      </c>
      <c r="C27139" s="489" t="s">
        <v>2103</v>
      </c>
      <c r="D27139" s="489" t="s">
        <v>5152</v>
      </c>
    </row>
    <row r="27140" spans="1:4">
      <c r="A27140" s="489" t="str">
        <f t="shared" si="424"/>
        <v>2362291177訪問看護</v>
      </c>
      <c r="B27140" s="489">
        <v>2362291177</v>
      </c>
      <c r="C27140" s="489" t="s">
        <v>2102</v>
      </c>
      <c r="D27140" s="489" t="s">
        <v>5152</v>
      </c>
    </row>
    <row r="27141" spans="1:4">
      <c r="A27141" s="489" t="str">
        <f t="shared" si="424"/>
        <v>2362291185介護予防訪問看護</v>
      </c>
      <c r="B27141" s="489">
        <v>2362291185</v>
      </c>
      <c r="C27141" s="489" t="s">
        <v>2103</v>
      </c>
      <c r="D27141" s="489" t="s">
        <v>5153</v>
      </c>
    </row>
    <row r="27142" spans="1:4">
      <c r="A27142" s="489" t="str">
        <f t="shared" si="424"/>
        <v>2362291185訪問看護</v>
      </c>
      <c r="B27142" s="489">
        <v>2362291185</v>
      </c>
      <c r="C27142" s="489" t="s">
        <v>2102</v>
      </c>
      <c r="D27142" s="489" t="s">
        <v>5153</v>
      </c>
    </row>
    <row r="27143" spans="1:4">
      <c r="A27143" s="489" t="str">
        <f t="shared" si="424"/>
        <v>2362291193介護予防訪問看護</v>
      </c>
      <c r="B27143" s="489">
        <v>2362291193</v>
      </c>
      <c r="C27143" s="489" t="s">
        <v>2103</v>
      </c>
      <c r="D27143" s="489" t="s">
        <v>5154</v>
      </c>
    </row>
    <row r="27144" spans="1:4">
      <c r="A27144" s="489" t="str">
        <f t="shared" si="424"/>
        <v>2362291193訪問看護</v>
      </c>
      <c r="B27144" s="489">
        <v>2362291193</v>
      </c>
      <c r="C27144" s="489" t="s">
        <v>2102</v>
      </c>
      <c r="D27144" s="489" t="s">
        <v>5154</v>
      </c>
    </row>
    <row r="27145" spans="1:4">
      <c r="A27145" s="489" t="str">
        <f t="shared" si="424"/>
        <v>2362291201介護予防訪問看護</v>
      </c>
      <c r="B27145" s="489">
        <v>2362291201</v>
      </c>
      <c r="C27145" s="489" t="s">
        <v>2103</v>
      </c>
      <c r="D27145" s="489" t="s">
        <v>5155</v>
      </c>
    </row>
    <row r="27146" spans="1:4">
      <c r="A27146" s="489" t="str">
        <f t="shared" si="424"/>
        <v>2362291201訪問看護</v>
      </c>
      <c r="B27146" s="489">
        <v>2362291201</v>
      </c>
      <c r="C27146" s="489" t="s">
        <v>2102</v>
      </c>
      <c r="D27146" s="489" t="s">
        <v>5155</v>
      </c>
    </row>
    <row r="27147" spans="1:4">
      <c r="A27147" s="489" t="str">
        <f t="shared" si="424"/>
        <v>2362291219介護予防訪問看護</v>
      </c>
      <c r="B27147" s="489">
        <v>2362291219</v>
      </c>
      <c r="C27147" s="489" t="s">
        <v>2103</v>
      </c>
      <c r="D27147" s="489" t="s">
        <v>5156</v>
      </c>
    </row>
    <row r="27148" spans="1:4">
      <c r="A27148" s="489" t="str">
        <f t="shared" si="424"/>
        <v>2362291219訪問看護</v>
      </c>
      <c r="B27148" s="489">
        <v>2362291219</v>
      </c>
      <c r="C27148" s="489" t="s">
        <v>2102</v>
      </c>
      <c r="D27148" s="489" t="s">
        <v>5156</v>
      </c>
    </row>
    <row r="27149" spans="1:4">
      <c r="A27149" s="489" t="str">
        <f t="shared" si="424"/>
        <v>2362291227介護予防訪問看護</v>
      </c>
      <c r="B27149" s="489">
        <v>2362291227</v>
      </c>
      <c r="C27149" s="489" t="s">
        <v>2103</v>
      </c>
      <c r="D27149" s="489" t="s">
        <v>5157</v>
      </c>
    </row>
    <row r="27150" spans="1:4">
      <c r="A27150" s="489" t="str">
        <f t="shared" si="424"/>
        <v>2362291227訪問看護</v>
      </c>
      <c r="B27150" s="489">
        <v>2362291227</v>
      </c>
      <c r="C27150" s="489" t="s">
        <v>2102</v>
      </c>
      <c r="D27150" s="489" t="s">
        <v>5157</v>
      </c>
    </row>
    <row r="27151" spans="1:4">
      <c r="A27151" s="489" t="str">
        <f t="shared" si="424"/>
        <v>2362390029介護予防訪問看護</v>
      </c>
      <c r="B27151" s="489">
        <v>2362390029</v>
      </c>
      <c r="C27151" s="489" t="s">
        <v>2103</v>
      </c>
      <c r="D27151" s="489" t="s">
        <v>5158</v>
      </c>
    </row>
    <row r="27152" spans="1:4">
      <c r="A27152" s="489" t="str">
        <f t="shared" si="424"/>
        <v>2362390029訪問看護</v>
      </c>
      <c r="B27152" s="489">
        <v>2362390029</v>
      </c>
      <c r="C27152" s="489" t="s">
        <v>2102</v>
      </c>
      <c r="D27152" s="489" t="s">
        <v>5158</v>
      </c>
    </row>
    <row r="27153" spans="1:4">
      <c r="A27153" s="489" t="str">
        <f t="shared" si="424"/>
        <v>2362390045介護予防訪問看護</v>
      </c>
      <c r="B27153" s="489">
        <v>2362390045</v>
      </c>
      <c r="C27153" s="489" t="s">
        <v>2103</v>
      </c>
      <c r="D27153" s="489" t="s">
        <v>5159</v>
      </c>
    </row>
    <row r="27154" spans="1:4">
      <c r="A27154" s="489" t="str">
        <f t="shared" si="424"/>
        <v>2362390045訪問看護</v>
      </c>
      <c r="B27154" s="489">
        <v>2362390045</v>
      </c>
      <c r="C27154" s="489" t="s">
        <v>2102</v>
      </c>
      <c r="D27154" s="489" t="s">
        <v>5159</v>
      </c>
    </row>
    <row r="27155" spans="1:4">
      <c r="A27155" s="489" t="str">
        <f t="shared" si="424"/>
        <v>2362390094介護予防訪問看護</v>
      </c>
      <c r="B27155" s="489">
        <v>2362390094</v>
      </c>
      <c r="C27155" s="489" t="s">
        <v>2103</v>
      </c>
      <c r="D27155" s="489" t="s">
        <v>5160</v>
      </c>
    </row>
    <row r="27156" spans="1:4">
      <c r="A27156" s="489" t="str">
        <f t="shared" si="424"/>
        <v>2362390094訪問看護</v>
      </c>
      <c r="B27156" s="489">
        <v>2362390094</v>
      </c>
      <c r="C27156" s="489" t="s">
        <v>2102</v>
      </c>
      <c r="D27156" s="489" t="s">
        <v>5160</v>
      </c>
    </row>
    <row r="27157" spans="1:4">
      <c r="A27157" s="489" t="str">
        <f t="shared" si="424"/>
        <v>2362390110介護予防訪問看護</v>
      </c>
      <c r="B27157" s="489">
        <v>2362390110</v>
      </c>
      <c r="C27157" s="489" t="s">
        <v>2103</v>
      </c>
      <c r="D27157" s="489" t="s">
        <v>5161</v>
      </c>
    </row>
    <row r="27158" spans="1:4">
      <c r="A27158" s="489" t="str">
        <f t="shared" si="424"/>
        <v>2362390110訪問看護</v>
      </c>
      <c r="B27158" s="489">
        <v>2362390110</v>
      </c>
      <c r="C27158" s="489" t="s">
        <v>2102</v>
      </c>
      <c r="D27158" s="489" t="s">
        <v>5161</v>
      </c>
    </row>
    <row r="27159" spans="1:4">
      <c r="A27159" s="489" t="str">
        <f t="shared" si="424"/>
        <v>2362390128介護予防訪問看護</v>
      </c>
      <c r="B27159" s="489">
        <v>2362390128</v>
      </c>
      <c r="C27159" s="489" t="s">
        <v>2103</v>
      </c>
      <c r="D27159" s="489" t="s">
        <v>5162</v>
      </c>
    </row>
    <row r="27160" spans="1:4">
      <c r="A27160" s="489" t="str">
        <f t="shared" si="424"/>
        <v>2362390128訪問看護</v>
      </c>
      <c r="B27160" s="489">
        <v>2362390128</v>
      </c>
      <c r="C27160" s="489" t="s">
        <v>2102</v>
      </c>
      <c r="D27160" s="489" t="s">
        <v>5162</v>
      </c>
    </row>
    <row r="27161" spans="1:4">
      <c r="A27161" s="489" t="str">
        <f t="shared" si="424"/>
        <v>2362390136介護予防訪問看護</v>
      </c>
      <c r="B27161" s="489">
        <v>2362390136</v>
      </c>
      <c r="C27161" s="489" t="s">
        <v>2103</v>
      </c>
      <c r="D27161" s="489" t="s">
        <v>5163</v>
      </c>
    </row>
    <row r="27162" spans="1:4">
      <c r="A27162" s="489" t="str">
        <f t="shared" si="424"/>
        <v>2362390136訪問看護</v>
      </c>
      <c r="B27162" s="489">
        <v>2362390136</v>
      </c>
      <c r="C27162" s="489" t="s">
        <v>2102</v>
      </c>
      <c r="D27162" s="489" t="s">
        <v>5163</v>
      </c>
    </row>
    <row r="27163" spans="1:4">
      <c r="A27163" s="489" t="str">
        <f t="shared" si="424"/>
        <v>2362390177介護予防訪問看護</v>
      </c>
      <c r="B27163" s="489">
        <v>2362390177</v>
      </c>
      <c r="C27163" s="489" t="s">
        <v>2103</v>
      </c>
      <c r="D27163" s="489" t="s">
        <v>5164</v>
      </c>
    </row>
    <row r="27164" spans="1:4">
      <c r="A27164" s="489" t="str">
        <f t="shared" si="424"/>
        <v>2362390177訪問看護</v>
      </c>
      <c r="B27164" s="489">
        <v>2362390177</v>
      </c>
      <c r="C27164" s="489" t="s">
        <v>2102</v>
      </c>
      <c r="D27164" s="489" t="s">
        <v>5164</v>
      </c>
    </row>
    <row r="27165" spans="1:4">
      <c r="A27165" s="489" t="str">
        <f t="shared" si="424"/>
        <v>2362390185介護予防訪問看護</v>
      </c>
      <c r="B27165" s="489">
        <v>2362390185</v>
      </c>
      <c r="C27165" s="489" t="s">
        <v>2103</v>
      </c>
      <c r="D27165" s="489" t="s">
        <v>5165</v>
      </c>
    </row>
    <row r="27166" spans="1:4">
      <c r="A27166" s="489" t="str">
        <f t="shared" si="424"/>
        <v>2362390185訪問看護</v>
      </c>
      <c r="B27166" s="489">
        <v>2362390185</v>
      </c>
      <c r="C27166" s="489" t="s">
        <v>2102</v>
      </c>
      <c r="D27166" s="489" t="s">
        <v>5165</v>
      </c>
    </row>
    <row r="27167" spans="1:4">
      <c r="A27167" s="489" t="str">
        <f t="shared" si="424"/>
        <v>2362390201介護予防訪問看護</v>
      </c>
      <c r="B27167" s="489">
        <v>2362390201</v>
      </c>
      <c r="C27167" s="489" t="s">
        <v>2103</v>
      </c>
      <c r="D27167" s="489" t="s">
        <v>5166</v>
      </c>
    </row>
    <row r="27168" spans="1:4">
      <c r="A27168" s="489" t="str">
        <f t="shared" si="424"/>
        <v>2362390201訪問看護</v>
      </c>
      <c r="B27168" s="489">
        <v>2362390201</v>
      </c>
      <c r="C27168" s="489" t="s">
        <v>2102</v>
      </c>
      <c r="D27168" s="489" t="s">
        <v>5166</v>
      </c>
    </row>
    <row r="27169" spans="1:4">
      <c r="A27169" s="489" t="str">
        <f t="shared" si="424"/>
        <v>2362390219介護予防訪問看護</v>
      </c>
      <c r="B27169" s="489">
        <v>2362390219</v>
      </c>
      <c r="C27169" s="489" t="s">
        <v>2103</v>
      </c>
      <c r="D27169" s="489" t="s">
        <v>5167</v>
      </c>
    </row>
    <row r="27170" spans="1:4">
      <c r="A27170" s="489" t="str">
        <f t="shared" si="424"/>
        <v>2362390219訪問看護</v>
      </c>
      <c r="B27170" s="489">
        <v>2362390219</v>
      </c>
      <c r="C27170" s="489" t="s">
        <v>2102</v>
      </c>
      <c r="D27170" s="489" t="s">
        <v>5167</v>
      </c>
    </row>
    <row r="27171" spans="1:4">
      <c r="A27171" s="489" t="str">
        <f t="shared" si="424"/>
        <v>2362390235介護予防訪問看護</v>
      </c>
      <c r="B27171" s="489">
        <v>2362390235</v>
      </c>
      <c r="C27171" s="489" t="s">
        <v>2103</v>
      </c>
      <c r="D27171" s="489" t="s">
        <v>5168</v>
      </c>
    </row>
    <row r="27172" spans="1:4">
      <c r="A27172" s="489" t="str">
        <f t="shared" si="424"/>
        <v>2362390235訪問看護</v>
      </c>
      <c r="B27172" s="489">
        <v>2362390235</v>
      </c>
      <c r="C27172" s="489" t="s">
        <v>2102</v>
      </c>
      <c r="D27172" s="489" t="s">
        <v>5168</v>
      </c>
    </row>
    <row r="27173" spans="1:4">
      <c r="A27173" s="489" t="str">
        <f t="shared" si="424"/>
        <v>2362390250介護予防訪問看護</v>
      </c>
      <c r="B27173" s="489">
        <v>2362390250</v>
      </c>
      <c r="C27173" s="489" t="s">
        <v>2103</v>
      </c>
      <c r="D27173" s="489" t="s">
        <v>5169</v>
      </c>
    </row>
    <row r="27174" spans="1:4">
      <c r="A27174" s="489" t="str">
        <f t="shared" si="424"/>
        <v>2362390250訪問看護</v>
      </c>
      <c r="B27174" s="489">
        <v>2362390250</v>
      </c>
      <c r="C27174" s="489" t="s">
        <v>2102</v>
      </c>
      <c r="D27174" s="489" t="s">
        <v>5169</v>
      </c>
    </row>
    <row r="27175" spans="1:4">
      <c r="A27175" s="489" t="str">
        <f t="shared" si="424"/>
        <v>2362390276介護予防訪問看護</v>
      </c>
      <c r="B27175" s="489">
        <v>2362390276</v>
      </c>
      <c r="C27175" s="489" t="s">
        <v>2103</v>
      </c>
      <c r="D27175" s="489" t="s">
        <v>5170</v>
      </c>
    </row>
    <row r="27176" spans="1:4">
      <c r="A27176" s="489" t="str">
        <f t="shared" si="424"/>
        <v>2362390276訪問看護</v>
      </c>
      <c r="B27176" s="489">
        <v>2362390276</v>
      </c>
      <c r="C27176" s="489" t="s">
        <v>2102</v>
      </c>
      <c r="D27176" s="489" t="s">
        <v>5170</v>
      </c>
    </row>
    <row r="27177" spans="1:4">
      <c r="A27177" s="489" t="str">
        <f t="shared" si="424"/>
        <v>2362390284介護予防訪問看護</v>
      </c>
      <c r="B27177" s="489">
        <v>2362390284</v>
      </c>
      <c r="C27177" s="489" t="s">
        <v>2103</v>
      </c>
      <c r="D27177" s="489" t="s">
        <v>5171</v>
      </c>
    </row>
    <row r="27178" spans="1:4">
      <c r="A27178" s="489" t="str">
        <f t="shared" si="424"/>
        <v>2362390284訪問看護</v>
      </c>
      <c r="B27178" s="489">
        <v>2362390284</v>
      </c>
      <c r="C27178" s="489" t="s">
        <v>2102</v>
      </c>
      <c r="D27178" s="489" t="s">
        <v>5171</v>
      </c>
    </row>
    <row r="27179" spans="1:4">
      <c r="A27179" s="489" t="str">
        <f t="shared" si="424"/>
        <v>2362390318介護予防訪問看護</v>
      </c>
      <c r="B27179" s="489">
        <v>2362390318</v>
      </c>
      <c r="C27179" s="489" t="s">
        <v>2103</v>
      </c>
      <c r="D27179" s="489" t="s">
        <v>5172</v>
      </c>
    </row>
    <row r="27180" spans="1:4">
      <c r="A27180" s="489" t="str">
        <f t="shared" si="424"/>
        <v>2362390318訪問看護</v>
      </c>
      <c r="B27180" s="489">
        <v>2362390318</v>
      </c>
      <c r="C27180" s="489" t="s">
        <v>2102</v>
      </c>
      <c r="D27180" s="489" t="s">
        <v>5172</v>
      </c>
    </row>
    <row r="27181" spans="1:4">
      <c r="A27181" s="489" t="str">
        <f t="shared" si="424"/>
        <v>2362390326介護予防訪問看護</v>
      </c>
      <c r="B27181" s="489">
        <v>2362390326</v>
      </c>
      <c r="C27181" s="489" t="s">
        <v>2103</v>
      </c>
      <c r="D27181" s="489" t="s">
        <v>5173</v>
      </c>
    </row>
    <row r="27182" spans="1:4">
      <c r="A27182" s="489" t="str">
        <f t="shared" si="424"/>
        <v>2362390326訪問看護</v>
      </c>
      <c r="B27182" s="489">
        <v>2362390326</v>
      </c>
      <c r="C27182" s="489" t="s">
        <v>2102</v>
      </c>
      <c r="D27182" s="489" t="s">
        <v>5173</v>
      </c>
    </row>
    <row r="27183" spans="1:4">
      <c r="A27183" s="489" t="str">
        <f t="shared" si="424"/>
        <v>2362390334介護予防訪問看護</v>
      </c>
      <c r="B27183" s="489">
        <v>2362390334</v>
      </c>
      <c r="C27183" s="489" t="s">
        <v>2103</v>
      </c>
      <c r="D27183" s="489" t="s">
        <v>5174</v>
      </c>
    </row>
    <row r="27184" spans="1:4">
      <c r="A27184" s="489" t="str">
        <f t="shared" si="424"/>
        <v>2362390334訪問看護</v>
      </c>
      <c r="B27184" s="489">
        <v>2362390334</v>
      </c>
      <c r="C27184" s="489" t="s">
        <v>2102</v>
      </c>
      <c r="D27184" s="489" t="s">
        <v>5174</v>
      </c>
    </row>
    <row r="27185" spans="1:4">
      <c r="A27185" s="489" t="str">
        <f t="shared" si="424"/>
        <v>2362390342介護予防訪問看護</v>
      </c>
      <c r="B27185" s="489">
        <v>2362390342</v>
      </c>
      <c r="C27185" s="489" t="s">
        <v>2103</v>
      </c>
      <c r="D27185" s="489" t="s">
        <v>5175</v>
      </c>
    </row>
    <row r="27186" spans="1:4">
      <c r="A27186" s="489" t="str">
        <f t="shared" si="424"/>
        <v>2362390342訪問看護</v>
      </c>
      <c r="B27186" s="489">
        <v>2362390342</v>
      </c>
      <c r="C27186" s="489" t="s">
        <v>2102</v>
      </c>
      <c r="D27186" s="489" t="s">
        <v>5175</v>
      </c>
    </row>
    <row r="27187" spans="1:4">
      <c r="A27187" s="489" t="str">
        <f t="shared" si="424"/>
        <v>2362390359介護予防訪問看護</v>
      </c>
      <c r="B27187" s="489">
        <v>2362390359</v>
      </c>
      <c r="C27187" s="489" t="s">
        <v>2103</v>
      </c>
      <c r="D27187" s="489" t="s">
        <v>5176</v>
      </c>
    </row>
    <row r="27188" spans="1:4">
      <c r="A27188" s="489" t="str">
        <f t="shared" si="424"/>
        <v>2362390359訪問看護</v>
      </c>
      <c r="B27188" s="489">
        <v>2362390359</v>
      </c>
      <c r="C27188" s="489" t="s">
        <v>2102</v>
      </c>
      <c r="D27188" s="489" t="s">
        <v>5176</v>
      </c>
    </row>
    <row r="27189" spans="1:4">
      <c r="A27189" s="489" t="str">
        <f t="shared" si="424"/>
        <v>2362390367訪問看護</v>
      </c>
      <c r="B27189" s="489">
        <v>2362390367</v>
      </c>
      <c r="C27189" s="489" t="s">
        <v>2102</v>
      </c>
      <c r="D27189" s="489" t="s">
        <v>5177</v>
      </c>
    </row>
    <row r="27190" spans="1:4">
      <c r="A27190" s="489" t="str">
        <f t="shared" si="424"/>
        <v>2362390375介護予防訪問看護</v>
      </c>
      <c r="B27190" s="489">
        <v>2362390375</v>
      </c>
      <c r="C27190" s="489" t="s">
        <v>2103</v>
      </c>
      <c r="D27190" s="489" t="s">
        <v>5178</v>
      </c>
    </row>
    <row r="27191" spans="1:4">
      <c r="A27191" s="489" t="str">
        <f t="shared" si="424"/>
        <v>2362390375訪問看護</v>
      </c>
      <c r="B27191" s="489">
        <v>2362390375</v>
      </c>
      <c r="C27191" s="489" t="s">
        <v>2102</v>
      </c>
      <c r="D27191" s="489" t="s">
        <v>5178</v>
      </c>
    </row>
    <row r="27192" spans="1:4">
      <c r="A27192" s="489" t="str">
        <f t="shared" si="424"/>
        <v>2362490027介護予防訪問看護</v>
      </c>
      <c r="B27192" s="489">
        <v>2362490027</v>
      </c>
      <c r="C27192" s="489" t="s">
        <v>2103</v>
      </c>
      <c r="D27192" s="489" t="s">
        <v>5179</v>
      </c>
    </row>
    <row r="27193" spans="1:4">
      <c r="A27193" s="489" t="str">
        <f t="shared" si="424"/>
        <v>2362490027訪問看護</v>
      </c>
      <c r="B27193" s="489">
        <v>2362490027</v>
      </c>
      <c r="C27193" s="489" t="s">
        <v>2102</v>
      </c>
      <c r="D27193" s="489" t="s">
        <v>5179</v>
      </c>
    </row>
    <row r="27194" spans="1:4">
      <c r="A27194" s="489" t="str">
        <f t="shared" si="424"/>
        <v>2362490035介護予防訪問看護</v>
      </c>
      <c r="B27194" s="489">
        <v>2362490035</v>
      </c>
      <c r="C27194" s="489" t="s">
        <v>2103</v>
      </c>
      <c r="D27194" s="489" t="s">
        <v>5180</v>
      </c>
    </row>
    <row r="27195" spans="1:4">
      <c r="A27195" s="489" t="str">
        <f t="shared" si="424"/>
        <v>2362490035訪問看護</v>
      </c>
      <c r="B27195" s="489">
        <v>2362490035</v>
      </c>
      <c r="C27195" s="489" t="s">
        <v>2102</v>
      </c>
      <c r="D27195" s="489" t="s">
        <v>5180</v>
      </c>
    </row>
    <row r="27196" spans="1:4">
      <c r="A27196" s="489" t="str">
        <f t="shared" si="424"/>
        <v>2362490092介護予防訪問看護</v>
      </c>
      <c r="B27196" s="489">
        <v>2362490092</v>
      </c>
      <c r="C27196" s="489" t="s">
        <v>2103</v>
      </c>
      <c r="D27196" s="489" t="s">
        <v>5181</v>
      </c>
    </row>
    <row r="27197" spans="1:4">
      <c r="A27197" s="489" t="str">
        <f t="shared" si="424"/>
        <v>2362490092訪問看護</v>
      </c>
      <c r="B27197" s="489">
        <v>2362490092</v>
      </c>
      <c r="C27197" s="489" t="s">
        <v>2102</v>
      </c>
      <c r="D27197" s="489" t="s">
        <v>5181</v>
      </c>
    </row>
    <row r="27198" spans="1:4">
      <c r="A27198" s="489" t="str">
        <f t="shared" si="424"/>
        <v>2362490100介護予防訪問看護</v>
      </c>
      <c r="B27198" s="489">
        <v>2362490100</v>
      </c>
      <c r="C27198" s="489" t="s">
        <v>2103</v>
      </c>
      <c r="D27198" s="489" t="s">
        <v>5182</v>
      </c>
    </row>
    <row r="27199" spans="1:4">
      <c r="A27199" s="489" t="str">
        <f t="shared" si="424"/>
        <v>2362490100訪問看護</v>
      </c>
      <c r="B27199" s="489">
        <v>2362490100</v>
      </c>
      <c r="C27199" s="489" t="s">
        <v>2102</v>
      </c>
      <c r="D27199" s="489" t="s">
        <v>5182</v>
      </c>
    </row>
    <row r="27200" spans="1:4">
      <c r="A27200" s="489" t="str">
        <f t="shared" si="424"/>
        <v>2362490126介護予防訪問看護</v>
      </c>
      <c r="B27200" s="489">
        <v>2362490126</v>
      </c>
      <c r="C27200" s="489" t="s">
        <v>2103</v>
      </c>
      <c r="D27200" s="489" t="s">
        <v>5183</v>
      </c>
    </row>
    <row r="27201" spans="1:4">
      <c r="A27201" s="489" t="str">
        <f t="shared" si="424"/>
        <v>2362490126訪問看護</v>
      </c>
      <c r="B27201" s="489">
        <v>2362490126</v>
      </c>
      <c r="C27201" s="489" t="s">
        <v>2102</v>
      </c>
      <c r="D27201" s="489" t="s">
        <v>5183</v>
      </c>
    </row>
    <row r="27202" spans="1:4">
      <c r="A27202" s="489" t="str">
        <f t="shared" ref="A27202:A27265" si="425">B27202&amp;C27202</f>
        <v>2362490134介護予防訪問看護</v>
      </c>
      <c r="B27202" s="489">
        <v>2362490134</v>
      </c>
      <c r="C27202" s="489" t="s">
        <v>2103</v>
      </c>
      <c r="D27202" s="489" t="s">
        <v>5184</v>
      </c>
    </row>
    <row r="27203" spans="1:4">
      <c r="A27203" s="489" t="str">
        <f t="shared" si="425"/>
        <v>2362490134訪問看護</v>
      </c>
      <c r="B27203" s="489">
        <v>2362490134</v>
      </c>
      <c r="C27203" s="489" t="s">
        <v>2102</v>
      </c>
      <c r="D27203" s="489" t="s">
        <v>5184</v>
      </c>
    </row>
    <row r="27204" spans="1:4">
      <c r="A27204" s="489" t="str">
        <f t="shared" si="425"/>
        <v>2362490142介護予防訪問看護</v>
      </c>
      <c r="B27204" s="489">
        <v>2362490142</v>
      </c>
      <c r="C27204" s="489" t="s">
        <v>2103</v>
      </c>
      <c r="D27204" s="489" t="s">
        <v>5185</v>
      </c>
    </row>
    <row r="27205" spans="1:4">
      <c r="A27205" s="489" t="str">
        <f t="shared" si="425"/>
        <v>2362490142訪問看護</v>
      </c>
      <c r="B27205" s="489">
        <v>2362490142</v>
      </c>
      <c r="C27205" s="489" t="s">
        <v>2102</v>
      </c>
      <c r="D27205" s="489" t="s">
        <v>5185</v>
      </c>
    </row>
    <row r="27206" spans="1:4">
      <c r="A27206" s="489" t="str">
        <f t="shared" si="425"/>
        <v>2362490167介護予防訪問看護</v>
      </c>
      <c r="B27206" s="489">
        <v>2362490167</v>
      </c>
      <c r="C27206" s="489" t="s">
        <v>2103</v>
      </c>
      <c r="D27206" s="489" t="s">
        <v>5186</v>
      </c>
    </row>
    <row r="27207" spans="1:4">
      <c r="A27207" s="489" t="str">
        <f t="shared" si="425"/>
        <v>2362490167訪問看護</v>
      </c>
      <c r="B27207" s="489">
        <v>2362490167</v>
      </c>
      <c r="C27207" s="489" t="s">
        <v>2102</v>
      </c>
      <c r="D27207" s="489" t="s">
        <v>5186</v>
      </c>
    </row>
    <row r="27208" spans="1:4">
      <c r="A27208" s="489" t="str">
        <f t="shared" si="425"/>
        <v>2362490183介護予防訪問看護</v>
      </c>
      <c r="B27208" s="489">
        <v>2362490183</v>
      </c>
      <c r="C27208" s="489" t="s">
        <v>2103</v>
      </c>
      <c r="D27208" s="489" t="s">
        <v>5187</v>
      </c>
    </row>
    <row r="27209" spans="1:4">
      <c r="A27209" s="489" t="str">
        <f t="shared" si="425"/>
        <v>2362490183訪問看護</v>
      </c>
      <c r="B27209" s="489">
        <v>2362490183</v>
      </c>
      <c r="C27209" s="489" t="s">
        <v>2102</v>
      </c>
      <c r="D27209" s="489" t="s">
        <v>5187</v>
      </c>
    </row>
    <row r="27210" spans="1:4">
      <c r="A27210" s="489" t="str">
        <f t="shared" si="425"/>
        <v>2362490191介護予防訪問看護</v>
      </c>
      <c r="B27210" s="489">
        <v>2362490191</v>
      </c>
      <c r="C27210" s="489" t="s">
        <v>2103</v>
      </c>
      <c r="D27210" s="489" t="s">
        <v>5188</v>
      </c>
    </row>
    <row r="27211" spans="1:4">
      <c r="A27211" s="489" t="str">
        <f t="shared" si="425"/>
        <v>2362490191訪問看護</v>
      </c>
      <c r="B27211" s="489">
        <v>2362490191</v>
      </c>
      <c r="C27211" s="489" t="s">
        <v>2102</v>
      </c>
      <c r="D27211" s="489" t="s">
        <v>5188</v>
      </c>
    </row>
    <row r="27212" spans="1:4">
      <c r="A27212" s="489" t="str">
        <f t="shared" si="425"/>
        <v>2362490209介護予防訪問看護</v>
      </c>
      <c r="B27212" s="489">
        <v>2362490209</v>
      </c>
      <c r="C27212" s="489" t="s">
        <v>2103</v>
      </c>
      <c r="D27212" s="489" t="s">
        <v>5189</v>
      </c>
    </row>
    <row r="27213" spans="1:4">
      <c r="A27213" s="489" t="str">
        <f t="shared" si="425"/>
        <v>2362490209訪問看護</v>
      </c>
      <c r="B27213" s="489">
        <v>2362490209</v>
      </c>
      <c r="C27213" s="489" t="s">
        <v>2102</v>
      </c>
      <c r="D27213" s="489" t="s">
        <v>5189</v>
      </c>
    </row>
    <row r="27214" spans="1:4">
      <c r="A27214" s="489" t="str">
        <f t="shared" si="425"/>
        <v>2362490233訪問看護</v>
      </c>
      <c r="B27214" s="489">
        <v>2362490233</v>
      </c>
      <c r="C27214" s="489" t="s">
        <v>2102</v>
      </c>
      <c r="D27214" s="489" t="s">
        <v>5190</v>
      </c>
    </row>
    <row r="27215" spans="1:4">
      <c r="A27215" s="489" t="str">
        <f t="shared" si="425"/>
        <v>2362490241訪問看護</v>
      </c>
      <c r="B27215" s="489">
        <v>2362490241</v>
      </c>
      <c r="C27215" s="489" t="s">
        <v>2102</v>
      </c>
      <c r="D27215" s="489" t="s">
        <v>5191</v>
      </c>
    </row>
    <row r="27216" spans="1:4">
      <c r="A27216" s="489" t="str">
        <f t="shared" si="425"/>
        <v>2362490258介護予防訪問看護</v>
      </c>
      <c r="B27216" s="489">
        <v>2362490258</v>
      </c>
      <c r="C27216" s="489" t="s">
        <v>2103</v>
      </c>
      <c r="D27216" s="489" t="s">
        <v>5192</v>
      </c>
    </row>
    <row r="27217" spans="1:4">
      <c r="A27217" s="489" t="str">
        <f t="shared" si="425"/>
        <v>2362490258訪問看護</v>
      </c>
      <c r="B27217" s="489">
        <v>2362490258</v>
      </c>
      <c r="C27217" s="489" t="s">
        <v>2102</v>
      </c>
      <c r="D27217" s="489" t="s">
        <v>5192</v>
      </c>
    </row>
    <row r="27218" spans="1:4">
      <c r="A27218" s="489" t="str">
        <f t="shared" si="425"/>
        <v>2362490274介護予防訪問看護</v>
      </c>
      <c r="B27218" s="489">
        <v>2362490274</v>
      </c>
      <c r="C27218" s="489" t="s">
        <v>2103</v>
      </c>
      <c r="D27218" s="489" t="s">
        <v>5193</v>
      </c>
    </row>
    <row r="27219" spans="1:4">
      <c r="A27219" s="489" t="str">
        <f t="shared" si="425"/>
        <v>2362490274訪問看護</v>
      </c>
      <c r="B27219" s="489">
        <v>2362490274</v>
      </c>
      <c r="C27219" s="489" t="s">
        <v>2102</v>
      </c>
      <c r="D27219" s="489" t="s">
        <v>5193</v>
      </c>
    </row>
    <row r="27220" spans="1:4">
      <c r="A27220" s="489" t="str">
        <f t="shared" si="425"/>
        <v>2362490282介護予防訪問看護</v>
      </c>
      <c r="B27220" s="489">
        <v>2362490282</v>
      </c>
      <c r="C27220" s="489" t="s">
        <v>2103</v>
      </c>
      <c r="D27220" s="489" t="s">
        <v>5194</v>
      </c>
    </row>
    <row r="27221" spans="1:4">
      <c r="A27221" s="489" t="str">
        <f t="shared" si="425"/>
        <v>2362490282訪問看護</v>
      </c>
      <c r="B27221" s="489">
        <v>2362490282</v>
      </c>
      <c r="C27221" s="489" t="s">
        <v>2102</v>
      </c>
      <c r="D27221" s="489" t="s">
        <v>5194</v>
      </c>
    </row>
    <row r="27222" spans="1:4">
      <c r="A27222" s="489" t="str">
        <f t="shared" si="425"/>
        <v>2362490290介護予防訪問看護</v>
      </c>
      <c r="B27222" s="489">
        <v>2362490290</v>
      </c>
      <c r="C27222" s="489" t="s">
        <v>2103</v>
      </c>
      <c r="D27222" s="489" t="s">
        <v>5195</v>
      </c>
    </row>
    <row r="27223" spans="1:4">
      <c r="A27223" s="489" t="str">
        <f t="shared" si="425"/>
        <v>2362490290訪問看護</v>
      </c>
      <c r="B27223" s="489">
        <v>2362490290</v>
      </c>
      <c r="C27223" s="489" t="s">
        <v>2102</v>
      </c>
      <c r="D27223" s="489" t="s">
        <v>5195</v>
      </c>
    </row>
    <row r="27224" spans="1:4">
      <c r="A27224" s="489" t="str">
        <f t="shared" si="425"/>
        <v>2362490308介護予防訪問看護</v>
      </c>
      <c r="B27224" s="489">
        <v>2362490308</v>
      </c>
      <c r="C27224" s="489" t="s">
        <v>2103</v>
      </c>
      <c r="D27224" s="489" t="s">
        <v>5196</v>
      </c>
    </row>
    <row r="27225" spans="1:4">
      <c r="A27225" s="489" t="str">
        <f t="shared" si="425"/>
        <v>2362490308訪問看護</v>
      </c>
      <c r="B27225" s="489">
        <v>2362490308</v>
      </c>
      <c r="C27225" s="489" t="s">
        <v>2102</v>
      </c>
      <c r="D27225" s="489" t="s">
        <v>5196</v>
      </c>
    </row>
    <row r="27226" spans="1:4">
      <c r="A27226" s="489" t="str">
        <f t="shared" si="425"/>
        <v>2362590016介護予防訪問看護</v>
      </c>
      <c r="B27226" s="489">
        <v>2362590016</v>
      </c>
      <c r="C27226" s="489" t="s">
        <v>2103</v>
      </c>
      <c r="D27226" s="489" t="s">
        <v>5197</v>
      </c>
    </row>
    <row r="27227" spans="1:4">
      <c r="A27227" s="489" t="str">
        <f t="shared" si="425"/>
        <v>2362590016訪問看護</v>
      </c>
      <c r="B27227" s="489">
        <v>2362590016</v>
      </c>
      <c r="C27227" s="489" t="s">
        <v>2102</v>
      </c>
      <c r="D27227" s="489" t="s">
        <v>5197</v>
      </c>
    </row>
    <row r="27228" spans="1:4">
      <c r="A27228" s="489" t="str">
        <f t="shared" si="425"/>
        <v>2362590032介護予防訪問看護</v>
      </c>
      <c r="B27228" s="489">
        <v>2362590032</v>
      </c>
      <c r="C27228" s="489" t="s">
        <v>2103</v>
      </c>
      <c r="D27228" s="489" t="s">
        <v>5198</v>
      </c>
    </row>
    <row r="27229" spans="1:4">
      <c r="A27229" s="489" t="str">
        <f t="shared" si="425"/>
        <v>2362590032訪問看護</v>
      </c>
      <c r="B27229" s="489">
        <v>2362590032</v>
      </c>
      <c r="C27229" s="489" t="s">
        <v>2102</v>
      </c>
      <c r="D27229" s="489" t="s">
        <v>5198</v>
      </c>
    </row>
    <row r="27230" spans="1:4">
      <c r="A27230" s="489" t="str">
        <f t="shared" si="425"/>
        <v>2362590057介護予防訪問看護</v>
      </c>
      <c r="B27230" s="489">
        <v>2362590057</v>
      </c>
      <c r="C27230" s="489" t="s">
        <v>2103</v>
      </c>
      <c r="D27230" s="489" t="s">
        <v>5199</v>
      </c>
    </row>
    <row r="27231" spans="1:4">
      <c r="A27231" s="489" t="str">
        <f t="shared" si="425"/>
        <v>2362590057訪問看護</v>
      </c>
      <c r="B27231" s="489">
        <v>2362590057</v>
      </c>
      <c r="C27231" s="489" t="s">
        <v>2102</v>
      </c>
      <c r="D27231" s="489" t="s">
        <v>5199</v>
      </c>
    </row>
    <row r="27232" spans="1:4">
      <c r="A27232" s="489" t="str">
        <f t="shared" si="425"/>
        <v>2362590073介護予防訪問看護</v>
      </c>
      <c r="B27232" s="489">
        <v>2362590073</v>
      </c>
      <c r="C27232" s="489" t="s">
        <v>2103</v>
      </c>
      <c r="D27232" s="489" t="s">
        <v>5200</v>
      </c>
    </row>
    <row r="27233" spans="1:4">
      <c r="A27233" s="489" t="str">
        <f t="shared" si="425"/>
        <v>2362590073訪問看護</v>
      </c>
      <c r="B27233" s="489">
        <v>2362590073</v>
      </c>
      <c r="C27233" s="489" t="s">
        <v>2102</v>
      </c>
      <c r="D27233" s="489" t="s">
        <v>5200</v>
      </c>
    </row>
    <row r="27234" spans="1:4">
      <c r="A27234" s="489" t="str">
        <f t="shared" si="425"/>
        <v>2362590081介護予防訪問看護</v>
      </c>
      <c r="B27234" s="489">
        <v>2362590081</v>
      </c>
      <c r="C27234" s="489" t="s">
        <v>2103</v>
      </c>
      <c r="D27234" s="489" t="s">
        <v>5201</v>
      </c>
    </row>
    <row r="27235" spans="1:4">
      <c r="A27235" s="489" t="str">
        <f t="shared" si="425"/>
        <v>2362590081訪問看護</v>
      </c>
      <c r="B27235" s="489">
        <v>2362590081</v>
      </c>
      <c r="C27235" s="489" t="s">
        <v>2102</v>
      </c>
      <c r="D27235" s="489" t="s">
        <v>5201</v>
      </c>
    </row>
    <row r="27236" spans="1:4">
      <c r="A27236" s="489" t="str">
        <f t="shared" si="425"/>
        <v>2362590149介護予防訪問看護</v>
      </c>
      <c r="B27236" s="489">
        <v>2362590149</v>
      </c>
      <c r="C27236" s="489" t="s">
        <v>2103</v>
      </c>
      <c r="D27236" s="489" t="s">
        <v>5202</v>
      </c>
    </row>
    <row r="27237" spans="1:4">
      <c r="A27237" s="489" t="str">
        <f t="shared" si="425"/>
        <v>2362590149訪問看護</v>
      </c>
      <c r="B27237" s="489">
        <v>2362590149</v>
      </c>
      <c r="C27237" s="489" t="s">
        <v>2102</v>
      </c>
      <c r="D27237" s="489" t="s">
        <v>5202</v>
      </c>
    </row>
    <row r="27238" spans="1:4">
      <c r="A27238" s="489" t="str">
        <f t="shared" si="425"/>
        <v>2362590149訪問看護</v>
      </c>
      <c r="B27238" s="489">
        <v>2362590149</v>
      </c>
      <c r="C27238" s="489" t="s">
        <v>2102</v>
      </c>
      <c r="D27238" s="489" t="s">
        <v>5202</v>
      </c>
    </row>
    <row r="27239" spans="1:4">
      <c r="A27239" s="489" t="str">
        <f t="shared" si="425"/>
        <v>2362590164介護予防訪問看護</v>
      </c>
      <c r="B27239" s="489">
        <v>2362590164</v>
      </c>
      <c r="C27239" s="489" t="s">
        <v>2103</v>
      </c>
      <c r="D27239" s="489" t="s">
        <v>5203</v>
      </c>
    </row>
    <row r="27240" spans="1:4">
      <c r="A27240" s="489" t="str">
        <f t="shared" si="425"/>
        <v>2362590164訪問看護</v>
      </c>
      <c r="B27240" s="489">
        <v>2362590164</v>
      </c>
      <c r="C27240" s="489" t="s">
        <v>2102</v>
      </c>
      <c r="D27240" s="489" t="s">
        <v>5203</v>
      </c>
    </row>
    <row r="27241" spans="1:4">
      <c r="A27241" s="489" t="str">
        <f t="shared" si="425"/>
        <v>2362590164訪問看護</v>
      </c>
      <c r="B27241" s="489">
        <v>2362590164</v>
      </c>
      <c r="C27241" s="489" t="s">
        <v>2102</v>
      </c>
      <c r="D27241" s="489" t="s">
        <v>5203</v>
      </c>
    </row>
    <row r="27242" spans="1:4">
      <c r="A27242" s="489" t="str">
        <f t="shared" si="425"/>
        <v>2362590172介護予防訪問看護</v>
      </c>
      <c r="B27242" s="489">
        <v>2362590172</v>
      </c>
      <c r="C27242" s="489" t="s">
        <v>2103</v>
      </c>
      <c r="D27242" s="489" t="s">
        <v>5204</v>
      </c>
    </row>
    <row r="27243" spans="1:4">
      <c r="A27243" s="489" t="str">
        <f t="shared" si="425"/>
        <v>2362590172訪問看護</v>
      </c>
      <c r="B27243" s="489">
        <v>2362590172</v>
      </c>
      <c r="C27243" s="489" t="s">
        <v>2102</v>
      </c>
      <c r="D27243" s="489" t="s">
        <v>5204</v>
      </c>
    </row>
    <row r="27244" spans="1:4">
      <c r="A27244" s="489" t="str">
        <f t="shared" si="425"/>
        <v>2362590180介護予防訪問看護</v>
      </c>
      <c r="B27244" s="489">
        <v>2362590180</v>
      </c>
      <c r="C27244" s="489" t="s">
        <v>2103</v>
      </c>
      <c r="D27244" s="489" t="s">
        <v>5205</v>
      </c>
    </row>
    <row r="27245" spans="1:4">
      <c r="A27245" s="489" t="str">
        <f t="shared" si="425"/>
        <v>2362590180訪問看護</v>
      </c>
      <c r="B27245" s="489">
        <v>2362590180</v>
      </c>
      <c r="C27245" s="489" t="s">
        <v>2102</v>
      </c>
      <c r="D27245" s="489" t="s">
        <v>5205</v>
      </c>
    </row>
    <row r="27246" spans="1:4">
      <c r="A27246" s="489" t="str">
        <f t="shared" si="425"/>
        <v>2362590198介護予防訪問看護</v>
      </c>
      <c r="B27246" s="489">
        <v>2362590198</v>
      </c>
      <c r="C27246" s="489" t="s">
        <v>2103</v>
      </c>
      <c r="D27246" s="489" t="s">
        <v>5206</v>
      </c>
    </row>
    <row r="27247" spans="1:4">
      <c r="A27247" s="489" t="str">
        <f t="shared" si="425"/>
        <v>2362590198訪問看護</v>
      </c>
      <c r="B27247" s="489">
        <v>2362590198</v>
      </c>
      <c r="C27247" s="489" t="s">
        <v>2102</v>
      </c>
      <c r="D27247" s="489" t="s">
        <v>5206</v>
      </c>
    </row>
    <row r="27248" spans="1:4">
      <c r="A27248" s="489" t="str">
        <f t="shared" si="425"/>
        <v>2362590271介護予防訪問看護</v>
      </c>
      <c r="B27248" s="489">
        <v>2362590271</v>
      </c>
      <c r="C27248" s="489" t="s">
        <v>2103</v>
      </c>
      <c r="D27248" s="489" t="s">
        <v>5207</v>
      </c>
    </row>
    <row r="27249" spans="1:4">
      <c r="A27249" s="489" t="str">
        <f t="shared" si="425"/>
        <v>2362590271訪問看護</v>
      </c>
      <c r="B27249" s="489">
        <v>2362590271</v>
      </c>
      <c r="C27249" s="489" t="s">
        <v>2102</v>
      </c>
      <c r="D27249" s="489" t="s">
        <v>5207</v>
      </c>
    </row>
    <row r="27250" spans="1:4">
      <c r="A27250" s="489" t="str">
        <f t="shared" si="425"/>
        <v>2362590289介護予防訪問看護</v>
      </c>
      <c r="B27250" s="489">
        <v>2362590289</v>
      </c>
      <c r="C27250" s="489" t="s">
        <v>2103</v>
      </c>
      <c r="D27250" s="489" t="s">
        <v>5208</v>
      </c>
    </row>
    <row r="27251" spans="1:4">
      <c r="A27251" s="489" t="str">
        <f t="shared" si="425"/>
        <v>2362590289訪問看護</v>
      </c>
      <c r="B27251" s="489">
        <v>2362590289</v>
      </c>
      <c r="C27251" s="489" t="s">
        <v>2102</v>
      </c>
      <c r="D27251" s="489" t="s">
        <v>5208</v>
      </c>
    </row>
    <row r="27252" spans="1:4">
      <c r="A27252" s="489" t="str">
        <f t="shared" si="425"/>
        <v>2362590321介護予防訪問看護</v>
      </c>
      <c r="B27252" s="489">
        <v>2362590321</v>
      </c>
      <c r="C27252" s="489" t="s">
        <v>2103</v>
      </c>
      <c r="D27252" s="489" t="s">
        <v>5209</v>
      </c>
    </row>
    <row r="27253" spans="1:4">
      <c r="A27253" s="489" t="str">
        <f t="shared" si="425"/>
        <v>2362590321訪問看護</v>
      </c>
      <c r="B27253" s="489">
        <v>2362590321</v>
      </c>
      <c r="C27253" s="489" t="s">
        <v>2102</v>
      </c>
      <c r="D27253" s="489" t="s">
        <v>5209</v>
      </c>
    </row>
    <row r="27254" spans="1:4">
      <c r="A27254" s="489" t="str">
        <f t="shared" si="425"/>
        <v>2362590339介護予防訪問看護</v>
      </c>
      <c r="B27254" s="489">
        <v>2362590339</v>
      </c>
      <c r="C27254" s="489" t="s">
        <v>2103</v>
      </c>
      <c r="D27254" s="489" t="s">
        <v>5210</v>
      </c>
    </row>
    <row r="27255" spans="1:4">
      <c r="A27255" s="489" t="str">
        <f t="shared" si="425"/>
        <v>2362590339訪問看護</v>
      </c>
      <c r="B27255" s="489">
        <v>2362590339</v>
      </c>
      <c r="C27255" s="489" t="s">
        <v>2102</v>
      </c>
      <c r="D27255" s="489" t="s">
        <v>5210</v>
      </c>
    </row>
    <row r="27256" spans="1:4">
      <c r="A27256" s="489" t="str">
        <f t="shared" si="425"/>
        <v>2362590362介護予防訪問看護</v>
      </c>
      <c r="B27256" s="489">
        <v>2362590362</v>
      </c>
      <c r="C27256" s="489" t="s">
        <v>2103</v>
      </c>
      <c r="D27256" s="489" t="s">
        <v>5211</v>
      </c>
    </row>
    <row r="27257" spans="1:4">
      <c r="A27257" s="489" t="str">
        <f t="shared" si="425"/>
        <v>2362590362訪問看護</v>
      </c>
      <c r="B27257" s="489">
        <v>2362590362</v>
      </c>
      <c r="C27257" s="489" t="s">
        <v>2102</v>
      </c>
      <c r="D27257" s="489" t="s">
        <v>5211</v>
      </c>
    </row>
    <row r="27258" spans="1:4">
      <c r="A27258" s="489" t="str">
        <f t="shared" si="425"/>
        <v>2362590370介護予防訪問看護</v>
      </c>
      <c r="B27258" s="489">
        <v>2362590370</v>
      </c>
      <c r="C27258" s="489" t="s">
        <v>2103</v>
      </c>
      <c r="D27258" s="489" t="s">
        <v>5212</v>
      </c>
    </row>
    <row r="27259" spans="1:4">
      <c r="A27259" s="489" t="str">
        <f t="shared" si="425"/>
        <v>2362590370訪問看護</v>
      </c>
      <c r="B27259" s="489">
        <v>2362590370</v>
      </c>
      <c r="C27259" s="489" t="s">
        <v>2102</v>
      </c>
      <c r="D27259" s="489" t="s">
        <v>5212</v>
      </c>
    </row>
    <row r="27260" spans="1:4">
      <c r="A27260" s="489" t="str">
        <f t="shared" si="425"/>
        <v>2362590388介護予防訪問看護</v>
      </c>
      <c r="B27260" s="489">
        <v>2362590388</v>
      </c>
      <c r="C27260" s="489" t="s">
        <v>2103</v>
      </c>
      <c r="D27260" s="489" t="s">
        <v>5213</v>
      </c>
    </row>
    <row r="27261" spans="1:4">
      <c r="A27261" s="489" t="str">
        <f t="shared" si="425"/>
        <v>2362590388訪問看護</v>
      </c>
      <c r="B27261" s="489">
        <v>2362590388</v>
      </c>
      <c r="C27261" s="489" t="s">
        <v>2102</v>
      </c>
      <c r="D27261" s="489" t="s">
        <v>5213</v>
      </c>
    </row>
    <row r="27262" spans="1:4">
      <c r="A27262" s="489" t="str">
        <f t="shared" si="425"/>
        <v>2362590396介護予防訪問看護</v>
      </c>
      <c r="B27262" s="489">
        <v>2362590396</v>
      </c>
      <c r="C27262" s="489" t="s">
        <v>2103</v>
      </c>
      <c r="D27262" s="489" t="s">
        <v>5214</v>
      </c>
    </row>
    <row r="27263" spans="1:4">
      <c r="A27263" s="489" t="str">
        <f t="shared" si="425"/>
        <v>2362590396訪問看護</v>
      </c>
      <c r="B27263" s="489">
        <v>2362590396</v>
      </c>
      <c r="C27263" s="489" t="s">
        <v>2102</v>
      </c>
      <c r="D27263" s="489" t="s">
        <v>5214</v>
      </c>
    </row>
    <row r="27264" spans="1:4">
      <c r="A27264" s="489" t="str">
        <f t="shared" si="425"/>
        <v>2362590412介護予防訪問看護</v>
      </c>
      <c r="B27264" s="489">
        <v>2362590412</v>
      </c>
      <c r="C27264" s="489" t="s">
        <v>2103</v>
      </c>
      <c r="D27264" s="489" t="s">
        <v>5215</v>
      </c>
    </row>
    <row r="27265" spans="1:4">
      <c r="A27265" s="489" t="str">
        <f t="shared" si="425"/>
        <v>2362590412訪問看護</v>
      </c>
      <c r="B27265" s="489">
        <v>2362590412</v>
      </c>
      <c r="C27265" s="489" t="s">
        <v>2102</v>
      </c>
      <c r="D27265" s="489" t="s">
        <v>5215</v>
      </c>
    </row>
    <row r="27266" spans="1:4">
      <c r="A27266" s="489" t="str">
        <f t="shared" ref="A27266:A27329" si="426">B27266&amp;C27266</f>
        <v>2362590420介護予防訪問看護</v>
      </c>
      <c r="B27266" s="489">
        <v>2362590420</v>
      </c>
      <c r="C27266" s="489" t="s">
        <v>2103</v>
      </c>
      <c r="D27266" s="489" t="s">
        <v>5216</v>
      </c>
    </row>
    <row r="27267" spans="1:4">
      <c r="A27267" s="489" t="str">
        <f t="shared" si="426"/>
        <v>2362590420訪問看護</v>
      </c>
      <c r="B27267" s="489">
        <v>2362590420</v>
      </c>
      <c r="C27267" s="489" t="s">
        <v>2102</v>
      </c>
      <c r="D27267" s="489" t="s">
        <v>5216</v>
      </c>
    </row>
    <row r="27268" spans="1:4">
      <c r="A27268" s="489" t="str">
        <f t="shared" si="426"/>
        <v>2362590438介護予防訪問看護</v>
      </c>
      <c r="B27268" s="489">
        <v>2362590438</v>
      </c>
      <c r="C27268" s="489" t="s">
        <v>2103</v>
      </c>
      <c r="D27268" s="489" t="s">
        <v>5217</v>
      </c>
    </row>
    <row r="27269" spans="1:4">
      <c r="A27269" s="489" t="str">
        <f t="shared" si="426"/>
        <v>2362590438訪問看護</v>
      </c>
      <c r="B27269" s="489">
        <v>2362590438</v>
      </c>
      <c r="C27269" s="489" t="s">
        <v>2102</v>
      </c>
      <c r="D27269" s="489" t="s">
        <v>5217</v>
      </c>
    </row>
    <row r="27270" spans="1:4">
      <c r="A27270" s="489" t="str">
        <f t="shared" si="426"/>
        <v>2362590446介護予防訪問看護</v>
      </c>
      <c r="B27270" s="489">
        <v>2362590446</v>
      </c>
      <c r="C27270" s="489" t="s">
        <v>2103</v>
      </c>
      <c r="D27270" s="489" t="s">
        <v>5218</v>
      </c>
    </row>
    <row r="27271" spans="1:4">
      <c r="A27271" s="489" t="str">
        <f t="shared" si="426"/>
        <v>2362590446訪問看護</v>
      </c>
      <c r="B27271" s="489">
        <v>2362590446</v>
      </c>
      <c r="C27271" s="489" t="s">
        <v>2102</v>
      </c>
      <c r="D27271" s="489" t="s">
        <v>5218</v>
      </c>
    </row>
    <row r="27272" spans="1:4">
      <c r="A27272" s="489" t="str">
        <f t="shared" si="426"/>
        <v>2362590453介護予防訪問看護</v>
      </c>
      <c r="B27272" s="489">
        <v>2362590453</v>
      </c>
      <c r="C27272" s="489" t="s">
        <v>2103</v>
      </c>
      <c r="D27272" s="489" t="s">
        <v>5219</v>
      </c>
    </row>
    <row r="27273" spans="1:4">
      <c r="A27273" s="489" t="str">
        <f t="shared" si="426"/>
        <v>2362590453訪問看護</v>
      </c>
      <c r="B27273" s="489">
        <v>2362590453</v>
      </c>
      <c r="C27273" s="489" t="s">
        <v>2102</v>
      </c>
      <c r="D27273" s="489" t="s">
        <v>5219</v>
      </c>
    </row>
    <row r="27274" spans="1:4">
      <c r="A27274" s="489" t="str">
        <f t="shared" si="426"/>
        <v>2362590461介護予防訪問看護</v>
      </c>
      <c r="B27274" s="489">
        <v>2362590461</v>
      </c>
      <c r="C27274" s="489" t="s">
        <v>2103</v>
      </c>
      <c r="D27274" s="489" t="s">
        <v>5220</v>
      </c>
    </row>
    <row r="27275" spans="1:4">
      <c r="A27275" s="489" t="str">
        <f t="shared" si="426"/>
        <v>2362590461訪問看護</v>
      </c>
      <c r="B27275" s="489">
        <v>2362590461</v>
      </c>
      <c r="C27275" s="489" t="s">
        <v>2102</v>
      </c>
      <c r="D27275" s="489" t="s">
        <v>5220</v>
      </c>
    </row>
    <row r="27276" spans="1:4">
      <c r="A27276" s="489" t="str">
        <f t="shared" si="426"/>
        <v>2362590479介護予防訪問看護</v>
      </c>
      <c r="B27276" s="489">
        <v>2362590479</v>
      </c>
      <c r="C27276" s="489" t="s">
        <v>2103</v>
      </c>
      <c r="D27276" s="489" t="s">
        <v>5221</v>
      </c>
    </row>
    <row r="27277" spans="1:4">
      <c r="A27277" s="489" t="str">
        <f t="shared" si="426"/>
        <v>2362590479訪問看護</v>
      </c>
      <c r="B27277" s="489">
        <v>2362590479</v>
      </c>
      <c r="C27277" s="489" t="s">
        <v>2102</v>
      </c>
      <c r="D27277" s="489" t="s">
        <v>5221</v>
      </c>
    </row>
    <row r="27278" spans="1:4">
      <c r="A27278" s="489" t="str">
        <f t="shared" si="426"/>
        <v>2362590487訪問看護</v>
      </c>
      <c r="B27278" s="489">
        <v>2362590487</v>
      </c>
      <c r="C27278" s="489" t="s">
        <v>2102</v>
      </c>
      <c r="D27278" s="489" t="s">
        <v>5222</v>
      </c>
    </row>
    <row r="27279" spans="1:4">
      <c r="A27279" s="489" t="str">
        <f t="shared" si="426"/>
        <v>2362590495介護予防訪問看護</v>
      </c>
      <c r="B27279" s="489">
        <v>2362590495</v>
      </c>
      <c r="C27279" s="489" t="s">
        <v>2103</v>
      </c>
      <c r="D27279" s="489" t="s">
        <v>5223</v>
      </c>
    </row>
    <row r="27280" spans="1:4">
      <c r="A27280" s="489" t="str">
        <f t="shared" si="426"/>
        <v>2362590495訪問看護</v>
      </c>
      <c r="B27280" s="489">
        <v>2362590495</v>
      </c>
      <c r="C27280" s="489" t="s">
        <v>2102</v>
      </c>
      <c r="D27280" s="489" t="s">
        <v>5223</v>
      </c>
    </row>
    <row r="27281" spans="1:4">
      <c r="A27281" s="489" t="str">
        <f t="shared" si="426"/>
        <v>2362590503介護予防訪問看護</v>
      </c>
      <c r="B27281" s="489">
        <v>2362590503</v>
      </c>
      <c r="C27281" s="489" t="s">
        <v>2103</v>
      </c>
      <c r="D27281" s="489" t="s">
        <v>5224</v>
      </c>
    </row>
    <row r="27282" spans="1:4">
      <c r="A27282" s="489" t="str">
        <f t="shared" si="426"/>
        <v>2362590503訪問看護</v>
      </c>
      <c r="B27282" s="489">
        <v>2362590503</v>
      </c>
      <c r="C27282" s="489" t="s">
        <v>2102</v>
      </c>
      <c r="D27282" s="489" t="s">
        <v>5224</v>
      </c>
    </row>
    <row r="27283" spans="1:4">
      <c r="A27283" s="489" t="str">
        <f t="shared" si="426"/>
        <v>2362590511介護予防訪問看護</v>
      </c>
      <c r="B27283" s="489">
        <v>2362590511</v>
      </c>
      <c r="C27283" s="489" t="s">
        <v>2103</v>
      </c>
      <c r="D27283" s="489" t="s">
        <v>5225</v>
      </c>
    </row>
    <row r="27284" spans="1:4">
      <c r="A27284" s="489" t="str">
        <f t="shared" si="426"/>
        <v>2362590511訪問看護</v>
      </c>
      <c r="B27284" s="489">
        <v>2362590511</v>
      </c>
      <c r="C27284" s="489" t="s">
        <v>2102</v>
      </c>
      <c r="D27284" s="489" t="s">
        <v>5225</v>
      </c>
    </row>
    <row r="27285" spans="1:4">
      <c r="A27285" s="489" t="str">
        <f t="shared" si="426"/>
        <v>2362590529介護予防訪問看護</v>
      </c>
      <c r="B27285" s="489">
        <v>2362590529</v>
      </c>
      <c r="C27285" s="489" t="s">
        <v>2103</v>
      </c>
      <c r="D27285" s="489" t="s">
        <v>5226</v>
      </c>
    </row>
    <row r="27286" spans="1:4">
      <c r="A27286" s="489" t="str">
        <f t="shared" si="426"/>
        <v>2362590529訪問看護</v>
      </c>
      <c r="B27286" s="489">
        <v>2362590529</v>
      </c>
      <c r="C27286" s="489" t="s">
        <v>2102</v>
      </c>
      <c r="D27286" s="489" t="s">
        <v>5226</v>
      </c>
    </row>
    <row r="27287" spans="1:4">
      <c r="A27287" s="489" t="str">
        <f t="shared" si="426"/>
        <v>2362590537介護予防訪問看護</v>
      </c>
      <c r="B27287" s="489">
        <v>2362590537</v>
      </c>
      <c r="C27287" s="489" t="s">
        <v>2103</v>
      </c>
      <c r="D27287" s="489" t="s">
        <v>5227</v>
      </c>
    </row>
    <row r="27288" spans="1:4">
      <c r="A27288" s="489" t="str">
        <f t="shared" si="426"/>
        <v>2362590537訪問看護</v>
      </c>
      <c r="B27288" s="489">
        <v>2362590537</v>
      </c>
      <c r="C27288" s="489" t="s">
        <v>2102</v>
      </c>
      <c r="D27288" s="489" t="s">
        <v>5227</v>
      </c>
    </row>
    <row r="27289" spans="1:4">
      <c r="A27289" s="489" t="str">
        <f t="shared" si="426"/>
        <v>2362590545介護予防訪問看護</v>
      </c>
      <c r="B27289" s="489">
        <v>2362590545</v>
      </c>
      <c r="C27289" s="489" t="s">
        <v>2103</v>
      </c>
      <c r="D27289" s="489" t="s">
        <v>5228</v>
      </c>
    </row>
    <row r="27290" spans="1:4">
      <c r="A27290" s="489" t="str">
        <f t="shared" si="426"/>
        <v>2362590545訪問看護</v>
      </c>
      <c r="B27290" s="489">
        <v>2362590545</v>
      </c>
      <c r="C27290" s="489" t="s">
        <v>2102</v>
      </c>
      <c r="D27290" s="489" t="s">
        <v>5228</v>
      </c>
    </row>
    <row r="27291" spans="1:4">
      <c r="A27291" s="489" t="str">
        <f t="shared" si="426"/>
        <v>2362590552介護予防訪問看護</v>
      </c>
      <c r="B27291" s="489">
        <v>2362590552</v>
      </c>
      <c r="C27291" s="489" t="s">
        <v>2103</v>
      </c>
      <c r="D27291" s="489" t="s">
        <v>5229</v>
      </c>
    </row>
    <row r="27292" spans="1:4">
      <c r="A27292" s="489" t="str">
        <f t="shared" si="426"/>
        <v>2362590552訪問看護</v>
      </c>
      <c r="B27292" s="489">
        <v>2362590552</v>
      </c>
      <c r="C27292" s="489" t="s">
        <v>2102</v>
      </c>
      <c r="D27292" s="489" t="s">
        <v>5229</v>
      </c>
    </row>
    <row r="27293" spans="1:4">
      <c r="A27293" s="489" t="str">
        <f t="shared" si="426"/>
        <v>2362590560介護予防訪問看護</v>
      </c>
      <c r="B27293" s="489">
        <v>2362590560</v>
      </c>
      <c r="C27293" s="489" t="s">
        <v>2103</v>
      </c>
      <c r="D27293" s="489" t="s">
        <v>5230</v>
      </c>
    </row>
    <row r="27294" spans="1:4">
      <c r="A27294" s="489" t="str">
        <f t="shared" si="426"/>
        <v>2362590560訪問看護</v>
      </c>
      <c r="B27294" s="489">
        <v>2362590560</v>
      </c>
      <c r="C27294" s="489" t="s">
        <v>2102</v>
      </c>
      <c r="D27294" s="489" t="s">
        <v>5230</v>
      </c>
    </row>
    <row r="27295" spans="1:4">
      <c r="A27295" s="489" t="str">
        <f t="shared" si="426"/>
        <v>2362590578介護予防訪問看護</v>
      </c>
      <c r="B27295" s="489">
        <v>2362590578</v>
      </c>
      <c r="C27295" s="489" t="s">
        <v>2103</v>
      </c>
      <c r="D27295" s="489" t="s">
        <v>5231</v>
      </c>
    </row>
    <row r="27296" spans="1:4">
      <c r="A27296" s="489" t="str">
        <f t="shared" si="426"/>
        <v>2362590578訪問看護</v>
      </c>
      <c r="B27296" s="489">
        <v>2362590578</v>
      </c>
      <c r="C27296" s="489" t="s">
        <v>2102</v>
      </c>
      <c r="D27296" s="489" t="s">
        <v>5231</v>
      </c>
    </row>
    <row r="27297" spans="1:4">
      <c r="A27297" s="489" t="str">
        <f t="shared" si="426"/>
        <v>2362590586介護予防訪問看護</v>
      </c>
      <c r="B27297" s="489">
        <v>2362590586</v>
      </c>
      <c r="C27297" s="489" t="s">
        <v>2103</v>
      </c>
      <c r="D27297" s="489" t="s">
        <v>5232</v>
      </c>
    </row>
    <row r="27298" spans="1:4">
      <c r="A27298" s="489" t="str">
        <f t="shared" si="426"/>
        <v>2362590586訪問看護</v>
      </c>
      <c r="B27298" s="489">
        <v>2362590586</v>
      </c>
      <c r="C27298" s="489" t="s">
        <v>2102</v>
      </c>
      <c r="D27298" s="489" t="s">
        <v>5232</v>
      </c>
    </row>
    <row r="27299" spans="1:4">
      <c r="A27299" s="489" t="str">
        <f t="shared" si="426"/>
        <v>2362590594介護予防訪問看護</v>
      </c>
      <c r="B27299" s="489">
        <v>2362590594</v>
      </c>
      <c r="C27299" s="489" t="s">
        <v>2103</v>
      </c>
      <c r="D27299" s="489" t="s">
        <v>5233</v>
      </c>
    </row>
    <row r="27300" spans="1:4">
      <c r="A27300" s="489" t="str">
        <f t="shared" si="426"/>
        <v>2362590594訪問看護</v>
      </c>
      <c r="B27300" s="489">
        <v>2362590594</v>
      </c>
      <c r="C27300" s="489" t="s">
        <v>2102</v>
      </c>
      <c r="D27300" s="489" t="s">
        <v>5233</v>
      </c>
    </row>
    <row r="27301" spans="1:4">
      <c r="A27301" s="489" t="str">
        <f t="shared" si="426"/>
        <v>2362590602介護予防訪問看護</v>
      </c>
      <c r="B27301" s="489">
        <v>2362590602</v>
      </c>
      <c r="C27301" s="489" t="s">
        <v>2103</v>
      </c>
      <c r="D27301" s="489" t="s">
        <v>5234</v>
      </c>
    </row>
    <row r="27302" spans="1:4">
      <c r="A27302" s="489" t="str">
        <f t="shared" si="426"/>
        <v>2362590602訪問看護</v>
      </c>
      <c r="B27302" s="489">
        <v>2362590602</v>
      </c>
      <c r="C27302" s="489" t="s">
        <v>2102</v>
      </c>
      <c r="D27302" s="489" t="s">
        <v>5234</v>
      </c>
    </row>
    <row r="27303" spans="1:4">
      <c r="A27303" s="489" t="str">
        <f t="shared" si="426"/>
        <v>2362590610介護予防訪問看護</v>
      </c>
      <c r="B27303" s="489">
        <v>2362590610</v>
      </c>
      <c r="C27303" s="489" t="s">
        <v>2103</v>
      </c>
      <c r="D27303" s="489" t="s">
        <v>5235</v>
      </c>
    </row>
    <row r="27304" spans="1:4">
      <c r="A27304" s="489" t="str">
        <f t="shared" si="426"/>
        <v>2362590610訪問看護</v>
      </c>
      <c r="B27304" s="489">
        <v>2362590610</v>
      </c>
      <c r="C27304" s="489" t="s">
        <v>2102</v>
      </c>
      <c r="D27304" s="489" t="s">
        <v>5235</v>
      </c>
    </row>
    <row r="27305" spans="1:4">
      <c r="A27305" s="489" t="str">
        <f t="shared" si="426"/>
        <v>2362590628介護予防訪問看護</v>
      </c>
      <c r="B27305" s="489">
        <v>2362590628</v>
      </c>
      <c r="C27305" s="489" t="s">
        <v>2103</v>
      </c>
      <c r="D27305" s="489" t="s">
        <v>5236</v>
      </c>
    </row>
    <row r="27306" spans="1:4">
      <c r="A27306" s="489" t="str">
        <f t="shared" si="426"/>
        <v>2362590628訪問看護</v>
      </c>
      <c r="B27306" s="489">
        <v>2362590628</v>
      </c>
      <c r="C27306" s="489" t="s">
        <v>2102</v>
      </c>
      <c r="D27306" s="489" t="s">
        <v>5236</v>
      </c>
    </row>
    <row r="27307" spans="1:4">
      <c r="A27307" s="489" t="str">
        <f t="shared" si="426"/>
        <v>2362590636介護予防訪問看護</v>
      </c>
      <c r="B27307" s="489">
        <v>2362590636</v>
      </c>
      <c r="C27307" s="489" t="s">
        <v>2103</v>
      </c>
      <c r="D27307" s="489" t="s">
        <v>5237</v>
      </c>
    </row>
    <row r="27308" spans="1:4">
      <c r="A27308" s="489" t="str">
        <f t="shared" si="426"/>
        <v>2362590636訪問看護</v>
      </c>
      <c r="B27308" s="489">
        <v>2362590636</v>
      </c>
      <c r="C27308" s="489" t="s">
        <v>2102</v>
      </c>
      <c r="D27308" s="489" t="s">
        <v>5237</v>
      </c>
    </row>
    <row r="27309" spans="1:4">
      <c r="A27309" s="489" t="str">
        <f t="shared" si="426"/>
        <v>2362590644介護予防訪問看護</v>
      </c>
      <c r="B27309" s="489">
        <v>2362590644</v>
      </c>
      <c r="C27309" s="489" t="s">
        <v>2103</v>
      </c>
      <c r="D27309" s="489" t="s">
        <v>5238</v>
      </c>
    </row>
    <row r="27310" spans="1:4">
      <c r="A27310" s="489" t="str">
        <f t="shared" si="426"/>
        <v>2362590644訪問看護</v>
      </c>
      <c r="B27310" s="489">
        <v>2362590644</v>
      </c>
      <c r="C27310" s="489" t="s">
        <v>2102</v>
      </c>
      <c r="D27310" s="489" t="s">
        <v>5238</v>
      </c>
    </row>
    <row r="27311" spans="1:4">
      <c r="A27311" s="489" t="str">
        <f t="shared" si="426"/>
        <v>2362590651介護予防訪問看護</v>
      </c>
      <c r="B27311" s="489">
        <v>2362590651</v>
      </c>
      <c r="C27311" s="489" t="s">
        <v>2103</v>
      </c>
      <c r="D27311" s="489" t="s">
        <v>5239</v>
      </c>
    </row>
    <row r="27312" spans="1:4">
      <c r="A27312" s="489" t="str">
        <f t="shared" si="426"/>
        <v>2362590651訪問看護</v>
      </c>
      <c r="B27312" s="489">
        <v>2362590651</v>
      </c>
      <c r="C27312" s="489" t="s">
        <v>2102</v>
      </c>
      <c r="D27312" s="489" t="s">
        <v>5239</v>
      </c>
    </row>
    <row r="27313" spans="1:4">
      <c r="A27313" s="489" t="str">
        <f t="shared" si="426"/>
        <v>2362690014介護予防訪問看護</v>
      </c>
      <c r="B27313" s="489">
        <v>2362690014</v>
      </c>
      <c r="C27313" s="489" t="s">
        <v>2103</v>
      </c>
      <c r="D27313" s="489" t="s">
        <v>5240</v>
      </c>
    </row>
    <row r="27314" spans="1:4">
      <c r="A27314" s="489" t="str">
        <f t="shared" si="426"/>
        <v>2362690014訪問看護</v>
      </c>
      <c r="B27314" s="489">
        <v>2362690014</v>
      </c>
      <c r="C27314" s="489" t="s">
        <v>2102</v>
      </c>
      <c r="D27314" s="489" t="s">
        <v>5240</v>
      </c>
    </row>
    <row r="27315" spans="1:4">
      <c r="A27315" s="489" t="str">
        <f t="shared" si="426"/>
        <v>2362690048介護予防訪問看護</v>
      </c>
      <c r="B27315" s="489">
        <v>2362690048</v>
      </c>
      <c r="C27315" s="489" t="s">
        <v>2103</v>
      </c>
      <c r="D27315" s="489" t="s">
        <v>5241</v>
      </c>
    </row>
    <row r="27316" spans="1:4">
      <c r="A27316" s="489" t="str">
        <f t="shared" si="426"/>
        <v>2362690048訪問看護</v>
      </c>
      <c r="B27316" s="489">
        <v>2362690048</v>
      </c>
      <c r="C27316" s="489" t="s">
        <v>2102</v>
      </c>
      <c r="D27316" s="489" t="s">
        <v>5241</v>
      </c>
    </row>
    <row r="27317" spans="1:4">
      <c r="A27317" s="489" t="str">
        <f t="shared" si="426"/>
        <v>2362690055介護予防訪問リハビリテーション</v>
      </c>
      <c r="B27317" s="489">
        <v>2362690055</v>
      </c>
      <c r="C27317" s="489" t="s">
        <v>2108</v>
      </c>
      <c r="D27317" s="489" t="s">
        <v>5242</v>
      </c>
    </row>
    <row r="27318" spans="1:4">
      <c r="A27318" s="489" t="str">
        <f t="shared" si="426"/>
        <v>2362690055訪問リハビリテーション</v>
      </c>
      <c r="B27318" s="489">
        <v>2362690055</v>
      </c>
      <c r="C27318" s="489" t="s">
        <v>2104</v>
      </c>
      <c r="D27318" s="489" t="s">
        <v>5242</v>
      </c>
    </row>
    <row r="27319" spans="1:4">
      <c r="A27319" s="489" t="str">
        <f t="shared" si="426"/>
        <v>2362690055訪問リハビリテーション</v>
      </c>
      <c r="B27319" s="489">
        <v>2362690055</v>
      </c>
      <c r="C27319" s="489" t="s">
        <v>2104</v>
      </c>
      <c r="D27319" s="489" t="s">
        <v>5242</v>
      </c>
    </row>
    <row r="27320" spans="1:4">
      <c r="A27320" s="489" t="str">
        <f t="shared" si="426"/>
        <v>2362690063介護予防訪問看護</v>
      </c>
      <c r="B27320" s="489">
        <v>2362690063</v>
      </c>
      <c r="C27320" s="489" t="s">
        <v>2103</v>
      </c>
      <c r="D27320" s="489" t="s">
        <v>5243</v>
      </c>
    </row>
    <row r="27321" spans="1:4">
      <c r="A27321" s="489" t="str">
        <f t="shared" si="426"/>
        <v>2362690063訪問看護</v>
      </c>
      <c r="B27321" s="489">
        <v>2362690063</v>
      </c>
      <c r="C27321" s="489" t="s">
        <v>2102</v>
      </c>
      <c r="D27321" s="489" t="s">
        <v>5243</v>
      </c>
    </row>
    <row r="27322" spans="1:4">
      <c r="A27322" s="489" t="str">
        <f t="shared" si="426"/>
        <v>2362690105介護予防訪問看護</v>
      </c>
      <c r="B27322" s="489">
        <v>2362690105</v>
      </c>
      <c r="C27322" s="489" t="s">
        <v>2103</v>
      </c>
      <c r="D27322" s="489" t="s">
        <v>5244</v>
      </c>
    </row>
    <row r="27323" spans="1:4">
      <c r="A27323" s="489" t="str">
        <f t="shared" si="426"/>
        <v>2362690105訪問看護</v>
      </c>
      <c r="B27323" s="489">
        <v>2362690105</v>
      </c>
      <c r="C27323" s="489" t="s">
        <v>2102</v>
      </c>
      <c r="D27323" s="489" t="s">
        <v>5244</v>
      </c>
    </row>
    <row r="27324" spans="1:4">
      <c r="A27324" s="489" t="str">
        <f t="shared" si="426"/>
        <v>2362690105訪問看護</v>
      </c>
      <c r="B27324" s="489">
        <v>2362690105</v>
      </c>
      <c r="C27324" s="489" t="s">
        <v>2102</v>
      </c>
      <c r="D27324" s="489" t="s">
        <v>5244</v>
      </c>
    </row>
    <row r="27325" spans="1:4">
      <c r="A27325" s="489" t="str">
        <f t="shared" si="426"/>
        <v>2362690170介護予防訪問看護</v>
      </c>
      <c r="B27325" s="489">
        <v>2362690170</v>
      </c>
      <c r="C27325" s="489" t="s">
        <v>2103</v>
      </c>
      <c r="D27325" s="489" t="s">
        <v>5245</v>
      </c>
    </row>
    <row r="27326" spans="1:4">
      <c r="A27326" s="489" t="str">
        <f t="shared" si="426"/>
        <v>2362690170訪問看護</v>
      </c>
      <c r="B27326" s="489">
        <v>2362690170</v>
      </c>
      <c r="C27326" s="489" t="s">
        <v>2102</v>
      </c>
      <c r="D27326" s="489" t="s">
        <v>5245</v>
      </c>
    </row>
    <row r="27327" spans="1:4">
      <c r="A27327" s="489" t="str">
        <f t="shared" si="426"/>
        <v>2362690188介護予防訪問看護</v>
      </c>
      <c r="B27327" s="489">
        <v>2362690188</v>
      </c>
      <c r="C27327" s="489" t="s">
        <v>2103</v>
      </c>
      <c r="D27327" s="489" t="s">
        <v>5246</v>
      </c>
    </row>
    <row r="27328" spans="1:4">
      <c r="A27328" s="489" t="str">
        <f t="shared" si="426"/>
        <v>2362690188訪問看護</v>
      </c>
      <c r="B27328" s="489">
        <v>2362690188</v>
      </c>
      <c r="C27328" s="489" t="s">
        <v>2102</v>
      </c>
      <c r="D27328" s="489" t="s">
        <v>5246</v>
      </c>
    </row>
    <row r="27329" spans="1:4">
      <c r="A27329" s="489" t="str">
        <f t="shared" si="426"/>
        <v>2362690196介護予防訪問看護</v>
      </c>
      <c r="B27329" s="489">
        <v>2362690196</v>
      </c>
      <c r="C27329" s="489" t="s">
        <v>2103</v>
      </c>
      <c r="D27329" s="489" t="s">
        <v>5247</v>
      </c>
    </row>
    <row r="27330" spans="1:4">
      <c r="A27330" s="489" t="str">
        <f t="shared" ref="A27330:A27393" si="427">B27330&amp;C27330</f>
        <v>2362690196訪問看護</v>
      </c>
      <c r="B27330" s="489">
        <v>2362690196</v>
      </c>
      <c r="C27330" s="489" t="s">
        <v>2102</v>
      </c>
      <c r="D27330" s="489" t="s">
        <v>5247</v>
      </c>
    </row>
    <row r="27331" spans="1:4">
      <c r="A27331" s="489" t="str">
        <f t="shared" si="427"/>
        <v>2362690204介護予防訪問看護</v>
      </c>
      <c r="B27331" s="489">
        <v>2362690204</v>
      </c>
      <c r="C27331" s="489" t="s">
        <v>2103</v>
      </c>
      <c r="D27331" s="489" t="s">
        <v>5248</v>
      </c>
    </row>
    <row r="27332" spans="1:4">
      <c r="A27332" s="489" t="str">
        <f t="shared" si="427"/>
        <v>2362690204訪問看護</v>
      </c>
      <c r="B27332" s="489">
        <v>2362690204</v>
      </c>
      <c r="C27332" s="489" t="s">
        <v>2102</v>
      </c>
      <c r="D27332" s="489" t="s">
        <v>5248</v>
      </c>
    </row>
    <row r="27333" spans="1:4">
      <c r="A27333" s="489" t="str">
        <f t="shared" si="427"/>
        <v>2362690212介護予防訪問看護</v>
      </c>
      <c r="B27333" s="489">
        <v>2362690212</v>
      </c>
      <c r="C27333" s="489" t="s">
        <v>2103</v>
      </c>
      <c r="D27333" s="489" t="s">
        <v>5249</v>
      </c>
    </row>
    <row r="27334" spans="1:4">
      <c r="A27334" s="489" t="str">
        <f t="shared" si="427"/>
        <v>2362690212訪問看護</v>
      </c>
      <c r="B27334" s="489">
        <v>2362690212</v>
      </c>
      <c r="C27334" s="489" t="s">
        <v>2102</v>
      </c>
      <c r="D27334" s="489" t="s">
        <v>5249</v>
      </c>
    </row>
    <row r="27335" spans="1:4">
      <c r="A27335" s="489" t="str">
        <f t="shared" si="427"/>
        <v>2362690212訪問看護</v>
      </c>
      <c r="B27335" s="489">
        <v>2362690212</v>
      </c>
      <c r="C27335" s="489" t="s">
        <v>2102</v>
      </c>
      <c r="D27335" s="489" t="s">
        <v>5249</v>
      </c>
    </row>
    <row r="27336" spans="1:4">
      <c r="A27336" s="489" t="str">
        <f t="shared" si="427"/>
        <v>2362690220介護予防訪問看護</v>
      </c>
      <c r="B27336" s="489">
        <v>2362690220</v>
      </c>
      <c r="C27336" s="489" t="s">
        <v>2103</v>
      </c>
      <c r="D27336" s="489" t="s">
        <v>5250</v>
      </c>
    </row>
    <row r="27337" spans="1:4">
      <c r="A27337" s="489" t="str">
        <f t="shared" si="427"/>
        <v>2362690220訪問看護</v>
      </c>
      <c r="B27337" s="489">
        <v>2362690220</v>
      </c>
      <c r="C27337" s="489" t="s">
        <v>2102</v>
      </c>
      <c r="D27337" s="489" t="s">
        <v>5250</v>
      </c>
    </row>
    <row r="27338" spans="1:4">
      <c r="A27338" s="489" t="str">
        <f t="shared" si="427"/>
        <v>2362690238介護予防訪問看護</v>
      </c>
      <c r="B27338" s="489">
        <v>2362690238</v>
      </c>
      <c r="C27338" s="489" t="s">
        <v>2103</v>
      </c>
      <c r="D27338" s="489" t="s">
        <v>5251</v>
      </c>
    </row>
    <row r="27339" spans="1:4">
      <c r="A27339" s="489" t="str">
        <f t="shared" si="427"/>
        <v>2362690238訪問看護</v>
      </c>
      <c r="B27339" s="489">
        <v>2362690238</v>
      </c>
      <c r="C27339" s="489" t="s">
        <v>2102</v>
      </c>
      <c r="D27339" s="489" t="s">
        <v>5251</v>
      </c>
    </row>
    <row r="27340" spans="1:4">
      <c r="A27340" s="489" t="str">
        <f t="shared" si="427"/>
        <v>2362690261介護予防訪問看護</v>
      </c>
      <c r="B27340" s="489">
        <v>2362690261</v>
      </c>
      <c r="C27340" s="489" t="s">
        <v>2103</v>
      </c>
      <c r="D27340" s="489" t="s">
        <v>5252</v>
      </c>
    </row>
    <row r="27341" spans="1:4">
      <c r="A27341" s="489" t="str">
        <f t="shared" si="427"/>
        <v>2362690261訪問看護</v>
      </c>
      <c r="B27341" s="489">
        <v>2362690261</v>
      </c>
      <c r="C27341" s="489" t="s">
        <v>2102</v>
      </c>
      <c r="D27341" s="489" t="s">
        <v>5252</v>
      </c>
    </row>
    <row r="27342" spans="1:4">
      <c r="A27342" s="489" t="str">
        <f t="shared" si="427"/>
        <v>2362690279介護予防訪問看護</v>
      </c>
      <c r="B27342" s="489">
        <v>2362690279</v>
      </c>
      <c r="C27342" s="489" t="s">
        <v>2103</v>
      </c>
      <c r="D27342" s="489" t="s">
        <v>5253</v>
      </c>
    </row>
    <row r="27343" spans="1:4">
      <c r="A27343" s="489" t="str">
        <f t="shared" si="427"/>
        <v>2362690279訪問看護</v>
      </c>
      <c r="B27343" s="489">
        <v>2362690279</v>
      </c>
      <c r="C27343" s="489" t="s">
        <v>2102</v>
      </c>
      <c r="D27343" s="489" t="s">
        <v>5253</v>
      </c>
    </row>
    <row r="27344" spans="1:4">
      <c r="A27344" s="489" t="str">
        <f t="shared" si="427"/>
        <v>2362690295介護予防訪問看護</v>
      </c>
      <c r="B27344" s="489">
        <v>2362690295</v>
      </c>
      <c r="C27344" s="489" t="s">
        <v>2103</v>
      </c>
      <c r="D27344" s="489" t="s">
        <v>5254</v>
      </c>
    </row>
    <row r="27345" spans="1:4">
      <c r="A27345" s="489" t="str">
        <f t="shared" si="427"/>
        <v>2362690295訪問看護</v>
      </c>
      <c r="B27345" s="489">
        <v>2362690295</v>
      </c>
      <c r="C27345" s="489" t="s">
        <v>2102</v>
      </c>
      <c r="D27345" s="489" t="s">
        <v>5254</v>
      </c>
    </row>
    <row r="27346" spans="1:4">
      <c r="A27346" s="489" t="str">
        <f t="shared" si="427"/>
        <v>2362690311介護予防訪問看護</v>
      </c>
      <c r="B27346" s="489">
        <v>2362690311</v>
      </c>
      <c r="C27346" s="489" t="s">
        <v>2103</v>
      </c>
      <c r="D27346" s="489" t="s">
        <v>5255</v>
      </c>
    </row>
    <row r="27347" spans="1:4">
      <c r="A27347" s="489" t="str">
        <f t="shared" si="427"/>
        <v>2362690311訪問看護</v>
      </c>
      <c r="B27347" s="489">
        <v>2362690311</v>
      </c>
      <c r="C27347" s="489" t="s">
        <v>2102</v>
      </c>
      <c r="D27347" s="489" t="s">
        <v>5255</v>
      </c>
    </row>
    <row r="27348" spans="1:4">
      <c r="A27348" s="489" t="str">
        <f t="shared" si="427"/>
        <v>2362690337訪問看護</v>
      </c>
      <c r="B27348" s="489">
        <v>2362690337</v>
      </c>
      <c r="C27348" s="489" t="s">
        <v>2102</v>
      </c>
      <c r="D27348" s="489" t="s">
        <v>5256</v>
      </c>
    </row>
    <row r="27349" spans="1:4">
      <c r="A27349" s="489" t="str">
        <f t="shared" si="427"/>
        <v>2362690345介護予防訪問看護</v>
      </c>
      <c r="B27349" s="489">
        <v>2362690345</v>
      </c>
      <c r="C27349" s="489" t="s">
        <v>2103</v>
      </c>
      <c r="D27349" s="489" t="s">
        <v>5257</v>
      </c>
    </row>
    <row r="27350" spans="1:4">
      <c r="A27350" s="489" t="str">
        <f t="shared" si="427"/>
        <v>2362690345訪問看護</v>
      </c>
      <c r="B27350" s="489">
        <v>2362690345</v>
      </c>
      <c r="C27350" s="489" t="s">
        <v>2102</v>
      </c>
      <c r="D27350" s="489" t="s">
        <v>5257</v>
      </c>
    </row>
    <row r="27351" spans="1:4">
      <c r="A27351" s="489" t="str">
        <f t="shared" si="427"/>
        <v>2362690352介護予防訪問看護</v>
      </c>
      <c r="B27351" s="489">
        <v>2362690352</v>
      </c>
      <c r="C27351" s="489" t="s">
        <v>2103</v>
      </c>
      <c r="D27351" s="489" t="s">
        <v>5258</v>
      </c>
    </row>
    <row r="27352" spans="1:4">
      <c r="A27352" s="489" t="str">
        <f t="shared" si="427"/>
        <v>2362690352訪問看護</v>
      </c>
      <c r="B27352" s="489">
        <v>2362690352</v>
      </c>
      <c r="C27352" s="489" t="s">
        <v>2102</v>
      </c>
      <c r="D27352" s="489" t="s">
        <v>5258</v>
      </c>
    </row>
    <row r="27353" spans="1:4">
      <c r="A27353" s="489" t="str">
        <f t="shared" si="427"/>
        <v>2362690360介護予防訪問看護</v>
      </c>
      <c r="B27353" s="489">
        <v>2362690360</v>
      </c>
      <c r="C27353" s="489" t="s">
        <v>2103</v>
      </c>
      <c r="D27353" s="489" t="s">
        <v>5259</v>
      </c>
    </row>
    <row r="27354" spans="1:4">
      <c r="A27354" s="489" t="str">
        <f t="shared" si="427"/>
        <v>2362690360訪問看護</v>
      </c>
      <c r="B27354" s="489">
        <v>2362690360</v>
      </c>
      <c r="C27354" s="489" t="s">
        <v>2102</v>
      </c>
      <c r="D27354" s="489" t="s">
        <v>5259</v>
      </c>
    </row>
    <row r="27355" spans="1:4">
      <c r="A27355" s="489" t="str">
        <f t="shared" si="427"/>
        <v>2362690378介護予防訪問看護</v>
      </c>
      <c r="B27355" s="489">
        <v>2362690378</v>
      </c>
      <c r="C27355" s="489" t="s">
        <v>2103</v>
      </c>
      <c r="D27355" s="489" t="s">
        <v>5260</v>
      </c>
    </row>
    <row r="27356" spans="1:4">
      <c r="A27356" s="489" t="str">
        <f t="shared" si="427"/>
        <v>2362690378訪問看護</v>
      </c>
      <c r="B27356" s="489">
        <v>2362690378</v>
      </c>
      <c r="C27356" s="489" t="s">
        <v>2102</v>
      </c>
      <c r="D27356" s="489" t="s">
        <v>5260</v>
      </c>
    </row>
    <row r="27357" spans="1:4">
      <c r="A27357" s="489" t="str">
        <f t="shared" si="427"/>
        <v>2362690386介護予防訪問看護</v>
      </c>
      <c r="B27357" s="489">
        <v>2362690386</v>
      </c>
      <c r="C27357" s="489" t="s">
        <v>2103</v>
      </c>
      <c r="D27357" s="489" t="s">
        <v>5261</v>
      </c>
    </row>
    <row r="27358" spans="1:4">
      <c r="A27358" s="489" t="str">
        <f t="shared" si="427"/>
        <v>2362690386訪問看護</v>
      </c>
      <c r="B27358" s="489">
        <v>2362690386</v>
      </c>
      <c r="C27358" s="489" t="s">
        <v>2102</v>
      </c>
      <c r="D27358" s="489" t="s">
        <v>5261</v>
      </c>
    </row>
    <row r="27359" spans="1:4">
      <c r="A27359" s="489" t="str">
        <f t="shared" si="427"/>
        <v>2362690394介護予防訪問看護</v>
      </c>
      <c r="B27359" s="489">
        <v>2362690394</v>
      </c>
      <c r="C27359" s="489" t="s">
        <v>2103</v>
      </c>
      <c r="D27359" s="489" t="s">
        <v>5262</v>
      </c>
    </row>
    <row r="27360" spans="1:4">
      <c r="A27360" s="489" t="str">
        <f t="shared" si="427"/>
        <v>2362690394訪問看護</v>
      </c>
      <c r="B27360" s="489">
        <v>2362690394</v>
      </c>
      <c r="C27360" s="489" t="s">
        <v>2102</v>
      </c>
      <c r="D27360" s="489" t="s">
        <v>5262</v>
      </c>
    </row>
    <row r="27361" spans="1:4">
      <c r="A27361" s="489" t="str">
        <f t="shared" si="427"/>
        <v>2362690402介護予防訪問看護</v>
      </c>
      <c r="B27361" s="489">
        <v>2362690402</v>
      </c>
      <c r="C27361" s="489" t="s">
        <v>2103</v>
      </c>
      <c r="D27361" s="489" t="s">
        <v>5263</v>
      </c>
    </row>
    <row r="27362" spans="1:4">
      <c r="A27362" s="489" t="str">
        <f t="shared" si="427"/>
        <v>2362690402訪問看護</v>
      </c>
      <c r="B27362" s="489">
        <v>2362690402</v>
      </c>
      <c r="C27362" s="489" t="s">
        <v>2102</v>
      </c>
      <c r="D27362" s="489" t="s">
        <v>5263</v>
      </c>
    </row>
    <row r="27363" spans="1:4">
      <c r="A27363" s="489" t="str">
        <f t="shared" si="427"/>
        <v>2362690410介護予防訪問看護</v>
      </c>
      <c r="B27363" s="489">
        <v>2362690410</v>
      </c>
      <c r="C27363" s="489" t="s">
        <v>2103</v>
      </c>
      <c r="D27363" s="489" t="s">
        <v>5264</v>
      </c>
    </row>
    <row r="27364" spans="1:4">
      <c r="A27364" s="489" t="str">
        <f t="shared" si="427"/>
        <v>2362690410訪問看護</v>
      </c>
      <c r="B27364" s="489">
        <v>2362690410</v>
      </c>
      <c r="C27364" s="489" t="s">
        <v>2102</v>
      </c>
      <c r="D27364" s="489" t="s">
        <v>5264</v>
      </c>
    </row>
    <row r="27365" spans="1:4">
      <c r="A27365" s="489" t="str">
        <f t="shared" si="427"/>
        <v>2362690428介護予防訪問看護</v>
      </c>
      <c r="B27365" s="489">
        <v>2362690428</v>
      </c>
      <c r="C27365" s="489" t="s">
        <v>2103</v>
      </c>
      <c r="D27365" s="489" t="s">
        <v>5265</v>
      </c>
    </row>
    <row r="27366" spans="1:4">
      <c r="A27366" s="489" t="str">
        <f t="shared" si="427"/>
        <v>2362690428訪問看護</v>
      </c>
      <c r="B27366" s="489">
        <v>2362690428</v>
      </c>
      <c r="C27366" s="489" t="s">
        <v>2102</v>
      </c>
      <c r="D27366" s="489" t="s">
        <v>5265</v>
      </c>
    </row>
    <row r="27367" spans="1:4">
      <c r="A27367" s="489" t="str">
        <f t="shared" si="427"/>
        <v>2362790012介護予防訪問看護</v>
      </c>
      <c r="B27367" s="489">
        <v>2362790012</v>
      </c>
      <c r="C27367" s="489" t="s">
        <v>2103</v>
      </c>
      <c r="D27367" s="489" t="s">
        <v>5266</v>
      </c>
    </row>
    <row r="27368" spans="1:4">
      <c r="A27368" s="489" t="str">
        <f t="shared" si="427"/>
        <v>2362790012訪問看護</v>
      </c>
      <c r="B27368" s="489">
        <v>2362790012</v>
      </c>
      <c r="C27368" s="489" t="s">
        <v>2102</v>
      </c>
      <c r="D27368" s="489" t="s">
        <v>5266</v>
      </c>
    </row>
    <row r="27369" spans="1:4">
      <c r="A27369" s="489" t="str">
        <f t="shared" si="427"/>
        <v>2362790038介護予防訪問看護</v>
      </c>
      <c r="B27369" s="489">
        <v>2362790038</v>
      </c>
      <c r="C27369" s="489" t="s">
        <v>2103</v>
      </c>
      <c r="D27369" s="489" t="s">
        <v>5267</v>
      </c>
    </row>
    <row r="27370" spans="1:4">
      <c r="A27370" s="489" t="str">
        <f t="shared" si="427"/>
        <v>2362790038訪問看護</v>
      </c>
      <c r="B27370" s="489">
        <v>2362790038</v>
      </c>
      <c r="C27370" s="489" t="s">
        <v>2102</v>
      </c>
      <c r="D27370" s="489" t="s">
        <v>5267</v>
      </c>
    </row>
    <row r="27371" spans="1:4">
      <c r="A27371" s="489" t="str">
        <f t="shared" si="427"/>
        <v>2362790046介護予防訪問看護</v>
      </c>
      <c r="B27371" s="489">
        <v>2362790046</v>
      </c>
      <c r="C27371" s="489" t="s">
        <v>2103</v>
      </c>
      <c r="D27371" s="489" t="s">
        <v>5268</v>
      </c>
    </row>
    <row r="27372" spans="1:4">
      <c r="A27372" s="489" t="str">
        <f t="shared" si="427"/>
        <v>2362790046訪問看護</v>
      </c>
      <c r="B27372" s="489">
        <v>2362790046</v>
      </c>
      <c r="C27372" s="489" t="s">
        <v>2102</v>
      </c>
      <c r="D27372" s="489" t="s">
        <v>5268</v>
      </c>
    </row>
    <row r="27373" spans="1:4">
      <c r="A27373" s="489" t="str">
        <f t="shared" si="427"/>
        <v>2362790053介護予防訪問看護</v>
      </c>
      <c r="B27373" s="489">
        <v>2362790053</v>
      </c>
      <c r="C27373" s="489" t="s">
        <v>2103</v>
      </c>
      <c r="D27373" s="489" t="s">
        <v>5269</v>
      </c>
    </row>
    <row r="27374" spans="1:4">
      <c r="A27374" s="489" t="str">
        <f t="shared" si="427"/>
        <v>2362790053訪問看護</v>
      </c>
      <c r="B27374" s="489">
        <v>2362790053</v>
      </c>
      <c r="C27374" s="489" t="s">
        <v>2102</v>
      </c>
      <c r="D27374" s="489" t="s">
        <v>5269</v>
      </c>
    </row>
    <row r="27375" spans="1:4">
      <c r="A27375" s="489" t="str">
        <f t="shared" si="427"/>
        <v>2362790079介護予防訪問看護</v>
      </c>
      <c r="B27375" s="489">
        <v>2362790079</v>
      </c>
      <c r="C27375" s="489" t="s">
        <v>2103</v>
      </c>
      <c r="D27375" s="489" t="s">
        <v>5271</v>
      </c>
    </row>
    <row r="27376" spans="1:4">
      <c r="A27376" s="489" t="str">
        <f t="shared" si="427"/>
        <v>2362790079訪問看護</v>
      </c>
      <c r="B27376" s="489">
        <v>2362790079</v>
      </c>
      <c r="C27376" s="489" t="s">
        <v>2102</v>
      </c>
      <c r="D27376" s="489" t="s">
        <v>5271</v>
      </c>
    </row>
    <row r="27377" spans="1:4">
      <c r="A27377" s="489" t="str">
        <f t="shared" si="427"/>
        <v>2362790095介護予防訪問看護</v>
      </c>
      <c r="B27377" s="489">
        <v>2362790095</v>
      </c>
      <c r="C27377" s="489" t="s">
        <v>2103</v>
      </c>
      <c r="D27377" s="489" t="s">
        <v>5272</v>
      </c>
    </row>
    <row r="27378" spans="1:4">
      <c r="A27378" s="489" t="str">
        <f t="shared" si="427"/>
        <v>2362790095訪問看護</v>
      </c>
      <c r="B27378" s="489">
        <v>2362790095</v>
      </c>
      <c r="C27378" s="489" t="s">
        <v>2102</v>
      </c>
      <c r="D27378" s="489" t="s">
        <v>5272</v>
      </c>
    </row>
    <row r="27379" spans="1:4">
      <c r="A27379" s="489" t="str">
        <f t="shared" si="427"/>
        <v>2362790111介護予防訪問看護</v>
      </c>
      <c r="B27379" s="489">
        <v>2362790111</v>
      </c>
      <c r="C27379" s="489" t="s">
        <v>2103</v>
      </c>
      <c r="D27379" s="489" t="s">
        <v>5273</v>
      </c>
    </row>
    <row r="27380" spans="1:4">
      <c r="A27380" s="489" t="str">
        <f t="shared" si="427"/>
        <v>2362790111訪問看護</v>
      </c>
      <c r="B27380" s="489">
        <v>2362790111</v>
      </c>
      <c r="C27380" s="489" t="s">
        <v>2102</v>
      </c>
      <c r="D27380" s="489" t="s">
        <v>5273</v>
      </c>
    </row>
    <row r="27381" spans="1:4">
      <c r="A27381" s="489" t="str">
        <f t="shared" si="427"/>
        <v>2362790137介護予防訪問看護</v>
      </c>
      <c r="B27381" s="489">
        <v>2362790137</v>
      </c>
      <c r="C27381" s="489" t="s">
        <v>2103</v>
      </c>
      <c r="D27381" s="489" t="s">
        <v>5274</v>
      </c>
    </row>
    <row r="27382" spans="1:4">
      <c r="A27382" s="489" t="str">
        <f t="shared" si="427"/>
        <v>2362790137訪問看護</v>
      </c>
      <c r="B27382" s="489">
        <v>2362790137</v>
      </c>
      <c r="C27382" s="489" t="s">
        <v>2102</v>
      </c>
      <c r="D27382" s="489" t="s">
        <v>5274</v>
      </c>
    </row>
    <row r="27383" spans="1:4">
      <c r="A27383" s="489" t="str">
        <f t="shared" si="427"/>
        <v>2362790145介護予防訪問看護</v>
      </c>
      <c r="B27383" s="489">
        <v>2362790145</v>
      </c>
      <c r="C27383" s="489" t="s">
        <v>2103</v>
      </c>
      <c r="D27383" s="489" t="s">
        <v>5275</v>
      </c>
    </row>
    <row r="27384" spans="1:4">
      <c r="A27384" s="489" t="str">
        <f t="shared" si="427"/>
        <v>2362790145訪問看護</v>
      </c>
      <c r="B27384" s="489">
        <v>2362790145</v>
      </c>
      <c r="C27384" s="489" t="s">
        <v>2102</v>
      </c>
      <c r="D27384" s="489" t="s">
        <v>5275</v>
      </c>
    </row>
    <row r="27385" spans="1:4">
      <c r="A27385" s="489" t="str">
        <f t="shared" si="427"/>
        <v>2362790152訪問看護</v>
      </c>
      <c r="B27385" s="489">
        <v>2362790152</v>
      </c>
      <c r="C27385" s="489" t="s">
        <v>2102</v>
      </c>
      <c r="D27385" s="489" t="s">
        <v>5276</v>
      </c>
    </row>
    <row r="27386" spans="1:4">
      <c r="A27386" s="489" t="str">
        <f t="shared" si="427"/>
        <v>2362790160介護予防訪問看護</v>
      </c>
      <c r="B27386" s="489">
        <v>2362790160</v>
      </c>
      <c r="C27386" s="489" t="s">
        <v>2103</v>
      </c>
      <c r="D27386" s="489" t="s">
        <v>5277</v>
      </c>
    </row>
    <row r="27387" spans="1:4">
      <c r="A27387" s="489" t="str">
        <f t="shared" si="427"/>
        <v>2362790160訪問看護</v>
      </c>
      <c r="B27387" s="489">
        <v>2362790160</v>
      </c>
      <c r="C27387" s="489" t="s">
        <v>2102</v>
      </c>
      <c r="D27387" s="489" t="s">
        <v>5277</v>
      </c>
    </row>
    <row r="27388" spans="1:4">
      <c r="A27388" s="489" t="str">
        <f t="shared" si="427"/>
        <v>2362890010介護予防訪問看護</v>
      </c>
      <c r="B27388" s="489">
        <v>2362890010</v>
      </c>
      <c r="C27388" s="489" t="s">
        <v>2103</v>
      </c>
      <c r="D27388" s="489" t="s">
        <v>5278</v>
      </c>
    </row>
    <row r="27389" spans="1:4">
      <c r="A27389" s="489" t="str">
        <f t="shared" si="427"/>
        <v>2362890010訪問看護</v>
      </c>
      <c r="B27389" s="489">
        <v>2362890010</v>
      </c>
      <c r="C27389" s="489" t="s">
        <v>2102</v>
      </c>
      <c r="D27389" s="489" t="s">
        <v>5278</v>
      </c>
    </row>
    <row r="27390" spans="1:4">
      <c r="A27390" s="489" t="str">
        <f t="shared" si="427"/>
        <v>2362890028介護予防訪問看護</v>
      </c>
      <c r="B27390" s="489">
        <v>2362890028</v>
      </c>
      <c r="C27390" s="489" t="s">
        <v>2103</v>
      </c>
      <c r="D27390" s="489" t="s">
        <v>5279</v>
      </c>
    </row>
    <row r="27391" spans="1:4">
      <c r="A27391" s="489" t="str">
        <f t="shared" si="427"/>
        <v>2362890028訪問看護</v>
      </c>
      <c r="B27391" s="489">
        <v>2362890028</v>
      </c>
      <c r="C27391" s="489" t="s">
        <v>2102</v>
      </c>
      <c r="D27391" s="489" t="s">
        <v>5279</v>
      </c>
    </row>
    <row r="27392" spans="1:4">
      <c r="A27392" s="489" t="str">
        <f t="shared" si="427"/>
        <v>2362890036介護予防訪問看護</v>
      </c>
      <c r="B27392" s="489">
        <v>2362890036</v>
      </c>
      <c r="C27392" s="489" t="s">
        <v>2103</v>
      </c>
      <c r="D27392" s="489" t="s">
        <v>4511</v>
      </c>
    </row>
    <row r="27393" spans="1:4">
      <c r="A27393" s="489" t="str">
        <f t="shared" si="427"/>
        <v>2362890036訪問看護</v>
      </c>
      <c r="B27393" s="489">
        <v>2362890036</v>
      </c>
      <c r="C27393" s="489" t="s">
        <v>2102</v>
      </c>
      <c r="D27393" s="489" t="s">
        <v>4511</v>
      </c>
    </row>
    <row r="27394" spans="1:4">
      <c r="A27394" s="489" t="str">
        <f t="shared" ref="A27394:A27457" si="428">B27394&amp;C27394</f>
        <v>2362890069介護予防訪問看護</v>
      </c>
      <c r="B27394" s="489">
        <v>2362890069</v>
      </c>
      <c r="C27394" s="489" t="s">
        <v>2103</v>
      </c>
      <c r="D27394" s="489" t="s">
        <v>5280</v>
      </c>
    </row>
    <row r="27395" spans="1:4">
      <c r="A27395" s="489" t="str">
        <f t="shared" si="428"/>
        <v>2362890069訪問看護</v>
      </c>
      <c r="B27395" s="489">
        <v>2362890069</v>
      </c>
      <c r="C27395" s="489" t="s">
        <v>2102</v>
      </c>
      <c r="D27395" s="489" t="s">
        <v>5280</v>
      </c>
    </row>
    <row r="27396" spans="1:4">
      <c r="A27396" s="489" t="str">
        <f t="shared" si="428"/>
        <v>2362890069訪問看護</v>
      </c>
      <c r="B27396" s="489">
        <v>2362890069</v>
      </c>
      <c r="C27396" s="489" t="s">
        <v>2102</v>
      </c>
      <c r="D27396" s="489" t="s">
        <v>5280</v>
      </c>
    </row>
    <row r="27397" spans="1:4">
      <c r="A27397" s="489" t="str">
        <f t="shared" si="428"/>
        <v>2362890077介護予防訪問看護</v>
      </c>
      <c r="B27397" s="489">
        <v>2362890077</v>
      </c>
      <c r="C27397" s="489" t="s">
        <v>2103</v>
      </c>
      <c r="D27397" s="489" t="s">
        <v>5281</v>
      </c>
    </row>
    <row r="27398" spans="1:4">
      <c r="A27398" s="489" t="str">
        <f t="shared" si="428"/>
        <v>2362890077訪問看護</v>
      </c>
      <c r="B27398" s="489">
        <v>2362890077</v>
      </c>
      <c r="C27398" s="489" t="s">
        <v>2102</v>
      </c>
      <c r="D27398" s="489" t="s">
        <v>5281</v>
      </c>
    </row>
    <row r="27399" spans="1:4">
      <c r="A27399" s="489" t="str">
        <f t="shared" si="428"/>
        <v>2362890101介護予防訪問看護</v>
      </c>
      <c r="B27399" s="489">
        <v>2362890101</v>
      </c>
      <c r="C27399" s="489" t="s">
        <v>2103</v>
      </c>
      <c r="D27399" s="489" t="s">
        <v>5282</v>
      </c>
    </row>
    <row r="27400" spans="1:4">
      <c r="A27400" s="489" t="str">
        <f t="shared" si="428"/>
        <v>2362890101訪問看護</v>
      </c>
      <c r="B27400" s="489">
        <v>2362890101</v>
      </c>
      <c r="C27400" s="489" t="s">
        <v>2102</v>
      </c>
      <c r="D27400" s="489" t="s">
        <v>5282</v>
      </c>
    </row>
    <row r="27401" spans="1:4">
      <c r="A27401" s="489" t="str">
        <f t="shared" si="428"/>
        <v>2362990018介護予防訪問看護</v>
      </c>
      <c r="B27401" s="489">
        <v>2362990018</v>
      </c>
      <c r="C27401" s="489" t="s">
        <v>2103</v>
      </c>
      <c r="D27401" s="489" t="s">
        <v>5283</v>
      </c>
    </row>
    <row r="27402" spans="1:4">
      <c r="A27402" s="489" t="str">
        <f t="shared" si="428"/>
        <v>2362990018訪問看護</v>
      </c>
      <c r="B27402" s="489">
        <v>2362990018</v>
      </c>
      <c r="C27402" s="489" t="s">
        <v>2102</v>
      </c>
      <c r="D27402" s="489" t="s">
        <v>5283</v>
      </c>
    </row>
    <row r="27403" spans="1:4">
      <c r="A27403" s="489" t="str">
        <f t="shared" si="428"/>
        <v>2362990026介護予防訪問看護</v>
      </c>
      <c r="B27403" s="489">
        <v>2362990026</v>
      </c>
      <c r="C27403" s="489" t="s">
        <v>2103</v>
      </c>
      <c r="D27403" s="489" t="s">
        <v>5284</v>
      </c>
    </row>
    <row r="27404" spans="1:4">
      <c r="A27404" s="489" t="str">
        <f t="shared" si="428"/>
        <v>2362990026訪問看護</v>
      </c>
      <c r="B27404" s="489">
        <v>2362990026</v>
      </c>
      <c r="C27404" s="489" t="s">
        <v>2102</v>
      </c>
      <c r="D27404" s="489" t="s">
        <v>5284</v>
      </c>
    </row>
    <row r="27405" spans="1:4">
      <c r="A27405" s="489" t="str">
        <f t="shared" si="428"/>
        <v>2362990034介護予防訪問看護</v>
      </c>
      <c r="B27405" s="489">
        <v>2362990034</v>
      </c>
      <c r="C27405" s="489" t="s">
        <v>2103</v>
      </c>
      <c r="D27405" s="489" t="s">
        <v>5285</v>
      </c>
    </row>
    <row r="27406" spans="1:4">
      <c r="A27406" s="489" t="str">
        <f t="shared" si="428"/>
        <v>2362990034訪問看護</v>
      </c>
      <c r="B27406" s="489">
        <v>2362990034</v>
      </c>
      <c r="C27406" s="489" t="s">
        <v>2102</v>
      </c>
      <c r="D27406" s="489" t="s">
        <v>5285</v>
      </c>
    </row>
    <row r="27407" spans="1:4">
      <c r="A27407" s="489" t="str">
        <f t="shared" si="428"/>
        <v>2362990042介護予防訪問看護</v>
      </c>
      <c r="B27407" s="489">
        <v>2362990042</v>
      </c>
      <c r="C27407" s="489" t="s">
        <v>2103</v>
      </c>
      <c r="D27407" s="489" t="s">
        <v>5286</v>
      </c>
    </row>
    <row r="27408" spans="1:4">
      <c r="A27408" s="489" t="str">
        <f t="shared" si="428"/>
        <v>2362990042訪問看護</v>
      </c>
      <c r="B27408" s="489">
        <v>2362990042</v>
      </c>
      <c r="C27408" s="489" t="s">
        <v>2102</v>
      </c>
      <c r="D27408" s="489" t="s">
        <v>5286</v>
      </c>
    </row>
    <row r="27409" spans="1:4">
      <c r="A27409" s="489" t="str">
        <f t="shared" si="428"/>
        <v>2362990042訪問看護</v>
      </c>
      <c r="B27409" s="489">
        <v>2362990042</v>
      </c>
      <c r="C27409" s="489" t="s">
        <v>2102</v>
      </c>
      <c r="D27409" s="489" t="s">
        <v>5286</v>
      </c>
    </row>
    <row r="27410" spans="1:4">
      <c r="A27410" s="489" t="str">
        <f t="shared" si="428"/>
        <v>2362990059介護予防訪問看護</v>
      </c>
      <c r="B27410" s="489">
        <v>2362990059</v>
      </c>
      <c r="C27410" s="489" t="s">
        <v>2103</v>
      </c>
      <c r="D27410" s="489" t="s">
        <v>5287</v>
      </c>
    </row>
    <row r="27411" spans="1:4">
      <c r="A27411" s="489" t="str">
        <f t="shared" si="428"/>
        <v>2362990059訪問看護</v>
      </c>
      <c r="B27411" s="489">
        <v>2362990059</v>
      </c>
      <c r="C27411" s="489" t="s">
        <v>2102</v>
      </c>
      <c r="D27411" s="489" t="s">
        <v>5287</v>
      </c>
    </row>
    <row r="27412" spans="1:4">
      <c r="A27412" s="489" t="str">
        <f t="shared" si="428"/>
        <v>2362990075介護予防訪問看護</v>
      </c>
      <c r="B27412" s="489">
        <v>2362990075</v>
      </c>
      <c r="C27412" s="489" t="s">
        <v>2103</v>
      </c>
      <c r="D27412" s="489" t="s">
        <v>5288</v>
      </c>
    </row>
    <row r="27413" spans="1:4">
      <c r="A27413" s="489" t="str">
        <f t="shared" si="428"/>
        <v>2362990075訪問看護</v>
      </c>
      <c r="B27413" s="489">
        <v>2362990075</v>
      </c>
      <c r="C27413" s="489" t="s">
        <v>2102</v>
      </c>
      <c r="D27413" s="489" t="s">
        <v>5288</v>
      </c>
    </row>
    <row r="27414" spans="1:4">
      <c r="A27414" s="489" t="str">
        <f t="shared" si="428"/>
        <v>2362990075訪問看護</v>
      </c>
      <c r="B27414" s="489">
        <v>2362990075</v>
      </c>
      <c r="C27414" s="489" t="s">
        <v>2102</v>
      </c>
      <c r="D27414" s="489" t="s">
        <v>5288</v>
      </c>
    </row>
    <row r="27415" spans="1:4">
      <c r="A27415" s="489" t="str">
        <f t="shared" si="428"/>
        <v>2362990091介護予防訪問看護</v>
      </c>
      <c r="B27415" s="489">
        <v>2362990091</v>
      </c>
      <c r="C27415" s="489" t="s">
        <v>2103</v>
      </c>
      <c r="D27415" s="489" t="s">
        <v>5289</v>
      </c>
    </row>
    <row r="27416" spans="1:4">
      <c r="A27416" s="489" t="str">
        <f t="shared" si="428"/>
        <v>2362990091訪問看護</v>
      </c>
      <c r="B27416" s="489">
        <v>2362990091</v>
      </c>
      <c r="C27416" s="489" t="s">
        <v>2102</v>
      </c>
      <c r="D27416" s="489" t="s">
        <v>5289</v>
      </c>
    </row>
    <row r="27417" spans="1:4">
      <c r="A27417" s="489" t="str">
        <f t="shared" si="428"/>
        <v>2362990091訪問看護</v>
      </c>
      <c r="B27417" s="489">
        <v>2362990091</v>
      </c>
      <c r="C27417" s="489" t="s">
        <v>2102</v>
      </c>
      <c r="D27417" s="489" t="s">
        <v>5289</v>
      </c>
    </row>
    <row r="27418" spans="1:4">
      <c r="A27418" s="489" t="str">
        <f t="shared" si="428"/>
        <v>2362990133訪問看護</v>
      </c>
      <c r="B27418" s="489">
        <v>2362990133</v>
      </c>
      <c r="C27418" s="489" t="s">
        <v>2102</v>
      </c>
      <c r="D27418" s="489" t="s">
        <v>5290</v>
      </c>
    </row>
    <row r="27419" spans="1:4">
      <c r="A27419" s="489" t="str">
        <f t="shared" si="428"/>
        <v>2362990141訪問看護</v>
      </c>
      <c r="B27419" s="489">
        <v>2362990141</v>
      </c>
      <c r="C27419" s="489" t="s">
        <v>2102</v>
      </c>
      <c r="D27419" s="489" t="s">
        <v>5291</v>
      </c>
    </row>
    <row r="27420" spans="1:4">
      <c r="A27420" s="489" t="str">
        <f t="shared" si="428"/>
        <v>2362990158介護予防訪問看護</v>
      </c>
      <c r="B27420" s="489">
        <v>2362990158</v>
      </c>
      <c r="C27420" s="489" t="s">
        <v>2103</v>
      </c>
      <c r="D27420" s="489" t="s">
        <v>5292</v>
      </c>
    </row>
    <row r="27421" spans="1:4">
      <c r="A27421" s="489" t="str">
        <f t="shared" si="428"/>
        <v>2362990158訪問看護</v>
      </c>
      <c r="B27421" s="489">
        <v>2362990158</v>
      </c>
      <c r="C27421" s="489" t="s">
        <v>2102</v>
      </c>
      <c r="D27421" s="489" t="s">
        <v>5292</v>
      </c>
    </row>
    <row r="27422" spans="1:4">
      <c r="A27422" s="489" t="str">
        <f t="shared" si="428"/>
        <v>2362990166介護予防訪問看護</v>
      </c>
      <c r="B27422" s="489">
        <v>2362990166</v>
      </c>
      <c r="C27422" s="489" t="s">
        <v>2103</v>
      </c>
      <c r="D27422" s="489" t="s">
        <v>5293</v>
      </c>
    </row>
    <row r="27423" spans="1:4">
      <c r="A27423" s="489" t="str">
        <f t="shared" si="428"/>
        <v>2362990166訪問看護</v>
      </c>
      <c r="B27423" s="489">
        <v>2362990166</v>
      </c>
      <c r="C27423" s="489" t="s">
        <v>2102</v>
      </c>
      <c r="D27423" s="489" t="s">
        <v>5293</v>
      </c>
    </row>
    <row r="27424" spans="1:4">
      <c r="A27424" s="489" t="str">
        <f t="shared" si="428"/>
        <v>2362990174介護予防訪問看護</v>
      </c>
      <c r="B27424" s="489">
        <v>2362990174</v>
      </c>
      <c r="C27424" s="489" t="s">
        <v>2103</v>
      </c>
      <c r="D27424" s="489" t="s">
        <v>5294</v>
      </c>
    </row>
    <row r="27425" spans="1:4">
      <c r="A27425" s="489" t="str">
        <f t="shared" si="428"/>
        <v>2362990174訪問看護</v>
      </c>
      <c r="B27425" s="489">
        <v>2362990174</v>
      </c>
      <c r="C27425" s="489" t="s">
        <v>2102</v>
      </c>
      <c r="D27425" s="489" t="s">
        <v>5294</v>
      </c>
    </row>
    <row r="27426" spans="1:4">
      <c r="A27426" s="489" t="str">
        <f t="shared" si="428"/>
        <v>2362990182介護予防訪問看護</v>
      </c>
      <c r="B27426" s="489">
        <v>2362990182</v>
      </c>
      <c r="C27426" s="489" t="s">
        <v>2103</v>
      </c>
      <c r="D27426" s="489" t="s">
        <v>5295</v>
      </c>
    </row>
    <row r="27427" spans="1:4">
      <c r="A27427" s="489" t="str">
        <f t="shared" si="428"/>
        <v>2362990182訪問看護</v>
      </c>
      <c r="B27427" s="489">
        <v>2362990182</v>
      </c>
      <c r="C27427" s="489" t="s">
        <v>2102</v>
      </c>
      <c r="D27427" s="489" t="s">
        <v>5295</v>
      </c>
    </row>
    <row r="27428" spans="1:4">
      <c r="A27428" s="489" t="str">
        <f t="shared" si="428"/>
        <v>2362990190介護予防訪問看護</v>
      </c>
      <c r="B27428" s="489">
        <v>2362990190</v>
      </c>
      <c r="C27428" s="489" t="s">
        <v>2103</v>
      </c>
      <c r="D27428" s="489" t="s">
        <v>5296</v>
      </c>
    </row>
    <row r="27429" spans="1:4">
      <c r="A27429" s="489" t="str">
        <f t="shared" si="428"/>
        <v>2362990190訪問看護</v>
      </c>
      <c r="B27429" s="489">
        <v>2362990190</v>
      </c>
      <c r="C27429" s="489" t="s">
        <v>2102</v>
      </c>
      <c r="D27429" s="489" t="s">
        <v>5296</v>
      </c>
    </row>
    <row r="27430" spans="1:4">
      <c r="A27430" s="489" t="str">
        <f t="shared" si="428"/>
        <v>2362990190訪問看護</v>
      </c>
      <c r="B27430" s="489">
        <v>2362990190</v>
      </c>
      <c r="C27430" s="489" t="s">
        <v>2102</v>
      </c>
      <c r="D27430" s="489" t="s">
        <v>5296</v>
      </c>
    </row>
    <row r="27431" spans="1:4">
      <c r="A27431" s="489" t="str">
        <f t="shared" si="428"/>
        <v>2362990208介護予防訪問看護</v>
      </c>
      <c r="B27431" s="489">
        <v>2362990208</v>
      </c>
      <c r="C27431" s="489" t="s">
        <v>2103</v>
      </c>
      <c r="D27431" s="489" t="s">
        <v>5297</v>
      </c>
    </row>
    <row r="27432" spans="1:4">
      <c r="A27432" s="489" t="str">
        <f t="shared" si="428"/>
        <v>2362990208訪問看護</v>
      </c>
      <c r="B27432" s="489">
        <v>2362990208</v>
      </c>
      <c r="C27432" s="489" t="s">
        <v>2102</v>
      </c>
      <c r="D27432" s="489" t="s">
        <v>5297</v>
      </c>
    </row>
    <row r="27433" spans="1:4">
      <c r="A27433" s="489" t="str">
        <f t="shared" si="428"/>
        <v>2362990208訪問看護</v>
      </c>
      <c r="B27433" s="489">
        <v>2362990208</v>
      </c>
      <c r="C27433" s="489" t="s">
        <v>2102</v>
      </c>
      <c r="D27433" s="489" t="s">
        <v>5297</v>
      </c>
    </row>
    <row r="27434" spans="1:4">
      <c r="A27434" s="489" t="str">
        <f t="shared" si="428"/>
        <v>2362990216介護予防訪問看護</v>
      </c>
      <c r="B27434" s="489">
        <v>2362990216</v>
      </c>
      <c r="C27434" s="489" t="s">
        <v>2103</v>
      </c>
      <c r="D27434" s="489" t="s">
        <v>5298</v>
      </c>
    </row>
    <row r="27435" spans="1:4">
      <c r="A27435" s="489" t="str">
        <f t="shared" si="428"/>
        <v>2362990216訪問看護</v>
      </c>
      <c r="B27435" s="489">
        <v>2362990216</v>
      </c>
      <c r="C27435" s="489" t="s">
        <v>2102</v>
      </c>
      <c r="D27435" s="489" t="s">
        <v>5298</v>
      </c>
    </row>
    <row r="27436" spans="1:4">
      <c r="A27436" s="489" t="str">
        <f t="shared" si="428"/>
        <v>2362990240介護予防訪問看護</v>
      </c>
      <c r="B27436" s="489">
        <v>2362990240</v>
      </c>
      <c r="C27436" s="489" t="s">
        <v>2103</v>
      </c>
      <c r="D27436" s="489" t="s">
        <v>5299</v>
      </c>
    </row>
    <row r="27437" spans="1:4">
      <c r="A27437" s="489" t="str">
        <f t="shared" si="428"/>
        <v>2362990240訪問看護</v>
      </c>
      <c r="B27437" s="489">
        <v>2362990240</v>
      </c>
      <c r="C27437" s="489" t="s">
        <v>2102</v>
      </c>
      <c r="D27437" s="489" t="s">
        <v>5299</v>
      </c>
    </row>
    <row r="27438" spans="1:4">
      <c r="A27438" s="489" t="str">
        <f t="shared" si="428"/>
        <v>2362990257介護予防訪問看護</v>
      </c>
      <c r="B27438" s="489">
        <v>2362990257</v>
      </c>
      <c r="C27438" s="489" t="s">
        <v>2103</v>
      </c>
      <c r="D27438" s="489" t="s">
        <v>5300</v>
      </c>
    </row>
    <row r="27439" spans="1:4">
      <c r="A27439" s="489" t="str">
        <f t="shared" si="428"/>
        <v>2362990257訪問看護</v>
      </c>
      <c r="B27439" s="489">
        <v>2362990257</v>
      </c>
      <c r="C27439" s="489" t="s">
        <v>2102</v>
      </c>
      <c r="D27439" s="489" t="s">
        <v>5300</v>
      </c>
    </row>
    <row r="27440" spans="1:4">
      <c r="A27440" s="489" t="str">
        <f t="shared" si="428"/>
        <v>2362990265介護予防訪問看護</v>
      </c>
      <c r="B27440" s="489">
        <v>2362990265</v>
      </c>
      <c r="C27440" s="489" t="s">
        <v>2103</v>
      </c>
      <c r="D27440" s="489" t="s">
        <v>5301</v>
      </c>
    </row>
    <row r="27441" spans="1:4">
      <c r="A27441" s="489" t="str">
        <f t="shared" si="428"/>
        <v>2362990265訪問看護</v>
      </c>
      <c r="B27441" s="489">
        <v>2362990265</v>
      </c>
      <c r="C27441" s="489" t="s">
        <v>2102</v>
      </c>
      <c r="D27441" s="489" t="s">
        <v>5301</v>
      </c>
    </row>
    <row r="27442" spans="1:4">
      <c r="A27442" s="489" t="str">
        <f t="shared" si="428"/>
        <v>2362990273介護予防訪問看護</v>
      </c>
      <c r="B27442" s="489">
        <v>2362990273</v>
      </c>
      <c r="C27442" s="489" t="s">
        <v>2103</v>
      </c>
      <c r="D27442" s="489" t="s">
        <v>5302</v>
      </c>
    </row>
    <row r="27443" spans="1:4">
      <c r="A27443" s="489" t="str">
        <f t="shared" si="428"/>
        <v>2362990273訪問看護</v>
      </c>
      <c r="B27443" s="489">
        <v>2362990273</v>
      </c>
      <c r="C27443" s="489" t="s">
        <v>2102</v>
      </c>
      <c r="D27443" s="489" t="s">
        <v>5302</v>
      </c>
    </row>
    <row r="27444" spans="1:4">
      <c r="A27444" s="489" t="str">
        <f t="shared" si="428"/>
        <v>2362990281介護予防訪問看護</v>
      </c>
      <c r="B27444" s="489">
        <v>2362990281</v>
      </c>
      <c r="C27444" s="489" t="s">
        <v>2103</v>
      </c>
      <c r="D27444" s="489" t="s">
        <v>5303</v>
      </c>
    </row>
    <row r="27445" spans="1:4">
      <c r="A27445" s="489" t="str">
        <f t="shared" si="428"/>
        <v>2362990281訪問看護</v>
      </c>
      <c r="B27445" s="489">
        <v>2362990281</v>
      </c>
      <c r="C27445" s="489" t="s">
        <v>2102</v>
      </c>
      <c r="D27445" s="489" t="s">
        <v>5303</v>
      </c>
    </row>
    <row r="27446" spans="1:4">
      <c r="A27446" s="489" t="str">
        <f t="shared" si="428"/>
        <v>2363090016介護予防訪問看護</v>
      </c>
      <c r="B27446" s="489">
        <v>2363090016</v>
      </c>
      <c r="C27446" s="489" t="s">
        <v>2103</v>
      </c>
      <c r="D27446" s="489" t="s">
        <v>5304</v>
      </c>
    </row>
    <row r="27447" spans="1:4">
      <c r="A27447" s="489" t="str">
        <f t="shared" si="428"/>
        <v>2363090016訪問看護</v>
      </c>
      <c r="B27447" s="489">
        <v>2363090016</v>
      </c>
      <c r="C27447" s="489" t="s">
        <v>2102</v>
      </c>
      <c r="D27447" s="489" t="s">
        <v>5304</v>
      </c>
    </row>
    <row r="27448" spans="1:4">
      <c r="A27448" s="489" t="str">
        <f t="shared" si="428"/>
        <v>2363090057介護予防訪問看護</v>
      </c>
      <c r="B27448" s="489">
        <v>2363090057</v>
      </c>
      <c r="C27448" s="489" t="s">
        <v>2103</v>
      </c>
      <c r="D27448" s="489" t="s">
        <v>5305</v>
      </c>
    </row>
    <row r="27449" spans="1:4">
      <c r="A27449" s="489" t="str">
        <f t="shared" si="428"/>
        <v>2363090057訪問看護</v>
      </c>
      <c r="B27449" s="489">
        <v>2363090057</v>
      </c>
      <c r="C27449" s="489" t="s">
        <v>2102</v>
      </c>
      <c r="D27449" s="489" t="s">
        <v>5305</v>
      </c>
    </row>
    <row r="27450" spans="1:4">
      <c r="A27450" s="489" t="str">
        <f t="shared" si="428"/>
        <v>2363090065介護予防訪問看護</v>
      </c>
      <c r="B27450" s="489">
        <v>2363090065</v>
      </c>
      <c r="C27450" s="489" t="s">
        <v>2103</v>
      </c>
      <c r="D27450" s="489" t="s">
        <v>5306</v>
      </c>
    </row>
    <row r="27451" spans="1:4">
      <c r="A27451" s="489" t="str">
        <f t="shared" si="428"/>
        <v>2363090065訪問看護</v>
      </c>
      <c r="B27451" s="489">
        <v>2363090065</v>
      </c>
      <c r="C27451" s="489" t="s">
        <v>2102</v>
      </c>
      <c r="D27451" s="489" t="s">
        <v>5306</v>
      </c>
    </row>
    <row r="27452" spans="1:4">
      <c r="A27452" s="489" t="str">
        <f t="shared" si="428"/>
        <v>2363090107介護予防訪問看護</v>
      </c>
      <c r="B27452" s="489">
        <v>2363090107</v>
      </c>
      <c r="C27452" s="489" t="s">
        <v>2103</v>
      </c>
      <c r="D27452" s="489" t="s">
        <v>5307</v>
      </c>
    </row>
    <row r="27453" spans="1:4">
      <c r="A27453" s="489" t="str">
        <f t="shared" si="428"/>
        <v>2363090107訪問看護</v>
      </c>
      <c r="B27453" s="489">
        <v>2363090107</v>
      </c>
      <c r="C27453" s="489" t="s">
        <v>2102</v>
      </c>
      <c r="D27453" s="489" t="s">
        <v>5307</v>
      </c>
    </row>
    <row r="27454" spans="1:4">
      <c r="A27454" s="489" t="str">
        <f t="shared" si="428"/>
        <v>2363090123介護予防訪問看護</v>
      </c>
      <c r="B27454" s="489">
        <v>2363090123</v>
      </c>
      <c r="C27454" s="489" t="s">
        <v>2103</v>
      </c>
      <c r="D27454" s="489" t="s">
        <v>5308</v>
      </c>
    </row>
    <row r="27455" spans="1:4">
      <c r="A27455" s="489" t="str">
        <f t="shared" si="428"/>
        <v>2363090123訪問看護</v>
      </c>
      <c r="B27455" s="489">
        <v>2363090123</v>
      </c>
      <c r="C27455" s="489" t="s">
        <v>2102</v>
      </c>
      <c r="D27455" s="489" t="s">
        <v>5308</v>
      </c>
    </row>
    <row r="27456" spans="1:4">
      <c r="A27456" s="489" t="str">
        <f t="shared" si="428"/>
        <v>2363090131介護予防訪問看護</v>
      </c>
      <c r="B27456" s="489">
        <v>2363090131</v>
      </c>
      <c r="C27456" s="489" t="s">
        <v>2103</v>
      </c>
      <c r="D27456" s="489" t="s">
        <v>5309</v>
      </c>
    </row>
    <row r="27457" spans="1:4">
      <c r="A27457" s="489" t="str">
        <f t="shared" si="428"/>
        <v>2363090131訪問看護</v>
      </c>
      <c r="B27457" s="489">
        <v>2363090131</v>
      </c>
      <c r="C27457" s="489" t="s">
        <v>2102</v>
      </c>
      <c r="D27457" s="489" t="s">
        <v>5309</v>
      </c>
    </row>
    <row r="27458" spans="1:4">
      <c r="A27458" s="489" t="str">
        <f t="shared" ref="A27458:A27521" si="429">B27458&amp;C27458</f>
        <v>2363090149介護予防訪問看護</v>
      </c>
      <c r="B27458" s="489">
        <v>2363090149</v>
      </c>
      <c r="C27458" s="489" t="s">
        <v>2103</v>
      </c>
      <c r="D27458" s="489" t="s">
        <v>5310</v>
      </c>
    </row>
    <row r="27459" spans="1:4">
      <c r="A27459" s="489" t="str">
        <f t="shared" si="429"/>
        <v>2363090149訪問看護</v>
      </c>
      <c r="B27459" s="489">
        <v>2363090149</v>
      </c>
      <c r="C27459" s="489" t="s">
        <v>2102</v>
      </c>
      <c r="D27459" s="489" t="s">
        <v>5310</v>
      </c>
    </row>
    <row r="27460" spans="1:4">
      <c r="A27460" s="489" t="str">
        <f t="shared" si="429"/>
        <v>2363090156介護予防訪問看護</v>
      </c>
      <c r="B27460" s="489">
        <v>2363090156</v>
      </c>
      <c r="C27460" s="489" t="s">
        <v>2103</v>
      </c>
      <c r="D27460" s="489" t="s">
        <v>5311</v>
      </c>
    </row>
    <row r="27461" spans="1:4">
      <c r="A27461" s="489" t="str">
        <f t="shared" si="429"/>
        <v>2363090156訪問看護</v>
      </c>
      <c r="B27461" s="489">
        <v>2363090156</v>
      </c>
      <c r="C27461" s="489" t="s">
        <v>2102</v>
      </c>
      <c r="D27461" s="489" t="s">
        <v>5311</v>
      </c>
    </row>
    <row r="27462" spans="1:4">
      <c r="A27462" s="489" t="str">
        <f t="shared" si="429"/>
        <v>2363090156訪問看護</v>
      </c>
      <c r="B27462" s="489">
        <v>2363090156</v>
      </c>
      <c r="C27462" s="489" t="s">
        <v>2102</v>
      </c>
      <c r="D27462" s="489" t="s">
        <v>5311</v>
      </c>
    </row>
    <row r="27463" spans="1:4">
      <c r="A27463" s="489" t="str">
        <f t="shared" si="429"/>
        <v>2363090164介護予防訪問看護</v>
      </c>
      <c r="B27463" s="489">
        <v>2363090164</v>
      </c>
      <c r="C27463" s="489" t="s">
        <v>2103</v>
      </c>
      <c r="D27463" s="489" t="s">
        <v>5312</v>
      </c>
    </row>
    <row r="27464" spans="1:4">
      <c r="A27464" s="489" t="str">
        <f t="shared" si="429"/>
        <v>2363090164訪問看護</v>
      </c>
      <c r="B27464" s="489">
        <v>2363090164</v>
      </c>
      <c r="C27464" s="489" t="s">
        <v>2102</v>
      </c>
      <c r="D27464" s="489" t="s">
        <v>5312</v>
      </c>
    </row>
    <row r="27465" spans="1:4">
      <c r="A27465" s="489" t="str">
        <f t="shared" si="429"/>
        <v>2363090164訪問看護</v>
      </c>
      <c r="B27465" s="489">
        <v>2363090164</v>
      </c>
      <c r="C27465" s="489" t="s">
        <v>2102</v>
      </c>
      <c r="D27465" s="489" t="s">
        <v>5312</v>
      </c>
    </row>
    <row r="27466" spans="1:4">
      <c r="A27466" s="489" t="str">
        <f t="shared" si="429"/>
        <v>2363090164訪問看護</v>
      </c>
      <c r="B27466" s="489">
        <v>2363090164</v>
      </c>
      <c r="C27466" s="489" t="s">
        <v>2102</v>
      </c>
      <c r="D27466" s="489" t="s">
        <v>5312</v>
      </c>
    </row>
    <row r="27467" spans="1:4">
      <c r="A27467" s="489" t="str">
        <f t="shared" si="429"/>
        <v>2363090164訪問看護</v>
      </c>
      <c r="B27467" s="489">
        <v>2363090164</v>
      </c>
      <c r="C27467" s="489" t="s">
        <v>2102</v>
      </c>
      <c r="D27467" s="489" t="s">
        <v>5312</v>
      </c>
    </row>
    <row r="27468" spans="1:4">
      <c r="A27468" s="489" t="str">
        <f t="shared" si="429"/>
        <v>2363090172介護予防訪問看護</v>
      </c>
      <c r="B27468" s="489">
        <v>2363090172</v>
      </c>
      <c r="C27468" s="489" t="s">
        <v>2103</v>
      </c>
      <c r="D27468" s="489" t="s">
        <v>5313</v>
      </c>
    </row>
    <row r="27469" spans="1:4">
      <c r="A27469" s="489" t="str">
        <f t="shared" si="429"/>
        <v>2363090172訪問看護</v>
      </c>
      <c r="B27469" s="489">
        <v>2363090172</v>
      </c>
      <c r="C27469" s="489" t="s">
        <v>2102</v>
      </c>
      <c r="D27469" s="489" t="s">
        <v>5313</v>
      </c>
    </row>
    <row r="27470" spans="1:4">
      <c r="A27470" s="489" t="str">
        <f t="shared" si="429"/>
        <v>2363090180介護予防訪問看護</v>
      </c>
      <c r="B27470" s="489">
        <v>2363090180</v>
      </c>
      <c r="C27470" s="489" t="s">
        <v>2103</v>
      </c>
      <c r="D27470" s="489" t="s">
        <v>5314</v>
      </c>
    </row>
    <row r="27471" spans="1:4">
      <c r="A27471" s="489" t="str">
        <f t="shared" si="429"/>
        <v>2363090180訪問看護</v>
      </c>
      <c r="B27471" s="489">
        <v>2363090180</v>
      </c>
      <c r="C27471" s="489" t="s">
        <v>2102</v>
      </c>
      <c r="D27471" s="489" t="s">
        <v>5314</v>
      </c>
    </row>
    <row r="27472" spans="1:4">
      <c r="A27472" s="489" t="str">
        <f t="shared" si="429"/>
        <v>2363090206介護予防訪問看護</v>
      </c>
      <c r="B27472" s="489">
        <v>2363090206</v>
      </c>
      <c r="C27472" s="489" t="s">
        <v>2103</v>
      </c>
      <c r="D27472" s="489" t="s">
        <v>5315</v>
      </c>
    </row>
    <row r="27473" spans="1:4">
      <c r="A27473" s="489" t="str">
        <f t="shared" si="429"/>
        <v>2363090206訪問看護</v>
      </c>
      <c r="B27473" s="489">
        <v>2363090206</v>
      </c>
      <c r="C27473" s="489" t="s">
        <v>2102</v>
      </c>
      <c r="D27473" s="489" t="s">
        <v>5315</v>
      </c>
    </row>
    <row r="27474" spans="1:4">
      <c r="A27474" s="489" t="str">
        <f t="shared" si="429"/>
        <v>2363090222介護予防訪問看護</v>
      </c>
      <c r="B27474" s="489">
        <v>2363090222</v>
      </c>
      <c r="C27474" s="489" t="s">
        <v>2103</v>
      </c>
      <c r="D27474" s="489" t="s">
        <v>5316</v>
      </c>
    </row>
    <row r="27475" spans="1:4">
      <c r="A27475" s="489" t="str">
        <f t="shared" si="429"/>
        <v>2363090222訪問看護</v>
      </c>
      <c r="B27475" s="489">
        <v>2363090222</v>
      </c>
      <c r="C27475" s="489" t="s">
        <v>2102</v>
      </c>
      <c r="D27475" s="489" t="s">
        <v>5316</v>
      </c>
    </row>
    <row r="27476" spans="1:4">
      <c r="A27476" s="489" t="str">
        <f t="shared" si="429"/>
        <v>2363090248介護予防訪問看護</v>
      </c>
      <c r="B27476" s="489">
        <v>2363090248</v>
      </c>
      <c r="C27476" s="489" t="s">
        <v>2103</v>
      </c>
      <c r="D27476" s="489" t="s">
        <v>5317</v>
      </c>
    </row>
    <row r="27477" spans="1:4">
      <c r="A27477" s="489" t="str">
        <f t="shared" si="429"/>
        <v>2363090248訪問看護</v>
      </c>
      <c r="B27477" s="489">
        <v>2363090248</v>
      </c>
      <c r="C27477" s="489" t="s">
        <v>2102</v>
      </c>
      <c r="D27477" s="489" t="s">
        <v>5317</v>
      </c>
    </row>
    <row r="27478" spans="1:4">
      <c r="A27478" s="489" t="str">
        <f t="shared" si="429"/>
        <v>2363090255介護予防訪問看護</v>
      </c>
      <c r="B27478" s="489">
        <v>2363090255</v>
      </c>
      <c r="C27478" s="489" t="s">
        <v>2103</v>
      </c>
      <c r="D27478" s="489" t="s">
        <v>5318</v>
      </c>
    </row>
    <row r="27479" spans="1:4">
      <c r="A27479" s="489" t="str">
        <f t="shared" si="429"/>
        <v>2363090255訪問看護</v>
      </c>
      <c r="B27479" s="489">
        <v>2363090255</v>
      </c>
      <c r="C27479" s="489" t="s">
        <v>2102</v>
      </c>
      <c r="D27479" s="489" t="s">
        <v>5318</v>
      </c>
    </row>
    <row r="27480" spans="1:4">
      <c r="A27480" s="489" t="str">
        <f t="shared" si="429"/>
        <v>2363090255訪問看護</v>
      </c>
      <c r="B27480" s="489">
        <v>2363090255</v>
      </c>
      <c r="C27480" s="489" t="s">
        <v>2102</v>
      </c>
      <c r="D27480" s="489" t="s">
        <v>5318</v>
      </c>
    </row>
    <row r="27481" spans="1:4">
      <c r="A27481" s="489" t="str">
        <f t="shared" si="429"/>
        <v>2363090263介護予防訪問看護</v>
      </c>
      <c r="B27481" s="489">
        <v>2363090263</v>
      </c>
      <c r="C27481" s="489" t="s">
        <v>2103</v>
      </c>
      <c r="D27481" s="489" t="s">
        <v>5319</v>
      </c>
    </row>
    <row r="27482" spans="1:4">
      <c r="A27482" s="489" t="str">
        <f t="shared" si="429"/>
        <v>2363090263訪問看護</v>
      </c>
      <c r="B27482" s="489">
        <v>2363090263</v>
      </c>
      <c r="C27482" s="489" t="s">
        <v>2102</v>
      </c>
      <c r="D27482" s="489" t="s">
        <v>5319</v>
      </c>
    </row>
    <row r="27483" spans="1:4">
      <c r="A27483" s="489" t="str">
        <f t="shared" si="429"/>
        <v>2363090271介護予防訪問看護</v>
      </c>
      <c r="B27483" s="489">
        <v>2363090271</v>
      </c>
      <c r="C27483" s="489" t="s">
        <v>2103</v>
      </c>
      <c r="D27483" s="489" t="s">
        <v>5320</v>
      </c>
    </row>
    <row r="27484" spans="1:4">
      <c r="A27484" s="489" t="str">
        <f t="shared" si="429"/>
        <v>2363090271訪問看護</v>
      </c>
      <c r="B27484" s="489">
        <v>2363090271</v>
      </c>
      <c r="C27484" s="489" t="s">
        <v>2102</v>
      </c>
      <c r="D27484" s="489" t="s">
        <v>5320</v>
      </c>
    </row>
    <row r="27485" spans="1:4">
      <c r="A27485" s="489" t="str">
        <f t="shared" si="429"/>
        <v>2363090289介護予防訪問看護</v>
      </c>
      <c r="B27485" s="489">
        <v>2363090289</v>
      </c>
      <c r="C27485" s="489" t="s">
        <v>2103</v>
      </c>
      <c r="D27485" s="489" t="s">
        <v>5321</v>
      </c>
    </row>
    <row r="27486" spans="1:4">
      <c r="A27486" s="489" t="str">
        <f t="shared" si="429"/>
        <v>2363090289訪問看護</v>
      </c>
      <c r="B27486" s="489">
        <v>2363090289</v>
      </c>
      <c r="C27486" s="489" t="s">
        <v>2102</v>
      </c>
      <c r="D27486" s="489" t="s">
        <v>5321</v>
      </c>
    </row>
    <row r="27487" spans="1:4">
      <c r="A27487" s="489" t="str">
        <f t="shared" si="429"/>
        <v>2363090289訪問看護</v>
      </c>
      <c r="B27487" s="489">
        <v>2363090289</v>
      </c>
      <c r="C27487" s="489" t="s">
        <v>2102</v>
      </c>
      <c r="D27487" s="489" t="s">
        <v>5321</v>
      </c>
    </row>
    <row r="27488" spans="1:4">
      <c r="A27488" s="489" t="str">
        <f t="shared" si="429"/>
        <v>2363090297介護予防訪問看護</v>
      </c>
      <c r="B27488" s="489">
        <v>2363090297</v>
      </c>
      <c r="C27488" s="489" t="s">
        <v>2103</v>
      </c>
      <c r="D27488" s="489" t="s">
        <v>5322</v>
      </c>
    </row>
    <row r="27489" spans="1:4">
      <c r="A27489" s="489" t="str">
        <f t="shared" si="429"/>
        <v>2363090297訪問看護</v>
      </c>
      <c r="B27489" s="489">
        <v>2363090297</v>
      </c>
      <c r="C27489" s="489" t="s">
        <v>2102</v>
      </c>
      <c r="D27489" s="489" t="s">
        <v>5322</v>
      </c>
    </row>
    <row r="27490" spans="1:4">
      <c r="A27490" s="489" t="str">
        <f t="shared" si="429"/>
        <v>2363090305介護予防訪問看護</v>
      </c>
      <c r="B27490" s="489">
        <v>2363090305</v>
      </c>
      <c r="C27490" s="489" t="s">
        <v>2103</v>
      </c>
      <c r="D27490" s="489" t="s">
        <v>5323</v>
      </c>
    </row>
    <row r="27491" spans="1:4">
      <c r="A27491" s="489" t="str">
        <f t="shared" si="429"/>
        <v>2363090305訪問看護</v>
      </c>
      <c r="B27491" s="489">
        <v>2363090305</v>
      </c>
      <c r="C27491" s="489" t="s">
        <v>2102</v>
      </c>
      <c r="D27491" s="489" t="s">
        <v>5323</v>
      </c>
    </row>
    <row r="27492" spans="1:4">
      <c r="A27492" s="489" t="str">
        <f t="shared" si="429"/>
        <v>2363090313介護予防訪問看護</v>
      </c>
      <c r="B27492" s="489">
        <v>2363090313</v>
      </c>
      <c r="C27492" s="489" t="s">
        <v>2103</v>
      </c>
      <c r="D27492" s="489" t="s">
        <v>5324</v>
      </c>
    </row>
    <row r="27493" spans="1:4">
      <c r="A27493" s="489" t="str">
        <f t="shared" si="429"/>
        <v>2363090313訪問看護</v>
      </c>
      <c r="B27493" s="489">
        <v>2363090313</v>
      </c>
      <c r="C27493" s="489" t="s">
        <v>2102</v>
      </c>
      <c r="D27493" s="489" t="s">
        <v>5324</v>
      </c>
    </row>
    <row r="27494" spans="1:4">
      <c r="A27494" s="489" t="str">
        <f t="shared" si="429"/>
        <v>2363090313訪問看護</v>
      </c>
      <c r="B27494" s="489">
        <v>2363090313</v>
      </c>
      <c r="C27494" s="489" t="s">
        <v>2102</v>
      </c>
      <c r="D27494" s="489" t="s">
        <v>5324</v>
      </c>
    </row>
    <row r="27495" spans="1:4">
      <c r="A27495" s="489" t="str">
        <f t="shared" si="429"/>
        <v>2363090321介護予防訪問看護</v>
      </c>
      <c r="B27495" s="489">
        <v>2363090321</v>
      </c>
      <c r="C27495" s="489" t="s">
        <v>2103</v>
      </c>
      <c r="D27495" s="489" t="s">
        <v>5325</v>
      </c>
    </row>
    <row r="27496" spans="1:4">
      <c r="A27496" s="489" t="str">
        <f t="shared" si="429"/>
        <v>2363090321訪問看護</v>
      </c>
      <c r="B27496" s="489">
        <v>2363090321</v>
      </c>
      <c r="C27496" s="489" t="s">
        <v>2102</v>
      </c>
      <c r="D27496" s="489" t="s">
        <v>5325</v>
      </c>
    </row>
    <row r="27497" spans="1:4">
      <c r="A27497" s="489" t="str">
        <f t="shared" si="429"/>
        <v>2363090347介護予防訪問看護</v>
      </c>
      <c r="B27497" s="489">
        <v>2363090347</v>
      </c>
      <c r="C27497" s="489" t="s">
        <v>2103</v>
      </c>
      <c r="D27497" s="489" t="s">
        <v>5326</v>
      </c>
    </row>
    <row r="27498" spans="1:4">
      <c r="A27498" s="489" t="str">
        <f t="shared" si="429"/>
        <v>2363090347訪問看護</v>
      </c>
      <c r="B27498" s="489">
        <v>2363090347</v>
      </c>
      <c r="C27498" s="489" t="s">
        <v>2102</v>
      </c>
      <c r="D27498" s="489" t="s">
        <v>5326</v>
      </c>
    </row>
    <row r="27499" spans="1:4">
      <c r="A27499" s="489" t="str">
        <f t="shared" si="429"/>
        <v>2363090354介護予防訪問看護</v>
      </c>
      <c r="B27499" s="489">
        <v>2363090354</v>
      </c>
      <c r="C27499" s="489" t="s">
        <v>2103</v>
      </c>
      <c r="D27499" s="489" t="s">
        <v>5327</v>
      </c>
    </row>
    <row r="27500" spans="1:4">
      <c r="A27500" s="489" t="str">
        <f t="shared" si="429"/>
        <v>2363090354訪問看護</v>
      </c>
      <c r="B27500" s="489">
        <v>2363090354</v>
      </c>
      <c r="C27500" s="489" t="s">
        <v>2102</v>
      </c>
      <c r="D27500" s="489" t="s">
        <v>5327</v>
      </c>
    </row>
    <row r="27501" spans="1:4">
      <c r="A27501" s="489" t="str">
        <f t="shared" si="429"/>
        <v>2363090362介護予防訪問看護</v>
      </c>
      <c r="B27501" s="489">
        <v>2363090362</v>
      </c>
      <c r="C27501" s="489" t="s">
        <v>2103</v>
      </c>
      <c r="D27501" s="489" t="s">
        <v>5328</v>
      </c>
    </row>
    <row r="27502" spans="1:4">
      <c r="A27502" s="489" t="str">
        <f t="shared" si="429"/>
        <v>2363090362訪問看護</v>
      </c>
      <c r="B27502" s="489">
        <v>2363090362</v>
      </c>
      <c r="C27502" s="489" t="s">
        <v>2102</v>
      </c>
      <c r="D27502" s="489" t="s">
        <v>5328</v>
      </c>
    </row>
    <row r="27503" spans="1:4">
      <c r="A27503" s="489" t="str">
        <f t="shared" si="429"/>
        <v>2363090370介護予防訪問看護</v>
      </c>
      <c r="B27503" s="489">
        <v>2363090370</v>
      </c>
      <c r="C27503" s="489" t="s">
        <v>2103</v>
      </c>
      <c r="D27503" s="489" t="s">
        <v>5329</v>
      </c>
    </row>
    <row r="27504" spans="1:4">
      <c r="A27504" s="489" t="str">
        <f t="shared" si="429"/>
        <v>2363090370訪問看護</v>
      </c>
      <c r="B27504" s="489">
        <v>2363090370</v>
      </c>
      <c r="C27504" s="489" t="s">
        <v>2102</v>
      </c>
      <c r="D27504" s="489" t="s">
        <v>5329</v>
      </c>
    </row>
    <row r="27505" spans="1:4">
      <c r="A27505" s="489" t="str">
        <f t="shared" si="429"/>
        <v>2363090388介護予防訪問看護</v>
      </c>
      <c r="B27505" s="489">
        <v>2363090388</v>
      </c>
      <c r="C27505" s="489" t="s">
        <v>2103</v>
      </c>
      <c r="D27505" s="489" t="s">
        <v>5330</v>
      </c>
    </row>
    <row r="27506" spans="1:4">
      <c r="A27506" s="489" t="str">
        <f t="shared" si="429"/>
        <v>2363090388訪問看護</v>
      </c>
      <c r="B27506" s="489">
        <v>2363090388</v>
      </c>
      <c r="C27506" s="489" t="s">
        <v>2102</v>
      </c>
      <c r="D27506" s="489" t="s">
        <v>5330</v>
      </c>
    </row>
    <row r="27507" spans="1:4">
      <c r="A27507" s="489" t="str">
        <f t="shared" si="429"/>
        <v>2363090404介護予防訪問看護</v>
      </c>
      <c r="B27507" s="489">
        <v>2363090404</v>
      </c>
      <c r="C27507" s="489" t="s">
        <v>2103</v>
      </c>
      <c r="D27507" s="489" t="s">
        <v>5331</v>
      </c>
    </row>
    <row r="27508" spans="1:4">
      <c r="A27508" s="489" t="str">
        <f t="shared" si="429"/>
        <v>2363090404訪問看護</v>
      </c>
      <c r="B27508" s="489">
        <v>2363090404</v>
      </c>
      <c r="C27508" s="489" t="s">
        <v>2102</v>
      </c>
      <c r="D27508" s="489" t="s">
        <v>5331</v>
      </c>
    </row>
    <row r="27509" spans="1:4">
      <c r="A27509" s="489" t="str">
        <f t="shared" si="429"/>
        <v>2363090412介護予防訪問看護</v>
      </c>
      <c r="B27509" s="489">
        <v>2363090412</v>
      </c>
      <c r="C27509" s="489" t="s">
        <v>2103</v>
      </c>
      <c r="D27509" s="489" t="s">
        <v>5332</v>
      </c>
    </row>
    <row r="27510" spans="1:4">
      <c r="A27510" s="489" t="str">
        <f t="shared" si="429"/>
        <v>2363090412訪問看護</v>
      </c>
      <c r="B27510" s="489">
        <v>2363090412</v>
      </c>
      <c r="C27510" s="489" t="s">
        <v>2102</v>
      </c>
      <c r="D27510" s="489" t="s">
        <v>5332</v>
      </c>
    </row>
    <row r="27511" spans="1:4">
      <c r="A27511" s="489" t="str">
        <f t="shared" si="429"/>
        <v>2363090420介護予防訪問看護</v>
      </c>
      <c r="B27511" s="489">
        <v>2363090420</v>
      </c>
      <c r="C27511" s="489" t="s">
        <v>2103</v>
      </c>
      <c r="D27511" s="489" t="s">
        <v>5333</v>
      </c>
    </row>
    <row r="27512" spans="1:4">
      <c r="A27512" s="489" t="str">
        <f t="shared" si="429"/>
        <v>2363090420訪問看護</v>
      </c>
      <c r="B27512" s="489">
        <v>2363090420</v>
      </c>
      <c r="C27512" s="489" t="s">
        <v>2102</v>
      </c>
      <c r="D27512" s="489" t="s">
        <v>5333</v>
      </c>
    </row>
    <row r="27513" spans="1:4">
      <c r="A27513" s="489" t="str">
        <f t="shared" si="429"/>
        <v>2363090438介護予防訪問看護</v>
      </c>
      <c r="B27513" s="489">
        <v>2363090438</v>
      </c>
      <c r="C27513" s="489" t="s">
        <v>2103</v>
      </c>
      <c r="D27513" s="489" t="s">
        <v>5334</v>
      </c>
    </row>
    <row r="27514" spans="1:4">
      <c r="A27514" s="489" t="str">
        <f t="shared" si="429"/>
        <v>2363090438訪問看護</v>
      </c>
      <c r="B27514" s="489">
        <v>2363090438</v>
      </c>
      <c r="C27514" s="489" t="s">
        <v>2102</v>
      </c>
      <c r="D27514" s="489" t="s">
        <v>5334</v>
      </c>
    </row>
    <row r="27515" spans="1:4">
      <c r="A27515" s="489" t="str">
        <f t="shared" si="429"/>
        <v>2363090446介護予防訪問看護</v>
      </c>
      <c r="B27515" s="489">
        <v>2363090446</v>
      </c>
      <c r="C27515" s="489" t="s">
        <v>2103</v>
      </c>
      <c r="D27515" s="489" t="s">
        <v>5335</v>
      </c>
    </row>
    <row r="27516" spans="1:4">
      <c r="A27516" s="489" t="str">
        <f t="shared" si="429"/>
        <v>2363090446訪問看護</v>
      </c>
      <c r="B27516" s="489">
        <v>2363090446</v>
      </c>
      <c r="C27516" s="489" t="s">
        <v>2102</v>
      </c>
      <c r="D27516" s="489" t="s">
        <v>5335</v>
      </c>
    </row>
    <row r="27517" spans="1:4">
      <c r="A27517" s="489" t="str">
        <f t="shared" si="429"/>
        <v>2363090453介護予防訪問看護</v>
      </c>
      <c r="B27517" s="489">
        <v>2363090453</v>
      </c>
      <c r="C27517" s="489" t="s">
        <v>2103</v>
      </c>
      <c r="D27517" s="489" t="s">
        <v>5336</v>
      </c>
    </row>
    <row r="27518" spans="1:4">
      <c r="A27518" s="489" t="str">
        <f t="shared" si="429"/>
        <v>2363090453訪問看護</v>
      </c>
      <c r="B27518" s="489">
        <v>2363090453</v>
      </c>
      <c r="C27518" s="489" t="s">
        <v>2102</v>
      </c>
      <c r="D27518" s="489" t="s">
        <v>5336</v>
      </c>
    </row>
    <row r="27519" spans="1:4">
      <c r="A27519" s="489" t="str">
        <f t="shared" si="429"/>
        <v>2363090461介護予防訪問看護</v>
      </c>
      <c r="B27519" s="489">
        <v>2363090461</v>
      </c>
      <c r="C27519" s="489" t="s">
        <v>2103</v>
      </c>
      <c r="D27519" s="489" t="s">
        <v>5337</v>
      </c>
    </row>
    <row r="27520" spans="1:4">
      <c r="A27520" s="489" t="str">
        <f t="shared" si="429"/>
        <v>2363090461訪問看護</v>
      </c>
      <c r="B27520" s="489">
        <v>2363090461</v>
      </c>
      <c r="C27520" s="489" t="s">
        <v>2102</v>
      </c>
      <c r="D27520" s="489" t="s">
        <v>5337</v>
      </c>
    </row>
    <row r="27521" spans="1:4">
      <c r="A27521" s="489" t="str">
        <f t="shared" si="429"/>
        <v>2363090461訪問看護</v>
      </c>
      <c r="B27521" s="489">
        <v>2363090461</v>
      </c>
      <c r="C27521" s="489" t="s">
        <v>2102</v>
      </c>
      <c r="D27521" s="489" t="s">
        <v>5337</v>
      </c>
    </row>
    <row r="27522" spans="1:4">
      <c r="A27522" s="489" t="str">
        <f t="shared" ref="A27522:A27585" si="430">B27522&amp;C27522</f>
        <v>2363090479介護予防訪問看護</v>
      </c>
      <c r="B27522" s="489">
        <v>2363090479</v>
      </c>
      <c r="C27522" s="489" t="s">
        <v>2103</v>
      </c>
      <c r="D27522" s="489" t="s">
        <v>5338</v>
      </c>
    </row>
    <row r="27523" spans="1:4">
      <c r="A27523" s="489" t="str">
        <f t="shared" si="430"/>
        <v>2363090479訪問看護</v>
      </c>
      <c r="B27523" s="489">
        <v>2363090479</v>
      </c>
      <c r="C27523" s="489" t="s">
        <v>2102</v>
      </c>
      <c r="D27523" s="489" t="s">
        <v>5338</v>
      </c>
    </row>
    <row r="27524" spans="1:4">
      <c r="A27524" s="489" t="str">
        <f t="shared" si="430"/>
        <v>2363090487介護予防訪問看護</v>
      </c>
      <c r="B27524" s="489">
        <v>2363090487</v>
      </c>
      <c r="C27524" s="489" t="s">
        <v>2103</v>
      </c>
      <c r="D27524" s="489" t="s">
        <v>5339</v>
      </c>
    </row>
    <row r="27525" spans="1:4">
      <c r="A27525" s="489" t="str">
        <f t="shared" si="430"/>
        <v>2363090487訪問看護</v>
      </c>
      <c r="B27525" s="489">
        <v>2363090487</v>
      </c>
      <c r="C27525" s="489" t="s">
        <v>2102</v>
      </c>
      <c r="D27525" s="489" t="s">
        <v>5339</v>
      </c>
    </row>
    <row r="27526" spans="1:4">
      <c r="A27526" s="489" t="str">
        <f t="shared" si="430"/>
        <v>2363090503介護予防訪問看護</v>
      </c>
      <c r="B27526" s="489">
        <v>2363090503</v>
      </c>
      <c r="C27526" s="489" t="s">
        <v>2103</v>
      </c>
      <c r="D27526" s="489" t="s">
        <v>5340</v>
      </c>
    </row>
    <row r="27527" spans="1:4">
      <c r="A27527" s="489" t="str">
        <f t="shared" si="430"/>
        <v>2363090503訪問看護</v>
      </c>
      <c r="B27527" s="489">
        <v>2363090503</v>
      </c>
      <c r="C27527" s="489" t="s">
        <v>2102</v>
      </c>
      <c r="D27527" s="489" t="s">
        <v>5340</v>
      </c>
    </row>
    <row r="27528" spans="1:4">
      <c r="A27528" s="489" t="str">
        <f t="shared" si="430"/>
        <v>2363090511介護予防訪問看護</v>
      </c>
      <c r="B27528" s="489">
        <v>2363090511</v>
      </c>
      <c r="C27528" s="489" t="s">
        <v>2103</v>
      </c>
      <c r="D27528" s="489" t="s">
        <v>5341</v>
      </c>
    </row>
    <row r="27529" spans="1:4">
      <c r="A27529" s="489" t="str">
        <f t="shared" si="430"/>
        <v>2363090511訪問看護</v>
      </c>
      <c r="B27529" s="489">
        <v>2363090511</v>
      </c>
      <c r="C27529" s="489" t="s">
        <v>2102</v>
      </c>
      <c r="D27529" s="489" t="s">
        <v>5341</v>
      </c>
    </row>
    <row r="27530" spans="1:4">
      <c r="A27530" s="489" t="str">
        <f t="shared" si="430"/>
        <v>2363090529介護予防訪問看護</v>
      </c>
      <c r="B27530" s="489">
        <v>2363090529</v>
      </c>
      <c r="C27530" s="489" t="s">
        <v>2103</v>
      </c>
      <c r="D27530" s="489" t="s">
        <v>5342</v>
      </c>
    </row>
    <row r="27531" spans="1:4">
      <c r="A27531" s="489" t="str">
        <f t="shared" si="430"/>
        <v>2363090529訪問看護</v>
      </c>
      <c r="B27531" s="489">
        <v>2363090529</v>
      </c>
      <c r="C27531" s="489" t="s">
        <v>2102</v>
      </c>
      <c r="D27531" s="489" t="s">
        <v>5342</v>
      </c>
    </row>
    <row r="27532" spans="1:4">
      <c r="A27532" s="489" t="str">
        <f t="shared" si="430"/>
        <v>2363090537介護予防訪問看護</v>
      </c>
      <c r="B27532" s="489">
        <v>2363090537</v>
      </c>
      <c r="C27532" s="489" t="s">
        <v>2103</v>
      </c>
      <c r="D27532" s="489" t="s">
        <v>5343</v>
      </c>
    </row>
    <row r="27533" spans="1:4">
      <c r="A27533" s="489" t="str">
        <f t="shared" si="430"/>
        <v>2363090537訪問看護</v>
      </c>
      <c r="B27533" s="489">
        <v>2363090537</v>
      </c>
      <c r="C27533" s="489" t="s">
        <v>2102</v>
      </c>
      <c r="D27533" s="489" t="s">
        <v>5343</v>
      </c>
    </row>
    <row r="27534" spans="1:4">
      <c r="A27534" s="489" t="str">
        <f t="shared" si="430"/>
        <v>2363090545介護予防訪問看護</v>
      </c>
      <c r="B27534" s="489">
        <v>2363090545</v>
      </c>
      <c r="C27534" s="489" t="s">
        <v>2103</v>
      </c>
      <c r="D27534" s="489" t="s">
        <v>5344</v>
      </c>
    </row>
    <row r="27535" spans="1:4">
      <c r="A27535" s="489" t="str">
        <f t="shared" si="430"/>
        <v>2363090545訪問看護</v>
      </c>
      <c r="B27535" s="489">
        <v>2363090545</v>
      </c>
      <c r="C27535" s="489" t="s">
        <v>2102</v>
      </c>
      <c r="D27535" s="489" t="s">
        <v>5344</v>
      </c>
    </row>
    <row r="27536" spans="1:4">
      <c r="A27536" s="489" t="str">
        <f t="shared" si="430"/>
        <v>2363090552介護予防訪問看護</v>
      </c>
      <c r="B27536" s="489">
        <v>2363090552</v>
      </c>
      <c r="C27536" s="489" t="s">
        <v>2103</v>
      </c>
      <c r="D27536" s="489" t="s">
        <v>5345</v>
      </c>
    </row>
    <row r="27537" spans="1:4">
      <c r="A27537" s="489" t="str">
        <f t="shared" si="430"/>
        <v>2363090552訪問看護</v>
      </c>
      <c r="B27537" s="489">
        <v>2363090552</v>
      </c>
      <c r="C27537" s="489" t="s">
        <v>2102</v>
      </c>
      <c r="D27537" s="489" t="s">
        <v>5345</v>
      </c>
    </row>
    <row r="27538" spans="1:4">
      <c r="A27538" s="489" t="str">
        <f t="shared" si="430"/>
        <v>2363090560介護予防訪問看護</v>
      </c>
      <c r="B27538" s="489">
        <v>2363090560</v>
      </c>
      <c r="C27538" s="489" t="s">
        <v>2103</v>
      </c>
      <c r="D27538" s="489" t="s">
        <v>5346</v>
      </c>
    </row>
    <row r="27539" spans="1:4">
      <c r="A27539" s="489" t="str">
        <f t="shared" si="430"/>
        <v>2363090560訪問看護</v>
      </c>
      <c r="B27539" s="489">
        <v>2363090560</v>
      </c>
      <c r="C27539" s="489" t="s">
        <v>2102</v>
      </c>
      <c r="D27539" s="489" t="s">
        <v>5346</v>
      </c>
    </row>
    <row r="27540" spans="1:4">
      <c r="A27540" s="489" t="str">
        <f t="shared" si="430"/>
        <v>2363090578介護予防訪問看護</v>
      </c>
      <c r="B27540" s="489">
        <v>2363090578</v>
      </c>
      <c r="C27540" s="489" t="s">
        <v>2103</v>
      </c>
      <c r="D27540" s="489" t="s">
        <v>5347</v>
      </c>
    </row>
    <row r="27541" spans="1:4">
      <c r="A27541" s="489" t="str">
        <f t="shared" si="430"/>
        <v>2363090578訪問看護</v>
      </c>
      <c r="B27541" s="489">
        <v>2363090578</v>
      </c>
      <c r="C27541" s="489" t="s">
        <v>2102</v>
      </c>
      <c r="D27541" s="489" t="s">
        <v>5347</v>
      </c>
    </row>
    <row r="27542" spans="1:4">
      <c r="A27542" s="489" t="str">
        <f t="shared" si="430"/>
        <v>2363090586介護予防訪問看護</v>
      </c>
      <c r="B27542" s="489">
        <v>2363090586</v>
      </c>
      <c r="C27542" s="489" t="s">
        <v>2103</v>
      </c>
      <c r="D27542" s="489" t="s">
        <v>5348</v>
      </c>
    </row>
    <row r="27543" spans="1:4">
      <c r="A27543" s="489" t="str">
        <f t="shared" si="430"/>
        <v>2363090586訪問看護</v>
      </c>
      <c r="B27543" s="489">
        <v>2363090586</v>
      </c>
      <c r="C27543" s="489" t="s">
        <v>2102</v>
      </c>
      <c r="D27543" s="489" t="s">
        <v>5348</v>
      </c>
    </row>
    <row r="27544" spans="1:4">
      <c r="A27544" s="489" t="str">
        <f t="shared" si="430"/>
        <v>2363090594訪問看護</v>
      </c>
      <c r="B27544" s="489">
        <v>2363090594</v>
      </c>
      <c r="C27544" s="489" t="s">
        <v>2102</v>
      </c>
      <c r="D27544" s="489" t="s">
        <v>5349</v>
      </c>
    </row>
    <row r="27545" spans="1:4">
      <c r="A27545" s="489" t="str">
        <f t="shared" si="430"/>
        <v>2363090602介護予防訪問看護</v>
      </c>
      <c r="B27545" s="489">
        <v>2363090602</v>
      </c>
      <c r="C27545" s="489" t="s">
        <v>2103</v>
      </c>
      <c r="D27545" s="489" t="s">
        <v>19434</v>
      </c>
    </row>
    <row r="27546" spans="1:4">
      <c r="A27546" s="489" t="str">
        <f t="shared" si="430"/>
        <v>2363090602訪問看護</v>
      </c>
      <c r="B27546" s="489">
        <v>2363090602</v>
      </c>
      <c r="C27546" s="489" t="s">
        <v>2102</v>
      </c>
      <c r="D27546" s="489" t="s">
        <v>19434</v>
      </c>
    </row>
    <row r="27547" spans="1:4">
      <c r="A27547" s="489" t="str">
        <f t="shared" si="430"/>
        <v>2363190014介護予防訪問看護</v>
      </c>
      <c r="B27547" s="489">
        <v>2363190014</v>
      </c>
      <c r="C27547" s="489" t="s">
        <v>2103</v>
      </c>
      <c r="D27547" s="489" t="s">
        <v>5350</v>
      </c>
    </row>
    <row r="27548" spans="1:4">
      <c r="A27548" s="489" t="str">
        <f t="shared" si="430"/>
        <v>2363190014訪問看護</v>
      </c>
      <c r="B27548" s="489">
        <v>2363190014</v>
      </c>
      <c r="C27548" s="489" t="s">
        <v>2102</v>
      </c>
      <c r="D27548" s="489" t="s">
        <v>5350</v>
      </c>
    </row>
    <row r="27549" spans="1:4">
      <c r="A27549" s="489" t="str">
        <f t="shared" si="430"/>
        <v>2363190022介護予防訪問看護</v>
      </c>
      <c r="B27549" s="489">
        <v>2363190022</v>
      </c>
      <c r="C27549" s="489" t="s">
        <v>2103</v>
      </c>
      <c r="D27549" s="489" t="s">
        <v>5351</v>
      </c>
    </row>
    <row r="27550" spans="1:4">
      <c r="A27550" s="489" t="str">
        <f t="shared" si="430"/>
        <v>2363190022訪問看護</v>
      </c>
      <c r="B27550" s="489">
        <v>2363190022</v>
      </c>
      <c r="C27550" s="489" t="s">
        <v>2102</v>
      </c>
      <c r="D27550" s="489" t="s">
        <v>5351</v>
      </c>
    </row>
    <row r="27551" spans="1:4">
      <c r="A27551" s="489" t="str">
        <f t="shared" si="430"/>
        <v>2363190030介護予防訪問看護</v>
      </c>
      <c r="B27551" s="489">
        <v>2363190030</v>
      </c>
      <c r="C27551" s="489" t="s">
        <v>2103</v>
      </c>
      <c r="D27551" s="489" t="s">
        <v>5352</v>
      </c>
    </row>
    <row r="27552" spans="1:4">
      <c r="A27552" s="489" t="str">
        <f t="shared" si="430"/>
        <v>2363190030訪問看護</v>
      </c>
      <c r="B27552" s="489">
        <v>2363190030</v>
      </c>
      <c r="C27552" s="489" t="s">
        <v>2102</v>
      </c>
      <c r="D27552" s="489" t="s">
        <v>5352</v>
      </c>
    </row>
    <row r="27553" spans="1:4">
      <c r="A27553" s="489" t="str">
        <f t="shared" si="430"/>
        <v>2363190048介護予防訪問看護</v>
      </c>
      <c r="B27553" s="489">
        <v>2363190048</v>
      </c>
      <c r="C27553" s="489" t="s">
        <v>2103</v>
      </c>
      <c r="D27553" s="489" t="s">
        <v>5353</v>
      </c>
    </row>
    <row r="27554" spans="1:4">
      <c r="A27554" s="489" t="str">
        <f t="shared" si="430"/>
        <v>2363190048訪問看護</v>
      </c>
      <c r="B27554" s="489">
        <v>2363190048</v>
      </c>
      <c r="C27554" s="489" t="s">
        <v>2102</v>
      </c>
      <c r="D27554" s="489" t="s">
        <v>5353</v>
      </c>
    </row>
    <row r="27555" spans="1:4">
      <c r="A27555" s="489" t="str">
        <f t="shared" si="430"/>
        <v>2363190055介護予防訪問看護</v>
      </c>
      <c r="B27555" s="489">
        <v>2363190055</v>
      </c>
      <c r="C27555" s="489" t="s">
        <v>2103</v>
      </c>
      <c r="D27555" s="489" t="s">
        <v>5354</v>
      </c>
    </row>
    <row r="27556" spans="1:4">
      <c r="A27556" s="489" t="str">
        <f t="shared" si="430"/>
        <v>2363190055訪問看護</v>
      </c>
      <c r="B27556" s="489">
        <v>2363190055</v>
      </c>
      <c r="C27556" s="489" t="s">
        <v>2102</v>
      </c>
      <c r="D27556" s="489" t="s">
        <v>5354</v>
      </c>
    </row>
    <row r="27557" spans="1:4">
      <c r="A27557" s="489" t="str">
        <f t="shared" si="430"/>
        <v>2363190063介護予防訪問看護</v>
      </c>
      <c r="B27557" s="489">
        <v>2363190063</v>
      </c>
      <c r="C27557" s="489" t="s">
        <v>2103</v>
      </c>
      <c r="D27557" s="489" t="s">
        <v>5355</v>
      </c>
    </row>
    <row r="27558" spans="1:4">
      <c r="A27558" s="489" t="str">
        <f t="shared" si="430"/>
        <v>2363190063訪問看護</v>
      </c>
      <c r="B27558" s="489">
        <v>2363190063</v>
      </c>
      <c r="C27558" s="489" t="s">
        <v>2102</v>
      </c>
      <c r="D27558" s="489" t="s">
        <v>5355</v>
      </c>
    </row>
    <row r="27559" spans="1:4">
      <c r="A27559" s="489" t="str">
        <f t="shared" si="430"/>
        <v>2363190097介護予防訪問看護</v>
      </c>
      <c r="B27559" s="489">
        <v>2363190097</v>
      </c>
      <c r="C27559" s="489" t="s">
        <v>2103</v>
      </c>
      <c r="D27559" s="489" t="s">
        <v>5356</v>
      </c>
    </row>
    <row r="27560" spans="1:4">
      <c r="A27560" s="489" t="str">
        <f t="shared" si="430"/>
        <v>2363190097訪問看護</v>
      </c>
      <c r="B27560" s="489">
        <v>2363190097</v>
      </c>
      <c r="C27560" s="489" t="s">
        <v>2102</v>
      </c>
      <c r="D27560" s="489" t="s">
        <v>5356</v>
      </c>
    </row>
    <row r="27561" spans="1:4">
      <c r="A27561" s="489" t="str">
        <f t="shared" si="430"/>
        <v>2363190105介護予防訪問看護</v>
      </c>
      <c r="B27561" s="489">
        <v>2363190105</v>
      </c>
      <c r="C27561" s="489" t="s">
        <v>2103</v>
      </c>
      <c r="D27561" s="489" t="s">
        <v>5357</v>
      </c>
    </row>
    <row r="27562" spans="1:4">
      <c r="A27562" s="489" t="str">
        <f t="shared" si="430"/>
        <v>2363190105訪問看護</v>
      </c>
      <c r="B27562" s="489">
        <v>2363190105</v>
      </c>
      <c r="C27562" s="489" t="s">
        <v>2102</v>
      </c>
      <c r="D27562" s="489" t="s">
        <v>5357</v>
      </c>
    </row>
    <row r="27563" spans="1:4">
      <c r="A27563" s="489" t="str">
        <f t="shared" si="430"/>
        <v>2363190105訪問看護</v>
      </c>
      <c r="B27563" s="489">
        <v>2363190105</v>
      </c>
      <c r="C27563" s="489" t="s">
        <v>2102</v>
      </c>
      <c r="D27563" s="489" t="s">
        <v>5357</v>
      </c>
    </row>
    <row r="27564" spans="1:4">
      <c r="A27564" s="489" t="str">
        <f t="shared" si="430"/>
        <v>2363190147介護予防訪問看護</v>
      </c>
      <c r="B27564" s="489">
        <v>2363190147</v>
      </c>
      <c r="C27564" s="489" t="s">
        <v>2103</v>
      </c>
      <c r="D27564" s="489" t="s">
        <v>5358</v>
      </c>
    </row>
    <row r="27565" spans="1:4">
      <c r="A27565" s="489" t="str">
        <f t="shared" si="430"/>
        <v>2363190147訪問看護</v>
      </c>
      <c r="B27565" s="489">
        <v>2363190147</v>
      </c>
      <c r="C27565" s="489" t="s">
        <v>2102</v>
      </c>
      <c r="D27565" s="489" t="s">
        <v>5358</v>
      </c>
    </row>
    <row r="27566" spans="1:4">
      <c r="A27566" s="489" t="str">
        <f t="shared" si="430"/>
        <v>2363190154介護予防訪問看護</v>
      </c>
      <c r="B27566" s="489">
        <v>2363190154</v>
      </c>
      <c r="C27566" s="489" t="s">
        <v>2103</v>
      </c>
      <c r="D27566" s="489" t="s">
        <v>5359</v>
      </c>
    </row>
    <row r="27567" spans="1:4">
      <c r="A27567" s="489" t="str">
        <f t="shared" si="430"/>
        <v>2363190154訪問看護</v>
      </c>
      <c r="B27567" s="489">
        <v>2363190154</v>
      </c>
      <c r="C27567" s="489" t="s">
        <v>2102</v>
      </c>
      <c r="D27567" s="489" t="s">
        <v>5359</v>
      </c>
    </row>
    <row r="27568" spans="1:4">
      <c r="A27568" s="489" t="str">
        <f t="shared" si="430"/>
        <v>2363190154訪問看護</v>
      </c>
      <c r="B27568" s="489">
        <v>2363190154</v>
      </c>
      <c r="C27568" s="489" t="s">
        <v>2102</v>
      </c>
      <c r="D27568" s="489" t="s">
        <v>5359</v>
      </c>
    </row>
    <row r="27569" spans="1:4">
      <c r="A27569" s="489" t="str">
        <f t="shared" si="430"/>
        <v>2363190162訪問看護</v>
      </c>
      <c r="B27569" s="489">
        <v>2363190162</v>
      </c>
      <c r="C27569" s="489" t="s">
        <v>2102</v>
      </c>
      <c r="D27569" s="489" t="s">
        <v>5360</v>
      </c>
    </row>
    <row r="27570" spans="1:4">
      <c r="A27570" s="489" t="str">
        <f t="shared" si="430"/>
        <v>2363190170介護予防訪問看護</v>
      </c>
      <c r="B27570" s="489">
        <v>2363190170</v>
      </c>
      <c r="C27570" s="489" t="s">
        <v>2103</v>
      </c>
      <c r="D27570" s="489" t="s">
        <v>5361</v>
      </c>
    </row>
    <row r="27571" spans="1:4">
      <c r="A27571" s="489" t="str">
        <f t="shared" si="430"/>
        <v>2363190170訪問看護</v>
      </c>
      <c r="B27571" s="489">
        <v>2363190170</v>
      </c>
      <c r="C27571" s="489" t="s">
        <v>2102</v>
      </c>
      <c r="D27571" s="489" t="s">
        <v>5361</v>
      </c>
    </row>
    <row r="27572" spans="1:4">
      <c r="A27572" s="489" t="str">
        <f t="shared" si="430"/>
        <v>2363190170訪問看護</v>
      </c>
      <c r="B27572" s="489">
        <v>2363190170</v>
      </c>
      <c r="C27572" s="489" t="s">
        <v>2102</v>
      </c>
      <c r="D27572" s="489" t="s">
        <v>5361</v>
      </c>
    </row>
    <row r="27573" spans="1:4">
      <c r="A27573" s="489" t="str">
        <f t="shared" si="430"/>
        <v>2363190188介護予防訪問看護</v>
      </c>
      <c r="B27573" s="489">
        <v>2363190188</v>
      </c>
      <c r="C27573" s="489" t="s">
        <v>2103</v>
      </c>
      <c r="D27573" s="489" t="s">
        <v>5362</v>
      </c>
    </row>
    <row r="27574" spans="1:4">
      <c r="A27574" s="489" t="str">
        <f t="shared" si="430"/>
        <v>2363190188訪問看護</v>
      </c>
      <c r="B27574" s="489">
        <v>2363190188</v>
      </c>
      <c r="C27574" s="489" t="s">
        <v>2102</v>
      </c>
      <c r="D27574" s="489" t="s">
        <v>5362</v>
      </c>
    </row>
    <row r="27575" spans="1:4">
      <c r="A27575" s="489" t="str">
        <f t="shared" si="430"/>
        <v>2363190188訪問看護</v>
      </c>
      <c r="B27575" s="489">
        <v>2363190188</v>
      </c>
      <c r="C27575" s="489" t="s">
        <v>2102</v>
      </c>
      <c r="D27575" s="489" t="s">
        <v>5362</v>
      </c>
    </row>
    <row r="27576" spans="1:4">
      <c r="A27576" s="489" t="str">
        <f t="shared" si="430"/>
        <v>2363190196介護予防訪問看護</v>
      </c>
      <c r="B27576" s="489">
        <v>2363190196</v>
      </c>
      <c r="C27576" s="489" t="s">
        <v>2103</v>
      </c>
      <c r="D27576" s="489" t="s">
        <v>5363</v>
      </c>
    </row>
    <row r="27577" spans="1:4">
      <c r="A27577" s="489" t="str">
        <f t="shared" si="430"/>
        <v>2363190196訪問看護</v>
      </c>
      <c r="B27577" s="489">
        <v>2363190196</v>
      </c>
      <c r="C27577" s="489" t="s">
        <v>2102</v>
      </c>
      <c r="D27577" s="489" t="s">
        <v>5363</v>
      </c>
    </row>
    <row r="27578" spans="1:4">
      <c r="A27578" s="489" t="str">
        <f t="shared" si="430"/>
        <v>2363190212訪問看護</v>
      </c>
      <c r="B27578" s="489">
        <v>2363190212</v>
      </c>
      <c r="C27578" s="489" t="s">
        <v>2102</v>
      </c>
      <c r="D27578" s="489" t="s">
        <v>5364</v>
      </c>
    </row>
    <row r="27579" spans="1:4">
      <c r="A27579" s="489" t="str">
        <f t="shared" si="430"/>
        <v>2363190220介護予防訪問看護</v>
      </c>
      <c r="B27579" s="489">
        <v>2363190220</v>
      </c>
      <c r="C27579" s="489" t="s">
        <v>2103</v>
      </c>
      <c r="D27579" s="489" t="s">
        <v>5365</v>
      </c>
    </row>
    <row r="27580" spans="1:4">
      <c r="A27580" s="489" t="str">
        <f t="shared" si="430"/>
        <v>2363190220訪問看護</v>
      </c>
      <c r="B27580" s="489">
        <v>2363190220</v>
      </c>
      <c r="C27580" s="489" t="s">
        <v>2102</v>
      </c>
      <c r="D27580" s="489" t="s">
        <v>5365</v>
      </c>
    </row>
    <row r="27581" spans="1:4">
      <c r="A27581" s="489" t="str">
        <f t="shared" si="430"/>
        <v>2363190238介護予防訪問看護</v>
      </c>
      <c r="B27581" s="489">
        <v>2363190238</v>
      </c>
      <c r="C27581" s="489" t="s">
        <v>2103</v>
      </c>
      <c r="D27581" s="489" t="s">
        <v>5366</v>
      </c>
    </row>
    <row r="27582" spans="1:4">
      <c r="A27582" s="489" t="str">
        <f t="shared" si="430"/>
        <v>2363190238訪問看護</v>
      </c>
      <c r="B27582" s="489">
        <v>2363190238</v>
      </c>
      <c r="C27582" s="489" t="s">
        <v>2102</v>
      </c>
      <c r="D27582" s="489" t="s">
        <v>5366</v>
      </c>
    </row>
    <row r="27583" spans="1:4">
      <c r="A27583" s="489" t="str">
        <f t="shared" si="430"/>
        <v>2363190246介護予防訪問看護</v>
      </c>
      <c r="B27583" s="489">
        <v>2363190246</v>
      </c>
      <c r="C27583" s="489" t="s">
        <v>2103</v>
      </c>
      <c r="D27583" s="489" t="s">
        <v>5367</v>
      </c>
    </row>
    <row r="27584" spans="1:4">
      <c r="A27584" s="489" t="str">
        <f t="shared" si="430"/>
        <v>2363190246訪問看護</v>
      </c>
      <c r="B27584" s="489">
        <v>2363190246</v>
      </c>
      <c r="C27584" s="489" t="s">
        <v>2102</v>
      </c>
      <c r="D27584" s="489" t="s">
        <v>5367</v>
      </c>
    </row>
    <row r="27585" spans="1:4">
      <c r="A27585" s="489" t="str">
        <f t="shared" si="430"/>
        <v>2363190246訪問看護</v>
      </c>
      <c r="B27585" s="489">
        <v>2363190246</v>
      </c>
      <c r="C27585" s="489" t="s">
        <v>2102</v>
      </c>
      <c r="D27585" s="489" t="s">
        <v>5367</v>
      </c>
    </row>
    <row r="27586" spans="1:4">
      <c r="A27586" s="489" t="str">
        <f t="shared" ref="A27586:A27649" si="431">B27586&amp;C27586</f>
        <v>2363190253介護予防訪問看護</v>
      </c>
      <c r="B27586" s="489">
        <v>2363190253</v>
      </c>
      <c r="C27586" s="489" t="s">
        <v>2103</v>
      </c>
      <c r="D27586" s="489" t="s">
        <v>5368</v>
      </c>
    </row>
    <row r="27587" spans="1:4">
      <c r="A27587" s="489" t="str">
        <f t="shared" si="431"/>
        <v>2363190253訪問看護</v>
      </c>
      <c r="B27587" s="489">
        <v>2363190253</v>
      </c>
      <c r="C27587" s="489" t="s">
        <v>2102</v>
      </c>
      <c r="D27587" s="489" t="s">
        <v>5368</v>
      </c>
    </row>
    <row r="27588" spans="1:4">
      <c r="A27588" s="489" t="str">
        <f t="shared" si="431"/>
        <v>2363190261介護予防訪問看護</v>
      </c>
      <c r="B27588" s="489">
        <v>2363190261</v>
      </c>
      <c r="C27588" s="489" t="s">
        <v>2103</v>
      </c>
      <c r="D27588" s="489" t="s">
        <v>5369</v>
      </c>
    </row>
    <row r="27589" spans="1:4">
      <c r="A27589" s="489" t="str">
        <f t="shared" si="431"/>
        <v>2363190261訪問看護</v>
      </c>
      <c r="B27589" s="489">
        <v>2363190261</v>
      </c>
      <c r="C27589" s="489" t="s">
        <v>2102</v>
      </c>
      <c r="D27589" s="489" t="s">
        <v>5369</v>
      </c>
    </row>
    <row r="27590" spans="1:4">
      <c r="A27590" s="489" t="str">
        <f t="shared" si="431"/>
        <v>2363190279介護予防訪問看護</v>
      </c>
      <c r="B27590" s="489">
        <v>2363190279</v>
      </c>
      <c r="C27590" s="489" t="s">
        <v>2103</v>
      </c>
      <c r="D27590" s="489" t="s">
        <v>5370</v>
      </c>
    </row>
    <row r="27591" spans="1:4">
      <c r="A27591" s="489" t="str">
        <f t="shared" si="431"/>
        <v>2363190279訪問看護</v>
      </c>
      <c r="B27591" s="489">
        <v>2363190279</v>
      </c>
      <c r="C27591" s="489" t="s">
        <v>2102</v>
      </c>
      <c r="D27591" s="489" t="s">
        <v>5370</v>
      </c>
    </row>
    <row r="27592" spans="1:4">
      <c r="A27592" s="489" t="str">
        <f t="shared" si="431"/>
        <v>2363190287介護予防訪問看護</v>
      </c>
      <c r="B27592" s="489">
        <v>2363190287</v>
      </c>
      <c r="C27592" s="489" t="s">
        <v>2103</v>
      </c>
      <c r="D27592" s="489" t="s">
        <v>5371</v>
      </c>
    </row>
    <row r="27593" spans="1:4">
      <c r="A27593" s="489" t="str">
        <f t="shared" si="431"/>
        <v>2363190287訪問看護</v>
      </c>
      <c r="B27593" s="489">
        <v>2363190287</v>
      </c>
      <c r="C27593" s="489" t="s">
        <v>2102</v>
      </c>
      <c r="D27593" s="489" t="s">
        <v>5371</v>
      </c>
    </row>
    <row r="27594" spans="1:4">
      <c r="A27594" s="489" t="str">
        <f t="shared" si="431"/>
        <v>2363290012介護予防訪問看護</v>
      </c>
      <c r="B27594" s="489">
        <v>2363290012</v>
      </c>
      <c r="C27594" s="489" t="s">
        <v>2103</v>
      </c>
      <c r="D27594" s="489" t="s">
        <v>5372</v>
      </c>
    </row>
    <row r="27595" spans="1:4">
      <c r="A27595" s="489" t="str">
        <f t="shared" si="431"/>
        <v>2363290012訪問看護</v>
      </c>
      <c r="B27595" s="489">
        <v>2363290012</v>
      </c>
      <c r="C27595" s="489" t="s">
        <v>2102</v>
      </c>
      <c r="D27595" s="489" t="s">
        <v>5372</v>
      </c>
    </row>
    <row r="27596" spans="1:4">
      <c r="A27596" s="489" t="str">
        <f t="shared" si="431"/>
        <v>2363290012訪問看護</v>
      </c>
      <c r="B27596" s="489">
        <v>2363290012</v>
      </c>
      <c r="C27596" s="489" t="s">
        <v>2102</v>
      </c>
      <c r="D27596" s="489" t="s">
        <v>5372</v>
      </c>
    </row>
    <row r="27597" spans="1:4">
      <c r="A27597" s="489" t="str">
        <f t="shared" si="431"/>
        <v>2363290020介護予防訪問看護</v>
      </c>
      <c r="B27597" s="489">
        <v>2363290020</v>
      </c>
      <c r="C27597" s="489" t="s">
        <v>2103</v>
      </c>
      <c r="D27597" s="489" t="s">
        <v>5373</v>
      </c>
    </row>
    <row r="27598" spans="1:4">
      <c r="A27598" s="489" t="str">
        <f t="shared" si="431"/>
        <v>2363290020訪問看護</v>
      </c>
      <c r="B27598" s="489">
        <v>2363290020</v>
      </c>
      <c r="C27598" s="489" t="s">
        <v>2102</v>
      </c>
      <c r="D27598" s="489" t="s">
        <v>5373</v>
      </c>
    </row>
    <row r="27599" spans="1:4">
      <c r="A27599" s="489" t="str">
        <f t="shared" si="431"/>
        <v>2363290053介護予防訪問看護</v>
      </c>
      <c r="B27599" s="489">
        <v>2363290053</v>
      </c>
      <c r="C27599" s="489" t="s">
        <v>2103</v>
      </c>
      <c r="D27599" s="489" t="s">
        <v>5374</v>
      </c>
    </row>
    <row r="27600" spans="1:4">
      <c r="A27600" s="489" t="str">
        <f t="shared" si="431"/>
        <v>2363290053訪問看護</v>
      </c>
      <c r="B27600" s="489">
        <v>2363290053</v>
      </c>
      <c r="C27600" s="489" t="s">
        <v>2102</v>
      </c>
      <c r="D27600" s="489" t="s">
        <v>5374</v>
      </c>
    </row>
    <row r="27601" spans="1:4">
      <c r="A27601" s="489" t="str">
        <f t="shared" si="431"/>
        <v>2363290079介護予防訪問看護</v>
      </c>
      <c r="B27601" s="489">
        <v>2363290079</v>
      </c>
      <c r="C27601" s="489" t="s">
        <v>2103</v>
      </c>
      <c r="D27601" s="489" t="s">
        <v>5375</v>
      </c>
    </row>
    <row r="27602" spans="1:4">
      <c r="A27602" s="489" t="str">
        <f t="shared" si="431"/>
        <v>2363290079訪問看護</v>
      </c>
      <c r="B27602" s="489">
        <v>2363290079</v>
      </c>
      <c r="C27602" s="489" t="s">
        <v>2102</v>
      </c>
      <c r="D27602" s="489" t="s">
        <v>5375</v>
      </c>
    </row>
    <row r="27603" spans="1:4">
      <c r="A27603" s="489" t="str">
        <f t="shared" si="431"/>
        <v>2363290087訪問看護</v>
      </c>
      <c r="B27603" s="489">
        <v>2363290087</v>
      </c>
      <c r="C27603" s="489" t="s">
        <v>2102</v>
      </c>
      <c r="D27603" s="489" t="s">
        <v>5376</v>
      </c>
    </row>
    <row r="27604" spans="1:4">
      <c r="A27604" s="489" t="str">
        <f t="shared" si="431"/>
        <v>2363290095介護予防訪問看護</v>
      </c>
      <c r="B27604" s="489">
        <v>2363290095</v>
      </c>
      <c r="C27604" s="489" t="s">
        <v>2103</v>
      </c>
      <c r="D27604" s="489" t="s">
        <v>5377</v>
      </c>
    </row>
    <row r="27605" spans="1:4">
      <c r="A27605" s="489" t="str">
        <f t="shared" si="431"/>
        <v>2363290095訪問看護</v>
      </c>
      <c r="B27605" s="489">
        <v>2363290095</v>
      </c>
      <c r="C27605" s="489" t="s">
        <v>2102</v>
      </c>
      <c r="D27605" s="489" t="s">
        <v>5377</v>
      </c>
    </row>
    <row r="27606" spans="1:4">
      <c r="A27606" s="489" t="str">
        <f t="shared" si="431"/>
        <v>2363290129介護予防訪問看護</v>
      </c>
      <c r="B27606" s="489">
        <v>2363290129</v>
      </c>
      <c r="C27606" s="489" t="s">
        <v>2103</v>
      </c>
      <c r="D27606" s="489" t="s">
        <v>5378</v>
      </c>
    </row>
    <row r="27607" spans="1:4">
      <c r="A27607" s="489" t="str">
        <f t="shared" si="431"/>
        <v>2363290129訪問看護</v>
      </c>
      <c r="B27607" s="489">
        <v>2363290129</v>
      </c>
      <c r="C27607" s="489" t="s">
        <v>2102</v>
      </c>
      <c r="D27607" s="489" t="s">
        <v>5378</v>
      </c>
    </row>
    <row r="27608" spans="1:4">
      <c r="A27608" s="489" t="str">
        <f t="shared" si="431"/>
        <v>2363290137介護予防訪問看護</v>
      </c>
      <c r="B27608" s="489">
        <v>2363290137</v>
      </c>
      <c r="C27608" s="489" t="s">
        <v>2103</v>
      </c>
      <c r="D27608" s="489" t="s">
        <v>5379</v>
      </c>
    </row>
    <row r="27609" spans="1:4">
      <c r="A27609" s="489" t="str">
        <f t="shared" si="431"/>
        <v>2363290137訪問看護</v>
      </c>
      <c r="B27609" s="489">
        <v>2363290137</v>
      </c>
      <c r="C27609" s="489" t="s">
        <v>2102</v>
      </c>
      <c r="D27609" s="489" t="s">
        <v>5379</v>
      </c>
    </row>
    <row r="27610" spans="1:4">
      <c r="A27610" s="489" t="str">
        <f t="shared" si="431"/>
        <v>2363290160介護予防訪問看護</v>
      </c>
      <c r="B27610" s="489">
        <v>2363290160</v>
      </c>
      <c r="C27610" s="489" t="s">
        <v>2103</v>
      </c>
      <c r="D27610" s="489" t="s">
        <v>5380</v>
      </c>
    </row>
    <row r="27611" spans="1:4">
      <c r="A27611" s="489" t="str">
        <f t="shared" si="431"/>
        <v>2363290160訪問看護</v>
      </c>
      <c r="B27611" s="489">
        <v>2363290160</v>
      </c>
      <c r="C27611" s="489" t="s">
        <v>2102</v>
      </c>
      <c r="D27611" s="489" t="s">
        <v>5380</v>
      </c>
    </row>
    <row r="27612" spans="1:4">
      <c r="A27612" s="489" t="str">
        <f t="shared" si="431"/>
        <v>2363290178介護予防訪問看護</v>
      </c>
      <c r="B27612" s="489">
        <v>2363290178</v>
      </c>
      <c r="C27612" s="489" t="s">
        <v>2103</v>
      </c>
      <c r="D27612" s="489" t="s">
        <v>5381</v>
      </c>
    </row>
    <row r="27613" spans="1:4">
      <c r="A27613" s="489" t="str">
        <f t="shared" si="431"/>
        <v>2363290178訪問看護</v>
      </c>
      <c r="B27613" s="489">
        <v>2363290178</v>
      </c>
      <c r="C27613" s="489" t="s">
        <v>2102</v>
      </c>
      <c r="D27613" s="489" t="s">
        <v>5381</v>
      </c>
    </row>
    <row r="27614" spans="1:4">
      <c r="A27614" s="489" t="str">
        <f t="shared" si="431"/>
        <v>2363290186介護予防訪問看護</v>
      </c>
      <c r="B27614" s="489">
        <v>2363290186</v>
      </c>
      <c r="C27614" s="489" t="s">
        <v>2103</v>
      </c>
      <c r="D27614" s="489" t="s">
        <v>5382</v>
      </c>
    </row>
    <row r="27615" spans="1:4">
      <c r="A27615" s="489" t="str">
        <f t="shared" si="431"/>
        <v>2363290186訪問看護</v>
      </c>
      <c r="B27615" s="489">
        <v>2363290186</v>
      </c>
      <c r="C27615" s="489" t="s">
        <v>2102</v>
      </c>
      <c r="D27615" s="489" t="s">
        <v>5382</v>
      </c>
    </row>
    <row r="27616" spans="1:4">
      <c r="A27616" s="489" t="str">
        <f t="shared" si="431"/>
        <v>2363290194介護予防訪問看護</v>
      </c>
      <c r="B27616" s="489">
        <v>2363290194</v>
      </c>
      <c r="C27616" s="489" t="s">
        <v>2103</v>
      </c>
      <c r="D27616" s="489" t="s">
        <v>5383</v>
      </c>
    </row>
    <row r="27617" spans="1:4">
      <c r="A27617" s="489" t="str">
        <f t="shared" si="431"/>
        <v>2363290194訪問看護</v>
      </c>
      <c r="B27617" s="489">
        <v>2363290194</v>
      </c>
      <c r="C27617" s="489" t="s">
        <v>2102</v>
      </c>
      <c r="D27617" s="489" t="s">
        <v>5383</v>
      </c>
    </row>
    <row r="27618" spans="1:4">
      <c r="A27618" s="489" t="str">
        <f t="shared" si="431"/>
        <v>2363290210介護予防訪問看護</v>
      </c>
      <c r="B27618" s="489">
        <v>2363290210</v>
      </c>
      <c r="C27618" s="489" t="s">
        <v>2103</v>
      </c>
      <c r="D27618" s="489" t="s">
        <v>5384</v>
      </c>
    </row>
    <row r="27619" spans="1:4">
      <c r="A27619" s="489" t="str">
        <f t="shared" si="431"/>
        <v>2363290210訪問看護</v>
      </c>
      <c r="B27619" s="489">
        <v>2363290210</v>
      </c>
      <c r="C27619" s="489" t="s">
        <v>2102</v>
      </c>
      <c r="D27619" s="489" t="s">
        <v>5384</v>
      </c>
    </row>
    <row r="27620" spans="1:4">
      <c r="A27620" s="489" t="str">
        <f t="shared" si="431"/>
        <v>2363290228介護予防訪問看護</v>
      </c>
      <c r="B27620" s="489">
        <v>2363290228</v>
      </c>
      <c r="C27620" s="489" t="s">
        <v>2103</v>
      </c>
      <c r="D27620" s="489" t="s">
        <v>5385</v>
      </c>
    </row>
    <row r="27621" spans="1:4">
      <c r="A27621" s="489" t="str">
        <f t="shared" si="431"/>
        <v>2363290228訪問看護</v>
      </c>
      <c r="B27621" s="489">
        <v>2363290228</v>
      </c>
      <c r="C27621" s="489" t="s">
        <v>2102</v>
      </c>
      <c r="D27621" s="489" t="s">
        <v>5385</v>
      </c>
    </row>
    <row r="27622" spans="1:4">
      <c r="A27622" s="489" t="str">
        <f t="shared" si="431"/>
        <v>2363290251介護予防訪問看護</v>
      </c>
      <c r="B27622" s="489">
        <v>2363290251</v>
      </c>
      <c r="C27622" s="489" t="s">
        <v>2103</v>
      </c>
      <c r="D27622" s="489" t="s">
        <v>5386</v>
      </c>
    </row>
    <row r="27623" spans="1:4">
      <c r="A27623" s="489" t="str">
        <f t="shared" si="431"/>
        <v>2363290251訪問看護</v>
      </c>
      <c r="B27623" s="489">
        <v>2363290251</v>
      </c>
      <c r="C27623" s="489" t="s">
        <v>2102</v>
      </c>
      <c r="D27623" s="489" t="s">
        <v>5386</v>
      </c>
    </row>
    <row r="27624" spans="1:4">
      <c r="A27624" s="489" t="str">
        <f t="shared" si="431"/>
        <v>2363290269介護予防訪問看護</v>
      </c>
      <c r="B27624" s="489">
        <v>2363290269</v>
      </c>
      <c r="C27624" s="489" t="s">
        <v>2103</v>
      </c>
      <c r="D27624" s="489" t="s">
        <v>5387</v>
      </c>
    </row>
    <row r="27625" spans="1:4">
      <c r="A27625" s="489" t="str">
        <f t="shared" si="431"/>
        <v>2363290269訪問看護</v>
      </c>
      <c r="B27625" s="489">
        <v>2363290269</v>
      </c>
      <c r="C27625" s="489" t="s">
        <v>2102</v>
      </c>
      <c r="D27625" s="489" t="s">
        <v>5387</v>
      </c>
    </row>
    <row r="27626" spans="1:4">
      <c r="A27626" s="489" t="str">
        <f t="shared" si="431"/>
        <v>2363290277介護予防訪問看護</v>
      </c>
      <c r="B27626" s="489">
        <v>2363290277</v>
      </c>
      <c r="C27626" s="489" t="s">
        <v>2103</v>
      </c>
      <c r="D27626" s="489" t="s">
        <v>5388</v>
      </c>
    </row>
    <row r="27627" spans="1:4">
      <c r="A27627" s="489" t="str">
        <f t="shared" si="431"/>
        <v>2363290277訪問看護</v>
      </c>
      <c r="B27627" s="489">
        <v>2363290277</v>
      </c>
      <c r="C27627" s="489" t="s">
        <v>2102</v>
      </c>
      <c r="D27627" s="489" t="s">
        <v>5388</v>
      </c>
    </row>
    <row r="27628" spans="1:4">
      <c r="A27628" s="489" t="str">
        <f t="shared" si="431"/>
        <v>2363290285介護予防訪問看護</v>
      </c>
      <c r="B27628" s="489">
        <v>2363290285</v>
      </c>
      <c r="C27628" s="489" t="s">
        <v>2103</v>
      </c>
      <c r="D27628" s="489" t="s">
        <v>5389</v>
      </c>
    </row>
    <row r="27629" spans="1:4">
      <c r="A27629" s="489" t="str">
        <f t="shared" si="431"/>
        <v>2363290285訪問看護</v>
      </c>
      <c r="B27629" s="489">
        <v>2363290285</v>
      </c>
      <c r="C27629" s="489" t="s">
        <v>2102</v>
      </c>
      <c r="D27629" s="489" t="s">
        <v>5389</v>
      </c>
    </row>
    <row r="27630" spans="1:4">
      <c r="A27630" s="489" t="str">
        <f t="shared" si="431"/>
        <v>2363290293介護予防訪問看護</v>
      </c>
      <c r="B27630" s="489">
        <v>2363290293</v>
      </c>
      <c r="C27630" s="489" t="s">
        <v>2103</v>
      </c>
      <c r="D27630" s="489" t="s">
        <v>5390</v>
      </c>
    </row>
    <row r="27631" spans="1:4">
      <c r="A27631" s="489" t="str">
        <f t="shared" si="431"/>
        <v>2363290293訪問看護</v>
      </c>
      <c r="B27631" s="489">
        <v>2363290293</v>
      </c>
      <c r="C27631" s="489" t="s">
        <v>2102</v>
      </c>
      <c r="D27631" s="489" t="s">
        <v>5390</v>
      </c>
    </row>
    <row r="27632" spans="1:4">
      <c r="A27632" s="489" t="str">
        <f t="shared" si="431"/>
        <v>2363390028介護予防訪問看護</v>
      </c>
      <c r="B27632" s="489">
        <v>2363390028</v>
      </c>
      <c r="C27632" s="489" t="s">
        <v>2103</v>
      </c>
      <c r="D27632" s="489" t="s">
        <v>5391</v>
      </c>
    </row>
    <row r="27633" spans="1:4">
      <c r="A27633" s="489" t="str">
        <f t="shared" si="431"/>
        <v>2363390028訪問看護</v>
      </c>
      <c r="B27633" s="489">
        <v>2363390028</v>
      </c>
      <c r="C27633" s="489" t="s">
        <v>2102</v>
      </c>
      <c r="D27633" s="489" t="s">
        <v>5391</v>
      </c>
    </row>
    <row r="27634" spans="1:4">
      <c r="A27634" s="489" t="str">
        <f t="shared" si="431"/>
        <v>2363390085介護予防訪問看護</v>
      </c>
      <c r="B27634" s="489">
        <v>2363390085</v>
      </c>
      <c r="C27634" s="489" t="s">
        <v>2103</v>
      </c>
      <c r="D27634" s="489" t="s">
        <v>5392</v>
      </c>
    </row>
    <row r="27635" spans="1:4">
      <c r="A27635" s="489" t="str">
        <f t="shared" si="431"/>
        <v>2363390085訪問看護</v>
      </c>
      <c r="B27635" s="489">
        <v>2363390085</v>
      </c>
      <c r="C27635" s="489" t="s">
        <v>2102</v>
      </c>
      <c r="D27635" s="489" t="s">
        <v>5392</v>
      </c>
    </row>
    <row r="27636" spans="1:4">
      <c r="A27636" s="489" t="str">
        <f t="shared" si="431"/>
        <v>2363390093介護予防訪問看護</v>
      </c>
      <c r="B27636" s="489">
        <v>2363390093</v>
      </c>
      <c r="C27636" s="489" t="s">
        <v>2103</v>
      </c>
      <c r="D27636" s="489" t="s">
        <v>5393</v>
      </c>
    </row>
    <row r="27637" spans="1:4">
      <c r="A27637" s="489" t="str">
        <f t="shared" si="431"/>
        <v>2363390093訪問看護</v>
      </c>
      <c r="B27637" s="489">
        <v>2363390093</v>
      </c>
      <c r="C27637" s="489" t="s">
        <v>2102</v>
      </c>
      <c r="D27637" s="489" t="s">
        <v>5393</v>
      </c>
    </row>
    <row r="27638" spans="1:4">
      <c r="A27638" s="489" t="str">
        <f t="shared" si="431"/>
        <v>2363390101介護予防訪問看護</v>
      </c>
      <c r="B27638" s="489">
        <v>2363390101</v>
      </c>
      <c r="C27638" s="489" t="s">
        <v>2103</v>
      </c>
      <c r="D27638" s="489" t="s">
        <v>5394</v>
      </c>
    </row>
    <row r="27639" spans="1:4">
      <c r="A27639" s="489" t="str">
        <f t="shared" si="431"/>
        <v>2363390101訪問看護</v>
      </c>
      <c r="B27639" s="489">
        <v>2363390101</v>
      </c>
      <c r="C27639" s="489" t="s">
        <v>2102</v>
      </c>
      <c r="D27639" s="489" t="s">
        <v>5394</v>
      </c>
    </row>
    <row r="27640" spans="1:4">
      <c r="A27640" s="489" t="str">
        <f t="shared" si="431"/>
        <v>2363390119介護予防訪問看護</v>
      </c>
      <c r="B27640" s="489">
        <v>2363390119</v>
      </c>
      <c r="C27640" s="489" t="s">
        <v>2103</v>
      </c>
      <c r="D27640" s="489" t="s">
        <v>5395</v>
      </c>
    </row>
    <row r="27641" spans="1:4">
      <c r="A27641" s="489" t="str">
        <f t="shared" si="431"/>
        <v>2363390119訪問看護</v>
      </c>
      <c r="B27641" s="489">
        <v>2363390119</v>
      </c>
      <c r="C27641" s="489" t="s">
        <v>2102</v>
      </c>
      <c r="D27641" s="489" t="s">
        <v>5395</v>
      </c>
    </row>
    <row r="27642" spans="1:4">
      <c r="A27642" s="489" t="str">
        <f t="shared" si="431"/>
        <v>2363390127介護予防訪問看護</v>
      </c>
      <c r="B27642" s="489">
        <v>2363390127</v>
      </c>
      <c r="C27642" s="489" t="s">
        <v>2103</v>
      </c>
      <c r="D27642" s="489" t="s">
        <v>5396</v>
      </c>
    </row>
    <row r="27643" spans="1:4">
      <c r="A27643" s="489" t="str">
        <f t="shared" si="431"/>
        <v>2363390127訪問看護</v>
      </c>
      <c r="B27643" s="489">
        <v>2363390127</v>
      </c>
      <c r="C27643" s="489" t="s">
        <v>2102</v>
      </c>
      <c r="D27643" s="489" t="s">
        <v>5396</v>
      </c>
    </row>
    <row r="27644" spans="1:4">
      <c r="A27644" s="489" t="str">
        <f t="shared" si="431"/>
        <v>2363390150介護予防訪問看護</v>
      </c>
      <c r="B27644" s="489">
        <v>2363390150</v>
      </c>
      <c r="C27644" s="489" t="s">
        <v>2103</v>
      </c>
      <c r="D27644" s="489" t="s">
        <v>5397</v>
      </c>
    </row>
    <row r="27645" spans="1:4">
      <c r="A27645" s="489" t="str">
        <f t="shared" si="431"/>
        <v>2363390150訪問看護</v>
      </c>
      <c r="B27645" s="489">
        <v>2363390150</v>
      </c>
      <c r="C27645" s="489" t="s">
        <v>2102</v>
      </c>
      <c r="D27645" s="489" t="s">
        <v>5397</v>
      </c>
    </row>
    <row r="27646" spans="1:4">
      <c r="A27646" s="489" t="str">
        <f t="shared" si="431"/>
        <v>2363490026介護予防訪問看護</v>
      </c>
      <c r="B27646" s="489">
        <v>2363490026</v>
      </c>
      <c r="C27646" s="489" t="s">
        <v>2103</v>
      </c>
      <c r="D27646" s="489" t="s">
        <v>5398</v>
      </c>
    </row>
    <row r="27647" spans="1:4">
      <c r="A27647" s="489" t="str">
        <f t="shared" si="431"/>
        <v>2363490026訪問看護</v>
      </c>
      <c r="B27647" s="489">
        <v>2363490026</v>
      </c>
      <c r="C27647" s="489" t="s">
        <v>2102</v>
      </c>
      <c r="D27647" s="489" t="s">
        <v>5398</v>
      </c>
    </row>
    <row r="27648" spans="1:4">
      <c r="A27648" s="489" t="str">
        <f t="shared" si="431"/>
        <v>2363490034介護予防訪問看護</v>
      </c>
      <c r="B27648" s="489">
        <v>2363490034</v>
      </c>
      <c r="C27648" s="489" t="s">
        <v>2103</v>
      </c>
      <c r="D27648" s="489" t="s">
        <v>5399</v>
      </c>
    </row>
    <row r="27649" spans="1:4">
      <c r="A27649" s="489" t="str">
        <f t="shared" si="431"/>
        <v>2363490034訪問看護</v>
      </c>
      <c r="B27649" s="489">
        <v>2363490034</v>
      </c>
      <c r="C27649" s="489" t="s">
        <v>2102</v>
      </c>
      <c r="D27649" s="489" t="s">
        <v>5399</v>
      </c>
    </row>
    <row r="27650" spans="1:4">
      <c r="A27650" s="489" t="str">
        <f t="shared" ref="A27650:A27713" si="432">B27650&amp;C27650</f>
        <v>2363490059介護予防訪問看護</v>
      </c>
      <c r="B27650" s="489">
        <v>2363490059</v>
      </c>
      <c r="C27650" s="489" t="s">
        <v>2103</v>
      </c>
      <c r="D27650" s="489" t="s">
        <v>5400</v>
      </c>
    </row>
    <row r="27651" spans="1:4">
      <c r="A27651" s="489" t="str">
        <f t="shared" si="432"/>
        <v>2363490059訪問看護</v>
      </c>
      <c r="B27651" s="489">
        <v>2363490059</v>
      </c>
      <c r="C27651" s="489" t="s">
        <v>2102</v>
      </c>
      <c r="D27651" s="489" t="s">
        <v>5400</v>
      </c>
    </row>
    <row r="27652" spans="1:4">
      <c r="A27652" s="489" t="str">
        <f t="shared" si="432"/>
        <v>2363490059訪問看護</v>
      </c>
      <c r="B27652" s="489">
        <v>2363490059</v>
      </c>
      <c r="C27652" s="489" t="s">
        <v>2102</v>
      </c>
      <c r="D27652" s="489" t="s">
        <v>5400</v>
      </c>
    </row>
    <row r="27653" spans="1:4">
      <c r="A27653" s="489" t="str">
        <f t="shared" si="432"/>
        <v>2363490091介護予防訪問看護</v>
      </c>
      <c r="B27653" s="489">
        <v>2363490091</v>
      </c>
      <c r="C27653" s="489" t="s">
        <v>2103</v>
      </c>
      <c r="D27653" s="489" t="s">
        <v>5401</v>
      </c>
    </row>
    <row r="27654" spans="1:4">
      <c r="A27654" s="489" t="str">
        <f t="shared" si="432"/>
        <v>2363490091訪問看護</v>
      </c>
      <c r="B27654" s="489">
        <v>2363490091</v>
      </c>
      <c r="C27654" s="489" t="s">
        <v>2102</v>
      </c>
      <c r="D27654" s="489" t="s">
        <v>5401</v>
      </c>
    </row>
    <row r="27655" spans="1:4">
      <c r="A27655" s="489" t="str">
        <f t="shared" si="432"/>
        <v>2363490117介護予防訪問看護</v>
      </c>
      <c r="B27655" s="489">
        <v>2363490117</v>
      </c>
      <c r="C27655" s="489" t="s">
        <v>2103</v>
      </c>
      <c r="D27655" s="489" t="s">
        <v>5402</v>
      </c>
    </row>
    <row r="27656" spans="1:4">
      <c r="A27656" s="489" t="str">
        <f t="shared" si="432"/>
        <v>2363490117訪問看護</v>
      </c>
      <c r="B27656" s="489">
        <v>2363490117</v>
      </c>
      <c r="C27656" s="489" t="s">
        <v>2102</v>
      </c>
      <c r="D27656" s="489" t="s">
        <v>5402</v>
      </c>
    </row>
    <row r="27657" spans="1:4">
      <c r="A27657" s="489" t="str">
        <f t="shared" si="432"/>
        <v>2363490125介護予防訪問看護</v>
      </c>
      <c r="B27657" s="489">
        <v>2363490125</v>
      </c>
      <c r="C27657" s="489" t="s">
        <v>2103</v>
      </c>
      <c r="D27657" s="489" t="s">
        <v>5403</v>
      </c>
    </row>
    <row r="27658" spans="1:4">
      <c r="A27658" s="489" t="str">
        <f t="shared" si="432"/>
        <v>2363490125訪問看護</v>
      </c>
      <c r="B27658" s="489">
        <v>2363490125</v>
      </c>
      <c r="C27658" s="489" t="s">
        <v>2102</v>
      </c>
      <c r="D27658" s="489" t="s">
        <v>5403</v>
      </c>
    </row>
    <row r="27659" spans="1:4">
      <c r="A27659" s="489" t="str">
        <f t="shared" si="432"/>
        <v>2363490133介護予防訪問看護</v>
      </c>
      <c r="B27659" s="489">
        <v>2363490133</v>
      </c>
      <c r="C27659" s="489" t="s">
        <v>2103</v>
      </c>
      <c r="D27659" s="489" t="s">
        <v>5404</v>
      </c>
    </row>
    <row r="27660" spans="1:4">
      <c r="A27660" s="489" t="str">
        <f t="shared" si="432"/>
        <v>2363490133訪問看護</v>
      </c>
      <c r="B27660" s="489">
        <v>2363490133</v>
      </c>
      <c r="C27660" s="489" t="s">
        <v>2102</v>
      </c>
      <c r="D27660" s="489" t="s">
        <v>5404</v>
      </c>
    </row>
    <row r="27661" spans="1:4">
      <c r="A27661" s="489" t="str">
        <f t="shared" si="432"/>
        <v>2363490141介護予防訪問看護</v>
      </c>
      <c r="B27661" s="489">
        <v>2363490141</v>
      </c>
      <c r="C27661" s="489" t="s">
        <v>2103</v>
      </c>
      <c r="D27661" s="489" t="s">
        <v>5405</v>
      </c>
    </row>
    <row r="27662" spans="1:4">
      <c r="A27662" s="489" t="str">
        <f t="shared" si="432"/>
        <v>2363490141訪問看護</v>
      </c>
      <c r="B27662" s="489">
        <v>2363490141</v>
      </c>
      <c r="C27662" s="489" t="s">
        <v>2102</v>
      </c>
      <c r="D27662" s="489" t="s">
        <v>5405</v>
      </c>
    </row>
    <row r="27663" spans="1:4">
      <c r="A27663" s="489" t="str">
        <f t="shared" si="432"/>
        <v>2363490158介護予防訪問看護</v>
      </c>
      <c r="B27663" s="489">
        <v>2363490158</v>
      </c>
      <c r="C27663" s="489" t="s">
        <v>2103</v>
      </c>
      <c r="D27663" s="489" t="s">
        <v>5406</v>
      </c>
    </row>
    <row r="27664" spans="1:4">
      <c r="A27664" s="489" t="str">
        <f t="shared" si="432"/>
        <v>2363490158訪問看護</v>
      </c>
      <c r="B27664" s="489">
        <v>2363490158</v>
      </c>
      <c r="C27664" s="489" t="s">
        <v>2102</v>
      </c>
      <c r="D27664" s="489" t="s">
        <v>5406</v>
      </c>
    </row>
    <row r="27665" spans="1:4">
      <c r="A27665" s="489" t="str">
        <f t="shared" si="432"/>
        <v>2363490166介護予防訪問看護</v>
      </c>
      <c r="B27665" s="489">
        <v>2363490166</v>
      </c>
      <c r="C27665" s="489" t="s">
        <v>2103</v>
      </c>
      <c r="D27665" s="489" t="s">
        <v>5407</v>
      </c>
    </row>
    <row r="27666" spans="1:4">
      <c r="A27666" s="489" t="str">
        <f t="shared" si="432"/>
        <v>2363490166訪問看護</v>
      </c>
      <c r="B27666" s="489">
        <v>2363490166</v>
      </c>
      <c r="C27666" s="489" t="s">
        <v>2102</v>
      </c>
      <c r="D27666" s="489" t="s">
        <v>5407</v>
      </c>
    </row>
    <row r="27667" spans="1:4">
      <c r="A27667" s="489" t="str">
        <f t="shared" si="432"/>
        <v>2363490174介護予防訪問看護</v>
      </c>
      <c r="B27667" s="489">
        <v>2363490174</v>
      </c>
      <c r="C27667" s="489" t="s">
        <v>2103</v>
      </c>
      <c r="D27667" s="489" t="s">
        <v>5408</v>
      </c>
    </row>
    <row r="27668" spans="1:4">
      <c r="A27668" s="489" t="str">
        <f t="shared" si="432"/>
        <v>2363490174訪問看護</v>
      </c>
      <c r="B27668" s="489">
        <v>2363490174</v>
      </c>
      <c r="C27668" s="489" t="s">
        <v>2102</v>
      </c>
      <c r="D27668" s="489" t="s">
        <v>5408</v>
      </c>
    </row>
    <row r="27669" spans="1:4">
      <c r="A27669" s="489" t="str">
        <f t="shared" si="432"/>
        <v>2363590031介護予防訪問看護</v>
      </c>
      <c r="B27669" s="489">
        <v>2363590031</v>
      </c>
      <c r="C27669" s="489" t="s">
        <v>2103</v>
      </c>
      <c r="D27669" s="489" t="s">
        <v>5409</v>
      </c>
    </row>
    <row r="27670" spans="1:4">
      <c r="A27670" s="489" t="str">
        <f t="shared" si="432"/>
        <v>2363590031訪問看護</v>
      </c>
      <c r="B27670" s="489">
        <v>2363590031</v>
      </c>
      <c r="C27670" s="489" t="s">
        <v>2102</v>
      </c>
      <c r="D27670" s="489" t="s">
        <v>5409</v>
      </c>
    </row>
    <row r="27671" spans="1:4">
      <c r="A27671" s="489" t="str">
        <f t="shared" si="432"/>
        <v>2363590049介護予防訪問看護</v>
      </c>
      <c r="B27671" s="489">
        <v>2363590049</v>
      </c>
      <c r="C27671" s="489" t="s">
        <v>2103</v>
      </c>
      <c r="D27671" s="489" t="s">
        <v>5003</v>
      </c>
    </row>
    <row r="27672" spans="1:4">
      <c r="A27672" s="489" t="str">
        <f t="shared" si="432"/>
        <v>2363590049訪問看護</v>
      </c>
      <c r="B27672" s="489">
        <v>2363590049</v>
      </c>
      <c r="C27672" s="489" t="s">
        <v>2102</v>
      </c>
      <c r="D27672" s="489" t="s">
        <v>5003</v>
      </c>
    </row>
    <row r="27673" spans="1:4">
      <c r="A27673" s="489" t="str">
        <f t="shared" si="432"/>
        <v>2363590056介護予防訪問看護</v>
      </c>
      <c r="B27673" s="489">
        <v>2363590056</v>
      </c>
      <c r="C27673" s="489" t="s">
        <v>2103</v>
      </c>
      <c r="D27673" s="489" t="s">
        <v>5410</v>
      </c>
    </row>
    <row r="27674" spans="1:4">
      <c r="A27674" s="489" t="str">
        <f t="shared" si="432"/>
        <v>2363590056訪問看護</v>
      </c>
      <c r="B27674" s="489">
        <v>2363590056</v>
      </c>
      <c r="C27674" s="489" t="s">
        <v>2102</v>
      </c>
      <c r="D27674" s="489" t="s">
        <v>5410</v>
      </c>
    </row>
    <row r="27675" spans="1:4">
      <c r="A27675" s="489" t="str">
        <f t="shared" si="432"/>
        <v>2363590080介護予防訪問看護</v>
      </c>
      <c r="B27675" s="489">
        <v>2363590080</v>
      </c>
      <c r="C27675" s="489" t="s">
        <v>2103</v>
      </c>
      <c r="D27675" s="489" t="s">
        <v>5411</v>
      </c>
    </row>
    <row r="27676" spans="1:4">
      <c r="A27676" s="489" t="str">
        <f t="shared" si="432"/>
        <v>2363590080訪問看護</v>
      </c>
      <c r="B27676" s="489">
        <v>2363590080</v>
      </c>
      <c r="C27676" s="489" t="s">
        <v>2102</v>
      </c>
      <c r="D27676" s="489" t="s">
        <v>5411</v>
      </c>
    </row>
    <row r="27677" spans="1:4">
      <c r="A27677" s="489" t="str">
        <f t="shared" si="432"/>
        <v>2363590098介護予防訪問看護</v>
      </c>
      <c r="B27677" s="489">
        <v>2363590098</v>
      </c>
      <c r="C27677" s="489" t="s">
        <v>2103</v>
      </c>
      <c r="D27677" s="489" t="s">
        <v>5412</v>
      </c>
    </row>
    <row r="27678" spans="1:4">
      <c r="A27678" s="489" t="str">
        <f t="shared" si="432"/>
        <v>2363590098訪問看護</v>
      </c>
      <c r="B27678" s="489">
        <v>2363590098</v>
      </c>
      <c r="C27678" s="489" t="s">
        <v>2102</v>
      </c>
      <c r="D27678" s="489" t="s">
        <v>5412</v>
      </c>
    </row>
    <row r="27679" spans="1:4">
      <c r="A27679" s="489" t="str">
        <f t="shared" si="432"/>
        <v>2363590106介護予防訪問看護</v>
      </c>
      <c r="B27679" s="489">
        <v>2363590106</v>
      </c>
      <c r="C27679" s="489" t="s">
        <v>2103</v>
      </c>
      <c r="D27679" s="489" t="s">
        <v>5413</v>
      </c>
    </row>
    <row r="27680" spans="1:4">
      <c r="A27680" s="489" t="str">
        <f t="shared" si="432"/>
        <v>2363590106訪問看護</v>
      </c>
      <c r="B27680" s="489">
        <v>2363590106</v>
      </c>
      <c r="C27680" s="489" t="s">
        <v>2102</v>
      </c>
      <c r="D27680" s="489" t="s">
        <v>5413</v>
      </c>
    </row>
    <row r="27681" spans="1:4">
      <c r="A27681" s="489" t="str">
        <f t="shared" si="432"/>
        <v>2363590114介護予防訪問看護</v>
      </c>
      <c r="B27681" s="489">
        <v>2363590114</v>
      </c>
      <c r="C27681" s="489" t="s">
        <v>2103</v>
      </c>
      <c r="D27681" s="489" t="s">
        <v>5414</v>
      </c>
    </row>
    <row r="27682" spans="1:4">
      <c r="A27682" s="489" t="str">
        <f t="shared" si="432"/>
        <v>2363590114訪問看護</v>
      </c>
      <c r="B27682" s="489">
        <v>2363590114</v>
      </c>
      <c r="C27682" s="489" t="s">
        <v>2102</v>
      </c>
      <c r="D27682" s="489" t="s">
        <v>5414</v>
      </c>
    </row>
    <row r="27683" spans="1:4">
      <c r="A27683" s="489" t="str">
        <f t="shared" si="432"/>
        <v>2363590122介護予防訪問看護</v>
      </c>
      <c r="B27683" s="489">
        <v>2363590122</v>
      </c>
      <c r="C27683" s="489" t="s">
        <v>2103</v>
      </c>
      <c r="D27683" s="489" t="s">
        <v>19435</v>
      </c>
    </row>
    <row r="27684" spans="1:4">
      <c r="A27684" s="489" t="str">
        <f t="shared" si="432"/>
        <v>2363590122訪問看護</v>
      </c>
      <c r="B27684" s="489">
        <v>2363590122</v>
      </c>
      <c r="C27684" s="489" t="s">
        <v>2102</v>
      </c>
      <c r="D27684" s="489" t="s">
        <v>19435</v>
      </c>
    </row>
    <row r="27685" spans="1:4">
      <c r="A27685" s="489" t="str">
        <f t="shared" si="432"/>
        <v>2363690021介護予防訪問看護</v>
      </c>
      <c r="B27685" s="489">
        <v>2363690021</v>
      </c>
      <c r="C27685" s="489" t="s">
        <v>2103</v>
      </c>
      <c r="D27685" s="489" t="s">
        <v>5415</v>
      </c>
    </row>
    <row r="27686" spans="1:4">
      <c r="A27686" s="489" t="str">
        <f t="shared" si="432"/>
        <v>2363690021訪問看護</v>
      </c>
      <c r="B27686" s="489">
        <v>2363690021</v>
      </c>
      <c r="C27686" s="489" t="s">
        <v>2102</v>
      </c>
      <c r="D27686" s="489" t="s">
        <v>5415</v>
      </c>
    </row>
    <row r="27687" spans="1:4">
      <c r="A27687" s="489" t="str">
        <f t="shared" si="432"/>
        <v>2363690047介護予防訪問看護</v>
      </c>
      <c r="B27687" s="489">
        <v>2363690047</v>
      </c>
      <c r="C27687" s="489" t="s">
        <v>2103</v>
      </c>
      <c r="D27687" s="489" t="s">
        <v>5416</v>
      </c>
    </row>
    <row r="27688" spans="1:4">
      <c r="A27688" s="489" t="str">
        <f t="shared" si="432"/>
        <v>2363690047訪問看護</v>
      </c>
      <c r="B27688" s="489">
        <v>2363690047</v>
      </c>
      <c r="C27688" s="489" t="s">
        <v>2102</v>
      </c>
      <c r="D27688" s="489" t="s">
        <v>5416</v>
      </c>
    </row>
    <row r="27689" spans="1:4">
      <c r="A27689" s="489" t="str">
        <f t="shared" si="432"/>
        <v>2363690062介護予防訪問看護</v>
      </c>
      <c r="B27689" s="489">
        <v>2363690062</v>
      </c>
      <c r="C27689" s="489" t="s">
        <v>2103</v>
      </c>
      <c r="D27689" s="489" t="s">
        <v>5417</v>
      </c>
    </row>
    <row r="27690" spans="1:4">
      <c r="A27690" s="489" t="str">
        <f t="shared" si="432"/>
        <v>2363690062訪問看護</v>
      </c>
      <c r="B27690" s="489">
        <v>2363690062</v>
      </c>
      <c r="C27690" s="489" t="s">
        <v>2102</v>
      </c>
      <c r="D27690" s="489" t="s">
        <v>5417</v>
      </c>
    </row>
    <row r="27691" spans="1:4">
      <c r="A27691" s="489" t="str">
        <f t="shared" si="432"/>
        <v>2363690062訪問看護</v>
      </c>
      <c r="B27691" s="489">
        <v>2363690062</v>
      </c>
      <c r="C27691" s="489" t="s">
        <v>2102</v>
      </c>
      <c r="D27691" s="489" t="s">
        <v>5417</v>
      </c>
    </row>
    <row r="27692" spans="1:4">
      <c r="A27692" s="489" t="str">
        <f t="shared" si="432"/>
        <v>2363690096介護予防訪問看護</v>
      </c>
      <c r="B27692" s="489">
        <v>2363690096</v>
      </c>
      <c r="C27692" s="489" t="s">
        <v>2103</v>
      </c>
      <c r="D27692" s="489" t="s">
        <v>5418</v>
      </c>
    </row>
    <row r="27693" spans="1:4">
      <c r="A27693" s="489" t="str">
        <f t="shared" si="432"/>
        <v>2363690096訪問看護</v>
      </c>
      <c r="B27693" s="489">
        <v>2363690096</v>
      </c>
      <c r="C27693" s="489" t="s">
        <v>2102</v>
      </c>
      <c r="D27693" s="489" t="s">
        <v>5418</v>
      </c>
    </row>
    <row r="27694" spans="1:4">
      <c r="A27694" s="489" t="str">
        <f t="shared" si="432"/>
        <v>2363690104介護予防訪問看護</v>
      </c>
      <c r="B27694" s="489">
        <v>2363690104</v>
      </c>
      <c r="C27694" s="489" t="s">
        <v>2103</v>
      </c>
      <c r="D27694" s="489" t="s">
        <v>5419</v>
      </c>
    </row>
    <row r="27695" spans="1:4">
      <c r="A27695" s="489" t="str">
        <f t="shared" si="432"/>
        <v>2363690104訪問看護</v>
      </c>
      <c r="B27695" s="489">
        <v>2363690104</v>
      </c>
      <c r="C27695" s="489" t="s">
        <v>2102</v>
      </c>
      <c r="D27695" s="489" t="s">
        <v>5419</v>
      </c>
    </row>
    <row r="27696" spans="1:4">
      <c r="A27696" s="489" t="str">
        <f t="shared" si="432"/>
        <v>2363690104訪問看護</v>
      </c>
      <c r="B27696" s="489">
        <v>2363690104</v>
      </c>
      <c r="C27696" s="489" t="s">
        <v>2102</v>
      </c>
      <c r="D27696" s="489" t="s">
        <v>5419</v>
      </c>
    </row>
    <row r="27697" spans="1:4">
      <c r="A27697" s="489" t="str">
        <f t="shared" si="432"/>
        <v>2363690112介護予防訪問看護</v>
      </c>
      <c r="B27697" s="489">
        <v>2363690112</v>
      </c>
      <c r="C27697" s="489" t="s">
        <v>2103</v>
      </c>
      <c r="D27697" s="489" t="s">
        <v>5420</v>
      </c>
    </row>
    <row r="27698" spans="1:4">
      <c r="A27698" s="489" t="str">
        <f t="shared" si="432"/>
        <v>2363690112訪問看護</v>
      </c>
      <c r="B27698" s="489">
        <v>2363690112</v>
      </c>
      <c r="C27698" s="489" t="s">
        <v>2102</v>
      </c>
      <c r="D27698" s="489" t="s">
        <v>5420</v>
      </c>
    </row>
    <row r="27699" spans="1:4">
      <c r="A27699" s="489" t="str">
        <f t="shared" si="432"/>
        <v>2363690120介護予防訪問看護</v>
      </c>
      <c r="B27699" s="489">
        <v>2363690120</v>
      </c>
      <c r="C27699" s="489" t="s">
        <v>2103</v>
      </c>
      <c r="D27699" s="489" t="s">
        <v>5421</v>
      </c>
    </row>
    <row r="27700" spans="1:4">
      <c r="A27700" s="489" t="str">
        <f t="shared" si="432"/>
        <v>2363690120訪問看護</v>
      </c>
      <c r="B27700" s="489">
        <v>2363690120</v>
      </c>
      <c r="C27700" s="489" t="s">
        <v>2102</v>
      </c>
      <c r="D27700" s="489" t="s">
        <v>5421</v>
      </c>
    </row>
    <row r="27701" spans="1:4">
      <c r="A27701" s="489" t="str">
        <f t="shared" si="432"/>
        <v>2363690138介護予防訪問看護</v>
      </c>
      <c r="B27701" s="489">
        <v>2363690138</v>
      </c>
      <c r="C27701" s="489" t="s">
        <v>2103</v>
      </c>
      <c r="D27701" s="489" t="s">
        <v>5422</v>
      </c>
    </row>
    <row r="27702" spans="1:4">
      <c r="A27702" s="489" t="str">
        <f t="shared" si="432"/>
        <v>2363690138訪問看護</v>
      </c>
      <c r="B27702" s="489">
        <v>2363690138</v>
      </c>
      <c r="C27702" s="489" t="s">
        <v>2102</v>
      </c>
      <c r="D27702" s="489" t="s">
        <v>5422</v>
      </c>
    </row>
    <row r="27703" spans="1:4">
      <c r="A27703" s="489" t="str">
        <f t="shared" si="432"/>
        <v>2363690146介護予防訪問看護</v>
      </c>
      <c r="B27703" s="489">
        <v>2363690146</v>
      </c>
      <c r="C27703" s="489" t="s">
        <v>2103</v>
      </c>
      <c r="D27703" s="489" t="s">
        <v>5423</v>
      </c>
    </row>
    <row r="27704" spans="1:4">
      <c r="A27704" s="489" t="str">
        <f t="shared" si="432"/>
        <v>2363690146訪問看護</v>
      </c>
      <c r="B27704" s="489">
        <v>2363690146</v>
      </c>
      <c r="C27704" s="489" t="s">
        <v>2102</v>
      </c>
      <c r="D27704" s="489" t="s">
        <v>5423</v>
      </c>
    </row>
    <row r="27705" spans="1:4">
      <c r="A27705" s="489" t="str">
        <f t="shared" si="432"/>
        <v>2363690161介護予防訪問看護</v>
      </c>
      <c r="B27705" s="489">
        <v>2363690161</v>
      </c>
      <c r="C27705" s="489" t="s">
        <v>2103</v>
      </c>
      <c r="D27705" s="489" t="s">
        <v>5424</v>
      </c>
    </row>
    <row r="27706" spans="1:4">
      <c r="A27706" s="489" t="str">
        <f t="shared" si="432"/>
        <v>2363690161訪問看護</v>
      </c>
      <c r="B27706" s="489">
        <v>2363690161</v>
      </c>
      <c r="C27706" s="489" t="s">
        <v>2102</v>
      </c>
      <c r="D27706" s="489" t="s">
        <v>5424</v>
      </c>
    </row>
    <row r="27707" spans="1:4">
      <c r="A27707" s="489" t="str">
        <f t="shared" si="432"/>
        <v>2363690179介護予防訪問看護</v>
      </c>
      <c r="B27707" s="489">
        <v>2363690179</v>
      </c>
      <c r="C27707" s="489" t="s">
        <v>2103</v>
      </c>
      <c r="D27707" s="489" t="s">
        <v>5425</v>
      </c>
    </row>
    <row r="27708" spans="1:4">
      <c r="A27708" s="489" t="str">
        <f t="shared" si="432"/>
        <v>2363690179訪問看護</v>
      </c>
      <c r="B27708" s="489">
        <v>2363690179</v>
      </c>
      <c r="C27708" s="489" t="s">
        <v>2102</v>
      </c>
      <c r="D27708" s="489" t="s">
        <v>5425</v>
      </c>
    </row>
    <row r="27709" spans="1:4">
      <c r="A27709" s="489" t="str">
        <f t="shared" si="432"/>
        <v>2363690187介護予防訪問看護</v>
      </c>
      <c r="B27709" s="489">
        <v>2363690187</v>
      </c>
      <c r="C27709" s="489" t="s">
        <v>2103</v>
      </c>
      <c r="D27709" s="489" t="s">
        <v>19436</v>
      </c>
    </row>
    <row r="27710" spans="1:4">
      <c r="A27710" s="489" t="str">
        <f t="shared" si="432"/>
        <v>2363690187訪問看護</v>
      </c>
      <c r="B27710" s="489">
        <v>2363690187</v>
      </c>
      <c r="C27710" s="489" t="s">
        <v>2102</v>
      </c>
      <c r="D27710" s="489" t="s">
        <v>19436</v>
      </c>
    </row>
    <row r="27711" spans="1:4">
      <c r="A27711" s="489" t="str">
        <f t="shared" si="432"/>
        <v>2363790011介護予防訪問看護</v>
      </c>
      <c r="B27711" s="489">
        <v>2363790011</v>
      </c>
      <c r="C27711" s="489" t="s">
        <v>2103</v>
      </c>
      <c r="D27711" s="489" t="s">
        <v>5426</v>
      </c>
    </row>
    <row r="27712" spans="1:4">
      <c r="A27712" s="489" t="str">
        <f t="shared" si="432"/>
        <v>2363790011訪問看護</v>
      </c>
      <c r="B27712" s="489">
        <v>2363790011</v>
      </c>
      <c r="C27712" s="489" t="s">
        <v>2102</v>
      </c>
      <c r="D27712" s="489" t="s">
        <v>5426</v>
      </c>
    </row>
    <row r="27713" spans="1:4">
      <c r="A27713" s="489" t="str">
        <f t="shared" si="432"/>
        <v>2363790011訪問看護</v>
      </c>
      <c r="B27713" s="489">
        <v>2363790011</v>
      </c>
      <c r="C27713" s="489" t="s">
        <v>2102</v>
      </c>
      <c r="D27713" s="489" t="s">
        <v>5426</v>
      </c>
    </row>
    <row r="27714" spans="1:4">
      <c r="A27714" s="489" t="str">
        <f t="shared" ref="A27714:A27777" si="433">B27714&amp;C27714</f>
        <v>2363890019介護予防訪問看護</v>
      </c>
      <c r="B27714" s="489">
        <v>2363890019</v>
      </c>
      <c r="C27714" s="489" t="s">
        <v>2103</v>
      </c>
      <c r="D27714" s="489" t="s">
        <v>5427</v>
      </c>
    </row>
    <row r="27715" spans="1:4">
      <c r="A27715" s="489" t="str">
        <f t="shared" si="433"/>
        <v>2363890019訪問看護</v>
      </c>
      <c r="B27715" s="489">
        <v>2363890019</v>
      </c>
      <c r="C27715" s="489" t="s">
        <v>2102</v>
      </c>
      <c r="D27715" s="489" t="s">
        <v>5427</v>
      </c>
    </row>
    <row r="27716" spans="1:4">
      <c r="A27716" s="489" t="str">
        <f t="shared" si="433"/>
        <v>2363890035介護予防訪問看護</v>
      </c>
      <c r="B27716" s="489">
        <v>2363890035</v>
      </c>
      <c r="C27716" s="489" t="s">
        <v>2103</v>
      </c>
      <c r="D27716" s="489" t="s">
        <v>5428</v>
      </c>
    </row>
    <row r="27717" spans="1:4">
      <c r="A27717" s="489" t="str">
        <f t="shared" si="433"/>
        <v>2363890035訪問看護</v>
      </c>
      <c r="B27717" s="489">
        <v>2363890035</v>
      </c>
      <c r="C27717" s="489" t="s">
        <v>2102</v>
      </c>
      <c r="D27717" s="489" t="s">
        <v>5428</v>
      </c>
    </row>
    <row r="27718" spans="1:4">
      <c r="A27718" s="489" t="str">
        <f t="shared" si="433"/>
        <v>2363890092介護予防訪問看護</v>
      </c>
      <c r="B27718" s="489">
        <v>2363890092</v>
      </c>
      <c r="C27718" s="489" t="s">
        <v>2103</v>
      </c>
      <c r="D27718" s="489" t="s">
        <v>5429</v>
      </c>
    </row>
    <row r="27719" spans="1:4">
      <c r="A27719" s="489" t="str">
        <f t="shared" si="433"/>
        <v>2363890092訪問看護</v>
      </c>
      <c r="B27719" s="489">
        <v>2363890092</v>
      </c>
      <c r="C27719" s="489" t="s">
        <v>2102</v>
      </c>
      <c r="D27719" s="489" t="s">
        <v>5429</v>
      </c>
    </row>
    <row r="27720" spans="1:4">
      <c r="A27720" s="489" t="str">
        <f t="shared" si="433"/>
        <v>2363890100介護予防訪問看護</v>
      </c>
      <c r="B27720" s="489">
        <v>2363890100</v>
      </c>
      <c r="C27720" s="489" t="s">
        <v>2103</v>
      </c>
      <c r="D27720" s="489" t="s">
        <v>5430</v>
      </c>
    </row>
    <row r="27721" spans="1:4">
      <c r="A27721" s="489" t="str">
        <f t="shared" si="433"/>
        <v>2363890100訪問看護</v>
      </c>
      <c r="B27721" s="489">
        <v>2363890100</v>
      </c>
      <c r="C27721" s="489" t="s">
        <v>2102</v>
      </c>
      <c r="D27721" s="489" t="s">
        <v>5430</v>
      </c>
    </row>
    <row r="27722" spans="1:4">
      <c r="A27722" s="489" t="str">
        <f t="shared" si="433"/>
        <v>2363890118介護予防訪問看護</v>
      </c>
      <c r="B27722" s="489">
        <v>2363890118</v>
      </c>
      <c r="C27722" s="489" t="s">
        <v>2103</v>
      </c>
      <c r="D27722" s="489" t="s">
        <v>5431</v>
      </c>
    </row>
    <row r="27723" spans="1:4">
      <c r="A27723" s="489" t="str">
        <f t="shared" si="433"/>
        <v>2363890118訪問看護</v>
      </c>
      <c r="B27723" s="489">
        <v>2363890118</v>
      </c>
      <c r="C27723" s="489" t="s">
        <v>2102</v>
      </c>
      <c r="D27723" s="489" t="s">
        <v>5431</v>
      </c>
    </row>
    <row r="27724" spans="1:4">
      <c r="A27724" s="489" t="str">
        <f t="shared" si="433"/>
        <v>2363890167介護予防訪問看護</v>
      </c>
      <c r="B27724" s="489">
        <v>2363890167</v>
      </c>
      <c r="C27724" s="489" t="s">
        <v>2103</v>
      </c>
      <c r="D27724" s="489" t="s">
        <v>5432</v>
      </c>
    </row>
    <row r="27725" spans="1:4">
      <c r="A27725" s="489" t="str">
        <f t="shared" si="433"/>
        <v>2363890167訪問看護</v>
      </c>
      <c r="B27725" s="489">
        <v>2363890167</v>
      </c>
      <c r="C27725" s="489" t="s">
        <v>2102</v>
      </c>
      <c r="D27725" s="489" t="s">
        <v>5432</v>
      </c>
    </row>
    <row r="27726" spans="1:4">
      <c r="A27726" s="489" t="str">
        <f t="shared" si="433"/>
        <v>2363890209介護予防訪問看護</v>
      </c>
      <c r="B27726" s="489">
        <v>2363890209</v>
      </c>
      <c r="C27726" s="489" t="s">
        <v>2103</v>
      </c>
      <c r="D27726" s="489" t="s">
        <v>5433</v>
      </c>
    </row>
    <row r="27727" spans="1:4">
      <c r="A27727" s="489" t="str">
        <f t="shared" si="433"/>
        <v>2363890209訪問看護</v>
      </c>
      <c r="B27727" s="489">
        <v>2363890209</v>
      </c>
      <c r="C27727" s="489" t="s">
        <v>2102</v>
      </c>
      <c r="D27727" s="489" t="s">
        <v>5433</v>
      </c>
    </row>
    <row r="27728" spans="1:4">
      <c r="A27728" s="489" t="str">
        <f t="shared" si="433"/>
        <v>2363890217介護予防訪問看護</v>
      </c>
      <c r="B27728" s="489">
        <v>2363890217</v>
      </c>
      <c r="C27728" s="489" t="s">
        <v>2103</v>
      </c>
      <c r="D27728" s="489" t="s">
        <v>5434</v>
      </c>
    </row>
    <row r="27729" spans="1:4">
      <c r="A27729" s="489" t="str">
        <f t="shared" si="433"/>
        <v>2363890217訪問看護</v>
      </c>
      <c r="B27729" s="489">
        <v>2363890217</v>
      </c>
      <c r="C27729" s="489" t="s">
        <v>2102</v>
      </c>
      <c r="D27729" s="489" t="s">
        <v>5434</v>
      </c>
    </row>
    <row r="27730" spans="1:4">
      <c r="A27730" s="489" t="str">
        <f t="shared" si="433"/>
        <v>2363890225介護予防訪問看護</v>
      </c>
      <c r="B27730" s="489">
        <v>2363890225</v>
      </c>
      <c r="C27730" s="489" t="s">
        <v>2103</v>
      </c>
      <c r="D27730" s="489" t="s">
        <v>5435</v>
      </c>
    </row>
    <row r="27731" spans="1:4">
      <c r="A27731" s="489" t="str">
        <f t="shared" si="433"/>
        <v>2363890225訪問看護</v>
      </c>
      <c r="B27731" s="489">
        <v>2363890225</v>
      </c>
      <c r="C27731" s="489" t="s">
        <v>2102</v>
      </c>
      <c r="D27731" s="489" t="s">
        <v>5435</v>
      </c>
    </row>
    <row r="27732" spans="1:4">
      <c r="A27732" s="489" t="str">
        <f t="shared" si="433"/>
        <v>2363890225訪問看護</v>
      </c>
      <c r="B27732" s="489">
        <v>2363890225</v>
      </c>
      <c r="C27732" s="489" t="s">
        <v>2102</v>
      </c>
      <c r="D27732" s="489" t="s">
        <v>5435</v>
      </c>
    </row>
    <row r="27733" spans="1:4">
      <c r="A27733" s="489" t="str">
        <f t="shared" si="433"/>
        <v>2363890233介護予防訪問看護</v>
      </c>
      <c r="B27733" s="489">
        <v>2363890233</v>
      </c>
      <c r="C27733" s="489" t="s">
        <v>2103</v>
      </c>
      <c r="D27733" s="489" t="s">
        <v>5436</v>
      </c>
    </row>
    <row r="27734" spans="1:4">
      <c r="A27734" s="489" t="str">
        <f t="shared" si="433"/>
        <v>2363890233訪問看護</v>
      </c>
      <c r="B27734" s="489">
        <v>2363890233</v>
      </c>
      <c r="C27734" s="489" t="s">
        <v>2102</v>
      </c>
      <c r="D27734" s="489" t="s">
        <v>5436</v>
      </c>
    </row>
    <row r="27735" spans="1:4">
      <c r="A27735" s="489" t="str">
        <f t="shared" si="433"/>
        <v>2363890258介護予防訪問看護</v>
      </c>
      <c r="B27735" s="489">
        <v>2363890258</v>
      </c>
      <c r="C27735" s="489" t="s">
        <v>2103</v>
      </c>
      <c r="D27735" s="489" t="s">
        <v>5437</v>
      </c>
    </row>
    <row r="27736" spans="1:4">
      <c r="A27736" s="489" t="str">
        <f t="shared" si="433"/>
        <v>2363890258訪問看護</v>
      </c>
      <c r="B27736" s="489">
        <v>2363890258</v>
      </c>
      <c r="C27736" s="489" t="s">
        <v>2102</v>
      </c>
      <c r="D27736" s="489" t="s">
        <v>5437</v>
      </c>
    </row>
    <row r="27737" spans="1:4">
      <c r="A27737" s="489" t="str">
        <f t="shared" si="433"/>
        <v>2363890282介護予防訪問看護</v>
      </c>
      <c r="B27737" s="489">
        <v>2363890282</v>
      </c>
      <c r="C27737" s="489" t="s">
        <v>2103</v>
      </c>
      <c r="D27737" s="489" t="s">
        <v>5438</v>
      </c>
    </row>
    <row r="27738" spans="1:4">
      <c r="A27738" s="489" t="str">
        <f t="shared" si="433"/>
        <v>2363890282訪問看護</v>
      </c>
      <c r="B27738" s="489">
        <v>2363890282</v>
      </c>
      <c r="C27738" s="489" t="s">
        <v>2102</v>
      </c>
      <c r="D27738" s="489" t="s">
        <v>5438</v>
      </c>
    </row>
    <row r="27739" spans="1:4">
      <c r="A27739" s="489" t="str">
        <f t="shared" si="433"/>
        <v>2363890290訪問看護</v>
      </c>
      <c r="B27739" s="489">
        <v>2363890290</v>
      </c>
      <c r="C27739" s="489" t="s">
        <v>2102</v>
      </c>
      <c r="D27739" s="489" t="s">
        <v>5439</v>
      </c>
    </row>
    <row r="27740" spans="1:4">
      <c r="A27740" s="489" t="str">
        <f t="shared" si="433"/>
        <v>2363890308介護予防訪問看護</v>
      </c>
      <c r="B27740" s="489">
        <v>2363890308</v>
      </c>
      <c r="C27740" s="489" t="s">
        <v>2103</v>
      </c>
      <c r="D27740" s="489" t="s">
        <v>5440</v>
      </c>
    </row>
    <row r="27741" spans="1:4">
      <c r="A27741" s="489" t="str">
        <f t="shared" si="433"/>
        <v>2363890308訪問看護</v>
      </c>
      <c r="B27741" s="489">
        <v>2363890308</v>
      </c>
      <c r="C27741" s="489" t="s">
        <v>2102</v>
      </c>
      <c r="D27741" s="489" t="s">
        <v>5440</v>
      </c>
    </row>
    <row r="27742" spans="1:4">
      <c r="A27742" s="489" t="str">
        <f t="shared" si="433"/>
        <v>2363890316介護予防訪問看護</v>
      </c>
      <c r="B27742" s="489">
        <v>2363890316</v>
      </c>
      <c r="C27742" s="489" t="s">
        <v>2103</v>
      </c>
      <c r="D27742" s="489" t="s">
        <v>5441</v>
      </c>
    </row>
    <row r="27743" spans="1:4">
      <c r="A27743" s="489" t="str">
        <f t="shared" si="433"/>
        <v>2363890316訪問看護</v>
      </c>
      <c r="B27743" s="489">
        <v>2363890316</v>
      </c>
      <c r="C27743" s="489" t="s">
        <v>2102</v>
      </c>
      <c r="D27743" s="489" t="s">
        <v>5441</v>
      </c>
    </row>
    <row r="27744" spans="1:4">
      <c r="A27744" s="489" t="str">
        <f t="shared" si="433"/>
        <v>2363890324介護予防訪問看護</v>
      </c>
      <c r="B27744" s="489">
        <v>2363890324</v>
      </c>
      <c r="C27744" s="489" t="s">
        <v>2103</v>
      </c>
      <c r="D27744" s="489" t="s">
        <v>5442</v>
      </c>
    </row>
    <row r="27745" spans="1:4">
      <c r="A27745" s="489" t="str">
        <f t="shared" si="433"/>
        <v>2363890324訪問看護</v>
      </c>
      <c r="B27745" s="489">
        <v>2363890324</v>
      </c>
      <c r="C27745" s="489" t="s">
        <v>2102</v>
      </c>
      <c r="D27745" s="489" t="s">
        <v>5442</v>
      </c>
    </row>
    <row r="27746" spans="1:4">
      <c r="A27746" s="489" t="str">
        <f t="shared" si="433"/>
        <v>2363890340介護予防訪問看護</v>
      </c>
      <c r="B27746" s="489">
        <v>2363890340</v>
      </c>
      <c r="C27746" s="489" t="s">
        <v>2103</v>
      </c>
      <c r="D27746" s="489" t="s">
        <v>5443</v>
      </c>
    </row>
    <row r="27747" spans="1:4">
      <c r="A27747" s="489" t="str">
        <f t="shared" si="433"/>
        <v>2363890340訪問看護</v>
      </c>
      <c r="B27747" s="489">
        <v>2363890340</v>
      </c>
      <c r="C27747" s="489" t="s">
        <v>2102</v>
      </c>
      <c r="D27747" s="489" t="s">
        <v>5443</v>
      </c>
    </row>
    <row r="27748" spans="1:4">
      <c r="A27748" s="489" t="str">
        <f t="shared" si="433"/>
        <v>2363890357介護予防訪問看護</v>
      </c>
      <c r="B27748" s="489">
        <v>2363890357</v>
      </c>
      <c r="C27748" s="489" t="s">
        <v>2103</v>
      </c>
      <c r="D27748" s="489" t="s">
        <v>5444</v>
      </c>
    </row>
    <row r="27749" spans="1:4">
      <c r="A27749" s="489" t="str">
        <f t="shared" si="433"/>
        <v>2363890357訪問看護</v>
      </c>
      <c r="B27749" s="489">
        <v>2363890357</v>
      </c>
      <c r="C27749" s="489" t="s">
        <v>2102</v>
      </c>
      <c r="D27749" s="489" t="s">
        <v>5444</v>
      </c>
    </row>
    <row r="27750" spans="1:4">
      <c r="A27750" s="489" t="str">
        <f t="shared" si="433"/>
        <v>2363890357訪問看護</v>
      </c>
      <c r="B27750" s="489">
        <v>2363890357</v>
      </c>
      <c r="C27750" s="489" t="s">
        <v>2102</v>
      </c>
      <c r="D27750" s="489" t="s">
        <v>5444</v>
      </c>
    </row>
    <row r="27751" spans="1:4">
      <c r="A27751" s="489" t="str">
        <f t="shared" si="433"/>
        <v>2363890365介護予防訪問看護</v>
      </c>
      <c r="B27751" s="489">
        <v>2363890365</v>
      </c>
      <c r="C27751" s="489" t="s">
        <v>2103</v>
      </c>
      <c r="D27751" s="489" t="s">
        <v>5445</v>
      </c>
    </row>
    <row r="27752" spans="1:4">
      <c r="A27752" s="489" t="str">
        <f t="shared" si="433"/>
        <v>2363890365訪問看護</v>
      </c>
      <c r="B27752" s="489">
        <v>2363890365</v>
      </c>
      <c r="C27752" s="489" t="s">
        <v>2102</v>
      </c>
      <c r="D27752" s="489" t="s">
        <v>5445</v>
      </c>
    </row>
    <row r="27753" spans="1:4">
      <c r="A27753" s="489" t="str">
        <f t="shared" si="433"/>
        <v>2363890381訪問看護</v>
      </c>
      <c r="B27753" s="489">
        <v>2363890381</v>
      </c>
      <c r="C27753" s="489" t="s">
        <v>2102</v>
      </c>
      <c r="D27753" s="489" t="s">
        <v>5446</v>
      </c>
    </row>
    <row r="27754" spans="1:4">
      <c r="A27754" s="489" t="str">
        <f t="shared" si="433"/>
        <v>2363890407介護予防訪問看護</v>
      </c>
      <c r="B27754" s="489">
        <v>2363890407</v>
      </c>
      <c r="C27754" s="489" t="s">
        <v>2103</v>
      </c>
      <c r="D27754" s="489" t="s">
        <v>5447</v>
      </c>
    </row>
    <row r="27755" spans="1:4">
      <c r="A27755" s="489" t="str">
        <f t="shared" si="433"/>
        <v>2363890407訪問看護</v>
      </c>
      <c r="B27755" s="489">
        <v>2363890407</v>
      </c>
      <c r="C27755" s="489" t="s">
        <v>2102</v>
      </c>
      <c r="D27755" s="489" t="s">
        <v>5447</v>
      </c>
    </row>
    <row r="27756" spans="1:4">
      <c r="A27756" s="489" t="str">
        <f t="shared" si="433"/>
        <v>2363890423介護予防訪問看護</v>
      </c>
      <c r="B27756" s="489">
        <v>2363890423</v>
      </c>
      <c r="C27756" s="489" t="s">
        <v>2103</v>
      </c>
      <c r="D27756" s="489" t="s">
        <v>5448</v>
      </c>
    </row>
    <row r="27757" spans="1:4">
      <c r="A27757" s="489" t="str">
        <f t="shared" si="433"/>
        <v>2363890423訪問看護</v>
      </c>
      <c r="B27757" s="489">
        <v>2363890423</v>
      </c>
      <c r="C27757" s="489" t="s">
        <v>2102</v>
      </c>
      <c r="D27757" s="489" t="s">
        <v>5448</v>
      </c>
    </row>
    <row r="27758" spans="1:4">
      <c r="A27758" s="489" t="str">
        <f t="shared" si="433"/>
        <v>2363890431介護予防訪問看護</v>
      </c>
      <c r="B27758" s="489">
        <v>2363890431</v>
      </c>
      <c r="C27758" s="489" t="s">
        <v>2103</v>
      </c>
      <c r="D27758" s="489" t="s">
        <v>5449</v>
      </c>
    </row>
    <row r="27759" spans="1:4">
      <c r="A27759" s="489" t="str">
        <f t="shared" si="433"/>
        <v>2363890431訪問看護</v>
      </c>
      <c r="B27759" s="489">
        <v>2363890431</v>
      </c>
      <c r="C27759" s="489" t="s">
        <v>2102</v>
      </c>
      <c r="D27759" s="489" t="s">
        <v>5449</v>
      </c>
    </row>
    <row r="27760" spans="1:4">
      <c r="A27760" s="489" t="str">
        <f t="shared" si="433"/>
        <v>2363890449介護予防訪問看護</v>
      </c>
      <c r="B27760" s="489">
        <v>2363890449</v>
      </c>
      <c r="C27760" s="489" t="s">
        <v>2103</v>
      </c>
      <c r="D27760" s="489" t="s">
        <v>5450</v>
      </c>
    </row>
    <row r="27761" spans="1:4">
      <c r="A27761" s="489" t="str">
        <f t="shared" si="433"/>
        <v>2363890449訪問看護</v>
      </c>
      <c r="B27761" s="489">
        <v>2363890449</v>
      </c>
      <c r="C27761" s="489" t="s">
        <v>2102</v>
      </c>
      <c r="D27761" s="489" t="s">
        <v>5450</v>
      </c>
    </row>
    <row r="27762" spans="1:4">
      <c r="A27762" s="489" t="str">
        <f t="shared" si="433"/>
        <v>2363890456訪問看護</v>
      </c>
      <c r="B27762" s="489">
        <v>2363890456</v>
      </c>
      <c r="C27762" s="489" t="s">
        <v>2102</v>
      </c>
      <c r="D27762" s="489" t="s">
        <v>5451</v>
      </c>
    </row>
    <row r="27763" spans="1:4">
      <c r="A27763" s="489" t="str">
        <f t="shared" si="433"/>
        <v>2363890464介護予防訪問看護</v>
      </c>
      <c r="B27763" s="489">
        <v>2363890464</v>
      </c>
      <c r="C27763" s="489" t="s">
        <v>2103</v>
      </c>
      <c r="D27763" s="489" t="s">
        <v>19437</v>
      </c>
    </row>
    <row r="27764" spans="1:4">
      <c r="A27764" s="489" t="str">
        <f t="shared" si="433"/>
        <v>2363890464訪問看護</v>
      </c>
      <c r="B27764" s="489">
        <v>2363890464</v>
      </c>
      <c r="C27764" s="489" t="s">
        <v>2102</v>
      </c>
      <c r="D27764" s="489" t="s">
        <v>19437</v>
      </c>
    </row>
    <row r="27765" spans="1:4">
      <c r="A27765" s="489" t="str">
        <f t="shared" si="433"/>
        <v>2363990017介護予防訪問看護</v>
      </c>
      <c r="B27765" s="489">
        <v>2363990017</v>
      </c>
      <c r="C27765" s="489" t="s">
        <v>2103</v>
      </c>
      <c r="D27765" s="489" t="s">
        <v>5452</v>
      </c>
    </row>
    <row r="27766" spans="1:4">
      <c r="A27766" s="489" t="str">
        <f t="shared" si="433"/>
        <v>2363990017訪問看護</v>
      </c>
      <c r="B27766" s="489">
        <v>2363990017</v>
      </c>
      <c r="C27766" s="489" t="s">
        <v>2102</v>
      </c>
      <c r="D27766" s="489" t="s">
        <v>5452</v>
      </c>
    </row>
    <row r="27767" spans="1:4">
      <c r="A27767" s="489" t="str">
        <f t="shared" si="433"/>
        <v>2363990025介護予防訪問看護</v>
      </c>
      <c r="B27767" s="489">
        <v>2363990025</v>
      </c>
      <c r="C27767" s="489" t="s">
        <v>2103</v>
      </c>
      <c r="D27767" s="489" t="s">
        <v>5453</v>
      </c>
    </row>
    <row r="27768" spans="1:4">
      <c r="A27768" s="489" t="str">
        <f t="shared" si="433"/>
        <v>2363990025訪問看護</v>
      </c>
      <c r="B27768" s="489">
        <v>2363990025</v>
      </c>
      <c r="C27768" s="489" t="s">
        <v>2102</v>
      </c>
      <c r="D27768" s="489" t="s">
        <v>5453</v>
      </c>
    </row>
    <row r="27769" spans="1:4">
      <c r="A27769" s="489" t="str">
        <f t="shared" si="433"/>
        <v>2363990041介護予防訪問看護</v>
      </c>
      <c r="B27769" s="489">
        <v>2363990041</v>
      </c>
      <c r="C27769" s="489" t="s">
        <v>2103</v>
      </c>
      <c r="D27769" s="489" t="s">
        <v>4553</v>
      </c>
    </row>
    <row r="27770" spans="1:4">
      <c r="A27770" s="489" t="str">
        <f t="shared" si="433"/>
        <v>2363990041訪問看護</v>
      </c>
      <c r="B27770" s="489">
        <v>2363990041</v>
      </c>
      <c r="C27770" s="489" t="s">
        <v>2102</v>
      </c>
      <c r="D27770" s="489" t="s">
        <v>4553</v>
      </c>
    </row>
    <row r="27771" spans="1:4">
      <c r="A27771" s="489" t="str">
        <f t="shared" si="433"/>
        <v>2363990058介護予防訪問看護</v>
      </c>
      <c r="B27771" s="489">
        <v>2363990058</v>
      </c>
      <c r="C27771" s="489" t="s">
        <v>2103</v>
      </c>
      <c r="D27771" s="489" t="s">
        <v>5454</v>
      </c>
    </row>
    <row r="27772" spans="1:4">
      <c r="A27772" s="489" t="str">
        <f t="shared" si="433"/>
        <v>2363990058訪問看護</v>
      </c>
      <c r="B27772" s="489">
        <v>2363990058</v>
      </c>
      <c r="C27772" s="489" t="s">
        <v>2102</v>
      </c>
      <c r="D27772" s="489" t="s">
        <v>5454</v>
      </c>
    </row>
    <row r="27773" spans="1:4">
      <c r="A27773" s="489" t="str">
        <f t="shared" si="433"/>
        <v>2363990066介護予防訪問看護</v>
      </c>
      <c r="B27773" s="489">
        <v>2363990066</v>
      </c>
      <c r="C27773" s="489" t="s">
        <v>2103</v>
      </c>
      <c r="D27773" s="489" t="s">
        <v>5455</v>
      </c>
    </row>
    <row r="27774" spans="1:4">
      <c r="A27774" s="489" t="str">
        <f t="shared" si="433"/>
        <v>2363990066訪問看護</v>
      </c>
      <c r="B27774" s="489">
        <v>2363990066</v>
      </c>
      <c r="C27774" s="489" t="s">
        <v>2102</v>
      </c>
      <c r="D27774" s="489" t="s">
        <v>5455</v>
      </c>
    </row>
    <row r="27775" spans="1:4">
      <c r="A27775" s="489" t="str">
        <f t="shared" si="433"/>
        <v>2363990074介護予防訪問看護</v>
      </c>
      <c r="B27775" s="489">
        <v>2363990074</v>
      </c>
      <c r="C27775" s="489" t="s">
        <v>2103</v>
      </c>
      <c r="D27775" s="489" t="s">
        <v>5456</v>
      </c>
    </row>
    <row r="27776" spans="1:4">
      <c r="A27776" s="489" t="str">
        <f t="shared" si="433"/>
        <v>2363990074訪問看護</v>
      </c>
      <c r="B27776" s="489">
        <v>2363990074</v>
      </c>
      <c r="C27776" s="489" t="s">
        <v>2102</v>
      </c>
      <c r="D27776" s="489" t="s">
        <v>5456</v>
      </c>
    </row>
    <row r="27777" spans="1:4">
      <c r="A27777" s="489" t="str">
        <f t="shared" si="433"/>
        <v>2363990082介護予防訪問看護</v>
      </c>
      <c r="B27777" s="489">
        <v>2363990082</v>
      </c>
      <c r="C27777" s="489" t="s">
        <v>2103</v>
      </c>
      <c r="D27777" s="489" t="s">
        <v>5457</v>
      </c>
    </row>
    <row r="27778" spans="1:4">
      <c r="A27778" s="489" t="str">
        <f t="shared" ref="A27778:A27841" si="434">B27778&amp;C27778</f>
        <v>2363990082訪問看護</v>
      </c>
      <c r="B27778" s="489">
        <v>2363990082</v>
      </c>
      <c r="C27778" s="489" t="s">
        <v>2102</v>
      </c>
      <c r="D27778" s="489" t="s">
        <v>5457</v>
      </c>
    </row>
    <row r="27779" spans="1:4">
      <c r="A27779" s="489" t="str">
        <f t="shared" si="434"/>
        <v>2363990090介護予防訪問看護</v>
      </c>
      <c r="B27779" s="489">
        <v>2363990090</v>
      </c>
      <c r="C27779" s="489" t="s">
        <v>2103</v>
      </c>
      <c r="D27779" s="489" t="s">
        <v>5458</v>
      </c>
    </row>
    <row r="27780" spans="1:4">
      <c r="A27780" s="489" t="str">
        <f t="shared" si="434"/>
        <v>2363990090訪問看護</v>
      </c>
      <c r="B27780" s="489">
        <v>2363990090</v>
      </c>
      <c r="C27780" s="489" t="s">
        <v>2102</v>
      </c>
      <c r="D27780" s="489" t="s">
        <v>5458</v>
      </c>
    </row>
    <row r="27781" spans="1:4">
      <c r="A27781" s="489" t="str">
        <f t="shared" si="434"/>
        <v>2363990108介護予防訪問看護</v>
      </c>
      <c r="B27781" s="489">
        <v>2363990108</v>
      </c>
      <c r="C27781" s="489" t="s">
        <v>2103</v>
      </c>
      <c r="D27781" s="489" t="s">
        <v>5459</v>
      </c>
    </row>
    <row r="27782" spans="1:4">
      <c r="A27782" s="489" t="str">
        <f t="shared" si="434"/>
        <v>2363990108訪問看護</v>
      </c>
      <c r="B27782" s="489">
        <v>2363990108</v>
      </c>
      <c r="C27782" s="489" t="s">
        <v>2102</v>
      </c>
      <c r="D27782" s="489" t="s">
        <v>5459</v>
      </c>
    </row>
    <row r="27783" spans="1:4">
      <c r="A27783" s="489" t="str">
        <f t="shared" si="434"/>
        <v>2363990116介護予防訪問看護</v>
      </c>
      <c r="B27783" s="489">
        <v>2363990116</v>
      </c>
      <c r="C27783" s="489" t="s">
        <v>2103</v>
      </c>
      <c r="D27783" s="489" t="s">
        <v>5460</v>
      </c>
    </row>
    <row r="27784" spans="1:4">
      <c r="A27784" s="489" t="str">
        <f t="shared" si="434"/>
        <v>2363990116訪問看護</v>
      </c>
      <c r="B27784" s="489">
        <v>2363990116</v>
      </c>
      <c r="C27784" s="489" t="s">
        <v>2102</v>
      </c>
      <c r="D27784" s="489" t="s">
        <v>5460</v>
      </c>
    </row>
    <row r="27785" spans="1:4">
      <c r="A27785" s="489" t="str">
        <f t="shared" si="434"/>
        <v>2363990140介護予防訪問看護</v>
      </c>
      <c r="B27785" s="489">
        <v>2363990140</v>
      </c>
      <c r="C27785" s="489" t="s">
        <v>2103</v>
      </c>
      <c r="D27785" s="489" t="s">
        <v>5461</v>
      </c>
    </row>
    <row r="27786" spans="1:4">
      <c r="A27786" s="489" t="str">
        <f t="shared" si="434"/>
        <v>2363990140訪問看護</v>
      </c>
      <c r="B27786" s="489">
        <v>2363990140</v>
      </c>
      <c r="C27786" s="489" t="s">
        <v>2102</v>
      </c>
      <c r="D27786" s="489" t="s">
        <v>5461</v>
      </c>
    </row>
    <row r="27787" spans="1:4">
      <c r="A27787" s="489" t="str">
        <f t="shared" si="434"/>
        <v>2363990157介護予防訪問看護</v>
      </c>
      <c r="B27787" s="489">
        <v>2363990157</v>
      </c>
      <c r="C27787" s="489" t="s">
        <v>2103</v>
      </c>
      <c r="D27787" s="489" t="s">
        <v>5462</v>
      </c>
    </row>
    <row r="27788" spans="1:4">
      <c r="A27788" s="489" t="str">
        <f t="shared" si="434"/>
        <v>2363990157訪問看護</v>
      </c>
      <c r="B27788" s="489">
        <v>2363990157</v>
      </c>
      <c r="C27788" s="489" t="s">
        <v>2102</v>
      </c>
      <c r="D27788" s="489" t="s">
        <v>5462</v>
      </c>
    </row>
    <row r="27789" spans="1:4">
      <c r="A27789" s="489" t="str">
        <f t="shared" si="434"/>
        <v>2363990165介護予防訪問看護</v>
      </c>
      <c r="B27789" s="489">
        <v>2363990165</v>
      </c>
      <c r="C27789" s="489" t="s">
        <v>2103</v>
      </c>
      <c r="D27789" s="489" t="s">
        <v>5463</v>
      </c>
    </row>
    <row r="27790" spans="1:4">
      <c r="A27790" s="489" t="str">
        <f t="shared" si="434"/>
        <v>2363990165訪問看護</v>
      </c>
      <c r="B27790" s="489">
        <v>2363990165</v>
      </c>
      <c r="C27790" s="489" t="s">
        <v>2102</v>
      </c>
      <c r="D27790" s="489" t="s">
        <v>5463</v>
      </c>
    </row>
    <row r="27791" spans="1:4">
      <c r="A27791" s="489" t="str">
        <f t="shared" si="434"/>
        <v>2363990181介護予防訪問看護</v>
      </c>
      <c r="B27791" s="489">
        <v>2363990181</v>
      </c>
      <c r="C27791" s="489" t="s">
        <v>2103</v>
      </c>
      <c r="D27791" s="489" t="s">
        <v>5464</v>
      </c>
    </row>
    <row r="27792" spans="1:4">
      <c r="A27792" s="489" t="str">
        <f t="shared" si="434"/>
        <v>2363990181訪問看護</v>
      </c>
      <c r="B27792" s="489">
        <v>2363990181</v>
      </c>
      <c r="C27792" s="489" t="s">
        <v>2102</v>
      </c>
      <c r="D27792" s="489" t="s">
        <v>5464</v>
      </c>
    </row>
    <row r="27793" spans="1:4">
      <c r="A27793" s="489" t="str">
        <f t="shared" si="434"/>
        <v>2363990199介護予防訪問看護</v>
      </c>
      <c r="B27793" s="489">
        <v>2363990199</v>
      </c>
      <c r="C27793" s="489" t="s">
        <v>2103</v>
      </c>
      <c r="D27793" s="489" t="s">
        <v>5465</v>
      </c>
    </row>
    <row r="27794" spans="1:4">
      <c r="A27794" s="489" t="str">
        <f t="shared" si="434"/>
        <v>2363990199訪問看護</v>
      </c>
      <c r="B27794" s="489">
        <v>2363990199</v>
      </c>
      <c r="C27794" s="489" t="s">
        <v>2102</v>
      </c>
      <c r="D27794" s="489" t="s">
        <v>5465</v>
      </c>
    </row>
    <row r="27795" spans="1:4">
      <c r="A27795" s="489" t="str">
        <f t="shared" si="434"/>
        <v>2363990207介護予防訪問看護</v>
      </c>
      <c r="B27795" s="489">
        <v>2363990207</v>
      </c>
      <c r="C27795" s="489" t="s">
        <v>2103</v>
      </c>
      <c r="D27795" s="489" t="s">
        <v>5466</v>
      </c>
    </row>
    <row r="27796" spans="1:4">
      <c r="A27796" s="489" t="str">
        <f t="shared" si="434"/>
        <v>2363990207訪問看護</v>
      </c>
      <c r="B27796" s="489">
        <v>2363990207</v>
      </c>
      <c r="C27796" s="489" t="s">
        <v>2102</v>
      </c>
      <c r="D27796" s="489" t="s">
        <v>5466</v>
      </c>
    </row>
    <row r="27797" spans="1:4">
      <c r="A27797" s="489" t="str">
        <f t="shared" si="434"/>
        <v>2363990215介護予防訪問看護</v>
      </c>
      <c r="B27797" s="489">
        <v>2363990215</v>
      </c>
      <c r="C27797" s="489" t="s">
        <v>2103</v>
      </c>
      <c r="D27797" s="489" t="s">
        <v>5467</v>
      </c>
    </row>
    <row r="27798" spans="1:4">
      <c r="A27798" s="489" t="str">
        <f t="shared" si="434"/>
        <v>2363990215訪問看護</v>
      </c>
      <c r="B27798" s="489">
        <v>2363990215</v>
      </c>
      <c r="C27798" s="489" t="s">
        <v>2102</v>
      </c>
      <c r="D27798" s="489" t="s">
        <v>5467</v>
      </c>
    </row>
    <row r="27799" spans="1:4">
      <c r="A27799" s="489" t="str">
        <f t="shared" si="434"/>
        <v>2363990223介護予防訪問看護</v>
      </c>
      <c r="B27799" s="489">
        <v>2363990223</v>
      </c>
      <c r="C27799" s="489" t="s">
        <v>2103</v>
      </c>
      <c r="D27799" s="489" t="s">
        <v>5468</v>
      </c>
    </row>
    <row r="27800" spans="1:4">
      <c r="A27800" s="489" t="str">
        <f t="shared" si="434"/>
        <v>2363990223訪問看護</v>
      </c>
      <c r="B27800" s="489">
        <v>2363990223</v>
      </c>
      <c r="C27800" s="489" t="s">
        <v>2102</v>
      </c>
      <c r="D27800" s="489" t="s">
        <v>5468</v>
      </c>
    </row>
    <row r="27801" spans="1:4">
      <c r="A27801" s="489" t="str">
        <f t="shared" si="434"/>
        <v>2363990231介護予防訪問看護</v>
      </c>
      <c r="B27801" s="489">
        <v>2363990231</v>
      </c>
      <c r="C27801" s="489" t="s">
        <v>2103</v>
      </c>
      <c r="D27801" s="489" t="s">
        <v>5469</v>
      </c>
    </row>
    <row r="27802" spans="1:4">
      <c r="A27802" s="489" t="str">
        <f t="shared" si="434"/>
        <v>2363990231訪問看護</v>
      </c>
      <c r="B27802" s="489">
        <v>2363990231</v>
      </c>
      <c r="C27802" s="489" t="s">
        <v>2102</v>
      </c>
      <c r="D27802" s="489" t="s">
        <v>5469</v>
      </c>
    </row>
    <row r="27803" spans="1:4">
      <c r="A27803" s="489" t="str">
        <f t="shared" si="434"/>
        <v>2363990249介護予防訪問看護</v>
      </c>
      <c r="B27803" s="489">
        <v>2363990249</v>
      </c>
      <c r="C27803" s="489" t="s">
        <v>2103</v>
      </c>
      <c r="D27803" s="489" t="s">
        <v>5470</v>
      </c>
    </row>
    <row r="27804" spans="1:4">
      <c r="A27804" s="489" t="str">
        <f t="shared" si="434"/>
        <v>2363990249訪問看護</v>
      </c>
      <c r="B27804" s="489">
        <v>2363990249</v>
      </c>
      <c r="C27804" s="489" t="s">
        <v>2102</v>
      </c>
      <c r="D27804" s="489" t="s">
        <v>5470</v>
      </c>
    </row>
    <row r="27805" spans="1:4">
      <c r="A27805" s="489" t="str">
        <f t="shared" si="434"/>
        <v>2363990256介護予防訪問看護</v>
      </c>
      <c r="B27805" s="489">
        <v>2363990256</v>
      </c>
      <c r="C27805" s="489" t="s">
        <v>2103</v>
      </c>
      <c r="D27805" s="489" t="s">
        <v>5471</v>
      </c>
    </row>
    <row r="27806" spans="1:4">
      <c r="A27806" s="489" t="str">
        <f t="shared" si="434"/>
        <v>2363990256訪問看護</v>
      </c>
      <c r="B27806" s="489">
        <v>2363990256</v>
      </c>
      <c r="C27806" s="489" t="s">
        <v>2102</v>
      </c>
      <c r="D27806" s="489" t="s">
        <v>5471</v>
      </c>
    </row>
    <row r="27807" spans="1:4">
      <c r="A27807" s="489" t="str">
        <f t="shared" si="434"/>
        <v>2363990264介護予防訪問看護</v>
      </c>
      <c r="B27807" s="489">
        <v>2363990264</v>
      </c>
      <c r="C27807" s="489" t="s">
        <v>2103</v>
      </c>
      <c r="D27807" s="489" t="s">
        <v>5472</v>
      </c>
    </row>
    <row r="27808" spans="1:4">
      <c r="A27808" s="489" t="str">
        <f t="shared" si="434"/>
        <v>2363990264訪問看護</v>
      </c>
      <c r="B27808" s="489">
        <v>2363990264</v>
      </c>
      <c r="C27808" s="489" t="s">
        <v>2102</v>
      </c>
      <c r="D27808" s="489" t="s">
        <v>5472</v>
      </c>
    </row>
    <row r="27809" spans="1:4">
      <c r="A27809" s="489" t="str">
        <f t="shared" si="434"/>
        <v>2363990272介護予防訪問看護</v>
      </c>
      <c r="B27809" s="489">
        <v>2363990272</v>
      </c>
      <c r="C27809" s="489" t="s">
        <v>2103</v>
      </c>
      <c r="D27809" s="489" t="s">
        <v>5473</v>
      </c>
    </row>
    <row r="27810" spans="1:4">
      <c r="A27810" s="489" t="str">
        <f t="shared" si="434"/>
        <v>2363990272訪問看護</v>
      </c>
      <c r="B27810" s="489">
        <v>2363990272</v>
      </c>
      <c r="C27810" s="489" t="s">
        <v>2102</v>
      </c>
      <c r="D27810" s="489" t="s">
        <v>5473</v>
      </c>
    </row>
    <row r="27811" spans="1:4">
      <c r="A27811" s="489" t="str">
        <f t="shared" si="434"/>
        <v>2363990280介護予防訪問看護</v>
      </c>
      <c r="B27811" s="489">
        <v>2363990280</v>
      </c>
      <c r="C27811" s="489" t="s">
        <v>2103</v>
      </c>
      <c r="D27811" s="489" t="s">
        <v>19438</v>
      </c>
    </row>
    <row r="27812" spans="1:4">
      <c r="A27812" s="489" t="str">
        <f t="shared" si="434"/>
        <v>2363990280訪問看護</v>
      </c>
      <c r="B27812" s="489">
        <v>2363990280</v>
      </c>
      <c r="C27812" s="489" t="s">
        <v>2102</v>
      </c>
      <c r="D27812" s="489" t="s">
        <v>19438</v>
      </c>
    </row>
    <row r="27813" spans="1:4">
      <c r="A27813" s="489" t="str">
        <f t="shared" si="434"/>
        <v>2364090015介護予防訪問看護</v>
      </c>
      <c r="B27813" s="489">
        <v>2364090015</v>
      </c>
      <c r="C27813" s="489" t="s">
        <v>2103</v>
      </c>
      <c r="D27813" s="489" t="s">
        <v>5474</v>
      </c>
    </row>
    <row r="27814" spans="1:4">
      <c r="A27814" s="489" t="str">
        <f t="shared" si="434"/>
        <v>2364090015訪問看護</v>
      </c>
      <c r="B27814" s="489">
        <v>2364090015</v>
      </c>
      <c r="C27814" s="489" t="s">
        <v>2102</v>
      </c>
      <c r="D27814" s="489" t="s">
        <v>5474</v>
      </c>
    </row>
    <row r="27815" spans="1:4">
      <c r="A27815" s="489" t="str">
        <f t="shared" si="434"/>
        <v>2364190021介護予防訪問看護</v>
      </c>
      <c r="B27815" s="489">
        <v>2364190021</v>
      </c>
      <c r="C27815" s="489" t="s">
        <v>2103</v>
      </c>
      <c r="D27815" s="489" t="s">
        <v>5475</v>
      </c>
    </row>
    <row r="27816" spans="1:4">
      <c r="A27816" s="489" t="str">
        <f t="shared" si="434"/>
        <v>2364190021訪問看護</v>
      </c>
      <c r="B27816" s="489">
        <v>2364190021</v>
      </c>
      <c r="C27816" s="489" t="s">
        <v>2102</v>
      </c>
      <c r="D27816" s="489" t="s">
        <v>5475</v>
      </c>
    </row>
    <row r="27817" spans="1:4">
      <c r="A27817" s="489" t="str">
        <f t="shared" si="434"/>
        <v>2364190047介護予防訪問看護</v>
      </c>
      <c r="B27817" s="489">
        <v>2364190047</v>
      </c>
      <c r="C27817" s="489" t="s">
        <v>2103</v>
      </c>
      <c r="D27817" s="489" t="s">
        <v>5476</v>
      </c>
    </row>
    <row r="27818" spans="1:4">
      <c r="A27818" s="489" t="str">
        <f t="shared" si="434"/>
        <v>2364190047訪問看護</v>
      </c>
      <c r="B27818" s="489">
        <v>2364190047</v>
      </c>
      <c r="C27818" s="489" t="s">
        <v>2102</v>
      </c>
      <c r="D27818" s="489" t="s">
        <v>5476</v>
      </c>
    </row>
    <row r="27819" spans="1:4">
      <c r="A27819" s="489" t="str">
        <f t="shared" si="434"/>
        <v>2364190070介護予防訪問看護</v>
      </c>
      <c r="B27819" s="489">
        <v>2364190070</v>
      </c>
      <c r="C27819" s="489" t="s">
        <v>2103</v>
      </c>
      <c r="D27819" s="489" t="s">
        <v>5477</v>
      </c>
    </row>
    <row r="27820" spans="1:4">
      <c r="A27820" s="489" t="str">
        <f t="shared" si="434"/>
        <v>2364190070訪問看護</v>
      </c>
      <c r="B27820" s="489">
        <v>2364190070</v>
      </c>
      <c r="C27820" s="489" t="s">
        <v>2102</v>
      </c>
      <c r="D27820" s="489" t="s">
        <v>5477</v>
      </c>
    </row>
    <row r="27821" spans="1:4">
      <c r="A27821" s="489" t="str">
        <f t="shared" si="434"/>
        <v>2364190138介護予防訪問看護</v>
      </c>
      <c r="B27821" s="489">
        <v>2364190138</v>
      </c>
      <c r="C27821" s="489" t="s">
        <v>2103</v>
      </c>
      <c r="D27821" s="489" t="s">
        <v>5478</v>
      </c>
    </row>
    <row r="27822" spans="1:4">
      <c r="A27822" s="489" t="str">
        <f t="shared" si="434"/>
        <v>2364190138訪問看護</v>
      </c>
      <c r="B27822" s="489">
        <v>2364190138</v>
      </c>
      <c r="C27822" s="489" t="s">
        <v>2102</v>
      </c>
      <c r="D27822" s="489" t="s">
        <v>5478</v>
      </c>
    </row>
    <row r="27823" spans="1:4">
      <c r="A27823" s="489" t="str">
        <f t="shared" si="434"/>
        <v>2364190153介護予防訪問看護</v>
      </c>
      <c r="B27823" s="489">
        <v>2364190153</v>
      </c>
      <c r="C27823" s="489" t="s">
        <v>2103</v>
      </c>
      <c r="D27823" s="489" t="s">
        <v>5479</v>
      </c>
    </row>
    <row r="27824" spans="1:4">
      <c r="A27824" s="489" t="str">
        <f t="shared" si="434"/>
        <v>2364190153訪問看護</v>
      </c>
      <c r="B27824" s="489">
        <v>2364190153</v>
      </c>
      <c r="C27824" s="489" t="s">
        <v>2102</v>
      </c>
      <c r="D27824" s="489" t="s">
        <v>5479</v>
      </c>
    </row>
    <row r="27825" spans="1:4">
      <c r="A27825" s="489" t="str">
        <f t="shared" si="434"/>
        <v>2364190161介護予防訪問看護</v>
      </c>
      <c r="B27825" s="489">
        <v>2364190161</v>
      </c>
      <c r="C27825" s="489" t="s">
        <v>2103</v>
      </c>
      <c r="D27825" s="489" t="s">
        <v>5480</v>
      </c>
    </row>
    <row r="27826" spans="1:4">
      <c r="A27826" s="489" t="str">
        <f t="shared" si="434"/>
        <v>2364190161訪問看護</v>
      </c>
      <c r="B27826" s="489">
        <v>2364190161</v>
      </c>
      <c r="C27826" s="489" t="s">
        <v>2102</v>
      </c>
      <c r="D27826" s="489" t="s">
        <v>5480</v>
      </c>
    </row>
    <row r="27827" spans="1:4">
      <c r="A27827" s="489" t="str">
        <f t="shared" si="434"/>
        <v>2364190187介護予防訪問看護</v>
      </c>
      <c r="B27827" s="489">
        <v>2364190187</v>
      </c>
      <c r="C27827" s="489" t="s">
        <v>2103</v>
      </c>
      <c r="D27827" s="489" t="s">
        <v>5481</v>
      </c>
    </row>
    <row r="27828" spans="1:4">
      <c r="A27828" s="489" t="str">
        <f t="shared" si="434"/>
        <v>2364190187訪問看護</v>
      </c>
      <c r="B27828" s="489">
        <v>2364190187</v>
      </c>
      <c r="C27828" s="489" t="s">
        <v>2102</v>
      </c>
      <c r="D27828" s="489" t="s">
        <v>5481</v>
      </c>
    </row>
    <row r="27829" spans="1:4">
      <c r="A27829" s="489" t="str">
        <f t="shared" si="434"/>
        <v>2364190195介護予防訪問看護</v>
      </c>
      <c r="B27829" s="489">
        <v>2364190195</v>
      </c>
      <c r="C27829" s="489" t="s">
        <v>2103</v>
      </c>
      <c r="D27829" s="489" t="s">
        <v>5482</v>
      </c>
    </row>
    <row r="27830" spans="1:4">
      <c r="A27830" s="489" t="str">
        <f t="shared" si="434"/>
        <v>2364190195訪問看護</v>
      </c>
      <c r="B27830" s="489">
        <v>2364190195</v>
      </c>
      <c r="C27830" s="489" t="s">
        <v>2102</v>
      </c>
      <c r="D27830" s="489" t="s">
        <v>5482</v>
      </c>
    </row>
    <row r="27831" spans="1:4">
      <c r="A27831" s="489" t="str">
        <f t="shared" si="434"/>
        <v>2364190203介護予防訪問看護</v>
      </c>
      <c r="B27831" s="489">
        <v>2364190203</v>
      </c>
      <c r="C27831" s="489" t="s">
        <v>2103</v>
      </c>
      <c r="D27831" s="489" t="s">
        <v>5483</v>
      </c>
    </row>
    <row r="27832" spans="1:4">
      <c r="A27832" s="489" t="str">
        <f t="shared" si="434"/>
        <v>2364190203訪問看護</v>
      </c>
      <c r="B27832" s="489">
        <v>2364190203</v>
      </c>
      <c r="C27832" s="489" t="s">
        <v>2102</v>
      </c>
      <c r="D27832" s="489" t="s">
        <v>5483</v>
      </c>
    </row>
    <row r="27833" spans="1:4">
      <c r="A27833" s="489" t="str">
        <f t="shared" si="434"/>
        <v>2364190211介護予防訪問看護</v>
      </c>
      <c r="B27833" s="489">
        <v>2364190211</v>
      </c>
      <c r="C27833" s="489" t="s">
        <v>2103</v>
      </c>
      <c r="D27833" s="489" t="s">
        <v>5484</v>
      </c>
    </row>
    <row r="27834" spans="1:4">
      <c r="A27834" s="489" t="str">
        <f t="shared" si="434"/>
        <v>2364190211訪問看護</v>
      </c>
      <c r="B27834" s="489">
        <v>2364190211</v>
      </c>
      <c r="C27834" s="489" t="s">
        <v>2102</v>
      </c>
      <c r="D27834" s="489" t="s">
        <v>5484</v>
      </c>
    </row>
    <row r="27835" spans="1:4">
      <c r="A27835" s="489" t="str">
        <f t="shared" si="434"/>
        <v>2364190229介護予防訪問看護</v>
      </c>
      <c r="B27835" s="489">
        <v>2364190229</v>
      </c>
      <c r="C27835" s="489" t="s">
        <v>2103</v>
      </c>
      <c r="D27835" s="489" t="s">
        <v>5485</v>
      </c>
    </row>
    <row r="27836" spans="1:4">
      <c r="A27836" s="489" t="str">
        <f t="shared" si="434"/>
        <v>2364190229訪問看護</v>
      </c>
      <c r="B27836" s="489">
        <v>2364190229</v>
      </c>
      <c r="C27836" s="489" t="s">
        <v>2102</v>
      </c>
      <c r="D27836" s="489" t="s">
        <v>5485</v>
      </c>
    </row>
    <row r="27837" spans="1:4">
      <c r="A27837" s="489" t="str">
        <f t="shared" si="434"/>
        <v>2364190237介護予防訪問看護</v>
      </c>
      <c r="B27837" s="489">
        <v>2364190237</v>
      </c>
      <c r="C27837" s="489" t="s">
        <v>2103</v>
      </c>
      <c r="D27837" s="489" t="s">
        <v>5486</v>
      </c>
    </row>
    <row r="27838" spans="1:4">
      <c r="A27838" s="489" t="str">
        <f t="shared" si="434"/>
        <v>2364190237訪問看護</v>
      </c>
      <c r="B27838" s="489">
        <v>2364190237</v>
      </c>
      <c r="C27838" s="489" t="s">
        <v>2102</v>
      </c>
      <c r="D27838" s="489" t="s">
        <v>5486</v>
      </c>
    </row>
    <row r="27839" spans="1:4">
      <c r="A27839" s="489" t="str">
        <f t="shared" si="434"/>
        <v>2364190245介護予防訪問看護</v>
      </c>
      <c r="B27839" s="489">
        <v>2364190245</v>
      </c>
      <c r="C27839" s="489" t="s">
        <v>2103</v>
      </c>
      <c r="D27839" s="489" t="s">
        <v>5487</v>
      </c>
    </row>
    <row r="27840" spans="1:4">
      <c r="A27840" s="489" t="str">
        <f t="shared" si="434"/>
        <v>2364190245訪問看護</v>
      </c>
      <c r="B27840" s="489">
        <v>2364190245</v>
      </c>
      <c r="C27840" s="489" t="s">
        <v>2102</v>
      </c>
      <c r="D27840" s="489" t="s">
        <v>5487</v>
      </c>
    </row>
    <row r="27841" spans="1:4">
      <c r="A27841" s="489" t="str">
        <f t="shared" si="434"/>
        <v>2364190252介護予防訪問看護</v>
      </c>
      <c r="B27841" s="489">
        <v>2364190252</v>
      </c>
      <c r="C27841" s="489" t="s">
        <v>2103</v>
      </c>
      <c r="D27841" s="489" t="s">
        <v>5488</v>
      </c>
    </row>
    <row r="27842" spans="1:4">
      <c r="A27842" s="489" t="str">
        <f t="shared" ref="A27842:A27905" si="435">B27842&amp;C27842</f>
        <v>2364190252訪問看護</v>
      </c>
      <c r="B27842" s="489">
        <v>2364190252</v>
      </c>
      <c r="C27842" s="489" t="s">
        <v>2102</v>
      </c>
      <c r="D27842" s="489" t="s">
        <v>5488</v>
      </c>
    </row>
    <row r="27843" spans="1:4">
      <c r="A27843" s="489" t="str">
        <f t="shared" si="435"/>
        <v>2364190260介護予防訪問看護</v>
      </c>
      <c r="B27843" s="489">
        <v>2364190260</v>
      </c>
      <c r="C27843" s="489" t="s">
        <v>2103</v>
      </c>
      <c r="D27843" s="489" t="s">
        <v>19439</v>
      </c>
    </row>
    <row r="27844" spans="1:4">
      <c r="A27844" s="489" t="str">
        <f t="shared" si="435"/>
        <v>2364190260訪問看護</v>
      </c>
      <c r="B27844" s="489">
        <v>2364190260</v>
      </c>
      <c r="C27844" s="489" t="s">
        <v>2102</v>
      </c>
      <c r="D27844" s="489" t="s">
        <v>19439</v>
      </c>
    </row>
    <row r="27845" spans="1:4">
      <c r="A27845" s="489" t="str">
        <f t="shared" si="435"/>
        <v>2364190278介護予防訪問看護</v>
      </c>
      <c r="B27845" s="489">
        <v>2364190278</v>
      </c>
      <c r="C27845" s="489" t="s">
        <v>2103</v>
      </c>
      <c r="D27845" s="489" t="s">
        <v>19440</v>
      </c>
    </row>
    <row r="27846" spans="1:4">
      <c r="A27846" s="489" t="str">
        <f t="shared" si="435"/>
        <v>2364190278訪問看護</v>
      </c>
      <c r="B27846" s="489">
        <v>2364190278</v>
      </c>
      <c r="C27846" s="489" t="s">
        <v>2102</v>
      </c>
      <c r="D27846" s="489" t="s">
        <v>19440</v>
      </c>
    </row>
    <row r="27847" spans="1:4">
      <c r="A27847" s="489" t="str">
        <f t="shared" si="435"/>
        <v>2364290029介護予防訪問看護</v>
      </c>
      <c r="B27847" s="489">
        <v>2364290029</v>
      </c>
      <c r="C27847" s="489" t="s">
        <v>2103</v>
      </c>
      <c r="D27847" s="489" t="s">
        <v>5489</v>
      </c>
    </row>
    <row r="27848" spans="1:4">
      <c r="A27848" s="489" t="str">
        <f t="shared" si="435"/>
        <v>2364290029訪問看護</v>
      </c>
      <c r="B27848" s="489">
        <v>2364290029</v>
      </c>
      <c r="C27848" s="489" t="s">
        <v>2102</v>
      </c>
      <c r="D27848" s="489" t="s">
        <v>5489</v>
      </c>
    </row>
    <row r="27849" spans="1:4">
      <c r="A27849" s="489" t="str">
        <f t="shared" si="435"/>
        <v>2364290045介護予防訪問看護</v>
      </c>
      <c r="B27849" s="489">
        <v>2364290045</v>
      </c>
      <c r="C27849" s="489" t="s">
        <v>2103</v>
      </c>
      <c r="D27849" s="489" t="s">
        <v>5490</v>
      </c>
    </row>
    <row r="27850" spans="1:4">
      <c r="A27850" s="489" t="str">
        <f t="shared" si="435"/>
        <v>2364290045訪問看護</v>
      </c>
      <c r="B27850" s="489">
        <v>2364290045</v>
      </c>
      <c r="C27850" s="489" t="s">
        <v>2102</v>
      </c>
      <c r="D27850" s="489" t="s">
        <v>5490</v>
      </c>
    </row>
    <row r="27851" spans="1:4">
      <c r="A27851" s="489" t="str">
        <f t="shared" si="435"/>
        <v>2364290060介護予防訪問看護</v>
      </c>
      <c r="B27851" s="489">
        <v>2364290060</v>
      </c>
      <c r="C27851" s="489" t="s">
        <v>2103</v>
      </c>
      <c r="D27851" s="489" t="s">
        <v>5491</v>
      </c>
    </row>
    <row r="27852" spans="1:4">
      <c r="A27852" s="489" t="str">
        <f t="shared" si="435"/>
        <v>2364290060訪問看護</v>
      </c>
      <c r="B27852" s="489">
        <v>2364290060</v>
      </c>
      <c r="C27852" s="489" t="s">
        <v>2102</v>
      </c>
      <c r="D27852" s="489" t="s">
        <v>5491</v>
      </c>
    </row>
    <row r="27853" spans="1:4">
      <c r="A27853" s="489" t="str">
        <f t="shared" si="435"/>
        <v>2364290078介護予防訪問看護</v>
      </c>
      <c r="B27853" s="489">
        <v>2364290078</v>
      </c>
      <c r="C27853" s="489" t="s">
        <v>2103</v>
      </c>
      <c r="D27853" s="489" t="s">
        <v>5492</v>
      </c>
    </row>
    <row r="27854" spans="1:4">
      <c r="A27854" s="489" t="str">
        <f t="shared" si="435"/>
        <v>2364290078訪問看護</v>
      </c>
      <c r="B27854" s="489">
        <v>2364290078</v>
      </c>
      <c r="C27854" s="489" t="s">
        <v>2102</v>
      </c>
      <c r="D27854" s="489" t="s">
        <v>5492</v>
      </c>
    </row>
    <row r="27855" spans="1:4">
      <c r="A27855" s="489" t="str">
        <f t="shared" si="435"/>
        <v>2364290086介護予防訪問看護</v>
      </c>
      <c r="B27855" s="489">
        <v>2364290086</v>
      </c>
      <c r="C27855" s="489" t="s">
        <v>2103</v>
      </c>
      <c r="D27855" s="489" t="s">
        <v>5493</v>
      </c>
    </row>
    <row r="27856" spans="1:4">
      <c r="A27856" s="489" t="str">
        <f t="shared" si="435"/>
        <v>2364290086訪問看護</v>
      </c>
      <c r="B27856" s="489">
        <v>2364290086</v>
      </c>
      <c r="C27856" s="489" t="s">
        <v>2102</v>
      </c>
      <c r="D27856" s="489" t="s">
        <v>5493</v>
      </c>
    </row>
    <row r="27857" spans="1:4">
      <c r="A27857" s="489" t="str">
        <f t="shared" si="435"/>
        <v>2364290102介護予防訪問看護</v>
      </c>
      <c r="B27857" s="489">
        <v>2364290102</v>
      </c>
      <c r="C27857" s="489" t="s">
        <v>2103</v>
      </c>
      <c r="D27857" s="489" t="s">
        <v>5494</v>
      </c>
    </row>
    <row r="27858" spans="1:4">
      <c r="A27858" s="489" t="str">
        <f t="shared" si="435"/>
        <v>2364290102訪問看護</v>
      </c>
      <c r="B27858" s="489">
        <v>2364290102</v>
      </c>
      <c r="C27858" s="489" t="s">
        <v>2102</v>
      </c>
      <c r="D27858" s="489" t="s">
        <v>5494</v>
      </c>
    </row>
    <row r="27859" spans="1:4">
      <c r="A27859" s="489" t="str">
        <f t="shared" si="435"/>
        <v>2364290110介護予防訪問看護</v>
      </c>
      <c r="B27859" s="489">
        <v>2364290110</v>
      </c>
      <c r="C27859" s="489" t="s">
        <v>2103</v>
      </c>
      <c r="D27859" s="489" t="s">
        <v>5495</v>
      </c>
    </row>
    <row r="27860" spans="1:4">
      <c r="A27860" s="489" t="str">
        <f t="shared" si="435"/>
        <v>2364290110訪問看護</v>
      </c>
      <c r="B27860" s="489">
        <v>2364290110</v>
      </c>
      <c r="C27860" s="489" t="s">
        <v>2102</v>
      </c>
      <c r="D27860" s="489" t="s">
        <v>5495</v>
      </c>
    </row>
    <row r="27861" spans="1:4">
      <c r="A27861" s="489" t="str">
        <f t="shared" si="435"/>
        <v>2364290128介護予防訪問看護</v>
      </c>
      <c r="B27861" s="489">
        <v>2364290128</v>
      </c>
      <c r="C27861" s="489" t="s">
        <v>2103</v>
      </c>
      <c r="D27861" s="489" t="s">
        <v>5496</v>
      </c>
    </row>
    <row r="27862" spans="1:4">
      <c r="A27862" s="489" t="str">
        <f t="shared" si="435"/>
        <v>2364290128訪問看護</v>
      </c>
      <c r="B27862" s="489">
        <v>2364290128</v>
      </c>
      <c r="C27862" s="489" t="s">
        <v>2102</v>
      </c>
      <c r="D27862" s="489" t="s">
        <v>5496</v>
      </c>
    </row>
    <row r="27863" spans="1:4">
      <c r="A27863" s="489" t="str">
        <f t="shared" si="435"/>
        <v>2364290136介護予防訪問看護</v>
      </c>
      <c r="B27863" s="489">
        <v>2364290136</v>
      </c>
      <c r="C27863" s="489" t="s">
        <v>2103</v>
      </c>
      <c r="D27863" s="489" t="s">
        <v>5497</v>
      </c>
    </row>
    <row r="27864" spans="1:4">
      <c r="A27864" s="489" t="str">
        <f t="shared" si="435"/>
        <v>2364290136訪問看護</v>
      </c>
      <c r="B27864" s="489">
        <v>2364290136</v>
      </c>
      <c r="C27864" s="489" t="s">
        <v>2102</v>
      </c>
      <c r="D27864" s="489" t="s">
        <v>5497</v>
      </c>
    </row>
    <row r="27865" spans="1:4">
      <c r="A27865" s="489" t="str">
        <f t="shared" si="435"/>
        <v>2364290151訪問看護</v>
      </c>
      <c r="B27865" s="489">
        <v>2364290151</v>
      </c>
      <c r="C27865" s="489" t="s">
        <v>2102</v>
      </c>
      <c r="D27865" s="489" t="s">
        <v>5498</v>
      </c>
    </row>
    <row r="27866" spans="1:4">
      <c r="A27866" s="489" t="str">
        <f t="shared" si="435"/>
        <v>2364290169介護予防訪問看護</v>
      </c>
      <c r="B27866" s="489">
        <v>2364290169</v>
      </c>
      <c r="C27866" s="489" t="s">
        <v>2103</v>
      </c>
      <c r="D27866" s="489" t="s">
        <v>5499</v>
      </c>
    </row>
    <row r="27867" spans="1:4">
      <c r="A27867" s="489" t="str">
        <f t="shared" si="435"/>
        <v>2364290169訪問看護</v>
      </c>
      <c r="B27867" s="489">
        <v>2364290169</v>
      </c>
      <c r="C27867" s="489" t="s">
        <v>2102</v>
      </c>
      <c r="D27867" s="489" t="s">
        <v>5499</v>
      </c>
    </row>
    <row r="27868" spans="1:4">
      <c r="A27868" s="489" t="str">
        <f t="shared" si="435"/>
        <v>2364290177介護予防訪問看護</v>
      </c>
      <c r="B27868" s="489">
        <v>2364290177</v>
      </c>
      <c r="C27868" s="489" t="s">
        <v>2103</v>
      </c>
      <c r="D27868" s="489" t="s">
        <v>5500</v>
      </c>
    </row>
    <row r="27869" spans="1:4">
      <c r="A27869" s="489" t="str">
        <f t="shared" si="435"/>
        <v>2364290177訪問看護</v>
      </c>
      <c r="B27869" s="489">
        <v>2364290177</v>
      </c>
      <c r="C27869" s="489" t="s">
        <v>2102</v>
      </c>
      <c r="D27869" s="489" t="s">
        <v>5500</v>
      </c>
    </row>
    <row r="27870" spans="1:4">
      <c r="A27870" s="489" t="str">
        <f t="shared" si="435"/>
        <v>2364290193介護予防訪問看護</v>
      </c>
      <c r="B27870" s="489">
        <v>2364290193</v>
      </c>
      <c r="C27870" s="489" t="s">
        <v>2103</v>
      </c>
      <c r="D27870" s="489" t="s">
        <v>5501</v>
      </c>
    </row>
    <row r="27871" spans="1:4">
      <c r="A27871" s="489" t="str">
        <f t="shared" si="435"/>
        <v>2364290193訪問看護</v>
      </c>
      <c r="B27871" s="489">
        <v>2364290193</v>
      </c>
      <c r="C27871" s="489" t="s">
        <v>2102</v>
      </c>
      <c r="D27871" s="489" t="s">
        <v>5501</v>
      </c>
    </row>
    <row r="27872" spans="1:4">
      <c r="A27872" s="489" t="str">
        <f t="shared" si="435"/>
        <v>2364290219訪問看護</v>
      </c>
      <c r="B27872" s="489">
        <v>2364290219</v>
      </c>
      <c r="C27872" s="489" t="s">
        <v>2102</v>
      </c>
      <c r="D27872" s="489" t="s">
        <v>5502</v>
      </c>
    </row>
    <row r="27873" spans="1:4">
      <c r="A27873" s="489" t="str">
        <f t="shared" si="435"/>
        <v>2364290227介護予防訪問看護</v>
      </c>
      <c r="B27873" s="489">
        <v>2364290227</v>
      </c>
      <c r="C27873" s="489" t="s">
        <v>2103</v>
      </c>
      <c r="D27873" s="489" t="s">
        <v>19441</v>
      </c>
    </row>
    <row r="27874" spans="1:4">
      <c r="A27874" s="489" t="str">
        <f t="shared" si="435"/>
        <v>2364290227訪問看護</v>
      </c>
      <c r="B27874" s="489">
        <v>2364290227</v>
      </c>
      <c r="C27874" s="489" t="s">
        <v>2102</v>
      </c>
      <c r="D27874" s="489" t="s">
        <v>19441</v>
      </c>
    </row>
    <row r="27875" spans="1:4">
      <c r="A27875" s="489" t="str">
        <f t="shared" si="435"/>
        <v>2364390019介護予防訪問看護</v>
      </c>
      <c r="B27875" s="489">
        <v>2364390019</v>
      </c>
      <c r="C27875" s="489" t="s">
        <v>2103</v>
      </c>
      <c r="D27875" s="489" t="s">
        <v>5503</v>
      </c>
    </row>
    <row r="27876" spans="1:4">
      <c r="A27876" s="489" t="str">
        <f t="shared" si="435"/>
        <v>2364390019訪問看護</v>
      </c>
      <c r="B27876" s="489">
        <v>2364390019</v>
      </c>
      <c r="C27876" s="489" t="s">
        <v>2102</v>
      </c>
      <c r="D27876" s="489" t="s">
        <v>5503</v>
      </c>
    </row>
    <row r="27877" spans="1:4">
      <c r="A27877" s="489" t="str">
        <f t="shared" si="435"/>
        <v>2364390043介護予防訪問看護</v>
      </c>
      <c r="B27877" s="489">
        <v>2364390043</v>
      </c>
      <c r="C27877" s="489" t="s">
        <v>2103</v>
      </c>
      <c r="D27877" s="489" t="s">
        <v>5504</v>
      </c>
    </row>
    <row r="27878" spans="1:4">
      <c r="A27878" s="489" t="str">
        <f t="shared" si="435"/>
        <v>2364390043訪問看護</v>
      </c>
      <c r="B27878" s="489">
        <v>2364390043</v>
      </c>
      <c r="C27878" s="489" t="s">
        <v>2102</v>
      </c>
      <c r="D27878" s="489" t="s">
        <v>5504</v>
      </c>
    </row>
    <row r="27879" spans="1:4">
      <c r="A27879" s="489" t="str">
        <f t="shared" si="435"/>
        <v>2364390050介護予防訪問看護</v>
      </c>
      <c r="B27879" s="489">
        <v>2364390050</v>
      </c>
      <c r="C27879" s="489" t="s">
        <v>2103</v>
      </c>
      <c r="D27879" s="489" t="s">
        <v>5505</v>
      </c>
    </row>
    <row r="27880" spans="1:4">
      <c r="A27880" s="489" t="str">
        <f t="shared" si="435"/>
        <v>2364390050訪問看護</v>
      </c>
      <c r="B27880" s="489">
        <v>2364390050</v>
      </c>
      <c r="C27880" s="489" t="s">
        <v>2102</v>
      </c>
      <c r="D27880" s="489" t="s">
        <v>5505</v>
      </c>
    </row>
    <row r="27881" spans="1:4">
      <c r="A27881" s="489" t="str">
        <f t="shared" si="435"/>
        <v>2364390068介護予防訪問看護</v>
      </c>
      <c r="B27881" s="489">
        <v>2364390068</v>
      </c>
      <c r="C27881" s="489" t="s">
        <v>2103</v>
      </c>
      <c r="D27881" s="489" t="s">
        <v>5506</v>
      </c>
    </row>
    <row r="27882" spans="1:4">
      <c r="A27882" s="489" t="str">
        <f t="shared" si="435"/>
        <v>2364390068訪問看護</v>
      </c>
      <c r="B27882" s="489">
        <v>2364390068</v>
      </c>
      <c r="C27882" s="489" t="s">
        <v>2102</v>
      </c>
      <c r="D27882" s="489" t="s">
        <v>5506</v>
      </c>
    </row>
    <row r="27883" spans="1:4">
      <c r="A27883" s="489" t="str">
        <f t="shared" si="435"/>
        <v>2364390126介護予防訪問看護</v>
      </c>
      <c r="B27883" s="489">
        <v>2364390126</v>
      </c>
      <c r="C27883" s="489" t="s">
        <v>2103</v>
      </c>
      <c r="D27883" s="489" t="s">
        <v>5507</v>
      </c>
    </row>
    <row r="27884" spans="1:4">
      <c r="A27884" s="489" t="str">
        <f t="shared" si="435"/>
        <v>2364390126訪問看護</v>
      </c>
      <c r="B27884" s="489">
        <v>2364390126</v>
      </c>
      <c r="C27884" s="489" t="s">
        <v>2102</v>
      </c>
      <c r="D27884" s="489" t="s">
        <v>5507</v>
      </c>
    </row>
    <row r="27885" spans="1:4">
      <c r="A27885" s="489" t="str">
        <f t="shared" si="435"/>
        <v>2364390134介護予防訪問看護</v>
      </c>
      <c r="B27885" s="489">
        <v>2364390134</v>
      </c>
      <c r="C27885" s="489" t="s">
        <v>2103</v>
      </c>
      <c r="D27885" s="489" t="s">
        <v>5508</v>
      </c>
    </row>
    <row r="27886" spans="1:4">
      <c r="A27886" s="489" t="str">
        <f t="shared" si="435"/>
        <v>2364390134訪問看護</v>
      </c>
      <c r="B27886" s="489">
        <v>2364390134</v>
      </c>
      <c r="C27886" s="489" t="s">
        <v>2102</v>
      </c>
      <c r="D27886" s="489" t="s">
        <v>5508</v>
      </c>
    </row>
    <row r="27887" spans="1:4">
      <c r="A27887" s="489" t="str">
        <f t="shared" si="435"/>
        <v>2364390159介護予防訪問看護</v>
      </c>
      <c r="B27887" s="489">
        <v>2364390159</v>
      </c>
      <c r="C27887" s="489" t="s">
        <v>2103</v>
      </c>
      <c r="D27887" s="489" t="s">
        <v>5509</v>
      </c>
    </row>
    <row r="27888" spans="1:4">
      <c r="A27888" s="489" t="str">
        <f t="shared" si="435"/>
        <v>2364390159訪問看護</v>
      </c>
      <c r="B27888" s="489">
        <v>2364390159</v>
      </c>
      <c r="C27888" s="489" t="s">
        <v>2102</v>
      </c>
      <c r="D27888" s="489" t="s">
        <v>5509</v>
      </c>
    </row>
    <row r="27889" spans="1:4">
      <c r="A27889" s="489" t="str">
        <f t="shared" si="435"/>
        <v>2364390167介護予防訪問看護</v>
      </c>
      <c r="B27889" s="489">
        <v>2364390167</v>
      </c>
      <c r="C27889" s="489" t="s">
        <v>2103</v>
      </c>
      <c r="D27889" s="489" t="s">
        <v>5510</v>
      </c>
    </row>
    <row r="27890" spans="1:4">
      <c r="A27890" s="489" t="str">
        <f t="shared" si="435"/>
        <v>2364390167訪問看護</v>
      </c>
      <c r="B27890" s="489">
        <v>2364390167</v>
      </c>
      <c r="C27890" s="489" t="s">
        <v>2102</v>
      </c>
      <c r="D27890" s="489" t="s">
        <v>5510</v>
      </c>
    </row>
    <row r="27891" spans="1:4">
      <c r="A27891" s="489" t="str">
        <f t="shared" si="435"/>
        <v>2364390175訪問看護</v>
      </c>
      <c r="B27891" s="489">
        <v>2364390175</v>
      </c>
      <c r="C27891" s="489" t="s">
        <v>2102</v>
      </c>
      <c r="D27891" s="489" t="s">
        <v>5511</v>
      </c>
    </row>
    <row r="27892" spans="1:4">
      <c r="A27892" s="489" t="str">
        <f t="shared" si="435"/>
        <v>2364490058介護予防訪問看護</v>
      </c>
      <c r="B27892" s="489">
        <v>2364490058</v>
      </c>
      <c r="C27892" s="489" t="s">
        <v>2103</v>
      </c>
      <c r="D27892" s="489" t="s">
        <v>5512</v>
      </c>
    </row>
    <row r="27893" spans="1:4">
      <c r="A27893" s="489" t="str">
        <f t="shared" si="435"/>
        <v>2364490058訪問看護</v>
      </c>
      <c r="B27893" s="489">
        <v>2364490058</v>
      </c>
      <c r="C27893" s="489" t="s">
        <v>2102</v>
      </c>
      <c r="D27893" s="489" t="s">
        <v>5512</v>
      </c>
    </row>
    <row r="27894" spans="1:4">
      <c r="A27894" s="489" t="str">
        <f t="shared" si="435"/>
        <v>2364490058訪問看護</v>
      </c>
      <c r="B27894" s="489">
        <v>2364490058</v>
      </c>
      <c r="C27894" s="489" t="s">
        <v>2102</v>
      </c>
      <c r="D27894" s="489" t="s">
        <v>5512</v>
      </c>
    </row>
    <row r="27895" spans="1:4">
      <c r="A27895" s="489" t="str">
        <f t="shared" si="435"/>
        <v>2364490074介護予防訪問看護</v>
      </c>
      <c r="B27895" s="489">
        <v>2364490074</v>
      </c>
      <c r="C27895" s="489" t="s">
        <v>2103</v>
      </c>
      <c r="D27895" s="489" t="s">
        <v>5513</v>
      </c>
    </row>
    <row r="27896" spans="1:4">
      <c r="A27896" s="489" t="str">
        <f t="shared" si="435"/>
        <v>2364490074訪問看護</v>
      </c>
      <c r="B27896" s="489">
        <v>2364490074</v>
      </c>
      <c r="C27896" s="489" t="s">
        <v>2102</v>
      </c>
      <c r="D27896" s="489" t="s">
        <v>5513</v>
      </c>
    </row>
    <row r="27897" spans="1:4">
      <c r="A27897" s="489" t="str">
        <f t="shared" si="435"/>
        <v>2364490082介護予防訪問看護</v>
      </c>
      <c r="B27897" s="489">
        <v>2364490082</v>
      </c>
      <c r="C27897" s="489" t="s">
        <v>2103</v>
      </c>
      <c r="D27897" s="489" t="s">
        <v>5514</v>
      </c>
    </row>
    <row r="27898" spans="1:4">
      <c r="A27898" s="489" t="str">
        <f t="shared" si="435"/>
        <v>2364490082訪問看護</v>
      </c>
      <c r="B27898" s="489">
        <v>2364490082</v>
      </c>
      <c r="C27898" s="489" t="s">
        <v>2102</v>
      </c>
      <c r="D27898" s="489" t="s">
        <v>5514</v>
      </c>
    </row>
    <row r="27899" spans="1:4">
      <c r="A27899" s="489" t="str">
        <f t="shared" si="435"/>
        <v>2364490090介護予防訪問看護</v>
      </c>
      <c r="B27899" s="489">
        <v>2364490090</v>
      </c>
      <c r="C27899" s="489" t="s">
        <v>2103</v>
      </c>
      <c r="D27899" s="489" t="s">
        <v>5515</v>
      </c>
    </row>
    <row r="27900" spans="1:4">
      <c r="A27900" s="489" t="str">
        <f t="shared" si="435"/>
        <v>2364490090訪問看護</v>
      </c>
      <c r="B27900" s="489">
        <v>2364490090</v>
      </c>
      <c r="C27900" s="489" t="s">
        <v>2102</v>
      </c>
      <c r="D27900" s="489" t="s">
        <v>5515</v>
      </c>
    </row>
    <row r="27901" spans="1:4">
      <c r="A27901" s="489" t="str">
        <f t="shared" si="435"/>
        <v>2364490090訪問看護</v>
      </c>
      <c r="B27901" s="489">
        <v>2364490090</v>
      </c>
      <c r="C27901" s="489" t="s">
        <v>2102</v>
      </c>
      <c r="D27901" s="489" t="s">
        <v>5515</v>
      </c>
    </row>
    <row r="27902" spans="1:4">
      <c r="A27902" s="489" t="str">
        <f t="shared" si="435"/>
        <v>2364490108介護予防訪問看護</v>
      </c>
      <c r="B27902" s="489">
        <v>2364490108</v>
      </c>
      <c r="C27902" s="489" t="s">
        <v>2103</v>
      </c>
      <c r="D27902" s="489" t="s">
        <v>5516</v>
      </c>
    </row>
    <row r="27903" spans="1:4">
      <c r="A27903" s="489" t="str">
        <f t="shared" si="435"/>
        <v>2364490108訪問看護</v>
      </c>
      <c r="B27903" s="489">
        <v>2364490108</v>
      </c>
      <c r="C27903" s="489" t="s">
        <v>2102</v>
      </c>
      <c r="D27903" s="489" t="s">
        <v>5516</v>
      </c>
    </row>
    <row r="27904" spans="1:4">
      <c r="A27904" s="489" t="str">
        <f t="shared" si="435"/>
        <v>2364490116介護予防訪問看護</v>
      </c>
      <c r="B27904" s="489">
        <v>2364490116</v>
      </c>
      <c r="C27904" s="489" t="s">
        <v>2103</v>
      </c>
      <c r="D27904" s="489" t="s">
        <v>5517</v>
      </c>
    </row>
    <row r="27905" spans="1:4">
      <c r="A27905" s="489" t="str">
        <f t="shared" si="435"/>
        <v>2364490116訪問看護</v>
      </c>
      <c r="B27905" s="489">
        <v>2364490116</v>
      </c>
      <c r="C27905" s="489" t="s">
        <v>2102</v>
      </c>
      <c r="D27905" s="489" t="s">
        <v>5517</v>
      </c>
    </row>
    <row r="27906" spans="1:4">
      <c r="A27906" s="489" t="str">
        <f t="shared" ref="A27906:A27969" si="436">B27906&amp;C27906</f>
        <v>2364490132介護予防訪問看護</v>
      </c>
      <c r="B27906" s="489">
        <v>2364490132</v>
      </c>
      <c r="C27906" s="489" t="s">
        <v>2103</v>
      </c>
      <c r="D27906" s="489" t="s">
        <v>5518</v>
      </c>
    </row>
    <row r="27907" spans="1:4">
      <c r="A27907" s="489" t="str">
        <f t="shared" si="436"/>
        <v>2364490132訪問看護</v>
      </c>
      <c r="B27907" s="489">
        <v>2364490132</v>
      </c>
      <c r="C27907" s="489" t="s">
        <v>2102</v>
      </c>
      <c r="D27907" s="489" t="s">
        <v>5518</v>
      </c>
    </row>
    <row r="27908" spans="1:4">
      <c r="A27908" s="489" t="str">
        <f t="shared" si="436"/>
        <v>2364490140介護予防訪問看護</v>
      </c>
      <c r="B27908" s="489">
        <v>2364490140</v>
      </c>
      <c r="C27908" s="489" t="s">
        <v>2103</v>
      </c>
      <c r="D27908" s="489" t="s">
        <v>5519</v>
      </c>
    </row>
    <row r="27909" spans="1:4">
      <c r="A27909" s="489" t="str">
        <f t="shared" si="436"/>
        <v>2364490140訪問看護</v>
      </c>
      <c r="B27909" s="489">
        <v>2364490140</v>
      </c>
      <c r="C27909" s="489" t="s">
        <v>2102</v>
      </c>
      <c r="D27909" s="489" t="s">
        <v>5519</v>
      </c>
    </row>
    <row r="27910" spans="1:4">
      <c r="A27910" s="489" t="str">
        <f t="shared" si="436"/>
        <v>2364590063介護予防訪問看護</v>
      </c>
      <c r="B27910" s="489">
        <v>2364590063</v>
      </c>
      <c r="C27910" s="489" t="s">
        <v>2103</v>
      </c>
      <c r="D27910" s="489" t="s">
        <v>5520</v>
      </c>
    </row>
    <row r="27911" spans="1:4">
      <c r="A27911" s="489" t="str">
        <f t="shared" si="436"/>
        <v>2364590063訪問看護</v>
      </c>
      <c r="B27911" s="489">
        <v>2364590063</v>
      </c>
      <c r="C27911" s="489" t="s">
        <v>2102</v>
      </c>
      <c r="D27911" s="489" t="s">
        <v>5520</v>
      </c>
    </row>
    <row r="27912" spans="1:4">
      <c r="A27912" s="489" t="str">
        <f t="shared" si="436"/>
        <v>2364590071訪問看護</v>
      </c>
      <c r="B27912" s="489">
        <v>2364590071</v>
      </c>
      <c r="C27912" s="489" t="s">
        <v>2102</v>
      </c>
      <c r="D27912" s="489" t="s">
        <v>5521</v>
      </c>
    </row>
    <row r="27913" spans="1:4">
      <c r="A27913" s="489" t="str">
        <f t="shared" si="436"/>
        <v>2364590089介護予防訪問看護</v>
      </c>
      <c r="B27913" s="489">
        <v>2364590089</v>
      </c>
      <c r="C27913" s="489" t="s">
        <v>2103</v>
      </c>
      <c r="D27913" s="489" t="s">
        <v>5522</v>
      </c>
    </row>
    <row r="27914" spans="1:4">
      <c r="A27914" s="489" t="str">
        <f t="shared" si="436"/>
        <v>2364590089訪問看護</v>
      </c>
      <c r="B27914" s="489">
        <v>2364590089</v>
      </c>
      <c r="C27914" s="489" t="s">
        <v>2102</v>
      </c>
      <c r="D27914" s="489" t="s">
        <v>5522</v>
      </c>
    </row>
    <row r="27915" spans="1:4">
      <c r="A27915" s="489" t="str">
        <f t="shared" si="436"/>
        <v>2364590105介護予防訪問看護</v>
      </c>
      <c r="B27915" s="489">
        <v>2364590105</v>
      </c>
      <c r="C27915" s="489" t="s">
        <v>2103</v>
      </c>
      <c r="D27915" s="489" t="s">
        <v>5523</v>
      </c>
    </row>
    <row r="27916" spans="1:4">
      <c r="A27916" s="489" t="str">
        <f t="shared" si="436"/>
        <v>2364590105訪問看護</v>
      </c>
      <c r="B27916" s="489">
        <v>2364590105</v>
      </c>
      <c r="C27916" s="489" t="s">
        <v>2102</v>
      </c>
      <c r="D27916" s="489" t="s">
        <v>5523</v>
      </c>
    </row>
    <row r="27917" spans="1:4">
      <c r="A27917" s="489" t="str">
        <f t="shared" si="436"/>
        <v>2364590121介護予防訪問看護</v>
      </c>
      <c r="B27917" s="489">
        <v>2364590121</v>
      </c>
      <c r="C27917" s="489" t="s">
        <v>2103</v>
      </c>
      <c r="D27917" s="489" t="s">
        <v>5524</v>
      </c>
    </row>
    <row r="27918" spans="1:4">
      <c r="A27918" s="489" t="str">
        <f t="shared" si="436"/>
        <v>2364590121訪問看護</v>
      </c>
      <c r="B27918" s="489">
        <v>2364590121</v>
      </c>
      <c r="C27918" s="489" t="s">
        <v>2102</v>
      </c>
      <c r="D27918" s="489" t="s">
        <v>5524</v>
      </c>
    </row>
    <row r="27919" spans="1:4">
      <c r="A27919" s="489" t="str">
        <f t="shared" si="436"/>
        <v>2364590139介護予防訪問看護</v>
      </c>
      <c r="B27919" s="489">
        <v>2364590139</v>
      </c>
      <c r="C27919" s="489" t="s">
        <v>2103</v>
      </c>
      <c r="D27919" s="489" t="s">
        <v>5525</v>
      </c>
    </row>
    <row r="27920" spans="1:4">
      <c r="A27920" s="489" t="str">
        <f t="shared" si="436"/>
        <v>2364590139訪問看護</v>
      </c>
      <c r="B27920" s="489">
        <v>2364590139</v>
      </c>
      <c r="C27920" s="489" t="s">
        <v>2102</v>
      </c>
      <c r="D27920" s="489" t="s">
        <v>5525</v>
      </c>
    </row>
    <row r="27921" spans="1:4">
      <c r="A27921" s="489" t="str">
        <f t="shared" si="436"/>
        <v>2364590139訪問看護</v>
      </c>
      <c r="B27921" s="489">
        <v>2364590139</v>
      </c>
      <c r="C27921" s="489" t="s">
        <v>2102</v>
      </c>
      <c r="D27921" s="489" t="s">
        <v>5525</v>
      </c>
    </row>
    <row r="27922" spans="1:4">
      <c r="A27922" s="489" t="str">
        <f t="shared" si="436"/>
        <v>2364590147介護予防訪問看護</v>
      </c>
      <c r="B27922" s="489">
        <v>2364590147</v>
      </c>
      <c r="C27922" s="489" t="s">
        <v>2103</v>
      </c>
      <c r="D27922" s="489" t="s">
        <v>5526</v>
      </c>
    </row>
    <row r="27923" spans="1:4">
      <c r="A27923" s="489" t="str">
        <f t="shared" si="436"/>
        <v>2364590147訪問看護</v>
      </c>
      <c r="B27923" s="489">
        <v>2364590147</v>
      </c>
      <c r="C27923" s="489" t="s">
        <v>2102</v>
      </c>
      <c r="D27923" s="489" t="s">
        <v>5526</v>
      </c>
    </row>
    <row r="27924" spans="1:4">
      <c r="A27924" s="489" t="str">
        <f t="shared" si="436"/>
        <v>2364590154介護予防訪問看護</v>
      </c>
      <c r="B27924" s="489">
        <v>2364590154</v>
      </c>
      <c r="C27924" s="489" t="s">
        <v>2103</v>
      </c>
      <c r="D27924" s="489" t="s">
        <v>5527</v>
      </c>
    </row>
    <row r="27925" spans="1:4">
      <c r="A27925" s="489" t="str">
        <f t="shared" si="436"/>
        <v>2364590154訪問看護</v>
      </c>
      <c r="B27925" s="489">
        <v>2364590154</v>
      </c>
      <c r="C27925" s="489" t="s">
        <v>2102</v>
      </c>
      <c r="D27925" s="489" t="s">
        <v>5527</v>
      </c>
    </row>
    <row r="27926" spans="1:4">
      <c r="A27926" s="489" t="str">
        <f t="shared" si="436"/>
        <v>2364590170介護予防訪問看護</v>
      </c>
      <c r="B27926" s="489">
        <v>2364590170</v>
      </c>
      <c r="C27926" s="489" t="s">
        <v>2103</v>
      </c>
      <c r="D27926" s="489" t="s">
        <v>5528</v>
      </c>
    </row>
    <row r="27927" spans="1:4">
      <c r="A27927" s="489" t="str">
        <f t="shared" si="436"/>
        <v>2364590170訪問看護</v>
      </c>
      <c r="B27927" s="489">
        <v>2364590170</v>
      </c>
      <c r="C27927" s="489" t="s">
        <v>2102</v>
      </c>
      <c r="D27927" s="489" t="s">
        <v>5528</v>
      </c>
    </row>
    <row r="27928" spans="1:4">
      <c r="A27928" s="489" t="str">
        <f t="shared" si="436"/>
        <v>2364590188介護予防訪問看護</v>
      </c>
      <c r="B27928" s="489">
        <v>2364590188</v>
      </c>
      <c r="C27928" s="489" t="s">
        <v>2103</v>
      </c>
      <c r="D27928" s="489" t="s">
        <v>5529</v>
      </c>
    </row>
    <row r="27929" spans="1:4">
      <c r="A27929" s="489" t="str">
        <f t="shared" si="436"/>
        <v>2364590188訪問看護</v>
      </c>
      <c r="B27929" s="489">
        <v>2364590188</v>
      </c>
      <c r="C27929" s="489" t="s">
        <v>2102</v>
      </c>
      <c r="D27929" s="489" t="s">
        <v>5529</v>
      </c>
    </row>
    <row r="27930" spans="1:4">
      <c r="A27930" s="489" t="str">
        <f t="shared" si="436"/>
        <v>2364590196介護予防訪問看護</v>
      </c>
      <c r="B27930" s="489">
        <v>2364590196</v>
      </c>
      <c r="C27930" s="489" t="s">
        <v>2103</v>
      </c>
      <c r="D27930" s="489" t="s">
        <v>5530</v>
      </c>
    </row>
    <row r="27931" spans="1:4">
      <c r="A27931" s="489" t="str">
        <f t="shared" si="436"/>
        <v>2364590196訪問看護</v>
      </c>
      <c r="B27931" s="489">
        <v>2364590196</v>
      </c>
      <c r="C27931" s="489" t="s">
        <v>2102</v>
      </c>
      <c r="D27931" s="489" t="s">
        <v>5530</v>
      </c>
    </row>
    <row r="27932" spans="1:4">
      <c r="A27932" s="489" t="str">
        <f t="shared" si="436"/>
        <v>2364690046介護予防訪問看護</v>
      </c>
      <c r="B27932" s="489">
        <v>2364690046</v>
      </c>
      <c r="C27932" s="489" t="s">
        <v>2103</v>
      </c>
      <c r="D27932" s="489" t="s">
        <v>5531</v>
      </c>
    </row>
    <row r="27933" spans="1:4">
      <c r="A27933" s="489" t="str">
        <f t="shared" si="436"/>
        <v>2364690046訪問看護</v>
      </c>
      <c r="B27933" s="489">
        <v>2364690046</v>
      </c>
      <c r="C27933" s="489" t="s">
        <v>2102</v>
      </c>
      <c r="D27933" s="489" t="s">
        <v>5531</v>
      </c>
    </row>
    <row r="27934" spans="1:4">
      <c r="A27934" s="489" t="str">
        <f t="shared" si="436"/>
        <v>2364690046訪問看護</v>
      </c>
      <c r="B27934" s="489">
        <v>2364690046</v>
      </c>
      <c r="C27934" s="489" t="s">
        <v>2102</v>
      </c>
      <c r="D27934" s="489" t="s">
        <v>5531</v>
      </c>
    </row>
    <row r="27935" spans="1:4">
      <c r="A27935" s="489" t="str">
        <f t="shared" si="436"/>
        <v>2364690053介護予防訪問看護</v>
      </c>
      <c r="B27935" s="489">
        <v>2364690053</v>
      </c>
      <c r="C27935" s="489" t="s">
        <v>2103</v>
      </c>
      <c r="D27935" s="489" t="s">
        <v>5532</v>
      </c>
    </row>
    <row r="27936" spans="1:4">
      <c r="A27936" s="489" t="str">
        <f t="shared" si="436"/>
        <v>2364690053訪問看護</v>
      </c>
      <c r="B27936" s="489">
        <v>2364690053</v>
      </c>
      <c r="C27936" s="489" t="s">
        <v>2102</v>
      </c>
      <c r="D27936" s="489" t="s">
        <v>5532</v>
      </c>
    </row>
    <row r="27937" spans="1:4">
      <c r="A27937" s="489" t="str">
        <f t="shared" si="436"/>
        <v>2364690061介護予防訪問看護</v>
      </c>
      <c r="B27937" s="489">
        <v>2364690061</v>
      </c>
      <c r="C27937" s="489" t="s">
        <v>2103</v>
      </c>
      <c r="D27937" s="489" t="s">
        <v>5533</v>
      </c>
    </row>
    <row r="27938" spans="1:4">
      <c r="A27938" s="489" t="str">
        <f t="shared" si="436"/>
        <v>2364690061訪問看護</v>
      </c>
      <c r="B27938" s="489">
        <v>2364690061</v>
      </c>
      <c r="C27938" s="489" t="s">
        <v>2102</v>
      </c>
      <c r="D27938" s="489" t="s">
        <v>5533</v>
      </c>
    </row>
    <row r="27939" spans="1:4">
      <c r="A27939" s="489" t="str">
        <f t="shared" si="436"/>
        <v>2364690061訪問看護</v>
      </c>
      <c r="B27939" s="489">
        <v>2364690061</v>
      </c>
      <c r="C27939" s="489" t="s">
        <v>2102</v>
      </c>
      <c r="D27939" s="489" t="s">
        <v>5533</v>
      </c>
    </row>
    <row r="27940" spans="1:4">
      <c r="A27940" s="489" t="str">
        <f t="shared" si="436"/>
        <v>2364790077介護予防訪問看護</v>
      </c>
      <c r="B27940" s="489">
        <v>2364790077</v>
      </c>
      <c r="C27940" s="489" t="s">
        <v>2103</v>
      </c>
      <c r="D27940" s="489" t="s">
        <v>5534</v>
      </c>
    </row>
    <row r="27941" spans="1:4">
      <c r="A27941" s="489" t="str">
        <f t="shared" si="436"/>
        <v>2364790077訪問看護</v>
      </c>
      <c r="B27941" s="489">
        <v>2364790077</v>
      </c>
      <c r="C27941" s="489" t="s">
        <v>2102</v>
      </c>
      <c r="D27941" s="489" t="s">
        <v>5534</v>
      </c>
    </row>
    <row r="27942" spans="1:4">
      <c r="A27942" s="489" t="str">
        <f t="shared" si="436"/>
        <v>2364790085介護予防訪問看護</v>
      </c>
      <c r="B27942" s="489">
        <v>2364790085</v>
      </c>
      <c r="C27942" s="489" t="s">
        <v>2103</v>
      </c>
      <c r="D27942" s="489" t="s">
        <v>4553</v>
      </c>
    </row>
    <row r="27943" spans="1:4">
      <c r="A27943" s="489" t="str">
        <f t="shared" si="436"/>
        <v>2364790085訪問看護</v>
      </c>
      <c r="B27943" s="489">
        <v>2364790085</v>
      </c>
      <c r="C27943" s="489" t="s">
        <v>2102</v>
      </c>
      <c r="D27943" s="489" t="s">
        <v>4553</v>
      </c>
    </row>
    <row r="27944" spans="1:4">
      <c r="A27944" s="489" t="str">
        <f t="shared" si="436"/>
        <v>2364790119介護予防訪問看護</v>
      </c>
      <c r="B27944" s="489">
        <v>2364790119</v>
      </c>
      <c r="C27944" s="489" t="s">
        <v>2103</v>
      </c>
      <c r="D27944" s="489" t="s">
        <v>5535</v>
      </c>
    </row>
    <row r="27945" spans="1:4">
      <c r="A27945" s="489" t="str">
        <f t="shared" si="436"/>
        <v>2364790119訪問看護</v>
      </c>
      <c r="B27945" s="489">
        <v>2364790119</v>
      </c>
      <c r="C27945" s="489" t="s">
        <v>2102</v>
      </c>
      <c r="D27945" s="489" t="s">
        <v>5535</v>
      </c>
    </row>
    <row r="27946" spans="1:4">
      <c r="A27946" s="489" t="str">
        <f t="shared" si="436"/>
        <v>2364790127介護予防訪問看護</v>
      </c>
      <c r="B27946" s="489">
        <v>2364790127</v>
      </c>
      <c r="C27946" s="489" t="s">
        <v>2103</v>
      </c>
      <c r="D27946" s="489" t="s">
        <v>5536</v>
      </c>
    </row>
    <row r="27947" spans="1:4">
      <c r="A27947" s="489" t="str">
        <f t="shared" si="436"/>
        <v>2364790127訪問看護</v>
      </c>
      <c r="B27947" s="489">
        <v>2364790127</v>
      </c>
      <c r="C27947" s="489" t="s">
        <v>2102</v>
      </c>
      <c r="D27947" s="489" t="s">
        <v>5536</v>
      </c>
    </row>
    <row r="27948" spans="1:4">
      <c r="A27948" s="489" t="str">
        <f t="shared" si="436"/>
        <v>2364790135介護予防訪問看護</v>
      </c>
      <c r="B27948" s="489">
        <v>2364790135</v>
      </c>
      <c r="C27948" s="489" t="s">
        <v>2103</v>
      </c>
      <c r="D27948" s="489" t="s">
        <v>5537</v>
      </c>
    </row>
    <row r="27949" spans="1:4">
      <c r="A27949" s="489" t="str">
        <f t="shared" si="436"/>
        <v>2364790135訪問看護</v>
      </c>
      <c r="B27949" s="489">
        <v>2364790135</v>
      </c>
      <c r="C27949" s="489" t="s">
        <v>2102</v>
      </c>
      <c r="D27949" s="489" t="s">
        <v>5537</v>
      </c>
    </row>
    <row r="27950" spans="1:4">
      <c r="A27950" s="489" t="str">
        <f t="shared" si="436"/>
        <v>2364890018介護予防訪問看護</v>
      </c>
      <c r="B27950" s="489">
        <v>2364890018</v>
      </c>
      <c r="C27950" s="489" t="s">
        <v>2103</v>
      </c>
      <c r="D27950" s="489" t="s">
        <v>5538</v>
      </c>
    </row>
    <row r="27951" spans="1:4">
      <c r="A27951" s="489" t="str">
        <f t="shared" si="436"/>
        <v>2364890018訪問看護</v>
      </c>
      <c r="B27951" s="489">
        <v>2364890018</v>
      </c>
      <c r="C27951" s="489" t="s">
        <v>2102</v>
      </c>
      <c r="D27951" s="489" t="s">
        <v>5538</v>
      </c>
    </row>
    <row r="27952" spans="1:4">
      <c r="A27952" s="489" t="str">
        <f t="shared" si="436"/>
        <v>2364890018訪問看護</v>
      </c>
      <c r="B27952" s="489">
        <v>2364890018</v>
      </c>
      <c r="C27952" s="489" t="s">
        <v>2102</v>
      </c>
      <c r="D27952" s="489" t="s">
        <v>5538</v>
      </c>
    </row>
    <row r="27953" spans="1:4">
      <c r="A27953" s="489" t="str">
        <f t="shared" si="436"/>
        <v>2364890042介護予防訪問看護</v>
      </c>
      <c r="B27953" s="489">
        <v>2364890042</v>
      </c>
      <c r="C27953" s="489" t="s">
        <v>2103</v>
      </c>
      <c r="D27953" s="489" t="s">
        <v>5539</v>
      </c>
    </row>
    <row r="27954" spans="1:4">
      <c r="A27954" s="489" t="str">
        <f t="shared" si="436"/>
        <v>2364890042訪問看護</v>
      </c>
      <c r="B27954" s="489">
        <v>2364890042</v>
      </c>
      <c r="C27954" s="489" t="s">
        <v>2102</v>
      </c>
      <c r="D27954" s="489" t="s">
        <v>5539</v>
      </c>
    </row>
    <row r="27955" spans="1:4">
      <c r="A27955" s="489" t="str">
        <f t="shared" si="436"/>
        <v>2364890059訪問型サービス（独自／定率）</v>
      </c>
      <c r="B27955" s="489">
        <v>2364890059</v>
      </c>
      <c r="C27955" s="489" t="s">
        <v>2568</v>
      </c>
      <c r="D27955" s="489" t="s">
        <v>5540</v>
      </c>
    </row>
    <row r="27956" spans="1:4">
      <c r="A27956" s="489" t="str">
        <f t="shared" si="436"/>
        <v>2364890059介護予防訪問看護</v>
      </c>
      <c r="B27956" s="489">
        <v>2364890059</v>
      </c>
      <c r="C27956" s="489" t="s">
        <v>2103</v>
      </c>
      <c r="D27956" s="489" t="s">
        <v>5541</v>
      </c>
    </row>
    <row r="27957" spans="1:4">
      <c r="A27957" s="489" t="str">
        <f t="shared" si="436"/>
        <v>2364890059訪問看護</v>
      </c>
      <c r="B27957" s="489">
        <v>2364890059</v>
      </c>
      <c r="C27957" s="489" t="s">
        <v>2102</v>
      </c>
      <c r="D27957" s="489" t="s">
        <v>5541</v>
      </c>
    </row>
    <row r="27958" spans="1:4">
      <c r="A27958" s="489" t="str">
        <f t="shared" si="436"/>
        <v>2364890075介護予防訪問看護</v>
      </c>
      <c r="B27958" s="489">
        <v>2364890075</v>
      </c>
      <c r="C27958" s="489" t="s">
        <v>2103</v>
      </c>
      <c r="D27958" s="489" t="s">
        <v>5542</v>
      </c>
    </row>
    <row r="27959" spans="1:4">
      <c r="A27959" s="489" t="str">
        <f t="shared" si="436"/>
        <v>2364890075訪問看護</v>
      </c>
      <c r="B27959" s="489">
        <v>2364890075</v>
      </c>
      <c r="C27959" s="489" t="s">
        <v>2102</v>
      </c>
      <c r="D27959" s="489" t="s">
        <v>5542</v>
      </c>
    </row>
    <row r="27960" spans="1:4">
      <c r="A27960" s="489" t="str">
        <f t="shared" si="436"/>
        <v>2364890075訪問看護</v>
      </c>
      <c r="B27960" s="489">
        <v>2364890075</v>
      </c>
      <c r="C27960" s="489" t="s">
        <v>2102</v>
      </c>
      <c r="D27960" s="489" t="s">
        <v>5542</v>
      </c>
    </row>
    <row r="27961" spans="1:4">
      <c r="A27961" s="489" t="str">
        <f t="shared" si="436"/>
        <v>2364890109介護予防訪問看護</v>
      </c>
      <c r="B27961" s="489">
        <v>2364890109</v>
      </c>
      <c r="C27961" s="489" t="s">
        <v>2103</v>
      </c>
      <c r="D27961" s="489" t="s">
        <v>5543</v>
      </c>
    </row>
    <row r="27962" spans="1:4">
      <c r="A27962" s="489" t="str">
        <f t="shared" si="436"/>
        <v>2364890109訪問看護</v>
      </c>
      <c r="B27962" s="489">
        <v>2364890109</v>
      </c>
      <c r="C27962" s="489" t="s">
        <v>2102</v>
      </c>
      <c r="D27962" s="489" t="s">
        <v>5543</v>
      </c>
    </row>
    <row r="27963" spans="1:4">
      <c r="A27963" s="489" t="str">
        <f t="shared" si="436"/>
        <v>2364890117介護予防訪問看護</v>
      </c>
      <c r="B27963" s="489">
        <v>2364890117</v>
      </c>
      <c r="C27963" s="489" t="s">
        <v>2103</v>
      </c>
      <c r="D27963" s="489" t="s">
        <v>5544</v>
      </c>
    </row>
    <row r="27964" spans="1:4">
      <c r="A27964" s="489" t="str">
        <f t="shared" si="436"/>
        <v>2364890117訪問看護</v>
      </c>
      <c r="B27964" s="489">
        <v>2364890117</v>
      </c>
      <c r="C27964" s="489" t="s">
        <v>2102</v>
      </c>
      <c r="D27964" s="489" t="s">
        <v>5544</v>
      </c>
    </row>
    <row r="27965" spans="1:4">
      <c r="A27965" s="489" t="str">
        <f t="shared" si="436"/>
        <v>2364890125介護予防訪問看護</v>
      </c>
      <c r="B27965" s="489">
        <v>2364890125</v>
      </c>
      <c r="C27965" s="489" t="s">
        <v>2103</v>
      </c>
      <c r="D27965" s="489" t="s">
        <v>5545</v>
      </c>
    </row>
    <row r="27966" spans="1:4">
      <c r="A27966" s="489" t="str">
        <f t="shared" si="436"/>
        <v>2364890125訪問看護</v>
      </c>
      <c r="B27966" s="489">
        <v>2364890125</v>
      </c>
      <c r="C27966" s="489" t="s">
        <v>2102</v>
      </c>
      <c r="D27966" s="489" t="s">
        <v>5545</v>
      </c>
    </row>
    <row r="27967" spans="1:4">
      <c r="A27967" s="489" t="str">
        <f t="shared" si="436"/>
        <v>2364890133介護予防訪問看護</v>
      </c>
      <c r="B27967" s="489">
        <v>2364890133</v>
      </c>
      <c r="C27967" s="489" t="s">
        <v>2103</v>
      </c>
      <c r="D27967" s="489" t="s">
        <v>5546</v>
      </c>
    </row>
    <row r="27968" spans="1:4">
      <c r="A27968" s="489" t="str">
        <f t="shared" si="436"/>
        <v>2364890133訪問看護</v>
      </c>
      <c r="B27968" s="489">
        <v>2364890133</v>
      </c>
      <c r="C27968" s="489" t="s">
        <v>2102</v>
      </c>
      <c r="D27968" s="489" t="s">
        <v>5546</v>
      </c>
    </row>
    <row r="27969" spans="1:4">
      <c r="A27969" s="489" t="str">
        <f t="shared" si="436"/>
        <v>2364990024介護予防訪問看護</v>
      </c>
      <c r="B27969" s="489">
        <v>2364990024</v>
      </c>
      <c r="C27969" s="489" t="s">
        <v>2103</v>
      </c>
      <c r="D27969" s="489" t="s">
        <v>5547</v>
      </c>
    </row>
    <row r="27970" spans="1:4">
      <c r="A27970" s="489" t="str">
        <f t="shared" ref="A27970:A28033" si="437">B27970&amp;C27970</f>
        <v>2364990024訪問看護</v>
      </c>
      <c r="B27970" s="489">
        <v>2364990024</v>
      </c>
      <c r="C27970" s="489" t="s">
        <v>2102</v>
      </c>
      <c r="D27970" s="489" t="s">
        <v>5547</v>
      </c>
    </row>
    <row r="27971" spans="1:4">
      <c r="A27971" s="489" t="str">
        <f t="shared" si="437"/>
        <v>2364990032介護予防訪問看護</v>
      </c>
      <c r="B27971" s="489">
        <v>2364990032</v>
      </c>
      <c r="C27971" s="489" t="s">
        <v>2103</v>
      </c>
      <c r="D27971" s="489" t="s">
        <v>5548</v>
      </c>
    </row>
    <row r="27972" spans="1:4">
      <c r="A27972" s="489" t="str">
        <f t="shared" si="437"/>
        <v>2364990032訪問看護</v>
      </c>
      <c r="B27972" s="489">
        <v>2364990032</v>
      </c>
      <c r="C27972" s="489" t="s">
        <v>2102</v>
      </c>
      <c r="D27972" s="489" t="s">
        <v>5548</v>
      </c>
    </row>
    <row r="27973" spans="1:4">
      <c r="A27973" s="489" t="str">
        <f t="shared" si="437"/>
        <v>2364990040介護予防訪問看護</v>
      </c>
      <c r="B27973" s="489">
        <v>2364990040</v>
      </c>
      <c r="C27973" s="489" t="s">
        <v>2103</v>
      </c>
      <c r="D27973" s="489" t="s">
        <v>5549</v>
      </c>
    </row>
    <row r="27974" spans="1:4">
      <c r="A27974" s="489" t="str">
        <f t="shared" si="437"/>
        <v>2364990040訪問看護</v>
      </c>
      <c r="B27974" s="489">
        <v>2364990040</v>
      </c>
      <c r="C27974" s="489" t="s">
        <v>2102</v>
      </c>
      <c r="D27974" s="489" t="s">
        <v>5549</v>
      </c>
    </row>
    <row r="27975" spans="1:4">
      <c r="A27975" s="489" t="str">
        <f t="shared" si="437"/>
        <v>2364990073介護予防訪問看護</v>
      </c>
      <c r="B27975" s="489">
        <v>2364990073</v>
      </c>
      <c r="C27975" s="489" t="s">
        <v>2103</v>
      </c>
      <c r="D27975" s="489" t="s">
        <v>5550</v>
      </c>
    </row>
    <row r="27976" spans="1:4">
      <c r="A27976" s="489" t="str">
        <f t="shared" si="437"/>
        <v>2364990073訪問看護</v>
      </c>
      <c r="B27976" s="489">
        <v>2364990073</v>
      </c>
      <c r="C27976" s="489" t="s">
        <v>2102</v>
      </c>
      <c r="D27976" s="489" t="s">
        <v>5550</v>
      </c>
    </row>
    <row r="27977" spans="1:4">
      <c r="A27977" s="489" t="str">
        <f t="shared" si="437"/>
        <v>2364990115介護予防訪問看護</v>
      </c>
      <c r="B27977" s="489">
        <v>2364990115</v>
      </c>
      <c r="C27977" s="489" t="s">
        <v>2103</v>
      </c>
      <c r="D27977" s="489" t="s">
        <v>5551</v>
      </c>
    </row>
    <row r="27978" spans="1:4">
      <c r="A27978" s="489" t="str">
        <f t="shared" si="437"/>
        <v>2364990115訪問看護</v>
      </c>
      <c r="B27978" s="489">
        <v>2364990115</v>
      </c>
      <c r="C27978" s="489" t="s">
        <v>2102</v>
      </c>
      <c r="D27978" s="489" t="s">
        <v>5551</v>
      </c>
    </row>
    <row r="27979" spans="1:4">
      <c r="A27979" s="489" t="str">
        <f t="shared" si="437"/>
        <v>2364990123介護予防訪問看護</v>
      </c>
      <c r="B27979" s="489">
        <v>2364990123</v>
      </c>
      <c r="C27979" s="489" t="s">
        <v>2103</v>
      </c>
      <c r="D27979" s="489" t="s">
        <v>5552</v>
      </c>
    </row>
    <row r="27980" spans="1:4">
      <c r="A27980" s="489" t="str">
        <f t="shared" si="437"/>
        <v>2364990123訪問看護</v>
      </c>
      <c r="B27980" s="489">
        <v>2364990123</v>
      </c>
      <c r="C27980" s="489" t="s">
        <v>2102</v>
      </c>
      <c r="D27980" s="489" t="s">
        <v>5552</v>
      </c>
    </row>
    <row r="27981" spans="1:4">
      <c r="A27981" s="489" t="str">
        <f t="shared" si="437"/>
        <v>2364990131介護予防訪問看護</v>
      </c>
      <c r="B27981" s="489">
        <v>2364990131</v>
      </c>
      <c r="C27981" s="489" t="s">
        <v>2103</v>
      </c>
      <c r="D27981" s="489" t="s">
        <v>5553</v>
      </c>
    </row>
    <row r="27982" spans="1:4">
      <c r="A27982" s="489" t="str">
        <f t="shared" si="437"/>
        <v>2364990131訪問看護</v>
      </c>
      <c r="B27982" s="489">
        <v>2364990131</v>
      </c>
      <c r="C27982" s="489" t="s">
        <v>2102</v>
      </c>
      <c r="D27982" s="489" t="s">
        <v>5553</v>
      </c>
    </row>
    <row r="27983" spans="1:4">
      <c r="A27983" s="489" t="str">
        <f t="shared" si="437"/>
        <v>2364990149介護予防訪問看護</v>
      </c>
      <c r="B27983" s="489">
        <v>2364990149</v>
      </c>
      <c r="C27983" s="489" t="s">
        <v>2103</v>
      </c>
      <c r="D27983" s="489" t="s">
        <v>5554</v>
      </c>
    </row>
    <row r="27984" spans="1:4">
      <c r="A27984" s="489" t="str">
        <f t="shared" si="437"/>
        <v>2364990149訪問看護</v>
      </c>
      <c r="B27984" s="489">
        <v>2364990149</v>
      </c>
      <c r="C27984" s="489" t="s">
        <v>2102</v>
      </c>
      <c r="D27984" s="489" t="s">
        <v>5554</v>
      </c>
    </row>
    <row r="27985" spans="1:4">
      <c r="A27985" s="489" t="str">
        <f t="shared" si="437"/>
        <v>2364990156介護予防訪問看護</v>
      </c>
      <c r="B27985" s="489">
        <v>2364990156</v>
      </c>
      <c r="C27985" s="489" t="s">
        <v>2103</v>
      </c>
      <c r="D27985" s="489" t="s">
        <v>5555</v>
      </c>
    </row>
    <row r="27986" spans="1:4">
      <c r="A27986" s="489" t="str">
        <f t="shared" si="437"/>
        <v>2364990156訪問看護</v>
      </c>
      <c r="B27986" s="489">
        <v>2364990156</v>
      </c>
      <c r="C27986" s="489" t="s">
        <v>2102</v>
      </c>
      <c r="D27986" s="489" t="s">
        <v>5555</v>
      </c>
    </row>
    <row r="27987" spans="1:4">
      <c r="A27987" s="489" t="str">
        <f t="shared" si="437"/>
        <v>2364990164介護予防訪問看護</v>
      </c>
      <c r="B27987" s="489">
        <v>2364990164</v>
      </c>
      <c r="C27987" s="489" t="s">
        <v>2103</v>
      </c>
      <c r="D27987" s="489" t="s">
        <v>5556</v>
      </c>
    </row>
    <row r="27988" spans="1:4">
      <c r="A27988" s="489" t="str">
        <f t="shared" si="437"/>
        <v>2364990164訪問看護</v>
      </c>
      <c r="B27988" s="489">
        <v>2364990164</v>
      </c>
      <c r="C27988" s="489" t="s">
        <v>2102</v>
      </c>
      <c r="D27988" s="489" t="s">
        <v>5556</v>
      </c>
    </row>
    <row r="27989" spans="1:4">
      <c r="A27989" s="489" t="str">
        <f t="shared" si="437"/>
        <v>2364990172介護予防訪問看護</v>
      </c>
      <c r="B27989" s="489">
        <v>2364990172</v>
      </c>
      <c r="C27989" s="489" t="s">
        <v>2103</v>
      </c>
      <c r="D27989" s="489" t="s">
        <v>5557</v>
      </c>
    </row>
    <row r="27990" spans="1:4">
      <c r="A27990" s="489" t="str">
        <f t="shared" si="437"/>
        <v>2364990172訪問看護</v>
      </c>
      <c r="B27990" s="489">
        <v>2364990172</v>
      </c>
      <c r="C27990" s="489" t="s">
        <v>2102</v>
      </c>
      <c r="D27990" s="489" t="s">
        <v>5557</v>
      </c>
    </row>
    <row r="27991" spans="1:4">
      <c r="A27991" s="489" t="str">
        <f t="shared" si="437"/>
        <v>2364990180介護予防訪問看護</v>
      </c>
      <c r="B27991" s="489">
        <v>2364990180</v>
      </c>
      <c r="C27991" s="489" t="s">
        <v>2103</v>
      </c>
      <c r="D27991" s="489" t="s">
        <v>5558</v>
      </c>
    </row>
    <row r="27992" spans="1:4">
      <c r="A27992" s="489" t="str">
        <f t="shared" si="437"/>
        <v>2364990180訪問看護</v>
      </c>
      <c r="B27992" s="489">
        <v>2364990180</v>
      </c>
      <c r="C27992" s="489" t="s">
        <v>2102</v>
      </c>
      <c r="D27992" s="489" t="s">
        <v>5558</v>
      </c>
    </row>
    <row r="27993" spans="1:4">
      <c r="A27993" s="489" t="str">
        <f t="shared" si="437"/>
        <v>2365090030介護予防訪問看護</v>
      </c>
      <c r="B27993" s="489">
        <v>2365090030</v>
      </c>
      <c r="C27993" s="489" t="s">
        <v>2103</v>
      </c>
      <c r="D27993" s="489" t="s">
        <v>5559</v>
      </c>
    </row>
    <row r="27994" spans="1:4">
      <c r="A27994" s="489" t="str">
        <f t="shared" si="437"/>
        <v>2365090030訪問看護</v>
      </c>
      <c r="B27994" s="489">
        <v>2365090030</v>
      </c>
      <c r="C27994" s="489" t="s">
        <v>2102</v>
      </c>
      <c r="D27994" s="489" t="s">
        <v>5559</v>
      </c>
    </row>
    <row r="27995" spans="1:4">
      <c r="A27995" s="489" t="str">
        <f t="shared" si="437"/>
        <v>2365090048介護予防訪問看護</v>
      </c>
      <c r="B27995" s="489">
        <v>2365090048</v>
      </c>
      <c r="C27995" s="489" t="s">
        <v>2103</v>
      </c>
      <c r="D27995" s="489" t="s">
        <v>5560</v>
      </c>
    </row>
    <row r="27996" spans="1:4">
      <c r="A27996" s="489" t="str">
        <f t="shared" si="437"/>
        <v>2365090048訪問看護</v>
      </c>
      <c r="B27996" s="489">
        <v>2365090048</v>
      </c>
      <c r="C27996" s="489" t="s">
        <v>2102</v>
      </c>
      <c r="D27996" s="489" t="s">
        <v>5560</v>
      </c>
    </row>
    <row r="27997" spans="1:4">
      <c r="A27997" s="489" t="str">
        <f t="shared" si="437"/>
        <v>2365090048訪問看護</v>
      </c>
      <c r="B27997" s="489">
        <v>2365090048</v>
      </c>
      <c r="C27997" s="489" t="s">
        <v>2102</v>
      </c>
      <c r="D27997" s="489" t="s">
        <v>5560</v>
      </c>
    </row>
    <row r="27998" spans="1:4">
      <c r="A27998" s="489" t="str">
        <f t="shared" si="437"/>
        <v>2365090071介護予防訪問看護</v>
      </c>
      <c r="B27998" s="489">
        <v>2365090071</v>
      </c>
      <c r="C27998" s="489" t="s">
        <v>2103</v>
      </c>
      <c r="D27998" s="489" t="s">
        <v>5561</v>
      </c>
    </row>
    <row r="27999" spans="1:4">
      <c r="A27999" s="489" t="str">
        <f t="shared" si="437"/>
        <v>2365090071訪問看護</v>
      </c>
      <c r="B27999" s="489">
        <v>2365090071</v>
      </c>
      <c r="C27999" s="489" t="s">
        <v>2102</v>
      </c>
      <c r="D27999" s="489" t="s">
        <v>5561</v>
      </c>
    </row>
    <row r="28000" spans="1:4">
      <c r="A28000" s="489" t="str">
        <f t="shared" si="437"/>
        <v>2365090097訪問看護</v>
      </c>
      <c r="B28000" s="489">
        <v>2365090097</v>
      </c>
      <c r="C28000" s="489" t="s">
        <v>2102</v>
      </c>
      <c r="D28000" s="489" t="s">
        <v>5562</v>
      </c>
    </row>
    <row r="28001" spans="1:4">
      <c r="A28001" s="489" t="str">
        <f t="shared" si="437"/>
        <v>2365090105介護予防訪問看護</v>
      </c>
      <c r="B28001" s="489">
        <v>2365090105</v>
      </c>
      <c r="C28001" s="489" t="s">
        <v>2103</v>
      </c>
      <c r="D28001" s="489" t="s">
        <v>5563</v>
      </c>
    </row>
    <row r="28002" spans="1:4">
      <c r="A28002" s="489" t="str">
        <f t="shared" si="437"/>
        <v>2365090105訪問看護</v>
      </c>
      <c r="B28002" s="489">
        <v>2365090105</v>
      </c>
      <c r="C28002" s="489" t="s">
        <v>2102</v>
      </c>
      <c r="D28002" s="489" t="s">
        <v>5563</v>
      </c>
    </row>
    <row r="28003" spans="1:4">
      <c r="A28003" s="489" t="str">
        <f t="shared" si="437"/>
        <v>2365090121介護予防訪問看護</v>
      </c>
      <c r="B28003" s="489">
        <v>2365090121</v>
      </c>
      <c r="C28003" s="489" t="s">
        <v>2103</v>
      </c>
      <c r="D28003" s="489" t="s">
        <v>5564</v>
      </c>
    </row>
    <row r="28004" spans="1:4">
      <c r="A28004" s="489" t="str">
        <f t="shared" si="437"/>
        <v>2365090121訪問看護</v>
      </c>
      <c r="B28004" s="489">
        <v>2365090121</v>
      </c>
      <c r="C28004" s="489" t="s">
        <v>2102</v>
      </c>
      <c r="D28004" s="489" t="s">
        <v>5564</v>
      </c>
    </row>
    <row r="28005" spans="1:4">
      <c r="A28005" s="489" t="str">
        <f t="shared" si="437"/>
        <v>2365090154介護予防訪問看護</v>
      </c>
      <c r="B28005" s="489">
        <v>2365090154</v>
      </c>
      <c r="C28005" s="489" t="s">
        <v>2103</v>
      </c>
      <c r="D28005" s="489" t="s">
        <v>5565</v>
      </c>
    </row>
    <row r="28006" spans="1:4">
      <c r="A28006" s="489" t="str">
        <f t="shared" si="437"/>
        <v>2365090154訪問看護</v>
      </c>
      <c r="B28006" s="489">
        <v>2365090154</v>
      </c>
      <c r="C28006" s="489" t="s">
        <v>2102</v>
      </c>
      <c r="D28006" s="489" t="s">
        <v>5565</v>
      </c>
    </row>
    <row r="28007" spans="1:4">
      <c r="A28007" s="489" t="str">
        <f t="shared" si="437"/>
        <v>2365090170介護予防訪問看護</v>
      </c>
      <c r="B28007" s="489">
        <v>2365090170</v>
      </c>
      <c r="C28007" s="489" t="s">
        <v>2103</v>
      </c>
      <c r="D28007" s="489" t="s">
        <v>5566</v>
      </c>
    </row>
    <row r="28008" spans="1:4">
      <c r="A28008" s="489" t="str">
        <f t="shared" si="437"/>
        <v>2365090170訪問看護</v>
      </c>
      <c r="B28008" s="489">
        <v>2365090170</v>
      </c>
      <c r="C28008" s="489" t="s">
        <v>2102</v>
      </c>
      <c r="D28008" s="489" t="s">
        <v>5566</v>
      </c>
    </row>
    <row r="28009" spans="1:4">
      <c r="A28009" s="489" t="str">
        <f t="shared" si="437"/>
        <v>2365090188介護予防訪問看護</v>
      </c>
      <c r="B28009" s="489">
        <v>2365090188</v>
      </c>
      <c r="C28009" s="489" t="s">
        <v>2103</v>
      </c>
      <c r="D28009" s="489" t="s">
        <v>5567</v>
      </c>
    </row>
    <row r="28010" spans="1:4">
      <c r="A28010" s="489" t="str">
        <f t="shared" si="437"/>
        <v>2365090188通所型サービス（独自）</v>
      </c>
      <c r="B28010" s="489">
        <v>2365090188</v>
      </c>
      <c r="C28010" s="489" t="s">
        <v>2570</v>
      </c>
      <c r="D28010" s="489" t="s">
        <v>5567</v>
      </c>
    </row>
    <row r="28011" spans="1:4">
      <c r="A28011" s="489" t="str">
        <f t="shared" si="437"/>
        <v>2365090188通所型サービス（独自／定率）</v>
      </c>
      <c r="B28011" s="489">
        <v>2365090188</v>
      </c>
      <c r="C28011" s="489" t="s">
        <v>2567</v>
      </c>
      <c r="D28011" s="489" t="s">
        <v>5567</v>
      </c>
    </row>
    <row r="28012" spans="1:4">
      <c r="A28012" s="489" t="str">
        <f t="shared" si="437"/>
        <v>2365090188訪問看護</v>
      </c>
      <c r="B28012" s="489">
        <v>2365090188</v>
      </c>
      <c r="C28012" s="489" t="s">
        <v>2102</v>
      </c>
      <c r="D28012" s="489" t="s">
        <v>5567</v>
      </c>
    </row>
    <row r="28013" spans="1:4">
      <c r="A28013" s="489" t="str">
        <f t="shared" si="437"/>
        <v>2365090188訪問型サービス（独自／定率）</v>
      </c>
      <c r="B28013" s="489">
        <v>2365090188</v>
      </c>
      <c r="C28013" s="489" t="s">
        <v>2568</v>
      </c>
      <c r="D28013" s="489" t="s">
        <v>5567</v>
      </c>
    </row>
    <row r="28014" spans="1:4">
      <c r="A28014" s="489" t="str">
        <f t="shared" si="437"/>
        <v>2365090196介護予防訪問看護</v>
      </c>
      <c r="B28014" s="489">
        <v>2365090196</v>
      </c>
      <c r="C28014" s="489" t="s">
        <v>2103</v>
      </c>
      <c r="D28014" s="489" t="s">
        <v>5568</v>
      </c>
    </row>
    <row r="28015" spans="1:4">
      <c r="A28015" s="489" t="str">
        <f t="shared" si="437"/>
        <v>2365090196訪問看護</v>
      </c>
      <c r="B28015" s="489">
        <v>2365090196</v>
      </c>
      <c r="C28015" s="489" t="s">
        <v>2102</v>
      </c>
      <c r="D28015" s="489" t="s">
        <v>5568</v>
      </c>
    </row>
    <row r="28016" spans="1:4">
      <c r="A28016" s="489" t="str">
        <f t="shared" si="437"/>
        <v>2365090204訪問看護</v>
      </c>
      <c r="B28016" s="489">
        <v>2365090204</v>
      </c>
      <c r="C28016" s="489" t="s">
        <v>2102</v>
      </c>
      <c r="D28016" s="489" t="s">
        <v>5569</v>
      </c>
    </row>
    <row r="28017" spans="1:4">
      <c r="A28017" s="489" t="str">
        <f t="shared" si="437"/>
        <v>2365090212介護予防訪問看護</v>
      </c>
      <c r="B28017" s="489">
        <v>2365090212</v>
      </c>
      <c r="C28017" s="489" t="s">
        <v>2103</v>
      </c>
      <c r="D28017" s="489" t="s">
        <v>5570</v>
      </c>
    </row>
    <row r="28018" spans="1:4">
      <c r="A28018" s="489" t="str">
        <f t="shared" si="437"/>
        <v>2365090212訪問看護</v>
      </c>
      <c r="B28018" s="489">
        <v>2365090212</v>
      </c>
      <c r="C28018" s="489" t="s">
        <v>2102</v>
      </c>
      <c r="D28018" s="489" t="s">
        <v>5570</v>
      </c>
    </row>
    <row r="28019" spans="1:4">
      <c r="A28019" s="489" t="str">
        <f t="shared" si="437"/>
        <v>2365290010介護予防訪問看護</v>
      </c>
      <c r="B28019" s="489">
        <v>2365290010</v>
      </c>
      <c r="C28019" s="489" t="s">
        <v>2103</v>
      </c>
      <c r="D28019" s="489" t="s">
        <v>5571</v>
      </c>
    </row>
    <row r="28020" spans="1:4">
      <c r="A28020" s="489" t="str">
        <f t="shared" si="437"/>
        <v>2365290010訪問看護</v>
      </c>
      <c r="B28020" s="489">
        <v>2365290010</v>
      </c>
      <c r="C28020" s="489" t="s">
        <v>2102</v>
      </c>
      <c r="D28020" s="489" t="s">
        <v>5571</v>
      </c>
    </row>
    <row r="28021" spans="1:4">
      <c r="A28021" s="489" t="str">
        <f t="shared" si="437"/>
        <v>2365290069介護予防訪問看護</v>
      </c>
      <c r="B28021" s="489">
        <v>2365290069</v>
      </c>
      <c r="C28021" s="489" t="s">
        <v>2103</v>
      </c>
      <c r="D28021" s="489" t="s">
        <v>5572</v>
      </c>
    </row>
    <row r="28022" spans="1:4">
      <c r="A28022" s="489" t="str">
        <f t="shared" si="437"/>
        <v>2365290069訪問看護</v>
      </c>
      <c r="B28022" s="489">
        <v>2365290069</v>
      </c>
      <c r="C28022" s="489" t="s">
        <v>2102</v>
      </c>
      <c r="D28022" s="489" t="s">
        <v>5572</v>
      </c>
    </row>
    <row r="28023" spans="1:4">
      <c r="A28023" s="489" t="str">
        <f t="shared" si="437"/>
        <v>2365290077介護予防訪問看護</v>
      </c>
      <c r="B28023" s="489">
        <v>2365290077</v>
      </c>
      <c r="C28023" s="489" t="s">
        <v>2103</v>
      </c>
      <c r="D28023" s="489" t="s">
        <v>5573</v>
      </c>
    </row>
    <row r="28024" spans="1:4">
      <c r="A28024" s="489" t="str">
        <f t="shared" si="437"/>
        <v>2365290077訪問看護</v>
      </c>
      <c r="B28024" s="489">
        <v>2365290077</v>
      </c>
      <c r="C28024" s="489" t="s">
        <v>2102</v>
      </c>
      <c r="D28024" s="489" t="s">
        <v>5573</v>
      </c>
    </row>
    <row r="28025" spans="1:4">
      <c r="A28025" s="489" t="str">
        <f t="shared" si="437"/>
        <v>2365390018介護予防訪問看護</v>
      </c>
      <c r="B28025" s="489">
        <v>2365390018</v>
      </c>
      <c r="C28025" s="489" t="s">
        <v>2103</v>
      </c>
      <c r="D28025" s="489" t="s">
        <v>5574</v>
      </c>
    </row>
    <row r="28026" spans="1:4">
      <c r="A28026" s="489" t="str">
        <f t="shared" si="437"/>
        <v>2365390018訪問看護</v>
      </c>
      <c r="B28026" s="489">
        <v>2365390018</v>
      </c>
      <c r="C28026" s="489" t="s">
        <v>2102</v>
      </c>
      <c r="D28026" s="489" t="s">
        <v>5574</v>
      </c>
    </row>
    <row r="28027" spans="1:4">
      <c r="A28027" s="489" t="str">
        <f t="shared" si="437"/>
        <v>2365390034介護予防訪問看護</v>
      </c>
      <c r="B28027" s="489">
        <v>2365390034</v>
      </c>
      <c r="C28027" s="489" t="s">
        <v>2103</v>
      </c>
      <c r="D28027" s="489" t="s">
        <v>5575</v>
      </c>
    </row>
    <row r="28028" spans="1:4">
      <c r="A28028" s="489" t="str">
        <f t="shared" si="437"/>
        <v>2365390034訪問看護</v>
      </c>
      <c r="B28028" s="489">
        <v>2365390034</v>
      </c>
      <c r="C28028" s="489" t="s">
        <v>2102</v>
      </c>
      <c r="D28028" s="489" t="s">
        <v>5575</v>
      </c>
    </row>
    <row r="28029" spans="1:4">
      <c r="A28029" s="489" t="str">
        <f t="shared" si="437"/>
        <v>2365390034訪問看護</v>
      </c>
      <c r="B28029" s="489">
        <v>2365390034</v>
      </c>
      <c r="C28029" s="489" t="s">
        <v>2102</v>
      </c>
      <c r="D28029" s="489" t="s">
        <v>5575</v>
      </c>
    </row>
    <row r="28030" spans="1:4">
      <c r="A28030" s="489" t="str">
        <f t="shared" si="437"/>
        <v>2365390075介護予防訪問看護</v>
      </c>
      <c r="B28030" s="489">
        <v>2365390075</v>
      </c>
      <c r="C28030" s="489" t="s">
        <v>2103</v>
      </c>
      <c r="D28030" s="489" t="s">
        <v>5576</v>
      </c>
    </row>
    <row r="28031" spans="1:4">
      <c r="A28031" s="489" t="str">
        <f t="shared" si="437"/>
        <v>2365390075訪問看護</v>
      </c>
      <c r="B28031" s="489">
        <v>2365390075</v>
      </c>
      <c r="C28031" s="489" t="s">
        <v>2102</v>
      </c>
      <c r="D28031" s="489" t="s">
        <v>5576</v>
      </c>
    </row>
    <row r="28032" spans="1:4">
      <c r="A28032" s="489" t="str">
        <f t="shared" si="437"/>
        <v>2365390091訪問看護</v>
      </c>
      <c r="B28032" s="489">
        <v>2365390091</v>
      </c>
      <c r="C28032" s="489" t="s">
        <v>2102</v>
      </c>
      <c r="D28032" s="489" t="s">
        <v>5577</v>
      </c>
    </row>
    <row r="28033" spans="1:4">
      <c r="A28033" s="489" t="str">
        <f t="shared" si="437"/>
        <v>2365390125介護予防訪問看護</v>
      </c>
      <c r="B28033" s="489">
        <v>2365390125</v>
      </c>
      <c r="C28033" s="489" t="s">
        <v>2103</v>
      </c>
      <c r="D28033" s="489" t="s">
        <v>5578</v>
      </c>
    </row>
    <row r="28034" spans="1:4">
      <c r="A28034" s="489" t="str">
        <f t="shared" ref="A28034:A28097" si="438">B28034&amp;C28034</f>
        <v>2365390125訪問看護</v>
      </c>
      <c r="B28034" s="489">
        <v>2365390125</v>
      </c>
      <c r="C28034" s="489" t="s">
        <v>2102</v>
      </c>
      <c r="D28034" s="489" t="s">
        <v>5578</v>
      </c>
    </row>
    <row r="28035" spans="1:4">
      <c r="A28035" s="489" t="str">
        <f t="shared" si="438"/>
        <v>2365390133介護予防訪問看護</v>
      </c>
      <c r="B28035" s="489">
        <v>2365390133</v>
      </c>
      <c r="C28035" s="489" t="s">
        <v>2103</v>
      </c>
      <c r="D28035" s="489" t="s">
        <v>5579</v>
      </c>
    </row>
    <row r="28036" spans="1:4">
      <c r="A28036" s="489" t="str">
        <f t="shared" si="438"/>
        <v>2365390133訪問看護</v>
      </c>
      <c r="B28036" s="489">
        <v>2365390133</v>
      </c>
      <c r="C28036" s="489" t="s">
        <v>2102</v>
      </c>
      <c r="D28036" s="489" t="s">
        <v>5579</v>
      </c>
    </row>
    <row r="28037" spans="1:4">
      <c r="A28037" s="489" t="str">
        <f t="shared" si="438"/>
        <v>2365390141介護予防訪問看護</v>
      </c>
      <c r="B28037" s="489">
        <v>2365390141</v>
      </c>
      <c r="C28037" s="489" t="s">
        <v>2103</v>
      </c>
      <c r="D28037" s="489" t="s">
        <v>5580</v>
      </c>
    </row>
    <row r="28038" spans="1:4">
      <c r="A28038" s="489" t="str">
        <f t="shared" si="438"/>
        <v>2365390141訪問看護</v>
      </c>
      <c r="B28038" s="489">
        <v>2365390141</v>
      </c>
      <c r="C28038" s="489" t="s">
        <v>2102</v>
      </c>
      <c r="D28038" s="489" t="s">
        <v>5580</v>
      </c>
    </row>
    <row r="28039" spans="1:4">
      <c r="A28039" s="489" t="str">
        <f t="shared" si="438"/>
        <v>2365390141訪問看護</v>
      </c>
      <c r="B28039" s="489">
        <v>2365390141</v>
      </c>
      <c r="C28039" s="489" t="s">
        <v>2102</v>
      </c>
      <c r="D28039" s="489" t="s">
        <v>5580</v>
      </c>
    </row>
    <row r="28040" spans="1:4">
      <c r="A28040" s="489" t="str">
        <f t="shared" si="438"/>
        <v>2365390158介護予防訪問看護</v>
      </c>
      <c r="B28040" s="489">
        <v>2365390158</v>
      </c>
      <c r="C28040" s="489" t="s">
        <v>2103</v>
      </c>
      <c r="D28040" s="489" t="s">
        <v>5581</v>
      </c>
    </row>
    <row r="28041" spans="1:4">
      <c r="A28041" s="489" t="str">
        <f t="shared" si="438"/>
        <v>2365390158訪問看護</v>
      </c>
      <c r="B28041" s="489">
        <v>2365390158</v>
      </c>
      <c r="C28041" s="489" t="s">
        <v>2102</v>
      </c>
      <c r="D28041" s="489" t="s">
        <v>5581</v>
      </c>
    </row>
    <row r="28042" spans="1:4">
      <c r="A28042" s="489" t="str">
        <f t="shared" si="438"/>
        <v>2365390174介護予防訪問看護</v>
      </c>
      <c r="B28042" s="489">
        <v>2365390174</v>
      </c>
      <c r="C28042" s="489" t="s">
        <v>2103</v>
      </c>
      <c r="D28042" s="489" t="s">
        <v>5582</v>
      </c>
    </row>
    <row r="28043" spans="1:4">
      <c r="A28043" s="489" t="str">
        <f t="shared" si="438"/>
        <v>2365390174訪問看護</v>
      </c>
      <c r="B28043" s="489">
        <v>2365390174</v>
      </c>
      <c r="C28043" s="489" t="s">
        <v>2102</v>
      </c>
      <c r="D28043" s="489" t="s">
        <v>5582</v>
      </c>
    </row>
    <row r="28044" spans="1:4">
      <c r="A28044" s="489" t="str">
        <f t="shared" si="438"/>
        <v>2365590013介護予防訪問看護</v>
      </c>
      <c r="B28044" s="489">
        <v>2365590013</v>
      </c>
      <c r="C28044" s="489" t="s">
        <v>2103</v>
      </c>
      <c r="D28044" s="489" t="s">
        <v>5583</v>
      </c>
    </row>
    <row r="28045" spans="1:4">
      <c r="A28045" s="489" t="str">
        <f t="shared" si="438"/>
        <v>2365590013訪問看護</v>
      </c>
      <c r="B28045" s="489">
        <v>2365590013</v>
      </c>
      <c r="C28045" s="489" t="s">
        <v>2102</v>
      </c>
      <c r="D28045" s="489" t="s">
        <v>5583</v>
      </c>
    </row>
    <row r="28046" spans="1:4">
      <c r="A28046" s="489" t="str">
        <f t="shared" si="438"/>
        <v>2365690011介護予防訪問看護</v>
      </c>
      <c r="B28046" s="489">
        <v>2365690011</v>
      </c>
      <c r="C28046" s="489" t="s">
        <v>2103</v>
      </c>
      <c r="D28046" s="489" t="s">
        <v>5584</v>
      </c>
    </row>
    <row r="28047" spans="1:4">
      <c r="A28047" s="489" t="str">
        <f t="shared" si="438"/>
        <v>2365690011訪問看護</v>
      </c>
      <c r="B28047" s="489">
        <v>2365690011</v>
      </c>
      <c r="C28047" s="489" t="s">
        <v>2102</v>
      </c>
      <c r="D28047" s="489" t="s">
        <v>5584</v>
      </c>
    </row>
    <row r="28048" spans="1:4">
      <c r="A28048" s="489" t="str">
        <f t="shared" si="438"/>
        <v>2365690078介護予防訪問看護</v>
      </c>
      <c r="B28048" s="489">
        <v>2365690078</v>
      </c>
      <c r="C28048" s="489" t="s">
        <v>2103</v>
      </c>
      <c r="D28048" s="489" t="s">
        <v>5585</v>
      </c>
    </row>
    <row r="28049" spans="1:4">
      <c r="A28049" s="489" t="str">
        <f t="shared" si="438"/>
        <v>2365690078訪問看護</v>
      </c>
      <c r="B28049" s="489">
        <v>2365690078</v>
      </c>
      <c r="C28049" s="489" t="s">
        <v>2102</v>
      </c>
      <c r="D28049" s="489" t="s">
        <v>5585</v>
      </c>
    </row>
    <row r="28050" spans="1:4">
      <c r="A28050" s="489" t="str">
        <f t="shared" si="438"/>
        <v>2365690086介護予防訪問看護</v>
      </c>
      <c r="B28050" s="489">
        <v>2365690086</v>
      </c>
      <c r="C28050" s="489" t="s">
        <v>2103</v>
      </c>
      <c r="D28050" s="489" t="s">
        <v>5586</v>
      </c>
    </row>
    <row r="28051" spans="1:4">
      <c r="A28051" s="489" t="str">
        <f t="shared" si="438"/>
        <v>2365690086訪問看護</v>
      </c>
      <c r="B28051" s="489">
        <v>2365690086</v>
      </c>
      <c r="C28051" s="489" t="s">
        <v>2102</v>
      </c>
      <c r="D28051" s="489" t="s">
        <v>5586</v>
      </c>
    </row>
    <row r="28052" spans="1:4">
      <c r="A28052" s="489" t="str">
        <f t="shared" si="438"/>
        <v>2365690128介護予防訪問看護</v>
      </c>
      <c r="B28052" s="489">
        <v>2365690128</v>
      </c>
      <c r="C28052" s="489" t="s">
        <v>2103</v>
      </c>
      <c r="D28052" s="489" t="s">
        <v>5587</v>
      </c>
    </row>
    <row r="28053" spans="1:4">
      <c r="A28053" s="489" t="str">
        <f t="shared" si="438"/>
        <v>2365690128訪問看護</v>
      </c>
      <c r="B28053" s="489">
        <v>2365690128</v>
      </c>
      <c r="C28053" s="489" t="s">
        <v>2102</v>
      </c>
      <c r="D28053" s="489" t="s">
        <v>5587</v>
      </c>
    </row>
    <row r="28054" spans="1:4">
      <c r="A28054" s="489" t="str">
        <f t="shared" si="438"/>
        <v>2365690144介護予防訪問看護</v>
      </c>
      <c r="B28054" s="489">
        <v>2365690144</v>
      </c>
      <c r="C28054" s="489" t="s">
        <v>2103</v>
      </c>
      <c r="D28054" s="489" t="s">
        <v>5588</v>
      </c>
    </row>
    <row r="28055" spans="1:4">
      <c r="A28055" s="489" t="str">
        <f t="shared" si="438"/>
        <v>2365690144訪問看護</v>
      </c>
      <c r="B28055" s="489">
        <v>2365690144</v>
      </c>
      <c r="C28055" s="489" t="s">
        <v>2102</v>
      </c>
      <c r="D28055" s="489" t="s">
        <v>5588</v>
      </c>
    </row>
    <row r="28056" spans="1:4">
      <c r="A28056" s="489" t="str">
        <f t="shared" si="438"/>
        <v>2365690151介護予防訪問看護</v>
      </c>
      <c r="B28056" s="489">
        <v>2365690151</v>
      </c>
      <c r="C28056" s="489" t="s">
        <v>2103</v>
      </c>
      <c r="D28056" s="489" t="s">
        <v>5589</v>
      </c>
    </row>
    <row r="28057" spans="1:4">
      <c r="A28057" s="489" t="str">
        <f t="shared" si="438"/>
        <v>2365690151訪問看護</v>
      </c>
      <c r="B28057" s="489">
        <v>2365690151</v>
      </c>
      <c r="C28057" s="489" t="s">
        <v>2102</v>
      </c>
      <c r="D28057" s="489" t="s">
        <v>5589</v>
      </c>
    </row>
    <row r="28058" spans="1:4">
      <c r="A28058" s="489" t="str">
        <f t="shared" si="438"/>
        <v>2365690169介護予防訪問看護</v>
      </c>
      <c r="B28058" s="489">
        <v>2365690169</v>
      </c>
      <c r="C28058" s="489" t="s">
        <v>2103</v>
      </c>
      <c r="D28058" s="489" t="s">
        <v>5590</v>
      </c>
    </row>
    <row r="28059" spans="1:4">
      <c r="A28059" s="489" t="str">
        <f t="shared" si="438"/>
        <v>2365690169訪問看護</v>
      </c>
      <c r="B28059" s="489">
        <v>2365690169</v>
      </c>
      <c r="C28059" s="489" t="s">
        <v>2102</v>
      </c>
      <c r="D28059" s="489" t="s">
        <v>5590</v>
      </c>
    </row>
    <row r="28060" spans="1:4">
      <c r="A28060" s="489" t="str">
        <f t="shared" si="438"/>
        <v>2365690177介護予防訪問看護</v>
      </c>
      <c r="B28060" s="489">
        <v>2365690177</v>
      </c>
      <c r="C28060" s="489" t="s">
        <v>2103</v>
      </c>
      <c r="D28060" s="489" t="s">
        <v>5591</v>
      </c>
    </row>
    <row r="28061" spans="1:4">
      <c r="A28061" s="489" t="str">
        <f t="shared" si="438"/>
        <v>2365690177訪問看護</v>
      </c>
      <c r="B28061" s="489">
        <v>2365690177</v>
      </c>
      <c r="C28061" s="489" t="s">
        <v>2102</v>
      </c>
      <c r="D28061" s="489" t="s">
        <v>5591</v>
      </c>
    </row>
    <row r="28062" spans="1:4">
      <c r="A28062" s="489" t="str">
        <f t="shared" si="438"/>
        <v>2365690201介護予防訪問看護</v>
      </c>
      <c r="B28062" s="489">
        <v>2365690201</v>
      </c>
      <c r="C28062" s="489" t="s">
        <v>2103</v>
      </c>
      <c r="D28062" s="489" t="s">
        <v>5592</v>
      </c>
    </row>
    <row r="28063" spans="1:4">
      <c r="A28063" s="489" t="str">
        <f t="shared" si="438"/>
        <v>2365690201訪問看護</v>
      </c>
      <c r="B28063" s="489">
        <v>2365690201</v>
      </c>
      <c r="C28063" s="489" t="s">
        <v>2102</v>
      </c>
      <c r="D28063" s="489" t="s">
        <v>5592</v>
      </c>
    </row>
    <row r="28064" spans="1:4">
      <c r="A28064" s="489" t="str">
        <f t="shared" si="438"/>
        <v>2365690219介護予防訪問看護</v>
      </c>
      <c r="B28064" s="489">
        <v>2365690219</v>
      </c>
      <c r="C28064" s="489" t="s">
        <v>2103</v>
      </c>
      <c r="D28064" s="489" t="s">
        <v>5593</v>
      </c>
    </row>
    <row r="28065" spans="1:4">
      <c r="A28065" s="489" t="str">
        <f t="shared" si="438"/>
        <v>2365690219訪問看護</v>
      </c>
      <c r="B28065" s="489">
        <v>2365690219</v>
      </c>
      <c r="C28065" s="489" t="s">
        <v>2102</v>
      </c>
      <c r="D28065" s="489" t="s">
        <v>5593</v>
      </c>
    </row>
    <row r="28066" spans="1:4">
      <c r="A28066" s="489" t="str">
        <f t="shared" si="438"/>
        <v>2365690227介護予防訪問看護</v>
      </c>
      <c r="B28066" s="489">
        <v>2365690227</v>
      </c>
      <c r="C28066" s="489" t="s">
        <v>2103</v>
      </c>
      <c r="D28066" s="489" t="s">
        <v>4611</v>
      </c>
    </row>
    <row r="28067" spans="1:4">
      <c r="A28067" s="489" t="str">
        <f t="shared" si="438"/>
        <v>2365690227訪問看護</v>
      </c>
      <c r="B28067" s="489">
        <v>2365690227</v>
      </c>
      <c r="C28067" s="489" t="s">
        <v>2102</v>
      </c>
      <c r="D28067" s="489" t="s">
        <v>4611</v>
      </c>
    </row>
    <row r="28068" spans="1:4">
      <c r="A28068" s="489" t="str">
        <f t="shared" si="438"/>
        <v>2365690235介護予防訪問看護</v>
      </c>
      <c r="B28068" s="489">
        <v>2365690235</v>
      </c>
      <c r="C28068" s="489" t="s">
        <v>2103</v>
      </c>
      <c r="D28068" s="489" t="s">
        <v>5594</v>
      </c>
    </row>
    <row r="28069" spans="1:4">
      <c r="A28069" s="489" t="str">
        <f t="shared" si="438"/>
        <v>2365690235訪問看護</v>
      </c>
      <c r="B28069" s="489">
        <v>2365690235</v>
      </c>
      <c r="C28069" s="489" t="s">
        <v>2102</v>
      </c>
      <c r="D28069" s="489" t="s">
        <v>5594</v>
      </c>
    </row>
    <row r="28070" spans="1:4">
      <c r="A28070" s="489" t="str">
        <f t="shared" si="438"/>
        <v>2365790019介護予防訪問看護</v>
      </c>
      <c r="B28070" s="489">
        <v>2365790019</v>
      </c>
      <c r="C28070" s="489" t="s">
        <v>2103</v>
      </c>
      <c r="D28070" s="489" t="s">
        <v>5595</v>
      </c>
    </row>
    <row r="28071" spans="1:4">
      <c r="A28071" s="489" t="str">
        <f t="shared" si="438"/>
        <v>2365790019訪問看護</v>
      </c>
      <c r="B28071" s="489">
        <v>2365790019</v>
      </c>
      <c r="C28071" s="489" t="s">
        <v>2102</v>
      </c>
      <c r="D28071" s="489" t="s">
        <v>5595</v>
      </c>
    </row>
    <row r="28072" spans="1:4">
      <c r="A28072" s="489" t="str">
        <f t="shared" si="438"/>
        <v>2365790027介護予防訪問看護</v>
      </c>
      <c r="B28072" s="489">
        <v>2365790027</v>
      </c>
      <c r="C28072" s="489" t="s">
        <v>2103</v>
      </c>
      <c r="D28072" s="489" t="s">
        <v>5596</v>
      </c>
    </row>
    <row r="28073" spans="1:4">
      <c r="A28073" s="489" t="str">
        <f t="shared" si="438"/>
        <v>2365790027訪問看護</v>
      </c>
      <c r="B28073" s="489">
        <v>2365790027</v>
      </c>
      <c r="C28073" s="489" t="s">
        <v>2102</v>
      </c>
      <c r="D28073" s="489" t="s">
        <v>5596</v>
      </c>
    </row>
    <row r="28074" spans="1:4">
      <c r="A28074" s="489" t="str">
        <f t="shared" si="438"/>
        <v>2365790035介護予防訪問看護</v>
      </c>
      <c r="B28074" s="489">
        <v>2365790035</v>
      </c>
      <c r="C28074" s="489" t="s">
        <v>2103</v>
      </c>
      <c r="D28074" s="489" t="s">
        <v>5597</v>
      </c>
    </row>
    <row r="28075" spans="1:4">
      <c r="A28075" s="489" t="str">
        <f t="shared" si="438"/>
        <v>2365790035訪問看護</v>
      </c>
      <c r="B28075" s="489">
        <v>2365790035</v>
      </c>
      <c r="C28075" s="489" t="s">
        <v>2102</v>
      </c>
      <c r="D28075" s="489" t="s">
        <v>5597</v>
      </c>
    </row>
    <row r="28076" spans="1:4">
      <c r="A28076" s="489" t="str">
        <f t="shared" si="438"/>
        <v>2365790043介護予防訪問看護</v>
      </c>
      <c r="B28076" s="489">
        <v>2365790043</v>
      </c>
      <c r="C28076" s="489" t="s">
        <v>2103</v>
      </c>
      <c r="D28076" s="489" t="s">
        <v>5598</v>
      </c>
    </row>
    <row r="28077" spans="1:4">
      <c r="A28077" s="489" t="str">
        <f t="shared" si="438"/>
        <v>2365790043訪問看護</v>
      </c>
      <c r="B28077" s="489">
        <v>2365790043</v>
      </c>
      <c r="C28077" s="489" t="s">
        <v>2102</v>
      </c>
      <c r="D28077" s="489" t="s">
        <v>5598</v>
      </c>
    </row>
    <row r="28078" spans="1:4">
      <c r="A28078" s="489" t="str">
        <f t="shared" si="438"/>
        <v>2365790068介護予防訪問看護</v>
      </c>
      <c r="B28078" s="489">
        <v>2365790068</v>
      </c>
      <c r="C28078" s="489" t="s">
        <v>2103</v>
      </c>
      <c r="D28078" s="489" t="s">
        <v>5599</v>
      </c>
    </row>
    <row r="28079" spans="1:4">
      <c r="A28079" s="489" t="str">
        <f t="shared" si="438"/>
        <v>2365790068訪問看護</v>
      </c>
      <c r="B28079" s="489">
        <v>2365790068</v>
      </c>
      <c r="C28079" s="489" t="s">
        <v>2102</v>
      </c>
      <c r="D28079" s="489" t="s">
        <v>5599</v>
      </c>
    </row>
    <row r="28080" spans="1:4">
      <c r="A28080" s="489" t="str">
        <f t="shared" si="438"/>
        <v>2365790076介護予防訪問看護</v>
      </c>
      <c r="B28080" s="489">
        <v>2365790076</v>
      </c>
      <c r="C28080" s="489" t="s">
        <v>2103</v>
      </c>
      <c r="D28080" s="489" t="s">
        <v>5600</v>
      </c>
    </row>
    <row r="28081" spans="1:4">
      <c r="A28081" s="489" t="str">
        <f t="shared" si="438"/>
        <v>2365790076訪問看護</v>
      </c>
      <c r="B28081" s="489">
        <v>2365790076</v>
      </c>
      <c r="C28081" s="489" t="s">
        <v>2102</v>
      </c>
      <c r="D28081" s="489" t="s">
        <v>5600</v>
      </c>
    </row>
    <row r="28082" spans="1:4">
      <c r="A28082" s="489" t="str">
        <f t="shared" si="438"/>
        <v>2365790126介護予防訪問看護</v>
      </c>
      <c r="B28082" s="489">
        <v>2365790126</v>
      </c>
      <c r="C28082" s="489" t="s">
        <v>2103</v>
      </c>
      <c r="D28082" s="489" t="s">
        <v>5601</v>
      </c>
    </row>
    <row r="28083" spans="1:4">
      <c r="A28083" s="489" t="str">
        <f t="shared" si="438"/>
        <v>2365790126訪問看護</v>
      </c>
      <c r="B28083" s="489">
        <v>2365790126</v>
      </c>
      <c r="C28083" s="489" t="s">
        <v>2102</v>
      </c>
      <c r="D28083" s="489" t="s">
        <v>5601</v>
      </c>
    </row>
    <row r="28084" spans="1:4">
      <c r="A28084" s="489" t="str">
        <f t="shared" si="438"/>
        <v>2365790142介護予防訪問看護</v>
      </c>
      <c r="B28084" s="489">
        <v>2365790142</v>
      </c>
      <c r="C28084" s="489" t="s">
        <v>2103</v>
      </c>
      <c r="D28084" s="489" t="s">
        <v>5602</v>
      </c>
    </row>
    <row r="28085" spans="1:4">
      <c r="A28085" s="489" t="str">
        <f t="shared" si="438"/>
        <v>2365790142訪問看護</v>
      </c>
      <c r="B28085" s="489">
        <v>2365790142</v>
      </c>
      <c r="C28085" s="489" t="s">
        <v>2102</v>
      </c>
      <c r="D28085" s="489" t="s">
        <v>5602</v>
      </c>
    </row>
    <row r="28086" spans="1:4">
      <c r="A28086" s="489" t="str">
        <f t="shared" si="438"/>
        <v>2365790175介護予防訪問看護</v>
      </c>
      <c r="B28086" s="489">
        <v>2365790175</v>
      </c>
      <c r="C28086" s="489" t="s">
        <v>2103</v>
      </c>
      <c r="D28086" s="489" t="s">
        <v>5603</v>
      </c>
    </row>
    <row r="28087" spans="1:4">
      <c r="A28087" s="489" t="str">
        <f t="shared" si="438"/>
        <v>2365790175訪問看護</v>
      </c>
      <c r="B28087" s="489">
        <v>2365790175</v>
      </c>
      <c r="C28087" s="489" t="s">
        <v>2102</v>
      </c>
      <c r="D28087" s="489" t="s">
        <v>5603</v>
      </c>
    </row>
    <row r="28088" spans="1:4">
      <c r="A28088" s="489" t="str">
        <f t="shared" si="438"/>
        <v>2365790191介護予防訪問看護</v>
      </c>
      <c r="B28088" s="489">
        <v>2365790191</v>
      </c>
      <c r="C28088" s="489" t="s">
        <v>2103</v>
      </c>
      <c r="D28088" s="489" t="s">
        <v>5604</v>
      </c>
    </row>
    <row r="28089" spans="1:4">
      <c r="A28089" s="489" t="str">
        <f t="shared" si="438"/>
        <v>2365790191訪問看護</v>
      </c>
      <c r="B28089" s="489">
        <v>2365790191</v>
      </c>
      <c r="C28089" s="489" t="s">
        <v>2102</v>
      </c>
      <c r="D28089" s="489" t="s">
        <v>5604</v>
      </c>
    </row>
    <row r="28090" spans="1:4">
      <c r="A28090" s="489" t="str">
        <f t="shared" si="438"/>
        <v>2365790209介護予防訪問看護</v>
      </c>
      <c r="B28090" s="489">
        <v>2365790209</v>
      </c>
      <c r="C28090" s="489" t="s">
        <v>2103</v>
      </c>
      <c r="D28090" s="489" t="s">
        <v>5605</v>
      </c>
    </row>
    <row r="28091" spans="1:4">
      <c r="A28091" s="489" t="str">
        <f t="shared" si="438"/>
        <v>2365790209訪問看護</v>
      </c>
      <c r="B28091" s="489">
        <v>2365790209</v>
      </c>
      <c r="C28091" s="489" t="s">
        <v>2102</v>
      </c>
      <c r="D28091" s="489" t="s">
        <v>5605</v>
      </c>
    </row>
    <row r="28092" spans="1:4">
      <c r="A28092" s="489" t="str">
        <f t="shared" si="438"/>
        <v>2365790225介護予防訪問看護</v>
      </c>
      <c r="B28092" s="489">
        <v>2365790225</v>
      </c>
      <c r="C28092" s="489" t="s">
        <v>2103</v>
      </c>
      <c r="D28092" s="489" t="s">
        <v>5606</v>
      </c>
    </row>
    <row r="28093" spans="1:4">
      <c r="A28093" s="489" t="str">
        <f t="shared" si="438"/>
        <v>2365790225訪問看護</v>
      </c>
      <c r="B28093" s="489">
        <v>2365790225</v>
      </c>
      <c r="C28093" s="489" t="s">
        <v>2102</v>
      </c>
      <c r="D28093" s="489" t="s">
        <v>5606</v>
      </c>
    </row>
    <row r="28094" spans="1:4">
      <c r="A28094" s="489" t="str">
        <f t="shared" si="438"/>
        <v>2365790241介護予防訪問看護</v>
      </c>
      <c r="B28094" s="489">
        <v>2365790241</v>
      </c>
      <c r="C28094" s="489" t="s">
        <v>2103</v>
      </c>
      <c r="D28094" s="489" t="s">
        <v>5607</v>
      </c>
    </row>
    <row r="28095" spans="1:4">
      <c r="A28095" s="489" t="str">
        <f t="shared" si="438"/>
        <v>2365790241訪問看護</v>
      </c>
      <c r="B28095" s="489">
        <v>2365790241</v>
      </c>
      <c r="C28095" s="489" t="s">
        <v>2102</v>
      </c>
      <c r="D28095" s="489" t="s">
        <v>5607</v>
      </c>
    </row>
    <row r="28096" spans="1:4">
      <c r="A28096" s="489" t="str">
        <f t="shared" si="438"/>
        <v>2365790258介護予防訪問看護</v>
      </c>
      <c r="B28096" s="489">
        <v>2365790258</v>
      </c>
      <c r="C28096" s="489" t="s">
        <v>2103</v>
      </c>
      <c r="D28096" s="489" t="s">
        <v>5608</v>
      </c>
    </row>
    <row r="28097" spans="1:4">
      <c r="A28097" s="489" t="str">
        <f t="shared" si="438"/>
        <v>2365790258訪問看護</v>
      </c>
      <c r="B28097" s="489">
        <v>2365790258</v>
      </c>
      <c r="C28097" s="489" t="s">
        <v>2102</v>
      </c>
      <c r="D28097" s="489" t="s">
        <v>5608</v>
      </c>
    </row>
    <row r="28098" spans="1:4">
      <c r="A28098" s="489" t="str">
        <f t="shared" ref="A28098:A28161" si="439">B28098&amp;C28098</f>
        <v>2365790266介護予防訪問看護</v>
      </c>
      <c r="B28098" s="489">
        <v>2365790266</v>
      </c>
      <c r="C28098" s="489" t="s">
        <v>2103</v>
      </c>
      <c r="D28098" s="489" t="s">
        <v>5609</v>
      </c>
    </row>
    <row r="28099" spans="1:4">
      <c r="A28099" s="489" t="str">
        <f t="shared" si="439"/>
        <v>2365790266訪問看護</v>
      </c>
      <c r="B28099" s="489">
        <v>2365790266</v>
      </c>
      <c r="C28099" s="489" t="s">
        <v>2102</v>
      </c>
      <c r="D28099" s="489" t="s">
        <v>5609</v>
      </c>
    </row>
    <row r="28100" spans="1:4">
      <c r="A28100" s="489" t="str">
        <f t="shared" si="439"/>
        <v>2365790282介護予防訪問看護</v>
      </c>
      <c r="B28100" s="489">
        <v>2365790282</v>
      </c>
      <c r="C28100" s="489" t="s">
        <v>2103</v>
      </c>
      <c r="D28100" s="489" t="s">
        <v>5610</v>
      </c>
    </row>
    <row r="28101" spans="1:4">
      <c r="A28101" s="489" t="str">
        <f t="shared" si="439"/>
        <v>2365790282訪問看護</v>
      </c>
      <c r="B28101" s="489">
        <v>2365790282</v>
      </c>
      <c r="C28101" s="489" t="s">
        <v>2102</v>
      </c>
      <c r="D28101" s="489" t="s">
        <v>5610</v>
      </c>
    </row>
    <row r="28102" spans="1:4">
      <c r="A28102" s="489" t="str">
        <f t="shared" si="439"/>
        <v>2365790290介護予防訪問看護</v>
      </c>
      <c r="B28102" s="489">
        <v>2365790290</v>
      </c>
      <c r="C28102" s="489" t="s">
        <v>2103</v>
      </c>
      <c r="D28102" s="489" t="s">
        <v>5611</v>
      </c>
    </row>
    <row r="28103" spans="1:4">
      <c r="A28103" s="489" t="str">
        <f t="shared" si="439"/>
        <v>2365790290訪問看護</v>
      </c>
      <c r="B28103" s="489">
        <v>2365790290</v>
      </c>
      <c r="C28103" s="489" t="s">
        <v>2102</v>
      </c>
      <c r="D28103" s="489" t="s">
        <v>5611</v>
      </c>
    </row>
    <row r="28104" spans="1:4">
      <c r="A28104" s="489" t="str">
        <f t="shared" si="439"/>
        <v>2365790308介護予防訪問看護</v>
      </c>
      <c r="B28104" s="489">
        <v>2365790308</v>
      </c>
      <c r="C28104" s="489" t="s">
        <v>2103</v>
      </c>
      <c r="D28104" s="489" t="s">
        <v>5612</v>
      </c>
    </row>
    <row r="28105" spans="1:4">
      <c r="A28105" s="489" t="str">
        <f t="shared" si="439"/>
        <v>2365790308訪問看護</v>
      </c>
      <c r="B28105" s="489">
        <v>2365790308</v>
      </c>
      <c r="C28105" s="489" t="s">
        <v>2102</v>
      </c>
      <c r="D28105" s="489" t="s">
        <v>5612</v>
      </c>
    </row>
    <row r="28106" spans="1:4">
      <c r="A28106" s="489" t="str">
        <f t="shared" si="439"/>
        <v>2365790316介護予防訪問看護</v>
      </c>
      <c r="B28106" s="489">
        <v>2365790316</v>
      </c>
      <c r="C28106" s="489" t="s">
        <v>2103</v>
      </c>
      <c r="D28106" s="489" t="s">
        <v>5613</v>
      </c>
    </row>
    <row r="28107" spans="1:4">
      <c r="A28107" s="489" t="str">
        <f t="shared" si="439"/>
        <v>2365790316訪問看護</v>
      </c>
      <c r="B28107" s="489">
        <v>2365790316</v>
      </c>
      <c r="C28107" s="489" t="s">
        <v>2102</v>
      </c>
      <c r="D28107" s="489" t="s">
        <v>5613</v>
      </c>
    </row>
    <row r="28108" spans="1:4">
      <c r="A28108" s="489" t="str">
        <f t="shared" si="439"/>
        <v>2365990023介護予防訪問看護</v>
      </c>
      <c r="B28108" s="489">
        <v>2365990023</v>
      </c>
      <c r="C28108" s="489" t="s">
        <v>2103</v>
      </c>
      <c r="D28108" s="489" t="s">
        <v>5614</v>
      </c>
    </row>
    <row r="28109" spans="1:4">
      <c r="A28109" s="489" t="str">
        <f t="shared" si="439"/>
        <v>2365990023訪問看護</v>
      </c>
      <c r="B28109" s="489">
        <v>2365990023</v>
      </c>
      <c r="C28109" s="489" t="s">
        <v>2102</v>
      </c>
      <c r="D28109" s="489" t="s">
        <v>5614</v>
      </c>
    </row>
    <row r="28110" spans="1:4">
      <c r="A28110" s="489" t="str">
        <f t="shared" si="439"/>
        <v>2366090062介護予防訪問看護</v>
      </c>
      <c r="B28110" s="489">
        <v>2366090062</v>
      </c>
      <c r="C28110" s="489" t="s">
        <v>2103</v>
      </c>
      <c r="D28110" s="489" t="s">
        <v>5615</v>
      </c>
    </row>
    <row r="28111" spans="1:4">
      <c r="A28111" s="489" t="str">
        <f t="shared" si="439"/>
        <v>2366090062訪問看護</v>
      </c>
      <c r="B28111" s="489">
        <v>2366090062</v>
      </c>
      <c r="C28111" s="489" t="s">
        <v>2102</v>
      </c>
      <c r="D28111" s="489" t="s">
        <v>5615</v>
      </c>
    </row>
    <row r="28112" spans="1:4">
      <c r="A28112" s="489" t="str">
        <f t="shared" si="439"/>
        <v>2366090062訪問看護</v>
      </c>
      <c r="B28112" s="489">
        <v>2366090062</v>
      </c>
      <c r="C28112" s="489" t="s">
        <v>2102</v>
      </c>
      <c r="D28112" s="489" t="s">
        <v>5615</v>
      </c>
    </row>
    <row r="28113" spans="1:4">
      <c r="A28113" s="489" t="str">
        <f t="shared" si="439"/>
        <v>2366090070介護予防訪問看護</v>
      </c>
      <c r="B28113" s="489">
        <v>2366090070</v>
      </c>
      <c r="C28113" s="489" t="s">
        <v>2103</v>
      </c>
      <c r="D28113" s="489" t="s">
        <v>5616</v>
      </c>
    </row>
    <row r="28114" spans="1:4">
      <c r="A28114" s="489" t="str">
        <f t="shared" si="439"/>
        <v>2366090070訪問看護</v>
      </c>
      <c r="B28114" s="489">
        <v>2366090070</v>
      </c>
      <c r="C28114" s="489" t="s">
        <v>2102</v>
      </c>
      <c r="D28114" s="489" t="s">
        <v>5616</v>
      </c>
    </row>
    <row r="28115" spans="1:4">
      <c r="A28115" s="489" t="str">
        <f t="shared" si="439"/>
        <v>2366090088介護予防訪問看護</v>
      </c>
      <c r="B28115" s="489">
        <v>2366090088</v>
      </c>
      <c r="C28115" s="489" t="s">
        <v>2103</v>
      </c>
      <c r="D28115" s="489" t="s">
        <v>5617</v>
      </c>
    </row>
    <row r="28116" spans="1:4">
      <c r="A28116" s="489" t="str">
        <f t="shared" si="439"/>
        <v>2366090088訪問看護</v>
      </c>
      <c r="B28116" s="489">
        <v>2366090088</v>
      </c>
      <c r="C28116" s="489" t="s">
        <v>2102</v>
      </c>
      <c r="D28116" s="489" t="s">
        <v>5617</v>
      </c>
    </row>
    <row r="28117" spans="1:4">
      <c r="A28117" s="489" t="str">
        <f t="shared" si="439"/>
        <v>2366090112介護予防訪問看護</v>
      </c>
      <c r="B28117" s="489">
        <v>2366090112</v>
      </c>
      <c r="C28117" s="489" t="s">
        <v>2103</v>
      </c>
      <c r="D28117" s="489" t="s">
        <v>5618</v>
      </c>
    </row>
    <row r="28118" spans="1:4">
      <c r="A28118" s="489" t="str">
        <f t="shared" si="439"/>
        <v>2366090112訪問看護</v>
      </c>
      <c r="B28118" s="489">
        <v>2366090112</v>
      </c>
      <c r="C28118" s="489" t="s">
        <v>2102</v>
      </c>
      <c r="D28118" s="489" t="s">
        <v>5618</v>
      </c>
    </row>
    <row r="28119" spans="1:4">
      <c r="A28119" s="489" t="str">
        <f t="shared" si="439"/>
        <v>2366090120介護予防訪問看護</v>
      </c>
      <c r="B28119" s="489">
        <v>2366090120</v>
      </c>
      <c r="C28119" s="489" t="s">
        <v>2103</v>
      </c>
      <c r="D28119" s="489" t="s">
        <v>5619</v>
      </c>
    </row>
    <row r="28120" spans="1:4">
      <c r="A28120" s="489" t="str">
        <f t="shared" si="439"/>
        <v>2366090120訪問看護</v>
      </c>
      <c r="B28120" s="489">
        <v>2366090120</v>
      </c>
      <c r="C28120" s="489" t="s">
        <v>2102</v>
      </c>
      <c r="D28120" s="489" t="s">
        <v>5619</v>
      </c>
    </row>
    <row r="28121" spans="1:4">
      <c r="A28121" s="489" t="str">
        <f t="shared" si="439"/>
        <v>2366090138介護予防訪問看護</v>
      </c>
      <c r="B28121" s="489">
        <v>2366090138</v>
      </c>
      <c r="C28121" s="489" t="s">
        <v>2103</v>
      </c>
      <c r="D28121" s="489" t="s">
        <v>5620</v>
      </c>
    </row>
    <row r="28122" spans="1:4">
      <c r="A28122" s="489" t="str">
        <f t="shared" si="439"/>
        <v>2366090138訪問看護</v>
      </c>
      <c r="B28122" s="489">
        <v>2366090138</v>
      </c>
      <c r="C28122" s="489" t="s">
        <v>2102</v>
      </c>
      <c r="D28122" s="489" t="s">
        <v>5620</v>
      </c>
    </row>
    <row r="28123" spans="1:4">
      <c r="A28123" s="489" t="str">
        <f t="shared" si="439"/>
        <v>2366190011介護予防訪問看護</v>
      </c>
      <c r="B28123" s="489">
        <v>2366190011</v>
      </c>
      <c r="C28123" s="489" t="s">
        <v>2103</v>
      </c>
      <c r="D28123" s="489" t="s">
        <v>5621</v>
      </c>
    </row>
    <row r="28124" spans="1:4">
      <c r="A28124" s="489" t="str">
        <f t="shared" si="439"/>
        <v>2366190011訪問看護</v>
      </c>
      <c r="B28124" s="489">
        <v>2366190011</v>
      </c>
      <c r="C28124" s="489" t="s">
        <v>2102</v>
      </c>
      <c r="D28124" s="489" t="s">
        <v>5621</v>
      </c>
    </row>
    <row r="28125" spans="1:4">
      <c r="A28125" s="489" t="str">
        <f t="shared" si="439"/>
        <v>2366190037介護予防訪問看護</v>
      </c>
      <c r="B28125" s="489">
        <v>2366190037</v>
      </c>
      <c r="C28125" s="489" t="s">
        <v>2103</v>
      </c>
      <c r="D28125" s="489" t="s">
        <v>5622</v>
      </c>
    </row>
    <row r="28126" spans="1:4">
      <c r="A28126" s="489" t="str">
        <f t="shared" si="439"/>
        <v>2366190037訪問看護</v>
      </c>
      <c r="B28126" s="489">
        <v>2366190037</v>
      </c>
      <c r="C28126" s="489" t="s">
        <v>2102</v>
      </c>
      <c r="D28126" s="489" t="s">
        <v>5622</v>
      </c>
    </row>
    <row r="28127" spans="1:4">
      <c r="A28127" s="489" t="str">
        <f t="shared" si="439"/>
        <v>2366190045介護予防訪問看護</v>
      </c>
      <c r="B28127" s="489">
        <v>2366190045</v>
      </c>
      <c r="C28127" s="489" t="s">
        <v>2103</v>
      </c>
      <c r="D28127" s="489" t="s">
        <v>5623</v>
      </c>
    </row>
    <row r="28128" spans="1:4">
      <c r="A28128" s="489" t="str">
        <f t="shared" si="439"/>
        <v>2366190045訪問看護</v>
      </c>
      <c r="B28128" s="489">
        <v>2366190045</v>
      </c>
      <c r="C28128" s="489" t="s">
        <v>2102</v>
      </c>
      <c r="D28128" s="489" t="s">
        <v>5623</v>
      </c>
    </row>
    <row r="28129" spans="1:4">
      <c r="A28129" s="489" t="str">
        <f t="shared" si="439"/>
        <v>2366190052介護予防訪問看護</v>
      </c>
      <c r="B28129" s="489">
        <v>2366190052</v>
      </c>
      <c r="C28129" s="489" t="s">
        <v>2103</v>
      </c>
      <c r="D28129" s="489" t="s">
        <v>5624</v>
      </c>
    </row>
    <row r="28130" spans="1:4">
      <c r="A28130" s="489" t="str">
        <f t="shared" si="439"/>
        <v>2366190052訪問看護</v>
      </c>
      <c r="B28130" s="489">
        <v>2366190052</v>
      </c>
      <c r="C28130" s="489" t="s">
        <v>2102</v>
      </c>
      <c r="D28130" s="489" t="s">
        <v>5624</v>
      </c>
    </row>
    <row r="28131" spans="1:4">
      <c r="A28131" s="489" t="str">
        <f t="shared" si="439"/>
        <v>2366190060介護予防訪問看護</v>
      </c>
      <c r="B28131" s="489">
        <v>2366190060</v>
      </c>
      <c r="C28131" s="489" t="s">
        <v>2103</v>
      </c>
      <c r="D28131" s="489" t="s">
        <v>5625</v>
      </c>
    </row>
    <row r="28132" spans="1:4">
      <c r="A28132" s="489" t="str">
        <f t="shared" si="439"/>
        <v>2366190060訪問看護</v>
      </c>
      <c r="B28132" s="489">
        <v>2366190060</v>
      </c>
      <c r="C28132" s="489" t="s">
        <v>2102</v>
      </c>
      <c r="D28132" s="489" t="s">
        <v>5625</v>
      </c>
    </row>
    <row r="28133" spans="1:4">
      <c r="A28133" s="489" t="str">
        <f t="shared" si="439"/>
        <v>2366190078介護予防訪問看護</v>
      </c>
      <c r="B28133" s="489">
        <v>2366190078</v>
      </c>
      <c r="C28133" s="489" t="s">
        <v>2103</v>
      </c>
      <c r="D28133" s="489" t="s">
        <v>5626</v>
      </c>
    </row>
    <row r="28134" spans="1:4">
      <c r="A28134" s="489" t="str">
        <f t="shared" si="439"/>
        <v>2366190078訪問看護</v>
      </c>
      <c r="B28134" s="489">
        <v>2366190078</v>
      </c>
      <c r="C28134" s="489" t="s">
        <v>2102</v>
      </c>
      <c r="D28134" s="489" t="s">
        <v>5626</v>
      </c>
    </row>
    <row r="28135" spans="1:4">
      <c r="A28135" s="489" t="str">
        <f t="shared" si="439"/>
        <v>2366190086介護予防訪問看護</v>
      </c>
      <c r="B28135" s="489">
        <v>2366190086</v>
      </c>
      <c r="C28135" s="489" t="s">
        <v>2103</v>
      </c>
      <c r="D28135" s="489" t="s">
        <v>5627</v>
      </c>
    </row>
    <row r="28136" spans="1:4">
      <c r="A28136" s="489" t="str">
        <f t="shared" si="439"/>
        <v>2366190086訪問看護</v>
      </c>
      <c r="B28136" s="489">
        <v>2366190086</v>
      </c>
      <c r="C28136" s="489" t="s">
        <v>2102</v>
      </c>
      <c r="D28136" s="489" t="s">
        <v>5627</v>
      </c>
    </row>
    <row r="28137" spans="1:4">
      <c r="A28137" s="489" t="str">
        <f t="shared" si="439"/>
        <v>2366190094介護予防訪問看護</v>
      </c>
      <c r="B28137" s="489">
        <v>2366190094</v>
      </c>
      <c r="C28137" s="489" t="s">
        <v>2103</v>
      </c>
      <c r="D28137" s="489" t="s">
        <v>5628</v>
      </c>
    </row>
    <row r="28138" spans="1:4">
      <c r="A28138" s="489" t="str">
        <f t="shared" si="439"/>
        <v>2366190094訪問看護</v>
      </c>
      <c r="B28138" s="489">
        <v>2366190094</v>
      </c>
      <c r="C28138" s="489" t="s">
        <v>2102</v>
      </c>
      <c r="D28138" s="489" t="s">
        <v>5628</v>
      </c>
    </row>
    <row r="28139" spans="1:4">
      <c r="A28139" s="489" t="str">
        <f t="shared" si="439"/>
        <v>2366190102介護予防訪問看護</v>
      </c>
      <c r="B28139" s="489">
        <v>2366190102</v>
      </c>
      <c r="C28139" s="489" t="s">
        <v>2103</v>
      </c>
      <c r="D28139" s="489" t="s">
        <v>19442</v>
      </c>
    </row>
    <row r="28140" spans="1:4">
      <c r="A28140" s="489" t="str">
        <f t="shared" si="439"/>
        <v>2366190102訪問看護</v>
      </c>
      <c r="B28140" s="489">
        <v>2366190102</v>
      </c>
      <c r="C28140" s="489" t="s">
        <v>2102</v>
      </c>
      <c r="D28140" s="489" t="s">
        <v>19442</v>
      </c>
    </row>
    <row r="28141" spans="1:4">
      <c r="A28141" s="489" t="str">
        <f t="shared" si="439"/>
        <v>2366290019介護予防訪問看護</v>
      </c>
      <c r="B28141" s="489">
        <v>2366290019</v>
      </c>
      <c r="C28141" s="489" t="s">
        <v>2103</v>
      </c>
      <c r="D28141" s="489" t="s">
        <v>5629</v>
      </c>
    </row>
    <row r="28142" spans="1:4">
      <c r="A28142" s="489" t="str">
        <f t="shared" si="439"/>
        <v>2366290019訪問看護</v>
      </c>
      <c r="B28142" s="489">
        <v>2366290019</v>
      </c>
      <c r="C28142" s="489" t="s">
        <v>2102</v>
      </c>
      <c r="D28142" s="489" t="s">
        <v>5629</v>
      </c>
    </row>
    <row r="28143" spans="1:4">
      <c r="A28143" s="489" t="str">
        <f t="shared" si="439"/>
        <v>2366390017介護予防訪問看護</v>
      </c>
      <c r="B28143" s="489">
        <v>2366390017</v>
      </c>
      <c r="C28143" s="489" t="s">
        <v>2103</v>
      </c>
      <c r="D28143" s="489" t="s">
        <v>5630</v>
      </c>
    </row>
    <row r="28144" spans="1:4">
      <c r="A28144" s="489" t="str">
        <f t="shared" si="439"/>
        <v>2366390017訪問看護</v>
      </c>
      <c r="B28144" s="489">
        <v>2366390017</v>
      </c>
      <c r="C28144" s="489" t="s">
        <v>2102</v>
      </c>
      <c r="D28144" s="489" t="s">
        <v>5630</v>
      </c>
    </row>
    <row r="28145" spans="1:4">
      <c r="A28145" s="489" t="str">
        <f t="shared" si="439"/>
        <v>2366590012介護予防訪問看護</v>
      </c>
      <c r="B28145" s="489">
        <v>2366590012</v>
      </c>
      <c r="C28145" s="489" t="s">
        <v>2103</v>
      </c>
      <c r="D28145" s="489" t="s">
        <v>4530</v>
      </c>
    </row>
    <row r="28146" spans="1:4">
      <c r="A28146" s="489" t="str">
        <f t="shared" si="439"/>
        <v>2366590012訪問看護</v>
      </c>
      <c r="B28146" s="489">
        <v>2366590012</v>
      </c>
      <c r="C28146" s="489" t="s">
        <v>2102</v>
      </c>
      <c r="D28146" s="489" t="s">
        <v>4530</v>
      </c>
    </row>
    <row r="28147" spans="1:4">
      <c r="A28147" s="489" t="str">
        <f t="shared" si="439"/>
        <v>2366590012訪問看護</v>
      </c>
      <c r="B28147" s="489">
        <v>2366590012</v>
      </c>
      <c r="C28147" s="489" t="s">
        <v>2102</v>
      </c>
      <c r="D28147" s="489" t="s">
        <v>4530</v>
      </c>
    </row>
    <row r="28148" spans="1:4">
      <c r="A28148" s="489" t="str">
        <f t="shared" si="439"/>
        <v>2366690010介護予防訪問看護</v>
      </c>
      <c r="B28148" s="489">
        <v>2366690010</v>
      </c>
      <c r="C28148" s="489" t="s">
        <v>2103</v>
      </c>
      <c r="D28148" s="489" t="s">
        <v>5631</v>
      </c>
    </row>
    <row r="28149" spans="1:4">
      <c r="A28149" s="489" t="str">
        <f t="shared" si="439"/>
        <v>2366690010訪問看護</v>
      </c>
      <c r="B28149" s="489">
        <v>2366690010</v>
      </c>
      <c r="C28149" s="489" t="s">
        <v>2102</v>
      </c>
      <c r="D28149" s="489" t="s">
        <v>5631</v>
      </c>
    </row>
    <row r="28150" spans="1:4">
      <c r="A28150" s="489" t="str">
        <f t="shared" si="439"/>
        <v>2366690010訪問看護</v>
      </c>
      <c r="B28150" s="489">
        <v>2366690010</v>
      </c>
      <c r="C28150" s="489" t="s">
        <v>2102</v>
      </c>
      <c r="D28150" s="489" t="s">
        <v>5631</v>
      </c>
    </row>
    <row r="28151" spans="1:4">
      <c r="A28151" s="489" t="str">
        <f t="shared" si="439"/>
        <v>2367190028介護予防訪問看護</v>
      </c>
      <c r="B28151" s="489">
        <v>2367190028</v>
      </c>
      <c r="C28151" s="489" t="s">
        <v>2103</v>
      </c>
      <c r="D28151" s="489" t="s">
        <v>5632</v>
      </c>
    </row>
    <row r="28152" spans="1:4">
      <c r="A28152" s="489" t="str">
        <f t="shared" si="439"/>
        <v>2367190028訪問看護</v>
      </c>
      <c r="B28152" s="489">
        <v>2367190028</v>
      </c>
      <c r="C28152" s="489" t="s">
        <v>2102</v>
      </c>
      <c r="D28152" s="489" t="s">
        <v>5632</v>
      </c>
    </row>
    <row r="28153" spans="1:4">
      <c r="A28153" s="489" t="str">
        <f t="shared" si="439"/>
        <v>2367190028訪問看護</v>
      </c>
      <c r="B28153" s="489">
        <v>2367190028</v>
      </c>
      <c r="C28153" s="489" t="s">
        <v>2102</v>
      </c>
      <c r="D28153" s="489" t="s">
        <v>5632</v>
      </c>
    </row>
    <row r="28154" spans="1:4">
      <c r="A28154" s="489" t="str">
        <f t="shared" si="439"/>
        <v>2367190051介護予防訪問看護</v>
      </c>
      <c r="B28154" s="489">
        <v>2367190051</v>
      </c>
      <c r="C28154" s="489" t="s">
        <v>2103</v>
      </c>
      <c r="D28154" s="489" t="s">
        <v>5633</v>
      </c>
    </row>
    <row r="28155" spans="1:4">
      <c r="A28155" s="489" t="str">
        <f t="shared" si="439"/>
        <v>2367190051訪問看護</v>
      </c>
      <c r="B28155" s="489">
        <v>2367190051</v>
      </c>
      <c r="C28155" s="489" t="s">
        <v>2102</v>
      </c>
      <c r="D28155" s="489" t="s">
        <v>5633</v>
      </c>
    </row>
    <row r="28156" spans="1:4">
      <c r="A28156" s="489" t="str">
        <f t="shared" si="439"/>
        <v>2367190051訪問看護</v>
      </c>
      <c r="B28156" s="489">
        <v>2367190051</v>
      </c>
      <c r="C28156" s="489" t="s">
        <v>2102</v>
      </c>
      <c r="D28156" s="489" t="s">
        <v>5633</v>
      </c>
    </row>
    <row r="28157" spans="1:4">
      <c r="A28157" s="489" t="str">
        <f t="shared" si="439"/>
        <v>2367190069介護予防訪問看護</v>
      </c>
      <c r="B28157" s="489">
        <v>2367190069</v>
      </c>
      <c r="C28157" s="489" t="s">
        <v>2103</v>
      </c>
      <c r="D28157" s="489" t="s">
        <v>5634</v>
      </c>
    </row>
    <row r="28158" spans="1:4">
      <c r="A28158" s="489" t="str">
        <f t="shared" si="439"/>
        <v>2367190069訪問看護</v>
      </c>
      <c r="B28158" s="489">
        <v>2367190069</v>
      </c>
      <c r="C28158" s="489" t="s">
        <v>2102</v>
      </c>
      <c r="D28158" s="489" t="s">
        <v>5634</v>
      </c>
    </row>
    <row r="28159" spans="1:4">
      <c r="A28159" s="489" t="str">
        <f t="shared" si="439"/>
        <v>2367190069訪問看護</v>
      </c>
      <c r="B28159" s="489">
        <v>2367190069</v>
      </c>
      <c r="C28159" s="489" t="s">
        <v>2102</v>
      </c>
      <c r="D28159" s="489" t="s">
        <v>5634</v>
      </c>
    </row>
    <row r="28160" spans="1:4">
      <c r="A28160" s="489" t="str">
        <f t="shared" si="439"/>
        <v>2367290042介護予防訪問看護</v>
      </c>
      <c r="B28160" s="489">
        <v>2367290042</v>
      </c>
      <c r="C28160" s="489" t="s">
        <v>2103</v>
      </c>
      <c r="D28160" s="489" t="s">
        <v>5635</v>
      </c>
    </row>
    <row r="28161" spans="1:4">
      <c r="A28161" s="489" t="str">
        <f t="shared" si="439"/>
        <v>2367290042訪問看護</v>
      </c>
      <c r="B28161" s="489">
        <v>2367290042</v>
      </c>
      <c r="C28161" s="489" t="s">
        <v>2102</v>
      </c>
      <c r="D28161" s="489" t="s">
        <v>5635</v>
      </c>
    </row>
    <row r="28162" spans="1:4">
      <c r="A28162" s="489" t="str">
        <f t="shared" ref="A28162:A28225" si="440">B28162&amp;C28162</f>
        <v>2367290075介護予防訪問看護</v>
      </c>
      <c r="B28162" s="489">
        <v>2367290075</v>
      </c>
      <c r="C28162" s="489" t="s">
        <v>2103</v>
      </c>
      <c r="D28162" s="489" t="s">
        <v>5636</v>
      </c>
    </row>
    <row r="28163" spans="1:4">
      <c r="A28163" s="489" t="str">
        <f t="shared" si="440"/>
        <v>2367290075訪問看護</v>
      </c>
      <c r="B28163" s="489">
        <v>2367290075</v>
      </c>
      <c r="C28163" s="489" t="s">
        <v>2102</v>
      </c>
      <c r="D28163" s="489" t="s">
        <v>5636</v>
      </c>
    </row>
    <row r="28164" spans="1:4">
      <c r="A28164" s="489" t="str">
        <f t="shared" si="440"/>
        <v>2367290083介護予防訪問看護</v>
      </c>
      <c r="B28164" s="489">
        <v>2367290083</v>
      </c>
      <c r="C28164" s="489" t="s">
        <v>2103</v>
      </c>
      <c r="D28164" s="489" t="s">
        <v>5637</v>
      </c>
    </row>
    <row r="28165" spans="1:4">
      <c r="A28165" s="489" t="str">
        <f t="shared" si="440"/>
        <v>2367290083訪問看護</v>
      </c>
      <c r="B28165" s="489">
        <v>2367290083</v>
      </c>
      <c r="C28165" s="489" t="s">
        <v>2102</v>
      </c>
      <c r="D28165" s="489" t="s">
        <v>5637</v>
      </c>
    </row>
    <row r="28166" spans="1:4">
      <c r="A28166" s="489" t="str">
        <f t="shared" si="440"/>
        <v>2367290091介護予防訪問看護</v>
      </c>
      <c r="B28166" s="489">
        <v>2367290091</v>
      </c>
      <c r="C28166" s="489" t="s">
        <v>2103</v>
      </c>
      <c r="D28166" s="489" t="s">
        <v>5270</v>
      </c>
    </row>
    <row r="28167" spans="1:4">
      <c r="A28167" s="489" t="str">
        <f t="shared" si="440"/>
        <v>2367290091訪問看護</v>
      </c>
      <c r="B28167" s="489">
        <v>2367290091</v>
      </c>
      <c r="C28167" s="489" t="s">
        <v>2102</v>
      </c>
      <c r="D28167" s="489" t="s">
        <v>5270</v>
      </c>
    </row>
    <row r="28168" spans="1:4">
      <c r="A28168" s="489" t="str">
        <f t="shared" si="440"/>
        <v>2367390040介護予防訪問看護</v>
      </c>
      <c r="B28168" s="489">
        <v>2367390040</v>
      </c>
      <c r="C28168" s="489" t="s">
        <v>2103</v>
      </c>
      <c r="D28168" s="489" t="s">
        <v>5638</v>
      </c>
    </row>
    <row r="28169" spans="1:4">
      <c r="A28169" s="489" t="str">
        <f t="shared" si="440"/>
        <v>2367390040訪問看護</v>
      </c>
      <c r="B28169" s="489">
        <v>2367390040</v>
      </c>
      <c r="C28169" s="489" t="s">
        <v>2102</v>
      </c>
      <c r="D28169" s="489" t="s">
        <v>5638</v>
      </c>
    </row>
    <row r="28170" spans="1:4">
      <c r="A28170" s="489" t="str">
        <f t="shared" si="440"/>
        <v>2367390057介護予防訪問看護</v>
      </c>
      <c r="B28170" s="489">
        <v>2367390057</v>
      </c>
      <c r="C28170" s="489" t="s">
        <v>2103</v>
      </c>
      <c r="D28170" s="489" t="s">
        <v>5639</v>
      </c>
    </row>
    <row r="28171" spans="1:4">
      <c r="A28171" s="489" t="str">
        <f t="shared" si="440"/>
        <v>2367390057訪問看護</v>
      </c>
      <c r="B28171" s="489">
        <v>2367390057</v>
      </c>
      <c r="C28171" s="489" t="s">
        <v>2102</v>
      </c>
      <c r="D28171" s="489" t="s">
        <v>5639</v>
      </c>
    </row>
    <row r="28172" spans="1:4">
      <c r="A28172" s="489" t="str">
        <f t="shared" si="440"/>
        <v>2367390057訪問看護</v>
      </c>
      <c r="B28172" s="489">
        <v>2367390057</v>
      </c>
      <c r="C28172" s="489" t="s">
        <v>2102</v>
      </c>
      <c r="D28172" s="489" t="s">
        <v>5639</v>
      </c>
    </row>
    <row r="28173" spans="1:4">
      <c r="A28173" s="489" t="str">
        <f t="shared" si="440"/>
        <v>2367390073介護予防訪問看護</v>
      </c>
      <c r="B28173" s="489">
        <v>2367390073</v>
      </c>
      <c r="C28173" s="489" t="s">
        <v>2103</v>
      </c>
      <c r="D28173" s="489" t="s">
        <v>5640</v>
      </c>
    </row>
    <row r="28174" spans="1:4">
      <c r="A28174" s="489" t="str">
        <f t="shared" si="440"/>
        <v>2367390073訪問看護</v>
      </c>
      <c r="B28174" s="489">
        <v>2367390073</v>
      </c>
      <c r="C28174" s="489" t="s">
        <v>2102</v>
      </c>
      <c r="D28174" s="489" t="s">
        <v>5640</v>
      </c>
    </row>
    <row r="28175" spans="1:4">
      <c r="A28175" s="489" t="str">
        <f t="shared" si="440"/>
        <v>2367390081介護予防訪問看護</v>
      </c>
      <c r="B28175" s="489">
        <v>2367390081</v>
      </c>
      <c r="C28175" s="489" t="s">
        <v>2103</v>
      </c>
      <c r="D28175" s="489" t="s">
        <v>5641</v>
      </c>
    </row>
    <row r="28176" spans="1:4">
      <c r="A28176" s="489" t="str">
        <f t="shared" si="440"/>
        <v>2367390081訪問看護</v>
      </c>
      <c r="B28176" s="489">
        <v>2367390081</v>
      </c>
      <c r="C28176" s="489" t="s">
        <v>2102</v>
      </c>
      <c r="D28176" s="489" t="s">
        <v>5641</v>
      </c>
    </row>
    <row r="28177" spans="1:4">
      <c r="A28177" s="489" t="str">
        <f t="shared" si="440"/>
        <v>2367390115訪問看護</v>
      </c>
      <c r="B28177" s="489">
        <v>2367390115</v>
      </c>
      <c r="C28177" s="489" t="s">
        <v>2102</v>
      </c>
      <c r="D28177" s="489" t="s">
        <v>5642</v>
      </c>
    </row>
    <row r="28178" spans="1:4">
      <c r="A28178" s="489" t="str">
        <f t="shared" si="440"/>
        <v>2367390123介護予防訪問看護</v>
      </c>
      <c r="B28178" s="489">
        <v>2367390123</v>
      </c>
      <c r="C28178" s="489" t="s">
        <v>2103</v>
      </c>
      <c r="D28178" s="489" t="s">
        <v>5643</v>
      </c>
    </row>
    <row r="28179" spans="1:4">
      <c r="A28179" s="489" t="str">
        <f t="shared" si="440"/>
        <v>2367390123訪問看護</v>
      </c>
      <c r="B28179" s="489">
        <v>2367390123</v>
      </c>
      <c r="C28179" s="489" t="s">
        <v>2102</v>
      </c>
      <c r="D28179" s="489" t="s">
        <v>5643</v>
      </c>
    </row>
    <row r="28180" spans="1:4">
      <c r="A28180" s="489" t="str">
        <f t="shared" si="440"/>
        <v>2367390180介護予防訪問看護</v>
      </c>
      <c r="B28180" s="489">
        <v>2367390180</v>
      </c>
      <c r="C28180" s="489" t="s">
        <v>2103</v>
      </c>
      <c r="D28180" s="489" t="s">
        <v>5644</v>
      </c>
    </row>
    <row r="28181" spans="1:4">
      <c r="A28181" s="489" t="str">
        <f t="shared" si="440"/>
        <v>2367390180訪問看護</v>
      </c>
      <c r="B28181" s="489">
        <v>2367390180</v>
      </c>
      <c r="C28181" s="489" t="s">
        <v>2102</v>
      </c>
      <c r="D28181" s="489" t="s">
        <v>5644</v>
      </c>
    </row>
    <row r="28182" spans="1:4">
      <c r="A28182" s="489" t="str">
        <f t="shared" si="440"/>
        <v>2367390198介護予防訪問看護</v>
      </c>
      <c r="B28182" s="489">
        <v>2367390198</v>
      </c>
      <c r="C28182" s="489" t="s">
        <v>2103</v>
      </c>
      <c r="D28182" s="489" t="s">
        <v>5645</v>
      </c>
    </row>
    <row r="28183" spans="1:4">
      <c r="A28183" s="489" t="str">
        <f t="shared" si="440"/>
        <v>2367390198訪問看護</v>
      </c>
      <c r="B28183" s="489">
        <v>2367390198</v>
      </c>
      <c r="C28183" s="489" t="s">
        <v>2102</v>
      </c>
      <c r="D28183" s="489" t="s">
        <v>5645</v>
      </c>
    </row>
    <row r="28184" spans="1:4">
      <c r="A28184" s="489" t="str">
        <f t="shared" si="440"/>
        <v>2367390206介護予防訪問看護</v>
      </c>
      <c r="B28184" s="489">
        <v>2367390206</v>
      </c>
      <c r="C28184" s="489" t="s">
        <v>2103</v>
      </c>
      <c r="D28184" s="489" t="s">
        <v>5646</v>
      </c>
    </row>
    <row r="28185" spans="1:4">
      <c r="A28185" s="489" t="str">
        <f t="shared" si="440"/>
        <v>2367390206訪問看護</v>
      </c>
      <c r="B28185" s="489">
        <v>2367390206</v>
      </c>
      <c r="C28185" s="489" t="s">
        <v>2102</v>
      </c>
      <c r="D28185" s="489" t="s">
        <v>5646</v>
      </c>
    </row>
    <row r="28186" spans="1:4">
      <c r="A28186" s="489" t="str">
        <f t="shared" si="440"/>
        <v>2367490022介護予防訪問看護</v>
      </c>
      <c r="B28186" s="489">
        <v>2367490022</v>
      </c>
      <c r="C28186" s="489" t="s">
        <v>2103</v>
      </c>
      <c r="D28186" s="489" t="s">
        <v>5647</v>
      </c>
    </row>
    <row r="28187" spans="1:4">
      <c r="A28187" s="489" t="str">
        <f t="shared" si="440"/>
        <v>2367490022訪問看護</v>
      </c>
      <c r="B28187" s="489">
        <v>2367490022</v>
      </c>
      <c r="C28187" s="489" t="s">
        <v>2102</v>
      </c>
      <c r="D28187" s="489" t="s">
        <v>5647</v>
      </c>
    </row>
    <row r="28188" spans="1:4">
      <c r="A28188" s="489" t="str">
        <f t="shared" si="440"/>
        <v>2367490022訪問看護</v>
      </c>
      <c r="B28188" s="489">
        <v>2367490022</v>
      </c>
      <c r="C28188" s="489" t="s">
        <v>2102</v>
      </c>
      <c r="D28188" s="489" t="s">
        <v>5647</v>
      </c>
    </row>
    <row r="28189" spans="1:4">
      <c r="A28189" s="489" t="str">
        <f t="shared" si="440"/>
        <v>2367490071介護予防訪問看護</v>
      </c>
      <c r="B28189" s="489">
        <v>2367490071</v>
      </c>
      <c r="C28189" s="489" t="s">
        <v>2103</v>
      </c>
      <c r="D28189" s="489" t="s">
        <v>5648</v>
      </c>
    </row>
    <row r="28190" spans="1:4">
      <c r="A28190" s="489" t="str">
        <f t="shared" si="440"/>
        <v>2367490071訪問看護</v>
      </c>
      <c r="B28190" s="489">
        <v>2367490071</v>
      </c>
      <c r="C28190" s="489" t="s">
        <v>2102</v>
      </c>
      <c r="D28190" s="489" t="s">
        <v>5648</v>
      </c>
    </row>
    <row r="28191" spans="1:4">
      <c r="A28191" s="489" t="str">
        <f t="shared" si="440"/>
        <v>2367490097介護予防訪問看護</v>
      </c>
      <c r="B28191" s="489">
        <v>2367490097</v>
      </c>
      <c r="C28191" s="489" t="s">
        <v>2103</v>
      </c>
      <c r="D28191" s="489" t="s">
        <v>5649</v>
      </c>
    </row>
    <row r="28192" spans="1:4">
      <c r="A28192" s="489" t="str">
        <f t="shared" si="440"/>
        <v>2367490097訪問看護</v>
      </c>
      <c r="B28192" s="489">
        <v>2367490097</v>
      </c>
      <c r="C28192" s="489" t="s">
        <v>2102</v>
      </c>
      <c r="D28192" s="489" t="s">
        <v>5649</v>
      </c>
    </row>
    <row r="28193" spans="1:4">
      <c r="A28193" s="489" t="str">
        <f t="shared" si="440"/>
        <v>2367490113介護予防訪問看護</v>
      </c>
      <c r="B28193" s="489">
        <v>2367490113</v>
      </c>
      <c r="C28193" s="489" t="s">
        <v>2103</v>
      </c>
      <c r="D28193" s="489" t="s">
        <v>5650</v>
      </c>
    </row>
    <row r="28194" spans="1:4">
      <c r="A28194" s="489" t="str">
        <f t="shared" si="440"/>
        <v>2367490113訪問看護</v>
      </c>
      <c r="B28194" s="489">
        <v>2367490113</v>
      </c>
      <c r="C28194" s="489" t="s">
        <v>2102</v>
      </c>
      <c r="D28194" s="489" t="s">
        <v>5650</v>
      </c>
    </row>
    <row r="28195" spans="1:4">
      <c r="A28195" s="489" t="str">
        <f t="shared" si="440"/>
        <v>2367490139介護予防訪問看護</v>
      </c>
      <c r="B28195" s="489">
        <v>2367490139</v>
      </c>
      <c r="C28195" s="489" t="s">
        <v>2103</v>
      </c>
      <c r="D28195" s="489" t="s">
        <v>5651</v>
      </c>
    </row>
    <row r="28196" spans="1:4">
      <c r="A28196" s="489" t="str">
        <f t="shared" si="440"/>
        <v>2367490139訪問看護</v>
      </c>
      <c r="B28196" s="489">
        <v>2367490139</v>
      </c>
      <c r="C28196" s="489" t="s">
        <v>2102</v>
      </c>
      <c r="D28196" s="489" t="s">
        <v>5651</v>
      </c>
    </row>
    <row r="28197" spans="1:4">
      <c r="A28197" s="489" t="str">
        <f t="shared" si="440"/>
        <v>2367490147介護予防訪問看護</v>
      </c>
      <c r="B28197" s="489">
        <v>2367490147</v>
      </c>
      <c r="C28197" s="489" t="s">
        <v>2103</v>
      </c>
      <c r="D28197" s="489" t="s">
        <v>5652</v>
      </c>
    </row>
    <row r="28198" spans="1:4">
      <c r="A28198" s="489" t="str">
        <f t="shared" si="440"/>
        <v>2367490147訪問看護</v>
      </c>
      <c r="B28198" s="489">
        <v>2367490147</v>
      </c>
      <c r="C28198" s="489" t="s">
        <v>2102</v>
      </c>
      <c r="D28198" s="489" t="s">
        <v>5652</v>
      </c>
    </row>
    <row r="28199" spans="1:4">
      <c r="A28199" s="489" t="str">
        <f t="shared" si="440"/>
        <v>2367490162介護予防訪問看護</v>
      </c>
      <c r="B28199" s="489">
        <v>2367490162</v>
      </c>
      <c r="C28199" s="489" t="s">
        <v>2103</v>
      </c>
      <c r="D28199" s="489" t="s">
        <v>5653</v>
      </c>
    </row>
    <row r="28200" spans="1:4">
      <c r="A28200" s="489" t="str">
        <f t="shared" si="440"/>
        <v>2367490162訪問看護</v>
      </c>
      <c r="B28200" s="489">
        <v>2367490162</v>
      </c>
      <c r="C28200" s="489" t="s">
        <v>2102</v>
      </c>
      <c r="D28200" s="489" t="s">
        <v>5653</v>
      </c>
    </row>
    <row r="28201" spans="1:4">
      <c r="A28201" s="489" t="str">
        <f t="shared" si="440"/>
        <v>2367490188介護予防訪問看護</v>
      </c>
      <c r="B28201" s="489">
        <v>2367490188</v>
      </c>
      <c r="C28201" s="489" t="s">
        <v>2103</v>
      </c>
      <c r="D28201" s="489" t="s">
        <v>5654</v>
      </c>
    </row>
    <row r="28202" spans="1:4">
      <c r="A28202" s="489" t="str">
        <f t="shared" si="440"/>
        <v>2367490188訪問看護</v>
      </c>
      <c r="B28202" s="489">
        <v>2367490188</v>
      </c>
      <c r="C28202" s="489" t="s">
        <v>2102</v>
      </c>
      <c r="D28202" s="489" t="s">
        <v>5654</v>
      </c>
    </row>
    <row r="28203" spans="1:4">
      <c r="A28203" s="489" t="str">
        <f t="shared" si="440"/>
        <v>2367590011介護予防訪問看護</v>
      </c>
      <c r="B28203" s="489">
        <v>2367590011</v>
      </c>
      <c r="C28203" s="489" t="s">
        <v>2103</v>
      </c>
      <c r="D28203" s="489" t="s">
        <v>5655</v>
      </c>
    </row>
    <row r="28204" spans="1:4">
      <c r="A28204" s="489" t="str">
        <f t="shared" si="440"/>
        <v>2367590011訪問看護</v>
      </c>
      <c r="B28204" s="489">
        <v>2367590011</v>
      </c>
      <c r="C28204" s="489" t="s">
        <v>2102</v>
      </c>
      <c r="D28204" s="489" t="s">
        <v>5655</v>
      </c>
    </row>
    <row r="28205" spans="1:4">
      <c r="A28205" s="489" t="str">
        <f t="shared" si="440"/>
        <v>2367590029介護予防訪問看護</v>
      </c>
      <c r="B28205" s="489">
        <v>2367590029</v>
      </c>
      <c r="C28205" s="489" t="s">
        <v>2103</v>
      </c>
      <c r="D28205" s="489" t="s">
        <v>5656</v>
      </c>
    </row>
    <row r="28206" spans="1:4">
      <c r="A28206" s="489" t="str">
        <f t="shared" si="440"/>
        <v>2367590029訪問看護</v>
      </c>
      <c r="B28206" s="489">
        <v>2367590029</v>
      </c>
      <c r="C28206" s="489" t="s">
        <v>2102</v>
      </c>
      <c r="D28206" s="489" t="s">
        <v>5656</v>
      </c>
    </row>
    <row r="28207" spans="1:4">
      <c r="A28207" s="489" t="str">
        <f t="shared" si="440"/>
        <v>2367590045介護予防訪問看護</v>
      </c>
      <c r="B28207" s="489">
        <v>2367590045</v>
      </c>
      <c r="C28207" s="489" t="s">
        <v>2103</v>
      </c>
      <c r="D28207" s="489" t="s">
        <v>5657</v>
      </c>
    </row>
    <row r="28208" spans="1:4">
      <c r="A28208" s="489" t="str">
        <f t="shared" si="440"/>
        <v>2367590045訪問看護</v>
      </c>
      <c r="B28208" s="489">
        <v>2367590045</v>
      </c>
      <c r="C28208" s="489" t="s">
        <v>2102</v>
      </c>
      <c r="D28208" s="489" t="s">
        <v>5657</v>
      </c>
    </row>
    <row r="28209" spans="1:4">
      <c r="A28209" s="489" t="str">
        <f t="shared" si="440"/>
        <v>2367590052介護予防訪問看護</v>
      </c>
      <c r="B28209" s="489">
        <v>2367590052</v>
      </c>
      <c r="C28209" s="489" t="s">
        <v>2103</v>
      </c>
      <c r="D28209" s="489" t="s">
        <v>5658</v>
      </c>
    </row>
    <row r="28210" spans="1:4">
      <c r="A28210" s="489" t="str">
        <f t="shared" si="440"/>
        <v>2367590052訪問看護</v>
      </c>
      <c r="B28210" s="489">
        <v>2367590052</v>
      </c>
      <c r="C28210" s="489" t="s">
        <v>2102</v>
      </c>
      <c r="D28210" s="489" t="s">
        <v>5658</v>
      </c>
    </row>
    <row r="28211" spans="1:4">
      <c r="A28211" s="489" t="str">
        <f t="shared" si="440"/>
        <v>2367590078介護予防訪問看護</v>
      </c>
      <c r="B28211" s="489">
        <v>2367590078</v>
      </c>
      <c r="C28211" s="489" t="s">
        <v>2103</v>
      </c>
      <c r="D28211" s="489" t="s">
        <v>5659</v>
      </c>
    </row>
    <row r="28212" spans="1:4">
      <c r="A28212" s="489" t="str">
        <f t="shared" si="440"/>
        <v>2367590078訪問看護</v>
      </c>
      <c r="B28212" s="489">
        <v>2367590078</v>
      </c>
      <c r="C28212" s="489" t="s">
        <v>2102</v>
      </c>
      <c r="D28212" s="489" t="s">
        <v>5659</v>
      </c>
    </row>
    <row r="28213" spans="1:4">
      <c r="A28213" s="489" t="str">
        <f t="shared" si="440"/>
        <v>2367690019介護予防訪問看護</v>
      </c>
      <c r="B28213" s="489">
        <v>2367690019</v>
      </c>
      <c r="C28213" s="489" t="s">
        <v>2103</v>
      </c>
      <c r="D28213" s="489" t="s">
        <v>5660</v>
      </c>
    </row>
    <row r="28214" spans="1:4">
      <c r="A28214" s="489" t="str">
        <f t="shared" si="440"/>
        <v>2367690019訪問看護</v>
      </c>
      <c r="B28214" s="489">
        <v>2367690019</v>
      </c>
      <c r="C28214" s="489" t="s">
        <v>2102</v>
      </c>
      <c r="D28214" s="489" t="s">
        <v>5660</v>
      </c>
    </row>
    <row r="28215" spans="1:4">
      <c r="A28215" s="489" t="str">
        <f t="shared" si="440"/>
        <v>2367690035介護予防訪問看護</v>
      </c>
      <c r="B28215" s="489">
        <v>2367690035</v>
      </c>
      <c r="C28215" s="489" t="s">
        <v>2103</v>
      </c>
      <c r="D28215" s="489" t="s">
        <v>5661</v>
      </c>
    </row>
    <row r="28216" spans="1:4">
      <c r="A28216" s="489" t="str">
        <f t="shared" si="440"/>
        <v>2367690035訪問看護</v>
      </c>
      <c r="B28216" s="489">
        <v>2367690035</v>
      </c>
      <c r="C28216" s="489" t="s">
        <v>2102</v>
      </c>
      <c r="D28216" s="489" t="s">
        <v>5661</v>
      </c>
    </row>
    <row r="28217" spans="1:4">
      <c r="A28217" s="489" t="str">
        <f t="shared" si="440"/>
        <v>2367690035訪問看護</v>
      </c>
      <c r="B28217" s="489">
        <v>2367690035</v>
      </c>
      <c r="C28217" s="489" t="s">
        <v>2102</v>
      </c>
      <c r="D28217" s="489" t="s">
        <v>5661</v>
      </c>
    </row>
    <row r="28218" spans="1:4">
      <c r="A28218" s="489" t="str">
        <f t="shared" si="440"/>
        <v>2367690050介護予防訪問看護</v>
      </c>
      <c r="B28218" s="489">
        <v>2367690050</v>
      </c>
      <c r="C28218" s="489" t="s">
        <v>2103</v>
      </c>
      <c r="D28218" s="489" t="s">
        <v>5662</v>
      </c>
    </row>
    <row r="28219" spans="1:4">
      <c r="A28219" s="489" t="str">
        <f t="shared" si="440"/>
        <v>2367690050訪問看護</v>
      </c>
      <c r="B28219" s="489">
        <v>2367690050</v>
      </c>
      <c r="C28219" s="489" t="s">
        <v>2102</v>
      </c>
      <c r="D28219" s="489" t="s">
        <v>5662</v>
      </c>
    </row>
    <row r="28220" spans="1:4">
      <c r="A28220" s="489" t="str">
        <f t="shared" si="440"/>
        <v>2367690050訪問看護</v>
      </c>
      <c r="B28220" s="489">
        <v>2367690050</v>
      </c>
      <c r="C28220" s="489" t="s">
        <v>2102</v>
      </c>
      <c r="D28220" s="489" t="s">
        <v>5662</v>
      </c>
    </row>
    <row r="28221" spans="1:4">
      <c r="A28221" s="489" t="str">
        <f t="shared" si="440"/>
        <v>2367690068介護予防訪問看護</v>
      </c>
      <c r="B28221" s="489">
        <v>2367690068</v>
      </c>
      <c r="C28221" s="489" t="s">
        <v>2103</v>
      </c>
      <c r="D28221" s="489" t="s">
        <v>5663</v>
      </c>
    </row>
    <row r="28222" spans="1:4">
      <c r="A28222" s="489" t="str">
        <f t="shared" si="440"/>
        <v>2367690068訪問看護</v>
      </c>
      <c r="B28222" s="489">
        <v>2367690068</v>
      </c>
      <c r="C28222" s="489" t="s">
        <v>2102</v>
      </c>
      <c r="D28222" s="489" t="s">
        <v>5663</v>
      </c>
    </row>
    <row r="28223" spans="1:4">
      <c r="A28223" s="489" t="str">
        <f t="shared" si="440"/>
        <v>2367690076介護予防訪問看護</v>
      </c>
      <c r="B28223" s="489">
        <v>2367690076</v>
      </c>
      <c r="C28223" s="489" t="s">
        <v>2103</v>
      </c>
      <c r="D28223" s="489" t="s">
        <v>5664</v>
      </c>
    </row>
    <row r="28224" spans="1:4">
      <c r="A28224" s="489" t="str">
        <f t="shared" si="440"/>
        <v>2367690076訪問看護</v>
      </c>
      <c r="B28224" s="489">
        <v>2367690076</v>
      </c>
      <c r="C28224" s="489" t="s">
        <v>2102</v>
      </c>
      <c r="D28224" s="489" t="s">
        <v>5664</v>
      </c>
    </row>
    <row r="28225" spans="1:4">
      <c r="A28225" s="489" t="str">
        <f t="shared" si="440"/>
        <v>2367690084訪問看護</v>
      </c>
      <c r="B28225" s="489">
        <v>2367690084</v>
      </c>
      <c r="C28225" s="489" t="s">
        <v>2102</v>
      </c>
      <c r="D28225" s="489" t="s">
        <v>5665</v>
      </c>
    </row>
    <row r="28226" spans="1:4">
      <c r="A28226" s="489" t="str">
        <f t="shared" ref="A28226:A28289" si="441">B28226&amp;C28226</f>
        <v>2367690092介護予防訪問看護</v>
      </c>
      <c r="B28226" s="489">
        <v>2367690092</v>
      </c>
      <c r="C28226" s="489" t="s">
        <v>2103</v>
      </c>
      <c r="D28226" s="489" t="s">
        <v>5666</v>
      </c>
    </row>
    <row r="28227" spans="1:4">
      <c r="A28227" s="489" t="str">
        <f t="shared" si="441"/>
        <v>2367690092訪問看護</v>
      </c>
      <c r="B28227" s="489">
        <v>2367690092</v>
      </c>
      <c r="C28227" s="489" t="s">
        <v>2102</v>
      </c>
      <c r="D28227" s="489" t="s">
        <v>5666</v>
      </c>
    </row>
    <row r="28228" spans="1:4">
      <c r="A28228" s="489" t="str">
        <f t="shared" si="441"/>
        <v>2367690118訪問看護</v>
      </c>
      <c r="B28228" s="489">
        <v>2367690118</v>
      </c>
      <c r="C28228" s="489" t="s">
        <v>2102</v>
      </c>
      <c r="D28228" s="489" t="s">
        <v>5667</v>
      </c>
    </row>
    <row r="28229" spans="1:4">
      <c r="A28229" s="489" t="str">
        <f t="shared" si="441"/>
        <v>2367690126介護予防訪問看護</v>
      </c>
      <c r="B28229" s="489">
        <v>2367690126</v>
      </c>
      <c r="C28229" s="489" t="s">
        <v>2103</v>
      </c>
      <c r="D28229" s="489" t="s">
        <v>5668</v>
      </c>
    </row>
    <row r="28230" spans="1:4">
      <c r="A28230" s="489" t="str">
        <f t="shared" si="441"/>
        <v>2367690126訪問看護</v>
      </c>
      <c r="B28230" s="489">
        <v>2367690126</v>
      </c>
      <c r="C28230" s="489" t="s">
        <v>2102</v>
      </c>
      <c r="D28230" s="489" t="s">
        <v>5668</v>
      </c>
    </row>
    <row r="28231" spans="1:4">
      <c r="A28231" s="489" t="str">
        <f t="shared" si="441"/>
        <v>2367690134介護予防訪問看護</v>
      </c>
      <c r="B28231" s="489">
        <v>2367690134</v>
      </c>
      <c r="C28231" s="489" t="s">
        <v>2103</v>
      </c>
      <c r="D28231" s="489" t="s">
        <v>5669</v>
      </c>
    </row>
    <row r="28232" spans="1:4">
      <c r="A28232" s="489" t="str">
        <f t="shared" si="441"/>
        <v>2367690134訪問看護</v>
      </c>
      <c r="B28232" s="489">
        <v>2367690134</v>
      </c>
      <c r="C28232" s="489" t="s">
        <v>2102</v>
      </c>
      <c r="D28232" s="489" t="s">
        <v>5669</v>
      </c>
    </row>
    <row r="28233" spans="1:4">
      <c r="A28233" s="489" t="str">
        <f t="shared" si="441"/>
        <v>2367690142介護予防訪問看護</v>
      </c>
      <c r="B28233" s="489">
        <v>2367690142</v>
      </c>
      <c r="C28233" s="489" t="s">
        <v>2103</v>
      </c>
      <c r="D28233" s="489" t="s">
        <v>5670</v>
      </c>
    </row>
    <row r="28234" spans="1:4">
      <c r="A28234" s="489" t="str">
        <f t="shared" si="441"/>
        <v>2367690142訪問看護</v>
      </c>
      <c r="B28234" s="489">
        <v>2367690142</v>
      </c>
      <c r="C28234" s="489" t="s">
        <v>2102</v>
      </c>
      <c r="D28234" s="489" t="s">
        <v>5670</v>
      </c>
    </row>
    <row r="28235" spans="1:4">
      <c r="A28235" s="489" t="str">
        <f t="shared" si="441"/>
        <v>2367690159介護予防訪問看護</v>
      </c>
      <c r="B28235" s="489">
        <v>2367690159</v>
      </c>
      <c r="C28235" s="489" t="s">
        <v>2103</v>
      </c>
      <c r="D28235" s="489" t="s">
        <v>5671</v>
      </c>
    </row>
    <row r="28236" spans="1:4">
      <c r="A28236" s="489" t="str">
        <f t="shared" si="441"/>
        <v>2367690159訪問看護</v>
      </c>
      <c r="B28236" s="489">
        <v>2367690159</v>
      </c>
      <c r="C28236" s="489" t="s">
        <v>2102</v>
      </c>
      <c r="D28236" s="489" t="s">
        <v>5671</v>
      </c>
    </row>
    <row r="28237" spans="1:4">
      <c r="A28237" s="489" t="str">
        <f t="shared" si="441"/>
        <v>2367690167介護予防訪問看護</v>
      </c>
      <c r="B28237" s="489">
        <v>2367690167</v>
      </c>
      <c r="C28237" s="489" t="s">
        <v>2103</v>
      </c>
      <c r="D28237" s="489" t="s">
        <v>5672</v>
      </c>
    </row>
    <row r="28238" spans="1:4">
      <c r="A28238" s="489" t="str">
        <f t="shared" si="441"/>
        <v>2367690167訪問看護</v>
      </c>
      <c r="B28238" s="489">
        <v>2367690167</v>
      </c>
      <c r="C28238" s="489" t="s">
        <v>2102</v>
      </c>
      <c r="D28238" s="489" t="s">
        <v>5672</v>
      </c>
    </row>
    <row r="28239" spans="1:4">
      <c r="A28239" s="489" t="str">
        <f t="shared" si="441"/>
        <v>2367690175介護予防訪問看護</v>
      </c>
      <c r="B28239" s="489">
        <v>2367690175</v>
      </c>
      <c r="C28239" s="489" t="s">
        <v>2103</v>
      </c>
      <c r="D28239" s="489" t="s">
        <v>5673</v>
      </c>
    </row>
    <row r="28240" spans="1:4">
      <c r="A28240" s="489" t="str">
        <f t="shared" si="441"/>
        <v>2367690175訪問看護</v>
      </c>
      <c r="B28240" s="489">
        <v>2367690175</v>
      </c>
      <c r="C28240" s="489" t="s">
        <v>2102</v>
      </c>
      <c r="D28240" s="489" t="s">
        <v>5673</v>
      </c>
    </row>
    <row r="28241" spans="1:4">
      <c r="A28241" s="489" t="str">
        <f t="shared" si="441"/>
        <v>2367690183介護予防訪問看護</v>
      </c>
      <c r="B28241" s="489">
        <v>2367690183</v>
      </c>
      <c r="C28241" s="489" t="s">
        <v>2103</v>
      </c>
      <c r="D28241" s="489" t="s">
        <v>5674</v>
      </c>
    </row>
    <row r="28242" spans="1:4">
      <c r="A28242" s="489" t="str">
        <f t="shared" si="441"/>
        <v>2367690183訪問看護</v>
      </c>
      <c r="B28242" s="489">
        <v>2367690183</v>
      </c>
      <c r="C28242" s="489" t="s">
        <v>2102</v>
      </c>
      <c r="D28242" s="489" t="s">
        <v>5674</v>
      </c>
    </row>
    <row r="28243" spans="1:4">
      <c r="A28243" s="489" t="str">
        <f t="shared" si="441"/>
        <v>2367790017介護予防訪問看護</v>
      </c>
      <c r="B28243" s="489">
        <v>2367790017</v>
      </c>
      <c r="C28243" s="489" t="s">
        <v>2103</v>
      </c>
      <c r="D28243" s="489" t="s">
        <v>5675</v>
      </c>
    </row>
    <row r="28244" spans="1:4">
      <c r="A28244" s="489" t="str">
        <f t="shared" si="441"/>
        <v>2367790017訪問看護</v>
      </c>
      <c r="B28244" s="489">
        <v>2367790017</v>
      </c>
      <c r="C28244" s="489" t="s">
        <v>2102</v>
      </c>
      <c r="D28244" s="489" t="s">
        <v>5675</v>
      </c>
    </row>
    <row r="28245" spans="1:4">
      <c r="A28245" s="489" t="str">
        <f t="shared" si="441"/>
        <v>2367790025介護予防訪問看護</v>
      </c>
      <c r="B28245" s="489">
        <v>2367790025</v>
      </c>
      <c r="C28245" s="489" t="s">
        <v>2103</v>
      </c>
      <c r="D28245" s="489" t="s">
        <v>5676</v>
      </c>
    </row>
    <row r="28246" spans="1:4">
      <c r="A28246" s="489" t="str">
        <f t="shared" si="441"/>
        <v>2367790025訪問看護</v>
      </c>
      <c r="B28246" s="489">
        <v>2367790025</v>
      </c>
      <c r="C28246" s="489" t="s">
        <v>2102</v>
      </c>
      <c r="D28246" s="489" t="s">
        <v>5676</v>
      </c>
    </row>
    <row r="28247" spans="1:4">
      <c r="A28247" s="489" t="str">
        <f t="shared" si="441"/>
        <v>2367790033介護予防訪問看護</v>
      </c>
      <c r="B28247" s="489">
        <v>2367790033</v>
      </c>
      <c r="C28247" s="489" t="s">
        <v>2103</v>
      </c>
      <c r="D28247" s="489" t="s">
        <v>5677</v>
      </c>
    </row>
    <row r="28248" spans="1:4">
      <c r="A28248" s="489" t="str">
        <f t="shared" si="441"/>
        <v>2367790033訪問看護</v>
      </c>
      <c r="B28248" s="489">
        <v>2367790033</v>
      </c>
      <c r="C28248" s="489" t="s">
        <v>2102</v>
      </c>
      <c r="D28248" s="489" t="s">
        <v>5677</v>
      </c>
    </row>
    <row r="28249" spans="1:4">
      <c r="A28249" s="489" t="str">
        <f t="shared" si="441"/>
        <v>2367790041介護予防訪問看護</v>
      </c>
      <c r="B28249" s="489">
        <v>2367790041</v>
      </c>
      <c r="C28249" s="489" t="s">
        <v>2103</v>
      </c>
      <c r="D28249" s="489" t="s">
        <v>5678</v>
      </c>
    </row>
    <row r="28250" spans="1:4">
      <c r="A28250" s="489" t="str">
        <f t="shared" si="441"/>
        <v>2367790041訪問看護</v>
      </c>
      <c r="B28250" s="489">
        <v>2367790041</v>
      </c>
      <c r="C28250" s="489" t="s">
        <v>2102</v>
      </c>
      <c r="D28250" s="489" t="s">
        <v>5678</v>
      </c>
    </row>
    <row r="28251" spans="1:4">
      <c r="A28251" s="489" t="str">
        <f t="shared" si="441"/>
        <v>2370100022介護予防支援</v>
      </c>
      <c r="B28251" s="489">
        <v>2370100022</v>
      </c>
      <c r="C28251" s="489" t="s">
        <v>2520</v>
      </c>
      <c r="D28251" s="489" t="s">
        <v>5679</v>
      </c>
    </row>
    <row r="28252" spans="1:4">
      <c r="A28252" s="489" t="str">
        <f t="shared" si="441"/>
        <v>2370100022居宅介護支援</v>
      </c>
      <c r="B28252" s="489">
        <v>2370100022</v>
      </c>
      <c r="C28252" s="489" t="s">
        <v>2519</v>
      </c>
      <c r="D28252" s="489" t="s">
        <v>5679</v>
      </c>
    </row>
    <row r="28253" spans="1:4">
      <c r="A28253" s="489" t="str">
        <f t="shared" si="441"/>
        <v>2370100022訪問介護</v>
      </c>
      <c r="B28253" s="489">
        <v>2370100022</v>
      </c>
      <c r="C28253" s="489" t="s">
        <v>140</v>
      </c>
      <c r="D28253" s="489" t="s">
        <v>5679</v>
      </c>
    </row>
    <row r="28254" spans="1:4">
      <c r="A28254" s="489" t="str">
        <f t="shared" si="441"/>
        <v>2370100022訪問介護</v>
      </c>
      <c r="B28254" s="489">
        <v>2370100022</v>
      </c>
      <c r="C28254" s="489" t="s">
        <v>140</v>
      </c>
      <c r="D28254" s="489" t="s">
        <v>5679</v>
      </c>
    </row>
    <row r="28255" spans="1:4">
      <c r="A28255" s="489" t="str">
        <f t="shared" si="441"/>
        <v>2370100022訪問型サービス（独自）</v>
      </c>
      <c r="B28255" s="489">
        <v>2370100022</v>
      </c>
      <c r="C28255" s="489" t="s">
        <v>2571</v>
      </c>
      <c r="D28255" s="489" t="s">
        <v>5679</v>
      </c>
    </row>
    <row r="28256" spans="1:4">
      <c r="A28256" s="489" t="str">
        <f t="shared" si="441"/>
        <v>2370100048介護予防支援</v>
      </c>
      <c r="B28256" s="489">
        <v>2370100048</v>
      </c>
      <c r="C28256" s="489" t="s">
        <v>2520</v>
      </c>
      <c r="D28256" s="489" t="s">
        <v>5680</v>
      </c>
    </row>
    <row r="28257" spans="1:4">
      <c r="A28257" s="489" t="str">
        <f t="shared" si="441"/>
        <v>2370100048居宅介護支援</v>
      </c>
      <c r="B28257" s="489">
        <v>2370100048</v>
      </c>
      <c r="C28257" s="489" t="s">
        <v>2519</v>
      </c>
      <c r="D28257" s="489" t="s">
        <v>5680</v>
      </c>
    </row>
    <row r="28258" spans="1:4">
      <c r="A28258" s="489" t="str">
        <f t="shared" si="441"/>
        <v>2370100071居宅介護支援</v>
      </c>
      <c r="B28258" s="489">
        <v>2370100071</v>
      </c>
      <c r="C28258" s="489" t="s">
        <v>2519</v>
      </c>
      <c r="D28258" s="489" t="s">
        <v>5681</v>
      </c>
    </row>
    <row r="28259" spans="1:4">
      <c r="A28259" s="489" t="str">
        <f t="shared" si="441"/>
        <v>2370100071訪問介護</v>
      </c>
      <c r="B28259" s="489">
        <v>2370100071</v>
      </c>
      <c r="C28259" s="489" t="s">
        <v>140</v>
      </c>
      <c r="D28259" s="489" t="s">
        <v>5681</v>
      </c>
    </row>
    <row r="28260" spans="1:4">
      <c r="A28260" s="489" t="str">
        <f t="shared" si="441"/>
        <v>2370100071訪問介護</v>
      </c>
      <c r="B28260" s="489">
        <v>2370100071</v>
      </c>
      <c r="C28260" s="489" t="s">
        <v>140</v>
      </c>
      <c r="D28260" s="489" t="s">
        <v>5681</v>
      </c>
    </row>
    <row r="28261" spans="1:4">
      <c r="A28261" s="489" t="str">
        <f t="shared" si="441"/>
        <v>2370100071訪問介護</v>
      </c>
      <c r="B28261" s="489">
        <v>2370100071</v>
      </c>
      <c r="C28261" s="489" t="s">
        <v>140</v>
      </c>
      <c r="D28261" s="489" t="s">
        <v>5681</v>
      </c>
    </row>
    <row r="28262" spans="1:4">
      <c r="A28262" s="489" t="str">
        <f t="shared" si="441"/>
        <v>2370100071訪問型サービス（独自）</v>
      </c>
      <c r="B28262" s="489">
        <v>2370100071</v>
      </c>
      <c r="C28262" s="489" t="s">
        <v>2571</v>
      </c>
      <c r="D28262" s="489" t="s">
        <v>5681</v>
      </c>
    </row>
    <row r="28263" spans="1:4">
      <c r="A28263" s="489" t="str">
        <f t="shared" si="441"/>
        <v>2370100113居宅介護支援</v>
      </c>
      <c r="B28263" s="489">
        <v>2370100113</v>
      </c>
      <c r="C28263" s="489" t="s">
        <v>2519</v>
      </c>
      <c r="D28263" s="489" t="s">
        <v>5682</v>
      </c>
    </row>
    <row r="28264" spans="1:4">
      <c r="A28264" s="489" t="str">
        <f t="shared" si="441"/>
        <v>2370100121居宅介護支援</v>
      </c>
      <c r="B28264" s="489">
        <v>2370100121</v>
      </c>
      <c r="C28264" s="489" t="s">
        <v>2519</v>
      </c>
      <c r="D28264" s="489" t="s">
        <v>5683</v>
      </c>
    </row>
    <row r="28265" spans="1:4">
      <c r="A28265" s="489" t="str">
        <f t="shared" si="441"/>
        <v>2370100139居宅介護支援</v>
      </c>
      <c r="B28265" s="489">
        <v>2370100139</v>
      </c>
      <c r="C28265" s="489" t="s">
        <v>2519</v>
      </c>
      <c r="D28265" s="489" t="s">
        <v>5684</v>
      </c>
    </row>
    <row r="28266" spans="1:4">
      <c r="A28266" s="489" t="str">
        <f t="shared" si="441"/>
        <v>2370100147介護予防短期入所生活介護</v>
      </c>
      <c r="B28266" s="489">
        <v>2370100147</v>
      </c>
      <c r="C28266" s="489" t="s">
        <v>2093</v>
      </c>
      <c r="D28266" s="489" t="s">
        <v>5685</v>
      </c>
    </row>
    <row r="28267" spans="1:4">
      <c r="A28267" s="489" t="str">
        <f t="shared" si="441"/>
        <v>2370100147介護予防短期入所生活介護</v>
      </c>
      <c r="B28267" s="489">
        <v>2370100147</v>
      </c>
      <c r="C28267" s="489" t="s">
        <v>2093</v>
      </c>
      <c r="D28267" s="489" t="s">
        <v>5685</v>
      </c>
    </row>
    <row r="28268" spans="1:4">
      <c r="A28268" s="489" t="str">
        <f t="shared" si="441"/>
        <v>2370100147介護老人福祉施設</v>
      </c>
      <c r="B28268" s="489">
        <v>2370100147</v>
      </c>
      <c r="C28268" s="489" t="s">
        <v>1921</v>
      </c>
      <c r="D28268" s="489" t="s">
        <v>5685</v>
      </c>
    </row>
    <row r="28269" spans="1:4">
      <c r="A28269" s="489" t="str">
        <f t="shared" si="441"/>
        <v>2370100147介護老人福祉施設</v>
      </c>
      <c r="B28269" s="489">
        <v>2370100147</v>
      </c>
      <c r="C28269" s="489" t="s">
        <v>1921</v>
      </c>
      <c r="D28269" s="489" t="s">
        <v>5685</v>
      </c>
    </row>
    <row r="28270" spans="1:4">
      <c r="A28270" s="489" t="str">
        <f t="shared" si="441"/>
        <v>2370100147短期入所生活介護</v>
      </c>
      <c r="B28270" s="489">
        <v>2370100147</v>
      </c>
      <c r="C28270" s="489" t="s">
        <v>2092</v>
      </c>
      <c r="D28270" s="489" t="s">
        <v>5685</v>
      </c>
    </row>
    <row r="28271" spans="1:4">
      <c r="A28271" s="489" t="str">
        <f t="shared" si="441"/>
        <v>2370100147短期入所生活介護</v>
      </c>
      <c r="B28271" s="489">
        <v>2370100147</v>
      </c>
      <c r="C28271" s="489" t="s">
        <v>2092</v>
      </c>
      <c r="D28271" s="489" t="s">
        <v>5685</v>
      </c>
    </row>
    <row r="28272" spans="1:4">
      <c r="A28272" s="489" t="str">
        <f t="shared" si="441"/>
        <v>2370100154介護老人福祉施設</v>
      </c>
      <c r="B28272" s="489">
        <v>2370100154</v>
      </c>
      <c r="C28272" s="489" t="s">
        <v>1921</v>
      </c>
      <c r="D28272" s="489" t="s">
        <v>5686</v>
      </c>
    </row>
    <row r="28273" spans="1:4">
      <c r="A28273" s="489" t="str">
        <f t="shared" si="441"/>
        <v>2370100162訪問介護</v>
      </c>
      <c r="B28273" s="489">
        <v>2370100162</v>
      </c>
      <c r="C28273" s="489" t="s">
        <v>140</v>
      </c>
      <c r="D28273" s="489" t="s">
        <v>5687</v>
      </c>
    </row>
    <row r="28274" spans="1:4">
      <c r="A28274" s="489" t="str">
        <f t="shared" si="441"/>
        <v>2370100162訪問介護</v>
      </c>
      <c r="B28274" s="489">
        <v>2370100162</v>
      </c>
      <c r="C28274" s="489" t="s">
        <v>140</v>
      </c>
      <c r="D28274" s="489" t="s">
        <v>5687</v>
      </c>
    </row>
    <row r="28275" spans="1:4">
      <c r="A28275" s="489" t="str">
        <f t="shared" si="441"/>
        <v>2370100162訪問型サービス（独自）</v>
      </c>
      <c r="B28275" s="489">
        <v>2370100162</v>
      </c>
      <c r="C28275" s="489" t="s">
        <v>2571</v>
      </c>
      <c r="D28275" s="489" t="s">
        <v>5687</v>
      </c>
    </row>
    <row r="28276" spans="1:4">
      <c r="A28276" s="489" t="str">
        <f t="shared" si="441"/>
        <v>2370100170介護予防訪問入浴介護</v>
      </c>
      <c r="B28276" s="489">
        <v>2370100170</v>
      </c>
      <c r="C28276" s="489" t="s">
        <v>2510</v>
      </c>
      <c r="D28276" s="489" t="s">
        <v>5688</v>
      </c>
    </row>
    <row r="28277" spans="1:4">
      <c r="A28277" s="489" t="str">
        <f t="shared" si="441"/>
        <v>2370100170訪問入浴介護</v>
      </c>
      <c r="B28277" s="489">
        <v>2370100170</v>
      </c>
      <c r="C28277" s="489" t="s">
        <v>2509</v>
      </c>
      <c r="D28277" s="489" t="s">
        <v>5688</v>
      </c>
    </row>
    <row r="28278" spans="1:4">
      <c r="A28278" s="489" t="str">
        <f t="shared" si="441"/>
        <v>2370100196居宅介護支援</v>
      </c>
      <c r="B28278" s="489">
        <v>2370100196</v>
      </c>
      <c r="C28278" s="489" t="s">
        <v>2519</v>
      </c>
      <c r="D28278" s="489" t="s">
        <v>5689</v>
      </c>
    </row>
    <row r="28279" spans="1:4">
      <c r="A28279" s="489" t="str">
        <f t="shared" si="441"/>
        <v>2370100261居宅介護支援</v>
      </c>
      <c r="B28279" s="489">
        <v>2370100261</v>
      </c>
      <c r="C28279" s="489" t="s">
        <v>2519</v>
      </c>
      <c r="D28279" s="489" t="s">
        <v>5690</v>
      </c>
    </row>
    <row r="28280" spans="1:4">
      <c r="A28280" s="489" t="str">
        <f t="shared" si="441"/>
        <v>2370100287訪問介護</v>
      </c>
      <c r="B28280" s="489">
        <v>2370100287</v>
      </c>
      <c r="C28280" s="489" t="s">
        <v>140</v>
      </c>
      <c r="D28280" s="489" t="s">
        <v>5691</v>
      </c>
    </row>
    <row r="28281" spans="1:4">
      <c r="A28281" s="489" t="str">
        <f t="shared" si="441"/>
        <v>2370100287訪問介護</v>
      </c>
      <c r="B28281" s="489">
        <v>2370100287</v>
      </c>
      <c r="C28281" s="489" t="s">
        <v>140</v>
      </c>
      <c r="D28281" s="489" t="s">
        <v>5691</v>
      </c>
    </row>
    <row r="28282" spans="1:4">
      <c r="A28282" s="489" t="str">
        <f t="shared" si="441"/>
        <v>2370100295通所介護</v>
      </c>
      <c r="B28282" s="489">
        <v>2370100295</v>
      </c>
      <c r="C28282" s="489" t="s">
        <v>158</v>
      </c>
      <c r="D28282" s="489" t="s">
        <v>5692</v>
      </c>
    </row>
    <row r="28283" spans="1:4">
      <c r="A28283" s="489" t="str">
        <f t="shared" si="441"/>
        <v>2370100295通所型サービス（独自）</v>
      </c>
      <c r="B28283" s="489">
        <v>2370100295</v>
      </c>
      <c r="C28283" s="489" t="s">
        <v>2570</v>
      </c>
      <c r="D28283" s="489" t="s">
        <v>5692</v>
      </c>
    </row>
    <row r="28284" spans="1:4">
      <c r="A28284" s="489" t="str">
        <f t="shared" si="441"/>
        <v>2370100303通所介護</v>
      </c>
      <c r="B28284" s="489">
        <v>2370100303</v>
      </c>
      <c r="C28284" s="489" t="s">
        <v>158</v>
      </c>
      <c r="D28284" s="489" t="s">
        <v>5693</v>
      </c>
    </row>
    <row r="28285" spans="1:4">
      <c r="A28285" s="489" t="str">
        <f t="shared" si="441"/>
        <v>2370100303通所型サービス（独自）</v>
      </c>
      <c r="B28285" s="489">
        <v>2370100303</v>
      </c>
      <c r="C28285" s="489" t="s">
        <v>2570</v>
      </c>
      <c r="D28285" s="489" t="s">
        <v>5693</v>
      </c>
    </row>
    <row r="28286" spans="1:4">
      <c r="A28286" s="489" t="str">
        <f t="shared" si="441"/>
        <v>2370100311通所介護</v>
      </c>
      <c r="B28286" s="489">
        <v>2370100311</v>
      </c>
      <c r="C28286" s="489" t="s">
        <v>158</v>
      </c>
      <c r="D28286" s="489" t="s">
        <v>5694</v>
      </c>
    </row>
    <row r="28287" spans="1:4">
      <c r="A28287" s="489" t="str">
        <f t="shared" si="441"/>
        <v>2370100311通所型サービス（独自）</v>
      </c>
      <c r="B28287" s="489">
        <v>2370100311</v>
      </c>
      <c r="C28287" s="489" t="s">
        <v>2570</v>
      </c>
      <c r="D28287" s="489" t="s">
        <v>5694</v>
      </c>
    </row>
    <row r="28288" spans="1:4">
      <c r="A28288" s="489" t="str">
        <f t="shared" si="441"/>
        <v>2370100329通所型サービス（独自）</v>
      </c>
      <c r="B28288" s="489">
        <v>2370100329</v>
      </c>
      <c r="C28288" s="489" t="s">
        <v>2570</v>
      </c>
      <c r="D28288" s="489" t="s">
        <v>5695</v>
      </c>
    </row>
    <row r="28289" spans="1:4">
      <c r="A28289" s="489" t="str">
        <f t="shared" si="441"/>
        <v>2370100337通所介護</v>
      </c>
      <c r="B28289" s="489">
        <v>2370100337</v>
      </c>
      <c r="C28289" s="489" t="s">
        <v>158</v>
      </c>
      <c r="D28289" s="489" t="s">
        <v>5696</v>
      </c>
    </row>
    <row r="28290" spans="1:4">
      <c r="A28290" s="489" t="str">
        <f t="shared" ref="A28290:A28353" si="442">B28290&amp;C28290</f>
        <v>2370100337通所型サービス（独自）</v>
      </c>
      <c r="B28290" s="489">
        <v>2370100337</v>
      </c>
      <c r="C28290" s="489" t="s">
        <v>2570</v>
      </c>
      <c r="D28290" s="489" t="s">
        <v>5696</v>
      </c>
    </row>
    <row r="28291" spans="1:4">
      <c r="A28291" s="489" t="str">
        <f t="shared" si="442"/>
        <v>2370100345訪問介護</v>
      </c>
      <c r="B28291" s="489">
        <v>2370100345</v>
      </c>
      <c r="C28291" s="489" t="s">
        <v>140</v>
      </c>
      <c r="D28291" s="489" t="s">
        <v>5697</v>
      </c>
    </row>
    <row r="28292" spans="1:4">
      <c r="A28292" s="489" t="str">
        <f t="shared" si="442"/>
        <v>2370100345訪問介護</v>
      </c>
      <c r="B28292" s="489">
        <v>2370100345</v>
      </c>
      <c r="C28292" s="489" t="s">
        <v>140</v>
      </c>
      <c r="D28292" s="489" t="s">
        <v>5697</v>
      </c>
    </row>
    <row r="28293" spans="1:4">
      <c r="A28293" s="489" t="str">
        <f t="shared" si="442"/>
        <v>2370100345訪問型サービス（独自）</v>
      </c>
      <c r="B28293" s="489">
        <v>2370100345</v>
      </c>
      <c r="C28293" s="489" t="s">
        <v>2571</v>
      </c>
      <c r="D28293" s="489" t="s">
        <v>5697</v>
      </c>
    </row>
    <row r="28294" spans="1:4">
      <c r="A28294" s="489" t="str">
        <f t="shared" si="442"/>
        <v>2370100360地域密着型通所介護</v>
      </c>
      <c r="B28294" s="489">
        <v>2370100360</v>
      </c>
      <c r="C28294" s="489" t="s">
        <v>161</v>
      </c>
      <c r="D28294" s="489" t="s">
        <v>5698</v>
      </c>
    </row>
    <row r="28295" spans="1:4">
      <c r="A28295" s="489" t="str">
        <f t="shared" si="442"/>
        <v>2370100360通所型サービス（独自）</v>
      </c>
      <c r="B28295" s="489">
        <v>2370100360</v>
      </c>
      <c r="C28295" s="489" t="s">
        <v>2570</v>
      </c>
      <c r="D28295" s="489" t="s">
        <v>5698</v>
      </c>
    </row>
    <row r="28296" spans="1:4">
      <c r="A28296" s="489" t="str">
        <f t="shared" si="442"/>
        <v>2370100386通所介護</v>
      </c>
      <c r="B28296" s="489">
        <v>2370100386</v>
      </c>
      <c r="C28296" s="489" t="s">
        <v>158</v>
      </c>
      <c r="D28296" s="489" t="s">
        <v>5699</v>
      </c>
    </row>
    <row r="28297" spans="1:4">
      <c r="A28297" s="489" t="str">
        <f t="shared" si="442"/>
        <v>2370100386通所型サービス（独自）</v>
      </c>
      <c r="B28297" s="489">
        <v>2370100386</v>
      </c>
      <c r="C28297" s="489" t="s">
        <v>2570</v>
      </c>
      <c r="D28297" s="489" t="s">
        <v>5699</v>
      </c>
    </row>
    <row r="28298" spans="1:4">
      <c r="A28298" s="489" t="str">
        <f t="shared" si="442"/>
        <v>2370100402居宅介護支援</v>
      </c>
      <c r="B28298" s="489">
        <v>2370100402</v>
      </c>
      <c r="C28298" s="489" t="s">
        <v>2519</v>
      </c>
      <c r="D28298" s="489" t="s">
        <v>5700</v>
      </c>
    </row>
    <row r="28299" spans="1:4">
      <c r="A28299" s="489" t="str">
        <f t="shared" si="442"/>
        <v>2370100451介護予防短期入所生活介護</v>
      </c>
      <c r="B28299" s="489">
        <v>2370100451</v>
      </c>
      <c r="C28299" s="489" t="s">
        <v>2093</v>
      </c>
      <c r="D28299" s="489" t="s">
        <v>5689</v>
      </c>
    </row>
    <row r="28300" spans="1:4">
      <c r="A28300" s="489" t="str">
        <f t="shared" si="442"/>
        <v>2370100451短期入所生活介護</v>
      </c>
      <c r="B28300" s="489">
        <v>2370100451</v>
      </c>
      <c r="C28300" s="489" t="s">
        <v>2092</v>
      </c>
      <c r="D28300" s="489" t="s">
        <v>5689</v>
      </c>
    </row>
    <row r="28301" spans="1:4">
      <c r="A28301" s="489" t="str">
        <f t="shared" si="442"/>
        <v>2370100600通所介護</v>
      </c>
      <c r="B28301" s="489">
        <v>2370100600</v>
      </c>
      <c r="C28301" s="489" t="s">
        <v>158</v>
      </c>
      <c r="D28301" s="489" t="s">
        <v>5701</v>
      </c>
    </row>
    <row r="28302" spans="1:4">
      <c r="A28302" s="489" t="str">
        <f t="shared" si="442"/>
        <v>2370100600通所型サービス（独自）</v>
      </c>
      <c r="B28302" s="489">
        <v>2370100600</v>
      </c>
      <c r="C28302" s="489" t="s">
        <v>2570</v>
      </c>
      <c r="D28302" s="489" t="s">
        <v>5701</v>
      </c>
    </row>
    <row r="28303" spans="1:4">
      <c r="A28303" s="489" t="str">
        <f t="shared" si="442"/>
        <v>2370100618介護予防認知症対応型通所介護</v>
      </c>
      <c r="B28303" s="489">
        <v>2370100618</v>
      </c>
      <c r="C28303" s="489" t="s">
        <v>2517</v>
      </c>
      <c r="D28303" s="489" t="s">
        <v>5702</v>
      </c>
    </row>
    <row r="28304" spans="1:4">
      <c r="A28304" s="489" t="str">
        <f t="shared" si="442"/>
        <v>2370100618認知症対応型通所介護</v>
      </c>
      <c r="B28304" s="489">
        <v>2370100618</v>
      </c>
      <c r="C28304" s="489" t="s">
        <v>2516</v>
      </c>
      <c r="D28304" s="489" t="s">
        <v>5702</v>
      </c>
    </row>
    <row r="28305" spans="1:4">
      <c r="A28305" s="489" t="str">
        <f t="shared" si="442"/>
        <v>2370100691介護予防特定施設入居者生活介護</v>
      </c>
      <c r="B28305" s="489">
        <v>2370100691</v>
      </c>
      <c r="C28305" s="489" t="s">
        <v>2514</v>
      </c>
      <c r="D28305" s="489" t="s">
        <v>5703</v>
      </c>
    </row>
    <row r="28306" spans="1:4">
      <c r="A28306" s="489" t="str">
        <f t="shared" si="442"/>
        <v>2370100691特定施設入居者生活介護</v>
      </c>
      <c r="B28306" s="489">
        <v>2370100691</v>
      </c>
      <c r="C28306" s="489" t="s">
        <v>2513</v>
      </c>
      <c r="D28306" s="489" t="s">
        <v>5703</v>
      </c>
    </row>
    <row r="28307" spans="1:4">
      <c r="A28307" s="489" t="str">
        <f t="shared" si="442"/>
        <v>2370100733介護予防特定施設入居者生活介護</v>
      </c>
      <c r="B28307" s="489">
        <v>2370100733</v>
      </c>
      <c r="C28307" s="489" t="s">
        <v>2514</v>
      </c>
      <c r="D28307" s="489" t="s">
        <v>5704</v>
      </c>
    </row>
    <row r="28308" spans="1:4">
      <c r="A28308" s="489" t="str">
        <f t="shared" si="442"/>
        <v>2370100733特定施設入居者生活介護（短期利用型）</v>
      </c>
      <c r="B28308" s="489">
        <v>2370100733</v>
      </c>
      <c r="C28308" s="489" t="s">
        <v>19397</v>
      </c>
      <c r="D28308" s="489" t="s">
        <v>5704</v>
      </c>
    </row>
    <row r="28309" spans="1:4">
      <c r="A28309" s="489" t="str">
        <f t="shared" si="442"/>
        <v>2370100733特定施設入居者生活介護</v>
      </c>
      <c r="B28309" s="489">
        <v>2370100733</v>
      </c>
      <c r="C28309" s="489" t="s">
        <v>2513</v>
      </c>
      <c r="D28309" s="489" t="s">
        <v>5704</v>
      </c>
    </row>
    <row r="28310" spans="1:4">
      <c r="A28310" s="489" t="str">
        <f t="shared" si="442"/>
        <v>2370100832居宅介護支援</v>
      </c>
      <c r="B28310" s="489">
        <v>2370100832</v>
      </c>
      <c r="C28310" s="489" t="s">
        <v>2519</v>
      </c>
      <c r="D28310" s="489" t="s">
        <v>5705</v>
      </c>
    </row>
    <row r="28311" spans="1:4">
      <c r="A28311" s="489" t="str">
        <f t="shared" si="442"/>
        <v>2370100980訪問介護</v>
      </c>
      <c r="B28311" s="489">
        <v>2370100980</v>
      </c>
      <c r="C28311" s="489" t="s">
        <v>140</v>
      </c>
      <c r="D28311" s="489" t="s">
        <v>5706</v>
      </c>
    </row>
    <row r="28312" spans="1:4">
      <c r="A28312" s="489" t="str">
        <f t="shared" si="442"/>
        <v>2370100980訪問介護</v>
      </c>
      <c r="B28312" s="489">
        <v>2370100980</v>
      </c>
      <c r="C28312" s="489" t="s">
        <v>140</v>
      </c>
      <c r="D28312" s="489" t="s">
        <v>5706</v>
      </c>
    </row>
    <row r="28313" spans="1:4">
      <c r="A28313" s="489" t="str">
        <f t="shared" si="442"/>
        <v>2370100998通所介護</v>
      </c>
      <c r="B28313" s="489">
        <v>2370100998</v>
      </c>
      <c r="C28313" s="489" t="s">
        <v>158</v>
      </c>
      <c r="D28313" s="489" t="s">
        <v>5707</v>
      </c>
    </row>
    <row r="28314" spans="1:4">
      <c r="A28314" s="489" t="str">
        <f t="shared" si="442"/>
        <v>2370100998通所型サービス（独自）</v>
      </c>
      <c r="B28314" s="489">
        <v>2370100998</v>
      </c>
      <c r="C28314" s="489" t="s">
        <v>2570</v>
      </c>
      <c r="D28314" s="489" t="s">
        <v>5707</v>
      </c>
    </row>
    <row r="28315" spans="1:4">
      <c r="A28315" s="489" t="str">
        <f t="shared" si="442"/>
        <v>2370101103介護予防認知症対応型共同生活介護</v>
      </c>
      <c r="B28315" s="489">
        <v>2370101103</v>
      </c>
      <c r="C28315" s="489" t="s">
        <v>2088</v>
      </c>
      <c r="D28315" s="489" t="s">
        <v>5708</v>
      </c>
    </row>
    <row r="28316" spans="1:4">
      <c r="A28316" s="489" t="str">
        <f t="shared" si="442"/>
        <v>2370101103認知症対応型共同生活介護</v>
      </c>
      <c r="B28316" s="489">
        <v>2370101103</v>
      </c>
      <c r="C28316" s="489" t="s">
        <v>2087</v>
      </c>
      <c r="D28316" s="489" t="s">
        <v>5708</v>
      </c>
    </row>
    <row r="28317" spans="1:4">
      <c r="A28317" s="489" t="str">
        <f t="shared" si="442"/>
        <v>2370101111通所介護</v>
      </c>
      <c r="B28317" s="489">
        <v>2370101111</v>
      </c>
      <c r="C28317" s="489" t="s">
        <v>158</v>
      </c>
      <c r="D28317" s="489" t="s">
        <v>5709</v>
      </c>
    </row>
    <row r="28318" spans="1:4">
      <c r="A28318" s="489" t="str">
        <f t="shared" si="442"/>
        <v>2370101111通所型サービス（独自）</v>
      </c>
      <c r="B28318" s="489">
        <v>2370101111</v>
      </c>
      <c r="C28318" s="489" t="s">
        <v>2570</v>
      </c>
      <c r="D28318" s="489" t="s">
        <v>5709</v>
      </c>
    </row>
    <row r="28319" spans="1:4">
      <c r="A28319" s="489" t="str">
        <f t="shared" si="442"/>
        <v>2370101129介護予防特定施設入居者生活介護</v>
      </c>
      <c r="B28319" s="489">
        <v>2370101129</v>
      </c>
      <c r="C28319" s="489" t="s">
        <v>2514</v>
      </c>
      <c r="D28319" s="489" t="s">
        <v>5710</v>
      </c>
    </row>
    <row r="28320" spans="1:4">
      <c r="A28320" s="489" t="str">
        <f t="shared" si="442"/>
        <v>2370101129特定施設入居者生活介護</v>
      </c>
      <c r="B28320" s="489">
        <v>2370101129</v>
      </c>
      <c r="C28320" s="489" t="s">
        <v>2513</v>
      </c>
      <c r="D28320" s="489" t="s">
        <v>5710</v>
      </c>
    </row>
    <row r="28321" spans="1:4">
      <c r="A28321" s="489" t="str">
        <f t="shared" si="442"/>
        <v>2370101202介護予防特定施設入居者生活介護</v>
      </c>
      <c r="B28321" s="489">
        <v>2370101202</v>
      </c>
      <c r="C28321" s="489" t="s">
        <v>2514</v>
      </c>
      <c r="D28321" s="489" t="s">
        <v>5711</v>
      </c>
    </row>
    <row r="28322" spans="1:4">
      <c r="A28322" s="489" t="str">
        <f t="shared" si="442"/>
        <v>2370101202特定施設入居者生活介護</v>
      </c>
      <c r="B28322" s="489">
        <v>2370101202</v>
      </c>
      <c r="C28322" s="489" t="s">
        <v>2513</v>
      </c>
      <c r="D28322" s="489" t="s">
        <v>5711</v>
      </c>
    </row>
    <row r="28323" spans="1:4">
      <c r="A28323" s="489" t="str">
        <f t="shared" si="442"/>
        <v>2370101210介護予防認知症対応型共同生活介護</v>
      </c>
      <c r="B28323" s="489">
        <v>2370101210</v>
      </c>
      <c r="C28323" s="489" t="s">
        <v>2088</v>
      </c>
      <c r="D28323" s="489" t="s">
        <v>5712</v>
      </c>
    </row>
    <row r="28324" spans="1:4">
      <c r="A28324" s="489" t="str">
        <f t="shared" si="442"/>
        <v>2370101210認知症対応型共同生活介護</v>
      </c>
      <c r="B28324" s="489">
        <v>2370101210</v>
      </c>
      <c r="C28324" s="489" t="s">
        <v>2087</v>
      </c>
      <c r="D28324" s="489" t="s">
        <v>5712</v>
      </c>
    </row>
    <row r="28325" spans="1:4">
      <c r="A28325" s="489" t="str">
        <f t="shared" si="442"/>
        <v>2370101251居宅介護支援</v>
      </c>
      <c r="B28325" s="489">
        <v>2370101251</v>
      </c>
      <c r="C28325" s="489" t="s">
        <v>2519</v>
      </c>
      <c r="D28325" s="489" t="s">
        <v>5713</v>
      </c>
    </row>
    <row r="28326" spans="1:4">
      <c r="A28326" s="489" t="str">
        <f t="shared" si="442"/>
        <v>2370101293通所介護</v>
      </c>
      <c r="B28326" s="489">
        <v>2370101293</v>
      </c>
      <c r="C28326" s="489" t="s">
        <v>158</v>
      </c>
      <c r="D28326" s="489" t="s">
        <v>5714</v>
      </c>
    </row>
    <row r="28327" spans="1:4">
      <c r="A28327" s="489" t="str">
        <f t="shared" si="442"/>
        <v>2370101293通所型サービス（独自）</v>
      </c>
      <c r="B28327" s="489">
        <v>2370101293</v>
      </c>
      <c r="C28327" s="489" t="s">
        <v>2570</v>
      </c>
      <c r="D28327" s="489" t="s">
        <v>5714</v>
      </c>
    </row>
    <row r="28328" spans="1:4">
      <c r="A28328" s="489" t="str">
        <f t="shared" si="442"/>
        <v>2370101301居宅介護支援</v>
      </c>
      <c r="B28328" s="489">
        <v>2370101301</v>
      </c>
      <c r="C28328" s="489" t="s">
        <v>2519</v>
      </c>
      <c r="D28328" s="489" t="s">
        <v>5715</v>
      </c>
    </row>
    <row r="28329" spans="1:4">
      <c r="A28329" s="489" t="str">
        <f t="shared" si="442"/>
        <v>2370101319介護予防特定施設入居者生活介護</v>
      </c>
      <c r="B28329" s="489">
        <v>2370101319</v>
      </c>
      <c r="C28329" s="489" t="s">
        <v>2514</v>
      </c>
      <c r="D28329" s="489" t="s">
        <v>5716</v>
      </c>
    </row>
    <row r="28330" spans="1:4">
      <c r="A28330" s="489" t="str">
        <f t="shared" si="442"/>
        <v>2370101319特定施設入居者生活介護</v>
      </c>
      <c r="B28330" s="489">
        <v>2370101319</v>
      </c>
      <c r="C28330" s="489" t="s">
        <v>2513</v>
      </c>
      <c r="D28330" s="489" t="s">
        <v>5716</v>
      </c>
    </row>
    <row r="28331" spans="1:4">
      <c r="A28331" s="489" t="str">
        <f t="shared" si="442"/>
        <v>2370101368介護予防特定施設入居者生活介護</v>
      </c>
      <c r="B28331" s="489">
        <v>2370101368</v>
      </c>
      <c r="C28331" s="489" t="s">
        <v>2514</v>
      </c>
      <c r="D28331" s="489" t="s">
        <v>5717</v>
      </c>
    </row>
    <row r="28332" spans="1:4">
      <c r="A28332" s="489" t="str">
        <f t="shared" si="442"/>
        <v>2370101368特定施設入居者生活介護（短期利用型）</v>
      </c>
      <c r="B28332" s="489">
        <v>2370101368</v>
      </c>
      <c r="C28332" s="489" t="s">
        <v>19397</v>
      </c>
      <c r="D28332" s="489" t="s">
        <v>5717</v>
      </c>
    </row>
    <row r="28333" spans="1:4">
      <c r="A28333" s="489" t="str">
        <f t="shared" si="442"/>
        <v>2370101368特定施設入居者生活介護</v>
      </c>
      <c r="B28333" s="489">
        <v>2370101368</v>
      </c>
      <c r="C28333" s="489" t="s">
        <v>2513</v>
      </c>
      <c r="D28333" s="489" t="s">
        <v>5717</v>
      </c>
    </row>
    <row r="28334" spans="1:4">
      <c r="A28334" s="489" t="str">
        <f t="shared" si="442"/>
        <v>2370101376居宅介護支援</v>
      </c>
      <c r="B28334" s="489">
        <v>2370101376</v>
      </c>
      <c r="C28334" s="489" t="s">
        <v>2519</v>
      </c>
      <c r="D28334" s="489" t="s">
        <v>5718</v>
      </c>
    </row>
    <row r="28335" spans="1:4">
      <c r="A28335" s="489" t="str">
        <f t="shared" si="442"/>
        <v>2370101384訪問介護</v>
      </c>
      <c r="B28335" s="489">
        <v>2370101384</v>
      </c>
      <c r="C28335" s="489" t="s">
        <v>140</v>
      </c>
      <c r="D28335" s="489" t="s">
        <v>5719</v>
      </c>
    </row>
    <row r="28336" spans="1:4">
      <c r="A28336" s="489" t="str">
        <f t="shared" si="442"/>
        <v>2370101384訪問介護</v>
      </c>
      <c r="B28336" s="489">
        <v>2370101384</v>
      </c>
      <c r="C28336" s="489" t="s">
        <v>140</v>
      </c>
      <c r="D28336" s="489" t="s">
        <v>5719</v>
      </c>
    </row>
    <row r="28337" spans="1:4">
      <c r="A28337" s="489" t="str">
        <f t="shared" si="442"/>
        <v>2370101384訪問型サービス（独自）</v>
      </c>
      <c r="B28337" s="489">
        <v>2370101384</v>
      </c>
      <c r="C28337" s="489" t="s">
        <v>2571</v>
      </c>
      <c r="D28337" s="489" t="s">
        <v>5719</v>
      </c>
    </row>
    <row r="28338" spans="1:4">
      <c r="A28338" s="489" t="str">
        <f t="shared" si="442"/>
        <v>2370101400居宅介護支援</v>
      </c>
      <c r="B28338" s="489">
        <v>2370101400</v>
      </c>
      <c r="C28338" s="489" t="s">
        <v>2519</v>
      </c>
      <c r="D28338" s="489" t="s">
        <v>5719</v>
      </c>
    </row>
    <row r="28339" spans="1:4">
      <c r="A28339" s="489" t="str">
        <f t="shared" si="442"/>
        <v>2370101475訪問介護</v>
      </c>
      <c r="B28339" s="489">
        <v>2370101475</v>
      </c>
      <c r="C28339" s="489" t="s">
        <v>140</v>
      </c>
      <c r="D28339" s="489" t="s">
        <v>5720</v>
      </c>
    </row>
    <row r="28340" spans="1:4">
      <c r="A28340" s="489" t="str">
        <f t="shared" si="442"/>
        <v>2370101475訪問介護</v>
      </c>
      <c r="B28340" s="489">
        <v>2370101475</v>
      </c>
      <c r="C28340" s="489" t="s">
        <v>140</v>
      </c>
      <c r="D28340" s="489" t="s">
        <v>5720</v>
      </c>
    </row>
    <row r="28341" spans="1:4">
      <c r="A28341" s="489" t="str">
        <f t="shared" si="442"/>
        <v>2370101475訪問型サービス（独自）</v>
      </c>
      <c r="B28341" s="489">
        <v>2370101475</v>
      </c>
      <c r="C28341" s="489" t="s">
        <v>2571</v>
      </c>
      <c r="D28341" s="489" t="s">
        <v>5720</v>
      </c>
    </row>
    <row r="28342" spans="1:4">
      <c r="A28342" s="489" t="str">
        <f t="shared" si="442"/>
        <v>2370101525通所介護</v>
      </c>
      <c r="B28342" s="489">
        <v>2370101525</v>
      </c>
      <c r="C28342" s="489" t="s">
        <v>158</v>
      </c>
      <c r="D28342" s="489" t="s">
        <v>5721</v>
      </c>
    </row>
    <row r="28343" spans="1:4">
      <c r="A28343" s="489" t="str">
        <f t="shared" si="442"/>
        <v>2370101525通所型サービス（独自）</v>
      </c>
      <c r="B28343" s="489">
        <v>2370101525</v>
      </c>
      <c r="C28343" s="489" t="s">
        <v>2570</v>
      </c>
      <c r="D28343" s="489" t="s">
        <v>5721</v>
      </c>
    </row>
    <row r="28344" spans="1:4">
      <c r="A28344" s="489" t="str">
        <f t="shared" si="442"/>
        <v>2370101533介護予防短期入所生活介護</v>
      </c>
      <c r="B28344" s="489">
        <v>2370101533</v>
      </c>
      <c r="C28344" s="489" t="s">
        <v>2093</v>
      </c>
      <c r="D28344" s="489" t="s">
        <v>5722</v>
      </c>
    </row>
    <row r="28345" spans="1:4">
      <c r="A28345" s="489" t="str">
        <f t="shared" si="442"/>
        <v>2370101533短期入所生活介護</v>
      </c>
      <c r="B28345" s="489">
        <v>2370101533</v>
      </c>
      <c r="C28345" s="489" t="s">
        <v>2092</v>
      </c>
      <c r="D28345" s="489" t="s">
        <v>5722</v>
      </c>
    </row>
    <row r="28346" spans="1:4">
      <c r="A28346" s="489" t="str">
        <f t="shared" si="442"/>
        <v>2370101541訪問介護</v>
      </c>
      <c r="B28346" s="489">
        <v>2370101541</v>
      </c>
      <c r="C28346" s="489" t="s">
        <v>140</v>
      </c>
      <c r="D28346" s="489" t="s">
        <v>5723</v>
      </c>
    </row>
    <row r="28347" spans="1:4">
      <c r="A28347" s="489" t="str">
        <f t="shared" si="442"/>
        <v>2370101541訪問介護</v>
      </c>
      <c r="B28347" s="489">
        <v>2370101541</v>
      </c>
      <c r="C28347" s="489" t="s">
        <v>140</v>
      </c>
      <c r="D28347" s="489" t="s">
        <v>5723</v>
      </c>
    </row>
    <row r="28348" spans="1:4">
      <c r="A28348" s="489" t="str">
        <f t="shared" si="442"/>
        <v>2370101558訪問介護</v>
      </c>
      <c r="B28348" s="489">
        <v>2370101558</v>
      </c>
      <c r="C28348" s="489" t="s">
        <v>140</v>
      </c>
      <c r="D28348" s="489" t="s">
        <v>5724</v>
      </c>
    </row>
    <row r="28349" spans="1:4">
      <c r="A28349" s="489" t="str">
        <f t="shared" si="442"/>
        <v>2370101558訪問介護</v>
      </c>
      <c r="B28349" s="489">
        <v>2370101558</v>
      </c>
      <c r="C28349" s="489" t="s">
        <v>140</v>
      </c>
      <c r="D28349" s="489" t="s">
        <v>5724</v>
      </c>
    </row>
    <row r="28350" spans="1:4">
      <c r="A28350" s="489" t="str">
        <f t="shared" si="442"/>
        <v>2370101566訪問介護</v>
      </c>
      <c r="B28350" s="489">
        <v>2370101566</v>
      </c>
      <c r="C28350" s="489" t="s">
        <v>140</v>
      </c>
      <c r="D28350" s="489" t="s">
        <v>5725</v>
      </c>
    </row>
    <row r="28351" spans="1:4">
      <c r="A28351" s="489" t="str">
        <f t="shared" si="442"/>
        <v>2370101566訪問介護</v>
      </c>
      <c r="B28351" s="489">
        <v>2370101566</v>
      </c>
      <c r="C28351" s="489" t="s">
        <v>140</v>
      </c>
      <c r="D28351" s="489" t="s">
        <v>5725</v>
      </c>
    </row>
    <row r="28352" spans="1:4">
      <c r="A28352" s="489" t="str">
        <f t="shared" si="442"/>
        <v>2370101566訪問型サービス（独自）</v>
      </c>
      <c r="B28352" s="489">
        <v>2370101566</v>
      </c>
      <c r="C28352" s="489" t="s">
        <v>2571</v>
      </c>
      <c r="D28352" s="489" t="s">
        <v>5725</v>
      </c>
    </row>
    <row r="28353" spans="1:4">
      <c r="A28353" s="489" t="str">
        <f t="shared" si="442"/>
        <v>2370101616居宅介護支援</v>
      </c>
      <c r="B28353" s="489">
        <v>2370101616</v>
      </c>
      <c r="C28353" s="489" t="s">
        <v>2519</v>
      </c>
      <c r="D28353" s="489" t="s">
        <v>5726</v>
      </c>
    </row>
    <row r="28354" spans="1:4">
      <c r="A28354" s="489" t="str">
        <f t="shared" ref="A28354:A28417" si="443">B28354&amp;C28354</f>
        <v>2370101640居宅介護支援</v>
      </c>
      <c r="B28354" s="489">
        <v>2370101640</v>
      </c>
      <c r="C28354" s="489" t="s">
        <v>2519</v>
      </c>
      <c r="D28354" s="489" t="s">
        <v>5727</v>
      </c>
    </row>
    <row r="28355" spans="1:4">
      <c r="A28355" s="489" t="str">
        <f t="shared" si="443"/>
        <v>2370101723訪問介護</v>
      </c>
      <c r="B28355" s="489">
        <v>2370101723</v>
      </c>
      <c r="C28355" s="489" t="s">
        <v>140</v>
      </c>
      <c r="D28355" s="489" t="s">
        <v>5728</v>
      </c>
    </row>
    <row r="28356" spans="1:4">
      <c r="A28356" s="489" t="str">
        <f t="shared" si="443"/>
        <v>2370101723訪問介護</v>
      </c>
      <c r="B28356" s="489">
        <v>2370101723</v>
      </c>
      <c r="C28356" s="489" t="s">
        <v>140</v>
      </c>
      <c r="D28356" s="489" t="s">
        <v>5728</v>
      </c>
    </row>
    <row r="28357" spans="1:4">
      <c r="A28357" s="489" t="str">
        <f t="shared" si="443"/>
        <v>2370101723訪問型サービス（独自）</v>
      </c>
      <c r="B28357" s="489">
        <v>2370101723</v>
      </c>
      <c r="C28357" s="489" t="s">
        <v>2571</v>
      </c>
      <c r="D28357" s="489" t="s">
        <v>5728</v>
      </c>
    </row>
    <row r="28358" spans="1:4">
      <c r="A28358" s="489" t="str">
        <f t="shared" si="443"/>
        <v>2370101731通所介護</v>
      </c>
      <c r="B28358" s="489">
        <v>2370101731</v>
      </c>
      <c r="C28358" s="489" t="s">
        <v>158</v>
      </c>
      <c r="D28358" s="489" t="s">
        <v>5729</v>
      </c>
    </row>
    <row r="28359" spans="1:4">
      <c r="A28359" s="489" t="str">
        <f t="shared" si="443"/>
        <v>2370101731通所型サービス（独自）</v>
      </c>
      <c r="B28359" s="489">
        <v>2370101731</v>
      </c>
      <c r="C28359" s="489" t="s">
        <v>2570</v>
      </c>
      <c r="D28359" s="489" t="s">
        <v>5729</v>
      </c>
    </row>
    <row r="28360" spans="1:4">
      <c r="A28360" s="489" t="str">
        <f t="shared" si="443"/>
        <v>2370101798居宅介護支援</v>
      </c>
      <c r="B28360" s="489">
        <v>2370101798</v>
      </c>
      <c r="C28360" s="489" t="s">
        <v>2519</v>
      </c>
      <c r="D28360" s="489" t="s">
        <v>5730</v>
      </c>
    </row>
    <row r="28361" spans="1:4">
      <c r="A28361" s="489" t="str">
        <f t="shared" si="443"/>
        <v>2370101806居宅介護支援</v>
      </c>
      <c r="B28361" s="489">
        <v>2370101806</v>
      </c>
      <c r="C28361" s="489" t="s">
        <v>2519</v>
      </c>
      <c r="D28361" s="489" t="s">
        <v>5731</v>
      </c>
    </row>
    <row r="28362" spans="1:4">
      <c r="A28362" s="489" t="str">
        <f t="shared" si="443"/>
        <v>2370101855訪問介護</v>
      </c>
      <c r="B28362" s="489">
        <v>2370101855</v>
      </c>
      <c r="C28362" s="489" t="s">
        <v>140</v>
      </c>
      <c r="D28362" s="489" t="s">
        <v>5732</v>
      </c>
    </row>
    <row r="28363" spans="1:4">
      <c r="A28363" s="489" t="str">
        <f t="shared" si="443"/>
        <v>2370101855訪問介護</v>
      </c>
      <c r="B28363" s="489">
        <v>2370101855</v>
      </c>
      <c r="C28363" s="489" t="s">
        <v>140</v>
      </c>
      <c r="D28363" s="489" t="s">
        <v>5732</v>
      </c>
    </row>
    <row r="28364" spans="1:4">
      <c r="A28364" s="489" t="str">
        <f t="shared" si="443"/>
        <v>2370101855訪問型サービス（独自）</v>
      </c>
      <c r="B28364" s="489">
        <v>2370101855</v>
      </c>
      <c r="C28364" s="489" t="s">
        <v>2571</v>
      </c>
      <c r="D28364" s="489" t="s">
        <v>5732</v>
      </c>
    </row>
    <row r="28365" spans="1:4">
      <c r="A28365" s="489" t="str">
        <f t="shared" si="443"/>
        <v>2370101871通所介護</v>
      </c>
      <c r="B28365" s="489">
        <v>2370101871</v>
      </c>
      <c r="C28365" s="489" t="s">
        <v>158</v>
      </c>
      <c r="D28365" s="489" t="s">
        <v>5733</v>
      </c>
    </row>
    <row r="28366" spans="1:4">
      <c r="A28366" s="489" t="str">
        <f t="shared" si="443"/>
        <v>2370101871通所型サービス（独自）</v>
      </c>
      <c r="B28366" s="489">
        <v>2370101871</v>
      </c>
      <c r="C28366" s="489" t="s">
        <v>2570</v>
      </c>
      <c r="D28366" s="489" t="s">
        <v>5733</v>
      </c>
    </row>
    <row r="28367" spans="1:4">
      <c r="A28367" s="489" t="str">
        <f t="shared" si="443"/>
        <v>2370101905地域密着型通所介護</v>
      </c>
      <c r="B28367" s="489">
        <v>2370101905</v>
      </c>
      <c r="C28367" s="489" t="s">
        <v>161</v>
      </c>
      <c r="D28367" s="489" t="s">
        <v>5734</v>
      </c>
    </row>
    <row r="28368" spans="1:4">
      <c r="A28368" s="489" t="str">
        <f t="shared" si="443"/>
        <v>2370101905通所型サービス（独自）</v>
      </c>
      <c r="B28368" s="489">
        <v>2370101905</v>
      </c>
      <c r="C28368" s="489" t="s">
        <v>2570</v>
      </c>
      <c r="D28368" s="489" t="s">
        <v>5734</v>
      </c>
    </row>
    <row r="28369" spans="1:4">
      <c r="A28369" s="489" t="str">
        <f t="shared" si="443"/>
        <v>2370101947居宅介護支援</v>
      </c>
      <c r="B28369" s="489">
        <v>2370101947</v>
      </c>
      <c r="C28369" s="489" t="s">
        <v>2519</v>
      </c>
      <c r="D28369" s="489" t="s">
        <v>5735</v>
      </c>
    </row>
    <row r="28370" spans="1:4">
      <c r="A28370" s="489" t="str">
        <f t="shared" si="443"/>
        <v>2370102002居宅介護支援</v>
      </c>
      <c r="B28370" s="489">
        <v>2370102002</v>
      </c>
      <c r="C28370" s="489" t="s">
        <v>2519</v>
      </c>
      <c r="D28370" s="489" t="s">
        <v>5736</v>
      </c>
    </row>
    <row r="28371" spans="1:4">
      <c r="A28371" s="489" t="str">
        <f t="shared" si="443"/>
        <v>2370102093地域密着型通所介護</v>
      </c>
      <c r="B28371" s="489">
        <v>2370102093</v>
      </c>
      <c r="C28371" s="489" t="s">
        <v>161</v>
      </c>
      <c r="D28371" s="489" t="s">
        <v>5737</v>
      </c>
    </row>
    <row r="28372" spans="1:4">
      <c r="A28372" s="489" t="str">
        <f t="shared" si="443"/>
        <v>2370102093通所型サービス（独自）</v>
      </c>
      <c r="B28372" s="489">
        <v>2370102093</v>
      </c>
      <c r="C28372" s="489" t="s">
        <v>2570</v>
      </c>
      <c r="D28372" s="489" t="s">
        <v>5737</v>
      </c>
    </row>
    <row r="28373" spans="1:4">
      <c r="A28373" s="489" t="str">
        <f t="shared" si="443"/>
        <v>2370102143地域密着型通所介護</v>
      </c>
      <c r="B28373" s="489">
        <v>2370102143</v>
      </c>
      <c r="C28373" s="489" t="s">
        <v>161</v>
      </c>
      <c r="D28373" s="489" t="s">
        <v>5738</v>
      </c>
    </row>
    <row r="28374" spans="1:4">
      <c r="A28374" s="489" t="str">
        <f t="shared" si="443"/>
        <v>2370102143通所型サービス（独自）</v>
      </c>
      <c r="B28374" s="489">
        <v>2370102143</v>
      </c>
      <c r="C28374" s="489" t="s">
        <v>2570</v>
      </c>
      <c r="D28374" s="489" t="s">
        <v>5738</v>
      </c>
    </row>
    <row r="28375" spans="1:4">
      <c r="A28375" s="489" t="str">
        <f t="shared" si="443"/>
        <v>2370102168通所介護</v>
      </c>
      <c r="B28375" s="489">
        <v>2370102168</v>
      </c>
      <c r="C28375" s="489" t="s">
        <v>158</v>
      </c>
      <c r="D28375" s="489" t="s">
        <v>5739</v>
      </c>
    </row>
    <row r="28376" spans="1:4">
      <c r="A28376" s="489" t="str">
        <f t="shared" si="443"/>
        <v>2370102168通所型サービス（独自）</v>
      </c>
      <c r="B28376" s="489">
        <v>2370102168</v>
      </c>
      <c r="C28376" s="489" t="s">
        <v>2570</v>
      </c>
      <c r="D28376" s="489" t="s">
        <v>5739</v>
      </c>
    </row>
    <row r="28377" spans="1:4">
      <c r="A28377" s="489" t="str">
        <f t="shared" si="443"/>
        <v>2370102192居宅介護支援</v>
      </c>
      <c r="B28377" s="489">
        <v>2370102192</v>
      </c>
      <c r="C28377" s="489" t="s">
        <v>2519</v>
      </c>
      <c r="D28377" s="489" t="s">
        <v>5740</v>
      </c>
    </row>
    <row r="28378" spans="1:4">
      <c r="A28378" s="489" t="str">
        <f t="shared" si="443"/>
        <v>2370102234地域密着型通所介護</v>
      </c>
      <c r="B28378" s="489">
        <v>2370102234</v>
      </c>
      <c r="C28378" s="489" t="s">
        <v>161</v>
      </c>
      <c r="D28378" s="489" t="s">
        <v>5741</v>
      </c>
    </row>
    <row r="28379" spans="1:4">
      <c r="A28379" s="489" t="str">
        <f t="shared" si="443"/>
        <v>2370102234通所型サービス（独自）</v>
      </c>
      <c r="B28379" s="489">
        <v>2370102234</v>
      </c>
      <c r="C28379" s="489" t="s">
        <v>2570</v>
      </c>
      <c r="D28379" s="489" t="s">
        <v>5741</v>
      </c>
    </row>
    <row r="28380" spans="1:4">
      <c r="A28380" s="489" t="str">
        <f t="shared" si="443"/>
        <v>2370102358地域密着型通所介護</v>
      </c>
      <c r="B28380" s="489">
        <v>2370102358</v>
      </c>
      <c r="C28380" s="489" t="s">
        <v>161</v>
      </c>
      <c r="D28380" s="489" t="s">
        <v>5742</v>
      </c>
    </row>
    <row r="28381" spans="1:4">
      <c r="A28381" s="489" t="str">
        <f t="shared" si="443"/>
        <v>2370102358通所型サービス（独自）</v>
      </c>
      <c r="B28381" s="489">
        <v>2370102358</v>
      </c>
      <c r="C28381" s="489" t="s">
        <v>2570</v>
      </c>
      <c r="D28381" s="489" t="s">
        <v>5742</v>
      </c>
    </row>
    <row r="28382" spans="1:4">
      <c r="A28382" s="489" t="str">
        <f t="shared" si="443"/>
        <v>2370102382地域密着型通所介護</v>
      </c>
      <c r="B28382" s="489">
        <v>2370102382</v>
      </c>
      <c r="C28382" s="489" t="s">
        <v>161</v>
      </c>
      <c r="D28382" s="489" t="s">
        <v>5743</v>
      </c>
    </row>
    <row r="28383" spans="1:4">
      <c r="A28383" s="489" t="str">
        <f t="shared" si="443"/>
        <v>2370102382通所型サービス（独自）</v>
      </c>
      <c r="B28383" s="489">
        <v>2370102382</v>
      </c>
      <c r="C28383" s="489" t="s">
        <v>2570</v>
      </c>
      <c r="D28383" s="489" t="s">
        <v>5743</v>
      </c>
    </row>
    <row r="28384" spans="1:4">
      <c r="A28384" s="489" t="str">
        <f t="shared" si="443"/>
        <v>2370102390訪問介護</v>
      </c>
      <c r="B28384" s="489">
        <v>2370102390</v>
      </c>
      <c r="C28384" s="489" t="s">
        <v>140</v>
      </c>
      <c r="D28384" s="489" t="s">
        <v>5744</v>
      </c>
    </row>
    <row r="28385" spans="1:4">
      <c r="A28385" s="489" t="str">
        <f t="shared" si="443"/>
        <v>2370102390訪問介護</v>
      </c>
      <c r="B28385" s="489">
        <v>2370102390</v>
      </c>
      <c r="C28385" s="489" t="s">
        <v>140</v>
      </c>
      <c r="D28385" s="489" t="s">
        <v>5744</v>
      </c>
    </row>
    <row r="28386" spans="1:4">
      <c r="A28386" s="489" t="str">
        <f t="shared" si="443"/>
        <v>2370102390訪問型サービス（独自）</v>
      </c>
      <c r="B28386" s="489">
        <v>2370102390</v>
      </c>
      <c r="C28386" s="489" t="s">
        <v>2571</v>
      </c>
      <c r="D28386" s="489" t="s">
        <v>5744</v>
      </c>
    </row>
    <row r="28387" spans="1:4">
      <c r="A28387" s="489" t="str">
        <f t="shared" si="443"/>
        <v>2370102416地域密着型通所介護</v>
      </c>
      <c r="B28387" s="489">
        <v>2370102416</v>
      </c>
      <c r="C28387" s="489" t="s">
        <v>161</v>
      </c>
      <c r="D28387" s="489" t="s">
        <v>5745</v>
      </c>
    </row>
    <row r="28388" spans="1:4">
      <c r="A28388" s="489" t="str">
        <f t="shared" si="443"/>
        <v>2370102416通所型サービス（独自）</v>
      </c>
      <c r="B28388" s="489">
        <v>2370102416</v>
      </c>
      <c r="C28388" s="489" t="s">
        <v>2570</v>
      </c>
      <c r="D28388" s="489" t="s">
        <v>5745</v>
      </c>
    </row>
    <row r="28389" spans="1:4">
      <c r="A28389" s="489" t="str">
        <f t="shared" si="443"/>
        <v>2370102473地域密着型通所介護</v>
      </c>
      <c r="B28389" s="489">
        <v>2370102473</v>
      </c>
      <c r="C28389" s="489" t="s">
        <v>161</v>
      </c>
      <c r="D28389" s="489" t="s">
        <v>5746</v>
      </c>
    </row>
    <row r="28390" spans="1:4">
      <c r="A28390" s="489" t="str">
        <f t="shared" si="443"/>
        <v>2370102473通所型サービス（独自）</v>
      </c>
      <c r="B28390" s="489">
        <v>2370102473</v>
      </c>
      <c r="C28390" s="489" t="s">
        <v>2570</v>
      </c>
      <c r="D28390" s="489" t="s">
        <v>5746</v>
      </c>
    </row>
    <row r="28391" spans="1:4">
      <c r="A28391" s="489" t="str">
        <f t="shared" si="443"/>
        <v>2370102481地域密着型通所介護</v>
      </c>
      <c r="B28391" s="489">
        <v>2370102481</v>
      </c>
      <c r="C28391" s="489" t="s">
        <v>161</v>
      </c>
      <c r="D28391" s="489" t="s">
        <v>5747</v>
      </c>
    </row>
    <row r="28392" spans="1:4">
      <c r="A28392" s="489" t="str">
        <f t="shared" si="443"/>
        <v>2370102481通所型サービス（独自）</v>
      </c>
      <c r="B28392" s="489">
        <v>2370102481</v>
      </c>
      <c r="C28392" s="489" t="s">
        <v>2570</v>
      </c>
      <c r="D28392" s="489" t="s">
        <v>5747</v>
      </c>
    </row>
    <row r="28393" spans="1:4">
      <c r="A28393" s="489" t="str">
        <f t="shared" si="443"/>
        <v>2370102572訪問介護</v>
      </c>
      <c r="B28393" s="489">
        <v>2370102572</v>
      </c>
      <c r="C28393" s="489" t="s">
        <v>140</v>
      </c>
      <c r="D28393" s="489" t="s">
        <v>5748</v>
      </c>
    </row>
    <row r="28394" spans="1:4">
      <c r="A28394" s="489" t="str">
        <f t="shared" si="443"/>
        <v>2370102572訪問介護</v>
      </c>
      <c r="B28394" s="489">
        <v>2370102572</v>
      </c>
      <c r="C28394" s="489" t="s">
        <v>140</v>
      </c>
      <c r="D28394" s="489" t="s">
        <v>5748</v>
      </c>
    </row>
    <row r="28395" spans="1:4">
      <c r="A28395" s="489" t="str">
        <f t="shared" si="443"/>
        <v>2370102606通所介護</v>
      </c>
      <c r="B28395" s="489">
        <v>2370102606</v>
      </c>
      <c r="C28395" s="489" t="s">
        <v>158</v>
      </c>
      <c r="D28395" s="489" t="s">
        <v>5749</v>
      </c>
    </row>
    <row r="28396" spans="1:4">
      <c r="A28396" s="489" t="str">
        <f t="shared" si="443"/>
        <v>2370102606通所型サービス（独自）</v>
      </c>
      <c r="B28396" s="489">
        <v>2370102606</v>
      </c>
      <c r="C28396" s="489" t="s">
        <v>2570</v>
      </c>
      <c r="D28396" s="489" t="s">
        <v>5749</v>
      </c>
    </row>
    <row r="28397" spans="1:4">
      <c r="A28397" s="489" t="str">
        <f t="shared" si="443"/>
        <v>2370102614地域密着型通所介護</v>
      </c>
      <c r="B28397" s="489">
        <v>2370102614</v>
      </c>
      <c r="C28397" s="489" t="s">
        <v>161</v>
      </c>
      <c r="D28397" s="489" t="s">
        <v>5750</v>
      </c>
    </row>
    <row r="28398" spans="1:4">
      <c r="A28398" s="489" t="str">
        <f t="shared" si="443"/>
        <v>2370102614通所型サービス（独自）</v>
      </c>
      <c r="B28398" s="489">
        <v>2370102614</v>
      </c>
      <c r="C28398" s="489" t="s">
        <v>2570</v>
      </c>
      <c r="D28398" s="489" t="s">
        <v>5750</v>
      </c>
    </row>
    <row r="28399" spans="1:4">
      <c r="A28399" s="489" t="str">
        <f t="shared" si="443"/>
        <v>2370102648地域密着型通所介護</v>
      </c>
      <c r="B28399" s="489">
        <v>2370102648</v>
      </c>
      <c r="C28399" s="489" t="s">
        <v>161</v>
      </c>
      <c r="D28399" s="489" t="s">
        <v>5751</v>
      </c>
    </row>
    <row r="28400" spans="1:4">
      <c r="A28400" s="489" t="str">
        <f t="shared" si="443"/>
        <v>2370102689通所介護</v>
      </c>
      <c r="B28400" s="489">
        <v>2370102689</v>
      </c>
      <c r="C28400" s="489" t="s">
        <v>158</v>
      </c>
      <c r="D28400" s="489" t="s">
        <v>5752</v>
      </c>
    </row>
    <row r="28401" spans="1:4">
      <c r="A28401" s="489" t="str">
        <f t="shared" si="443"/>
        <v>2370102689通所型サービス（独自）</v>
      </c>
      <c r="B28401" s="489">
        <v>2370102689</v>
      </c>
      <c r="C28401" s="489" t="s">
        <v>2570</v>
      </c>
      <c r="D28401" s="489" t="s">
        <v>5752</v>
      </c>
    </row>
    <row r="28402" spans="1:4">
      <c r="A28402" s="489" t="str">
        <f t="shared" si="443"/>
        <v>2370102697訪問介護</v>
      </c>
      <c r="B28402" s="489">
        <v>2370102697</v>
      </c>
      <c r="C28402" s="489" t="s">
        <v>140</v>
      </c>
      <c r="D28402" s="489" t="s">
        <v>5753</v>
      </c>
    </row>
    <row r="28403" spans="1:4">
      <c r="A28403" s="489" t="str">
        <f t="shared" si="443"/>
        <v>2370102697訪問介護</v>
      </c>
      <c r="B28403" s="489">
        <v>2370102697</v>
      </c>
      <c r="C28403" s="489" t="s">
        <v>140</v>
      </c>
      <c r="D28403" s="489" t="s">
        <v>5753</v>
      </c>
    </row>
    <row r="28404" spans="1:4">
      <c r="A28404" s="489" t="str">
        <f t="shared" si="443"/>
        <v>2370102697訪問型サービス（独自）</v>
      </c>
      <c r="B28404" s="489">
        <v>2370102697</v>
      </c>
      <c r="C28404" s="489" t="s">
        <v>2571</v>
      </c>
      <c r="D28404" s="489" t="s">
        <v>5753</v>
      </c>
    </row>
    <row r="28405" spans="1:4">
      <c r="A28405" s="489" t="str">
        <f t="shared" si="443"/>
        <v>2370102713訪問介護</v>
      </c>
      <c r="B28405" s="489">
        <v>2370102713</v>
      </c>
      <c r="C28405" s="489" t="s">
        <v>140</v>
      </c>
      <c r="D28405" s="489" t="s">
        <v>5754</v>
      </c>
    </row>
    <row r="28406" spans="1:4">
      <c r="A28406" s="489" t="str">
        <f t="shared" si="443"/>
        <v>2370102713訪問介護</v>
      </c>
      <c r="B28406" s="489">
        <v>2370102713</v>
      </c>
      <c r="C28406" s="489" t="s">
        <v>140</v>
      </c>
      <c r="D28406" s="489" t="s">
        <v>5754</v>
      </c>
    </row>
    <row r="28407" spans="1:4">
      <c r="A28407" s="489" t="str">
        <f t="shared" si="443"/>
        <v>2370102713訪問型サービス（独自）</v>
      </c>
      <c r="B28407" s="489">
        <v>2370102713</v>
      </c>
      <c r="C28407" s="489" t="s">
        <v>2571</v>
      </c>
      <c r="D28407" s="489" t="s">
        <v>5754</v>
      </c>
    </row>
    <row r="28408" spans="1:4">
      <c r="A28408" s="489" t="str">
        <f t="shared" si="443"/>
        <v>2370102770居宅介護支援</v>
      </c>
      <c r="B28408" s="489">
        <v>2370102770</v>
      </c>
      <c r="C28408" s="489" t="s">
        <v>2519</v>
      </c>
      <c r="D28408" s="489" t="s">
        <v>5755</v>
      </c>
    </row>
    <row r="28409" spans="1:4">
      <c r="A28409" s="489" t="str">
        <f t="shared" si="443"/>
        <v>2370102796通所介護</v>
      </c>
      <c r="B28409" s="489">
        <v>2370102796</v>
      </c>
      <c r="C28409" s="489" t="s">
        <v>158</v>
      </c>
      <c r="D28409" s="489" t="s">
        <v>5756</v>
      </c>
    </row>
    <row r="28410" spans="1:4">
      <c r="A28410" s="489" t="str">
        <f t="shared" si="443"/>
        <v>2370102846地域密着型通所介護</v>
      </c>
      <c r="B28410" s="489">
        <v>2370102846</v>
      </c>
      <c r="C28410" s="489" t="s">
        <v>161</v>
      </c>
      <c r="D28410" s="489" t="s">
        <v>5757</v>
      </c>
    </row>
    <row r="28411" spans="1:4">
      <c r="A28411" s="489" t="str">
        <f t="shared" si="443"/>
        <v>2370102861訪問介護</v>
      </c>
      <c r="B28411" s="489">
        <v>2370102861</v>
      </c>
      <c r="C28411" s="489" t="s">
        <v>140</v>
      </c>
      <c r="D28411" s="489" t="s">
        <v>5758</v>
      </c>
    </row>
    <row r="28412" spans="1:4">
      <c r="A28412" s="489" t="str">
        <f t="shared" si="443"/>
        <v>2370102861訪問介護</v>
      </c>
      <c r="B28412" s="489">
        <v>2370102861</v>
      </c>
      <c r="C28412" s="489" t="s">
        <v>140</v>
      </c>
      <c r="D28412" s="489" t="s">
        <v>5758</v>
      </c>
    </row>
    <row r="28413" spans="1:4">
      <c r="A28413" s="489" t="str">
        <f t="shared" si="443"/>
        <v>2370102903居宅介護支援</v>
      </c>
      <c r="B28413" s="489">
        <v>2370102903</v>
      </c>
      <c r="C28413" s="489" t="s">
        <v>2519</v>
      </c>
      <c r="D28413" s="489" t="s">
        <v>5759</v>
      </c>
    </row>
    <row r="28414" spans="1:4">
      <c r="A28414" s="489" t="str">
        <f t="shared" si="443"/>
        <v>2370102929居宅介護支援</v>
      </c>
      <c r="B28414" s="489">
        <v>2370102929</v>
      </c>
      <c r="C28414" s="489" t="s">
        <v>2519</v>
      </c>
      <c r="D28414" s="489" t="s">
        <v>5760</v>
      </c>
    </row>
    <row r="28415" spans="1:4">
      <c r="A28415" s="489" t="str">
        <f t="shared" si="443"/>
        <v>2370102960訪問介護</v>
      </c>
      <c r="B28415" s="489">
        <v>2370102960</v>
      </c>
      <c r="C28415" s="489" t="s">
        <v>140</v>
      </c>
      <c r="D28415" s="489" t="s">
        <v>5761</v>
      </c>
    </row>
    <row r="28416" spans="1:4">
      <c r="A28416" s="489" t="str">
        <f t="shared" si="443"/>
        <v>2370102960訪問介護</v>
      </c>
      <c r="B28416" s="489">
        <v>2370102960</v>
      </c>
      <c r="C28416" s="489" t="s">
        <v>140</v>
      </c>
      <c r="D28416" s="489" t="s">
        <v>5761</v>
      </c>
    </row>
    <row r="28417" spans="1:4">
      <c r="A28417" s="489" t="str">
        <f t="shared" si="443"/>
        <v>2370103018介護予防支援</v>
      </c>
      <c r="B28417" s="489">
        <v>2370103018</v>
      </c>
      <c r="C28417" s="489" t="s">
        <v>2520</v>
      </c>
      <c r="D28417" s="489" t="s">
        <v>5762</v>
      </c>
    </row>
    <row r="28418" spans="1:4">
      <c r="A28418" s="489" t="str">
        <f t="shared" ref="A28418:A28481" si="444">B28418&amp;C28418</f>
        <v>2370103018居宅介護支援</v>
      </c>
      <c r="B28418" s="489">
        <v>2370103018</v>
      </c>
      <c r="C28418" s="489" t="s">
        <v>2519</v>
      </c>
      <c r="D28418" s="489" t="s">
        <v>5762</v>
      </c>
    </row>
    <row r="28419" spans="1:4">
      <c r="A28419" s="489" t="str">
        <f t="shared" si="444"/>
        <v>2370103034訪問介護</v>
      </c>
      <c r="B28419" s="489">
        <v>2370103034</v>
      </c>
      <c r="C28419" s="489" t="s">
        <v>140</v>
      </c>
      <c r="D28419" s="489" t="s">
        <v>5763</v>
      </c>
    </row>
    <row r="28420" spans="1:4">
      <c r="A28420" s="489" t="str">
        <f t="shared" si="444"/>
        <v>2370103034訪問介護</v>
      </c>
      <c r="B28420" s="489">
        <v>2370103034</v>
      </c>
      <c r="C28420" s="489" t="s">
        <v>140</v>
      </c>
      <c r="D28420" s="489" t="s">
        <v>5763</v>
      </c>
    </row>
    <row r="28421" spans="1:4">
      <c r="A28421" s="489" t="str">
        <f t="shared" si="444"/>
        <v>2370103042居宅介護支援</v>
      </c>
      <c r="B28421" s="489">
        <v>2370103042</v>
      </c>
      <c r="C28421" s="489" t="s">
        <v>2519</v>
      </c>
      <c r="D28421" s="489" t="s">
        <v>5764</v>
      </c>
    </row>
    <row r="28422" spans="1:4">
      <c r="A28422" s="489" t="str">
        <f t="shared" si="444"/>
        <v>2370103059介護老人福祉施設</v>
      </c>
      <c r="B28422" s="489">
        <v>2370103059</v>
      </c>
      <c r="C28422" s="489" t="s">
        <v>1921</v>
      </c>
      <c r="D28422" s="489" t="s">
        <v>5765</v>
      </c>
    </row>
    <row r="28423" spans="1:4">
      <c r="A28423" s="489" t="str">
        <f t="shared" si="444"/>
        <v>2370103059介護老人福祉施設</v>
      </c>
      <c r="B28423" s="489">
        <v>2370103059</v>
      </c>
      <c r="C28423" s="489" t="s">
        <v>1921</v>
      </c>
      <c r="D28423" s="489" t="s">
        <v>5765</v>
      </c>
    </row>
    <row r="28424" spans="1:4">
      <c r="A28424" s="489" t="str">
        <f t="shared" si="444"/>
        <v>2370103067通所介護</v>
      </c>
      <c r="B28424" s="489">
        <v>2370103067</v>
      </c>
      <c r="C28424" s="489" t="s">
        <v>158</v>
      </c>
      <c r="D28424" s="489" t="s">
        <v>5766</v>
      </c>
    </row>
    <row r="28425" spans="1:4">
      <c r="A28425" s="489" t="str">
        <f t="shared" si="444"/>
        <v>2370103091訪問介護</v>
      </c>
      <c r="B28425" s="489">
        <v>2370103091</v>
      </c>
      <c r="C28425" s="489" t="s">
        <v>140</v>
      </c>
      <c r="D28425" s="489" t="s">
        <v>5767</v>
      </c>
    </row>
    <row r="28426" spans="1:4">
      <c r="A28426" s="489" t="str">
        <f t="shared" si="444"/>
        <v>2370103091訪問介護</v>
      </c>
      <c r="B28426" s="489">
        <v>2370103091</v>
      </c>
      <c r="C28426" s="489" t="s">
        <v>140</v>
      </c>
      <c r="D28426" s="489" t="s">
        <v>5767</v>
      </c>
    </row>
    <row r="28427" spans="1:4">
      <c r="A28427" s="489" t="str">
        <f t="shared" si="444"/>
        <v>2370103091訪問介護</v>
      </c>
      <c r="B28427" s="489">
        <v>2370103091</v>
      </c>
      <c r="C28427" s="489" t="s">
        <v>140</v>
      </c>
      <c r="D28427" s="489" t="s">
        <v>5767</v>
      </c>
    </row>
    <row r="28428" spans="1:4">
      <c r="A28428" s="489" t="str">
        <f t="shared" si="444"/>
        <v>2370103117訪問介護</v>
      </c>
      <c r="B28428" s="489">
        <v>2370103117</v>
      </c>
      <c r="C28428" s="489" t="s">
        <v>140</v>
      </c>
      <c r="D28428" s="489" t="s">
        <v>5768</v>
      </c>
    </row>
    <row r="28429" spans="1:4">
      <c r="A28429" s="489" t="str">
        <f t="shared" si="444"/>
        <v>2370103117訪問介護</v>
      </c>
      <c r="B28429" s="489">
        <v>2370103117</v>
      </c>
      <c r="C28429" s="489" t="s">
        <v>140</v>
      </c>
      <c r="D28429" s="489" t="s">
        <v>5768</v>
      </c>
    </row>
    <row r="28430" spans="1:4">
      <c r="A28430" s="489" t="str">
        <f t="shared" si="444"/>
        <v>2370103166訪問介護</v>
      </c>
      <c r="B28430" s="489">
        <v>2370103166</v>
      </c>
      <c r="C28430" s="489" t="s">
        <v>140</v>
      </c>
      <c r="D28430" s="489" t="s">
        <v>5769</v>
      </c>
    </row>
    <row r="28431" spans="1:4">
      <c r="A28431" s="489" t="str">
        <f t="shared" si="444"/>
        <v>2370103166訪問介護</v>
      </c>
      <c r="B28431" s="489">
        <v>2370103166</v>
      </c>
      <c r="C28431" s="489" t="s">
        <v>140</v>
      </c>
      <c r="D28431" s="489" t="s">
        <v>5769</v>
      </c>
    </row>
    <row r="28432" spans="1:4">
      <c r="A28432" s="489" t="str">
        <f t="shared" si="444"/>
        <v>2370103174訪問介護</v>
      </c>
      <c r="B28432" s="489">
        <v>2370103174</v>
      </c>
      <c r="C28432" s="489" t="s">
        <v>140</v>
      </c>
      <c r="D28432" s="489" t="s">
        <v>5770</v>
      </c>
    </row>
    <row r="28433" spans="1:4">
      <c r="A28433" s="489" t="str">
        <f t="shared" si="444"/>
        <v>2370103174訪問介護</v>
      </c>
      <c r="B28433" s="489">
        <v>2370103174</v>
      </c>
      <c r="C28433" s="489" t="s">
        <v>140</v>
      </c>
      <c r="D28433" s="489" t="s">
        <v>5770</v>
      </c>
    </row>
    <row r="28434" spans="1:4">
      <c r="A28434" s="489" t="str">
        <f t="shared" si="444"/>
        <v>2370103182訪問介護</v>
      </c>
      <c r="B28434" s="489">
        <v>2370103182</v>
      </c>
      <c r="C28434" s="489" t="s">
        <v>140</v>
      </c>
      <c r="D28434" s="489" t="s">
        <v>5771</v>
      </c>
    </row>
    <row r="28435" spans="1:4">
      <c r="A28435" s="489" t="str">
        <f t="shared" si="444"/>
        <v>2370103182訪問介護</v>
      </c>
      <c r="B28435" s="489">
        <v>2370103182</v>
      </c>
      <c r="C28435" s="489" t="s">
        <v>140</v>
      </c>
      <c r="D28435" s="489" t="s">
        <v>5771</v>
      </c>
    </row>
    <row r="28436" spans="1:4">
      <c r="A28436" s="489" t="str">
        <f t="shared" si="444"/>
        <v>2370103208訪問介護</v>
      </c>
      <c r="B28436" s="489">
        <v>2370103208</v>
      </c>
      <c r="C28436" s="489" t="s">
        <v>140</v>
      </c>
      <c r="D28436" s="489" t="s">
        <v>5772</v>
      </c>
    </row>
    <row r="28437" spans="1:4">
      <c r="A28437" s="489" t="str">
        <f t="shared" si="444"/>
        <v>2370103208訪問介護</v>
      </c>
      <c r="B28437" s="489">
        <v>2370103208</v>
      </c>
      <c r="C28437" s="489" t="s">
        <v>140</v>
      </c>
      <c r="D28437" s="489" t="s">
        <v>5772</v>
      </c>
    </row>
    <row r="28438" spans="1:4">
      <c r="A28438" s="489" t="str">
        <f t="shared" si="444"/>
        <v>2370103224訪問介護</v>
      </c>
      <c r="B28438" s="489">
        <v>2370103224</v>
      </c>
      <c r="C28438" s="489" t="s">
        <v>140</v>
      </c>
      <c r="D28438" s="489" t="s">
        <v>5773</v>
      </c>
    </row>
    <row r="28439" spans="1:4">
      <c r="A28439" s="489" t="str">
        <f t="shared" si="444"/>
        <v>2370103224訪問介護</v>
      </c>
      <c r="B28439" s="489">
        <v>2370103224</v>
      </c>
      <c r="C28439" s="489" t="s">
        <v>140</v>
      </c>
      <c r="D28439" s="489" t="s">
        <v>5773</v>
      </c>
    </row>
    <row r="28440" spans="1:4">
      <c r="A28440" s="489" t="str">
        <f t="shared" si="444"/>
        <v>2370103299居宅介護支援</v>
      </c>
      <c r="B28440" s="489">
        <v>2370103299</v>
      </c>
      <c r="C28440" s="489" t="s">
        <v>2519</v>
      </c>
      <c r="D28440" s="489" t="s">
        <v>5774</v>
      </c>
    </row>
    <row r="28441" spans="1:4">
      <c r="A28441" s="489" t="str">
        <f t="shared" si="444"/>
        <v>2370103307訪問介護</v>
      </c>
      <c r="B28441" s="489">
        <v>2370103307</v>
      </c>
      <c r="C28441" s="489" t="s">
        <v>140</v>
      </c>
      <c r="D28441" s="489" t="s">
        <v>5775</v>
      </c>
    </row>
    <row r="28442" spans="1:4">
      <c r="A28442" s="489" t="str">
        <f t="shared" si="444"/>
        <v>2370103307訪問介護</v>
      </c>
      <c r="B28442" s="489">
        <v>2370103307</v>
      </c>
      <c r="C28442" s="489" t="s">
        <v>140</v>
      </c>
      <c r="D28442" s="489" t="s">
        <v>5775</v>
      </c>
    </row>
    <row r="28443" spans="1:4">
      <c r="A28443" s="489" t="str">
        <f t="shared" si="444"/>
        <v>2370103315訪問介護</v>
      </c>
      <c r="B28443" s="489">
        <v>2370103315</v>
      </c>
      <c r="C28443" s="489" t="s">
        <v>140</v>
      </c>
      <c r="D28443" s="489" t="s">
        <v>5776</v>
      </c>
    </row>
    <row r="28444" spans="1:4">
      <c r="A28444" s="489" t="str">
        <f t="shared" si="444"/>
        <v>2370103315訪問介護</v>
      </c>
      <c r="B28444" s="489">
        <v>2370103315</v>
      </c>
      <c r="C28444" s="489" t="s">
        <v>140</v>
      </c>
      <c r="D28444" s="489" t="s">
        <v>5776</v>
      </c>
    </row>
    <row r="28445" spans="1:4">
      <c r="A28445" s="489" t="str">
        <f t="shared" si="444"/>
        <v>2370103323訪問介護</v>
      </c>
      <c r="B28445" s="489">
        <v>2370103323</v>
      </c>
      <c r="C28445" s="489" t="s">
        <v>140</v>
      </c>
      <c r="D28445" s="489" t="s">
        <v>5777</v>
      </c>
    </row>
    <row r="28446" spans="1:4">
      <c r="A28446" s="489" t="str">
        <f t="shared" si="444"/>
        <v>2370103323訪問介護</v>
      </c>
      <c r="B28446" s="489">
        <v>2370103323</v>
      </c>
      <c r="C28446" s="489" t="s">
        <v>140</v>
      </c>
      <c r="D28446" s="489" t="s">
        <v>5777</v>
      </c>
    </row>
    <row r="28447" spans="1:4">
      <c r="A28447" s="489" t="str">
        <f t="shared" si="444"/>
        <v>2370103349訪問介護</v>
      </c>
      <c r="B28447" s="489">
        <v>2370103349</v>
      </c>
      <c r="C28447" s="489" t="s">
        <v>140</v>
      </c>
      <c r="D28447" s="489" t="s">
        <v>5778</v>
      </c>
    </row>
    <row r="28448" spans="1:4">
      <c r="A28448" s="489" t="str">
        <f t="shared" si="444"/>
        <v>2370103349訪問介護</v>
      </c>
      <c r="B28448" s="489">
        <v>2370103349</v>
      </c>
      <c r="C28448" s="489" t="s">
        <v>140</v>
      </c>
      <c r="D28448" s="489" t="s">
        <v>5778</v>
      </c>
    </row>
    <row r="28449" spans="1:4">
      <c r="A28449" s="489" t="str">
        <f t="shared" si="444"/>
        <v>2370103356居宅介護支援</v>
      </c>
      <c r="B28449" s="489">
        <v>2370103356</v>
      </c>
      <c r="C28449" s="489" t="s">
        <v>2519</v>
      </c>
      <c r="D28449" s="489" t="s">
        <v>5779</v>
      </c>
    </row>
    <row r="28450" spans="1:4">
      <c r="A28450" s="489" t="str">
        <f t="shared" si="444"/>
        <v>2370103364訪問介護</v>
      </c>
      <c r="B28450" s="489">
        <v>2370103364</v>
      </c>
      <c r="C28450" s="489" t="s">
        <v>140</v>
      </c>
      <c r="D28450" s="489" t="s">
        <v>5780</v>
      </c>
    </row>
    <row r="28451" spans="1:4">
      <c r="A28451" s="489" t="str">
        <f t="shared" si="444"/>
        <v>2370103364訪問介護</v>
      </c>
      <c r="B28451" s="489">
        <v>2370103364</v>
      </c>
      <c r="C28451" s="489" t="s">
        <v>140</v>
      </c>
      <c r="D28451" s="489" t="s">
        <v>5780</v>
      </c>
    </row>
    <row r="28452" spans="1:4">
      <c r="A28452" s="489" t="str">
        <f t="shared" si="444"/>
        <v>2370103372居宅介護支援</v>
      </c>
      <c r="B28452" s="489">
        <v>2370103372</v>
      </c>
      <c r="C28452" s="489" t="s">
        <v>2519</v>
      </c>
      <c r="D28452" s="489" t="s">
        <v>5781</v>
      </c>
    </row>
    <row r="28453" spans="1:4">
      <c r="A28453" s="489" t="str">
        <f t="shared" si="444"/>
        <v>2370103380居宅介護支援</v>
      </c>
      <c r="B28453" s="489">
        <v>2370103380</v>
      </c>
      <c r="C28453" s="489" t="s">
        <v>2519</v>
      </c>
      <c r="D28453" s="489" t="s">
        <v>5782</v>
      </c>
    </row>
    <row r="28454" spans="1:4">
      <c r="A28454" s="489" t="str">
        <f t="shared" si="444"/>
        <v>2370103398訪問介護</v>
      </c>
      <c r="B28454" s="489">
        <v>2370103398</v>
      </c>
      <c r="C28454" s="489" t="s">
        <v>140</v>
      </c>
      <c r="D28454" s="489" t="s">
        <v>5783</v>
      </c>
    </row>
    <row r="28455" spans="1:4">
      <c r="A28455" s="489" t="str">
        <f t="shared" si="444"/>
        <v>2370103398訪問介護</v>
      </c>
      <c r="B28455" s="489">
        <v>2370103398</v>
      </c>
      <c r="C28455" s="489" t="s">
        <v>140</v>
      </c>
      <c r="D28455" s="489" t="s">
        <v>5783</v>
      </c>
    </row>
    <row r="28456" spans="1:4">
      <c r="A28456" s="489" t="str">
        <f t="shared" si="444"/>
        <v>2370103422居宅介護支援</v>
      </c>
      <c r="B28456" s="489">
        <v>2370103422</v>
      </c>
      <c r="C28456" s="489" t="s">
        <v>2519</v>
      </c>
      <c r="D28456" s="489" t="s">
        <v>5784</v>
      </c>
    </row>
    <row r="28457" spans="1:4">
      <c r="A28457" s="489" t="str">
        <f t="shared" si="444"/>
        <v>2370103455訪問介護</v>
      </c>
      <c r="B28457" s="489">
        <v>2370103455</v>
      </c>
      <c r="C28457" s="489" t="s">
        <v>140</v>
      </c>
      <c r="D28457" s="489" t="s">
        <v>5785</v>
      </c>
    </row>
    <row r="28458" spans="1:4">
      <c r="A28458" s="489" t="str">
        <f t="shared" si="444"/>
        <v>2370103455訪問介護</v>
      </c>
      <c r="B28458" s="489">
        <v>2370103455</v>
      </c>
      <c r="C28458" s="489" t="s">
        <v>140</v>
      </c>
      <c r="D28458" s="489" t="s">
        <v>5785</v>
      </c>
    </row>
    <row r="28459" spans="1:4">
      <c r="A28459" s="489" t="str">
        <f t="shared" si="444"/>
        <v>2370103463通所介護</v>
      </c>
      <c r="B28459" s="489">
        <v>2370103463</v>
      </c>
      <c r="C28459" s="489" t="s">
        <v>158</v>
      </c>
      <c r="D28459" s="489" t="s">
        <v>5785</v>
      </c>
    </row>
    <row r="28460" spans="1:4">
      <c r="A28460" s="489" t="str">
        <f t="shared" si="444"/>
        <v>2370103471居宅介護支援</v>
      </c>
      <c r="B28460" s="489">
        <v>2370103471</v>
      </c>
      <c r="C28460" s="489" t="s">
        <v>2519</v>
      </c>
      <c r="D28460" s="489" t="s">
        <v>5786</v>
      </c>
    </row>
    <row r="28461" spans="1:4">
      <c r="A28461" s="489" t="str">
        <f t="shared" si="444"/>
        <v>2370103497訪問介護</v>
      </c>
      <c r="B28461" s="489">
        <v>2370103497</v>
      </c>
      <c r="C28461" s="489" t="s">
        <v>140</v>
      </c>
      <c r="D28461" s="489" t="s">
        <v>5787</v>
      </c>
    </row>
    <row r="28462" spans="1:4">
      <c r="A28462" s="489" t="str">
        <f t="shared" si="444"/>
        <v>2370103497訪問介護</v>
      </c>
      <c r="B28462" s="489">
        <v>2370103497</v>
      </c>
      <c r="C28462" s="489" t="s">
        <v>140</v>
      </c>
      <c r="D28462" s="489" t="s">
        <v>5787</v>
      </c>
    </row>
    <row r="28463" spans="1:4">
      <c r="A28463" s="489" t="str">
        <f t="shared" si="444"/>
        <v>2370103513介護予防特定施設入居者生活介護</v>
      </c>
      <c r="B28463" s="489">
        <v>2370103513</v>
      </c>
      <c r="C28463" s="489" t="s">
        <v>2514</v>
      </c>
      <c r="D28463" s="489" t="s">
        <v>5788</v>
      </c>
    </row>
    <row r="28464" spans="1:4">
      <c r="A28464" s="489" t="str">
        <f t="shared" si="444"/>
        <v>2370103513特定施設入居者生活介護（短期利用型）</v>
      </c>
      <c r="B28464" s="489">
        <v>2370103513</v>
      </c>
      <c r="C28464" s="489" t="s">
        <v>19397</v>
      </c>
      <c r="D28464" s="489" t="s">
        <v>5788</v>
      </c>
    </row>
    <row r="28465" spans="1:4">
      <c r="A28465" s="489" t="str">
        <f t="shared" si="444"/>
        <v>2370103513特定施設入居者生活介護</v>
      </c>
      <c r="B28465" s="489">
        <v>2370103513</v>
      </c>
      <c r="C28465" s="489" t="s">
        <v>2513</v>
      </c>
      <c r="D28465" s="489" t="s">
        <v>5788</v>
      </c>
    </row>
    <row r="28466" spans="1:4">
      <c r="A28466" s="489" t="str">
        <f t="shared" si="444"/>
        <v>2370103547居宅介護支援</v>
      </c>
      <c r="B28466" s="489">
        <v>2370103547</v>
      </c>
      <c r="C28466" s="489" t="s">
        <v>2519</v>
      </c>
      <c r="D28466" s="489" t="s">
        <v>5789</v>
      </c>
    </row>
    <row r="28467" spans="1:4">
      <c r="A28467" s="489" t="str">
        <f t="shared" si="444"/>
        <v>2370103554訪問介護</v>
      </c>
      <c r="B28467" s="489">
        <v>2370103554</v>
      </c>
      <c r="C28467" s="489" t="s">
        <v>140</v>
      </c>
      <c r="D28467" s="489" t="s">
        <v>5790</v>
      </c>
    </row>
    <row r="28468" spans="1:4">
      <c r="A28468" s="489" t="str">
        <f t="shared" si="444"/>
        <v>2370103554訪問介護</v>
      </c>
      <c r="B28468" s="489">
        <v>2370103554</v>
      </c>
      <c r="C28468" s="489" t="s">
        <v>140</v>
      </c>
      <c r="D28468" s="489" t="s">
        <v>5790</v>
      </c>
    </row>
    <row r="28469" spans="1:4">
      <c r="A28469" s="489" t="str">
        <f t="shared" si="444"/>
        <v>2370103562訪問介護</v>
      </c>
      <c r="B28469" s="489">
        <v>2370103562</v>
      </c>
      <c r="C28469" s="489" t="s">
        <v>140</v>
      </c>
      <c r="D28469" s="489" t="s">
        <v>5791</v>
      </c>
    </row>
    <row r="28470" spans="1:4">
      <c r="A28470" s="489" t="str">
        <f t="shared" si="444"/>
        <v>2370103562訪問介護</v>
      </c>
      <c r="B28470" s="489">
        <v>2370103562</v>
      </c>
      <c r="C28470" s="489" t="s">
        <v>140</v>
      </c>
      <c r="D28470" s="489" t="s">
        <v>5791</v>
      </c>
    </row>
    <row r="28471" spans="1:4">
      <c r="A28471" s="489" t="str">
        <f t="shared" si="444"/>
        <v>2370103570訪問介護</v>
      </c>
      <c r="B28471" s="489">
        <v>2370103570</v>
      </c>
      <c r="C28471" s="489" t="s">
        <v>140</v>
      </c>
      <c r="D28471" s="489" t="s">
        <v>5792</v>
      </c>
    </row>
    <row r="28472" spans="1:4">
      <c r="A28472" s="489" t="str">
        <f t="shared" si="444"/>
        <v>2370103570訪問介護</v>
      </c>
      <c r="B28472" s="489">
        <v>2370103570</v>
      </c>
      <c r="C28472" s="489" t="s">
        <v>140</v>
      </c>
      <c r="D28472" s="489" t="s">
        <v>5792</v>
      </c>
    </row>
    <row r="28473" spans="1:4">
      <c r="A28473" s="489" t="str">
        <f t="shared" si="444"/>
        <v>2370103612訪問介護</v>
      </c>
      <c r="B28473" s="489">
        <v>2370103612</v>
      </c>
      <c r="C28473" s="489" t="s">
        <v>140</v>
      </c>
      <c r="D28473" s="489" t="s">
        <v>5793</v>
      </c>
    </row>
    <row r="28474" spans="1:4">
      <c r="A28474" s="489" t="str">
        <f t="shared" si="444"/>
        <v>2370103612訪問介護</v>
      </c>
      <c r="B28474" s="489">
        <v>2370103612</v>
      </c>
      <c r="C28474" s="489" t="s">
        <v>140</v>
      </c>
      <c r="D28474" s="489" t="s">
        <v>5793</v>
      </c>
    </row>
    <row r="28475" spans="1:4">
      <c r="A28475" s="489" t="str">
        <f t="shared" si="444"/>
        <v>2370103638訪問介護</v>
      </c>
      <c r="B28475" s="489">
        <v>2370103638</v>
      </c>
      <c r="C28475" s="489" t="s">
        <v>140</v>
      </c>
      <c r="D28475" s="489" t="s">
        <v>5794</v>
      </c>
    </row>
    <row r="28476" spans="1:4">
      <c r="A28476" s="489" t="str">
        <f t="shared" si="444"/>
        <v>2370103638訪問介護</v>
      </c>
      <c r="B28476" s="489">
        <v>2370103638</v>
      </c>
      <c r="C28476" s="489" t="s">
        <v>140</v>
      </c>
      <c r="D28476" s="489" t="s">
        <v>5794</v>
      </c>
    </row>
    <row r="28477" spans="1:4">
      <c r="A28477" s="489" t="str">
        <f t="shared" si="444"/>
        <v>2370103646訪問介護</v>
      </c>
      <c r="B28477" s="489">
        <v>2370103646</v>
      </c>
      <c r="C28477" s="489" t="s">
        <v>140</v>
      </c>
      <c r="D28477" s="489" t="s">
        <v>5795</v>
      </c>
    </row>
    <row r="28478" spans="1:4">
      <c r="A28478" s="489" t="str">
        <f t="shared" si="444"/>
        <v>2370103646訪問介護</v>
      </c>
      <c r="B28478" s="489">
        <v>2370103646</v>
      </c>
      <c r="C28478" s="489" t="s">
        <v>140</v>
      </c>
      <c r="D28478" s="489" t="s">
        <v>5795</v>
      </c>
    </row>
    <row r="28479" spans="1:4">
      <c r="A28479" s="489" t="str">
        <f t="shared" si="444"/>
        <v>2370103661訪問介護</v>
      </c>
      <c r="B28479" s="489">
        <v>2370103661</v>
      </c>
      <c r="C28479" s="489" t="s">
        <v>140</v>
      </c>
      <c r="D28479" s="489" t="s">
        <v>5796</v>
      </c>
    </row>
    <row r="28480" spans="1:4">
      <c r="A28480" s="489" t="str">
        <f t="shared" si="444"/>
        <v>2370103661訪問介護</v>
      </c>
      <c r="B28480" s="489">
        <v>2370103661</v>
      </c>
      <c r="C28480" s="489" t="s">
        <v>140</v>
      </c>
      <c r="D28480" s="489" t="s">
        <v>5796</v>
      </c>
    </row>
    <row r="28481" spans="1:4">
      <c r="A28481" s="489" t="str">
        <f t="shared" si="444"/>
        <v>2370103695居宅介護支援</v>
      </c>
      <c r="B28481" s="489">
        <v>2370103695</v>
      </c>
      <c r="C28481" s="489" t="s">
        <v>2519</v>
      </c>
      <c r="D28481" s="489" t="s">
        <v>5797</v>
      </c>
    </row>
    <row r="28482" spans="1:4">
      <c r="A28482" s="489" t="str">
        <f t="shared" ref="A28482:A28545" si="445">B28482&amp;C28482</f>
        <v>2370103703訪問介護</v>
      </c>
      <c r="B28482" s="489">
        <v>2370103703</v>
      </c>
      <c r="C28482" s="489" t="s">
        <v>140</v>
      </c>
      <c r="D28482" s="489" t="s">
        <v>5798</v>
      </c>
    </row>
    <row r="28483" spans="1:4">
      <c r="A28483" s="489" t="str">
        <f t="shared" si="445"/>
        <v>2370103703訪問介護</v>
      </c>
      <c r="B28483" s="489">
        <v>2370103703</v>
      </c>
      <c r="C28483" s="489" t="s">
        <v>140</v>
      </c>
      <c r="D28483" s="489" t="s">
        <v>5798</v>
      </c>
    </row>
    <row r="28484" spans="1:4">
      <c r="A28484" s="489" t="str">
        <f t="shared" si="445"/>
        <v>2370103752介護予防支援</v>
      </c>
      <c r="B28484" s="489">
        <v>2370103752</v>
      </c>
      <c r="C28484" s="489" t="s">
        <v>2520</v>
      </c>
      <c r="D28484" s="489" t="s">
        <v>5767</v>
      </c>
    </row>
    <row r="28485" spans="1:4">
      <c r="A28485" s="489" t="str">
        <f t="shared" si="445"/>
        <v>2370103752居宅介護支援</v>
      </c>
      <c r="B28485" s="489">
        <v>2370103752</v>
      </c>
      <c r="C28485" s="489" t="s">
        <v>2519</v>
      </c>
      <c r="D28485" s="489" t="s">
        <v>5767</v>
      </c>
    </row>
    <row r="28486" spans="1:4">
      <c r="A28486" s="489" t="str">
        <f t="shared" si="445"/>
        <v>2370103760訪問介護</v>
      </c>
      <c r="B28486" s="489">
        <v>2370103760</v>
      </c>
      <c r="C28486" s="489" t="s">
        <v>140</v>
      </c>
      <c r="D28486" s="489" t="s">
        <v>5799</v>
      </c>
    </row>
    <row r="28487" spans="1:4">
      <c r="A28487" s="489" t="str">
        <f t="shared" si="445"/>
        <v>2370103760訪問介護</v>
      </c>
      <c r="B28487" s="489">
        <v>2370103760</v>
      </c>
      <c r="C28487" s="489" t="s">
        <v>140</v>
      </c>
      <c r="D28487" s="489" t="s">
        <v>5799</v>
      </c>
    </row>
    <row r="28488" spans="1:4">
      <c r="A28488" s="489" t="str">
        <f t="shared" si="445"/>
        <v>2370103786訪問介護</v>
      </c>
      <c r="B28488" s="489">
        <v>2370103786</v>
      </c>
      <c r="C28488" s="489" t="s">
        <v>140</v>
      </c>
      <c r="D28488" s="489" t="s">
        <v>5800</v>
      </c>
    </row>
    <row r="28489" spans="1:4">
      <c r="A28489" s="489" t="str">
        <f t="shared" si="445"/>
        <v>2370103786訪問介護</v>
      </c>
      <c r="B28489" s="489">
        <v>2370103786</v>
      </c>
      <c r="C28489" s="489" t="s">
        <v>140</v>
      </c>
      <c r="D28489" s="489" t="s">
        <v>5800</v>
      </c>
    </row>
    <row r="28490" spans="1:4">
      <c r="A28490" s="489" t="str">
        <f t="shared" si="445"/>
        <v>2370103794特定施設入居者生活介護</v>
      </c>
      <c r="B28490" s="489">
        <v>2370103794</v>
      </c>
      <c r="C28490" s="489" t="s">
        <v>2513</v>
      </c>
      <c r="D28490" s="489" t="s">
        <v>5801</v>
      </c>
    </row>
    <row r="28491" spans="1:4">
      <c r="A28491" s="489" t="str">
        <f t="shared" si="445"/>
        <v>2370103802訪問介護</v>
      </c>
      <c r="B28491" s="489">
        <v>2370103802</v>
      </c>
      <c r="C28491" s="489" t="s">
        <v>140</v>
      </c>
      <c r="D28491" s="489" t="s">
        <v>5802</v>
      </c>
    </row>
    <row r="28492" spans="1:4">
      <c r="A28492" s="489" t="str">
        <f t="shared" si="445"/>
        <v>2370103802訪問介護</v>
      </c>
      <c r="B28492" s="489">
        <v>2370103802</v>
      </c>
      <c r="C28492" s="489" t="s">
        <v>140</v>
      </c>
      <c r="D28492" s="489" t="s">
        <v>5802</v>
      </c>
    </row>
    <row r="28493" spans="1:4">
      <c r="A28493" s="489" t="str">
        <f t="shared" si="445"/>
        <v>2370103810訪問介護</v>
      </c>
      <c r="B28493" s="489">
        <v>2370103810</v>
      </c>
      <c r="C28493" s="489" t="s">
        <v>140</v>
      </c>
      <c r="D28493" s="489" t="s">
        <v>5803</v>
      </c>
    </row>
    <row r="28494" spans="1:4">
      <c r="A28494" s="489" t="str">
        <f t="shared" si="445"/>
        <v>2370103810訪問介護</v>
      </c>
      <c r="B28494" s="489">
        <v>2370103810</v>
      </c>
      <c r="C28494" s="489" t="s">
        <v>140</v>
      </c>
      <c r="D28494" s="489" t="s">
        <v>5803</v>
      </c>
    </row>
    <row r="28495" spans="1:4">
      <c r="A28495" s="489" t="str">
        <f t="shared" si="445"/>
        <v>2370103828介護予防特定施設入居者生活介護</v>
      </c>
      <c r="B28495" s="489">
        <v>2370103828</v>
      </c>
      <c r="C28495" s="489" t="s">
        <v>2514</v>
      </c>
      <c r="D28495" s="489" t="s">
        <v>5804</v>
      </c>
    </row>
    <row r="28496" spans="1:4">
      <c r="A28496" s="489" t="str">
        <f t="shared" si="445"/>
        <v>2370103828特定施設入居者生活介護</v>
      </c>
      <c r="B28496" s="489">
        <v>2370103828</v>
      </c>
      <c r="C28496" s="489" t="s">
        <v>2513</v>
      </c>
      <c r="D28496" s="489" t="s">
        <v>5804</v>
      </c>
    </row>
    <row r="28497" spans="1:4">
      <c r="A28497" s="489" t="str">
        <f t="shared" si="445"/>
        <v>2370103836介護予防特定施設入居者生活介護</v>
      </c>
      <c r="B28497" s="489">
        <v>2370103836</v>
      </c>
      <c r="C28497" s="489" t="s">
        <v>2514</v>
      </c>
      <c r="D28497" s="489" t="s">
        <v>5805</v>
      </c>
    </row>
    <row r="28498" spans="1:4">
      <c r="A28498" s="489" t="str">
        <f t="shared" si="445"/>
        <v>2370103836特定施設入居者生活介護</v>
      </c>
      <c r="B28498" s="489">
        <v>2370103836</v>
      </c>
      <c r="C28498" s="489" t="s">
        <v>2513</v>
      </c>
      <c r="D28498" s="489" t="s">
        <v>5805</v>
      </c>
    </row>
    <row r="28499" spans="1:4">
      <c r="A28499" s="489" t="str">
        <f t="shared" si="445"/>
        <v>2370103844居宅介護支援</v>
      </c>
      <c r="B28499" s="489">
        <v>2370103844</v>
      </c>
      <c r="C28499" s="489" t="s">
        <v>2519</v>
      </c>
      <c r="D28499" s="489" t="s">
        <v>5806</v>
      </c>
    </row>
    <row r="28500" spans="1:4">
      <c r="A28500" s="489" t="str">
        <f t="shared" si="445"/>
        <v>2370103851通所介護</v>
      </c>
      <c r="B28500" s="489">
        <v>2370103851</v>
      </c>
      <c r="C28500" s="489" t="s">
        <v>158</v>
      </c>
      <c r="D28500" s="489" t="s">
        <v>5807</v>
      </c>
    </row>
    <row r="28501" spans="1:4">
      <c r="A28501" s="489" t="str">
        <f t="shared" si="445"/>
        <v>2370103869訪問介護</v>
      </c>
      <c r="B28501" s="489">
        <v>2370103869</v>
      </c>
      <c r="C28501" s="489" t="s">
        <v>140</v>
      </c>
      <c r="D28501" s="489" t="s">
        <v>5808</v>
      </c>
    </row>
    <row r="28502" spans="1:4">
      <c r="A28502" s="489" t="str">
        <f t="shared" si="445"/>
        <v>2370103869訪問介護</v>
      </c>
      <c r="B28502" s="489">
        <v>2370103869</v>
      </c>
      <c r="C28502" s="489" t="s">
        <v>140</v>
      </c>
      <c r="D28502" s="489" t="s">
        <v>5808</v>
      </c>
    </row>
    <row r="28503" spans="1:4">
      <c r="A28503" s="489" t="str">
        <f t="shared" si="445"/>
        <v>2370103877介護予防支援</v>
      </c>
      <c r="B28503" s="489">
        <v>2370103877</v>
      </c>
      <c r="C28503" s="489" t="s">
        <v>2520</v>
      </c>
      <c r="D28503" s="489" t="s">
        <v>5809</v>
      </c>
    </row>
    <row r="28504" spans="1:4">
      <c r="A28504" s="489" t="str">
        <f t="shared" si="445"/>
        <v>2370103877居宅介護支援</v>
      </c>
      <c r="B28504" s="489">
        <v>2370103877</v>
      </c>
      <c r="C28504" s="489" t="s">
        <v>2519</v>
      </c>
      <c r="D28504" s="489" t="s">
        <v>5809</v>
      </c>
    </row>
    <row r="28505" spans="1:4">
      <c r="A28505" s="489" t="str">
        <f t="shared" si="445"/>
        <v>2370103885訪問介護</v>
      </c>
      <c r="B28505" s="489">
        <v>2370103885</v>
      </c>
      <c r="C28505" s="489" t="s">
        <v>140</v>
      </c>
      <c r="D28505" s="489" t="s">
        <v>5810</v>
      </c>
    </row>
    <row r="28506" spans="1:4">
      <c r="A28506" s="489" t="str">
        <f t="shared" si="445"/>
        <v>2370103885訪問介護</v>
      </c>
      <c r="B28506" s="489">
        <v>2370103885</v>
      </c>
      <c r="C28506" s="489" t="s">
        <v>140</v>
      </c>
      <c r="D28506" s="489" t="s">
        <v>5810</v>
      </c>
    </row>
    <row r="28507" spans="1:4">
      <c r="A28507" s="489" t="str">
        <f t="shared" si="445"/>
        <v>2370103893介護予防支援</v>
      </c>
      <c r="B28507" s="489">
        <v>2370103893</v>
      </c>
      <c r="C28507" s="489" t="s">
        <v>2520</v>
      </c>
      <c r="D28507" s="489" t="s">
        <v>5811</v>
      </c>
    </row>
    <row r="28508" spans="1:4">
      <c r="A28508" s="489" t="str">
        <f t="shared" si="445"/>
        <v>2370103893居宅介護支援</v>
      </c>
      <c r="B28508" s="489">
        <v>2370103893</v>
      </c>
      <c r="C28508" s="489" t="s">
        <v>2519</v>
      </c>
      <c r="D28508" s="489" t="s">
        <v>5811</v>
      </c>
    </row>
    <row r="28509" spans="1:4">
      <c r="A28509" s="489" t="str">
        <f t="shared" si="445"/>
        <v>2370103901訪問介護</v>
      </c>
      <c r="B28509" s="489">
        <v>2370103901</v>
      </c>
      <c r="C28509" s="489" t="s">
        <v>140</v>
      </c>
      <c r="D28509" s="489" t="s">
        <v>5812</v>
      </c>
    </row>
    <row r="28510" spans="1:4">
      <c r="A28510" s="489" t="str">
        <f t="shared" si="445"/>
        <v>2370103901訪問介護</v>
      </c>
      <c r="B28510" s="489">
        <v>2370103901</v>
      </c>
      <c r="C28510" s="489" t="s">
        <v>140</v>
      </c>
      <c r="D28510" s="489" t="s">
        <v>5812</v>
      </c>
    </row>
    <row r="28511" spans="1:4">
      <c r="A28511" s="489" t="str">
        <f t="shared" si="445"/>
        <v>2370103919訪問介護</v>
      </c>
      <c r="B28511" s="489">
        <v>2370103919</v>
      </c>
      <c r="C28511" s="489" t="s">
        <v>140</v>
      </c>
      <c r="D28511" s="489" t="s">
        <v>5813</v>
      </c>
    </row>
    <row r="28512" spans="1:4">
      <c r="A28512" s="489" t="str">
        <f t="shared" si="445"/>
        <v>2370103919訪問介護</v>
      </c>
      <c r="B28512" s="489">
        <v>2370103919</v>
      </c>
      <c r="C28512" s="489" t="s">
        <v>140</v>
      </c>
      <c r="D28512" s="489" t="s">
        <v>5813</v>
      </c>
    </row>
    <row r="28513" spans="1:4">
      <c r="A28513" s="489" t="str">
        <f t="shared" si="445"/>
        <v>2370103927通所介護</v>
      </c>
      <c r="B28513" s="489">
        <v>2370103927</v>
      </c>
      <c r="C28513" s="489" t="s">
        <v>158</v>
      </c>
      <c r="D28513" s="489" t="s">
        <v>5814</v>
      </c>
    </row>
    <row r="28514" spans="1:4">
      <c r="A28514" s="489" t="str">
        <f t="shared" si="445"/>
        <v>2370103935訪問介護</v>
      </c>
      <c r="B28514" s="489">
        <v>2370103935</v>
      </c>
      <c r="C28514" s="489" t="s">
        <v>140</v>
      </c>
      <c r="D28514" s="489" t="s">
        <v>5815</v>
      </c>
    </row>
    <row r="28515" spans="1:4">
      <c r="A28515" s="489" t="str">
        <f t="shared" si="445"/>
        <v>2370103935訪問介護</v>
      </c>
      <c r="B28515" s="489">
        <v>2370103935</v>
      </c>
      <c r="C28515" s="489" t="s">
        <v>140</v>
      </c>
      <c r="D28515" s="489" t="s">
        <v>5815</v>
      </c>
    </row>
    <row r="28516" spans="1:4">
      <c r="A28516" s="489" t="str">
        <f t="shared" si="445"/>
        <v>2370103943介護老人福祉施設</v>
      </c>
      <c r="B28516" s="489">
        <v>2370103943</v>
      </c>
      <c r="C28516" s="489" t="s">
        <v>1921</v>
      </c>
      <c r="D28516" s="489" t="s">
        <v>5816</v>
      </c>
    </row>
    <row r="28517" spans="1:4">
      <c r="A28517" s="489" t="str">
        <f t="shared" si="445"/>
        <v>2370103950訪問介護</v>
      </c>
      <c r="B28517" s="489">
        <v>2370103950</v>
      </c>
      <c r="C28517" s="489" t="s">
        <v>140</v>
      </c>
      <c r="D28517" s="489" t="s">
        <v>5817</v>
      </c>
    </row>
    <row r="28518" spans="1:4">
      <c r="A28518" s="489" t="str">
        <f t="shared" si="445"/>
        <v>2370103950訪問介護</v>
      </c>
      <c r="B28518" s="489">
        <v>2370103950</v>
      </c>
      <c r="C28518" s="489" t="s">
        <v>140</v>
      </c>
      <c r="D28518" s="489" t="s">
        <v>5817</v>
      </c>
    </row>
    <row r="28519" spans="1:4">
      <c r="A28519" s="489" t="str">
        <f t="shared" si="445"/>
        <v>2370103968訪問介護</v>
      </c>
      <c r="B28519" s="489">
        <v>2370103968</v>
      </c>
      <c r="C28519" s="489" t="s">
        <v>140</v>
      </c>
      <c r="D28519" s="489" t="s">
        <v>5818</v>
      </c>
    </row>
    <row r="28520" spans="1:4">
      <c r="A28520" s="489" t="str">
        <f t="shared" si="445"/>
        <v>2370103968訪問介護</v>
      </c>
      <c r="B28520" s="489">
        <v>2370103968</v>
      </c>
      <c r="C28520" s="489" t="s">
        <v>140</v>
      </c>
      <c r="D28520" s="489" t="s">
        <v>5818</v>
      </c>
    </row>
    <row r="28521" spans="1:4">
      <c r="A28521" s="489" t="str">
        <f t="shared" si="445"/>
        <v>2370103976訪問介護</v>
      </c>
      <c r="B28521" s="489">
        <v>2370103976</v>
      </c>
      <c r="C28521" s="489" t="s">
        <v>140</v>
      </c>
      <c r="D28521" s="489" t="s">
        <v>5819</v>
      </c>
    </row>
    <row r="28522" spans="1:4">
      <c r="A28522" s="489" t="str">
        <f t="shared" si="445"/>
        <v>2370103976訪問介護</v>
      </c>
      <c r="B28522" s="489">
        <v>2370103976</v>
      </c>
      <c r="C28522" s="489" t="s">
        <v>140</v>
      </c>
      <c r="D28522" s="489" t="s">
        <v>5819</v>
      </c>
    </row>
    <row r="28523" spans="1:4">
      <c r="A28523" s="489" t="str">
        <f t="shared" si="445"/>
        <v>2370103984訪問介護</v>
      </c>
      <c r="B28523" s="489">
        <v>2370103984</v>
      </c>
      <c r="C28523" s="489" t="s">
        <v>140</v>
      </c>
      <c r="D28523" s="489" t="s">
        <v>5820</v>
      </c>
    </row>
    <row r="28524" spans="1:4">
      <c r="A28524" s="489" t="str">
        <f t="shared" si="445"/>
        <v>2370103984訪問介護</v>
      </c>
      <c r="B28524" s="489">
        <v>2370103984</v>
      </c>
      <c r="C28524" s="489" t="s">
        <v>140</v>
      </c>
      <c r="D28524" s="489" t="s">
        <v>5820</v>
      </c>
    </row>
    <row r="28525" spans="1:4">
      <c r="A28525" s="489" t="str">
        <f t="shared" si="445"/>
        <v>2370103992訪問介護</v>
      </c>
      <c r="B28525" s="489">
        <v>2370103992</v>
      </c>
      <c r="C28525" s="489" t="s">
        <v>140</v>
      </c>
      <c r="D28525" s="489" t="s">
        <v>5821</v>
      </c>
    </row>
    <row r="28526" spans="1:4">
      <c r="A28526" s="489" t="str">
        <f t="shared" si="445"/>
        <v>2370103992訪問介護</v>
      </c>
      <c r="B28526" s="489">
        <v>2370103992</v>
      </c>
      <c r="C28526" s="489" t="s">
        <v>140</v>
      </c>
      <c r="D28526" s="489" t="s">
        <v>5821</v>
      </c>
    </row>
    <row r="28527" spans="1:4">
      <c r="A28527" s="489" t="str">
        <f t="shared" si="445"/>
        <v>2370103992訪問介護</v>
      </c>
      <c r="B28527" s="489">
        <v>2370103992</v>
      </c>
      <c r="C28527" s="489" t="s">
        <v>140</v>
      </c>
      <c r="D28527" s="489" t="s">
        <v>5821</v>
      </c>
    </row>
    <row r="28528" spans="1:4">
      <c r="A28528" s="489" t="str">
        <f t="shared" si="445"/>
        <v>2370200020介護予防支援</v>
      </c>
      <c r="B28528" s="489">
        <v>2370200020</v>
      </c>
      <c r="C28528" s="489" t="s">
        <v>2520</v>
      </c>
      <c r="D28528" s="489" t="s">
        <v>5822</v>
      </c>
    </row>
    <row r="28529" spans="1:4">
      <c r="A28529" s="489" t="str">
        <f t="shared" si="445"/>
        <v>2370200020居宅介護支援</v>
      </c>
      <c r="B28529" s="489">
        <v>2370200020</v>
      </c>
      <c r="C28529" s="489" t="s">
        <v>2519</v>
      </c>
      <c r="D28529" s="489" t="s">
        <v>5822</v>
      </c>
    </row>
    <row r="28530" spans="1:4">
      <c r="A28530" s="489" t="str">
        <f t="shared" si="445"/>
        <v>2370200046訪問介護</v>
      </c>
      <c r="B28530" s="489">
        <v>2370200046</v>
      </c>
      <c r="C28530" s="489" t="s">
        <v>140</v>
      </c>
      <c r="D28530" s="489" t="s">
        <v>5823</v>
      </c>
    </row>
    <row r="28531" spans="1:4">
      <c r="A28531" s="489" t="str">
        <f t="shared" si="445"/>
        <v>2370200046訪問介護</v>
      </c>
      <c r="B28531" s="489">
        <v>2370200046</v>
      </c>
      <c r="C28531" s="489" t="s">
        <v>140</v>
      </c>
      <c r="D28531" s="489" t="s">
        <v>5823</v>
      </c>
    </row>
    <row r="28532" spans="1:4">
      <c r="A28532" s="489" t="str">
        <f t="shared" si="445"/>
        <v>2370200046訪問型サービス（独自）</v>
      </c>
      <c r="B28532" s="489">
        <v>2370200046</v>
      </c>
      <c r="C28532" s="489" t="s">
        <v>2571</v>
      </c>
      <c r="D28532" s="489" t="s">
        <v>5823</v>
      </c>
    </row>
    <row r="28533" spans="1:4">
      <c r="A28533" s="489" t="str">
        <f t="shared" si="445"/>
        <v>2370200087介護老人福祉施設</v>
      </c>
      <c r="B28533" s="489">
        <v>2370200087</v>
      </c>
      <c r="C28533" s="489" t="s">
        <v>1921</v>
      </c>
      <c r="D28533" s="489" t="s">
        <v>5824</v>
      </c>
    </row>
    <row r="28534" spans="1:4">
      <c r="A28534" s="489" t="str">
        <f t="shared" si="445"/>
        <v>2370200103居宅介護支援</v>
      </c>
      <c r="B28534" s="489">
        <v>2370200103</v>
      </c>
      <c r="C28534" s="489" t="s">
        <v>2519</v>
      </c>
      <c r="D28534" s="489" t="s">
        <v>5825</v>
      </c>
    </row>
    <row r="28535" spans="1:4">
      <c r="A28535" s="489" t="str">
        <f t="shared" si="445"/>
        <v>2370200137通所介護</v>
      </c>
      <c r="B28535" s="489">
        <v>2370200137</v>
      </c>
      <c r="C28535" s="489" t="s">
        <v>158</v>
      </c>
      <c r="D28535" s="489" t="s">
        <v>5826</v>
      </c>
    </row>
    <row r="28536" spans="1:4">
      <c r="A28536" s="489" t="str">
        <f t="shared" si="445"/>
        <v>2370200137通所型サービス（独自）</v>
      </c>
      <c r="B28536" s="489">
        <v>2370200137</v>
      </c>
      <c r="C28536" s="489" t="s">
        <v>2570</v>
      </c>
      <c r="D28536" s="489" t="s">
        <v>5826</v>
      </c>
    </row>
    <row r="28537" spans="1:4">
      <c r="A28537" s="489" t="str">
        <f t="shared" si="445"/>
        <v>2370200202介護予防短期入所生活介護</v>
      </c>
      <c r="B28537" s="489">
        <v>2370200202</v>
      </c>
      <c r="C28537" s="489" t="s">
        <v>2093</v>
      </c>
      <c r="D28537" s="489" t="s">
        <v>5825</v>
      </c>
    </row>
    <row r="28538" spans="1:4">
      <c r="A28538" s="489" t="str">
        <f t="shared" si="445"/>
        <v>2370200202介護予防短期入所生活介護</v>
      </c>
      <c r="B28538" s="489">
        <v>2370200202</v>
      </c>
      <c r="C28538" s="489" t="s">
        <v>2093</v>
      </c>
      <c r="D28538" s="489" t="s">
        <v>5825</v>
      </c>
    </row>
    <row r="28539" spans="1:4">
      <c r="A28539" s="489" t="str">
        <f t="shared" si="445"/>
        <v>2370200202短期入所生活介護</v>
      </c>
      <c r="B28539" s="489">
        <v>2370200202</v>
      </c>
      <c r="C28539" s="489" t="s">
        <v>2092</v>
      </c>
      <c r="D28539" s="489" t="s">
        <v>5825</v>
      </c>
    </row>
    <row r="28540" spans="1:4">
      <c r="A28540" s="489" t="str">
        <f t="shared" si="445"/>
        <v>2370200202短期入所生活介護</v>
      </c>
      <c r="B28540" s="489">
        <v>2370200202</v>
      </c>
      <c r="C28540" s="489" t="s">
        <v>2092</v>
      </c>
      <c r="D28540" s="489" t="s">
        <v>5825</v>
      </c>
    </row>
    <row r="28541" spans="1:4">
      <c r="A28541" s="489" t="str">
        <f t="shared" si="445"/>
        <v>2370200277通所介護</v>
      </c>
      <c r="B28541" s="489">
        <v>2370200277</v>
      </c>
      <c r="C28541" s="489" t="s">
        <v>158</v>
      </c>
      <c r="D28541" s="489" t="s">
        <v>5827</v>
      </c>
    </row>
    <row r="28542" spans="1:4">
      <c r="A28542" s="489" t="str">
        <f t="shared" si="445"/>
        <v>2370200277通所型サービス（独自）</v>
      </c>
      <c r="B28542" s="489">
        <v>2370200277</v>
      </c>
      <c r="C28542" s="489" t="s">
        <v>2570</v>
      </c>
      <c r="D28542" s="489" t="s">
        <v>5827</v>
      </c>
    </row>
    <row r="28543" spans="1:4">
      <c r="A28543" s="489" t="str">
        <f t="shared" si="445"/>
        <v>2370200319介護老人福祉施設</v>
      </c>
      <c r="B28543" s="489">
        <v>2370200319</v>
      </c>
      <c r="C28543" s="489" t="s">
        <v>1921</v>
      </c>
      <c r="D28543" s="489" t="s">
        <v>5828</v>
      </c>
    </row>
    <row r="28544" spans="1:4">
      <c r="A28544" s="489" t="str">
        <f t="shared" si="445"/>
        <v>2370200327介護予防短期入所生活介護</v>
      </c>
      <c r="B28544" s="489">
        <v>2370200327</v>
      </c>
      <c r="C28544" s="489" t="s">
        <v>2093</v>
      </c>
      <c r="D28544" s="489" t="s">
        <v>5829</v>
      </c>
    </row>
    <row r="28545" spans="1:4">
      <c r="A28545" s="489" t="str">
        <f t="shared" si="445"/>
        <v>2370200327短期入所生活介護</v>
      </c>
      <c r="B28545" s="489">
        <v>2370200327</v>
      </c>
      <c r="C28545" s="489" t="s">
        <v>2092</v>
      </c>
      <c r="D28545" s="489" t="s">
        <v>5829</v>
      </c>
    </row>
    <row r="28546" spans="1:4">
      <c r="A28546" s="489" t="str">
        <f t="shared" ref="A28546:A28609" si="446">B28546&amp;C28546</f>
        <v>2370200350訪問介護</v>
      </c>
      <c r="B28546" s="489">
        <v>2370200350</v>
      </c>
      <c r="C28546" s="489" t="s">
        <v>140</v>
      </c>
      <c r="D28546" s="489" t="s">
        <v>5830</v>
      </c>
    </row>
    <row r="28547" spans="1:4">
      <c r="A28547" s="489" t="str">
        <f t="shared" si="446"/>
        <v>2370200350訪問介護</v>
      </c>
      <c r="B28547" s="489">
        <v>2370200350</v>
      </c>
      <c r="C28547" s="489" t="s">
        <v>140</v>
      </c>
      <c r="D28547" s="489" t="s">
        <v>5830</v>
      </c>
    </row>
    <row r="28548" spans="1:4">
      <c r="A28548" s="489" t="str">
        <f t="shared" si="446"/>
        <v>2370200350訪問介護</v>
      </c>
      <c r="B28548" s="489">
        <v>2370200350</v>
      </c>
      <c r="C28548" s="489" t="s">
        <v>140</v>
      </c>
      <c r="D28548" s="489" t="s">
        <v>5830</v>
      </c>
    </row>
    <row r="28549" spans="1:4">
      <c r="A28549" s="489" t="str">
        <f t="shared" si="446"/>
        <v>2370200350訪問型サービス（独自）</v>
      </c>
      <c r="B28549" s="489">
        <v>2370200350</v>
      </c>
      <c r="C28549" s="489" t="s">
        <v>2571</v>
      </c>
      <c r="D28549" s="489" t="s">
        <v>5830</v>
      </c>
    </row>
    <row r="28550" spans="1:4">
      <c r="A28550" s="489" t="str">
        <f t="shared" si="446"/>
        <v>2370200384介護予防支援</v>
      </c>
      <c r="B28550" s="489">
        <v>2370200384</v>
      </c>
      <c r="C28550" s="489" t="s">
        <v>2520</v>
      </c>
      <c r="D28550" s="489" t="s">
        <v>5831</v>
      </c>
    </row>
    <row r="28551" spans="1:4">
      <c r="A28551" s="489" t="str">
        <f t="shared" si="446"/>
        <v>2370200384居宅介護支援</v>
      </c>
      <c r="B28551" s="489">
        <v>2370200384</v>
      </c>
      <c r="C28551" s="489" t="s">
        <v>2519</v>
      </c>
      <c r="D28551" s="489" t="s">
        <v>5831</v>
      </c>
    </row>
    <row r="28552" spans="1:4">
      <c r="A28552" s="489" t="str">
        <f t="shared" si="446"/>
        <v>2370200392通所介護</v>
      </c>
      <c r="B28552" s="489">
        <v>2370200392</v>
      </c>
      <c r="C28552" s="489" t="s">
        <v>158</v>
      </c>
      <c r="D28552" s="489" t="s">
        <v>5832</v>
      </c>
    </row>
    <row r="28553" spans="1:4">
      <c r="A28553" s="489" t="str">
        <f t="shared" si="446"/>
        <v>2370200392通所型サービス（独自）</v>
      </c>
      <c r="B28553" s="489">
        <v>2370200392</v>
      </c>
      <c r="C28553" s="489" t="s">
        <v>2570</v>
      </c>
      <c r="D28553" s="489" t="s">
        <v>5832</v>
      </c>
    </row>
    <row r="28554" spans="1:4">
      <c r="A28554" s="489" t="str">
        <f t="shared" si="446"/>
        <v>2370200475介護予防認知症対応型共同生活介護</v>
      </c>
      <c r="B28554" s="489">
        <v>2370200475</v>
      </c>
      <c r="C28554" s="489" t="s">
        <v>2088</v>
      </c>
      <c r="D28554" s="489" t="s">
        <v>5833</v>
      </c>
    </row>
    <row r="28555" spans="1:4">
      <c r="A28555" s="489" t="str">
        <f t="shared" si="446"/>
        <v>2370200475認知症対応型共同生活介護</v>
      </c>
      <c r="B28555" s="489">
        <v>2370200475</v>
      </c>
      <c r="C28555" s="489" t="s">
        <v>2087</v>
      </c>
      <c r="D28555" s="489" t="s">
        <v>5833</v>
      </c>
    </row>
    <row r="28556" spans="1:4">
      <c r="A28556" s="489" t="str">
        <f t="shared" si="446"/>
        <v>2370200483居宅介護支援</v>
      </c>
      <c r="B28556" s="489">
        <v>2370200483</v>
      </c>
      <c r="C28556" s="489" t="s">
        <v>2519</v>
      </c>
      <c r="D28556" s="489" t="s">
        <v>5834</v>
      </c>
    </row>
    <row r="28557" spans="1:4">
      <c r="A28557" s="489" t="str">
        <f t="shared" si="446"/>
        <v>2370200558訪問介護</v>
      </c>
      <c r="B28557" s="489">
        <v>2370200558</v>
      </c>
      <c r="C28557" s="489" t="s">
        <v>140</v>
      </c>
      <c r="D28557" s="489" t="s">
        <v>5835</v>
      </c>
    </row>
    <row r="28558" spans="1:4">
      <c r="A28558" s="489" t="str">
        <f t="shared" si="446"/>
        <v>2370200558訪問介護</v>
      </c>
      <c r="B28558" s="489">
        <v>2370200558</v>
      </c>
      <c r="C28558" s="489" t="s">
        <v>140</v>
      </c>
      <c r="D28558" s="489" t="s">
        <v>5835</v>
      </c>
    </row>
    <row r="28559" spans="1:4">
      <c r="A28559" s="489" t="str">
        <f t="shared" si="446"/>
        <v>2370200574居宅介護支援</v>
      </c>
      <c r="B28559" s="489">
        <v>2370200574</v>
      </c>
      <c r="C28559" s="489" t="s">
        <v>2519</v>
      </c>
      <c r="D28559" s="489" t="s">
        <v>5836</v>
      </c>
    </row>
    <row r="28560" spans="1:4">
      <c r="A28560" s="489" t="str">
        <f t="shared" si="446"/>
        <v>2370200608訪問介護</v>
      </c>
      <c r="B28560" s="489">
        <v>2370200608</v>
      </c>
      <c r="C28560" s="489" t="s">
        <v>140</v>
      </c>
      <c r="D28560" s="489" t="s">
        <v>5837</v>
      </c>
    </row>
    <row r="28561" spans="1:4">
      <c r="A28561" s="489" t="str">
        <f t="shared" si="446"/>
        <v>2370200608訪問介護</v>
      </c>
      <c r="B28561" s="489">
        <v>2370200608</v>
      </c>
      <c r="C28561" s="489" t="s">
        <v>140</v>
      </c>
      <c r="D28561" s="489" t="s">
        <v>5837</v>
      </c>
    </row>
    <row r="28562" spans="1:4">
      <c r="A28562" s="489" t="str">
        <f t="shared" si="446"/>
        <v>2370200608訪問型サービス（独自）</v>
      </c>
      <c r="B28562" s="489">
        <v>2370200608</v>
      </c>
      <c r="C28562" s="489" t="s">
        <v>2571</v>
      </c>
      <c r="D28562" s="489" t="s">
        <v>5837</v>
      </c>
    </row>
    <row r="28563" spans="1:4">
      <c r="A28563" s="489" t="str">
        <f t="shared" si="446"/>
        <v>2370200723地域密着型通所介護</v>
      </c>
      <c r="B28563" s="489">
        <v>2370200723</v>
      </c>
      <c r="C28563" s="489" t="s">
        <v>161</v>
      </c>
      <c r="D28563" s="489" t="s">
        <v>5838</v>
      </c>
    </row>
    <row r="28564" spans="1:4">
      <c r="A28564" s="489" t="str">
        <f t="shared" si="446"/>
        <v>2370200731訪問介護</v>
      </c>
      <c r="B28564" s="489">
        <v>2370200731</v>
      </c>
      <c r="C28564" s="489" t="s">
        <v>140</v>
      </c>
      <c r="D28564" s="489" t="s">
        <v>5839</v>
      </c>
    </row>
    <row r="28565" spans="1:4">
      <c r="A28565" s="489" t="str">
        <f t="shared" si="446"/>
        <v>2370200731訪問介護</v>
      </c>
      <c r="B28565" s="489">
        <v>2370200731</v>
      </c>
      <c r="C28565" s="489" t="s">
        <v>140</v>
      </c>
      <c r="D28565" s="489" t="s">
        <v>5839</v>
      </c>
    </row>
    <row r="28566" spans="1:4">
      <c r="A28566" s="489" t="str">
        <f t="shared" si="446"/>
        <v>2370201234居宅介護支援</v>
      </c>
      <c r="B28566" s="489">
        <v>2370201234</v>
      </c>
      <c r="C28566" s="489" t="s">
        <v>2519</v>
      </c>
      <c r="D28566" s="489" t="s">
        <v>5840</v>
      </c>
    </row>
    <row r="28567" spans="1:4">
      <c r="A28567" s="489" t="str">
        <f t="shared" si="446"/>
        <v>2370201416居宅介護支援</v>
      </c>
      <c r="B28567" s="489">
        <v>2370201416</v>
      </c>
      <c r="C28567" s="489" t="s">
        <v>2519</v>
      </c>
      <c r="D28567" s="489" t="s">
        <v>5841</v>
      </c>
    </row>
    <row r="28568" spans="1:4">
      <c r="A28568" s="489" t="str">
        <f t="shared" si="446"/>
        <v>2370201424訪問介護</v>
      </c>
      <c r="B28568" s="489">
        <v>2370201424</v>
      </c>
      <c r="C28568" s="489" t="s">
        <v>140</v>
      </c>
      <c r="D28568" s="489" t="s">
        <v>5842</v>
      </c>
    </row>
    <row r="28569" spans="1:4">
      <c r="A28569" s="489" t="str">
        <f t="shared" si="446"/>
        <v>2370201424訪問介護</v>
      </c>
      <c r="B28569" s="489">
        <v>2370201424</v>
      </c>
      <c r="C28569" s="489" t="s">
        <v>140</v>
      </c>
      <c r="D28569" s="489" t="s">
        <v>5842</v>
      </c>
    </row>
    <row r="28570" spans="1:4">
      <c r="A28570" s="489" t="str">
        <f t="shared" si="446"/>
        <v>2370201432訪問介護</v>
      </c>
      <c r="B28570" s="489">
        <v>2370201432</v>
      </c>
      <c r="C28570" s="489" t="s">
        <v>140</v>
      </c>
      <c r="D28570" s="489" t="s">
        <v>5843</v>
      </c>
    </row>
    <row r="28571" spans="1:4">
      <c r="A28571" s="489" t="str">
        <f t="shared" si="446"/>
        <v>2370201432訪問介護</v>
      </c>
      <c r="B28571" s="489">
        <v>2370201432</v>
      </c>
      <c r="C28571" s="489" t="s">
        <v>140</v>
      </c>
      <c r="D28571" s="489" t="s">
        <v>5843</v>
      </c>
    </row>
    <row r="28572" spans="1:4">
      <c r="A28572" s="489" t="str">
        <f t="shared" si="446"/>
        <v>2370201465居宅介護支援</v>
      </c>
      <c r="B28572" s="489">
        <v>2370201465</v>
      </c>
      <c r="C28572" s="489" t="s">
        <v>2519</v>
      </c>
      <c r="D28572" s="489" t="s">
        <v>5844</v>
      </c>
    </row>
    <row r="28573" spans="1:4">
      <c r="A28573" s="489" t="str">
        <f t="shared" si="446"/>
        <v>2370201481訪問介護</v>
      </c>
      <c r="B28573" s="489">
        <v>2370201481</v>
      </c>
      <c r="C28573" s="489" t="s">
        <v>140</v>
      </c>
      <c r="D28573" s="489" t="s">
        <v>5845</v>
      </c>
    </row>
    <row r="28574" spans="1:4">
      <c r="A28574" s="489" t="str">
        <f t="shared" si="446"/>
        <v>2370201481訪問介護</v>
      </c>
      <c r="B28574" s="489">
        <v>2370201481</v>
      </c>
      <c r="C28574" s="489" t="s">
        <v>140</v>
      </c>
      <c r="D28574" s="489" t="s">
        <v>5845</v>
      </c>
    </row>
    <row r="28575" spans="1:4">
      <c r="A28575" s="489" t="str">
        <f t="shared" si="446"/>
        <v>2370201499訪問介護</v>
      </c>
      <c r="B28575" s="489">
        <v>2370201499</v>
      </c>
      <c r="C28575" s="489" t="s">
        <v>140</v>
      </c>
      <c r="D28575" s="489" t="s">
        <v>5846</v>
      </c>
    </row>
    <row r="28576" spans="1:4">
      <c r="A28576" s="489" t="str">
        <f t="shared" si="446"/>
        <v>2370201499訪問介護</v>
      </c>
      <c r="B28576" s="489">
        <v>2370201499</v>
      </c>
      <c r="C28576" s="489" t="s">
        <v>140</v>
      </c>
      <c r="D28576" s="489" t="s">
        <v>5846</v>
      </c>
    </row>
    <row r="28577" spans="1:4">
      <c r="A28577" s="489" t="str">
        <f t="shared" si="446"/>
        <v>2370201598訪問介護</v>
      </c>
      <c r="B28577" s="489">
        <v>2370201598</v>
      </c>
      <c r="C28577" s="489" t="s">
        <v>140</v>
      </c>
      <c r="D28577" s="489" t="s">
        <v>5847</v>
      </c>
    </row>
    <row r="28578" spans="1:4">
      <c r="A28578" s="489" t="str">
        <f t="shared" si="446"/>
        <v>2370201598訪問介護</v>
      </c>
      <c r="B28578" s="489">
        <v>2370201598</v>
      </c>
      <c r="C28578" s="489" t="s">
        <v>140</v>
      </c>
      <c r="D28578" s="489" t="s">
        <v>5847</v>
      </c>
    </row>
    <row r="28579" spans="1:4">
      <c r="A28579" s="489" t="str">
        <f t="shared" si="446"/>
        <v>2370201622通所介護</v>
      </c>
      <c r="B28579" s="489">
        <v>2370201622</v>
      </c>
      <c r="C28579" s="489" t="s">
        <v>158</v>
      </c>
      <c r="D28579" s="489" t="s">
        <v>5848</v>
      </c>
    </row>
    <row r="28580" spans="1:4">
      <c r="A28580" s="489" t="str">
        <f t="shared" si="446"/>
        <v>2370201663介護予防短期入所生活介護</v>
      </c>
      <c r="B28580" s="489">
        <v>2370201663</v>
      </c>
      <c r="C28580" s="489" t="s">
        <v>2093</v>
      </c>
      <c r="D28580" s="489" t="s">
        <v>5849</v>
      </c>
    </row>
    <row r="28581" spans="1:4">
      <c r="A28581" s="489" t="str">
        <f t="shared" si="446"/>
        <v>2370201663介護予防短期入所生活介護</v>
      </c>
      <c r="B28581" s="489">
        <v>2370201663</v>
      </c>
      <c r="C28581" s="489" t="s">
        <v>2093</v>
      </c>
      <c r="D28581" s="489" t="s">
        <v>5849</v>
      </c>
    </row>
    <row r="28582" spans="1:4">
      <c r="A28582" s="489" t="str">
        <f t="shared" si="446"/>
        <v>2370201663短期入所生活介護</v>
      </c>
      <c r="B28582" s="489">
        <v>2370201663</v>
      </c>
      <c r="C28582" s="489" t="s">
        <v>2092</v>
      </c>
      <c r="D28582" s="489" t="s">
        <v>5849</v>
      </c>
    </row>
    <row r="28583" spans="1:4">
      <c r="A28583" s="489" t="str">
        <f t="shared" si="446"/>
        <v>2370201663短期入所生活介護</v>
      </c>
      <c r="B28583" s="489">
        <v>2370201663</v>
      </c>
      <c r="C28583" s="489" t="s">
        <v>2092</v>
      </c>
      <c r="D28583" s="489" t="s">
        <v>5849</v>
      </c>
    </row>
    <row r="28584" spans="1:4">
      <c r="A28584" s="489" t="str">
        <f t="shared" si="446"/>
        <v>2370201671介護老人福祉施設</v>
      </c>
      <c r="B28584" s="489">
        <v>2370201671</v>
      </c>
      <c r="C28584" s="489" t="s">
        <v>1921</v>
      </c>
      <c r="D28584" s="489" t="s">
        <v>5850</v>
      </c>
    </row>
    <row r="28585" spans="1:4">
      <c r="A28585" s="489" t="str">
        <f t="shared" si="446"/>
        <v>2370201689介護予防短期入所生活介護</v>
      </c>
      <c r="B28585" s="489">
        <v>2370201689</v>
      </c>
      <c r="C28585" s="489" t="s">
        <v>2093</v>
      </c>
      <c r="D28585" s="489" t="s">
        <v>5851</v>
      </c>
    </row>
    <row r="28586" spans="1:4">
      <c r="A28586" s="489" t="str">
        <f t="shared" si="446"/>
        <v>2370201689短期入所生活介護</v>
      </c>
      <c r="B28586" s="489">
        <v>2370201689</v>
      </c>
      <c r="C28586" s="489" t="s">
        <v>2092</v>
      </c>
      <c r="D28586" s="489" t="s">
        <v>5851</v>
      </c>
    </row>
    <row r="28587" spans="1:4">
      <c r="A28587" s="489" t="str">
        <f t="shared" si="446"/>
        <v>2370201697介護予防特定施設入居者生活介護</v>
      </c>
      <c r="B28587" s="489">
        <v>2370201697</v>
      </c>
      <c r="C28587" s="489" t="s">
        <v>2514</v>
      </c>
      <c r="D28587" s="489" t="s">
        <v>5852</v>
      </c>
    </row>
    <row r="28588" spans="1:4">
      <c r="A28588" s="489" t="str">
        <f t="shared" si="446"/>
        <v>2370201697特定施設入居者生活介護（短期利用型）</v>
      </c>
      <c r="B28588" s="489">
        <v>2370201697</v>
      </c>
      <c r="C28588" s="489" t="s">
        <v>19397</v>
      </c>
      <c r="D28588" s="489" t="s">
        <v>5852</v>
      </c>
    </row>
    <row r="28589" spans="1:4">
      <c r="A28589" s="489" t="str">
        <f t="shared" si="446"/>
        <v>2370201697特定施設入居者生活介護</v>
      </c>
      <c r="B28589" s="489">
        <v>2370201697</v>
      </c>
      <c r="C28589" s="489" t="s">
        <v>2513</v>
      </c>
      <c r="D28589" s="489" t="s">
        <v>5852</v>
      </c>
    </row>
    <row r="28590" spans="1:4">
      <c r="A28590" s="489" t="str">
        <f t="shared" si="446"/>
        <v>2370201705訪問介護</v>
      </c>
      <c r="B28590" s="489">
        <v>2370201705</v>
      </c>
      <c r="C28590" s="489" t="s">
        <v>140</v>
      </c>
      <c r="D28590" s="489" t="s">
        <v>5853</v>
      </c>
    </row>
    <row r="28591" spans="1:4">
      <c r="A28591" s="489" t="str">
        <f t="shared" si="446"/>
        <v>2370201705訪問介護</v>
      </c>
      <c r="B28591" s="489">
        <v>2370201705</v>
      </c>
      <c r="C28591" s="489" t="s">
        <v>140</v>
      </c>
      <c r="D28591" s="489" t="s">
        <v>5853</v>
      </c>
    </row>
    <row r="28592" spans="1:4">
      <c r="A28592" s="489" t="str">
        <f t="shared" si="446"/>
        <v>2370201713通所介護</v>
      </c>
      <c r="B28592" s="489">
        <v>2370201713</v>
      </c>
      <c r="C28592" s="489" t="s">
        <v>158</v>
      </c>
      <c r="D28592" s="489" t="s">
        <v>5854</v>
      </c>
    </row>
    <row r="28593" spans="1:4">
      <c r="A28593" s="489" t="str">
        <f t="shared" si="446"/>
        <v>2370201721居宅介護支援</v>
      </c>
      <c r="B28593" s="489">
        <v>2370201721</v>
      </c>
      <c r="C28593" s="489" t="s">
        <v>2519</v>
      </c>
      <c r="D28593" s="489" t="s">
        <v>5855</v>
      </c>
    </row>
    <row r="28594" spans="1:4">
      <c r="A28594" s="489" t="str">
        <f t="shared" si="446"/>
        <v>2370201739居宅介護支援</v>
      </c>
      <c r="B28594" s="489">
        <v>2370201739</v>
      </c>
      <c r="C28594" s="489" t="s">
        <v>2519</v>
      </c>
      <c r="D28594" s="489" t="s">
        <v>5856</v>
      </c>
    </row>
    <row r="28595" spans="1:4">
      <c r="A28595" s="489" t="str">
        <f t="shared" si="446"/>
        <v>2370201747居宅介護支援</v>
      </c>
      <c r="B28595" s="489">
        <v>2370201747</v>
      </c>
      <c r="C28595" s="489" t="s">
        <v>2519</v>
      </c>
      <c r="D28595" s="489" t="s">
        <v>5857</v>
      </c>
    </row>
    <row r="28596" spans="1:4">
      <c r="A28596" s="489" t="str">
        <f t="shared" si="446"/>
        <v>2370201754訪問介護</v>
      </c>
      <c r="B28596" s="489">
        <v>2370201754</v>
      </c>
      <c r="C28596" s="489" t="s">
        <v>140</v>
      </c>
      <c r="D28596" s="489" t="s">
        <v>5858</v>
      </c>
    </row>
    <row r="28597" spans="1:4">
      <c r="A28597" s="489" t="str">
        <f t="shared" si="446"/>
        <v>2370201754訪問介護</v>
      </c>
      <c r="B28597" s="489">
        <v>2370201754</v>
      </c>
      <c r="C28597" s="489" t="s">
        <v>140</v>
      </c>
      <c r="D28597" s="489" t="s">
        <v>5858</v>
      </c>
    </row>
    <row r="28598" spans="1:4">
      <c r="A28598" s="489" t="str">
        <f t="shared" si="446"/>
        <v>2370201770訪問介護</v>
      </c>
      <c r="B28598" s="489">
        <v>2370201770</v>
      </c>
      <c r="C28598" s="489" t="s">
        <v>140</v>
      </c>
      <c r="D28598" s="489" t="s">
        <v>5859</v>
      </c>
    </row>
    <row r="28599" spans="1:4">
      <c r="A28599" s="489" t="str">
        <f t="shared" si="446"/>
        <v>2370201770訪問介護</v>
      </c>
      <c r="B28599" s="489">
        <v>2370201770</v>
      </c>
      <c r="C28599" s="489" t="s">
        <v>140</v>
      </c>
      <c r="D28599" s="489" t="s">
        <v>5859</v>
      </c>
    </row>
    <row r="28600" spans="1:4">
      <c r="A28600" s="489" t="str">
        <f t="shared" si="446"/>
        <v>2370201796通所介護</v>
      </c>
      <c r="B28600" s="489">
        <v>2370201796</v>
      </c>
      <c r="C28600" s="489" t="s">
        <v>158</v>
      </c>
      <c r="D28600" s="489" t="s">
        <v>5860</v>
      </c>
    </row>
    <row r="28601" spans="1:4">
      <c r="A28601" s="489" t="str">
        <f t="shared" si="446"/>
        <v>2370201804居宅介護支援</v>
      </c>
      <c r="B28601" s="489">
        <v>2370201804</v>
      </c>
      <c r="C28601" s="489" t="s">
        <v>2519</v>
      </c>
      <c r="D28601" s="489" t="s">
        <v>5861</v>
      </c>
    </row>
    <row r="28602" spans="1:4">
      <c r="A28602" s="489" t="str">
        <f t="shared" si="446"/>
        <v>2370201812介護予防特定施設入居者生活介護</v>
      </c>
      <c r="B28602" s="489">
        <v>2370201812</v>
      </c>
      <c r="C28602" s="489" t="s">
        <v>2514</v>
      </c>
      <c r="D28602" s="489" t="s">
        <v>5862</v>
      </c>
    </row>
    <row r="28603" spans="1:4">
      <c r="A28603" s="489" t="str">
        <f t="shared" si="446"/>
        <v>2370201812特定施設入居者生活介護</v>
      </c>
      <c r="B28603" s="489">
        <v>2370201812</v>
      </c>
      <c r="C28603" s="489" t="s">
        <v>2513</v>
      </c>
      <c r="D28603" s="489" t="s">
        <v>5862</v>
      </c>
    </row>
    <row r="28604" spans="1:4">
      <c r="A28604" s="489" t="str">
        <f t="shared" si="446"/>
        <v>2370201838通所介護</v>
      </c>
      <c r="B28604" s="489">
        <v>2370201838</v>
      </c>
      <c r="C28604" s="489" t="s">
        <v>158</v>
      </c>
      <c r="D28604" s="489" t="s">
        <v>5863</v>
      </c>
    </row>
    <row r="28605" spans="1:4">
      <c r="A28605" s="489" t="str">
        <f t="shared" si="446"/>
        <v>2370201853訪問介護</v>
      </c>
      <c r="B28605" s="489">
        <v>2370201853</v>
      </c>
      <c r="C28605" s="489" t="s">
        <v>140</v>
      </c>
      <c r="D28605" s="489" t="s">
        <v>5864</v>
      </c>
    </row>
    <row r="28606" spans="1:4">
      <c r="A28606" s="489" t="str">
        <f t="shared" si="446"/>
        <v>2370201853訪問介護</v>
      </c>
      <c r="B28606" s="489">
        <v>2370201853</v>
      </c>
      <c r="C28606" s="489" t="s">
        <v>140</v>
      </c>
      <c r="D28606" s="489" t="s">
        <v>5864</v>
      </c>
    </row>
    <row r="28607" spans="1:4">
      <c r="A28607" s="489" t="str">
        <f t="shared" si="446"/>
        <v>2370201861居宅介護支援</v>
      </c>
      <c r="B28607" s="489">
        <v>2370201861</v>
      </c>
      <c r="C28607" s="489" t="s">
        <v>2519</v>
      </c>
      <c r="D28607" s="489" t="s">
        <v>5865</v>
      </c>
    </row>
    <row r="28608" spans="1:4">
      <c r="A28608" s="489" t="str">
        <f t="shared" si="446"/>
        <v>2370201879居宅介護支援</v>
      </c>
      <c r="B28608" s="489">
        <v>2370201879</v>
      </c>
      <c r="C28608" s="489" t="s">
        <v>2519</v>
      </c>
      <c r="D28608" s="489" t="s">
        <v>5866</v>
      </c>
    </row>
    <row r="28609" spans="1:4">
      <c r="A28609" s="489" t="str">
        <f t="shared" si="446"/>
        <v>2370201895訪問介護</v>
      </c>
      <c r="B28609" s="489">
        <v>2370201895</v>
      </c>
      <c r="C28609" s="489" t="s">
        <v>140</v>
      </c>
      <c r="D28609" s="489" t="s">
        <v>5867</v>
      </c>
    </row>
    <row r="28610" spans="1:4">
      <c r="A28610" s="489" t="str">
        <f t="shared" ref="A28610:A28673" si="447">B28610&amp;C28610</f>
        <v>2370201895訪問介護</v>
      </c>
      <c r="B28610" s="489">
        <v>2370201895</v>
      </c>
      <c r="C28610" s="489" t="s">
        <v>140</v>
      </c>
      <c r="D28610" s="489" t="s">
        <v>5867</v>
      </c>
    </row>
    <row r="28611" spans="1:4">
      <c r="A28611" s="489" t="str">
        <f t="shared" si="447"/>
        <v>2370201903訪問介護</v>
      </c>
      <c r="B28611" s="489">
        <v>2370201903</v>
      </c>
      <c r="C28611" s="489" t="s">
        <v>140</v>
      </c>
      <c r="D28611" s="489" t="s">
        <v>5868</v>
      </c>
    </row>
    <row r="28612" spans="1:4">
      <c r="A28612" s="489" t="str">
        <f t="shared" si="447"/>
        <v>2370201903訪問介護</v>
      </c>
      <c r="B28612" s="489">
        <v>2370201903</v>
      </c>
      <c r="C28612" s="489" t="s">
        <v>140</v>
      </c>
      <c r="D28612" s="489" t="s">
        <v>5868</v>
      </c>
    </row>
    <row r="28613" spans="1:4">
      <c r="A28613" s="489" t="str">
        <f t="shared" si="447"/>
        <v>2370201911訪問介護</v>
      </c>
      <c r="B28613" s="489">
        <v>2370201911</v>
      </c>
      <c r="C28613" s="489" t="s">
        <v>140</v>
      </c>
      <c r="D28613" s="489" t="s">
        <v>5869</v>
      </c>
    </row>
    <row r="28614" spans="1:4">
      <c r="A28614" s="489" t="str">
        <f t="shared" si="447"/>
        <v>2370201911訪問介護</v>
      </c>
      <c r="B28614" s="489">
        <v>2370201911</v>
      </c>
      <c r="C28614" s="489" t="s">
        <v>140</v>
      </c>
      <c r="D28614" s="489" t="s">
        <v>5869</v>
      </c>
    </row>
    <row r="28615" spans="1:4">
      <c r="A28615" s="489" t="str">
        <f t="shared" si="447"/>
        <v>2370201929訪問介護</v>
      </c>
      <c r="B28615" s="489">
        <v>2370201929</v>
      </c>
      <c r="C28615" s="489" t="s">
        <v>140</v>
      </c>
      <c r="D28615" s="489" t="s">
        <v>5870</v>
      </c>
    </row>
    <row r="28616" spans="1:4">
      <c r="A28616" s="489" t="str">
        <f t="shared" si="447"/>
        <v>2370201929訪問介護</v>
      </c>
      <c r="B28616" s="489">
        <v>2370201929</v>
      </c>
      <c r="C28616" s="489" t="s">
        <v>140</v>
      </c>
      <c r="D28616" s="489" t="s">
        <v>5870</v>
      </c>
    </row>
    <row r="28617" spans="1:4">
      <c r="A28617" s="489" t="str">
        <f t="shared" si="447"/>
        <v>2370201937訪問介護</v>
      </c>
      <c r="B28617" s="489">
        <v>2370201937</v>
      </c>
      <c r="C28617" s="489" t="s">
        <v>140</v>
      </c>
      <c r="D28617" s="489" t="s">
        <v>5871</v>
      </c>
    </row>
    <row r="28618" spans="1:4">
      <c r="A28618" s="489" t="str">
        <f t="shared" si="447"/>
        <v>2370201937訪問介護</v>
      </c>
      <c r="B28618" s="489">
        <v>2370201937</v>
      </c>
      <c r="C28618" s="489" t="s">
        <v>140</v>
      </c>
      <c r="D28618" s="489" t="s">
        <v>5871</v>
      </c>
    </row>
    <row r="28619" spans="1:4">
      <c r="A28619" s="489" t="str">
        <f t="shared" si="447"/>
        <v>2370201960居宅介護支援</v>
      </c>
      <c r="B28619" s="489">
        <v>2370201960</v>
      </c>
      <c r="C28619" s="489" t="s">
        <v>2519</v>
      </c>
      <c r="D28619" s="489" t="s">
        <v>5872</v>
      </c>
    </row>
    <row r="28620" spans="1:4">
      <c r="A28620" s="489" t="str">
        <f t="shared" si="447"/>
        <v>2370201978訪問介護</v>
      </c>
      <c r="B28620" s="489">
        <v>2370201978</v>
      </c>
      <c r="C28620" s="489" t="s">
        <v>140</v>
      </c>
      <c r="D28620" s="489" t="s">
        <v>5873</v>
      </c>
    </row>
    <row r="28621" spans="1:4">
      <c r="A28621" s="489" t="str">
        <f t="shared" si="447"/>
        <v>2370201978訪問介護</v>
      </c>
      <c r="B28621" s="489">
        <v>2370201978</v>
      </c>
      <c r="C28621" s="489" t="s">
        <v>140</v>
      </c>
      <c r="D28621" s="489" t="s">
        <v>5873</v>
      </c>
    </row>
    <row r="28622" spans="1:4">
      <c r="A28622" s="489" t="str">
        <f t="shared" si="447"/>
        <v>2370201986訪問介護</v>
      </c>
      <c r="B28622" s="489">
        <v>2370201986</v>
      </c>
      <c r="C28622" s="489" t="s">
        <v>140</v>
      </c>
      <c r="D28622" s="489" t="s">
        <v>5874</v>
      </c>
    </row>
    <row r="28623" spans="1:4">
      <c r="A28623" s="489" t="str">
        <f t="shared" si="447"/>
        <v>2370201986訪問介護</v>
      </c>
      <c r="B28623" s="489">
        <v>2370201986</v>
      </c>
      <c r="C28623" s="489" t="s">
        <v>140</v>
      </c>
      <c r="D28623" s="489" t="s">
        <v>5874</v>
      </c>
    </row>
    <row r="28624" spans="1:4">
      <c r="A28624" s="489" t="str">
        <f t="shared" si="447"/>
        <v>2370201994訪問介護</v>
      </c>
      <c r="B28624" s="489">
        <v>2370201994</v>
      </c>
      <c r="C28624" s="489" t="s">
        <v>140</v>
      </c>
      <c r="D28624" s="489" t="s">
        <v>5875</v>
      </c>
    </row>
    <row r="28625" spans="1:4">
      <c r="A28625" s="489" t="str">
        <f t="shared" si="447"/>
        <v>2370201994訪問介護</v>
      </c>
      <c r="B28625" s="489">
        <v>2370201994</v>
      </c>
      <c r="C28625" s="489" t="s">
        <v>140</v>
      </c>
      <c r="D28625" s="489" t="s">
        <v>5875</v>
      </c>
    </row>
    <row r="28626" spans="1:4">
      <c r="A28626" s="489" t="str">
        <f t="shared" si="447"/>
        <v>2370300010介護予防支援</v>
      </c>
      <c r="B28626" s="489">
        <v>2370300010</v>
      </c>
      <c r="C28626" s="489" t="s">
        <v>2520</v>
      </c>
      <c r="D28626" s="489" t="s">
        <v>5876</v>
      </c>
    </row>
    <row r="28627" spans="1:4">
      <c r="A28627" s="489" t="str">
        <f t="shared" si="447"/>
        <v>2370300010居宅介護支援</v>
      </c>
      <c r="B28627" s="489">
        <v>2370300010</v>
      </c>
      <c r="C28627" s="489" t="s">
        <v>2519</v>
      </c>
      <c r="D28627" s="489" t="s">
        <v>5876</v>
      </c>
    </row>
    <row r="28628" spans="1:4">
      <c r="A28628" s="489" t="str">
        <f t="shared" si="447"/>
        <v>2370300036介護予防支援</v>
      </c>
      <c r="B28628" s="489">
        <v>2370300036</v>
      </c>
      <c r="C28628" s="489" t="s">
        <v>2520</v>
      </c>
      <c r="D28628" s="489" t="s">
        <v>5877</v>
      </c>
    </row>
    <row r="28629" spans="1:4">
      <c r="A28629" s="489" t="str">
        <f t="shared" si="447"/>
        <v>2370300036居宅介護支援</v>
      </c>
      <c r="B28629" s="489">
        <v>2370300036</v>
      </c>
      <c r="C28629" s="489" t="s">
        <v>2519</v>
      </c>
      <c r="D28629" s="489" t="s">
        <v>5877</v>
      </c>
    </row>
    <row r="28630" spans="1:4">
      <c r="A28630" s="489" t="str">
        <f t="shared" si="447"/>
        <v>2370300069介護予防支援</v>
      </c>
      <c r="B28630" s="489">
        <v>2370300069</v>
      </c>
      <c r="C28630" s="489" t="s">
        <v>2520</v>
      </c>
      <c r="D28630" s="489" t="s">
        <v>5878</v>
      </c>
    </row>
    <row r="28631" spans="1:4">
      <c r="A28631" s="489" t="str">
        <f t="shared" si="447"/>
        <v>2370300069居宅介護支援</v>
      </c>
      <c r="B28631" s="489">
        <v>2370300069</v>
      </c>
      <c r="C28631" s="489" t="s">
        <v>2519</v>
      </c>
      <c r="D28631" s="489" t="s">
        <v>5878</v>
      </c>
    </row>
    <row r="28632" spans="1:4">
      <c r="A28632" s="489" t="str">
        <f t="shared" si="447"/>
        <v>2370300069訪問介護</v>
      </c>
      <c r="B28632" s="489">
        <v>2370300069</v>
      </c>
      <c r="C28632" s="489" t="s">
        <v>140</v>
      </c>
      <c r="D28632" s="489" t="s">
        <v>5878</v>
      </c>
    </row>
    <row r="28633" spans="1:4">
      <c r="A28633" s="489" t="str">
        <f t="shared" si="447"/>
        <v>2370300069訪問介護</v>
      </c>
      <c r="B28633" s="489">
        <v>2370300069</v>
      </c>
      <c r="C28633" s="489" t="s">
        <v>140</v>
      </c>
      <c r="D28633" s="489" t="s">
        <v>5878</v>
      </c>
    </row>
    <row r="28634" spans="1:4">
      <c r="A28634" s="489" t="str">
        <f t="shared" si="447"/>
        <v>2370300069訪問型サービス（独自）</v>
      </c>
      <c r="B28634" s="489">
        <v>2370300069</v>
      </c>
      <c r="C28634" s="489" t="s">
        <v>2571</v>
      </c>
      <c r="D28634" s="489" t="s">
        <v>5878</v>
      </c>
    </row>
    <row r="28635" spans="1:4">
      <c r="A28635" s="489" t="str">
        <f t="shared" si="447"/>
        <v>2370300135居宅介護支援</v>
      </c>
      <c r="B28635" s="489">
        <v>2370300135</v>
      </c>
      <c r="C28635" s="489" t="s">
        <v>2519</v>
      </c>
      <c r="D28635" s="489" t="s">
        <v>5879</v>
      </c>
    </row>
    <row r="28636" spans="1:4">
      <c r="A28636" s="489" t="str">
        <f t="shared" si="447"/>
        <v>2370300143訪問介護</v>
      </c>
      <c r="B28636" s="489">
        <v>2370300143</v>
      </c>
      <c r="C28636" s="489" t="s">
        <v>140</v>
      </c>
      <c r="D28636" s="489" t="s">
        <v>5880</v>
      </c>
    </row>
    <row r="28637" spans="1:4">
      <c r="A28637" s="489" t="str">
        <f t="shared" si="447"/>
        <v>2370300143訪問介護</v>
      </c>
      <c r="B28637" s="489">
        <v>2370300143</v>
      </c>
      <c r="C28637" s="489" t="s">
        <v>140</v>
      </c>
      <c r="D28637" s="489" t="s">
        <v>5880</v>
      </c>
    </row>
    <row r="28638" spans="1:4">
      <c r="A28638" s="489" t="str">
        <f t="shared" si="447"/>
        <v>2370300143訪問型サービス（独自）</v>
      </c>
      <c r="B28638" s="489">
        <v>2370300143</v>
      </c>
      <c r="C28638" s="489" t="s">
        <v>2571</v>
      </c>
      <c r="D28638" s="489" t="s">
        <v>5880</v>
      </c>
    </row>
    <row r="28639" spans="1:4">
      <c r="A28639" s="489" t="str">
        <f t="shared" si="447"/>
        <v>2370300184居宅介護支援</v>
      </c>
      <c r="B28639" s="489">
        <v>2370300184</v>
      </c>
      <c r="C28639" s="489" t="s">
        <v>2519</v>
      </c>
      <c r="D28639" s="489" t="s">
        <v>5881</v>
      </c>
    </row>
    <row r="28640" spans="1:4">
      <c r="A28640" s="489" t="str">
        <f t="shared" si="447"/>
        <v>2370300218介護老人福祉施設</v>
      </c>
      <c r="B28640" s="489">
        <v>2370300218</v>
      </c>
      <c r="C28640" s="489" t="s">
        <v>1921</v>
      </c>
      <c r="D28640" s="489" t="s">
        <v>5882</v>
      </c>
    </row>
    <row r="28641" spans="1:4">
      <c r="A28641" s="489" t="str">
        <f t="shared" si="447"/>
        <v>2370300218介護老人福祉施設</v>
      </c>
      <c r="B28641" s="489">
        <v>2370300218</v>
      </c>
      <c r="C28641" s="489" t="s">
        <v>1921</v>
      </c>
      <c r="D28641" s="489" t="s">
        <v>5882</v>
      </c>
    </row>
    <row r="28642" spans="1:4">
      <c r="A28642" s="489" t="str">
        <f t="shared" si="447"/>
        <v>2370300226介護予防通所リハビリテーション</v>
      </c>
      <c r="B28642" s="489">
        <v>2370300226</v>
      </c>
      <c r="C28642" s="489" t="s">
        <v>2512</v>
      </c>
      <c r="D28642" s="489" t="s">
        <v>19334</v>
      </c>
    </row>
    <row r="28643" spans="1:4">
      <c r="A28643" s="489" t="str">
        <f t="shared" si="447"/>
        <v>2370300226通所リハビリテーション</v>
      </c>
      <c r="B28643" s="489">
        <v>2370300226</v>
      </c>
      <c r="C28643" s="489" t="s">
        <v>2511</v>
      </c>
      <c r="D28643" s="489" t="s">
        <v>19334</v>
      </c>
    </row>
    <row r="28644" spans="1:4">
      <c r="A28644" s="489" t="str">
        <f t="shared" si="447"/>
        <v>2370300226通所リハビリテーション</v>
      </c>
      <c r="B28644" s="489">
        <v>2370300226</v>
      </c>
      <c r="C28644" s="489" t="s">
        <v>2511</v>
      </c>
      <c r="D28644" s="489" t="s">
        <v>19334</v>
      </c>
    </row>
    <row r="28645" spans="1:4">
      <c r="A28645" s="489" t="str">
        <f t="shared" si="447"/>
        <v>2370300242通所介護</v>
      </c>
      <c r="B28645" s="489">
        <v>2370300242</v>
      </c>
      <c r="C28645" s="489" t="s">
        <v>158</v>
      </c>
      <c r="D28645" s="489" t="s">
        <v>5883</v>
      </c>
    </row>
    <row r="28646" spans="1:4">
      <c r="A28646" s="489" t="str">
        <f t="shared" si="447"/>
        <v>2370300242通所型サービス（独自）</v>
      </c>
      <c r="B28646" s="489">
        <v>2370300242</v>
      </c>
      <c r="C28646" s="489" t="s">
        <v>2570</v>
      </c>
      <c r="D28646" s="489" t="s">
        <v>5883</v>
      </c>
    </row>
    <row r="28647" spans="1:4">
      <c r="A28647" s="489" t="str">
        <f t="shared" si="447"/>
        <v>2370300283介護予防通所リハビリテーション</v>
      </c>
      <c r="B28647" s="489">
        <v>2370300283</v>
      </c>
      <c r="C28647" s="489" t="s">
        <v>2512</v>
      </c>
      <c r="D28647" s="489" t="s">
        <v>19335</v>
      </c>
    </row>
    <row r="28648" spans="1:4">
      <c r="A28648" s="489" t="str">
        <f t="shared" si="447"/>
        <v>2370300283通所リハビリテーション</v>
      </c>
      <c r="B28648" s="489">
        <v>2370300283</v>
      </c>
      <c r="C28648" s="489" t="s">
        <v>2511</v>
      </c>
      <c r="D28648" s="489" t="s">
        <v>19335</v>
      </c>
    </row>
    <row r="28649" spans="1:4">
      <c r="A28649" s="489" t="str">
        <f t="shared" si="447"/>
        <v>2370300283通所リハビリテーション</v>
      </c>
      <c r="B28649" s="489">
        <v>2370300283</v>
      </c>
      <c r="C28649" s="489" t="s">
        <v>2511</v>
      </c>
      <c r="D28649" s="489" t="s">
        <v>19335</v>
      </c>
    </row>
    <row r="28650" spans="1:4">
      <c r="A28650" s="489" t="str">
        <f t="shared" si="447"/>
        <v>2370300291居宅介護支援</v>
      </c>
      <c r="B28650" s="489">
        <v>2370300291</v>
      </c>
      <c r="C28650" s="489" t="s">
        <v>2519</v>
      </c>
      <c r="D28650" s="489" t="s">
        <v>5884</v>
      </c>
    </row>
    <row r="28651" spans="1:4">
      <c r="A28651" s="489" t="str">
        <f t="shared" si="447"/>
        <v>2370300333居宅介護支援</v>
      </c>
      <c r="B28651" s="489">
        <v>2370300333</v>
      </c>
      <c r="C28651" s="489" t="s">
        <v>2519</v>
      </c>
      <c r="D28651" s="489" t="s">
        <v>5885</v>
      </c>
    </row>
    <row r="28652" spans="1:4">
      <c r="A28652" s="489" t="str">
        <f t="shared" si="447"/>
        <v>2370300333通所介護</v>
      </c>
      <c r="B28652" s="489">
        <v>2370300333</v>
      </c>
      <c r="C28652" s="489" t="s">
        <v>158</v>
      </c>
      <c r="D28652" s="489" t="s">
        <v>5885</v>
      </c>
    </row>
    <row r="28653" spans="1:4">
      <c r="A28653" s="489" t="str">
        <f t="shared" si="447"/>
        <v>2370300333通所型サービス（独自）</v>
      </c>
      <c r="B28653" s="489">
        <v>2370300333</v>
      </c>
      <c r="C28653" s="489" t="s">
        <v>2570</v>
      </c>
      <c r="D28653" s="489" t="s">
        <v>5885</v>
      </c>
    </row>
    <row r="28654" spans="1:4">
      <c r="A28654" s="489" t="str">
        <f t="shared" si="447"/>
        <v>2370300333訪問介護</v>
      </c>
      <c r="B28654" s="489">
        <v>2370300333</v>
      </c>
      <c r="C28654" s="489" t="s">
        <v>140</v>
      </c>
      <c r="D28654" s="489" t="s">
        <v>5885</v>
      </c>
    </row>
    <row r="28655" spans="1:4">
      <c r="A28655" s="489" t="str">
        <f t="shared" si="447"/>
        <v>2370300333訪問介護</v>
      </c>
      <c r="B28655" s="489">
        <v>2370300333</v>
      </c>
      <c r="C28655" s="489" t="s">
        <v>140</v>
      </c>
      <c r="D28655" s="489" t="s">
        <v>5885</v>
      </c>
    </row>
    <row r="28656" spans="1:4">
      <c r="A28656" s="489" t="str">
        <f t="shared" si="447"/>
        <v>2370300341居宅介護支援</v>
      </c>
      <c r="B28656" s="489">
        <v>2370300341</v>
      </c>
      <c r="C28656" s="489" t="s">
        <v>2519</v>
      </c>
      <c r="D28656" s="489" t="s">
        <v>5886</v>
      </c>
    </row>
    <row r="28657" spans="1:4">
      <c r="A28657" s="489" t="str">
        <f t="shared" si="447"/>
        <v>2370300341通所介護</v>
      </c>
      <c r="B28657" s="489">
        <v>2370300341</v>
      </c>
      <c r="C28657" s="489" t="s">
        <v>158</v>
      </c>
      <c r="D28657" s="489" t="s">
        <v>5886</v>
      </c>
    </row>
    <row r="28658" spans="1:4">
      <c r="A28658" s="489" t="str">
        <f t="shared" si="447"/>
        <v>2370300341通所型サービス（独自）</v>
      </c>
      <c r="B28658" s="489">
        <v>2370300341</v>
      </c>
      <c r="C28658" s="489" t="s">
        <v>2570</v>
      </c>
      <c r="D28658" s="489" t="s">
        <v>5886</v>
      </c>
    </row>
    <row r="28659" spans="1:4">
      <c r="A28659" s="489" t="str">
        <f t="shared" si="447"/>
        <v>2370300366介護予防短期入所生活介護</v>
      </c>
      <c r="B28659" s="489">
        <v>2370300366</v>
      </c>
      <c r="C28659" s="489" t="s">
        <v>2093</v>
      </c>
      <c r="D28659" s="489" t="s">
        <v>5887</v>
      </c>
    </row>
    <row r="28660" spans="1:4">
      <c r="A28660" s="489" t="str">
        <f t="shared" si="447"/>
        <v>2370300366介護予防短期入所生活介護</v>
      </c>
      <c r="B28660" s="489">
        <v>2370300366</v>
      </c>
      <c r="C28660" s="489" t="s">
        <v>2093</v>
      </c>
      <c r="D28660" s="489" t="s">
        <v>5887</v>
      </c>
    </row>
    <row r="28661" spans="1:4">
      <c r="A28661" s="489" t="str">
        <f t="shared" si="447"/>
        <v>2370300366短期入所生活介護</v>
      </c>
      <c r="B28661" s="489">
        <v>2370300366</v>
      </c>
      <c r="C28661" s="489" t="s">
        <v>2092</v>
      </c>
      <c r="D28661" s="489" t="s">
        <v>5887</v>
      </c>
    </row>
    <row r="28662" spans="1:4">
      <c r="A28662" s="489" t="str">
        <f t="shared" si="447"/>
        <v>2370300366短期入所生活介護</v>
      </c>
      <c r="B28662" s="489">
        <v>2370300366</v>
      </c>
      <c r="C28662" s="489" t="s">
        <v>2092</v>
      </c>
      <c r="D28662" s="489" t="s">
        <v>5887</v>
      </c>
    </row>
    <row r="28663" spans="1:4">
      <c r="A28663" s="489" t="str">
        <f t="shared" si="447"/>
        <v>2370300374介護予防通所リハビリテーション</v>
      </c>
      <c r="B28663" s="489">
        <v>2370300374</v>
      </c>
      <c r="C28663" s="489" t="s">
        <v>2512</v>
      </c>
      <c r="D28663" s="489" t="s">
        <v>19336</v>
      </c>
    </row>
    <row r="28664" spans="1:4">
      <c r="A28664" s="489" t="str">
        <f t="shared" si="447"/>
        <v>2370300374通所リハビリテーション</v>
      </c>
      <c r="B28664" s="489">
        <v>2370300374</v>
      </c>
      <c r="C28664" s="489" t="s">
        <v>2511</v>
      </c>
      <c r="D28664" s="489" t="s">
        <v>19336</v>
      </c>
    </row>
    <row r="28665" spans="1:4">
      <c r="A28665" s="489" t="str">
        <f t="shared" si="447"/>
        <v>2370300374通所リハビリテーション</v>
      </c>
      <c r="B28665" s="489">
        <v>2370300374</v>
      </c>
      <c r="C28665" s="489" t="s">
        <v>2511</v>
      </c>
      <c r="D28665" s="489" t="s">
        <v>19336</v>
      </c>
    </row>
    <row r="28666" spans="1:4">
      <c r="A28666" s="489" t="str">
        <f t="shared" si="447"/>
        <v>2370300432通所介護</v>
      </c>
      <c r="B28666" s="489">
        <v>2370300432</v>
      </c>
      <c r="C28666" s="489" t="s">
        <v>158</v>
      </c>
      <c r="D28666" s="489" t="s">
        <v>5888</v>
      </c>
    </row>
    <row r="28667" spans="1:4">
      <c r="A28667" s="489" t="str">
        <f t="shared" si="447"/>
        <v>2370300432通所型サービス（独自）</v>
      </c>
      <c r="B28667" s="489">
        <v>2370300432</v>
      </c>
      <c r="C28667" s="489" t="s">
        <v>2570</v>
      </c>
      <c r="D28667" s="489" t="s">
        <v>5888</v>
      </c>
    </row>
    <row r="28668" spans="1:4">
      <c r="A28668" s="489" t="str">
        <f t="shared" si="447"/>
        <v>2370300440通所介護</v>
      </c>
      <c r="B28668" s="489">
        <v>2370300440</v>
      </c>
      <c r="C28668" s="489" t="s">
        <v>158</v>
      </c>
      <c r="D28668" s="489" t="s">
        <v>5889</v>
      </c>
    </row>
    <row r="28669" spans="1:4">
      <c r="A28669" s="489" t="str">
        <f t="shared" si="447"/>
        <v>2370300440通所型サービス（独自）</v>
      </c>
      <c r="B28669" s="489">
        <v>2370300440</v>
      </c>
      <c r="C28669" s="489" t="s">
        <v>2570</v>
      </c>
      <c r="D28669" s="489" t="s">
        <v>5889</v>
      </c>
    </row>
    <row r="28670" spans="1:4">
      <c r="A28670" s="489" t="str">
        <f t="shared" si="447"/>
        <v>2370300457通所介護</v>
      </c>
      <c r="B28670" s="489">
        <v>2370300457</v>
      </c>
      <c r="C28670" s="489" t="s">
        <v>158</v>
      </c>
      <c r="D28670" s="489" t="s">
        <v>5890</v>
      </c>
    </row>
    <row r="28671" spans="1:4">
      <c r="A28671" s="489" t="str">
        <f t="shared" si="447"/>
        <v>2370300457通所型サービス（独自）</v>
      </c>
      <c r="B28671" s="489">
        <v>2370300457</v>
      </c>
      <c r="C28671" s="489" t="s">
        <v>2570</v>
      </c>
      <c r="D28671" s="489" t="s">
        <v>5890</v>
      </c>
    </row>
    <row r="28672" spans="1:4">
      <c r="A28672" s="489" t="str">
        <f t="shared" si="447"/>
        <v>2370300465訪問介護</v>
      </c>
      <c r="B28672" s="489">
        <v>2370300465</v>
      </c>
      <c r="C28672" s="489" t="s">
        <v>140</v>
      </c>
      <c r="D28672" s="489" t="s">
        <v>5891</v>
      </c>
    </row>
    <row r="28673" spans="1:4">
      <c r="A28673" s="489" t="str">
        <f t="shared" si="447"/>
        <v>2370300465訪問介護</v>
      </c>
      <c r="B28673" s="489">
        <v>2370300465</v>
      </c>
      <c r="C28673" s="489" t="s">
        <v>140</v>
      </c>
      <c r="D28673" s="489" t="s">
        <v>5891</v>
      </c>
    </row>
    <row r="28674" spans="1:4">
      <c r="A28674" s="489" t="str">
        <f t="shared" ref="A28674:A28737" si="448">B28674&amp;C28674</f>
        <v>2370300465訪問型サービス（独自）</v>
      </c>
      <c r="B28674" s="489">
        <v>2370300465</v>
      </c>
      <c r="C28674" s="489" t="s">
        <v>2571</v>
      </c>
      <c r="D28674" s="489" t="s">
        <v>5891</v>
      </c>
    </row>
    <row r="28675" spans="1:4">
      <c r="A28675" s="489" t="str">
        <f t="shared" si="448"/>
        <v>2370300572訪問介護</v>
      </c>
      <c r="B28675" s="489">
        <v>2370300572</v>
      </c>
      <c r="C28675" s="489" t="s">
        <v>140</v>
      </c>
      <c r="D28675" s="489" t="s">
        <v>5892</v>
      </c>
    </row>
    <row r="28676" spans="1:4">
      <c r="A28676" s="489" t="str">
        <f t="shared" si="448"/>
        <v>2370300572訪問介護</v>
      </c>
      <c r="B28676" s="489">
        <v>2370300572</v>
      </c>
      <c r="C28676" s="489" t="s">
        <v>140</v>
      </c>
      <c r="D28676" s="489" t="s">
        <v>5892</v>
      </c>
    </row>
    <row r="28677" spans="1:4">
      <c r="A28677" s="489" t="str">
        <f t="shared" si="448"/>
        <v>2370300572訪問型サービス（独自）</v>
      </c>
      <c r="B28677" s="489">
        <v>2370300572</v>
      </c>
      <c r="C28677" s="489" t="s">
        <v>2571</v>
      </c>
      <c r="D28677" s="489" t="s">
        <v>5892</v>
      </c>
    </row>
    <row r="28678" spans="1:4">
      <c r="A28678" s="489" t="str">
        <f t="shared" si="448"/>
        <v>2370300614介護予防支援</v>
      </c>
      <c r="B28678" s="489">
        <v>2370300614</v>
      </c>
      <c r="C28678" s="489" t="s">
        <v>2520</v>
      </c>
      <c r="D28678" s="489" t="s">
        <v>5893</v>
      </c>
    </row>
    <row r="28679" spans="1:4">
      <c r="A28679" s="489" t="str">
        <f t="shared" si="448"/>
        <v>2370300614居宅介護支援</v>
      </c>
      <c r="B28679" s="489">
        <v>2370300614</v>
      </c>
      <c r="C28679" s="489" t="s">
        <v>2519</v>
      </c>
      <c r="D28679" s="489" t="s">
        <v>5893</v>
      </c>
    </row>
    <row r="28680" spans="1:4">
      <c r="A28680" s="489" t="str">
        <f t="shared" si="448"/>
        <v>2370300622通所介護</v>
      </c>
      <c r="B28680" s="489">
        <v>2370300622</v>
      </c>
      <c r="C28680" s="489" t="s">
        <v>158</v>
      </c>
      <c r="D28680" s="489" t="s">
        <v>5894</v>
      </c>
    </row>
    <row r="28681" spans="1:4">
      <c r="A28681" s="489" t="str">
        <f t="shared" si="448"/>
        <v>2370300622通所型サービス（独自）</v>
      </c>
      <c r="B28681" s="489">
        <v>2370300622</v>
      </c>
      <c r="C28681" s="489" t="s">
        <v>2570</v>
      </c>
      <c r="D28681" s="489" t="s">
        <v>5894</v>
      </c>
    </row>
    <row r="28682" spans="1:4">
      <c r="A28682" s="489" t="str">
        <f t="shared" si="448"/>
        <v>2370300648介護予防訪問入浴介護</v>
      </c>
      <c r="B28682" s="489">
        <v>2370300648</v>
      </c>
      <c r="C28682" s="489" t="s">
        <v>2510</v>
      </c>
      <c r="D28682" s="489" t="s">
        <v>5895</v>
      </c>
    </row>
    <row r="28683" spans="1:4">
      <c r="A28683" s="489" t="str">
        <f t="shared" si="448"/>
        <v>2370300648訪問入浴介護</v>
      </c>
      <c r="B28683" s="489">
        <v>2370300648</v>
      </c>
      <c r="C28683" s="489" t="s">
        <v>2509</v>
      </c>
      <c r="D28683" s="489" t="s">
        <v>5895</v>
      </c>
    </row>
    <row r="28684" spans="1:4">
      <c r="A28684" s="489" t="str">
        <f t="shared" si="448"/>
        <v>2370300689居宅介護支援</v>
      </c>
      <c r="B28684" s="489">
        <v>2370300689</v>
      </c>
      <c r="C28684" s="489" t="s">
        <v>2519</v>
      </c>
      <c r="D28684" s="489" t="s">
        <v>5896</v>
      </c>
    </row>
    <row r="28685" spans="1:4">
      <c r="A28685" s="489" t="str">
        <f t="shared" si="448"/>
        <v>2370300713通所介護</v>
      </c>
      <c r="B28685" s="489">
        <v>2370300713</v>
      </c>
      <c r="C28685" s="489" t="s">
        <v>158</v>
      </c>
      <c r="D28685" s="489" t="s">
        <v>5897</v>
      </c>
    </row>
    <row r="28686" spans="1:4">
      <c r="A28686" s="489" t="str">
        <f t="shared" si="448"/>
        <v>2370300713通所型サービス（独自）</v>
      </c>
      <c r="B28686" s="489">
        <v>2370300713</v>
      </c>
      <c r="C28686" s="489" t="s">
        <v>2570</v>
      </c>
      <c r="D28686" s="489" t="s">
        <v>5897</v>
      </c>
    </row>
    <row r="28687" spans="1:4">
      <c r="A28687" s="489" t="str">
        <f t="shared" si="448"/>
        <v>2370300747居宅介護支援</v>
      </c>
      <c r="B28687" s="489">
        <v>2370300747</v>
      </c>
      <c r="C28687" s="489" t="s">
        <v>2519</v>
      </c>
      <c r="D28687" s="489" t="s">
        <v>5898</v>
      </c>
    </row>
    <row r="28688" spans="1:4">
      <c r="A28688" s="489" t="str">
        <f t="shared" si="448"/>
        <v>2370300762居宅介護支援</v>
      </c>
      <c r="B28688" s="489">
        <v>2370300762</v>
      </c>
      <c r="C28688" s="489" t="s">
        <v>2519</v>
      </c>
      <c r="D28688" s="489" t="s">
        <v>5899</v>
      </c>
    </row>
    <row r="28689" spans="1:4">
      <c r="A28689" s="489" t="str">
        <f t="shared" si="448"/>
        <v>2370300812介護老人福祉施設</v>
      </c>
      <c r="B28689" s="489">
        <v>2370300812</v>
      </c>
      <c r="C28689" s="489" t="s">
        <v>1921</v>
      </c>
      <c r="D28689" s="489" t="s">
        <v>5900</v>
      </c>
    </row>
    <row r="28690" spans="1:4">
      <c r="A28690" s="489" t="str">
        <f t="shared" si="448"/>
        <v>2370300820介護予防短期入所生活介護</v>
      </c>
      <c r="B28690" s="489">
        <v>2370300820</v>
      </c>
      <c r="C28690" s="489" t="s">
        <v>2093</v>
      </c>
      <c r="D28690" s="489" t="s">
        <v>5901</v>
      </c>
    </row>
    <row r="28691" spans="1:4">
      <c r="A28691" s="489" t="str">
        <f t="shared" si="448"/>
        <v>2370300820短期入所生活介護</v>
      </c>
      <c r="B28691" s="489">
        <v>2370300820</v>
      </c>
      <c r="C28691" s="489" t="s">
        <v>2092</v>
      </c>
      <c r="D28691" s="489" t="s">
        <v>5901</v>
      </c>
    </row>
    <row r="28692" spans="1:4">
      <c r="A28692" s="489" t="str">
        <f t="shared" si="448"/>
        <v>2370300838介護予防認知症対応型共同生活介護</v>
      </c>
      <c r="B28692" s="489">
        <v>2370300838</v>
      </c>
      <c r="C28692" s="489" t="s">
        <v>2088</v>
      </c>
      <c r="D28692" s="489" t="s">
        <v>5902</v>
      </c>
    </row>
    <row r="28693" spans="1:4">
      <c r="A28693" s="489" t="str">
        <f t="shared" si="448"/>
        <v>2370300838認知症対応型共同生活介護</v>
      </c>
      <c r="B28693" s="489">
        <v>2370300838</v>
      </c>
      <c r="C28693" s="489" t="s">
        <v>2087</v>
      </c>
      <c r="D28693" s="489" t="s">
        <v>5902</v>
      </c>
    </row>
    <row r="28694" spans="1:4">
      <c r="A28694" s="489" t="str">
        <f t="shared" si="448"/>
        <v>2370300861介護予防特定施設入居者生活介護</v>
      </c>
      <c r="B28694" s="489">
        <v>2370300861</v>
      </c>
      <c r="C28694" s="489" t="s">
        <v>2514</v>
      </c>
      <c r="D28694" s="489" t="s">
        <v>5903</v>
      </c>
    </row>
    <row r="28695" spans="1:4">
      <c r="A28695" s="489" t="str">
        <f t="shared" si="448"/>
        <v>2370300861特定施設入居者生活介護</v>
      </c>
      <c r="B28695" s="489">
        <v>2370300861</v>
      </c>
      <c r="C28695" s="489" t="s">
        <v>2513</v>
      </c>
      <c r="D28695" s="489" t="s">
        <v>5903</v>
      </c>
    </row>
    <row r="28696" spans="1:4">
      <c r="A28696" s="489" t="str">
        <f t="shared" si="448"/>
        <v>2370300887訪問介護</v>
      </c>
      <c r="B28696" s="489">
        <v>2370300887</v>
      </c>
      <c r="C28696" s="489" t="s">
        <v>140</v>
      </c>
      <c r="D28696" s="489" t="s">
        <v>5904</v>
      </c>
    </row>
    <row r="28697" spans="1:4">
      <c r="A28697" s="489" t="str">
        <f t="shared" si="448"/>
        <v>2370300887訪問介護</v>
      </c>
      <c r="B28697" s="489">
        <v>2370300887</v>
      </c>
      <c r="C28697" s="489" t="s">
        <v>140</v>
      </c>
      <c r="D28697" s="489" t="s">
        <v>5904</v>
      </c>
    </row>
    <row r="28698" spans="1:4">
      <c r="A28698" s="489" t="str">
        <f t="shared" si="448"/>
        <v>2370300887訪問型サービス（独自）</v>
      </c>
      <c r="B28698" s="489">
        <v>2370300887</v>
      </c>
      <c r="C28698" s="489" t="s">
        <v>2571</v>
      </c>
      <c r="D28698" s="489" t="s">
        <v>5904</v>
      </c>
    </row>
    <row r="28699" spans="1:4">
      <c r="A28699" s="489" t="str">
        <f t="shared" si="448"/>
        <v>2370300952介護予防特定施設入居者生活介護</v>
      </c>
      <c r="B28699" s="489">
        <v>2370300952</v>
      </c>
      <c r="C28699" s="489" t="s">
        <v>2514</v>
      </c>
      <c r="D28699" s="489" t="s">
        <v>5905</v>
      </c>
    </row>
    <row r="28700" spans="1:4">
      <c r="A28700" s="489" t="str">
        <f t="shared" si="448"/>
        <v>2370300952特定施設入居者生活介護</v>
      </c>
      <c r="B28700" s="489">
        <v>2370300952</v>
      </c>
      <c r="C28700" s="489" t="s">
        <v>2513</v>
      </c>
      <c r="D28700" s="489" t="s">
        <v>5905</v>
      </c>
    </row>
    <row r="28701" spans="1:4">
      <c r="A28701" s="489" t="str">
        <f t="shared" si="448"/>
        <v>2370301026介護予防認知症対応型共同生活介護（短期利用型）</v>
      </c>
      <c r="B28701" s="489">
        <v>2370301026</v>
      </c>
      <c r="C28701" s="489" t="s">
        <v>19398</v>
      </c>
      <c r="D28701" s="489" t="s">
        <v>5906</v>
      </c>
    </row>
    <row r="28702" spans="1:4">
      <c r="A28702" s="489" t="str">
        <f t="shared" si="448"/>
        <v>2370301026介護予防認知症対応型共同生活介護</v>
      </c>
      <c r="B28702" s="489">
        <v>2370301026</v>
      </c>
      <c r="C28702" s="489" t="s">
        <v>2088</v>
      </c>
      <c r="D28702" s="489" t="s">
        <v>5906</v>
      </c>
    </row>
    <row r="28703" spans="1:4">
      <c r="A28703" s="489" t="str">
        <f t="shared" si="448"/>
        <v>2370301026認知症対応型共同生活介護（短期利用型）</v>
      </c>
      <c r="B28703" s="489">
        <v>2370301026</v>
      </c>
      <c r="C28703" s="489" t="s">
        <v>19399</v>
      </c>
      <c r="D28703" s="489" t="s">
        <v>5906</v>
      </c>
    </row>
    <row r="28704" spans="1:4">
      <c r="A28704" s="489" t="str">
        <f t="shared" si="448"/>
        <v>2370301026認知症対応型共同生活介護</v>
      </c>
      <c r="B28704" s="489">
        <v>2370301026</v>
      </c>
      <c r="C28704" s="489" t="s">
        <v>2087</v>
      </c>
      <c r="D28704" s="489" t="s">
        <v>5906</v>
      </c>
    </row>
    <row r="28705" spans="1:4">
      <c r="A28705" s="489" t="str">
        <f t="shared" si="448"/>
        <v>2370301059地域密着型通所介護</v>
      </c>
      <c r="B28705" s="489">
        <v>2370301059</v>
      </c>
      <c r="C28705" s="489" t="s">
        <v>161</v>
      </c>
      <c r="D28705" s="489" t="s">
        <v>5907</v>
      </c>
    </row>
    <row r="28706" spans="1:4">
      <c r="A28706" s="489" t="str">
        <f t="shared" si="448"/>
        <v>2370301059通所型サービス（独自）</v>
      </c>
      <c r="B28706" s="489">
        <v>2370301059</v>
      </c>
      <c r="C28706" s="489" t="s">
        <v>2570</v>
      </c>
      <c r="D28706" s="489" t="s">
        <v>5907</v>
      </c>
    </row>
    <row r="28707" spans="1:4">
      <c r="A28707" s="489" t="str">
        <f t="shared" si="448"/>
        <v>2370301125介護予防特定施設入居者生活介護</v>
      </c>
      <c r="B28707" s="489">
        <v>2370301125</v>
      </c>
      <c r="C28707" s="489" t="s">
        <v>2514</v>
      </c>
      <c r="D28707" s="489" t="s">
        <v>5908</v>
      </c>
    </row>
    <row r="28708" spans="1:4">
      <c r="A28708" s="489" t="str">
        <f t="shared" si="448"/>
        <v>2370301125特定施設入居者生活介護</v>
      </c>
      <c r="B28708" s="489">
        <v>2370301125</v>
      </c>
      <c r="C28708" s="489" t="s">
        <v>2513</v>
      </c>
      <c r="D28708" s="489" t="s">
        <v>5908</v>
      </c>
    </row>
    <row r="28709" spans="1:4">
      <c r="A28709" s="489" t="str">
        <f t="shared" si="448"/>
        <v>2370301133通所介護</v>
      </c>
      <c r="B28709" s="489">
        <v>2370301133</v>
      </c>
      <c r="C28709" s="489" t="s">
        <v>158</v>
      </c>
      <c r="D28709" s="489" t="s">
        <v>5909</v>
      </c>
    </row>
    <row r="28710" spans="1:4">
      <c r="A28710" s="489" t="str">
        <f t="shared" si="448"/>
        <v>2370301133通所型サービス（独自）</v>
      </c>
      <c r="B28710" s="489">
        <v>2370301133</v>
      </c>
      <c r="C28710" s="489" t="s">
        <v>2570</v>
      </c>
      <c r="D28710" s="489" t="s">
        <v>5909</v>
      </c>
    </row>
    <row r="28711" spans="1:4">
      <c r="A28711" s="489" t="str">
        <f t="shared" si="448"/>
        <v>2370301208通所介護</v>
      </c>
      <c r="B28711" s="489">
        <v>2370301208</v>
      </c>
      <c r="C28711" s="489" t="s">
        <v>158</v>
      </c>
      <c r="D28711" s="489" t="s">
        <v>5910</v>
      </c>
    </row>
    <row r="28712" spans="1:4">
      <c r="A28712" s="489" t="str">
        <f t="shared" si="448"/>
        <v>2370301208通所型サービス（独自）</v>
      </c>
      <c r="B28712" s="489">
        <v>2370301208</v>
      </c>
      <c r="C28712" s="489" t="s">
        <v>2570</v>
      </c>
      <c r="D28712" s="489" t="s">
        <v>5910</v>
      </c>
    </row>
    <row r="28713" spans="1:4">
      <c r="A28713" s="489" t="str">
        <f t="shared" si="448"/>
        <v>2370301232居宅介護支援</v>
      </c>
      <c r="B28713" s="489">
        <v>2370301232</v>
      </c>
      <c r="C28713" s="489" t="s">
        <v>2519</v>
      </c>
      <c r="D28713" s="489" t="s">
        <v>5911</v>
      </c>
    </row>
    <row r="28714" spans="1:4">
      <c r="A28714" s="489" t="str">
        <f t="shared" si="448"/>
        <v>2370301273介護予防支援</v>
      </c>
      <c r="B28714" s="489">
        <v>2370301273</v>
      </c>
      <c r="C28714" s="489" t="s">
        <v>2520</v>
      </c>
      <c r="D28714" s="489" t="s">
        <v>5912</v>
      </c>
    </row>
    <row r="28715" spans="1:4">
      <c r="A28715" s="489" t="str">
        <f t="shared" si="448"/>
        <v>2370301273居宅介護支援</v>
      </c>
      <c r="B28715" s="489">
        <v>2370301273</v>
      </c>
      <c r="C28715" s="489" t="s">
        <v>2519</v>
      </c>
      <c r="D28715" s="489" t="s">
        <v>5912</v>
      </c>
    </row>
    <row r="28716" spans="1:4">
      <c r="A28716" s="489" t="str">
        <f t="shared" si="448"/>
        <v>2370301299通所介護</v>
      </c>
      <c r="B28716" s="489">
        <v>2370301299</v>
      </c>
      <c r="C28716" s="489" t="s">
        <v>158</v>
      </c>
      <c r="D28716" s="489" t="s">
        <v>5913</v>
      </c>
    </row>
    <row r="28717" spans="1:4">
      <c r="A28717" s="489" t="str">
        <f t="shared" si="448"/>
        <v>2370301299通所型サービス（独自）</v>
      </c>
      <c r="B28717" s="489">
        <v>2370301299</v>
      </c>
      <c r="C28717" s="489" t="s">
        <v>2570</v>
      </c>
      <c r="D28717" s="489" t="s">
        <v>5913</v>
      </c>
    </row>
    <row r="28718" spans="1:4">
      <c r="A28718" s="489" t="str">
        <f t="shared" si="448"/>
        <v>2370301315介護予防認知症対応型共同生活介護（短期利用型）</v>
      </c>
      <c r="B28718" s="489">
        <v>2370301315</v>
      </c>
      <c r="C28718" s="489" t="s">
        <v>19398</v>
      </c>
      <c r="D28718" s="489" t="s">
        <v>5914</v>
      </c>
    </row>
    <row r="28719" spans="1:4">
      <c r="A28719" s="489" t="str">
        <f t="shared" si="448"/>
        <v>2370301315介護予防認知症対応型共同生活介護</v>
      </c>
      <c r="B28719" s="489">
        <v>2370301315</v>
      </c>
      <c r="C28719" s="489" t="s">
        <v>2088</v>
      </c>
      <c r="D28719" s="489" t="s">
        <v>5914</v>
      </c>
    </row>
    <row r="28720" spans="1:4">
      <c r="A28720" s="489" t="str">
        <f t="shared" si="448"/>
        <v>2370301315認知症対応型共同生活介護（短期利用型）</v>
      </c>
      <c r="B28720" s="489">
        <v>2370301315</v>
      </c>
      <c r="C28720" s="489" t="s">
        <v>19399</v>
      </c>
      <c r="D28720" s="489" t="s">
        <v>5914</v>
      </c>
    </row>
    <row r="28721" spans="1:4">
      <c r="A28721" s="489" t="str">
        <f t="shared" si="448"/>
        <v>2370301315認知症対応型共同生活介護</v>
      </c>
      <c r="B28721" s="489">
        <v>2370301315</v>
      </c>
      <c r="C28721" s="489" t="s">
        <v>2087</v>
      </c>
      <c r="D28721" s="489" t="s">
        <v>5914</v>
      </c>
    </row>
    <row r="28722" spans="1:4">
      <c r="A28722" s="489" t="str">
        <f t="shared" si="448"/>
        <v>2370301349介護予防特定施設入居者生活介護</v>
      </c>
      <c r="B28722" s="489">
        <v>2370301349</v>
      </c>
      <c r="C28722" s="489" t="s">
        <v>2514</v>
      </c>
      <c r="D28722" s="489" t="s">
        <v>5915</v>
      </c>
    </row>
    <row r="28723" spans="1:4">
      <c r="A28723" s="489" t="str">
        <f t="shared" si="448"/>
        <v>2370301349特定施設入居者生活介護</v>
      </c>
      <c r="B28723" s="489">
        <v>2370301349</v>
      </c>
      <c r="C28723" s="489" t="s">
        <v>2513</v>
      </c>
      <c r="D28723" s="489" t="s">
        <v>5915</v>
      </c>
    </row>
    <row r="28724" spans="1:4">
      <c r="A28724" s="489" t="str">
        <f t="shared" si="448"/>
        <v>2370301356通所介護</v>
      </c>
      <c r="B28724" s="489">
        <v>2370301356</v>
      </c>
      <c r="C28724" s="489" t="s">
        <v>158</v>
      </c>
      <c r="D28724" s="489" t="s">
        <v>5916</v>
      </c>
    </row>
    <row r="28725" spans="1:4">
      <c r="A28725" s="489" t="str">
        <f t="shared" si="448"/>
        <v>2370301356通所型サービス（独自）</v>
      </c>
      <c r="B28725" s="489">
        <v>2370301356</v>
      </c>
      <c r="C28725" s="489" t="s">
        <v>2570</v>
      </c>
      <c r="D28725" s="489" t="s">
        <v>5916</v>
      </c>
    </row>
    <row r="28726" spans="1:4">
      <c r="A28726" s="489" t="str">
        <f t="shared" si="448"/>
        <v>2370301380介護予防支援</v>
      </c>
      <c r="B28726" s="489">
        <v>2370301380</v>
      </c>
      <c r="C28726" s="489" t="s">
        <v>2520</v>
      </c>
      <c r="D28726" s="489" t="s">
        <v>5917</v>
      </c>
    </row>
    <row r="28727" spans="1:4">
      <c r="A28727" s="489" t="str">
        <f t="shared" si="448"/>
        <v>2370301380居宅介護支援</v>
      </c>
      <c r="B28727" s="489">
        <v>2370301380</v>
      </c>
      <c r="C28727" s="489" t="s">
        <v>2519</v>
      </c>
      <c r="D28727" s="489" t="s">
        <v>5917</v>
      </c>
    </row>
    <row r="28728" spans="1:4">
      <c r="A28728" s="489" t="str">
        <f t="shared" si="448"/>
        <v>2370301398介護予防特定施設入居者生活介護</v>
      </c>
      <c r="B28728" s="489">
        <v>2370301398</v>
      </c>
      <c r="C28728" s="489" t="s">
        <v>2514</v>
      </c>
      <c r="D28728" s="489" t="s">
        <v>5918</v>
      </c>
    </row>
    <row r="28729" spans="1:4">
      <c r="A28729" s="489" t="str">
        <f t="shared" si="448"/>
        <v>2370301398特定施設入居者生活介護（短期利用型）</v>
      </c>
      <c r="B28729" s="489">
        <v>2370301398</v>
      </c>
      <c r="C28729" s="489" t="s">
        <v>19397</v>
      </c>
      <c r="D28729" s="489" t="s">
        <v>5918</v>
      </c>
    </row>
    <row r="28730" spans="1:4">
      <c r="A28730" s="489" t="str">
        <f t="shared" si="448"/>
        <v>2370301398特定施設入居者生活介護</v>
      </c>
      <c r="B28730" s="489">
        <v>2370301398</v>
      </c>
      <c r="C28730" s="489" t="s">
        <v>2513</v>
      </c>
      <c r="D28730" s="489" t="s">
        <v>5918</v>
      </c>
    </row>
    <row r="28731" spans="1:4">
      <c r="A28731" s="489" t="str">
        <f t="shared" si="448"/>
        <v>2370301422訪問介護</v>
      </c>
      <c r="B28731" s="489">
        <v>2370301422</v>
      </c>
      <c r="C28731" s="489" t="s">
        <v>140</v>
      </c>
      <c r="D28731" s="489" t="s">
        <v>5919</v>
      </c>
    </row>
    <row r="28732" spans="1:4">
      <c r="A28732" s="489" t="str">
        <f t="shared" si="448"/>
        <v>2370301422訪問介護</v>
      </c>
      <c r="B28732" s="489">
        <v>2370301422</v>
      </c>
      <c r="C28732" s="489" t="s">
        <v>140</v>
      </c>
      <c r="D28732" s="489" t="s">
        <v>5919</v>
      </c>
    </row>
    <row r="28733" spans="1:4">
      <c r="A28733" s="489" t="str">
        <f t="shared" si="448"/>
        <v>2370301422訪問介護</v>
      </c>
      <c r="B28733" s="489">
        <v>2370301422</v>
      </c>
      <c r="C28733" s="489" t="s">
        <v>140</v>
      </c>
      <c r="D28733" s="489" t="s">
        <v>5919</v>
      </c>
    </row>
    <row r="28734" spans="1:4">
      <c r="A28734" s="489" t="str">
        <f t="shared" si="448"/>
        <v>2370301422訪問型サービス（独自）</v>
      </c>
      <c r="B28734" s="489">
        <v>2370301422</v>
      </c>
      <c r="C28734" s="489" t="s">
        <v>2571</v>
      </c>
      <c r="D28734" s="489" t="s">
        <v>5919</v>
      </c>
    </row>
    <row r="28735" spans="1:4">
      <c r="A28735" s="489" t="str">
        <f t="shared" si="448"/>
        <v>2370301463介護予防特定施設入居者生活介護</v>
      </c>
      <c r="B28735" s="489">
        <v>2370301463</v>
      </c>
      <c r="C28735" s="489" t="s">
        <v>2514</v>
      </c>
      <c r="D28735" s="489" t="s">
        <v>5920</v>
      </c>
    </row>
    <row r="28736" spans="1:4">
      <c r="A28736" s="489" t="str">
        <f t="shared" si="448"/>
        <v>2370301463特定施設入居者生活介護</v>
      </c>
      <c r="B28736" s="489">
        <v>2370301463</v>
      </c>
      <c r="C28736" s="489" t="s">
        <v>2513</v>
      </c>
      <c r="D28736" s="489" t="s">
        <v>5920</v>
      </c>
    </row>
    <row r="28737" spans="1:4">
      <c r="A28737" s="489" t="str">
        <f t="shared" si="448"/>
        <v>2370301489訪問介護</v>
      </c>
      <c r="B28737" s="489">
        <v>2370301489</v>
      </c>
      <c r="C28737" s="489" t="s">
        <v>140</v>
      </c>
      <c r="D28737" s="489" t="s">
        <v>5921</v>
      </c>
    </row>
    <row r="28738" spans="1:4">
      <c r="A28738" s="489" t="str">
        <f t="shared" ref="A28738:A28801" si="449">B28738&amp;C28738</f>
        <v>2370301489訪問介護</v>
      </c>
      <c r="B28738" s="489">
        <v>2370301489</v>
      </c>
      <c r="C28738" s="489" t="s">
        <v>140</v>
      </c>
      <c r="D28738" s="489" t="s">
        <v>5921</v>
      </c>
    </row>
    <row r="28739" spans="1:4">
      <c r="A28739" s="489" t="str">
        <f t="shared" si="449"/>
        <v>2370301489訪問型サービス（独自）</v>
      </c>
      <c r="B28739" s="489">
        <v>2370301489</v>
      </c>
      <c r="C28739" s="489" t="s">
        <v>2571</v>
      </c>
      <c r="D28739" s="489" t="s">
        <v>5921</v>
      </c>
    </row>
    <row r="28740" spans="1:4">
      <c r="A28740" s="489" t="str">
        <f t="shared" si="449"/>
        <v>2370301497介護予防特定施設入居者生活介護</v>
      </c>
      <c r="B28740" s="489">
        <v>2370301497</v>
      </c>
      <c r="C28740" s="489" t="s">
        <v>2514</v>
      </c>
      <c r="D28740" s="489" t="s">
        <v>5922</v>
      </c>
    </row>
    <row r="28741" spans="1:4">
      <c r="A28741" s="489" t="str">
        <f t="shared" si="449"/>
        <v>2370301497特定施設入居者生活介護（短期利用型）</v>
      </c>
      <c r="B28741" s="489">
        <v>2370301497</v>
      </c>
      <c r="C28741" s="489" t="s">
        <v>19397</v>
      </c>
      <c r="D28741" s="489" t="s">
        <v>5922</v>
      </c>
    </row>
    <row r="28742" spans="1:4">
      <c r="A28742" s="489" t="str">
        <f t="shared" si="449"/>
        <v>2370301497特定施設入居者生活介護</v>
      </c>
      <c r="B28742" s="489">
        <v>2370301497</v>
      </c>
      <c r="C28742" s="489" t="s">
        <v>2513</v>
      </c>
      <c r="D28742" s="489" t="s">
        <v>5922</v>
      </c>
    </row>
    <row r="28743" spans="1:4">
      <c r="A28743" s="489" t="str">
        <f t="shared" si="449"/>
        <v>2370301505介護予防支援</v>
      </c>
      <c r="B28743" s="489">
        <v>2370301505</v>
      </c>
      <c r="C28743" s="489" t="s">
        <v>2520</v>
      </c>
      <c r="D28743" s="489" t="s">
        <v>5923</v>
      </c>
    </row>
    <row r="28744" spans="1:4">
      <c r="A28744" s="489" t="str">
        <f t="shared" si="449"/>
        <v>2370301505居宅介護支援</v>
      </c>
      <c r="B28744" s="489">
        <v>2370301505</v>
      </c>
      <c r="C28744" s="489" t="s">
        <v>2519</v>
      </c>
      <c r="D28744" s="489" t="s">
        <v>5923</v>
      </c>
    </row>
    <row r="28745" spans="1:4">
      <c r="A28745" s="489" t="str">
        <f t="shared" si="449"/>
        <v>2370301513訪問介護</v>
      </c>
      <c r="B28745" s="489">
        <v>2370301513</v>
      </c>
      <c r="C28745" s="489" t="s">
        <v>140</v>
      </c>
      <c r="D28745" s="489" t="s">
        <v>5924</v>
      </c>
    </row>
    <row r="28746" spans="1:4">
      <c r="A28746" s="489" t="str">
        <f t="shared" si="449"/>
        <v>2370301513訪問介護</v>
      </c>
      <c r="B28746" s="489">
        <v>2370301513</v>
      </c>
      <c r="C28746" s="489" t="s">
        <v>140</v>
      </c>
      <c r="D28746" s="489" t="s">
        <v>5924</v>
      </c>
    </row>
    <row r="28747" spans="1:4">
      <c r="A28747" s="489" t="str">
        <f t="shared" si="449"/>
        <v>2370301513訪問型サービス（独自）</v>
      </c>
      <c r="B28747" s="489">
        <v>2370301513</v>
      </c>
      <c r="C28747" s="489" t="s">
        <v>2571</v>
      </c>
      <c r="D28747" s="489" t="s">
        <v>5924</v>
      </c>
    </row>
    <row r="28748" spans="1:4">
      <c r="A28748" s="489" t="str">
        <f t="shared" si="449"/>
        <v>2370301539介護予防特定施設入居者生活介護</v>
      </c>
      <c r="B28748" s="489">
        <v>2370301539</v>
      </c>
      <c r="C28748" s="489" t="s">
        <v>2514</v>
      </c>
      <c r="D28748" s="489" t="s">
        <v>5925</v>
      </c>
    </row>
    <row r="28749" spans="1:4">
      <c r="A28749" s="489" t="str">
        <f t="shared" si="449"/>
        <v>2370301539特定施設入居者生活介護</v>
      </c>
      <c r="B28749" s="489">
        <v>2370301539</v>
      </c>
      <c r="C28749" s="489" t="s">
        <v>2513</v>
      </c>
      <c r="D28749" s="489" t="s">
        <v>5925</v>
      </c>
    </row>
    <row r="28750" spans="1:4">
      <c r="A28750" s="489" t="str">
        <f t="shared" si="449"/>
        <v>2370301646介護予防認知症対応型共同生活介護（短期利用型）</v>
      </c>
      <c r="B28750" s="489">
        <v>2370301646</v>
      </c>
      <c r="C28750" s="489" t="s">
        <v>19398</v>
      </c>
      <c r="D28750" s="489" t="s">
        <v>5926</v>
      </c>
    </row>
    <row r="28751" spans="1:4">
      <c r="A28751" s="489" t="str">
        <f t="shared" si="449"/>
        <v>2370301646介護予防認知症対応型共同生活介護</v>
      </c>
      <c r="B28751" s="489">
        <v>2370301646</v>
      </c>
      <c r="C28751" s="489" t="s">
        <v>2088</v>
      </c>
      <c r="D28751" s="489" t="s">
        <v>5926</v>
      </c>
    </row>
    <row r="28752" spans="1:4">
      <c r="A28752" s="489" t="str">
        <f t="shared" si="449"/>
        <v>2370301646認知症対応型共同生活介護（短期利用型）</v>
      </c>
      <c r="B28752" s="489">
        <v>2370301646</v>
      </c>
      <c r="C28752" s="489" t="s">
        <v>19399</v>
      </c>
      <c r="D28752" s="489" t="s">
        <v>5926</v>
      </c>
    </row>
    <row r="28753" spans="1:4">
      <c r="A28753" s="489" t="str">
        <f t="shared" si="449"/>
        <v>2370301646認知症対応型共同生活介護</v>
      </c>
      <c r="B28753" s="489">
        <v>2370301646</v>
      </c>
      <c r="C28753" s="489" t="s">
        <v>2087</v>
      </c>
      <c r="D28753" s="489" t="s">
        <v>5926</v>
      </c>
    </row>
    <row r="28754" spans="1:4">
      <c r="A28754" s="489" t="str">
        <f t="shared" si="449"/>
        <v>2370301653介護予防認知症対応型共同生活介護（短期利用型）</v>
      </c>
      <c r="B28754" s="489">
        <v>2370301653</v>
      </c>
      <c r="C28754" s="489" t="s">
        <v>19398</v>
      </c>
      <c r="D28754" s="489" t="s">
        <v>5927</v>
      </c>
    </row>
    <row r="28755" spans="1:4">
      <c r="A28755" s="489" t="str">
        <f t="shared" si="449"/>
        <v>2370301653介護予防認知症対応型共同生活介護</v>
      </c>
      <c r="B28755" s="489">
        <v>2370301653</v>
      </c>
      <c r="C28755" s="489" t="s">
        <v>2088</v>
      </c>
      <c r="D28755" s="489" t="s">
        <v>5927</v>
      </c>
    </row>
    <row r="28756" spans="1:4">
      <c r="A28756" s="489" t="str">
        <f t="shared" si="449"/>
        <v>2370301653介護予防認知症対応型通所介護</v>
      </c>
      <c r="B28756" s="489">
        <v>2370301653</v>
      </c>
      <c r="C28756" s="489" t="s">
        <v>2517</v>
      </c>
      <c r="D28756" s="489" t="s">
        <v>5927</v>
      </c>
    </row>
    <row r="28757" spans="1:4">
      <c r="A28757" s="489" t="str">
        <f t="shared" si="449"/>
        <v>2370301653認知症対応型共同生活介護（短期利用型）</v>
      </c>
      <c r="B28757" s="489">
        <v>2370301653</v>
      </c>
      <c r="C28757" s="489" t="s">
        <v>19399</v>
      </c>
      <c r="D28757" s="489" t="s">
        <v>5927</v>
      </c>
    </row>
    <row r="28758" spans="1:4">
      <c r="A28758" s="489" t="str">
        <f t="shared" si="449"/>
        <v>2370301653認知症対応型共同生活介護</v>
      </c>
      <c r="B28758" s="489">
        <v>2370301653</v>
      </c>
      <c r="C28758" s="489" t="s">
        <v>2087</v>
      </c>
      <c r="D28758" s="489" t="s">
        <v>5927</v>
      </c>
    </row>
    <row r="28759" spans="1:4">
      <c r="A28759" s="489" t="str">
        <f t="shared" si="449"/>
        <v>2370301653認知症対応型通所介護</v>
      </c>
      <c r="B28759" s="489">
        <v>2370301653</v>
      </c>
      <c r="C28759" s="489" t="s">
        <v>2516</v>
      </c>
      <c r="D28759" s="489" t="s">
        <v>5927</v>
      </c>
    </row>
    <row r="28760" spans="1:4">
      <c r="A28760" s="489" t="str">
        <f t="shared" si="449"/>
        <v>2370301661通所介護</v>
      </c>
      <c r="B28760" s="489">
        <v>2370301661</v>
      </c>
      <c r="C28760" s="489" t="s">
        <v>158</v>
      </c>
      <c r="D28760" s="489" t="s">
        <v>5928</v>
      </c>
    </row>
    <row r="28761" spans="1:4">
      <c r="A28761" s="489" t="str">
        <f t="shared" si="449"/>
        <v>2370301661通所型サービス（独自）</v>
      </c>
      <c r="B28761" s="489">
        <v>2370301661</v>
      </c>
      <c r="C28761" s="489" t="s">
        <v>2570</v>
      </c>
      <c r="D28761" s="489" t="s">
        <v>5928</v>
      </c>
    </row>
    <row r="28762" spans="1:4">
      <c r="A28762" s="489" t="str">
        <f t="shared" si="449"/>
        <v>2370301711介護予防特定施設入居者生活介護</v>
      </c>
      <c r="B28762" s="489">
        <v>2370301711</v>
      </c>
      <c r="C28762" s="489" t="s">
        <v>2514</v>
      </c>
      <c r="D28762" s="489" t="s">
        <v>5929</v>
      </c>
    </row>
    <row r="28763" spans="1:4">
      <c r="A28763" s="489" t="str">
        <f t="shared" si="449"/>
        <v>2370301711特定施設入居者生活介護</v>
      </c>
      <c r="B28763" s="489">
        <v>2370301711</v>
      </c>
      <c r="C28763" s="489" t="s">
        <v>2513</v>
      </c>
      <c r="D28763" s="489" t="s">
        <v>5929</v>
      </c>
    </row>
    <row r="28764" spans="1:4">
      <c r="A28764" s="489" t="str">
        <f t="shared" si="449"/>
        <v>2370301729訪問介護</v>
      </c>
      <c r="B28764" s="489">
        <v>2370301729</v>
      </c>
      <c r="C28764" s="489" t="s">
        <v>140</v>
      </c>
      <c r="D28764" s="489" t="s">
        <v>5930</v>
      </c>
    </row>
    <row r="28765" spans="1:4">
      <c r="A28765" s="489" t="str">
        <f t="shared" si="449"/>
        <v>2370301729訪問介護</v>
      </c>
      <c r="B28765" s="489">
        <v>2370301729</v>
      </c>
      <c r="C28765" s="489" t="s">
        <v>140</v>
      </c>
      <c r="D28765" s="489" t="s">
        <v>5930</v>
      </c>
    </row>
    <row r="28766" spans="1:4">
      <c r="A28766" s="489" t="str">
        <f t="shared" si="449"/>
        <v>2370301729訪問型サービス（独自）</v>
      </c>
      <c r="B28766" s="489">
        <v>2370301729</v>
      </c>
      <c r="C28766" s="489" t="s">
        <v>2571</v>
      </c>
      <c r="D28766" s="489" t="s">
        <v>5930</v>
      </c>
    </row>
    <row r="28767" spans="1:4">
      <c r="A28767" s="489" t="str">
        <f t="shared" si="449"/>
        <v>2370301737介護予防短期入所生活介護</v>
      </c>
      <c r="B28767" s="489">
        <v>2370301737</v>
      </c>
      <c r="C28767" s="489" t="s">
        <v>2093</v>
      </c>
      <c r="D28767" s="489" t="s">
        <v>5931</v>
      </c>
    </row>
    <row r="28768" spans="1:4">
      <c r="A28768" s="489" t="str">
        <f t="shared" si="449"/>
        <v>2370301737介護予防短期入所生活介護</v>
      </c>
      <c r="B28768" s="489">
        <v>2370301737</v>
      </c>
      <c r="C28768" s="489" t="s">
        <v>2093</v>
      </c>
      <c r="D28768" s="489" t="s">
        <v>5931</v>
      </c>
    </row>
    <row r="28769" spans="1:4">
      <c r="A28769" s="489" t="str">
        <f t="shared" si="449"/>
        <v>2370301737短期入所生活介護</v>
      </c>
      <c r="B28769" s="489">
        <v>2370301737</v>
      </c>
      <c r="C28769" s="489" t="s">
        <v>2092</v>
      </c>
      <c r="D28769" s="489" t="s">
        <v>5931</v>
      </c>
    </row>
    <row r="28770" spans="1:4">
      <c r="A28770" s="489" t="str">
        <f t="shared" si="449"/>
        <v>2370301737短期入所生活介護</v>
      </c>
      <c r="B28770" s="489">
        <v>2370301737</v>
      </c>
      <c r="C28770" s="489" t="s">
        <v>2092</v>
      </c>
      <c r="D28770" s="489" t="s">
        <v>5931</v>
      </c>
    </row>
    <row r="28771" spans="1:4">
      <c r="A28771" s="489" t="str">
        <f t="shared" si="449"/>
        <v>2370301745介護老人福祉施設</v>
      </c>
      <c r="B28771" s="489">
        <v>2370301745</v>
      </c>
      <c r="C28771" s="489" t="s">
        <v>1921</v>
      </c>
      <c r="D28771" s="489" t="s">
        <v>5932</v>
      </c>
    </row>
    <row r="28772" spans="1:4">
      <c r="A28772" s="489" t="str">
        <f t="shared" si="449"/>
        <v>2370301760地域密着型通所介護</v>
      </c>
      <c r="B28772" s="489">
        <v>2370301760</v>
      </c>
      <c r="C28772" s="489" t="s">
        <v>161</v>
      </c>
      <c r="D28772" s="489" t="s">
        <v>5933</v>
      </c>
    </row>
    <row r="28773" spans="1:4">
      <c r="A28773" s="489" t="str">
        <f t="shared" si="449"/>
        <v>2370301760通所型サービス（独自）</v>
      </c>
      <c r="B28773" s="489">
        <v>2370301760</v>
      </c>
      <c r="C28773" s="489" t="s">
        <v>2570</v>
      </c>
      <c r="D28773" s="489" t="s">
        <v>5933</v>
      </c>
    </row>
    <row r="28774" spans="1:4">
      <c r="A28774" s="489" t="str">
        <f t="shared" si="449"/>
        <v>2370301794訪問介護</v>
      </c>
      <c r="B28774" s="489">
        <v>2370301794</v>
      </c>
      <c r="C28774" s="489" t="s">
        <v>140</v>
      </c>
      <c r="D28774" s="489" t="s">
        <v>5934</v>
      </c>
    </row>
    <row r="28775" spans="1:4">
      <c r="A28775" s="489" t="str">
        <f t="shared" si="449"/>
        <v>2370301794訪問介護</v>
      </c>
      <c r="B28775" s="489">
        <v>2370301794</v>
      </c>
      <c r="C28775" s="489" t="s">
        <v>140</v>
      </c>
      <c r="D28775" s="489" t="s">
        <v>5934</v>
      </c>
    </row>
    <row r="28776" spans="1:4">
      <c r="A28776" s="489" t="str">
        <f t="shared" si="449"/>
        <v>2370301844居宅介護支援</v>
      </c>
      <c r="B28776" s="489">
        <v>2370301844</v>
      </c>
      <c r="C28776" s="489" t="s">
        <v>2519</v>
      </c>
      <c r="D28776" s="489" t="s">
        <v>5935</v>
      </c>
    </row>
    <row r="28777" spans="1:4">
      <c r="A28777" s="489" t="str">
        <f t="shared" si="449"/>
        <v>2370301877居宅介護支援</v>
      </c>
      <c r="B28777" s="489">
        <v>2370301877</v>
      </c>
      <c r="C28777" s="489" t="s">
        <v>2519</v>
      </c>
      <c r="D28777" s="489" t="s">
        <v>5936</v>
      </c>
    </row>
    <row r="28778" spans="1:4">
      <c r="A28778" s="489" t="str">
        <f t="shared" si="449"/>
        <v>2370301893訪問介護</v>
      </c>
      <c r="B28778" s="489">
        <v>2370301893</v>
      </c>
      <c r="C28778" s="489" t="s">
        <v>140</v>
      </c>
      <c r="D28778" s="489" t="s">
        <v>5937</v>
      </c>
    </row>
    <row r="28779" spans="1:4">
      <c r="A28779" s="489" t="str">
        <f t="shared" si="449"/>
        <v>2370301893訪問介護</v>
      </c>
      <c r="B28779" s="489">
        <v>2370301893</v>
      </c>
      <c r="C28779" s="489" t="s">
        <v>140</v>
      </c>
      <c r="D28779" s="489" t="s">
        <v>5937</v>
      </c>
    </row>
    <row r="28780" spans="1:4">
      <c r="A28780" s="489" t="str">
        <f t="shared" si="449"/>
        <v>2370301893訪問型サービス（独自）</v>
      </c>
      <c r="B28780" s="489">
        <v>2370301893</v>
      </c>
      <c r="C28780" s="489" t="s">
        <v>2571</v>
      </c>
      <c r="D28780" s="489" t="s">
        <v>5937</v>
      </c>
    </row>
    <row r="28781" spans="1:4">
      <c r="A28781" s="489" t="str">
        <f t="shared" si="449"/>
        <v>2370301927訪問介護</v>
      </c>
      <c r="B28781" s="489">
        <v>2370301927</v>
      </c>
      <c r="C28781" s="489" t="s">
        <v>140</v>
      </c>
      <c r="D28781" s="489" t="s">
        <v>5938</v>
      </c>
    </row>
    <row r="28782" spans="1:4">
      <c r="A28782" s="489" t="str">
        <f t="shared" si="449"/>
        <v>2370301927訪問介護</v>
      </c>
      <c r="B28782" s="489">
        <v>2370301927</v>
      </c>
      <c r="C28782" s="489" t="s">
        <v>140</v>
      </c>
      <c r="D28782" s="489" t="s">
        <v>5938</v>
      </c>
    </row>
    <row r="28783" spans="1:4">
      <c r="A28783" s="489" t="str">
        <f t="shared" si="449"/>
        <v>2370301943訪問介護</v>
      </c>
      <c r="B28783" s="489">
        <v>2370301943</v>
      </c>
      <c r="C28783" s="489" t="s">
        <v>140</v>
      </c>
      <c r="D28783" s="489" t="s">
        <v>5939</v>
      </c>
    </row>
    <row r="28784" spans="1:4">
      <c r="A28784" s="489" t="str">
        <f t="shared" si="449"/>
        <v>2370301943訪問介護</v>
      </c>
      <c r="B28784" s="489">
        <v>2370301943</v>
      </c>
      <c r="C28784" s="489" t="s">
        <v>140</v>
      </c>
      <c r="D28784" s="489" t="s">
        <v>5939</v>
      </c>
    </row>
    <row r="28785" spans="1:4">
      <c r="A28785" s="489" t="str">
        <f t="shared" si="449"/>
        <v>2370301943訪問型サービス（独自）</v>
      </c>
      <c r="B28785" s="489">
        <v>2370301943</v>
      </c>
      <c r="C28785" s="489" t="s">
        <v>2571</v>
      </c>
      <c r="D28785" s="489" t="s">
        <v>5939</v>
      </c>
    </row>
    <row r="28786" spans="1:4">
      <c r="A28786" s="489" t="str">
        <f t="shared" si="449"/>
        <v>2370301984訪問介護</v>
      </c>
      <c r="B28786" s="489">
        <v>2370301984</v>
      </c>
      <c r="C28786" s="489" t="s">
        <v>140</v>
      </c>
      <c r="D28786" s="489" t="s">
        <v>5940</v>
      </c>
    </row>
    <row r="28787" spans="1:4">
      <c r="A28787" s="489" t="str">
        <f t="shared" si="449"/>
        <v>2370301984訪問介護</v>
      </c>
      <c r="B28787" s="489">
        <v>2370301984</v>
      </c>
      <c r="C28787" s="489" t="s">
        <v>140</v>
      </c>
      <c r="D28787" s="489" t="s">
        <v>5940</v>
      </c>
    </row>
    <row r="28788" spans="1:4">
      <c r="A28788" s="489" t="str">
        <f t="shared" si="449"/>
        <v>2370301984訪問型サービス（独自）</v>
      </c>
      <c r="B28788" s="489">
        <v>2370301984</v>
      </c>
      <c r="C28788" s="489" t="s">
        <v>2571</v>
      </c>
      <c r="D28788" s="489" t="s">
        <v>5940</v>
      </c>
    </row>
    <row r="28789" spans="1:4">
      <c r="A28789" s="489" t="str">
        <f t="shared" si="449"/>
        <v>2370301992地域密着型通所介護</v>
      </c>
      <c r="B28789" s="489">
        <v>2370301992</v>
      </c>
      <c r="C28789" s="489" t="s">
        <v>161</v>
      </c>
      <c r="D28789" s="489" t="s">
        <v>5941</v>
      </c>
    </row>
    <row r="28790" spans="1:4">
      <c r="A28790" s="489" t="str">
        <f t="shared" si="449"/>
        <v>2370301992通所型サービス（独自）</v>
      </c>
      <c r="B28790" s="489">
        <v>2370301992</v>
      </c>
      <c r="C28790" s="489" t="s">
        <v>2570</v>
      </c>
      <c r="D28790" s="489" t="s">
        <v>5941</v>
      </c>
    </row>
    <row r="28791" spans="1:4">
      <c r="A28791" s="489" t="str">
        <f t="shared" si="449"/>
        <v>2370302065介護予防訪問入浴介護</v>
      </c>
      <c r="B28791" s="489">
        <v>2370302065</v>
      </c>
      <c r="C28791" s="489" t="s">
        <v>2510</v>
      </c>
      <c r="D28791" s="489" t="s">
        <v>5942</v>
      </c>
    </row>
    <row r="28792" spans="1:4">
      <c r="A28792" s="489" t="str">
        <f t="shared" si="449"/>
        <v>2370302065訪問入浴介護</v>
      </c>
      <c r="B28792" s="489">
        <v>2370302065</v>
      </c>
      <c r="C28792" s="489" t="s">
        <v>2509</v>
      </c>
      <c r="D28792" s="489" t="s">
        <v>5942</v>
      </c>
    </row>
    <row r="28793" spans="1:4">
      <c r="A28793" s="489" t="str">
        <f t="shared" si="449"/>
        <v>2370302115訪問介護</v>
      </c>
      <c r="B28793" s="489">
        <v>2370302115</v>
      </c>
      <c r="C28793" s="489" t="s">
        <v>140</v>
      </c>
      <c r="D28793" s="489" t="s">
        <v>5943</v>
      </c>
    </row>
    <row r="28794" spans="1:4">
      <c r="A28794" s="489" t="str">
        <f t="shared" si="449"/>
        <v>2370302115訪問介護</v>
      </c>
      <c r="B28794" s="489">
        <v>2370302115</v>
      </c>
      <c r="C28794" s="489" t="s">
        <v>140</v>
      </c>
      <c r="D28794" s="489" t="s">
        <v>5943</v>
      </c>
    </row>
    <row r="28795" spans="1:4">
      <c r="A28795" s="489" t="str">
        <f t="shared" si="449"/>
        <v>2370302115訪問型サービス（独自）</v>
      </c>
      <c r="B28795" s="489">
        <v>2370302115</v>
      </c>
      <c r="C28795" s="489" t="s">
        <v>2571</v>
      </c>
      <c r="D28795" s="489" t="s">
        <v>5943</v>
      </c>
    </row>
    <row r="28796" spans="1:4">
      <c r="A28796" s="489" t="str">
        <f t="shared" si="449"/>
        <v>2370302123訪問介護</v>
      </c>
      <c r="B28796" s="489">
        <v>2370302123</v>
      </c>
      <c r="C28796" s="489" t="s">
        <v>140</v>
      </c>
      <c r="D28796" s="489" t="s">
        <v>5944</v>
      </c>
    </row>
    <row r="28797" spans="1:4">
      <c r="A28797" s="489" t="str">
        <f t="shared" si="449"/>
        <v>2370302123訪問介護</v>
      </c>
      <c r="B28797" s="489">
        <v>2370302123</v>
      </c>
      <c r="C28797" s="489" t="s">
        <v>140</v>
      </c>
      <c r="D28797" s="489" t="s">
        <v>5944</v>
      </c>
    </row>
    <row r="28798" spans="1:4">
      <c r="A28798" s="489" t="str">
        <f t="shared" si="449"/>
        <v>2370302198介護予防訪問入浴介護</v>
      </c>
      <c r="B28798" s="489">
        <v>2370302198</v>
      </c>
      <c r="C28798" s="489" t="s">
        <v>2510</v>
      </c>
      <c r="D28798" s="489" t="s">
        <v>5945</v>
      </c>
    </row>
    <row r="28799" spans="1:4">
      <c r="A28799" s="489" t="str">
        <f t="shared" si="449"/>
        <v>2370302198訪問入浴介護</v>
      </c>
      <c r="B28799" s="489">
        <v>2370302198</v>
      </c>
      <c r="C28799" s="489" t="s">
        <v>2509</v>
      </c>
      <c r="D28799" s="489" t="s">
        <v>5945</v>
      </c>
    </row>
    <row r="28800" spans="1:4">
      <c r="A28800" s="489" t="str">
        <f t="shared" si="449"/>
        <v>2370302206居宅介護支援</v>
      </c>
      <c r="B28800" s="489">
        <v>2370302206</v>
      </c>
      <c r="C28800" s="489" t="s">
        <v>2519</v>
      </c>
      <c r="D28800" s="489" t="s">
        <v>5946</v>
      </c>
    </row>
    <row r="28801" spans="1:4">
      <c r="A28801" s="489" t="str">
        <f t="shared" si="449"/>
        <v>2370302222地域密着型通所介護</v>
      </c>
      <c r="B28801" s="489">
        <v>2370302222</v>
      </c>
      <c r="C28801" s="489" t="s">
        <v>161</v>
      </c>
      <c r="D28801" s="489" t="s">
        <v>5947</v>
      </c>
    </row>
    <row r="28802" spans="1:4">
      <c r="A28802" s="489" t="str">
        <f t="shared" ref="A28802:A28865" si="450">B28802&amp;C28802</f>
        <v>2370302222通所型サービス（独自）</v>
      </c>
      <c r="B28802" s="489">
        <v>2370302222</v>
      </c>
      <c r="C28802" s="489" t="s">
        <v>2570</v>
      </c>
      <c r="D28802" s="489" t="s">
        <v>5947</v>
      </c>
    </row>
    <row r="28803" spans="1:4">
      <c r="A28803" s="489" t="str">
        <f t="shared" si="450"/>
        <v>2370302263地域密着型通所介護</v>
      </c>
      <c r="B28803" s="489">
        <v>2370302263</v>
      </c>
      <c r="C28803" s="489" t="s">
        <v>161</v>
      </c>
      <c r="D28803" s="489" t="s">
        <v>5948</v>
      </c>
    </row>
    <row r="28804" spans="1:4">
      <c r="A28804" s="489" t="str">
        <f t="shared" si="450"/>
        <v>2370302263通所型サービス（独自）</v>
      </c>
      <c r="B28804" s="489">
        <v>2370302263</v>
      </c>
      <c r="C28804" s="489" t="s">
        <v>2570</v>
      </c>
      <c r="D28804" s="489" t="s">
        <v>5948</v>
      </c>
    </row>
    <row r="28805" spans="1:4">
      <c r="A28805" s="489" t="str">
        <f t="shared" si="450"/>
        <v>2370302271地域密着型通所介護</v>
      </c>
      <c r="B28805" s="489">
        <v>2370302271</v>
      </c>
      <c r="C28805" s="489" t="s">
        <v>161</v>
      </c>
      <c r="D28805" s="489" t="s">
        <v>5949</v>
      </c>
    </row>
    <row r="28806" spans="1:4">
      <c r="A28806" s="489" t="str">
        <f t="shared" si="450"/>
        <v>2370302271通所型サービス（独自）</v>
      </c>
      <c r="B28806" s="489">
        <v>2370302271</v>
      </c>
      <c r="C28806" s="489" t="s">
        <v>2570</v>
      </c>
      <c r="D28806" s="489" t="s">
        <v>5949</v>
      </c>
    </row>
    <row r="28807" spans="1:4">
      <c r="A28807" s="489" t="str">
        <f t="shared" si="450"/>
        <v>2370302289訪問介護</v>
      </c>
      <c r="B28807" s="489">
        <v>2370302289</v>
      </c>
      <c r="C28807" s="489" t="s">
        <v>140</v>
      </c>
      <c r="D28807" s="489" t="s">
        <v>5950</v>
      </c>
    </row>
    <row r="28808" spans="1:4">
      <c r="A28808" s="489" t="str">
        <f t="shared" si="450"/>
        <v>2370302289訪問介護</v>
      </c>
      <c r="B28808" s="489">
        <v>2370302289</v>
      </c>
      <c r="C28808" s="489" t="s">
        <v>140</v>
      </c>
      <c r="D28808" s="489" t="s">
        <v>5950</v>
      </c>
    </row>
    <row r="28809" spans="1:4">
      <c r="A28809" s="489" t="str">
        <f t="shared" si="450"/>
        <v>2370302289訪問型サービス（独自）</v>
      </c>
      <c r="B28809" s="489">
        <v>2370302289</v>
      </c>
      <c r="C28809" s="489" t="s">
        <v>2571</v>
      </c>
      <c r="D28809" s="489" t="s">
        <v>5950</v>
      </c>
    </row>
    <row r="28810" spans="1:4">
      <c r="A28810" s="489" t="str">
        <f t="shared" si="450"/>
        <v>2370302297訪問介護</v>
      </c>
      <c r="B28810" s="489">
        <v>2370302297</v>
      </c>
      <c r="C28810" s="489" t="s">
        <v>140</v>
      </c>
      <c r="D28810" s="489" t="s">
        <v>5951</v>
      </c>
    </row>
    <row r="28811" spans="1:4">
      <c r="A28811" s="489" t="str">
        <f t="shared" si="450"/>
        <v>2370302297訪問介護</v>
      </c>
      <c r="B28811" s="489">
        <v>2370302297</v>
      </c>
      <c r="C28811" s="489" t="s">
        <v>140</v>
      </c>
      <c r="D28811" s="489" t="s">
        <v>5951</v>
      </c>
    </row>
    <row r="28812" spans="1:4">
      <c r="A28812" s="489" t="str">
        <f t="shared" si="450"/>
        <v>2370302297訪問型サービス（独自）</v>
      </c>
      <c r="B28812" s="489">
        <v>2370302297</v>
      </c>
      <c r="C28812" s="489" t="s">
        <v>2571</v>
      </c>
      <c r="D28812" s="489" t="s">
        <v>5951</v>
      </c>
    </row>
    <row r="28813" spans="1:4">
      <c r="A28813" s="489" t="str">
        <f t="shared" si="450"/>
        <v>2370302313訪問介護</v>
      </c>
      <c r="B28813" s="489">
        <v>2370302313</v>
      </c>
      <c r="C28813" s="489" t="s">
        <v>140</v>
      </c>
      <c r="D28813" s="489" t="s">
        <v>5952</v>
      </c>
    </row>
    <row r="28814" spans="1:4">
      <c r="A28814" s="489" t="str">
        <f t="shared" si="450"/>
        <v>2370302313訪問介護</v>
      </c>
      <c r="B28814" s="489">
        <v>2370302313</v>
      </c>
      <c r="C28814" s="489" t="s">
        <v>140</v>
      </c>
      <c r="D28814" s="489" t="s">
        <v>5952</v>
      </c>
    </row>
    <row r="28815" spans="1:4">
      <c r="A28815" s="489" t="str">
        <f t="shared" si="450"/>
        <v>2370302313訪問型サービス（独自）</v>
      </c>
      <c r="B28815" s="489">
        <v>2370302313</v>
      </c>
      <c r="C28815" s="489" t="s">
        <v>2571</v>
      </c>
      <c r="D28815" s="489" t="s">
        <v>5952</v>
      </c>
    </row>
    <row r="28816" spans="1:4">
      <c r="A28816" s="489" t="str">
        <f t="shared" si="450"/>
        <v>2370302339訪問介護</v>
      </c>
      <c r="B28816" s="489">
        <v>2370302339</v>
      </c>
      <c r="C28816" s="489" t="s">
        <v>140</v>
      </c>
      <c r="D28816" s="489" t="s">
        <v>5953</v>
      </c>
    </row>
    <row r="28817" spans="1:4">
      <c r="A28817" s="489" t="str">
        <f t="shared" si="450"/>
        <v>2370302339訪問介護</v>
      </c>
      <c r="B28817" s="489">
        <v>2370302339</v>
      </c>
      <c r="C28817" s="489" t="s">
        <v>140</v>
      </c>
      <c r="D28817" s="489" t="s">
        <v>5953</v>
      </c>
    </row>
    <row r="28818" spans="1:4">
      <c r="A28818" s="489" t="str">
        <f t="shared" si="450"/>
        <v>2370302339訪問型サービス（独自）</v>
      </c>
      <c r="B28818" s="489">
        <v>2370302339</v>
      </c>
      <c r="C28818" s="489" t="s">
        <v>2571</v>
      </c>
      <c r="D28818" s="489" t="s">
        <v>5953</v>
      </c>
    </row>
    <row r="28819" spans="1:4">
      <c r="A28819" s="489" t="str">
        <f t="shared" si="450"/>
        <v>2370302453訪問介護</v>
      </c>
      <c r="B28819" s="489">
        <v>2370302453</v>
      </c>
      <c r="C28819" s="489" t="s">
        <v>140</v>
      </c>
      <c r="D28819" s="489" t="s">
        <v>5954</v>
      </c>
    </row>
    <row r="28820" spans="1:4">
      <c r="A28820" s="489" t="str">
        <f t="shared" si="450"/>
        <v>2370302453訪問介護</v>
      </c>
      <c r="B28820" s="489">
        <v>2370302453</v>
      </c>
      <c r="C28820" s="489" t="s">
        <v>140</v>
      </c>
      <c r="D28820" s="489" t="s">
        <v>5954</v>
      </c>
    </row>
    <row r="28821" spans="1:4">
      <c r="A28821" s="489" t="str">
        <f t="shared" si="450"/>
        <v>2370302453訪問型サービス（独自）</v>
      </c>
      <c r="B28821" s="489">
        <v>2370302453</v>
      </c>
      <c r="C28821" s="489" t="s">
        <v>2571</v>
      </c>
      <c r="D28821" s="489" t="s">
        <v>5954</v>
      </c>
    </row>
    <row r="28822" spans="1:4">
      <c r="A28822" s="489" t="str">
        <f t="shared" si="450"/>
        <v>2370302461地域密着型通所介護</v>
      </c>
      <c r="B28822" s="489">
        <v>2370302461</v>
      </c>
      <c r="C28822" s="489" t="s">
        <v>161</v>
      </c>
      <c r="D28822" s="489" t="s">
        <v>5955</v>
      </c>
    </row>
    <row r="28823" spans="1:4">
      <c r="A28823" s="489" t="str">
        <f t="shared" si="450"/>
        <v>2370302461通所型サービス（独自）</v>
      </c>
      <c r="B28823" s="489">
        <v>2370302461</v>
      </c>
      <c r="C28823" s="489" t="s">
        <v>2570</v>
      </c>
      <c r="D28823" s="489" t="s">
        <v>5955</v>
      </c>
    </row>
    <row r="28824" spans="1:4">
      <c r="A28824" s="489" t="str">
        <f t="shared" si="450"/>
        <v>2370302479地域密着型通所介護</v>
      </c>
      <c r="B28824" s="489">
        <v>2370302479</v>
      </c>
      <c r="C28824" s="489" t="s">
        <v>161</v>
      </c>
      <c r="D28824" s="489" t="s">
        <v>5954</v>
      </c>
    </row>
    <row r="28825" spans="1:4">
      <c r="A28825" s="489" t="str">
        <f t="shared" si="450"/>
        <v>2370302479通所型サービス（独自）</v>
      </c>
      <c r="B28825" s="489">
        <v>2370302479</v>
      </c>
      <c r="C28825" s="489" t="s">
        <v>2570</v>
      </c>
      <c r="D28825" s="489" t="s">
        <v>5954</v>
      </c>
    </row>
    <row r="28826" spans="1:4">
      <c r="A28826" s="489" t="str">
        <f t="shared" si="450"/>
        <v>2370302487介護予防短期入所生活介護</v>
      </c>
      <c r="B28826" s="489">
        <v>2370302487</v>
      </c>
      <c r="C28826" s="489" t="s">
        <v>2093</v>
      </c>
      <c r="D28826" s="489" t="s">
        <v>5956</v>
      </c>
    </row>
    <row r="28827" spans="1:4">
      <c r="A28827" s="489" t="str">
        <f t="shared" si="450"/>
        <v>2370302487短期入所生活介護</v>
      </c>
      <c r="B28827" s="489">
        <v>2370302487</v>
      </c>
      <c r="C28827" s="489" t="s">
        <v>2092</v>
      </c>
      <c r="D28827" s="489" t="s">
        <v>5956</v>
      </c>
    </row>
    <row r="28828" spans="1:4">
      <c r="A28828" s="489" t="str">
        <f t="shared" si="450"/>
        <v>2370302529訪問介護</v>
      </c>
      <c r="B28828" s="489">
        <v>2370302529</v>
      </c>
      <c r="C28828" s="489" t="s">
        <v>140</v>
      </c>
      <c r="D28828" s="489" t="s">
        <v>5957</v>
      </c>
    </row>
    <row r="28829" spans="1:4">
      <c r="A28829" s="489" t="str">
        <f t="shared" si="450"/>
        <v>2370302529訪問介護</v>
      </c>
      <c r="B28829" s="489">
        <v>2370302529</v>
      </c>
      <c r="C28829" s="489" t="s">
        <v>140</v>
      </c>
      <c r="D28829" s="489" t="s">
        <v>5957</v>
      </c>
    </row>
    <row r="28830" spans="1:4">
      <c r="A28830" s="489" t="str">
        <f t="shared" si="450"/>
        <v>2370302537訪問介護</v>
      </c>
      <c r="B28830" s="489">
        <v>2370302537</v>
      </c>
      <c r="C28830" s="489" t="s">
        <v>140</v>
      </c>
      <c r="D28830" s="489" t="s">
        <v>4425</v>
      </c>
    </row>
    <row r="28831" spans="1:4">
      <c r="A28831" s="489" t="str">
        <f t="shared" si="450"/>
        <v>2370302537訪問介護</v>
      </c>
      <c r="B28831" s="489">
        <v>2370302537</v>
      </c>
      <c r="C28831" s="489" t="s">
        <v>140</v>
      </c>
      <c r="D28831" s="489" t="s">
        <v>4425</v>
      </c>
    </row>
    <row r="28832" spans="1:4">
      <c r="A28832" s="489" t="str">
        <f t="shared" si="450"/>
        <v>2370302578通所介護</v>
      </c>
      <c r="B28832" s="489">
        <v>2370302578</v>
      </c>
      <c r="C28832" s="489" t="s">
        <v>158</v>
      </c>
      <c r="D28832" s="489" t="s">
        <v>5958</v>
      </c>
    </row>
    <row r="28833" spans="1:4">
      <c r="A28833" s="489" t="str">
        <f t="shared" si="450"/>
        <v>2370302578通所型サービス（独自）</v>
      </c>
      <c r="B28833" s="489">
        <v>2370302578</v>
      </c>
      <c r="C28833" s="489" t="s">
        <v>2570</v>
      </c>
      <c r="D28833" s="489" t="s">
        <v>5958</v>
      </c>
    </row>
    <row r="28834" spans="1:4">
      <c r="A28834" s="489" t="str">
        <f t="shared" si="450"/>
        <v>2370302586介護予防特定施設入居者生活介護</v>
      </c>
      <c r="B28834" s="489">
        <v>2370302586</v>
      </c>
      <c r="C28834" s="489" t="s">
        <v>2514</v>
      </c>
      <c r="D28834" s="489" t="s">
        <v>5959</v>
      </c>
    </row>
    <row r="28835" spans="1:4">
      <c r="A28835" s="489" t="str">
        <f t="shared" si="450"/>
        <v>2370302586特定施設入居者生活介護</v>
      </c>
      <c r="B28835" s="489">
        <v>2370302586</v>
      </c>
      <c r="C28835" s="489" t="s">
        <v>2513</v>
      </c>
      <c r="D28835" s="489" t="s">
        <v>5959</v>
      </c>
    </row>
    <row r="28836" spans="1:4">
      <c r="A28836" s="489" t="str">
        <f t="shared" si="450"/>
        <v>2370302594訪問介護</v>
      </c>
      <c r="B28836" s="489">
        <v>2370302594</v>
      </c>
      <c r="C28836" s="489" t="s">
        <v>140</v>
      </c>
      <c r="D28836" s="489" t="s">
        <v>5960</v>
      </c>
    </row>
    <row r="28837" spans="1:4">
      <c r="A28837" s="489" t="str">
        <f t="shared" si="450"/>
        <v>2370302594訪問介護</v>
      </c>
      <c r="B28837" s="489">
        <v>2370302594</v>
      </c>
      <c r="C28837" s="489" t="s">
        <v>140</v>
      </c>
      <c r="D28837" s="489" t="s">
        <v>5960</v>
      </c>
    </row>
    <row r="28838" spans="1:4">
      <c r="A28838" s="489" t="str">
        <f t="shared" si="450"/>
        <v>2370302594訪問型サービス（独自）</v>
      </c>
      <c r="B28838" s="489">
        <v>2370302594</v>
      </c>
      <c r="C28838" s="489" t="s">
        <v>2571</v>
      </c>
      <c r="D28838" s="489" t="s">
        <v>5960</v>
      </c>
    </row>
    <row r="28839" spans="1:4">
      <c r="A28839" s="489" t="str">
        <f t="shared" si="450"/>
        <v>2370302602訪問介護</v>
      </c>
      <c r="B28839" s="489">
        <v>2370302602</v>
      </c>
      <c r="C28839" s="489" t="s">
        <v>140</v>
      </c>
      <c r="D28839" s="489" t="s">
        <v>5961</v>
      </c>
    </row>
    <row r="28840" spans="1:4">
      <c r="A28840" s="489" t="str">
        <f t="shared" si="450"/>
        <v>2370302602訪問介護</v>
      </c>
      <c r="B28840" s="489">
        <v>2370302602</v>
      </c>
      <c r="C28840" s="489" t="s">
        <v>140</v>
      </c>
      <c r="D28840" s="489" t="s">
        <v>5961</v>
      </c>
    </row>
    <row r="28841" spans="1:4">
      <c r="A28841" s="489" t="str">
        <f t="shared" si="450"/>
        <v>2370302602訪問型サービス（独自）</v>
      </c>
      <c r="B28841" s="489">
        <v>2370302602</v>
      </c>
      <c r="C28841" s="489" t="s">
        <v>2571</v>
      </c>
      <c r="D28841" s="489" t="s">
        <v>5961</v>
      </c>
    </row>
    <row r="28842" spans="1:4">
      <c r="A28842" s="489" t="str">
        <f t="shared" si="450"/>
        <v>2370302644介護予防短期入所生活介護</v>
      </c>
      <c r="B28842" s="489">
        <v>2370302644</v>
      </c>
      <c r="C28842" s="489" t="s">
        <v>2093</v>
      </c>
      <c r="D28842" s="489" t="s">
        <v>5962</v>
      </c>
    </row>
    <row r="28843" spans="1:4">
      <c r="A28843" s="489" t="str">
        <f t="shared" si="450"/>
        <v>2370302644短期入所生活介護</v>
      </c>
      <c r="B28843" s="489">
        <v>2370302644</v>
      </c>
      <c r="C28843" s="489" t="s">
        <v>2092</v>
      </c>
      <c r="D28843" s="489" t="s">
        <v>5962</v>
      </c>
    </row>
    <row r="28844" spans="1:4">
      <c r="A28844" s="489" t="str">
        <f t="shared" si="450"/>
        <v>2370302644短期入所生活介護</v>
      </c>
      <c r="B28844" s="489">
        <v>2370302644</v>
      </c>
      <c r="C28844" s="489" t="s">
        <v>2092</v>
      </c>
      <c r="D28844" s="489" t="s">
        <v>5962</v>
      </c>
    </row>
    <row r="28845" spans="1:4">
      <c r="A28845" s="489" t="str">
        <f t="shared" si="450"/>
        <v>2370302669訪問介護</v>
      </c>
      <c r="B28845" s="489">
        <v>2370302669</v>
      </c>
      <c r="C28845" s="489" t="s">
        <v>140</v>
      </c>
      <c r="D28845" s="489" t="s">
        <v>5963</v>
      </c>
    </row>
    <row r="28846" spans="1:4">
      <c r="A28846" s="489" t="str">
        <f t="shared" si="450"/>
        <v>2370302669訪問介護</v>
      </c>
      <c r="B28846" s="489">
        <v>2370302669</v>
      </c>
      <c r="C28846" s="489" t="s">
        <v>140</v>
      </c>
      <c r="D28846" s="489" t="s">
        <v>5963</v>
      </c>
    </row>
    <row r="28847" spans="1:4">
      <c r="A28847" s="489" t="str">
        <f t="shared" si="450"/>
        <v>2370302669訪問型サービス（独自）</v>
      </c>
      <c r="B28847" s="489">
        <v>2370302669</v>
      </c>
      <c r="C28847" s="489" t="s">
        <v>2571</v>
      </c>
      <c r="D28847" s="489" t="s">
        <v>5963</v>
      </c>
    </row>
    <row r="28848" spans="1:4">
      <c r="A28848" s="489" t="str">
        <f t="shared" si="450"/>
        <v>2370302719介護予防短期入所生活介護</v>
      </c>
      <c r="B28848" s="489">
        <v>2370302719</v>
      </c>
      <c r="C28848" s="489" t="s">
        <v>2093</v>
      </c>
      <c r="D28848" s="489" t="s">
        <v>5965</v>
      </c>
    </row>
    <row r="28849" spans="1:4">
      <c r="A28849" s="489" t="str">
        <f t="shared" si="450"/>
        <v>2370302719短期入所生活介護</v>
      </c>
      <c r="B28849" s="489">
        <v>2370302719</v>
      </c>
      <c r="C28849" s="489" t="s">
        <v>2092</v>
      </c>
      <c r="D28849" s="489" t="s">
        <v>5965</v>
      </c>
    </row>
    <row r="28850" spans="1:4">
      <c r="A28850" s="489" t="str">
        <f t="shared" si="450"/>
        <v>2370302784介護予防特定施設入居者生活介護</v>
      </c>
      <c r="B28850" s="489">
        <v>2370302784</v>
      </c>
      <c r="C28850" s="489" t="s">
        <v>2514</v>
      </c>
      <c r="D28850" s="489" t="s">
        <v>5966</v>
      </c>
    </row>
    <row r="28851" spans="1:4">
      <c r="A28851" s="489" t="str">
        <f t="shared" si="450"/>
        <v>2370302784特定施設入居者生活介護（短期利用型）</v>
      </c>
      <c r="B28851" s="489">
        <v>2370302784</v>
      </c>
      <c r="C28851" s="489" t="s">
        <v>19397</v>
      </c>
      <c r="D28851" s="489" t="s">
        <v>5966</v>
      </c>
    </row>
    <row r="28852" spans="1:4">
      <c r="A28852" s="489" t="str">
        <f t="shared" si="450"/>
        <v>2370302784特定施設入居者生活介護</v>
      </c>
      <c r="B28852" s="489">
        <v>2370302784</v>
      </c>
      <c r="C28852" s="489" t="s">
        <v>2513</v>
      </c>
      <c r="D28852" s="489" t="s">
        <v>5966</v>
      </c>
    </row>
    <row r="28853" spans="1:4">
      <c r="A28853" s="489" t="str">
        <f t="shared" si="450"/>
        <v>2370302834介護予防短期入所生活介護</v>
      </c>
      <c r="B28853" s="489">
        <v>2370302834</v>
      </c>
      <c r="C28853" s="489" t="s">
        <v>2093</v>
      </c>
      <c r="D28853" s="489" t="s">
        <v>5967</v>
      </c>
    </row>
    <row r="28854" spans="1:4">
      <c r="A28854" s="489" t="str">
        <f t="shared" si="450"/>
        <v>2370302834短期入所生活介護</v>
      </c>
      <c r="B28854" s="489">
        <v>2370302834</v>
      </c>
      <c r="C28854" s="489" t="s">
        <v>2092</v>
      </c>
      <c r="D28854" s="489" t="s">
        <v>5967</v>
      </c>
    </row>
    <row r="28855" spans="1:4">
      <c r="A28855" s="489" t="str">
        <f t="shared" si="450"/>
        <v>2370302834短期入所生活介護</v>
      </c>
      <c r="B28855" s="489">
        <v>2370302834</v>
      </c>
      <c r="C28855" s="489" t="s">
        <v>2092</v>
      </c>
      <c r="D28855" s="489" t="s">
        <v>5967</v>
      </c>
    </row>
    <row r="28856" spans="1:4">
      <c r="A28856" s="489" t="str">
        <f t="shared" si="450"/>
        <v>2370302842介護老人福祉施設</v>
      </c>
      <c r="B28856" s="489">
        <v>2370302842</v>
      </c>
      <c r="C28856" s="489" t="s">
        <v>1921</v>
      </c>
      <c r="D28856" s="489" t="s">
        <v>5967</v>
      </c>
    </row>
    <row r="28857" spans="1:4">
      <c r="A28857" s="489" t="str">
        <f t="shared" si="450"/>
        <v>2370302842介護老人福祉施設</v>
      </c>
      <c r="B28857" s="489">
        <v>2370302842</v>
      </c>
      <c r="C28857" s="489" t="s">
        <v>1921</v>
      </c>
      <c r="D28857" s="489" t="s">
        <v>5967</v>
      </c>
    </row>
    <row r="28858" spans="1:4">
      <c r="A28858" s="489" t="str">
        <f t="shared" si="450"/>
        <v>2370302909介護予防短期入所生活介護</v>
      </c>
      <c r="B28858" s="489">
        <v>2370302909</v>
      </c>
      <c r="C28858" s="489" t="s">
        <v>2093</v>
      </c>
      <c r="D28858" s="489" t="s">
        <v>5968</v>
      </c>
    </row>
    <row r="28859" spans="1:4">
      <c r="A28859" s="489" t="str">
        <f t="shared" si="450"/>
        <v>2370302909短期入所生活介護</v>
      </c>
      <c r="B28859" s="489">
        <v>2370302909</v>
      </c>
      <c r="C28859" s="489" t="s">
        <v>2092</v>
      </c>
      <c r="D28859" s="489" t="s">
        <v>5968</v>
      </c>
    </row>
    <row r="28860" spans="1:4">
      <c r="A28860" s="489" t="str">
        <f t="shared" si="450"/>
        <v>2370302941地域密着型通所介護</v>
      </c>
      <c r="B28860" s="489">
        <v>2370302941</v>
      </c>
      <c r="C28860" s="489" t="s">
        <v>161</v>
      </c>
      <c r="D28860" s="489" t="s">
        <v>5969</v>
      </c>
    </row>
    <row r="28861" spans="1:4">
      <c r="A28861" s="489" t="str">
        <f t="shared" si="450"/>
        <v>2370302958地域密着型通所介護</v>
      </c>
      <c r="B28861" s="489">
        <v>2370302958</v>
      </c>
      <c r="C28861" s="489" t="s">
        <v>161</v>
      </c>
      <c r="D28861" s="489" t="s">
        <v>5970</v>
      </c>
    </row>
    <row r="28862" spans="1:4">
      <c r="A28862" s="489" t="str">
        <f t="shared" si="450"/>
        <v>2370302958通所型サービス（独自）</v>
      </c>
      <c r="B28862" s="489">
        <v>2370302958</v>
      </c>
      <c r="C28862" s="489" t="s">
        <v>2570</v>
      </c>
      <c r="D28862" s="489" t="s">
        <v>5970</v>
      </c>
    </row>
    <row r="28863" spans="1:4">
      <c r="A28863" s="489" t="str">
        <f t="shared" si="450"/>
        <v>2370302974居宅介護支援</v>
      </c>
      <c r="B28863" s="489">
        <v>2370302974</v>
      </c>
      <c r="C28863" s="489" t="s">
        <v>2519</v>
      </c>
      <c r="D28863" s="489" t="s">
        <v>5971</v>
      </c>
    </row>
    <row r="28864" spans="1:4">
      <c r="A28864" s="489" t="str">
        <f t="shared" si="450"/>
        <v>2370302990訪問介護</v>
      </c>
      <c r="B28864" s="489">
        <v>2370302990</v>
      </c>
      <c r="C28864" s="489" t="s">
        <v>140</v>
      </c>
      <c r="D28864" s="489" t="s">
        <v>5972</v>
      </c>
    </row>
    <row r="28865" spans="1:4">
      <c r="A28865" s="489" t="str">
        <f t="shared" si="450"/>
        <v>2370302990訪問介護</v>
      </c>
      <c r="B28865" s="489">
        <v>2370302990</v>
      </c>
      <c r="C28865" s="489" t="s">
        <v>140</v>
      </c>
      <c r="D28865" s="489" t="s">
        <v>5972</v>
      </c>
    </row>
    <row r="28866" spans="1:4">
      <c r="A28866" s="489" t="str">
        <f t="shared" ref="A28866:A28929" si="451">B28866&amp;C28866</f>
        <v>2370302990訪問型サービス（独自）</v>
      </c>
      <c r="B28866" s="489">
        <v>2370302990</v>
      </c>
      <c r="C28866" s="489" t="s">
        <v>2571</v>
      </c>
      <c r="D28866" s="489" t="s">
        <v>5972</v>
      </c>
    </row>
    <row r="28867" spans="1:4">
      <c r="A28867" s="489" t="str">
        <f t="shared" si="451"/>
        <v>2370303006地域密着型通所介護</v>
      </c>
      <c r="B28867" s="489">
        <v>2370303006</v>
      </c>
      <c r="C28867" s="489" t="s">
        <v>161</v>
      </c>
      <c r="D28867" s="489" t="s">
        <v>5973</v>
      </c>
    </row>
    <row r="28868" spans="1:4">
      <c r="A28868" s="489" t="str">
        <f t="shared" si="451"/>
        <v>2370303006通所型サービス（独自）</v>
      </c>
      <c r="B28868" s="489">
        <v>2370303006</v>
      </c>
      <c r="C28868" s="489" t="s">
        <v>2570</v>
      </c>
      <c r="D28868" s="489" t="s">
        <v>5973</v>
      </c>
    </row>
    <row r="28869" spans="1:4">
      <c r="A28869" s="489" t="str">
        <f t="shared" si="451"/>
        <v>2370303014地域密着型通所介護</v>
      </c>
      <c r="B28869" s="489">
        <v>2370303014</v>
      </c>
      <c r="C28869" s="489" t="s">
        <v>161</v>
      </c>
      <c r="D28869" s="489" t="s">
        <v>5974</v>
      </c>
    </row>
    <row r="28870" spans="1:4">
      <c r="A28870" s="489" t="str">
        <f t="shared" si="451"/>
        <v>2370303014通所型サービス（独自）</v>
      </c>
      <c r="B28870" s="489">
        <v>2370303014</v>
      </c>
      <c r="C28870" s="489" t="s">
        <v>2570</v>
      </c>
      <c r="D28870" s="489" t="s">
        <v>5974</v>
      </c>
    </row>
    <row r="28871" spans="1:4">
      <c r="A28871" s="489" t="str">
        <f t="shared" si="451"/>
        <v>2370303030地域密着型通所介護</v>
      </c>
      <c r="B28871" s="489">
        <v>2370303030</v>
      </c>
      <c r="C28871" s="489" t="s">
        <v>161</v>
      </c>
      <c r="D28871" s="489" t="s">
        <v>5975</v>
      </c>
    </row>
    <row r="28872" spans="1:4">
      <c r="A28872" s="489" t="str">
        <f t="shared" si="451"/>
        <v>2370303030通所型サービス（独自）</v>
      </c>
      <c r="B28872" s="489">
        <v>2370303030</v>
      </c>
      <c r="C28872" s="489" t="s">
        <v>2570</v>
      </c>
      <c r="D28872" s="489" t="s">
        <v>5975</v>
      </c>
    </row>
    <row r="28873" spans="1:4">
      <c r="A28873" s="489" t="str">
        <f t="shared" si="451"/>
        <v>2370303048訪問介護</v>
      </c>
      <c r="B28873" s="489">
        <v>2370303048</v>
      </c>
      <c r="C28873" s="489" t="s">
        <v>140</v>
      </c>
      <c r="D28873" s="489" t="s">
        <v>5976</v>
      </c>
    </row>
    <row r="28874" spans="1:4">
      <c r="A28874" s="489" t="str">
        <f t="shared" si="451"/>
        <v>2370303048訪問介護</v>
      </c>
      <c r="B28874" s="489">
        <v>2370303048</v>
      </c>
      <c r="C28874" s="489" t="s">
        <v>140</v>
      </c>
      <c r="D28874" s="489" t="s">
        <v>5976</v>
      </c>
    </row>
    <row r="28875" spans="1:4">
      <c r="A28875" s="489" t="str">
        <f t="shared" si="451"/>
        <v>2370303048訪問型サービス（独自）</v>
      </c>
      <c r="B28875" s="489">
        <v>2370303048</v>
      </c>
      <c r="C28875" s="489" t="s">
        <v>2571</v>
      </c>
      <c r="D28875" s="489" t="s">
        <v>5976</v>
      </c>
    </row>
    <row r="28876" spans="1:4">
      <c r="A28876" s="489" t="str">
        <f t="shared" si="451"/>
        <v>2370303055訪問介護</v>
      </c>
      <c r="B28876" s="489">
        <v>2370303055</v>
      </c>
      <c r="C28876" s="489" t="s">
        <v>140</v>
      </c>
      <c r="D28876" s="489" t="s">
        <v>5977</v>
      </c>
    </row>
    <row r="28877" spans="1:4">
      <c r="A28877" s="489" t="str">
        <f t="shared" si="451"/>
        <v>2370303055訪問介護</v>
      </c>
      <c r="B28877" s="489">
        <v>2370303055</v>
      </c>
      <c r="C28877" s="489" t="s">
        <v>140</v>
      </c>
      <c r="D28877" s="489" t="s">
        <v>5977</v>
      </c>
    </row>
    <row r="28878" spans="1:4">
      <c r="A28878" s="489" t="str">
        <f t="shared" si="451"/>
        <v>2370303055訪問型サービス（独自）</v>
      </c>
      <c r="B28878" s="489">
        <v>2370303055</v>
      </c>
      <c r="C28878" s="489" t="s">
        <v>2571</v>
      </c>
      <c r="D28878" s="489" t="s">
        <v>5977</v>
      </c>
    </row>
    <row r="28879" spans="1:4">
      <c r="A28879" s="489" t="str">
        <f t="shared" si="451"/>
        <v>2370303071地域密着型通所介護</v>
      </c>
      <c r="B28879" s="489">
        <v>2370303071</v>
      </c>
      <c r="C28879" s="489" t="s">
        <v>161</v>
      </c>
      <c r="D28879" s="489" t="s">
        <v>5978</v>
      </c>
    </row>
    <row r="28880" spans="1:4">
      <c r="A28880" s="489" t="str">
        <f t="shared" si="451"/>
        <v>2370303071通所型サービス（独自）</v>
      </c>
      <c r="B28880" s="489">
        <v>2370303071</v>
      </c>
      <c r="C28880" s="489" t="s">
        <v>2570</v>
      </c>
      <c r="D28880" s="489" t="s">
        <v>5978</v>
      </c>
    </row>
    <row r="28881" spans="1:4">
      <c r="A28881" s="489" t="str">
        <f t="shared" si="451"/>
        <v>2370303105介護予防支援</v>
      </c>
      <c r="B28881" s="489">
        <v>2370303105</v>
      </c>
      <c r="C28881" s="489" t="s">
        <v>2520</v>
      </c>
      <c r="D28881" s="489" t="s">
        <v>5979</v>
      </c>
    </row>
    <row r="28882" spans="1:4">
      <c r="A28882" s="489" t="str">
        <f t="shared" si="451"/>
        <v>2370303105居宅介護支援</v>
      </c>
      <c r="B28882" s="489">
        <v>2370303105</v>
      </c>
      <c r="C28882" s="489" t="s">
        <v>2519</v>
      </c>
      <c r="D28882" s="489" t="s">
        <v>5979</v>
      </c>
    </row>
    <row r="28883" spans="1:4">
      <c r="A28883" s="489" t="str">
        <f t="shared" si="451"/>
        <v>2370303113通所介護</v>
      </c>
      <c r="B28883" s="489">
        <v>2370303113</v>
      </c>
      <c r="C28883" s="489" t="s">
        <v>158</v>
      </c>
      <c r="D28883" s="489" t="s">
        <v>5980</v>
      </c>
    </row>
    <row r="28884" spans="1:4">
      <c r="A28884" s="489" t="str">
        <f t="shared" si="451"/>
        <v>2370303113通所型サービス（独自）</v>
      </c>
      <c r="B28884" s="489">
        <v>2370303113</v>
      </c>
      <c r="C28884" s="489" t="s">
        <v>2570</v>
      </c>
      <c r="D28884" s="489" t="s">
        <v>5980</v>
      </c>
    </row>
    <row r="28885" spans="1:4">
      <c r="A28885" s="489" t="str">
        <f t="shared" si="451"/>
        <v>2370303162訪問介護</v>
      </c>
      <c r="B28885" s="489">
        <v>2370303162</v>
      </c>
      <c r="C28885" s="489" t="s">
        <v>140</v>
      </c>
      <c r="D28885" s="489" t="s">
        <v>5981</v>
      </c>
    </row>
    <row r="28886" spans="1:4">
      <c r="A28886" s="489" t="str">
        <f t="shared" si="451"/>
        <v>2370303162訪問介護</v>
      </c>
      <c r="B28886" s="489">
        <v>2370303162</v>
      </c>
      <c r="C28886" s="489" t="s">
        <v>140</v>
      </c>
      <c r="D28886" s="489" t="s">
        <v>5981</v>
      </c>
    </row>
    <row r="28887" spans="1:4">
      <c r="A28887" s="489" t="str">
        <f t="shared" si="451"/>
        <v>2370303162訪問型サービス（独自）</v>
      </c>
      <c r="B28887" s="489">
        <v>2370303162</v>
      </c>
      <c r="C28887" s="489" t="s">
        <v>2571</v>
      </c>
      <c r="D28887" s="489" t="s">
        <v>5981</v>
      </c>
    </row>
    <row r="28888" spans="1:4">
      <c r="A28888" s="489" t="str">
        <f t="shared" si="451"/>
        <v>2370303212居宅介護支援</v>
      </c>
      <c r="B28888" s="489">
        <v>2370303212</v>
      </c>
      <c r="C28888" s="489" t="s">
        <v>2519</v>
      </c>
      <c r="D28888" s="489" t="s">
        <v>5982</v>
      </c>
    </row>
    <row r="28889" spans="1:4">
      <c r="A28889" s="489" t="str">
        <f t="shared" si="451"/>
        <v>2370303253居宅介護支援</v>
      </c>
      <c r="B28889" s="489">
        <v>2370303253</v>
      </c>
      <c r="C28889" s="489" t="s">
        <v>2519</v>
      </c>
      <c r="D28889" s="489" t="s">
        <v>5983</v>
      </c>
    </row>
    <row r="28890" spans="1:4">
      <c r="A28890" s="489" t="str">
        <f t="shared" si="451"/>
        <v>2370303261通所介護</v>
      </c>
      <c r="B28890" s="489">
        <v>2370303261</v>
      </c>
      <c r="C28890" s="489" t="s">
        <v>158</v>
      </c>
      <c r="D28890" s="489" t="s">
        <v>5984</v>
      </c>
    </row>
    <row r="28891" spans="1:4">
      <c r="A28891" s="489" t="str">
        <f t="shared" si="451"/>
        <v>2370303261通所型サービス（独自）</v>
      </c>
      <c r="B28891" s="489">
        <v>2370303261</v>
      </c>
      <c r="C28891" s="489" t="s">
        <v>2570</v>
      </c>
      <c r="D28891" s="489" t="s">
        <v>5984</v>
      </c>
    </row>
    <row r="28892" spans="1:4">
      <c r="A28892" s="489" t="str">
        <f t="shared" si="451"/>
        <v>2370303279介護予防短期入所生活介護</v>
      </c>
      <c r="B28892" s="489">
        <v>2370303279</v>
      </c>
      <c r="C28892" s="489" t="s">
        <v>2093</v>
      </c>
      <c r="D28892" s="489" t="s">
        <v>5985</v>
      </c>
    </row>
    <row r="28893" spans="1:4">
      <c r="A28893" s="489" t="str">
        <f t="shared" si="451"/>
        <v>2370303279短期入所生活介護</v>
      </c>
      <c r="B28893" s="489">
        <v>2370303279</v>
      </c>
      <c r="C28893" s="489" t="s">
        <v>2092</v>
      </c>
      <c r="D28893" s="489" t="s">
        <v>5985</v>
      </c>
    </row>
    <row r="28894" spans="1:4">
      <c r="A28894" s="489" t="str">
        <f t="shared" si="451"/>
        <v>2370303295居宅介護支援</v>
      </c>
      <c r="B28894" s="489">
        <v>2370303295</v>
      </c>
      <c r="C28894" s="489" t="s">
        <v>2519</v>
      </c>
      <c r="D28894" s="489" t="s">
        <v>5986</v>
      </c>
    </row>
    <row r="28895" spans="1:4">
      <c r="A28895" s="489" t="str">
        <f t="shared" si="451"/>
        <v>2370303303介護予防短期入所生活介護</v>
      </c>
      <c r="B28895" s="489">
        <v>2370303303</v>
      </c>
      <c r="C28895" s="489" t="s">
        <v>2093</v>
      </c>
      <c r="D28895" s="489" t="s">
        <v>5987</v>
      </c>
    </row>
    <row r="28896" spans="1:4">
      <c r="A28896" s="489" t="str">
        <f t="shared" si="451"/>
        <v>2370303303短期入所生活介護</v>
      </c>
      <c r="B28896" s="489">
        <v>2370303303</v>
      </c>
      <c r="C28896" s="489" t="s">
        <v>2092</v>
      </c>
      <c r="D28896" s="489" t="s">
        <v>5987</v>
      </c>
    </row>
    <row r="28897" spans="1:4">
      <c r="A28897" s="489" t="str">
        <f t="shared" si="451"/>
        <v>2370303311介護老人福祉施設</v>
      </c>
      <c r="B28897" s="489">
        <v>2370303311</v>
      </c>
      <c r="C28897" s="489" t="s">
        <v>1921</v>
      </c>
      <c r="D28897" s="489" t="s">
        <v>5988</v>
      </c>
    </row>
    <row r="28898" spans="1:4">
      <c r="A28898" s="489" t="str">
        <f t="shared" si="451"/>
        <v>2370303386通所介護</v>
      </c>
      <c r="B28898" s="489">
        <v>2370303386</v>
      </c>
      <c r="C28898" s="489" t="s">
        <v>158</v>
      </c>
      <c r="D28898" s="489" t="s">
        <v>5989</v>
      </c>
    </row>
    <row r="28899" spans="1:4">
      <c r="A28899" s="489" t="str">
        <f t="shared" si="451"/>
        <v>2370303386通所型サービス（独自）</v>
      </c>
      <c r="B28899" s="489">
        <v>2370303386</v>
      </c>
      <c r="C28899" s="489" t="s">
        <v>2570</v>
      </c>
      <c r="D28899" s="489" t="s">
        <v>5989</v>
      </c>
    </row>
    <row r="28900" spans="1:4">
      <c r="A28900" s="489" t="str">
        <f t="shared" si="451"/>
        <v>2370303394介護予防支援</v>
      </c>
      <c r="B28900" s="489">
        <v>2370303394</v>
      </c>
      <c r="C28900" s="489" t="s">
        <v>2520</v>
      </c>
      <c r="D28900" s="489" t="s">
        <v>5990</v>
      </c>
    </row>
    <row r="28901" spans="1:4">
      <c r="A28901" s="489" t="str">
        <f t="shared" si="451"/>
        <v>2370303394居宅介護支援</v>
      </c>
      <c r="B28901" s="489">
        <v>2370303394</v>
      </c>
      <c r="C28901" s="489" t="s">
        <v>2519</v>
      </c>
      <c r="D28901" s="489" t="s">
        <v>5990</v>
      </c>
    </row>
    <row r="28902" spans="1:4">
      <c r="A28902" s="489" t="str">
        <f t="shared" si="451"/>
        <v>2370303402介護予防短期入所生活介護</v>
      </c>
      <c r="B28902" s="489">
        <v>2370303402</v>
      </c>
      <c r="C28902" s="489" t="s">
        <v>2093</v>
      </c>
      <c r="D28902" s="489" t="s">
        <v>5991</v>
      </c>
    </row>
    <row r="28903" spans="1:4">
      <c r="A28903" s="489" t="str">
        <f t="shared" si="451"/>
        <v>2370303402短期入所生活介護</v>
      </c>
      <c r="B28903" s="489">
        <v>2370303402</v>
      </c>
      <c r="C28903" s="489" t="s">
        <v>2092</v>
      </c>
      <c r="D28903" s="489" t="s">
        <v>5991</v>
      </c>
    </row>
    <row r="28904" spans="1:4">
      <c r="A28904" s="489" t="str">
        <f t="shared" si="451"/>
        <v>2370303469訪問介護</v>
      </c>
      <c r="B28904" s="489">
        <v>2370303469</v>
      </c>
      <c r="C28904" s="489" t="s">
        <v>140</v>
      </c>
      <c r="D28904" s="489" t="s">
        <v>5992</v>
      </c>
    </row>
    <row r="28905" spans="1:4">
      <c r="A28905" s="489" t="str">
        <f t="shared" si="451"/>
        <v>2370303469訪問介護</v>
      </c>
      <c r="B28905" s="489">
        <v>2370303469</v>
      </c>
      <c r="C28905" s="489" t="s">
        <v>140</v>
      </c>
      <c r="D28905" s="489" t="s">
        <v>5992</v>
      </c>
    </row>
    <row r="28906" spans="1:4">
      <c r="A28906" s="489" t="str">
        <f t="shared" si="451"/>
        <v>2370303469訪問型サービス（独自）</v>
      </c>
      <c r="B28906" s="489">
        <v>2370303469</v>
      </c>
      <c r="C28906" s="489" t="s">
        <v>2571</v>
      </c>
      <c r="D28906" s="489" t="s">
        <v>5992</v>
      </c>
    </row>
    <row r="28907" spans="1:4">
      <c r="A28907" s="489" t="str">
        <f t="shared" si="451"/>
        <v>2370303485訪問介護</v>
      </c>
      <c r="B28907" s="489">
        <v>2370303485</v>
      </c>
      <c r="C28907" s="489" t="s">
        <v>140</v>
      </c>
      <c r="D28907" s="489" t="s">
        <v>5993</v>
      </c>
    </row>
    <row r="28908" spans="1:4">
      <c r="A28908" s="489" t="str">
        <f t="shared" si="451"/>
        <v>2370303485訪問介護</v>
      </c>
      <c r="B28908" s="489">
        <v>2370303485</v>
      </c>
      <c r="C28908" s="489" t="s">
        <v>140</v>
      </c>
      <c r="D28908" s="489" t="s">
        <v>5993</v>
      </c>
    </row>
    <row r="28909" spans="1:4">
      <c r="A28909" s="489" t="str">
        <f t="shared" si="451"/>
        <v>2370303485訪問型サービス（独自）</v>
      </c>
      <c r="B28909" s="489">
        <v>2370303485</v>
      </c>
      <c r="C28909" s="489" t="s">
        <v>2571</v>
      </c>
      <c r="D28909" s="489" t="s">
        <v>5993</v>
      </c>
    </row>
    <row r="28910" spans="1:4">
      <c r="A28910" s="489" t="str">
        <f t="shared" si="451"/>
        <v>2370303493居宅介護支援</v>
      </c>
      <c r="B28910" s="489">
        <v>2370303493</v>
      </c>
      <c r="C28910" s="489" t="s">
        <v>2519</v>
      </c>
      <c r="D28910" s="489" t="s">
        <v>5994</v>
      </c>
    </row>
    <row r="28911" spans="1:4">
      <c r="A28911" s="489" t="str">
        <f t="shared" si="451"/>
        <v>2370303519通所介護</v>
      </c>
      <c r="B28911" s="489">
        <v>2370303519</v>
      </c>
      <c r="C28911" s="489" t="s">
        <v>158</v>
      </c>
      <c r="D28911" s="489" t="s">
        <v>5995</v>
      </c>
    </row>
    <row r="28912" spans="1:4">
      <c r="A28912" s="489" t="str">
        <f t="shared" si="451"/>
        <v>2370303519通所型サービス（独自）</v>
      </c>
      <c r="B28912" s="489">
        <v>2370303519</v>
      </c>
      <c r="C28912" s="489" t="s">
        <v>2570</v>
      </c>
      <c r="D28912" s="489" t="s">
        <v>5995</v>
      </c>
    </row>
    <row r="28913" spans="1:4">
      <c r="A28913" s="489" t="str">
        <f t="shared" si="451"/>
        <v>2370303535介護予防短期入所生活介護</v>
      </c>
      <c r="B28913" s="489">
        <v>2370303535</v>
      </c>
      <c r="C28913" s="489" t="s">
        <v>2093</v>
      </c>
      <c r="D28913" s="489" t="s">
        <v>5996</v>
      </c>
    </row>
    <row r="28914" spans="1:4">
      <c r="A28914" s="489" t="str">
        <f t="shared" si="451"/>
        <v>2370303535短期入所生活介護</v>
      </c>
      <c r="B28914" s="489">
        <v>2370303535</v>
      </c>
      <c r="C28914" s="489" t="s">
        <v>2092</v>
      </c>
      <c r="D28914" s="489" t="s">
        <v>5996</v>
      </c>
    </row>
    <row r="28915" spans="1:4">
      <c r="A28915" s="489" t="str">
        <f t="shared" si="451"/>
        <v>2370303568訪問介護</v>
      </c>
      <c r="B28915" s="489">
        <v>2370303568</v>
      </c>
      <c r="C28915" s="489" t="s">
        <v>140</v>
      </c>
      <c r="D28915" s="489" t="s">
        <v>5997</v>
      </c>
    </row>
    <row r="28916" spans="1:4">
      <c r="A28916" s="489" t="str">
        <f t="shared" si="451"/>
        <v>2370303568訪問介護</v>
      </c>
      <c r="B28916" s="489">
        <v>2370303568</v>
      </c>
      <c r="C28916" s="489" t="s">
        <v>140</v>
      </c>
      <c r="D28916" s="489" t="s">
        <v>5997</v>
      </c>
    </row>
    <row r="28917" spans="1:4">
      <c r="A28917" s="489" t="str">
        <f t="shared" si="451"/>
        <v>2370303584通所介護</v>
      </c>
      <c r="B28917" s="489">
        <v>2370303584</v>
      </c>
      <c r="C28917" s="489" t="s">
        <v>158</v>
      </c>
      <c r="D28917" s="489" t="s">
        <v>5998</v>
      </c>
    </row>
    <row r="28918" spans="1:4">
      <c r="A28918" s="489" t="str">
        <f t="shared" si="451"/>
        <v>2370303659地域密着型通所介護</v>
      </c>
      <c r="B28918" s="489">
        <v>2370303659</v>
      </c>
      <c r="C28918" s="489" t="s">
        <v>161</v>
      </c>
      <c r="D28918" s="489" t="s">
        <v>5999</v>
      </c>
    </row>
    <row r="28919" spans="1:4">
      <c r="A28919" s="489" t="str">
        <f t="shared" si="451"/>
        <v>2370303725居宅介護支援</v>
      </c>
      <c r="B28919" s="489">
        <v>2370303725</v>
      </c>
      <c r="C28919" s="489" t="s">
        <v>2519</v>
      </c>
      <c r="D28919" s="489" t="s">
        <v>6000</v>
      </c>
    </row>
    <row r="28920" spans="1:4">
      <c r="A28920" s="489" t="str">
        <f t="shared" si="451"/>
        <v>2370303733訪問介護</v>
      </c>
      <c r="B28920" s="489">
        <v>2370303733</v>
      </c>
      <c r="C28920" s="489" t="s">
        <v>140</v>
      </c>
      <c r="D28920" s="489" t="s">
        <v>6001</v>
      </c>
    </row>
    <row r="28921" spans="1:4">
      <c r="A28921" s="489" t="str">
        <f t="shared" si="451"/>
        <v>2370303733訪問介護</v>
      </c>
      <c r="B28921" s="489">
        <v>2370303733</v>
      </c>
      <c r="C28921" s="489" t="s">
        <v>140</v>
      </c>
      <c r="D28921" s="489" t="s">
        <v>6001</v>
      </c>
    </row>
    <row r="28922" spans="1:4">
      <c r="A28922" s="489" t="str">
        <f t="shared" si="451"/>
        <v>2370303741通所介護</v>
      </c>
      <c r="B28922" s="489">
        <v>2370303741</v>
      </c>
      <c r="C28922" s="489" t="s">
        <v>158</v>
      </c>
      <c r="D28922" s="489" t="s">
        <v>6002</v>
      </c>
    </row>
    <row r="28923" spans="1:4">
      <c r="A28923" s="489" t="str">
        <f t="shared" si="451"/>
        <v>2370303857訪問介護</v>
      </c>
      <c r="B28923" s="489">
        <v>2370303857</v>
      </c>
      <c r="C28923" s="489" t="s">
        <v>140</v>
      </c>
      <c r="D28923" s="489" t="s">
        <v>6003</v>
      </c>
    </row>
    <row r="28924" spans="1:4">
      <c r="A28924" s="489" t="str">
        <f t="shared" si="451"/>
        <v>2370303857訪問介護</v>
      </c>
      <c r="B28924" s="489">
        <v>2370303857</v>
      </c>
      <c r="C28924" s="489" t="s">
        <v>140</v>
      </c>
      <c r="D28924" s="489" t="s">
        <v>6003</v>
      </c>
    </row>
    <row r="28925" spans="1:4">
      <c r="A28925" s="489" t="str">
        <f t="shared" si="451"/>
        <v>2370303873訪問介護</v>
      </c>
      <c r="B28925" s="489">
        <v>2370303873</v>
      </c>
      <c r="C28925" s="489" t="s">
        <v>140</v>
      </c>
      <c r="D28925" s="489" t="s">
        <v>6004</v>
      </c>
    </row>
    <row r="28926" spans="1:4">
      <c r="A28926" s="489" t="str">
        <f t="shared" si="451"/>
        <v>2370303873訪問介護</v>
      </c>
      <c r="B28926" s="489">
        <v>2370303873</v>
      </c>
      <c r="C28926" s="489" t="s">
        <v>140</v>
      </c>
      <c r="D28926" s="489" t="s">
        <v>6004</v>
      </c>
    </row>
    <row r="28927" spans="1:4">
      <c r="A28927" s="489" t="str">
        <f t="shared" si="451"/>
        <v>2370303915訪問介護</v>
      </c>
      <c r="B28927" s="489">
        <v>2370303915</v>
      </c>
      <c r="C28927" s="489" t="s">
        <v>140</v>
      </c>
      <c r="D28927" s="489" t="s">
        <v>6005</v>
      </c>
    </row>
    <row r="28928" spans="1:4">
      <c r="A28928" s="489" t="str">
        <f t="shared" si="451"/>
        <v>2370303915訪問介護</v>
      </c>
      <c r="B28928" s="489">
        <v>2370303915</v>
      </c>
      <c r="C28928" s="489" t="s">
        <v>140</v>
      </c>
      <c r="D28928" s="489" t="s">
        <v>6005</v>
      </c>
    </row>
    <row r="28929" spans="1:4">
      <c r="A28929" s="489" t="str">
        <f t="shared" si="451"/>
        <v>2370303956訪問介護</v>
      </c>
      <c r="B28929" s="489">
        <v>2370303956</v>
      </c>
      <c r="C28929" s="489" t="s">
        <v>140</v>
      </c>
      <c r="D28929" s="489" t="s">
        <v>6006</v>
      </c>
    </row>
    <row r="28930" spans="1:4">
      <c r="A28930" s="489" t="str">
        <f t="shared" ref="A28930:A28993" si="452">B28930&amp;C28930</f>
        <v>2370303956訪問介護</v>
      </c>
      <c r="B28930" s="489">
        <v>2370303956</v>
      </c>
      <c r="C28930" s="489" t="s">
        <v>140</v>
      </c>
      <c r="D28930" s="489" t="s">
        <v>6006</v>
      </c>
    </row>
    <row r="28931" spans="1:4">
      <c r="A28931" s="489" t="str">
        <f t="shared" si="452"/>
        <v>2370303964訪問介護</v>
      </c>
      <c r="B28931" s="489">
        <v>2370303964</v>
      </c>
      <c r="C28931" s="489" t="s">
        <v>140</v>
      </c>
      <c r="D28931" s="489" t="s">
        <v>6007</v>
      </c>
    </row>
    <row r="28932" spans="1:4">
      <c r="A28932" s="489" t="str">
        <f t="shared" si="452"/>
        <v>2370303964訪問介護</v>
      </c>
      <c r="B28932" s="489">
        <v>2370303964</v>
      </c>
      <c r="C28932" s="489" t="s">
        <v>140</v>
      </c>
      <c r="D28932" s="489" t="s">
        <v>6007</v>
      </c>
    </row>
    <row r="28933" spans="1:4">
      <c r="A28933" s="489" t="str">
        <f t="shared" si="452"/>
        <v>2370303998介護予防支援</v>
      </c>
      <c r="B28933" s="489">
        <v>2370303998</v>
      </c>
      <c r="C28933" s="489" t="s">
        <v>2520</v>
      </c>
      <c r="D28933" s="489" t="s">
        <v>6008</v>
      </c>
    </row>
    <row r="28934" spans="1:4">
      <c r="A28934" s="489" t="str">
        <f t="shared" si="452"/>
        <v>2370303998居宅介護支援</v>
      </c>
      <c r="B28934" s="489">
        <v>2370303998</v>
      </c>
      <c r="C28934" s="489" t="s">
        <v>2519</v>
      </c>
      <c r="D28934" s="489" t="s">
        <v>6008</v>
      </c>
    </row>
    <row r="28935" spans="1:4">
      <c r="A28935" s="489" t="str">
        <f t="shared" si="452"/>
        <v>2370304012居宅介護支援</v>
      </c>
      <c r="B28935" s="489">
        <v>2370304012</v>
      </c>
      <c r="C28935" s="489" t="s">
        <v>2519</v>
      </c>
      <c r="D28935" s="489" t="s">
        <v>6009</v>
      </c>
    </row>
    <row r="28936" spans="1:4">
      <c r="A28936" s="489" t="str">
        <f t="shared" si="452"/>
        <v>2370304020訪問介護</v>
      </c>
      <c r="B28936" s="489">
        <v>2370304020</v>
      </c>
      <c r="C28936" s="489" t="s">
        <v>140</v>
      </c>
      <c r="D28936" s="489" t="s">
        <v>6009</v>
      </c>
    </row>
    <row r="28937" spans="1:4">
      <c r="A28937" s="489" t="str">
        <f t="shared" si="452"/>
        <v>2370304020訪問介護</v>
      </c>
      <c r="B28937" s="489">
        <v>2370304020</v>
      </c>
      <c r="C28937" s="489" t="s">
        <v>140</v>
      </c>
      <c r="D28937" s="489" t="s">
        <v>6009</v>
      </c>
    </row>
    <row r="28938" spans="1:4">
      <c r="A28938" s="489" t="str">
        <f t="shared" si="452"/>
        <v>2370304053介護予防短期入所生活介護</v>
      </c>
      <c r="B28938" s="489">
        <v>2370304053</v>
      </c>
      <c r="C28938" s="489" t="s">
        <v>2093</v>
      </c>
      <c r="D28938" s="489" t="s">
        <v>6010</v>
      </c>
    </row>
    <row r="28939" spans="1:4">
      <c r="A28939" s="489" t="str">
        <f t="shared" si="452"/>
        <v>2370304053介護予防短期入所生活介護</v>
      </c>
      <c r="B28939" s="489">
        <v>2370304053</v>
      </c>
      <c r="C28939" s="489" t="s">
        <v>2093</v>
      </c>
      <c r="D28939" s="489" t="s">
        <v>6010</v>
      </c>
    </row>
    <row r="28940" spans="1:4">
      <c r="A28940" s="489" t="str">
        <f t="shared" si="452"/>
        <v>2370304053短期入所生活介護</v>
      </c>
      <c r="B28940" s="489">
        <v>2370304053</v>
      </c>
      <c r="C28940" s="489" t="s">
        <v>2092</v>
      </c>
      <c r="D28940" s="489" t="s">
        <v>6010</v>
      </c>
    </row>
    <row r="28941" spans="1:4">
      <c r="A28941" s="489" t="str">
        <f t="shared" si="452"/>
        <v>2370304053短期入所生活介護</v>
      </c>
      <c r="B28941" s="489">
        <v>2370304053</v>
      </c>
      <c r="C28941" s="489" t="s">
        <v>2092</v>
      </c>
      <c r="D28941" s="489" t="s">
        <v>6010</v>
      </c>
    </row>
    <row r="28942" spans="1:4">
      <c r="A28942" s="489" t="str">
        <f t="shared" si="452"/>
        <v>2370304061訪問介護</v>
      </c>
      <c r="B28942" s="489">
        <v>2370304061</v>
      </c>
      <c r="C28942" s="489" t="s">
        <v>140</v>
      </c>
      <c r="D28942" s="489" t="s">
        <v>6011</v>
      </c>
    </row>
    <row r="28943" spans="1:4">
      <c r="A28943" s="489" t="str">
        <f t="shared" si="452"/>
        <v>2370304061訪問介護</v>
      </c>
      <c r="B28943" s="489">
        <v>2370304061</v>
      </c>
      <c r="C28943" s="489" t="s">
        <v>140</v>
      </c>
      <c r="D28943" s="489" t="s">
        <v>6011</v>
      </c>
    </row>
    <row r="28944" spans="1:4">
      <c r="A28944" s="489" t="str">
        <f t="shared" si="452"/>
        <v>2370304079訪問介護</v>
      </c>
      <c r="B28944" s="489">
        <v>2370304079</v>
      </c>
      <c r="C28944" s="489" t="s">
        <v>140</v>
      </c>
      <c r="D28944" s="489" t="s">
        <v>6012</v>
      </c>
    </row>
    <row r="28945" spans="1:4">
      <c r="A28945" s="489" t="str">
        <f t="shared" si="452"/>
        <v>2370304079訪問介護</v>
      </c>
      <c r="B28945" s="489">
        <v>2370304079</v>
      </c>
      <c r="C28945" s="489" t="s">
        <v>140</v>
      </c>
      <c r="D28945" s="489" t="s">
        <v>6012</v>
      </c>
    </row>
    <row r="28946" spans="1:4">
      <c r="A28946" s="489" t="str">
        <f t="shared" si="452"/>
        <v>2370304087介護予防短期入所生活介護</v>
      </c>
      <c r="B28946" s="489">
        <v>2370304087</v>
      </c>
      <c r="C28946" s="489" t="s">
        <v>2093</v>
      </c>
      <c r="D28946" s="489" t="s">
        <v>6013</v>
      </c>
    </row>
    <row r="28947" spans="1:4">
      <c r="A28947" s="489" t="str">
        <f t="shared" si="452"/>
        <v>2370304087短期入所生活介護</v>
      </c>
      <c r="B28947" s="489">
        <v>2370304087</v>
      </c>
      <c r="C28947" s="489" t="s">
        <v>2092</v>
      </c>
      <c r="D28947" s="489" t="s">
        <v>6013</v>
      </c>
    </row>
    <row r="28948" spans="1:4">
      <c r="A28948" s="489" t="str">
        <f t="shared" si="452"/>
        <v>2370304095介護予防支援</v>
      </c>
      <c r="B28948" s="489">
        <v>2370304095</v>
      </c>
      <c r="C28948" s="489" t="s">
        <v>2520</v>
      </c>
      <c r="D28948" s="489" t="s">
        <v>6014</v>
      </c>
    </row>
    <row r="28949" spans="1:4">
      <c r="A28949" s="489" t="str">
        <f t="shared" si="452"/>
        <v>2370304095居宅介護支援</v>
      </c>
      <c r="B28949" s="489">
        <v>2370304095</v>
      </c>
      <c r="C28949" s="489" t="s">
        <v>2519</v>
      </c>
      <c r="D28949" s="489" t="s">
        <v>6014</v>
      </c>
    </row>
    <row r="28950" spans="1:4">
      <c r="A28950" s="489" t="str">
        <f t="shared" si="452"/>
        <v>2370304129居宅介護支援</v>
      </c>
      <c r="B28950" s="489">
        <v>2370304129</v>
      </c>
      <c r="C28950" s="489" t="s">
        <v>2519</v>
      </c>
      <c r="D28950" s="489" t="s">
        <v>6015</v>
      </c>
    </row>
    <row r="28951" spans="1:4">
      <c r="A28951" s="489" t="str">
        <f t="shared" si="452"/>
        <v>2370304152通所介護</v>
      </c>
      <c r="B28951" s="489">
        <v>2370304152</v>
      </c>
      <c r="C28951" s="489" t="s">
        <v>158</v>
      </c>
      <c r="D28951" s="489" t="s">
        <v>6016</v>
      </c>
    </row>
    <row r="28952" spans="1:4">
      <c r="A28952" s="489" t="str">
        <f t="shared" si="452"/>
        <v>2370304160居宅介護支援</v>
      </c>
      <c r="B28952" s="489">
        <v>2370304160</v>
      </c>
      <c r="C28952" s="489" t="s">
        <v>2519</v>
      </c>
      <c r="D28952" s="489" t="s">
        <v>6017</v>
      </c>
    </row>
    <row r="28953" spans="1:4">
      <c r="A28953" s="489" t="str">
        <f t="shared" si="452"/>
        <v>2370304178訪問介護</v>
      </c>
      <c r="B28953" s="489">
        <v>2370304178</v>
      </c>
      <c r="C28953" s="489" t="s">
        <v>140</v>
      </c>
      <c r="D28953" s="489" t="s">
        <v>6018</v>
      </c>
    </row>
    <row r="28954" spans="1:4">
      <c r="A28954" s="489" t="str">
        <f t="shared" si="452"/>
        <v>2370304178訪問介護</v>
      </c>
      <c r="B28954" s="489">
        <v>2370304178</v>
      </c>
      <c r="C28954" s="489" t="s">
        <v>140</v>
      </c>
      <c r="D28954" s="489" t="s">
        <v>6018</v>
      </c>
    </row>
    <row r="28955" spans="1:4">
      <c r="A28955" s="489" t="str">
        <f t="shared" si="452"/>
        <v>2370304202訪問介護</v>
      </c>
      <c r="B28955" s="489">
        <v>2370304202</v>
      </c>
      <c r="C28955" s="489" t="s">
        <v>140</v>
      </c>
      <c r="D28955" s="489" t="s">
        <v>6019</v>
      </c>
    </row>
    <row r="28956" spans="1:4">
      <c r="A28956" s="489" t="str">
        <f t="shared" si="452"/>
        <v>2370304202訪問介護</v>
      </c>
      <c r="B28956" s="489">
        <v>2370304202</v>
      </c>
      <c r="C28956" s="489" t="s">
        <v>140</v>
      </c>
      <c r="D28956" s="489" t="s">
        <v>6019</v>
      </c>
    </row>
    <row r="28957" spans="1:4">
      <c r="A28957" s="489" t="str">
        <f t="shared" si="452"/>
        <v>2370304236訪問介護</v>
      </c>
      <c r="B28957" s="489">
        <v>2370304236</v>
      </c>
      <c r="C28957" s="489" t="s">
        <v>140</v>
      </c>
      <c r="D28957" s="489" t="s">
        <v>6020</v>
      </c>
    </row>
    <row r="28958" spans="1:4">
      <c r="A28958" s="489" t="str">
        <f t="shared" si="452"/>
        <v>2370304236訪問介護</v>
      </c>
      <c r="B28958" s="489">
        <v>2370304236</v>
      </c>
      <c r="C28958" s="489" t="s">
        <v>140</v>
      </c>
      <c r="D28958" s="489" t="s">
        <v>6020</v>
      </c>
    </row>
    <row r="28959" spans="1:4">
      <c r="A28959" s="489" t="str">
        <f t="shared" si="452"/>
        <v>2370304244居宅介護支援</v>
      </c>
      <c r="B28959" s="489">
        <v>2370304244</v>
      </c>
      <c r="C28959" s="489" t="s">
        <v>2519</v>
      </c>
      <c r="D28959" s="489" t="s">
        <v>6021</v>
      </c>
    </row>
    <row r="28960" spans="1:4">
      <c r="A28960" s="489" t="str">
        <f t="shared" si="452"/>
        <v>2370304251訪問介護</v>
      </c>
      <c r="B28960" s="489">
        <v>2370304251</v>
      </c>
      <c r="C28960" s="489" t="s">
        <v>140</v>
      </c>
      <c r="D28960" s="489" t="s">
        <v>6022</v>
      </c>
    </row>
    <row r="28961" spans="1:4">
      <c r="A28961" s="489" t="str">
        <f t="shared" si="452"/>
        <v>2370304251訪問介護</v>
      </c>
      <c r="B28961" s="489">
        <v>2370304251</v>
      </c>
      <c r="C28961" s="489" t="s">
        <v>140</v>
      </c>
      <c r="D28961" s="489" t="s">
        <v>6022</v>
      </c>
    </row>
    <row r="28962" spans="1:4">
      <c r="A28962" s="489" t="str">
        <f t="shared" si="452"/>
        <v>2370304285訪問介護</v>
      </c>
      <c r="B28962" s="489">
        <v>2370304285</v>
      </c>
      <c r="C28962" s="489" t="s">
        <v>140</v>
      </c>
      <c r="D28962" s="489" t="s">
        <v>6023</v>
      </c>
    </row>
    <row r="28963" spans="1:4">
      <c r="A28963" s="489" t="str">
        <f t="shared" si="452"/>
        <v>2370304285訪問介護</v>
      </c>
      <c r="B28963" s="489">
        <v>2370304285</v>
      </c>
      <c r="C28963" s="489" t="s">
        <v>140</v>
      </c>
      <c r="D28963" s="489" t="s">
        <v>6023</v>
      </c>
    </row>
    <row r="28964" spans="1:4">
      <c r="A28964" s="489" t="str">
        <f t="shared" si="452"/>
        <v>2370304293訪問介護</v>
      </c>
      <c r="B28964" s="489">
        <v>2370304293</v>
      </c>
      <c r="C28964" s="489" t="s">
        <v>140</v>
      </c>
      <c r="D28964" s="489" t="s">
        <v>6024</v>
      </c>
    </row>
    <row r="28965" spans="1:4">
      <c r="A28965" s="489" t="str">
        <f t="shared" si="452"/>
        <v>2370304293訪問介護</v>
      </c>
      <c r="B28965" s="489">
        <v>2370304293</v>
      </c>
      <c r="C28965" s="489" t="s">
        <v>140</v>
      </c>
      <c r="D28965" s="489" t="s">
        <v>6024</v>
      </c>
    </row>
    <row r="28966" spans="1:4">
      <c r="A28966" s="489" t="str">
        <f t="shared" si="452"/>
        <v>2370304301居宅介護支援</v>
      </c>
      <c r="B28966" s="489">
        <v>2370304301</v>
      </c>
      <c r="C28966" s="489" t="s">
        <v>2519</v>
      </c>
      <c r="D28966" s="489" t="s">
        <v>6025</v>
      </c>
    </row>
    <row r="28967" spans="1:4">
      <c r="A28967" s="489" t="str">
        <f t="shared" si="452"/>
        <v>2370304319介護予防通所リハビリテーション</v>
      </c>
      <c r="B28967" s="489">
        <v>2370304319</v>
      </c>
      <c r="C28967" s="489" t="s">
        <v>2512</v>
      </c>
      <c r="D28967" s="489" t="s">
        <v>6026</v>
      </c>
    </row>
    <row r="28968" spans="1:4">
      <c r="A28968" s="489" t="str">
        <f t="shared" si="452"/>
        <v>2370304319通所リハビリテーション</v>
      </c>
      <c r="B28968" s="489">
        <v>2370304319</v>
      </c>
      <c r="C28968" s="489" t="s">
        <v>2511</v>
      </c>
      <c r="D28968" s="489" t="s">
        <v>6026</v>
      </c>
    </row>
    <row r="28969" spans="1:4">
      <c r="A28969" s="489" t="str">
        <f t="shared" si="452"/>
        <v>2370304350訪問介護</v>
      </c>
      <c r="B28969" s="489">
        <v>2370304350</v>
      </c>
      <c r="C28969" s="489" t="s">
        <v>140</v>
      </c>
      <c r="D28969" s="489" t="s">
        <v>6027</v>
      </c>
    </row>
    <row r="28970" spans="1:4">
      <c r="A28970" s="489" t="str">
        <f t="shared" si="452"/>
        <v>2370304350訪問介護</v>
      </c>
      <c r="B28970" s="489">
        <v>2370304350</v>
      </c>
      <c r="C28970" s="489" t="s">
        <v>140</v>
      </c>
      <c r="D28970" s="489" t="s">
        <v>6027</v>
      </c>
    </row>
    <row r="28971" spans="1:4">
      <c r="A28971" s="489" t="str">
        <f t="shared" si="452"/>
        <v>2370304368介護予防支援</v>
      </c>
      <c r="B28971" s="489">
        <v>2370304368</v>
      </c>
      <c r="C28971" s="489" t="s">
        <v>2520</v>
      </c>
      <c r="D28971" s="489" t="s">
        <v>6028</v>
      </c>
    </row>
    <row r="28972" spans="1:4">
      <c r="A28972" s="489" t="str">
        <f t="shared" si="452"/>
        <v>2370304368居宅介護支援</v>
      </c>
      <c r="B28972" s="489">
        <v>2370304368</v>
      </c>
      <c r="C28972" s="489" t="s">
        <v>2519</v>
      </c>
      <c r="D28972" s="489" t="s">
        <v>6028</v>
      </c>
    </row>
    <row r="28973" spans="1:4">
      <c r="A28973" s="489" t="str">
        <f t="shared" si="452"/>
        <v>2370304384訪問介護</v>
      </c>
      <c r="B28973" s="489">
        <v>2370304384</v>
      </c>
      <c r="C28973" s="489" t="s">
        <v>140</v>
      </c>
      <c r="D28973" s="489" t="s">
        <v>6029</v>
      </c>
    </row>
    <row r="28974" spans="1:4">
      <c r="A28974" s="489" t="str">
        <f t="shared" si="452"/>
        <v>2370304384訪問介護</v>
      </c>
      <c r="B28974" s="489">
        <v>2370304384</v>
      </c>
      <c r="C28974" s="489" t="s">
        <v>140</v>
      </c>
      <c r="D28974" s="489" t="s">
        <v>6029</v>
      </c>
    </row>
    <row r="28975" spans="1:4">
      <c r="A28975" s="489" t="str">
        <f t="shared" si="452"/>
        <v>2370304392居宅介護支援</v>
      </c>
      <c r="B28975" s="489">
        <v>2370304392</v>
      </c>
      <c r="C28975" s="489" t="s">
        <v>2519</v>
      </c>
      <c r="D28975" s="489" t="s">
        <v>6030</v>
      </c>
    </row>
    <row r="28976" spans="1:4">
      <c r="A28976" s="489" t="str">
        <f t="shared" si="452"/>
        <v>2370304434居宅介護支援</v>
      </c>
      <c r="B28976" s="489">
        <v>2370304434</v>
      </c>
      <c r="C28976" s="489" t="s">
        <v>2519</v>
      </c>
      <c r="D28976" s="489" t="s">
        <v>5939</v>
      </c>
    </row>
    <row r="28977" spans="1:4">
      <c r="A28977" s="489" t="str">
        <f t="shared" si="452"/>
        <v>2370304459訪問介護</v>
      </c>
      <c r="B28977" s="489">
        <v>2370304459</v>
      </c>
      <c r="C28977" s="489" t="s">
        <v>140</v>
      </c>
      <c r="D28977" s="489" t="s">
        <v>6031</v>
      </c>
    </row>
    <row r="28978" spans="1:4">
      <c r="A28978" s="489" t="str">
        <f t="shared" si="452"/>
        <v>2370304459訪問介護</v>
      </c>
      <c r="B28978" s="489">
        <v>2370304459</v>
      </c>
      <c r="C28978" s="489" t="s">
        <v>140</v>
      </c>
      <c r="D28978" s="489" t="s">
        <v>6031</v>
      </c>
    </row>
    <row r="28979" spans="1:4">
      <c r="A28979" s="489" t="str">
        <f t="shared" si="452"/>
        <v>2370304475訪問介護</v>
      </c>
      <c r="B28979" s="489">
        <v>2370304475</v>
      </c>
      <c r="C28979" s="489" t="s">
        <v>140</v>
      </c>
      <c r="D28979" s="489" t="s">
        <v>6032</v>
      </c>
    </row>
    <row r="28980" spans="1:4">
      <c r="A28980" s="489" t="str">
        <f t="shared" si="452"/>
        <v>2370304475訪問介護</v>
      </c>
      <c r="B28980" s="489">
        <v>2370304475</v>
      </c>
      <c r="C28980" s="489" t="s">
        <v>140</v>
      </c>
      <c r="D28980" s="489" t="s">
        <v>6032</v>
      </c>
    </row>
    <row r="28981" spans="1:4">
      <c r="A28981" s="489" t="str">
        <f t="shared" si="452"/>
        <v>2370304509訪問介護</v>
      </c>
      <c r="B28981" s="489">
        <v>2370304509</v>
      </c>
      <c r="C28981" s="489" t="s">
        <v>140</v>
      </c>
      <c r="D28981" s="489" t="s">
        <v>6033</v>
      </c>
    </row>
    <row r="28982" spans="1:4">
      <c r="A28982" s="489" t="str">
        <f t="shared" si="452"/>
        <v>2370304509訪問介護</v>
      </c>
      <c r="B28982" s="489">
        <v>2370304509</v>
      </c>
      <c r="C28982" s="489" t="s">
        <v>140</v>
      </c>
      <c r="D28982" s="489" t="s">
        <v>6033</v>
      </c>
    </row>
    <row r="28983" spans="1:4">
      <c r="A28983" s="489" t="str">
        <f t="shared" si="452"/>
        <v>2370304541訪問介護</v>
      </c>
      <c r="B28983" s="489">
        <v>2370304541</v>
      </c>
      <c r="C28983" s="489" t="s">
        <v>140</v>
      </c>
      <c r="D28983" s="489" t="s">
        <v>6034</v>
      </c>
    </row>
    <row r="28984" spans="1:4">
      <c r="A28984" s="489" t="str">
        <f t="shared" si="452"/>
        <v>2370304541訪問介護</v>
      </c>
      <c r="B28984" s="489">
        <v>2370304541</v>
      </c>
      <c r="C28984" s="489" t="s">
        <v>140</v>
      </c>
      <c r="D28984" s="489" t="s">
        <v>6034</v>
      </c>
    </row>
    <row r="28985" spans="1:4">
      <c r="A28985" s="489" t="str">
        <f t="shared" si="452"/>
        <v>2370304558訪問介護</v>
      </c>
      <c r="B28985" s="489">
        <v>2370304558</v>
      </c>
      <c r="C28985" s="489" t="s">
        <v>140</v>
      </c>
      <c r="D28985" s="489" t="s">
        <v>6035</v>
      </c>
    </row>
    <row r="28986" spans="1:4">
      <c r="A28986" s="489" t="str">
        <f t="shared" si="452"/>
        <v>2370304558訪問介護</v>
      </c>
      <c r="B28986" s="489">
        <v>2370304558</v>
      </c>
      <c r="C28986" s="489" t="s">
        <v>140</v>
      </c>
      <c r="D28986" s="489" t="s">
        <v>6035</v>
      </c>
    </row>
    <row r="28987" spans="1:4">
      <c r="A28987" s="489" t="str">
        <f t="shared" si="452"/>
        <v>2370304566訪問介護</v>
      </c>
      <c r="B28987" s="489">
        <v>2370304566</v>
      </c>
      <c r="C28987" s="489" t="s">
        <v>140</v>
      </c>
      <c r="D28987" s="489" t="s">
        <v>6036</v>
      </c>
    </row>
    <row r="28988" spans="1:4">
      <c r="A28988" s="489" t="str">
        <f t="shared" si="452"/>
        <v>2370304566訪問介護</v>
      </c>
      <c r="B28988" s="489">
        <v>2370304566</v>
      </c>
      <c r="C28988" s="489" t="s">
        <v>140</v>
      </c>
      <c r="D28988" s="489" t="s">
        <v>6036</v>
      </c>
    </row>
    <row r="28989" spans="1:4">
      <c r="A28989" s="489" t="str">
        <f t="shared" si="452"/>
        <v>2370304574通所介護</v>
      </c>
      <c r="B28989" s="489">
        <v>2370304574</v>
      </c>
      <c r="C28989" s="489" t="s">
        <v>158</v>
      </c>
      <c r="D28989" s="489" t="s">
        <v>6037</v>
      </c>
    </row>
    <row r="28990" spans="1:4">
      <c r="A28990" s="489" t="str">
        <f t="shared" si="452"/>
        <v>2370304582介護予防支援</v>
      </c>
      <c r="B28990" s="489">
        <v>2370304582</v>
      </c>
      <c r="C28990" s="489" t="s">
        <v>2520</v>
      </c>
      <c r="D28990" s="489" t="s">
        <v>6038</v>
      </c>
    </row>
    <row r="28991" spans="1:4">
      <c r="A28991" s="489" t="str">
        <f t="shared" si="452"/>
        <v>2370304582居宅介護支援</v>
      </c>
      <c r="B28991" s="489">
        <v>2370304582</v>
      </c>
      <c r="C28991" s="489" t="s">
        <v>2519</v>
      </c>
      <c r="D28991" s="489" t="s">
        <v>6038</v>
      </c>
    </row>
    <row r="28992" spans="1:4">
      <c r="A28992" s="489" t="str">
        <f t="shared" si="452"/>
        <v>2370304590居宅介護支援</v>
      </c>
      <c r="B28992" s="489">
        <v>2370304590</v>
      </c>
      <c r="C28992" s="489" t="s">
        <v>2519</v>
      </c>
      <c r="D28992" s="489" t="s">
        <v>6039</v>
      </c>
    </row>
    <row r="28993" spans="1:4">
      <c r="A28993" s="489" t="str">
        <f t="shared" si="452"/>
        <v>2370304608通所介護</v>
      </c>
      <c r="B28993" s="489">
        <v>2370304608</v>
      </c>
      <c r="C28993" s="489" t="s">
        <v>158</v>
      </c>
      <c r="D28993" s="489" t="s">
        <v>6040</v>
      </c>
    </row>
    <row r="28994" spans="1:4">
      <c r="A28994" s="489" t="str">
        <f t="shared" ref="A28994:A29057" si="453">B28994&amp;C28994</f>
        <v>2370304616居宅介護支援</v>
      </c>
      <c r="B28994" s="489">
        <v>2370304616</v>
      </c>
      <c r="C28994" s="489" t="s">
        <v>2519</v>
      </c>
      <c r="D28994" s="489" t="s">
        <v>6041</v>
      </c>
    </row>
    <row r="28995" spans="1:4">
      <c r="A28995" s="489" t="str">
        <f t="shared" si="453"/>
        <v>2370304632居宅介護支援</v>
      </c>
      <c r="B28995" s="489">
        <v>2370304632</v>
      </c>
      <c r="C28995" s="489" t="s">
        <v>2519</v>
      </c>
      <c r="D28995" s="489" t="s">
        <v>6042</v>
      </c>
    </row>
    <row r="28996" spans="1:4">
      <c r="A28996" s="489" t="str">
        <f t="shared" si="453"/>
        <v>2370304640訪問介護</v>
      </c>
      <c r="B28996" s="489">
        <v>2370304640</v>
      </c>
      <c r="C28996" s="489" t="s">
        <v>140</v>
      </c>
      <c r="D28996" s="489" t="s">
        <v>6043</v>
      </c>
    </row>
    <row r="28997" spans="1:4">
      <c r="A28997" s="489" t="str">
        <f t="shared" si="453"/>
        <v>2370304640訪問介護</v>
      </c>
      <c r="B28997" s="489">
        <v>2370304640</v>
      </c>
      <c r="C28997" s="489" t="s">
        <v>140</v>
      </c>
      <c r="D28997" s="489" t="s">
        <v>6043</v>
      </c>
    </row>
    <row r="28998" spans="1:4">
      <c r="A28998" s="489" t="str">
        <f t="shared" si="453"/>
        <v>2370304657居宅介護支援</v>
      </c>
      <c r="B28998" s="489">
        <v>2370304657</v>
      </c>
      <c r="C28998" s="489" t="s">
        <v>2519</v>
      </c>
      <c r="D28998" s="489" t="s">
        <v>6044</v>
      </c>
    </row>
    <row r="28999" spans="1:4">
      <c r="A28999" s="489" t="str">
        <f t="shared" si="453"/>
        <v>2370304665訪問介護</v>
      </c>
      <c r="B28999" s="489">
        <v>2370304665</v>
      </c>
      <c r="C28999" s="489" t="s">
        <v>140</v>
      </c>
      <c r="D28999" s="489" t="s">
        <v>6045</v>
      </c>
    </row>
    <row r="29000" spans="1:4">
      <c r="A29000" s="489" t="str">
        <f t="shared" si="453"/>
        <v>2370304665訪問介護</v>
      </c>
      <c r="B29000" s="489">
        <v>2370304665</v>
      </c>
      <c r="C29000" s="489" t="s">
        <v>140</v>
      </c>
      <c r="D29000" s="489" t="s">
        <v>6045</v>
      </c>
    </row>
    <row r="29001" spans="1:4">
      <c r="A29001" s="489" t="str">
        <f t="shared" si="453"/>
        <v>2370304715居宅介護支援</v>
      </c>
      <c r="B29001" s="489">
        <v>2370304715</v>
      </c>
      <c r="C29001" s="489" t="s">
        <v>2519</v>
      </c>
      <c r="D29001" s="489" t="s">
        <v>6046</v>
      </c>
    </row>
    <row r="29002" spans="1:4">
      <c r="A29002" s="489" t="str">
        <f t="shared" si="453"/>
        <v>2370304731訪問介護</v>
      </c>
      <c r="B29002" s="489">
        <v>2370304731</v>
      </c>
      <c r="C29002" s="489" t="s">
        <v>140</v>
      </c>
      <c r="D29002" s="489" t="s">
        <v>6047</v>
      </c>
    </row>
    <row r="29003" spans="1:4">
      <c r="A29003" s="489" t="str">
        <f t="shared" si="453"/>
        <v>2370304731訪問介護</v>
      </c>
      <c r="B29003" s="489">
        <v>2370304731</v>
      </c>
      <c r="C29003" s="489" t="s">
        <v>140</v>
      </c>
      <c r="D29003" s="489" t="s">
        <v>6047</v>
      </c>
    </row>
    <row r="29004" spans="1:4">
      <c r="A29004" s="489" t="str">
        <f t="shared" si="453"/>
        <v>2370304749訪問介護</v>
      </c>
      <c r="B29004" s="489">
        <v>2370304749</v>
      </c>
      <c r="C29004" s="489" t="s">
        <v>140</v>
      </c>
      <c r="D29004" s="489" t="s">
        <v>6048</v>
      </c>
    </row>
    <row r="29005" spans="1:4">
      <c r="A29005" s="489" t="str">
        <f t="shared" si="453"/>
        <v>2370304749訪問介護</v>
      </c>
      <c r="B29005" s="489">
        <v>2370304749</v>
      </c>
      <c r="C29005" s="489" t="s">
        <v>140</v>
      </c>
      <c r="D29005" s="489" t="s">
        <v>6048</v>
      </c>
    </row>
    <row r="29006" spans="1:4">
      <c r="A29006" s="489" t="str">
        <f t="shared" si="453"/>
        <v>2370304772訪問介護</v>
      </c>
      <c r="B29006" s="489">
        <v>2370304772</v>
      </c>
      <c r="C29006" s="489" t="s">
        <v>140</v>
      </c>
      <c r="D29006" s="489" t="s">
        <v>6049</v>
      </c>
    </row>
    <row r="29007" spans="1:4">
      <c r="A29007" s="489" t="str">
        <f t="shared" si="453"/>
        <v>2370304772訪問介護</v>
      </c>
      <c r="B29007" s="489">
        <v>2370304772</v>
      </c>
      <c r="C29007" s="489" t="s">
        <v>140</v>
      </c>
      <c r="D29007" s="489" t="s">
        <v>6049</v>
      </c>
    </row>
    <row r="29008" spans="1:4">
      <c r="A29008" s="489" t="str">
        <f t="shared" si="453"/>
        <v>2370304780訪問介護</v>
      </c>
      <c r="B29008" s="489">
        <v>2370304780</v>
      </c>
      <c r="C29008" s="489" t="s">
        <v>140</v>
      </c>
      <c r="D29008" s="489" t="s">
        <v>6050</v>
      </c>
    </row>
    <row r="29009" spans="1:4">
      <c r="A29009" s="489" t="str">
        <f t="shared" si="453"/>
        <v>2370304780訪問介護</v>
      </c>
      <c r="B29009" s="489">
        <v>2370304780</v>
      </c>
      <c r="C29009" s="489" t="s">
        <v>140</v>
      </c>
      <c r="D29009" s="489" t="s">
        <v>6050</v>
      </c>
    </row>
    <row r="29010" spans="1:4">
      <c r="A29010" s="489" t="str">
        <f t="shared" si="453"/>
        <v>2370304798居宅介護支援</v>
      </c>
      <c r="B29010" s="489">
        <v>2370304798</v>
      </c>
      <c r="C29010" s="489" t="s">
        <v>2519</v>
      </c>
      <c r="D29010" s="489" t="s">
        <v>6051</v>
      </c>
    </row>
    <row r="29011" spans="1:4">
      <c r="A29011" s="489" t="str">
        <f t="shared" si="453"/>
        <v>2370304830訪問介護</v>
      </c>
      <c r="B29011" s="489">
        <v>2370304830</v>
      </c>
      <c r="C29011" s="489" t="s">
        <v>140</v>
      </c>
      <c r="D29011" s="489" t="s">
        <v>6052</v>
      </c>
    </row>
    <row r="29012" spans="1:4">
      <c r="A29012" s="489" t="str">
        <f t="shared" si="453"/>
        <v>2370304830訪問介護</v>
      </c>
      <c r="B29012" s="489">
        <v>2370304830</v>
      </c>
      <c r="C29012" s="489" t="s">
        <v>140</v>
      </c>
      <c r="D29012" s="489" t="s">
        <v>6052</v>
      </c>
    </row>
    <row r="29013" spans="1:4">
      <c r="A29013" s="489" t="str">
        <f t="shared" si="453"/>
        <v>2370304848介護予防支援</v>
      </c>
      <c r="B29013" s="489">
        <v>2370304848</v>
      </c>
      <c r="C29013" s="489" t="s">
        <v>2520</v>
      </c>
      <c r="D29013" s="489" t="s">
        <v>6053</v>
      </c>
    </row>
    <row r="29014" spans="1:4">
      <c r="A29014" s="489" t="str">
        <f t="shared" si="453"/>
        <v>2370304848居宅介護支援</v>
      </c>
      <c r="B29014" s="489">
        <v>2370304848</v>
      </c>
      <c r="C29014" s="489" t="s">
        <v>2519</v>
      </c>
      <c r="D29014" s="489" t="s">
        <v>6053</v>
      </c>
    </row>
    <row r="29015" spans="1:4">
      <c r="A29015" s="489" t="str">
        <f t="shared" si="453"/>
        <v>2370304855居宅介護支援</v>
      </c>
      <c r="B29015" s="489">
        <v>2370304855</v>
      </c>
      <c r="C29015" s="489" t="s">
        <v>2519</v>
      </c>
      <c r="D29015" s="489" t="s">
        <v>6054</v>
      </c>
    </row>
    <row r="29016" spans="1:4">
      <c r="A29016" s="489" t="str">
        <f t="shared" si="453"/>
        <v>2370304863訪問介護</v>
      </c>
      <c r="B29016" s="489">
        <v>2370304863</v>
      </c>
      <c r="C29016" s="489" t="s">
        <v>140</v>
      </c>
      <c r="D29016" s="489" t="s">
        <v>6055</v>
      </c>
    </row>
    <row r="29017" spans="1:4">
      <c r="A29017" s="489" t="str">
        <f t="shared" si="453"/>
        <v>2370304863訪問介護</v>
      </c>
      <c r="B29017" s="489">
        <v>2370304863</v>
      </c>
      <c r="C29017" s="489" t="s">
        <v>140</v>
      </c>
      <c r="D29017" s="489" t="s">
        <v>6055</v>
      </c>
    </row>
    <row r="29018" spans="1:4">
      <c r="A29018" s="489" t="str">
        <f t="shared" si="453"/>
        <v>2370304871訪問介護</v>
      </c>
      <c r="B29018" s="489">
        <v>2370304871</v>
      </c>
      <c r="C29018" s="489" t="s">
        <v>140</v>
      </c>
      <c r="D29018" s="489" t="s">
        <v>6056</v>
      </c>
    </row>
    <row r="29019" spans="1:4">
      <c r="A29019" s="489" t="str">
        <f t="shared" si="453"/>
        <v>2370304871訪問介護</v>
      </c>
      <c r="B29019" s="489">
        <v>2370304871</v>
      </c>
      <c r="C29019" s="489" t="s">
        <v>140</v>
      </c>
      <c r="D29019" s="489" t="s">
        <v>6056</v>
      </c>
    </row>
    <row r="29020" spans="1:4">
      <c r="A29020" s="489" t="str">
        <f t="shared" si="453"/>
        <v>2370304889訪問介護</v>
      </c>
      <c r="B29020" s="489">
        <v>2370304889</v>
      </c>
      <c r="C29020" s="489" t="s">
        <v>140</v>
      </c>
      <c r="D29020" s="489" t="s">
        <v>6057</v>
      </c>
    </row>
    <row r="29021" spans="1:4">
      <c r="A29021" s="489" t="str">
        <f t="shared" si="453"/>
        <v>2370304889訪問介護</v>
      </c>
      <c r="B29021" s="489">
        <v>2370304889</v>
      </c>
      <c r="C29021" s="489" t="s">
        <v>140</v>
      </c>
      <c r="D29021" s="489" t="s">
        <v>6057</v>
      </c>
    </row>
    <row r="29022" spans="1:4">
      <c r="A29022" s="489" t="str">
        <f t="shared" si="453"/>
        <v>2370304897訪問介護</v>
      </c>
      <c r="B29022" s="489">
        <v>2370304897</v>
      </c>
      <c r="C29022" s="489" t="s">
        <v>140</v>
      </c>
      <c r="D29022" s="489" t="s">
        <v>6058</v>
      </c>
    </row>
    <row r="29023" spans="1:4">
      <c r="A29023" s="489" t="str">
        <f t="shared" si="453"/>
        <v>2370304897訪問介護</v>
      </c>
      <c r="B29023" s="489">
        <v>2370304897</v>
      </c>
      <c r="C29023" s="489" t="s">
        <v>140</v>
      </c>
      <c r="D29023" s="489" t="s">
        <v>6058</v>
      </c>
    </row>
    <row r="29024" spans="1:4">
      <c r="A29024" s="489" t="str">
        <f t="shared" si="453"/>
        <v>2370304913通所介護</v>
      </c>
      <c r="B29024" s="489">
        <v>2370304913</v>
      </c>
      <c r="C29024" s="489" t="s">
        <v>158</v>
      </c>
      <c r="D29024" s="489" t="s">
        <v>6059</v>
      </c>
    </row>
    <row r="29025" spans="1:4">
      <c r="A29025" s="489" t="str">
        <f t="shared" si="453"/>
        <v>2370304921訪問介護</v>
      </c>
      <c r="B29025" s="489">
        <v>2370304921</v>
      </c>
      <c r="C29025" s="489" t="s">
        <v>140</v>
      </c>
      <c r="D29025" s="489" t="s">
        <v>6060</v>
      </c>
    </row>
    <row r="29026" spans="1:4">
      <c r="A29026" s="489" t="str">
        <f t="shared" si="453"/>
        <v>2370304921訪問介護</v>
      </c>
      <c r="B29026" s="489">
        <v>2370304921</v>
      </c>
      <c r="C29026" s="489" t="s">
        <v>140</v>
      </c>
      <c r="D29026" s="489" t="s">
        <v>6060</v>
      </c>
    </row>
    <row r="29027" spans="1:4">
      <c r="A29027" s="489" t="str">
        <f t="shared" si="453"/>
        <v>2370304947訪問介護</v>
      </c>
      <c r="B29027" s="489">
        <v>2370304947</v>
      </c>
      <c r="C29027" s="489" t="s">
        <v>140</v>
      </c>
      <c r="D29027" s="489" t="s">
        <v>6061</v>
      </c>
    </row>
    <row r="29028" spans="1:4">
      <c r="A29028" s="489" t="str">
        <f t="shared" si="453"/>
        <v>2370304947訪問介護</v>
      </c>
      <c r="B29028" s="489">
        <v>2370304947</v>
      </c>
      <c r="C29028" s="489" t="s">
        <v>140</v>
      </c>
      <c r="D29028" s="489" t="s">
        <v>6061</v>
      </c>
    </row>
    <row r="29029" spans="1:4">
      <c r="A29029" s="489" t="str">
        <f t="shared" si="453"/>
        <v>2370304970居宅介護支援</v>
      </c>
      <c r="B29029" s="489">
        <v>2370304970</v>
      </c>
      <c r="C29029" s="489" t="s">
        <v>2519</v>
      </c>
      <c r="D29029" s="489" t="s">
        <v>6062</v>
      </c>
    </row>
    <row r="29030" spans="1:4">
      <c r="A29030" s="489" t="str">
        <f t="shared" si="453"/>
        <v>2370304988訪問介護</v>
      </c>
      <c r="B29030" s="489">
        <v>2370304988</v>
      </c>
      <c r="C29030" s="489" t="s">
        <v>140</v>
      </c>
      <c r="D29030" s="489" t="s">
        <v>6063</v>
      </c>
    </row>
    <row r="29031" spans="1:4">
      <c r="A29031" s="489" t="str">
        <f t="shared" si="453"/>
        <v>2370304988訪問介護</v>
      </c>
      <c r="B29031" s="489">
        <v>2370304988</v>
      </c>
      <c r="C29031" s="489" t="s">
        <v>140</v>
      </c>
      <c r="D29031" s="489" t="s">
        <v>6063</v>
      </c>
    </row>
    <row r="29032" spans="1:4">
      <c r="A29032" s="489" t="str">
        <f t="shared" si="453"/>
        <v>2370304996訪問介護</v>
      </c>
      <c r="B29032" s="489">
        <v>2370304996</v>
      </c>
      <c r="C29032" s="489" t="s">
        <v>140</v>
      </c>
      <c r="D29032" s="489" t="s">
        <v>6064</v>
      </c>
    </row>
    <row r="29033" spans="1:4">
      <c r="A29033" s="489" t="str">
        <f t="shared" si="453"/>
        <v>2370304996訪問介護</v>
      </c>
      <c r="B29033" s="489">
        <v>2370304996</v>
      </c>
      <c r="C29033" s="489" t="s">
        <v>140</v>
      </c>
      <c r="D29033" s="489" t="s">
        <v>6064</v>
      </c>
    </row>
    <row r="29034" spans="1:4">
      <c r="A29034" s="489" t="str">
        <f t="shared" si="453"/>
        <v>2370305001訪問介護</v>
      </c>
      <c r="B29034" s="489">
        <v>2370305001</v>
      </c>
      <c r="C29034" s="489" t="s">
        <v>140</v>
      </c>
      <c r="D29034" s="489" t="s">
        <v>6065</v>
      </c>
    </row>
    <row r="29035" spans="1:4">
      <c r="A29035" s="489" t="str">
        <f t="shared" si="453"/>
        <v>2370305001訪問介護</v>
      </c>
      <c r="B29035" s="489">
        <v>2370305001</v>
      </c>
      <c r="C29035" s="489" t="s">
        <v>140</v>
      </c>
      <c r="D29035" s="489" t="s">
        <v>6065</v>
      </c>
    </row>
    <row r="29036" spans="1:4">
      <c r="A29036" s="489" t="str">
        <f t="shared" si="453"/>
        <v>2370305019居宅介護支援</v>
      </c>
      <c r="B29036" s="489">
        <v>2370305019</v>
      </c>
      <c r="C29036" s="489" t="s">
        <v>2519</v>
      </c>
      <c r="D29036" s="489" t="s">
        <v>6066</v>
      </c>
    </row>
    <row r="29037" spans="1:4">
      <c r="A29037" s="489" t="str">
        <f t="shared" si="453"/>
        <v>2370305035居宅介護支援</v>
      </c>
      <c r="B29037" s="489">
        <v>2370305035</v>
      </c>
      <c r="C29037" s="489" t="s">
        <v>2519</v>
      </c>
      <c r="D29037" s="489" t="s">
        <v>6067</v>
      </c>
    </row>
    <row r="29038" spans="1:4">
      <c r="A29038" s="489" t="str">
        <f t="shared" si="453"/>
        <v>2370305050訪問介護</v>
      </c>
      <c r="B29038" s="489">
        <v>2370305050</v>
      </c>
      <c r="C29038" s="489" t="s">
        <v>140</v>
      </c>
      <c r="D29038" s="489" t="s">
        <v>6068</v>
      </c>
    </row>
    <row r="29039" spans="1:4">
      <c r="A29039" s="489" t="str">
        <f t="shared" si="453"/>
        <v>2370305050訪問介護</v>
      </c>
      <c r="B29039" s="489">
        <v>2370305050</v>
      </c>
      <c r="C29039" s="489" t="s">
        <v>140</v>
      </c>
      <c r="D29039" s="489" t="s">
        <v>6068</v>
      </c>
    </row>
    <row r="29040" spans="1:4">
      <c r="A29040" s="489" t="str">
        <f t="shared" si="453"/>
        <v>2370305068訪問介護</v>
      </c>
      <c r="B29040" s="489">
        <v>2370305068</v>
      </c>
      <c r="C29040" s="489" t="s">
        <v>140</v>
      </c>
      <c r="D29040" s="489" t="s">
        <v>6069</v>
      </c>
    </row>
    <row r="29041" spans="1:4">
      <c r="A29041" s="489" t="str">
        <f t="shared" si="453"/>
        <v>2370305068訪問介護</v>
      </c>
      <c r="B29041" s="489">
        <v>2370305068</v>
      </c>
      <c r="C29041" s="489" t="s">
        <v>140</v>
      </c>
      <c r="D29041" s="489" t="s">
        <v>6069</v>
      </c>
    </row>
    <row r="29042" spans="1:4">
      <c r="A29042" s="489" t="str">
        <f t="shared" si="453"/>
        <v>2370305076訪問介護</v>
      </c>
      <c r="B29042" s="489">
        <v>2370305076</v>
      </c>
      <c r="C29042" s="489" t="s">
        <v>140</v>
      </c>
      <c r="D29042" s="489" t="s">
        <v>6070</v>
      </c>
    </row>
    <row r="29043" spans="1:4">
      <c r="A29043" s="489" t="str">
        <f t="shared" si="453"/>
        <v>2370305076訪問介護</v>
      </c>
      <c r="B29043" s="489">
        <v>2370305076</v>
      </c>
      <c r="C29043" s="489" t="s">
        <v>140</v>
      </c>
      <c r="D29043" s="489" t="s">
        <v>6070</v>
      </c>
    </row>
    <row r="29044" spans="1:4">
      <c r="A29044" s="489" t="str">
        <f t="shared" si="453"/>
        <v>2370305084訪問介護</v>
      </c>
      <c r="B29044" s="489">
        <v>2370305084</v>
      </c>
      <c r="C29044" s="489" t="s">
        <v>140</v>
      </c>
      <c r="D29044" s="489" t="s">
        <v>6042</v>
      </c>
    </row>
    <row r="29045" spans="1:4">
      <c r="A29045" s="489" t="str">
        <f t="shared" si="453"/>
        <v>2370305084訪問介護</v>
      </c>
      <c r="B29045" s="489">
        <v>2370305084</v>
      </c>
      <c r="C29045" s="489" t="s">
        <v>140</v>
      </c>
      <c r="D29045" s="489" t="s">
        <v>6042</v>
      </c>
    </row>
    <row r="29046" spans="1:4">
      <c r="A29046" s="489" t="str">
        <f t="shared" si="453"/>
        <v>2370305092居宅介護支援</v>
      </c>
      <c r="B29046" s="489">
        <v>2370305092</v>
      </c>
      <c r="C29046" s="489" t="s">
        <v>2519</v>
      </c>
      <c r="D29046" s="489" t="s">
        <v>6071</v>
      </c>
    </row>
    <row r="29047" spans="1:4">
      <c r="A29047" s="489" t="str">
        <f t="shared" si="453"/>
        <v>2370305100訪問介護</v>
      </c>
      <c r="B29047" s="489">
        <v>2370305100</v>
      </c>
      <c r="C29047" s="489" t="s">
        <v>140</v>
      </c>
      <c r="D29047" s="489" t="s">
        <v>6072</v>
      </c>
    </row>
    <row r="29048" spans="1:4">
      <c r="A29048" s="489" t="str">
        <f t="shared" si="453"/>
        <v>2370305100訪問介護</v>
      </c>
      <c r="B29048" s="489">
        <v>2370305100</v>
      </c>
      <c r="C29048" s="489" t="s">
        <v>140</v>
      </c>
      <c r="D29048" s="489" t="s">
        <v>6072</v>
      </c>
    </row>
    <row r="29049" spans="1:4">
      <c r="A29049" s="489" t="str">
        <f t="shared" si="453"/>
        <v>2370305118介護老人福祉施設</v>
      </c>
      <c r="B29049" s="489">
        <v>2370305118</v>
      </c>
      <c r="C29049" s="489" t="s">
        <v>1921</v>
      </c>
      <c r="D29049" s="489" t="s">
        <v>6073</v>
      </c>
    </row>
    <row r="29050" spans="1:4">
      <c r="A29050" s="489" t="str">
        <f t="shared" si="453"/>
        <v>2370305126介護予防短期入所生活介護</v>
      </c>
      <c r="B29050" s="489">
        <v>2370305126</v>
      </c>
      <c r="C29050" s="489" t="s">
        <v>2093</v>
      </c>
      <c r="D29050" s="489" t="s">
        <v>6074</v>
      </c>
    </row>
    <row r="29051" spans="1:4">
      <c r="A29051" s="489" t="str">
        <f t="shared" si="453"/>
        <v>2370305126短期入所生活介護</v>
      </c>
      <c r="B29051" s="489">
        <v>2370305126</v>
      </c>
      <c r="C29051" s="489" t="s">
        <v>2092</v>
      </c>
      <c r="D29051" s="489" t="s">
        <v>6074</v>
      </c>
    </row>
    <row r="29052" spans="1:4">
      <c r="A29052" s="489" t="str">
        <f t="shared" si="453"/>
        <v>2370305134訪問介護</v>
      </c>
      <c r="B29052" s="489">
        <v>2370305134</v>
      </c>
      <c r="C29052" s="489" t="s">
        <v>140</v>
      </c>
      <c r="D29052" s="489" t="s">
        <v>6075</v>
      </c>
    </row>
    <row r="29053" spans="1:4">
      <c r="A29053" s="489" t="str">
        <f t="shared" si="453"/>
        <v>2370305134訪問介護</v>
      </c>
      <c r="B29053" s="489">
        <v>2370305134</v>
      </c>
      <c r="C29053" s="489" t="s">
        <v>140</v>
      </c>
      <c r="D29053" s="489" t="s">
        <v>6075</v>
      </c>
    </row>
    <row r="29054" spans="1:4">
      <c r="A29054" s="489" t="str">
        <f t="shared" si="453"/>
        <v>2370305142居宅介護支援</v>
      </c>
      <c r="B29054" s="489">
        <v>2370305142</v>
      </c>
      <c r="C29054" s="489" t="s">
        <v>2519</v>
      </c>
      <c r="D29054" s="489" t="s">
        <v>6076</v>
      </c>
    </row>
    <row r="29055" spans="1:4">
      <c r="A29055" s="489" t="str">
        <f t="shared" si="453"/>
        <v>2370305159訪問介護</v>
      </c>
      <c r="B29055" s="489">
        <v>2370305159</v>
      </c>
      <c r="C29055" s="489" t="s">
        <v>140</v>
      </c>
      <c r="D29055" s="489" t="s">
        <v>6077</v>
      </c>
    </row>
    <row r="29056" spans="1:4">
      <c r="A29056" s="489" t="str">
        <f t="shared" si="453"/>
        <v>2370305159訪問介護</v>
      </c>
      <c r="B29056" s="489">
        <v>2370305159</v>
      </c>
      <c r="C29056" s="489" t="s">
        <v>140</v>
      </c>
      <c r="D29056" s="489" t="s">
        <v>6077</v>
      </c>
    </row>
    <row r="29057" spans="1:4">
      <c r="A29057" s="489" t="str">
        <f t="shared" si="453"/>
        <v>2370305167訪問介護</v>
      </c>
      <c r="B29057" s="489">
        <v>2370305167</v>
      </c>
      <c r="C29057" s="489" t="s">
        <v>140</v>
      </c>
      <c r="D29057" s="489" t="s">
        <v>6078</v>
      </c>
    </row>
    <row r="29058" spans="1:4">
      <c r="A29058" s="489" t="str">
        <f t="shared" ref="A29058:A29121" si="454">B29058&amp;C29058</f>
        <v>2370305167訪問介護</v>
      </c>
      <c r="B29058" s="489">
        <v>2370305167</v>
      </c>
      <c r="C29058" s="489" t="s">
        <v>140</v>
      </c>
      <c r="D29058" s="489" t="s">
        <v>6078</v>
      </c>
    </row>
    <row r="29059" spans="1:4">
      <c r="A29059" s="489" t="str">
        <f t="shared" si="454"/>
        <v>2370305175訪問介護</v>
      </c>
      <c r="B29059" s="489">
        <v>2370305175</v>
      </c>
      <c r="C29059" s="489" t="s">
        <v>140</v>
      </c>
      <c r="D29059" s="489" t="s">
        <v>6079</v>
      </c>
    </row>
    <row r="29060" spans="1:4">
      <c r="A29060" s="489" t="str">
        <f t="shared" si="454"/>
        <v>2370305175訪問介護</v>
      </c>
      <c r="B29060" s="489">
        <v>2370305175</v>
      </c>
      <c r="C29060" s="489" t="s">
        <v>140</v>
      </c>
      <c r="D29060" s="489" t="s">
        <v>6079</v>
      </c>
    </row>
    <row r="29061" spans="1:4">
      <c r="A29061" s="489" t="str">
        <f t="shared" si="454"/>
        <v>2370305191訪問介護</v>
      </c>
      <c r="B29061" s="489">
        <v>2370305191</v>
      </c>
      <c r="C29061" s="489" t="s">
        <v>140</v>
      </c>
      <c r="D29061" s="489" t="s">
        <v>6080</v>
      </c>
    </row>
    <row r="29062" spans="1:4">
      <c r="A29062" s="489" t="str">
        <f t="shared" si="454"/>
        <v>2370305191訪問介護</v>
      </c>
      <c r="B29062" s="489">
        <v>2370305191</v>
      </c>
      <c r="C29062" s="489" t="s">
        <v>140</v>
      </c>
      <c r="D29062" s="489" t="s">
        <v>6080</v>
      </c>
    </row>
    <row r="29063" spans="1:4">
      <c r="A29063" s="489" t="str">
        <f t="shared" si="454"/>
        <v>2370305209訪問介護</v>
      </c>
      <c r="B29063" s="489">
        <v>2370305209</v>
      </c>
      <c r="C29063" s="489" t="s">
        <v>140</v>
      </c>
      <c r="D29063" s="489" t="s">
        <v>6081</v>
      </c>
    </row>
    <row r="29064" spans="1:4">
      <c r="A29064" s="489" t="str">
        <f t="shared" si="454"/>
        <v>2370305209訪問介護</v>
      </c>
      <c r="B29064" s="489">
        <v>2370305209</v>
      </c>
      <c r="C29064" s="489" t="s">
        <v>140</v>
      </c>
      <c r="D29064" s="489" t="s">
        <v>6081</v>
      </c>
    </row>
    <row r="29065" spans="1:4">
      <c r="A29065" s="489" t="str">
        <f t="shared" si="454"/>
        <v>2370305217居宅介護支援</v>
      </c>
      <c r="B29065" s="489">
        <v>2370305217</v>
      </c>
      <c r="C29065" s="489" t="s">
        <v>2519</v>
      </c>
      <c r="D29065" s="489" t="s">
        <v>6082</v>
      </c>
    </row>
    <row r="29066" spans="1:4">
      <c r="A29066" s="489" t="str">
        <f t="shared" si="454"/>
        <v>2370305225訪問介護</v>
      </c>
      <c r="B29066" s="489">
        <v>2370305225</v>
      </c>
      <c r="C29066" s="489" t="s">
        <v>140</v>
      </c>
      <c r="D29066" s="489" t="s">
        <v>6083</v>
      </c>
    </row>
    <row r="29067" spans="1:4">
      <c r="A29067" s="489" t="str">
        <f t="shared" si="454"/>
        <v>2370305225訪問介護</v>
      </c>
      <c r="B29067" s="489">
        <v>2370305225</v>
      </c>
      <c r="C29067" s="489" t="s">
        <v>140</v>
      </c>
      <c r="D29067" s="489" t="s">
        <v>6083</v>
      </c>
    </row>
    <row r="29068" spans="1:4">
      <c r="A29068" s="489" t="str">
        <f t="shared" si="454"/>
        <v>2370305233訪問介護</v>
      </c>
      <c r="B29068" s="489">
        <v>2370305233</v>
      </c>
      <c r="C29068" s="489" t="s">
        <v>140</v>
      </c>
      <c r="D29068" s="489" t="s">
        <v>6084</v>
      </c>
    </row>
    <row r="29069" spans="1:4">
      <c r="A29069" s="489" t="str">
        <f t="shared" si="454"/>
        <v>2370305233訪問介護</v>
      </c>
      <c r="B29069" s="489">
        <v>2370305233</v>
      </c>
      <c r="C29069" s="489" t="s">
        <v>140</v>
      </c>
      <c r="D29069" s="489" t="s">
        <v>6084</v>
      </c>
    </row>
    <row r="29070" spans="1:4">
      <c r="A29070" s="489" t="str">
        <f t="shared" si="454"/>
        <v>2370305241訪問介護</v>
      </c>
      <c r="B29070" s="489">
        <v>2370305241</v>
      </c>
      <c r="C29070" s="489" t="s">
        <v>140</v>
      </c>
      <c r="D29070" s="489" t="s">
        <v>6085</v>
      </c>
    </row>
    <row r="29071" spans="1:4">
      <c r="A29071" s="489" t="str">
        <f t="shared" si="454"/>
        <v>2370305241訪問介護</v>
      </c>
      <c r="B29071" s="489">
        <v>2370305241</v>
      </c>
      <c r="C29071" s="489" t="s">
        <v>140</v>
      </c>
      <c r="D29071" s="489" t="s">
        <v>6085</v>
      </c>
    </row>
    <row r="29072" spans="1:4">
      <c r="A29072" s="489" t="str">
        <f t="shared" si="454"/>
        <v>2370305258訪問介護</v>
      </c>
      <c r="B29072" s="489">
        <v>2370305258</v>
      </c>
      <c r="C29072" s="489" t="s">
        <v>140</v>
      </c>
      <c r="D29072" s="489" t="s">
        <v>6086</v>
      </c>
    </row>
    <row r="29073" spans="1:4">
      <c r="A29073" s="489" t="str">
        <f t="shared" si="454"/>
        <v>2370305258訪問介護</v>
      </c>
      <c r="B29073" s="489">
        <v>2370305258</v>
      </c>
      <c r="C29073" s="489" t="s">
        <v>140</v>
      </c>
      <c r="D29073" s="489" t="s">
        <v>6086</v>
      </c>
    </row>
    <row r="29074" spans="1:4">
      <c r="A29074" s="489" t="str">
        <f t="shared" si="454"/>
        <v>2370305266介護予防支援</v>
      </c>
      <c r="B29074" s="489">
        <v>2370305266</v>
      </c>
      <c r="C29074" s="489" t="s">
        <v>2520</v>
      </c>
      <c r="D29074" s="489" t="s">
        <v>6087</v>
      </c>
    </row>
    <row r="29075" spans="1:4">
      <c r="A29075" s="489" t="str">
        <f t="shared" si="454"/>
        <v>2370305266居宅介護支援</v>
      </c>
      <c r="B29075" s="489">
        <v>2370305266</v>
      </c>
      <c r="C29075" s="489" t="s">
        <v>2519</v>
      </c>
      <c r="D29075" s="489" t="s">
        <v>6087</v>
      </c>
    </row>
    <row r="29076" spans="1:4">
      <c r="A29076" s="489" t="str">
        <f t="shared" si="454"/>
        <v>2370305274訪問介護</v>
      </c>
      <c r="B29076" s="489">
        <v>2370305274</v>
      </c>
      <c r="C29076" s="489" t="s">
        <v>140</v>
      </c>
      <c r="D29076" s="489" t="s">
        <v>6088</v>
      </c>
    </row>
    <row r="29077" spans="1:4">
      <c r="A29077" s="489" t="str">
        <f t="shared" si="454"/>
        <v>2370305274訪問介護</v>
      </c>
      <c r="B29077" s="489">
        <v>2370305274</v>
      </c>
      <c r="C29077" s="489" t="s">
        <v>140</v>
      </c>
      <c r="D29077" s="489" t="s">
        <v>6088</v>
      </c>
    </row>
    <row r="29078" spans="1:4">
      <c r="A29078" s="489" t="str">
        <f t="shared" si="454"/>
        <v>2370305282訪問介護</v>
      </c>
      <c r="B29078" s="489">
        <v>2370305282</v>
      </c>
      <c r="C29078" s="489" t="s">
        <v>140</v>
      </c>
      <c r="D29078" s="489" t="s">
        <v>6089</v>
      </c>
    </row>
    <row r="29079" spans="1:4">
      <c r="A29079" s="489" t="str">
        <f t="shared" si="454"/>
        <v>2370305282訪問介護</v>
      </c>
      <c r="B29079" s="489">
        <v>2370305282</v>
      </c>
      <c r="C29079" s="489" t="s">
        <v>140</v>
      </c>
      <c r="D29079" s="489" t="s">
        <v>6089</v>
      </c>
    </row>
    <row r="29080" spans="1:4">
      <c r="A29080" s="489" t="str">
        <f t="shared" si="454"/>
        <v>2370305290訪問介護</v>
      </c>
      <c r="B29080" s="489">
        <v>2370305290</v>
      </c>
      <c r="C29080" s="489" t="s">
        <v>140</v>
      </c>
      <c r="D29080" s="489" t="s">
        <v>6090</v>
      </c>
    </row>
    <row r="29081" spans="1:4">
      <c r="A29081" s="489" t="str">
        <f t="shared" si="454"/>
        <v>2370305290訪問介護</v>
      </c>
      <c r="B29081" s="489">
        <v>2370305290</v>
      </c>
      <c r="C29081" s="489" t="s">
        <v>140</v>
      </c>
      <c r="D29081" s="489" t="s">
        <v>6090</v>
      </c>
    </row>
    <row r="29082" spans="1:4">
      <c r="A29082" s="489" t="str">
        <f t="shared" si="454"/>
        <v>2370305308介護予防支援</v>
      </c>
      <c r="B29082" s="489">
        <v>2370305308</v>
      </c>
      <c r="C29082" s="489" t="s">
        <v>2520</v>
      </c>
      <c r="D29082" s="489" t="s">
        <v>6091</v>
      </c>
    </row>
    <row r="29083" spans="1:4">
      <c r="A29083" s="489" t="str">
        <f t="shared" si="454"/>
        <v>2370305308居宅介護支援</v>
      </c>
      <c r="B29083" s="489">
        <v>2370305308</v>
      </c>
      <c r="C29083" s="489" t="s">
        <v>2519</v>
      </c>
      <c r="D29083" s="489" t="s">
        <v>6091</v>
      </c>
    </row>
    <row r="29084" spans="1:4">
      <c r="A29084" s="489" t="str">
        <f t="shared" si="454"/>
        <v>2370305324居宅介護支援</v>
      </c>
      <c r="B29084" s="489">
        <v>2370305324</v>
      </c>
      <c r="C29084" s="489" t="s">
        <v>2519</v>
      </c>
      <c r="D29084" s="489" t="s">
        <v>6092</v>
      </c>
    </row>
    <row r="29085" spans="1:4">
      <c r="A29085" s="489" t="str">
        <f t="shared" si="454"/>
        <v>2370305332訪問介護</v>
      </c>
      <c r="B29085" s="489">
        <v>2370305332</v>
      </c>
      <c r="C29085" s="489" t="s">
        <v>140</v>
      </c>
      <c r="D29085" s="489" t="s">
        <v>6093</v>
      </c>
    </row>
    <row r="29086" spans="1:4">
      <c r="A29086" s="489" t="str">
        <f t="shared" si="454"/>
        <v>2370305332訪問介護</v>
      </c>
      <c r="B29086" s="489">
        <v>2370305332</v>
      </c>
      <c r="C29086" s="489" t="s">
        <v>140</v>
      </c>
      <c r="D29086" s="489" t="s">
        <v>6093</v>
      </c>
    </row>
    <row r="29087" spans="1:4">
      <c r="A29087" s="489" t="str">
        <f t="shared" si="454"/>
        <v>2370305340居宅介護支援</v>
      </c>
      <c r="B29087" s="489">
        <v>2370305340</v>
      </c>
      <c r="C29087" s="489" t="s">
        <v>2519</v>
      </c>
      <c r="D29087" s="489" t="s">
        <v>6094</v>
      </c>
    </row>
    <row r="29088" spans="1:4">
      <c r="A29088" s="489" t="str">
        <f t="shared" si="454"/>
        <v>2370305365訪問介護</v>
      </c>
      <c r="B29088" s="489">
        <v>2370305365</v>
      </c>
      <c r="C29088" s="489" t="s">
        <v>140</v>
      </c>
      <c r="D29088" s="489" t="s">
        <v>6095</v>
      </c>
    </row>
    <row r="29089" spans="1:4">
      <c r="A29089" s="489" t="str">
        <f t="shared" si="454"/>
        <v>2370305365訪問介護</v>
      </c>
      <c r="B29089" s="489">
        <v>2370305365</v>
      </c>
      <c r="C29089" s="489" t="s">
        <v>140</v>
      </c>
      <c r="D29089" s="489" t="s">
        <v>6095</v>
      </c>
    </row>
    <row r="29090" spans="1:4">
      <c r="A29090" s="489" t="str">
        <f t="shared" si="454"/>
        <v>2370305373訪問介護</v>
      </c>
      <c r="B29090" s="489">
        <v>2370305373</v>
      </c>
      <c r="C29090" s="489" t="s">
        <v>140</v>
      </c>
      <c r="D29090" s="489" t="s">
        <v>19443</v>
      </c>
    </row>
    <row r="29091" spans="1:4">
      <c r="A29091" s="489" t="str">
        <f t="shared" si="454"/>
        <v>2370305373訪問介護</v>
      </c>
      <c r="B29091" s="489">
        <v>2370305373</v>
      </c>
      <c r="C29091" s="489" t="s">
        <v>140</v>
      </c>
      <c r="D29091" s="489" t="s">
        <v>19443</v>
      </c>
    </row>
    <row r="29092" spans="1:4">
      <c r="A29092" s="489" t="str">
        <f t="shared" si="454"/>
        <v>2370400018介護予防支援</v>
      </c>
      <c r="B29092" s="489">
        <v>2370400018</v>
      </c>
      <c r="C29092" s="489" t="s">
        <v>2520</v>
      </c>
      <c r="D29092" s="489" t="s">
        <v>6096</v>
      </c>
    </row>
    <row r="29093" spans="1:4">
      <c r="A29093" s="489" t="str">
        <f t="shared" si="454"/>
        <v>2370400018居宅介護支援</v>
      </c>
      <c r="B29093" s="489">
        <v>2370400018</v>
      </c>
      <c r="C29093" s="489" t="s">
        <v>2519</v>
      </c>
      <c r="D29093" s="489" t="s">
        <v>6096</v>
      </c>
    </row>
    <row r="29094" spans="1:4">
      <c r="A29094" s="489" t="str">
        <f t="shared" si="454"/>
        <v>2370400018訪問介護</v>
      </c>
      <c r="B29094" s="489">
        <v>2370400018</v>
      </c>
      <c r="C29094" s="489" t="s">
        <v>140</v>
      </c>
      <c r="D29094" s="489" t="s">
        <v>6096</v>
      </c>
    </row>
    <row r="29095" spans="1:4">
      <c r="A29095" s="489" t="str">
        <f t="shared" si="454"/>
        <v>2370400018訪問介護</v>
      </c>
      <c r="B29095" s="489">
        <v>2370400018</v>
      </c>
      <c r="C29095" s="489" t="s">
        <v>140</v>
      </c>
      <c r="D29095" s="489" t="s">
        <v>6096</v>
      </c>
    </row>
    <row r="29096" spans="1:4">
      <c r="A29096" s="489" t="str">
        <f t="shared" si="454"/>
        <v>2370400018訪問型サービス（独自）</v>
      </c>
      <c r="B29096" s="489">
        <v>2370400018</v>
      </c>
      <c r="C29096" s="489" t="s">
        <v>2571</v>
      </c>
      <c r="D29096" s="489" t="s">
        <v>6096</v>
      </c>
    </row>
    <row r="29097" spans="1:4">
      <c r="A29097" s="489" t="str">
        <f t="shared" si="454"/>
        <v>2370400026介護予防支援</v>
      </c>
      <c r="B29097" s="489">
        <v>2370400026</v>
      </c>
      <c r="C29097" s="489" t="s">
        <v>2520</v>
      </c>
      <c r="D29097" s="489" t="s">
        <v>6097</v>
      </c>
    </row>
    <row r="29098" spans="1:4">
      <c r="A29098" s="489" t="str">
        <f t="shared" si="454"/>
        <v>2370400026居宅介護支援</v>
      </c>
      <c r="B29098" s="489">
        <v>2370400026</v>
      </c>
      <c r="C29098" s="489" t="s">
        <v>2519</v>
      </c>
      <c r="D29098" s="489" t="s">
        <v>6097</v>
      </c>
    </row>
    <row r="29099" spans="1:4">
      <c r="A29099" s="489" t="str">
        <f t="shared" si="454"/>
        <v>2370400034居宅介護支援</v>
      </c>
      <c r="B29099" s="489">
        <v>2370400034</v>
      </c>
      <c r="C29099" s="489" t="s">
        <v>2519</v>
      </c>
      <c r="D29099" s="489" t="s">
        <v>6098</v>
      </c>
    </row>
    <row r="29100" spans="1:4">
      <c r="A29100" s="489" t="str">
        <f t="shared" si="454"/>
        <v>2370400042居宅介護支援</v>
      </c>
      <c r="B29100" s="489">
        <v>2370400042</v>
      </c>
      <c r="C29100" s="489" t="s">
        <v>2519</v>
      </c>
      <c r="D29100" s="489" t="s">
        <v>6099</v>
      </c>
    </row>
    <row r="29101" spans="1:4">
      <c r="A29101" s="489" t="str">
        <f t="shared" si="454"/>
        <v>2370400067介護老人福祉施設</v>
      </c>
      <c r="B29101" s="489">
        <v>2370400067</v>
      </c>
      <c r="C29101" s="489" t="s">
        <v>1921</v>
      </c>
      <c r="D29101" s="489" t="s">
        <v>6100</v>
      </c>
    </row>
    <row r="29102" spans="1:4">
      <c r="A29102" s="489" t="str">
        <f t="shared" si="454"/>
        <v>2370400075介護老人福祉施設</v>
      </c>
      <c r="B29102" s="489">
        <v>2370400075</v>
      </c>
      <c r="C29102" s="489" t="s">
        <v>1921</v>
      </c>
      <c r="D29102" s="489" t="s">
        <v>6101</v>
      </c>
    </row>
    <row r="29103" spans="1:4">
      <c r="A29103" s="489" t="str">
        <f t="shared" si="454"/>
        <v>2370400075介護老人福祉施設</v>
      </c>
      <c r="B29103" s="489">
        <v>2370400075</v>
      </c>
      <c r="C29103" s="489" t="s">
        <v>1921</v>
      </c>
      <c r="D29103" s="489" t="s">
        <v>6101</v>
      </c>
    </row>
    <row r="29104" spans="1:4">
      <c r="A29104" s="489" t="str">
        <f t="shared" si="454"/>
        <v>2370400083介護老人福祉施設</v>
      </c>
      <c r="B29104" s="489">
        <v>2370400083</v>
      </c>
      <c r="C29104" s="489" t="s">
        <v>1921</v>
      </c>
      <c r="D29104" s="489" t="s">
        <v>6102</v>
      </c>
    </row>
    <row r="29105" spans="1:4">
      <c r="A29105" s="489" t="str">
        <f t="shared" si="454"/>
        <v>2370400083介護老人福祉施設</v>
      </c>
      <c r="B29105" s="489">
        <v>2370400083</v>
      </c>
      <c r="C29105" s="489" t="s">
        <v>1921</v>
      </c>
      <c r="D29105" s="489" t="s">
        <v>6102</v>
      </c>
    </row>
    <row r="29106" spans="1:4">
      <c r="A29106" s="489" t="str">
        <f t="shared" si="454"/>
        <v>2370400091介護老人福祉施設</v>
      </c>
      <c r="B29106" s="489">
        <v>2370400091</v>
      </c>
      <c r="C29106" s="489" t="s">
        <v>1921</v>
      </c>
      <c r="D29106" s="489" t="s">
        <v>6103</v>
      </c>
    </row>
    <row r="29107" spans="1:4">
      <c r="A29107" s="489" t="str">
        <f t="shared" si="454"/>
        <v>2370400109通所介護</v>
      </c>
      <c r="B29107" s="489">
        <v>2370400109</v>
      </c>
      <c r="C29107" s="489" t="s">
        <v>158</v>
      </c>
      <c r="D29107" s="489" t="s">
        <v>6104</v>
      </c>
    </row>
    <row r="29108" spans="1:4">
      <c r="A29108" s="489" t="str">
        <f t="shared" si="454"/>
        <v>2370400109通所型サービス（独自）</v>
      </c>
      <c r="B29108" s="489">
        <v>2370400109</v>
      </c>
      <c r="C29108" s="489" t="s">
        <v>2570</v>
      </c>
      <c r="D29108" s="489" t="s">
        <v>6104</v>
      </c>
    </row>
    <row r="29109" spans="1:4">
      <c r="A29109" s="489" t="str">
        <f t="shared" si="454"/>
        <v>2370400117介護予防短期入所生活介護</v>
      </c>
      <c r="B29109" s="489">
        <v>2370400117</v>
      </c>
      <c r="C29109" s="489" t="s">
        <v>2093</v>
      </c>
      <c r="D29109" s="489" t="s">
        <v>6103</v>
      </c>
    </row>
    <row r="29110" spans="1:4">
      <c r="A29110" s="489" t="str">
        <f t="shared" si="454"/>
        <v>2370400117介護予防短期入所生活介護</v>
      </c>
      <c r="B29110" s="489">
        <v>2370400117</v>
      </c>
      <c r="C29110" s="489" t="s">
        <v>2093</v>
      </c>
      <c r="D29110" s="489" t="s">
        <v>6103</v>
      </c>
    </row>
    <row r="29111" spans="1:4">
      <c r="A29111" s="489" t="str">
        <f t="shared" si="454"/>
        <v>2370400117短期入所生活介護</v>
      </c>
      <c r="B29111" s="489">
        <v>2370400117</v>
      </c>
      <c r="C29111" s="489" t="s">
        <v>2092</v>
      </c>
      <c r="D29111" s="489" t="s">
        <v>6103</v>
      </c>
    </row>
    <row r="29112" spans="1:4">
      <c r="A29112" s="489" t="str">
        <f t="shared" si="454"/>
        <v>2370400117短期入所生活介護</v>
      </c>
      <c r="B29112" s="489">
        <v>2370400117</v>
      </c>
      <c r="C29112" s="489" t="s">
        <v>2092</v>
      </c>
      <c r="D29112" s="489" t="s">
        <v>6103</v>
      </c>
    </row>
    <row r="29113" spans="1:4">
      <c r="A29113" s="489" t="str">
        <f t="shared" si="454"/>
        <v>2370400125居宅介護支援</v>
      </c>
      <c r="B29113" s="489">
        <v>2370400125</v>
      </c>
      <c r="C29113" s="489" t="s">
        <v>2519</v>
      </c>
      <c r="D29113" s="489" t="s">
        <v>6105</v>
      </c>
    </row>
    <row r="29114" spans="1:4">
      <c r="A29114" s="489" t="str">
        <f t="shared" si="454"/>
        <v>2370400158居宅介護支援</v>
      </c>
      <c r="B29114" s="489">
        <v>2370400158</v>
      </c>
      <c r="C29114" s="489" t="s">
        <v>2519</v>
      </c>
      <c r="D29114" s="489" t="s">
        <v>6106</v>
      </c>
    </row>
    <row r="29115" spans="1:4">
      <c r="A29115" s="489" t="str">
        <f t="shared" si="454"/>
        <v>2370400166居宅介護支援</v>
      </c>
      <c r="B29115" s="489">
        <v>2370400166</v>
      </c>
      <c r="C29115" s="489" t="s">
        <v>2519</v>
      </c>
      <c r="D29115" s="489" t="s">
        <v>6107</v>
      </c>
    </row>
    <row r="29116" spans="1:4">
      <c r="A29116" s="489" t="str">
        <f t="shared" si="454"/>
        <v>2370400232通所介護</v>
      </c>
      <c r="B29116" s="489">
        <v>2370400232</v>
      </c>
      <c r="C29116" s="489" t="s">
        <v>158</v>
      </c>
      <c r="D29116" s="489" t="s">
        <v>6108</v>
      </c>
    </row>
    <row r="29117" spans="1:4">
      <c r="A29117" s="489" t="str">
        <f t="shared" si="454"/>
        <v>2370400232通所型サービス（独自）</v>
      </c>
      <c r="B29117" s="489">
        <v>2370400232</v>
      </c>
      <c r="C29117" s="489" t="s">
        <v>2570</v>
      </c>
      <c r="D29117" s="489" t="s">
        <v>6108</v>
      </c>
    </row>
    <row r="29118" spans="1:4">
      <c r="A29118" s="489" t="str">
        <f t="shared" si="454"/>
        <v>2370400240通所介護</v>
      </c>
      <c r="B29118" s="489">
        <v>2370400240</v>
      </c>
      <c r="C29118" s="489" t="s">
        <v>158</v>
      </c>
      <c r="D29118" s="489" t="s">
        <v>6109</v>
      </c>
    </row>
    <row r="29119" spans="1:4">
      <c r="A29119" s="489" t="str">
        <f t="shared" si="454"/>
        <v>2370400240通所型サービス（独自）</v>
      </c>
      <c r="B29119" s="489">
        <v>2370400240</v>
      </c>
      <c r="C29119" s="489" t="s">
        <v>2570</v>
      </c>
      <c r="D29119" s="489" t="s">
        <v>6109</v>
      </c>
    </row>
    <row r="29120" spans="1:4">
      <c r="A29120" s="489" t="str">
        <f t="shared" si="454"/>
        <v>2370400257居宅介護支援</v>
      </c>
      <c r="B29120" s="489">
        <v>2370400257</v>
      </c>
      <c r="C29120" s="489" t="s">
        <v>2519</v>
      </c>
      <c r="D29120" s="489" t="s">
        <v>6110</v>
      </c>
    </row>
    <row r="29121" spans="1:4">
      <c r="A29121" s="489" t="str">
        <f t="shared" si="454"/>
        <v>2370400273訪問介護</v>
      </c>
      <c r="B29121" s="489">
        <v>2370400273</v>
      </c>
      <c r="C29121" s="489" t="s">
        <v>140</v>
      </c>
      <c r="D29121" s="489" t="s">
        <v>6111</v>
      </c>
    </row>
    <row r="29122" spans="1:4">
      <c r="A29122" s="489" t="str">
        <f t="shared" ref="A29122:A29185" si="455">B29122&amp;C29122</f>
        <v>2370400273訪問介護</v>
      </c>
      <c r="B29122" s="489">
        <v>2370400273</v>
      </c>
      <c r="C29122" s="489" t="s">
        <v>140</v>
      </c>
      <c r="D29122" s="489" t="s">
        <v>6111</v>
      </c>
    </row>
    <row r="29123" spans="1:4">
      <c r="A29123" s="489" t="str">
        <f t="shared" si="455"/>
        <v>2370400273訪問型サービス（独自）</v>
      </c>
      <c r="B29123" s="489">
        <v>2370400273</v>
      </c>
      <c r="C29123" s="489" t="s">
        <v>2571</v>
      </c>
      <c r="D29123" s="489" t="s">
        <v>6111</v>
      </c>
    </row>
    <row r="29124" spans="1:4">
      <c r="A29124" s="489" t="str">
        <f t="shared" si="455"/>
        <v>2370400299居宅介護支援</v>
      </c>
      <c r="B29124" s="489">
        <v>2370400299</v>
      </c>
      <c r="C29124" s="489" t="s">
        <v>2519</v>
      </c>
      <c r="D29124" s="489" t="s">
        <v>6112</v>
      </c>
    </row>
    <row r="29125" spans="1:4">
      <c r="A29125" s="489" t="str">
        <f t="shared" si="455"/>
        <v>2370400307通所介護</v>
      </c>
      <c r="B29125" s="489">
        <v>2370400307</v>
      </c>
      <c r="C29125" s="489" t="s">
        <v>158</v>
      </c>
      <c r="D29125" s="489" t="s">
        <v>6113</v>
      </c>
    </row>
    <row r="29126" spans="1:4">
      <c r="A29126" s="489" t="str">
        <f t="shared" si="455"/>
        <v>2370400307通所型サービス（独自）</v>
      </c>
      <c r="B29126" s="489">
        <v>2370400307</v>
      </c>
      <c r="C29126" s="489" t="s">
        <v>2570</v>
      </c>
      <c r="D29126" s="489" t="s">
        <v>6113</v>
      </c>
    </row>
    <row r="29127" spans="1:4">
      <c r="A29127" s="489" t="str">
        <f t="shared" si="455"/>
        <v>2370400323介護予防短期入所生活介護</v>
      </c>
      <c r="B29127" s="489">
        <v>2370400323</v>
      </c>
      <c r="C29127" s="489" t="s">
        <v>2093</v>
      </c>
      <c r="D29127" s="489" t="s">
        <v>6114</v>
      </c>
    </row>
    <row r="29128" spans="1:4">
      <c r="A29128" s="489" t="str">
        <f t="shared" si="455"/>
        <v>2370400323短期入所生活介護</v>
      </c>
      <c r="B29128" s="489">
        <v>2370400323</v>
      </c>
      <c r="C29128" s="489" t="s">
        <v>2092</v>
      </c>
      <c r="D29128" s="489" t="s">
        <v>6114</v>
      </c>
    </row>
    <row r="29129" spans="1:4">
      <c r="A29129" s="489" t="str">
        <f t="shared" si="455"/>
        <v>2370400349通所介護</v>
      </c>
      <c r="B29129" s="489">
        <v>2370400349</v>
      </c>
      <c r="C29129" s="489" t="s">
        <v>158</v>
      </c>
      <c r="D29129" s="489" t="s">
        <v>6115</v>
      </c>
    </row>
    <row r="29130" spans="1:4">
      <c r="A29130" s="489" t="str">
        <f t="shared" si="455"/>
        <v>2370400349通所型サービス（独自）</v>
      </c>
      <c r="B29130" s="489">
        <v>2370400349</v>
      </c>
      <c r="C29130" s="489" t="s">
        <v>2570</v>
      </c>
      <c r="D29130" s="489" t="s">
        <v>6115</v>
      </c>
    </row>
    <row r="29131" spans="1:4">
      <c r="A29131" s="489" t="str">
        <f t="shared" si="455"/>
        <v>2370400356介護予防短期入所生活介護</v>
      </c>
      <c r="B29131" s="489">
        <v>2370400356</v>
      </c>
      <c r="C29131" s="489" t="s">
        <v>2093</v>
      </c>
      <c r="D29131" s="489" t="s">
        <v>6116</v>
      </c>
    </row>
    <row r="29132" spans="1:4">
      <c r="A29132" s="489" t="str">
        <f t="shared" si="455"/>
        <v>2370400356短期入所生活介護</v>
      </c>
      <c r="B29132" s="489">
        <v>2370400356</v>
      </c>
      <c r="C29132" s="489" t="s">
        <v>2092</v>
      </c>
      <c r="D29132" s="489" t="s">
        <v>6116</v>
      </c>
    </row>
    <row r="29133" spans="1:4">
      <c r="A29133" s="489" t="str">
        <f t="shared" si="455"/>
        <v>2370400406介護予防短期入所生活介護</v>
      </c>
      <c r="B29133" s="489">
        <v>2370400406</v>
      </c>
      <c r="C29133" s="489" t="s">
        <v>2093</v>
      </c>
      <c r="D29133" s="489" t="s">
        <v>6106</v>
      </c>
    </row>
    <row r="29134" spans="1:4">
      <c r="A29134" s="489" t="str">
        <f t="shared" si="455"/>
        <v>2370400406介護予防短期入所生活介護</v>
      </c>
      <c r="B29134" s="489">
        <v>2370400406</v>
      </c>
      <c r="C29134" s="489" t="s">
        <v>2093</v>
      </c>
      <c r="D29134" s="489" t="s">
        <v>6106</v>
      </c>
    </row>
    <row r="29135" spans="1:4">
      <c r="A29135" s="489" t="str">
        <f t="shared" si="455"/>
        <v>2370400406短期入所生活介護</v>
      </c>
      <c r="B29135" s="489">
        <v>2370400406</v>
      </c>
      <c r="C29135" s="489" t="s">
        <v>2092</v>
      </c>
      <c r="D29135" s="489" t="s">
        <v>6106</v>
      </c>
    </row>
    <row r="29136" spans="1:4">
      <c r="A29136" s="489" t="str">
        <f t="shared" si="455"/>
        <v>2370400406短期入所生活介護</v>
      </c>
      <c r="B29136" s="489">
        <v>2370400406</v>
      </c>
      <c r="C29136" s="489" t="s">
        <v>2092</v>
      </c>
      <c r="D29136" s="489" t="s">
        <v>6106</v>
      </c>
    </row>
    <row r="29137" spans="1:4">
      <c r="A29137" s="489" t="str">
        <f t="shared" si="455"/>
        <v>2370400471訪問介護</v>
      </c>
      <c r="B29137" s="489">
        <v>2370400471</v>
      </c>
      <c r="C29137" s="489" t="s">
        <v>140</v>
      </c>
      <c r="D29137" s="489" t="s">
        <v>6117</v>
      </c>
    </row>
    <row r="29138" spans="1:4">
      <c r="A29138" s="489" t="str">
        <f t="shared" si="455"/>
        <v>2370400471訪問介護</v>
      </c>
      <c r="B29138" s="489">
        <v>2370400471</v>
      </c>
      <c r="C29138" s="489" t="s">
        <v>140</v>
      </c>
      <c r="D29138" s="489" t="s">
        <v>6117</v>
      </c>
    </row>
    <row r="29139" spans="1:4">
      <c r="A29139" s="489" t="str">
        <f t="shared" si="455"/>
        <v>2370400471訪問介護</v>
      </c>
      <c r="B29139" s="489">
        <v>2370400471</v>
      </c>
      <c r="C29139" s="489" t="s">
        <v>140</v>
      </c>
      <c r="D29139" s="489" t="s">
        <v>6117</v>
      </c>
    </row>
    <row r="29140" spans="1:4">
      <c r="A29140" s="489" t="str">
        <f t="shared" si="455"/>
        <v>2370400471訪問型サービス（独自）</v>
      </c>
      <c r="B29140" s="489">
        <v>2370400471</v>
      </c>
      <c r="C29140" s="489" t="s">
        <v>2571</v>
      </c>
      <c r="D29140" s="489" t="s">
        <v>6117</v>
      </c>
    </row>
    <row r="29141" spans="1:4">
      <c r="A29141" s="489" t="str">
        <f t="shared" si="455"/>
        <v>2370400497訪問介護</v>
      </c>
      <c r="B29141" s="489">
        <v>2370400497</v>
      </c>
      <c r="C29141" s="489" t="s">
        <v>140</v>
      </c>
      <c r="D29141" s="489" t="s">
        <v>6118</v>
      </c>
    </row>
    <row r="29142" spans="1:4">
      <c r="A29142" s="489" t="str">
        <f t="shared" si="455"/>
        <v>2370400497訪問介護</v>
      </c>
      <c r="B29142" s="489">
        <v>2370400497</v>
      </c>
      <c r="C29142" s="489" t="s">
        <v>140</v>
      </c>
      <c r="D29142" s="489" t="s">
        <v>6118</v>
      </c>
    </row>
    <row r="29143" spans="1:4">
      <c r="A29143" s="489" t="str">
        <f t="shared" si="455"/>
        <v>2370400497訪問型サービス（独自）</v>
      </c>
      <c r="B29143" s="489">
        <v>2370400497</v>
      </c>
      <c r="C29143" s="489" t="s">
        <v>2571</v>
      </c>
      <c r="D29143" s="489" t="s">
        <v>6118</v>
      </c>
    </row>
    <row r="29144" spans="1:4">
      <c r="A29144" s="489" t="str">
        <f t="shared" si="455"/>
        <v>2370400513地域密着型通所介護</v>
      </c>
      <c r="B29144" s="489">
        <v>2370400513</v>
      </c>
      <c r="C29144" s="489" t="s">
        <v>161</v>
      </c>
      <c r="D29144" s="489" t="s">
        <v>6119</v>
      </c>
    </row>
    <row r="29145" spans="1:4">
      <c r="A29145" s="489" t="str">
        <f t="shared" si="455"/>
        <v>2370400513通所型サービス（独自）</v>
      </c>
      <c r="B29145" s="489">
        <v>2370400513</v>
      </c>
      <c r="C29145" s="489" t="s">
        <v>2570</v>
      </c>
      <c r="D29145" s="489" t="s">
        <v>6119</v>
      </c>
    </row>
    <row r="29146" spans="1:4">
      <c r="A29146" s="489" t="str">
        <f t="shared" si="455"/>
        <v>2370400513訪問介護</v>
      </c>
      <c r="B29146" s="489">
        <v>2370400513</v>
      </c>
      <c r="C29146" s="489" t="s">
        <v>140</v>
      </c>
      <c r="D29146" s="489" t="s">
        <v>6119</v>
      </c>
    </row>
    <row r="29147" spans="1:4">
      <c r="A29147" s="489" t="str">
        <f t="shared" si="455"/>
        <v>2370400513訪問介護</v>
      </c>
      <c r="B29147" s="489">
        <v>2370400513</v>
      </c>
      <c r="C29147" s="489" t="s">
        <v>140</v>
      </c>
      <c r="D29147" s="489" t="s">
        <v>6119</v>
      </c>
    </row>
    <row r="29148" spans="1:4">
      <c r="A29148" s="489" t="str">
        <f t="shared" si="455"/>
        <v>2370400513訪問型サービス（独自）</v>
      </c>
      <c r="B29148" s="489">
        <v>2370400513</v>
      </c>
      <c r="C29148" s="489" t="s">
        <v>2571</v>
      </c>
      <c r="D29148" s="489" t="s">
        <v>6119</v>
      </c>
    </row>
    <row r="29149" spans="1:4">
      <c r="A29149" s="489" t="str">
        <f t="shared" si="455"/>
        <v>2370400539地域密着型通所介護</v>
      </c>
      <c r="B29149" s="489">
        <v>2370400539</v>
      </c>
      <c r="C29149" s="489" t="s">
        <v>161</v>
      </c>
      <c r="D29149" s="489" t="s">
        <v>6120</v>
      </c>
    </row>
    <row r="29150" spans="1:4">
      <c r="A29150" s="489" t="str">
        <f t="shared" si="455"/>
        <v>2370400539通所型サービス（独自）</v>
      </c>
      <c r="B29150" s="489">
        <v>2370400539</v>
      </c>
      <c r="C29150" s="489" t="s">
        <v>2570</v>
      </c>
      <c r="D29150" s="489" t="s">
        <v>6120</v>
      </c>
    </row>
    <row r="29151" spans="1:4">
      <c r="A29151" s="489" t="str">
        <f t="shared" si="455"/>
        <v>2370400562通所介護</v>
      </c>
      <c r="B29151" s="489">
        <v>2370400562</v>
      </c>
      <c r="C29151" s="489" t="s">
        <v>158</v>
      </c>
      <c r="D29151" s="489" t="s">
        <v>6121</v>
      </c>
    </row>
    <row r="29152" spans="1:4">
      <c r="A29152" s="489" t="str">
        <f t="shared" si="455"/>
        <v>2370400562通所型サービス（独自）</v>
      </c>
      <c r="B29152" s="489">
        <v>2370400562</v>
      </c>
      <c r="C29152" s="489" t="s">
        <v>2570</v>
      </c>
      <c r="D29152" s="489" t="s">
        <v>6121</v>
      </c>
    </row>
    <row r="29153" spans="1:4">
      <c r="A29153" s="489" t="str">
        <f t="shared" si="455"/>
        <v>2370400604居宅介護支援</v>
      </c>
      <c r="B29153" s="489">
        <v>2370400604</v>
      </c>
      <c r="C29153" s="489" t="s">
        <v>2519</v>
      </c>
      <c r="D29153" s="489" t="s">
        <v>6122</v>
      </c>
    </row>
    <row r="29154" spans="1:4">
      <c r="A29154" s="489" t="str">
        <f t="shared" si="455"/>
        <v>2370400653介護予防特定施設入居者生活介護</v>
      </c>
      <c r="B29154" s="489">
        <v>2370400653</v>
      </c>
      <c r="C29154" s="489" t="s">
        <v>2514</v>
      </c>
      <c r="D29154" s="489" t="s">
        <v>6123</v>
      </c>
    </row>
    <row r="29155" spans="1:4">
      <c r="A29155" s="489" t="str">
        <f t="shared" si="455"/>
        <v>2370400653特定施設入居者生活介護</v>
      </c>
      <c r="B29155" s="489">
        <v>2370400653</v>
      </c>
      <c r="C29155" s="489" t="s">
        <v>2513</v>
      </c>
      <c r="D29155" s="489" t="s">
        <v>6123</v>
      </c>
    </row>
    <row r="29156" spans="1:4">
      <c r="A29156" s="489" t="str">
        <f t="shared" si="455"/>
        <v>2370400703地域密着型通所介護</v>
      </c>
      <c r="B29156" s="489">
        <v>2370400703</v>
      </c>
      <c r="C29156" s="489" t="s">
        <v>161</v>
      </c>
      <c r="D29156" s="489" t="s">
        <v>6124</v>
      </c>
    </row>
    <row r="29157" spans="1:4">
      <c r="A29157" s="489" t="str">
        <f t="shared" si="455"/>
        <v>2370400703通所型サービス（独自）</v>
      </c>
      <c r="B29157" s="489">
        <v>2370400703</v>
      </c>
      <c r="C29157" s="489" t="s">
        <v>2570</v>
      </c>
      <c r="D29157" s="489" t="s">
        <v>6124</v>
      </c>
    </row>
    <row r="29158" spans="1:4">
      <c r="A29158" s="489" t="str">
        <f t="shared" si="455"/>
        <v>2370400729介護予防特定施設入居者生活介護</v>
      </c>
      <c r="B29158" s="489">
        <v>2370400729</v>
      </c>
      <c r="C29158" s="489" t="s">
        <v>2514</v>
      </c>
      <c r="D29158" s="489" t="s">
        <v>6125</v>
      </c>
    </row>
    <row r="29159" spans="1:4">
      <c r="A29159" s="489" t="str">
        <f t="shared" si="455"/>
        <v>2370400729特定施設入居者生活介護</v>
      </c>
      <c r="B29159" s="489">
        <v>2370400729</v>
      </c>
      <c r="C29159" s="489" t="s">
        <v>2513</v>
      </c>
      <c r="D29159" s="489" t="s">
        <v>6125</v>
      </c>
    </row>
    <row r="29160" spans="1:4">
      <c r="A29160" s="489" t="str">
        <f t="shared" si="455"/>
        <v>2370400737居宅介護支援</v>
      </c>
      <c r="B29160" s="489">
        <v>2370400737</v>
      </c>
      <c r="C29160" s="489" t="s">
        <v>2519</v>
      </c>
      <c r="D29160" s="489" t="s">
        <v>6126</v>
      </c>
    </row>
    <row r="29161" spans="1:4">
      <c r="A29161" s="489" t="str">
        <f t="shared" si="455"/>
        <v>2370400794介護予防認知症対応型共同生活介護</v>
      </c>
      <c r="B29161" s="489">
        <v>2370400794</v>
      </c>
      <c r="C29161" s="489" t="s">
        <v>2088</v>
      </c>
      <c r="D29161" s="489" t="s">
        <v>6127</v>
      </c>
    </row>
    <row r="29162" spans="1:4">
      <c r="A29162" s="489" t="str">
        <f t="shared" si="455"/>
        <v>2370400794認知症対応型共同生活介護</v>
      </c>
      <c r="B29162" s="489">
        <v>2370400794</v>
      </c>
      <c r="C29162" s="489" t="s">
        <v>2087</v>
      </c>
      <c r="D29162" s="489" t="s">
        <v>6127</v>
      </c>
    </row>
    <row r="29163" spans="1:4">
      <c r="A29163" s="489" t="str">
        <f t="shared" si="455"/>
        <v>2370400802地域密着型通所介護</v>
      </c>
      <c r="B29163" s="489">
        <v>2370400802</v>
      </c>
      <c r="C29163" s="489" t="s">
        <v>161</v>
      </c>
      <c r="D29163" s="489" t="s">
        <v>6128</v>
      </c>
    </row>
    <row r="29164" spans="1:4">
      <c r="A29164" s="489" t="str">
        <f t="shared" si="455"/>
        <v>2370400802通所型サービス（独自）</v>
      </c>
      <c r="B29164" s="489">
        <v>2370400802</v>
      </c>
      <c r="C29164" s="489" t="s">
        <v>2570</v>
      </c>
      <c r="D29164" s="489" t="s">
        <v>6128</v>
      </c>
    </row>
    <row r="29165" spans="1:4">
      <c r="A29165" s="489" t="str">
        <f t="shared" si="455"/>
        <v>2370400836地域密着型通所介護</v>
      </c>
      <c r="B29165" s="489">
        <v>2370400836</v>
      </c>
      <c r="C29165" s="489" t="s">
        <v>161</v>
      </c>
      <c r="D29165" s="489" t="s">
        <v>6129</v>
      </c>
    </row>
    <row r="29166" spans="1:4">
      <c r="A29166" s="489" t="str">
        <f t="shared" si="455"/>
        <v>2370400836通所型サービス（独自）</v>
      </c>
      <c r="B29166" s="489">
        <v>2370400836</v>
      </c>
      <c r="C29166" s="489" t="s">
        <v>2570</v>
      </c>
      <c r="D29166" s="489" t="s">
        <v>6129</v>
      </c>
    </row>
    <row r="29167" spans="1:4">
      <c r="A29167" s="489" t="str">
        <f t="shared" si="455"/>
        <v>2370400869介護予防認知症対応型共同生活介護</v>
      </c>
      <c r="B29167" s="489">
        <v>2370400869</v>
      </c>
      <c r="C29167" s="489" t="s">
        <v>2088</v>
      </c>
      <c r="D29167" s="489" t="s">
        <v>6130</v>
      </c>
    </row>
    <row r="29168" spans="1:4">
      <c r="A29168" s="489" t="str">
        <f t="shared" si="455"/>
        <v>2370400869認知症対応型共同生活介護</v>
      </c>
      <c r="B29168" s="489">
        <v>2370400869</v>
      </c>
      <c r="C29168" s="489" t="s">
        <v>2087</v>
      </c>
      <c r="D29168" s="489" t="s">
        <v>6130</v>
      </c>
    </row>
    <row r="29169" spans="1:4">
      <c r="A29169" s="489" t="str">
        <f t="shared" si="455"/>
        <v>2370400877介護予防認知症対応型共同生活介護</v>
      </c>
      <c r="B29169" s="489">
        <v>2370400877</v>
      </c>
      <c r="C29169" s="489" t="s">
        <v>2088</v>
      </c>
      <c r="D29169" s="489" t="s">
        <v>6131</v>
      </c>
    </row>
    <row r="29170" spans="1:4">
      <c r="A29170" s="489" t="str">
        <f t="shared" si="455"/>
        <v>2370400877認知症対応型共同生活介護</v>
      </c>
      <c r="B29170" s="489">
        <v>2370400877</v>
      </c>
      <c r="C29170" s="489" t="s">
        <v>2087</v>
      </c>
      <c r="D29170" s="489" t="s">
        <v>6131</v>
      </c>
    </row>
    <row r="29171" spans="1:4">
      <c r="A29171" s="489" t="str">
        <f t="shared" si="455"/>
        <v>2370400976介護予防認知症対応型共同生活介護</v>
      </c>
      <c r="B29171" s="489">
        <v>2370400976</v>
      </c>
      <c r="C29171" s="489" t="s">
        <v>2088</v>
      </c>
      <c r="D29171" s="489" t="s">
        <v>6132</v>
      </c>
    </row>
    <row r="29172" spans="1:4">
      <c r="A29172" s="489" t="str">
        <f t="shared" si="455"/>
        <v>2370400976認知症対応型共同生活介護</v>
      </c>
      <c r="B29172" s="489">
        <v>2370400976</v>
      </c>
      <c r="C29172" s="489" t="s">
        <v>2087</v>
      </c>
      <c r="D29172" s="489" t="s">
        <v>6132</v>
      </c>
    </row>
    <row r="29173" spans="1:4">
      <c r="A29173" s="489" t="str">
        <f t="shared" si="455"/>
        <v>2370400984通所介護</v>
      </c>
      <c r="B29173" s="489">
        <v>2370400984</v>
      </c>
      <c r="C29173" s="489" t="s">
        <v>158</v>
      </c>
      <c r="D29173" s="489" t="s">
        <v>6133</v>
      </c>
    </row>
    <row r="29174" spans="1:4">
      <c r="A29174" s="489" t="str">
        <f t="shared" si="455"/>
        <v>2370400984通所型サービス（独自）</v>
      </c>
      <c r="B29174" s="489">
        <v>2370400984</v>
      </c>
      <c r="C29174" s="489" t="s">
        <v>2570</v>
      </c>
      <c r="D29174" s="489" t="s">
        <v>6133</v>
      </c>
    </row>
    <row r="29175" spans="1:4">
      <c r="A29175" s="489" t="str">
        <f t="shared" si="455"/>
        <v>2370400992介護予防認知症対応型共同生活介護</v>
      </c>
      <c r="B29175" s="489">
        <v>2370400992</v>
      </c>
      <c r="C29175" s="489" t="s">
        <v>2088</v>
      </c>
      <c r="D29175" s="489" t="s">
        <v>6134</v>
      </c>
    </row>
    <row r="29176" spans="1:4">
      <c r="A29176" s="489" t="str">
        <f t="shared" si="455"/>
        <v>2370400992認知症対応型共同生活介護</v>
      </c>
      <c r="B29176" s="489">
        <v>2370400992</v>
      </c>
      <c r="C29176" s="489" t="s">
        <v>2087</v>
      </c>
      <c r="D29176" s="489" t="s">
        <v>6134</v>
      </c>
    </row>
    <row r="29177" spans="1:4">
      <c r="A29177" s="489" t="str">
        <f t="shared" si="455"/>
        <v>2370401040介護予防認知症対応型共同生活介護</v>
      </c>
      <c r="B29177" s="489">
        <v>2370401040</v>
      </c>
      <c r="C29177" s="489" t="s">
        <v>2088</v>
      </c>
      <c r="D29177" s="489" t="s">
        <v>6135</v>
      </c>
    </row>
    <row r="29178" spans="1:4">
      <c r="A29178" s="489" t="str">
        <f t="shared" si="455"/>
        <v>2370401040介護予防認知症対応型通所介護</v>
      </c>
      <c r="B29178" s="489">
        <v>2370401040</v>
      </c>
      <c r="C29178" s="489" t="s">
        <v>2517</v>
      </c>
      <c r="D29178" s="489" t="s">
        <v>6135</v>
      </c>
    </row>
    <row r="29179" spans="1:4">
      <c r="A29179" s="489" t="str">
        <f t="shared" si="455"/>
        <v>2370401040認知症対応型共同生活介護</v>
      </c>
      <c r="B29179" s="489">
        <v>2370401040</v>
      </c>
      <c r="C29179" s="489" t="s">
        <v>2087</v>
      </c>
      <c r="D29179" s="489" t="s">
        <v>6135</v>
      </c>
    </row>
    <row r="29180" spans="1:4">
      <c r="A29180" s="489" t="str">
        <f t="shared" si="455"/>
        <v>2370401040認知症対応型通所介護</v>
      </c>
      <c r="B29180" s="489">
        <v>2370401040</v>
      </c>
      <c r="C29180" s="489" t="s">
        <v>2516</v>
      </c>
      <c r="D29180" s="489" t="s">
        <v>6135</v>
      </c>
    </row>
    <row r="29181" spans="1:4">
      <c r="A29181" s="489" t="str">
        <f t="shared" si="455"/>
        <v>2370401073介護予防認知症対応型共同生活介護（短期利用型）</v>
      </c>
      <c r="B29181" s="489">
        <v>2370401073</v>
      </c>
      <c r="C29181" s="489" t="s">
        <v>19398</v>
      </c>
      <c r="D29181" s="489" t="s">
        <v>6136</v>
      </c>
    </row>
    <row r="29182" spans="1:4">
      <c r="A29182" s="489" t="str">
        <f t="shared" si="455"/>
        <v>2370401073介護予防認知症対応型共同生活介護</v>
      </c>
      <c r="B29182" s="489">
        <v>2370401073</v>
      </c>
      <c r="C29182" s="489" t="s">
        <v>2088</v>
      </c>
      <c r="D29182" s="489" t="s">
        <v>6136</v>
      </c>
    </row>
    <row r="29183" spans="1:4">
      <c r="A29183" s="489" t="str">
        <f t="shared" si="455"/>
        <v>2370401073認知症対応型共同生活介護（短期利用型）</v>
      </c>
      <c r="B29183" s="489">
        <v>2370401073</v>
      </c>
      <c r="C29183" s="489" t="s">
        <v>19399</v>
      </c>
      <c r="D29183" s="489" t="s">
        <v>6136</v>
      </c>
    </row>
    <row r="29184" spans="1:4">
      <c r="A29184" s="489" t="str">
        <f t="shared" si="455"/>
        <v>2370401073認知症対応型共同生活介護</v>
      </c>
      <c r="B29184" s="489">
        <v>2370401073</v>
      </c>
      <c r="C29184" s="489" t="s">
        <v>2087</v>
      </c>
      <c r="D29184" s="489" t="s">
        <v>6136</v>
      </c>
    </row>
    <row r="29185" spans="1:4">
      <c r="A29185" s="489" t="str">
        <f t="shared" si="455"/>
        <v>2370401123居宅介護支援</v>
      </c>
      <c r="B29185" s="489">
        <v>2370401123</v>
      </c>
      <c r="C29185" s="489" t="s">
        <v>2519</v>
      </c>
      <c r="D29185" s="489" t="s">
        <v>6137</v>
      </c>
    </row>
    <row r="29186" spans="1:4">
      <c r="A29186" s="489" t="str">
        <f t="shared" ref="A29186:A29249" si="456">B29186&amp;C29186</f>
        <v>2370401156通所介護</v>
      </c>
      <c r="B29186" s="489">
        <v>2370401156</v>
      </c>
      <c r="C29186" s="489" t="s">
        <v>158</v>
      </c>
      <c r="D29186" s="489" t="s">
        <v>6138</v>
      </c>
    </row>
    <row r="29187" spans="1:4">
      <c r="A29187" s="489" t="str">
        <f t="shared" si="456"/>
        <v>2370401156通所型サービス（独自）</v>
      </c>
      <c r="B29187" s="489">
        <v>2370401156</v>
      </c>
      <c r="C29187" s="489" t="s">
        <v>2570</v>
      </c>
      <c r="D29187" s="489" t="s">
        <v>6138</v>
      </c>
    </row>
    <row r="29188" spans="1:4">
      <c r="A29188" s="489" t="str">
        <f t="shared" si="456"/>
        <v>2370401164介護予防認知症対応型共同生活介護（短期利用型）</v>
      </c>
      <c r="B29188" s="489">
        <v>2370401164</v>
      </c>
      <c r="C29188" s="489" t="s">
        <v>19398</v>
      </c>
      <c r="D29188" s="489" t="s">
        <v>6139</v>
      </c>
    </row>
    <row r="29189" spans="1:4">
      <c r="A29189" s="489" t="str">
        <f t="shared" si="456"/>
        <v>2370401164介護予防認知症対応型共同生活介護</v>
      </c>
      <c r="B29189" s="489">
        <v>2370401164</v>
      </c>
      <c r="C29189" s="489" t="s">
        <v>2088</v>
      </c>
      <c r="D29189" s="489" t="s">
        <v>6139</v>
      </c>
    </row>
    <row r="29190" spans="1:4">
      <c r="A29190" s="489" t="str">
        <f t="shared" si="456"/>
        <v>2370401164認知症対応型共同生活介護（短期利用型）</v>
      </c>
      <c r="B29190" s="489">
        <v>2370401164</v>
      </c>
      <c r="C29190" s="489" t="s">
        <v>19399</v>
      </c>
      <c r="D29190" s="489" t="s">
        <v>6139</v>
      </c>
    </row>
    <row r="29191" spans="1:4">
      <c r="A29191" s="489" t="str">
        <f t="shared" si="456"/>
        <v>2370401164認知症対応型共同生活介護</v>
      </c>
      <c r="B29191" s="489">
        <v>2370401164</v>
      </c>
      <c r="C29191" s="489" t="s">
        <v>2087</v>
      </c>
      <c r="D29191" s="489" t="s">
        <v>6139</v>
      </c>
    </row>
    <row r="29192" spans="1:4">
      <c r="A29192" s="489" t="str">
        <f t="shared" si="456"/>
        <v>2370401180訪問介護</v>
      </c>
      <c r="B29192" s="489">
        <v>2370401180</v>
      </c>
      <c r="C29192" s="489" t="s">
        <v>140</v>
      </c>
      <c r="D29192" s="489" t="s">
        <v>6140</v>
      </c>
    </row>
    <row r="29193" spans="1:4">
      <c r="A29193" s="489" t="str">
        <f t="shared" si="456"/>
        <v>2370401180訪問介護</v>
      </c>
      <c r="B29193" s="489">
        <v>2370401180</v>
      </c>
      <c r="C29193" s="489" t="s">
        <v>140</v>
      </c>
      <c r="D29193" s="489" t="s">
        <v>6140</v>
      </c>
    </row>
    <row r="29194" spans="1:4">
      <c r="A29194" s="489" t="str">
        <f t="shared" si="456"/>
        <v>2370401230介護予防認知症対応型共同生活介護</v>
      </c>
      <c r="B29194" s="489">
        <v>2370401230</v>
      </c>
      <c r="C29194" s="489" t="s">
        <v>2088</v>
      </c>
      <c r="D29194" s="489" t="s">
        <v>6141</v>
      </c>
    </row>
    <row r="29195" spans="1:4">
      <c r="A29195" s="489" t="str">
        <f t="shared" si="456"/>
        <v>2370401230認知症対応型共同生活介護</v>
      </c>
      <c r="B29195" s="489">
        <v>2370401230</v>
      </c>
      <c r="C29195" s="489" t="s">
        <v>2087</v>
      </c>
      <c r="D29195" s="489" t="s">
        <v>6141</v>
      </c>
    </row>
    <row r="29196" spans="1:4">
      <c r="A29196" s="489" t="str">
        <f t="shared" si="456"/>
        <v>2370401271地域密着型通所介護</v>
      </c>
      <c r="B29196" s="489">
        <v>2370401271</v>
      </c>
      <c r="C29196" s="489" t="s">
        <v>161</v>
      </c>
      <c r="D29196" s="489" t="s">
        <v>6142</v>
      </c>
    </row>
    <row r="29197" spans="1:4">
      <c r="A29197" s="489" t="str">
        <f t="shared" si="456"/>
        <v>2370401271通所型サービス（独自）</v>
      </c>
      <c r="B29197" s="489">
        <v>2370401271</v>
      </c>
      <c r="C29197" s="489" t="s">
        <v>2570</v>
      </c>
      <c r="D29197" s="489" t="s">
        <v>6142</v>
      </c>
    </row>
    <row r="29198" spans="1:4">
      <c r="A29198" s="489" t="str">
        <f t="shared" si="456"/>
        <v>2370401297居宅介護支援</v>
      </c>
      <c r="B29198" s="489">
        <v>2370401297</v>
      </c>
      <c r="C29198" s="489" t="s">
        <v>2519</v>
      </c>
      <c r="D29198" s="489" t="s">
        <v>6143</v>
      </c>
    </row>
    <row r="29199" spans="1:4">
      <c r="A29199" s="489" t="str">
        <f t="shared" si="456"/>
        <v>2370401305居宅介護支援</v>
      </c>
      <c r="B29199" s="489">
        <v>2370401305</v>
      </c>
      <c r="C29199" s="489" t="s">
        <v>2519</v>
      </c>
      <c r="D29199" s="489" t="s">
        <v>6144</v>
      </c>
    </row>
    <row r="29200" spans="1:4">
      <c r="A29200" s="489" t="str">
        <f t="shared" si="456"/>
        <v>2370401313訪問介護</v>
      </c>
      <c r="B29200" s="489">
        <v>2370401313</v>
      </c>
      <c r="C29200" s="489" t="s">
        <v>140</v>
      </c>
      <c r="D29200" s="489" t="s">
        <v>6145</v>
      </c>
    </row>
    <row r="29201" spans="1:4">
      <c r="A29201" s="489" t="str">
        <f t="shared" si="456"/>
        <v>2370401313訪問介護</v>
      </c>
      <c r="B29201" s="489">
        <v>2370401313</v>
      </c>
      <c r="C29201" s="489" t="s">
        <v>140</v>
      </c>
      <c r="D29201" s="489" t="s">
        <v>6145</v>
      </c>
    </row>
    <row r="29202" spans="1:4">
      <c r="A29202" s="489" t="str">
        <f t="shared" si="456"/>
        <v>2370401339訪問介護</v>
      </c>
      <c r="B29202" s="489">
        <v>2370401339</v>
      </c>
      <c r="C29202" s="489" t="s">
        <v>140</v>
      </c>
      <c r="D29202" s="489" t="s">
        <v>6146</v>
      </c>
    </row>
    <row r="29203" spans="1:4">
      <c r="A29203" s="489" t="str">
        <f t="shared" si="456"/>
        <v>2370401339訪問介護</v>
      </c>
      <c r="B29203" s="489">
        <v>2370401339</v>
      </c>
      <c r="C29203" s="489" t="s">
        <v>140</v>
      </c>
      <c r="D29203" s="489" t="s">
        <v>6146</v>
      </c>
    </row>
    <row r="29204" spans="1:4">
      <c r="A29204" s="489" t="str">
        <f t="shared" si="456"/>
        <v>2370401339訪問型サービス（独自）</v>
      </c>
      <c r="B29204" s="489">
        <v>2370401339</v>
      </c>
      <c r="C29204" s="489" t="s">
        <v>2571</v>
      </c>
      <c r="D29204" s="489" t="s">
        <v>6146</v>
      </c>
    </row>
    <row r="29205" spans="1:4">
      <c r="A29205" s="489" t="str">
        <f t="shared" si="456"/>
        <v>2370401412通所型サービス（独自）</v>
      </c>
      <c r="B29205" s="489">
        <v>2370401412</v>
      </c>
      <c r="C29205" s="489" t="s">
        <v>2570</v>
      </c>
      <c r="D29205" s="489" t="s">
        <v>6147</v>
      </c>
    </row>
    <row r="29206" spans="1:4">
      <c r="A29206" s="489" t="str">
        <f t="shared" si="456"/>
        <v>2370401438居宅介護支援</v>
      </c>
      <c r="B29206" s="489">
        <v>2370401438</v>
      </c>
      <c r="C29206" s="489" t="s">
        <v>2519</v>
      </c>
      <c r="D29206" s="489" t="s">
        <v>6148</v>
      </c>
    </row>
    <row r="29207" spans="1:4">
      <c r="A29207" s="489" t="str">
        <f t="shared" si="456"/>
        <v>2370401446介護予防認知症対応型共同生活介護</v>
      </c>
      <c r="B29207" s="489">
        <v>2370401446</v>
      </c>
      <c r="C29207" s="489" t="s">
        <v>2088</v>
      </c>
      <c r="D29207" s="489" t="s">
        <v>6149</v>
      </c>
    </row>
    <row r="29208" spans="1:4">
      <c r="A29208" s="489" t="str">
        <f t="shared" si="456"/>
        <v>2370401446認知症対応型共同生活介護</v>
      </c>
      <c r="B29208" s="489">
        <v>2370401446</v>
      </c>
      <c r="C29208" s="489" t="s">
        <v>2087</v>
      </c>
      <c r="D29208" s="489" t="s">
        <v>6149</v>
      </c>
    </row>
    <row r="29209" spans="1:4">
      <c r="A29209" s="489" t="str">
        <f t="shared" si="456"/>
        <v>2370401461介護予防認知症対応型共同生活介護</v>
      </c>
      <c r="B29209" s="489">
        <v>2370401461</v>
      </c>
      <c r="C29209" s="489" t="s">
        <v>2088</v>
      </c>
      <c r="D29209" s="489" t="s">
        <v>6150</v>
      </c>
    </row>
    <row r="29210" spans="1:4">
      <c r="A29210" s="489" t="str">
        <f t="shared" si="456"/>
        <v>2370401461認知症対応型共同生活介護</v>
      </c>
      <c r="B29210" s="489">
        <v>2370401461</v>
      </c>
      <c r="C29210" s="489" t="s">
        <v>2087</v>
      </c>
      <c r="D29210" s="489" t="s">
        <v>6150</v>
      </c>
    </row>
    <row r="29211" spans="1:4">
      <c r="A29211" s="489" t="str">
        <f t="shared" si="456"/>
        <v>2370401529通所介護</v>
      </c>
      <c r="B29211" s="489">
        <v>2370401529</v>
      </c>
      <c r="C29211" s="489" t="s">
        <v>158</v>
      </c>
      <c r="D29211" s="489" t="s">
        <v>6151</v>
      </c>
    </row>
    <row r="29212" spans="1:4">
      <c r="A29212" s="489" t="str">
        <f t="shared" si="456"/>
        <v>2370401529通所型サービス（独自）</v>
      </c>
      <c r="B29212" s="489">
        <v>2370401529</v>
      </c>
      <c r="C29212" s="489" t="s">
        <v>2570</v>
      </c>
      <c r="D29212" s="489" t="s">
        <v>6151</v>
      </c>
    </row>
    <row r="29213" spans="1:4">
      <c r="A29213" s="489" t="str">
        <f t="shared" si="456"/>
        <v>2370401537居宅介護支援</v>
      </c>
      <c r="B29213" s="489">
        <v>2370401537</v>
      </c>
      <c r="C29213" s="489" t="s">
        <v>2519</v>
      </c>
      <c r="D29213" s="489" t="s">
        <v>6152</v>
      </c>
    </row>
    <row r="29214" spans="1:4">
      <c r="A29214" s="489" t="str">
        <f t="shared" si="456"/>
        <v>2370401545介護予防支援</v>
      </c>
      <c r="B29214" s="489">
        <v>2370401545</v>
      </c>
      <c r="C29214" s="489" t="s">
        <v>2520</v>
      </c>
      <c r="D29214" s="489" t="s">
        <v>6153</v>
      </c>
    </row>
    <row r="29215" spans="1:4">
      <c r="A29215" s="489" t="str">
        <f t="shared" si="456"/>
        <v>2370401545居宅介護支援</v>
      </c>
      <c r="B29215" s="489">
        <v>2370401545</v>
      </c>
      <c r="C29215" s="489" t="s">
        <v>2519</v>
      </c>
      <c r="D29215" s="489" t="s">
        <v>6153</v>
      </c>
    </row>
    <row r="29216" spans="1:4">
      <c r="A29216" s="489" t="str">
        <f t="shared" si="456"/>
        <v>2370401552通所介護</v>
      </c>
      <c r="B29216" s="489">
        <v>2370401552</v>
      </c>
      <c r="C29216" s="489" t="s">
        <v>158</v>
      </c>
      <c r="D29216" s="489" t="s">
        <v>6154</v>
      </c>
    </row>
    <row r="29217" spans="1:4">
      <c r="A29217" s="489" t="str">
        <f t="shared" si="456"/>
        <v>2370401552通所型サービス（独自）</v>
      </c>
      <c r="B29217" s="489">
        <v>2370401552</v>
      </c>
      <c r="C29217" s="489" t="s">
        <v>2570</v>
      </c>
      <c r="D29217" s="489" t="s">
        <v>6154</v>
      </c>
    </row>
    <row r="29218" spans="1:4">
      <c r="A29218" s="489" t="str">
        <f t="shared" si="456"/>
        <v>2370401578介護予防訪問入浴介護</v>
      </c>
      <c r="B29218" s="489">
        <v>2370401578</v>
      </c>
      <c r="C29218" s="489" t="s">
        <v>2510</v>
      </c>
      <c r="D29218" s="489" t="s">
        <v>6155</v>
      </c>
    </row>
    <row r="29219" spans="1:4">
      <c r="A29219" s="489" t="str">
        <f t="shared" si="456"/>
        <v>2370401578訪問入浴介護</v>
      </c>
      <c r="B29219" s="489">
        <v>2370401578</v>
      </c>
      <c r="C29219" s="489" t="s">
        <v>2509</v>
      </c>
      <c r="D29219" s="489" t="s">
        <v>6155</v>
      </c>
    </row>
    <row r="29220" spans="1:4">
      <c r="A29220" s="489" t="str">
        <f t="shared" si="456"/>
        <v>2370401586訪問介護</v>
      </c>
      <c r="B29220" s="489">
        <v>2370401586</v>
      </c>
      <c r="C29220" s="489" t="s">
        <v>140</v>
      </c>
      <c r="D29220" s="489" t="s">
        <v>6156</v>
      </c>
    </row>
    <row r="29221" spans="1:4">
      <c r="A29221" s="489" t="str">
        <f t="shared" si="456"/>
        <v>2370401586訪問介護</v>
      </c>
      <c r="B29221" s="489">
        <v>2370401586</v>
      </c>
      <c r="C29221" s="489" t="s">
        <v>140</v>
      </c>
      <c r="D29221" s="489" t="s">
        <v>6156</v>
      </c>
    </row>
    <row r="29222" spans="1:4">
      <c r="A29222" s="489" t="str">
        <f t="shared" si="456"/>
        <v>2370401586訪問型サービス（独自）</v>
      </c>
      <c r="B29222" s="489">
        <v>2370401586</v>
      </c>
      <c r="C29222" s="489" t="s">
        <v>2571</v>
      </c>
      <c r="D29222" s="489" t="s">
        <v>6156</v>
      </c>
    </row>
    <row r="29223" spans="1:4">
      <c r="A29223" s="489" t="str">
        <f t="shared" si="456"/>
        <v>2370401594訪問介護</v>
      </c>
      <c r="B29223" s="489">
        <v>2370401594</v>
      </c>
      <c r="C29223" s="489" t="s">
        <v>140</v>
      </c>
      <c r="D29223" s="489" t="s">
        <v>6157</v>
      </c>
    </row>
    <row r="29224" spans="1:4">
      <c r="A29224" s="489" t="str">
        <f t="shared" si="456"/>
        <v>2370401594訪問介護</v>
      </c>
      <c r="B29224" s="489">
        <v>2370401594</v>
      </c>
      <c r="C29224" s="489" t="s">
        <v>140</v>
      </c>
      <c r="D29224" s="489" t="s">
        <v>6157</v>
      </c>
    </row>
    <row r="29225" spans="1:4">
      <c r="A29225" s="489" t="str">
        <f t="shared" si="456"/>
        <v>2370401594訪問型サービス（独自）</v>
      </c>
      <c r="B29225" s="489">
        <v>2370401594</v>
      </c>
      <c r="C29225" s="489" t="s">
        <v>2571</v>
      </c>
      <c r="D29225" s="489" t="s">
        <v>6157</v>
      </c>
    </row>
    <row r="29226" spans="1:4">
      <c r="A29226" s="489" t="str">
        <f t="shared" si="456"/>
        <v>2370401602介護予防訪問入浴介護</v>
      </c>
      <c r="B29226" s="489">
        <v>2370401602</v>
      </c>
      <c r="C29226" s="489" t="s">
        <v>2510</v>
      </c>
      <c r="D29226" s="489" t="s">
        <v>6158</v>
      </c>
    </row>
    <row r="29227" spans="1:4">
      <c r="A29227" s="489" t="str">
        <f t="shared" si="456"/>
        <v>2370401602居宅介護支援</v>
      </c>
      <c r="B29227" s="489">
        <v>2370401602</v>
      </c>
      <c r="C29227" s="489" t="s">
        <v>2519</v>
      </c>
      <c r="D29227" s="489" t="s">
        <v>6158</v>
      </c>
    </row>
    <row r="29228" spans="1:4">
      <c r="A29228" s="489" t="str">
        <f t="shared" si="456"/>
        <v>2370401602訪問介護</v>
      </c>
      <c r="B29228" s="489">
        <v>2370401602</v>
      </c>
      <c r="C29228" s="489" t="s">
        <v>140</v>
      </c>
      <c r="D29228" s="489" t="s">
        <v>6158</v>
      </c>
    </row>
    <row r="29229" spans="1:4">
      <c r="A29229" s="489" t="str">
        <f t="shared" si="456"/>
        <v>2370401602訪問介護</v>
      </c>
      <c r="B29229" s="489">
        <v>2370401602</v>
      </c>
      <c r="C29229" s="489" t="s">
        <v>140</v>
      </c>
      <c r="D29229" s="489" t="s">
        <v>6158</v>
      </c>
    </row>
    <row r="29230" spans="1:4">
      <c r="A29230" s="489" t="str">
        <f t="shared" si="456"/>
        <v>2370401602訪問入浴介護</v>
      </c>
      <c r="B29230" s="489">
        <v>2370401602</v>
      </c>
      <c r="C29230" s="489" t="s">
        <v>2509</v>
      </c>
      <c r="D29230" s="489" t="s">
        <v>6158</v>
      </c>
    </row>
    <row r="29231" spans="1:4">
      <c r="A29231" s="489" t="str">
        <f t="shared" si="456"/>
        <v>2370401669通所介護</v>
      </c>
      <c r="B29231" s="489">
        <v>2370401669</v>
      </c>
      <c r="C29231" s="489" t="s">
        <v>158</v>
      </c>
      <c r="D29231" s="489" t="s">
        <v>6159</v>
      </c>
    </row>
    <row r="29232" spans="1:4">
      <c r="A29232" s="489" t="str">
        <f t="shared" si="456"/>
        <v>2370401669通所型サービス（独自）</v>
      </c>
      <c r="B29232" s="489">
        <v>2370401669</v>
      </c>
      <c r="C29232" s="489" t="s">
        <v>2570</v>
      </c>
      <c r="D29232" s="489" t="s">
        <v>6159</v>
      </c>
    </row>
    <row r="29233" spans="1:4">
      <c r="A29233" s="489" t="str">
        <f t="shared" si="456"/>
        <v>2370401677介護予防短期入所生活介護</v>
      </c>
      <c r="B29233" s="489">
        <v>2370401677</v>
      </c>
      <c r="C29233" s="489" t="s">
        <v>2093</v>
      </c>
      <c r="D29233" s="489" t="s">
        <v>6160</v>
      </c>
    </row>
    <row r="29234" spans="1:4">
      <c r="A29234" s="489" t="str">
        <f t="shared" si="456"/>
        <v>2370401677短期入所生活介護</v>
      </c>
      <c r="B29234" s="489">
        <v>2370401677</v>
      </c>
      <c r="C29234" s="489" t="s">
        <v>2092</v>
      </c>
      <c r="D29234" s="489" t="s">
        <v>6160</v>
      </c>
    </row>
    <row r="29235" spans="1:4">
      <c r="A29235" s="489" t="str">
        <f t="shared" si="456"/>
        <v>2370401677短期入所生活介護</v>
      </c>
      <c r="B29235" s="489">
        <v>2370401677</v>
      </c>
      <c r="C29235" s="489" t="s">
        <v>2092</v>
      </c>
      <c r="D29235" s="489" t="s">
        <v>6160</v>
      </c>
    </row>
    <row r="29236" spans="1:4">
      <c r="A29236" s="489" t="str">
        <f t="shared" si="456"/>
        <v>2370401685訪問介護</v>
      </c>
      <c r="B29236" s="489">
        <v>2370401685</v>
      </c>
      <c r="C29236" s="489" t="s">
        <v>140</v>
      </c>
      <c r="D29236" s="489" t="s">
        <v>6161</v>
      </c>
    </row>
    <row r="29237" spans="1:4">
      <c r="A29237" s="489" t="str">
        <f t="shared" si="456"/>
        <v>2370401685訪問介護</v>
      </c>
      <c r="B29237" s="489">
        <v>2370401685</v>
      </c>
      <c r="C29237" s="489" t="s">
        <v>140</v>
      </c>
      <c r="D29237" s="489" t="s">
        <v>6161</v>
      </c>
    </row>
    <row r="29238" spans="1:4">
      <c r="A29238" s="489" t="str">
        <f t="shared" si="456"/>
        <v>2370401685訪問型サービス（独自）</v>
      </c>
      <c r="B29238" s="489">
        <v>2370401685</v>
      </c>
      <c r="C29238" s="489" t="s">
        <v>2571</v>
      </c>
      <c r="D29238" s="489" t="s">
        <v>6161</v>
      </c>
    </row>
    <row r="29239" spans="1:4">
      <c r="A29239" s="489" t="str">
        <f t="shared" si="456"/>
        <v>2370401768居宅介護支援</v>
      </c>
      <c r="B29239" s="489">
        <v>2370401768</v>
      </c>
      <c r="C29239" s="489" t="s">
        <v>2519</v>
      </c>
      <c r="D29239" s="489" t="s">
        <v>6162</v>
      </c>
    </row>
    <row r="29240" spans="1:4">
      <c r="A29240" s="489" t="str">
        <f t="shared" si="456"/>
        <v>2370401784訪問介護</v>
      </c>
      <c r="B29240" s="489">
        <v>2370401784</v>
      </c>
      <c r="C29240" s="489" t="s">
        <v>140</v>
      </c>
      <c r="D29240" s="489" t="s">
        <v>6163</v>
      </c>
    </row>
    <row r="29241" spans="1:4">
      <c r="A29241" s="489" t="str">
        <f t="shared" si="456"/>
        <v>2370401784訪問介護</v>
      </c>
      <c r="B29241" s="489">
        <v>2370401784</v>
      </c>
      <c r="C29241" s="489" t="s">
        <v>140</v>
      </c>
      <c r="D29241" s="489" t="s">
        <v>6163</v>
      </c>
    </row>
    <row r="29242" spans="1:4">
      <c r="A29242" s="489" t="str">
        <f t="shared" si="456"/>
        <v>2370401784訪問型サービス（独自）</v>
      </c>
      <c r="B29242" s="489">
        <v>2370401784</v>
      </c>
      <c r="C29242" s="489" t="s">
        <v>2571</v>
      </c>
      <c r="D29242" s="489" t="s">
        <v>6163</v>
      </c>
    </row>
    <row r="29243" spans="1:4">
      <c r="A29243" s="489" t="str">
        <f t="shared" si="456"/>
        <v>2370401826地域密着型通所介護</v>
      </c>
      <c r="B29243" s="489">
        <v>2370401826</v>
      </c>
      <c r="C29243" s="489" t="s">
        <v>161</v>
      </c>
      <c r="D29243" s="489" t="s">
        <v>6164</v>
      </c>
    </row>
    <row r="29244" spans="1:4">
      <c r="A29244" s="489" t="str">
        <f t="shared" si="456"/>
        <v>2370401826通所型サービス（独自）</v>
      </c>
      <c r="B29244" s="489">
        <v>2370401826</v>
      </c>
      <c r="C29244" s="489" t="s">
        <v>2570</v>
      </c>
      <c r="D29244" s="489" t="s">
        <v>6164</v>
      </c>
    </row>
    <row r="29245" spans="1:4">
      <c r="A29245" s="489" t="str">
        <f t="shared" si="456"/>
        <v>2370401834居宅介護支援</v>
      </c>
      <c r="B29245" s="489">
        <v>2370401834</v>
      </c>
      <c r="C29245" s="489" t="s">
        <v>2519</v>
      </c>
      <c r="D29245" s="489" t="s">
        <v>6165</v>
      </c>
    </row>
    <row r="29246" spans="1:4">
      <c r="A29246" s="489" t="str">
        <f t="shared" si="456"/>
        <v>2370401875訪問介護</v>
      </c>
      <c r="B29246" s="489">
        <v>2370401875</v>
      </c>
      <c r="C29246" s="489" t="s">
        <v>140</v>
      </c>
      <c r="D29246" s="489" t="s">
        <v>6166</v>
      </c>
    </row>
    <row r="29247" spans="1:4">
      <c r="A29247" s="489" t="str">
        <f t="shared" si="456"/>
        <v>2370401875訪問介護</v>
      </c>
      <c r="B29247" s="489">
        <v>2370401875</v>
      </c>
      <c r="C29247" s="489" t="s">
        <v>140</v>
      </c>
      <c r="D29247" s="489" t="s">
        <v>6166</v>
      </c>
    </row>
    <row r="29248" spans="1:4">
      <c r="A29248" s="489" t="str">
        <f t="shared" si="456"/>
        <v>2370401875訪問型サービス（独自）</v>
      </c>
      <c r="B29248" s="489">
        <v>2370401875</v>
      </c>
      <c r="C29248" s="489" t="s">
        <v>2571</v>
      </c>
      <c r="D29248" s="489" t="s">
        <v>6166</v>
      </c>
    </row>
    <row r="29249" spans="1:4">
      <c r="A29249" s="489" t="str">
        <f t="shared" si="456"/>
        <v>2370401883居宅介護支援</v>
      </c>
      <c r="B29249" s="489">
        <v>2370401883</v>
      </c>
      <c r="C29249" s="489" t="s">
        <v>2519</v>
      </c>
      <c r="D29249" s="489" t="s">
        <v>6167</v>
      </c>
    </row>
    <row r="29250" spans="1:4">
      <c r="A29250" s="489" t="str">
        <f t="shared" ref="A29250:A29313" si="457">B29250&amp;C29250</f>
        <v>2370401925訪問介護</v>
      </c>
      <c r="B29250" s="489">
        <v>2370401925</v>
      </c>
      <c r="C29250" s="489" t="s">
        <v>140</v>
      </c>
      <c r="D29250" s="489" t="s">
        <v>6168</v>
      </c>
    </row>
    <row r="29251" spans="1:4">
      <c r="A29251" s="489" t="str">
        <f t="shared" si="457"/>
        <v>2370401925訪問介護</v>
      </c>
      <c r="B29251" s="489">
        <v>2370401925</v>
      </c>
      <c r="C29251" s="489" t="s">
        <v>140</v>
      </c>
      <c r="D29251" s="489" t="s">
        <v>6168</v>
      </c>
    </row>
    <row r="29252" spans="1:4">
      <c r="A29252" s="489" t="str">
        <f t="shared" si="457"/>
        <v>2370401925訪問型サービス（独自）</v>
      </c>
      <c r="B29252" s="489">
        <v>2370401925</v>
      </c>
      <c r="C29252" s="489" t="s">
        <v>2571</v>
      </c>
      <c r="D29252" s="489" t="s">
        <v>6168</v>
      </c>
    </row>
    <row r="29253" spans="1:4">
      <c r="A29253" s="489" t="str">
        <f t="shared" si="457"/>
        <v>2370401933地域密着型通所介護</v>
      </c>
      <c r="B29253" s="489">
        <v>2370401933</v>
      </c>
      <c r="C29253" s="489" t="s">
        <v>161</v>
      </c>
      <c r="D29253" s="489" t="s">
        <v>6169</v>
      </c>
    </row>
    <row r="29254" spans="1:4">
      <c r="A29254" s="489" t="str">
        <f t="shared" si="457"/>
        <v>2370401933通所型サービス（独自）</v>
      </c>
      <c r="B29254" s="489">
        <v>2370401933</v>
      </c>
      <c r="C29254" s="489" t="s">
        <v>2570</v>
      </c>
      <c r="D29254" s="489" t="s">
        <v>6169</v>
      </c>
    </row>
    <row r="29255" spans="1:4">
      <c r="A29255" s="489" t="str">
        <f t="shared" si="457"/>
        <v>2370401941通所介護</v>
      </c>
      <c r="B29255" s="489">
        <v>2370401941</v>
      </c>
      <c r="C29255" s="489" t="s">
        <v>158</v>
      </c>
      <c r="D29255" s="489" t="s">
        <v>6170</v>
      </c>
    </row>
    <row r="29256" spans="1:4">
      <c r="A29256" s="489" t="str">
        <f t="shared" si="457"/>
        <v>2370401941通所型サービス（独自）</v>
      </c>
      <c r="B29256" s="489">
        <v>2370401941</v>
      </c>
      <c r="C29256" s="489" t="s">
        <v>2570</v>
      </c>
      <c r="D29256" s="489" t="s">
        <v>6170</v>
      </c>
    </row>
    <row r="29257" spans="1:4">
      <c r="A29257" s="489" t="str">
        <f t="shared" si="457"/>
        <v>2370402055地域密着型通所介護</v>
      </c>
      <c r="B29257" s="489">
        <v>2370402055</v>
      </c>
      <c r="C29257" s="489" t="s">
        <v>161</v>
      </c>
      <c r="D29257" s="489" t="s">
        <v>6171</v>
      </c>
    </row>
    <row r="29258" spans="1:4">
      <c r="A29258" s="489" t="str">
        <f t="shared" si="457"/>
        <v>2370402055通所型サービス（独自）</v>
      </c>
      <c r="B29258" s="489">
        <v>2370402055</v>
      </c>
      <c r="C29258" s="489" t="s">
        <v>2570</v>
      </c>
      <c r="D29258" s="489" t="s">
        <v>6171</v>
      </c>
    </row>
    <row r="29259" spans="1:4">
      <c r="A29259" s="489" t="str">
        <f t="shared" si="457"/>
        <v>2370402089訪問介護</v>
      </c>
      <c r="B29259" s="489">
        <v>2370402089</v>
      </c>
      <c r="C29259" s="489" t="s">
        <v>140</v>
      </c>
      <c r="D29259" s="489" t="s">
        <v>6172</v>
      </c>
    </row>
    <row r="29260" spans="1:4">
      <c r="A29260" s="489" t="str">
        <f t="shared" si="457"/>
        <v>2370402089訪問介護</v>
      </c>
      <c r="B29260" s="489">
        <v>2370402089</v>
      </c>
      <c r="C29260" s="489" t="s">
        <v>140</v>
      </c>
      <c r="D29260" s="489" t="s">
        <v>6172</v>
      </c>
    </row>
    <row r="29261" spans="1:4">
      <c r="A29261" s="489" t="str">
        <f t="shared" si="457"/>
        <v>2370402089訪問型サービス（独自）</v>
      </c>
      <c r="B29261" s="489">
        <v>2370402089</v>
      </c>
      <c r="C29261" s="489" t="s">
        <v>2571</v>
      </c>
      <c r="D29261" s="489" t="s">
        <v>6172</v>
      </c>
    </row>
    <row r="29262" spans="1:4">
      <c r="A29262" s="489" t="str">
        <f t="shared" si="457"/>
        <v>2370402113介護予防特定施設入居者生活介護</v>
      </c>
      <c r="B29262" s="489">
        <v>2370402113</v>
      </c>
      <c r="C29262" s="489" t="s">
        <v>2514</v>
      </c>
      <c r="D29262" s="489" t="s">
        <v>6173</v>
      </c>
    </row>
    <row r="29263" spans="1:4">
      <c r="A29263" s="489" t="str">
        <f t="shared" si="457"/>
        <v>2370402113特定施設入居者生活介護（短期利用型）</v>
      </c>
      <c r="B29263" s="489">
        <v>2370402113</v>
      </c>
      <c r="C29263" s="489" t="s">
        <v>19397</v>
      </c>
      <c r="D29263" s="489" t="s">
        <v>6173</v>
      </c>
    </row>
    <row r="29264" spans="1:4">
      <c r="A29264" s="489" t="str">
        <f t="shared" si="457"/>
        <v>2370402113特定施設入居者生活介護</v>
      </c>
      <c r="B29264" s="489">
        <v>2370402113</v>
      </c>
      <c r="C29264" s="489" t="s">
        <v>2513</v>
      </c>
      <c r="D29264" s="489" t="s">
        <v>6173</v>
      </c>
    </row>
    <row r="29265" spans="1:4">
      <c r="A29265" s="489" t="str">
        <f t="shared" si="457"/>
        <v>2370402188訪問介護</v>
      </c>
      <c r="B29265" s="489">
        <v>2370402188</v>
      </c>
      <c r="C29265" s="489" t="s">
        <v>140</v>
      </c>
      <c r="D29265" s="489" t="s">
        <v>6174</v>
      </c>
    </row>
    <row r="29266" spans="1:4">
      <c r="A29266" s="489" t="str">
        <f t="shared" si="457"/>
        <v>2370402188訪問介護</v>
      </c>
      <c r="B29266" s="489">
        <v>2370402188</v>
      </c>
      <c r="C29266" s="489" t="s">
        <v>140</v>
      </c>
      <c r="D29266" s="489" t="s">
        <v>6174</v>
      </c>
    </row>
    <row r="29267" spans="1:4">
      <c r="A29267" s="489" t="str">
        <f t="shared" si="457"/>
        <v>2370402188訪問型サービス（独自）</v>
      </c>
      <c r="B29267" s="489">
        <v>2370402188</v>
      </c>
      <c r="C29267" s="489" t="s">
        <v>2571</v>
      </c>
      <c r="D29267" s="489" t="s">
        <v>6174</v>
      </c>
    </row>
    <row r="29268" spans="1:4">
      <c r="A29268" s="489" t="str">
        <f t="shared" si="457"/>
        <v>2370402196通所介護</v>
      </c>
      <c r="B29268" s="489">
        <v>2370402196</v>
      </c>
      <c r="C29268" s="489" t="s">
        <v>158</v>
      </c>
      <c r="D29268" s="489" t="s">
        <v>6175</v>
      </c>
    </row>
    <row r="29269" spans="1:4">
      <c r="A29269" s="489" t="str">
        <f t="shared" si="457"/>
        <v>2370402196通所型サービス（独自）</v>
      </c>
      <c r="B29269" s="489">
        <v>2370402196</v>
      </c>
      <c r="C29269" s="489" t="s">
        <v>2570</v>
      </c>
      <c r="D29269" s="489" t="s">
        <v>6175</v>
      </c>
    </row>
    <row r="29270" spans="1:4">
      <c r="A29270" s="489" t="str">
        <f t="shared" si="457"/>
        <v>2370402212居宅介護支援</v>
      </c>
      <c r="B29270" s="489">
        <v>2370402212</v>
      </c>
      <c r="C29270" s="489" t="s">
        <v>2519</v>
      </c>
      <c r="D29270" s="489" t="s">
        <v>6176</v>
      </c>
    </row>
    <row r="29271" spans="1:4">
      <c r="A29271" s="489" t="str">
        <f t="shared" si="457"/>
        <v>2370402238訪問介護</v>
      </c>
      <c r="B29271" s="489">
        <v>2370402238</v>
      </c>
      <c r="C29271" s="489" t="s">
        <v>140</v>
      </c>
      <c r="D29271" s="489" t="s">
        <v>6177</v>
      </c>
    </row>
    <row r="29272" spans="1:4">
      <c r="A29272" s="489" t="str">
        <f t="shared" si="457"/>
        <v>2370402238訪問介護</v>
      </c>
      <c r="B29272" s="489">
        <v>2370402238</v>
      </c>
      <c r="C29272" s="489" t="s">
        <v>140</v>
      </c>
      <c r="D29272" s="489" t="s">
        <v>6177</v>
      </c>
    </row>
    <row r="29273" spans="1:4">
      <c r="A29273" s="489" t="str">
        <f t="shared" si="457"/>
        <v>2370402238訪問型サービス（独自）</v>
      </c>
      <c r="B29273" s="489">
        <v>2370402238</v>
      </c>
      <c r="C29273" s="489" t="s">
        <v>2571</v>
      </c>
      <c r="D29273" s="489" t="s">
        <v>6177</v>
      </c>
    </row>
    <row r="29274" spans="1:4">
      <c r="A29274" s="489" t="str">
        <f t="shared" si="457"/>
        <v>2370402253地域密着型通所介護</v>
      </c>
      <c r="B29274" s="489">
        <v>2370402253</v>
      </c>
      <c r="C29274" s="489" t="s">
        <v>161</v>
      </c>
      <c r="D29274" s="489" t="s">
        <v>6178</v>
      </c>
    </row>
    <row r="29275" spans="1:4">
      <c r="A29275" s="489" t="str">
        <f t="shared" si="457"/>
        <v>2370402253通所型サービス（独自）</v>
      </c>
      <c r="B29275" s="489">
        <v>2370402253</v>
      </c>
      <c r="C29275" s="489" t="s">
        <v>2570</v>
      </c>
      <c r="D29275" s="489" t="s">
        <v>6178</v>
      </c>
    </row>
    <row r="29276" spans="1:4">
      <c r="A29276" s="489" t="str">
        <f t="shared" si="457"/>
        <v>2370402261居宅介護支援</v>
      </c>
      <c r="B29276" s="489">
        <v>2370402261</v>
      </c>
      <c r="C29276" s="489" t="s">
        <v>2519</v>
      </c>
      <c r="D29276" s="489" t="s">
        <v>6179</v>
      </c>
    </row>
    <row r="29277" spans="1:4">
      <c r="A29277" s="489" t="str">
        <f t="shared" si="457"/>
        <v>2370402279地域密着型通所介護</v>
      </c>
      <c r="B29277" s="489">
        <v>2370402279</v>
      </c>
      <c r="C29277" s="489" t="s">
        <v>161</v>
      </c>
      <c r="D29277" s="489" t="s">
        <v>6180</v>
      </c>
    </row>
    <row r="29278" spans="1:4">
      <c r="A29278" s="489" t="str">
        <f t="shared" si="457"/>
        <v>2370402279通所型サービス（独自）</v>
      </c>
      <c r="B29278" s="489">
        <v>2370402279</v>
      </c>
      <c r="C29278" s="489" t="s">
        <v>2570</v>
      </c>
      <c r="D29278" s="489" t="s">
        <v>6180</v>
      </c>
    </row>
    <row r="29279" spans="1:4">
      <c r="A29279" s="489" t="str">
        <f t="shared" si="457"/>
        <v>2370402295介護予防特定施設入居者生活介護</v>
      </c>
      <c r="B29279" s="489">
        <v>2370402295</v>
      </c>
      <c r="C29279" s="489" t="s">
        <v>2514</v>
      </c>
      <c r="D29279" s="489" t="s">
        <v>6181</v>
      </c>
    </row>
    <row r="29280" spans="1:4">
      <c r="A29280" s="489" t="str">
        <f t="shared" si="457"/>
        <v>2370402295特定施設入居者生活介護（短期利用型）</v>
      </c>
      <c r="B29280" s="489">
        <v>2370402295</v>
      </c>
      <c r="C29280" s="489" t="s">
        <v>19397</v>
      </c>
      <c r="D29280" s="489" t="s">
        <v>6181</v>
      </c>
    </row>
    <row r="29281" spans="1:4">
      <c r="A29281" s="489" t="str">
        <f t="shared" si="457"/>
        <v>2370402295特定施設入居者生活介護</v>
      </c>
      <c r="B29281" s="489">
        <v>2370402295</v>
      </c>
      <c r="C29281" s="489" t="s">
        <v>2513</v>
      </c>
      <c r="D29281" s="489" t="s">
        <v>6181</v>
      </c>
    </row>
    <row r="29282" spans="1:4">
      <c r="A29282" s="489" t="str">
        <f t="shared" si="457"/>
        <v>2370402303地域密着型通所介護</v>
      </c>
      <c r="B29282" s="489">
        <v>2370402303</v>
      </c>
      <c r="C29282" s="489" t="s">
        <v>161</v>
      </c>
      <c r="D29282" s="489" t="s">
        <v>6181</v>
      </c>
    </row>
    <row r="29283" spans="1:4">
      <c r="A29283" s="489" t="str">
        <f t="shared" si="457"/>
        <v>2370402303通所型サービス（独自）</v>
      </c>
      <c r="B29283" s="489">
        <v>2370402303</v>
      </c>
      <c r="C29283" s="489" t="s">
        <v>2570</v>
      </c>
      <c r="D29283" s="489" t="s">
        <v>6181</v>
      </c>
    </row>
    <row r="29284" spans="1:4">
      <c r="A29284" s="489" t="str">
        <f t="shared" si="457"/>
        <v>2370402329居宅介護支援</v>
      </c>
      <c r="B29284" s="489">
        <v>2370402329</v>
      </c>
      <c r="C29284" s="489" t="s">
        <v>2519</v>
      </c>
      <c r="D29284" s="489" t="s">
        <v>6182</v>
      </c>
    </row>
    <row r="29285" spans="1:4">
      <c r="A29285" s="489" t="str">
        <f t="shared" si="457"/>
        <v>2370402378地域密着型通所介護</v>
      </c>
      <c r="B29285" s="489">
        <v>2370402378</v>
      </c>
      <c r="C29285" s="489" t="s">
        <v>161</v>
      </c>
      <c r="D29285" s="489" t="s">
        <v>6183</v>
      </c>
    </row>
    <row r="29286" spans="1:4">
      <c r="A29286" s="489" t="str">
        <f t="shared" si="457"/>
        <v>2370402378通所型サービス（独自）</v>
      </c>
      <c r="B29286" s="489">
        <v>2370402378</v>
      </c>
      <c r="C29286" s="489" t="s">
        <v>2570</v>
      </c>
      <c r="D29286" s="489" t="s">
        <v>6183</v>
      </c>
    </row>
    <row r="29287" spans="1:4">
      <c r="A29287" s="489" t="str">
        <f t="shared" si="457"/>
        <v>2370402394通所介護</v>
      </c>
      <c r="B29287" s="489">
        <v>2370402394</v>
      </c>
      <c r="C29287" s="489" t="s">
        <v>158</v>
      </c>
      <c r="D29287" s="489" t="s">
        <v>6184</v>
      </c>
    </row>
    <row r="29288" spans="1:4">
      <c r="A29288" s="489" t="str">
        <f t="shared" si="457"/>
        <v>2370402394通所型サービス（独自）</v>
      </c>
      <c r="B29288" s="489">
        <v>2370402394</v>
      </c>
      <c r="C29288" s="489" t="s">
        <v>2570</v>
      </c>
      <c r="D29288" s="489" t="s">
        <v>6184</v>
      </c>
    </row>
    <row r="29289" spans="1:4">
      <c r="A29289" s="489" t="str">
        <f t="shared" si="457"/>
        <v>2370402402居宅介護支援</v>
      </c>
      <c r="B29289" s="489">
        <v>2370402402</v>
      </c>
      <c r="C29289" s="489" t="s">
        <v>2519</v>
      </c>
      <c r="D29289" s="489" t="s">
        <v>6185</v>
      </c>
    </row>
    <row r="29290" spans="1:4">
      <c r="A29290" s="489" t="str">
        <f t="shared" si="457"/>
        <v>2370402501訪問介護</v>
      </c>
      <c r="B29290" s="489">
        <v>2370402501</v>
      </c>
      <c r="C29290" s="489" t="s">
        <v>140</v>
      </c>
      <c r="D29290" s="489" t="s">
        <v>6187</v>
      </c>
    </row>
    <row r="29291" spans="1:4">
      <c r="A29291" s="489" t="str">
        <f t="shared" si="457"/>
        <v>2370402501訪問介護</v>
      </c>
      <c r="B29291" s="489">
        <v>2370402501</v>
      </c>
      <c r="C29291" s="489" t="s">
        <v>140</v>
      </c>
      <c r="D29291" s="489" t="s">
        <v>6187</v>
      </c>
    </row>
    <row r="29292" spans="1:4">
      <c r="A29292" s="489" t="str">
        <f t="shared" si="457"/>
        <v>2370402501訪問型サービス（独自）</v>
      </c>
      <c r="B29292" s="489">
        <v>2370402501</v>
      </c>
      <c r="C29292" s="489" t="s">
        <v>2571</v>
      </c>
      <c r="D29292" s="489" t="s">
        <v>6187</v>
      </c>
    </row>
    <row r="29293" spans="1:4">
      <c r="A29293" s="489" t="str">
        <f t="shared" si="457"/>
        <v>2370402535訪問介護</v>
      </c>
      <c r="B29293" s="489">
        <v>2370402535</v>
      </c>
      <c r="C29293" s="489" t="s">
        <v>140</v>
      </c>
      <c r="D29293" s="489" t="s">
        <v>6189</v>
      </c>
    </row>
    <row r="29294" spans="1:4">
      <c r="A29294" s="489" t="str">
        <f t="shared" si="457"/>
        <v>2370402535訪問介護</v>
      </c>
      <c r="B29294" s="489">
        <v>2370402535</v>
      </c>
      <c r="C29294" s="489" t="s">
        <v>140</v>
      </c>
      <c r="D29294" s="489" t="s">
        <v>6189</v>
      </c>
    </row>
    <row r="29295" spans="1:4">
      <c r="A29295" s="489" t="str">
        <f t="shared" si="457"/>
        <v>2370402576訪問介護</v>
      </c>
      <c r="B29295" s="489">
        <v>2370402576</v>
      </c>
      <c r="C29295" s="489" t="s">
        <v>140</v>
      </c>
      <c r="D29295" s="489" t="s">
        <v>6190</v>
      </c>
    </row>
    <row r="29296" spans="1:4">
      <c r="A29296" s="489" t="str">
        <f t="shared" si="457"/>
        <v>2370402576訪問介護</v>
      </c>
      <c r="B29296" s="489">
        <v>2370402576</v>
      </c>
      <c r="C29296" s="489" t="s">
        <v>140</v>
      </c>
      <c r="D29296" s="489" t="s">
        <v>6190</v>
      </c>
    </row>
    <row r="29297" spans="1:4">
      <c r="A29297" s="489" t="str">
        <f t="shared" si="457"/>
        <v>2370402576訪問型サービス（独自）</v>
      </c>
      <c r="B29297" s="489">
        <v>2370402576</v>
      </c>
      <c r="C29297" s="489" t="s">
        <v>2571</v>
      </c>
      <c r="D29297" s="489" t="s">
        <v>6190</v>
      </c>
    </row>
    <row r="29298" spans="1:4">
      <c r="A29298" s="489" t="str">
        <f t="shared" si="457"/>
        <v>2370402592介護予防短期入所生活介護</v>
      </c>
      <c r="B29298" s="489">
        <v>2370402592</v>
      </c>
      <c r="C29298" s="489" t="s">
        <v>2093</v>
      </c>
      <c r="D29298" s="489" t="s">
        <v>6191</v>
      </c>
    </row>
    <row r="29299" spans="1:4">
      <c r="A29299" s="489" t="str">
        <f t="shared" si="457"/>
        <v>2370402592介護予防短期入所生活介護</v>
      </c>
      <c r="B29299" s="489">
        <v>2370402592</v>
      </c>
      <c r="C29299" s="489" t="s">
        <v>2093</v>
      </c>
      <c r="D29299" s="489" t="s">
        <v>6191</v>
      </c>
    </row>
    <row r="29300" spans="1:4">
      <c r="A29300" s="489" t="str">
        <f t="shared" si="457"/>
        <v>2370402592短期入所生活介護</v>
      </c>
      <c r="B29300" s="489">
        <v>2370402592</v>
      </c>
      <c r="C29300" s="489" t="s">
        <v>2092</v>
      </c>
      <c r="D29300" s="489" t="s">
        <v>6191</v>
      </c>
    </row>
    <row r="29301" spans="1:4">
      <c r="A29301" s="489" t="str">
        <f t="shared" si="457"/>
        <v>2370402592短期入所生活介護</v>
      </c>
      <c r="B29301" s="489">
        <v>2370402592</v>
      </c>
      <c r="C29301" s="489" t="s">
        <v>2092</v>
      </c>
      <c r="D29301" s="489" t="s">
        <v>6191</v>
      </c>
    </row>
    <row r="29302" spans="1:4">
      <c r="A29302" s="489" t="str">
        <f t="shared" si="457"/>
        <v>2370402634地域密着型通所介護</v>
      </c>
      <c r="B29302" s="489">
        <v>2370402634</v>
      </c>
      <c r="C29302" s="489" t="s">
        <v>161</v>
      </c>
      <c r="D29302" s="489" t="s">
        <v>6193</v>
      </c>
    </row>
    <row r="29303" spans="1:4">
      <c r="A29303" s="489" t="str">
        <f t="shared" si="457"/>
        <v>2370402634通所型サービス（独自）</v>
      </c>
      <c r="B29303" s="489">
        <v>2370402634</v>
      </c>
      <c r="C29303" s="489" t="s">
        <v>2570</v>
      </c>
      <c r="D29303" s="489" t="s">
        <v>6193</v>
      </c>
    </row>
    <row r="29304" spans="1:4">
      <c r="A29304" s="489" t="str">
        <f t="shared" si="457"/>
        <v>2370402642訪問介護</v>
      </c>
      <c r="B29304" s="489">
        <v>2370402642</v>
      </c>
      <c r="C29304" s="489" t="s">
        <v>140</v>
      </c>
      <c r="D29304" s="489" t="s">
        <v>6194</v>
      </c>
    </row>
    <row r="29305" spans="1:4">
      <c r="A29305" s="489" t="str">
        <f t="shared" si="457"/>
        <v>2370402642訪問介護</v>
      </c>
      <c r="B29305" s="489">
        <v>2370402642</v>
      </c>
      <c r="C29305" s="489" t="s">
        <v>140</v>
      </c>
      <c r="D29305" s="489" t="s">
        <v>6194</v>
      </c>
    </row>
    <row r="29306" spans="1:4">
      <c r="A29306" s="489" t="str">
        <f t="shared" si="457"/>
        <v>2370402659地域密着型通所介護</v>
      </c>
      <c r="B29306" s="489">
        <v>2370402659</v>
      </c>
      <c r="C29306" s="489" t="s">
        <v>161</v>
      </c>
      <c r="D29306" s="489" t="s">
        <v>6195</v>
      </c>
    </row>
    <row r="29307" spans="1:4">
      <c r="A29307" s="489" t="str">
        <f t="shared" si="457"/>
        <v>2370402659通所型サービス（独自）</v>
      </c>
      <c r="B29307" s="489">
        <v>2370402659</v>
      </c>
      <c r="C29307" s="489" t="s">
        <v>2570</v>
      </c>
      <c r="D29307" s="489" t="s">
        <v>6195</v>
      </c>
    </row>
    <row r="29308" spans="1:4">
      <c r="A29308" s="489" t="str">
        <f t="shared" si="457"/>
        <v>2370402675地域密着型通所介護</v>
      </c>
      <c r="B29308" s="489">
        <v>2370402675</v>
      </c>
      <c r="C29308" s="489" t="s">
        <v>161</v>
      </c>
      <c r="D29308" s="489" t="s">
        <v>6196</v>
      </c>
    </row>
    <row r="29309" spans="1:4">
      <c r="A29309" s="489" t="str">
        <f t="shared" si="457"/>
        <v>2370402675通所型サービス（独自）</v>
      </c>
      <c r="B29309" s="489">
        <v>2370402675</v>
      </c>
      <c r="C29309" s="489" t="s">
        <v>2570</v>
      </c>
      <c r="D29309" s="489" t="s">
        <v>6196</v>
      </c>
    </row>
    <row r="29310" spans="1:4">
      <c r="A29310" s="489" t="str">
        <f t="shared" si="457"/>
        <v>2370402709地域密着型通所介護</v>
      </c>
      <c r="B29310" s="489">
        <v>2370402709</v>
      </c>
      <c r="C29310" s="489" t="s">
        <v>161</v>
      </c>
      <c r="D29310" s="489" t="s">
        <v>6197</v>
      </c>
    </row>
    <row r="29311" spans="1:4">
      <c r="A29311" s="489" t="str">
        <f t="shared" si="457"/>
        <v>2370402709通所型サービス（独自）</v>
      </c>
      <c r="B29311" s="489">
        <v>2370402709</v>
      </c>
      <c r="C29311" s="489" t="s">
        <v>2570</v>
      </c>
      <c r="D29311" s="489" t="s">
        <v>6197</v>
      </c>
    </row>
    <row r="29312" spans="1:4">
      <c r="A29312" s="489" t="str">
        <f t="shared" si="457"/>
        <v>2370402733地域密着型通所介護</v>
      </c>
      <c r="B29312" s="489">
        <v>2370402733</v>
      </c>
      <c r="C29312" s="489" t="s">
        <v>161</v>
      </c>
      <c r="D29312" s="489" t="s">
        <v>6198</v>
      </c>
    </row>
    <row r="29313" spans="1:4">
      <c r="A29313" s="489" t="str">
        <f t="shared" si="457"/>
        <v>2370402766介護予防特定施設入居者生活介護</v>
      </c>
      <c r="B29313" s="489">
        <v>2370402766</v>
      </c>
      <c r="C29313" s="489" t="s">
        <v>2514</v>
      </c>
      <c r="D29313" s="489" t="s">
        <v>6199</v>
      </c>
    </row>
    <row r="29314" spans="1:4">
      <c r="A29314" s="489" t="str">
        <f t="shared" ref="A29314:A29377" si="458">B29314&amp;C29314</f>
        <v>2370402766特定施設入居者生活介護</v>
      </c>
      <c r="B29314" s="489">
        <v>2370402766</v>
      </c>
      <c r="C29314" s="489" t="s">
        <v>2513</v>
      </c>
      <c r="D29314" s="489" t="s">
        <v>6199</v>
      </c>
    </row>
    <row r="29315" spans="1:4">
      <c r="A29315" s="489" t="str">
        <f t="shared" si="458"/>
        <v>2370402824通所介護</v>
      </c>
      <c r="B29315" s="489">
        <v>2370402824</v>
      </c>
      <c r="C29315" s="489" t="s">
        <v>158</v>
      </c>
      <c r="D29315" s="489" t="s">
        <v>6200</v>
      </c>
    </row>
    <row r="29316" spans="1:4">
      <c r="A29316" s="489" t="str">
        <f t="shared" si="458"/>
        <v>2370402832居宅介護支援</v>
      </c>
      <c r="B29316" s="489">
        <v>2370402832</v>
      </c>
      <c r="C29316" s="489" t="s">
        <v>2519</v>
      </c>
      <c r="D29316" s="489" t="s">
        <v>6201</v>
      </c>
    </row>
    <row r="29317" spans="1:4">
      <c r="A29317" s="489" t="str">
        <f t="shared" si="458"/>
        <v>2370402857訪問介護</v>
      </c>
      <c r="B29317" s="489">
        <v>2370402857</v>
      </c>
      <c r="C29317" s="489" t="s">
        <v>140</v>
      </c>
      <c r="D29317" s="489" t="s">
        <v>6202</v>
      </c>
    </row>
    <row r="29318" spans="1:4">
      <c r="A29318" s="489" t="str">
        <f t="shared" si="458"/>
        <v>2370402857訪問介護</v>
      </c>
      <c r="B29318" s="489">
        <v>2370402857</v>
      </c>
      <c r="C29318" s="489" t="s">
        <v>140</v>
      </c>
      <c r="D29318" s="489" t="s">
        <v>6202</v>
      </c>
    </row>
    <row r="29319" spans="1:4">
      <c r="A29319" s="489" t="str">
        <f t="shared" si="458"/>
        <v>2370402899介護予防短期入所生活介護</v>
      </c>
      <c r="B29319" s="489">
        <v>2370402899</v>
      </c>
      <c r="C29319" s="489" t="s">
        <v>2093</v>
      </c>
      <c r="D29319" s="489" t="s">
        <v>6203</v>
      </c>
    </row>
    <row r="29320" spans="1:4">
      <c r="A29320" s="489" t="str">
        <f t="shared" si="458"/>
        <v>2370402899短期入所生活介護</v>
      </c>
      <c r="B29320" s="489">
        <v>2370402899</v>
      </c>
      <c r="C29320" s="489" t="s">
        <v>2092</v>
      </c>
      <c r="D29320" s="489" t="s">
        <v>6203</v>
      </c>
    </row>
    <row r="29321" spans="1:4">
      <c r="A29321" s="489" t="str">
        <f t="shared" si="458"/>
        <v>2370402907介護老人福祉施設</v>
      </c>
      <c r="B29321" s="489">
        <v>2370402907</v>
      </c>
      <c r="C29321" s="489" t="s">
        <v>1921</v>
      </c>
      <c r="D29321" s="489" t="s">
        <v>6204</v>
      </c>
    </row>
    <row r="29322" spans="1:4">
      <c r="A29322" s="489" t="str">
        <f t="shared" si="458"/>
        <v>2370402915通所介護</v>
      </c>
      <c r="B29322" s="489">
        <v>2370402915</v>
      </c>
      <c r="C29322" s="489" t="s">
        <v>158</v>
      </c>
      <c r="D29322" s="489" t="s">
        <v>6205</v>
      </c>
    </row>
    <row r="29323" spans="1:4">
      <c r="A29323" s="489" t="str">
        <f t="shared" si="458"/>
        <v>2370402923介護予防特定施設入居者生活介護</v>
      </c>
      <c r="B29323" s="489">
        <v>2370402923</v>
      </c>
      <c r="C29323" s="489" t="s">
        <v>2514</v>
      </c>
      <c r="D29323" s="489" t="s">
        <v>6206</v>
      </c>
    </row>
    <row r="29324" spans="1:4">
      <c r="A29324" s="489" t="str">
        <f t="shared" si="458"/>
        <v>2370402923特定施設入居者生活介護（短期利用型）</v>
      </c>
      <c r="B29324" s="489">
        <v>2370402923</v>
      </c>
      <c r="C29324" s="489" t="s">
        <v>19397</v>
      </c>
      <c r="D29324" s="489" t="s">
        <v>6206</v>
      </c>
    </row>
    <row r="29325" spans="1:4">
      <c r="A29325" s="489" t="str">
        <f t="shared" si="458"/>
        <v>2370402923特定施設入居者生活介護</v>
      </c>
      <c r="B29325" s="489">
        <v>2370402923</v>
      </c>
      <c r="C29325" s="489" t="s">
        <v>2513</v>
      </c>
      <c r="D29325" s="489" t="s">
        <v>6206</v>
      </c>
    </row>
    <row r="29326" spans="1:4">
      <c r="A29326" s="489" t="str">
        <f t="shared" si="458"/>
        <v>2370402931居宅介護支援</v>
      </c>
      <c r="B29326" s="489">
        <v>2370402931</v>
      </c>
      <c r="C29326" s="489" t="s">
        <v>2519</v>
      </c>
      <c r="D29326" s="489" t="s">
        <v>6207</v>
      </c>
    </row>
    <row r="29327" spans="1:4">
      <c r="A29327" s="489" t="str">
        <f t="shared" si="458"/>
        <v>2370402949居宅介護支援</v>
      </c>
      <c r="B29327" s="489">
        <v>2370402949</v>
      </c>
      <c r="C29327" s="489" t="s">
        <v>2519</v>
      </c>
      <c r="D29327" s="489" t="s">
        <v>6208</v>
      </c>
    </row>
    <row r="29328" spans="1:4">
      <c r="A29328" s="489" t="str">
        <f t="shared" si="458"/>
        <v>2370402972居宅介護支援</v>
      </c>
      <c r="B29328" s="489">
        <v>2370402972</v>
      </c>
      <c r="C29328" s="489" t="s">
        <v>2519</v>
      </c>
      <c r="D29328" s="489" t="s">
        <v>6209</v>
      </c>
    </row>
    <row r="29329" spans="1:4">
      <c r="A29329" s="489" t="str">
        <f t="shared" si="458"/>
        <v>2370403004通所介護</v>
      </c>
      <c r="B29329" s="489">
        <v>2370403004</v>
      </c>
      <c r="C29329" s="489" t="s">
        <v>158</v>
      </c>
      <c r="D29329" s="489" t="s">
        <v>6210</v>
      </c>
    </row>
    <row r="29330" spans="1:4">
      <c r="A29330" s="489" t="str">
        <f t="shared" si="458"/>
        <v>2370403129居宅介護支援</v>
      </c>
      <c r="B29330" s="489">
        <v>2370403129</v>
      </c>
      <c r="C29330" s="489" t="s">
        <v>2519</v>
      </c>
      <c r="D29330" s="489" t="s">
        <v>6211</v>
      </c>
    </row>
    <row r="29331" spans="1:4">
      <c r="A29331" s="489" t="str">
        <f t="shared" si="458"/>
        <v>2370403137訪問介護</v>
      </c>
      <c r="B29331" s="489">
        <v>2370403137</v>
      </c>
      <c r="C29331" s="489" t="s">
        <v>140</v>
      </c>
      <c r="D29331" s="489" t="s">
        <v>6212</v>
      </c>
    </row>
    <row r="29332" spans="1:4">
      <c r="A29332" s="489" t="str">
        <f t="shared" si="458"/>
        <v>2370403137訪問介護</v>
      </c>
      <c r="B29332" s="489">
        <v>2370403137</v>
      </c>
      <c r="C29332" s="489" t="s">
        <v>140</v>
      </c>
      <c r="D29332" s="489" t="s">
        <v>6212</v>
      </c>
    </row>
    <row r="29333" spans="1:4">
      <c r="A29333" s="489" t="str">
        <f t="shared" si="458"/>
        <v>2370403152介護予防特定施設入居者生活介護</v>
      </c>
      <c r="B29333" s="489">
        <v>2370403152</v>
      </c>
      <c r="C29333" s="489" t="s">
        <v>2514</v>
      </c>
      <c r="D29333" s="489" t="s">
        <v>6213</v>
      </c>
    </row>
    <row r="29334" spans="1:4">
      <c r="A29334" s="489" t="str">
        <f t="shared" si="458"/>
        <v>2370403152特定施設入居者生活介護</v>
      </c>
      <c r="B29334" s="489">
        <v>2370403152</v>
      </c>
      <c r="C29334" s="489" t="s">
        <v>2513</v>
      </c>
      <c r="D29334" s="489" t="s">
        <v>6213</v>
      </c>
    </row>
    <row r="29335" spans="1:4">
      <c r="A29335" s="489" t="str">
        <f t="shared" si="458"/>
        <v>2370403178訪問介護</v>
      </c>
      <c r="B29335" s="489">
        <v>2370403178</v>
      </c>
      <c r="C29335" s="489" t="s">
        <v>140</v>
      </c>
      <c r="D29335" s="489" t="s">
        <v>6214</v>
      </c>
    </row>
    <row r="29336" spans="1:4">
      <c r="A29336" s="489" t="str">
        <f t="shared" si="458"/>
        <v>2370403178訪問介護</v>
      </c>
      <c r="B29336" s="489">
        <v>2370403178</v>
      </c>
      <c r="C29336" s="489" t="s">
        <v>140</v>
      </c>
      <c r="D29336" s="489" t="s">
        <v>6214</v>
      </c>
    </row>
    <row r="29337" spans="1:4">
      <c r="A29337" s="489" t="str">
        <f t="shared" si="458"/>
        <v>2370403228通所介護</v>
      </c>
      <c r="B29337" s="489">
        <v>2370403228</v>
      </c>
      <c r="C29337" s="489" t="s">
        <v>158</v>
      </c>
      <c r="D29337" s="489" t="s">
        <v>6215</v>
      </c>
    </row>
    <row r="29338" spans="1:4">
      <c r="A29338" s="489" t="str">
        <f t="shared" si="458"/>
        <v>2370403277介護予防短期入所生活介護</v>
      </c>
      <c r="B29338" s="489">
        <v>2370403277</v>
      </c>
      <c r="C29338" s="489" t="s">
        <v>2093</v>
      </c>
      <c r="D29338" s="489" t="s">
        <v>6216</v>
      </c>
    </row>
    <row r="29339" spans="1:4">
      <c r="A29339" s="489" t="str">
        <f t="shared" si="458"/>
        <v>2370403277短期入所生活介護</v>
      </c>
      <c r="B29339" s="489">
        <v>2370403277</v>
      </c>
      <c r="C29339" s="489" t="s">
        <v>2092</v>
      </c>
      <c r="D29339" s="489" t="s">
        <v>6216</v>
      </c>
    </row>
    <row r="29340" spans="1:4">
      <c r="A29340" s="489" t="str">
        <f t="shared" si="458"/>
        <v>2370403285訪問介護</v>
      </c>
      <c r="B29340" s="489">
        <v>2370403285</v>
      </c>
      <c r="C29340" s="489" t="s">
        <v>140</v>
      </c>
      <c r="D29340" s="489" t="s">
        <v>6217</v>
      </c>
    </row>
    <row r="29341" spans="1:4">
      <c r="A29341" s="489" t="str">
        <f t="shared" si="458"/>
        <v>2370403285訪問介護</v>
      </c>
      <c r="B29341" s="489">
        <v>2370403285</v>
      </c>
      <c r="C29341" s="489" t="s">
        <v>140</v>
      </c>
      <c r="D29341" s="489" t="s">
        <v>6217</v>
      </c>
    </row>
    <row r="29342" spans="1:4">
      <c r="A29342" s="489" t="str">
        <f t="shared" si="458"/>
        <v>2370403293居宅介護支援</v>
      </c>
      <c r="B29342" s="489">
        <v>2370403293</v>
      </c>
      <c r="C29342" s="489" t="s">
        <v>2519</v>
      </c>
      <c r="D29342" s="489" t="s">
        <v>6218</v>
      </c>
    </row>
    <row r="29343" spans="1:4">
      <c r="A29343" s="489" t="str">
        <f t="shared" si="458"/>
        <v>2370403335介護予防短期入所生活介護</v>
      </c>
      <c r="B29343" s="489">
        <v>2370403335</v>
      </c>
      <c r="C29343" s="489" t="s">
        <v>2093</v>
      </c>
      <c r="D29343" s="489" t="s">
        <v>6219</v>
      </c>
    </row>
    <row r="29344" spans="1:4">
      <c r="A29344" s="489" t="str">
        <f t="shared" si="458"/>
        <v>2370403335介護老人福祉施設</v>
      </c>
      <c r="B29344" s="489">
        <v>2370403335</v>
      </c>
      <c r="C29344" s="489" t="s">
        <v>1921</v>
      </c>
      <c r="D29344" s="489" t="s">
        <v>6219</v>
      </c>
    </row>
    <row r="29345" spans="1:4">
      <c r="A29345" s="489" t="str">
        <f t="shared" si="458"/>
        <v>2370403335短期入所生活介護</v>
      </c>
      <c r="B29345" s="489">
        <v>2370403335</v>
      </c>
      <c r="C29345" s="489" t="s">
        <v>2092</v>
      </c>
      <c r="D29345" s="489" t="s">
        <v>6219</v>
      </c>
    </row>
    <row r="29346" spans="1:4">
      <c r="A29346" s="489" t="str">
        <f t="shared" si="458"/>
        <v>2370403368居宅介護支援</v>
      </c>
      <c r="B29346" s="489">
        <v>2370403368</v>
      </c>
      <c r="C29346" s="489" t="s">
        <v>2519</v>
      </c>
      <c r="D29346" s="489" t="s">
        <v>6220</v>
      </c>
    </row>
    <row r="29347" spans="1:4">
      <c r="A29347" s="489" t="str">
        <f t="shared" si="458"/>
        <v>2370403376通所介護</v>
      </c>
      <c r="B29347" s="489">
        <v>2370403376</v>
      </c>
      <c r="C29347" s="489" t="s">
        <v>158</v>
      </c>
      <c r="D29347" s="489" t="s">
        <v>6221</v>
      </c>
    </row>
    <row r="29348" spans="1:4">
      <c r="A29348" s="489" t="str">
        <f t="shared" si="458"/>
        <v>2370403400訪問介護</v>
      </c>
      <c r="B29348" s="489">
        <v>2370403400</v>
      </c>
      <c r="C29348" s="489" t="s">
        <v>140</v>
      </c>
      <c r="D29348" s="489" t="s">
        <v>6222</v>
      </c>
    </row>
    <row r="29349" spans="1:4">
      <c r="A29349" s="489" t="str">
        <f t="shared" si="458"/>
        <v>2370403400訪問介護</v>
      </c>
      <c r="B29349" s="489">
        <v>2370403400</v>
      </c>
      <c r="C29349" s="489" t="s">
        <v>140</v>
      </c>
      <c r="D29349" s="489" t="s">
        <v>6222</v>
      </c>
    </row>
    <row r="29350" spans="1:4">
      <c r="A29350" s="489" t="str">
        <f t="shared" si="458"/>
        <v>2370403426訪問介護</v>
      </c>
      <c r="B29350" s="489">
        <v>2370403426</v>
      </c>
      <c r="C29350" s="489" t="s">
        <v>140</v>
      </c>
      <c r="D29350" s="489" t="s">
        <v>6223</v>
      </c>
    </row>
    <row r="29351" spans="1:4">
      <c r="A29351" s="489" t="str">
        <f t="shared" si="458"/>
        <v>2370403426訪問介護</v>
      </c>
      <c r="B29351" s="489">
        <v>2370403426</v>
      </c>
      <c r="C29351" s="489" t="s">
        <v>140</v>
      </c>
      <c r="D29351" s="489" t="s">
        <v>6223</v>
      </c>
    </row>
    <row r="29352" spans="1:4">
      <c r="A29352" s="489" t="str">
        <f t="shared" si="458"/>
        <v>2370403459訪問介護</v>
      </c>
      <c r="B29352" s="489">
        <v>2370403459</v>
      </c>
      <c r="C29352" s="489" t="s">
        <v>140</v>
      </c>
      <c r="D29352" s="489" t="s">
        <v>6224</v>
      </c>
    </row>
    <row r="29353" spans="1:4">
      <c r="A29353" s="489" t="str">
        <f t="shared" si="458"/>
        <v>2370403459訪問介護</v>
      </c>
      <c r="B29353" s="489">
        <v>2370403459</v>
      </c>
      <c r="C29353" s="489" t="s">
        <v>140</v>
      </c>
      <c r="D29353" s="489" t="s">
        <v>6224</v>
      </c>
    </row>
    <row r="29354" spans="1:4">
      <c r="A29354" s="489" t="str">
        <f t="shared" si="458"/>
        <v>2370403475居宅介護支援</v>
      </c>
      <c r="B29354" s="489">
        <v>2370403475</v>
      </c>
      <c r="C29354" s="489" t="s">
        <v>2519</v>
      </c>
      <c r="D29354" s="489" t="s">
        <v>6225</v>
      </c>
    </row>
    <row r="29355" spans="1:4">
      <c r="A29355" s="489" t="str">
        <f t="shared" si="458"/>
        <v>2370403509訪問介護</v>
      </c>
      <c r="B29355" s="489">
        <v>2370403509</v>
      </c>
      <c r="C29355" s="489" t="s">
        <v>140</v>
      </c>
      <c r="D29355" s="489" t="s">
        <v>6226</v>
      </c>
    </row>
    <row r="29356" spans="1:4">
      <c r="A29356" s="489" t="str">
        <f t="shared" si="458"/>
        <v>2370403509訪問介護</v>
      </c>
      <c r="B29356" s="489">
        <v>2370403509</v>
      </c>
      <c r="C29356" s="489" t="s">
        <v>140</v>
      </c>
      <c r="D29356" s="489" t="s">
        <v>6226</v>
      </c>
    </row>
    <row r="29357" spans="1:4">
      <c r="A29357" s="489" t="str">
        <f t="shared" si="458"/>
        <v>2370403525通所介護</v>
      </c>
      <c r="B29357" s="489">
        <v>2370403525</v>
      </c>
      <c r="C29357" s="489" t="s">
        <v>158</v>
      </c>
      <c r="D29357" s="489" t="s">
        <v>6227</v>
      </c>
    </row>
    <row r="29358" spans="1:4">
      <c r="A29358" s="489" t="str">
        <f t="shared" si="458"/>
        <v>2370403558訪問介護</v>
      </c>
      <c r="B29358" s="489">
        <v>2370403558</v>
      </c>
      <c r="C29358" s="489" t="s">
        <v>140</v>
      </c>
      <c r="D29358" s="489" t="s">
        <v>6228</v>
      </c>
    </row>
    <row r="29359" spans="1:4">
      <c r="A29359" s="489" t="str">
        <f t="shared" si="458"/>
        <v>2370403558訪問介護</v>
      </c>
      <c r="B29359" s="489">
        <v>2370403558</v>
      </c>
      <c r="C29359" s="489" t="s">
        <v>140</v>
      </c>
      <c r="D29359" s="489" t="s">
        <v>6228</v>
      </c>
    </row>
    <row r="29360" spans="1:4">
      <c r="A29360" s="489" t="str">
        <f t="shared" si="458"/>
        <v>2370403566居宅介護支援</v>
      </c>
      <c r="B29360" s="489">
        <v>2370403566</v>
      </c>
      <c r="C29360" s="489" t="s">
        <v>2519</v>
      </c>
      <c r="D29360" s="489" t="s">
        <v>6229</v>
      </c>
    </row>
    <row r="29361" spans="1:4">
      <c r="A29361" s="489" t="str">
        <f t="shared" si="458"/>
        <v>2370403582訪問介護</v>
      </c>
      <c r="B29361" s="489">
        <v>2370403582</v>
      </c>
      <c r="C29361" s="489" t="s">
        <v>140</v>
      </c>
      <c r="D29361" s="489" t="s">
        <v>6230</v>
      </c>
    </row>
    <row r="29362" spans="1:4">
      <c r="A29362" s="489" t="str">
        <f t="shared" si="458"/>
        <v>2370403582訪問介護</v>
      </c>
      <c r="B29362" s="489">
        <v>2370403582</v>
      </c>
      <c r="C29362" s="489" t="s">
        <v>140</v>
      </c>
      <c r="D29362" s="489" t="s">
        <v>6230</v>
      </c>
    </row>
    <row r="29363" spans="1:4">
      <c r="A29363" s="489" t="str">
        <f t="shared" si="458"/>
        <v>2370403590訪問介護</v>
      </c>
      <c r="B29363" s="489">
        <v>2370403590</v>
      </c>
      <c r="C29363" s="489" t="s">
        <v>140</v>
      </c>
      <c r="D29363" s="489" t="s">
        <v>6231</v>
      </c>
    </row>
    <row r="29364" spans="1:4">
      <c r="A29364" s="489" t="str">
        <f t="shared" si="458"/>
        <v>2370403590訪問介護</v>
      </c>
      <c r="B29364" s="489">
        <v>2370403590</v>
      </c>
      <c r="C29364" s="489" t="s">
        <v>140</v>
      </c>
      <c r="D29364" s="489" t="s">
        <v>6231</v>
      </c>
    </row>
    <row r="29365" spans="1:4">
      <c r="A29365" s="489" t="str">
        <f t="shared" si="458"/>
        <v>2370403616訪問介護</v>
      </c>
      <c r="B29365" s="489">
        <v>2370403616</v>
      </c>
      <c r="C29365" s="489" t="s">
        <v>140</v>
      </c>
      <c r="D29365" s="489" t="s">
        <v>6232</v>
      </c>
    </row>
    <row r="29366" spans="1:4">
      <c r="A29366" s="489" t="str">
        <f t="shared" si="458"/>
        <v>2370403616訪問介護</v>
      </c>
      <c r="B29366" s="489">
        <v>2370403616</v>
      </c>
      <c r="C29366" s="489" t="s">
        <v>140</v>
      </c>
      <c r="D29366" s="489" t="s">
        <v>6232</v>
      </c>
    </row>
    <row r="29367" spans="1:4">
      <c r="A29367" s="489" t="str">
        <f t="shared" si="458"/>
        <v>2370403624訪問介護</v>
      </c>
      <c r="B29367" s="489">
        <v>2370403624</v>
      </c>
      <c r="C29367" s="489" t="s">
        <v>140</v>
      </c>
      <c r="D29367" s="489" t="s">
        <v>6233</v>
      </c>
    </row>
    <row r="29368" spans="1:4">
      <c r="A29368" s="489" t="str">
        <f t="shared" si="458"/>
        <v>2370403624訪問介護</v>
      </c>
      <c r="B29368" s="489">
        <v>2370403624</v>
      </c>
      <c r="C29368" s="489" t="s">
        <v>140</v>
      </c>
      <c r="D29368" s="489" t="s">
        <v>6233</v>
      </c>
    </row>
    <row r="29369" spans="1:4">
      <c r="A29369" s="489" t="str">
        <f t="shared" si="458"/>
        <v>2370403632訪問介護</v>
      </c>
      <c r="B29369" s="489">
        <v>2370403632</v>
      </c>
      <c r="C29369" s="489" t="s">
        <v>140</v>
      </c>
      <c r="D29369" s="489" t="s">
        <v>6234</v>
      </c>
    </row>
    <row r="29370" spans="1:4">
      <c r="A29370" s="489" t="str">
        <f t="shared" si="458"/>
        <v>2370403632訪問介護</v>
      </c>
      <c r="B29370" s="489">
        <v>2370403632</v>
      </c>
      <c r="C29370" s="489" t="s">
        <v>140</v>
      </c>
      <c r="D29370" s="489" t="s">
        <v>6234</v>
      </c>
    </row>
    <row r="29371" spans="1:4">
      <c r="A29371" s="489" t="str">
        <f t="shared" si="458"/>
        <v>2370403657訪問介護</v>
      </c>
      <c r="B29371" s="489">
        <v>2370403657</v>
      </c>
      <c r="C29371" s="489" t="s">
        <v>140</v>
      </c>
      <c r="D29371" s="489" t="s">
        <v>4488</v>
      </c>
    </row>
    <row r="29372" spans="1:4">
      <c r="A29372" s="489" t="str">
        <f t="shared" si="458"/>
        <v>2370403657訪問介護</v>
      </c>
      <c r="B29372" s="489">
        <v>2370403657</v>
      </c>
      <c r="C29372" s="489" t="s">
        <v>140</v>
      </c>
      <c r="D29372" s="489" t="s">
        <v>4488</v>
      </c>
    </row>
    <row r="29373" spans="1:4">
      <c r="A29373" s="489" t="str">
        <f t="shared" si="458"/>
        <v>2370403665訪問介護</v>
      </c>
      <c r="B29373" s="489">
        <v>2370403665</v>
      </c>
      <c r="C29373" s="489" t="s">
        <v>140</v>
      </c>
      <c r="D29373" s="489" t="s">
        <v>6235</v>
      </c>
    </row>
    <row r="29374" spans="1:4">
      <c r="A29374" s="489" t="str">
        <f t="shared" si="458"/>
        <v>2370403665訪問介護</v>
      </c>
      <c r="B29374" s="489">
        <v>2370403665</v>
      </c>
      <c r="C29374" s="489" t="s">
        <v>140</v>
      </c>
      <c r="D29374" s="489" t="s">
        <v>6235</v>
      </c>
    </row>
    <row r="29375" spans="1:4">
      <c r="A29375" s="489" t="str">
        <f t="shared" si="458"/>
        <v>2370403673訪問介護</v>
      </c>
      <c r="B29375" s="489">
        <v>2370403673</v>
      </c>
      <c r="C29375" s="489" t="s">
        <v>140</v>
      </c>
      <c r="D29375" s="489" t="s">
        <v>6236</v>
      </c>
    </row>
    <row r="29376" spans="1:4">
      <c r="A29376" s="489" t="str">
        <f t="shared" si="458"/>
        <v>2370403673訪問介護</v>
      </c>
      <c r="B29376" s="489">
        <v>2370403673</v>
      </c>
      <c r="C29376" s="489" t="s">
        <v>140</v>
      </c>
      <c r="D29376" s="489" t="s">
        <v>6236</v>
      </c>
    </row>
    <row r="29377" spans="1:4">
      <c r="A29377" s="489" t="str">
        <f t="shared" si="458"/>
        <v>2370403681居宅介護支援</v>
      </c>
      <c r="B29377" s="489">
        <v>2370403681</v>
      </c>
      <c r="C29377" s="489" t="s">
        <v>2519</v>
      </c>
      <c r="D29377" s="489" t="s">
        <v>6237</v>
      </c>
    </row>
    <row r="29378" spans="1:4">
      <c r="A29378" s="489" t="str">
        <f t="shared" ref="A29378:A29441" si="459">B29378&amp;C29378</f>
        <v>2370403699訪問介護</v>
      </c>
      <c r="B29378" s="489">
        <v>2370403699</v>
      </c>
      <c r="C29378" s="489" t="s">
        <v>140</v>
      </c>
      <c r="D29378" s="489" t="s">
        <v>6238</v>
      </c>
    </row>
    <row r="29379" spans="1:4">
      <c r="A29379" s="489" t="str">
        <f t="shared" si="459"/>
        <v>2370403699訪問介護</v>
      </c>
      <c r="B29379" s="489">
        <v>2370403699</v>
      </c>
      <c r="C29379" s="489" t="s">
        <v>140</v>
      </c>
      <c r="D29379" s="489" t="s">
        <v>6238</v>
      </c>
    </row>
    <row r="29380" spans="1:4">
      <c r="A29380" s="489" t="str">
        <f t="shared" si="459"/>
        <v>2370403707訪問介護</v>
      </c>
      <c r="B29380" s="489">
        <v>2370403707</v>
      </c>
      <c r="C29380" s="489" t="s">
        <v>140</v>
      </c>
      <c r="D29380" s="489" t="s">
        <v>6239</v>
      </c>
    </row>
    <row r="29381" spans="1:4">
      <c r="A29381" s="489" t="str">
        <f t="shared" si="459"/>
        <v>2370403707訪問介護</v>
      </c>
      <c r="B29381" s="489">
        <v>2370403707</v>
      </c>
      <c r="C29381" s="489" t="s">
        <v>140</v>
      </c>
      <c r="D29381" s="489" t="s">
        <v>6239</v>
      </c>
    </row>
    <row r="29382" spans="1:4">
      <c r="A29382" s="489" t="str">
        <f t="shared" si="459"/>
        <v>2370403715通所介護</v>
      </c>
      <c r="B29382" s="489">
        <v>2370403715</v>
      </c>
      <c r="C29382" s="489" t="s">
        <v>158</v>
      </c>
      <c r="D29382" s="489" t="s">
        <v>6188</v>
      </c>
    </row>
    <row r="29383" spans="1:4">
      <c r="A29383" s="489" t="str">
        <f t="shared" si="459"/>
        <v>2370403723居宅介護支援</v>
      </c>
      <c r="B29383" s="489">
        <v>2370403723</v>
      </c>
      <c r="C29383" s="489" t="s">
        <v>2519</v>
      </c>
      <c r="D29383" s="489" t="s">
        <v>6240</v>
      </c>
    </row>
    <row r="29384" spans="1:4">
      <c r="A29384" s="489" t="str">
        <f t="shared" si="459"/>
        <v>2370403731居宅介護支援</v>
      </c>
      <c r="B29384" s="489">
        <v>2370403731</v>
      </c>
      <c r="C29384" s="489" t="s">
        <v>2519</v>
      </c>
      <c r="D29384" s="489" t="s">
        <v>6241</v>
      </c>
    </row>
    <row r="29385" spans="1:4">
      <c r="A29385" s="489" t="str">
        <f t="shared" si="459"/>
        <v>2370403749通所介護</v>
      </c>
      <c r="B29385" s="489">
        <v>2370403749</v>
      </c>
      <c r="C29385" s="489" t="s">
        <v>158</v>
      </c>
      <c r="D29385" s="489" t="s">
        <v>6242</v>
      </c>
    </row>
    <row r="29386" spans="1:4">
      <c r="A29386" s="489" t="str">
        <f t="shared" si="459"/>
        <v>2370403764介護予防特定施設入居者生活介護</v>
      </c>
      <c r="B29386" s="489">
        <v>2370403764</v>
      </c>
      <c r="C29386" s="489" t="s">
        <v>2514</v>
      </c>
      <c r="D29386" s="489" t="s">
        <v>6243</v>
      </c>
    </row>
    <row r="29387" spans="1:4">
      <c r="A29387" s="489" t="str">
        <f t="shared" si="459"/>
        <v>2370403764特定施設入居者生活介護</v>
      </c>
      <c r="B29387" s="489">
        <v>2370403764</v>
      </c>
      <c r="C29387" s="489" t="s">
        <v>2513</v>
      </c>
      <c r="D29387" s="489" t="s">
        <v>6243</v>
      </c>
    </row>
    <row r="29388" spans="1:4">
      <c r="A29388" s="489" t="str">
        <f t="shared" si="459"/>
        <v>2370403772訪問介護</v>
      </c>
      <c r="B29388" s="489">
        <v>2370403772</v>
      </c>
      <c r="C29388" s="489" t="s">
        <v>140</v>
      </c>
      <c r="D29388" s="489" t="s">
        <v>6244</v>
      </c>
    </row>
    <row r="29389" spans="1:4">
      <c r="A29389" s="489" t="str">
        <f t="shared" si="459"/>
        <v>2370403772訪問介護</v>
      </c>
      <c r="B29389" s="489">
        <v>2370403772</v>
      </c>
      <c r="C29389" s="489" t="s">
        <v>140</v>
      </c>
      <c r="D29389" s="489" t="s">
        <v>6244</v>
      </c>
    </row>
    <row r="29390" spans="1:4">
      <c r="A29390" s="489" t="str">
        <f t="shared" si="459"/>
        <v>2370403780通所介護</v>
      </c>
      <c r="B29390" s="489">
        <v>2370403780</v>
      </c>
      <c r="C29390" s="489" t="s">
        <v>158</v>
      </c>
      <c r="D29390" s="489" t="s">
        <v>6192</v>
      </c>
    </row>
    <row r="29391" spans="1:4">
      <c r="A29391" s="489" t="str">
        <f t="shared" si="459"/>
        <v>2370403806居宅介護支援</v>
      </c>
      <c r="B29391" s="489">
        <v>2370403806</v>
      </c>
      <c r="C29391" s="489" t="s">
        <v>2519</v>
      </c>
      <c r="D29391" s="489" t="s">
        <v>6245</v>
      </c>
    </row>
    <row r="29392" spans="1:4">
      <c r="A29392" s="489" t="str">
        <f t="shared" si="459"/>
        <v>2370403814通所介護</v>
      </c>
      <c r="B29392" s="489">
        <v>2370403814</v>
      </c>
      <c r="C29392" s="489" t="s">
        <v>158</v>
      </c>
      <c r="D29392" s="489" t="s">
        <v>6186</v>
      </c>
    </row>
    <row r="29393" spans="1:4">
      <c r="A29393" s="489" t="str">
        <f t="shared" si="459"/>
        <v>2370403830介護予防支援</v>
      </c>
      <c r="B29393" s="489">
        <v>2370403830</v>
      </c>
      <c r="C29393" s="489" t="s">
        <v>2520</v>
      </c>
      <c r="D29393" s="489" t="s">
        <v>6246</v>
      </c>
    </row>
    <row r="29394" spans="1:4">
      <c r="A29394" s="489" t="str">
        <f t="shared" si="459"/>
        <v>2370403830居宅介護支援</v>
      </c>
      <c r="B29394" s="489">
        <v>2370403830</v>
      </c>
      <c r="C29394" s="489" t="s">
        <v>2519</v>
      </c>
      <c r="D29394" s="489" t="s">
        <v>6246</v>
      </c>
    </row>
    <row r="29395" spans="1:4">
      <c r="A29395" s="489" t="str">
        <f t="shared" si="459"/>
        <v>2370403848訪問介護</v>
      </c>
      <c r="B29395" s="489">
        <v>2370403848</v>
      </c>
      <c r="C29395" s="489" t="s">
        <v>140</v>
      </c>
      <c r="D29395" s="489" t="s">
        <v>6247</v>
      </c>
    </row>
    <row r="29396" spans="1:4">
      <c r="A29396" s="489" t="str">
        <f t="shared" si="459"/>
        <v>2370403848訪問介護</v>
      </c>
      <c r="B29396" s="489">
        <v>2370403848</v>
      </c>
      <c r="C29396" s="489" t="s">
        <v>140</v>
      </c>
      <c r="D29396" s="489" t="s">
        <v>6247</v>
      </c>
    </row>
    <row r="29397" spans="1:4">
      <c r="A29397" s="489" t="str">
        <f t="shared" si="459"/>
        <v>2370403855訪問介護</v>
      </c>
      <c r="B29397" s="489">
        <v>2370403855</v>
      </c>
      <c r="C29397" s="489" t="s">
        <v>140</v>
      </c>
      <c r="D29397" s="489" t="s">
        <v>6248</v>
      </c>
    </row>
    <row r="29398" spans="1:4">
      <c r="A29398" s="489" t="str">
        <f t="shared" si="459"/>
        <v>2370403855訪問介護</v>
      </c>
      <c r="B29398" s="489">
        <v>2370403855</v>
      </c>
      <c r="C29398" s="489" t="s">
        <v>140</v>
      </c>
      <c r="D29398" s="489" t="s">
        <v>6248</v>
      </c>
    </row>
    <row r="29399" spans="1:4">
      <c r="A29399" s="489" t="str">
        <f t="shared" si="459"/>
        <v>2370403889通所介護</v>
      </c>
      <c r="B29399" s="489">
        <v>2370403889</v>
      </c>
      <c r="C29399" s="489" t="s">
        <v>158</v>
      </c>
      <c r="D29399" s="489" t="s">
        <v>6249</v>
      </c>
    </row>
    <row r="29400" spans="1:4">
      <c r="A29400" s="489" t="str">
        <f t="shared" si="459"/>
        <v>2370403897訪問介護</v>
      </c>
      <c r="B29400" s="489">
        <v>2370403897</v>
      </c>
      <c r="C29400" s="489" t="s">
        <v>140</v>
      </c>
      <c r="D29400" s="489" t="s">
        <v>6250</v>
      </c>
    </row>
    <row r="29401" spans="1:4">
      <c r="A29401" s="489" t="str">
        <f t="shared" si="459"/>
        <v>2370403897訪問介護</v>
      </c>
      <c r="B29401" s="489">
        <v>2370403897</v>
      </c>
      <c r="C29401" s="489" t="s">
        <v>140</v>
      </c>
      <c r="D29401" s="489" t="s">
        <v>6250</v>
      </c>
    </row>
    <row r="29402" spans="1:4">
      <c r="A29402" s="489" t="str">
        <f t="shared" si="459"/>
        <v>2370403905訪問介護</v>
      </c>
      <c r="B29402" s="489">
        <v>2370403905</v>
      </c>
      <c r="C29402" s="489" t="s">
        <v>140</v>
      </c>
      <c r="D29402" s="489" t="s">
        <v>6251</v>
      </c>
    </row>
    <row r="29403" spans="1:4">
      <c r="A29403" s="489" t="str">
        <f t="shared" si="459"/>
        <v>2370403905訪問介護</v>
      </c>
      <c r="B29403" s="489">
        <v>2370403905</v>
      </c>
      <c r="C29403" s="489" t="s">
        <v>140</v>
      </c>
      <c r="D29403" s="489" t="s">
        <v>6251</v>
      </c>
    </row>
    <row r="29404" spans="1:4">
      <c r="A29404" s="489" t="str">
        <f t="shared" si="459"/>
        <v>2370403913訪問介護</v>
      </c>
      <c r="B29404" s="489">
        <v>2370403913</v>
      </c>
      <c r="C29404" s="489" t="s">
        <v>140</v>
      </c>
      <c r="D29404" s="489" t="s">
        <v>6252</v>
      </c>
    </row>
    <row r="29405" spans="1:4">
      <c r="A29405" s="489" t="str">
        <f t="shared" si="459"/>
        <v>2370403913訪問介護</v>
      </c>
      <c r="B29405" s="489">
        <v>2370403913</v>
      </c>
      <c r="C29405" s="489" t="s">
        <v>140</v>
      </c>
      <c r="D29405" s="489" t="s">
        <v>6252</v>
      </c>
    </row>
    <row r="29406" spans="1:4">
      <c r="A29406" s="489" t="str">
        <f t="shared" si="459"/>
        <v>2370403939居宅介護支援</v>
      </c>
      <c r="B29406" s="489">
        <v>2370403939</v>
      </c>
      <c r="C29406" s="489" t="s">
        <v>2519</v>
      </c>
      <c r="D29406" s="489" t="s">
        <v>6253</v>
      </c>
    </row>
    <row r="29407" spans="1:4">
      <c r="A29407" s="489" t="str">
        <f t="shared" si="459"/>
        <v>2370403947訪問介護</v>
      </c>
      <c r="B29407" s="489">
        <v>2370403947</v>
      </c>
      <c r="C29407" s="489" t="s">
        <v>140</v>
      </c>
      <c r="D29407" s="489" t="s">
        <v>6254</v>
      </c>
    </row>
    <row r="29408" spans="1:4">
      <c r="A29408" s="489" t="str">
        <f t="shared" si="459"/>
        <v>2370403947訪問介護</v>
      </c>
      <c r="B29408" s="489">
        <v>2370403947</v>
      </c>
      <c r="C29408" s="489" t="s">
        <v>140</v>
      </c>
      <c r="D29408" s="489" t="s">
        <v>6254</v>
      </c>
    </row>
    <row r="29409" spans="1:4">
      <c r="A29409" s="489" t="str">
        <f t="shared" si="459"/>
        <v>2370403954介護老人福祉施設</v>
      </c>
      <c r="B29409" s="489">
        <v>2370403954</v>
      </c>
      <c r="C29409" s="489" t="s">
        <v>1921</v>
      </c>
      <c r="D29409" s="489" t="s">
        <v>6255</v>
      </c>
    </row>
    <row r="29410" spans="1:4">
      <c r="A29410" s="489" t="str">
        <f t="shared" si="459"/>
        <v>2370403962介護予防短期入所生活介護</v>
      </c>
      <c r="B29410" s="489">
        <v>2370403962</v>
      </c>
      <c r="C29410" s="489" t="s">
        <v>2093</v>
      </c>
      <c r="D29410" s="489" t="s">
        <v>6256</v>
      </c>
    </row>
    <row r="29411" spans="1:4">
      <c r="A29411" s="489" t="str">
        <f t="shared" si="459"/>
        <v>2370403962短期入所生活介護</v>
      </c>
      <c r="B29411" s="489">
        <v>2370403962</v>
      </c>
      <c r="C29411" s="489" t="s">
        <v>2092</v>
      </c>
      <c r="D29411" s="489" t="s">
        <v>6256</v>
      </c>
    </row>
    <row r="29412" spans="1:4">
      <c r="A29412" s="489" t="str">
        <f t="shared" si="459"/>
        <v>2370403970訪問介護</v>
      </c>
      <c r="B29412" s="489">
        <v>2370403970</v>
      </c>
      <c r="C29412" s="489" t="s">
        <v>140</v>
      </c>
      <c r="D29412" s="489" t="s">
        <v>6257</v>
      </c>
    </row>
    <row r="29413" spans="1:4">
      <c r="A29413" s="489" t="str">
        <f t="shared" si="459"/>
        <v>2370403970訪問介護</v>
      </c>
      <c r="B29413" s="489">
        <v>2370403970</v>
      </c>
      <c r="C29413" s="489" t="s">
        <v>140</v>
      </c>
      <c r="D29413" s="489" t="s">
        <v>6257</v>
      </c>
    </row>
    <row r="29414" spans="1:4">
      <c r="A29414" s="489" t="str">
        <f t="shared" si="459"/>
        <v>2370403988訪問介護</v>
      </c>
      <c r="B29414" s="489">
        <v>2370403988</v>
      </c>
      <c r="C29414" s="489" t="s">
        <v>140</v>
      </c>
      <c r="D29414" s="489" t="s">
        <v>6258</v>
      </c>
    </row>
    <row r="29415" spans="1:4">
      <c r="A29415" s="489" t="str">
        <f t="shared" si="459"/>
        <v>2370403988訪問介護</v>
      </c>
      <c r="B29415" s="489">
        <v>2370403988</v>
      </c>
      <c r="C29415" s="489" t="s">
        <v>140</v>
      </c>
      <c r="D29415" s="489" t="s">
        <v>6258</v>
      </c>
    </row>
    <row r="29416" spans="1:4">
      <c r="A29416" s="489" t="str">
        <f t="shared" si="459"/>
        <v>2370403996介護予防訪問入浴介護</v>
      </c>
      <c r="B29416" s="489">
        <v>2370403996</v>
      </c>
      <c r="C29416" s="489" t="s">
        <v>2510</v>
      </c>
      <c r="D29416" s="489" t="s">
        <v>6259</v>
      </c>
    </row>
    <row r="29417" spans="1:4">
      <c r="A29417" s="489" t="str">
        <f t="shared" si="459"/>
        <v>2370403996訪問入浴介護</v>
      </c>
      <c r="B29417" s="489">
        <v>2370403996</v>
      </c>
      <c r="C29417" s="489" t="s">
        <v>2509</v>
      </c>
      <c r="D29417" s="489" t="s">
        <v>6259</v>
      </c>
    </row>
    <row r="29418" spans="1:4">
      <c r="A29418" s="489" t="str">
        <f t="shared" si="459"/>
        <v>2370404002訪問介護</v>
      </c>
      <c r="B29418" s="489">
        <v>2370404002</v>
      </c>
      <c r="C29418" s="489" t="s">
        <v>140</v>
      </c>
      <c r="D29418" s="489" t="s">
        <v>6260</v>
      </c>
    </row>
    <row r="29419" spans="1:4">
      <c r="A29419" s="489" t="str">
        <f t="shared" si="459"/>
        <v>2370404002訪問介護</v>
      </c>
      <c r="B29419" s="489">
        <v>2370404002</v>
      </c>
      <c r="C29419" s="489" t="s">
        <v>140</v>
      </c>
      <c r="D29419" s="489" t="s">
        <v>6260</v>
      </c>
    </row>
    <row r="29420" spans="1:4">
      <c r="A29420" s="489" t="str">
        <f t="shared" si="459"/>
        <v>2370404010訪問介護</v>
      </c>
      <c r="B29420" s="489">
        <v>2370404010</v>
      </c>
      <c r="C29420" s="489" t="s">
        <v>140</v>
      </c>
      <c r="D29420" s="489" t="s">
        <v>6261</v>
      </c>
    </row>
    <row r="29421" spans="1:4">
      <c r="A29421" s="489" t="str">
        <f t="shared" si="459"/>
        <v>2370404010訪問介護</v>
      </c>
      <c r="B29421" s="489">
        <v>2370404010</v>
      </c>
      <c r="C29421" s="489" t="s">
        <v>140</v>
      </c>
      <c r="D29421" s="489" t="s">
        <v>6261</v>
      </c>
    </row>
    <row r="29422" spans="1:4">
      <c r="A29422" s="489" t="str">
        <f t="shared" si="459"/>
        <v>2370404028訪問介護</v>
      </c>
      <c r="B29422" s="489">
        <v>2370404028</v>
      </c>
      <c r="C29422" s="489" t="s">
        <v>140</v>
      </c>
      <c r="D29422" s="489" t="s">
        <v>6262</v>
      </c>
    </row>
    <row r="29423" spans="1:4">
      <c r="A29423" s="489" t="str">
        <f t="shared" si="459"/>
        <v>2370404028訪問介護</v>
      </c>
      <c r="B29423" s="489">
        <v>2370404028</v>
      </c>
      <c r="C29423" s="489" t="s">
        <v>140</v>
      </c>
      <c r="D29423" s="489" t="s">
        <v>6262</v>
      </c>
    </row>
    <row r="29424" spans="1:4">
      <c r="A29424" s="489" t="str">
        <f t="shared" si="459"/>
        <v>2370404036訪問介護</v>
      </c>
      <c r="B29424" s="489">
        <v>2370404036</v>
      </c>
      <c r="C29424" s="489" t="s">
        <v>140</v>
      </c>
      <c r="D29424" s="489" t="s">
        <v>6263</v>
      </c>
    </row>
    <row r="29425" spans="1:4">
      <c r="A29425" s="489" t="str">
        <f t="shared" si="459"/>
        <v>2370404036訪問介護</v>
      </c>
      <c r="B29425" s="489">
        <v>2370404036</v>
      </c>
      <c r="C29425" s="489" t="s">
        <v>140</v>
      </c>
      <c r="D29425" s="489" t="s">
        <v>6263</v>
      </c>
    </row>
    <row r="29426" spans="1:4">
      <c r="A29426" s="489" t="str">
        <f t="shared" si="459"/>
        <v>2370404044訪問介護</v>
      </c>
      <c r="B29426" s="489">
        <v>2370404044</v>
      </c>
      <c r="C29426" s="489" t="s">
        <v>140</v>
      </c>
      <c r="D29426" s="489" t="s">
        <v>6264</v>
      </c>
    </row>
    <row r="29427" spans="1:4">
      <c r="A29427" s="489" t="str">
        <f t="shared" si="459"/>
        <v>2370404044訪問介護</v>
      </c>
      <c r="B29427" s="489">
        <v>2370404044</v>
      </c>
      <c r="C29427" s="489" t="s">
        <v>140</v>
      </c>
      <c r="D29427" s="489" t="s">
        <v>6264</v>
      </c>
    </row>
    <row r="29428" spans="1:4">
      <c r="A29428" s="489" t="str">
        <f t="shared" si="459"/>
        <v>2370404051介護予防支援</v>
      </c>
      <c r="B29428" s="489">
        <v>2370404051</v>
      </c>
      <c r="C29428" s="489" t="s">
        <v>2520</v>
      </c>
      <c r="D29428" s="489" t="s">
        <v>6265</v>
      </c>
    </row>
    <row r="29429" spans="1:4">
      <c r="A29429" s="489" t="str">
        <f t="shared" si="459"/>
        <v>2370404051居宅介護支援</v>
      </c>
      <c r="B29429" s="489">
        <v>2370404051</v>
      </c>
      <c r="C29429" s="489" t="s">
        <v>2519</v>
      </c>
      <c r="D29429" s="489" t="s">
        <v>6265</v>
      </c>
    </row>
    <row r="29430" spans="1:4">
      <c r="A29430" s="489" t="str">
        <f t="shared" si="459"/>
        <v>2370404069訪問介護</v>
      </c>
      <c r="B29430" s="489">
        <v>2370404069</v>
      </c>
      <c r="C29430" s="489" t="s">
        <v>140</v>
      </c>
      <c r="D29430" s="489" t="s">
        <v>6266</v>
      </c>
    </row>
    <row r="29431" spans="1:4">
      <c r="A29431" s="489" t="str">
        <f t="shared" si="459"/>
        <v>2370404069訪問介護</v>
      </c>
      <c r="B29431" s="489">
        <v>2370404069</v>
      </c>
      <c r="C29431" s="489" t="s">
        <v>140</v>
      </c>
      <c r="D29431" s="489" t="s">
        <v>6266</v>
      </c>
    </row>
    <row r="29432" spans="1:4">
      <c r="A29432" s="489" t="str">
        <f t="shared" si="459"/>
        <v>2370404077訪問介護</v>
      </c>
      <c r="B29432" s="489">
        <v>2370404077</v>
      </c>
      <c r="C29432" s="489" t="s">
        <v>140</v>
      </c>
      <c r="D29432" s="489" t="s">
        <v>6267</v>
      </c>
    </row>
    <row r="29433" spans="1:4">
      <c r="A29433" s="489" t="str">
        <f t="shared" si="459"/>
        <v>2370404077訪問介護</v>
      </c>
      <c r="B29433" s="489">
        <v>2370404077</v>
      </c>
      <c r="C29433" s="489" t="s">
        <v>140</v>
      </c>
      <c r="D29433" s="489" t="s">
        <v>6267</v>
      </c>
    </row>
    <row r="29434" spans="1:4">
      <c r="A29434" s="489" t="str">
        <f t="shared" si="459"/>
        <v>2370404085訪問介護</v>
      </c>
      <c r="B29434" s="489">
        <v>2370404085</v>
      </c>
      <c r="C29434" s="489" t="s">
        <v>140</v>
      </c>
      <c r="D29434" s="489" t="s">
        <v>6268</v>
      </c>
    </row>
    <row r="29435" spans="1:4">
      <c r="A29435" s="489" t="str">
        <f t="shared" si="459"/>
        <v>2370404085訪問介護</v>
      </c>
      <c r="B29435" s="489">
        <v>2370404085</v>
      </c>
      <c r="C29435" s="489" t="s">
        <v>140</v>
      </c>
      <c r="D29435" s="489" t="s">
        <v>6268</v>
      </c>
    </row>
    <row r="29436" spans="1:4">
      <c r="A29436" s="489" t="str">
        <f t="shared" si="459"/>
        <v>2370404093訪問介護</v>
      </c>
      <c r="B29436" s="489">
        <v>2370404093</v>
      </c>
      <c r="C29436" s="489" t="s">
        <v>140</v>
      </c>
      <c r="D29436" s="489" t="s">
        <v>6269</v>
      </c>
    </row>
    <row r="29437" spans="1:4">
      <c r="A29437" s="489" t="str">
        <f t="shared" si="459"/>
        <v>2370404093訪問介護</v>
      </c>
      <c r="B29437" s="489">
        <v>2370404093</v>
      </c>
      <c r="C29437" s="489" t="s">
        <v>140</v>
      </c>
      <c r="D29437" s="489" t="s">
        <v>6269</v>
      </c>
    </row>
    <row r="29438" spans="1:4">
      <c r="A29438" s="489" t="str">
        <f t="shared" si="459"/>
        <v>2370404119訪問介護</v>
      </c>
      <c r="B29438" s="489">
        <v>2370404119</v>
      </c>
      <c r="C29438" s="489" t="s">
        <v>140</v>
      </c>
      <c r="D29438" s="489" t="s">
        <v>6270</v>
      </c>
    </row>
    <row r="29439" spans="1:4">
      <c r="A29439" s="489" t="str">
        <f t="shared" si="459"/>
        <v>2370404119訪問介護</v>
      </c>
      <c r="B29439" s="489">
        <v>2370404119</v>
      </c>
      <c r="C29439" s="489" t="s">
        <v>140</v>
      </c>
      <c r="D29439" s="489" t="s">
        <v>6270</v>
      </c>
    </row>
    <row r="29440" spans="1:4">
      <c r="A29440" s="489" t="str">
        <f t="shared" si="459"/>
        <v>2370404127居宅介護支援</v>
      </c>
      <c r="B29440" s="489">
        <v>2370404127</v>
      </c>
      <c r="C29440" s="489" t="s">
        <v>2519</v>
      </c>
      <c r="D29440" s="489" t="s">
        <v>6181</v>
      </c>
    </row>
    <row r="29441" spans="1:4">
      <c r="A29441" s="489" t="str">
        <f t="shared" si="459"/>
        <v>2370404135居宅介護支援</v>
      </c>
      <c r="B29441" s="489">
        <v>2370404135</v>
      </c>
      <c r="C29441" s="489" t="s">
        <v>2519</v>
      </c>
      <c r="D29441" s="489" t="s">
        <v>6271</v>
      </c>
    </row>
    <row r="29442" spans="1:4">
      <c r="A29442" s="489" t="str">
        <f t="shared" ref="A29442:A29505" si="460">B29442&amp;C29442</f>
        <v>2370404143訪問介護</v>
      </c>
      <c r="B29442" s="489">
        <v>2370404143</v>
      </c>
      <c r="C29442" s="489" t="s">
        <v>140</v>
      </c>
      <c r="D29442" s="489" t="s">
        <v>19444</v>
      </c>
    </row>
    <row r="29443" spans="1:4">
      <c r="A29443" s="489" t="str">
        <f t="shared" si="460"/>
        <v>2370404143訪問介護</v>
      </c>
      <c r="B29443" s="489">
        <v>2370404143</v>
      </c>
      <c r="C29443" s="489" t="s">
        <v>140</v>
      </c>
      <c r="D29443" s="489" t="s">
        <v>19444</v>
      </c>
    </row>
    <row r="29444" spans="1:4">
      <c r="A29444" s="489" t="str">
        <f t="shared" si="460"/>
        <v>2370404150訪問介護</v>
      </c>
      <c r="B29444" s="489">
        <v>2370404150</v>
      </c>
      <c r="C29444" s="489" t="s">
        <v>140</v>
      </c>
      <c r="D29444" s="489" t="s">
        <v>12000</v>
      </c>
    </row>
    <row r="29445" spans="1:4">
      <c r="A29445" s="489" t="str">
        <f t="shared" si="460"/>
        <v>2370404150訪問介護</v>
      </c>
      <c r="B29445" s="489">
        <v>2370404150</v>
      </c>
      <c r="C29445" s="489" t="s">
        <v>140</v>
      </c>
      <c r="D29445" s="489" t="s">
        <v>12000</v>
      </c>
    </row>
    <row r="29446" spans="1:4">
      <c r="A29446" s="489" t="str">
        <f t="shared" si="460"/>
        <v>2370500023居宅介護支援</v>
      </c>
      <c r="B29446" s="489">
        <v>2370500023</v>
      </c>
      <c r="C29446" s="489" t="s">
        <v>2519</v>
      </c>
      <c r="D29446" s="489" t="s">
        <v>6272</v>
      </c>
    </row>
    <row r="29447" spans="1:4">
      <c r="A29447" s="489" t="str">
        <f t="shared" si="460"/>
        <v>2370500031介護予防支援</v>
      </c>
      <c r="B29447" s="489">
        <v>2370500031</v>
      </c>
      <c r="C29447" s="489" t="s">
        <v>2520</v>
      </c>
      <c r="D29447" s="489" t="s">
        <v>6273</v>
      </c>
    </row>
    <row r="29448" spans="1:4">
      <c r="A29448" s="489" t="str">
        <f t="shared" si="460"/>
        <v>2370500031居宅介護支援</v>
      </c>
      <c r="B29448" s="489">
        <v>2370500031</v>
      </c>
      <c r="C29448" s="489" t="s">
        <v>2519</v>
      </c>
      <c r="D29448" s="489" t="s">
        <v>6273</v>
      </c>
    </row>
    <row r="29449" spans="1:4">
      <c r="A29449" s="489" t="str">
        <f t="shared" si="460"/>
        <v>2370500031訪問介護</v>
      </c>
      <c r="B29449" s="489">
        <v>2370500031</v>
      </c>
      <c r="C29449" s="489" t="s">
        <v>140</v>
      </c>
      <c r="D29449" s="489" t="s">
        <v>6273</v>
      </c>
    </row>
    <row r="29450" spans="1:4">
      <c r="A29450" s="489" t="str">
        <f t="shared" si="460"/>
        <v>2370500031訪問介護</v>
      </c>
      <c r="B29450" s="489">
        <v>2370500031</v>
      </c>
      <c r="C29450" s="489" t="s">
        <v>140</v>
      </c>
      <c r="D29450" s="489" t="s">
        <v>6273</v>
      </c>
    </row>
    <row r="29451" spans="1:4">
      <c r="A29451" s="489" t="str">
        <f t="shared" si="460"/>
        <v>2370500031訪問型サービス（独自）</v>
      </c>
      <c r="B29451" s="489">
        <v>2370500031</v>
      </c>
      <c r="C29451" s="489" t="s">
        <v>2571</v>
      </c>
      <c r="D29451" s="489" t="s">
        <v>6273</v>
      </c>
    </row>
    <row r="29452" spans="1:4">
      <c r="A29452" s="489" t="str">
        <f t="shared" si="460"/>
        <v>2370500049介護予防支援</v>
      </c>
      <c r="B29452" s="489">
        <v>2370500049</v>
      </c>
      <c r="C29452" s="489" t="s">
        <v>2520</v>
      </c>
      <c r="D29452" s="489" t="s">
        <v>6274</v>
      </c>
    </row>
    <row r="29453" spans="1:4">
      <c r="A29453" s="489" t="str">
        <f t="shared" si="460"/>
        <v>2370500049居宅介護支援</v>
      </c>
      <c r="B29453" s="489">
        <v>2370500049</v>
      </c>
      <c r="C29453" s="489" t="s">
        <v>2519</v>
      </c>
      <c r="D29453" s="489" t="s">
        <v>6274</v>
      </c>
    </row>
    <row r="29454" spans="1:4">
      <c r="A29454" s="489" t="str">
        <f t="shared" si="460"/>
        <v>2370500056居宅介護支援</v>
      </c>
      <c r="B29454" s="489">
        <v>2370500056</v>
      </c>
      <c r="C29454" s="489" t="s">
        <v>2519</v>
      </c>
      <c r="D29454" s="489" t="s">
        <v>6275</v>
      </c>
    </row>
    <row r="29455" spans="1:4">
      <c r="A29455" s="489" t="str">
        <f t="shared" si="460"/>
        <v>2370500080訪問介護</v>
      </c>
      <c r="B29455" s="489">
        <v>2370500080</v>
      </c>
      <c r="C29455" s="489" t="s">
        <v>140</v>
      </c>
      <c r="D29455" s="489" t="s">
        <v>6276</v>
      </c>
    </row>
    <row r="29456" spans="1:4">
      <c r="A29456" s="489" t="str">
        <f t="shared" si="460"/>
        <v>2370500080訪問介護</v>
      </c>
      <c r="B29456" s="489">
        <v>2370500080</v>
      </c>
      <c r="C29456" s="489" t="s">
        <v>140</v>
      </c>
      <c r="D29456" s="489" t="s">
        <v>6276</v>
      </c>
    </row>
    <row r="29457" spans="1:4">
      <c r="A29457" s="489" t="str">
        <f t="shared" si="460"/>
        <v>2370500080訪問介護</v>
      </c>
      <c r="B29457" s="489">
        <v>2370500080</v>
      </c>
      <c r="C29457" s="489" t="s">
        <v>140</v>
      </c>
      <c r="D29457" s="489" t="s">
        <v>6276</v>
      </c>
    </row>
    <row r="29458" spans="1:4">
      <c r="A29458" s="489" t="str">
        <f t="shared" si="460"/>
        <v>2370500080訪問型サービス（独自）</v>
      </c>
      <c r="B29458" s="489">
        <v>2370500080</v>
      </c>
      <c r="C29458" s="489" t="s">
        <v>2571</v>
      </c>
      <c r="D29458" s="489" t="s">
        <v>6276</v>
      </c>
    </row>
    <row r="29459" spans="1:4">
      <c r="A29459" s="489" t="str">
        <f t="shared" si="460"/>
        <v>2370500098居宅介護支援</v>
      </c>
      <c r="B29459" s="489">
        <v>2370500098</v>
      </c>
      <c r="C29459" s="489" t="s">
        <v>2519</v>
      </c>
      <c r="D29459" s="489" t="s">
        <v>6277</v>
      </c>
    </row>
    <row r="29460" spans="1:4">
      <c r="A29460" s="489" t="str">
        <f t="shared" si="460"/>
        <v>2370500122介護予防短期入所生活介護</v>
      </c>
      <c r="B29460" s="489">
        <v>2370500122</v>
      </c>
      <c r="C29460" s="489" t="s">
        <v>2093</v>
      </c>
      <c r="D29460" s="489" t="s">
        <v>6278</v>
      </c>
    </row>
    <row r="29461" spans="1:4">
      <c r="A29461" s="489" t="str">
        <f t="shared" si="460"/>
        <v>2370500122介護老人福祉施設</v>
      </c>
      <c r="B29461" s="489">
        <v>2370500122</v>
      </c>
      <c r="C29461" s="489" t="s">
        <v>1921</v>
      </c>
      <c r="D29461" s="489" t="s">
        <v>6278</v>
      </c>
    </row>
    <row r="29462" spans="1:4">
      <c r="A29462" s="489" t="str">
        <f t="shared" si="460"/>
        <v>2370500122短期入所生活介護</v>
      </c>
      <c r="B29462" s="489">
        <v>2370500122</v>
      </c>
      <c r="C29462" s="489" t="s">
        <v>2092</v>
      </c>
      <c r="D29462" s="489" t="s">
        <v>6278</v>
      </c>
    </row>
    <row r="29463" spans="1:4">
      <c r="A29463" s="489" t="str">
        <f t="shared" si="460"/>
        <v>2370500189居宅介護支援</v>
      </c>
      <c r="B29463" s="489">
        <v>2370500189</v>
      </c>
      <c r="C29463" s="489" t="s">
        <v>2519</v>
      </c>
      <c r="D29463" s="489" t="s">
        <v>6279</v>
      </c>
    </row>
    <row r="29464" spans="1:4">
      <c r="A29464" s="489" t="str">
        <f t="shared" si="460"/>
        <v>2370500213居宅介護支援</v>
      </c>
      <c r="B29464" s="489">
        <v>2370500213</v>
      </c>
      <c r="C29464" s="489" t="s">
        <v>2519</v>
      </c>
      <c r="D29464" s="489" t="s">
        <v>6280</v>
      </c>
    </row>
    <row r="29465" spans="1:4">
      <c r="A29465" s="489" t="str">
        <f t="shared" si="460"/>
        <v>2370500213訪問介護</v>
      </c>
      <c r="B29465" s="489">
        <v>2370500213</v>
      </c>
      <c r="C29465" s="489" t="s">
        <v>140</v>
      </c>
      <c r="D29465" s="489" t="s">
        <v>6280</v>
      </c>
    </row>
    <row r="29466" spans="1:4">
      <c r="A29466" s="489" t="str">
        <f t="shared" si="460"/>
        <v>2370500213訪問介護</v>
      </c>
      <c r="B29466" s="489">
        <v>2370500213</v>
      </c>
      <c r="C29466" s="489" t="s">
        <v>140</v>
      </c>
      <c r="D29466" s="489" t="s">
        <v>6280</v>
      </c>
    </row>
    <row r="29467" spans="1:4">
      <c r="A29467" s="489" t="str">
        <f t="shared" si="460"/>
        <v>2370500213訪問型サービス（独自）</v>
      </c>
      <c r="B29467" s="489">
        <v>2370500213</v>
      </c>
      <c r="C29467" s="489" t="s">
        <v>2571</v>
      </c>
      <c r="D29467" s="489" t="s">
        <v>6280</v>
      </c>
    </row>
    <row r="29468" spans="1:4">
      <c r="A29468" s="489" t="str">
        <f t="shared" si="460"/>
        <v>2370500270通所介護</v>
      </c>
      <c r="B29468" s="489">
        <v>2370500270</v>
      </c>
      <c r="C29468" s="489" t="s">
        <v>158</v>
      </c>
      <c r="D29468" s="489" t="s">
        <v>6281</v>
      </c>
    </row>
    <row r="29469" spans="1:4">
      <c r="A29469" s="489" t="str">
        <f t="shared" si="460"/>
        <v>2370500270通所型サービス（独自）</v>
      </c>
      <c r="B29469" s="489">
        <v>2370500270</v>
      </c>
      <c r="C29469" s="489" t="s">
        <v>2570</v>
      </c>
      <c r="D29469" s="489" t="s">
        <v>6281</v>
      </c>
    </row>
    <row r="29470" spans="1:4">
      <c r="A29470" s="489" t="str">
        <f t="shared" si="460"/>
        <v>2370500288通所介護</v>
      </c>
      <c r="B29470" s="489">
        <v>2370500288</v>
      </c>
      <c r="C29470" s="489" t="s">
        <v>158</v>
      </c>
      <c r="D29470" s="489" t="s">
        <v>6282</v>
      </c>
    </row>
    <row r="29471" spans="1:4">
      <c r="A29471" s="489" t="str">
        <f t="shared" si="460"/>
        <v>2370500288通所型サービス（独自）</v>
      </c>
      <c r="B29471" s="489">
        <v>2370500288</v>
      </c>
      <c r="C29471" s="489" t="s">
        <v>2570</v>
      </c>
      <c r="D29471" s="489" t="s">
        <v>6282</v>
      </c>
    </row>
    <row r="29472" spans="1:4">
      <c r="A29472" s="489" t="str">
        <f t="shared" si="460"/>
        <v>2370500320通所介護</v>
      </c>
      <c r="B29472" s="489">
        <v>2370500320</v>
      </c>
      <c r="C29472" s="489" t="s">
        <v>158</v>
      </c>
      <c r="D29472" s="489" t="s">
        <v>6283</v>
      </c>
    </row>
    <row r="29473" spans="1:4">
      <c r="A29473" s="489" t="str">
        <f t="shared" si="460"/>
        <v>2370500320通所型サービス（独自）</v>
      </c>
      <c r="B29473" s="489">
        <v>2370500320</v>
      </c>
      <c r="C29473" s="489" t="s">
        <v>2570</v>
      </c>
      <c r="D29473" s="489" t="s">
        <v>6283</v>
      </c>
    </row>
    <row r="29474" spans="1:4">
      <c r="A29474" s="489" t="str">
        <f t="shared" si="460"/>
        <v>2370500338居宅介護支援</v>
      </c>
      <c r="B29474" s="489">
        <v>2370500338</v>
      </c>
      <c r="C29474" s="489" t="s">
        <v>2519</v>
      </c>
      <c r="D29474" s="489" t="s">
        <v>6284</v>
      </c>
    </row>
    <row r="29475" spans="1:4">
      <c r="A29475" s="489" t="str">
        <f t="shared" si="460"/>
        <v>2370500502介護老人福祉施設</v>
      </c>
      <c r="B29475" s="489">
        <v>2370500502</v>
      </c>
      <c r="C29475" s="489" t="s">
        <v>1921</v>
      </c>
      <c r="D29475" s="489" t="s">
        <v>6285</v>
      </c>
    </row>
    <row r="29476" spans="1:4">
      <c r="A29476" s="489" t="str">
        <f t="shared" si="460"/>
        <v>2370500510通所介護</v>
      </c>
      <c r="B29476" s="489">
        <v>2370500510</v>
      </c>
      <c r="C29476" s="489" t="s">
        <v>158</v>
      </c>
      <c r="D29476" s="489" t="s">
        <v>6286</v>
      </c>
    </row>
    <row r="29477" spans="1:4">
      <c r="A29477" s="489" t="str">
        <f t="shared" si="460"/>
        <v>2370500510通所型サービス（独自）</v>
      </c>
      <c r="B29477" s="489">
        <v>2370500510</v>
      </c>
      <c r="C29477" s="489" t="s">
        <v>2570</v>
      </c>
      <c r="D29477" s="489" t="s">
        <v>6286</v>
      </c>
    </row>
    <row r="29478" spans="1:4">
      <c r="A29478" s="489" t="str">
        <f t="shared" si="460"/>
        <v>2370500528通所介護</v>
      </c>
      <c r="B29478" s="489">
        <v>2370500528</v>
      </c>
      <c r="C29478" s="489" t="s">
        <v>158</v>
      </c>
      <c r="D29478" s="489" t="s">
        <v>6287</v>
      </c>
    </row>
    <row r="29479" spans="1:4">
      <c r="A29479" s="489" t="str">
        <f t="shared" si="460"/>
        <v>2370500528通所型サービス（独自）</v>
      </c>
      <c r="B29479" s="489">
        <v>2370500528</v>
      </c>
      <c r="C29479" s="489" t="s">
        <v>2570</v>
      </c>
      <c r="D29479" s="489" t="s">
        <v>6287</v>
      </c>
    </row>
    <row r="29480" spans="1:4">
      <c r="A29480" s="489" t="str">
        <f t="shared" si="460"/>
        <v>2370500528訪問介護</v>
      </c>
      <c r="B29480" s="489">
        <v>2370500528</v>
      </c>
      <c r="C29480" s="489" t="s">
        <v>140</v>
      </c>
      <c r="D29480" s="489" t="s">
        <v>6287</v>
      </c>
    </row>
    <row r="29481" spans="1:4">
      <c r="A29481" s="489" t="str">
        <f t="shared" si="460"/>
        <v>2370500528訪問介護</v>
      </c>
      <c r="B29481" s="489">
        <v>2370500528</v>
      </c>
      <c r="C29481" s="489" t="s">
        <v>140</v>
      </c>
      <c r="D29481" s="489" t="s">
        <v>6287</v>
      </c>
    </row>
    <row r="29482" spans="1:4">
      <c r="A29482" s="489" t="str">
        <f t="shared" si="460"/>
        <v>2370500536介護予防短期入所生活介護</v>
      </c>
      <c r="B29482" s="489">
        <v>2370500536</v>
      </c>
      <c r="C29482" s="489" t="s">
        <v>2093</v>
      </c>
      <c r="D29482" s="489" t="s">
        <v>6288</v>
      </c>
    </row>
    <row r="29483" spans="1:4">
      <c r="A29483" s="489" t="str">
        <f t="shared" si="460"/>
        <v>2370500536介護予防短期入所生活介護</v>
      </c>
      <c r="B29483" s="489">
        <v>2370500536</v>
      </c>
      <c r="C29483" s="489" t="s">
        <v>2093</v>
      </c>
      <c r="D29483" s="489" t="s">
        <v>6288</v>
      </c>
    </row>
    <row r="29484" spans="1:4">
      <c r="A29484" s="489" t="str">
        <f t="shared" si="460"/>
        <v>2370500536短期入所生活介護</v>
      </c>
      <c r="B29484" s="489">
        <v>2370500536</v>
      </c>
      <c r="C29484" s="489" t="s">
        <v>2092</v>
      </c>
      <c r="D29484" s="489" t="s">
        <v>6288</v>
      </c>
    </row>
    <row r="29485" spans="1:4">
      <c r="A29485" s="489" t="str">
        <f t="shared" si="460"/>
        <v>2370500536短期入所生活介護</v>
      </c>
      <c r="B29485" s="489">
        <v>2370500536</v>
      </c>
      <c r="C29485" s="489" t="s">
        <v>2092</v>
      </c>
      <c r="D29485" s="489" t="s">
        <v>6288</v>
      </c>
    </row>
    <row r="29486" spans="1:4">
      <c r="A29486" s="489" t="str">
        <f t="shared" si="460"/>
        <v>2370500544訪問介護</v>
      </c>
      <c r="B29486" s="489">
        <v>2370500544</v>
      </c>
      <c r="C29486" s="489" t="s">
        <v>140</v>
      </c>
      <c r="D29486" s="489" t="s">
        <v>6289</v>
      </c>
    </row>
    <row r="29487" spans="1:4">
      <c r="A29487" s="489" t="str">
        <f t="shared" si="460"/>
        <v>2370500544訪問介護</v>
      </c>
      <c r="B29487" s="489">
        <v>2370500544</v>
      </c>
      <c r="C29487" s="489" t="s">
        <v>140</v>
      </c>
      <c r="D29487" s="489" t="s">
        <v>6289</v>
      </c>
    </row>
    <row r="29488" spans="1:4">
      <c r="A29488" s="489" t="str">
        <f t="shared" si="460"/>
        <v>2370500544訪問型サービス（独自）</v>
      </c>
      <c r="B29488" s="489">
        <v>2370500544</v>
      </c>
      <c r="C29488" s="489" t="s">
        <v>2571</v>
      </c>
      <c r="D29488" s="489" t="s">
        <v>6289</v>
      </c>
    </row>
    <row r="29489" spans="1:4">
      <c r="A29489" s="489" t="str">
        <f t="shared" si="460"/>
        <v>2370500569居宅介護支援</v>
      </c>
      <c r="B29489" s="489">
        <v>2370500569</v>
      </c>
      <c r="C29489" s="489" t="s">
        <v>2519</v>
      </c>
      <c r="D29489" s="489" t="s">
        <v>6290</v>
      </c>
    </row>
    <row r="29490" spans="1:4">
      <c r="A29490" s="489" t="str">
        <f t="shared" si="460"/>
        <v>2370500627訪問介護</v>
      </c>
      <c r="B29490" s="489">
        <v>2370500627</v>
      </c>
      <c r="C29490" s="489" t="s">
        <v>140</v>
      </c>
      <c r="D29490" s="489" t="s">
        <v>6291</v>
      </c>
    </row>
    <row r="29491" spans="1:4">
      <c r="A29491" s="489" t="str">
        <f t="shared" si="460"/>
        <v>2370500627訪問介護</v>
      </c>
      <c r="B29491" s="489">
        <v>2370500627</v>
      </c>
      <c r="C29491" s="489" t="s">
        <v>140</v>
      </c>
      <c r="D29491" s="489" t="s">
        <v>6291</v>
      </c>
    </row>
    <row r="29492" spans="1:4">
      <c r="A29492" s="489" t="str">
        <f t="shared" si="460"/>
        <v>2370500627訪問型サービス（独自）</v>
      </c>
      <c r="B29492" s="489">
        <v>2370500627</v>
      </c>
      <c r="C29492" s="489" t="s">
        <v>2571</v>
      </c>
      <c r="D29492" s="489" t="s">
        <v>6291</v>
      </c>
    </row>
    <row r="29493" spans="1:4">
      <c r="A29493" s="489" t="str">
        <f t="shared" si="460"/>
        <v>2370500742訪問介護</v>
      </c>
      <c r="B29493" s="489">
        <v>2370500742</v>
      </c>
      <c r="C29493" s="489" t="s">
        <v>140</v>
      </c>
      <c r="D29493" s="489" t="s">
        <v>6292</v>
      </c>
    </row>
    <row r="29494" spans="1:4">
      <c r="A29494" s="489" t="str">
        <f t="shared" si="460"/>
        <v>2370500742訪問介護</v>
      </c>
      <c r="B29494" s="489">
        <v>2370500742</v>
      </c>
      <c r="C29494" s="489" t="s">
        <v>140</v>
      </c>
      <c r="D29494" s="489" t="s">
        <v>6292</v>
      </c>
    </row>
    <row r="29495" spans="1:4">
      <c r="A29495" s="489" t="str">
        <f t="shared" si="460"/>
        <v>2370500742訪問型サービス（独自）</v>
      </c>
      <c r="B29495" s="489">
        <v>2370500742</v>
      </c>
      <c r="C29495" s="489" t="s">
        <v>2571</v>
      </c>
      <c r="D29495" s="489" t="s">
        <v>6292</v>
      </c>
    </row>
    <row r="29496" spans="1:4">
      <c r="A29496" s="489" t="str">
        <f t="shared" si="460"/>
        <v>2370500817通所介護</v>
      </c>
      <c r="B29496" s="489">
        <v>2370500817</v>
      </c>
      <c r="C29496" s="489" t="s">
        <v>158</v>
      </c>
      <c r="D29496" s="489" t="s">
        <v>6293</v>
      </c>
    </row>
    <row r="29497" spans="1:4">
      <c r="A29497" s="489" t="str">
        <f t="shared" si="460"/>
        <v>2370500817通所型サービス（独自）</v>
      </c>
      <c r="B29497" s="489">
        <v>2370500817</v>
      </c>
      <c r="C29497" s="489" t="s">
        <v>2570</v>
      </c>
      <c r="D29497" s="489" t="s">
        <v>6293</v>
      </c>
    </row>
    <row r="29498" spans="1:4">
      <c r="A29498" s="489" t="str">
        <f t="shared" si="460"/>
        <v>2370500908通所介護</v>
      </c>
      <c r="B29498" s="489">
        <v>2370500908</v>
      </c>
      <c r="C29498" s="489" t="s">
        <v>158</v>
      </c>
      <c r="D29498" s="489" t="s">
        <v>6294</v>
      </c>
    </row>
    <row r="29499" spans="1:4">
      <c r="A29499" s="489" t="str">
        <f t="shared" si="460"/>
        <v>2370500908通所型サービス（独自）</v>
      </c>
      <c r="B29499" s="489">
        <v>2370500908</v>
      </c>
      <c r="C29499" s="489" t="s">
        <v>2570</v>
      </c>
      <c r="D29499" s="489" t="s">
        <v>6294</v>
      </c>
    </row>
    <row r="29500" spans="1:4">
      <c r="A29500" s="489" t="str">
        <f t="shared" si="460"/>
        <v>2370500916介護予防認知症対応型共同生活介護（短期利用型）</v>
      </c>
      <c r="B29500" s="489">
        <v>2370500916</v>
      </c>
      <c r="C29500" s="489" t="s">
        <v>19398</v>
      </c>
      <c r="D29500" s="489" t="s">
        <v>6295</v>
      </c>
    </row>
    <row r="29501" spans="1:4">
      <c r="A29501" s="489" t="str">
        <f t="shared" si="460"/>
        <v>2370500916介護予防認知症対応型共同生活介護</v>
      </c>
      <c r="B29501" s="489">
        <v>2370500916</v>
      </c>
      <c r="C29501" s="489" t="s">
        <v>2088</v>
      </c>
      <c r="D29501" s="489" t="s">
        <v>6295</v>
      </c>
    </row>
    <row r="29502" spans="1:4">
      <c r="A29502" s="489" t="str">
        <f t="shared" si="460"/>
        <v>2370500916認知症対応型共同生活介護（短期利用型）</v>
      </c>
      <c r="B29502" s="489">
        <v>2370500916</v>
      </c>
      <c r="C29502" s="489" t="s">
        <v>19399</v>
      </c>
      <c r="D29502" s="489" t="s">
        <v>6295</v>
      </c>
    </row>
    <row r="29503" spans="1:4">
      <c r="A29503" s="489" t="str">
        <f t="shared" si="460"/>
        <v>2370500916認知症対応型共同生活介護</v>
      </c>
      <c r="B29503" s="489">
        <v>2370500916</v>
      </c>
      <c r="C29503" s="489" t="s">
        <v>2087</v>
      </c>
      <c r="D29503" s="489" t="s">
        <v>6295</v>
      </c>
    </row>
    <row r="29504" spans="1:4">
      <c r="A29504" s="489" t="str">
        <f t="shared" si="460"/>
        <v>2370501013通所介護</v>
      </c>
      <c r="B29504" s="489">
        <v>2370501013</v>
      </c>
      <c r="C29504" s="489" t="s">
        <v>158</v>
      </c>
      <c r="D29504" s="489" t="s">
        <v>6296</v>
      </c>
    </row>
    <row r="29505" spans="1:4">
      <c r="A29505" s="489" t="str">
        <f t="shared" si="460"/>
        <v>2370501013通所型サービス（独自）</v>
      </c>
      <c r="B29505" s="489">
        <v>2370501013</v>
      </c>
      <c r="C29505" s="489" t="s">
        <v>2570</v>
      </c>
      <c r="D29505" s="489" t="s">
        <v>6296</v>
      </c>
    </row>
    <row r="29506" spans="1:4">
      <c r="A29506" s="489" t="str">
        <f t="shared" ref="A29506:A29569" si="461">B29506&amp;C29506</f>
        <v>2370501021居宅介護支援</v>
      </c>
      <c r="B29506" s="489">
        <v>2370501021</v>
      </c>
      <c r="C29506" s="489" t="s">
        <v>2519</v>
      </c>
      <c r="D29506" s="489" t="s">
        <v>6297</v>
      </c>
    </row>
    <row r="29507" spans="1:4">
      <c r="A29507" s="489" t="str">
        <f t="shared" si="461"/>
        <v>2370501047訪問介護</v>
      </c>
      <c r="B29507" s="489">
        <v>2370501047</v>
      </c>
      <c r="C29507" s="489" t="s">
        <v>140</v>
      </c>
      <c r="D29507" s="489" t="s">
        <v>6298</v>
      </c>
    </row>
    <row r="29508" spans="1:4">
      <c r="A29508" s="489" t="str">
        <f t="shared" si="461"/>
        <v>2370501047訪問介護</v>
      </c>
      <c r="B29508" s="489">
        <v>2370501047</v>
      </c>
      <c r="C29508" s="489" t="s">
        <v>140</v>
      </c>
      <c r="D29508" s="489" t="s">
        <v>6298</v>
      </c>
    </row>
    <row r="29509" spans="1:4">
      <c r="A29509" s="489" t="str">
        <f t="shared" si="461"/>
        <v>2370501047訪問介護</v>
      </c>
      <c r="B29509" s="489">
        <v>2370501047</v>
      </c>
      <c r="C29509" s="489" t="s">
        <v>140</v>
      </c>
      <c r="D29509" s="489" t="s">
        <v>6298</v>
      </c>
    </row>
    <row r="29510" spans="1:4">
      <c r="A29510" s="489" t="str">
        <f t="shared" si="461"/>
        <v>2370501047訪問型サービス（独自）</v>
      </c>
      <c r="B29510" s="489">
        <v>2370501047</v>
      </c>
      <c r="C29510" s="489" t="s">
        <v>2571</v>
      </c>
      <c r="D29510" s="489" t="s">
        <v>6298</v>
      </c>
    </row>
    <row r="29511" spans="1:4">
      <c r="A29511" s="489" t="str">
        <f t="shared" si="461"/>
        <v>2370501088介護予防認知症対応型共同生活介護</v>
      </c>
      <c r="B29511" s="489">
        <v>2370501088</v>
      </c>
      <c r="C29511" s="489" t="s">
        <v>2088</v>
      </c>
      <c r="D29511" s="489" t="s">
        <v>6299</v>
      </c>
    </row>
    <row r="29512" spans="1:4">
      <c r="A29512" s="489" t="str">
        <f t="shared" si="461"/>
        <v>2370501088認知症対応型共同生活介護</v>
      </c>
      <c r="B29512" s="489">
        <v>2370501088</v>
      </c>
      <c r="C29512" s="489" t="s">
        <v>2087</v>
      </c>
      <c r="D29512" s="489" t="s">
        <v>6299</v>
      </c>
    </row>
    <row r="29513" spans="1:4">
      <c r="A29513" s="489" t="str">
        <f t="shared" si="461"/>
        <v>2370501096訪問介護</v>
      </c>
      <c r="B29513" s="489">
        <v>2370501096</v>
      </c>
      <c r="C29513" s="489" t="s">
        <v>140</v>
      </c>
      <c r="D29513" s="489" t="s">
        <v>6300</v>
      </c>
    </row>
    <row r="29514" spans="1:4">
      <c r="A29514" s="489" t="str">
        <f t="shared" si="461"/>
        <v>2370501096訪問介護</v>
      </c>
      <c r="B29514" s="489">
        <v>2370501096</v>
      </c>
      <c r="C29514" s="489" t="s">
        <v>140</v>
      </c>
      <c r="D29514" s="489" t="s">
        <v>6300</v>
      </c>
    </row>
    <row r="29515" spans="1:4">
      <c r="A29515" s="489" t="str">
        <f t="shared" si="461"/>
        <v>2370501112通所介護</v>
      </c>
      <c r="B29515" s="489">
        <v>2370501112</v>
      </c>
      <c r="C29515" s="489" t="s">
        <v>158</v>
      </c>
      <c r="D29515" s="489" t="s">
        <v>6301</v>
      </c>
    </row>
    <row r="29516" spans="1:4">
      <c r="A29516" s="489" t="str">
        <f t="shared" si="461"/>
        <v>2370501112通所型サービス（独自）</v>
      </c>
      <c r="B29516" s="489">
        <v>2370501112</v>
      </c>
      <c r="C29516" s="489" t="s">
        <v>2570</v>
      </c>
      <c r="D29516" s="489" t="s">
        <v>6301</v>
      </c>
    </row>
    <row r="29517" spans="1:4">
      <c r="A29517" s="489" t="str">
        <f t="shared" si="461"/>
        <v>2370501161訪問介護</v>
      </c>
      <c r="B29517" s="489">
        <v>2370501161</v>
      </c>
      <c r="C29517" s="489" t="s">
        <v>140</v>
      </c>
      <c r="D29517" s="489" t="s">
        <v>6302</v>
      </c>
    </row>
    <row r="29518" spans="1:4">
      <c r="A29518" s="489" t="str">
        <f t="shared" si="461"/>
        <v>2370501161訪問介護</v>
      </c>
      <c r="B29518" s="489">
        <v>2370501161</v>
      </c>
      <c r="C29518" s="489" t="s">
        <v>140</v>
      </c>
      <c r="D29518" s="489" t="s">
        <v>6302</v>
      </c>
    </row>
    <row r="29519" spans="1:4">
      <c r="A29519" s="489" t="str">
        <f t="shared" si="461"/>
        <v>2370501245訪問介護</v>
      </c>
      <c r="B29519" s="489">
        <v>2370501245</v>
      </c>
      <c r="C29519" s="489" t="s">
        <v>140</v>
      </c>
      <c r="D29519" s="489" t="s">
        <v>6303</v>
      </c>
    </row>
    <row r="29520" spans="1:4">
      <c r="A29520" s="489" t="str">
        <f t="shared" si="461"/>
        <v>2370501245訪問介護</v>
      </c>
      <c r="B29520" s="489">
        <v>2370501245</v>
      </c>
      <c r="C29520" s="489" t="s">
        <v>140</v>
      </c>
      <c r="D29520" s="489" t="s">
        <v>6303</v>
      </c>
    </row>
    <row r="29521" spans="1:4">
      <c r="A29521" s="489" t="str">
        <f t="shared" si="461"/>
        <v>2370501245訪問型サービス（独自）</v>
      </c>
      <c r="B29521" s="489">
        <v>2370501245</v>
      </c>
      <c r="C29521" s="489" t="s">
        <v>2571</v>
      </c>
      <c r="D29521" s="489" t="s">
        <v>6303</v>
      </c>
    </row>
    <row r="29522" spans="1:4">
      <c r="A29522" s="489" t="str">
        <f t="shared" si="461"/>
        <v>2370501252訪問介護</v>
      </c>
      <c r="B29522" s="489">
        <v>2370501252</v>
      </c>
      <c r="C29522" s="489" t="s">
        <v>140</v>
      </c>
      <c r="D29522" s="489" t="s">
        <v>6304</v>
      </c>
    </row>
    <row r="29523" spans="1:4">
      <c r="A29523" s="489" t="str">
        <f t="shared" si="461"/>
        <v>2370501252訪問介護</v>
      </c>
      <c r="B29523" s="489">
        <v>2370501252</v>
      </c>
      <c r="C29523" s="489" t="s">
        <v>140</v>
      </c>
      <c r="D29523" s="489" t="s">
        <v>6304</v>
      </c>
    </row>
    <row r="29524" spans="1:4">
      <c r="A29524" s="489" t="str">
        <f t="shared" si="461"/>
        <v>2370501252訪問型サービス（独自）</v>
      </c>
      <c r="B29524" s="489">
        <v>2370501252</v>
      </c>
      <c r="C29524" s="489" t="s">
        <v>2571</v>
      </c>
      <c r="D29524" s="489" t="s">
        <v>6304</v>
      </c>
    </row>
    <row r="29525" spans="1:4">
      <c r="A29525" s="489" t="str">
        <f t="shared" si="461"/>
        <v>2370501294介護予防特定施設入居者生活介護</v>
      </c>
      <c r="B29525" s="489">
        <v>2370501294</v>
      </c>
      <c r="C29525" s="489" t="s">
        <v>2514</v>
      </c>
      <c r="D29525" s="489" t="s">
        <v>6305</v>
      </c>
    </row>
    <row r="29526" spans="1:4">
      <c r="A29526" s="489" t="str">
        <f t="shared" si="461"/>
        <v>2370501294特定施設入居者生活介護</v>
      </c>
      <c r="B29526" s="489">
        <v>2370501294</v>
      </c>
      <c r="C29526" s="489" t="s">
        <v>2513</v>
      </c>
      <c r="D29526" s="489" t="s">
        <v>6305</v>
      </c>
    </row>
    <row r="29527" spans="1:4">
      <c r="A29527" s="489" t="str">
        <f t="shared" si="461"/>
        <v>2370501302介護予防認知症対応型共同生活介護</v>
      </c>
      <c r="B29527" s="489">
        <v>2370501302</v>
      </c>
      <c r="C29527" s="489" t="s">
        <v>2088</v>
      </c>
      <c r="D29527" s="489" t="s">
        <v>6306</v>
      </c>
    </row>
    <row r="29528" spans="1:4">
      <c r="A29528" s="489" t="str">
        <f t="shared" si="461"/>
        <v>2370501302認知症対応型共同生活介護</v>
      </c>
      <c r="B29528" s="489">
        <v>2370501302</v>
      </c>
      <c r="C29528" s="489" t="s">
        <v>2087</v>
      </c>
      <c r="D29528" s="489" t="s">
        <v>6306</v>
      </c>
    </row>
    <row r="29529" spans="1:4">
      <c r="A29529" s="489" t="str">
        <f t="shared" si="461"/>
        <v>2370501344地域密着型通所介護</v>
      </c>
      <c r="B29529" s="489">
        <v>2370501344</v>
      </c>
      <c r="C29529" s="489" t="s">
        <v>161</v>
      </c>
      <c r="D29529" s="489" t="s">
        <v>6307</v>
      </c>
    </row>
    <row r="29530" spans="1:4">
      <c r="A29530" s="489" t="str">
        <f t="shared" si="461"/>
        <v>2370501344通所型サービス（独自）</v>
      </c>
      <c r="B29530" s="489">
        <v>2370501344</v>
      </c>
      <c r="C29530" s="489" t="s">
        <v>2570</v>
      </c>
      <c r="D29530" s="489" t="s">
        <v>6307</v>
      </c>
    </row>
    <row r="29531" spans="1:4">
      <c r="A29531" s="489" t="str">
        <f t="shared" si="461"/>
        <v>2370501377介護予防認知症対応型通所介護</v>
      </c>
      <c r="B29531" s="489">
        <v>2370501377</v>
      </c>
      <c r="C29531" s="489" t="s">
        <v>2517</v>
      </c>
      <c r="D29531" s="489" t="s">
        <v>6308</v>
      </c>
    </row>
    <row r="29532" spans="1:4">
      <c r="A29532" s="489" t="str">
        <f t="shared" si="461"/>
        <v>2370501377認知症対応型通所介護</v>
      </c>
      <c r="B29532" s="489">
        <v>2370501377</v>
      </c>
      <c r="C29532" s="489" t="s">
        <v>2516</v>
      </c>
      <c r="D29532" s="489" t="s">
        <v>6308</v>
      </c>
    </row>
    <row r="29533" spans="1:4">
      <c r="A29533" s="489" t="str">
        <f t="shared" si="461"/>
        <v>2370501385通所介護</v>
      </c>
      <c r="B29533" s="489">
        <v>2370501385</v>
      </c>
      <c r="C29533" s="489" t="s">
        <v>158</v>
      </c>
      <c r="D29533" s="489" t="s">
        <v>6309</v>
      </c>
    </row>
    <row r="29534" spans="1:4">
      <c r="A29534" s="489" t="str">
        <f t="shared" si="461"/>
        <v>2370501385通所型サービス（独自）</v>
      </c>
      <c r="B29534" s="489">
        <v>2370501385</v>
      </c>
      <c r="C29534" s="489" t="s">
        <v>2570</v>
      </c>
      <c r="D29534" s="489" t="s">
        <v>6309</v>
      </c>
    </row>
    <row r="29535" spans="1:4">
      <c r="A29535" s="489" t="str">
        <f t="shared" si="461"/>
        <v>2370501401訪問介護</v>
      </c>
      <c r="B29535" s="489">
        <v>2370501401</v>
      </c>
      <c r="C29535" s="489" t="s">
        <v>140</v>
      </c>
      <c r="D29535" s="489" t="s">
        <v>6310</v>
      </c>
    </row>
    <row r="29536" spans="1:4">
      <c r="A29536" s="489" t="str">
        <f t="shared" si="461"/>
        <v>2370501401訪問介護</v>
      </c>
      <c r="B29536" s="489">
        <v>2370501401</v>
      </c>
      <c r="C29536" s="489" t="s">
        <v>140</v>
      </c>
      <c r="D29536" s="489" t="s">
        <v>6310</v>
      </c>
    </row>
    <row r="29537" spans="1:4">
      <c r="A29537" s="489" t="str">
        <f t="shared" si="461"/>
        <v>2370501401訪問型サービス（独自）</v>
      </c>
      <c r="B29537" s="489">
        <v>2370501401</v>
      </c>
      <c r="C29537" s="489" t="s">
        <v>2571</v>
      </c>
      <c r="D29537" s="489" t="s">
        <v>6310</v>
      </c>
    </row>
    <row r="29538" spans="1:4">
      <c r="A29538" s="489" t="str">
        <f t="shared" si="461"/>
        <v>2370501450居宅介護支援</v>
      </c>
      <c r="B29538" s="489">
        <v>2370501450</v>
      </c>
      <c r="C29538" s="489" t="s">
        <v>2519</v>
      </c>
      <c r="D29538" s="489" t="s">
        <v>6311</v>
      </c>
    </row>
    <row r="29539" spans="1:4">
      <c r="A29539" s="489" t="str">
        <f t="shared" si="461"/>
        <v>2370501468通所介護</v>
      </c>
      <c r="B29539" s="489">
        <v>2370501468</v>
      </c>
      <c r="C29539" s="489" t="s">
        <v>158</v>
      </c>
      <c r="D29539" s="489" t="s">
        <v>6312</v>
      </c>
    </row>
    <row r="29540" spans="1:4">
      <c r="A29540" s="489" t="str">
        <f t="shared" si="461"/>
        <v>2370501468通所型サービス（独自）</v>
      </c>
      <c r="B29540" s="489">
        <v>2370501468</v>
      </c>
      <c r="C29540" s="489" t="s">
        <v>2570</v>
      </c>
      <c r="D29540" s="489" t="s">
        <v>6312</v>
      </c>
    </row>
    <row r="29541" spans="1:4">
      <c r="A29541" s="489" t="str">
        <f t="shared" si="461"/>
        <v>2370501484介護予防通所リハビリテーション</v>
      </c>
      <c r="B29541" s="489">
        <v>2370501484</v>
      </c>
      <c r="C29541" s="489" t="s">
        <v>2512</v>
      </c>
      <c r="D29541" s="489" t="s">
        <v>19337</v>
      </c>
    </row>
    <row r="29542" spans="1:4">
      <c r="A29542" s="489" t="str">
        <f t="shared" si="461"/>
        <v>2370501484通所リハビリテーション</v>
      </c>
      <c r="B29542" s="489">
        <v>2370501484</v>
      </c>
      <c r="C29542" s="489" t="s">
        <v>2511</v>
      </c>
      <c r="D29542" s="489" t="s">
        <v>19337</v>
      </c>
    </row>
    <row r="29543" spans="1:4">
      <c r="A29543" s="489" t="str">
        <f t="shared" si="461"/>
        <v>2370501484通所リハビリテーション</v>
      </c>
      <c r="B29543" s="489">
        <v>2370501484</v>
      </c>
      <c r="C29543" s="489" t="s">
        <v>2511</v>
      </c>
      <c r="D29543" s="489" t="s">
        <v>19337</v>
      </c>
    </row>
    <row r="29544" spans="1:4">
      <c r="A29544" s="489" t="str">
        <f t="shared" si="461"/>
        <v>2370501492訪問介護</v>
      </c>
      <c r="B29544" s="489">
        <v>2370501492</v>
      </c>
      <c r="C29544" s="489" t="s">
        <v>140</v>
      </c>
      <c r="D29544" s="489" t="s">
        <v>6313</v>
      </c>
    </row>
    <row r="29545" spans="1:4">
      <c r="A29545" s="489" t="str">
        <f t="shared" si="461"/>
        <v>2370501492訪問介護</v>
      </c>
      <c r="B29545" s="489">
        <v>2370501492</v>
      </c>
      <c r="C29545" s="489" t="s">
        <v>140</v>
      </c>
      <c r="D29545" s="489" t="s">
        <v>6313</v>
      </c>
    </row>
    <row r="29546" spans="1:4">
      <c r="A29546" s="489" t="str">
        <f t="shared" si="461"/>
        <v>2370501492訪問型サービス（独自）</v>
      </c>
      <c r="B29546" s="489">
        <v>2370501492</v>
      </c>
      <c r="C29546" s="489" t="s">
        <v>2571</v>
      </c>
      <c r="D29546" s="489" t="s">
        <v>6313</v>
      </c>
    </row>
    <row r="29547" spans="1:4">
      <c r="A29547" s="489" t="str">
        <f t="shared" si="461"/>
        <v>2370501500訪問介護</v>
      </c>
      <c r="B29547" s="489">
        <v>2370501500</v>
      </c>
      <c r="C29547" s="489" t="s">
        <v>140</v>
      </c>
      <c r="D29547" s="489" t="s">
        <v>6314</v>
      </c>
    </row>
    <row r="29548" spans="1:4">
      <c r="A29548" s="489" t="str">
        <f t="shared" si="461"/>
        <v>2370501500訪問介護</v>
      </c>
      <c r="B29548" s="489">
        <v>2370501500</v>
      </c>
      <c r="C29548" s="489" t="s">
        <v>140</v>
      </c>
      <c r="D29548" s="489" t="s">
        <v>6314</v>
      </c>
    </row>
    <row r="29549" spans="1:4">
      <c r="A29549" s="489" t="str">
        <f t="shared" si="461"/>
        <v>2370501518訪問介護</v>
      </c>
      <c r="B29549" s="489">
        <v>2370501518</v>
      </c>
      <c r="C29549" s="489" t="s">
        <v>140</v>
      </c>
      <c r="D29549" s="489" t="s">
        <v>6315</v>
      </c>
    </row>
    <row r="29550" spans="1:4">
      <c r="A29550" s="489" t="str">
        <f t="shared" si="461"/>
        <v>2370501518訪問介護</v>
      </c>
      <c r="B29550" s="489">
        <v>2370501518</v>
      </c>
      <c r="C29550" s="489" t="s">
        <v>140</v>
      </c>
      <c r="D29550" s="489" t="s">
        <v>6315</v>
      </c>
    </row>
    <row r="29551" spans="1:4">
      <c r="A29551" s="489" t="str">
        <f t="shared" si="461"/>
        <v>2370501559訪問介護</v>
      </c>
      <c r="B29551" s="489">
        <v>2370501559</v>
      </c>
      <c r="C29551" s="489" t="s">
        <v>140</v>
      </c>
      <c r="D29551" s="489" t="s">
        <v>6316</v>
      </c>
    </row>
    <row r="29552" spans="1:4">
      <c r="A29552" s="489" t="str">
        <f t="shared" si="461"/>
        <v>2370501559訪問介護</v>
      </c>
      <c r="B29552" s="489">
        <v>2370501559</v>
      </c>
      <c r="C29552" s="489" t="s">
        <v>140</v>
      </c>
      <c r="D29552" s="489" t="s">
        <v>6316</v>
      </c>
    </row>
    <row r="29553" spans="1:4">
      <c r="A29553" s="489" t="str">
        <f t="shared" si="461"/>
        <v>2370501559訪問型サービス（独自）</v>
      </c>
      <c r="B29553" s="489">
        <v>2370501559</v>
      </c>
      <c r="C29553" s="489" t="s">
        <v>2571</v>
      </c>
      <c r="D29553" s="489" t="s">
        <v>6316</v>
      </c>
    </row>
    <row r="29554" spans="1:4">
      <c r="A29554" s="489" t="str">
        <f t="shared" si="461"/>
        <v>2370501567居宅介護支援</v>
      </c>
      <c r="B29554" s="489">
        <v>2370501567</v>
      </c>
      <c r="C29554" s="489" t="s">
        <v>2519</v>
      </c>
      <c r="D29554" s="489" t="s">
        <v>6317</v>
      </c>
    </row>
    <row r="29555" spans="1:4">
      <c r="A29555" s="489" t="str">
        <f t="shared" si="461"/>
        <v>2370501575訪問介護</v>
      </c>
      <c r="B29555" s="489">
        <v>2370501575</v>
      </c>
      <c r="C29555" s="489" t="s">
        <v>140</v>
      </c>
      <c r="D29555" s="489" t="s">
        <v>6318</v>
      </c>
    </row>
    <row r="29556" spans="1:4">
      <c r="A29556" s="489" t="str">
        <f t="shared" si="461"/>
        <v>2370501575訪問介護</v>
      </c>
      <c r="B29556" s="489">
        <v>2370501575</v>
      </c>
      <c r="C29556" s="489" t="s">
        <v>140</v>
      </c>
      <c r="D29556" s="489" t="s">
        <v>6318</v>
      </c>
    </row>
    <row r="29557" spans="1:4">
      <c r="A29557" s="489" t="str">
        <f t="shared" si="461"/>
        <v>2370501575訪問型サービス（独自）</v>
      </c>
      <c r="B29557" s="489">
        <v>2370501575</v>
      </c>
      <c r="C29557" s="489" t="s">
        <v>2571</v>
      </c>
      <c r="D29557" s="489" t="s">
        <v>6318</v>
      </c>
    </row>
    <row r="29558" spans="1:4">
      <c r="A29558" s="489" t="str">
        <f t="shared" si="461"/>
        <v>2370501583居宅介護支援</v>
      </c>
      <c r="B29558" s="489">
        <v>2370501583</v>
      </c>
      <c r="C29558" s="489" t="s">
        <v>2519</v>
      </c>
      <c r="D29558" s="489" t="s">
        <v>6319</v>
      </c>
    </row>
    <row r="29559" spans="1:4">
      <c r="A29559" s="489" t="str">
        <f t="shared" si="461"/>
        <v>2370501617訪問介護</v>
      </c>
      <c r="B29559" s="489">
        <v>2370501617</v>
      </c>
      <c r="C29559" s="489" t="s">
        <v>140</v>
      </c>
      <c r="D29559" s="489" t="s">
        <v>6320</v>
      </c>
    </row>
    <row r="29560" spans="1:4">
      <c r="A29560" s="489" t="str">
        <f t="shared" si="461"/>
        <v>2370501617訪問介護</v>
      </c>
      <c r="B29560" s="489">
        <v>2370501617</v>
      </c>
      <c r="C29560" s="489" t="s">
        <v>140</v>
      </c>
      <c r="D29560" s="489" t="s">
        <v>6320</v>
      </c>
    </row>
    <row r="29561" spans="1:4">
      <c r="A29561" s="489" t="str">
        <f t="shared" si="461"/>
        <v>2370501617訪問型サービス（独自）</v>
      </c>
      <c r="B29561" s="489">
        <v>2370501617</v>
      </c>
      <c r="C29561" s="489" t="s">
        <v>2571</v>
      </c>
      <c r="D29561" s="489" t="s">
        <v>6320</v>
      </c>
    </row>
    <row r="29562" spans="1:4">
      <c r="A29562" s="489" t="str">
        <f t="shared" si="461"/>
        <v>2370501674地域密着型通所介護</v>
      </c>
      <c r="B29562" s="489">
        <v>2370501674</v>
      </c>
      <c r="C29562" s="489" t="s">
        <v>161</v>
      </c>
      <c r="D29562" s="489" t="s">
        <v>6321</v>
      </c>
    </row>
    <row r="29563" spans="1:4">
      <c r="A29563" s="489" t="str">
        <f t="shared" si="461"/>
        <v>2370501674通所型サービス（独自）</v>
      </c>
      <c r="B29563" s="489">
        <v>2370501674</v>
      </c>
      <c r="C29563" s="489" t="s">
        <v>2570</v>
      </c>
      <c r="D29563" s="489" t="s">
        <v>6321</v>
      </c>
    </row>
    <row r="29564" spans="1:4">
      <c r="A29564" s="489" t="str">
        <f t="shared" si="461"/>
        <v>2370501682居宅介護支援</v>
      </c>
      <c r="B29564" s="489">
        <v>2370501682</v>
      </c>
      <c r="C29564" s="489" t="s">
        <v>2519</v>
      </c>
      <c r="D29564" s="489" t="s">
        <v>6322</v>
      </c>
    </row>
    <row r="29565" spans="1:4">
      <c r="A29565" s="489" t="str">
        <f t="shared" si="461"/>
        <v>2370501690訪問介護</v>
      </c>
      <c r="B29565" s="489">
        <v>2370501690</v>
      </c>
      <c r="C29565" s="489" t="s">
        <v>140</v>
      </c>
      <c r="D29565" s="489" t="s">
        <v>6323</v>
      </c>
    </row>
    <row r="29566" spans="1:4">
      <c r="A29566" s="489" t="str">
        <f t="shared" si="461"/>
        <v>2370501690訪問介護</v>
      </c>
      <c r="B29566" s="489">
        <v>2370501690</v>
      </c>
      <c r="C29566" s="489" t="s">
        <v>140</v>
      </c>
      <c r="D29566" s="489" t="s">
        <v>6323</v>
      </c>
    </row>
    <row r="29567" spans="1:4">
      <c r="A29567" s="489" t="str">
        <f t="shared" si="461"/>
        <v>2370501690訪問型サービス（独自）</v>
      </c>
      <c r="B29567" s="489">
        <v>2370501690</v>
      </c>
      <c r="C29567" s="489" t="s">
        <v>2571</v>
      </c>
      <c r="D29567" s="489" t="s">
        <v>6323</v>
      </c>
    </row>
    <row r="29568" spans="1:4">
      <c r="A29568" s="489" t="str">
        <f t="shared" si="461"/>
        <v>2370501740訪問介護</v>
      </c>
      <c r="B29568" s="489">
        <v>2370501740</v>
      </c>
      <c r="C29568" s="489" t="s">
        <v>140</v>
      </c>
      <c r="D29568" s="489" t="s">
        <v>6324</v>
      </c>
    </row>
    <row r="29569" spans="1:4">
      <c r="A29569" s="489" t="str">
        <f t="shared" si="461"/>
        <v>2370501740訪問介護</v>
      </c>
      <c r="B29569" s="489">
        <v>2370501740</v>
      </c>
      <c r="C29569" s="489" t="s">
        <v>140</v>
      </c>
      <c r="D29569" s="489" t="s">
        <v>6324</v>
      </c>
    </row>
    <row r="29570" spans="1:4">
      <c r="A29570" s="489" t="str">
        <f t="shared" ref="A29570:A29633" si="462">B29570&amp;C29570</f>
        <v>2370501740訪問介護</v>
      </c>
      <c r="B29570" s="489">
        <v>2370501740</v>
      </c>
      <c r="C29570" s="489" t="s">
        <v>140</v>
      </c>
      <c r="D29570" s="489" t="s">
        <v>6324</v>
      </c>
    </row>
    <row r="29571" spans="1:4">
      <c r="A29571" s="489" t="str">
        <f t="shared" si="462"/>
        <v>2370501740訪問型サービス（独自）</v>
      </c>
      <c r="B29571" s="489">
        <v>2370501740</v>
      </c>
      <c r="C29571" s="489" t="s">
        <v>2571</v>
      </c>
      <c r="D29571" s="489" t="s">
        <v>6324</v>
      </c>
    </row>
    <row r="29572" spans="1:4">
      <c r="A29572" s="489" t="str">
        <f t="shared" si="462"/>
        <v>2370501823地域密着型通所介護</v>
      </c>
      <c r="B29572" s="489">
        <v>2370501823</v>
      </c>
      <c r="C29572" s="489" t="s">
        <v>161</v>
      </c>
      <c r="D29572" s="489" t="s">
        <v>6325</v>
      </c>
    </row>
    <row r="29573" spans="1:4">
      <c r="A29573" s="489" t="str">
        <f t="shared" si="462"/>
        <v>2370501823通所型サービス（独自）</v>
      </c>
      <c r="B29573" s="489">
        <v>2370501823</v>
      </c>
      <c r="C29573" s="489" t="s">
        <v>2570</v>
      </c>
      <c r="D29573" s="489" t="s">
        <v>6325</v>
      </c>
    </row>
    <row r="29574" spans="1:4">
      <c r="A29574" s="489" t="str">
        <f t="shared" si="462"/>
        <v>2370501849訪問介護</v>
      </c>
      <c r="B29574" s="489">
        <v>2370501849</v>
      </c>
      <c r="C29574" s="489" t="s">
        <v>140</v>
      </c>
      <c r="D29574" s="489" t="s">
        <v>6326</v>
      </c>
    </row>
    <row r="29575" spans="1:4">
      <c r="A29575" s="489" t="str">
        <f t="shared" si="462"/>
        <v>2370501849訪問介護</v>
      </c>
      <c r="B29575" s="489">
        <v>2370501849</v>
      </c>
      <c r="C29575" s="489" t="s">
        <v>140</v>
      </c>
      <c r="D29575" s="489" t="s">
        <v>6326</v>
      </c>
    </row>
    <row r="29576" spans="1:4">
      <c r="A29576" s="489" t="str">
        <f t="shared" si="462"/>
        <v>2370501849訪問型サービス（独自）</v>
      </c>
      <c r="B29576" s="489">
        <v>2370501849</v>
      </c>
      <c r="C29576" s="489" t="s">
        <v>2571</v>
      </c>
      <c r="D29576" s="489" t="s">
        <v>6326</v>
      </c>
    </row>
    <row r="29577" spans="1:4">
      <c r="A29577" s="489" t="str">
        <f t="shared" si="462"/>
        <v>2370501872居宅介護支援</v>
      </c>
      <c r="B29577" s="489">
        <v>2370501872</v>
      </c>
      <c r="C29577" s="489" t="s">
        <v>2519</v>
      </c>
      <c r="D29577" s="489" t="s">
        <v>6327</v>
      </c>
    </row>
    <row r="29578" spans="1:4">
      <c r="A29578" s="489" t="str">
        <f t="shared" si="462"/>
        <v>2370501880居宅介護支援</v>
      </c>
      <c r="B29578" s="489">
        <v>2370501880</v>
      </c>
      <c r="C29578" s="489" t="s">
        <v>2519</v>
      </c>
      <c r="D29578" s="489" t="s">
        <v>6328</v>
      </c>
    </row>
    <row r="29579" spans="1:4">
      <c r="A29579" s="489" t="str">
        <f t="shared" si="462"/>
        <v>2370501914居宅介護支援</v>
      </c>
      <c r="B29579" s="489">
        <v>2370501914</v>
      </c>
      <c r="C29579" s="489" t="s">
        <v>2519</v>
      </c>
      <c r="D29579" s="489" t="s">
        <v>6329</v>
      </c>
    </row>
    <row r="29580" spans="1:4">
      <c r="A29580" s="489" t="str">
        <f t="shared" si="462"/>
        <v>2370501930地域密着型通所介護</v>
      </c>
      <c r="B29580" s="489">
        <v>2370501930</v>
      </c>
      <c r="C29580" s="489" t="s">
        <v>161</v>
      </c>
      <c r="D29580" s="489" t="s">
        <v>6330</v>
      </c>
    </row>
    <row r="29581" spans="1:4">
      <c r="A29581" s="489" t="str">
        <f t="shared" si="462"/>
        <v>2370501930通所型サービス（独自）</v>
      </c>
      <c r="B29581" s="489">
        <v>2370501930</v>
      </c>
      <c r="C29581" s="489" t="s">
        <v>2570</v>
      </c>
      <c r="D29581" s="489" t="s">
        <v>6330</v>
      </c>
    </row>
    <row r="29582" spans="1:4">
      <c r="A29582" s="489" t="str">
        <f t="shared" si="462"/>
        <v>2370501948居宅介護支援</v>
      </c>
      <c r="B29582" s="489">
        <v>2370501948</v>
      </c>
      <c r="C29582" s="489" t="s">
        <v>2519</v>
      </c>
      <c r="D29582" s="489" t="s">
        <v>6331</v>
      </c>
    </row>
    <row r="29583" spans="1:4">
      <c r="A29583" s="489" t="str">
        <f t="shared" si="462"/>
        <v>2370501955訪問介護</v>
      </c>
      <c r="B29583" s="489">
        <v>2370501955</v>
      </c>
      <c r="C29583" s="489" t="s">
        <v>140</v>
      </c>
      <c r="D29583" s="489" t="s">
        <v>6332</v>
      </c>
    </row>
    <row r="29584" spans="1:4">
      <c r="A29584" s="489" t="str">
        <f t="shared" si="462"/>
        <v>2370501955訪問介護</v>
      </c>
      <c r="B29584" s="489">
        <v>2370501955</v>
      </c>
      <c r="C29584" s="489" t="s">
        <v>140</v>
      </c>
      <c r="D29584" s="489" t="s">
        <v>6332</v>
      </c>
    </row>
    <row r="29585" spans="1:4">
      <c r="A29585" s="489" t="str">
        <f t="shared" si="462"/>
        <v>2370501955訪問型サービス（独自）</v>
      </c>
      <c r="B29585" s="489">
        <v>2370501955</v>
      </c>
      <c r="C29585" s="489" t="s">
        <v>2571</v>
      </c>
      <c r="D29585" s="489" t="s">
        <v>6332</v>
      </c>
    </row>
    <row r="29586" spans="1:4">
      <c r="A29586" s="489" t="str">
        <f t="shared" si="462"/>
        <v>2370501971通所介護</v>
      </c>
      <c r="B29586" s="489">
        <v>2370501971</v>
      </c>
      <c r="C29586" s="489" t="s">
        <v>158</v>
      </c>
      <c r="D29586" s="489" t="s">
        <v>6333</v>
      </c>
    </row>
    <row r="29587" spans="1:4">
      <c r="A29587" s="489" t="str">
        <f t="shared" si="462"/>
        <v>2370501971通所型サービス（独自）</v>
      </c>
      <c r="B29587" s="489">
        <v>2370501971</v>
      </c>
      <c r="C29587" s="489" t="s">
        <v>2570</v>
      </c>
      <c r="D29587" s="489" t="s">
        <v>6333</v>
      </c>
    </row>
    <row r="29588" spans="1:4">
      <c r="A29588" s="489" t="str">
        <f t="shared" si="462"/>
        <v>2370502011訪問介護</v>
      </c>
      <c r="B29588" s="489">
        <v>2370502011</v>
      </c>
      <c r="C29588" s="489" t="s">
        <v>140</v>
      </c>
      <c r="D29588" s="489" t="s">
        <v>6334</v>
      </c>
    </row>
    <row r="29589" spans="1:4">
      <c r="A29589" s="489" t="str">
        <f t="shared" si="462"/>
        <v>2370502011訪問介護</v>
      </c>
      <c r="B29589" s="489">
        <v>2370502011</v>
      </c>
      <c r="C29589" s="489" t="s">
        <v>140</v>
      </c>
      <c r="D29589" s="489" t="s">
        <v>6334</v>
      </c>
    </row>
    <row r="29590" spans="1:4">
      <c r="A29590" s="489" t="str">
        <f t="shared" si="462"/>
        <v>2370502011訪問型サービス（独自）</v>
      </c>
      <c r="B29590" s="489">
        <v>2370502011</v>
      </c>
      <c r="C29590" s="489" t="s">
        <v>2571</v>
      </c>
      <c r="D29590" s="489" t="s">
        <v>6334</v>
      </c>
    </row>
    <row r="29591" spans="1:4">
      <c r="A29591" s="489" t="str">
        <f t="shared" si="462"/>
        <v>2370502086居宅介護支援</v>
      </c>
      <c r="B29591" s="489">
        <v>2370502086</v>
      </c>
      <c r="C29591" s="489" t="s">
        <v>2519</v>
      </c>
      <c r="D29591" s="489" t="s">
        <v>6309</v>
      </c>
    </row>
    <row r="29592" spans="1:4">
      <c r="A29592" s="489" t="str">
        <f t="shared" si="462"/>
        <v>2370502094地域密着型通所介護</v>
      </c>
      <c r="B29592" s="489">
        <v>2370502094</v>
      </c>
      <c r="C29592" s="489" t="s">
        <v>161</v>
      </c>
      <c r="D29592" s="489" t="s">
        <v>6335</v>
      </c>
    </row>
    <row r="29593" spans="1:4">
      <c r="A29593" s="489" t="str">
        <f t="shared" si="462"/>
        <v>2370502094通所型サービス（独自）</v>
      </c>
      <c r="B29593" s="489">
        <v>2370502094</v>
      </c>
      <c r="C29593" s="489" t="s">
        <v>2570</v>
      </c>
      <c r="D29593" s="489" t="s">
        <v>6335</v>
      </c>
    </row>
    <row r="29594" spans="1:4">
      <c r="A29594" s="489" t="str">
        <f t="shared" si="462"/>
        <v>2370502102地域密着型通所介護</v>
      </c>
      <c r="B29594" s="489">
        <v>2370502102</v>
      </c>
      <c r="C29594" s="489" t="s">
        <v>161</v>
      </c>
      <c r="D29594" s="489" t="s">
        <v>6336</v>
      </c>
    </row>
    <row r="29595" spans="1:4">
      <c r="A29595" s="489" t="str">
        <f t="shared" si="462"/>
        <v>2370502102通所型サービス（独自）</v>
      </c>
      <c r="B29595" s="489">
        <v>2370502102</v>
      </c>
      <c r="C29595" s="489" t="s">
        <v>2570</v>
      </c>
      <c r="D29595" s="489" t="s">
        <v>6336</v>
      </c>
    </row>
    <row r="29596" spans="1:4">
      <c r="A29596" s="489" t="str">
        <f t="shared" si="462"/>
        <v>2370502110訪問介護</v>
      </c>
      <c r="B29596" s="489">
        <v>2370502110</v>
      </c>
      <c r="C29596" s="489" t="s">
        <v>140</v>
      </c>
      <c r="D29596" s="489" t="s">
        <v>6337</v>
      </c>
    </row>
    <row r="29597" spans="1:4">
      <c r="A29597" s="489" t="str">
        <f t="shared" si="462"/>
        <v>2370502110訪問介護</v>
      </c>
      <c r="B29597" s="489">
        <v>2370502110</v>
      </c>
      <c r="C29597" s="489" t="s">
        <v>140</v>
      </c>
      <c r="D29597" s="489" t="s">
        <v>6337</v>
      </c>
    </row>
    <row r="29598" spans="1:4">
      <c r="A29598" s="489" t="str">
        <f t="shared" si="462"/>
        <v>2370502151居宅介護支援</v>
      </c>
      <c r="B29598" s="489">
        <v>2370502151</v>
      </c>
      <c r="C29598" s="489" t="s">
        <v>2519</v>
      </c>
      <c r="D29598" s="489" t="s">
        <v>6338</v>
      </c>
    </row>
    <row r="29599" spans="1:4">
      <c r="A29599" s="489" t="str">
        <f t="shared" si="462"/>
        <v>2370502177通所介護</v>
      </c>
      <c r="B29599" s="489">
        <v>2370502177</v>
      </c>
      <c r="C29599" s="489" t="s">
        <v>158</v>
      </c>
      <c r="D29599" s="489" t="s">
        <v>6339</v>
      </c>
    </row>
    <row r="29600" spans="1:4">
      <c r="A29600" s="489" t="str">
        <f t="shared" si="462"/>
        <v>2370502177通所型サービス（独自）</v>
      </c>
      <c r="B29600" s="489">
        <v>2370502177</v>
      </c>
      <c r="C29600" s="489" t="s">
        <v>2570</v>
      </c>
      <c r="D29600" s="489" t="s">
        <v>6339</v>
      </c>
    </row>
    <row r="29601" spans="1:4">
      <c r="A29601" s="489" t="str">
        <f t="shared" si="462"/>
        <v>2370502201居宅介護支援</v>
      </c>
      <c r="B29601" s="489">
        <v>2370502201</v>
      </c>
      <c r="C29601" s="489" t="s">
        <v>2519</v>
      </c>
      <c r="D29601" s="489" t="s">
        <v>6340</v>
      </c>
    </row>
    <row r="29602" spans="1:4">
      <c r="A29602" s="489" t="str">
        <f t="shared" si="462"/>
        <v>2370502219通所介護</v>
      </c>
      <c r="B29602" s="489">
        <v>2370502219</v>
      </c>
      <c r="C29602" s="489" t="s">
        <v>158</v>
      </c>
      <c r="D29602" s="489" t="s">
        <v>6341</v>
      </c>
    </row>
    <row r="29603" spans="1:4">
      <c r="A29603" s="489" t="str">
        <f t="shared" si="462"/>
        <v>2370502219通所型サービス（独自）</v>
      </c>
      <c r="B29603" s="489">
        <v>2370502219</v>
      </c>
      <c r="C29603" s="489" t="s">
        <v>2570</v>
      </c>
      <c r="D29603" s="489" t="s">
        <v>6341</v>
      </c>
    </row>
    <row r="29604" spans="1:4">
      <c r="A29604" s="489" t="str">
        <f t="shared" si="462"/>
        <v>2370502276訪問介護</v>
      </c>
      <c r="B29604" s="489">
        <v>2370502276</v>
      </c>
      <c r="C29604" s="489" t="s">
        <v>140</v>
      </c>
      <c r="D29604" s="489" t="s">
        <v>6342</v>
      </c>
    </row>
    <row r="29605" spans="1:4">
      <c r="A29605" s="489" t="str">
        <f t="shared" si="462"/>
        <v>2370502276訪問介護</v>
      </c>
      <c r="B29605" s="489">
        <v>2370502276</v>
      </c>
      <c r="C29605" s="489" t="s">
        <v>140</v>
      </c>
      <c r="D29605" s="489" t="s">
        <v>6342</v>
      </c>
    </row>
    <row r="29606" spans="1:4">
      <c r="A29606" s="489" t="str">
        <f t="shared" si="462"/>
        <v>2370502276訪問型サービス（独自）</v>
      </c>
      <c r="B29606" s="489">
        <v>2370502276</v>
      </c>
      <c r="C29606" s="489" t="s">
        <v>2571</v>
      </c>
      <c r="D29606" s="489" t="s">
        <v>6342</v>
      </c>
    </row>
    <row r="29607" spans="1:4">
      <c r="A29607" s="489" t="str">
        <f t="shared" si="462"/>
        <v>2370502284通所介護</v>
      </c>
      <c r="B29607" s="489">
        <v>2370502284</v>
      </c>
      <c r="C29607" s="489" t="s">
        <v>158</v>
      </c>
      <c r="D29607" s="489" t="s">
        <v>6343</v>
      </c>
    </row>
    <row r="29608" spans="1:4">
      <c r="A29608" s="489" t="str">
        <f t="shared" si="462"/>
        <v>2370502284通所型サービス（独自）</v>
      </c>
      <c r="B29608" s="489">
        <v>2370502284</v>
      </c>
      <c r="C29608" s="489" t="s">
        <v>2570</v>
      </c>
      <c r="D29608" s="489" t="s">
        <v>6343</v>
      </c>
    </row>
    <row r="29609" spans="1:4">
      <c r="A29609" s="489" t="str">
        <f t="shared" si="462"/>
        <v>2370502292地域密着型通所介護</v>
      </c>
      <c r="B29609" s="489">
        <v>2370502292</v>
      </c>
      <c r="C29609" s="489" t="s">
        <v>161</v>
      </c>
      <c r="D29609" s="489" t="s">
        <v>6344</v>
      </c>
    </row>
    <row r="29610" spans="1:4">
      <c r="A29610" s="489" t="str">
        <f t="shared" si="462"/>
        <v>2370502300居宅介護支援</v>
      </c>
      <c r="B29610" s="489">
        <v>2370502300</v>
      </c>
      <c r="C29610" s="489" t="s">
        <v>2519</v>
      </c>
      <c r="D29610" s="489" t="s">
        <v>6345</v>
      </c>
    </row>
    <row r="29611" spans="1:4">
      <c r="A29611" s="489" t="str">
        <f t="shared" si="462"/>
        <v>2370502318通所介護</v>
      </c>
      <c r="B29611" s="489">
        <v>2370502318</v>
      </c>
      <c r="C29611" s="489" t="s">
        <v>158</v>
      </c>
      <c r="D29611" s="489" t="s">
        <v>6346</v>
      </c>
    </row>
    <row r="29612" spans="1:4">
      <c r="A29612" s="489" t="str">
        <f t="shared" si="462"/>
        <v>2370502318通所型サービス（独自）</v>
      </c>
      <c r="B29612" s="489">
        <v>2370502318</v>
      </c>
      <c r="C29612" s="489" t="s">
        <v>2570</v>
      </c>
      <c r="D29612" s="489" t="s">
        <v>6346</v>
      </c>
    </row>
    <row r="29613" spans="1:4">
      <c r="A29613" s="489" t="str">
        <f t="shared" si="462"/>
        <v>2370502417居宅介護支援</v>
      </c>
      <c r="B29613" s="489">
        <v>2370502417</v>
      </c>
      <c r="C29613" s="489" t="s">
        <v>2519</v>
      </c>
      <c r="D29613" s="489" t="s">
        <v>6347</v>
      </c>
    </row>
    <row r="29614" spans="1:4">
      <c r="A29614" s="489" t="str">
        <f t="shared" si="462"/>
        <v>2370502482訪問介護</v>
      </c>
      <c r="B29614" s="489">
        <v>2370502482</v>
      </c>
      <c r="C29614" s="489" t="s">
        <v>140</v>
      </c>
      <c r="D29614" s="489" t="s">
        <v>6348</v>
      </c>
    </row>
    <row r="29615" spans="1:4">
      <c r="A29615" s="489" t="str">
        <f t="shared" si="462"/>
        <v>2370502482訪問介護</v>
      </c>
      <c r="B29615" s="489">
        <v>2370502482</v>
      </c>
      <c r="C29615" s="489" t="s">
        <v>140</v>
      </c>
      <c r="D29615" s="489" t="s">
        <v>6348</v>
      </c>
    </row>
    <row r="29616" spans="1:4">
      <c r="A29616" s="489" t="str">
        <f t="shared" si="462"/>
        <v>2370502482訪問型サービス（独自）</v>
      </c>
      <c r="B29616" s="489">
        <v>2370502482</v>
      </c>
      <c r="C29616" s="489" t="s">
        <v>2571</v>
      </c>
      <c r="D29616" s="489" t="s">
        <v>6348</v>
      </c>
    </row>
    <row r="29617" spans="1:4">
      <c r="A29617" s="489" t="str">
        <f t="shared" si="462"/>
        <v>2370502508訪問介護</v>
      </c>
      <c r="B29617" s="489">
        <v>2370502508</v>
      </c>
      <c r="C29617" s="489" t="s">
        <v>140</v>
      </c>
      <c r="D29617" s="489" t="s">
        <v>6349</v>
      </c>
    </row>
    <row r="29618" spans="1:4">
      <c r="A29618" s="489" t="str">
        <f t="shared" si="462"/>
        <v>2370502508訪問介護</v>
      </c>
      <c r="B29618" s="489">
        <v>2370502508</v>
      </c>
      <c r="C29618" s="489" t="s">
        <v>140</v>
      </c>
      <c r="D29618" s="489" t="s">
        <v>6349</v>
      </c>
    </row>
    <row r="29619" spans="1:4">
      <c r="A29619" s="489" t="str">
        <f t="shared" si="462"/>
        <v>2370502508訪問型サービス（独自）</v>
      </c>
      <c r="B29619" s="489">
        <v>2370502508</v>
      </c>
      <c r="C29619" s="489" t="s">
        <v>2571</v>
      </c>
      <c r="D29619" s="489" t="s">
        <v>6349</v>
      </c>
    </row>
    <row r="29620" spans="1:4">
      <c r="A29620" s="489" t="str">
        <f t="shared" si="462"/>
        <v>2370502565居宅介護支援</v>
      </c>
      <c r="B29620" s="489">
        <v>2370502565</v>
      </c>
      <c r="C29620" s="489" t="s">
        <v>2519</v>
      </c>
      <c r="D29620" s="489" t="s">
        <v>6350</v>
      </c>
    </row>
    <row r="29621" spans="1:4">
      <c r="A29621" s="489" t="str">
        <f t="shared" si="462"/>
        <v>2370502573介護予防特定施設入居者生活介護</v>
      </c>
      <c r="B29621" s="489">
        <v>2370502573</v>
      </c>
      <c r="C29621" s="489" t="s">
        <v>2514</v>
      </c>
      <c r="D29621" s="489" t="s">
        <v>6351</v>
      </c>
    </row>
    <row r="29622" spans="1:4">
      <c r="A29622" s="489" t="str">
        <f t="shared" si="462"/>
        <v>2370502573特定施設入居者生活介護（短期利用型）</v>
      </c>
      <c r="B29622" s="489">
        <v>2370502573</v>
      </c>
      <c r="C29622" s="489" t="s">
        <v>19397</v>
      </c>
      <c r="D29622" s="489" t="s">
        <v>6351</v>
      </c>
    </row>
    <row r="29623" spans="1:4">
      <c r="A29623" s="489" t="str">
        <f t="shared" si="462"/>
        <v>2370502573特定施設入居者生活介護</v>
      </c>
      <c r="B29623" s="489">
        <v>2370502573</v>
      </c>
      <c r="C29623" s="489" t="s">
        <v>2513</v>
      </c>
      <c r="D29623" s="489" t="s">
        <v>6351</v>
      </c>
    </row>
    <row r="29624" spans="1:4">
      <c r="A29624" s="489" t="str">
        <f t="shared" si="462"/>
        <v>2370502581地域密着型通所介護</v>
      </c>
      <c r="B29624" s="489">
        <v>2370502581</v>
      </c>
      <c r="C29624" s="489" t="s">
        <v>161</v>
      </c>
      <c r="D29624" s="489" t="s">
        <v>6352</v>
      </c>
    </row>
    <row r="29625" spans="1:4">
      <c r="A29625" s="489" t="str">
        <f t="shared" si="462"/>
        <v>2370502581通所型サービス（独自）</v>
      </c>
      <c r="B29625" s="489">
        <v>2370502581</v>
      </c>
      <c r="C29625" s="489" t="s">
        <v>2570</v>
      </c>
      <c r="D29625" s="489" t="s">
        <v>6352</v>
      </c>
    </row>
    <row r="29626" spans="1:4">
      <c r="A29626" s="489" t="str">
        <f t="shared" si="462"/>
        <v>2370502623地域密着型通所介護</v>
      </c>
      <c r="B29626" s="489">
        <v>2370502623</v>
      </c>
      <c r="C29626" s="489" t="s">
        <v>161</v>
      </c>
      <c r="D29626" s="489" t="s">
        <v>6353</v>
      </c>
    </row>
    <row r="29627" spans="1:4">
      <c r="A29627" s="489" t="str">
        <f t="shared" si="462"/>
        <v>2370502623通所型サービス（独自）</v>
      </c>
      <c r="B29627" s="489">
        <v>2370502623</v>
      </c>
      <c r="C29627" s="489" t="s">
        <v>2570</v>
      </c>
      <c r="D29627" s="489" t="s">
        <v>6353</v>
      </c>
    </row>
    <row r="29628" spans="1:4">
      <c r="A29628" s="489" t="str">
        <f t="shared" si="462"/>
        <v>2370502649訪問介護</v>
      </c>
      <c r="B29628" s="489">
        <v>2370502649</v>
      </c>
      <c r="C29628" s="489" t="s">
        <v>140</v>
      </c>
      <c r="D29628" s="489" t="s">
        <v>6354</v>
      </c>
    </row>
    <row r="29629" spans="1:4">
      <c r="A29629" s="489" t="str">
        <f t="shared" si="462"/>
        <v>2370502649訪問介護</v>
      </c>
      <c r="B29629" s="489">
        <v>2370502649</v>
      </c>
      <c r="C29629" s="489" t="s">
        <v>140</v>
      </c>
      <c r="D29629" s="489" t="s">
        <v>6354</v>
      </c>
    </row>
    <row r="29630" spans="1:4">
      <c r="A29630" s="489" t="str">
        <f t="shared" si="462"/>
        <v>2370502649訪問型サービス（独自）</v>
      </c>
      <c r="B29630" s="489">
        <v>2370502649</v>
      </c>
      <c r="C29630" s="489" t="s">
        <v>2571</v>
      </c>
      <c r="D29630" s="489" t="s">
        <v>6354</v>
      </c>
    </row>
    <row r="29631" spans="1:4">
      <c r="A29631" s="489" t="str">
        <f t="shared" si="462"/>
        <v>2370502656訪問介護</v>
      </c>
      <c r="B29631" s="489">
        <v>2370502656</v>
      </c>
      <c r="C29631" s="489" t="s">
        <v>140</v>
      </c>
      <c r="D29631" s="489" t="s">
        <v>6355</v>
      </c>
    </row>
    <row r="29632" spans="1:4">
      <c r="A29632" s="489" t="str">
        <f t="shared" si="462"/>
        <v>2370502656訪問介護</v>
      </c>
      <c r="B29632" s="489">
        <v>2370502656</v>
      </c>
      <c r="C29632" s="489" t="s">
        <v>140</v>
      </c>
      <c r="D29632" s="489" t="s">
        <v>6355</v>
      </c>
    </row>
    <row r="29633" spans="1:4">
      <c r="A29633" s="489" t="str">
        <f t="shared" si="462"/>
        <v>2370502656訪問型サービス（独自）</v>
      </c>
      <c r="B29633" s="489">
        <v>2370502656</v>
      </c>
      <c r="C29633" s="489" t="s">
        <v>2571</v>
      </c>
      <c r="D29633" s="489" t="s">
        <v>6355</v>
      </c>
    </row>
    <row r="29634" spans="1:4">
      <c r="A29634" s="489" t="str">
        <f t="shared" ref="A29634:A29697" si="463">B29634&amp;C29634</f>
        <v>2370502664居宅介護支援</v>
      </c>
      <c r="B29634" s="489">
        <v>2370502664</v>
      </c>
      <c r="C29634" s="489" t="s">
        <v>2519</v>
      </c>
      <c r="D29634" s="489" t="s">
        <v>6356</v>
      </c>
    </row>
    <row r="29635" spans="1:4">
      <c r="A29635" s="489" t="str">
        <f t="shared" si="463"/>
        <v>2370502789居宅介護支援</v>
      </c>
      <c r="B29635" s="489">
        <v>2370502789</v>
      </c>
      <c r="C29635" s="489" t="s">
        <v>2519</v>
      </c>
      <c r="D29635" s="489" t="s">
        <v>6357</v>
      </c>
    </row>
    <row r="29636" spans="1:4">
      <c r="A29636" s="489" t="str">
        <f t="shared" si="463"/>
        <v>2370502847居宅介護支援</v>
      </c>
      <c r="B29636" s="489">
        <v>2370502847</v>
      </c>
      <c r="C29636" s="489" t="s">
        <v>2519</v>
      </c>
      <c r="D29636" s="489" t="s">
        <v>6358</v>
      </c>
    </row>
    <row r="29637" spans="1:4">
      <c r="A29637" s="489" t="str">
        <f t="shared" si="463"/>
        <v>2370502854居宅介護支援</v>
      </c>
      <c r="B29637" s="489">
        <v>2370502854</v>
      </c>
      <c r="C29637" s="489" t="s">
        <v>2519</v>
      </c>
      <c r="D29637" s="489" t="s">
        <v>6359</v>
      </c>
    </row>
    <row r="29638" spans="1:4">
      <c r="A29638" s="489" t="str">
        <f t="shared" si="463"/>
        <v>2370502870訪問介護</v>
      </c>
      <c r="B29638" s="489">
        <v>2370502870</v>
      </c>
      <c r="C29638" s="489" t="s">
        <v>140</v>
      </c>
      <c r="D29638" s="489" t="s">
        <v>6360</v>
      </c>
    </row>
    <row r="29639" spans="1:4">
      <c r="A29639" s="489" t="str">
        <f t="shared" si="463"/>
        <v>2370502870訪問介護</v>
      </c>
      <c r="B29639" s="489">
        <v>2370502870</v>
      </c>
      <c r="C29639" s="489" t="s">
        <v>140</v>
      </c>
      <c r="D29639" s="489" t="s">
        <v>6360</v>
      </c>
    </row>
    <row r="29640" spans="1:4">
      <c r="A29640" s="489" t="str">
        <f t="shared" si="463"/>
        <v>2370502870訪問型サービス（独自）</v>
      </c>
      <c r="B29640" s="489">
        <v>2370502870</v>
      </c>
      <c r="C29640" s="489" t="s">
        <v>2571</v>
      </c>
      <c r="D29640" s="489" t="s">
        <v>6360</v>
      </c>
    </row>
    <row r="29641" spans="1:4">
      <c r="A29641" s="489" t="str">
        <f t="shared" si="463"/>
        <v>2370502896訪問介護</v>
      </c>
      <c r="B29641" s="489">
        <v>2370502896</v>
      </c>
      <c r="C29641" s="489" t="s">
        <v>140</v>
      </c>
      <c r="D29641" s="489" t="s">
        <v>6361</v>
      </c>
    </row>
    <row r="29642" spans="1:4">
      <c r="A29642" s="489" t="str">
        <f t="shared" si="463"/>
        <v>2370502896訪問介護</v>
      </c>
      <c r="B29642" s="489">
        <v>2370502896</v>
      </c>
      <c r="C29642" s="489" t="s">
        <v>140</v>
      </c>
      <c r="D29642" s="489" t="s">
        <v>6361</v>
      </c>
    </row>
    <row r="29643" spans="1:4">
      <c r="A29643" s="489" t="str">
        <f t="shared" si="463"/>
        <v>2370502896訪問型サービス（独自）</v>
      </c>
      <c r="B29643" s="489">
        <v>2370502896</v>
      </c>
      <c r="C29643" s="489" t="s">
        <v>2571</v>
      </c>
      <c r="D29643" s="489" t="s">
        <v>6361</v>
      </c>
    </row>
    <row r="29644" spans="1:4">
      <c r="A29644" s="489" t="str">
        <f t="shared" si="463"/>
        <v>2370502938訪問介護</v>
      </c>
      <c r="B29644" s="489">
        <v>2370502938</v>
      </c>
      <c r="C29644" s="489" t="s">
        <v>140</v>
      </c>
      <c r="D29644" s="489" t="s">
        <v>6362</v>
      </c>
    </row>
    <row r="29645" spans="1:4">
      <c r="A29645" s="489" t="str">
        <f t="shared" si="463"/>
        <v>2370502938訪問介護</v>
      </c>
      <c r="B29645" s="489">
        <v>2370502938</v>
      </c>
      <c r="C29645" s="489" t="s">
        <v>140</v>
      </c>
      <c r="D29645" s="489" t="s">
        <v>6362</v>
      </c>
    </row>
    <row r="29646" spans="1:4">
      <c r="A29646" s="489" t="str">
        <f t="shared" si="463"/>
        <v>2370502938訪問型サービス（独自）</v>
      </c>
      <c r="B29646" s="489">
        <v>2370502938</v>
      </c>
      <c r="C29646" s="489" t="s">
        <v>2571</v>
      </c>
      <c r="D29646" s="489" t="s">
        <v>6362</v>
      </c>
    </row>
    <row r="29647" spans="1:4">
      <c r="A29647" s="489" t="str">
        <f t="shared" si="463"/>
        <v>2370502946訪問介護</v>
      </c>
      <c r="B29647" s="489">
        <v>2370502946</v>
      </c>
      <c r="C29647" s="489" t="s">
        <v>140</v>
      </c>
      <c r="D29647" s="489" t="s">
        <v>6363</v>
      </c>
    </row>
    <row r="29648" spans="1:4">
      <c r="A29648" s="489" t="str">
        <f t="shared" si="463"/>
        <v>2370502946訪問介護</v>
      </c>
      <c r="B29648" s="489">
        <v>2370502946</v>
      </c>
      <c r="C29648" s="489" t="s">
        <v>140</v>
      </c>
      <c r="D29648" s="489" t="s">
        <v>6363</v>
      </c>
    </row>
    <row r="29649" spans="1:4">
      <c r="A29649" s="489" t="str">
        <f t="shared" si="463"/>
        <v>2370502946訪問型サービス（独自）</v>
      </c>
      <c r="B29649" s="489">
        <v>2370502946</v>
      </c>
      <c r="C29649" s="489" t="s">
        <v>2571</v>
      </c>
      <c r="D29649" s="489" t="s">
        <v>6363</v>
      </c>
    </row>
    <row r="29650" spans="1:4">
      <c r="A29650" s="489" t="str">
        <f t="shared" si="463"/>
        <v>2370502961地域密着型通所介護</v>
      </c>
      <c r="B29650" s="489">
        <v>2370502961</v>
      </c>
      <c r="C29650" s="489" t="s">
        <v>161</v>
      </c>
      <c r="D29650" s="489" t="s">
        <v>6364</v>
      </c>
    </row>
    <row r="29651" spans="1:4">
      <c r="A29651" s="489" t="str">
        <f t="shared" si="463"/>
        <v>2370502961通所型サービス（独自）</v>
      </c>
      <c r="B29651" s="489">
        <v>2370502961</v>
      </c>
      <c r="C29651" s="489" t="s">
        <v>2570</v>
      </c>
      <c r="D29651" s="489" t="s">
        <v>6364</v>
      </c>
    </row>
    <row r="29652" spans="1:4">
      <c r="A29652" s="489" t="str">
        <f t="shared" si="463"/>
        <v>2370502995訪問介護</v>
      </c>
      <c r="B29652" s="489">
        <v>2370502995</v>
      </c>
      <c r="C29652" s="489" t="s">
        <v>140</v>
      </c>
      <c r="D29652" s="489" t="s">
        <v>6365</v>
      </c>
    </row>
    <row r="29653" spans="1:4">
      <c r="A29653" s="489" t="str">
        <f t="shared" si="463"/>
        <v>2370502995訪問介護</v>
      </c>
      <c r="B29653" s="489">
        <v>2370502995</v>
      </c>
      <c r="C29653" s="489" t="s">
        <v>140</v>
      </c>
      <c r="D29653" s="489" t="s">
        <v>6365</v>
      </c>
    </row>
    <row r="29654" spans="1:4">
      <c r="A29654" s="489" t="str">
        <f t="shared" si="463"/>
        <v>2370502995訪問型サービス（独自）</v>
      </c>
      <c r="B29654" s="489">
        <v>2370502995</v>
      </c>
      <c r="C29654" s="489" t="s">
        <v>2571</v>
      </c>
      <c r="D29654" s="489" t="s">
        <v>6365</v>
      </c>
    </row>
    <row r="29655" spans="1:4">
      <c r="A29655" s="489" t="str">
        <f t="shared" si="463"/>
        <v>2370503001訪問介護</v>
      </c>
      <c r="B29655" s="489">
        <v>2370503001</v>
      </c>
      <c r="C29655" s="489" t="s">
        <v>140</v>
      </c>
      <c r="D29655" s="489" t="s">
        <v>6366</v>
      </c>
    </row>
    <row r="29656" spans="1:4">
      <c r="A29656" s="489" t="str">
        <f t="shared" si="463"/>
        <v>2370503001訪問介護</v>
      </c>
      <c r="B29656" s="489">
        <v>2370503001</v>
      </c>
      <c r="C29656" s="489" t="s">
        <v>140</v>
      </c>
      <c r="D29656" s="489" t="s">
        <v>6366</v>
      </c>
    </row>
    <row r="29657" spans="1:4">
      <c r="A29657" s="489" t="str">
        <f t="shared" si="463"/>
        <v>2370503001訪問型サービス（独自）</v>
      </c>
      <c r="B29657" s="489">
        <v>2370503001</v>
      </c>
      <c r="C29657" s="489" t="s">
        <v>2571</v>
      </c>
      <c r="D29657" s="489" t="s">
        <v>6366</v>
      </c>
    </row>
    <row r="29658" spans="1:4">
      <c r="A29658" s="489" t="str">
        <f t="shared" si="463"/>
        <v>2370503019居宅介護支援</v>
      </c>
      <c r="B29658" s="489">
        <v>2370503019</v>
      </c>
      <c r="C29658" s="489" t="s">
        <v>2519</v>
      </c>
      <c r="D29658" s="489" t="s">
        <v>6367</v>
      </c>
    </row>
    <row r="29659" spans="1:4">
      <c r="A29659" s="489" t="str">
        <f t="shared" si="463"/>
        <v>2370503035通所介護</v>
      </c>
      <c r="B29659" s="489">
        <v>2370503035</v>
      </c>
      <c r="C29659" s="489" t="s">
        <v>158</v>
      </c>
      <c r="D29659" s="489" t="s">
        <v>6368</v>
      </c>
    </row>
    <row r="29660" spans="1:4">
      <c r="A29660" s="489" t="str">
        <f t="shared" si="463"/>
        <v>2370503035通所型サービス（独自）</v>
      </c>
      <c r="B29660" s="489">
        <v>2370503035</v>
      </c>
      <c r="C29660" s="489" t="s">
        <v>2570</v>
      </c>
      <c r="D29660" s="489" t="s">
        <v>6368</v>
      </c>
    </row>
    <row r="29661" spans="1:4">
      <c r="A29661" s="489" t="str">
        <f t="shared" si="463"/>
        <v>2370503068訪問介護</v>
      </c>
      <c r="B29661" s="489">
        <v>2370503068</v>
      </c>
      <c r="C29661" s="489" t="s">
        <v>140</v>
      </c>
      <c r="D29661" s="489" t="s">
        <v>6369</v>
      </c>
    </row>
    <row r="29662" spans="1:4">
      <c r="A29662" s="489" t="str">
        <f t="shared" si="463"/>
        <v>2370503068訪問介護</v>
      </c>
      <c r="B29662" s="489">
        <v>2370503068</v>
      </c>
      <c r="C29662" s="489" t="s">
        <v>140</v>
      </c>
      <c r="D29662" s="489" t="s">
        <v>6369</v>
      </c>
    </row>
    <row r="29663" spans="1:4">
      <c r="A29663" s="489" t="str">
        <f t="shared" si="463"/>
        <v>2370503068訪問型サービス（独自）</v>
      </c>
      <c r="B29663" s="489">
        <v>2370503068</v>
      </c>
      <c r="C29663" s="489" t="s">
        <v>2571</v>
      </c>
      <c r="D29663" s="489" t="s">
        <v>6369</v>
      </c>
    </row>
    <row r="29664" spans="1:4">
      <c r="A29664" s="489" t="str">
        <f t="shared" si="463"/>
        <v>2370503076介護老人福祉施設</v>
      </c>
      <c r="B29664" s="489">
        <v>2370503076</v>
      </c>
      <c r="C29664" s="489" t="s">
        <v>1921</v>
      </c>
      <c r="D29664" s="489" t="s">
        <v>6370</v>
      </c>
    </row>
    <row r="29665" spans="1:4">
      <c r="A29665" s="489" t="str">
        <f t="shared" si="463"/>
        <v>2370503092介護予防短期入所生活介護</v>
      </c>
      <c r="B29665" s="489">
        <v>2370503092</v>
      </c>
      <c r="C29665" s="489" t="s">
        <v>2093</v>
      </c>
      <c r="D29665" s="489" t="s">
        <v>6371</v>
      </c>
    </row>
    <row r="29666" spans="1:4">
      <c r="A29666" s="489" t="str">
        <f t="shared" si="463"/>
        <v>2370503092短期入所生活介護</v>
      </c>
      <c r="B29666" s="489">
        <v>2370503092</v>
      </c>
      <c r="C29666" s="489" t="s">
        <v>2092</v>
      </c>
      <c r="D29666" s="489" t="s">
        <v>6371</v>
      </c>
    </row>
    <row r="29667" spans="1:4">
      <c r="A29667" s="489" t="str">
        <f t="shared" si="463"/>
        <v>2370503159通所介護</v>
      </c>
      <c r="B29667" s="489">
        <v>2370503159</v>
      </c>
      <c r="C29667" s="489" t="s">
        <v>158</v>
      </c>
      <c r="D29667" s="489" t="s">
        <v>6372</v>
      </c>
    </row>
    <row r="29668" spans="1:4">
      <c r="A29668" s="489" t="str">
        <f t="shared" si="463"/>
        <v>2370503167居宅介護支援</v>
      </c>
      <c r="B29668" s="489">
        <v>2370503167</v>
      </c>
      <c r="C29668" s="489" t="s">
        <v>2519</v>
      </c>
      <c r="D29668" s="489" t="s">
        <v>6373</v>
      </c>
    </row>
    <row r="29669" spans="1:4">
      <c r="A29669" s="489" t="str">
        <f t="shared" si="463"/>
        <v>2370503191訪問介護</v>
      </c>
      <c r="B29669" s="489">
        <v>2370503191</v>
      </c>
      <c r="C29669" s="489" t="s">
        <v>140</v>
      </c>
      <c r="D29669" s="489" t="s">
        <v>6374</v>
      </c>
    </row>
    <row r="29670" spans="1:4">
      <c r="A29670" s="489" t="str">
        <f t="shared" si="463"/>
        <v>2370503191訪問介護</v>
      </c>
      <c r="B29670" s="489">
        <v>2370503191</v>
      </c>
      <c r="C29670" s="489" t="s">
        <v>140</v>
      </c>
      <c r="D29670" s="489" t="s">
        <v>6374</v>
      </c>
    </row>
    <row r="29671" spans="1:4">
      <c r="A29671" s="489" t="str">
        <f t="shared" si="463"/>
        <v>2370503233訪問介護</v>
      </c>
      <c r="B29671" s="489">
        <v>2370503233</v>
      </c>
      <c r="C29671" s="489" t="s">
        <v>140</v>
      </c>
      <c r="D29671" s="489" t="s">
        <v>6375</v>
      </c>
    </row>
    <row r="29672" spans="1:4">
      <c r="A29672" s="489" t="str">
        <f t="shared" si="463"/>
        <v>2370503233訪問介護</v>
      </c>
      <c r="B29672" s="489">
        <v>2370503233</v>
      </c>
      <c r="C29672" s="489" t="s">
        <v>140</v>
      </c>
      <c r="D29672" s="489" t="s">
        <v>6375</v>
      </c>
    </row>
    <row r="29673" spans="1:4">
      <c r="A29673" s="489" t="str">
        <f t="shared" si="463"/>
        <v>2370503274地域密着型通所介護</v>
      </c>
      <c r="B29673" s="489">
        <v>2370503274</v>
      </c>
      <c r="C29673" s="489" t="s">
        <v>161</v>
      </c>
      <c r="D29673" s="489" t="s">
        <v>6376</v>
      </c>
    </row>
    <row r="29674" spans="1:4">
      <c r="A29674" s="489" t="str">
        <f t="shared" si="463"/>
        <v>2370503316通所介護</v>
      </c>
      <c r="B29674" s="489">
        <v>2370503316</v>
      </c>
      <c r="C29674" s="489" t="s">
        <v>158</v>
      </c>
      <c r="D29674" s="489" t="s">
        <v>6377</v>
      </c>
    </row>
    <row r="29675" spans="1:4">
      <c r="A29675" s="489" t="str">
        <f t="shared" si="463"/>
        <v>2370503324訪問介護</v>
      </c>
      <c r="B29675" s="489">
        <v>2370503324</v>
      </c>
      <c r="C29675" s="489" t="s">
        <v>140</v>
      </c>
      <c r="D29675" s="489" t="s">
        <v>6378</v>
      </c>
    </row>
    <row r="29676" spans="1:4">
      <c r="A29676" s="489" t="str">
        <f t="shared" si="463"/>
        <v>2370503324訪問介護</v>
      </c>
      <c r="B29676" s="489">
        <v>2370503324</v>
      </c>
      <c r="C29676" s="489" t="s">
        <v>140</v>
      </c>
      <c r="D29676" s="489" t="s">
        <v>6378</v>
      </c>
    </row>
    <row r="29677" spans="1:4">
      <c r="A29677" s="489" t="str">
        <f t="shared" si="463"/>
        <v>2370503340訪問介護</v>
      </c>
      <c r="B29677" s="489">
        <v>2370503340</v>
      </c>
      <c r="C29677" s="489" t="s">
        <v>140</v>
      </c>
      <c r="D29677" s="489" t="s">
        <v>6379</v>
      </c>
    </row>
    <row r="29678" spans="1:4">
      <c r="A29678" s="489" t="str">
        <f t="shared" si="463"/>
        <v>2370503340訪問介護</v>
      </c>
      <c r="B29678" s="489">
        <v>2370503340</v>
      </c>
      <c r="C29678" s="489" t="s">
        <v>140</v>
      </c>
      <c r="D29678" s="489" t="s">
        <v>6379</v>
      </c>
    </row>
    <row r="29679" spans="1:4">
      <c r="A29679" s="489" t="str">
        <f t="shared" si="463"/>
        <v>2370503373居宅介護支援</v>
      </c>
      <c r="B29679" s="489">
        <v>2370503373</v>
      </c>
      <c r="C29679" s="489" t="s">
        <v>2519</v>
      </c>
      <c r="D29679" s="489" t="s">
        <v>6380</v>
      </c>
    </row>
    <row r="29680" spans="1:4">
      <c r="A29680" s="489" t="str">
        <f t="shared" si="463"/>
        <v>2370503407訪問介護</v>
      </c>
      <c r="B29680" s="489">
        <v>2370503407</v>
      </c>
      <c r="C29680" s="489" t="s">
        <v>140</v>
      </c>
      <c r="D29680" s="489" t="s">
        <v>6381</v>
      </c>
    </row>
    <row r="29681" spans="1:4">
      <c r="A29681" s="489" t="str">
        <f t="shared" si="463"/>
        <v>2370503407訪問介護</v>
      </c>
      <c r="B29681" s="489">
        <v>2370503407</v>
      </c>
      <c r="C29681" s="489" t="s">
        <v>140</v>
      </c>
      <c r="D29681" s="489" t="s">
        <v>6381</v>
      </c>
    </row>
    <row r="29682" spans="1:4">
      <c r="A29682" s="489" t="str">
        <f t="shared" si="463"/>
        <v>2370503431居宅介護支援</v>
      </c>
      <c r="B29682" s="489">
        <v>2370503431</v>
      </c>
      <c r="C29682" s="489" t="s">
        <v>2519</v>
      </c>
      <c r="D29682" s="489" t="s">
        <v>6382</v>
      </c>
    </row>
    <row r="29683" spans="1:4">
      <c r="A29683" s="489" t="str">
        <f t="shared" si="463"/>
        <v>2370503449訪問介護</v>
      </c>
      <c r="B29683" s="489">
        <v>2370503449</v>
      </c>
      <c r="C29683" s="489" t="s">
        <v>140</v>
      </c>
      <c r="D29683" s="489" t="s">
        <v>6383</v>
      </c>
    </row>
    <row r="29684" spans="1:4">
      <c r="A29684" s="489" t="str">
        <f t="shared" si="463"/>
        <v>2370503449訪問介護</v>
      </c>
      <c r="B29684" s="489">
        <v>2370503449</v>
      </c>
      <c r="C29684" s="489" t="s">
        <v>140</v>
      </c>
      <c r="D29684" s="489" t="s">
        <v>6383</v>
      </c>
    </row>
    <row r="29685" spans="1:4">
      <c r="A29685" s="489" t="str">
        <f t="shared" si="463"/>
        <v>2370503498居宅介護支援</v>
      </c>
      <c r="B29685" s="489">
        <v>2370503498</v>
      </c>
      <c r="C29685" s="489" t="s">
        <v>2519</v>
      </c>
      <c r="D29685" s="489" t="s">
        <v>6384</v>
      </c>
    </row>
    <row r="29686" spans="1:4">
      <c r="A29686" s="489" t="str">
        <f t="shared" si="463"/>
        <v>2370503514通所介護</v>
      </c>
      <c r="B29686" s="489">
        <v>2370503514</v>
      </c>
      <c r="C29686" s="489" t="s">
        <v>158</v>
      </c>
      <c r="D29686" s="489" t="s">
        <v>6385</v>
      </c>
    </row>
    <row r="29687" spans="1:4">
      <c r="A29687" s="489" t="str">
        <f t="shared" si="463"/>
        <v>2370503589介護予防支援</v>
      </c>
      <c r="B29687" s="489">
        <v>2370503589</v>
      </c>
      <c r="C29687" s="489" t="s">
        <v>2520</v>
      </c>
      <c r="D29687" s="489" t="s">
        <v>6386</v>
      </c>
    </row>
    <row r="29688" spans="1:4">
      <c r="A29688" s="489" t="str">
        <f t="shared" si="463"/>
        <v>2370503589居宅介護支援</v>
      </c>
      <c r="B29688" s="489">
        <v>2370503589</v>
      </c>
      <c r="C29688" s="489" t="s">
        <v>2519</v>
      </c>
      <c r="D29688" s="489" t="s">
        <v>6386</v>
      </c>
    </row>
    <row r="29689" spans="1:4">
      <c r="A29689" s="489" t="str">
        <f t="shared" si="463"/>
        <v>2370503597訪問介護</v>
      </c>
      <c r="B29689" s="489">
        <v>2370503597</v>
      </c>
      <c r="C29689" s="489" t="s">
        <v>140</v>
      </c>
      <c r="D29689" s="489" t="s">
        <v>6387</v>
      </c>
    </row>
    <row r="29690" spans="1:4">
      <c r="A29690" s="489" t="str">
        <f t="shared" si="463"/>
        <v>2370503597訪問介護</v>
      </c>
      <c r="B29690" s="489">
        <v>2370503597</v>
      </c>
      <c r="C29690" s="489" t="s">
        <v>140</v>
      </c>
      <c r="D29690" s="489" t="s">
        <v>6387</v>
      </c>
    </row>
    <row r="29691" spans="1:4">
      <c r="A29691" s="489" t="str">
        <f t="shared" si="463"/>
        <v>2370503605介護予防特定施設入居者生活介護</v>
      </c>
      <c r="B29691" s="489">
        <v>2370503605</v>
      </c>
      <c r="C29691" s="489" t="s">
        <v>2514</v>
      </c>
      <c r="D29691" s="489" t="s">
        <v>6388</v>
      </c>
    </row>
    <row r="29692" spans="1:4">
      <c r="A29692" s="489" t="str">
        <f t="shared" si="463"/>
        <v>2370503605特定施設入居者生活介護（短期利用型）</v>
      </c>
      <c r="B29692" s="489">
        <v>2370503605</v>
      </c>
      <c r="C29692" s="489" t="s">
        <v>19397</v>
      </c>
      <c r="D29692" s="489" t="s">
        <v>6388</v>
      </c>
    </row>
    <row r="29693" spans="1:4">
      <c r="A29693" s="489" t="str">
        <f t="shared" si="463"/>
        <v>2370503605特定施設入居者生活介護</v>
      </c>
      <c r="B29693" s="489">
        <v>2370503605</v>
      </c>
      <c r="C29693" s="489" t="s">
        <v>2513</v>
      </c>
      <c r="D29693" s="489" t="s">
        <v>6388</v>
      </c>
    </row>
    <row r="29694" spans="1:4">
      <c r="A29694" s="489" t="str">
        <f t="shared" si="463"/>
        <v>2370503639訪問介護</v>
      </c>
      <c r="B29694" s="489">
        <v>2370503639</v>
      </c>
      <c r="C29694" s="489" t="s">
        <v>140</v>
      </c>
      <c r="D29694" s="489" t="s">
        <v>6390</v>
      </c>
    </row>
    <row r="29695" spans="1:4">
      <c r="A29695" s="489" t="str">
        <f t="shared" si="463"/>
        <v>2370503639訪問介護</v>
      </c>
      <c r="B29695" s="489">
        <v>2370503639</v>
      </c>
      <c r="C29695" s="489" t="s">
        <v>140</v>
      </c>
      <c r="D29695" s="489" t="s">
        <v>6390</v>
      </c>
    </row>
    <row r="29696" spans="1:4">
      <c r="A29696" s="489" t="str">
        <f t="shared" si="463"/>
        <v>2370503662居宅介護支援</v>
      </c>
      <c r="B29696" s="489">
        <v>2370503662</v>
      </c>
      <c r="C29696" s="489" t="s">
        <v>2519</v>
      </c>
      <c r="D29696" s="489" t="s">
        <v>6391</v>
      </c>
    </row>
    <row r="29697" spans="1:4">
      <c r="A29697" s="489" t="str">
        <f t="shared" si="463"/>
        <v>2370503688介護老人福祉施設</v>
      </c>
      <c r="B29697" s="489">
        <v>2370503688</v>
      </c>
      <c r="C29697" s="489" t="s">
        <v>1921</v>
      </c>
      <c r="D29697" s="489" t="s">
        <v>6392</v>
      </c>
    </row>
    <row r="29698" spans="1:4">
      <c r="A29698" s="489" t="str">
        <f t="shared" ref="A29698:A29761" si="464">B29698&amp;C29698</f>
        <v>2370503696介護予防短期入所生活介護</v>
      </c>
      <c r="B29698" s="489">
        <v>2370503696</v>
      </c>
      <c r="C29698" s="489" t="s">
        <v>2093</v>
      </c>
      <c r="D29698" s="489" t="s">
        <v>6393</v>
      </c>
    </row>
    <row r="29699" spans="1:4">
      <c r="A29699" s="489" t="str">
        <f t="shared" si="464"/>
        <v>2370503696短期入所生活介護</v>
      </c>
      <c r="B29699" s="489">
        <v>2370503696</v>
      </c>
      <c r="C29699" s="489" t="s">
        <v>2092</v>
      </c>
      <c r="D29699" s="489" t="s">
        <v>6393</v>
      </c>
    </row>
    <row r="29700" spans="1:4">
      <c r="A29700" s="489" t="str">
        <f t="shared" si="464"/>
        <v>2370503696短期入所生活介護</v>
      </c>
      <c r="B29700" s="489">
        <v>2370503696</v>
      </c>
      <c r="C29700" s="489" t="s">
        <v>2092</v>
      </c>
      <c r="D29700" s="489" t="s">
        <v>6393</v>
      </c>
    </row>
    <row r="29701" spans="1:4">
      <c r="A29701" s="489" t="str">
        <f t="shared" si="464"/>
        <v>2370503704訪問介護</v>
      </c>
      <c r="B29701" s="489">
        <v>2370503704</v>
      </c>
      <c r="C29701" s="489" t="s">
        <v>140</v>
      </c>
      <c r="D29701" s="489" t="s">
        <v>6394</v>
      </c>
    </row>
    <row r="29702" spans="1:4">
      <c r="A29702" s="489" t="str">
        <f t="shared" si="464"/>
        <v>2370503704訪問介護</v>
      </c>
      <c r="B29702" s="489">
        <v>2370503704</v>
      </c>
      <c r="C29702" s="489" t="s">
        <v>140</v>
      </c>
      <c r="D29702" s="489" t="s">
        <v>6394</v>
      </c>
    </row>
    <row r="29703" spans="1:4">
      <c r="A29703" s="489" t="str">
        <f t="shared" si="464"/>
        <v>2370503712訪問介護</v>
      </c>
      <c r="B29703" s="489">
        <v>2370503712</v>
      </c>
      <c r="C29703" s="489" t="s">
        <v>140</v>
      </c>
      <c r="D29703" s="489" t="s">
        <v>6395</v>
      </c>
    </row>
    <row r="29704" spans="1:4">
      <c r="A29704" s="489" t="str">
        <f t="shared" si="464"/>
        <v>2370503712訪問介護</v>
      </c>
      <c r="B29704" s="489">
        <v>2370503712</v>
      </c>
      <c r="C29704" s="489" t="s">
        <v>140</v>
      </c>
      <c r="D29704" s="489" t="s">
        <v>6395</v>
      </c>
    </row>
    <row r="29705" spans="1:4">
      <c r="A29705" s="489" t="str">
        <f t="shared" si="464"/>
        <v>2370503738訪問介護</v>
      </c>
      <c r="B29705" s="489">
        <v>2370503738</v>
      </c>
      <c r="C29705" s="489" t="s">
        <v>140</v>
      </c>
      <c r="D29705" s="489" t="s">
        <v>6396</v>
      </c>
    </row>
    <row r="29706" spans="1:4">
      <c r="A29706" s="489" t="str">
        <f t="shared" si="464"/>
        <v>2370503738訪問介護</v>
      </c>
      <c r="B29706" s="489">
        <v>2370503738</v>
      </c>
      <c r="C29706" s="489" t="s">
        <v>140</v>
      </c>
      <c r="D29706" s="489" t="s">
        <v>6396</v>
      </c>
    </row>
    <row r="29707" spans="1:4">
      <c r="A29707" s="489" t="str">
        <f t="shared" si="464"/>
        <v>2370503746訪問介護</v>
      </c>
      <c r="B29707" s="489">
        <v>2370503746</v>
      </c>
      <c r="C29707" s="489" t="s">
        <v>140</v>
      </c>
      <c r="D29707" s="489" t="s">
        <v>6397</v>
      </c>
    </row>
    <row r="29708" spans="1:4">
      <c r="A29708" s="489" t="str">
        <f t="shared" si="464"/>
        <v>2370503746訪問介護</v>
      </c>
      <c r="B29708" s="489">
        <v>2370503746</v>
      </c>
      <c r="C29708" s="489" t="s">
        <v>140</v>
      </c>
      <c r="D29708" s="489" t="s">
        <v>6397</v>
      </c>
    </row>
    <row r="29709" spans="1:4">
      <c r="A29709" s="489" t="str">
        <f t="shared" si="464"/>
        <v>2370503753通所介護</v>
      </c>
      <c r="B29709" s="489">
        <v>2370503753</v>
      </c>
      <c r="C29709" s="489" t="s">
        <v>158</v>
      </c>
      <c r="D29709" s="489" t="s">
        <v>6398</v>
      </c>
    </row>
    <row r="29710" spans="1:4">
      <c r="A29710" s="489" t="str">
        <f t="shared" si="464"/>
        <v>2370503779居宅介護支援</v>
      </c>
      <c r="B29710" s="489">
        <v>2370503779</v>
      </c>
      <c r="C29710" s="489" t="s">
        <v>2519</v>
      </c>
      <c r="D29710" s="489" t="s">
        <v>6399</v>
      </c>
    </row>
    <row r="29711" spans="1:4">
      <c r="A29711" s="489" t="str">
        <f t="shared" si="464"/>
        <v>2370503787介護予防訪問入浴介護</v>
      </c>
      <c r="B29711" s="489">
        <v>2370503787</v>
      </c>
      <c r="C29711" s="489" t="s">
        <v>2510</v>
      </c>
      <c r="D29711" s="489" t="s">
        <v>6400</v>
      </c>
    </row>
    <row r="29712" spans="1:4">
      <c r="A29712" s="489" t="str">
        <f t="shared" si="464"/>
        <v>2370503787訪問入浴介護</v>
      </c>
      <c r="B29712" s="489">
        <v>2370503787</v>
      </c>
      <c r="C29712" s="489" t="s">
        <v>2509</v>
      </c>
      <c r="D29712" s="489" t="s">
        <v>6400</v>
      </c>
    </row>
    <row r="29713" spans="1:4">
      <c r="A29713" s="489" t="str">
        <f t="shared" si="464"/>
        <v>2370503811訪問介護</v>
      </c>
      <c r="B29713" s="489">
        <v>2370503811</v>
      </c>
      <c r="C29713" s="489" t="s">
        <v>140</v>
      </c>
      <c r="D29713" s="489" t="s">
        <v>6401</v>
      </c>
    </row>
    <row r="29714" spans="1:4">
      <c r="A29714" s="489" t="str">
        <f t="shared" si="464"/>
        <v>2370503811訪問介護</v>
      </c>
      <c r="B29714" s="489">
        <v>2370503811</v>
      </c>
      <c r="C29714" s="489" t="s">
        <v>140</v>
      </c>
      <c r="D29714" s="489" t="s">
        <v>6401</v>
      </c>
    </row>
    <row r="29715" spans="1:4">
      <c r="A29715" s="489" t="str">
        <f t="shared" si="464"/>
        <v>2370503829訪問介護</v>
      </c>
      <c r="B29715" s="489">
        <v>2370503829</v>
      </c>
      <c r="C29715" s="489" t="s">
        <v>140</v>
      </c>
      <c r="D29715" s="489" t="s">
        <v>6402</v>
      </c>
    </row>
    <row r="29716" spans="1:4">
      <c r="A29716" s="489" t="str">
        <f t="shared" si="464"/>
        <v>2370503829訪問介護</v>
      </c>
      <c r="B29716" s="489">
        <v>2370503829</v>
      </c>
      <c r="C29716" s="489" t="s">
        <v>140</v>
      </c>
      <c r="D29716" s="489" t="s">
        <v>6402</v>
      </c>
    </row>
    <row r="29717" spans="1:4">
      <c r="A29717" s="489" t="str">
        <f t="shared" si="464"/>
        <v>2370503837居宅介護支援</v>
      </c>
      <c r="B29717" s="489">
        <v>2370503837</v>
      </c>
      <c r="C29717" s="489" t="s">
        <v>2519</v>
      </c>
      <c r="D29717" s="489" t="s">
        <v>6403</v>
      </c>
    </row>
    <row r="29718" spans="1:4">
      <c r="A29718" s="489" t="str">
        <f t="shared" si="464"/>
        <v>2370503845訪問介護</v>
      </c>
      <c r="B29718" s="489">
        <v>2370503845</v>
      </c>
      <c r="C29718" s="489" t="s">
        <v>140</v>
      </c>
      <c r="D29718" s="489" t="s">
        <v>6404</v>
      </c>
    </row>
    <row r="29719" spans="1:4">
      <c r="A29719" s="489" t="str">
        <f t="shared" si="464"/>
        <v>2370503845訪問介護</v>
      </c>
      <c r="B29719" s="489">
        <v>2370503845</v>
      </c>
      <c r="C29719" s="489" t="s">
        <v>140</v>
      </c>
      <c r="D29719" s="489" t="s">
        <v>6404</v>
      </c>
    </row>
    <row r="29720" spans="1:4">
      <c r="A29720" s="489" t="str">
        <f t="shared" si="464"/>
        <v>2370503860介護老人福祉施設</v>
      </c>
      <c r="B29720" s="489">
        <v>2370503860</v>
      </c>
      <c r="C29720" s="489" t="s">
        <v>1921</v>
      </c>
      <c r="D29720" s="489" t="s">
        <v>6405</v>
      </c>
    </row>
    <row r="29721" spans="1:4">
      <c r="A29721" s="489" t="str">
        <f t="shared" si="464"/>
        <v>2370503878居宅介護支援</v>
      </c>
      <c r="B29721" s="489">
        <v>2370503878</v>
      </c>
      <c r="C29721" s="489" t="s">
        <v>2519</v>
      </c>
      <c r="D29721" s="489" t="s">
        <v>6406</v>
      </c>
    </row>
    <row r="29722" spans="1:4">
      <c r="A29722" s="489" t="str">
        <f t="shared" si="464"/>
        <v>2370503894通所介護</v>
      </c>
      <c r="B29722" s="489">
        <v>2370503894</v>
      </c>
      <c r="C29722" s="489" t="s">
        <v>158</v>
      </c>
      <c r="D29722" s="489" t="s">
        <v>6407</v>
      </c>
    </row>
    <row r="29723" spans="1:4">
      <c r="A29723" s="489" t="str">
        <f t="shared" si="464"/>
        <v>2370503928通所介護</v>
      </c>
      <c r="B29723" s="489">
        <v>2370503928</v>
      </c>
      <c r="C29723" s="489" t="s">
        <v>158</v>
      </c>
      <c r="D29723" s="489" t="s">
        <v>6408</v>
      </c>
    </row>
    <row r="29724" spans="1:4">
      <c r="A29724" s="489" t="str">
        <f t="shared" si="464"/>
        <v>2370503936訪問介護</v>
      </c>
      <c r="B29724" s="489">
        <v>2370503936</v>
      </c>
      <c r="C29724" s="489" t="s">
        <v>140</v>
      </c>
      <c r="D29724" s="489" t="s">
        <v>6409</v>
      </c>
    </row>
    <row r="29725" spans="1:4">
      <c r="A29725" s="489" t="str">
        <f t="shared" si="464"/>
        <v>2370503936訪問介護</v>
      </c>
      <c r="B29725" s="489">
        <v>2370503936</v>
      </c>
      <c r="C29725" s="489" t="s">
        <v>140</v>
      </c>
      <c r="D29725" s="489" t="s">
        <v>6409</v>
      </c>
    </row>
    <row r="29726" spans="1:4">
      <c r="A29726" s="489" t="str">
        <f t="shared" si="464"/>
        <v>2370503969訪問介護</v>
      </c>
      <c r="B29726" s="489">
        <v>2370503969</v>
      </c>
      <c r="C29726" s="489" t="s">
        <v>140</v>
      </c>
      <c r="D29726" s="489" t="s">
        <v>6410</v>
      </c>
    </row>
    <row r="29727" spans="1:4">
      <c r="A29727" s="489" t="str">
        <f t="shared" si="464"/>
        <v>2370503969訪問介護</v>
      </c>
      <c r="B29727" s="489">
        <v>2370503969</v>
      </c>
      <c r="C29727" s="489" t="s">
        <v>140</v>
      </c>
      <c r="D29727" s="489" t="s">
        <v>6410</v>
      </c>
    </row>
    <row r="29728" spans="1:4">
      <c r="A29728" s="489" t="str">
        <f t="shared" si="464"/>
        <v>2370503977介護予防支援</v>
      </c>
      <c r="B29728" s="489">
        <v>2370503977</v>
      </c>
      <c r="C29728" s="489" t="s">
        <v>2520</v>
      </c>
      <c r="D29728" s="489" t="s">
        <v>6411</v>
      </c>
    </row>
    <row r="29729" spans="1:4">
      <c r="A29729" s="489" t="str">
        <f t="shared" si="464"/>
        <v>2370503977居宅介護支援</v>
      </c>
      <c r="B29729" s="489">
        <v>2370503977</v>
      </c>
      <c r="C29729" s="489" t="s">
        <v>2519</v>
      </c>
      <c r="D29729" s="489" t="s">
        <v>6411</v>
      </c>
    </row>
    <row r="29730" spans="1:4">
      <c r="A29730" s="489" t="str">
        <f t="shared" si="464"/>
        <v>2370504009訪問介護</v>
      </c>
      <c r="B29730" s="489">
        <v>2370504009</v>
      </c>
      <c r="C29730" s="489" t="s">
        <v>140</v>
      </c>
      <c r="D29730" s="489" t="s">
        <v>6412</v>
      </c>
    </row>
    <row r="29731" spans="1:4">
      <c r="A29731" s="489" t="str">
        <f t="shared" si="464"/>
        <v>2370504009訪問介護</v>
      </c>
      <c r="B29731" s="489">
        <v>2370504009</v>
      </c>
      <c r="C29731" s="489" t="s">
        <v>140</v>
      </c>
      <c r="D29731" s="489" t="s">
        <v>6412</v>
      </c>
    </row>
    <row r="29732" spans="1:4">
      <c r="A29732" s="489" t="str">
        <f t="shared" si="464"/>
        <v>2370504025訪問介護</v>
      </c>
      <c r="B29732" s="489">
        <v>2370504025</v>
      </c>
      <c r="C29732" s="489" t="s">
        <v>140</v>
      </c>
      <c r="D29732" s="489" t="s">
        <v>6413</v>
      </c>
    </row>
    <row r="29733" spans="1:4">
      <c r="A29733" s="489" t="str">
        <f t="shared" si="464"/>
        <v>2370504025訪問介護</v>
      </c>
      <c r="B29733" s="489">
        <v>2370504025</v>
      </c>
      <c r="C29733" s="489" t="s">
        <v>140</v>
      </c>
      <c r="D29733" s="489" t="s">
        <v>6413</v>
      </c>
    </row>
    <row r="29734" spans="1:4">
      <c r="A29734" s="489" t="str">
        <f t="shared" si="464"/>
        <v>2370504058訪問介護</v>
      </c>
      <c r="B29734" s="489">
        <v>2370504058</v>
      </c>
      <c r="C29734" s="489" t="s">
        <v>140</v>
      </c>
      <c r="D29734" s="489" t="s">
        <v>6414</v>
      </c>
    </row>
    <row r="29735" spans="1:4">
      <c r="A29735" s="489" t="str">
        <f t="shared" si="464"/>
        <v>2370504058訪問介護</v>
      </c>
      <c r="B29735" s="489">
        <v>2370504058</v>
      </c>
      <c r="C29735" s="489" t="s">
        <v>140</v>
      </c>
      <c r="D29735" s="489" t="s">
        <v>6414</v>
      </c>
    </row>
    <row r="29736" spans="1:4">
      <c r="A29736" s="489" t="str">
        <f t="shared" si="464"/>
        <v>2370504066訪問介護</v>
      </c>
      <c r="B29736" s="489">
        <v>2370504066</v>
      </c>
      <c r="C29736" s="489" t="s">
        <v>140</v>
      </c>
      <c r="D29736" s="489" t="s">
        <v>6415</v>
      </c>
    </row>
    <row r="29737" spans="1:4">
      <c r="A29737" s="489" t="str">
        <f t="shared" si="464"/>
        <v>2370504066訪問介護</v>
      </c>
      <c r="B29737" s="489">
        <v>2370504066</v>
      </c>
      <c r="C29737" s="489" t="s">
        <v>140</v>
      </c>
      <c r="D29737" s="489" t="s">
        <v>6415</v>
      </c>
    </row>
    <row r="29738" spans="1:4">
      <c r="A29738" s="489" t="str">
        <f t="shared" si="464"/>
        <v>2370504074通所介護</v>
      </c>
      <c r="B29738" s="489">
        <v>2370504074</v>
      </c>
      <c r="C29738" s="489" t="s">
        <v>158</v>
      </c>
      <c r="D29738" s="489" t="s">
        <v>6416</v>
      </c>
    </row>
    <row r="29739" spans="1:4">
      <c r="A29739" s="489" t="str">
        <f t="shared" si="464"/>
        <v>2370504082通所介護</v>
      </c>
      <c r="B29739" s="489">
        <v>2370504082</v>
      </c>
      <c r="C29739" s="489" t="s">
        <v>158</v>
      </c>
      <c r="D29739" s="489" t="s">
        <v>6417</v>
      </c>
    </row>
    <row r="29740" spans="1:4">
      <c r="A29740" s="489" t="str">
        <f t="shared" si="464"/>
        <v>2370504090訪問介護</v>
      </c>
      <c r="B29740" s="489">
        <v>2370504090</v>
      </c>
      <c r="C29740" s="489" t="s">
        <v>140</v>
      </c>
      <c r="D29740" s="489" t="s">
        <v>6418</v>
      </c>
    </row>
    <row r="29741" spans="1:4">
      <c r="A29741" s="489" t="str">
        <f t="shared" si="464"/>
        <v>2370504090訪問介護</v>
      </c>
      <c r="B29741" s="489">
        <v>2370504090</v>
      </c>
      <c r="C29741" s="489" t="s">
        <v>140</v>
      </c>
      <c r="D29741" s="489" t="s">
        <v>6418</v>
      </c>
    </row>
    <row r="29742" spans="1:4">
      <c r="A29742" s="489" t="str">
        <f t="shared" si="464"/>
        <v>2370504124訪問介護</v>
      </c>
      <c r="B29742" s="489">
        <v>2370504124</v>
      </c>
      <c r="C29742" s="489" t="s">
        <v>140</v>
      </c>
      <c r="D29742" s="489" t="s">
        <v>6419</v>
      </c>
    </row>
    <row r="29743" spans="1:4">
      <c r="A29743" s="489" t="str">
        <f t="shared" si="464"/>
        <v>2370504124訪問介護</v>
      </c>
      <c r="B29743" s="489">
        <v>2370504124</v>
      </c>
      <c r="C29743" s="489" t="s">
        <v>140</v>
      </c>
      <c r="D29743" s="489" t="s">
        <v>6419</v>
      </c>
    </row>
    <row r="29744" spans="1:4">
      <c r="A29744" s="489" t="str">
        <f t="shared" si="464"/>
        <v>2370504140通所介護</v>
      </c>
      <c r="B29744" s="489">
        <v>2370504140</v>
      </c>
      <c r="C29744" s="489" t="s">
        <v>158</v>
      </c>
      <c r="D29744" s="489" t="s">
        <v>6420</v>
      </c>
    </row>
    <row r="29745" spans="1:4">
      <c r="A29745" s="489" t="str">
        <f t="shared" si="464"/>
        <v>2370504157居宅介護支援</v>
      </c>
      <c r="B29745" s="489">
        <v>2370504157</v>
      </c>
      <c r="C29745" s="489" t="s">
        <v>2519</v>
      </c>
      <c r="D29745" s="489" t="s">
        <v>6421</v>
      </c>
    </row>
    <row r="29746" spans="1:4">
      <c r="A29746" s="489" t="str">
        <f t="shared" si="464"/>
        <v>2370504165介護予防支援</v>
      </c>
      <c r="B29746" s="489">
        <v>2370504165</v>
      </c>
      <c r="C29746" s="489" t="s">
        <v>2520</v>
      </c>
      <c r="D29746" s="489" t="s">
        <v>6422</v>
      </c>
    </row>
    <row r="29747" spans="1:4">
      <c r="A29747" s="489" t="str">
        <f t="shared" si="464"/>
        <v>2370504165居宅介護支援</v>
      </c>
      <c r="B29747" s="489">
        <v>2370504165</v>
      </c>
      <c r="C29747" s="489" t="s">
        <v>2519</v>
      </c>
      <c r="D29747" s="489" t="s">
        <v>6422</v>
      </c>
    </row>
    <row r="29748" spans="1:4">
      <c r="A29748" s="489" t="str">
        <f t="shared" si="464"/>
        <v>2370504173訪問介護</v>
      </c>
      <c r="B29748" s="489">
        <v>2370504173</v>
      </c>
      <c r="C29748" s="489" t="s">
        <v>140</v>
      </c>
      <c r="D29748" s="489" t="s">
        <v>6423</v>
      </c>
    </row>
    <row r="29749" spans="1:4">
      <c r="A29749" s="489" t="str">
        <f t="shared" si="464"/>
        <v>2370504173訪問介護</v>
      </c>
      <c r="B29749" s="489">
        <v>2370504173</v>
      </c>
      <c r="C29749" s="489" t="s">
        <v>140</v>
      </c>
      <c r="D29749" s="489" t="s">
        <v>6423</v>
      </c>
    </row>
    <row r="29750" spans="1:4">
      <c r="A29750" s="489" t="str">
        <f t="shared" si="464"/>
        <v>2370504181訪問介護</v>
      </c>
      <c r="B29750" s="489">
        <v>2370504181</v>
      </c>
      <c r="C29750" s="489" t="s">
        <v>140</v>
      </c>
      <c r="D29750" s="489" t="s">
        <v>6424</v>
      </c>
    </row>
    <row r="29751" spans="1:4">
      <c r="A29751" s="489" t="str">
        <f t="shared" si="464"/>
        <v>2370504181訪問介護</v>
      </c>
      <c r="B29751" s="489">
        <v>2370504181</v>
      </c>
      <c r="C29751" s="489" t="s">
        <v>140</v>
      </c>
      <c r="D29751" s="489" t="s">
        <v>6424</v>
      </c>
    </row>
    <row r="29752" spans="1:4">
      <c r="A29752" s="489" t="str">
        <f t="shared" si="464"/>
        <v>2370504199訪問介護</v>
      </c>
      <c r="B29752" s="489">
        <v>2370504199</v>
      </c>
      <c r="C29752" s="489" t="s">
        <v>140</v>
      </c>
      <c r="D29752" s="489" t="s">
        <v>6425</v>
      </c>
    </row>
    <row r="29753" spans="1:4">
      <c r="A29753" s="489" t="str">
        <f t="shared" si="464"/>
        <v>2370504199訪問介護</v>
      </c>
      <c r="B29753" s="489">
        <v>2370504199</v>
      </c>
      <c r="C29753" s="489" t="s">
        <v>140</v>
      </c>
      <c r="D29753" s="489" t="s">
        <v>6425</v>
      </c>
    </row>
    <row r="29754" spans="1:4">
      <c r="A29754" s="489" t="str">
        <f t="shared" si="464"/>
        <v>2370504207通所介護</v>
      </c>
      <c r="B29754" s="489">
        <v>2370504207</v>
      </c>
      <c r="C29754" s="489" t="s">
        <v>158</v>
      </c>
      <c r="D29754" s="489" t="s">
        <v>6426</v>
      </c>
    </row>
    <row r="29755" spans="1:4">
      <c r="A29755" s="489" t="str">
        <f t="shared" si="464"/>
        <v>2370504215訪問介護</v>
      </c>
      <c r="B29755" s="489">
        <v>2370504215</v>
      </c>
      <c r="C29755" s="489" t="s">
        <v>140</v>
      </c>
      <c r="D29755" s="489" t="s">
        <v>6427</v>
      </c>
    </row>
    <row r="29756" spans="1:4">
      <c r="A29756" s="489" t="str">
        <f t="shared" si="464"/>
        <v>2370504215訪問介護</v>
      </c>
      <c r="B29756" s="489">
        <v>2370504215</v>
      </c>
      <c r="C29756" s="489" t="s">
        <v>140</v>
      </c>
      <c r="D29756" s="489" t="s">
        <v>6427</v>
      </c>
    </row>
    <row r="29757" spans="1:4">
      <c r="A29757" s="489" t="str">
        <f t="shared" si="464"/>
        <v>2370504223居宅介護支援</v>
      </c>
      <c r="B29757" s="489">
        <v>2370504223</v>
      </c>
      <c r="C29757" s="489" t="s">
        <v>2519</v>
      </c>
      <c r="D29757" s="489" t="s">
        <v>6428</v>
      </c>
    </row>
    <row r="29758" spans="1:4">
      <c r="A29758" s="489" t="str">
        <f t="shared" si="464"/>
        <v>2370504231通所介護</v>
      </c>
      <c r="B29758" s="489">
        <v>2370504231</v>
      </c>
      <c r="C29758" s="489" t="s">
        <v>158</v>
      </c>
      <c r="D29758" s="489" t="s">
        <v>6429</v>
      </c>
    </row>
    <row r="29759" spans="1:4">
      <c r="A29759" s="489" t="str">
        <f t="shared" si="464"/>
        <v>2370504249居宅介護支援</v>
      </c>
      <c r="B29759" s="489">
        <v>2370504249</v>
      </c>
      <c r="C29759" s="489" t="s">
        <v>2519</v>
      </c>
      <c r="D29759" s="489" t="s">
        <v>6430</v>
      </c>
    </row>
    <row r="29760" spans="1:4">
      <c r="A29760" s="489" t="str">
        <f t="shared" si="464"/>
        <v>2370504256訪問介護</v>
      </c>
      <c r="B29760" s="489">
        <v>2370504256</v>
      </c>
      <c r="C29760" s="489" t="s">
        <v>140</v>
      </c>
      <c r="D29760" s="489" t="s">
        <v>6431</v>
      </c>
    </row>
    <row r="29761" spans="1:4">
      <c r="A29761" s="489" t="str">
        <f t="shared" si="464"/>
        <v>2370504256訪問介護</v>
      </c>
      <c r="B29761" s="489">
        <v>2370504256</v>
      </c>
      <c r="C29761" s="489" t="s">
        <v>140</v>
      </c>
      <c r="D29761" s="489" t="s">
        <v>6431</v>
      </c>
    </row>
    <row r="29762" spans="1:4">
      <c r="A29762" s="489" t="str">
        <f t="shared" ref="A29762:A29825" si="465">B29762&amp;C29762</f>
        <v>2370504272訪問介護</v>
      </c>
      <c r="B29762" s="489">
        <v>2370504272</v>
      </c>
      <c r="C29762" s="489" t="s">
        <v>140</v>
      </c>
      <c r="D29762" s="489" t="s">
        <v>6432</v>
      </c>
    </row>
    <row r="29763" spans="1:4">
      <c r="A29763" s="489" t="str">
        <f t="shared" si="465"/>
        <v>2370504272訪問介護</v>
      </c>
      <c r="B29763" s="489">
        <v>2370504272</v>
      </c>
      <c r="C29763" s="489" t="s">
        <v>140</v>
      </c>
      <c r="D29763" s="489" t="s">
        <v>6432</v>
      </c>
    </row>
    <row r="29764" spans="1:4">
      <c r="A29764" s="489" t="str">
        <f t="shared" si="465"/>
        <v>2370504280訪問介護</v>
      </c>
      <c r="B29764" s="489">
        <v>2370504280</v>
      </c>
      <c r="C29764" s="489" t="s">
        <v>140</v>
      </c>
      <c r="D29764" s="489" t="s">
        <v>6433</v>
      </c>
    </row>
    <row r="29765" spans="1:4">
      <c r="A29765" s="489" t="str">
        <f t="shared" si="465"/>
        <v>2370504280訪問介護</v>
      </c>
      <c r="B29765" s="489">
        <v>2370504280</v>
      </c>
      <c r="C29765" s="489" t="s">
        <v>140</v>
      </c>
      <c r="D29765" s="489" t="s">
        <v>6433</v>
      </c>
    </row>
    <row r="29766" spans="1:4">
      <c r="A29766" s="489" t="str">
        <f t="shared" si="465"/>
        <v>2370504298訪問介護</v>
      </c>
      <c r="B29766" s="489">
        <v>2370504298</v>
      </c>
      <c r="C29766" s="489" t="s">
        <v>140</v>
      </c>
      <c r="D29766" s="489" t="s">
        <v>6434</v>
      </c>
    </row>
    <row r="29767" spans="1:4">
      <c r="A29767" s="489" t="str">
        <f t="shared" si="465"/>
        <v>2370504298訪問介護</v>
      </c>
      <c r="B29767" s="489">
        <v>2370504298</v>
      </c>
      <c r="C29767" s="489" t="s">
        <v>140</v>
      </c>
      <c r="D29767" s="489" t="s">
        <v>6434</v>
      </c>
    </row>
    <row r="29768" spans="1:4">
      <c r="A29768" s="489" t="str">
        <f t="shared" si="465"/>
        <v>2370504306訪問介護</v>
      </c>
      <c r="B29768" s="489">
        <v>2370504306</v>
      </c>
      <c r="C29768" s="489" t="s">
        <v>140</v>
      </c>
      <c r="D29768" s="489" t="s">
        <v>6435</v>
      </c>
    </row>
    <row r="29769" spans="1:4">
      <c r="A29769" s="489" t="str">
        <f t="shared" si="465"/>
        <v>2370504306訪問介護</v>
      </c>
      <c r="B29769" s="489">
        <v>2370504306</v>
      </c>
      <c r="C29769" s="489" t="s">
        <v>140</v>
      </c>
      <c r="D29769" s="489" t="s">
        <v>6435</v>
      </c>
    </row>
    <row r="29770" spans="1:4">
      <c r="A29770" s="489" t="str">
        <f t="shared" si="465"/>
        <v>2370504314訪問介護</v>
      </c>
      <c r="B29770" s="489">
        <v>2370504314</v>
      </c>
      <c r="C29770" s="489" t="s">
        <v>140</v>
      </c>
      <c r="D29770" s="489" t="s">
        <v>6436</v>
      </c>
    </row>
    <row r="29771" spans="1:4">
      <c r="A29771" s="489" t="str">
        <f t="shared" si="465"/>
        <v>2370504314訪問介護</v>
      </c>
      <c r="B29771" s="489">
        <v>2370504314</v>
      </c>
      <c r="C29771" s="489" t="s">
        <v>140</v>
      </c>
      <c r="D29771" s="489" t="s">
        <v>6436</v>
      </c>
    </row>
    <row r="29772" spans="1:4">
      <c r="A29772" s="489" t="str">
        <f t="shared" si="465"/>
        <v>2370504322訪問介護</v>
      </c>
      <c r="B29772" s="489">
        <v>2370504322</v>
      </c>
      <c r="C29772" s="489" t="s">
        <v>140</v>
      </c>
      <c r="D29772" s="489" t="s">
        <v>6437</v>
      </c>
    </row>
    <row r="29773" spans="1:4">
      <c r="A29773" s="489" t="str">
        <f t="shared" si="465"/>
        <v>2370504322訪問介護</v>
      </c>
      <c r="B29773" s="489">
        <v>2370504322</v>
      </c>
      <c r="C29773" s="489" t="s">
        <v>140</v>
      </c>
      <c r="D29773" s="489" t="s">
        <v>6437</v>
      </c>
    </row>
    <row r="29774" spans="1:4">
      <c r="A29774" s="489" t="str">
        <f t="shared" si="465"/>
        <v>2370504330通所介護</v>
      </c>
      <c r="B29774" s="489">
        <v>2370504330</v>
      </c>
      <c r="C29774" s="489" t="s">
        <v>158</v>
      </c>
      <c r="D29774" s="489" t="s">
        <v>6438</v>
      </c>
    </row>
    <row r="29775" spans="1:4">
      <c r="A29775" s="489" t="str">
        <f t="shared" si="465"/>
        <v>2370600021介護予防支援</v>
      </c>
      <c r="B29775" s="489">
        <v>2370600021</v>
      </c>
      <c r="C29775" s="489" t="s">
        <v>2520</v>
      </c>
      <c r="D29775" s="489" t="s">
        <v>6439</v>
      </c>
    </row>
    <row r="29776" spans="1:4">
      <c r="A29776" s="489" t="str">
        <f t="shared" si="465"/>
        <v>2370600021居宅介護支援</v>
      </c>
      <c r="B29776" s="489">
        <v>2370600021</v>
      </c>
      <c r="C29776" s="489" t="s">
        <v>2519</v>
      </c>
      <c r="D29776" s="489" t="s">
        <v>6439</v>
      </c>
    </row>
    <row r="29777" spans="1:4">
      <c r="A29777" s="489" t="str">
        <f t="shared" si="465"/>
        <v>2370600021訪問介護</v>
      </c>
      <c r="B29777" s="489">
        <v>2370600021</v>
      </c>
      <c r="C29777" s="489" t="s">
        <v>140</v>
      </c>
      <c r="D29777" s="489" t="s">
        <v>6439</v>
      </c>
    </row>
    <row r="29778" spans="1:4">
      <c r="A29778" s="489" t="str">
        <f t="shared" si="465"/>
        <v>2370600021訪問介護</v>
      </c>
      <c r="B29778" s="489">
        <v>2370600021</v>
      </c>
      <c r="C29778" s="489" t="s">
        <v>140</v>
      </c>
      <c r="D29778" s="489" t="s">
        <v>6439</v>
      </c>
    </row>
    <row r="29779" spans="1:4">
      <c r="A29779" s="489" t="str">
        <f t="shared" si="465"/>
        <v>2370600021訪問型サービス（独自）</v>
      </c>
      <c r="B29779" s="489">
        <v>2370600021</v>
      </c>
      <c r="C29779" s="489" t="s">
        <v>2571</v>
      </c>
      <c r="D29779" s="489" t="s">
        <v>6439</v>
      </c>
    </row>
    <row r="29780" spans="1:4">
      <c r="A29780" s="489" t="str">
        <f t="shared" si="465"/>
        <v>2370600054居宅介護支援</v>
      </c>
      <c r="B29780" s="489">
        <v>2370600054</v>
      </c>
      <c r="C29780" s="489" t="s">
        <v>2519</v>
      </c>
      <c r="D29780" s="489" t="s">
        <v>6440</v>
      </c>
    </row>
    <row r="29781" spans="1:4">
      <c r="A29781" s="489" t="str">
        <f t="shared" si="465"/>
        <v>2370600112居宅介護支援</v>
      </c>
      <c r="B29781" s="489">
        <v>2370600112</v>
      </c>
      <c r="C29781" s="489" t="s">
        <v>2519</v>
      </c>
      <c r="D29781" s="489" t="s">
        <v>6441</v>
      </c>
    </row>
    <row r="29782" spans="1:4">
      <c r="A29782" s="489" t="str">
        <f t="shared" si="465"/>
        <v>2370600179介護老人福祉施設</v>
      </c>
      <c r="B29782" s="489">
        <v>2370600179</v>
      </c>
      <c r="C29782" s="489" t="s">
        <v>1921</v>
      </c>
      <c r="D29782" s="489" t="s">
        <v>6442</v>
      </c>
    </row>
    <row r="29783" spans="1:4">
      <c r="A29783" s="489" t="str">
        <f t="shared" si="465"/>
        <v>2370600179介護老人福祉施設</v>
      </c>
      <c r="B29783" s="489">
        <v>2370600179</v>
      </c>
      <c r="C29783" s="489" t="s">
        <v>1921</v>
      </c>
      <c r="D29783" s="489" t="s">
        <v>6442</v>
      </c>
    </row>
    <row r="29784" spans="1:4">
      <c r="A29784" s="489" t="str">
        <f t="shared" si="465"/>
        <v>2370600195居宅介護支援</v>
      </c>
      <c r="B29784" s="489">
        <v>2370600195</v>
      </c>
      <c r="C29784" s="489" t="s">
        <v>2519</v>
      </c>
      <c r="D29784" s="489" t="s">
        <v>6443</v>
      </c>
    </row>
    <row r="29785" spans="1:4">
      <c r="A29785" s="489" t="str">
        <f t="shared" si="465"/>
        <v>2370600260居宅介護支援</v>
      </c>
      <c r="B29785" s="489">
        <v>2370600260</v>
      </c>
      <c r="C29785" s="489" t="s">
        <v>2519</v>
      </c>
      <c r="D29785" s="489" t="s">
        <v>6444</v>
      </c>
    </row>
    <row r="29786" spans="1:4">
      <c r="A29786" s="489" t="str">
        <f t="shared" si="465"/>
        <v>2370600302通所介護</v>
      </c>
      <c r="B29786" s="489">
        <v>2370600302</v>
      </c>
      <c r="C29786" s="489" t="s">
        <v>158</v>
      </c>
      <c r="D29786" s="489" t="s">
        <v>6445</v>
      </c>
    </row>
    <row r="29787" spans="1:4">
      <c r="A29787" s="489" t="str">
        <f t="shared" si="465"/>
        <v>2370600302通所介護</v>
      </c>
      <c r="B29787" s="489">
        <v>2370600302</v>
      </c>
      <c r="C29787" s="489" t="s">
        <v>158</v>
      </c>
      <c r="D29787" s="489" t="s">
        <v>6445</v>
      </c>
    </row>
    <row r="29788" spans="1:4">
      <c r="A29788" s="489" t="str">
        <f t="shared" si="465"/>
        <v>2370600302通所型サービス（独自）</v>
      </c>
      <c r="B29788" s="489">
        <v>2370600302</v>
      </c>
      <c r="C29788" s="489" t="s">
        <v>2570</v>
      </c>
      <c r="D29788" s="489" t="s">
        <v>6445</v>
      </c>
    </row>
    <row r="29789" spans="1:4">
      <c r="A29789" s="489" t="str">
        <f t="shared" si="465"/>
        <v>2370600310介護予防短期入所生活介護</v>
      </c>
      <c r="B29789" s="489">
        <v>2370600310</v>
      </c>
      <c r="C29789" s="489" t="s">
        <v>2093</v>
      </c>
      <c r="D29789" s="489" t="s">
        <v>6446</v>
      </c>
    </row>
    <row r="29790" spans="1:4">
      <c r="A29790" s="489" t="str">
        <f t="shared" si="465"/>
        <v>2370600310短期入所生活介護</v>
      </c>
      <c r="B29790" s="489">
        <v>2370600310</v>
      </c>
      <c r="C29790" s="489" t="s">
        <v>2092</v>
      </c>
      <c r="D29790" s="489" t="s">
        <v>6446</v>
      </c>
    </row>
    <row r="29791" spans="1:4">
      <c r="A29791" s="489" t="str">
        <f t="shared" si="465"/>
        <v>2370600310短期入所生活介護</v>
      </c>
      <c r="B29791" s="489">
        <v>2370600310</v>
      </c>
      <c r="C29791" s="489" t="s">
        <v>2092</v>
      </c>
      <c r="D29791" s="489" t="s">
        <v>6446</v>
      </c>
    </row>
    <row r="29792" spans="1:4">
      <c r="A29792" s="489" t="str">
        <f t="shared" si="465"/>
        <v>2370600336居宅介護支援</v>
      </c>
      <c r="B29792" s="489">
        <v>2370600336</v>
      </c>
      <c r="C29792" s="489" t="s">
        <v>2519</v>
      </c>
      <c r="D29792" s="489" t="s">
        <v>6447</v>
      </c>
    </row>
    <row r="29793" spans="1:4">
      <c r="A29793" s="489" t="str">
        <f t="shared" si="465"/>
        <v>2370600369訪問介護</v>
      </c>
      <c r="B29793" s="489">
        <v>2370600369</v>
      </c>
      <c r="C29793" s="489" t="s">
        <v>140</v>
      </c>
      <c r="D29793" s="489" t="s">
        <v>6448</v>
      </c>
    </row>
    <row r="29794" spans="1:4">
      <c r="A29794" s="489" t="str">
        <f t="shared" si="465"/>
        <v>2370600369訪問介護</v>
      </c>
      <c r="B29794" s="489">
        <v>2370600369</v>
      </c>
      <c r="C29794" s="489" t="s">
        <v>140</v>
      </c>
      <c r="D29794" s="489" t="s">
        <v>6448</v>
      </c>
    </row>
    <row r="29795" spans="1:4">
      <c r="A29795" s="489" t="str">
        <f t="shared" si="465"/>
        <v>2370600369訪問型サービス（独自）</v>
      </c>
      <c r="B29795" s="489">
        <v>2370600369</v>
      </c>
      <c r="C29795" s="489" t="s">
        <v>2571</v>
      </c>
      <c r="D29795" s="489" t="s">
        <v>6448</v>
      </c>
    </row>
    <row r="29796" spans="1:4">
      <c r="A29796" s="489" t="str">
        <f t="shared" si="465"/>
        <v>2370600468訪問介護</v>
      </c>
      <c r="B29796" s="489">
        <v>2370600468</v>
      </c>
      <c r="C29796" s="489" t="s">
        <v>140</v>
      </c>
      <c r="D29796" s="489" t="s">
        <v>6449</v>
      </c>
    </row>
    <row r="29797" spans="1:4">
      <c r="A29797" s="489" t="str">
        <f t="shared" si="465"/>
        <v>2370600468訪問介護</v>
      </c>
      <c r="B29797" s="489">
        <v>2370600468</v>
      </c>
      <c r="C29797" s="489" t="s">
        <v>140</v>
      </c>
      <c r="D29797" s="489" t="s">
        <v>6449</v>
      </c>
    </row>
    <row r="29798" spans="1:4">
      <c r="A29798" s="489" t="str">
        <f t="shared" si="465"/>
        <v>2370600468訪問介護</v>
      </c>
      <c r="B29798" s="489">
        <v>2370600468</v>
      </c>
      <c r="C29798" s="489" t="s">
        <v>140</v>
      </c>
      <c r="D29798" s="489" t="s">
        <v>6449</v>
      </c>
    </row>
    <row r="29799" spans="1:4">
      <c r="A29799" s="489" t="str">
        <f t="shared" si="465"/>
        <v>2370600468訪問型サービス（独自）</v>
      </c>
      <c r="B29799" s="489">
        <v>2370600468</v>
      </c>
      <c r="C29799" s="489" t="s">
        <v>2571</v>
      </c>
      <c r="D29799" s="489" t="s">
        <v>6449</v>
      </c>
    </row>
    <row r="29800" spans="1:4">
      <c r="A29800" s="489" t="str">
        <f t="shared" si="465"/>
        <v>2370600542通所介護</v>
      </c>
      <c r="B29800" s="489">
        <v>2370600542</v>
      </c>
      <c r="C29800" s="489" t="s">
        <v>158</v>
      </c>
      <c r="D29800" s="489" t="s">
        <v>6450</v>
      </c>
    </row>
    <row r="29801" spans="1:4">
      <c r="A29801" s="489" t="str">
        <f t="shared" si="465"/>
        <v>2370600542通所型サービス（独自）</v>
      </c>
      <c r="B29801" s="489">
        <v>2370600542</v>
      </c>
      <c r="C29801" s="489" t="s">
        <v>2570</v>
      </c>
      <c r="D29801" s="489" t="s">
        <v>6450</v>
      </c>
    </row>
    <row r="29802" spans="1:4">
      <c r="A29802" s="489" t="str">
        <f t="shared" si="465"/>
        <v>2370600591介護予防特定施設入居者生活介護</v>
      </c>
      <c r="B29802" s="489">
        <v>2370600591</v>
      </c>
      <c r="C29802" s="489" t="s">
        <v>2514</v>
      </c>
      <c r="D29802" s="489" t="s">
        <v>6451</v>
      </c>
    </row>
    <row r="29803" spans="1:4">
      <c r="A29803" s="489" t="str">
        <f t="shared" si="465"/>
        <v>2370600591特定施設入居者生活介護</v>
      </c>
      <c r="B29803" s="489">
        <v>2370600591</v>
      </c>
      <c r="C29803" s="489" t="s">
        <v>2513</v>
      </c>
      <c r="D29803" s="489" t="s">
        <v>6451</v>
      </c>
    </row>
    <row r="29804" spans="1:4">
      <c r="A29804" s="489" t="str">
        <f t="shared" si="465"/>
        <v>2370600633通所介護</v>
      </c>
      <c r="B29804" s="489">
        <v>2370600633</v>
      </c>
      <c r="C29804" s="489" t="s">
        <v>158</v>
      </c>
      <c r="D29804" s="489" t="s">
        <v>6452</v>
      </c>
    </row>
    <row r="29805" spans="1:4">
      <c r="A29805" s="489" t="str">
        <f t="shared" si="465"/>
        <v>2370600633通所型サービス（独自）</v>
      </c>
      <c r="B29805" s="489">
        <v>2370600633</v>
      </c>
      <c r="C29805" s="489" t="s">
        <v>2570</v>
      </c>
      <c r="D29805" s="489" t="s">
        <v>6452</v>
      </c>
    </row>
    <row r="29806" spans="1:4">
      <c r="A29806" s="489" t="str">
        <f t="shared" si="465"/>
        <v>2370600641介護予防特定施設入居者生活介護</v>
      </c>
      <c r="B29806" s="489">
        <v>2370600641</v>
      </c>
      <c r="C29806" s="489" t="s">
        <v>2514</v>
      </c>
      <c r="D29806" s="489" t="s">
        <v>6453</v>
      </c>
    </row>
    <row r="29807" spans="1:4">
      <c r="A29807" s="489" t="str">
        <f t="shared" si="465"/>
        <v>2370600641特定施設入居者生活介護</v>
      </c>
      <c r="B29807" s="489">
        <v>2370600641</v>
      </c>
      <c r="C29807" s="489" t="s">
        <v>2513</v>
      </c>
      <c r="D29807" s="489" t="s">
        <v>6453</v>
      </c>
    </row>
    <row r="29808" spans="1:4">
      <c r="A29808" s="489" t="str">
        <f t="shared" si="465"/>
        <v>2370600658居宅介護支援</v>
      </c>
      <c r="B29808" s="489">
        <v>2370600658</v>
      </c>
      <c r="C29808" s="489" t="s">
        <v>2519</v>
      </c>
      <c r="D29808" s="489" t="s">
        <v>6454</v>
      </c>
    </row>
    <row r="29809" spans="1:4">
      <c r="A29809" s="489" t="str">
        <f t="shared" si="465"/>
        <v>2370600658訪問介護</v>
      </c>
      <c r="B29809" s="489">
        <v>2370600658</v>
      </c>
      <c r="C29809" s="489" t="s">
        <v>140</v>
      </c>
      <c r="D29809" s="489" t="s">
        <v>6454</v>
      </c>
    </row>
    <row r="29810" spans="1:4">
      <c r="A29810" s="489" t="str">
        <f t="shared" si="465"/>
        <v>2370600658訪問介護</v>
      </c>
      <c r="B29810" s="489">
        <v>2370600658</v>
      </c>
      <c r="C29810" s="489" t="s">
        <v>140</v>
      </c>
      <c r="D29810" s="489" t="s">
        <v>6454</v>
      </c>
    </row>
    <row r="29811" spans="1:4">
      <c r="A29811" s="489" t="str">
        <f t="shared" si="465"/>
        <v>2370600658訪問型サービス（独自）</v>
      </c>
      <c r="B29811" s="489">
        <v>2370600658</v>
      </c>
      <c r="C29811" s="489" t="s">
        <v>2571</v>
      </c>
      <c r="D29811" s="489" t="s">
        <v>6454</v>
      </c>
    </row>
    <row r="29812" spans="1:4">
      <c r="A29812" s="489" t="str">
        <f t="shared" si="465"/>
        <v>2370600716通所介護</v>
      </c>
      <c r="B29812" s="489">
        <v>2370600716</v>
      </c>
      <c r="C29812" s="489" t="s">
        <v>158</v>
      </c>
      <c r="D29812" s="489" t="s">
        <v>6455</v>
      </c>
    </row>
    <row r="29813" spans="1:4">
      <c r="A29813" s="489" t="str">
        <f t="shared" si="465"/>
        <v>2370600716通所型サービス（独自）</v>
      </c>
      <c r="B29813" s="489">
        <v>2370600716</v>
      </c>
      <c r="C29813" s="489" t="s">
        <v>2570</v>
      </c>
      <c r="D29813" s="489" t="s">
        <v>6455</v>
      </c>
    </row>
    <row r="29814" spans="1:4">
      <c r="A29814" s="489" t="str">
        <f t="shared" si="465"/>
        <v>2370600765介護予防特定施設入居者生活介護</v>
      </c>
      <c r="B29814" s="489">
        <v>2370600765</v>
      </c>
      <c r="C29814" s="489" t="s">
        <v>2514</v>
      </c>
      <c r="D29814" s="489" t="s">
        <v>6456</v>
      </c>
    </row>
    <row r="29815" spans="1:4">
      <c r="A29815" s="489" t="str">
        <f t="shared" si="465"/>
        <v>2370600765特定施設入居者生活介護（短期利用型）</v>
      </c>
      <c r="B29815" s="489">
        <v>2370600765</v>
      </c>
      <c r="C29815" s="489" t="s">
        <v>19397</v>
      </c>
      <c r="D29815" s="489" t="s">
        <v>6456</v>
      </c>
    </row>
    <row r="29816" spans="1:4">
      <c r="A29816" s="489" t="str">
        <f t="shared" si="465"/>
        <v>2370600765特定施設入居者生活介護</v>
      </c>
      <c r="B29816" s="489">
        <v>2370600765</v>
      </c>
      <c r="C29816" s="489" t="s">
        <v>2513</v>
      </c>
      <c r="D29816" s="489" t="s">
        <v>6456</v>
      </c>
    </row>
    <row r="29817" spans="1:4">
      <c r="A29817" s="489" t="str">
        <f t="shared" si="465"/>
        <v>2370600773訪問介護</v>
      </c>
      <c r="B29817" s="489">
        <v>2370600773</v>
      </c>
      <c r="C29817" s="489" t="s">
        <v>140</v>
      </c>
      <c r="D29817" s="489" t="s">
        <v>6457</v>
      </c>
    </row>
    <row r="29818" spans="1:4">
      <c r="A29818" s="489" t="str">
        <f t="shared" si="465"/>
        <v>2370600773訪問介護</v>
      </c>
      <c r="B29818" s="489">
        <v>2370600773</v>
      </c>
      <c r="C29818" s="489" t="s">
        <v>140</v>
      </c>
      <c r="D29818" s="489" t="s">
        <v>6457</v>
      </c>
    </row>
    <row r="29819" spans="1:4">
      <c r="A29819" s="489" t="str">
        <f t="shared" si="465"/>
        <v>2370600773訪問型サービス（独自）</v>
      </c>
      <c r="B29819" s="489">
        <v>2370600773</v>
      </c>
      <c r="C29819" s="489" t="s">
        <v>2571</v>
      </c>
      <c r="D29819" s="489" t="s">
        <v>6457</v>
      </c>
    </row>
    <row r="29820" spans="1:4">
      <c r="A29820" s="489" t="str">
        <f t="shared" si="465"/>
        <v>2370600799居宅介護支援</v>
      </c>
      <c r="B29820" s="489">
        <v>2370600799</v>
      </c>
      <c r="C29820" s="489" t="s">
        <v>2519</v>
      </c>
      <c r="D29820" s="489" t="s">
        <v>6458</v>
      </c>
    </row>
    <row r="29821" spans="1:4">
      <c r="A29821" s="489" t="str">
        <f t="shared" si="465"/>
        <v>2370600856通所介護</v>
      </c>
      <c r="B29821" s="489">
        <v>2370600856</v>
      </c>
      <c r="C29821" s="489" t="s">
        <v>158</v>
      </c>
      <c r="D29821" s="489" t="s">
        <v>6459</v>
      </c>
    </row>
    <row r="29822" spans="1:4">
      <c r="A29822" s="489" t="str">
        <f t="shared" si="465"/>
        <v>2370600856通所型サービス（独自）</v>
      </c>
      <c r="B29822" s="489">
        <v>2370600856</v>
      </c>
      <c r="C29822" s="489" t="s">
        <v>2570</v>
      </c>
      <c r="D29822" s="489" t="s">
        <v>6459</v>
      </c>
    </row>
    <row r="29823" spans="1:4">
      <c r="A29823" s="489" t="str">
        <f t="shared" si="465"/>
        <v>2370600880訪問介護</v>
      </c>
      <c r="B29823" s="489">
        <v>2370600880</v>
      </c>
      <c r="C29823" s="489" t="s">
        <v>140</v>
      </c>
      <c r="D29823" s="489" t="s">
        <v>6460</v>
      </c>
    </row>
    <row r="29824" spans="1:4">
      <c r="A29824" s="489" t="str">
        <f t="shared" si="465"/>
        <v>2370600880訪問介護</v>
      </c>
      <c r="B29824" s="489">
        <v>2370600880</v>
      </c>
      <c r="C29824" s="489" t="s">
        <v>140</v>
      </c>
      <c r="D29824" s="489" t="s">
        <v>6460</v>
      </c>
    </row>
    <row r="29825" spans="1:4">
      <c r="A29825" s="489" t="str">
        <f t="shared" si="465"/>
        <v>2370600880訪問型サービス（独自）</v>
      </c>
      <c r="B29825" s="489">
        <v>2370600880</v>
      </c>
      <c r="C29825" s="489" t="s">
        <v>2571</v>
      </c>
      <c r="D29825" s="489" t="s">
        <v>6460</v>
      </c>
    </row>
    <row r="29826" spans="1:4">
      <c r="A29826" s="489" t="str">
        <f t="shared" ref="A29826:A29889" si="466">B29826&amp;C29826</f>
        <v>2370600948介護予防特定施設入居者生活介護</v>
      </c>
      <c r="B29826" s="489">
        <v>2370600948</v>
      </c>
      <c r="C29826" s="489" t="s">
        <v>2514</v>
      </c>
      <c r="D29826" s="489" t="s">
        <v>6461</v>
      </c>
    </row>
    <row r="29827" spans="1:4">
      <c r="A29827" s="489" t="str">
        <f t="shared" si="466"/>
        <v>2370600948特定施設入居者生活介護（短期利用型）</v>
      </c>
      <c r="B29827" s="489">
        <v>2370600948</v>
      </c>
      <c r="C29827" s="489" t="s">
        <v>19397</v>
      </c>
      <c r="D29827" s="489" t="s">
        <v>6461</v>
      </c>
    </row>
    <row r="29828" spans="1:4">
      <c r="A29828" s="489" t="str">
        <f t="shared" si="466"/>
        <v>2370600948特定施設入居者生活介護</v>
      </c>
      <c r="B29828" s="489">
        <v>2370600948</v>
      </c>
      <c r="C29828" s="489" t="s">
        <v>2513</v>
      </c>
      <c r="D29828" s="489" t="s">
        <v>6461</v>
      </c>
    </row>
    <row r="29829" spans="1:4">
      <c r="A29829" s="489" t="str">
        <f t="shared" si="466"/>
        <v>2370600963介護予防特定施設入居者生活介護</v>
      </c>
      <c r="B29829" s="489">
        <v>2370600963</v>
      </c>
      <c r="C29829" s="489" t="s">
        <v>2514</v>
      </c>
      <c r="D29829" s="489" t="s">
        <v>6462</v>
      </c>
    </row>
    <row r="29830" spans="1:4">
      <c r="A29830" s="489" t="str">
        <f t="shared" si="466"/>
        <v>2370600963特定施設入居者生活介護（短期利用型）</v>
      </c>
      <c r="B29830" s="489">
        <v>2370600963</v>
      </c>
      <c r="C29830" s="489" t="s">
        <v>19397</v>
      </c>
      <c r="D29830" s="489" t="s">
        <v>6462</v>
      </c>
    </row>
    <row r="29831" spans="1:4">
      <c r="A29831" s="489" t="str">
        <f t="shared" si="466"/>
        <v>2370600963特定施設入居者生活介護</v>
      </c>
      <c r="B29831" s="489">
        <v>2370600963</v>
      </c>
      <c r="C29831" s="489" t="s">
        <v>2513</v>
      </c>
      <c r="D29831" s="489" t="s">
        <v>6462</v>
      </c>
    </row>
    <row r="29832" spans="1:4">
      <c r="A29832" s="489" t="str">
        <f t="shared" si="466"/>
        <v>2370601078介護予防特定施設入居者生活介護</v>
      </c>
      <c r="B29832" s="489">
        <v>2370601078</v>
      </c>
      <c r="C29832" s="489" t="s">
        <v>2514</v>
      </c>
      <c r="D29832" s="489" t="s">
        <v>6463</v>
      </c>
    </row>
    <row r="29833" spans="1:4">
      <c r="A29833" s="489" t="str">
        <f t="shared" si="466"/>
        <v>2370601078特定施設入居者生活介護</v>
      </c>
      <c r="B29833" s="489">
        <v>2370601078</v>
      </c>
      <c r="C29833" s="489" t="s">
        <v>2513</v>
      </c>
      <c r="D29833" s="489" t="s">
        <v>6463</v>
      </c>
    </row>
    <row r="29834" spans="1:4">
      <c r="A29834" s="489" t="str">
        <f t="shared" si="466"/>
        <v>2370601086介護予防短期入所生活介護</v>
      </c>
      <c r="B29834" s="489">
        <v>2370601086</v>
      </c>
      <c r="C29834" s="489" t="s">
        <v>2093</v>
      </c>
      <c r="D29834" s="489" t="s">
        <v>6464</v>
      </c>
    </row>
    <row r="29835" spans="1:4">
      <c r="A29835" s="489" t="str">
        <f t="shared" si="466"/>
        <v>2370601086短期入所生活介護</v>
      </c>
      <c r="B29835" s="489">
        <v>2370601086</v>
      </c>
      <c r="C29835" s="489" t="s">
        <v>2092</v>
      </c>
      <c r="D29835" s="489" t="s">
        <v>6464</v>
      </c>
    </row>
    <row r="29836" spans="1:4">
      <c r="A29836" s="489" t="str">
        <f t="shared" si="466"/>
        <v>2370601094介護予防支援</v>
      </c>
      <c r="B29836" s="489">
        <v>2370601094</v>
      </c>
      <c r="C29836" s="489" t="s">
        <v>2520</v>
      </c>
      <c r="D29836" s="489" t="s">
        <v>6465</v>
      </c>
    </row>
    <row r="29837" spans="1:4">
      <c r="A29837" s="489" t="str">
        <f t="shared" si="466"/>
        <v>2370601094居宅介護支援</v>
      </c>
      <c r="B29837" s="489">
        <v>2370601094</v>
      </c>
      <c r="C29837" s="489" t="s">
        <v>2519</v>
      </c>
      <c r="D29837" s="489" t="s">
        <v>6465</v>
      </c>
    </row>
    <row r="29838" spans="1:4">
      <c r="A29838" s="489" t="str">
        <f t="shared" si="466"/>
        <v>2370601102訪問介護</v>
      </c>
      <c r="B29838" s="489">
        <v>2370601102</v>
      </c>
      <c r="C29838" s="489" t="s">
        <v>140</v>
      </c>
      <c r="D29838" s="489" t="s">
        <v>6466</v>
      </c>
    </row>
    <row r="29839" spans="1:4">
      <c r="A29839" s="489" t="str">
        <f t="shared" si="466"/>
        <v>2370601102訪問介護</v>
      </c>
      <c r="B29839" s="489">
        <v>2370601102</v>
      </c>
      <c r="C29839" s="489" t="s">
        <v>140</v>
      </c>
      <c r="D29839" s="489" t="s">
        <v>6466</v>
      </c>
    </row>
    <row r="29840" spans="1:4">
      <c r="A29840" s="489" t="str">
        <f t="shared" si="466"/>
        <v>2370601102訪問型サービス（独自）</v>
      </c>
      <c r="B29840" s="489">
        <v>2370601102</v>
      </c>
      <c r="C29840" s="489" t="s">
        <v>2571</v>
      </c>
      <c r="D29840" s="489" t="s">
        <v>6466</v>
      </c>
    </row>
    <row r="29841" spans="1:4">
      <c r="A29841" s="489" t="str">
        <f t="shared" si="466"/>
        <v>2370601136居宅介護支援</v>
      </c>
      <c r="B29841" s="489">
        <v>2370601136</v>
      </c>
      <c r="C29841" s="489" t="s">
        <v>2519</v>
      </c>
      <c r="D29841" s="489" t="s">
        <v>6467</v>
      </c>
    </row>
    <row r="29842" spans="1:4">
      <c r="A29842" s="489" t="str">
        <f t="shared" si="466"/>
        <v>2370601169地域密着型通所介護</v>
      </c>
      <c r="B29842" s="489">
        <v>2370601169</v>
      </c>
      <c r="C29842" s="489" t="s">
        <v>161</v>
      </c>
      <c r="D29842" s="489" t="s">
        <v>6468</v>
      </c>
    </row>
    <row r="29843" spans="1:4">
      <c r="A29843" s="489" t="str">
        <f t="shared" si="466"/>
        <v>2370601169通所型サービス（独自）</v>
      </c>
      <c r="B29843" s="489">
        <v>2370601169</v>
      </c>
      <c r="C29843" s="489" t="s">
        <v>2570</v>
      </c>
      <c r="D29843" s="489" t="s">
        <v>6468</v>
      </c>
    </row>
    <row r="29844" spans="1:4">
      <c r="A29844" s="489" t="str">
        <f t="shared" si="466"/>
        <v>2370601177介護予防短期入所生活介護</v>
      </c>
      <c r="B29844" s="489">
        <v>2370601177</v>
      </c>
      <c r="C29844" s="489" t="s">
        <v>2093</v>
      </c>
      <c r="D29844" s="489" t="s">
        <v>6469</v>
      </c>
    </row>
    <row r="29845" spans="1:4">
      <c r="A29845" s="489" t="str">
        <f t="shared" si="466"/>
        <v>2370601177短期入所生活介護</v>
      </c>
      <c r="B29845" s="489">
        <v>2370601177</v>
      </c>
      <c r="C29845" s="489" t="s">
        <v>2092</v>
      </c>
      <c r="D29845" s="489" t="s">
        <v>6469</v>
      </c>
    </row>
    <row r="29846" spans="1:4">
      <c r="A29846" s="489" t="str">
        <f t="shared" si="466"/>
        <v>2370601185介護予防特定施設入居者生活介護</v>
      </c>
      <c r="B29846" s="489">
        <v>2370601185</v>
      </c>
      <c r="C29846" s="489" t="s">
        <v>2514</v>
      </c>
      <c r="D29846" s="489" t="s">
        <v>6470</v>
      </c>
    </row>
    <row r="29847" spans="1:4">
      <c r="A29847" s="489" t="str">
        <f t="shared" si="466"/>
        <v>2370601185特定施設入居者生活介護（短期利用型）</v>
      </c>
      <c r="B29847" s="489">
        <v>2370601185</v>
      </c>
      <c r="C29847" s="489" t="s">
        <v>19397</v>
      </c>
      <c r="D29847" s="489" t="s">
        <v>6470</v>
      </c>
    </row>
    <row r="29848" spans="1:4">
      <c r="A29848" s="489" t="str">
        <f t="shared" si="466"/>
        <v>2370601185特定施設入居者生活介護</v>
      </c>
      <c r="B29848" s="489">
        <v>2370601185</v>
      </c>
      <c r="C29848" s="489" t="s">
        <v>2513</v>
      </c>
      <c r="D29848" s="489" t="s">
        <v>6470</v>
      </c>
    </row>
    <row r="29849" spans="1:4">
      <c r="A29849" s="489" t="str">
        <f t="shared" si="466"/>
        <v>2370601425訪問介護</v>
      </c>
      <c r="B29849" s="489">
        <v>2370601425</v>
      </c>
      <c r="C29849" s="489" t="s">
        <v>140</v>
      </c>
      <c r="D29849" s="489" t="s">
        <v>6471</v>
      </c>
    </row>
    <row r="29850" spans="1:4">
      <c r="A29850" s="489" t="str">
        <f t="shared" si="466"/>
        <v>2370601425訪問介護</v>
      </c>
      <c r="B29850" s="489">
        <v>2370601425</v>
      </c>
      <c r="C29850" s="489" t="s">
        <v>140</v>
      </c>
      <c r="D29850" s="489" t="s">
        <v>6471</v>
      </c>
    </row>
    <row r="29851" spans="1:4">
      <c r="A29851" s="489" t="str">
        <f t="shared" si="466"/>
        <v>2370601425訪問型サービス（独自）</v>
      </c>
      <c r="B29851" s="489">
        <v>2370601425</v>
      </c>
      <c r="C29851" s="489" t="s">
        <v>2571</v>
      </c>
      <c r="D29851" s="489" t="s">
        <v>6471</v>
      </c>
    </row>
    <row r="29852" spans="1:4">
      <c r="A29852" s="489" t="str">
        <f t="shared" si="466"/>
        <v>2370601433地域密着型通所介護</v>
      </c>
      <c r="B29852" s="489">
        <v>2370601433</v>
      </c>
      <c r="C29852" s="489" t="s">
        <v>161</v>
      </c>
      <c r="D29852" s="489" t="s">
        <v>6472</v>
      </c>
    </row>
    <row r="29853" spans="1:4">
      <c r="A29853" s="489" t="str">
        <f t="shared" si="466"/>
        <v>2370601433通所型サービス（独自）</v>
      </c>
      <c r="B29853" s="489">
        <v>2370601433</v>
      </c>
      <c r="C29853" s="489" t="s">
        <v>2570</v>
      </c>
      <c r="D29853" s="489" t="s">
        <v>6472</v>
      </c>
    </row>
    <row r="29854" spans="1:4">
      <c r="A29854" s="489" t="str">
        <f t="shared" si="466"/>
        <v>2370601441訪問介護</v>
      </c>
      <c r="B29854" s="489">
        <v>2370601441</v>
      </c>
      <c r="C29854" s="489" t="s">
        <v>140</v>
      </c>
      <c r="D29854" s="489" t="s">
        <v>6473</v>
      </c>
    </row>
    <row r="29855" spans="1:4">
      <c r="A29855" s="489" t="str">
        <f t="shared" si="466"/>
        <v>2370601441訪問介護</v>
      </c>
      <c r="B29855" s="489">
        <v>2370601441</v>
      </c>
      <c r="C29855" s="489" t="s">
        <v>140</v>
      </c>
      <c r="D29855" s="489" t="s">
        <v>6473</v>
      </c>
    </row>
    <row r="29856" spans="1:4">
      <c r="A29856" s="489" t="str">
        <f t="shared" si="466"/>
        <v>2370601441訪問型サービス（独自）</v>
      </c>
      <c r="B29856" s="489">
        <v>2370601441</v>
      </c>
      <c r="C29856" s="489" t="s">
        <v>2571</v>
      </c>
      <c r="D29856" s="489" t="s">
        <v>6473</v>
      </c>
    </row>
    <row r="29857" spans="1:4">
      <c r="A29857" s="489" t="str">
        <f t="shared" si="466"/>
        <v>2370601516介護予防特定施設入居者生活介護</v>
      </c>
      <c r="B29857" s="489">
        <v>2370601516</v>
      </c>
      <c r="C29857" s="489" t="s">
        <v>2514</v>
      </c>
      <c r="D29857" s="489" t="s">
        <v>6474</v>
      </c>
    </row>
    <row r="29858" spans="1:4">
      <c r="A29858" s="489" t="str">
        <f t="shared" si="466"/>
        <v>2370601516特定施設入居者生活介護（短期利用型）</v>
      </c>
      <c r="B29858" s="489">
        <v>2370601516</v>
      </c>
      <c r="C29858" s="489" t="s">
        <v>19397</v>
      </c>
      <c r="D29858" s="489" t="s">
        <v>6474</v>
      </c>
    </row>
    <row r="29859" spans="1:4">
      <c r="A29859" s="489" t="str">
        <f t="shared" si="466"/>
        <v>2370601516特定施設入居者生活介護</v>
      </c>
      <c r="B29859" s="489">
        <v>2370601516</v>
      </c>
      <c r="C29859" s="489" t="s">
        <v>2513</v>
      </c>
      <c r="D29859" s="489" t="s">
        <v>6474</v>
      </c>
    </row>
    <row r="29860" spans="1:4">
      <c r="A29860" s="489" t="str">
        <f t="shared" si="466"/>
        <v>2370601524介護予防短期入所生活介護</v>
      </c>
      <c r="B29860" s="489">
        <v>2370601524</v>
      </c>
      <c r="C29860" s="489" t="s">
        <v>2093</v>
      </c>
      <c r="D29860" s="489" t="s">
        <v>6475</v>
      </c>
    </row>
    <row r="29861" spans="1:4">
      <c r="A29861" s="489" t="str">
        <f t="shared" si="466"/>
        <v>2370601524介護予防短期入所生活介護</v>
      </c>
      <c r="B29861" s="489">
        <v>2370601524</v>
      </c>
      <c r="C29861" s="489" t="s">
        <v>2093</v>
      </c>
      <c r="D29861" s="489" t="s">
        <v>6475</v>
      </c>
    </row>
    <row r="29862" spans="1:4">
      <c r="A29862" s="489" t="str">
        <f t="shared" si="466"/>
        <v>2370601524短期入所生活介護</v>
      </c>
      <c r="B29862" s="489">
        <v>2370601524</v>
      </c>
      <c r="C29862" s="489" t="s">
        <v>2092</v>
      </c>
      <c r="D29862" s="489" t="s">
        <v>6475</v>
      </c>
    </row>
    <row r="29863" spans="1:4">
      <c r="A29863" s="489" t="str">
        <f t="shared" si="466"/>
        <v>2370601524短期入所生活介護</v>
      </c>
      <c r="B29863" s="489">
        <v>2370601524</v>
      </c>
      <c r="C29863" s="489" t="s">
        <v>2092</v>
      </c>
      <c r="D29863" s="489" t="s">
        <v>6475</v>
      </c>
    </row>
    <row r="29864" spans="1:4">
      <c r="A29864" s="489" t="str">
        <f t="shared" si="466"/>
        <v>2370601540介護老人福祉施設</v>
      </c>
      <c r="B29864" s="489">
        <v>2370601540</v>
      </c>
      <c r="C29864" s="489" t="s">
        <v>1921</v>
      </c>
      <c r="D29864" s="489" t="s">
        <v>6476</v>
      </c>
    </row>
    <row r="29865" spans="1:4">
      <c r="A29865" s="489" t="str">
        <f t="shared" si="466"/>
        <v>2370601755介護予防特定施設入居者生活介護</v>
      </c>
      <c r="B29865" s="489">
        <v>2370601755</v>
      </c>
      <c r="C29865" s="489" t="s">
        <v>2514</v>
      </c>
      <c r="D29865" s="489" t="s">
        <v>6477</v>
      </c>
    </row>
    <row r="29866" spans="1:4">
      <c r="A29866" s="489" t="str">
        <f t="shared" si="466"/>
        <v>2370601755特定施設入居者生活介護（短期利用型）</v>
      </c>
      <c r="B29866" s="489">
        <v>2370601755</v>
      </c>
      <c r="C29866" s="489" t="s">
        <v>19397</v>
      </c>
      <c r="D29866" s="489" t="s">
        <v>6477</v>
      </c>
    </row>
    <row r="29867" spans="1:4">
      <c r="A29867" s="489" t="str">
        <f t="shared" si="466"/>
        <v>2370601755特定施設入居者生活介護</v>
      </c>
      <c r="B29867" s="489">
        <v>2370601755</v>
      </c>
      <c r="C29867" s="489" t="s">
        <v>2513</v>
      </c>
      <c r="D29867" s="489" t="s">
        <v>6477</v>
      </c>
    </row>
    <row r="29868" spans="1:4">
      <c r="A29868" s="489" t="str">
        <f t="shared" si="466"/>
        <v>2370601763居宅介護支援</v>
      </c>
      <c r="B29868" s="489">
        <v>2370601763</v>
      </c>
      <c r="C29868" s="489" t="s">
        <v>2519</v>
      </c>
      <c r="D29868" s="489" t="s">
        <v>6478</v>
      </c>
    </row>
    <row r="29869" spans="1:4">
      <c r="A29869" s="489" t="str">
        <f t="shared" si="466"/>
        <v>2370601789訪問介護</v>
      </c>
      <c r="B29869" s="489">
        <v>2370601789</v>
      </c>
      <c r="C29869" s="489" t="s">
        <v>140</v>
      </c>
      <c r="D29869" s="489" t="s">
        <v>6479</v>
      </c>
    </row>
    <row r="29870" spans="1:4">
      <c r="A29870" s="489" t="str">
        <f t="shared" si="466"/>
        <v>2370601789訪問介護</v>
      </c>
      <c r="B29870" s="489">
        <v>2370601789</v>
      </c>
      <c r="C29870" s="489" t="s">
        <v>140</v>
      </c>
      <c r="D29870" s="489" t="s">
        <v>6479</v>
      </c>
    </row>
    <row r="29871" spans="1:4">
      <c r="A29871" s="489" t="str">
        <f t="shared" si="466"/>
        <v>2370601854居宅介護支援</v>
      </c>
      <c r="B29871" s="489">
        <v>2370601854</v>
      </c>
      <c r="C29871" s="489" t="s">
        <v>2519</v>
      </c>
      <c r="D29871" s="489" t="s">
        <v>6480</v>
      </c>
    </row>
    <row r="29872" spans="1:4">
      <c r="A29872" s="489" t="str">
        <f t="shared" si="466"/>
        <v>2370601920訪問介護</v>
      </c>
      <c r="B29872" s="489">
        <v>2370601920</v>
      </c>
      <c r="C29872" s="489" t="s">
        <v>140</v>
      </c>
      <c r="D29872" s="489" t="s">
        <v>6482</v>
      </c>
    </row>
    <row r="29873" spans="1:4">
      <c r="A29873" s="489" t="str">
        <f t="shared" si="466"/>
        <v>2370601920訪問介護</v>
      </c>
      <c r="B29873" s="489">
        <v>2370601920</v>
      </c>
      <c r="C29873" s="489" t="s">
        <v>140</v>
      </c>
      <c r="D29873" s="489" t="s">
        <v>6482</v>
      </c>
    </row>
    <row r="29874" spans="1:4">
      <c r="A29874" s="489" t="str">
        <f t="shared" si="466"/>
        <v>2370601920訪問型サービス（独自）</v>
      </c>
      <c r="B29874" s="489">
        <v>2370601920</v>
      </c>
      <c r="C29874" s="489" t="s">
        <v>2571</v>
      </c>
      <c r="D29874" s="489" t="s">
        <v>6482</v>
      </c>
    </row>
    <row r="29875" spans="1:4">
      <c r="A29875" s="489" t="str">
        <f t="shared" si="466"/>
        <v>2370601938訪問介護</v>
      </c>
      <c r="B29875" s="489">
        <v>2370601938</v>
      </c>
      <c r="C29875" s="489" t="s">
        <v>140</v>
      </c>
      <c r="D29875" s="489" t="s">
        <v>6483</v>
      </c>
    </row>
    <row r="29876" spans="1:4">
      <c r="A29876" s="489" t="str">
        <f t="shared" si="466"/>
        <v>2370601938訪問介護</v>
      </c>
      <c r="B29876" s="489">
        <v>2370601938</v>
      </c>
      <c r="C29876" s="489" t="s">
        <v>140</v>
      </c>
      <c r="D29876" s="489" t="s">
        <v>6483</v>
      </c>
    </row>
    <row r="29877" spans="1:4">
      <c r="A29877" s="489" t="str">
        <f t="shared" si="466"/>
        <v>2370601938訪問型サービス（独自）</v>
      </c>
      <c r="B29877" s="489">
        <v>2370601938</v>
      </c>
      <c r="C29877" s="489" t="s">
        <v>2571</v>
      </c>
      <c r="D29877" s="489" t="s">
        <v>6483</v>
      </c>
    </row>
    <row r="29878" spans="1:4">
      <c r="A29878" s="489" t="str">
        <f t="shared" si="466"/>
        <v>2370601995訪問介護</v>
      </c>
      <c r="B29878" s="489">
        <v>2370601995</v>
      </c>
      <c r="C29878" s="489" t="s">
        <v>140</v>
      </c>
      <c r="D29878" s="489" t="s">
        <v>6484</v>
      </c>
    </row>
    <row r="29879" spans="1:4">
      <c r="A29879" s="489" t="str">
        <f t="shared" si="466"/>
        <v>2370601995訪問介護</v>
      </c>
      <c r="B29879" s="489">
        <v>2370601995</v>
      </c>
      <c r="C29879" s="489" t="s">
        <v>140</v>
      </c>
      <c r="D29879" s="489" t="s">
        <v>6484</v>
      </c>
    </row>
    <row r="29880" spans="1:4">
      <c r="A29880" s="489" t="str">
        <f t="shared" si="466"/>
        <v>2370602027介護予防短期入所生活介護</v>
      </c>
      <c r="B29880" s="489">
        <v>2370602027</v>
      </c>
      <c r="C29880" s="489" t="s">
        <v>2093</v>
      </c>
      <c r="D29880" s="489" t="s">
        <v>6485</v>
      </c>
    </row>
    <row r="29881" spans="1:4">
      <c r="A29881" s="489" t="str">
        <f t="shared" si="466"/>
        <v>2370602027短期入所生活介護</v>
      </c>
      <c r="B29881" s="489">
        <v>2370602027</v>
      </c>
      <c r="C29881" s="489" t="s">
        <v>2092</v>
      </c>
      <c r="D29881" s="489" t="s">
        <v>6485</v>
      </c>
    </row>
    <row r="29882" spans="1:4">
      <c r="A29882" s="489" t="str">
        <f t="shared" si="466"/>
        <v>2370602100居宅介護支援</v>
      </c>
      <c r="B29882" s="489">
        <v>2370602100</v>
      </c>
      <c r="C29882" s="489" t="s">
        <v>2519</v>
      </c>
      <c r="D29882" s="489" t="s">
        <v>6486</v>
      </c>
    </row>
    <row r="29883" spans="1:4">
      <c r="A29883" s="489" t="str">
        <f t="shared" si="466"/>
        <v>2370602118訪問介護</v>
      </c>
      <c r="B29883" s="489">
        <v>2370602118</v>
      </c>
      <c r="C29883" s="489" t="s">
        <v>140</v>
      </c>
      <c r="D29883" s="489" t="s">
        <v>6487</v>
      </c>
    </row>
    <row r="29884" spans="1:4">
      <c r="A29884" s="489" t="str">
        <f t="shared" si="466"/>
        <v>2370602118訪問介護</v>
      </c>
      <c r="B29884" s="489">
        <v>2370602118</v>
      </c>
      <c r="C29884" s="489" t="s">
        <v>140</v>
      </c>
      <c r="D29884" s="489" t="s">
        <v>6487</v>
      </c>
    </row>
    <row r="29885" spans="1:4">
      <c r="A29885" s="489" t="str">
        <f t="shared" si="466"/>
        <v>2370602126訪問介護</v>
      </c>
      <c r="B29885" s="489">
        <v>2370602126</v>
      </c>
      <c r="C29885" s="489" t="s">
        <v>140</v>
      </c>
      <c r="D29885" s="489" t="s">
        <v>6488</v>
      </c>
    </row>
    <row r="29886" spans="1:4">
      <c r="A29886" s="489" t="str">
        <f t="shared" si="466"/>
        <v>2370602126訪問介護</v>
      </c>
      <c r="B29886" s="489">
        <v>2370602126</v>
      </c>
      <c r="C29886" s="489" t="s">
        <v>140</v>
      </c>
      <c r="D29886" s="489" t="s">
        <v>6488</v>
      </c>
    </row>
    <row r="29887" spans="1:4">
      <c r="A29887" s="489" t="str">
        <f t="shared" si="466"/>
        <v>2370602175訪問介護</v>
      </c>
      <c r="B29887" s="489">
        <v>2370602175</v>
      </c>
      <c r="C29887" s="489" t="s">
        <v>140</v>
      </c>
      <c r="D29887" s="489" t="s">
        <v>6489</v>
      </c>
    </row>
    <row r="29888" spans="1:4">
      <c r="A29888" s="489" t="str">
        <f t="shared" si="466"/>
        <v>2370602175訪問介護</v>
      </c>
      <c r="B29888" s="489">
        <v>2370602175</v>
      </c>
      <c r="C29888" s="489" t="s">
        <v>140</v>
      </c>
      <c r="D29888" s="489" t="s">
        <v>6489</v>
      </c>
    </row>
    <row r="29889" spans="1:4">
      <c r="A29889" s="489" t="str">
        <f t="shared" si="466"/>
        <v>2370602183訪問介護</v>
      </c>
      <c r="B29889" s="489">
        <v>2370602183</v>
      </c>
      <c r="C29889" s="489" t="s">
        <v>140</v>
      </c>
      <c r="D29889" s="489" t="s">
        <v>6490</v>
      </c>
    </row>
    <row r="29890" spans="1:4">
      <c r="A29890" s="489" t="str">
        <f t="shared" ref="A29890:A29953" si="467">B29890&amp;C29890</f>
        <v>2370602183訪問介護</v>
      </c>
      <c r="B29890" s="489">
        <v>2370602183</v>
      </c>
      <c r="C29890" s="489" t="s">
        <v>140</v>
      </c>
      <c r="D29890" s="489" t="s">
        <v>6490</v>
      </c>
    </row>
    <row r="29891" spans="1:4">
      <c r="A29891" s="489" t="str">
        <f t="shared" si="467"/>
        <v>2370602266訪問介護</v>
      </c>
      <c r="B29891" s="489">
        <v>2370602266</v>
      </c>
      <c r="C29891" s="489" t="s">
        <v>140</v>
      </c>
      <c r="D29891" s="489" t="s">
        <v>6491</v>
      </c>
    </row>
    <row r="29892" spans="1:4">
      <c r="A29892" s="489" t="str">
        <f t="shared" si="467"/>
        <v>2370602266訪問介護</v>
      </c>
      <c r="B29892" s="489">
        <v>2370602266</v>
      </c>
      <c r="C29892" s="489" t="s">
        <v>140</v>
      </c>
      <c r="D29892" s="489" t="s">
        <v>6491</v>
      </c>
    </row>
    <row r="29893" spans="1:4">
      <c r="A29893" s="489" t="str">
        <f t="shared" si="467"/>
        <v>2370602316訪問介護</v>
      </c>
      <c r="B29893" s="489">
        <v>2370602316</v>
      </c>
      <c r="C29893" s="489" t="s">
        <v>140</v>
      </c>
      <c r="D29893" s="489" t="s">
        <v>6492</v>
      </c>
    </row>
    <row r="29894" spans="1:4">
      <c r="A29894" s="489" t="str">
        <f t="shared" si="467"/>
        <v>2370602316訪問介護</v>
      </c>
      <c r="B29894" s="489">
        <v>2370602316</v>
      </c>
      <c r="C29894" s="489" t="s">
        <v>140</v>
      </c>
      <c r="D29894" s="489" t="s">
        <v>6492</v>
      </c>
    </row>
    <row r="29895" spans="1:4">
      <c r="A29895" s="489" t="str">
        <f t="shared" si="467"/>
        <v>2370602324居宅介護支援</v>
      </c>
      <c r="B29895" s="489">
        <v>2370602324</v>
      </c>
      <c r="C29895" s="489" t="s">
        <v>2519</v>
      </c>
      <c r="D29895" s="489" t="s">
        <v>6493</v>
      </c>
    </row>
    <row r="29896" spans="1:4">
      <c r="A29896" s="489" t="str">
        <f t="shared" si="467"/>
        <v>2370602340訪問介護</v>
      </c>
      <c r="B29896" s="489">
        <v>2370602340</v>
      </c>
      <c r="C29896" s="489" t="s">
        <v>140</v>
      </c>
      <c r="D29896" s="489" t="s">
        <v>6494</v>
      </c>
    </row>
    <row r="29897" spans="1:4">
      <c r="A29897" s="489" t="str">
        <f t="shared" si="467"/>
        <v>2370602340訪問介護</v>
      </c>
      <c r="B29897" s="489">
        <v>2370602340</v>
      </c>
      <c r="C29897" s="489" t="s">
        <v>140</v>
      </c>
      <c r="D29897" s="489" t="s">
        <v>6494</v>
      </c>
    </row>
    <row r="29898" spans="1:4">
      <c r="A29898" s="489" t="str">
        <f t="shared" si="467"/>
        <v>2370602399訪問介護</v>
      </c>
      <c r="B29898" s="489">
        <v>2370602399</v>
      </c>
      <c r="C29898" s="489" t="s">
        <v>140</v>
      </c>
      <c r="D29898" s="489" t="s">
        <v>6495</v>
      </c>
    </row>
    <row r="29899" spans="1:4">
      <c r="A29899" s="489" t="str">
        <f t="shared" si="467"/>
        <v>2370602399訪問介護</v>
      </c>
      <c r="B29899" s="489">
        <v>2370602399</v>
      </c>
      <c r="C29899" s="489" t="s">
        <v>140</v>
      </c>
      <c r="D29899" s="489" t="s">
        <v>6495</v>
      </c>
    </row>
    <row r="29900" spans="1:4">
      <c r="A29900" s="489" t="str">
        <f t="shared" si="467"/>
        <v>2370602423通所介護</v>
      </c>
      <c r="B29900" s="489">
        <v>2370602423</v>
      </c>
      <c r="C29900" s="489" t="s">
        <v>158</v>
      </c>
      <c r="D29900" s="489" t="s">
        <v>6496</v>
      </c>
    </row>
    <row r="29901" spans="1:4">
      <c r="A29901" s="489" t="str">
        <f t="shared" si="467"/>
        <v>2370602464居宅介護支援</v>
      </c>
      <c r="B29901" s="489">
        <v>2370602464</v>
      </c>
      <c r="C29901" s="489" t="s">
        <v>2519</v>
      </c>
      <c r="D29901" s="489" t="s">
        <v>6497</v>
      </c>
    </row>
    <row r="29902" spans="1:4">
      <c r="A29902" s="489" t="str">
        <f t="shared" si="467"/>
        <v>2370602506居宅介護支援</v>
      </c>
      <c r="B29902" s="489">
        <v>2370602506</v>
      </c>
      <c r="C29902" s="489" t="s">
        <v>2519</v>
      </c>
      <c r="D29902" s="489" t="s">
        <v>6498</v>
      </c>
    </row>
    <row r="29903" spans="1:4">
      <c r="A29903" s="489" t="str">
        <f t="shared" si="467"/>
        <v>2370602514通所介護</v>
      </c>
      <c r="B29903" s="489">
        <v>2370602514</v>
      </c>
      <c r="C29903" s="489" t="s">
        <v>158</v>
      </c>
      <c r="D29903" s="489" t="s">
        <v>6499</v>
      </c>
    </row>
    <row r="29904" spans="1:4">
      <c r="A29904" s="489" t="str">
        <f t="shared" si="467"/>
        <v>2370602522訪問介護</v>
      </c>
      <c r="B29904" s="489">
        <v>2370602522</v>
      </c>
      <c r="C29904" s="489" t="s">
        <v>140</v>
      </c>
      <c r="D29904" s="489" t="s">
        <v>6500</v>
      </c>
    </row>
    <row r="29905" spans="1:4">
      <c r="A29905" s="489" t="str">
        <f t="shared" si="467"/>
        <v>2370602522訪問介護</v>
      </c>
      <c r="B29905" s="489">
        <v>2370602522</v>
      </c>
      <c r="C29905" s="489" t="s">
        <v>140</v>
      </c>
      <c r="D29905" s="489" t="s">
        <v>6500</v>
      </c>
    </row>
    <row r="29906" spans="1:4">
      <c r="A29906" s="489" t="str">
        <f t="shared" si="467"/>
        <v>2370602548介護予防特定施設入居者生活介護</v>
      </c>
      <c r="B29906" s="489">
        <v>2370602548</v>
      </c>
      <c r="C29906" s="489" t="s">
        <v>2514</v>
      </c>
      <c r="D29906" s="489" t="s">
        <v>6501</v>
      </c>
    </row>
    <row r="29907" spans="1:4">
      <c r="A29907" s="489" t="str">
        <f t="shared" si="467"/>
        <v>2370602548特定施設入居者生活介護</v>
      </c>
      <c r="B29907" s="489">
        <v>2370602548</v>
      </c>
      <c r="C29907" s="489" t="s">
        <v>2513</v>
      </c>
      <c r="D29907" s="489" t="s">
        <v>6501</v>
      </c>
    </row>
    <row r="29908" spans="1:4">
      <c r="A29908" s="489" t="str">
        <f t="shared" si="467"/>
        <v>2370602563訪問介護</v>
      </c>
      <c r="B29908" s="489">
        <v>2370602563</v>
      </c>
      <c r="C29908" s="489" t="s">
        <v>140</v>
      </c>
      <c r="D29908" s="489" t="s">
        <v>6502</v>
      </c>
    </row>
    <row r="29909" spans="1:4">
      <c r="A29909" s="489" t="str">
        <f t="shared" si="467"/>
        <v>2370602563訪問介護</v>
      </c>
      <c r="B29909" s="489">
        <v>2370602563</v>
      </c>
      <c r="C29909" s="489" t="s">
        <v>140</v>
      </c>
      <c r="D29909" s="489" t="s">
        <v>6502</v>
      </c>
    </row>
    <row r="29910" spans="1:4">
      <c r="A29910" s="489" t="str">
        <f t="shared" si="467"/>
        <v>2370602571居宅介護支援</v>
      </c>
      <c r="B29910" s="489">
        <v>2370602571</v>
      </c>
      <c r="C29910" s="489" t="s">
        <v>2519</v>
      </c>
      <c r="D29910" s="489" t="s">
        <v>6503</v>
      </c>
    </row>
    <row r="29911" spans="1:4">
      <c r="A29911" s="489" t="str">
        <f t="shared" si="467"/>
        <v>2370602589訪問介護</v>
      </c>
      <c r="B29911" s="489">
        <v>2370602589</v>
      </c>
      <c r="C29911" s="489" t="s">
        <v>140</v>
      </c>
      <c r="D29911" s="489" t="s">
        <v>6504</v>
      </c>
    </row>
    <row r="29912" spans="1:4">
      <c r="A29912" s="489" t="str">
        <f t="shared" si="467"/>
        <v>2370602589訪問介護</v>
      </c>
      <c r="B29912" s="489">
        <v>2370602589</v>
      </c>
      <c r="C29912" s="489" t="s">
        <v>140</v>
      </c>
      <c r="D29912" s="489" t="s">
        <v>6504</v>
      </c>
    </row>
    <row r="29913" spans="1:4">
      <c r="A29913" s="489" t="str">
        <f t="shared" si="467"/>
        <v>2370602597訪問介護</v>
      </c>
      <c r="B29913" s="489">
        <v>2370602597</v>
      </c>
      <c r="C29913" s="489" t="s">
        <v>140</v>
      </c>
      <c r="D29913" s="489" t="s">
        <v>6505</v>
      </c>
    </row>
    <row r="29914" spans="1:4">
      <c r="A29914" s="489" t="str">
        <f t="shared" si="467"/>
        <v>2370602597訪問介護</v>
      </c>
      <c r="B29914" s="489">
        <v>2370602597</v>
      </c>
      <c r="C29914" s="489" t="s">
        <v>140</v>
      </c>
      <c r="D29914" s="489" t="s">
        <v>6505</v>
      </c>
    </row>
    <row r="29915" spans="1:4">
      <c r="A29915" s="489" t="str">
        <f t="shared" si="467"/>
        <v>2370602605居宅介護支援</v>
      </c>
      <c r="B29915" s="489">
        <v>2370602605</v>
      </c>
      <c r="C29915" s="489" t="s">
        <v>2519</v>
      </c>
      <c r="D29915" s="489" t="s">
        <v>6506</v>
      </c>
    </row>
    <row r="29916" spans="1:4">
      <c r="A29916" s="489" t="str">
        <f t="shared" si="467"/>
        <v>2370602647居宅介護支援</v>
      </c>
      <c r="B29916" s="489">
        <v>2370602647</v>
      </c>
      <c r="C29916" s="489" t="s">
        <v>2519</v>
      </c>
      <c r="D29916" s="489" t="s">
        <v>6507</v>
      </c>
    </row>
    <row r="29917" spans="1:4">
      <c r="A29917" s="489" t="str">
        <f t="shared" si="467"/>
        <v>2370602688居宅介護支援</v>
      </c>
      <c r="B29917" s="489">
        <v>2370602688</v>
      </c>
      <c r="C29917" s="489" t="s">
        <v>2519</v>
      </c>
      <c r="D29917" s="489" t="s">
        <v>6508</v>
      </c>
    </row>
    <row r="29918" spans="1:4">
      <c r="A29918" s="489" t="str">
        <f t="shared" si="467"/>
        <v>2370602696居宅介護支援</v>
      </c>
      <c r="B29918" s="489">
        <v>2370602696</v>
      </c>
      <c r="C29918" s="489" t="s">
        <v>2519</v>
      </c>
      <c r="D29918" s="489" t="s">
        <v>6509</v>
      </c>
    </row>
    <row r="29919" spans="1:4">
      <c r="A29919" s="489" t="str">
        <f t="shared" si="467"/>
        <v>2370602704訪問介護</v>
      </c>
      <c r="B29919" s="489">
        <v>2370602704</v>
      </c>
      <c r="C29919" s="489" t="s">
        <v>140</v>
      </c>
      <c r="D29919" s="489" t="s">
        <v>6510</v>
      </c>
    </row>
    <row r="29920" spans="1:4">
      <c r="A29920" s="489" t="str">
        <f t="shared" si="467"/>
        <v>2370602704訪問介護</v>
      </c>
      <c r="B29920" s="489">
        <v>2370602704</v>
      </c>
      <c r="C29920" s="489" t="s">
        <v>140</v>
      </c>
      <c r="D29920" s="489" t="s">
        <v>6510</v>
      </c>
    </row>
    <row r="29921" spans="1:4">
      <c r="A29921" s="489" t="str">
        <f t="shared" si="467"/>
        <v>2370602712訪問介護</v>
      </c>
      <c r="B29921" s="489">
        <v>2370602712</v>
      </c>
      <c r="C29921" s="489" t="s">
        <v>140</v>
      </c>
      <c r="D29921" s="489" t="s">
        <v>6511</v>
      </c>
    </row>
    <row r="29922" spans="1:4">
      <c r="A29922" s="489" t="str">
        <f t="shared" si="467"/>
        <v>2370602712訪問介護</v>
      </c>
      <c r="B29922" s="489">
        <v>2370602712</v>
      </c>
      <c r="C29922" s="489" t="s">
        <v>140</v>
      </c>
      <c r="D29922" s="489" t="s">
        <v>6511</v>
      </c>
    </row>
    <row r="29923" spans="1:4">
      <c r="A29923" s="489" t="str">
        <f t="shared" si="467"/>
        <v>2370602738訪問介護</v>
      </c>
      <c r="B29923" s="489">
        <v>2370602738</v>
      </c>
      <c r="C29923" s="489" t="s">
        <v>140</v>
      </c>
      <c r="D29923" s="489" t="s">
        <v>6512</v>
      </c>
    </row>
    <row r="29924" spans="1:4">
      <c r="A29924" s="489" t="str">
        <f t="shared" si="467"/>
        <v>2370602738訪問介護</v>
      </c>
      <c r="B29924" s="489">
        <v>2370602738</v>
      </c>
      <c r="C29924" s="489" t="s">
        <v>140</v>
      </c>
      <c r="D29924" s="489" t="s">
        <v>6512</v>
      </c>
    </row>
    <row r="29925" spans="1:4">
      <c r="A29925" s="489" t="str">
        <f t="shared" si="467"/>
        <v>2370602746居宅介護支援</v>
      </c>
      <c r="B29925" s="489">
        <v>2370602746</v>
      </c>
      <c r="C29925" s="489" t="s">
        <v>2519</v>
      </c>
      <c r="D29925" s="489" t="s">
        <v>6513</v>
      </c>
    </row>
    <row r="29926" spans="1:4">
      <c r="A29926" s="489" t="str">
        <f t="shared" si="467"/>
        <v>2370602761訪問介護</v>
      </c>
      <c r="B29926" s="489">
        <v>2370602761</v>
      </c>
      <c r="C29926" s="489" t="s">
        <v>140</v>
      </c>
      <c r="D29926" s="489" t="s">
        <v>4563</v>
      </c>
    </row>
    <row r="29927" spans="1:4">
      <c r="A29927" s="489" t="str">
        <f t="shared" si="467"/>
        <v>2370602761訪問介護</v>
      </c>
      <c r="B29927" s="489">
        <v>2370602761</v>
      </c>
      <c r="C29927" s="489" t="s">
        <v>140</v>
      </c>
      <c r="D29927" s="489" t="s">
        <v>4563</v>
      </c>
    </row>
    <row r="29928" spans="1:4">
      <c r="A29928" s="489" t="str">
        <f t="shared" si="467"/>
        <v>2370602779訪問介護</v>
      </c>
      <c r="B29928" s="489">
        <v>2370602779</v>
      </c>
      <c r="C29928" s="489" t="s">
        <v>140</v>
      </c>
      <c r="D29928" s="489" t="s">
        <v>6514</v>
      </c>
    </row>
    <row r="29929" spans="1:4">
      <c r="A29929" s="489" t="str">
        <f t="shared" si="467"/>
        <v>2370602779訪問介護</v>
      </c>
      <c r="B29929" s="489">
        <v>2370602779</v>
      </c>
      <c r="C29929" s="489" t="s">
        <v>140</v>
      </c>
      <c r="D29929" s="489" t="s">
        <v>6514</v>
      </c>
    </row>
    <row r="29930" spans="1:4">
      <c r="A29930" s="489" t="str">
        <f t="shared" si="467"/>
        <v>2370602787訪問介護</v>
      </c>
      <c r="B29930" s="489">
        <v>2370602787</v>
      </c>
      <c r="C29930" s="489" t="s">
        <v>140</v>
      </c>
      <c r="D29930" s="489" t="s">
        <v>6515</v>
      </c>
    </row>
    <row r="29931" spans="1:4">
      <c r="A29931" s="489" t="str">
        <f t="shared" si="467"/>
        <v>2370602787訪問介護</v>
      </c>
      <c r="B29931" s="489">
        <v>2370602787</v>
      </c>
      <c r="C29931" s="489" t="s">
        <v>140</v>
      </c>
      <c r="D29931" s="489" t="s">
        <v>6515</v>
      </c>
    </row>
    <row r="29932" spans="1:4">
      <c r="A29932" s="489" t="str">
        <f t="shared" si="467"/>
        <v>2370602795訪問介護</v>
      </c>
      <c r="B29932" s="489">
        <v>2370602795</v>
      </c>
      <c r="C29932" s="489" t="s">
        <v>140</v>
      </c>
      <c r="D29932" s="489" t="s">
        <v>6516</v>
      </c>
    </row>
    <row r="29933" spans="1:4">
      <c r="A29933" s="489" t="str">
        <f t="shared" si="467"/>
        <v>2370602795訪問介護</v>
      </c>
      <c r="B29933" s="489">
        <v>2370602795</v>
      </c>
      <c r="C29933" s="489" t="s">
        <v>140</v>
      </c>
      <c r="D29933" s="489" t="s">
        <v>6516</v>
      </c>
    </row>
    <row r="29934" spans="1:4">
      <c r="A29934" s="489" t="str">
        <f t="shared" si="467"/>
        <v>2370602803訪問介護</v>
      </c>
      <c r="B29934" s="489">
        <v>2370602803</v>
      </c>
      <c r="C29934" s="489" t="s">
        <v>140</v>
      </c>
      <c r="D29934" s="489" t="s">
        <v>6517</v>
      </c>
    </row>
    <row r="29935" spans="1:4">
      <c r="A29935" s="489" t="str">
        <f t="shared" si="467"/>
        <v>2370602803訪問介護</v>
      </c>
      <c r="B29935" s="489">
        <v>2370602803</v>
      </c>
      <c r="C29935" s="489" t="s">
        <v>140</v>
      </c>
      <c r="D29935" s="489" t="s">
        <v>6517</v>
      </c>
    </row>
    <row r="29936" spans="1:4">
      <c r="A29936" s="489" t="str">
        <f t="shared" si="467"/>
        <v>2370602837訪問介護</v>
      </c>
      <c r="B29936" s="489">
        <v>2370602837</v>
      </c>
      <c r="C29936" s="489" t="s">
        <v>140</v>
      </c>
      <c r="D29936" s="489" t="s">
        <v>6518</v>
      </c>
    </row>
    <row r="29937" spans="1:4">
      <c r="A29937" s="489" t="str">
        <f t="shared" si="467"/>
        <v>2370602837訪問介護</v>
      </c>
      <c r="B29937" s="489">
        <v>2370602837</v>
      </c>
      <c r="C29937" s="489" t="s">
        <v>140</v>
      </c>
      <c r="D29937" s="489" t="s">
        <v>6518</v>
      </c>
    </row>
    <row r="29938" spans="1:4">
      <c r="A29938" s="489" t="str">
        <f t="shared" si="467"/>
        <v>2370602878訪問介護</v>
      </c>
      <c r="B29938" s="489">
        <v>2370602878</v>
      </c>
      <c r="C29938" s="489" t="s">
        <v>140</v>
      </c>
      <c r="D29938" s="489" t="s">
        <v>6519</v>
      </c>
    </row>
    <row r="29939" spans="1:4">
      <c r="A29939" s="489" t="str">
        <f t="shared" si="467"/>
        <v>2370602878訪問介護</v>
      </c>
      <c r="B29939" s="489">
        <v>2370602878</v>
      </c>
      <c r="C29939" s="489" t="s">
        <v>140</v>
      </c>
      <c r="D29939" s="489" t="s">
        <v>6519</v>
      </c>
    </row>
    <row r="29940" spans="1:4">
      <c r="A29940" s="489" t="str">
        <f t="shared" si="467"/>
        <v>2370602886訪問介護</v>
      </c>
      <c r="B29940" s="489">
        <v>2370602886</v>
      </c>
      <c r="C29940" s="489" t="s">
        <v>140</v>
      </c>
      <c r="D29940" s="489" t="s">
        <v>6520</v>
      </c>
    </row>
    <row r="29941" spans="1:4">
      <c r="A29941" s="489" t="str">
        <f t="shared" si="467"/>
        <v>2370602886訪問介護</v>
      </c>
      <c r="B29941" s="489">
        <v>2370602886</v>
      </c>
      <c r="C29941" s="489" t="s">
        <v>140</v>
      </c>
      <c r="D29941" s="489" t="s">
        <v>6520</v>
      </c>
    </row>
    <row r="29942" spans="1:4">
      <c r="A29942" s="489" t="str">
        <f t="shared" si="467"/>
        <v>2370602894訪問介護</v>
      </c>
      <c r="B29942" s="489">
        <v>2370602894</v>
      </c>
      <c r="C29942" s="489" t="s">
        <v>140</v>
      </c>
      <c r="D29942" s="489" t="s">
        <v>6521</v>
      </c>
    </row>
    <row r="29943" spans="1:4">
      <c r="A29943" s="489" t="str">
        <f t="shared" si="467"/>
        <v>2370602894訪問介護</v>
      </c>
      <c r="B29943" s="489">
        <v>2370602894</v>
      </c>
      <c r="C29943" s="489" t="s">
        <v>140</v>
      </c>
      <c r="D29943" s="489" t="s">
        <v>6521</v>
      </c>
    </row>
    <row r="29944" spans="1:4">
      <c r="A29944" s="489" t="str">
        <f t="shared" si="467"/>
        <v>2370602902訪問介護</v>
      </c>
      <c r="B29944" s="489">
        <v>2370602902</v>
      </c>
      <c r="C29944" s="489" t="s">
        <v>140</v>
      </c>
      <c r="D29944" s="489" t="s">
        <v>6522</v>
      </c>
    </row>
    <row r="29945" spans="1:4">
      <c r="A29945" s="489" t="str">
        <f t="shared" si="467"/>
        <v>2370602902訪問介護</v>
      </c>
      <c r="B29945" s="489">
        <v>2370602902</v>
      </c>
      <c r="C29945" s="489" t="s">
        <v>140</v>
      </c>
      <c r="D29945" s="489" t="s">
        <v>6522</v>
      </c>
    </row>
    <row r="29946" spans="1:4">
      <c r="A29946" s="489" t="str">
        <f t="shared" si="467"/>
        <v>2370602910居宅介護支援</v>
      </c>
      <c r="B29946" s="489">
        <v>2370602910</v>
      </c>
      <c r="C29946" s="489" t="s">
        <v>2519</v>
      </c>
      <c r="D29946" s="489" t="s">
        <v>6523</v>
      </c>
    </row>
    <row r="29947" spans="1:4">
      <c r="A29947" s="489" t="str">
        <f t="shared" si="467"/>
        <v>2370602928訪問介護</v>
      </c>
      <c r="B29947" s="489">
        <v>2370602928</v>
      </c>
      <c r="C29947" s="489" t="s">
        <v>140</v>
      </c>
      <c r="D29947" s="489" t="s">
        <v>6524</v>
      </c>
    </row>
    <row r="29948" spans="1:4">
      <c r="A29948" s="489" t="str">
        <f t="shared" si="467"/>
        <v>2370602928訪問介護</v>
      </c>
      <c r="B29948" s="489">
        <v>2370602928</v>
      </c>
      <c r="C29948" s="489" t="s">
        <v>140</v>
      </c>
      <c r="D29948" s="489" t="s">
        <v>6524</v>
      </c>
    </row>
    <row r="29949" spans="1:4">
      <c r="A29949" s="489" t="str">
        <f t="shared" si="467"/>
        <v>2370602936居宅介護支援</v>
      </c>
      <c r="B29949" s="489">
        <v>2370602936</v>
      </c>
      <c r="C29949" s="489" t="s">
        <v>2519</v>
      </c>
      <c r="D29949" s="489" t="s">
        <v>6525</v>
      </c>
    </row>
    <row r="29950" spans="1:4">
      <c r="A29950" s="489" t="str">
        <f t="shared" si="467"/>
        <v>2370602951訪問介護</v>
      </c>
      <c r="B29950" s="489">
        <v>2370602951</v>
      </c>
      <c r="C29950" s="489" t="s">
        <v>140</v>
      </c>
      <c r="D29950" s="489" t="s">
        <v>6526</v>
      </c>
    </row>
    <row r="29951" spans="1:4">
      <c r="A29951" s="489" t="str">
        <f t="shared" si="467"/>
        <v>2370602951訪問介護</v>
      </c>
      <c r="B29951" s="489">
        <v>2370602951</v>
      </c>
      <c r="C29951" s="489" t="s">
        <v>140</v>
      </c>
      <c r="D29951" s="489" t="s">
        <v>6526</v>
      </c>
    </row>
    <row r="29952" spans="1:4">
      <c r="A29952" s="489" t="str">
        <f t="shared" si="467"/>
        <v>2370602969訪問介護</v>
      </c>
      <c r="B29952" s="489">
        <v>2370602969</v>
      </c>
      <c r="C29952" s="489" t="s">
        <v>140</v>
      </c>
      <c r="D29952" s="489" t="s">
        <v>6527</v>
      </c>
    </row>
    <row r="29953" spans="1:4">
      <c r="A29953" s="489" t="str">
        <f t="shared" si="467"/>
        <v>2370602969訪問介護</v>
      </c>
      <c r="B29953" s="489">
        <v>2370602969</v>
      </c>
      <c r="C29953" s="489" t="s">
        <v>140</v>
      </c>
      <c r="D29953" s="489" t="s">
        <v>6527</v>
      </c>
    </row>
    <row r="29954" spans="1:4">
      <c r="A29954" s="489" t="str">
        <f t="shared" ref="A29954:A30017" si="468">B29954&amp;C29954</f>
        <v>2370602977訪問介護</v>
      </c>
      <c r="B29954" s="489">
        <v>2370602977</v>
      </c>
      <c r="C29954" s="489" t="s">
        <v>140</v>
      </c>
      <c r="D29954" s="489" t="s">
        <v>6528</v>
      </c>
    </row>
    <row r="29955" spans="1:4">
      <c r="A29955" s="489" t="str">
        <f t="shared" si="468"/>
        <v>2370602977訪問介護</v>
      </c>
      <c r="B29955" s="489">
        <v>2370602977</v>
      </c>
      <c r="C29955" s="489" t="s">
        <v>140</v>
      </c>
      <c r="D29955" s="489" t="s">
        <v>6528</v>
      </c>
    </row>
    <row r="29956" spans="1:4">
      <c r="A29956" s="489" t="str">
        <f t="shared" si="468"/>
        <v>2370603009訪問介護</v>
      </c>
      <c r="B29956" s="489">
        <v>2370603009</v>
      </c>
      <c r="C29956" s="489" t="s">
        <v>140</v>
      </c>
      <c r="D29956" s="489" t="s">
        <v>6529</v>
      </c>
    </row>
    <row r="29957" spans="1:4">
      <c r="A29957" s="489" t="str">
        <f t="shared" si="468"/>
        <v>2370603009訪問介護</v>
      </c>
      <c r="B29957" s="489">
        <v>2370603009</v>
      </c>
      <c r="C29957" s="489" t="s">
        <v>140</v>
      </c>
      <c r="D29957" s="489" t="s">
        <v>6529</v>
      </c>
    </row>
    <row r="29958" spans="1:4">
      <c r="A29958" s="489" t="str">
        <f t="shared" si="468"/>
        <v>2370603017訪問介護</v>
      </c>
      <c r="B29958" s="489">
        <v>2370603017</v>
      </c>
      <c r="C29958" s="489" t="s">
        <v>140</v>
      </c>
      <c r="D29958" s="489" t="s">
        <v>6530</v>
      </c>
    </row>
    <row r="29959" spans="1:4">
      <c r="A29959" s="489" t="str">
        <f t="shared" si="468"/>
        <v>2370603017訪問介護</v>
      </c>
      <c r="B29959" s="489">
        <v>2370603017</v>
      </c>
      <c r="C29959" s="489" t="s">
        <v>140</v>
      </c>
      <c r="D29959" s="489" t="s">
        <v>6530</v>
      </c>
    </row>
    <row r="29960" spans="1:4">
      <c r="A29960" s="489" t="str">
        <f t="shared" si="468"/>
        <v>2370603025訪問介護</v>
      </c>
      <c r="B29960" s="489">
        <v>2370603025</v>
      </c>
      <c r="C29960" s="489" t="s">
        <v>140</v>
      </c>
      <c r="D29960" s="489" t="s">
        <v>6531</v>
      </c>
    </row>
    <row r="29961" spans="1:4">
      <c r="A29961" s="489" t="str">
        <f t="shared" si="468"/>
        <v>2370603025訪問介護</v>
      </c>
      <c r="B29961" s="489">
        <v>2370603025</v>
      </c>
      <c r="C29961" s="489" t="s">
        <v>140</v>
      </c>
      <c r="D29961" s="489" t="s">
        <v>6531</v>
      </c>
    </row>
    <row r="29962" spans="1:4">
      <c r="A29962" s="489" t="str">
        <f t="shared" si="468"/>
        <v>2370700011介護予防支援</v>
      </c>
      <c r="B29962" s="489">
        <v>2370700011</v>
      </c>
      <c r="C29962" s="489" t="s">
        <v>2520</v>
      </c>
      <c r="D29962" s="489" t="s">
        <v>6532</v>
      </c>
    </row>
    <row r="29963" spans="1:4">
      <c r="A29963" s="489" t="str">
        <f t="shared" si="468"/>
        <v>2370700011居宅介護支援</v>
      </c>
      <c r="B29963" s="489">
        <v>2370700011</v>
      </c>
      <c r="C29963" s="489" t="s">
        <v>2519</v>
      </c>
      <c r="D29963" s="489" t="s">
        <v>6532</v>
      </c>
    </row>
    <row r="29964" spans="1:4">
      <c r="A29964" s="489" t="str">
        <f t="shared" si="468"/>
        <v>2370700011訪問介護</v>
      </c>
      <c r="B29964" s="489">
        <v>2370700011</v>
      </c>
      <c r="C29964" s="489" t="s">
        <v>140</v>
      </c>
      <c r="D29964" s="489" t="s">
        <v>6532</v>
      </c>
    </row>
    <row r="29965" spans="1:4">
      <c r="A29965" s="489" t="str">
        <f t="shared" si="468"/>
        <v>2370700011訪問介護</v>
      </c>
      <c r="B29965" s="489">
        <v>2370700011</v>
      </c>
      <c r="C29965" s="489" t="s">
        <v>140</v>
      </c>
      <c r="D29965" s="489" t="s">
        <v>6532</v>
      </c>
    </row>
    <row r="29966" spans="1:4">
      <c r="A29966" s="489" t="str">
        <f t="shared" si="468"/>
        <v>2370700011訪問型サービス（独自）</v>
      </c>
      <c r="B29966" s="489">
        <v>2370700011</v>
      </c>
      <c r="C29966" s="489" t="s">
        <v>2571</v>
      </c>
      <c r="D29966" s="489" t="s">
        <v>6532</v>
      </c>
    </row>
    <row r="29967" spans="1:4">
      <c r="A29967" s="489" t="str">
        <f t="shared" si="468"/>
        <v>2370700029居宅介護支援</v>
      </c>
      <c r="B29967" s="489">
        <v>2370700029</v>
      </c>
      <c r="C29967" s="489" t="s">
        <v>2519</v>
      </c>
      <c r="D29967" s="489" t="s">
        <v>6533</v>
      </c>
    </row>
    <row r="29968" spans="1:4">
      <c r="A29968" s="489" t="str">
        <f t="shared" si="468"/>
        <v>2370700045居宅介護支援</v>
      </c>
      <c r="B29968" s="489">
        <v>2370700045</v>
      </c>
      <c r="C29968" s="489" t="s">
        <v>2519</v>
      </c>
      <c r="D29968" s="489" t="s">
        <v>6534</v>
      </c>
    </row>
    <row r="29969" spans="1:4">
      <c r="A29969" s="489" t="str">
        <f t="shared" si="468"/>
        <v>2370700086介護老人福祉施設</v>
      </c>
      <c r="B29969" s="489">
        <v>2370700086</v>
      </c>
      <c r="C29969" s="489" t="s">
        <v>1921</v>
      </c>
      <c r="D29969" s="489" t="s">
        <v>6535</v>
      </c>
    </row>
    <row r="29970" spans="1:4">
      <c r="A29970" s="489" t="str">
        <f t="shared" si="468"/>
        <v>2370700094介護老人福祉施設</v>
      </c>
      <c r="B29970" s="489">
        <v>2370700094</v>
      </c>
      <c r="C29970" s="489" t="s">
        <v>1921</v>
      </c>
      <c r="D29970" s="489" t="s">
        <v>6536</v>
      </c>
    </row>
    <row r="29971" spans="1:4">
      <c r="A29971" s="489" t="str">
        <f t="shared" si="468"/>
        <v>2370700102介護予防訪問入浴介護</v>
      </c>
      <c r="B29971" s="489">
        <v>2370700102</v>
      </c>
      <c r="C29971" s="489" t="s">
        <v>2510</v>
      </c>
      <c r="D29971" s="489" t="s">
        <v>6534</v>
      </c>
    </row>
    <row r="29972" spans="1:4">
      <c r="A29972" s="489" t="str">
        <f t="shared" si="468"/>
        <v>2370700102訪問介護</v>
      </c>
      <c r="B29972" s="489">
        <v>2370700102</v>
      </c>
      <c r="C29972" s="489" t="s">
        <v>140</v>
      </c>
      <c r="D29972" s="489" t="s">
        <v>6534</v>
      </c>
    </row>
    <row r="29973" spans="1:4">
      <c r="A29973" s="489" t="str">
        <f t="shared" si="468"/>
        <v>2370700102訪問介護</v>
      </c>
      <c r="B29973" s="489">
        <v>2370700102</v>
      </c>
      <c r="C29973" s="489" t="s">
        <v>140</v>
      </c>
      <c r="D29973" s="489" t="s">
        <v>6534</v>
      </c>
    </row>
    <row r="29974" spans="1:4">
      <c r="A29974" s="489" t="str">
        <f t="shared" si="468"/>
        <v>2370700102訪問型サービス（独自）</v>
      </c>
      <c r="B29974" s="489">
        <v>2370700102</v>
      </c>
      <c r="C29974" s="489" t="s">
        <v>2571</v>
      </c>
      <c r="D29974" s="489" t="s">
        <v>6534</v>
      </c>
    </row>
    <row r="29975" spans="1:4">
      <c r="A29975" s="489" t="str">
        <f t="shared" si="468"/>
        <v>2370700102訪問入浴介護</v>
      </c>
      <c r="B29975" s="489">
        <v>2370700102</v>
      </c>
      <c r="C29975" s="489" t="s">
        <v>2509</v>
      </c>
      <c r="D29975" s="489" t="s">
        <v>6534</v>
      </c>
    </row>
    <row r="29976" spans="1:4">
      <c r="A29976" s="489" t="str">
        <f t="shared" si="468"/>
        <v>2370700110居宅介護支援</v>
      </c>
      <c r="B29976" s="489">
        <v>2370700110</v>
      </c>
      <c r="C29976" s="489" t="s">
        <v>2519</v>
      </c>
      <c r="D29976" s="489" t="s">
        <v>6537</v>
      </c>
    </row>
    <row r="29977" spans="1:4">
      <c r="A29977" s="489" t="str">
        <f t="shared" si="468"/>
        <v>2370700169通所介護</v>
      </c>
      <c r="B29977" s="489">
        <v>2370700169</v>
      </c>
      <c r="C29977" s="489" t="s">
        <v>158</v>
      </c>
      <c r="D29977" s="489" t="s">
        <v>6538</v>
      </c>
    </row>
    <row r="29978" spans="1:4">
      <c r="A29978" s="489" t="str">
        <f t="shared" si="468"/>
        <v>2370700169通所型サービス（独自）</v>
      </c>
      <c r="B29978" s="489">
        <v>2370700169</v>
      </c>
      <c r="C29978" s="489" t="s">
        <v>2570</v>
      </c>
      <c r="D29978" s="489" t="s">
        <v>6538</v>
      </c>
    </row>
    <row r="29979" spans="1:4">
      <c r="A29979" s="489" t="str">
        <f t="shared" si="468"/>
        <v>2370700193訪問介護</v>
      </c>
      <c r="B29979" s="489">
        <v>2370700193</v>
      </c>
      <c r="C29979" s="489" t="s">
        <v>140</v>
      </c>
      <c r="D29979" s="489" t="s">
        <v>6539</v>
      </c>
    </row>
    <row r="29980" spans="1:4">
      <c r="A29980" s="489" t="str">
        <f t="shared" si="468"/>
        <v>2370700193訪問介護</v>
      </c>
      <c r="B29980" s="489">
        <v>2370700193</v>
      </c>
      <c r="C29980" s="489" t="s">
        <v>140</v>
      </c>
      <c r="D29980" s="489" t="s">
        <v>6539</v>
      </c>
    </row>
    <row r="29981" spans="1:4">
      <c r="A29981" s="489" t="str">
        <f t="shared" si="468"/>
        <v>2370700193訪問型サービス（独自）</v>
      </c>
      <c r="B29981" s="489">
        <v>2370700193</v>
      </c>
      <c r="C29981" s="489" t="s">
        <v>2571</v>
      </c>
      <c r="D29981" s="489" t="s">
        <v>6539</v>
      </c>
    </row>
    <row r="29982" spans="1:4">
      <c r="A29982" s="489" t="str">
        <f t="shared" si="468"/>
        <v>2370700201通所介護</v>
      </c>
      <c r="B29982" s="489">
        <v>2370700201</v>
      </c>
      <c r="C29982" s="489" t="s">
        <v>158</v>
      </c>
      <c r="D29982" s="489" t="s">
        <v>6540</v>
      </c>
    </row>
    <row r="29983" spans="1:4">
      <c r="A29983" s="489" t="str">
        <f t="shared" si="468"/>
        <v>2370700201通所型サービス（独自）</v>
      </c>
      <c r="B29983" s="489">
        <v>2370700201</v>
      </c>
      <c r="C29983" s="489" t="s">
        <v>2570</v>
      </c>
      <c r="D29983" s="489" t="s">
        <v>6540</v>
      </c>
    </row>
    <row r="29984" spans="1:4">
      <c r="A29984" s="489" t="str">
        <f t="shared" si="468"/>
        <v>2370700219介護予防短期入所生活介護</v>
      </c>
      <c r="B29984" s="489">
        <v>2370700219</v>
      </c>
      <c r="C29984" s="489" t="s">
        <v>2093</v>
      </c>
      <c r="D29984" s="489" t="s">
        <v>6541</v>
      </c>
    </row>
    <row r="29985" spans="1:4">
      <c r="A29985" s="489" t="str">
        <f t="shared" si="468"/>
        <v>2370700219介護予防短期入所生活介護</v>
      </c>
      <c r="B29985" s="489">
        <v>2370700219</v>
      </c>
      <c r="C29985" s="489" t="s">
        <v>2093</v>
      </c>
      <c r="D29985" s="489" t="s">
        <v>6541</v>
      </c>
    </row>
    <row r="29986" spans="1:4">
      <c r="A29986" s="489" t="str">
        <f t="shared" si="468"/>
        <v>2370700219短期入所生活介護</v>
      </c>
      <c r="B29986" s="489">
        <v>2370700219</v>
      </c>
      <c r="C29986" s="489" t="s">
        <v>2092</v>
      </c>
      <c r="D29986" s="489" t="s">
        <v>6541</v>
      </c>
    </row>
    <row r="29987" spans="1:4">
      <c r="A29987" s="489" t="str">
        <f t="shared" si="468"/>
        <v>2370700219短期入所生活介護</v>
      </c>
      <c r="B29987" s="489">
        <v>2370700219</v>
      </c>
      <c r="C29987" s="489" t="s">
        <v>2092</v>
      </c>
      <c r="D29987" s="489" t="s">
        <v>6541</v>
      </c>
    </row>
    <row r="29988" spans="1:4">
      <c r="A29988" s="489" t="str">
        <f t="shared" si="468"/>
        <v>2370700227通所介護</v>
      </c>
      <c r="B29988" s="489">
        <v>2370700227</v>
      </c>
      <c r="C29988" s="489" t="s">
        <v>158</v>
      </c>
      <c r="D29988" s="489" t="s">
        <v>6542</v>
      </c>
    </row>
    <row r="29989" spans="1:4">
      <c r="A29989" s="489" t="str">
        <f t="shared" si="468"/>
        <v>2370700227通所型サービス（独自）</v>
      </c>
      <c r="B29989" s="489">
        <v>2370700227</v>
      </c>
      <c r="C29989" s="489" t="s">
        <v>2570</v>
      </c>
      <c r="D29989" s="489" t="s">
        <v>6542</v>
      </c>
    </row>
    <row r="29990" spans="1:4">
      <c r="A29990" s="489" t="str">
        <f t="shared" si="468"/>
        <v>2370700235通所介護</v>
      </c>
      <c r="B29990" s="489">
        <v>2370700235</v>
      </c>
      <c r="C29990" s="489" t="s">
        <v>158</v>
      </c>
      <c r="D29990" s="489" t="s">
        <v>6543</v>
      </c>
    </row>
    <row r="29991" spans="1:4">
      <c r="A29991" s="489" t="str">
        <f t="shared" si="468"/>
        <v>2370700235通所型サービス（独自）</v>
      </c>
      <c r="B29991" s="489">
        <v>2370700235</v>
      </c>
      <c r="C29991" s="489" t="s">
        <v>2570</v>
      </c>
      <c r="D29991" s="489" t="s">
        <v>6543</v>
      </c>
    </row>
    <row r="29992" spans="1:4">
      <c r="A29992" s="489" t="str">
        <f t="shared" si="468"/>
        <v>2370700276訪問介護</v>
      </c>
      <c r="B29992" s="489">
        <v>2370700276</v>
      </c>
      <c r="C29992" s="489" t="s">
        <v>140</v>
      </c>
      <c r="D29992" s="489" t="s">
        <v>6544</v>
      </c>
    </row>
    <row r="29993" spans="1:4">
      <c r="A29993" s="489" t="str">
        <f t="shared" si="468"/>
        <v>2370700276訪問介護</v>
      </c>
      <c r="B29993" s="489">
        <v>2370700276</v>
      </c>
      <c r="C29993" s="489" t="s">
        <v>140</v>
      </c>
      <c r="D29993" s="489" t="s">
        <v>6544</v>
      </c>
    </row>
    <row r="29994" spans="1:4">
      <c r="A29994" s="489" t="str">
        <f t="shared" si="468"/>
        <v>2370700276訪問型サービス（独自）</v>
      </c>
      <c r="B29994" s="489">
        <v>2370700276</v>
      </c>
      <c r="C29994" s="489" t="s">
        <v>2571</v>
      </c>
      <c r="D29994" s="489" t="s">
        <v>6544</v>
      </c>
    </row>
    <row r="29995" spans="1:4">
      <c r="A29995" s="489" t="str">
        <f t="shared" si="468"/>
        <v>2370700300介護予防短期入所生活介護</v>
      </c>
      <c r="B29995" s="489">
        <v>2370700300</v>
      </c>
      <c r="C29995" s="489" t="s">
        <v>2093</v>
      </c>
      <c r="D29995" s="489" t="s">
        <v>6545</v>
      </c>
    </row>
    <row r="29996" spans="1:4">
      <c r="A29996" s="489" t="str">
        <f t="shared" si="468"/>
        <v>2370700300短期入所生活介護</v>
      </c>
      <c r="B29996" s="489">
        <v>2370700300</v>
      </c>
      <c r="C29996" s="489" t="s">
        <v>2092</v>
      </c>
      <c r="D29996" s="489" t="s">
        <v>6545</v>
      </c>
    </row>
    <row r="29997" spans="1:4">
      <c r="A29997" s="489" t="str">
        <f t="shared" si="468"/>
        <v>2370700342介護予防通所リハビリテーション</v>
      </c>
      <c r="B29997" s="489">
        <v>2370700342</v>
      </c>
      <c r="C29997" s="489" t="s">
        <v>2512</v>
      </c>
      <c r="D29997" s="489" t="s">
        <v>19338</v>
      </c>
    </row>
    <row r="29998" spans="1:4">
      <c r="A29998" s="489" t="str">
        <f t="shared" si="468"/>
        <v>2370700342通所リハビリテーション</v>
      </c>
      <c r="B29998" s="489">
        <v>2370700342</v>
      </c>
      <c r="C29998" s="489" t="s">
        <v>2511</v>
      </c>
      <c r="D29998" s="489" t="s">
        <v>19338</v>
      </c>
    </row>
    <row r="29999" spans="1:4">
      <c r="A29999" s="489" t="str">
        <f t="shared" si="468"/>
        <v>2370700342通所リハビリテーション</v>
      </c>
      <c r="B29999" s="489">
        <v>2370700342</v>
      </c>
      <c r="C29999" s="489" t="s">
        <v>2511</v>
      </c>
      <c r="D29999" s="489" t="s">
        <v>19338</v>
      </c>
    </row>
    <row r="30000" spans="1:4">
      <c r="A30000" s="489" t="str">
        <f t="shared" si="468"/>
        <v>2370700359訪問介護</v>
      </c>
      <c r="B30000" s="489">
        <v>2370700359</v>
      </c>
      <c r="C30000" s="489" t="s">
        <v>140</v>
      </c>
      <c r="D30000" s="489" t="s">
        <v>6546</v>
      </c>
    </row>
    <row r="30001" spans="1:4">
      <c r="A30001" s="489" t="str">
        <f t="shared" si="468"/>
        <v>2370700359訪問介護</v>
      </c>
      <c r="B30001" s="489">
        <v>2370700359</v>
      </c>
      <c r="C30001" s="489" t="s">
        <v>140</v>
      </c>
      <c r="D30001" s="489" t="s">
        <v>6546</v>
      </c>
    </row>
    <row r="30002" spans="1:4">
      <c r="A30002" s="489" t="str">
        <f t="shared" si="468"/>
        <v>2370700359訪問型サービス（独自）</v>
      </c>
      <c r="B30002" s="489">
        <v>2370700359</v>
      </c>
      <c r="C30002" s="489" t="s">
        <v>2571</v>
      </c>
      <c r="D30002" s="489" t="s">
        <v>6546</v>
      </c>
    </row>
    <row r="30003" spans="1:4">
      <c r="A30003" s="489" t="str">
        <f t="shared" si="468"/>
        <v>2370700367通所介護</v>
      </c>
      <c r="B30003" s="489">
        <v>2370700367</v>
      </c>
      <c r="C30003" s="489" t="s">
        <v>158</v>
      </c>
      <c r="D30003" s="489" t="s">
        <v>6547</v>
      </c>
    </row>
    <row r="30004" spans="1:4">
      <c r="A30004" s="489" t="str">
        <f t="shared" si="468"/>
        <v>2370700367通所型サービス（独自）</v>
      </c>
      <c r="B30004" s="489">
        <v>2370700367</v>
      </c>
      <c r="C30004" s="489" t="s">
        <v>2570</v>
      </c>
      <c r="D30004" s="489" t="s">
        <v>6547</v>
      </c>
    </row>
    <row r="30005" spans="1:4">
      <c r="A30005" s="489" t="str">
        <f t="shared" si="468"/>
        <v>2370700417訪問介護</v>
      </c>
      <c r="B30005" s="489">
        <v>2370700417</v>
      </c>
      <c r="C30005" s="489" t="s">
        <v>140</v>
      </c>
      <c r="D30005" s="489" t="s">
        <v>6548</v>
      </c>
    </row>
    <row r="30006" spans="1:4">
      <c r="A30006" s="489" t="str">
        <f t="shared" si="468"/>
        <v>2370700417訪問介護</v>
      </c>
      <c r="B30006" s="489">
        <v>2370700417</v>
      </c>
      <c r="C30006" s="489" t="s">
        <v>140</v>
      </c>
      <c r="D30006" s="489" t="s">
        <v>6548</v>
      </c>
    </row>
    <row r="30007" spans="1:4">
      <c r="A30007" s="489" t="str">
        <f t="shared" si="468"/>
        <v>2370700417訪問型サービス（独自）</v>
      </c>
      <c r="B30007" s="489">
        <v>2370700417</v>
      </c>
      <c r="C30007" s="489" t="s">
        <v>2571</v>
      </c>
      <c r="D30007" s="489" t="s">
        <v>6548</v>
      </c>
    </row>
    <row r="30008" spans="1:4">
      <c r="A30008" s="489" t="str">
        <f t="shared" si="468"/>
        <v>2370700482地域密着型通所介護</v>
      </c>
      <c r="B30008" s="489">
        <v>2370700482</v>
      </c>
      <c r="C30008" s="489" t="s">
        <v>161</v>
      </c>
      <c r="D30008" s="489" t="s">
        <v>6549</v>
      </c>
    </row>
    <row r="30009" spans="1:4">
      <c r="A30009" s="489" t="str">
        <f t="shared" si="468"/>
        <v>2370700482通所型サービス（独自）</v>
      </c>
      <c r="B30009" s="489">
        <v>2370700482</v>
      </c>
      <c r="C30009" s="489" t="s">
        <v>2570</v>
      </c>
      <c r="D30009" s="489" t="s">
        <v>6549</v>
      </c>
    </row>
    <row r="30010" spans="1:4">
      <c r="A30010" s="489" t="str">
        <f t="shared" si="468"/>
        <v>2370700516居宅介護支援</v>
      </c>
      <c r="B30010" s="489">
        <v>2370700516</v>
      </c>
      <c r="C30010" s="489" t="s">
        <v>2519</v>
      </c>
      <c r="D30010" s="489" t="s">
        <v>6550</v>
      </c>
    </row>
    <row r="30011" spans="1:4">
      <c r="A30011" s="489" t="str">
        <f t="shared" si="468"/>
        <v>2370700532通所介護</v>
      </c>
      <c r="B30011" s="489">
        <v>2370700532</v>
      </c>
      <c r="C30011" s="489" t="s">
        <v>158</v>
      </c>
      <c r="D30011" s="489" t="s">
        <v>6551</v>
      </c>
    </row>
    <row r="30012" spans="1:4">
      <c r="A30012" s="489" t="str">
        <f t="shared" si="468"/>
        <v>2370700532通所型サービス（独自）</v>
      </c>
      <c r="B30012" s="489">
        <v>2370700532</v>
      </c>
      <c r="C30012" s="489" t="s">
        <v>2570</v>
      </c>
      <c r="D30012" s="489" t="s">
        <v>6551</v>
      </c>
    </row>
    <row r="30013" spans="1:4">
      <c r="A30013" s="489" t="str">
        <f t="shared" si="468"/>
        <v>2370700573介護予防認知症対応型共同生活介護（短期利用型）</v>
      </c>
      <c r="B30013" s="489">
        <v>2370700573</v>
      </c>
      <c r="C30013" s="489" t="s">
        <v>19398</v>
      </c>
      <c r="D30013" s="489" t="s">
        <v>6552</v>
      </c>
    </row>
    <row r="30014" spans="1:4">
      <c r="A30014" s="489" t="str">
        <f t="shared" si="468"/>
        <v>2370700573介護予防認知症対応型共同生活介護</v>
      </c>
      <c r="B30014" s="489">
        <v>2370700573</v>
      </c>
      <c r="C30014" s="489" t="s">
        <v>2088</v>
      </c>
      <c r="D30014" s="489" t="s">
        <v>6552</v>
      </c>
    </row>
    <row r="30015" spans="1:4">
      <c r="A30015" s="489" t="str">
        <f t="shared" si="468"/>
        <v>2370700573認知症対応型共同生活介護（短期利用型）</v>
      </c>
      <c r="B30015" s="489">
        <v>2370700573</v>
      </c>
      <c r="C30015" s="489" t="s">
        <v>19399</v>
      </c>
      <c r="D30015" s="489" t="s">
        <v>6552</v>
      </c>
    </row>
    <row r="30016" spans="1:4">
      <c r="A30016" s="489" t="str">
        <f t="shared" si="468"/>
        <v>2370700573認知症対応型共同生活介護</v>
      </c>
      <c r="B30016" s="489">
        <v>2370700573</v>
      </c>
      <c r="C30016" s="489" t="s">
        <v>2087</v>
      </c>
      <c r="D30016" s="489" t="s">
        <v>6552</v>
      </c>
    </row>
    <row r="30017" spans="1:4">
      <c r="A30017" s="489" t="str">
        <f t="shared" si="468"/>
        <v>2370700607居宅介護支援</v>
      </c>
      <c r="B30017" s="489">
        <v>2370700607</v>
      </c>
      <c r="C30017" s="489" t="s">
        <v>2519</v>
      </c>
      <c r="D30017" s="489" t="s">
        <v>6553</v>
      </c>
    </row>
    <row r="30018" spans="1:4">
      <c r="A30018" s="489" t="str">
        <f t="shared" ref="A30018:A30081" si="469">B30018&amp;C30018</f>
        <v>2370700649訪問介護</v>
      </c>
      <c r="B30018" s="489">
        <v>2370700649</v>
      </c>
      <c r="C30018" s="489" t="s">
        <v>140</v>
      </c>
      <c r="D30018" s="489" t="s">
        <v>6554</v>
      </c>
    </row>
    <row r="30019" spans="1:4">
      <c r="A30019" s="489" t="str">
        <f t="shared" si="469"/>
        <v>2370700649訪問介護</v>
      </c>
      <c r="B30019" s="489">
        <v>2370700649</v>
      </c>
      <c r="C30019" s="489" t="s">
        <v>140</v>
      </c>
      <c r="D30019" s="489" t="s">
        <v>6554</v>
      </c>
    </row>
    <row r="30020" spans="1:4">
      <c r="A30020" s="489" t="str">
        <f t="shared" si="469"/>
        <v>2370700649訪問型サービス（独自）</v>
      </c>
      <c r="B30020" s="489">
        <v>2370700649</v>
      </c>
      <c r="C30020" s="489" t="s">
        <v>2571</v>
      </c>
      <c r="D30020" s="489" t="s">
        <v>6554</v>
      </c>
    </row>
    <row r="30021" spans="1:4">
      <c r="A30021" s="489" t="str">
        <f t="shared" si="469"/>
        <v>2370700656訪問介護</v>
      </c>
      <c r="B30021" s="489">
        <v>2370700656</v>
      </c>
      <c r="C30021" s="489" t="s">
        <v>140</v>
      </c>
      <c r="D30021" s="489" t="s">
        <v>6555</v>
      </c>
    </row>
    <row r="30022" spans="1:4">
      <c r="A30022" s="489" t="str">
        <f t="shared" si="469"/>
        <v>2370700656訪問介護</v>
      </c>
      <c r="B30022" s="489">
        <v>2370700656</v>
      </c>
      <c r="C30022" s="489" t="s">
        <v>140</v>
      </c>
      <c r="D30022" s="489" t="s">
        <v>6555</v>
      </c>
    </row>
    <row r="30023" spans="1:4">
      <c r="A30023" s="489" t="str">
        <f t="shared" si="469"/>
        <v>2370700656訪問型サービス（独自）</v>
      </c>
      <c r="B30023" s="489">
        <v>2370700656</v>
      </c>
      <c r="C30023" s="489" t="s">
        <v>2571</v>
      </c>
      <c r="D30023" s="489" t="s">
        <v>6555</v>
      </c>
    </row>
    <row r="30024" spans="1:4">
      <c r="A30024" s="489" t="str">
        <f t="shared" si="469"/>
        <v>2370700797訪問介護</v>
      </c>
      <c r="B30024" s="489">
        <v>2370700797</v>
      </c>
      <c r="C30024" s="489" t="s">
        <v>140</v>
      </c>
      <c r="D30024" s="489" t="s">
        <v>6556</v>
      </c>
    </row>
    <row r="30025" spans="1:4">
      <c r="A30025" s="489" t="str">
        <f t="shared" si="469"/>
        <v>2370700797訪問介護</v>
      </c>
      <c r="B30025" s="489">
        <v>2370700797</v>
      </c>
      <c r="C30025" s="489" t="s">
        <v>140</v>
      </c>
      <c r="D30025" s="489" t="s">
        <v>6556</v>
      </c>
    </row>
    <row r="30026" spans="1:4">
      <c r="A30026" s="489" t="str">
        <f t="shared" si="469"/>
        <v>2370700797訪問型サービス（独自）</v>
      </c>
      <c r="B30026" s="489">
        <v>2370700797</v>
      </c>
      <c r="C30026" s="489" t="s">
        <v>2571</v>
      </c>
      <c r="D30026" s="489" t="s">
        <v>6556</v>
      </c>
    </row>
    <row r="30027" spans="1:4">
      <c r="A30027" s="489" t="str">
        <f t="shared" si="469"/>
        <v>2370700821介護予防認知症対応型共同生活介護（短期利用型）</v>
      </c>
      <c r="B30027" s="489">
        <v>2370700821</v>
      </c>
      <c r="C30027" s="489" t="s">
        <v>19398</v>
      </c>
      <c r="D30027" s="489" t="s">
        <v>6557</v>
      </c>
    </row>
    <row r="30028" spans="1:4">
      <c r="A30028" s="489" t="str">
        <f t="shared" si="469"/>
        <v>2370700821介護予防認知症対応型共同生活介護</v>
      </c>
      <c r="B30028" s="489">
        <v>2370700821</v>
      </c>
      <c r="C30028" s="489" t="s">
        <v>2088</v>
      </c>
      <c r="D30028" s="489" t="s">
        <v>6557</v>
      </c>
    </row>
    <row r="30029" spans="1:4">
      <c r="A30029" s="489" t="str">
        <f t="shared" si="469"/>
        <v>2370700821認知症対応型共同生活介護（短期利用型）</v>
      </c>
      <c r="B30029" s="489">
        <v>2370700821</v>
      </c>
      <c r="C30029" s="489" t="s">
        <v>19399</v>
      </c>
      <c r="D30029" s="489" t="s">
        <v>6557</v>
      </c>
    </row>
    <row r="30030" spans="1:4">
      <c r="A30030" s="489" t="str">
        <f t="shared" si="469"/>
        <v>2370700821認知症対応型共同生活介護</v>
      </c>
      <c r="B30030" s="489">
        <v>2370700821</v>
      </c>
      <c r="C30030" s="489" t="s">
        <v>2087</v>
      </c>
      <c r="D30030" s="489" t="s">
        <v>6557</v>
      </c>
    </row>
    <row r="30031" spans="1:4">
      <c r="A30031" s="489" t="str">
        <f t="shared" si="469"/>
        <v>2370700839居宅介護支援</v>
      </c>
      <c r="B30031" s="489">
        <v>2370700839</v>
      </c>
      <c r="C30031" s="489" t="s">
        <v>2519</v>
      </c>
      <c r="D30031" s="489" t="s">
        <v>6558</v>
      </c>
    </row>
    <row r="30032" spans="1:4">
      <c r="A30032" s="489" t="str">
        <f t="shared" si="469"/>
        <v>2370700870訪問介護</v>
      </c>
      <c r="B30032" s="489">
        <v>2370700870</v>
      </c>
      <c r="C30032" s="489" t="s">
        <v>140</v>
      </c>
      <c r="D30032" s="489" t="s">
        <v>6559</v>
      </c>
    </row>
    <row r="30033" spans="1:4">
      <c r="A30033" s="489" t="str">
        <f t="shared" si="469"/>
        <v>2370700870訪問介護</v>
      </c>
      <c r="B30033" s="489">
        <v>2370700870</v>
      </c>
      <c r="C30033" s="489" t="s">
        <v>140</v>
      </c>
      <c r="D30033" s="489" t="s">
        <v>6559</v>
      </c>
    </row>
    <row r="30034" spans="1:4">
      <c r="A30034" s="489" t="str">
        <f t="shared" si="469"/>
        <v>2370700870訪問型サービス（独自）</v>
      </c>
      <c r="B30034" s="489">
        <v>2370700870</v>
      </c>
      <c r="C30034" s="489" t="s">
        <v>2571</v>
      </c>
      <c r="D30034" s="489" t="s">
        <v>6559</v>
      </c>
    </row>
    <row r="30035" spans="1:4">
      <c r="A30035" s="489" t="str">
        <f t="shared" si="469"/>
        <v>2370700938介護予防特定施設入居者生活介護</v>
      </c>
      <c r="B30035" s="489">
        <v>2370700938</v>
      </c>
      <c r="C30035" s="489" t="s">
        <v>2514</v>
      </c>
      <c r="D30035" s="489" t="s">
        <v>6560</v>
      </c>
    </row>
    <row r="30036" spans="1:4">
      <c r="A30036" s="489" t="str">
        <f t="shared" si="469"/>
        <v>2370700938特定施設入居者生活介護</v>
      </c>
      <c r="B30036" s="489">
        <v>2370700938</v>
      </c>
      <c r="C30036" s="489" t="s">
        <v>2513</v>
      </c>
      <c r="D30036" s="489" t="s">
        <v>6560</v>
      </c>
    </row>
    <row r="30037" spans="1:4">
      <c r="A30037" s="489" t="str">
        <f t="shared" si="469"/>
        <v>2370700953通所介護</v>
      </c>
      <c r="B30037" s="489">
        <v>2370700953</v>
      </c>
      <c r="C30037" s="489" t="s">
        <v>158</v>
      </c>
      <c r="D30037" s="489" t="s">
        <v>6561</v>
      </c>
    </row>
    <row r="30038" spans="1:4">
      <c r="A30038" s="489" t="str">
        <f t="shared" si="469"/>
        <v>2370700953通所型サービス（独自）</v>
      </c>
      <c r="B30038" s="489">
        <v>2370700953</v>
      </c>
      <c r="C30038" s="489" t="s">
        <v>2570</v>
      </c>
      <c r="D30038" s="489" t="s">
        <v>6561</v>
      </c>
    </row>
    <row r="30039" spans="1:4">
      <c r="A30039" s="489" t="str">
        <f t="shared" si="469"/>
        <v>2370700987訪問介護</v>
      </c>
      <c r="B30039" s="489">
        <v>2370700987</v>
      </c>
      <c r="C30039" s="489" t="s">
        <v>140</v>
      </c>
      <c r="D30039" s="489" t="s">
        <v>6562</v>
      </c>
    </row>
    <row r="30040" spans="1:4">
      <c r="A30040" s="489" t="str">
        <f t="shared" si="469"/>
        <v>2370700987訪問介護</v>
      </c>
      <c r="B30040" s="489">
        <v>2370700987</v>
      </c>
      <c r="C30040" s="489" t="s">
        <v>140</v>
      </c>
      <c r="D30040" s="489" t="s">
        <v>6562</v>
      </c>
    </row>
    <row r="30041" spans="1:4">
      <c r="A30041" s="489" t="str">
        <f t="shared" si="469"/>
        <v>2370700987訪問型サービス（独自）</v>
      </c>
      <c r="B30041" s="489">
        <v>2370700987</v>
      </c>
      <c r="C30041" s="489" t="s">
        <v>2571</v>
      </c>
      <c r="D30041" s="489" t="s">
        <v>6562</v>
      </c>
    </row>
    <row r="30042" spans="1:4">
      <c r="A30042" s="489" t="str">
        <f t="shared" si="469"/>
        <v>2370701001居宅介護支援</v>
      </c>
      <c r="B30042" s="489">
        <v>2370701001</v>
      </c>
      <c r="C30042" s="489" t="s">
        <v>2519</v>
      </c>
      <c r="D30042" s="489" t="s">
        <v>6563</v>
      </c>
    </row>
    <row r="30043" spans="1:4">
      <c r="A30043" s="489" t="str">
        <f t="shared" si="469"/>
        <v>2370701050訪問介護</v>
      </c>
      <c r="B30043" s="489">
        <v>2370701050</v>
      </c>
      <c r="C30043" s="489" t="s">
        <v>140</v>
      </c>
      <c r="D30043" s="489" t="s">
        <v>6564</v>
      </c>
    </row>
    <row r="30044" spans="1:4">
      <c r="A30044" s="489" t="str">
        <f t="shared" si="469"/>
        <v>2370701050訪問介護</v>
      </c>
      <c r="B30044" s="489">
        <v>2370701050</v>
      </c>
      <c r="C30044" s="489" t="s">
        <v>140</v>
      </c>
      <c r="D30044" s="489" t="s">
        <v>6564</v>
      </c>
    </row>
    <row r="30045" spans="1:4">
      <c r="A30045" s="489" t="str">
        <f t="shared" si="469"/>
        <v>2370701118訪問介護</v>
      </c>
      <c r="B30045" s="489">
        <v>2370701118</v>
      </c>
      <c r="C30045" s="489" t="s">
        <v>140</v>
      </c>
      <c r="D30045" s="489" t="s">
        <v>6565</v>
      </c>
    </row>
    <row r="30046" spans="1:4">
      <c r="A30046" s="489" t="str">
        <f t="shared" si="469"/>
        <v>2370701118訪問介護</v>
      </c>
      <c r="B30046" s="489">
        <v>2370701118</v>
      </c>
      <c r="C30046" s="489" t="s">
        <v>140</v>
      </c>
      <c r="D30046" s="489" t="s">
        <v>6565</v>
      </c>
    </row>
    <row r="30047" spans="1:4">
      <c r="A30047" s="489" t="str">
        <f t="shared" si="469"/>
        <v>2370701183訪問介護</v>
      </c>
      <c r="B30047" s="489">
        <v>2370701183</v>
      </c>
      <c r="C30047" s="489" t="s">
        <v>140</v>
      </c>
      <c r="D30047" s="489" t="s">
        <v>6566</v>
      </c>
    </row>
    <row r="30048" spans="1:4">
      <c r="A30048" s="489" t="str">
        <f t="shared" si="469"/>
        <v>2370701183訪問介護</v>
      </c>
      <c r="B30048" s="489">
        <v>2370701183</v>
      </c>
      <c r="C30048" s="489" t="s">
        <v>140</v>
      </c>
      <c r="D30048" s="489" t="s">
        <v>6566</v>
      </c>
    </row>
    <row r="30049" spans="1:4">
      <c r="A30049" s="489" t="str">
        <f t="shared" si="469"/>
        <v>2370701183訪問型サービス（独自）</v>
      </c>
      <c r="B30049" s="489">
        <v>2370701183</v>
      </c>
      <c r="C30049" s="489" t="s">
        <v>2571</v>
      </c>
      <c r="D30049" s="489" t="s">
        <v>6566</v>
      </c>
    </row>
    <row r="30050" spans="1:4">
      <c r="A30050" s="489" t="str">
        <f t="shared" si="469"/>
        <v>2370701191居宅介護支援</v>
      </c>
      <c r="B30050" s="489">
        <v>2370701191</v>
      </c>
      <c r="C30050" s="489" t="s">
        <v>2519</v>
      </c>
      <c r="D30050" s="489" t="s">
        <v>6567</v>
      </c>
    </row>
    <row r="30051" spans="1:4">
      <c r="A30051" s="489" t="str">
        <f t="shared" si="469"/>
        <v>2370701233居宅介護支援</v>
      </c>
      <c r="B30051" s="489">
        <v>2370701233</v>
      </c>
      <c r="C30051" s="489" t="s">
        <v>2519</v>
      </c>
      <c r="D30051" s="489" t="s">
        <v>6568</v>
      </c>
    </row>
    <row r="30052" spans="1:4">
      <c r="A30052" s="489" t="str">
        <f t="shared" si="469"/>
        <v>2370701308介護予防特定施設入居者生活介護</v>
      </c>
      <c r="B30052" s="489">
        <v>2370701308</v>
      </c>
      <c r="C30052" s="489" t="s">
        <v>2514</v>
      </c>
      <c r="D30052" s="489" t="s">
        <v>6569</v>
      </c>
    </row>
    <row r="30053" spans="1:4">
      <c r="A30053" s="489" t="str">
        <f t="shared" si="469"/>
        <v>2370701308特定施設入居者生活介護</v>
      </c>
      <c r="B30053" s="489">
        <v>2370701308</v>
      </c>
      <c r="C30053" s="489" t="s">
        <v>2513</v>
      </c>
      <c r="D30053" s="489" t="s">
        <v>6569</v>
      </c>
    </row>
    <row r="30054" spans="1:4">
      <c r="A30054" s="489" t="str">
        <f t="shared" si="469"/>
        <v>2370701373訪問介護</v>
      </c>
      <c r="B30054" s="489">
        <v>2370701373</v>
      </c>
      <c r="C30054" s="489" t="s">
        <v>140</v>
      </c>
      <c r="D30054" s="489" t="s">
        <v>6570</v>
      </c>
    </row>
    <row r="30055" spans="1:4">
      <c r="A30055" s="489" t="str">
        <f t="shared" si="469"/>
        <v>2370701373訪問介護</v>
      </c>
      <c r="B30055" s="489">
        <v>2370701373</v>
      </c>
      <c r="C30055" s="489" t="s">
        <v>140</v>
      </c>
      <c r="D30055" s="489" t="s">
        <v>6570</v>
      </c>
    </row>
    <row r="30056" spans="1:4">
      <c r="A30056" s="489" t="str">
        <f t="shared" si="469"/>
        <v>2370701373訪問型サービス（独自）</v>
      </c>
      <c r="B30056" s="489">
        <v>2370701373</v>
      </c>
      <c r="C30056" s="489" t="s">
        <v>2571</v>
      </c>
      <c r="D30056" s="489" t="s">
        <v>6570</v>
      </c>
    </row>
    <row r="30057" spans="1:4">
      <c r="A30057" s="489" t="str">
        <f t="shared" si="469"/>
        <v>2370701464訪問介護</v>
      </c>
      <c r="B30057" s="489">
        <v>2370701464</v>
      </c>
      <c r="C30057" s="489" t="s">
        <v>140</v>
      </c>
      <c r="D30057" s="489" t="s">
        <v>6571</v>
      </c>
    </row>
    <row r="30058" spans="1:4">
      <c r="A30058" s="489" t="str">
        <f t="shared" si="469"/>
        <v>2370701464訪問介護</v>
      </c>
      <c r="B30058" s="489">
        <v>2370701464</v>
      </c>
      <c r="C30058" s="489" t="s">
        <v>140</v>
      </c>
      <c r="D30058" s="489" t="s">
        <v>6571</v>
      </c>
    </row>
    <row r="30059" spans="1:4">
      <c r="A30059" s="489" t="str">
        <f t="shared" si="469"/>
        <v>2370701464訪問型サービス（独自）</v>
      </c>
      <c r="B30059" s="489">
        <v>2370701464</v>
      </c>
      <c r="C30059" s="489" t="s">
        <v>2571</v>
      </c>
      <c r="D30059" s="489" t="s">
        <v>6571</v>
      </c>
    </row>
    <row r="30060" spans="1:4">
      <c r="A30060" s="489" t="str">
        <f t="shared" si="469"/>
        <v>2370701514地域密着型通所介護</v>
      </c>
      <c r="B30060" s="489">
        <v>2370701514</v>
      </c>
      <c r="C30060" s="489" t="s">
        <v>161</v>
      </c>
      <c r="D30060" s="489" t="s">
        <v>6572</v>
      </c>
    </row>
    <row r="30061" spans="1:4">
      <c r="A30061" s="489" t="str">
        <f t="shared" si="469"/>
        <v>2370701514通所型サービス（独自）</v>
      </c>
      <c r="B30061" s="489">
        <v>2370701514</v>
      </c>
      <c r="C30061" s="489" t="s">
        <v>2570</v>
      </c>
      <c r="D30061" s="489" t="s">
        <v>6572</v>
      </c>
    </row>
    <row r="30062" spans="1:4">
      <c r="A30062" s="489" t="str">
        <f t="shared" si="469"/>
        <v>2370701571訪問介護</v>
      </c>
      <c r="B30062" s="489">
        <v>2370701571</v>
      </c>
      <c r="C30062" s="489" t="s">
        <v>140</v>
      </c>
      <c r="D30062" s="489" t="s">
        <v>6573</v>
      </c>
    </row>
    <row r="30063" spans="1:4">
      <c r="A30063" s="489" t="str">
        <f t="shared" si="469"/>
        <v>2370701571訪問介護</v>
      </c>
      <c r="B30063" s="489">
        <v>2370701571</v>
      </c>
      <c r="C30063" s="489" t="s">
        <v>140</v>
      </c>
      <c r="D30063" s="489" t="s">
        <v>6573</v>
      </c>
    </row>
    <row r="30064" spans="1:4">
      <c r="A30064" s="489" t="str">
        <f t="shared" si="469"/>
        <v>2370701571訪問型サービス（独自）</v>
      </c>
      <c r="B30064" s="489">
        <v>2370701571</v>
      </c>
      <c r="C30064" s="489" t="s">
        <v>2571</v>
      </c>
      <c r="D30064" s="489" t="s">
        <v>6573</v>
      </c>
    </row>
    <row r="30065" spans="1:4">
      <c r="A30065" s="489" t="str">
        <f t="shared" si="469"/>
        <v>2370701605居宅介護支援</v>
      </c>
      <c r="B30065" s="489">
        <v>2370701605</v>
      </c>
      <c r="C30065" s="489" t="s">
        <v>2519</v>
      </c>
      <c r="D30065" s="489" t="s">
        <v>6574</v>
      </c>
    </row>
    <row r="30066" spans="1:4">
      <c r="A30066" s="489" t="str">
        <f t="shared" si="469"/>
        <v>2370701647介護予防特定施設入居者生活介護</v>
      </c>
      <c r="B30066" s="489">
        <v>2370701647</v>
      </c>
      <c r="C30066" s="489" t="s">
        <v>2514</v>
      </c>
      <c r="D30066" s="489" t="s">
        <v>6575</v>
      </c>
    </row>
    <row r="30067" spans="1:4">
      <c r="A30067" s="489" t="str">
        <f t="shared" si="469"/>
        <v>2370701647特定施設入居者生活介護（短期利用型）</v>
      </c>
      <c r="B30067" s="489">
        <v>2370701647</v>
      </c>
      <c r="C30067" s="489" t="s">
        <v>19397</v>
      </c>
      <c r="D30067" s="489" t="s">
        <v>6575</v>
      </c>
    </row>
    <row r="30068" spans="1:4">
      <c r="A30068" s="489" t="str">
        <f t="shared" si="469"/>
        <v>2370701647特定施設入居者生活介護</v>
      </c>
      <c r="B30068" s="489">
        <v>2370701647</v>
      </c>
      <c r="C30068" s="489" t="s">
        <v>2513</v>
      </c>
      <c r="D30068" s="489" t="s">
        <v>6575</v>
      </c>
    </row>
    <row r="30069" spans="1:4">
      <c r="A30069" s="489" t="str">
        <f t="shared" si="469"/>
        <v>2370701654地域密着型通所介護</v>
      </c>
      <c r="B30069" s="489">
        <v>2370701654</v>
      </c>
      <c r="C30069" s="489" t="s">
        <v>161</v>
      </c>
      <c r="D30069" s="489" t="s">
        <v>6576</v>
      </c>
    </row>
    <row r="30070" spans="1:4">
      <c r="A30070" s="489" t="str">
        <f t="shared" si="469"/>
        <v>2370701654通所型サービス（独自）</v>
      </c>
      <c r="B30070" s="489">
        <v>2370701654</v>
      </c>
      <c r="C30070" s="489" t="s">
        <v>2570</v>
      </c>
      <c r="D30070" s="489" t="s">
        <v>6576</v>
      </c>
    </row>
    <row r="30071" spans="1:4">
      <c r="A30071" s="489" t="str">
        <f t="shared" si="469"/>
        <v>2370701662地域密着型通所介護</v>
      </c>
      <c r="B30071" s="489">
        <v>2370701662</v>
      </c>
      <c r="C30071" s="489" t="s">
        <v>161</v>
      </c>
      <c r="D30071" s="489" t="s">
        <v>6577</v>
      </c>
    </row>
    <row r="30072" spans="1:4">
      <c r="A30072" s="489" t="str">
        <f t="shared" si="469"/>
        <v>2370701662通所型サービス（独自）</v>
      </c>
      <c r="B30072" s="489">
        <v>2370701662</v>
      </c>
      <c r="C30072" s="489" t="s">
        <v>2570</v>
      </c>
      <c r="D30072" s="489" t="s">
        <v>6577</v>
      </c>
    </row>
    <row r="30073" spans="1:4">
      <c r="A30073" s="489" t="str">
        <f t="shared" si="469"/>
        <v>2370701670訪問介護</v>
      </c>
      <c r="B30073" s="489">
        <v>2370701670</v>
      </c>
      <c r="C30073" s="489" t="s">
        <v>140</v>
      </c>
      <c r="D30073" s="489" t="s">
        <v>6578</v>
      </c>
    </row>
    <row r="30074" spans="1:4">
      <c r="A30074" s="489" t="str">
        <f t="shared" si="469"/>
        <v>2370701670訪問介護</v>
      </c>
      <c r="B30074" s="489">
        <v>2370701670</v>
      </c>
      <c r="C30074" s="489" t="s">
        <v>140</v>
      </c>
      <c r="D30074" s="489" t="s">
        <v>6578</v>
      </c>
    </row>
    <row r="30075" spans="1:4">
      <c r="A30075" s="489" t="str">
        <f t="shared" si="469"/>
        <v>2370701670訪問型サービス（独自）</v>
      </c>
      <c r="B30075" s="489">
        <v>2370701670</v>
      </c>
      <c r="C30075" s="489" t="s">
        <v>2571</v>
      </c>
      <c r="D30075" s="489" t="s">
        <v>6578</v>
      </c>
    </row>
    <row r="30076" spans="1:4">
      <c r="A30076" s="489" t="str">
        <f t="shared" si="469"/>
        <v>2370701704介護予防支援</v>
      </c>
      <c r="B30076" s="489">
        <v>2370701704</v>
      </c>
      <c r="C30076" s="489" t="s">
        <v>2520</v>
      </c>
      <c r="D30076" s="489" t="s">
        <v>6579</v>
      </c>
    </row>
    <row r="30077" spans="1:4">
      <c r="A30077" s="489" t="str">
        <f t="shared" si="469"/>
        <v>2370701704居宅介護支援</v>
      </c>
      <c r="B30077" s="489">
        <v>2370701704</v>
      </c>
      <c r="C30077" s="489" t="s">
        <v>2519</v>
      </c>
      <c r="D30077" s="489" t="s">
        <v>6579</v>
      </c>
    </row>
    <row r="30078" spans="1:4">
      <c r="A30078" s="489" t="str">
        <f t="shared" si="469"/>
        <v>2370701712介護予防短期入所生活介護</v>
      </c>
      <c r="B30078" s="489">
        <v>2370701712</v>
      </c>
      <c r="C30078" s="489" t="s">
        <v>2093</v>
      </c>
      <c r="D30078" s="489" t="s">
        <v>6580</v>
      </c>
    </row>
    <row r="30079" spans="1:4">
      <c r="A30079" s="489" t="str">
        <f t="shared" si="469"/>
        <v>2370701712短期入所生活介護</v>
      </c>
      <c r="B30079" s="489">
        <v>2370701712</v>
      </c>
      <c r="C30079" s="489" t="s">
        <v>2092</v>
      </c>
      <c r="D30079" s="489" t="s">
        <v>6580</v>
      </c>
    </row>
    <row r="30080" spans="1:4">
      <c r="A30080" s="489" t="str">
        <f t="shared" si="469"/>
        <v>2370701746介護予防支援</v>
      </c>
      <c r="B30080" s="489">
        <v>2370701746</v>
      </c>
      <c r="C30080" s="489" t="s">
        <v>2520</v>
      </c>
      <c r="D30080" s="489" t="s">
        <v>6581</v>
      </c>
    </row>
    <row r="30081" spans="1:4">
      <c r="A30081" s="489" t="str">
        <f t="shared" si="469"/>
        <v>2370701746居宅介護支援</v>
      </c>
      <c r="B30081" s="489">
        <v>2370701746</v>
      </c>
      <c r="C30081" s="489" t="s">
        <v>2519</v>
      </c>
      <c r="D30081" s="489" t="s">
        <v>6581</v>
      </c>
    </row>
    <row r="30082" spans="1:4">
      <c r="A30082" s="489" t="str">
        <f t="shared" ref="A30082:A30145" si="470">B30082&amp;C30082</f>
        <v>2370701761訪問介護</v>
      </c>
      <c r="B30082" s="489">
        <v>2370701761</v>
      </c>
      <c r="C30082" s="489" t="s">
        <v>140</v>
      </c>
      <c r="D30082" s="489" t="s">
        <v>6582</v>
      </c>
    </row>
    <row r="30083" spans="1:4">
      <c r="A30083" s="489" t="str">
        <f t="shared" si="470"/>
        <v>2370701761訪問介護</v>
      </c>
      <c r="B30083" s="489">
        <v>2370701761</v>
      </c>
      <c r="C30083" s="489" t="s">
        <v>140</v>
      </c>
      <c r="D30083" s="489" t="s">
        <v>6582</v>
      </c>
    </row>
    <row r="30084" spans="1:4">
      <c r="A30084" s="489" t="str">
        <f t="shared" si="470"/>
        <v>2370701761訪問型サービス（独自）</v>
      </c>
      <c r="B30084" s="489">
        <v>2370701761</v>
      </c>
      <c r="C30084" s="489" t="s">
        <v>2571</v>
      </c>
      <c r="D30084" s="489" t="s">
        <v>6582</v>
      </c>
    </row>
    <row r="30085" spans="1:4">
      <c r="A30085" s="489" t="str">
        <f t="shared" si="470"/>
        <v>2370701787介護予防短期入所療養介護（老健）</v>
      </c>
      <c r="B30085" s="489">
        <v>2370701787</v>
      </c>
      <c r="C30085" s="489" t="s">
        <v>2098</v>
      </c>
      <c r="D30085" s="489" t="s">
        <v>6583</v>
      </c>
    </row>
    <row r="30086" spans="1:4">
      <c r="A30086" s="489" t="str">
        <f t="shared" si="470"/>
        <v>2370701787介護予防通所リハビリテーション</v>
      </c>
      <c r="B30086" s="489">
        <v>2370701787</v>
      </c>
      <c r="C30086" s="489" t="s">
        <v>2512</v>
      </c>
      <c r="D30086" s="489" t="s">
        <v>6583</v>
      </c>
    </row>
    <row r="30087" spans="1:4">
      <c r="A30087" s="489" t="str">
        <f t="shared" si="470"/>
        <v>2370701787介護予防訪問リハビリテーション</v>
      </c>
      <c r="B30087" s="489">
        <v>2370701787</v>
      </c>
      <c r="C30087" s="489" t="s">
        <v>2108</v>
      </c>
      <c r="D30087" s="489" t="s">
        <v>6583</v>
      </c>
    </row>
    <row r="30088" spans="1:4">
      <c r="A30088" s="489" t="str">
        <f t="shared" si="470"/>
        <v>2370701787介護老人保健施設</v>
      </c>
      <c r="B30088" s="489">
        <v>2370701787</v>
      </c>
      <c r="C30088" s="489" t="s">
        <v>1922</v>
      </c>
      <c r="D30088" s="489" t="s">
        <v>6583</v>
      </c>
    </row>
    <row r="30089" spans="1:4">
      <c r="A30089" s="489" t="str">
        <f t="shared" si="470"/>
        <v>2370701787短期入所療養介護（老健）</v>
      </c>
      <c r="B30089" s="489">
        <v>2370701787</v>
      </c>
      <c r="C30089" s="489" t="s">
        <v>2094</v>
      </c>
      <c r="D30089" s="489" t="s">
        <v>6583</v>
      </c>
    </row>
    <row r="30090" spans="1:4">
      <c r="A30090" s="489" t="str">
        <f t="shared" si="470"/>
        <v>2370701787通所リハビリテーション</v>
      </c>
      <c r="B30090" s="489">
        <v>2370701787</v>
      </c>
      <c r="C30090" s="489" t="s">
        <v>2511</v>
      </c>
      <c r="D30090" s="489" t="s">
        <v>6583</v>
      </c>
    </row>
    <row r="30091" spans="1:4">
      <c r="A30091" s="489" t="str">
        <f t="shared" si="470"/>
        <v>2370701787通所リハビリテーション</v>
      </c>
      <c r="B30091" s="489">
        <v>2370701787</v>
      </c>
      <c r="C30091" s="489" t="s">
        <v>2511</v>
      </c>
      <c r="D30091" s="489" t="s">
        <v>6583</v>
      </c>
    </row>
    <row r="30092" spans="1:4">
      <c r="A30092" s="489" t="str">
        <f t="shared" si="470"/>
        <v>2370701787訪問リハビリテーション</v>
      </c>
      <c r="B30092" s="489">
        <v>2370701787</v>
      </c>
      <c r="C30092" s="489" t="s">
        <v>2104</v>
      </c>
      <c r="D30092" s="489" t="s">
        <v>6583</v>
      </c>
    </row>
    <row r="30093" spans="1:4">
      <c r="A30093" s="489" t="str">
        <f t="shared" si="470"/>
        <v>2370701803訪問介護</v>
      </c>
      <c r="B30093" s="489">
        <v>2370701803</v>
      </c>
      <c r="C30093" s="489" t="s">
        <v>140</v>
      </c>
      <c r="D30093" s="489" t="s">
        <v>6584</v>
      </c>
    </row>
    <row r="30094" spans="1:4">
      <c r="A30094" s="489" t="str">
        <f t="shared" si="470"/>
        <v>2370701803訪問介護</v>
      </c>
      <c r="B30094" s="489">
        <v>2370701803</v>
      </c>
      <c r="C30094" s="489" t="s">
        <v>140</v>
      </c>
      <c r="D30094" s="489" t="s">
        <v>6584</v>
      </c>
    </row>
    <row r="30095" spans="1:4">
      <c r="A30095" s="489" t="str">
        <f t="shared" si="470"/>
        <v>2370701803訪問型サービス（独自）</v>
      </c>
      <c r="B30095" s="489">
        <v>2370701803</v>
      </c>
      <c r="C30095" s="489" t="s">
        <v>2571</v>
      </c>
      <c r="D30095" s="489" t="s">
        <v>6584</v>
      </c>
    </row>
    <row r="30096" spans="1:4">
      <c r="A30096" s="489" t="str">
        <f t="shared" si="470"/>
        <v>2370701829訪問介護</v>
      </c>
      <c r="B30096" s="489">
        <v>2370701829</v>
      </c>
      <c r="C30096" s="489" t="s">
        <v>140</v>
      </c>
      <c r="D30096" s="489" t="s">
        <v>6585</v>
      </c>
    </row>
    <row r="30097" spans="1:4">
      <c r="A30097" s="489" t="str">
        <f t="shared" si="470"/>
        <v>2370701829訪問介護</v>
      </c>
      <c r="B30097" s="489">
        <v>2370701829</v>
      </c>
      <c r="C30097" s="489" t="s">
        <v>140</v>
      </c>
      <c r="D30097" s="489" t="s">
        <v>6585</v>
      </c>
    </row>
    <row r="30098" spans="1:4">
      <c r="A30098" s="489" t="str">
        <f t="shared" si="470"/>
        <v>2370701829訪問型サービス（独自）</v>
      </c>
      <c r="B30098" s="489">
        <v>2370701829</v>
      </c>
      <c r="C30098" s="489" t="s">
        <v>2571</v>
      </c>
      <c r="D30098" s="489" t="s">
        <v>6585</v>
      </c>
    </row>
    <row r="30099" spans="1:4">
      <c r="A30099" s="489" t="str">
        <f t="shared" si="470"/>
        <v>2370701878地域密着型通所介護</v>
      </c>
      <c r="B30099" s="489">
        <v>2370701878</v>
      </c>
      <c r="C30099" s="489" t="s">
        <v>161</v>
      </c>
      <c r="D30099" s="489" t="s">
        <v>6586</v>
      </c>
    </row>
    <row r="30100" spans="1:4">
      <c r="A30100" s="489" t="str">
        <f t="shared" si="470"/>
        <v>2370701878通所型サービス（独自）</v>
      </c>
      <c r="B30100" s="489">
        <v>2370701878</v>
      </c>
      <c r="C30100" s="489" t="s">
        <v>2570</v>
      </c>
      <c r="D30100" s="489" t="s">
        <v>6586</v>
      </c>
    </row>
    <row r="30101" spans="1:4">
      <c r="A30101" s="489" t="str">
        <f t="shared" si="470"/>
        <v>2370701902介護老人福祉施設</v>
      </c>
      <c r="B30101" s="489">
        <v>2370701902</v>
      </c>
      <c r="C30101" s="489" t="s">
        <v>1921</v>
      </c>
      <c r="D30101" s="489" t="s">
        <v>6587</v>
      </c>
    </row>
    <row r="30102" spans="1:4">
      <c r="A30102" s="489" t="str">
        <f t="shared" si="470"/>
        <v>2370701902介護老人福祉施設</v>
      </c>
      <c r="B30102" s="489">
        <v>2370701902</v>
      </c>
      <c r="C30102" s="489" t="s">
        <v>1921</v>
      </c>
      <c r="D30102" s="489" t="s">
        <v>6587</v>
      </c>
    </row>
    <row r="30103" spans="1:4">
      <c r="A30103" s="489" t="str">
        <f t="shared" si="470"/>
        <v>2370701910訪問介護</v>
      </c>
      <c r="B30103" s="489">
        <v>2370701910</v>
      </c>
      <c r="C30103" s="489" t="s">
        <v>140</v>
      </c>
      <c r="D30103" s="489" t="s">
        <v>6588</v>
      </c>
    </row>
    <row r="30104" spans="1:4">
      <c r="A30104" s="489" t="str">
        <f t="shared" si="470"/>
        <v>2370701910訪問介護</v>
      </c>
      <c r="B30104" s="489">
        <v>2370701910</v>
      </c>
      <c r="C30104" s="489" t="s">
        <v>140</v>
      </c>
      <c r="D30104" s="489" t="s">
        <v>6588</v>
      </c>
    </row>
    <row r="30105" spans="1:4">
      <c r="A30105" s="489" t="str">
        <f t="shared" si="470"/>
        <v>2370701910訪問型サービス（独自）</v>
      </c>
      <c r="B30105" s="489">
        <v>2370701910</v>
      </c>
      <c r="C30105" s="489" t="s">
        <v>2571</v>
      </c>
      <c r="D30105" s="489" t="s">
        <v>6588</v>
      </c>
    </row>
    <row r="30106" spans="1:4">
      <c r="A30106" s="489" t="str">
        <f t="shared" si="470"/>
        <v>2370701928地域密着型通所介護</v>
      </c>
      <c r="B30106" s="489">
        <v>2370701928</v>
      </c>
      <c r="C30106" s="489" t="s">
        <v>161</v>
      </c>
      <c r="D30106" s="489" t="s">
        <v>6589</v>
      </c>
    </row>
    <row r="30107" spans="1:4">
      <c r="A30107" s="489" t="str">
        <f t="shared" si="470"/>
        <v>2370701928通所型サービス（独自）</v>
      </c>
      <c r="B30107" s="489">
        <v>2370701928</v>
      </c>
      <c r="C30107" s="489" t="s">
        <v>2570</v>
      </c>
      <c r="D30107" s="489" t="s">
        <v>6589</v>
      </c>
    </row>
    <row r="30108" spans="1:4">
      <c r="A30108" s="489" t="str">
        <f t="shared" si="470"/>
        <v>2370702017介護予防短期入所生活介護</v>
      </c>
      <c r="B30108" s="489">
        <v>2370702017</v>
      </c>
      <c r="C30108" s="489" t="s">
        <v>2093</v>
      </c>
      <c r="D30108" s="489" t="s">
        <v>6591</v>
      </c>
    </row>
    <row r="30109" spans="1:4">
      <c r="A30109" s="489" t="str">
        <f t="shared" si="470"/>
        <v>2370702017介護予防短期入所生活介護</v>
      </c>
      <c r="B30109" s="489">
        <v>2370702017</v>
      </c>
      <c r="C30109" s="489" t="s">
        <v>2093</v>
      </c>
      <c r="D30109" s="489" t="s">
        <v>6591</v>
      </c>
    </row>
    <row r="30110" spans="1:4">
      <c r="A30110" s="489" t="str">
        <f t="shared" si="470"/>
        <v>2370702017短期入所生活介護</v>
      </c>
      <c r="B30110" s="489">
        <v>2370702017</v>
      </c>
      <c r="C30110" s="489" t="s">
        <v>2092</v>
      </c>
      <c r="D30110" s="489" t="s">
        <v>6591</v>
      </c>
    </row>
    <row r="30111" spans="1:4">
      <c r="A30111" s="489" t="str">
        <f t="shared" si="470"/>
        <v>2370702017短期入所生活介護</v>
      </c>
      <c r="B30111" s="489">
        <v>2370702017</v>
      </c>
      <c r="C30111" s="489" t="s">
        <v>2092</v>
      </c>
      <c r="D30111" s="489" t="s">
        <v>6591</v>
      </c>
    </row>
    <row r="30112" spans="1:4">
      <c r="A30112" s="489" t="str">
        <f t="shared" si="470"/>
        <v>2370702017短期入所生活介護</v>
      </c>
      <c r="B30112" s="489">
        <v>2370702017</v>
      </c>
      <c r="C30112" s="489" t="s">
        <v>2092</v>
      </c>
      <c r="D30112" s="489" t="s">
        <v>6591</v>
      </c>
    </row>
    <row r="30113" spans="1:4">
      <c r="A30113" s="489" t="str">
        <f t="shared" si="470"/>
        <v>2370702017短期入所生活介護</v>
      </c>
      <c r="B30113" s="489">
        <v>2370702017</v>
      </c>
      <c r="C30113" s="489" t="s">
        <v>2092</v>
      </c>
      <c r="D30113" s="489" t="s">
        <v>6591</v>
      </c>
    </row>
    <row r="30114" spans="1:4">
      <c r="A30114" s="489" t="str">
        <f t="shared" si="470"/>
        <v>2370702082通所介護</v>
      </c>
      <c r="B30114" s="489">
        <v>2370702082</v>
      </c>
      <c r="C30114" s="489" t="s">
        <v>158</v>
      </c>
      <c r="D30114" s="489" t="s">
        <v>6592</v>
      </c>
    </row>
    <row r="30115" spans="1:4">
      <c r="A30115" s="489" t="str">
        <f t="shared" si="470"/>
        <v>2370702090居宅介護支援</v>
      </c>
      <c r="B30115" s="489">
        <v>2370702090</v>
      </c>
      <c r="C30115" s="489" t="s">
        <v>2519</v>
      </c>
      <c r="D30115" s="489" t="s">
        <v>6593</v>
      </c>
    </row>
    <row r="30116" spans="1:4">
      <c r="A30116" s="489" t="str">
        <f t="shared" si="470"/>
        <v>2370702108訪問介護</v>
      </c>
      <c r="B30116" s="489">
        <v>2370702108</v>
      </c>
      <c r="C30116" s="489" t="s">
        <v>140</v>
      </c>
      <c r="D30116" s="489" t="s">
        <v>6593</v>
      </c>
    </row>
    <row r="30117" spans="1:4">
      <c r="A30117" s="489" t="str">
        <f t="shared" si="470"/>
        <v>2370702108訪問介護</v>
      </c>
      <c r="B30117" s="489">
        <v>2370702108</v>
      </c>
      <c r="C30117" s="489" t="s">
        <v>140</v>
      </c>
      <c r="D30117" s="489" t="s">
        <v>6593</v>
      </c>
    </row>
    <row r="30118" spans="1:4">
      <c r="A30118" s="489" t="str">
        <f t="shared" si="470"/>
        <v>2370702116介護予防特定施設入居者生活介護</v>
      </c>
      <c r="B30118" s="489">
        <v>2370702116</v>
      </c>
      <c r="C30118" s="489" t="s">
        <v>2514</v>
      </c>
      <c r="D30118" s="489" t="s">
        <v>6594</v>
      </c>
    </row>
    <row r="30119" spans="1:4">
      <c r="A30119" s="489" t="str">
        <f t="shared" si="470"/>
        <v>2370702116特定施設入居者生活介護</v>
      </c>
      <c r="B30119" s="489">
        <v>2370702116</v>
      </c>
      <c r="C30119" s="489" t="s">
        <v>2513</v>
      </c>
      <c r="D30119" s="489" t="s">
        <v>6594</v>
      </c>
    </row>
    <row r="30120" spans="1:4">
      <c r="A30120" s="489" t="str">
        <f t="shared" si="470"/>
        <v>2370702132訪問介護</v>
      </c>
      <c r="B30120" s="489">
        <v>2370702132</v>
      </c>
      <c r="C30120" s="489" t="s">
        <v>140</v>
      </c>
      <c r="D30120" s="489" t="s">
        <v>6595</v>
      </c>
    </row>
    <row r="30121" spans="1:4">
      <c r="A30121" s="489" t="str">
        <f t="shared" si="470"/>
        <v>2370702132訪問介護</v>
      </c>
      <c r="B30121" s="489">
        <v>2370702132</v>
      </c>
      <c r="C30121" s="489" t="s">
        <v>140</v>
      </c>
      <c r="D30121" s="489" t="s">
        <v>6595</v>
      </c>
    </row>
    <row r="30122" spans="1:4">
      <c r="A30122" s="489" t="str">
        <f t="shared" si="470"/>
        <v>2370702207訪問介護</v>
      </c>
      <c r="B30122" s="489">
        <v>2370702207</v>
      </c>
      <c r="C30122" s="489" t="s">
        <v>140</v>
      </c>
      <c r="D30122" s="489" t="s">
        <v>6596</v>
      </c>
    </row>
    <row r="30123" spans="1:4">
      <c r="A30123" s="489" t="str">
        <f t="shared" si="470"/>
        <v>2370702207訪問介護</v>
      </c>
      <c r="B30123" s="489">
        <v>2370702207</v>
      </c>
      <c r="C30123" s="489" t="s">
        <v>140</v>
      </c>
      <c r="D30123" s="489" t="s">
        <v>6596</v>
      </c>
    </row>
    <row r="30124" spans="1:4">
      <c r="A30124" s="489" t="str">
        <f t="shared" si="470"/>
        <v>2370702215居宅介護支援</v>
      </c>
      <c r="B30124" s="489">
        <v>2370702215</v>
      </c>
      <c r="C30124" s="489" t="s">
        <v>2519</v>
      </c>
      <c r="D30124" s="489" t="s">
        <v>6597</v>
      </c>
    </row>
    <row r="30125" spans="1:4">
      <c r="A30125" s="489" t="str">
        <f t="shared" si="470"/>
        <v>2370702249訪問介護</v>
      </c>
      <c r="B30125" s="489">
        <v>2370702249</v>
      </c>
      <c r="C30125" s="489" t="s">
        <v>140</v>
      </c>
      <c r="D30125" s="489" t="s">
        <v>6598</v>
      </c>
    </row>
    <row r="30126" spans="1:4">
      <c r="A30126" s="489" t="str">
        <f t="shared" si="470"/>
        <v>2370702249訪問介護</v>
      </c>
      <c r="B30126" s="489">
        <v>2370702249</v>
      </c>
      <c r="C30126" s="489" t="s">
        <v>140</v>
      </c>
      <c r="D30126" s="489" t="s">
        <v>6598</v>
      </c>
    </row>
    <row r="30127" spans="1:4">
      <c r="A30127" s="489" t="str">
        <f t="shared" si="470"/>
        <v>2370702264訪問介護</v>
      </c>
      <c r="B30127" s="489">
        <v>2370702264</v>
      </c>
      <c r="C30127" s="489" t="s">
        <v>140</v>
      </c>
      <c r="D30127" s="489" t="s">
        <v>6599</v>
      </c>
    </row>
    <row r="30128" spans="1:4">
      <c r="A30128" s="489" t="str">
        <f t="shared" si="470"/>
        <v>2370702264訪問介護</v>
      </c>
      <c r="B30128" s="489">
        <v>2370702264</v>
      </c>
      <c r="C30128" s="489" t="s">
        <v>140</v>
      </c>
      <c r="D30128" s="489" t="s">
        <v>6599</v>
      </c>
    </row>
    <row r="30129" spans="1:4">
      <c r="A30129" s="489" t="str">
        <f t="shared" si="470"/>
        <v>2370702272居宅介護支援</v>
      </c>
      <c r="B30129" s="489">
        <v>2370702272</v>
      </c>
      <c r="C30129" s="489" t="s">
        <v>2519</v>
      </c>
      <c r="D30129" s="489" t="s">
        <v>6600</v>
      </c>
    </row>
    <row r="30130" spans="1:4">
      <c r="A30130" s="489" t="str">
        <f t="shared" si="470"/>
        <v>2370702322訪問介護</v>
      </c>
      <c r="B30130" s="489">
        <v>2370702322</v>
      </c>
      <c r="C30130" s="489" t="s">
        <v>140</v>
      </c>
      <c r="D30130" s="489" t="s">
        <v>6601</v>
      </c>
    </row>
    <row r="30131" spans="1:4">
      <c r="A30131" s="489" t="str">
        <f t="shared" si="470"/>
        <v>2370702322訪問介護</v>
      </c>
      <c r="B30131" s="489">
        <v>2370702322</v>
      </c>
      <c r="C30131" s="489" t="s">
        <v>140</v>
      </c>
      <c r="D30131" s="489" t="s">
        <v>6601</v>
      </c>
    </row>
    <row r="30132" spans="1:4">
      <c r="A30132" s="489" t="str">
        <f t="shared" si="470"/>
        <v>2370702363居宅介護支援</v>
      </c>
      <c r="B30132" s="489">
        <v>2370702363</v>
      </c>
      <c r="C30132" s="489" t="s">
        <v>2519</v>
      </c>
      <c r="D30132" s="489" t="s">
        <v>6602</v>
      </c>
    </row>
    <row r="30133" spans="1:4">
      <c r="A30133" s="489" t="str">
        <f t="shared" si="470"/>
        <v>2370702371居宅介護支援</v>
      </c>
      <c r="B30133" s="489">
        <v>2370702371</v>
      </c>
      <c r="C30133" s="489" t="s">
        <v>2519</v>
      </c>
      <c r="D30133" s="489" t="s">
        <v>6603</v>
      </c>
    </row>
    <row r="30134" spans="1:4">
      <c r="A30134" s="489" t="str">
        <f t="shared" si="470"/>
        <v>2370702389通所介護</v>
      </c>
      <c r="B30134" s="489">
        <v>2370702389</v>
      </c>
      <c r="C30134" s="489" t="s">
        <v>158</v>
      </c>
      <c r="D30134" s="489" t="s">
        <v>6604</v>
      </c>
    </row>
    <row r="30135" spans="1:4">
      <c r="A30135" s="489" t="str">
        <f t="shared" si="470"/>
        <v>2370702397訪問介護</v>
      </c>
      <c r="B30135" s="489">
        <v>2370702397</v>
      </c>
      <c r="C30135" s="489" t="s">
        <v>140</v>
      </c>
      <c r="D30135" s="489" t="s">
        <v>6605</v>
      </c>
    </row>
    <row r="30136" spans="1:4">
      <c r="A30136" s="489" t="str">
        <f t="shared" si="470"/>
        <v>2370702397訪問介護</v>
      </c>
      <c r="B30136" s="489">
        <v>2370702397</v>
      </c>
      <c r="C30136" s="489" t="s">
        <v>140</v>
      </c>
      <c r="D30136" s="489" t="s">
        <v>6605</v>
      </c>
    </row>
    <row r="30137" spans="1:4">
      <c r="A30137" s="489" t="str">
        <f t="shared" si="470"/>
        <v>2370702405居宅介護支援</v>
      </c>
      <c r="B30137" s="489">
        <v>2370702405</v>
      </c>
      <c r="C30137" s="489" t="s">
        <v>2519</v>
      </c>
      <c r="D30137" s="489" t="s">
        <v>6606</v>
      </c>
    </row>
    <row r="30138" spans="1:4">
      <c r="A30138" s="489" t="str">
        <f t="shared" si="470"/>
        <v>2370702413居宅介護支援</v>
      </c>
      <c r="B30138" s="489">
        <v>2370702413</v>
      </c>
      <c r="C30138" s="489" t="s">
        <v>2519</v>
      </c>
      <c r="D30138" s="489" t="s">
        <v>6607</v>
      </c>
    </row>
    <row r="30139" spans="1:4">
      <c r="A30139" s="489" t="str">
        <f t="shared" si="470"/>
        <v>2370702447訪問介護</v>
      </c>
      <c r="B30139" s="489">
        <v>2370702447</v>
      </c>
      <c r="C30139" s="489" t="s">
        <v>140</v>
      </c>
      <c r="D30139" s="489" t="s">
        <v>6608</v>
      </c>
    </row>
    <row r="30140" spans="1:4">
      <c r="A30140" s="489" t="str">
        <f t="shared" si="470"/>
        <v>2370702447訪問介護</v>
      </c>
      <c r="B30140" s="489">
        <v>2370702447</v>
      </c>
      <c r="C30140" s="489" t="s">
        <v>140</v>
      </c>
      <c r="D30140" s="489" t="s">
        <v>6608</v>
      </c>
    </row>
    <row r="30141" spans="1:4">
      <c r="A30141" s="489" t="str">
        <f t="shared" si="470"/>
        <v>2370702454居宅介護支援</v>
      </c>
      <c r="B30141" s="489">
        <v>2370702454</v>
      </c>
      <c r="C30141" s="489" t="s">
        <v>2519</v>
      </c>
      <c r="D30141" s="489" t="s">
        <v>6609</v>
      </c>
    </row>
    <row r="30142" spans="1:4">
      <c r="A30142" s="489" t="str">
        <f t="shared" si="470"/>
        <v>2370702462訪問介護</v>
      </c>
      <c r="B30142" s="489">
        <v>2370702462</v>
      </c>
      <c r="C30142" s="489" t="s">
        <v>140</v>
      </c>
      <c r="D30142" s="489" t="s">
        <v>6610</v>
      </c>
    </row>
    <row r="30143" spans="1:4">
      <c r="A30143" s="489" t="str">
        <f t="shared" si="470"/>
        <v>2370702462訪問介護</v>
      </c>
      <c r="B30143" s="489">
        <v>2370702462</v>
      </c>
      <c r="C30143" s="489" t="s">
        <v>140</v>
      </c>
      <c r="D30143" s="489" t="s">
        <v>6610</v>
      </c>
    </row>
    <row r="30144" spans="1:4">
      <c r="A30144" s="489" t="str">
        <f t="shared" si="470"/>
        <v>2370702470訪問介護</v>
      </c>
      <c r="B30144" s="489">
        <v>2370702470</v>
      </c>
      <c r="C30144" s="489" t="s">
        <v>140</v>
      </c>
      <c r="D30144" s="489" t="s">
        <v>6611</v>
      </c>
    </row>
    <row r="30145" spans="1:4">
      <c r="A30145" s="489" t="str">
        <f t="shared" si="470"/>
        <v>2370702470訪問介護</v>
      </c>
      <c r="B30145" s="489">
        <v>2370702470</v>
      </c>
      <c r="C30145" s="489" t="s">
        <v>140</v>
      </c>
      <c r="D30145" s="489" t="s">
        <v>6611</v>
      </c>
    </row>
    <row r="30146" spans="1:4">
      <c r="A30146" s="489" t="str">
        <f t="shared" ref="A30146:A30209" si="471">B30146&amp;C30146</f>
        <v>2370702496訪問介護</v>
      </c>
      <c r="B30146" s="489">
        <v>2370702496</v>
      </c>
      <c r="C30146" s="489" t="s">
        <v>140</v>
      </c>
      <c r="D30146" s="489" t="s">
        <v>6612</v>
      </c>
    </row>
    <row r="30147" spans="1:4">
      <c r="A30147" s="489" t="str">
        <f t="shared" si="471"/>
        <v>2370702496訪問介護</v>
      </c>
      <c r="B30147" s="489">
        <v>2370702496</v>
      </c>
      <c r="C30147" s="489" t="s">
        <v>140</v>
      </c>
      <c r="D30147" s="489" t="s">
        <v>6612</v>
      </c>
    </row>
    <row r="30148" spans="1:4">
      <c r="A30148" s="489" t="str">
        <f t="shared" si="471"/>
        <v>2370702546訪問介護</v>
      </c>
      <c r="B30148" s="489">
        <v>2370702546</v>
      </c>
      <c r="C30148" s="489" t="s">
        <v>140</v>
      </c>
      <c r="D30148" s="489" t="s">
        <v>6613</v>
      </c>
    </row>
    <row r="30149" spans="1:4">
      <c r="A30149" s="489" t="str">
        <f t="shared" si="471"/>
        <v>2370702546訪問介護</v>
      </c>
      <c r="B30149" s="489">
        <v>2370702546</v>
      </c>
      <c r="C30149" s="489" t="s">
        <v>140</v>
      </c>
      <c r="D30149" s="489" t="s">
        <v>6613</v>
      </c>
    </row>
    <row r="30150" spans="1:4">
      <c r="A30150" s="489" t="str">
        <f t="shared" si="471"/>
        <v>2370702553居宅介護支援</v>
      </c>
      <c r="B30150" s="489">
        <v>2370702553</v>
      </c>
      <c r="C30150" s="489" t="s">
        <v>2519</v>
      </c>
      <c r="D30150" s="489" t="s">
        <v>6614</v>
      </c>
    </row>
    <row r="30151" spans="1:4">
      <c r="A30151" s="489" t="str">
        <f t="shared" si="471"/>
        <v>2370702561訪問介護</v>
      </c>
      <c r="B30151" s="489">
        <v>2370702561</v>
      </c>
      <c r="C30151" s="489" t="s">
        <v>140</v>
      </c>
      <c r="D30151" s="489" t="s">
        <v>6615</v>
      </c>
    </row>
    <row r="30152" spans="1:4">
      <c r="A30152" s="489" t="str">
        <f t="shared" si="471"/>
        <v>2370702561訪問介護</v>
      </c>
      <c r="B30152" s="489">
        <v>2370702561</v>
      </c>
      <c r="C30152" s="489" t="s">
        <v>140</v>
      </c>
      <c r="D30152" s="489" t="s">
        <v>6615</v>
      </c>
    </row>
    <row r="30153" spans="1:4">
      <c r="A30153" s="489" t="str">
        <f t="shared" si="471"/>
        <v>2370702579訪問介護</v>
      </c>
      <c r="B30153" s="489">
        <v>2370702579</v>
      </c>
      <c r="C30153" s="489" t="s">
        <v>140</v>
      </c>
      <c r="D30153" s="489" t="s">
        <v>6614</v>
      </c>
    </row>
    <row r="30154" spans="1:4">
      <c r="A30154" s="489" t="str">
        <f t="shared" si="471"/>
        <v>2370702579訪問介護</v>
      </c>
      <c r="B30154" s="489">
        <v>2370702579</v>
      </c>
      <c r="C30154" s="489" t="s">
        <v>140</v>
      </c>
      <c r="D30154" s="489" t="s">
        <v>6614</v>
      </c>
    </row>
    <row r="30155" spans="1:4">
      <c r="A30155" s="489" t="str">
        <f t="shared" si="471"/>
        <v>2370702587訪問介護</v>
      </c>
      <c r="B30155" s="489">
        <v>2370702587</v>
      </c>
      <c r="C30155" s="489" t="s">
        <v>140</v>
      </c>
      <c r="D30155" s="489" t="s">
        <v>6616</v>
      </c>
    </row>
    <row r="30156" spans="1:4">
      <c r="A30156" s="489" t="str">
        <f t="shared" si="471"/>
        <v>2370702587訪問介護</v>
      </c>
      <c r="B30156" s="489">
        <v>2370702587</v>
      </c>
      <c r="C30156" s="489" t="s">
        <v>140</v>
      </c>
      <c r="D30156" s="489" t="s">
        <v>6616</v>
      </c>
    </row>
    <row r="30157" spans="1:4">
      <c r="A30157" s="489" t="str">
        <f t="shared" si="471"/>
        <v>2370702603介護予防訪問リハビリテーション</v>
      </c>
      <c r="B30157" s="489">
        <v>2370702603</v>
      </c>
      <c r="C30157" s="489" t="s">
        <v>2108</v>
      </c>
      <c r="D30157" s="489" t="s">
        <v>6617</v>
      </c>
    </row>
    <row r="30158" spans="1:4">
      <c r="A30158" s="489" t="str">
        <f t="shared" si="471"/>
        <v>2370702603訪問リハビリテーション</v>
      </c>
      <c r="B30158" s="489">
        <v>2370702603</v>
      </c>
      <c r="C30158" s="489" t="s">
        <v>2104</v>
      </c>
      <c r="D30158" s="489" t="s">
        <v>6617</v>
      </c>
    </row>
    <row r="30159" spans="1:4">
      <c r="A30159" s="489" t="str">
        <f t="shared" si="471"/>
        <v>2370702611居宅介護支援</v>
      </c>
      <c r="B30159" s="489">
        <v>2370702611</v>
      </c>
      <c r="C30159" s="489" t="s">
        <v>2519</v>
      </c>
      <c r="D30159" s="489" t="s">
        <v>6618</v>
      </c>
    </row>
    <row r="30160" spans="1:4">
      <c r="A30160" s="489" t="str">
        <f t="shared" si="471"/>
        <v>2370702637訪問介護</v>
      </c>
      <c r="B30160" s="489">
        <v>2370702637</v>
      </c>
      <c r="C30160" s="489" t="s">
        <v>140</v>
      </c>
      <c r="D30160" s="489" t="s">
        <v>6619</v>
      </c>
    </row>
    <row r="30161" spans="1:4">
      <c r="A30161" s="489" t="str">
        <f t="shared" si="471"/>
        <v>2370702637訪問介護</v>
      </c>
      <c r="B30161" s="489">
        <v>2370702637</v>
      </c>
      <c r="C30161" s="489" t="s">
        <v>140</v>
      </c>
      <c r="D30161" s="489" t="s">
        <v>6619</v>
      </c>
    </row>
    <row r="30162" spans="1:4">
      <c r="A30162" s="489" t="str">
        <f t="shared" si="471"/>
        <v>2370702645訪問介護</v>
      </c>
      <c r="B30162" s="489">
        <v>2370702645</v>
      </c>
      <c r="C30162" s="489" t="s">
        <v>140</v>
      </c>
      <c r="D30162" s="489" t="s">
        <v>6620</v>
      </c>
    </row>
    <row r="30163" spans="1:4">
      <c r="A30163" s="489" t="str">
        <f t="shared" si="471"/>
        <v>2370702645訪問介護</v>
      </c>
      <c r="B30163" s="489">
        <v>2370702645</v>
      </c>
      <c r="C30163" s="489" t="s">
        <v>140</v>
      </c>
      <c r="D30163" s="489" t="s">
        <v>6620</v>
      </c>
    </row>
    <row r="30164" spans="1:4">
      <c r="A30164" s="489" t="str">
        <f t="shared" si="471"/>
        <v>2370702660訪問介護</v>
      </c>
      <c r="B30164" s="489">
        <v>2370702660</v>
      </c>
      <c r="C30164" s="489" t="s">
        <v>140</v>
      </c>
      <c r="D30164" s="489" t="s">
        <v>6621</v>
      </c>
    </row>
    <row r="30165" spans="1:4">
      <c r="A30165" s="489" t="str">
        <f t="shared" si="471"/>
        <v>2370702660訪問介護</v>
      </c>
      <c r="B30165" s="489">
        <v>2370702660</v>
      </c>
      <c r="C30165" s="489" t="s">
        <v>140</v>
      </c>
      <c r="D30165" s="489" t="s">
        <v>6621</v>
      </c>
    </row>
    <row r="30166" spans="1:4">
      <c r="A30166" s="489" t="str">
        <f t="shared" si="471"/>
        <v>2370702686通所介護</v>
      </c>
      <c r="B30166" s="489">
        <v>2370702686</v>
      </c>
      <c r="C30166" s="489" t="s">
        <v>158</v>
      </c>
      <c r="D30166" s="489" t="s">
        <v>6622</v>
      </c>
    </row>
    <row r="30167" spans="1:4">
      <c r="A30167" s="489" t="str">
        <f t="shared" si="471"/>
        <v>2370702694訪問介護</v>
      </c>
      <c r="B30167" s="489">
        <v>2370702694</v>
      </c>
      <c r="C30167" s="489" t="s">
        <v>140</v>
      </c>
      <c r="D30167" s="489" t="s">
        <v>6623</v>
      </c>
    </row>
    <row r="30168" spans="1:4">
      <c r="A30168" s="489" t="str">
        <f t="shared" si="471"/>
        <v>2370702694訪問介護</v>
      </c>
      <c r="B30168" s="489">
        <v>2370702694</v>
      </c>
      <c r="C30168" s="489" t="s">
        <v>140</v>
      </c>
      <c r="D30168" s="489" t="s">
        <v>6623</v>
      </c>
    </row>
    <row r="30169" spans="1:4">
      <c r="A30169" s="489" t="str">
        <f t="shared" si="471"/>
        <v>2370702702居宅介護支援</v>
      </c>
      <c r="B30169" s="489">
        <v>2370702702</v>
      </c>
      <c r="C30169" s="489" t="s">
        <v>2519</v>
      </c>
      <c r="D30169" s="489" t="s">
        <v>6624</v>
      </c>
    </row>
    <row r="30170" spans="1:4">
      <c r="A30170" s="489" t="str">
        <f t="shared" si="471"/>
        <v>2370702710通所介護</v>
      </c>
      <c r="B30170" s="489">
        <v>2370702710</v>
      </c>
      <c r="C30170" s="489" t="s">
        <v>158</v>
      </c>
      <c r="D30170" s="489" t="s">
        <v>6625</v>
      </c>
    </row>
    <row r="30171" spans="1:4">
      <c r="A30171" s="489" t="str">
        <f t="shared" si="471"/>
        <v>2370702728訪問介護</v>
      </c>
      <c r="B30171" s="489">
        <v>2370702728</v>
      </c>
      <c r="C30171" s="489" t="s">
        <v>140</v>
      </c>
      <c r="D30171" s="489" t="s">
        <v>6626</v>
      </c>
    </row>
    <row r="30172" spans="1:4">
      <c r="A30172" s="489" t="str">
        <f t="shared" si="471"/>
        <v>2370702728訪問介護</v>
      </c>
      <c r="B30172" s="489">
        <v>2370702728</v>
      </c>
      <c r="C30172" s="489" t="s">
        <v>140</v>
      </c>
      <c r="D30172" s="489" t="s">
        <v>6626</v>
      </c>
    </row>
    <row r="30173" spans="1:4">
      <c r="A30173" s="489" t="str">
        <f t="shared" si="471"/>
        <v>2370702736訪問介護</v>
      </c>
      <c r="B30173" s="489">
        <v>2370702736</v>
      </c>
      <c r="C30173" s="489" t="s">
        <v>140</v>
      </c>
      <c r="D30173" s="489" t="s">
        <v>6627</v>
      </c>
    </row>
    <row r="30174" spans="1:4">
      <c r="A30174" s="489" t="str">
        <f t="shared" si="471"/>
        <v>2370702736訪問介護</v>
      </c>
      <c r="B30174" s="489">
        <v>2370702736</v>
      </c>
      <c r="C30174" s="489" t="s">
        <v>140</v>
      </c>
      <c r="D30174" s="489" t="s">
        <v>6627</v>
      </c>
    </row>
    <row r="30175" spans="1:4">
      <c r="A30175" s="489" t="str">
        <f t="shared" si="471"/>
        <v>2370702751通所介護</v>
      </c>
      <c r="B30175" s="489">
        <v>2370702751</v>
      </c>
      <c r="C30175" s="489" t="s">
        <v>158</v>
      </c>
      <c r="D30175" s="489" t="s">
        <v>6628</v>
      </c>
    </row>
    <row r="30176" spans="1:4">
      <c r="A30176" s="489" t="str">
        <f t="shared" si="471"/>
        <v>2370702769訪問介護</v>
      </c>
      <c r="B30176" s="489">
        <v>2370702769</v>
      </c>
      <c r="C30176" s="489" t="s">
        <v>140</v>
      </c>
      <c r="D30176" s="489" t="s">
        <v>6629</v>
      </c>
    </row>
    <row r="30177" spans="1:4">
      <c r="A30177" s="489" t="str">
        <f t="shared" si="471"/>
        <v>2370702769訪問介護</v>
      </c>
      <c r="B30177" s="489">
        <v>2370702769</v>
      </c>
      <c r="C30177" s="489" t="s">
        <v>140</v>
      </c>
      <c r="D30177" s="489" t="s">
        <v>6629</v>
      </c>
    </row>
    <row r="30178" spans="1:4">
      <c r="A30178" s="489" t="str">
        <f t="shared" si="471"/>
        <v>2370702785訪問介護</v>
      </c>
      <c r="B30178" s="489">
        <v>2370702785</v>
      </c>
      <c r="C30178" s="489" t="s">
        <v>140</v>
      </c>
      <c r="D30178" s="489" t="s">
        <v>6630</v>
      </c>
    </row>
    <row r="30179" spans="1:4">
      <c r="A30179" s="489" t="str">
        <f t="shared" si="471"/>
        <v>2370702785訪問介護</v>
      </c>
      <c r="B30179" s="489">
        <v>2370702785</v>
      </c>
      <c r="C30179" s="489" t="s">
        <v>140</v>
      </c>
      <c r="D30179" s="489" t="s">
        <v>6630</v>
      </c>
    </row>
    <row r="30180" spans="1:4">
      <c r="A30180" s="489" t="str">
        <f t="shared" si="471"/>
        <v>2370702801訪問介護</v>
      </c>
      <c r="B30180" s="489">
        <v>2370702801</v>
      </c>
      <c r="C30180" s="489" t="s">
        <v>140</v>
      </c>
      <c r="D30180" s="489" t="s">
        <v>6631</v>
      </c>
    </row>
    <row r="30181" spans="1:4">
      <c r="A30181" s="489" t="str">
        <f t="shared" si="471"/>
        <v>2370702801訪問介護</v>
      </c>
      <c r="B30181" s="489">
        <v>2370702801</v>
      </c>
      <c r="C30181" s="489" t="s">
        <v>140</v>
      </c>
      <c r="D30181" s="489" t="s">
        <v>6631</v>
      </c>
    </row>
    <row r="30182" spans="1:4">
      <c r="A30182" s="489" t="str">
        <f t="shared" si="471"/>
        <v>2370702819訪問介護</v>
      </c>
      <c r="B30182" s="489">
        <v>2370702819</v>
      </c>
      <c r="C30182" s="489" t="s">
        <v>140</v>
      </c>
      <c r="D30182" s="489" t="s">
        <v>6632</v>
      </c>
    </row>
    <row r="30183" spans="1:4">
      <c r="A30183" s="489" t="str">
        <f t="shared" si="471"/>
        <v>2370702819訪問介護</v>
      </c>
      <c r="B30183" s="489">
        <v>2370702819</v>
      </c>
      <c r="C30183" s="489" t="s">
        <v>140</v>
      </c>
      <c r="D30183" s="489" t="s">
        <v>6632</v>
      </c>
    </row>
    <row r="30184" spans="1:4">
      <c r="A30184" s="489" t="str">
        <f t="shared" si="471"/>
        <v>2370702827介護予防支援</v>
      </c>
      <c r="B30184" s="489">
        <v>2370702827</v>
      </c>
      <c r="C30184" s="489" t="s">
        <v>2520</v>
      </c>
      <c r="D30184" s="489" t="s">
        <v>6633</v>
      </c>
    </row>
    <row r="30185" spans="1:4">
      <c r="A30185" s="489" t="str">
        <f t="shared" si="471"/>
        <v>2370702827居宅介護支援</v>
      </c>
      <c r="B30185" s="489">
        <v>2370702827</v>
      </c>
      <c r="C30185" s="489" t="s">
        <v>2519</v>
      </c>
      <c r="D30185" s="489" t="s">
        <v>6633</v>
      </c>
    </row>
    <row r="30186" spans="1:4">
      <c r="A30186" s="489" t="str">
        <f t="shared" si="471"/>
        <v>2370702835通所介護</v>
      </c>
      <c r="B30186" s="489">
        <v>2370702835</v>
      </c>
      <c r="C30186" s="489" t="s">
        <v>158</v>
      </c>
      <c r="D30186" s="489" t="s">
        <v>6634</v>
      </c>
    </row>
    <row r="30187" spans="1:4">
      <c r="A30187" s="489" t="str">
        <f t="shared" si="471"/>
        <v>2370702843訪問介護</v>
      </c>
      <c r="B30187" s="489">
        <v>2370702843</v>
      </c>
      <c r="C30187" s="489" t="s">
        <v>140</v>
      </c>
      <c r="D30187" s="489" t="s">
        <v>6635</v>
      </c>
    </row>
    <row r="30188" spans="1:4">
      <c r="A30188" s="489" t="str">
        <f t="shared" si="471"/>
        <v>2370702843訪問介護</v>
      </c>
      <c r="B30188" s="489">
        <v>2370702843</v>
      </c>
      <c r="C30188" s="489" t="s">
        <v>140</v>
      </c>
      <c r="D30188" s="489" t="s">
        <v>6635</v>
      </c>
    </row>
    <row r="30189" spans="1:4">
      <c r="A30189" s="489" t="str">
        <f t="shared" si="471"/>
        <v>2370702868居宅介護支援</v>
      </c>
      <c r="B30189" s="489">
        <v>2370702868</v>
      </c>
      <c r="C30189" s="489" t="s">
        <v>2519</v>
      </c>
      <c r="D30189" s="489" t="s">
        <v>6637</v>
      </c>
    </row>
    <row r="30190" spans="1:4">
      <c r="A30190" s="489" t="str">
        <f t="shared" si="471"/>
        <v>2370702876居宅介護支援</v>
      </c>
      <c r="B30190" s="489">
        <v>2370702876</v>
      </c>
      <c r="C30190" s="489" t="s">
        <v>2519</v>
      </c>
      <c r="D30190" s="489" t="s">
        <v>6638</v>
      </c>
    </row>
    <row r="30191" spans="1:4">
      <c r="A30191" s="489" t="str">
        <f t="shared" si="471"/>
        <v>2370702884介護予防特定施設入居者生活介護</v>
      </c>
      <c r="B30191" s="489">
        <v>2370702884</v>
      </c>
      <c r="C30191" s="489" t="s">
        <v>2514</v>
      </c>
      <c r="D30191" s="489" t="s">
        <v>6639</v>
      </c>
    </row>
    <row r="30192" spans="1:4">
      <c r="A30192" s="489" t="str">
        <f t="shared" si="471"/>
        <v>2370702884特定施設入居者生活介護</v>
      </c>
      <c r="B30192" s="489">
        <v>2370702884</v>
      </c>
      <c r="C30192" s="489" t="s">
        <v>2513</v>
      </c>
      <c r="D30192" s="489" t="s">
        <v>6639</v>
      </c>
    </row>
    <row r="30193" spans="1:4">
      <c r="A30193" s="489" t="str">
        <f t="shared" si="471"/>
        <v>2370702892訪問介護</v>
      </c>
      <c r="B30193" s="489">
        <v>2370702892</v>
      </c>
      <c r="C30193" s="489" t="s">
        <v>140</v>
      </c>
      <c r="D30193" s="489" t="s">
        <v>6640</v>
      </c>
    </row>
    <row r="30194" spans="1:4">
      <c r="A30194" s="489" t="str">
        <f t="shared" si="471"/>
        <v>2370702892訪問介護</v>
      </c>
      <c r="B30194" s="489">
        <v>2370702892</v>
      </c>
      <c r="C30194" s="489" t="s">
        <v>140</v>
      </c>
      <c r="D30194" s="489" t="s">
        <v>6640</v>
      </c>
    </row>
    <row r="30195" spans="1:4">
      <c r="A30195" s="489" t="str">
        <f t="shared" si="471"/>
        <v>2370702900訪問介護</v>
      </c>
      <c r="B30195" s="489">
        <v>2370702900</v>
      </c>
      <c r="C30195" s="489" t="s">
        <v>140</v>
      </c>
      <c r="D30195" s="489" t="s">
        <v>6641</v>
      </c>
    </row>
    <row r="30196" spans="1:4">
      <c r="A30196" s="489" t="str">
        <f t="shared" si="471"/>
        <v>2370702900訪問介護</v>
      </c>
      <c r="B30196" s="489">
        <v>2370702900</v>
      </c>
      <c r="C30196" s="489" t="s">
        <v>140</v>
      </c>
      <c r="D30196" s="489" t="s">
        <v>6641</v>
      </c>
    </row>
    <row r="30197" spans="1:4">
      <c r="A30197" s="489" t="str">
        <f t="shared" si="471"/>
        <v>2370702918介護予防支援</v>
      </c>
      <c r="B30197" s="489">
        <v>2370702918</v>
      </c>
      <c r="C30197" s="489" t="s">
        <v>2520</v>
      </c>
      <c r="D30197" s="489" t="s">
        <v>6642</v>
      </c>
    </row>
    <row r="30198" spans="1:4">
      <c r="A30198" s="489" t="str">
        <f t="shared" si="471"/>
        <v>2370702918居宅介護支援</v>
      </c>
      <c r="B30198" s="489">
        <v>2370702918</v>
      </c>
      <c r="C30198" s="489" t="s">
        <v>2519</v>
      </c>
      <c r="D30198" s="489" t="s">
        <v>6642</v>
      </c>
    </row>
    <row r="30199" spans="1:4">
      <c r="A30199" s="489" t="str">
        <f t="shared" si="471"/>
        <v>2370702926介護予防支援</v>
      </c>
      <c r="B30199" s="489">
        <v>2370702926</v>
      </c>
      <c r="C30199" s="489" t="s">
        <v>2520</v>
      </c>
      <c r="D30199" s="489" t="s">
        <v>6643</v>
      </c>
    </row>
    <row r="30200" spans="1:4">
      <c r="A30200" s="489" t="str">
        <f t="shared" si="471"/>
        <v>2370702926居宅介護支援</v>
      </c>
      <c r="B30200" s="489">
        <v>2370702926</v>
      </c>
      <c r="C30200" s="489" t="s">
        <v>2519</v>
      </c>
      <c r="D30200" s="489" t="s">
        <v>6643</v>
      </c>
    </row>
    <row r="30201" spans="1:4">
      <c r="A30201" s="489" t="str">
        <f t="shared" si="471"/>
        <v>2370702942介護予防特定施設入居者生活介護</v>
      </c>
      <c r="B30201" s="489">
        <v>2370702942</v>
      </c>
      <c r="C30201" s="489" t="s">
        <v>2514</v>
      </c>
      <c r="D30201" s="489" t="s">
        <v>6644</v>
      </c>
    </row>
    <row r="30202" spans="1:4">
      <c r="A30202" s="489" t="str">
        <f t="shared" si="471"/>
        <v>2370702942特定施設入居者生活介護</v>
      </c>
      <c r="B30202" s="489">
        <v>2370702942</v>
      </c>
      <c r="C30202" s="489" t="s">
        <v>2513</v>
      </c>
      <c r="D30202" s="489" t="s">
        <v>6644</v>
      </c>
    </row>
    <row r="30203" spans="1:4">
      <c r="A30203" s="489" t="str">
        <f t="shared" si="471"/>
        <v>2370702959訪問介護</v>
      </c>
      <c r="B30203" s="489">
        <v>2370702959</v>
      </c>
      <c r="C30203" s="489" t="s">
        <v>140</v>
      </c>
      <c r="D30203" s="489" t="s">
        <v>6636</v>
      </c>
    </row>
    <row r="30204" spans="1:4">
      <c r="A30204" s="489" t="str">
        <f t="shared" si="471"/>
        <v>2370702959訪問介護</v>
      </c>
      <c r="B30204" s="489">
        <v>2370702959</v>
      </c>
      <c r="C30204" s="489" t="s">
        <v>140</v>
      </c>
      <c r="D30204" s="489" t="s">
        <v>6636</v>
      </c>
    </row>
    <row r="30205" spans="1:4">
      <c r="A30205" s="489" t="str">
        <f t="shared" si="471"/>
        <v>2370800019介護予防支援</v>
      </c>
      <c r="B30205" s="489">
        <v>2370800019</v>
      </c>
      <c r="C30205" s="489" t="s">
        <v>2520</v>
      </c>
      <c r="D30205" s="489" t="s">
        <v>6645</v>
      </c>
    </row>
    <row r="30206" spans="1:4">
      <c r="A30206" s="489" t="str">
        <f t="shared" si="471"/>
        <v>2370800019居宅介護支援</v>
      </c>
      <c r="B30206" s="489">
        <v>2370800019</v>
      </c>
      <c r="C30206" s="489" t="s">
        <v>2519</v>
      </c>
      <c r="D30206" s="489" t="s">
        <v>6645</v>
      </c>
    </row>
    <row r="30207" spans="1:4">
      <c r="A30207" s="489" t="str">
        <f t="shared" si="471"/>
        <v>2370800019訪問介護</v>
      </c>
      <c r="B30207" s="489">
        <v>2370800019</v>
      </c>
      <c r="C30207" s="489" t="s">
        <v>140</v>
      </c>
      <c r="D30207" s="489" t="s">
        <v>6645</v>
      </c>
    </row>
    <row r="30208" spans="1:4">
      <c r="A30208" s="489" t="str">
        <f t="shared" si="471"/>
        <v>2370800019訪問介護</v>
      </c>
      <c r="B30208" s="489">
        <v>2370800019</v>
      </c>
      <c r="C30208" s="489" t="s">
        <v>140</v>
      </c>
      <c r="D30208" s="489" t="s">
        <v>6645</v>
      </c>
    </row>
    <row r="30209" spans="1:4">
      <c r="A30209" s="489" t="str">
        <f t="shared" si="471"/>
        <v>2370800019訪問型サービス（独自）</v>
      </c>
      <c r="B30209" s="489">
        <v>2370800019</v>
      </c>
      <c r="C30209" s="489" t="s">
        <v>2571</v>
      </c>
      <c r="D30209" s="489" t="s">
        <v>6645</v>
      </c>
    </row>
    <row r="30210" spans="1:4">
      <c r="A30210" s="489" t="str">
        <f t="shared" ref="A30210:A30273" si="472">B30210&amp;C30210</f>
        <v>2370800027介護予防支援</v>
      </c>
      <c r="B30210" s="489">
        <v>2370800027</v>
      </c>
      <c r="C30210" s="489" t="s">
        <v>2520</v>
      </c>
      <c r="D30210" s="489" t="s">
        <v>6646</v>
      </c>
    </row>
    <row r="30211" spans="1:4">
      <c r="A30211" s="489" t="str">
        <f t="shared" si="472"/>
        <v>2370800027居宅介護支援</v>
      </c>
      <c r="B30211" s="489">
        <v>2370800027</v>
      </c>
      <c r="C30211" s="489" t="s">
        <v>2519</v>
      </c>
      <c r="D30211" s="489" t="s">
        <v>6646</v>
      </c>
    </row>
    <row r="30212" spans="1:4">
      <c r="A30212" s="489" t="str">
        <f t="shared" si="472"/>
        <v>2370800068介護老人福祉施設</v>
      </c>
      <c r="B30212" s="489">
        <v>2370800068</v>
      </c>
      <c r="C30212" s="489" t="s">
        <v>1921</v>
      </c>
      <c r="D30212" s="489" t="s">
        <v>6647</v>
      </c>
    </row>
    <row r="30213" spans="1:4">
      <c r="A30213" s="489" t="str">
        <f t="shared" si="472"/>
        <v>2370800068介護老人福祉施設</v>
      </c>
      <c r="B30213" s="489">
        <v>2370800068</v>
      </c>
      <c r="C30213" s="489" t="s">
        <v>1921</v>
      </c>
      <c r="D30213" s="489" t="s">
        <v>6647</v>
      </c>
    </row>
    <row r="30214" spans="1:4">
      <c r="A30214" s="489" t="str">
        <f t="shared" si="472"/>
        <v>2370800084居宅介護支援</v>
      </c>
      <c r="B30214" s="489">
        <v>2370800084</v>
      </c>
      <c r="C30214" s="489" t="s">
        <v>2519</v>
      </c>
      <c r="D30214" s="489" t="s">
        <v>6648</v>
      </c>
    </row>
    <row r="30215" spans="1:4">
      <c r="A30215" s="489" t="str">
        <f t="shared" si="472"/>
        <v>2370800100介護予防支援</v>
      </c>
      <c r="B30215" s="489">
        <v>2370800100</v>
      </c>
      <c r="C30215" s="489" t="s">
        <v>2520</v>
      </c>
      <c r="D30215" s="489" t="s">
        <v>6649</v>
      </c>
    </row>
    <row r="30216" spans="1:4">
      <c r="A30216" s="489" t="str">
        <f t="shared" si="472"/>
        <v>2370800100居宅介護支援</v>
      </c>
      <c r="B30216" s="489">
        <v>2370800100</v>
      </c>
      <c r="C30216" s="489" t="s">
        <v>2519</v>
      </c>
      <c r="D30216" s="489" t="s">
        <v>6649</v>
      </c>
    </row>
    <row r="30217" spans="1:4">
      <c r="A30217" s="489" t="str">
        <f t="shared" si="472"/>
        <v>2370800134訪問介護</v>
      </c>
      <c r="B30217" s="489">
        <v>2370800134</v>
      </c>
      <c r="C30217" s="489" t="s">
        <v>140</v>
      </c>
      <c r="D30217" s="489" t="s">
        <v>6650</v>
      </c>
    </row>
    <row r="30218" spans="1:4">
      <c r="A30218" s="489" t="str">
        <f t="shared" si="472"/>
        <v>2370800134訪問介護</v>
      </c>
      <c r="B30218" s="489">
        <v>2370800134</v>
      </c>
      <c r="C30218" s="489" t="s">
        <v>140</v>
      </c>
      <c r="D30218" s="489" t="s">
        <v>6650</v>
      </c>
    </row>
    <row r="30219" spans="1:4">
      <c r="A30219" s="489" t="str">
        <f t="shared" si="472"/>
        <v>2370800134訪問型サービス（独自）</v>
      </c>
      <c r="B30219" s="489">
        <v>2370800134</v>
      </c>
      <c r="C30219" s="489" t="s">
        <v>2571</v>
      </c>
      <c r="D30219" s="489" t="s">
        <v>6650</v>
      </c>
    </row>
    <row r="30220" spans="1:4">
      <c r="A30220" s="489" t="str">
        <f t="shared" si="472"/>
        <v>2370800159通所介護</v>
      </c>
      <c r="B30220" s="489">
        <v>2370800159</v>
      </c>
      <c r="C30220" s="489" t="s">
        <v>158</v>
      </c>
      <c r="D30220" s="489" t="s">
        <v>6651</v>
      </c>
    </row>
    <row r="30221" spans="1:4">
      <c r="A30221" s="489" t="str">
        <f t="shared" si="472"/>
        <v>2370800159通所型サービス（独自）</v>
      </c>
      <c r="B30221" s="489">
        <v>2370800159</v>
      </c>
      <c r="C30221" s="489" t="s">
        <v>2570</v>
      </c>
      <c r="D30221" s="489" t="s">
        <v>6651</v>
      </c>
    </row>
    <row r="30222" spans="1:4">
      <c r="A30222" s="489" t="str">
        <f t="shared" si="472"/>
        <v>2370800191通所介護</v>
      </c>
      <c r="B30222" s="489">
        <v>2370800191</v>
      </c>
      <c r="C30222" s="489" t="s">
        <v>158</v>
      </c>
      <c r="D30222" s="489" t="s">
        <v>6652</v>
      </c>
    </row>
    <row r="30223" spans="1:4">
      <c r="A30223" s="489" t="str">
        <f t="shared" si="472"/>
        <v>2370800191通所型サービス（独自）</v>
      </c>
      <c r="B30223" s="489">
        <v>2370800191</v>
      </c>
      <c r="C30223" s="489" t="s">
        <v>2570</v>
      </c>
      <c r="D30223" s="489" t="s">
        <v>6652</v>
      </c>
    </row>
    <row r="30224" spans="1:4">
      <c r="A30224" s="489" t="str">
        <f t="shared" si="472"/>
        <v>2370800233居宅介護支援</v>
      </c>
      <c r="B30224" s="489">
        <v>2370800233</v>
      </c>
      <c r="C30224" s="489" t="s">
        <v>2519</v>
      </c>
      <c r="D30224" s="489" t="s">
        <v>6653</v>
      </c>
    </row>
    <row r="30225" spans="1:4">
      <c r="A30225" s="489" t="str">
        <f t="shared" si="472"/>
        <v>2370800233通所介護</v>
      </c>
      <c r="B30225" s="489">
        <v>2370800233</v>
      </c>
      <c r="C30225" s="489" t="s">
        <v>158</v>
      </c>
      <c r="D30225" s="489" t="s">
        <v>6653</v>
      </c>
    </row>
    <row r="30226" spans="1:4">
      <c r="A30226" s="489" t="str">
        <f t="shared" si="472"/>
        <v>2370800233通所型サービス（独自）</v>
      </c>
      <c r="B30226" s="489">
        <v>2370800233</v>
      </c>
      <c r="C30226" s="489" t="s">
        <v>2570</v>
      </c>
      <c r="D30226" s="489" t="s">
        <v>6653</v>
      </c>
    </row>
    <row r="30227" spans="1:4">
      <c r="A30227" s="489" t="str">
        <f t="shared" si="472"/>
        <v>2370800258居宅介護支援</v>
      </c>
      <c r="B30227" s="489">
        <v>2370800258</v>
      </c>
      <c r="C30227" s="489" t="s">
        <v>2519</v>
      </c>
      <c r="D30227" s="489" t="s">
        <v>6654</v>
      </c>
    </row>
    <row r="30228" spans="1:4">
      <c r="A30228" s="489" t="str">
        <f t="shared" si="472"/>
        <v>2370800266訪問介護</v>
      </c>
      <c r="B30228" s="489">
        <v>2370800266</v>
      </c>
      <c r="C30228" s="489" t="s">
        <v>140</v>
      </c>
      <c r="D30228" s="489" t="s">
        <v>6655</v>
      </c>
    </row>
    <row r="30229" spans="1:4">
      <c r="A30229" s="489" t="str">
        <f t="shared" si="472"/>
        <v>2370800266訪問介護</v>
      </c>
      <c r="B30229" s="489">
        <v>2370800266</v>
      </c>
      <c r="C30229" s="489" t="s">
        <v>140</v>
      </c>
      <c r="D30229" s="489" t="s">
        <v>6655</v>
      </c>
    </row>
    <row r="30230" spans="1:4">
      <c r="A30230" s="489" t="str">
        <f t="shared" si="472"/>
        <v>2370800324介護予防短期入所生活介護</v>
      </c>
      <c r="B30230" s="489">
        <v>2370800324</v>
      </c>
      <c r="C30230" s="489" t="s">
        <v>2093</v>
      </c>
      <c r="D30230" s="489" t="s">
        <v>6648</v>
      </c>
    </row>
    <row r="30231" spans="1:4">
      <c r="A30231" s="489" t="str">
        <f t="shared" si="472"/>
        <v>2370800324介護予防短期入所生活介護</v>
      </c>
      <c r="B30231" s="489">
        <v>2370800324</v>
      </c>
      <c r="C30231" s="489" t="s">
        <v>2093</v>
      </c>
      <c r="D30231" s="489" t="s">
        <v>6648</v>
      </c>
    </row>
    <row r="30232" spans="1:4">
      <c r="A30232" s="489" t="str">
        <f t="shared" si="472"/>
        <v>2370800324短期入所生活介護</v>
      </c>
      <c r="B30232" s="489">
        <v>2370800324</v>
      </c>
      <c r="C30232" s="489" t="s">
        <v>2092</v>
      </c>
      <c r="D30232" s="489" t="s">
        <v>6648</v>
      </c>
    </row>
    <row r="30233" spans="1:4">
      <c r="A30233" s="489" t="str">
        <f t="shared" si="472"/>
        <v>2370800324短期入所生活介護</v>
      </c>
      <c r="B30233" s="489">
        <v>2370800324</v>
      </c>
      <c r="C30233" s="489" t="s">
        <v>2092</v>
      </c>
      <c r="D30233" s="489" t="s">
        <v>6648</v>
      </c>
    </row>
    <row r="30234" spans="1:4">
      <c r="A30234" s="489" t="str">
        <f t="shared" si="472"/>
        <v>2370800357訪問介護</v>
      </c>
      <c r="B30234" s="489">
        <v>2370800357</v>
      </c>
      <c r="C30234" s="489" t="s">
        <v>140</v>
      </c>
      <c r="D30234" s="489" t="s">
        <v>6656</v>
      </c>
    </row>
    <row r="30235" spans="1:4">
      <c r="A30235" s="489" t="str">
        <f t="shared" si="472"/>
        <v>2370800357訪問介護</v>
      </c>
      <c r="B30235" s="489">
        <v>2370800357</v>
      </c>
      <c r="C30235" s="489" t="s">
        <v>140</v>
      </c>
      <c r="D30235" s="489" t="s">
        <v>6656</v>
      </c>
    </row>
    <row r="30236" spans="1:4">
      <c r="A30236" s="489" t="str">
        <f t="shared" si="472"/>
        <v>2370800357訪問型サービス（独自）</v>
      </c>
      <c r="B30236" s="489">
        <v>2370800357</v>
      </c>
      <c r="C30236" s="489" t="s">
        <v>2571</v>
      </c>
      <c r="D30236" s="489" t="s">
        <v>6656</v>
      </c>
    </row>
    <row r="30237" spans="1:4">
      <c r="A30237" s="489" t="str">
        <f t="shared" si="472"/>
        <v>2370800365通所介護</v>
      </c>
      <c r="B30237" s="489">
        <v>2370800365</v>
      </c>
      <c r="C30237" s="489" t="s">
        <v>158</v>
      </c>
      <c r="D30237" s="489" t="s">
        <v>6657</v>
      </c>
    </row>
    <row r="30238" spans="1:4">
      <c r="A30238" s="489" t="str">
        <f t="shared" si="472"/>
        <v>2370800365通所型サービス（独自）</v>
      </c>
      <c r="B30238" s="489">
        <v>2370800365</v>
      </c>
      <c r="C30238" s="489" t="s">
        <v>2570</v>
      </c>
      <c r="D30238" s="489" t="s">
        <v>6657</v>
      </c>
    </row>
    <row r="30239" spans="1:4">
      <c r="A30239" s="489" t="str">
        <f t="shared" si="472"/>
        <v>2370800373介護予防特定施設入居者生活介護</v>
      </c>
      <c r="B30239" s="489">
        <v>2370800373</v>
      </c>
      <c r="C30239" s="489" t="s">
        <v>2514</v>
      </c>
      <c r="D30239" s="489" t="s">
        <v>6658</v>
      </c>
    </row>
    <row r="30240" spans="1:4">
      <c r="A30240" s="489" t="str">
        <f t="shared" si="472"/>
        <v>2370800373特定施設入居者生活介護</v>
      </c>
      <c r="B30240" s="489">
        <v>2370800373</v>
      </c>
      <c r="C30240" s="489" t="s">
        <v>2513</v>
      </c>
      <c r="D30240" s="489" t="s">
        <v>6658</v>
      </c>
    </row>
    <row r="30241" spans="1:4">
      <c r="A30241" s="489" t="str">
        <f t="shared" si="472"/>
        <v>2370800415居宅介護支援</v>
      </c>
      <c r="B30241" s="489">
        <v>2370800415</v>
      </c>
      <c r="C30241" s="489" t="s">
        <v>2519</v>
      </c>
      <c r="D30241" s="489" t="s">
        <v>6659</v>
      </c>
    </row>
    <row r="30242" spans="1:4">
      <c r="A30242" s="489" t="str">
        <f t="shared" si="472"/>
        <v>2370800464訪問介護</v>
      </c>
      <c r="B30242" s="489">
        <v>2370800464</v>
      </c>
      <c r="C30242" s="489" t="s">
        <v>140</v>
      </c>
      <c r="D30242" s="489" t="s">
        <v>6660</v>
      </c>
    </row>
    <row r="30243" spans="1:4">
      <c r="A30243" s="489" t="str">
        <f t="shared" si="472"/>
        <v>2370800464訪問介護</v>
      </c>
      <c r="B30243" s="489">
        <v>2370800464</v>
      </c>
      <c r="C30243" s="489" t="s">
        <v>140</v>
      </c>
      <c r="D30243" s="489" t="s">
        <v>6660</v>
      </c>
    </row>
    <row r="30244" spans="1:4">
      <c r="A30244" s="489" t="str">
        <f t="shared" si="472"/>
        <v>2370800464訪問型サービス（独自）</v>
      </c>
      <c r="B30244" s="489">
        <v>2370800464</v>
      </c>
      <c r="C30244" s="489" t="s">
        <v>2571</v>
      </c>
      <c r="D30244" s="489" t="s">
        <v>6660</v>
      </c>
    </row>
    <row r="30245" spans="1:4">
      <c r="A30245" s="489" t="str">
        <f t="shared" si="472"/>
        <v>2370800506訪問介護</v>
      </c>
      <c r="B30245" s="489">
        <v>2370800506</v>
      </c>
      <c r="C30245" s="489" t="s">
        <v>140</v>
      </c>
      <c r="D30245" s="489" t="s">
        <v>6661</v>
      </c>
    </row>
    <row r="30246" spans="1:4">
      <c r="A30246" s="489" t="str">
        <f t="shared" si="472"/>
        <v>2370800506訪問介護</v>
      </c>
      <c r="B30246" s="489">
        <v>2370800506</v>
      </c>
      <c r="C30246" s="489" t="s">
        <v>140</v>
      </c>
      <c r="D30246" s="489" t="s">
        <v>6661</v>
      </c>
    </row>
    <row r="30247" spans="1:4">
      <c r="A30247" s="489" t="str">
        <f t="shared" si="472"/>
        <v>2370800506訪問型サービス（独自）</v>
      </c>
      <c r="B30247" s="489">
        <v>2370800506</v>
      </c>
      <c r="C30247" s="489" t="s">
        <v>2571</v>
      </c>
      <c r="D30247" s="489" t="s">
        <v>6661</v>
      </c>
    </row>
    <row r="30248" spans="1:4">
      <c r="A30248" s="489" t="str">
        <f t="shared" si="472"/>
        <v>2370800514介護予防認知症対応型共同生活介護（短期利用型）</v>
      </c>
      <c r="B30248" s="489">
        <v>2370800514</v>
      </c>
      <c r="C30248" s="489" t="s">
        <v>19398</v>
      </c>
      <c r="D30248" s="489" t="s">
        <v>6662</v>
      </c>
    </row>
    <row r="30249" spans="1:4">
      <c r="A30249" s="489" t="str">
        <f t="shared" si="472"/>
        <v>2370800514介護予防認知症対応型共同生活介護</v>
      </c>
      <c r="B30249" s="489">
        <v>2370800514</v>
      </c>
      <c r="C30249" s="489" t="s">
        <v>2088</v>
      </c>
      <c r="D30249" s="489" t="s">
        <v>6662</v>
      </c>
    </row>
    <row r="30250" spans="1:4">
      <c r="A30250" s="489" t="str">
        <f t="shared" si="472"/>
        <v>2370800514認知症対応型共同生活介護（短期利用型）</v>
      </c>
      <c r="B30250" s="489">
        <v>2370800514</v>
      </c>
      <c r="C30250" s="489" t="s">
        <v>19399</v>
      </c>
      <c r="D30250" s="489" t="s">
        <v>6662</v>
      </c>
    </row>
    <row r="30251" spans="1:4">
      <c r="A30251" s="489" t="str">
        <f t="shared" si="472"/>
        <v>2370800514認知症対応型共同生活介護</v>
      </c>
      <c r="B30251" s="489">
        <v>2370800514</v>
      </c>
      <c r="C30251" s="489" t="s">
        <v>2087</v>
      </c>
      <c r="D30251" s="489" t="s">
        <v>6662</v>
      </c>
    </row>
    <row r="30252" spans="1:4">
      <c r="A30252" s="489" t="str">
        <f t="shared" si="472"/>
        <v>2370800530訪問介護</v>
      </c>
      <c r="B30252" s="489">
        <v>2370800530</v>
      </c>
      <c r="C30252" s="489" t="s">
        <v>140</v>
      </c>
      <c r="D30252" s="489" t="s">
        <v>6663</v>
      </c>
    </row>
    <row r="30253" spans="1:4">
      <c r="A30253" s="489" t="str">
        <f t="shared" si="472"/>
        <v>2370800530訪問介護</v>
      </c>
      <c r="B30253" s="489">
        <v>2370800530</v>
      </c>
      <c r="C30253" s="489" t="s">
        <v>140</v>
      </c>
      <c r="D30253" s="489" t="s">
        <v>6663</v>
      </c>
    </row>
    <row r="30254" spans="1:4">
      <c r="A30254" s="489" t="str">
        <f t="shared" si="472"/>
        <v>2370800530訪問型サービス（独自）</v>
      </c>
      <c r="B30254" s="489">
        <v>2370800530</v>
      </c>
      <c r="C30254" s="489" t="s">
        <v>2571</v>
      </c>
      <c r="D30254" s="489" t="s">
        <v>6663</v>
      </c>
    </row>
    <row r="30255" spans="1:4">
      <c r="A30255" s="489" t="str">
        <f t="shared" si="472"/>
        <v>2370800605通所介護</v>
      </c>
      <c r="B30255" s="489">
        <v>2370800605</v>
      </c>
      <c r="C30255" s="489" t="s">
        <v>158</v>
      </c>
      <c r="D30255" s="489" t="s">
        <v>6664</v>
      </c>
    </row>
    <row r="30256" spans="1:4">
      <c r="A30256" s="489" t="str">
        <f t="shared" si="472"/>
        <v>2370800605通所型サービス（独自）</v>
      </c>
      <c r="B30256" s="489">
        <v>2370800605</v>
      </c>
      <c r="C30256" s="489" t="s">
        <v>2570</v>
      </c>
      <c r="D30256" s="489" t="s">
        <v>6664</v>
      </c>
    </row>
    <row r="30257" spans="1:4">
      <c r="A30257" s="489" t="str">
        <f t="shared" si="472"/>
        <v>2370800654居宅介護支援</v>
      </c>
      <c r="B30257" s="489">
        <v>2370800654</v>
      </c>
      <c r="C30257" s="489" t="s">
        <v>2519</v>
      </c>
      <c r="D30257" s="489" t="s">
        <v>6665</v>
      </c>
    </row>
    <row r="30258" spans="1:4">
      <c r="A30258" s="489" t="str">
        <f t="shared" si="472"/>
        <v>2370800688訪問介護</v>
      </c>
      <c r="B30258" s="489">
        <v>2370800688</v>
      </c>
      <c r="C30258" s="489" t="s">
        <v>140</v>
      </c>
      <c r="D30258" s="489" t="s">
        <v>6666</v>
      </c>
    </row>
    <row r="30259" spans="1:4">
      <c r="A30259" s="489" t="str">
        <f t="shared" si="472"/>
        <v>2370800688訪問介護</v>
      </c>
      <c r="B30259" s="489">
        <v>2370800688</v>
      </c>
      <c r="C30259" s="489" t="s">
        <v>140</v>
      </c>
      <c r="D30259" s="489" t="s">
        <v>6666</v>
      </c>
    </row>
    <row r="30260" spans="1:4">
      <c r="A30260" s="489" t="str">
        <f t="shared" si="472"/>
        <v>2370800688訪問型サービス（独自）</v>
      </c>
      <c r="B30260" s="489">
        <v>2370800688</v>
      </c>
      <c r="C30260" s="489" t="s">
        <v>2571</v>
      </c>
      <c r="D30260" s="489" t="s">
        <v>6666</v>
      </c>
    </row>
    <row r="30261" spans="1:4">
      <c r="A30261" s="489" t="str">
        <f t="shared" si="472"/>
        <v>2370800712介護予防短期入所生活介護</v>
      </c>
      <c r="B30261" s="489">
        <v>2370800712</v>
      </c>
      <c r="C30261" s="489" t="s">
        <v>2093</v>
      </c>
      <c r="D30261" s="489" t="s">
        <v>6667</v>
      </c>
    </row>
    <row r="30262" spans="1:4">
      <c r="A30262" s="489" t="str">
        <f t="shared" si="472"/>
        <v>2370800712介護老人福祉施設</v>
      </c>
      <c r="B30262" s="489">
        <v>2370800712</v>
      </c>
      <c r="C30262" s="489" t="s">
        <v>1921</v>
      </c>
      <c r="D30262" s="489" t="s">
        <v>6667</v>
      </c>
    </row>
    <row r="30263" spans="1:4">
      <c r="A30263" s="489" t="str">
        <f t="shared" si="472"/>
        <v>2370800712短期入所生活介護</v>
      </c>
      <c r="B30263" s="489">
        <v>2370800712</v>
      </c>
      <c r="C30263" s="489" t="s">
        <v>2092</v>
      </c>
      <c r="D30263" s="489" t="s">
        <v>6667</v>
      </c>
    </row>
    <row r="30264" spans="1:4">
      <c r="A30264" s="489" t="str">
        <f t="shared" si="472"/>
        <v>2370800720居宅介護支援</v>
      </c>
      <c r="B30264" s="489">
        <v>2370800720</v>
      </c>
      <c r="C30264" s="489" t="s">
        <v>2519</v>
      </c>
      <c r="D30264" s="489" t="s">
        <v>6666</v>
      </c>
    </row>
    <row r="30265" spans="1:4">
      <c r="A30265" s="489" t="str">
        <f t="shared" si="472"/>
        <v>2370800746通所介護</v>
      </c>
      <c r="B30265" s="489">
        <v>2370800746</v>
      </c>
      <c r="C30265" s="489" t="s">
        <v>158</v>
      </c>
      <c r="D30265" s="489" t="s">
        <v>6668</v>
      </c>
    </row>
    <row r="30266" spans="1:4">
      <c r="A30266" s="489" t="str">
        <f t="shared" si="472"/>
        <v>2370800746通所型サービス（独自）</v>
      </c>
      <c r="B30266" s="489">
        <v>2370800746</v>
      </c>
      <c r="C30266" s="489" t="s">
        <v>2570</v>
      </c>
      <c r="D30266" s="489" t="s">
        <v>6668</v>
      </c>
    </row>
    <row r="30267" spans="1:4">
      <c r="A30267" s="489" t="str">
        <f t="shared" si="472"/>
        <v>2370800795介護予防認知症対応型共同生活介護</v>
      </c>
      <c r="B30267" s="489">
        <v>2370800795</v>
      </c>
      <c r="C30267" s="489" t="s">
        <v>2088</v>
      </c>
      <c r="D30267" s="489" t="s">
        <v>6669</v>
      </c>
    </row>
    <row r="30268" spans="1:4">
      <c r="A30268" s="489" t="str">
        <f t="shared" si="472"/>
        <v>2370800795認知症対応型共同生活介護</v>
      </c>
      <c r="B30268" s="489">
        <v>2370800795</v>
      </c>
      <c r="C30268" s="489" t="s">
        <v>2087</v>
      </c>
      <c r="D30268" s="489" t="s">
        <v>6669</v>
      </c>
    </row>
    <row r="30269" spans="1:4">
      <c r="A30269" s="489" t="str">
        <f t="shared" si="472"/>
        <v>2370800837地域密着型通所介護</v>
      </c>
      <c r="B30269" s="489">
        <v>2370800837</v>
      </c>
      <c r="C30269" s="489" t="s">
        <v>161</v>
      </c>
      <c r="D30269" s="489" t="s">
        <v>6670</v>
      </c>
    </row>
    <row r="30270" spans="1:4">
      <c r="A30270" s="489" t="str">
        <f t="shared" si="472"/>
        <v>2370800837通所型サービス（独自）</v>
      </c>
      <c r="B30270" s="489">
        <v>2370800837</v>
      </c>
      <c r="C30270" s="489" t="s">
        <v>2570</v>
      </c>
      <c r="D30270" s="489" t="s">
        <v>6670</v>
      </c>
    </row>
    <row r="30271" spans="1:4">
      <c r="A30271" s="489" t="str">
        <f t="shared" si="472"/>
        <v>2370800878訪問介護</v>
      </c>
      <c r="B30271" s="489">
        <v>2370800878</v>
      </c>
      <c r="C30271" s="489" t="s">
        <v>140</v>
      </c>
      <c r="D30271" s="489" t="s">
        <v>6671</v>
      </c>
    </row>
    <row r="30272" spans="1:4">
      <c r="A30272" s="489" t="str">
        <f t="shared" si="472"/>
        <v>2370800878訪問介護</v>
      </c>
      <c r="B30272" s="489">
        <v>2370800878</v>
      </c>
      <c r="C30272" s="489" t="s">
        <v>140</v>
      </c>
      <c r="D30272" s="489" t="s">
        <v>6671</v>
      </c>
    </row>
    <row r="30273" spans="1:4">
      <c r="A30273" s="489" t="str">
        <f t="shared" si="472"/>
        <v>2370800878訪問型サービス（独自）</v>
      </c>
      <c r="B30273" s="489">
        <v>2370800878</v>
      </c>
      <c r="C30273" s="489" t="s">
        <v>2571</v>
      </c>
      <c r="D30273" s="489" t="s">
        <v>6671</v>
      </c>
    </row>
    <row r="30274" spans="1:4">
      <c r="A30274" s="489" t="str">
        <f t="shared" ref="A30274:A30337" si="473">B30274&amp;C30274</f>
        <v>2370800902居宅介護支援</v>
      </c>
      <c r="B30274" s="489">
        <v>2370800902</v>
      </c>
      <c r="C30274" s="489" t="s">
        <v>2519</v>
      </c>
      <c r="D30274" s="489" t="s">
        <v>6672</v>
      </c>
    </row>
    <row r="30275" spans="1:4">
      <c r="A30275" s="489" t="str">
        <f t="shared" si="473"/>
        <v>2370800928介護予防通所リハビリテーション</v>
      </c>
      <c r="B30275" s="489">
        <v>2370800928</v>
      </c>
      <c r="C30275" s="489" t="s">
        <v>2512</v>
      </c>
      <c r="D30275" s="489" t="s">
        <v>19339</v>
      </c>
    </row>
    <row r="30276" spans="1:4">
      <c r="A30276" s="489" t="str">
        <f t="shared" si="473"/>
        <v>2370800928通所リハビリテーション</v>
      </c>
      <c r="B30276" s="489">
        <v>2370800928</v>
      </c>
      <c r="C30276" s="489" t="s">
        <v>2511</v>
      </c>
      <c r="D30276" s="489" t="s">
        <v>19339</v>
      </c>
    </row>
    <row r="30277" spans="1:4">
      <c r="A30277" s="489" t="str">
        <f t="shared" si="473"/>
        <v>2370800993訪問介護</v>
      </c>
      <c r="B30277" s="489">
        <v>2370800993</v>
      </c>
      <c r="C30277" s="489" t="s">
        <v>140</v>
      </c>
      <c r="D30277" s="489" t="s">
        <v>6673</v>
      </c>
    </row>
    <row r="30278" spans="1:4">
      <c r="A30278" s="489" t="str">
        <f t="shared" si="473"/>
        <v>2370800993訪問介護</v>
      </c>
      <c r="B30278" s="489">
        <v>2370800993</v>
      </c>
      <c r="C30278" s="489" t="s">
        <v>140</v>
      </c>
      <c r="D30278" s="489" t="s">
        <v>6673</v>
      </c>
    </row>
    <row r="30279" spans="1:4">
      <c r="A30279" s="489" t="str">
        <f t="shared" si="473"/>
        <v>2370800993訪問型サービス（独自）</v>
      </c>
      <c r="B30279" s="489">
        <v>2370800993</v>
      </c>
      <c r="C30279" s="489" t="s">
        <v>2571</v>
      </c>
      <c r="D30279" s="489" t="s">
        <v>6673</v>
      </c>
    </row>
    <row r="30280" spans="1:4">
      <c r="A30280" s="489" t="str">
        <f t="shared" si="473"/>
        <v>2370801025特定施設入居者生活介護</v>
      </c>
      <c r="B30280" s="489">
        <v>2370801025</v>
      </c>
      <c r="C30280" s="489" t="s">
        <v>2513</v>
      </c>
      <c r="D30280" s="489" t="s">
        <v>6674</v>
      </c>
    </row>
    <row r="30281" spans="1:4">
      <c r="A30281" s="489" t="str">
        <f t="shared" si="473"/>
        <v>2370801058居宅介護支援</v>
      </c>
      <c r="B30281" s="489">
        <v>2370801058</v>
      </c>
      <c r="C30281" s="489" t="s">
        <v>2519</v>
      </c>
      <c r="D30281" s="489" t="s">
        <v>6675</v>
      </c>
    </row>
    <row r="30282" spans="1:4">
      <c r="A30282" s="489" t="str">
        <f t="shared" si="473"/>
        <v>2370801074訪問介護</v>
      </c>
      <c r="B30282" s="489">
        <v>2370801074</v>
      </c>
      <c r="C30282" s="489" t="s">
        <v>140</v>
      </c>
      <c r="D30282" s="489" t="s">
        <v>6676</v>
      </c>
    </row>
    <row r="30283" spans="1:4">
      <c r="A30283" s="489" t="str">
        <f t="shared" si="473"/>
        <v>2370801074訪問介護</v>
      </c>
      <c r="B30283" s="489">
        <v>2370801074</v>
      </c>
      <c r="C30283" s="489" t="s">
        <v>140</v>
      </c>
      <c r="D30283" s="489" t="s">
        <v>6676</v>
      </c>
    </row>
    <row r="30284" spans="1:4">
      <c r="A30284" s="489" t="str">
        <f t="shared" si="473"/>
        <v>2370801074訪問型サービス（独自）</v>
      </c>
      <c r="B30284" s="489">
        <v>2370801074</v>
      </c>
      <c r="C30284" s="489" t="s">
        <v>2571</v>
      </c>
      <c r="D30284" s="489" t="s">
        <v>6676</v>
      </c>
    </row>
    <row r="30285" spans="1:4">
      <c r="A30285" s="489" t="str">
        <f t="shared" si="473"/>
        <v>2370801140介護予防特定施設入居者生活介護</v>
      </c>
      <c r="B30285" s="489">
        <v>2370801140</v>
      </c>
      <c r="C30285" s="489" t="s">
        <v>2514</v>
      </c>
      <c r="D30285" s="489" t="s">
        <v>6677</v>
      </c>
    </row>
    <row r="30286" spans="1:4">
      <c r="A30286" s="489" t="str">
        <f t="shared" si="473"/>
        <v>2370801140特定施設入居者生活介護</v>
      </c>
      <c r="B30286" s="489">
        <v>2370801140</v>
      </c>
      <c r="C30286" s="489" t="s">
        <v>2513</v>
      </c>
      <c r="D30286" s="489" t="s">
        <v>6677</v>
      </c>
    </row>
    <row r="30287" spans="1:4">
      <c r="A30287" s="489" t="str">
        <f t="shared" si="473"/>
        <v>2370801173介護予防訪問入浴介護</v>
      </c>
      <c r="B30287" s="489">
        <v>2370801173</v>
      </c>
      <c r="C30287" s="489" t="s">
        <v>2510</v>
      </c>
      <c r="D30287" s="489" t="s">
        <v>6678</v>
      </c>
    </row>
    <row r="30288" spans="1:4">
      <c r="A30288" s="489" t="str">
        <f t="shared" si="473"/>
        <v>2370801173訪問入浴介護</v>
      </c>
      <c r="B30288" s="489">
        <v>2370801173</v>
      </c>
      <c r="C30288" s="489" t="s">
        <v>2509</v>
      </c>
      <c r="D30288" s="489" t="s">
        <v>6678</v>
      </c>
    </row>
    <row r="30289" spans="1:4">
      <c r="A30289" s="489" t="str">
        <f t="shared" si="473"/>
        <v>2370801231居宅介護支援</v>
      </c>
      <c r="B30289" s="489">
        <v>2370801231</v>
      </c>
      <c r="C30289" s="489" t="s">
        <v>2519</v>
      </c>
      <c r="D30289" s="489" t="s">
        <v>6679</v>
      </c>
    </row>
    <row r="30290" spans="1:4">
      <c r="A30290" s="489" t="str">
        <f t="shared" si="473"/>
        <v>2370801249訪問介護</v>
      </c>
      <c r="B30290" s="489">
        <v>2370801249</v>
      </c>
      <c r="C30290" s="489" t="s">
        <v>140</v>
      </c>
      <c r="D30290" s="489" t="s">
        <v>6680</v>
      </c>
    </row>
    <row r="30291" spans="1:4">
      <c r="A30291" s="489" t="str">
        <f t="shared" si="473"/>
        <v>2370801249訪問介護</v>
      </c>
      <c r="B30291" s="489">
        <v>2370801249</v>
      </c>
      <c r="C30291" s="489" t="s">
        <v>140</v>
      </c>
      <c r="D30291" s="489" t="s">
        <v>6680</v>
      </c>
    </row>
    <row r="30292" spans="1:4">
      <c r="A30292" s="489" t="str">
        <f t="shared" si="473"/>
        <v>2370801249訪問型サービス（独自）</v>
      </c>
      <c r="B30292" s="489">
        <v>2370801249</v>
      </c>
      <c r="C30292" s="489" t="s">
        <v>2571</v>
      </c>
      <c r="D30292" s="489" t="s">
        <v>6680</v>
      </c>
    </row>
    <row r="30293" spans="1:4">
      <c r="A30293" s="489" t="str">
        <f t="shared" si="473"/>
        <v>2370801264特定施設入居者生活介護</v>
      </c>
      <c r="B30293" s="489">
        <v>2370801264</v>
      </c>
      <c r="C30293" s="489" t="s">
        <v>2513</v>
      </c>
      <c r="D30293" s="489" t="s">
        <v>6681</v>
      </c>
    </row>
    <row r="30294" spans="1:4">
      <c r="A30294" s="489" t="str">
        <f t="shared" si="473"/>
        <v>2370801306地域密着型通所介護</v>
      </c>
      <c r="B30294" s="489">
        <v>2370801306</v>
      </c>
      <c r="C30294" s="489" t="s">
        <v>161</v>
      </c>
      <c r="D30294" s="489" t="s">
        <v>6682</v>
      </c>
    </row>
    <row r="30295" spans="1:4">
      <c r="A30295" s="489" t="str">
        <f t="shared" si="473"/>
        <v>2370801306通所型サービス（独自）</v>
      </c>
      <c r="B30295" s="489">
        <v>2370801306</v>
      </c>
      <c r="C30295" s="489" t="s">
        <v>2570</v>
      </c>
      <c r="D30295" s="489" t="s">
        <v>6682</v>
      </c>
    </row>
    <row r="30296" spans="1:4">
      <c r="A30296" s="489" t="str">
        <f t="shared" si="473"/>
        <v>2370801330居宅介護支援</v>
      </c>
      <c r="B30296" s="489">
        <v>2370801330</v>
      </c>
      <c r="C30296" s="489" t="s">
        <v>2519</v>
      </c>
      <c r="D30296" s="489" t="s">
        <v>6683</v>
      </c>
    </row>
    <row r="30297" spans="1:4">
      <c r="A30297" s="489" t="str">
        <f t="shared" si="473"/>
        <v>2370801389訪問介護</v>
      </c>
      <c r="B30297" s="489">
        <v>2370801389</v>
      </c>
      <c r="C30297" s="489" t="s">
        <v>140</v>
      </c>
      <c r="D30297" s="489" t="s">
        <v>6684</v>
      </c>
    </row>
    <row r="30298" spans="1:4">
      <c r="A30298" s="489" t="str">
        <f t="shared" si="473"/>
        <v>2370801389訪問介護</v>
      </c>
      <c r="B30298" s="489">
        <v>2370801389</v>
      </c>
      <c r="C30298" s="489" t="s">
        <v>140</v>
      </c>
      <c r="D30298" s="489" t="s">
        <v>6684</v>
      </c>
    </row>
    <row r="30299" spans="1:4">
      <c r="A30299" s="489" t="str">
        <f t="shared" si="473"/>
        <v>2370801389訪問型サービス（独自）</v>
      </c>
      <c r="B30299" s="489">
        <v>2370801389</v>
      </c>
      <c r="C30299" s="489" t="s">
        <v>2571</v>
      </c>
      <c r="D30299" s="489" t="s">
        <v>6684</v>
      </c>
    </row>
    <row r="30300" spans="1:4">
      <c r="A30300" s="489" t="str">
        <f t="shared" si="473"/>
        <v>2370801454居宅介護支援</v>
      </c>
      <c r="B30300" s="489">
        <v>2370801454</v>
      </c>
      <c r="C30300" s="489" t="s">
        <v>2519</v>
      </c>
      <c r="D30300" s="489" t="s">
        <v>6685</v>
      </c>
    </row>
    <row r="30301" spans="1:4">
      <c r="A30301" s="489" t="str">
        <f t="shared" si="473"/>
        <v>2370801470訪問介護</v>
      </c>
      <c r="B30301" s="489">
        <v>2370801470</v>
      </c>
      <c r="C30301" s="489" t="s">
        <v>140</v>
      </c>
      <c r="D30301" s="489" t="s">
        <v>6686</v>
      </c>
    </row>
    <row r="30302" spans="1:4">
      <c r="A30302" s="489" t="str">
        <f t="shared" si="473"/>
        <v>2370801470訪問介護</v>
      </c>
      <c r="B30302" s="489">
        <v>2370801470</v>
      </c>
      <c r="C30302" s="489" t="s">
        <v>140</v>
      </c>
      <c r="D30302" s="489" t="s">
        <v>6686</v>
      </c>
    </row>
    <row r="30303" spans="1:4">
      <c r="A30303" s="489" t="str">
        <f t="shared" si="473"/>
        <v>2370801470訪問型サービス（独自）</v>
      </c>
      <c r="B30303" s="489">
        <v>2370801470</v>
      </c>
      <c r="C30303" s="489" t="s">
        <v>2571</v>
      </c>
      <c r="D30303" s="489" t="s">
        <v>6686</v>
      </c>
    </row>
    <row r="30304" spans="1:4">
      <c r="A30304" s="489" t="str">
        <f t="shared" si="473"/>
        <v>2370801512地域密着型通所介護</v>
      </c>
      <c r="B30304" s="489">
        <v>2370801512</v>
      </c>
      <c r="C30304" s="489" t="s">
        <v>161</v>
      </c>
      <c r="D30304" s="489" t="s">
        <v>6687</v>
      </c>
    </row>
    <row r="30305" spans="1:4">
      <c r="A30305" s="489" t="str">
        <f t="shared" si="473"/>
        <v>2370801512通所型サービス（独自）</v>
      </c>
      <c r="B30305" s="489">
        <v>2370801512</v>
      </c>
      <c r="C30305" s="489" t="s">
        <v>2570</v>
      </c>
      <c r="D30305" s="489" t="s">
        <v>6687</v>
      </c>
    </row>
    <row r="30306" spans="1:4">
      <c r="A30306" s="489" t="str">
        <f t="shared" si="473"/>
        <v>2370801538居宅介護支援</v>
      </c>
      <c r="B30306" s="489">
        <v>2370801538</v>
      </c>
      <c r="C30306" s="489" t="s">
        <v>2519</v>
      </c>
      <c r="D30306" s="489" t="s">
        <v>6688</v>
      </c>
    </row>
    <row r="30307" spans="1:4">
      <c r="A30307" s="489" t="str">
        <f t="shared" si="473"/>
        <v>2370801546地域密着型通所介護</v>
      </c>
      <c r="B30307" s="489">
        <v>2370801546</v>
      </c>
      <c r="C30307" s="489" t="s">
        <v>161</v>
      </c>
      <c r="D30307" s="489" t="s">
        <v>6689</v>
      </c>
    </row>
    <row r="30308" spans="1:4">
      <c r="A30308" s="489" t="str">
        <f t="shared" si="473"/>
        <v>2370801546通所型サービス（独自）</v>
      </c>
      <c r="B30308" s="489">
        <v>2370801546</v>
      </c>
      <c r="C30308" s="489" t="s">
        <v>2570</v>
      </c>
      <c r="D30308" s="489" t="s">
        <v>6689</v>
      </c>
    </row>
    <row r="30309" spans="1:4">
      <c r="A30309" s="489" t="str">
        <f t="shared" si="473"/>
        <v>2370801611通所介護</v>
      </c>
      <c r="B30309" s="489">
        <v>2370801611</v>
      </c>
      <c r="C30309" s="489" t="s">
        <v>158</v>
      </c>
      <c r="D30309" s="489" t="s">
        <v>6655</v>
      </c>
    </row>
    <row r="30310" spans="1:4">
      <c r="A30310" s="489" t="str">
        <f t="shared" si="473"/>
        <v>2370801611通所型サービス（独自）</v>
      </c>
      <c r="B30310" s="489">
        <v>2370801611</v>
      </c>
      <c r="C30310" s="489" t="s">
        <v>2570</v>
      </c>
      <c r="D30310" s="489" t="s">
        <v>6655</v>
      </c>
    </row>
    <row r="30311" spans="1:4">
      <c r="A30311" s="489" t="str">
        <f t="shared" si="473"/>
        <v>2370801637訪問介護</v>
      </c>
      <c r="B30311" s="489">
        <v>2370801637</v>
      </c>
      <c r="C30311" s="489" t="s">
        <v>140</v>
      </c>
      <c r="D30311" s="489" t="s">
        <v>6690</v>
      </c>
    </row>
    <row r="30312" spans="1:4">
      <c r="A30312" s="489" t="str">
        <f t="shared" si="473"/>
        <v>2370801637訪問介護</v>
      </c>
      <c r="B30312" s="489">
        <v>2370801637</v>
      </c>
      <c r="C30312" s="489" t="s">
        <v>140</v>
      </c>
      <c r="D30312" s="489" t="s">
        <v>6690</v>
      </c>
    </row>
    <row r="30313" spans="1:4">
      <c r="A30313" s="489" t="str">
        <f t="shared" si="473"/>
        <v>2370801637訪問型サービス（独自）</v>
      </c>
      <c r="B30313" s="489">
        <v>2370801637</v>
      </c>
      <c r="C30313" s="489" t="s">
        <v>2571</v>
      </c>
      <c r="D30313" s="489" t="s">
        <v>6690</v>
      </c>
    </row>
    <row r="30314" spans="1:4">
      <c r="A30314" s="489" t="str">
        <f t="shared" si="473"/>
        <v>2370801645訪問介護</v>
      </c>
      <c r="B30314" s="489">
        <v>2370801645</v>
      </c>
      <c r="C30314" s="489" t="s">
        <v>140</v>
      </c>
      <c r="D30314" s="489" t="s">
        <v>6691</v>
      </c>
    </row>
    <row r="30315" spans="1:4">
      <c r="A30315" s="489" t="str">
        <f t="shared" si="473"/>
        <v>2370801645訪問介護</v>
      </c>
      <c r="B30315" s="489">
        <v>2370801645</v>
      </c>
      <c r="C30315" s="489" t="s">
        <v>140</v>
      </c>
      <c r="D30315" s="489" t="s">
        <v>6691</v>
      </c>
    </row>
    <row r="30316" spans="1:4">
      <c r="A30316" s="489" t="str">
        <f t="shared" si="473"/>
        <v>2370801645訪問型サービス（独自）</v>
      </c>
      <c r="B30316" s="489">
        <v>2370801645</v>
      </c>
      <c r="C30316" s="489" t="s">
        <v>2571</v>
      </c>
      <c r="D30316" s="489" t="s">
        <v>6691</v>
      </c>
    </row>
    <row r="30317" spans="1:4">
      <c r="A30317" s="489" t="str">
        <f t="shared" si="473"/>
        <v>2370801678居宅介護支援</v>
      </c>
      <c r="B30317" s="489">
        <v>2370801678</v>
      </c>
      <c r="C30317" s="489" t="s">
        <v>2519</v>
      </c>
      <c r="D30317" s="489" t="s">
        <v>6692</v>
      </c>
    </row>
    <row r="30318" spans="1:4">
      <c r="A30318" s="489" t="str">
        <f t="shared" si="473"/>
        <v>2370801686介護予防短期入所生活介護</v>
      </c>
      <c r="B30318" s="489">
        <v>2370801686</v>
      </c>
      <c r="C30318" s="489" t="s">
        <v>2093</v>
      </c>
      <c r="D30318" s="489" t="s">
        <v>6693</v>
      </c>
    </row>
    <row r="30319" spans="1:4">
      <c r="A30319" s="489" t="str">
        <f t="shared" si="473"/>
        <v>2370801686短期入所生活介護</v>
      </c>
      <c r="B30319" s="489">
        <v>2370801686</v>
      </c>
      <c r="C30319" s="489" t="s">
        <v>2092</v>
      </c>
      <c r="D30319" s="489" t="s">
        <v>6693</v>
      </c>
    </row>
    <row r="30320" spans="1:4">
      <c r="A30320" s="489" t="str">
        <f t="shared" si="473"/>
        <v>2370801694介護予防短期入所生活介護</v>
      </c>
      <c r="B30320" s="489">
        <v>2370801694</v>
      </c>
      <c r="C30320" s="489" t="s">
        <v>2093</v>
      </c>
      <c r="D30320" s="489" t="s">
        <v>6693</v>
      </c>
    </row>
    <row r="30321" spans="1:4">
      <c r="A30321" s="489" t="str">
        <f t="shared" si="473"/>
        <v>2370801694介護老人福祉施設</v>
      </c>
      <c r="B30321" s="489">
        <v>2370801694</v>
      </c>
      <c r="C30321" s="489" t="s">
        <v>1921</v>
      </c>
      <c r="D30321" s="489" t="s">
        <v>6693</v>
      </c>
    </row>
    <row r="30322" spans="1:4">
      <c r="A30322" s="489" t="str">
        <f t="shared" si="473"/>
        <v>2370801694短期入所生活介護</v>
      </c>
      <c r="B30322" s="489">
        <v>2370801694</v>
      </c>
      <c r="C30322" s="489" t="s">
        <v>2092</v>
      </c>
      <c r="D30322" s="489" t="s">
        <v>6693</v>
      </c>
    </row>
    <row r="30323" spans="1:4">
      <c r="A30323" s="489" t="str">
        <f t="shared" si="473"/>
        <v>2370801702介護予防支援</v>
      </c>
      <c r="B30323" s="489">
        <v>2370801702</v>
      </c>
      <c r="C30323" s="489" t="s">
        <v>2520</v>
      </c>
      <c r="D30323" s="489" t="s">
        <v>6694</v>
      </c>
    </row>
    <row r="30324" spans="1:4">
      <c r="A30324" s="489" t="str">
        <f t="shared" si="473"/>
        <v>2370801702居宅介護支援</v>
      </c>
      <c r="B30324" s="489">
        <v>2370801702</v>
      </c>
      <c r="C30324" s="489" t="s">
        <v>2519</v>
      </c>
      <c r="D30324" s="489" t="s">
        <v>6694</v>
      </c>
    </row>
    <row r="30325" spans="1:4">
      <c r="A30325" s="489" t="str">
        <f t="shared" si="473"/>
        <v>2370801710地域密着型通所介護</v>
      </c>
      <c r="B30325" s="489">
        <v>2370801710</v>
      </c>
      <c r="C30325" s="489" t="s">
        <v>161</v>
      </c>
      <c r="D30325" s="489" t="s">
        <v>6695</v>
      </c>
    </row>
    <row r="30326" spans="1:4">
      <c r="A30326" s="489" t="str">
        <f t="shared" si="473"/>
        <v>2370801710通所型サービス（独自）</v>
      </c>
      <c r="B30326" s="489">
        <v>2370801710</v>
      </c>
      <c r="C30326" s="489" t="s">
        <v>2570</v>
      </c>
      <c r="D30326" s="489" t="s">
        <v>6695</v>
      </c>
    </row>
    <row r="30327" spans="1:4">
      <c r="A30327" s="489" t="str">
        <f t="shared" si="473"/>
        <v>2370801785地域密着型通所介護</v>
      </c>
      <c r="B30327" s="489">
        <v>2370801785</v>
      </c>
      <c r="C30327" s="489" t="s">
        <v>161</v>
      </c>
      <c r="D30327" s="489" t="s">
        <v>6696</v>
      </c>
    </row>
    <row r="30328" spans="1:4">
      <c r="A30328" s="489" t="str">
        <f t="shared" si="473"/>
        <v>2370801785通所型サービス（独自）</v>
      </c>
      <c r="B30328" s="489">
        <v>2370801785</v>
      </c>
      <c r="C30328" s="489" t="s">
        <v>2570</v>
      </c>
      <c r="D30328" s="489" t="s">
        <v>6696</v>
      </c>
    </row>
    <row r="30329" spans="1:4">
      <c r="A30329" s="489" t="str">
        <f t="shared" si="473"/>
        <v>2370801868介護老人福祉施設</v>
      </c>
      <c r="B30329" s="489">
        <v>2370801868</v>
      </c>
      <c r="C30329" s="489" t="s">
        <v>1921</v>
      </c>
      <c r="D30329" s="489" t="s">
        <v>6697</v>
      </c>
    </row>
    <row r="30330" spans="1:4">
      <c r="A30330" s="489" t="str">
        <f t="shared" si="473"/>
        <v>2370801868介護老人福祉施設</v>
      </c>
      <c r="B30330" s="489">
        <v>2370801868</v>
      </c>
      <c r="C30330" s="489" t="s">
        <v>1921</v>
      </c>
      <c r="D30330" s="489" t="s">
        <v>6697</v>
      </c>
    </row>
    <row r="30331" spans="1:4">
      <c r="A30331" s="489" t="str">
        <f t="shared" si="473"/>
        <v>2370801942訪問介護</v>
      </c>
      <c r="B30331" s="489">
        <v>2370801942</v>
      </c>
      <c r="C30331" s="489" t="s">
        <v>140</v>
      </c>
      <c r="D30331" s="489" t="s">
        <v>6698</v>
      </c>
    </row>
    <row r="30332" spans="1:4">
      <c r="A30332" s="489" t="str">
        <f t="shared" si="473"/>
        <v>2370801942訪問介護</v>
      </c>
      <c r="B30332" s="489">
        <v>2370801942</v>
      </c>
      <c r="C30332" s="489" t="s">
        <v>140</v>
      </c>
      <c r="D30332" s="489" t="s">
        <v>6698</v>
      </c>
    </row>
    <row r="30333" spans="1:4">
      <c r="A30333" s="489" t="str">
        <f t="shared" si="473"/>
        <v>2370802015居宅介護支援</v>
      </c>
      <c r="B30333" s="489">
        <v>2370802015</v>
      </c>
      <c r="C30333" s="489" t="s">
        <v>2519</v>
      </c>
      <c r="D30333" s="489" t="s">
        <v>6699</v>
      </c>
    </row>
    <row r="30334" spans="1:4">
      <c r="A30334" s="489" t="str">
        <f t="shared" si="473"/>
        <v>2370802031訪問介護</v>
      </c>
      <c r="B30334" s="489">
        <v>2370802031</v>
      </c>
      <c r="C30334" s="489" t="s">
        <v>140</v>
      </c>
      <c r="D30334" s="489" t="s">
        <v>6700</v>
      </c>
    </row>
    <row r="30335" spans="1:4">
      <c r="A30335" s="489" t="str">
        <f t="shared" si="473"/>
        <v>2370802031訪問介護</v>
      </c>
      <c r="B30335" s="489">
        <v>2370802031</v>
      </c>
      <c r="C30335" s="489" t="s">
        <v>140</v>
      </c>
      <c r="D30335" s="489" t="s">
        <v>6700</v>
      </c>
    </row>
    <row r="30336" spans="1:4">
      <c r="A30336" s="489" t="str">
        <f t="shared" si="473"/>
        <v>2370802080居宅介護支援</v>
      </c>
      <c r="B30336" s="489">
        <v>2370802080</v>
      </c>
      <c r="C30336" s="489" t="s">
        <v>2519</v>
      </c>
      <c r="D30336" s="489" t="s">
        <v>6701</v>
      </c>
    </row>
    <row r="30337" spans="1:4">
      <c r="A30337" s="489" t="str">
        <f t="shared" si="473"/>
        <v>2370802098介護予防短期入所生活介護</v>
      </c>
      <c r="B30337" s="489">
        <v>2370802098</v>
      </c>
      <c r="C30337" s="489" t="s">
        <v>2093</v>
      </c>
      <c r="D30337" s="489" t="s">
        <v>6702</v>
      </c>
    </row>
    <row r="30338" spans="1:4">
      <c r="A30338" s="489" t="str">
        <f t="shared" ref="A30338:A30401" si="474">B30338&amp;C30338</f>
        <v>2370802098短期入所生活介護</v>
      </c>
      <c r="B30338" s="489">
        <v>2370802098</v>
      </c>
      <c r="C30338" s="489" t="s">
        <v>2092</v>
      </c>
      <c r="D30338" s="489" t="s">
        <v>6702</v>
      </c>
    </row>
    <row r="30339" spans="1:4">
      <c r="A30339" s="489" t="str">
        <f t="shared" si="474"/>
        <v>2370802114介護老人福祉施設</v>
      </c>
      <c r="B30339" s="489">
        <v>2370802114</v>
      </c>
      <c r="C30339" s="489" t="s">
        <v>1921</v>
      </c>
      <c r="D30339" s="489" t="s">
        <v>6703</v>
      </c>
    </row>
    <row r="30340" spans="1:4">
      <c r="A30340" s="489" t="str">
        <f t="shared" si="474"/>
        <v>2370802148通所介護</v>
      </c>
      <c r="B30340" s="489">
        <v>2370802148</v>
      </c>
      <c r="C30340" s="489" t="s">
        <v>158</v>
      </c>
      <c r="D30340" s="489" t="s">
        <v>6704</v>
      </c>
    </row>
    <row r="30341" spans="1:4">
      <c r="A30341" s="489" t="str">
        <f t="shared" si="474"/>
        <v>2370802155訪問介護</v>
      </c>
      <c r="B30341" s="489">
        <v>2370802155</v>
      </c>
      <c r="C30341" s="489" t="s">
        <v>140</v>
      </c>
      <c r="D30341" s="489" t="s">
        <v>6705</v>
      </c>
    </row>
    <row r="30342" spans="1:4">
      <c r="A30342" s="489" t="str">
        <f t="shared" si="474"/>
        <v>2370802155訪問介護</v>
      </c>
      <c r="B30342" s="489">
        <v>2370802155</v>
      </c>
      <c r="C30342" s="489" t="s">
        <v>140</v>
      </c>
      <c r="D30342" s="489" t="s">
        <v>6705</v>
      </c>
    </row>
    <row r="30343" spans="1:4">
      <c r="A30343" s="489" t="str">
        <f t="shared" si="474"/>
        <v>2370802171居宅介護支援</v>
      </c>
      <c r="B30343" s="489">
        <v>2370802171</v>
      </c>
      <c r="C30343" s="489" t="s">
        <v>2519</v>
      </c>
      <c r="D30343" s="489" t="s">
        <v>6706</v>
      </c>
    </row>
    <row r="30344" spans="1:4">
      <c r="A30344" s="489" t="str">
        <f t="shared" si="474"/>
        <v>2370802221訪問介護</v>
      </c>
      <c r="B30344" s="489">
        <v>2370802221</v>
      </c>
      <c r="C30344" s="489" t="s">
        <v>140</v>
      </c>
      <c r="D30344" s="489" t="s">
        <v>6707</v>
      </c>
    </row>
    <row r="30345" spans="1:4">
      <c r="A30345" s="489" t="str">
        <f t="shared" si="474"/>
        <v>2370802221訪問介護</v>
      </c>
      <c r="B30345" s="489">
        <v>2370802221</v>
      </c>
      <c r="C30345" s="489" t="s">
        <v>140</v>
      </c>
      <c r="D30345" s="489" t="s">
        <v>6707</v>
      </c>
    </row>
    <row r="30346" spans="1:4">
      <c r="A30346" s="489" t="str">
        <f t="shared" si="474"/>
        <v>2370802239訪問介護</v>
      </c>
      <c r="B30346" s="489">
        <v>2370802239</v>
      </c>
      <c r="C30346" s="489" t="s">
        <v>140</v>
      </c>
      <c r="D30346" s="489" t="s">
        <v>6708</v>
      </c>
    </row>
    <row r="30347" spans="1:4">
      <c r="A30347" s="489" t="str">
        <f t="shared" si="474"/>
        <v>2370802239訪問介護</v>
      </c>
      <c r="B30347" s="489">
        <v>2370802239</v>
      </c>
      <c r="C30347" s="489" t="s">
        <v>140</v>
      </c>
      <c r="D30347" s="489" t="s">
        <v>6708</v>
      </c>
    </row>
    <row r="30348" spans="1:4">
      <c r="A30348" s="489" t="str">
        <f t="shared" si="474"/>
        <v>2370802247訪問介護</v>
      </c>
      <c r="B30348" s="489">
        <v>2370802247</v>
      </c>
      <c r="C30348" s="489" t="s">
        <v>140</v>
      </c>
      <c r="D30348" s="489" t="s">
        <v>6709</v>
      </c>
    </row>
    <row r="30349" spans="1:4">
      <c r="A30349" s="489" t="str">
        <f t="shared" si="474"/>
        <v>2370802247訪問介護</v>
      </c>
      <c r="B30349" s="489">
        <v>2370802247</v>
      </c>
      <c r="C30349" s="489" t="s">
        <v>140</v>
      </c>
      <c r="D30349" s="489" t="s">
        <v>6709</v>
      </c>
    </row>
    <row r="30350" spans="1:4">
      <c r="A30350" s="489" t="str">
        <f t="shared" si="474"/>
        <v>2370802254通所介護</v>
      </c>
      <c r="B30350" s="489">
        <v>2370802254</v>
      </c>
      <c r="C30350" s="489" t="s">
        <v>158</v>
      </c>
      <c r="D30350" s="489" t="s">
        <v>6710</v>
      </c>
    </row>
    <row r="30351" spans="1:4">
      <c r="A30351" s="489" t="str">
        <f t="shared" si="474"/>
        <v>2370802270訪問介護</v>
      </c>
      <c r="B30351" s="489">
        <v>2370802270</v>
      </c>
      <c r="C30351" s="489" t="s">
        <v>140</v>
      </c>
      <c r="D30351" s="489" t="s">
        <v>6711</v>
      </c>
    </row>
    <row r="30352" spans="1:4">
      <c r="A30352" s="489" t="str">
        <f t="shared" si="474"/>
        <v>2370802270訪問介護</v>
      </c>
      <c r="B30352" s="489">
        <v>2370802270</v>
      </c>
      <c r="C30352" s="489" t="s">
        <v>140</v>
      </c>
      <c r="D30352" s="489" t="s">
        <v>6711</v>
      </c>
    </row>
    <row r="30353" spans="1:4">
      <c r="A30353" s="489" t="str">
        <f t="shared" si="474"/>
        <v>2370802304訪問介護</v>
      </c>
      <c r="B30353" s="489">
        <v>2370802304</v>
      </c>
      <c r="C30353" s="489" t="s">
        <v>140</v>
      </c>
      <c r="D30353" s="489" t="s">
        <v>6712</v>
      </c>
    </row>
    <row r="30354" spans="1:4">
      <c r="A30354" s="489" t="str">
        <f t="shared" si="474"/>
        <v>2370802304訪問介護</v>
      </c>
      <c r="B30354" s="489">
        <v>2370802304</v>
      </c>
      <c r="C30354" s="489" t="s">
        <v>140</v>
      </c>
      <c r="D30354" s="489" t="s">
        <v>6712</v>
      </c>
    </row>
    <row r="30355" spans="1:4">
      <c r="A30355" s="489" t="str">
        <f t="shared" si="474"/>
        <v>2370802312居宅介護支援</v>
      </c>
      <c r="B30355" s="489">
        <v>2370802312</v>
      </c>
      <c r="C30355" s="489" t="s">
        <v>2519</v>
      </c>
      <c r="D30355" s="489" t="s">
        <v>6713</v>
      </c>
    </row>
    <row r="30356" spans="1:4">
      <c r="A30356" s="489" t="str">
        <f t="shared" si="474"/>
        <v>2370802320訪問介護</v>
      </c>
      <c r="B30356" s="489">
        <v>2370802320</v>
      </c>
      <c r="C30356" s="489" t="s">
        <v>140</v>
      </c>
      <c r="D30356" s="489" t="s">
        <v>6714</v>
      </c>
    </row>
    <row r="30357" spans="1:4">
      <c r="A30357" s="489" t="str">
        <f t="shared" si="474"/>
        <v>2370802320訪問介護</v>
      </c>
      <c r="B30357" s="489">
        <v>2370802320</v>
      </c>
      <c r="C30357" s="489" t="s">
        <v>140</v>
      </c>
      <c r="D30357" s="489" t="s">
        <v>6714</v>
      </c>
    </row>
    <row r="30358" spans="1:4">
      <c r="A30358" s="489" t="str">
        <f t="shared" si="474"/>
        <v>2370802338訪問介護</v>
      </c>
      <c r="B30358" s="489">
        <v>2370802338</v>
      </c>
      <c r="C30358" s="489" t="s">
        <v>140</v>
      </c>
      <c r="D30358" s="489" t="s">
        <v>6715</v>
      </c>
    </row>
    <row r="30359" spans="1:4">
      <c r="A30359" s="489" t="str">
        <f t="shared" si="474"/>
        <v>2370802338訪問介護</v>
      </c>
      <c r="B30359" s="489">
        <v>2370802338</v>
      </c>
      <c r="C30359" s="489" t="s">
        <v>140</v>
      </c>
      <c r="D30359" s="489" t="s">
        <v>6715</v>
      </c>
    </row>
    <row r="30360" spans="1:4">
      <c r="A30360" s="489" t="str">
        <f t="shared" si="474"/>
        <v>2370802346訪問介護</v>
      </c>
      <c r="B30360" s="489">
        <v>2370802346</v>
      </c>
      <c r="C30360" s="489" t="s">
        <v>140</v>
      </c>
      <c r="D30360" s="489" t="s">
        <v>6716</v>
      </c>
    </row>
    <row r="30361" spans="1:4">
      <c r="A30361" s="489" t="str">
        <f t="shared" si="474"/>
        <v>2370802346訪問介護</v>
      </c>
      <c r="B30361" s="489">
        <v>2370802346</v>
      </c>
      <c r="C30361" s="489" t="s">
        <v>140</v>
      </c>
      <c r="D30361" s="489" t="s">
        <v>6716</v>
      </c>
    </row>
    <row r="30362" spans="1:4">
      <c r="A30362" s="489" t="str">
        <f t="shared" si="474"/>
        <v>2370802353訪問介護</v>
      </c>
      <c r="B30362" s="489">
        <v>2370802353</v>
      </c>
      <c r="C30362" s="489" t="s">
        <v>140</v>
      </c>
      <c r="D30362" s="489" t="s">
        <v>6717</v>
      </c>
    </row>
    <row r="30363" spans="1:4">
      <c r="A30363" s="489" t="str">
        <f t="shared" si="474"/>
        <v>2370802353訪問介護</v>
      </c>
      <c r="B30363" s="489">
        <v>2370802353</v>
      </c>
      <c r="C30363" s="489" t="s">
        <v>140</v>
      </c>
      <c r="D30363" s="489" t="s">
        <v>6717</v>
      </c>
    </row>
    <row r="30364" spans="1:4">
      <c r="A30364" s="489" t="str">
        <f t="shared" si="474"/>
        <v>2370802387居宅介護支援</v>
      </c>
      <c r="B30364" s="489">
        <v>2370802387</v>
      </c>
      <c r="C30364" s="489" t="s">
        <v>2519</v>
      </c>
      <c r="D30364" s="489" t="s">
        <v>6718</v>
      </c>
    </row>
    <row r="30365" spans="1:4">
      <c r="A30365" s="489" t="str">
        <f t="shared" si="474"/>
        <v>2370802395訪問介護</v>
      </c>
      <c r="B30365" s="489">
        <v>2370802395</v>
      </c>
      <c r="C30365" s="489" t="s">
        <v>140</v>
      </c>
      <c r="D30365" s="489" t="s">
        <v>6719</v>
      </c>
    </row>
    <row r="30366" spans="1:4">
      <c r="A30366" s="489" t="str">
        <f t="shared" si="474"/>
        <v>2370802395訪問介護</v>
      </c>
      <c r="B30366" s="489">
        <v>2370802395</v>
      </c>
      <c r="C30366" s="489" t="s">
        <v>140</v>
      </c>
      <c r="D30366" s="489" t="s">
        <v>6719</v>
      </c>
    </row>
    <row r="30367" spans="1:4">
      <c r="A30367" s="489" t="str">
        <f t="shared" si="474"/>
        <v>2370802403居宅介護支援</v>
      </c>
      <c r="B30367" s="489">
        <v>2370802403</v>
      </c>
      <c r="C30367" s="489" t="s">
        <v>2519</v>
      </c>
      <c r="D30367" s="489" t="s">
        <v>6655</v>
      </c>
    </row>
    <row r="30368" spans="1:4">
      <c r="A30368" s="489" t="str">
        <f t="shared" si="474"/>
        <v>2370802411訪問介護</v>
      </c>
      <c r="B30368" s="489">
        <v>2370802411</v>
      </c>
      <c r="C30368" s="489" t="s">
        <v>140</v>
      </c>
      <c r="D30368" s="489" t="s">
        <v>6720</v>
      </c>
    </row>
    <row r="30369" spans="1:4">
      <c r="A30369" s="489" t="str">
        <f t="shared" si="474"/>
        <v>2370802411訪問介護</v>
      </c>
      <c r="B30369" s="489">
        <v>2370802411</v>
      </c>
      <c r="C30369" s="489" t="s">
        <v>140</v>
      </c>
      <c r="D30369" s="489" t="s">
        <v>6720</v>
      </c>
    </row>
    <row r="30370" spans="1:4">
      <c r="A30370" s="489" t="str">
        <f t="shared" si="474"/>
        <v>2370802437訪問介護</v>
      </c>
      <c r="B30370" s="489">
        <v>2370802437</v>
      </c>
      <c r="C30370" s="489" t="s">
        <v>140</v>
      </c>
      <c r="D30370" s="489" t="s">
        <v>6721</v>
      </c>
    </row>
    <row r="30371" spans="1:4">
      <c r="A30371" s="489" t="str">
        <f t="shared" si="474"/>
        <v>2370802437訪問介護</v>
      </c>
      <c r="B30371" s="489">
        <v>2370802437</v>
      </c>
      <c r="C30371" s="489" t="s">
        <v>140</v>
      </c>
      <c r="D30371" s="489" t="s">
        <v>6721</v>
      </c>
    </row>
    <row r="30372" spans="1:4">
      <c r="A30372" s="489" t="str">
        <f t="shared" si="474"/>
        <v>2370802445特定施設入居者生活介護</v>
      </c>
      <c r="B30372" s="489">
        <v>2370802445</v>
      </c>
      <c r="C30372" s="489" t="s">
        <v>2513</v>
      </c>
      <c r="D30372" s="489" t="s">
        <v>6722</v>
      </c>
    </row>
    <row r="30373" spans="1:4">
      <c r="A30373" s="489" t="str">
        <f t="shared" si="474"/>
        <v>2370802460訪問介護</v>
      </c>
      <c r="B30373" s="489">
        <v>2370802460</v>
      </c>
      <c r="C30373" s="489" t="s">
        <v>140</v>
      </c>
      <c r="D30373" s="489" t="s">
        <v>6723</v>
      </c>
    </row>
    <row r="30374" spans="1:4">
      <c r="A30374" s="489" t="str">
        <f t="shared" si="474"/>
        <v>2370802460訪問介護</v>
      </c>
      <c r="B30374" s="489">
        <v>2370802460</v>
      </c>
      <c r="C30374" s="489" t="s">
        <v>140</v>
      </c>
      <c r="D30374" s="489" t="s">
        <v>6723</v>
      </c>
    </row>
    <row r="30375" spans="1:4">
      <c r="A30375" s="489" t="str">
        <f t="shared" si="474"/>
        <v>2370802478訪問介護</v>
      </c>
      <c r="B30375" s="489">
        <v>2370802478</v>
      </c>
      <c r="C30375" s="489" t="s">
        <v>140</v>
      </c>
      <c r="D30375" s="489" t="s">
        <v>6724</v>
      </c>
    </row>
    <row r="30376" spans="1:4">
      <c r="A30376" s="489" t="str">
        <f t="shared" si="474"/>
        <v>2370802478訪問介護</v>
      </c>
      <c r="B30376" s="489">
        <v>2370802478</v>
      </c>
      <c r="C30376" s="489" t="s">
        <v>140</v>
      </c>
      <c r="D30376" s="489" t="s">
        <v>6724</v>
      </c>
    </row>
    <row r="30377" spans="1:4">
      <c r="A30377" s="489" t="str">
        <f t="shared" si="474"/>
        <v>2370802486訪問介護</v>
      </c>
      <c r="B30377" s="489">
        <v>2370802486</v>
      </c>
      <c r="C30377" s="489" t="s">
        <v>140</v>
      </c>
      <c r="D30377" s="489" t="s">
        <v>6725</v>
      </c>
    </row>
    <row r="30378" spans="1:4">
      <c r="A30378" s="489" t="str">
        <f t="shared" si="474"/>
        <v>2370802486訪問介護</v>
      </c>
      <c r="B30378" s="489">
        <v>2370802486</v>
      </c>
      <c r="C30378" s="489" t="s">
        <v>140</v>
      </c>
      <c r="D30378" s="489" t="s">
        <v>6725</v>
      </c>
    </row>
    <row r="30379" spans="1:4">
      <c r="A30379" s="489" t="str">
        <f t="shared" si="474"/>
        <v>2370802494通所介護</v>
      </c>
      <c r="B30379" s="489">
        <v>2370802494</v>
      </c>
      <c r="C30379" s="489" t="s">
        <v>158</v>
      </c>
      <c r="D30379" s="489" t="s">
        <v>6726</v>
      </c>
    </row>
    <row r="30380" spans="1:4">
      <c r="A30380" s="489" t="str">
        <f t="shared" si="474"/>
        <v>2370802502居宅介護支援</v>
      </c>
      <c r="B30380" s="489">
        <v>2370802502</v>
      </c>
      <c r="C30380" s="489" t="s">
        <v>2519</v>
      </c>
      <c r="D30380" s="489" t="s">
        <v>6727</v>
      </c>
    </row>
    <row r="30381" spans="1:4">
      <c r="A30381" s="489" t="str">
        <f t="shared" si="474"/>
        <v>2370802510居宅介護支援</v>
      </c>
      <c r="B30381" s="489">
        <v>2370802510</v>
      </c>
      <c r="C30381" s="489" t="s">
        <v>2519</v>
      </c>
      <c r="D30381" s="489" t="s">
        <v>6728</v>
      </c>
    </row>
    <row r="30382" spans="1:4">
      <c r="A30382" s="489" t="str">
        <f t="shared" si="474"/>
        <v>2370802528居宅介護支援</v>
      </c>
      <c r="B30382" s="489">
        <v>2370802528</v>
      </c>
      <c r="C30382" s="489" t="s">
        <v>2519</v>
      </c>
      <c r="D30382" s="489" t="s">
        <v>6729</v>
      </c>
    </row>
    <row r="30383" spans="1:4">
      <c r="A30383" s="489" t="str">
        <f t="shared" si="474"/>
        <v>2370802544訪問介護</v>
      </c>
      <c r="B30383" s="489">
        <v>2370802544</v>
      </c>
      <c r="C30383" s="489" t="s">
        <v>140</v>
      </c>
      <c r="D30383" s="489" t="s">
        <v>6730</v>
      </c>
    </row>
    <row r="30384" spans="1:4">
      <c r="A30384" s="489" t="str">
        <f t="shared" si="474"/>
        <v>2370802544訪問介護</v>
      </c>
      <c r="B30384" s="489">
        <v>2370802544</v>
      </c>
      <c r="C30384" s="489" t="s">
        <v>140</v>
      </c>
      <c r="D30384" s="489" t="s">
        <v>6730</v>
      </c>
    </row>
    <row r="30385" spans="1:4">
      <c r="A30385" s="489" t="str">
        <f t="shared" si="474"/>
        <v>2370802551介護予防支援</v>
      </c>
      <c r="B30385" s="489">
        <v>2370802551</v>
      </c>
      <c r="C30385" s="489" t="s">
        <v>2520</v>
      </c>
      <c r="D30385" s="489" t="s">
        <v>6731</v>
      </c>
    </row>
    <row r="30386" spans="1:4">
      <c r="A30386" s="489" t="str">
        <f t="shared" si="474"/>
        <v>2370802551居宅介護支援</v>
      </c>
      <c r="B30386" s="489">
        <v>2370802551</v>
      </c>
      <c r="C30386" s="489" t="s">
        <v>2519</v>
      </c>
      <c r="D30386" s="489" t="s">
        <v>6731</v>
      </c>
    </row>
    <row r="30387" spans="1:4">
      <c r="A30387" s="489" t="str">
        <f t="shared" si="474"/>
        <v>2370802569通所介護</v>
      </c>
      <c r="B30387" s="489">
        <v>2370802569</v>
      </c>
      <c r="C30387" s="489" t="s">
        <v>158</v>
      </c>
      <c r="D30387" s="489" t="s">
        <v>6732</v>
      </c>
    </row>
    <row r="30388" spans="1:4">
      <c r="A30388" s="489" t="str">
        <f t="shared" si="474"/>
        <v>2370802577居宅介護支援</v>
      </c>
      <c r="B30388" s="489">
        <v>2370802577</v>
      </c>
      <c r="C30388" s="489" t="s">
        <v>2519</v>
      </c>
      <c r="D30388" s="489" t="s">
        <v>6733</v>
      </c>
    </row>
    <row r="30389" spans="1:4">
      <c r="A30389" s="489" t="str">
        <f t="shared" si="474"/>
        <v>2370802585訪問介護</v>
      </c>
      <c r="B30389" s="489">
        <v>2370802585</v>
      </c>
      <c r="C30389" s="489" t="s">
        <v>140</v>
      </c>
      <c r="D30389" s="489" t="s">
        <v>6734</v>
      </c>
    </row>
    <row r="30390" spans="1:4">
      <c r="A30390" s="489" t="str">
        <f t="shared" si="474"/>
        <v>2370802585訪問介護</v>
      </c>
      <c r="B30390" s="489">
        <v>2370802585</v>
      </c>
      <c r="C30390" s="489" t="s">
        <v>140</v>
      </c>
      <c r="D30390" s="489" t="s">
        <v>6734</v>
      </c>
    </row>
    <row r="30391" spans="1:4">
      <c r="A30391" s="489" t="str">
        <f t="shared" si="474"/>
        <v>2370802619通所介護</v>
      </c>
      <c r="B30391" s="489">
        <v>2370802619</v>
      </c>
      <c r="C30391" s="489" t="s">
        <v>158</v>
      </c>
      <c r="D30391" s="489" t="s">
        <v>6736</v>
      </c>
    </row>
    <row r="30392" spans="1:4">
      <c r="A30392" s="489" t="str">
        <f t="shared" si="474"/>
        <v>2370802627居宅介護支援</v>
      </c>
      <c r="B30392" s="489">
        <v>2370802627</v>
      </c>
      <c r="C30392" s="489" t="s">
        <v>2519</v>
      </c>
      <c r="D30392" s="489" t="s">
        <v>6736</v>
      </c>
    </row>
    <row r="30393" spans="1:4">
      <c r="A30393" s="489" t="str">
        <f t="shared" si="474"/>
        <v>2370802635訪問介護</v>
      </c>
      <c r="B30393" s="489">
        <v>2370802635</v>
      </c>
      <c r="C30393" s="489" t="s">
        <v>140</v>
      </c>
      <c r="D30393" s="489" t="s">
        <v>6737</v>
      </c>
    </row>
    <row r="30394" spans="1:4">
      <c r="A30394" s="489" t="str">
        <f t="shared" si="474"/>
        <v>2370802635訪問介護</v>
      </c>
      <c r="B30394" s="489">
        <v>2370802635</v>
      </c>
      <c r="C30394" s="489" t="s">
        <v>140</v>
      </c>
      <c r="D30394" s="489" t="s">
        <v>6737</v>
      </c>
    </row>
    <row r="30395" spans="1:4">
      <c r="A30395" s="489" t="str">
        <f t="shared" si="474"/>
        <v>2370802643通所介護</v>
      </c>
      <c r="B30395" s="489">
        <v>2370802643</v>
      </c>
      <c r="C30395" s="489" t="s">
        <v>158</v>
      </c>
      <c r="D30395" s="489" t="s">
        <v>6738</v>
      </c>
    </row>
    <row r="30396" spans="1:4">
      <c r="A30396" s="489" t="str">
        <f t="shared" si="474"/>
        <v>2370802650訪問介護</v>
      </c>
      <c r="B30396" s="489">
        <v>2370802650</v>
      </c>
      <c r="C30396" s="489" t="s">
        <v>140</v>
      </c>
      <c r="D30396" s="489" t="s">
        <v>6739</v>
      </c>
    </row>
    <row r="30397" spans="1:4">
      <c r="A30397" s="489" t="str">
        <f t="shared" si="474"/>
        <v>2370802650訪問介護</v>
      </c>
      <c r="B30397" s="489">
        <v>2370802650</v>
      </c>
      <c r="C30397" s="489" t="s">
        <v>140</v>
      </c>
      <c r="D30397" s="489" t="s">
        <v>6739</v>
      </c>
    </row>
    <row r="30398" spans="1:4">
      <c r="A30398" s="489" t="str">
        <f t="shared" si="474"/>
        <v>2370802668訪問介護</v>
      </c>
      <c r="B30398" s="489">
        <v>2370802668</v>
      </c>
      <c r="C30398" s="489" t="s">
        <v>140</v>
      </c>
      <c r="D30398" s="489" t="s">
        <v>6740</v>
      </c>
    </row>
    <row r="30399" spans="1:4">
      <c r="A30399" s="489" t="str">
        <f t="shared" si="474"/>
        <v>2370802668訪問介護</v>
      </c>
      <c r="B30399" s="489">
        <v>2370802668</v>
      </c>
      <c r="C30399" s="489" t="s">
        <v>140</v>
      </c>
      <c r="D30399" s="489" t="s">
        <v>6740</v>
      </c>
    </row>
    <row r="30400" spans="1:4">
      <c r="A30400" s="489" t="str">
        <f t="shared" si="474"/>
        <v>2370802684訪問介護</v>
      </c>
      <c r="B30400" s="489">
        <v>2370802684</v>
      </c>
      <c r="C30400" s="489" t="s">
        <v>140</v>
      </c>
      <c r="D30400" s="489" t="s">
        <v>19445</v>
      </c>
    </row>
    <row r="30401" spans="1:4">
      <c r="A30401" s="489" t="str">
        <f t="shared" si="474"/>
        <v>2370802684訪問介護</v>
      </c>
      <c r="B30401" s="489">
        <v>2370802684</v>
      </c>
      <c r="C30401" s="489" t="s">
        <v>140</v>
      </c>
      <c r="D30401" s="489" t="s">
        <v>19445</v>
      </c>
    </row>
    <row r="30402" spans="1:4">
      <c r="A30402" s="489" t="str">
        <f t="shared" ref="A30402:A30465" si="475">B30402&amp;C30402</f>
        <v>2370802692訪問介護</v>
      </c>
      <c r="B30402" s="489">
        <v>2370802692</v>
      </c>
      <c r="C30402" s="489" t="s">
        <v>140</v>
      </c>
      <c r="D30402" s="489" t="s">
        <v>19446</v>
      </c>
    </row>
    <row r="30403" spans="1:4">
      <c r="A30403" s="489" t="str">
        <f t="shared" si="475"/>
        <v>2370802692訪問介護</v>
      </c>
      <c r="B30403" s="489">
        <v>2370802692</v>
      </c>
      <c r="C30403" s="489" t="s">
        <v>140</v>
      </c>
      <c r="D30403" s="489" t="s">
        <v>19446</v>
      </c>
    </row>
    <row r="30404" spans="1:4">
      <c r="A30404" s="489" t="str">
        <f t="shared" si="475"/>
        <v>2370802700介護予防特定施設入居者生活介護</v>
      </c>
      <c r="B30404" s="489">
        <v>2370802700</v>
      </c>
      <c r="C30404" s="489" t="s">
        <v>2514</v>
      </c>
      <c r="D30404" s="489" t="s">
        <v>6735</v>
      </c>
    </row>
    <row r="30405" spans="1:4">
      <c r="A30405" s="489" t="str">
        <f t="shared" si="475"/>
        <v>2370802700特定施設入居者生活介護</v>
      </c>
      <c r="B30405" s="489">
        <v>2370802700</v>
      </c>
      <c r="C30405" s="489" t="s">
        <v>2513</v>
      </c>
      <c r="D30405" s="489" t="s">
        <v>6735</v>
      </c>
    </row>
    <row r="30406" spans="1:4">
      <c r="A30406" s="489" t="str">
        <f t="shared" si="475"/>
        <v>2370900017介護予防支援</v>
      </c>
      <c r="B30406" s="489">
        <v>2370900017</v>
      </c>
      <c r="C30406" s="489" t="s">
        <v>2520</v>
      </c>
      <c r="D30406" s="489" t="s">
        <v>6741</v>
      </c>
    </row>
    <row r="30407" spans="1:4">
      <c r="A30407" s="489" t="str">
        <f t="shared" si="475"/>
        <v>2370900017居宅介護支援</v>
      </c>
      <c r="B30407" s="489">
        <v>2370900017</v>
      </c>
      <c r="C30407" s="489" t="s">
        <v>2519</v>
      </c>
      <c r="D30407" s="489" t="s">
        <v>6741</v>
      </c>
    </row>
    <row r="30408" spans="1:4">
      <c r="A30408" s="489" t="str">
        <f t="shared" si="475"/>
        <v>2370900058居宅介護支援</v>
      </c>
      <c r="B30408" s="489">
        <v>2370900058</v>
      </c>
      <c r="C30408" s="489" t="s">
        <v>2519</v>
      </c>
      <c r="D30408" s="489" t="s">
        <v>6742</v>
      </c>
    </row>
    <row r="30409" spans="1:4">
      <c r="A30409" s="489" t="str">
        <f t="shared" si="475"/>
        <v>2370900090介護老人福祉施設</v>
      </c>
      <c r="B30409" s="489">
        <v>2370900090</v>
      </c>
      <c r="C30409" s="489" t="s">
        <v>1921</v>
      </c>
      <c r="D30409" s="489" t="s">
        <v>6743</v>
      </c>
    </row>
    <row r="30410" spans="1:4">
      <c r="A30410" s="489" t="str">
        <f t="shared" si="475"/>
        <v>2370900108介護予防支援</v>
      </c>
      <c r="B30410" s="489">
        <v>2370900108</v>
      </c>
      <c r="C30410" s="489" t="s">
        <v>2520</v>
      </c>
      <c r="D30410" s="489" t="s">
        <v>6744</v>
      </c>
    </row>
    <row r="30411" spans="1:4">
      <c r="A30411" s="489" t="str">
        <f t="shared" si="475"/>
        <v>2370900108居宅介護支援</v>
      </c>
      <c r="B30411" s="489">
        <v>2370900108</v>
      </c>
      <c r="C30411" s="489" t="s">
        <v>2519</v>
      </c>
      <c r="D30411" s="489" t="s">
        <v>6744</v>
      </c>
    </row>
    <row r="30412" spans="1:4">
      <c r="A30412" s="489" t="str">
        <f t="shared" si="475"/>
        <v>2370900124訪問介護</v>
      </c>
      <c r="B30412" s="489">
        <v>2370900124</v>
      </c>
      <c r="C30412" s="489" t="s">
        <v>140</v>
      </c>
      <c r="D30412" s="489" t="s">
        <v>6745</v>
      </c>
    </row>
    <row r="30413" spans="1:4">
      <c r="A30413" s="489" t="str">
        <f t="shared" si="475"/>
        <v>2370900124訪問介護</v>
      </c>
      <c r="B30413" s="489">
        <v>2370900124</v>
      </c>
      <c r="C30413" s="489" t="s">
        <v>140</v>
      </c>
      <c r="D30413" s="489" t="s">
        <v>6745</v>
      </c>
    </row>
    <row r="30414" spans="1:4">
      <c r="A30414" s="489" t="str">
        <f t="shared" si="475"/>
        <v>2370900124訪問型サービス（独自）</v>
      </c>
      <c r="B30414" s="489">
        <v>2370900124</v>
      </c>
      <c r="C30414" s="489" t="s">
        <v>2571</v>
      </c>
      <c r="D30414" s="489" t="s">
        <v>6745</v>
      </c>
    </row>
    <row r="30415" spans="1:4">
      <c r="A30415" s="489" t="str">
        <f t="shared" si="475"/>
        <v>2370900157通所介護</v>
      </c>
      <c r="B30415" s="489">
        <v>2370900157</v>
      </c>
      <c r="C30415" s="489" t="s">
        <v>158</v>
      </c>
      <c r="D30415" s="489" t="s">
        <v>6746</v>
      </c>
    </row>
    <row r="30416" spans="1:4">
      <c r="A30416" s="489" t="str">
        <f t="shared" si="475"/>
        <v>2370900157通所型サービス（独自）</v>
      </c>
      <c r="B30416" s="489">
        <v>2370900157</v>
      </c>
      <c r="C30416" s="489" t="s">
        <v>2570</v>
      </c>
      <c r="D30416" s="489" t="s">
        <v>6746</v>
      </c>
    </row>
    <row r="30417" spans="1:4">
      <c r="A30417" s="489" t="str">
        <f t="shared" si="475"/>
        <v>2370900223介護予防短期入所生活介護</v>
      </c>
      <c r="B30417" s="489">
        <v>2370900223</v>
      </c>
      <c r="C30417" s="489" t="s">
        <v>2093</v>
      </c>
      <c r="D30417" s="489" t="s">
        <v>6747</v>
      </c>
    </row>
    <row r="30418" spans="1:4">
      <c r="A30418" s="489" t="str">
        <f t="shared" si="475"/>
        <v>2370900223介護予防短期入所生活介護</v>
      </c>
      <c r="B30418" s="489">
        <v>2370900223</v>
      </c>
      <c r="C30418" s="489" t="s">
        <v>2093</v>
      </c>
      <c r="D30418" s="489" t="s">
        <v>6747</v>
      </c>
    </row>
    <row r="30419" spans="1:4">
      <c r="A30419" s="489" t="str">
        <f t="shared" si="475"/>
        <v>2370900223短期入所生活介護</v>
      </c>
      <c r="B30419" s="489">
        <v>2370900223</v>
      </c>
      <c r="C30419" s="489" t="s">
        <v>2092</v>
      </c>
      <c r="D30419" s="489" t="s">
        <v>6747</v>
      </c>
    </row>
    <row r="30420" spans="1:4">
      <c r="A30420" s="489" t="str">
        <f t="shared" si="475"/>
        <v>2370900223短期入所生活介護</v>
      </c>
      <c r="B30420" s="489">
        <v>2370900223</v>
      </c>
      <c r="C30420" s="489" t="s">
        <v>2092</v>
      </c>
      <c r="D30420" s="489" t="s">
        <v>6747</v>
      </c>
    </row>
    <row r="30421" spans="1:4">
      <c r="A30421" s="489" t="str">
        <f t="shared" si="475"/>
        <v>2370900223短期入所生活介護</v>
      </c>
      <c r="B30421" s="489">
        <v>2370900223</v>
      </c>
      <c r="C30421" s="489" t="s">
        <v>2092</v>
      </c>
      <c r="D30421" s="489" t="s">
        <v>6747</v>
      </c>
    </row>
    <row r="30422" spans="1:4">
      <c r="A30422" s="489" t="str">
        <f t="shared" si="475"/>
        <v>2370900272通所介護</v>
      </c>
      <c r="B30422" s="489">
        <v>2370900272</v>
      </c>
      <c r="C30422" s="489" t="s">
        <v>158</v>
      </c>
      <c r="D30422" s="489" t="s">
        <v>6748</v>
      </c>
    </row>
    <row r="30423" spans="1:4">
      <c r="A30423" s="489" t="str">
        <f t="shared" si="475"/>
        <v>2370900272通所型サービス（独自）</v>
      </c>
      <c r="B30423" s="489">
        <v>2370900272</v>
      </c>
      <c r="C30423" s="489" t="s">
        <v>2570</v>
      </c>
      <c r="D30423" s="489" t="s">
        <v>6748</v>
      </c>
    </row>
    <row r="30424" spans="1:4">
      <c r="A30424" s="489" t="str">
        <f t="shared" si="475"/>
        <v>2370900397通所介護</v>
      </c>
      <c r="B30424" s="489">
        <v>2370900397</v>
      </c>
      <c r="C30424" s="489" t="s">
        <v>158</v>
      </c>
      <c r="D30424" s="489" t="s">
        <v>6749</v>
      </c>
    </row>
    <row r="30425" spans="1:4">
      <c r="A30425" s="489" t="str">
        <f t="shared" si="475"/>
        <v>2370900397通所型サービス（独自）</v>
      </c>
      <c r="B30425" s="489">
        <v>2370900397</v>
      </c>
      <c r="C30425" s="489" t="s">
        <v>2570</v>
      </c>
      <c r="D30425" s="489" t="s">
        <v>6749</v>
      </c>
    </row>
    <row r="30426" spans="1:4">
      <c r="A30426" s="489" t="str">
        <f t="shared" si="475"/>
        <v>2370900447居宅介護支援</v>
      </c>
      <c r="B30426" s="489">
        <v>2370900447</v>
      </c>
      <c r="C30426" s="489" t="s">
        <v>2519</v>
      </c>
      <c r="D30426" s="489" t="s">
        <v>6750</v>
      </c>
    </row>
    <row r="30427" spans="1:4">
      <c r="A30427" s="489" t="str">
        <f t="shared" si="475"/>
        <v>2370900447訪問介護</v>
      </c>
      <c r="B30427" s="489">
        <v>2370900447</v>
      </c>
      <c r="C30427" s="489" t="s">
        <v>140</v>
      </c>
      <c r="D30427" s="489" t="s">
        <v>6750</v>
      </c>
    </row>
    <row r="30428" spans="1:4">
      <c r="A30428" s="489" t="str">
        <f t="shared" si="475"/>
        <v>2370900447訪問介護</v>
      </c>
      <c r="B30428" s="489">
        <v>2370900447</v>
      </c>
      <c r="C30428" s="489" t="s">
        <v>140</v>
      </c>
      <c r="D30428" s="489" t="s">
        <v>6750</v>
      </c>
    </row>
    <row r="30429" spans="1:4">
      <c r="A30429" s="489" t="str">
        <f t="shared" si="475"/>
        <v>2370900462居宅介護支援</v>
      </c>
      <c r="B30429" s="489">
        <v>2370900462</v>
      </c>
      <c r="C30429" s="489" t="s">
        <v>2519</v>
      </c>
      <c r="D30429" s="489" t="s">
        <v>6751</v>
      </c>
    </row>
    <row r="30430" spans="1:4">
      <c r="A30430" s="489" t="str">
        <f t="shared" si="475"/>
        <v>2370900470介護予防認知症対応型共同生活介護（短期利用型）</v>
      </c>
      <c r="B30430" s="489">
        <v>2370900470</v>
      </c>
      <c r="C30430" s="489" t="s">
        <v>19398</v>
      </c>
      <c r="D30430" s="489" t="s">
        <v>6752</v>
      </c>
    </row>
    <row r="30431" spans="1:4">
      <c r="A30431" s="489" t="str">
        <f t="shared" si="475"/>
        <v>2370900470介護予防認知症対応型共同生活介護</v>
      </c>
      <c r="B30431" s="489">
        <v>2370900470</v>
      </c>
      <c r="C30431" s="489" t="s">
        <v>2088</v>
      </c>
      <c r="D30431" s="489" t="s">
        <v>6752</v>
      </c>
    </row>
    <row r="30432" spans="1:4">
      <c r="A30432" s="489" t="str">
        <f t="shared" si="475"/>
        <v>2370900470認知症対応型共同生活介護（短期利用型）</v>
      </c>
      <c r="B30432" s="489">
        <v>2370900470</v>
      </c>
      <c r="C30432" s="489" t="s">
        <v>19399</v>
      </c>
      <c r="D30432" s="489" t="s">
        <v>6752</v>
      </c>
    </row>
    <row r="30433" spans="1:4">
      <c r="A30433" s="489" t="str">
        <f t="shared" si="475"/>
        <v>2370900470認知症対応型共同生活介護</v>
      </c>
      <c r="B30433" s="489">
        <v>2370900470</v>
      </c>
      <c r="C30433" s="489" t="s">
        <v>2087</v>
      </c>
      <c r="D30433" s="489" t="s">
        <v>6752</v>
      </c>
    </row>
    <row r="30434" spans="1:4">
      <c r="A30434" s="489" t="str">
        <f t="shared" si="475"/>
        <v>2370900496通所介護</v>
      </c>
      <c r="B30434" s="489">
        <v>2370900496</v>
      </c>
      <c r="C30434" s="489" t="s">
        <v>158</v>
      </c>
      <c r="D30434" s="489" t="s">
        <v>6753</v>
      </c>
    </row>
    <row r="30435" spans="1:4">
      <c r="A30435" s="489" t="str">
        <f t="shared" si="475"/>
        <v>2370900496通所型サービス（独自）</v>
      </c>
      <c r="B30435" s="489">
        <v>2370900496</v>
      </c>
      <c r="C30435" s="489" t="s">
        <v>2570</v>
      </c>
      <c r="D30435" s="489" t="s">
        <v>6753</v>
      </c>
    </row>
    <row r="30436" spans="1:4">
      <c r="A30436" s="489" t="str">
        <f t="shared" si="475"/>
        <v>2370900512介護老人福祉施設</v>
      </c>
      <c r="B30436" s="489">
        <v>2370900512</v>
      </c>
      <c r="C30436" s="489" t="s">
        <v>1921</v>
      </c>
      <c r="D30436" s="489" t="s">
        <v>6754</v>
      </c>
    </row>
    <row r="30437" spans="1:4">
      <c r="A30437" s="489" t="str">
        <f t="shared" si="475"/>
        <v>2370900538介護予防短期入所生活介護</v>
      </c>
      <c r="B30437" s="489">
        <v>2370900538</v>
      </c>
      <c r="C30437" s="489" t="s">
        <v>2093</v>
      </c>
      <c r="D30437" s="489" t="s">
        <v>6755</v>
      </c>
    </row>
    <row r="30438" spans="1:4">
      <c r="A30438" s="489" t="str">
        <f t="shared" si="475"/>
        <v>2370900538介護予防短期入所生活介護</v>
      </c>
      <c r="B30438" s="489">
        <v>2370900538</v>
      </c>
      <c r="C30438" s="489" t="s">
        <v>2093</v>
      </c>
      <c r="D30438" s="489" t="s">
        <v>6755</v>
      </c>
    </row>
    <row r="30439" spans="1:4">
      <c r="A30439" s="489" t="str">
        <f t="shared" si="475"/>
        <v>2370900538短期入所生活介護</v>
      </c>
      <c r="B30439" s="489">
        <v>2370900538</v>
      </c>
      <c r="C30439" s="489" t="s">
        <v>2092</v>
      </c>
      <c r="D30439" s="489" t="s">
        <v>6755</v>
      </c>
    </row>
    <row r="30440" spans="1:4">
      <c r="A30440" s="489" t="str">
        <f t="shared" si="475"/>
        <v>2370900538短期入所生活介護</v>
      </c>
      <c r="B30440" s="489">
        <v>2370900538</v>
      </c>
      <c r="C30440" s="489" t="s">
        <v>2092</v>
      </c>
      <c r="D30440" s="489" t="s">
        <v>6755</v>
      </c>
    </row>
    <row r="30441" spans="1:4">
      <c r="A30441" s="489" t="str">
        <f t="shared" si="475"/>
        <v>2370900561介護予防支援</v>
      </c>
      <c r="B30441" s="489">
        <v>2370900561</v>
      </c>
      <c r="C30441" s="489" t="s">
        <v>2520</v>
      </c>
      <c r="D30441" s="489" t="s">
        <v>6756</v>
      </c>
    </row>
    <row r="30442" spans="1:4">
      <c r="A30442" s="489" t="str">
        <f t="shared" si="475"/>
        <v>2370900561居宅介護支援</v>
      </c>
      <c r="B30442" s="489">
        <v>2370900561</v>
      </c>
      <c r="C30442" s="489" t="s">
        <v>2519</v>
      </c>
      <c r="D30442" s="489" t="s">
        <v>6756</v>
      </c>
    </row>
    <row r="30443" spans="1:4">
      <c r="A30443" s="489" t="str">
        <f t="shared" si="475"/>
        <v>2370900652居宅介護支援</v>
      </c>
      <c r="B30443" s="489">
        <v>2370900652</v>
      </c>
      <c r="C30443" s="489" t="s">
        <v>2519</v>
      </c>
      <c r="D30443" s="489" t="s">
        <v>6757</v>
      </c>
    </row>
    <row r="30444" spans="1:4">
      <c r="A30444" s="489" t="str">
        <f t="shared" si="475"/>
        <v>2370900660介護老人福祉施設</v>
      </c>
      <c r="B30444" s="489">
        <v>2370900660</v>
      </c>
      <c r="C30444" s="489" t="s">
        <v>1921</v>
      </c>
      <c r="D30444" s="489" t="s">
        <v>6758</v>
      </c>
    </row>
    <row r="30445" spans="1:4">
      <c r="A30445" s="489" t="str">
        <f t="shared" si="475"/>
        <v>2370900660介護老人福祉施設</v>
      </c>
      <c r="B30445" s="489">
        <v>2370900660</v>
      </c>
      <c r="C30445" s="489" t="s">
        <v>1921</v>
      </c>
      <c r="D30445" s="489" t="s">
        <v>6758</v>
      </c>
    </row>
    <row r="30446" spans="1:4">
      <c r="A30446" s="489" t="str">
        <f t="shared" si="475"/>
        <v>2370900686介護予防短期入所生活介護</v>
      </c>
      <c r="B30446" s="489">
        <v>2370900686</v>
      </c>
      <c r="C30446" s="489" t="s">
        <v>2093</v>
      </c>
      <c r="D30446" s="489" t="s">
        <v>6758</v>
      </c>
    </row>
    <row r="30447" spans="1:4">
      <c r="A30447" s="489" t="str">
        <f t="shared" si="475"/>
        <v>2370900686短期入所生活介護</v>
      </c>
      <c r="B30447" s="489">
        <v>2370900686</v>
      </c>
      <c r="C30447" s="489" t="s">
        <v>2092</v>
      </c>
      <c r="D30447" s="489" t="s">
        <v>6758</v>
      </c>
    </row>
    <row r="30448" spans="1:4">
      <c r="A30448" s="489" t="str">
        <f t="shared" si="475"/>
        <v>2370900736訪問介護</v>
      </c>
      <c r="B30448" s="489">
        <v>2370900736</v>
      </c>
      <c r="C30448" s="489" t="s">
        <v>140</v>
      </c>
      <c r="D30448" s="489" t="s">
        <v>6759</v>
      </c>
    </row>
    <row r="30449" spans="1:4">
      <c r="A30449" s="489" t="str">
        <f t="shared" si="475"/>
        <v>2370900736訪問介護</v>
      </c>
      <c r="B30449" s="489">
        <v>2370900736</v>
      </c>
      <c r="C30449" s="489" t="s">
        <v>140</v>
      </c>
      <c r="D30449" s="489" t="s">
        <v>6759</v>
      </c>
    </row>
    <row r="30450" spans="1:4">
      <c r="A30450" s="489" t="str">
        <f t="shared" si="475"/>
        <v>2370900736訪問型サービス（独自）</v>
      </c>
      <c r="B30450" s="489">
        <v>2370900736</v>
      </c>
      <c r="C30450" s="489" t="s">
        <v>2571</v>
      </c>
      <c r="D30450" s="489" t="s">
        <v>6759</v>
      </c>
    </row>
    <row r="30451" spans="1:4">
      <c r="A30451" s="489" t="str">
        <f t="shared" si="475"/>
        <v>2370900744地域密着型通所介護</v>
      </c>
      <c r="B30451" s="489">
        <v>2370900744</v>
      </c>
      <c r="C30451" s="489" t="s">
        <v>161</v>
      </c>
      <c r="D30451" s="489" t="s">
        <v>6760</v>
      </c>
    </row>
    <row r="30452" spans="1:4">
      <c r="A30452" s="489" t="str">
        <f t="shared" si="475"/>
        <v>2370900744通所型サービス（独自）</v>
      </c>
      <c r="B30452" s="489">
        <v>2370900744</v>
      </c>
      <c r="C30452" s="489" t="s">
        <v>2570</v>
      </c>
      <c r="D30452" s="489" t="s">
        <v>6760</v>
      </c>
    </row>
    <row r="30453" spans="1:4">
      <c r="A30453" s="489" t="str">
        <f t="shared" si="475"/>
        <v>2370900785通所介護</v>
      </c>
      <c r="B30453" s="489">
        <v>2370900785</v>
      </c>
      <c r="C30453" s="489" t="s">
        <v>158</v>
      </c>
      <c r="D30453" s="489" t="s">
        <v>6761</v>
      </c>
    </row>
    <row r="30454" spans="1:4">
      <c r="A30454" s="489" t="str">
        <f t="shared" si="475"/>
        <v>2370900785通所型サービス（独自）</v>
      </c>
      <c r="B30454" s="489">
        <v>2370900785</v>
      </c>
      <c r="C30454" s="489" t="s">
        <v>2570</v>
      </c>
      <c r="D30454" s="489" t="s">
        <v>6761</v>
      </c>
    </row>
    <row r="30455" spans="1:4">
      <c r="A30455" s="489" t="str">
        <f t="shared" si="475"/>
        <v>2370900793通所介護</v>
      </c>
      <c r="B30455" s="489">
        <v>2370900793</v>
      </c>
      <c r="C30455" s="489" t="s">
        <v>158</v>
      </c>
      <c r="D30455" s="489" t="s">
        <v>6762</v>
      </c>
    </row>
    <row r="30456" spans="1:4">
      <c r="A30456" s="489" t="str">
        <f t="shared" si="475"/>
        <v>2370900793通所型サービス（独自）</v>
      </c>
      <c r="B30456" s="489">
        <v>2370900793</v>
      </c>
      <c r="C30456" s="489" t="s">
        <v>2570</v>
      </c>
      <c r="D30456" s="489" t="s">
        <v>6762</v>
      </c>
    </row>
    <row r="30457" spans="1:4">
      <c r="A30457" s="489" t="str">
        <f t="shared" si="475"/>
        <v>2370900801特定施設入居者生活介護</v>
      </c>
      <c r="B30457" s="489">
        <v>2370900801</v>
      </c>
      <c r="C30457" s="489" t="s">
        <v>2513</v>
      </c>
      <c r="D30457" s="489" t="s">
        <v>6763</v>
      </c>
    </row>
    <row r="30458" spans="1:4">
      <c r="A30458" s="489" t="str">
        <f t="shared" si="475"/>
        <v>2370900827地域密着型通所介護</v>
      </c>
      <c r="B30458" s="489">
        <v>2370900827</v>
      </c>
      <c r="C30458" s="489" t="s">
        <v>161</v>
      </c>
      <c r="D30458" s="489" t="s">
        <v>6764</v>
      </c>
    </row>
    <row r="30459" spans="1:4">
      <c r="A30459" s="489" t="str">
        <f t="shared" si="475"/>
        <v>2370900827通所型サービス（独自）</v>
      </c>
      <c r="B30459" s="489">
        <v>2370900827</v>
      </c>
      <c r="C30459" s="489" t="s">
        <v>2570</v>
      </c>
      <c r="D30459" s="489" t="s">
        <v>6764</v>
      </c>
    </row>
    <row r="30460" spans="1:4">
      <c r="A30460" s="489" t="str">
        <f t="shared" si="475"/>
        <v>2370900835介護予防短期入所生活介護</v>
      </c>
      <c r="B30460" s="489">
        <v>2370900835</v>
      </c>
      <c r="C30460" s="489" t="s">
        <v>2093</v>
      </c>
      <c r="D30460" s="489" t="s">
        <v>6765</v>
      </c>
    </row>
    <row r="30461" spans="1:4">
      <c r="A30461" s="489" t="str">
        <f t="shared" si="475"/>
        <v>2370900835短期入所生活介護</v>
      </c>
      <c r="B30461" s="489">
        <v>2370900835</v>
      </c>
      <c r="C30461" s="489" t="s">
        <v>2092</v>
      </c>
      <c r="D30461" s="489" t="s">
        <v>6765</v>
      </c>
    </row>
    <row r="30462" spans="1:4">
      <c r="A30462" s="489" t="str">
        <f t="shared" si="475"/>
        <v>2370900835短期入所生活介護</v>
      </c>
      <c r="B30462" s="489">
        <v>2370900835</v>
      </c>
      <c r="C30462" s="489" t="s">
        <v>2092</v>
      </c>
      <c r="D30462" s="489" t="s">
        <v>6765</v>
      </c>
    </row>
    <row r="30463" spans="1:4">
      <c r="A30463" s="489" t="str">
        <f t="shared" si="475"/>
        <v>2370900843介護老人福祉施設</v>
      </c>
      <c r="B30463" s="489">
        <v>2370900843</v>
      </c>
      <c r="C30463" s="489" t="s">
        <v>1921</v>
      </c>
      <c r="D30463" s="489" t="s">
        <v>6766</v>
      </c>
    </row>
    <row r="30464" spans="1:4">
      <c r="A30464" s="489" t="str">
        <f t="shared" si="475"/>
        <v>2370900843介護老人福祉施設</v>
      </c>
      <c r="B30464" s="489">
        <v>2370900843</v>
      </c>
      <c r="C30464" s="489" t="s">
        <v>1921</v>
      </c>
      <c r="D30464" s="489" t="s">
        <v>6766</v>
      </c>
    </row>
    <row r="30465" spans="1:4">
      <c r="A30465" s="489" t="str">
        <f t="shared" si="475"/>
        <v>2370900892訪問介護</v>
      </c>
      <c r="B30465" s="489">
        <v>2370900892</v>
      </c>
      <c r="C30465" s="489" t="s">
        <v>140</v>
      </c>
      <c r="D30465" s="489" t="s">
        <v>6767</v>
      </c>
    </row>
    <row r="30466" spans="1:4">
      <c r="A30466" s="489" t="str">
        <f t="shared" ref="A30466:A30529" si="476">B30466&amp;C30466</f>
        <v>2370900892訪問介護</v>
      </c>
      <c r="B30466" s="489">
        <v>2370900892</v>
      </c>
      <c r="C30466" s="489" t="s">
        <v>140</v>
      </c>
      <c r="D30466" s="489" t="s">
        <v>6767</v>
      </c>
    </row>
    <row r="30467" spans="1:4">
      <c r="A30467" s="489" t="str">
        <f t="shared" si="476"/>
        <v>2370900892訪問型サービス（独自）</v>
      </c>
      <c r="B30467" s="489">
        <v>2370900892</v>
      </c>
      <c r="C30467" s="489" t="s">
        <v>2571</v>
      </c>
      <c r="D30467" s="489" t="s">
        <v>6767</v>
      </c>
    </row>
    <row r="30468" spans="1:4">
      <c r="A30468" s="489" t="str">
        <f t="shared" si="476"/>
        <v>2370900900介護予防支援</v>
      </c>
      <c r="B30468" s="489">
        <v>2370900900</v>
      </c>
      <c r="C30468" s="489" t="s">
        <v>2520</v>
      </c>
      <c r="D30468" s="489" t="s">
        <v>6767</v>
      </c>
    </row>
    <row r="30469" spans="1:4">
      <c r="A30469" s="489" t="str">
        <f t="shared" si="476"/>
        <v>2370900900居宅介護支援</v>
      </c>
      <c r="B30469" s="489">
        <v>2370900900</v>
      </c>
      <c r="C30469" s="489" t="s">
        <v>2519</v>
      </c>
      <c r="D30469" s="489" t="s">
        <v>6767</v>
      </c>
    </row>
    <row r="30470" spans="1:4">
      <c r="A30470" s="489" t="str">
        <f t="shared" si="476"/>
        <v>2370900918居宅介護支援</v>
      </c>
      <c r="B30470" s="489">
        <v>2370900918</v>
      </c>
      <c r="C30470" s="489" t="s">
        <v>2519</v>
      </c>
      <c r="D30470" s="489" t="s">
        <v>6768</v>
      </c>
    </row>
    <row r="30471" spans="1:4">
      <c r="A30471" s="489" t="str">
        <f t="shared" si="476"/>
        <v>2370900942地域密着型通所介護</v>
      </c>
      <c r="B30471" s="489">
        <v>2370900942</v>
      </c>
      <c r="C30471" s="489" t="s">
        <v>161</v>
      </c>
      <c r="D30471" s="489" t="s">
        <v>6769</v>
      </c>
    </row>
    <row r="30472" spans="1:4">
      <c r="A30472" s="489" t="str">
        <f t="shared" si="476"/>
        <v>2370900942通所型サービス（独自）</v>
      </c>
      <c r="B30472" s="489">
        <v>2370900942</v>
      </c>
      <c r="C30472" s="489" t="s">
        <v>2570</v>
      </c>
      <c r="D30472" s="489" t="s">
        <v>6769</v>
      </c>
    </row>
    <row r="30473" spans="1:4">
      <c r="A30473" s="489" t="str">
        <f t="shared" si="476"/>
        <v>2370900959通所介護</v>
      </c>
      <c r="B30473" s="489">
        <v>2370900959</v>
      </c>
      <c r="C30473" s="489" t="s">
        <v>158</v>
      </c>
      <c r="D30473" s="489" t="s">
        <v>6770</v>
      </c>
    </row>
    <row r="30474" spans="1:4">
      <c r="A30474" s="489" t="str">
        <f t="shared" si="476"/>
        <v>2370900959通所型サービス（独自）</v>
      </c>
      <c r="B30474" s="489">
        <v>2370900959</v>
      </c>
      <c r="C30474" s="489" t="s">
        <v>2570</v>
      </c>
      <c r="D30474" s="489" t="s">
        <v>6770</v>
      </c>
    </row>
    <row r="30475" spans="1:4">
      <c r="A30475" s="489" t="str">
        <f t="shared" si="476"/>
        <v>2370900983介護予防短期入所生活介護</v>
      </c>
      <c r="B30475" s="489">
        <v>2370900983</v>
      </c>
      <c r="C30475" s="489" t="s">
        <v>2093</v>
      </c>
      <c r="D30475" s="489" t="s">
        <v>6771</v>
      </c>
    </row>
    <row r="30476" spans="1:4">
      <c r="A30476" s="489" t="str">
        <f t="shared" si="476"/>
        <v>2370900983短期入所生活介護</v>
      </c>
      <c r="B30476" s="489">
        <v>2370900983</v>
      </c>
      <c r="C30476" s="489" t="s">
        <v>2092</v>
      </c>
      <c r="D30476" s="489" t="s">
        <v>6771</v>
      </c>
    </row>
    <row r="30477" spans="1:4">
      <c r="A30477" s="489" t="str">
        <f t="shared" si="476"/>
        <v>2370901007地域密着型通所介護</v>
      </c>
      <c r="B30477" s="489">
        <v>2370901007</v>
      </c>
      <c r="C30477" s="489" t="s">
        <v>161</v>
      </c>
      <c r="D30477" s="489" t="s">
        <v>6772</v>
      </c>
    </row>
    <row r="30478" spans="1:4">
      <c r="A30478" s="489" t="str">
        <f t="shared" si="476"/>
        <v>2370901007通所型サービス（独自）</v>
      </c>
      <c r="B30478" s="489">
        <v>2370901007</v>
      </c>
      <c r="C30478" s="489" t="s">
        <v>2570</v>
      </c>
      <c r="D30478" s="489" t="s">
        <v>6772</v>
      </c>
    </row>
    <row r="30479" spans="1:4">
      <c r="A30479" s="489" t="str">
        <f t="shared" si="476"/>
        <v>2370901015訪問介護</v>
      </c>
      <c r="B30479" s="489">
        <v>2370901015</v>
      </c>
      <c r="C30479" s="489" t="s">
        <v>140</v>
      </c>
      <c r="D30479" s="489" t="s">
        <v>6773</v>
      </c>
    </row>
    <row r="30480" spans="1:4">
      <c r="A30480" s="489" t="str">
        <f t="shared" si="476"/>
        <v>2370901015訪問介護</v>
      </c>
      <c r="B30480" s="489">
        <v>2370901015</v>
      </c>
      <c r="C30480" s="489" t="s">
        <v>140</v>
      </c>
      <c r="D30480" s="489" t="s">
        <v>6773</v>
      </c>
    </row>
    <row r="30481" spans="1:4">
      <c r="A30481" s="489" t="str">
        <f t="shared" si="476"/>
        <v>2370901015訪問型サービス（独自）</v>
      </c>
      <c r="B30481" s="489">
        <v>2370901015</v>
      </c>
      <c r="C30481" s="489" t="s">
        <v>2571</v>
      </c>
      <c r="D30481" s="489" t="s">
        <v>6773</v>
      </c>
    </row>
    <row r="30482" spans="1:4">
      <c r="A30482" s="489" t="str">
        <f t="shared" si="476"/>
        <v>2370901072訪問介護</v>
      </c>
      <c r="B30482" s="489">
        <v>2370901072</v>
      </c>
      <c r="C30482" s="489" t="s">
        <v>140</v>
      </c>
      <c r="D30482" s="489" t="s">
        <v>6774</v>
      </c>
    </row>
    <row r="30483" spans="1:4">
      <c r="A30483" s="489" t="str">
        <f t="shared" si="476"/>
        <v>2370901072訪問介護</v>
      </c>
      <c r="B30483" s="489">
        <v>2370901072</v>
      </c>
      <c r="C30483" s="489" t="s">
        <v>140</v>
      </c>
      <c r="D30483" s="489" t="s">
        <v>6774</v>
      </c>
    </row>
    <row r="30484" spans="1:4">
      <c r="A30484" s="489" t="str">
        <f t="shared" si="476"/>
        <v>2370901072訪問型サービス（独自）</v>
      </c>
      <c r="B30484" s="489">
        <v>2370901072</v>
      </c>
      <c r="C30484" s="489" t="s">
        <v>2571</v>
      </c>
      <c r="D30484" s="489" t="s">
        <v>6774</v>
      </c>
    </row>
    <row r="30485" spans="1:4">
      <c r="A30485" s="489" t="str">
        <f t="shared" si="476"/>
        <v>2370901114介護予防訪問入浴介護</v>
      </c>
      <c r="B30485" s="489">
        <v>2370901114</v>
      </c>
      <c r="C30485" s="489" t="s">
        <v>2510</v>
      </c>
      <c r="D30485" s="489" t="s">
        <v>6775</v>
      </c>
    </row>
    <row r="30486" spans="1:4">
      <c r="A30486" s="489" t="str">
        <f t="shared" si="476"/>
        <v>2370901114訪問入浴介護</v>
      </c>
      <c r="B30486" s="489">
        <v>2370901114</v>
      </c>
      <c r="C30486" s="489" t="s">
        <v>2509</v>
      </c>
      <c r="D30486" s="489" t="s">
        <v>6775</v>
      </c>
    </row>
    <row r="30487" spans="1:4">
      <c r="A30487" s="489" t="str">
        <f t="shared" si="476"/>
        <v>2370901254通所介護</v>
      </c>
      <c r="B30487" s="489">
        <v>2370901254</v>
      </c>
      <c r="C30487" s="489" t="s">
        <v>158</v>
      </c>
      <c r="D30487" s="489" t="s">
        <v>6776</v>
      </c>
    </row>
    <row r="30488" spans="1:4">
      <c r="A30488" s="489" t="str">
        <f t="shared" si="476"/>
        <v>2370901254通所型サービス（独自）</v>
      </c>
      <c r="B30488" s="489">
        <v>2370901254</v>
      </c>
      <c r="C30488" s="489" t="s">
        <v>2570</v>
      </c>
      <c r="D30488" s="489" t="s">
        <v>6776</v>
      </c>
    </row>
    <row r="30489" spans="1:4">
      <c r="A30489" s="489" t="str">
        <f t="shared" si="476"/>
        <v>2370901312地域密着型通所介護</v>
      </c>
      <c r="B30489" s="489">
        <v>2370901312</v>
      </c>
      <c r="C30489" s="489" t="s">
        <v>161</v>
      </c>
      <c r="D30489" s="489" t="s">
        <v>6777</v>
      </c>
    </row>
    <row r="30490" spans="1:4">
      <c r="A30490" s="489" t="str">
        <f t="shared" si="476"/>
        <v>2370901312通所型サービス（独自）</v>
      </c>
      <c r="B30490" s="489">
        <v>2370901312</v>
      </c>
      <c r="C30490" s="489" t="s">
        <v>2570</v>
      </c>
      <c r="D30490" s="489" t="s">
        <v>6777</v>
      </c>
    </row>
    <row r="30491" spans="1:4">
      <c r="A30491" s="489" t="str">
        <f t="shared" si="476"/>
        <v>2370901338地域密着型通所介護</v>
      </c>
      <c r="B30491" s="489">
        <v>2370901338</v>
      </c>
      <c r="C30491" s="489" t="s">
        <v>161</v>
      </c>
      <c r="D30491" s="489" t="s">
        <v>6778</v>
      </c>
    </row>
    <row r="30492" spans="1:4">
      <c r="A30492" s="489" t="str">
        <f t="shared" si="476"/>
        <v>2370901338通所型サービス（独自）</v>
      </c>
      <c r="B30492" s="489">
        <v>2370901338</v>
      </c>
      <c r="C30492" s="489" t="s">
        <v>2570</v>
      </c>
      <c r="D30492" s="489" t="s">
        <v>6778</v>
      </c>
    </row>
    <row r="30493" spans="1:4">
      <c r="A30493" s="489" t="str">
        <f t="shared" si="476"/>
        <v>2370901346通所介護</v>
      </c>
      <c r="B30493" s="489">
        <v>2370901346</v>
      </c>
      <c r="C30493" s="489" t="s">
        <v>158</v>
      </c>
      <c r="D30493" s="489" t="s">
        <v>6779</v>
      </c>
    </row>
    <row r="30494" spans="1:4">
      <c r="A30494" s="489" t="str">
        <f t="shared" si="476"/>
        <v>2370901353介護予防短期入所生活介護</v>
      </c>
      <c r="B30494" s="489">
        <v>2370901353</v>
      </c>
      <c r="C30494" s="489" t="s">
        <v>2093</v>
      </c>
      <c r="D30494" s="489" t="s">
        <v>6780</v>
      </c>
    </row>
    <row r="30495" spans="1:4">
      <c r="A30495" s="489" t="str">
        <f t="shared" si="476"/>
        <v>2370901353介護予防短期入所生活介護</v>
      </c>
      <c r="B30495" s="489">
        <v>2370901353</v>
      </c>
      <c r="C30495" s="489" t="s">
        <v>2093</v>
      </c>
      <c r="D30495" s="489" t="s">
        <v>6780</v>
      </c>
    </row>
    <row r="30496" spans="1:4">
      <c r="A30496" s="489" t="str">
        <f t="shared" si="476"/>
        <v>2370901353短期入所生活介護</v>
      </c>
      <c r="B30496" s="489">
        <v>2370901353</v>
      </c>
      <c r="C30496" s="489" t="s">
        <v>2092</v>
      </c>
      <c r="D30496" s="489" t="s">
        <v>6780</v>
      </c>
    </row>
    <row r="30497" spans="1:4">
      <c r="A30497" s="489" t="str">
        <f t="shared" si="476"/>
        <v>2370901353短期入所生活介護</v>
      </c>
      <c r="B30497" s="489">
        <v>2370901353</v>
      </c>
      <c r="C30497" s="489" t="s">
        <v>2092</v>
      </c>
      <c r="D30497" s="489" t="s">
        <v>6780</v>
      </c>
    </row>
    <row r="30498" spans="1:4">
      <c r="A30498" s="489" t="str">
        <f t="shared" si="476"/>
        <v>2370901361介護予防訪問リハビリテーション</v>
      </c>
      <c r="B30498" s="489">
        <v>2370901361</v>
      </c>
      <c r="C30498" s="489" t="s">
        <v>2108</v>
      </c>
      <c r="D30498" s="489" t="s">
        <v>6781</v>
      </c>
    </row>
    <row r="30499" spans="1:4">
      <c r="A30499" s="489" t="str">
        <f t="shared" si="476"/>
        <v>2370901361訪問リハビリテーション</v>
      </c>
      <c r="B30499" s="489">
        <v>2370901361</v>
      </c>
      <c r="C30499" s="489" t="s">
        <v>2104</v>
      </c>
      <c r="D30499" s="489" t="s">
        <v>6781</v>
      </c>
    </row>
    <row r="30500" spans="1:4">
      <c r="A30500" s="489" t="str">
        <f t="shared" si="476"/>
        <v>2370901361訪問リハビリテーション</v>
      </c>
      <c r="B30500" s="489">
        <v>2370901361</v>
      </c>
      <c r="C30500" s="489" t="s">
        <v>2104</v>
      </c>
      <c r="D30500" s="489" t="s">
        <v>6781</v>
      </c>
    </row>
    <row r="30501" spans="1:4">
      <c r="A30501" s="489" t="str">
        <f t="shared" si="476"/>
        <v>2370901429地域密着型通所介護</v>
      </c>
      <c r="B30501" s="489">
        <v>2370901429</v>
      </c>
      <c r="C30501" s="489" t="s">
        <v>161</v>
      </c>
      <c r="D30501" s="489" t="s">
        <v>6782</v>
      </c>
    </row>
    <row r="30502" spans="1:4">
      <c r="A30502" s="489" t="str">
        <f t="shared" si="476"/>
        <v>2370901437介護予防支援</v>
      </c>
      <c r="B30502" s="489">
        <v>2370901437</v>
      </c>
      <c r="C30502" s="489" t="s">
        <v>2520</v>
      </c>
      <c r="D30502" s="489" t="s">
        <v>6783</v>
      </c>
    </row>
    <row r="30503" spans="1:4">
      <c r="A30503" s="489" t="str">
        <f t="shared" si="476"/>
        <v>2370901437居宅介護支援</v>
      </c>
      <c r="B30503" s="489">
        <v>2370901437</v>
      </c>
      <c r="C30503" s="489" t="s">
        <v>2519</v>
      </c>
      <c r="D30503" s="489" t="s">
        <v>6783</v>
      </c>
    </row>
    <row r="30504" spans="1:4">
      <c r="A30504" s="489" t="str">
        <f t="shared" si="476"/>
        <v>2370901486訪問介護</v>
      </c>
      <c r="B30504" s="489">
        <v>2370901486</v>
      </c>
      <c r="C30504" s="489" t="s">
        <v>140</v>
      </c>
      <c r="D30504" s="489" t="s">
        <v>6784</v>
      </c>
    </row>
    <row r="30505" spans="1:4">
      <c r="A30505" s="489" t="str">
        <f t="shared" si="476"/>
        <v>2370901486訪問介護</v>
      </c>
      <c r="B30505" s="489">
        <v>2370901486</v>
      </c>
      <c r="C30505" s="489" t="s">
        <v>140</v>
      </c>
      <c r="D30505" s="489" t="s">
        <v>6784</v>
      </c>
    </row>
    <row r="30506" spans="1:4">
      <c r="A30506" s="489" t="str">
        <f t="shared" si="476"/>
        <v>2370901528訪問介護</v>
      </c>
      <c r="B30506" s="489">
        <v>2370901528</v>
      </c>
      <c r="C30506" s="489" t="s">
        <v>140</v>
      </c>
      <c r="D30506" s="489" t="s">
        <v>6785</v>
      </c>
    </row>
    <row r="30507" spans="1:4">
      <c r="A30507" s="489" t="str">
        <f t="shared" si="476"/>
        <v>2370901528訪問介護</v>
      </c>
      <c r="B30507" s="489">
        <v>2370901528</v>
      </c>
      <c r="C30507" s="489" t="s">
        <v>140</v>
      </c>
      <c r="D30507" s="489" t="s">
        <v>6785</v>
      </c>
    </row>
    <row r="30508" spans="1:4">
      <c r="A30508" s="489" t="str">
        <f t="shared" si="476"/>
        <v>2370901569居宅介護支援</v>
      </c>
      <c r="B30508" s="489">
        <v>2370901569</v>
      </c>
      <c r="C30508" s="489" t="s">
        <v>2519</v>
      </c>
      <c r="D30508" s="489" t="s">
        <v>6786</v>
      </c>
    </row>
    <row r="30509" spans="1:4">
      <c r="A30509" s="489" t="str">
        <f t="shared" si="476"/>
        <v>2370901577訪問介護</v>
      </c>
      <c r="B30509" s="489">
        <v>2370901577</v>
      </c>
      <c r="C30509" s="489" t="s">
        <v>140</v>
      </c>
      <c r="D30509" s="489" t="s">
        <v>6787</v>
      </c>
    </row>
    <row r="30510" spans="1:4">
      <c r="A30510" s="489" t="str">
        <f t="shared" si="476"/>
        <v>2370901577訪問介護</v>
      </c>
      <c r="B30510" s="489">
        <v>2370901577</v>
      </c>
      <c r="C30510" s="489" t="s">
        <v>140</v>
      </c>
      <c r="D30510" s="489" t="s">
        <v>6787</v>
      </c>
    </row>
    <row r="30511" spans="1:4">
      <c r="A30511" s="489" t="str">
        <f t="shared" si="476"/>
        <v>2370901585通所介護</v>
      </c>
      <c r="B30511" s="489">
        <v>2370901585</v>
      </c>
      <c r="C30511" s="489" t="s">
        <v>158</v>
      </c>
      <c r="D30511" s="489" t="s">
        <v>6788</v>
      </c>
    </row>
    <row r="30512" spans="1:4">
      <c r="A30512" s="489" t="str">
        <f t="shared" si="476"/>
        <v>2370901593介護予防短期入所生活介護</v>
      </c>
      <c r="B30512" s="489">
        <v>2370901593</v>
      </c>
      <c r="C30512" s="489" t="s">
        <v>2093</v>
      </c>
      <c r="D30512" s="489" t="s">
        <v>6788</v>
      </c>
    </row>
    <row r="30513" spans="1:4">
      <c r="A30513" s="489" t="str">
        <f t="shared" si="476"/>
        <v>2370901593介護予防短期入所生活介護</v>
      </c>
      <c r="B30513" s="489">
        <v>2370901593</v>
      </c>
      <c r="C30513" s="489" t="s">
        <v>2093</v>
      </c>
      <c r="D30513" s="489" t="s">
        <v>6788</v>
      </c>
    </row>
    <row r="30514" spans="1:4">
      <c r="A30514" s="489" t="str">
        <f t="shared" si="476"/>
        <v>2370901593介護老人福祉施設</v>
      </c>
      <c r="B30514" s="489">
        <v>2370901593</v>
      </c>
      <c r="C30514" s="489" t="s">
        <v>1921</v>
      </c>
      <c r="D30514" s="489" t="s">
        <v>6788</v>
      </c>
    </row>
    <row r="30515" spans="1:4">
      <c r="A30515" s="489" t="str">
        <f t="shared" si="476"/>
        <v>2370901593短期入所生活介護</v>
      </c>
      <c r="B30515" s="489">
        <v>2370901593</v>
      </c>
      <c r="C30515" s="489" t="s">
        <v>2092</v>
      </c>
      <c r="D30515" s="489" t="s">
        <v>6788</v>
      </c>
    </row>
    <row r="30516" spans="1:4">
      <c r="A30516" s="489" t="str">
        <f t="shared" si="476"/>
        <v>2370901593短期入所生活介護</v>
      </c>
      <c r="B30516" s="489">
        <v>2370901593</v>
      </c>
      <c r="C30516" s="489" t="s">
        <v>2092</v>
      </c>
      <c r="D30516" s="489" t="s">
        <v>6788</v>
      </c>
    </row>
    <row r="30517" spans="1:4">
      <c r="A30517" s="489" t="str">
        <f t="shared" si="476"/>
        <v>2370901601訪問介護</v>
      </c>
      <c r="B30517" s="489">
        <v>2370901601</v>
      </c>
      <c r="C30517" s="489" t="s">
        <v>140</v>
      </c>
      <c r="D30517" s="489" t="s">
        <v>6789</v>
      </c>
    </row>
    <row r="30518" spans="1:4">
      <c r="A30518" s="489" t="str">
        <f t="shared" si="476"/>
        <v>2370901601訪問介護</v>
      </c>
      <c r="B30518" s="489">
        <v>2370901601</v>
      </c>
      <c r="C30518" s="489" t="s">
        <v>140</v>
      </c>
      <c r="D30518" s="489" t="s">
        <v>6789</v>
      </c>
    </row>
    <row r="30519" spans="1:4">
      <c r="A30519" s="489" t="str">
        <f t="shared" si="476"/>
        <v>2370901668訪問介護</v>
      </c>
      <c r="B30519" s="489">
        <v>2370901668</v>
      </c>
      <c r="C30519" s="489" t="s">
        <v>140</v>
      </c>
      <c r="D30519" s="489" t="s">
        <v>6790</v>
      </c>
    </row>
    <row r="30520" spans="1:4">
      <c r="A30520" s="489" t="str">
        <f t="shared" si="476"/>
        <v>2370901668訪問介護</v>
      </c>
      <c r="B30520" s="489">
        <v>2370901668</v>
      </c>
      <c r="C30520" s="489" t="s">
        <v>140</v>
      </c>
      <c r="D30520" s="489" t="s">
        <v>6790</v>
      </c>
    </row>
    <row r="30521" spans="1:4">
      <c r="A30521" s="489" t="str">
        <f t="shared" si="476"/>
        <v>2370901718介護予防特定施設入居者生活介護</v>
      </c>
      <c r="B30521" s="489">
        <v>2370901718</v>
      </c>
      <c r="C30521" s="489" t="s">
        <v>2514</v>
      </c>
      <c r="D30521" s="489" t="s">
        <v>6791</v>
      </c>
    </row>
    <row r="30522" spans="1:4">
      <c r="A30522" s="489" t="str">
        <f t="shared" si="476"/>
        <v>2370901718特定施設入居者生活介護</v>
      </c>
      <c r="B30522" s="489">
        <v>2370901718</v>
      </c>
      <c r="C30522" s="489" t="s">
        <v>2513</v>
      </c>
      <c r="D30522" s="489" t="s">
        <v>6791</v>
      </c>
    </row>
    <row r="30523" spans="1:4">
      <c r="A30523" s="489" t="str">
        <f t="shared" si="476"/>
        <v>2370901726居宅介護支援</v>
      </c>
      <c r="B30523" s="489">
        <v>2370901726</v>
      </c>
      <c r="C30523" s="489" t="s">
        <v>2519</v>
      </c>
      <c r="D30523" s="489" t="s">
        <v>6792</v>
      </c>
    </row>
    <row r="30524" spans="1:4">
      <c r="A30524" s="489" t="str">
        <f t="shared" si="476"/>
        <v>2370901742介護予防特定施設入居者生活介護</v>
      </c>
      <c r="B30524" s="489">
        <v>2370901742</v>
      </c>
      <c r="C30524" s="489" t="s">
        <v>2514</v>
      </c>
      <c r="D30524" s="489" t="s">
        <v>6793</v>
      </c>
    </row>
    <row r="30525" spans="1:4">
      <c r="A30525" s="489" t="str">
        <f t="shared" si="476"/>
        <v>2370901742特定施設入居者生活介護</v>
      </c>
      <c r="B30525" s="489">
        <v>2370901742</v>
      </c>
      <c r="C30525" s="489" t="s">
        <v>2513</v>
      </c>
      <c r="D30525" s="489" t="s">
        <v>6793</v>
      </c>
    </row>
    <row r="30526" spans="1:4">
      <c r="A30526" s="489" t="str">
        <f t="shared" si="476"/>
        <v>2370901759訪問介護</v>
      </c>
      <c r="B30526" s="489">
        <v>2370901759</v>
      </c>
      <c r="C30526" s="489" t="s">
        <v>140</v>
      </c>
      <c r="D30526" s="489" t="s">
        <v>6794</v>
      </c>
    </row>
    <row r="30527" spans="1:4">
      <c r="A30527" s="489" t="str">
        <f t="shared" si="476"/>
        <v>2370901759訪問介護</v>
      </c>
      <c r="B30527" s="489">
        <v>2370901759</v>
      </c>
      <c r="C30527" s="489" t="s">
        <v>140</v>
      </c>
      <c r="D30527" s="489" t="s">
        <v>6794</v>
      </c>
    </row>
    <row r="30528" spans="1:4">
      <c r="A30528" s="489" t="str">
        <f t="shared" si="476"/>
        <v>2370901783訪問介護</v>
      </c>
      <c r="B30528" s="489">
        <v>2370901783</v>
      </c>
      <c r="C30528" s="489" t="s">
        <v>140</v>
      </c>
      <c r="D30528" s="489" t="s">
        <v>6795</v>
      </c>
    </row>
    <row r="30529" spans="1:4">
      <c r="A30529" s="489" t="str">
        <f t="shared" si="476"/>
        <v>2370901783訪問介護</v>
      </c>
      <c r="B30529" s="489">
        <v>2370901783</v>
      </c>
      <c r="C30529" s="489" t="s">
        <v>140</v>
      </c>
      <c r="D30529" s="489" t="s">
        <v>6795</v>
      </c>
    </row>
    <row r="30530" spans="1:4">
      <c r="A30530" s="489" t="str">
        <f t="shared" ref="A30530:A30593" si="477">B30530&amp;C30530</f>
        <v>2370901791訪問介護</v>
      </c>
      <c r="B30530" s="489">
        <v>2370901791</v>
      </c>
      <c r="C30530" s="489" t="s">
        <v>140</v>
      </c>
      <c r="D30530" s="489" t="s">
        <v>6796</v>
      </c>
    </row>
    <row r="30531" spans="1:4">
      <c r="A30531" s="489" t="str">
        <f t="shared" si="477"/>
        <v>2370901791訪問介護</v>
      </c>
      <c r="B30531" s="489">
        <v>2370901791</v>
      </c>
      <c r="C30531" s="489" t="s">
        <v>140</v>
      </c>
      <c r="D30531" s="489" t="s">
        <v>6796</v>
      </c>
    </row>
    <row r="30532" spans="1:4">
      <c r="A30532" s="489" t="str">
        <f t="shared" si="477"/>
        <v>2370901833訪問介護</v>
      </c>
      <c r="B30532" s="489">
        <v>2370901833</v>
      </c>
      <c r="C30532" s="489" t="s">
        <v>140</v>
      </c>
      <c r="D30532" s="489" t="s">
        <v>6797</v>
      </c>
    </row>
    <row r="30533" spans="1:4">
      <c r="A30533" s="489" t="str">
        <f t="shared" si="477"/>
        <v>2370901833訪問介護</v>
      </c>
      <c r="B30533" s="489">
        <v>2370901833</v>
      </c>
      <c r="C30533" s="489" t="s">
        <v>140</v>
      </c>
      <c r="D30533" s="489" t="s">
        <v>6797</v>
      </c>
    </row>
    <row r="30534" spans="1:4">
      <c r="A30534" s="489" t="str">
        <f t="shared" si="477"/>
        <v>2370901841訪問介護</v>
      </c>
      <c r="B30534" s="489">
        <v>2370901841</v>
      </c>
      <c r="C30534" s="489" t="s">
        <v>140</v>
      </c>
      <c r="D30534" s="489" t="s">
        <v>6798</v>
      </c>
    </row>
    <row r="30535" spans="1:4">
      <c r="A30535" s="489" t="str">
        <f t="shared" si="477"/>
        <v>2370901841訪問介護</v>
      </c>
      <c r="B30535" s="489">
        <v>2370901841</v>
      </c>
      <c r="C30535" s="489" t="s">
        <v>140</v>
      </c>
      <c r="D30535" s="489" t="s">
        <v>6798</v>
      </c>
    </row>
    <row r="30536" spans="1:4">
      <c r="A30536" s="489" t="str">
        <f t="shared" si="477"/>
        <v>2370901858通所介護</v>
      </c>
      <c r="B30536" s="489">
        <v>2370901858</v>
      </c>
      <c r="C30536" s="489" t="s">
        <v>158</v>
      </c>
      <c r="D30536" s="489" t="s">
        <v>6799</v>
      </c>
    </row>
    <row r="30537" spans="1:4">
      <c r="A30537" s="489" t="str">
        <f t="shared" si="477"/>
        <v>2370901874居宅介護支援</v>
      </c>
      <c r="B30537" s="489">
        <v>2370901874</v>
      </c>
      <c r="C30537" s="489" t="s">
        <v>2519</v>
      </c>
      <c r="D30537" s="489" t="s">
        <v>6800</v>
      </c>
    </row>
    <row r="30538" spans="1:4">
      <c r="A30538" s="489" t="str">
        <f t="shared" si="477"/>
        <v>2370901882訪問介護</v>
      </c>
      <c r="B30538" s="489">
        <v>2370901882</v>
      </c>
      <c r="C30538" s="489" t="s">
        <v>140</v>
      </c>
      <c r="D30538" s="489" t="s">
        <v>6801</v>
      </c>
    </row>
    <row r="30539" spans="1:4">
      <c r="A30539" s="489" t="str">
        <f t="shared" si="477"/>
        <v>2370901882訪問介護</v>
      </c>
      <c r="B30539" s="489">
        <v>2370901882</v>
      </c>
      <c r="C30539" s="489" t="s">
        <v>140</v>
      </c>
      <c r="D30539" s="489" t="s">
        <v>6801</v>
      </c>
    </row>
    <row r="30540" spans="1:4">
      <c r="A30540" s="489" t="str">
        <f t="shared" si="477"/>
        <v>2370901890通所介護</v>
      </c>
      <c r="B30540" s="489">
        <v>2370901890</v>
      </c>
      <c r="C30540" s="489" t="s">
        <v>158</v>
      </c>
      <c r="D30540" s="489" t="s">
        <v>6802</v>
      </c>
    </row>
    <row r="30541" spans="1:4">
      <c r="A30541" s="489" t="str">
        <f t="shared" si="477"/>
        <v>2370901932訪問介護</v>
      </c>
      <c r="B30541" s="489">
        <v>2370901932</v>
      </c>
      <c r="C30541" s="489" t="s">
        <v>140</v>
      </c>
      <c r="D30541" s="489" t="s">
        <v>6803</v>
      </c>
    </row>
    <row r="30542" spans="1:4">
      <c r="A30542" s="489" t="str">
        <f t="shared" si="477"/>
        <v>2370901932訪問介護</v>
      </c>
      <c r="B30542" s="489">
        <v>2370901932</v>
      </c>
      <c r="C30542" s="489" t="s">
        <v>140</v>
      </c>
      <c r="D30542" s="489" t="s">
        <v>6803</v>
      </c>
    </row>
    <row r="30543" spans="1:4">
      <c r="A30543" s="489" t="str">
        <f t="shared" si="477"/>
        <v>2370901957訪問介護</v>
      </c>
      <c r="B30543" s="489">
        <v>2370901957</v>
      </c>
      <c r="C30543" s="489" t="s">
        <v>140</v>
      </c>
      <c r="D30543" s="489" t="s">
        <v>6804</v>
      </c>
    </row>
    <row r="30544" spans="1:4">
      <c r="A30544" s="489" t="str">
        <f t="shared" si="477"/>
        <v>2370901957訪問介護</v>
      </c>
      <c r="B30544" s="489">
        <v>2370901957</v>
      </c>
      <c r="C30544" s="489" t="s">
        <v>140</v>
      </c>
      <c r="D30544" s="489" t="s">
        <v>6804</v>
      </c>
    </row>
    <row r="30545" spans="1:4">
      <c r="A30545" s="489" t="str">
        <f t="shared" si="477"/>
        <v>2370901965介護予防短期入所生活介護</v>
      </c>
      <c r="B30545" s="489">
        <v>2370901965</v>
      </c>
      <c r="C30545" s="489" t="s">
        <v>2093</v>
      </c>
      <c r="D30545" s="489" t="s">
        <v>6805</v>
      </c>
    </row>
    <row r="30546" spans="1:4">
      <c r="A30546" s="489" t="str">
        <f t="shared" si="477"/>
        <v>2370901965介護老人福祉施設</v>
      </c>
      <c r="B30546" s="489">
        <v>2370901965</v>
      </c>
      <c r="C30546" s="489" t="s">
        <v>1921</v>
      </c>
      <c r="D30546" s="489" t="s">
        <v>6805</v>
      </c>
    </row>
    <row r="30547" spans="1:4">
      <c r="A30547" s="489" t="str">
        <f t="shared" si="477"/>
        <v>2370901965短期入所生活介護</v>
      </c>
      <c r="B30547" s="489">
        <v>2370901965</v>
      </c>
      <c r="C30547" s="489" t="s">
        <v>2092</v>
      </c>
      <c r="D30547" s="489" t="s">
        <v>6805</v>
      </c>
    </row>
    <row r="30548" spans="1:4">
      <c r="A30548" s="489" t="str">
        <f t="shared" si="477"/>
        <v>2370901973介護予防支援</v>
      </c>
      <c r="B30548" s="489">
        <v>2370901973</v>
      </c>
      <c r="C30548" s="489" t="s">
        <v>2520</v>
      </c>
      <c r="D30548" s="489" t="s">
        <v>6806</v>
      </c>
    </row>
    <row r="30549" spans="1:4">
      <c r="A30549" s="489" t="str">
        <f t="shared" si="477"/>
        <v>2370901973居宅介護支援</v>
      </c>
      <c r="B30549" s="489">
        <v>2370901973</v>
      </c>
      <c r="C30549" s="489" t="s">
        <v>2519</v>
      </c>
      <c r="D30549" s="489" t="s">
        <v>6806</v>
      </c>
    </row>
    <row r="30550" spans="1:4">
      <c r="A30550" s="489" t="str">
        <f t="shared" si="477"/>
        <v>2370901981居宅介護支援</v>
      </c>
      <c r="B30550" s="489">
        <v>2370901981</v>
      </c>
      <c r="C30550" s="489" t="s">
        <v>2519</v>
      </c>
      <c r="D30550" s="489" t="s">
        <v>6807</v>
      </c>
    </row>
    <row r="30551" spans="1:4">
      <c r="A30551" s="489" t="str">
        <f t="shared" si="477"/>
        <v>2370901999通所介護</v>
      </c>
      <c r="B30551" s="489">
        <v>2370901999</v>
      </c>
      <c r="C30551" s="489" t="s">
        <v>158</v>
      </c>
      <c r="D30551" s="489" t="s">
        <v>6808</v>
      </c>
    </row>
    <row r="30552" spans="1:4">
      <c r="A30552" s="489" t="str">
        <f t="shared" si="477"/>
        <v>2370902005居宅介護支援</v>
      </c>
      <c r="B30552" s="489">
        <v>2370902005</v>
      </c>
      <c r="C30552" s="489" t="s">
        <v>2519</v>
      </c>
      <c r="D30552" s="489" t="s">
        <v>6809</v>
      </c>
    </row>
    <row r="30553" spans="1:4">
      <c r="A30553" s="489" t="str">
        <f t="shared" si="477"/>
        <v>2370902013居宅介護支援</v>
      </c>
      <c r="B30553" s="489">
        <v>2370902013</v>
      </c>
      <c r="C30553" s="489" t="s">
        <v>2519</v>
      </c>
      <c r="D30553" s="489" t="s">
        <v>6810</v>
      </c>
    </row>
    <row r="30554" spans="1:4">
      <c r="A30554" s="489" t="str">
        <f t="shared" si="477"/>
        <v>2370902021介護予防短期入所生活介護</v>
      </c>
      <c r="B30554" s="489">
        <v>2370902021</v>
      </c>
      <c r="C30554" s="489" t="s">
        <v>2093</v>
      </c>
      <c r="D30554" s="489" t="s">
        <v>6811</v>
      </c>
    </row>
    <row r="30555" spans="1:4">
      <c r="A30555" s="489" t="str">
        <f t="shared" si="477"/>
        <v>2370902021介護老人福祉施設</v>
      </c>
      <c r="B30555" s="489">
        <v>2370902021</v>
      </c>
      <c r="C30555" s="489" t="s">
        <v>1921</v>
      </c>
      <c r="D30555" s="489" t="s">
        <v>6811</v>
      </c>
    </row>
    <row r="30556" spans="1:4">
      <c r="A30556" s="489" t="str">
        <f t="shared" si="477"/>
        <v>2370902021短期入所生活介護</v>
      </c>
      <c r="B30556" s="489">
        <v>2370902021</v>
      </c>
      <c r="C30556" s="489" t="s">
        <v>2092</v>
      </c>
      <c r="D30556" s="489" t="s">
        <v>6811</v>
      </c>
    </row>
    <row r="30557" spans="1:4">
      <c r="A30557" s="489" t="str">
        <f t="shared" si="477"/>
        <v>2370902039訪問介護</v>
      </c>
      <c r="B30557" s="489">
        <v>2370902039</v>
      </c>
      <c r="C30557" s="489" t="s">
        <v>140</v>
      </c>
      <c r="D30557" s="489" t="s">
        <v>6812</v>
      </c>
    </row>
    <row r="30558" spans="1:4">
      <c r="A30558" s="489" t="str">
        <f t="shared" si="477"/>
        <v>2370902039訪問介護</v>
      </c>
      <c r="B30558" s="489">
        <v>2370902039</v>
      </c>
      <c r="C30558" s="489" t="s">
        <v>140</v>
      </c>
      <c r="D30558" s="489" t="s">
        <v>6812</v>
      </c>
    </row>
    <row r="30559" spans="1:4">
      <c r="A30559" s="489" t="str">
        <f t="shared" si="477"/>
        <v>2370902054訪問介護</v>
      </c>
      <c r="B30559" s="489">
        <v>2370902054</v>
      </c>
      <c r="C30559" s="489" t="s">
        <v>140</v>
      </c>
      <c r="D30559" s="489" t="s">
        <v>6813</v>
      </c>
    </row>
    <row r="30560" spans="1:4">
      <c r="A30560" s="489" t="str">
        <f t="shared" si="477"/>
        <v>2370902054訪問介護</v>
      </c>
      <c r="B30560" s="489">
        <v>2370902054</v>
      </c>
      <c r="C30560" s="489" t="s">
        <v>140</v>
      </c>
      <c r="D30560" s="489" t="s">
        <v>6813</v>
      </c>
    </row>
    <row r="30561" spans="1:4">
      <c r="A30561" s="489" t="str">
        <f t="shared" si="477"/>
        <v>2370902062訪問介護</v>
      </c>
      <c r="B30561" s="489">
        <v>2370902062</v>
      </c>
      <c r="C30561" s="489" t="s">
        <v>140</v>
      </c>
      <c r="D30561" s="489" t="s">
        <v>6814</v>
      </c>
    </row>
    <row r="30562" spans="1:4">
      <c r="A30562" s="489" t="str">
        <f t="shared" si="477"/>
        <v>2370902062訪問介護</v>
      </c>
      <c r="B30562" s="489">
        <v>2370902062</v>
      </c>
      <c r="C30562" s="489" t="s">
        <v>140</v>
      </c>
      <c r="D30562" s="489" t="s">
        <v>6814</v>
      </c>
    </row>
    <row r="30563" spans="1:4">
      <c r="A30563" s="489" t="str">
        <f t="shared" si="477"/>
        <v>2370902070訪問介護</v>
      </c>
      <c r="B30563" s="489">
        <v>2370902070</v>
      </c>
      <c r="C30563" s="489" t="s">
        <v>140</v>
      </c>
      <c r="D30563" s="489" t="s">
        <v>6815</v>
      </c>
    </row>
    <row r="30564" spans="1:4">
      <c r="A30564" s="489" t="str">
        <f t="shared" si="477"/>
        <v>2370902070訪問介護</v>
      </c>
      <c r="B30564" s="489">
        <v>2370902070</v>
      </c>
      <c r="C30564" s="489" t="s">
        <v>140</v>
      </c>
      <c r="D30564" s="489" t="s">
        <v>6815</v>
      </c>
    </row>
    <row r="30565" spans="1:4">
      <c r="A30565" s="489" t="str">
        <f t="shared" si="477"/>
        <v>2370902096通所介護</v>
      </c>
      <c r="B30565" s="489">
        <v>2370902096</v>
      </c>
      <c r="C30565" s="489" t="s">
        <v>158</v>
      </c>
      <c r="D30565" s="489" t="s">
        <v>6816</v>
      </c>
    </row>
    <row r="30566" spans="1:4">
      <c r="A30566" s="489" t="str">
        <f t="shared" si="477"/>
        <v>2370902104介護予防訪問入浴介護</v>
      </c>
      <c r="B30566" s="489">
        <v>2370902104</v>
      </c>
      <c r="C30566" s="489" t="s">
        <v>2510</v>
      </c>
      <c r="D30566" s="489" t="s">
        <v>6817</v>
      </c>
    </row>
    <row r="30567" spans="1:4">
      <c r="A30567" s="489" t="str">
        <f t="shared" si="477"/>
        <v>2370902104訪問入浴介護</v>
      </c>
      <c r="B30567" s="489">
        <v>2370902104</v>
      </c>
      <c r="C30567" s="489" t="s">
        <v>2509</v>
      </c>
      <c r="D30567" s="489" t="s">
        <v>6817</v>
      </c>
    </row>
    <row r="30568" spans="1:4">
      <c r="A30568" s="489" t="str">
        <f t="shared" si="477"/>
        <v>2370902112訪問介護</v>
      </c>
      <c r="B30568" s="489">
        <v>2370902112</v>
      </c>
      <c r="C30568" s="489" t="s">
        <v>140</v>
      </c>
      <c r="D30568" s="489" t="s">
        <v>6818</v>
      </c>
    </row>
    <row r="30569" spans="1:4">
      <c r="A30569" s="489" t="str">
        <f t="shared" si="477"/>
        <v>2370902112訪問介護</v>
      </c>
      <c r="B30569" s="489">
        <v>2370902112</v>
      </c>
      <c r="C30569" s="489" t="s">
        <v>140</v>
      </c>
      <c r="D30569" s="489" t="s">
        <v>6818</v>
      </c>
    </row>
    <row r="30570" spans="1:4">
      <c r="A30570" s="489" t="str">
        <f t="shared" si="477"/>
        <v>2370902138居宅介護支援</v>
      </c>
      <c r="B30570" s="489">
        <v>2370902138</v>
      </c>
      <c r="C30570" s="489" t="s">
        <v>2519</v>
      </c>
      <c r="D30570" s="489" t="s">
        <v>6819</v>
      </c>
    </row>
    <row r="30571" spans="1:4">
      <c r="A30571" s="489" t="str">
        <f t="shared" si="477"/>
        <v>2370902146訪問介護</v>
      </c>
      <c r="B30571" s="489">
        <v>2370902146</v>
      </c>
      <c r="C30571" s="489" t="s">
        <v>140</v>
      </c>
      <c r="D30571" s="489" t="s">
        <v>6820</v>
      </c>
    </row>
    <row r="30572" spans="1:4">
      <c r="A30572" s="489" t="str">
        <f t="shared" si="477"/>
        <v>2370902146訪問介護</v>
      </c>
      <c r="B30572" s="489">
        <v>2370902146</v>
      </c>
      <c r="C30572" s="489" t="s">
        <v>140</v>
      </c>
      <c r="D30572" s="489" t="s">
        <v>6820</v>
      </c>
    </row>
    <row r="30573" spans="1:4">
      <c r="A30573" s="489" t="str">
        <f t="shared" si="477"/>
        <v>2370902153訪問介護</v>
      </c>
      <c r="B30573" s="489">
        <v>2370902153</v>
      </c>
      <c r="C30573" s="489" t="s">
        <v>140</v>
      </c>
      <c r="D30573" s="489" t="s">
        <v>6821</v>
      </c>
    </row>
    <row r="30574" spans="1:4">
      <c r="A30574" s="489" t="str">
        <f t="shared" si="477"/>
        <v>2370902153訪問介護</v>
      </c>
      <c r="B30574" s="489">
        <v>2370902153</v>
      </c>
      <c r="C30574" s="489" t="s">
        <v>140</v>
      </c>
      <c r="D30574" s="489" t="s">
        <v>6821</v>
      </c>
    </row>
    <row r="30575" spans="1:4">
      <c r="A30575" s="489" t="str">
        <f t="shared" si="477"/>
        <v>2370902161居宅介護支援</v>
      </c>
      <c r="B30575" s="489">
        <v>2370902161</v>
      </c>
      <c r="C30575" s="489" t="s">
        <v>2519</v>
      </c>
      <c r="D30575" s="489" t="s">
        <v>6822</v>
      </c>
    </row>
    <row r="30576" spans="1:4">
      <c r="A30576" s="489" t="str">
        <f t="shared" si="477"/>
        <v>2370902179居宅介護支援</v>
      </c>
      <c r="B30576" s="489">
        <v>2370902179</v>
      </c>
      <c r="C30576" s="489" t="s">
        <v>2519</v>
      </c>
      <c r="D30576" s="489" t="s">
        <v>6823</v>
      </c>
    </row>
    <row r="30577" spans="1:4">
      <c r="A30577" s="489" t="str">
        <f t="shared" si="477"/>
        <v>2370902187介護予防支援</v>
      </c>
      <c r="B30577" s="489">
        <v>2370902187</v>
      </c>
      <c r="C30577" s="489" t="s">
        <v>2520</v>
      </c>
      <c r="D30577" s="489" t="s">
        <v>6824</v>
      </c>
    </row>
    <row r="30578" spans="1:4">
      <c r="A30578" s="489" t="str">
        <f t="shared" si="477"/>
        <v>2370902187居宅介護支援</v>
      </c>
      <c r="B30578" s="489">
        <v>2370902187</v>
      </c>
      <c r="C30578" s="489" t="s">
        <v>2519</v>
      </c>
      <c r="D30578" s="489" t="s">
        <v>6824</v>
      </c>
    </row>
    <row r="30579" spans="1:4">
      <c r="A30579" s="489" t="str">
        <f t="shared" si="477"/>
        <v>2370902195訪問介護</v>
      </c>
      <c r="B30579" s="489">
        <v>2370902195</v>
      </c>
      <c r="C30579" s="489" t="s">
        <v>140</v>
      </c>
      <c r="D30579" s="489" t="s">
        <v>6825</v>
      </c>
    </row>
    <row r="30580" spans="1:4">
      <c r="A30580" s="489" t="str">
        <f t="shared" si="477"/>
        <v>2370902195訪問介護</v>
      </c>
      <c r="B30580" s="489">
        <v>2370902195</v>
      </c>
      <c r="C30580" s="489" t="s">
        <v>140</v>
      </c>
      <c r="D30580" s="489" t="s">
        <v>6825</v>
      </c>
    </row>
    <row r="30581" spans="1:4">
      <c r="A30581" s="489" t="str">
        <f t="shared" si="477"/>
        <v>2371000015居宅介護支援</v>
      </c>
      <c r="B30581" s="489">
        <v>2371000015</v>
      </c>
      <c r="C30581" s="489" t="s">
        <v>2519</v>
      </c>
      <c r="D30581" s="489" t="s">
        <v>6826</v>
      </c>
    </row>
    <row r="30582" spans="1:4">
      <c r="A30582" s="489" t="str">
        <f t="shared" si="477"/>
        <v>2371000023居宅介護支援</v>
      </c>
      <c r="B30582" s="489">
        <v>2371000023</v>
      </c>
      <c r="C30582" s="489" t="s">
        <v>2519</v>
      </c>
      <c r="D30582" s="489" t="s">
        <v>6827</v>
      </c>
    </row>
    <row r="30583" spans="1:4">
      <c r="A30583" s="489" t="str">
        <f t="shared" si="477"/>
        <v>2371000056介護予防支援</v>
      </c>
      <c r="B30583" s="489">
        <v>2371000056</v>
      </c>
      <c r="C30583" s="489" t="s">
        <v>2520</v>
      </c>
      <c r="D30583" s="489" t="s">
        <v>6828</v>
      </c>
    </row>
    <row r="30584" spans="1:4">
      <c r="A30584" s="489" t="str">
        <f t="shared" si="477"/>
        <v>2371000056居宅介護支援</v>
      </c>
      <c r="B30584" s="489">
        <v>2371000056</v>
      </c>
      <c r="C30584" s="489" t="s">
        <v>2519</v>
      </c>
      <c r="D30584" s="489" t="s">
        <v>6828</v>
      </c>
    </row>
    <row r="30585" spans="1:4">
      <c r="A30585" s="489" t="str">
        <f t="shared" si="477"/>
        <v>2371000056訪問介護</v>
      </c>
      <c r="B30585" s="489">
        <v>2371000056</v>
      </c>
      <c r="C30585" s="489" t="s">
        <v>140</v>
      </c>
      <c r="D30585" s="489" t="s">
        <v>6828</v>
      </c>
    </row>
    <row r="30586" spans="1:4">
      <c r="A30586" s="489" t="str">
        <f t="shared" si="477"/>
        <v>2371000056訪問介護</v>
      </c>
      <c r="B30586" s="489">
        <v>2371000056</v>
      </c>
      <c r="C30586" s="489" t="s">
        <v>140</v>
      </c>
      <c r="D30586" s="489" t="s">
        <v>6828</v>
      </c>
    </row>
    <row r="30587" spans="1:4">
      <c r="A30587" s="489" t="str">
        <f t="shared" si="477"/>
        <v>2371000056訪問型サービス（独自）</v>
      </c>
      <c r="B30587" s="489">
        <v>2371000056</v>
      </c>
      <c r="C30587" s="489" t="s">
        <v>2571</v>
      </c>
      <c r="D30587" s="489" t="s">
        <v>6828</v>
      </c>
    </row>
    <row r="30588" spans="1:4">
      <c r="A30588" s="489" t="str">
        <f t="shared" si="477"/>
        <v>2371000064居宅介護支援</v>
      </c>
      <c r="B30588" s="489">
        <v>2371000064</v>
      </c>
      <c r="C30588" s="489" t="s">
        <v>2519</v>
      </c>
      <c r="D30588" s="489" t="s">
        <v>6829</v>
      </c>
    </row>
    <row r="30589" spans="1:4">
      <c r="A30589" s="489" t="str">
        <f t="shared" si="477"/>
        <v>2371000080居宅介護支援</v>
      </c>
      <c r="B30589" s="489">
        <v>2371000080</v>
      </c>
      <c r="C30589" s="489" t="s">
        <v>2519</v>
      </c>
      <c r="D30589" s="489" t="s">
        <v>6830</v>
      </c>
    </row>
    <row r="30590" spans="1:4">
      <c r="A30590" s="489" t="str">
        <f t="shared" si="477"/>
        <v>2371000114介護予防支援</v>
      </c>
      <c r="B30590" s="489">
        <v>2371000114</v>
      </c>
      <c r="C30590" s="489" t="s">
        <v>2520</v>
      </c>
      <c r="D30590" s="489" t="s">
        <v>6831</v>
      </c>
    </row>
    <row r="30591" spans="1:4">
      <c r="A30591" s="489" t="str">
        <f t="shared" si="477"/>
        <v>2371000114居宅介護支援</v>
      </c>
      <c r="B30591" s="489">
        <v>2371000114</v>
      </c>
      <c r="C30591" s="489" t="s">
        <v>2519</v>
      </c>
      <c r="D30591" s="489" t="s">
        <v>6831</v>
      </c>
    </row>
    <row r="30592" spans="1:4">
      <c r="A30592" s="489" t="str">
        <f t="shared" si="477"/>
        <v>2371000122居宅介護支援</v>
      </c>
      <c r="B30592" s="489">
        <v>2371000122</v>
      </c>
      <c r="C30592" s="489" t="s">
        <v>2519</v>
      </c>
      <c r="D30592" s="489" t="s">
        <v>6832</v>
      </c>
    </row>
    <row r="30593" spans="1:4">
      <c r="A30593" s="489" t="str">
        <f t="shared" si="477"/>
        <v>2371000148居宅介護支援</v>
      </c>
      <c r="B30593" s="489">
        <v>2371000148</v>
      </c>
      <c r="C30593" s="489" t="s">
        <v>2519</v>
      </c>
      <c r="D30593" s="489" t="s">
        <v>6833</v>
      </c>
    </row>
    <row r="30594" spans="1:4">
      <c r="A30594" s="489" t="str">
        <f t="shared" ref="A30594:A30657" si="478">B30594&amp;C30594</f>
        <v>2371000155居宅介護支援</v>
      </c>
      <c r="B30594" s="489">
        <v>2371000155</v>
      </c>
      <c r="C30594" s="489" t="s">
        <v>2519</v>
      </c>
      <c r="D30594" s="489" t="s">
        <v>6834</v>
      </c>
    </row>
    <row r="30595" spans="1:4">
      <c r="A30595" s="489" t="str">
        <f t="shared" si="478"/>
        <v>2371000197介護老人福祉施設</v>
      </c>
      <c r="B30595" s="489">
        <v>2371000197</v>
      </c>
      <c r="C30595" s="489" t="s">
        <v>1921</v>
      </c>
      <c r="D30595" s="489" t="s">
        <v>6835</v>
      </c>
    </row>
    <row r="30596" spans="1:4">
      <c r="A30596" s="489" t="str">
        <f t="shared" si="478"/>
        <v>2371000197介護老人福祉施設</v>
      </c>
      <c r="B30596" s="489">
        <v>2371000197</v>
      </c>
      <c r="C30596" s="489" t="s">
        <v>1921</v>
      </c>
      <c r="D30596" s="489" t="s">
        <v>6835</v>
      </c>
    </row>
    <row r="30597" spans="1:4">
      <c r="A30597" s="489" t="str">
        <f t="shared" si="478"/>
        <v>2371000205介護予防短期入所生活介護</v>
      </c>
      <c r="B30597" s="489">
        <v>2371000205</v>
      </c>
      <c r="C30597" s="489" t="s">
        <v>2093</v>
      </c>
      <c r="D30597" s="489" t="s">
        <v>6836</v>
      </c>
    </row>
    <row r="30598" spans="1:4">
      <c r="A30598" s="489" t="str">
        <f t="shared" si="478"/>
        <v>2371000205介護予防短期入所生活介護</v>
      </c>
      <c r="B30598" s="489">
        <v>2371000205</v>
      </c>
      <c r="C30598" s="489" t="s">
        <v>2093</v>
      </c>
      <c r="D30598" s="489" t="s">
        <v>6836</v>
      </c>
    </row>
    <row r="30599" spans="1:4">
      <c r="A30599" s="489" t="str">
        <f t="shared" si="478"/>
        <v>2371000205介護老人福祉施設</v>
      </c>
      <c r="B30599" s="489">
        <v>2371000205</v>
      </c>
      <c r="C30599" s="489" t="s">
        <v>1921</v>
      </c>
      <c r="D30599" s="489" t="s">
        <v>6836</v>
      </c>
    </row>
    <row r="30600" spans="1:4">
      <c r="A30600" s="489" t="str">
        <f t="shared" si="478"/>
        <v>2371000205短期入所生活介護</v>
      </c>
      <c r="B30600" s="489">
        <v>2371000205</v>
      </c>
      <c r="C30600" s="489" t="s">
        <v>2092</v>
      </c>
      <c r="D30600" s="489" t="s">
        <v>6836</v>
      </c>
    </row>
    <row r="30601" spans="1:4">
      <c r="A30601" s="489" t="str">
        <f t="shared" si="478"/>
        <v>2371000205短期入所生活介護</v>
      </c>
      <c r="B30601" s="489">
        <v>2371000205</v>
      </c>
      <c r="C30601" s="489" t="s">
        <v>2092</v>
      </c>
      <c r="D30601" s="489" t="s">
        <v>6836</v>
      </c>
    </row>
    <row r="30602" spans="1:4">
      <c r="A30602" s="489" t="str">
        <f t="shared" si="478"/>
        <v>2371000213介護予防短期入所生活介護</v>
      </c>
      <c r="B30602" s="489">
        <v>2371000213</v>
      </c>
      <c r="C30602" s="489" t="s">
        <v>2093</v>
      </c>
      <c r="D30602" s="489" t="s">
        <v>6837</v>
      </c>
    </row>
    <row r="30603" spans="1:4">
      <c r="A30603" s="489" t="str">
        <f t="shared" si="478"/>
        <v>2371000213介護老人福祉施設</v>
      </c>
      <c r="B30603" s="489">
        <v>2371000213</v>
      </c>
      <c r="C30603" s="489" t="s">
        <v>1921</v>
      </c>
      <c r="D30603" s="489" t="s">
        <v>6837</v>
      </c>
    </row>
    <row r="30604" spans="1:4">
      <c r="A30604" s="489" t="str">
        <f t="shared" si="478"/>
        <v>2371000213短期入所生活介護</v>
      </c>
      <c r="B30604" s="489">
        <v>2371000213</v>
      </c>
      <c r="C30604" s="489" t="s">
        <v>2092</v>
      </c>
      <c r="D30604" s="489" t="s">
        <v>6837</v>
      </c>
    </row>
    <row r="30605" spans="1:4">
      <c r="A30605" s="489" t="str">
        <f t="shared" si="478"/>
        <v>2371000221介護予防短期入所生活介護</v>
      </c>
      <c r="B30605" s="489">
        <v>2371000221</v>
      </c>
      <c r="C30605" s="489" t="s">
        <v>2093</v>
      </c>
      <c r="D30605" s="489" t="s">
        <v>6838</v>
      </c>
    </row>
    <row r="30606" spans="1:4">
      <c r="A30606" s="489" t="str">
        <f t="shared" si="478"/>
        <v>2371000221介護老人福祉施設</v>
      </c>
      <c r="B30606" s="489">
        <v>2371000221</v>
      </c>
      <c r="C30606" s="489" t="s">
        <v>1921</v>
      </c>
      <c r="D30606" s="489" t="s">
        <v>6838</v>
      </c>
    </row>
    <row r="30607" spans="1:4">
      <c r="A30607" s="489" t="str">
        <f t="shared" si="478"/>
        <v>2371000221短期入所生活介護</v>
      </c>
      <c r="B30607" s="489">
        <v>2371000221</v>
      </c>
      <c r="C30607" s="489" t="s">
        <v>2092</v>
      </c>
      <c r="D30607" s="489" t="s">
        <v>6838</v>
      </c>
    </row>
    <row r="30608" spans="1:4">
      <c r="A30608" s="489" t="str">
        <f t="shared" si="478"/>
        <v>2371000239介護予防短期入所生活介護</v>
      </c>
      <c r="B30608" s="489">
        <v>2371000239</v>
      </c>
      <c r="C30608" s="489" t="s">
        <v>2093</v>
      </c>
      <c r="D30608" s="489" t="s">
        <v>6839</v>
      </c>
    </row>
    <row r="30609" spans="1:4">
      <c r="A30609" s="489" t="str">
        <f t="shared" si="478"/>
        <v>2371000239介護予防短期入所生活介護</v>
      </c>
      <c r="B30609" s="489">
        <v>2371000239</v>
      </c>
      <c r="C30609" s="489" t="s">
        <v>2093</v>
      </c>
      <c r="D30609" s="489" t="s">
        <v>6839</v>
      </c>
    </row>
    <row r="30610" spans="1:4">
      <c r="A30610" s="489" t="str">
        <f t="shared" si="478"/>
        <v>2371000239短期入所生活介護</v>
      </c>
      <c r="B30610" s="489">
        <v>2371000239</v>
      </c>
      <c r="C30610" s="489" t="s">
        <v>2092</v>
      </c>
      <c r="D30610" s="489" t="s">
        <v>6839</v>
      </c>
    </row>
    <row r="30611" spans="1:4">
      <c r="A30611" s="489" t="str">
        <f t="shared" si="478"/>
        <v>2371000239短期入所生活介護</v>
      </c>
      <c r="B30611" s="489">
        <v>2371000239</v>
      </c>
      <c r="C30611" s="489" t="s">
        <v>2092</v>
      </c>
      <c r="D30611" s="489" t="s">
        <v>6839</v>
      </c>
    </row>
    <row r="30612" spans="1:4">
      <c r="A30612" s="489" t="str">
        <f t="shared" si="478"/>
        <v>2371000247居宅介護支援</v>
      </c>
      <c r="B30612" s="489">
        <v>2371000247</v>
      </c>
      <c r="C30612" s="489" t="s">
        <v>2519</v>
      </c>
      <c r="D30612" s="489" t="s">
        <v>6840</v>
      </c>
    </row>
    <row r="30613" spans="1:4">
      <c r="A30613" s="489" t="str">
        <f t="shared" si="478"/>
        <v>2371000288居宅介護支援</v>
      </c>
      <c r="B30613" s="489">
        <v>2371000288</v>
      </c>
      <c r="C30613" s="489" t="s">
        <v>2519</v>
      </c>
      <c r="D30613" s="489" t="s">
        <v>6841</v>
      </c>
    </row>
    <row r="30614" spans="1:4">
      <c r="A30614" s="489" t="str">
        <f t="shared" si="478"/>
        <v>2371000320通所介護</v>
      </c>
      <c r="B30614" s="489">
        <v>2371000320</v>
      </c>
      <c r="C30614" s="489" t="s">
        <v>158</v>
      </c>
      <c r="D30614" s="489" t="s">
        <v>6842</v>
      </c>
    </row>
    <row r="30615" spans="1:4">
      <c r="A30615" s="489" t="str">
        <f t="shared" si="478"/>
        <v>2371000320通所型サービス（独自）</v>
      </c>
      <c r="B30615" s="489">
        <v>2371000320</v>
      </c>
      <c r="C30615" s="489" t="s">
        <v>2570</v>
      </c>
      <c r="D30615" s="489" t="s">
        <v>6842</v>
      </c>
    </row>
    <row r="30616" spans="1:4">
      <c r="A30616" s="489" t="str">
        <f t="shared" si="478"/>
        <v>2371000338通所介護</v>
      </c>
      <c r="B30616" s="489">
        <v>2371000338</v>
      </c>
      <c r="C30616" s="489" t="s">
        <v>158</v>
      </c>
      <c r="D30616" s="489" t="s">
        <v>6843</v>
      </c>
    </row>
    <row r="30617" spans="1:4">
      <c r="A30617" s="489" t="str">
        <f t="shared" si="478"/>
        <v>2371000338通所型サービス（独自）</v>
      </c>
      <c r="B30617" s="489">
        <v>2371000338</v>
      </c>
      <c r="C30617" s="489" t="s">
        <v>2570</v>
      </c>
      <c r="D30617" s="489" t="s">
        <v>6843</v>
      </c>
    </row>
    <row r="30618" spans="1:4">
      <c r="A30618" s="489" t="str">
        <f t="shared" si="478"/>
        <v>2371000346通所介護</v>
      </c>
      <c r="B30618" s="489">
        <v>2371000346</v>
      </c>
      <c r="C30618" s="489" t="s">
        <v>158</v>
      </c>
      <c r="D30618" s="489" t="s">
        <v>6844</v>
      </c>
    </row>
    <row r="30619" spans="1:4">
      <c r="A30619" s="489" t="str">
        <f t="shared" si="478"/>
        <v>2371000346通所型サービス（独自）</v>
      </c>
      <c r="B30619" s="489">
        <v>2371000346</v>
      </c>
      <c r="C30619" s="489" t="s">
        <v>2570</v>
      </c>
      <c r="D30619" s="489" t="s">
        <v>6844</v>
      </c>
    </row>
    <row r="30620" spans="1:4">
      <c r="A30620" s="489" t="str">
        <f t="shared" si="478"/>
        <v>2371000353通所介護</v>
      </c>
      <c r="B30620" s="489">
        <v>2371000353</v>
      </c>
      <c r="C30620" s="489" t="s">
        <v>158</v>
      </c>
      <c r="D30620" s="489" t="s">
        <v>6845</v>
      </c>
    </row>
    <row r="30621" spans="1:4">
      <c r="A30621" s="489" t="str">
        <f t="shared" si="478"/>
        <v>2371000353通所型サービス（独自）</v>
      </c>
      <c r="B30621" s="489">
        <v>2371000353</v>
      </c>
      <c r="C30621" s="489" t="s">
        <v>2570</v>
      </c>
      <c r="D30621" s="489" t="s">
        <v>6845</v>
      </c>
    </row>
    <row r="30622" spans="1:4">
      <c r="A30622" s="489" t="str">
        <f t="shared" si="478"/>
        <v>2371000387通所介護</v>
      </c>
      <c r="B30622" s="489">
        <v>2371000387</v>
      </c>
      <c r="C30622" s="489" t="s">
        <v>158</v>
      </c>
      <c r="D30622" s="489" t="s">
        <v>6846</v>
      </c>
    </row>
    <row r="30623" spans="1:4">
      <c r="A30623" s="489" t="str">
        <f t="shared" si="478"/>
        <v>2371000387通所型サービス（独自）</v>
      </c>
      <c r="B30623" s="489">
        <v>2371000387</v>
      </c>
      <c r="C30623" s="489" t="s">
        <v>2570</v>
      </c>
      <c r="D30623" s="489" t="s">
        <v>6846</v>
      </c>
    </row>
    <row r="30624" spans="1:4">
      <c r="A30624" s="489" t="str">
        <f t="shared" si="478"/>
        <v>2371000437訪問介護</v>
      </c>
      <c r="B30624" s="489">
        <v>2371000437</v>
      </c>
      <c r="C30624" s="489" t="s">
        <v>140</v>
      </c>
      <c r="D30624" s="489" t="s">
        <v>13720</v>
      </c>
    </row>
    <row r="30625" spans="1:4">
      <c r="A30625" s="489" t="str">
        <f t="shared" si="478"/>
        <v>2371000437訪問介護</v>
      </c>
      <c r="B30625" s="489">
        <v>2371000437</v>
      </c>
      <c r="C30625" s="489" t="s">
        <v>140</v>
      </c>
      <c r="D30625" s="489" t="s">
        <v>13720</v>
      </c>
    </row>
    <row r="30626" spans="1:4">
      <c r="A30626" s="489" t="str">
        <f t="shared" si="478"/>
        <v>2371000437訪問介護</v>
      </c>
      <c r="B30626" s="489">
        <v>2371000437</v>
      </c>
      <c r="C30626" s="489" t="s">
        <v>140</v>
      </c>
      <c r="D30626" s="489" t="s">
        <v>13720</v>
      </c>
    </row>
    <row r="30627" spans="1:4">
      <c r="A30627" s="489" t="str">
        <f t="shared" si="478"/>
        <v>2371000437訪問型サービス（独自）</v>
      </c>
      <c r="B30627" s="489">
        <v>2371000437</v>
      </c>
      <c r="C30627" s="489" t="s">
        <v>2571</v>
      </c>
      <c r="D30627" s="489" t="s">
        <v>13720</v>
      </c>
    </row>
    <row r="30628" spans="1:4">
      <c r="A30628" s="489" t="str">
        <f t="shared" si="478"/>
        <v>2371000445地域密着型通所介護</v>
      </c>
      <c r="B30628" s="489">
        <v>2371000445</v>
      </c>
      <c r="C30628" s="489" t="s">
        <v>161</v>
      </c>
      <c r="D30628" s="489" t="s">
        <v>6847</v>
      </c>
    </row>
    <row r="30629" spans="1:4">
      <c r="A30629" s="489" t="str">
        <f t="shared" si="478"/>
        <v>2371000445通所型サービス（独自）</v>
      </c>
      <c r="B30629" s="489">
        <v>2371000445</v>
      </c>
      <c r="C30629" s="489" t="s">
        <v>2570</v>
      </c>
      <c r="D30629" s="489" t="s">
        <v>6847</v>
      </c>
    </row>
    <row r="30630" spans="1:4">
      <c r="A30630" s="489" t="str">
        <f t="shared" si="478"/>
        <v>2371000502介護予防通所リハビリテーション</v>
      </c>
      <c r="B30630" s="489">
        <v>2371000502</v>
      </c>
      <c r="C30630" s="489" t="s">
        <v>2512</v>
      </c>
      <c r="D30630" s="489" t="s">
        <v>19340</v>
      </c>
    </row>
    <row r="30631" spans="1:4">
      <c r="A30631" s="489" t="str">
        <f t="shared" si="478"/>
        <v>2371000502通所リハビリテーション</v>
      </c>
      <c r="B30631" s="489">
        <v>2371000502</v>
      </c>
      <c r="C30631" s="489" t="s">
        <v>2511</v>
      </c>
      <c r="D30631" s="489" t="s">
        <v>19340</v>
      </c>
    </row>
    <row r="30632" spans="1:4">
      <c r="A30632" s="489" t="str">
        <f t="shared" si="478"/>
        <v>2371000502通所リハビリテーション</v>
      </c>
      <c r="B30632" s="489">
        <v>2371000502</v>
      </c>
      <c r="C30632" s="489" t="s">
        <v>2511</v>
      </c>
      <c r="D30632" s="489" t="s">
        <v>19340</v>
      </c>
    </row>
    <row r="30633" spans="1:4">
      <c r="A30633" s="489" t="str">
        <f t="shared" si="478"/>
        <v>2371000502通所リハビリテーション</v>
      </c>
      <c r="B30633" s="489">
        <v>2371000502</v>
      </c>
      <c r="C30633" s="489" t="s">
        <v>2511</v>
      </c>
      <c r="D30633" s="489" t="s">
        <v>19340</v>
      </c>
    </row>
    <row r="30634" spans="1:4">
      <c r="A30634" s="489" t="str">
        <f t="shared" si="478"/>
        <v>2371000502通所リハビリテーション</v>
      </c>
      <c r="B30634" s="489">
        <v>2371000502</v>
      </c>
      <c r="C30634" s="489" t="s">
        <v>2511</v>
      </c>
      <c r="D30634" s="489" t="s">
        <v>19340</v>
      </c>
    </row>
    <row r="30635" spans="1:4">
      <c r="A30635" s="489" t="str">
        <f t="shared" si="478"/>
        <v>2371000536訪問介護</v>
      </c>
      <c r="B30635" s="489">
        <v>2371000536</v>
      </c>
      <c r="C30635" s="489" t="s">
        <v>140</v>
      </c>
      <c r="D30635" s="489" t="s">
        <v>6848</v>
      </c>
    </row>
    <row r="30636" spans="1:4">
      <c r="A30636" s="489" t="str">
        <f t="shared" si="478"/>
        <v>2371000536訪問介護</v>
      </c>
      <c r="B30636" s="489">
        <v>2371000536</v>
      </c>
      <c r="C30636" s="489" t="s">
        <v>140</v>
      </c>
      <c r="D30636" s="489" t="s">
        <v>6848</v>
      </c>
    </row>
    <row r="30637" spans="1:4">
      <c r="A30637" s="489" t="str">
        <f t="shared" si="478"/>
        <v>2371000643訪問介護</v>
      </c>
      <c r="B30637" s="489">
        <v>2371000643</v>
      </c>
      <c r="C30637" s="489" t="s">
        <v>140</v>
      </c>
      <c r="D30637" s="489" t="s">
        <v>6849</v>
      </c>
    </row>
    <row r="30638" spans="1:4">
      <c r="A30638" s="489" t="str">
        <f t="shared" si="478"/>
        <v>2371000643訪問介護</v>
      </c>
      <c r="B30638" s="489">
        <v>2371000643</v>
      </c>
      <c r="C30638" s="489" t="s">
        <v>140</v>
      </c>
      <c r="D30638" s="489" t="s">
        <v>6849</v>
      </c>
    </row>
    <row r="30639" spans="1:4">
      <c r="A30639" s="489" t="str">
        <f t="shared" si="478"/>
        <v>2371000643訪問型サービス（独自）</v>
      </c>
      <c r="B30639" s="489">
        <v>2371000643</v>
      </c>
      <c r="C30639" s="489" t="s">
        <v>2571</v>
      </c>
      <c r="D30639" s="489" t="s">
        <v>6849</v>
      </c>
    </row>
    <row r="30640" spans="1:4">
      <c r="A30640" s="489" t="str">
        <f t="shared" si="478"/>
        <v>2371000684訪問介護</v>
      </c>
      <c r="B30640" s="489">
        <v>2371000684</v>
      </c>
      <c r="C30640" s="489" t="s">
        <v>140</v>
      </c>
      <c r="D30640" s="489" t="s">
        <v>6850</v>
      </c>
    </row>
    <row r="30641" spans="1:4">
      <c r="A30641" s="489" t="str">
        <f t="shared" si="478"/>
        <v>2371000684訪問介護</v>
      </c>
      <c r="B30641" s="489">
        <v>2371000684</v>
      </c>
      <c r="C30641" s="489" t="s">
        <v>140</v>
      </c>
      <c r="D30641" s="489" t="s">
        <v>6850</v>
      </c>
    </row>
    <row r="30642" spans="1:4">
      <c r="A30642" s="489" t="str">
        <f t="shared" si="478"/>
        <v>2371000684訪問介護</v>
      </c>
      <c r="B30642" s="489">
        <v>2371000684</v>
      </c>
      <c r="C30642" s="489" t="s">
        <v>140</v>
      </c>
      <c r="D30642" s="489" t="s">
        <v>6850</v>
      </c>
    </row>
    <row r="30643" spans="1:4">
      <c r="A30643" s="489" t="str">
        <f t="shared" si="478"/>
        <v>2371000684訪問型サービス（独自）</v>
      </c>
      <c r="B30643" s="489">
        <v>2371000684</v>
      </c>
      <c r="C30643" s="489" t="s">
        <v>2571</v>
      </c>
      <c r="D30643" s="489" t="s">
        <v>6850</v>
      </c>
    </row>
    <row r="30644" spans="1:4">
      <c r="A30644" s="489" t="str">
        <f t="shared" si="478"/>
        <v>2371000759訪問介護</v>
      </c>
      <c r="B30644" s="489">
        <v>2371000759</v>
      </c>
      <c r="C30644" s="489" t="s">
        <v>140</v>
      </c>
      <c r="D30644" s="489" t="s">
        <v>6851</v>
      </c>
    </row>
    <row r="30645" spans="1:4">
      <c r="A30645" s="489" t="str">
        <f t="shared" si="478"/>
        <v>2371000759訪問介護</v>
      </c>
      <c r="B30645" s="489">
        <v>2371000759</v>
      </c>
      <c r="C30645" s="489" t="s">
        <v>140</v>
      </c>
      <c r="D30645" s="489" t="s">
        <v>6851</v>
      </c>
    </row>
    <row r="30646" spans="1:4">
      <c r="A30646" s="489" t="str">
        <f t="shared" si="478"/>
        <v>2371000759訪問型サービス（独自）</v>
      </c>
      <c r="B30646" s="489">
        <v>2371000759</v>
      </c>
      <c r="C30646" s="489" t="s">
        <v>2571</v>
      </c>
      <c r="D30646" s="489" t="s">
        <v>6851</v>
      </c>
    </row>
    <row r="30647" spans="1:4">
      <c r="A30647" s="489" t="str">
        <f t="shared" si="478"/>
        <v>2371000783介護予防短期入所生活介護</v>
      </c>
      <c r="B30647" s="489">
        <v>2371000783</v>
      </c>
      <c r="C30647" s="489" t="s">
        <v>2093</v>
      </c>
      <c r="D30647" s="489" t="s">
        <v>6852</v>
      </c>
    </row>
    <row r="30648" spans="1:4">
      <c r="A30648" s="489" t="str">
        <f t="shared" si="478"/>
        <v>2371000783介護老人福祉施設</v>
      </c>
      <c r="B30648" s="489">
        <v>2371000783</v>
      </c>
      <c r="C30648" s="489" t="s">
        <v>1921</v>
      </c>
      <c r="D30648" s="489" t="s">
        <v>6852</v>
      </c>
    </row>
    <row r="30649" spans="1:4">
      <c r="A30649" s="489" t="str">
        <f t="shared" si="478"/>
        <v>2371000783短期入所生活介護</v>
      </c>
      <c r="B30649" s="489">
        <v>2371000783</v>
      </c>
      <c r="C30649" s="489" t="s">
        <v>2092</v>
      </c>
      <c r="D30649" s="489" t="s">
        <v>6852</v>
      </c>
    </row>
    <row r="30650" spans="1:4">
      <c r="A30650" s="489" t="str">
        <f t="shared" si="478"/>
        <v>2371000866介護予防特定施設入居者生活介護</v>
      </c>
      <c r="B30650" s="489">
        <v>2371000866</v>
      </c>
      <c r="C30650" s="489" t="s">
        <v>2514</v>
      </c>
      <c r="D30650" s="489" t="s">
        <v>6853</v>
      </c>
    </row>
    <row r="30651" spans="1:4">
      <c r="A30651" s="489" t="str">
        <f t="shared" si="478"/>
        <v>2371000866特定施設入居者生活介護（短期利用型）</v>
      </c>
      <c r="B30651" s="489">
        <v>2371000866</v>
      </c>
      <c r="C30651" s="489" t="s">
        <v>19397</v>
      </c>
      <c r="D30651" s="489" t="s">
        <v>6853</v>
      </c>
    </row>
    <row r="30652" spans="1:4">
      <c r="A30652" s="489" t="str">
        <f t="shared" si="478"/>
        <v>2371000866特定施設入居者生活介護</v>
      </c>
      <c r="B30652" s="489">
        <v>2371000866</v>
      </c>
      <c r="C30652" s="489" t="s">
        <v>2513</v>
      </c>
      <c r="D30652" s="489" t="s">
        <v>6853</v>
      </c>
    </row>
    <row r="30653" spans="1:4">
      <c r="A30653" s="489" t="str">
        <f t="shared" si="478"/>
        <v>2371000924介護予防短期入所生活介護</v>
      </c>
      <c r="B30653" s="489">
        <v>2371000924</v>
      </c>
      <c r="C30653" s="489" t="s">
        <v>2093</v>
      </c>
      <c r="D30653" s="489" t="s">
        <v>6854</v>
      </c>
    </row>
    <row r="30654" spans="1:4">
      <c r="A30654" s="489" t="str">
        <f t="shared" si="478"/>
        <v>2371000924短期入所生活介護</v>
      </c>
      <c r="B30654" s="489">
        <v>2371000924</v>
      </c>
      <c r="C30654" s="489" t="s">
        <v>2092</v>
      </c>
      <c r="D30654" s="489" t="s">
        <v>6854</v>
      </c>
    </row>
    <row r="30655" spans="1:4">
      <c r="A30655" s="489" t="str">
        <f t="shared" si="478"/>
        <v>2371000932通所介護</v>
      </c>
      <c r="B30655" s="489">
        <v>2371000932</v>
      </c>
      <c r="C30655" s="489" t="s">
        <v>158</v>
      </c>
      <c r="D30655" s="489" t="s">
        <v>6855</v>
      </c>
    </row>
    <row r="30656" spans="1:4">
      <c r="A30656" s="489" t="str">
        <f t="shared" si="478"/>
        <v>2371000932通所型サービス（独自）</v>
      </c>
      <c r="B30656" s="489">
        <v>2371000932</v>
      </c>
      <c r="C30656" s="489" t="s">
        <v>2570</v>
      </c>
      <c r="D30656" s="489" t="s">
        <v>6855</v>
      </c>
    </row>
    <row r="30657" spans="1:4">
      <c r="A30657" s="489" t="str">
        <f t="shared" si="478"/>
        <v>2371000957介護老人福祉施設</v>
      </c>
      <c r="B30657" s="489">
        <v>2371000957</v>
      </c>
      <c r="C30657" s="489" t="s">
        <v>1921</v>
      </c>
      <c r="D30657" s="489" t="s">
        <v>6856</v>
      </c>
    </row>
    <row r="30658" spans="1:4">
      <c r="A30658" s="489" t="str">
        <f t="shared" ref="A30658:A30721" si="479">B30658&amp;C30658</f>
        <v>2371000957介護老人福祉施設</v>
      </c>
      <c r="B30658" s="489">
        <v>2371000957</v>
      </c>
      <c r="C30658" s="489" t="s">
        <v>1921</v>
      </c>
      <c r="D30658" s="489" t="s">
        <v>6856</v>
      </c>
    </row>
    <row r="30659" spans="1:4">
      <c r="A30659" s="489" t="str">
        <f t="shared" si="479"/>
        <v>2371000973介護予防認知症対応型共同生活介護</v>
      </c>
      <c r="B30659" s="489">
        <v>2371000973</v>
      </c>
      <c r="C30659" s="489" t="s">
        <v>2088</v>
      </c>
      <c r="D30659" s="489" t="s">
        <v>6857</v>
      </c>
    </row>
    <row r="30660" spans="1:4">
      <c r="A30660" s="489" t="str">
        <f t="shared" si="479"/>
        <v>2371000973認知症対応型共同生活介護</v>
      </c>
      <c r="B30660" s="489">
        <v>2371000973</v>
      </c>
      <c r="C30660" s="489" t="s">
        <v>2087</v>
      </c>
      <c r="D30660" s="489" t="s">
        <v>6857</v>
      </c>
    </row>
    <row r="30661" spans="1:4">
      <c r="A30661" s="489" t="str">
        <f t="shared" si="479"/>
        <v>2371000981通所介護</v>
      </c>
      <c r="B30661" s="489">
        <v>2371000981</v>
      </c>
      <c r="C30661" s="489" t="s">
        <v>158</v>
      </c>
      <c r="D30661" s="489" t="s">
        <v>6858</v>
      </c>
    </row>
    <row r="30662" spans="1:4">
      <c r="A30662" s="489" t="str">
        <f t="shared" si="479"/>
        <v>2371001021居宅介護支援</v>
      </c>
      <c r="B30662" s="489">
        <v>2371001021</v>
      </c>
      <c r="C30662" s="489" t="s">
        <v>2519</v>
      </c>
      <c r="D30662" s="489" t="s">
        <v>6859</v>
      </c>
    </row>
    <row r="30663" spans="1:4">
      <c r="A30663" s="489" t="str">
        <f t="shared" si="479"/>
        <v>2371001088介護予防認知症対応型共同生活介護</v>
      </c>
      <c r="B30663" s="489">
        <v>2371001088</v>
      </c>
      <c r="C30663" s="489" t="s">
        <v>2088</v>
      </c>
      <c r="D30663" s="489" t="s">
        <v>6860</v>
      </c>
    </row>
    <row r="30664" spans="1:4">
      <c r="A30664" s="489" t="str">
        <f t="shared" si="479"/>
        <v>2371001088認知症対応型共同生活介護</v>
      </c>
      <c r="B30664" s="489">
        <v>2371001088</v>
      </c>
      <c r="C30664" s="489" t="s">
        <v>2087</v>
      </c>
      <c r="D30664" s="489" t="s">
        <v>6860</v>
      </c>
    </row>
    <row r="30665" spans="1:4">
      <c r="A30665" s="489" t="str">
        <f t="shared" si="479"/>
        <v>2371001112介護予防特定施設入居者生活介護</v>
      </c>
      <c r="B30665" s="489">
        <v>2371001112</v>
      </c>
      <c r="C30665" s="489" t="s">
        <v>2514</v>
      </c>
      <c r="D30665" s="489" t="s">
        <v>6861</v>
      </c>
    </row>
    <row r="30666" spans="1:4">
      <c r="A30666" s="489" t="str">
        <f t="shared" si="479"/>
        <v>2371001112特定施設入居者生活介護</v>
      </c>
      <c r="B30666" s="489">
        <v>2371001112</v>
      </c>
      <c r="C30666" s="489" t="s">
        <v>2513</v>
      </c>
      <c r="D30666" s="489" t="s">
        <v>6861</v>
      </c>
    </row>
    <row r="30667" spans="1:4">
      <c r="A30667" s="489" t="str">
        <f t="shared" si="479"/>
        <v>2371001195介護予防認知症対応型共同生活介護</v>
      </c>
      <c r="B30667" s="489">
        <v>2371001195</v>
      </c>
      <c r="C30667" s="489" t="s">
        <v>2088</v>
      </c>
      <c r="D30667" s="489" t="s">
        <v>6862</v>
      </c>
    </row>
    <row r="30668" spans="1:4">
      <c r="A30668" s="489" t="str">
        <f t="shared" si="479"/>
        <v>2371001195認知症対応型共同生活介護</v>
      </c>
      <c r="B30668" s="489">
        <v>2371001195</v>
      </c>
      <c r="C30668" s="489" t="s">
        <v>2087</v>
      </c>
      <c r="D30668" s="489" t="s">
        <v>6862</v>
      </c>
    </row>
    <row r="30669" spans="1:4">
      <c r="A30669" s="489" t="str">
        <f t="shared" si="479"/>
        <v>2371001229訪問介護</v>
      </c>
      <c r="B30669" s="489">
        <v>2371001229</v>
      </c>
      <c r="C30669" s="489" t="s">
        <v>140</v>
      </c>
      <c r="D30669" s="489" t="s">
        <v>6863</v>
      </c>
    </row>
    <row r="30670" spans="1:4">
      <c r="A30670" s="489" t="str">
        <f t="shared" si="479"/>
        <v>2371001229訪問介護</v>
      </c>
      <c r="B30670" s="489">
        <v>2371001229</v>
      </c>
      <c r="C30670" s="489" t="s">
        <v>140</v>
      </c>
      <c r="D30670" s="489" t="s">
        <v>6863</v>
      </c>
    </row>
    <row r="30671" spans="1:4">
      <c r="A30671" s="489" t="str">
        <f t="shared" si="479"/>
        <v>2371001229訪問介護</v>
      </c>
      <c r="B30671" s="489">
        <v>2371001229</v>
      </c>
      <c r="C30671" s="489" t="s">
        <v>140</v>
      </c>
      <c r="D30671" s="489" t="s">
        <v>6863</v>
      </c>
    </row>
    <row r="30672" spans="1:4">
      <c r="A30672" s="489" t="str">
        <f t="shared" si="479"/>
        <v>2371001229訪問型サービス（独自）</v>
      </c>
      <c r="B30672" s="489">
        <v>2371001229</v>
      </c>
      <c r="C30672" s="489" t="s">
        <v>2571</v>
      </c>
      <c r="D30672" s="489" t="s">
        <v>6863</v>
      </c>
    </row>
    <row r="30673" spans="1:4">
      <c r="A30673" s="489" t="str">
        <f t="shared" si="479"/>
        <v>2371001252介護予防認知症対応型共同生活介護</v>
      </c>
      <c r="B30673" s="489">
        <v>2371001252</v>
      </c>
      <c r="C30673" s="489" t="s">
        <v>2088</v>
      </c>
      <c r="D30673" s="489" t="s">
        <v>6864</v>
      </c>
    </row>
    <row r="30674" spans="1:4">
      <c r="A30674" s="489" t="str">
        <f t="shared" si="479"/>
        <v>2371001252認知症対応型共同生活介護</v>
      </c>
      <c r="B30674" s="489">
        <v>2371001252</v>
      </c>
      <c r="C30674" s="489" t="s">
        <v>2087</v>
      </c>
      <c r="D30674" s="489" t="s">
        <v>6864</v>
      </c>
    </row>
    <row r="30675" spans="1:4">
      <c r="A30675" s="489" t="str">
        <f t="shared" si="479"/>
        <v>2371001294介護予防認知症対応型共同生活介護（短期利用型）</v>
      </c>
      <c r="B30675" s="489">
        <v>2371001294</v>
      </c>
      <c r="C30675" s="489" t="s">
        <v>19398</v>
      </c>
      <c r="D30675" s="489" t="s">
        <v>6865</v>
      </c>
    </row>
    <row r="30676" spans="1:4">
      <c r="A30676" s="489" t="str">
        <f t="shared" si="479"/>
        <v>2371001294介護予防認知症対応型共同生活介護</v>
      </c>
      <c r="B30676" s="489">
        <v>2371001294</v>
      </c>
      <c r="C30676" s="489" t="s">
        <v>2088</v>
      </c>
      <c r="D30676" s="489" t="s">
        <v>6865</v>
      </c>
    </row>
    <row r="30677" spans="1:4">
      <c r="A30677" s="489" t="str">
        <f t="shared" si="479"/>
        <v>2371001294認知症対応型共同生活介護（短期利用型）</v>
      </c>
      <c r="B30677" s="489">
        <v>2371001294</v>
      </c>
      <c r="C30677" s="489" t="s">
        <v>19399</v>
      </c>
      <c r="D30677" s="489" t="s">
        <v>6865</v>
      </c>
    </row>
    <row r="30678" spans="1:4">
      <c r="A30678" s="489" t="str">
        <f t="shared" si="479"/>
        <v>2371001294認知症対応型共同生活介護</v>
      </c>
      <c r="B30678" s="489">
        <v>2371001294</v>
      </c>
      <c r="C30678" s="489" t="s">
        <v>2087</v>
      </c>
      <c r="D30678" s="489" t="s">
        <v>6865</v>
      </c>
    </row>
    <row r="30679" spans="1:4">
      <c r="A30679" s="489" t="str">
        <f t="shared" si="479"/>
        <v>2371001328地域密着型通所介護</v>
      </c>
      <c r="B30679" s="489">
        <v>2371001328</v>
      </c>
      <c r="C30679" s="489" t="s">
        <v>161</v>
      </c>
      <c r="D30679" s="489" t="s">
        <v>6866</v>
      </c>
    </row>
    <row r="30680" spans="1:4">
      <c r="A30680" s="489" t="str">
        <f t="shared" si="479"/>
        <v>2371001328通所型サービス（独自）</v>
      </c>
      <c r="B30680" s="489">
        <v>2371001328</v>
      </c>
      <c r="C30680" s="489" t="s">
        <v>2570</v>
      </c>
      <c r="D30680" s="489" t="s">
        <v>6866</v>
      </c>
    </row>
    <row r="30681" spans="1:4">
      <c r="A30681" s="489" t="str">
        <f t="shared" si="479"/>
        <v>2371001336介護予防認知症対応型共同生活介護（短期利用型）</v>
      </c>
      <c r="B30681" s="489">
        <v>2371001336</v>
      </c>
      <c r="C30681" s="489" t="s">
        <v>19398</v>
      </c>
      <c r="D30681" s="489" t="s">
        <v>6867</v>
      </c>
    </row>
    <row r="30682" spans="1:4">
      <c r="A30682" s="489" t="str">
        <f t="shared" si="479"/>
        <v>2371001336介護予防認知症対応型共同生活介護</v>
      </c>
      <c r="B30682" s="489">
        <v>2371001336</v>
      </c>
      <c r="C30682" s="489" t="s">
        <v>2088</v>
      </c>
      <c r="D30682" s="489" t="s">
        <v>6867</v>
      </c>
    </row>
    <row r="30683" spans="1:4">
      <c r="A30683" s="489" t="str">
        <f t="shared" si="479"/>
        <v>2371001336認知症対応型共同生活介護（短期利用型）</v>
      </c>
      <c r="B30683" s="489">
        <v>2371001336</v>
      </c>
      <c r="C30683" s="489" t="s">
        <v>19399</v>
      </c>
      <c r="D30683" s="489" t="s">
        <v>6867</v>
      </c>
    </row>
    <row r="30684" spans="1:4">
      <c r="A30684" s="489" t="str">
        <f t="shared" si="479"/>
        <v>2371001336認知症対応型共同生活介護</v>
      </c>
      <c r="B30684" s="489">
        <v>2371001336</v>
      </c>
      <c r="C30684" s="489" t="s">
        <v>2087</v>
      </c>
      <c r="D30684" s="489" t="s">
        <v>6867</v>
      </c>
    </row>
    <row r="30685" spans="1:4">
      <c r="A30685" s="489" t="str">
        <f t="shared" si="479"/>
        <v>2371001369介護予防特定施設入居者生活介護</v>
      </c>
      <c r="B30685" s="489">
        <v>2371001369</v>
      </c>
      <c r="C30685" s="489" t="s">
        <v>2514</v>
      </c>
      <c r="D30685" s="489" t="s">
        <v>6868</v>
      </c>
    </row>
    <row r="30686" spans="1:4">
      <c r="A30686" s="489" t="str">
        <f t="shared" si="479"/>
        <v>2371001369特定施設入居者生活介護</v>
      </c>
      <c r="B30686" s="489">
        <v>2371001369</v>
      </c>
      <c r="C30686" s="489" t="s">
        <v>2513</v>
      </c>
      <c r="D30686" s="489" t="s">
        <v>6868</v>
      </c>
    </row>
    <row r="30687" spans="1:4">
      <c r="A30687" s="489" t="str">
        <f t="shared" si="479"/>
        <v>2371001500介護予防認知症対応型共同生活介護</v>
      </c>
      <c r="B30687" s="489">
        <v>2371001500</v>
      </c>
      <c r="C30687" s="489" t="s">
        <v>2088</v>
      </c>
      <c r="D30687" s="489" t="s">
        <v>6869</v>
      </c>
    </row>
    <row r="30688" spans="1:4">
      <c r="A30688" s="489" t="str">
        <f t="shared" si="479"/>
        <v>2371001500認知症対応型共同生活介護</v>
      </c>
      <c r="B30688" s="489">
        <v>2371001500</v>
      </c>
      <c r="C30688" s="489" t="s">
        <v>2087</v>
      </c>
      <c r="D30688" s="489" t="s">
        <v>6869</v>
      </c>
    </row>
    <row r="30689" spans="1:4">
      <c r="A30689" s="489" t="str">
        <f t="shared" si="479"/>
        <v>2371001559介護予防認知症対応型共同生活介護</v>
      </c>
      <c r="B30689" s="489">
        <v>2371001559</v>
      </c>
      <c r="C30689" s="489" t="s">
        <v>2088</v>
      </c>
      <c r="D30689" s="489" t="s">
        <v>6870</v>
      </c>
    </row>
    <row r="30690" spans="1:4">
      <c r="A30690" s="489" t="str">
        <f t="shared" si="479"/>
        <v>2371001559認知症対応型共同生活介護</v>
      </c>
      <c r="B30690" s="489">
        <v>2371001559</v>
      </c>
      <c r="C30690" s="489" t="s">
        <v>2087</v>
      </c>
      <c r="D30690" s="489" t="s">
        <v>6870</v>
      </c>
    </row>
    <row r="30691" spans="1:4">
      <c r="A30691" s="489" t="str">
        <f t="shared" si="479"/>
        <v>2371001567居宅介護支援</v>
      </c>
      <c r="B30691" s="489">
        <v>2371001567</v>
      </c>
      <c r="C30691" s="489" t="s">
        <v>2519</v>
      </c>
      <c r="D30691" s="489" t="s">
        <v>6871</v>
      </c>
    </row>
    <row r="30692" spans="1:4">
      <c r="A30692" s="489" t="str">
        <f t="shared" si="479"/>
        <v>2371001617介護予防認知症対応型共同生活介護（短期利用型）</v>
      </c>
      <c r="B30692" s="489">
        <v>2371001617</v>
      </c>
      <c r="C30692" s="489" t="s">
        <v>19398</v>
      </c>
      <c r="D30692" s="489" t="s">
        <v>6872</v>
      </c>
    </row>
    <row r="30693" spans="1:4">
      <c r="A30693" s="489" t="str">
        <f t="shared" si="479"/>
        <v>2371001617介護予防認知症対応型共同生活介護</v>
      </c>
      <c r="B30693" s="489">
        <v>2371001617</v>
      </c>
      <c r="C30693" s="489" t="s">
        <v>2088</v>
      </c>
      <c r="D30693" s="489" t="s">
        <v>6872</v>
      </c>
    </row>
    <row r="30694" spans="1:4">
      <c r="A30694" s="489" t="str">
        <f t="shared" si="479"/>
        <v>2371001617認知症対応型共同生活介護（短期利用型）</v>
      </c>
      <c r="B30694" s="489">
        <v>2371001617</v>
      </c>
      <c r="C30694" s="489" t="s">
        <v>19399</v>
      </c>
      <c r="D30694" s="489" t="s">
        <v>6872</v>
      </c>
    </row>
    <row r="30695" spans="1:4">
      <c r="A30695" s="489" t="str">
        <f t="shared" si="479"/>
        <v>2371001617認知症対応型共同生活介護</v>
      </c>
      <c r="B30695" s="489">
        <v>2371001617</v>
      </c>
      <c r="C30695" s="489" t="s">
        <v>2087</v>
      </c>
      <c r="D30695" s="489" t="s">
        <v>6872</v>
      </c>
    </row>
    <row r="30696" spans="1:4">
      <c r="A30696" s="489" t="str">
        <f t="shared" si="479"/>
        <v>2371001666通所介護</v>
      </c>
      <c r="B30696" s="489">
        <v>2371001666</v>
      </c>
      <c r="C30696" s="489" t="s">
        <v>158</v>
      </c>
      <c r="D30696" s="489" t="s">
        <v>6873</v>
      </c>
    </row>
    <row r="30697" spans="1:4">
      <c r="A30697" s="489" t="str">
        <f t="shared" si="479"/>
        <v>2371001666通所型サービス（独自）</v>
      </c>
      <c r="B30697" s="489">
        <v>2371001666</v>
      </c>
      <c r="C30697" s="489" t="s">
        <v>2570</v>
      </c>
      <c r="D30697" s="489" t="s">
        <v>6873</v>
      </c>
    </row>
    <row r="30698" spans="1:4">
      <c r="A30698" s="489" t="str">
        <f t="shared" si="479"/>
        <v>2371001674介護予防認知症対応型共同生活介護</v>
      </c>
      <c r="B30698" s="489">
        <v>2371001674</v>
      </c>
      <c r="C30698" s="489" t="s">
        <v>2088</v>
      </c>
      <c r="D30698" s="489" t="s">
        <v>6874</v>
      </c>
    </row>
    <row r="30699" spans="1:4">
      <c r="A30699" s="489" t="str">
        <f t="shared" si="479"/>
        <v>2371001674認知症対応型共同生活介護</v>
      </c>
      <c r="B30699" s="489">
        <v>2371001674</v>
      </c>
      <c r="C30699" s="489" t="s">
        <v>2087</v>
      </c>
      <c r="D30699" s="489" t="s">
        <v>6874</v>
      </c>
    </row>
    <row r="30700" spans="1:4">
      <c r="A30700" s="489" t="str">
        <f t="shared" si="479"/>
        <v>2371001682居宅介護支援</v>
      </c>
      <c r="B30700" s="489">
        <v>2371001682</v>
      </c>
      <c r="C30700" s="489" t="s">
        <v>2519</v>
      </c>
      <c r="D30700" s="489" t="s">
        <v>6875</v>
      </c>
    </row>
    <row r="30701" spans="1:4">
      <c r="A30701" s="489" t="str">
        <f t="shared" si="479"/>
        <v>2371001708居宅介護支援</v>
      </c>
      <c r="B30701" s="489">
        <v>2371001708</v>
      </c>
      <c r="C30701" s="489" t="s">
        <v>2519</v>
      </c>
      <c r="D30701" s="489" t="s">
        <v>6876</v>
      </c>
    </row>
    <row r="30702" spans="1:4">
      <c r="A30702" s="489" t="str">
        <f t="shared" si="479"/>
        <v>2371001799通所介護</v>
      </c>
      <c r="B30702" s="489">
        <v>2371001799</v>
      </c>
      <c r="C30702" s="489" t="s">
        <v>158</v>
      </c>
      <c r="D30702" s="489" t="s">
        <v>6877</v>
      </c>
    </row>
    <row r="30703" spans="1:4">
      <c r="A30703" s="489" t="str">
        <f t="shared" si="479"/>
        <v>2371001799通所型サービス（独自）</v>
      </c>
      <c r="B30703" s="489">
        <v>2371001799</v>
      </c>
      <c r="C30703" s="489" t="s">
        <v>2570</v>
      </c>
      <c r="D30703" s="489" t="s">
        <v>6877</v>
      </c>
    </row>
    <row r="30704" spans="1:4">
      <c r="A30704" s="489" t="str">
        <f t="shared" si="479"/>
        <v>2371001815介護予防支援</v>
      </c>
      <c r="B30704" s="489">
        <v>2371001815</v>
      </c>
      <c r="C30704" s="489" t="s">
        <v>2520</v>
      </c>
      <c r="D30704" s="489" t="s">
        <v>6878</v>
      </c>
    </row>
    <row r="30705" spans="1:4">
      <c r="A30705" s="489" t="str">
        <f t="shared" si="479"/>
        <v>2371001815居宅介護支援</v>
      </c>
      <c r="B30705" s="489">
        <v>2371001815</v>
      </c>
      <c r="C30705" s="489" t="s">
        <v>2519</v>
      </c>
      <c r="D30705" s="489" t="s">
        <v>6878</v>
      </c>
    </row>
    <row r="30706" spans="1:4">
      <c r="A30706" s="489" t="str">
        <f t="shared" si="479"/>
        <v>2371001856通所介護</v>
      </c>
      <c r="B30706" s="489">
        <v>2371001856</v>
      </c>
      <c r="C30706" s="489" t="s">
        <v>158</v>
      </c>
      <c r="D30706" s="489" t="s">
        <v>6879</v>
      </c>
    </row>
    <row r="30707" spans="1:4">
      <c r="A30707" s="489" t="str">
        <f t="shared" si="479"/>
        <v>2371001856通所型サービス（独自）</v>
      </c>
      <c r="B30707" s="489">
        <v>2371001856</v>
      </c>
      <c r="C30707" s="489" t="s">
        <v>2570</v>
      </c>
      <c r="D30707" s="489" t="s">
        <v>6879</v>
      </c>
    </row>
    <row r="30708" spans="1:4">
      <c r="A30708" s="489" t="str">
        <f t="shared" si="479"/>
        <v>2371001864通所介護</v>
      </c>
      <c r="B30708" s="489">
        <v>2371001864</v>
      </c>
      <c r="C30708" s="489" t="s">
        <v>158</v>
      </c>
      <c r="D30708" s="489" t="s">
        <v>6880</v>
      </c>
    </row>
    <row r="30709" spans="1:4">
      <c r="A30709" s="489" t="str">
        <f t="shared" si="479"/>
        <v>2371001864通所型サービス（独自）</v>
      </c>
      <c r="B30709" s="489">
        <v>2371001864</v>
      </c>
      <c r="C30709" s="489" t="s">
        <v>2570</v>
      </c>
      <c r="D30709" s="489" t="s">
        <v>6880</v>
      </c>
    </row>
    <row r="30710" spans="1:4">
      <c r="A30710" s="489" t="str">
        <f t="shared" si="479"/>
        <v>2371001906通所介護</v>
      </c>
      <c r="B30710" s="489">
        <v>2371001906</v>
      </c>
      <c r="C30710" s="489" t="s">
        <v>158</v>
      </c>
      <c r="D30710" s="489" t="s">
        <v>6881</v>
      </c>
    </row>
    <row r="30711" spans="1:4">
      <c r="A30711" s="489" t="str">
        <f t="shared" si="479"/>
        <v>2371001906通所型サービス（独自）</v>
      </c>
      <c r="B30711" s="489">
        <v>2371001906</v>
      </c>
      <c r="C30711" s="489" t="s">
        <v>2570</v>
      </c>
      <c r="D30711" s="489" t="s">
        <v>6881</v>
      </c>
    </row>
    <row r="30712" spans="1:4">
      <c r="A30712" s="489" t="str">
        <f t="shared" si="479"/>
        <v>2371001914訪問介護</v>
      </c>
      <c r="B30712" s="489">
        <v>2371001914</v>
      </c>
      <c r="C30712" s="489" t="s">
        <v>140</v>
      </c>
      <c r="D30712" s="489" t="s">
        <v>6882</v>
      </c>
    </row>
    <row r="30713" spans="1:4">
      <c r="A30713" s="489" t="str">
        <f t="shared" si="479"/>
        <v>2371001914訪問介護</v>
      </c>
      <c r="B30713" s="489">
        <v>2371001914</v>
      </c>
      <c r="C30713" s="489" t="s">
        <v>140</v>
      </c>
      <c r="D30713" s="489" t="s">
        <v>6882</v>
      </c>
    </row>
    <row r="30714" spans="1:4">
      <c r="A30714" s="489" t="str">
        <f t="shared" si="479"/>
        <v>2371001914訪問型サービス（独自）</v>
      </c>
      <c r="B30714" s="489">
        <v>2371001914</v>
      </c>
      <c r="C30714" s="489" t="s">
        <v>2571</v>
      </c>
      <c r="D30714" s="489" t="s">
        <v>6882</v>
      </c>
    </row>
    <row r="30715" spans="1:4">
      <c r="A30715" s="489" t="str">
        <f t="shared" si="479"/>
        <v>2371001948居宅介護支援</v>
      </c>
      <c r="B30715" s="489">
        <v>2371001948</v>
      </c>
      <c r="C30715" s="489" t="s">
        <v>2519</v>
      </c>
      <c r="D30715" s="489" t="s">
        <v>6883</v>
      </c>
    </row>
    <row r="30716" spans="1:4">
      <c r="A30716" s="489" t="str">
        <f t="shared" si="479"/>
        <v>2371001997訪問介護</v>
      </c>
      <c r="B30716" s="489">
        <v>2371001997</v>
      </c>
      <c r="C30716" s="489" t="s">
        <v>140</v>
      </c>
      <c r="D30716" s="489" t="s">
        <v>6884</v>
      </c>
    </row>
    <row r="30717" spans="1:4">
      <c r="A30717" s="489" t="str">
        <f t="shared" si="479"/>
        <v>2371001997訪問介護</v>
      </c>
      <c r="B30717" s="489">
        <v>2371001997</v>
      </c>
      <c r="C30717" s="489" t="s">
        <v>140</v>
      </c>
      <c r="D30717" s="489" t="s">
        <v>6884</v>
      </c>
    </row>
    <row r="30718" spans="1:4">
      <c r="A30718" s="489" t="str">
        <f t="shared" si="479"/>
        <v>2371001997訪問型サービス（独自）</v>
      </c>
      <c r="B30718" s="489">
        <v>2371001997</v>
      </c>
      <c r="C30718" s="489" t="s">
        <v>2571</v>
      </c>
      <c r="D30718" s="489" t="s">
        <v>6884</v>
      </c>
    </row>
    <row r="30719" spans="1:4">
      <c r="A30719" s="489" t="str">
        <f t="shared" si="479"/>
        <v>2371002037介護老人福祉施設</v>
      </c>
      <c r="B30719" s="489">
        <v>2371002037</v>
      </c>
      <c r="C30719" s="489" t="s">
        <v>1921</v>
      </c>
      <c r="D30719" s="489" t="s">
        <v>6885</v>
      </c>
    </row>
    <row r="30720" spans="1:4">
      <c r="A30720" s="489" t="str">
        <f t="shared" si="479"/>
        <v>2371002045介護予防短期入所生活介護</v>
      </c>
      <c r="B30720" s="489">
        <v>2371002045</v>
      </c>
      <c r="C30720" s="489" t="s">
        <v>2093</v>
      </c>
      <c r="D30720" s="489" t="s">
        <v>6886</v>
      </c>
    </row>
    <row r="30721" spans="1:4">
      <c r="A30721" s="489" t="str">
        <f t="shared" si="479"/>
        <v>2371002045短期入所生活介護</v>
      </c>
      <c r="B30721" s="489">
        <v>2371002045</v>
      </c>
      <c r="C30721" s="489" t="s">
        <v>2092</v>
      </c>
      <c r="D30721" s="489" t="s">
        <v>6886</v>
      </c>
    </row>
    <row r="30722" spans="1:4">
      <c r="A30722" s="489" t="str">
        <f t="shared" ref="A30722:A30785" si="480">B30722&amp;C30722</f>
        <v>2371002086介護予防訪問入浴介護</v>
      </c>
      <c r="B30722" s="489">
        <v>2371002086</v>
      </c>
      <c r="C30722" s="489" t="s">
        <v>2510</v>
      </c>
      <c r="D30722" s="489" t="s">
        <v>6887</v>
      </c>
    </row>
    <row r="30723" spans="1:4">
      <c r="A30723" s="489" t="str">
        <f t="shared" si="480"/>
        <v>2371002086訪問入浴介護</v>
      </c>
      <c r="B30723" s="489">
        <v>2371002086</v>
      </c>
      <c r="C30723" s="489" t="s">
        <v>2509</v>
      </c>
      <c r="D30723" s="489" t="s">
        <v>6887</v>
      </c>
    </row>
    <row r="30724" spans="1:4">
      <c r="A30724" s="489" t="str">
        <f t="shared" si="480"/>
        <v>2371002102訪問介護</v>
      </c>
      <c r="B30724" s="489">
        <v>2371002102</v>
      </c>
      <c r="C30724" s="489" t="s">
        <v>140</v>
      </c>
      <c r="D30724" s="489" t="s">
        <v>6888</v>
      </c>
    </row>
    <row r="30725" spans="1:4">
      <c r="A30725" s="489" t="str">
        <f t="shared" si="480"/>
        <v>2371002102訪問介護</v>
      </c>
      <c r="B30725" s="489">
        <v>2371002102</v>
      </c>
      <c r="C30725" s="489" t="s">
        <v>140</v>
      </c>
      <c r="D30725" s="489" t="s">
        <v>6888</v>
      </c>
    </row>
    <row r="30726" spans="1:4">
      <c r="A30726" s="489" t="str">
        <f t="shared" si="480"/>
        <v>2371002110訪問介護</v>
      </c>
      <c r="B30726" s="489">
        <v>2371002110</v>
      </c>
      <c r="C30726" s="489" t="s">
        <v>140</v>
      </c>
      <c r="D30726" s="489" t="s">
        <v>6889</v>
      </c>
    </row>
    <row r="30727" spans="1:4">
      <c r="A30727" s="489" t="str">
        <f t="shared" si="480"/>
        <v>2371002110訪問介護</v>
      </c>
      <c r="B30727" s="489">
        <v>2371002110</v>
      </c>
      <c r="C30727" s="489" t="s">
        <v>140</v>
      </c>
      <c r="D30727" s="489" t="s">
        <v>6889</v>
      </c>
    </row>
    <row r="30728" spans="1:4">
      <c r="A30728" s="489" t="str">
        <f t="shared" si="480"/>
        <v>2371002136通所介護</v>
      </c>
      <c r="B30728" s="489">
        <v>2371002136</v>
      </c>
      <c r="C30728" s="489" t="s">
        <v>158</v>
      </c>
      <c r="D30728" s="489" t="s">
        <v>6888</v>
      </c>
    </row>
    <row r="30729" spans="1:4">
      <c r="A30729" s="489" t="str">
        <f t="shared" si="480"/>
        <v>2371002136通所型サービス（独自）</v>
      </c>
      <c r="B30729" s="489">
        <v>2371002136</v>
      </c>
      <c r="C30729" s="489" t="s">
        <v>2570</v>
      </c>
      <c r="D30729" s="489" t="s">
        <v>6888</v>
      </c>
    </row>
    <row r="30730" spans="1:4">
      <c r="A30730" s="489" t="str">
        <f t="shared" si="480"/>
        <v>2371002144居宅介護支援</v>
      </c>
      <c r="B30730" s="489">
        <v>2371002144</v>
      </c>
      <c r="C30730" s="489" t="s">
        <v>2519</v>
      </c>
      <c r="D30730" s="489" t="s">
        <v>6890</v>
      </c>
    </row>
    <row r="30731" spans="1:4">
      <c r="A30731" s="489" t="str">
        <f t="shared" si="480"/>
        <v>2371002177居宅介護支援</v>
      </c>
      <c r="B30731" s="489">
        <v>2371002177</v>
      </c>
      <c r="C30731" s="489" t="s">
        <v>2519</v>
      </c>
      <c r="D30731" s="489" t="s">
        <v>6891</v>
      </c>
    </row>
    <row r="30732" spans="1:4">
      <c r="A30732" s="489" t="str">
        <f t="shared" si="480"/>
        <v>2371002219訪問介護</v>
      </c>
      <c r="B30732" s="489">
        <v>2371002219</v>
      </c>
      <c r="C30732" s="489" t="s">
        <v>140</v>
      </c>
      <c r="D30732" s="489" t="s">
        <v>6892</v>
      </c>
    </row>
    <row r="30733" spans="1:4">
      <c r="A30733" s="489" t="str">
        <f t="shared" si="480"/>
        <v>2371002219訪問介護</v>
      </c>
      <c r="B30733" s="489">
        <v>2371002219</v>
      </c>
      <c r="C30733" s="489" t="s">
        <v>140</v>
      </c>
      <c r="D30733" s="489" t="s">
        <v>6892</v>
      </c>
    </row>
    <row r="30734" spans="1:4">
      <c r="A30734" s="489" t="str">
        <f t="shared" si="480"/>
        <v>2371002219訪問型サービス（独自）</v>
      </c>
      <c r="B30734" s="489">
        <v>2371002219</v>
      </c>
      <c r="C30734" s="489" t="s">
        <v>2571</v>
      </c>
      <c r="D30734" s="489" t="s">
        <v>6892</v>
      </c>
    </row>
    <row r="30735" spans="1:4">
      <c r="A30735" s="489" t="str">
        <f t="shared" si="480"/>
        <v>2371002235訪問介護</v>
      </c>
      <c r="B30735" s="489">
        <v>2371002235</v>
      </c>
      <c r="C30735" s="489" t="s">
        <v>140</v>
      </c>
      <c r="D30735" s="489" t="s">
        <v>6893</v>
      </c>
    </row>
    <row r="30736" spans="1:4">
      <c r="A30736" s="489" t="str">
        <f t="shared" si="480"/>
        <v>2371002235訪問介護</v>
      </c>
      <c r="B30736" s="489">
        <v>2371002235</v>
      </c>
      <c r="C30736" s="489" t="s">
        <v>140</v>
      </c>
      <c r="D30736" s="489" t="s">
        <v>6893</v>
      </c>
    </row>
    <row r="30737" spans="1:4">
      <c r="A30737" s="489" t="str">
        <f t="shared" si="480"/>
        <v>2371002300通所介護</v>
      </c>
      <c r="B30737" s="489">
        <v>2371002300</v>
      </c>
      <c r="C30737" s="489" t="s">
        <v>158</v>
      </c>
      <c r="D30737" s="489" t="s">
        <v>6894</v>
      </c>
    </row>
    <row r="30738" spans="1:4">
      <c r="A30738" s="489" t="str">
        <f t="shared" si="480"/>
        <v>2371002300通所型サービス（独自）</v>
      </c>
      <c r="B30738" s="489">
        <v>2371002300</v>
      </c>
      <c r="C30738" s="489" t="s">
        <v>2570</v>
      </c>
      <c r="D30738" s="489" t="s">
        <v>6894</v>
      </c>
    </row>
    <row r="30739" spans="1:4">
      <c r="A30739" s="489" t="str">
        <f t="shared" si="480"/>
        <v>2371002334介護予防短期入所生活介護</v>
      </c>
      <c r="B30739" s="489">
        <v>2371002334</v>
      </c>
      <c r="C30739" s="489" t="s">
        <v>2093</v>
      </c>
      <c r="D30739" s="489" t="s">
        <v>6895</v>
      </c>
    </row>
    <row r="30740" spans="1:4">
      <c r="A30740" s="489" t="str">
        <f t="shared" si="480"/>
        <v>2371002334短期入所生活介護</v>
      </c>
      <c r="B30740" s="489">
        <v>2371002334</v>
      </c>
      <c r="C30740" s="489" t="s">
        <v>2092</v>
      </c>
      <c r="D30740" s="489" t="s">
        <v>6895</v>
      </c>
    </row>
    <row r="30741" spans="1:4">
      <c r="A30741" s="489" t="str">
        <f t="shared" si="480"/>
        <v>2371002359訪問介護</v>
      </c>
      <c r="B30741" s="489">
        <v>2371002359</v>
      </c>
      <c r="C30741" s="489" t="s">
        <v>140</v>
      </c>
      <c r="D30741" s="489" t="s">
        <v>6896</v>
      </c>
    </row>
    <row r="30742" spans="1:4">
      <c r="A30742" s="489" t="str">
        <f t="shared" si="480"/>
        <v>2371002359訪問介護</v>
      </c>
      <c r="B30742" s="489">
        <v>2371002359</v>
      </c>
      <c r="C30742" s="489" t="s">
        <v>140</v>
      </c>
      <c r="D30742" s="489" t="s">
        <v>6896</v>
      </c>
    </row>
    <row r="30743" spans="1:4">
      <c r="A30743" s="489" t="str">
        <f t="shared" si="480"/>
        <v>2371002359訪問型サービス（独自）</v>
      </c>
      <c r="B30743" s="489">
        <v>2371002359</v>
      </c>
      <c r="C30743" s="489" t="s">
        <v>2571</v>
      </c>
      <c r="D30743" s="489" t="s">
        <v>6896</v>
      </c>
    </row>
    <row r="30744" spans="1:4">
      <c r="A30744" s="489" t="str">
        <f t="shared" si="480"/>
        <v>2371002417居宅介護支援</v>
      </c>
      <c r="B30744" s="489">
        <v>2371002417</v>
      </c>
      <c r="C30744" s="489" t="s">
        <v>2519</v>
      </c>
      <c r="D30744" s="489" t="s">
        <v>6897</v>
      </c>
    </row>
    <row r="30745" spans="1:4">
      <c r="A30745" s="489" t="str">
        <f t="shared" si="480"/>
        <v>2371002458介護予防短期入所生活介護</v>
      </c>
      <c r="B30745" s="489">
        <v>2371002458</v>
      </c>
      <c r="C30745" s="489" t="s">
        <v>2093</v>
      </c>
      <c r="D30745" s="489" t="s">
        <v>6898</v>
      </c>
    </row>
    <row r="30746" spans="1:4">
      <c r="A30746" s="489" t="str">
        <f t="shared" si="480"/>
        <v>2371002458介護予防短期入所生活介護</v>
      </c>
      <c r="B30746" s="489">
        <v>2371002458</v>
      </c>
      <c r="C30746" s="489" t="s">
        <v>2093</v>
      </c>
      <c r="D30746" s="489" t="s">
        <v>6898</v>
      </c>
    </row>
    <row r="30747" spans="1:4">
      <c r="A30747" s="489" t="str">
        <f t="shared" si="480"/>
        <v>2371002458短期入所生活介護</v>
      </c>
      <c r="B30747" s="489">
        <v>2371002458</v>
      </c>
      <c r="C30747" s="489" t="s">
        <v>2092</v>
      </c>
      <c r="D30747" s="489" t="s">
        <v>6898</v>
      </c>
    </row>
    <row r="30748" spans="1:4">
      <c r="A30748" s="489" t="str">
        <f t="shared" si="480"/>
        <v>2371002458短期入所生活介護</v>
      </c>
      <c r="B30748" s="489">
        <v>2371002458</v>
      </c>
      <c r="C30748" s="489" t="s">
        <v>2092</v>
      </c>
      <c r="D30748" s="489" t="s">
        <v>6898</v>
      </c>
    </row>
    <row r="30749" spans="1:4">
      <c r="A30749" s="489" t="str">
        <f t="shared" si="480"/>
        <v>2371002532訪問介護</v>
      </c>
      <c r="B30749" s="489">
        <v>2371002532</v>
      </c>
      <c r="C30749" s="489" t="s">
        <v>140</v>
      </c>
      <c r="D30749" s="489" t="s">
        <v>6899</v>
      </c>
    </row>
    <row r="30750" spans="1:4">
      <c r="A30750" s="489" t="str">
        <f t="shared" si="480"/>
        <v>2371002532訪問介護</v>
      </c>
      <c r="B30750" s="489">
        <v>2371002532</v>
      </c>
      <c r="C30750" s="489" t="s">
        <v>140</v>
      </c>
      <c r="D30750" s="489" t="s">
        <v>6899</v>
      </c>
    </row>
    <row r="30751" spans="1:4">
      <c r="A30751" s="489" t="str">
        <f t="shared" si="480"/>
        <v>2371002532訪問型サービス（独自）</v>
      </c>
      <c r="B30751" s="489">
        <v>2371002532</v>
      </c>
      <c r="C30751" s="489" t="s">
        <v>2571</v>
      </c>
      <c r="D30751" s="489" t="s">
        <v>6899</v>
      </c>
    </row>
    <row r="30752" spans="1:4">
      <c r="A30752" s="489" t="str">
        <f t="shared" si="480"/>
        <v>2371002565居宅介護支援</v>
      </c>
      <c r="B30752" s="489">
        <v>2371002565</v>
      </c>
      <c r="C30752" s="489" t="s">
        <v>2519</v>
      </c>
      <c r="D30752" s="489" t="s">
        <v>6900</v>
      </c>
    </row>
    <row r="30753" spans="1:4">
      <c r="A30753" s="489" t="str">
        <f t="shared" si="480"/>
        <v>2371002615介護予防短期入所生活介護</v>
      </c>
      <c r="B30753" s="489">
        <v>2371002615</v>
      </c>
      <c r="C30753" s="489" t="s">
        <v>2093</v>
      </c>
      <c r="D30753" s="489" t="s">
        <v>6901</v>
      </c>
    </row>
    <row r="30754" spans="1:4">
      <c r="A30754" s="489" t="str">
        <f t="shared" si="480"/>
        <v>2371002615短期入所生活介護</v>
      </c>
      <c r="B30754" s="489">
        <v>2371002615</v>
      </c>
      <c r="C30754" s="489" t="s">
        <v>2092</v>
      </c>
      <c r="D30754" s="489" t="s">
        <v>6901</v>
      </c>
    </row>
    <row r="30755" spans="1:4">
      <c r="A30755" s="489" t="str">
        <f t="shared" si="480"/>
        <v>2371002631居宅介護支援</v>
      </c>
      <c r="B30755" s="489">
        <v>2371002631</v>
      </c>
      <c r="C30755" s="489" t="s">
        <v>2519</v>
      </c>
      <c r="D30755" s="489" t="s">
        <v>6902</v>
      </c>
    </row>
    <row r="30756" spans="1:4">
      <c r="A30756" s="489" t="str">
        <f t="shared" si="480"/>
        <v>2371002649居宅介護支援</v>
      </c>
      <c r="B30756" s="489">
        <v>2371002649</v>
      </c>
      <c r="C30756" s="489" t="s">
        <v>2519</v>
      </c>
      <c r="D30756" s="489" t="s">
        <v>6903</v>
      </c>
    </row>
    <row r="30757" spans="1:4">
      <c r="A30757" s="489" t="str">
        <f t="shared" si="480"/>
        <v>2371002656訪問介護</v>
      </c>
      <c r="B30757" s="489">
        <v>2371002656</v>
      </c>
      <c r="C30757" s="489" t="s">
        <v>140</v>
      </c>
      <c r="D30757" s="489" t="s">
        <v>6904</v>
      </c>
    </row>
    <row r="30758" spans="1:4">
      <c r="A30758" s="489" t="str">
        <f t="shared" si="480"/>
        <v>2371002656訪問介護</v>
      </c>
      <c r="B30758" s="489">
        <v>2371002656</v>
      </c>
      <c r="C30758" s="489" t="s">
        <v>140</v>
      </c>
      <c r="D30758" s="489" t="s">
        <v>6904</v>
      </c>
    </row>
    <row r="30759" spans="1:4">
      <c r="A30759" s="489" t="str">
        <f t="shared" si="480"/>
        <v>2371002656訪問型サービス（独自）</v>
      </c>
      <c r="B30759" s="489">
        <v>2371002656</v>
      </c>
      <c r="C30759" s="489" t="s">
        <v>2571</v>
      </c>
      <c r="D30759" s="489" t="s">
        <v>6904</v>
      </c>
    </row>
    <row r="30760" spans="1:4">
      <c r="A30760" s="489" t="str">
        <f t="shared" si="480"/>
        <v>2371002664訪問介護</v>
      </c>
      <c r="B30760" s="489">
        <v>2371002664</v>
      </c>
      <c r="C30760" s="489" t="s">
        <v>140</v>
      </c>
      <c r="D30760" s="489" t="s">
        <v>6905</v>
      </c>
    </row>
    <row r="30761" spans="1:4">
      <c r="A30761" s="489" t="str">
        <f t="shared" si="480"/>
        <v>2371002664訪問介護</v>
      </c>
      <c r="B30761" s="489">
        <v>2371002664</v>
      </c>
      <c r="C30761" s="489" t="s">
        <v>140</v>
      </c>
      <c r="D30761" s="489" t="s">
        <v>6905</v>
      </c>
    </row>
    <row r="30762" spans="1:4">
      <c r="A30762" s="489" t="str">
        <f t="shared" si="480"/>
        <v>2371002672介護予防訪問入浴介護</v>
      </c>
      <c r="B30762" s="489">
        <v>2371002672</v>
      </c>
      <c r="C30762" s="489" t="s">
        <v>2510</v>
      </c>
      <c r="D30762" s="489" t="s">
        <v>6905</v>
      </c>
    </row>
    <row r="30763" spans="1:4">
      <c r="A30763" s="489" t="str">
        <f t="shared" si="480"/>
        <v>2371002672訪問入浴介護</v>
      </c>
      <c r="B30763" s="489">
        <v>2371002672</v>
      </c>
      <c r="C30763" s="489" t="s">
        <v>2509</v>
      </c>
      <c r="D30763" s="489" t="s">
        <v>6905</v>
      </c>
    </row>
    <row r="30764" spans="1:4">
      <c r="A30764" s="489" t="str">
        <f t="shared" si="480"/>
        <v>2371002680通所介護</v>
      </c>
      <c r="B30764" s="489">
        <v>2371002680</v>
      </c>
      <c r="C30764" s="489" t="s">
        <v>158</v>
      </c>
      <c r="D30764" s="489" t="s">
        <v>6905</v>
      </c>
    </row>
    <row r="30765" spans="1:4">
      <c r="A30765" s="489" t="str">
        <f t="shared" si="480"/>
        <v>2371002706訪問介護</v>
      </c>
      <c r="B30765" s="489">
        <v>2371002706</v>
      </c>
      <c r="C30765" s="489" t="s">
        <v>140</v>
      </c>
      <c r="D30765" s="489" t="s">
        <v>6906</v>
      </c>
    </row>
    <row r="30766" spans="1:4">
      <c r="A30766" s="489" t="str">
        <f t="shared" si="480"/>
        <v>2371002706訪問介護</v>
      </c>
      <c r="B30766" s="489">
        <v>2371002706</v>
      </c>
      <c r="C30766" s="489" t="s">
        <v>140</v>
      </c>
      <c r="D30766" s="489" t="s">
        <v>6906</v>
      </c>
    </row>
    <row r="30767" spans="1:4">
      <c r="A30767" s="489" t="str">
        <f t="shared" si="480"/>
        <v>2371002706訪問型サービス（独自）</v>
      </c>
      <c r="B30767" s="489">
        <v>2371002706</v>
      </c>
      <c r="C30767" s="489" t="s">
        <v>2571</v>
      </c>
      <c r="D30767" s="489" t="s">
        <v>6906</v>
      </c>
    </row>
    <row r="30768" spans="1:4">
      <c r="A30768" s="489" t="str">
        <f t="shared" si="480"/>
        <v>2371002748居宅介護支援</v>
      </c>
      <c r="B30768" s="489">
        <v>2371002748</v>
      </c>
      <c r="C30768" s="489" t="s">
        <v>2519</v>
      </c>
      <c r="D30768" s="489" t="s">
        <v>6907</v>
      </c>
    </row>
    <row r="30769" spans="1:4">
      <c r="A30769" s="489" t="str">
        <f t="shared" si="480"/>
        <v>2371002755居宅介護支援</v>
      </c>
      <c r="B30769" s="489">
        <v>2371002755</v>
      </c>
      <c r="C30769" s="489" t="s">
        <v>2519</v>
      </c>
      <c r="D30769" s="489" t="s">
        <v>6908</v>
      </c>
    </row>
    <row r="30770" spans="1:4">
      <c r="A30770" s="489" t="str">
        <f t="shared" si="480"/>
        <v>2371002771居宅介護支援</v>
      </c>
      <c r="B30770" s="489">
        <v>2371002771</v>
      </c>
      <c r="C30770" s="489" t="s">
        <v>2519</v>
      </c>
      <c r="D30770" s="489" t="s">
        <v>6909</v>
      </c>
    </row>
    <row r="30771" spans="1:4">
      <c r="A30771" s="489" t="str">
        <f t="shared" si="480"/>
        <v>2371002805地域密着型通所介護</v>
      </c>
      <c r="B30771" s="489">
        <v>2371002805</v>
      </c>
      <c r="C30771" s="489" t="s">
        <v>161</v>
      </c>
      <c r="D30771" s="489" t="s">
        <v>6910</v>
      </c>
    </row>
    <row r="30772" spans="1:4">
      <c r="A30772" s="489" t="str">
        <f t="shared" si="480"/>
        <v>2371002805地域密着型通所介護</v>
      </c>
      <c r="B30772" s="489">
        <v>2371002805</v>
      </c>
      <c r="C30772" s="489" t="s">
        <v>161</v>
      </c>
      <c r="D30772" s="489" t="s">
        <v>6910</v>
      </c>
    </row>
    <row r="30773" spans="1:4">
      <c r="A30773" s="489" t="str">
        <f t="shared" si="480"/>
        <v>2371002805通所型サービス（独自）</v>
      </c>
      <c r="B30773" s="489">
        <v>2371002805</v>
      </c>
      <c r="C30773" s="489" t="s">
        <v>2570</v>
      </c>
      <c r="D30773" s="489" t="s">
        <v>6910</v>
      </c>
    </row>
    <row r="30774" spans="1:4">
      <c r="A30774" s="489" t="str">
        <f t="shared" si="480"/>
        <v>2371002805通所型サービス（独自）</v>
      </c>
      <c r="B30774" s="489">
        <v>2371002805</v>
      </c>
      <c r="C30774" s="489" t="s">
        <v>2570</v>
      </c>
      <c r="D30774" s="489" t="s">
        <v>6910</v>
      </c>
    </row>
    <row r="30775" spans="1:4">
      <c r="A30775" s="489" t="str">
        <f t="shared" si="480"/>
        <v>2371002862居宅介護支援</v>
      </c>
      <c r="B30775" s="489">
        <v>2371002862</v>
      </c>
      <c r="C30775" s="489" t="s">
        <v>2519</v>
      </c>
      <c r="D30775" s="489" t="s">
        <v>6911</v>
      </c>
    </row>
    <row r="30776" spans="1:4">
      <c r="A30776" s="489" t="str">
        <f t="shared" si="480"/>
        <v>2371002870地域密着型通所介護</v>
      </c>
      <c r="B30776" s="489">
        <v>2371002870</v>
      </c>
      <c r="C30776" s="489" t="s">
        <v>161</v>
      </c>
      <c r="D30776" s="489" t="s">
        <v>6912</v>
      </c>
    </row>
    <row r="30777" spans="1:4">
      <c r="A30777" s="489" t="str">
        <f t="shared" si="480"/>
        <v>2371002904通所介護</v>
      </c>
      <c r="B30777" s="489">
        <v>2371002904</v>
      </c>
      <c r="C30777" s="489" t="s">
        <v>158</v>
      </c>
      <c r="D30777" s="489" t="s">
        <v>6913</v>
      </c>
    </row>
    <row r="30778" spans="1:4">
      <c r="A30778" s="489" t="str">
        <f t="shared" si="480"/>
        <v>2371002904通所型サービス（独自）</v>
      </c>
      <c r="B30778" s="489">
        <v>2371002904</v>
      </c>
      <c r="C30778" s="489" t="s">
        <v>2570</v>
      </c>
      <c r="D30778" s="489" t="s">
        <v>6913</v>
      </c>
    </row>
    <row r="30779" spans="1:4">
      <c r="A30779" s="489" t="str">
        <f t="shared" si="480"/>
        <v>2371002953訪問介護</v>
      </c>
      <c r="B30779" s="489">
        <v>2371002953</v>
      </c>
      <c r="C30779" s="489" t="s">
        <v>140</v>
      </c>
      <c r="D30779" s="489" t="s">
        <v>6914</v>
      </c>
    </row>
    <row r="30780" spans="1:4">
      <c r="A30780" s="489" t="str">
        <f t="shared" si="480"/>
        <v>2371002953訪問介護</v>
      </c>
      <c r="B30780" s="489">
        <v>2371002953</v>
      </c>
      <c r="C30780" s="489" t="s">
        <v>140</v>
      </c>
      <c r="D30780" s="489" t="s">
        <v>6914</v>
      </c>
    </row>
    <row r="30781" spans="1:4">
      <c r="A30781" s="489" t="str">
        <f t="shared" si="480"/>
        <v>2371003019通所介護</v>
      </c>
      <c r="B30781" s="489">
        <v>2371003019</v>
      </c>
      <c r="C30781" s="489" t="s">
        <v>158</v>
      </c>
      <c r="D30781" s="489" t="s">
        <v>6915</v>
      </c>
    </row>
    <row r="30782" spans="1:4">
      <c r="A30782" s="489" t="str">
        <f t="shared" si="480"/>
        <v>2371003019通所型サービス（独自）</v>
      </c>
      <c r="B30782" s="489">
        <v>2371003019</v>
      </c>
      <c r="C30782" s="489" t="s">
        <v>2570</v>
      </c>
      <c r="D30782" s="489" t="s">
        <v>6915</v>
      </c>
    </row>
    <row r="30783" spans="1:4">
      <c r="A30783" s="489" t="str">
        <f t="shared" si="480"/>
        <v>2371003027通所介護</v>
      </c>
      <c r="B30783" s="489">
        <v>2371003027</v>
      </c>
      <c r="C30783" s="489" t="s">
        <v>158</v>
      </c>
      <c r="D30783" s="489" t="s">
        <v>6916</v>
      </c>
    </row>
    <row r="30784" spans="1:4">
      <c r="A30784" s="489" t="str">
        <f t="shared" si="480"/>
        <v>2371003027通所型サービス（独自）</v>
      </c>
      <c r="B30784" s="489">
        <v>2371003027</v>
      </c>
      <c r="C30784" s="489" t="s">
        <v>2570</v>
      </c>
      <c r="D30784" s="489" t="s">
        <v>6916</v>
      </c>
    </row>
    <row r="30785" spans="1:4">
      <c r="A30785" s="489" t="str">
        <f t="shared" si="480"/>
        <v>2371003043居宅介護支援</v>
      </c>
      <c r="B30785" s="489">
        <v>2371003043</v>
      </c>
      <c r="C30785" s="489" t="s">
        <v>2519</v>
      </c>
      <c r="D30785" s="489" t="s">
        <v>6917</v>
      </c>
    </row>
    <row r="30786" spans="1:4">
      <c r="A30786" s="489" t="str">
        <f t="shared" ref="A30786:A30849" si="481">B30786&amp;C30786</f>
        <v>2371003050介護予防短期入所生活介護</v>
      </c>
      <c r="B30786" s="489">
        <v>2371003050</v>
      </c>
      <c r="C30786" s="489" t="s">
        <v>2093</v>
      </c>
      <c r="D30786" s="489" t="s">
        <v>6918</v>
      </c>
    </row>
    <row r="30787" spans="1:4">
      <c r="A30787" s="489" t="str">
        <f t="shared" si="481"/>
        <v>2371003050介護予防短期入所生活介護</v>
      </c>
      <c r="B30787" s="489">
        <v>2371003050</v>
      </c>
      <c r="C30787" s="489" t="s">
        <v>2093</v>
      </c>
      <c r="D30787" s="489" t="s">
        <v>6918</v>
      </c>
    </row>
    <row r="30788" spans="1:4">
      <c r="A30788" s="489" t="str">
        <f t="shared" si="481"/>
        <v>2371003050短期入所生活介護</v>
      </c>
      <c r="B30788" s="489">
        <v>2371003050</v>
      </c>
      <c r="C30788" s="489" t="s">
        <v>2092</v>
      </c>
      <c r="D30788" s="489" t="s">
        <v>6918</v>
      </c>
    </row>
    <row r="30789" spans="1:4">
      <c r="A30789" s="489" t="str">
        <f t="shared" si="481"/>
        <v>2371003050短期入所生活介護</v>
      </c>
      <c r="B30789" s="489">
        <v>2371003050</v>
      </c>
      <c r="C30789" s="489" t="s">
        <v>2092</v>
      </c>
      <c r="D30789" s="489" t="s">
        <v>6918</v>
      </c>
    </row>
    <row r="30790" spans="1:4">
      <c r="A30790" s="489" t="str">
        <f t="shared" si="481"/>
        <v>2371003050短期入所生活介護</v>
      </c>
      <c r="B30790" s="489">
        <v>2371003050</v>
      </c>
      <c r="C30790" s="489" t="s">
        <v>2092</v>
      </c>
      <c r="D30790" s="489" t="s">
        <v>6918</v>
      </c>
    </row>
    <row r="30791" spans="1:4">
      <c r="A30791" s="489" t="str">
        <f t="shared" si="481"/>
        <v>2371003050短期入所生活介護</v>
      </c>
      <c r="B30791" s="489">
        <v>2371003050</v>
      </c>
      <c r="C30791" s="489" t="s">
        <v>2092</v>
      </c>
      <c r="D30791" s="489" t="s">
        <v>6918</v>
      </c>
    </row>
    <row r="30792" spans="1:4">
      <c r="A30792" s="489" t="str">
        <f t="shared" si="481"/>
        <v>2371003068居宅介護支援</v>
      </c>
      <c r="B30792" s="489">
        <v>2371003068</v>
      </c>
      <c r="C30792" s="489" t="s">
        <v>2519</v>
      </c>
      <c r="D30792" s="489" t="s">
        <v>6919</v>
      </c>
    </row>
    <row r="30793" spans="1:4">
      <c r="A30793" s="489" t="str">
        <f t="shared" si="481"/>
        <v>2371003076居宅介護支援</v>
      </c>
      <c r="B30793" s="489">
        <v>2371003076</v>
      </c>
      <c r="C30793" s="489" t="s">
        <v>2519</v>
      </c>
      <c r="D30793" s="489" t="s">
        <v>6920</v>
      </c>
    </row>
    <row r="30794" spans="1:4">
      <c r="A30794" s="489" t="str">
        <f t="shared" si="481"/>
        <v>2371003084介護老人福祉施設</v>
      </c>
      <c r="B30794" s="489">
        <v>2371003084</v>
      </c>
      <c r="C30794" s="489" t="s">
        <v>1921</v>
      </c>
      <c r="D30794" s="489" t="s">
        <v>6921</v>
      </c>
    </row>
    <row r="30795" spans="1:4">
      <c r="A30795" s="489" t="str">
        <f t="shared" si="481"/>
        <v>2371003118介護予防特定施設入居者生活介護</v>
      </c>
      <c r="B30795" s="489">
        <v>2371003118</v>
      </c>
      <c r="C30795" s="489" t="s">
        <v>2514</v>
      </c>
      <c r="D30795" s="489" t="s">
        <v>6922</v>
      </c>
    </row>
    <row r="30796" spans="1:4">
      <c r="A30796" s="489" t="str">
        <f t="shared" si="481"/>
        <v>2371003118特定施設入居者生活介護（短期利用型）</v>
      </c>
      <c r="B30796" s="489">
        <v>2371003118</v>
      </c>
      <c r="C30796" s="489" t="s">
        <v>19397</v>
      </c>
      <c r="D30796" s="489" t="s">
        <v>6922</v>
      </c>
    </row>
    <row r="30797" spans="1:4">
      <c r="A30797" s="489" t="str">
        <f t="shared" si="481"/>
        <v>2371003118特定施設入居者生活介護</v>
      </c>
      <c r="B30797" s="489">
        <v>2371003118</v>
      </c>
      <c r="C30797" s="489" t="s">
        <v>2513</v>
      </c>
      <c r="D30797" s="489" t="s">
        <v>6922</v>
      </c>
    </row>
    <row r="30798" spans="1:4">
      <c r="A30798" s="489" t="str">
        <f t="shared" si="481"/>
        <v>2371003126訪問介護</v>
      </c>
      <c r="B30798" s="489">
        <v>2371003126</v>
      </c>
      <c r="C30798" s="489" t="s">
        <v>140</v>
      </c>
      <c r="D30798" s="489" t="s">
        <v>6923</v>
      </c>
    </row>
    <row r="30799" spans="1:4">
      <c r="A30799" s="489" t="str">
        <f t="shared" si="481"/>
        <v>2371003126訪問介護</v>
      </c>
      <c r="B30799" s="489">
        <v>2371003126</v>
      </c>
      <c r="C30799" s="489" t="s">
        <v>140</v>
      </c>
      <c r="D30799" s="489" t="s">
        <v>6923</v>
      </c>
    </row>
    <row r="30800" spans="1:4">
      <c r="A30800" s="489" t="str">
        <f t="shared" si="481"/>
        <v>2371003126訪問型サービス（独自）</v>
      </c>
      <c r="B30800" s="489">
        <v>2371003126</v>
      </c>
      <c r="C30800" s="489" t="s">
        <v>2571</v>
      </c>
      <c r="D30800" s="489" t="s">
        <v>6923</v>
      </c>
    </row>
    <row r="30801" spans="1:4">
      <c r="A30801" s="489" t="str">
        <f t="shared" si="481"/>
        <v>2371003134地域密着型通所介護</v>
      </c>
      <c r="B30801" s="489">
        <v>2371003134</v>
      </c>
      <c r="C30801" s="489" t="s">
        <v>161</v>
      </c>
      <c r="D30801" s="489" t="s">
        <v>6924</v>
      </c>
    </row>
    <row r="30802" spans="1:4">
      <c r="A30802" s="489" t="str">
        <f t="shared" si="481"/>
        <v>2371003134通所型サービス（独自）</v>
      </c>
      <c r="B30802" s="489">
        <v>2371003134</v>
      </c>
      <c r="C30802" s="489" t="s">
        <v>2570</v>
      </c>
      <c r="D30802" s="489" t="s">
        <v>6924</v>
      </c>
    </row>
    <row r="30803" spans="1:4">
      <c r="A30803" s="489" t="str">
        <f t="shared" si="481"/>
        <v>2371003167居宅介護支援</v>
      </c>
      <c r="B30803" s="489">
        <v>2371003167</v>
      </c>
      <c r="C30803" s="489" t="s">
        <v>2519</v>
      </c>
      <c r="D30803" s="489" t="s">
        <v>6925</v>
      </c>
    </row>
    <row r="30804" spans="1:4">
      <c r="A30804" s="489" t="str">
        <f t="shared" si="481"/>
        <v>2371003183通所介護</v>
      </c>
      <c r="B30804" s="489">
        <v>2371003183</v>
      </c>
      <c r="C30804" s="489" t="s">
        <v>158</v>
      </c>
      <c r="D30804" s="489" t="s">
        <v>6926</v>
      </c>
    </row>
    <row r="30805" spans="1:4">
      <c r="A30805" s="489" t="str">
        <f t="shared" si="481"/>
        <v>2371003183通所型サービス（独自）</v>
      </c>
      <c r="B30805" s="489">
        <v>2371003183</v>
      </c>
      <c r="C30805" s="489" t="s">
        <v>2570</v>
      </c>
      <c r="D30805" s="489" t="s">
        <v>6926</v>
      </c>
    </row>
    <row r="30806" spans="1:4">
      <c r="A30806" s="489" t="str">
        <f t="shared" si="481"/>
        <v>2371003191居宅介護支援</v>
      </c>
      <c r="B30806" s="489">
        <v>2371003191</v>
      </c>
      <c r="C30806" s="489" t="s">
        <v>2519</v>
      </c>
      <c r="D30806" s="489" t="s">
        <v>6927</v>
      </c>
    </row>
    <row r="30807" spans="1:4">
      <c r="A30807" s="489" t="str">
        <f t="shared" si="481"/>
        <v>2371003225地域密着型通所介護</v>
      </c>
      <c r="B30807" s="489">
        <v>2371003225</v>
      </c>
      <c r="C30807" s="489" t="s">
        <v>161</v>
      </c>
      <c r="D30807" s="489" t="s">
        <v>6928</v>
      </c>
    </row>
    <row r="30808" spans="1:4">
      <c r="A30808" s="489" t="str">
        <f t="shared" si="481"/>
        <v>2371003225通所型サービス（独自）</v>
      </c>
      <c r="B30808" s="489">
        <v>2371003225</v>
      </c>
      <c r="C30808" s="489" t="s">
        <v>2570</v>
      </c>
      <c r="D30808" s="489" t="s">
        <v>6928</v>
      </c>
    </row>
    <row r="30809" spans="1:4">
      <c r="A30809" s="489" t="str">
        <f t="shared" si="481"/>
        <v>2371003464訪問介護</v>
      </c>
      <c r="B30809" s="489">
        <v>2371003464</v>
      </c>
      <c r="C30809" s="489" t="s">
        <v>140</v>
      </c>
      <c r="D30809" s="489" t="s">
        <v>6929</v>
      </c>
    </row>
    <row r="30810" spans="1:4">
      <c r="A30810" s="489" t="str">
        <f t="shared" si="481"/>
        <v>2371003464訪問介護</v>
      </c>
      <c r="B30810" s="489">
        <v>2371003464</v>
      </c>
      <c r="C30810" s="489" t="s">
        <v>140</v>
      </c>
      <c r="D30810" s="489" t="s">
        <v>6929</v>
      </c>
    </row>
    <row r="30811" spans="1:4">
      <c r="A30811" s="489" t="str">
        <f t="shared" si="481"/>
        <v>2371003464訪問型サービス（独自）</v>
      </c>
      <c r="B30811" s="489">
        <v>2371003464</v>
      </c>
      <c r="C30811" s="489" t="s">
        <v>2571</v>
      </c>
      <c r="D30811" s="489" t="s">
        <v>6929</v>
      </c>
    </row>
    <row r="30812" spans="1:4">
      <c r="A30812" s="489" t="str">
        <f t="shared" si="481"/>
        <v>2371003563地域密着型通所介護</v>
      </c>
      <c r="B30812" s="489">
        <v>2371003563</v>
      </c>
      <c r="C30812" s="489" t="s">
        <v>161</v>
      </c>
      <c r="D30812" s="489" t="s">
        <v>6930</v>
      </c>
    </row>
    <row r="30813" spans="1:4">
      <c r="A30813" s="489" t="str">
        <f t="shared" si="481"/>
        <v>2371003563通所型サービス（独自）</v>
      </c>
      <c r="B30813" s="489">
        <v>2371003563</v>
      </c>
      <c r="C30813" s="489" t="s">
        <v>2570</v>
      </c>
      <c r="D30813" s="489" t="s">
        <v>6930</v>
      </c>
    </row>
    <row r="30814" spans="1:4">
      <c r="A30814" s="489" t="str">
        <f t="shared" si="481"/>
        <v>2371003571訪問介護</v>
      </c>
      <c r="B30814" s="489">
        <v>2371003571</v>
      </c>
      <c r="C30814" s="489" t="s">
        <v>140</v>
      </c>
      <c r="D30814" s="489" t="s">
        <v>6931</v>
      </c>
    </row>
    <row r="30815" spans="1:4">
      <c r="A30815" s="489" t="str">
        <f t="shared" si="481"/>
        <v>2371003571訪問介護</v>
      </c>
      <c r="B30815" s="489">
        <v>2371003571</v>
      </c>
      <c r="C30815" s="489" t="s">
        <v>140</v>
      </c>
      <c r="D30815" s="489" t="s">
        <v>6931</v>
      </c>
    </row>
    <row r="30816" spans="1:4">
      <c r="A30816" s="489" t="str">
        <f t="shared" si="481"/>
        <v>2371003571訪問型サービス（独自）</v>
      </c>
      <c r="B30816" s="489">
        <v>2371003571</v>
      </c>
      <c r="C30816" s="489" t="s">
        <v>2571</v>
      </c>
      <c r="D30816" s="489" t="s">
        <v>6931</v>
      </c>
    </row>
    <row r="30817" spans="1:4">
      <c r="A30817" s="489" t="str">
        <f t="shared" si="481"/>
        <v>2371003589居宅介護支援</v>
      </c>
      <c r="B30817" s="489">
        <v>2371003589</v>
      </c>
      <c r="C30817" s="489" t="s">
        <v>2519</v>
      </c>
      <c r="D30817" s="489" t="s">
        <v>6932</v>
      </c>
    </row>
    <row r="30818" spans="1:4">
      <c r="A30818" s="489" t="str">
        <f t="shared" si="481"/>
        <v>2371003605訪問介護</v>
      </c>
      <c r="B30818" s="489">
        <v>2371003605</v>
      </c>
      <c r="C30818" s="489" t="s">
        <v>140</v>
      </c>
      <c r="D30818" s="489" t="s">
        <v>6933</v>
      </c>
    </row>
    <row r="30819" spans="1:4">
      <c r="A30819" s="489" t="str">
        <f t="shared" si="481"/>
        <v>2371003605訪問介護</v>
      </c>
      <c r="B30819" s="489">
        <v>2371003605</v>
      </c>
      <c r="C30819" s="489" t="s">
        <v>140</v>
      </c>
      <c r="D30819" s="489" t="s">
        <v>6933</v>
      </c>
    </row>
    <row r="30820" spans="1:4">
      <c r="A30820" s="489" t="str">
        <f t="shared" si="481"/>
        <v>2371003605訪問介護</v>
      </c>
      <c r="B30820" s="489">
        <v>2371003605</v>
      </c>
      <c r="C30820" s="489" t="s">
        <v>140</v>
      </c>
      <c r="D30820" s="489" t="s">
        <v>6933</v>
      </c>
    </row>
    <row r="30821" spans="1:4">
      <c r="A30821" s="489" t="str">
        <f t="shared" si="481"/>
        <v>2371003605訪問型サービス（独自）</v>
      </c>
      <c r="B30821" s="489">
        <v>2371003605</v>
      </c>
      <c r="C30821" s="489" t="s">
        <v>2571</v>
      </c>
      <c r="D30821" s="489" t="s">
        <v>6933</v>
      </c>
    </row>
    <row r="30822" spans="1:4">
      <c r="A30822" s="489" t="str">
        <f t="shared" si="481"/>
        <v>2371003621地域密着型通所介護</v>
      </c>
      <c r="B30822" s="489">
        <v>2371003621</v>
      </c>
      <c r="C30822" s="489" t="s">
        <v>161</v>
      </c>
      <c r="D30822" s="489" t="s">
        <v>6934</v>
      </c>
    </row>
    <row r="30823" spans="1:4">
      <c r="A30823" s="489" t="str">
        <f t="shared" si="481"/>
        <v>2371003621通所型サービス（独自）</v>
      </c>
      <c r="B30823" s="489">
        <v>2371003621</v>
      </c>
      <c r="C30823" s="489" t="s">
        <v>2570</v>
      </c>
      <c r="D30823" s="489" t="s">
        <v>6934</v>
      </c>
    </row>
    <row r="30824" spans="1:4">
      <c r="A30824" s="489" t="str">
        <f t="shared" si="481"/>
        <v>2371003647居宅介護支援</v>
      </c>
      <c r="B30824" s="489">
        <v>2371003647</v>
      </c>
      <c r="C30824" s="489" t="s">
        <v>2519</v>
      </c>
      <c r="D30824" s="489" t="s">
        <v>6935</v>
      </c>
    </row>
    <row r="30825" spans="1:4">
      <c r="A30825" s="489" t="str">
        <f t="shared" si="481"/>
        <v>2371003670居宅介護支援</v>
      </c>
      <c r="B30825" s="489">
        <v>2371003670</v>
      </c>
      <c r="C30825" s="489" t="s">
        <v>2519</v>
      </c>
      <c r="D30825" s="489" t="s">
        <v>6936</v>
      </c>
    </row>
    <row r="30826" spans="1:4">
      <c r="A30826" s="489" t="str">
        <f t="shared" si="481"/>
        <v>2371003688地域密着型通所介護</v>
      </c>
      <c r="B30826" s="489">
        <v>2371003688</v>
      </c>
      <c r="C30826" s="489" t="s">
        <v>161</v>
      </c>
      <c r="D30826" s="489" t="s">
        <v>6937</v>
      </c>
    </row>
    <row r="30827" spans="1:4">
      <c r="A30827" s="489" t="str">
        <f t="shared" si="481"/>
        <v>2371003688通所型サービス（独自）</v>
      </c>
      <c r="B30827" s="489">
        <v>2371003688</v>
      </c>
      <c r="C30827" s="489" t="s">
        <v>2570</v>
      </c>
      <c r="D30827" s="489" t="s">
        <v>6937</v>
      </c>
    </row>
    <row r="30828" spans="1:4">
      <c r="A30828" s="489" t="str">
        <f t="shared" si="481"/>
        <v>2371003738地域密着型通所介護</v>
      </c>
      <c r="B30828" s="489">
        <v>2371003738</v>
      </c>
      <c r="C30828" s="489" t="s">
        <v>161</v>
      </c>
      <c r="D30828" s="489" t="s">
        <v>6938</v>
      </c>
    </row>
    <row r="30829" spans="1:4">
      <c r="A30829" s="489" t="str">
        <f t="shared" si="481"/>
        <v>2371003738通所型サービス（独自）</v>
      </c>
      <c r="B30829" s="489">
        <v>2371003738</v>
      </c>
      <c r="C30829" s="489" t="s">
        <v>2570</v>
      </c>
      <c r="D30829" s="489" t="s">
        <v>6938</v>
      </c>
    </row>
    <row r="30830" spans="1:4">
      <c r="A30830" s="489" t="str">
        <f t="shared" si="481"/>
        <v>2371003746通所介護</v>
      </c>
      <c r="B30830" s="489">
        <v>2371003746</v>
      </c>
      <c r="C30830" s="489" t="s">
        <v>158</v>
      </c>
      <c r="D30830" s="489" t="s">
        <v>6939</v>
      </c>
    </row>
    <row r="30831" spans="1:4">
      <c r="A30831" s="489" t="str">
        <f t="shared" si="481"/>
        <v>2371003746通所型サービス（独自）</v>
      </c>
      <c r="B30831" s="489">
        <v>2371003746</v>
      </c>
      <c r="C30831" s="489" t="s">
        <v>2570</v>
      </c>
      <c r="D30831" s="489" t="s">
        <v>6939</v>
      </c>
    </row>
    <row r="30832" spans="1:4">
      <c r="A30832" s="489" t="str">
        <f t="shared" si="481"/>
        <v>2371003779訪問介護</v>
      </c>
      <c r="B30832" s="489">
        <v>2371003779</v>
      </c>
      <c r="C30832" s="489" t="s">
        <v>140</v>
      </c>
      <c r="D30832" s="489" t="s">
        <v>6940</v>
      </c>
    </row>
    <row r="30833" spans="1:4">
      <c r="A30833" s="489" t="str">
        <f t="shared" si="481"/>
        <v>2371003779訪問介護</v>
      </c>
      <c r="B30833" s="489">
        <v>2371003779</v>
      </c>
      <c r="C30833" s="489" t="s">
        <v>140</v>
      </c>
      <c r="D30833" s="489" t="s">
        <v>6940</v>
      </c>
    </row>
    <row r="30834" spans="1:4">
      <c r="A30834" s="489" t="str">
        <f t="shared" si="481"/>
        <v>2371003779訪問型サービス（独自）</v>
      </c>
      <c r="B30834" s="489">
        <v>2371003779</v>
      </c>
      <c r="C30834" s="489" t="s">
        <v>2571</v>
      </c>
      <c r="D30834" s="489" t="s">
        <v>6940</v>
      </c>
    </row>
    <row r="30835" spans="1:4">
      <c r="A30835" s="489" t="str">
        <f t="shared" si="481"/>
        <v>2371003837地域密着型通所介護</v>
      </c>
      <c r="B30835" s="489">
        <v>2371003837</v>
      </c>
      <c r="C30835" s="489" t="s">
        <v>161</v>
      </c>
      <c r="D30835" s="489" t="s">
        <v>6941</v>
      </c>
    </row>
    <row r="30836" spans="1:4">
      <c r="A30836" s="489" t="str">
        <f t="shared" si="481"/>
        <v>2371003837通所型サービス（独自）</v>
      </c>
      <c r="B30836" s="489">
        <v>2371003837</v>
      </c>
      <c r="C30836" s="489" t="s">
        <v>2570</v>
      </c>
      <c r="D30836" s="489" t="s">
        <v>6941</v>
      </c>
    </row>
    <row r="30837" spans="1:4">
      <c r="A30837" s="489" t="str">
        <f t="shared" si="481"/>
        <v>2371003845地域密着型通所介護</v>
      </c>
      <c r="B30837" s="489">
        <v>2371003845</v>
      </c>
      <c r="C30837" s="489" t="s">
        <v>161</v>
      </c>
      <c r="D30837" s="489" t="s">
        <v>6942</v>
      </c>
    </row>
    <row r="30838" spans="1:4">
      <c r="A30838" s="489" t="str">
        <f t="shared" si="481"/>
        <v>2371003845通所型サービス（独自）</v>
      </c>
      <c r="B30838" s="489">
        <v>2371003845</v>
      </c>
      <c r="C30838" s="489" t="s">
        <v>2570</v>
      </c>
      <c r="D30838" s="489" t="s">
        <v>6942</v>
      </c>
    </row>
    <row r="30839" spans="1:4">
      <c r="A30839" s="489" t="str">
        <f t="shared" si="481"/>
        <v>2371003878訪問介護</v>
      </c>
      <c r="B30839" s="489">
        <v>2371003878</v>
      </c>
      <c r="C30839" s="489" t="s">
        <v>140</v>
      </c>
      <c r="D30839" s="489" t="s">
        <v>6943</v>
      </c>
    </row>
    <row r="30840" spans="1:4">
      <c r="A30840" s="489" t="str">
        <f t="shared" si="481"/>
        <v>2371003878訪問介護</v>
      </c>
      <c r="B30840" s="489">
        <v>2371003878</v>
      </c>
      <c r="C30840" s="489" t="s">
        <v>140</v>
      </c>
      <c r="D30840" s="489" t="s">
        <v>6943</v>
      </c>
    </row>
    <row r="30841" spans="1:4">
      <c r="A30841" s="489" t="str">
        <f t="shared" si="481"/>
        <v>2371003878訪問型サービス（独自）</v>
      </c>
      <c r="B30841" s="489">
        <v>2371003878</v>
      </c>
      <c r="C30841" s="489" t="s">
        <v>2571</v>
      </c>
      <c r="D30841" s="489" t="s">
        <v>6943</v>
      </c>
    </row>
    <row r="30842" spans="1:4">
      <c r="A30842" s="489" t="str">
        <f t="shared" si="481"/>
        <v>2371003894訪問介護</v>
      </c>
      <c r="B30842" s="489">
        <v>2371003894</v>
      </c>
      <c r="C30842" s="489" t="s">
        <v>140</v>
      </c>
      <c r="D30842" s="489" t="s">
        <v>6944</v>
      </c>
    </row>
    <row r="30843" spans="1:4">
      <c r="A30843" s="489" t="str">
        <f t="shared" si="481"/>
        <v>2371003894訪問介護</v>
      </c>
      <c r="B30843" s="489">
        <v>2371003894</v>
      </c>
      <c r="C30843" s="489" t="s">
        <v>140</v>
      </c>
      <c r="D30843" s="489" t="s">
        <v>6944</v>
      </c>
    </row>
    <row r="30844" spans="1:4">
      <c r="A30844" s="489" t="str">
        <f t="shared" si="481"/>
        <v>2371003894訪問型サービス（独自）</v>
      </c>
      <c r="B30844" s="489">
        <v>2371003894</v>
      </c>
      <c r="C30844" s="489" t="s">
        <v>2571</v>
      </c>
      <c r="D30844" s="489" t="s">
        <v>6944</v>
      </c>
    </row>
    <row r="30845" spans="1:4">
      <c r="A30845" s="489" t="str">
        <f t="shared" si="481"/>
        <v>2371003910通所介護</v>
      </c>
      <c r="B30845" s="489">
        <v>2371003910</v>
      </c>
      <c r="C30845" s="489" t="s">
        <v>158</v>
      </c>
      <c r="D30845" s="489" t="s">
        <v>6945</v>
      </c>
    </row>
    <row r="30846" spans="1:4">
      <c r="A30846" s="489" t="str">
        <f t="shared" si="481"/>
        <v>2371003910通所型サービス（独自）</v>
      </c>
      <c r="B30846" s="489">
        <v>2371003910</v>
      </c>
      <c r="C30846" s="489" t="s">
        <v>2570</v>
      </c>
      <c r="D30846" s="489" t="s">
        <v>6945</v>
      </c>
    </row>
    <row r="30847" spans="1:4">
      <c r="A30847" s="489" t="str">
        <f t="shared" si="481"/>
        <v>2371003936訪問介護</v>
      </c>
      <c r="B30847" s="489">
        <v>2371003936</v>
      </c>
      <c r="C30847" s="489" t="s">
        <v>140</v>
      </c>
      <c r="D30847" s="489" t="s">
        <v>6946</v>
      </c>
    </row>
    <row r="30848" spans="1:4">
      <c r="A30848" s="489" t="str">
        <f t="shared" si="481"/>
        <v>2371003936訪問介護</v>
      </c>
      <c r="B30848" s="489">
        <v>2371003936</v>
      </c>
      <c r="C30848" s="489" t="s">
        <v>140</v>
      </c>
      <c r="D30848" s="489" t="s">
        <v>6946</v>
      </c>
    </row>
    <row r="30849" spans="1:4">
      <c r="A30849" s="489" t="str">
        <f t="shared" si="481"/>
        <v>2371003936訪問型サービス（独自）</v>
      </c>
      <c r="B30849" s="489">
        <v>2371003936</v>
      </c>
      <c r="C30849" s="489" t="s">
        <v>2571</v>
      </c>
      <c r="D30849" s="489" t="s">
        <v>6946</v>
      </c>
    </row>
    <row r="30850" spans="1:4">
      <c r="A30850" s="489" t="str">
        <f t="shared" ref="A30850:A30913" si="482">B30850&amp;C30850</f>
        <v>2371003944地域密着型通所介護</v>
      </c>
      <c r="B30850" s="489">
        <v>2371003944</v>
      </c>
      <c r="C30850" s="489" t="s">
        <v>161</v>
      </c>
      <c r="D30850" s="489" t="s">
        <v>6947</v>
      </c>
    </row>
    <row r="30851" spans="1:4">
      <c r="A30851" s="489" t="str">
        <f t="shared" si="482"/>
        <v>2371003951地域密着型通所介護</v>
      </c>
      <c r="B30851" s="489">
        <v>2371003951</v>
      </c>
      <c r="C30851" s="489" t="s">
        <v>161</v>
      </c>
      <c r="D30851" s="489" t="s">
        <v>6948</v>
      </c>
    </row>
    <row r="30852" spans="1:4">
      <c r="A30852" s="489" t="str">
        <f t="shared" si="482"/>
        <v>2371003969訪問介護</v>
      </c>
      <c r="B30852" s="489">
        <v>2371003969</v>
      </c>
      <c r="C30852" s="489" t="s">
        <v>140</v>
      </c>
      <c r="D30852" s="489" t="s">
        <v>19447</v>
      </c>
    </row>
    <row r="30853" spans="1:4">
      <c r="A30853" s="489" t="str">
        <f t="shared" si="482"/>
        <v>2371003969訪問介護</v>
      </c>
      <c r="B30853" s="489">
        <v>2371003969</v>
      </c>
      <c r="C30853" s="489" t="s">
        <v>140</v>
      </c>
      <c r="D30853" s="489" t="s">
        <v>19447</v>
      </c>
    </row>
    <row r="30854" spans="1:4">
      <c r="A30854" s="489" t="str">
        <f t="shared" si="482"/>
        <v>2371004033訪問介護</v>
      </c>
      <c r="B30854" s="489">
        <v>2371004033</v>
      </c>
      <c r="C30854" s="489" t="s">
        <v>140</v>
      </c>
      <c r="D30854" s="489" t="s">
        <v>6949</v>
      </c>
    </row>
    <row r="30855" spans="1:4">
      <c r="A30855" s="489" t="str">
        <f t="shared" si="482"/>
        <v>2371004033訪問介護</v>
      </c>
      <c r="B30855" s="489">
        <v>2371004033</v>
      </c>
      <c r="C30855" s="489" t="s">
        <v>140</v>
      </c>
      <c r="D30855" s="489" t="s">
        <v>6949</v>
      </c>
    </row>
    <row r="30856" spans="1:4">
      <c r="A30856" s="489" t="str">
        <f t="shared" si="482"/>
        <v>2371004066介護予防特定施設入居者生活介護</v>
      </c>
      <c r="B30856" s="489">
        <v>2371004066</v>
      </c>
      <c r="C30856" s="489" t="s">
        <v>2514</v>
      </c>
      <c r="D30856" s="489" t="s">
        <v>6950</v>
      </c>
    </row>
    <row r="30857" spans="1:4">
      <c r="A30857" s="489" t="str">
        <f t="shared" si="482"/>
        <v>2371004066特定施設入居者生活介護</v>
      </c>
      <c r="B30857" s="489">
        <v>2371004066</v>
      </c>
      <c r="C30857" s="489" t="s">
        <v>2513</v>
      </c>
      <c r="D30857" s="489" t="s">
        <v>6950</v>
      </c>
    </row>
    <row r="30858" spans="1:4">
      <c r="A30858" s="489" t="str">
        <f t="shared" si="482"/>
        <v>2371004108訪問介護</v>
      </c>
      <c r="B30858" s="489">
        <v>2371004108</v>
      </c>
      <c r="C30858" s="489" t="s">
        <v>140</v>
      </c>
      <c r="D30858" s="489" t="s">
        <v>6951</v>
      </c>
    </row>
    <row r="30859" spans="1:4">
      <c r="A30859" s="489" t="str">
        <f t="shared" si="482"/>
        <v>2371004108訪問介護</v>
      </c>
      <c r="B30859" s="489">
        <v>2371004108</v>
      </c>
      <c r="C30859" s="489" t="s">
        <v>140</v>
      </c>
      <c r="D30859" s="489" t="s">
        <v>6951</v>
      </c>
    </row>
    <row r="30860" spans="1:4">
      <c r="A30860" s="489" t="str">
        <f t="shared" si="482"/>
        <v>2371004116地域密着型通所介護</v>
      </c>
      <c r="B30860" s="489">
        <v>2371004116</v>
      </c>
      <c r="C30860" s="489" t="s">
        <v>161</v>
      </c>
      <c r="D30860" s="489" t="s">
        <v>6952</v>
      </c>
    </row>
    <row r="30861" spans="1:4">
      <c r="A30861" s="489" t="str">
        <f t="shared" si="482"/>
        <v>2371004124介護予防特定施設入居者生活介護</v>
      </c>
      <c r="B30861" s="489">
        <v>2371004124</v>
      </c>
      <c r="C30861" s="489" t="s">
        <v>2514</v>
      </c>
      <c r="D30861" s="489" t="s">
        <v>6953</v>
      </c>
    </row>
    <row r="30862" spans="1:4">
      <c r="A30862" s="489" t="str">
        <f t="shared" si="482"/>
        <v>2371004124特定施設入居者生活介護（短期利用型）</v>
      </c>
      <c r="B30862" s="489">
        <v>2371004124</v>
      </c>
      <c r="C30862" s="489" t="s">
        <v>19397</v>
      </c>
      <c r="D30862" s="489" t="s">
        <v>6953</v>
      </c>
    </row>
    <row r="30863" spans="1:4">
      <c r="A30863" s="489" t="str">
        <f t="shared" si="482"/>
        <v>2371004124特定施設入居者生活介護</v>
      </c>
      <c r="B30863" s="489">
        <v>2371004124</v>
      </c>
      <c r="C30863" s="489" t="s">
        <v>2513</v>
      </c>
      <c r="D30863" s="489" t="s">
        <v>6953</v>
      </c>
    </row>
    <row r="30864" spans="1:4">
      <c r="A30864" s="489" t="str">
        <f t="shared" si="482"/>
        <v>2371004140地域密着型通所介護</v>
      </c>
      <c r="B30864" s="489">
        <v>2371004140</v>
      </c>
      <c r="C30864" s="489" t="s">
        <v>161</v>
      </c>
      <c r="D30864" s="489" t="s">
        <v>6954</v>
      </c>
    </row>
    <row r="30865" spans="1:4">
      <c r="A30865" s="489" t="str">
        <f t="shared" si="482"/>
        <v>2371004165居宅介護支援</v>
      </c>
      <c r="B30865" s="489">
        <v>2371004165</v>
      </c>
      <c r="C30865" s="489" t="s">
        <v>2519</v>
      </c>
      <c r="D30865" s="489" t="s">
        <v>6955</v>
      </c>
    </row>
    <row r="30866" spans="1:4">
      <c r="A30866" s="489" t="str">
        <f t="shared" si="482"/>
        <v>2371004215訪問介護</v>
      </c>
      <c r="B30866" s="489">
        <v>2371004215</v>
      </c>
      <c r="C30866" s="489" t="s">
        <v>140</v>
      </c>
      <c r="D30866" s="489" t="s">
        <v>6956</v>
      </c>
    </row>
    <row r="30867" spans="1:4">
      <c r="A30867" s="489" t="str">
        <f t="shared" si="482"/>
        <v>2371004215訪問介護</v>
      </c>
      <c r="B30867" s="489">
        <v>2371004215</v>
      </c>
      <c r="C30867" s="489" t="s">
        <v>140</v>
      </c>
      <c r="D30867" s="489" t="s">
        <v>6956</v>
      </c>
    </row>
    <row r="30868" spans="1:4">
      <c r="A30868" s="489" t="str">
        <f t="shared" si="482"/>
        <v>2371004272訪問介護</v>
      </c>
      <c r="B30868" s="489">
        <v>2371004272</v>
      </c>
      <c r="C30868" s="489" t="s">
        <v>140</v>
      </c>
      <c r="D30868" s="489" t="s">
        <v>6957</v>
      </c>
    </row>
    <row r="30869" spans="1:4">
      <c r="A30869" s="489" t="str">
        <f t="shared" si="482"/>
        <v>2371004272訪問介護</v>
      </c>
      <c r="B30869" s="489">
        <v>2371004272</v>
      </c>
      <c r="C30869" s="489" t="s">
        <v>140</v>
      </c>
      <c r="D30869" s="489" t="s">
        <v>6957</v>
      </c>
    </row>
    <row r="30870" spans="1:4">
      <c r="A30870" s="489" t="str">
        <f t="shared" si="482"/>
        <v>2371004280訪問介護</v>
      </c>
      <c r="B30870" s="489">
        <v>2371004280</v>
      </c>
      <c r="C30870" s="489" t="s">
        <v>140</v>
      </c>
      <c r="D30870" s="489" t="s">
        <v>6958</v>
      </c>
    </row>
    <row r="30871" spans="1:4">
      <c r="A30871" s="489" t="str">
        <f t="shared" si="482"/>
        <v>2371004280訪問介護</v>
      </c>
      <c r="B30871" s="489">
        <v>2371004280</v>
      </c>
      <c r="C30871" s="489" t="s">
        <v>140</v>
      </c>
      <c r="D30871" s="489" t="s">
        <v>6958</v>
      </c>
    </row>
    <row r="30872" spans="1:4">
      <c r="A30872" s="489" t="str">
        <f t="shared" si="482"/>
        <v>2371004306通所介護</v>
      </c>
      <c r="B30872" s="489">
        <v>2371004306</v>
      </c>
      <c r="C30872" s="489" t="s">
        <v>158</v>
      </c>
      <c r="D30872" s="489" t="s">
        <v>6959</v>
      </c>
    </row>
    <row r="30873" spans="1:4">
      <c r="A30873" s="489" t="str">
        <f t="shared" si="482"/>
        <v>2371004314訪問介護</v>
      </c>
      <c r="B30873" s="489">
        <v>2371004314</v>
      </c>
      <c r="C30873" s="489" t="s">
        <v>140</v>
      </c>
      <c r="D30873" s="489" t="s">
        <v>6960</v>
      </c>
    </row>
    <row r="30874" spans="1:4">
      <c r="A30874" s="489" t="str">
        <f t="shared" si="482"/>
        <v>2371004314訪問介護</v>
      </c>
      <c r="B30874" s="489">
        <v>2371004314</v>
      </c>
      <c r="C30874" s="489" t="s">
        <v>140</v>
      </c>
      <c r="D30874" s="489" t="s">
        <v>6960</v>
      </c>
    </row>
    <row r="30875" spans="1:4">
      <c r="A30875" s="489" t="str">
        <f t="shared" si="482"/>
        <v>2371004322訪問介護</v>
      </c>
      <c r="B30875" s="489">
        <v>2371004322</v>
      </c>
      <c r="C30875" s="489" t="s">
        <v>140</v>
      </c>
      <c r="D30875" s="489" t="s">
        <v>6961</v>
      </c>
    </row>
    <row r="30876" spans="1:4">
      <c r="A30876" s="489" t="str">
        <f t="shared" si="482"/>
        <v>2371004322訪問介護</v>
      </c>
      <c r="B30876" s="489">
        <v>2371004322</v>
      </c>
      <c r="C30876" s="489" t="s">
        <v>140</v>
      </c>
      <c r="D30876" s="489" t="s">
        <v>6961</v>
      </c>
    </row>
    <row r="30877" spans="1:4">
      <c r="A30877" s="489" t="str">
        <f t="shared" si="482"/>
        <v>2371004330居宅介護支援</v>
      </c>
      <c r="B30877" s="489">
        <v>2371004330</v>
      </c>
      <c r="C30877" s="489" t="s">
        <v>2519</v>
      </c>
      <c r="D30877" s="489" t="s">
        <v>6933</v>
      </c>
    </row>
    <row r="30878" spans="1:4">
      <c r="A30878" s="489" t="str">
        <f t="shared" si="482"/>
        <v>2371004348訪問介護</v>
      </c>
      <c r="B30878" s="489">
        <v>2371004348</v>
      </c>
      <c r="C30878" s="489" t="s">
        <v>140</v>
      </c>
      <c r="D30878" s="489" t="s">
        <v>6962</v>
      </c>
    </row>
    <row r="30879" spans="1:4">
      <c r="A30879" s="489" t="str">
        <f t="shared" si="482"/>
        <v>2371004348訪問介護</v>
      </c>
      <c r="B30879" s="489">
        <v>2371004348</v>
      </c>
      <c r="C30879" s="489" t="s">
        <v>140</v>
      </c>
      <c r="D30879" s="489" t="s">
        <v>6962</v>
      </c>
    </row>
    <row r="30880" spans="1:4">
      <c r="A30880" s="489" t="str">
        <f t="shared" si="482"/>
        <v>2371004363訪問介護</v>
      </c>
      <c r="B30880" s="489">
        <v>2371004363</v>
      </c>
      <c r="C30880" s="489" t="s">
        <v>140</v>
      </c>
      <c r="D30880" s="489" t="s">
        <v>6926</v>
      </c>
    </row>
    <row r="30881" spans="1:4">
      <c r="A30881" s="489" t="str">
        <f t="shared" si="482"/>
        <v>2371004363訪問介護</v>
      </c>
      <c r="B30881" s="489">
        <v>2371004363</v>
      </c>
      <c r="C30881" s="489" t="s">
        <v>140</v>
      </c>
      <c r="D30881" s="489" t="s">
        <v>6926</v>
      </c>
    </row>
    <row r="30882" spans="1:4">
      <c r="A30882" s="489" t="str">
        <f t="shared" si="482"/>
        <v>2371004405居宅介護支援</v>
      </c>
      <c r="B30882" s="489">
        <v>2371004405</v>
      </c>
      <c r="C30882" s="489" t="s">
        <v>2519</v>
      </c>
      <c r="D30882" s="489" t="s">
        <v>6963</v>
      </c>
    </row>
    <row r="30883" spans="1:4">
      <c r="A30883" s="489" t="str">
        <f t="shared" si="482"/>
        <v>2371004421介護予防訪問入浴介護</v>
      </c>
      <c r="B30883" s="489">
        <v>2371004421</v>
      </c>
      <c r="C30883" s="489" t="s">
        <v>2510</v>
      </c>
      <c r="D30883" s="489" t="s">
        <v>6964</v>
      </c>
    </row>
    <row r="30884" spans="1:4">
      <c r="A30884" s="489" t="str">
        <f t="shared" si="482"/>
        <v>2371004421訪問入浴介護</v>
      </c>
      <c r="B30884" s="489">
        <v>2371004421</v>
      </c>
      <c r="C30884" s="489" t="s">
        <v>2509</v>
      </c>
      <c r="D30884" s="489" t="s">
        <v>6964</v>
      </c>
    </row>
    <row r="30885" spans="1:4">
      <c r="A30885" s="489" t="str">
        <f t="shared" si="482"/>
        <v>2371004439訪問介護</v>
      </c>
      <c r="B30885" s="489">
        <v>2371004439</v>
      </c>
      <c r="C30885" s="489" t="s">
        <v>140</v>
      </c>
      <c r="D30885" s="489" t="s">
        <v>6965</v>
      </c>
    </row>
    <row r="30886" spans="1:4">
      <c r="A30886" s="489" t="str">
        <f t="shared" si="482"/>
        <v>2371004439訪問介護</v>
      </c>
      <c r="B30886" s="489">
        <v>2371004439</v>
      </c>
      <c r="C30886" s="489" t="s">
        <v>140</v>
      </c>
      <c r="D30886" s="489" t="s">
        <v>6965</v>
      </c>
    </row>
    <row r="30887" spans="1:4">
      <c r="A30887" s="489" t="str">
        <f t="shared" si="482"/>
        <v>2371004454介護予防短期入所生活介護</v>
      </c>
      <c r="B30887" s="489">
        <v>2371004454</v>
      </c>
      <c r="C30887" s="489" t="s">
        <v>2093</v>
      </c>
      <c r="D30887" s="489" t="s">
        <v>6966</v>
      </c>
    </row>
    <row r="30888" spans="1:4">
      <c r="A30888" s="489" t="str">
        <f t="shared" si="482"/>
        <v>2371004454短期入所生活介護</v>
      </c>
      <c r="B30888" s="489">
        <v>2371004454</v>
      </c>
      <c r="C30888" s="489" t="s">
        <v>2092</v>
      </c>
      <c r="D30888" s="489" t="s">
        <v>6966</v>
      </c>
    </row>
    <row r="30889" spans="1:4">
      <c r="A30889" s="489" t="str">
        <f t="shared" si="482"/>
        <v>2371004462介護老人福祉施設</v>
      </c>
      <c r="B30889" s="489">
        <v>2371004462</v>
      </c>
      <c r="C30889" s="489" t="s">
        <v>1921</v>
      </c>
      <c r="D30889" s="489" t="s">
        <v>6967</v>
      </c>
    </row>
    <row r="30890" spans="1:4">
      <c r="A30890" s="489" t="str">
        <f t="shared" si="482"/>
        <v>2371004595居宅介護支援</v>
      </c>
      <c r="B30890" s="489">
        <v>2371004595</v>
      </c>
      <c r="C30890" s="489" t="s">
        <v>2519</v>
      </c>
      <c r="D30890" s="489" t="s">
        <v>6968</v>
      </c>
    </row>
    <row r="30891" spans="1:4">
      <c r="A30891" s="489" t="str">
        <f t="shared" si="482"/>
        <v>2371004611居宅介護支援</v>
      </c>
      <c r="B30891" s="489">
        <v>2371004611</v>
      </c>
      <c r="C30891" s="489" t="s">
        <v>2519</v>
      </c>
      <c r="D30891" s="489" t="s">
        <v>6969</v>
      </c>
    </row>
    <row r="30892" spans="1:4">
      <c r="A30892" s="489" t="str">
        <f t="shared" si="482"/>
        <v>2371004629訪問介護</v>
      </c>
      <c r="B30892" s="489">
        <v>2371004629</v>
      </c>
      <c r="C30892" s="489" t="s">
        <v>140</v>
      </c>
      <c r="D30892" s="489" t="s">
        <v>6970</v>
      </c>
    </row>
    <row r="30893" spans="1:4">
      <c r="A30893" s="489" t="str">
        <f t="shared" si="482"/>
        <v>2371004629訪問介護</v>
      </c>
      <c r="B30893" s="489">
        <v>2371004629</v>
      </c>
      <c r="C30893" s="489" t="s">
        <v>140</v>
      </c>
      <c r="D30893" s="489" t="s">
        <v>6970</v>
      </c>
    </row>
    <row r="30894" spans="1:4">
      <c r="A30894" s="489" t="str">
        <f t="shared" si="482"/>
        <v>2371004678訪問介護</v>
      </c>
      <c r="B30894" s="489">
        <v>2371004678</v>
      </c>
      <c r="C30894" s="489" t="s">
        <v>140</v>
      </c>
      <c r="D30894" s="489" t="s">
        <v>6971</v>
      </c>
    </row>
    <row r="30895" spans="1:4">
      <c r="A30895" s="489" t="str">
        <f t="shared" si="482"/>
        <v>2371004678訪問介護</v>
      </c>
      <c r="B30895" s="489">
        <v>2371004678</v>
      </c>
      <c r="C30895" s="489" t="s">
        <v>140</v>
      </c>
      <c r="D30895" s="489" t="s">
        <v>6971</v>
      </c>
    </row>
    <row r="30896" spans="1:4">
      <c r="A30896" s="489" t="str">
        <f t="shared" si="482"/>
        <v>2371004702訪問介護</v>
      </c>
      <c r="B30896" s="489">
        <v>2371004702</v>
      </c>
      <c r="C30896" s="489" t="s">
        <v>140</v>
      </c>
      <c r="D30896" s="489" t="s">
        <v>6972</v>
      </c>
    </row>
    <row r="30897" spans="1:4">
      <c r="A30897" s="489" t="str">
        <f t="shared" si="482"/>
        <v>2371004702訪問介護</v>
      </c>
      <c r="B30897" s="489">
        <v>2371004702</v>
      </c>
      <c r="C30897" s="489" t="s">
        <v>140</v>
      </c>
      <c r="D30897" s="489" t="s">
        <v>6972</v>
      </c>
    </row>
    <row r="30898" spans="1:4">
      <c r="A30898" s="489" t="str">
        <f t="shared" si="482"/>
        <v>2371004710訪問介護</v>
      </c>
      <c r="B30898" s="489">
        <v>2371004710</v>
      </c>
      <c r="C30898" s="489" t="s">
        <v>140</v>
      </c>
      <c r="D30898" s="489" t="s">
        <v>6973</v>
      </c>
    </row>
    <row r="30899" spans="1:4">
      <c r="A30899" s="489" t="str">
        <f t="shared" si="482"/>
        <v>2371004710訪問介護</v>
      </c>
      <c r="B30899" s="489">
        <v>2371004710</v>
      </c>
      <c r="C30899" s="489" t="s">
        <v>140</v>
      </c>
      <c r="D30899" s="489" t="s">
        <v>6973</v>
      </c>
    </row>
    <row r="30900" spans="1:4">
      <c r="A30900" s="489" t="str">
        <f t="shared" si="482"/>
        <v>2371004744介護予防特定施設入居者生活介護</v>
      </c>
      <c r="B30900" s="489">
        <v>2371004744</v>
      </c>
      <c r="C30900" s="489" t="s">
        <v>2514</v>
      </c>
      <c r="D30900" s="489" t="s">
        <v>6974</v>
      </c>
    </row>
    <row r="30901" spans="1:4">
      <c r="A30901" s="489" t="str">
        <f t="shared" si="482"/>
        <v>2371004744特定施設入居者生活介護</v>
      </c>
      <c r="B30901" s="489">
        <v>2371004744</v>
      </c>
      <c r="C30901" s="489" t="s">
        <v>2513</v>
      </c>
      <c r="D30901" s="489" t="s">
        <v>6974</v>
      </c>
    </row>
    <row r="30902" spans="1:4">
      <c r="A30902" s="489" t="str">
        <f t="shared" si="482"/>
        <v>2371004751特定施設入居者生活介護</v>
      </c>
      <c r="B30902" s="489">
        <v>2371004751</v>
      </c>
      <c r="C30902" s="489" t="s">
        <v>2513</v>
      </c>
      <c r="D30902" s="489" t="s">
        <v>6975</v>
      </c>
    </row>
    <row r="30903" spans="1:4">
      <c r="A30903" s="489" t="str">
        <f t="shared" si="482"/>
        <v>2371004777介護予防特定施設入居者生活介護</v>
      </c>
      <c r="B30903" s="489">
        <v>2371004777</v>
      </c>
      <c r="C30903" s="489" t="s">
        <v>2514</v>
      </c>
      <c r="D30903" s="489" t="s">
        <v>6976</v>
      </c>
    </row>
    <row r="30904" spans="1:4">
      <c r="A30904" s="489" t="str">
        <f t="shared" si="482"/>
        <v>2371004777特定施設入居者生活介護</v>
      </c>
      <c r="B30904" s="489">
        <v>2371004777</v>
      </c>
      <c r="C30904" s="489" t="s">
        <v>2513</v>
      </c>
      <c r="D30904" s="489" t="s">
        <v>6976</v>
      </c>
    </row>
    <row r="30905" spans="1:4">
      <c r="A30905" s="489" t="str">
        <f t="shared" si="482"/>
        <v>2371004793訪問介護</v>
      </c>
      <c r="B30905" s="489">
        <v>2371004793</v>
      </c>
      <c r="C30905" s="489" t="s">
        <v>140</v>
      </c>
      <c r="D30905" s="489" t="s">
        <v>6977</v>
      </c>
    </row>
    <row r="30906" spans="1:4">
      <c r="A30906" s="489" t="str">
        <f t="shared" si="482"/>
        <v>2371004793訪問介護</v>
      </c>
      <c r="B30906" s="489">
        <v>2371004793</v>
      </c>
      <c r="C30906" s="489" t="s">
        <v>140</v>
      </c>
      <c r="D30906" s="489" t="s">
        <v>6977</v>
      </c>
    </row>
    <row r="30907" spans="1:4">
      <c r="A30907" s="489" t="str">
        <f t="shared" si="482"/>
        <v>2371004801居宅介護支援</v>
      </c>
      <c r="B30907" s="489">
        <v>2371004801</v>
      </c>
      <c r="C30907" s="489" t="s">
        <v>2519</v>
      </c>
      <c r="D30907" s="489" t="s">
        <v>6978</v>
      </c>
    </row>
    <row r="30908" spans="1:4">
      <c r="A30908" s="489" t="str">
        <f t="shared" si="482"/>
        <v>2371004819訪問介護</v>
      </c>
      <c r="B30908" s="489">
        <v>2371004819</v>
      </c>
      <c r="C30908" s="489" t="s">
        <v>140</v>
      </c>
      <c r="D30908" s="489" t="s">
        <v>4671</v>
      </c>
    </row>
    <row r="30909" spans="1:4">
      <c r="A30909" s="489" t="str">
        <f t="shared" si="482"/>
        <v>2371004819訪問介護</v>
      </c>
      <c r="B30909" s="489">
        <v>2371004819</v>
      </c>
      <c r="C30909" s="489" t="s">
        <v>140</v>
      </c>
      <c r="D30909" s="489" t="s">
        <v>4671</v>
      </c>
    </row>
    <row r="30910" spans="1:4">
      <c r="A30910" s="489" t="str">
        <f t="shared" si="482"/>
        <v>2371004827訪問介護</v>
      </c>
      <c r="B30910" s="489">
        <v>2371004827</v>
      </c>
      <c r="C30910" s="489" t="s">
        <v>140</v>
      </c>
      <c r="D30910" s="489" t="s">
        <v>6979</v>
      </c>
    </row>
    <row r="30911" spans="1:4">
      <c r="A30911" s="489" t="str">
        <f t="shared" si="482"/>
        <v>2371004827訪問介護</v>
      </c>
      <c r="B30911" s="489">
        <v>2371004827</v>
      </c>
      <c r="C30911" s="489" t="s">
        <v>140</v>
      </c>
      <c r="D30911" s="489" t="s">
        <v>6979</v>
      </c>
    </row>
    <row r="30912" spans="1:4">
      <c r="A30912" s="489" t="str">
        <f t="shared" si="482"/>
        <v>2371004835居宅介護支援</v>
      </c>
      <c r="B30912" s="489">
        <v>2371004835</v>
      </c>
      <c r="C30912" s="489" t="s">
        <v>2519</v>
      </c>
      <c r="D30912" s="489" t="s">
        <v>6980</v>
      </c>
    </row>
    <row r="30913" spans="1:4">
      <c r="A30913" s="489" t="str">
        <f t="shared" si="482"/>
        <v>2371004843通所介護</v>
      </c>
      <c r="B30913" s="489">
        <v>2371004843</v>
      </c>
      <c r="C30913" s="489" t="s">
        <v>158</v>
      </c>
      <c r="D30913" s="489" t="s">
        <v>6981</v>
      </c>
    </row>
    <row r="30914" spans="1:4">
      <c r="A30914" s="489" t="str">
        <f t="shared" ref="A30914:A30977" si="483">B30914&amp;C30914</f>
        <v>2371004868訪問介護</v>
      </c>
      <c r="B30914" s="489">
        <v>2371004868</v>
      </c>
      <c r="C30914" s="489" t="s">
        <v>140</v>
      </c>
      <c r="D30914" s="489" t="s">
        <v>6982</v>
      </c>
    </row>
    <row r="30915" spans="1:4">
      <c r="A30915" s="489" t="str">
        <f t="shared" si="483"/>
        <v>2371004868訪問介護</v>
      </c>
      <c r="B30915" s="489">
        <v>2371004868</v>
      </c>
      <c r="C30915" s="489" t="s">
        <v>140</v>
      </c>
      <c r="D30915" s="489" t="s">
        <v>6982</v>
      </c>
    </row>
    <row r="30916" spans="1:4">
      <c r="A30916" s="489" t="str">
        <f t="shared" si="483"/>
        <v>2371004876居宅介護支援</v>
      </c>
      <c r="B30916" s="489">
        <v>2371004876</v>
      </c>
      <c r="C30916" s="489" t="s">
        <v>2519</v>
      </c>
      <c r="D30916" s="489" t="s">
        <v>6983</v>
      </c>
    </row>
    <row r="30917" spans="1:4">
      <c r="A30917" s="489" t="str">
        <f t="shared" si="483"/>
        <v>2371004884居宅介護支援</v>
      </c>
      <c r="B30917" s="489">
        <v>2371004884</v>
      </c>
      <c r="C30917" s="489" t="s">
        <v>2519</v>
      </c>
      <c r="D30917" s="489" t="s">
        <v>6984</v>
      </c>
    </row>
    <row r="30918" spans="1:4">
      <c r="A30918" s="489" t="str">
        <f t="shared" si="483"/>
        <v>2371004892訪問介護</v>
      </c>
      <c r="B30918" s="489">
        <v>2371004892</v>
      </c>
      <c r="C30918" s="489" t="s">
        <v>140</v>
      </c>
      <c r="D30918" s="489" t="s">
        <v>6985</v>
      </c>
    </row>
    <row r="30919" spans="1:4">
      <c r="A30919" s="489" t="str">
        <f t="shared" si="483"/>
        <v>2371004892訪問介護</v>
      </c>
      <c r="B30919" s="489">
        <v>2371004892</v>
      </c>
      <c r="C30919" s="489" t="s">
        <v>140</v>
      </c>
      <c r="D30919" s="489" t="s">
        <v>6985</v>
      </c>
    </row>
    <row r="30920" spans="1:4">
      <c r="A30920" s="489" t="str">
        <f t="shared" si="483"/>
        <v>2371004900通所介護</v>
      </c>
      <c r="B30920" s="489">
        <v>2371004900</v>
      </c>
      <c r="C30920" s="489" t="s">
        <v>158</v>
      </c>
      <c r="D30920" s="489" t="s">
        <v>6984</v>
      </c>
    </row>
    <row r="30921" spans="1:4">
      <c r="A30921" s="489" t="str">
        <f t="shared" si="483"/>
        <v>2371004918通所介護</v>
      </c>
      <c r="B30921" s="489">
        <v>2371004918</v>
      </c>
      <c r="C30921" s="489" t="s">
        <v>158</v>
      </c>
      <c r="D30921" s="489" t="s">
        <v>6986</v>
      </c>
    </row>
    <row r="30922" spans="1:4">
      <c r="A30922" s="489" t="str">
        <f t="shared" si="483"/>
        <v>2371004926通所介護</v>
      </c>
      <c r="B30922" s="489">
        <v>2371004926</v>
      </c>
      <c r="C30922" s="489" t="s">
        <v>158</v>
      </c>
      <c r="D30922" s="489" t="s">
        <v>6985</v>
      </c>
    </row>
    <row r="30923" spans="1:4">
      <c r="A30923" s="489" t="str">
        <f t="shared" si="483"/>
        <v>2371004959訪問介護</v>
      </c>
      <c r="B30923" s="489">
        <v>2371004959</v>
      </c>
      <c r="C30923" s="489" t="s">
        <v>140</v>
      </c>
      <c r="D30923" s="489" t="s">
        <v>6987</v>
      </c>
    </row>
    <row r="30924" spans="1:4">
      <c r="A30924" s="489" t="str">
        <f t="shared" si="483"/>
        <v>2371004959訪問介護</v>
      </c>
      <c r="B30924" s="489">
        <v>2371004959</v>
      </c>
      <c r="C30924" s="489" t="s">
        <v>140</v>
      </c>
      <c r="D30924" s="489" t="s">
        <v>6987</v>
      </c>
    </row>
    <row r="30925" spans="1:4">
      <c r="A30925" s="489" t="str">
        <f t="shared" si="483"/>
        <v>2371004975訪問介護</v>
      </c>
      <c r="B30925" s="489">
        <v>2371004975</v>
      </c>
      <c r="C30925" s="489" t="s">
        <v>140</v>
      </c>
      <c r="D30925" s="489" t="s">
        <v>6988</v>
      </c>
    </row>
    <row r="30926" spans="1:4">
      <c r="A30926" s="489" t="str">
        <f t="shared" si="483"/>
        <v>2371004975訪問介護</v>
      </c>
      <c r="B30926" s="489">
        <v>2371004975</v>
      </c>
      <c r="C30926" s="489" t="s">
        <v>140</v>
      </c>
      <c r="D30926" s="489" t="s">
        <v>6988</v>
      </c>
    </row>
    <row r="30927" spans="1:4">
      <c r="A30927" s="489" t="str">
        <f t="shared" si="483"/>
        <v>2371004983訪問介護</v>
      </c>
      <c r="B30927" s="489">
        <v>2371004983</v>
      </c>
      <c r="C30927" s="489" t="s">
        <v>140</v>
      </c>
      <c r="D30927" s="489" t="s">
        <v>6989</v>
      </c>
    </row>
    <row r="30928" spans="1:4">
      <c r="A30928" s="489" t="str">
        <f t="shared" si="483"/>
        <v>2371004983訪問介護</v>
      </c>
      <c r="B30928" s="489">
        <v>2371004983</v>
      </c>
      <c r="C30928" s="489" t="s">
        <v>140</v>
      </c>
      <c r="D30928" s="489" t="s">
        <v>6989</v>
      </c>
    </row>
    <row r="30929" spans="1:4">
      <c r="A30929" s="489" t="str">
        <f t="shared" si="483"/>
        <v>2371004991訪問介護</v>
      </c>
      <c r="B30929" s="489">
        <v>2371004991</v>
      </c>
      <c r="C30929" s="489" t="s">
        <v>140</v>
      </c>
      <c r="D30929" s="489" t="s">
        <v>6990</v>
      </c>
    </row>
    <row r="30930" spans="1:4">
      <c r="A30930" s="489" t="str">
        <f t="shared" si="483"/>
        <v>2371004991訪問介護</v>
      </c>
      <c r="B30930" s="489">
        <v>2371004991</v>
      </c>
      <c r="C30930" s="489" t="s">
        <v>140</v>
      </c>
      <c r="D30930" s="489" t="s">
        <v>6990</v>
      </c>
    </row>
    <row r="30931" spans="1:4">
      <c r="A30931" s="489" t="str">
        <f t="shared" si="483"/>
        <v>2371005014訪問介護</v>
      </c>
      <c r="B30931" s="489">
        <v>2371005014</v>
      </c>
      <c r="C30931" s="489" t="s">
        <v>140</v>
      </c>
      <c r="D30931" s="489" t="s">
        <v>6991</v>
      </c>
    </row>
    <row r="30932" spans="1:4">
      <c r="A30932" s="489" t="str">
        <f t="shared" si="483"/>
        <v>2371005014訪問介護</v>
      </c>
      <c r="B30932" s="489">
        <v>2371005014</v>
      </c>
      <c r="C30932" s="489" t="s">
        <v>140</v>
      </c>
      <c r="D30932" s="489" t="s">
        <v>6991</v>
      </c>
    </row>
    <row r="30933" spans="1:4">
      <c r="A30933" s="489" t="str">
        <f t="shared" si="483"/>
        <v>2371005022訪問介護</v>
      </c>
      <c r="B30933" s="489">
        <v>2371005022</v>
      </c>
      <c r="C30933" s="489" t="s">
        <v>140</v>
      </c>
      <c r="D30933" s="489" t="s">
        <v>6992</v>
      </c>
    </row>
    <row r="30934" spans="1:4">
      <c r="A30934" s="489" t="str">
        <f t="shared" si="483"/>
        <v>2371005022訪問介護</v>
      </c>
      <c r="B30934" s="489">
        <v>2371005022</v>
      </c>
      <c r="C30934" s="489" t="s">
        <v>140</v>
      </c>
      <c r="D30934" s="489" t="s">
        <v>6992</v>
      </c>
    </row>
    <row r="30935" spans="1:4">
      <c r="A30935" s="489" t="str">
        <f t="shared" si="483"/>
        <v>2371005030介護予防特定施設入居者生活介護</v>
      </c>
      <c r="B30935" s="489">
        <v>2371005030</v>
      </c>
      <c r="C30935" s="489" t="s">
        <v>2514</v>
      </c>
      <c r="D30935" s="489" t="s">
        <v>6993</v>
      </c>
    </row>
    <row r="30936" spans="1:4">
      <c r="A30936" s="489" t="str">
        <f t="shared" si="483"/>
        <v>2371005030特定施設入居者生活介護</v>
      </c>
      <c r="B30936" s="489">
        <v>2371005030</v>
      </c>
      <c r="C30936" s="489" t="s">
        <v>2513</v>
      </c>
      <c r="D30936" s="489" t="s">
        <v>6993</v>
      </c>
    </row>
    <row r="30937" spans="1:4">
      <c r="A30937" s="489" t="str">
        <f t="shared" si="483"/>
        <v>2371005048居宅介護支援</v>
      </c>
      <c r="B30937" s="489">
        <v>2371005048</v>
      </c>
      <c r="C30937" s="489" t="s">
        <v>2519</v>
      </c>
      <c r="D30937" s="489" t="s">
        <v>6994</v>
      </c>
    </row>
    <row r="30938" spans="1:4">
      <c r="A30938" s="489" t="str">
        <f t="shared" si="483"/>
        <v>2371005055訪問介護</v>
      </c>
      <c r="B30938" s="489">
        <v>2371005055</v>
      </c>
      <c r="C30938" s="489" t="s">
        <v>140</v>
      </c>
      <c r="D30938" s="489" t="s">
        <v>6995</v>
      </c>
    </row>
    <row r="30939" spans="1:4">
      <c r="A30939" s="489" t="str">
        <f t="shared" si="483"/>
        <v>2371005055訪問介護</v>
      </c>
      <c r="B30939" s="489">
        <v>2371005055</v>
      </c>
      <c r="C30939" s="489" t="s">
        <v>140</v>
      </c>
      <c r="D30939" s="489" t="s">
        <v>6995</v>
      </c>
    </row>
    <row r="30940" spans="1:4">
      <c r="A30940" s="489" t="str">
        <f t="shared" si="483"/>
        <v>2371005063介護予防訪問入浴介護</v>
      </c>
      <c r="B30940" s="489">
        <v>2371005063</v>
      </c>
      <c r="C30940" s="489" t="s">
        <v>2510</v>
      </c>
      <c r="D30940" s="489" t="s">
        <v>6996</v>
      </c>
    </row>
    <row r="30941" spans="1:4">
      <c r="A30941" s="489" t="str">
        <f t="shared" si="483"/>
        <v>2371005063訪問入浴介護</v>
      </c>
      <c r="B30941" s="489">
        <v>2371005063</v>
      </c>
      <c r="C30941" s="489" t="s">
        <v>2509</v>
      </c>
      <c r="D30941" s="489" t="s">
        <v>6996</v>
      </c>
    </row>
    <row r="30942" spans="1:4">
      <c r="A30942" s="489" t="str">
        <f t="shared" si="483"/>
        <v>2371005071居宅介護支援</v>
      </c>
      <c r="B30942" s="489">
        <v>2371005071</v>
      </c>
      <c r="C30942" s="489" t="s">
        <v>2519</v>
      </c>
      <c r="D30942" s="489" t="s">
        <v>6839</v>
      </c>
    </row>
    <row r="30943" spans="1:4">
      <c r="A30943" s="489" t="str">
        <f t="shared" si="483"/>
        <v>2371005089訪問介護</v>
      </c>
      <c r="B30943" s="489">
        <v>2371005089</v>
      </c>
      <c r="C30943" s="489" t="s">
        <v>140</v>
      </c>
      <c r="D30943" s="489" t="s">
        <v>6997</v>
      </c>
    </row>
    <row r="30944" spans="1:4">
      <c r="A30944" s="489" t="str">
        <f t="shared" si="483"/>
        <v>2371005089訪問介護</v>
      </c>
      <c r="B30944" s="489">
        <v>2371005089</v>
      </c>
      <c r="C30944" s="489" t="s">
        <v>140</v>
      </c>
      <c r="D30944" s="489" t="s">
        <v>6997</v>
      </c>
    </row>
    <row r="30945" spans="1:4">
      <c r="A30945" s="489" t="str">
        <f t="shared" si="483"/>
        <v>2371005097居宅介護支援</v>
      </c>
      <c r="B30945" s="489">
        <v>2371005097</v>
      </c>
      <c r="C30945" s="489" t="s">
        <v>2519</v>
      </c>
      <c r="D30945" s="489" t="s">
        <v>6998</v>
      </c>
    </row>
    <row r="30946" spans="1:4">
      <c r="A30946" s="489" t="str">
        <f t="shared" si="483"/>
        <v>2371005105通所介護</v>
      </c>
      <c r="B30946" s="489">
        <v>2371005105</v>
      </c>
      <c r="C30946" s="489" t="s">
        <v>158</v>
      </c>
      <c r="D30946" s="489" t="s">
        <v>6999</v>
      </c>
    </row>
    <row r="30947" spans="1:4">
      <c r="A30947" s="489" t="str">
        <f t="shared" si="483"/>
        <v>2371005147訪問介護</v>
      </c>
      <c r="B30947" s="489">
        <v>2371005147</v>
      </c>
      <c r="C30947" s="489" t="s">
        <v>140</v>
      </c>
      <c r="D30947" s="489" t="s">
        <v>7000</v>
      </c>
    </row>
    <row r="30948" spans="1:4">
      <c r="A30948" s="489" t="str">
        <f t="shared" si="483"/>
        <v>2371005147訪問介護</v>
      </c>
      <c r="B30948" s="489">
        <v>2371005147</v>
      </c>
      <c r="C30948" s="489" t="s">
        <v>140</v>
      </c>
      <c r="D30948" s="489" t="s">
        <v>7000</v>
      </c>
    </row>
    <row r="30949" spans="1:4">
      <c r="A30949" s="489" t="str">
        <f t="shared" si="483"/>
        <v>2371005154訪問介護</v>
      </c>
      <c r="B30949" s="489">
        <v>2371005154</v>
      </c>
      <c r="C30949" s="489" t="s">
        <v>140</v>
      </c>
      <c r="D30949" s="489" t="s">
        <v>7001</v>
      </c>
    </row>
    <row r="30950" spans="1:4">
      <c r="A30950" s="489" t="str">
        <f t="shared" si="483"/>
        <v>2371005154訪問介護</v>
      </c>
      <c r="B30950" s="489">
        <v>2371005154</v>
      </c>
      <c r="C30950" s="489" t="s">
        <v>140</v>
      </c>
      <c r="D30950" s="489" t="s">
        <v>7001</v>
      </c>
    </row>
    <row r="30951" spans="1:4">
      <c r="A30951" s="489" t="str">
        <f t="shared" si="483"/>
        <v>2371005188訪問介護</v>
      </c>
      <c r="B30951" s="489">
        <v>2371005188</v>
      </c>
      <c r="C30951" s="489" t="s">
        <v>140</v>
      </c>
      <c r="D30951" s="489" t="s">
        <v>7002</v>
      </c>
    </row>
    <row r="30952" spans="1:4">
      <c r="A30952" s="489" t="str">
        <f t="shared" si="483"/>
        <v>2371005188訪問介護</v>
      </c>
      <c r="B30952" s="489">
        <v>2371005188</v>
      </c>
      <c r="C30952" s="489" t="s">
        <v>140</v>
      </c>
      <c r="D30952" s="489" t="s">
        <v>7002</v>
      </c>
    </row>
    <row r="30953" spans="1:4">
      <c r="A30953" s="489" t="str">
        <f t="shared" si="483"/>
        <v>2371005238訪問介護</v>
      </c>
      <c r="B30953" s="489">
        <v>2371005238</v>
      </c>
      <c r="C30953" s="489" t="s">
        <v>140</v>
      </c>
      <c r="D30953" s="489" t="s">
        <v>7003</v>
      </c>
    </row>
    <row r="30954" spans="1:4">
      <c r="A30954" s="489" t="str">
        <f t="shared" si="483"/>
        <v>2371005238訪問介護</v>
      </c>
      <c r="B30954" s="489">
        <v>2371005238</v>
      </c>
      <c r="C30954" s="489" t="s">
        <v>140</v>
      </c>
      <c r="D30954" s="489" t="s">
        <v>7003</v>
      </c>
    </row>
    <row r="30955" spans="1:4">
      <c r="A30955" s="489" t="str">
        <f t="shared" si="483"/>
        <v>2371005246訪問介護</v>
      </c>
      <c r="B30955" s="489">
        <v>2371005246</v>
      </c>
      <c r="C30955" s="489" t="s">
        <v>140</v>
      </c>
      <c r="D30955" s="489" t="s">
        <v>7004</v>
      </c>
    </row>
    <row r="30956" spans="1:4">
      <c r="A30956" s="489" t="str">
        <f t="shared" si="483"/>
        <v>2371005246訪問介護</v>
      </c>
      <c r="B30956" s="489">
        <v>2371005246</v>
      </c>
      <c r="C30956" s="489" t="s">
        <v>140</v>
      </c>
      <c r="D30956" s="489" t="s">
        <v>7004</v>
      </c>
    </row>
    <row r="30957" spans="1:4">
      <c r="A30957" s="489" t="str">
        <f t="shared" si="483"/>
        <v>2371005261介護予防支援</v>
      </c>
      <c r="B30957" s="489">
        <v>2371005261</v>
      </c>
      <c r="C30957" s="489" t="s">
        <v>2520</v>
      </c>
      <c r="D30957" s="489" t="s">
        <v>7005</v>
      </c>
    </row>
    <row r="30958" spans="1:4">
      <c r="A30958" s="489" t="str">
        <f t="shared" si="483"/>
        <v>2371005261居宅介護支援</v>
      </c>
      <c r="B30958" s="489">
        <v>2371005261</v>
      </c>
      <c r="C30958" s="489" t="s">
        <v>2519</v>
      </c>
      <c r="D30958" s="489" t="s">
        <v>7005</v>
      </c>
    </row>
    <row r="30959" spans="1:4">
      <c r="A30959" s="489" t="str">
        <f t="shared" si="483"/>
        <v>2371005279訪問介護</v>
      </c>
      <c r="B30959" s="489">
        <v>2371005279</v>
      </c>
      <c r="C30959" s="489" t="s">
        <v>140</v>
      </c>
      <c r="D30959" s="489" t="s">
        <v>7006</v>
      </c>
    </row>
    <row r="30960" spans="1:4">
      <c r="A30960" s="489" t="str">
        <f t="shared" si="483"/>
        <v>2371005279訪問介護</v>
      </c>
      <c r="B30960" s="489">
        <v>2371005279</v>
      </c>
      <c r="C30960" s="489" t="s">
        <v>140</v>
      </c>
      <c r="D30960" s="489" t="s">
        <v>7006</v>
      </c>
    </row>
    <row r="30961" spans="1:4">
      <c r="A30961" s="489" t="str">
        <f t="shared" si="483"/>
        <v>2371005287訪問介護</v>
      </c>
      <c r="B30961" s="489">
        <v>2371005287</v>
      </c>
      <c r="C30961" s="489" t="s">
        <v>140</v>
      </c>
      <c r="D30961" s="489" t="s">
        <v>6389</v>
      </c>
    </row>
    <row r="30962" spans="1:4">
      <c r="A30962" s="489" t="str">
        <f t="shared" si="483"/>
        <v>2371005287訪問介護</v>
      </c>
      <c r="B30962" s="489">
        <v>2371005287</v>
      </c>
      <c r="C30962" s="489" t="s">
        <v>140</v>
      </c>
      <c r="D30962" s="489" t="s">
        <v>6389</v>
      </c>
    </row>
    <row r="30963" spans="1:4">
      <c r="A30963" s="489" t="str">
        <f t="shared" si="483"/>
        <v>2371005311訪問介護</v>
      </c>
      <c r="B30963" s="489">
        <v>2371005311</v>
      </c>
      <c r="C30963" s="489" t="s">
        <v>140</v>
      </c>
      <c r="D30963" s="489" t="s">
        <v>7007</v>
      </c>
    </row>
    <row r="30964" spans="1:4">
      <c r="A30964" s="489" t="str">
        <f t="shared" si="483"/>
        <v>2371005311訪問介護</v>
      </c>
      <c r="B30964" s="489">
        <v>2371005311</v>
      </c>
      <c r="C30964" s="489" t="s">
        <v>140</v>
      </c>
      <c r="D30964" s="489" t="s">
        <v>7007</v>
      </c>
    </row>
    <row r="30965" spans="1:4">
      <c r="A30965" s="489" t="str">
        <f t="shared" si="483"/>
        <v>2371005329訪問介護</v>
      </c>
      <c r="B30965" s="489">
        <v>2371005329</v>
      </c>
      <c r="C30965" s="489" t="s">
        <v>140</v>
      </c>
      <c r="D30965" s="489" t="s">
        <v>7008</v>
      </c>
    </row>
    <row r="30966" spans="1:4">
      <c r="A30966" s="489" t="str">
        <f t="shared" si="483"/>
        <v>2371005329訪問介護</v>
      </c>
      <c r="B30966" s="489">
        <v>2371005329</v>
      </c>
      <c r="C30966" s="489" t="s">
        <v>140</v>
      </c>
      <c r="D30966" s="489" t="s">
        <v>7008</v>
      </c>
    </row>
    <row r="30967" spans="1:4">
      <c r="A30967" s="489" t="str">
        <f t="shared" si="483"/>
        <v>2371005337訪問介護</v>
      </c>
      <c r="B30967" s="489">
        <v>2371005337</v>
      </c>
      <c r="C30967" s="489" t="s">
        <v>140</v>
      </c>
      <c r="D30967" s="489" t="s">
        <v>7009</v>
      </c>
    </row>
    <row r="30968" spans="1:4">
      <c r="A30968" s="489" t="str">
        <f t="shared" si="483"/>
        <v>2371005337訪問介護</v>
      </c>
      <c r="B30968" s="489">
        <v>2371005337</v>
      </c>
      <c r="C30968" s="489" t="s">
        <v>140</v>
      </c>
      <c r="D30968" s="489" t="s">
        <v>7009</v>
      </c>
    </row>
    <row r="30969" spans="1:4">
      <c r="A30969" s="489" t="str">
        <f t="shared" si="483"/>
        <v>2371005345訪問介護</v>
      </c>
      <c r="B30969" s="489">
        <v>2371005345</v>
      </c>
      <c r="C30969" s="489" t="s">
        <v>140</v>
      </c>
      <c r="D30969" s="489" t="s">
        <v>7010</v>
      </c>
    </row>
    <row r="30970" spans="1:4">
      <c r="A30970" s="489" t="str">
        <f t="shared" si="483"/>
        <v>2371005345訪問介護</v>
      </c>
      <c r="B30970" s="489">
        <v>2371005345</v>
      </c>
      <c r="C30970" s="489" t="s">
        <v>140</v>
      </c>
      <c r="D30970" s="489" t="s">
        <v>7010</v>
      </c>
    </row>
    <row r="30971" spans="1:4">
      <c r="A30971" s="489" t="str">
        <f t="shared" si="483"/>
        <v>2371005352訪問介護</v>
      </c>
      <c r="B30971" s="489">
        <v>2371005352</v>
      </c>
      <c r="C30971" s="489" t="s">
        <v>140</v>
      </c>
      <c r="D30971" s="489" t="s">
        <v>7011</v>
      </c>
    </row>
    <row r="30972" spans="1:4">
      <c r="A30972" s="489" t="str">
        <f t="shared" si="483"/>
        <v>2371005352訪問介護</v>
      </c>
      <c r="B30972" s="489">
        <v>2371005352</v>
      </c>
      <c r="C30972" s="489" t="s">
        <v>140</v>
      </c>
      <c r="D30972" s="489" t="s">
        <v>7011</v>
      </c>
    </row>
    <row r="30973" spans="1:4">
      <c r="A30973" s="489" t="str">
        <f t="shared" si="483"/>
        <v>2371005360訪問介護</v>
      </c>
      <c r="B30973" s="489">
        <v>2371005360</v>
      </c>
      <c r="C30973" s="489" t="s">
        <v>140</v>
      </c>
      <c r="D30973" s="489" t="s">
        <v>7012</v>
      </c>
    </row>
    <row r="30974" spans="1:4">
      <c r="A30974" s="489" t="str">
        <f t="shared" si="483"/>
        <v>2371005360訪問介護</v>
      </c>
      <c r="B30974" s="489">
        <v>2371005360</v>
      </c>
      <c r="C30974" s="489" t="s">
        <v>140</v>
      </c>
      <c r="D30974" s="489" t="s">
        <v>7012</v>
      </c>
    </row>
    <row r="30975" spans="1:4">
      <c r="A30975" s="489" t="str">
        <f t="shared" si="483"/>
        <v>2371005378訪問介護</v>
      </c>
      <c r="B30975" s="489">
        <v>2371005378</v>
      </c>
      <c r="C30975" s="489" t="s">
        <v>140</v>
      </c>
      <c r="D30975" s="489" t="s">
        <v>7013</v>
      </c>
    </row>
    <row r="30976" spans="1:4">
      <c r="A30976" s="489" t="str">
        <f t="shared" si="483"/>
        <v>2371005378訪問介護</v>
      </c>
      <c r="B30976" s="489">
        <v>2371005378</v>
      </c>
      <c r="C30976" s="489" t="s">
        <v>140</v>
      </c>
      <c r="D30976" s="489" t="s">
        <v>7013</v>
      </c>
    </row>
    <row r="30977" spans="1:4">
      <c r="A30977" s="489" t="str">
        <f t="shared" si="483"/>
        <v>2371005386訪問介護</v>
      </c>
      <c r="B30977" s="489">
        <v>2371005386</v>
      </c>
      <c r="C30977" s="489" t="s">
        <v>140</v>
      </c>
      <c r="D30977" s="489" t="s">
        <v>7014</v>
      </c>
    </row>
    <row r="30978" spans="1:4">
      <c r="A30978" s="489" t="str">
        <f t="shared" ref="A30978:A31041" si="484">B30978&amp;C30978</f>
        <v>2371005386訪問介護</v>
      </c>
      <c r="B30978" s="489">
        <v>2371005386</v>
      </c>
      <c r="C30978" s="489" t="s">
        <v>140</v>
      </c>
      <c r="D30978" s="489" t="s">
        <v>7014</v>
      </c>
    </row>
    <row r="30979" spans="1:4">
      <c r="A30979" s="489" t="str">
        <f t="shared" si="484"/>
        <v>2371005394訪問介護</v>
      </c>
      <c r="B30979" s="489">
        <v>2371005394</v>
      </c>
      <c r="C30979" s="489" t="s">
        <v>140</v>
      </c>
      <c r="D30979" s="489" t="s">
        <v>7015</v>
      </c>
    </row>
    <row r="30980" spans="1:4">
      <c r="A30980" s="489" t="str">
        <f t="shared" si="484"/>
        <v>2371005394訪問介護</v>
      </c>
      <c r="B30980" s="489">
        <v>2371005394</v>
      </c>
      <c r="C30980" s="489" t="s">
        <v>140</v>
      </c>
      <c r="D30980" s="489" t="s">
        <v>7015</v>
      </c>
    </row>
    <row r="30981" spans="1:4">
      <c r="A30981" s="489" t="str">
        <f t="shared" si="484"/>
        <v>2371005402居宅介護支援</v>
      </c>
      <c r="B30981" s="489">
        <v>2371005402</v>
      </c>
      <c r="C30981" s="489" t="s">
        <v>2519</v>
      </c>
      <c r="D30981" s="489" t="s">
        <v>7016</v>
      </c>
    </row>
    <row r="30982" spans="1:4">
      <c r="A30982" s="489" t="str">
        <f t="shared" si="484"/>
        <v>2371005410介護予防支援</v>
      </c>
      <c r="B30982" s="489">
        <v>2371005410</v>
      </c>
      <c r="C30982" s="489" t="s">
        <v>2520</v>
      </c>
      <c r="D30982" s="489" t="s">
        <v>7017</v>
      </c>
    </row>
    <row r="30983" spans="1:4">
      <c r="A30983" s="489" t="str">
        <f t="shared" si="484"/>
        <v>2371005410居宅介護支援</v>
      </c>
      <c r="B30983" s="489">
        <v>2371005410</v>
      </c>
      <c r="C30983" s="489" t="s">
        <v>2519</v>
      </c>
      <c r="D30983" s="489" t="s">
        <v>7017</v>
      </c>
    </row>
    <row r="30984" spans="1:4">
      <c r="A30984" s="489" t="str">
        <f t="shared" si="484"/>
        <v>2371005436訪問介護</v>
      </c>
      <c r="B30984" s="489">
        <v>2371005436</v>
      </c>
      <c r="C30984" s="489" t="s">
        <v>140</v>
      </c>
      <c r="D30984" s="489" t="s">
        <v>7018</v>
      </c>
    </row>
    <row r="30985" spans="1:4">
      <c r="A30985" s="489" t="str">
        <f t="shared" si="484"/>
        <v>2371005436訪問介護</v>
      </c>
      <c r="B30985" s="489">
        <v>2371005436</v>
      </c>
      <c r="C30985" s="489" t="s">
        <v>140</v>
      </c>
      <c r="D30985" s="489" t="s">
        <v>7018</v>
      </c>
    </row>
    <row r="30986" spans="1:4">
      <c r="A30986" s="489" t="str">
        <f t="shared" si="484"/>
        <v>2371005444訪問介護</v>
      </c>
      <c r="B30986" s="489">
        <v>2371005444</v>
      </c>
      <c r="C30986" s="489" t="s">
        <v>140</v>
      </c>
      <c r="D30986" s="489" t="s">
        <v>7019</v>
      </c>
    </row>
    <row r="30987" spans="1:4">
      <c r="A30987" s="489" t="str">
        <f t="shared" si="484"/>
        <v>2371005444訪問介護</v>
      </c>
      <c r="B30987" s="489">
        <v>2371005444</v>
      </c>
      <c r="C30987" s="489" t="s">
        <v>140</v>
      </c>
      <c r="D30987" s="489" t="s">
        <v>7019</v>
      </c>
    </row>
    <row r="30988" spans="1:4">
      <c r="A30988" s="489" t="str">
        <f t="shared" si="484"/>
        <v>2371005451訪問介護</v>
      </c>
      <c r="B30988" s="489">
        <v>2371005451</v>
      </c>
      <c r="C30988" s="489" t="s">
        <v>140</v>
      </c>
      <c r="D30988" s="489" t="s">
        <v>7020</v>
      </c>
    </row>
    <row r="30989" spans="1:4">
      <c r="A30989" s="489" t="str">
        <f t="shared" si="484"/>
        <v>2371005451訪問介護</v>
      </c>
      <c r="B30989" s="489">
        <v>2371005451</v>
      </c>
      <c r="C30989" s="489" t="s">
        <v>140</v>
      </c>
      <c r="D30989" s="489" t="s">
        <v>7020</v>
      </c>
    </row>
    <row r="30990" spans="1:4">
      <c r="A30990" s="489" t="str">
        <f t="shared" si="484"/>
        <v>2371005469介護予防支援</v>
      </c>
      <c r="B30990" s="489">
        <v>2371005469</v>
      </c>
      <c r="C30990" s="489" t="s">
        <v>2520</v>
      </c>
      <c r="D30990" s="489" t="s">
        <v>7021</v>
      </c>
    </row>
    <row r="30991" spans="1:4">
      <c r="A30991" s="489" t="str">
        <f t="shared" si="484"/>
        <v>2371005469居宅介護支援</v>
      </c>
      <c r="B30991" s="489">
        <v>2371005469</v>
      </c>
      <c r="C30991" s="489" t="s">
        <v>2519</v>
      </c>
      <c r="D30991" s="489" t="s">
        <v>7021</v>
      </c>
    </row>
    <row r="30992" spans="1:4">
      <c r="A30992" s="489" t="str">
        <f t="shared" si="484"/>
        <v>2371005485訪問介護</v>
      </c>
      <c r="B30992" s="489">
        <v>2371005485</v>
      </c>
      <c r="C30992" s="489" t="s">
        <v>140</v>
      </c>
      <c r="D30992" s="489" t="s">
        <v>7022</v>
      </c>
    </row>
    <row r="30993" spans="1:4">
      <c r="A30993" s="489" t="str">
        <f t="shared" si="484"/>
        <v>2371005485訪問介護</v>
      </c>
      <c r="B30993" s="489">
        <v>2371005485</v>
      </c>
      <c r="C30993" s="489" t="s">
        <v>140</v>
      </c>
      <c r="D30993" s="489" t="s">
        <v>7022</v>
      </c>
    </row>
    <row r="30994" spans="1:4">
      <c r="A30994" s="489" t="str">
        <f t="shared" si="484"/>
        <v>2371005493訪問介護</v>
      </c>
      <c r="B30994" s="489">
        <v>2371005493</v>
      </c>
      <c r="C30994" s="489" t="s">
        <v>140</v>
      </c>
      <c r="D30994" s="489" t="s">
        <v>7023</v>
      </c>
    </row>
    <row r="30995" spans="1:4">
      <c r="A30995" s="489" t="str">
        <f t="shared" si="484"/>
        <v>2371005493訪問介護</v>
      </c>
      <c r="B30995" s="489">
        <v>2371005493</v>
      </c>
      <c r="C30995" s="489" t="s">
        <v>140</v>
      </c>
      <c r="D30995" s="489" t="s">
        <v>7023</v>
      </c>
    </row>
    <row r="30996" spans="1:4">
      <c r="A30996" s="489" t="str">
        <f t="shared" si="484"/>
        <v>2371005501訪問介護</v>
      </c>
      <c r="B30996" s="489">
        <v>2371005501</v>
      </c>
      <c r="C30996" s="489" t="s">
        <v>140</v>
      </c>
      <c r="D30996" s="489" t="s">
        <v>7024</v>
      </c>
    </row>
    <row r="30997" spans="1:4">
      <c r="A30997" s="489" t="str">
        <f t="shared" si="484"/>
        <v>2371005501訪問介護</v>
      </c>
      <c r="B30997" s="489">
        <v>2371005501</v>
      </c>
      <c r="C30997" s="489" t="s">
        <v>140</v>
      </c>
      <c r="D30997" s="489" t="s">
        <v>7024</v>
      </c>
    </row>
    <row r="30998" spans="1:4">
      <c r="A30998" s="489" t="str">
        <f t="shared" si="484"/>
        <v>2371005519訪問介護</v>
      </c>
      <c r="B30998" s="489">
        <v>2371005519</v>
      </c>
      <c r="C30998" s="489" t="s">
        <v>140</v>
      </c>
      <c r="D30998" s="489" t="s">
        <v>7025</v>
      </c>
    </row>
    <row r="30999" spans="1:4">
      <c r="A30999" s="489" t="str">
        <f t="shared" si="484"/>
        <v>2371005519訪問介護</v>
      </c>
      <c r="B30999" s="489">
        <v>2371005519</v>
      </c>
      <c r="C30999" s="489" t="s">
        <v>140</v>
      </c>
      <c r="D30999" s="489" t="s">
        <v>7025</v>
      </c>
    </row>
    <row r="31000" spans="1:4">
      <c r="A31000" s="489" t="str">
        <f t="shared" si="484"/>
        <v>2371005527訪問介護</v>
      </c>
      <c r="B31000" s="489">
        <v>2371005527</v>
      </c>
      <c r="C31000" s="489" t="s">
        <v>140</v>
      </c>
      <c r="D31000" s="489" t="s">
        <v>7026</v>
      </c>
    </row>
    <row r="31001" spans="1:4">
      <c r="A31001" s="489" t="str">
        <f t="shared" si="484"/>
        <v>2371005527訪問介護</v>
      </c>
      <c r="B31001" s="489">
        <v>2371005527</v>
      </c>
      <c r="C31001" s="489" t="s">
        <v>140</v>
      </c>
      <c r="D31001" s="489" t="s">
        <v>7026</v>
      </c>
    </row>
    <row r="31002" spans="1:4">
      <c r="A31002" s="489" t="str">
        <f t="shared" si="484"/>
        <v>2371005535訪問介護</v>
      </c>
      <c r="B31002" s="489">
        <v>2371005535</v>
      </c>
      <c r="C31002" s="489" t="s">
        <v>140</v>
      </c>
      <c r="D31002" s="489" t="s">
        <v>7027</v>
      </c>
    </row>
    <row r="31003" spans="1:4">
      <c r="A31003" s="489" t="str">
        <f t="shared" si="484"/>
        <v>2371005535訪問介護</v>
      </c>
      <c r="B31003" s="489">
        <v>2371005535</v>
      </c>
      <c r="C31003" s="489" t="s">
        <v>140</v>
      </c>
      <c r="D31003" s="489" t="s">
        <v>7027</v>
      </c>
    </row>
    <row r="31004" spans="1:4">
      <c r="A31004" s="489" t="str">
        <f t="shared" si="484"/>
        <v>2371005550介護予防支援</v>
      </c>
      <c r="B31004" s="489">
        <v>2371005550</v>
      </c>
      <c r="C31004" s="489" t="s">
        <v>2520</v>
      </c>
      <c r="D31004" s="489" t="s">
        <v>7028</v>
      </c>
    </row>
    <row r="31005" spans="1:4">
      <c r="A31005" s="489" t="str">
        <f t="shared" si="484"/>
        <v>2371005550居宅介護支援</v>
      </c>
      <c r="B31005" s="489">
        <v>2371005550</v>
      </c>
      <c r="C31005" s="489" t="s">
        <v>2519</v>
      </c>
      <c r="D31005" s="489" t="s">
        <v>7028</v>
      </c>
    </row>
    <row r="31006" spans="1:4">
      <c r="A31006" s="489" t="str">
        <f t="shared" si="484"/>
        <v>2371005568訪問介護</v>
      </c>
      <c r="B31006" s="489">
        <v>2371005568</v>
      </c>
      <c r="C31006" s="489" t="s">
        <v>140</v>
      </c>
      <c r="D31006" s="489" t="s">
        <v>7029</v>
      </c>
    </row>
    <row r="31007" spans="1:4">
      <c r="A31007" s="489" t="str">
        <f t="shared" si="484"/>
        <v>2371005568訪問介護</v>
      </c>
      <c r="B31007" s="489">
        <v>2371005568</v>
      </c>
      <c r="C31007" s="489" t="s">
        <v>140</v>
      </c>
      <c r="D31007" s="489" t="s">
        <v>7029</v>
      </c>
    </row>
    <row r="31008" spans="1:4">
      <c r="A31008" s="489" t="str">
        <f t="shared" si="484"/>
        <v>2371005576通所介護</v>
      </c>
      <c r="B31008" s="489">
        <v>2371005576</v>
      </c>
      <c r="C31008" s="489" t="s">
        <v>158</v>
      </c>
      <c r="D31008" s="489" t="s">
        <v>7030</v>
      </c>
    </row>
    <row r="31009" spans="1:4">
      <c r="A31009" s="489" t="str">
        <f t="shared" si="484"/>
        <v>2371005584介護予防短期入所生活介護</v>
      </c>
      <c r="B31009" s="489">
        <v>2371005584</v>
      </c>
      <c r="C31009" s="489" t="s">
        <v>2093</v>
      </c>
      <c r="D31009" s="489" t="s">
        <v>7031</v>
      </c>
    </row>
    <row r="31010" spans="1:4">
      <c r="A31010" s="489" t="str">
        <f t="shared" si="484"/>
        <v>2371005584介護老人福祉施設</v>
      </c>
      <c r="B31010" s="489">
        <v>2371005584</v>
      </c>
      <c r="C31010" s="489" t="s">
        <v>1921</v>
      </c>
      <c r="D31010" s="489" t="s">
        <v>7031</v>
      </c>
    </row>
    <row r="31011" spans="1:4">
      <c r="A31011" s="489" t="str">
        <f t="shared" si="484"/>
        <v>2371005584短期入所生活介護</v>
      </c>
      <c r="B31011" s="489">
        <v>2371005584</v>
      </c>
      <c r="C31011" s="489" t="s">
        <v>2092</v>
      </c>
      <c r="D31011" s="489" t="s">
        <v>7031</v>
      </c>
    </row>
    <row r="31012" spans="1:4">
      <c r="A31012" s="489" t="str">
        <f t="shared" si="484"/>
        <v>2371005592訪問介護</v>
      </c>
      <c r="B31012" s="489">
        <v>2371005592</v>
      </c>
      <c r="C31012" s="489" t="s">
        <v>140</v>
      </c>
      <c r="D31012" s="489" t="s">
        <v>7032</v>
      </c>
    </row>
    <row r="31013" spans="1:4">
      <c r="A31013" s="489" t="str">
        <f t="shared" si="484"/>
        <v>2371005592訪問介護</v>
      </c>
      <c r="B31013" s="489">
        <v>2371005592</v>
      </c>
      <c r="C31013" s="489" t="s">
        <v>140</v>
      </c>
      <c r="D31013" s="489" t="s">
        <v>7032</v>
      </c>
    </row>
    <row r="31014" spans="1:4">
      <c r="A31014" s="489" t="str">
        <f t="shared" si="484"/>
        <v>2371005618訪問介護</v>
      </c>
      <c r="B31014" s="489">
        <v>2371005618</v>
      </c>
      <c r="C31014" s="489" t="s">
        <v>140</v>
      </c>
      <c r="D31014" s="489" t="s">
        <v>7033</v>
      </c>
    </row>
    <row r="31015" spans="1:4">
      <c r="A31015" s="489" t="str">
        <f t="shared" si="484"/>
        <v>2371005618訪問介護</v>
      </c>
      <c r="B31015" s="489">
        <v>2371005618</v>
      </c>
      <c r="C31015" s="489" t="s">
        <v>140</v>
      </c>
      <c r="D31015" s="489" t="s">
        <v>7033</v>
      </c>
    </row>
    <row r="31016" spans="1:4">
      <c r="A31016" s="489" t="str">
        <f t="shared" si="484"/>
        <v>2371005626通所介護</v>
      </c>
      <c r="B31016" s="489">
        <v>2371005626</v>
      </c>
      <c r="C31016" s="489" t="s">
        <v>158</v>
      </c>
      <c r="D31016" s="489" t="s">
        <v>7034</v>
      </c>
    </row>
    <row r="31017" spans="1:4">
      <c r="A31017" s="489" t="str">
        <f t="shared" si="484"/>
        <v>2371005634訪問介護</v>
      </c>
      <c r="B31017" s="489">
        <v>2371005634</v>
      </c>
      <c r="C31017" s="489" t="s">
        <v>140</v>
      </c>
      <c r="D31017" s="489" t="s">
        <v>7035</v>
      </c>
    </row>
    <row r="31018" spans="1:4">
      <c r="A31018" s="489" t="str">
        <f t="shared" si="484"/>
        <v>2371005634訪問介護</v>
      </c>
      <c r="B31018" s="489">
        <v>2371005634</v>
      </c>
      <c r="C31018" s="489" t="s">
        <v>140</v>
      </c>
      <c r="D31018" s="489" t="s">
        <v>7035</v>
      </c>
    </row>
    <row r="31019" spans="1:4">
      <c r="A31019" s="489" t="str">
        <f t="shared" si="484"/>
        <v>2371005642訪問介護</v>
      </c>
      <c r="B31019" s="489">
        <v>2371005642</v>
      </c>
      <c r="C31019" s="489" t="s">
        <v>140</v>
      </c>
      <c r="D31019" s="489" t="s">
        <v>7036</v>
      </c>
    </row>
    <row r="31020" spans="1:4">
      <c r="A31020" s="489" t="str">
        <f t="shared" si="484"/>
        <v>2371005642訪問介護</v>
      </c>
      <c r="B31020" s="489">
        <v>2371005642</v>
      </c>
      <c r="C31020" s="489" t="s">
        <v>140</v>
      </c>
      <c r="D31020" s="489" t="s">
        <v>7036</v>
      </c>
    </row>
    <row r="31021" spans="1:4">
      <c r="A31021" s="489" t="str">
        <f t="shared" si="484"/>
        <v>2371005659訪問介護</v>
      </c>
      <c r="B31021" s="489">
        <v>2371005659</v>
      </c>
      <c r="C31021" s="489" t="s">
        <v>140</v>
      </c>
      <c r="D31021" s="489" t="s">
        <v>7037</v>
      </c>
    </row>
    <row r="31022" spans="1:4">
      <c r="A31022" s="489" t="str">
        <f t="shared" si="484"/>
        <v>2371005659訪問介護</v>
      </c>
      <c r="B31022" s="489">
        <v>2371005659</v>
      </c>
      <c r="C31022" s="489" t="s">
        <v>140</v>
      </c>
      <c r="D31022" s="489" t="s">
        <v>7037</v>
      </c>
    </row>
    <row r="31023" spans="1:4">
      <c r="A31023" s="489" t="str">
        <f t="shared" si="484"/>
        <v>2371005667訪問介護</v>
      </c>
      <c r="B31023" s="489">
        <v>2371005667</v>
      </c>
      <c r="C31023" s="489" t="s">
        <v>140</v>
      </c>
      <c r="D31023" s="489" t="s">
        <v>7038</v>
      </c>
    </row>
    <row r="31024" spans="1:4">
      <c r="A31024" s="489" t="str">
        <f t="shared" si="484"/>
        <v>2371005667訪問介護</v>
      </c>
      <c r="B31024" s="489">
        <v>2371005667</v>
      </c>
      <c r="C31024" s="489" t="s">
        <v>140</v>
      </c>
      <c r="D31024" s="489" t="s">
        <v>7038</v>
      </c>
    </row>
    <row r="31025" spans="1:4">
      <c r="A31025" s="489" t="str">
        <f t="shared" si="484"/>
        <v>2371005667訪問介護</v>
      </c>
      <c r="B31025" s="489">
        <v>2371005667</v>
      </c>
      <c r="C31025" s="489" t="s">
        <v>140</v>
      </c>
      <c r="D31025" s="489" t="s">
        <v>7038</v>
      </c>
    </row>
    <row r="31026" spans="1:4">
      <c r="A31026" s="489" t="str">
        <f t="shared" si="484"/>
        <v>2371005675居宅介護支援</v>
      </c>
      <c r="B31026" s="489">
        <v>2371005675</v>
      </c>
      <c r="C31026" s="489" t="s">
        <v>2519</v>
      </c>
      <c r="D31026" s="489" t="s">
        <v>7039</v>
      </c>
    </row>
    <row r="31027" spans="1:4">
      <c r="A31027" s="489" t="str">
        <f t="shared" si="484"/>
        <v>2371005691訪問介護</v>
      </c>
      <c r="B31027" s="489">
        <v>2371005691</v>
      </c>
      <c r="C31027" s="489" t="s">
        <v>140</v>
      </c>
      <c r="D31027" s="489" t="s">
        <v>7040</v>
      </c>
    </row>
    <row r="31028" spans="1:4">
      <c r="A31028" s="489" t="str">
        <f t="shared" si="484"/>
        <v>2371005691訪問介護</v>
      </c>
      <c r="B31028" s="489">
        <v>2371005691</v>
      </c>
      <c r="C31028" s="489" t="s">
        <v>140</v>
      </c>
      <c r="D31028" s="489" t="s">
        <v>7040</v>
      </c>
    </row>
    <row r="31029" spans="1:4">
      <c r="A31029" s="489" t="str">
        <f t="shared" si="484"/>
        <v>2371005709訪問介護</v>
      </c>
      <c r="B31029" s="489">
        <v>2371005709</v>
      </c>
      <c r="C31029" s="489" t="s">
        <v>140</v>
      </c>
      <c r="D31029" s="489" t="s">
        <v>7041</v>
      </c>
    </row>
    <row r="31030" spans="1:4">
      <c r="A31030" s="489" t="str">
        <f t="shared" si="484"/>
        <v>2371005709訪問介護</v>
      </c>
      <c r="B31030" s="489">
        <v>2371005709</v>
      </c>
      <c r="C31030" s="489" t="s">
        <v>140</v>
      </c>
      <c r="D31030" s="489" t="s">
        <v>7041</v>
      </c>
    </row>
    <row r="31031" spans="1:4">
      <c r="A31031" s="489" t="str">
        <f t="shared" si="484"/>
        <v>2371005717居宅介護支援</v>
      </c>
      <c r="B31031" s="489">
        <v>2371005717</v>
      </c>
      <c r="C31031" s="489" t="s">
        <v>2519</v>
      </c>
      <c r="D31031" s="489" t="s">
        <v>7042</v>
      </c>
    </row>
    <row r="31032" spans="1:4">
      <c r="A31032" s="489" t="str">
        <f t="shared" si="484"/>
        <v>2371005725訪問介護</v>
      </c>
      <c r="B31032" s="489">
        <v>2371005725</v>
      </c>
      <c r="C31032" s="489" t="s">
        <v>140</v>
      </c>
      <c r="D31032" s="489" t="s">
        <v>19448</v>
      </c>
    </row>
    <row r="31033" spans="1:4">
      <c r="A31033" s="489" t="str">
        <f t="shared" si="484"/>
        <v>2371005725訪問介護</v>
      </c>
      <c r="B31033" s="489">
        <v>2371005725</v>
      </c>
      <c r="C31033" s="489" t="s">
        <v>140</v>
      </c>
      <c r="D31033" s="489" t="s">
        <v>19448</v>
      </c>
    </row>
    <row r="31034" spans="1:4">
      <c r="A31034" s="489" t="str">
        <f t="shared" si="484"/>
        <v>2371005733訪問介護</v>
      </c>
      <c r="B31034" s="489">
        <v>2371005733</v>
      </c>
      <c r="C31034" s="489" t="s">
        <v>140</v>
      </c>
      <c r="D31034" s="489" t="s">
        <v>19449</v>
      </c>
    </row>
    <row r="31035" spans="1:4">
      <c r="A31035" s="489" t="str">
        <f t="shared" si="484"/>
        <v>2371005733訪問介護</v>
      </c>
      <c r="B31035" s="489">
        <v>2371005733</v>
      </c>
      <c r="C31035" s="489" t="s">
        <v>140</v>
      </c>
      <c r="D31035" s="489" t="s">
        <v>19449</v>
      </c>
    </row>
    <row r="31036" spans="1:4">
      <c r="A31036" s="489" t="str">
        <f t="shared" si="484"/>
        <v>2371100013介護予防支援</v>
      </c>
      <c r="B31036" s="489">
        <v>2371100013</v>
      </c>
      <c r="C31036" s="489" t="s">
        <v>2520</v>
      </c>
      <c r="D31036" s="489" t="s">
        <v>7043</v>
      </c>
    </row>
    <row r="31037" spans="1:4">
      <c r="A31037" s="489" t="str">
        <f t="shared" si="484"/>
        <v>2371100013居宅介護支援</v>
      </c>
      <c r="B31037" s="489">
        <v>2371100013</v>
      </c>
      <c r="C31037" s="489" t="s">
        <v>2519</v>
      </c>
      <c r="D31037" s="489" t="s">
        <v>7043</v>
      </c>
    </row>
    <row r="31038" spans="1:4">
      <c r="A31038" s="489" t="str">
        <f t="shared" si="484"/>
        <v>2371100013訪問介護</v>
      </c>
      <c r="B31038" s="489">
        <v>2371100013</v>
      </c>
      <c r="C31038" s="489" t="s">
        <v>140</v>
      </c>
      <c r="D31038" s="489" t="s">
        <v>7043</v>
      </c>
    </row>
    <row r="31039" spans="1:4">
      <c r="A31039" s="489" t="str">
        <f t="shared" si="484"/>
        <v>2371100013訪問介護</v>
      </c>
      <c r="B31039" s="489">
        <v>2371100013</v>
      </c>
      <c r="C31039" s="489" t="s">
        <v>140</v>
      </c>
      <c r="D31039" s="489" t="s">
        <v>7043</v>
      </c>
    </row>
    <row r="31040" spans="1:4">
      <c r="A31040" s="489" t="str">
        <f t="shared" si="484"/>
        <v>2371100013訪問型サービス（独自）</v>
      </c>
      <c r="B31040" s="489">
        <v>2371100013</v>
      </c>
      <c r="C31040" s="489" t="s">
        <v>2571</v>
      </c>
      <c r="D31040" s="489" t="s">
        <v>7043</v>
      </c>
    </row>
    <row r="31041" spans="1:4">
      <c r="A31041" s="489" t="str">
        <f t="shared" si="484"/>
        <v>2371100021居宅介護支援</v>
      </c>
      <c r="B31041" s="489">
        <v>2371100021</v>
      </c>
      <c r="C31041" s="489" t="s">
        <v>2519</v>
      </c>
      <c r="D31041" s="489" t="s">
        <v>7044</v>
      </c>
    </row>
    <row r="31042" spans="1:4">
      <c r="A31042" s="489" t="str">
        <f t="shared" ref="A31042:A31105" si="485">B31042&amp;C31042</f>
        <v>2371100054居宅介護支援</v>
      </c>
      <c r="B31042" s="489">
        <v>2371100054</v>
      </c>
      <c r="C31042" s="489" t="s">
        <v>2519</v>
      </c>
      <c r="D31042" s="489" t="s">
        <v>7045</v>
      </c>
    </row>
    <row r="31043" spans="1:4">
      <c r="A31043" s="489" t="str">
        <f t="shared" si="485"/>
        <v>2371100070介護予防支援</v>
      </c>
      <c r="B31043" s="489">
        <v>2371100070</v>
      </c>
      <c r="C31043" s="489" t="s">
        <v>2520</v>
      </c>
      <c r="D31043" s="489" t="s">
        <v>7046</v>
      </c>
    </row>
    <row r="31044" spans="1:4">
      <c r="A31044" s="489" t="str">
        <f t="shared" si="485"/>
        <v>2371100070居宅介護支援</v>
      </c>
      <c r="B31044" s="489">
        <v>2371100070</v>
      </c>
      <c r="C31044" s="489" t="s">
        <v>2519</v>
      </c>
      <c r="D31044" s="489" t="s">
        <v>7046</v>
      </c>
    </row>
    <row r="31045" spans="1:4">
      <c r="A31045" s="489" t="str">
        <f t="shared" si="485"/>
        <v>2371100112居宅介護支援</v>
      </c>
      <c r="B31045" s="489">
        <v>2371100112</v>
      </c>
      <c r="C31045" s="489" t="s">
        <v>2519</v>
      </c>
      <c r="D31045" s="489" t="s">
        <v>7047</v>
      </c>
    </row>
    <row r="31046" spans="1:4">
      <c r="A31046" s="489" t="str">
        <f t="shared" si="485"/>
        <v>2371100120介護老人福祉施設</v>
      </c>
      <c r="B31046" s="489">
        <v>2371100120</v>
      </c>
      <c r="C31046" s="489" t="s">
        <v>1921</v>
      </c>
      <c r="D31046" s="489" t="s">
        <v>7048</v>
      </c>
    </row>
    <row r="31047" spans="1:4">
      <c r="A31047" s="489" t="str">
        <f t="shared" si="485"/>
        <v>2371100120介護老人福祉施設</v>
      </c>
      <c r="B31047" s="489">
        <v>2371100120</v>
      </c>
      <c r="C31047" s="489" t="s">
        <v>1921</v>
      </c>
      <c r="D31047" s="489" t="s">
        <v>7048</v>
      </c>
    </row>
    <row r="31048" spans="1:4">
      <c r="A31048" s="489" t="str">
        <f t="shared" si="485"/>
        <v>2371100138介護老人福祉施設</v>
      </c>
      <c r="B31048" s="489">
        <v>2371100138</v>
      </c>
      <c r="C31048" s="489" t="s">
        <v>1921</v>
      </c>
      <c r="D31048" s="489" t="s">
        <v>7049</v>
      </c>
    </row>
    <row r="31049" spans="1:4">
      <c r="A31049" s="489" t="str">
        <f t="shared" si="485"/>
        <v>2371100146介護老人福祉施設</v>
      </c>
      <c r="B31049" s="489">
        <v>2371100146</v>
      </c>
      <c r="C31049" s="489" t="s">
        <v>1921</v>
      </c>
      <c r="D31049" s="489" t="s">
        <v>7050</v>
      </c>
    </row>
    <row r="31050" spans="1:4">
      <c r="A31050" s="489" t="str">
        <f t="shared" si="485"/>
        <v>2371100153介護予防短期入所生活介護</v>
      </c>
      <c r="B31050" s="489">
        <v>2371100153</v>
      </c>
      <c r="C31050" s="489" t="s">
        <v>2093</v>
      </c>
      <c r="D31050" s="489" t="s">
        <v>7051</v>
      </c>
    </row>
    <row r="31051" spans="1:4">
      <c r="A31051" s="489" t="str">
        <f t="shared" si="485"/>
        <v>2371100153介護予防短期入所生活介護</v>
      </c>
      <c r="B31051" s="489">
        <v>2371100153</v>
      </c>
      <c r="C31051" s="489" t="s">
        <v>2093</v>
      </c>
      <c r="D31051" s="489" t="s">
        <v>7051</v>
      </c>
    </row>
    <row r="31052" spans="1:4">
      <c r="A31052" s="489" t="str">
        <f t="shared" si="485"/>
        <v>2371100153介護老人福祉施設</v>
      </c>
      <c r="B31052" s="489">
        <v>2371100153</v>
      </c>
      <c r="C31052" s="489" t="s">
        <v>1921</v>
      </c>
      <c r="D31052" s="489" t="s">
        <v>7051</v>
      </c>
    </row>
    <row r="31053" spans="1:4">
      <c r="A31053" s="489" t="str">
        <f t="shared" si="485"/>
        <v>2371100153短期入所生活介護</v>
      </c>
      <c r="B31053" s="489">
        <v>2371100153</v>
      </c>
      <c r="C31053" s="489" t="s">
        <v>2092</v>
      </c>
      <c r="D31053" s="489" t="s">
        <v>7051</v>
      </c>
    </row>
    <row r="31054" spans="1:4">
      <c r="A31054" s="489" t="str">
        <f t="shared" si="485"/>
        <v>2371100153短期入所生活介護</v>
      </c>
      <c r="B31054" s="489">
        <v>2371100153</v>
      </c>
      <c r="C31054" s="489" t="s">
        <v>2092</v>
      </c>
      <c r="D31054" s="489" t="s">
        <v>7051</v>
      </c>
    </row>
    <row r="31055" spans="1:4">
      <c r="A31055" s="489" t="str">
        <f t="shared" si="485"/>
        <v>2371100161居宅介護支援</v>
      </c>
      <c r="B31055" s="489">
        <v>2371100161</v>
      </c>
      <c r="C31055" s="489" t="s">
        <v>2519</v>
      </c>
      <c r="D31055" s="489" t="s">
        <v>7052</v>
      </c>
    </row>
    <row r="31056" spans="1:4">
      <c r="A31056" s="489" t="str">
        <f t="shared" si="485"/>
        <v>2371100203居宅介護支援</v>
      </c>
      <c r="B31056" s="489">
        <v>2371100203</v>
      </c>
      <c r="C31056" s="489" t="s">
        <v>2519</v>
      </c>
      <c r="D31056" s="489" t="s">
        <v>7053</v>
      </c>
    </row>
    <row r="31057" spans="1:4">
      <c r="A31057" s="489" t="str">
        <f t="shared" si="485"/>
        <v>2371100211介護予防支援</v>
      </c>
      <c r="B31057" s="489">
        <v>2371100211</v>
      </c>
      <c r="C31057" s="489" t="s">
        <v>2520</v>
      </c>
      <c r="D31057" s="489" t="s">
        <v>7054</v>
      </c>
    </row>
    <row r="31058" spans="1:4">
      <c r="A31058" s="489" t="str">
        <f t="shared" si="485"/>
        <v>2371100211介護予防短期入所生活介護</v>
      </c>
      <c r="B31058" s="489">
        <v>2371100211</v>
      </c>
      <c r="C31058" s="489" t="s">
        <v>2093</v>
      </c>
      <c r="D31058" s="489" t="s">
        <v>7054</v>
      </c>
    </row>
    <row r="31059" spans="1:4">
      <c r="A31059" s="489" t="str">
        <f t="shared" si="485"/>
        <v>2371100211介護予防短期入所生活介護</v>
      </c>
      <c r="B31059" s="489">
        <v>2371100211</v>
      </c>
      <c r="C31059" s="489" t="s">
        <v>2093</v>
      </c>
      <c r="D31059" s="489" t="s">
        <v>7054</v>
      </c>
    </row>
    <row r="31060" spans="1:4">
      <c r="A31060" s="489" t="str">
        <f t="shared" si="485"/>
        <v>2371100211居宅介護支援</v>
      </c>
      <c r="B31060" s="489">
        <v>2371100211</v>
      </c>
      <c r="C31060" s="489" t="s">
        <v>2519</v>
      </c>
      <c r="D31060" s="489" t="s">
        <v>7054</v>
      </c>
    </row>
    <row r="31061" spans="1:4">
      <c r="A31061" s="489" t="str">
        <f t="shared" si="485"/>
        <v>2371100211短期入所生活介護</v>
      </c>
      <c r="B31061" s="489">
        <v>2371100211</v>
      </c>
      <c r="C31061" s="489" t="s">
        <v>2092</v>
      </c>
      <c r="D31061" s="489" t="s">
        <v>7054</v>
      </c>
    </row>
    <row r="31062" spans="1:4">
      <c r="A31062" s="489" t="str">
        <f t="shared" si="485"/>
        <v>2371100211短期入所生活介護</v>
      </c>
      <c r="B31062" s="489">
        <v>2371100211</v>
      </c>
      <c r="C31062" s="489" t="s">
        <v>2092</v>
      </c>
      <c r="D31062" s="489" t="s">
        <v>7054</v>
      </c>
    </row>
    <row r="31063" spans="1:4">
      <c r="A31063" s="489" t="str">
        <f t="shared" si="485"/>
        <v>2371100229居宅介護支援</v>
      </c>
      <c r="B31063" s="489">
        <v>2371100229</v>
      </c>
      <c r="C31063" s="489" t="s">
        <v>2519</v>
      </c>
      <c r="D31063" s="489" t="s">
        <v>7055</v>
      </c>
    </row>
    <row r="31064" spans="1:4">
      <c r="A31064" s="489" t="str">
        <f t="shared" si="485"/>
        <v>2371100237介護予防通所リハビリテーション</v>
      </c>
      <c r="B31064" s="489">
        <v>2371100237</v>
      </c>
      <c r="C31064" s="489" t="s">
        <v>2512</v>
      </c>
      <c r="D31064" s="489" t="s">
        <v>15030</v>
      </c>
    </row>
    <row r="31065" spans="1:4">
      <c r="A31065" s="489" t="str">
        <f t="shared" si="485"/>
        <v>2371100237通所リハビリテーション</v>
      </c>
      <c r="B31065" s="489">
        <v>2371100237</v>
      </c>
      <c r="C31065" s="489" t="s">
        <v>2511</v>
      </c>
      <c r="D31065" s="489" t="s">
        <v>15030</v>
      </c>
    </row>
    <row r="31066" spans="1:4">
      <c r="A31066" s="489" t="str">
        <f t="shared" si="485"/>
        <v>2371100260通所介護</v>
      </c>
      <c r="B31066" s="489">
        <v>2371100260</v>
      </c>
      <c r="C31066" s="489" t="s">
        <v>158</v>
      </c>
      <c r="D31066" s="489" t="s">
        <v>7056</v>
      </c>
    </row>
    <row r="31067" spans="1:4">
      <c r="A31067" s="489" t="str">
        <f t="shared" si="485"/>
        <v>2371100260通所型サービス（独自）</v>
      </c>
      <c r="B31067" s="489">
        <v>2371100260</v>
      </c>
      <c r="C31067" s="489" t="s">
        <v>2570</v>
      </c>
      <c r="D31067" s="489" t="s">
        <v>7056</v>
      </c>
    </row>
    <row r="31068" spans="1:4">
      <c r="A31068" s="489" t="str">
        <f t="shared" si="485"/>
        <v>2371100278通所介護</v>
      </c>
      <c r="B31068" s="489">
        <v>2371100278</v>
      </c>
      <c r="C31068" s="489" t="s">
        <v>158</v>
      </c>
      <c r="D31068" s="489" t="s">
        <v>7057</v>
      </c>
    </row>
    <row r="31069" spans="1:4">
      <c r="A31069" s="489" t="str">
        <f t="shared" si="485"/>
        <v>2371100278通所型サービス（独自）</v>
      </c>
      <c r="B31069" s="489">
        <v>2371100278</v>
      </c>
      <c r="C31069" s="489" t="s">
        <v>2570</v>
      </c>
      <c r="D31069" s="489" t="s">
        <v>7057</v>
      </c>
    </row>
    <row r="31070" spans="1:4">
      <c r="A31070" s="489" t="str">
        <f t="shared" si="485"/>
        <v>2371100286介護予防短期入所生活介護</v>
      </c>
      <c r="B31070" s="489">
        <v>2371100286</v>
      </c>
      <c r="C31070" s="489" t="s">
        <v>2093</v>
      </c>
      <c r="D31070" s="489" t="s">
        <v>7058</v>
      </c>
    </row>
    <row r="31071" spans="1:4">
      <c r="A31071" s="489" t="str">
        <f t="shared" si="485"/>
        <v>2371100286短期入所生活介護</v>
      </c>
      <c r="B31071" s="489">
        <v>2371100286</v>
      </c>
      <c r="C31071" s="489" t="s">
        <v>2092</v>
      </c>
      <c r="D31071" s="489" t="s">
        <v>7058</v>
      </c>
    </row>
    <row r="31072" spans="1:4">
      <c r="A31072" s="489" t="str">
        <f t="shared" si="485"/>
        <v>2371100302通所介護</v>
      </c>
      <c r="B31072" s="489">
        <v>2371100302</v>
      </c>
      <c r="C31072" s="489" t="s">
        <v>158</v>
      </c>
      <c r="D31072" s="489" t="s">
        <v>7059</v>
      </c>
    </row>
    <row r="31073" spans="1:4">
      <c r="A31073" s="489" t="str">
        <f t="shared" si="485"/>
        <v>2371100302通所型サービス（独自）</v>
      </c>
      <c r="B31073" s="489">
        <v>2371100302</v>
      </c>
      <c r="C31073" s="489" t="s">
        <v>2570</v>
      </c>
      <c r="D31073" s="489" t="s">
        <v>7059</v>
      </c>
    </row>
    <row r="31074" spans="1:4">
      <c r="A31074" s="489" t="str">
        <f t="shared" si="485"/>
        <v>2371100328通所介護</v>
      </c>
      <c r="B31074" s="489">
        <v>2371100328</v>
      </c>
      <c r="C31074" s="489" t="s">
        <v>158</v>
      </c>
      <c r="D31074" s="489" t="s">
        <v>7060</v>
      </c>
    </row>
    <row r="31075" spans="1:4">
      <c r="A31075" s="489" t="str">
        <f t="shared" si="485"/>
        <v>2371100328通所型サービス（独自）</v>
      </c>
      <c r="B31075" s="489">
        <v>2371100328</v>
      </c>
      <c r="C31075" s="489" t="s">
        <v>2570</v>
      </c>
      <c r="D31075" s="489" t="s">
        <v>7060</v>
      </c>
    </row>
    <row r="31076" spans="1:4">
      <c r="A31076" s="489" t="str">
        <f t="shared" si="485"/>
        <v>2371100336通所介護</v>
      </c>
      <c r="B31076" s="489">
        <v>2371100336</v>
      </c>
      <c r="C31076" s="489" t="s">
        <v>158</v>
      </c>
      <c r="D31076" s="489" t="s">
        <v>7061</v>
      </c>
    </row>
    <row r="31077" spans="1:4">
      <c r="A31077" s="489" t="str">
        <f t="shared" si="485"/>
        <v>2371100336通所型サービス（独自）</v>
      </c>
      <c r="B31077" s="489">
        <v>2371100336</v>
      </c>
      <c r="C31077" s="489" t="s">
        <v>2570</v>
      </c>
      <c r="D31077" s="489" t="s">
        <v>7061</v>
      </c>
    </row>
    <row r="31078" spans="1:4">
      <c r="A31078" s="489" t="str">
        <f t="shared" si="485"/>
        <v>2371100351通所介護</v>
      </c>
      <c r="B31078" s="489">
        <v>2371100351</v>
      </c>
      <c r="C31078" s="489" t="s">
        <v>158</v>
      </c>
      <c r="D31078" s="489" t="s">
        <v>7062</v>
      </c>
    </row>
    <row r="31079" spans="1:4">
      <c r="A31079" s="489" t="str">
        <f t="shared" si="485"/>
        <v>2371100351通所型サービス（独自）</v>
      </c>
      <c r="B31079" s="489">
        <v>2371100351</v>
      </c>
      <c r="C31079" s="489" t="s">
        <v>2570</v>
      </c>
      <c r="D31079" s="489" t="s">
        <v>7062</v>
      </c>
    </row>
    <row r="31080" spans="1:4">
      <c r="A31080" s="489" t="str">
        <f t="shared" si="485"/>
        <v>2371100369介護予防支援</v>
      </c>
      <c r="B31080" s="489">
        <v>2371100369</v>
      </c>
      <c r="C31080" s="489" t="s">
        <v>2520</v>
      </c>
      <c r="D31080" s="489" t="s">
        <v>7063</v>
      </c>
    </row>
    <row r="31081" spans="1:4">
      <c r="A31081" s="489" t="str">
        <f t="shared" si="485"/>
        <v>2371100369居宅介護支援</v>
      </c>
      <c r="B31081" s="489">
        <v>2371100369</v>
      </c>
      <c r="C31081" s="489" t="s">
        <v>2519</v>
      </c>
      <c r="D31081" s="489" t="s">
        <v>7063</v>
      </c>
    </row>
    <row r="31082" spans="1:4">
      <c r="A31082" s="489" t="str">
        <f t="shared" si="485"/>
        <v>2371100377介護予防支援</v>
      </c>
      <c r="B31082" s="489">
        <v>2371100377</v>
      </c>
      <c r="C31082" s="489" t="s">
        <v>2520</v>
      </c>
      <c r="D31082" s="489" t="s">
        <v>7064</v>
      </c>
    </row>
    <row r="31083" spans="1:4">
      <c r="A31083" s="489" t="str">
        <f t="shared" si="485"/>
        <v>2371100377居宅介護支援</v>
      </c>
      <c r="B31083" s="489">
        <v>2371100377</v>
      </c>
      <c r="C31083" s="489" t="s">
        <v>2519</v>
      </c>
      <c r="D31083" s="489" t="s">
        <v>7064</v>
      </c>
    </row>
    <row r="31084" spans="1:4">
      <c r="A31084" s="489" t="str">
        <f t="shared" si="485"/>
        <v>2371100385介護予防短期入所生活介護</v>
      </c>
      <c r="B31084" s="489">
        <v>2371100385</v>
      </c>
      <c r="C31084" s="489" t="s">
        <v>2093</v>
      </c>
      <c r="D31084" s="489" t="s">
        <v>7053</v>
      </c>
    </row>
    <row r="31085" spans="1:4">
      <c r="A31085" s="489" t="str">
        <f t="shared" si="485"/>
        <v>2371100385介護予防短期入所生活介護</v>
      </c>
      <c r="B31085" s="489">
        <v>2371100385</v>
      </c>
      <c r="C31085" s="489" t="s">
        <v>2093</v>
      </c>
      <c r="D31085" s="489" t="s">
        <v>7053</v>
      </c>
    </row>
    <row r="31086" spans="1:4">
      <c r="A31086" s="489" t="str">
        <f t="shared" si="485"/>
        <v>2371100385短期入所生活介護</v>
      </c>
      <c r="B31086" s="489">
        <v>2371100385</v>
      </c>
      <c r="C31086" s="489" t="s">
        <v>2092</v>
      </c>
      <c r="D31086" s="489" t="s">
        <v>7053</v>
      </c>
    </row>
    <row r="31087" spans="1:4">
      <c r="A31087" s="489" t="str">
        <f t="shared" si="485"/>
        <v>2371100385短期入所生活介護</v>
      </c>
      <c r="B31087" s="489">
        <v>2371100385</v>
      </c>
      <c r="C31087" s="489" t="s">
        <v>2092</v>
      </c>
      <c r="D31087" s="489" t="s">
        <v>7053</v>
      </c>
    </row>
    <row r="31088" spans="1:4">
      <c r="A31088" s="489" t="str">
        <f t="shared" si="485"/>
        <v>2371100401介護老人福祉施設</v>
      </c>
      <c r="B31088" s="489">
        <v>2371100401</v>
      </c>
      <c r="C31088" s="489" t="s">
        <v>1921</v>
      </c>
      <c r="D31088" s="489" t="s">
        <v>7065</v>
      </c>
    </row>
    <row r="31089" spans="1:4">
      <c r="A31089" s="489" t="str">
        <f t="shared" si="485"/>
        <v>2371100427通所介護</v>
      </c>
      <c r="B31089" s="489">
        <v>2371100427</v>
      </c>
      <c r="C31089" s="489" t="s">
        <v>158</v>
      </c>
      <c r="D31089" s="489" t="s">
        <v>7066</v>
      </c>
    </row>
    <row r="31090" spans="1:4">
      <c r="A31090" s="489" t="str">
        <f t="shared" si="485"/>
        <v>2371100427通所型サービス（独自）</v>
      </c>
      <c r="B31090" s="489">
        <v>2371100427</v>
      </c>
      <c r="C31090" s="489" t="s">
        <v>2570</v>
      </c>
      <c r="D31090" s="489" t="s">
        <v>7066</v>
      </c>
    </row>
    <row r="31091" spans="1:4">
      <c r="A31091" s="489" t="str">
        <f t="shared" si="485"/>
        <v>2371100443介護予防短期入所生活介護</v>
      </c>
      <c r="B31091" s="489">
        <v>2371100443</v>
      </c>
      <c r="C31091" s="489" t="s">
        <v>2093</v>
      </c>
      <c r="D31091" s="489" t="s">
        <v>7067</v>
      </c>
    </row>
    <row r="31092" spans="1:4">
      <c r="A31092" s="489" t="str">
        <f t="shared" si="485"/>
        <v>2371100443介護予防短期入所生活介護</v>
      </c>
      <c r="B31092" s="489">
        <v>2371100443</v>
      </c>
      <c r="C31092" s="489" t="s">
        <v>2093</v>
      </c>
      <c r="D31092" s="489" t="s">
        <v>7067</v>
      </c>
    </row>
    <row r="31093" spans="1:4">
      <c r="A31093" s="489" t="str">
        <f t="shared" si="485"/>
        <v>2371100443短期入所生活介護</v>
      </c>
      <c r="B31093" s="489">
        <v>2371100443</v>
      </c>
      <c r="C31093" s="489" t="s">
        <v>2092</v>
      </c>
      <c r="D31093" s="489" t="s">
        <v>7067</v>
      </c>
    </row>
    <row r="31094" spans="1:4">
      <c r="A31094" s="489" t="str">
        <f t="shared" si="485"/>
        <v>2371100443短期入所生活介護</v>
      </c>
      <c r="B31094" s="489">
        <v>2371100443</v>
      </c>
      <c r="C31094" s="489" t="s">
        <v>2092</v>
      </c>
      <c r="D31094" s="489" t="s">
        <v>7067</v>
      </c>
    </row>
    <row r="31095" spans="1:4">
      <c r="A31095" s="489" t="str">
        <f t="shared" si="485"/>
        <v>2371100468通所介護</v>
      </c>
      <c r="B31095" s="489">
        <v>2371100468</v>
      </c>
      <c r="C31095" s="489" t="s">
        <v>158</v>
      </c>
      <c r="D31095" s="489" t="s">
        <v>7068</v>
      </c>
    </row>
    <row r="31096" spans="1:4">
      <c r="A31096" s="489" t="str">
        <f t="shared" si="485"/>
        <v>2371100468通所型サービス（独自）</v>
      </c>
      <c r="B31096" s="489">
        <v>2371100468</v>
      </c>
      <c r="C31096" s="489" t="s">
        <v>2570</v>
      </c>
      <c r="D31096" s="489" t="s">
        <v>7068</v>
      </c>
    </row>
    <row r="31097" spans="1:4">
      <c r="A31097" s="489" t="str">
        <f t="shared" si="485"/>
        <v>2371100492介護予防訪問入浴介護</v>
      </c>
      <c r="B31097" s="489">
        <v>2371100492</v>
      </c>
      <c r="C31097" s="489" t="s">
        <v>2510</v>
      </c>
      <c r="D31097" s="489" t="s">
        <v>7069</v>
      </c>
    </row>
    <row r="31098" spans="1:4">
      <c r="A31098" s="489" t="str">
        <f t="shared" si="485"/>
        <v>2371100492訪問入浴介護</v>
      </c>
      <c r="B31098" s="489">
        <v>2371100492</v>
      </c>
      <c r="C31098" s="489" t="s">
        <v>2509</v>
      </c>
      <c r="D31098" s="489" t="s">
        <v>7069</v>
      </c>
    </row>
    <row r="31099" spans="1:4">
      <c r="A31099" s="489" t="str">
        <f t="shared" si="485"/>
        <v>2371100500介護老人福祉施設</v>
      </c>
      <c r="B31099" s="489">
        <v>2371100500</v>
      </c>
      <c r="C31099" s="489" t="s">
        <v>1921</v>
      </c>
      <c r="D31099" s="489" t="s">
        <v>7070</v>
      </c>
    </row>
    <row r="31100" spans="1:4">
      <c r="A31100" s="489" t="str">
        <f t="shared" si="485"/>
        <v>2371100518介護予防短期入所生活介護</v>
      </c>
      <c r="B31100" s="489">
        <v>2371100518</v>
      </c>
      <c r="C31100" s="489" t="s">
        <v>2093</v>
      </c>
      <c r="D31100" s="489" t="s">
        <v>7071</v>
      </c>
    </row>
    <row r="31101" spans="1:4">
      <c r="A31101" s="489" t="str">
        <f t="shared" si="485"/>
        <v>2371100518介護予防短期入所生活介護</v>
      </c>
      <c r="B31101" s="489">
        <v>2371100518</v>
      </c>
      <c r="C31101" s="489" t="s">
        <v>2093</v>
      </c>
      <c r="D31101" s="489" t="s">
        <v>7071</v>
      </c>
    </row>
    <row r="31102" spans="1:4">
      <c r="A31102" s="489" t="str">
        <f t="shared" si="485"/>
        <v>2371100518短期入所生活介護</v>
      </c>
      <c r="B31102" s="489">
        <v>2371100518</v>
      </c>
      <c r="C31102" s="489" t="s">
        <v>2092</v>
      </c>
      <c r="D31102" s="489" t="s">
        <v>7071</v>
      </c>
    </row>
    <row r="31103" spans="1:4">
      <c r="A31103" s="489" t="str">
        <f t="shared" si="485"/>
        <v>2371100518短期入所生活介護</v>
      </c>
      <c r="B31103" s="489">
        <v>2371100518</v>
      </c>
      <c r="C31103" s="489" t="s">
        <v>2092</v>
      </c>
      <c r="D31103" s="489" t="s">
        <v>7071</v>
      </c>
    </row>
    <row r="31104" spans="1:4">
      <c r="A31104" s="489" t="str">
        <f t="shared" si="485"/>
        <v>2371100559介護予防短期入所生活介護</v>
      </c>
      <c r="B31104" s="489">
        <v>2371100559</v>
      </c>
      <c r="C31104" s="489" t="s">
        <v>2093</v>
      </c>
      <c r="D31104" s="489" t="s">
        <v>7072</v>
      </c>
    </row>
    <row r="31105" spans="1:4">
      <c r="A31105" s="489" t="str">
        <f t="shared" si="485"/>
        <v>2371100559介護予防短期入所生活介護</v>
      </c>
      <c r="B31105" s="489">
        <v>2371100559</v>
      </c>
      <c r="C31105" s="489" t="s">
        <v>2093</v>
      </c>
      <c r="D31105" s="489" t="s">
        <v>7072</v>
      </c>
    </row>
    <row r="31106" spans="1:4">
      <c r="A31106" s="489" t="str">
        <f t="shared" ref="A31106:A31169" si="486">B31106&amp;C31106</f>
        <v>2371100559介護老人福祉施設</v>
      </c>
      <c r="B31106" s="489">
        <v>2371100559</v>
      </c>
      <c r="C31106" s="489" t="s">
        <v>1921</v>
      </c>
      <c r="D31106" s="489" t="s">
        <v>7072</v>
      </c>
    </row>
    <row r="31107" spans="1:4">
      <c r="A31107" s="489" t="str">
        <f t="shared" si="486"/>
        <v>2371100559介護老人福祉施設</v>
      </c>
      <c r="B31107" s="489">
        <v>2371100559</v>
      </c>
      <c r="C31107" s="489" t="s">
        <v>1921</v>
      </c>
      <c r="D31107" s="489" t="s">
        <v>7072</v>
      </c>
    </row>
    <row r="31108" spans="1:4">
      <c r="A31108" s="489" t="str">
        <f t="shared" si="486"/>
        <v>2371100559短期入所生活介護</v>
      </c>
      <c r="B31108" s="489">
        <v>2371100559</v>
      </c>
      <c r="C31108" s="489" t="s">
        <v>2092</v>
      </c>
      <c r="D31108" s="489" t="s">
        <v>7072</v>
      </c>
    </row>
    <row r="31109" spans="1:4">
      <c r="A31109" s="489" t="str">
        <f t="shared" si="486"/>
        <v>2371100559短期入所生活介護</v>
      </c>
      <c r="B31109" s="489">
        <v>2371100559</v>
      </c>
      <c r="C31109" s="489" t="s">
        <v>2092</v>
      </c>
      <c r="D31109" s="489" t="s">
        <v>7072</v>
      </c>
    </row>
    <row r="31110" spans="1:4">
      <c r="A31110" s="489" t="str">
        <f t="shared" si="486"/>
        <v>2371100583介護予防認知症対応型共同生活介護</v>
      </c>
      <c r="B31110" s="489">
        <v>2371100583</v>
      </c>
      <c r="C31110" s="489" t="s">
        <v>2088</v>
      </c>
      <c r="D31110" s="489" t="s">
        <v>7073</v>
      </c>
    </row>
    <row r="31111" spans="1:4">
      <c r="A31111" s="489" t="str">
        <f t="shared" si="486"/>
        <v>2371100583認知症対応型共同生活介護</v>
      </c>
      <c r="B31111" s="489">
        <v>2371100583</v>
      </c>
      <c r="C31111" s="489" t="s">
        <v>2087</v>
      </c>
      <c r="D31111" s="489" t="s">
        <v>7073</v>
      </c>
    </row>
    <row r="31112" spans="1:4">
      <c r="A31112" s="489" t="str">
        <f t="shared" si="486"/>
        <v>2371100666介護予防認知症対応型共同生活介護（短期利用型）</v>
      </c>
      <c r="B31112" s="489">
        <v>2371100666</v>
      </c>
      <c r="C31112" s="489" t="s">
        <v>19398</v>
      </c>
      <c r="D31112" s="489" t="s">
        <v>7074</v>
      </c>
    </row>
    <row r="31113" spans="1:4">
      <c r="A31113" s="489" t="str">
        <f t="shared" si="486"/>
        <v>2371100666介護予防認知症対応型共同生活介護</v>
      </c>
      <c r="B31113" s="489">
        <v>2371100666</v>
      </c>
      <c r="C31113" s="489" t="s">
        <v>2088</v>
      </c>
      <c r="D31113" s="489" t="s">
        <v>7074</v>
      </c>
    </row>
    <row r="31114" spans="1:4">
      <c r="A31114" s="489" t="str">
        <f t="shared" si="486"/>
        <v>2371100666認知症対応型共同生活介護（短期利用型）</v>
      </c>
      <c r="B31114" s="489">
        <v>2371100666</v>
      </c>
      <c r="C31114" s="489" t="s">
        <v>19399</v>
      </c>
      <c r="D31114" s="489" t="s">
        <v>7074</v>
      </c>
    </row>
    <row r="31115" spans="1:4">
      <c r="A31115" s="489" t="str">
        <f t="shared" si="486"/>
        <v>2371100666認知症対応型共同生活介護</v>
      </c>
      <c r="B31115" s="489">
        <v>2371100666</v>
      </c>
      <c r="C31115" s="489" t="s">
        <v>2087</v>
      </c>
      <c r="D31115" s="489" t="s">
        <v>7074</v>
      </c>
    </row>
    <row r="31116" spans="1:4">
      <c r="A31116" s="489" t="str">
        <f t="shared" si="486"/>
        <v>2371100708介護予防特定施設入居者生活介護</v>
      </c>
      <c r="B31116" s="489">
        <v>2371100708</v>
      </c>
      <c r="C31116" s="489" t="s">
        <v>2514</v>
      </c>
      <c r="D31116" s="489" t="s">
        <v>7075</v>
      </c>
    </row>
    <row r="31117" spans="1:4">
      <c r="A31117" s="489" t="str">
        <f t="shared" si="486"/>
        <v>2371100708特定施設入居者生活介護（短期利用型）</v>
      </c>
      <c r="B31117" s="489">
        <v>2371100708</v>
      </c>
      <c r="C31117" s="489" t="s">
        <v>19397</v>
      </c>
      <c r="D31117" s="489" t="s">
        <v>7075</v>
      </c>
    </row>
    <row r="31118" spans="1:4">
      <c r="A31118" s="489" t="str">
        <f t="shared" si="486"/>
        <v>2371100708特定施設入居者生活介護（短期利用型）</v>
      </c>
      <c r="B31118" s="489">
        <v>2371100708</v>
      </c>
      <c r="C31118" s="489" t="s">
        <v>19397</v>
      </c>
      <c r="D31118" s="489" t="s">
        <v>7075</v>
      </c>
    </row>
    <row r="31119" spans="1:4">
      <c r="A31119" s="489" t="str">
        <f t="shared" si="486"/>
        <v>2371100708特定施設入居者生活介護</v>
      </c>
      <c r="B31119" s="489">
        <v>2371100708</v>
      </c>
      <c r="C31119" s="489" t="s">
        <v>2513</v>
      </c>
      <c r="D31119" s="489" t="s">
        <v>7075</v>
      </c>
    </row>
    <row r="31120" spans="1:4">
      <c r="A31120" s="489" t="str">
        <f t="shared" si="486"/>
        <v>2371100716介護予防認知症対応型共同生活介護</v>
      </c>
      <c r="B31120" s="489">
        <v>2371100716</v>
      </c>
      <c r="C31120" s="489" t="s">
        <v>2088</v>
      </c>
      <c r="D31120" s="489" t="s">
        <v>7076</v>
      </c>
    </row>
    <row r="31121" spans="1:4">
      <c r="A31121" s="489" t="str">
        <f t="shared" si="486"/>
        <v>2371100716認知症対応型共同生活介護</v>
      </c>
      <c r="B31121" s="489">
        <v>2371100716</v>
      </c>
      <c r="C31121" s="489" t="s">
        <v>2087</v>
      </c>
      <c r="D31121" s="489" t="s">
        <v>7076</v>
      </c>
    </row>
    <row r="31122" spans="1:4">
      <c r="A31122" s="489" t="str">
        <f t="shared" si="486"/>
        <v>2371100724介護予防特定施設入居者生活介護</v>
      </c>
      <c r="B31122" s="489">
        <v>2371100724</v>
      </c>
      <c r="C31122" s="489" t="s">
        <v>2514</v>
      </c>
      <c r="D31122" s="489" t="s">
        <v>7077</v>
      </c>
    </row>
    <row r="31123" spans="1:4">
      <c r="A31123" s="489" t="str">
        <f t="shared" si="486"/>
        <v>2371100724特定施設入居者生活介護</v>
      </c>
      <c r="B31123" s="489">
        <v>2371100724</v>
      </c>
      <c r="C31123" s="489" t="s">
        <v>2513</v>
      </c>
      <c r="D31123" s="489" t="s">
        <v>7077</v>
      </c>
    </row>
    <row r="31124" spans="1:4">
      <c r="A31124" s="489" t="str">
        <f t="shared" si="486"/>
        <v>2371100757地域密着型通所介護</v>
      </c>
      <c r="B31124" s="489">
        <v>2371100757</v>
      </c>
      <c r="C31124" s="489" t="s">
        <v>161</v>
      </c>
      <c r="D31124" s="489" t="s">
        <v>7078</v>
      </c>
    </row>
    <row r="31125" spans="1:4">
      <c r="A31125" s="489" t="str">
        <f t="shared" si="486"/>
        <v>2371100757通所型サービス（独自）</v>
      </c>
      <c r="B31125" s="489">
        <v>2371100757</v>
      </c>
      <c r="C31125" s="489" t="s">
        <v>2570</v>
      </c>
      <c r="D31125" s="489" t="s">
        <v>7078</v>
      </c>
    </row>
    <row r="31126" spans="1:4">
      <c r="A31126" s="489" t="str">
        <f t="shared" si="486"/>
        <v>2371100807介護予防認知症対応型共同生活介護（短期利用型）</v>
      </c>
      <c r="B31126" s="489">
        <v>2371100807</v>
      </c>
      <c r="C31126" s="489" t="s">
        <v>19398</v>
      </c>
      <c r="D31126" s="489" t="s">
        <v>7079</v>
      </c>
    </row>
    <row r="31127" spans="1:4">
      <c r="A31127" s="489" t="str">
        <f t="shared" si="486"/>
        <v>2371100807介護予防認知症対応型共同生活介護</v>
      </c>
      <c r="B31127" s="489">
        <v>2371100807</v>
      </c>
      <c r="C31127" s="489" t="s">
        <v>2088</v>
      </c>
      <c r="D31127" s="489" t="s">
        <v>7079</v>
      </c>
    </row>
    <row r="31128" spans="1:4">
      <c r="A31128" s="489" t="str">
        <f t="shared" si="486"/>
        <v>2371100807認知症対応型共同生活介護（短期利用型）</v>
      </c>
      <c r="B31128" s="489">
        <v>2371100807</v>
      </c>
      <c r="C31128" s="489" t="s">
        <v>19399</v>
      </c>
      <c r="D31128" s="489" t="s">
        <v>7079</v>
      </c>
    </row>
    <row r="31129" spans="1:4">
      <c r="A31129" s="489" t="str">
        <f t="shared" si="486"/>
        <v>2371100807認知症対応型共同生活介護</v>
      </c>
      <c r="B31129" s="489">
        <v>2371100807</v>
      </c>
      <c r="C31129" s="489" t="s">
        <v>2087</v>
      </c>
      <c r="D31129" s="489" t="s">
        <v>7079</v>
      </c>
    </row>
    <row r="31130" spans="1:4">
      <c r="A31130" s="489" t="str">
        <f t="shared" si="486"/>
        <v>2371100823居宅介護支援</v>
      </c>
      <c r="B31130" s="489">
        <v>2371100823</v>
      </c>
      <c r="C31130" s="489" t="s">
        <v>2519</v>
      </c>
      <c r="D31130" s="489" t="s">
        <v>7080</v>
      </c>
    </row>
    <row r="31131" spans="1:4">
      <c r="A31131" s="489" t="str">
        <f t="shared" si="486"/>
        <v>2371100849介護予防認知症対応型共同生活介護</v>
      </c>
      <c r="B31131" s="489">
        <v>2371100849</v>
      </c>
      <c r="C31131" s="489" t="s">
        <v>2088</v>
      </c>
      <c r="D31131" s="489" t="s">
        <v>7081</v>
      </c>
    </row>
    <row r="31132" spans="1:4">
      <c r="A31132" s="489" t="str">
        <f t="shared" si="486"/>
        <v>2371100849認知症対応型共同生活介護</v>
      </c>
      <c r="B31132" s="489">
        <v>2371100849</v>
      </c>
      <c r="C31132" s="489" t="s">
        <v>2087</v>
      </c>
      <c r="D31132" s="489" t="s">
        <v>7081</v>
      </c>
    </row>
    <row r="31133" spans="1:4">
      <c r="A31133" s="489" t="str">
        <f t="shared" si="486"/>
        <v>2371100872介護老人福祉施設</v>
      </c>
      <c r="B31133" s="489">
        <v>2371100872</v>
      </c>
      <c r="C31133" s="489" t="s">
        <v>1921</v>
      </c>
      <c r="D31133" s="489" t="s">
        <v>7082</v>
      </c>
    </row>
    <row r="31134" spans="1:4">
      <c r="A31134" s="489" t="str">
        <f t="shared" si="486"/>
        <v>2371100880介護予防短期入所生活介護</v>
      </c>
      <c r="B31134" s="489">
        <v>2371100880</v>
      </c>
      <c r="C31134" s="489" t="s">
        <v>2093</v>
      </c>
      <c r="D31134" s="489" t="s">
        <v>7083</v>
      </c>
    </row>
    <row r="31135" spans="1:4">
      <c r="A31135" s="489" t="str">
        <f t="shared" si="486"/>
        <v>2371100880短期入所生活介護</v>
      </c>
      <c r="B31135" s="489">
        <v>2371100880</v>
      </c>
      <c r="C31135" s="489" t="s">
        <v>2092</v>
      </c>
      <c r="D31135" s="489" t="s">
        <v>7083</v>
      </c>
    </row>
    <row r="31136" spans="1:4">
      <c r="A31136" s="489" t="str">
        <f t="shared" si="486"/>
        <v>2371100898訪問介護</v>
      </c>
      <c r="B31136" s="489">
        <v>2371100898</v>
      </c>
      <c r="C31136" s="489" t="s">
        <v>140</v>
      </c>
      <c r="D31136" s="489" t="s">
        <v>7084</v>
      </c>
    </row>
    <row r="31137" spans="1:4">
      <c r="A31137" s="489" t="str">
        <f t="shared" si="486"/>
        <v>2371100898訪問介護</v>
      </c>
      <c r="B31137" s="489">
        <v>2371100898</v>
      </c>
      <c r="C31137" s="489" t="s">
        <v>140</v>
      </c>
      <c r="D31137" s="489" t="s">
        <v>7084</v>
      </c>
    </row>
    <row r="31138" spans="1:4">
      <c r="A31138" s="489" t="str">
        <f t="shared" si="486"/>
        <v>2371100930居宅介護支援</v>
      </c>
      <c r="B31138" s="489">
        <v>2371100930</v>
      </c>
      <c r="C31138" s="489" t="s">
        <v>2519</v>
      </c>
      <c r="D31138" s="489" t="s">
        <v>7085</v>
      </c>
    </row>
    <row r="31139" spans="1:4">
      <c r="A31139" s="489" t="str">
        <f t="shared" si="486"/>
        <v>2371100948介護予防認知症対応型共同生活介護</v>
      </c>
      <c r="B31139" s="489">
        <v>2371100948</v>
      </c>
      <c r="C31139" s="489" t="s">
        <v>2088</v>
      </c>
      <c r="D31139" s="489" t="s">
        <v>7086</v>
      </c>
    </row>
    <row r="31140" spans="1:4">
      <c r="A31140" s="489" t="str">
        <f t="shared" si="486"/>
        <v>2371100948認知症対応型共同生活介護</v>
      </c>
      <c r="B31140" s="489">
        <v>2371100948</v>
      </c>
      <c r="C31140" s="489" t="s">
        <v>2087</v>
      </c>
      <c r="D31140" s="489" t="s">
        <v>7086</v>
      </c>
    </row>
    <row r="31141" spans="1:4">
      <c r="A31141" s="489" t="str">
        <f t="shared" si="486"/>
        <v>2371100963介護予防通所リハビリテーション</v>
      </c>
      <c r="B31141" s="489">
        <v>2371100963</v>
      </c>
      <c r="C31141" s="489" t="s">
        <v>2512</v>
      </c>
      <c r="D31141" s="489" t="s">
        <v>7087</v>
      </c>
    </row>
    <row r="31142" spans="1:4">
      <c r="A31142" s="489" t="str">
        <f t="shared" si="486"/>
        <v>2371100963通所リハビリテーション</v>
      </c>
      <c r="B31142" s="489">
        <v>2371100963</v>
      </c>
      <c r="C31142" s="489" t="s">
        <v>2511</v>
      </c>
      <c r="D31142" s="489" t="s">
        <v>7087</v>
      </c>
    </row>
    <row r="31143" spans="1:4">
      <c r="A31143" s="489" t="str">
        <f t="shared" si="486"/>
        <v>2371101003通所介護</v>
      </c>
      <c r="B31143" s="489">
        <v>2371101003</v>
      </c>
      <c r="C31143" s="489" t="s">
        <v>158</v>
      </c>
      <c r="D31143" s="489" t="s">
        <v>7088</v>
      </c>
    </row>
    <row r="31144" spans="1:4">
      <c r="A31144" s="489" t="str">
        <f t="shared" si="486"/>
        <v>2371101003通所型サービス（独自）</v>
      </c>
      <c r="B31144" s="489">
        <v>2371101003</v>
      </c>
      <c r="C31144" s="489" t="s">
        <v>2570</v>
      </c>
      <c r="D31144" s="489" t="s">
        <v>7088</v>
      </c>
    </row>
    <row r="31145" spans="1:4">
      <c r="A31145" s="489" t="str">
        <f t="shared" si="486"/>
        <v>2371101011通所介護</v>
      </c>
      <c r="B31145" s="489">
        <v>2371101011</v>
      </c>
      <c r="C31145" s="489" t="s">
        <v>158</v>
      </c>
      <c r="D31145" s="489" t="s">
        <v>7089</v>
      </c>
    </row>
    <row r="31146" spans="1:4">
      <c r="A31146" s="489" t="str">
        <f t="shared" si="486"/>
        <v>2371101011通所型サービス（独自）</v>
      </c>
      <c r="B31146" s="489">
        <v>2371101011</v>
      </c>
      <c r="C31146" s="489" t="s">
        <v>2570</v>
      </c>
      <c r="D31146" s="489" t="s">
        <v>7089</v>
      </c>
    </row>
    <row r="31147" spans="1:4">
      <c r="A31147" s="489" t="str">
        <f t="shared" si="486"/>
        <v>2371101029訪問介護</v>
      </c>
      <c r="B31147" s="489">
        <v>2371101029</v>
      </c>
      <c r="C31147" s="489" t="s">
        <v>140</v>
      </c>
      <c r="D31147" s="489" t="s">
        <v>7090</v>
      </c>
    </row>
    <row r="31148" spans="1:4">
      <c r="A31148" s="489" t="str">
        <f t="shared" si="486"/>
        <v>2371101029訪問介護</v>
      </c>
      <c r="B31148" s="489">
        <v>2371101029</v>
      </c>
      <c r="C31148" s="489" t="s">
        <v>140</v>
      </c>
      <c r="D31148" s="489" t="s">
        <v>7090</v>
      </c>
    </row>
    <row r="31149" spans="1:4">
      <c r="A31149" s="489" t="str">
        <f t="shared" si="486"/>
        <v>2371101029訪問型サービス（独自）</v>
      </c>
      <c r="B31149" s="489">
        <v>2371101029</v>
      </c>
      <c r="C31149" s="489" t="s">
        <v>2571</v>
      </c>
      <c r="D31149" s="489" t="s">
        <v>7090</v>
      </c>
    </row>
    <row r="31150" spans="1:4">
      <c r="A31150" s="489" t="str">
        <f t="shared" si="486"/>
        <v>2371101052訪問介護</v>
      </c>
      <c r="B31150" s="489">
        <v>2371101052</v>
      </c>
      <c r="C31150" s="489" t="s">
        <v>140</v>
      </c>
      <c r="D31150" s="489" t="s">
        <v>7091</v>
      </c>
    </row>
    <row r="31151" spans="1:4">
      <c r="A31151" s="489" t="str">
        <f t="shared" si="486"/>
        <v>2371101052訪問介護</v>
      </c>
      <c r="B31151" s="489">
        <v>2371101052</v>
      </c>
      <c r="C31151" s="489" t="s">
        <v>140</v>
      </c>
      <c r="D31151" s="489" t="s">
        <v>7091</v>
      </c>
    </row>
    <row r="31152" spans="1:4">
      <c r="A31152" s="489" t="str">
        <f t="shared" si="486"/>
        <v>2371101052訪問型サービス（独自）</v>
      </c>
      <c r="B31152" s="489">
        <v>2371101052</v>
      </c>
      <c r="C31152" s="489" t="s">
        <v>2571</v>
      </c>
      <c r="D31152" s="489" t="s">
        <v>7091</v>
      </c>
    </row>
    <row r="31153" spans="1:4">
      <c r="A31153" s="489" t="str">
        <f t="shared" si="486"/>
        <v>2371101060通所介護</v>
      </c>
      <c r="B31153" s="489">
        <v>2371101060</v>
      </c>
      <c r="C31153" s="489" t="s">
        <v>158</v>
      </c>
      <c r="D31153" s="489" t="s">
        <v>7092</v>
      </c>
    </row>
    <row r="31154" spans="1:4">
      <c r="A31154" s="489" t="str">
        <f t="shared" si="486"/>
        <v>2371101094訪問介護</v>
      </c>
      <c r="B31154" s="489">
        <v>2371101094</v>
      </c>
      <c r="C31154" s="489" t="s">
        <v>140</v>
      </c>
      <c r="D31154" s="489" t="s">
        <v>7093</v>
      </c>
    </row>
    <row r="31155" spans="1:4">
      <c r="A31155" s="489" t="str">
        <f t="shared" si="486"/>
        <v>2371101094訪問介護</v>
      </c>
      <c r="B31155" s="489">
        <v>2371101094</v>
      </c>
      <c r="C31155" s="489" t="s">
        <v>140</v>
      </c>
      <c r="D31155" s="489" t="s">
        <v>7093</v>
      </c>
    </row>
    <row r="31156" spans="1:4">
      <c r="A31156" s="489" t="str">
        <f t="shared" si="486"/>
        <v>2371101102訪問介護</v>
      </c>
      <c r="B31156" s="489">
        <v>2371101102</v>
      </c>
      <c r="C31156" s="489" t="s">
        <v>140</v>
      </c>
      <c r="D31156" s="489" t="s">
        <v>7094</v>
      </c>
    </row>
    <row r="31157" spans="1:4">
      <c r="A31157" s="489" t="str">
        <f t="shared" si="486"/>
        <v>2371101102訪問介護</v>
      </c>
      <c r="B31157" s="489">
        <v>2371101102</v>
      </c>
      <c r="C31157" s="489" t="s">
        <v>140</v>
      </c>
      <c r="D31157" s="489" t="s">
        <v>7094</v>
      </c>
    </row>
    <row r="31158" spans="1:4">
      <c r="A31158" s="489" t="str">
        <f t="shared" si="486"/>
        <v>2371101110訪問介護</v>
      </c>
      <c r="B31158" s="489">
        <v>2371101110</v>
      </c>
      <c r="C31158" s="489" t="s">
        <v>140</v>
      </c>
      <c r="D31158" s="489" t="s">
        <v>7095</v>
      </c>
    </row>
    <row r="31159" spans="1:4">
      <c r="A31159" s="489" t="str">
        <f t="shared" si="486"/>
        <v>2371101110訪問介護</v>
      </c>
      <c r="B31159" s="489">
        <v>2371101110</v>
      </c>
      <c r="C31159" s="489" t="s">
        <v>140</v>
      </c>
      <c r="D31159" s="489" t="s">
        <v>7095</v>
      </c>
    </row>
    <row r="31160" spans="1:4">
      <c r="A31160" s="489" t="str">
        <f t="shared" si="486"/>
        <v>2371101136居宅介護支援</v>
      </c>
      <c r="B31160" s="489">
        <v>2371101136</v>
      </c>
      <c r="C31160" s="489" t="s">
        <v>2519</v>
      </c>
      <c r="D31160" s="489" t="s">
        <v>7095</v>
      </c>
    </row>
    <row r="31161" spans="1:4">
      <c r="A31161" s="489" t="str">
        <f t="shared" si="486"/>
        <v>2371101177特定施設入居者生活介護（短期利用型）</v>
      </c>
      <c r="B31161" s="489">
        <v>2371101177</v>
      </c>
      <c r="C31161" s="489" t="s">
        <v>19397</v>
      </c>
      <c r="D31161" s="489" t="s">
        <v>7096</v>
      </c>
    </row>
    <row r="31162" spans="1:4">
      <c r="A31162" s="489" t="str">
        <f t="shared" si="486"/>
        <v>2371101177特定施設入居者生活介護</v>
      </c>
      <c r="B31162" s="489">
        <v>2371101177</v>
      </c>
      <c r="C31162" s="489" t="s">
        <v>2513</v>
      </c>
      <c r="D31162" s="489" t="s">
        <v>7096</v>
      </c>
    </row>
    <row r="31163" spans="1:4">
      <c r="A31163" s="489" t="str">
        <f t="shared" si="486"/>
        <v>2371101219通所介護</v>
      </c>
      <c r="B31163" s="489">
        <v>2371101219</v>
      </c>
      <c r="C31163" s="489" t="s">
        <v>158</v>
      </c>
      <c r="D31163" s="489" t="s">
        <v>7097</v>
      </c>
    </row>
    <row r="31164" spans="1:4">
      <c r="A31164" s="489" t="str">
        <f t="shared" si="486"/>
        <v>2371101219通所型サービス（独自）</v>
      </c>
      <c r="B31164" s="489">
        <v>2371101219</v>
      </c>
      <c r="C31164" s="489" t="s">
        <v>2570</v>
      </c>
      <c r="D31164" s="489" t="s">
        <v>7097</v>
      </c>
    </row>
    <row r="31165" spans="1:4">
      <c r="A31165" s="489" t="str">
        <f t="shared" si="486"/>
        <v>2371101250介護予防短期入所生活介護</v>
      </c>
      <c r="B31165" s="489">
        <v>2371101250</v>
      </c>
      <c r="C31165" s="489" t="s">
        <v>2093</v>
      </c>
      <c r="D31165" s="489" t="s">
        <v>7098</v>
      </c>
    </row>
    <row r="31166" spans="1:4">
      <c r="A31166" s="489" t="str">
        <f t="shared" si="486"/>
        <v>2371101250短期入所生活介護</v>
      </c>
      <c r="B31166" s="489">
        <v>2371101250</v>
      </c>
      <c r="C31166" s="489" t="s">
        <v>2092</v>
      </c>
      <c r="D31166" s="489" t="s">
        <v>7098</v>
      </c>
    </row>
    <row r="31167" spans="1:4">
      <c r="A31167" s="489" t="str">
        <f t="shared" si="486"/>
        <v>2371101359訪問介護</v>
      </c>
      <c r="B31167" s="489">
        <v>2371101359</v>
      </c>
      <c r="C31167" s="489" t="s">
        <v>140</v>
      </c>
      <c r="D31167" s="489" t="s">
        <v>7099</v>
      </c>
    </row>
    <row r="31168" spans="1:4">
      <c r="A31168" s="489" t="str">
        <f t="shared" si="486"/>
        <v>2371101359訪問介護</v>
      </c>
      <c r="B31168" s="489">
        <v>2371101359</v>
      </c>
      <c r="C31168" s="489" t="s">
        <v>140</v>
      </c>
      <c r="D31168" s="489" t="s">
        <v>7099</v>
      </c>
    </row>
    <row r="31169" spans="1:4">
      <c r="A31169" s="489" t="str">
        <f t="shared" si="486"/>
        <v>2371101375通所介護</v>
      </c>
      <c r="B31169" s="489">
        <v>2371101375</v>
      </c>
      <c r="C31169" s="489" t="s">
        <v>158</v>
      </c>
      <c r="D31169" s="489" t="s">
        <v>7100</v>
      </c>
    </row>
    <row r="31170" spans="1:4">
      <c r="A31170" s="489" t="str">
        <f t="shared" ref="A31170:A31233" si="487">B31170&amp;C31170</f>
        <v>2371101375通所型サービス（独自）</v>
      </c>
      <c r="B31170" s="489">
        <v>2371101375</v>
      </c>
      <c r="C31170" s="489" t="s">
        <v>2570</v>
      </c>
      <c r="D31170" s="489" t="s">
        <v>7100</v>
      </c>
    </row>
    <row r="31171" spans="1:4">
      <c r="A31171" s="489" t="str">
        <f t="shared" si="487"/>
        <v>2371101383地域密着型通所介護</v>
      </c>
      <c r="B31171" s="489">
        <v>2371101383</v>
      </c>
      <c r="C31171" s="489" t="s">
        <v>161</v>
      </c>
      <c r="D31171" s="489" t="s">
        <v>7101</v>
      </c>
    </row>
    <row r="31172" spans="1:4">
      <c r="A31172" s="489" t="str">
        <f t="shared" si="487"/>
        <v>2371101383通所型サービス（独自）</v>
      </c>
      <c r="B31172" s="489">
        <v>2371101383</v>
      </c>
      <c r="C31172" s="489" t="s">
        <v>2570</v>
      </c>
      <c r="D31172" s="489" t="s">
        <v>7101</v>
      </c>
    </row>
    <row r="31173" spans="1:4">
      <c r="A31173" s="489" t="str">
        <f t="shared" si="487"/>
        <v>2371101391地域密着型通所介護</v>
      </c>
      <c r="B31173" s="489">
        <v>2371101391</v>
      </c>
      <c r="C31173" s="489" t="s">
        <v>161</v>
      </c>
      <c r="D31173" s="489" t="s">
        <v>7102</v>
      </c>
    </row>
    <row r="31174" spans="1:4">
      <c r="A31174" s="489" t="str">
        <f t="shared" si="487"/>
        <v>2371101391通所型サービス（独自）</v>
      </c>
      <c r="B31174" s="489">
        <v>2371101391</v>
      </c>
      <c r="C31174" s="489" t="s">
        <v>2570</v>
      </c>
      <c r="D31174" s="489" t="s">
        <v>7102</v>
      </c>
    </row>
    <row r="31175" spans="1:4">
      <c r="A31175" s="489" t="str">
        <f t="shared" si="487"/>
        <v>2371101425介護予防支援</v>
      </c>
      <c r="B31175" s="489">
        <v>2371101425</v>
      </c>
      <c r="C31175" s="489" t="s">
        <v>2520</v>
      </c>
      <c r="D31175" s="489" t="s">
        <v>7103</v>
      </c>
    </row>
    <row r="31176" spans="1:4">
      <c r="A31176" s="489" t="str">
        <f t="shared" si="487"/>
        <v>2371101425居宅介護支援</v>
      </c>
      <c r="B31176" s="489">
        <v>2371101425</v>
      </c>
      <c r="C31176" s="489" t="s">
        <v>2519</v>
      </c>
      <c r="D31176" s="489" t="s">
        <v>7103</v>
      </c>
    </row>
    <row r="31177" spans="1:4">
      <c r="A31177" s="489" t="str">
        <f t="shared" si="487"/>
        <v>2371101532訪問介護</v>
      </c>
      <c r="B31177" s="489">
        <v>2371101532</v>
      </c>
      <c r="C31177" s="489" t="s">
        <v>140</v>
      </c>
      <c r="D31177" s="489" t="s">
        <v>7104</v>
      </c>
    </row>
    <row r="31178" spans="1:4">
      <c r="A31178" s="489" t="str">
        <f t="shared" si="487"/>
        <v>2371101532訪問介護</v>
      </c>
      <c r="B31178" s="489">
        <v>2371101532</v>
      </c>
      <c r="C31178" s="489" t="s">
        <v>140</v>
      </c>
      <c r="D31178" s="489" t="s">
        <v>7104</v>
      </c>
    </row>
    <row r="31179" spans="1:4">
      <c r="A31179" s="489" t="str">
        <f t="shared" si="487"/>
        <v>2371101532訪問型サービス（独自）</v>
      </c>
      <c r="B31179" s="489">
        <v>2371101532</v>
      </c>
      <c r="C31179" s="489" t="s">
        <v>2571</v>
      </c>
      <c r="D31179" s="489" t="s">
        <v>7104</v>
      </c>
    </row>
    <row r="31180" spans="1:4">
      <c r="A31180" s="489" t="str">
        <f t="shared" si="487"/>
        <v>2371101573地域密着型通所介護</v>
      </c>
      <c r="B31180" s="489">
        <v>2371101573</v>
      </c>
      <c r="C31180" s="489" t="s">
        <v>161</v>
      </c>
      <c r="D31180" s="489" t="s">
        <v>7105</v>
      </c>
    </row>
    <row r="31181" spans="1:4">
      <c r="A31181" s="489" t="str">
        <f t="shared" si="487"/>
        <v>2371101631訪問介護</v>
      </c>
      <c r="B31181" s="489">
        <v>2371101631</v>
      </c>
      <c r="C31181" s="489" t="s">
        <v>140</v>
      </c>
      <c r="D31181" s="489" t="s">
        <v>7106</v>
      </c>
    </row>
    <row r="31182" spans="1:4">
      <c r="A31182" s="489" t="str">
        <f t="shared" si="487"/>
        <v>2371101631訪問介護</v>
      </c>
      <c r="B31182" s="489">
        <v>2371101631</v>
      </c>
      <c r="C31182" s="489" t="s">
        <v>140</v>
      </c>
      <c r="D31182" s="489" t="s">
        <v>7106</v>
      </c>
    </row>
    <row r="31183" spans="1:4">
      <c r="A31183" s="489" t="str">
        <f t="shared" si="487"/>
        <v>2371101631訪問型サービス（独自）</v>
      </c>
      <c r="B31183" s="489">
        <v>2371101631</v>
      </c>
      <c r="C31183" s="489" t="s">
        <v>2571</v>
      </c>
      <c r="D31183" s="489" t="s">
        <v>7106</v>
      </c>
    </row>
    <row r="31184" spans="1:4">
      <c r="A31184" s="489" t="str">
        <f t="shared" si="487"/>
        <v>2371101649地域密着型通所介護</v>
      </c>
      <c r="B31184" s="489">
        <v>2371101649</v>
      </c>
      <c r="C31184" s="489" t="s">
        <v>161</v>
      </c>
      <c r="D31184" s="489" t="s">
        <v>7107</v>
      </c>
    </row>
    <row r="31185" spans="1:4">
      <c r="A31185" s="489" t="str">
        <f t="shared" si="487"/>
        <v>2371101649通所型サービス（独自）</v>
      </c>
      <c r="B31185" s="489">
        <v>2371101649</v>
      </c>
      <c r="C31185" s="489" t="s">
        <v>2570</v>
      </c>
      <c r="D31185" s="489" t="s">
        <v>7107</v>
      </c>
    </row>
    <row r="31186" spans="1:4">
      <c r="A31186" s="489" t="str">
        <f t="shared" si="487"/>
        <v>2371101656訪問介護</v>
      </c>
      <c r="B31186" s="489">
        <v>2371101656</v>
      </c>
      <c r="C31186" s="489" t="s">
        <v>140</v>
      </c>
      <c r="D31186" s="489" t="s">
        <v>7108</v>
      </c>
    </row>
    <row r="31187" spans="1:4">
      <c r="A31187" s="489" t="str">
        <f t="shared" si="487"/>
        <v>2371101656訪問介護</v>
      </c>
      <c r="B31187" s="489">
        <v>2371101656</v>
      </c>
      <c r="C31187" s="489" t="s">
        <v>140</v>
      </c>
      <c r="D31187" s="489" t="s">
        <v>7108</v>
      </c>
    </row>
    <row r="31188" spans="1:4">
      <c r="A31188" s="489" t="str">
        <f t="shared" si="487"/>
        <v>2371101656訪問型サービス（独自）</v>
      </c>
      <c r="B31188" s="489">
        <v>2371101656</v>
      </c>
      <c r="C31188" s="489" t="s">
        <v>2571</v>
      </c>
      <c r="D31188" s="489" t="s">
        <v>7108</v>
      </c>
    </row>
    <row r="31189" spans="1:4">
      <c r="A31189" s="489" t="str">
        <f t="shared" si="487"/>
        <v>2371101680居宅介護支援</v>
      </c>
      <c r="B31189" s="489">
        <v>2371101680</v>
      </c>
      <c r="C31189" s="489" t="s">
        <v>2519</v>
      </c>
      <c r="D31189" s="489" t="s">
        <v>7109</v>
      </c>
    </row>
    <row r="31190" spans="1:4">
      <c r="A31190" s="489" t="str">
        <f t="shared" si="487"/>
        <v>2371101730介護予防短期入所生活介護</v>
      </c>
      <c r="B31190" s="489">
        <v>2371101730</v>
      </c>
      <c r="C31190" s="489" t="s">
        <v>2093</v>
      </c>
      <c r="D31190" s="489" t="s">
        <v>7110</v>
      </c>
    </row>
    <row r="31191" spans="1:4">
      <c r="A31191" s="489" t="str">
        <f t="shared" si="487"/>
        <v>2371101730介護予防短期入所生活介護</v>
      </c>
      <c r="B31191" s="489">
        <v>2371101730</v>
      </c>
      <c r="C31191" s="489" t="s">
        <v>2093</v>
      </c>
      <c r="D31191" s="489" t="s">
        <v>7110</v>
      </c>
    </row>
    <row r="31192" spans="1:4">
      <c r="A31192" s="489" t="str">
        <f t="shared" si="487"/>
        <v>2371101730短期入所生活介護</v>
      </c>
      <c r="B31192" s="489">
        <v>2371101730</v>
      </c>
      <c r="C31192" s="489" t="s">
        <v>2092</v>
      </c>
      <c r="D31192" s="489" t="s">
        <v>7110</v>
      </c>
    </row>
    <row r="31193" spans="1:4">
      <c r="A31193" s="489" t="str">
        <f t="shared" si="487"/>
        <v>2371101730短期入所生活介護</v>
      </c>
      <c r="B31193" s="489">
        <v>2371101730</v>
      </c>
      <c r="C31193" s="489" t="s">
        <v>2092</v>
      </c>
      <c r="D31193" s="489" t="s">
        <v>7110</v>
      </c>
    </row>
    <row r="31194" spans="1:4">
      <c r="A31194" s="489" t="str">
        <f t="shared" si="487"/>
        <v>2371101763訪問介護</v>
      </c>
      <c r="B31194" s="489">
        <v>2371101763</v>
      </c>
      <c r="C31194" s="489" t="s">
        <v>140</v>
      </c>
      <c r="D31194" s="489" t="s">
        <v>7111</v>
      </c>
    </row>
    <row r="31195" spans="1:4">
      <c r="A31195" s="489" t="str">
        <f t="shared" si="487"/>
        <v>2371101763訪問介護</v>
      </c>
      <c r="B31195" s="489">
        <v>2371101763</v>
      </c>
      <c r="C31195" s="489" t="s">
        <v>140</v>
      </c>
      <c r="D31195" s="489" t="s">
        <v>7111</v>
      </c>
    </row>
    <row r="31196" spans="1:4">
      <c r="A31196" s="489" t="str">
        <f t="shared" si="487"/>
        <v>2371101763訪問型サービス（独自）</v>
      </c>
      <c r="B31196" s="489">
        <v>2371101763</v>
      </c>
      <c r="C31196" s="489" t="s">
        <v>2571</v>
      </c>
      <c r="D31196" s="489" t="s">
        <v>7111</v>
      </c>
    </row>
    <row r="31197" spans="1:4">
      <c r="A31197" s="489" t="str">
        <f t="shared" si="487"/>
        <v>2371101771居宅介護支援</v>
      </c>
      <c r="B31197" s="489">
        <v>2371101771</v>
      </c>
      <c r="C31197" s="489" t="s">
        <v>2519</v>
      </c>
      <c r="D31197" s="489" t="s">
        <v>7112</v>
      </c>
    </row>
    <row r="31198" spans="1:4">
      <c r="A31198" s="489" t="str">
        <f t="shared" si="487"/>
        <v>2371101797介護予防特定施設入居者生活介護</v>
      </c>
      <c r="B31198" s="489">
        <v>2371101797</v>
      </c>
      <c r="C31198" s="489" t="s">
        <v>2514</v>
      </c>
      <c r="D31198" s="489" t="s">
        <v>7094</v>
      </c>
    </row>
    <row r="31199" spans="1:4">
      <c r="A31199" s="489" t="str">
        <f t="shared" si="487"/>
        <v>2371101797特定施設入居者生活介護（短期利用型）</v>
      </c>
      <c r="B31199" s="489">
        <v>2371101797</v>
      </c>
      <c r="C31199" s="489" t="s">
        <v>19397</v>
      </c>
      <c r="D31199" s="489" t="s">
        <v>7094</v>
      </c>
    </row>
    <row r="31200" spans="1:4">
      <c r="A31200" s="489" t="str">
        <f t="shared" si="487"/>
        <v>2371101797特定施設入居者生活介護</v>
      </c>
      <c r="B31200" s="489">
        <v>2371101797</v>
      </c>
      <c r="C31200" s="489" t="s">
        <v>2513</v>
      </c>
      <c r="D31200" s="489" t="s">
        <v>7094</v>
      </c>
    </row>
    <row r="31201" spans="1:4">
      <c r="A31201" s="489" t="str">
        <f t="shared" si="487"/>
        <v>2371101805介護予防支援</v>
      </c>
      <c r="B31201" s="489">
        <v>2371101805</v>
      </c>
      <c r="C31201" s="489" t="s">
        <v>2520</v>
      </c>
      <c r="D31201" s="489" t="s">
        <v>7113</v>
      </c>
    </row>
    <row r="31202" spans="1:4">
      <c r="A31202" s="489" t="str">
        <f t="shared" si="487"/>
        <v>2371101805居宅介護支援</v>
      </c>
      <c r="B31202" s="489">
        <v>2371101805</v>
      </c>
      <c r="C31202" s="489" t="s">
        <v>2519</v>
      </c>
      <c r="D31202" s="489" t="s">
        <v>7113</v>
      </c>
    </row>
    <row r="31203" spans="1:4">
      <c r="A31203" s="489" t="str">
        <f t="shared" si="487"/>
        <v>2371101904地域密着型通所介護</v>
      </c>
      <c r="B31203" s="489">
        <v>2371101904</v>
      </c>
      <c r="C31203" s="489" t="s">
        <v>161</v>
      </c>
      <c r="D31203" s="489" t="s">
        <v>7114</v>
      </c>
    </row>
    <row r="31204" spans="1:4">
      <c r="A31204" s="489" t="str">
        <f t="shared" si="487"/>
        <v>2371101904通所型サービス（独自）</v>
      </c>
      <c r="B31204" s="489">
        <v>2371101904</v>
      </c>
      <c r="C31204" s="489" t="s">
        <v>2570</v>
      </c>
      <c r="D31204" s="489" t="s">
        <v>7114</v>
      </c>
    </row>
    <row r="31205" spans="1:4">
      <c r="A31205" s="489" t="str">
        <f t="shared" si="487"/>
        <v>2371101912訪問介護</v>
      </c>
      <c r="B31205" s="489">
        <v>2371101912</v>
      </c>
      <c r="C31205" s="489" t="s">
        <v>140</v>
      </c>
      <c r="D31205" s="489" t="s">
        <v>7115</v>
      </c>
    </row>
    <row r="31206" spans="1:4">
      <c r="A31206" s="489" t="str">
        <f t="shared" si="487"/>
        <v>2371101912訪問介護</v>
      </c>
      <c r="B31206" s="489">
        <v>2371101912</v>
      </c>
      <c r="C31206" s="489" t="s">
        <v>140</v>
      </c>
      <c r="D31206" s="489" t="s">
        <v>7115</v>
      </c>
    </row>
    <row r="31207" spans="1:4">
      <c r="A31207" s="489" t="str">
        <f t="shared" si="487"/>
        <v>2371101912訪問型サービス（独自）</v>
      </c>
      <c r="B31207" s="489">
        <v>2371101912</v>
      </c>
      <c r="C31207" s="489" t="s">
        <v>2571</v>
      </c>
      <c r="D31207" s="489" t="s">
        <v>7115</v>
      </c>
    </row>
    <row r="31208" spans="1:4">
      <c r="A31208" s="489" t="str">
        <f t="shared" si="487"/>
        <v>2371101938訪問介護</v>
      </c>
      <c r="B31208" s="489">
        <v>2371101938</v>
      </c>
      <c r="C31208" s="489" t="s">
        <v>140</v>
      </c>
      <c r="D31208" s="489" t="s">
        <v>7116</v>
      </c>
    </row>
    <row r="31209" spans="1:4">
      <c r="A31209" s="489" t="str">
        <f t="shared" si="487"/>
        <v>2371101938訪問介護</v>
      </c>
      <c r="B31209" s="489">
        <v>2371101938</v>
      </c>
      <c r="C31209" s="489" t="s">
        <v>140</v>
      </c>
      <c r="D31209" s="489" t="s">
        <v>7116</v>
      </c>
    </row>
    <row r="31210" spans="1:4">
      <c r="A31210" s="489" t="str">
        <f t="shared" si="487"/>
        <v>2371101938訪問型サービス（独自）</v>
      </c>
      <c r="B31210" s="489">
        <v>2371101938</v>
      </c>
      <c r="C31210" s="489" t="s">
        <v>2571</v>
      </c>
      <c r="D31210" s="489" t="s">
        <v>7116</v>
      </c>
    </row>
    <row r="31211" spans="1:4">
      <c r="A31211" s="489" t="str">
        <f t="shared" si="487"/>
        <v>2371101946居宅介護支援</v>
      </c>
      <c r="B31211" s="489">
        <v>2371101946</v>
      </c>
      <c r="C31211" s="489" t="s">
        <v>2519</v>
      </c>
      <c r="D31211" s="489" t="s">
        <v>7117</v>
      </c>
    </row>
    <row r="31212" spans="1:4">
      <c r="A31212" s="489" t="str">
        <f t="shared" si="487"/>
        <v>2371101953訪問介護</v>
      </c>
      <c r="B31212" s="489">
        <v>2371101953</v>
      </c>
      <c r="C31212" s="489" t="s">
        <v>140</v>
      </c>
      <c r="D31212" s="489" t="s">
        <v>7118</v>
      </c>
    </row>
    <row r="31213" spans="1:4">
      <c r="A31213" s="489" t="str">
        <f t="shared" si="487"/>
        <v>2371101953訪問介護</v>
      </c>
      <c r="B31213" s="489">
        <v>2371101953</v>
      </c>
      <c r="C31213" s="489" t="s">
        <v>140</v>
      </c>
      <c r="D31213" s="489" t="s">
        <v>7118</v>
      </c>
    </row>
    <row r="31214" spans="1:4">
      <c r="A31214" s="489" t="str">
        <f t="shared" si="487"/>
        <v>2371101953訪問型サービス（独自）</v>
      </c>
      <c r="B31214" s="489">
        <v>2371101953</v>
      </c>
      <c r="C31214" s="489" t="s">
        <v>2571</v>
      </c>
      <c r="D31214" s="489" t="s">
        <v>7118</v>
      </c>
    </row>
    <row r="31215" spans="1:4">
      <c r="A31215" s="489" t="str">
        <f t="shared" si="487"/>
        <v>2371101961介護予防短期入所生活介護</v>
      </c>
      <c r="B31215" s="489">
        <v>2371101961</v>
      </c>
      <c r="C31215" s="489" t="s">
        <v>2093</v>
      </c>
      <c r="D31215" s="489" t="s">
        <v>7119</v>
      </c>
    </row>
    <row r="31216" spans="1:4">
      <c r="A31216" s="489" t="str">
        <f t="shared" si="487"/>
        <v>2371101961短期入所生活介護</v>
      </c>
      <c r="B31216" s="489">
        <v>2371101961</v>
      </c>
      <c r="C31216" s="489" t="s">
        <v>2092</v>
      </c>
      <c r="D31216" s="489" t="s">
        <v>7119</v>
      </c>
    </row>
    <row r="31217" spans="1:4">
      <c r="A31217" s="489" t="str">
        <f t="shared" si="487"/>
        <v>2371101979介護予防特定施設入居者生活介護</v>
      </c>
      <c r="B31217" s="489">
        <v>2371101979</v>
      </c>
      <c r="C31217" s="489" t="s">
        <v>2514</v>
      </c>
      <c r="D31217" s="489" t="s">
        <v>7119</v>
      </c>
    </row>
    <row r="31218" spans="1:4">
      <c r="A31218" s="489" t="str">
        <f t="shared" si="487"/>
        <v>2371101979特定施設入居者生活介護（短期利用型）</v>
      </c>
      <c r="B31218" s="489">
        <v>2371101979</v>
      </c>
      <c r="C31218" s="489" t="s">
        <v>19397</v>
      </c>
      <c r="D31218" s="489" t="s">
        <v>7119</v>
      </c>
    </row>
    <row r="31219" spans="1:4">
      <c r="A31219" s="489" t="str">
        <f t="shared" si="487"/>
        <v>2371101979特定施設入居者生活介護</v>
      </c>
      <c r="B31219" s="489">
        <v>2371101979</v>
      </c>
      <c r="C31219" s="489" t="s">
        <v>2513</v>
      </c>
      <c r="D31219" s="489" t="s">
        <v>7119</v>
      </c>
    </row>
    <row r="31220" spans="1:4">
      <c r="A31220" s="489" t="str">
        <f t="shared" si="487"/>
        <v>2371101987介護予防短期入所生活介護</v>
      </c>
      <c r="B31220" s="489">
        <v>2371101987</v>
      </c>
      <c r="C31220" s="489" t="s">
        <v>2093</v>
      </c>
      <c r="D31220" s="489" t="s">
        <v>7120</v>
      </c>
    </row>
    <row r="31221" spans="1:4">
      <c r="A31221" s="489" t="str">
        <f t="shared" si="487"/>
        <v>2371101987短期入所生活介護</v>
      </c>
      <c r="B31221" s="489">
        <v>2371101987</v>
      </c>
      <c r="C31221" s="489" t="s">
        <v>2092</v>
      </c>
      <c r="D31221" s="489" t="s">
        <v>7120</v>
      </c>
    </row>
    <row r="31222" spans="1:4">
      <c r="A31222" s="489" t="str">
        <f t="shared" si="487"/>
        <v>2371102001介護予防短期入所生活介護</v>
      </c>
      <c r="B31222" s="489">
        <v>2371102001</v>
      </c>
      <c r="C31222" s="489" t="s">
        <v>2093</v>
      </c>
      <c r="D31222" s="489" t="s">
        <v>7121</v>
      </c>
    </row>
    <row r="31223" spans="1:4">
      <c r="A31223" s="489" t="str">
        <f t="shared" si="487"/>
        <v>2371102001短期入所生活介護</v>
      </c>
      <c r="B31223" s="489">
        <v>2371102001</v>
      </c>
      <c r="C31223" s="489" t="s">
        <v>2092</v>
      </c>
      <c r="D31223" s="489" t="s">
        <v>7121</v>
      </c>
    </row>
    <row r="31224" spans="1:4">
      <c r="A31224" s="489" t="str">
        <f t="shared" si="487"/>
        <v>2371102019介護予防特定施設入居者生活介護</v>
      </c>
      <c r="B31224" s="489">
        <v>2371102019</v>
      </c>
      <c r="C31224" s="489" t="s">
        <v>2514</v>
      </c>
      <c r="D31224" s="489" t="s">
        <v>7122</v>
      </c>
    </row>
    <row r="31225" spans="1:4">
      <c r="A31225" s="489" t="str">
        <f t="shared" si="487"/>
        <v>2371102019特定施設入居者生活介護</v>
      </c>
      <c r="B31225" s="489">
        <v>2371102019</v>
      </c>
      <c r="C31225" s="489" t="s">
        <v>2513</v>
      </c>
      <c r="D31225" s="489" t="s">
        <v>7122</v>
      </c>
    </row>
    <row r="31226" spans="1:4">
      <c r="A31226" s="489" t="str">
        <f t="shared" si="487"/>
        <v>2371102027介護予防短期入所生活介護</v>
      </c>
      <c r="B31226" s="489">
        <v>2371102027</v>
      </c>
      <c r="C31226" s="489" t="s">
        <v>2093</v>
      </c>
      <c r="D31226" s="489" t="s">
        <v>7123</v>
      </c>
    </row>
    <row r="31227" spans="1:4">
      <c r="A31227" s="489" t="str">
        <f t="shared" si="487"/>
        <v>2371102027介護予防短期入所生活介護</v>
      </c>
      <c r="B31227" s="489">
        <v>2371102027</v>
      </c>
      <c r="C31227" s="489" t="s">
        <v>2093</v>
      </c>
      <c r="D31227" s="489" t="s">
        <v>7123</v>
      </c>
    </row>
    <row r="31228" spans="1:4">
      <c r="A31228" s="489" t="str">
        <f t="shared" si="487"/>
        <v>2371102027短期入所生活介護</v>
      </c>
      <c r="B31228" s="489">
        <v>2371102027</v>
      </c>
      <c r="C31228" s="489" t="s">
        <v>2092</v>
      </c>
      <c r="D31228" s="489" t="s">
        <v>7123</v>
      </c>
    </row>
    <row r="31229" spans="1:4">
      <c r="A31229" s="489" t="str">
        <f t="shared" si="487"/>
        <v>2371102027短期入所生活介護</v>
      </c>
      <c r="B31229" s="489">
        <v>2371102027</v>
      </c>
      <c r="C31229" s="489" t="s">
        <v>2092</v>
      </c>
      <c r="D31229" s="489" t="s">
        <v>7123</v>
      </c>
    </row>
    <row r="31230" spans="1:4">
      <c r="A31230" s="489" t="str">
        <f t="shared" si="487"/>
        <v>2371102076訪問介護</v>
      </c>
      <c r="B31230" s="489">
        <v>2371102076</v>
      </c>
      <c r="C31230" s="489" t="s">
        <v>140</v>
      </c>
      <c r="D31230" s="489" t="s">
        <v>7124</v>
      </c>
    </row>
    <row r="31231" spans="1:4">
      <c r="A31231" s="489" t="str">
        <f t="shared" si="487"/>
        <v>2371102076訪問介護</v>
      </c>
      <c r="B31231" s="489">
        <v>2371102076</v>
      </c>
      <c r="C31231" s="489" t="s">
        <v>140</v>
      </c>
      <c r="D31231" s="489" t="s">
        <v>7124</v>
      </c>
    </row>
    <row r="31232" spans="1:4">
      <c r="A31232" s="489" t="str">
        <f t="shared" si="487"/>
        <v>2371102076訪問型サービス（独自）</v>
      </c>
      <c r="B31232" s="489">
        <v>2371102076</v>
      </c>
      <c r="C31232" s="489" t="s">
        <v>2571</v>
      </c>
      <c r="D31232" s="489" t="s">
        <v>7124</v>
      </c>
    </row>
    <row r="31233" spans="1:4">
      <c r="A31233" s="489" t="str">
        <f t="shared" si="487"/>
        <v>2371102092通所介護</v>
      </c>
      <c r="B31233" s="489">
        <v>2371102092</v>
      </c>
      <c r="C31233" s="489" t="s">
        <v>158</v>
      </c>
      <c r="D31233" s="489" t="s">
        <v>7125</v>
      </c>
    </row>
    <row r="31234" spans="1:4">
      <c r="A31234" s="489" t="str">
        <f t="shared" ref="A31234:A31297" si="488">B31234&amp;C31234</f>
        <v>2371102092通所型サービス（独自）</v>
      </c>
      <c r="B31234" s="489">
        <v>2371102092</v>
      </c>
      <c r="C31234" s="489" t="s">
        <v>2570</v>
      </c>
      <c r="D31234" s="489" t="s">
        <v>7125</v>
      </c>
    </row>
    <row r="31235" spans="1:4">
      <c r="A31235" s="489" t="str">
        <f t="shared" si="488"/>
        <v>2371102100通所介護</v>
      </c>
      <c r="B31235" s="489">
        <v>2371102100</v>
      </c>
      <c r="C31235" s="489" t="s">
        <v>158</v>
      </c>
      <c r="D31235" s="489" t="s">
        <v>7126</v>
      </c>
    </row>
    <row r="31236" spans="1:4">
      <c r="A31236" s="489" t="str">
        <f t="shared" si="488"/>
        <v>2371102100通所型サービス（独自）</v>
      </c>
      <c r="B31236" s="489">
        <v>2371102100</v>
      </c>
      <c r="C31236" s="489" t="s">
        <v>2570</v>
      </c>
      <c r="D31236" s="489" t="s">
        <v>7126</v>
      </c>
    </row>
    <row r="31237" spans="1:4">
      <c r="A31237" s="489" t="str">
        <f t="shared" si="488"/>
        <v>2371102134地域密着型通所介護</v>
      </c>
      <c r="B31237" s="489">
        <v>2371102134</v>
      </c>
      <c r="C31237" s="489" t="s">
        <v>161</v>
      </c>
      <c r="D31237" s="489" t="s">
        <v>7127</v>
      </c>
    </row>
    <row r="31238" spans="1:4">
      <c r="A31238" s="489" t="str">
        <f t="shared" si="488"/>
        <v>2371102134通所型サービス（独自）</v>
      </c>
      <c r="B31238" s="489">
        <v>2371102134</v>
      </c>
      <c r="C31238" s="489" t="s">
        <v>2570</v>
      </c>
      <c r="D31238" s="489" t="s">
        <v>7127</v>
      </c>
    </row>
    <row r="31239" spans="1:4">
      <c r="A31239" s="489" t="str">
        <f t="shared" si="488"/>
        <v>2371102183通所介護</v>
      </c>
      <c r="B31239" s="489">
        <v>2371102183</v>
      </c>
      <c r="C31239" s="489" t="s">
        <v>158</v>
      </c>
      <c r="D31239" s="489" t="s">
        <v>7128</v>
      </c>
    </row>
    <row r="31240" spans="1:4">
      <c r="A31240" s="489" t="str">
        <f t="shared" si="488"/>
        <v>2371102241訪問介護</v>
      </c>
      <c r="B31240" s="489">
        <v>2371102241</v>
      </c>
      <c r="C31240" s="489" t="s">
        <v>140</v>
      </c>
      <c r="D31240" s="489" t="s">
        <v>7129</v>
      </c>
    </row>
    <row r="31241" spans="1:4">
      <c r="A31241" s="489" t="str">
        <f t="shared" si="488"/>
        <v>2371102241訪問介護</v>
      </c>
      <c r="B31241" s="489">
        <v>2371102241</v>
      </c>
      <c r="C31241" s="489" t="s">
        <v>140</v>
      </c>
      <c r="D31241" s="489" t="s">
        <v>7129</v>
      </c>
    </row>
    <row r="31242" spans="1:4">
      <c r="A31242" s="489" t="str">
        <f t="shared" si="488"/>
        <v>2371102282居宅介護支援</v>
      </c>
      <c r="B31242" s="489">
        <v>2371102282</v>
      </c>
      <c r="C31242" s="489" t="s">
        <v>2519</v>
      </c>
      <c r="D31242" s="489" t="s">
        <v>7130</v>
      </c>
    </row>
    <row r="31243" spans="1:4">
      <c r="A31243" s="489" t="str">
        <f t="shared" si="488"/>
        <v>2371102290居宅介護支援</v>
      </c>
      <c r="B31243" s="489">
        <v>2371102290</v>
      </c>
      <c r="C31243" s="489" t="s">
        <v>2519</v>
      </c>
      <c r="D31243" s="489" t="s">
        <v>7131</v>
      </c>
    </row>
    <row r="31244" spans="1:4">
      <c r="A31244" s="489" t="str">
        <f t="shared" si="488"/>
        <v>2371102308居宅介護支援</v>
      </c>
      <c r="B31244" s="489">
        <v>2371102308</v>
      </c>
      <c r="C31244" s="489" t="s">
        <v>2519</v>
      </c>
      <c r="D31244" s="489" t="s">
        <v>7132</v>
      </c>
    </row>
    <row r="31245" spans="1:4">
      <c r="A31245" s="489" t="str">
        <f t="shared" si="488"/>
        <v>2371102316居宅介護支援</v>
      </c>
      <c r="B31245" s="489">
        <v>2371102316</v>
      </c>
      <c r="C31245" s="489" t="s">
        <v>2519</v>
      </c>
      <c r="D31245" s="489" t="s">
        <v>7133</v>
      </c>
    </row>
    <row r="31246" spans="1:4">
      <c r="A31246" s="489" t="str">
        <f t="shared" si="488"/>
        <v>2371102324通所介護</v>
      </c>
      <c r="B31246" s="489">
        <v>2371102324</v>
      </c>
      <c r="C31246" s="489" t="s">
        <v>158</v>
      </c>
      <c r="D31246" s="489" t="s">
        <v>7134</v>
      </c>
    </row>
    <row r="31247" spans="1:4">
      <c r="A31247" s="489" t="str">
        <f t="shared" si="488"/>
        <v>2371102365介護予防短期入所生活介護</v>
      </c>
      <c r="B31247" s="489">
        <v>2371102365</v>
      </c>
      <c r="C31247" s="489" t="s">
        <v>2093</v>
      </c>
      <c r="D31247" s="489" t="s">
        <v>7135</v>
      </c>
    </row>
    <row r="31248" spans="1:4">
      <c r="A31248" s="489" t="str">
        <f t="shared" si="488"/>
        <v>2371102365短期入所生活介護</v>
      </c>
      <c r="B31248" s="489">
        <v>2371102365</v>
      </c>
      <c r="C31248" s="489" t="s">
        <v>2092</v>
      </c>
      <c r="D31248" s="489" t="s">
        <v>7135</v>
      </c>
    </row>
    <row r="31249" spans="1:4">
      <c r="A31249" s="489" t="str">
        <f t="shared" si="488"/>
        <v>2371102381介護老人福祉施設</v>
      </c>
      <c r="B31249" s="489">
        <v>2371102381</v>
      </c>
      <c r="C31249" s="489" t="s">
        <v>1921</v>
      </c>
      <c r="D31249" s="489" t="s">
        <v>7136</v>
      </c>
    </row>
    <row r="31250" spans="1:4">
      <c r="A31250" s="489" t="str">
        <f t="shared" si="488"/>
        <v>2371102407通所介護</v>
      </c>
      <c r="B31250" s="489">
        <v>2371102407</v>
      </c>
      <c r="C31250" s="489" t="s">
        <v>158</v>
      </c>
      <c r="D31250" s="489" t="s">
        <v>7137</v>
      </c>
    </row>
    <row r="31251" spans="1:4">
      <c r="A31251" s="489" t="str">
        <f t="shared" si="488"/>
        <v>2371102415通所介護</v>
      </c>
      <c r="B31251" s="489">
        <v>2371102415</v>
      </c>
      <c r="C31251" s="489" t="s">
        <v>158</v>
      </c>
      <c r="D31251" s="489" t="s">
        <v>7138</v>
      </c>
    </row>
    <row r="31252" spans="1:4">
      <c r="A31252" s="489" t="str">
        <f t="shared" si="488"/>
        <v>2371102423訪問介護</v>
      </c>
      <c r="B31252" s="489">
        <v>2371102423</v>
      </c>
      <c r="C31252" s="489" t="s">
        <v>140</v>
      </c>
      <c r="D31252" s="489" t="s">
        <v>7139</v>
      </c>
    </row>
    <row r="31253" spans="1:4">
      <c r="A31253" s="489" t="str">
        <f t="shared" si="488"/>
        <v>2371102423訪問介護</v>
      </c>
      <c r="B31253" s="489">
        <v>2371102423</v>
      </c>
      <c r="C31253" s="489" t="s">
        <v>140</v>
      </c>
      <c r="D31253" s="489" t="s">
        <v>7139</v>
      </c>
    </row>
    <row r="31254" spans="1:4">
      <c r="A31254" s="489" t="str">
        <f t="shared" si="488"/>
        <v>2371102431訪問介護</v>
      </c>
      <c r="B31254" s="489">
        <v>2371102431</v>
      </c>
      <c r="C31254" s="489" t="s">
        <v>140</v>
      </c>
      <c r="D31254" s="489" t="s">
        <v>7140</v>
      </c>
    </row>
    <row r="31255" spans="1:4">
      <c r="A31255" s="489" t="str">
        <f t="shared" si="488"/>
        <v>2371102431訪問介護</v>
      </c>
      <c r="B31255" s="489">
        <v>2371102431</v>
      </c>
      <c r="C31255" s="489" t="s">
        <v>140</v>
      </c>
      <c r="D31255" s="489" t="s">
        <v>7140</v>
      </c>
    </row>
    <row r="31256" spans="1:4">
      <c r="A31256" s="489" t="str">
        <f t="shared" si="488"/>
        <v>2371102431訪問介護</v>
      </c>
      <c r="B31256" s="489">
        <v>2371102431</v>
      </c>
      <c r="C31256" s="489" t="s">
        <v>140</v>
      </c>
      <c r="D31256" s="489" t="s">
        <v>7140</v>
      </c>
    </row>
    <row r="31257" spans="1:4">
      <c r="A31257" s="489" t="str">
        <f t="shared" si="488"/>
        <v>2371102449訪問介護</v>
      </c>
      <c r="B31257" s="489">
        <v>2371102449</v>
      </c>
      <c r="C31257" s="489" t="s">
        <v>140</v>
      </c>
      <c r="D31257" s="489" t="s">
        <v>7141</v>
      </c>
    </row>
    <row r="31258" spans="1:4">
      <c r="A31258" s="489" t="str">
        <f t="shared" si="488"/>
        <v>2371102449訪問介護</v>
      </c>
      <c r="B31258" s="489">
        <v>2371102449</v>
      </c>
      <c r="C31258" s="489" t="s">
        <v>140</v>
      </c>
      <c r="D31258" s="489" t="s">
        <v>7141</v>
      </c>
    </row>
    <row r="31259" spans="1:4">
      <c r="A31259" s="489" t="str">
        <f t="shared" si="488"/>
        <v>2371102456訪問介護</v>
      </c>
      <c r="B31259" s="489">
        <v>2371102456</v>
      </c>
      <c r="C31259" s="489" t="s">
        <v>140</v>
      </c>
      <c r="D31259" s="489" t="s">
        <v>7142</v>
      </c>
    </row>
    <row r="31260" spans="1:4">
      <c r="A31260" s="489" t="str">
        <f t="shared" si="488"/>
        <v>2371102456訪問介護</v>
      </c>
      <c r="B31260" s="489">
        <v>2371102456</v>
      </c>
      <c r="C31260" s="489" t="s">
        <v>140</v>
      </c>
      <c r="D31260" s="489" t="s">
        <v>7142</v>
      </c>
    </row>
    <row r="31261" spans="1:4">
      <c r="A31261" s="489" t="str">
        <f t="shared" si="488"/>
        <v>2371102464介護予防特定施設入居者生活介護</v>
      </c>
      <c r="B31261" s="489">
        <v>2371102464</v>
      </c>
      <c r="C31261" s="489" t="s">
        <v>2514</v>
      </c>
      <c r="D31261" s="489" t="s">
        <v>7143</v>
      </c>
    </row>
    <row r="31262" spans="1:4">
      <c r="A31262" s="489" t="str">
        <f t="shared" si="488"/>
        <v>2371102464特定施設入居者生活介護</v>
      </c>
      <c r="B31262" s="489">
        <v>2371102464</v>
      </c>
      <c r="C31262" s="489" t="s">
        <v>2513</v>
      </c>
      <c r="D31262" s="489" t="s">
        <v>7143</v>
      </c>
    </row>
    <row r="31263" spans="1:4">
      <c r="A31263" s="489" t="str">
        <f t="shared" si="488"/>
        <v>2371102480訪問介護</v>
      </c>
      <c r="B31263" s="489">
        <v>2371102480</v>
      </c>
      <c r="C31263" s="489" t="s">
        <v>140</v>
      </c>
      <c r="D31263" s="489" t="s">
        <v>7144</v>
      </c>
    </row>
    <row r="31264" spans="1:4">
      <c r="A31264" s="489" t="str">
        <f t="shared" si="488"/>
        <v>2371102480訪問介護</v>
      </c>
      <c r="B31264" s="489">
        <v>2371102480</v>
      </c>
      <c r="C31264" s="489" t="s">
        <v>140</v>
      </c>
      <c r="D31264" s="489" t="s">
        <v>7144</v>
      </c>
    </row>
    <row r="31265" spans="1:4">
      <c r="A31265" s="489" t="str">
        <f t="shared" si="488"/>
        <v>2371102498通所介護</v>
      </c>
      <c r="B31265" s="489">
        <v>2371102498</v>
      </c>
      <c r="C31265" s="489" t="s">
        <v>158</v>
      </c>
      <c r="D31265" s="489" t="s">
        <v>7145</v>
      </c>
    </row>
    <row r="31266" spans="1:4">
      <c r="A31266" s="489" t="str">
        <f t="shared" si="488"/>
        <v>2371102506居宅介護支援</v>
      </c>
      <c r="B31266" s="489">
        <v>2371102506</v>
      </c>
      <c r="C31266" s="489" t="s">
        <v>2519</v>
      </c>
      <c r="D31266" s="489" t="s">
        <v>7146</v>
      </c>
    </row>
    <row r="31267" spans="1:4">
      <c r="A31267" s="489" t="str">
        <f t="shared" si="488"/>
        <v>2371102514介護予防支援</v>
      </c>
      <c r="B31267" s="489">
        <v>2371102514</v>
      </c>
      <c r="C31267" s="489" t="s">
        <v>2520</v>
      </c>
      <c r="D31267" s="489" t="s">
        <v>7147</v>
      </c>
    </row>
    <row r="31268" spans="1:4">
      <c r="A31268" s="489" t="str">
        <f t="shared" si="488"/>
        <v>2371102514居宅介護支援</v>
      </c>
      <c r="B31268" s="489">
        <v>2371102514</v>
      </c>
      <c r="C31268" s="489" t="s">
        <v>2519</v>
      </c>
      <c r="D31268" s="489" t="s">
        <v>7147</v>
      </c>
    </row>
    <row r="31269" spans="1:4">
      <c r="A31269" s="489" t="str">
        <f t="shared" si="488"/>
        <v>2371102530訪問介護</v>
      </c>
      <c r="B31269" s="489">
        <v>2371102530</v>
      </c>
      <c r="C31269" s="489" t="s">
        <v>140</v>
      </c>
      <c r="D31269" s="489" t="s">
        <v>7148</v>
      </c>
    </row>
    <row r="31270" spans="1:4">
      <c r="A31270" s="489" t="str">
        <f t="shared" si="488"/>
        <v>2371102530訪問介護</v>
      </c>
      <c r="B31270" s="489">
        <v>2371102530</v>
      </c>
      <c r="C31270" s="489" t="s">
        <v>140</v>
      </c>
      <c r="D31270" s="489" t="s">
        <v>7148</v>
      </c>
    </row>
    <row r="31271" spans="1:4">
      <c r="A31271" s="489" t="str">
        <f t="shared" si="488"/>
        <v>2371102555訪問介護</v>
      </c>
      <c r="B31271" s="489">
        <v>2371102555</v>
      </c>
      <c r="C31271" s="489" t="s">
        <v>140</v>
      </c>
      <c r="D31271" s="489" t="s">
        <v>7149</v>
      </c>
    </row>
    <row r="31272" spans="1:4">
      <c r="A31272" s="489" t="str">
        <f t="shared" si="488"/>
        <v>2371102555訪問介護</v>
      </c>
      <c r="B31272" s="489">
        <v>2371102555</v>
      </c>
      <c r="C31272" s="489" t="s">
        <v>140</v>
      </c>
      <c r="D31272" s="489" t="s">
        <v>7149</v>
      </c>
    </row>
    <row r="31273" spans="1:4">
      <c r="A31273" s="489" t="str">
        <f t="shared" si="488"/>
        <v>2371102571通所介護</v>
      </c>
      <c r="B31273" s="489">
        <v>2371102571</v>
      </c>
      <c r="C31273" s="489" t="s">
        <v>158</v>
      </c>
      <c r="D31273" s="489" t="s">
        <v>7150</v>
      </c>
    </row>
    <row r="31274" spans="1:4">
      <c r="A31274" s="489" t="str">
        <f t="shared" si="488"/>
        <v>2371102597訪問介護</v>
      </c>
      <c r="B31274" s="489">
        <v>2371102597</v>
      </c>
      <c r="C31274" s="489" t="s">
        <v>140</v>
      </c>
      <c r="D31274" s="489" t="s">
        <v>7151</v>
      </c>
    </row>
    <row r="31275" spans="1:4">
      <c r="A31275" s="489" t="str">
        <f t="shared" si="488"/>
        <v>2371102597訪問介護</v>
      </c>
      <c r="B31275" s="489">
        <v>2371102597</v>
      </c>
      <c r="C31275" s="489" t="s">
        <v>140</v>
      </c>
      <c r="D31275" s="489" t="s">
        <v>7151</v>
      </c>
    </row>
    <row r="31276" spans="1:4">
      <c r="A31276" s="489" t="str">
        <f t="shared" si="488"/>
        <v>2371102605居宅介護支援</v>
      </c>
      <c r="B31276" s="489">
        <v>2371102605</v>
      </c>
      <c r="C31276" s="489" t="s">
        <v>2519</v>
      </c>
      <c r="D31276" s="489" t="s">
        <v>7152</v>
      </c>
    </row>
    <row r="31277" spans="1:4">
      <c r="A31277" s="489" t="str">
        <f t="shared" si="488"/>
        <v>2371102613訪問介護</v>
      </c>
      <c r="B31277" s="489">
        <v>2371102613</v>
      </c>
      <c r="C31277" s="489" t="s">
        <v>140</v>
      </c>
      <c r="D31277" s="489" t="s">
        <v>7152</v>
      </c>
    </row>
    <row r="31278" spans="1:4">
      <c r="A31278" s="489" t="str">
        <f t="shared" si="488"/>
        <v>2371102613訪問介護</v>
      </c>
      <c r="B31278" s="489">
        <v>2371102613</v>
      </c>
      <c r="C31278" s="489" t="s">
        <v>140</v>
      </c>
      <c r="D31278" s="489" t="s">
        <v>7152</v>
      </c>
    </row>
    <row r="31279" spans="1:4">
      <c r="A31279" s="489" t="str">
        <f t="shared" si="488"/>
        <v>2371102621訪問介護</v>
      </c>
      <c r="B31279" s="489">
        <v>2371102621</v>
      </c>
      <c r="C31279" s="489" t="s">
        <v>140</v>
      </c>
      <c r="D31279" s="489" t="s">
        <v>7153</v>
      </c>
    </row>
    <row r="31280" spans="1:4">
      <c r="A31280" s="489" t="str">
        <f t="shared" si="488"/>
        <v>2371102621訪問介護</v>
      </c>
      <c r="B31280" s="489">
        <v>2371102621</v>
      </c>
      <c r="C31280" s="489" t="s">
        <v>140</v>
      </c>
      <c r="D31280" s="489" t="s">
        <v>7153</v>
      </c>
    </row>
    <row r="31281" spans="1:4">
      <c r="A31281" s="489" t="str">
        <f t="shared" si="488"/>
        <v>2371102639訪問介護</v>
      </c>
      <c r="B31281" s="489">
        <v>2371102639</v>
      </c>
      <c r="C31281" s="489" t="s">
        <v>140</v>
      </c>
      <c r="D31281" s="489" t="s">
        <v>7154</v>
      </c>
    </row>
    <row r="31282" spans="1:4">
      <c r="A31282" s="489" t="str">
        <f t="shared" si="488"/>
        <v>2371102639訪問介護</v>
      </c>
      <c r="B31282" s="489">
        <v>2371102639</v>
      </c>
      <c r="C31282" s="489" t="s">
        <v>140</v>
      </c>
      <c r="D31282" s="489" t="s">
        <v>7154</v>
      </c>
    </row>
    <row r="31283" spans="1:4">
      <c r="A31283" s="489" t="str">
        <f t="shared" si="488"/>
        <v>2371102647通所介護</v>
      </c>
      <c r="B31283" s="489">
        <v>2371102647</v>
      </c>
      <c r="C31283" s="489" t="s">
        <v>158</v>
      </c>
      <c r="D31283" s="489" t="s">
        <v>7154</v>
      </c>
    </row>
    <row r="31284" spans="1:4">
      <c r="A31284" s="489" t="str">
        <f t="shared" si="488"/>
        <v>2371102662居宅介護支援</v>
      </c>
      <c r="B31284" s="489">
        <v>2371102662</v>
      </c>
      <c r="C31284" s="489" t="s">
        <v>2519</v>
      </c>
      <c r="D31284" s="489" t="s">
        <v>7155</v>
      </c>
    </row>
    <row r="31285" spans="1:4">
      <c r="A31285" s="489" t="str">
        <f t="shared" si="488"/>
        <v>2371102670介護予防特定施設入居者生活介護</v>
      </c>
      <c r="B31285" s="489">
        <v>2371102670</v>
      </c>
      <c r="C31285" s="489" t="s">
        <v>2514</v>
      </c>
      <c r="D31285" s="489" t="s">
        <v>7156</v>
      </c>
    </row>
    <row r="31286" spans="1:4">
      <c r="A31286" s="489" t="str">
        <f t="shared" si="488"/>
        <v>2371102670特定施設入居者生活介護</v>
      </c>
      <c r="B31286" s="489">
        <v>2371102670</v>
      </c>
      <c r="C31286" s="489" t="s">
        <v>2513</v>
      </c>
      <c r="D31286" s="489" t="s">
        <v>7156</v>
      </c>
    </row>
    <row r="31287" spans="1:4">
      <c r="A31287" s="489" t="str">
        <f t="shared" si="488"/>
        <v>2371102688訪問介護</v>
      </c>
      <c r="B31287" s="489">
        <v>2371102688</v>
      </c>
      <c r="C31287" s="489" t="s">
        <v>140</v>
      </c>
      <c r="D31287" s="489" t="s">
        <v>7157</v>
      </c>
    </row>
    <row r="31288" spans="1:4">
      <c r="A31288" s="489" t="str">
        <f t="shared" si="488"/>
        <v>2371102688訪問介護</v>
      </c>
      <c r="B31288" s="489">
        <v>2371102688</v>
      </c>
      <c r="C31288" s="489" t="s">
        <v>140</v>
      </c>
      <c r="D31288" s="489" t="s">
        <v>7157</v>
      </c>
    </row>
    <row r="31289" spans="1:4">
      <c r="A31289" s="489" t="str">
        <f t="shared" si="488"/>
        <v>2371102696訪問介護</v>
      </c>
      <c r="B31289" s="489">
        <v>2371102696</v>
      </c>
      <c r="C31289" s="489" t="s">
        <v>140</v>
      </c>
      <c r="D31289" s="489" t="s">
        <v>7158</v>
      </c>
    </row>
    <row r="31290" spans="1:4">
      <c r="A31290" s="489" t="str">
        <f t="shared" si="488"/>
        <v>2371102696訪問介護</v>
      </c>
      <c r="B31290" s="489">
        <v>2371102696</v>
      </c>
      <c r="C31290" s="489" t="s">
        <v>140</v>
      </c>
      <c r="D31290" s="489" t="s">
        <v>7158</v>
      </c>
    </row>
    <row r="31291" spans="1:4">
      <c r="A31291" s="489" t="str">
        <f t="shared" si="488"/>
        <v>2371102704通所介護</v>
      </c>
      <c r="B31291" s="489">
        <v>2371102704</v>
      </c>
      <c r="C31291" s="489" t="s">
        <v>158</v>
      </c>
      <c r="D31291" s="489" t="s">
        <v>7159</v>
      </c>
    </row>
    <row r="31292" spans="1:4">
      <c r="A31292" s="489" t="str">
        <f t="shared" si="488"/>
        <v>2371102712訪問介護</v>
      </c>
      <c r="B31292" s="489">
        <v>2371102712</v>
      </c>
      <c r="C31292" s="489" t="s">
        <v>140</v>
      </c>
      <c r="D31292" s="489" t="s">
        <v>7160</v>
      </c>
    </row>
    <row r="31293" spans="1:4">
      <c r="A31293" s="489" t="str">
        <f t="shared" si="488"/>
        <v>2371102712訪問介護</v>
      </c>
      <c r="B31293" s="489">
        <v>2371102712</v>
      </c>
      <c r="C31293" s="489" t="s">
        <v>140</v>
      </c>
      <c r="D31293" s="489" t="s">
        <v>7160</v>
      </c>
    </row>
    <row r="31294" spans="1:4">
      <c r="A31294" s="489" t="str">
        <f t="shared" si="488"/>
        <v>2371102738居宅介護支援</v>
      </c>
      <c r="B31294" s="489">
        <v>2371102738</v>
      </c>
      <c r="C31294" s="489" t="s">
        <v>2519</v>
      </c>
      <c r="D31294" s="489" t="s">
        <v>7161</v>
      </c>
    </row>
    <row r="31295" spans="1:4">
      <c r="A31295" s="489" t="str">
        <f t="shared" si="488"/>
        <v>2371102753訪問介護</v>
      </c>
      <c r="B31295" s="489">
        <v>2371102753</v>
      </c>
      <c r="C31295" s="489" t="s">
        <v>140</v>
      </c>
      <c r="D31295" s="489" t="s">
        <v>7162</v>
      </c>
    </row>
    <row r="31296" spans="1:4">
      <c r="A31296" s="489" t="str">
        <f t="shared" si="488"/>
        <v>2371102753訪問介護</v>
      </c>
      <c r="B31296" s="489">
        <v>2371102753</v>
      </c>
      <c r="C31296" s="489" t="s">
        <v>140</v>
      </c>
      <c r="D31296" s="489" t="s">
        <v>7162</v>
      </c>
    </row>
    <row r="31297" spans="1:4">
      <c r="A31297" s="489" t="str">
        <f t="shared" si="488"/>
        <v>2371102761訪問介護</v>
      </c>
      <c r="B31297" s="489">
        <v>2371102761</v>
      </c>
      <c r="C31297" s="489" t="s">
        <v>140</v>
      </c>
      <c r="D31297" s="489" t="s">
        <v>7163</v>
      </c>
    </row>
    <row r="31298" spans="1:4">
      <c r="A31298" s="489" t="str">
        <f t="shared" ref="A31298:A31361" si="489">B31298&amp;C31298</f>
        <v>2371102761訪問介護</v>
      </c>
      <c r="B31298" s="489">
        <v>2371102761</v>
      </c>
      <c r="C31298" s="489" t="s">
        <v>140</v>
      </c>
      <c r="D31298" s="489" t="s">
        <v>7163</v>
      </c>
    </row>
    <row r="31299" spans="1:4">
      <c r="A31299" s="489" t="str">
        <f t="shared" si="489"/>
        <v>2371102795訪問介護</v>
      </c>
      <c r="B31299" s="489">
        <v>2371102795</v>
      </c>
      <c r="C31299" s="489" t="s">
        <v>140</v>
      </c>
      <c r="D31299" s="489" t="s">
        <v>7164</v>
      </c>
    </row>
    <row r="31300" spans="1:4">
      <c r="A31300" s="489" t="str">
        <f t="shared" si="489"/>
        <v>2371102795訪問介護</v>
      </c>
      <c r="B31300" s="489">
        <v>2371102795</v>
      </c>
      <c r="C31300" s="489" t="s">
        <v>140</v>
      </c>
      <c r="D31300" s="489" t="s">
        <v>7164</v>
      </c>
    </row>
    <row r="31301" spans="1:4">
      <c r="A31301" s="489" t="str">
        <f t="shared" si="489"/>
        <v>2371102803訪問介護</v>
      </c>
      <c r="B31301" s="489">
        <v>2371102803</v>
      </c>
      <c r="C31301" s="489" t="s">
        <v>140</v>
      </c>
      <c r="D31301" s="489" t="s">
        <v>7165</v>
      </c>
    </row>
    <row r="31302" spans="1:4">
      <c r="A31302" s="489" t="str">
        <f t="shared" si="489"/>
        <v>2371102803訪問介護</v>
      </c>
      <c r="B31302" s="489">
        <v>2371102803</v>
      </c>
      <c r="C31302" s="489" t="s">
        <v>140</v>
      </c>
      <c r="D31302" s="489" t="s">
        <v>7165</v>
      </c>
    </row>
    <row r="31303" spans="1:4">
      <c r="A31303" s="489" t="str">
        <f t="shared" si="489"/>
        <v>2371102811訪問介護</v>
      </c>
      <c r="B31303" s="489">
        <v>2371102811</v>
      </c>
      <c r="C31303" s="489" t="s">
        <v>140</v>
      </c>
      <c r="D31303" s="489" t="s">
        <v>7166</v>
      </c>
    </row>
    <row r="31304" spans="1:4">
      <c r="A31304" s="489" t="str">
        <f t="shared" si="489"/>
        <v>2371102811訪問介護</v>
      </c>
      <c r="B31304" s="489">
        <v>2371102811</v>
      </c>
      <c r="C31304" s="489" t="s">
        <v>140</v>
      </c>
      <c r="D31304" s="489" t="s">
        <v>7166</v>
      </c>
    </row>
    <row r="31305" spans="1:4">
      <c r="A31305" s="489" t="str">
        <f t="shared" si="489"/>
        <v>2371102837訪問介護</v>
      </c>
      <c r="B31305" s="489">
        <v>2371102837</v>
      </c>
      <c r="C31305" s="489" t="s">
        <v>140</v>
      </c>
      <c r="D31305" s="489" t="s">
        <v>7167</v>
      </c>
    </row>
    <row r="31306" spans="1:4">
      <c r="A31306" s="489" t="str">
        <f t="shared" si="489"/>
        <v>2371102837訪問介護</v>
      </c>
      <c r="B31306" s="489">
        <v>2371102837</v>
      </c>
      <c r="C31306" s="489" t="s">
        <v>140</v>
      </c>
      <c r="D31306" s="489" t="s">
        <v>7167</v>
      </c>
    </row>
    <row r="31307" spans="1:4">
      <c r="A31307" s="489" t="str">
        <f t="shared" si="489"/>
        <v>2371102852介護予防特定施設入居者生活介護</v>
      </c>
      <c r="B31307" s="489">
        <v>2371102852</v>
      </c>
      <c r="C31307" s="489" t="s">
        <v>2514</v>
      </c>
      <c r="D31307" s="489" t="s">
        <v>7168</v>
      </c>
    </row>
    <row r="31308" spans="1:4">
      <c r="A31308" s="489" t="str">
        <f t="shared" si="489"/>
        <v>2371102852特定施設入居者生活介護</v>
      </c>
      <c r="B31308" s="489">
        <v>2371102852</v>
      </c>
      <c r="C31308" s="489" t="s">
        <v>2513</v>
      </c>
      <c r="D31308" s="489" t="s">
        <v>7168</v>
      </c>
    </row>
    <row r="31309" spans="1:4">
      <c r="A31309" s="489" t="str">
        <f t="shared" si="489"/>
        <v>2371102860訪問介護</v>
      </c>
      <c r="B31309" s="489">
        <v>2371102860</v>
      </c>
      <c r="C31309" s="489" t="s">
        <v>140</v>
      </c>
      <c r="D31309" s="489" t="s">
        <v>7169</v>
      </c>
    </row>
    <row r="31310" spans="1:4">
      <c r="A31310" s="489" t="str">
        <f t="shared" si="489"/>
        <v>2371102860訪問介護</v>
      </c>
      <c r="B31310" s="489">
        <v>2371102860</v>
      </c>
      <c r="C31310" s="489" t="s">
        <v>140</v>
      </c>
      <c r="D31310" s="489" t="s">
        <v>7169</v>
      </c>
    </row>
    <row r="31311" spans="1:4">
      <c r="A31311" s="489" t="str">
        <f t="shared" si="489"/>
        <v>2371102886居宅介護支援</v>
      </c>
      <c r="B31311" s="489">
        <v>2371102886</v>
      </c>
      <c r="C31311" s="489" t="s">
        <v>2519</v>
      </c>
      <c r="D31311" s="489" t="s">
        <v>7170</v>
      </c>
    </row>
    <row r="31312" spans="1:4">
      <c r="A31312" s="489" t="str">
        <f t="shared" si="489"/>
        <v>2371102902居宅介護支援</v>
      </c>
      <c r="B31312" s="489">
        <v>2371102902</v>
      </c>
      <c r="C31312" s="489" t="s">
        <v>2519</v>
      </c>
      <c r="D31312" s="489" t="s">
        <v>7171</v>
      </c>
    </row>
    <row r="31313" spans="1:4">
      <c r="A31313" s="489" t="str">
        <f t="shared" si="489"/>
        <v>2371102910訪問介護</v>
      </c>
      <c r="B31313" s="489">
        <v>2371102910</v>
      </c>
      <c r="C31313" s="489" t="s">
        <v>140</v>
      </c>
      <c r="D31313" s="489" t="s">
        <v>7172</v>
      </c>
    </row>
    <row r="31314" spans="1:4">
      <c r="A31314" s="489" t="str">
        <f t="shared" si="489"/>
        <v>2371102910訪問介護</v>
      </c>
      <c r="B31314" s="489">
        <v>2371102910</v>
      </c>
      <c r="C31314" s="489" t="s">
        <v>140</v>
      </c>
      <c r="D31314" s="489" t="s">
        <v>7172</v>
      </c>
    </row>
    <row r="31315" spans="1:4">
      <c r="A31315" s="489" t="str">
        <f t="shared" si="489"/>
        <v>2371102928訪問介護</v>
      </c>
      <c r="B31315" s="489">
        <v>2371102928</v>
      </c>
      <c r="C31315" s="489" t="s">
        <v>140</v>
      </c>
      <c r="D31315" s="489" t="s">
        <v>7173</v>
      </c>
    </row>
    <row r="31316" spans="1:4">
      <c r="A31316" s="489" t="str">
        <f t="shared" si="489"/>
        <v>2371102928訪問介護</v>
      </c>
      <c r="B31316" s="489">
        <v>2371102928</v>
      </c>
      <c r="C31316" s="489" t="s">
        <v>140</v>
      </c>
      <c r="D31316" s="489" t="s">
        <v>7173</v>
      </c>
    </row>
    <row r="31317" spans="1:4">
      <c r="A31317" s="489" t="str">
        <f t="shared" si="489"/>
        <v>2371102936訪問介護</v>
      </c>
      <c r="B31317" s="489">
        <v>2371102936</v>
      </c>
      <c r="C31317" s="489" t="s">
        <v>140</v>
      </c>
      <c r="D31317" s="489" t="s">
        <v>7174</v>
      </c>
    </row>
    <row r="31318" spans="1:4">
      <c r="A31318" s="489" t="str">
        <f t="shared" si="489"/>
        <v>2371102936訪問介護</v>
      </c>
      <c r="B31318" s="489">
        <v>2371102936</v>
      </c>
      <c r="C31318" s="489" t="s">
        <v>140</v>
      </c>
      <c r="D31318" s="489" t="s">
        <v>7174</v>
      </c>
    </row>
    <row r="31319" spans="1:4">
      <c r="A31319" s="489" t="str">
        <f t="shared" si="489"/>
        <v>2371102944居宅介護支援</v>
      </c>
      <c r="B31319" s="489">
        <v>2371102944</v>
      </c>
      <c r="C31319" s="489" t="s">
        <v>2519</v>
      </c>
      <c r="D31319" s="489" t="s">
        <v>6602</v>
      </c>
    </row>
    <row r="31320" spans="1:4">
      <c r="A31320" s="489" t="str">
        <f t="shared" si="489"/>
        <v>2371102951訪問介護</v>
      </c>
      <c r="B31320" s="489">
        <v>2371102951</v>
      </c>
      <c r="C31320" s="489" t="s">
        <v>140</v>
      </c>
      <c r="D31320" s="489" t="s">
        <v>7175</v>
      </c>
    </row>
    <row r="31321" spans="1:4">
      <c r="A31321" s="489" t="str">
        <f t="shared" si="489"/>
        <v>2371102951訪問介護</v>
      </c>
      <c r="B31321" s="489">
        <v>2371102951</v>
      </c>
      <c r="C31321" s="489" t="s">
        <v>140</v>
      </c>
      <c r="D31321" s="489" t="s">
        <v>7175</v>
      </c>
    </row>
    <row r="31322" spans="1:4">
      <c r="A31322" s="489" t="str">
        <f t="shared" si="489"/>
        <v>2371102969訪問介護</v>
      </c>
      <c r="B31322" s="489">
        <v>2371102969</v>
      </c>
      <c r="C31322" s="489" t="s">
        <v>140</v>
      </c>
      <c r="D31322" s="489" t="s">
        <v>7041</v>
      </c>
    </row>
    <row r="31323" spans="1:4">
      <c r="A31323" s="489" t="str">
        <f t="shared" si="489"/>
        <v>2371102969訪問介護</v>
      </c>
      <c r="B31323" s="489">
        <v>2371102969</v>
      </c>
      <c r="C31323" s="489" t="s">
        <v>140</v>
      </c>
      <c r="D31323" s="489" t="s">
        <v>7041</v>
      </c>
    </row>
    <row r="31324" spans="1:4">
      <c r="A31324" s="489" t="str">
        <f t="shared" si="489"/>
        <v>2371102977訪問介護</v>
      </c>
      <c r="B31324" s="489">
        <v>2371102977</v>
      </c>
      <c r="C31324" s="489" t="s">
        <v>140</v>
      </c>
      <c r="D31324" s="489" t="s">
        <v>7176</v>
      </c>
    </row>
    <row r="31325" spans="1:4">
      <c r="A31325" s="489" t="str">
        <f t="shared" si="489"/>
        <v>2371102977訪問介護</v>
      </c>
      <c r="B31325" s="489">
        <v>2371102977</v>
      </c>
      <c r="C31325" s="489" t="s">
        <v>140</v>
      </c>
      <c r="D31325" s="489" t="s">
        <v>7176</v>
      </c>
    </row>
    <row r="31326" spans="1:4">
      <c r="A31326" s="489" t="str">
        <f t="shared" si="489"/>
        <v>2371102985訪問介護</v>
      </c>
      <c r="B31326" s="489">
        <v>2371102985</v>
      </c>
      <c r="C31326" s="489" t="s">
        <v>140</v>
      </c>
      <c r="D31326" s="489" t="s">
        <v>7177</v>
      </c>
    </row>
    <row r="31327" spans="1:4">
      <c r="A31327" s="489" t="str">
        <f t="shared" si="489"/>
        <v>2371102985訪問介護</v>
      </c>
      <c r="B31327" s="489">
        <v>2371102985</v>
      </c>
      <c r="C31327" s="489" t="s">
        <v>140</v>
      </c>
      <c r="D31327" s="489" t="s">
        <v>7177</v>
      </c>
    </row>
    <row r="31328" spans="1:4">
      <c r="A31328" s="489" t="str">
        <f t="shared" si="489"/>
        <v>2371102993訪問介護</v>
      </c>
      <c r="B31328" s="489">
        <v>2371102993</v>
      </c>
      <c r="C31328" s="489" t="s">
        <v>140</v>
      </c>
      <c r="D31328" s="489" t="s">
        <v>7178</v>
      </c>
    </row>
    <row r="31329" spans="1:4">
      <c r="A31329" s="489" t="str">
        <f t="shared" si="489"/>
        <v>2371102993訪問介護</v>
      </c>
      <c r="B31329" s="489">
        <v>2371102993</v>
      </c>
      <c r="C31329" s="489" t="s">
        <v>140</v>
      </c>
      <c r="D31329" s="489" t="s">
        <v>7178</v>
      </c>
    </row>
    <row r="31330" spans="1:4">
      <c r="A31330" s="489" t="str">
        <f t="shared" si="489"/>
        <v>2371103009通所介護</v>
      </c>
      <c r="B31330" s="489">
        <v>2371103009</v>
      </c>
      <c r="C31330" s="489" t="s">
        <v>158</v>
      </c>
      <c r="D31330" s="489" t="s">
        <v>7179</v>
      </c>
    </row>
    <row r="31331" spans="1:4">
      <c r="A31331" s="489" t="str">
        <f t="shared" si="489"/>
        <v>2371103025訪問介護</v>
      </c>
      <c r="B31331" s="489">
        <v>2371103025</v>
      </c>
      <c r="C31331" s="489" t="s">
        <v>140</v>
      </c>
      <c r="D31331" s="489" t="s">
        <v>7180</v>
      </c>
    </row>
    <row r="31332" spans="1:4">
      <c r="A31332" s="489" t="str">
        <f t="shared" si="489"/>
        <v>2371103025訪問介護</v>
      </c>
      <c r="B31332" s="489">
        <v>2371103025</v>
      </c>
      <c r="C31332" s="489" t="s">
        <v>140</v>
      </c>
      <c r="D31332" s="489" t="s">
        <v>7180</v>
      </c>
    </row>
    <row r="31333" spans="1:4">
      <c r="A31333" s="489" t="str">
        <f t="shared" si="489"/>
        <v>2371103033訪問介護</v>
      </c>
      <c r="B31333" s="489">
        <v>2371103033</v>
      </c>
      <c r="C31333" s="489" t="s">
        <v>140</v>
      </c>
      <c r="D31333" s="489" t="s">
        <v>7181</v>
      </c>
    </row>
    <row r="31334" spans="1:4">
      <c r="A31334" s="489" t="str">
        <f t="shared" si="489"/>
        <v>2371103033訪問介護</v>
      </c>
      <c r="B31334" s="489">
        <v>2371103033</v>
      </c>
      <c r="C31334" s="489" t="s">
        <v>140</v>
      </c>
      <c r="D31334" s="489" t="s">
        <v>7181</v>
      </c>
    </row>
    <row r="31335" spans="1:4">
      <c r="A31335" s="489" t="str">
        <f t="shared" si="489"/>
        <v>2371103041通所介護</v>
      </c>
      <c r="B31335" s="489">
        <v>2371103041</v>
      </c>
      <c r="C31335" s="489" t="s">
        <v>158</v>
      </c>
      <c r="D31335" s="489" t="s">
        <v>7182</v>
      </c>
    </row>
    <row r="31336" spans="1:4">
      <c r="A31336" s="489" t="str">
        <f t="shared" si="489"/>
        <v>2371103058訪問介護</v>
      </c>
      <c r="B31336" s="489">
        <v>2371103058</v>
      </c>
      <c r="C31336" s="489" t="s">
        <v>140</v>
      </c>
      <c r="D31336" s="489" t="s">
        <v>7183</v>
      </c>
    </row>
    <row r="31337" spans="1:4">
      <c r="A31337" s="489" t="str">
        <f t="shared" si="489"/>
        <v>2371103058訪問介護</v>
      </c>
      <c r="B31337" s="489">
        <v>2371103058</v>
      </c>
      <c r="C31337" s="489" t="s">
        <v>140</v>
      </c>
      <c r="D31337" s="489" t="s">
        <v>7183</v>
      </c>
    </row>
    <row r="31338" spans="1:4">
      <c r="A31338" s="489" t="str">
        <f t="shared" si="489"/>
        <v>2371103066訪問介護</v>
      </c>
      <c r="B31338" s="489">
        <v>2371103066</v>
      </c>
      <c r="C31338" s="489" t="s">
        <v>140</v>
      </c>
      <c r="D31338" s="489" t="s">
        <v>7184</v>
      </c>
    </row>
    <row r="31339" spans="1:4">
      <c r="A31339" s="489" t="str">
        <f t="shared" si="489"/>
        <v>2371103066訪問介護</v>
      </c>
      <c r="B31339" s="489">
        <v>2371103066</v>
      </c>
      <c r="C31339" s="489" t="s">
        <v>140</v>
      </c>
      <c r="D31339" s="489" t="s">
        <v>7184</v>
      </c>
    </row>
    <row r="31340" spans="1:4">
      <c r="A31340" s="489" t="str">
        <f t="shared" si="489"/>
        <v>2371103074通所介護</v>
      </c>
      <c r="B31340" s="489">
        <v>2371103074</v>
      </c>
      <c r="C31340" s="489" t="s">
        <v>158</v>
      </c>
      <c r="D31340" s="489" t="s">
        <v>7185</v>
      </c>
    </row>
    <row r="31341" spans="1:4">
      <c r="A31341" s="489" t="str">
        <f t="shared" si="489"/>
        <v>2371103082訪問介護</v>
      </c>
      <c r="B31341" s="489">
        <v>2371103082</v>
      </c>
      <c r="C31341" s="489" t="s">
        <v>140</v>
      </c>
      <c r="D31341" s="489" t="s">
        <v>7186</v>
      </c>
    </row>
    <row r="31342" spans="1:4">
      <c r="A31342" s="489" t="str">
        <f t="shared" si="489"/>
        <v>2371103082訪問介護</v>
      </c>
      <c r="B31342" s="489">
        <v>2371103082</v>
      </c>
      <c r="C31342" s="489" t="s">
        <v>140</v>
      </c>
      <c r="D31342" s="489" t="s">
        <v>7186</v>
      </c>
    </row>
    <row r="31343" spans="1:4">
      <c r="A31343" s="489" t="str">
        <f t="shared" si="489"/>
        <v>2371103108介護予防支援</v>
      </c>
      <c r="B31343" s="489">
        <v>2371103108</v>
      </c>
      <c r="C31343" s="489" t="s">
        <v>2520</v>
      </c>
      <c r="D31343" s="489" t="s">
        <v>7187</v>
      </c>
    </row>
    <row r="31344" spans="1:4">
      <c r="A31344" s="489" t="str">
        <f t="shared" si="489"/>
        <v>2371103108居宅介護支援</v>
      </c>
      <c r="B31344" s="489">
        <v>2371103108</v>
      </c>
      <c r="C31344" s="489" t="s">
        <v>2519</v>
      </c>
      <c r="D31344" s="489" t="s">
        <v>7187</v>
      </c>
    </row>
    <row r="31345" spans="1:4">
      <c r="A31345" s="489" t="str">
        <f t="shared" si="489"/>
        <v>2371103116訪問介護</v>
      </c>
      <c r="B31345" s="489">
        <v>2371103116</v>
      </c>
      <c r="C31345" s="489" t="s">
        <v>140</v>
      </c>
      <c r="D31345" s="489" t="s">
        <v>7188</v>
      </c>
    </row>
    <row r="31346" spans="1:4">
      <c r="A31346" s="489" t="str">
        <f t="shared" si="489"/>
        <v>2371103116訪問介護</v>
      </c>
      <c r="B31346" s="489">
        <v>2371103116</v>
      </c>
      <c r="C31346" s="489" t="s">
        <v>140</v>
      </c>
      <c r="D31346" s="489" t="s">
        <v>7188</v>
      </c>
    </row>
    <row r="31347" spans="1:4">
      <c r="A31347" s="489" t="str">
        <f t="shared" si="489"/>
        <v>2371103124居宅介護支援</v>
      </c>
      <c r="B31347" s="489">
        <v>2371103124</v>
      </c>
      <c r="C31347" s="489" t="s">
        <v>2519</v>
      </c>
      <c r="D31347" s="489" t="s">
        <v>7189</v>
      </c>
    </row>
    <row r="31348" spans="1:4">
      <c r="A31348" s="489" t="str">
        <f t="shared" si="489"/>
        <v>2371103140訪問介護</v>
      </c>
      <c r="B31348" s="489">
        <v>2371103140</v>
      </c>
      <c r="C31348" s="489" t="s">
        <v>140</v>
      </c>
      <c r="D31348" s="489" t="s">
        <v>7190</v>
      </c>
    </row>
    <row r="31349" spans="1:4">
      <c r="A31349" s="489" t="str">
        <f t="shared" si="489"/>
        <v>2371103140訪問介護</v>
      </c>
      <c r="B31349" s="489">
        <v>2371103140</v>
      </c>
      <c r="C31349" s="489" t="s">
        <v>140</v>
      </c>
      <c r="D31349" s="489" t="s">
        <v>7190</v>
      </c>
    </row>
    <row r="31350" spans="1:4">
      <c r="A31350" s="489" t="str">
        <f t="shared" si="489"/>
        <v>2371103157訪問介護</v>
      </c>
      <c r="B31350" s="489">
        <v>2371103157</v>
      </c>
      <c r="C31350" s="489" t="s">
        <v>140</v>
      </c>
      <c r="D31350" s="489" t="s">
        <v>7191</v>
      </c>
    </row>
    <row r="31351" spans="1:4">
      <c r="A31351" s="489" t="str">
        <f t="shared" si="489"/>
        <v>2371103157訪問介護</v>
      </c>
      <c r="B31351" s="489">
        <v>2371103157</v>
      </c>
      <c r="C31351" s="489" t="s">
        <v>140</v>
      </c>
      <c r="D31351" s="489" t="s">
        <v>7191</v>
      </c>
    </row>
    <row r="31352" spans="1:4">
      <c r="A31352" s="489" t="str">
        <f t="shared" si="489"/>
        <v>2371103165訪問介護</v>
      </c>
      <c r="B31352" s="489">
        <v>2371103165</v>
      </c>
      <c r="C31352" s="489" t="s">
        <v>140</v>
      </c>
      <c r="D31352" s="489" t="s">
        <v>7192</v>
      </c>
    </row>
    <row r="31353" spans="1:4">
      <c r="A31353" s="489" t="str">
        <f t="shared" si="489"/>
        <v>2371103165訪問介護</v>
      </c>
      <c r="B31353" s="489">
        <v>2371103165</v>
      </c>
      <c r="C31353" s="489" t="s">
        <v>140</v>
      </c>
      <c r="D31353" s="489" t="s">
        <v>7192</v>
      </c>
    </row>
    <row r="31354" spans="1:4">
      <c r="A31354" s="489" t="str">
        <f t="shared" si="489"/>
        <v>2371103181居宅介護支援</v>
      </c>
      <c r="B31354" s="489">
        <v>2371103181</v>
      </c>
      <c r="C31354" s="489" t="s">
        <v>2519</v>
      </c>
      <c r="D31354" s="489" t="s">
        <v>7193</v>
      </c>
    </row>
    <row r="31355" spans="1:4">
      <c r="A31355" s="489" t="str">
        <f t="shared" si="489"/>
        <v>2371103199訪問介護</v>
      </c>
      <c r="B31355" s="489">
        <v>2371103199</v>
      </c>
      <c r="C31355" s="489" t="s">
        <v>140</v>
      </c>
      <c r="D31355" s="489" t="s">
        <v>19450</v>
      </c>
    </row>
    <row r="31356" spans="1:4">
      <c r="A31356" s="489" t="str">
        <f t="shared" si="489"/>
        <v>2371103199訪問介護</v>
      </c>
      <c r="B31356" s="489">
        <v>2371103199</v>
      </c>
      <c r="C31356" s="489" t="s">
        <v>140</v>
      </c>
      <c r="D31356" s="489" t="s">
        <v>19450</v>
      </c>
    </row>
    <row r="31357" spans="1:4">
      <c r="A31357" s="489" t="str">
        <f t="shared" si="489"/>
        <v>2371200037居宅介護支援</v>
      </c>
      <c r="B31357" s="489">
        <v>2371200037</v>
      </c>
      <c r="C31357" s="489" t="s">
        <v>2519</v>
      </c>
      <c r="D31357" s="489" t="s">
        <v>7194</v>
      </c>
    </row>
    <row r="31358" spans="1:4">
      <c r="A31358" s="489" t="str">
        <f t="shared" si="489"/>
        <v>2371200045居宅介護支援</v>
      </c>
      <c r="B31358" s="489">
        <v>2371200045</v>
      </c>
      <c r="C31358" s="489" t="s">
        <v>2519</v>
      </c>
      <c r="D31358" s="489" t="s">
        <v>7195</v>
      </c>
    </row>
    <row r="31359" spans="1:4">
      <c r="A31359" s="489" t="str">
        <f t="shared" si="489"/>
        <v>2371200060介護予防支援</v>
      </c>
      <c r="B31359" s="489">
        <v>2371200060</v>
      </c>
      <c r="C31359" s="489" t="s">
        <v>2520</v>
      </c>
      <c r="D31359" s="489" t="s">
        <v>7196</v>
      </c>
    </row>
    <row r="31360" spans="1:4">
      <c r="A31360" s="489" t="str">
        <f t="shared" si="489"/>
        <v>2371200060居宅介護支援</v>
      </c>
      <c r="B31360" s="489">
        <v>2371200060</v>
      </c>
      <c r="C31360" s="489" t="s">
        <v>2519</v>
      </c>
      <c r="D31360" s="489" t="s">
        <v>7196</v>
      </c>
    </row>
    <row r="31361" spans="1:4">
      <c r="A31361" s="489" t="str">
        <f t="shared" si="489"/>
        <v>2371200060訪問介護</v>
      </c>
      <c r="B31361" s="489">
        <v>2371200060</v>
      </c>
      <c r="C31361" s="489" t="s">
        <v>140</v>
      </c>
      <c r="D31361" s="489" t="s">
        <v>7196</v>
      </c>
    </row>
    <row r="31362" spans="1:4">
      <c r="A31362" s="489" t="str">
        <f t="shared" ref="A31362:A31425" si="490">B31362&amp;C31362</f>
        <v>2371200060訪問介護</v>
      </c>
      <c r="B31362" s="489">
        <v>2371200060</v>
      </c>
      <c r="C31362" s="489" t="s">
        <v>140</v>
      </c>
      <c r="D31362" s="489" t="s">
        <v>7196</v>
      </c>
    </row>
    <row r="31363" spans="1:4">
      <c r="A31363" s="489" t="str">
        <f t="shared" si="490"/>
        <v>2371200060訪問型サービス（独自）</v>
      </c>
      <c r="B31363" s="489">
        <v>2371200060</v>
      </c>
      <c r="C31363" s="489" t="s">
        <v>2571</v>
      </c>
      <c r="D31363" s="489" t="s">
        <v>7196</v>
      </c>
    </row>
    <row r="31364" spans="1:4">
      <c r="A31364" s="489" t="str">
        <f t="shared" si="490"/>
        <v>2371200086居宅介護支援</v>
      </c>
      <c r="B31364" s="489">
        <v>2371200086</v>
      </c>
      <c r="C31364" s="489" t="s">
        <v>2519</v>
      </c>
      <c r="D31364" s="489" t="s">
        <v>7197</v>
      </c>
    </row>
    <row r="31365" spans="1:4">
      <c r="A31365" s="489" t="str">
        <f t="shared" si="490"/>
        <v>2371200094居宅介護支援</v>
      </c>
      <c r="B31365" s="489">
        <v>2371200094</v>
      </c>
      <c r="C31365" s="489" t="s">
        <v>2519</v>
      </c>
      <c r="D31365" s="489" t="s">
        <v>7198</v>
      </c>
    </row>
    <row r="31366" spans="1:4">
      <c r="A31366" s="489" t="str">
        <f t="shared" si="490"/>
        <v>2371200110介護予防支援</v>
      </c>
      <c r="B31366" s="489">
        <v>2371200110</v>
      </c>
      <c r="C31366" s="489" t="s">
        <v>2520</v>
      </c>
      <c r="D31366" s="489" t="s">
        <v>7199</v>
      </c>
    </row>
    <row r="31367" spans="1:4">
      <c r="A31367" s="489" t="str">
        <f t="shared" si="490"/>
        <v>2371200110居宅介護支援</v>
      </c>
      <c r="B31367" s="489">
        <v>2371200110</v>
      </c>
      <c r="C31367" s="489" t="s">
        <v>2519</v>
      </c>
      <c r="D31367" s="489" t="s">
        <v>7199</v>
      </c>
    </row>
    <row r="31368" spans="1:4">
      <c r="A31368" s="489" t="str">
        <f t="shared" si="490"/>
        <v>2371200136居宅介護支援</v>
      </c>
      <c r="B31368" s="489">
        <v>2371200136</v>
      </c>
      <c r="C31368" s="489" t="s">
        <v>2519</v>
      </c>
      <c r="D31368" s="489" t="s">
        <v>7200</v>
      </c>
    </row>
    <row r="31369" spans="1:4">
      <c r="A31369" s="489" t="str">
        <f t="shared" si="490"/>
        <v>2371200219介護予防支援</v>
      </c>
      <c r="B31369" s="489">
        <v>2371200219</v>
      </c>
      <c r="C31369" s="489" t="s">
        <v>2520</v>
      </c>
      <c r="D31369" s="489" t="s">
        <v>7201</v>
      </c>
    </row>
    <row r="31370" spans="1:4">
      <c r="A31370" s="489" t="str">
        <f t="shared" si="490"/>
        <v>2371200219居宅介護支援</v>
      </c>
      <c r="B31370" s="489">
        <v>2371200219</v>
      </c>
      <c r="C31370" s="489" t="s">
        <v>2519</v>
      </c>
      <c r="D31370" s="489" t="s">
        <v>7201</v>
      </c>
    </row>
    <row r="31371" spans="1:4">
      <c r="A31371" s="489" t="str">
        <f t="shared" si="490"/>
        <v>2371200227介護老人福祉施設</v>
      </c>
      <c r="B31371" s="489">
        <v>2371200227</v>
      </c>
      <c r="C31371" s="489" t="s">
        <v>1921</v>
      </c>
      <c r="D31371" s="489" t="s">
        <v>7202</v>
      </c>
    </row>
    <row r="31372" spans="1:4">
      <c r="A31372" s="489" t="str">
        <f t="shared" si="490"/>
        <v>2371200235通所介護</v>
      </c>
      <c r="B31372" s="489">
        <v>2371200235</v>
      </c>
      <c r="C31372" s="489" t="s">
        <v>158</v>
      </c>
      <c r="D31372" s="489" t="s">
        <v>7203</v>
      </c>
    </row>
    <row r="31373" spans="1:4">
      <c r="A31373" s="489" t="str">
        <f t="shared" si="490"/>
        <v>2371200235通所型サービス（独自）</v>
      </c>
      <c r="B31373" s="489">
        <v>2371200235</v>
      </c>
      <c r="C31373" s="489" t="s">
        <v>2570</v>
      </c>
      <c r="D31373" s="489" t="s">
        <v>7203</v>
      </c>
    </row>
    <row r="31374" spans="1:4">
      <c r="A31374" s="489" t="str">
        <f t="shared" si="490"/>
        <v>2371200250居宅介護支援</v>
      </c>
      <c r="B31374" s="489">
        <v>2371200250</v>
      </c>
      <c r="C31374" s="489" t="s">
        <v>2519</v>
      </c>
      <c r="D31374" s="489" t="s">
        <v>7204</v>
      </c>
    </row>
    <row r="31375" spans="1:4">
      <c r="A31375" s="489" t="str">
        <f t="shared" si="490"/>
        <v>2371200268通所介護</v>
      </c>
      <c r="B31375" s="489">
        <v>2371200268</v>
      </c>
      <c r="C31375" s="489" t="s">
        <v>158</v>
      </c>
      <c r="D31375" s="489" t="s">
        <v>7205</v>
      </c>
    </row>
    <row r="31376" spans="1:4">
      <c r="A31376" s="489" t="str">
        <f t="shared" si="490"/>
        <v>2371200268通所型サービス（独自）</v>
      </c>
      <c r="B31376" s="489">
        <v>2371200268</v>
      </c>
      <c r="C31376" s="489" t="s">
        <v>2570</v>
      </c>
      <c r="D31376" s="489" t="s">
        <v>7205</v>
      </c>
    </row>
    <row r="31377" spans="1:4">
      <c r="A31377" s="489" t="str">
        <f t="shared" si="490"/>
        <v>2371200276居宅介護支援</v>
      </c>
      <c r="B31377" s="489">
        <v>2371200276</v>
      </c>
      <c r="C31377" s="489" t="s">
        <v>2519</v>
      </c>
      <c r="D31377" s="489" t="s">
        <v>7206</v>
      </c>
    </row>
    <row r="31378" spans="1:4">
      <c r="A31378" s="489" t="str">
        <f t="shared" si="490"/>
        <v>2371200300居宅介護支援</v>
      </c>
      <c r="B31378" s="489">
        <v>2371200300</v>
      </c>
      <c r="C31378" s="489" t="s">
        <v>2519</v>
      </c>
      <c r="D31378" s="489" t="s">
        <v>7207</v>
      </c>
    </row>
    <row r="31379" spans="1:4">
      <c r="A31379" s="489" t="str">
        <f t="shared" si="490"/>
        <v>2371200326通所介護</v>
      </c>
      <c r="B31379" s="489">
        <v>2371200326</v>
      </c>
      <c r="C31379" s="489" t="s">
        <v>158</v>
      </c>
      <c r="D31379" s="489" t="s">
        <v>7208</v>
      </c>
    </row>
    <row r="31380" spans="1:4">
      <c r="A31380" s="489" t="str">
        <f t="shared" si="490"/>
        <v>2371200326通所型サービス（独自）</v>
      </c>
      <c r="B31380" s="489">
        <v>2371200326</v>
      </c>
      <c r="C31380" s="489" t="s">
        <v>2570</v>
      </c>
      <c r="D31380" s="489" t="s">
        <v>7208</v>
      </c>
    </row>
    <row r="31381" spans="1:4">
      <c r="A31381" s="489" t="str">
        <f t="shared" si="490"/>
        <v>2371200342通所介護</v>
      </c>
      <c r="B31381" s="489">
        <v>2371200342</v>
      </c>
      <c r="C31381" s="489" t="s">
        <v>158</v>
      </c>
      <c r="D31381" s="489" t="s">
        <v>7209</v>
      </c>
    </row>
    <row r="31382" spans="1:4">
      <c r="A31382" s="489" t="str">
        <f t="shared" si="490"/>
        <v>2371200342通所型サービス（独自）</v>
      </c>
      <c r="B31382" s="489">
        <v>2371200342</v>
      </c>
      <c r="C31382" s="489" t="s">
        <v>2570</v>
      </c>
      <c r="D31382" s="489" t="s">
        <v>7209</v>
      </c>
    </row>
    <row r="31383" spans="1:4">
      <c r="A31383" s="489" t="str">
        <f t="shared" si="490"/>
        <v>2371200359訪問介護</v>
      </c>
      <c r="B31383" s="489">
        <v>2371200359</v>
      </c>
      <c r="C31383" s="489" t="s">
        <v>140</v>
      </c>
      <c r="D31383" s="489" t="s">
        <v>7210</v>
      </c>
    </row>
    <row r="31384" spans="1:4">
      <c r="A31384" s="489" t="str">
        <f t="shared" si="490"/>
        <v>2371200359訪問介護</v>
      </c>
      <c r="B31384" s="489">
        <v>2371200359</v>
      </c>
      <c r="C31384" s="489" t="s">
        <v>140</v>
      </c>
      <c r="D31384" s="489" t="s">
        <v>7210</v>
      </c>
    </row>
    <row r="31385" spans="1:4">
      <c r="A31385" s="489" t="str">
        <f t="shared" si="490"/>
        <v>2371200359訪問型サービス（独自）</v>
      </c>
      <c r="B31385" s="489">
        <v>2371200359</v>
      </c>
      <c r="C31385" s="489" t="s">
        <v>2571</v>
      </c>
      <c r="D31385" s="489" t="s">
        <v>7210</v>
      </c>
    </row>
    <row r="31386" spans="1:4">
      <c r="A31386" s="489" t="str">
        <f t="shared" si="490"/>
        <v>2371200367通所介護</v>
      </c>
      <c r="B31386" s="489">
        <v>2371200367</v>
      </c>
      <c r="C31386" s="489" t="s">
        <v>158</v>
      </c>
      <c r="D31386" s="489" t="s">
        <v>7211</v>
      </c>
    </row>
    <row r="31387" spans="1:4">
      <c r="A31387" s="489" t="str">
        <f t="shared" si="490"/>
        <v>2371200367通所型サービス（独自）</v>
      </c>
      <c r="B31387" s="489">
        <v>2371200367</v>
      </c>
      <c r="C31387" s="489" t="s">
        <v>2570</v>
      </c>
      <c r="D31387" s="489" t="s">
        <v>7211</v>
      </c>
    </row>
    <row r="31388" spans="1:4">
      <c r="A31388" s="489" t="str">
        <f t="shared" si="490"/>
        <v>2371200383通所介護</v>
      </c>
      <c r="B31388" s="489">
        <v>2371200383</v>
      </c>
      <c r="C31388" s="489" t="s">
        <v>158</v>
      </c>
      <c r="D31388" s="489" t="s">
        <v>7212</v>
      </c>
    </row>
    <row r="31389" spans="1:4">
      <c r="A31389" s="489" t="str">
        <f t="shared" si="490"/>
        <v>2371200383通所型サービス（独自）</v>
      </c>
      <c r="B31389" s="489">
        <v>2371200383</v>
      </c>
      <c r="C31389" s="489" t="s">
        <v>2570</v>
      </c>
      <c r="D31389" s="489" t="s">
        <v>7212</v>
      </c>
    </row>
    <row r="31390" spans="1:4">
      <c r="A31390" s="489" t="str">
        <f t="shared" si="490"/>
        <v>2371200391居宅介護支援</v>
      </c>
      <c r="B31390" s="489">
        <v>2371200391</v>
      </c>
      <c r="C31390" s="489" t="s">
        <v>2519</v>
      </c>
      <c r="D31390" s="489" t="s">
        <v>7213</v>
      </c>
    </row>
    <row r="31391" spans="1:4">
      <c r="A31391" s="489" t="str">
        <f t="shared" si="490"/>
        <v>2371200425訪問介護</v>
      </c>
      <c r="B31391" s="489">
        <v>2371200425</v>
      </c>
      <c r="C31391" s="489" t="s">
        <v>140</v>
      </c>
      <c r="D31391" s="489" t="s">
        <v>7214</v>
      </c>
    </row>
    <row r="31392" spans="1:4">
      <c r="A31392" s="489" t="str">
        <f t="shared" si="490"/>
        <v>2371200425訪問介護</v>
      </c>
      <c r="B31392" s="489">
        <v>2371200425</v>
      </c>
      <c r="C31392" s="489" t="s">
        <v>140</v>
      </c>
      <c r="D31392" s="489" t="s">
        <v>7214</v>
      </c>
    </row>
    <row r="31393" spans="1:4">
      <c r="A31393" s="489" t="str">
        <f t="shared" si="490"/>
        <v>2371200425訪問型サービス（独自）</v>
      </c>
      <c r="B31393" s="489">
        <v>2371200425</v>
      </c>
      <c r="C31393" s="489" t="s">
        <v>2571</v>
      </c>
      <c r="D31393" s="489" t="s">
        <v>7214</v>
      </c>
    </row>
    <row r="31394" spans="1:4">
      <c r="A31394" s="489" t="str">
        <f t="shared" si="490"/>
        <v>2371200433居宅介護支援</v>
      </c>
      <c r="B31394" s="489">
        <v>2371200433</v>
      </c>
      <c r="C31394" s="489" t="s">
        <v>2519</v>
      </c>
      <c r="D31394" s="489" t="s">
        <v>7215</v>
      </c>
    </row>
    <row r="31395" spans="1:4">
      <c r="A31395" s="489" t="str">
        <f t="shared" si="490"/>
        <v>2371200466介護予防通所リハビリテーション</v>
      </c>
      <c r="B31395" s="489">
        <v>2371200466</v>
      </c>
      <c r="C31395" s="489" t="s">
        <v>2512</v>
      </c>
      <c r="D31395" s="489" t="s">
        <v>19341</v>
      </c>
    </row>
    <row r="31396" spans="1:4">
      <c r="A31396" s="489" t="str">
        <f t="shared" si="490"/>
        <v>2371200466通所リハビリテーション</v>
      </c>
      <c r="B31396" s="489">
        <v>2371200466</v>
      </c>
      <c r="C31396" s="489" t="s">
        <v>2511</v>
      </c>
      <c r="D31396" s="489" t="s">
        <v>19341</v>
      </c>
    </row>
    <row r="31397" spans="1:4">
      <c r="A31397" s="489" t="str">
        <f t="shared" si="490"/>
        <v>2371200474介護予防通所リハビリテーション</v>
      </c>
      <c r="B31397" s="489">
        <v>2371200474</v>
      </c>
      <c r="C31397" s="489" t="s">
        <v>2512</v>
      </c>
      <c r="D31397" s="489" t="s">
        <v>19342</v>
      </c>
    </row>
    <row r="31398" spans="1:4">
      <c r="A31398" s="489" t="str">
        <f t="shared" si="490"/>
        <v>2371200474通所リハビリテーション</v>
      </c>
      <c r="B31398" s="489">
        <v>2371200474</v>
      </c>
      <c r="C31398" s="489" t="s">
        <v>2511</v>
      </c>
      <c r="D31398" s="489" t="s">
        <v>19342</v>
      </c>
    </row>
    <row r="31399" spans="1:4">
      <c r="A31399" s="489" t="str">
        <f t="shared" si="490"/>
        <v>2371200516訪問介護</v>
      </c>
      <c r="B31399" s="489">
        <v>2371200516</v>
      </c>
      <c r="C31399" s="489" t="s">
        <v>140</v>
      </c>
      <c r="D31399" s="489" t="s">
        <v>7216</v>
      </c>
    </row>
    <row r="31400" spans="1:4">
      <c r="A31400" s="489" t="str">
        <f t="shared" si="490"/>
        <v>2371200516訪問介護</v>
      </c>
      <c r="B31400" s="489">
        <v>2371200516</v>
      </c>
      <c r="C31400" s="489" t="s">
        <v>140</v>
      </c>
      <c r="D31400" s="489" t="s">
        <v>7216</v>
      </c>
    </row>
    <row r="31401" spans="1:4">
      <c r="A31401" s="489" t="str">
        <f t="shared" si="490"/>
        <v>2371200516訪問型サービス（独自）</v>
      </c>
      <c r="B31401" s="489">
        <v>2371200516</v>
      </c>
      <c r="C31401" s="489" t="s">
        <v>2571</v>
      </c>
      <c r="D31401" s="489" t="s">
        <v>7216</v>
      </c>
    </row>
    <row r="31402" spans="1:4">
      <c r="A31402" s="489" t="str">
        <f t="shared" si="490"/>
        <v>2371200524居宅介護支援</v>
      </c>
      <c r="B31402" s="489">
        <v>2371200524</v>
      </c>
      <c r="C31402" s="489" t="s">
        <v>2519</v>
      </c>
      <c r="D31402" s="489" t="s">
        <v>7217</v>
      </c>
    </row>
    <row r="31403" spans="1:4">
      <c r="A31403" s="489" t="str">
        <f t="shared" si="490"/>
        <v>2371200532介護予防短期入所生活介護</v>
      </c>
      <c r="B31403" s="489">
        <v>2371200532</v>
      </c>
      <c r="C31403" s="489" t="s">
        <v>2093</v>
      </c>
      <c r="D31403" s="489" t="s">
        <v>7207</v>
      </c>
    </row>
    <row r="31404" spans="1:4">
      <c r="A31404" s="489" t="str">
        <f t="shared" si="490"/>
        <v>2371200532短期入所生活介護</v>
      </c>
      <c r="B31404" s="489">
        <v>2371200532</v>
      </c>
      <c r="C31404" s="489" t="s">
        <v>2092</v>
      </c>
      <c r="D31404" s="489" t="s">
        <v>7207</v>
      </c>
    </row>
    <row r="31405" spans="1:4">
      <c r="A31405" s="489" t="str">
        <f t="shared" si="490"/>
        <v>2371200607介護予防短期入所生活介護</v>
      </c>
      <c r="B31405" s="489">
        <v>2371200607</v>
      </c>
      <c r="C31405" s="489" t="s">
        <v>2093</v>
      </c>
      <c r="D31405" s="489" t="s">
        <v>7218</v>
      </c>
    </row>
    <row r="31406" spans="1:4">
      <c r="A31406" s="489" t="str">
        <f t="shared" si="490"/>
        <v>2371200607介護予防短期入所生活介護</v>
      </c>
      <c r="B31406" s="489">
        <v>2371200607</v>
      </c>
      <c r="C31406" s="489" t="s">
        <v>2093</v>
      </c>
      <c r="D31406" s="489" t="s">
        <v>7218</v>
      </c>
    </row>
    <row r="31407" spans="1:4">
      <c r="A31407" s="489" t="str">
        <f t="shared" si="490"/>
        <v>2371200607介護老人福祉施設</v>
      </c>
      <c r="B31407" s="489">
        <v>2371200607</v>
      </c>
      <c r="C31407" s="489" t="s">
        <v>1921</v>
      </c>
      <c r="D31407" s="489" t="s">
        <v>7218</v>
      </c>
    </row>
    <row r="31408" spans="1:4">
      <c r="A31408" s="489" t="str">
        <f t="shared" si="490"/>
        <v>2371200607介護老人福祉施設</v>
      </c>
      <c r="B31408" s="489">
        <v>2371200607</v>
      </c>
      <c r="C31408" s="489" t="s">
        <v>1921</v>
      </c>
      <c r="D31408" s="489" t="s">
        <v>7218</v>
      </c>
    </row>
    <row r="31409" spans="1:4">
      <c r="A31409" s="489" t="str">
        <f t="shared" si="490"/>
        <v>2371200607短期入所生活介護</v>
      </c>
      <c r="B31409" s="489">
        <v>2371200607</v>
      </c>
      <c r="C31409" s="489" t="s">
        <v>2092</v>
      </c>
      <c r="D31409" s="489" t="s">
        <v>7218</v>
      </c>
    </row>
    <row r="31410" spans="1:4">
      <c r="A31410" s="489" t="str">
        <f t="shared" si="490"/>
        <v>2371200607短期入所生活介護</v>
      </c>
      <c r="B31410" s="489">
        <v>2371200607</v>
      </c>
      <c r="C31410" s="489" t="s">
        <v>2092</v>
      </c>
      <c r="D31410" s="489" t="s">
        <v>7218</v>
      </c>
    </row>
    <row r="31411" spans="1:4">
      <c r="A31411" s="489" t="str">
        <f t="shared" si="490"/>
        <v>2371200607短期入所生活介護</v>
      </c>
      <c r="B31411" s="489">
        <v>2371200607</v>
      </c>
      <c r="C31411" s="489" t="s">
        <v>2092</v>
      </c>
      <c r="D31411" s="489" t="s">
        <v>7218</v>
      </c>
    </row>
    <row r="31412" spans="1:4">
      <c r="A31412" s="489" t="str">
        <f t="shared" si="490"/>
        <v>2371200607短期入所生活介護</v>
      </c>
      <c r="B31412" s="489">
        <v>2371200607</v>
      </c>
      <c r="C31412" s="489" t="s">
        <v>2092</v>
      </c>
      <c r="D31412" s="489" t="s">
        <v>7218</v>
      </c>
    </row>
    <row r="31413" spans="1:4">
      <c r="A31413" s="489" t="str">
        <f t="shared" si="490"/>
        <v>2371200607短期入所生活介護</v>
      </c>
      <c r="B31413" s="489">
        <v>2371200607</v>
      </c>
      <c r="C31413" s="489" t="s">
        <v>2092</v>
      </c>
      <c r="D31413" s="489" t="s">
        <v>7218</v>
      </c>
    </row>
    <row r="31414" spans="1:4">
      <c r="A31414" s="489" t="str">
        <f t="shared" si="490"/>
        <v>2371200649介護予防認知症対応型共同生活介護</v>
      </c>
      <c r="B31414" s="489">
        <v>2371200649</v>
      </c>
      <c r="C31414" s="489" t="s">
        <v>2088</v>
      </c>
      <c r="D31414" s="489" t="s">
        <v>7219</v>
      </c>
    </row>
    <row r="31415" spans="1:4">
      <c r="A31415" s="489" t="str">
        <f t="shared" si="490"/>
        <v>2371200649通所介護</v>
      </c>
      <c r="B31415" s="489">
        <v>2371200649</v>
      </c>
      <c r="C31415" s="489" t="s">
        <v>158</v>
      </c>
      <c r="D31415" s="489" t="s">
        <v>7219</v>
      </c>
    </row>
    <row r="31416" spans="1:4">
      <c r="A31416" s="489" t="str">
        <f t="shared" si="490"/>
        <v>2371200649通所型サービス（独自）</v>
      </c>
      <c r="B31416" s="489">
        <v>2371200649</v>
      </c>
      <c r="C31416" s="489" t="s">
        <v>2570</v>
      </c>
      <c r="D31416" s="489" t="s">
        <v>7219</v>
      </c>
    </row>
    <row r="31417" spans="1:4">
      <c r="A31417" s="489" t="str">
        <f t="shared" si="490"/>
        <v>2371200649認知症対応型共同生活介護</v>
      </c>
      <c r="B31417" s="489">
        <v>2371200649</v>
      </c>
      <c r="C31417" s="489" t="s">
        <v>2087</v>
      </c>
      <c r="D31417" s="489" t="s">
        <v>7219</v>
      </c>
    </row>
    <row r="31418" spans="1:4">
      <c r="A31418" s="489" t="str">
        <f t="shared" si="490"/>
        <v>2371200706訪問介護</v>
      </c>
      <c r="B31418" s="489">
        <v>2371200706</v>
      </c>
      <c r="C31418" s="489" t="s">
        <v>140</v>
      </c>
      <c r="D31418" s="489" t="s">
        <v>7220</v>
      </c>
    </row>
    <row r="31419" spans="1:4">
      <c r="A31419" s="489" t="str">
        <f t="shared" si="490"/>
        <v>2371200706訪問介護</v>
      </c>
      <c r="B31419" s="489">
        <v>2371200706</v>
      </c>
      <c r="C31419" s="489" t="s">
        <v>140</v>
      </c>
      <c r="D31419" s="489" t="s">
        <v>7220</v>
      </c>
    </row>
    <row r="31420" spans="1:4">
      <c r="A31420" s="489" t="str">
        <f t="shared" si="490"/>
        <v>2371200706訪問型サービス（独自）</v>
      </c>
      <c r="B31420" s="489">
        <v>2371200706</v>
      </c>
      <c r="C31420" s="489" t="s">
        <v>2571</v>
      </c>
      <c r="D31420" s="489" t="s">
        <v>7220</v>
      </c>
    </row>
    <row r="31421" spans="1:4">
      <c r="A31421" s="489" t="str">
        <f t="shared" si="490"/>
        <v>2371200722訪問介護</v>
      </c>
      <c r="B31421" s="489">
        <v>2371200722</v>
      </c>
      <c r="C31421" s="489" t="s">
        <v>140</v>
      </c>
      <c r="D31421" s="489" t="s">
        <v>7221</v>
      </c>
    </row>
    <row r="31422" spans="1:4">
      <c r="A31422" s="489" t="str">
        <f t="shared" si="490"/>
        <v>2371200722訪問介護</v>
      </c>
      <c r="B31422" s="489">
        <v>2371200722</v>
      </c>
      <c r="C31422" s="489" t="s">
        <v>140</v>
      </c>
      <c r="D31422" s="489" t="s">
        <v>7221</v>
      </c>
    </row>
    <row r="31423" spans="1:4">
      <c r="A31423" s="489" t="str">
        <f t="shared" si="490"/>
        <v>2371200722訪問型サービス（独自）</v>
      </c>
      <c r="B31423" s="489">
        <v>2371200722</v>
      </c>
      <c r="C31423" s="489" t="s">
        <v>2571</v>
      </c>
      <c r="D31423" s="489" t="s">
        <v>7221</v>
      </c>
    </row>
    <row r="31424" spans="1:4">
      <c r="A31424" s="489" t="str">
        <f t="shared" si="490"/>
        <v>2371200730介護予防認知症対応型共同生活介護（短期利用型）</v>
      </c>
      <c r="B31424" s="489">
        <v>2371200730</v>
      </c>
      <c r="C31424" s="489" t="s">
        <v>19398</v>
      </c>
      <c r="D31424" s="489" t="s">
        <v>7222</v>
      </c>
    </row>
    <row r="31425" spans="1:4">
      <c r="A31425" s="489" t="str">
        <f t="shared" si="490"/>
        <v>2371200730介護予防認知症対応型共同生活介護</v>
      </c>
      <c r="B31425" s="489">
        <v>2371200730</v>
      </c>
      <c r="C31425" s="489" t="s">
        <v>2088</v>
      </c>
      <c r="D31425" s="489" t="s">
        <v>7222</v>
      </c>
    </row>
    <row r="31426" spans="1:4">
      <c r="A31426" s="489" t="str">
        <f t="shared" ref="A31426:A31489" si="491">B31426&amp;C31426</f>
        <v>2371200730認知症対応型共同生活介護（短期利用型）</v>
      </c>
      <c r="B31426" s="489">
        <v>2371200730</v>
      </c>
      <c r="C31426" s="489" t="s">
        <v>19399</v>
      </c>
      <c r="D31426" s="489" t="s">
        <v>7222</v>
      </c>
    </row>
    <row r="31427" spans="1:4">
      <c r="A31427" s="489" t="str">
        <f t="shared" si="491"/>
        <v>2371200730認知症対応型共同生活介護</v>
      </c>
      <c r="B31427" s="489">
        <v>2371200730</v>
      </c>
      <c r="C31427" s="489" t="s">
        <v>2087</v>
      </c>
      <c r="D31427" s="489" t="s">
        <v>7222</v>
      </c>
    </row>
    <row r="31428" spans="1:4">
      <c r="A31428" s="489" t="str">
        <f t="shared" si="491"/>
        <v>2371200771介護予防特定施設入居者生活介護</v>
      </c>
      <c r="B31428" s="489">
        <v>2371200771</v>
      </c>
      <c r="C31428" s="489" t="s">
        <v>2514</v>
      </c>
      <c r="D31428" s="489" t="s">
        <v>7223</v>
      </c>
    </row>
    <row r="31429" spans="1:4">
      <c r="A31429" s="489" t="str">
        <f t="shared" si="491"/>
        <v>2371200771特定施設入居者生活介護（短期利用型）</v>
      </c>
      <c r="B31429" s="489">
        <v>2371200771</v>
      </c>
      <c r="C31429" s="489" t="s">
        <v>19397</v>
      </c>
      <c r="D31429" s="489" t="s">
        <v>7223</v>
      </c>
    </row>
    <row r="31430" spans="1:4">
      <c r="A31430" s="489" t="str">
        <f t="shared" si="491"/>
        <v>2371200771特定施設入居者生活介護</v>
      </c>
      <c r="B31430" s="489">
        <v>2371200771</v>
      </c>
      <c r="C31430" s="489" t="s">
        <v>2513</v>
      </c>
      <c r="D31430" s="489" t="s">
        <v>7223</v>
      </c>
    </row>
    <row r="31431" spans="1:4">
      <c r="A31431" s="489" t="str">
        <f t="shared" si="491"/>
        <v>2371200797通所介護</v>
      </c>
      <c r="B31431" s="489">
        <v>2371200797</v>
      </c>
      <c r="C31431" s="489" t="s">
        <v>158</v>
      </c>
      <c r="D31431" s="489" t="s">
        <v>7224</v>
      </c>
    </row>
    <row r="31432" spans="1:4">
      <c r="A31432" s="489" t="str">
        <f t="shared" si="491"/>
        <v>2371200797通所型サービス（独自）</v>
      </c>
      <c r="B31432" s="489">
        <v>2371200797</v>
      </c>
      <c r="C31432" s="489" t="s">
        <v>2570</v>
      </c>
      <c r="D31432" s="489" t="s">
        <v>7224</v>
      </c>
    </row>
    <row r="31433" spans="1:4">
      <c r="A31433" s="489" t="str">
        <f t="shared" si="491"/>
        <v>2371200821介護予防短期入所生活介護</v>
      </c>
      <c r="B31433" s="489">
        <v>2371200821</v>
      </c>
      <c r="C31433" s="489" t="s">
        <v>2093</v>
      </c>
      <c r="D31433" s="489" t="s">
        <v>7225</v>
      </c>
    </row>
    <row r="31434" spans="1:4">
      <c r="A31434" s="489" t="str">
        <f t="shared" si="491"/>
        <v>2371200821短期入所生活介護</v>
      </c>
      <c r="B31434" s="489">
        <v>2371200821</v>
      </c>
      <c r="C31434" s="489" t="s">
        <v>2092</v>
      </c>
      <c r="D31434" s="489" t="s">
        <v>7225</v>
      </c>
    </row>
    <row r="31435" spans="1:4">
      <c r="A31435" s="489" t="str">
        <f t="shared" si="491"/>
        <v>2371200821短期入所生活介護</v>
      </c>
      <c r="B31435" s="489">
        <v>2371200821</v>
      </c>
      <c r="C31435" s="489" t="s">
        <v>2092</v>
      </c>
      <c r="D31435" s="489" t="s">
        <v>7225</v>
      </c>
    </row>
    <row r="31436" spans="1:4">
      <c r="A31436" s="489" t="str">
        <f t="shared" si="491"/>
        <v>2371200839介護老人福祉施設</v>
      </c>
      <c r="B31436" s="489">
        <v>2371200839</v>
      </c>
      <c r="C31436" s="489" t="s">
        <v>1921</v>
      </c>
      <c r="D31436" s="489" t="s">
        <v>7226</v>
      </c>
    </row>
    <row r="31437" spans="1:4">
      <c r="A31437" s="489" t="str">
        <f t="shared" si="491"/>
        <v>2371200839介護老人福祉施設</v>
      </c>
      <c r="B31437" s="489">
        <v>2371200839</v>
      </c>
      <c r="C31437" s="489" t="s">
        <v>1921</v>
      </c>
      <c r="D31437" s="489" t="s">
        <v>7226</v>
      </c>
    </row>
    <row r="31438" spans="1:4">
      <c r="A31438" s="489" t="str">
        <f t="shared" si="491"/>
        <v>2371200847介護予防特定施設入居者生活介護</v>
      </c>
      <c r="B31438" s="489">
        <v>2371200847</v>
      </c>
      <c r="C31438" s="489" t="s">
        <v>2514</v>
      </c>
      <c r="D31438" s="489" t="s">
        <v>7227</v>
      </c>
    </row>
    <row r="31439" spans="1:4">
      <c r="A31439" s="489" t="str">
        <f t="shared" si="491"/>
        <v>2371200847特定施設入居者生活介護</v>
      </c>
      <c r="B31439" s="489">
        <v>2371200847</v>
      </c>
      <c r="C31439" s="489" t="s">
        <v>2513</v>
      </c>
      <c r="D31439" s="489" t="s">
        <v>7227</v>
      </c>
    </row>
    <row r="31440" spans="1:4">
      <c r="A31440" s="489" t="str">
        <f t="shared" si="491"/>
        <v>2371200854訪問介護</v>
      </c>
      <c r="B31440" s="489">
        <v>2371200854</v>
      </c>
      <c r="C31440" s="489" t="s">
        <v>140</v>
      </c>
      <c r="D31440" s="489" t="s">
        <v>7228</v>
      </c>
    </row>
    <row r="31441" spans="1:4">
      <c r="A31441" s="489" t="str">
        <f t="shared" si="491"/>
        <v>2371200854訪問介護</v>
      </c>
      <c r="B31441" s="489">
        <v>2371200854</v>
      </c>
      <c r="C31441" s="489" t="s">
        <v>140</v>
      </c>
      <c r="D31441" s="489" t="s">
        <v>7228</v>
      </c>
    </row>
    <row r="31442" spans="1:4">
      <c r="A31442" s="489" t="str">
        <f t="shared" si="491"/>
        <v>2371200854訪問型サービス（独自）</v>
      </c>
      <c r="B31442" s="489">
        <v>2371200854</v>
      </c>
      <c r="C31442" s="489" t="s">
        <v>2571</v>
      </c>
      <c r="D31442" s="489" t="s">
        <v>7228</v>
      </c>
    </row>
    <row r="31443" spans="1:4">
      <c r="A31443" s="489" t="str">
        <f t="shared" si="491"/>
        <v>2371200870通所介護</v>
      </c>
      <c r="B31443" s="489">
        <v>2371200870</v>
      </c>
      <c r="C31443" s="489" t="s">
        <v>158</v>
      </c>
      <c r="D31443" s="489" t="s">
        <v>7229</v>
      </c>
    </row>
    <row r="31444" spans="1:4">
      <c r="A31444" s="489" t="str">
        <f t="shared" si="491"/>
        <v>2371200870通所型サービス（独自）</v>
      </c>
      <c r="B31444" s="489">
        <v>2371200870</v>
      </c>
      <c r="C31444" s="489" t="s">
        <v>2570</v>
      </c>
      <c r="D31444" s="489" t="s">
        <v>7229</v>
      </c>
    </row>
    <row r="31445" spans="1:4">
      <c r="A31445" s="489" t="str">
        <f t="shared" si="491"/>
        <v>2371200896介護予防特定施設入居者生活介護</v>
      </c>
      <c r="B31445" s="489">
        <v>2371200896</v>
      </c>
      <c r="C31445" s="489" t="s">
        <v>2514</v>
      </c>
      <c r="D31445" s="489" t="s">
        <v>7230</v>
      </c>
    </row>
    <row r="31446" spans="1:4">
      <c r="A31446" s="489" t="str">
        <f t="shared" si="491"/>
        <v>2371200896特定施設入居者生活介護</v>
      </c>
      <c r="B31446" s="489">
        <v>2371200896</v>
      </c>
      <c r="C31446" s="489" t="s">
        <v>2513</v>
      </c>
      <c r="D31446" s="489" t="s">
        <v>7230</v>
      </c>
    </row>
    <row r="31447" spans="1:4">
      <c r="A31447" s="489" t="str">
        <f t="shared" si="491"/>
        <v>2371200904訪問介護</v>
      </c>
      <c r="B31447" s="489">
        <v>2371200904</v>
      </c>
      <c r="C31447" s="489" t="s">
        <v>140</v>
      </c>
      <c r="D31447" s="489" t="s">
        <v>7231</v>
      </c>
    </row>
    <row r="31448" spans="1:4">
      <c r="A31448" s="489" t="str">
        <f t="shared" si="491"/>
        <v>2371200904訪問介護</v>
      </c>
      <c r="B31448" s="489">
        <v>2371200904</v>
      </c>
      <c r="C31448" s="489" t="s">
        <v>140</v>
      </c>
      <c r="D31448" s="489" t="s">
        <v>7231</v>
      </c>
    </row>
    <row r="31449" spans="1:4">
      <c r="A31449" s="489" t="str">
        <f t="shared" si="491"/>
        <v>2371200904訪問型サービス（独自）</v>
      </c>
      <c r="B31449" s="489">
        <v>2371200904</v>
      </c>
      <c r="C31449" s="489" t="s">
        <v>2571</v>
      </c>
      <c r="D31449" s="489" t="s">
        <v>7231</v>
      </c>
    </row>
    <row r="31450" spans="1:4">
      <c r="A31450" s="489" t="str">
        <f t="shared" si="491"/>
        <v>2371201001介護老人福祉施設</v>
      </c>
      <c r="B31450" s="489">
        <v>2371201001</v>
      </c>
      <c r="C31450" s="489" t="s">
        <v>1921</v>
      </c>
      <c r="D31450" s="489" t="s">
        <v>7232</v>
      </c>
    </row>
    <row r="31451" spans="1:4">
      <c r="A31451" s="489" t="str">
        <f t="shared" si="491"/>
        <v>2371201019訪問介護</v>
      </c>
      <c r="B31451" s="489">
        <v>2371201019</v>
      </c>
      <c r="C31451" s="489" t="s">
        <v>140</v>
      </c>
      <c r="D31451" s="489" t="s">
        <v>7233</v>
      </c>
    </row>
    <row r="31452" spans="1:4">
      <c r="A31452" s="489" t="str">
        <f t="shared" si="491"/>
        <v>2371201019訪問介護</v>
      </c>
      <c r="B31452" s="489">
        <v>2371201019</v>
      </c>
      <c r="C31452" s="489" t="s">
        <v>140</v>
      </c>
      <c r="D31452" s="489" t="s">
        <v>7233</v>
      </c>
    </row>
    <row r="31453" spans="1:4">
      <c r="A31453" s="489" t="str">
        <f t="shared" si="491"/>
        <v>2371201019訪問介護</v>
      </c>
      <c r="B31453" s="489">
        <v>2371201019</v>
      </c>
      <c r="C31453" s="489" t="s">
        <v>140</v>
      </c>
      <c r="D31453" s="489" t="s">
        <v>7233</v>
      </c>
    </row>
    <row r="31454" spans="1:4">
      <c r="A31454" s="489" t="str">
        <f t="shared" si="491"/>
        <v>2371201019訪問型サービス（独自）</v>
      </c>
      <c r="B31454" s="489">
        <v>2371201019</v>
      </c>
      <c r="C31454" s="489" t="s">
        <v>2571</v>
      </c>
      <c r="D31454" s="489" t="s">
        <v>7233</v>
      </c>
    </row>
    <row r="31455" spans="1:4">
      <c r="A31455" s="489" t="str">
        <f t="shared" si="491"/>
        <v>2371201035介護予防短期入所生活介護</v>
      </c>
      <c r="B31455" s="489">
        <v>2371201035</v>
      </c>
      <c r="C31455" s="489" t="s">
        <v>2093</v>
      </c>
      <c r="D31455" s="489" t="s">
        <v>7234</v>
      </c>
    </row>
    <row r="31456" spans="1:4">
      <c r="A31456" s="489" t="str">
        <f t="shared" si="491"/>
        <v>2371201035介護予防短期入所生活介護</v>
      </c>
      <c r="B31456" s="489">
        <v>2371201035</v>
      </c>
      <c r="C31456" s="489" t="s">
        <v>2093</v>
      </c>
      <c r="D31456" s="489" t="s">
        <v>7234</v>
      </c>
    </row>
    <row r="31457" spans="1:4">
      <c r="A31457" s="489" t="str">
        <f t="shared" si="491"/>
        <v>2371201035短期入所生活介護</v>
      </c>
      <c r="B31457" s="489">
        <v>2371201035</v>
      </c>
      <c r="C31457" s="489" t="s">
        <v>2092</v>
      </c>
      <c r="D31457" s="489" t="s">
        <v>7234</v>
      </c>
    </row>
    <row r="31458" spans="1:4">
      <c r="A31458" s="489" t="str">
        <f t="shared" si="491"/>
        <v>2371201035短期入所生活介護</v>
      </c>
      <c r="B31458" s="489">
        <v>2371201035</v>
      </c>
      <c r="C31458" s="489" t="s">
        <v>2092</v>
      </c>
      <c r="D31458" s="489" t="s">
        <v>7234</v>
      </c>
    </row>
    <row r="31459" spans="1:4">
      <c r="A31459" s="489" t="str">
        <f t="shared" si="491"/>
        <v>2371201084通所介護</v>
      </c>
      <c r="B31459" s="489">
        <v>2371201084</v>
      </c>
      <c r="C31459" s="489" t="s">
        <v>158</v>
      </c>
      <c r="D31459" s="489" t="s">
        <v>7235</v>
      </c>
    </row>
    <row r="31460" spans="1:4">
      <c r="A31460" s="489" t="str">
        <f t="shared" si="491"/>
        <v>2371201084通所型サービス（独自）</v>
      </c>
      <c r="B31460" s="489">
        <v>2371201084</v>
      </c>
      <c r="C31460" s="489" t="s">
        <v>2570</v>
      </c>
      <c r="D31460" s="489" t="s">
        <v>7235</v>
      </c>
    </row>
    <row r="31461" spans="1:4">
      <c r="A31461" s="489" t="str">
        <f t="shared" si="491"/>
        <v>2371201100介護予防通所リハビリテーション</v>
      </c>
      <c r="B31461" s="489">
        <v>2371201100</v>
      </c>
      <c r="C31461" s="489" t="s">
        <v>2512</v>
      </c>
      <c r="D31461" s="489" t="s">
        <v>15087</v>
      </c>
    </row>
    <row r="31462" spans="1:4">
      <c r="A31462" s="489" t="str">
        <f t="shared" si="491"/>
        <v>2371201100通所リハビリテーション</v>
      </c>
      <c r="B31462" s="489">
        <v>2371201100</v>
      </c>
      <c r="C31462" s="489" t="s">
        <v>2511</v>
      </c>
      <c r="D31462" s="489" t="s">
        <v>15087</v>
      </c>
    </row>
    <row r="31463" spans="1:4">
      <c r="A31463" s="489" t="str">
        <f t="shared" si="491"/>
        <v>2371201100通所リハビリテーション</v>
      </c>
      <c r="B31463" s="489">
        <v>2371201100</v>
      </c>
      <c r="C31463" s="489" t="s">
        <v>2511</v>
      </c>
      <c r="D31463" s="489" t="s">
        <v>15087</v>
      </c>
    </row>
    <row r="31464" spans="1:4">
      <c r="A31464" s="489" t="str">
        <f t="shared" si="491"/>
        <v>2371201175居宅介護支援</v>
      </c>
      <c r="B31464" s="489">
        <v>2371201175</v>
      </c>
      <c r="C31464" s="489" t="s">
        <v>2519</v>
      </c>
      <c r="D31464" s="489" t="s">
        <v>7236</v>
      </c>
    </row>
    <row r="31465" spans="1:4">
      <c r="A31465" s="489" t="str">
        <f t="shared" si="491"/>
        <v>2371201209居宅介護支援</v>
      </c>
      <c r="B31465" s="489">
        <v>2371201209</v>
      </c>
      <c r="C31465" s="489" t="s">
        <v>2519</v>
      </c>
      <c r="D31465" s="489" t="s">
        <v>7237</v>
      </c>
    </row>
    <row r="31466" spans="1:4">
      <c r="A31466" s="489" t="str">
        <f t="shared" si="491"/>
        <v>2371201233通所介護</v>
      </c>
      <c r="B31466" s="489">
        <v>2371201233</v>
      </c>
      <c r="C31466" s="489" t="s">
        <v>158</v>
      </c>
      <c r="D31466" s="489" t="s">
        <v>7238</v>
      </c>
    </row>
    <row r="31467" spans="1:4">
      <c r="A31467" s="489" t="str">
        <f t="shared" si="491"/>
        <v>2371201233通所型サービス（独自）</v>
      </c>
      <c r="B31467" s="489">
        <v>2371201233</v>
      </c>
      <c r="C31467" s="489" t="s">
        <v>2570</v>
      </c>
      <c r="D31467" s="489" t="s">
        <v>7238</v>
      </c>
    </row>
    <row r="31468" spans="1:4">
      <c r="A31468" s="489" t="str">
        <f t="shared" si="491"/>
        <v>2371201258居宅介護支援</v>
      </c>
      <c r="B31468" s="489">
        <v>2371201258</v>
      </c>
      <c r="C31468" s="489" t="s">
        <v>2519</v>
      </c>
      <c r="D31468" s="489" t="s">
        <v>7239</v>
      </c>
    </row>
    <row r="31469" spans="1:4">
      <c r="A31469" s="489" t="str">
        <f t="shared" si="491"/>
        <v>2371201308訪問介護</v>
      </c>
      <c r="B31469" s="489">
        <v>2371201308</v>
      </c>
      <c r="C31469" s="489" t="s">
        <v>140</v>
      </c>
      <c r="D31469" s="489" t="s">
        <v>7240</v>
      </c>
    </row>
    <row r="31470" spans="1:4">
      <c r="A31470" s="489" t="str">
        <f t="shared" si="491"/>
        <v>2371201308訪問介護</v>
      </c>
      <c r="B31470" s="489">
        <v>2371201308</v>
      </c>
      <c r="C31470" s="489" t="s">
        <v>140</v>
      </c>
      <c r="D31470" s="489" t="s">
        <v>7240</v>
      </c>
    </row>
    <row r="31471" spans="1:4">
      <c r="A31471" s="489" t="str">
        <f t="shared" si="491"/>
        <v>2371201340通所介護</v>
      </c>
      <c r="B31471" s="489">
        <v>2371201340</v>
      </c>
      <c r="C31471" s="489" t="s">
        <v>158</v>
      </c>
      <c r="D31471" s="489" t="s">
        <v>7241</v>
      </c>
    </row>
    <row r="31472" spans="1:4">
      <c r="A31472" s="489" t="str">
        <f t="shared" si="491"/>
        <v>2371201340通所型サービス（独自）</v>
      </c>
      <c r="B31472" s="489">
        <v>2371201340</v>
      </c>
      <c r="C31472" s="489" t="s">
        <v>2570</v>
      </c>
      <c r="D31472" s="489" t="s">
        <v>7241</v>
      </c>
    </row>
    <row r="31473" spans="1:4">
      <c r="A31473" s="489" t="str">
        <f t="shared" si="491"/>
        <v>2371201357居宅介護支援</v>
      </c>
      <c r="B31473" s="489">
        <v>2371201357</v>
      </c>
      <c r="C31473" s="489" t="s">
        <v>2519</v>
      </c>
      <c r="D31473" s="489" t="s">
        <v>7242</v>
      </c>
    </row>
    <row r="31474" spans="1:4">
      <c r="A31474" s="489" t="str">
        <f t="shared" si="491"/>
        <v>2371201373通所介護</v>
      </c>
      <c r="B31474" s="489">
        <v>2371201373</v>
      </c>
      <c r="C31474" s="489" t="s">
        <v>158</v>
      </c>
      <c r="D31474" s="489" t="s">
        <v>7243</v>
      </c>
    </row>
    <row r="31475" spans="1:4">
      <c r="A31475" s="489" t="str">
        <f t="shared" si="491"/>
        <v>2371201373通所型サービス（独自）</v>
      </c>
      <c r="B31475" s="489">
        <v>2371201373</v>
      </c>
      <c r="C31475" s="489" t="s">
        <v>2570</v>
      </c>
      <c r="D31475" s="489" t="s">
        <v>7243</v>
      </c>
    </row>
    <row r="31476" spans="1:4">
      <c r="A31476" s="489" t="str">
        <f t="shared" si="491"/>
        <v>2371201423通所介護</v>
      </c>
      <c r="B31476" s="489">
        <v>2371201423</v>
      </c>
      <c r="C31476" s="489" t="s">
        <v>158</v>
      </c>
      <c r="D31476" s="489" t="s">
        <v>7244</v>
      </c>
    </row>
    <row r="31477" spans="1:4">
      <c r="A31477" s="489" t="str">
        <f t="shared" si="491"/>
        <v>2371201423通所型サービス（独自）</v>
      </c>
      <c r="B31477" s="489">
        <v>2371201423</v>
      </c>
      <c r="C31477" s="489" t="s">
        <v>2570</v>
      </c>
      <c r="D31477" s="489" t="s">
        <v>7244</v>
      </c>
    </row>
    <row r="31478" spans="1:4">
      <c r="A31478" s="489" t="str">
        <f t="shared" si="491"/>
        <v>2371201472地域密着型通所介護</v>
      </c>
      <c r="B31478" s="489">
        <v>2371201472</v>
      </c>
      <c r="C31478" s="489" t="s">
        <v>161</v>
      </c>
      <c r="D31478" s="489" t="s">
        <v>7245</v>
      </c>
    </row>
    <row r="31479" spans="1:4">
      <c r="A31479" s="489" t="str">
        <f t="shared" si="491"/>
        <v>2371201472通所型サービス（独自）</v>
      </c>
      <c r="B31479" s="489">
        <v>2371201472</v>
      </c>
      <c r="C31479" s="489" t="s">
        <v>2570</v>
      </c>
      <c r="D31479" s="489" t="s">
        <v>7245</v>
      </c>
    </row>
    <row r="31480" spans="1:4">
      <c r="A31480" s="489" t="str">
        <f t="shared" si="491"/>
        <v>2371201506訪問介護</v>
      </c>
      <c r="B31480" s="489">
        <v>2371201506</v>
      </c>
      <c r="C31480" s="489" t="s">
        <v>140</v>
      </c>
      <c r="D31480" s="489" t="s">
        <v>7246</v>
      </c>
    </row>
    <row r="31481" spans="1:4">
      <c r="A31481" s="489" t="str">
        <f t="shared" si="491"/>
        <v>2371201506訪問介護</v>
      </c>
      <c r="B31481" s="489">
        <v>2371201506</v>
      </c>
      <c r="C31481" s="489" t="s">
        <v>140</v>
      </c>
      <c r="D31481" s="489" t="s">
        <v>7246</v>
      </c>
    </row>
    <row r="31482" spans="1:4">
      <c r="A31482" s="489" t="str">
        <f t="shared" si="491"/>
        <v>2371201506訪問型サービス（独自）</v>
      </c>
      <c r="B31482" s="489">
        <v>2371201506</v>
      </c>
      <c r="C31482" s="489" t="s">
        <v>2571</v>
      </c>
      <c r="D31482" s="489" t="s">
        <v>7246</v>
      </c>
    </row>
    <row r="31483" spans="1:4">
      <c r="A31483" s="489" t="str">
        <f t="shared" si="491"/>
        <v>2371201514通所介護</v>
      </c>
      <c r="B31483" s="489">
        <v>2371201514</v>
      </c>
      <c r="C31483" s="489" t="s">
        <v>158</v>
      </c>
      <c r="D31483" s="489" t="s">
        <v>7247</v>
      </c>
    </row>
    <row r="31484" spans="1:4">
      <c r="A31484" s="489" t="str">
        <f t="shared" si="491"/>
        <v>2371201514通所型サービス（独自）</v>
      </c>
      <c r="B31484" s="489">
        <v>2371201514</v>
      </c>
      <c r="C31484" s="489" t="s">
        <v>2570</v>
      </c>
      <c r="D31484" s="489" t="s">
        <v>7247</v>
      </c>
    </row>
    <row r="31485" spans="1:4">
      <c r="A31485" s="489" t="str">
        <f t="shared" si="491"/>
        <v>2371201571介護予防特定施設入居者生活介護</v>
      </c>
      <c r="B31485" s="489">
        <v>2371201571</v>
      </c>
      <c r="C31485" s="489" t="s">
        <v>2514</v>
      </c>
      <c r="D31485" s="489" t="s">
        <v>7248</v>
      </c>
    </row>
    <row r="31486" spans="1:4">
      <c r="A31486" s="489" t="str">
        <f t="shared" si="491"/>
        <v>2371201571特定施設入居者生活介護</v>
      </c>
      <c r="B31486" s="489">
        <v>2371201571</v>
      </c>
      <c r="C31486" s="489" t="s">
        <v>2513</v>
      </c>
      <c r="D31486" s="489" t="s">
        <v>7248</v>
      </c>
    </row>
    <row r="31487" spans="1:4">
      <c r="A31487" s="489" t="str">
        <f t="shared" si="491"/>
        <v>2371201589訪問介護</v>
      </c>
      <c r="B31487" s="489">
        <v>2371201589</v>
      </c>
      <c r="C31487" s="489" t="s">
        <v>140</v>
      </c>
      <c r="D31487" s="489" t="s">
        <v>7249</v>
      </c>
    </row>
    <row r="31488" spans="1:4">
      <c r="A31488" s="489" t="str">
        <f t="shared" si="491"/>
        <v>2371201589訪問介護</v>
      </c>
      <c r="B31488" s="489">
        <v>2371201589</v>
      </c>
      <c r="C31488" s="489" t="s">
        <v>140</v>
      </c>
      <c r="D31488" s="489" t="s">
        <v>7249</v>
      </c>
    </row>
    <row r="31489" spans="1:4">
      <c r="A31489" s="489" t="str">
        <f t="shared" si="491"/>
        <v>2371201589訪問型サービス（独自）</v>
      </c>
      <c r="B31489" s="489">
        <v>2371201589</v>
      </c>
      <c r="C31489" s="489" t="s">
        <v>2571</v>
      </c>
      <c r="D31489" s="489" t="s">
        <v>7249</v>
      </c>
    </row>
    <row r="31490" spans="1:4">
      <c r="A31490" s="489" t="str">
        <f t="shared" ref="A31490:A31553" si="492">B31490&amp;C31490</f>
        <v>2371201597訪問介護</v>
      </c>
      <c r="B31490" s="489">
        <v>2371201597</v>
      </c>
      <c r="C31490" s="489" t="s">
        <v>140</v>
      </c>
      <c r="D31490" s="489" t="s">
        <v>7250</v>
      </c>
    </row>
    <row r="31491" spans="1:4">
      <c r="A31491" s="489" t="str">
        <f t="shared" si="492"/>
        <v>2371201597訪問介護</v>
      </c>
      <c r="B31491" s="489">
        <v>2371201597</v>
      </c>
      <c r="C31491" s="489" t="s">
        <v>140</v>
      </c>
      <c r="D31491" s="489" t="s">
        <v>7250</v>
      </c>
    </row>
    <row r="31492" spans="1:4">
      <c r="A31492" s="489" t="str">
        <f t="shared" si="492"/>
        <v>2371201597訪問型サービス（独自）</v>
      </c>
      <c r="B31492" s="489">
        <v>2371201597</v>
      </c>
      <c r="C31492" s="489" t="s">
        <v>2571</v>
      </c>
      <c r="D31492" s="489" t="s">
        <v>7250</v>
      </c>
    </row>
    <row r="31493" spans="1:4">
      <c r="A31493" s="489" t="str">
        <f t="shared" si="492"/>
        <v>2371201605地域密着型通所介護</v>
      </c>
      <c r="B31493" s="489">
        <v>2371201605</v>
      </c>
      <c r="C31493" s="489" t="s">
        <v>161</v>
      </c>
      <c r="D31493" s="489" t="s">
        <v>7251</v>
      </c>
    </row>
    <row r="31494" spans="1:4">
      <c r="A31494" s="489" t="str">
        <f t="shared" si="492"/>
        <v>2371201605通所型サービス（独自）</v>
      </c>
      <c r="B31494" s="489">
        <v>2371201605</v>
      </c>
      <c r="C31494" s="489" t="s">
        <v>2570</v>
      </c>
      <c r="D31494" s="489" t="s">
        <v>7251</v>
      </c>
    </row>
    <row r="31495" spans="1:4">
      <c r="A31495" s="489" t="str">
        <f t="shared" si="492"/>
        <v>2371201647介護予防特定施設入居者生活介護</v>
      </c>
      <c r="B31495" s="489">
        <v>2371201647</v>
      </c>
      <c r="C31495" s="489" t="s">
        <v>2514</v>
      </c>
      <c r="D31495" s="489" t="s">
        <v>7252</v>
      </c>
    </row>
    <row r="31496" spans="1:4">
      <c r="A31496" s="489" t="str">
        <f t="shared" si="492"/>
        <v>2371201647特定施設入居者生活介護（短期利用型）</v>
      </c>
      <c r="B31496" s="489">
        <v>2371201647</v>
      </c>
      <c r="C31496" s="489" t="s">
        <v>19397</v>
      </c>
      <c r="D31496" s="489" t="s">
        <v>7252</v>
      </c>
    </row>
    <row r="31497" spans="1:4">
      <c r="A31497" s="489" t="str">
        <f t="shared" si="492"/>
        <v>2371201647特定施設入居者生活介護</v>
      </c>
      <c r="B31497" s="489">
        <v>2371201647</v>
      </c>
      <c r="C31497" s="489" t="s">
        <v>2513</v>
      </c>
      <c r="D31497" s="489" t="s">
        <v>7252</v>
      </c>
    </row>
    <row r="31498" spans="1:4">
      <c r="A31498" s="489" t="str">
        <f t="shared" si="492"/>
        <v>2371201688介護予防支援</v>
      </c>
      <c r="B31498" s="489">
        <v>2371201688</v>
      </c>
      <c r="C31498" s="489" t="s">
        <v>2520</v>
      </c>
      <c r="D31498" s="489" t="s">
        <v>7253</v>
      </c>
    </row>
    <row r="31499" spans="1:4">
      <c r="A31499" s="489" t="str">
        <f t="shared" si="492"/>
        <v>2371201688居宅介護支援</v>
      </c>
      <c r="B31499" s="489">
        <v>2371201688</v>
      </c>
      <c r="C31499" s="489" t="s">
        <v>2519</v>
      </c>
      <c r="D31499" s="489" t="s">
        <v>7253</v>
      </c>
    </row>
    <row r="31500" spans="1:4">
      <c r="A31500" s="489" t="str">
        <f t="shared" si="492"/>
        <v>2371201696居宅介護支援</v>
      </c>
      <c r="B31500" s="489">
        <v>2371201696</v>
      </c>
      <c r="C31500" s="489" t="s">
        <v>2519</v>
      </c>
      <c r="D31500" s="489" t="s">
        <v>7254</v>
      </c>
    </row>
    <row r="31501" spans="1:4">
      <c r="A31501" s="489" t="str">
        <f t="shared" si="492"/>
        <v>2371201720居宅介護支援</v>
      </c>
      <c r="B31501" s="489">
        <v>2371201720</v>
      </c>
      <c r="C31501" s="489" t="s">
        <v>2519</v>
      </c>
      <c r="D31501" s="489" t="s">
        <v>7255</v>
      </c>
    </row>
    <row r="31502" spans="1:4">
      <c r="A31502" s="489" t="str">
        <f t="shared" si="492"/>
        <v>2371201738訪問介護</v>
      </c>
      <c r="B31502" s="489">
        <v>2371201738</v>
      </c>
      <c r="C31502" s="489" t="s">
        <v>140</v>
      </c>
      <c r="D31502" s="489" t="s">
        <v>7256</v>
      </c>
    </row>
    <row r="31503" spans="1:4">
      <c r="A31503" s="489" t="str">
        <f t="shared" si="492"/>
        <v>2371201738訪問介護</v>
      </c>
      <c r="B31503" s="489">
        <v>2371201738</v>
      </c>
      <c r="C31503" s="489" t="s">
        <v>140</v>
      </c>
      <c r="D31503" s="489" t="s">
        <v>7256</v>
      </c>
    </row>
    <row r="31504" spans="1:4">
      <c r="A31504" s="489" t="str">
        <f t="shared" si="492"/>
        <v>2371201738訪問型サービス（独自）</v>
      </c>
      <c r="B31504" s="489">
        <v>2371201738</v>
      </c>
      <c r="C31504" s="489" t="s">
        <v>2571</v>
      </c>
      <c r="D31504" s="489" t="s">
        <v>7256</v>
      </c>
    </row>
    <row r="31505" spans="1:4">
      <c r="A31505" s="489" t="str">
        <f t="shared" si="492"/>
        <v>2371201746居宅介護支援</v>
      </c>
      <c r="B31505" s="489">
        <v>2371201746</v>
      </c>
      <c r="C31505" s="489" t="s">
        <v>2519</v>
      </c>
      <c r="D31505" s="489" t="s">
        <v>7257</v>
      </c>
    </row>
    <row r="31506" spans="1:4">
      <c r="A31506" s="489" t="str">
        <f t="shared" si="492"/>
        <v>2371201753介護予防支援</v>
      </c>
      <c r="B31506" s="489">
        <v>2371201753</v>
      </c>
      <c r="C31506" s="489" t="s">
        <v>2520</v>
      </c>
      <c r="D31506" s="489" t="s">
        <v>7258</v>
      </c>
    </row>
    <row r="31507" spans="1:4">
      <c r="A31507" s="489" t="str">
        <f t="shared" si="492"/>
        <v>2371201753居宅介護支援</v>
      </c>
      <c r="B31507" s="489">
        <v>2371201753</v>
      </c>
      <c r="C31507" s="489" t="s">
        <v>2519</v>
      </c>
      <c r="D31507" s="489" t="s">
        <v>7258</v>
      </c>
    </row>
    <row r="31508" spans="1:4">
      <c r="A31508" s="489" t="str">
        <f t="shared" si="492"/>
        <v>2371201811地域密着型通所介護</v>
      </c>
      <c r="B31508" s="489">
        <v>2371201811</v>
      </c>
      <c r="C31508" s="489" t="s">
        <v>161</v>
      </c>
      <c r="D31508" s="489" t="s">
        <v>7259</v>
      </c>
    </row>
    <row r="31509" spans="1:4">
      <c r="A31509" s="489" t="str">
        <f t="shared" si="492"/>
        <v>2371201811通所型サービス（独自）</v>
      </c>
      <c r="B31509" s="489">
        <v>2371201811</v>
      </c>
      <c r="C31509" s="489" t="s">
        <v>2570</v>
      </c>
      <c r="D31509" s="489" t="s">
        <v>7259</v>
      </c>
    </row>
    <row r="31510" spans="1:4">
      <c r="A31510" s="489" t="str">
        <f t="shared" si="492"/>
        <v>2371201829通所介護</v>
      </c>
      <c r="B31510" s="489">
        <v>2371201829</v>
      </c>
      <c r="C31510" s="489" t="s">
        <v>158</v>
      </c>
      <c r="D31510" s="489" t="s">
        <v>7260</v>
      </c>
    </row>
    <row r="31511" spans="1:4">
      <c r="A31511" s="489" t="str">
        <f t="shared" si="492"/>
        <v>2371201829通所型サービス（独自）</v>
      </c>
      <c r="B31511" s="489">
        <v>2371201829</v>
      </c>
      <c r="C31511" s="489" t="s">
        <v>2570</v>
      </c>
      <c r="D31511" s="489" t="s">
        <v>7260</v>
      </c>
    </row>
    <row r="31512" spans="1:4">
      <c r="A31512" s="489" t="str">
        <f t="shared" si="492"/>
        <v>2371201944居宅介護支援</v>
      </c>
      <c r="B31512" s="489">
        <v>2371201944</v>
      </c>
      <c r="C31512" s="489" t="s">
        <v>2519</v>
      </c>
      <c r="D31512" s="489" t="s">
        <v>7261</v>
      </c>
    </row>
    <row r="31513" spans="1:4">
      <c r="A31513" s="489" t="str">
        <f t="shared" si="492"/>
        <v>2371201969居宅介護支援</v>
      </c>
      <c r="B31513" s="489">
        <v>2371201969</v>
      </c>
      <c r="C31513" s="489" t="s">
        <v>2519</v>
      </c>
      <c r="D31513" s="489" t="s">
        <v>7262</v>
      </c>
    </row>
    <row r="31514" spans="1:4">
      <c r="A31514" s="489" t="str">
        <f t="shared" si="492"/>
        <v>2371201985介護予防短期入所生活介護</v>
      </c>
      <c r="B31514" s="489">
        <v>2371201985</v>
      </c>
      <c r="C31514" s="489" t="s">
        <v>2093</v>
      </c>
      <c r="D31514" s="489" t="s">
        <v>7263</v>
      </c>
    </row>
    <row r="31515" spans="1:4">
      <c r="A31515" s="489" t="str">
        <f t="shared" si="492"/>
        <v>2371201985介護老人福祉施設</v>
      </c>
      <c r="B31515" s="489">
        <v>2371201985</v>
      </c>
      <c r="C31515" s="489" t="s">
        <v>1921</v>
      </c>
      <c r="D31515" s="489" t="s">
        <v>7263</v>
      </c>
    </row>
    <row r="31516" spans="1:4">
      <c r="A31516" s="489" t="str">
        <f t="shared" si="492"/>
        <v>2371201985短期入所生活介護</v>
      </c>
      <c r="B31516" s="489">
        <v>2371201985</v>
      </c>
      <c r="C31516" s="489" t="s">
        <v>2092</v>
      </c>
      <c r="D31516" s="489" t="s">
        <v>7263</v>
      </c>
    </row>
    <row r="31517" spans="1:4">
      <c r="A31517" s="489" t="str">
        <f t="shared" si="492"/>
        <v>2371201993訪問介護</v>
      </c>
      <c r="B31517" s="489">
        <v>2371201993</v>
      </c>
      <c r="C31517" s="489" t="s">
        <v>140</v>
      </c>
      <c r="D31517" s="489" t="s">
        <v>7264</v>
      </c>
    </row>
    <row r="31518" spans="1:4">
      <c r="A31518" s="489" t="str">
        <f t="shared" si="492"/>
        <v>2371201993訪問介護</v>
      </c>
      <c r="B31518" s="489">
        <v>2371201993</v>
      </c>
      <c r="C31518" s="489" t="s">
        <v>140</v>
      </c>
      <c r="D31518" s="489" t="s">
        <v>7264</v>
      </c>
    </row>
    <row r="31519" spans="1:4">
      <c r="A31519" s="489" t="str">
        <f t="shared" si="492"/>
        <v>2371201993訪問型サービス（独自）</v>
      </c>
      <c r="B31519" s="489">
        <v>2371201993</v>
      </c>
      <c r="C31519" s="489" t="s">
        <v>2571</v>
      </c>
      <c r="D31519" s="489" t="s">
        <v>7264</v>
      </c>
    </row>
    <row r="31520" spans="1:4">
      <c r="A31520" s="489" t="str">
        <f t="shared" si="492"/>
        <v>2371202009訪問介護</v>
      </c>
      <c r="B31520" s="489">
        <v>2371202009</v>
      </c>
      <c r="C31520" s="489" t="s">
        <v>140</v>
      </c>
      <c r="D31520" s="489" t="s">
        <v>7265</v>
      </c>
    </row>
    <row r="31521" spans="1:4">
      <c r="A31521" s="489" t="str">
        <f t="shared" si="492"/>
        <v>2371202009訪問介護</v>
      </c>
      <c r="B31521" s="489">
        <v>2371202009</v>
      </c>
      <c r="C31521" s="489" t="s">
        <v>140</v>
      </c>
      <c r="D31521" s="489" t="s">
        <v>7265</v>
      </c>
    </row>
    <row r="31522" spans="1:4">
      <c r="A31522" s="489" t="str">
        <f t="shared" si="492"/>
        <v>2371202009訪問型サービス（独自）</v>
      </c>
      <c r="B31522" s="489">
        <v>2371202009</v>
      </c>
      <c r="C31522" s="489" t="s">
        <v>2571</v>
      </c>
      <c r="D31522" s="489" t="s">
        <v>7265</v>
      </c>
    </row>
    <row r="31523" spans="1:4">
      <c r="A31523" s="489" t="str">
        <f t="shared" si="492"/>
        <v>2371202025訪問介護</v>
      </c>
      <c r="B31523" s="489">
        <v>2371202025</v>
      </c>
      <c r="C31523" s="489" t="s">
        <v>140</v>
      </c>
      <c r="D31523" s="489" t="s">
        <v>7266</v>
      </c>
    </row>
    <row r="31524" spans="1:4">
      <c r="A31524" s="489" t="str">
        <f t="shared" si="492"/>
        <v>2371202025訪問介護</v>
      </c>
      <c r="B31524" s="489">
        <v>2371202025</v>
      </c>
      <c r="C31524" s="489" t="s">
        <v>140</v>
      </c>
      <c r="D31524" s="489" t="s">
        <v>7266</v>
      </c>
    </row>
    <row r="31525" spans="1:4">
      <c r="A31525" s="489" t="str">
        <f t="shared" si="492"/>
        <v>2371202025訪問型サービス（独自）</v>
      </c>
      <c r="B31525" s="489">
        <v>2371202025</v>
      </c>
      <c r="C31525" s="489" t="s">
        <v>2571</v>
      </c>
      <c r="D31525" s="489" t="s">
        <v>7266</v>
      </c>
    </row>
    <row r="31526" spans="1:4">
      <c r="A31526" s="489" t="str">
        <f t="shared" si="492"/>
        <v>2371202033介護老人福祉施設</v>
      </c>
      <c r="B31526" s="489">
        <v>2371202033</v>
      </c>
      <c r="C31526" s="489" t="s">
        <v>1921</v>
      </c>
      <c r="D31526" s="489" t="s">
        <v>7267</v>
      </c>
    </row>
    <row r="31527" spans="1:4">
      <c r="A31527" s="489" t="str">
        <f t="shared" si="492"/>
        <v>2371202041介護予防短期入所生活介護</v>
      </c>
      <c r="B31527" s="489">
        <v>2371202041</v>
      </c>
      <c r="C31527" s="489" t="s">
        <v>2093</v>
      </c>
      <c r="D31527" s="489" t="s">
        <v>7268</v>
      </c>
    </row>
    <row r="31528" spans="1:4">
      <c r="A31528" s="489" t="str">
        <f t="shared" si="492"/>
        <v>2371202041短期入所生活介護</v>
      </c>
      <c r="B31528" s="489">
        <v>2371202041</v>
      </c>
      <c r="C31528" s="489" t="s">
        <v>2092</v>
      </c>
      <c r="D31528" s="489" t="s">
        <v>7268</v>
      </c>
    </row>
    <row r="31529" spans="1:4">
      <c r="A31529" s="489" t="str">
        <f t="shared" si="492"/>
        <v>2371202090地域密着型通所介護</v>
      </c>
      <c r="B31529" s="489">
        <v>2371202090</v>
      </c>
      <c r="C31529" s="489" t="s">
        <v>161</v>
      </c>
      <c r="D31529" s="489" t="s">
        <v>7269</v>
      </c>
    </row>
    <row r="31530" spans="1:4">
      <c r="A31530" s="489" t="str">
        <f t="shared" si="492"/>
        <v>2371202090通所型サービス（独自）</v>
      </c>
      <c r="B31530" s="489">
        <v>2371202090</v>
      </c>
      <c r="C31530" s="489" t="s">
        <v>2570</v>
      </c>
      <c r="D31530" s="489" t="s">
        <v>7269</v>
      </c>
    </row>
    <row r="31531" spans="1:4">
      <c r="A31531" s="489" t="str">
        <f t="shared" si="492"/>
        <v>2371202116介護予防支援</v>
      </c>
      <c r="B31531" s="489">
        <v>2371202116</v>
      </c>
      <c r="C31531" s="489" t="s">
        <v>2520</v>
      </c>
      <c r="D31531" s="489" t="s">
        <v>7270</v>
      </c>
    </row>
    <row r="31532" spans="1:4">
      <c r="A31532" s="489" t="str">
        <f t="shared" si="492"/>
        <v>2371202116居宅介護支援</v>
      </c>
      <c r="B31532" s="489">
        <v>2371202116</v>
      </c>
      <c r="C31532" s="489" t="s">
        <v>2519</v>
      </c>
      <c r="D31532" s="489" t="s">
        <v>7270</v>
      </c>
    </row>
    <row r="31533" spans="1:4">
      <c r="A31533" s="489" t="str">
        <f t="shared" si="492"/>
        <v>2371202132地域密着型通所介護</v>
      </c>
      <c r="B31533" s="489">
        <v>2371202132</v>
      </c>
      <c r="C31533" s="489" t="s">
        <v>161</v>
      </c>
      <c r="D31533" s="489" t="s">
        <v>7271</v>
      </c>
    </row>
    <row r="31534" spans="1:4">
      <c r="A31534" s="489" t="str">
        <f t="shared" si="492"/>
        <v>2371202132通所型サービス（独自）</v>
      </c>
      <c r="B31534" s="489">
        <v>2371202132</v>
      </c>
      <c r="C31534" s="489" t="s">
        <v>2570</v>
      </c>
      <c r="D31534" s="489" t="s">
        <v>7271</v>
      </c>
    </row>
    <row r="31535" spans="1:4">
      <c r="A31535" s="489" t="str">
        <f t="shared" si="492"/>
        <v>2371202165訪問介護</v>
      </c>
      <c r="B31535" s="489">
        <v>2371202165</v>
      </c>
      <c r="C31535" s="489" t="s">
        <v>140</v>
      </c>
      <c r="D31535" s="489" t="s">
        <v>7272</v>
      </c>
    </row>
    <row r="31536" spans="1:4">
      <c r="A31536" s="489" t="str">
        <f t="shared" si="492"/>
        <v>2371202165訪問介護</v>
      </c>
      <c r="B31536" s="489">
        <v>2371202165</v>
      </c>
      <c r="C31536" s="489" t="s">
        <v>140</v>
      </c>
      <c r="D31536" s="489" t="s">
        <v>7272</v>
      </c>
    </row>
    <row r="31537" spans="1:4">
      <c r="A31537" s="489" t="str">
        <f t="shared" si="492"/>
        <v>2371202165訪問型サービス（独自）</v>
      </c>
      <c r="B31537" s="489">
        <v>2371202165</v>
      </c>
      <c r="C31537" s="489" t="s">
        <v>2571</v>
      </c>
      <c r="D31537" s="489" t="s">
        <v>7272</v>
      </c>
    </row>
    <row r="31538" spans="1:4">
      <c r="A31538" s="489" t="str">
        <f t="shared" si="492"/>
        <v>2371202199地域密着型通所介護</v>
      </c>
      <c r="B31538" s="489">
        <v>2371202199</v>
      </c>
      <c r="C31538" s="489" t="s">
        <v>161</v>
      </c>
      <c r="D31538" s="489" t="s">
        <v>7273</v>
      </c>
    </row>
    <row r="31539" spans="1:4">
      <c r="A31539" s="489" t="str">
        <f t="shared" si="492"/>
        <v>2371202199通所型サービス（独自）</v>
      </c>
      <c r="B31539" s="489">
        <v>2371202199</v>
      </c>
      <c r="C31539" s="489" t="s">
        <v>2570</v>
      </c>
      <c r="D31539" s="489" t="s">
        <v>7273</v>
      </c>
    </row>
    <row r="31540" spans="1:4">
      <c r="A31540" s="489" t="str">
        <f t="shared" si="492"/>
        <v>2371202215地域密着型通所介護</v>
      </c>
      <c r="B31540" s="489">
        <v>2371202215</v>
      </c>
      <c r="C31540" s="489" t="s">
        <v>161</v>
      </c>
      <c r="D31540" s="489" t="s">
        <v>7274</v>
      </c>
    </row>
    <row r="31541" spans="1:4">
      <c r="A31541" s="489" t="str">
        <f t="shared" si="492"/>
        <v>2371202215通所型サービス（独自）</v>
      </c>
      <c r="B31541" s="489">
        <v>2371202215</v>
      </c>
      <c r="C31541" s="489" t="s">
        <v>2570</v>
      </c>
      <c r="D31541" s="489" t="s">
        <v>7274</v>
      </c>
    </row>
    <row r="31542" spans="1:4">
      <c r="A31542" s="489" t="str">
        <f t="shared" si="492"/>
        <v>2371202223訪問介護</v>
      </c>
      <c r="B31542" s="489">
        <v>2371202223</v>
      </c>
      <c r="C31542" s="489" t="s">
        <v>140</v>
      </c>
      <c r="D31542" s="489" t="s">
        <v>7275</v>
      </c>
    </row>
    <row r="31543" spans="1:4">
      <c r="A31543" s="489" t="str">
        <f t="shared" si="492"/>
        <v>2371202223訪問介護</v>
      </c>
      <c r="B31543" s="489">
        <v>2371202223</v>
      </c>
      <c r="C31543" s="489" t="s">
        <v>140</v>
      </c>
      <c r="D31543" s="489" t="s">
        <v>7275</v>
      </c>
    </row>
    <row r="31544" spans="1:4">
      <c r="A31544" s="489" t="str">
        <f t="shared" si="492"/>
        <v>2371202223訪問型サービス（独自）</v>
      </c>
      <c r="B31544" s="489">
        <v>2371202223</v>
      </c>
      <c r="C31544" s="489" t="s">
        <v>2571</v>
      </c>
      <c r="D31544" s="489" t="s">
        <v>7275</v>
      </c>
    </row>
    <row r="31545" spans="1:4">
      <c r="A31545" s="489" t="str">
        <f t="shared" si="492"/>
        <v>2371202249通所介護</v>
      </c>
      <c r="B31545" s="489">
        <v>2371202249</v>
      </c>
      <c r="C31545" s="489" t="s">
        <v>158</v>
      </c>
      <c r="D31545" s="489" t="s">
        <v>7276</v>
      </c>
    </row>
    <row r="31546" spans="1:4">
      <c r="A31546" s="489" t="str">
        <f t="shared" si="492"/>
        <v>2371202249通所型サービス（独自）</v>
      </c>
      <c r="B31546" s="489">
        <v>2371202249</v>
      </c>
      <c r="C31546" s="489" t="s">
        <v>2570</v>
      </c>
      <c r="D31546" s="489" t="s">
        <v>7276</v>
      </c>
    </row>
    <row r="31547" spans="1:4">
      <c r="A31547" s="489" t="str">
        <f t="shared" si="492"/>
        <v>2371202298介護予防特定施設入居者生活介護</v>
      </c>
      <c r="B31547" s="489">
        <v>2371202298</v>
      </c>
      <c r="C31547" s="489" t="s">
        <v>2514</v>
      </c>
      <c r="D31547" s="489" t="s">
        <v>7277</v>
      </c>
    </row>
    <row r="31548" spans="1:4">
      <c r="A31548" s="489" t="str">
        <f t="shared" si="492"/>
        <v>2371202298特定施設入居者生活介護</v>
      </c>
      <c r="B31548" s="489">
        <v>2371202298</v>
      </c>
      <c r="C31548" s="489" t="s">
        <v>2513</v>
      </c>
      <c r="D31548" s="489" t="s">
        <v>7277</v>
      </c>
    </row>
    <row r="31549" spans="1:4">
      <c r="A31549" s="489" t="str">
        <f t="shared" si="492"/>
        <v>2371202306地域密着型通所介護</v>
      </c>
      <c r="B31549" s="489">
        <v>2371202306</v>
      </c>
      <c r="C31549" s="489" t="s">
        <v>161</v>
      </c>
      <c r="D31549" s="489" t="s">
        <v>7278</v>
      </c>
    </row>
    <row r="31550" spans="1:4">
      <c r="A31550" s="489" t="str">
        <f t="shared" si="492"/>
        <v>2371202306通所型サービス（独自）</v>
      </c>
      <c r="B31550" s="489">
        <v>2371202306</v>
      </c>
      <c r="C31550" s="489" t="s">
        <v>2570</v>
      </c>
      <c r="D31550" s="489" t="s">
        <v>7278</v>
      </c>
    </row>
    <row r="31551" spans="1:4">
      <c r="A31551" s="489" t="str">
        <f t="shared" si="492"/>
        <v>2371202314居宅介護支援</v>
      </c>
      <c r="B31551" s="489">
        <v>2371202314</v>
      </c>
      <c r="C31551" s="489" t="s">
        <v>2519</v>
      </c>
      <c r="D31551" s="489" t="s">
        <v>7279</v>
      </c>
    </row>
    <row r="31552" spans="1:4">
      <c r="A31552" s="489" t="str">
        <f t="shared" si="492"/>
        <v>2371202330訪問介護</v>
      </c>
      <c r="B31552" s="489">
        <v>2371202330</v>
      </c>
      <c r="C31552" s="489" t="s">
        <v>140</v>
      </c>
      <c r="D31552" s="489" t="s">
        <v>7280</v>
      </c>
    </row>
    <row r="31553" spans="1:4">
      <c r="A31553" s="489" t="str">
        <f t="shared" si="492"/>
        <v>2371202330訪問介護</v>
      </c>
      <c r="B31553" s="489">
        <v>2371202330</v>
      </c>
      <c r="C31553" s="489" t="s">
        <v>140</v>
      </c>
      <c r="D31553" s="489" t="s">
        <v>7280</v>
      </c>
    </row>
    <row r="31554" spans="1:4">
      <c r="A31554" s="489" t="str">
        <f t="shared" ref="A31554:A31617" si="493">B31554&amp;C31554</f>
        <v>2371202330訪問型サービス（独自）</v>
      </c>
      <c r="B31554" s="489">
        <v>2371202330</v>
      </c>
      <c r="C31554" s="489" t="s">
        <v>2571</v>
      </c>
      <c r="D31554" s="489" t="s">
        <v>7280</v>
      </c>
    </row>
    <row r="31555" spans="1:4">
      <c r="A31555" s="489" t="str">
        <f t="shared" si="493"/>
        <v>2371202348地域密着型通所介護</v>
      </c>
      <c r="B31555" s="489">
        <v>2371202348</v>
      </c>
      <c r="C31555" s="489" t="s">
        <v>161</v>
      </c>
      <c r="D31555" s="489" t="s">
        <v>7281</v>
      </c>
    </row>
    <row r="31556" spans="1:4">
      <c r="A31556" s="489" t="str">
        <f t="shared" si="493"/>
        <v>2371202348通所型サービス（独自）</v>
      </c>
      <c r="B31556" s="489">
        <v>2371202348</v>
      </c>
      <c r="C31556" s="489" t="s">
        <v>2570</v>
      </c>
      <c r="D31556" s="489" t="s">
        <v>7281</v>
      </c>
    </row>
    <row r="31557" spans="1:4">
      <c r="A31557" s="489" t="str">
        <f t="shared" si="493"/>
        <v>2371202355訪問介護</v>
      </c>
      <c r="B31557" s="489">
        <v>2371202355</v>
      </c>
      <c r="C31557" s="489" t="s">
        <v>140</v>
      </c>
      <c r="D31557" s="489" t="s">
        <v>7282</v>
      </c>
    </row>
    <row r="31558" spans="1:4">
      <c r="A31558" s="489" t="str">
        <f t="shared" si="493"/>
        <v>2371202355訪問介護</v>
      </c>
      <c r="B31558" s="489">
        <v>2371202355</v>
      </c>
      <c r="C31558" s="489" t="s">
        <v>140</v>
      </c>
      <c r="D31558" s="489" t="s">
        <v>7282</v>
      </c>
    </row>
    <row r="31559" spans="1:4">
      <c r="A31559" s="489" t="str">
        <f t="shared" si="493"/>
        <v>2371202355訪問型サービス（独自）</v>
      </c>
      <c r="B31559" s="489">
        <v>2371202355</v>
      </c>
      <c r="C31559" s="489" t="s">
        <v>2571</v>
      </c>
      <c r="D31559" s="489" t="s">
        <v>7282</v>
      </c>
    </row>
    <row r="31560" spans="1:4">
      <c r="A31560" s="489" t="str">
        <f t="shared" si="493"/>
        <v>2371202371通所介護</v>
      </c>
      <c r="B31560" s="489">
        <v>2371202371</v>
      </c>
      <c r="C31560" s="489" t="s">
        <v>158</v>
      </c>
      <c r="D31560" s="489" t="s">
        <v>7283</v>
      </c>
    </row>
    <row r="31561" spans="1:4">
      <c r="A31561" s="489" t="str">
        <f t="shared" si="493"/>
        <v>2371202371通所型サービス（独自）</v>
      </c>
      <c r="B31561" s="489">
        <v>2371202371</v>
      </c>
      <c r="C31561" s="489" t="s">
        <v>2570</v>
      </c>
      <c r="D31561" s="489" t="s">
        <v>7283</v>
      </c>
    </row>
    <row r="31562" spans="1:4">
      <c r="A31562" s="489" t="str">
        <f t="shared" si="493"/>
        <v>2371202405地域密着型通所介護</v>
      </c>
      <c r="B31562" s="489">
        <v>2371202405</v>
      </c>
      <c r="C31562" s="489" t="s">
        <v>161</v>
      </c>
      <c r="D31562" s="489" t="s">
        <v>7284</v>
      </c>
    </row>
    <row r="31563" spans="1:4">
      <c r="A31563" s="489" t="str">
        <f t="shared" si="493"/>
        <v>2371202405通所型サービス（独自）</v>
      </c>
      <c r="B31563" s="489">
        <v>2371202405</v>
      </c>
      <c r="C31563" s="489" t="s">
        <v>2570</v>
      </c>
      <c r="D31563" s="489" t="s">
        <v>7284</v>
      </c>
    </row>
    <row r="31564" spans="1:4">
      <c r="A31564" s="489" t="str">
        <f t="shared" si="493"/>
        <v>2371202413地域密着型通所介護</v>
      </c>
      <c r="B31564" s="489">
        <v>2371202413</v>
      </c>
      <c r="C31564" s="489" t="s">
        <v>161</v>
      </c>
      <c r="D31564" s="489" t="s">
        <v>7285</v>
      </c>
    </row>
    <row r="31565" spans="1:4">
      <c r="A31565" s="489" t="str">
        <f t="shared" si="493"/>
        <v>2371202421居宅介護支援</v>
      </c>
      <c r="B31565" s="489">
        <v>2371202421</v>
      </c>
      <c r="C31565" s="489" t="s">
        <v>2519</v>
      </c>
      <c r="D31565" s="489" t="s">
        <v>7286</v>
      </c>
    </row>
    <row r="31566" spans="1:4">
      <c r="A31566" s="489" t="str">
        <f t="shared" si="493"/>
        <v>2371202454訪問介護</v>
      </c>
      <c r="B31566" s="489">
        <v>2371202454</v>
      </c>
      <c r="C31566" s="489" t="s">
        <v>140</v>
      </c>
      <c r="D31566" s="489" t="s">
        <v>7287</v>
      </c>
    </row>
    <row r="31567" spans="1:4">
      <c r="A31567" s="489" t="str">
        <f t="shared" si="493"/>
        <v>2371202454訪問介護</v>
      </c>
      <c r="B31567" s="489">
        <v>2371202454</v>
      </c>
      <c r="C31567" s="489" t="s">
        <v>140</v>
      </c>
      <c r="D31567" s="489" t="s">
        <v>7287</v>
      </c>
    </row>
    <row r="31568" spans="1:4">
      <c r="A31568" s="489" t="str">
        <f t="shared" si="493"/>
        <v>2371202454訪問型サービス（独自）</v>
      </c>
      <c r="B31568" s="489">
        <v>2371202454</v>
      </c>
      <c r="C31568" s="489" t="s">
        <v>2571</v>
      </c>
      <c r="D31568" s="489" t="s">
        <v>7287</v>
      </c>
    </row>
    <row r="31569" spans="1:4">
      <c r="A31569" s="489" t="str">
        <f t="shared" si="493"/>
        <v>2371202462地域密着型通所介護</v>
      </c>
      <c r="B31569" s="489">
        <v>2371202462</v>
      </c>
      <c r="C31569" s="489" t="s">
        <v>161</v>
      </c>
      <c r="D31569" s="489" t="s">
        <v>7288</v>
      </c>
    </row>
    <row r="31570" spans="1:4">
      <c r="A31570" s="489" t="str">
        <f t="shared" si="493"/>
        <v>2371202470地域密着型通所介護</v>
      </c>
      <c r="B31570" s="489">
        <v>2371202470</v>
      </c>
      <c r="C31570" s="489" t="s">
        <v>161</v>
      </c>
      <c r="D31570" s="489" t="s">
        <v>7289</v>
      </c>
    </row>
    <row r="31571" spans="1:4">
      <c r="A31571" s="489" t="str">
        <f t="shared" si="493"/>
        <v>2371202496介護予防短期入所生活介護</v>
      </c>
      <c r="B31571" s="489">
        <v>2371202496</v>
      </c>
      <c r="C31571" s="489" t="s">
        <v>2093</v>
      </c>
      <c r="D31571" s="489" t="s">
        <v>7290</v>
      </c>
    </row>
    <row r="31572" spans="1:4">
      <c r="A31572" s="489" t="str">
        <f t="shared" si="493"/>
        <v>2371202496介護予防短期入所生活介護</v>
      </c>
      <c r="B31572" s="489">
        <v>2371202496</v>
      </c>
      <c r="C31572" s="489" t="s">
        <v>2093</v>
      </c>
      <c r="D31572" s="489" t="s">
        <v>7290</v>
      </c>
    </row>
    <row r="31573" spans="1:4">
      <c r="A31573" s="489" t="str">
        <f t="shared" si="493"/>
        <v>2371202496短期入所生活介護</v>
      </c>
      <c r="B31573" s="489">
        <v>2371202496</v>
      </c>
      <c r="C31573" s="489" t="s">
        <v>2092</v>
      </c>
      <c r="D31573" s="489" t="s">
        <v>7290</v>
      </c>
    </row>
    <row r="31574" spans="1:4">
      <c r="A31574" s="489" t="str">
        <f t="shared" si="493"/>
        <v>2371202496短期入所生活介護</v>
      </c>
      <c r="B31574" s="489">
        <v>2371202496</v>
      </c>
      <c r="C31574" s="489" t="s">
        <v>2092</v>
      </c>
      <c r="D31574" s="489" t="s">
        <v>7290</v>
      </c>
    </row>
    <row r="31575" spans="1:4">
      <c r="A31575" s="489" t="str">
        <f t="shared" si="493"/>
        <v>2371202504介護予防特定施設入居者生活介護</v>
      </c>
      <c r="B31575" s="489">
        <v>2371202504</v>
      </c>
      <c r="C31575" s="489" t="s">
        <v>2514</v>
      </c>
      <c r="D31575" s="489" t="s">
        <v>7291</v>
      </c>
    </row>
    <row r="31576" spans="1:4">
      <c r="A31576" s="489" t="str">
        <f t="shared" si="493"/>
        <v>2371202504特定施設入居者生活介護</v>
      </c>
      <c r="B31576" s="489">
        <v>2371202504</v>
      </c>
      <c r="C31576" s="489" t="s">
        <v>2513</v>
      </c>
      <c r="D31576" s="489" t="s">
        <v>7291</v>
      </c>
    </row>
    <row r="31577" spans="1:4">
      <c r="A31577" s="489" t="str">
        <f t="shared" si="493"/>
        <v>2371202512居宅介護支援</v>
      </c>
      <c r="B31577" s="489">
        <v>2371202512</v>
      </c>
      <c r="C31577" s="489" t="s">
        <v>2519</v>
      </c>
      <c r="D31577" s="489" t="s">
        <v>7292</v>
      </c>
    </row>
    <row r="31578" spans="1:4">
      <c r="A31578" s="489" t="str">
        <f t="shared" si="493"/>
        <v>2371202595特定施設入居者生活介護（短期利用型）</v>
      </c>
      <c r="B31578" s="489">
        <v>2371202595</v>
      </c>
      <c r="C31578" s="489" t="s">
        <v>19397</v>
      </c>
      <c r="D31578" s="489" t="s">
        <v>7293</v>
      </c>
    </row>
    <row r="31579" spans="1:4">
      <c r="A31579" s="489" t="str">
        <f t="shared" si="493"/>
        <v>2371202595特定施設入居者生活介護</v>
      </c>
      <c r="B31579" s="489">
        <v>2371202595</v>
      </c>
      <c r="C31579" s="489" t="s">
        <v>2513</v>
      </c>
      <c r="D31579" s="489" t="s">
        <v>7293</v>
      </c>
    </row>
    <row r="31580" spans="1:4">
      <c r="A31580" s="489" t="str">
        <f t="shared" si="493"/>
        <v>2371202603居宅介護支援</v>
      </c>
      <c r="B31580" s="489">
        <v>2371202603</v>
      </c>
      <c r="C31580" s="489" t="s">
        <v>2519</v>
      </c>
      <c r="D31580" s="489" t="s">
        <v>7294</v>
      </c>
    </row>
    <row r="31581" spans="1:4">
      <c r="A31581" s="489" t="str">
        <f t="shared" si="493"/>
        <v>2371202611通所介護</v>
      </c>
      <c r="B31581" s="489">
        <v>2371202611</v>
      </c>
      <c r="C31581" s="489" t="s">
        <v>158</v>
      </c>
      <c r="D31581" s="489" t="s">
        <v>7295</v>
      </c>
    </row>
    <row r="31582" spans="1:4">
      <c r="A31582" s="489" t="str">
        <f t="shared" si="493"/>
        <v>2371202629介護予防短期入所生活介護</v>
      </c>
      <c r="B31582" s="489">
        <v>2371202629</v>
      </c>
      <c r="C31582" s="489" t="s">
        <v>2093</v>
      </c>
      <c r="D31582" s="489" t="s">
        <v>7296</v>
      </c>
    </row>
    <row r="31583" spans="1:4">
      <c r="A31583" s="489" t="str">
        <f t="shared" si="493"/>
        <v>2371202629短期入所生活介護</v>
      </c>
      <c r="B31583" s="489">
        <v>2371202629</v>
      </c>
      <c r="C31583" s="489" t="s">
        <v>2092</v>
      </c>
      <c r="D31583" s="489" t="s">
        <v>7296</v>
      </c>
    </row>
    <row r="31584" spans="1:4">
      <c r="A31584" s="489" t="str">
        <f t="shared" si="493"/>
        <v>2371202652居宅介護支援</v>
      </c>
      <c r="B31584" s="489">
        <v>2371202652</v>
      </c>
      <c r="C31584" s="489" t="s">
        <v>2519</v>
      </c>
      <c r="D31584" s="489" t="s">
        <v>7297</v>
      </c>
    </row>
    <row r="31585" spans="1:4">
      <c r="A31585" s="489" t="str">
        <f t="shared" si="493"/>
        <v>2371202678介護予防短期入所生活介護</v>
      </c>
      <c r="B31585" s="489">
        <v>2371202678</v>
      </c>
      <c r="C31585" s="489" t="s">
        <v>2093</v>
      </c>
      <c r="D31585" s="489" t="s">
        <v>7298</v>
      </c>
    </row>
    <row r="31586" spans="1:4">
      <c r="A31586" s="489" t="str">
        <f t="shared" si="493"/>
        <v>2371202678短期入所生活介護</v>
      </c>
      <c r="B31586" s="489">
        <v>2371202678</v>
      </c>
      <c r="C31586" s="489" t="s">
        <v>2092</v>
      </c>
      <c r="D31586" s="489" t="s">
        <v>7298</v>
      </c>
    </row>
    <row r="31587" spans="1:4">
      <c r="A31587" s="489" t="str">
        <f t="shared" si="493"/>
        <v>2371202686通所介護</v>
      </c>
      <c r="B31587" s="489">
        <v>2371202686</v>
      </c>
      <c r="C31587" s="489" t="s">
        <v>158</v>
      </c>
      <c r="D31587" s="489" t="s">
        <v>7299</v>
      </c>
    </row>
    <row r="31588" spans="1:4">
      <c r="A31588" s="489" t="str">
        <f t="shared" si="493"/>
        <v>2371202694介護老人福祉施設</v>
      </c>
      <c r="B31588" s="489">
        <v>2371202694</v>
      </c>
      <c r="C31588" s="489" t="s">
        <v>1921</v>
      </c>
      <c r="D31588" s="489" t="s">
        <v>7300</v>
      </c>
    </row>
    <row r="31589" spans="1:4">
      <c r="A31589" s="489" t="str">
        <f t="shared" si="493"/>
        <v>2371202751訪問介護</v>
      </c>
      <c r="B31589" s="489">
        <v>2371202751</v>
      </c>
      <c r="C31589" s="489" t="s">
        <v>140</v>
      </c>
      <c r="D31589" s="489" t="s">
        <v>7301</v>
      </c>
    </row>
    <row r="31590" spans="1:4">
      <c r="A31590" s="489" t="str">
        <f t="shared" si="493"/>
        <v>2371202751訪問介護</v>
      </c>
      <c r="B31590" s="489">
        <v>2371202751</v>
      </c>
      <c r="C31590" s="489" t="s">
        <v>140</v>
      </c>
      <c r="D31590" s="489" t="s">
        <v>7301</v>
      </c>
    </row>
    <row r="31591" spans="1:4">
      <c r="A31591" s="489" t="str">
        <f t="shared" si="493"/>
        <v>2371202769通所介護</v>
      </c>
      <c r="B31591" s="489">
        <v>2371202769</v>
      </c>
      <c r="C31591" s="489" t="s">
        <v>158</v>
      </c>
      <c r="D31591" s="489" t="s">
        <v>7302</v>
      </c>
    </row>
    <row r="31592" spans="1:4">
      <c r="A31592" s="489" t="str">
        <f t="shared" si="493"/>
        <v>2371202819訪問介護</v>
      </c>
      <c r="B31592" s="489">
        <v>2371202819</v>
      </c>
      <c r="C31592" s="489" t="s">
        <v>140</v>
      </c>
      <c r="D31592" s="489" t="s">
        <v>7303</v>
      </c>
    </row>
    <row r="31593" spans="1:4">
      <c r="A31593" s="489" t="str">
        <f t="shared" si="493"/>
        <v>2371202819訪問介護</v>
      </c>
      <c r="B31593" s="489">
        <v>2371202819</v>
      </c>
      <c r="C31593" s="489" t="s">
        <v>140</v>
      </c>
      <c r="D31593" s="489" t="s">
        <v>7303</v>
      </c>
    </row>
    <row r="31594" spans="1:4">
      <c r="A31594" s="489" t="str">
        <f t="shared" si="493"/>
        <v>2371202843居宅介護支援</v>
      </c>
      <c r="B31594" s="489">
        <v>2371202843</v>
      </c>
      <c r="C31594" s="489" t="s">
        <v>2519</v>
      </c>
      <c r="D31594" s="489" t="s">
        <v>7304</v>
      </c>
    </row>
    <row r="31595" spans="1:4">
      <c r="A31595" s="489" t="str">
        <f t="shared" si="493"/>
        <v>2371202850訪問介護</v>
      </c>
      <c r="B31595" s="489">
        <v>2371202850</v>
      </c>
      <c r="C31595" s="489" t="s">
        <v>140</v>
      </c>
      <c r="D31595" s="489" t="s">
        <v>7305</v>
      </c>
    </row>
    <row r="31596" spans="1:4">
      <c r="A31596" s="489" t="str">
        <f t="shared" si="493"/>
        <v>2371202850訪問介護</v>
      </c>
      <c r="B31596" s="489">
        <v>2371202850</v>
      </c>
      <c r="C31596" s="489" t="s">
        <v>140</v>
      </c>
      <c r="D31596" s="489" t="s">
        <v>7305</v>
      </c>
    </row>
    <row r="31597" spans="1:4">
      <c r="A31597" s="489" t="str">
        <f t="shared" si="493"/>
        <v>2371202900居宅介護支援</v>
      </c>
      <c r="B31597" s="489">
        <v>2371202900</v>
      </c>
      <c r="C31597" s="489" t="s">
        <v>2519</v>
      </c>
      <c r="D31597" s="489" t="s">
        <v>7306</v>
      </c>
    </row>
    <row r="31598" spans="1:4">
      <c r="A31598" s="489" t="str">
        <f t="shared" si="493"/>
        <v>2371202918訪問介護</v>
      </c>
      <c r="B31598" s="489">
        <v>2371202918</v>
      </c>
      <c r="C31598" s="489" t="s">
        <v>140</v>
      </c>
      <c r="D31598" s="489" t="s">
        <v>7306</v>
      </c>
    </row>
    <row r="31599" spans="1:4">
      <c r="A31599" s="489" t="str">
        <f t="shared" si="493"/>
        <v>2371202918訪問介護</v>
      </c>
      <c r="B31599" s="489">
        <v>2371202918</v>
      </c>
      <c r="C31599" s="489" t="s">
        <v>140</v>
      </c>
      <c r="D31599" s="489" t="s">
        <v>7306</v>
      </c>
    </row>
    <row r="31600" spans="1:4">
      <c r="A31600" s="489" t="str">
        <f t="shared" si="493"/>
        <v>2371202934介護予防特定施設入居者生活介護</v>
      </c>
      <c r="B31600" s="489">
        <v>2371202934</v>
      </c>
      <c r="C31600" s="489" t="s">
        <v>2514</v>
      </c>
      <c r="D31600" s="489" t="s">
        <v>7307</v>
      </c>
    </row>
    <row r="31601" spans="1:4">
      <c r="A31601" s="489" t="str">
        <f t="shared" si="493"/>
        <v>2371202934特定施設入居者生活介護（短期利用型）</v>
      </c>
      <c r="B31601" s="489">
        <v>2371202934</v>
      </c>
      <c r="C31601" s="489" t="s">
        <v>19397</v>
      </c>
      <c r="D31601" s="489" t="s">
        <v>7307</v>
      </c>
    </row>
    <row r="31602" spans="1:4">
      <c r="A31602" s="489" t="str">
        <f t="shared" si="493"/>
        <v>2371202934特定施設入居者生活介護</v>
      </c>
      <c r="B31602" s="489">
        <v>2371202934</v>
      </c>
      <c r="C31602" s="489" t="s">
        <v>2513</v>
      </c>
      <c r="D31602" s="489" t="s">
        <v>7307</v>
      </c>
    </row>
    <row r="31603" spans="1:4">
      <c r="A31603" s="489" t="str">
        <f t="shared" si="493"/>
        <v>2371202991居宅介護支援</v>
      </c>
      <c r="B31603" s="489">
        <v>2371202991</v>
      </c>
      <c r="C31603" s="489" t="s">
        <v>2519</v>
      </c>
      <c r="D31603" s="489" t="s">
        <v>7308</v>
      </c>
    </row>
    <row r="31604" spans="1:4">
      <c r="A31604" s="489" t="str">
        <f t="shared" si="493"/>
        <v>2371203015訪問介護</v>
      </c>
      <c r="B31604" s="489">
        <v>2371203015</v>
      </c>
      <c r="C31604" s="489" t="s">
        <v>140</v>
      </c>
      <c r="D31604" s="489" t="s">
        <v>7309</v>
      </c>
    </row>
    <row r="31605" spans="1:4">
      <c r="A31605" s="489" t="str">
        <f t="shared" si="493"/>
        <v>2371203015訪問介護</v>
      </c>
      <c r="B31605" s="489">
        <v>2371203015</v>
      </c>
      <c r="C31605" s="489" t="s">
        <v>140</v>
      </c>
      <c r="D31605" s="489" t="s">
        <v>7309</v>
      </c>
    </row>
    <row r="31606" spans="1:4">
      <c r="A31606" s="489" t="str">
        <f t="shared" si="493"/>
        <v>2371203031介護予防短期入所生活介護</v>
      </c>
      <c r="B31606" s="489">
        <v>2371203031</v>
      </c>
      <c r="C31606" s="489" t="s">
        <v>2093</v>
      </c>
      <c r="D31606" s="489" t="s">
        <v>7310</v>
      </c>
    </row>
    <row r="31607" spans="1:4">
      <c r="A31607" s="489" t="str">
        <f t="shared" si="493"/>
        <v>2371203031介護老人福祉施設</v>
      </c>
      <c r="B31607" s="489">
        <v>2371203031</v>
      </c>
      <c r="C31607" s="489" t="s">
        <v>1921</v>
      </c>
      <c r="D31607" s="489" t="s">
        <v>7310</v>
      </c>
    </row>
    <row r="31608" spans="1:4">
      <c r="A31608" s="489" t="str">
        <f t="shared" si="493"/>
        <v>2371203031短期入所生活介護</v>
      </c>
      <c r="B31608" s="489">
        <v>2371203031</v>
      </c>
      <c r="C31608" s="489" t="s">
        <v>2092</v>
      </c>
      <c r="D31608" s="489" t="s">
        <v>7310</v>
      </c>
    </row>
    <row r="31609" spans="1:4">
      <c r="A31609" s="489" t="str">
        <f t="shared" si="493"/>
        <v>2371203049訪問介護</v>
      </c>
      <c r="B31609" s="489">
        <v>2371203049</v>
      </c>
      <c r="C31609" s="489" t="s">
        <v>140</v>
      </c>
      <c r="D31609" s="489" t="s">
        <v>7311</v>
      </c>
    </row>
    <row r="31610" spans="1:4">
      <c r="A31610" s="489" t="str">
        <f t="shared" si="493"/>
        <v>2371203049訪問介護</v>
      </c>
      <c r="B31610" s="489">
        <v>2371203049</v>
      </c>
      <c r="C31610" s="489" t="s">
        <v>140</v>
      </c>
      <c r="D31610" s="489" t="s">
        <v>7311</v>
      </c>
    </row>
    <row r="31611" spans="1:4">
      <c r="A31611" s="489" t="str">
        <f t="shared" si="493"/>
        <v>2371203064介護予防支援</v>
      </c>
      <c r="B31611" s="489">
        <v>2371203064</v>
      </c>
      <c r="C31611" s="489" t="s">
        <v>2520</v>
      </c>
      <c r="D31611" s="489" t="s">
        <v>7312</v>
      </c>
    </row>
    <row r="31612" spans="1:4">
      <c r="A31612" s="489" t="str">
        <f t="shared" si="493"/>
        <v>2371203064居宅介護支援</v>
      </c>
      <c r="B31612" s="489">
        <v>2371203064</v>
      </c>
      <c r="C31612" s="489" t="s">
        <v>2519</v>
      </c>
      <c r="D31612" s="489" t="s">
        <v>7312</v>
      </c>
    </row>
    <row r="31613" spans="1:4">
      <c r="A31613" s="489" t="str">
        <f t="shared" si="493"/>
        <v>2371203106訪問介護</v>
      </c>
      <c r="B31613" s="489">
        <v>2371203106</v>
      </c>
      <c r="C31613" s="489" t="s">
        <v>140</v>
      </c>
      <c r="D31613" s="489" t="s">
        <v>7313</v>
      </c>
    </row>
    <row r="31614" spans="1:4">
      <c r="A31614" s="489" t="str">
        <f t="shared" si="493"/>
        <v>2371203106訪問介護</v>
      </c>
      <c r="B31614" s="489">
        <v>2371203106</v>
      </c>
      <c r="C31614" s="489" t="s">
        <v>140</v>
      </c>
      <c r="D31614" s="489" t="s">
        <v>7313</v>
      </c>
    </row>
    <row r="31615" spans="1:4">
      <c r="A31615" s="489" t="str">
        <f t="shared" si="493"/>
        <v>2371203114訪問介護</v>
      </c>
      <c r="B31615" s="489">
        <v>2371203114</v>
      </c>
      <c r="C31615" s="489" t="s">
        <v>140</v>
      </c>
      <c r="D31615" s="489" t="s">
        <v>7314</v>
      </c>
    </row>
    <row r="31616" spans="1:4">
      <c r="A31616" s="489" t="str">
        <f t="shared" si="493"/>
        <v>2371203114訪問介護</v>
      </c>
      <c r="B31616" s="489">
        <v>2371203114</v>
      </c>
      <c r="C31616" s="489" t="s">
        <v>140</v>
      </c>
      <c r="D31616" s="489" t="s">
        <v>7314</v>
      </c>
    </row>
    <row r="31617" spans="1:4">
      <c r="A31617" s="489" t="str">
        <f t="shared" si="493"/>
        <v>2371203130訪問介護</v>
      </c>
      <c r="B31617" s="489">
        <v>2371203130</v>
      </c>
      <c r="C31617" s="489" t="s">
        <v>140</v>
      </c>
      <c r="D31617" s="489" t="s">
        <v>7315</v>
      </c>
    </row>
    <row r="31618" spans="1:4">
      <c r="A31618" s="489" t="str">
        <f t="shared" ref="A31618:A31681" si="494">B31618&amp;C31618</f>
        <v>2371203130訪問介護</v>
      </c>
      <c r="B31618" s="489">
        <v>2371203130</v>
      </c>
      <c r="C31618" s="489" t="s">
        <v>140</v>
      </c>
      <c r="D31618" s="489" t="s">
        <v>7315</v>
      </c>
    </row>
    <row r="31619" spans="1:4">
      <c r="A31619" s="489" t="str">
        <f t="shared" si="494"/>
        <v>2371203155訪問介護</v>
      </c>
      <c r="B31619" s="489">
        <v>2371203155</v>
      </c>
      <c r="C31619" s="489" t="s">
        <v>140</v>
      </c>
      <c r="D31619" s="489" t="s">
        <v>7316</v>
      </c>
    </row>
    <row r="31620" spans="1:4">
      <c r="A31620" s="489" t="str">
        <f t="shared" si="494"/>
        <v>2371203155訪問介護</v>
      </c>
      <c r="B31620" s="489">
        <v>2371203155</v>
      </c>
      <c r="C31620" s="489" t="s">
        <v>140</v>
      </c>
      <c r="D31620" s="489" t="s">
        <v>7316</v>
      </c>
    </row>
    <row r="31621" spans="1:4">
      <c r="A31621" s="489" t="str">
        <f t="shared" si="494"/>
        <v>2371203163居宅介護支援</v>
      </c>
      <c r="B31621" s="489">
        <v>2371203163</v>
      </c>
      <c r="C31621" s="489" t="s">
        <v>2519</v>
      </c>
      <c r="D31621" s="489" t="s">
        <v>7317</v>
      </c>
    </row>
    <row r="31622" spans="1:4">
      <c r="A31622" s="489" t="str">
        <f t="shared" si="494"/>
        <v>2371203171訪問介護</v>
      </c>
      <c r="B31622" s="489">
        <v>2371203171</v>
      </c>
      <c r="C31622" s="489" t="s">
        <v>140</v>
      </c>
      <c r="D31622" s="489" t="s">
        <v>7318</v>
      </c>
    </row>
    <row r="31623" spans="1:4">
      <c r="A31623" s="489" t="str">
        <f t="shared" si="494"/>
        <v>2371203171訪問介護</v>
      </c>
      <c r="B31623" s="489">
        <v>2371203171</v>
      </c>
      <c r="C31623" s="489" t="s">
        <v>140</v>
      </c>
      <c r="D31623" s="489" t="s">
        <v>7318</v>
      </c>
    </row>
    <row r="31624" spans="1:4">
      <c r="A31624" s="489" t="str">
        <f t="shared" si="494"/>
        <v>2371203189訪問介護</v>
      </c>
      <c r="B31624" s="489">
        <v>2371203189</v>
      </c>
      <c r="C31624" s="489" t="s">
        <v>140</v>
      </c>
      <c r="D31624" s="489" t="s">
        <v>7319</v>
      </c>
    </row>
    <row r="31625" spans="1:4">
      <c r="A31625" s="489" t="str">
        <f t="shared" si="494"/>
        <v>2371203189訪問介護</v>
      </c>
      <c r="B31625" s="489">
        <v>2371203189</v>
      </c>
      <c r="C31625" s="489" t="s">
        <v>140</v>
      </c>
      <c r="D31625" s="489" t="s">
        <v>7319</v>
      </c>
    </row>
    <row r="31626" spans="1:4">
      <c r="A31626" s="489" t="str">
        <f t="shared" si="494"/>
        <v>2371203197訪問介護</v>
      </c>
      <c r="B31626" s="489">
        <v>2371203197</v>
      </c>
      <c r="C31626" s="489" t="s">
        <v>140</v>
      </c>
      <c r="D31626" s="489" t="s">
        <v>7320</v>
      </c>
    </row>
    <row r="31627" spans="1:4">
      <c r="A31627" s="489" t="str">
        <f t="shared" si="494"/>
        <v>2371203197訪問介護</v>
      </c>
      <c r="B31627" s="489">
        <v>2371203197</v>
      </c>
      <c r="C31627" s="489" t="s">
        <v>140</v>
      </c>
      <c r="D31627" s="489" t="s">
        <v>7320</v>
      </c>
    </row>
    <row r="31628" spans="1:4">
      <c r="A31628" s="489" t="str">
        <f t="shared" si="494"/>
        <v>2371203205居宅介護支援</v>
      </c>
      <c r="B31628" s="489">
        <v>2371203205</v>
      </c>
      <c r="C31628" s="489" t="s">
        <v>2519</v>
      </c>
      <c r="D31628" s="489" t="s">
        <v>7321</v>
      </c>
    </row>
    <row r="31629" spans="1:4">
      <c r="A31629" s="489" t="str">
        <f t="shared" si="494"/>
        <v>2371203213介護予防支援</v>
      </c>
      <c r="B31629" s="489">
        <v>2371203213</v>
      </c>
      <c r="C31629" s="489" t="s">
        <v>2520</v>
      </c>
      <c r="D31629" s="489" t="s">
        <v>7322</v>
      </c>
    </row>
    <row r="31630" spans="1:4">
      <c r="A31630" s="489" t="str">
        <f t="shared" si="494"/>
        <v>2371203213居宅介護支援</v>
      </c>
      <c r="B31630" s="489">
        <v>2371203213</v>
      </c>
      <c r="C31630" s="489" t="s">
        <v>2519</v>
      </c>
      <c r="D31630" s="489" t="s">
        <v>7322</v>
      </c>
    </row>
    <row r="31631" spans="1:4">
      <c r="A31631" s="489" t="str">
        <f t="shared" si="494"/>
        <v>2371203221通所介護</v>
      </c>
      <c r="B31631" s="489">
        <v>2371203221</v>
      </c>
      <c r="C31631" s="489" t="s">
        <v>158</v>
      </c>
      <c r="D31631" s="489" t="s">
        <v>7323</v>
      </c>
    </row>
    <row r="31632" spans="1:4">
      <c r="A31632" s="489" t="str">
        <f t="shared" si="494"/>
        <v>2371203239訪問介護</v>
      </c>
      <c r="B31632" s="489">
        <v>2371203239</v>
      </c>
      <c r="C31632" s="489" t="s">
        <v>140</v>
      </c>
      <c r="D31632" s="489" t="s">
        <v>7324</v>
      </c>
    </row>
    <row r="31633" spans="1:4">
      <c r="A31633" s="489" t="str">
        <f t="shared" si="494"/>
        <v>2371203239訪問介護</v>
      </c>
      <c r="B31633" s="489">
        <v>2371203239</v>
      </c>
      <c r="C31633" s="489" t="s">
        <v>140</v>
      </c>
      <c r="D31633" s="489" t="s">
        <v>7324</v>
      </c>
    </row>
    <row r="31634" spans="1:4">
      <c r="A31634" s="489" t="str">
        <f t="shared" si="494"/>
        <v>2371203247通所介護</v>
      </c>
      <c r="B31634" s="489">
        <v>2371203247</v>
      </c>
      <c r="C31634" s="489" t="s">
        <v>158</v>
      </c>
      <c r="D31634" s="489" t="s">
        <v>7325</v>
      </c>
    </row>
    <row r="31635" spans="1:4">
      <c r="A31635" s="489" t="str">
        <f t="shared" si="494"/>
        <v>2371203254訪問介護</v>
      </c>
      <c r="B31635" s="489">
        <v>2371203254</v>
      </c>
      <c r="C31635" s="489" t="s">
        <v>140</v>
      </c>
      <c r="D31635" s="489" t="s">
        <v>7326</v>
      </c>
    </row>
    <row r="31636" spans="1:4">
      <c r="A31636" s="489" t="str">
        <f t="shared" si="494"/>
        <v>2371203254訪問介護</v>
      </c>
      <c r="B31636" s="489">
        <v>2371203254</v>
      </c>
      <c r="C31636" s="489" t="s">
        <v>140</v>
      </c>
      <c r="D31636" s="489" t="s">
        <v>7326</v>
      </c>
    </row>
    <row r="31637" spans="1:4">
      <c r="A31637" s="489" t="str">
        <f t="shared" si="494"/>
        <v>2371203262居宅介護支援</v>
      </c>
      <c r="B31637" s="489">
        <v>2371203262</v>
      </c>
      <c r="C31637" s="489" t="s">
        <v>2519</v>
      </c>
      <c r="D31637" s="489" t="s">
        <v>7327</v>
      </c>
    </row>
    <row r="31638" spans="1:4">
      <c r="A31638" s="489" t="str">
        <f t="shared" si="494"/>
        <v>2371203296居宅介護支援</v>
      </c>
      <c r="B31638" s="489">
        <v>2371203296</v>
      </c>
      <c r="C31638" s="489" t="s">
        <v>2519</v>
      </c>
      <c r="D31638" s="489" t="s">
        <v>7328</v>
      </c>
    </row>
    <row r="31639" spans="1:4">
      <c r="A31639" s="489" t="str">
        <f t="shared" si="494"/>
        <v>2371203312介護予防訪問入浴介護</v>
      </c>
      <c r="B31639" s="489">
        <v>2371203312</v>
      </c>
      <c r="C31639" s="489" t="s">
        <v>2510</v>
      </c>
      <c r="D31639" s="489" t="s">
        <v>7329</v>
      </c>
    </row>
    <row r="31640" spans="1:4">
      <c r="A31640" s="489" t="str">
        <f t="shared" si="494"/>
        <v>2371203312訪問入浴介護</v>
      </c>
      <c r="B31640" s="489">
        <v>2371203312</v>
      </c>
      <c r="C31640" s="489" t="s">
        <v>2509</v>
      </c>
      <c r="D31640" s="489" t="s">
        <v>7329</v>
      </c>
    </row>
    <row r="31641" spans="1:4">
      <c r="A31641" s="489" t="str">
        <f t="shared" si="494"/>
        <v>2371203320訪問介護</v>
      </c>
      <c r="B31641" s="489">
        <v>2371203320</v>
      </c>
      <c r="C31641" s="489" t="s">
        <v>140</v>
      </c>
      <c r="D31641" s="489" t="s">
        <v>7330</v>
      </c>
    </row>
    <row r="31642" spans="1:4">
      <c r="A31642" s="489" t="str">
        <f t="shared" si="494"/>
        <v>2371203320訪問介護</v>
      </c>
      <c r="B31642" s="489">
        <v>2371203320</v>
      </c>
      <c r="C31642" s="489" t="s">
        <v>140</v>
      </c>
      <c r="D31642" s="489" t="s">
        <v>7330</v>
      </c>
    </row>
    <row r="31643" spans="1:4">
      <c r="A31643" s="489" t="str">
        <f t="shared" si="494"/>
        <v>2371203338居宅介護支援</v>
      </c>
      <c r="B31643" s="489">
        <v>2371203338</v>
      </c>
      <c r="C31643" s="489" t="s">
        <v>2519</v>
      </c>
      <c r="D31643" s="489" t="s">
        <v>7331</v>
      </c>
    </row>
    <row r="31644" spans="1:4">
      <c r="A31644" s="489" t="str">
        <f t="shared" si="494"/>
        <v>2371203346訪問介護</v>
      </c>
      <c r="B31644" s="489">
        <v>2371203346</v>
      </c>
      <c r="C31644" s="489" t="s">
        <v>140</v>
      </c>
      <c r="D31644" s="489" t="s">
        <v>7332</v>
      </c>
    </row>
    <row r="31645" spans="1:4">
      <c r="A31645" s="489" t="str">
        <f t="shared" si="494"/>
        <v>2371203346訪問介護</v>
      </c>
      <c r="B31645" s="489">
        <v>2371203346</v>
      </c>
      <c r="C31645" s="489" t="s">
        <v>140</v>
      </c>
      <c r="D31645" s="489" t="s">
        <v>7332</v>
      </c>
    </row>
    <row r="31646" spans="1:4">
      <c r="A31646" s="489" t="str">
        <f t="shared" si="494"/>
        <v>2371203353訪問介護</v>
      </c>
      <c r="B31646" s="489">
        <v>2371203353</v>
      </c>
      <c r="C31646" s="489" t="s">
        <v>140</v>
      </c>
      <c r="D31646" s="489" t="s">
        <v>7333</v>
      </c>
    </row>
    <row r="31647" spans="1:4">
      <c r="A31647" s="489" t="str">
        <f t="shared" si="494"/>
        <v>2371203353訪問介護</v>
      </c>
      <c r="B31647" s="489">
        <v>2371203353</v>
      </c>
      <c r="C31647" s="489" t="s">
        <v>140</v>
      </c>
      <c r="D31647" s="489" t="s">
        <v>7333</v>
      </c>
    </row>
    <row r="31648" spans="1:4">
      <c r="A31648" s="489" t="str">
        <f t="shared" si="494"/>
        <v>2371203361介護予防訪問入浴介護</v>
      </c>
      <c r="B31648" s="489">
        <v>2371203361</v>
      </c>
      <c r="C31648" s="489" t="s">
        <v>2510</v>
      </c>
      <c r="D31648" s="489" t="s">
        <v>7334</v>
      </c>
    </row>
    <row r="31649" spans="1:4">
      <c r="A31649" s="489" t="str">
        <f t="shared" si="494"/>
        <v>2371203361訪問入浴介護</v>
      </c>
      <c r="B31649" s="489">
        <v>2371203361</v>
      </c>
      <c r="C31649" s="489" t="s">
        <v>2509</v>
      </c>
      <c r="D31649" s="489" t="s">
        <v>7334</v>
      </c>
    </row>
    <row r="31650" spans="1:4">
      <c r="A31650" s="489" t="str">
        <f t="shared" si="494"/>
        <v>2371203379居宅介護支援</v>
      </c>
      <c r="B31650" s="489">
        <v>2371203379</v>
      </c>
      <c r="C31650" s="489" t="s">
        <v>2519</v>
      </c>
      <c r="D31650" s="489" t="s">
        <v>7311</v>
      </c>
    </row>
    <row r="31651" spans="1:4">
      <c r="A31651" s="489" t="str">
        <f t="shared" si="494"/>
        <v>2371203387居宅介護支援</v>
      </c>
      <c r="B31651" s="489">
        <v>2371203387</v>
      </c>
      <c r="C31651" s="489" t="s">
        <v>2519</v>
      </c>
      <c r="D31651" s="489" t="s">
        <v>7335</v>
      </c>
    </row>
    <row r="31652" spans="1:4">
      <c r="A31652" s="489" t="str">
        <f t="shared" si="494"/>
        <v>2371203403訪問介護</v>
      </c>
      <c r="B31652" s="489">
        <v>2371203403</v>
      </c>
      <c r="C31652" s="489" t="s">
        <v>140</v>
      </c>
      <c r="D31652" s="489" t="s">
        <v>7336</v>
      </c>
    </row>
    <row r="31653" spans="1:4">
      <c r="A31653" s="489" t="str">
        <f t="shared" si="494"/>
        <v>2371203403訪問介護</v>
      </c>
      <c r="B31653" s="489">
        <v>2371203403</v>
      </c>
      <c r="C31653" s="489" t="s">
        <v>140</v>
      </c>
      <c r="D31653" s="489" t="s">
        <v>7336</v>
      </c>
    </row>
    <row r="31654" spans="1:4">
      <c r="A31654" s="489" t="str">
        <f t="shared" si="494"/>
        <v>2371203411訪問介護</v>
      </c>
      <c r="B31654" s="489">
        <v>2371203411</v>
      </c>
      <c r="C31654" s="489" t="s">
        <v>140</v>
      </c>
      <c r="D31654" s="489" t="s">
        <v>7337</v>
      </c>
    </row>
    <row r="31655" spans="1:4">
      <c r="A31655" s="489" t="str">
        <f t="shared" si="494"/>
        <v>2371203411訪問介護</v>
      </c>
      <c r="B31655" s="489">
        <v>2371203411</v>
      </c>
      <c r="C31655" s="489" t="s">
        <v>140</v>
      </c>
      <c r="D31655" s="489" t="s">
        <v>7337</v>
      </c>
    </row>
    <row r="31656" spans="1:4">
      <c r="A31656" s="489" t="str">
        <f t="shared" si="494"/>
        <v>2371203429居宅介護支援</v>
      </c>
      <c r="B31656" s="489">
        <v>2371203429</v>
      </c>
      <c r="C31656" s="489" t="s">
        <v>2519</v>
      </c>
      <c r="D31656" s="489" t="s">
        <v>7338</v>
      </c>
    </row>
    <row r="31657" spans="1:4">
      <c r="A31657" s="489" t="str">
        <f t="shared" si="494"/>
        <v>2371203437訪問介護</v>
      </c>
      <c r="B31657" s="489">
        <v>2371203437</v>
      </c>
      <c r="C31657" s="489" t="s">
        <v>140</v>
      </c>
      <c r="D31657" s="489" t="s">
        <v>7165</v>
      </c>
    </row>
    <row r="31658" spans="1:4">
      <c r="A31658" s="489" t="str">
        <f t="shared" si="494"/>
        <v>2371203437訪問介護</v>
      </c>
      <c r="B31658" s="489">
        <v>2371203437</v>
      </c>
      <c r="C31658" s="489" t="s">
        <v>140</v>
      </c>
      <c r="D31658" s="489" t="s">
        <v>7165</v>
      </c>
    </row>
    <row r="31659" spans="1:4">
      <c r="A31659" s="489" t="str">
        <f t="shared" si="494"/>
        <v>2371203445訪問介護</v>
      </c>
      <c r="B31659" s="489">
        <v>2371203445</v>
      </c>
      <c r="C31659" s="489" t="s">
        <v>140</v>
      </c>
      <c r="D31659" s="489" t="s">
        <v>7339</v>
      </c>
    </row>
    <row r="31660" spans="1:4">
      <c r="A31660" s="489" t="str">
        <f t="shared" si="494"/>
        <v>2371203445訪問介護</v>
      </c>
      <c r="B31660" s="489">
        <v>2371203445</v>
      </c>
      <c r="C31660" s="489" t="s">
        <v>140</v>
      </c>
      <c r="D31660" s="489" t="s">
        <v>7339</v>
      </c>
    </row>
    <row r="31661" spans="1:4">
      <c r="A31661" s="489" t="str">
        <f t="shared" si="494"/>
        <v>2371203452訪問介護</v>
      </c>
      <c r="B31661" s="489">
        <v>2371203452</v>
      </c>
      <c r="C31661" s="489" t="s">
        <v>140</v>
      </c>
      <c r="D31661" s="489" t="s">
        <v>7340</v>
      </c>
    </row>
    <row r="31662" spans="1:4">
      <c r="A31662" s="489" t="str">
        <f t="shared" si="494"/>
        <v>2371203452訪問介護</v>
      </c>
      <c r="B31662" s="489">
        <v>2371203452</v>
      </c>
      <c r="C31662" s="489" t="s">
        <v>140</v>
      </c>
      <c r="D31662" s="489" t="s">
        <v>7340</v>
      </c>
    </row>
    <row r="31663" spans="1:4">
      <c r="A31663" s="489" t="str">
        <f t="shared" si="494"/>
        <v>2371203478訪問介護</v>
      </c>
      <c r="B31663" s="489">
        <v>2371203478</v>
      </c>
      <c r="C31663" s="489" t="s">
        <v>140</v>
      </c>
      <c r="D31663" s="489" t="s">
        <v>7341</v>
      </c>
    </row>
    <row r="31664" spans="1:4">
      <c r="A31664" s="489" t="str">
        <f t="shared" si="494"/>
        <v>2371203478訪問介護</v>
      </c>
      <c r="B31664" s="489">
        <v>2371203478</v>
      </c>
      <c r="C31664" s="489" t="s">
        <v>140</v>
      </c>
      <c r="D31664" s="489" t="s">
        <v>7341</v>
      </c>
    </row>
    <row r="31665" spans="1:4">
      <c r="A31665" s="489" t="str">
        <f t="shared" si="494"/>
        <v>2371203486訪問介護</v>
      </c>
      <c r="B31665" s="489">
        <v>2371203486</v>
      </c>
      <c r="C31665" s="489" t="s">
        <v>140</v>
      </c>
      <c r="D31665" s="489" t="s">
        <v>7342</v>
      </c>
    </row>
    <row r="31666" spans="1:4">
      <c r="A31666" s="489" t="str">
        <f t="shared" si="494"/>
        <v>2371203486訪問介護</v>
      </c>
      <c r="B31666" s="489">
        <v>2371203486</v>
      </c>
      <c r="C31666" s="489" t="s">
        <v>140</v>
      </c>
      <c r="D31666" s="489" t="s">
        <v>7342</v>
      </c>
    </row>
    <row r="31667" spans="1:4">
      <c r="A31667" s="489" t="str">
        <f t="shared" si="494"/>
        <v>2371203494通所介護</v>
      </c>
      <c r="B31667" s="489">
        <v>2371203494</v>
      </c>
      <c r="C31667" s="489" t="s">
        <v>158</v>
      </c>
      <c r="D31667" s="489" t="s">
        <v>7343</v>
      </c>
    </row>
    <row r="31668" spans="1:4">
      <c r="A31668" s="489" t="str">
        <f t="shared" si="494"/>
        <v>2371203502訪問介護</v>
      </c>
      <c r="B31668" s="489">
        <v>2371203502</v>
      </c>
      <c r="C31668" s="489" t="s">
        <v>140</v>
      </c>
      <c r="D31668" s="489" t="s">
        <v>7344</v>
      </c>
    </row>
    <row r="31669" spans="1:4">
      <c r="A31669" s="489" t="str">
        <f t="shared" si="494"/>
        <v>2371203502訪問介護</v>
      </c>
      <c r="B31669" s="489">
        <v>2371203502</v>
      </c>
      <c r="C31669" s="489" t="s">
        <v>140</v>
      </c>
      <c r="D31669" s="489" t="s">
        <v>7344</v>
      </c>
    </row>
    <row r="31670" spans="1:4">
      <c r="A31670" s="489" t="str">
        <f t="shared" si="494"/>
        <v>2371300035居宅介護支援</v>
      </c>
      <c r="B31670" s="489">
        <v>2371300035</v>
      </c>
      <c r="C31670" s="489" t="s">
        <v>2519</v>
      </c>
      <c r="D31670" s="489" t="s">
        <v>7345</v>
      </c>
    </row>
    <row r="31671" spans="1:4">
      <c r="A31671" s="489" t="str">
        <f t="shared" si="494"/>
        <v>2371300043介護予防支援</v>
      </c>
      <c r="B31671" s="489">
        <v>2371300043</v>
      </c>
      <c r="C31671" s="489" t="s">
        <v>2520</v>
      </c>
      <c r="D31671" s="489" t="s">
        <v>7346</v>
      </c>
    </row>
    <row r="31672" spans="1:4">
      <c r="A31672" s="489" t="str">
        <f t="shared" si="494"/>
        <v>2371300043居宅介護支援</v>
      </c>
      <c r="B31672" s="489">
        <v>2371300043</v>
      </c>
      <c r="C31672" s="489" t="s">
        <v>2519</v>
      </c>
      <c r="D31672" s="489" t="s">
        <v>7346</v>
      </c>
    </row>
    <row r="31673" spans="1:4">
      <c r="A31673" s="489" t="str">
        <f t="shared" si="494"/>
        <v>2371300043訪問介護</v>
      </c>
      <c r="B31673" s="489">
        <v>2371300043</v>
      </c>
      <c r="C31673" s="489" t="s">
        <v>140</v>
      </c>
      <c r="D31673" s="489" t="s">
        <v>7346</v>
      </c>
    </row>
    <row r="31674" spans="1:4">
      <c r="A31674" s="489" t="str">
        <f t="shared" si="494"/>
        <v>2371300043訪問介護</v>
      </c>
      <c r="B31674" s="489">
        <v>2371300043</v>
      </c>
      <c r="C31674" s="489" t="s">
        <v>140</v>
      </c>
      <c r="D31674" s="489" t="s">
        <v>7346</v>
      </c>
    </row>
    <row r="31675" spans="1:4">
      <c r="A31675" s="489" t="str">
        <f t="shared" si="494"/>
        <v>2371300043訪問型サービス（独自）</v>
      </c>
      <c r="B31675" s="489">
        <v>2371300043</v>
      </c>
      <c r="C31675" s="489" t="s">
        <v>2571</v>
      </c>
      <c r="D31675" s="489" t="s">
        <v>7346</v>
      </c>
    </row>
    <row r="31676" spans="1:4">
      <c r="A31676" s="489" t="str">
        <f t="shared" si="494"/>
        <v>2371300050介護予防支援</v>
      </c>
      <c r="B31676" s="489">
        <v>2371300050</v>
      </c>
      <c r="C31676" s="489" t="s">
        <v>2520</v>
      </c>
      <c r="D31676" s="489" t="s">
        <v>7347</v>
      </c>
    </row>
    <row r="31677" spans="1:4">
      <c r="A31677" s="489" t="str">
        <f t="shared" si="494"/>
        <v>2371300050居宅介護支援</v>
      </c>
      <c r="B31677" s="489">
        <v>2371300050</v>
      </c>
      <c r="C31677" s="489" t="s">
        <v>2519</v>
      </c>
      <c r="D31677" s="489" t="s">
        <v>7347</v>
      </c>
    </row>
    <row r="31678" spans="1:4">
      <c r="A31678" s="489" t="str">
        <f t="shared" si="494"/>
        <v>2371300100介護老人福祉施設</v>
      </c>
      <c r="B31678" s="489">
        <v>2371300100</v>
      </c>
      <c r="C31678" s="489" t="s">
        <v>1921</v>
      </c>
      <c r="D31678" s="489" t="s">
        <v>7348</v>
      </c>
    </row>
    <row r="31679" spans="1:4">
      <c r="A31679" s="489" t="str">
        <f t="shared" si="494"/>
        <v>2371300100介護老人福祉施設</v>
      </c>
      <c r="B31679" s="489">
        <v>2371300100</v>
      </c>
      <c r="C31679" s="489" t="s">
        <v>1921</v>
      </c>
      <c r="D31679" s="489" t="s">
        <v>7348</v>
      </c>
    </row>
    <row r="31680" spans="1:4">
      <c r="A31680" s="489" t="str">
        <f t="shared" si="494"/>
        <v>2371300118介護老人福祉施設</v>
      </c>
      <c r="B31680" s="489">
        <v>2371300118</v>
      </c>
      <c r="C31680" s="489" t="s">
        <v>1921</v>
      </c>
      <c r="D31680" s="489" t="s">
        <v>7349</v>
      </c>
    </row>
    <row r="31681" spans="1:4">
      <c r="A31681" s="489" t="str">
        <f t="shared" si="494"/>
        <v>2371300118介護老人福祉施設</v>
      </c>
      <c r="B31681" s="489">
        <v>2371300118</v>
      </c>
      <c r="C31681" s="489" t="s">
        <v>1921</v>
      </c>
      <c r="D31681" s="489" t="s">
        <v>7349</v>
      </c>
    </row>
    <row r="31682" spans="1:4">
      <c r="A31682" s="489" t="str">
        <f t="shared" ref="A31682:A31745" si="495">B31682&amp;C31682</f>
        <v>2371300126介護予防短期入所生活介護</v>
      </c>
      <c r="B31682" s="489">
        <v>2371300126</v>
      </c>
      <c r="C31682" s="489" t="s">
        <v>2093</v>
      </c>
      <c r="D31682" s="489" t="s">
        <v>7350</v>
      </c>
    </row>
    <row r="31683" spans="1:4">
      <c r="A31683" s="489" t="str">
        <f t="shared" si="495"/>
        <v>2371300126介護老人福祉施設</v>
      </c>
      <c r="B31683" s="489">
        <v>2371300126</v>
      </c>
      <c r="C31683" s="489" t="s">
        <v>1921</v>
      </c>
      <c r="D31683" s="489" t="s">
        <v>7350</v>
      </c>
    </row>
    <row r="31684" spans="1:4">
      <c r="A31684" s="489" t="str">
        <f t="shared" si="495"/>
        <v>2371300126短期入所生活介護</v>
      </c>
      <c r="B31684" s="489">
        <v>2371300126</v>
      </c>
      <c r="C31684" s="489" t="s">
        <v>2092</v>
      </c>
      <c r="D31684" s="489" t="s">
        <v>7350</v>
      </c>
    </row>
    <row r="31685" spans="1:4">
      <c r="A31685" s="489" t="str">
        <f t="shared" si="495"/>
        <v>2371300134介護老人福祉施設</v>
      </c>
      <c r="B31685" s="489">
        <v>2371300134</v>
      </c>
      <c r="C31685" s="489" t="s">
        <v>1921</v>
      </c>
      <c r="D31685" s="489" t="s">
        <v>7351</v>
      </c>
    </row>
    <row r="31686" spans="1:4">
      <c r="A31686" s="489" t="str">
        <f t="shared" si="495"/>
        <v>2371300134介護老人福祉施設</v>
      </c>
      <c r="B31686" s="489">
        <v>2371300134</v>
      </c>
      <c r="C31686" s="489" t="s">
        <v>1921</v>
      </c>
      <c r="D31686" s="489" t="s">
        <v>7351</v>
      </c>
    </row>
    <row r="31687" spans="1:4">
      <c r="A31687" s="489" t="str">
        <f t="shared" si="495"/>
        <v>2371300134介護老人福祉施設</v>
      </c>
      <c r="B31687" s="489">
        <v>2371300134</v>
      </c>
      <c r="C31687" s="489" t="s">
        <v>1921</v>
      </c>
      <c r="D31687" s="489" t="s">
        <v>7351</v>
      </c>
    </row>
    <row r="31688" spans="1:4">
      <c r="A31688" s="489" t="str">
        <f t="shared" si="495"/>
        <v>2371300142居宅介護支援</v>
      </c>
      <c r="B31688" s="489">
        <v>2371300142</v>
      </c>
      <c r="C31688" s="489" t="s">
        <v>2519</v>
      </c>
      <c r="D31688" s="489" t="s">
        <v>7352</v>
      </c>
    </row>
    <row r="31689" spans="1:4">
      <c r="A31689" s="489" t="str">
        <f t="shared" si="495"/>
        <v>2371300142訪問介護</v>
      </c>
      <c r="B31689" s="489">
        <v>2371300142</v>
      </c>
      <c r="C31689" s="489" t="s">
        <v>140</v>
      </c>
      <c r="D31689" s="489" t="s">
        <v>7352</v>
      </c>
    </row>
    <row r="31690" spans="1:4">
      <c r="A31690" s="489" t="str">
        <f t="shared" si="495"/>
        <v>2371300142訪問介護</v>
      </c>
      <c r="B31690" s="489">
        <v>2371300142</v>
      </c>
      <c r="C31690" s="489" t="s">
        <v>140</v>
      </c>
      <c r="D31690" s="489" t="s">
        <v>7352</v>
      </c>
    </row>
    <row r="31691" spans="1:4">
      <c r="A31691" s="489" t="str">
        <f t="shared" si="495"/>
        <v>2371300142訪問型サービス（独自）</v>
      </c>
      <c r="B31691" s="489">
        <v>2371300142</v>
      </c>
      <c r="C31691" s="489" t="s">
        <v>2571</v>
      </c>
      <c r="D31691" s="489" t="s">
        <v>7352</v>
      </c>
    </row>
    <row r="31692" spans="1:4">
      <c r="A31692" s="489" t="str">
        <f t="shared" si="495"/>
        <v>2371300159居宅介護支援</v>
      </c>
      <c r="B31692" s="489">
        <v>2371300159</v>
      </c>
      <c r="C31692" s="489" t="s">
        <v>2519</v>
      </c>
      <c r="D31692" s="489" t="s">
        <v>7353</v>
      </c>
    </row>
    <row r="31693" spans="1:4">
      <c r="A31693" s="489" t="str">
        <f t="shared" si="495"/>
        <v>2371300191介護予防認知症対応型共同生活介護（短期利用型）</v>
      </c>
      <c r="B31693" s="489">
        <v>2371300191</v>
      </c>
      <c r="C31693" s="489" t="s">
        <v>19398</v>
      </c>
      <c r="D31693" s="489" t="s">
        <v>7354</v>
      </c>
    </row>
    <row r="31694" spans="1:4">
      <c r="A31694" s="489" t="str">
        <f t="shared" si="495"/>
        <v>2371300191介護予防認知症対応型共同生活介護</v>
      </c>
      <c r="B31694" s="489">
        <v>2371300191</v>
      </c>
      <c r="C31694" s="489" t="s">
        <v>2088</v>
      </c>
      <c r="D31694" s="489" t="s">
        <v>7354</v>
      </c>
    </row>
    <row r="31695" spans="1:4">
      <c r="A31695" s="489" t="str">
        <f t="shared" si="495"/>
        <v>2371300191認知症対応型共同生活介護（短期利用型）</v>
      </c>
      <c r="B31695" s="489">
        <v>2371300191</v>
      </c>
      <c r="C31695" s="489" t="s">
        <v>19399</v>
      </c>
      <c r="D31695" s="489" t="s">
        <v>7354</v>
      </c>
    </row>
    <row r="31696" spans="1:4">
      <c r="A31696" s="489" t="str">
        <f t="shared" si="495"/>
        <v>2371300191認知症対応型共同生活介護</v>
      </c>
      <c r="B31696" s="489">
        <v>2371300191</v>
      </c>
      <c r="C31696" s="489" t="s">
        <v>2087</v>
      </c>
      <c r="D31696" s="489" t="s">
        <v>7354</v>
      </c>
    </row>
    <row r="31697" spans="1:4">
      <c r="A31697" s="489" t="str">
        <f t="shared" si="495"/>
        <v>2371300209居宅介護支援</v>
      </c>
      <c r="B31697" s="489">
        <v>2371300209</v>
      </c>
      <c r="C31697" s="489" t="s">
        <v>2519</v>
      </c>
      <c r="D31697" s="489" t="s">
        <v>7355</v>
      </c>
    </row>
    <row r="31698" spans="1:4">
      <c r="A31698" s="489" t="str">
        <f t="shared" si="495"/>
        <v>2371300233介護予防通所リハビリテーション</v>
      </c>
      <c r="B31698" s="489">
        <v>2371300233</v>
      </c>
      <c r="C31698" s="489" t="s">
        <v>2512</v>
      </c>
      <c r="D31698" s="489" t="s">
        <v>19343</v>
      </c>
    </row>
    <row r="31699" spans="1:4">
      <c r="A31699" s="489" t="str">
        <f t="shared" si="495"/>
        <v>2371300233通所リハビリテーション</v>
      </c>
      <c r="B31699" s="489">
        <v>2371300233</v>
      </c>
      <c r="C31699" s="489" t="s">
        <v>2511</v>
      </c>
      <c r="D31699" s="489" t="s">
        <v>19343</v>
      </c>
    </row>
    <row r="31700" spans="1:4">
      <c r="A31700" s="489" t="str">
        <f t="shared" si="495"/>
        <v>2371300233通所リハビリテーション</v>
      </c>
      <c r="B31700" s="489">
        <v>2371300233</v>
      </c>
      <c r="C31700" s="489" t="s">
        <v>2511</v>
      </c>
      <c r="D31700" s="489" t="s">
        <v>19343</v>
      </c>
    </row>
    <row r="31701" spans="1:4">
      <c r="A31701" s="489" t="str">
        <f t="shared" si="495"/>
        <v>2371300241通所介護</v>
      </c>
      <c r="B31701" s="489">
        <v>2371300241</v>
      </c>
      <c r="C31701" s="489" t="s">
        <v>158</v>
      </c>
      <c r="D31701" s="489" t="s">
        <v>7356</v>
      </c>
    </row>
    <row r="31702" spans="1:4">
      <c r="A31702" s="489" t="str">
        <f t="shared" si="495"/>
        <v>2371300241通所型サービス（独自）</v>
      </c>
      <c r="B31702" s="489">
        <v>2371300241</v>
      </c>
      <c r="C31702" s="489" t="s">
        <v>2570</v>
      </c>
      <c r="D31702" s="489" t="s">
        <v>7356</v>
      </c>
    </row>
    <row r="31703" spans="1:4">
      <c r="A31703" s="489" t="str">
        <f t="shared" si="495"/>
        <v>2371300258介護予防短期入所生活介護</v>
      </c>
      <c r="B31703" s="489">
        <v>2371300258</v>
      </c>
      <c r="C31703" s="489" t="s">
        <v>2093</v>
      </c>
      <c r="D31703" s="489" t="s">
        <v>7357</v>
      </c>
    </row>
    <row r="31704" spans="1:4">
      <c r="A31704" s="489" t="str">
        <f t="shared" si="495"/>
        <v>2371300258介護予防短期入所生活介護</v>
      </c>
      <c r="B31704" s="489">
        <v>2371300258</v>
      </c>
      <c r="C31704" s="489" t="s">
        <v>2093</v>
      </c>
      <c r="D31704" s="489" t="s">
        <v>7357</v>
      </c>
    </row>
    <row r="31705" spans="1:4">
      <c r="A31705" s="489" t="str">
        <f t="shared" si="495"/>
        <v>2371300258短期入所生活介護</v>
      </c>
      <c r="B31705" s="489">
        <v>2371300258</v>
      </c>
      <c r="C31705" s="489" t="s">
        <v>2092</v>
      </c>
      <c r="D31705" s="489" t="s">
        <v>7357</v>
      </c>
    </row>
    <row r="31706" spans="1:4">
      <c r="A31706" s="489" t="str">
        <f t="shared" si="495"/>
        <v>2371300258短期入所生活介護</v>
      </c>
      <c r="B31706" s="489">
        <v>2371300258</v>
      </c>
      <c r="C31706" s="489" t="s">
        <v>2092</v>
      </c>
      <c r="D31706" s="489" t="s">
        <v>7357</v>
      </c>
    </row>
    <row r="31707" spans="1:4">
      <c r="A31707" s="489" t="str">
        <f t="shared" si="495"/>
        <v>2371300266居宅介護支援</v>
      </c>
      <c r="B31707" s="489">
        <v>2371300266</v>
      </c>
      <c r="C31707" s="489" t="s">
        <v>2519</v>
      </c>
      <c r="D31707" s="489" t="s">
        <v>7358</v>
      </c>
    </row>
    <row r="31708" spans="1:4">
      <c r="A31708" s="489" t="str">
        <f t="shared" si="495"/>
        <v>2371300274介護予防通所リハビリテーション</v>
      </c>
      <c r="B31708" s="489">
        <v>2371300274</v>
      </c>
      <c r="C31708" s="489" t="s">
        <v>2512</v>
      </c>
      <c r="D31708" s="489" t="s">
        <v>19344</v>
      </c>
    </row>
    <row r="31709" spans="1:4">
      <c r="A31709" s="489" t="str">
        <f t="shared" si="495"/>
        <v>2371300274通所リハビリテーション</v>
      </c>
      <c r="B31709" s="489">
        <v>2371300274</v>
      </c>
      <c r="C31709" s="489" t="s">
        <v>2511</v>
      </c>
      <c r="D31709" s="489" t="s">
        <v>19344</v>
      </c>
    </row>
    <row r="31710" spans="1:4">
      <c r="A31710" s="489" t="str">
        <f t="shared" si="495"/>
        <v>2371300274通所リハビリテーション</v>
      </c>
      <c r="B31710" s="489">
        <v>2371300274</v>
      </c>
      <c r="C31710" s="489" t="s">
        <v>2511</v>
      </c>
      <c r="D31710" s="489" t="s">
        <v>19344</v>
      </c>
    </row>
    <row r="31711" spans="1:4">
      <c r="A31711" s="489" t="str">
        <f t="shared" si="495"/>
        <v>2371300282通所介護</v>
      </c>
      <c r="B31711" s="489">
        <v>2371300282</v>
      </c>
      <c r="C31711" s="489" t="s">
        <v>158</v>
      </c>
      <c r="D31711" s="489" t="s">
        <v>7359</v>
      </c>
    </row>
    <row r="31712" spans="1:4">
      <c r="A31712" s="489" t="str">
        <f t="shared" si="495"/>
        <v>2371300282通所型サービス（独自）</v>
      </c>
      <c r="B31712" s="489">
        <v>2371300282</v>
      </c>
      <c r="C31712" s="489" t="s">
        <v>2570</v>
      </c>
      <c r="D31712" s="489" t="s">
        <v>7359</v>
      </c>
    </row>
    <row r="31713" spans="1:4">
      <c r="A31713" s="489" t="str">
        <f t="shared" si="495"/>
        <v>2371300290介護予防短期入所生活介護</v>
      </c>
      <c r="B31713" s="489">
        <v>2371300290</v>
      </c>
      <c r="C31713" s="489" t="s">
        <v>2093</v>
      </c>
      <c r="D31713" s="489" t="s">
        <v>7360</v>
      </c>
    </row>
    <row r="31714" spans="1:4">
      <c r="A31714" s="489" t="str">
        <f t="shared" si="495"/>
        <v>2371300290介護予防短期入所生活介護</v>
      </c>
      <c r="B31714" s="489">
        <v>2371300290</v>
      </c>
      <c r="C31714" s="489" t="s">
        <v>2093</v>
      </c>
      <c r="D31714" s="489" t="s">
        <v>7360</v>
      </c>
    </row>
    <row r="31715" spans="1:4">
      <c r="A31715" s="489" t="str">
        <f t="shared" si="495"/>
        <v>2371300290短期入所生活介護</v>
      </c>
      <c r="B31715" s="489">
        <v>2371300290</v>
      </c>
      <c r="C31715" s="489" t="s">
        <v>2092</v>
      </c>
      <c r="D31715" s="489" t="s">
        <v>7360</v>
      </c>
    </row>
    <row r="31716" spans="1:4">
      <c r="A31716" s="489" t="str">
        <f t="shared" si="495"/>
        <v>2371300290短期入所生活介護</v>
      </c>
      <c r="B31716" s="489">
        <v>2371300290</v>
      </c>
      <c r="C31716" s="489" t="s">
        <v>2092</v>
      </c>
      <c r="D31716" s="489" t="s">
        <v>7360</v>
      </c>
    </row>
    <row r="31717" spans="1:4">
      <c r="A31717" s="489" t="str">
        <f t="shared" si="495"/>
        <v>2371300316居宅介護支援</v>
      </c>
      <c r="B31717" s="489">
        <v>2371300316</v>
      </c>
      <c r="C31717" s="489" t="s">
        <v>2519</v>
      </c>
      <c r="D31717" s="489" t="s">
        <v>7361</v>
      </c>
    </row>
    <row r="31718" spans="1:4">
      <c r="A31718" s="489" t="str">
        <f t="shared" si="495"/>
        <v>2371300357通所介護</v>
      </c>
      <c r="B31718" s="489">
        <v>2371300357</v>
      </c>
      <c r="C31718" s="489" t="s">
        <v>158</v>
      </c>
      <c r="D31718" s="489" t="s">
        <v>7362</v>
      </c>
    </row>
    <row r="31719" spans="1:4">
      <c r="A31719" s="489" t="str">
        <f t="shared" si="495"/>
        <v>2371300357通所型サービス（独自）</v>
      </c>
      <c r="B31719" s="489">
        <v>2371300357</v>
      </c>
      <c r="C31719" s="489" t="s">
        <v>2570</v>
      </c>
      <c r="D31719" s="489" t="s">
        <v>7362</v>
      </c>
    </row>
    <row r="31720" spans="1:4">
      <c r="A31720" s="489" t="str">
        <f t="shared" si="495"/>
        <v>2371300365通所介護</v>
      </c>
      <c r="B31720" s="489">
        <v>2371300365</v>
      </c>
      <c r="C31720" s="489" t="s">
        <v>158</v>
      </c>
      <c r="D31720" s="489" t="s">
        <v>7363</v>
      </c>
    </row>
    <row r="31721" spans="1:4">
      <c r="A31721" s="489" t="str">
        <f t="shared" si="495"/>
        <v>2371300365通所型サービス（独自）</v>
      </c>
      <c r="B31721" s="489">
        <v>2371300365</v>
      </c>
      <c r="C31721" s="489" t="s">
        <v>2570</v>
      </c>
      <c r="D31721" s="489" t="s">
        <v>7363</v>
      </c>
    </row>
    <row r="31722" spans="1:4">
      <c r="A31722" s="489" t="str">
        <f t="shared" si="495"/>
        <v>2371300373通所介護</v>
      </c>
      <c r="B31722" s="489">
        <v>2371300373</v>
      </c>
      <c r="C31722" s="489" t="s">
        <v>158</v>
      </c>
      <c r="D31722" s="489" t="s">
        <v>7364</v>
      </c>
    </row>
    <row r="31723" spans="1:4">
      <c r="A31723" s="489" t="str">
        <f t="shared" si="495"/>
        <v>2371300373通所型サービス（独自）</v>
      </c>
      <c r="B31723" s="489">
        <v>2371300373</v>
      </c>
      <c r="C31723" s="489" t="s">
        <v>2570</v>
      </c>
      <c r="D31723" s="489" t="s">
        <v>7364</v>
      </c>
    </row>
    <row r="31724" spans="1:4">
      <c r="A31724" s="489" t="str">
        <f t="shared" si="495"/>
        <v>2371300381通所介護</v>
      </c>
      <c r="B31724" s="489">
        <v>2371300381</v>
      </c>
      <c r="C31724" s="489" t="s">
        <v>158</v>
      </c>
      <c r="D31724" s="489" t="s">
        <v>7365</v>
      </c>
    </row>
    <row r="31725" spans="1:4">
      <c r="A31725" s="489" t="str">
        <f t="shared" si="495"/>
        <v>2371300381通所型サービス（独自）</v>
      </c>
      <c r="B31725" s="489">
        <v>2371300381</v>
      </c>
      <c r="C31725" s="489" t="s">
        <v>2570</v>
      </c>
      <c r="D31725" s="489" t="s">
        <v>7365</v>
      </c>
    </row>
    <row r="31726" spans="1:4">
      <c r="A31726" s="489" t="str">
        <f t="shared" si="495"/>
        <v>2371300399介護予防短期入所生活介護</v>
      </c>
      <c r="B31726" s="489">
        <v>2371300399</v>
      </c>
      <c r="C31726" s="489" t="s">
        <v>2093</v>
      </c>
      <c r="D31726" s="489" t="s">
        <v>7366</v>
      </c>
    </row>
    <row r="31727" spans="1:4">
      <c r="A31727" s="489" t="str">
        <f t="shared" si="495"/>
        <v>2371300399短期入所生活介護</v>
      </c>
      <c r="B31727" s="489">
        <v>2371300399</v>
      </c>
      <c r="C31727" s="489" t="s">
        <v>2092</v>
      </c>
      <c r="D31727" s="489" t="s">
        <v>7366</v>
      </c>
    </row>
    <row r="31728" spans="1:4">
      <c r="A31728" s="489" t="str">
        <f t="shared" si="495"/>
        <v>2371300506介護予防特定施設入居者生活介護</v>
      </c>
      <c r="B31728" s="489">
        <v>2371300506</v>
      </c>
      <c r="C31728" s="489" t="s">
        <v>2514</v>
      </c>
      <c r="D31728" s="489" t="s">
        <v>7367</v>
      </c>
    </row>
    <row r="31729" spans="1:4">
      <c r="A31729" s="489" t="str">
        <f t="shared" si="495"/>
        <v>2371300506特定施設入居者生活介護（短期利用型）</v>
      </c>
      <c r="B31729" s="489">
        <v>2371300506</v>
      </c>
      <c r="C31729" s="489" t="s">
        <v>19397</v>
      </c>
      <c r="D31729" s="489" t="s">
        <v>7367</v>
      </c>
    </row>
    <row r="31730" spans="1:4">
      <c r="A31730" s="489" t="str">
        <f t="shared" si="495"/>
        <v>2371300506特定施設入居者生活介護</v>
      </c>
      <c r="B31730" s="489">
        <v>2371300506</v>
      </c>
      <c r="C31730" s="489" t="s">
        <v>2513</v>
      </c>
      <c r="D31730" s="489" t="s">
        <v>7367</v>
      </c>
    </row>
    <row r="31731" spans="1:4">
      <c r="A31731" s="489" t="str">
        <f t="shared" si="495"/>
        <v>2371300654介護予防通所リハビリテーション</v>
      </c>
      <c r="B31731" s="489">
        <v>2371300654</v>
      </c>
      <c r="C31731" s="489" t="s">
        <v>2512</v>
      </c>
      <c r="D31731" s="489" t="s">
        <v>19345</v>
      </c>
    </row>
    <row r="31732" spans="1:4">
      <c r="A31732" s="489" t="str">
        <f t="shared" si="495"/>
        <v>2371300654通所リハビリテーション</v>
      </c>
      <c r="B31732" s="489">
        <v>2371300654</v>
      </c>
      <c r="C31732" s="489" t="s">
        <v>2511</v>
      </c>
      <c r="D31732" s="489" t="s">
        <v>19345</v>
      </c>
    </row>
    <row r="31733" spans="1:4">
      <c r="A31733" s="489" t="str">
        <f t="shared" si="495"/>
        <v>2371300654通所リハビリテーション</v>
      </c>
      <c r="B31733" s="489">
        <v>2371300654</v>
      </c>
      <c r="C31733" s="489" t="s">
        <v>2511</v>
      </c>
      <c r="D31733" s="489" t="s">
        <v>19345</v>
      </c>
    </row>
    <row r="31734" spans="1:4">
      <c r="A31734" s="489" t="str">
        <f t="shared" si="495"/>
        <v>2371300670居宅介護支援</v>
      </c>
      <c r="B31734" s="489">
        <v>2371300670</v>
      </c>
      <c r="C31734" s="489" t="s">
        <v>2519</v>
      </c>
      <c r="D31734" s="489" t="s">
        <v>7368</v>
      </c>
    </row>
    <row r="31735" spans="1:4">
      <c r="A31735" s="489" t="str">
        <f t="shared" si="495"/>
        <v>2371300720介護予防認知症対応型共同生活介護（短期利用型）</v>
      </c>
      <c r="B31735" s="489">
        <v>2371300720</v>
      </c>
      <c r="C31735" s="489" t="s">
        <v>19398</v>
      </c>
      <c r="D31735" s="489" t="s">
        <v>7369</v>
      </c>
    </row>
    <row r="31736" spans="1:4">
      <c r="A31736" s="489" t="str">
        <f t="shared" si="495"/>
        <v>2371300720介護予防認知症対応型共同生活介護</v>
      </c>
      <c r="B31736" s="489">
        <v>2371300720</v>
      </c>
      <c r="C31736" s="489" t="s">
        <v>2088</v>
      </c>
      <c r="D31736" s="489" t="s">
        <v>7369</v>
      </c>
    </row>
    <row r="31737" spans="1:4">
      <c r="A31737" s="489" t="str">
        <f t="shared" si="495"/>
        <v>2371300720認知症対応型共同生活介護（短期利用型）</v>
      </c>
      <c r="B31737" s="489">
        <v>2371300720</v>
      </c>
      <c r="C31737" s="489" t="s">
        <v>19399</v>
      </c>
      <c r="D31737" s="489" t="s">
        <v>7369</v>
      </c>
    </row>
    <row r="31738" spans="1:4">
      <c r="A31738" s="489" t="str">
        <f t="shared" si="495"/>
        <v>2371300720認知症対応型共同生活介護</v>
      </c>
      <c r="B31738" s="489">
        <v>2371300720</v>
      </c>
      <c r="C31738" s="489" t="s">
        <v>2087</v>
      </c>
      <c r="D31738" s="489" t="s">
        <v>7369</v>
      </c>
    </row>
    <row r="31739" spans="1:4">
      <c r="A31739" s="489" t="str">
        <f t="shared" si="495"/>
        <v>2371300738介護予防認知症対応型共同生活介護</v>
      </c>
      <c r="B31739" s="489">
        <v>2371300738</v>
      </c>
      <c r="C31739" s="489" t="s">
        <v>2088</v>
      </c>
      <c r="D31739" s="489" t="s">
        <v>7370</v>
      </c>
    </row>
    <row r="31740" spans="1:4">
      <c r="A31740" s="489" t="str">
        <f t="shared" si="495"/>
        <v>2371300738認知症対応型共同生活介護</v>
      </c>
      <c r="B31740" s="489">
        <v>2371300738</v>
      </c>
      <c r="C31740" s="489" t="s">
        <v>2087</v>
      </c>
      <c r="D31740" s="489" t="s">
        <v>7370</v>
      </c>
    </row>
    <row r="31741" spans="1:4">
      <c r="A31741" s="489" t="str">
        <f t="shared" si="495"/>
        <v>2371300746地域密着型通所介護</v>
      </c>
      <c r="B31741" s="489">
        <v>2371300746</v>
      </c>
      <c r="C31741" s="489" t="s">
        <v>161</v>
      </c>
      <c r="D31741" s="489" t="s">
        <v>7371</v>
      </c>
    </row>
    <row r="31742" spans="1:4">
      <c r="A31742" s="489" t="str">
        <f t="shared" si="495"/>
        <v>2371300746通所型サービス（独自）</v>
      </c>
      <c r="B31742" s="489">
        <v>2371300746</v>
      </c>
      <c r="C31742" s="489" t="s">
        <v>2570</v>
      </c>
      <c r="D31742" s="489" t="s">
        <v>7371</v>
      </c>
    </row>
    <row r="31743" spans="1:4">
      <c r="A31743" s="489" t="str">
        <f t="shared" si="495"/>
        <v>2371300779訪問介護</v>
      </c>
      <c r="B31743" s="489">
        <v>2371300779</v>
      </c>
      <c r="C31743" s="489" t="s">
        <v>140</v>
      </c>
      <c r="D31743" s="489" t="s">
        <v>7372</v>
      </c>
    </row>
    <row r="31744" spans="1:4">
      <c r="A31744" s="489" t="str">
        <f t="shared" si="495"/>
        <v>2371300779訪問介護</v>
      </c>
      <c r="B31744" s="489">
        <v>2371300779</v>
      </c>
      <c r="C31744" s="489" t="s">
        <v>140</v>
      </c>
      <c r="D31744" s="489" t="s">
        <v>7372</v>
      </c>
    </row>
    <row r="31745" spans="1:4">
      <c r="A31745" s="489" t="str">
        <f t="shared" si="495"/>
        <v>2371300779訪問型サービス（独自）</v>
      </c>
      <c r="B31745" s="489">
        <v>2371300779</v>
      </c>
      <c r="C31745" s="489" t="s">
        <v>2571</v>
      </c>
      <c r="D31745" s="489" t="s">
        <v>7372</v>
      </c>
    </row>
    <row r="31746" spans="1:4">
      <c r="A31746" s="489" t="str">
        <f t="shared" ref="A31746:A31809" si="496">B31746&amp;C31746</f>
        <v>2371300829訪問介護</v>
      </c>
      <c r="B31746" s="489">
        <v>2371300829</v>
      </c>
      <c r="C31746" s="489" t="s">
        <v>140</v>
      </c>
      <c r="D31746" s="489" t="s">
        <v>7373</v>
      </c>
    </row>
    <row r="31747" spans="1:4">
      <c r="A31747" s="489" t="str">
        <f t="shared" si="496"/>
        <v>2371300829訪問介護</v>
      </c>
      <c r="B31747" s="489">
        <v>2371300829</v>
      </c>
      <c r="C31747" s="489" t="s">
        <v>140</v>
      </c>
      <c r="D31747" s="489" t="s">
        <v>7373</v>
      </c>
    </row>
    <row r="31748" spans="1:4">
      <c r="A31748" s="489" t="str">
        <f t="shared" si="496"/>
        <v>2371300829訪問介護</v>
      </c>
      <c r="B31748" s="489">
        <v>2371300829</v>
      </c>
      <c r="C31748" s="489" t="s">
        <v>140</v>
      </c>
      <c r="D31748" s="489" t="s">
        <v>7373</v>
      </c>
    </row>
    <row r="31749" spans="1:4">
      <c r="A31749" s="489" t="str">
        <f t="shared" si="496"/>
        <v>2371300829訪問型サービス（独自）</v>
      </c>
      <c r="B31749" s="489">
        <v>2371300829</v>
      </c>
      <c r="C31749" s="489" t="s">
        <v>2571</v>
      </c>
      <c r="D31749" s="489" t="s">
        <v>7373</v>
      </c>
    </row>
    <row r="31750" spans="1:4">
      <c r="A31750" s="489" t="str">
        <f t="shared" si="496"/>
        <v>2371300837居宅介護支援</v>
      </c>
      <c r="B31750" s="489">
        <v>2371300837</v>
      </c>
      <c r="C31750" s="489" t="s">
        <v>2519</v>
      </c>
      <c r="D31750" s="489" t="s">
        <v>7374</v>
      </c>
    </row>
    <row r="31751" spans="1:4">
      <c r="A31751" s="489" t="str">
        <f t="shared" si="496"/>
        <v>2371300845介護予防通所リハビリテーション</v>
      </c>
      <c r="B31751" s="489">
        <v>2371300845</v>
      </c>
      <c r="C31751" s="489" t="s">
        <v>2512</v>
      </c>
      <c r="D31751" s="489" t="s">
        <v>15185</v>
      </c>
    </row>
    <row r="31752" spans="1:4">
      <c r="A31752" s="489" t="str">
        <f t="shared" si="496"/>
        <v>2371300845通所リハビリテーション</v>
      </c>
      <c r="B31752" s="489">
        <v>2371300845</v>
      </c>
      <c r="C31752" s="489" t="s">
        <v>2511</v>
      </c>
      <c r="D31752" s="489" t="s">
        <v>15185</v>
      </c>
    </row>
    <row r="31753" spans="1:4">
      <c r="A31753" s="489" t="str">
        <f t="shared" si="496"/>
        <v>2371300860介護予防認知症対応型共同生活介護</v>
      </c>
      <c r="B31753" s="489">
        <v>2371300860</v>
      </c>
      <c r="C31753" s="489" t="s">
        <v>2088</v>
      </c>
      <c r="D31753" s="489" t="s">
        <v>7375</v>
      </c>
    </row>
    <row r="31754" spans="1:4">
      <c r="A31754" s="489" t="str">
        <f t="shared" si="496"/>
        <v>2371300860認知症対応型共同生活介護</v>
      </c>
      <c r="B31754" s="489">
        <v>2371300860</v>
      </c>
      <c r="C31754" s="489" t="s">
        <v>2087</v>
      </c>
      <c r="D31754" s="489" t="s">
        <v>7375</v>
      </c>
    </row>
    <row r="31755" spans="1:4">
      <c r="A31755" s="489" t="str">
        <f t="shared" si="496"/>
        <v>2371300902訪問介護</v>
      </c>
      <c r="B31755" s="489">
        <v>2371300902</v>
      </c>
      <c r="C31755" s="489" t="s">
        <v>140</v>
      </c>
      <c r="D31755" s="489" t="s">
        <v>7376</v>
      </c>
    </row>
    <row r="31756" spans="1:4">
      <c r="A31756" s="489" t="str">
        <f t="shared" si="496"/>
        <v>2371300902訪問介護</v>
      </c>
      <c r="B31756" s="489">
        <v>2371300902</v>
      </c>
      <c r="C31756" s="489" t="s">
        <v>140</v>
      </c>
      <c r="D31756" s="489" t="s">
        <v>7376</v>
      </c>
    </row>
    <row r="31757" spans="1:4">
      <c r="A31757" s="489" t="str">
        <f t="shared" si="496"/>
        <v>2371300902訪問介護</v>
      </c>
      <c r="B31757" s="489">
        <v>2371300902</v>
      </c>
      <c r="C31757" s="489" t="s">
        <v>140</v>
      </c>
      <c r="D31757" s="489" t="s">
        <v>7376</v>
      </c>
    </row>
    <row r="31758" spans="1:4">
      <c r="A31758" s="489" t="str">
        <f t="shared" si="496"/>
        <v>2371300936居宅介護支援</v>
      </c>
      <c r="B31758" s="489">
        <v>2371300936</v>
      </c>
      <c r="C31758" s="489" t="s">
        <v>2519</v>
      </c>
      <c r="D31758" s="489" t="s">
        <v>7377</v>
      </c>
    </row>
    <row r="31759" spans="1:4">
      <c r="A31759" s="489" t="str">
        <f t="shared" si="496"/>
        <v>2371300969居宅介護支援</v>
      </c>
      <c r="B31759" s="489">
        <v>2371300969</v>
      </c>
      <c r="C31759" s="489" t="s">
        <v>2519</v>
      </c>
      <c r="D31759" s="489" t="s">
        <v>7378</v>
      </c>
    </row>
    <row r="31760" spans="1:4">
      <c r="A31760" s="489" t="str">
        <f t="shared" si="496"/>
        <v>2371300993訪問介護</v>
      </c>
      <c r="B31760" s="489">
        <v>2371300993</v>
      </c>
      <c r="C31760" s="489" t="s">
        <v>140</v>
      </c>
      <c r="D31760" s="489" t="s">
        <v>7379</v>
      </c>
    </row>
    <row r="31761" spans="1:4">
      <c r="A31761" s="489" t="str">
        <f t="shared" si="496"/>
        <v>2371300993訪問介護</v>
      </c>
      <c r="B31761" s="489">
        <v>2371300993</v>
      </c>
      <c r="C31761" s="489" t="s">
        <v>140</v>
      </c>
      <c r="D31761" s="489" t="s">
        <v>7379</v>
      </c>
    </row>
    <row r="31762" spans="1:4">
      <c r="A31762" s="489" t="str">
        <f t="shared" si="496"/>
        <v>2371300993訪問型サービス（独自）</v>
      </c>
      <c r="B31762" s="489">
        <v>2371300993</v>
      </c>
      <c r="C31762" s="489" t="s">
        <v>2571</v>
      </c>
      <c r="D31762" s="489" t="s">
        <v>7379</v>
      </c>
    </row>
    <row r="31763" spans="1:4">
      <c r="A31763" s="489" t="str">
        <f t="shared" si="496"/>
        <v>2371301009地域密着型通所介護</v>
      </c>
      <c r="B31763" s="489">
        <v>2371301009</v>
      </c>
      <c r="C31763" s="489" t="s">
        <v>161</v>
      </c>
      <c r="D31763" s="489" t="s">
        <v>7380</v>
      </c>
    </row>
    <row r="31764" spans="1:4">
      <c r="A31764" s="489" t="str">
        <f t="shared" si="496"/>
        <v>2371301009通所型サービス（独自）</v>
      </c>
      <c r="B31764" s="489">
        <v>2371301009</v>
      </c>
      <c r="C31764" s="489" t="s">
        <v>2570</v>
      </c>
      <c r="D31764" s="489" t="s">
        <v>7380</v>
      </c>
    </row>
    <row r="31765" spans="1:4">
      <c r="A31765" s="489" t="str">
        <f t="shared" si="496"/>
        <v>2371301058介護予防特定施設入居者生活介護</v>
      </c>
      <c r="B31765" s="489">
        <v>2371301058</v>
      </c>
      <c r="C31765" s="489" t="s">
        <v>2514</v>
      </c>
      <c r="D31765" s="489" t="s">
        <v>7381</v>
      </c>
    </row>
    <row r="31766" spans="1:4">
      <c r="A31766" s="489" t="str">
        <f t="shared" si="496"/>
        <v>2371301058通所介護</v>
      </c>
      <c r="B31766" s="489">
        <v>2371301058</v>
      </c>
      <c r="C31766" s="489" t="s">
        <v>158</v>
      </c>
      <c r="D31766" s="489" t="s">
        <v>7381</v>
      </c>
    </row>
    <row r="31767" spans="1:4">
      <c r="A31767" s="489" t="str">
        <f t="shared" si="496"/>
        <v>2371301058通所型サービス（独自）</v>
      </c>
      <c r="B31767" s="489">
        <v>2371301058</v>
      </c>
      <c r="C31767" s="489" t="s">
        <v>2570</v>
      </c>
      <c r="D31767" s="489" t="s">
        <v>7381</v>
      </c>
    </row>
    <row r="31768" spans="1:4">
      <c r="A31768" s="489" t="str">
        <f t="shared" si="496"/>
        <v>2371301058特定施設入居者生活介護</v>
      </c>
      <c r="B31768" s="489">
        <v>2371301058</v>
      </c>
      <c r="C31768" s="489" t="s">
        <v>2513</v>
      </c>
      <c r="D31768" s="489" t="s">
        <v>7381</v>
      </c>
    </row>
    <row r="31769" spans="1:4">
      <c r="A31769" s="489" t="str">
        <f t="shared" si="496"/>
        <v>2371301074介護予防認知症対応型共同生活介護（短期利用型）</v>
      </c>
      <c r="B31769" s="489">
        <v>2371301074</v>
      </c>
      <c r="C31769" s="489" t="s">
        <v>19398</v>
      </c>
      <c r="D31769" s="489" t="s">
        <v>7382</v>
      </c>
    </row>
    <row r="31770" spans="1:4">
      <c r="A31770" s="489" t="str">
        <f t="shared" si="496"/>
        <v>2371301074介護予防認知症対応型共同生活介護</v>
      </c>
      <c r="B31770" s="489">
        <v>2371301074</v>
      </c>
      <c r="C31770" s="489" t="s">
        <v>2088</v>
      </c>
      <c r="D31770" s="489" t="s">
        <v>7382</v>
      </c>
    </row>
    <row r="31771" spans="1:4">
      <c r="A31771" s="489" t="str">
        <f t="shared" si="496"/>
        <v>2371301074認知症対応型共同生活介護（短期利用型）</v>
      </c>
      <c r="B31771" s="489">
        <v>2371301074</v>
      </c>
      <c r="C31771" s="489" t="s">
        <v>19399</v>
      </c>
      <c r="D31771" s="489" t="s">
        <v>7382</v>
      </c>
    </row>
    <row r="31772" spans="1:4">
      <c r="A31772" s="489" t="str">
        <f t="shared" si="496"/>
        <v>2371301074認知症対応型共同生活介護</v>
      </c>
      <c r="B31772" s="489">
        <v>2371301074</v>
      </c>
      <c r="C31772" s="489" t="s">
        <v>2087</v>
      </c>
      <c r="D31772" s="489" t="s">
        <v>7382</v>
      </c>
    </row>
    <row r="31773" spans="1:4">
      <c r="A31773" s="489" t="str">
        <f t="shared" si="496"/>
        <v>2371301082訪問介護</v>
      </c>
      <c r="B31773" s="489">
        <v>2371301082</v>
      </c>
      <c r="C31773" s="489" t="s">
        <v>140</v>
      </c>
      <c r="D31773" s="489" t="s">
        <v>7383</v>
      </c>
    </row>
    <row r="31774" spans="1:4">
      <c r="A31774" s="489" t="str">
        <f t="shared" si="496"/>
        <v>2371301082訪問介護</v>
      </c>
      <c r="B31774" s="489">
        <v>2371301082</v>
      </c>
      <c r="C31774" s="489" t="s">
        <v>140</v>
      </c>
      <c r="D31774" s="489" t="s">
        <v>7383</v>
      </c>
    </row>
    <row r="31775" spans="1:4">
      <c r="A31775" s="489" t="str">
        <f t="shared" si="496"/>
        <v>2371301090介護予防認知症対応型共同生活介護（短期利用型）</v>
      </c>
      <c r="B31775" s="489">
        <v>2371301090</v>
      </c>
      <c r="C31775" s="489" t="s">
        <v>19398</v>
      </c>
      <c r="D31775" s="489" t="s">
        <v>7384</v>
      </c>
    </row>
    <row r="31776" spans="1:4">
      <c r="A31776" s="489" t="str">
        <f t="shared" si="496"/>
        <v>2371301090介護予防認知症対応型共同生活介護</v>
      </c>
      <c r="B31776" s="489">
        <v>2371301090</v>
      </c>
      <c r="C31776" s="489" t="s">
        <v>2088</v>
      </c>
      <c r="D31776" s="489" t="s">
        <v>7384</v>
      </c>
    </row>
    <row r="31777" spans="1:4">
      <c r="A31777" s="489" t="str">
        <f t="shared" si="496"/>
        <v>2371301090認知症対応型共同生活介護（短期利用型）</v>
      </c>
      <c r="B31777" s="489">
        <v>2371301090</v>
      </c>
      <c r="C31777" s="489" t="s">
        <v>19399</v>
      </c>
      <c r="D31777" s="489" t="s">
        <v>7384</v>
      </c>
    </row>
    <row r="31778" spans="1:4">
      <c r="A31778" s="489" t="str">
        <f t="shared" si="496"/>
        <v>2371301090認知症対応型共同生活介護</v>
      </c>
      <c r="B31778" s="489">
        <v>2371301090</v>
      </c>
      <c r="C31778" s="489" t="s">
        <v>2087</v>
      </c>
      <c r="D31778" s="489" t="s">
        <v>7384</v>
      </c>
    </row>
    <row r="31779" spans="1:4">
      <c r="A31779" s="489" t="str">
        <f t="shared" si="496"/>
        <v>2371301116介護予防認知症対応型共同生活介護</v>
      </c>
      <c r="B31779" s="489">
        <v>2371301116</v>
      </c>
      <c r="C31779" s="489" t="s">
        <v>2088</v>
      </c>
      <c r="D31779" s="489" t="s">
        <v>7385</v>
      </c>
    </row>
    <row r="31780" spans="1:4">
      <c r="A31780" s="489" t="str">
        <f t="shared" si="496"/>
        <v>2371301116認知症対応型共同生活介護</v>
      </c>
      <c r="B31780" s="489">
        <v>2371301116</v>
      </c>
      <c r="C31780" s="489" t="s">
        <v>2087</v>
      </c>
      <c r="D31780" s="489" t="s">
        <v>7385</v>
      </c>
    </row>
    <row r="31781" spans="1:4">
      <c r="A31781" s="489" t="str">
        <f t="shared" si="496"/>
        <v>2371301132居宅介護支援</v>
      </c>
      <c r="B31781" s="489">
        <v>2371301132</v>
      </c>
      <c r="C31781" s="489" t="s">
        <v>2519</v>
      </c>
      <c r="D31781" s="489" t="s">
        <v>7386</v>
      </c>
    </row>
    <row r="31782" spans="1:4">
      <c r="A31782" s="489" t="str">
        <f t="shared" si="496"/>
        <v>2371301140訪問介護</v>
      </c>
      <c r="B31782" s="489">
        <v>2371301140</v>
      </c>
      <c r="C31782" s="489" t="s">
        <v>140</v>
      </c>
      <c r="D31782" s="489" t="s">
        <v>7387</v>
      </c>
    </row>
    <row r="31783" spans="1:4">
      <c r="A31783" s="489" t="str">
        <f t="shared" si="496"/>
        <v>2371301140訪問介護</v>
      </c>
      <c r="B31783" s="489">
        <v>2371301140</v>
      </c>
      <c r="C31783" s="489" t="s">
        <v>140</v>
      </c>
      <c r="D31783" s="489" t="s">
        <v>7387</v>
      </c>
    </row>
    <row r="31784" spans="1:4">
      <c r="A31784" s="489" t="str">
        <f t="shared" si="496"/>
        <v>2371301140訪問型サービス（独自）</v>
      </c>
      <c r="B31784" s="489">
        <v>2371301140</v>
      </c>
      <c r="C31784" s="489" t="s">
        <v>2571</v>
      </c>
      <c r="D31784" s="489" t="s">
        <v>7387</v>
      </c>
    </row>
    <row r="31785" spans="1:4">
      <c r="A31785" s="489" t="str">
        <f t="shared" si="496"/>
        <v>2371301165介護予防認知症対応型共同生活介護（短期利用型）</v>
      </c>
      <c r="B31785" s="489">
        <v>2371301165</v>
      </c>
      <c r="C31785" s="489" t="s">
        <v>19398</v>
      </c>
      <c r="D31785" s="489" t="s">
        <v>7388</v>
      </c>
    </row>
    <row r="31786" spans="1:4">
      <c r="A31786" s="489" t="str">
        <f t="shared" si="496"/>
        <v>2371301165介護予防認知症対応型共同生活介護</v>
      </c>
      <c r="B31786" s="489">
        <v>2371301165</v>
      </c>
      <c r="C31786" s="489" t="s">
        <v>2088</v>
      </c>
      <c r="D31786" s="489" t="s">
        <v>7388</v>
      </c>
    </row>
    <row r="31787" spans="1:4">
      <c r="A31787" s="489" t="str">
        <f t="shared" si="496"/>
        <v>2371301165認知症対応型共同生活介護（短期利用型）</v>
      </c>
      <c r="B31787" s="489">
        <v>2371301165</v>
      </c>
      <c r="C31787" s="489" t="s">
        <v>19399</v>
      </c>
      <c r="D31787" s="489" t="s">
        <v>7388</v>
      </c>
    </row>
    <row r="31788" spans="1:4">
      <c r="A31788" s="489" t="str">
        <f t="shared" si="496"/>
        <v>2371301165認知症対応型共同生活介護</v>
      </c>
      <c r="B31788" s="489">
        <v>2371301165</v>
      </c>
      <c r="C31788" s="489" t="s">
        <v>2087</v>
      </c>
      <c r="D31788" s="489" t="s">
        <v>7388</v>
      </c>
    </row>
    <row r="31789" spans="1:4">
      <c r="A31789" s="489" t="str">
        <f t="shared" si="496"/>
        <v>2371301173介護予防特定施設入居者生活介護</v>
      </c>
      <c r="B31789" s="489">
        <v>2371301173</v>
      </c>
      <c r="C31789" s="489" t="s">
        <v>2514</v>
      </c>
      <c r="D31789" s="489" t="s">
        <v>7389</v>
      </c>
    </row>
    <row r="31790" spans="1:4">
      <c r="A31790" s="489" t="str">
        <f t="shared" si="496"/>
        <v>2371301173特定施設入居者生活介護</v>
      </c>
      <c r="B31790" s="489">
        <v>2371301173</v>
      </c>
      <c r="C31790" s="489" t="s">
        <v>2513</v>
      </c>
      <c r="D31790" s="489" t="s">
        <v>7389</v>
      </c>
    </row>
    <row r="31791" spans="1:4">
      <c r="A31791" s="489" t="str">
        <f t="shared" si="496"/>
        <v>2371301181介護予防認知症対応型共同生活介護</v>
      </c>
      <c r="B31791" s="489">
        <v>2371301181</v>
      </c>
      <c r="C31791" s="489" t="s">
        <v>2088</v>
      </c>
      <c r="D31791" s="489" t="s">
        <v>7390</v>
      </c>
    </row>
    <row r="31792" spans="1:4">
      <c r="A31792" s="489" t="str">
        <f t="shared" si="496"/>
        <v>2371301181認知症対応型共同生活介護</v>
      </c>
      <c r="B31792" s="489">
        <v>2371301181</v>
      </c>
      <c r="C31792" s="489" t="s">
        <v>2087</v>
      </c>
      <c r="D31792" s="489" t="s">
        <v>7390</v>
      </c>
    </row>
    <row r="31793" spans="1:4">
      <c r="A31793" s="489" t="str">
        <f t="shared" si="496"/>
        <v>2371301199介護予防特定施設入居者生活介護</v>
      </c>
      <c r="B31793" s="489">
        <v>2371301199</v>
      </c>
      <c r="C31793" s="489" t="s">
        <v>2514</v>
      </c>
      <c r="D31793" s="489" t="s">
        <v>7391</v>
      </c>
    </row>
    <row r="31794" spans="1:4">
      <c r="A31794" s="489" t="str">
        <f t="shared" si="496"/>
        <v>2371301199特定施設入居者生活介護（短期利用型）</v>
      </c>
      <c r="B31794" s="489">
        <v>2371301199</v>
      </c>
      <c r="C31794" s="489" t="s">
        <v>19397</v>
      </c>
      <c r="D31794" s="489" t="s">
        <v>7391</v>
      </c>
    </row>
    <row r="31795" spans="1:4">
      <c r="A31795" s="489" t="str">
        <f t="shared" si="496"/>
        <v>2371301199特定施設入居者生活介護</v>
      </c>
      <c r="B31795" s="489">
        <v>2371301199</v>
      </c>
      <c r="C31795" s="489" t="s">
        <v>2513</v>
      </c>
      <c r="D31795" s="489" t="s">
        <v>7391</v>
      </c>
    </row>
    <row r="31796" spans="1:4">
      <c r="A31796" s="489" t="str">
        <f t="shared" si="496"/>
        <v>2371301256介護予防特定施設入居者生活介護</v>
      </c>
      <c r="B31796" s="489">
        <v>2371301256</v>
      </c>
      <c r="C31796" s="489" t="s">
        <v>2514</v>
      </c>
      <c r="D31796" s="489" t="s">
        <v>7392</v>
      </c>
    </row>
    <row r="31797" spans="1:4">
      <c r="A31797" s="489" t="str">
        <f t="shared" si="496"/>
        <v>2371301256特定施設入居者生活介護（短期利用型）</v>
      </c>
      <c r="B31797" s="489">
        <v>2371301256</v>
      </c>
      <c r="C31797" s="489" t="s">
        <v>19397</v>
      </c>
      <c r="D31797" s="489" t="s">
        <v>7392</v>
      </c>
    </row>
    <row r="31798" spans="1:4">
      <c r="A31798" s="489" t="str">
        <f t="shared" si="496"/>
        <v>2371301256特定施設入居者生活介護</v>
      </c>
      <c r="B31798" s="489">
        <v>2371301256</v>
      </c>
      <c r="C31798" s="489" t="s">
        <v>2513</v>
      </c>
      <c r="D31798" s="489" t="s">
        <v>7392</v>
      </c>
    </row>
    <row r="31799" spans="1:4">
      <c r="A31799" s="489" t="str">
        <f t="shared" si="496"/>
        <v>2371301264地域密着型通所介護</v>
      </c>
      <c r="B31799" s="489">
        <v>2371301264</v>
      </c>
      <c r="C31799" s="489" t="s">
        <v>161</v>
      </c>
      <c r="D31799" s="489" t="s">
        <v>7393</v>
      </c>
    </row>
    <row r="31800" spans="1:4">
      <c r="A31800" s="489" t="str">
        <f t="shared" si="496"/>
        <v>2371301264通所型サービス（独自）</v>
      </c>
      <c r="B31800" s="489">
        <v>2371301264</v>
      </c>
      <c r="C31800" s="489" t="s">
        <v>2570</v>
      </c>
      <c r="D31800" s="489" t="s">
        <v>7393</v>
      </c>
    </row>
    <row r="31801" spans="1:4">
      <c r="A31801" s="489" t="str">
        <f t="shared" si="496"/>
        <v>2371301272介護予防通所リハビリテーション</v>
      </c>
      <c r="B31801" s="489">
        <v>2371301272</v>
      </c>
      <c r="C31801" s="489" t="s">
        <v>2512</v>
      </c>
      <c r="D31801" s="489" t="s">
        <v>19346</v>
      </c>
    </row>
    <row r="31802" spans="1:4">
      <c r="A31802" s="489" t="str">
        <f t="shared" si="496"/>
        <v>2371301272通所リハビリテーション</v>
      </c>
      <c r="B31802" s="489">
        <v>2371301272</v>
      </c>
      <c r="C31802" s="489" t="s">
        <v>2511</v>
      </c>
      <c r="D31802" s="489" t="s">
        <v>19346</v>
      </c>
    </row>
    <row r="31803" spans="1:4">
      <c r="A31803" s="489" t="str">
        <f t="shared" si="496"/>
        <v>2371301298介護老人福祉施設</v>
      </c>
      <c r="B31803" s="489">
        <v>2371301298</v>
      </c>
      <c r="C31803" s="489" t="s">
        <v>1921</v>
      </c>
      <c r="D31803" s="489" t="s">
        <v>7394</v>
      </c>
    </row>
    <row r="31804" spans="1:4">
      <c r="A31804" s="489" t="str">
        <f t="shared" si="496"/>
        <v>2371301330居宅介護支援</v>
      </c>
      <c r="B31804" s="489">
        <v>2371301330</v>
      </c>
      <c r="C31804" s="489" t="s">
        <v>2519</v>
      </c>
      <c r="D31804" s="489" t="s">
        <v>7395</v>
      </c>
    </row>
    <row r="31805" spans="1:4">
      <c r="A31805" s="489" t="str">
        <f t="shared" si="496"/>
        <v>2371301355訪問介護</v>
      </c>
      <c r="B31805" s="489">
        <v>2371301355</v>
      </c>
      <c r="C31805" s="489" t="s">
        <v>140</v>
      </c>
      <c r="D31805" s="489" t="s">
        <v>7396</v>
      </c>
    </row>
    <row r="31806" spans="1:4">
      <c r="A31806" s="489" t="str">
        <f t="shared" si="496"/>
        <v>2371301355訪問介護</v>
      </c>
      <c r="B31806" s="489">
        <v>2371301355</v>
      </c>
      <c r="C31806" s="489" t="s">
        <v>140</v>
      </c>
      <c r="D31806" s="489" t="s">
        <v>7396</v>
      </c>
    </row>
    <row r="31807" spans="1:4">
      <c r="A31807" s="489" t="str">
        <f t="shared" si="496"/>
        <v>2371301371訪問介護</v>
      </c>
      <c r="B31807" s="489">
        <v>2371301371</v>
      </c>
      <c r="C31807" s="489" t="s">
        <v>140</v>
      </c>
      <c r="D31807" s="489" t="s">
        <v>7397</v>
      </c>
    </row>
    <row r="31808" spans="1:4">
      <c r="A31808" s="489" t="str">
        <f t="shared" si="496"/>
        <v>2371301371訪問介護</v>
      </c>
      <c r="B31808" s="489">
        <v>2371301371</v>
      </c>
      <c r="C31808" s="489" t="s">
        <v>140</v>
      </c>
      <c r="D31808" s="489" t="s">
        <v>7397</v>
      </c>
    </row>
    <row r="31809" spans="1:4">
      <c r="A31809" s="489" t="str">
        <f t="shared" si="496"/>
        <v>2371301371訪問型サービス（独自）</v>
      </c>
      <c r="B31809" s="489">
        <v>2371301371</v>
      </c>
      <c r="C31809" s="489" t="s">
        <v>2571</v>
      </c>
      <c r="D31809" s="489" t="s">
        <v>7397</v>
      </c>
    </row>
    <row r="31810" spans="1:4">
      <c r="A31810" s="489" t="str">
        <f t="shared" ref="A31810:A31873" si="497">B31810&amp;C31810</f>
        <v>2371301397訪問介護</v>
      </c>
      <c r="B31810" s="489">
        <v>2371301397</v>
      </c>
      <c r="C31810" s="489" t="s">
        <v>140</v>
      </c>
      <c r="D31810" s="489" t="s">
        <v>7398</v>
      </c>
    </row>
    <row r="31811" spans="1:4">
      <c r="A31811" s="489" t="str">
        <f t="shared" si="497"/>
        <v>2371301397訪問介護</v>
      </c>
      <c r="B31811" s="489">
        <v>2371301397</v>
      </c>
      <c r="C31811" s="489" t="s">
        <v>140</v>
      </c>
      <c r="D31811" s="489" t="s">
        <v>7398</v>
      </c>
    </row>
    <row r="31812" spans="1:4">
      <c r="A31812" s="489" t="str">
        <f t="shared" si="497"/>
        <v>2371301413介護予防特定施設入居者生活介護</v>
      </c>
      <c r="B31812" s="489">
        <v>2371301413</v>
      </c>
      <c r="C31812" s="489" t="s">
        <v>2514</v>
      </c>
      <c r="D31812" s="489" t="s">
        <v>7399</v>
      </c>
    </row>
    <row r="31813" spans="1:4">
      <c r="A31813" s="489" t="str">
        <f t="shared" si="497"/>
        <v>2371301413特定施設入居者生活介護</v>
      </c>
      <c r="B31813" s="489">
        <v>2371301413</v>
      </c>
      <c r="C31813" s="489" t="s">
        <v>2513</v>
      </c>
      <c r="D31813" s="489" t="s">
        <v>7399</v>
      </c>
    </row>
    <row r="31814" spans="1:4">
      <c r="A31814" s="489" t="str">
        <f t="shared" si="497"/>
        <v>2371301454居宅介護支援</v>
      </c>
      <c r="B31814" s="489">
        <v>2371301454</v>
      </c>
      <c r="C31814" s="489" t="s">
        <v>2519</v>
      </c>
      <c r="D31814" s="489" t="s">
        <v>7400</v>
      </c>
    </row>
    <row r="31815" spans="1:4">
      <c r="A31815" s="489" t="str">
        <f t="shared" si="497"/>
        <v>2371301462地域密着型通所介護</v>
      </c>
      <c r="B31815" s="489">
        <v>2371301462</v>
      </c>
      <c r="C31815" s="489" t="s">
        <v>161</v>
      </c>
      <c r="D31815" s="489" t="s">
        <v>7401</v>
      </c>
    </row>
    <row r="31816" spans="1:4">
      <c r="A31816" s="489" t="str">
        <f t="shared" si="497"/>
        <v>2371301462通所型サービス（独自）</v>
      </c>
      <c r="B31816" s="489">
        <v>2371301462</v>
      </c>
      <c r="C31816" s="489" t="s">
        <v>2570</v>
      </c>
      <c r="D31816" s="489" t="s">
        <v>7401</v>
      </c>
    </row>
    <row r="31817" spans="1:4">
      <c r="A31817" s="489" t="str">
        <f t="shared" si="497"/>
        <v>2371301470居宅介護支援</v>
      </c>
      <c r="B31817" s="489">
        <v>2371301470</v>
      </c>
      <c r="C31817" s="489" t="s">
        <v>2519</v>
      </c>
      <c r="D31817" s="489" t="s">
        <v>7402</v>
      </c>
    </row>
    <row r="31818" spans="1:4">
      <c r="A31818" s="489" t="str">
        <f t="shared" si="497"/>
        <v>2371301488訪問介護</v>
      </c>
      <c r="B31818" s="489">
        <v>2371301488</v>
      </c>
      <c r="C31818" s="489" t="s">
        <v>140</v>
      </c>
      <c r="D31818" s="489" t="s">
        <v>7403</v>
      </c>
    </row>
    <row r="31819" spans="1:4">
      <c r="A31819" s="489" t="str">
        <f t="shared" si="497"/>
        <v>2371301488訪問介護</v>
      </c>
      <c r="B31819" s="489">
        <v>2371301488</v>
      </c>
      <c r="C31819" s="489" t="s">
        <v>140</v>
      </c>
      <c r="D31819" s="489" t="s">
        <v>7403</v>
      </c>
    </row>
    <row r="31820" spans="1:4">
      <c r="A31820" s="489" t="str">
        <f t="shared" si="497"/>
        <v>2371301488訪問型サービス（独自）</v>
      </c>
      <c r="B31820" s="489">
        <v>2371301488</v>
      </c>
      <c r="C31820" s="489" t="s">
        <v>2571</v>
      </c>
      <c r="D31820" s="489" t="s">
        <v>7403</v>
      </c>
    </row>
    <row r="31821" spans="1:4">
      <c r="A31821" s="489" t="str">
        <f t="shared" si="497"/>
        <v>2371301496訪問介護</v>
      </c>
      <c r="B31821" s="489">
        <v>2371301496</v>
      </c>
      <c r="C31821" s="489" t="s">
        <v>140</v>
      </c>
      <c r="D31821" s="489" t="s">
        <v>7404</v>
      </c>
    </row>
    <row r="31822" spans="1:4">
      <c r="A31822" s="489" t="str">
        <f t="shared" si="497"/>
        <v>2371301496訪問介護</v>
      </c>
      <c r="B31822" s="489">
        <v>2371301496</v>
      </c>
      <c r="C31822" s="489" t="s">
        <v>140</v>
      </c>
      <c r="D31822" s="489" t="s">
        <v>7404</v>
      </c>
    </row>
    <row r="31823" spans="1:4">
      <c r="A31823" s="489" t="str">
        <f t="shared" si="497"/>
        <v>2371301512訪問介護</v>
      </c>
      <c r="B31823" s="489">
        <v>2371301512</v>
      </c>
      <c r="C31823" s="489" t="s">
        <v>140</v>
      </c>
      <c r="D31823" s="489" t="s">
        <v>7405</v>
      </c>
    </row>
    <row r="31824" spans="1:4">
      <c r="A31824" s="489" t="str">
        <f t="shared" si="497"/>
        <v>2371301512訪問介護</v>
      </c>
      <c r="B31824" s="489">
        <v>2371301512</v>
      </c>
      <c r="C31824" s="489" t="s">
        <v>140</v>
      </c>
      <c r="D31824" s="489" t="s">
        <v>7405</v>
      </c>
    </row>
    <row r="31825" spans="1:4">
      <c r="A31825" s="489" t="str">
        <f t="shared" si="497"/>
        <v>2371301512訪問型サービス（独自）</v>
      </c>
      <c r="B31825" s="489">
        <v>2371301512</v>
      </c>
      <c r="C31825" s="489" t="s">
        <v>2571</v>
      </c>
      <c r="D31825" s="489" t="s">
        <v>7405</v>
      </c>
    </row>
    <row r="31826" spans="1:4">
      <c r="A31826" s="489" t="str">
        <f t="shared" si="497"/>
        <v>2371301538通所介護</v>
      </c>
      <c r="B31826" s="489">
        <v>2371301538</v>
      </c>
      <c r="C31826" s="489" t="s">
        <v>158</v>
      </c>
      <c r="D31826" s="489" t="s">
        <v>7406</v>
      </c>
    </row>
    <row r="31827" spans="1:4">
      <c r="A31827" s="489" t="str">
        <f t="shared" si="497"/>
        <v>2371301538通所型サービス（独自）</v>
      </c>
      <c r="B31827" s="489">
        <v>2371301538</v>
      </c>
      <c r="C31827" s="489" t="s">
        <v>2570</v>
      </c>
      <c r="D31827" s="489" t="s">
        <v>7406</v>
      </c>
    </row>
    <row r="31828" spans="1:4">
      <c r="A31828" s="489" t="str">
        <f t="shared" si="497"/>
        <v>2371301579訪問介護</v>
      </c>
      <c r="B31828" s="489">
        <v>2371301579</v>
      </c>
      <c r="C31828" s="489" t="s">
        <v>140</v>
      </c>
      <c r="D31828" s="489" t="s">
        <v>7407</v>
      </c>
    </row>
    <row r="31829" spans="1:4">
      <c r="A31829" s="489" t="str">
        <f t="shared" si="497"/>
        <v>2371301579訪問介護</v>
      </c>
      <c r="B31829" s="489">
        <v>2371301579</v>
      </c>
      <c r="C31829" s="489" t="s">
        <v>140</v>
      </c>
      <c r="D31829" s="489" t="s">
        <v>7407</v>
      </c>
    </row>
    <row r="31830" spans="1:4">
      <c r="A31830" s="489" t="str">
        <f t="shared" si="497"/>
        <v>2371301579訪問型サービス（独自）</v>
      </c>
      <c r="B31830" s="489">
        <v>2371301579</v>
      </c>
      <c r="C31830" s="489" t="s">
        <v>2571</v>
      </c>
      <c r="D31830" s="489" t="s">
        <v>7407</v>
      </c>
    </row>
    <row r="31831" spans="1:4">
      <c r="A31831" s="489" t="str">
        <f t="shared" si="497"/>
        <v>2371301603訪問介護</v>
      </c>
      <c r="B31831" s="489">
        <v>2371301603</v>
      </c>
      <c r="C31831" s="489" t="s">
        <v>140</v>
      </c>
      <c r="D31831" s="489" t="s">
        <v>7408</v>
      </c>
    </row>
    <row r="31832" spans="1:4">
      <c r="A31832" s="489" t="str">
        <f t="shared" si="497"/>
        <v>2371301603訪問介護</v>
      </c>
      <c r="B31832" s="489">
        <v>2371301603</v>
      </c>
      <c r="C31832" s="489" t="s">
        <v>140</v>
      </c>
      <c r="D31832" s="489" t="s">
        <v>7408</v>
      </c>
    </row>
    <row r="31833" spans="1:4">
      <c r="A31833" s="489" t="str">
        <f t="shared" si="497"/>
        <v>2371301611居宅介護支援</v>
      </c>
      <c r="B31833" s="489">
        <v>2371301611</v>
      </c>
      <c r="C31833" s="489" t="s">
        <v>2519</v>
      </c>
      <c r="D31833" s="489" t="s">
        <v>7409</v>
      </c>
    </row>
    <row r="31834" spans="1:4">
      <c r="A31834" s="489" t="str">
        <f t="shared" si="497"/>
        <v>2371301629訪問介護</v>
      </c>
      <c r="B31834" s="489">
        <v>2371301629</v>
      </c>
      <c r="C31834" s="489" t="s">
        <v>140</v>
      </c>
      <c r="D31834" s="489" t="s">
        <v>7410</v>
      </c>
    </row>
    <row r="31835" spans="1:4">
      <c r="A31835" s="489" t="str">
        <f t="shared" si="497"/>
        <v>2371301629訪問介護</v>
      </c>
      <c r="B31835" s="489">
        <v>2371301629</v>
      </c>
      <c r="C31835" s="489" t="s">
        <v>140</v>
      </c>
      <c r="D31835" s="489" t="s">
        <v>7410</v>
      </c>
    </row>
    <row r="31836" spans="1:4">
      <c r="A31836" s="489" t="str">
        <f t="shared" si="497"/>
        <v>2371301629訪問型サービス（独自）</v>
      </c>
      <c r="B31836" s="489">
        <v>2371301629</v>
      </c>
      <c r="C31836" s="489" t="s">
        <v>2571</v>
      </c>
      <c r="D31836" s="489" t="s">
        <v>7410</v>
      </c>
    </row>
    <row r="31837" spans="1:4">
      <c r="A31837" s="489" t="str">
        <f t="shared" si="497"/>
        <v>2371301637通所介護</v>
      </c>
      <c r="B31837" s="489">
        <v>2371301637</v>
      </c>
      <c r="C31837" s="489" t="s">
        <v>158</v>
      </c>
      <c r="D31837" s="489" t="s">
        <v>7411</v>
      </c>
    </row>
    <row r="31838" spans="1:4">
      <c r="A31838" s="489" t="str">
        <f t="shared" si="497"/>
        <v>2371301637通所型サービス（独自）</v>
      </c>
      <c r="B31838" s="489">
        <v>2371301637</v>
      </c>
      <c r="C31838" s="489" t="s">
        <v>2570</v>
      </c>
      <c r="D31838" s="489" t="s">
        <v>7411</v>
      </c>
    </row>
    <row r="31839" spans="1:4">
      <c r="A31839" s="489" t="str">
        <f t="shared" si="497"/>
        <v>2371301702訪問介護</v>
      </c>
      <c r="B31839" s="489">
        <v>2371301702</v>
      </c>
      <c r="C31839" s="489" t="s">
        <v>140</v>
      </c>
      <c r="D31839" s="489" t="s">
        <v>7412</v>
      </c>
    </row>
    <row r="31840" spans="1:4">
      <c r="A31840" s="489" t="str">
        <f t="shared" si="497"/>
        <v>2371301702訪問介護</v>
      </c>
      <c r="B31840" s="489">
        <v>2371301702</v>
      </c>
      <c r="C31840" s="489" t="s">
        <v>140</v>
      </c>
      <c r="D31840" s="489" t="s">
        <v>7412</v>
      </c>
    </row>
    <row r="31841" spans="1:4">
      <c r="A31841" s="489" t="str">
        <f t="shared" si="497"/>
        <v>2371301710介護予防支援</v>
      </c>
      <c r="B31841" s="489">
        <v>2371301710</v>
      </c>
      <c r="C31841" s="489" t="s">
        <v>2520</v>
      </c>
      <c r="D31841" s="489" t="s">
        <v>7413</v>
      </c>
    </row>
    <row r="31842" spans="1:4">
      <c r="A31842" s="489" t="str">
        <f t="shared" si="497"/>
        <v>2371301710居宅介護支援</v>
      </c>
      <c r="B31842" s="489">
        <v>2371301710</v>
      </c>
      <c r="C31842" s="489" t="s">
        <v>2519</v>
      </c>
      <c r="D31842" s="489" t="s">
        <v>7413</v>
      </c>
    </row>
    <row r="31843" spans="1:4">
      <c r="A31843" s="489" t="str">
        <f t="shared" si="497"/>
        <v>2371301777地域密着型通所介護</v>
      </c>
      <c r="B31843" s="489">
        <v>2371301777</v>
      </c>
      <c r="C31843" s="489" t="s">
        <v>161</v>
      </c>
      <c r="D31843" s="489" t="s">
        <v>7414</v>
      </c>
    </row>
    <row r="31844" spans="1:4">
      <c r="A31844" s="489" t="str">
        <f t="shared" si="497"/>
        <v>2371301785通所介護</v>
      </c>
      <c r="B31844" s="489">
        <v>2371301785</v>
      </c>
      <c r="C31844" s="489" t="s">
        <v>158</v>
      </c>
      <c r="D31844" s="489" t="s">
        <v>7415</v>
      </c>
    </row>
    <row r="31845" spans="1:4">
      <c r="A31845" s="489" t="str">
        <f t="shared" si="497"/>
        <v>2371301785通所型サービス（独自）</v>
      </c>
      <c r="B31845" s="489">
        <v>2371301785</v>
      </c>
      <c r="C31845" s="489" t="s">
        <v>2570</v>
      </c>
      <c r="D31845" s="489" t="s">
        <v>7415</v>
      </c>
    </row>
    <row r="31846" spans="1:4">
      <c r="A31846" s="489" t="str">
        <f t="shared" si="497"/>
        <v>2371301793居宅介護支援</v>
      </c>
      <c r="B31846" s="489">
        <v>2371301793</v>
      </c>
      <c r="C31846" s="489" t="s">
        <v>2519</v>
      </c>
      <c r="D31846" s="489" t="s">
        <v>7416</v>
      </c>
    </row>
    <row r="31847" spans="1:4">
      <c r="A31847" s="489" t="str">
        <f t="shared" si="497"/>
        <v>2371301801地域密着型通所介護</v>
      </c>
      <c r="B31847" s="489">
        <v>2371301801</v>
      </c>
      <c r="C31847" s="489" t="s">
        <v>161</v>
      </c>
      <c r="D31847" s="489" t="s">
        <v>7417</v>
      </c>
    </row>
    <row r="31848" spans="1:4">
      <c r="A31848" s="489" t="str">
        <f t="shared" si="497"/>
        <v>2371301801通所型サービス（独自）</v>
      </c>
      <c r="B31848" s="489">
        <v>2371301801</v>
      </c>
      <c r="C31848" s="489" t="s">
        <v>2570</v>
      </c>
      <c r="D31848" s="489" t="s">
        <v>7417</v>
      </c>
    </row>
    <row r="31849" spans="1:4">
      <c r="A31849" s="489" t="str">
        <f t="shared" si="497"/>
        <v>2371301827訪問介護</v>
      </c>
      <c r="B31849" s="489">
        <v>2371301827</v>
      </c>
      <c r="C31849" s="489" t="s">
        <v>140</v>
      </c>
      <c r="D31849" s="489" t="s">
        <v>7418</v>
      </c>
    </row>
    <row r="31850" spans="1:4">
      <c r="A31850" s="489" t="str">
        <f t="shared" si="497"/>
        <v>2371301827訪問介護</v>
      </c>
      <c r="B31850" s="489">
        <v>2371301827</v>
      </c>
      <c r="C31850" s="489" t="s">
        <v>140</v>
      </c>
      <c r="D31850" s="489" t="s">
        <v>7418</v>
      </c>
    </row>
    <row r="31851" spans="1:4">
      <c r="A31851" s="489" t="str">
        <f t="shared" si="497"/>
        <v>2371301835訪問介護</v>
      </c>
      <c r="B31851" s="489">
        <v>2371301835</v>
      </c>
      <c r="C31851" s="489" t="s">
        <v>140</v>
      </c>
      <c r="D31851" s="489" t="s">
        <v>7419</v>
      </c>
    </row>
    <row r="31852" spans="1:4">
      <c r="A31852" s="489" t="str">
        <f t="shared" si="497"/>
        <v>2371301835訪問介護</v>
      </c>
      <c r="B31852" s="489">
        <v>2371301835</v>
      </c>
      <c r="C31852" s="489" t="s">
        <v>140</v>
      </c>
      <c r="D31852" s="489" t="s">
        <v>7419</v>
      </c>
    </row>
    <row r="31853" spans="1:4">
      <c r="A31853" s="489" t="str">
        <f t="shared" si="497"/>
        <v>2371301835訪問型サービス（独自）</v>
      </c>
      <c r="B31853" s="489">
        <v>2371301835</v>
      </c>
      <c r="C31853" s="489" t="s">
        <v>2571</v>
      </c>
      <c r="D31853" s="489" t="s">
        <v>7419</v>
      </c>
    </row>
    <row r="31854" spans="1:4">
      <c r="A31854" s="489" t="str">
        <f t="shared" si="497"/>
        <v>2371301843訪問介護</v>
      </c>
      <c r="B31854" s="489">
        <v>2371301843</v>
      </c>
      <c r="C31854" s="489" t="s">
        <v>140</v>
      </c>
      <c r="D31854" s="489" t="s">
        <v>7420</v>
      </c>
    </row>
    <row r="31855" spans="1:4">
      <c r="A31855" s="489" t="str">
        <f t="shared" si="497"/>
        <v>2371301843訪問介護</v>
      </c>
      <c r="B31855" s="489">
        <v>2371301843</v>
      </c>
      <c r="C31855" s="489" t="s">
        <v>140</v>
      </c>
      <c r="D31855" s="489" t="s">
        <v>7420</v>
      </c>
    </row>
    <row r="31856" spans="1:4">
      <c r="A31856" s="489" t="str">
        <f t="shared" si="497"/>
        <v>2371301868訪問介護</v>
      </c>
      <c r="B31856" s="489">
        <v>2371301868</v>
      </c>
      <c r="C31856" s="489" t="s">
        <v>140</v>
      </c>
      <c r="D31856" s="489" t="s">
        <v>7421</v>
      </c>
    </row>
    <row r="31857" spans="1:4">
      <c r="A31857" s="489" t="str">
        <f t="shared" si="497"/>
        <v>2371301868訪問介護</v>
      </c>
      <c r="B31857" s="489">
        <v>2371301868</v>
      </c>
      <c r="C31857" s="489" t="s">
        <v>140</v>
      </c>
      <c r="D31857" s="489" t="s">
        <v>7421</v>
      </c>
    </row>
    <row r="31858" spans="1:4">
      <c r="A31858" s="489" t="str">
        <f t="shared" si="497"/>
        <v>2371301868訪問型サービス（独自）</v>
      </c>
      <c r="B31858" s="489">
        <v>2371301868</v>
      </c>
      <c r="C31858" s="489" t="s">
        <v>2571</v>
      </c>
      <c r="D31858" s="489" t="s">
        <v>7421</v>
      </c>
    </row>
    <row r="31859" spans="1:4">
      <c r="A31859" s="489" t="str">
        <f t="shared" si="497"/>
        <v>2371301892訪問介護</v>
      </c>
      <c r="B31859" s="489">
        <v>2371301892</v>
      </c>
      <c r="C31859" s="489" t="s">
        <v>140</v>
      </c>
      <c r="D31859" s="489" t="s">
        <v>7422</v>
      </c>
    </row>
    <row r="31860" spans="1:4">
      <c r="A31860" s="489" t="str">
        <f t="shared" si="497"/>
        <v>2371301892訪問介護</v>
      </c>
      <c r="B31860" s="489">
        <v>2371301892</v>
      </c>
      <c r="C31860" s="489" t="s">
        <v>140</v>
      </c>
      <c r="D31860" s="489" t="s">
        <v>7422</v>
      </c>
    </row>
    <row r="31861" spans="1:4">
      <c r="A31861" s="489" t="str">
        <f t="shared" si="497"/>
        <v>2371301918短期入所生活介護</v>
      </c>
      <c r="B31861" s="489">
        <v>2371301918</v>
      </c>
      <c r="C31861" s="489" t="s">
        <v>2092</v>
      </c>
      <c r="D31861" s="489" t="s">
        <v>7423</v>
      </c>
    </row>
    <row r="31862" spans="1:4">
      <c r="A31862" s="489" t="str">
        <f t="shared" si="497"/>
        <v>2371301934地域密着型通所介護</v>
      </c>
      <c r="B31862" s="489">
        <v>2371301934</v>
      </c>
      <c r="C31862" s="489" t="s">
        <v>161</v>
      </c>
      <c r="D31862" s="489" t="s">
        <v>7424</v>
      </c>
    </row>
    <row r="31863" spans="1:4">
      <c r="A31863" s="489" t="str">
        <f t="shared" si="497"/>
        <v>2371301967地域密着型通所介護</v>
      </c>
      <c r="B31863" s="489">
        <v>2371301967</v>
      </c>
      <c r="C31863" s="489" t="s">
        <v>161</v>
      </c>
      <c r="D31863" s="489" t="s">
        <v>7425</v>
      </c>
    </row>
    <row r="31864" spans="1:4">
      <c r="A31864" s="489" t="str">
        <f t="shared" si="497"/>
        <v>2371301967通所型サービス（独自）</v>
      </c>
      <c r="B31864" s="489">
        <v>2371301967</v>
      </c>
      <c r="C31864" s="489" t="s">
        <v>2570</v>
      </c>
      <c r="D31864" s="489" t="s">
        <v>7425</v>
      </c>
    </row>
    <row r="31865" spans="1:4">
      <c r="A31865" s="489" t="str">
        <f t="shared" si="497"/>
        <v>2371302007訪問介護</v>
      </c>
      <c r="B31865" s="489">
        <v>2371302007</v>
      </c>
      <c r="C31865" s="489" t="s">
        <v>140</v>
      </c>
      <c r="D31865" s="489" t="s">
        <v>7426</v>
      </c>
    </row>
    <row r="31866" spans="1:4">
      <c r="A31866" s="489" t="str">
        <f t="shared" si="497"/>
        <v>2371302007訪問介護</v>
      </c>
      <c r="B31866" s="489">
        <v>2371302007</v>
      </c>
      <c r="C31866" s="489" t="s">
        <v>140</v>
      </c>
      <c r="D31866" s="489" t="s">
        <v>7426</v>
      </c>
    </row>
    <row r="31867" spans="1:4">
      <c r="A31867" s="489" t="str">
        <f t="shared" si="497"/>
        <v>2371302015訪問介護</v>
      </c>
      <c r="B31867" s="489">
        <v>2371302015</v>
      </c>
      <c r="C31867" s="489" t="s">
        <v>140</v>
      </c>
      <c r="D31867" s="489" t="s">
        <v>7427</v>
      </c>
    </row>
    <row r="31868" spans="1:4">
      <c r="A31868" s="489" t="str">
        <f t="shared" si="497"/>
        <v>2371302015訪問介護</v>
      </c>
      <c r="B31868" s="489">
        <v>2371302015</v>
      </c>
      <c r="C31868" s="489" t="s">
        <v>140</v>
      </c>
      <c r="D31868" s="489" t="s">
        <v>7427</v>
      </c>
    </row>
    <row r="31869" spans="1:4">
      <c r="A31869" s="489" t="str">
        <f t="shared" si="497"/>
        <v>2371302064訪問介護</v>
      </c>
      <c r="B31869" s="489">
        <v>2371302064</v>
      </c>
      <c r="C31869" s="489" t="s">
        <v>140</v>
      </c>
      <c r="D31869" s="489" t="s">
        <v>7428</v>
      </c>
    </row>
    <row r="31870" spans="1:4">
      <c r="A31870" s="489" t="str">
        <f t="shared" si="497"/>
        <v>2371302064訪問介護</v>
      </c>
      <c r="B31870" s="489">
        <v>2371302064</v>
      </c>
      <c r="C31870" s="489" t="s">
        <v>140</v>
      </c>
      <c r="D31870" s="489" t="s">
        <v>7428</v>
      </c>
    </row>
    <row r="31871" spans="1:4">
      <c r="A31871" s="489" t="str">
        <f t="shared" si="497"/>
        <v>2371302064訪問型サービス（独自）</v>
      </c>
      <c r="B31871" s="489">
        <v>2371302064</v>
      </c>
      <c r="C31871" s="489" t="s">
        <v>2571</v>
      </c>
      <c r="D31871" s="489" t="s">
        <v>7428</v>
      </c>
    </row>
    <row r="31872" spans="1:4">
      <c r="A31872" s="489" t="str">
        <f t="shared" si="497"/>
        <v>2371302072地域密着型通所介護</v>
      </c>
      <c r="B31872" s="489">
        <v>2371302072</v>
      </c>
      <c r="C31872" s="489" t="s">
        <v>161</v>
      </c>
      <c r="D31872" s="489" t="s">
        <v>7429</v>
      </c>
    </row>
    <row r="31873" spans="1:4">
      <c r="A31873" s="489" t="str">
        <f t="shared" si="497"/>
        <v>2371302072通所型サービス（独自）</v>
      </c>
      <c r="B31873" s="489">
        <v>2371302072</v>
      </c>
      <c r="C31873" s="489" t="s">
        <v>2570</v>
      </c>
      <c r="D31873" s="489" t="s">
        <v>7429</v>
      </c>
    </row>
    <row r="31874" spans="1:4">
      <c r="A31874" s="489" t="str">
        <f t="shared" ref="A31874:A31937" si="498">B31874&amp;C31874</f>
        <v>2371302098通所介護</v>
      </c>
      <c r="B31874" s="489">
        <v>2371302098</v>
      </c>
      <c r="C31874" s="489" t="s">
        <v>158</v>
      </c>
      <c r="D31874" s="489" t="s">
        <v>7430</v>
      </c>
    </row>
    <row r="31875" spans="1:4">
      <c r="A31875" s="489" t="str">
        <f t="shared" si="498"/>
        <v>2371302098通所型サービス（独自）</v>
      </c>
      <c r="B31875" s="489">
        <v>2371302098</v>
      </c>
      <c r="C31875" s="489" t="s">
        <v>2570</v>
      </c>
      <c r="D31875" s="489" t="s">
        <v>7430</v>
      </c>
    </row>
    <row r="31876" spans="1:4">
      <c r="A31876" s="489" t="str">
        <f t="shared" si="498"/>
        <v>2371302114通所介護</v>
      </c>
      <c r="B31876" s="489">
        <v>2371302114</v>
      </c>
      <c r="C31876" s="489" t="s">
        <v>158</v>
      </c>
      <c r="D31876" s="489" t="s">
        <v>7431</v>
      </c>
    </row>
    <row r="31877" spans="1:4">
      <c r="A31877" s="489" t="str">
        <f t="shared" si="498"/>
        <v>2371302114通所型サービス（独自）</v>
      </c>
      <c r="B31877" s="489">
        <v>2371302114</v>
      </c>
      <c r="C31877" s="489" t="s">
        <v>2570</v>
      </c>
      <c r="D31877" s="489" t="s">
        <v>7431</v>
      </c>
    </row>
    <row r="31878" spans="1:4">
      <c r="A31878" s="489" t="str">
        <f t="shared" si="498"/>
        <v>2371302122地域密着型通所介護</v>
      </c>
      <c r="B31878" s="489">
        <v>2371302122</v>
      </c>
      <c r="C31878" s="489" t="s">
        <v>161</v>
      </c>
      <c r="D31878" s="489" t="s">
        <v>7432</v>
      </c>
    </row>
    <row r="31879" spans="1:4">
      <c r="A31879" s="489" t="str">
        <f t="shared" si="498"/>
        <v>2371302122通所型サービス（独自）</v>
      </c>
      <c r="B31879" s="489">
        <v>2371302122</v>
      </c>
      <c r="C31879" s="489" t="s">
        <v>2570</v>
      </c>
      <c r="D31879" s="489" t="s">
        <v>7432</v>
      </c>
    </row>
    <row r="31880" spans="1:4">
      <c r="A31880" s="489" t="str">
        <f t="shared" si="498"/>
        <v>2371302148訪問介護</v>
      </c>
      <c r="B31880" s="489">
        <v>2371302148</v>
      </c>
      <c r="C31880" s="489" t="s">
        <v>140</v>
      </c>
      <c r="D31880" s="489" t="s">
        <v>7433</v>
      </c>
    </row>
    <row r="31881" spans="1:4">
      <c r="A31881" s="489" t="str">
        <f t="shared" si="498"/>
        <v>2371302148訪問介護</v>
      </c>
      <c r="B31881" s="489">
        <v>2371302148</v>
      </c>
      <c r="C31881" s="489" t="s">
        <v>140</v>
      </c>
      <c r="D31881" s="489" t="s">
        <v>7433</v>
      </c>
    </row>
    <row r="31882" spans="1:4">
      <c r="A31882" s="489" t="str">
        <f t="shared" si="498"/>
        <v>2371302148訪問型サービス（独自）</v>
      </c>
      <c r="B31882" s="489">
        <v>2371302148</v>
      </c>
      <c r="C31882" s="489" t="s">
        <v>2571</v>
      </c>
      <c r="D31882" s="489" t="s">
        <v>7433</v>
      </c>
    </row>
    <row r="31883" spans="1:4">
      <c r="A31883" s="489" t="str">
        <f t="shared" si="498"/>
        <v>2371302163居宅介護支援</v>
      </c>
      <c r="B31883" s="489">
        <v>2371302163</v>
      </c>
      <c r="C31883" s="489" t="s">
        <v>2519</v>
      </c>
      <c r="D31883" s="489" t="s">
        <v>4756</v>
      </c>
    </row>
    <row r="31884" spans="1:4">
      <c r="A31884" s="489" t="str">
        <f t="shared" si="498"/>
        <v>2371302171訪問介護</v>
      </c>
      <c r="B31884" s="489">
        <v>2371302171</v>
      </c>
      <c r="C31884" s="489" t="s">
        <v>140</v>
      </c>
      <c r="D31884" s="489" t="s">
        <v>7434</v>
      </c>
    </row>
    <row r="31885" spans="1:4">
      <c r="A31885" s="489" t="str">
        <f t="shared" si="498"/>
        <v>2371302171訪問介護</v>
      </c>
      <c r="B31885" s="489">
        <v>2371302171</v>
      </c>
      <c r="C31885" s="489" t="s">
        <v>140</v>
      </c>
      <c r="D31885" s="489" t="s">
        <v>7434</v>
      </c>
    </row>
    <row r="31886" spans="1:4">
      <c r="A31886" s="489" t="str">
        <f t="shared" si="498"/>
        <v>2371302171訪問型サービス（独自）</v>
      </c>
      <c r="B31886" s="489">
        <v>2371302171</v>
      </c>
      <c r="C31886" s="489" t="s">
        <v>2571</v>
      </c>
      <c r="D31886" s="489" t="s">
        <v>7434</v>
      </c>
    </row>
    <row r="31887" spans="1:4">
      <c r="A31887" s="489" t="str">
        <f t="shared" si="498"/>
        <v>2371302197地域密着型通所介護</v>
      </c>
      <c r="B31887" s="489">
        <v>2371302197</v>
      </c>
      <c r="C31887" s="489" t="s">
        <v>161</v>
      </c>
      <c r="D31887" s="489" t="s">
        <v>7435</v>
      </c>
    </row>
    <row r="31888" spans="1:4">
      <c r="A31888" s="489" t="str">
        <f t="shared" si="498"/>
        <v>2371302239居宅介護支援</v>
      </c>
      <c r="B31888" s="489">
        <v>2371302239</v>
      </c>
      <c r="C31888" s="489" t="s">
        <v>2519</v>
      </c>
      <c r="D31888" s="489" t="s">
        <v>7436</v>
      </c>
    </row>
    <row r="31889" spans="1:4">
      <c r="A31889" s="489" t="str">
        <f t="shared" si="498"/>
        <v>2371302270訪問介護</v>
      </c>
      <c r="B31889" s="489">
        <v>2371302270</v>
      </c>
      <c r="C31889" s="489" t="s">
        <v>140</v>
      </c>
      <c r="D31889" s="489" t="s">
        <v>7437</v>
      </c>
    </row>
    <row r="31890" spans="1:4">
      <c r="A31890" s="489" t="str">
        <f t="shared" si="498"/>
        <v>2371302270訪問介護</v>
      </c>
      <c r="B31890" s="489">
        <v>2371302270</v>
      </c>
      <c r="C31890" s="489" t="s">
        <v>140</v>
      </c>
      <c r="D31890" s="489" t="s">
        <v>7437</v>
      </c>
    </row>
    <row r="31891" spans="1:4">
      <c r="A31891" s="489" t="str">
        <f t="shared" si="498"/>
        <v>2371302270訪問型サービス（独自）</v>
      </c>
      <c r="B31891" s="489">
        <v>2371302270</v>
      </c>
      <c r="C31891" s="489" t="s">
        <v>2571</v>
      </c>
      <c r="D31891" s="489" t="s">
        <v>7437</v>
      </c>
    </row>
    <row r="31892" spans="1:4">
      <c r="A31892" s="489" t="str">
        <f t="shared" si="498"/>
        <v>2371302304介護予防短期入所生活介護</v>
      </c>
      <c r="B31892" s="489">
        <v>2371302304</v>
      </c>
      <c r="C31892" s="489" t="s">
        <v>2093</v>
      </c>
      <c r="D31892" s="489" t="s">
        <v>7438</v>
      </c>
    </row>
    <row r="31893" spans="1:4">
      <c r="A31893" s="489" t="str">
        <f t="shared" si="498"/>
        <v>2371302304短期入所生活介護</v>
      </c>
      <c r="B31893" s="489">
        <v>2371302304</v>
      </c>
      <c r="C31893" s="489" t="s">
        <v>2092</v>
      </c>
      <c r="D31893" s="489" t="s">
        <v>7438</v>
      </c>
    </row>
    <row r="31894" spans="1:4">
      <c r="A31894" s="489" t="str">
        <f t="shared" si="498"/>
        <v>2371302320訪問介護</v>
      </c>
      <c r="B31894" s="489">
        <v>2371302320</v>
      </c>
      <c r="C31894" s="489" t="s">
        <v>140</v>
      </c>
      <c r="D31894" s="489" t="s">
        <v>7439</v>
      </c>
    </row>
    <row r="31895" spans="1:4">
      <c r="A31895" s="489" t="str">
        <f t="shared" si="498"/>
        <v>2371302320訪問介護</v>
      </c>
      <c r="B31895" s="489">
        <v>2371302320</v>
      </c>
      <c r="C31895" s="489" t="s">
        <v>140</v>
      </c>
      <c r="D31895" s="489" t="s">
        <v>7439</v>
      </c>
    </row>
    <row r="31896" spans="1:4">
      <c r="A31896" s="489" t="str">
        <f t="shared" si="498"/>
        <v>2371302320訪問型サービス（独自）</v>
      </c>
      <c r="B31896" s="489">
        <v>2371302320</v>
      </c>
      <c r="C31896" s="489" t="s">
        <v>2571</v>
      </c>
      <c r="D31896" s="489" t="s">
        <v>7439</v>
      </c>
    </row>
    <row r="31897" spans="1:4">
      <c r="A31897" s="489" t="str">
        <f t="shared" si="498"/>
        <v>2371302403地域密着型通所介護</v>
      </c>
      <c r="B31897" s="489">
        <v>2371302403</v>
      </c>
      <c r="C31897" s="489" t="s">
        <v>161</v>
      </c>
      <c r="D31897" s="489" t="s">
        <v>7440</v>
      </c>
    </row>
    <row r="31898" spans="1:4">
      <c r="A31898" s="489" t="str">
        <f t="shared" si="498"/>
        <v>2371302403通所型サービス（独自）</v>
      </c>
      <c r="B31898" s="489">
        <v>2371302403</v>
      </c>
      <c r="C31898" s="489" t="s">
        <v>2570</v>
      </c>
      <c r="D31898" s="489" t="s">
        <v>7440</v>
      </c>
    </row>
    <row r="31899" spans="1:4">
      <c r="A31899" s="489" t="str">
        <f t="shared" si="498"/>
        <v>2371302437訪問介護</v>
      </c>
      <c r="B31899" s="489">
        <v>2371302437</v>
      </c>
      <c r="C31899" s="489" t="s">
        <v>140</v>
      </c>
      <c r="D31899" s="489" t="s">
        <v>7441</v>
      </c>
    </row>
    <row r="31900" spans="1:4">
      <c r="A31900" s="489" t="str">
        <f t="shared" si="498"/>
        <v>2371302437訪問介護</v>
      </c>
      <c r="B31900" s="489">
        <v>2371302437</v>
      </c>
      <c r="C31900" s="489" t="s">
        <v>140</v>
      </c>
      <c r="D31900" s="489" t="s">
        <v>7441</v>
      </c>
    </row>
    <row r="31901" spans="1:4">
      <c r="A31901" s="489" t="str">
        <f t="shared" si="498"/>
        <v>2371302437訪問型サービス（独自）</v>
      </c>
      <c r="B31901" s="489">
        <v>2371302437</v>
      </c>
      <c r="C31901" s="489" t="s">
        <v>2571</v>
      </c>
      <c r="D31901" s="489" t="s">
        <v>7441</v>
      </c>
    </row>
    <row r="31902" spans="1:4">
      <c r="A31902" s="489" t="str">
        <f t="shared" si="498"/>
        <v>2371302551訪問介護</v>
      </c>
      <c r="B31902" s="489">
        <v>2371302551</v>
      </c>
      <c r="C31902" s="489" t="s">
        <v>140</v>
      </c>
      <c r="D31902" s="489" t="s">
        <v>7442</v>
      </c>
    </row>
    <row r="31903" spans="1:4">
      <c r="A31903" s="489" t="str">
        <f t="shared" si="498"/>
        <v>2371302551訪問介護</v>
      </c>
      <c r="B31903" s="489">
        <v>2371302551</v>
      </c>
      <c r="C31903" s="489" t="s">
        <v>140</v>
      </c>
      <c r="D31903" s="489" t="s">
        <v>7442</v>
      </c>
    </row>
    <row r="31904" spans="1:4">
      <c r="A31904" s="489" t="str">
        <f t="shared" si="498"/>
        <v>2371302551訪問型サービス（独自）</v>
      </c>
      <c r="B31904" s="489">
        <v>2371302551</v>
      </c>
      <c r="C31904" s="489" t="s">
        <v>2571</v>
      </c>
      <c r="D31904" s="489" t="s">
        <v>7442</v>
      </c>
    </row>
    <row r="31905" spans="1:4">
      <c r="A31905" s="489" t="str">
        <f t="shared" si="498"/>
        <v>2371302593居宅介護支援</v>
      </c>
      <c r="B31905" s="489">
        <v>2371302593</v>
      </c>
      <c r="C31905" s="489" t="s">
        <v>2519</v>
      </c>
      <c r="D31905" s="489" t="s">
        <v>7443</v>
      </c>
    </row>
    <row r="31906" spans="1:4">
      <c r="A31906" s="489" t="str">
        <f t="shared" si="498"/>
        <v>2371302619居宅介護支援</v>
      </c>
      <c r="B31906" s="489">
        <v>2371302619</v>
      </c>
      <c r="C31906" s="489" t="s">
        <v>2519</v>
      </c>
      <c r="D31906" s="489" t="s">
        <v>7444</v>
      </c>
    </row>
    <row r="31907" spans="1:4">
      <c r="A31907" s="489" t="str">
        <f t="shared" si="498"/>
        <v>2371302635訪問介護</v>
      </c>
      <c r="B31907" s="489">
        <v>2371302635</v>
      </c>
      <c r="C31907" s="489" t="s">
        <v>140</v>
      </c>
      <c r="D31907" s="489" t="s">
        <v>7445</v>
      </c>
    </row>
    <row r="31908" spans="1:4">
      <c r="A31908" s="489" t="str">
        <f t="shared" si="498"/>
        <v>2371302635訪問介護</v>
      </c>
      <c r="B31908" s="489">
        <v>2371302635</v>
      </c>
      <c r="C31908" s="489" t="s">
        <v>140</v>
      </c>
      <c r="D31908" s="489" t="s">
        <v>7445</v>
      </c>
    </row>
    <row r="31909" spans="1:4">
      <c r="A31909" s="489" t="str">
        <f t="shared" si="498"/>
        <v>2371302643地域密着型通所介護</v>
      </c>
      <c r="B31909" s="489">
        <v>2371302643</v>
      </c>
      <c r="C31909" s="489" t="s">
        <v>161</v>
      </c>
      <c r="D31909" s="489" t="s">
        <v>7446</v>
      </c>
    </row>
    <row r="31910" spans="1:4">
      <c r="A31910" s="489" t="str">
        <f t="shared" si="498"/>
        <v>2371302643通所型サービス（独自）</v>
      </c>
      <c r="B31910" s="489">
        <v>2371302643</v>
      </c>
      <c r="C31910" s="489" t="s">
        <v>2570</v>
      </c>
      <c r="D31910" s="489" t="s">
        <v>7446</v>
      </c>
    </row>
    <row r="31911" spans="1:4">
      <c r="A31911" s="489" t="str">
        <f t="shared" si="498"/>
        <v>2371302676通所介護</v>
      </c>
      <c r="B31911" s="489">
        <v>2371302676</v>
      </c>
      <c r="C31911" s="489" t="s">
        <v>158</v>
      </c>
      <c r="D31911" s="489" t="s">
        <v>7447</v>
      </c>
    </row>
    <row r="31912" spans="1:4">
      <c r="A31912" s="489" t="str">
        <f t="shared" si="498"/>
        <v>2371302676通所型サービス（独自）</v>
      </c>
      <c r="B31912" s="489">
        <v>2371302676</v>
      </c>
      <c r="C31912" s="489" t="s">
        <v>2570</v>
      </c>
      <c r="D31912" s="489" t="s">
        <v>7447</v>
      </c>
    </row>
    <row r="31913" spans="1:4">
      <c r="A31913" s="489" t="str">
        <f t="shared" si="498"/>
        <v>2371302692介護予防短期入所生活介護</v>
      </c>
      <c r="B31913" s="489">
        <v>2371302692</v>
      </c>
      <c r="C31913" s="489" t="s">
        <v>2093</v>
      </c>
      <c r="D31913" s="489" t="s">
        <v>7448</v>
      </c>
    </row>
    <row r="31914" spans="1:4">
      <c r="A31914" s="489" t="str">
        <f t="shared" si="498"/>
        <v>2371302692短期入所生活介護</v>
      </c>
      <c r="B31914" s="489">
        <v>2371302692</v>
      </c>
      <c r="C31914" s="489" t="s">
        <v>2092</v>
      </c>
      <c r="D31914" s="489" t="s">
        <v>7448</v>
      </c>
    </row>
    <row r="31915" spans="1:4">
      <c r="A31915" s="489" t="str">
        <f t="shared" si="498"/>
        <v>2371302718訪問介護</v>
      </c>
      <c r="B31915" s="489">
        <v>2371302718</v>
      </c>
      <c r="C31915" s="489" t="s">
        <v>140</v>
      </c>
      <c r="D31915" s="489" t="s">
        <v>7449</v>
      </c>
    </row>
    <row r="31916" spans="1:4">
      <c r="A31916" s="489" t="str">
        <f t="shared" si="498"/>
        <v>2371302718訪問介護</v>
      </c>
      <c r="B31916" s="489">
        <v>2371302718</v>
      </c>
      <c r="C31916" s="489" t="s">
        <v>140</v>
      </c>
      <c r="D31916" s="489" t="s">
        <v>7449</v>
      </c>
    </row>
    <row r="31917" spans="1:4">
      <c r="A31917" s="489" t="str">
        <f t="shared" si="498"/>
        <v>2371302718訪問型サービス（独自）</v>
      </c>
      <c r="B31917" s="489">
        <v>2371302718</v>
      </c>
      <c r="C31917" s="489" t="s">
        <v>2571</v>
      </c>
      <c r="D31917" s="489" t="s">
        <v>7449</v>
      </c>
    </row>
    <row r="31918" spans="1:4">
      <c r="A31918" s="489" t="str">
        <f t="shared" si="498"/>
        <v>2371302726地域密着型通所介護</v>
      </c>
      <c r="B31918" s="489">
        <v>2371302726</v>
      </c>
      <c r="C31918" s="489" t="s">
        <v>161</v>
      </c>
      <c r="D31918" s="489" t="s">
        <v>7450</v>
      </c>
    </row>
    <row r="31919" spans="1:4">
      <c r="A31919" s="489" t="str">
        <f t="shared" si="498"/>
        <v>2371302734地域密着型通所介護</v>
      </c>
      <c r="B31919" s="489">
        <v>2371302734</v>
      </c>
      <c r="C31919" s="489" t="s">
        <v>161</v>
      </c>
      <c r="D31919" s="489" t="s">
        <v>7451</v>
      </c>
    </row>
    <row r="31920" spans="1:4">
      <c r="A31920" s="489" t="str">
        <f t="shared" si="498"/>
        <v>2371302734通所型サービス（独自）</v>
      </c>
      <c r="B31920" s="489">
        <v>2371302734</v>
      </c>
      <c r="C31920" s="489" t="s">
        <v>2570</v>
      </c>
      <c r="D31920" s="489" t="s">
        <v>7451</v>
      </c>
    </row>
    <row r="31921" spans="1:4">
      <c r="A31921" s="489" t="str">
        <f t="shared" si="498"/>
        <v>2371302759地域密着型通所介護</v>
      </c>
      <c r="B31921" s="489">
        <v>2371302759</v>
      </c>
      <c r="C31921" s="489" t="s">
        <v>161</v>
      </c>
      <c r="D31921" s="489" t="s">
        <v>7452</v>
      </c>
    </row>
    <row r="31922" spans="1:4">
      <c r="A31922" s="489" t="str">
        <f t="shared" si="498"/>
        <v>2371302759通所型サービス（独自）</v>
      </c>
      <c r="B31922" s="489">
        <v>2371302759</v>
      </c>
      <c r="C31922" s="489" t="s">
        <v>2570</v>
      </c>
      <c r="D31922" s="489" t="s">
        <v>7452</v>
      </c>
    </row>
    <row r="31923" spans="1:4">
      <c r="A31923" s="489" t="str">
        <f t="shared" si="498"/>
        <v>2371302767訪問介護</v>
      </c>
      <c r="B31923" s="489">
        <v>2371302767</v>
      </c>
      <c r="C31923" s="489" t="s">
        <v>140</v>
      </c>
      <c r="D31923" s="489" t="s">
        <v>7453</v>
      </c>
    </row>
    <row r="31924" spans="1:4">
      <c r="A31924" s="489" t="str">
        <f t="shared" si="498"/>
        <v>2371302767訪問介護</v>
      </c>
      <c r="B31924" s="489">
        <v>2371302767</v>
      </c>
      <c r="C31924" s="489" t="s">
        <v>140</v>
      </c>
      <c r="D31924" s="489" t="s">
        <v>7453</v>
      </c>
    </row>
    <row r="31925" spans="1:4">
      <c r="A31925" s="489" t="str">
        <f t="shared" si="498"/>
        <v>2371302767訪問型サービス（独自）</v>
      </c>
      <c r="B31925" s="489">
        <v>2371302767</v>
      </c>
      <c r="C31925" s="489" t="s">
        <v>2571</v>
      </c>
      <c r="D31925" s="489" t="s">
        <v>7453</v>
      </c>
    </row>
    <row r="31926" spans="1:4">
      <c r="A31926" s="489" t="str">
        <f t="shared" si="498"/>
        <v>2371302775居宅介護支援</v>
      </c>
      <c r="B31926" s="489">
        <v>2371302775</v>
      </c>
      <c r="C31926" s="489" t="s">
        <v>2519</v>
      </c>
      <c r="D31926" s="489" t="s">
        <v>7454</v>
      </c>
    </row>
    <row r="31927" spans="1:4">
      <c r="A31927" s="489" t="str">
        <f t="shared" si="498"/>
        <v>2371302833居宅介護支援</v>
      </c>
      <c r="B31927" s="489">
        <v>2371302833</v>
      </c>
      <c r="C31927" s="489" t="s">
        <v>2519</v>
      </c>
      <c r="D31927" s="489" t="s">
        <v>7455</v>
      </c>
    </row>
    <row r="31928" spans="1:4">
      <c r="A31928" s="489" t="str">
        <f t="shared" si="498"/>
        <v>2371302841地域密着型通所介護</v>
      </c>
      <c r="B31928" s="489">
        <v>2371302841</v>
      </c>
      <c r="C31928" s="489" t="s">
        <v>161</v>
      </c>
      <c r="D31928" s="489" t="s">
        <v>7456</v>
      </c>
    </row>
    <row r="31929" spans="1:4">
      <c r="A31929" s="489" t="str">
        <f t="shared" si="498"/>
        <v>2371302858介護老人福祉施設</v>
      </c>
      <c r="B31929" s="489">
        <v>2371302858</v>
      </c>
      <c r="C31929" s="489" t="s">
        <v>1921</v>
      </c>
      <c r="D31929" s="489" t="s">
        <v>7457</v>
      </c>
    </row>
    <row r="31930" spans="1:4">
      <c r="A31930" s="489" t="str">
        <f t="shared" si="498"/>
        <v>2371302858介護老人福祉施設</v>
      </c>
      <c r="B31930" s="489">
        <v>2371302858</v>
      </c>
      <c r="C31930" s="489" t="s">
        <v>1921</v>
      </c>
      <c r="D31930" s="489" t="s">
        <v>7457</v>
      </c>
    </row>
    <row r="31931" spans="1:4">
      <c r="A31931" s="489" t="str">
        <f t="shared" si="498"/>
        <v>2371302866訪問介護</v>
      </c>
      <c r="B31931" s="489">
        <v>2371302866</v>
      </c>
      <c r="C31931" s="489" t="s">
        <v>140</v>
      </c>
      <c r="D31931" s="489" t="s">
        <v>7458</v>
      </c>
    </row>
    <row r="31932" spans="1:4">
      <c r="A31932" s="489" t="str">
        <f t="shared" si="498"/>
        <v>2371302866訪問介護</v>
      </c>
      <c r="B31932" s="489">
        <v>2371302866</v>
      </c>
      <c r="C31932" s="489" t="s">
        <v>140</v>
      </c>
      <c r="D31932" s="489" t="s">
        <v>7458</v>
      </c>
    </row>
    <row r="31933" spans="1:4">
      <c r="A31933" s="489" t="str">
        <f t="shared" si="498"/>
        <v>2371302866訪問型サービス（独自）</v>
      </c>
      <c r="B31933" s="489">
        <v>2371302866</v>
      </c>
      <c r="C31933" s="489" t="s">
        <v>2571</v>
      </c>
      <c r="D31933" s="489" t="s">
        <v>7458</v>
      </c>
    </row>
    <row r="31934" spans="1:4">
      <c r="A31934" s="489" t="str">
        <f t="shared" si="498"/>
        <v>2371302882訪問介護</v>
      </c>
      <c r="B31934" s="489">
        <v>2371302882</v>
      </c>
      <c r="C31934" s="489" t="s">
        <v>140</v>
      </c>
      <c r="D31934" s="489" t="s">
        <v>7459</v>
      </c>
    </row>
    <row r="31935" spans="1:4">
      <c r="A31935" s="489" t="str">
        <f t="shared" si="498"/>
        <v>2371302882訪問介護</v>
      </c>
      <c r="B31935" s="489">
        <v>2371302882</v>
      </c>
      <c r="C31935" s="489" t="s">
        <v>140</v>
      </c>
      <c r="D31935" s="489" t="s">
        <v>7459</v>
      </c>
    </row>
    <row r="31936" spans="1:4">
      <c r="A31936" s="489" t="str">
        <f t="shared" si="498"/>
        <v>2371302882訪問型サービス（独自）</v>
      </c>
      <c r="B31936" s="489">
        <v>2371302882</v>
      </c>
      <c r="C31936" s="489" t="s">
        <v>2571</v>
      </c>
      <c r="D31936" s="489" t="s">
        <v>7459</v>
      </c>
    </row>
    <row r="31937" spans="1:4">
      <c r="A31937" s="489" t="str">
        <f t="shared" si="498"/>
        <v>2371302890訪問介護</v>
      </c>
      <c r="B31937" s="489">
        <v>2371302890</v>
      </c>
      <c r="C31937" s="489" t="s">
        <v>140</v>
      </c>
      <c r="D31937" s="489" t="s">
        <v>7460</v>
      </c>
    </row>
    <row r="31938" spans="1:4">
      <c r="A31938" s="489" t="str">
        <f t="shared" ref="A31938:A32001" si="499">B31938&amp;C31938</f>
        <v>2371302890訪問介護</v>
      </c>
      <c r="B31938" s="489">
        <v>2371302890</v>
      </c>
      <c r="C31938" s="489" t="s">
        <v>140</v>
      </c>
      <c r="D31938" s="489" t="s">
        <v>7460</v>
      </c>
    </row>
    <row r="31939" spans="1:4">
      <c r="A31939" s="489" t="str">
        <f t="shared" si="499"/>
        <v>2371302890訪問型サービス（独自）</v>
      </c>
      <c r="B31939" s="489">
        <v>2371302890</v>
      </c>
      <c r="C31939" s="489" t="s">
        <v>2571</v>
      </c>
      <c r="D31939" s="489" t="s">
        <v>7460</v>
      </c>
    </row>
    <row r="31940" spans="1:4">
      <c r="A31940" s="489" t="str">
        <f t="shared" si="499"/>
        <v>2371302908居宅介護支援</v>
      </c>
      <c r="B31940" s="489">
        <v>2371302908</v>
      </c>
      <c r="C31940" s="489" t="s">
        <v>2519</v>
      </c>
      <c r="D31940" s="489" t="s">
        <v>7461</v>
      </c>
    </row>
    <row r="31941" spans="1:4">
      <c r="A31941" s="489" t="str">
        <f t="shared" si="499"/>
        <v>2371302932地域密着型通所介護</v>
      </c>
      <c r="B31941" s="489">
        <v>2371302932</v>
      </c>
      <c r="C31941" s="489" t="s">
        <v>161</v>
      </c>
      <c r="D31941" s="489" t="s">
        <v>7462</v>
      </c>
    </row>
    <row r="31942" spans="1:4">
      <c r="A31942" s="489" t="str">
        <f t="shared" si="499"/>
        <v>2371302932通所型サービス（独自）</v>
      </c>
      <c r="B31942" s="489">
        <v>2371302932</v>
      </c>
      <c r="C31942" s="489" t="s">
        <v>2570</v>
      </c>
      <c r="D31942" s="489" t="s">
        <v>7462</v>
      </c>
    </row>
    <row r="31943" spans="1:4">
      <c r="A31943" s="489" t="str">
        <f t="shared" si="499"/>
        <v>2371302940介護予防訪問リハビリテーション</v>
      </c>
      <c r="B31943" s="489">
        <v>2371302940</v>
      </c>
      <c r="C31943" s="489" t="s">
        <v>2108</v>
      </c>
      <c r="D31943" s="489" t="s">
        <v>4225</v>
      </c>
    </row>
    <row r="31944" spans="1:4">
      <c r="A31944" s="489" t="str">
        <f t="shared" si="499"/>
        <v>2371302940訪問リハビリテーション</v>
      </c>
      <c r="B31944" s="489">
        <v>2371302940</v>
      </c>
      <c r="C31944" s="489" t="s">
        <v>2104</v>
      </c>
      <c r="D31944" s="489" t="s">
        <v>4225</v>
      </c>
    </row>
    <row r="31945" spans="1:4">
      <c r="A31945" s="489" t="str">
        <f t="shared" si="499"/>
        <v>2371302940訪問リハビリテーション</v>
      </c>
      <c r="B31945" s="489">
        <v>2371302940</v>
      </c>
      <c r="C31945" s="489" t="s">
        <v>2104</v>
      </c>
      <c r="D31945" s="489" t="s">
        <v>4225</v>
      </c>
    </row>
    <row r="31946" spans="1:4">
      <c r="A31946" s="489" t="str">
        <f t="shared" si="499"/>
        <v>2371302957訪問介護</v>
      </c>
      <c r="B31946" s="489">
        <v>2371302957</v>
      </c>
      <c r="C31946" s="489" t="s">
        <v>140</v>
      </c>
      <c r="D31946" s="489" t="s">
        <v>7463</v>
      </c>
    </row>
    <row r="31947" spans="1:4">
      <c r="A31947" s="489" t="str">
        <f t="shared" si="499"/>
        <v>2371302957訪問介護</v>
      </c>
      <c r="B31947" s="489">
        <v>2371302957</v>
      </c>
      <c r="C31947" s="489" t="s">
        <v>140</v>
      </c>
      <c r="D31947" s="489" t="s">
        <v>7463</v>
      </c>
    </row>
    <row r="31948" spans="1:4">
      <c r="A31948" s="489" t="str">
        <f t="shared" si="499"/>
        <v>2371302957訪問型サービス（独自）</v>
      </c>
      <c r="B31948" s="489">
        <v>2371302957</v>
      </c>
      <c r="C31948" s="489" t="s">
        <v>2571</v>
      </c>
      <c r="D31948" s="489" t="s">
        <v>7463</v>
      </c>
    </row>
    <row r="31949" spans="1:4">
      <c r="A31949" s="489" t="str">
        <f t="shared" si="499"/>
        <v>2371302965訪問介護</v>
      </c>
      <c r="B31949" s="489">
        <v>2371302965</v>
      </c>
      <c r="C31949" s="489" t="s">
        <v>140</v>
      </c>
      <c r="D31949" s="489" t="s">
        <v>7464</v>
      </c>
    </row>
    <row r="31950" spans="1:4">
      <c r="A31950" s="489" t="str">
        <f t="shared" si="499"/>
        <v>2371302965訪問介護</v>
      </c>
      <c r="B31950" s="489">
        <v>2371302965</v>
      </c>
      <c r="C31950" s="489" t="s">
        <v>140</v>
      </c>
      <c r="D31950" s="489" t="s">
        <v>7464</v>
      </c>
    </row>
    <row r="31951" spans="1:4">
      <c r="A31951" s="489" t="str">
        <f t="shared" si="499"/>
        <v>2371302965訪問型サービス（独自）</v>
      </c>
      <c r="B31951" s="489">
        <v>2371302965</v>
      </c>
      <c r="C31951" s="489" t="s">
        <v>2571</v>
      </c>
      <c r="D31951" s="489" t="s">
        <v>7464</v>
      </c>
    </row>
    <row r="31952" spans="1:4">
      <c r="A31952" s="489" t="str">
        <f t="shared" si="499"/>
        <v>2371302999居宅介護支援</v>
      </c>
      <c r="B31952" s="489">
        <v>2371302999</v>
      </c>
      <c r="C31952" s="489" t="s">
        <v>2519</v>
      </c>
      <c r="D31952" s="489" t="s">
        <v>7465</v>
      </c>
    </row>
    <row r="31953" spans="1:4">
      <c r="A31953" s="489" t="str">
        <f t="shared" si="499"/>
        <v>2371303005訪問介護</v>
      </c>
      <c r="B31953" s="489">
        <v>2371303005</v>
      </c>
      <c r="C31953" s="489" t="s">
        <v>140</v>
      </c>
      <c r="D31953" s="489" t="s">
        <v>7466</v>
      </c>
    </row>
    <row r="31954" spans="1:4">
      <c r="A31954" s="489" t="str">
        <f t="shared" si="499"/>
        <v>2371303005訪問介護</v>
      </c>
      <c r="B31954" s="489">
        <v>2371303005</v>
      </c>
      <c r="C31954" s="489" t="s">
        <v>140</v>
      </c>
      <c r="D31954" s="489" t="s">
        <v>7466</v>
      </c>
    </row>
    <row r="31955" spans="1:4">
      <c r="A31955" s="489" t="str">
        <f t="shared" si="499"/>
        <v>2371303005訪問型サービス（独自）</v>
      </c>
      <c r="B31955" s="489">
        <v>2371303005</v>
      </c>
      <c r="C31955" s="489" t="s">
        <v>2571</v>
      </c>
      <c r="D31955" s="489" t="s">
        <v>7466</v>
      </c>
    </row>
    <row r="31956" spans="1:4">
      <c r="A31956" s="489" t="str">
        <f t="shared" si="499"/>
        <v>2371303021通所介護</v>
      </c>
      <c r="B31956" s="489">
        <v>2371303021</v>
      </c>
      <c r="C31956" s="489" t="s">
        <v>158</v>
      </c>
      <c r="D31956" s="489" t="s">
        <v>7467</v>
      </c>
    </row>
    <row r="31957" spans="1:4">
      <c r="A31957" s="489" t="str">
        <f t="shared" si="499"/>
        <v>2371303021通所型サービス（独自）</v>
      </c>
      <c r="B31957" s="489">
        <v>2371303021</v>
      </c>
      <c r="C31957" s="489" t="s">
        <v>2570</v>
      </c>
      <c r="D31957" s="489" t="s">
        <v>7467</v>
      </c>
    </row>
    <row r="31958" spans="1:4">
      <c r="A31958" s="489" t="str">
        <f t="shared" si="499"/>
        <v>2371303047通所介護</v>
      </c>
      <c r="B31958" s="489">
        <v>2371303047</v>
      </c>
      <c r="C31958" s="489" t="s">
        <v>158</v>
      </c>
      <c r="D31958" s="489" t="s">
        <v>7398</v>
      </c>
    </row>
    <row r="31959" spans="1:4">
      <c r="A31959" s="489" t="str">
        <f t="shared" si="499"/>
        <v>2371303047通所型サービス（独自）</v>
      </c>
      <c r="B31959" s="489">
        <v>2371303047</v>
      </c>
      <c r="C31959" s="489" t="s">
        <v>2570</v>
      </c>
      <c r="D31959" s="489" t="s">
        <v>7398</v>
      </c>
    </row>
    <row r="31960" spans="1:4">
      <c r="A31960" s="489" t="str">
        <f t="shared" si="499"/>
        <v>2371303054介護予防支援</v>
      </c>
      <c r="B31960" s="489">
        <v>2371303054</v>
      </c>
      <c r="C31960" s="489" t="s">
        <v>2520</v>
      </c>
      <c r="D31960" s="489" t="s">
        <v>7468</v>
      </c>
    </row>
    <row r="31961" spans="1:4">
      <c r="A31961" s="489" t="str">
        <f t="shared" si="499"/>
        <v>2371303054居宅介護支援</v>
      </c>
      <c r="B31961" s="489">
        <v>2371303054</v>
      </c>
      <c r="C31961" s="489" t="s">
        <v>2519</v>
      </c>
      <c r="D31961" s="489" t="s">
        <v>7468</v>
      </c>
    </row>
    <row r="31962" spans="1:4">
      <c r="A31962" s="489" t="str">
        <f t="shared" si="499"/>
        <v>2371303112地域密着型通所介護</v>
      </c>
      <c r="B31962" s="489">
        <v>2371303112</v>
      </c>
      <c r="C31962" s="489" t="s">
        <v>161</v>
      </c>
      <c r="D31962" s="489" t="s">
        <v>7469</v>
      </c>
    </row>
    <row r="31963" spans="1:4">
      <c r="A31963" s="489" t="str">
        <f t="shared" si="499"/>
        <v>2371303112通所型サービス（独自）</v>
      </c>
      <c r="B31963" s="489">
        <v>2371303112</v>
      </c>
      <c r="C31963" s="489" t="s">
        <v>2570</v>
      </c>
      <c r="D31963" s="489" t="s">
        <v>7469</v>
      </c>
    </row>
    <row r="31964" spans="1:4">
      <c r="A31964" s="489" t="str">
        <f t="shared" si="499"/>
        <v>2371303120訪問介護</v>
      </c>
      <c r="B31964" s="489">
        <v>2371303120</v>
      </c>
      <c r="C31964" s="489" t="s">
        <v>140</v>
      </c>
      <c r="D31964" s="489" t="s">
        <v>7470</v>
      </c>
    </row>
    <row r="31965" spans="1:4">
      <c r="A31965" s="489" t="str">
        <f t="shared" si="499"/>
        <v>2371303120訪問介護</v>
      </c>
      <c r="B31965" s="489">
        <v>2371303120</v>
      </c>
      <c r="C31965" s="489" t="s">
        <v>140</v>
      </c>
      <c r="D31965" s="489" t="s">
        <v>7470</v>
      </c>
    </row>
    <row r="31966" spans="1:4">
      <c r="A31966" s="489" t="str">
        <f t="shared" si="499"/>
        <v>2371303138通所介護</v>
      </c>
      <c r="B31966" s="489">
        <v>2371303138</v>
      </c>
      <c r="C31966" s="489" t="s">
        <v>158</v>
      </c>
      <c r="D31966" s="489" t="s">
        <v>7471</v>
      </c>
    </row>
    <row r="31967" spans="1:4">
      <c r="A31967" s="489" t="str">
        <f t="shared" si="499"/>
        <v>2371303179訪問介護</v>
      </c>
      <c r="B31967" s="489">
        <v>2371303179</v>
      </c>
      <c r="C31967" s="489" t="s">
        <v>140</v>
      </c>
      <c r="D31967" s="489" t="s">
        <v>7472</v>
      </c>
    </row>
    <row r="31968" spans="1:4">
      <c r="A31968" s="489" t="str">
        <f t="shared" si="499"/>
        <v>2371303179訪問介護</v>
      </c>
      <c r="B31968" s="489">
        <v>2371303179</v>
      </c>
      <c r="C31968" s="489" t="s">
        <v>140</v>
      </c>
      <c r="D31968" s="489" t="s">
        <v>7472</v>
      </c>
    </row>
    <row r="31969" spans="1:4">
      <c r="A31969" s="489" t="str">
        <f t="shared" si="499"/>
        <v>2371303195居宅介護支援</v>
      </c>
      <c r="B31969" s="489">
        <v>2371303195</v>
      </c>
      <c r="C31969" s="489" t="s">
        <v>2519</v>
      </c>
      <c r="D31969" s="489" t="s">
        <v>7473</v>
      </c>
    </row>
    <row r="31970" spans="1:4">
      <c r="A31970" s="489" t="str">
        <f t="shared" si="499"/>
        <v>2371303211介護予防支援</v>
      </c>
      <c r="B31970" s="489">
        <v>2371303211</v>
      </c>
      <c r="C31970" s="489" t="s">
        <v>2520</v>
      </c>
      <c r="D31970" s="489" t="s">
        <v>7474</v>
      </c>
    </row>
    <row r="31971" spans="1:4">
      <c r="A31971" s="489" t="str">
        <f t="shared" si="499"/>
        <v>2371303211居宅介護支援</v>
      </c>
      <c r="B31971" s="489">
        <v>2371303211</v>
      </c>
      <c r="C31971" s="489" t="s">
        <v>2519</v>
      </c>
      <c r="D31971" s="489" t="s">
        <v>7474</v>
      </c>
    </row>
    <row r="31972" spans="1:4">
      <c r="A31972" s="489" t="str">
        <f t="shared" si="499"/>
        <v>2371303245訪問介護</v>
      </c>
      <c r="B31972" s="489">
        <v>2371303245</v>
      </c>
      <c r="C31972" s="489" t="s">
        <v>140</v>
      </c>
      <c r="D31972" s="489" t="s">
        <v>7475</v>
      </c>
    </row>
    <row r="31973" spans="1:4">
      <c r="A31973" s="489" t="str">
        <f t="shared" si="499"/>
        <v>2371303245訪問介護</v>
      </c>
      <c r="B31973" s="489">
        <v>2371303245</v>
      </c>
      <c r="C31973" s="489" t="s">
        <v>140</v>
      </c>
      <c r="D31973" s="489" t="s">
        <v>7475</v>
      </c>
    </row>
    <row r="31974" spans="1:4">
      <c r="A31974" s="489" t="str">
        <f t="shared" si="499"/>
        <v>2371303278訪問介護</v>
      </c>
      <c r="B31974" s="489">
        <v>2371303278</v>
      </c>
      <c r="C31974" s="489" t="s">
        <v>140</v>
      </c>
      <c r="D31974" s="489" t="s">
        <v>7476</v>
      </c>
    </row>
    <row r="31975" spans="1:4">
      <c r="A31975" s="489" t="str">
        <f t="shared" si="499"/>
        <v>2371303278訪問介護</v>
      </c>
      <c r="B31975" s="489">
        <v>2371303278</v>
      </c>
      <c r="C31975" s="489" t="s">
        <v>140</v>
      </c>
      <c r="D31975" s="489" t="s">
        <v>7476</v>
      </c>
    </row>
    <row r="31976" spans="1:4">
      <c r="A31976" s="489" t="str">
        <f t="shared" si="499"/>
        <v>2371303294訪問介護</v>
      </c>
      <c r="B31976" s="489">
        <v>2371303294</v>
      </c>
      <c r="C31976" s="489" t="s">
        <v>140</v>
      </c>
      <c r="D31976" s="489" t="s">
        <v>7477</v>
      </c>
    </row>
    <row r="31977" spans="1:4">
      <c r="A31977" s="489" t="str">
        <f t="shared" si="499"/>
        <v>2371303294訪問介護</v>
      </c>
      <c r="B31977" s="489">
        <v>2371303294</v>
      </c>
      <c r="C31977" s="489" t="s">
        <v>140</v>
      </c>
      <c r="D31977" s="489" t="s">
        <v>7477</v>
      </c>
    </row>
    <row r="31978" spans="1:4">
      <c r="A31978" s="489" t="str">
        <f t="shared" si="499"/>
        <v>2371303336訪問介護</v>
      </c>
      <c r="B31978" s="489">
        <v>2371303336</v>
      </c>
      <c r="C31978" s="489" t="s">
        <v>140</v>
      </c>
      <c r="D31978" s="489" t="s">
        <v>7478</v>
      </c>
    </row>
    <row r="31979" spans="1:4">
      <c r="A31979" s="489" t="str">
        <f t="shared" si="499"/>
        <v>2371303336訪問介護</v>
      </c>
      <c r="B31979" s="489">
        <v>2371303336</v>
      </c>
      <c r="C31979" s="489" t="s">
        <v>140</v>
      </c>
      <c r="D31979" s="489" t="s">
        <v>7478</v>
      </c>
    </row>
    <row r="31980" spans="1:4">
      <c r="A31980" s="489" t="str">
        <f t="shared" si="499"/>
        <v>2371303344通所介護</v>
      </c>
      <c r="B31980" s="489">
        <v>2371303344</v>
      </c>
      <c r="C31980" s="489" t="s">
        <v>158</v>
      </c>
      <c r="D31980" s="489" t="s">
        <v>7479</v>
      </c>
    </row>
    <row r="31981" spans="1:4">
      <c r="A31981" s="489" t="str">
        <f t="shared" si="499"/>
        <v>2371303377居宅介護支援</v>
      </c>
      <c r="B31981" s="489">
        <v>2371303377</v>
      </c>
      <c r="C31981" s="489" t="s">
        <v>2519</v>
      </c>
      <c r="D31981" s="489" t="s">
        <v>7480</v>
      </c>
    </row>
    <row r="31982" spans="1:4">
      <c r="A31982" s="489" t="str">
        <f t="shared" si="499"/>
        <v>2371303393訪問介護</v>
      </c>
      <c r="B31982" s="489">
        <v>2371303393</v>
      </c>
      <c r="C31982" s="489" t="s">
        <v>140</v>
      </c>
      <c r="D31982" s="489" t="s">
        <v>7481</v>
      </c>
    </row>
    <row r="31983" spans="1:4">
      <c r="A31983" s="489" t="str">
        <f t="shared" si="499"/>
        <v>2371303393訪問介護</v>
      </c>
      <c r="B31983" s="489">
        <v>2371303393</v>
      </c>
      <c r="C31983" s="489" t="s">
        <v>140</v>
      </c>
      <c r="D31983" s="489" t="s">
        <v>7481</v>
      </c>
    </row>
    <row r="31984" spans="1:4">
      <c r="A31984" s="489" t="str">
        <f t="shared" si="499"/>
        <v>2371303401介護予防特定施設入居者生活介護</v>
      </c>
      <c r="B31984" s="489">
        <v>2371303401</v>
      </c>
      <c r="C31984" s="489" t="s">
        <v>2514</v>
      </c>
      <c r="D31984" s="489" t="s">
        <v>7482</v>
      </c>
    </row>
    <row r="31985" spans="1:4">
      <c r="A31985" s="489" t="str">
        <f t="shared" si="499"/>
        <v>2371303401特定施設入居者生活介護</v>
      </c>
      <c r="B31985" s="489">
        <v>2371303401</v>
      </c>
      <c r="C31985" s="489" t="s">
        <v>2513</v>
      </c>
      <c r="D31985" s="489" t="s">
        <v>7482</v>
      </c>
    </row>
    <row r="31986" spans="1:4">
      <c r="A31986" s="489" t="str">
        <f t="shared" si="499"/>
        <v>2371303419介護予防短期入所生活介護</v>
      </c>
      <c r="B31986" s="489">
        <v>2371303419</v>
      </c>
      <c r="C31986" s="489" t="s">
        <v>2093</v>
      </c>
      <c r="D31986" s="489" t="s">
        <v>7483</v>
      </c>
    </row>
    <row r="31987" spans="1:4">
      <c r="A31987" s="489" t="str">
        <f t="shared" si="499"/>
        <v>2371303419短期入所生活介護</v>
      </c>
      <c r="B31987" s="489">
        <v>2371303419</v>
      </c>
      <c r="C31987" s="489" t="s">
        <v>2092</v>
      </c>
      <c r="D31987" s="489" t="s">
        <v>7483</v>
      </c>
    </row>
    <row r="31988" spans="1:4">
      <c r="A31988" s="489" t="str">
        <f t="shared" si="499"/>
        <v>2371303435訪問介護</v>
      </c>
      <c r="B31988" s="489">
        <v>2371303435</v>
      </c>
      <c r="C31988" s="489" t="s">
        <v>140</v>
      </c>
      <c r="D31988" s="489" t="s">
        <v>7484</v>
      </c>
    </row>
    <row r="31989" spans="1:4">
      <c r="A31989" s="489" t="str">
        <f t="shared" si="499"/>
        <v>2371303435訪問介護</v>
      </c>
      <c r="B31989" s="489">
        <v>2371303435</v>
      </c>
      <c r="C31989" s="489" t="s">
        <v>140</v>
      </c>
      <c r="D31989" s="489" t="s">
        <v>7484</v>
      </c>
    </row>
    <row r="31990" spans="1:4">
      <c r="A31990" s="489" t="str">
        <f t="shared" si="499"/>
        <v>2371303450訪問介護</v>
      </c>
      <c r="B31990" s="489">
        <v>2371303450</v>
      </c>
      <c r="C31990" s="489" t="s">
        <v>140</v>
      </c>
      <c r="D31990" s="489" t="s">
        <v>7485</v>
      </c>
    </row>
    <row r="31991" spans="1:4">
      <c r="A31991" s="489" t="str">
        <f t="shared" si="499"/>
        <v>2371303450訪問介護</v>
      </c>
      <c r="B31991" s="489">
        <v>2371303450</v>
      </c>
      <c r="C31991" s="489" t="s">
        <v>140</v>
      </c>
      <c r="D31991" s="489" t="s">
        <v>7485</v>
      </c>
    </row>
    <row r="31992" spans="1:4">
      <c r="A31992" s="489" t="str">
        <f t="shared" si="499"/>
        <v>2371303484訪問介護</v>
      </c>
      <c r="B31992" s="489">
        <v>2371303484</v>
      </c>
      <c r="C31992" s="489" t="s">
        <v>140</v>
      </c>
      <c r="D31992" s="489" t="s">
        <v>7486</v>
      </c>
    </row>
    <row r="31993" spans="1:4">
      <c r="A31993" s="489" t="str">
        <f t="shared" si="499"/>
        <v>2371303484訪問介護</v>
      </c>
      <c r="B31993" s="489">
        <v>2371303484</v>
      </c>
      <c r="C31993" s="489" t="s">
        <v>140</v>
      </c>
      <c r="D31993" s="489" t="s">
        <v>7486</v>
      </c>
    </row>
    <row r="31994" spans="1:4">
      <c r="A31994" s="489" t="str">
        <f t="shared" si="499"/>
        <v>2371303518介護予防支援</v>
      </c>
      <c r="B31994" s="489">
        <v>2371303518</v>
      </c>
      <c r="C31994" s="489" t="s">
        <v>2520</v>
      </c>
      <c r="D31994" s="489" t="s">
        <v>7487</v>
      </c>
    </row>
    <row r="31995" spans="1:4">
      <c r="A31995" s="489" t="str">
        <f t="shared" si="499"/>
        <v>2371303518居宅介護支援</v>
      </c>
      <c r="B31995" s="489">
        <v>2371303518</v>
      </c>
      <c r="C31995" s="489" t="s">
        <v>2519</v>
      </c>
      <c r="D31995" s="489" t="s">
        <v>7487</v>
      </c>
    </row>
    <row r="31996" spans="1:4">
      <c r="A31996" s="489" t="str">
        <f t="shared" si="499"/>
        <v>2371303567訪問介護</v>
      </c>
      <c r="B31996" s="489">
        <v>2371303567</v>
      </c>
      <c r="C31996" s="489" t="s">
        <v>140</v>
      </c>
      <c r="D31996" s="489" t="s">
        <v>7488</v>
      </c>
    </row>
    <row r="31997" spans="1:4">
      <c r="A31997" s="489" t="str">
        <f t="shared" si="499"/>
        <v>2371303567訪問介護</v>
      </c>
      <c r="B31997" s="489">
        <v>2371303567</v>
      </c>
      <c r="C31997" s="489" t="s">
        <v>140</v>
      </c>
      <c r="D31997" s="489" t="s">
        <v>7488</v>
      </c>
    </row>
    <row r="31998" spans="1:4">
      <c r="A31998" s="489" t="str">
        <f t="shared" si="499"/>
        <v>2371303575訪問介護</v>
      </c>
      <c r="B31998" s="489">
        <v>2371303575</v>
      </c>
      <c r="C31998" s="489" t="s">
        <v>140</v>
      </c>
      <c r="D31998" s="489" t="s">
        <v>7489</v>
      </c>
    </row>
    <row r="31999" spans="1:4">
      <c r="A31999" s="489" t="str">
        <f t="shared" si="499"/>
        <v>2371303575訪問介護</v>
      </c>
      <c r="B31999" s="489">
        <v>2371303575</v>
      </c>
      <c r="C31999" s="489" t="s">
        <v>140</v>
      </c>
      <c r="D31999" s="489" t="s">
        <v>7489</v>
      </c>
    </row>
    <row r="32000" spans="1:4">
      <c r="A32000" s="489" t="str">
        <f t="shared" si="499"/>
        <v>2371303625訪問介護</v>
      </c>
      <c r="B32000" s="489">
        <v>2371303625</v>
      </c>
      <c r="C32000" s="489" t="s">
        <v>140</v>
      </c>
      <c r="D32000" s="489" t="s">
        <v>7490</v>
      </c>
    </row>
    <row r="32001" spans="1:4">
      <c r="A32001" s="489" t="str">
        <f t="shared" si="499"/>
        <v>2371303625訪問介護</v>
      </c>
      <c r="B32001" s="489">
        <v>2371303625</v>
      </c>
      <c r="C32001" s="489" t="s">
        <v>140</v>
      </c>
      <c r="D32001" s="489" t="s">
        <v>7490</v>
      </c>
    </row>
    <row r="32002" spans="1:4">
      <c r="A32002" s="489" t="str">
        <f t="shared" ref="A32002:A32065" si="500">B32002&amp;C32002</f>
        <v>2371303633居宅介護支援</v>
      </c>
      <c r="B32002" s="489">
        <v>2371303633</v>
      </c>
      <c r="C32002" s="489" t="s">
        <v>2519</v>
      </c>
      <c r="D32002" s="489" t="s">
        <v>7491</v>
      </c>
    </row>
    <row r="32003" spans="1:4">
      <c r="A32003" s="489" t="str">
        <f t="shared" si="500"/>
        <v>2371303641居宅介護支援</v>
      </c>
      <c r="B32003" s="489">
        <v>2371303641</v>
      </c>
      <c r="C32003" s="489" t="s">
        <v>2519</v>
      </c>
      <c r="D32003" s="489" t="s">
        <v>7492</v>
      </c>
    </row>
    <row r="32004" spans="1:4">
      <c r="A32004" s="489" t="str">
        <f t="shared" si="500"/>
        <v>2371303658居宅介護支援</v>
      </c>
      <c r="B32004" s="489">
        <v>2371303658</v>
      </c>
      <c r="C32004" s="489" t="s">
        <v>2519</v>
      </c>
      <c r="D32004" s="489" t="s">
        <v>7493</v>
      </c>
    </row>
    <row r="32005" spans="1:4">
      <c r="A32005" s="489" t="str">
        <f t="shared" si="500"/>
        <v>2371303674訪問介護</v>
      </c>
      <c r="B32005" s="489">
        <v>2371303674</v>
      </c>
      <c r="C32005" s="489" t="s">
        <v>140</v>
      </c>
      <c r="D32005" s="489" t="s">
        <v>7493</v>
      </c>
    </row>
    <row r="32006" spans="1:4">
      <c r="A32006" s="489" t="str">
        <f t="shared" si="500"/>
        <v>2371303674訪問介護</v>
      </c>
      <c r="B32006" s="489">
        <v>2371303674</v>
      </c>
      <c r="C32006" s="489" t="s">
        <v>140</v>
      </c>
      <c r="D32006" s="489" t="s">
        <v>7493</v>
      </c>
    </row>
    <row r="32007" spans="1:4">
      <c r="A32007" s="489" t="str">
        <f t="shared" si="500"/>
        <v>2371303682通所介護</v>
      </c>
      <c r="B32007" s="489">
        <v>2371303682</v>
      </c>
      <c r="C32007" s="489" t="s">
        <v>158</v>
      </c>
      <c r="D32007" s="489" t="s">
        <v>7494</v>
      </c>
    </row>
    <row r="32008" spans="1:4">
      <c r="A32008" s="489" t="str">
        <f t="shared" si="500"/>
        <v>2371303740訪問介護</v>
      </c>
      <c r="B32008" s="489">
        <v>2371303740</v>
      </c>
      <c r="C32008" s="489" t="s">
        <v>140</v>
      </c>
      <c r="D32008" s="489" t="s">
        <v>7495</v>
      </c>
    </row>
    <row r="32009" spans="1:4">
      <c r="A32009" s="489" t="str">
        <f t="shared" si="500"/>
        <v>2371303740訪問介護</v>
      </c>
      <c r="B32009" s="489">
        <v>2371303740</v>
      </c>
      <c r="C32009" s="489" t="s">
        <v>140</v>
      </c>
      <c r="D32009" s="489" t="s">
        <v>7495</v>
      </c>
    </row>
    <row r="32010" spans="1:4">
      <c r="A32010" s="489" t="str">
        <f t="shared" si="500"/>
        <v>2371303757介護老人福祉施設</v>
      </c>
      <c r="B32010" s="489">
        <v>2371303757</v>
      </c>
      <c r="C32010" s="489" t="s">
        <v>1921</v>
      </c>
      <c r="D32010" s="489" t="s">
        <v>7496</v>
      </c>
    </row>
    <row r="32011" spans="1:4">
      <c r="A32011" s="489" t="str">
        <f t="shared" si="500"/>
        <v>2371303765介護予防短期入所生活介護</v>
      </c>
      <c r="B32011" s="489">
        <v>2371303765</v>
      </c>
      <c r="C32011" s="489" t="s">
        <v>2093</v>
      </c>
      <c r="D32011" s="489" t="s">
        <v>7497</v>
      </c>
    </row>
    <row r="32012" spans="1:4">
      <c r="A32012" s="489" t="str">
        <f t="shared" si="500"/>
        <v>2371303765短期入所生活介護</v>
      </c>
      <c r="B32012" s="489">
        <v>2371303765</v>
      </c>
      <c r="C32012" s="489" t="s">
        <v>2092</v>
      </c>
      <c r="D32012" s="489" t="s">
        <v>7497</v>
      </c>
    </row>
    <row r="32013" spans="1:4">
      <c r="A32013" s="489" t="str">
        <f t="shared" si="500"/>
        <v>2371303799居宅介護支援</v>
      </c>
      <c r="B32013" s="489">
        <v>2371303799</v>
      </c>
      <c r="C32013" s="489" t="s">
        <v>2519</v>
      </c>
      <c r="D32013" s="489" t="s">
        <v>7498</v>
      </c>
    </row>
    <row r="32014" spans="1:4">
      <c r="A32014" s="489" t="str">
        <f t="shared" si="500"/>
        <v>2371303823訪問介護</v>
      </c>
      <c r="B32014" s="489">
        <v>2371303823</v>
      </c>
      <c r="C32014" s="489" t="s">
        <v>140</v>
      </c>
      <c r="D32014" s="489" t="s">
        <v>7499</v>
      </c>
    </row>
    <row r="32015" spans="1:4">
      <c r="A32015" s="489" t="str">
        <f t="shared" si="500"/>
        <v>2371303823訪問介護</v>
      </c>
      <c r="B32015" s="489">
        <v>2371303823</v>
      </c>
      <c r="C32015" s="489" t="s">
        <v>140</v>
      </c>
      <c r="D32015" s="489" t="s">
        <v>7499</v>
      </c>
    </row>
    <row r="32016" spans="1:4">
      <c r="A32016" s="489" t="str">
        <f t="shared" si="500"/>
        <v>2371303831訪問介護</v>
      </c>
      <c r="B32016" s="489">
        <v>2371303831</v>
      </c>
      <c r="C32016" s="489" t="s">
        <v>140</v>
      </c>
      <c r="D32016" s="489" t="s">
        <v>7500</v>
      </c>
    </row>
    <row r="32017" spans="1:4">
      <c r="A32017" s="489" t="str">
        <f t="shared" si="500"/>
        <v>2371303831訪問介護</v>
      </c>
      <c r="B32017" s="489">
        <v>2371303831</v>
      </c>
      <c r="C32017" s="489" t="s">
        <v>140</v>
      </c>
      <c r="D32017" s="489" t="s">
        <v>7500</v>
      </c>
    </row>
    <row r="32018" spans="1:4">
      <c r="A32018" s="489" t="str">
        <f t="shared" si="500"/>
        <v>2371303849通所介護</v>
      </c>
      <c r="B32018" s="489">
        <v>2371303849</v>
      </c>
      <c r="C32018" s="489" t="s">
        <v>158</v>
      </c>
      <c r="D32018" s="489" t="s">
        <v>7501</v>
      </c>
    </row>
    <row r="32019" spans="1:4">
      <c r="A32019" s="489" t="str">
        <f t="shared" si="500"/>
        <v>2371303864訪問介護</v>
      </c>
      <c r="B32019" s="489">
        <v>2371303864</v>
      </c>
      <c r="C32019" s="489" t="s">
        <v>140</v>
      </c>
      <c r="D32019" s="489" t="s">
        <v>7502</v>
      </c>
    </row>
    <row r="32020" spans="1:4">
      <c r="A32020" s="489" t="str">
        <f t="shared" si="500"/>
        <v>2371303864訪問介護</v>
      </c>
      <c r="B32020" s="489">
        <v>2371303864</v>
      </c>
      <c r="C32020" s="489" t="s">
        <v>140</v>
      </c>
      <c r="D32020" s="489" t="s">
        <v>7502</v>
      </c>
    </row>
    <row r="32021" spans="1:4">
      <c r="A32021" s="489" t="str">
        <f t="shared" si="500"/>
        <v>2371303914居宅介護支援</v>
      </c>
      <c r="B32021" s="489">
        <v>2371303914</v>
      </c>
      <c r="C32021" s="489" t="s">
        <v>2519</v>
      </c>
      <c r="D32021" s="489" t="s">
        <v>7503</v>
      </c>
    </row>
    <row r="32022" spans="1:4">
      <c r="A32022" s="489" t="str">
        <f t="shared" si="500"/>
        <v>2371303922居宅介護支援</v>
      </c>
      <c r="B32022" s="489">
        <v>2371303922</v>
      </c>
      <c r="C32022" s="489" t="s">
        <v>2519</v>
      </c>
      <c r="D32022" s="489" t="s">
        <v>7504</v>
      </c>
    </row>
    <row r="32023" spans="1:4">
      <c r="A32023" s="489" t="str">
        <f t="shared" si="500"/>
        <v>2371303955通所介護</v>
      </c>
      <c r="B32023" s="489">
        <v>2371303955</v>
      </c>
      <c r="C32023" s="489" t="s">
        <v>158</v>
      </c>
      <c r="D32023" s="489" t="s">
        <v>7505</v>
      </c>
    </row>
    <row r="32024" spans="1:4">
      <c r="A32024" s="489" t="str">
        <f t="shared" si="500"/>
        <v>2371303963居宅介護支援</v>
      </c>
      <c r="B32024" s="489">
        <v>2371303963</v>
      </c>
      <c r="C32024" s="489" t="s">
        <v>2519</v>
      </c>
      <c r="D32024" s="489" t="s">
        <v>7506</v>
      </c>
    </row>
    <row r="32025" spans="1:4">
      <c r="A32025" s="489" t="str">
        <f t="shared" si="500"/>
        <v>2371303971通所介護</v>
      </c>
      <c r="B32025" s="489">
        <v>2371303971</v>
      </c>
      <c r="C32025" s="489" t="s">
        <v>158</v>
      </c>
      <c r="D32025" s="489" t="s">
        <v>7507</v>
      </c>
    </row>
    <row r="32026" spans="1:4">
      <c r="A32026" s="489" t="str">
        <f t="shared" si="500"/>
        <v>2371304003通所介護</v>
      </c>
      <c r="B32026" s="489">
        <v>2371304003</v>
      </c>
      <c r="C32026" s="489" t="s">
        <v>158</v>
      </c>
      <c r="D32026" s="489" t="s">
        <v>7508</v>
      </c>
    </row>
    <row r="32027" spans="1:4">
      <c r="A32027" s="489" t="str">
        <f t="shared" si="500"/>
        <v>2371304011介護予防短期入所生活介護</v>
      </c>
      <c r="B32027" s="489">
        <v>2371304011</v>
      </c>
      <c r="C32027" s="489" t="s">
        <v>2093</v>
      </c>
      <c r="D32027" s="489" t="s">
        <v>7509</v>
      </c>
    </row>
    <row r="32028" spans="1:4">
      <c r="A32028" s="489" t="str">
        <f t="shared" si="500"/>
        <v>2371304011介護老人福祉施設</v>
      </c>
      <c r="B32028" s="489">
        <v>2371304011</v>
      </c>
      <c r="C32028" s="489" t="s">
        <v>1921</v>
      </c>
      <c r="D32028" s="489" t="s">
        <v>7509</v>
      </c>
    </row>
    <row r="32029" spans="1:4">
      <c r="A32029" s="489" t="str">
        <f t="shared" si="500"/>
        <v>2371304011短期入所生活介護</v>
      </c>
      <c r="B32029" s="489">
        <v>2371304011</v>
      </c>
      <c r="C32029" s="489" t="s">
        <v>2092</v>
      </c>
      <c r="D32029" s="489" t="s">
        <v>7509</v>
      </c>
    </row>
    <row r="32030" spans="1:4">
      <c r="A32030" s="489" t="str">
        <f t="shared" si="500"/>
        <v>2371304052訪問介護</v>
      </c>
      <c r="B32030" s="489">
        <v>2371304052</v>
      </c>
      <c r="C32030" s="489" t="s">
        <v>140</v>
      </c>
      <c r="D32030" s="489" t="s">
        <v>7510</v>
      </c>
    </row>
    <row r="32031" spans="1:4">
      <c r="A32031" s="489" t="str">
        <f t="shared" si="500"/>
        <v>2371304052訪問介護</v>
      </c>
      <c r="B32031" s="489">
        <v>2371304052</v>
      </c>
      <c r="C32031" s="489" t="s">
        <v>140</v>
      </c>
      <c r="D32031" s="489" t="s">
        <v>7510</v>
      </c>
    </row>
    <row r="32032" spans="1:4">
      <c r="A32032" s="489" t="str">
        <f t="shared" si="500"/>
        <v>2371304060介護予防短期入所生活介護</v>
      </c>
      <c r="B32032" s="489">
        <v>2371304060</v>
      </c>
      <c r="C32032" s="489" t="s">
        <v>2093</v>
      </c>
      <c r="D32032" s="489" t="s">
        <v>7511</v>
      </c>
    </row>
    <row r="32033" spans="1:4">
      <c r="A32033" s="489" t="str">
        <f t="shared" si="500"/>
        <v>2371304060短期入所生活介護</v>
      </c>
      <c r="B32033" s="489">
        <v>2371304060</v>
      </c>
      <c r="C32033" s="489" t="s">
        <v>2092</v>
      </c>
      <c r="D32033" s="489" t="s">
        <v>7511</v>
      </c>
    </row>
    <row r="32034" spans="1:4">
      <c r="A32034" s="489" t="str">
        <f t="shared" si="500"/>
        <v>2371304086訪問介護</v>
      </c>
      <c r="B32034" s="489">
        <v>2371304086</v>
      </c>
      <c r="C32034" s="489" t="s">
        <v>140</v>
      </c>
      <c r="D32034" s="489" t="s">
        <v>7512</v>
      </c>
    </row>
    <row r="32035" spans="1:4">
      <c r="A32035" s="489" t="str">
        <f t="shared" si="500"/>
        <v>2371304086訪問介護</v>
      </c>
      <c r="B32035" s="489">
        <v>2371304086</v>
      </c>
      <c r="C32035" s="489" t="s">
        <v>140</v>
      </c>
      <c r="D32035" s="489" t="s">
        <v>7512</v>
      </c>
    </row>
    <row r="32036" spans="1:4">
      <c r="A32036" s="489" t="str">
        <f t="shared" si="500"/>
        <v>2371304094訪問介護</v>
      </c>
      <c r="B32036" s="489">
        <v>2371304094</v>
      </c>
      <c r="C32036" s="489" t="s">
        <v>140</v>
      </c>
      <c r="D32036" s="489" t="s">
        <v>7513</v>
      </c>
    </row>
    <row r="32037" spans="1:4">
      <c r="A32037" s="489" t="str">
        <f t="shared" si="500"/>
        <v>2371304094訪問介護</v>
      </c>
      <c r="B32037" s="489">
        <v>2371304094</v>
      </c>
      <c r="C32037" s="489" t="s">
        <v>140</v>
      </c>
      <c r="D32037" s="489" t="s">
        <v>7513</v>
      </c>
    </row>
    <row r="32038" spans="1:4">
      <c r="A32038" s="489" t="str">
        <f t="shared" si="500"/>
        <v>2371304102訪問介護</v>
      </c>
      <c r="B32038" s="489">
        <v>2371304102</v>
      </c>
      <c r="C32038" s="489" t="s">
        <v>140</v>
      </c>
      <c r="D32038" s="489" t="s">
        <v>7514</v>
      </c>
    </row>
    <row r="32039" spans="1:4">
      <c r="A32039" s="489" t="str">
        <f t="shared" si="500"/>
        <v>2371304102訪問介護</v>
      </c>
      <c r="B32039" s="489">
        <v>2371304102</v>
      </c>
      <c r="C32039" s="489" t="s">
        <v>140</v>
      </c>
      <c r="D32039" s="489" t="s">
        <v>7514</v>
      </c>
    </row>
    <row r="32040" spans="1:4">
      <c r="A32040" s="489" t="str">
        <f t="shared" si="500"/>
        <v>2371304136居宅介護支援</v>
      </c>
      <c r="B32040" s="489">
        <v>2371304136</v>
      </c>
      <c r="C32040" s="489" t="s">
        <v>2519</v>
      </c>
      <c r="D32040" s="489" t="s">
        <v>7515</v>
      </c>
    </row>
    <row r="32041" spans="1:4">
      <c r="A32041" s="489" t="str">
        <f t="shared" si="500"/>
        <v>2371304151居宅介護支援</v>
      </c>
      <c r="B32041" s="489">
        <v>2371304151</v>
      </c>
      <c r="C32041" s="489" t="s">
        <v>2519</v>
      </c>
      <c r="D32041" s="489" t="s">
        <v>7516</v>
      </c>
    </row>
    <row r="32042" spans="1:4">
      <c r="A32042" s="489" t="str">
        <f t="shared" si="500"/>
        <v>2371304169通所介護</v>
      </c>
      <c r="B32042" s="489">
        <v>2371304169</v>
      </c>
      <c r="C32042" s="489" t="s">
        <v>158</v>
      </c>
      <c r="D32042" s="489" t="s">
        <v>7517</v>
      </c>
    </row>
    <row r="32043" spans="1:4">
      <c r="A32043" s="489" t="str">
        <f t="shared" si="500"/>
        <v>2371304177介護予防短期入所生活介護</v>
      </c>
      <c r="B32043" s="489">
        <v>2371304177</v>
      </c>
      <c r="C32043" s="489" t="s">
        <v>2093</v>
      </c>
      <c r="D32043" s="489" t="s">
        <v>7518</v>
      </c>
    </row>
    <row r="32044" spans="1:4">
      <c r="A32044" s="489" t="str">
        <f t="shared" si="500"/>
        <v>2371304177短期入所生活介護</v>
      </c>
      <c r="B32044" s="489">
        <v>2371304177</v>
      </c>
      <c r="C32044" s="489" t="s">
        <v>2092</v>
      </c>
      <c r="D32044" s="489" t="s">
        <v>7518</v>
      </c>
    </row>
    <row r="32045" spans="1:4">
      <c r="A32045" s="489" t="str">
        <f t="shared" si="500"/>
        <v>2371304185介護老人福祉施設</v>
      </c>
      <c r="B32045" s="489">
        <v>2371304185</v>
      </c>
      <c r="C32045" s="489" t="s">
        <v>1921</v>
      </c>
      <c r="D32045" s="489" t="s">
        <v>7519</v>
      </c>
    </row>
    <row r="32046" spans="1:4">
      <c r="A32046" s="489" t="str">
        <f t="shared" si="500"/>
        <v>2371304193訪問介護</v>
      </c>
      <c r="B32046" s="489">
        <v>2371304193</v>
      </c>
      <c r="C32046" s="489" t="s">
        <v>140</v>
      </c>
      <c r="D32046" s="489" t="s">
        <v>7520</v>
      </c>
    </row>
    <row r="32047" spans="1:4">
      <c r="A32047" s="489" t="str">
        <f t="shared" si="500"/>
        <v>2371304193訪問介護</v>
      </c>
      <c r="B32047" s="489">
        <v>2371304193</v>
      </c>
      <c r="C32047" s="489" t="s">
        <v>140</v>
      </c>
      <c r="D32047" s="489" t="s">
        <v>7520</v>
      </c>
    </row>
    <row r="32048" spans="1:4">
      <c r="A32048" s="489" t="str">
        <f t="shared" si="500"/>
        <v>2371304219訪問介護</v>
      </c>
      <c r="B32048" s="489">
        <v>2371304219</v>
      </c>
      <c r="C32048" s="489" t="s">
        <v>140</v>
      </c>
      <c r="D32048" s="489" t="s">
        <v>7521</v>
      </c>
    </row>
    <row r="32049" spans="1:4">
      <c r="A32049" s="489" t="str">
        <f t="shared" si="500"/>
        <v>2371304219訪問介護</v>
      </c>
      <c r="B32049" s="489">
        <v>2371304219</v>
      </c>
      <c r="C32049" s="489" t="s">
        <v>140</v>
      </c>
      <c r="D32049" s="489" t="s">
        <v>7521</v>
      </c>
    </row>
    <row r="32050" spans="1:4">
      <c r="A32050" s="489" t="str">
        <f t="shared" si="500"/>
        <v>2371304227居宅介護支援</v>
      </c>
      <c r="B32050" s="489">
        <v>2371304227</v>
      </c>
      <c r="C32050" s="489" t="s">
        <v>2519</v>
      </c>
      <c r="D32050" s="489" t="s">
        <v>7522</v>
      </c>
    </row>
    <row r="32051" spans="1:4">
      <c r="A32051" s="489" t="str">
        <f t="shared" si="500"/>
        <v>2371304235訪問介護</v>
      </c>
      <c r="B32051" s="489">
        <v>2371304235</v>
      </c>
      <c r="C32051" s="489" t="s">
        <v>140</v>
      </c>
      <c r="D32051" s="489" t="s">
        <v>7523</v>
      </c>
    </row>
    <row r="32052" spans="1:4">
      <c r="A32052" s="489" t="str">
        <f t="shared" si="500"/>
        <v>2371304235訪問介護</v>
      </c>
      <c r="B32052" s="489">
        <v>2371304235</v>
      </c>
      <c r="C32052" s="489" t="s">
        <v>140</v>
      </c>
      <c r="D32052" s="489" t="s">
        <v>7523</v>
      </c>
    </row>
    <row r="32053" spans="1:4">
      <c r="A32053" s="489" t="str">
        <f t="shared" si="500"/>
        <v>2371304243居宅介護支援</v>
      </c>
      <c r="B32053" s="489">
        <v>2371304243</v>
      </c>
      <c r="C32053" s="489" t="s">
        <v>2519</v>
      </c>
      <c r="D32053" s="489" t="s">
        <v>7524</v>
      </c>
    </row>
    <row r="32054" spans="1:4">
      <c r="A32054" s="489" t="str">
        <f t="shared" si="500"/>
        <v>2371304250通所介護</v>
      </c>
      <c r="B32054" s="489">
        <v>2371304250</v>
      </c>
      <c r="C32054" s="489" t="s">
        <v>158</v>
      </c>
      <c r="D32054" s="489" t="s">
        <v>7525</v>
      </c>
    </row>
    <row r="32055" spans="1:4">
      <c r="A32055" s="489" t="str">
        <f t="shared" si="500"/>
        <v>2371304268居宅介護支援</v>
      </c>
      <c r="B32055" s="489">
        <v>2371304268</v>
      </c>
      <c r="C32055" s="489" t="s">
        <v>2519</v>
      </c>
      <c r="D32055" s="489" t="s">
        <v>7525</v>
      </c>
    </row>
    <row r="32056" spans="1:4">
      <c r="A32056" s="489" t="str">
        <f t="shared" si="500"/>
        <v>2371304276介護予防特定施設入居者生活介護</v>
      </c>
      <c r="B32056" s="489">
        <v>2371304276</v>
      </c>
      <c r="C32056" s="489" t="s">
        <v>2514</v>
      </c>
      <c r="D32056" s="489" t="s">
        <v>7526</v>
      </c>
    </row>
    <row r="32057" spans="1:4">
      <c r="A32057" s="489" t="str">
        <f t="shared" si="500"/>
        <v>2371304276特定施設入居者生活介護（短期利用型）</v>
      </c>
      <c r="B32057" s="489">
        <v>2371304276</v>
      </c>
      <c r="C32057" s="489" t="s">
        <v>19397</v>
      </c>
      <c r="D32057" s="489" t="s">
        <v>7526</v>
      </c>
    </row>
    <row r="32058" spans="1:4">
      <c r="A32058" s="489" t="str">
        <f t="shared" si="500"/>
        <v>2371304276特定施設入居者生活介護</v>
      </c>
      <c r="B32058" s="489">
        <v>2371304276</v>
      </c>
      <c r="C32058" s="489" t="s">
        <v>2513</v>
      </c>
      <c r="D32058" s="489" t="s">
        <v>7526</v>
      </c>
    </row>
    <row r="32059" spans="1:4">
      <c r="A32059" s="489" t="str">
        <f t="shared" si="500"/>
        <v>2371304284居宅介護支援</v>
      </c>
      <c r="B32059" s="489">
        <v>2371304284</v>
      </c>
      <c r="C32059" s="489" t="s">
        <v>2519</v>
      </c>
      <c r="D32059" s="489" t="s">
        <v>7527</v>
      </c>
    </row>
    <row r="32060" spans="1:4">
      <c r="A32060" s="489" t="str">
        <f t="shared" si="500"/>
        <v>2371304292訪問介護</v>
      </c>
      <c r="B32060" s="489">
        <v>2371304292</v>
      </c>
      <c r="C32060" s="489" t="s">
        <v>140</v>
      </c>
      <c r="D32060" s="489" t="s">
        <v>7528</v>
      </c>
    </row>
    <row r="32061" spans="1:4">
      <c r="A32061" s="489" t="str">
        <f t="shared" si="500"/>
        <v>2371304292訪問介護</v>
      </c>
      <c r="B32061" s="489">
        <v>2371304292</v>
      </c>
      <c r="C32061" s="489" t="s">
        <v>140</v>
      </c>
      <c r="D32061" s="489" t="s">
        <v>7528</v>
      </c>
    </row>
    <row r="32062" spans="1:4">
      <c r="A32062" s="489" t="str">
        <f t="shared" si="500"/>
        <v>2371304300訪問介護</v>
      </c>
      <c r="B32062" s="489">
        <v>2371304300</v>
      </c>
      <c r="C32062" s="489" t="s">
        <v>140</v>
      </c>
      <c r="D32062" s="489" t="s">
        <v>7529</v>
      </c>
    </row>
    <row r="32063" spans="1:4">
      <c r="A32063" s="489" t="str">
        <f t="shared" si="500"/>
        <v>2371304300訪問介護</v>
      </c>
      <c r="B32063" s="489">
        <v>2371304300</v>
      </c>
      <c r="C32063" s="489" t="s">
        <v>140</v>
      </c>
      <c r="D32063" s="489" t="s">
        <v>7529</v>
      </c>
    </row>
    <row r="32064" spans="1:4">
      <c r="A32064" s="489" t="str">
        <f t="shared" si="500"/>
        <v>2371304318訪問介護</v>
      </c>
      <c r="B32064" s="489">
        <v>2371304318</v>
      </c>
      <c r="C32064" s="489" t="s">
        <v>140</v>
      </c>
      <c r="D32064" s="489" t="s">
        <v>7530</v>
      </c>
    </row>
    <row r="32065" spans="1:4">
      <c r="A32065" s="489" t="str">
        <f t="shared" si="500"/>
        <v>2371304318訪問介護</v>
      </c>
      <c r="B32065" s="489">
        <v>2371304318</v>
      </c>
      <c r="C32065" s="489" t="s">
        <v>140</v>
      </c>
      <c r="D32065" s="489" t="s">
        <v>7530</v>
      </c>
    </row>
    <row r="32066" spans="1:4">
      <c r="A32066" s="489" t="str">
        <f t="shared" ref="A32066:A32129" si="501">B32066&amp;C32066</f>
        <v>2371304359訪問介護</v>
      </c>
      <c r="B32066" s="489">
        <v>2371304359</v>
      </c>
      <c r="C32066" s="489" t="s">
        <v>140</v>
      </c>
      <c r="D32066" s="489" t="s">
        <v>7531</v>
      </c>
    </row>
    <row r="32067" spans="1:4">
      <c r="A32067" s="489" t="str">
        <f t="shared" si="501"/>
        <v>2371304359訪問介護</v>
      </c>
      <c r="B32067" s="489">
        <v>2371304359</v>
      </c>
      <c r="C32067" s="489" t="s">
        <v>140</v>
      </c>
      <c r="D32067" s="489" t="s">
        <v>7531</v>
      </c>
    </row>
    <row r="32068" spans="1:4">
      <c r="A32068" s="489" t="str">
        <f t="shared" si="501"/>
        <v>2371304367訪問介護</v>
      </c>
      <c r="B32068" s="489">
        <v>2371304367</v>
      </c>
      <c r="C32068" s="489" t="s">
        <v>140</v>
      </c>
      <c r="D32068" s="489" t="s">
        <v>7532</v>
      </c>
    </row>
    <row r="32069" spans="1:4">
      <c r="A32069" s="489" t="str">
        <f t="shared" si="501"/>
        <v>2371304367訪問介護</v>
      </c>
      <c r="B32069" s="489">
        <v>2371304367</v>
      </c>
      <c r="C32069" s="489" t="s">
        <v>140</v>
      </c>
      <c r="D32069" s="489" t="s">
        <v>7532</v>
      </c>
    </row>
    <row r="32070" spans="1:4">
      <c r="A32070" s="489" t="str">
        <f t="shared" si="501"/>
        <v>2371304409訪問介護</v>
      </c>
      <c r="B32070" s="489">
        <v>2371304409</v>
      </c>
      <c r="C32070" s="489" t="s">
        <v>140</v>
      </c>
      <c r="D32070" s="489" t="s">
        <v>7533</v>
      </c>
    </row>
    <row r="32071" spans="1:4">
      <c r="A32071" s="489" t="str">
        <f t="shared" si="501"/>
        <v>2371304409訪問介護</v>
      </c>
      <c r="B32071" s="489">
        <v>2371304409</v>
      </c>
      <c r="C32071" s="489" t="s">
        <v>140</v>
      </c>
      <c r="D32071" s="489" t="s">
        <v>7533</v>
      </c>
    </row>
    <row r="32072" spans="1:4">
      <c r="A32072" s="489" t="str">
        <f t="shared" si="501"/>
        <v>2371304417居宅介護支援</v>
      </c>
      <c r="B32072" s="489">
        <v>2371304417</v>
      </c>
      <c r="C32072" s="489" t="s">
        <v>2519</v>
      </c>
      <c r="D32072" s="489" t="s">
        <v>7534</v>
      </c>
    </row>
    <row r="32073" spans="1:4">
      <c r="A32073" s="489" t="str">
        <f t="shared" si="501"/>
        <v>2371304425居宅介護支援</v>
      </c>
      <c r="B32073" s="489">
        <v>2371304425</v>
      </c>
      <c r="C32073" s="489" t="s">
        <v>2519</v>
      </c>
      <c r="D32073" s="489" t="s">
        <v>7535</v>
      </c>
    </row>
    <row r="32074" spans="1:4">
      <c r="A32074" s="489" t="str">
        <f t="shared" si="501"/>
        <v>2371304433訪問介護</v>
      </c>
      <c r="B32074" s="489">
        <v>2371304433</v>
      </c>
      <c r="C32074" s="489" t="s">
        <v>140</v>
      </c>
      <c r="D32074" s="489" t="s">
        <v>7536</v>
      </c>
    </row>
    <row r="32075" spans="1:4">
      <c r="A32075" s="489" t="str">
        <f t="shared" si="501"/>
        <v>2371304433訪問介護</v>
      </c>
      <c r="B32075" s="489">
        <v>2371304433</v>
      </c>
      <c r="C32075" s="489" t="s">
        <v>140</v>
      </c>
      <c r="D32075" s="489" t="s">
        <v>7536</v>
      </c>
    </row>
    <row r="32076" spans="1:4">
      <c r="A32076" s="489" t="str">
        <f t="shared" si="501"/>
        <v>2371304441訪問介護</v>
      </c>
      <c r="B32076" s="489">
        <v>2371304441</v>
      </c>
      <c r="C32076" s="489" t="s">
        <v>140</v>
      </c>
      <c r="D32076" s="489" t="s">
        <v>7537</v>
      </c>
    </row>
    <row r="32077" spans="1:4">
      <c r="A32077" s="489" t="str">
        <f t="shared" si="501"/>
        <v>2371304441訪問介護</v>
      </c>
      <c r="B32077" s="489">
        <v>2371304441</v>
      </c>
      <c r="C32077" s="489" t="s">
        <v>140</v>
      </c>
      <c r="D32077" s="489" t="s">
        <v>7537</v>
      </c>
    </row>
    <row r="32078" spans="1:4">
      <c r="A32078" s="489" t="str">
        <f t="shared" si="501"/>
        <v>2371304458訪問介護</v>
      </c>
      <c r="B32078" s="489">
        <v>2371304458</v>
      </c>
      <c r="C32078" s="489" t="s">
        <v>140</v>
      </c>
      <c r="D32078" s="489" t="s">
        <v>7538</v>
      </c>
    </row>
    <row r="32079" spans="1:4">
      <c r="A32079" s="489" t="str">
        <f t="shared" si="501"/>
        <v>2371304458訪問介護</v>
      </c>
      <c r="B32079" s="489">
        <v>2371304458</v>
      </c>
      <c r="C32079" s="489" t="s">
        <v>140</v>
      </c>
      <c r="D32079" s="489" t="s">
        <v>7538</v>
      </c>
    </row>
    <row r="32080" spans="1:4">
      <c r="A32080" s="489" t="str">
        <f t="shared" si="501"/>
        <v>2371304466居宅介護支援</v>
      </c>
      <c r="B32080" s="489">
        <v>2371304466</v>
      </c>
      <c r="C32080" s="489" t="s">
        <v>2519</v>
      </c>
      <c r="D32080" s="489" t="s">
        <v>7539</v>
      </c>
    </row>
    <row r="32081" spans="1:4">
      <c r="A32081" s="489" t="str">
        <f t="shared" si="501"/>
        <v>2371304474居宅介護支援</v>
      </c>
      <c r="B32081" s="489">
        <v>2371304474</v>
      </c>
      <c r="C32081" s="489" t="s">
        <v>2519</v>
      </c>
      <c r="D32081" s="489" t="s">
        <v>7540</v>
      </c>
    </row>
    <row r="32082" spans="1:4">
      <c r="A32082" s="489" t="str">
        <f t="shared" si="501"/>
        <v>2371304482訪問介護</v>
      </c>
      <c r="B32082" s="489">
        <v>2371304482</v>
      </c>
      <c r="C32082" s="489" t="s">
        <v>140</v>
      </c>
      <c r="D32082" s="489" t="s">
        <v>7541</v>
      </c>
    </row>
    <row r="32083" spans="1:4">
      <c r="A32083" s="489" t="str">
        <f t="shared" si="501"/>
        <v>2371304482訪問介護</v>
      </c>
      <c r="B32083" s="489">
        <v>2371304482</v>
      </c>
      <c r="C32083" s="489" t="s">
        <v>140</v>
      </c>
      <c r="D32083" s="489" t="s">
        <v>7541</v>
      </c>
    </row>
    <row r="32084" spans="1:4">
      <c r="A32084" s="489" t="str">
        <f t="shared" si="501"/>
        <v>2371304490居宅介護支援</v>
      </c>
      <c r="B32084" s="489">
        <v>2371304490</v>
      </c>
      <c r="C32084" s="489" t="s">
        <v>2519</v>
      </c>
      <c r="D32084" s="489" t="s">
        <v>7542</v>
      </c>
    </row>
    <row r="32085" spans="1:4">
      <c r="A32085" s="489" t="str">
        <f t="shared" si="501"/>
        <v>2371304508訪問介護</v>
      </c>
      <c r="B32085" s="489">
        <v>2371304508</v>
      </c>
      <c r="C32085" s="489" t="s">
        <v>140</v>
      </c>
      <c r="D32085" s="489" t="s">
        <v>7543</v>
      </c>
    </row>
    <row r="32086" spans="1:4">
      <c r="A32086" s="489" t="str">
        <f t="shared" si="501"/>
        <v>2371304508訪問介護</v>
      </c>
      <c r="B32086" s="489">
        <v>2371304508</v>
      </c>
      <c r="C32086" s="489" t="s">
        <v>140</v>
      </c>
      <c r="D32086" s="489" t="s">
        <v>7543</v>
      </c>
    </row>
    <row r="32087" spans="1:4">
      <c r="A32087" s="489" t="str">
        <f t="shared" si="501"/>
        <v>2371304524訪問介護</v>
      </c>
      <c r="B32087" s="489">
        <v>2371304524</v>
      </c>
      <c r="C32087" s="489" t="s">
        <v>140</v>
      </c>
      <c r="D32087" s="489" t="s">
        <v>7544</v>
      </c>
    </row>
    <row r="32088" spans="1:4">
      <c r="A32088" s="489" t="str">
        <f t="shared" si="501"/>
        <v>2371304524訪問介護</v>
      </c>
      <c r="B32088" s="489">
        <v>2371304524</v>
      </c>
      <c r="C32088" s="489" t="s">
        <v>140</v>
      </c>
      <c r="D32088" s="489" t="s">
        <v>7544</v>
      </c>
    </row>
    <row r="32089" spans="1:4">
      <c r="A32089" s="489" t="str">
        <f t="shared" si="501"/>
        <v>2371304557訪問介護</v>
      </c>
      <c r="B32089" s="489">
        <v>2371304557</v>
      </c>
      <c r="C32089" s="489" t="s">
        <v>140</v>
      </c>
      <c r="D32089" s="489" t="s">
        <v>7545</v>
      </c>
    </row>
    <row r="32090" spans="1:4">
      <c r="A32090" s="489" t="str">
        <f t="shared" si="501"/>
        <v>2371304557訪問介護</v>
      </c>
      <c r="B32090" s="489">
        <v>2371304557</v>
      </c>
      <c r="C32090" s="489" t="s">
        <v>140</v>
      </c>
      <c r="D32090" s="489" t="s">
        <v>7545</v>
      </c>
    </row>
    <row r="32091" spans="1:4">
      <c r="A32091" s="489" t="str">
        <f t="shared" si="501"/>
        <v>2371304565訪問介護</v>
      </c>
      <c r="B32091" s="489">
        <v>2371304565</v>
      </c>
      <c r="C32091" s="489" t="s">
        <v>140</v>
      </c>
      <c r="D32091" s="489" t="s">
        <v>7546</v>
      </c>
    </row>
    <row r="32092" spans="1:4">
      <c r="A32092" s="489" t="str">
        <f t="shared" si="501"/>
        <v>2371304565訪問介護</v>
      </c>
      <c r="B32092" s="489">
        <v>2371304565</v>
      </c>
      <c r="C32092" s="489" t="s">
        <v>140</v>
      </c>
      <c r="D32092" s="489" t="s">
        <v>7546</v>
      </c>
    </row>
    <row r="32093" spans="1:4">
      <c r="A32093" s="489" t="str">
        <f t="shared" si="501"/>
        <v>2371304573通所介護</v>
      </c>
      <c r="B32093" s="489">
        <v>2371304573</v>
      </c>
      <c r="C32093" s="489" t="s">
        <v>158</v>
      </c>
      <c r="D32093" s="489" t="s">
        <v>7547</v>
      </c>
    </row>
    <row r="32094" spans="1:4">
      <c r="A32094" s="489" t="str">
        <f t="shared" si="501"/>
        <v>2371304581訪問介護</v>
      </c>
      <c r="B32094" s="489">
        <v>2371304581</v>
      </c>
      <c r="C32094" s="489" t="s">
        <v>140</v>
      </c>
      <c r="D32094" s="489" t="s">
        <v>7548</v>
      </c>
    </row>
    <row r="32095" spans="1:4">
      <c r="A32095" s="489" t="str">
        <f t="shared" si="501"/>
        <v>2371304581訪問介護</v>
      </c>
      <c r="B32095" s="489">
        <v>2371304581</v>
      </c>
      <c r="C32095" s="489" t="s">
        <v>140</v>
      </c>
      <c r="D32095" s="489" t="s">
        <v>7548</v>
      </c>
    </row>
    <row r="32096" spans="1:4">
      <c r="A32096" s="489" t="str">
        <f t="shared" si="501"/>
        <v>2371304599訪問介護</v>
      </c>
      <c r="B32096" s="489">
        <v>2371304599</v>
      </c>
      <c r="C32096" s="489" t="s">
        <v>140</v>
      </c>
      <c r="D32096" s="489" t="s">
        <v>7549</v>
      </c>
    </row>
    <row r="32097" spans="1:4">
      <c r="A32097" s="489" t="str">
        <f t="shared" si="501"/>
        <v>2371304599訪問介護</v>
      </c>
      <c r="B32097" s="489">
        <v>2371304599</v>
      </c>
      <c r="C32097" s="489" t="s">
        <v>140</v>
      </c>
      <c r="D32097" s="489" t="s">
        <v>7549</v>
      </c>
    </row>
    <row r="32098" spans="1:4">
      <c r="A32098" s="489" t="str">
        <f t="shared" si="501"/>
        <v>2371304607訪問介護</v>
      </c>
      <c r="B32098" s="489">
        <v>2371304607</v>
      </c>
      <c r="C32098" s="489" t="s">
        <v>140</v>
      </c>
      <c r="D32098" s="489" t="s">
        <v>7550</v>
      </c>
    </row>
    <row r="32099" spans="1:4">
      <c r="A32099" s="489" t="str">
        <f t="shared" si="501"/>
        <v>2371304607訪問介護</v>
      </c>
      <c r="B32099" s="489">
        <v>2371304607</v>
      </c>
      <c r="C32099" s="489" t="s">
        <v>140</v>
      </c>
      <c r="D32099" s="489" t="s">
        <v>7550</v>
      </c>
    </row>
    <row r="32100" spans="1:4">
      <c r="A32100" s="489" t="str">
        <f t="shared" si="501"/>
        <v>2371304623訪問介護</v>
      </c>
      <c r="B32100" s="489">
        <v>2371304623</v>
      </c>
      <c r="C32100" s="489" t="s">
        <v>140</v>
      </c>
      <c r="D32100" s="489" t="s">
        <v>7551</v>
      </c>
    </row>
    <row r="32101" spans="1:4">
      <c r="A32101" s="489" t="str">
        <f t="shared" si="501"/>
        <v>2371304623訪問介護</v>
      </c>
      <c r="B32101" s="489">
        <v>2371304623</v>
      </c>
      <c r="C32101" s="489" t="s">
        <v>140</v>
      </c>
      <c r="D32101" s="489" t="s">
        <v>7551</v>
      </c>
    </row>
    <row r="32102" spans="1:4">
      <c r="A32102" s="489" t="str">
        <f t="shared" si="501"/>
        <v>2371304631通所介護</v>
      </c>
      <c r="B32102" s="489">
        <v>2371304631</v>
      </c>
      <c r="C32102" s="489" t="s">
        <v>158</v>
      </c>
      <c r="D32102" s="489" t="s">
        <v>7552</v>
      </c>
    </row>
    <row r="32103" spans="1:4">
      <c r="A32103" s="489" t="str">
        <f t="shared" si="501"/>
        <v>2371304649訪問介護</v>
      </c>
      <c r="B32103" s="489">
        <v>2371304649</v>
      </c>
      <c r="C32103" s="489" t="s">
        <v>140</v>
      </c>
      <c r="D32103" s="489" t="s">
        <v>7553</v>
      </c>
    </row>
    <row r="32104" spans="1:4">
      <c r="A32104" s="489" t="str">
        <f t="shared" si="501"/>
        <v>2371304649訪問介護</v>
      </c>
      <c r="B32104" s="489">
        <v>2371304649</v>
      </c>
      <c r="C32104" s="489" t="s">
        <v>140</v>
      </c>
      <c r="D32104" s="489" t="s">
        <v>7553</v>
      </c>
    </row>
    <row r="32105" spans="1:4">
      <c r="A32105" s="489" t="str">
        <f t="shared" si="501"/>
        <v>2371304656居宅介護支援</v>
      </c>
      <c r="B32105" s="489">
        <v>2371304656</v>
      </c>
      <c r="C32105" s="489" t="s">
        <v>2519</v>
      </c>
      <c r="D32105" s="489" t="s">
        <v>7554</v>
      </c>
    </row>
    <row r="32106" spans="1:4">
      <c r="A32106" s="489" t="str">
        <f t="shared" si="501"/>
        <v>2371304664介護老人福祉施設</v>
      </c>
      <c r="B32106" s="489">
        <v>2371304664</v>
      </c>
      <c r="C32106" s="489" t="s">
        <v>1921</v>
      </c>
      <c r="D32106" s="489" t="s">
        <v>7555</v>
      </c>
    </row>
    <row r="32107" spans="1:4">
      <c r="A32107" s="489" t="str">
        <f t="shared" si="501"/>
        <v>2371304672介護予防短期入所生活介護</v>
      </c>
      <c r="B32107" s="489">
        <v>2371304672</v>
      </c>
      <c r="C32107" s="489" t="s">
        <v>2093</v>
      </c>
      <c r="D32107" s="489" t="s">
        <v>7556</v>
      </c>
    </row>
    <row r="32108" spans="1:4">
      <c r="A32108" s="489" t="str">
        <f t="shared" si="501"/>
        <v>2371304672短期入所生活介護</v>
      </c>
      <c r="B32108" s="489">
        <v>2371304672</v>
      </c>
      <c r="C32108" s="489" t="s">
        <v>2092</v>
      </c>
      <c r="D32108" s="489" t="s">
        <v>7556</v>
      </c>
    </row>
    <row r="32109" spans="1:4">
      <c r="A32109" s="489" t="str">
        <f t="shared" si="501"/>
        <v>2371304680訪問介護</v>
      </c>
      <c r="B32109" s="489">
        <v>2371304680</v>
      </c>
      <c r="C32109" s="489" t="s">
        <v>140</v>
      </c>
      <c r="D32109" s="489" t="s">
        <v>7557</v>
      </c>
    </row>
    <row r="32110" spans="1:4">
      <c r="A32110" s="489" t="str">
        <f t="shared" si="501"/>
        <v>2371304680訪問介護</v>
      </c>
      <c r="B32110" s="489">
        <v>2371304680</v>
      </c>
      <c r="C32110" s="489" t="s">
        <v>140</v>
      </c>
      <c r="D32110" s="489" t="s">
        <v>7557</v>
      </c>
    </row>
    <row r="32111" spans="1:4">
      <c r="A32111" s="489" t="str">
        <f t="shared" si="501"/>
        <v>2371304698訪問介護</v>
      </c>
      <c r="B32111" s="489">
        <v>2371304698</v>
      </c>
      <c r="C32111" s="489" t="s">
        <v>140</v>
      </c>
      <c r="D32111" s="489" t="s">
        <v>7558</v>
      </c>
    </row>
    <row r="32112" spans="1:4">
      <c r="A32112" s="489" t="str">
        <f t="shared" si="501"/>
        <v>2371304698訪問介護</v>
      </c>
      <c r="B32112" s="489">
        <v>2371304698</v>
      </c>
      <c r="C32112" s="489" t="s">
        <v>140</v>
      </c>
      <c r="D32112" s="489" t="s">
        <v>7558</v>
      </c>
    </row>
    <row r="32113" spans="1:4">
      <c r="A32113" s="489" t="str">
        <f t="shared" si="501"/>
        <v>2371304706訪問介護</v>
      </c>
      <c r="B32113" s="489">
        <v>2371304706</v>
      </c>
      <c r="C32113" s="489" t="s">
        <v>140</v>
      </c>
      <c r="D32113" s="489" t="s">
        <v>7559</v>
      </c>
    </row>
    <row r="32114" spans="1:4">
      <c r="A32114" s="489" t="str">
        <f t="shared" si="501"/>
        <v>2371304706訪問介護</v>
      </c>
      <c r="B32114" s="489">
        <v>2371304706</v>
      </c>
      <c r="C32114" s="489" t="s">
        <v>140</v>
      </c>
      <c r="D32114" s="489" t="s">
        <v>7559</v>
      </c>
    </row>
    <row r="32115" spans="1:4">
      <c r="A32115" s="489" t="str">
        <f t="shared" si="501"/>
        <v>2371304714訪問介護</v>
      </c>
      <c r="B32115" s="489">
        <v>2371304714</v>
      </c>
      <c r="C32115" s="489" t="s">
        <v>140</v>
      </c>
      <c r="D32115" s="489" t="s">
        <v>7560</v>
      </c>
    </row>
    <row r="32116" spans="1:4">
      <c r="A32116" s="489" t="str">
        <f t="shared" si="501"/>
        <v>2371304714訪問介護</v>
      </c>
      <c r="B32116" s="489">
        <v>2371304714</v>
      </c>
      <c r="C32116" s="489" t="s">
        <v>140</v>
      </c>
      <c r="D32116" s="489" t="s">
        <v>7560</v>
      </c>
    </row>
    <row r="32117" spans="1:4">
      <c r="A32117" s="489" t="str">
        <f t="shared" si="501"/>
        <v>2371304730訪問介護</v>
      </c>
      <c r="B32117" s="489">
        <v>2371304730</v>
      </c>
      <c r="C32117" s="489" t="s">
        <v>140</v>
      </c>
      <c r="D32117" s="489" t="s">
        <v>7561</v>
      </c>
    </row>
    <row r="32118" spans="1:4">
      <c r="A32118" s="489" t="str">
        <f t="shared" si="501"/>
        <v>2371304730訪問介護</v>
      </c>
      <c r="B32118" s="489">
        <v>2371304730</v>
      </c>
      <c r="C32118" s="489" t="s">
        <v>140</v>
      </c>
      <c r="D32118" s="489" t="s">
        <v>7561</v>
      </c>
    </row>
    <row r="32119" spans="1:4">
      <c r="A32119" s="489" t="str">
        <f t="shared" si="501"/>
        <v>2371304748通所介護</v>
      </c>
      <c r="B32119" s="489">
        <v>2371304748</v>
      </c>
      <c r="C32119" s="489" t="s">
        <v>158</v>
      </c>
      <c r="D32119" s="489" t="s">
        <v>7562</v>
      </c>
    </row>
    <row r="32120" spans="1:4">
      <c r="A32120" s="489" t="str">
        <f t="shared" si="501"/>
        <v>2371304763通所介護</v>
      </c>
      <c r="B32120" s="489">
        <v>2371304763</v>
      </c>
      <c r="C32120" s="489" t="s">
        <v>158</v>
      </c>
      <c r="D32120" s="489" t="s">
        <v>7563</v>
      </c>
    </row>
    <row r="32121" spans="1:4">
      <c r="A32121" s="489" t="str">
        <f t="shared" si="501"/>
        <v>2371304771通所介護</v>
      </c>
      <c r="B32121" s="489">
        <v>2371304771</v>
      </c>
      <c r="C32121" s="489" t="s">
        <v>158</v>
      </c>
      <c r="D32121" s="489" t="s">
        <v>7564</v>
      </c>
    </row>
    <row r="32122" spans="1:4">
      <c r="A32122" s="489" t="str">
        <f t="shared" si="501"/>
        <v>2371304789訪問介護</v>
      </c>
      <c r="B32122" s="489">
        <v>2371304789</v>
      </c>
      <c r="C32122" s="489" t="s">
        <v>140</v>
      </c>
      <c r="D32122" s="489" t="s">
        <v>7565</v>
      </c>
    </row>
    <row r="32123" spans="1:4">
      <c r="A32123" s="489" t="str">
        <f t="shared" si="501"/>
        <v>2371304789訪問介護</v>
      </c>
      <c r="B32123" s="489">
        <v>2371304789</v>
      </c>
      <c r="C32123" s="489" t="s">
        <v>140</v>
      </c>
      <c r="D32123" s="489" t="s">
        <v>7565</v>
      </c>
    </row>
    <row r="32124" spans="1:4">
      <c r="A32124" s="489" t="str">
        <f t="shared" si="501"/>
        <v>2371304797訪問介護</v>
      </c>
      <c r="B32124" s="489">
        <v>2371304797</v>
      </c>
      <c r="C32124" s="489" t="s">
        <v>140</v>
      </c>
      <c r="D32124" s="489" t="s">
        <v>7566</v>
      </c>
    </row>
    <row r="32125" spans="1:4">
      <c r="A32125" s="489" t="str">
        <f t="shared" si="501"/>
        <v>2371304797訪問介護</v>
      </c>
      <c r="B32125" s="489">
        <v>2371304797</v>
      </c>
      <c r="C32125" s="489" t="s">
        <v>140</v>
      </c>
      <c r="D32125" s="489" t="s">
        <v>7566</v>
      </c>
    </row>
    <row r="32126" spans="1:4">
      <c r="A32126" s="489" t="str">
        <f t="shared" si="501"/>
        <v>2371304805通所介護</v>
      </c>
      <c r="B32126" s="489">
        <v>2371304805</v>
      </c>
      <c r="C32126" s="489" t="s">
        <v>158</v>
      </c>
      <c r="D32126" s="489" t="s">
        <v>7567</v>
      </c>
    </row>
    <row r="32127" spans="1:4">
      <c r="A32127" s="489" t="str">
        <f t="shared" si="501"/>
        <v>2371304813訪問介護</v>
      </c>
      <c r="B32127" s="489">
        <v>2371304813</v>
      </c>
      <c r="C32127" s="489" t="s">
        <v>140</v>
      </c>
      <c r="D32127" s="489" t="s">
        <v>7568</v>
      </c>
    </row>
    <row r="32128" spans="1:4">
      <c r="A32128" s="489" t="str">
        <f t="shared" si="501"/>
        <v>2371304813訪問介護</v>
      </c>
      <c r="B32128" s="489">
        <v>2371304813</v>
      </c>
      <c r="C32128" s="489" t="s">
        <v>140</v>
      </c>
      <c r="D32128" s="489" t="s">
        <v>7568</v>
      </c>
    </row>
    <row r="32129" spans="1:4">
      <c r="A32129" s="489" t="str">
        <f t="shared" si="501"/>
        <v>2371304839訪問介護</v>
      </c>
      <c r="B32129" s="489">
        <v>2371304839</v>
      </c>
      <c r="C32129" s="489" t="s">
        <v>140</v>
      </c>
      <c r="D32129" s="489" t="s">
        <v>7569</v>
      </c>
    </row>
    <row r="32130" spans="1:4">
      <c r="A32130" s="489" t="str">
        <f t="shared" ref="A32130:A32193" si="502">B32130&amp;C32130</f>
        <v>2371304839訪問介護</v>
      </c>
      <c r="B32130" s="489">
        <v>2371304839</v>
      </c>
      <c r="C32130" s="489" t="s">
        <v>140</v>
      </c>
      <c r="D32130" s="489" t="s">
        <v>7569</v>
      </c>
    </row>
    <row r="32131" spans="1:4">
      <c r="A32131" s="489" t="str">
        <f t="shared" si="502"/>
        <v>2371304847介護予防支援</v>
      </c>
      <c r="B32131" s="489">
        <v>2371304847</v>
      </c>
      <c r="C32131" s="489" t="s">
        <v>2520</v>
      </c>
      <c r="D32131" s="489" t="s">
        <v>7570</v>
      </c>
    </row>
    <row r="32132" spans="1:4">
      <c r="A32132" s="489" t="str">
        <f t="shared" si="502"/>
        <v>2371304847居宅介護支援</v>
      </c>
      <c r="B32132" s="489">
        <v>2371304847</v>
      </c>
      <c r="C32132" s="489" t="s">
        <v>2519</v>
      </c>
      <c r="D32132" s="489" t="s">
        <v>7570</v>
      </c>
    </row>
    <row r="32133" spans="1:4">
      <c r="A32133" s="489" t="str">
        <f t="shared" si="502"/>
        <v>2371304854訪問介護</v>
      </c>
      <c r="B32133" s="489">
        <v>2371304854</v>
      </c>
      <c r="C32133" s="489" t="s">
        <v>140</v>
      </c>
      <c r="D32133" s="489" t="s">
        <v>7571</v>
      </c>
    </row>
    <row r="32134" spans="1:4">
      <c r="A32134" s="489" t="str">
        <f t="shared" si="502"/>
        <v>2371304854訪問介護</v>
      </c>
      <c r="B32134" s="489">
        <v>2371304854</v>
      </c>
      <c r="C32134" s="489" t="s">
        <v>140</v>
      </c>
      <c r="D32134" s="489" t="s">
        <v>7571</v>
      </c>
    </row>
    <row r="32135" spans="1:4">
      <c r="A32135" s="489" t="str">
        <f t="shared" si="502"/>
        <v>2371304862訪問介護</v>
      </c>
      <c r="B32135" s="489">
        <v>2371304862</v>
      </c>
      <c r="C32135" s="489" t="s">
        <v>140</v>
      </c>
      <c r="D32135" s="489" t="s">
        <v>7572</v>
      </c>
    </row>
    <row r="32136" spans="1:4">
      <c r="A32136" s="489" t="str">
        <f t="shared" si="502"/>
        <v>2371304862訪問介護</v>
      </c>
      <c r="B32136" s="489">
        <v>2371304862</v>
      </c>
      <c r="C32136" s="489" t="s">
        <v>140</v>
      </c>
      <c r="D32136" s="489" t="s">
        <v>7572</v>
      </c>
    </row>
    <row r="32137" spans="1:4">
      <c r="A32137" s="489" t="str">
        <f t="shared" si="502"/>
        <v>2371304870居宅介護支援</v>
      </c>
      <c r="B32137" s="489">
        <v>2371304870</v>
      </c>
      <c r="C32137" s="489" t="s">
        <v>2519</v>
      </c>
      <c r="D32137" s="489" t="s">
        <v>7573</v>
      </c>
    </row>
    <row r="32138" spans="1:4">
      <c r="A32138" s="489" t="str">
        <f t="shared" si="502"/>
        <v>2371304888訪問介護</v>
      </c>
      <c r="B32138" s="489">
        <v>2371304888</v>
      </c>
      <c r="C32138" s="489" t="s">
        <v>140</v>
      </c>
      <c r="D32138" s="489" t="s">
        <v>7574</v>
      </c>
    </row>
    <row r="32139" spans="1:4">
      <c r="A32139" s="489" t="str">
        <f t="shared" si="502"/>
        <v>2371304888訪問介護</v>
      </c>
      <c r="B32139" s="489">
        <v>2371304888</v>
      </c>
      <c r="C32139" s="489" t="s">
        <v>140</v>
      </c>
      <c r="D32139" s="489" t="s">
        <v>7574</v>
      </c>
    </row>
    <row r="32140" spans="1:4">
      <c r="A32140" s="489" t="str">
        <f t="shared" si="502"/>
        <v>2371304904訪問介護</v>
      </c>
      <c r="B32140" s="489">
        <v>2371304904</v>
      </c>
      <c r="C32140" s="489" t="s">
        <v>140</v>
      </c>
      <c r="D32140" s="489" t="s">
        <v>7575</v>
      </c>
    </row>
    <row r="32141" spans="1:4">
      <c r="A32141" s="489" t="str">
        <f t="shared" si="502"/>
        <v>2371304904訪問介護</v>
      </c>
      <c r="B32141" s="489">
        <v>2371304904</v>
      </c>
      <c r="C32141" s="489" t="s">
        <v>140</v>
      </c>
      <c r="D32141" s="489" t="s">
        <v>7575</v>
      </c>
    </row>
    <row r="32142" spans="1:4">
      <c r="A32142" s="489" t="str">
        <f t="shared" si="502"/>
        <v>2371304904訪問介護</v>
      </c>
      <c r="B32142" s="489">
        <v>2371304904</v>
      </c>
      <c r="C32142" s="489" t="s">
        <v>140</v>
      </c>
      <c r="D32142" s="489" t="s">
        <v>7575</v>
      </c>
    </row>
    <row r="32143" spans="1:4">
      <c r="A32143" s="489" t="str">
        <f t="shared" si="502"/>
        <v>2371304912居宅介護支援</v>
      </c>
      <c r="B32143" s="489">
        <v>2371304912</v>
      </c>
      <c r="C32143" s="489" t="s">
        <v>2519</v>
      </c>
      <c r="D32143" s="489" t="s">
        <v>7576</v>
      </c>
    </row>
    <row r="32144" spans="1:4">
      <c r="A32144" s="489" t="str">
        <f t="shared" si="502"/>
        <v>2371304920訪問介護</v>
      </c>
      <c r="B32144" s="489">
        <v>2371304920</v>
      </c>
      <c r="C32144" s="489" t="s">
        <v>140</v>
      </c>
      <c r="D32144" s="489" t="s">
        <v>7577</v>
      </c>
    </row>
    <row r="32145" spans="1:4">
      <c r="A32145" s="489" t="str">
        <f t="shared" si="502"/>
        <v>2371304920訪問介護</v>
      </c>
      <c r="B32145" s="489">
        <v>2371304920</v>
      </c>
      <c r="C32145" s="489" t="s">
        <v>140</v>
      </c>
      <c r="D32145" s="489" t="s">
        <v>7577</v>
      </c>
    </row>
    <row r="32146" spans="1:4">
      <c r="A32146" s="489" t="str">
        <f t="shared" si="502"/>
        <v>2371304946訪問介護</v>
      </c>
      <c r="B32146" s="489">
        <v>2371304946</v>
      </c>
      <c r="C32146" s="489" t="s">
        <v>140</v>
      </c>
      <c r="D32146" s="489" t="s">
        <v>7578</v>
      </c>
    </row>
    <row r="32147" spans="1:4">
      <c r="A32147" s="489" t="str">
        <f t="shared" si="502"/>
        <v>2371304946訪問介護</v>
      </c>
      <c r="B32147" s="489">
        <v>2371304946</v>
      </c>
      <c r="C32147" s="489" t="s">
        <v>140</v>
      </c>
      <c r="D32147" s="489" t="s">
        <v>7578</v>
      </c>
    </row>
    <row r="32148" spans="1:4">
      <c r="A32148" s="489" t="str">
        <f t="shared" si="502"/>
        <v>2371304953訪問介護</v>
      </c>
      <c r="B32148" s="489">
        <v>2371304953</v>
      </c>
      <c r="C32148" s="489" t="s">
        <v>140</v>
      </c>
      <c r="D32148" s="489" t="s">
        <v>7579</v>
      </c>
    </row>
    <row r="32149" spans="1:4">
      <c r="A32149" s="489" t="str">
        <f t="shared" si="502"/>
        <v>2371304953訪問介護</v>
      </c>
      <c r="B32149" s="489">
        <v>2371304953</v>
      </c>
      <c r="C32149" s="489" t="s">
        <v>140</v>
      </c>
      <c r="D32149" s="489" t="s">
        <v>7579</v>
      </c>
    </row>
    <row r="32150" spans="1:4">
      <c r="A32150" s="489" t="str">
        <f t="shared" si="502"/>
        <v>2371304961居宅介護支援</v>
      </c>
      <c r="B32150" s="489">
        <v>2371304961</v>
      </c>
      <c r="C32150" s="489" t="s">
        <v>2519</v>
      </c>
      <c r="D32150" s="489" t="s">
        <v>7580</v>
      </c>
    </row>
    <row r="32151" spans="1:4">
      <c r="A32151" s="489" t="str">
        <f t="shared" si="502"/>
        <v>2371304979訪問介護</v>
      </c>
      <c r="B32151" s="489">
        <v>2371304979</v>
      </c>
      <c r="C32151" s="489" t="s">
        <v>140</v>
      </c>
      <c r="D32151" s="489" t="s">
        <v>7581</v>
      </c>
    </row>
    <row r="32152" spans="1:4">
      <c r="A32152" s="489" t="str">
        <f t="shared" si="502"/>
        <v>2371304979訪問介護</v>
      </c>
      <c r="B32152" s="489">
        <v>2371304979</v>
      </c>
      <c r="C32152" s="489" t="s">
        <v>140</v>
      </c>
      <c r="D32152" s="489" t="s">
        <v>7581</v>
      </c>
    </row>
    <row r="32153" spans="1:4">
      <c r="A32153" s="489" t="str">
        <f t="shared" si="502"/>
        <v>2371304987訪問介護</v>
      </c>
      <c r="B32153" s="489">
        <v>2371304987</v>
      </c>
      <c r="C32153" s="489" t="s">
        <v>140</v>
      </c>
      <c r="D32153" s="489" t="s">
        <v>7582</v>
      </c>
    </row>
    <row r="32154" spans="1:4">
      <c r="A32154" s="489" t="str">
        <f t="shared" si="502"/>
        <v>2371304987訪問介護</v>
      </c>
      <c r="B32154" s="489">
        <v>2371304987</v>
      </c>
      <c r="C32154" s="489" t="s">
        <v>140</v>
      </c>
      <c r="D32154" s="489" t="s">
        <v>7582</v>
      </c>
    </row>
    <row r="32155" spans="1:4">
      <c r="A32155" s="489" t="str">
        <f t="shared" si="502"/>
        <v>2371304995介護予防特定施設入居者生活介護</v>
      </c>
      <c r="B32155" s="489">
        <v>2371304995</v>
      </c>
      <c r="C32155" s="489" t="s">
        <v>2514</v>
      </c>
      <c r="D32155" s="489" t="s">
        <v>7583</v>
      </c>
    </row>
    <row r="32156" spans="1:4">
      <c r="A32156" s="489" t="str">
        <f t="shared" si="502"/>
        <v>2371304995特定施設入居者生活介護</v>
      </c>
      <c r="B32156" s="489">
        <v>2371304995</v>
      </c>
      <c r="C32156" s="489" t="s">
        <v>2513</v>
      </c>
      <c r="D32156" s="489" t="s">
        <v>7583</v>
      </c>
    </row>
    <row r="32157" spans="1:4">
      <c r="A32157" s="489" t="str">
        <f t="shared" si="502"/>
        <v>2371305000居宅介護支援</v>
      </c>
      <c r="B32157" s="489">
        <v>2371305000</v>
      </c>
      <c r="C32157" s="489" t="s">
        <v>2519</v>
      </c>
      <c r="D32157" s="489" t="s">
        <v>7584</v>
      </c>
    </row>
    <row r="32158" spans="1:4">
      <c r="A32158" s="489" t="str">
        <f t="shared" si="502"/>
        <v>2371305018居宅介護支援</v>
      </c>
      <c r="B32158" s="489">
        <v>2371305018</v>
      </c>
      <c r="C32158" s="489" t="s">
        <v>2519</v>
      </c>
      <c r="D32158" s="489" t="s">
        <v>7585</v>
      </c>
    </row>
    <row r="32159" spans="1:4">
      <c r="A32159" s="489" t="str">
        <f t="shared" si="502"/>
        <v>2371305026訪問介護</v>
      </c>
      <c r="B32159" s="489">
        <v>2371305026</v>
      </c>
      <c r="C32159" s="489" t="s">
        <v>140</v>
      </c>
      <c r="D32159" s="489" t="s">
        <v>7586</v>
      </c>
    </row>
    <row r="32160" spans="1:4">
      <c r="A32160" s="489" t="str">
        <f t="shared" si="502"/>
        <v>2371305026訪問介護</v>
      </c>
      <c r="B32160" s="489">
        <v>2371305026</v>
      </c>
      <c r="C32160" s="489" t="s">
        <v>140</v>
      </c>
      <c r="D32160" s="489" t="s">
        <v>7586</v>
      </c>
    </row>
    <row r="32161" spans="1:4">
      <c r="A32161" s="489" t="str">
        <f t="shared" si="502"/>
        <v>2371305042訪問介護</v>
      </c>
      <c r="B32161" s="489">
        <v>2371305042</v>
      </c>
      <c r="C32161" s="489" t="s">
        <v>140</v>
      </c>
      <c r="D32161" s="489" t="s">
        <v>7587</v>
      </c>
    </row>
    <row r="32162" spans="1:4">
      <c r="A32162" s="489" t="str">
        <f t="shared" si="502"/>
        <v>2371305042訪問介護</v>
      </c>
      <c r="B32162" s="489">
        <v>2371305042</v>
      </c>
      <c r="C32162" s="489" t="s">
        <v>140</v>
      </c>
      <c r="D32162" s="489" t="s">
        <v>7587</v>
      </c>
    </row>
    <row r="32163" spans="1:4">
      <c r="A32163" s="489" t="str">
        <f t="shared" si="502"/>
        <v>2371305067訪問介護</v>
      </c>
      <c r="B32163" s="489">
        <v>2371305067</v>
      </c>
      <c r="C32163" s="489" t="s">
        <v>140</v>
      </c>
      <c r="D32163" s="489" t="s">
        <v>7588</v>
      </c>
    </row>
    <row r="32164" spans="1:4">
      <c r="A32164" s="489" t="str">
        <f t="shared" si="502"/>
        <v>2371305067訪問介護</v>
      </c>
      <c r="B32164" s="489">
        <v>2371305067</v>
      </c>
      <c r="C32164" s="489" t="s">
        <v>140</v>
      </c>
      <c r="D32164" s="489" t="s">
        <v>7588</v>
      </c>
    </row>
    <row r="32165" spans="1:4">
      <c r="A32165" s="489" t="str">
        <f t="shared" si="502"/>
        <v>2371305075訪問介護</v>
      </c>
      <c r="B32165" s="489">
        <v>2371305075</v>
      </c>
      <c r="C32165" s="489" t="s">
        <v>140</v>
      </c>
      <c r="D32165" s="489" t="s">
        <v>7589</v>
      </c>
    </row>
    <row r="32166" spans="1:4">
      <c r="A32166" s="489" t="str">
        <f t="shared" si="502"/>
        <v>2371305075訪問介護</v>
      </c>
      <c r="B32166" s="489">
        <v>2371305075</v>
      </c>
      <c r="C32166" s="489" t="s">
        <v>140</v>
      </c>
      <c r="D32166" s="489" t="s">
        <v>7589</v>
      </c>
    </row>
    <row r="32167" spans="1:4">
      <c r="A32167" s="489" t="str">
        <f t="shared" si="502"/>
        <v>2371305083通所介護</v>
      </c>
      <c r="B32167" s="489">
        <v>2371305083</v>
      </c>
      <c r="C32167" s="489" t="s">
        <v>158</v>
      </c>
      <c r="D32167" s="489" t="s">
        <v>7590</v>
      </c>
    </row>
    <row r="32168" spans="1:4">
      <c r="A32168" s="489" t="str">
        <f t="shared" si="502"/>
        <v>2371305091訪問介護</v>
      </c>
      <c r="B32168" s="489">
        <v>2371305091</v>
      </c>
      <c r="C32168" s="489" t="s">
        <v>140</v>
      </c>
      <c r="D32168" s="489" t="s">
        <v>7591</v>
      </c>
    </row>
    <row r="32169" spans="1:4">
      <c r="A32169" s="489" t="str">
        <f t="shared" si="502"/>
        <v>2371305091訪問介護</v>
      </c>
      <c r="B32169" s="489">
        <v>2371305091</v>
      </c>
      <c r="C32169" s="489" t="s">
        <v>140</v>
      </c>
      <c r="D32169" s="489" t="s">
        <v>7591</v>
      </c>
    </row>
    <row r="32170" spans="1:4">
      <c r="A32170" s="489" t="str">
        <f t="shared" si="502"/>
        <v>2371305109訪問介護</v>
      </c>
      <c r="B32170" s="489">
        <v>2371305109</v>
      </c>
      <c r="C32170" s="489" t="s">
        <v>140</v>
      </c>
      <c r="D32170" s="489" t="s">
        <v>7592</v>
      </c>
    </row>
    <row r="32171" spans="1:4">
      <c r="A32171" s="489" t="str">
        <f t="shared" si="502"/>
        <v>2371305109訪問介護</v>
      </c>
      <c r="B32171" s="489">
        <v>2371305109</v>
      </c>
      <c r="C32171" s="489" t="s">
        <v>140</v>
      </c>
      <c r="D32171" s="489" t="s">
        <v>7592</v>
      </c>
    </row>
    <row r="32172" spans="1:4">
      <c r="A32172" s="489" t="str">
        <f t="shared" si="502"/>
        <v>2371305117居宅介護支援</v>
      </c>
      <c r="B32172" s="489">
        <v>2371305117</v>
      </c>
      <c r="C32172" s="489" t="s">
        <v>2519</v>
      </c>
      <c r="D32172" s="489" t="s">
        <v>7593</v>
      </c>
    </row>
    <row r="32173" spans="1:4">
      <c r="A32173" s="489" t="str">
        <f t="shared" si="502"/>
        <v>2371305125介護予防支援</v>
      </c>
      <c r="B32173" s="489">
        <v>2371305125</v>
      </c>
      <c r="C32173" s="489" t="s">
        <v>2520</v>
      </c>
      <c r="D32173" s="489" t="s">
        <v>7594</v>
      </c>
    </row>
    <row r="32174" spans="1:4">
      <c r="A32174" s="489" t="str">
        <f t="shared" si="502"/>
        <v>2371305125居宅介護支援</v>
      </c>
      <c r="B32174" s="489">
        <v>2371305125</v>
      </c>
      <c r="C32174" s="489" t="s">
        <v>2519</v>
      </c>
      <c r="D32174" s="489" t="s">
        <v>7594</v>
      </c>
    </row>
    <row r="32175" spans="1:4">
      <c r="A32175" s="489" t="str">
        <f t="shared" si="502"/>
        <v>2371305133介護予防支援</v>
      </c>
      <c r="B32175" s="489">
        <v>2371305133</v>
      </c>
      <c r="C32175" s="489" t="s">
        <v>2520</v>
      </c>
      <c r="D32175" s="489" t="s">
        <v>7595</v>
      </c>
    </row>
    <row r="32176" spans="1:4">
      <c r="A32176" s="489" t="str">
        <f t="shared" si="502"/>
        <v>2371305133居宅介護支援</v>
      </c>
      <c r="B32176" s="489">
        <v>2371305133</v>
      </c>
      <c r="C32176" s="489" t="s">
        <v>2519</v>
      </c>
      <c r="D32176" s="489" t="s">
        <v>7595</v>
      </c>
    </row>
    <row r="32177" spans="1:4">
      <c r="A32177" s="489" t="str">
        <f t="shared" si="502"/>
        <v>2371305141訪問介護</v>
      </c>
      <c r="B32177" s="489">
        <v>2371305141</v>
      </c>
      <c r="C32177" s="489" t="s">
        <v>140</v>
      </c>
      <c r="D32177" s="489" t="s">
        <v>7596</v>
      </c>
    </row>
    <row r="32178" spans="1:4">
      <c r="A32178" s="489" t="str">
        <f t="shared" si="502"/>
        <v>2371305141訪問介護</v>
      </c>
      <c r="B32178" s="489">
        <v>2371305141</v>
      </c>
      <c r="C32178" s="489" t="s">
        <v>140</v>
      </c>
      <c r="D32178" s="489" t="s">
        <v>7596</v>
      </c>
    </row>
    <row r="32179" spans="1:4">
      <c r="A32179" s="489" t="str">
        <f t="shared" si="502"/>
        <v>2371305158居宅介護支援</v>
      </c>
      <c r="B32179" s="489">
        <v>2371305158</v>
      </c>
      <c r="C32179" s="489" t="s">
        <v>2519</v>
      </c>
      <c r="D32179" s="489" t="s">
        <v>7597</v>
      </c>
    </row>
    <row r="32180" spans="1:4">
      <c r="A32180" s="489" t="str">
        <f t="shared" si="502"/>
        <v>2371305166訪問介護</v>
      </c>
      <c r="B32180" s="489">
        <v>2371305166</v>
      </c>
      <c r="C32180" s="489" t="s">
        <v>140</v>
      </c>
      <c r="D32180" s="489" t="s">
        <v>7598</v>
      </c>
    </row>
    <row r="32181" spans="1:4">
      <c r="A32181" s="489" t="str">
        <f t="shared" si="502"/>
        <v>2371305166訪問介護</v>
      </c>
      <c r="B32181" s="489">
        <v>2371305166</v>
      </c>
      <c r="C32181" s="489" t="s">
        <v>140</v>
      </c>
      <c r="D32181" s="489" t="s">
        <v>7598</v>
      </c>
    </row>
    <row r="32182" spans="1:4">
      <c r="A32182" s="489" t="str">
        <f t="shared" si="502"/>
        <v>2371305174介護予防支援</v>
      </c>
      <c r="B32182" s="489">
        <v>2371305174</v>
      </c>
      <c r="C32182" s="489" t="s">
        <v>2520</v>
      </c>
      <c r="D32182" s="489" t="s">
        <v>7599</v>
      </c>
    </row>
    <row r="32183" spans="1:4">
      <c r="A32183" s="489" t="str">
        <f t="shared" si="502"/>
        <v>2371305174居宅介護支援</v>
      </c>
      <c r="B32183" s="489">
        <v>2371305174</v>
      </c>
      <c r="C32183" s="489" t="s">
        <v>2519</v>
      </c>
      <c r="D32183" s="489" t="s">
        <v>7599</v>
      </c>
    </row>
    <row r="32184" spans="1:4">
      <c r="A32184" s="489" t="str">
        <f t="shared" si="502"/>
        <v>2371305182居宅介護支援</v>
      </c>
      <c r="B32184" s="489">
        <v>2371305182</v>
      </c>
      <c r="C32184" s="489" t="s">
        <v>2519</v>
      </c>
      <c r="D32184" s="489" t="s">
        <v>7600</v>
      </c>
    </row>
    <row r="32185" spans="1:4">
      <c r="A32185" s="489" t="str">
        <f t="shared" si="502"/>
        <v>2371305190介護予防支援</v>
      </c>
      <c r="B32185" s="489">
        <v>2371305190</v>
      </c>
      <c r="C32185" s="489" t="s">
        <v>2520</v>
      </c>
      <c r="D32185" s="489" t="s">
        <v>7601</v>
      </c>
    </row>
    <row r="32186" spans="1:4">
      <c r="A32186" s="489" t="str">
        <f t="shared" si="502"/>
        <v>2371305190居宅介護支援</v>
      </c>
      <c r="B32186" s="489">
        <v>2371305190</v>
      </c>
      <c r="C32186" s="489" t="s">
        <v>2519</v>
      </c>
      <c r="D32186" s="489" t="s">
        <v>7601</v>
      </c>
    </row>
    <row r="32187" spans="1:4">
      <c r="A32187" s="489" t="str">
        <f t="shared" si="502"/>
        <v>2371305208訪問介護</v>
      </c>
      <c r="B32187" s="489">
        <v>2371305208</v>
      </c>
      <c r="C32187" s="489" t="s">
        <v>140</v>
      </c>
      <c r="D32187" s="489" t="s">
        <v>7602</v>
      </c>
    </row>
    <row r="32188" spans="1:4">
      <c r="A32188" s="489" t="str">
        <f t="shared" si="502"/>
        <v>2371305208訪問介護</v>
      </c>
      <c r="B32188" s="489">
        <v>2371305208</v>
      </c>
      <c r="C32188" s="489" t="s">
        <v>140</v>
      </c>
      <c r="D32188" s="489" t="s">
        <v>7602</v>
      </c>
    </row>
    <row r="32189" spans="1:4">
      <c r="A32189" s="489" t="str">
        <f t="shared" si="502"/>
        <v>2371305216居宅介護支援</v>
      </c>
      <c r="B32189" s="489">
        <v>2371305216</v>
      </c>
      <c r="C32189" s="489" t="s">
        <v>2519</v>
      </c>
      <c r="D32189" s="489" t="s">
        <v>7603</v>
      </c>
    </row>
    <row r="32190" spans="1:4">
      <c r="A32190" s="489" t="str">
        <f t="shared" si="502"/>
        <v>2371305224訪問介護</v>
      </c>
      <c r="B32190" s="489">
        <v>2371305224</v>
      </c>
      <c r="C32190" s="489" t="s">
        <v>140</v>
      </c>
      <c r="D32190" s="489" t="s">
        <v>9560</v>
      </c>
    </row>
    <row r="32191" spans="1:4">
      <c r="A32191" s="489" t="str">
        <f t="shared" si="502"/>
        <v>2371305224訪問介護</v>
      </c>
      <c r="B32191" s="489">
        <v>2371305224</v>
      </c>
      <c r="C32191" s="489" t="s">
        <v>140</v>
      </c>
      <c r="D32191" s="489" t="s">
        <v>9560</v>
      </c>
    </row>
    <row r="32192" spans="1:4">
      <c r="A32192" s="489" t="str">
        <f t="shared" si="502"/>
        <v>2371305232訪問介護</v>
      </c>
      <c r="B32192" s="489">
        <v>2371305232</v>
      </c>
      <c r="C32192" s="489" t="s">
        <v>140</v>
      </c>
      <c r="D32192" s="489" t="s">
        <v>19451</v>
      </c>
    </row>
    <row r="32193" spans="1:4">
      <c r="A32193" s="489" t="str">
        <f t="shared" si="502"/>
        <v>2371305232訪問介護</v>
      </c>
      <c r="B32193" s="489">
        <v>2371305232</v>
      </c>
      <c r="C32193" s="489" t="s">
        <v>140</v>
      </c>
      <c r="D32193" s="489" t="s">
        <v>19451</v>
      </c>
    </row>
    <row r="32194" spans="1:4">
      <c r="A32194" s="489" t="str">
        <f t="shared" ref="A32194:A32257" si="503">B32194&amp;C32194</f>
        <v>2371305240通所介護</v>
      </c>
      <c r="B32194" s="489">
        <v>2371305240</v>
      </c>
      <c r="C32194" s="489" t="s">
        <v>158</v>
      </c>
      <c r="D32194" s="489" t="s">
        <v>19452</v>
      </c>
    </row>
    <row r="32195" spans="1:4">
      <c r="A32195" s="489" t="str">
        <f t="shared" si="503"/>
        <v>2371400025介護予防支援</v>
      </c>
      <c r="B32195" s="489">
        <v>2371400025</v>
      </c>
      <c r="C32195" s="489" t="s">
        <v>2520</v>
      </c>
      <c r="D32195" s="489" t="s">
        <v>7604</v>
      </c>
    </row>
    <row r="32196" spans="1:4">
      <c r="A32196" s="489" t="str">
        <f t="shared" si="503"/>
        <v>2371400025居宅介護支援</v>
      </c>
      <c r="B32196" s="489">
        <v>2371400025</v>
      </c>
      <c r="C32196" s="489" t="s">
        <v>2519</v>
      </c>
      <c r="D32196" s="489" t="s">
        <v>7604</v>
      </c>
    </row>
    <row r="32197" spans="1:4">
      <c r="A32197" s="489" t="str">
        <f t="shared" si="503"/>
        <v>2371400025訪問介護</v>
      </c>
      <c r="B32197" s="489">
        <v>2371400025</v>
      </c>
      <c r="C32197" s="489" t="s">
        <v>140</v>
      </c>
      <c r="D32197" s="489" t="s">
        <v>7604</v>
      </c>
    </row>
    <row r="32198" spans="1:4">
      <c r="A32198" s="489" t="str">
        <f t="shared" si="503"/>
        <v>2371400025訪問介護</v>
      </c>
      <c r="B32198" s="489">
        <v>2371400025</v>
      </c>
      <c r="C32198" s="489" t="s">
        <v>140</v>
      </c>
      <c r="D32198" s="489" t="s">
        <v>7604</v>
      </c>
    </row>
    <row r="32199" spans="1:4">
      <c r="A32199" s="489" t="str">
        <f t="shared" si="503"/>
        <v>2371400025訪問型サービス（独自）</v>
      </c>
      <c r="B32199" s="489">
        <v>2371400025</v>
      </c>
      <c r="C32199" s="489" t="s">
        <v>2571</v>
      </c>
      <c r="D32199" s="489" t="s">
        <v>7604</v>
      </c>
    </row>
    <row r="32200" spans="1:4">
      <c r="A32200" s="489" t="str">
        <f t="shared" si="503"/>
        <v>2371400033居宅介護支援</v>
      </c>
      <c r="B32200" s="489">
        <v>2371400033</v>
      </c>
      <c r="C32200" s="489" t="s">
        <v>2519</v>
      </c>
      <c r="D32200" s="489" t="s">
        <v>7605</v>
      </c>
    </row>
    <row r="32201" spans="1:4">
      <c r="A32201" s="489" t="str">
        <f t="shared" si="503"/>
        <v>2371400041居宅介護支援</v>
      </c>
      <c r="B32201" s="489">
        <v>2371400041</v>
      </c>
      <c r="C32201" s="489" t="s">
        <v>2519</v>
      </c>
      <c r="D32201" s="489" t="s">
        <v>7606</v>
      </c>
    </row>
    <row r="32202" spans="1:4">
      <c r="A32202" s="489" t="str">
        <f t="shared" si="503"/>
        <v>2371400058居宅介護支援</v>
      </c>
      <c r="B32202" s="489">
        <v>2371400058</v>
      </c>
      <c r="C32202" s="489" t="s">
        <v>2519</v>
      </c>
      <c r="D32202" s="489" t="s">
        <v>7607</v>
      </c>
    </row>
    <row r="32203" spans="1:4">
      <c r="A32203" s="489" t="str">
        <f t="shared" si="503"/>
        <v>2371400066介護予防支援</v>
      </c>
      <c r="B32203" s="489">
        <v>2371400066</v>
      </c>
      <c r="C32203" s="489" t="s">
        <v>2520</v>
      </c>
      <c r="D32203" s="489" t="s">
        <v>7608</v>
      </c>
    </row>
    <row r="32204" spans="1:4">
      <c r="A32204" s="489" t="str">
        <f t="shared" si="503"/>
        <v>2371400066居宅介護支援</v>
      </c>
      <c r="B32204" s="489">
        <v>2371400066</v>
      </c>
      <c r="C32204" s="489" t="s">
        <v>2519</v>
      </c>
      <c r="D32204" s="489" t="s">
        <v>7608</v>
      </c>
    </row>
    <row r="32205" spans="1:4">
      <c r="A32205" s="489" t="str">
        <f t="shared" si="503"/>
        <v>2371400074居宅介護支援</v>
      </c>
      <c r="B32205" s="489">
        <v>2371400074</v>
      </c>
      <c r="C32205" s="489" t="s">
        <v>2519</v>
      </c>
      <c r="D32205" s="489" t="s">
        <v>7609</v>
      </c>
    </row>
    <row r="32206" spans="1:4">
      <c r="A32206" s="489" t="str">
        <f t="shared" si="503"/>
        <v>2371400082訪問介護</v>
      </c>
      <c r="B32206" s="489">
        <v>2371400082</v>
      </c>
      <c r="C32206" s="489" t="s">
        <v>140</v>
      </c>
      <c r="D32206" s="489" t="s">
        <v>7610</v>
      </c>
    </row>
    <row r="32207" spans="1:4">
      <c r="A32207" s="489" t="str">
        <f t="shared" si="503"/>
        <v>2371400082訪問介護</v>
      </c>
      <c r="B32207" s="489">
        <v>2371400082</v>
      </c>
      <c r="C32207" s="489" t="s">
        <v>140</v>
      </c>
      <c r="D32207" s="489" t="s">
        <v>7610</v>
      </c>
    </row>
    <row r="32208" spans="1:4">
      <c r="A32208" s="489" t="str">
        <f t="shared" si="503"/>
        <v>2371400082訪問型サービス（独自）</v>
      </c>
      <c r="B32208" s="489">
        <v>2371400082</v>
      </c>
      <c r="C32208" s="489" t="s">
        <v>2571</v>
      </c>
      <c r="D32208" s="489" t="s">
        <v>7610</v>
      </c>
    </row>
    <row r="32209" spans="1:4">
      <c r="A32209" s="489" t="str">
        <f t="shared" si="503"/>
        <v>2371400116居宅介護支援</v>
      </c>
      <c r="B32209" s="489">
        <v>2371400116</v>
      </c>
      <c r="C32209" s="489" t="s">
        <v>2519</v>
      </c>
      <c r="D32209" s="489" t="s">
        <v>7611</v>
      </c>
    </row>
    <row r="32210" spans="1:4">
      <c r="A32210" s="489" t="str">
        <f t="shared" si="503"/>
        <v>2371400124居宅介護支援</v>
      </c>
      <c r="B32210" s="489">
        <v>2371400124</v>
      </c>
      <c r="C32210" s="489" t="s">
        <v>2519</v>
      </c>
      <c r="D32210" s="489" t="s">
        <v>7612</v>
      </c>
    </row>
    <row r="32211" spans="1:4">
      <c r="A32211" s="489" t="str">
        <f t="shared" si="503"/>
        <v>2371400140介護予防短期入所生活介護</v>
      </c>
      <c r="B32211" s="489">
        <v>2371400140</v>
      </c>
      <c r="C32211" s="489" t="s">
        <v>2093</v>
      </c>
      <c r="D32211" s="489" t="s">
        <v>7613</v>
      </c>
    </row>
    <row r="32212" spans="1:4">
      <c r="A32212" s="489" t="str">
        <f t="shared" si="503"/>
        <v>2371400140介護老人福祉施設</v>
      </c>
      <c r="B32212" s="489">
        <v>2371400140</v>
      </c>
      <c r="C32212" s="489" t="s">
        <v>1921</v>
      </c>
      <c r="D32212" s="489" t="s">
        <v>7613</v>
      </c>
    </row>
    <row r="32213" spans="1:4">
      <c r="A32213" s="489" t="str">
        <f t="shared" si="503"/>
        <v>2371400140介護老人福祉施設</v>
      </c>
      <c r="B32213" s="489">
        <v>2371400140</v>
      </c>
      <c r="C32213" s="489" t="s">
        <v>1921</v>
      </c>
      <c r="D32213" s="489" t="s">
        <v>7613</v>
      </c>
    </row>
    <row r="32214" spans="1:4">
      <c r="A32214" s="489" t="str">
        <f t="shared" si="503"/>
        <v>2371400140短期入所生活介護</v>
      </c>
      <c r="B32214" s="489">
        <v>2371400140</v>
      </c>
      <c r="C32214" s="489" t="s">
        <v>2092</v>
      </c>
      <c r="D32214" s="489" t="s">
        <v>7613</v>
      </c>
    </row>
    <row r="32215" spans="1:4">
      <c r="A32215" s="489" t="str">
        <f t="shared" si="503"/>
        <v>2371400157介護老人福祉施設</v>
      </c>
      <c r="B32215" s="489">
        <v>2371400157</v>
      </c>
      <c r="C32215" s="489" t="s">
        <v>1921</v>
      </c>
      <c r="D32215" s="489" t="s">
        <v>7614</v>
      </c>
    </row>
    <row r="32216" spans="1:4">
      <c r="A32216" s="489" t="str">
        <f t="shared" si="503"/>
        <v>2371400157介護老人福祉施設</v>
      </c>
      <c r="B32216" s="489">
        <v>2371400157</v>
      </c>
      <c r="C32216" s="489" t="s">
        <v>1921</v>
      </c>
      <c r="D32216" s="489" t="s">
        <v>7614</v>
      </c>
    </row>
    <row r="32217" spans="1:4">
      <c r="A32217" s="489" t="str">
        <f t="shared" si="503"/>
        <v>2371400165介護予防短期入所生活介護</v>
      </c>
      <c r="B32217" s="489">
        <v>2371400165</v>
      </c>
      <c r="C32217" s="489" t="s">
        <v>2093</v>
      </c>
      <c r="D32217" s="489" t="s">
        <v>7615</v>
      </c>
    </row>
    <row r="32218" spans="1:4">
      <c r="A32218" s="489" t="str">
        <f t="shared" si="503"/>
        <v>2371400165介護老人福祉施設</v>
      </c>
      <c r="B32218" s="489">
        <v>2371400165</v>
      </c>
      <c r="C32218" s="489" t="s">
        <v>1921</v>
      </c>
      <c r="D32218" s="489" t="s">
        <v>7615</v>
      </c>
    </row>
    <row r="32219" spans="1:4">
      <c r="A32219" s="489" t="str">
        <f t="shared" si="503"/>
        <v>2371400165介護老人福祉施設</v>
      </c>
      <c r="B32219" s="489">
        <v>2371400165</v>
      </c>
      <c r="C32219" s="489" t="s">
        <v>1921</v>
      </c>
      <c r="D32219" s="489" t="s">
        <v>7615</v>
      </c>
    </row>
    <row r="32220" spans="1:4">
      <c r="A32220" s="489" t="str">
        <f t="shared" si="503"/>
        <v>2371400165介護老人福祉施設</v>
      </c>
      <c r="B32220" s="489">
        <v>2371400165</v>
      </c>
      <c r="C32220" s="489" t="s">
        <v>1921</v>
      </c>
      <c r="D32220" s="489" t="s">
        <v>7615</v>
      </c>
    </row>
    <row r="32221" spans="1:4">
      <c r="A32221" s="489" t="str">
        <f t="shared" si="503"/>
        <v>2371400165短期入所生活介護</v>
      </c>
      <c r="B32221" s="489">
        <v>2371400165</v>
      </c>
      <c r="C32221" s="489" t="s">
        <v>2092</v>
      </c>
      <c r="D32221" s="489" t="s">
        <v>7615</v>
      </c>
    </row>
    <row r="32222" spans="1:4">
      <c r="A32222" s="489" t="str">
        <f t="shared" si="503"/>
        <v>2371400165短期入所生活介護</v>
      </c>
      <c r="B32222" s="489">
        <v>2371400165</v>
      </c>
      <c r="C32222" s="489" t="s">
        <v>2092</v>
      </c>
      <c r="D32222" s="489" t="s">
        <v>7615</v>
      </c>
    </row>
    <row r="32223" spans="1:4">
      <c r="A32223" s="489" t="str">
        <f t="shared" si="503"/>
        <v>2371400173介護老人福祉施設</v>
      </c>
      <c r="B32223" s="489">
        <v>2371400173</v>
      </c>
      <c r="C32223" s="489" t="s">
        <v>1921</v>
      </c>
      <c r="D32223" s="489" t="s">
        <v>7616</v>
      </c>
    </row>
    <row r="32224" spans="1:4">
      <c r="A32224" s="489" t="str">
        <f t="shared" si="503"/>
        <v>2371400207居宅介護支援</v>
      </c>
      <c r="B32224" s="489">
        <v>2371400207</v>
      </c>
      <c r="C32224" s="489" t="s">
        <v>2519</v>
      </c>
      <c r="D32224" s="489" t="s">
        <v>7617</v>
      </c>
    </row>
    <row r="32225" spans="1:4">
      <c r="A32225" s="489" t="str">
        <f t="shared" si="503"/>
        <v>2371400223居宅介護支援</v>
      </c>
      <c r="B32225" s="489">
        <v>2371400223</v>
      </c>
      <c r="C32225" s="489" t="s">
        <v>2519</v>
      </c>
      <c r="D32225" s="489" t="s">
        <v>7618</v>
      </c>
    </row>
    <row r="32226" spans="1:4">
      <c r="A32226" s="489" t="str">
        <f t="shared" si="503"/>
        <v>2371400264訪問介護</v>
      </c>
      <c r="B32226" s="489">
        <v>2371400264</v>
      </c>
      <c r="C32226" s="489" t="s">
        <v>140</v>
      </c>
      <c r="D32226" s="489" t="s">
        <v>7619</v>
      </c>
    </row>
    <row r="32227" spans="1:4">
      <c r="A32227" s="489" t="str">
        <f t="shared" si="503"/>
        <v>2371400264訪問介護</v>
      </c>
      <c r="B32227" s="489">
        <v>2371400264</v>
      </c>
      <c r="C32227" s="489" t="s">
        <v>140</v>
      </c>
      <c r="D32227" s="489" t="s">
        <v>7619</v>
      </c>
    </row>
    <row r="32228" spans="1:4">
      <c r="A32228" s="489" t="str">
        <f t="shared" si="503"/>
        <v>2371400264訪問型サービス（独自）</v>
      </c>
      <c r="B32228" s="489">
        <v>2371400264</v>
      </c>
      <c r="C32228" s="489" t="s">
        <v>2571</v>
      </c>
      <c r="D32228" s="489" t="s">
        <v>7619</v>
      </c>
    </row>
    <row r="32229" spans="1:4">
      <c r="A32229" s="489" t="str">
        <f t="shared" si="503"/>
        <v>2371400272通所介護</v>
      </c>
      <c r="B32229" s="489">
        <v>2371400272</v>
      </c>
      <c r="C32229" s="489" t="s">
        <v>158</v>
      </c>
      <c r="D32229" s="489" t="s">
        <v>7620</v>
      </c>
    </row>
    <row r="32230" spans="1:4">
      <c r="A32230" s="489" t="str">
        <f t="shared" si="503"/>
        <v>2371400272通所型サービス（独自）</v>
      </c>
      <c r="B32230" s="489">
        <v>2371400272</v>
      </c>
      <c r="C32230" s="489" t="s">
        <v>2570</v>
      </c>
      <c r="D32230" s="489" t="s">
        <v>7620</v>
      </c>
    </row>
    <row r="32231" spans="1:4">
      <c r="A32231" s="489" t="str">
        <f t="shared" si="503"/>
        <v>2371400298通所介護</v>
      </c>
      <c r="B32231" s="489">
        <v>2371400298</v>
      </c>
      <c r="C32231" s="489" t="s">
        <v>158</v>
      </c>
      <c r="D32231" s="489" t="s">
        <v>7621</v>
      </c>
    </row>
    <row r="32232" spans="1:4">
      <c r="A32232" s="489" t="str">
        <f t="shared" si="503"/>
        <v>2371400298通所型サービス（独自）</v>
      </c>
      <c r="B32232" s="489">
        <v>2371400298</v>
      </c>
      <c r="C32232" s="489" t="s">
        <v>2570</v>
      </c>
      <c r="D32232" s="489" t="s">
        <v>7621</v>
      </c>
    </row>
    <row r="32233" spans="1:4">
      <c r="A32233" s="489" t="str">
        <f t="shared" si="503"/>
        <v>2371400306介護予防短期入所生活介護</v>
      </c>
      <c r="B32233" s="489">
        <v>2371400306</v>
      </c>
      <c r="C32233" s="489" t="s">
        <v>2093</v>
      </c>
      <c r="D32233" s="489" t="s">
        <v>7622</v>
      </c>
    </row>
    <row r="32234" spans="1:4">
      <c r="A32234" s="489" t="str">
        <f t="shared" si="503"/>
        <v>2371400306短期入所生活介護</v>
      </c>
      <c r="B32234" s="489">
        <v>2371400306</v>
      </c>
      <c r="C32234" s="489" t="s">
        <v>2092</v>
      </c>
      <c r="D32234" s="489" t="s">
        <v>7622</v>
      </c>
    </row>
    <row r="32235" spans="1:4">
      <c r="A32235" s="489" t="str">
        <f t="shared" si="503"/>
        <v>2371400314居宅介護支援</v>
      </c>
      <c r="B32235" s="489">
        <v>2371400314</v>
      </c>
      <c r="C32235" s="489" t="s">
        <v>2519</v>
      </c>
      <c r="D32235" s="489" t="s">
        <v>7623</v>
      </c>
    </row>
    <row r="32236" spans="1:4">
      <c r="A32236" s="489" t="str">
        <f t="shared" si="503"/>
        <v>2371400322介護予防訪問入浴介護</v>
      </c>
      <c r="B32236" s="489">
        <v>2371400322</v>
      </c>
      <c r="C32236" s="489" t="s">
        <v>2510</v>
      </c>
      <c r="D32236" s="489" t="s">
        <v>7605</v>
      </c>
    </row>
    <row r="32237" spans="1:4">
      <c r="A32237" s="489" t="str">
        <f t="shared" si="503"/>
        <v>2371400322訪問介護</v>
      </c>
      <c r="B32237" s="489">
        <v>2371400322</v>
      </c>
      <c r="C32237" s="489" t="s">
        <v>140</v>
      </c>
      <c r="D32237" s="489" t="s">
        <v>7605</v>
      </c>
    </row>
    <row r="32238" spans="1:4">
      <c r="A32238" s="489" t="str">
        <f t="shared" si="503"/>
        <v>2371400322訪問介護</v>
      </c>
      <c r="B32238" s="489">
        <v>2371400322</v>
      </c>
      <c r="C32238" s="489" t="s">
        <v>140</v>
      </c>
      <c r="D32238" s="489" t="s">
        <v>7605</v>
      </c>
    </row>
    <row r="32239" spans="1:4">
      <c r="A32239" s="489" t="str">
        <f t="shared" si="503"/>
        <v>2371400322訪問介護</v>
      </c>
      <c r="B32239" s="489">
        <v>2371400322</v>
      </c>
      <c r="C32239" s="489" t="s">
        <v>140</v>
      </c>
      <c r="D32239" s="489" t="s">
        <v>7605</v>
      </c>
    </row>
    <row r="32240" spans="1:4">
      <c r="A32240" s="489" t="str">
        <f t="shared" si="503"/>
        <v>2371400322訪問型サービス（独自）</v>
      </c>
      <c r="B32240" s="489">
        <v>2371400322</v>
      </c>
      <c r="C32240" s="489" t="s">
        <v>2571</v>
      </c>
      <c r="D32240" s="489" t="s">
        <v>7605</v>
      </c>
    </row>
    <row r="32241" spans="1:4">
      <c r="A32241" s="489" t="str">
        <f t="shared" si="503"/>
        <v>2371400322訪問入浴介護</v>
      </c>
      <c r="B32241" s="489">
        <v>2371400322</v>
      </c>
      <c r="C32241" s="489" t="s">
        <v>2509</v>
      </c>
      <c r="D32241" s="489" t="s">
        <v>7605</v>
      </c>
    </row>
    <row r="32242" spans="1:4">
      <c r="A32242" s="489" t="str">
        <f t="shared" si="503"/>
        <v>2371400330通所介護</v>
      </c>
      <c r="B32242" s="489">
        <v>2371400330</v>
      </c>
      <c r="C32242" s="489" t="s">
        <v>158</v>
      </c>
      <c r="D32242" s="489" t="s">
        <v>7624</v>
      </c>
    </row>
    <row r="32243" spans="1:4">
      <c r="A32243" s="489" t="str">
        <f t="shared" si="503"/>
        <v>2371400330通所型サービス（独自）</v>
      </c>
      <c r="B32243" s="489">
        <v>2371400330</v>
      </c>
      <c r="C32243" s="489" t="s">
        <v>2570</v>
      </c>
      <c r="D32243" s="489" t="s">
        <v>7624</v>
      </c>
    </row>
    <row r="32244" spans="1:4">
      <c r="A32244" s="489" t="str">
        <f t="shared" si="503"/>
        <v>2371400348通所介護</v>
      </c>
      <c r="B32244" s="489">
        <v>2371400348</v>
      </c>
      <c r="C32244" s="489" t="s">
        <v>158</v>
      </c>
      <c r="D32244" s="489" t="s">
        <v>7625</v>
      </c>
    </row>
    <row r="32245" spans="1:4">
      <c r="A32245" s="489" t="str">
        <f t="shared" si="503"/>
        <v>2371400348通所型サービス（独自）</v>
      </c>
      <c r="B32245" s="489">
        <v>2371400348</v>
      </c>
      <c r="C32245" s="489" t="s">
        <v>2570</v>
      </c>
      <c r="D32245" s="489" t="s">
        <v>7625</v>
      </c>
    </row>
    <row r="32246" spans="1:4">
      <c r="A32246" s="489" t="str">
        <f t="shared" si="503"/>
        <v>2371400355通所介護</v>
      </c>
      <c r="B32246" s="489">
        <v>2371400355</v>
      </c>
      <c r="C32246" s="489" t="s">
        <v>158</v>
      </c>
      <c r="D32246" s="489" t="s">
        <v>7626</v>
      </c>
    </row>
    <row r="32247" spans="1:4">
      <c r="A32247" s="489" t="str">
        <f t="shared" si="503"/>
        <v>2371400355通所型サービス（独自）</v>
      </c>
      <c r="B32247" s="489">
        <v>2371400355</v>
      </c>
      <c r="C32247" s="489" t="s">
        <v>2570</v>
      </c>
      <c r="D32247" s="489" t="s">
        <v>7626</v>
      </c>
    </row>
    <row r="32248" spans="1:4">
      <c r="A32248" s="489" t="str">
        <f t="shared" si="503"/>
        <v>2371400389介護予防通所リハビリテーション</v>
      </c>
      <c r="B32248" s="489">
        <v>2371400389</v>
      </c>
      <c r="C32248" s="489" t="s">
        <v>2512</v>
      </c>
      <c r="D32248" s="489" t="s">
        <v>19347</v>
      </c>
    </row>
    <row r="32249" spans="1:4">
      <c r="A32249" s="489" t="str">
        <f t="shared" si="503"/>
        <v>2371400389通所リハビリテーション</v>
      </c>
      <c r="B32249" s="489">
        <v>2371400389</v>
      </c>
      <c r="C32249" s="489" t="s">
        <v>2511</v>
      </c>
      <c r="D32249" s="489" t="s">
        <v>19347</v>
      </c>
    </row>
    <row r="32250" spans="1:4">
      <c r="A32250" s="489" t="str">
        <f t="shared" si="503"/>
        <v>2371400462介護予防短期入所生活介護</v>
      </c>
      <c r="B32250" s="489">
        <v>2371400462</v>
      </c>
      <c r="C32250" s="489" t="s">
        <v>2093</v>
      </c>
      <c r="D32250" s="489" t="s">
        <v>7617</v>
      </c>
    </row>
    <row r="32251" spans="1:4">
      <c r="A32251" s="489" t="str">
        <f t="shared" si="503"/>
        <v>2371400462介護予防短期入所生活介護</v>
      </c>
      <c r="B32251" s="489">
        <v>2371400462</v>
      </c>
      <c r="C32251" s="489" t="s">
        <v>2093</v>
      </c>
      <c r="D32251" s="489" t="s">
        <v>7617</v>
      </c>
    </row>
    <row r="32252" spans="1:4">
      <c r="A32252" s="489" t="str">
        <f t="shared" si="503"/>
        <v>2371400462短期入所生活介護</v>
      </c>
      <c r="B32252" s="489">
        <v>2371400462</v>
      </c>
      <c r="C32252" s="489" t="s">
        <v>2092</v>
      </c>
      <c r="D32252" s="489" t="s">
        <v>7617</v>
      </c>
    </row>
    <row r="32253" spans="1:4">
      <c r="A32253" s="489" t="str">
        <f t="shared" si="503"/>
        <v>2371400462短期入所生活介護</v>
      </c>
      <c r="B32253" s="489">
        <v>2371400462</v>
      </c>
      <c r="C32253" s="489" t="s">
        <v>2092</v>
      </c>
      <c r="D32253" s="489" t="s">
        <v>7617</v>
      </c>
    </row>
    <row r="32254" spans="1:4">
      <c r="A32254" s="489" t="str">
        <f t="shared" si="503"/>
        <v>2371400488訪問介護</v>
      </c>
      <c r="B32254" s="489">
        <v>2371400488</v>
      </c>
      <c r="C32254" s="489" t="s">
        <v>140</v>
      </c>
      <c r="D32254" s="489" t="s">
        <v>7627</v>
      </c>
    </row>
    <row r="32255" spans="1:4">
      <c r="A32255" s="489" t="str">
        <f t="shared" si="503"/>
        <v>2371400488訪問介護</v>
      </c>
      <c r="B32255" s="489">
        <v>2371400488</v>
      </c>
      <c r="C32255" s="489" t="s">
        <v>140</v>
      </c>
      <c r="D32255" s="489" t="s">
        <v>7627</v>
      </c>
    </row>
    <row r="32256" spans="1:4">
      <c r="A32256" s="489" t="str">
        <f t="shared" si="503"/>
        <v>2371400488訪問型サービス（独自）</v>
      </c>
      <c r="B32256" s="489">
        <v>2371400488</v>
      </c>
      <c r="C32256" s="489" t="s">
        <v>2571</v>
      </c>
      <c r="D32256" s="489" t="s">
        <v>7627</v>
      </c>
    </row>
    <row r="32257" spans="1:4">
      <c r="A32257" s="489" t="str">
        <f t="shared" si="503"/>
        <v>2371400496介護予防支援</v>
      </c>
      <c r="B32257" s="489">
        <v>2371400496</v>
      </c>
      <c r="C32257" s="489" t="s">
        <v>2520</v>
      </c>
      <c r="D32257" s="489" t="s">
        <v>7628</v>
      </c>
    </row>
    <row r="32258" spans="1:4">
      <c r="A32258" s="489" t="str">
        <f t="shared" ref="A32258:A32321" si="504">B32258&amp;C32258</f>
        <v>2371400496居宅介護支援</v>
      </c>
      <c r="B32258" s="489">
        <v>2371400496</v>
      </c>
      <c r="C32258" s="489" t="s">
        <v>2519</v>
      </c>
      <c r="D32258" s="489" t="s">
        <v>7628</v>
      </c>
    </row>
    <row r="32259" spans="1:4">
      <c r="A32259" s="489" t="str">
        <f t="shared" si="504"/>
        <v>2371400512通所介護</v>
      </c>
      <c r="B32259" s="489">
        <v>2371400512</v>
      </c>
      <c r="C32259" s="489" t="s">
        <v>158</v>
      </c>
      <c r="D32259" s="489" t="s">
        <v>7629</v>
      </c>
    </row>
    <row r="32260" spans="1:4">
      <c r="A32260" s="489" t="str">
        <f t="shared" si="504"/>
        <v>2371400512通所型サービス（独自）</v>
      </c>
      <c r="B32260" s="489">
        <v>2371400512</v>
      </c>
      <c r="C32260" s="489" t="s">
        <v>2570</v>
      </c>
      <c r="D32260" s="489" t="s">
        <v>7629</v>
      </c>
    </row>
    <row r="32261" spans="1:4">
      <c r="A32261" s="489" t="str">
        <f t="shared" si="504"/>
        <v>2371400512訪問介護</v>
      </c>
      <c r="B32261" s="489">
        <v>2371400512</v>
      </c>
      <c r="C32261" s="489" t="s">
        <v>140</v>
      </c>
      <c r="D32261" s="489" t="s">
        <v>7629</v>
      </c>
    </row>
    <row r="32262" spans="1:4">
      <c r="A32262" s="489" t="str">
        <f t="shared" si="504"/>
        <v>2371400512訪問介護</v>
      </c>
      <c r="B32262" s="489">
        <v>2371400512</v>
      </c>
      <c r="C32262" s="489" t="s">
        <v>140</v>
      </c>
      <c r="D32262" s="489" t="s">
        <v>7629</v>
      </c>
    </row>
    <row r="32263" spans="1:4">
      <c r="A32263" s="489" t="str">
        <f t="shared" si="504"/>
        <v>2371400595介護予防訪問入浴介護</v>
      </c>
      <c r="B32263" s="489">
        <v>2371400595</v>
      </c>
      <c r="C32263" s="489" t="s">
        <v>2510</v>
      </c>
      <c r="D32263" s="489" t="s">
        <v>7630</v>
      </c>
    </row>
    <row r="32264" spans="1:4">
      <c r="A32264" s="489" t="str">
        <f t="shared" si="504"/>
        <v>2371400595訪問入浴介護</v>
      </c>
      <c r="B32264" s="489">
        <v>2371400595</v>
      </c>
      <c r="C32264" s="489" t="s">
        <v>2509</v>
      </c>
      <c r="D32264" s="489" t="s">
        <v>7630</v>
      </c>
    </row>
    <row r="32265" spans="1:4">
      <c r="A32265" s="489" t="str">
        <f t="shared" si="504"/>
        <v>2371400611訪問介護</v>
      </c>
      <c r="B32265" s="489">
        <v>2371400611</v>
      </c>
      <c r="C32265" s="489" t="s">
        <v>140</v>
      </c>
      <c r="D32265" s="489" t="s">
        <v>7631</v>
      </c>
    </row>
    <row r="32266" spans="1:4">
      <c r="A32266" s="489" t="str">
        <f t="shared" si="504"/>
        <v>2371400611訪問介護</v>
      </c>
      <c r="B32266" s="489">
        <v>2371400611</v>
      </c>
      <c r="C32266" s="489" t="s">
        <v>140</v>
      </c>
      <c r="D32266" s="489" t="s">
        <v>7631</v>
      </c>
    </row>
    <row r="32267" spans="1:4">
      <c r="A32267" s="489" t="str">
        <f t="shared" si="504"/>
        <v>2371400611訪問型サービス（独自）</v>
      </c>
      <c r="B32267" s="489">
        <v>2371400611</v>
      </c>
      <c r="C32267" s="489" t="s">
        <v>2571</v>
      </c>
      <c r="D32267" s="489" t="s">
        <v>7631</v>
      </c>
    </row>
    <row r="32268" spans="1:4">
      <c r="A32268" s="489" t="str">
        <f t="shared" si="504"/>
        <v>2371400652介護予防通所リハビリテーション</v>
      </c>
      <c r="B32268" s="489">
        <v>2371400652</v>
      </c>
      <c r="C32268" s="489" t="s">
        <v>2512</v>
      </c>
      <c r="D32268" s="489" t="s">
        <v>19348</v>
      </c>
    </row>
    <row r="32269" spans="1:4">
      <c r="A32269" s="489" t="str">
        <f t="shared" si="504"/>
        <v>2371400652通所リハビリテーション</v>
      </c>
      <c r="B32269" s="489">
        <v>2371400652</v>
      </c>
      <c r="C32269" s="489" t="s">
        <v>2511</v>
      </c>
      <c r="D32269" s="489" t="s">
        <v>19348</v>
      </c>
    </row>
    <row r="32270" spans="1:4">
      <c r="A32270" s="489" t="str">
        <f t="shared" si="504"/>
        <v>2371400652通所リハビリテーション</v>
      </c>
      <c r="B32270" s="489">
        <v>2371400652</v>
      </c>
      <c r="C32270" s="489" t="s">
        <v>2511</v>
      </c>
      <c r="D32270" s="489" t="s">
        <v>19348</v>
      </c>
    </row>
    <row r="32271" spans="1:4">
      <c r="A32271" s="489" t="str">
        <f t="shared" si="504"/>
        <v>2371400751介護予防特定施設入居者生活介護</v>
      </c>
      <c r="B32271" s="489">
        <v>2371400751</v>
      </c>
      <c r="C32271" s="489" t="s">
        <v>2514</v>
      </c>
      <c r="D32271" s="489" t="s">
        <v>7632</v>
      </c>
    </row>
    <row r="32272" spans="1:4">
      <c r="A32272" s="489" t="str">
        <f t="shared" si="504"/>
        <v>2371400751特定施設入居者生活介護</v>
      </c>
      <c r="B32272" s="489">
        <v>2371400751</v>
      </c>
      <c r="C32272" s="489" t="s">
        <v>2513</v>
      </c>
      <c r="D32272" s="489" t="s">
        <v>7632</v>
      </c>
    </row>
    <row r="32273" spans="1:4">
      <c r="A32273" s="489" t="str">
        <f t="shared" si="504"/>
        <v>2371400769介護予防訪問入浴介護</v>
      </c>
      <c r="B32273" s="489">
        <v>2371400769</v>
      </c>
      <c r="C32273" s="489" t="s">
        <v>2510</v>
      </c>
      <c r="D32273" s="489" t="s">
        <v>7633</v>
      </c>
    </row>
    <row r="32274" spans="1:4">
      <c r="A32274" s="489" t="str">
        <f t="shared" si="504"/>
        <v>2371400769訪問入浴介護</v>
      </c>
      <c r="B32274" s="489">
        <v>2371400769</v>
      </c>
      <c r="C32274" s="489" t="s">
        <v>2509</v>
      </c>
      <c r="D32274" s="489" t="s">
        <v>7633</v>
      </c>
    </row>
    <row r="32275" spans="1:4">
      <c r="A32275" s="489" t="str">
        <f t="shared" si="504"/>
        <v>2371400785通所介護</v>
      </c>
      <c r="B32275" s="489">
        <v>2371400785</v>
      </c>
      <c r="C32275" s="489" t="s">
        <v>158</v>
      </c>
      <c r="D32275" s="489" t="s">
        <v>7634</v>
      </c>
    </row>
    <row r="32276" spans="1:4">
      <c r="A32276" s="489" t="str">
        <f t="shared" si="504"/>
        <v>2371400785通所介護</v>
      </c>
      <c r="B32276" s="489">
        <v>2371400785</v>
      </c>
      <c r="C32276" s="489" t="s">
        <v>158</v>
      </c>
      <c r="D32276" s="489" t="s">
        <v>7634</v>
      </c>
    </row>
    <row r="32277" spans="1:4">
      <c r="A32277" s="489" t="str">
        <f t="shared" si="504"/>
        <v>2371400785通所型サービス（独自）</v>
      </c>
      <c r="B32277" s="489">
        <v>2371400785</v>
      </c>
      <c r="C32277" s="489" t="s">
        <v>2570</v>
      </c>
      <c r="D32277" s="489" t="s">
        <v>7634</v>
      </c>
    </row>
    <row r="32278" spans="1:4">
      <c r="A32278" s="489" t="str">
        <f t="shared" si="504"/>
        <v>2371400793介護予防認知症対応型共同生活介護</v>
      </c>
      <c r="B32278" s="489">
        <v>2371400793</v>
      </c>
      <c r="C32278" s="489" t="s">
        <v>2088</v>
      </c>
      <c r="D32278" s="489" t="s">
        <v>7635</v>
      </c>
    </row>
    <row r="32279" spans="1:4">
      <c r="A32279" s="489" t="str">
        <f t="shared" si="504"/>
        <v>2371400793認知症対応型共同生活介護</v>
      </c>
      <c r="B32279" s="489">
        <v>2371400793</v>
      </c>
      <c r="C32279" s="489" t="s">
        <v>2087</v>
      </c>
      <c r="D32279" s="489" t="s">
        <v>7635</v>
      </c>
    </row>
    <row r="32280" spans="1:4">
      <c r="A32280" s="489" t="str">
        <f t="shared" si="504"/>
        <v>2371400801介護予防認知症対応型共同生活介護（短期利用型）</v>
      </c>
      <c r="B32280" s="489">
        <v>2371400801</v>
      </c>
      <c r="C32280" s="489" t="s">
        <v>19398</v>
      </c>
      <c r="D32280" s="489" t="s">
        <v>7636</v>
      </c>
    </row>
    <row r="32281" spans="1:4">
      <c r="A32281" s="489" t="str">
        <f t="shared" si="504"/>
        <v>2371400801介護予防認知症対応型共同生活介護</v>
      </c>
      <c r="B32281" s="489">
        <v>2371400801</v>
      </c>
      <c r="C32281" s="489" t="s">
        <v>2088</v>
      </c>
      <c r="D32281" s="489" t="s">
        <v>7636</v>
      </c>
    </row>
    <row r="32282" spans="1:4">
      <c r="A32282" s="489" t="str">
        <f t="shared" si="504"/>
        <v>2371400801認知症対応型共同生活介護（短期利用型）</v>
      </c>
      <c r="B32282" s="489">
        <v>2371400801</v>
      </c>
      <c r="C32282" s="489" t="s">
        <v>19399</v>
      </c>
      <c r="D32282" s="489" t="s">
        <v>7636</v>
      </c>
    </row>
    <row r="32283" spans="1:4">
      <c r="A32283" s="489" t="str">
        <f t="shared" si="504"/>
        <v>2371400801認知症対応型共同生活介護</v>
      </c>
      <c r="B32283" s="489">
        <v>2371400801</v>
      </c>
      <c r="C32283" s="489" t="s">
        <v>2087</v>
      </c>
      <c r="D32283" s="489" t="s">
        <v>7636</v>
      </c>
    </row>
    <row r="32284" spans="1:4">
      <c r="A32284" s="489" t="str">
        <f t="shared" si="504"/>
        <v>2371400835訪問介護</v>
      </c>
      <c r="B32284" s="489">
        <v>2371400835</v>
      </c>
      <c r="C32284" s="489" t="s">
        <v>140</v>
      </c>
      <c r="D32284" s="489" t="s">
        <v>7637</v>
      </c>
    </row>
    <row r="32285" spans="1:4">
      <c r="A32285" s="489" t="str">
        <f t="shared" si="504"/>
        <v>2371400835訪問介護</v>
      </c>
      <c r="B32285" s="489">
        <v>2371400835</v>
      </c>
      <c r="C32285" s="489" t="s">
        <v>140</v>
      </c>
      <c r="D32285" s="489" t="s">
        <v>7637</v>
      </c>
    </row>
    <row r="32286" spans="1:4">
      <c r="A32286" s="489" t="str">
        <f t="shared" si="504"/>
        <v>2371400835訪問型サービス（独自）</v>
      </c>
      <c r="B32286" s="489">
        <v>2371400835</v>
      </c>
      <c r="C32286" s="489" t="s">
        <v>2571</v>
      </c>
      <c r="D32286" s="489" t="s">
        <v>7637</v>
      </c>
    </row>
    <row r="32287" spans="1:4">
      <c r="A32287" s="489" t="str">
        <f t="shared" si="504"/>
        <v>2371400850訪問介護</v>
      </c>
      <c r="B32287" s="489">
        <v>2371400850</v>
      </c>
      <c r="C32287" s="489" t="s">
        <v>140</v>
      </c>
      <c r="D32287" s="489" t="s">
        <v>7638</v>
      </c>
    </row>
    <row r="32288" spans="1:4">
      <c r="A32288" s="489" t="str">
        <f t="shared" si="504"/>
        <v>2371400850訪問介護</v>
      </c>
      <c r="B32288" s="489">
        <v>2371400850</v>
      </c>
      <c r="C32288" s="489" t="s">
        <v>140</v>
      </c>
      <c r="D32288" s="489" t="s">
        <v>7638</v>
      </c>
    </row>
    <row r="32289" spans="1:4">
      <c r="A32289" s="489" t="str">
        <f t="shared" si="504"/>
        <v>2371400850訪問型サービス（独自）</v>
      </c>
      <c r="B32289" s="489">
        <v>2371400850</v>
      </c>
      <c r="C32289" s="489" t="s">
        <v>2571</v>
      </c>
      <c r="D32289" s="489" t="s">
        <v>7638</v>
      </c>
    </row>
    <row r="32290" spans="1:4">
      <c r="A32290" s="489" t="str">
        <f t="shared" si="504"/>
        <v>2371400884介護予防認知症対応型共同生活介護</v>
      </c>
      <c r="B32290" s="489">
        <v>2371400884</v>
      </c>
      <c r="C32290" s="489" t="s">
        <v>2088</v>
      </c>
      <c r="D32290" s="489" t="s">
        <v>7639</v>
      </c>
    </row>
    <row r="32291" spans="1:4">
      <c r="A32291" s="489" t="str">
        <f t="shared" si="504"/>
        <v>2371400884認知症対応型共同生活介護</v>
      </c>
      <c r="B32291" s="489">
        <v>2371400884</v>
      </c>
      <c r="C32291" s="489" t="s">
        <v>2087</v>
      </c>
      <c r="D32291" s="489" t="s">
        <v>7639</v>
      </c>
    </row>
    <row r="32292" spans="1:4">
      <c r="A32292" s="489" t="str">
        <f t="shared" si="504"/>
        <v>2371400892介護予防支援</v>
      </c>
      <c r="B32292" s="489">
        <v>2371400892</v>
      </c>
      <c r="C32292" s="489" t="s">
        <v>2520</v>
      </c>
      <c r="D32292" s="489" t="s">
        <v>7640</v>
      </c>
    </row>
    <row r="32293" spans="1:4">
      <c r="A32293" s="489" t="str">
        <f t="shared" si="504"/>
        <v>2371400892居宅介護支援</v>
      </c>
      <c r="B32293" s="489">
        <v>2371400892</v>
      </c>
      <c r="C32293" s="489" t="s">
        <v>2519</v>
      </c>
      <c r="D32293" s="489" t="s">
        <v>7640</v>
      </c>
    </row>
    <row r="32294" spans="1:4">
      <c r="A32294" s="489" t="str">
        <f t="shared" si="504"/>
        <v>2371400900介護予防認知症対応型共同生活介護</v>
      </c>
      <c r="B32294" s="489">
        <v>2371400900</v>
      </c>
      <c r="C32294" s="489" t="s">
        <v>2088</v>
      </c>
      <c r="D32294" s="489" t="s">
        <v>7641</v>
      </c>
    </row>
    <row r="32295" spans="1:4">
      <c r="A32295" s="489" t="str">
        <f t="shared" si="504"/>
        <v>2371400900認知症対応型共同生活介護（短期利用型）</v>
      </c>
      <c r="B32295" s="489">
        <v>2371400900</v>
      </c>
      <c r="C32295" s="489" t="s">
        <v>19399</v>
      </c>
      <c r="D32295" s="489" t="s">
        <v>7641</v>
      </c>
    </row>
    <row r="32296" spans="1:4">
      <c r="A32296" s="489" t="str">
        <f t="shared" si="504"/>
        <v>2371400900認知症対応型共同生活介護</v>
      </c>
      <c r="B32296" s="489">
        <v>2371400900</v>
      </c>
      <c r="C32296" s="489" t="s">
        <v>2087</v>
      </c>
      <c r="D32296" s="489" t="s">
        <v>7641</v>
      </c>
    </row>
    <row r="32297" spans="1:4">
      <c r="A32297" s="489" t="str">
        <f t="shared" si="504"/>
        <v>2371400942介護予防特定施設入居者生活介護</v>
      </c>
      <c r="B32297" s="489">
        <v>2371400942</v>
      </c>
      <c r="C32297" s="489" t="s">
        <v>2514</v>
      </c>
      <c r="D32297" s="489" t="s">
        <v>7642</v>
      </c>
    </row>
    <row r="32298" spans="1:4">
      <c r="A32298" s="489" t="str">
        <f t="shared" si="504"/>
        <v>2371400942特定施設入居者生活介護</v>
      </c>
      <c r="B32298" s="489">
        <v>2371400942</v>
      </c>
      <c r="C32298" s="489" t="s">
        <v>2513</v>
      </c>
      <c r="D32298" s="489" t="s">
        <v>7642</v>
      </c>
    </row>
    <row r="32299" spans="1:4">
      <c r="A32299" s="489" t="str">
        <f t="shared" si="504"/>
        <v>2371400959介護予防認知症対応型共同生活介護</v>
      </c>
      <c r="B32299" s="489">
        <v>2371400959</v>
      </c>
      <c r="C32299" s="489" t="s">
        <v>2088</v>
      </c>
      <c r="D32299" s="489" t="s">
        <v>7643</v>
      </c>
    </row>
    <row r="32300" spans="1:4">
      <c r="A32300" s="489" t="str">
        <f t="shared" si="504"/>
        <v>2371400959認知症対応型共同生活介護</v>
      </c>
      <c r="B32300" s="489">
        <v>2371400959</v>
      </c>
      <c r="C32300" s="489" t="s">
        <v>2087</v>
      </c>
      <c r="D32300" s="489" t="s">
        <v>7643</v>
      </c>
    </row>
    <row r="32301" spans="1:4">
      <c r="A32301" s="489" t="str">
        <f t="shared" si="504"/>
        <v>2371401007通所介護</v>
      </c>
      <c r="B32301" s="489">
        <v>2371401007</v>
      </c>
      <c r="C32301" s="489" t="s">
        <v>158</v>
      </c>
      <c r="D32301" s="489" t="s">
        <v>7644</v>
      </c>
    </row>
    <row r="32302" spans="1:4">
      <c r="A32302" s="489" t="str">
        <f t="shared" si="504"/>
        <v>2371401007通所型サービス（独自）</v>
      </c>
      <c r="B32302" s="489">
        <v>2371401007</v>
      </c>
      <c r="C32302" s="489" t="s">
        <v>2570</v>
      </c>
      <c r="D32302" s="489" t="s">
        <v>7644</v>
      </c>
    </row>
    <row r="32303" spans="1:4">
      <c r="A32303" s="489" t="str">
        <f t="shared" si="504"/>
        <v>2371401056介護予防特定施設入居者生活介護</v>
      </c>
      <c r="B32303" s="489">
        <v>2371401056</v>
      </c>
      <c r="C32303" s="489" t="s">
        <v>2514</v>
      </c>
      <c r="D32303" s="489" t="s">
        <v>7645</v>
      </c>
    </row>
    <row r="32304" spans="1:4">
      <c r="A32304" s="489" t="str">
        <f t="shared" si="504"/>
        <v>2371401056特定施設入居者生活介護</v>
      </c>
      <c r="B32304" s="489">
        <v>2371401056</v>
      </c>
      <c r="C32304" s="489" t="s">
        <v>2513</v>
      </c>
      <c r="D32304" s="489" t="s">
        <v>7645</v>
      </c>
    </row>
    <row r="32305" spans="1:4">
      <c r="A32305" s="489" t="str">
        <f t="shared" si="504"/>
        <v>2371401072訪問介護</v>
      </c>
      <c r="B32305" s="489">
        <v>2371401072</v>
      </c>
      <c r="C32305" s="489" t="s">
        <v>140</v>
      </c>
      <c r="D32305" s="489" t="s">
        <v>7646</v>
      </c>
    </row>
    <row r="32306" spans="1:4">
      <c r="A32306" s="489" t="str">
        <f t="shared" si="504"/>
        <v>2371401072訪問介護</v>
      </c>
      <c r="B32306" s="489">
        <v>2371401072</v>
      </c>
      <c r="C32306" s="489" t="s">
        <v>140</v>
      </c>
      <c r="D32306" s="489" t="s">
        <v>7646</v>
      </c>
    </row>
    <row r="32307" spans="1:4">
      <c r="A32307" s="489" t="str">
        <f t="shared" si="504"/>
        <v>2371401072訪問型サービス（独自）</v>
      </c>
      <c r="B32307" s="489">
        <v>2371401072</v>
      </c>
      <c r="C32307" s="489" t="s">
        <v>2571</v>
      </c>
      <c r="D32307" s="489" t="s">
        <v>7646</v>
      </c>
    </row>
    <row r="32308" spans="1:4">
      <c r="A32308" s="489" t="str">
        <f t="shared" si="504"/>
        <v>2371401114居宅介護支援</v>
      </c>
      <c r="B32308" s="489">
        <v>2371401114</v>
      </c>
      <c r="C32308" s="489" t="s">
        <v>2519</v>
      </c>
      <c r="D32308" s="489" t="s">
        <v>7647</v>
      </c>
    </row>
    <row r="32309" spans="1:4">
      <c r="A32309" s="489" t="str">
        <f t="shared" si="504"/>
        <v>2371401122介護予防支援</v>
      </c>
      <c r="B32309" s="489">
        <v>2371401122</v>
      </c>
      <c r="C32309" s="489" t="s">
        <v>2520</v>
      </c>
      <c r="D32309" s="489" t="s">
        <v>7648</v>
      </c>
    </row>
    <row r="32310" spans="1:4">
      <c r="A32310" s="489" t="str">
        <f t="shared" si="504"/>
        <v>2371401122居宅介護支援</v>
      </c>
      <c r="B32310" s="489">
        <v>2371401122</v>
      </c>
      <c r="C32310" s="489" t="s">
        <v>2519</v>
      </c>
      <c r="D32310" s="489" t="s">
        <v>7648</v>
      </c>
    </row>
    <row r="32311" spans="1:4">
      <c r="A32311" s="489" t="str">
        <f t="shared" si="504"/>
        <v>2371401148訪問介護</v>
      </c>
      <c r="B32311" s="489">
        <v>2371401148</v>
      </c>
      <c r="C32311" s="489" t="s">
        <v>140</v>
      </c>
      <c r="D32311" s="489" t="s">
        <v>7649</v>
      </c>
    </row>
    <row r="32312" spans="1:4">
      <c r="A32312" s="489" t="str">
        <f t="shared" si="504"/>
        <v>2371401148訪問介護</v>
      </c>
      <c r="B32312" s="489">
        <v>2371401148</v>
      </c>
      <c r="C32312" s="489" t="s">
        <v>140</v>
      </c>
      <c r="D32312" s="489" t="s">
        <v>7649</v>
      </c>
    </row>
    <row r="32313" spans="1:4">
      <c r="A32313" s="489" t="str">
        <f t="shared" si="504"/>
        <v>2371401148訪問型サービス（独自）</v>
      </c>
      <c r="B32313" s="489">
        <v>2371401148</v>
      </c>
      <c r="C32313" s="489" t="s">
        <v>2571</v>
      </c>
      <c r="D32313" s="489" t="s">
        <v>7649</v>
      </c>
    </row>
    <row r="32314" spans="1:4">
      <c r="A32314" s="489" t="str">
        <f t="shared" si="504"/>
        <v>2371401205介護老人福祉施設</v>
      </c>
      <c r="B32314" s="489">
        <v>2371401205</v>
      </c>
      <c r="C32314" s="489" t="s">
        <v>1921</v>
      </c>
      <c r="D32314" s="489" t="s">
        <v>7650</v>
      </c>
    </row>
    <row r="32315" spans="1:4">
      <c r="A32315" s="489" t="str">
        <f t="shared" si="504"/>
        <v>2371401213介護予防短期入所生活介護</v>
      </c>
      <c r="B32315" s="489">
        <v>2371401213</v>
      </c>
      <c r="C32315" s="489" t="s">
        <v>2093</v>
      </c>
      <c r="D32315" s="489" t="s">
        <v>7651</v>
      </c>
    </row>
    <row r="32316" spans="1:4">
      <c r="A32316" s="489" t="str">
        <f t="shared" si="504"/>
        <v>2371401213短期入所生活介護</v>
      </c>
      <c r="B32316" s="489">
        <v>2371401213</v>
      </c>
      <c r="C32316" s="489" t="s">
        <v>2092</v>
      </c>
      <c r="D32316" s="489" t="s">
        <v>7651</v>
      </c>
    </row>
    <row r="32317" spans="1:4">
      <c r="A32317" s="489" t="str">
        <f t="shared" si="504"/>
        <v>2371401221介護予防認知症対応型共同生活介護</v>
      </c>
      <c r="B32317" s="489">
        <v>2371401221</v>
      </c>
      <c r="C32317" s="489" t="s">
        <v>2088</v>
      </c>
      <c r="D32317" s="489" t="s">
        <v>7652</v>
      </c>
    </row>
    <row r="32318" spans="1:4">
      <c r="A32318" s="489" t="str">
        <f t="shared" si="504"/>
        <v>2371401221認知症対応型共同生活介護</v>
      </c>
      <c r="B32318" s="489">
        <v>2371401221</v>
      </c>
      <c r="C32318" s="489" t="s">
        <v>2087</v>
      </c>
      <c r="D32318" s="489" t="s">
        <v>7652</v>
      </c>
    </row>
    <row r="32319" spans="1:4">
      <c r="A32319" s="489" t="str">
        <f t="shared" si="504"/>
        <v>2371401239通所介護</v>
      </c>
      <c r="B32319" s="489">
        <v>2371401239</v>
      </c>
      <c r="C32319" s="489" t="s">
        <v>158</v>
      </c>
      <c r="D32319" s="489" t="s">
        <v>7653</v>
      </c>
    </row>
    <row r="32320" spans="1:4">
      <c r="A32320" s="489" t="str">
        <f t="shared" si="504"/>
        <v>2371401239通所型サービス（独自）</v>
      </c>
      <c r="B32320" s="489">
        <v>2371401239</v>
      </c>
      <c r="C32320" s="489" t="s">
        <v>2570</v>
      </c>
      <c r="D32320" s="489" t="s">
        <v>7653</v>
      </c>
    </row>
    <row r="32321" spans="1:4">
      <c r="A32321" s="489" t="str">
        <f t="shared" si="504"/>
        <v>2371401247居宅介護支援</v>
      </c>
      <c r="B32321" s="489">
        <v>2371401247</v>
      </c>
      <c r="C32321" s="489" t="s">
        <v>2519</v>
      </c>
      <c r="D32321" s="489" t="s">
        <v>7653</v>
      </c>
    </row>
    <row r="32322" spans="1:4">
      <c r="A32322" s="489" t="str">
        <f t="shared" ref="A32322:A32385" si="505">B32322&amp;C32322</f>
        <v>2371401270訪問介護</v>
      </c>
      <c r="B32322" s="489">
        <v>2371401270</v>
      </c>
      <c r="C32322" s="489" t="s">
        <v>140</v>
      </c>
      <c r="D32322" s="489" t="s">
        <v>7654</v>
      </c>
    </row>
    <row r="32323" spans="1:4">
      <c r="A32323" s="489" t="str">
        <f t="shared" si="505"/>
        <v>2371401270訪問介護</v>
      </c>
      <c r="B32323" s="489">
        <v>2371401270</v>
      </c>
      <c r="C32323" s="489" t="s">
        <v>140</v>
      </c>
      <c r="D32323" s="489" t="s">
        <v>7654</v>
      </c>
    </row>
    <row r="32324" spans="1:4">
      <c r="A32324" s="489" t="str">
        <f t="shared" si="505"/>
        <v>2371401270訪問型サービス（独自）</v>
      </c>
      <c r="B32324" s="489">
        <v>2371401270</v>
      </c>
      <c r="C32324" s="489" t="s">
        <v>2571</v>
      </c>
      <c r="D32324" s="489" t="s">
        <v>7654</v>
      </c>
    </row>
    <row r="32325" spans="1:4">
      <c r="A32325" s="489" t="str">
        <f t="shared" si="505"/>
        <v>2371401288介護予防認知症対応型共同生活介護</v>
      </c>
      <c r="B32325" s="489">
        <v>2371401288</v>
      </c>
      <c r="C32325" s="489" t="s">
        <v>2088</v>
      </c>
      <c r="D32325" s="489" t="s">
        <v>7655</v>
      </c>
    </row>
    <row r="32326" spans="1:4">
      <c r="A32326" s="489" t="str">
        <f t="shared" si="505"/>
        <v>2371401288認知症対応型共同生活介護</v>
      </c>
      <c r="B32326" s="489">
        <v>2371401288</v>
      </c>
      <c r="C32326" s="489" t="s">
        <v>2087</v>
      </c>
      <c r="D32326" s="489" t="s">
        <v>7655</v>
      </c>
    </row>
    <row r="32327" spans="1:4">
      <c r="A32327" s="489" t="str">
        <f t="shared" si="505"/>
        <v>2371401312訪問介護</v>
      </c>
      <c r="B32327" s="489">
        <v>2371401312</v>
      </c>
      <c r="C32327" s="489" t="s">
        <v>140</v>
      </c>
      <c r="D32327" s="489" t="s">
        <v>7656</v>
      </c>
    </row>
    <row r="32328" spans="1:4">
      <c r="A32328" s="489" t="str">
        <f t="shared" si="505"/>
        <v>2371401312訪問介護</v>
      </c>
      <c r="B32328" s="489">
        <v>2371401312</v>
      </c>
      <c r="C32328" s="489" t="s">
        <v>140</v>
      </c>
      <c r="D32328" s="489" t="s">
        <v>7656</v>
      </c>
    </row>
    <row r="32329" spans="1:4">
      <c r="A32329" s="489" t="str">
        <f t="shared" si="505"/>
        <v>2371401312訪問介護</v>
      </c>
      <c r="B32329" s="489">
        <v>2371401312</v>
      </c>
      <c r="C32329" s="489" t="s">
        <v>140</v>
      </c>
      <c r="D32329" s="489" t="s">
        <v>7656</v>
      </c>
    </row>
    <row r="32330" spans="1:4">
      <c r="A32330" s="489" t="str">
        <f t="shared" si="505"/>
        <v>2371401353介護予防認知症対応型共同生活介護</v>
      </c>
      <c r="B32330" s="489">
        <v>2371401353</v>
      </c>
      <c r="C32330" s="489" t="s">
        <v>2088</v>
      </c>
      <c r="D32330" s="489" t="s">
        <v>7657</v>
      </c>
    </row>
    <row r="32331" spans="1:4">
      <c r="A32331" s="489" t="str">
        <f t="shared" si="505"/>
        <v>2371401353認知症対応型共同生活介護</v>
      </c>
      <c r="B32331" s="489">
        <v>2371401353</v>
      </c>
      <c r="C32331" s="489" t="s">
        <v>2087</v>
      </c>
      <c r="D32331" s="489" t="s">
        <v>7657</v>
      </c>
    </row>
    <row r="32332" spans="1:4">
      <c r="A32332" s="489" t="str">
        <f t="shared" si="505"/>
        <v>2371401361訪問介護</v>
      </c>
      <c r="B32332" s="489">
        <v>2371401361</v>
      </c>
      <c r="C32332" s="489" t="s">
        <v>140</v>
      </c>
      <c r="D32332" s="489" t="s">
        <v>7658</v>
      </c>
    </row>
    <row r="32333" spans="1:4">
      <c r="A32333" s="489" t="str">
        <f t="shared" si="505"/>
        <v>2371401361訪問介護</v>
      </c>
      <c r="B32333" s="489">
        <v>2371401361</v>
      </c>
      <c r="C32333" s="489" t="s">
        <v>140</v>
      </c>
      <c r="D32333" s="489" t="s">
        <v>7658</v>
      </c>
    </row>
    <row r="32334" spans="1:4">
      <c r="A32334" s="489" t="str">
        <f t="shared" si="505"/>
        <v>2371401361訪問型サービス（独自）</v>
      </c>
      <c r="B32334" s="489">
        <v>2371401361</v>
      </c>
      <c r="C32334" s="489" t="s">
        <v>2571</v>
      </c>
      <c r="D32334" s="489" t="s">
        <v>7658</v>
      </c>
    </row>
    <row r="32335" spans="1:4">
      <c r="A32335" s="489" t="str">
        <f t="shared" si="505"/>
        <v>2371401379地域密着型通所介護</v>
      </c>
      <c r="B32335" s="489">
        <v>2371401379</v>
      </c>
      <c r="C32335" s="489" t="s">
        <v>161</v>
      </c>
      <c r="D32335" s="489" t="s">
        <v>7659</v>
      </c>
    </row>
    <row r="32336" spans="1:4">
      <c r="A32336" s="489" t="str">
        <f t="shared" si="505"/>
        <v>2371401379通所型サービス（独自）</v>
      </c>
      <c r="B32336" s="489">
        <v>2371401379</v>
      </c>
      <c r="C32336" s="489" t="s">
        <v>2570</v>
      </c>
      <c r="D32336" s="489" t="s">
        <v>7659</v>
      </c>
    </row>
    <row r="32337" spans="1:4">
      <c r="A32337" s="489" t="str">
        <f t="shared" si="505"/>
        <v>2371401395介護予防認知症対応型共同生活介護</v>
      </c>
      <c r="B32337" s="489">
        <v>2371401395</v>
      </c>
      <c r="C32337" s="489" t="s">
        <v>2088</v>
      </c>
      <c r="D32337" s="489" t="s">
        <v>7660</v>
      </c>
    </row>
    <row r="32338" spans="1:4">
      <c r="A32338" s="489" t="str">
        <f t="shared" si="505"/>
        <v>2371401395認知症対応型共同生活介護</v>
      </c>
      <c r="B32338" s="489">
        <v>2371401395</v>
      </c>
      <c r="C32338" s="489" t="s">
        <v>2087</v>
      </c>
      <c r="D32338" s="489" t="s">
        <v>7660</v>
      </c>
    </row>
    <row r="32339" spans="1:4">
      <c r="A32339" s="489" t="str">
        <f t="shared" si="505"/>
        <v>2371401437介護予防認知症対応型共同生活介護</v>
      </c>
      <c r="B32339" s="489">
        <v>2371401437</v>
      </c>
      <c r="C32339" s="489" t="s">
        <v>2088</v>
      </c>
      <c r="D32339" s="489" t="s">
        <v>7661</v>
      </c>
    </row>
    <row r="32340" spans="1:4">
      <c r="A32340" s="489" t="str">
        <f t="shared" si="505"/>
        <v>2371401437認知症対応型共同生活介護</v>
      </c>
      <c r="B32340" s="489">
        <v>2371401437</v>
      </c>
      <c r="C32340" s="489" t="s">
        <v>2087</v>
      </c>
      <c r="D32340" s="489" t="s">
        <v>7661</v>
      </c>
    </row>
    <row r="32341" spans="1:4">
      <c r="A32341" s="489" t="str">
        <f t="shared" si="505"/>
        <v>2371401452居宅介護支援</v>
      </c>
      <c r="B32341" s="489">
        <v>2371401452</v>
      </c>
      <c r="C32341" s="489" t="s">
        <v>2519</v>
      </c>
      <c r="D32341" s="489" t="s">
        <v>7662</v>
      </c>
    </row>
    <row r="32342" spans="1:4">
      <c r="A32342" s="489" t="str">
        <f t="shared" si="505"/>
        <v>2371401460地域密着型通所介護</v>
      </c>
      <c r="B32342" s="489">
        <v>2371401460</v>
      </c>
      <c r="C32342" s="489" t="s">
        <v>161</v>
      </c>
      <c r="D32342" s="489" t="s">
        <v>7663</v>
      </c>
    </row>
    <row r="32343" spans="1:4">
      <c r="A32343" s="489" t="str">
        <f t="shared" si="505"/>
        <v>2371401460通所型サービス（独自）</v>
      </c>
      <c r="B32343" s="489">
        <v>2371401460</v>
      </c>
      <c r="C32343" s="489" t="s">
        <v>2570</v>
      </c>
      <c r="D32343" s="489" t="s">
        <v>7663</v>
      </c>
    </row>
    <row r="32344" spans="1:4">
      <c r="A32344" s="489" t="str">
        <f t="shared" si="505"/>
        <v>2371401494通所介護</v>
      </c>
      <c r="B32344" s="489">
        <v>2371401494</v>
      </c>
      <c r="C32344" s="489" t="s">
        <v>158</v>
      </c>
      <c r="D32344" s="489" t="s">
        <v>7664</v>
      </c>
    </row>
    <row r="32345" spans="1:4">
      <c r="A32345" s="489" t="str">
        <f t="shared" si="505"/>
        <v>2371401494通所型サービス（独自）</v>
      </c>
      <c r="B32345" s="489">
        <v>2371401494</v>
      </c>
      <c r="C32345" s="489" t="s">
        <v>2570</v>
      </c>
      <c r="D32345" s="489" t="s">
        <v>7664</v>
      </c>
    </row>
    <row r="32346" spans="1:4">
      <c r="A32346" s="489" t="str">
        <f t="shared" si="505"/>
        <v>2371401585訪問介護</v>
      </c>
      <c r="B32346" s="489">
        <v>2371401585</v>
      </c>
      <c r="C32346" s="489" t="s">
        <v>140</v>
      </c>
      <c r="D32346" s="489" t="s">
        <v>7665</v>
      </c>
    </row>
    <row r="32347" spans="1:4">
      <c r="A32347" s="489" t="str">
        <f t="shared" si="505"/>
        <v>2371401585訪問介護</v>
      </c>
      <c r="B32347" s="489">
        <v>2371401585</v>
      </c>
      <c r="C32347" s="489" t="s">
        <v>140</v>
      </c>
      <c r="D32347" s="489" t="s">
        <v>7665</v>
      </c>
    </row>
    <row r="32348" spans="1:4">
      <c r="A32348" s="489" t="str">
        <f t="shared" si="505"/>
        <v>2371401619通所介護</v>
      </c>
      <c r="B32348" s="489">
        <v>2371401619</v>
      </c>
      <c r="C32348" s="489" t="s">
        <v>158</v>
      </c>
      <c r="D32348" s="489" t="s">
        <v>7666</v>
      </c>
    </row>
    <row r="32349" spans="1:4">
      <c r="A32349" s="489" t="str">
        <f t="shared" si="505"/>
        <v>2371401619通所型サービス（独自）</v>
      </c>
      <c r="B32349" s="489">
        <v>2371401619</v>
      </c>
      <c r="C32349" s="489" t="s">
        <v>2570</v>
      </c>
      <c r="D32349" s="489" t="s">
        <v>7666</v>
      </c>
    </row>
    <row r="32350" spans="1:4">
      <c r="A32350" s="489" t="str">
        <f t="shared" si="505"/>
        <v>2371401668訪問介護</v>
      </c>
      <c r="B32350" s="489">
        <v>2371401668</v>
      </c>
      <c r="C32350" s="489" t="s">
        <v>140</v>
      </c>
      <c r="D32350" s="489" t="s">
        <v>7633</v>
      </c>
    </row>
    <row r="32351" spans="1:4">
      <c r="A32351" s="489" t="str">
        <f t="shared" si="505"/>
        <v>2371401668訪問介護</v>
      </c>
      <c r="B32351" s="489">
        <v>2371401668</v>
      </c>
      <c r="C32351" s="489" t="s">
        <v>140</v>
      </c>
      <c r="D32351" s="489" t="s">
        <v>7633</v>
      </c>
    </row>
    <row r="32352" spans="1:4">
      <c r="A32352" s="489" t="str">
        <f t="shared" si="505"/>
        <v>2371401668訪問型サービス（独自）</v>
      </c>
      <c r="B32352" s="489">
        <v>2371401668</v>
      </c>
      <c r="C32352" s="489" t="s">
        <v>2571</v>
      </c>
      <c r="D32352" s="489" t="s">
        <v>7633</v>
      </c>
    </row>
    <row r="32353" spans="1:4">
      <c r="A32353" s="489" t="str">
        <f t="shared" si="505"/>
        <v>2371401684訪問介護</v>
      </c>
      <c r="B32353" s="489">
        <v>2371401684</v>
      </c>
      <c r="C32353" s="489" t="s">
        <v>140</v>
      </c>
      <c r="D32353" s="489" t="s">
        <v>7667</v>
      </c>
    </row>
    <row r="32354" spans="1:4">
      <c r="A32354" s="489" t="str">
        <f t="shared" si="505"/>
        <v>2371401684訪問介護</v>
      </c>
      <c r="B32354" s="489">
        <v>2371401684</v>
      </c>
      <c r="C32354" s="489" t="s">
        <v>140</v>
      </c>
      <c r="D32354" s="489" t="s">
        <v>7667</v>
      </c>
    </row>
    <row r="32355" spans="1:4">
      <c r="A32355" s="489" t="str">
        <f t="shared" si="505"/>
        <v>2371401684訪問介護</v>
      </c>
      <c r="B32355" s="489">
        <v>2371401684</v>
      </c>
      <c r="C32355" s="489" t="s">
        <v>140</v>
      </c>
      <c r="D32355" s="489" t="s">
        <v>7667</v>
      </c>
    </row>
    <row r="32356" spans="1:4">
      <c r="A32356" s="489" t="str">
        <f t="shared" si="505"/>
        <v>2371401684訪問型サービス（独自）</v>
      </c>
      <c r="B32356" s="489">
        <v>2371401684</v>
      </c>
      <c r="C32356" s="489" t="s">
        <v>2571</v>
      </c>
      <c r="D32356" s="489" t="s">
        <v>7667</v>
      </c>
    </row>
    <row r="32357" spans="1:4">
      <c r="A32357" s="489" t="str">
        <f t="shared" si="505"/>
        <v>2371401718居宅介護支援</v>
      </c>
      <c r="B32357" s="489">
        <v>2371401718</v>
      </c>
      <c r="C32357" s="489" t="s">
        <v>2519</v>
      </c>
      <c r="D32357" s="489" t="s">
        <v>7668</v>
      </c>
    </row>
    <row r="32358" spans="1:4">
      <c r="A32358" s="489" t="str">
        <f t="shared" si="505"/>
        <v>2371401726居宅介護支援</v>
      </c>
      <c r="B32358" s="489">
        <v>2371401726</v>
      </c>
      <c r="C32358" s="489" t="s">
        <v>2519</v>
      </c>
      <c r="D32358" s="489" t="s">
        <v>7669</v>
      </c>
    </row>
    <row r="32359" spans="1:4">
      <c r="A32359" s="489" t="str">
        <f t="shared" si="505"/>
        <v>2371401734訪問介護</v>
      </c>
      <c r="B32359" s="489">
        <v>2371401734</v>
      </c>
      <c r="C32359" s="489" t="s">
        <v>140</v>
      </c>
      <c r="D32359" s="489" t="s">
        <v>7670</v>
      </c>
    </row>
    <row r="32360" spans="1:4">
      <c r="A32360" s="489" t="str">
        <f t="shared" si="505"/>
        <v>2371401734訪問介護</v>
      </c>
      <c r="B32360" s="489">
        <v>2371401734</v>
      </c>
      <c r="C32360" s="489" t="s">
        <v>140</v>
      </c>
      <c r="D32360" s="489" t="s">
        <v>7670</v>
      </c>
    </row>
    <row r="32361" spans="1:4">
      <c r="A32361" s="489" t="str">
        <f t="shared" si="505"/>
        <v>2371401734訪問型サービス（独自）</v>
      </c>
      <c r="B32361" s="489">
        <v>2371401734</v>
      </c>
      <c r="C32361" s="489" t="s">
        <v>2571</v>
      </c>
      <c r="D32361" s="489" t="s">
        <v>7670</v>
      </c>
    </row>
    <row r="32362" spans="1:4">
      <c r="A32362" s="489" t="str">
        <f t="shared" si="505"/>
        <v>2371401742地域密着型通所介護</v>
      </c>
      <c r="B32362" s="489">
        <v>2371401742</v>
      </c>
      <c r="C32362" s="489" t="s">
        <v>161</v>
      </c>
      <c r="D32362" s="489" t="s">
        <v>7671</v>
      </c>
    </row>
    <row r="32363" spans="1:4">
      <c r="A32363" s="489" t="str">
        <f t="shared" si="505"/>
        <v>2371401742通所型サービス（独自）</v>
      </c>
      <c r="B32363" s="489">
        <v>2371401742</v>
      </c>
      <c r="C32363" s="489" t="s">
        <v>2570</v>
      </c>
      <c r="D32363" s="489" t="s">
        <v>7671</v>
      </c>
    </row>
    <row r="32364" spans="1:4">
      <c r="A32364" s="489" t="str">
        <f t="shared" si="505"/>
        <v>2371401767居宅介護支援</v>
      </c>
      <c r="B32364" s="489">
        <v>2371401767</v>
      </c>
      <c r="C32364" s="489" t="s">
        <v>2519</v>
      </c>
      <c r="D32364" s="489" t="s">
        <v>7633</v>
      </c>
    </row>
    <row r="32365" spans="1:4">
      <c r="A32365" s="489" t="str">
        <f t="shared" si="505"/>
        <v>2371401783通所介護</v>
      </c>
      <c r="B32365" s="489">
        <v>2371401783</v>
      </c>
      <c r="C32365" s="489" t="s">
        <v>158</v>
      </c>
      <c r="D32365" s="489" t="s">
        <v>7672</v>
      </c>
    </row>
    <row r="32366" spans="1:4">
      <c r="A32366" s="489" t="str">
        <f t="shared" si="505"/>
        <v>2371401783通所型サービス（独自）</v>
      </c>
      <c r="B32366" s="489">
        <v>2371401783</v>
      </c>
      <c r="C32366" s="489" t="s">
        <v>2570</v>
      </c>
      <c r="D32366" s="489" t="s">
        <v>7672</v>
      </c>
    </row>
    <row r="32367" spans="1:4">
      <c r="A32367" s="489" t="str">
        <f t="shared" si="505"/>
        <v>2371401809地域密着型通所介護</v>
      </c>
      <c r="B32367" s="489">
        <v>2371401809</v>
      </c>
      <c r="C32367" s="489" t="s">
        <v>161</v>
      </c>
      <c r="D32367" s="489" t="s">
        <v>7673</v>
      </c>
    </row>
    <row r="32368" spans="1:4">
      <c r="A32368" s="489" t="str">
        <f t="shared" si="505"/>
        <v>2371401809通所型サービス（独自）</v>
      </c>
      <c r="B32368" s="489">
        <v>2371401809</v>
      </c>
      <c r="C32368" s="489" t="s">
        <v>2570</v>
      </c>
      <c r="D32368" s="489" t="s">
        <v>7673</v>
      </c>
    </row>
    <row r="32369" spans="1:4">
      <c r="A32369" s="489" t="str">
        <f t="shared" si="505"/>
        <v>2371401809通所型サービス（独自）</v>
      </c>
      <c r="B32369" s="489">
        <v>2371401809</v>
      </c>
      <c r="C32369" s="489" t="s">
        <v>2570</v>
      </c>
      <c r="D32369" s="489" t="s">
        <v>7673</v>
      </c>
    </row>
    <row r="32370" spans="1:4">
      <c r="A32370" s="489" t="str">
        <f t="shared" si="505"/>
        <v>2371401825地域密着型通所介護</v>
      </c>
      <c r="B32370" s="489">
        <v>2371401825</v>
      </c>
      <c r="C32370" s="489" t="s">
        <v>161</v>
      </c>
      <c r="D32370" s="489" t="s">
        <v>7674</v>
      </c>
    </row>
    <row r="32371" spans="1:4">
      <c r="A32371" s="489" t="str">
        <f t="shared" si="505"/>
        <v>2371401825通所型サービス（独自）</v>
      </c>
      <c r="B32371" s="489">
        <v>2371401825</v>
      </c>
      <c r="C32371" s="489" t="s">
        <v>2570</v>
      </c>
      <c r="D32371" s="489" t="s">
        <v>7674</v>
      </c>
    </row>
    <row r="32372" spans="1:4">
      <c r="A32372" s="489" t="str">
        <f t="shared" si="505"/>
        <v>2371401916通所介護</v>
      </c>
      <c r="B32372" s="489">
        <v>2371401916</v>
      </c>
      <c r="C32372" s="489" t="s">
        <v>158</v>
      </c>
      <c r="D32372" s="489" t="s">
        <v>7675</v>
      </c>
    </row>
    <row r="32373" spans="1:4">
      <c r="A32373" s="489" t="str">
        <f t="shared" si="505"/>
        <v>2371401916通所型サービス（独自）</v>
      </c>
      <c r="B32373" s="489">
        <v>2371401916</v>
      </c>
      <c r="C32373" s="489" t="s">
        <v>2570</v>
      </c>
      <c r="D32373" s="489" t="s">
        <v>7675</v>
      </c>
    </row>
    <row r="32374" spans="1:4">
      <c r="A32374" s="489" t="str">
        <f t="shared" si="505"/>
        <v>2371401932居宅介護支援</v>
      </c>
      <c r="B32374" s="489">
        <v>2371401932</v>
      </c>
      <c r="C32374" s="489" t="s">
        <v>2519</v>
      </c>
      <c r="D32374" s="489" t="s">
        <v>7676</v>
      </c>
    </row>
    <row r="32375" spans="1:4">
      <c r="A32375" s="489" t="str">
        <f t="shared" si="505"/>
        <v>2371402138訪問介護</v>
      </c>
      <c r="B32375" s="489">
        <v>2371402138</v>
      </c>
      <c r="C32375" s="489" t="s">
        <v>140</v>
      </c>
      <c r="D32375" s="489" t="s">
        <v>7679</v>
      </c>
    </row>
    <row r="32376" spans="1:4">
      <c r="A32376" s="489" t="str">
        <f t="shared" si="505"/>
        <v>2371402138訪問介護</v>
      </c>
      <c r="B32376" s="489">
        <v>2371402138</v>
      </c>
      <c r="C32376" s="489" t="s">
        <v>140</v>
      </c>
      <c r="D32376" s="489" t="s">
        <v>7679</v>
      </c>
    </row>
    <row r="32377" spans="1:4">
      <c r="A32377" s="489" t="str">
        <f t="shared" si="505"/>
        <v>2371402146通所介護</v>
      </c>
      <c r="B32377" s="489">
        <v>2371402146</v>
      </c>
      <c r="C32377" s="489" t="s">
        <v>158</v>
      </c>
      <c r="D32377" s="489" t="s">
        <v>7680</v>
      </c>
    </row>
    <row r="32378" spans="1:4">
      <c r="A32378" s="489" t="str">
        <f t="shared" si="505"/>
        <v>2371402146通所型サービス（独自）</v>
      </c>
      <c r="B32378" s="489">
        <v>2371402146</v>
      </c>
      <c r="C32378" s="489" t="s">
        <v>2570</v>
      </c>
      <c r="D32378" s="489" t="s">
        <v>7680</v>
      </c>
    </row>
    <row r="32379" spans="1:4">
      <c r="A32379" s="489" t="str">
        <f t="shared" si="505"/>
        <v>2371402153地域密着型通所介護</v>
      </c>
      <c r="B32379" s="489">
        <v>2371402153</v>
      </c>
      <c r="C32379" s="489" t="s">
        <v>161</v>
      </c>
      <c r="D32379" s="489" t="s">
        <v>7681</v>
      </c>
    </row>
    <row r="32380" spans="1:4">
      <c r="A32380" s="489" t="str">
        <f t="shared" si="505"/>
        <v>2371402153通所型サービス（独自）</v>
      </c>
      <c r="B32380" s="489">
        <v>2371402153</v>
      </c>
      <c r="C32380" s="489" t="s">
        <v>2570</v>
      </c>
      <c r="D32380" s="489" t="s">
        <v>7681</v>
      </c>
    </row>
    <row r="32381" spans="1:4">
      <c r="A32381" s="489" t="str">
        <f t="shared" si="505"/>
        <v>2371402161介護予防特定施設入居者生活介護</v>
      </c>
      <c r="B32381" s="489">
        <v>2371402161</v>
      </c>
      <c r="C32381" s="489" t="s">
        <v>2514</v>
      </c>
      <c r="D32381" s="489" t="s">
        <v>7682</v>
      </c>
    </row>
    <row r="32382" spans="1:4">
      <c r="A32382" s="489" t="str">
        <f t="shared" si="505"/>
        <v>2371402161特定施設入居者生活介護</v>
      </c>
      <c r="B32382" s="489">
        <v>2371402161</v>
      </c>
      <c r="C32382" s="489" t="s">
        <v>2513</v>
      </c>
      <c r="D32382" s="489" t="s">
        <v>7682</v>
      </c>
    </row>
    <row r="32383" spans="1:4">
      <c r="A32383" s="489" t="str">
        <f t="shared" si="505"/>
        <v>2371402245地域密着型通所介護</v>
      </c>
      <c r="B32383" s="489">
        <v>2371402245</v>
      </c>
      <c r="C32383" s="489" t="s">
        <v>161</v>
      </c>
      <c r="D32383" s="489" t="s">
        <v>7683</v>
      </c>
    </row>
    <row r="32384" spans="1:4">
      <c r="A32384" s="489" t="str">
        <f t="shared" si="505"/>
        <v>2371402245通所型サービス（独自）</v>
      </c>
      <c r="B32384" s="489">
        <v>2371402245</v>
      </c>
      <c r="C32384" s="489" t="s">
        <v>2570</v>
      </c>
      <c r="D32384" s="489" t="s">
        <v>7683</v>
      </c>
    </row>
    <row r="32385" spans="1:4">
      <c r="A32385" s="489" t="str">
        <f t="shared" si="505"/>
        <v>2371402252訪問介護</v>
      </c>
      <c r="B32385" s="489">
        <v>2371402252</v>
      </c>
      <c r="C32385" s="489" t="s">
        <v>140</v>
      </c>
      <c r="D32385" s="489" t="s">
        <v>7684</v>
      </c>
    </row>
    <row r="32386" spans="1:4">
      <c r="A32386" s="489" t="str">
        <f t="shared" ref="A32386:A32449" si="506">B32386&amp;C32386</f>
        <v>2371402252訪問介護</v>
      </c>
      <c r="B32386" s="489">
        <v>2371402252</v>
      </c>
      <c r="C32386" s="489" t="s">
        <v>140</v>
      </c>
      <c r="D32386" s="489" t="s">
        <v>7684</v>
      </c>
    </row>
    <row r="32387" spans="1:4">
      <c r="A32387" s="489" t="str">
        <f t="shared" si="506"/>
        <v>2371402252訪問介護</v>
      </c>
      <c r="B32387" s="489">
        <v>2371402252</v>
      </c>
      <c r="C32387" s="489" t="s">
        <v>140</v>
      </c>
      <c r="D32387" s="489" t="s">
        <v>7684</v>
      </c>
    </row>
    <row r="32388" spans="1:4">
      <c r="A32388" s="489" t="str">
        <f t="shared" si="506"/>
        <v>2371402252訪問型サービス（独自）</v>
      </c>
      <c r="B32388" s="489">
        <v>2371402252</v>
      </c>
      <c r="C32388" s="489" t="s">
        <v>2571</v>
      </c>
      <c r="D32388" s="489" t="s">
        <v>7684</v>
      </c>
    </row>
    <row r="32389" spans="1:4">
      <c r="A32389" s="489" t="str">
        <f t="shared" si="506"/>
        <v>2371402278通所介護</v>
      </c>
      <c r="B32389" s="489">
        <v>2371402278</v>
      </c>
      <c r="C32389" s="489" t="s">
        <v>158</v>
      </c>
      <c r="D32389" s="489" t="s">
        <v>7685</v>
      </c>
    </row>
    <row r="32390" spans="1:4">
      <c r="A32390" s="489" t="str">
        <f t="shared" si="506"/>
        <v>2371402278通所型サービス（独自）</v>
      </c>
      <c r="B32390" s="489">
        <v>2371402278</v>
      </c>
      <c r="C32390" s="489" t="s">
        <v>2570</v>
      </c>
      <c r="D32390" s="489" t="s">
        <v>7685</v>
      </c>
    </row>
    <row r="32391" spans="1:4">
      <c r="A32391" s="489" t="str">
        <f t="shared" si="506"/>
        <v>2371402419介護予防短期入所生活介護</v>
      </c>
      <c r="B32391" s="489">
        <v>2371402419</v>
      </c>
      <c r="C32391" s="489" t="s">
        <v>2093</v>
      </c>
      <c r="D32391" s="489" t="s">
        <v>7686</v>
      </c>
    </row>
    <row r="32392" spans="1:4">
      <c r="A32392" s="489" t="str">
        <f t="shared" si="506"/>
        <v>2371402419介護老人福祉施設</v>
      </c>
      <c r="B32392" s="489">
        <v>2371402419</v>
      </c>
      <c r="C32392" s="489" t="s">
        <v>1921</v>
      </c>
      <c r="D32392" s="489" t="s">
        <v>7686</v>
      </c>
    </row>
    <row r="32393" spans="1:4">
      <c r="A32393" s="489" t="str">
        <f t="shared" si="506"/>
        <v>2371402419介護老人福祉施設</v>
      </c>
      <c r="B32393" s="489">
        <v>2371402419</v>
      </c>
      <c r="C32393" s="489" t="s">
        <v>1921</v>
      </c>
      <c r="D32393" s="489" t="s">
        <v>7686</v>
      </c>
    </row>
    <row r="32394" spans="1:4">
      <c r="A32394" s="489" t="str">
        <f t="shared" si="506"/>
        <v>2371402419短期入所生活介護</v>
      </c>
      <c r="B32394" s="489">
        <v>2371402419</v>
      </c>
      <c r="C32394" s="489" t="s">
        <v>2092</v>
      </c>
      <c r="D32394" s="489" t="s">
        <v>7686</v>
      </c>
    </row>
    <row r="32395" spans="1:4">
      <c r="A32395" s="489" t="str">
        <f t="shared" si="506"/>
        <v>2371402443訪問介護</v>
      </c>
      <c r="B32395" s="489">
        <v>2371402443</v>
      </c>
      <c r="C32395" s="489" t="s">
        <v>140</v>
      </c>
      <c r="D32395" s="489" t="s">
        <v>7687</v>
      </c>
    </row>
    <row r="32396" spans="1:4">
      <c r="A32396" s="489" t="str">
        <f t="shared" si="506"/>
        <v>2371402443訪問介護</v>
      </c>
      <c r="B32396" s="489">
        <v>2371402443</v>
      </c>
      <c r="C32396" s="489" t="s">
        <v>140</v>
      </c>
      <c r="D32396" s="489" t="s">
        <v>7687</v>
      </c>
    </row>
    <row r="32397" spans="1:4">
      <c r="A32397" s="489" t="str">
        <f t="shared" si="506"/>
        <v>2371402468地域密着型通所介護</v>
      </c>
      <c r="B32397" s="489">
        <v>2371402468</v>
      </c>
      <c r="C32397" s="489" t="s">
        <v>161</v>
      </c>
      <c r="D32397" s="489" t="s">
        <v>7688</v>
      </c>
    </row>
    <row r="32398" spans="1:4">
      <c r="A32398" s="489" t="str">
        <f t="shared" si="506"/>
        <v>2371402492居宅介護支援</v>
      </c>
      <c r="B32398" s="489">
        <v>2371402492</v>
      </c>
      <c r="C32398" s="489" t="s">
        <v>2519</v>
      </c>
      <c r="D32398" s="489" t="s">
        <v>7689</v>
      </c>
    </row>
    <row r="32399" spans="1:4">
      <c r="A32399" s="489" t="str">
        <f t="shared" si="506"/>
        <v>2371402500介護予防短期入所生活介護</v>
      </c>
      <c r="B32399" s="489">
        <v>2371402500</v>
      </c>
      <c r="C32399" s="489" t="s">
        <v>2093</v>
      </c>
      <c r="D32399" s="489" t="s">
        <v>7690</v>
      </c>
    </row>
    <row r="32400" spans="1:4">
      <c r="A32400" s="489" t="str">
        <f t="shared" si="506"/>
        <v>2371402500短期入所生活介護</v>
      </c>
      <c r="B32400" s="489">
        <v>2371402500</v>
      </c>
      <c r="C32400" s="489" t="s">
        <v>2092</v>
      </c>
      <c r="D32400" s="489" t="s">
        <v>7690</v>
      </c>
    </row>
    <row r="32401" spans="1:4">
      <c r="A32401" s="489" t="str">
        <f t="shared" si="506"/>
        <v>2371402518地域密着型通所介護</v>
      </c>
      <c r="B32401" s="489">
        <v>2371402518</v>
      </c>
      <c r="C32401" s="489" t="s">
        <v>161</v>
      </c>
      <c r="D32401" s="489" t="s">
        <v>7691</v>
      </c>
    </row>
    <row r="32402" spans="1:4">
      <c r="A32402" s="489" t="str">
        <f t="shared" si="506"/>
        <v>2371402518通所型サービス（独自）</v>
      </c>
      <c r="B32402" s="489">
        <v>2371402518</v>
      </c>
      <c r="C32402" s="489" t="s">
        <v>2570</v>
      </c>
      <c r="D32402" s="489" t="s">
        <v>7691</v>
      </c>
    </row>
    <row r="32403" spans="1:4">
      <c r="A32403" s="489" t="str">
        <f t="shared" si="506"/>
        <v>2371402526訪問介護</v>
      </c>
      <c r="B32403" s="489">
        <v>2371402526</v>
      </c>
      <c r="C32403" s="489" t="s">
        <v>140</v>
      </c>
      <c r="D32403" s="489" t="s">
        <v>7692</v>
      </c>
    </row>
    <row r="32404" spans="1:4">
      <c r="A32404" s="489" t="str">
        <f t="shared" si="506"/>
        <v>2371402526訪問介護</v>
      </c>
      <c r="B32404" s="489">
        <v>2371402526</v>
      </c>
      <c r="C32404" s="489" t="s">
        <v>140</v>
      </c>
      <c r="D32404" s="489" t="s">
        <v>7692</v>
      </c>
    </row>
    <row r="32405" spans="1:4">
      <c r="A32405" s="489" t="str">
        <f t="shared" si="506"/>
        <v>2371402526訪問型サービス（独自）</v>
      </c>
      <c r="B32405" s="489">
        <v>2371402526</v>
      </c>
      <c r="C32405" s="489" t="s">
        <v>2571</v>
      </c>
      <c r="D32405" s="489" t="s">
        <v>7692</v>
      </c>
    </row>
    <row r="32406" spans="1:4">
      <c r="A32406" s="489" t="str">
        <f t="shared" si="506"/>
        <v>2371402542通所介護</v>
      </c>
      <c r="B32406" s="489">
        <v>2371402542</v>
      </c>
      <c r="C32406" s="489" t="s">
        <v>158</v>
      </c>
      <c r="D32406" s="489" t="s">
        <v>7693</v>
      </c>
    </row>
    <row r="32407" spans="1:4">
      <c r="A32407" s="489" t="str">
        <f t="shared" si="506"/>
        <v>2371402542通所型サービス（独自）</v>
      </c>
      <c r="B32407" s="489">
        <v>2371402542</v>
      </c>
      <c r="C32407" s="489" t="s">
        <v>2570</v>
      </c>
      <c r="D32407" s="489" t="s">
        <v>7693</v>
      </c>
    </row>
    <row r="32408" spans="1:4">
      <c r="A32408" s="489" t="str">
        <f t="shared" si="506"/>
        <v>2371402559介護予防短期入所生活介護</v>
      </c>
      <c r="B32408" s="489">
        <v>2371402559</v>
      </c>
      <c r="C32408" s="489" t="s">
        <v>2093</v>
      </c>
      <c r="D32408" s="489" t="s">
        <v>7694</v>
      </c>
    </row>
    <row r="32409" spans="1:4">
      <c r="A32409" s="489" t="str">
        <f t="shared" si="506"/>
        <v>2371402559介護老人福祉施設</v>
      </c>
      <c r="B32409" s="489">
        <v>2371402559</v>
      </c>
      <c r="C32409" s="489" t="s">
        <v>1921</v>
      </c>
      <c r="D32409" s="489" t="s">
        <v>7694</v>
      </c>
    </row>
    <row r="32410" spans="1:4">
      <c r="A32410" s="489" t="str">
        <f t="shared" si="506"/>
        <v>2371402559短期入所生活介護</v>
      </c>
      <c r="B32410" s="489">
        <v>2371402559</v>
      </c>
      <c r="C32410" s="489" t="s">
        <v>2092</v>
      </c>
      <c r="D32410" s="489" t="s">
        <v>7694</v>
      </c>
    </row>
    <row r="32411" spans="1:4">
      <c r="A32411" s="489" t="str">
        <f t="shared" si="506"/>
        <v>2371402583訪問介護</v>
      </c>
      <c r="B32411" s="489">
        <v>2371402583</v>
      </c>
      <c r="C32411" s="489" t="s">
        <v>140</v>
      </c>
      <c r="D32411" s="489" t="s">
        <v>7695</v>
      </c>
    </row>
    <row r="32412" spans="1:4">
      <c r="A32412" s="489" t="str">
        <f t="shared" si="506"/>
        <v>2371402583訪問介護</v>
      </c>
      <c r="B32412" s="489">
        <v>2371402583</v>
      </c>
      <c r="C32412" s="489" t="s">
        <v>140</v>
      </c>
      <c r="D32412" s="489" t="s">
        <v>7695</v>
      </c>
    </row>
    <row r="32413" spans="1:4">
      <c r="A32413" s="489" t="str">
        <f t="shared" si="506"/>
        <v>2371402583訪問型サービス（独自）</v>
      </c>
      <c r="B32413" s="489">
        <v>2371402583</v>
      </c>
      <c r="C32413" s="489" t="s">
        <v>2571</v>
      </c>
      <c r="D32413" s="489" t="s">
        <v>7695</v>
      </c>
    </row>
    <row r="32414" spans="1:4">
      <c r="A32414" s="489" t="str">
        <f t="shared" si="506"/>
        <v>2371402591訪問介護</v>
      </c>
      <c r="B32414" s="489">
        <v>2371402591</v>
      </c>
      <c r="C32414" s="489" t="s">
        <v>140</v>
      </c>
      <c r="D32414" s="489" t="s">
        <v>7696</v>
      </c>
    </row>
    <row r="32415" spans="1:4">
      <c r="A32415" s="489" t="str">
        <f t="shared" si="506"/>
        <v>2371402591訪問介護</v>
      </c>
      <c r="B32415" s="489">
        <v>2371402591</v>
      </c>
      <c r="C32415" s="489" t="s">
        <v>140</v>
      </c>
      <c r="D32415" s="489" t="s">
        <v>7696</v>
      </c>
    </row>
    <row r="32416" spans="1:4">
      <c r="A32416" s="489" t="str">
        <f t="shared" si="506"/>
        <v>2371402633居宅介護支援</v>
      </c>
      <c r="B32416" s="489">
        <v>2371402633</v>
      </c>
      <c r="C32416" s="489" t="s">
        <v>2519</v>
      </c>
      <c r="D32416" s="489" t="s">
        <v>7697</v>
      </c>
    </row>
    <row r="32417" spans="1:4">
      <c r="A32417" s="489" t="str">
        <f t="shared" si="506"/>
        <v>2371402641訪問介護</v>
      </c>
      <c r="B32417" s="489">
        <v>2371402641</v>
      </c>
      <c r="C32417" s="489" t="s">
        <v>140</v>
      </c>
      <c r="D32417" s="489" t="s">
        <v>7698</v>
      </c>
    </row>
    <row r="32418" spans="1:4">
      <c r="A32418" s="489" t="str">
        <f t="shared" si="506"/>
        <v>2371402641訪問介護</v>
      </c>
      <c r="B32418" s="489">
        <v>2371402641</v>
      </c>
      <c r="C32418" s="489" t="s">
        <v>140</v>
      </c>
      <c r="D32418" s="489" t="s">
        <v>7698</v>
      </c>
    </row>
    <row r="32419" spans="1:4">
      <c r="A32419" s="489" t="str">
        <f t="shared" si="506"/>
        <v>2371402641訪問型サービス（独自）</v>
      </c>
      <c r="B32419" s="489">
        <v>2371402641</v>
      </c>
      <c r="C32419" s="489" t="s">
        <v>2571</v>
      </c>
      <c r="D32419" s="489" t="s">
        <v>7698</v>
      </c>
    </row>
    <row r="32420" spans="1:4">
      <c r="A32420" s="489" t="str">
        <f t="shared" si="506"/>
        <v>2371402658訪問介護</v>
      </c>
      <c r="B32420" s="489">
        <v>2371402658</v>
      </c>
      <c r="C32420" s="489" t="s">
        <v>140</v>
      </c>
      <c r="D32420" s="489" t="s">
        <v>7699</v>
      </c>
    </row>
    <row r="32421" spans="1:4">
      <c r="A32421" s="489" t="str">
        <f t="shared" si="506"/>
        <v>2371402658訪問介護</v>
      </c>
      <c r="B32421" s="489">
        <v>2371402658</v>
      </c>
      <c r="C32421" s="489" t="s">
        <v>140</v>
      </c>
      <c r="D32421" s="489" t="s">
        <v>7699</v>
      </c>
    </row>
    <row r="32422" spans="1:4">
      <c r="A32422" s="489" t="str">
        <f t="shared" si="506"/>
        <v>2371402658訪問型サービス（独自）</v>
      </c>
      <c r="B32422" s="489">
        <v>2371402658</v>
      </c>
      <c r="C32422" s="489" t="s">
        <v>2571</v>
      </c>
      <c r="D32422" s="489" t="s">
        <v>7699</v>
      </c>
    </row>
    <row r="32423" spans="1:4">
      <c r="A32423" s="489" t="str">
        <f t="shared" si="506"/>
        <v>2371402716地域密着型通所介護</v>
      </c>
      <c r="B32423" s="489">
        <v>2371402716</v>
      </c>
      <c r="C32423" s="489" t="s">
        <v>161</v>
      </c>
      <c r="D32423" s="489" t="s">
        <v>7700</v>
      </c>
    </row>
    <row r="32424" spans="1:4">
      <c r="A32424" s="489" t="str">
        <f t="shared" si="506"/>
        <v>2371402716通所型サービス（独自）</v>
      </c>
      <c r="B32424" s="489">
        <v>2371402716</v>
      </c>
      <c r="C32424" s="489" t="s">
        <v>2570</v>
      </c>
      <c r="D32424" s="489" t="s">
        <v>7700</v>
      </c>
    </row>
    <row r="32425" spans="1:4">
      <c r="A32425" s="489" t="str">
        <f t="shared" si="506"/>
        <v>2371402724地域密着型通所介護</v>
      </c>
      <c r="B32425" s="489">
        <v>2371402724</v>
      </c>
      <c r="C32425" s="489" t="s">
        <v>161</v>
      </c>
      <c r="D32425" s="489" t="s">
        <v>7701</v>
      </c>
    </row>
    <row r="32426" spans="1:4">
      <c r="A32426" s="489" t="str">
        <f t="shared" si="506"/>
        <v>2371402724通所型サービス（独自）</v>
      </c>
      <c r="B32426" s="489">
        <v>2371402724</v>
      </c>
      <c r="C32426" s="489" t="s">
        <v>2570</v>
      </c>
      <c r="D32426" s="489" t="s">
        <v>7701</v>
      </c>
    </row>
    <row r="32427" spans="1:4">
      <c r="A32427" s="489" t="str">
        <f t="shared" si="506"/>
        <v>2371402732通所介護</v>
      </c>
      <c r="B32427" s="489">
        <v>2371402732</v>
      </c>
      <c r="C32427" s="489" t="s">
        <v>158</v>
      </c>
      <c r="D32427" s="489" t="s">
        <v>7702</v>
      </c>
    </row>
    <row r="32428" spans="1:4">
      <c r="A32428" s="489" t="str">
        <f t="shared" si="506"/>
        <v>2371402732通所型サービス（独自）</v>
      </c>
      <c r="B32428" s="489">
        <v>2371402732</v>
      </c>
      <c r="C32428" s="489" t="s">
        <v>2570</v>
      </c>
      <c r="D32428" s="489" t="s">
        <v>7702</v>
      </c>
    </row>
    <row r="32429" spans="1:4">
      <c r="A32429" s="489" t="str">
        <f t="shared" si="506"/>
        <v>2371402757地域密着型通所介護</v>
      </c>
      <c r="B32429" s="489">
        <v>2371402757</v>
      </c>
      <c r="C32429" s="489" t="s">
        <v>161</v>
      </c>
      <c r="D32429" s="489" t="s">
        <v>7703</v>
      </c>
    </row>
    <row r="32430" spans="1:4">
      <c r="A32430" s="489" t="str">
        <f t="shared" si="506"/>
        <v>2371402757通所型サービス（独自）</v>
      </c>
      <c r="B32430" s="489">
        <v>2371402757</v>
      </c>
      <c r="C32430" s="489" t="s">
        <v>2570</v>
      </c>
      <c r="D32430" s="489" t="s">
        <v>7703</v>
      </c>
    </row>
    <row r="32431" spans="1:4">
      <c r="A32431" s="489" t="str">
        <f t="shared" si="506"/>
        <v>2371402781居宅介護支援</v>
      </c>
      <c r="B32431" s="489">
        <v>2371402781</v>
      </c>
      <c r="C32431" s="489" t="s">
        <v>2519</v>
      </c>
      <c r="D32431" s="489" t="s">
        <v>7704</v>
      </c>
    </row>
    <row r="32432" spans="1:4">
      <c r="A32432" s="489" t="str">
        <f t="shared" si="506"/>
        <v>2371402815居宅介護支援</v>
      </c>
      <c r="B32432" s="489">
        <v>2371402815</v>
      </c>
      <c r="C32432" s="489" t="s">
        <v>2519</v>
      </c>
      <c r="D32432" s="489" t="s">
        <v>7705</v>
      </c>
    </row>
    <row r="32433" spans="1:4">
      <c r="A32433" s="489" t="str">
        <f t="shared" si="506"/>
        <v>2371402849訪問介護</v>
      </c>
      <c r="B32433" s="489">
        <v>2371402849</v>
      </c>
      <c r="C32433" s="489" t="s">
        <v>140</v>
      </c>
      <c r="D32433" s="489" t="s">
        <v>7706</v>
      </c>
    </row>
    <row r="32434" spans="1:4">
      <c r="A32434" s="489" t="str">
        <f t="shared" si="506"/>
        <v>2371402849訪問介護</v>
      </c>
      <c r="B32434" s="489">
        <v>2371402849</v>
      </c>
      <c r="C32434" s="489" t="s">
        <v>140</v>
      </c>
      <c r="D32434" s="489" t="s">
        <v>7706</v>
      </c>
    </row>
    <row r="32435" spans="1:4">
      <c r="A32435" s="489" t="str">
        <f t="shared" si="506"/>
        <v>2371402856訪問介護</v>
      </c>
      <c r="B32435" s="489">
        <v>2371402856</v>
      </c>
      <c r="C32435" s="489" t="s">
        <v>140</v>
      </c>
      <c r="D32435" s="489" t="s">
        <v>7707</v>
      </c>
    </row>
    <row r="32436" spans="1:4">
      <c r="A32436" s="489" t="str">
        <f t="shared" si="506"/>
        <v>2371402856訪問介護</v>
      </c>
      <c r="B32436" s="489">
        <v>2371402856</v>
      </c>
      <c r="C32436" s="489" t="s">
        <v>140</v>
      </c>
      <c r="D32436" s="489" t="s">
        <v>7707</v>
      </c>
    </row>
    <row r="32437" spans="1:4">
      <c r="A32437" s="489" t="str">
        <f t="shared" si="506"/>
        <v>2371402856訪問型サービス（独自）</v>
      </c>
      <c r="B32437" s="489">
        <v>2371402856</v>
      </c>
      <c r="C32437" s="489" t="s">
        <v>2571</v>
      </c>
      <c r="D32437" s="489" t="s">
        <v>7707</v>
      </c>
    </row>
    <row r="32438" spans="1:4">
      <c r="A32438" s="489" t="str">
        <f t="shared" si="506"/>
        <v>2371402872通所介護</v>
      </c>
      <c r="B32438" s="489">
        <v>2371402872</v>
      </c>
      <c r="C32438" s="489" t="s">
        <v>158</v>
      </c>
      <c r="D32438" s="489" t="s">
        <v>7708</v>
      </c>
    </row>
    <row r="32439" spans="1:4">
      <c r="A32439" s="489" t="str">
        <f t="shared" si="506"/>
        <v>2371402872通所型サービス（独自）</v>
      </c>
      <c r="B32439" s="489">
        <v>2371402872</v>
      </c>
      <c r="C32439" s="489" t="s">
        <v>2570</v>
      </c>
      <c r="D32439" s="489" t="s">
        <v>7708</v>
      </c>
    </row>
    <row r="32440" spans="1:4">
      <c r="A32440" s="489" t="str">
        <f t="shared" si="506"/>
        <v>2371402898居宅介護支援</v>
      </c>
      <c r="B32440" s="489">
        <v>2371402898</v>
      </c>
      <c r="C32440" s="489" t="s">
        <v>2519</v>
      </c>
      <c r="D32440" s="489" t="s">
        <v>7695</v>
      </c>
    </row>
    <row r="32441" spans="1:4">
      <c r="A32441" s="489" t="str">
        <f t="shared" si="506"/>
        <v>2371402906居宅介護支援</v>
      </c>
      <c r="B32441" s="489">
        <v>2371402906</v>
      </c>
      <c r="C32441" s="489" t="s">
        <v>2519</v>
      </c>
      <c r="D32441" s="489" t="s">
        <v>7709</v>
      </c>
    </row>
    <row r="32442" spans="1:4">
      <c r="A32442" s="489" t="str">
        <f t="shared" si="506"/>
        <v>2371402914通所介護</v>
      </c>
      <c r="B32442" s="489">
        <v>2371402914</v>
      </c>
      <c r="C32442" s="489" t="s">
        <v>158</v>
      </c>
      <c r="D32442" s="489" t="s">
        <v>7710</v>
      </c>
    </row>
    <row r="32443" spans="1:4">
      <c r="A32443" s="489" t="str">
        <f t="shared" si="506"/>
        <v>2371402914通所型サービス（独自）</v>
      </c>
      <c r="B32443" s="489">
        <v>2371402914</v>
      </c>
      <c r="C32443" s="489" t="s">
        <v>2570</v>
      </c>
      <c r="D32443" s="489" t="s">
        <v>7710</v>
      </c>
    </row>
    <row r="32444" spans="1:4">
      <c r="A32444" s="489" t="str">
        <f t="shared" si="506"/>
        <v>2371402971居宅介護支援</v>
      </c>
      <c r="B32444" s="489">
        <v>2371402971</v>
      </c>
      <c r="C32444" s="489" t="s">
        <v>2519</v>
      </c>
      <c r="D32444" s="489" t="s">
        <v>7711</v>
      </c>
    </row>
    <row r="32445" spans="1:4">
      <c r="A32445" s="489" t="str">
        <f t="shared" si="506"/>
        <v>2371402989通所介護</v>
      </c>
      <c r="B32445" s="489">
        <v>2371402989</v>
      </c>
      <c r="C32445" s="489" t="s">
        <v>158</v>
      </c>
      <c r="D32445" s="489" t="s">
        <v>7712</v>
      </c>
    </row>
    <row r="32446" spans="1:4">
      <c r="A32446" s="489" t="str">
        <f t="shared" si="506"/>
        <v>2371402989通所型サービス（独自）</v>
      </c>
      <c r="B32446" s="489">
        <v>2371402989</v>
      </c>
      <c r="C32446" s="489" t="s">
        <v>2570</v>
      </c>
      <c r="D32446" s="489" t="s">
        <v>7712</v>
      </c>
    </row>
    <row r="32447" spans="1:4">
      <c r="A32447" s="489" t="str">
        <f t="shared" si="506"/>
        <v>2371402997訪問介護</v>
      </c>
      <c r="B32447" s="489">
        <v>2371402997</v>
      </c>
      <c r="C32447" s="489" t="s">
        <v>140</v>
      </c>
      <c r="D32447" s="489" t="s">
        <v>7713</v>
      </c>
    </row>
    <row r="32448" spans="1:4">
      <c r="A32448" s="489" t="str">
        <f t="shared" si="506"/>
        <v>2371402997訪問介護</v>
      </c>
      <c r="B32448" s="489">
        <v>2371402997</v>
      </c>
      <c r="C32448" s="489" t="s">
        <v>140</v>
      </c>
      <c r="D32448" s="489" t="s">
        <v>7713</v>
      </c>
    </row>
    <row r="32449" spans="1:4">
      <c r="A32449" s="489" t="str">
        <f t="shared" si="506"/>
        <v>2371403003通所介護</v>
      </c>
      <c r="B32449" s="489">
        <v>2371403003</v>
      </c>
      <c r="C32449" s="489" t="s">
        <v>158</v>
      </c>
      <c r="D32449" s="489" t="s">
        <v>7714</v>
      </c>
    </row>
    <row r="32450" spans="1:4">
      <c r="A32450" s="489" t="str">
        <f t="shared" ref="A32450:A32513" si="507">B32450&amp;C32450</f>
        <v>2371403003通所型サービス（独自）</v>
      </c>
      <c r="B32450" s="489">
        <v>2371403003</v>
      </c>
      <c r="C32450" s="489" t="s">
        <v>2570</v>
      </c>
      <c r="D32450" s="489" t="s">
        <v>7714</v>
      </c>
    </row>
    <row r="32451" spans="1:4">
      <c r="A32451" s="489" t="str">
        <f t="shared" si="507"/>
        <v>2371403029訪問介護</v>
      </c>
      <c r="B32451" s="489">
        <v>2371403029</v>
      </c>
      <c r="C32451" s="489" t="s">
        <v>140</v>
      </c>
      <c r="D32451" s="489" t="s">
        <v>7715</v>
      </c>
    </row>
    <row r="32452" spans="1:4">
      <c r="A32452" s="489" t="str">
        <f t="shared" si="507"/>
        <v>2371403029訪問介護</v>
      </c>
      <c r="B32452" s="489">
        <v>2371403029</v>
      </c>
      <c r="C32452" s="489" t="s">
        <v>140</v>
      </c>
      <c r="D32452" s="489" t="s">
        <v>7715</v>
      </c>
    </row>
    <row r="32453" spans="1:4">
      <c r="A32453" s="489" t="str">
        <f t="shared" si="507"/>
        <v>2371403029訪問型サービス（独自）</v>
      </c>
      <c r="B32453" s="489">
        <v>2371403029</v>
      </c>
      <c r="C32453" s="489" t="s">
        <v>2571</v>
      </c>
      <c r="D32453" s="489" t="s">
        <v>7715</v>
      </c>
    </row>
    <row r="32454" spans="1:4">
      <c r="A32454" s="489" t="str">
        <f t="shared" si="507"/>
        <v>2371403037訪問介護</v>
      </c>
      <c r="B32454" s="489">
        <v>2371403037</v>
      </c>
      <c r="C32454" s="489" t="s">
        <v>140</v>
      </c>
      <c r="D32454" s="489" t="s">
        <v>7716</v>
      </c>
    </row>
    <row r="32455" spans="1:4">
      <c r="A32455" s="489" t="str">
        <f t="shared" si="507"/>
        <v>2371403037訪問介護</v>
      </c>
      <c r="B32455" s="489">
        <v>2371403037</v>
      </c>
      <c r="C32455" s="489" t="s">
        <v>140</v>
      </c>
      <c r="D32455" s="489" t="s">
        <v>7716</v>
      </c>
    </row>
    <row r="32456" spans="1:4">
      <c r="A32456" s="489" t="str">
        <f t="shared" si="507"/>
        <v>2371403037訪問型サービス（独自）</v>
      </c>
      <c r="B32456" s="489">
        <v>2371403037</v>
      </c>
      <c r="C32456" s="489" t="s">
        <v>2571</v>
      </c>
      <c r="D32456" s="489" t="s">
        <v>7716</v>
      </c>
    </row>
    <row r="32457" spans="1:4">
      <c r="A32457" s="489" t="str">
        <f t="shared" si="507"/>
        <v>2371403060介護予防短期入所生活介護</v>
      </c>
      <c r="B32457" s="489">
        <v>2371403060</v>
      </c>
      <c r="C32457" s="489" t="s">
        <v>2093</v>
      </c>
      <c r="D32457" s="489" t="s">
        <v>7717</v>
      </c>
    </row>
    <row r="32458" spans="1:4">
      <c r="A32458" s="489" t="str">
        <f t="shared" si="507"/>
        <v>2371403060短期入所生活介護</v>
      </c>
      <c r="B32458" s="489">
        <v>2371403060</v>
      </c>
      <c r="C32458" s="489" t="s">
        <v>2092</v>
      </c>
      <c r="D32458" s="489" t="s">
        <v>7717</v>
      </c>
    </row>
    <row r="32459" spans="1:4">
      <c r="A32459" s="489" t="str">
        <f t="shared" si="507"/>
        <v>2371403078介護予防通所リハビリテーション</v>
      </c>
      <c r="B32459" s="489">
        <v>2371403078</v>
      </c>
      <c r="C32459" s="489" t="s">
        <v>2512</v>
      </c>
      <c r="D32459" s="489" t="s">
        <v>7718</v>
      </c>
    </row>
    <row r="32460" spans="1:4">
      <c r="A32460" s="489" t="str">
        <f t="shared" si="507"/>
        <v>2371403078通所リハビリテーション</v>
      </c>
      <c r="B32460" s="489">
        <v>2371403078</v>
      </c>
      <c r="C32460" s="489" t="s">
        <v>2511</v>
      </c>
      <c r="D32460" s="489" t="s">
        <v>7718</v>
      </c>
    </row>
    <row r="32461" spans="1:4">
      <c r="A32461" s="489" t="str">
        <f t="shared" si="507"/>
        <v>2371403094居宅介護支援</v>
      </c>
      <c r="B32461" s="489">
        <v>2371403094</v>
      </c>
      <c r="C32461" s="489" t="s">
        <v>2519</v>
      </c>
      <c r="D32461" s="489" t="s">
        <v>7719</v>
      </c>
    </row>
    <row r="32462" spans="1:4">
      <c r="A32462" s="489" t="str">
        <f t="shared" si="507"/>
        <v>2371403102介護予防短期入所生活介護</v>
      </c>
      <c r="B32462" s="489">
        <v>2371403102</v>
      </c>
      <c r="C32462" s="489" t="s">
        <v>2093</v>
      </c>
      <c r="D32462" s="489" t="s">
        <v>7720</v>
      </c>
    </row>
    <row r="32463" spans="1:4">
      <c r="A32463" s="489" t="str">
        <f t="shared" si="507"/>
        <v>2371403102短期入所生活介護</v>
      </c>
      <c r="B32463" s="489">
        <v>2371403102</v>
      </c>
      <c r="C32463" s="489" t="s">
        <v>2092</v>
      </c>
      <c r="D32463" s="489" t="s">
        <v>7720</v>
      </c>
    </row>
    <row r="32464" spans="1:4">
      <c r="A32464" s="489" t="str">
        <f t="shared" si="507"/>
        <v>2371403110介護予防短期入所生活介護</v>
      </c>
      <c r="B32464" s="489">
        <v>2371403110</v>
      </c>
      <c r="C32464" s="489" t="s">
        <v>2093</v>
      </c>
      <c r="D32464" s="489" t="s">
        <v>7721</v>
      </c>
    </row>
    <row r="32465" spans="1:4">
      <c r="A32465" s="489" t="str">
        <f t="shared" si="507"/>
        <v>2371403110短期入所生活介護</v>
      </c>
      <c r="B32465" s="489">
        <v>2371403110</v>
      </c>
      <c r="C32465" s="489" t="s">
        <v>2092</v>
      </c>
      <c r="D32465" s="489" t="s">
        <v>7721</v>
      </c>
    </row>
    <row r="32466" spans="1:4">
      <c r="A32466" s="489" t="str">
        <f t="shared" si="507"/>
        <v>2371403128介護老人福祉施設</v>
      </c>
      <c r="B32466" s="489">
        <v>2371403128</v>
      </c>
      <c r="C32466" s="489" t="s">
        <v>1921</v>
      </c>
      <c r="D32466" s="489" t="s">
        <v>7722</v>
      </c>
    </row>
    <row r="32467" spans="1:4">
      <c r="A32467" s="489" t="str">
        <f t="shared" si="507"/>
        <v>2371403128介護老人福祉施設</v>
      </c>
      <c r="B32467" s="489">
        <v>2371403128</v>
      </c>
      <c r="C32467" s="489" t="s">
        <v>1921</v>
      </c>
      <c r="D32467" s="489" t="s">
        <v>7722</v>
      </c>
    </row>
    <row r="32468" spans="1:4">
      <c r="A32468" s="489" t="str">
        <f t="shared" si="507"/>
        <v>2371403144地域密着型通所介護</v>
      </c>
      <c r="B32468" s="489">
        <v>2371403144</v>
      </c>
      <c r="C32468" s="489" t="s">
        <v>161</v>
      </c>
      <c r="D32468" s="489" t="s">
        <v>13747</v>
      </c>
    </row>
    <row r="32469" spans="1:4">
      <c r="A32469" s="489" t="str">
        <f t="shared" si="507"/>
        <v>2371403144通所型サービス（独自）</v>
      </c>
      <c r="B32469" s="489">
        <v>2371403144</v>
      </c>
      <c r="C32469" s="489" t="s">
        <v>2570</v>
      </c>
      <c r="D32469" s="489" t="s">
        <v>13747</v>
      </c>
    </row>
    <row r="32470" spans="1:4">
      <c r="A32470" s="489" t="str">
        <f t="shared" si="507"/>
        <v>2371403151訪問介護</v>
      </c>
      <c r="B32470" s="489">
        <v>2371403151</v>
      </c>
      <c r="C32470" s="489" t="s">
        <v>140</v>
      </c>
      <c r="D32470" s="489" t="s">
        <v>7723</v>
      </c>
    </row>
    <row r="32471" spans="1:4">
      <c r="A32471" s="489" t="str">
        <f t="shared" si="507"/>
        <v>2371403151訪問介護</v>
      </c>
      <c r="B32471" s="489">
        <v>2371403151</v>
      </c>
      <c r="C32471" s="489" t="s">
        <v>140</v>
      </c>
      <c r="D32471" s="489" t="s">
        <v>7723</v>
      </c>
    </row>
    <row r="32472" spans="1:4">
      <c r="A32472" s="489" t="str">
        <f t="shared" si="507"/>
        <v>2371403151訪問型サービス（独自）</v>
      </c>
      <c r="B32472" s="489">
        <v>2371403151</v>
      </c>
      <c r="C32472" s="489" t="s">
        <v>2571</v>
      </c>
      <c r="D32472" s="489" t="s">
        <v>7723</v>
      </c>
    </row>
    <row r="32473" spans="1:4">
      <c r="A32473" s="489" t="str">
        <f t="shared" si="507"/>
        <v>2371403235地域密着型通所介護</v>
      </c>
      <c r="B32473" s="489">
        <v>2371403235</v>
      </c>
      <c r="C32473" s="489" t="s">
        <v>161</v>
      </c>
      <c r="D32473" s="489" t="s">
        <v>7724</v>
      </c>
    </row>
    <row r="32474" spans="1:4">
      <c r="A32474" s="489" t="str">
        <f t="shared" si="507"/>
        <v>2371403235通所型サービス（独自）</v>
      </c>
      <c r="B32474" s="489">
        <v>2371403235</v>
      </c>
      <c r="C32474" s="489" t="s">
        <v>2570</v>
      </c>
      <c r="D32474" s="489" t="s">
        <v>7724</v>
      </c>
    </row>
    <row r="32475" spans="1:4">
      <c r="A32475" s="489" t="str">
        <f t="shared" si="507"/>
        <v>2371403243居宅介護支援</v>
      </c>
      <c r="B32475" s="489">
        <v>2371403243</v>
      </c>
      <c r="C32475" s="489" t="s">
        <v>2519</v>
      </c>
      <c r="D32475" s="489" t="s">
        <v>7725</v>
      </c>
    </row>
    <row r="32476" spans="1:4">
      <c r="A32476" s="489" t="str">
        <f t="shared" si="507"/>
        <v>2371403250訪問介護</v>
      </c>
      <c r="B32476" s="489">
        <v>2371403250</v>
      </c>
      <c r="C32476" s="489" t="s">
        <v>140</v>
      </c>
      <c r="D32476" s="489" t="s">
        <v>7726</v>
      </c>
    </row>
    <row r="32477" spans="1:4">
      <c r="A32477" s="489" t="str">
        <f t="shared" si="507"/>
        <v>2371403250訪問介護</v>
      </c>
      <c r="B32477" s="489">
        <v>2371403250</v>
      </c>
      <c r="C32477" s="489" t="s">
        <v>140</v>
      </c>
      <c r="D32477" s="489" t="s">
        <v>7726</v>
      </c>
    </row>
    <row r="32478" spans="1:4">
      <c r="A32478" s="489" t="str">
        <f t="shared" si="507"/>
        <v>2371403268居宅介護支援</v>
      </c>
      <c r="B32478" s="489">
        <v>2371403268</v>
      </c>
      <c r="C32478" s="489" t="s">
        <v>2519</v>
      </c>
      <c r="D32478" s="489" t="s">
        <v>7727</v>
      </c>
    </row>
    <row r="32479" spans="1:4">
      <c r="A32479" s="489" t="str">
        <f t="shared" si="507"/>
        <v>2371403375介護予防特定施設入居者生活介護</v>
      </c>
      <c r="B32479" s="489">
        <v>2371403375</v>
      </c>
      <c r="C32479" s="489" t="s">
        <v>2514</v>
      </c>
      <c r="D32479" s="489" t="s">
        <v>7728</v>
      </c>
    </row>
    <row r="32480" spans="1:4">
      <c r="A32480" s="489" t="str">
        <f t="shared" si="507"/>
        <v>2371403375特定施設入居者生活介護</v>
      </c>
      <c r="B32480" s="489">
        <v>2371403375</v>
      </c>
      <c r="C32480" s="489" t="s">
        <v>2513</v>
      </c>
      <c r="D32480" s="489" t="s">
        <v>7728</v>
      </c>
    </row>
    <row r="32481" spans="1:4">
      <c r="A32481" s="489" t="str">
        <f t="shared" si="507"/>
        <v>2371403383介護予防特定施設入居者生活介護</v>
      </c>
      <c r="B32481" s="489">
        <v>2371403383</v>
      </c>
      <c r="C32481" s="489" t="s">
        <v>2514</v>
      </c>
      <c r="D32481" s="489" t="s">
        <v>7729</v>
      </c>
    </row>
    <row r="32482" spans="1:4">
      <c r="A32482" s="489" t="str">
        <f t="shared" si="507"/>
        <v>2371403383特定施設入居者生活介護</v>
      </c>
      <c r="B32482" s="489">
        <v>2371403383</v>
      </c>
      <c r="C32482" s="489" t="s">
        <v>2513</v>
      </c>
      <c r="D32482" s="489" t="s">
        <v>7729</v>
      </c>
    </row>
    <row r="32483" spans="1:4">
      <c r="A32483" s="489" t="str">
        <f t="shared" si="507"/>
        <v>2371403391介護予防特定施設入居者生活介護</v>
      </c>
      <c r="B32483" s="489">
        <v>2371403391</v>
      </c>
      <c r="C32483" s="489" t="s">
        <v>2514</v>
      </c>
      <c r="D32483" s="489" t="s">
        <v>7730</v>
      </c>
    </row>
    <row r="32484" spans="1:4">
      <c r="A32484" s="489" t="str">
        <f t="shared" si="507"/>
        <v>2371403391特定施設入居者生活介護</v>
      </c>
      <c r="B32484" s="489">
        <v>2371403391</v>
      </c>
      <c r="C32484" s="489" t="s">
        <v>2513</v>
      </c>
      <c r="D32484" s="489" t="s">
        <v>7730</v>
      </c>
    </row>
    <row r="32485" spans="1:4">
      <c r="A32485" s="489" t="str">
        <f t="shared" si="507"/>
        <v>2371403417居宅介護支援</v>
      </c>
      <c r="B32485" s="489">
        <v>2371403417</v>
      </c>
      <c r="C32485" s="489" t="s">
        <v>2519</v>
      </c>
      <c r="D32485" s="489" t="s">
        <v>7731</v>
      </c>
    </row>
    <row r="32486" spans="1:4">
      <c r="A32486" s="489" t="str">
        <f t="shared" si="507"/>
        <v>2371403425地域密着型通所介護</v>
      </c>
      <c r="B32486" s="489">
        <v>2371403425</v>
      </c>
      <c r="C32486" s="489" t="s">
        <v>161</v>
      </c>
      <c r="D32486" s="489" t="s">
        <v>7732</v>
      </c>
    </row>
    <row r="32487" spans="1:4">
      <c r="A32487" s="489" t="str">
        <f t="shared" si="507"/>
        <v>2371403458訪問介護</v>
      </c>
      <c r="B32487" s="489">
        <v>2371403458</v>
      </c>
      <c r="C32487" s="489" t="s">
        <v>140</v>
      </c>
      <c r="D32487" s="489" t="s">
        <v>7733</v>
      </c>
    </row>
    <row r="32488" spans="1:4">
      <c r="A32488" s="489" t="str">
        <f t="shared" si="507"/>
        <v>2371403458訪問介護</v>
      </c>
      <c r="B32488" s="489">
        <v>2371403458</v>
      </c>
      <c r="C32488" s="489" t="s">
        <v>140</v>
      </c>
      <c r="D32488" s="489" t="s">
        <v>7733</v>
      </c>
    </row>
    <row r="32489" spans="1:4">
      <c r="A32489" s="489" t="str">
        <f t="shared" si="507"/>
        <v>2371403508通所介護</v>
      </c>
      <c r="B32489" s="489">
        <v>2371403508</v>
      </c>
      <c r="C32489" s="489" t="s">
        <v>158</v>
      </c>
      <c r="D32489" s="489" t="s">
        <v>7734</v>
      </c>
    </row>
    <row r="32490" spans="1:4">
      <c r="A32490" s="489" t="str">
        <f t="shared" si="507"/>
        <v>2371403516地域密着型通所介護</v>
      </c>
      <c r="B32490" s="489">
        <v>2371403516</v>
      </c>
      <c r="C32490" s="489" t="s">
        <v>161</v>
      </c>
      <c r="D32490" s="489" t="s">
        <v>7735</v>
      </c>
    </row>
    <row r="32491" spans="1:4">
      <c r="A32491" s="489" t="str">
        <f t="shared" si="507"/>
        <v>2371403532訪問介護</v>
      </c>
      <c r="B32491" s="489">
        <v>2371403532</v>
      </c>
      <c r="C32491" s="489" t="s">
        <v>140</v>
      </c>
      <c r="D32491" s="489" t="s">
        <v>7736</v>
      </c>
    </row>
    <row r="32492" spans="1:4">
      <c r="A32492" s="489" t="str">
        <f t="shared" si="507"/>
        <v>2371403532訪問介護</v>
      </c>
      <c r="B32492" s="489">
        <v>2371403532</v>
      </c>
      <c r="C32492" s="489" t="s">
        <v>140</v>
      </c>
      <c r="D32492" s="489" t="s">
        <v>7736</v>
      </c>
    </row>
    <row r="32493" spans="1:4">
      <c r="A32493" s="489" t="str">
        <f t="shared" si="507"/>
        <v>2371403573訪問介護</v>
      </c>
      <c r="B32493" s="489">
        <v>2371403573</v>
      </c>
      <c r="C32493" s="489" t="s">
        <v>140</v>
      </c>
      <c r="D32493" s="489" t="s">
        <v>7737</v>
      </c>
    </row>
    <row r="32494" spans="1:4">
      <c r="A32494" s="489" t="str">
        <f t="shared" si="507"/>
        <v>2371403573訪問介護</v>
      </c>
      <c r="B32494" s="489">
        <v>2371403573</v>
      </c>
      <c r="C32494" s="489" t="s">
        <v>140</v>
      </c>
      <c r="D32494" s="489" t="s">
        <v>7737</v>
      </c>
    </row>
    <row r="32495" spans="1:4">
      <c r="A32495" s="489" t="str">
        <f t="shared" si="507"/>
        <v>2371403581訪問介護</v>
      </c>
      <c r="B32495" s="489">
        <v>2371403581</v>
      </c>
      <c r="C32495" s="489" t="s">
        <v>140</v>
      </c>
      <c r="D32495" s="489" t="s">
        <v>7738</v>
      </c>
    </row>
    <row r="32496" spans="1:4">
      <c r="A32496" s="489" t="str">
        <f t="shared" si="507"/>
        <v>2371403581訪問介護</v>
      </c>
      <c r="B32496" s="489">
        <v>2371403581</v>
      </c>
      <c r="C32496" s="489" t="s">
        <v>140</v>
      </c>
      <c r="D32496" s="489" t="s">
        <v>7738</v>
      </c>
    </row>
    <row r="32497" spans="1:4">
      <c r="A32497" s="489" t="str">
        <f t="shared" si="507"/>
        <v>2371403607訪問介護</v>
      </c>
      <c r="B32497" s="489">
        <v>2371403607</v>
      </c>
      <c r="C32497" s="489" t="s">
        <v>140</v>
      </c>
      <c r="D32497" s="489" t="s">
        <v>7739</v>
      </c>
    </row>
    <row r="32498" spans="1:4">
      <c r="A32498" s="489" t="str">
        <f t="shared" si="507"/>
        <v>2371403607訪問介護</v>
      </c>
      <c r="B32498" s="489">
        <v>2371403607</v>
      </c>
      <c r="C32498" s="489" t="s">
        <v>140</v>
      </c>
      <c r="D32498" s="489" t="s">
        <v>7739</v>
      </c>
    </row>
    <row r="32499" spans="1:4">
      <c r="A32499" s="489" t="str">
        <f t="shared" si="507"/>
        <v>2371403649居宅介護支援</v>
      </c>
      <c r="B32499" s="489">
        <v>2371403649</v>
      </c>
      <c r="C32499" s="489" t="s">
        <v>2519</v>
      </c>
      <c r="D32499" s="489" t="s">
        <v>7740</v>
      </c>
    </row>
    <row r="32500" spans="1:4">
      <c r="A32500" s="489" t="str">
        <f t="shared" si="507"/>
        <v>2371403672訪問介護</v>
      </c>
      <c r="B32500" s="489">
        <v>2371403672</v>
      </c>
      <c r="C32500" s="489" t="s">
        <v>140</v>
      </c>
      <c r="D32500" s="489" t="s">
        <v>7741</v>
      </c>
    </row>
    <row r="32501" spans="1:4">
      <c r="A32501" s="489" t="str">
        <f t="shared" si="507"/>
        <v>2371403672訪問介護</v>
      </c>
      <c r="B32501" s="489">
        <v>2371403672</v>
      </c>
      <c r="C32501" s="489" t="s">
        <v>140</v>
      </c>
      <c r="D32501" s="489" t="s">
        <v>7741</v>
      </c>
    </row>
    <row r="32502" spans="1:4">
      <c r="A32502" s="489" t="str">
        <f t="shared" si="507"/>
        <v>2371403706通所介護</v>
      </c>
      <c r="B32502" s="489">
        <v>2371403706</v>
      </c>
      <c r="C32502" s="489" t="s">
        <v>158</v>
      </c>
      <c r="D32502" s="489" t="s">
        <v>7742</v>
      </c>
    </row>
    <row r="32503" spans="1:4">
      <c r="A32503" s="489" t="str">
        <f t="shared" si="507"/>
        <v>2371403722居宅介護支援</v>
      </c>
      <c r="B32503" s="489">
        <v>2371403722</v>
      </c>
      <c r="C32503" s="489" t="s">
        <v>2519</v>
      </c>
      <c r="D32503" s="489" t="s">
        <v>7743</v>
      </c>
    </row>
    <row r="32504" spans="1:4">
      <c r="A32504" s="489" t="str">
        <f t="shared" si="507"/>
        <v>2371403730介護予防支援</v>
      </c>
      <c r="B32504" s="489">
        <v>2371403730</v>
      </c>
      <c r="C32504" s="489" t="s">
        <v>2520</v>
      </c>
      <c r="D32504" s="489" t="s">
        <v>7744</v>
      </c>
    </row>
    <row r="32505" spans="1:4">
      <c r="A32505" s="489" t="str">
        <f t="shared" si="507"/>
        <v>2371403730居宅介護支援</v>
      </c>
      <c r="B32505" s="489">
        <v>2371403730</v>
      </c>
      <c r="C32505" s="489" t="s">
        <v>2519</v>
      </c>
      <c r="D32505" s="489" t="s">
        <v>7744</v>
      </c>
    </row>
    <row r="32506" spans="1:4">
      <c r="A32506" s="489" t="str">
        <f t="shared" si="507"/>
        <v>2371403755居宅介護支援</v>
      </c>
      <c r="B32506" s="489">
        <v>2371403755</v>
      </c>
      <c r="C32506" s="489" t="s">
        <v>2519</v>
      </c>
      <c r="D32506" s="489" t="s">
        <v>7745</v>
      </c>
    </row>
    <row r="32507" spans="1:4">
      <c r="A32507" s="489" t="str">
        <f t="shared" si="507"/>
        <v>2371403763訪問介護</v>
      </c>
      <c r="B32507" s="489">
        <v>2371403763</v>
      </c>
      <c r="C32507" s="489" t="s">
        <v>140</v>
      </c>
      <c r="D32507" s="489" t="s">
        <v>7746</v>
      </c>
    </row>
    <row r="32508" spans="1:4">
      <c r="A32508" s="489" t="str">
        <f t="shared" si="507"/>
        <v>2371403763訪問介護</v>
      </c>
      <c r="B32508" s="489">
        <v>2371403763</v>
      </c>
      <c r="C32508" s="489" t="s">
        <v>140</v>
      </c>
      <c r="D32508" s="489" t="s">
        <v>7746</v>
      </c>
    </row>
    <row r="32509" spans="1:4">
      <c r="A32509" s="489" t="str">
        <f t="shared" si="507"/>
        <v>2371403771訪問介護</v>
      </c>
      <c r="B32509" s="489">
        <v>2371403771</v>
      </c>
      <c r="C32509" s="489" t="s">
        <v>140</v>
      </c>
      <c r="D32509" s="489" t="s">
        <v>7747</v>
      </c>
    </row>
    <row r="32510" spans="1:4">
      <c r="A32510" s="489" t="str">
        <f t="shared" si="507"/>
        <v>2371403771訪問介護</v>
      </c>
      <c r="B32510" s="489">
        <v>2371403771</v>
      </c>
      <c r="C32510" s="489" t="s">
        <v>140</v>
      </c>
      <c r="D32510" s="489" t="s">
        <v>7747</v>
      </c>
    </row>
    <row r="32511" spans="1:4">
      <c r="A32511" s="489" t="str">
        <f t="shared" si="507"/>
        <v>2371403821居宅介護支援</v>
      </c>
      <c r="B32511" s="489">
        <v>2371403821</v>
      </c>
      <c r="C32511" s="489" t="s">
        <v>2519</v>
      </c>
      <c r="D32511" s="489" t="s">
        <v>7748</v>
      </c>
    </row>
    <row r="32512" spans="1:4">
      <c r="A32512" s="489" t="str">
        <f t="shared" si="507"/>
        <v>2371403839訪問介護</v>
      </c>
      <c r="B32512" s="489">
        <v>2371403839</v>
      </c>
      <c r="C32512" s="489" t="s">
        <v>140</v>
      </c>
      <c r="D32512" s="489" t="s">
        <v>7748</v>
      </c>
    </row>
    <row r="32513" spans="1:4">
      <c r="A32513" s="489" t="str">
        <f t="shared" si="507"/>
        <v>2371403839訪問介護</v>
      </c>
      <c r="B32513" s="489">
        <v>2371403839</v>
      </c>
      <c r="C32513" s="489" t="s">
        <v>140</v>
      </c>
      <c r="D32513" s="489" t="s">
        <v>7748</v>
      </c>
    </row>
    <row r="32514" spans="1:4">
      <c r="A32514" s="489" t="str">
        <f t="shared" ref="A32514:A32577" si="508">B32514&amp;C32514</f>
        <v>2371403847居宅介護支援</v>
      </c>
      <c r="B32514" s="489">
        <v>2371403847</v>
      </c>
      <c r="C32514" s="489" t="s">
        <v>2519</v>
      </c>
      <c r="D32514" s="489" t="s">
        <v>7749</v>
      </c>
    </row>
    <row r="32515" spans="1:4">
      <c r="A32515" s="489" t="str">
        <f t="shared" si="508"/>
        <v>2371403854訪問介護</v>
      </c>
      <c r="B32515" s="489">
        <v>2371403854</v>
      </c>
      <c r="C32515" s="489" t="s">
        <v>140</v>
      </c>
      <c r="D32515" s="489" t="s">
        <v>7750</v>
      </c>
    </row>
    <row r="32516" spans="1:4">
      <c r="A32516" s="489" t="str">
        <f t="shared" si="508"/>
        <v>2371403854訪問介護</v>
      </c>
      <c r="B32516" s="489">
        <v>2371403854</v>
      </c>
      <c r="C32516" s="489" t="s">
        <v>140</v>
      </c>
      <c r="D32516" s="489" t="s">
        <v>7750</v>
      </c>
    </row>
    <row r="32517" spans="1:4">
      <c r="A32517" s="489" t="str">
        <f t="shared" si="508"/>
        <v>2371403870訪問介護</v>
      </c>
      <c r="B32517" s="489">
        <v>2371403870</v>
      </c>
      <c r="C32517" s="489" t="s">
        <v>140</v>
      </c>
      <c r="D32517" s="489" t="s">
        <v>7751</v>
      </c>
    </row>
    <row r="32518" spans="1:4">
      <c r="A32518" s="489" t="str">
        <f t="shared" si="508"/>
        <v>2371403870訪問介護</v>
      </c>
      <c r="B32518" s="489">
        <v>2371403870</v>
      </c>
      <c r="C32518" s="489" t="s">
        <v>140</v>
      </c>
      <c r="D32518" s="489" t="s">
        <v>7751</v>
      </c>
    </row>
    <row r="32519" spans="1:4">
      <c r="A32519" s="489" t="str">
        <f t="shared" si="508"/>
        <v>2371403888介護予防支援</v>
      </c>
      <c r="B32519" s="489">
        <v>2371403888</v>
      </c>
      <c r="C32519" s="489" t="s">
        <v>2520</v>
      </c>
      <c r="D32519" s="489" t="s">
        <v>7752</v>
      </c>
    </row>
    <row r="32520" spans="1:4">
      <c r="A32520" s="489" t="str">
        <f t="shared" si="508"/>
        <v>2371403888居宅介護支援</v>
      </c>
      <c r="B32520" s="489">
        <v>2371403888</v>
      </c>
      <c r="C32520" s="489" t="s">
        <v>2519</v>
      </c>
      <c r="D32520" s="489" t="s">
        <v>7752</v>
      </c>
    </row>
    <row r="32521" spans="1:4">
      <c r="A32521" s="489" t="str">
        <f t="shared" si="508"/>
        <v>2371403920訪問介護</v>
      </c>
      <c r="B32521" s="489">
        <v>2371403920</v>
      </c>
      <c r="C32521" s="489" t="s">
        <v>140</v>
      </c>
      <c r="D32521" s="489" t="s">
        <v>7753</v>
      </c>
    </row>
    <row r="32522" spans="1:4">
      <c r="A32522" s="489" t="str">
        <f t="shared" si="508"/>
        <v>2371403920訪問介護</v>
      </c>
      <c r="B32522" s="489">
        <v>2371403920</v>
      </c>
      <c r="C32522" s="489" t="s">
        <v>140</v>
      </c>
      <c r="D32522" s="489" t="s">
        <v>7753</v>
      </c>
    </row>
    <row r="32523" spans="1:4">
      <c r="A32523" s="489" t="str">
        <f t="shared" si="508"/>
        <v>2371403946訪問介護</v>
      </c>
      <c r="B32523" s="489">
        <v>2371403946</v>
      </c>
      <c r="C32523" s="489" t="s">
        <v>140</v>
      </c>
      <c r="D32523" s="489" t="s">
        <v>7754</v>
      </c>
    </row>
    <row r="32524" spans="1:4">
      <c r="A32524" s="489" t="str">
        <f t="shared" si="508"/>
        <v>2371403946訪問介護</v>
      </c>
      <c r="B32524" s="489">
        <v>2371403946</v>
      </c>
      <c r="C32524" s="489" t="s">
        <v>140</v>
      </c>
      <c r="D32524" s="489" t="s">
        <v>7754</v>
      </c>
    </row>
    <row r="32525" spans="1:4">
      <c r="A32525" s="489" t="str">
        <f t="shared" si="508"/>
        <v>2371403953訪問介護</v>
      </c>
      <c r="B32525" s="489">
        <v>2371403953</v>
      </c>
      <c r="C32525" s="489" t="s">
        <v>140</v>
      </c>
      <c r="D32525" s="489" t="s">
        <v>7755</v>
      </c>
    </row>
    <row r="32526" spans="1:4">
      <c r="A32526" s="489" t="str">
        <f t="shared" si="508"/>
        <v>2371403953訪問介護</v>
      </c>
      <c r="B32526" s="489">
        <v>2371403953</v>
      </c>
      <c r="C32526" s="489" t="s">
        <v>140</v>
      </c>
      <c r="D32526" s="489" t="s">
        <v>7755</v>
      </c>
    </row>
    <row r="32527" spans="1:4">
      <c r="A32527" s="489" t="str">
        <f t="shared" si="508"/>
        <v>2371403979居宅介護支援</v>
      </c>
      <c r="B32527" s="489">
        <v>2371403979</v>
      </c>
      <c r="C32527" s="489" t="s">
        <v>2519</v>
      </c>
      <c r="D32527" s="489" t="s">
        <v>7756</v>
      </c>
    </row>
    <row r="32528" spans="1:4">
      <c r="A32528" s="489" t="str">
        <f t="shared" si="508"/>
        <v>2371403987通所介護</v>
      </c>
      <c r="B32528" s="489">
        <v>2371403987</v>
      </c>
      <c r="C32528" s="489" t="s">
        <v>158</v>
      </c>
      <c r="D32528" s="489" t="s">
        <v>7678</v>
      </c>
    </row>
    <row r="32529" spans="1:4">
      <c r="A32529" s="489" t="str">
        <f t="shared" si="508"/>
        <v>2371403995通所介護</v>
      </c>
      <c r="B32529" s="489">
        <v>2371403995</v>
      </c>
      <c r="C32529" s="489" t="s">
        <v>158</v>
      </c>
      <c r="D32529" s="489" t="s">
        <v>7757</v>
      </c>
    </row>
    <row r="32530" spans="1:4">
      <c r="A32530" s="489" t="str">
        <f t="shared" si="508"/>
        <v>2371404019居宅介護支援</v>
      </c>
      <c r="B32530" s="489">
        <v>2371404019</v>
      </c>
      <c r="C32530" s="489" t="s">
        <v>2519</v>
      </c>
      <c r="D32530" s="489" t="s">
        <v>7758</v>
      </c>
    </row>
    <row r="32531" spans="1:4">
      <c r="A32531" s="489" t="str">
        <f t="shared" si="508"/>
        <v>2371404027居宅介護支援</v>
      </c>
      <c r="B32531" s="489">
        <v>2371404027</v>
      </c>
      <c r="C32531" s="489" t="s">
        <v>2519</v>
      </c>
      <c r="D32531" s="489" t="s">
        <v>7759</v>
      </c>
    </row>
    <row r="32532" spans="1:4">
      <c r="A32532" s="489" t="str">
        <f t="shared" si="508"/>
        <v>2371404043介護予防訪問入浴介護</v>
      </c>
      <c r="B32532" s="489">
        <v>2371404043</v>
      </c>
      <c r="C32532" s="489" t="s">
        <v>2510</v>
      </c>
      <c r="D32532" s="489" t="s">
        <v>7760</v>
      </c>
    </row>
    <row r="32533" spans="1:4">
      <c r="A32533" s="489" t="str">
        <f t="shared" si="508"/>
        <v>2371404043訪問入浴介護</v>
      </c>
      <c r="B32533" s="489">
        <v>2371404043</v>
      </c>
      <c r="C32533" s="489" t="s">
        <v>2509</v>
      </c>
      <c r="D32533" s="489" t="s">
        <v>7760</v>
      </c>
    </row>
    <row r="32534" spans="1:4">
      <c r="A32534" s="489" t="str">
        <f t="shared" si="508"/>
        <v>2371404050訪問介護</v>
      </c>
      <c r="B32534" s="489">
        <v>2371404050</v>
      </c>
      <c r="C32534" s="489" t="s">
        <v>140</v>
      </c>
      <c r="D32534" s="489" t="s">
        <v>7761</v>
      </c>
    </row>
    <row r="32535" spans="1:4">
      <c r="A32535" s="489" t="str">
        <f t="shared" si="508"/>
        <v>2371404050訪問介護</v>
      </c>
      <c r="B32535" s="489">
        <v>2371404050</v>
      </c>
      <c r="C32535" s="489" t="s">
        <v>140</v>
      </c>
      <c r="D32535" s="489" t="s">
        <v>7761</v>
      </c>
    </row>
    <row r="32536" spans="1:4">
      <c r="A32536" s="489" t="str">
        <f t="shared" si="508"/>
        <v>2371404068介護予防支援</v>
      </c>
      <c r="B32536" s="489">
        <v>2371404068</v>
      </c>
      <c r="C32536" s="489" t="s">
        <v>2520</v>
      </c>
      <c r="D32536" s="489" t="s">
        <v>7762</v>
      </c>
    </row>
    <row r="32537" spans="1:4">
      <c r="A32537" s="489" t="str">
        <f t="shared" si="508"/>
        <v>2371404068居宅介護支援</v>
      </c>
      <c r="B32537" s="489">
        <v>2371404068</v>
      </c>
      <c r="C32537" s="489" t="s">
        <v>2519</v>
      </c>
      <c r="D32537" s="489" t="s">
        <v>7762</v>
      </c>
    </row>
    <row r="32538" spans="1:4">
      <c r="A32538" s="489" t="str">
        <f t="shared" si="508"/>
        <v>2371404076介護予防特定施設入居者生活介護</v>
      </c>
      <c r="B32538" s="489">
        <v>2371404076</v>
      </c>
      <c r="C32538" s="489" t="s">
        <v>2514</v>
      </c>
      <c r="D32538" s="489" t="s">
        <v>7763</v>
      </c>
    </row>
    <row r="32539" spans="1:4">
      <c r="A32539" s="489" t="str">
        <f t="shared" si="508"/>
        <v>2371404076特定施設入居者生活介護</v>
      </c>
      <c r="B32539" s="489">
        <v>2371404076</v>
      </c>
      <c r="C32539" s="489" t="s">
        <v>2513</v>
      </c>
      <c r="D32539" s="489" t="s">
        <v>7763</v>
      </c>
    </row>
    <row r="32540" spans="1:4">
      <c r="A32540" s="489" t="str">
        <f t="shared" si="508"/>
        <v>2371404084訪問介護</v>
      </c>
      <c r="B32540" s="489">
        <v>2371404084</v>
      </c>
      <c r="C32540" s="489" t="s">
        <v>140</v>
      </c>
      <c r="D32540" s="489" t="s">
        <v>7764</v>
      </c>
    </row>
    <row r="32541" spans="1:4">
      <c r="A32541" s="489" t="str">
        <f t="shared" si="508"/>
        <v>2371404084訪問介護</v>
      </c>
      <c r="B32541" s="489">
        <v>2371404084</v>
      </c>
      <c r="C32541" s="489" t="s">
        <v>140</v>
      </c>
      <c r="D32541" s="489" t="s">
        <v>7764</v>
      </c>
    </row>
    <row r="32542" spans="1:4">
      <c r="A32542" s="489" t="str">
        <f t="shared" si="508"/>
        <v>2371404118居宅介護支援</v>
      </c>
      <c r="B32542" s="489">
        <v>2371404118</v>
      </c>
      <c r="C32542" s="489" t="s">
        <v>2519</v>
      </c>
      <c r="D32542" s="489" t="s">
        <v>7765</v>
      </c>
    </row>
    <row r="32543" spans="1:4">
      <c r="A32543" s="489" t="str">
        <f t="shared" si="508"/>
        <v>2371404134訪問介護</v>
      </c>
      <c r="B32543" s="489">
        <v>2371404134</v>
      </c>
      <c r="C32543" s="489" t="s">
        <v>140</v>
      </c>
      <c r="D32543" s="489" t="s">
        <v>7766</v>
      </c>
    </row>
    <row r="32544" spans="1:4">
      <c r="A32544" s="489" t="str">
        <f t="shared" si="508"/>
        <v>2371404134訪問介護</v>
      </c>
      <c r="B32544" s="489">
        <v>2371404134</v>
      </c>
      <c r="C32544" s="489" t="s">
        <v>140</v>
      </c>
      <c r="D32544" s="489" t="s">
        <v>7766</v>
      </c>
    </row>
    <row r="32545" spans="1:4">
      <c r="A32545" s="489" t="str">
        <f t="shared" si="508"/>
        <v>2371404159介護予防支援</v>
      </c>
      <c r="B32545" s="489">
        <v>2371404159</v>
      </c>
      <c r="C32545" s="489" t="s">
        <v>2520</v>
      </c>
      <c r="D32545" s="489" t="s">
        <v>7767</v>
      </c>
    </row>
    <row r="32546" spans="1:4">
      <c r="A32546" s="489" t="str">
        <f t="shared" si="508"/>
        <v>2371404159居宅介護支援</v>
      </c>
      <c r="B32546" s="489">
        <v>2371404159</v>
      </c>
      <c r="C32546" s="489" t="s">
        <v>2519</v>
      </c>
      <c r="D32546" s="489" t="s">
        <v>7767</v>
      </c>
    </row>
    <row r="32547" spans="1:4">
      <c r="A32547" s="489" t="str">
        <f t="shared" si="508"/>
        <v>2371404167訪問介護</v>
      </c>
      <c r="B32547" s="489">
        <v>2371404167</v>
      </c>
      <c r="C32547" s="489" t="s">
        <v>140</v>
      </c>
      <c r="D32547" s="489" t="s">
        <v>7768</v>
      </c>
    </row>
    <row r="32548" spans="1:4">
      <c r="A32548" s="489" t="str">
        <f t="shared" si="508"/>
        <v>2371404167訪問介護</v>
      </c>
      <c r="B32548" s="489">
        <v>2371404167</v>
      </c>
      <c r="C32548" s="489" t="s">
        <v>140</v>
      </c>
      <c r="D32548" s="489" t="s">
        <v>7768</v>
      </c>
    </row>
    <row r="32549" spans="1:4">
      <c r="A32549" s="489" t="str">
        <f t="shared" si="508"/>
        <v>2371404175居宅介護支援</v>
      </c>
      <c r="B32549" s="489">
        <v>2371404175</v>
      </c>
      <c r="C32549" s="489" t="s">
        <v>2519</v>
      </c>
      <c r="D32549" s="489" t="s">
        <v>7769</v>
      </c>
    </row>
    <row r="32550" spans="1:4">
      <c r="A32550" s="489" t="str">
        <f t="shared" si="508"/>
        <v>2371404183通所介護</v>
      </c>
      <c r="B32550" s="489">
        <v>2371404183</v>
      </c>
      <c r="C32550" s="489" t="s">
        <v>158</v>
      </c>
      <c r="D32550" s="489" t="s">
        <v>7770</v>
      </c>
    </row>
    <row r="32551" spans="1:4">
      <c r="A32551" s="489" t="str">
        <f t="shared" si="508"/>
        <v>2371404191通所介護</v>
      </c>
      <c r="B32551" s="489">
        <v>2371404191</v>
      </c>
      <c r="C32551" s="489" t="s">
        <v>158</v>
      </c>
      <c r="D32551" s="489" t="s">
        <v>7771</v>
      </c>
    </row>
    <row r="32552" spans="1:4">
      <c r="A32552" s="489" t="str">
        <f t="shared" si="508"/>
        <v>2371404217訪問介護</v>
      </c>
      <c r="B32552" s="489">
        <v>2371404217</v>
      </c>
      <c r="C32552" s="489" t="s">
        <v>140</v>
      </c>
      <c r="D32552" s="489" t="s">
        <v>7772</v>
      </c>
    </row>
    <row r="32553" spans="1:4">
      <c r="A32553" s="489" t="str">
        <f t="shared" si="508"/>
        <v>2371404217訪問介護</v>
      </c>
      <c r="B32553" s="489">
        <v>2371404217</v>
      </c>
      <c r="C32553" s="489" t="s">
        <v>140</v>
      </c>
      <c r="D32553" s="489" t="s">
        <v>7772</v>
      </c>
    </row>
    <row r="32554" spans="1:4">
      <c r="A32554" s="489" t="str">
        <f t="shared" si="508"/>
        <v>2371404241居宅介護支援</v>
      </c>
      <c r="B32554" s="489">
        <v>2371404241</v>
      </c>
      <c r="C32554" s="489" t="s">
        <v>2519</v>
      </c>
      <c r="D32554" s="489" t="s">
        <v>7773</v>
      </c>
    </row>
    <row r="32555" spans="1:4">
      <c r="A32555" s="489" t="str">
        <f t="shared" si="508"/>
        <v>2371404274居宅介護支援</v>
      </c>
      <c r="B32555" s="489">
        <v>2371404274</v>
      </c>
      <c r="C32555" s="489" t="s">
        <v>2519</v>
      </c>
      <c r="D32555" s="489" t="s">
        <v>7774</v>
      </c>
    </row>
    <row r="32556" spans="1:4">
      <c r="A32556" s="489" t="str">
        <f t="shared" si="508"/>
        <v>2371404282居宅介護支援</v>
      </c>
      <c r="B32556" s="489">
        <v>2371404282</v>
      </c>
      <c r="C32556" s="489" t="s">
        <v>2519</v>
      </c>
      <c r="D32556" s="489" t="s">
        <v>7775</v>
      </c>
    </row>
    <row r="32557" spans="1:4">
      <c r="A32557" s="489" t="str">
        <f t="shared" si="508"/>
        <v>2371404290訪問介護</v>
      </c>
      <c r="B32557" s="489">
        <v>2371404290</v>
      </c>
      <c r="C32557" s="489" t="s">
        <v>140</v>
      </c>
      <c r="D32557" s="489" t="s">
        <v>7776</v>
      </c>
    </row>
    <row r="32558" spans="1:4">
      <c r="A32558" s="489" t="str">
        <f t="shared" si="508"/>
        <v>2371404290訪問介護</v>
      </c>
      <c r="B32558" s="489">
        <v>2371404290</v>
      </c>
      <c r="C32558" s="489" t="s">
        <v>140</v>
      </c>
      <c r="D32558" s="489" t="s">
        <v>7776</v>
      </c>
    </row>
    <row r="32559" spans="1:4">
      <c r="A32559" s="489" t="str">
        <f t="shared" si="508"/>
        <v>2371404308訪問介護</v>
      </c>
      <c r="B32559" s="489">
        <v>2371404308</v>
      </c>
      <c r="C32559" s="489" t="s">
        <v>140</v>
      </c>
      <c r="D32559" s="489" t="s">
        <v>7777</v>
      </c>
    </row>
    <row r="32560" spans="1:4">
      <c r="A32560" s="489" t="str">
        <f t="shared" si="508"/>
        <v>2371404308訪問介護</v>
      </c>
      <c r="B32560" s="489">
        <v>2371404308</v>
      </c>
      <c r="C32560" s="489" t="s">
        <v>140</v>
      </c>
      <c r="D32560" s="489" t="s">
        <v>7777</v>
      </c>
    </row>
    <row r="32561" spans="1:4">
      <c r="A32561" s="489" t="str">
        <f t="shared" si="508"/>
        <v>2371404324訪問介護</v>
      </c>
      <c r="B32561" s="489">
        <v>2371404324</v>
      </c>
      <c r="C32561" s="489" t="s">
        <v>140</v>
      </c>
      <c r="D32561" s="489" t="s">
        <v>7778</v>
      </c>
    </row>
    <row r="32562" spans="1:4">
      <c r="A32562" s="489" t="str">
        <f t="shared" si="508"/>
        <v>2371404324訪問介護</v>
      </c>
      <c r="B32562" s="489">
        <v>2371404324</v>
      </c>
      <c r="C32562" s="489" t="s">
        <v>140</v>
      </c>
      <c r="D32562" s="489" t="s">
        <v>7778</v>
      </c>
    </row>
    <row r="32563" spans="1:4">
      <c r="A32563" s="489" t="str">
        <f t="shared" si="508"/>
        <v>2371404340居宅介護支援</v>
      </c>
      <c r="B32563" s="489">
        <v>2371404340</v>
      </c>
      <c r="C32563" s="489" t="s">
        <v>2519</v>
      </c>
      <c r="D32563" s="489" t="s">
        <v>7779</v>
      </c>
    </row>
    <row r="32564" spans="1:4">
      <c r="A32564" s="489" t="str">
        <f t="shared" si="508"/>
        <v>2371404381介護予防訪問入浴介護</v>
      </c>
      <c r="B32564" s="489">
        <v>2371404381</v>
      </c>
      <c r="C32564" s="489" t="s">
        <v>2510</v>
      </c>
      <c r="D32564" s="489" t="s">
        <v>7629</v>
      </c>
    </row>
    <row r="32565" spans="1:4">
      <c r="A32565" s="489" t="str">
        <f t="shared" si="508"/>
        <v>2371404381訪問入浴介護</v>
      </c>
      <c r="B32565" s="489">
        <v>2371404381</v>
      </c>
      <c r="C32565" s="489" t="s">
        <v>2509</v>
      </c>
      <c r="D32565" s="489" t="s">
        <v>7629</v>
      </c>
    </row>
    <row r="32566" spans="1:4">
      <c r="A32566" s="489" t="str">
        <f t="shared" si="508"/>
        <v>2371404399居宅介護支援</v>
      </c>
      <c r="B32566" s="489">
        <v>2371404399</v>
      </c>
      <c r="C32566" s="489" t="s">
        <v>2519</v>
      </c>
      <c r="D32566" s="489" t="s">
        <v>7780</v>
      </c>
    </row>
    <row r="32567" spans="1:4">
      <c r="A32567" s="489" t="str">
        <f t="shared" si="508"/>
        <v>2371404407訪問介護</v>
      </c>
      <c r="B32567" s="489">
        <v>2371404407</v>
      </c>
      <c r="C32567" s="489" t="s">
        <v>140</v>
      </c>
      <c r="D32567" s="489" t="s">
        <v>7781</v>
      </c>
    </row>
    <row r="32568" spans="1:4">
      <c r="A32568" s="489" t="str">
        <f t="shared" si="508"/>
        <v>2371404407訪問介護</v>
      </c>
      <c r="B32568" s="489">
        <v>2371404407</v>
      </c>
      <c r="C32568" s="489" t="s">
        <v>140</v>
      </c>
      <c r="D32568" s="489" t="s">
        <v>7781</v>
      </c>
    </row>
    <row r="32569" spans="1:4">
      <c r="A32569" s="489" t="str">
        <f t="shared" si="508"/>
        <v>2371404415通所介護</v>
      </c>
      <c r="B32569" s="489">
        <v>2371404415</v>
      </c>
      <c r="C32569" s="489" t="s">
        <v>158</v>
      </c>
      <c r="D32569" s="489" t="s">
        <v>7782</v>
      </c>
    </row>
    <row r="32570" spans="1:4">
      <c r="A32570" s="489" t="str">
        <f t="shared" si="508"/>
        <v>2371404423居宅介護支援</v>
      </c>
      <c r="B32570" s="489">
        <v>2371404423</v>
      </c>
      <c r="C32570" s="489" t="s">
        <v>2519</v>
      </c>
      <c r="D32570" s="489" t="s">
        <v>7783</v>
      </c>
    </row>
    <row r="32571" spans="1:4">
      <c r="A32571" s="489" t="str">
        <f t="shared" si="508"/>
        <v>2371404464訪問介護</v>
      </c>
      <c r="B32571" s="489">
        <v>2371404464</v>
      </c>
      <c r="C32571" s="489" t="s">
        <v>140</v>
      </c>
      <c r="D32571" s="489" t="s">
        <v>7784</v>
      </c>
    </row>
    <row r="32572" spans="1:4">
      <c r="A32572" s="489" t="str">
        <f t="shared" si="508"/>
        <v>2371404464訪問介護</v>
      </c>
      <c r="B32572" s="489">
        <v>2371404464</v>
      </c>
      <c r="C32572" s="489" t="s">
        <v>140</v>
      </c>
      <c r="D32572" s="489" t="s">
        <v>7784</v>
      </c>
    </row>
    <row r="32573" spans="1:4">
      <c r="A32573" s="489" t="str">
        <f t="shared" si="508"/>
        <v>2371404472訪問介護</v>
      </c>
      <c r="B32573" s="489">
        <v>2371404472</v>
      </c>
      <c r="C32573" s="489" t="s">
        <v>140</v>
      </c>
      <c r="D32573" s="489" t="s">
        <v>7785</v>
      </c>
    </row>
    <row r="32574" spans="1:4">
      <c r="A32574" s="489" t="str">
        <f t="shared" si="508"/>
        <v>2371404472訪問介護</v>
      </c>
      <c r="B32574" s="489">
        <v>2371404472</v>
      </c>
      <c r="C32574" s="489" t="s">
        <v>140</v>
      </c>
      <c r="D32574" s="489" t="s">
        <v>7785</v>
      </c>
    </row>
    <row r="32575" spans="1:4">
      <c r="A32575" s="489" t="str">
        <f t="shared" si="508"/>
        <v>2371404480訪問介護</v>
      </c>
      <c r="B32575" s="489">
        <v>2371404480</v>
      </c>
      <c r="C32575" s="489" t="s">
        <v>140</v>
      </c>
      <c r="D32575" s="489" t="s">
        <v>7786</v>
      </c>
    </row>
    <row r="32576" spans="1:4">
      <c r="A32576" s="489" t="str">
        <f t="shared" si="508"/>
        <v>2371404480訪問介護</v>
      </c>
      <c r="B32576" s="489">
        <v>2371404480</v>
      </c>
      <c r="C32576" s="489" t="s">
        <v>140</v>
      </c>
      <c r="D32576" s="489" t="s">
        <v>7786</v>
      </c>
    </row>
    <row r="32577" spans="1:4">
      <c r="A32577" s="489" t="str">
        <f t="shared" si="508"/>
        <v>2371404498通所介護</v>
      </c>
      <c r="B32577" s="489">
        <v>2371404498</v>
      </c>
      <c r="C32577" s="489" t="s">
        <v>158</v>
      </c>
      <c r="D32577" s="489" t="s">
        <v>7787</v>
      </c>
    </row>
    <row r="32578" spans="1:4">
      <c r="A32578" s="489" t="str">
        <f t="shared" ref="A32578:A32641" si="509">B32578&amp;C32578</f>
        <v>2371404506居宅介護支援</v>
      </c>
      <c r="B32578" s="489">
        <v>2371404506</v>
      </c>
      <c r="C32578" s="489" t="s">
        <v>2519</v>
      </c>
      <c r="D32578" s="489" t="s">
        <v>7788</v>
      </c>
    </row>
    <row r="32579" spans="1:4">
      <c r="A32579" s="489" t="str">
        <f t="shared" si="509"/>
        <v>2371404522訪問介護</v>
      </c>
      <c r="B32579" s="489">
        <v>2371404522</v>
      </c>
      <c r="C32579" s="489" t="s">
        <v>140</v>
      </c>
      <c r="D32579" s="489" t="s">
        <v>7789</v>
      </c>
    </row>
    <row r="32580" spans="1:4">
      <c r="A32580" s="489" t="str">
        <f t="shared" si="509"/>
        <v>2371404522訪問介護</v>
      </c>
      <c r="B32580" s="489">
        <v>2371404522</v>
      </c>
      <c r="C32580" s="489" t="s">
        <v>140</v>
      </c>
      <c r="D32580" s="489" t="s">
        <v>7789</v>
      </c>
    </row>
    <row r="32581" spans="1:4">
      <c r="A32581" s="489" t="str">
        <f t="shared" si="509"/>
        <v>2371404530訪問介護</v>
      </c>
      <c r="B32581" s="489">
        <v>2371404530</v>
      </c>
      <c r="C32581" s="489" t="s">
        <v>140</v>
      </c>
      <c r="D32581" s="489" t="s">
        <v>7790</v>
      </c>
    </row>
    <row r="32582" spans="1:4">
      <c r="A32582" s="489" t="str">
        <f t="shared" si="509"/>
        <v>2371404530訪問介護</v>
      </c>
      <c r="B32582" s="489">
        <v>2371404530</v>
      </c>
      <c r="C32582" s="489" t="s">
        <v>140</v>
      </c>
      <c r="D32582" s="489" t="s">
        <v>7790</v>
      </c>
    </row>
    <row r="32583" spans="1:4">
      <c r="A32583" s="489" t="str">
        <f t="shared" si="509"/>
        <v>2371404555居宅介護支援</v>
      </c>
      <c r="B32583" s="489">
        <v>2371404555</v>
      </c>
      <c r="C32583" s="489" t="s">
        <v>2519</v>
      </c>
      <c r="D32583" s="489" t="s">
        <v>7791</v>
      </c>
    </row>
    <row r="32584" spans="1:4">
      <c r="A32584" s="489" t="str">
        <f t="shared" si="509"/>
        <v>2371404563通所介護</v>
      </c>
      <c r="B32584" s="489">
        <v>2371404563</v>
      </c>
      <c r="C32584" s="489" t="s">
        <v>158</v>
      </c>
      <c r="D32584" s="489" t="s">
        <v>7792</v>
      </c>
    </row>
    <row r="32585" spans="1:4">
      <c r="A32585" s="489" t="str">
        <f t="shared" si="509"/>
        <v>2371404571通所介護</v>
      </c>
      <c r="B32585" s="489">
        <v>2371404571</v>
      </c>
      <c r="C32585" s="489" t="s">
        <v>158</v>
      </c>
      <c r="D32585" s="489" t="s">
        <v>7793</v>
      </c>
    </row>
    <row r="32586" spans="1:4">
      <c r="A32586" s="489" t="str">
        <f t="shared" si="509"/>
        <v>2371404589居宅介護支援</v>
      </c>
      <c r="B32586" s="489">
        <v>2371404589</v>
      </c>
      <c r="C32586" s="489" t="s">
        <v>2519</v>
      </c>
      <c r="D32586" s="489" t="s">
        <v>7794</v>
      </c>
    </row>
    <row r="32587" spans="1:4">
      <c r="A32587" s="489" t="str">
        <f t="shared" si="509"/>
        <v>2371404597通所介護</v>
      </c>
      <c r="B32587" s="489">
        <v>2371404597</v>
      </c>
      <c r="C32587" s="489" t="s">
        <v>158</v>
      </c>
      <c r="D32587" s="489" t="s">
        <v>7795</v>
      </c>
    </row>
    <row r="32588" spans="1:4">
      <c r="A32588" s="489" t="str">
        <f t="shared" si="509"/>
        <v>2371404605訪問介護</v>
      </c>
      <c r="B32588" s="489">
        <v>2371404605</v>
      </c>
      <c r="C32588" s="489" t="s">
        <v>140</v>
      </c>
      <c r="D32588" s="489" t="s">
        <v>7796</v>
      </c>
    </row>
    <row r="32589" spans="1:4">
      <c r="A32589" s="489" t="str">
        <f t="shared" si="509"/>
        <v>2371404605訪問介護</v>
      </c>
      <c r="B32589" s="489">
        <v>2371404605</v>
      </c>
      <c r="C32589" s="489" t="s">
        <v>140</v>
      </c>
      <c r="D32589" s="489" t="s">
        <v>7796</v>
      </c>
    </row>
    <row r="32590" spans="1:4">
      <c r="A32590" s="489" t="str">
        <f t="shared" si="509"/>
        <v>2371404621訪問介護</v>
      </c>
      <c r="B32590" s="489">
        <v>2371404621</v>
      </c>
      <c r="C32590" s="489" t="s">
        <v>140</v>
      </c>
      <c r="D32590" s="489" t="s">
        <v>7797</v>
      </c>
    </row>
    <row r="32591" spans="1:4">
      <c r="A32591" s="489" t="str">
        <f t="shared" si="509"/>
        <v>2371404621訪問介護</v>
      </c>
      <c r="B32591" s="489">
        <v>2371404621</v>
      </c>
      <c r="C32591" s="489" t="s">
        <v>140</v>
      </c>
      <c r="D32591" s="489" t="s">
        <v>7797</v>
      </c>
    </row>
    <row r="32592" spans="1:4">
      <c r="A32592" s="489" t="str">
        <f t="shared" si="509"/>
        <v>2371404639訪問介護</v>
      </c>
      <c r="B32592" s="489">
        <v>2371404639</v>
      </c>
      <c r="C32592" s="489" t="s">
        <v>140</v>
      </c>
      <c r="D32592" s="489" t="s">
        <v>7798</v>
      </c>
    </row>
    <row r="32593" spans="1:4">
      <c r="A32593" s="489" t="str">
        <f t="shared" si="509"/>
        <v>2371404639訪問介護</v>
      </c>
      <c r="B32593" s="489">
        <v>2371404639</v>
      </c>
      <c r="C32593" s="489" t="s">
        <v>140</v>
      </c>
      <c r="D32593" s="489" t="s">
        <v>7798</v>
      </c>
    </row>
    <row r="32594" spans="1:4">
      <c r="A32594" s="489" t="str">
        <f t="shared" si="509"/>
        <v>2371404647居宅介護支援</v>
      </c>
      <c r="B32594" s="489">
        <v>2371404647</v>
      </c>
      <c r="C32594" s="489" t="s">
        <v>2519</v>
      </c>
      <c r="D32594" s="489" t="s">
        <v>7799</v>
      </c>
    </row>
    <row r="32595" spans="1:4">
      <c r="A32595" s="489" t="str">
        <f t="shared" si="509"/>
        <v>2371404662訪問介護</v>
      </c>
      <c r="B32595" s="489">
        <v>2371404662</v>
      </c>
      <c r="C32595" s="489" t="s">
        <v>140</v>
      </c>
      <c r="D32595" s="489" t="s">
        <v>7800</v>
      </c>
    </row>
    <row r="32596" spans="1:4">
      <c r="A32596" s="489" t="str">
        <f t="shared" si="509"/>
        <v>2371404662訪問介護</v>
      </c>
      <c r="B32596" s="489">
        <v>2371404662</v>
      </c>
      <c r="C32596" s="489" t="s">
        <v>140</v>
      </c>
      <c r="D32596" s="489" t="s">
        <v>7800</v>
      </c>
    </row>
    <row r="32597" spans="1:4">
      <c r="A32597" s="489" t="str">
        <f t="shared" si="509"/>
        <v>2371404670通所介護</v>
      </c>
      <c r="B32597" s="489">
        <v>2371404670</v>
      </c>
      <c r="C32597" s="489" t="s">
        <v>158</v>
      </c>
      <c r="D32597" s="489" t="s">
        <v>7801</v>
      </c>
    </row>
    <row r="32598" spans="1:4">
      <c r="A32598" s="489" t="str">
        <f t="shared" si="509"/>
        <v>2371404688通所介護</v>
      </c>
      <c r="B32598" s="489">
        <v>2371404688</v>
      </c>
      <c r="C32598" s="489" t="s">
        <v>158</v>
      </c>
      <c r="D32598" s="489" t="s">
        <v>7802</v>
      </c>
    </row>
    <row r="32599" spans="1:4">
      <c r="A32599" s="489" t="str">
        <f t="shared" si="509"/>
        <v>2371404696訪問介護</v>
      </c>
      <c r="B32599" s="489">
        <v>2371404696</v>
      </c>
      <c r="C32599" s="489" t="s">
        <v>140</v>
      </c>
      <c r="D32599" s="489" t="s">
        <v>7803</v>
      </c>
    </row>
    <row r="32600" spans="1:4">
      <c r="A32600" s="489" t="str">
        <f t="shared" si="509"/>
        <v>2371404696訪問介護</v>
      </c>
      <c r="B32600" s="489">
        <v>2371404696</v>
      </c>
      <c r="C32600" s="489" t="s">
        <v>140</v>
      </c>
      <c r="D32600" s="489" t="s">
        <v>7803</v>
      </c>
    </row>
    <row r="32601" spans="1:4">
      <c r="A32601" s="489" t="str">
        <f t="shared" si="509"/>
        <v>2371404720訪問介護</v>
      </c>
      <c r="B32601" s="489">
        <v>2371404720</v>
      </c>
      <c r="C32601" s="489" t="s">
        <v>140</v>
      </c>
      <c r="D32601" s="489" t="s">
        <v>7804</v>
      </c>
    </row>
    <row r="32602" spans="1:4">
      <c r="A32602" s="489" t="str">
        <f t="shared" si="509"/>
        <v>2371404720訪問介護</v>
      </c>
      <c r="B32602" s="489">
        <v>2371404720</v>
      </c>
      <c r="C32602" s="489" t="s">
        <v>140</v>
      </c>
      <c r="D32602" s="489" t="s">
        <v>7804</v>
      </c>
    </row>
    <row r="32603" spans="1:4">
      <c r="A32603" s="489" t="str">
        <f t="shared" si="509"/>
        <v>2371404738介護予防特定施設入居者生活介護</v>
      </c>
      <c r="B32603" s="489">
        <v>2371404738</v>
      </c>
      <c r="C32603" s="489" t="s">
        <v>2514</v>
      </c>
      <c r="D32603" s="489" t="s">
        <v>7805</v>
      </c>
    </row>
    <row r="32604" spans="1:4">
      <c r="A32604" s="489" t="str">
        <f t="shared" si="509"/>
        <v>2371404738特定施設入居者生活介護</v>
      </c>
      <c r="B32604" s="489">
        <v>2371404738</v>
      </c>
      <c r="C32604" s="489" t="s">
        <v>2513</v>
      </c>
      <c r="D32604" s="489" t="s">
        <v>7805</v>
      </c>
    </row>
    <row r="32605" spans="1:4">
      <c r="A32605" s="489" t="str">
        <f t="shared" si="509"/>
        <v>2371404753居宅介護支援</v>
      </c>
      <c r="B32605" s="489">
        <v>2371404753</v>
      </c>
      <c r="C32605" s="489" t="s">
        <v>2519</v>
      </c>
      <c r="D32605" s="489" t="s">
        <v>7806</v>
      </c>
    </row>
    <row r="32606" spans="1:4">
      <c r="A32606" s="489" t="str">
        <f t="shared" si="509"/>
        <v>2371404761居宅介護支援</v>
      </c>
      <c r="B32606" s="489">
        <v>2371404761</v>
      </c>
      <c r="C32606" s="489" t="s">
        <v>2519</v>
      </c>
      <c r="D32606" s="489" t="s">
        <v>7807</v>
      </c>
    </row>
    <row r="32607" spans="1:4">
      <c r="A32607" s="489" t="str">
        <f t="shared" si="509"/>
        <v>2371404787訪問介護</v>
      </c>
      <c r="B32607" s="489">
        <v>2371404787</v>
      </c>
      <c r="C32607" s="489" t="s">
        <v>140</v>
      </c>
      <c r="D32607" s="489" t="s">
        <v>7808</v>
      </c>
    </row>
    <row r="32608" spans="1:4">
      <c r="A32608" s="489" t="str">
        <f t="shared" si="509"/>
        <v>2371404787訪問介護</v>
      </c>
      <c r="B32608" s="489">
        <v>2371404787</v>
      </c>
      <c r="C32608" s="489" t="s">
        <v>140</v>
      </c>
      <c r="D32608" s="489" t="s">
        <v>7808</v>
      </c>
    </row>
    <row r="32609" spans="1:4">
      <c r="A32609" s="489" t="str">
        <f t="shared" si="509"/>
        <v>2371404795訪問介護</v>
      </c>
      <c r="B32609" s="489">
        <v>2371404795</v>
      </c>
      <c r="C32609" s="489" t="s">
        <v>140</v>
      </c>
      <c r="D32609" s="489" t="s">
        <v>7809</v>
      </c>
    </row>
    <row r="32610" spans="1:4">
      <c r="A32610" s="489" t="str">
        <f t="shared" si="509"/>
        <v>2371404795訪問介護</v>
      </c>
      <c r="B32610" s="489">
        <v>2371404795</v>
      </c>
      <c r="C32610" s="489" t="s">
        <v>140</v>
      </c>
      <c r="D32610" s="489" t="s">
        <v>7809</v>
      </c>
    </row>
    <row r="32611" spans="1:4">
      <c r="A32611" s="489" t="str">
        <f t="shared" si="509"/>
        <v>2371404803訪問介護</v>
      </c>
      <c r="B32611" s="489">
        <v>2371404803</v>
      </c>
      <c r="C32611" s="489" t="s">
        <v>140</v>
      </c>
      <c r="D32611" s="489" t="s">
        <v>7810</v>
      </c>
    </row>
    <row r="32612" spans="1:4">
      <c r="A32612" s="489" t="str">
        <f t="shared" si="509"/>
        <v>2371404803訪問介護</v>
      </c>
      <c r="B32612" s="489">
        <v>2371404803</v>
      </c>
      <c r="C32612" s="489" t="s">
        <v>140</v>
      </c>
      <c r="D32612" s="489" t="s">
        <v>7810</v>
      </c>
    </row>
    <row r="32613" spans="1:4">
      <c r="A32613" s="489" t="str">
        <f t="shared" si="509"/>
        <v>2371404811訪問介護</v>
      </c>
      <c r="B32613" s="489">
        <v>2371404811</v>
      </c>
      <c r="C32613" s="489" t="s">
        <v>140</v>
      </c>
      <c r="D32613" s="489" t="s">
        <v>7811</v>
      </c>
    </row>
    <row r="32614" spans="1:4">
      <c r="A32614" s="489" t="str">
        <f t="shared" si="509"/>
        <v>2371404811訪問介護</v>
      </c>
      <c r="B32614" s="489">
        <v>2371404811</v>
      </c>
      <c r="C32614" s="489" t="s">
        <v>140</v>
      </c>
      <c r="D32614" s="489" t="s">
        <v>7811</v>
      </c>
    </row>
    <row r="32615" spans="1:4">
      <c r="A32615" s="489" t="str">
        <f t="shared" si="509"/>
        <v>2371404829介護予防特定施設入居者生活介護</v>
      </c>
      <c r="B32615" s="489">
        <v>2371404829</v>
      </c>
      <c r="C32615" s="489" t="s">
        <v>2514</v>
      </c>
      <c r="D32615" s="489" t="s">
        <v>7812</v>
      </c>
    </row>
    <row r="32616" spans="1:4">
      <c r="A32616" s="489" t="str">
        <f t="shared" si="509"/>
        <v>2371404829特定施設入居者生活介護（短期利用型）</v>
      </c>
      <c r="B32616" s="489">
        <v>2371404829</v>
      </c>
      <c r="C32616" s="489" t="s">
        <v>19397</v>
      </c>
      <c r="D32616" s="489" t="s">
        <v>7812</v>
      </c>
    </row>
    <row r="32617" spans="1:4">
      <c r="A32617" s="489" t="str">
        <f t="shared" si="509"/>
        <v>2371404829特定施設入居者生活介護</v>
      </c>
      <c r="B32617" s="489">
        <v>2371404829</v>
      </c>
      <c r="C32617" s="489" t="s">
        <v>2513</v>
      </c>
      <c r="D32617" s="489" t="s">
        <v>7812</v>
      </c>
    </row>
    <row r="32618" spans="1:4">
      <c r="A32618" s="489" t="str">
        <f t="shared" si="509"/>
        <v>2371404837通所介護</v>
      </c>
      <c r="B32618" s="489">
        <v>2371404837</v>
      </c>
      <c r="C32618" s="489" t="s">
        <v>158</v>
      </c>
      <c r="D32618" s="489" t="s">
        <v>7813</v>
      </c>
    </row>
    <row r="32619" spans="1:4">
      <c r="A32619" s="489" t="str">
        <f t="shared" si="509"/>
        <v>2371404852介護予防支援</v>
      </c>
      <c r="B32619" s="489">
        <v>2371404852</v>
      </c>
      <c r="C32619" s="489" t="s">
        <v>2520</v>
      </c>
      <c r="D32619" s="489" t="s">
        <v>7814</v>
      </c>
    </row>
    <row r="32620" spans="1:4">
      <c r="A32620" s="489" t="str">
        <f t="shared" si="509"/>
        <v>2371404852居宅介護支援</v>
      </c>
      <c r="B32620" s="489">
        <v>2371404852</v>
      </c>
      <c r="C32620" s="489" t="s">
        <v>2519</v>
      </c>
      <c r="D32620" s="489" t="s">
        <v>7814</v>
      </c>
    </row>
    <row r="32621" spans="1:4">
      <c r="A32621" s="489" t="str">
        <f t="shared" si="509"/>
        <v>2371404860訪問介護</v>
      </c>
      <c r="B32621" s="489">
        <v>2371404860</v>
      </c>
      <c r="C32621" s="489" t="s">
        <v>140</v>
      </c>
      <c r="D32621" s="489" t="s">
        <v>7815</v>
      </c>
    </row>
    <row r="32622" spans="1:4">
      <c r="A32622" s="489" t="str">
        <f t="shared" si="509"/>
        <v>2371404860訪問介護</v>
      </c>
      <c r="B32622" s="489">
        <v>2371404860</v>
      </c>
      <c r="C32622" s="489" t="s">
        <v>140</v>
      </c>
      <c r="D32622" s="489" t="s">
        <v>7815</v>
      </c>
    </row>
    <row r="32623" spans="1:4">
      <c r="A32623" s="489" t="str">
        <f t="shared" si="509"/>
        <v>2371404878訪問介護</v>
      </c>
      <c r="B32623" s="489">
        <v>2371404878</v>
      </c>
      <c r="C32623" s="489" t="s">
        <v>140</v>
      </c>
      <c r="D32623" s="489" t="s">
        <v>7816</v>
      </c>
    </row>
    <row r="32624" spans="1:4">
      <c r="A32624" s="489" t="str">
        <f t="shared" si="509"/>
        <v>2371404878訪問介護</v>
      </c>
      <c r="B32624" s="489">
        <v>2371404878</v>
      </c>
      <c r="C32624" s="489" t="s">
        <v>140</v>
      </c>
      <c r="D32624" s="489" t="s">
        <v>7816</v>
      </c>
    </row>
    <row r="32625" spans="1:4">
      <c r="A32625" s="489" t="str">
        <f t="shared" si="509"/>
        <v>2371404886介護予防支援</v>
      </c>
      <c r="B32625" s="489">
        <v>2371404886</v>
      </c>
      <c r="C32625" s="489" t="s">
        <v>2520</v>
      </c>
      <c r="D32625" s="489" t="s">
        <v>7817</v>
      </c>
    </row>
    <row r="32626" spans="1:4">
      <c r="A32626" s="489" t="str">
        <f t="shared" si="509"/>
        <v>2371404886居宅介護支援</v>
      </c>
      <c r="B32626" s="489">
        <v>2371404886</v>
      </c>
      <c r="C32626" s="489" t="s">
        <v>2519</v>
      </c>
      <c r="D32626" s="489" t="s">
        <v>7817</v>
      </c>
    </row>
    <row r="32627" spans="1:4">
      <c r="A32627" s="489" t="str">
        <f t="shared" si="509"/>
        <v>2371404902訪問介護</v>
      </c>
      <c r="B32627" s="489">
        <v>2371404902</v>
      </c>
      <c r="C32627" s="489" t="s">
        <v>140</v>
      </c>
      <c r="D32627" s="489" t="s">
        <v>7818</v>
      </c>
    </row>
    <row r="32628" spans="1:4">
      <c r="A32628" s="489" t="str">
        <f t="shared" si="509"/>
        <v>2371404902訪問介護</v>
      </c>
      <c r="B32628" s="489">
        <v>2371404902</v>
      </c>
      <c r="C32628" s="489" t="s">
        <v>140</v>
      </c>
      <c r="D32628" s="489" t="s">
        <v>7818</v>
      </c>
    </row>
    <row r="32629" spans="1:4">
      <c r="A32629" s="489" t="str">
        <f t="shared" si="509"/>
        <v>2371404910通所介護</v>
      </c>
      <c r="B32629" s="489">
        <v>2371404910</v>
      </c>
      <c r="C32629" s="489" t="s">
        <v>158</v>
      </c>
      <c r="D32629" s="489" t="s">
        <v>7819</v>
      </c>
    </row>
    <row r="32630" spans="1:4">
      <c r="A32630" s="489" t="str">
        <f t="shared" si="509"/>
        <v>2371404928訪問介護</v>
      </c>
      <c r="B32630" s="489">
        <v>2371404928</v>
      </c>
      <c r="C32630" s="489" t="s">
        <v>140</v>
      </c>
      <c r="D32630" s="489" t="s">
        <v>7820</v>
      </c>
    </row>
    <row r="32631" spans="1:4">
      <c r="A32631" s="489" t="str">
        <f t="shared" si="509"/>
        <v>2371404928訪問介護</v>
      </c>
      <c r="B32631" s="489">
        <v>2371404928</v>
      </c>
      <c r="C32631" s="489" t="s">
        <v>140</v>
      </c>
      <c r="D32631" s="489" t="s">
        <v>7820</v>
      </c>
    </row>
    <row r="32632" spans="1:4">
      <c r="A32632" s="489" t="str">
        <f t="shared" si="509"/>
        <v>2371404936介護予防支援</v>
      </c>
      <c r="B32632" s="489">
        <v>2371404936</v>
      </c>
      <c r="C32632" s="489" t="s">
        <v>2520</v>
      </c>
      <c r="D32632" s="489" t="s">
        <v>7821</v>
      </c>
    </row>
    <row r="32633" spans="1:4">
      <c r="A32633" s="489" t="str">
        <f t="shared" si="509"/>
        <v>2371404936居宅介護支援</v>
      </c>
      <c r="B32633" s="489">
        <v>2371404936</v>
      </c>
      <c r="C32633" s="489" t="s">
        <v>2519</v>
      </c>
      <c r="D32633" s="489" t="s">
        <v>7821</v>
      </c>
    </row>
    <row r="32634" spans="1:4">
      <c r="A32634" s="489" t="str">
        <f t="shared" si="509"/>
        <v>2371404944居宅介護支援</v>
      </c>
      <c r="B32634" s="489">
        <v>2371404944</v>
      </c>
      <c r="C32634" s="489" t="s">
        <v>2519</v>
      </c>
      <c r="D32634" s="489" t="s">
        <v>19453</v>
      </c>
    </row>
    <row r="32635" spans="1:4">
      <c r="A32635" s="489" t="str">
        <f t="shared" si="509"/>
        <v>2371404969訪問介護</v>
      </c>
      <c r="B32635" s="489">
        <v>2371404969</v>
      </c>
      <c r="C32635" s="489" t="s">
        <v>140</v>
      </c>
      <c r="D32635" s="489" t="s">
        <v>7822</v>
      </c>
    </row>
    <row r="32636" spans="1:4">
      <c r="A32636" s="489" t="str">
        <f t="shared" si="509"/>
        <v>2371404969訪問介護</v>
      </c>
      <c r="B32636" s="489">
        <v>2371404969</v>
      </c>
      <c r="C32636" s="489" t="s">
        <v>140</v>
      </c>
      <c r="D32636" s="489" t="s">
        <v>7822</v>
      </c>
    </row>
    <row r="32637" spans="1:4">
      <c r="A32637" s="489" t="str">
        <f t="shared" si="509"/>
        <v>2371404977訪問介護</v>
      </c>
      <c r="B32637" s="489">
        <v>2371404977</v>
      </c>
      <c r="C32637" s="489" t="s">
        <v>140</v>
      </c>
      <c r="D32637" s="489" t="s">
        <v>7823</v>
      </c>
    </row>
    <row r="32638" spans="1:4">
      <c r="A32638" s="489" t="str">
        <f t="shared" si="509"/>
        <v>2371404977訪問介護</v>
      </c>
      <c r="B32638" s="489">
        <v>2371404977</v>
      </c>
      <c r="C32638" s="489" t="s">
        <v>140</v>
      </c>
      <c r="D32638" s="489" t="s">
        <v>7823</v>
      </c>
    </row>
    <row r="32639" spans="1:4">
      <c r="A32639" s="489" t="str">
        <f t="shared" si="509"/>
        <v>2371404985介護老人福祉施設</v>
      </c>
      <c r="B32639" s="489">
        <v>2371404985</v>
      </c>
      <c r="C32639" s="489" t="s">
        <v>1921</v>
      </c>
      <c r="D32639" s="489" t="s">
        <v>7824</v>
      </c>
    </row>
    <row r="32640" spans="1:4">
      <c r="A32640" s="489" t="str">
        <f t="shared" si="509"/>
        <v>2371404993介護予防短期入所生活介護</v>
      </c>
      <c r="B32640" s="489">
        <v>2371404993</v>
      </c>
      <c r="C32640" s="489" t="s">
        <v>2093</v>
      </c>
      <c r="D32640" s="489" t="s">
        <v>7825</v>
      </c>
    </row>
    <row r="32641" spans="1:4">
      <c r="A32641" s="489" t="str">
        <f t="shared" si="509"/>
        <v>2371404993短期入所生活介護</v>
      </c>
      <c r="B32641" s="489">
        <v>2371404993</v>
      </c>
      <c r="C32641" s="489" t="s">
        <v>2092</v>
      </c>
      <c r="D32641" s="489" t="s">
        <v>7825</v>
      </c>
    </row>
    <row r="32642" spans="1:4">
      <c r="A32642" s="489" t="str">
        <f t="shared" ref="A32642:A32705" si="510">B32642&amp;C32642</f>
        <v>2371405008訪問介護</v>
      </c>
      <c r="B32642" s="489">
        <v>2371405008</v>
      </c>
      <c r="C32642" s="489" t="s">
        <v>140</v>
      </c>
      <c r="D32642" s="489" t="s">
        <v>7826</v>
      </c>
    </row>
    <row r="32643" spans="1:4">
      <c r="A32643" s="489" t="str">
        <f t="shared" si="510"/>
        <v>2371405008訪問介護</v>
      </c>
      <c r="B32643" s="489">
        <v>2371405008</v>
      </c>
      <c r="C32643" s="489" t="s">
        <v>140</v>
      </c>
      <c r="D32643" s="489" t="s">
        <v>7826</v>
      </c>
    </row>
    <row r="32644" spans="1:4">
      <c r="A32644" s="489" t="str">
        <f t="shared" si="510"/>
        <v>2371405016訪問介護</v>
      </c>
      <c r="B32644" s="489">
        <v>2371405016</v>
      </c>
      <c r="C32644" s="489" t="s">
        <v>140</v>
      </c>
      <c r="D32644" s="489" t="s">
        <v>7827</v>
      </c>
    </row>
    <row r="32645" spans="1:4">
      <c r="A32645" s="489" t="str">
        <f t="shared" si="510"/>
        <v>2371405016訪問介護</v>
      </c>
      <c r="B32645" s="489">
        <v>2371405016</v>
      </c>
      <c r="C32645" s="489" t="s">
        <v>140</v>
      </c>
      <c r="D32645" s="489" t="s">
        <v>7827</v>
      </c>
    </row>
    <row r="32646" spans="1:4">
      <c r="A32646" s="489" t="str">
        <f t="shared" si="510"/>
        <v>2371405024訪問介護</v>
      </c>
      <c r="B32646" s="489">
        <v>2371405024</v>
      </c>
      <c r="C32646" s="489" t="s">
        <v>140</v>
      </c>
      <c r="D32646" s="489" t="s">
        <v>7828</v>
      </c>
    </row>
    <row r="32647" spans="1:4">
      <c r="A32647" s="489" t="str">
        <f t="shared" si="510"/>
        <v>2371405024訪問介護</v>
      </c>
      <c r="B32647" s="489">
        <v>2371405024</v>
      </c>
      <c r="C32647" s="489" t="s">
        <v>140</v>
      </c>
      <c r="D32647" s="489" t="s">
        <v>7828</v>
      </c>
    </row>
    <row r="32648" spans="1:4">
      <c r="A32648" s="489" t="str">
        <f t="shared" si="510"/>
        <v>2371405032訪問介護</v>
      </c>
      <c r="B32648" s="489">
        <v>2371405032</v>
      </c>
      <c r="C32648" s="489" t="s">
        <v>140</v>
      </c>
      <c r="D32648" s="489" t="s">
        <v>7829</v>
      </c>
    </row>
    <row r="32649" spans="1:4">
      <c r="A32649" s="489" t="str">
        <f t="shared" si="510"/>
        <v>2371405032訪問介護</v>
      </c>
      <c r="B32649" s="489">
        <v>2371405032</v>
      </c>
      <c r="C32649" s="489" t="s">
        <v>140</v>
      </c>
      <c r="D32649" s="489" t="s">
        <v>7829</v>
      </c>
    </row>
    <row r="32650" spans="1:4">
      <c r="A32650" s="489" t="str">
        <f t="shared" si="510"/>
        <v>2371405040訪問介護</v>
      </c>
      <c r="B32650" s="489">
        <v>2371405040</v>
      </c>
      <c r="C32650" s="489" t="s">
        <v>140</v>
      </c>
      <c r="D32650" s="489" t="s">
        <v>7830</v>
      </c>
    </row>
    <row r="32651" spans="1:4">
      <c r="A32651" s="489" t="str">
        <f t="shared" si="510"/>
        <v>2371405040訪問介護</v>
      </c>
      <c r="B32651" s="489">
        <v>2371405040</v>
      </c>
      <c r="C32651" s="489" t="s">
        <v>140</v>
      </c>
      <c r="D32651" s="489" t="s">
        <v>7830</v>
      </c>
    </row>
    <row r="32652" spans="1:4">
      <c r="A32652" s="489" t="str">
        <f t="shared" si="510"/>
        <v>2371405057居宅介護支援</v>
      </c>
      <c r="B32652" s="489">
        <v>2371405057</v>
      </c>
      <c r="C32652" s="489" t="s">
        <v>2519</v>
      </c>
      <c r="D32652" s="489" t="s">
        <v>7831</v>
      </c>
    </row>
    <row r="32653" spans="1:4">
      <c r="A32653" s="489" t="str">
        <f t="shared" si="510"/>
        <v>2371405065介護予防特定施設入居者生活介護</v>
      </c>
      <c r="B32653" s="489">
        <v>2371405065</v>
      </c>
      <c r="C32653" s="489" t="s">
        <v>2514</v>
      </c>
      <c r="D32653" s="489" t="s">
        <v>7832</v>
      </c>
    </row>
    <row r="32654" spans="1:4">
      <c r="A32654" s="489" t="str">
        <f t="shared" si="510"/>
        <v>2371405065特定施設入居者生活介護</v>
      </c>
      <c r="B32654" s="489">
        <v>2371405065</v>
      </c>
      <c r="C32654" s="489" t="s">
        <v>2513</v>
      </c>
      <c r="D32654" s="489" t="s">
        <v>7832</v>
      </c>
    </row>
    <row r="32655" spans="1:4">
      <c r="A32655" s="489" t="str">
        <f t="shared" si="510"/>
        <v>2371500014居宅介護支援</v>
      </c>
      <c r="B32655" s="489">
        <v>2371500014</v>
      </c>
      <c r="C32655" s="489" t="s">
        <v>2519</v>
      </c>
      <c r="D32655" s="489" t="s">
        <v>7833</v>
      </c>
    </row>
    <row r="32656" spans="1:4">
      <c r="A32656" s="489" t="str">
        <f t="shared" si="510"/>
        <v>2371500014訪問介護</v>
      </c>
      <c r="B32656" s="489">
        <v>2371500014</v>
      </c>
      <c r="C32656" s="489" t="s">
        <v>140</v>
      </c>
      <c r="D32656" s="489" t="s">
        <v>7833</v>
      </c>
    </row>
    <row r="32657" spans="1:4">
      <c r="A32657" s="489" t="str">
        <f t="shared" si="510"/>
        <v>2371500014訪問介護</v>
      </c>
      <c r="B32657" s="489">
        <v>2371500014</v>
      </c>
      <c r="C32657" s="489" t="s">
        <v>140</v>
      </c>
      <c r="D32657" s="489" t="s">
        <v>7833</v>
      </c>
    </row>
    <row r="32658" spans="1:4">
      <c r="A32658" s="489" t="str">
        <f t="shared" si="510"/>
        <v>2371500014訪問型サービス（独自）</v>
      </c>
      <c r="B32658" s="489">
        <v>2371500014</v>
      </c>
      <c r="C32658" s="489" t="s">
        <v>2571</v>
      </c>
      <c r="D32658" s="489" t="s">
        <v>7833</v>
      </c>
    </row>
    <row r="32659" spans="1:4">
      <c r="A32659" s="489" t="str">
        <f t="shared" si="510"/>
        <v>2371500048介護予防支援</v>
      </c>
      <c r="B32659" s="489">
        <v>2371500048</v>
      </c>
      <c r="C32659" s="489" t="s">
        <v>2520</v>
      </c>
      <c r="D32659" s="489" t="s">
        <v>7834</v>
      </c>
    </row>
    <row r="32660" spans="1:4">
      <c r="A32660" s="489" t="str">
        <f t="shared" si="510"/>
        <v>2371500048居宅介護支援</v>
      </c>
      <c r="B32660" s="489">
        <v>2371500048</v>
      </c>
      <c r="C32660" s="489" t="s">
        <v>2519</v>
      </c>
      <c r="D32660" s="489" t="s">
        <v>7834</v>
      </c>
    </row>
    <row r="32661" spans="1:4">
      <c r="A32661" s="489" t="str">
        <f t="shared" si="510"/>
        <v>2371500048訪問介護</v>
      </c>
      <c r="B32661" s="489">
        <v>2371500048</v>
      </c>
      <c r="C32661" s="489" t="s">
        <v>140</v>
      </c>
      <c r="D32661" s="489" t="s">
        <v>7834</v>
      </c>
    </row>
    <row r="32662" spans="1:4">
      <c r="A32662" s="489" t="str">
        <f t="shared" si="510"/>
        <v>2371500048訪問介護</v>
      </c>
      <c r="B32662" s="489">
        <v>2371500048</v>
      </c>
      <c r="C32662" s="489" t="s">
        <v>140</v>
      </c>
      <c r="D32662" s="489" t="s">
        <v>7834</v>
      </c>
    </row>
    <row r="32663" spans="1:4">
      <c r="A32663" s="489" t="str">
        <f t="shared" si="510"/>
        <v>2371500048訪問型サービス（独自）</v>
      </c>
      <c r="B32663" s="489">
        <v>2371500048</v>
      </c>
      <c r="C32663" s="489" t="s">
        <v>2571</v>
      </c>
      <c r="D32663" s="489" t="s">
        <v>7834</v>
      </c>
    </row>
    <row r="32664" spans="1:4">
      <c r="A32664" s="489" t="str">
        <f t="shared" si="510"/>
        <v>2371500063居宅介護支援</v>
      </c>
      <c r="B32664" s="489">
        <v>2371500063</v>
      </c>
      <c r="C32664" s="489" t="s">
        <v>2519</v>
      </c>
      <c r="D32664" s="489" t="s">
        <v>7835</v>
      </c>
    </row>
    <row r="32665" spans="1:4">
      <c r="A32665" s="489" t="str">
        <f t="shared" si="510"/>
        <v>2371500097介護予防支援</v>
      </c>
      <c r="B32665" s="489">
        <v>2371500097</v>
      </c>
      <c r="C32665" s="489" t="s">
        <v>2520</v>
      </c>
      <c r="D32665" s="489" t="s">
        <v>7836</v>
      </c>
    </row>
    <row r="32666" spans="1:4">
      <c r="A32666" s="489" t="str">
        <f t="shared" si="510"/>
        <v>2371500097居宅介護支援</v>
      </c>
      <c r="B32666" s="489">
        <v>2371500097</v>
      </c>
      <c r="C32666" s="489" t="s">
        <v>2519</v>
      </c>
      <c r="D32666" s="489" t="s">
        <v>7836</v>
      </c>
    </row>
    <row r="32667" spans="1:4">
      <c r="A32667" s="489" t="str">
        <f t="shared" si="510"/>
        <v>2371500105居宅介護支援</v>
      </c>
      <c r="B32667" s="489">
        <v>2371500105</v>
      </c>
      <c r="C32667" s="489" t="s">
        <v>2519</v>
      </c>
      <c r="D32667" s="489" t="s">
        <v>7837</v>
      </c>
    </row>
    <row r="32668" spans="1:4">
      <c r="A32668" s="489" t="str">
        <f t="shared" si="510"/>
        <v>2371500121居宅介護支援</v>
      </c>
      <c r="B32668" s="489">
        <v>2371500121</v>
      </c>
      <c r="C32668" s="489" t="s">
        <v>2519</v>
      </c>
      <c r="D32668" s="489" t="s">
        <v>7838</v>
      </c>
    </row>
    <row r="32669" spans="1:4">
      <c r="A32669" s="489" t="str">
        <f t="shared" si="510"/>
        <v>2371500147居宅介護支援</v>
      </c>
      <c r="B32669" s="489">
        <v>2371500147</v>
      </c>
      <c r="C32669" s="489" t="s">
        <v>2519</v>
      </c>
      <c r="D32669" s="489" t="s">
        <v>7839</v>
      </c>
    </row>
    <row r="32670" spans="1:4">
      <c r="A32670" s="489" t="str">
        <f t="shared" si="510"/>
        <v>2371500154介護老人福祉施設</v>
      </c>
      <c r="B32670" s="489">
        <v>2371500154</v>
      </c>
      <c r="C32670" s="489" t="s">
        <v>1921</v>
      </c>
      <c r="D32670" s="489" t="s">
        <v>7840</v>
      </c>
    </row>
    <row r="32671" spans="1:4">
      <c r="A32671" s="489" t="str">
        <f t="shared" si="510"/>
        <v>2371500154介護老人福祉施設</v>
      </c>
      <c r="B32671" s="489">
        <v>2371500154</v>
      </c>
      <c r="C32671" s="489" t="s">
        <v>1921</v>
      </c>
      <c r="D32671" s="489" t="s">
        <v>7840</v>
      </c>
    </row>
    <row r="32672" spans="1:4">
      <c r="A32672" s="489" t="str">
        <f t="shared" si="510"/>
        <v>2371500162介護予防短期入所生活介護</v>
      </c>
      <c r="B32672" s="489">
        <v>2371500162</v>
      </c>
      <c r="C32672" s="489" t="s">
        <v>2093</v>
      </c>
      <c r="D32672" s="489" t="s">
        <v>7841</v>
      </c>
    </row>
    <row r="32673" spans="1:4">
      <c r="A32673" s="489" t="str">
        <f t="shared" si="510"/>
        <v>2371500162介護予防短期入所生活介護</v>
      </c>
      <c r="B32673" s="489">
        <v>2371500162</v>
      </c>
      <c r="C32673" s="489" t="s">
        <v>2093</v>
      </c>
      <c r="D32673" s="489" t="s">
        <v>7841</v>
      </c>
    </row>
    <row r="32674" spans="1:4">
      <c r="A32674" s="489" t="str">
        <f t="shared" si="510"/>
        <v>2371500162介護老人福祉施設</v>
      </c>
      <c r="B32674" s="489">
        <v>2371500162</v>
      </c>
      <c r="C32674" s="489" t="s">
        <v>1921</v>
      </c>
      <c r="D32674" s="489" t="s">
        <v>7841</v>
      </c>
    </row>
    <row r="32675" spans="1:4">
      <c r="A32675" s="489" t="str">
        <f t="shared" si="510"/>
        <v>2371500162介護老人福祉施設</v>
      </c>
      <c r="B32675" s="489">
        <v>2371500162</v>
      </c>
      <c r="C32675" s="489" t="s">
        <v>1921</v>
      </c>
      <c r="D32675" s="489" t="s">
        <v>7841</v>
      </c>
    </row>
    <row r="32676" spans="1:4">
      <c r="A32676" s="489" t="str">
        <f t="shared" si="510"/>
        <v>2371500162短期入所生活介護</v>
      </c>
      <c r="B32676" s="489">
        <v>2371500162</v>
      </c>
      <c r="C32676" s="489" t="s">
        <v>2092</v>
      </c>
      <c r="D32676" s="489" t="s">
        <v>7841</v>
      </c>
    </row>
    <row r="32677" spans="1:4">
      <c r="A32677" s="489" t="str">
        <f t="shared" si="510"/>
        <v>2371500162短期入所生活介護</v>
      </c>
      <c r="B32677" s="489">
        <v>2371500162</v>
      </c>
      <c r="C32677" s="489" t="s">
        <v>2092</v>
      </c>
      <c r="D32677" s="489" t="s">
        <v>7841</v>
      </c>
    </row>
    <row r="32678" spans="1:4">
      <c r="A32678" s="489" t="str">
        <f t="shared" si="510"/>
        <v>2371500196介護予防訪問入浴介護</v>
      </c>
      <c r="B32678" s="489">
        <v>2371500196</v>
      </c>
      <c r="C32678" s="489" t="s">
        <v>2510</v>
      </c>
      <c r="D32678" s="489" t="s">
        <v>7842</v>
      </c>
    </row>
    <row r="32679" spans="1:4">
      <c r="A32679" s="489" t="str">
        <f t="shared" si="510"/>
        <v>2371500196訪問入浴介護</v>
      </c>
      <c r="B32679" s="489">
        <v>2371500196</v>
      </c>
      <c r="C32679" s="489" t="s">
        <v>2509</v>
      </c>
      <c r="D32679" s="489" t="s">
        <v>7842</v>
      </c>
    </row>
    <row r="32680" spans="1:4">
      <c r="A32680" s="489" t="str">
        <f t="shared" si="510"/>
        <v>2371500204訪問介護</v>
      </c>
      <c r="B32680" s="489">
        <v>2371500204</v>
      </c>
      <c r="C32680" s="489" t="s">
        <v>140</v>
      </c>
      <c r="D32680" s="489" t="s">
        <v>7843</v>
      </c>
    </row>
    <row r="32681" spans="1:4">
      <c r="A32681" s="489" t="str">
        <f t="shared" si="510"/>
        <v>2371500204訪問介護</v>
      </c>
      <c r="B32681" s="489">
        <v>2371500204</v>
      </c>
      <c r="C32681" s="489" t="s">
        <v>140</v>
      </c>
      <c r="D32681" s="489" t="s">
        <v>7843</v>
      </c>
    </row>
    <row r="32682" spans="1:4">
      <c r="A32682" s="489" t="str">
        <f t="shared" si="510"/>
        <v>2371500212居宅介護支援</v>
      </c>
      <c r="B32682" s="489">
        <v>2371500212</v>
      </c>
      <c r="C32682" s="489" t="s">
        <v>2519</v>
      </c>
      <c r="D32682" s="489" t="s">
        <v>7844</v>
      </c>
    </row>
    <row r="32683" spans="1:4">
      <c r="A32683" s="489" t="str">
        <f t="shared" si="510"/>
        <v>2371500238通所介護</v>
      </c>
      <c r="B32683" s="489">
        <v>2371500238</v>
      </c>
      <c r="C32683" s="489" t="s">
        <v>158</v>
      </c>
      <c r="D32683" s="489" t="s">
        <v>7845</v>
      </c>
    </row>
    <row r="32684" spans="1:4">
      <c r="A32684" s="489" t="str">
        <f t="shared" si="510"/>
        <v>2371500238通所型サービス（独自）</v>
      </c>
      <c r="B32684" s="489">
        <v>2371500238</v>
      </c>
      <c r="C32684" s="489" t="s">
        <v>2570</v>
      </c>
      <c r="D32684" s="489" t="s">
        <v>7845</v>
      </c>
    </row>
    <row r="32685" spans="1:4">
      <c r="A32685" s="489" t="str">
        <f t="shared" si="510"/>
        <v>2371500261居宅介護支援</v>
      </c>
      <c r="B32685" s="489">
        <v>2371500261</v>
      </c>
      <c r="C32685" s="489" t="s">
        <v>2519</v>
      </c>
      <c r="D32685" s="489" t="s">
        <v>7846</v>
      </c>
    </row>
    <row r="32686" spans="1:4">
      <c r="A32686" s="489" t="str">
        <f t="shared" si="510"/>
        <v>2371500279訪問介護</v>
      </c>
      <c r="B32686" s="489">
        <v>2371500279</v>
      </c>
      <c r="C32686" s="489" t="s">
        <v>140</v>
      </c>
      <c r="D32686" s="489" t="s">
        <v>7847</v>
      </c>
    </row>
    <row r="32687" spans="1:4">
      <c r="A32687" s="489" t="str">
        <f t="shared" si="510"/>
        <v>2371500279訪問介護</v>
      </c>
      <c r="B32687" s="489">
        <v>2371500279</v>
      </c>
      <c r="C32687" s="489" t="s">
        <v>140</v>
      </c>
      <c r="D32687" s="489" t="s">
        <v>7847</v>
      </c>
    </row>
    <row r="32688" spans="1:4">
      <c r="A32688" s="489" t="str">
        <f t="shared" si="510"/>
        <v>2371500279訪問型サービス（独自）</v>
      </c>
      <c r="B32688" s="489">
        <v>2371500279</v>
      </c>
      <c r="C32688" s="489" t="s">
        <v>2571</v>
      </c>
      <c r="D32688" s="489" t="s">
        <v>7847</v>
      </c>
    </row>
    <row r="32689" spans="1:4">
      <c r="A32689" s="489" t="str">
        <f t="shared" si="510"/>
        <v>2371500303通所介護</v>
      </c>
      <c r="B32689" s="489">
        <v>2371500303</v>
      </c>
      <c r="C32689" s="489" t="s">
        <v>158</v>
      </c>
      <c r="D32689" s="489" t="s">
        <v>7848</v>
      </c>
    </row>
    <row r="32690" spans="1:4">
      <c r="A32690" s="489" t="str">
        <f t="shared" si="510"/>
        <v>2371500303通所型サービス（独自）</v>
      </c>
      <c r="B32690" s="489">
        <v>2371500303</v>
      </c>
      <c r="C32690" s="489" t="s">
        <v>2570</v>
      </c>
      <c r="D32690" s="489" t="s">
        <v>7848</v>
      </c>
    </row>
    <row r="32691" spans="1:4">
      <c r="A32691" s="489" t="str">
        <f t="shared" si="510"/>
        <v>2371500311通所介護</v>
      </c>
      <c r="B32691" s="489">
        <v>2371500311</v>
      </c>
      <c r="C32691" s="489" t="s">
        <v>158</v>
      </c>
      <c r="D32691" s="489" t="s">
        <v>7849</v>
      </c>
    </row>
    <row r="32692" spans="1:4">
      <c r="A32692" s="489" t="str">
        <f t="shared" si="510"/>
        <v>2371500311通所型サービス（独自）</v>
      </c>
      <c r="B32692" s="489">
        <v>2371500311</v>
      </c>
      <c r="C32692" s="489" t="s">
        <v>2570</v>
      </c>
      <c r="D32692" s="489" t="s">
        <v>7849</v>
      </c>
    </row>
    <row r="32693" spans="1:4">
      <c r="A32693" s="489" t="str">
        <f t="shared" si="510"/>
        <v>2371500337通所介護</v>
      </c>
      <c r="B32693" s="489">
        <v>2371500337</v>
      </c>
      <c r="C32693" s="489" t="s">
        <v>158</v>
      </c>
      <c r="D32693" s="489" t="s">
        <v>7850</v>
      </c>
    </row>
    <row r="32694" spans="1:4">
      <c r="A32694" s="489" t="str">
        <f t="shared" si="510"/>
        <v>2371500337通所型サービス（独自）</v>
      </c>
      <c r="B32694" s="489">
        <v>2371500337</v>
      </c>
      <c r="C32694" s="489" t="s">
        <v>2570</v>
      </c>
      <c r="D32694" s="489" t="s">
        <v>7850</v>
      </c>
    </row>
    <row r="32695" spans="1:4">
      <c r="A32695" s="489" t="str">
        <f t="shared" si="510"/>
        <v>2371500352介護予防認知症対応型共同生活介護（短期利用型）</v>
      </c>
      <c r="B32695" s="489">
        <v>2371500352</v>
      </c>
      <c r="C32695" s="489" t="s">
        <v>19398</v>
      </c>
      <c r="D32695" s="489" t="s">
        <v>7851</v>
      </c>
    </row>
    <row r="32696" spans="1:4">
      <c r="A32696" s="489" t="str">
        <f t="shared" si="510"/>
        <v>2371500352介護予防認知症対応型共同生活介護</v>
      </c>
      <c r="B32696" s="489">
        <v>2371500352</v>
      </c>
      <c r="C32696" s="489" t="s">
        <v>2088</v>
      </c>
      <c r="D32696" s="489" t="s">
        <v>7851</v>
      </c>
    </row>
    <row r="32697" spans="1:4">
      <c r="A32697" s="489" t="str">
        <f t="shared" si="510"/>
        <v>2371500352認知症対応型共同生活介護（短期利用型）</v>
      </c>
      <c r="B32697" s="489">
        <v>2371500352</v>
      </c>
      <c r="C32697" s="489" t="s">
        <v>19399</v>
      </c>
      <c r="D32697" s="489" t="s">
        <v>7851</v>
      </c>
    </row>
    <row r="32698" spans="1:4">
      <c r="A32698" s="489" t="str">
        <f t="shared" si="510"/>
        <v>2371500352認知症対応型共同生活介護</v>
      </c>
      <c r="B32698" s="489">
        <v>2371500352</v>
      </c>
      <c r="C32698" s="489" t="s">
        <v>2087</v>
      </c>
      <c r="D32698" s="489" t="s">
        <v>7851</v>
      </c>
    </row>
    <row r="32699" spans="1:4">
      <c r="A32699" s="489" t="str">
        <f t="shared" si="510"/>
        <v>2371500386通所介護</v>
      </c>
      <c r="B32699" s="489">
        <v>2371500386</v>
      </c>
      <c r="C32699" s="489" t="s">
        <v>158</v>
      </c>
      <c r="D32699" s="489" t="s">
        <v>7852</v>
      </c>
    </row>
    <row r="32700" spans="1:4">
      <c r="A32700" s="489" t="str">
        <f t="shared" si="510"/>
        <v>2371500386通所型サービス（独自）</v>
      </c>
      <c r="B32700" s="489">
        <v>2371500386</v>
      </c>
      <c r="C32700" s="489" t="s">
        <v>2570</v>
      </c>
      <c r="D32700" s="489" t="s">
        <v>7852</v>
      </c>
    </row>
    <row r="32701" spans="1:4">
      <c r="A32701" s="489" t="str">
        <f t="shared" si="510"/>
        <v>2371500402短期入所生活介護</v>
      </c>
      <c r="B32701" s="489">
        <v>2371500402</v>
      </c>
      <c r="C32701" s="489" t="s">
        <v>2092</v>
      </c>
      <c r="D32701" s="489" t="s">
        <v>7853</v>
      </c>
    </row>
    <row r="32702" spans="1:4">
      <c r="A32702" s="489" t="str">
        <f t="shared" si="510"/>
        <v>2371500402短期入所生活介護</v>
      </c>
      <c r="B32702" s="489">
        <v>2371500402</v>
      </c>
      <c r="C32702" s="489" t="s">
        <v>2092</v>
      </c>
      <c r="D32702" s="489" t="s">
        <v>7853</v>
      </c>
    </row>
    <row r="32703" spans="1:4">
      <c r="A32703" s="489" t="str">
        <f t="shared" si="510"/>
        <v>2371500444訪問介護</v>
      </c>
      <c r="B32703" s="489">
        <v>2371500444</v>
      </c>
      <c r="C32703" s="489" t="s">
        <v>140</v>
      </c>
      <c r="D32703" s="489" t="s">
        <v>7854</v>
      </c>
    </row>
    <row r="32704" spans="1:4">
      <c r="A32704" s="489" t="str">
        <f t="shared" si="510"/>
        <v>2371500444訪問介護</v>
      </c>
      <c r="B32704" s="489">
        <v>2371500444</v>
      </c>
      <c r="C32704" s="489" t="s">
        <v>140</v>
      </c>
      <c r="D32704" s="489" t="s">
        <v>7854</v>
      </c>
    </row>
    <row r="32705" spans="1:4">
      <c r="A32705" s="489" t="str">
        <f t="shared" si="510"/>
        <v>2371500444訪問型サービス（独自）</v>
      </c>
      <c r="B32705" s="489">
        <v>2371500444</v>
      </c>
      <c r="C32705" s="489" t="s">
        <v>2571</v>
      </c>
      <c r="D32705" s="489" t="s">
        <v>7854</v>
      </c>
    </row>
    <row r="32706" spans="1:4">
      <c r="A32706" s="489" t="str">
        <f t="shared" ref="A32706:A32769" si="511">B32706&amp;C32706</f>
        <v>2371500451居宅介護支援</v>
      </c>
      <c r="B32706" s="489">
        <v>2371500451</v>
      </c>
      <c r="C32706" s="489" t="s">
        <v>2519</v>
      </c>
      <c r="D32706" s="489" t="s">
        <v>7855</v>
      </c>
    </row>
    <row r="32707" spans="1:4">
      <c r="A32707" s="489" t="str">
        <f t="shared" si="511"/>
        <v>2371500519訪問介護</v>
      </c>
      <c r="B32707" s="489">
        <v>2371500519</v>
      </c>
      <c r="C32707" s="489" t="s">
        <v>140</v>
      </c>
      <c r="D32707" s="489" t="s">
        <v>7856</v>
      </c>
    </row>
    <row r="32708" spans="1:4">
      <c r="A32708" s="489" t="str">
        <f t="shared" si="511"/>
        <v>2371500519訪問介護</v>
      </c>
      <c r="B32708" s="489">
        <v>2371500519</v>
      </c>
      <c r="C32708" s="489" t="s">
        <v>140</v>
      </c>
      <c r="D32708" s="489" t="s">
        <v>7856</v>
      </c>
    </row>
    <row r="32709" spans="1:4">
      <c r="A32709" s="489" t="str">
        <f t="shared" si="511"/>
        <v>2371500519訪問介護</v>
      </c>
      <c r="B32709" s="489">
        <v>2371500519</v>
      </c>
      <c r="C32709" s="489" t="s">
        <v>140</v>
      </c>
      <c r="D32709" s="489" t="s">
        <v>7856</v>
      </c>
    </row>
    <row r="32710" spans="1:4">
      <c r="A32710" s="489" t="str">
        <f t="shared" si="511"/>
        <v>2371500519訪問型サービス（独自）</v>
      </c>
      <c r="B32710" s="489">
        <v>2371500519</v>
      </c>
      <c r="C32710" s="489" t="s">
        <v>2571</v>
      </c>
      <c r="D32710" s="489" t="s">
        <v>7856</v>
      </c>
    </row>
    <row r="32711" spans="1:4">
      <c r="A32711" s="489" t="str">
        <f t="shared" si="511"/>
        <v>2371500527介護予防特定施設入居者生活介護</v>
      </c>
      <c r="B32711" s="489">
        <v>2371500527</v>
      </c>
      <c r="C32711" s="489" t="s">
        <v>2514</v>
      </c>
      <c r="D32711" s="489" t="s">
        <v>7857</v>
      </c>
    </row>
    <row r="32712" spans="1:4">
      <c r="A32712" s="489" t="str">
        <f t="shared" si="511"/>
        <v>2371500527特定施設入居者生活介護</v>
      </c>
      <c r="B32712" s="489">
        <v>2371500527</v>
      </c>
      <c r="C32712" s="489" t="s">
        <v>2513</v>
      </c>
      <c r="D32712" s="489" t="s">
        <v>7857</v>
      </c>
    </row>
    <row r="32713" spans="1:4">
      <c r="A32713" s="489" t="str">
        <f t="shared" si="511"/>
        <v>2371500543通所型サービス（独自）</v>
      </c>
      <c r="B32713" s="489">
        <v>2371500543</v>
      </c>
      <c r="C32713" s="489" t="s">
        <v>2570</v>
      </c>
      <c r="D32713" s="489" t="s">
        <v>7858</v>
      </c>
    </row>
    <row r="32714" spans="1:4">
      <c r="A32714" s="489" t="str">
        <f t="shared" si="511"/>
        <v>2371500600訪問介護</v>
      </c>
      <c r="B32714" s="489">
        <v>2371500600</v>
      </c>
      <c r="C32714" s="489" t="s">
        <v>140</v>
      </c>
      <c r="D32714" s="489" t="s">
        <v>7859</v>
      </c>
    </row>
    <row r="32715" spans="1:4">
      <c r="A32715" s="489" t="str">
        <f t="shared" si="511"/>
        <v>2371500600訪問介護</v>
      </c>
      <c r="B32715" s="489">
        <v>2371500600</v>
      </c>
      <c r="C32715" s="489" t="s">
        <v>140</v>
      </c>
      <c r="D32715" s="489" t="s">
        <v>7859</v>
      </c>
    </row>
    <row r="32716" spans="1:4">
      <c r="A32716" s="489" t="str">
        <f t="shared" si="511"/>
        <v>2371500600訪問型サービス（独自）</v>
      </c>
      <c r="B32716" s="489">
        <v>2371500600</v>
      </c>
      <c r="C32716" s="489" t="s">
        <v>2571</v>
      </c>
      <c r="D32716" s="489" t="s">
        <v>7859</v>
      </c>
    </row>
    <row r="32717" spans="1:4">
      <c r="A32717" s="489" t="str">
        <f t="shared" si="511"/>
        <v>2371500642介護予防認知症対応型共同生活介護</v>
      </c>
      <c r="B32717" s="489">
        <v>2371500642</v>
      </c>
      <c r="C32717" s="489" t="s">
        <v>2088</v>
      </c>
      <c r="D32717" s="489" t="s">
        <v>7860</v>
      </c>
    </row>
    <row r="32718" spans="1:4">
      <c r="A32718" s="489" t="str">
        <f t="shared" si="511"/>
        <v>2371500642認知症対応型共同生活介護</v>
      </c>
      <c r="B32718" s="489">
        <v>2371500642</v>
      </c>
      <c r="C32718" s="489" t="s">
        <v>2087</v>
      </c>
      <c r="D32718" s="489" t="s">
        <v>7860</v>
      </c>
    </row>
    <row r="32719" spans="1:4">
      <c r="A32719" s="489" t="str">
        <f t="shared" si="511"/>
        <v>2371500683通所介護</v>
      </c>
      <c r="B32719" s="489">
        <v>2371500683</v>
      </c>
      <c r="C32719" s="489" t="s">
        <v>158</v>
      </c>
      <c r="D32719" s="489" t="s">
        <v>7861</v>
      </c>
    </row>
    <row r="32720" spans="1:4">
      <c r="A32720" s="489" t="str">
        <f t="shared" si="511"/>
        <v>2371500683通所型サービス（独自）</v>
      </c>
      <c r="B32720" s="489">
        <v>2371500683</v>
      </c>
      <c r="C32720" s="489" t="s">
        <v>2570</v>
      </c>
      <c r="D32720" s="489" t="s">
        <v>7861</v>
      </c>
    </row>
    <row r="32721" spans="1:4">
      <c r="A32721" s="489" t="str">
        <f t="shared" si="511"/>
        <v>2371500709居宅介護支援</v>
      </c>
      <c r="B32721" s="489">
        <v>2371500709</v>
      </c>
      <c r="C32721" s="489" t="s">
        <v>2519</v>
      </c>
      <c r="D32721" s="489" t="s">
        <v>7862</v>
      </c>
    </row>
    <row r="32722" spans="1:4">
      <c r="A32722" s="489" t="str">
        <f t="shared" si="511"/>
        <v>2371500774介護予防認知症対応型共同生活介護（短期利用型）</v>
      </c>
      <c r="B32722" s="489">
        <v>2371500774</v>
      </c>
      <c r="C32722" s="489" t="s">
        <v>19398</v>
      </c>
      <c r="D32722" s="489" t="s">
        <v>7863</v>
      </c>
    </row>
    <row r="32723" spans="1:4">
      <c r="A32723" s="489" t="str">
        <f t="shared" si="511"/>
        <v>2371500774介護予防認知症対応型共同生活介護</v>
      </c>
      <c r="B32723" s="489">
        <v>2371500774</v>
      </c>
      <c r="C32723" s="489" t="s">
        <v>2088</v>
      </c>
      <c r="D32723" s="489" t="s">
        <v>7863</v>
      </c>
    </row>
    <row r="32724" spans="1:4">
      <c r="A32724" s="489" t="str">
        <f t="shared" si="511"/>
        <v>2371500774認知症対応型共同生活介護（短期利用型）</v>
      </c>
      <c r="B32724" s="489">
        <v>2371500774</v>
      </c>
      <c r="C32724" s="489" t="s">
        <v>19399</v>
      </c>
      <c r="D32724" s="489" t="s">
        <v>7863</v>
      </c>
    </row>
    <row r="32725" spans="1:4">
      <c r="A32725" s="489" t="str">
        <f t="shared" si="511"/>
        <v>2371500774認知症対応型共同生活介護</v>
      </c>
      <c r="B32725" s="489">
        <v>2371500774</v>
      </c>
      <c r="C32725" s="489" t="s">
        <v>2087</v>
      </c>
      <c r="D32725" s="489" t="s">
        <v>7863</v>
      </c>
    </row>
    <row r="32726" spans="1:4">
      <c r="A32726" s="489" t="str">
        <f t="shared" si="511"/>
        <v>2371500956居宅介護支援</v>
      </c>
      <c r="B32726" s="489">
        <v>2371500956</v>
      </c>
      <c r="C32726" s="489" t="s">
        <v>2519</v>
      </c>
      <c r="D32726" s="489" t="s">
        <v>7865</v>
      </c>
    </row>
    <row r="32727" spans="1:4">
      <c r="A32727" s="489" t="str">
        <f t="shared" si="511"/>
        <v>2371500972訪問介護</v>
      </c>
      <c r="B32727" s="489">
        <v>2371500972</v>
      </c>
      <c r="C32727" s="489" t="s">
        <v>140</v>
      </c>
      <c r="D32727" s="489" t="s">
        <v>7866</v>
      </c>
    </row>
    <row r="32728" spans="1:4">
      <c r="A32728" s="489" t="str">
        <f t="shared" si="511"/>
        <v>2371500972訪問介護</v>
      </c>
      <c r="B32728" s="489">
        <v>2371500972</v>
      </c>
      <c r="C32728" s="489" t="s">
        <v>140</v>
      </c>
      <c r="D32728" s="489" t="s">
        <v>7866</v>
      </c>
    </row>
    <row r="32729" spans="1:4">
      <c r="A32729" s="489" t="str">
        <f t="shared" si="511"/>
        <v>2371500972訪問型サービス（独自）</v>
      </c>
      <c r="B32729" s="489">
        <v>2371500972</v>
      </c>
      <c r="C32729" s="489" t="s">
        <v>2571</v>
      </c>
      <c r="D32729" s="489" t="s">
        <v>7866</v>
      </c>
    </row>
    <row r="32730" spans="1:4">
      <c r="A32730" s="489" t="str">
        <f t="shared" si="511"/>
        <v>2371501020介護予防認知症対応型共同生活介護</v>
      </c>
      <c r="B32730" s="489">
        <v>2371501020</v>
      </c>
      <c r="C32730" s="489" t="s">
        <v>2088</v>
      </c>
      <c r="D32730" s="489" t="s">
        <v>7867</v>
      </c>
    </row>
    <row r="32731" spans="1:4">
      <c r="A32731" s="489" t="str">
        <f t="shared" si="511"/>
        <v>2371501020認知症対応型共同生活介護</v>
      </c>
      <c r="B32731" s="489">
        <v>2371501020</v>
      </c>
      <c r="C32731" s="489" t="s">
        <v>2087</v>
      </c>
      <c r="D32731" s="489" t="s">
        <v>7867</v>
      </c>
    </row>
    <row r="32732" spans="1:4">
      <c r="A32732" s="489" t="str">
        <f t="shared" si="511"/>
        <v>2371501046介護予防認知症対応型共同生活介護</v>
      </c>
      <c r="B32732" s="489">
        <v>2371501046</v>
      </c>
      <c r="C32732" s="489" t="s">
        <v>2088</v>
      </c>
      <c r="D32732" s="489" t="s">
        <v>7868</v>
      </c>
    </row>
    <row r="32733" spans="1:4">
      <c r="A32733" s="489" t="str">
        <f t="shared" si="511"/>
        <v>2371501046認知症対応型共同生活介護</v>
      </c>
      <c r="B32733" s="489">
        <v>2371501046</v>
      </c>
      <c r="C32733" s="489" t="s">
        <v>2087</v>
      </c>
      <c r="D32733" s="489" t="s">
        <v>7868</v>
      </c>
    </row>
    <row r="32734" spans="1:4">
      <c r="A32734" s="489" t="str">
        <f t="shared" si="511"/>
        <v>2371501095地域密着型通所介護</v>
      </c>
      <c r="B32734" s="489">
        <v>2371501095</v>
      </c>
      <c r="C32734" s="489" t="s">
        <v>161</v>
      </c>
      <c r="D32734" s="489" t="s">
        <v>7869</v>
      </c>
    </row>
    <row r="32735" spans="1:4">
      <c r="A32735" s="489" t="str">
        <f t="shared" si="511"/>
        <v>2371501095通所型サービス（独自）</v>
      </c>
      <c r="B32735" s="489">
        <v>2371501095</v>
      </c>
      <c r="C32735" s="489" t="s">
        <v>2570</v>
      </c>
      <c r="D32735" s="489" t="s">
        <v>7869</v>
      </c>
    </row>
    <row r="32736" spans="1:4">
      <c r="A32736" s="489" t="str">
        <f t="shared" si="511"/>
        <v>2371501103居宅介護支援</v>
      </c>
      <c r="B32736" s="489">
        <v>2371501103</v>
      </c>
      <c r="C32736" s="489" t="s">
        <v>2519</v>
      </c>
      <c r="D32736" s="489" t="s">
        <v>7870</v>
      </c>
    </row>
    <row r="32737" spans="1:4">
      <c r="A32737" s="489" t="str">
        <f t="shared" si="511"/>
        <v>2371501111介護予防認知症対応型共同生活介護</v>
      </c>
      <c r="B32737" s="489">
        <v>2371501111</v>
      </c>
      <c r="C32737" s="489" t="s">
        <v>2088</v>
      </c>
      <c r="D32737" s="489" t="s">
        <v>7871</v>
      </c>
    </row>
    <row r="32738" spans="1:4">
      <c r="A32738" s="489" t="str">
        <f t="shared" si="511"/>
        <v>2371501111認知症対応型共同生活介護</v>
      </c>
      <c r="B32738" s="489">
        <v>2371501111</v>
      </c>
      <c r="C32738" s="489" t="s">
        <v>2087</v>
      </c>
      <c r="D32738" s="489" t="s">
        <v>7871</v>
      </c>
    </row>
    <row r="32739" spans="1:4">
      <c r="A32739" s="489" t="str">
        <f t="shared" si="511"/>
        <v>2371501129介護予防特定施設入居者生活介護</v>
      </c>
      <c r="B32739" s="489">
        <v>2371501129</v>
      </c>
      <c r="C32739" s="489" t="s">
        <v>2514</v>
      </c>
      <c r="D32739" s="489" t="s">
        <v>7872</v>
      </c>
    </row>
    <row r="32740" spans="1:4">
      <c r="A32740" s="489" t="str">
        <f t="shared" si="511"/>
        <v>2371501129特定施設入居者生活介護</v>
      </c>
      <c r="B32740" s="489">
        <v>2371501129</v>
      </c>
      <c r="C32740" s="489" t="s">
        <v>2513</v>
      </c>
      <c r="D32740" s="489" t="s">
        <v>7872</v>
      </c>
    </row>
    <row r="32741" spans="1:4">
      <c r="A32741" s="489" t="str">
        <f t="shared" si="511"/>
        <v>2371501160介護予防特定施設入居者生活介護</v>
      </c>
      <c r="B32741" s="489">
        <v>2371501160</v>
      </c>
      <c r="C32741" s="489" t="s">
        <v>2514</v>
      </c>
      <c r="D32741" s="489" t="s">
        <v>7873</v>
      </c>
    </row>
    <row r="32742" spans="1:4">
      <c r="A32742" s="489" t="str">
        <f t="shared" si="511"/>
        <v>2371501160特定施設入居者生活介護（短期利用型）</v>
      </c>
      <c r="B32742" s="489">
        <v>2371501160</v>
      </c>
      <c r="C32742" s="489" t="s">
        <v>19397</v>
      </c>
      <c r="D32742" s="489" t="s">
        <v>7873</v>
      </c>
    </row>
    <row r="32743" spans="1:4">
      <c r="A32743" s="489" t="str">
        <f t="shared" si="511"/>
        <v>2371501160特定施設入居者生活介護</v>
      </c>
      <c r="B32743" s="489">
        <v>2371501160</v>
      </c>
      <c r="C32743" s="489" t="s">
        <v>2513</v>
      </c>
      <c r="D32743" s="489" t="s">
        <v>7873</v>
      </c>
    </row>
    <row r="32744" spans="1:4">
      <c r="A32744" s="489" t="str">
        <f t="shared" si="511"/>
        <v>2371501202訪問介護</v>
      </c>
      <c r="B32744" s="489">
        <v>2371501202</v>
      </c>
      <c r="C32744" s="489" t="s">
        <v>140</v>
      </c>
      <c r="D32744" s="489" t="s">
        <v>7874</v>
      </c>
    </row>
    <row r="32745" spans="1:4">
      <c r="A32745" s="489" t="str">
        <f t="shared" si="511"/>
        <v>2371501202訪問介護</v>
      </c>
      <c r="B32745" s="489">
        <v>2371501202</v>
      </c>
      <c r="C32745" s="489" t="s">
        <v>140</v>
      </c>
      <c r="D32745" s="489" t="s">
        <v>7874</v>
      </c>
    </row>
    <row r="32746" spans="1:4">
      <c r="A32746" s="489" t="str">
        <f t="shared" si="511"/>
        <v>2371501202訪問型サービス（独自）</v>
      </c>
      <c r="B32746" s="489">
        <v>2371501202</v>
      </c>
      <c r="C32746" s="489" t="s">
        <v>2571</v>
      </c>
      <c r="D32746" s="489" t="s">
        <v>7874</v>
      </c>
    </row>
    <row r="32747" spans="1:4">
      <c r="A32747" s="489" t="str">
        <f t="shared" si="511"/>
        <v>2371501210訪問介護</v>
      </c>
      <c r="B32747" s="489">
        <v>2371501210</v>
      </c>
      <c r="C32747" s="489" t="s">
        <v>140</v>
      </c>
      <c r="D32747" s="489" t="s">
        <v>7875</v>
      </c>
    </row>
    <row r="32748" spans="1:4">
      <c r="A32748" s="489" t="str">
        <f t="shared" si="511"/>
        <v>2371501210訪問介護</v>
      </c>
      <c r="B32748" s="489">
        <v>2371501210</v>
      </c>
      <c r="C32748" s="489" t="s">
        <v>140</v>
      </c>
      <c r="D32748" s="489" t="s">
        <v>7875</v>
      </c>
    </row>
    <row r="32749" spans="1:4">
      <c r="A32749" s="489" t="str">
        <f t="shared" si="511"/>
        <v>2371501210訪問型サービス（独自）</v>
      </c>
      <c r="B32749" s="489">
        <v>2371501210</v>
      </c>
      <c r="C32749" s="489" t="s">
        <v>2571</v>
      </c>
      <c r="D32749" s="489" t="s">
        <v>7875</v>
      </c>
    </row>
    <row r="32750" spans="1:4">
      <c r="A32750" s="489" t="str">
        <f t="shared" si="511"/>
        <v>2371501236居宅介護支援</v>
      </c>
      <c r="B32750" s="489">
        <v>2371501236</v>
      </c>
      <c r="C32750" s="489" t="s">
        <v>2519</v>
      </c>
      <c r="D32750" s="489" t="s">
        <v>7876</v>
      </c>
    </row>
    <row r="32751" spans="1:4">
      <c r="A32751" s="489" t="str">
        <f t="shared" si="511"/>
        <v>2371501251介護予防認知症対応型共同生活介護（短期利用型）</v>
      </c>
      <c r="B32751" s="489">
        <v>2371501251</v>
      </c>
      <c r="C32751" s="489" t="s">
        <v>19398</v>
      </c>
      <c r="D32751" s="489" t="s">
        <v>7877</v>
      </c>
    </row>
    <row r="32752" spans="1:4">
      <c r="A32752" s="489" t="str">
        <f t="shared" si="511"/>
        <v>2371501251介護予防認知症対応型共同生活介護</v>
      </c>
      <c r="B32752" s="489">
        <v>2371501251</v>
      </c>
      <c r="C32752" s="489" t="s">
        <v>2088</v>
      </c>
      <c r="D32752" s="489" t="s">
        <v>7877</v>
      </c>
    </row>
    <row r="32753" spans="1:4">
      <c r="A32753" s="489" t="str">
        <f t="shared" si="511"/>
        <v>2371501251認知症対応型共同生活介護（短期利用型）</v>
      </c>
      <c r="B32753" s="489">
        <v>2371501251</v>
      </c>
      <c r="C32753" s="489" t="s">
        <v>19399</v>
      </c>
      <c r="D32753" s="489" t="s">
        <v>7877</v>
      </c>
    </row>
    <row r="32754" spans="1:4">
      <c r="A32754" s="489" t="str">
        <f t="shared" si="511"/>
        <v>2371501251認知症対応型共同生活介護</v>
      </c>
      <c r="B32754" s="489">
        <v>2371501251</v>
      </c>
      <c r="C32754" s="489" t="s">
        <v>2087</v>
      </c>
      <c r="D32754" s="489" t="s">
        <v>7877</v>
      </c>
    </row>
    <row r="32755" spans="1:4">
      <c r="A32755" s="489" t="str">
        <f t="shared" si="511"/>
        <v>2371501277介護予防認知症対応型共同生活介護</v>
      </c>
      <c r="B32755" s="489">
        <v>2371501277</v>
      </c>
      <c r="C32755" s="489" t="s">
        <v>2088</v>
      </c>
      <c r="D32755" s="489" t="s">
        <v>7878</v>
      </c>
    </row>
    <row r="32756" spans="1:4">
      <c r="A32756" s="489" t="str">
        <f t="shared" si="511"/>
        <v>2371501277認知症対応型共同生活介護</v>
      </c>
      <c r="B32756" s="489">
        <v>2371501277</v>
      </c>
      <c r="C32756" s="489" t="s">
        <v>2087</v>
      </c>
      <c r="D32756" s="489" t="s">
        <v>7878</v>
      </c>
    </row>
    <row r="32757" spans="1:4">
      <c r="A32757" s="489" t="str">
        <f t="shared" si="511"/>
        <v>2371501285地域密着型特定施設入居者生活介護</v>
      </c>
      <c r="B32757" s="489">
        <v>2371501285</v>
      </c>
      <c r="C32757" s="489" t="s">
        <v>2515</v>
      </c>
      <c r="D32757" s="489" t="s">
        <v>7879</v>
      </c>
    </row>
    <row r="32758" spans="1:4">
      <c r="A32758" s="489" t="str">
        <f t="shared" si="511"/>
        <v>2371501293介護予防通所リハビリテーション</v>
      </c>
      <c r="B32758" s="489">
        <v>2371501293</v>
      </c>
      <c r="C32758" s="489" t="s">
        <v>2512</v>
      </c>
      <c r="D32758" s="489" t="s">
        <v>19349</v>
      </c>
    </row>
    <row r="32759" spans="1:4">
      <c r="A32759" s="489" t="str">
        <f t="shared" si="511"/>
        <v>2371501293通所リハビリテーション</v>
      </c>
      <c r="B32759" s="489">
        <v>2371501293</v>
      </c>
      <c r="C32759" s="489" t="s">
        <v>2511</v>
      </c>
      <c r="D32759" s="489" t="s">
        <v>19349</v>
      </c>
    </row>
    <row r="32760" spans="1:4">
      <c r="A32760" s="489" t="str">
        <f t="shared" si="511"/>
        <v>2371501293通所リハビリテーション</v>
      </c>
      <c r="B32760" s="489">
        <v>2371501293</v>
      </c>
      <c r="C32760" s="489" t="s">
        <v>2511</v>
      </c>
      <c r="D32760" s="489" t="s">
        <v>19349</v>
      </c>
    </row>
    <row r="32761" spans="1:4">
      <c r="A32761" s="489" t="str">
        <f t="shared" si="511"/>
        <v>2371501319訪問介護</v>
      </c>
      <c r="B32761" s="489">
        <v>2371501319</v>
      </c>
      <c r="C32761" s="489" t="s">
        <v>140</v>
      </c>
      <c r="D32761" s="489" t="s">
        <v>7880</v>
      </c>
    </row>
    <row r="32762" spans="1:4">
      <c r="A32762" s="489" t="str">
        <f t="shared" si="511"/>
        <v>2371501319訪問介護</v>
      </c>
      <c r="B32762" s="489">
        <v>2371501319</v>
      </c>
      <c r="C32762" s="489" t="s">
        <v>140</v>
      </c>
      <c r="D32762" s="489" t="s">
        <v>7880</v>
      </c>
    </row>
    <row r="32763" spans="1:4">
      <c r="A32763" s="489" t="str">
        <f t="shared" si="511"/>
        <v>2371501319訪問型サービス（独自）</v>
      </c>
      <c r="B32763" s="489">
        <v>2371501319</v>
      </c>
      <c r="C32763" s="489" t="s">
        <v>2571</v>
      </c>
      <c r="D32763" s="489" t="s">
        <v>7880</v>
      </c>
    </row>
    <row r="32764" spans="1:4">
      <c r="A32764" s="489" t="str">
        <f t="shared" si="511"/>
        <v>2371501335訪問介護</v>
      </c>
      <c r="B32764" s="489">
        <v>2371501335</v>
      </c>
      <c r="C32764" s="489" t="s">
        <v>140</v>
      </c>
      <c r="D32764" s="489" t="s">
        <v>7881</v>
      </c>
    </row>
    <row r="32765" spans="1:4">
      <c r="A32765" s="489" t="str">
        <f t="shared" si="511"/>
        <v>2371501335訪問介護</v>
      </c>
      <c r="B32765" s="489">
        <v>2371501335</v>
      </c>
      <c r="C32765" s="489" t="s">
        <v>140</v>
      </c>
      <c r="D32765" s="489" t="s">
        <v>7881</v>
      </c>
    </row>
    <row r="32766" spans="1:4">
      <c r="A32766" s="489" t="str">
        <f t="shared" si="511"/>
        <v>2371501335訪問型サービス（独自）</v>
      </c>
      <c r="B32766" s="489">
        <v>2371501335</v>
      </c>
      <c r="C32766" s="489" t="s">
        <v>2571</v>
      </c>
      <c r="D32766" s="489" t="s">
        <v>7881</v>
      </c>
    </row>
    <row r="32767" spans="1:4">
      <c r="A32767" s="489" t="str">
        <f t="shared" si="511"/>
        <v>2371501459訪問介護</v>
      </c>
      <c r="B32767" s="489">
        <v>2371501459</v>
      </c>
      <c r="C32767" s="489" t="s">
        <v>140</v>
      </c>
      <c r="D32767" s="489" t="s">
        <v>7882</v>
      </c>
    </row>
    <row r="32768" spans="1:4">
      <c r="A32768" s="489" t="str">
        <f t="shared" si="511"/>
        <v>2371501459訪問介護</v>
      </c>
      <c r="B32768" s="489">
        <v>2371501459</v>
      </c>
      <c r="C32768" s="489" t="s">
        <v>140</v>
      </c>
      <c r="D32768" s="489" t="s">
        <v>7882</v>
      </c>
    </row>
    <row r="32769" spans="1:4">
      <c r="A32769" s="489" t="str">
        <f t="shared" si="511"/>
        <v>2371501459訪問型サービス（独自）</v>
      </c>
      <c r="B32769" s="489">
        <v>2371501459</v>
      </c>
      <c r="C32769" s="489" t="s">
        <v>2571</v>
      </c>
      <c r="D32769" s="489" t="s">
        <v>7882</v>
      </c>
    </row>
    <row r="32770" spans="1:4">
      <c r="A32770" s="489" t="str">
        <f t="shared" ref="A32770:A32833" si="512">B32770&amp;C32770</f>
        <v>2371501467通所介護</v>
      </c>
      <c r="B32770" s="489">
        <v>2371501467</v>
      </c>
      <c r="C32770" s="489" t="s">
        <v>158</v>
      </c>
      <c r="D32770" s="489" t="s">
        <v>7883</v>
      </c>
    </row>
    <row r="32771" spans="1:4">
      <c r="A32771" s="489" t="str">
        <f t="shared" si="512"/>
        <v>2371501467通所型サービス（独自）</v>
      </c>
      <c r="B32771" s="489">
        <v>2371501467</v>
      </c>
      <c r="C32771" s="489" t="s">
        <v>2570</v>
      </c>
      <c r="D32771" s="489" t="s">
        <v>7883</v>
      </c>
    </row>
    <row r="32772" spans="1:4">
      <c r="A32772" s="489" t="str">
        <f t="shared" si="512"/>
        <v>2371501475居宅介護支援</v>
      </c>
      <c r="B32772" s="489">
        <v>2371501475</v>
      </c>
      <c r="C32772" s="489" t="s">
        <v>2519</v>
      </c>
      <c r="D32772" s="489" t="s">
        <v>7884</v>
      </c>
    </row>
    <row r="32773" spans="1:4">
      <c r="A32773" s="489" t="str">
        <f t="shared" si="512"/>
        <v>2371501533地域密着型通所介護</v>
      </c>
      <c r="B32773" s="489">
        <v>2371501533</v>
      </c>
      <c r="C32773" s="489" t="s">
        <v>161</v>
      </c>
      <c r="D32773" s="489" t="s">
        <v>7885</v>
      </c>
    </row>
    <row r="32774" spans="1:4">
      <c r="A32774" s="489" t="str">
        <f t="shared" si="512"/>
        <v>2371501558通所型サービス（独自）</v>
      </c>
      <c r="B32774" s="489">
        <v>2371501558</v>
      </c>
      <c r="C32774" s="489" t="s">
        <v>2570</v>
      </c>
      <c r="D32774" s="489" t="s">
        <v>7886</v>
      </c>
    </row>
    <row r="32775" spans="1:4">
      <c r="A32775" s="489" t="str">
        <f t="shared" si="512"/>
        <v>2371501566訪問介護</v>
      </c>
      <c r="B32775" s="489">
        <v>2371501566</v>
      </c>
      <c r="C32775" s="489" t="s">
        <v>140</v>
      </c>
      <c r="D32775" s="489" t="s">
        <v>7887</v>
      </c>
    </row>
    <row r="32776" spans="1:4">
      <c r="A32776" s="489" t="str">
        <f t="shared" si="512"/>
        <v>2371501566訪問介護</v>
      </c>
      <c r="B32776" s="489">
        <v>2371501566</v>
      </c>
      <c r="C32776" s="489" t="s">
        <v>140</v>
      </c>
      <c r="D32776" s="489" t="s">
        <v>7887</v>
      </c>
    </row>
    <row r="32777" spans="1:4">
      <c r="A32777" s="489" t="str">
        <f t="shared" si="512"/>
        <v>2371501590居宅介護支援</v>
      </c>
      <c r="B32777" s="489">
        <v>2371501590</v>
      </c>
      <c r="C32777" s="489" t="s">
        <v>2519</v>
      </c>
      <c r="D32777" s="489" t="s">
        <v>7888</v>
      </c>
    </row>
    <row r="32778" spans="1:4">
      <c r="A32778" s="489" t="str">
        <f t="shared" si="512"/>
        <v>2371501616訪問介護</v>
      </c>
      <c r="B32778" s="489">
        <v>2371501616</v>
      </c>
      <c r="C32778" s="489" t="s">
        <v>140</v>
      </c>
      <c r="D32778" s="489" t="s">
        <v>7889</v>
      </c>
    </row>
    <row r="32779" spans="1:4">
      <c r="A32779" s="489" t="str">
        <f t="shared" si="512"/>
        <v>2371501616訪問介護</v>
      </c>
      <c r="B32779" s="489">
        <v>2371501616</v>
      </c>
      <c r="C32779" s="489" t="s">
        <v>140</v>
      </c>
      <c r="D32779" s="489" t="s">
        <v>7889</v>
      </c>
    </row>
    <row r="32780" spans="1:4">
      <c r="A32780" s="489" t="str">
        <f t="shared" si="512"/>
        <v>2371501616訪問介護</v>
      </c>
      <c r="B32780" s="489">
        <v>2371501616</v>
      </c>
      <c r="C32780" s="489" t="s">
        <v>140</v>
      </c>
      <c r="D32780" s="489" t="s">
        <v>7889</v>
      </c>
    </row>
    <row r="32781" spans="1:4">
      <c r="A32781" s="489" t="str">
        <f t="shared" si="512"/>
        <v>2371501632訪問介護</v>
      </c>
      <c r="B32781" s="489">
        <v>2371501632</v>
      </c>
      <c r="C32781" s="489" t="s">
        <v>140</v>
      </c>
      <c r="D32781" s="489" t="s">
        <v>7890</v>
      </c>
    </row>
    <row r="32782" spans="1:4">
      <c r="A32782" s="489" t="str">
        <f t="shared" si="512"/>
        <v>2371501632訪問介護</v>
      </c>
      <c r="B32782" s="489">
        <v>2371501632</v>
      </c>
      <c r="C32782" s="489" t="s">
        <v>140</v>
      </c>
      <c r="D32782" s="489" t="s">
        <v>7890</v>
      </c>
    </row>
    <row r="32783" spans="1:4">
      <c r="A32783" s="489" t="str">
        <f t="shared" si="512"/>
        <v>2371501665地域密着型通所介護</v>
      </c>
      <c r="B32783" s="489">
        <v>2371501665</v>
      </c>
      <c r="C32783" s="489" t="s">
        <v>161</v>
      </c>
      <c r="D32783" s="489" t="s">
        <v>7891</v>
      </c>
    </row>
    <row r="32784" spans="1:4">
      <c r="A32784" s="489" t="str">
        <f t="shared" si="512"/>
        <v>2371501723訪問介護</v>
      </c>
      <c r="B32784" s="489">
        <v>2371501723</v>
      </c>
      <c r="C32784" s="489" t="s">
        <v>140</v>
      </c>
      <c r="D32784" s="489" t="s">
        <v>7892</v>
      </c>
    </row>
    <row r="32785" spans="1:4">
      <c r="A32785" s="489" t="str">
        <f t="shared" si="512"/>
        <v>2371501723訪問介護</v>
      </c>
      <c r="B32785" s="489">
        <v>2371501723</v>
      </c>
      <c r="C32785" s="489" t="s">
        <v>140</v>
      </c>
      <c r="D32785" s="489" t="s">
        <v>7892</v>
      </c>
    </row>
    <row r="32786" spans="1:4">
      <c r="A32786" s="489" t="str">
        <f t="shared" si="512"/>
        <v>2371501723訪問型サービス（独自）</v>
      </c>
      <c r="B32786" s="489">
        <v>2371501723</v>
      </c>
      <c r="C32786" s="489" t="s">
        <v>2571</v>
      </c>
      <c r="D32786" s="489" t="s">
        <v>7892</v>
      </c>
    </row>
    <row r="32787" spans="1:4">
      <c r="A32787" s="489" t="str">
        <f t="shared" si="512"/>
        <v>2371501749訪問介護</v>
      </c>
      <c r="B32787" s="489">
        <v>2371501749</v>
      </c>
      <c r="C32787" s="489" t="s">
        <v>140</v>
      </c>
      <c r="D32787" s="489" t="s">
        <v>7893</v>
      </c>
    </row>
    <row r="32788" spans="1:4">
      <c r="A32788" s="489" t="str">
        <f t="shared" si="512"/>
        <v>2371501749訪問介護</v>
      </c>
      <c r="B32788" s="489">
        <v>2371501749</v>
      </c>
      <c r="C32788" s="489" t="s">
        <v>140</v>
      </c>
      <c r="D32788" s="489" t="s">
        <v>7893</v>
      </c>
    </row>
    <row r="32789" spans="1:4">
      <c r="A32789" s="489" t="str">
        <f t="shared" si="512"/>
        <v>2371501756訪問介護</v>
      </c>
      <c r="B32789" s="489">
        <v>2371501756</v>
      </c>
      <c r="C32789" s="489" t="s">
        <v>140</v>
      </c>
      <c r="D32789" s="489" t="s">
        <v>7894</v>
      </c>
    </row>
    <row r="32790" spans="1:4">
      <c r="A32790" s="489" t="str">
        <f t="shared" si="512"/>
        <v>2371501756訪問介護</v>
      </c>
      <c r="B32790" s="489">
        <v>2371501756</v>
      </c>
      <c r="C32790" s="489" t="s">
        <v>140</v>
      </c>
      <c r="D32790" s="489" t="s">
        <v>7894</v>
      </c>
    </row>
    <row r="32791" spans="1:4">
      <c r="A32791" s="489" t="str">
        <f t="shared" si="512"/>
        <v>2371501756訪問型サービス（独自）</v>
      </c>
      <c r="B32791" s="489">
        <v>2371501756</v>
      </c>
      <c r="C32791" s="489" t="s">
        <v>2571</v>
      </c>
      <c r="D32791" s="489" t="s">
        <v>7894</v>
      </c>
    </row>
    <row r="32792" spans="1:4">
      <c r="A32792" s="489" t="str">
        <f t="shared" si="512"/>
        <v>2371501780通所介護</v>
      </c>
      <c r="B32792" s="489">
        <v>2371501780</v>
      </c>
      <c r="C32792" s="489" t="s">
        <v>158</v>
      </c>
      <c r="D32792" s="489" t="s">
        <v>7895</v>
      </c>
    </row>
    <row r="32793" spans="1:4">
      <c r="A32793" s="489" t="str">
        <f t="shared" si="512"/>
        <v>2371501780通所型サービス（独自）</v>
      </c>
      <c r="B32793" s="489">
        <v>2371501780</v>
      </c>
      <c r="C32793" s="489" t="s">
        <v>2570</v>
      </c>
      <c r="D32793" s="489" t="s">
        <v>7895</v>
      </c>
    </row>
    <row r="32794" spans="1:4">
      <c r="A32794" s="489" t="str">
        <f t="shared" si="512"/>
        <v>2371501798地域密着型通所介護</v>
      </c>
      <c r="B32794" s="489">
        <v>2371501798</v>
      </c>
      <c r="C32794" s="489" t="s">
        <v>161</v>
      </c>
      <c r="D32794" s="489" t="s">
        <v>7896</v>
      </c>
    </row>
    <row r="32795" spans="1:4">
      <c r="A32795" s="489" t="str">
        <f t="shared" si="512"/>
        <v>2371501798通所型サービス（独自）</v>
      </c>
      <c r="B32795" s="489">
        <v>2371501798</v>
      </c>
      <c r="C32795" s="489" t="s">
        <v>2570</v>
      </c>
      <c r="D32795" s="489" t="s">
        <v>7896</v>
      </c>
    </row>
    <row r="32796" spans="1:4">
      <c r="A32796" s="489" t="str">
        <f t="shared" si="512"/>
        <v>2371501822訪問介護</v>
      </c>
      <c r="B32796" s="489">
        <v>2371501822</v>
      </c>
      <c r="C32796" s="489" t="s">
        <v>140</v>
      </c>
      <c r="D32796" s="489" t="s">
        <v>7897</v>
      </c>
    </row>
    <row r="32797" spans="1:4">
      <c r="A32797" s="489" t="str">
        <f t="shared" si="512"/>
        <v>2371501822訪問介護</v>
      </c>
      <c r="B32797" s="489">
        <v>2371501822</v>
      </c>
      <c r="C32797" s="489" t="s">
        <v>140</v>
      </c>
      <c r="D32797" s="489" t="s">
        <v>7897</v>
      </c>
    </row>
    <row r="32798" spans="1:4">
      <c r="A32798" s="489" t="str">
        <f t="shared" si="512"/>
        <v>2371501830訪問介護</v>
      </c>
      <c r="B32798" s="489">
        <v>2371501830</v>
      </c>
      <c r="C32798" s="489" t="s">
        <v>140</v>
      </c>
      <c r="D32798" s="489" t="s">
        <v>7898</v>
      </c>
    </row>
    <row r="32799" spans="1:4">
      <c r="A32799" s="489" t="str">
        <f t="shared" si="512"/>
        <v>2371501830訪問介護</v>
      </c>
      <c r="B32799" s="489">
        <v>2371501830</v>
      </c>
      <c r="C32799" s="489" t="s">
        <v>140</v>
      </c>
      <c r="D32799" s="489" t="s">
        <v>7898</v>
      </c>
    </row>
    <row r="32800" spans="1:4">
      <c r="A32800" s="489" t="str">
        <f t="shared" si="512"/>
        <v>2371501830訪問介護</v>
      </c>
      <c r="B32800" s="489">
        <v>2371501830</v>
      </c>
      <c r="C32800" s="489" t="s">
        <v>140</v>
      </c>
      <c r="D32800" s="489" t="s">
        <v>7898</v>
      </c>
    </row>
    <row r="32801" spans="1:4">
      <c r="A32801" s="489" t="str">
        <f t="shared" si="512"/>
        <v>2371501830訪問型サービス（独自）</v>
      </c>
      <c r="B32801" s="489">
        <v>2371501830</v>
      </c>
      <c r="C32801" s="489" t="s">
        <v>2571</v>
      </c>
      <c r="D32801" s="489" t="s">
        <v>7898</v>
      </c>
    </row>
    <row r="32802" spans="1:4">
      <c r="A32802" s="489" t="str">
        <f t="shared" si="512"/>
        <v>2371501905居宅介護支援</v>
      </c>
      <c r="B32802" s="489">
        <v>2371501905</v>
      </c>
      <c r="C32802" s="489" t="s">
        <v>2519</v>
      </c>
      <c r="D32802" s="489" t="s">
        <v>7899</v>
      </c>
    </row>
    <row r="32803" spans="1:4">
      <c r="A32803" s="489" t="str">
        <f t="shared" si="512"/>
        <v>2371501921訪問介護</v>
      </c>
      <c r="B32803" s="489">
        <v>2371501921</v>
      </c>
      <c r="C32803" s="489" t="s">
        <v>140</v>
      </c>
      <c r="D32803" s="489" t="s">
        <v>7900</v>
      </c>
    </row>
    <row r="32804" spans="1:4">
      <c r="A32804" s="489" t="str">
        <f t="shared" si="512"/>
        <v>2371501921訪問介護</v>
      </c>
      <c r="B32804" s="489">
        <v>2371501921</v>
      </c>
      <c r="C32804" s="489" t="s">
        <v>140</v>
      </c>
      <c r="D32804" s="489" t="s">
        <v>7900</v>
      </c>
    </row>
    <row r="32805" spans="1:4">
      <c r="A32805" s="489" t="str">
        <f t="shared" si="512"/>
        <v>2371501921訪問型サービス（独自）</v>
      </c>
      <c r="B32805" s="489">
        <v>2371501921</v>
      </c>
      <c r="C32805" s="489" t="s">
        <v>2571</v>
      </c>
      <c r="D32805" s="489" t="s">
        <v>7900</v>
      </c>
    </row>
    <row r="32806" spans="1:4">
      <c r="A32806" s="489" t="str">
        <f t="shared" si="512"/>
        <v>2371501954居宅介護支援</v>
      </c>
      <c r="B32806" s="489">
        <v>2371501954</v>
      </c>
      <c r="C32806" s="489" t="s">
        <v>2519</v>
      </c>
      <c r="D32806" s="489" t="s">
        <v>7901</v>
      </c>
    </row>
    <row r="32807" spans="1:4">
      <c r="A32807" s="489" t="str">
        <f t="shared" si="512"/>
        <v>2371501962訪問介護</v>
      </c>
      <c r="B32807" s="489">
        <v>2371501962</v>
      </c>
      <c r="C32807" s="489" t="s">
        <v>140</v>
      </c>
      <c r="D32807" s="489" t="s">
        <v>7902</v>
      </c>
    </row>
    <row r="32808" spans="1:4">
      <c r="A32808" s="489" t="str">
        <f t="shared" si="512"/>
        <v>2371501962訪問介護</v>
      </c>
      <c r="B32808" s="489">
        <v>2371501962</v>
      </c>
      <c r="C32808" s="489" t="s">
        <v>140</v>
      </c>
      <c r="D32808" s="489" t="s">
        <v>7902</v>
      </c>
    </row>
    <row r="32809" spans="1:4">
      <c r="A32809" s="489" t="str">
        <f t="shared" si="512"/>
        <v>2371501988居宅介護支援</v>
      </c>
      <c r="B32809" s="489">
        <v>2371501988</v>
      </c>
      <c r="C32809" s="489" t="s">
        <v>2519</v>
      </c>
      <c r="D32809" s="489" t="s">
        <v>7903</v>
      </c>
    </row>
    <row r="32810" spans="1:4">
      <c r="A32810" s="489" t="str">
        <f t="shared" si="512"/>
        <v>2371502044居宅介護支援</v>
      </c>
      <c r="B32810" s="489">
        <v>2371502044</v>
      </c>
      <c r="C32810" s="489" t="s">
        <v>2519</v>
      </c>
      <c r="D32810" s="489" t="s">
        <v>7904</v>
      </c>
    </row>
    <row r="32811" spans="1:4">
      <c r="A32811" s="489" t="str">
        <f t="shared" si="512"/>
        <v>2371502101訪問介護</v>
      </c>
      <c r="B32811" s="489">
        <v>2371502101</v>
      </c>
      <c r="C32811" s="489" t="s">
        <v>140</v>
      </c>
      <c r="D32811" s="489" t="s">
        <v>7905</v>
      </c>
    </row>
    <row r="32812" spans="1:4">
      <c r="A32812" s="489" t="str">
        <f t="shared" si="512"/>
        <v>2371502101訪問介護</v>
      </c>
      <c r="B32812" s="489">
        <v>2371502101</v>
      </c>
      <c r="C32812" s="489" t="s">
        <v>140</v>
      </c>
      <c r="D32812" s="489" t="s">
        <v>7905</v>
      </c>
    </row>
    <row r="32813" spans="1:4">
      <c r="A32813" s="489" t="str">
        <f t="shared" si="512"/>
        <v>2371502101訪問型サービス（独自）</v>
      </c>
      <c r="B32813" s="489">
        <v>2371502101</v>
      </c>
      <c r="C32813" s="489" t="s">
        <v>2571</v>
      </c>
      <c r="D32813" s="489" t="s">
        <v>7905</v>
      </c>
    </row>
    <row r="32814" spans="1:4">
      <c r="A32814" s="489" t="str">
        <f t="shared" si="512"/>
        <v>2371502143訪問介護</v>
      </c>
      <c r="B32814" s="489">
        <v>2371502143</v>
      </c>
      <c r="C32814" s="489" t="s">
        <v>140</v>
      </c>
      <c r="D32814" s="489" t="s">
        <v>7906</v>
      </c>
    </row>
    <row r="32815" spans="1:4">
      <c r="A32815" s="489" t="str">
        <f t="shared" si="512"/>
        <v>2371502143訪問介護</v>
      </c>
      <c r="B32815" s="489">
        <v>2371502143</v>
      </c>
      <c r="C32815" s="489" t="s">
        <v>140</v>
      </c>
      <c r="D32815" s="489" t="s">
        <v>7906</v>
      </c>
    </row>
    <row r="32816" spans="1:4">
      <c r="A32816" s="489" t="str">
        <f t="shared" si="512"/>
        <v>2371502143訪問型サービス（独自）</v>
      </c>
      <c r="B32816" s="489">
        <v>2371502143</v>
      </c>
      <c r="C32816" s="489" t="s">
        <v>2571</v>
      </c>
      <c r="D32816" s="489" t="s">
        <v>7906</v>
      </c>
    </row>
    <row r="32817" spans="1:4">
      <c r="A32817" s="489" t="str">
        <f t="shared" si="512"/>
        <v>2371502150地域密着型通所介護</v>
      </c>
      <c r="B32817" s="489">
        <v>2371502150</v>
      </c>
      <c r="C32817" s="489" t="s">
        <v>161</v>
      </c>
      <c r="D32817" s="489" t="s">
        <v>7907</v>
      </c>
    </row>
    <row r="32818" spans="1:4">
      <c r="A32818" s="489" t="str">
        <f t="shared" si="512"/>
        <v>2371502168居宅介護支援</v>
      </c>
      <c r="B32818" s="489">
        <v>2371502168</v>
      </c>
      <c r="C32818" s="489" t="s">
        <v>2519</v>
      </c>
      <c r="D32818" s="489" t="s">
        <v>7906</v>
      </c>
    </row>
    <row r="32819" spans="1:4">
      <c r="A32819" s="489" t="str">
        <f t="shared" si="512"/>
        <v>2371502218訪問介護</v>
      </c>
      <c r="B32819" s="489">
        <v>2371502218</v>
      </c>
      <c r="C32819" s="489" t="s">
        <v>140</v>
      </c>
      <c r="D32819" s="489" t="s">
        <v>7908</v>
      </c>
    </row>
    <row r="32820" spans="1:4">
      <c r="A32820" s="489" t="str">
        <f t="shared" si="512"/>
        <v>2371502218訪問介護</v>
      </c>
      <c r="B32820" s="489">
        <v>2371502218</v>
      </c>
      <c r="C32820" s="489" t="s">
        <v>140</v>
      </c>
      <c r="D32820" s="489" t="s">
        <v>7908</v>
      </c>
    </row>
    <row r="32821" spans="1:4">
      <c r="A32821" s="489" t="str">
        <f t="shared" si="512"/>
        <v>2371502218訪問型サービス（独自）</v>
      </c>
      <c r="B32821" s="489">
        <v>2371502218</v>
      </c>
      <c r="C32821" s="489" t="s">
        <v>2571</v>
      </c>
      <c r="D32821" s="489" t="s">
        <v>7908</v>
      </c>
    </row>
    <row r="32822" spans="1:4">
      <c r="A32822" s="489" t="str">
        <f t="shared" si="512"/>
        <v>2371502234地域密着型通所介護</v>
      </c>
      <c r="B32822" s="489">
        <v>2371502234</v>
      </c>
      <c r="C32822" s="489" t="s">
        <v>161</v>
      </c>
      <c r="D32822" s="489" t="s">
        <v>7909</v>
      </c>
    </row>
    <row r="32823" spans="1:4">
      <c r="A32823" s="489" t="str">
        <f t="shared" si="512"/>
        <v>2371502234通所型サービス（独自）</v>
      </c>
      <c r="B32823" s="489">
        <v>2371502234</v>
      </c>
      <c r="C32823" s="489" t="s">
        <v>2570</v>
      </c>
      <c r="D32823" s="489" t="s">
        <v>7909</v>
      </c>
    </row>
    <row r="32824" spans="1:4">
      <c r="A32824" s="489" t="str">
        <f t="shared" si="512"/>
        <v>2371502242訪問介護</v>
      </c>
      <c r="B32824" s="489">
        <v>2371502242</v>
      </c>
      <c r="C32824" s="489" t="s">
        <v>140</v>
      </c>
      <c r="D32824" s="489" t="s">
        <v>7910</v>
      </c>
    </row>
    <row r="32825" spans="1:4">
      <c r="A32825" s="489" t="str">
        <f t="shared" si="512"/>
        <v>2371502242訪問介護</v>
      </c>
      <c r="B32825" s="489">
        <v>2371502242</v>
      </c>
      <c r="C32825" s="489" t="s">
        <v>140</v>
      </c>
      <c r="D32825" s="489" t="s">
        <v>7910</v>
      </c>
    </row>
    <row r="32826" spans="1:4">
      <c r="A32826" s="489" t="str">
        <f t="shared" si="512"/>
        <v>2371502242訪問型サービス（独自）</v>
      </c>
      <c r="B32826" s="489">
        <v>2371502242</v>
      </c>
      <c r="C32826" s="489" t="s">
        <v>2571</v>
      </c>
      <c r="D32826" s="489" t="s">
        <v>7910</v>
      </c>
    </row>
    <row r="32827" spans="1:4">
      <c r="A32827" s="489" t="str">
        <f t="shared" si="512"/>
        <v>2371502317通所型サービス（独自）</v>
      </c>
      <c r="B32827" s="489">
        <v>2371502317</v>
      </c>
      <c r="C32827" s="489" t="s">
        <v>2570</v>
      </c>
      <c r="D32827" s="489" t="s">
        <v>7911</v>
      </c>
    </row>
    <row r="32828" spans="1:4">
      <c r="A32828" s="489" t="str">
        <f t="shared" si="512"/>
        <v>2371502358地域密着型通所介護</v>
      </c>
      <c r="B32828" s="489">
        <v>2371502358</v>
      </c>
      <c r="C32828" s="489" t="s">
        <v>161</v>
      </c>
      <c r="D32828" s="489" t="s">
        <v>7912</v>
      </c>
    </row>
    <row r="32829" spans="1:4">
      <c r="A32829" s="489" t="str">
        <f t="shared" si="512"/>
        <v>2371502358通所型サービス（独自）</v>
      </c>
      <c r="B32829" s="489">
        <v>2371502358</v>
      </c>
      <c r="C32829" s="489" t="s">
        <v>2570</v>
      </c>
      <c r="D32829" s="489" t="s">
        <v>7912</v>
      </c>
    </row>
    <row r="32830" spans="1:4">
      <c r="A32830" s="489" t="str">
        <f t="shared" si="512"/>
        <v>2371502366通所介護</v>
      </c>
      <c r="B32830" s="489">
        <v>2371502366</v>
      </c>
      <c r="C32830" s="489" t="s">
        <v>158</v>
      </c>
      <c r="D32830" s="489" t="s">
        <v>7913</v>
      </c>
    </row>
    <row r="32831" spans="1:4">
      <c r="A32831" s="489" t="str">
        <f t="shared" si="512"/>
        <v>2371502366通所型サービス（独自）</v>
      </c>
      <c r="B32831" s="489">
        <v>2371502366</v>
      </c>
      <c r="C32831" s="489" t="s">
        <v>2570</v>
      </c>
      <c r="D32831" s="489" t="s">
        <v>7913</v>
      </c>
    </row>
    <row r="32832" spans="1:4">
      <c r="A32832" s="489" t="str">
        <f t="shared" si="512"/>
        <v>2371502382地域密着型通所介護</v>
      </c>
      <c r="B32832" s="489">
        <v>2371502382</v>
      </c>
      <c r="C32832" s="489" t="s">
        <v>161</v>
      </c>
      <c r="D32832" s="489" t="s">
        <v>7914</v>
      </c>
    </row>
    <row r="32833" spans="1:4">
      <c r="A32833" s="489" t="str">
        <f t="shared" si="512"/>
        <v>2371502382通所型サービス（独自）</v>
      </c>
      <c r="B32833" s="489">
        <v>2371502382</v>
      </c>
      <c r="C32833" s="489" t="s">
        <v>2570</v>
      </c>
      <c r="D32833" s="489" t="s">
        <v>7914</v>
      </c>
    </row>
    <row r="32834" spans="1:4">
      <c r="A32834" s="489" t="str">
        <f t="shared" ref="A32834:A32897" si="513">B32834&amp;C32834</f>
        <v>2371502424訪問介護</v>
      </c>
      <c r="B32834" s="489">
        <v>2371502424</v>
      </c>
      <c r="C32834" s="489" t="s">
        <v>140</v>
      </c>
      <c r="D32834" s="489" t="s">
        <v>7915</v>
      </c>
    </row>
    <row r="32835" spans="1:4">
      <c r="A32835" s="489" t="str">
        <f t="shared" si="513"/>
        <v>2371502424訪問介護</v>
      </c>
      <c r="B32835" s="489">
        <v>2371502424</v>
      </c>
      <c r="C32835" s="489" t="s">
        <v>140</v>
      </c>
      <c r="D32835" s="489" t="s">
        <v>7915</v>
      </c>
    </row>
    <row r="32836" spans="1:4">
      <c r="A32836" s="489" t="str">
        <f t="shared" si="513"/>
        <v>2371502432介護予防訪問入浴介護</v>
      </c>
      <c r="B32836" s="489">
        <v>2371502432</v>
      </c>
      <c r="C32836" s="489" t="s">
        <v>2510</v>
      </c>
      <c r="D32836" s="489" t="s">
        <v>7916</v>
      </c>
    </row>
    <row r="32837" spans="1:4">
      <c r="A32837" s="489" t="str">
        <f t="shared" si="513"/>
        <v>2371502432訪問入浴介護</v>
      </c>
      <c r="B32837" s="489">
        <v>2371502432</v>
      </c>
      <c r="C32837" s="489" t="s">
        <v>2509</v>
      </c>
      <c r="D32837" s="489" t="s">
        <v>7916</v>
      </c>
    </row>
    <row r="32838" spans="1:4">
      <c r="A32838" s="489" t="str">
        <f t="shared" si="513"/>
        <v>2371502440通所介護</v>
      </c>
      <c r="B32838" s="489">
        <v>2371502440</v>
      </c>
      <c r="C32838" s="489" t="s">
        <v>158</v>
      </c>
      <c r="D32838" s="489" t="s">
        <v>7917</v>
      </c>
    </row>
    <row r="32839" spans="1:4">
      <c r="A32839" s="489" t="str">
        <f t="shared" si="513"/>
        <v>2371502457訪問介護</v>
      </c>
      <c r="B32839" s="489">
        <v>2371502457</v>
      </c>
      <c r="C32839" s="489" t="s">
        <v>140</v>
      </c>
      <c r="D32839" s="489" t="s">
        <v>7918</v>
      </c>
    </row>
    <row r="32840" spans="1:4">
      <c r="A32840" s="489" t="str">
        <f t="shared" si="513"/>
        <v>2371502457訪問介護</v>
      </c>
      <c r="B32840" s="489">
        <v>2371502457</v>
      </c>
      <c r="C32840" s="489" t="s">
        <v>140</v>
      </c>
      <c r="D32840" s="489" t="s">
        <v>7918</v>
      </c>
    </row>
    <row r="32841" spans="1:4">
      <c r="A32841" s="489" t="str">
        <f t="shared" si="513"/>
        <v>2371502457訪問型サービス（独自）</v>
      </c>
      <c r="B32841" s="489">
        <v>2371502457</v>
      </c>
      <c r="C32841" s="489" t="s">
        <v>2571</v>
      </c>
      <c r="D32841" s="489" t="s">
        <v>7918</v>
      </c>
    </row>
    <row r="32842" spans="1:4">
      <c r="A32842" s="489" t="str">
        <f t="shared" si="513"/>
        <v>2371502465訪問介護</v>
      </c>
      <c r="B32842" s="489">
        <v>2371502465</v>
      </c>
      <c r="C32842" s="489" t="s">
        <v>140</v>
      </c>
      <c r="D32842" s="489" t="s">
        <v>7919</v>
      </c>
    </row>
    <row r="32843" spans="1:4">
      <c r="A32843" s="489" t="str">
        <f t="shared" si="513"/>
        <v>2371502465訪問介護</v>
      </c>
      <c r="B32843" s="489">
        <v>2371502465</v>
      </c>
      <c r="C32843" s="489" t="s">
        <v>140</v>
      </c>
      <c r="D32843" s="489" t="s">
        <v>7919</v>
      </c>
    </row>
    <row r="32844" spans="1:4">
      <c r="A32844" s="489" t="str">
        <f t="shared" si="513"/>
        <v>2371502465訪問型サービス（独自）</v>
      </c>
      <c r="B32844" s="489">
        <v>2371502465</v>
      </c>
      <c r="C32844" s="489" t="s">
        <v>2571</v>
      </c>
      <c r="D32844" s="489" t="s">
        <v>7919</v>
      </c>
    </row>
    <row r="32845" spans="1:4">
      <c r="A32845" s="489" t="str">
        <f t="shared" si="513"/>
        <v>2371502481訪問介護</v>
      </c>
      <c r="B32845" s="489">
        <v>2371502481</v>
      </c>
      <c r="C32845" s="489" t="s">
        <v>140</v>
      </c>
      <c r="D32845" s="489" t="s">
        <v>7920</v>
      </c>
    </row>
    <row r="32846" spans="1:4">
      <c r="A32846" s="489" t="str">
        <f t="shared" si="513"/>
        <v>2371502481訪問介護</v>
      </c>
      <c r="B32846" s="489">
        <v>2371502481</v>
      </c>
      <c r="C32846" s="489" t="s">
        <v>140</v>
      </c>
      <c r="D32846" s="489" t="s">
        <v>7920</v>
      </c>
    </row>
    <row r="32847" spans="1:4">
      <c r="A32847" s="489" t="str">
        <f t="shared" si="513"/>
        <v>2371502481訪問型サービス（独自）</v>
      </c>
      <c r="B32847" s="489">
        <v>2371502481</v>
      </c>
      <c r="C32847" s="489" t="s">
        <v>2571</v>
      </c>
      <c r="D32847" s="489" t="s">
        <v>7920</v>
      </c>
    </row>
    <row r="32848" spans="1:4">
      <c r="A32848" s="489" t="str">
        <f t="shared" si="513"/>
        <v>2371502507訪問介護</v>
      </c>
      <c r="B32848" s="489">
        <v>2371502507</v>
      </c>
      <c r="C32848" s="489" t="s">
        <v>140</v>
      </c>
      <c r="D32848" s="489" t="s">
        <v>7921</v>
      </c>
    </row>
    <row r="32849" spans="1:4">
      <c r="A32849" s="489" t="str">
        <f t="shared" si="513"/>
        <v>2371502507訪問介護</v>
      </c>
      <c r="B32849" s="489">
        <v>2371502507</v>
      </c>
      <c r="C32849" s="489" t="s">
        <v>140</v>
      </c>
      <c r="D32849" s="489" t="s">
        <v>7921</v>
      </c>
    </row>
    <row r="32850" spans="1:4">
      <c r="A32850" s="489" t="str">
        <f t="shared" si="513"/>
        <v>2371502507訪問型サービス（独自）</v>
      </c>
      <c r="B32850" s="489">
        <v>2371502507</v>
      </c>
      <c r="C32850" s="489" t="s">
        <v>2571</v>
      </c>
      <c r="D32850" s="489" t="s">
        <v>7921</v>
      </c>
    </row>
    <row r="32851" spans="1:4">
      <c r="A32851" s="489" t="str">
        <f t="shared" si="513"/>
        <v>2371502515地域密着型通所介護</v>
      </c>
      <c r="B32851" s="489">
        <v>2371502515</v>
      </c>
      <c r="C32851" s="489" t="s">
        <v>161</v>
      </c>
      <c r="D32851" s="489" t="s">
        <v>7922</v>
      </c>
    </row>
    <row r="32852" spans="1:4">
      <c r="A32852" s="489" t="str">
        <f t="shared" si="513"/>
        <v>2371502515通所型サービス（独自）</v>
      </c>
      <c r="B32852" s="489">
        <v>2371502515</v>
      </c>
      <c r="C32852" s="489" t="s">
        <v>2570</v>
      </c>
      <c r="D32852" s="489" t="s">
        <v>7922</v>
      </c>
    </row>
    <row r="32853" spans="1:4">
      <c r="A32853" s="489" t="str">
        <f t="shared" si="513"/>
        <v>2371502531訪問介護</v>
      </c>
      <c r="B32853" s="489">
        <v>2371502531</v>
      </c>
      <c r="C32853" s="489" t="s">
        <v>140</v>
      </c>
      <c r="D32853" s="489" t="s">
        <v>7923</v>
      </c>
    </row>
    <row r="32854" spans="1:4">
      <c r="A32854" s="489" t="str">
        <f t="shared" si="513"/>
        <v>2371502531訪問介護</v>
      </c>
      <c r="B32854" s="489">
        <v>2371502531</v>
      </c>
      <c r="C32854" s="489" t="s">
        <v>140</v>
      </c>
      <c r="D32854" s="489" t="s">
        <v>7923</v>
      </c>
    </row>
    <row r="32855" spans="1:4">
      <c r="A32855" s="489" t="str">
        <f t="shared" si="513"/>
        <v>2371502549訪問介護</v>
      </c>
      <c r="B32855" s="489">
        <v>2371502549</v>
      </c>
      <c r="C32855" s="489" t="s">
        <v>140</v>
      </c>
      <c r="D32855" s="489" t="s">
        <v>7924</v>
      </c>
    </row>
    <row r="32856" spans="1:4">
      <c r="A32856" s="489" t="str">
        <f t="shared" si="513"/>
        <v>2371502549訪問介護</v>
      </c>
      <c r="B32856" s="489">
        <v>2371502549</v>
      </c>
      <c r="C32856" s="489" t="s">
        <v>140</v>
      </c>
      <c r="D32856" s="489" t="s">
        <v>7924</v>
      </c>
    </row>
    <row r="32857" spans="1:4">
      <c r="A32857" s="489" t="str">
        <f t="shared" si="513"/>
        <v>2371502549訪問型サービス（独自）</v>
      </c>
      <c r="B32857" s="489">
        <v>2371502549</v>
      </c>
      <c r="C32857" s="489" t="s">
        <v>2571</v>
      </c>
      <c r="D32857" s="489" t="s">
        <v>7924</v>
      </c>
    </row>
    <row r="32858" spans="1:4">
      <c r="A32858" s="489" t="str">
        <f t="shared" si="513"/>
        <v>2371502606訪問介護</v>
      </c>
      <c r="B32858" s="489">
        <v>2371502606</v>
      </c>
      <c r="C32858" s="489" t="s">
        <v>140</v>
      </c>
      <c r="D32858" s="489" t="s">
        <v>7925</v>
      </c>
    </row>
    <row r="32859" spans="1:4">
      <c r="A32859" s="489" t="str">
        <f t="shared" si="513"/>
        <v>2371502606訪問介護</v>
      </c>
      <c r="B32859" s="489">
        <v>2371502606</v>
      </c>
      <c r="C32859" s="489" t="s">
        <v>140</v>
      </c>
      <c r="D32859" s="489" t="s">
        <v>7925</v>
      </c>
    </row>
    <row r="32860" spans="1:4">
      <c r="A32860" s="489" t="str">
        <f t="shared" si="513"/>
        <v>2371502614居宅介護支援</v>
      </c>
      <c r="B32860" s="489">
        <v>2371502614</v>
      </c>
      <c r="C32860" s="489" t="s">
        <v>2519</v>
      </c>
      <c r="D32860" s="489" t="s">
        <v>7926</v>
      </c>
    </row>
    <row r="32861" spans="1:4">
      <c r="A32861" s="489" t="str">
        <f t="shared" si="513"/>
        <v>2371502622訪問介護</v>
      </c>
      <c r="B32861" s="489">
        <v>2371502622</v>
      </c>
      <c r="C32861" s="489" t="s">
        <v>140</v>
      </c>
      <c r="D32861" s="489" t="s">
        <v>7927</v>
      </c>
    </row>
    <row r="32862" spans="1:4">
      <c r="A32862" s="489" t="str">
        <f t="shared" si="513"/>
        <v>2371502622訪問介護</v>
      </c>
      <c r="B32862" s="489">
        <v>2371502622</v>
      </c>
      <c r="C32862" s="489" t="s">
        <v>140</v>
      </c>
      <c r="D32862" s="489" t="s">
        <v>7927</v>
      </c>
    </row>
    <row r="32863" spans="1:4">
      <c r="A32863" s="489" t="str">
        <f t="shared" si="513"/>
        <v>2371502622訪問型サービス（独自）</v>
      </c>
      <c r="B32863" s="489">
        <v>2371502622</v>
      </c>
      <c r="C32863" s="489" t="s">
        <v>2571</v>
      </c>
      <c r="D32863" s="489" t="s">
        <v>7927</v>
      </c>
    </row>
    <row r="32864" spans="1:4">
      <c r="A32864" s="489" t="str">
        <f t="shared" si="513"/>
        <v>2371502630訪問介護</v>
      </c>
      <c r="B32864" s="489">
        <v>2371502630</v>
      </c>
      <c r="C32864" s="489" t="s">
        <v>140</v>
      </c>
      <c r="D32864" s="489" t="s">
        <v>7928</v>
      </c>
    </row>
    <row r="32865" spans="1:4">
      <c r="A32865" s="489" t="str">
        <f t="shared" si="513"/>
        <v>2371502630訪問介護</v>
      </c>
      <c r="B32865" s="489">
        <v>2371502630</v>
      </c>
      <c r="C32865" s="489" t="s">
        <v>140</v>
      </c>
      <c r="D32865" s="489" t="s">
        <v>7928</v>
      </c>
    </row>
    <row r="32866" spans="1:4">
      <c r="A32866" s="489" t="str">
        <f t="shared" si="513"/>
        <v>2371502648訪問介護</v>
      </c>
      <c r="B32866" s="489">
        <v>2371502648</v>
      </c>
      <c r="C32866" s="489" t="s">
        <v>140</v>
      </c>
      <c r="D32866" s="489" t="s">
        <v>7929</v>
      </c>
    </row>
    <row r="32867" spans="1:4">
      <c r="A32867" s="489" t="str">
        <f t="shared" si="513"/>
        <v>2371502648訪問介護</v>
      </c>
      <c r="B32867" s="489">
        <v>2371502648</v>
      </c>
      <c r="C32867" s="489" t="s">
        <v>140</v>
      </c>
      <c r="D32867" s="489" t="s">
        <v>7929</v>
      </c>
    </row>
    <row r="32868" spans="1:4">
      <c r="A32868" s="489" t="str">
        <f t="shared" si="513"/>
        <v>2371502648訪問型サービス（独自）</v>
      </c>
      <c r="B32868" s="489">
        <v>2371502648</v>
      </c>
      <c r="C32868" s="489" t="s">
        <v>2571</v>
      </c>
      <c r="D32868" s="489" t="s">
        <v>7929</v>
      </c>
    </row>
    <row r="32869" spans="1:4">
      <c r="A32869" s="489" t="str">
        <f t="shared" si="513"/>
        <v>2371502697居宅介護支援</v>
      </c>
      <c r="B32869" s="489">
        <v>2371502697</v>
      </c>
      <c r="C32869" s="489" t="s">
        <v>2519</v>
      </c>
      <c r="D32869" s="489" t="s">
        <v>7930</v>
      </c>
    </row>
    <row r="32870" spans="1:4">
      <c r="A32870" s="489" t="str">
        <f t="shared" si="513"/>
        <v>2371502747地域密着型通所介護</v>
      </c>
      <c r="B32870" s="489">
        <v>2371502747</v>
      </c>
      <c r="C32870" s="489" t="s">
        <v>161</v>
      </c>
      <c r="D32870" s="489" t="s">
        <v>7931</v>
      </c>
    </row>
    <row r="32871" spans="1:4">
      <c r="A32871" s="489" t="str">
        <f t="shared" si="513"/>
        <v>2371502754通所介護</v>
      </c>
      <c r="B32871" s="489">
        <v>2371502754</v>
      </c>
      <c r="C32871" s="489" t="s">
        <v>158</v>
      </c>
      <c r="D32871" s="489" t="s">
        <v>7932</v>
      </c>
    </row>
    <row r="32872" spans="1:4">
      <c r="A32872" s="489" t="str">
        <f t="shared" si="513"/>
        <v>2371502754通所型サービス（独自）</v>
      </c>
      <c r="B32872" s="489">
        <v>2371502754</v>
      </c>
      <c r="C32872" s="489" t="s">
        <v>2570</v>
      </c>
      <c r="D32872" s="489" t="s">
        <v>7932</v>
      </c>
    </row>
    <row r="32873" spans="1:4">
      <c r="A32873" s="489" t="str">
        <f t="shared" si="513"/>
        <v>2371502762地域密着型通所介護</v>
      </c>
      <c r="B32873" s="489">
        <v>2371502762</v>
      </c>
      <c r="C32873" s="489" t="s">
        <v>161</v>
      </c>
      <c r="D32873" s="489" t="s">
        <v>7933</v>
      </c>
    </row>
    <row r="32874" spans="1:4">
      <c r="A32874" s="489" t="str">
        <f t="shared" si="513"/>
        <v>2371502762通所型サービス（独自）</v>
      </c>
      <c r="B32874" s="489">
        <v>2371502762</v>
      </c>
      <c r="C32874" s="489" t="s">
        <v>2570</v>
      </c>
      <c r="D32874" s="489" t="s">
        <v>7933</v>
      </c>
    </row>
    <row r="32875" spans="1:4">
      <c r="A32875" s="489" t="str">
        <f t="shared" si="513"/>
        <v>2371502770訪問介護</v>
      </c>
      <c r="B32875" s="489">
        <v>2371502770</v>
      </c>
      <c r="C32875" s="489" t="s">
        <v>140</v>
      </c>
      <c r="D32875" s="489" t="s">
        <v>7934</v>
      </c>
    </row>
    <row r="32876" spans="1:4">
      <c r="A32876" s="489" t="str">
        <f t="shared" si="513"/>
        <v>2371502770訪問介護</v>
      </c>
      <c r="B32876" s="489">
        <v>2371502770</v>
      </c>
      <c r="C32876" s="489" t="s">
        <v>140</v>
      </c>
      <c r="D32876" s="489" t="s">
        <v>7934</v>
      </c>
    </row>
    <row r="32877" spans="1:4">
      <c r="A32877" s="489" t="str">
        <f t="shared" si="513"/>
        <v>2371502770訪問型サービス（独自）</v>
      </c>
      <c r="B32877" s="489">
        <v>2371502770</v>
      </c>
      <c r="C32877" s="489" t="s">
        <v>2571</v>
      </c>
      <c r="D32877" s="489" t="s">
        <v>7934</v>
      </c>
    </row>
    <row r="32878" spans="1:4">
      <c r="A32878" s="489" t="str">
        <f t="shared" si="513"/>
        <v>2371502788地域密着型通所介護</v>
      </c>
      <c r="B32878" s="489">
        <v>2371502788</v>
      </c>
      <c r="C32878" s="489" t="s">
        <v>161</v>
      </c>
      <c r="D32878" s="489" t="s">
        <v>7935</v>
      </c>
    </row>
    <row r="32879" spans="1:4">
      <c r="A32879" s="489" t="str">
        <f t="shared" si="513"/>
        <v>2371502788通所型サービス（独自）</v>
      </c>
      <c r="B32879" s="489">
        <v>2371502788</v>
      </c>
      <c r="C32879" s="489" t="s">
        <v>2570</v>
      </c>
      <c r="D32879" s="489" t="s">
        <v>7935</v>
      </c>
    </row>
    <row r="32880" spans="1:4">
      <c r="A32880" s="489" t="str">
        <f t="shared" si="513"/>
        <v>2371502796地域密着型通所介護</v>
      </c>
      <c r="B32880" s="489">
        <v>2371502796</v>
      </c>
      <c r="C32880" s="489" t="s">
        <v>161</v>
      </c>
      <c r="D32880" s="489" t="s">
        <v>7936</v>
      </c>
    </row>
    <row r="32881" spans="1:4">
      <c r="A32881" s="489" t="str">
        <f t="shared" si="513"/>
        <v>2371502796通所型サービス（独自）</v>
      </c>
      <c r="B32881" s="489">
        <v>2371502796</v>
      </c>
      <c r="C32881" s="489" t="s">
        <v>2570</v>
      </c>
      <c r="D32881" s="489" t="s">
        <v>7936</v>
      </c>
    </row>
    <row r="32882" spans="1:4">
      <c r="A32882" s="489" t="str">
        <f t="shared" si="513"/>
        <v>2371502952地域密着型通所介護</v>
      </c>
      <c r="B32882" s="489">
        <v>2371502952</v>
      </c>
      <c r="C32882" s="489" t="s">
        <v>161</v>
      </c>
      <c r="D32882" s="489" t="s">
        <v>7937</v>
      </c>
    </row>
    <row r="32883" spans="1:4">
      <c r="A32883" s="489" t="str">
        <f t="shared" si="513"/>
        <v>2371502978訪問介護</v>
      </c>
      <c r="B32883" s="489">
        <v>2371502978</v>
      </c>
      <c r="C32883" s="489" t="s">
        <v>140</v>
      </c>
      <c r="D32883" s="489" t="s">
        <v>7938</v>
      </c>
    </row>
    <row r="32884" spans="1:4">
      <c r="A32884" s="489" t="str">
        <f t="shared" si="513"/>
        <v>2371502978訪問介護</v>
      </c>
      <c r="B32884" s="489">
        <v>2371502978</v>
      </c>
      <c r="C32884" s="489" t="s">
        <v>140</v>
      </c>
      <c r="D32884" s="489" t="s">
        <v>7938</v>
      </c>
    </row>
    <row r="32885" spans="1:4">
      <c r="A32885" s="489" t="str">
        <f t="shared" si="513"/>
        <v>2371502986訪問介護</v>
      </c>
      <c r="B32885" s="489">
        <v>2371502986</v>
      </c>
      <c r="C32885" s="489" t="s">
        <v>140</v>
      </c>
      <c r="D32885" s="489" t="s">
        <v>7939</v>
      </c>
    </row>
    <row r="32886" spans="1:4">
      <c r="A32886" s="489" t="str">
        <f t="shared" si="513"/>
        <v>2371502986訪問介護</v>
      </c>
      <c r="B32886" s="489">
        <v>2371502986</v>
      </c>
      <c r="C32886" s="489" t="s">
        <v>140</v>
      </c>
      <c r="D32886" s="489" t="s">
        <v>7939</v>
      </c>
    </row>
    <row r="32887" spans="1:4">
      <c r="A32887" s="489" t="str">
        <f t="shared" si="513"/>
        <v>2371503026地域密着型通所介護</v>
      </c>
      <c r="B32887" s="489">
        <v>2371503026</v>
      </c>
      <c r="C32887" s="489" t="s">
        <v>161</v>
      </c>
      <c r="D32887" s="489" t="s">
        <v>7940</v>
      </c>
    </row>
    <row r="32888" spans="1:4">
      <c r="A32888" s="489" t="str">
        <f t="shared" si="513"/>
        <v>2371503042居宅介護支援</v>
      </c>
      <c r="B32888" s="489">
        <v>2371503042</v>
      </c>
      <c r="C32888" s="489" t="s">
        <v>2519</v>
      </c>
      <c r="D32888" s="489" t="s">
        <v>7941</v>
      </c>
    </row>
    <row r="32889" spans="1:4">
      <c r="A32889" s="489" t="str">
        <f t="shared" si="513"/>
        <v>2371503075居宅介護支援</v>
      </c>
      <c r="B32889" s="489">
        <v>2371503075</v>
      </c>
      <c r="C32889" s="489" t="s">
        <v>2519</v>
      </c>
      <c r="D32889" s="489" t="s">
        <v>7942</v>
      </c>
    </row>
    <row r="32890" spans="1:4">
      <c r="A32890" s="489" t="str">
        <f t="shared" si="513"/>
        <v>2371503083居宅介護支援</v>
      </c>
      <c r="B32890" s="489">
        <v>2371503083</v>
      </c>
      <c r="C32890" s="489" t="s">
        <v>2519</v>
      </c>
      <c r="D32890" s="489" t="s">
        <v>7943</v>
      </c>
    </row>
    <row r="32891" spans="1:4">
      <c r="A32891" s="489" t="str">
        <f t="shared" si="513"/>
        <v>2371503133訪問介護</v>
      </c>
      <c r="B32891" s="489">
        <v>2371503133</v>
      </c>
      <c r="C32891" s="489" t="s">
        <v>140</v>
      </c>
      <c r="D32891" s="489" t="s">
        <v>7944</v>
      </c>
    </row>
    <row r="32892" spans="1:4">
      <c r="A32892" s="489" t="str">
        <f t="shared" si="513"/>
        <v>2371503133訪問介護</v>
      </c>
      <c r="B32892" s="489">
        <v>2371503133</v>
      </c>
      <c r="C32892" s="489" t="s">
        <v>140</v>
      </c>
      <c r="D32892" s="489" t="s">
        <v>7944</v>
      </c>
    </row>
    <row r="32893" spans="1:4">
      <c r="A32893" s="489" t="str">
        <f t="shared" si="513"/>
        <v>2371503141訪問介護</v>
      </c>
      <c r="B32893" s="489">
        <v>2371503141</v>
      </c>
      <c r="C32893" s="489" t="s">
        <v>140</v>
      </c>
      <c r="D32893" s="489" t="s">
        <v>7945</v>
      </c>
    </row>
    <row r="32894" spans="1:4">
      <c r="A32894" s="489" t="str">
        <f t="shared" si="513"/>
        <v>2371503141訪問介護</v>
      </c>
      <c r="B32894" s="489">
        <v>2371503141</v>
      </c>
      <c r="C32894" s="489" t="s">
        <v>140</v>
      </c>
      <c r="D32894" s="489" t="s">
        <v>7945</v>
      </c>
    </row>
    <row r="32895" spans="1:4">
      <c r="A32895" s="489" t="str">
        <f t="shared" si="513"/>
        <v>2371503182介護予防支援</v>
      </c>
      <c r="B32895" s="489">
        <v>2371503182</v>
      </c>
      <c r="C32895" s="489" t="s">
        <v>2520</v>
      </c>
      <c r="D32895" s="489" t="s">
        <v>7946</v>
      </c>
    </row>
    <row r="32896" spans="1:4">
      <c r="A32896" s="489" t="str">
        <f t="shared" si="513"/>
        <v>2371503182居宅介護支援</v>
      </c>
      <c r="B32896" s="489">
        <v>2371503182</v>
      </c>
      <c r="C32896" s="489" t="s">
        <v>2519</v>
      </c>
      <c r="D32896" s="489" t="s">
        <v>7946</v>
      </c>
    </row>
    <row r="32897" spans="1:4">
      <c r="A32897" s="489" t="str">
        <f t="shared" si="513"/>
        <v>2371503232通所介護</v>
      </c>
      <c r="B32897" s="489">
        <v>2371503232</v>
      </c>
      <c r="C32897" s="489" t="s">
        <v>158</v>
      </c>
      <c r="D32897" s="489" t="s">
        <v>7947</v>
      </c>
    </row>
    <row r="32898" spans="1:4">
      <c r="A32898" s="489" t="str">
        <f t="shared" ref="A32898:A32961" si="514">B32898&amp;C32898</f>
        <v>2371503240訪問介護</v>
      </c>
      <c r="B32898" s="489">
        <v>2371503240</v>
      </c>
      <c r="C32898" s="489" t="s">
        <v>140</v>
      </c>
      <c r="D32898" s="489" t="s">
        <v>7948</v>
      </c>
    </row>
    <row r="32899" spans="1:4">
      <c r="A32899" s="489" t="str">
        <f t="shared" si="514"/>
        <v>2371503240訪問介護</v>
      </c>
      <c r="B32899" s="489">
        <v>2371503240</v>
      </c>
      <c r="C32899" s="489" t="s">
        <v>140</v>
      </c>
      <c r="D32899" s="489" t="s">
        <v>7948</v>
      </c>
    </row>
    <row r="32900" spans="1:4">
      <c r="A32900" s="489" t="str">
        <f t="shared" si="514"/>
        <v>2371503307訪問介護</v>
      </c>
      <c r="B32900" s="489">
        <v>2371503307</v>
      </c>
      <c r="C32900" s="489" t="s">
        <v>140</v>
      </c>
      <c r="D32900" s="489" t="s">
        <v>7949</v>
      </c>
    </row>
    <row r="32901" spans="1:4">
      <c r="A32901" s="489" t="str">
        <f t="shared" si="514"/>
        <v>2371503307訪問介護</v>
      </c>
      <c r="B32901" s="489">
        <v>2371503307</v>
      </c>
      <c r="C32901" s="489" t="s">
        <v>140</v>
      </c>
      <c r="D32901" s="489" t="s">
        <v>7949</v>
      </c>
    </row>
    <row r="32902" spans="1:4">
      <c r="A32902" s="489" t="str">
        <f t="shared" si="514"/>
        <v>2371503323居宅介護支援</v>
      </c>
      <c r="B32902" s="489">
        <v>2371503323</v>
      </c>
      <c r="C32902" s="489" t="s">
        <v>2519</v>
      </c>
      <c r="D32902" s="489" t="s">
        <v>7950</v>
      </c>
    </row>
    <row r="32903" spans="1:4">
      <c r="A32903" s="489" t="str">
        <f t="shared" si="514"/>
        <v>2371503372居宅介護支援</v>
      </c>
      <c r="B32903" s="489">
        <v>2371503372</v>
      </c>
      <c r="C32903" s="489" t="s">
        <v>2519</v>
      </c>
      <c r="D32903" s="489" t="s">
        <v>7951</v>
      </c>
    </row>
    <row r="32904" spans="1:4">
      <c r="A32904" s="489" t="str">
        <f t="shared" si="514"/>
        <v>2371503380訪問介護</v>
      </c>
      <c r="B32904" s="489">
        <v>2371503380</v>
      </c>
      <c r="C32904" s="489" t="s">
        <v>140</v>
      </c>
      <c r="D32904" s="489" t="s">
        <v>7952</v>
      </c>
    </row>
    <row r="32905" spans="1:4">
      <c r="A32905" s="489" t="str">
        <f t="shared" si="514"/>
        <v>2371503380訪問介護</v>
      </c>
      <c r="B32905" s="489">
        <v>2371503380</v>
      </c>
      <c r="C32905" s="489" t="s">
        <v>140</v>
      </c>
      <c r="D32905" s="489" t="s">
        <v>7952</v>
      </c>
    </row>
    <row r="32906" spans="1:4">
      <c r="A32906" s="489" t="str">
        <f t="shared" si="514"/>
        <v>2371503448居宅介護支援</v>
      </c>
      <c r="B32906" s="489">
        <v>2371503448</v>
      </c>
      <c r="C32906" s="489" t="s">
        <v>2519</v>
      </c>
      <c r="D32906" s="489" t="s">
        <v>7953</v>
      </c>
    </row>
    <row r="32907" spans="1:4">
      <c r="A32907" s="489" t="str">
        <f t="shared" si="514"/>
        <v>2371503471訪問介護</v>
      </c>
      <c r="B32907" s="489">
        <v>2371503471</v>
      </c>
      <c r="C32907" s="489" t="s">
        <v>140</v>
      </c>
      <c r="D32907" s="489" t="s">
        <v>7954</v>
      </c>
    </row>
    <row r="32908" spans="1:4">
      <c r="A32908" s="489" t="str">
        <f t="shared" si="514"/>
        <v>2371503471訪問介護</v>
      </c>
      <c r="B32908" s="489">
        <v>2371503471</v>
      </c>
      <c r="C32908" s="489" t="s">
        <v>140</v>
      </c>
      <c r="D32908" s="489" t="s">
        <v>7954</v>
      </c>
    </row>
    <row r="32909" spans="1:4">
      <c r="A32909" s="489" t="str">
        <f t="shared" si="514"/>
        <v>2371503521訪問介護</v>
      </c>
      <c r="B32909" s="489">
        <v>2371503521</v>
      </c>
      <c r="C32909" s="489" t="s">
        <v>140</v>
      </c>
      <c r="D32909" s="489" t="s">
        <v>7955</v>
      </c>
    </row>
    <row r="32910" spans="1:4">
      <c r="A32910" s="489" t="str">
        <f t="shared" si="514"/>
        <v>2371503521訪問介護</v>
      </c>
      <c r="B32910" s="489">
        <v>2371503521</v>
      </c>
      <c r="C32910" s="489" t="s">
        <v>140</v>
      </c>
      <c r="D32910" s="489" t="s">
        <v>7955</v>
      </c>
    </row>
    <row r="32911" spans="1:4">
      <c r="A32911" s="489" t="str">
        <f t="shared" si="514"/>
        <v>2371503554居宅介護支援</v>
      </c>
      <c r="B32911" s="489">
        <v>2371503554</v>
      </c>
      <c r="C32911" s="489" t="s">
        <v>2519</v>
      </c>
      <c r="D32911" s="489" t="s">
        <v>7956</v>
      </c>
    </row>
    <row r="32912" spans="1:4">
      <c r="A32912" s="489" t="str">
        <f t="shared" si="514"/>
        <v>2371503570訪問介護</v>
      </c>
      <c r="B32912" s="489">
        <v>2371503570</v>
      </c>
      <c r="C32912" s="489" t="s">
        <v>140</v>
      </c>
      <c r="D32912" s="489" t="s">
        <v>7957</v>
      </c>
    </row>
    <row r="32913" spans="1:4">
      <c r="A32913" s="489" t="str">
        <f t="shared" si="514"/>
        <v>2371503570訪問介護</v>
      </c>
      <c r="B32913" s="489">
        <v>2371503570</v>
      </c>
      <c r="C32913" s="489" t="s">
        <v>140</v>
      </c>
      <c r="D32913" s="489" t="s">
        <v>7957</v>
      </c>
    </row>
    <row r="32914" spans="1:4">
      <c r="A32914" s="489" t="str">
        <f t="shared" si="514"/>
        <v>2371503588訪問介護</v>
      </c>
      <c r="B32914" s="489">
        <v>2371503588</v>
      </c>
      <c r="C32914" s="489" t="s">
        <v>140</v>
      </c>
      <c r="D32914" s="489" t="s">
        <v>7958</v>
      </c>
    </row>
    <row r="32915" spans="1:4">
      <c r="A32915" s="489" t="str">
        <f t="shared" si="514"/>
        <v>2371503588訪問介護</v>
      </c>
      <c r="B32915" s="489">
        <v>2371503588</v>
      </c>
      <c r="C32915" s="489" t="s">
        <v>140</v>
      </c>
      <c r="D32915" s="489" t="s">
        <v>7958</v>
      </c>
    </row>
    <row r="32916" spans="1:4">
      <c r="A32916" s="489" t="str">
        <f t="shared" si="514"/>
        <v>2371503596訪問介護</v>
      </c>
      <c r="B32916" s="489">
        <v>2371503596</v>
      </c>
      <c r="C32916" s="489" t="s">
        <v>140</v>
      </c>
      <c r="D32916" s="489" t="s">
        <v>7959</v>
      </c>
    </row>
    <row r="32917" spans="1:4">
      <c r="A32917" s="489" t="str">
        <f t="shared" si="514"/>
        <v>2371503596訪問介護</v>
      </c>
      <c r="B32917" s="489">
        <v>2371503596</v>
      </c>
      <c r="C32917" s="489" t="s">
        <v>140</v>
      </c>
      <c r="D32917" s="489" t="s">
        <v>7959</v>
      </c>
    </row>
    <row r="32918" spans="1:4">
      <c r="A32918" s="489" t="str">
        <f t="shared" si="514"/>
        <v>2371503604訪問介護</v>
      </c>
      <c r="B32918" s="489">
        <v>2371503604</v>
      </c>
      <c r="C32918" s="489" t="s">
        <v>140</v>
      </c>
      <c r="D32918" s="489" t="s">
        <v>7960</v>
      </c>
    </row>
    <row r="32919" spans="1:4">
      <c r="A32919" s="489" t="str">
        <f t="shared" si="514"/>
        <v>2371503604訪問介護</v>
      </c>
      <c r="B32919" s="489">
        <v>2371503604</v>
      </c>
      <c r="C32919" s="489" t="s">
        <v>140</v>
      </c>
      <c r="D32919" s="489" t="s">
        <v>7960</v>
      </c>
    </row>
    <row r="32920" spans="1:4">
      <c r="A32920" s="489" t="str">
        <f t="shared" si="514"/>
        <v>2371503638訪問介護</v>
      </c>
      <c r="B32920" s="489">
        <v>2371503638</v>
      </c>
      <c r="C32920" s="489" t="s">
        <v>140</v>
      </c>
      <c r="D32920" s="489" t="s">
        <v>7961</v>
      </c>
    </row>
    <row r="32921" spans="1:4">
      <c r="A32921" s="489" t="str">
        <f t="shared" si="514"/>
        <v>2371503638訪問介護</v>
      </c>
      <c r="B32921" s="489">
        <v>2371503638</v>
      </c>
      <c r="C32921" s="489" t="s">
        <v>140</v>
      </c>
      <c r="D32921" s="489" t="s">
        <v>7961</v>
      </c>
    </row>
    <row r="32922" spans="1:4">
      <c r="A32922" s="489" t="str">
        <f t="shared" si="514"/>
        <v>2371503646居宅介護支援</v>
      </c>
      <c r="B32922" s="489">
        <v>2371503646</v>
      </c>
      <c r="C32922" s="489" t="s">
        <v>2519</v>
      </c>
      <c r="D32922" s="489" t="s">
        <v>7962</v>
      </c>
    </row>
    <row r="32923" spans="1:4">
      <c r="A32923" s="489" t="str">
        <f t="shared" si="514"/>
        <v>2371503653訪問介護</v>
      </c>
      <c r="B32923" s="489">
        <v>2371503653</v>
      </c>
      <c r="C32923" s="489" t="s">
        <v>140</v>
      </c>
      <c r="D32923" s="489" t="s">
        <v>7963</v>
      </c>
    </row>
    <row r="32924" spans="1:4">
      <c r="A32924" s="489" t="str">
        <f t="shared" si="514"/>
        <v>2371503653訪問介護</v>
      </c>
      <c r="B32924" s="489">
        <v>2371503653</v>
      </c>
      <c r="C32924" s="489" t="s">
        <v>140</v>
      </c>
      <c r="D32924" s="489" t="s">
        <v>7963</v>
      </c>
    </row>
    <row r="32925" spans="1:4">
      <c r="A32925" s="489" t="str">
        <f t="shared" si="514"/>
        <v>2371503679訪問介護</v>
      </c>
      <c r="B32925" s="489">
        <v>2371503679</v>
      </c>
      <c r="C32925" s="489" t="s">
        <v>140</v>
      </c>
      <c r="D32925" s="489" t="s">
        <v>7964</v>
      </c>
    </row>
    <row r="32926" spans="1:4">
      <c r="A32926" s="489" t="str">
        <f t="shared" si="514"/>
        <v>2371503679訪問介護</v>
      </c>
      <c r="B32926" s="489">
        <v>2371503679</v>
      </c>
      <c r="C32926" s="489" t="s">
        <v>140</v>
      </c>
      <c r="D32926" s="489" t="s">
        <v>7964</v>
      </c>
    </row>
    <row r="32927" spans="1:4">
      <c r="A32927" s="489" t="str">
        <f t="shared" si="514"/>
        <v>2371503687居宅介護支援</v>
      </c>
      <c r="B32927" s="489">
        <v>2371503687</v>
      </c>
      <c r="C32927" s="489" t="s">
        <v>2519</v>
      </c>
      <c r="D32927" s="489" t="s">
        <v>7965</v>
      </c>
    </row>
    <row r="32928" spans="1:4">
      <c r="A32928" s="489" t="str">
        <f t="shared" si="514"/>
        <v>2371503695訪問介護</v>
      </c>
      <c r="B32928" s="489">
        <v>2371503695</v>
      </c>
      <c r="C32928" s="489" t="s">
        <v>140</v>
      </c>
      <c r="D32928" s="489" t="s">
        <v>7966</v>
      </c>
    </row>
    <row r="32929" spans="1:4">
      <c r="A32929" s="489" t="str">
        <f t="shared" si="514"/>
        <v>2371503695訪問介護</v>
      </c>
      <c r="B32929" s="489">
        <v>2371503695</v>
      </c>
      <c r="C32929" s="489" t="s">
        <v>140</v>
      </c>
      <c r="D32929" s="489" t="s">
        <v>7966</v>
      </c>
    </row>
    <row r="32930" spans="1:4">
      <c r="A32930" s="489" t="str">
        <f t="shared" si="514"/>
        <v>2371503703訪問介護</v>
      </c>
      <c r="B32930" s="489">
        <v>2371503703</v>
      </c>
      <c r="C32930" s="489" t="s">
        <v>140</v>
      </c>
      <c r="D32930" s="489" t="s">
        <v>7967</v>
      </c>
    </row>
    <row r="32931" spans="1:4">
      <c r="A32931" s="489" t="str">
        <f t="shared" si="514"/>
        <v>2371503703訪問介護</v>
      </c>
      <c r="B32931" s="489">
        <v>2371503703</v>
      </c>
      <c r="C32931" s="489" t="s">
        <v>140</v>
      </c>
      <c r="D32931" s="489" t="s">
        <v>7967</v>
      </c>
    </row>
    <row r="32932" spans="1:4">
      <c r="A32932" s="489" t="str">
        <f t="shared" si="514"/>
        <v>2371503711居宅介護支援</v>
      </c>
      <c r="B32932" s="489">
        <v>2371503711</v>
      </c>
      <c r="C32932" s="489" t="s">
        <v>2519</v>
      </c>
      <c r="D32932" s="489" t="s">
        <v>7968</v>
      </c>
    </row>
    <row r="32933" spans="1:4">
      <c r="A32933" s="489" t="str">
        <f t="shared" si="514"/>
        <v>2371503737訪問介護</v>
      </c>
      <c r="B32933" s="489">
        <v>2371503737</v>
      </c>
      <c r="C32933" s="489" t="s">
        <v>140</v>
      </c>
      <c r="D32933" s="489" t="s">
        <v>7969</v>
      </c>
    </row>
    <row r="32934" spans="1:4">
      <c r="A32934" s="489" t="str">
        <f t="shared" si="514"/>
        <v>2371503737訪問介護</v>
      </c>
      <c r="B32934" s="489">
        <v>2371503737</v>
      </c>
      <c r="C32934" s="489" t="s">
        <v>140</v>
      </c>
      <c r="D32934" s="489" t="s">
        <v>7969</v>
      </c>
    </row>
    <row r="32935" spans="1:4">
      <c r="A32935" s="489" t="str">
        <f t="shared" si="514"/>
        <v>2371503745介護予防特定施設入居者生活介護</v>
      </c>
      <c r="B32935" s="489">
        <v>2371503745</v>
      </c>
      <c r="C32935" s="489" t="s">
        <v>2514</v>
      </c>
      <c r="D32935" s="489" t="s">
        <v>7970</v>
      </c>
    </row>
    <row r="32936" spans="1:4">
      <c r="A32936" s="489" t="str">
        <f t="shared" si="514"/>
        <v>2371503745特定施設入居者生活介護（短期利用型）</v>
      </c>
      <c r="B32936" s="489">
        <v>2371503745</v>
      </c>
      <c r="C32936" s="489" t="s">
        <v>19397</v>
      </c>
      <c r="D32936" s="489" t="s">
        <v>7970</v>
      </c>
    </row>
    <row r="32937" spans="1:4">
      <c r="A32937" s="489" t="str">
        <f t="shared" si="514"/>
        <v>2371503745特定施設入居者生活介護</v>
      </c>
      <c r="B32937" s="489">
        <v>2371503745</v>
      </c>
      <c r="C32937" s="489" t="s">
        <v>2513</v>
      </c>
      <c r="D32937" s="489" t="s">
        <v>7970</v>
      </c>
    </row>
    <row r="32938" spans="1:4">
      <c r="A32938" s="489" t="str">
        <f t="shared" si="514"/>
        <v>2371503752介護予防特定施設入居者生活介護</v>
      </c>
      <c r="B32938" s="489">
        <v>2371503752</v>
      </c>
      <c r="C32938" s="489" t="s">
        <v>2514</v>
      </c>
      <c r="D32938" s="489" t="s">
        <v>7971</v>
      </c>
    </row>
    <row r="32939" spans="1:4">
      <c r="A32939" s="489" t="str">
        <f t="shared" si="514"/>
        <v>2371503752特定施設入居者生活介護（短期利用型）</v>
      </c>
      <c r="B32939" s="489">
        <v>2371503752</v>
      </c>
      <c r="C32939" s="489" t="s">
        <v>19397</v>
      </c>
      <c r="D32939" s="489" t="s">
        <v>7971</v>
      </c>
    </row>
    <row r="32940" spans="1:4">
      <c r="A32940" s="489" t="str">
        <f t="shared" si="514"/>
        <v>2371503752特定施設入居者生活介護</v>
      </c>
      <c r="B32940" s="489">
        <v>2371503752</v>
      </c>
      <c r="C32940" s="489" t="s">
        <v>2513</v>
      </c>
      <c r="D32940" s="489" t="s">
        <v>7971</v>
      </c>
    </row>
    <row r="32941" spans="1:4">
      <c r="A32941" s="489" t="str">
        <f t="shared" si="514"/>
        <v>2371503760訪問介護</v>
      </c>
      <c r="B32941" s="489">
        <v>2371503760</v>
      </c>
      <c r="C32941" s="489" t="s">
        <v>140</v>
      </c>
      <c r="D32941" s="489" t="s">
        <v>7972</v>
      </c>
    </row>
    <row r="32942" spans="1:4">
      <c r="A32942" s="489" t="str">
        <f t="shared" si="514"/>
        <v>2371503760訪問介護</v>
      </c>
      <c r="B32942" s="489">
        <v>2371503760</v>
      </c>
      <c r="C32942" s="489" t="s">
        <v>140</v>
      </c>
      <c r="D32942" s="489" t="s">
        <v>7972</v>
      </c>
    </row>
    <row r="32943" spans="1:4">
      <c r="A32943" s="489" t="str">
        <f t="shared" si="514"/>
        <v>2371503778通所介護</v>
      </c>
      <c r="B32943" s="489">
        <v>2371503778</v>
      </c>
      <c r="C32943" s="489" t="s">
        <v>158</v>
      </c>
      <c r="D32943" s="489" t="s">
        <v>7972</v>
      </c>
    </row>
    <row r="32944" spans="1:4">
      <c r="A32944" s="489" t="str">
        <f t="shared" si="514"/>
        <v>2371503794訪問介護</v>
      </c>
      <c r="B32944" s="489">
        <v>2371503794</v>
      </c>
      <c r="C32944" s="489" t="s">
        <v>140</v>
      </c>
      <c r="D32944" s="489" t="s">
        <v>7973</v>
      </c>
    </row>
    <row r="32945" spans="1:4">
      <c r="A32945" s="489" t="str">
        <f t="shared" si="514"/>
        <v>2371503794訪問介護</v>
      </c>
      <c r="B32945" s="489">
        <v>2371503794</v>
      </c>
      <c r="C32945" s="489" t="s">
        <v>140</v>
      </c>
      <c r="D32945" s="489" t="s">
        <v>7973</v>
      </c>
    </row>
    <row r="32946" spans="1:4">
      <c r="A32946" s="489" t="str">
        <f t="shared" si="514"/>
        <v>2371503802通所介護</v>
      </c>
      <c r="B32946" s="489">
        <v>2371503802</v>
      </c>
      <c r="C32946" s="489" t="s">
        <v>158</v>
      </c>
      <c r="D32946" s="489" t="s">
        <v>7974</v>
      </c>
    </row>
    <row r="32947" spans="1:4">
      <c r="A32947" s="489" t="str">
        <f t="shared" si="514"/>
        <v>2371503828訪問介護</v>
      </c>
      <c r="B32947" s="489">
        <v>2371503828</v>
      </c>
      <c r="C32947" s="489" t="s">
        <v>140</v>
      </c>
      <c r="D32947" s="489" t="s">
        <v>7975</v>
      </c>
    </row>
    <row r="32948" spans="1:4">
      <c r="A32948" s="489" t="str">
        <f t="shared" si="514"/>
        <v>2371503828訪問介護</v>
      </c>
      <c r="B32948" s="489">
        <v>2371503828</v>
      </c>
      <c r="C32948" s="489" t="s">
        <v>140</v>
      </c>
      <c r="D32948" s="489" t="s">
        <v>7975</v>
      </c>
    </row>
    <row r="32949" spans="1:4">
      <c r="A32949" s="489" t="str">
        <f t="shared" si="514"/>
        <v>2371503851訪問介護</v>
      </c>
      <c r="B32949" s="489">
        <v>2371503851</v>
      </c>
      <c r="C32949" s="489" t="s">
        <v>140</v>
      </c>
      <c r="D32949" s="489" t="s">
        <v>7976</v>
      </c>
    </row>
    <row r="32950" spans="1:4">
      <c r="A32950" s="489" t="str">
        <f t="shared" si="514"/>
        <v>2371503851訪問介護</v>
      </c>
      <c r="B32950" s="489">
        <v>2371503851</v>
      </c>
      <c r="C32950" s="489" t="s">
        <v>140</v>
      </c>
      <c r="D32950" s="489" t="s">
        <v>7976</v>
      </c>
    </row>
    <row r="32951" spans="1:4">
      <c r="A32951" s="489" t="str">
        <f t="shared" si="514"/>
        <v>2371503869居宅介護支援</v>
      </c>
      <c r="B32951" s="489">
        <v>2371503869</v>
      </c>
      <c r="C32951" s="489" t="s">
        <v>2519</v>
      </c>
      <c r="D32951" s="489" t="s">
        <v>7977</v>
      </c>
    </row>
    <row r="32952" spans="1:4">
      <c r="A32952" s="489" t="str">
        <f t="shared" si="514"/>
        <v>2371503877訪問介護</v>
      </c>
      <c r="B32952" s="489">
        <v>2371503877</v>
      </c>
      <c r="C32952" s="489" t="s">
        <v>140</v>
      </c>
      <c r="D32952" s="489" t="s">
        <v>7978</v>
      </c>
    </row>
    <row r="32953" spans="1:4">
      <c r="A32953" s="489" t="str">
        <f t="shared" si="514"/>
        <v>2371503877訪問介護</v>
      </c>
      <c r="B32953" s="489">
        <v>2371503877</v>
      </c>
      <c r="C32953" s="489" t="s">
        <v>140</v>
      </c>
      <c r="D32953" s="489" t="s">
        <v>7978</v>
      </c>
    </row>
    <row r="32954" spans="1:4">
      <c r="A32954" s="489" t="str">
        <f t="shared" si="514"/>
        <v>2371503885居宅介護支援</v>
      </c>
      <c r="B32954" s="489">
        <v>2371503885</v>
      </c>
      <c r="C32954" s="489" t="s">
        <v>2519</v>
      </c>
      <c r="D32954" s="489" t="s">
        <v>7979</v>
      </c>
    </row>
    <row r="32955" spans="1:4">
      <c r="A32955" s="489" t="str">
        <f t="shared" si="514"/>
        <v>2371503893訪問介護</v>
      </c>
      <c r="B32955" s="489">
        <v>2371503893</v>
      </c>
      <c r="C32955" s="489" t="s">
        <v>140</v>
      </c>
      <c r="D32955" s="489" t="s">
        <v>7980</v>
      </c>
    </row>
    <row r="32956" spans="1:4">
      <c r="A32956" s="489" t="str">
        <f t="shared" si="514"/>
        <v>2371503893訪問介護</v>
      </c>
      <c r="B32956" s="489">
        <v>2371503893</v>
      </c>
      <c r="C32956" s="489" t="s">
        <v>140</v>
      </c>
      <c r="D32956" s="489" t="s">
        <v>7980</v>
      </c>
    </row>
    <row r="32957" spans="1:4">
      <c r="A32957" s="489" t="str">
        <f t="shared" si="514"/>
        <v>2371503901訪問介護</v>
      </c>
      <c r="B32957" s="489">
        <v>2371503901</v>
      </c>
      <c r="C32957" s="489" t="s">
        <v>140</v>
      </c>
      <c r="D32957" s="489" t="s">
        <v>7981</v>
      </c>
    </row>
    <row r="32958" spans="1:4">
      <c r="A32958" s="489" t="str">
        <f t="shared" si="514"/>
        <v>2371503901訪問介護</v>
      </c>
      <c r="B32958" s="489">
        <v>2371503901</v>
      </c>
      <c r="C32958" s="489" t="s">
        <v>140</v>
      </c>
      <c r="D32958" s="489" t="s">
        <v>7981</v>
      </c>
    </row>
    <row r="32959" spans="1:4">
      <c r="A32959" s="489" t="str">
        <f t="shared" si="514"/>
        <v>2371503919訪問介護</v>
      </c>
      <c r="B32959" s="489">
        <v>2371503919</v>
      </c>
      <c r="C32959" s="489" t="s">
        <v>140</v>
      </c>
      <c r="D32959" s="489" t="s">
        <v>7982</v>
      </c>
    </row>
    <row r="32960" spans="1:4">
      <c r="A32960" s="489" t="str">
        <f t="shared" si="514"/>
        <v>2371503919訪問介護</v>
      </c>
      <c r="B32960" s="489">
        <v>2371503919</v>
      </c>
      <c r="C32960" s="489" t="s">
        <v>140</v>
      </c>
      <c r="D32960" s="489" t="s">
        <v>7982</v>
      </c>
    </row>
    <row r="32961" spans="1:4">
      <c r="A32961" s="489" t="str">
        <f t="shared" si="514"/>
        <v>2371503935訪問介護</v>
      </c>
      <c r="B32961" s="489">
        <v>2371503935</v>
      </c>
      <c r="C32961" s="489" t="s">
        <v>140</v>
      </c>
      <c r="D32961" s="489" t="s">
        <v>7983</v>
      </c>
    </row>
    <row r="32962" spans="1:4">
      <c r="A32962" s="489" t="str">
        <f t="shared" ref="A32962:A33025" si="515">B32962&amp;C32962</f>
        <v>2371503935訪問介護</v>
      </c>
      <c r="B32962" s="489">
        <v>2371503935</v>
      </c>
      <c r="C32962" s="489" t="s">
        <v>140</v>
      </c>
      <c r="D32962" s="489" t="s">
        <v>7983</v>
      </c>
    </row>
    <row r="32963" spans="1:4">
      <c r="A32963" s="489" t="str">
        <f t="shared" si="515"/>
        <v>2371503968訪問介護</v>
      </c>
      <c r="B32963" s="489">
        <v>2371503968</v>
      </c>
      <c r="C32963" s="489" t="s">
        <v>140</v>
      </c>
      <c r="D32963" s="489" t="s">
        <v>7984</v>
      </c>
    </row>
    <row r="32964" spans="1:4">
      <c r="A32964" s="489" t="str">
        <f t="shared" si="515"/>
        <v>2371503968訪問介護</v>
      </c>
      <c r="B32964" s="489">
        <v>2371503968</v>
      </c>
      <c r="C32964" s="489" t="s">
        <v>140</v>
      </c>
      <c r="D32964" s="489" t="s">
        <v>7984</v>
      </c>
    </row>
    <row r="32965" spans="1:4">
      <c r="A32965" s="489" t="str">
        <f t="shared" si="515"/>
        <v>2371503984訪問介護</v>
      </c>
      <c r="B32965" s="489">
        <v>2371503984</v>
      </c>
      <c r="C32965" s="489" t="s">
        <v>140</v>
      </c>
      <c r="D32965" s="489" t="s">
        <v>7985</v>
      </c>
    </row>
    <row r="32966" spans="1:4">
      <c r="A32966" s="489" t="str">
        <f t="shared" si="515"/>
        <v>2371503984訪問介護</v>
      </c>
      <c r="B32966" s="489">
        <v>2371503984</v>
      </c>
      <c r="C32966" s="489" t="s">
        <v>140</v>
      </c>
      <c r="D32966" s="489" t="s">
        <v>7985</v>
      </c>
    </row>
    <row r="32967" spans="1:4">
      <c r="A32967" s="489" t="str">
        <f t="shared" si="515"/>
        <v>2371504008訪問介護</v>
      </c>
      <c r="B32967" s="489">
        <v>2371504008</v>
      </c>
      <c r="C32967" s="489" t="s">
        <v>140</v>
      </c>
      <c r="D32967" s="489" t="s">
        <v>7986</v>
      </c>
    </row>
    <row r="32968" spans="1:4">
      <c r="A32968" s="489" t="str">
        <f t="shared" si="515"/>
        <v>2371504008訪問介護</v>
      </c>
      <c r="B32968" s="489">
        <v>2371504008</v>
      </c>
      <c r="C32968" s="489" t="s">
        <v>140</v>
      </c>
      <c r="D32968" s="489" t="s">
        <v>7986</v>
      </c>
    </row>
    <row r="32969" spans="1:4">
      <c r="A32969" s="489" t="str">
        <f t="shared" si="515"/>
        <v>2371504016訪問介護</v>
      </c>
      <c r="B32969" s="489">
        <v>2371504016</v>
      </c>
      <c r="C32969" s="489" t="s">
        <v>140</v>
      </c>
      <c r="D32969" s="489" t="s">
        <v>7987</v>
      </c>
    </row>
    <row r="32970" spans="1:4">
      <c r="A32970" s="489" t="str">
        <f t="shared" si="515"/>
        <v>2371504016訪問介護</v>
      </c>
      <c r="B32970" s="489">
        <v>2371504016</v>
      </c>
      <c r="C32970" s="489" t="s">
        <v>140</v>
      </c>
      <c r="D32970" s="489" t="s">
        <v>7987</v>
      </c>
    </row>
    <row r="32971" spans="1:4">
      <c r="A32971" s="489" t="str">
        <f t="shared" si="515"/>
        <v>2371504032訪問介護</v>
      </c>
      <c r="B32971" s="489">
        <v>2371504032</v>
      </c>
      <c r="C32971" s="489" t="s">
        <v>140</v>
      </c>
      <c r="D32971" s="489" t="s">
        <v>7988</v>
      </c>
    </row>
    <row r="32972" spans="1:4">
      <c r="A32972" s="489" t="str">
        <f t="shared" si="515"/>
        <v>2371504032訪問介護</v>
      </c>
      <c r="B32972" s="489">
        <v>2371504032</v>
      </c>
      <c r="C32972" s="489" t="s">
        <v>140</v>
      </c>
      <c r="D32972" s="489" t="s">
        <v>7988</v>
      </c>
    </row>
    <row r="32973" spans="1:4">
      <c r="A32973" s="489" t="str">
        <f t="shared" si="515"/>
        <v>2371504040訪問介護</v>
      </c>
      <c r="B32973" s="489">
        <v>2371504040</v>
      </c>
      <c r="C32973" s="489" t="s">
        <v>140</v>
      </c>
      <c r="D32973" s="489" t="s">
        <v>7989</v>
      </c>
    </row>
    <row r="32974" spans="1:4">
      <c r="A32974" s="489" t="str">
        <f t="shared" si="515"/>
        <v>2371504040訪問介護</v>
      </c>
      <c r="B32974" s="489">
        <v>2371504040</v>
      </c>
      <c r="C32974" s="489" t="s">
        <v>140</v>
      </c>
      <c r="D32974" s="489" t="s">
        <v>7989</v>
      </c>
    </row>
    <row r="32975" spans="1:4">
      <c r="A32975" s="489" t="str">
        <f t="shared" si="515"/>
        <v>2371504057訪問介護</v>
      </c>
      <c r="B32975" s="489">
        <v>2371504057</v>
      </c>
      <c r="C32975" s="489" t="s">
        <v>140</v>
      </c>
      <c r="D32975" s="489" t="s">
        <v>7990</v>
      </c>
    </row>
    <row r="32976" spans="1:4">
      <c r="A32976" s="489" t="str">
        <f t="shared" si="515"/>
        <v>2371504057訪問介護</v>
      </c>
      <c r="B32976" s="489">
        <v>2371504057</v>
      </c>
      <c r="C32976" s="489" t="s">
        <v>140</v>
      </c>
      <c r="D32976" s="489" t="s">
        <v>7990</v>
      </c>
    </row>
    <row r="32977" spans="1:4">
      <c r="A32977" s="489" t="str">
        <f t="shared" si="515"/>
        <v>2371504065訪問介護</v>
      </c>
      <c r="B32977" s="489">
        <v>2371504065</v>
      </c>
      <c r="C32977" s="489" t="s">
        <v>140</v>
      </c>
      <c r="D32977" s="489" t="s">
        <v>7991</v>
      </c>
    </row>
    <row r="32978" spans="1:4">
      <c r="A32978" s="489" t="str">
        <f t="shared" si="515"/>
        <v>2371504065訪問介護</v>
      </c>
      <c r="B32978" s="489">
        <v>2371504065</v>
      </c>
      <c r="C32978" s="489" t="s">
        <v>140</v>
      </c>
      <c r="D32978" s="489" t="s">
        <v>7991</v>
      </c>
    </row>
    <row r="32979" spans="1:4">
      <c r="A32979" s="489" t="str">
        <f t="shared" si="515"/>
        <v>2371504107訪問介護</v>
      </c>
      <c r="B32979" s="489">
        <v>2371504107</v>
      </c>
      <c r="C32979" s="489" t="s">
        <v>140</v>
      </c>
      <c r="D32979" s="489" t="s">
        <v>7992</v>
      </c>
    </row>
    <row r="32980" spans="1:4">
      <c r="A32980" s="489" t="str">
        <f t="shared" si="515"/>
        <v>2371504107訪問介護</v>
      </c>
      <c r="B32980" s="489">
        <v>2371504107</v>
      </c>
      <c r="C32980" s="489" t="s">
        <v>140</v>
      </c>
      <c r="D32980" s="489" t="s">
        <v>7992</v>
      </c>
    </row>
    <row r="32981" spans="1:4">
      <c r="A32981" s="489" t="str">
        <f t="shared" si="515"/>
        <v>2371504123居宅介護支援</v>
      </c>
      <c r="B32981" s="489">
        <v>2371504123</v>
      </c>
      <c r="C32981" s="489" t="s">
        <v>2519</v>
      </c>
      <c r="D32981" s="489" t="s">
        <v>7993</v>
      </c>
    </row>
    <row r="32982" spans="1:4">
      <c r="A32982" s="489" t="str">
        <f t="shared" si="515"/>
        <v>2371504131訪問介護</v>
      </c>
      <c r="B32982" s="489">
        <v>2371504131</v>
      </c>
      <c r="C32982" s="489" t="s">
        <v>140</v>
      </c>
      <c r="D32982" s="489" t="s">
        <v>7994</v>
      </c>
    </row>
    <row r="32983" spans="1:4">
      <c r="A32983" s="489" t="str">
        <f t="shared" si="515"/>
        <v>2371504131訪問介護</v>
      </c>
      <c r="B32983" s="489">
        <v>2371504131</v>
      </c>
      <c r="C32983" s="489" t="s">
        <v>140</v>
      </c>
      <c r="D32983" s="489" t="s">
        <v>7994</v>
      </c>
    </row>
    <row r="32984" spans="1:4">
      <c r="A32984" s="489" t="str">
        <f t="shared" si="515"/>
        <v>2371504149介護予防特定施設入居者生活介護</v>
      </c>
      <c r="B32984" s="489">
        <v>2371504149</v>
      </c>
      <c r="C32984" s="489" t="s">
        <v>2514</v>
      </c>
      <c r="D32984" s="489" t="s">
        <v>7995</v>
      </c>
    </row>
    <row r="32985" spans="1:4">
      <c r="A32985" s="489" t="str">
        <f t="shared" si="515"/>
        <v>2371504149特定施設入居者生活介護（短期利用型）</v>
      </c>
      <c r="B32985" s="489">
        <v>2371504149</v>
      </c>
      <c r="C32985" s="489" t="s">
        <v>19397</v>
      </c>
      <c r="D32985" s="489" t="s">
        <v>7995</v>
      </c>
    </row>
    <row r="32986" spans="1:4">
      <c r="A32986" s="489" t="str">
        <f t="shared" si="515"/>
        <v>2371504149特定施設入居者生活介護</v>
      </c>
      <c r="B32986" s="489">
        <v>2371504149</v>
      </c>
      <c r="C32986" s="489" t="s">
        <v>2513</v>
      </c>
      <c r="D32986" s="489" t="s">
        <v>7995</v>
      </c>
    </row>
    <row r="32987" spans="1:4">
      <c r="A32987" s="489" t="str">
        <f t="shared" si="515"/>
        <v>2371504156訪問介護</v>
      </c>
      <c r="B32987" s="489">
        <v>2371504156</v>
      </c>
      <c r="C32987" s="489" t="s">
        <v>140</v>
      </c>
      <c r="D32987" s="489" t="s">
        <v>7996</v>
      </c>
    </row>
    <row r="32988" spans="1:4">
      <c r="A32988" s="489" t="str">
        <f t="shared" si="515"/>
        <v>2371504156訪問介護</v>
      </c>
      <c r="B32988" s="489">
        <v>2371504156</v>
      </c>
      <c r="C32988" s="489" t="s">
        <v>140</v>
      </c>
      <c r="D32988" s="489" t="s">
        <v>7996</v>
      </c>
    </row>
    <row r="32989" spans="1:4">
      <c r="A32989" s="489" t="str">
        <f t="shared" si="515"/>
        <v>2371504164訪問介護</v>
      </c>
      <c r="B32989" s="489">
        <v>2371504164</v>
      </c>
      <c r="C32989" s="489" t="s">
        <v>140</v>
      </c>
      <c r="D32989" s="489" t="s">
        <v>7997</v>
      </c>
    </row>
    <row r="32990" spans="1:4">
      <c r="A32990" s="489" t="str">
        <f t="shared" si="515"/>
        <v>2371504164訪問介護</v>
      </c>
      <c r="B32990" s="489">
        <v>2371504164</v>
      </c>
      <c r="C32990" s="489" t="s">
        <v>140</v>
      </c>
      <c r="D32990" s="489" t="s">
        <v>7997</v>
      </c>
    </row>
    <row r="32991" spans="1:4">
      <c r="A32991" s="489" t="str">
        <f t="shared" si="515"/>
        <v>2371504180訪問介護</v>
      </c>
      <c r="B32991" s="489">
        <v>2371504180</v>
      </c>
      <c r="C32991" s="489" t="s">
        <v>140</v>
      </c>
      <c r="D32991" s="489" t="s">
        <v>7998</v>
      </c>
    </row>
    <row r="32992" spans="1:4">
      <c r="A32992" s="489" t="str">
        <f t="shared" si="515"/>
        <v>2371504180訪問介護</v>
      </c>
      <c r="B32992" s="489">
        <v>2371504180</v>
      </c>
      <c r="C32992" s="489" t="s">
        <v>140</v>
      </c>
      <c r="D32992" s="489" t="s">
        <v>7998</v>
      </c>
    </row>
    <row r="32993" spans="1:4">
      <c r="A32993" s="489" t="str">
        <f t="shared" si="515"/>
        <v>2371504214通所介護</v>
      </c>
      <c r="B32993" s="489">
        <v>2371504214</v>
      </c>
      <c r="C32993" s="489" t="s">
        <v>158</v>
      </c>
      <c r="D32993" s="489" t="s">
        <v>7999</v>
      </c>
    </row>
    <row r="32994" spans="1:4">
      <c r="A32994" s="489" t="str">
        <f t="shared" si="515"/>
        <v>2371504230介護予防支援</v>
      </c>
      <c r="B32994" s="489">
        <v>2371504230</v>
      </c>
      <c r="C32994" s="489" t="s">
        <v>2520</v>
      </c>
      <c r="D32994" s="489" t="s">
        <v>8000</v>
      </c>
    </row>
    <row r="32995" spans="1:4">
      <c r="A32995" s="489" t="str">
        <f t="shared" si="515"/>
        <v>2371504230居宅介護支援</v>
      </c>
      <c r="B32995" s="489">
        <v>2371504230</v>
      </c>
      <c r="C32995" s="489" t="s">
        <v>2519</v>
      </c>
      <c r="D32995" s="489" t="s">
        <v>8000</v>
      </c>
    </row>
    <row r="32996" spans="1:4">
      <c r="A32996" s="489" t="str">
        <f t="shared" si="515"/>
        <v>2371504255居宅介護支援</v>
      </c>
      <c r="B32996" s="489">
        <v>2371504255</v>
      </c>
      <c r="C32996" s="489" t="s">
        <v>2519</v>
      </c>
      <c r="D32996" s="489" t="s">
        <v>8001</v>
      </c>
    </row>
    <row r="32997" spans="1:4">
      <c r="A32997" s="489" t="str">
        <f t="shared" si="515"/>
        <v>2371504271訪問介護</v>
      </c>
      <c r="B32997" s="489">
        <v>2371504271</v>
      </c>
      <c r="C32997" s="489" t="s">
        <v>140</v>
      </c>
      <c r="D32997" s="489" t="s">
        <v>8002</v>
      </c>
    </row>
    <row r="32998" spans="1:4">
      <c r="A32998" s="489" t="str">
        <f t="shared" si="515"/>
        <v>2371504271訪問介護</v>
      </c>
      <c r="B32998" s="489">
        <v>2371504271</v>
      </c>
      <c r="C32998" s="489" t="s">
        <v>140</v>
      </c>
      <c r="D32998" s="489" t="s">
        <v>8002</v>
      </c>
    </row>
    <row r="32999" spans="1:4">
      <c r="A32999" s="489" t="str">
        <f t="shared" si="515"/>
        <v>2371504297訪問介護</v>
      </c>
      <c r="B32999" s="489">
        <v>2371504297</v>
      </c>
      <c r="C32999" s="489" t="s">
        <v>140</v>
      </c>
      <c r="D32999" s="489" t="s">
        <v>8003</v>
      </c>
    </row>
    <row r="33000" spans="1:4">
      <c r="A33000" s="489" t="str">
        <f t="shared" si="515"/>
        <v>2371504297訪問介護</v>
      </c>
      <c r="B33000" s="489">
        <v>2371504297</v>
      </c>
      <c r="C33000" s="489" t="s">
        <v>140</v>
      </c>
      <c r="D33000" s="489" t="s">
        <v>8003</v>
      </c>
    </row>
    <row r="33001" spans="1:4">
      <c r="A33001" s="489" t="str">
        <f t="shared" si="515"/>
        <v>2371504305訪問介護</v>
      </c>
      <c r="B33001" s="489">
        <v>2371504305</v>
      </c>
      <c r="C33001" s="489" t="s">
        <v>140</v>
      </c>
      <c r="D33001" s="489" t="s">
        <v>8004</v>
      </c>
    </row>
    <row r="33002" spans="1:4">
      <c r="A33002" s="489" t="str">
        <f t="shared" si="515"/>
        <v>2371504305訪問介護</v>
      </c>
      <c r="B33002" s="489">
        <v>2371504305</v>
      </c>
      <c r="C33002" s="489" t="s">
        <v>140</v>
      </c>
      <c r="D33002" s="489" t="s">
        <v>8004</v>
      </c>
    </row>
    <row r="33003" spans="1:4">
      <c r="A33003" s="489" t="str">
        <f t="shared" si="515"/>
        <v>2371504313訪問介護</v>
      </c>
      <c r="B33003" s="489">
        <v>2371504313</v>
      </c>
      <c r="C33003" s="489" t="s">
        <v>140</v>
      </c>
      <c r="D33003" s="489" t="s">
        <v>8005</v>
      </c>
    </row>
    <row r="33004" spans="1:4">
      <c r="A33004" s="489" t="str">
        <f t="shared" si="515"/>
        <v>2371504313訪問介護</v>
      </c>
      <c r="B33004" s="489">
        <v>2371504313</v>
      </c>
      <c r="C33004" s="489" t="s">
        <v>140</v>
      </c>
      <c r="D33004" s="489" t="s">
        <v>8005</v>
      </c>
    </row>
    <row r="33005" spans="1:4">
      <c r="A33005" s="489" t="str">
        <f t="shared" si="515"/>
        <v>2371504339介護予防支援</v>
      </c>
      <c r="B33005" s="489">
        <v>2371504339</v>
      </c>
      <c r="C33005" s="489" t="s">
        <v>2520</v>
      </c>
      <c r="D33005" s="489" t="s">
        <v>8006</v>
      </c>
    </row>
    <row r="33006" spans="1:4">
      <c r="A33006" s="489" t="str">
        <f t="shared" si="515"/>
        <v>2371504339居宅介護支援</v>
      </c>
      <c r="B33006" s="489">
        <v>2371504339</v>
      </c>
      <c r="C33006" s="489" t="s">
        <v>2519</v>
      </c>
      <c r="D33006" s="489" t="s">
        <v>8006</v>
      </c>
    </row>
    <row r="33007" spans="1:4">
      <c r="A33007" s="489" t="str">
        <f t="shared" si="515"/>
        <v>2371504347居宅介護支援</v>
      </c>
      <c r="B33007" s="489">
        <v>2371504347</v>
      </c>
      <c r="C33007" s="489" t="s">
        <v>2519</v>
      </c>
      <c r="D33007" s="489" t="s">
        <v>8007</v>
      </c>
    </row>
    <row r="33008" spans="1:4">
      <c r="A33008" s="489" t="str">
        <f t="shared" si="515"/>
        <v>2371504354居宅介護支援</v>
      </c>
      <c r="B33008" s="489">
        <v>2371504354</v>
      </c>
      <c r="C33008" s="489" t="s">
        <v>2519</v>
      </c>
      <c r="D33008" s="489" t="s">
        <v>8008</v>
      </c>
    </row>
    <row r="33009" spans="1:4">
      <c r="A33009" s="489" t="str">
        <f t="shared" si="515"/>
        <v>2371504362通所介護</v>
      </c>
      <c r="B33009" s="489">
        <v>2371504362</v>
      </c>
      <c r="C33009" s="489" t="s">
        <v>158</v>
      </c>
      <c r="D33009" s="489" t="s">
        <v>8009</v>
      </c>
    </row>
    <row r="33010" spans="1:4">
      <c r="A33010" s="489" t="str">
        <f t="shared" si="515"/>
        <v>2371504370介護予防支援</v>
      </c>
      <c r="B33010" s="489">
        <v>2371504370</v>
      </c>
      <c r="C33010" s="489" t="s">
        <v>2520</v>
      </c>
      <c r="D33010" s="489" t="s">
        <v>8010</v>
      </c>
    </row>
    <row r="33011" spans="1:4">
      <c r="A33011" s="489" t="str">
        <f t="shared" si="515"/>
        <v>2371504370居宅介護支援</v>
      </c>
      <c r="B33011" s="489">
        <v>2371504370</v>
      </c>
      <c r="C33011" s="489" t="s">
        <v>2519</v>
      </c>
      <c r="D33011" s="489" t="s">
        <v>8010</v>
      </c>
    </row>
    <row r="33012" spans="1:4">
      <c r="A33012" s="489" t="str">
        <f t="shared" si="515"/>
        <v>2371504388居宅介護支援</v>
      </c>
      <c r="B33012" s="489">
        <v>2371504388</v>
      </c>
      <c r="C33012" s="489" t="s">
        <v>2519</v>
      </c>
      <c r="D33012" s="489" t="s">
        <v>8011</v>
      </c>
    </row>
    <row r="33013" spans="1:4">
      <c r="A33013" s="489" t="str">
        <f t="shared" si="515"/>
        <v>2371504396訪問介護</v>
      </c>
      <c r="B33013" s="489">
        <v>2371504396</v>
      </c>
      <c r="C33013" s="489" t="s">
        <v>140</v>
      </c>
      <c r="D33013" s="489" t="s">
        <v>8012</v>
      </c>
    </row>
    <row r="33014" spans="1:4">
      <c r="A33014" s="489" t="str">
        <f t="shared" si="515"/>
        <v>2371504396訪問介護</v>
      </c>
      <c r="B33014" s="489">
        <v>2371504396</v>
      </c>
      <c r="C33014" s="489" t="s">
        <v>140</v>
      </c>
      <c r="D33014" s="489" t="s">
        <v>8012</v>
      </c>
    </row>
    <row r="33015" spans="1:4">
      <c r="A33015" s="489" t="str">
        <f t="shared" si="515"/>
        <v>2371504404訪問介護</v>
      </c>
      <c r="B33015" s="489">
        <v>2371504404</v>
      </c>
      <c r="C33015" s="489" t="s">
        <v>140</v>
      </c>
      <c r="D33015" s="489" t="s">
        <v>8013</v>
      </c>
    </row>
    <row r="33016" spans="1:4">
      <c r="A33016" s="489" t="str">
        <f t="shared" si="515"/>
        <v>2371504404訪問介護</v>
      </c>
      <c r="B33016" s="489">
        <v>2371504404</v>
      </c>
      <c r="C33016" s="489" t="s">
        <v>140</v>
      </c>
      <c r="D33016" s="489" t="s">
        <v>8013</v>
      </c>
    </row>
    <row r="33017" spans="1:4">
      <c r="A33017" s="489" t="str">
        <f t="shared" si="515"/>
        <v>2371504412居宅介護支援</v>
      </c>
      <c r="B33017" s="489">
        <v>2371504412</v>
      </c>
      <c r="C33017" s="489" t="s">
        <v>2519</v>
      </c>
      <c r="D33017" s="489" t="s">
        <v>8014</v>
      </c>
    </row>
    <row r="33018" spans="1:4">
      <c r="A33018" s="489" t="str">
        <f t="shared" si="515"/>
        <v>2371504420訪問介護</v>
      </c>
      <c r="B33018" s="489">
        <v>2371504420</v>
      </c>
      <c r="C33018" s="489" t="s">
        <v>140</v>
      </c>
      <c r="D33018" s="489" t="s">
        <v>8015</v>
      </c>
    </row>
    <row r="33019" spans="1:4">
      <c r="A33019" s="489" t="str">
        <f t="shared" si="515"/>
        <v>2371504420訪問介護</v>
      </c>
      <c r="B33019" s="489">
        <v>2371504420</v>
      </c>
      <c r="C33019" s="489" t="s">
        <v>140</v>
      </c>
      <c r="D33019" s="489" t="s">
        <v>8015</v>
      </c>
    </row>
    <row r="33020" spans="1:4">
      <c r="A33020" s="489" t="str">
        <f t="shared" si="515"/>
        <v>2371504438訪問介護</v>
      </c>
      <c r="B33020" s="489">
        <v>2371504438</v>
      </c>
      <c r="C33020" s="489" t="s">
        <v>140</v>
      </c>
      <c r="D33020" s="489" t="s">
        <v>8016</v>
      </c>
    </row>
    <row r="33021" spans="1:4">
      <c r="A33021" s="489" t="str">
        <f t="shared" si="515"/>
        <v>2371504438訪問介護</v>
      </c>
      <c r="B33021" s="489">
        <v>2371504438</v>
      </c>
      <c r="C33021" s="489" t="s">
        <v>140</v>
      </c>
      <c r="D33021" s="489" t="s">
        <v>8016</v>
      </c>
    </row>
    <row r="33022" spans="1:4">
      <c r="A33022" s="489" t="str">
        <f t="shared" si="515"/>
        <v>2371504446介護予防訪問入浴介護</v>
      </c>
      <c r="B33022" s="489">
        <v>2371504446</v>
      </c>
      <c r="C33022" s="489" t="s">
        <v>2510</v>
      </c>
      <c r="D33022" s="489" t="s">
        <v>8017</v>
      </c>
    </row>
    <row r="33023" spans="1:4">
      <c r="A33023" s="489" t="str">
        <f t="shared" si="515"/>
        <v>2371504446訪問入浴介護</v>
      </c>
      <c r="B33023" s="489">
        <v>2371504446</v>
      </c>
      <c r="C33023" s="489" t="s">
        <v>2509</v>
      </c>
      <c r="D33023" s="489" t="s">
        <v>8017</v>
      </c>
    </row>
    <row r="33024" spans="1:4">
      <c r="A33024" s="489" t="str">
        <f t="shared" si="515"/>
        <v>2371504453通所介護</v>
      </c>
      <c r="B33024" s="489">
        <v>2371504453</v>
      </c>
      <c r="C33024" s="489" t="s">
        <v>158</v>
      </c>
      <c r="D33024" s="489" t="s">
        <v>8018</v>
      </c>
    </row>
    <row r="33025" spans="1:4">
      <c r="A33025" s="489" t="str">
        <f t="shared" si="515"/>
        <v>2371504461介護予防支援</v>
      </c>
      <c r="B33025" s="489">
        <v>2371504461</v>
      </c>
      <c r="C33025" s="489" t="s">
        <v>2520</v>
      </c>
      <c r="D33025" s="489" t="s">
        <v>8019</v>
      </c>
    </row>
    <row r="33026" spans="1:4">
      <c r="A33026" s="489" t="str">
        <f t="shared" ref="A33026:A33089" si="516">B33026&amp;C33026</f>
        <v>2371504461居宅介護支援</v>
      </c>
      <c r="B33026" s="489">
        <v>2371504461</v>
      </c>
      <c r="C33026" s="489" t="s">
        <v>2519</v>
      </c>
      <c r="D33026" s="489" t="s">
        <v>8019</v>
      </c>
    </row>
    <row r="33027" spans="1:4">
      <c r="A33027" s="489" t="str">
        <f t="shared" si="516"/>
        <v>2371504479介護予防支援</v>
      </c>
      <c r="B33027" s="489">
        <v>2371504479</v>
      </c>
      <c r="C33027" s="489" t="s">
        <v>2520</v>
      </c>
      <c r="D33027" s="489" t="s">
        <v>8020</v>
      </c>
    </row>
    <row r="33028" spans="1:4">
      <c r="A33028" s="489" t="str">
        <f t="shared" si="516"/>
        <v>2371504479居宅介護支援</v>
      </c>
      <c r="B33028" s="489">
        <v>2371504479</v>
      </c>
      <c r="C33028" s="489" t="s">
        <v>2519</v>
      </c>
      <c r="D33028" s="489" t="s">
        <v>8020</v>
      </c>
    </row>
    <row r="33029" spans="1:4">
      <c r="A33029" s="489" t="str">
        <f t="shared" si="516"/>
        <v>2371504487訪問介護</v>
      </c>
      <c r="B33029" s="489">
        <v>2371504487</v>
      </c>
      <c r="C33029" s="489" t="s">
        <v>140</v>
      </c>
      <c r="D33029" s="489" t="s">
        <v>8021</v>
      </c>
    </row>
    <row r="33030" spans="1:4">
      <c r="A33030" s="489" t="str">
        <f t="shared" si="516"/>
        <v>2371504487訪問介護</v>
      </c>
      <c r="B33030" s="489">
        <v>2371504487</v>
      </c>
      <c r="C33030" s="489" t="s">
        <v>140</v>
      </c>
      <c r="D33030" s="489" t="s">
        <v>8021</v>
      </c>
    </row>
    <row r="33031" spans="1:4">
      <c r="A33031" s="489" t="str">
        <f t="shared" si="516"/>
        <v>2371504495訪問介護</v>
      </c>
      <c r="B33031" s="489">
        <v>2371504495</v>
      </c>
      <c r="C33031" s="489" t="s">
        <v>140</v>
      </c>
      <c r="D33031" s="489" t="s">
        <v>8022</v>
      </c>
    </row>
    <row r="33032" spans="1:4">
      <c r="A33032" s="489" t="str">
        <f t="shared" si="516"/>
        <v>2371504495訪問介護</v>
      </c>
      <c r="B33032" s="489">
        <v>2371504495</v>
      </c>
      <c r="C33032" s="489" t="s">
        <v>140</v>
      </c>
      <c r="D33032" s="489" t="s">
        <v>8022</v>
      </c>
    </row>
    <row r="33033" spans="1:4">
      <c r="A33033" s="489" t="str">
        <f t="shared" si="516"/>
        <v>2371504503訪問介護</v>
      </c>
      <c r="B33033" s="489">
        <v>2371504503</v>
      </c>
      <c r="C33033" s="489" t="s">
        <v>140</v>
      </c>
      <c r="D33033" s="489" t="s">
        <v>8023</v>
      </c>
    </row>
    <row r="33034" spans="1:4">
      <c r="A33034" s="489" t="str">
        <f t="shared" si="516"/>
        <v>2371504503訪問介護</v>
      </c>
      <c r="B33034" s="489">
        <v>2371504503</v>
      </c>
      <c r="C33034" s="489" t="s">
        <v>140</v>
      </c>
      <c r="D33034" s="489" t="s">
        <v>8023</v>
      </c>
    </row>
    <row r="33035" spans="1:4">
      <c r="A33035" s="489" t="str">
        <f t="shared" si="516"/>
        <v>2371504511訪問介護</v>
      </c>
      <c r="B33035" s="489">
        <v>2371504511</v>
      </c>
      <c r="C33035" s="489" t="s">
        <v>140</v>
      </c>
      <c r="D33035" s="489" t="s">
        <v>8024</v>
      </c>
    </row>
    <row r="33036" spans="1:4">
      <c r="A33036" s="489" t="str">
        <f t="shared" si="516"/>
        <v>2371504511訪問介護</v>
      </c>
      <c r="B33036" s="489">
        <v>2371504511</v>
      </c>
      <c r="C33036" s="489" t="s">
        <v>140</v>
      </c>
      <c r="D33036" s="489" t="s">
        <v>8024</v>
      </c>
    </row>
    <row r="33037" spans="1:4">
      <c r="A33037" s="489" t="str">
        <f t="shared" si="516"/>
        <v>2371504529訪問介護</v>
      </c>
      <c r="B33037" s="489">
        <v>2371504529</v>
      </c>
      <c r="C33037" s="489" t="s">
        <v>140</v>
      </c>
      <c r="D33037" s="489" t="s">
        <v>8025</v>
      </c>
    </row>
    <row r="33038" spans="1:4">
      <c r="A33038" s="489" t="str">
        <f t="shared" si="516"/>
        <v>2371504529訪問介護</v>
      </c>
      <c r="B33038" s="489">
        <v>2371504529</v>
      </c>
      <c r="C33038" s="489" t="s">
        <v>140</v>
      </c>
      <c r="D33038" s="489" t="s">
        <v>8025</v>
      </c>
    </row>
    <row r="33039" spans="1:4">
      <c r="A33039" s="489" t="str">
        <f t="shared" si="516"/>
        <v>2371504537訪問介護</v>
      </c>
      <c r="B33039" s="489">
        <v>2371504537</v>
      </c>
      <c r="C33039" s="489" t="s">
        <v>140</v>
      </c>
      <c r="D33039" s="489" t="s">
        <v>8026</v>
      </c>
    </row>
    <row r="33040" spans="1:4">
      <c r="A33040" s="489" t="str">
        <f t="shared" si="516"/>
        <v>2371504537訪問介護</v>
      </c>
      <c r="B33040" s="489">
        <v>2371504537</v>
      </c>
      <c r="C33040" s="489" t="s">
        <v>140</v>
      </c>
      <c r="D33040" s="489" t="s">
        <v>8026</v>
      </c>
    </row>
    <row r="33041" spans="1:4">
      <c r="A33041" s="489" t="str">
        <f t="shared" si="516"/>
        <v>2371600012介護予防支援</v>
      </c>
      <c r="B33041" s="489">
        <v>2371600012</v>
      </c>
      <c r="C33041" s="489" t="s">
        <v>2520</v>
      </c>
      <c r="D33041" s="489" t="s">
        <v>8027</v>
      </c>
    </row>
    <row r="33042" spans="1:4">
      <c r="A33042" s="489" t="str">
        <f t="shared" si="516"/>
        <v>2371600012居宅介護支援</v>
      </c>
      <c r="B33042" s="489">
        <v>2371600012</v>
      </c>
      <c r="C33042" s="489" t="s">
        <v>2519</v>
      </c>
      <c r="D33042" s="489" t="s">
        <v>8027</v>
      </c>
    </row>
    <row r="33043" spans="1:4">
      <c r="A33043" s="489" t="str">
        <f t="shared" si="516"/>
        <v>2371600038介護予防支援</v>
      </c>
      <c r="B33043" s="489">
        <v>2371600038</v>
      </c>
      <c r="C33043" s="489" t="s">
        <v>2520</v>
      </c>
      <c r="D33043" s="489" t="s">
        <v>8028</v>
      </c>
    </row>
    <row r="33044" spans="1:4">
      <c r="A33044" s="489" t="str">
        <f t="shared" si="516"/>
        <v>2371600038居宅介護支援</v>
      </c>
      <c r="B33044" s="489">
        <v>2371600038</v>
      </c>
      <c r="C33044" s="489" t="s">
        <v>2519</v>
      </c>
      <c r="D33044" s="489" t="s">
        <v>8028</v>
      </c>
    </row>
    <row r="33045" spans="1:4">
      <c r="A33045" s="489" t="str">
        <f t="shared" si="516"/>
        <v>2371600038訪問介護</v>
      </c>
      <c r="B33045" s="489">
        <v>2371600038</v>
      </c>
      <c r="C33045" s="489" t="s">
        <v>140</v>
      </c>
      <c r="D33045" s="489" t="s">
        <v>8028</v>
      </c>
    </row>
    <row r="33046" spans="1:4">
      <c r="A33046" s="489" t="str">
        <f t="shared" si="516"/>
        <v>2371600038訪問介護</v>
      </c>
      <c r="B33046" s="489">
        <v>2371600038</v>
      </c>
      <c r="C33046" s="489" t="s">
        <v>140</v>
      </c>
      <c r="D33046" s="489" t="s">
        <v>8028</v>
      </c>
    </row>
    <row r="33047" spans="1:4">
      <c r="A33047" s="489" t="str">
        <f t="shared" si="516"/>
        <v>2371600038訪問型サービス（独自）</v>
      </c>
      <c r="B33047" s="489">
        <v>2371600038</v>
      </c>
      <c r="C33047" s="489" t="s">
        <v>2571</v>
      </c>
      <c r="D33047" s="489" t="s">
        <v>8028</v>
      </c>
    </row>
    <row r="33048" spans="1:4">
      <c r="A33048" s="489" t="str">
        <f t="shared" si="516"/>
        <v>2371600061居宅介護支援</v>
      </c>
      <c r="B33048" s="489">
        <v>2371600061</v>
      </c>
      <c r="C33048" s="489" t="s">
        <v>2519</v>
      </c>
      <c r="D33048" s="489" t="s">
        <v>8029</v>
      </c>
    </row>
    <row r="33049" spans="1:4">
      <c r="A33049" s="489" t="str">
        <f t="shared" si="516"/>
        <v>2371600103居宅介護支援</v>
      </c>
      <c r="B33049" s="489">
        <v>2371600103</v>
      </c>
      <c r="C33049" s="489" t="s">
        <v>2519</v>
      </c>
      <c r="D33049" s="489" t="s">
        <v>8030</v>
      </c>
    </row>
    <row r="33050" spans="1:4">
      <c r="A33050" s="489" t="str">
        <f t="shared" si="516"/>
        <v>2371600111介護老人福祉施設</v>
      </c>
      <c r="B33050" s="489">
        <v>2371600111</v>
      </c>
      <c r="C33050" s="489" t="s">
        <v>1921</v>
      </c>
      <c r="D33050" s="489" t="s">
        <v>8031</v>
      </c>
    </row>
    <row r="33051" spans="1:4">
      <c r="A33051" s="489" t="str">
        <f t="shared" si="516"/>
        <v>2371600129介護老人福祉施設</v>
      </c>
      <c r="B33051" s="489">
        <v>2371600129</v>
      </c>
      <c r="C33051" s="489" t="s">
        <v>1921</v>
      </c>
      <c r="D33051" s="489" t="s">
        <v>8032</v>
      </c>
    </row>
    <row r="33052" spans="1:4">
      <c r="A33052" s="489" t="str">
        <f t="shared" si="516"/>
        <v>2371600137介護老人福祉施設</v>
      </c>
      <c r="B33052" s="489">
        <v>2371600137</v>
      </c>
      <c r="C33052" s="489" t="s">
        <v>1921</v>
      </c>
      <c r="D33052" s="489" t="s">
        <v>8033</v>
      </c>
    </row>
    <row r="33053" spans="1:4">
      <c r="A33053" s="489" t="str">
        <f t="shared" si="516"/>
        <v>2371600137介護老人福祉施設</v>
      </c>
      <c r="B33053" s="489">
        <v>2371600137</v>
      </c>
      <c r="C33053" s="489" t="s">
        <v>1921</v>
      </c>
      <c r="D33053" s="489" t="s">
        <v>8033</v>
      </c>
    </row>
    <row r="33054" spans="1:4">
      <c r="A33054" s="489" t="str">
        <f t="shared" si="516"/>
        <v>2371600152訪問介護</v>
      </c>
      <c r="B33054" s="489">
        <v>2371600152</v>
      </c>
      <c r="C33054" s="489" t="s">
        <v>140</v>
      </c>
      <c r="D33054" s="489" t="s">
        <v>8034</v>
      </c>
    </row>
    <row r="33055" spans="1:4">
      <c r="A33055" s="489" t="str">
        <f t="shared" si="516"/>
        <v>2371600152訪問介護</v>
      </c>
      <c r="B33055" s="489">
        <v>2371600152</v>
      </c>
      <c r="C33055" s="489" t="s">
        <v>140</v>
      </c>
      <c r="D33055" s="489" t="s">
        <v>8034</v>
      </c>
    </row>
    <row r="33056" spans="1:4">
      <c r="A33056" s="489" t="str">
        <f t="shared" si="516"/>
        <v>2371600186居宅介護支援</v>
      </c>
      <c r="B33056" s="489">
        <v>2371600186</v>
      </c>
      <c r="C33056" s="489" t="s">
        <v>2519</v>
      </c>
      <c r="D33056" s="489" t="s">
        <v>8035</v>
      </c>
    </row>
    <row r="33057" spans="1:4">
      <c r="A33057" s="489" t="str">
        <f t="shared" si="516"/>
        <v>2371600194介護予防短期入所生活介護</v>
      </c>
      <c r="B33057" s="489">
        <v>2371600194</v>
      </c>
      <c r="C33057" s="489" t="s">
        <v>2093</v>
      </c>
      <c r="D33057" s="489" t="s">
        <v>8036</v>
      </c>
    </row>
    <row r="33058" spans="1:4">
      <c r="A33058" s="489" t="str">
        <f t="shared" si="516"/>
        <v>2371600194短期入所生活介護</v>
      </c>
      <c r="B33058" s="489">
        <v>2371600194</v>
      </c>
      <c r="C33058" s="489" t="s">
        <v>2092</v>
      </c>
      <c r="D33058" s="489" t="s">
        <v>8036</v>
      </c>
    </row>
    <row r="33059" spans="1:4">
      <c r="A33059" s="489" t="str">
        <f t="shared" si="516"/>
        <v>2371600202介護予防支援</v>
      </c>
      <c r="B33059" s="489">
        <v>2371600202</v>
      </c>
      <c r="C33059" s="489" t="s">
        <v>2520</v>
      </c>
      <c r="D33059" s="489" t="s">
        <v>8037</v>
      </c>
    </row>
    <row r="33060" spans="1:4">
      <c r="A33060" s="489" t="str">
        <f t="shared" si="516"/>
        <v>2371600202居宅介護支援</v>
      </c>
      <c r="B33060" s="489">
        <v>2371600202</v>
      </c>
      <c r="C33060" s="489" t="s">
        <v>2519</v>
      </c>
      <c r="D33060" s="489" t="s">
        <v>8037</v>
      </c>
    </row>
    <row r="33061" spans="1:4">
      <c r="A33061" s="489" t="str">
        <f t="shared" si="516"/>
        <v>2371600210通所介護</v>
      </c>
      <c r="B33061" s="489">
        <v>2371600210</v>
      </c>
      <c r="C33061" s="489" t="s">
        <v>158</v>
      </c>
      <c r="D33061" s="489" t="s">
        <v>8038</v>
      </c>
    </row>
    <row r="33062" spans="1:4">
      <c r="A33062" s="489" t="str">
        <f t="shared" si="516"/>
        <v>2371600210通所型サービス（独自）</v>
      </c>
      <c r="B33062" s="489">
        <v>2371600210</v>
      </c>
      <c r="C33062" s="489" t="s">
        <v>2570</v>
      </c>
      <c r="D33062" s="489" t="s">
        <v>8038</v>
      </c>
    </row>
    <row r="33063" spans="1:4">
      <c r="A33063" s="489" t="str">
        <f t="shared" si="516"/>
        <v>2371600228介護予防短期入所生活介護</v>
      </c>
      <c r="B33063" s="489">
        <v>2371600228</v>
      </c>
      <c r="C33063" s="489" t="s">
        <v>2093</v>
      </c>
      <c r="D33063" s="489" t="s">
        <v>8039</v>
      </c>
    </row>
    <row r="33064" spans="1:4">
      <c r="A33064" s="489" t="str">
        <f t="shared" si="516"/>
        <v>2371600228介護予防短期入所生活介護</v>
      </c>
      <c r="B33064" s="489">
        <v>2371600228</v>
      </c>
      <c r="C33064" s="489" t="s">
        <v>2093</v>
      </c>
      <c r="D33064" s="489" t="s">
        <v>8039</v>
      </c>
    </row>
    <row r="33065" spans="1:4">
      <c r="A33065" s="489" t="str">
        <f t="shared" si="516"/>
        <v>2371600228短期入所生活介護</v>
      </c>
      <c r="B33065" s="489">
        <v>2371600228</v>
      </c>
      <c r="C33065" s="489" t="s">
        <v>2092</v>
      </c>
      <c r="D33065" s="489" t="s">
        <v>8039</v>
      </c>
    </row>
    <row r="33066" spans="1:4">
      <c r="A33066" s="489" t="str">
        <f t="shared" si="516"/>
        <v>2371600228短期入所生活介護</v>
      </c>
      <c r="B33066" s="489">
        <v>2371600228</v>
      </c>
      <c r="C33066" s="489" t="s">
        <v>2092</v>
      </c>
      <c r="D33066" s="489" t="s">
        <v>8039</v>
      </c>
    </row>
    <row r="33067" spans="1:4">
      <c r="A33067" s="489" t="str">
        <f t="shared" si="516"/>
        <v>2371600236通所介護</v>
      </c>
      <c r="B33067" s="489">
        <v>2371600236</v>
      </c>
      <c r="C33067" s="489" t="s">
        <v>158</v>
      </c>
      <c r="D33067" s="489" t="s">
        <v>8040</v>
      </c>
    </row>
    <row r="33068" spans="1:4">
      <c r="A33068" s="489" t="str">
        <f t="shared" si="516"/>
        <v>2371600236通所型サービス（独自）</v>
      </c>
      <c r="B33068" s="489">
        <v>2371600236</v>
      </c>
      <c r="C33068" s="489" t="s">
        <v>2570</v>
      </c>
      <c r="D33068" s="489" t="s">
        <v>8040</v>
      </c>
    </row>
    <row r="33069" spans="1:4">
      <c r="A33069" s="489" t="str">
        <f t="shared" si="516"/>
        <v>2371600244訪問介護</v>
      </c>
      <c r="B33069" s="489">
        <v>2371600244</v>
      </c>
      <c r="C33069" s="489" t="s">
        <v>140</v>
      </c>
      <c r="D33069" s="489" t="s">
        <v>8041</v>
      </c>
    </row>
    <row r="33070" spans="1:4">
      <c r="A33070" s="489" t="str">
        <f t="shared" si="516"/>
        <v>2371600244訪問介護</v>
      </c>
      <c r="B33070" s="489">
        <v>2371600244</v>
      </c>
      <c r="C33070" s="489" t="s">
        <v>140</v>
      </c>
      <c r="D33070" s="489" t="s">
        <v>8041</v>
      </c>
    </row>
    <row r="33071" spans="1:4">
      <c r="A33071" s="489" t="str">
        <f t="shared" si="516"/>
        <v>2371600244訪問型サービス（独自）</v>
      </c>
      <c r="B33071" s="489">
        <v>2371600244</v>
      </c>
      <c r="C33071" s="489" t="s">
        <v>2571</v>
      </c>
      <c r="D33071" s="489" t="s">
        <v>8041</v>
      </c>
    </row>
    <row r="33072" spans="1:4">
      <c r="A33072" s="489" t="str">
        <f t="shared" si="516"/>
        <v>2371600251通所介護</v>
      </c>
      <c r="B33072" s="489">
        <v>2371600251</v>
      </c>
      <c r="C33072" s="489" t="s">
        <v>158</v>
      </c>
      <c r="D33072" s="489" t="s">
        <v>8042</v>
      </c>
    </row>
    <row r="33073" spans="1:4">
      <c r="A33073" s="489" t="str">
        <f t="shared" si="516"/>
        <v>2371600251通所型サービス（独自）</v>
      </c>
      <c r="B33073" s="489">
        <v>2371600251</v>
      </c>
      <c r="C33073" s="489" t="s">
        <v>2570</v>
      </c>
      <c r="D33073" s="489" t="s">
        <v>8042</v>
      </c>
    </row>
    <row r="33074" spans="1:4">
      <c r="A33074" s="489" t="str">
        <f t="shared" si="516"/>
        <v>2371600269介護予防短期入所生活介護</v>
      </c>
      <c r="B33074" s="489">
        <v>2371600269</v>
      </c>
      <c r="C33074" s="489" t="s">
        <v>2093</v>
      </c>
      <c r="D33074" s="489" t="s">
        <v>8043</v>
      </c>
    </row>
    <row r="33075" spans="1:4">
      <c r="A33075" s="489" t="str">
        <f t="shared" si="516"/>
        <v>2371600269介護予防短期入所生活介護</v>
      </c>
      <c r="B33075" s="489">
        <v>2371600269</v>
      </c>
      <c r="C33075" s="489" t="s">
        <v>2093</v>
      </c>
      <c r="D33075" s="489" t="s">
        <v>8043</v>
      </c>
    </row>
    <row r="33076" spans="1:4">
      <c r="A33076" s="489" t="str">
        <f t="shared" si="516"/>
        <v>2371600269短期入所生活介護</v>
      </c>
      <c r="B33076" s="489">
        <v>2371600269</v>
      </c>
      <c r="C33076" s="489" t="s">
        <v>2092</v>
      </c>
      <c r="D33076" s="489" t="s">
        <v>8043</v>
      </c>
    </row>
    <row r="33077" spans="1:4">
      <c r="A33077" s="489" t="str">
        <f t="shared" si="516"/>
        <v>2371600269短期入所生活介護</v>
      </c>
      <c r="B33077" s="489">
        <v>2371600269</v>
      </c>
      <c r="C33077" s="489" t="s">
        <v>2092</v>
      </c>
      <c r="D33077" s="489" t="s">
        <v>8043</v>
      </c>
    </row>
    <row r="33078" spans="1:4">
      <c r="A33078" s="489" t="str">
        <f t="shared" si="516"/>
        <v>2371600343介護老人福祉施設</v>
      </c>
      <c r="B33078" s="489">
        <v>2371600343</v>
      </c>
      <c r="C33078" s="489" t="s">
        <v>1921</v>
      </c>
      <c r="D33078" s="489" t="s">
        <v>8044</v>
      </c>
    </row>
    <row r="33079" spans="1:4">
      <c r="A33079" s="489" t="str">
        <f t="shared" si="516"/>
        <v>2371600343介護老人福祉施設</v>
      </c>
      <c r="B33079" s="489">
        <v>2371600343</v>
      </c>
      <c r="C33079" s="489" t="s">
        <v>1921</v>
      </c>
      <c r="D33079" s="489" t="s">
        <v>8044</v>
      </c>
    </row>
    <row r="33080" spans="1:4">
      <c r="A33080" s="489" t="str">
        <f t="shared" si="516"/>
        <v>2371600368訪問介護</v>
      </c>
      <c r="B33080" s="489">
        <v>2371600368</v>
      </c>
      <c r="C33080" s="489" t="s">
        <v>140</v>
      </c>
      <c r="D33080" s="489" t="s">
        <v>8045</v>
      </c>
    </row>
    <row r="33081" spans="1:4">
      <c r="A33081" s="489" t="str">
        <f t="shared" si="516"/>
        <v>2371600368訪問介護</v>
      </c>
      <c r="B33081" s="489">
        <v>2371600368</v>
      </c>
      <c r="C33081" s="489" t="s">
        <v>140</v>
      </c>
      <c r="D33081" s="489" t="s">
        <v>8045</v>
      </c>
    </row>
    <row r="33082" spans="1:4">
      <c r="A33082" s="489" t="str">
        <f t="shared" si="516"/>
        <v>2371600368訪問介護</v>
      </c>
      <c r="B33082" s="489">
        <v>2371600368</v>
      </c>
      <c r="C33082" s="489" t="s">
        <v>140</v>
      </c>
      <c r="D33082" s="489" t="s">
        <v>8045</v>
      </c>
    </row>
    <row r="33083" spans="1:4">
      <c r="A33083" s="489" t="str">
        <f t="shared" si="516"/>
        <v>2371600368訪問型サービス（独自）</v>
      </c>
      <c r="B33083" s="489">
        <v>2371600368</v>
      </c>
      <c r="C33083" s="489" t="s">
        <v>2571</v>
      </c>
      <c r="D33083" s="489" t="s">
        <v>8045</v>
      </c>
    </row>
    <row r="33084" spans="1:4">
      <c r="A33084" s="489" t="str">
        <f t="shared" si="516"/>
        <v>2371600392居宅介護支援</v>
      </c>
      <c r="B33084" s="489">
        <v>2371600392</v>
      </c>
      <c r="C33084" s="489" t="s">
        <v>2519</v>
      </c>
      <c r="D33084" s="489" t="s">
        <v>8046</v>
      </c>
    </row>
    <row r="33085" spans="1:4">
      <c r="A33085" s="489" t="str">
        <f t="shared" si="516"/>
        <v>2371600426介護予防認知症対応型共同生活介護（短期利用型）</v>
      </c>
      <c r="B33085" s="489">
        <v>2371600426</v>
      </c>
      <c r="C33085" s="489" t="s">
        <v>19398</v>
      </c>
      <c r="D33085" s="489" t="s">
        <v>8047</v>
      </c>
    </row>
    <row r="33086" spans="1:4">
      <c r="A33086" s="489" t="str">
        <f t="shared" si="516"/>
        <v>2371600426介護予防認知症対応型共同生活介護</v>
      </c>
      <c r="B33086" s="489">
        <v>2371600426</v>
      </c>
      <c r="C33086" s="489" t="s">
        <v>2088</v>
      </c>
      <c r="D33086" s="489" t="s">
        <v>8047</v>
      </c>
    </row>
    <row r="33087" spans="1:4">
      <c r="A33087" s="489" t="str">
        <f t="shared" si="516"/>
        <v>2371600426認知症対応型共同生活介護（短期利用型）</v>
      </c>
      <c r="B33087" s="489">
        <v>2371600426</v>
      </c>
      <c r="C33087" s="489" t="s">
        <v>19399</v>
      </c>
      <c r="D33087" s="489" t="s">
        <v>8047</v>
      </c>
    </row>
    <row r="33088" spans="1:4">
      <c r="A33088" s="489" t="str">
        <f t="shared" si="516"/>
        <v>2371600426認知症対応型共同生活介護</v>
      </c>
      <c r="B33088" s="489">
        <v>2371600426</v>
      </c>
      <c r="C33088" s="489" t="s">
        <v>2087</v>
      </c>
      <c r="D33088" s="489" t="s">
        <v>8047</v>
      </c>
    </row>
    <row r="33089" spans="1:4">
      <c r="A33089" s="489" t="str">
        <f t="shared" si="516"/>
        <v>2371600434通所介護</v>
      </c>
      <c r="B33089" s="489">
        <v>2371600434</v>
      </c>
      <c r="C33089" s="489" t="s">
        <v>158</v>
      </c>
      <c r="D33089" s="489" t="s">
        <v>8048</v>
      </c>
    </row>
    <row r="33090" spans="1:4">
      <c r="A33090" s="489" t="str">
        <f t="shared" ref="A33090:A33153" si="517">B33090&amp;C33090</f>
        <v>2371600434訪問介護</v>
      </c>
      <c r="B33090" s="489">
        <v>2371600434</v>
      </c>
      <c r="C33090" s="489" t="s">
        <v>140</v>
      </c>
      <c r="D33090" s="489" t="s">
        <v>8048</v>
      </c>
    </row>
    <row r="33091" spans="1:4">
      <c r="A33091" s="489" t="str">
        <f t="shared" si="517"/>
        <v>2371600434訪問介護</v>
      </c>
      <c r="B33091" s="489">
        <v>2371600434</v>
      </c>
      <c r="C33091" s="489" t="s">
        <v>140</v>
      </c>
      <c r="D33091" s="489" t="s">
        <v>8048</v>
      </c>
    </row>
    <row r="33092" spans="1:4">
      <c r="A33092" s="489" t="str">
        <f t="shared" si="517"/>
        <v>2371600517訪問介護</v>
      </c>
      <c r="B33092" s="489">
        <v>2371600517</v>
      </c>
      <c r="C33092" s="489" t="s">
        <v>140</v>
      </c>
      <c r="D33092" s="489" t="s">
        <v>8049</v>
      </c>
    </row>
    <row r="33093" spans="1:4">
      <c r="A33093" s="489" t="str">
        <f t="shared" si="517"/>
        <v>2371600517訪問介護</v>
      </c>
      <c r="B33093" s="489">
        <v>2371600517</v>
      </c>
      <c r="C33093" s="489" t="s">
        <v>140</v>
      </c>
      <c r="D33093" s="489" t="s">
        <v>8049</v>
      </c>
    </row>
    <row r="33094" spans="1:4">
      <c r="A33094" s="489" t="str">
        <f t="shared" si="517"/>
        <v>2371600517訪問型サービス（独自）</v>
      </c>
      <c r="B33094" s="489">
        <v>2371600517</v>
      </c>
      <c r="C33094" s="489" t="s">
        <v>2571</v>
      </c>
      <c r="D33094" s="489" t="s">
        <v>8049</v>
      </c>
    </row>
    <row r="33095" spans="1:4">
      <c r="A33095" s="489" t="str">
        <f t="shared" si="517"/>
        <v>2371600525介護老人福祉施設</v>
      </c>
      <c r="B33095" s="489">
        <v>2371600525</v>
      </c>
      <c r="C33095" s="489" t="s">
        <v>1921</v>
      </c>
      <c r="D33095" s="489" t="s">
        <v>8050</v>
      </c>
    </row>
    <row r="33096" spans="1:4">
      <c r="A33096" s="489" t="str">
        <f t="shared" si="517"/>
        <v>2371600525介護老人福祉施設</v>
      </c>
      <c r="B33096" s="489">
        <v>2371600525</v>
      </c>
      <c r="C33096" s="489" t="s">
        <v>1921</v>
      </c>
      <c r="D33096" s="489" t="s">
        <v>8050</v>
      </c>
    </row>
    <row r="33097" spans="1:4">
      <c r="A33097" s="489" t="str">
        <f t="shared" si="517"/>
        <v>2371600533介護予防短期入所生活介護</v>
      </c>
      <c r="B33097" s="489">
        <v>2371600533</v>
      </c>
      <c r="C33097" s="489" t="s">
        <v>2093</v>
      </c>
      <c r="D33097" s="489" t="s">
        <v>8051</v>
      </c>
    </row>
    <row r="33098" spans="1:4">
      <c r="A33098" s="489" t="str">
        <f t="shared" si="517"/>
        <v>2371600533短期入所生活介護</v>
      </c>
      <c r="B33098" s="489">
        <v>2371600533</v>
      </c>
      <c r="C33098" s="489" t="s">
        <v>2092</v>
      </c>
      <c r="D33098" s="489" t="s">
        <v>8051</v>
      </c>
    </row>
    <row r="33099" spans="1:4">
      <c r="A33099" s="489" t="str">
        <f t="shared" si="517"/>
        <v>2371600566居宅介護支援</v>
      </c>
      <c r="B33099" s="489">
        <v>2371600566</v>
      </c>
      <c r="C33099" s="489" t="s">
        <v>2519</v>
      </c>
      <c r="D33099" s="489" t="s">
        <v>8052</v>
      </c>
    </row>
    <row r="33100" spans="1:4">
      <c r="A33100" s="489" t="str">
        <f t="shared" si="517"/>
        <v>2371600624居宅介護支援</v>
      </c>
      <c r="B33100" s="489">
        <v>2371600624</v>
      </c>
      <c r="C33100" s="489" t="s">
        <v>2519</v>
      </c>
      <c r="D33100" s="489" t="s">
        <v>8053</v>
      </c>
    </row>
    <row r="33101" spans="1:4">
      <c r="A33101" s="489" t="str">
        <f t="shared" si="517"/>
        <v>2371600640介護予防認知症対応型共同生活介護</v>
      </c>
      <c r="B33101" s="489">
        <v>2371600640</v>
      </c>
      <c r="C33101" s="489" t="s">
        <v>2088</v>
      </c>
      <c r="D33101" s="489" t="s">
        <v>8054</v>
      </c>
    </row>
    <row r="33102" spans="1:4">
      <c r="A33102" s="489" t="str">
        <f t="shared" si="517"/>
        <v>2371600640認知症対応型共同生活介護</v>
      </c>
      <c r="B33102" s="489">
        <v>2371600640</v>
      </c>
      <c r="C33102" s="489" t="s">
        <v>2087</v>
      </c>
      <c r="D33102" s="489" t="s">
        <v>8054</v>
      </c>
    </row>
    <row r="33103" spans="1:4">
      <c r="A33103" s="489" t="str">
        <f t="shared" si="517"/>
        <v>2371600657地域密着型通所介護</v>
      </c>
      <c r="B33103" s="489">
        <v>2371600657</v>
      </c>
      <c r="C33103" s="489" t="s">
        <v>161</v>
      </c>
      <c r="D33103" s="489" t="s">
        <v>8054</v>
      </c>
    </row>
    <row r="33104" spans="1:4">
      <c r="A33104" s="489" t="str">
        <f t="shared" si="517"/>
        <v>2371600657通所型サービス（独自）</v>
      </c>
      <c r="B33104" s="489">
        <v>2371600657</v>
      </c>
      <c r="C33104" s="489" t="s">
        <v>2570</v>
      </c>
      <c r="D33104" s="489" t="s">
        <v>8054</v>
      </c>
    </row>
    <row r="33105" spans="1:4">
      <c r="A33105" s="489" t="str">
        <f t="shared" si="517"/>
        <v>2371600665地域密着型通所介護</v>
      </c>
      <c r="B33105" s="489">
        <v>2371600665</v>
      </c>
      <c r="C33105" s="489" t="s">
        <v>161</v>
      </c>
      <c r="D33105" s="489" t="s">
        <v>8055</v>
      </c>
    </row>
    <row r="33106" spans="1:4">
      <c r="A33106" s="489" t="str">
        <f t="shared" si="517"/>
        <v>2371600665通所型サービス（独自）</v>
      </c>
      <c r="B33106" s="489">
        <v>2371600665</v>
      </c>
      <c r="C33106" s="489" t="s">
        <v>2570</v>
      </c>
      <c r="D33106" s="489" t="s">
        <v>8055</v>
      </c>
    </row>
    <row r="33107" spans="1:4">
      <c r="A33107" s="489" t="str">
        <f t="shared" si="517"/>
        <v>2371600715訪問介護</v>
      </c>
      <c r="B33107" s="489">
        <v>2371600715</v>
      </c>
      <c r="C33107" s="489" t="s">
        <v>140</v>
      </c>
      <c r="D33107" s="489" t="s">
        <v>8056</v>
      </c>
    </row>
    <row r="33108" spans="1:4">
      <c r="A33108" s="489" t="str">
        <f t="shared" si="517"/>
        <v>2371600715訪問介護</v>
      </c>
      <c r="B33108" s="489">
        <v>2371600715</v>
      </c>
      <c r="C33108" s="489" t="s">
        <v>140</v>
      </c>
      <c r="D33108" s="489" t="s">
        <v>8056</v>
      </c>
    </row>
    <row r="33109" spans="1:4">
      <c r="A33109" s="489" t="str">
        <f t="shared" si="517"/>
        <v>2371600715訪問型サービス（独自）</v>
      </c>
      <c r="B33109" s="489">
        <v>2371600715</v>
      </c>
      <c r="C33109" s="489" t="s">
        <v>2571</v>
      </c>
      <c r="D33109" s="489" t="s">
        <v>8056</v>
      </c>
    </row>
    <row r="33110" spans="1:4">
      <c r="A33110" s="489" t="str">
        <f t="shared" si="517"/>
        <v>2371600731介護予防認知症対応型共同生活介護</v>
      </c>
      <c r="B33110" s="489">
        <v>2371600731</v>
      </c>
      <c r="C33110" s="489" t="s">
        <v>2088</v>
      </c>
      <c r="D33110" s="489" t="s">
        <v>8057</v>
      </c>
    </row>
    <row r="33111" spans="1:4">
      <c r="A33111" s="489" t="str">
        <f t="shared" si="517"/>
        <v>2371600731認知症対応型共同生活介護</v>
      </c>
      <c r="B33111" s="489">
        <v>2371600731</v>
      </c>
      <c r="C33111" s="489" t="s">
        <v>2087</v>
      </c>
      <c r="D33111" s="489" t="s">
        <v>8057</v>
      </c>
    </row>
    <row r="33112" spans="1:4">
      <c r="A33112" s="489" t="str">
        <f t="shared" si="517"/>
        <v>2371600749地域密着型通所介護</v>
      </c>
      <c r="B33112" s="489">
        <v>2371600749</v>
      </c>
      <c r="C33112" s="489" t="s">
        <v>161</v>
      </c>
      <c r="D33112" s="489" t="s">
        <v>8058</v>
      </c>
    </row>
    <row r="33113" spans="1:4">
      <c r="A33113" s="489" t="str">
        <f t="shared" si="517"/>
        <v>2371600749通所型サービス（独自）</v>
      </c>
      <c r="B33113" s="489">
        <v>2371600749</v>
      </c>
      <c r="C33113" s="489" t="s">
        <v>2570</v>
      </c>
      <c r="D33113" s="489" t="s">
        <v>8058</v>
      </c>
    </row>
    <row r="33114" spans="1:4">
      <c r="A33114" s="489" t="str">
        <f t="shared" si="517"/>
        <v>2371600863居宅介護支援</v>
      </c>
      <c r="B33114" s="489">
        <v>2371600863</v>
      </c>
      <c r="C33114" s="489" t="s">
        <v>2519</v>
      </c>
      <c r="D33114" s="489" t="s">
        <v>8059</v>
      </c>
    </row>
    <row r="33115" spans="1:4">
      <c r="A33115" s="489" t="str">
        <f t="shared" si="517"/>
        <v>2371600871介護予防特定施設入居者生活介護</v>
      </c>
      <c r="B33115" s="489">
        <v>2371600871</v>
      </c>
      <c r="C33115" s="489" t="s">
        <v>2514</v>
      </c>
      <c r="D33115" s="489" t="s">
        <v>8060</v>
      </c>
    </row>
    <row r="33116" spans="1:4">
      <c r="A33116" s="489" t="str">
        <f t="shared" si="517"/>
        <v>2371600871特定施設入居者生活介護</v>
      </c>
      <c r="B33116" s="489">
        <v>2371600871</v>
      </c>
      <c r="C33116" s="489" t="s">
        <v>2513</v>
      </c>
      <c r="D33116" s="489" t="s">
        <v>8060</v>
      </c>
    </row>
    <row r="33117" spans="1:4">
      <c r="A33117" s="489" t="str">
        <f t="shared" si="517"/>
        <v>2371600939介護予防認知症対応型共同生活介護</v>
      </c>
      <c r="B33117" s="489">
        <v>2371600939</v>
      </c>
      <c r="C33117" s="489" t="s">
        <v>2088</v>
      </c>
      <c r="D33117" s="489" t="s">
        <v>8061</v>
      </c>
    </row>
    <row r="33118" spans="1:4">
      <c r="A33118" s="489" t="str">
        <f t="shared" si="517"/>
        <v>2371600939認知症対応型共同生活介護</v>
      </c>
      <c r="B33118" s="489">
        <v>2371600939</v>
      </c>
      <c r="C33118" s="489" t="s">
        <v>2087</v>
      </c>
      <c r="D33118" s="489" t="s">
        <v>8061</v>
      </c>
    </row>
    <row r="33119" spans="1:4">
      <c r="A33119" s="489" t="str">
        <f t="shared" si="517"/>
        <v>2371600962通所介護</v>
      </c>
      <c r="B33119" s="489">
        <v>2371600962</v>
      </c>
      <c r="C33119" s="489" t="s">
        <v>158</v>
      </c>
      <c r="D33119" s="489" t="s">
        <v>8062</v>
      </c>
    </row>
    <row r="33120" spans="1:4">
      <c r="A33120" s="489" t="str">
        <f t="shared" si="517"/>
        <v>2371600962通所型サービス（独自）</v>
      </c>
      <c r="B33120" s="489">
        <v>2371600962</v>
      </c>
      <c r="C33120" s="489" t="s">
        <v>2570</v>
      </c>
      <c r="D33120" s="489" t="s">
        <v>8062</v>
      </c>
    </row>
    <row r="33121" spans="1:4">
      <c r="A33121" s="489" t="str">
        <f t="shared" si="517"/>
        <v>2371601028通所介護</v>
      </c>
      <c r="B33121" s="489">
        <v>2371601028</v>
      </c>
      <c r="C33121" s="489" t="s">
        <v>158</v>
      </c>
      <c r="D33121" s="489" t="s">
        <v>8063</v>
      </c>
    </row>
    <row r="33122" spans="1:4">
      <c r="A33122" s="489" t="str">
        <f t="shared" si="517"/>
        <v>2371601028通所型サービス（独自）</v>
      </c>
      <c r="B33122" s="489">
        <v>2371601028</v>
      </c>
      <c r="C33122" s="489" t="s">
        <v>2570</v>
      </c>
      <c r="D33122" s="489" t="s">
        <v>8063</v>
      </c>
    </row>
    <row r="33123" spans="1:4">
      <c r="A33123" s="489" t="str">
        <f t="shared" si="517"/>
        <v>2371601036介護予防通所リハビリテーション</v>
      </c>
      <c r="B33123" s="489">
        <v>2371601036</v>
      </c>
      <c r="C33123" s="489" t="s">
        <v>2512</v>
      </c>
      <c r="D33123" s="489" t="s">
        <v>19350</v>
      </c>
    </row>
    <row r="33124" spans="1:4">
      <c r="A33124" s="489" t="str">
        <f t="shared" si="517"/>
        <v>2371601036通所リハビリテーション</v>
      </c>
      <c r="B33124" s="489">
        <v>2371601036</v>
      </c>
      <c r="C33124" s="489" t="s">
        <v>2511</v>
      </c>
      <c r="D33124" s="489" t="s">
        <v>19350</v>
      </c>
    </row>
    <row r="33125" spans="1:4">
      <c r="A33125" s="489" t="str">
        <f t="shared" si="517"/>
        <v>2371601036通所リハビリテーション</v>
      </c>
      <c r="B33125" s="489">
        <v>2371601036</v>
      </c>
      <c r="C33125" s="489" t="s">
        <v>2511</v>
      </c>
      <c r="D33125" s="489" t="s">
        <v>19350</v>
      </c>
    </row>
    <row r="33126" spans="1:4">
      <c r="A33126" s="489" t="str">
        <f t="shared" si="517"/>
        <v>2371601077居宅介護支援</v>
      </c>
      <c r="B33126" s="489">
        <v>2371601077</v>
      </c>
      <c r="C33126" s="489" t="s">
        <v>2519</v>
      </c>
      <c r="D33126" s="489" t="s">
        <v>8064</v>
      </c>
    </row>
    <row r="33127" spans="1:4">
      <c r="A33127" s="489" t="str">
        <f t="shared" si="517"/>
        <v>2371601085通所介護</v>
      </c>
      <c r="B33127" s="489">
        <v>2371601085</v>
      </c>
      <c r="C33127" s="489" t="s">
        <v>158</v>
      </c>
      <c r="D33127" s="489" t="s">
        <v>8065</v>
      </c>
    </row>
    <row r="33128" spans="1:4">
      <c r="A33128" s="489" t="str">
        <f t="shared" si="517"/>
        <v>2371601085通所型サービス（独自）</v>
      </c>
      <c r="B33128" s="489">
        <v>2371601085</v>
      </c>
      <c r="C33128" s="489" t="s">
        <v>2570</v>
      </c>
      <c r="D33128" s="489" t="s">
        <v>8065</v>
      </c>
    </row>
    <row r="33129" spans="1:4">
      <c r="A33129" s="489" t="str">
        <f t="shared" si="517"/>
        <v>2371601119居宅介護支援</v>
      </c>
      <c r="B33129" s="489">
        <v>2371601119</v>
      </c>
      <c r="C33129" s="489" t="s">
        <v>2519</v>
      </c>
      <c r="D33129" s="489" t="s">
        <v>8066</v>
      </c>
    </row>
    <row r="33130" spans="1:4">
      <c r="A33130" s="489" t="str">
        <f t="shared" si="517"/>
        <v>2371601150介護予防認知症対応型共同生活介護</v>
      </c>
      <c r="B33130" s="489">
        <v>2371601150</v>
      </c>
      <c r="C33130" s="489" t="s">
        <v>2088</v>
      </c>
      <c r="D33130" s="489" t="s">
        <v>8067</v>
      </c>
    </row>
    <row r="33131" spans="1:4">
      <c r="A33131" s="489" t="str">
        <f t="shared" si="517"/>
        <v>2371601150認知症対応型共同生活介護</v>
      </c>
      <c r="B33131" s="489">
        <v>2371601150</v>
      </c>
      <c r="C33131" s="489" t="s">
        <v>2087</v>
      </c>
      <c r="D33131" s="489" t="s">
        <v>8067</v>
      </c>
    </row>
    <row r="33132" spans="1:4">
      <c r="A33132" s="489" t="str">
        <f t="shared" si="517"/>
        <v>2371601176訪問介護</v>
      </c>
      <c r="B33132" s="489">
        <v>2371601176</v>
      </c>
      <c r="C33132" s="489" t="s">
        <v>140</v>
      </c>
      <c r="D33132" s="489" t="s">
        <v>8068</v>
      </c>
    </row>
    <row r="33133" spans="1:4">
      <c r="A33133" s="489" t="str">
        <f t="shared" si="517"/>
        <v>2371601176訪問介護</v>
      </c>
      <c r="B33133" s="489">
        <v>2371601176</v>
      </c>
      <c r="C33133" s="489" t="s">
        <v>140</v>
      </c>
      <c r="D33133" s="489" t="s">
        <v>8068</v>
      </c>
    </row>
    <row r="33134" spans="1:4">
      <c r="A33134" s="489" t="str">
        <f t="shared" si="517"/>
        <v>2371601176訪問型サービス（独自）</v>
      </c>
      <c r="B33134" s="489">
        <v>2371601176</v>
      </c>
      <c r="C33134" s="489" t="s">
        <v>2571</v>
      </c>
      <c r="D33134" s="489" t="s">
        <v>8068</v>
      </c>
    </row>
    <row r="33135" spans="1:4">
      <c r="A33135" s="489" t="str">
        <f t="shared" si="517"/>
        <v>2371601184介護予防認知症対応型共同生活介護</v>
      </c>
      <c r="B33135" s="489">
        <v>2371601184</v>
      </c>
      <c r="C33135" s="489" t="s">
        <v>2088</v>
      </c>
      <c r="D33135" s="489" t="s">
        <v>8069</v>
      </c>
    </row>
    <row r="33136" spans="1:4">
      <c r="A33136" s="489" t="str">
        <f t="shared" si="517"/>
        <v>2371601184認知症対応型共同生活介護</v>
      </c>
      <c r="B33136" s="489">
        <v>2371601184</v>
      </c>
      <c r="C33136" s="489" t="s">
        <v>2087</v>
      </c>
      <c r="D33136" s="489" t="s">
        <v>8069</v>
      </c>
    </row>
    <row r="33137" spans="1:4">
      <c r="A33137" s="489" t="str">
        <f t="shared" si="517"/>
        <v>2371601200地域密着型通所介護</v>
      </c>
      <c r="B33137" s="489">
        <v>2371601200</v>
      </c>
      <c r="C33137" s="489" t="s">
        <v>161</v>
      </c>
      <c r="D33137" s="489" t="s">
        <v>8070</v>
      </c>
    </row>
    <row r="33138" spans="1:4">
      <c r="A33138" s="489" t="str">
        <f t="shared" si="517"/>
        <v>2371601200通所型サービス（独自）</v>
      </c>
      <c r="B33138" s="489">
        <v>2371601200</v>
      </c>
      <c r="C33138" s="489" t="s">
        <v>2570</v>
      </c>
      <c r="D33138" s="489" t="s">
        <v>8070</v>
      </c>
    </row>
    <row r="33139" spans="1:4">
      <c r="A33139" s="489" t="str">
        <f t="shared" si="517"/>
        <v>2371601218介護予防認知症対応型共同生活介護</v>
      </c>
      <c r="B33139" s="489">
        <v>2371601218</v>
      </c>
      <c r="C33139" s="489" t="s">
        <v>2088</v>
      </c>
      <c r="D33139" s="489" t="s">
        <v>8071</v>
      </c>
    </row>
    <row r="33140" spans="1:4">
      <c r="A33140" s="489" t="str">
        <f t="shared" si="517"/>
        <v>2371601218認知症対応型共同生活介護</v>
      </c>
      <c r="B33140" s="489">
        <v>2371601218</v>
      </c>
      <c r="C33140" s="489" t="s">
        <v>2087</v>
      </c>
      <c r="D33140" s="489" t="s">
        <v>8071</v>
      </c>
    </row>
    <row r="33141" spans="1:4">
      <c r="A33141" s="489" t="str">
        <f t="shared" si="517"/>
        <v>2371601226介護予防認知症対応型共同生活介護</v>
      </c>
      <c r="B33141" s="489">
        <v>2371601226</v>
      </c>
      <c r="C33141" s="489" t="s">
        <v>2088</v>
      </c>
      <c r="D33141" s="489" t="s">
        <v>8072</v>
      </c>
    </row>
    <row r="33142" spans="1:4">
      <c r="A33142" s="489" t="str">
        <f t="shared" si="517"/>
        <v>2371601226認知症対応型共同生活介護</v>
      </c>
      <c r="B33142" s="489">
        <v>2371601226</v>
      </c>
      <c r="C33142" s="489" t="s">
        <v>2087</v>
      </c>
      <c r="D33142" s="489" t="s">
        <v>8072</v>
      </c>
    </row>
    <row r="33143" spans="1:4">
      <c r="A33143" s="489" t="str">
        <f t="shared" si="517"/>
        <v>2371601234介護予防認知症対応型共同生活介護</v>
      </c>
      <c r="B33143" s="489">
        <v>2371601234</v>
      </c>
      <c r="C33143" s="489" t="s">
        <v>2088</v>
      </c>
      <c r="D33143" s="489" t="s">
        <v>8073</v>
      </c>
    </row>
    <row r="33144" spans="1:4">
      <c r="A33144" s="489" t="str">
        <f t="shared" si="517"/>
        <v>2371601234認知症対応型共同生活介護</v>
      </c>
      <c r="B33144" s="489">
        <v>2371601234</v>
      </c>
      <c r="C33144" s="489" t="s">
        <v>2087</v>
      </c>
      <c r="D33144" s="489" t="s">
        <v>8073</v>
      </c>
    </row>
    <row r="33145" spans="1:4">
      <c r="A33145" s="489" t="str">
        <f t="shared" si="517"/>
        <v>2371601267訪問介護</v>
      </c>
      <c r="B33145" s="489">
        <v>2371601267</v>
      </c>
      <c r="C33145" s="489" t="s">
        <v>140</v>
      </c>
      <c r="D33145" s="489" t="s">
        <v>8074</v>
      </c>
    </row>
    <row r="33146" spans="1:4">
      <c r="A33146" s="489" t="str">
        <f t="shared" si="517"/>
        <v>2371601267訪問介護</v>
      </c>
      <c r="B33146" s="489">
        <v>2371601267</v>
      </c>
      <c r="C33146" s="489" t="s">
        <v>140</v>
      </c>
      <c r="D33146" s="489" t="s">
        <v>8074</v>
      </c>
    </row>
    <row r="33147" spans="1:4">
      <c r="A33147" s="489" t="str">
        <f t="shared" si="517"/>
        <v>2371601267訪問型サービス（独自）</v>
      </c>
      <c r="B33147" s="489">
        <v>2371601267</v>
      </c>
      <c r="C33147" s="489" t="s">
        <v>2571</v>
      </c>
      <c r="D33147" s="489" t="s">
        <v>8074</v>
      </c>
    </row>
    <row r="33148" spans="1:4">
      <c r="A33148" s="489" t="str">
        <f t="shared" si="517"/>
        <v>2371601283通所介護</v>
      </c>
      <c r="B33148" s="489">
        <v>2371601283</v>
      </c>
      <c r="C33148" s="489" t="s">
        <v>158</v>
      </c>
      <c r="D33148" s="489" t="s">
        <v>8075</v>
      </c>
    </row>
    <row r="33149" spans="1:4">
      <c r="A33149" s="489" t="str">
        <f t="shared" si="517"/>
        <v>2371601283通所型サービス（独自）</v>
      </c>
      <c r="B33149" s="489">
        <v>2371601283</v>
      </c>
      <c r="C33149" s="489" t="s">
        <v>2570</v>
      </c>
      <c r="D33149" s="489" t="s">
        <v>8075</v>
      </c>
    </row>
    <row r="33150" spans="1:4">
      <c r="A33150" s="489" t="str">
        <f t="shared" si="517"/>
        <v>2371601358地域密着型通所介護</v>
      </c>
      <c r="B33150" s="489">
        <v>2371601358</v>
      </c>
      <c r="C33150" s="489" t="s">
        <v>161</v>
      </c>
      <c r="D33150" s="489" t="s">
        <v>8076</v>
      </c>
    </row>
    <row r="33151" spans="1:4">
      <c r="A33151" s="489" t="str">
        <f t="shared" si="517"/>
        <v>2371601358通所型サービス（独自）</v>
      </c>
      <c r="B33151" s="489">
        <v>2371601358</v>
      </c>
      <c r="C33151" s="489" t="s">
        <v>2570</v>
      </c>
      <c r="D33151" s="489" t="s">
        <v>8076</v>
      </c>
    </row>
    <row r="33152" spans="1:4">
      <c r="A33152" s="489" t="str">
        <f t="shared" si="517"/>
        <v>2371601390訪問介護</v>
      </c>
      <c r="B33152" s="489">
        <v>2371601390</v>
      </c>
      <c r="C33152" s="489" t="s">
        <v>140</v>
      </c>
      <c r="D33152" s="489" t="s">
        <v>8077</v>
      </c>
    </row>
    <row r="33153" spans="1:4">
      <c r="A33153" s="489" t="str">
        <f t="shared" si="517"/>
        <v>2371601390訪問介護</v>
      </c>
      <c r="B33153" s="489">
        <v>2371601390</v>
      </c>
      <c r="C33153" s="489" t="s">
        <v>140</v>
      </c>
      <c r="D33153" s="489" t="s">
        <v>8077</v>
      </c>
    </row>
    <row r="33154" spans="1:4">
      <c r="A33154" s="489" t="str">
        <f t="shared" ref="A33154:A33217" si="518">B33154&amp;C33154</f>
        <v>2371601424訪問介護</v>
      </c>
      <c r="B33154" s="489">
        <v>2371601424</v>
      </c>
      <c r="C33154" s="489" t="s">
        <v>140</v>
      </c>
      <c r="D33154" s="489" t="s">
        <v>8078</v>
      </c>
    </row>
    <row r="33155" spans="1:4">
      <c r="A33155" s="489" t="str">
        <f t="shared" si="518"/>
        <v>2371601424訪問介護</v>
      </c>
      <c r="B33155" s="489">
        <v>2371601424</v>
      </c>
      <c r="C33155" s="489" t="s">
        <v>140</v>
      </c>
      <c r="D33155" s="489" t="s">
        <v>8078</v>
      </c>
    </row>
    <row r="33156" spans="1:4">
      <c r="A33156" s="489" t="str">
        <f t="shared" si="518"/>
        <v>2371601424訪問型サービス（独自）</v>
      </c>
      <c r="B33156" s="489">
        <v>2371601424</v>
      </c>
      <c r="C33156" s="489" t="s">
        <v>2571</v>
      </c>
      <c r="D33156" s="489" t="s">
        <v>8078</v>
      </c>
    </row>
    <row r="33157" spans="1:4">
      <c r="A33157" s="489" t="str">
        <f t="shared" si="518"/>
        <v>2371601432地域密着型通所介護</v>
      </c>
      <c r="B33157" s="489">
        <v>2371601432</v>
      </c>
      <c r="C33157" s="489" t="s">
        <v>161</v>
      </c>
      <c r="D33157" s="489" t="s">
        <v>8079</v>
      </c>
    </row>
    <row r="33158" spans="1:4">
      <c r="A33158" s="489" t="str">
        <f t="shared" si="518"/>
        <v>2371601432通所型サービス（独自）</v>
      </c>
      <c r="B33158" s="489">
        <v>2371601432</v>
      </c>
      <c r="C33158" s="489" t="s">
        <v>2570</v>
      </c>
      <c r="D33158" s="489" t="s">
        <v>8079</v>
      </c>
    </row>
    <row r="33159" spans="1:4">
      <c r="A33159" s="489" t="str">
        <f t="shared" si="518"/>
        <v>2371601440通所介護</v>
      </c>
      <c r="B33159" s="489">
        <v>2371601440</v>
      </c>
      <c r="C33159" s="489" t="s">
        <v>158</v>
      </c>
      <c r="D33159" s="489" t="s">
        <v>8080</v>
      </c>
    </row>
    <row r="33160" spans="1:4">
      <c r="A33160" s="489" t="str">
        <f t="shared" si="518"/>
        <v>2371601440通所型サービス（独自）</v>
      </c>
      <c r="B33160" s="489">
        <v>2371601440</v>
      </c>
      <c r="C33160" s="489" t="s">
        <v>2570</v>
      </c>
      <c r="D33160" s="489" t="s">
        <v>8080</v>
      </c>
    </row>
    <row r="33161" spans="1:4">
      <c r="A33161" s="489" t="str">
        <f t="shared" si="518"/>
        <v>2371601549居宅介護支援</v>
      </c>
      <c r="B33161" s="489">
        <v>2371601549</v>
      </c>
      <c r="C33161" s="489" t="s">
        <v>2519</v>
      </c>
      <c r="D33161" s="489" t="s">
        <v>8054</v>
      </c>
    </row>
    <row r="33162" spans="1:4">
      <c r="A33162" s="489" t="str">
        <f t="shared" si="518"/>
        <v>2371601564訪問介護</v>
      </c>
      <c r="B33162" s="489">
        <v>2371601564</v>
      </c>
      <c r="C33162" s="489" t="s">
        <v>140</v>
      </c>
      <c r="D33162" s="489" t="s">
        <v>8081</v>
      </c>
    </row>
    <row r="33163" spans="1:4">
      <c r="A33163" s="489" t="str">
        <f t="shared" si="518"/>
        <v>2371601564訪問介護</v>
      </c>
      <c r="B33163" s="489">
        <v>2371601564</v>
      </c>
      <c r="C33163" s="489" t="s">
        <v>140</v>
      </c>
      <c r="D33163" s="489" t="s">
        <v>8081</v>
      </c>
    </row>
    <row r="33164" spans="1:4">
      <c r="A33164" s="489" t="str">
        <f t="shared" si="518"/>
        <v>2371601564訪問型サービス（独自）</v>
      </c>
      <c r="B33164" s="489">
        <v>2371601564</v>
      </c>
      <c r="C33164" s="489" t="s">
        <v>2571</v>
      </c>
      <c r="D33164" s="489" t="s">
        <v>8081</v>
      </c>
    </row>
    <row r="33165" spans="1:4">
      <c r="A33165" s="489" t="str">
        <f t="shared" si="518"/>
        <v>2371601572居宅介護支援</v>
      </c>
      <c r="B33165" s="489">
        <v>2371601572</v>
      </c>
      <c r="C33165" s="489" t="s">
        <v>2519</v>
      </c>
      <c r="D33165" s="489" t="s">
        <v>8082</v>
      </c>
    </row>
    <row r="33166" spans="1:4">
      <c r="A33166" s="489" t="str">
        <f t="shared" si="518"/>
        <v>2371601580特定施設入居者生活介護（短期利用型）</v>
      </c>
      <c r="B33166" s="489">
        <v>2371601580</v>
      </c>
      <c r="C33166" s="489" t="s">
        <v>19397</v>
      </c>
      <c r="D33166" s="489" t="s">
        <v>8083</v>
      </c>
    </row>
    <row r="33167" spans="1:4">
      <c r="A33167" s="489" t="str">
        <f t="shared" si="518"/>
        <v>2371601580特定施設入居者生活介護</v>
      </c>
      <c r="B33167" s="489">
        <v>2371601580</v>
      </c>
      <c r="C33167" s="489" t="s">
        <v>2513</v>
      </c>
      <c r="D33167" s="489" t="s">
        <v>8083</v>
      </c>
    </row>
    <row r="33168" spans="1:4">
      <c r="A33168" s="489" t="str">
        <f t="shared" si="518"/>
        <v>2371601598訪問介護</v>
      </c>
      <c r="B33168" s="489">
        <v>2371601598</v>
      </c>
      <c r="C33168" s="489" t="s">
        <v>140</v>
      </c>
      <c r="D33168" s="489" t="s">
        <v>8084</v>
      </c>
    </row>
    <row r="33169" spans="1:4">
      <c r="A33169" s="489" t="str">
        <f t="shared" si="518"/>
        <v>2371601598訪問介護</v>
      </c>
      <c r="B33169" s="489">
        <v>2371601598</v>
      </c>
      <c r="C33169" s="489" t="s">
        <v>140</v>
      </c>
      <c r="D33169" s="489" t="s">
        <v>8084</v>
      </c>
    </row>
    <row r="33170" spans="1:4">
      <c r="A33170" s="489" t="str">
        <f t="shared" si="518"/>
        <v>2371601598訪問型サービス（独自）</v>
      </c>
      <c r="B33170" s="489">
        <v>2371601598</v>
      </c>
      <c r="C33170" s="489" t="s">
        <v>2571</v>
      </c>
      <c r="D33170" s="489" t="s">
        <v>8084</v>
      </c>
    </row>
    <row r="33171" spans="1:4">
      <c r="A33171" s="489" t="str">
        <f t="shared" si="518"/>
        <v>2371601614介護予防特定施設入居者生活介護</v>
      </c>
      <c r="B33171" s="489">
        <v>2371601614</v>
      </c>
      <c r="C33171" s="489" t="s">
        <v>2514</v>
      </c>
      <c r="D33171" s="489" t="s">
        <v>8085</v>
      </c>
    </row>
    <row r="33172" spans="1:4">
      <c r="A33172" s="489" t="str">
        <f t="shared" si="518"/>
        <v>2371601614特定施設入居者生活介護</v>
      </c>
      <c r="B33172" s="489">
        <v>2371601614</v>
      </c>
      <c r="C33172" s="489" t="s">
        <v>2513</v>
      </c>
      <c r="D33172" s="489" t="s">
        <v>8085</v>
      </c>
    </row>
    <row r="33173" spans="1:4">
      <c r="A33173" s="489" t="str">
        <f t="shared" si="518"/>
        <v>2371601655地域密着型通所介護</v>
      </c>
      <c r="B33173" s="489">
        <v>2371601655</v>
      </c>
      <c r="C33173" s="489" t="s">
        <v>161</v>
      </c>
      <c r="D33173" s="489" t="s">
        <v>8086</v>
      </c>
    </row>
    <row r="33174" spans="1:4">
      <c r="A33174" s="489" t="str">
        <f t="shared" si="518"/>
        <v>2371601655通所型サービス（独自）</v>
      </c>
      <c r="B33174" s="489">
        <v>2371601655</v>
      </c>
      <c r="C33174" s="489" t="s">
        <v>2570</v>
      </c>
      <c r="D33174" s="489" t="s">
        <v>8086</v>
      </c>
    </row>
    <row r="33175" spans="1:4">
      <c r="A33175" s="489" t="str">
        <f t="shared" si="518"/>
        <v>2371601705地域密着型通所介護</v>
      </c>
      <c r="B33175" s="489">
        <v>2371601705</v>
      </c>
      <c r="C33175" s="489" t="s">
        <v>161</v>
      </c>
      <c r="D33175" s="489" t="s">
        <v>8087</v>
      </c>
    </row>
    <row r="33176" spans="1:4">
      <c r="A33176" s="489" t="str">
        <f t="shared" si="518"/>
        <v>2371601721訪問介護</v>
      </c>
      <c r="B33176" s="489">
        <v>2371601721</v>
      </c>
      <c r="C33176" s="489" t="s">
        <v>140</v>
      </c>
      <c r="D33176" s="489" t="s">
        <v>8088</v>
      </c>
    </row>
    <row r="33177" spans="1:4">
      <c r="A33177" s="489" t="str">
        <f t="shared" si="518"/>
        <v>2371601721訪問介護</v>
      </c>
      <c r="B33177" s="489">
        <v>2371601721</v>
      </c>
      <c r="C33177" s="489" t="s">
        <v>140</v>
      </c>
      <c r="D33177" s="489" t="s">
        <v>8088</v>
      </c>
    </row>
    <row r="33178" spans="1:4">
      <c r="A33178" s="489" t="str">
        <f t="shared" si="518"/>
        <v>2371601721訪問型サービス（独自）</v>
      </c>
      <c r="B33178" s="489">
        <v>2371601721</v>
      </c>
      <c r="C33178" s="489" t="s">
        <v>2571</v>
      </c>
      <c r="D33178" s="489" t="s">
        <v>8088</v>
      </c>
    </row>
    <row r="33179" spans="1:4">
      <c r="A33179" s="489" t="str">
        <f t="shared" si="518"/>
        <v>2371601770介護予防短期入所生活介護</v>
      </c>
      <c r="B33179" s="489">
        <v>2371601770</v>
      </c>
      <c r="C33179" s="489" t="s">
        <v>2093</v>
      </c>
      <c r="D33179" s="489" t="s">
        <v>8089</v>
      </c>
    </row>
    <row r="33180" spans="1:4">
      <c r="A33180" s="489" t="str">
        <f t="shared" si="518"/>
        <v>2371601770短期入所生活介護</v>
      </c>
      <c r="B33180" s="489">
        <v>2371601770</v>
      </c>
      <c r="C33180" s="489" t="s">
        <v>2092</v>
      </c>
      <c r="D33180" s="489" t="s">
        <v>8089</v>
      </c>
    </row>
    <row r="33181" spans="1:4">
      <c r="A33181" s="489" t="str">
        <f t="shared" si="518"/>
        <v>2371601804訪問介護</v>
      </c>
      <c r="B33181" s="489">
        <v>2371601804</v>
      </c>
      <c r="C33181" s="489" t="s">
        <v>140</v>
      </c>
      <c r="D33181" s="489" t="s">
        <v>8090</v>
      </c>
    </row>
    <row r="33182" spans="1:4">
      <c r="A33182" s="489" t="str">
        <f t="shared" si="518"/>
        <v>2371601804訪問介護</v>
      </c>
      <c r="B33182" s="489">
        <v>2371601804</v>
      </c>
      <c r="C33182" s="489" t="s">
        <v>140</v>
      </c>
      <c r="D33182" s="489" t="s">
        <v>8090</v>
      </c>
    </row>
    <row r="33183" spans="1:4">
      <c r="A33183" s="489" t="str">
        <f t="shared" si="518"/>
        <v>2371601804訪問型サービス（独自）</v>
      </c>
      <c r="B33183" s="489">
        <v>2371601804</v>
      </c>
      <c r="C33183" s="489" t="s">
        <v>2571</v>
      </c>
      <c r="D33183" s="489" t="s">
        <v>8090</v>
      </c>
    </row>
    <row r="33184" spans="1:4">
      <c r="A33184" s="489" t="str">
        <f t="shared" si="518"/>
        <v>2371601895通所介護</v>
      </c>
      <c r="B33184" s="489">
        <v>2371601895</v>
      </c>
      <c r="C33184" s="489" t="s">
        <v>158</v>
      </c>
      <c r="D33184" s="489" t="s">
        <v>8091</v>
      </c>
    </row>
    <row r="33185" spans="1:4">
      <c r="A33185" s="489" t="str">
        <f t="shared" si="518"/>
        <v>2371601895通所型サービス（独自）</v>
      </c>
      <c r="B33185" s="489">
        <v>2371601895</v>
      </c>
      <c r="C33185" s="489" t="s">
        <v>2570</v>
      </c>
      <c r="D33185" s="489" t="s">
        <v>8091</v>
      </c>
    </row>
    <row r="33186" spans="1:4">
      <c r="A33186" s="489" t="str">
        <f t="shared" si="518"/>
        <v>2371601911訪問介護</v>
      </c>
      <c r="B33186" s="489">
        <v>2371601911</v>
      </c>
      <c r="C33186" s="489" t="s">
        <v>140</v>
      </c>
      <c r="D33186" s="489" t="s">
        <v>8092</v>
      </c>
    </row>
    <row r="33187" spans="1:4">
      <c r="A33187" s="489" t="str">
        <f t="shared" si="518"/>
        <v>2371601911訪問介護</v>
      </c>
      <c r="B33187" s="489">
        <v>2371601911</v>
      </c>
      <c r="C33187" s="489" t="s">
        <v>140</v>
      </c>
      <c r="D33187" s="489" t="s">
        <v>8092</v>
      </c>
    </row>
    <row r="33188" spans="1:4">
      <c r="A33188" s="489" t="str">
        <f t="shared" si="518"/>
        <v>2371601911訪問型サービス（独自）</v>
      </c>
      <c r="B33188" s="489">
        <v>2371601911</v>
      </c>
      <c r="C33188" s="489" t="s">
        <v>2571</v>
      </c>
      <c r="D33188" s="489" t="s">
        <v>8092</v>
      </c>
    </row>
    <row r="33189" spans="1:4">
      <c r="A33189" s="489" t="str">
        <f t="shared" si="518"/>
        <v>2371601952介護予防短期入所生活介護</v>
      </c>
      <c r="B33189" s="489">
        <v>2371601952</v>
      </c>
      <c r="C33189" s="489" t="s">
        <v>2093</v>
      </c>
      <c r="D33189" s="489" t="s">
        <v>8093</v>
      </c>
    </row>
    <row r="33190" spans="1:4">
      <c r="A33190" s="489" t="str">
        <f t="shared" si="518"/>
        <v>2371601952介護老人福祉施設</v>
      </c>
      <c r="B33190" s="489">
        <v>2371601952</v>
      </c>
      <c r="C33190" s="489" t="s">
        <v>1921</v>
      </c>
      <c r="D33190" s="489" t="s">
        <v>8093</v>
      </c>
    </row>
    <row r="33191" spans="1:4">
      <c r="A33191" s="489" t="str">
        <f t="shared" si="518"/>
        <v>2371601952短期入所生活介護</v>
      </c>
      <c r="B33191" s="489">
        <v>2371601952</v>
      </c>
      <c r="C33191" s="489" t="s">
        <v>2092</v>
      </c>
      <c r="D33191" s="489" t="s">
        <v>8093</v>
      </c>
    </row>
    <row r="33192" spans="1:4">
      <c r="A33192" s="489" t="str">
        <f t="shared" si="518"/>
        <v>2371602018居宅介護支援</v>
      </c>
      <c r="B33192" s="489">
        <v>2371602018</v>
      </c>
      <c r="C33192" s="489" t="s">
        <v>2519</v>
      </c>
      <c r="D33192" s="489" t="s">
        <v>8094</v>
      </c>
    </row>
    <row r="33193" spans="1:4">
      <c r="A33193" s="489" t="str">
        <f t="shared" si="518"/>
        <v>2371602034地域密着型通所介護</v>
      </c>
      <c r="B33193" s="489">
        <v>2371602034</v>
      </c>
      <c r="C33193" s="489" t="s">
        <v>161</v>
      </c>
      <c r="D33193" s="489" t="s">
        <v>8095</v>
      </c>
    </row>
    <row r="33194" spans="1:4">
      <c r="A33194" s="489" t="str">
        <f t="shared" si="518"/>
        <v>2371602034地域密着型通所介護</v>
      </c>
      <c r="B33194" s="489">
        <v>2371602034</v>
      </c>
      <c r="C33194" s="489" t="s">
        <v>161</v>
      </c>
      <c r="D33194" s="489" t="s">
        <v>8095</v>
      </c>
    </row>
    <row r="33195" spans="1:4">
      <c r="A33195" s="489" t="str">
        <f t="shared" si="518"/>
        <v>2371602034通所型サービス（独自）</v>
      </c>
      <c r="B33195" s="489">
        <v>2371602034</v>
      </c>
      <c r="C33195" s="489" t="s">
        <v>2570</v>
      </c>
      <c r="D33195" s="489" t="s">
        <v>8095</v>
      </c>
    </row>
    <row r="33196" spans="1:4">
      <c r="A33196" s="489" t="str">
        <f t="shared" si="518"/>
        <v>2371602182地域密着型通所介護</v>
      </c>
      <c r="B33196" s="489">
        <v>2371602182</v>
      </c>
      <c r="C33196" s="489" t="s">
        <v>161</v>
      </c>
      <c r="D33196" s="489" t="s">
        <v>8096</v>
      </c>
    </row>
    <row r="33197" spans="1:4">
      <c r="A33197" s="489" t="str">
        <f t="shared" si="518"/>
        <v>2371602182通所型サービス（独自）</v>
      </c>
      <c r="B33197" s="489">
        <v>2371602182</v>
      </c>
      <c r="C33197" s="489" t="s">
        <v>2570</v>
      </c>
      <c r="D33197" s="489" t="s">
        <v>8096</v>
      </c>
    </row>
    <row r="33198" spans="1:4">
      <c r="A33198" s="489" t="str">
        <f t="shared" si="518"/>
        <v>2371602216訪問介護</v>
      </c>
      <c r="B33198" s="489">
        <v>2371602216</v>
      </c>
      <c r="C33198" s="489" t="s">
        <v>140</v>
      </c>
      <c r="D33198" s="489" t="s">
        <v>8097</v>
      </c>
    </row>
    <row r="33199" spans="1:4">
      <c r="A33199" s="489" t="str">
        <f t="shared" si="518"/>
        <v>2371602216訪問介護</v>
      </c>
      <c r="B33199" s="489">
        <v>2371602216</v>
      </c>
      <c r="C33199" s="489" t="s">
        <v>140</v>
      </c>
      <c r="D33199" s="489" t="s">
        <v>8097</v>
      </c>
    </row>
    <row r="33200" spans="1:4">
      <c r="A33200" s="489" t="str">
        <f t="shared" si="518"/>
        <v>2371602216訪問型サービス（独自）</v>
      </c>
      <c r="B33200" s="489">
        <v>2371602216</v>
      </c>
      <c r="C33200" s="489" t="s">
        <v>2571</v>
      </c>
      <c r="D33200" s="489" t="s">
        <v>8097</v>
      </c>
    </row>
    <row r="33201" spans="1:4">
      <c r="A33201" s="489" t="str">
        <f t="shared" si="518"/>
        <v>2371602224訪問介護</v>
      </c>
      <c r="B33201" s="489">
        <v>2371602224</v>
      </c>
      <c r="C33201" s="489" t="s">
        <v>140</v>
      </c>
      <c r="D33201" s="489" t="s">
        <v>8098</v>
      </c>
    </row>
    <row r="33202" spans="1:4">
      <c r="A33202" s="489" t="str">
        <f t="shared" si="518"/>
        <v>2371602224訪問介護</v>
      </c>
      <c r="B33202" s="489">
        <v>2371602224</v>
      </c>
      <c r="C33202" s="489" t="s">
        <v>140</v>
      </c>
      <c r="D33202" s="489" t="s">
        <v>8098</v>
      </c>
    </row>
    <row r="33203" spans="1:4">
      <c r="A33203" s="489" t="str">
        <f t="shared" si="518"/>
        <v>2371602257訪問介護</v>
      </c>
      <c r="B33203" s="489">
        <v>2371602257</v>
      </c>
      <c r="C33203" s="489" t="s">
        <v>140</v>
      </c>
      <c r="D33203" s="489" t="s">
        <v>8099</v>
      </c>
    </row>
    <row r="33204" spans="1:4">
      <c r="A33204" s="489" t="str">
        <f t="shared" si="518"/>
        <v>2371602257訪問介護</v>
      </c>
      <c r="B33204" s="489">
        <v>2371602257</v>
      </c>
      <c r="C33204" s="489" t="s">
        <v>140</v>
      </c>
      <c r="D33204" s="489" t="s">
        <v>8099</v>
      </c>
    </row>
    <row r="33205" spans="1:4">
      <c r="A33205" s="489" t="str">
        <f t="shared" si="518"/>
        <v>2371602257訪問型サービス（独自）</v>
      </c>
      <c r="B33205" s="489">
        <v>2371602257</v>
      </c>
      <c r="C33205" s="489" t="s">
        <v>2571</v>
      </c>
      <c r="D33205" s="489" t="s">
        <v>8099</v>
      </c>
    </row>
    <row r="33206" spans="1:4">
      <c r="A33206" s="489" t="str">
        <f t="shared" si="518"/>
        <v>2371602265居宅介護支援</v>
      </c>
      <c r="B33206" s="489">
        <v>2371602265</v>
      </c>
      <c r="C33206" s="489" t="s">
        <v>2519</v>
      </c>
      <c r="D33206" s="489" t="s">
        <v>8100</v>
      </c>
    </row>
    <row r="33207" spans="1:4">
      <c r="A33207" s="489" t="str">
        <f t="shared" si="518"/>
        <v>2371602315居宅介護支援</v>
      </c>
      <c r="B33207" s="489">
        <v>2371602315</v>
      </c>
      <c r="C33207" s="489" t="s">
        <v>2519</v>
      </c>
      <c r="D33207" s="489" t="s">
        <v>8101</v>
      </c>
    </row>
    <row r="33208" spans="1:4">
      <c r="A33208" s="489" t="str">
        <f t="shared" si="518"/>
        <v>2371602364地域密着型通所介護</v>
      </c>
      <c r="B33208" s="489">
        <v>2371602364</v>
      </c>
      <c r="C33208" s="489" t="s">
        <v>161</v>
      </c>
      <c r="D33208" s="489" t="s">
        <v>8102</v>
      </c>
    </row>
    <row r="33209" spans="1:4">
      <c r="A33209" s="489" t="str">
        <f t="shared" si="518"/>
        <v>2371602364通所型サービス（独自）</v>
      </c>
      <c r="B33209" s="489">
        <v>2371602364</v>
      </c>
      <c r="C33209" s="489" t="s">
        <v>2570</v>
      </c>
      <c r="D33209" s="489" t="s">
        <v>8102</v>
      </c>
    </row>
    <row r="33210" spans="1:4">
      <c r="A33210" s="489" t="str">
        <f t="shared" si="518"/>
        <v>2371602372地域密着型通所介護</v>
      </c>
      <c r="B33210" s="489">
        <v>2371602372</v>
      </c>
      <c r="C33210" s="489" t="s">
        <v>161</v>
      </c>
      <c r="D33210" s="489" t="s">
        <v>8103</v>
      </c>
    </row>
    <row r="33211" spans="1:4">
      <c r="A33211" s="489" t="str">
        <f t="shared" si="518"/>
        <v>2371602372通所型サービス（独自）</v>
      </c>
      <c r="B33211" s="489">
        <v>2371602372</v>
      </c>
      <c r="C33211" s="489" t="s">
        <v>2570</v>
      </c>
      <c r="D33211" s="489" t="s">
        <v>8103</v>
      </c>
    </row>
    <row r="33212" spans="1:4">
      <c r="A33212" s="489" t="str">
        <f t="shared" si="518"/>
        <v>2371602406訪問介護</v>
      </c>
      <c r="B33212" s="489">
        <v>2371602406</v>
      </c>
      <c r="C33212" s="489" t="s">
        <v>140</v>
      </c>
      <c r="D33212" s="489" t="s">
        <v>8104</v>
      </c>
    </row>
    <row r="33213" spans="1:4">
      <c r="A33213" s="489" t="str">
        <f t="shared" si="518"/>
        <v>2371602406訪問介護</v>
      </c>
      <c r="B33213" s="489">
        <v>2371602406</v>
      </c>
      <c r="C33213" s="489" t="s">
        <v>140</v>
      </c>
      <c r="D33213" s="489" t="s">
        <v>8104</v>
      </c>
    </row>
    <row r="33214" spans="1:4">
      <c r="A33214" s="489" t="str">
        <f t="shared" si="518"/>
        <v>2371602406訪問型サービス（独自）</v>
      </c>
      <c r="B33214" s="489">
        <v>2371602406</v>
      </c>
      <c r="C33214" s="489" t="s">
        <v>2571</v>
      </c>
      <c r="D33214" s="489" t="s">
        <v>8104</v>
      </c>
    </row>
    <row r="33215" spans="1:4">
      <c r="A33215" s="489" t="str">
        <f t="shared" si="518"/>
        <v>2371602422訪問介護</v>
      </c>
      <c r="B33215" s="489">
        <v>2371602422</v>
      </c>
      <c r="C33215" s="489" t="s">
        <v>140</v>
      </c>
      <c r="D33215" s="489" t="s">
        <v>8105</v>
      </c>
    </row>
    <row r="33216" spans="1:4">
      <c r="A33216" s="489" t="str">
        <f t="shared" si="518"/>
        <v>2371602422訪問介護</v>
      </c>
      <c r="B33216" s="489">
        <v>2371602422</v>
      </c>
      <c r="C33216" s="489" t="s">
        <v>140</v>
      </c>
      <c r="D33216" s="489" t="s">
        <v>8105</v>
      </c>
    </row>
    <row r="33217" spans="1:4">
      <c r="A33217" s="489" t="str">
        <f t="shared" si="518"/>
        <v>2371602422訪問型サービス（独自）</v>
      </c>
      <c r="B33217" s="489">
        <v>2371602422</v>
      </c>
      <c r="C33217" s="489" t="s">
        <v>2571</v>
      </c>
      <c r="D33217" s="489" t="s">
        <v>8105</v>
      </c>
    </row>
    <row r="33218" spans="1:4">
      <c r="A33218" s="489" t="str">
        <f t="shared" ref="A33218:A33281" si="519">B33218&amp;C33218</f>
        <v>2371602430通所介護</v>
      </c>
      <c r="B33218" s="489">
        <v>2371602430</v>
      </c>
      <c r="C33218" s="489" t="s">
        <v>158</v>
      </c>
      <c r="D33218" s="489" t="s">
        <v>8106</v>
      </c>
    </row>
    <row r="33219" spans="1:4">
      <c r="A33219" s="489" t="str">
        <f t="shared" si="519"/>
        <v>2371602430通所型サービス（独自）</v>
      </c>
      <c r="B33219" s="489">
        <v>2371602430</v>
      </c>
      <c r="C33219" s="489" t="s">
        <v>2570</v>
      </c>
      <c r="D33219" s="489" t="s">
        <v>8106</v>
      </c>
    </row>
    <row r="33220" spans="1:4">
      <c r="A33220" s="489" t="str">
        <f t="shared" si="519"/>
        <v>2371602448訪問介護</v>
      </c>
      <c r="B33220" s="489">
        <v>2371602448</v>
      </c>
      <c r="C33220" s="489" t="s">
        <v>140</v>
      </c>
      <c r="D33220" s="489" t="s">
        <v>8107</v>
      </c>
    </row>
    <row r="33221" spans="1:4">
      <c r="A33221" s="489" t="str">
        <f t="shared" si="519"/>
        <v>2371602448訪問介護</v>
      </c>
      <c r="B33221" s="489">
        <v>2371602448</v>
      </c>
      <c r="C33221" s="489" t="s">
        <v>140</v>
      </c>
      <c r="D33221" s="489" t="s">
        <v>8107</v>
      </c>
    </row>
    <row r="33222" spans="1:4">
      <c r="A33222" s="489" t="str">
        <f t="shared" si="519"/>
        <v>2371602448訪問型サービス（独自）</v>
      </c>
      <c r="B33222" s="489">
        <v>2371602448</v>
      </c>
      <c r="C33222" s="489" t="s">
        <v>2571</v>
      </c>
      <c r="D33222" s="489" t="s">
        <v>8107</v>
      </c>
    </row>
    <row r="33223" spans="1:4">
      <c r="A33223" s="489" t="str">
        <f t="shared" si="519"/>
        <v>2371602455訪問介護</v>
      </c>
      <c r="B33223" s="489">
        <v>2371602455</v>
      </c>
      <c r="C33223" s="489" t="s">
        <v>140</v>
      </c>
      <c r="D33223" s="489" t="s">
        <v>8108</v>
      </c>
    </row>
    <row r="33224" spans="1:4">
      <c r="A33224" s="489" t="str">
        <f t="shared" si="519"/>
        <v>2371602455訪問介護</v>
      </c>
      <c r="B33224" s="489">
        <v>2371602455</v>
      </c>
      <c r="C33224" s="489" t="s">
        <v>140</v>
      </c>
      <c r="D33224" s="489" t="s">
        <v>8108</v>
      </c>
    </row>
    <row r="33225" spans="1:4">
      <c r="A33225" s="489" t="str">
        <f t="shared" si="519"/>
        <v>2371602455訪問型サービス（独自）</v>
      </c>
      <c r="B33225" s="489">
        <v>2371602455</v>
      </c>
      <c r="C33225" s="489" t="s">
        <v>2571</v>
      </c>
      <c r="D33225" s="489" t="s">
        <v>8108</v>
      </c>
    </row>
    <row r="33226" spans="1:4">
      <c r="A33226" s="489" t="str">
        <f t="shared" si="519"/>
        <v>2371602463介護予防特定施設入居者生活介護</v>
      </c>
      <c r="B33226" s="489">
        <v>2371602463</v>
      </c>
      <c r="C33226" s="489" t="s">
        <v>2514</v>
      </c>
      <c r="D33226" s="489" t="s">
        <v>8109</v>
      </c>
    </row>
    <row r="33227" spans="1:4">
      <c r="A33227" s="489" t="str">
        <f t="shared" si="519"/>
        <v>2371602463特定施設入居者生活介護</v>
      </c>
      <c r="B33227" s="489">
        <v>2371602463</v>
      </c>
      <c r="C33227" s="489" t="s">
        <v>2513</v>
      </c>
      <c r="D33227" s="489" t="s">
        <v>8109</v>
      </c>
    </row>
    <row r="33228" spans="1:4">
      <c r="A33228" s="489" t="str">
        <f t="shared" si="519"/>
        <v>2371602471訪問介護</v>
      </c>
      <c r="B33228" s="489">
        <v>2371602471</v>
      </c>
      <c r="C33228" s="489" t="s">
        <v>140</v>
      </c>
      <c r="D33228" s="489" t="s">
        <v>8110</v>
      </c>
    </row>
    <row r="33229" spans="1:4">
      <c r="A33229" s="489" t="str">
        <f t="shared" si="519"/>
        <v>2371602471訪問介護</v>
      </c>
      <c r="B33229" s="489">
        <v>2371602471</v>
      </c>
      <c r="C33229" s="489" t="s">
        <v>140</v>
      </c>
      <c r="D33229" s="489" t="s">
        <v>8110</v>
      </c>
    </row>
    <row r="33230" spans="1:4">
      <c r="A33230" s="489" t="str">
        <f t="shared" si="519"/>
        <v>2371602521訪問介護</v>
      </c>
      <c r="B33230" s="489">
        <v>2371602521</v>
      </c>
      <c r="C33230" s="489" t="s">
        <v>140</v>
      </c>
      <c r="D33230" s="489" t="s">
        <v>8111</v>
      </c>
    </row>
    <row r="33231" spans="1:4">
      <c r="A33231" s="489" t="str">
        <f t="shared" si="519"/>
        <v>2371602521訪問介護</v>
      </c>
      <c r="B33231" s="489">
        <v>2371602521</v>
      </c>
      <c r="C33231" s="489" t="s">
        <v>140</v>
      </c>
      <c r="D33231" s="489" t="s">
        <v>8111</v>
      </c>
    </row>
    <row r="33232" spans="1:4">
      <c r="A33232" s="489" t="str">
        <f t="shared" si="519"/>
        <v>2371602521訪問型サービス（独自）</v>
      </c>
      <c r="B33232" s="489">
        <v>2371602521</v>
      </c>
      <c r="C33232" s="489" t="s">
        <v>2571</v>
      </c>
      <c r="D33232" s="489" t="s">
        <v>8111</v>
      </c>
    </row>
    <row r="33233" spans="1:4">
      <c r="A33233" s="489" t="str">
        <f t="shared" si="519"/>
        <v>2371602539訪問介護</v>
      </c>
      <c r="B33233" s="489">
        <v>2371602539</v>
      </c>
      <c r="C33233" s="489" t="s">
        <v>140</v>
      </c>
      <c r="D33233" s="489" t="s">
        <v>8112</v>
      </c>
    </row>
    <row r="33234" spans="1:4">
      <c r="A33234" s="489" t="str">
        <f t="shared" si="519"/>
        <v>2371602539訪問介護</v>
      </c>
      <c r="B33234" s="489">
        <v>2371602539</v>
      </c>
      <c r="C33234" s="489" t="s">
        <v>140</v>
      </c>
      <c r="D33234" s="489" t="s">
        <v>8112</v>
      </c>
    </row>
    <row r="33235" spans="1:4">
      <c r="A33235" s="489" t="str">
        <f t="shared" si="519"/>
        <v>2371602539訪問型サービス（独自）</v>
      </c>
      <c r="B33235" s="489">
        <v>2371602539</v>
      </c>
      <c r="C33235" s="489" t="s">
        <v>2571</v>
      </c>
      <c r="D33235" s="489" t="s">
        <v>8112</v>
      </c>
    </row>
    <row r="33236" spans="1:4">
      <c r="A33236" s="489" t="str">
        <f t="shared" si="519"/>
        <v>2371602562居宅介護支援</v>
      </c>
      <c r="B33236" s="489">
        <v>2371602562</v>
      </c>
      <c r="C33236" s="489" t="s">
        <v>2519</v>
      </c>
      <c r="D33236" s="489" t="s">
        <v>8113</v>
      </c>
    </row>
    <row r="33237" spans="1:4">
      <c r="A33237" s="489" t="str">
        <f t="shared" si="519"/>
        <v>2371602604訪問介護</v>
      </c>
      <c r="B33237" s="489">
        <v>2371602604</v>
      </c>
      <c r="C33237" s="489" t="s">
        <v>140</v>
      </c>
      <c r="D33237" s="489" t="s">
        <v>8114</v>
      </c>
    </row>
    <row r="33238" spans="1:4">
      <c r="A33238" s="489" t="str">
        <f t="shared" si="519"/>
        <v>2371602604訪問介護</v>
      </c>
      <c r="B33238" s="489">
        <v>2371602604</v>
      </c>
      <c r="C33238" s="489" t="s">
        <v>140</v>
      </c>
      <c r="D33238" s="489" t="s">
        <v>8114</v>
      </c>
    </row>
    <row r="33239" spans="1:4">
      <c r="A33239" s="489" t="str">
        <f t="shared" si="519"/>
        <v>2371602604訪問型サービス（独自）</v>
      </c>
      <c r="B33239" s="489">
        <v>2371602604</v>
      </c>
      <c r="C33239" s="489" t="s">
        <v>2571</v>
      </c>
      <c r="D33239" s="489" t="s">
        <v>8114</v>
      </c>
    </row>
    <row r="33240" spans="1:4">
      <c r="A33240" s="489" t="str">
        <f t="shared" si="519"/>
        <v>2371602638通所型サービス（独自）</v>
      </c>
      <c r="B33240" s="489">
        <v>2371602638</v>
      </c>
      <c r="C33240" s="489" t="s">
        <v>2570</v>
      </c>
      <c r="D33240" s="489" t="s">
        <v>8115</v>
      </c>
    </row>
    <row r="33241" spans="1:4">
      <c r="A33241" s="489" t="str">
        <f t="shared" si="519"/>
        <v>2371602679介護老人福祉施設</v>
      </c>
      <c r="B33241" s="489">
        <v>2371602679</v>
      </c>
      <c r="C33241" s="489" t="s">
        <v>1921</v>
      </c>
      <c r="D33241" s="489" t="s">
        <v>8116</v>
      </c>
    </row>
    <row r="33242" spans="1:4">
      <c r="A33242" s="489" t="str">
        <f t="shared" si="519"/>
        <v>2371602687訪問介護</v>
      </c>
      <c r="B33242" s="489">
        <v>2371602687</v>
      </c>
      <c r="C33242" s="489" t="s">
        <v>140</v>
      </c>
      <c r="D33242" s="489" t="s">
        <v>8117</v>
      </c>
    </row>
    <row r="33243" spans="1:4">
      <c r="A33243" s="489" t="str">
        <f t="shared" si="519"/>
        <v>2371602687訪問介護</v>
      </c>
      <c r="B33243" s="489">
        <v>2371602687</v>
      </c>
      <c r="C33243" s="489" t="s">
        <v>140</v>
      </c>
      <c r="D33243" s="489" t="s">
        <v>8117</v>
      </c>
    </row>
    <row r="33244" spans="1:4">
      <c r="A33244" s="489" t="str">
        <f t="shared" si="519"/>
        <v>2371602687訪問型サービス（独自）</v>
      </c>
      <c r="B33244" s="489">
        <v>2371602687</v>
      </c>
      <c r="C33244" s="489" t="s">
        <v>2571</v>
      </c>
      <c r="D33244" s="489" t="s">
        <v>8117</v>
      </c>
    </row>
    <row r="33245" spans="1:4">
      <c r="A33245" s="489" t="str">
        <f t="shared" si="519"/>
        <v>2371602729居宅介護支援</v>
      </c>
      <c r="B33245" s="489">
        <v>2371602729</v>
      </c>
      <c r="C33245" s="489" t="s">
        <v>2519</v>
      </c>
      <c r="D33245" s="489" t="s">
        <v>8118</v>
      </c>
    </row>
    <row r="33246" spans="1:4">
      <c r="A33246" s="489" t="str">
        <f t="shared" si="519"/>
        <v>2371602737介護予防短期入所生活介護</v>
      </c>
      <c r="B33246" s="489">
        <v>2371602737</v>
      </c>
      <c r="C33246" s="489" t="s">
        <v>2093</v>
      </c>
      <c r="D33246" s="489" t="s">
        <v>8119</v>
      </c>
    </row>
    <row r="33247" spans="1:4">
      <c r="A33247" s="489" t="str">
        <f t="shared" si="519"/>
        <v>2371602737介護予防短期入所生活介護</v>
      </c>
      <c r="B33247" s="489">
        <v>2371602737</v>
      </c>
      <c r="C33247" s="489" t="s">
        <v>2093</v>
      </c>
      <c r="D33247" s="489" t="s">
        <v>8119</v>
      </c>
    </row>
    <row r="33248" spans="1:4">
      <c r="A33248" s="489" t="str">
        <f t="shared" si="519"/>
        <v>2371602737短期入所生活介護</v>
      </c>
      <c r="B33248" s="489">
        <v>2371602737</v>
      </c>
      <c r="C33248" s="489" t="s">
        <v>2092</v>
      </c>
      <c r="D33248" s="489" t="s">
        <v>8119</v>
      </c>
    </row>
    <row r="33249" spans="1:4">
      <c r="A33249" s="489" t="str">
        <f t="shared" si="519"/>
        <v>2371602737短期入所生活介護</v>
      </c>
      <c r="B33249" s="489">
        <v>2371602737</v>
      </c>
      <c r="C33249" s="489" t="s">
        <v>2092</v>
      </c>
      <c r="D33249" s="489" t="s">
        <v>8119</v>
      </c>
    </row>
    <row r="33250" spans="1:4">
      <c r="A33250" s="489" t="str">
        <f t="shared" si="519"/>
        <v>2371602745訪問介護</v>
      </c>
      <c r="B33250" s="489">
        <v>2371602745</v>
      </c>
      <c r="C33250" s="489" t="s">
        <v>140</v>
      </c>
      <c r="D33250" s="489" t="s">
        <v>8120</v>
      </c>
    </row>
    <row r="33251" spans="1:4">
      <c r="A33251" s="489" t="str">
        <f t="shared" si="519"/>
        <v>2371602745訪問介護</v>
      </c>
      <c r="B33251" s="489">
        <v>2371602745</v>
      </c>
      <c r="C33251" s="489" t="s">
        <v>140</v>
      </c>
      <c r="D33251" s="489" t="s">
        <v>8120</v>
      </c>
    </row>
    <row r="33252" spans="1:4">
      <c r="A33252" s="489" t="str">
        <f t="shared" si="519"/>
        <v>2371602745訪問型サービス（独自）</v>
      </c>
      <c r="B33252" s="489">
        <v>2371602745</v>
      </c>
      <c r="C33252" s="489" t="s">
        <v>2571</v>
      </c>
      <c r="D33252" s="489" t="s">
        <v>8120</v>
      </c>
    </row>
    <row r="33253" spans="1:4">
      <c r="A33253" s="489" t="str">
        <f t="shared" si="519"/>
        <v>2371602778地域密着型通所介護</v>
      </c>
      <c r="B33253" s="489">
        <v>2371602778</v>
      </c>
      <c r="C33253" s="489" t="s">
        <v>161</v>
      </c>
      <c r="D33253" s="489" t="s">
        <v>8121</v>
      </c>
    </row>
    <row r="33254" spans="1:4">
      <c r="A33254" s="489" t="str">
        <f t="shared" si="519"/>
        <v>2371602778通所型サービス（独自）</v>
      </c>
      <c r="B33254" s="489">
        <v>2371602778</v>
      </c>
      <c r="C33254" s="489" t="s">
        <v>2570</v>
      </c>
      <c r="D33254" s="489" t="s">
        <v>8121</v>
      </c>
    </row>
    <row r="33255" spans="1:4">
      <c r="A33255" s="489" t="str">
        <f t="shared" si="519"/>
        <v>2371602794介護予防訪問リハビリテーション</v>
      </c>
      <c r="B33255" s="489">
        <v>2371602794</v>
      </c>
      <c r="C33255" s="489" t="s">
        <v>2108</v>
      </c>
      <c r="D33255" s="489" t="s">
        <v>8122</v>
      </c>
    </row>
    <row r="33256" spans="1:4">
      <c r="A33256" s="489" t="str">
        <f t="shared" si="519"/>
        <v>2371602794訪問リハビリテーション</v>
      </c>
      <c r="B33256" s="489">
        <v>2371602794</v>
      </c>
      <c r="C33256" s="489" t="s">
        <v>2104</v>
      </c>
      <c r="D33256" s="489" t="s">
        <v>8122</v>
      </c>
    </row>
    <row r="33257" spans="1:4">
      <c r="A33257" s="489" t="str">
        <f t="shared" si="519"/>
        <v>2371602794訪問リハビリテーション</v>
      </c>
      <c r="B33257" s="489">
        <v>2371602794</v>
      </c>
      <c r="C33257" s="489" t="s">
        <v>2104</v>
      </c>
      <c r="D33257" s="489" t="s">
        <v>8122</v>
      </c>
    </row>
    <row r="33258" spans="1:4">
      <c r="A33258" s="489" t="str">
        <f t="shared" si="519"/>
        <v>2371602802訪問介護</v>
      </c>
      <c r="B33258" s="489">
        <v>2371602802</v>
      </c>
      <c r="C33258" s="489" t="s">
        <v>140</v>
      </c>
      <c r="D33258" s="489" t="s">
        <v>8123</v>
      </c>
    </row>
    <row r="33259" spans="1:4">
      <c r="A33259" s="489" t="str">
        <f t="shared" si="519"/>
        <v>2371602802訪問介護</v>
      </c>
      <c r="B33259" s="489">
        <v>2371602802</v>
      </c>
      <c r="C33259" s="489" t="s">
        <v>140</v>
      </c>
      <c r="D33259" s="489" t="s">
        <v>8123</v>
      </c>
    </row>
    <row r="33260" spans="1:4">
      <c r="A33260" s="489" t="str">
        <f t="shared" si="519"/>
        <v>2371602802訪問型サービス（独自）</v>
      </c>
      <c r="B33260" s="489">
        <v>2371602802</v>
      </c>
      <c r="C33260" s="489" t="s">
        <v>2571</v>
      </c>
      <c r="D33260" s="489" t="s">
        <v>8123</v>
      </c>
    </row>
    <row r="33261" spans="1:4">
      <c r="A33261" s="489" t="str">
        <f t="shared" si="519"/>
        <v>2371602828居宅介護支援</v>
      </c>
      <c r="B33261" s="489">
        <v>2371602828</v>
      </c>
      <c r="C33261" s="489" t="s">
        <v>2519</v>
      </c>
      <c r="D33261" s="489" t="s">
        <v>8124</v>
      </c>
    </row>
    <row r="33262" spans="1:4">
      <c r="A33262" s="489" t="str">
        <f t="shared" si="519"/>
        <v>2371602844地域密着型通所介護</v>
      </c>
      <c r="B33262" s="489">
        <v>2371602844</v>
      </c>
      <c r="C33262" s="489" t="s">
        <v>161</v>
      </c>
      <c r="D33262" s="489" t="s">
        <v>8125</v>
      </c>
    </row>
    <row r="33263" spans="1:4">
      <c r="A33263" s="489" t="str">
        <f t="shared" si="519"/>
        <v>2371602844通所型サービス（独自）</v>
      </c>
      <c r="B33263" s="489">
        <v>2371602844</v>
      </c>
      <c r="C33263" s="489" t="s">
        <v>2570</v>
      </c>
      <c r="D33263" s="489" t="s">
        <v>8125</v>
      </c>
    </row>
    <row r="33264" spans="1:4">
      <c r="A33264" s="489" t="str">
        <f t="shared" si="519"/>
        <v>2371602877地域密着型通所介護</v>
      </c>
      <c r="B33264" s="489">
        <v>2371602877</v>
      </c>
      <c r="C33264" s="489" t="s">
        <v>161</v>
      </c>
      <c r="D33264" s="489" t="s">
        <v>8126</v>
      </c>
    </row>
    <row r="33265" spans="1:4">
      <c r="A33265" s="489" t="str">
        <f t="shared" si="519"/>
        <v>2371602877通所型サービス（独自）</v>
      </c>
      <c r="B33265" s="489">
        <v>2371602877</v>
      </c>
      <c r="C33265" s="489" t="s">
        <v>2570</v>
      </c>
      <c r="D33265" s="489" t="s">
        <v>8126</v>
      </c>
    </row>
    <row r="33266" spans="1:4">
      <c r="A33266" s="489" t="str">
        <f t="shared" si="519"/>
        <v>2371602893訪問介護</v>
      </c>
      <c r="B33266" s="489">
        <v>2371602893</v>
      </c>
      <c r="C33266" s="489" t="s">
        <v>140</v>
      </c>
      <c r="D33266" s="489" t="s">
        <v>8127</v>
      </c>
    </row>
    <row r="33267" spans="1:4">
      <c r="A33267" s="489" t="str">
        <f t="shared" si="519"/>
        <v>2371602893訪問介護</v>
      </c>
      <c r="B33267" s="489">
        <v>2371602893</v>
      </c>
      <c r="C33267" s="489" t="s">
        <v>140</v>
      </c>
      <c r="D33267" s="489" t="s">
        <v>8127</v>
      </c>
    </row>
    <row r="33268" spans="1:4">
      <c r="A33268" s="489" t="str">
        <f t="shared" si="519"/>
        <v>2371602901地域密着型通所介護</v>
      </c>
      <c r="B33268" s="489">
        <v>2371602901</v>
      </c>
      <c r="C33268" s="489" t="s">
        <v>161</v>
      </c>
      <c r="D33268" s="489" t="s">
        <v>8128</v>
      </c>
    </row>
    <row r="33269" spans="1:4">
      <c r="A33269" s="489" t="str">
        <f t="shared" si="519"/>
        <v>2371602935居宅介護支援</v>
      </c>
      <c r="B33269" s="489">
        <v>2371602935</v>
      </c>
      <c r="C33269" s="489" t="s">
        <v>2519</v>
      </c>
      <c r="D33269" s="489" t="s">
        <v>8129</v>
      </c>
    </row>
    <row r="33270" spans="1:4">
      <c r="A33270" s="489" t="str">
        <f t="shared" si="519"/>
        <v>2371602943訪問介護</v>
      </c>
      <c r="B33270" s="489">
        <v>2371602943</v>
      </c>
      <c r="C33270" s="489" t="s">
        <v>140</v>
      </c>
      <c r="D33270" s="489" t="s">
        <v>8130</v>
      </c>
    </row>
    <row r="33271" spans="1:4">
      <c r="A33271" s="489" t="str">
        <f t="shared" si="519"/>
        <v>2371602943訪問介護</v>
      </c>
      <c r="B33271" s="489">
        <v>2371602943</v>
      </c>
      <c r="C33271" s="489" t="s">
        <v>140</v>
      </c>
      <c r="D33271" s="489" t="s">
        <v>8130</v>
      </c>
    </row>
    <row r="33272" spans="1:4">
      <c r="A33272" s="489" t="str">
        <f t="shared" si="519"/>
        <v>2371602950通所介護</v>
      </c>
      <c r="B33272" s="489">
        <v>2371602950</v>
      </c>
      <c r="C33272" s="489" t="s">
        <v>158</v>
      </c>
      <c r="D33272" s="489" t="s">
        <v>8131</v>
      </c>
    </row>
    <row r="33273" spans="1:4">
      <c r="A33273" s="489" t="str">
        <f t="shared" si="519"/>
        <v>2371603008居宅介護支援</v>
      </c>
      <c r="B33273" s="489">
        <v>2371603008</v>
      </c>
      <c r="C33273" s="489" t="s">
        <v>2519</v>
      </c>
      <c r="D33273" s="489" t="s">
        <v>8132</v>
      </c>
    </row>
    <row r="33274" spans="1:4">
      <c r="A33274" s="489" t="str">
        <f t="shared" si="519"/>
        <v>2371603016通所介護</v>
      </c>
      <c r="B33274" s="489">
        <v>2371603016</v>
      </c>
      <c r="C33274" s="489" t="s">
        <v>158</v>
      </c>
      <c r="D33274" s="489" t="s">
        <v>8133</v>
      </c>
    </row>
    <row r="33275" spans="1:4">
      <c r="A33275" s="489" t="str">
        <f t="shared" si="519"/>
        <v>2371603032通所介護</v>
      </c>
      <c r="B33275" s="489">
        <v>2371603032</v>
      </c>
      <c r="C33275" s="489" t="s">
        <v>158</v>
      </c>
      <c r="D33275" s="489" t="s">
        <v>8134</v>
      </c>
    </row>
    <row r="33276" spans="1:4">
      <c r="A33276" s="489" t="str">
        <f t="shared" si="519"/>
        <v>2371603040通所介護</v>
      </c>
      <c r="B33276" s="489">
        <v>2371603040</v>
      </c>
      <c r="C33276" s="489" t="s">
        <v>158</v>
      </c>
      <c r="D33276" s="489" t="s">
        <v>8135</v>
      </c>
    </row>
    <row r="33277" spans="1:4">
      <c r="A33277" s="489" t="str">
        <f t="shared" si="519"/>
        <v>2371603073訪問介護</v>
      </c>
      <c r="B33277" s="489">
        <v>2371603073</v>
      </c>
      <c r="C33277" s="489" t="s">
        <v>140</v>
      </c>
      <c r="D33277" s="489" t="s">
        <v>8136</v>
      </c>
    </row>
    <row r="33278" spans="1:4">
      <c r="A33278" s="489" t="str">
        <f t="shared" si="519"/>
        <v>2371603073訪問介護</v>
      </c>
      <c r="B33278" s="489">
        <v>2371603073</v>
      </c>
      <c r="C33278" s="489" t="s">
        <v>140</v>
      </c>
      <c r="D33278" s="489" t="s">
        <v>8136</v>
      </c>
    </row>
    <row r="33279" spans="1:4">
      <c r="A33279" s="489" t="str">
        <f t="shared" si="519"/>
        <v>2371603099通所介護</v>
      </c>
      <c r="B33279" s="489">
        <v>2371603099</v>
      </c>
      <c r="C33279" s="489" t="s">
        <v>158</v>
      </c>
      <c r="D33279" s="489" t="s">
        <v>8137</v>
      </c>
    </row>
    <row r="33280" spans="1:4">
      <c r="A33280" s="489" t="str">
        <f t="shared" si="519"/>
        <v>2371603107訪問介護</v>
      </c>
      <c r="B33280" s="489">
        <v>2371603107</v>
      </c>
      <c r="C33280" s="489" t="s">
        <v>140</v>
      </c>
      <c r="D33280" s="489" t="s">
        <v>8138</v>
      </c>
    </row>
    <row r="33281" spans="1:4">
      <c r="A33281" s="489" t="str">
        <f t="shared" si="519"/>
        <v>2371603107訪問介護</v>
      </c>
      <c r="B33281" s="489">
        <v>2371603107</v>
      </c>
      <c r="C33281" s="489" t="s">
        <v>140</v>
      </c>
      <c r="D33281" s="489" t="s">
        <v>8138</v>
      </c>
    </row>
    <row r="33282" spans="1:4">
      <c r="A33282" s="489" t="str">
        <f t="shared" ref="A33282:A33345" si="520">B33282&amp;C33282</f>
        <v>2371603115介護予防短期入所生活介護</v>
      </c>
      <c r="B33282" s="489">
        <v>2371603115</v>
      </c>
      <c r="C33282" s="489" t="s">
        <v>2093</v>
      </c>
      <c r="D33282" s="489" t="s">
        <v>8139</v>
      </c>
    </row>
    <row r="33283" spans="1:4">
      <c r="A33283" s="489" t="str">
        <f t="shared" si="520"/>
        <v>2371603115短期入所生活介護</v>
      </c>
      <c r="B33283" s="489">
        <v>2371603115</v>
      </c>
      <c r="C33283" s="489" t="s">
        <v>2092</v>
      </c>
      <c r="D33283" s="489" t="s">
        <v>8139</v>
      </c>
    </row>
    <row r="33284" spans="1:4">
      <c r="A33284" s="489" t="str">
        <f t="shared" si="520"/>
        <v>2371603123居宅介護支援</v>
      </c>
      <c r="B33284" s="489">
        <v>2371603123</v>
      </c>
      <c r="C33284" s="489" t="s">
        <v>2519</v>
      </c>
      <c r="D33284" s="489" t="s">
        <v>8140</v>
      </c>
    </row>
    <row r="33285" spans="1:4">
      <c r="A33285" s="489" t="str">
        <f t="shared" si="520"/>
        <v>2371603149介護老人福祉施設</v>
      </c>
      <c r="B33285" s="489">
        <v>2371603149</v>
      </c>
      <c r="C33285" s="489" t="s">
        <v>1921</v>
      </c>
      <c r="D33285" s="489" t="s">
        <v>8141</v>
      </c>
    </row>
    <row r="33286" spans="1:4">
      <c r="A33286" s="489" t="str">
        <f t="shared" si="520"/>
        <v>2371603156居宅介護支援</v>
      </c>
      <c r="B33286" s="489">
        <v>2371603156</v>
      </c>
      <c r="C33286" s="489" t="s">
        <v>2519</v>
      </c>
      <c r="D33286" s="489" t="s">
        <v>8142</v>
      </c>
    </row>
    <row r="33287" spans="1:4">
      <c r="A33287" s="489" t="str">
        <f t="shared" si="520"/>
        <v>2371603198介護予防訪問リハビリテーション</v>
      </c>
      <c r="B33287" s="489">
        <v>2371603198</v>
      </c>
      <c r="C33287" s="489" t="s">
        <v>2108</v>
      </c>
      <c r="D33287" s="489" t="s">
        <v>8144</v>
      </c>
    </row>
    <row r="33288" spans="1:4">
      <c r="A33288" s="489" t="str">
        <f t="shared" si="520"/>
        <v>2371603198訪問リハビリテーション</v>
      </c>
      <c r="B33288" s="489">
        <v>2371603198</v>
      </c>
      <c r="C33288" s="489" t="s">
        <v>2104</v>
      </c>
      <c r="D33288" s="489" t="s">
        <v>8144</v>
      </c>
    </row>
    <row r="33289" spans="1:4">
      <c r="A33289" s="489" t="str">
        <f t="shared" si="520"/>
        <v>2371603214居宅介護支援</v>
      </c>
      <c r="B33289" s="489">
        <v>2371603214</v>
      </c>
      <c r="C33289" s="489" t="s">
        <v>2519</v>
      </c>
      <c r="D33289" s="489" t="s">
        <v>8145</v>
      </c>
    </row>
    <row r="33290" spans="1:4">
      <c r="A33290" s="489" t="str">
        <f t="shared" si="520"/>
        <v>2371603289訪問介護</v>
      </c>
      <c r="B33290" s="489">
        <v>2371603289</v>
      </c>
      <c r="C33290" s="489" t="s">
        <v>140</v>
      </c>
      <c r="D33290" s="489" t="s">
        <v>8146</v>
      </c>
    </row>
    <row r="33291" spans="1:4">
      <c r="A33291" s="489" t="str">
        <f t="shared" si="520"/>
        <v>2371603289訪問介護</v>
      </c>
      <c r="B33291" s="489">
        <v>2371603289</v>
      </c>
      <c r="C33291" s="489" t="s">
        <v>140</v>
      </c>
      <c r="D33291" s="489" t="s">
        <v>8146</v>
      </c>
    </row>
    <row r="33292" spans="1:4">
      <c r="A33292" s="489" t="str">
        <f t="shared" si="520"/>
        <v>2371603305介護予防短期入所生活介護</v>
      </c>
      <c r="B33292" s="489">
        <v>2371603305</v>
      </c>
      <c r="C33292" s="489" t="s">
        <v>2093</v>
      </c>
      <c r="D33292" s="489" t="s">
        <v>8147</v>
      </c>
    </row>
    <row r="33293" spans="1:4">
      <c r="A33293" s="489" t="str">
        <f t="shared" si="520"/>
        <v>2371603305短期入所生活介護</v>
      </c>
      <c r="B33293" s="489">
        <v>2371603305</v>
      </c>
      <c r="C33293" s="489" t="s">
        <v>2092</v>
      </c>
      <c r="D33293" s="489" t="s">
        <v>8147</v>
      </c>
    </row>
    <row r="33294" spans="1:4">
      <c r="A33294" s="489" t="str">
        <f t="shared" si="520"/>
        <v>2371603370訪問介護</v>
      </c>
      <c r="B33294" s="489">
        <v>2371603370</v>
      </c>
      <c r="C33294" s="489" t="s">
        <v>140</v>
      </c>
      <c r="D33294" s="489" t="s">
        <v>8148</v>
      </c>
    </row>
    <row r="33295" spans="1:4">
      <c r="A33295" s="489" t="str">
        <f t="shared" si="520"/>
        <v>2371603370訪問介護</v>
      </c>
      <c r="B33295" s="489">
        <v>2371603370</v>
      </c>
      <c r="C33295" s="489" t="s">
        <v>140</v>
      </c>
      <c r="D33295" s="489" t="s">
        <v>8148</v>
      </c>
    </row>
    <row r="33296" spans="1:4">
      <c r="A33296" s="489" t="str">
        <f t="shared" si="520"/>
        <v>2371603388訪問介護</v>
      </c>
      <c r="B33296" s="489">
        <v>2371603388</v>
      </c>
      <c r="C33296" s="489" t="s">
        <v>140</v>
      </c>
      <c r="D33296" s="489" t="s">
        <v>8149</v>
      </c>
    </row>
    <row r="33297" spans="1:4">
      <c r="A33297" s="489" t="str">
        <f t="shared" si="520"/>
        <v>2371603388訪問介護</v>
      </c>
      <c r="B33297" s="489">
        <v>2371603388</v>
      </c>
      <c r="C33297" s="489" t="s">
        <v>140</v>
      </c>
      <c r="D33297" s="489" t="s">
        <v>8149</v>
      </c>
    </row>
    <row r="33298" spans="1:4">
      <c r="A33298" s="489" t="str">
        <f t="shared" si="520"/>
        <v>2371603495居宅介護支援</v>
      </c>
      <c r="B33298" s="489">
        <v>2371603495</v>
      </c>
      <c r="C33298" s="489" t="s">
        <v>2519</v>
      </c>
      <c r="D33298" s="489" t="s">
        <v>8150</v>
      </c>
    </row>
    <row r="33299" spans="1:4">
      <c r="A33299" s="489" t="str">
        <f t="shared" si="520"/>
        <v>2371603545訪問介護</v>
      </c>
      <c r="B33299" s="489">
        <v>2371603545</v>
      </c>
      <c r="C33299" s="489" t="s">
        <v>140</v>
      </c>
      <c r="D33299" s="489" t="s">
        <v>8151</v>
      </c>
    </row>
    <row r="33300" spans="1:4">
      <c r="A33300" s="489" t="str">
        <f t="shared" si="520"/>
        <v>2371603545訪問介護</v>
      </c>
      <c r="B33300" s="489">
        <v>2371603545</v>
      </c>
      <c r="C33300" s="489" t="s">
        <v>140</v>
      </c>
      <c r="D33300" s="489" t="s">
        <v>8151</v>
      </c>
    </row>
    <row r="33301" spans="1:4">
      <c r="A33301" s="489" t="str">
        <f t="shared" si="520"/>
        <v>2371603560訪問介護</v>
      </c>
      <c r="B33301" s="489">
        <v>2371603560</v>
      </c>
      <c r="C33301" s="489" t="s">
        <v>140</v>
      </c>
      <c r="D33301" s="489" t="s">
        <v>8152</v>
      </c>
    </row>
    <row r="33302" spans="1:4">
      <c r="A33302" s="489" t="str">
        <f t="shared" si="520"/>
        <v>2371603560訪問介護</v>
      </c>
      <c r="B33302" s="489">
        <v>2371603560</v>
      </c>
      <c r="C33302" s="489" t="s">
        <v>140</v>
      </c>
      <c r="D33302" s="489" t="s">
        <v>8152</v>
      </c>
    </row>
    <row r="33303" spans="1:4">
      <c r="A33303" s="489" t="str">
        <f t="shared" si="520"/>
        <v>2371603578居宅介護支援</v>
      </c>
      <c r="B33303" s="489">
        <v>2371603578</v>
      </c>
      <c r="C33303" s="489" t="s">
        <v>2519</v>
      </c>
      <c r="D33303" s="489" t="s">
        <v>8153</v>
      </c>
    </row>
    <row r="33304" spans="1:4">
      <c r="A33304" s="489" t="str">
        <f t="shared" si="520"/>
        <v>2371603586訪問介護</v>
      </c>
      <c r="B33304" s="489">
        <v>2371603586</v>
      </c>
      <c r="C33304" s="489" t="s">
        <v>140</v>
      </c>
      <c r="D33304" s="489" t="s">
        <v>8154</v>
      </c>
    </row>
    <row r="33305" spans="1:4">
      <c r="A33305" s="489" t="str">
        <f t="shared" si="520"/>
        <v>2371603586訪問介護</v>
      </c>
      <c r="B33305" s="489">
        <v>2371603586</v>
      </c>
      <c r="C33305" s="489" t="s">
        <v>140</v>
      </c>
      <c r="D33305" s="489" t="s">
        <v>8154</v>
      </c>
    </row>
    <row r="33306" spans="1:4">
      <c r="A33306" s="489" t="str">
        <f t="shared" si="520"/>
        <v>2371603594訪問介護</v>
      </c>
      <c r="B33306" s="489">
        <v>2371603594</v>
      </c>
      <c r="C33306" s="489" t="s">
        <v>140</v>
      </c>
      <c r="D33306" s="489" t="s">
        <v>8153</v>
      </c>
    </row>
    <row r="33307" spans="1:4">
      <c r="A33307" s="489" t="str">
        <f t="shared" si="520"/>
        <v>2371603594訪問介護</v>
      </c>
      <c r="B33307" s="489">
        <v>2371603594</v>
      </c>
      <c r="C33307" s="489" t="s">
        <v>140</v>
      </c>
      <c r="D33307" s="489" t="s">
        <v>8153</v>
      </c>
    </row>
    <row r="33308" spans="1:4">
      <c r="A33308" s="489" t="str">
        <f t="shared" si="520"/>
        <v>2371603602訪問介護</v>
      </c>
      <c r="B33308" s="489">
        <v>2371603602</v>
      </c>
      <c r="C33308" s="489" t="s">
        <v>140</v>
      </c>
      <c r="D33308" s="489" t="s">
        <v>8155</v>
      </c>
    </row>
    <row r="33309" spans="1:4">
      <c r="A33309" s="489" t="str">
        <f t="shared" si="520"/>
        <v>2371603602訪問介護</v>
      </c>
      <c r="B33309" s="489">
        <v>2371603602</v>
      </c>
      <c r="C33309" s="489" t="s">
        <v>140</v>
      </c>
      <c r="D33309" s="489" t="s">
        <v>8155</v>
      </c>
    </row>
    <row r="33310" spans="1:4">
      <c r="A33310" s="489" t="str">
        <f t="shared" si="520"/>
        <v>2371603628介護予防短期入所生活介護</v>
      </c>
      <c r="B33310" s="489">
        <v>2371603628</v>
      </c>
      <c r="C33310" s="489" t="s">
        <v>2093</v>
      </c>
      <c r="D33310" s="489" t="s">
        <v>8156</v>
      </c>
    </row>
    <row r="33311" spans="1:4">
      <c r="A33311" s="489" t="str">
        <f t="shared" si="520"/>
        <v>2371603628短期入所生活介護</v>
      </c>
      <c r="B33311" s="489">
        <v>2371603628</v>
      </c>
      <c r="C33311" s="489" t="s">
        <v>2092</v>
      </c>
      <c r="D33311" s="489" t="s">
        <v>8156</v>
      </c>
    </row>
    <row r="33312" spans="1:4">
      <c r="A33312" s="489" t="str">
        <f t="shared" si="520"/>
        <v>2371603636介護予防短期入所生活介護</v>
      </c>
      <c r="B33312" s="489">
        <v>2371603636</v>
      </c>
      <c r="C33312" s="489" t="s">
        <v>2093</v>
      </c>
      <c r="D33312" s="489" t="s">
        <v>8157</v>
      </c>
    </row>
    <row r="33313" spans="1:4">
      <c r="A33313" s="489" t="str">
        <f t="shared" si="520"/>
        <v>2371603636短期入所生活介護</v>
      </c>
      <c r="B33313" s="489">
        <v>2371603636</v>
      </c>
      <c r="C33313" s="489" t="s">
        <v>2092</v>
      </c>
      <c r="D33313" s="489" t="s">
        <v>8157</v>
      </c>
    </row>
    <row r="33314" spans="1:4">
      <c r="A33314" s="489" t="str">
        <f t="shared" si="520"/>
        <v>2371603644介護予防短期入所生活介護</v>
      </c>
      <c r="B33314" s="489">
        <v>2371603644</v>
      </c>
      <c r="C33314" s="489" t="s">
        <v>2093</v>
      </c>
      <c r="D33314" s="489" t="s">
        <v>8158</v>
      </c>
    </row>
    <row r="33315" spans="1:4">
      <c r="A33315" s="489" t="str">
        <f t="shared" si="520"/>
        <v>2371603644短期入所生活介護</v>
      </c>
      <c r="B33315" s="489">
        <v>2371603644</v>
      </c>
      <c r="C33315" s="489" t="s">
        <v>2092</v>
      </c>
      <c r="D33315" s="489" t="s">
        <v>8158</v>
      </c>
    </row>
    <row r="33316" spans="1:4">
      <c r="A33316" s="489" t="str">
        <f t="shared" si="520"/>
        <v>2371603669居宅介護支援</v>
      </c>
      <c r="B33316" s="489">
        <v>2371603669</v>
      </c>
      <c r="C33316" s="489" t="s">
        <v>2519</v>
      </c>
      <c r="D33316" s="489" t="s">
        <v>8159</v>
      </c>
    </row>
    <row r="33317" spans="1:4">
      <c r="A33317" s="489" t="str">
        <f t="shared" si="520"/>
        <v>2371603677訪問介護</v>
      </c>
      <c r="B33317" s="489">
        <v>2371603677</v>
      </c>
      <c r="C33317" s="489" t="s">
        <v>140</v>
      </c>
      <c r="D33317" s="489" t="s">
        <v>8160</v>
      </c>
    </row>
    <row r="33318" spans="1:4">
      <c r="A33318" s="489" t="str">
        <f t="shared" si="520"/>
        <v>2371603677訪問介護</v>
      </c>
      <c r="B33318" s="489">
        <v>2371603677</v>
      </c>
      <c r="C33318" s="489" t="s">
        <v>140</v>
      </c>
      <c r="D33318" s="489" t="s">
        <v>8160</v>
      </c>
    </row>
    <row r="33319" spans="1:4">
      <c r="A33319" s="489" t="str">
        <f t="shared" si="520"/>
        <v>2371603693居宅介護支援</v>
      </c>
      <c r="B33319" s="489">
        <v>2371603693</v>
      </c>
      <c r="C33319" s="489" t="s">
        <v>2519</v>
      </c>
      <c r="D33319" s="489" t="s">
        <v>8036</v>
      </c>
    </row>
    <row r="33320" spans="1:4">
      <c r="A33320" s="489" t="str">
        <f t="shared" si="520"/>
        <v>2371603701介護予防特定施設入居者生活介護</v>
      </c>
      <c r="B33320" s="489">
        <v>2371603701</v>
      </c>
      <c r="C33320" s="489" t="s">
        <v>2514</v>
      </c>
      <c r="D33320" s="489" t="s">
        <v>8161</v>
      </c>
    </row>
    <row r="33321" spans="1:4">
      <c r="A33321" s="489" t="str">
        <f t="shared" si="520"/>
        <v>2371603701特定施設入居者生活介護</v>
      </c>
      <c r="B33321" s="489">
        <v>2371603701</v>
      </c>
      <c r="C33321" s="489" t="s">
        <v>2513</v>
      </c>
      <c r="D33321" s="489" t="s">
        <v>8161</v>
      </c>
    </row>
    <row r="33322" spans="1:4">
      <c r="A33322" s="489" t="str">
        <f t="shared" si="520"/>
        <v>2371603743通所介護</v>
      </c>
      <c r="B33322" s="489">
        <v>2371603743</v>
      </c>
      <c r="C33322" s="489" t="s">
        <v>158</v>
      </c>
      <c r="D33322" s="489" t="s">
        <v>8163</v>
      </c>
    </row>
    <row r="33323" spans="1:4">
      <c r="A33323" s="489" t="str">
        <f t="shared" si="520"/>
        <v>2371603750居宅介護支援</v>
      </c>
      <c r="B33323" s="489">
        <v>2371603750</v>
      </c>
      <c r="C33323" s="489" t="s">
        <v>2519</v>
      </c>
      <c r="D33323" s="489" t="s">
        <v>8164</v>
      </c>
    </row>
    <row r="33324" spans="1:4">
      <c r="A33324" s="489" t="str">
        <f t="shared" si="520"/>
        <v>2371603768訪問介護</v>
      </c>
      <c r="B33324" s="489">
        <v>2371603768</v>
      </c>
      <c r="C33324" s="489" t="s">
        <v>140</v>
      </c>
      <c r="D33324" s="489" t="s">
        <v>8165</v>
      </c>
    </row>
    <row r="33325" spans="1:4">
      <c r="A33325" s="489" t="str">
        <f t="shared" si="520"/>
        <v>2371603768訪問介護</v>
      </c>
      <c r="B33325" s="489">
        <v>2371603768</v>
      </c>
      <c r="C33325" s="489" t="s">
        <v>140</v>
      </c>
      <c r="D33325" s="489" t="s">
        <v>8165</v>
      </c>
    </row>
    <row r="33326" spans="1:4">
      <c r="A33326" s="489" t="str">
        <f t="shared" si="520"/>
        <v>2371603784居宅介護支援</v>
      </c>
      <c r="B33326" s="489">
        <v>2371603784</v>
      </c>
      <c r="C33326" s="489" t="s">
        <v>2519</v>
      </c>
      <c r="D33326" s="489" t="s">
        <v>8166</v>
      </c>
    </row>
    <row r="33327" spans="1:4">
      <c r="A33327" s="489" t="str">
        <f t="shared" si="520"/>
        <v>2371603792訪問介護</v>
      </c>
      <c r="B33327" s="489">
        <v>2371603792</v>
      </c>
      <c r="C33327" s="489" t="s">
        <v>140</v>
      </c>
      <c r="D33327" s="489" t="s">
        <v>8167</v>
      </c>
    </row>
    <row r="33328" spans="1:4">
      <c r="A33328" s="489" t="str">
        <f t="shared" si="520"/>
        <v>2371603792訪問介護</v>
      </c>
      <c r="B33328" s="489">
        <v>2371603792</v>
      </c>
      <c r="C33328" s="489" t="s">
        <v>140</v>
      </c>
      <c r="D33328" s="489" t="s">
        <v>8167</v>
      </c>
    </row>
    <row r="33329" spans="1:4">
      <c r="A33329" s="489" t="str">
        <f t="shared" si="520"/>
        <v>2371603800訪問介護</v>
      </c>
      <c r="B33329" s="489">
        <v>2371603800</v>
      </c>
      <c r="C33329" s="489" t="s">
        <v>140</v>
      </c>
      <c r="D33329" s="489" t="s">
        <v>8168</v>
      </c>
    </row>
    <row r="33330" spans="1:4">
      <c r="A33330" s="489" t="str">
        <f t="shared" si="520"/>
        <v>2371603800訪問介護</v>
      </c>
      <c r="B33330" s="489">
        <v>2371603800</v>
      </c>
      <c r="C33330" s="489" t="s">
        <v>140</v>
      </c>
      <c r="D33330" s="489" t="s">
        <v>8168</v>
      </c>
    </row>
    <row r="33331" spans="1:4">
      <c r="A33331" s="489" t="str">
        <f t="shared" si="520"/>
        <v>2371603834介護予防短期入所生活介護</v>
      </c>
      <c r="B33331" s="489">
        <v>2371603834</v>
      </c>
      <c r="C33331" s="489" t="s">
        <v>2093</v>
      </c>
      <c r="D33331" s="489" t="s">
        <v>8169</v>
      </c>
    </row>
    <row r="33332" spans="1:4">
      <c r="A33332" s="489" t="str">
        <f t="shared" si="520"/>
        <v>2371603834短期入所生活介護</v>
      </c>
      <c r="B33332" s="489">
        <v>2371603834</v>
      </c>
      <c r="C33332" s="489" t="s">
        <v>2092</v>
      </c>
      <c r="D33332" s="489" t="s">
        <v>8169</v>
      </c>
    </row>
    <row r="33333" spans="1:4">
      <c r="A33333" s="489" t="str">
        <f t="shared" si="520"/>
        <v>2371603842通所介護</v>
      </c>
      <c r="B33333" s="489">
        <v>2371603842</v>
      </c>
      <c r="C33333" s="489" t="s">
        <v>158</v>
      </c>
      <c r="D33333" s="489" t="s">
        <v>8169</v>
      </c>
    </row>
    <row r="33334" spans="1:4">
      <c r="A33334" s="489" t="str">
        <f t="shared" si="520"/>
        <v>2371603859訪問介護</v>
      </c>
      <c r="B33334" s="489">
        <v>2371603859</v>
      </c>
      <c r="C33334" s="489" t="s">
        <v>140</v>
      </c>
      <c r="D33334" s="489" t="s">
        <v>8170</v>
      </c>
    </row>
    <row r="33335" spans="1:4">
      <c r="A33335" s="489" t="str">
        <f t="shared" si="520"/>
        <v>2371603859訪問介護</v>
      </c>
      <c r="B33335" s="489">
        <v>2371603859</v>
      </c>
      <c r="C33335" s="489" t="s">
        <v>140</v>
      </c>
      <c r="D33335" s="489" t="s">
        <v>8170</v>
      </c>
    </row>
    <row r="33336" spans="1:4">
      <c r="A33336" s="489" t="str">
        <f t="shared" si="520"/>
        <v>2371603875訪問介護</v>
      </c>
      <c r="B33336" s="489">
        <v>2371603875</v>
      </c>
      <c r="C33336" s="489" t="s">
        <v>140</v>
      </c>
      <c r="D33336" s="489" t="s">
        <v>8171</v>
      </c>
    </row>
    <row r="33337" spans="1:4">
      <c r="A33337" s="489" t="str">
        <f t="shared" si="520"/>
        <v>2371603875訪問介護</v>
      </c>
      <c r="B33337" s="489">
        <v>2371603875</v>
      </c>
      <c r="C33337" s="489" t="s">
        <v>140</v>
      </c>
      <c r="D33337" s="489" t="s">
        <v>8171</v>
      </c>
    </row>
    <row r="33338" spans="1:4">
      <c r="A33338" s="489" t="str">
        <f t="shared" si="520"/>
        <v>2371603883訪問介護</v>
      </c>
      <c r="B33338" s="489">
        <v>2371603883</v>
      </c>
      <c r="C33338" s="489" t="s">
        <v>140</v>
      </c>
      <c r="D33338" s="489" t="s">
        <v>8172</v>
      </c>
    </row>
    <row r="33339" spans="1:4">
      <c r="A33339" s="489" t="str">
        <f t="shared" si="520"/>
        <v>2371603883訪問介護</v>
      </c>
      <c r="B33339" s="489">
        <v>2371603883</v>
      </c>
      <c r="C33339" s="489" t="s">
        <v>140</v>
      </c>
      <c r="D33339" s="489" t="s">
        <v>8172</v>
      </c>
    </row>
    <row r="33340" spans="1:4">
      <c r="A33340" s="489" t="str">
        <f t="shared" si="520"/>
        <v>2371603909訪問介護</v>
      </c>
      <c r="B33340" s="489">
        <v>2371603909</v>
      </c>
      <c r="C33340" s="489" t="s">
        <v>140</v>
      </c>
      <c r="D33340" s="489" t="s">
        <v>8173</v>
      </c>
    </row>
    <row r="33341" spans="1:4">
      <c r="A33341" s="489" t="str">
        <f t="shared" si="520"/>
        <v>2371603909訪問介護</v>
      </c>
      <c r="B33341" s="489">
        <v>2371603909</v>
      </c>
      <c r="C33341" s="489" t="s">
        <v>140</v>
      </c>
      <c r="D33341" s="489" t="s">
        <v>8173</v>
      </c>
    </row>
    <row r="33342" spans="1:4">
      <c r="A33342" s="489" t="str">
        <f t="shared" si="520"/>
        <v>2371603917居宅介護支援</v>
      </c>
      <c r="B33342" s="489">
        <v>2371603917</v>
      </c>
      <c r="C33342" s="489" t="s">
        <v>2519</v>
      </c>
      <c r="D33342" s="489" t="s">
        <v>8174</v>
      </c>
    </row>
    <row r="33343" spans="1:4">
      <c r="A33343" s="489" t="str">
        <f t="shared" si="520"/>
        <v>2371603933居宅介護支援</v>
      </c>
      <c r="B33343" s="489">
        <v>2371603933</v>
      </c>
      <c r="C33343" s="489" t="s">
        <v>2519</v>
      </c>
      <c r="D33343" s="489" t="s">
        <v>8175</v>
      </c>
    </row>
    <row r="33344" spans="1:4">
      <c r="A33344" s="489" t="str">
        <f t="shared" si="520"/>
        <v>2371603941居宅介護支援</v>
      </c>
      <c r="B33344" s="489">
        <v>2371603941</v>
      </c>
      <c r="C33344" s="489" t="s">
        <v>2519</v>
      </c>
      <c r="D33344" s="489" t="s">
        <v>8176</v>
      </c>
    </row>
    <row r="33345" spans="1:4">
      <c r="A33345" s="489" t="str">
        <f t="shared" si="520"/>
        <v>2371603958訪問介護</v>
      </c>
      <c r="B33345" s="489">
        <v>2371603958</v>
      </c>
      <c r="C33345" s="489" t="s">
        <v>140</v>
      </c>
      <c r="D33345" s="489" t="s">
        <v>8177</v>
      </c>
    </row>
    <row r="33346" spans="1:4">
      <c r="A33346" s="489" t="str">
        <f t="shared" ref="A33346:A33409" si="521">B33346&amp;C33346</f>
        <v>2371603958訪問介護</v>
      </c>
      <c r="B33346" s="489">
        <v>2371603958</v>
      </c>
      <c r="C33346" s="489" t="s">
        <v>140</v>
      </c>
      <c r="D33346" s="489" t="s">
        <v>8177</v>
      </c>
    </row>
    <row r="33347" spans="1:4">
      <c r="A33347" s="489" t="str">
        <f t="shared" si="521"/>
        <v>2371603974介護予防支援</v>
      </c>
      <c r="B33347" s="489">
        <v>2371603974</v>
      </c>
      <c r="C33347" s="489" t="s">
        <v>2520</v>
      </c>
      <c r="D33347" s="489" t="s">
        <v>8178</v>
      </c>
    </row>
    <row r="33348" spans="1:4">
      <c r="A33348" s="489" t="str">
        <f t="shared" si="521"/>
        <v>2371603974居宅介護支援</v>
      </c>
      <c r="B33348" s="489">
        <v>2371603974</v>
      </c>
      <c r="C33348" s="489" t="s">
        <v>2519</v>
      </c>
      <c r="D33348" s="489" t="s">
        <v>8178</v>
      </c>
    </row>
    <row r="33349" spans="1:4">
      <c r="A33349" s="489" t="str">
        <f t="shared" si="521"/>
        <v>2371604006訪問介護</v>
      </c>
      <c r="B33349" s="489">
        <v>2371604006</v>
      </c>
      <c r="C33349" s="489" t="s">
        <v>140</v>
      </c>
      <c r="D33349" s="489" t="s">
        <v>8179</v>
      </c>
    </row>
    <row r="33350" spans="1:4">
      <c r="A33350" s="489" t="str">
        <f t="shared" si="521"/>
        <v>2371604006訪問介護</v>
      </c>
      <c r="B33350" s="489">
        <v>2371604006</v>
      </c>
      <c r="C33350" s="489" t="s">
        <v>140</v>
      </c>
      <c r="D33350" s="489" t="s">
        <v>8179</v>
      </c>
    </row>
    <row r="33351" spans="1:4">
      <c r="A33351" s="489" t="str">
        <f t="shared" si="521"/>
        <v>2371604022訪問介護</v>
      </c>
      <c r="B33351" s="489">
        <v>2371604022</v>
      </c>
      <c r="C33351" s="489" t="s">
        <v>140</v>
      </c>
      <c r="D33351" s="489" t="s">
        <v>8180</v>
      </c>
    </row>
    <row r="33352" spans="1:4">
      <c r="A33352" s="489" t="str">
        <f t="shared" si="521"/>
        <v>2371604022訪問介護</v>
      </c>
      <c r="B33352" s="489">
        <v>2371604022</v>
      </c>
      <c r="C33352" s="489" t="s">
        <v>140</v>
      </c>
      <c r="D33352" s="489" t="s">
        <v>8180</v>
      </c>
    </row>
    <row r="33353" spans="1:4">
      <c r="A33353" s="489" t="str">
        <f t="shared" si="521"/>
        <v>2371604048訪問介護</v>
      </c>
      <c r="B33353" s="489">
        <v>2371604048</v>
      </c>
      <c r="C33353" s="489" t="s">
        <v>140</v>
      </c>
      <c r="D33353" s="489" t="s">
        <v>8181</v>
      </c>
    </row>
    <row r="33354" spans="1:4">
      <c r="A33354" s="489" t="str">
        <f t="shared" si="521"/>
        <v>2371604048訪問介護</v>
      </c>
      <c r="B33354" s="489">
        <v>2371604048</v>
      </c>
      <c r="C33354" s="489" t="s">
        <v>140</v>
      </c>
      <c r="D33354" s="489" t="s">
        <v>8181</v>
      </c>
    </row>
    <row r="33355" spans="1:4">
      <c r="A33355" s="489" t="str">
        <f t="shared" si="521"/>
        <v>2371604055居宅介護支援</v>
      </c>
      <c r="B33355" s="489">
        <v>2371604055</v>
      </c>
      <c r="C33355" s="489" t="s">
        <v>2519</v>
      </c>
      <c r="D33355" s="489" t="s">
        <v>8182</v>
      </c>
    </row>
    <row r="33356" spans="1:4">
      <c r="A33356" s="489" t="str">
        <f t="shared" si="521"/>
        <v>2371604063訪問介護</v>
      </c>
      <c r="B33356" s="489">
        <v>2371604063</v>
      </c>
      <c r="C33356" s="489" t="s">
        <v>140</v>
      </c>
      <c r="D33356" s="489" t="s">
        <v>8183</v>
      </c>
    </row>
    <row r="33357" spans="1:4">
      <c r="A33357" s="489" t="str">
        <f t="shared" si="521"/>
        <v>2371604063訪問介護</v>
      </c>
      <c r="B33357" s="489">
        <v>2371604063</v>
      </c>
      <c r="C33357" s="489" t="s">
        <v>140</v>
      </c>
      <c r="D33357" s="489" t="s">
        <v>8183</v>
      </c>
    </row>
    <row r="33358" spans="1:4">
      <c r="A33358" s="489" t="str">
        <f t="shared" si="521"/>
        <v>2371604071居宅介護支援</v>
      </c>
      <c r="B33358" s="489">
        <v>2371604071</v>
      </c>
      <c r="C33358" s="489" t="s">
        <v>2519</v>
      </c>
      <c r="D33358" s="489" t="s">
        <v>8184</v>
      </c>
    </row>
    <row r="33359" spans="1:4">
      <c r="A33359" s="489" t="str">
        <f t="shared" si="521"/>
        <v>2371604089訪問介護</v>
      </c>
      <c r="B33359" s="489">
        <v>2371604089</v>
      </c>
      <c r="C33359" s="489" t="s">
        <v>140</v>
      </c>
      <c r="D33359" s="489" t="s">
        <v>8185</v>
      </c>
    </row>
    <row r="33360" spans="1:4">
      <c r="A33360" s="489" t="str">
        <f t="shared" si="521"/>
        <v>2371604089訪問介護</v>
      </c>
      <c r="B33360" s="489">
        <v>2371604089</v>
      </c>
      <c r="C33360" s="489" t="s">
        <v>140</v>
      </c>
      <c r="D33360" s="489" t="s">
        <v>8185</v>
      </c>
    </row>
    <row r="33361" spans="1:4">
      <c r="A33361" s="489" t="str">
        <f t="shared" si="521"/>
        <v>2371604097訪問介護</v>
      </c>
      <c r="B33361" s="489">
        <v>2371604097</v>
      </c>
      <c r="C33361" s="489" t="s">
        <v>140</v>
      </c>
      <c r="D33361" s="489" t="s">
        <v>8186</v>
      </c>
    </row>
    <row r="33362" spans="1:4">
      <c r="A33362" s="489" t="str">
        <f t="shared" si="521"/>
        <v>2371604097訪問介護</v>
      </c>
      <c r="B33362" s="489">
        <v>2371604097</v>
      </c>
      <c r="C33362" s="489" t="s">
        <v>140</v>
      </c>
      <c r="D33362" s="489" t="s">
        <v>8186</v>
      </c>
    </row>
    <row r="33363" spans="1:4">
      <c r="A33363" s="489" t="str">
        <f t="shared" si="521"/>
        <v>2371604105訪問介護</v>
      </c>
      <c r="B33363" s="489">
        <v>2371604105</v>
      </c>
      <c r="C33363" s="489" t="s">
        <v>140</v>
      </c>
      <c r="D33363" s="489" t="s">
        <v>8187</v>
      </c>
    </row>
    <row r="33364" spans="1:4">
      <c r="A33364" s="489" t="str">
        <f t="shared" si="521"/>
        <v>2371604105訪問介護</v>
      </c>
      <c r="B33364" s="489">
        <v>2371604105</v>
      </c>
      <c r="C33364" s="489" t="s">
        <v>140</v>
      </c>
      <c r="D33364" s="489" t="s">
        <v>8187</v>
      </c>
    </row>
    <row r="33365" spans="1:4">
      <c r="A33365" s="489" t="str">
        <f t="shared" si="521"/>
        <v>2371604121訪問介護</v>
      </c>
      <c r="B33365" s="489">
        <v>2371604121</v>
      </c>
      <c r="C33365" s="489" t="s">
        <v>140</v>
      </c>
      <c r="D33365" s="489" t="s">
        <v>8188</v>
      </c>
    </row>
    <row r="33366" spans="1:4">
      <c r="A33366" s="489" t="str">
        <f t="shared" si="521"/>
        <v>2371604121訪問介護</v>
      </c>
      <c r="B33366" s="489">
        <v>2371604121</v>
      </c>
      <c r="C33366" s="489" t="s">
        <v>140</v>
      </c>
      <c r="D33366" s="489" t="s">
        <v>8188</v>
      </c>
    </row>
    <row r="33367" spans="1:4">
      <c r="A33367" s="489" t="str">
        <f t="shared" si="521"/>
        <v>2371604139訪問介護</v>
      </c>
      <c r="B33367" s="489">
        <v>2371604139</v>
      </c>
      <c r="C33367" s="489" t="s">
        <v>140</v>
      </c>
      <c r="D33367" s="489" t="s">
        <v>8189</v>
      </c>
    </row>
    <row r="33368" spans="1:4">
      <c r="A33368" s="489" t="str">
        <f t="shared" si="521"/>
        <v>2371604139訪問介護</v>
      </c>
      <c r="B33368" s="489">
        <v>2371604139</v>
      </c>
      <c r="C33368" s="489" t="s">
        <v>140</v>
      </c>
      <c r="D33368" s="489" t="s">
        <v>8189</v>
      </c>
    </row>
    <row r="33369" spans="1:4">
      <c r="A33369" s="489" t="str">
        <f t="shared" si="521"/>
        <v>2371604147居宅介護支援</v>
      </c>
      <c r="B33369" s="489">
        <v>2371604147</v>
      </c>
      <c r="C33369" s="489" t="s">
        <v>2519</v>
      </c>
      <c r="D33369" s="489" t="s">
        <v>8190</v>
      </c>
    </row>
    <row r="33370" spans="1:4">
      <c r="A33370" s="489" t="str">
        <f t="shared" si="521"/>
        <v>2371604154介護予防特定施設入居者生活介護</v>
      </c>
      <c r="B33370" s="489">
        <v>2371604154</v>
      </c>
      <c r="C33370" s="489" t="s">
        <v>2514</v>
      </c>
      <c r="D33370" s="489" t="s">
        <v>8191</v>
      </c>
    </row>
    <row r="33371" spans="1:4">
      <c r="A33371" s="489" t="str">
        <f t="shared" si="521"/>
        <v>2371604154特定施設入居者生活介護</v>
      </c>
      <c r="B33371" s="489">
        <v>2371604154</v>
      </c>
      <c r="C33371" s="489" t="s">
        <v>2513</v>
      </c>
      <c r="D33371" s="489" t="s">
        <v>8191</v>
      </c>
    </row>
    <row r="33372" spans="1:4">
      <c r="A33372" s="489" t="str">
        <f t="shared" si="521"/>
        <v>2371604170通所介護</v>
      </c>
      <c r="B33372" s="489">
        <v>2371604170</v>
      </c>
      <c r="C33372" s="489" t="s">
        <v>158</v>
      </c>
      <c r="D33372" s="489" t="s">
        <v>8192</v>
      </c>
    </row>
    <row r="33373" spans="1:4">
      <c r="A33373" s="489" t="str">
        <f t="shared" si="521"/>
        <v>2371604188訪問介護</v>
      </c>
      <c r="B33373" s="489">
        <v>2371604188</v>
      </c>
      <c r="C33373" s="489" t="s">
        <v>140</v>
      </c>
      <c r="D33373" s="489" t="s">
        <v>8193</v>
      </c>
    </row>
    <row r="33374" spans="1:4">
      <c r="A33374" s="489" t="str">
        <f t="shared" si="521"/>
        <v>2371604188訪問介護</v>
      </c>
      <c r="B33374" s="489">
        <v>2371604188</v>
      </c>
      <c r="C33374" s="489" t="s">
        <v>140</v>
      </c>
      <c r="D33374" s="489" t="s">
        <v>8193</v>
      </c>
    </row>
    <row r="33375" spans="1:4">
      <c r="A33375" s="489" t="str">
        <f t="shared" si="521"/>
        <v>2371604196通所介護</v>
      </c>
      <c r="B33375" s="489">
        <v>2371604196</v>
      </c>
      <c r="C33375" s="489" t="s">
        <v>158</v>
      </c>
      <c r="D33375" s="489" t="s">
        <v>8194</v>
      </c>
    </row>
    <row r="33376" spans="1:4">
      <c r="A33376" s="489" t="str">
        <f t="shared" si="521"/>
        <v>2371604204居宅介護支援</v>
      </c>
      <c r="B33376" s="489">
        <v>2371604204</v>
      </c>
      <c r="C33376" s="489" t="s">
        <v>2519</v>
      </c>
      <c r="D33376" s="489" t="s">
        <v>8195</v>
      </c>
    </row>
    <row r="33377" spans="1:4">
      <c r="A33377" s="489" t="str">
        <f t="shared" si="521"/>
        <v>2371604212居宅介護支援</v>
      </c>
      <c r="B33377" s="489">
        <v>2371604212</v>
      </c>
      <c r="C33377" s="489" t="s">
        <v>2519</v>
      </c>
      <c r="D33377" s="489" t="s">
        <v>8196</v>
      </c>
    </row>
    <row r="33378" spans="1:4">
      <c r="A33378" s="489" t="str">
        <f t="shared" si="521"/>
        <v>2371604220訪問介護</v>
      </c>
      <c r="B33378" s="489">
        <v>2371604220</v>
      </c>
      <c r="C33378" s="489" t="s">
        <v>140</v>
      </c>
      <c r="D33378" s="489" t="s">
        <v>8197</v>
      </c>
    </row>
    <row r="33379" spans="1:4">
      <c r="A33379" s="489" t="str">
        <f t="shared" si="521"/>
        <v>2371604220訪問介護</v>
      </c>
      <c r="B33379" s="489">
        <v>2371604220</v>
      </c>
      <c r="C33379" s="489" t="s">
        <v>140</v>
      </c>
      <c r="D33379" s="489" t="s">
        <v>8197</v>
      </c>
    </row>
    <row r="33380" spans="1:4">
      <c r="A33380" s="489" t="str">
        <f t="shared" si="521"/>
        <v>2371604246通所介護</v>
      </c>
      <c r="B33380" s="489">
        <v>2371604246</v>
      </c>
      <c r="C33380" s="489" t="s">
        <v>158</v>
      </c>
      <c r="D33380" s="489" t="s">
        <v>8198</v>
      </c>
    </row>
    <row r="33381" spans="1:4">
      <c r="A33381" s="489" t="str">
        <f t="shared" si="521"/>
        <v>2371604253居宅介護支援</v>
      </c>
      <c r="B33381" s="489">
        <v>2371604253</v>
      </c>
      <c r="C33381" s="489" t="s">
        <v>2519</v>
      </c>
      <c r="D33381" s="489" t="s">
        <v>8199</v>
      </c>
    </row>
    <row r="33382" spans="1:4">
      <c r="A33382" s="489" t="str">
        <f t="shared" si="521"/>
        <v>2371604261介護予防支援</v>
      </c>
      <c r="B33382" s="489">
        <v>2371604261</v>
      </c>
      <c r="C33382" s="489" t="s">
        <v>2520</v>
      </c>
      <c r="D33382" s="489" t="s">
        <v>8200</v>
      </c>
    </row>
    <row r="33383" spans="1:4">
      <c r="A33383" s="489" t="str">
        <f t="shared" si="521"/>
        <v>2371604261居宅介護支援</v>
      </c>
      <c r="B33383" s="489">
        <v>2371604261</v>
      </c>
      <c r="C33383" s="489" t="s">
        <v>2519</v>
      </c>
      <c r="D33383" s="489" t="s">
        <v>8200</v>
      </c>
    </row>
    <row r="33384" spans="1:4">
      <c r="A33384" s="489" t="str">
        <f t="shared" si="521"/>
        <v>2371604279訪問介護</v>
      </c>
      <c r="B33384" s="489">
        <v>2371604279</v>
      </c>
      <c r="C33384" s="489" t="s">
        <v>140</v>
      </c>
      <c r="D33384" s="489" t="s">
        <v>8201</v>
      </c>
    </row>
    <row r="33385" spans="1:4">
      <c r="A33385" s="489" t="str">
        <f t="shared" si="521"/>
        <v>2371604279訪問介護</v>
      </c>
      <c r="B33385" s="489">
        <v>2371604279</v>
      </c>
      <c r="C33385" s="489" t="s">
        <v>140</v>
      </c>
      <c r="D33385" s="489" t="s">
        <v>8201</v>
      </c>
    </row>
    <row r="33386" spans="1:4">
      <c r="A33386" s="489" t="str">
        <f t="shared" si="521"/>
        <v>2371604287居宅介護支援</v>
      </c>
      <c r="B33386" s="489">
        <v>2371604287</v>
      </c>
      <c r="C33386" s="489" t="s">
        <v>2519</v>
      </c>
      <c r="D33386" s="489" t="s">
        <v>8202</v>
      </c>
    </row>
    <row r="33387" spans="1:4">
      <c r="A33387" s="489" t="str">
        <f t="shared" si="521"/>
        <v>2371604295訪問介護</v>
      </c>
      <c r="B33387" s="489">
        <v>2371604295</v>
      </c>
      <c r="C33387" s="489" t="s">
        <v>140</v>
      </c>
      <c r="D33387" s="489" t="s">
        <v>8203</v>
      </c>
    </row>
    <row r="33388" spans="1:4">
      <c r="A33388" s="489" t="str">
        <f t="shared" si="521"/>
        <v>2371604295訪問介護</v>
      </c>
      <c r="B33388" s="489">
        <v>2371604295</v>
      </c>
      <c r="C33388" s="489" t="s">
        <v>140</v>
      </c>
      <c r="D33388" s="489" t="s">
        <v>8203</v>
      </c>
    </row>
    <row r="33389" spans="1:4">
      <c r="A33389" s="489" t="str">
        <f t="shared" si="521"/>
        <v>2371604303訪問介護</v>
      </c>
      <c r="B33389" s="489">
        <v>2371604303</v>
      </c>
      <c r="C33389" s="489" t="s">
        <v>140</v>
      </c>
      <c r="D33389" s="489" t="s">
        <v>8204</v>
      </c>
    </row>
    <row r="33390" spans="1:4">
      <c r="A33390" s="489" t="str">
        <f t="shared" si="521"/>
        <v>2371604303訪問介護</v>
      </c>
      <c r="B33390" s="489">
        <v>2371604303</v>
      </c>
      <c r="C33390" s="489" t="s">
        <v>140</v>
      </c>
      <c r="D33390" s="489" t="s">
        <v>8204</v>
      </c>
    </row>
    <row r="33391" spans="1:4">
      <c r="A33391" s="489" t="str">
        <f t="shared" si="521"/>
        <v>2371604311訪問介護</v>
      </c>
      <c r="B33391" s="489">
        <v>2371604311</v>
      </c>
      <c r="C33391" s="489" t="s">
        <v>140</v>
      </c>
      <c r="D33391" s="489" t="s">
        <v>8205</v>
      </c>
    </row>
    <row r="33392" spans="1:4">
      <c r="A33392" s="489" t="str">
        <f t="shared" si="521"/>
        <v>2371604311訪問介護</v>
      </c>
      <c r="B33392" s="489">
        <v>2371604311</v>
      </c>
      <c r="C33392" s="489" t="s">
        <v>140</v>
      </c>
      <c r="D33392" s="489" t="s">
        <v>8205</v>
      </c>
    </row>
    <row r="33393" spans="1:4">
      <c r="A33393" s="489" t="str">
        <f t="shared" si="521"/>
        <v>2371604329訪問介護</v>
      </c>
      <c r="B33393" s="489">
        <v>2371604329</v>
      </c>
      <c r="C33393" s="489" t="s">
        <v>140</v>
      </c>
      <c r="D33393" s="489" t="s">
        <v>8206</v>
      </c>
    </row>
    <row r="33394" spans="1:4">
      <c r="A33394" s="489" t="str">
        <f t="shared" si="521"/>
        <v>2371604329訪問介護</v>
      </c>
      <c r="B33394" s="489">
        <v>2371604329</v>
      </c>
      <c r="C33394" s="489" t="s">
        <v>140</v>
      </c>
      <c r="D33394" s="489" t="s">
        <v>8206</v>
      </c>
    </row>
    <row r="33395" spans="1:4">
      <c r="A33395" s="489" t="str">
        <f t="shared" si="521"/>
        <v>2371604337通所介護</v>
      </c>
      <c r="B33395" s="489">
        <v>2371604337</v>
      </c>
      <c r="C33395" s="489" t="s">
        <v>158</v>
      </c>
      <c r="D33395" s="489" t="s">
        <v>8207</v>
      </c>
    </row>
    <row r="33396" spans="1:4">
      <c r="A33396" s="489" t="str">
        <f t="shared" si="521"/>
        <v>2371604345訪問介護</v>
      </c>
      <c r="B33396" s="489">
        <v>2371604345</v>
      </c>
      <c r="C33396" s="489" t="s">
        <v>140</v>
      </c>
      <c r="D33396" s="489" t="s">
        <v>8208</v>
      </c>
    </row>
    <row r="33397" spans="1:4">
      <c r="A33397" s="489" t="str">
        <f t="shared" si="521"/>
        <v>2371604345訪問介護</v>
      </c>
      <c r="B33397" s="489">
        <v>2371604345</v>
      </c>
      <c r="C33397" s="489" t="s">
        <v>140</v>
      </c>
      <c r="D33397" s="489" t="s">
        <v>8208</v>
      </c>
    </row>
    <row r="33398" spans="1:4">
      <c r="A33398" s="489" t="str">
        <f t="shared" si="521"/>
        <v>2371604352訪問介護</v>
      </c>
      <c r="B33398" s="489">
        <v>2371604352</v>
      </c>
      <c r="C33398" s="489" t="s">
        <v>140</v>
      </c>
      <c r="D33398" s="489" t="s">
        <v>8209</v>
      </c>
    </row>
    <row r="33399" spans="1:4">
      <c r="A33399" s="489" t="str">
        <f t="shared" si="521"/>
        <v>2371604352訪問介護</v>
      </c>
      <c r="B33399" s="489">
        <v>2371604352</v>
      </c>
      <c r="C33399" s="489" t="s">
        <v>140</v>
      </c>
      <c r="D33399" s="489" t="s">
        <v>8209</v>
      </c>
    </row>
    <row r="33400" spans="1:4">
      <c r="A33400" s="489" t="str">
        <f t="shared" si="521"/>
        <v>2371604360訪問介護</v>
      </c>
      <c r="B33400" s="489">
        <v>2371604360</v>
      </c>
      <c r="C33400" s="489" t="s">
        <v>140</v>
      </c>
      <c r="D33400" s="489" t="s">
        <v>8210</v>
      </c>
    </row>
    <row r="33401" spans="1:4">
      <c r="A33401" s="489" t="str">
        <f t="shared" si="521"/>
        <v>2371604360訪問介護</v>
      </c>
      <c r="B33401" s="489">
        <v>2371604360</v>
      </c>
      <c r="C33401" s="489" t="s">
        <v>140</v>
      </c>
      <c r="D33401" s="489" t="s">
        <v>8210</v>
      </c>
    </row>
    <row r="33402" spans="1:4">
      <c r="A33402" s="489" t="str">
        <f t="shared" si="521"/>
        <v>2371604378介護予防支援</v>
      </c>
      <c r="B33402" s="489">
        <v>2371604378</v>
      </c>
      <c r="C33402" s="489" t="s">
        <v>2520</v>
      </c>
      <c r="D33402" s="489" t="s">
        <v>8211</v>
      </c>
    </row>
    <row r="33403" spans="1:4">
      <c r="A33403" s="489" t="str">
        <f t="shared" si="521"/>
        <v>2371604378居宅介護支援</v>
      </c>
      <c r="B33403" s="489">
        <v>2371604378</v>
      </c>
      <c r="C33403" s="489" t="s">
        <v>2519</v>
      </c>
      <c r="D33403" s="489" t="s">
        <v>8211</v>
      </c>
    </row>
    <row r="33404" spans="1:4">
      <c r="A33404" s="489" t="str">
        <f t="shared" si="521"/>
        <v>2371604386通所介護</v>
      </c>
      <c r="B33404" s="489">
        <v>2371604386</v>
      </c>
      <c r="C33404" s="489" t="s">
        <v>158</v>
      </c>
      <c r="D33404" s="489" t="s">
        <v>8212</v>
      </c>
    </row>
    <row r="33405" spans="1:4">
      <c r="A33405" s="489" t="str">
        <f t="shared" si="521"/>
        <v>2371604394介護予防特定施設入居者生活介護</v>
      </c>
      <c r="B33405" s="489">
        <v>2371604394</v>
      </c>
      <c r="C33405" s="489" t="s">
        <v>2514</v>
      </c>
      <c r="D33405" s="489" t="s">
        <v>8213</v>
      </c>
    </row>
    <row r="33406" spans="1:4">
      <c r="A33406" s="489" t="str">
        <f t="shared" si="521"/>
        <v>2371604394特定施設入居者生活介護</v>
      </c>
      <c r="B33406" s="489">
        <v>2371604394</v>
      </c>
      <c r="C33406" s="489" t="s">
        <v>2513</v>
      </c>
      <c r="D33406" s="489" t="s">
        <v>8213</v>
      </c>
    </row>
    <row r="33407" spans="1:4">
      <c r="A33407" s="489" t="str">
        <f t="shared" si="521"/>
        <v>2371604402訪問介護</v>
      </c>
      <c r="B33407" s="489">
        <v>2371604402</v>
      </c>
      <c r="C33407" s="489" t="s">
        <v>140</v>
      </c>
      <c r="D33407" s="489" t="s">
        <v>8214</v>
      </c>
    </row>
    <row r="33408" spans="1:4">
      <c r="A33408" s="489" t="str">
        <f t="shared" si="521"/>
        <v>2371604402訪問介護</v>
      </c>
      <c r="B33408" s="489">
        <v>2371604402</v>
      </c>
      <c r="C33408" s="489" t="s">
        <v>140</v>
      </c>
      <c r="D33408" s="489" t="s">
        <v>8214</v>
      </c>
    </row>
    <row r="33409" spans="1:4">
      <c r="A33409" s="489" t="str">
        <f t="shared" si="521"/>
        <v>2371604410介護予防支援</v>
      </c>
      <c r="B33409" s="489">
        <v>2371604410</v>
      </c>
      <c r="C33409" s="489" t="s">
        <v>2520</v>
      </c>
      <c r="D33409" s="489" t="s">
        <v>8215</v>
      </c>
    </row>
    <row r="33410" spans="1:4">
      <c r="A33410" s="489" t="str">
        <f t="shared" ref="A33410:A33473" si="522">B33410&amp;C33410</f>
        <v>2371604410居宅介護支援</v>
      </c>
      <c r="B33410" s="489">
        <v>2371604410</v>
      </c>
      <c r="C33410" s="489" t="s">
        <v>2519</v>
      </c>
      <c r="D33410" s="489" t="s">
        <v>8215</v>
      </c>
    </row>
    <row r="33411" spans="1:4">
      <c r="A33411" s="489" t="str">
        <f t="shared" si="522"/>
        <v>2371604428居宅介護支援</v>
      </c>
      <c r="B33411" s="489">
        <v>2371604428</v>
      </c>
      <c r="C33411" s="489" t="s">
        <v>2519</v>
      </c>
      <c r="D33411" s="489" t="s">
        <v>8216</v>
      </c>
    </row>
    <row r="33412" spans="1:4">
      <c r="A33412" s="489" t="str">
        <f t="shared" si="522"/>
        <v>2371604436訪問介護</v>
      </c>
      <c r="B33412" s="489">
        <v>2371604436</v>
      </c>
      <c r="C33412" s="489" t="s">
        <v>140</v>
      </c>
      <c r="D33412" s="489" t="s">
        <v>8217</v>
      </c>
    </row>
    <row r="33413" spans="1:4">
      <c r="A33413" s="489" t="str">
        <f t="shared" si="522"/>
        <v>2371604436訪問介護</v>
      </c>
      <c r="B33413" s="489">
        <v>2371604436</v>
      </c>
      <c r="C33413" s="489" t="s">
        <v>140</v>
      </c>
      <c r="D33413" s="489" t="s">
        <v>8217</v>
      </c>
    </row>
    <row r="33414" spans="1:4">
      <c r="A33414" s="489" t="str">
        <f t="shared" si="522"/>
        <v>2371604444居宅介護支援</v>
      </c>
      <c r="B33414" s="489">
        <v>2371604444</v>
      </c>
      <c r="C33414" s="489" t="s">
        <v>2519</v>
      </c>
      <c r="D33414" s="489" t="s">
        <v>8218</v>
      </c>
    </row>
    <row r="33415" spans="1:4">
      <c r="A33415" s="489" t="str">
        <f t="shared" si="522"/>
        <v>2371604451通所介護</v>
      </c>
      <c r="B33415" s="489">
        <v>2371604451</v>
      </c>
      <c r="C33415" s="489" t="s">
        <v>158</v>
      </c>
      <c r="D33415" s="489" t="s">
        <v>8219</v>
      </c>
    </row>
    <row r="33416" spans="1:4">
      <c r="A33416" s="489" t="str">
        <f t="shared" si="522"/>
        <v>2371604469訪問介護</v>
      </c>
      <c r="B33416" s="489">
        <v>2371604469</v>
      </c>
      <c r="C33416" s="489" t="s">
        <v>140</v>
      </c>
      <c r="D33416" s="489" t="s">
        <v>8220</v>
      </c>
    </row>
    <row r="33417" spans="1:4">
      <c r="A33417" s="489" t="str">
        <f t="shared" si="522"/>
        <v>2371604469訪問介護</v>
      </c>
      <c r="B33417" s="489">
        <v>2371604469</v>
      </c>
      <c r="C33417" s="489" t="s">
        <v>140</v>
      </c>
      <c r="D33417" s="489" t="s">
        <v>8220</v>
      </c>
    </row>
    <row r="33418" spans="1:4">
      <c r="A33418" s="489" t="str">
        <f t="shared" si="522"/>
        <v>2371604477訪問介護</v>
      </c>
      <c r="B33418" s="489">
        <v>2371604477</v>
      </c>
      <c r="C33418" s="489" t="s">
        <v>140</v>
      </c>
      <c r="D33418" s="489" t="s">
        <v>8221</v>
      </c>
    </row>
    <row r="33419" spans="1:4">
      <c r="A33419" s="489" t="str">
        <f t="shared" si="522"/>
        <v>2371604477訪問介護</v>
      </c>
      <c r="B33419" s="489">
        <v>2371604477</v>
      </c>
      <c r="C33419" s="489" t="s">
        <v>140</v>
      </c>
      <c r="D33419" s="489" t="s">
        <v>8221</v>
      </c>
    </row>
    <row r="33420" spans="1:4">
      <c r="A33420" s="489" t="str">
        <f t="shared" si="522"/>
        <v>2371604485訪問介護</v>
      </c>
      <c r="B33420" s="489">
        <v>2371604485</v>
      </c>
      <c r="C33420" s="489" t="s">
        <v>140</v>
      </c>
      <c r="D33420" s="489" t="s">
        <v>8222</v>
      </c>
    </row>
    <row r="33421" spans="1:4">
      <c r="A33421" s="489" t="str">
        <f t="shared" si="522"/>
        <v>2371604485訪問介護</v>
      </c>
      <c r="B33421" s="489">
        <v>2371604485</v>
      </c>
      <c r="C33421" s="489" t="s">
        <v>140</v>
      </c>
      <c r="D33421" s="489" t="s">
        <v>8222</v>
      </c>
    </row>
    <row r="33422" spans="1:4">
      <c r="A33422" s="489" t="str">
        <f t="shared" si="522"/>
        <v>2371604493訪問介護</v>
      </c>
      <c r="B33422" s="489">
        <v>2371604493</v>
      </c>
      <c r="C33422" s="489" t="s">
        <v>140</v>
      </c>
      <c r="D33422" s="489" t="s">
        <v>8223</v>
      </c>
    </row>
    <row r="33423" spans="1:4">
      <c r="A33423" s="489" t="str">
        <f t="shared" si="522"/>
        <v>2371604493訪問介護</v>
      </c>
      <c r="B33423" s="489">
        <v>2371604493</v>
      </c>
      <c r="C33423" s="489" t="s">
        <v>140</v>
      </c>
      <c r="D33423" s="489" t="s">
        <v>8223</v>
      </c>
    </row>
    <row r="33424" spans="1:4">
      <c r="A33424" s="489" t="str">
        <f t="shared" si="522"/>
        <v>2371604501訪問介護</v>
      </c>
      <c r="B33424" s="489">
        <v>2371604501</v>
      </c>
      <c r="C33424" s="489" t="s">
        <v>140</v>
      </c>
      <c r="D33424" s="489" t="s">
        <v>8224</v>
      </c>
    </row>
    <row r="33425" spans="1:4">
      <c r="A33425" s="489" t="str">
        <f t="shared" si="522"/>
        <v>2371604501訪問介護</v>
      </c>
      <c r="B33425" s="489">
        <v>2371604501</v>
      </c>
      <c r="C33425" s="489" t="s">
        <v>140</v>
      </c>
      <c r="D33425" s="489" t="s">
        <v>8224</v>
      </c>
    </row>
    <row r="33426" spans="1:4">
      <c r="A33426" s="489" t="str">
        <f t="shared" si="522"/>
        <v>2371604519訪問介護</v>
      </c>
      <c r="B33426" s="489">
        <v>2371604519</v>
      </c>
      <c r="C33426" s="489" t="s">
        <v>140</v>
      </c>
      <c r="D33426" s="489" t="s">
        <v>8225</v>
      </c>
    </row>
    <row r="33427" spans="1:4">
      <c r="A33427" s="489" t="str">
        <f t="shared" si="522"/>
        <v>2371604519訪問介護</v>
      </c>
      <c r="B33427" s="489">
        <v>2371604519</v>
      </c>
      <c r="C33427" s="489" t="s">
        <v>140</v>
      </c>
      <c r="D33427" s="489" t="s">
        <v>8225</v>
      </c>
    </row>
    <row r="33428" spans="1:4">
      <c r="A33428" s="489" t="str">
        <f t="shared" si="522"/>
        <v>2371604527訪問介護</v>
      </c>
      <c r="B33428" s="489">
        <v>2371604527</v>
      </c>
      <c r="C33428" s="489" t="s">
        <v>140</v>
      </c>
      <c r="D33428" s="489" t="s">
        <v>8226</v>
      </c>
    </row>
    <row r="33429" spans="1:4">
      <c r="A33429" s="489" t="str">
        <f t="shared" si="522"/>
        <v>2371604527訪問介護</v>
      </c>
      <c r="B33429" s="489">
        <v>2371604527</v>
      </c>
      <c r="C33429" s="489" t="s">
        <v>140</v>
      </c>
      <c r="D33429" s="489" t="s">
        <v>8226</v>
      </c>
    </row>
    <row r="33430" spans="1:4">
      <c r="A33430" s="489" t="str">
        <f t="shared" si="522"/>
        <v>2371604535訪問介護</v>
      </c>
      <c r="B33430" s="489">
        <v>2371604535</v>
      </c>
      <c r="C33430" s="489" t="s">
        <v>140</v>
      </c>
      <c r="D33430" s="489" t="s">
        <v>19454</v>
      </c>
    </row>
    <row r="33431" spans="1:4">
      <c r="A33431" s="489" t="str">
        <f t="shared" si="522"/>
        <v>2371604535訪問介護</v>
      </c>
      <c r="B33431" s="489">
        <v>2371604535</v>
      </c>
      <c r="C33431" s="489" t="s">
        <v>140</v>
      </c>
      <c r="D33431" s="489" t="s">
        <v>19454</v>
      </c>
    </row>
    <row r="33432" spans="1:4">
      <c r="A33432" s="489" t="str">
        <f t="shared" si="522"/>
        <v>2371604543訪問介護</v>
      </c>
      <c r="B33432" s="489">
        <v>2371604543</v>
      </c>
      <c r="C33432" s="489" t="s">
        <v>140</v>
      </c>
      <c r="D33432" s="489" t="s">
        <v>19455</v>
      </c>
    </row>
    <row r="33433" spans="1:4">
      <c r="A33433" s="489" t="str">
        <f t="shared" si="522"/>
        <v>2371604543訪問介護</v>
      </c>
      <c r="B33433" s="489">
        <v>2371604543</v>
      </c>
      <c r="C33433" s="489" t="s">
        <v>140</v>
      </c>
      <c r="D33433" s="489" t="s">
        <v>19455</v>
      </c>
    </row>
    <row r="33434" spans="1:4">
      <c r="A33434" s="489" t="str">
        <f t="shared" si="522"/>
        <v>2371604550訪問介護</v>
      </c>
      <c r="B33434" s="489">
        <v>2371604550</v>
      </c>
      <c r="C33434" s="489" t="s">
        <v>140</v>
      </c>
      <c r="D33434" s="489" t="s">
        <v>8162</v>
      </c>
    </row>
    <row r="33435" spans="1:4">
      <c r="A33435" s="489" t="str">
        <f t="shared" si="522"/>
        <v>2371604550訪問介護</v>
      </c>
      <c r="B33435" s="489">
        <v>2371604550</v>
      </c>
      <c r="C33435" s="489" t="s">
        <v>140</v>
      </c>
      <c r="D33435" s="489" t="s">
        <v>8162</v>
      </c>
    </row>
    <row r="33436" spans="1:4">
      <c r="A33436" s="489" t="str">
        <f t="shared" si="522"/>
        <v>2372000022居宅介護支援</v>
      </c>
      <c r="B33436" s="489">
        <v>2372000022</v>
      </c>
      <c r="C33436" s="489" t="s">
        <v>2519</v>
      </c>
      <c r="D33436" s="489" t="s">
        <v>8227</v>
      </c>
    </row>
    <row r="33437" spans="1:4">
      <c r="A33437" s="489" t="str">
        <f t="shared" si="522"/>
        <v>2372000030居宅介護支援</v>
      </c>
      <c r="B33437" s="489">
        <v>2372000030</v>
      </c>
      <c r="C33437" s="489" t="s">
        <v>2519</v>
      </c>
      <c r="D33437" s="489" t="s">
        <v>8228</v>
      </c>
    </row>
    <row r="33438" spans="1:4">
      <c r="A33438" s="489" t="str">
        <f t="shared" si="522"/>
        <v>2372000030訪問介護</v>
      </c>
      <c r="B33438" s="489">
        <v>2372000030</v>
      </c>
      <c r="C33438" s="489" t="s">
        <v>140</v>
      </c>
      <c r="D33438" s="489" t="s">
        <v>8228</v>
      </c>
    </row>
    <row r="33439" spans="1:4">
      <c r="A33439" s="489" t="str">
        <f t="shared" si="522"/>
        <v>2372000030訪問介護</v>
      </c>
      <c r="B33439" s="489">
        <v>2372000030</v>
      </c>
      <c r="C33439" s="489" t="s">
        <v>140</v>
      </c>
      <c r="D33439" s="489" t="s">
        <v>8228</v>
      </c>
    </row>
    <row r="33440" spans="1:4">
      <c r="A33440" s="489" t="str">
        <f t="shared" si="522"/>
        <v>2372000030訪問介護</v>
      </c>
      <c r="B33440" s="489">
        <v>2372000030</v>
      </c>
      <c r="C33440" s="489" t="s">
        <v>140</v>
      </c>
      <c r="D33440" s="489" t="s">
        <v>8228</v>
      </c>
    </row>
    <row r="33441" spans="1:4">
      <c r="A33441" s="489" t="str">
        <f t="shared" si="522"/>
        <v>2372000030訪問型サービス（独自）</v>
      </c>
      <c r="B33441" s="489">
        <v>2372000030</v>
      </c>
      <c r="C33441" s="489" t="s">
        <v>2571</v>
      </c>
      <c r="D33441" s="489" t="s">
        <v>8228</v>
      </c>
    </row>
    <row r="33442" spans="1:4">
      <c r="A33442" s="489" t="str">
        <f t="shared" si="522"/>
        <v>2372000030訪問型サービス（独自）</v>
      </c>
      <c r="B33442" s="489">
        <v>2372000030</v>
      </c>
      <c r="C33442" s="489" t="s">
        <v>2571</v>
      </c>
      <c r="D33442" s="489" t="s">
        <v>8228</v>
      </c>
    </row>
    <row r="33443" spans="1:4">
      <c r="A33443" s="489" t="str">
        <f t="shared" si="522"/>
        <v>2372000048居宅介護支援</v>
      </c>
      <c r="B33443" s="489">
        <v>2372000048</v>
      </c>
      <c r="C33443" s="489" t="s">
        <v>2519</v>
      </c>
      <c r="D33443" s="489" t="s">
        <v>8229</v>
      </c>
    </row>
    <row r="33444" spans="1:4">
      <c r="A33444" s="489" t="str">
        <f t="shared" si="522"/>
        <v>2372000055居宅介護支援</v>
      </c>
      <c r="B33444" s="489">
        <v>2372000055</v>
      </c>
      <c r="C33444" s="489" t="s">
        <v>2519</v>
      </c>
      <c r="D33444" s="489" t="s">
        <v>8230</v>
      </c>
    </row>
    <row r="33445" spans="1:4">
      <c r="A33445" s="489" t="str">
        <f t="shared" si="522"/>
        <v>2372000063居宅介護支援</v>
      </c>
      <c r="B33445" s="489">
        <v>2372000063</v>
      </c>
      <c r="C33445" s="489" t="s">
        <v>2519</v>
      </c>
      <c r="D33445" s="489" t="s">
        <v>8231</v>
      </c>
    </row>
    <row r="33446" spans="1:4">
      <c r="A33446" s="489" t="str">
        <f t="shared" si="522"/>
        <v>2372000071居宅介護支援</v>
      </c>
      <c r="B33446" s="489">
        <v>2372000071</v>
      </c>
      <c r="C33446" s="489" t="s">
        <v>2519</v>
      </c>
      <c r="D33446" s="489" t="s">
        <v>8232</v>
      </c>
    </row>
    <row r="33447" spans="1:4">
      <c r="A33447" s="489" t="str">
        <f t="shared" si="522"/>
        <v>2372000089居宅介護支援</v>
      </c>
      <c r="B33447" s="489">
        <v>2372000089</v>
      </c>
      <c r="C33447" s="489" t="s">
        <v>2519</v>
      </c>
      <c r="D33447" s="489" t="s">
        <v>8233</v>
      </c>
    </row>
    <row r="33448" spans="1:4">
      <c r="A33448" s="489" t="str">
        <f t="shared" si="522"/>
        <v>2372000105居宅介護支援</v>
      </c>
      <c r="B33448" s="489">
        <v>2372000105</v>
      </c>
      <c r="C33448" s="489" t="s">
        <v>2519</v>
      </c>
      <c r="D33448" s="489" t="s">
        <v>8234</v>
      </c>
    </row>
    <row r="33449" spans="1:4">
      <c r="A33449" s="489" t="str">
        <f t="shared" si="522"/>
        <v>2372000113居宅介護支援</v>
      </c>
      <c r="B33449" s="489">
        <v>2372000113</v>
      </c>
      <c r="C33449" s="489" t="s">
        <v>2519</v>
      </c>
      <c r="D33449" s="489" t="s">
        <v>8235</v>
      </c>
    </row>
    <row r="33450" spans="1:4">
      <c r="A33450" s="489" t="str">
        <f t="shared" si="522"/>
        <v>2372000154居宅介護支援</v>
      </c>
      <c r="B33450" s="489">
        <v>2372000154</v>
      </c>
      <c r="C33450" s="489" t="s">
        <v>2519</v>
      </c>
      <c r="D33450" s="489" t="s">
        <v>8236</v>
      </c>
    </row>
    <row r="33451" spans="1:4">
      <c r="A33451" s="489" t="str">
        <f t="shared" si="522"/>
        <v>2372000170居宅介護支援</v>
      </c>
      <c r="B33451" s="489">
        <v>2372000170</v>
      </c>
      <c r="C33451" s="489" t="s">
        <v>2519</v>
      </c>
      <c r="D33451" s="489" t="s">
        <v>8237</v>
      </c>
    </row>
    <row r="33452" spans="1:4">
      <c r="A33452" s="489" t="str">
        <f t="shared" si="522"/>
        <v>2372000212居宅介護支援</v>
      </c>
      <c r="B33452" s="489">
        <v>2372000212</v>
      </c>
      <c r="C33452" s="489" t="s">
        <v>2519</v>
      </c>
      <c r="D33452" s="489" t="s">
        <v>8238</v>
      </c>
    </row>
    <row r="33453" spans="1:4">
      <c r="A33453" s="489" t="str">
        <f t="shared" si="522"/>
        <v>2372000253介護老人福祉施設</v>
      </c>
      <c r="B33453" s="489">
        <v>2372000253</v>
      </c>
      <c r="C33453" s="489" t="s">
        <v>1921</v>
      </c>
      <c r="D33453" s="489" t="s">
        <v>8239</v>
      </c>
    </row>
    <row r="33454" spans="1:4">
      <c r="A33454" s="489" t="str">
        <f t="shared" si="522"/>
        <v>2372000261介護老人福祉施設</v>
      </c>
      <c r="B33454" s="489">
        <v>2372000261</v>
      </c>
      <c r="C33454" s="489" t="s">
        <v>1921</v>
      </c>
      <c r="D33454" s="489" t="s">
        <v>8240</v>
      </c>
    </row>
    <row r="33455" spans="1:4">
      <c r="A33455" s="489" t="str">
        <f t="shared" si="522"/>
        <v>2372000279介護予防短期入所生活介護</v>
      </c>
      <c r="B33455" s="489">
        <v>2372000279</v>
      </c>
      <c r="C33455" s="489" t="s">
        <v>2093</v>
      </c>
      <c r="D33455" s="489" t="s">
        <v>8241</v>
      </c>
    </row>
    <row r="33456" spans="1:4">
      <c r="A33456" s="489" t="str">
        <f t="shared" si="522"/>
        <v>2372000279介護老人福祉施設</v>
      </c>
      <c r="B33456" s="489">
        <v>2372000279</v>
      </c>
      <c r="C33456" s="489" t="s">
        <v>1921</v>
      </c>
      <c r="D33456" s="489" t="s">
        <v>8241</v>
      </c>
    </row>
    <row r="33457" spans="1:4">
      <c r="A33457" s="489" t="str">
        <f t="shared" si="522"/>
        <v>2372000279介護老人福祉施設</v>
      </c>
      <c r="B33457" s="489">
        <v>2372000279</v>
      </c>
      <c r="C33457" s="489" t="s">
        <v>1921</v>
      </c>
      <c r="D33457" s="489" t="s">
        <v>8241</v>
      </c>
    </row>
    <row r="33458" spans="1:4">
      <c r="A33458" s="489" t="str">
        <f t="shared" si="522"/>
        <v>2372000279短期入所生活介護</v>
      </c>
      <c r="B33458" s="489">
        <v>2372000279</v>
      </c>
      <c r="C33458" s="489" t="s">
        <v>2092</v>
      </c>
      <c r="D33458" s="489" t="s">
        <v>8241</v>
      </c>
    </row>
    <row r="33459" spans="1:4">
      <c r="A33459" s="489" t="str">
        <f t="shared" si="522"/>
        <v>2372000287介護予防短期入所生活介護</v>
      </c>
      <c r="B33459" s="489">
        <v>2372000287</v>
      </c>
      <c r="C33459" s="489" t="s">
        <v>2093</v>
      </c>
      <c r="D33459" s="489" t="s">
        <v>8242</v>
      </c>
    </row>
    <row r="33460" spans="1:4">
      <c r="A33460" s="489" t="str">
        <f t="shared" si="522"/>
        <v>2372000287介護老人福祉施設</v>
      </c>
      <c r="B33460" s="489">
        <v>2372000287</v>
      </c>
      <c r="C33460" s="489" t="s">
        <v>1921</v>
      </c>
      <c r="D33460" s="489" t="s">
        <v>8242</v>
      </c>
    </row>
    <row r="33461" spans="1:4">
      <c r="A33461" s="489" t="str">
        <f t="shared" si="522"/>
        <v>2372000287介護老人福祉施設</v>
      </c>
      <c r="B33461" s="489">
        <v>2372000287</v>
      </c>
      <c r="C33461" s="489" t="s">
        <v>1921</v>
      </c>
      <c r="D33461" s="489" t="s">
        <v>8242</v>
      </c>
    </row>
    <row r="33462" spans="1:4">
      <c r="A33462" s="489" t="str">
        <f t="shared" si="522"/>
        <v>2372000287短期入所生活介護</v>
      </c>
      <c r="B33462" s="489">
        <v>2372000287</v>
      </c>
      <c r="C33462" s="489" t="s">
        <v>2092</v>
      </c>
      <c r="D33462" s="489" t="s">
        <v>8242</v>
      </c>
    </row>
    <row r="33463" spans="1:4">
      <c r="A33463" s="489" t="str">
        <f t="shared" si="522"/>
        <v>2372000295介護老人福祉施設</v>
      </c>
      <c r="B33463" s="489">
        <v>2372000295</v>
      </c>
      <c r="C33463" s="489" t="s">
        <v>1921</v>
      </c>
      <c r="D33463" s="489" t="s">
        <v>8243</v>
      </c>
    </row>
    <row r="33464" spans="1:4">
      <c r="A33464" s="489" t="str">
        <f t="shared" si="522"/>
        <v>2372000295介護老人福祉施設</v>
      </c>
      <c r="B33464" s="489">
        <v>2372000295</v>
      </c>
      <c r="C33464" s="489" t="s">
        <v>1921</v>
      </c>
      <c r="D33464" s="489" t="s">
        <v>8243</v>
      </c>
    </row>
    <row r="33465" spans="1:4">
      <c r="A33465" s="489" t="str">
        <f t="shared" si="522"/>
        <v>2372000303介護老人福祉施設</v>
      </c>
      <c r="B33465" s="489">
        <v>2372000303</v>
      </c>
      <c r="C33465" s="489" t="s">
        <v>1921</v>
      </c>
      <c r="D33465" s="489" t="s">
        <v>8244</v>
      </c>
    </row>
    <row r="33466" spans="1:4">
      <c r="A33466" s="489" t="str">
        <f t="shared" si="522"/>
        <v>2372000303介護老人福祉施設</v>
      </c>
      <c r="B33466" s="489">
        <v>2372000303</v>
      </c>
      <c r="C33466" s="489" t="s">
        <v>1921</v>
      </c>
      <c r="D33466" s="489" t="s">
        <v>8244</v>
      </c>
    </row>
    <row r="33467" spans="1:4">
      <c r="A33467" s="489" t="str">
        <f t="shared" si="522"/>
        <v>2372000337訪問介護</v>
      </c>
      <c r="B33467" s="489">
        <v>2372000337</v>
      </c>
      <c r="C33467" s="489" t="s">
        <v>140</v>
      </c>
      <c r="D33467" s="489" t="s">
        <v>8227</v>
      </c>
    </row>
    <row r="33468" spans="1:4">
      <c r="A33468" s="489" t="str">
        <f t="shared" si="522"/>
        <v>2372000337訪問介護</v>
      </c>
      <c r="B33468" s="489">
        <v>2372000337</v>
      </c>
      <c r="C33468" s="489" t="s">
        <v>140</v>
      </c>
      <c r="D33468" s="489" t="s">
        <v>8227</v>
      </c>
    </row>
    <row r="33469" spans="1:4">
      <c r="A33469" s="489" t="str">
        <f t="shared" si="522"/>
        <v>2372000337訪問介護</v>
      </c>
      <c r="B33469" s="489">
        <v>2372000337</v>
      </c>
      <c r="C33469" s="489" t="s">
        <v>140</v>
      </c>
      <c r="D33469" s="489" t="s">
        <v>8227</v>
      </c>
    </row>
    <row r="33470" spans="1:4">
      <c r="A33470" s="489" t="str">
        <f t="shared" si="522"/>
        <v>2372000337訪問型サービス（独自）</v>
      </c>
      <c r="B33470" s="489">
        <v>2372000337</v>
      </c>
      <c r="C33470" s="489" t="s">
        <v>2571</v>
      </c>
      <c r="D33470" s="489" t="s">
        <v>8227</v>
      </c>
    </row>
    <row r="33471" spans="1:4">
      <c r="A33471" s="489" t="str">
        <f t="shared" si="522"/>
        <v>2372000337訪問型サービス（独自）</v>
      </c>
      <c r="B33471" s="489">
        <v>2372000337</v>
      </c>
      <c r="C33471" s="489" t="s">
        <v>2571</v>
      </c>
      <c r="D33471" s="489" t="s">
        <v>8227</v>
      </c>
    </row>
    <row r="33472" spans="1:4">
      <c r="A33472" s="489" t="str">
        <f t="shared" si="522"/>
        <v>2372000345訪問介護</v>
      </c>
      <c r="B33472" s="489">
        <v>2372000345</v>
      </c>
      <c r="C33472" s="489" t="s">
        <v>140</v>
      </c>
      <c r="D33472" s="489" t="s">
        <v>8245</v>
      </c>
    </row>
    <row r="33473" spans="1:4">
      <c r="A33473" s="489" t="str">
        <f t="shared" si="522"/>
        <v>2372000345訪問介護</v>
      </c>
      <c r="B33473" s="489">
        <v>2372000345</v>
      </c>
      <c r="C33473" s="489" t="s">
        <v>140</v>
      </c>
      <c r="D33473" s="489" t="s">
        <v>8245</v>
      </c>
    </row>
    <row r="33474" spans="1:4">
      <c r="A33474" s="489" t="str">
        <f t="shared" ref="A33474:A33537" si="523">B33474&amp;C33474</f>
        <v>2372000345訪問型サービス（独自）</v>
      </c>
      <c r="B33474" s="489">
        <v>2372000345</v>
      </c>
      <c r="C33474" s="489" t="s">
        <v>2571</v>
      </c>
      <c r="D33474" s="489" t="s">
        <v>8245</v>
      </c>
    </row>
    <row r="33475" spans="1:4">
      <c r="A33475" s="489" t="str">
        <f t="shared" si="523"/>
        <v>2372000345訪問型サービス（独自）</v>
      </c>
      <c r="B33475" s="489">
        <v>2372000345</v>
      </c>
      <c r="C33475" s="489" t="s">
        <v>2571</v>
      </c>
      <c r="D33475" s="489" t="s">
        <v>8245</v>
      </c>
    </row>
    <row r="33476" spans="1:4">
      <c r="A33476" s="489" t="str">
        <f t="shared" si="523"/>
        <v>2372000345訪問型サービス（独自／定率）</v>
      </c>
      <c r="B33476" s="489">
        <v>2372000345</v>
      </c>
      <c r="C33476" s="489" t="s">
        <v>2568</v>
      </c>
      <c r="D33476" s="489" t="s">
        <v>8245</v>
      </c>
    </row>
    <row r="33477" spans="1:4">
      <c r="A33477" s="489" t="str">
        <f t="shared" si="523"/>
        <v>2372000345訪問型サービス（独自／定率）</v>
      </c>
      <c r="B33477" s="489">
        <v>2372000345</v>
      </c>
      <c r="C33477" s="489" t="s">
        <v>2568</v>
      </c>
      <c r="D33477" s="489" t="s">
        <v>8245</v>
      </c>
    </row>
    <row r="33478" spans="1:4">
      <c r="A33478" s="489" t="str">
        <f t="shared" si="523"/>
        <v>2372000360介護予防認知症対応型通所介護</v>
      </c>
      <c r="B33478" s="489">
        <v>2372000360</v>
      </c>
      <c r="C33478" s="489" t="s">
        <v>2517</v>
      </c>
      <c r="D33478" s="489" t="s">
        <v>8246</v>
      </c>
    </row>
    <row r="33479" spans="1:4">
      <c r="A33479" s="489" t="str">
        <f t="shared" si="523"/>
        <v>2372000360通所介護</v>
      </c>
      <c r="B33479" s="489">
        <v>2372000360</v>
      </c>
      <c r="C33479" s="489" t="s">
        <v>158</v>
      </c>
      <c r="D33479" s="489" t="s">
        <v>8246</v>
      </c>
    </row>
    <row r="33480" spans="1:4">
      <c r="A33480" s="489" t="str">
        <f t="shared" si="523"/>
        <v>2372000360通所介護</v>
      </c>
      <c r="B33480" s="489">
        <v>2372000360</v>
      </c>
      <c r="C33480" s="489" t="s">
        <v>158</v>
      </c>
      <c r="D33480" s="489" t="s">
        <v>8246</v>
      </c>
    </row>
    <row r="33481" spans="1:4">
      <c r="A33481" s="489" t="str">
        <f t="shared" si="523"/>
        <v>2372000360通所型サービス（独自）</v>
      </c>
      <c r="B33481" s="489">
        <v>2372000360</v>
      </c>
      <c r="C33481" s="489" t="s">
        <v>2570</v>
      </c>
      <c r="D33481" s="489" t="s">
        <v>8246</v>
      </c>
    </row>
    <row r="33482" spans="1:4">
      <c r="A33482" s="489" t="str">
        <f t="shared" si="523"/>
        <v>2372000360通所型サービス（独自）</v>
      </c>
      <c r="B33482" s="489">
        <v>2372000360</v>
      </c>
      <c r="C33482" s="489" t="s">
        <v>2570</v>
      </c>
      <c r="D33482" s="489" t="s">
        <v>8246</v>
      </c>
    </row>
    <row r="33483" spans="1:4">
      <c r="A33483" s="489" t="str">
        <f t="shared" si="523"/>
        <v>2372000360通所型サービス（独自／定率）</v>
      </c>
      <c r="B33483" s="489">
        <v>2372000360</v>
      </c>
      <c r="C33483" s="489" t="s">
        <v>2567</v>
      </c>
      <c r="D33483" s="489" t="s">
        <v>8246</v>
      </c>
    </row>
    <row r="33484" spans="1:4">
      <c r="A33484" s="489" t="str">
        <f t="shared" si="523"/>
        <v>2372000360認知症対応型通所介護</v>
      </c>
      <c r="B33484" s="489">
        <v>2372000360</v>
      </c>
      <c r="C33484" s="489" t="s">
        <v>2516</v>
      </c>
      <c r="D33484" s="489" t="s">
        <v>8246</v>
      </c>
    </row>
    <row r="33485" spans="1:4">
      <c r="A33485" s="489" t="str">
        <f t="shared" si="523"/>
        <v>2372000386通所介護</v>
      </c>
      <c r="B33485" s="489">
        <v>2372000386</v>
      </c>
      <c r="C33485" s="489" t="s">
        <v>158</v>
      </c>
      <c r="D33485" s="489" t="s">
        <v>8247</v>
      </c>
    </row>
    <row r="33486" spans="1:4">
      <c r="A33486" s="489" t="str">
        <f t="shared" si="523"/>
        <v>2372000386通所型サービス（独自）</v>
      </c>
      <c r="B33486" s="489">
        <v>2372000386</v>
      </c>
      <c r="C33486" s="489" t="s">
        <v>2570</v>
      </c>
      <c r="D33486" s="489" t="s">
        <v>8247</v>
      </c>
    </row>
    <row r="33487" spans="1:4">
      <c r="A33487" s="489" t="str">
        <f t="shared" si="523"/>
        <v>2372000386通所型サービス（独自）</v>
      </c>
      <c r="B33487" s="489">
        <v>2372000386</v>
      </c>
      <c r="C33487" s="489" t="s">
        <v>2570</v>
      </c>
      <c r="D33487" s="489" t="s">
        <v>8247</v>
      </c>
    </row>
    <row r="33488" spans="1:4">
      <c r="A33488" s="489" t="str">
        <f t="shared" si="523"/>
        <v>2372000436地域密着型通所介護</v>
      </c>
      <c r="B33488" s="489">
        <v>2372000436</v>
      </c>
      <c r="C33488" s="489" t="s">
        <v>161</v>
      </c>
      <c r="D33488" s="489" t="s">
        <v>8248</v>
      </c>
    </row>
    <row r="33489" spans="1:4">
      <c r="A33489" s="489" t="str">
        <f t="shared" si="523"/>
        <v>2372000436通所型サービス（独自）</v>
      </c>
      <c r="B33489" s="489">
        <v>2372000436</v>
      </c>
      <c r="C33489" s="489" t="s">
        <v>2570</v>
      </c>
      <c r="D33489" s="489" t="s">
        <v>8248</v>
      </c>
    </row>
    <row r="33490" spans="1:4">
      <c r="A33490" s="489" t="str">
        <f t="shared" si="523"/>
        <v>2372000477地域密着型通所介護</v>
      </c>
      <c r="B33490" s="489">
        <v>2372000477</v>
      </c>
      <c r="C33490" s="489" t="s">
        <v>161</v>
      </c>
      <c r="D33490" s="489" t="s">
        <v>8249</v>
      </c>
    </row>
    <row r="33491" spans="1:4">
      <c r="A33491" s="489" t="str">
        <f t="shared" si="523"/>
        <v>2372000477地域密着型通所介護</v>
      </c>
      <c r="B33491" s="489">
        <v>2372000477</v>
      </c>
      <c r="C33491" s="489" t="s">
        <v>161</v>
      </c>
      <c r="D33491" s="489" t="s">
        <v>8249</v>
      </c>
    </row>
    <row r="33492" spans="1:4">
      <c r="A33492" s="489" t="str">
        <f t="shared" si="523"/>
        <v>2372000477通所型サービス（独自）</v>
      </c>
      <c r="B33492" s="489">
        <v>2372000477</v>
      </c>
      <c r="C33492" s="489" t="s">
        <v>2570</v>
      </c>
      <c r="D33492" s="489" t="s">
        <v>8249</v>
      </c>
    </row>
    <row r="33493" spans="1:4">
      <c r="A33493" s="489" t="str">
        <f t="shared" si="523"/>
        <v>2372000477通所型サービス（独自）</v>
      </c>
      <c r="B33493" s="489">
        <v>2372000477</v>
      </c>
      <c r="C33493" s="489" t="s">
        <v>2570</v>
      </c>
      <c r="D33493" s="489" t="s">
        <v>8249</v>
      </c>
    </row>
    <row r="33494" spans="1:4">
      <c r="A33494" s="489" t="str">
        <f t="shared" si="523"/>
        <v>2372000485介護予防短期入所生活介護</v>
      </c>
      <c r="B33494" s="489">
        <v>2372000485</v>
      </c>
      <c r="C33494" s="489" t="s">
        <v>2093</v>
      </c>
      <c r="D33494" s="489" t="s">
        <v>8250</v>
      </c>
    </row>
    <row r="33495" spans="1:4">
      <c r="A33495" s="489" t="str">
        <f t="shared" si="523"/>
        <v>2372000485短期入所生活介護</v>
      </c>
      <c r="B33495" s="489">
        <v>2372000485</v>
      </c>
      <c r="C33495" s="489" t="s">
        <v>2092</v>
      </c>
      <c r="D33495" s="489" t="s">
        <v>8250</v>
      </c>
    </row>
    <row r="33496" spans="1:4">
      <c r="A33496" s="489" t="str">
        <f t="shared" si="523"/>
        <v>2372000493地域密着型通所介護</v>
      </c>
      <c r="B33496" s="489">
        <v>2372000493</v>
      </c>
      <c r="C33496" s="489" t="s">
        <v>161</v>
      </c>
      <c r="D33496" s="489" t="s">
        <v>8251</v>
      </c>
    </row>
    <row r="33497" spans="1:4">
      <c r="A33497" s="489" t="str">
        <f t="shared" si="523"/>
        <v>2372000493通所型サービス（独自）</v>
      </c>
      <c r="B33497" s="489">
        <v>2372000493</v>
      </c>
      <c r="C33497" s="489" t="s">
        <v>2570</v>
      </c>
      <c r="D33497" s="489" t="s">
        <v>8251</v>
      </c>
    </row>
    <row r="33498" spans="1:4">
      <c r="A33498" s="489" t="str">
        <f t="shared" si="523"/>
        <v>2372000501居宅介護支援</v>
      </c>
      <c r="B33498" s="489">
        <v>2372000501</v>
      </c>
      <c r="C33498" s="489" t="s">
        <v>2519</v>
      </c>
      <c r="D33498" s="489" t="s">
        <v>8252</v>
      </c>
    </row>
    <row r="33499" spans="1:4">
      <c r="A33499" s="489" t="str">
        <f t="shared" si="523"/>
        <v>2372000501通所介護</v>
      </c>
      <c r="B33499" s="489">
        <v>2372000501</v>
      </c>
      <c r="C33499" s="489" t="s">
        <v>158</v>
      </c>
      <c r="D33499" s="489" t="s">
        <v>8252</v>
      </c>
    </row>
    <row r="33500" spans="1:4">
      <c r="A33500" s="489" t="str">
        <f t="shared" si="523"/>
        <v>2372000501通所型サービス（独自）</v>
      </c>
      <c r="B33500" s="489">
        <v>2372000501</v>
      </c>
      <c r="C33500" s="489" t="s">
        <v>2570</v>
      </c>
      <c r="D33500" s="489" t="s">
        <v>8252</v>
      </c>
    </row>
    <row r="33501" spans="1:4">
      <c r="A33501" s="489" t="str">
        <f t="shared" si="523"/>
        <v>2372000501訪問介護</v>
      </c>
      <c r="B33501" s="489">
        <v>2372000501</v>
      </c>
      <c r="C33501" s="489" t="s">
        <v>140</v>
      </c>
      <c r="D33501" s="489" t="s">
        <v>8252</v>
      </c>
    </row>
    <row r="33502" spans="1:4">
      <c r="A33502" s="489" t="str">
        <f t="shared" si="523"/>
        <v>2372000501訪問介護</v>
      </c>
      <c r="B33502" s="489">
        <v>2372000501</v>
      </c>
      <c r="C33502" s="489" t="s">
        <v>140</v>
      </c>
      <c r="D33502" s="489" t="s">
        <v>8252</v>
      </c>
    </row>
    <row r="33503" spans="1:4">
      <c r="A33503" s="489" t="str">
        <f t="shared" si="523"/>
        <v>2372000501訪問型サービス（独自）</v>
      </c>
      <c r="B33503" s="489">
        <v>2372000501</v>
      </c>
      <c r="C33503" s="489" t="s">
        <v>2571</v>
      </c>
      <c r="D33503" s="489" t="s">
        <v>8252</v>
      </c>
    </row>
    <row r="33504" spans="1:4">
      <c r="A33504" s="489" t="str">
        <f t="shared" si="523"/>
        <v>2372000501訪問型サービス（独自）</v>
      </c>
      <c r="B33504" s="489">
        <v>2372000501</v>
      </c>
      <c r="C33504" s="489" t="s">
        <v>2571</v>
      </c>
      <c r="D33504" s="489" t="s">
        <v>8252</v>
      </c>
    </row>
    <row r="33505" spans="1:4">
      <c r="A33505" s="489" t="str">
        <f t="shared" si="523"/>
        <v>2372000527介護予防認知症対応型通所介護</v>
      </c>
      <c r="B33505" s="489">
        <v>2372000527</v>
      </c>
      <c r="C33505" s="489" t="s">
        <v>2517</v>
      </c>
      <c r="D33505" s="489" t="s">
        <v>8253</v>
      </c>
    </row>
    <row r="33506" spans="1:4">
      <c r="A33506" s="489" t="str">
        <f t="shared" si="523"/>
        <v>2372000527介護予防認知症対応型通所介護</v>
      </c>
      <c r="B33506" s="489">
        <v>2372000527</v>
      </c>
      <c r="C33506" s="489" t="s">
        <v>2517</v>
      </c>
      <c r="D33506" s="489" t="s">
        <v>8253</v>
      </c>
    </row>
    <row r="33507" spans="1:4">
      <c r="A33507" s="489" t="str">
        <f t="shared" si="523"/>
        <v>2372000527通所介護</v>
      </c>
      <c r="B33507" s="489">
        <v>2372000527</v>
      </c>
      <c r="C33507" s="489" t="s">
        <v>158</v>
      </c>
      <c r="D33507" s="489" t="s">
        <v>8253</v>
      </c>
    </row>
    <row r="33508" spans="1:4">
      <c r="A33508" s="489" t="str">
        <f t="shared" si="523"/>
        <v>2372000527通所型サービス（独自）</v>
      </c>
      <c r="B33508" s="489">
        <v>2372000527</v>
      </c>
      <c r="C33508" s="489" t="s">
        <v>2570</v>
      </c>
      <c r="D33508" s="489" t="s">
        <v>8253</v>
      </c>
    </row>
    <row r="33509" spans="1:4">
      <c r="A33509" s="489" t="str">
        <f t="shared" si="523"/>
        <v>2372000527通所型サービス（独自）</v>
      </c>
      <c r="B33509" s="489">
        <v>2372000527</v>
      </c>
      <c r="C33509" s="489" t="s">
        <v>2570</v>
      </c>
      <c r="D33509" s="489" t="s">
        <v>8253</v>
      </c>
    </row>
    <row r="33510" spans="1:4">
      <c r="A33510" s="489" t="str">
        <f t="shared" si="523"/>
        <v>2372000527認知症対応型通所介護</v>
      </c>
      <c r="B33510" s="489">
        <v>2372000527</v>
      </c>
      <c r="C33510" s="489" t="s">
        <v>2516</v>
      </c>
      <c r="D33510" s="489" t="s">
        <v>8253</v>
      </c>
    </row>
    <row r="33511" spans="1:4">
      <c r="A33511" s="489" t="str">
        <f t="shared" si="523"/>
        <v>2372000527認知症対応型通所介護</v>
      </c>
      <c r="B33511" s="489">
        <v>2372000527</v>
      </c>
      <c r="C33511" s="489" t="s">
        <v>2516</v>
      </c>
      <c r="D33511" s="489" t="s">
        <v>8253</v>
      </c>
    </row>
    <row r="33512" spans="1:4">
      <c r="A33512" s="489" t="str">
        <f t="shared" si="523"/>
        <v>2372000535介護予防短期入所生活介護</v>
      </c>
      <c r="B33512" s="489">
        <v>2372000535</v>
      </c>
      <c r="C33512" s="489" t="s">
        <v>2093</v>
      </c>
      <c r="D33512" s="489" t="s">
        <v>8254</v>
      </c>
    </row>
    <row r="33513" spans="1:4">
      <c r="A33513" s="489" t="str">
        <f t="shared" si="523"/>
        <v>2372000535短期入所生活介護</v>
      </c>
      <c r="B33513" s="489">
        <v>2372000535</v>
      </c>
      <c r="C33513" s="489" t="s">
        <v>2092</v>
      </c>
      <c r="D33513" s="489" t="s">
        <v>8254</v>
      </c>
    </row>
    <row r="33514" spans="1:4">
      <c r="A33514" s="489" t="str">
        <f t="shared" si="523"/>
        <v>2372000535短期入所生活介護</v>
      </c>
      <c r="B33514" s="489">
        <v>2372000535</v>
      </c>
      <c r="C33514" s="489" t="s">
        <v>2092</v>
      </c>
      <c r="D33514" s="489" t="s">
        <v>8254</v>
      </c>
    </row>
    <row r="33515" spans="1:4">
      <c r="A33515" s="489" t="str">
        <f t="shared" si="523"/>
        <v>2372000550訪問介護</v>
      </c>
      <c r="B33515" s="489">
        <v>2372000550</v>
      </c>
      <c r="C33515" s="489" t="s">
        <v>140</v>
      </c>
      <c r="D33515" s="489" t="s">
        <v>8255</v>
      </c>
    </row>
    <row r="33516" spans="1:4">
      <c r="A33516" s="489" t="str">
        <f t="shared" si="523"/>
        <v>2372000550訪問介護</v>
      </c>
      <c r="B33516" s="489">
        <v>2372000550</v>
      </c>
      <c r="C33516" s="489" t="s">
        <v>140</v>
      </c>
      <c r="D33516" s="489" t="s">
        <v>8255</v>
      </c>
    </row>
    <row r="33517" spans="1:4">
      <c r="A33517" s="489" t="str">
        <f t="shared" si="523"/>
        <v>2372000550訪問型サービス（独自）</v>
      </c>
      <c r="B33517" s="489">
        <v>2372000550</v>
      </c>
      <c r="C33517" s="489" t="s">
        <v>2571</v>
      </c>
      <c r="D33517" s="489" t="s">
        <v>8255</v>
      </c>
    </row>
    <row r="33518" spans="1:4">
      <c r="A33518" s="489" t="str">
        <f t="shared" si="523"/>
        <v>2372000550訪問型サービス（独自）</v>
      </c>
      <c r="B33518" s="489">
        <v>2372000550</v>
      </c>
      <c r="C33518" s="489" t="s">
        <v>2571</v>
      </c>
      <c r="D33518" s="489" t="s">
        <v>8255</v>
      </c>
    </row>
    <row r="33519" spans="1:4">
      <c r="A33519" s="489" t="str">
        <f t="shared" si="523"/>
        <v>2372000576通所介護</v>
      </c>
      <c r="B33519" s="489">
        <v>2372000576</v>
      </c>
      <c r="C33519" s="489" t="s">
        <v>158</v>
      </c>
      <c r="D33519" s="489" t="s">
        <v>8256</v>
      </c>
    </row>
    <row r="33520" spans="1:4">
      <c r="A33520" s="489" t="str">
        <f t="shared" si="523"/>
        <v>2372000576通所型サービス（独自）</v>
      </c>
      <c r="B33520" s="489">
        <v>2372000576</v>
      </c>
      <c r="C33520" s="489" t="s">
        <v>2570</v>
      </c>
      <c r="D33520" s="489" t="s">
        <v>8256</v>
      </c>
    </row>
    <row r="33521" spans="1:4">
      <c r="A33521" s="489" t="str">
        <f t="shared" si="523"/>
        <v>2372000576通所型サービス（独自）</v>
      </c>
      <c r="B33521" s="489">
        <v>2372000576</v>
      </c>
      <c r="C33521" s="489" t="s">
        <v>2570</v>
      </c>
      <c r="D33521" s="489" t="s">
        <v>8256</v>
      </c>
    </row>
    <row r="33522" spans="1:4">
      <c r="A33522" s="489" t="str">
        <f t="shared" si="523"/>
        <v>2372000584訪問介護</v>
      </c>
      <c r="B33522" s="489">
        <v>2372000584</v>
      </c>
      <c r="C33522" s="489" t="s">
        <v>140</v>
      </c>
      <c r="D33522" s="489" t="s">
        <v>8258</v>
      </c>
    </row>
    <row r="33523" spans="1:4">
      <c r="A33523" s="489" t="str">
        <f t="shared" si="523"/>
        <v>2372000584訪問介護</v>
      </c>
      <c r="B33523" s="489">
        <v>2372000584</v>
      </c>
      <c r="C33523" s="489" t="s">
        <v>140</v>
      </c>
      <c r="D33523" s="489" t="s">
        <v>8258</v>
      </c>
    </row>
    <row r="33524" spans="1:4">
      <c r="A33524" s="489" t="str">
        <f t="shared" si="523"/>
        <v>2372000584訪問型サービス（独自）</v>
      </c>
      <c r="B33524" s="489">
        <v>2372000584</v>
      </c>
      <c r="C33524" s="489" t="s">
        <v>2571</v>
      </c>
      <c r="D33524" s="489" t="s">
        <v>8258</v>
      </c>
    </row>
    <row r="33525" spans="1:4">
      <c r="A33525" s="489" t="str">
        <f t="shared" si="523"/>
        <v>2372000584訪問型サービス（独自）</v>
      </c>
      <c r="B33525" s="489">
        <v>2372000584</v>
      </c>
      <c r="C33525" s="489" t="s">
        <v>2571</v>
      </c>
      <c r="D33525" s="489" t="s">
        <v>8257</v>
      </c>
    </row>
    <row r="33526" spans="1:4">
      <c r="A33526" s="489" t="str">
        <f t="shared" si="523"/>
        <v>2372000592訪問型サービス（独自）</v>
      </c>
      <c r="B33526" s="489">
        <v>2372000592</v>
      </c>
      <c r="C33526" s="489" t="s">
        <v>2571</v>
      </c>
      <c r="D33526" s="489" t="s">
        <v>8259</v>
      </c>
    </row>
    <row r="33527" spans="1:4">
      <c r="A33527" s="489" t="str">
        <f t="shared" si="523"/>
        <v>2372000600訪問型サービス（独自）</v>
      </c>
      <c r="B33527" s="489">
        <v>2372000600</v>
      </c>
      <c r="C33527" s="489" t="s">
        <v>2571</v>
      </c>
      <c r="D33527" s="489" t="s">
        <v>8260</v>
      </c>
    </row>
    <row r="33528" spans="1:4">
      <c r="A33528" s="489" t="str">
        <f t="shared" si="523"/>
        <v>2372000667通所介護</v>
      </c>
      <c r="B33528" s="489">
        <v>2372000667</v>
      </c>
      <c r="C33528" s="489" t="s">
        <v>158</v>
      </c>
      <c r="D33528" s="489" t="s">
        <v>8261</v>
      </c>
    </row>
    <row r="33529" spans="1:4">
      <c r="A33529" s="489" t="str">
        <f t="shared" si="523"/>
        <v>2372000667通所型サービス（独自）</v>
      </c>
      <c r="B33529" s="489">
        <v>2372000667</v>
      </c>
      <c r="C33529" s="489" t="s">
        <v>2570</v>
      </c>
      <c r="D33529" s="489" t="s">
        <v>8261</v>
      </c>
    </row>
    <row r="33530" spans="1:4">
      <c r="A33530" s="489" t="str">
        <f t="shared" si="523"/>
        <v>2372000667通所型サービス（独自）</v>
      </c>
      <c r="B33530" s="489">
        <v>2372000667</v>
      </c>
      <c r="C33530" s="489" t="s">
        <v>2570</v>
      </c>
      <c r="D33530" s="489" t="s">
        <v>8261</v>
      </c>
    </row>
    <row r="33531" spans="1:4">
      <c r="A33531" s="489" t="str">
        <f t="shared" si="523"/>
        <v>2372000691通所介護</v>
      </c>
      <c r="B33531" s="489">
        <v>2372000691</v>
      </c>
      <c r="C33531" s="489" t="s">
        <v>158</v>
      </c>
      <c r="D33531" s="489" t="s">
        <v>8262</v>
      </c>
    </row>
    <row r="33532" spans="1:4">
      <c r="A33532" s="489" t="str">
        <f t="shared" si="523"/>
        <v>2372000691通所型サービス（独自）</v>
      </c>
      <c r="B33532" s="489">
        <v>2372000691</v>
      </c>
      <c r="C33532" s="489" t="s">
        <v>2570</v>
      </c>
      <c r="D33532" s="489" t="s">
        <v>8262</v>
      </c>
    </row>
    <row r="33533" spans="1:4">
      <c r="A33533" s="489" t="str">
        <f t="shared" si="523"/>
        <v>2372000691通所型サービス（独自）</v>
      </c>
      <c r="B33533" s="489">
        <v>2372000691</v>
      </c>
      <c r="C33533" s="489" t="s">
        <v>2570</v>
      </c>
      <c r="D33533" s="489" t="s">
        <v>8262</v>
      </c>
    </row>
    <row r="33534" spans="1:4">
      <c r="A33534" s="489" t="str">
        <f t="shared" si="523"/>
        <v>2372000709介護予防短期入所生活介護</v>
      </c>
      <c r="B33534" s="489">
        <v>2372000709</v>
      </c>
      <c r="C33534" s="489" t="s">
        <v>2093</v>
      </c>
      <c r="D33534" s="489" t="s">
        <v>8263</v>
      </c>
    </row>
    <row r="33535" spans="1:4">
      <c r="A33535" s="489" t="str">
        <f t="shared" si="523"/>
        <v>2372000709短期入所生活介護</v>
      </c>
      <c r="B33535" s="489">
        <v>2372000709</v>
      </c>
      <c r="C33535" s="489" t="s">
        <v>2092</v>
      </c>
      <c r="D33535" s="489" t="s">
        <v>8263</v>
      </c>
    </row>
    <row r="33536" spans="1:4">
      <c r="A33536" s="489" t="str">
        <f t="shared" si="523"/>
        <v>2372000709短期入所生活介護</v>
      </c>
      <c r="B33536" s="489">
        <v>2372000709</v>
      </c>
      <c r="C33536" s="489" t="s">
        <v>2092</v>
      </c>
      <c r="D33536" s="489" t="s">
        <v>8263</v>
      </c>
    </row>
    <row r="33537" spans="1:4">
      <c r="A33537" s="489" t="str">
        <f t="shared" si="523"/>
        <v>2372000717地域密着型通所介護</v>
      </c>
      <c r="B33537" s="489">
        <v>2372000717</v>
      </c>
      <c r="C33537" s="489" t="s">
        <v>161</v>
      </c>
      <c r="D33537" s="489" t="s">
        <v>8264</v>
      </c>
    </row>
    <row r="33538" spans="1:4">
      <c r="A33538" s="489" t="str">
        <f t="shared" ref="A33538:A33601" si="524">B33538&amp;C33538</f>
        <v>2372000717地域密着型通所介護</v>
      </c>
      <c r="B33538" s="489">
        <v>2372000717</v>
      </c>
      <c r="C33538" s="489" t="s">
        <v>161</v>
      </c>
      <c r="D33538" s="489" t="s">
        <v>8264</v>
      </c>
    </row>
    <row r="33539" spans="1:4">
      <c r="A33539" s="489" t="str">
        <f t="shared" si="524"/>
        <v>2372000717通所型サービス（独自）</v>
      </c>
      <c r="B33539" s="489">
        <v>2372000717</v>
      </c>
      <c r="C33539" s="489" t="s">
        <v>2570</v>
      </c>
      <c r="D33539" s="489" t="s">
        <v>8264</v>
      </c>
    </row>
    <row r="33540" spans="1:4">
      <c r="A33540" s="489" t="str">
        <f t="shared" si="524"/>
        <v>2372000717通所型サービス（独自）</v>
      </c>
      <c r="B33540" s="489">
        <v>2372000717</v>
      </c>
      <c r="C33540" s="489" t="s">
        <v>2570</v>
      </c>
      <c r="D33540" s="489" t="s">
        <v>8264</v>
      </c>
    </row>
    <row r="33541" spans="1:4">
      <c r="A33541" s="489" t="str">
        <f t="shared" si="524"/>
        <v>2372000725介護予防短期入所生活介護</v>
      </c>
      <c r="B33541" s="489">
        <v>2372000725</v>
      </c>
      <c r="C33541" s="489" t="s">
        <v>2093</v>
      </c>
      <c r="D33541" s="489" t="s">
        <v>8265</v>
      </c>
    </row>
    <row r="33542" spans="1:4">
      <c r="A33542" s="489" t="str">
        <f t="shared" si="524"/>
        <v>2372000725短期入所生活介護</v>
      </c>
      <c r="B33542" s="489">
        <v>2372000725</v>
      </c>
      <c r="C33542" s="489" t="s">
        <v>2092</v>
      </c>
      <c r="D33542" s="489" t="s">
        <v>8265</v>
      </c>
    </row>
    <row r="33543" spans="1:4">
      <c r="A33543" s="489" t="str">
        <f t="shared" si="524"/>
        <v>2372000790居宅介護支援</v>
      </c>
      <c r="B33543" s="489">
        <v>2372000790</v>
      </c>
      <c r="C33543" s="489" t="s">
        <v>2519</v>
      </c>
      <c r="D33543" s="489" t="s">
        <v>8266</v>
      </c>
    </row>
    <row r="33544" spans="1:4">
      <c r="A33544" s="489" t="str">
        <f t="shared" si="524"/>
        <v>2372000964通所介護</v>
      </c>
      <c r="B33544" s="489">
        <v>2372000964</v>
      </c>
      <c r="C33544" s="489" t="s">
        <v>158</v>
      </c>
      <c r="D33544" s="489" t="s">
        <v>8267</v>
      </c>
    </row>
    <row r="33545" spans="1:4">
      <c r="A33545" s="489" t="str">
        <f t="shared" si="524"/>
        <v>2372000964通所型サービス（独自）</v>
      </c>
      <c r="B33545" s="489">
        <v>2372000964</v>
      </c>
      <c r="C33545" s="489" t="s">
        <v>2570</v>
      </c>
      <c r="D33545" s="489" t="s">
        <v>8267</v>
      </c>
    </row>
    <row r="33546" spans="1:4">
      <c r="A33546" s="489" t="str">
        <f t="shared" si="524"/>
        <v>2372000964通所型サービス（独自）</v>
      </c>
      <c r="B33546" s="489">
        <v>2372000964</v>
      </c>
      <c r="C33546" s="489" t="s">
        <v>2570</v>
      </c>
      <c r="D33546" s="489" t="s">
        <v>8267</v>
      </c>
    </row>
    <row r="33547" spans="1:4">
      <c r="A33547" s="489" t="str">
        <f t="shared" si="524"/>
        <v>2372000980介護予防認知症対応型共同生活介護</v>
      </c>
      <c r="B33547" s="489">
        <v>2372000980</v>
      </c>
      <c r="C33547" s="489" t="s">
        <v>2088</v>
      </c>
      <c r="D33547" s="489" t="s">
        <v>8268</v>
      </c>
    </row>
    <row r="33548" spans="1:4">
      <c r="A33548" s="489" t="str">
        <f t="shared" si="524"/>
        <v>2372000980介護予防認知症対応型共同生活介護</v>
      </c>
      <c r="B33548" s="489">
        <v>2372000980</v>
      </c>
      <c r="C33548" s="489" t="s">
        <v>2088</v>
      </c>
      <c r="D33548" s="489" t="s">
        <v>8268</v>
      </c>
    </row>
    <row r="33549" spans="1:4">
      <c r="A33549" s="489" t="str">
        <f t="shared" si="524"/>
        <v>2372000980認知症対応型共同生活介護</v>
      </c>
      <c r="B33549" s="489">
        <v>2372000980</v>
      </c>
      <c r="C33549" s="489" t="s">
        <v>2087</v>
      </c>
      <c r="D33549" s="489" t="s">
        <v>8268</v>
      </c>
    </row>
    <row r="33550" spans="1:4">
      <c r="A33550" s="489" t="str">
        <f t="shared" si="524"/>
        <v>2372000980認知症対応型共同生活介護</v>
      </c>
      <c r="B33550" s="489">
        <v>2372000980</v>
      </c>
      <c r="C33550" s="489" t="s">
        <v>2087</v>
      </c>
      <c r="D33550" s="489" t="s">
        <v>8268</v>
      </c>
    </row>
    <row r="33551" spans="1:4">
      <c r="A33551" s="489" t="str">
        <f t="shared" si="524"/>
        <v>2372001095通所介護</v>
      </c>
      <c r="B33551" s="489">
        <v>2372001095</v>
      </c>
      <c r="C33551" s="489" t="s">
        <v>158</v>
      </c>
      <c r="D33551" s="489" t="s">
        <v>8269</v>
      </c>
    </row>
    <row r="33552" spans="1:4">
      <c r="A33552" s="489" t="str">
        <f t="shared" si="524"/>
        <v>2372001095通所型サービス（独自）</v>
      </c>
      <c r="B33552" s="489">
        <v>2372001095</v>
      </c>
      <c r="C33552" s="489" t="s">
        <v>2570</v>
      </c>
      <c r="D33552" s="489" t="s">
        <v>8269</v>
      </c>
    </row>
    <row r="33553" spans="1:4">
      <c r="A33553" s="489" t="str">
        <f t="shared" si="524"/>
        <v>2372001095通所型サービス（独自）</v>
      </c>
      <c r="B33553" s="489">
        <v>2372001095</v>
      </c>
      <c r="C33553" s="489" t="s">
        <v>2570</v>
      </c>
      <c r="D33553" s="489" t="s">
        <v>8269</v>
      </c>
    </row>
    <row r="33554" spans="1:4">
      <c r="A33554" s="489" t="str">
        <f t="shared" si="524"/>
        <v>2372001095通所型サービス（独自／定率）</v>
      </c>
      <c r="B33554" s="489">
        <v>2372001095</v>
      </c>
      <c r="C33554" s="489" t="s">
        <v>2567</v>
      </c>
      <c r="D33554" s="489" t="s">
        <v>8269</v>
      </c>
    </row>
    <row r="33555" spans="1:4">
      <c r="A33555" s="489" t="str">
        <f t="shared" si="524"/>
        <v>2372001095通所型サービス（独自／定率）</v>
      </c>
      <c r="B33555" s="489">
        <v>2372001095</v>
      </c>
      <c r="C33555" s="489" t="s">
        <v>2567</v>
      </c>
      <c r="D33555" s="489" t="s">
        <v>8269</v>
      </c>
    </row>
    <row r="33556" spans="1:4">
      <c r="A33556" s="489" t="str">
        <f t="shared" si="524"/>
        <v>2372001111介護予防認知症対応型共同生活介護（短期利用型）</v>
      </c>
      <c r="B33556" s="489">
        <v>2372001111</v>
      </c>
      <c r="C33556" s="489" t="s">
        <v>19398</v>
      </c>
      <c r="D33556" s="489" t="s">
        <v>8270</v>
      </c>
    </row>
    <row r="33557" spans="1:4">
      <c r="A33557" s="489" t="str">
        <f t="shared" si="524"/>
        <v>2372001111介護予防認知症対応型共同生活介護（短期利用型）</v>
      </c>
      <c r="B33557" s="489">
        <v>2372001111</v>
      </c>
      <c r="C33557" s="489" t="s">
        <v>19398</v>
      </c>
      <c r="D33557" s="489" t="s">
        <v>8270</v>
      </c>
    </row>
    <row r="33558" spans="1:4">
      <c r="A33558" s="489" t="str">
        <f t="shared" si="524"/>
        <v>2372001111介護予防認知症対応型共同生活介護</v>
      </c>
      <c r="B33558" s="489">
        <v>2372001111</v>
      </c>
      <c r="C33558" s="489" t="s">
        <v>2088</v>
      </c>
      <c r="D33558" s="489" t="s">
        <v>8270</v>
      </c>
    </row>
    <row r="33559" spans="1:4">
      <c r="A33559" s="489" t="str">
        <f t="shared" si="524"/>
        <v>2372001111介護予防認知症対応型共同生活介護</v>
      </c>
      <c r="B33559" s="489">
        <v>2372001111</v>
      </c>
      <c r="C33559" s="489" t="s">
        <v>2088</v>
      </c>
      <c r="D33559" s="489" t="s">
        <v>8270</v>
      </c>
    </row>
    <row r="33560" spans="1:4">
      <c r="A33560" s="489" t="str">
        <f t="shared" si="524"/>
        <v>2372001111介護予防認知症対応型通所介護</v>
      </c>
      <c r="B33560" s="489">
        <v>2372001111</v>
      </c>
      <c r="C33560" s="489" t="s">
        <v>2517</v>
      </c>
      <c r="D33560" s="489" t="s">
        <v>8270</v>
      </c>
    </row>
    <row r="33561" spans="1:4">
      <c r="A33561" s="489" t="str">
        <f t="shared" si="524"/>
        <v>2372001111認知症対応型共同生活介護（短期利用型）</v>
      </c>
      <c r="B33561" s="489">
        <v>2372001111</v>
      </c>
      <c r="C33561" s="489" t="s">
        <v>19399</v>
      </c>
      <c r="D33561" s="489" t="s">
        <v>8270</v>
      </c>
    </row>
    <row r="33562" spans="1:4">
      <c r="A33562" s="489" t="str">
        <f t="shared" si="524"/>
        <v>2372001111認知症対応型共同生活介護（短期利用型）</v>
      </c>
      <c r="B33562" s="489">
        <v>2372001111</v>
      </c>
      <c r="C33562" s="489" t="s">
        <v>19399</v>
      </c>
      <c r="D33562" s="489" t="s">
        <v>8270</v>
      </c>
    </row>
    <row r="33563" spans="1:4">
      <c r="A33563" s="489" t="str">
        <f t="shared" si="524"/>
        <v>2372001111認知症対応型共同生活介護</v>
      </c>
      <c r="B33563" s="489">
        <v>2372001111</v>
      </c>
      <c r="C33563" s="489" t="s">
        <v>2087</v>
      </c>
      <c r="D33563" s="489" t="s">
        <v>8270</v>
      </c>
    </row>
    <row r="33564" spans="1:4">
      <c r="A33564" s="489" t="str">
        <f t="shared" si="524"/>
        <v>2372001111認知症対応型共同生活介護</v>
      </c>
      <c r="B33564" s="489">
        <v>2372001111</v>
      </c>
      <c r="C33564" s="489" t="s">
        <v>2087</v>
      </c>
      <c r="D33564" s="489" t="s">
        <v>8270</v>
      </c>
    </row>
    <row r="33565" spans="1:4">
      <c r="A33565" s="489" t="str">
        <f t="shared" si="524"/>
        <v>2372001111認知症対応型通所介護</v>
      </c>
      <c r="B33565" s="489">
        <v>2372001111</v>
      </c>
      <c r="C33565" s="489" t="s">
        <v>2516</v>
      </c>
      <c r="D33565" s="489" t="s">
        <v>8270</v>
      </c>
    </row>
    <row r="33566" spans="1:4">
      <c r="A33566" s="489" t="str">
        <f t="shared" si="524"/>
        <v>2372001194訪問介護</v>
      </c>
      <c r="B33566" s="489">
        <v>2372001194</v>
      </c>
      <c r="C33566" s="489" t="s">
        <v>140</v>
      </c>
      <c r="D33566" s="489" t="s">
        <v>8271</v>
      </c>
    </row>
    <row r="33567" spans="1:4">
      <c r="A33567" s="489" t="str">
        <f t="shared" si="524"/>
        <v>2372001194訪問介護</v>
      </c>
      <c r="B33567" s="489">
        <v>2372001194</v>
      </c>
      <c r="C33567" s="489" t="s">
        <v>140</v>
      </c>
      <c r="D33567" s="489" t="s">
        <v>8271</v>
      </c>
    </row>
    <row r="33568" spans="1:4">
      <c r="A33568" s="489" t="str">
        <f t="shared" si="524"/>
        <v>2372001194訪問介護</v>
      </c>
      <c r="B33568" s="489">
        <v>2372001194</v>
      </c>
      <c r="C33568" s="489" t="s">
        <v>140</v>
      </c>
      <c r="D33568" s="489" t="s">
        <v>8271</v>
      </c>
    </row>
    <row r="33569" spans="1:4">
      <c r="A33569" s="489" t="str">
        <f t="shared" si="524"/>
        <v>2372001194訪問型サービス（独自）</v>
      </c>
      <c r="B33569" s="489">
        <v>2372001194</v>
      </c>
      <c r="C33569" s="489" t="s">
        <v>2571</v>
      </c>
      <c r="D33569" s="489" t="s">
        <v>8271</v>
      </c>
    </row>
    <row r="33570" spans="1:4">
      <c r="A33570" s="489" t="str">
        <f t="shared" si="524"/>
        <v>2372001194訪問型サービス（独自）</v>
      </c>
      <c r="B33570" s="489">
        <v>2372001194</v>
      </c>
      <c r="C33570" s="489" t="s">
        <v>2571</v>
      </c>
      <c r="D33570" s="489" t="s">
        <v>8271</v>
      </c>
    </row>
    <row r="33571" spans="1:4">
      <c r="A33571" s="489" t="str">
        <f t="shared" si="524"/>
        <v>2372001194訪問型サービス（独自／定率）</v>
      </c>
      <c r="B33571" s="489">
        <v>2372001194</v>
      </c>
      <c r="C33571" s="489" t="s">
        <v>2568</v>
      </c>
      <c r="D33571" s="489" t="s">
        <v>8271</v>
      </c>
    </row>
    <row r="33572" spans="1:4">
      <c r="A33572" s="489" t="str">
        <f t="shared" si="524"/>
        <v>2372001194訪問型サービス（独自／定率）</v>
      </c>
      <c r="B33572" s="489">
        <v>2372001194</v>
      </c>
      <c r="C33572" s="489" t="s">
        <v>2568</v>
      </c>
      <c r="D33572" s="489" t="s">
        <v>8271</v>
      </c>
    </row>
    <row r="33573" spans="1:4">
      <c r="A33573" s="489" t="str">
        <f t="shared" si="524"/>
        <v>2372001210居宅介護支援</v>
      </c>
      <c r="B33573" s="489">
        <v>2372001210</v>
      </c>
      <c r="C33573" s="489" t="s">
        <v>2519</v>
      </c>
      <c r="D33573" s="489" t="s">
        <v>8272</v>
      </c>
    </row>
    <row r="33574" spans="1:4">
      <c r="A33574" s="489" t="str">
        <f t="shared" si="524"/>
        <v>2372001228訪問型サービス（独自）</v>
      </c>
      <c r="B33574" s="489">
        <v>2372001228</v>
      </c>
      <c r="C33574" s="489" t="s">
        <v>2571</v>
      </c>
      <c r="D33574" s="489" t="s">
        <v>8273</v>
      </c>
    </row>
    <row r="33575" spans="1:4">
      <c r="A33575" s="489" t="str">
        <f t="shared" si="524"/>
        <v>2372001244通所介護</v>
      </c>
      <c r="B33575" s="489">
        <v>2372001244</v>
      </c>
      <c r="C33575" s="489" t="s">
        <v>158</v>
      </c>
      <c r="D33575" s="489" t="s">
        <v>8274</v>
      </c>
    </row>
    <row r="33576" spans="1:4">
      <c r="A33576" s="489" t="str">
        <f t="shared" si="524"/>
        <v>2372001244通所型サービス（独自）</v>
      </c>
      <c r="B33576" s="489">
        <v>2372001244</v>
      </c>
      <c r="C33576" s="489" t="s">
        <v>2570</v>
      </c>
      <c r="D33576" s="489" t="s">
        <v>8274</v>
      </c>
    </row>
    <row r="33577" spans="1:4">
      <c r="A33577" s="489" t="str">
        <f t="shared" si="524"/>
        <v>2372001244通所型サービス（独自）</v>
      </c>
      <c r="B33577" s="489">
        <v>2372001244</v>
      </c>
      <c r="C33577" s="489" t="s">
        <v>2570</v>
      </c>
      <c r="D33577" s="489" t="s">
        <v>8274</v>
      </c>
    </row>
    <row r="33578" spans="1:4">
      <c r="A33578" s="489" t="str">
        <f t="shared" si="524"/>
        <v>2372001251訪問型サービス（独自）</v>
      </c>
      <c r="B33578" s="489">
        <v>2372001251</v>
      </c>
      <c r="C33578" s="489" t="s">
        <v>2571</v>
      </c>
      <c r="D33578" s="489" t="s">
        <v>8275</v>
      </c>
    </row>
    <row r="33579" spans="1:4">
      <c r="A33579" s="489" t="str">
        <f t="shared" si="524"/>
        <v>2372001269居宅介護支援</v>
      </c>
      <c r="B33579" s="489">
        <v>2372001269</v>
      </c>
      <c r="C33579" s="489" t="s">
        <v>2519</v>
      </c>
      <c r="D33579" s="489" t="s">
        <v>8276</v>
      </c>
    </row>
    <row r="33580" spans="1:4">
      <c r="A33580" s="489" t="str">
        <f t="shared" si="524"/>
        <v>2372001277通所型サービス（独自）</v>
      </c>
      <c r="B33580" s="489">
        <v>2372001277</v>
      </c>
      <c r="C33580" s="489" t="s">
        <v>2570</v>
      </c>
      <c r="D33580" s="489" t="s">
        <v>8277</v>
      </c>
    </row>
    <row r="33581" spans="1:4">
      <c r="A33581" s="489" t="str">
        <f t="shared" si="524"/>
        <v>2372001285居宅介護支援</v>
      </c>
      <c r="B33581" s="489">
        <v>2372001285</v>
      </c>
      <c r="C33581" s="489" t="s">
        <v>2519</v>
      </c>
      <c r="D33581" s="489" t="s">
        <v>8278</v>
      </c>
    </row>
    <row r="33582" spans="1:4">
      <c r="A33582" s="489" t="str">
        <f t="shared" si="524"/>
        <v>2372001319地域密着型通所介護</v>
      </c>
      <c r="B33582" s="489">
        <v>2372001319</v>
      </c>
      <c r="C33582" s="489" t="s">
        <v>161</v>
      </c>
      <c r="D33582" s="489" t="s">
        <v>8279</v>
      </c>
    </row>
    <row r="33583" spans="1:4">
      <c r="A33583" s="489" t="str">
        <f t="shared" si="524"/>
        <v>2372001343通所型サービス（独自）</v>
      </c>
      <c r="B33583" s="489">
        <v>2372001343</v>
      </c>
      <c r="C33583" s="489" t="s">
        <v>2570</v>
      </c>
      <c r="D33583" s="489" t="s">
        <v>8280</v>
      </c>
    </row>
    <row r="33584" spans="1:4">
      <c r="A33584" s="489" t="str">
        <f t="shared" si="524"/>
        <v>2372001350居宅介護支援</v>
      </c>
      <c r="B33584" s="489">
        <v>2372001350</v>
      </c>
      <c r="C33584" s="489" t="s">
        <v>2519</v>
      </c>
      <c r="D33584" s="489" t="s">
        <v>8281</v>
      </c>
    </row>
    <row r="33585" spans="1:4">
      <c r="A33585" s="489" t="str">
        <f t="shared" si="524"/>
        <v>2372001384介護予防認知症対応型共同生活介護</v>
      </c>
      <c r="B33585" s="489">
        <v>2372001384</v>
      </c>
      <c r="C33585" s="489" t="s">
        <v>2088</v>
      </c>
      <c r="D33585" s="489" t="s">
        <v>8282</v>
      </c>
    </row>
    <row r="33586" spans="1:4">
      <c r="A33586" s="489" t="str">
        <f t="shared" si="524"/>
        <v>2372001384介護予防認知症対応型共同生活介護</v>
      </c>
      <c r="B33586" s="489">
        <v>2372001384</v>
      </c>
      <c r="C33586" s="489" t="s">
        <v>2088</v>
      </c>
      <c r="D33586" s="489" t="s">
        <v>8282</v>
      </c>
    </row>
    <row r="33587" spans="1:4">
      <c r="A33587" s="489" t="str">
        <f t="shared" si="524"/>
        <v>2372001384通所介護</v>
      </c>
      <c r="B33587" s="489">
        <v>2372001384</v>
      </c>
      <c r="C33587" s="489" t="s">
        <v>158</v>
      </c>
      <c r="D33587" s="489" t="s">
        <v>8282</v>
      </c>
    </row>
    <row r="33588" spans="1:4">
      <c r="A33588" s="489" t="str">
        <f t="shared" si="524"/>
        <v>2372001384通所型サービス（独自）</v>
      </c>
      <c r="B33588" s="489">
        <v>2372001384</v>
      </c>
      <c r="C33588" s="489" t="s">
        <v>2570</v>
      </c>
      <c r="D33588" s="489" t="s">
        <v>8282</v>
      </c>
    </row>
    <row r="33589" spans="1:4">
      <c r="A33589" s="489" t="str">
        <f t="shared" si="524"/>
        <v>2372001384通所型サービス（独自）</v>
      </c>
      <c r="B33589" s="489">
        <v>2372001384</v>
      </c>
      <c r="C33589" s="489" t="s">
        <v>2570</v>
      </c>
      <c r="D33589" s="489" t="s">
        <v>8282</v>
      </c>
    </row>
    <row r="33590" spans="1:4">
      <c r="A33590" s="489" t="str">
        <f t="shared" si="524"/>
        <v>2372001384認知症対応型共同生活介護</v>
      </c>
      <c r="B33590" s="489">
        <v>2372001384</v>
      </c>
      <c r="C33590" s="489" t="s">
        <v>2087</v>
      </c>
      <c r="D33590" s="489" t="s">
        <v>8282</v>
      </c>
    </row>
    <row r="33591" spans="1:4">
      <c r="A33591" s="489" t="str">
        <f t="shared" si="524"/>
        <v>2372001384認知症対応型共同生活介護</v>
      </c>
      <c r="B33591" s="489">
        <v>2372001384</v>
      </c>
      <c r="C33591" s="489" t="s">
        <v>2087</v>
      </c>
      <c r="D33591" s="489" t="s">
        <v>8282</v>
      </c>
    </row>
    <row r="33592" spans="1:4">
      <c r="A33592" s="489" t="str">
        <f t="shared" si="524"/>
        <v>2372001392居宅介護支援</v>
      </c>
      <c r="B33592" s="489">
        <v>2372001392</v>
      </c>
      <c r="C33592" s="489" t="s">
        <v>2519</v>
      </c>
      <c r="D33592" s="489" t="s">
        <v>5836</v>
      </c>
    </row>
    <row r="33593" spans="1:4">
      <c r="A33593" s="489" t="str">
        <f t="shared" si="524"/>
        <v>2372001400通所介護</v>
      </c>
      <c r="B33593" s="489">
        <v>2372001400</v>
      </c>
      <c r="C33593" s="489" t="s">
        <v>158</v>
      </c>
      <c r="D33593" s="489" t="s">
        <v>8283</v>
      </c>
    </row>
    <row r="33594" spans="1:4">
      <c r="A33594" s="489" t="str">
        <f t="shared" si="524"/>
        <v>2372001400通所型サービス（独自）</v>
      </c>
      <c r="B33594" s="489">
        <v>2372001400</v>
      </c>
      <c r="C33594" s="489" t="s">
        <v>2570</v>
      </c>
      <c r="D33594" s="489" t="s">
        <v>8283</v>
      </c>
    </row>
    <row r="33595" spans="1:4">
      <c r="A33595" s="489" t="str">
        <f t="shared" si="524"/>
        <v>2372001400通所型サービス（独自）</v>
      </c>
      <c r="B33595" s="489">
        <v>2372001400</v>
      </c>
      <c r="C33595" s="489" t="s">
        <v>2570</v>
      </c>
      <c r="D33595" s="489" t="s">
        <v>8283</v>
      </c>
    </row>
    <row r="33596" spans="1:4">
      <c r="A33596" s="489" t="str">
        <f t="shared" si="524"/>
        <v>2372001418介護予防認知症対応型共同生活介護（短期利用型）</v>
      </c>
      <c r="B33596" s="489">
        <v>2372001418</v>
      </c>
      <c r="C33596" s="489" t="s">
        <v>19398</v>
      </c>
      <c r="D33596" s="489" t="s">
        <v>8284</v>
      </c>
    </row>
    <row r="33597" spans="1:4">
      <c r="A33597" s="489" t="str">
        <f t="shared" si="524"/>
        <v>2372001418介護予防認知症対応型共同生活介護（短期利用型）</v>
      </c>
      <c r="B33597" s="489">
        <v>2372001418</v>
      </c>
      <c r="C33597" s="489" t="s">
        <v>19398</v>
      </c>
      <c r="D33597" s="489" t="s">
        <v>8284</v>
      </c>
    </row>
    <row r="33598" spans="1:4">
      <c r="A33598" s="489" t="str">
        <f t="shared" si="524"/>
        <v>2372001418介護予防認知症対応型共同生活介護</v>
      </c>
      <c r="B33598" s="489">
        <v>2372001418</v>
      </c>
      <c r="C33598" s="489" t="s">
        <v>2088</v>
      </c>
      <c r="D33598" s="489" t="s">
        <v>8284</v>
      </c>
    </row>
    <row r="33599" spans="1:4">
      <c r="A33599" s="489" t="str">
        <f t="shared" si="524"/>
        <v>2372001418介護予防認知症対応型共同生活介護</v>
      </c>
      <c r="B33599" s="489">
        <v>2372001418</v>
      </c>
      <c r="C33599" s="489" t="s">
        <v>2088</v>
      </c>
      <c r="D33599" s="489" t="s">
        <v>8284</v>
      </c>
    </row>
    <row r="33600" spans="1:4">
      <c r="A33600" s="489" t="str">
        <f t="shared" si="524"/>
        <v>2372001418認知症対応型共同生活介護（短期利用型）</v>
      </c>
      <c r="B33600" s="489">
        <v>2372001418</v>
      </c>
      <c r="C33600" s="489" t="s">
        <v>19399</v>
      </c>
      <c r="D33600" s="489" t="s">
        <v>8284</v>
      </c>
    </row>
    <row r="33601" spans="1:4">
      <c r="A33601" s="489" t="str">
        <f t="shared" si="524"/>
        <v>2372001418認知症対応型共同生活介護（短期利用型）</v>
      </c>
      <c r="B33601" s="489">
        <v>2372001418</v>
      </c>
      <c r="C33601" s="489" t="s">
        <v>19399</v>
      </c>
      <c r="D33601" s="489" t="s">
        <v>8284</v>
      </c>
    </row>
    <row r="33602" spans="1:4">
      <c r="A33602" s="489" t="str">
        <f t="shared" ref="A33602:A33665" si="525">B33602&amp;C33602</f>
        <v>2372001418認知症対応型共同生活介護</v>
      </c>
      <c r="B33602" s="489">
        <v>2372001418</v>
      </c>
      <c r="C33602" s="489" t="s">
        <v>2087</v>
      </c>
      <c r="D33602" s="489" t="s">
        <v>8284</v>
      </c>
    </row>
    <row r="33603" spans="1:4">
      <c r="A33603" s="489" t="str">
        <f t="shared" si="525"/>
        <v>2372001418認知症対応型共同生活介護</v>
      </c>
      <c r="B33603" s="489">
        <v>2372001418</v>
      </c>
      <c r="C33603" s="489" t="s">
        <v>2087</v>
      </c>
      <c r="D33603" s="489" t="s">
        <v>8284</v>
      </c>
    </row>
    <row r="33604" spans="1:4">
      <c r="A33604" s="489" t="str">
        <f t="shared" si="525"/>
        <v>2372001434介護予防特定施設入居者生活介護</v>
      </c>
      <c r="B33604" s="489">
        <v>2372001434</v>
      </c>
      <c r="C33604" s="489" t="s">
        <v>2514</v>
      </c>
      <c r="D33604" s="489" t="s">
        <v>8285</v>
      </c>
    </row>
    <row r="33605" spans="1:4">
      <c r="A33605" s="489" t="str">
        <f t="shared" si="525"/>
        <v>2372001434特定施設入居者生活介護（短期利用型）</v>
      </c>
      <c r="B33605" s="489">
        <v>2372001434</v>
      </c>
      <c r="C33605" s="489" t="s">
        <v>19397</v>
      </c>
      <c r="D33605" s="489" t="s">
        <v>8285</v>
      </c>
    </row>
    <row r="33606" spans="1:4">
      <c r="A33606" s="489" t="str">
        <f t="shared" si="525"/>
        <v>2372001434特定施設入居者生活介護</v>
      </c>
      <c r="B33606" s="489">
        <v>2372001434</v>
      </c>
      <c r="C33606" s="489" t="s">
        <v>2513</v>
      </c>
      <c r="D33606" s="489" t="s">
        <v>8285</v>
      </c>
    </row>
    <row r="33607" spans="1:4">
      <c r="A33607" s="489" t="str">
        <f t="shared" si="525"/>
        <v>2372001442地域密着型通所介護</v>
      </c>
      <c r="B33607" s="489">
        <v>2372001442</v>
      </c>
      <c r="C33607" s="489" t="s">
        <v>161</v>
      </c>
      <c r="D33607" s="489" t="s">
        <v>8286</v>
      </c>
    </row>
    <row r="33608" spans="1:4">
      <c r="A33608" s="489" t="str">
        <f t="shared" si="525"/>
        <v>2372001442通所型サービス（独自）</v>
      </c>
      <c r="B33608" s="489">
        <v>2372001442</v>
      </c>
      <c r="C33608" s="489" t="s">
        <v>2570</v>
      </c>
      <c r="D33608" s="489" t="s">
        <v>8286</v>
      </c>
    </row>
    <row r="33609" spans="1:4">
      <c r="A33609" s="489" t="str">
        <f t="shared" si="525"/>
        <v>2372001459地域密着型通所介護</v>
      </c>
      <c r="B33609" s="489">
        <v>2372001459</v>
      </c>
      <c r="C33609" s="489" t="s">
        <v>161</v>
      </c>
      <c r="D33609" s="489" t="s">
        <v>8287</v>
      </c>
    </row>
    <row r="33610" spans="1:4">
      <c r="A33610" s="489" t="str">
        <f t="shared" si="525"/>
        <v>2372001459通所型サービス（独自）</v>
      </c>
      <c r="B33610" s="489">
        <v>2372001459</v>
      </c>
      <c r="C33610" s="489" t="s">
        <v>2570</v>
      </c>
      <c r="D33610" s="489" t="s">
        <v>8287</v>
      </c>
    </row>
    <row r="33611" spans="1:4">
      <c r="A33611" s="489" t="str">
        <f t="shared" si="525"/>
        <v>2372001467訪問型サービス（独自）</v>
      </c>
      <c r="B33611" s="489">
        <v>2372001467</v>
      </c>
      <c r="C33611" s="489" t="s">
        <v>2571</v>
      </c>
      <c r="D33611" s="489" t="s">
        <v>8288</v>
      </c>
    </row>
    <row r="33612" spans="1:4">
      <c r="A33612" s="489" t="str">
        <f t="shared" si="525"/>
        <v>2372001509地域密着型通所介護</v>
      </c>
      <c r="B33612" s="489">
        <v>2372001509</v>
      </c>
      <c r="C33612" s="489" t="s">
        <v>161</v>
      </c>
      <c r="D33612" s="489" t="s">
        <v>8289</v>
      </c>
    </row>
    <row r="33613" spans="1:4">
      <c r="A33613" s="489" t="str">
        <f t="shared" si="525"/>
        <v>2372001509通所型サービス（独自）</v>
      </c>
      <c r="B33613" s="489">
        <v>2372001509</v>
      </c>
      <c r="C33613" s="489" t="s">
        <v>2570</v>
      </c>
      <c r="D33613" s="489" t="s">
        <v>8289</v>
      </c>
    </row>
    <row r="33614" spans="1:4">
      <c r="A33614" s="489" t="str">
        <f t="shared" si="525"/>
        <v>2372001525介護老人福祉施設</v>
      </c>
      <c r="B33614" s="489">
        <v>2372001525</v>
      </c>
      <c r="C33614" s="489" t="s">
        <v>1921</v>
      </c>
      <c r="D33614" s="489" t="s">
        <v>8290</v>
      </c>
    </row>
    <row r="33615" spans="1:4">
      <c r="A33615" s="489" t="str">
        <f t="shared" si="525"/>
        <v>2372001525介護老人福祉施設</v>
      </c>
      <c r="B33615" s="489">
        <v>2372001525</v>
      </c>
      <c r="C33615" s="489" t="s">
        <v>1921</v>
      </c>
      <c r="D33615" s="489" t="s">
        <v>8290</v>
      </c>
    </row>
    <row r="33616" spans="1:4">
      <c r="A33616" s="489" t="str">
        <f t="shared" si="525"/>
        <v>2372001541訪問介護</v>
      </c>
      <c r="B33616" s="489">
        <v>2372001541</v>
      </c>
      <c r="C33616" s="489" t="s">
        <v>140</v>
      </c>
      <c r="D33616" s="489" t="s">
        <v>8291</v>
      </c>
    </row>
    <row r="33617" spans="1:4">
      <c r="A33617" s="489" t="str">
        <f t="shared" si="525"/>
        <v>2372001541訪問介護</v>
      </c>
      <c r="B33617" s="489">
        <v>2372001541</v>
      </c>
      <c r="C33617" s="489" t="s">
        <v>140</v>
      </c>
      <c r="D33617" s="489" t="s">
        <v>8291</v>
      </c>
    </row>
    <row r="33618" spans="1:4">
      <c r="A33618" s="489" t="str">
        <f t="shared" si="525"/>
        <v>2372001541訪問型サービス（独自）</v>
      </c>
      <c r="B33618" s="489">
        <v>2372001541</v>
      </c>
      <c r="C33618" s="489" t="s">
        <v>2571</v>
      </c>
      <c r="D33618" s="489" t="s">
        <v>8291</v>
      </c>
    </row>
    <row r="33619" spans="1:4">
      <c r="A33619" s="489" t="str">
        <f t="shared" si="525"/>
        <v>2372001541訪問型サービス（独自）</v>
      </c>
      <c r="B33619" s="489">
        <v>2372001541</v>
      </c>
      <c r="C33619" s="489" t="s">
        <v>2571</v>
      </c>
      <c r="D33619" s="489" t="s">
        <v>8291</v>
      </c>
    </row>
    <row r="33620" spans="1:4">
      <c r="A33620" s="489" t="str">
        <f t="shared" si="525"/>
        <v>2372001566通所型サービス（独自）</v>
      </c>
      <c r="B33620" s="489">
        <v>2372001566</v>
      </c>
      <c r="C33620" s="489" t="s">
        <v>2570</v>
      </c>
      <c r="D33620" s="489" t="s">
        <v>8292</v>
      </c>
    </row>
    <row r="33621" spans="1:4">
      <c r="A33621" s="489" t="str">
        <f t="shared" si="525"/>
        <v>2372001574通所介護</v>
      </c>
      <c r="B33621" s="489">
        <v>2372001574</v>
      </c>
      <c r="C33621" s="489" t="s">
        <v>158</v>
      </c>
      <c r="D33621" s="489" t="s">
        <v>8293</v>
      </c>
    </row>
    <row r="33622" spans="1:4">
      <c r="A33622" s="489" t="str">
        <f t="shared" si="525"/>
        <v>2372001574通所介護</v>
      </c>
      <c r="B33622" s="489">
        <v>2372001574</v>
      </c>
      <c r="C33622" s="489" t="s">
        <v>158</v>
      </c>
      <c r="D33622" s="489" t="s">
        <v>8293</v>
      </c>
    </row>
    <row r="33623" spans="1:4">
      <c r="A33623" s="489" t="str">
        <f t="shared" si="525"/>
        <v>2372001574通所介護</v>
      </c>
      <c r="B33623" s="489">
        <v>2372001574</v>
      </c>
      <c r="C33623" s="489" t="s">
        <v>158</v>
      </c>
      <c r="D33623" s="489" t="s">
        <v>8293</v>
      </c>
    </row>
    <row r="33624" spans="1:4">
      <c r="A33624" s="489" t="str">
        <f t="shared" si="525"/>
        <v>2372001574通所介護</v>
      </c>
      <c r="B33624" s="489">
        <v>2372001574</v>
      </c>
      <c r="C33624" s="489" t="s">
        <v>158</v>
      </c>
      <c r="D33624" s="489" t="s">
        <v>8293</v>
      </c>
    </row>
    <row r="33625" spans="1:4">
      <c r="A33625" s="489" t="str">
        <f t="shared" si="525"/>
        <v>2372001574通所型サービス（独自）</v>
      </c>
      <c r="B33625" s="489">
        <v>2372001574</v>
      </c>
      <c r="C33625" s="489" t="s">
        <v>2570</v>
      </c>
      <c r="D33625" s="489" t="s">
        <v>8293</v>
      </c>
    </row>
    <row r="33626" spans="1:4">
      <c r="A33626" s="489" t="str">
        <f t="shared" si="525"/>
        <v>2372001574通所型サービス（独自）</v>
      </c>
      <c r="B33626" s="489">
        <v>2372001574</v>
      </c>
      <c r="C33626" s="489" t="s">
        <v>2570</v>
      </c>
      <c r="D33626" s="489" t="s">
        <v>8293</v>
      </c>
    </row>
    <row r="33627" spans="1:4">
      <c r="A33627" s="489" t="str">
        <f t="shared" si="525"/>
        <v>2372001624地域密着型通所介護</v>
      </c>
      <c r="B33627" s="489">
        <v>2372001624</v>
      </c>
      <c r="C33627" s="489" t="s">
        <v>161</v>
      </c>
      <c r="D33627" s="489" t="s">
        <v>8294</v>
      </c>
    </row>
    <row r="33628" spans="1:4">
      <c r="A33628" s="489" t="str">
        <f t="shared" si="525"/>
        <v>2372001624通所型サービス（独自）</v>
      </c>
      <c r="B33628" s="489">
        <v>2372001624</v>
      </c>
      <c r="C33628" s="489" t="s">
        <v>2570</v>
      </c>
      <c r="D33628" s="489" t="s">
        <v>8294</v>
      </c>
    </row>
    <row r="33629" spans="1:4">
      <c r="A33629" s="489" t="str">
        <f t="shared" si="525"/>
        <v>2372001632通所型サービス（独自）</v>
      </c>
      <c r="B33629" s="489">
        <v>2372001632</v>
      </c>
      <c r="C33629" s="489" t="s">
        <v>2570</v>
      </c>
      <c r="D33629" s="489" t="s">
        <v>8295</v>
      </c>
    </row>
    <row r="33630" spans="1:4">
      <c r="A33630" s="489" t="str">
        <f t="shared" si="525"/>
        <v>2372001640介護予防通所リハビリテーション</v>
      </c>
      <c r="B33630" s="489">
        <v>2372001640</v>
      </c>
      <c r="C33630" s="489" t="s">
        <v>2512</v>
      </c>
      <c r="D33630" s="489" t="s">
        <v>8296</v>
      </c>
    </row>
    <row r="33631" spans="1:4">
      <c r="A33631" s="489" t="str">
        <f t="shared" si="525"/>
        <v>2372001640通所リハビリテーション</v>
      </c>
      <c r="B33631" s="489">
        <v>2372001640</v>
      </c>
      <c r="C33631" s="489" t="s">
        <v>2511</v>
      </c>
      <c r="D33631" s="489" t="s">
        <v>8296</v>
      </c>
    </row>
    <row r="33632" spans="1:4">
      <c r="A33632" s="489" t="str">
        <f t="shared" si="525"/>
        <v>2372001681通所型サービス（独自）</v>
      </c>
      <c r="B33632" s="489">
        <v>2372001681</v>
      </c>
      <c r="C33632" s="489" t="s">
        <v>2570</v>
      </c>
      <c r="D33632" s="489" t="s">
        <v>8297</v>
      </c>
    </row>
    <row r="33633" spans="1:4">
      <c r="A33633" s="489" t="str">
        <f t="shared" si="525"/>
        <v>2372001681通所介護</v>
      </c>
      <c r="B33633" s="489">
        <v>2372001681</v>
      </c>
      <c r="C33633" s="489" t="s">
        <v>158</v>
      </c>
      <c r="D33633" s="489" t="s">
        <v>8298</v>
      </c>
    </row>
    <row r="33634" spans="1:4">
      <c r="A33634" s="489" t="str">
        <f t="shared" si="525"/>
        <v>2372001681通所型サービス（独自）</v>
      </c>
      <c r="B33634" s="489">
        <v>2372001681</v>
      </c>
      <c r="C33634" s="489" t="s">
        <v>2570</v>
      </c>
      <c r="D33634" s="489" t="s">
        <v>8298</v>
      </c>
    </row>
    <row r="33635" spans="1:4">
      <c r="A33635" s="489" t="str">
        <f t="shared" si="525"/>
        <v>2372001707介護予防訪問入浴介護</v>
      </c>
      <c r="B33635" s="489">
        <v>2372001707</v>
      </c>
      <c r="C33635" s="489" t="s">
        <v>2510</v>
      </c>
      <c r="D33635" s="489" t="s">
        <v>8299</v>
      </c>
    </row>
    <row r="33636" spans="1:4">
      <c r="A33636" s="489" t="str">
        <f t="shared" si="525"/>
        <v>2372001707訪問入浴介護</v>
      </c>
      <c r="B33636" s="489">
        <v>2372001707</v>
      </c>
      <c r="C33636" s="489" t="s">
        <v>2509</v>
      </c>
      <c r="D33636" s="489" t="s">
        <v>8299</v>
      </c>
    </row>
    <row r="33637" spans="1:4">
      <c r="A33637" s="489" t="str">
        <f t="shared" si="525"/>
        <v>2372001715訪問介護</v>
      </c>
      <c r="B33637" s="489">
        <v>2372001715</v>
      </c>
      <c r="C33637" s="489" t="s">
        <v>140</v>
      </c>
      <c r="D33637" s="489" t="s">
        <v>8300</v>
      </c>
    </row>
    <row r="33638" spans="1:4">
      <c r="A33638" s="489" t="str">
        <f t="shared" si="525"/>
        <v>2372001715訪問介護</v>
      </c>
      <c r="B33638" s="489">
        <v>2372001715</v>
      </c>
      <c r="C33638" s="489" t="s">
        <v>140</v>
      </c>
      <c r="D33638" s="489" t="s">
        <v>8300</v>
      </c>
    </row>
    <row r="33639" spans="1:4">
      <c r="A33639" s="489" t="str">
        <f t="shared" si="525"/>
        <v>2372001715訪問型サービス（独自）</v>
      </c>
      <c r="B33639" s="489">
        <v>2372001715</v>
      </c>
      <c r="C33639" s="489" t="s">
        <v>2571</v>
      </c>
      <c r="D33639" s="489" t="s">
        <v>8300</v>
      </c>
    </row>
    <row r="33640" spans="1:4">
      <c r="A33640" s="489" t="str">
        <f t="shared" si="525"/>
        <v>2372001715訪問型サービス（独自）</v>
      </c>
      <c r="B33640" s="489">
        <v>2372001715</v>
      </c>
      <c r="C33640" s="489" t="s">
        <v>2571</v>
      </c>
      <c r="D33640" s="489" t="s">
        <v>8300</v>
      </c>
    </row>
    <row r="33641" spans="1:4">
      <c r="A33641" s="489" t="str">
        <f t="shared" si="525"/>
        <v>2372001731訪問介護</v>
      </c>
      <c r="B33641" s="489">
        <v>2372001731</v>
      </c>
      <c r="C33641" s="489" t="s">
        <v>140</v>
      </c>
      <c r="D33641" s="489" t="s">
        <v>8301</v>
      </c>
    </row>
    <row r="33642" spans="1:4">
      <c r="A33642" s="489" t="str">
        <f t="shared" si="525"/>
        <v>2372001731訪問介護</v>
      </c>
      <c r="B33642" s="489">
        <v>2372001731</v>
      </c>
      <c r="C33642" s="489" t="s">
        <v>140</v>
      </c>
      <c r="D33642" s="489" t="s">
        <v>8301</v>
      </c>
    </row>
    <row r="33643" spans="1:4">
      <c r="A33643" s="489" t="str">
        <f t="shared" si="525"/>
        <v>2372001731訪問型サービス（独自）</v>
      </c>
      <c r="B33643" s="489">
        <v>2372001731</v>
      </c>
      <c r="C33643" s="489" t="s">
        <v>2571</v>
      </c>
      <c r="D33643" s="489" t="s">
        <v>8301</v>
      </c>
    </row>
    <row r="33644" spans="1:4">
      <c r="A33644" s="489" t="str">
        <f t="shared" si="525"/>
        <v>2372001731訪問型サービス（独自）</v>
      </c>
      <c r="B33644" s="489">
        <v>2372001731</v>
      </c>
      <c r="C33644" s="489" t="s">
        <v>2571</v>
      </c>
      <c r="D33644" s="489" t="s">
        <v>8301</v>
      </c>
    </row>
    <row r="33645" spans="1:4">
      <c r="A33645" s="489" t="str">
        <f t="shared" si="525"/>
        <v>2372001756介護予防認知症対応型共同生活介護</v>
      </c>
      <c r="B33645" s="489">
        <v>2372001756</v>
      </c>
      <c r="C33645" s="489" t="s">
        <v>2088</v>
      </c>
      <c r="D33645" s="489" t="s">
        <v>8302</v>
      </c>
    </row>
    <row r="33646" spans="1:4">
      <c r="A33646" s="489" t="str">
        <f t="shared" si="525"/>
        <v>2372001756認知症対応型共同生活介護</v>
      </c>
      <c r="B33646" s="489">
        <v>2372001756</v>
      </c>
      <c r="C33646" s="489" t="s">
        <v>2087</v>
      </c>
      <c r="D33646" s="489" t="s">
        <v>8302</v>
      </c>
    </row>
    <row r="33647" spans="1:4">
      <c r="A33647" s="489" t="str">
        <f t="shared" si="525"/>
        <v>2372001764通所介護</v>
      </c>
      <c r="B33647" s="489">
        <v>2372001764</v>
      </c>
      <c r="C33647" s="489" t="s">
        <v>158</v>
      </c>
      <c r="D33647" s="489" t="s">
        <v>8303</v>
      </c>
    </row>
    <row r="33648" spans="1:4">
      <c r="A33648" s="489" t="str">
        <f t="shared" si="525"/>
        <v>2372001764通所型サービス（独自）</v>
      </c>
      <c r="B33648" s="489">
        <v>2372001764</v>
      </c>
      <c r="C33648" s="489" t="s">
        <v>2570</v>
      </c>
      <c r="D33648" s="489" t="s">
        <v>8303</v>
      </c>
    </row>
    <row r="33649" spans="1:4">
      <c r="A33649" s="489" t="str">
        <f t="shared" si="525"/>
        <v>2372001764通所型サービス（独自）</v>
      </c>
      <c r="B33649" s="489">
        <v>2372001764</v>
      </c>
      <c r="C33649" s="489" t="s">
        <v>2570</v>
      </c>
      <c r="D33649" s="489" t="s">
        <v>8303</v>
      </c>
    </row>
    <row r="33650" spans="1:4">
      <c r="A33650" s="489" t="str">
        <f t="shared" si="525"/>
        <v>2372001798介護予防特定施設入居者生活介護</v>
      </c>
      <c r="B33650" s="489">
        <v>2372001798</v>
      </c>
      <c r="C33650" s="489" t="s">
        <v>2514</v>
      </c>
      <c r="D33650" s="489" t="s">
        <v>8304</v>
      </c>
    </row>
    <row r="33651" spans="1:4">
      <c r="A33651" s="489" t="str">
        <f t="shared" si="525"/>
        <v>2372001798特定施設入居者生活介護</v>
      </c>
      <c r="B33651" s="489">
        <v>2372001798</v>
      </c>
      <c r="C33651" s="489" t="s">
        <v>2513</v>
      </c>
      <c r="D33651" s="489" t="s">
        <v>8304</v>
      </c>
    </row>
    <row r="33652" spans="1:4">
      <c r="A33652" s="489" t="str">
        <f t="shared" si="525"/>
        <v>2372001806訪問型サービス（独自）</v>
      </c>
      <c r="B33652" s="489">
        <v>2372001806</v>
      </c>
      <c r="C33652" s="489" t="s">
        <v>2571</v>
      </c>
      <c r="D33652" s="489" t="s">
        <v>8305</v>
      </c>
    </row>
    <row r="33653" spans="1:4">
      <c r="A33653" s="489" t="str">
        <f t="shared" si="525"/>
        <v>2372001806訪問型サービス（独自／定率）</v>
      </c>
      <c r="B33653" s="489">
        <v>2372001806</v>
      </c>
      <c r="C33653" s="489" t="s">
        <v>2568</v>
      </c>
      <c r="D33653" s="489" t="s">
        <v>8305</v>
      </c>
    </row>
    <row r="33654" spans="1:4">
      <c r="A33654" s="489" t="str">
        <f t="shared" si="525"/>
        <v>2372001830通所型サービス（独自）</v>
      </c>
      <c r="B33654" s="489">
        <v>2372001830</v>
      </c>
      <c r="C33654" s="489" t="s">
        <v>2570</v>
      </c>
      <c r="D33654" s="489" t="s">
        <v>8306</v>
      </c>
    </row>
    <row r="33655" spans="1:4">
      <c r="A33655" s="489" t="str">
        <f t="shared" si="525"/>
        <v>2372001848介護予防短期入所生活介護</v>
      </c>
      <c r="B33655" s="489">
        <v>2372001848</v>
      </c>
      <c r="C33655" s="489" t="s">
        <v>2093</v>
      </c>
      <c r="D33655" s="489" t="s">
        <v>8307</v>
      </c>
    </row>
    <row r="33656" spans="1:4">
      <c r="A33656" s="489" t="str">
        <f t="shared" si="525"/>
        <v>2372001848短期入所生活介護</v>
      </c>
      <c r="B33656" s="489">
        <v>2372001848</v>
      </c>
      <c r="C33656" s="489" t="s">
        <v>2092</v>
      </c>
      <c r="D33656" s="489" t="s">
        <v>8307</v>
      </c>
    </row>
    <row r="33657" spans="1:4">
      <c r="A33657" s="489" t="str">
        <f t="shared" si="525"/>
        <v>2372001871地域密着型通所介護</v>
      </c>
      <c r="B33657" s="489">
        <v>2372001871</v>
      </c>
      <c r="C33657" s="489" t="s">
        <v>161</v>
      </c>
      <c r="D33657" s="489" t="s">
        <v>8308</v>
      </c>
    </row>
    <row r="33658" spans="1:4">
      <c r="A33658" s="489" t="str">
        <f t="shared" si="525"/>
        <v>2372001871地域密着型通所介護</v>
      </c>
      <c r="B33658" s="489">
        <v>2372001871</v>
      </c>
      <c r="C33658" s="489" t="s">
        <v>161</v>
      </c>
      <c r="D33658" s="489" t="s">
        <v>8308</v>
      </c>
    </row>
    <row r="33659" spans="1:4">
      <c r="A33659" s="489" t="str">
        <f t="shared" si="525"/>
        <v>2372001871通所型サービス（独自）</v>
      </c>
      <c r="B33659" s="489">
        <v>2372001871</v>
      </c>
      <c r="C33659" s="489" t="s">
        <v>2570</v>
      </c>
      <c r="D33659" s="489" t="s">
        <v>8308</v>
      </c>
    </row>
    <row r="33660" spans="1:4">
      <c r="A33660" s="489" t="str">
        <f t="shared" si="525"/>
        <v>2372001871通所型サービス（独自）</v>
      </c>
      <c r="B33660" s="489">
        <v>2372001871</v>
      </c>
      <c r="C33660" s="489" t="s">
        <v>2570</v>
      </c>
      <c r="D33660" s="489" t="s">
        <v>8308</v>
      </c>
    </row>
    <row r="33661" spans="1:4">
      <c r="A33661" s="489" t="str">
        <f t="shared" si="525"/>
        <v>2372001913介護予防短期入所生活介護</v>
      </c>
      <c r="B33661" s="489">
        <v>2372001913</v>
      </c>
      <c r="C33661" s="489" t="s">
        <v>2093</v>
      </c>
      <c r="D33661" s="489" t="s">
        <v>8309</v>
      </c>
    </row>
    <row r="33662" spans="1:4">
      <c r="A33662" s="489" t="str">
        <f t="shared" si="525"/>
        <v>2372001913短期入所生活介護</v>
      </c>
      <c r="B33662" s="489">
        <v>2372001913</v>
      </c>
      <c r="C33662" s="489" t="s">
        <v>2092</v>
      </c>
      <c r="D33662" s="489" t="s">
        <v>8309</v>
      </c>
    </row>
    <row r="33663" spans="1:4">
      <c r="A33663" s="489" t="str">
        <f t="shared" si="525"/>
        <v>2372001913短期入所生活介護</v>
      </c>
      <c r="B33663" s="489">
        <v>2372001913</v>
      </c>
      <c r="C33663" s="489" t="s">
        <v>2092</v>
      </c>
      <c r="D33663" s="489" t="s">
        <v>8309</v>
      </c>
    </row>
    <row r="33664" spans="1:4">
      <c r="A33664" s="489" t="str">
        <f t="shared" si="525"/>
        <v>2372001954居宅介護支援</v>
      </c>
      <c r="B33664" s="489">
        <v>2372001954</v>
      </c>
      <c r="C33664" s="489" t="s">
        <v>2519</v>
      </c>
      <c r="D33664" s="489" t="s">
        <v>4984</v>
      </c>
    </row>
    <row r="33665" spans="1:4">
      <c r="A33665" s="489" t="str">
        <f t="shared" si="525"/>
        <v>2372001954訪問介護</v>
      </c>
      <c r="B33665" s="489">
        <v>2372001954</v>
      </c>
      <c r="C33665" s="489" t="s">
        <v>140</v>
      </c>
      <c r="D33665" s="489" t="s">
        <v>4984</v>
      </c>
    </row>
    <row r="33666" spans="1:4">
      <c r="A33666" s="489" t="str">
        <f t="shared" ref="A33666:A33729" si="526">B33666&amp;C33666</f>
        <v>2372001954訪問介護</v>
      </c>
      <c r="B33666" s="489">
        <v>2372001954</v>
      </c>
      <c r="C33666" s="489" t="s">
        <v>140</v>
      </c>
      <c r="D33666" s="489" t="s">
        <v>4984</v>
      </c>
    </row>
    <row r="33667" spans="1:4">
      <c r="A33667" s="489" t="str">
        <f t="shared" si="526"/>
        <v>2372001954訪問型サービス（独自）</v>
      </c>
      <c r="B33667" s="489">
        <v>2372001954</v>
      </c>
      <c r="C33667" s="489" t="s">
        <v>2571</v>
      </c>
      <c r="D33667" s="489" t="s">
        <v>4984</v>
      </c>
    </row>
    <row r="33668" spans="1:4">
      <c r="A33668" s="489" t="str">
        <f t="shared" si="526"/>
        <v>2372001954訪問型サービス（独自）</v>
      </c>
      <c r="B33668" s="489">
        <v>2372001954</v>
      </c>
      <c r="C33668" s="489" t="s">
        <v>2571</v>
      </c>
      <c r="D33668" s="489" t="s">
        <v>4984</v>
      </c>
    </row>
    <row r="33669" spans="1:4">
      <c r="A33669" s="489" t="str">
        <f t="shared" si="526"/>
        <v>2372001970通所介護</v>
      </c>
      <c r="B33669" s="489">
        <v>2372001970</v>
      </c>
      <c r="C33669" s="489" t="s">
        <v>158</v>
      </c>
      <c r="D33669" s="489" t="s">
        <v>8310</v>
      </c>
    </row>
    <row r="33670" spans="1:4">
      <c r="A33670" s="489" t="str">
        <f t="shared" si="526"/>
        <v>2372001970通所介護</v>
      </c>
      <c r="B33670" s="489">
        <v>2372001970</v>
      </c>
      <c r="C33670" s="489" t="s">
        <v>158</v>
      </c>
      <c r="D33670" s="489" t="s">
        <v>8310</v>
      </c>
    </row>
    <row r="33671" spans="1:4">
      <c r="A33671" s="489" t="str">
        <f t="shared" si="526"/>
        <v>2372001970通所型サービス（独自）</v>
      </c>
      <c r="B33671" s="489">
        <v>2372001970</v>
      </c>
      <c r="C33671" s="489" t="s">
        <v>2570</v>
      </c>
      <c r="D33671" s="489" t="s">
        <v>8310</v>
      </c>
    </row>
    <row r="33672" spans="1:4">
      <c r="A33672" s="489" t="str">
        <f t="shared" si="526"/>
        <v>2372001970通所型サービス（独自）</v>
      </c>
      <c r="B33672" s="489">
        <v>2372001970</v>
      </c>
      <c r="C33672" s="489" t="s">
        <v>2570</v>
      </c>
      <c r="D33672" s="489" t="s">
        <v>8310</v>
      </c>
    </row>
    <row r="33673" spans="1:4">
      <c r="A33673" s="489" t="str">
        <f t="shared" si="526"/>
        <v>2372001988地域密着型通所介護</v>
      </c>
      <c r="B33673" s="489">
        <v>2372001988</v>
      </c>
      <c r="C33673" s="489" t="s">
        <v>161</v>
      </c>
      <c r="D33673" s="489" t="s">
        <v>8311</v>
      </c>
    </row>
    <row r="33674" spans="1:4">
      <c r="A33674" s="489" t="str">
        <f t="shared" si="526"/>
        <v>2372001988地域密着型通所介護</v>
      </c>
      <c r="B33674" s="489">
        <v>2372001988</v>
      </c>
      <c r="C33674" s="489" t="s">
        <v>161</v>
      </c>
      <c r="D33674" s="489" t="s">
        <v>8311</v>
      </c>
    </row>
    <row r="33675" spans="1:4">
      <c r="A33675" s="489" t="str">
        <f t="shared" si="526"/>
        <v>2372001988通所型サービス（独自）</v>
      </c>
      <c r="B33675" s="489">
        <v>2372001988</v>
      </c>
      <c r="C33675" s="489" t="s">
        <v>2570</v>
      </c>
      <c r="D33675" s="489" t="s">
        <v>8311</v>
      </c>
    </row>
    <row r="33676" spans="1:4">
      <c r="A33676" s="489" t="str">
        <f t="shared" si="526"/>
        <v>2372001988通所型サービス（独自）</v>
      </c>
      <c r="B33676" s="489">
        <v>2372001988</v>
      </c>
      <c r="C33676" s="489" t="s">
        <v>2570</v>
      </c>
      <c r="D33676" s="489" t="s">
        <v>8311</v>
      </c>
    </row>
    <row r="33677" spans="1:4">
      <c r="A33677" s="489" t="str">
        <f t="shared" si="526"/>
        <v>2372001996通所介護</v>
      </c>
      <c r="B33677" s="489">
        <v>2372001996</v>
      </c>
      <c r="C33677" s="489" t="s">
        <v>158</v>
      </c>
      <c r="D33677" s="489" t="s">
        <v>8312</v>
      </c>
    </row>
    <row r="33678" spans="1:4">
      <c r="A33678" s="489" t="str">
        <f t="shared" si="526"/>
        <v>2372001996通所型サービス（独自）</v>
      </c>
      <c r="B33678" s="489">
        <v>2372001996</v>
      </c>
      <c r="C33678" s="489" t="s">
        <v>2570</v>
      </c>
      <c r="D33678" s="489" t="s">
        <v>8312</v>
      </c>
    </row>
    <row r="33679" spans="1:4">
      <c r="A33679" s="489" t="str">
        <f t="shared" si="526"/>
        <v>2372001996通所型サービス（独自）</v>
      </c>
      <c r="B33679" s="489">
        <v>2372001996</v>
      </c>
      <c r="C33679" s="489" t="s">
        <v>2570</v>
      </c>
      <c r="D33679" s="489" t="s">
        <v>8312</v>
      </c>
    </row>
    <row r="33680" spans="1:4">
      <c r="A33680" s="489" t="str">
        <f t="shared" si="526"/>
        <v>2372002002介護予防短期入所生活介護</v>
      </c>
      <c r="B33680" s="489">
        <v>2372002002</v>
      </c>
      <c r="C33680" s="489" t="s">
        <v>2093</v>
      </c>
      <c r="D33680" s="489" t="s">
        <v>8313</v>
      </c>
    </row>
    <row r="33681" spans="1:4">
      <c r="A33681" s="489" t="str">
        <f t="shared" si="526"/>
        <v>2372002002短期入所生活介護</v>
      </c>
      <c r="B33681" s="489">
        <v>2372002002</v>
      </c>
      <c r="C33681" s="489" t="s">
        <v>2092</v>
      </c>
      <c r="D33681" s="489" t="s">
        <v>8313</v>
      </c>
    </row>
    <row r="33682" spans="1:4">
      <c r="A33682" s="489" t="str">
        <f t="shared" si="526"/>
        <v>2372002010居宅介護支援</v>
      </c>
      <c r="B33682" s="489">
        <v>2372002010</v>
      </c>
      <c r="C33682" s="489" t="s">
        <v>2519</v>
      </c>
      <c r="D33682" s="489" t="s">
        <v>8314</v>
      </c>
    </row>
    <row r="33683" spans="1:4">
      <c r="A33683" s="489" t="str">
        <f t="shared" si="526"/>
        <v>2372002036居宅介護支援</v>
      </c>
      <c r="B33683" s="489">
        <v>2372002036</v>
      </c>
      <c r="C33683" s="489" t="s">
        <v>2519</v>
      </c>
      <c r="D33683" s="489" t="s">
        <v>8315</v>
      </c>
    </row>
    <row r="33684" spans="1:4">
      <c r="A33684" s="489" t="str">
        <f t="shared" si="526"/>
        <v>2372002044通所介護</v>
      </c>
      <c r="B33684" s="489">
        <v>2372002044</v>
      </c>
      <c r="C33684" s="489" t="s">
        <v>158</v>
      </c>
      <c r="D33684" s="489" t="s">
        <v>8316</v>
      </c>
    </row>
    <row r="33685" spans="1:4">
      <c r="A33685" s="489" t="str">
        <f t="shared" si="526"/>
        <v>2372002044通所型サービス（独自）</v>
      </c>
      <c r="B33685" s="489">
        <v>2372002044</v>
      </c>
      <c r="C33685" s="489" t="s">
        <v>2570</v>
      </c>
      <c r="D33685" s="489" t="s">
        <v>8316</v>
      </c>
    </row>
    <row r="33686" spans="1:4">
      <c r="A33686" s="489" t="str">
        <f t="shared" si="526"/>
        <v>2372002044通所型サービス（独自）</v>
      </c>
      <c r="B33686" s="489">
        <v>2372002044</v>
      </c>
      <c r="C33686" s="489" t="s">
        <v>2570</v>
      </c>
      <c r="D33686" s="489" t="s">
        <v>8316</v>
      </c>
    </row>
    <row r="33687" spans="1:4">
      <c r="A33687" s="489" t="str">
        <f t="shared" si="526"/>
        <v>2372002051通所介護</v>
      </c>
      <c r="B33687" s="489">
        <v>2372002051</v>
      </c>
      <c r="C33687" s="489" t="s">
        <v>158</v>
      </c>
      <c r="D33687" s="489" t="s">
        <v>8317</v>
      </c>
    </row>
    <row r="33688" spans="1:4">
      <c r="A33688" s="489" t="str">
        <f t="shared" si="526"/>
        <v>2372002051通所型サービス（独自）</v>
      </c>
      <c r="B33688" s="489">
        <v>2372002051</v>
      </c>
      <c r="C33688" s="489" t="s">
        <v>2570</v>
      </c>
      <c r="D33688" s="489" t="s">
        <v>8317</v>
      </c>
    </row>
    <row r="33689" spans="1:4">
      <c r="A33689" s="489" t="str">
        <f t="shared" si="526"/>
        <v>2372002051通所型サービス（独自）</v>
      </c>
      <c r="B33689" s="489">
        <v>2372002051</v>
      </c>
      <c r="C33689" s="489" t="s">
        <v>2570</v>
      </c>
      <c r="D33689" s="489" t="s">
        <v>8317</v>
      </c>
    </row>
    <row r="33690" spans="1:4">
      <c r="A33690" s="489" t="str">
        <f t="shared" si="526"/>
        <v>2372002085訪問型サービス（独自）</v>
      </c>
      <c r="B33690" s="489">
        <v>2372002085</v>
      </c>
      <c r="C33690" s="489" t="s">
        <v>2571</v>
      </c>
      <c r="D33690" s="489" t="s">
        <v>8318</v>
      </c>
    </row>
    <row r="33691" spans="1:4">
      <c r="A33691" s="489" t="str">
        <f t="shared" si="526"/>
        <v>2372002085訪問型サービス（独自／定率）</v>
      </c>
      <c r="B33691" s="489">
        <v>2372002085</v>
      </c>
      <c r="C33691" s="489" t="s">
        <v>2568</v>
      </c>
      <c r="D33691" s="489" t="s">
        <v>8318</v>
      </c>
    </row>
    <row r="33692" spans="1:4">
      <c r="A33692" s="489" t="str">
        <f t="shared" si="526"/>
        <v>2372002119通所介護</v>
      </c>
      <c r="B33692" s="489">
        <v>2372002119</v>
      </c>
      <c r="C33692" s="489" t="s">
        <v>158</v>
      </c>
      <c r="D33692" s="489" t="s">
        <v>8319</v>
      </c>
    </row>
    <row r="33693" spans="1:4">
      <c r="A33693" s="489" t="str">
        <f t="shared" si="526"/>
        <v>2372002119通所型サービス（独自）</v>
      </c>
      <c r="B33693" s="489">
        <v>2372002119</v>
      </c>
      <c r="C33693" s="489" t="s">
        <v>2570</v>
      </c>
      <c r="D33693" s="489" t="s">
        <v>8319</v>
      </c>
    </row>
    <row r="33694" spans="1:4">
      <c r="A33694" s="489" t="str">
        <f t="shared" si="526"/>
        <v>2372002119通所型サービス（独自）</v>
      </c>
      <c r="B33694" s="489">
        <v>2372002119</v>
      </c>
      <c r="C33694" s="489" t="s">
        <v>2570</v>
      </c>
      <c r="D33694" s="489" t="s">
        <v>8319</v>
      </c>
    </row>
    <row r="33695" spans="1:4">
      <c r="A33695" s="489" t="str">
        <f t="shared" si="526"/>
        <v>2372002127通所型サービス（独自）</v>
      </c>
      <c r="B33695" s="489">
        <v>2372002127</v>
      </c>
      <c r="C33695" s="489" t="s">
        <v>2570</v>
      </c>
      <c r="D33695" s="489" t="s">
        <v>8320</v>
      </c>
    </row>
    <row r="33696" spans="1:4">
      <c r="A33696" s="489" t="str">
        <f t="shared" si="526"/>
        <v>2372002143介護予防特定施設入居者生活介護</v>
      </c>
      <c r="B33696" s="489">
        <v>2372002143</v>
      </c>
      <c r="C33696" s="489" t="s">
        <v>2514</v>
      </c>
      <c r="D33696" s="489" t="s">
        <v>8321</v>
      </c>
    </row>
    <row r="33697" spans="1:4">
      <c r="A33697" s="489" t="str">
        <f t="shared" si="526"/>
        <v>2372002143特定施設入居者生活介護</v>
      </c>
      <c r="B33697" s="489">
        <v>2372002143</v>
      </c>
      <c r="C33697" s="489" t="s">
        <v>2513</v>
      </c>
      <c r="D33697" s="489" t="s">
        <v>8321</v>
      </c>
    </row>
    <row r="33698" spans="1:4">
      <c r="A33698" s="489" t="str">
        <f t="shared" si="526"/>
        <v>2372002150介護予防訪問入浴介護</v>
      </c>
      <c r="B33698" s="489">
        <v>2372002150</v>
      </c>
      <c r="C33698" s="489" t="s">
        <v>2510</v>
      </c>
      <c r="D33698" s="489" t="s">
        <v>8322</v>
      </c>
    </row>
    <row r="33699" spans="1:4">
      <c r="A33699" s="489" t="str">
        <f t="shared" si="526"/>
        <v>2372002150訪問介護</v>
      </c>
      <c r="B33699" s="489">
        <v>2372002150</v>
      </c>
      <c r="C33699" s="489" t="s">
        <v>140</v>
      </c>
      <c r="D33699" s="489" t="s">
        <v>8322</v>
      </c>
    </row>
    <row r="33700" spans="1:4">
      <c r="A33700" s="489" t="str">
        <f t="shared" si="526"/>
        <v>2372002150訪問介護</v>
      </c>
      <c r="B33700" s="489">
        <v>2372002150</v>
      </c>
      <c r="C33700" s="489" t="s">
        <v>140</v>
      </c>
      <c r="D33700" s="489" t="s">
        <v>8322</v>
      </c>
    </row>
    <row r="33701" spans="1:4">
      <c r="A33701" s="489" t="str">
        <f t="shared" si="526"/>
        <v>2372002150訪問型サービス（独自）</v>
      </c>
      <c r="B33701" s="489">
        <v>2372002150</v>
      </c>
      <c r="C33701" s="489" t="s">
        <v>2571</v>
      </c>
      <c r="D33701" s="489" t="s">
        <v>8322</v>
      </c>
    </row>
    <row r="33702" spans="1:4">
      <c r="A33702" s="489" t="str">
        <f t="shared" si="526"/>
        <v>2372002150訪問型サービス（独自）</v>
      </c>
      <c r="B33702" s="489">
        <v>2372002150</v>
      </c>
      <c r="C33702" s="489" t="s">
        <v>2571</v>
      </c>
      <c r="D33702" s="489" t="s">
        <v>8322</v>
      </c>
    </row>
    <row r="33703" spans="1:4">
      <c r="A33703" s="489" t="str">
        <f t="shared" si="526"/>
        <v>2372002150訪問型サービス（独自／定率）</v>
      </c>
      <c r="B33703" s="489">
        <v>2372002150</v>
      </c>
      <c r="C33703" s="489" t="s">
        <v>2568</v>
      </c>
      <c r="D33703" s="489" t="s">
        <v>8322</v>
      </c>
    </row>
    <row r="33704" spans="1:4">
      <c r="A33704" s="489" t="str">
        <f t="shared" si="526"/>
        <v>2372002150訪問入浴介護</v>
      </c>
      <c r="B33704" s="489">
        <v>2372002150</v>
      </c>
      <c r="C33704" s="489" t="s">
        <v>2509</v>
      </c>
      <c r="D33704" s="489" t="s">
        <v>8322</v>
      </c>
    </row>
    <row r="33705" spans="1:4">
      <c r="A33705" s="489" t="str">
        <f t="shared" si="526"/>
        <v>2372002168通所介護</v>
      </c>
      <c r="B33705" s="489">
        <v>2372002168</v>
      </c>
      <c r="C33705" s="489" t="s">
        <v>158</v>
      </c>
      <c r="D33705" s="489" t="s">
        <v>8323</v>
      </c>
    </row>
    <row r="33706" spans="1:4">
      <c r="A33706" s="489" t="str">
        <f t="shared" si="526"/>
        <v>2372002168通所型サービス（独自）</v>
      </c>
      <c r="B33706" s="489">
        <v>2372002168</v>
      </c>
      <c r="C33706" s="489" t="s">
        <v>2570</v>
      </c>
      <c r="D33706" s="489" t="s">
        <v>8323</v>
      </c>
    </row>
    <row r="33707" spans="1:4">
      <c r="A33707" s="489" t="str">
        <f t="shared" si="526"/>
        <v>2372002168通所型サービス（独自）</v>
      </c>
      <c r="B33707" s="489">
        <v>2372002168</v>
      </c>
      <c r="C33707" s="489" t="s">
        <v>2570</v>
      </c>
      <c r="D33707" s="489" t="s">
        <v>8323</v>
      </c>
    </row>
    <row r="33708" spans="1:4">
      <c r="A33708" s="489" t="str">
        <f t="shared" si="526"/>
        <v>2372002176介護予防認知症対応型通所介護</v>
      </c>
      <c r="B33708" s="489">
        <v>2372002176</v>
      </c>
      <c r="C33708" s="489" t="s">
        <v>2517</v>
      </c>
      <c r="D33708" s="489" t="s">
        <v>8324</v>
      </c>
    </row>
    <row r="33709" spans="1:4">
      <c r="A33709" s="489" t="str">
        <f t="shared" si="526"/>
        <v>2372002176介護予防認知症対応型通所介護</v>
      </c>
      <c r="B33709" s="489">
        <v>2372002176</v>
      </c>
      <c r="C33709" s="489" t="s">
        <v>2517</v>
      </c>
      <c r="D33709" s="489" t="s">
        <v>8324</v>
      </c>
    </row>
    <row r="33710" spans="1:4">
      <c r="A33710" s="489" t="str">
        <f t="shared" si="526"/>
        <v>2372002176認知症対応型通所介護</v>
      </c>
      <c r="B33710" s="489">
        <v>2372002176</v>
      </c>
      <c r="C33710" s="489" t="s">
        <v>2516</v>
      </c>
      <c r="D33710" s="489" t="s">
        <v>8324</v>
      </c>
    </row>
    <row r="33711" spans="1:4">
      <c r="A33711" s="489" t="str">
        <f t="shared" si="526"/>
        <v>2372002176認知症対応型通所介護</v>
      </c>
      <c r="B33711" s="489">
        <v>2372002176</v>
      </c>
      <c r="C33711" s="489" t="s">
        <v>2516</v>
      </c>
      <c r="D33711" s="489" t="s">
        <v>8324</v>
      </c>
    </row>
    <row r="33712" spans="1:4">
      <c r="A33712" s="489" t="str">
        <f t="shared" si="526"/>
        <v>2372002192居宅介護支援</v>
      </c>
      <c r="B33712" s="489">
        <v>2372002192</v>
      </c>
      <c r="C33712" s="489" t="s">
        <v>2519</v>
      </c>
      <c r="D33712" s="489" t="s">
        <v>8325</v>
      </c>
    </row>
    <row r="33713" spans="1:4">
      <c r="A33713" s="489" t="str">
        <f t="shared" si="526"/>
        <v>2372002200介護予防認知症対応型共同生活介護</v>
      </c>
      <c r="B33713" s="489">
        <v>2372002200</v>
      </c>
      <c r="C33713" s="489" t="s">
        <v>2088</v>
      </c>
      <c r="D33713" s="489" t="s">
        <v>8326</v>
      </c>
    </row>
    <row r="33714" spans="1:4">
      <c r="A33714" s="489" t="str">
        <f t="shared" si="526"/>
        <v>2372002200介護予防認知症対応型共同生活介護</v>
      </c>
      <c r="B33714" s="489">
        <v>2372002200</v>
      </c>
      <c r="C33714" s="489" t="s">
        <v>2088</v>
      </c>
      <c r="D33714" s="489" t="s">
        <v>8326</v>
      </c>
    </row>
    <row r="33715" spans="1:4">
      <c r="A33715" s="489" t="str">
        <f t="shared" si="526"/>
        <v>2372002200認知症対応型共同生活介護</v>
      </c>
      <c r="B33715" s="489">
        <v>2372002200</v>
      </c>
      <c r="C33715" s="489" t="s">
        <v>2087</v>
      </c>
      <c r="D33715" s="489" t="s">
        <v>8326</v>
      </c>
    </row>
    <row r="33716" spans="1:4">
      <c r="A33716" s="489" t="str">
        <f t="shared" si="526"/>
        <v>2372002200認知症対応型共同生活介護</v>
      </c>
      <c r="B33716" s="489">
        <v>2372002200</v>
      </c>
      <c r="C33716" s="489" t="s">
        <v>2087</v>
      </c>
      <c r="D33716" s="489" t="s">
        <v>8326</v>
      </c>
    </row>
    <row r="33717" spans="1:4">
      <c r="A33717" s="489" t="str">
        <f t="shared" si="526"/>
        <v>2372002218介護予防特定施設入居者生活介護</v>
      </c>
      <c r="B33717" s="489">
        <v>2372002218</v>
      </c>
      <c r="C33717" s="489" t="s">
        <v>2514</v>
      </c>
      <c r="D33717" s="489" t="s">
        <v>8327</v>
      </c>
    </row>
    <row r="33718" spans="1:4">
      <c r="A33718" s="489" t="str">
        <f t="shared" si="526"/>
        <v>2372002218特定施設入居者生活介護（短期利用型）</v>
      </c>
      <c r="B33718" s="489">
        <v>2372002218</v>
      </c>
      <c r="C33718" s="489" t="s">
        <v>19397</v>
      </c>
      <c r="D33718" s="489" t="s">
        <v>8327</v>
      </c>
    </row>
    <row r="33719" spans="1:4">
      <c r="A33719" s="489" t="str">
        <f t="shared" si="526"/>
        <v>2372002218特定施設入居者生活介護</v>
      </c>
      <c r="B33719" s="489">
        <v>2372002218</v>
      </c>
      <c r="C33719" s="489" t="s">
        <v>2513</v>
      </c>
      <c r="D33719" s="489" t="s">
        <v>8327</v>
      </c>
    </row>
    <row r="33720" spans="1:4">
      <c r="A33720" s="489" t="str">
        <f t="shared" si="526"/>
        <v>2372002234介護予防認知症対応型共同生活介護</v>
      </c>
      <c r="B33720" s="489">
        <v>2372002234</v>
      </c>
      <c r="C33720" s="489" t="s">
        <v>2088</v>
      </c>
      <c r="D33720" s="489" t="s">
        <v>8328</v>
      </c>
    </row>
    <row r="33721" spans="1:4">
      <c r="A33721" s="489" t="str">
        <f t="shared" si="526"/>
        <v>2372002234介護予防認知症対応型共同生活介護</v>
      </c>
      <c r="B33721" s="489">
        <v>2372002234</v>
      </c>
      <c r="C33721" s="489" t="s">
        <v>2088</v>
      </c>
      <c r="D33721" s="489" t="s">
        <v>8328</v>
      </c>
    </row>
    <row r="33722" spans="1:4">
      <c r="A33722" s="489" t="str">
        <f t="shared" si="526"/>
        <v>2372002234認知症対応型共同生活介護</v>
      </c>
      <c r="B33722" s="489">
        <v>2372002234</v>
      </c>
      <c r="C33722" s="489" t="s">
        <v>2087</v>
      </c>
      <c r="D33722" s="489" t="s">
        <v>8328</v>
      </c>
    </row>
    <row r="33723" spans="1:4">
      <c r="A33723" s="489" t="str">
        <f t="shared" si="526"/>
        <v>2372002234認知症対応型共同生活介護</v>
      </c>
      <c r="B33723" s="489">
        <v>2372002234</v>
      </c>
      <c r="C33723" s="489" t="s">
        <v>2087</v>
      </c>
      <c r="D33723" s="489" t="s">
        <v>8328</v>
      </c>
    </row>
    <row r="33724" spans="1:4">
      <c r="A33724" s="489" t="str">
        <f t="shared" si="526"/>
        <v>2372002242通所型サービス（独自）</v>
      </c>
      <c r="B33724" s="489">
        <v>2372002242</v>
      </c>
      <c r="C33724" s="489" t="s">
        <v>2570</v>
      </c>
      <c r="D33724" s="489" t="s">
        <v>8329</v>
      </c>
    </row>
    <row r="33725" spans="1:4">
      <c r="A33725" s="489" t="str">
        <f t="shared" si="526"/>
        <v>2372002259訪問介護</v>
      </c>
      <c r="B33725" s="489">
        <v>2372002259</v>
      </c>
      <c r="C33725" s="489" t="s">
        <v>140</v>
      </c>
      <c r="D33725" s="489" t="s">
        <v>8330</v>
      </c>
    </row>
    <row r="33726" spans="1:4">
      <c r="A33726" s="489" t="str">
        <f t="shared" si="526"/>
        <v>2372002259訪問介護</v>
      </c>
      <c r="B33726" s="489">
        <v>2372002259</v>
      </c>
      <c r="C33726" s="489" t="s">
        <v>140</v>
      </c>
      <c r="D33726" s="489" t="s">
        <v>8330</v>
      </c>
    </row>
    <row r="33727" spans="1:4">
      <c r="A33727" s="489" t="str">
        <f t="shared" si="526"/>
        <v>2372002259訪問型サービス（独自）</v>
      </c>
      <c r="B33727" s="489">
        <v>2372002259</v>
      </c>
      <c r="C33727" s="489" t="s">
        <v>2571</v>
      </c>
      <c r="D33727" s="489" t="s">
        <v>8330</v>
      </c>
    </row>
    <row r="33728" spans="1:4">
      <c r="A33728" s="489" t="str">
        <f t="shared" si="526"/>
        <v>2372002259訪問型サービス（独自）</v>
      </c>
      <c r="B33728" s="489">
        <v>2372002259</v>
      </c>
      <c r="C33728" s="489" t="s">
        <v>2571</v>
      </c>
      <c r="D33728" s="489" t="s">
        <v>8330</v>
      </c>
    </row>
    <row r="33729" spans="1:4">
      <c r="A33729" s="489" t="str">
        <f t="shared" si="526"/>
        <v>2372002259訪問型サービス（独自／定率）</v>
      </c>
      <c r="B33729" s="489">
        <v>2372002259</v>
      </c>
      <c r="C33729" s="489" t="s">
        <v>2568</v>
      </c>
      <c r="D33729" s="489" t="s">
        <v>8330</v>
      </c>
    </row>
    <row r="33730" spans="1:4">
      <c r="A33730" s="489" t="str">
        <f t="shared" ref="A33730:A33793" si="527">B33730&amp;C33730</f>
        <v>2372002267通所型サービス（独自）</v>
      </c>
      <c r="B33730" s="489">
        <v>2372002267</v>
      </c>
      <c r="C33730" s="489" t="s">
        <v>2570</v>
      </c>
      <c r="D33730" s="489" t="s">
        <v>8331</v>
      </c>
    </row>
    <row r="33731" spans="1:4">
      <c r="A33731" s="489" t="str">
        <f t="shared" si="527"/>
        <v>2372002309介護予防認知症対応型共同生活介護</v>
      </c>
      <c r="B33731" s="489">
        <v>2372002309</v>
      </c>
      <c r="C33731" s="489" t="s">
        <v>2088</v>
      </c>
      <c r="D33731" s="489" t="s">
        <v>19456</v>
      </c>
    </row>
    <row r="33732" spans="1:4">
      <c r="A33732" s="489" t="str">
        <f t="shared" si="527"/>
        <v>2372002309介護予防認知症対応型共同生活介護</v>
      </c>
      <c r="B33732" s="489">
        <v>2372002309</v>
      </c>
      <c r="C33732" s="489" t="s">
        <v>2088</v>
      </c>
      <c r="D33732" s="489" t="s">
        <v>19456</v>
      </c>
    </row>
    <row r="33733" spans="1:4">
      <c r="A33733" s="489" t="str">
        <f t="shared" si="527"/>
        <v>2372002309認知症対応型共同生活介護</v>
      </c>
      <c r="B33733" s="489">
        <v>2372002309</v>
      </c>
      <c r="C33733" s="489" t="s">
        <v>2087</v>
      </c>
      <c r="D33733" s="489" t="s">
        <v>19456</v>
      </c>
    </row>
    <row r="33734" spans="1:4">
      <c r="A33734" s="489" t="str">
        <f t="shared" si="527"/>
        <v>2372002309認知症対応型共同生活介護</v>
      </c>
      <c r="B33734" s="489">
        <v>2372002309</v>
      </c>
      <c r="C33734" s="489" t="s">
        <v>2087</v>
      </c>
      <c r="D33734" s="489" t="s">
        <v>19456</v>
      </c>
    </row>
    <row r="33735" spans="1:4">
      <c r="A33735" s="489" t="str">
        <f t="shared" si="527"/>
        <v>2372002317居宅介護支援</v>
      </c>
      <c r="B33735" s="489">
        <v>2372002317</v>
      </c>
      <c r="C33735" s="489" t="s">
        <v>2519</v>
      </c>
      <c r="D33735" s="489" t="s">
        <v>8332</v>
      </c>
    </row>
    <row r="33736" spans="1:4">
      <c r="A33736" s="489" t="str">
        <f t="shared" si="527"/>
        <v>2372002325介護予防特定施設入居者生活介護</v>
      </c>
      <c r="B33736" s="489">
        <v>2372002325</v>
      </c>
      <c r="C33736" s="489" t="s">
        <v>2514</v>
      </c>
      <c r="D33736" s="489" t="s">
        <v>8333</v>
      </c>
    </row>
    <row r="33737" spans="1:4">
      <c r="A33737" s="489" t="str">
        <f t="shared" si="527"/>
        <v>2372002325特定施設入居者生活介護</v>
      </c>
      <c r="B33737" s="489">
        <v>2372002325</v>
      </c>
      <c r="C33737" s="489" t="s">
        <v>2513</v>
      </c>
      <c r="D33737" s="489" t="s">
        <v>8333</v>
      </c>
    </row>
    <row r="33738" spans="1:4">
      <c r="A33738" s="489" t="str">
        <f t="shared" si="527"/>
        <v>2372002341介護予防通所リハビリテーション</v>
      </c>
      <c r="B33738" s="489">
        <v>2372002341</v>
      </c>
      <c r="C33738" s="489" t="s">
        <v>2512</v>
      </c>
      <c r="D33738" s="489" t="s">
        <v>19351</v>
      </c>
    </row>
    <row r="33739" spans="1:4">
      <c r="A33739" s="489" t="str">
        <f t="shared" si="527"/>
        <v>2372002341通所リハビリテーション</v>
      </c>
      <c r="B33739" s="489">
        <v>2372002341</v>
      </c>
      <c r="C33739" s="489" t="s">
        <v>2511</v>
      </c>
      <c r="D33739" s="489" t="s">
        <v>19351</v>
      </c>
    </row>
    <row r="33740" spans="1:4">
      <c r="A33740" s="489" t="str">
        <f t="shared" si="527"/>
        <v>2372002341通所リハビリテーション</v>
      </c>
      <c r="B33740" s="489">
        <v>2372002341</v>
      </c>
      <c r="C33740" s="489" t="s">
        <v>2511</v>
      </c>
      <c r="D33740" s="489" t="s">
        <v>19351</v>
      </c>
    </row>
    <row r="33741" spans="1:4">
      <c r="A33741" s="489" t="str">
        <f t="shared" si="527"/>
        <v>2372002358地域密着型通所介護</v>
      </c>
      <c r="B33741" s="489">
        <v>2372002358</v>
      </c>
      <c r="C33741" s="489" t="s">
        <v>161</v>
      </c>
      <c r="D33741" s="489" t="s">
        <v>8334</v>
      </c>
    </row>
    <row r="33742" spans="1:4">
      <c r="A33742" s="489" t="str">
        <f t="shared" si="527"/>
        <v>2372002358地域密着型通所介護</v>
      </c>
      <c r="B33742" s="489">
        <v>2372002358</v>
      </c>
      <c r="C33742" s="489" t="s">
        <v>161</v>
      </c>
      <c r="D33742" s="489" t="s">
        <v>8334</v>
      </c>
    </row>
    <row r="33743" spans="1:4">
      <c r="A33743" s="489" t="str">
        <f t="shared" si="527"/>
        <v>2372002358通所型サービス（独自）</v>
      </c>
      <c r="B33743" s="489">
        <v>2372002358</v>
      </c>
      <c r="C33743" s="489" t="s">
        <v>2570</v>
      </c>
      <c r="D33743" s="489" t="s">
        <v>8334</v>
      </c>
    </row>
    <row r="33744" spans="1:4">
      <c r="A33744" s="489" t="str">
        <f t="shared" si="527"/>
        <v>2372002358通所型サービス（独自）</v>
      </c>
      <c r="B33744" s="489">
        <v>2372002358</v>
      </c>
      <c r="C33744" s="489" t="s">
        <v>2570</v>
      </c>
      <c r="D33744" s="489" t="s">
        <v>8334</v>
      </c>
    </row>
    <row r="33745" spans="1:4">
      <c r="A33745" s="489" t="str">
        <f t="shared" si="527"/>
        <v>2372002366地域密着型通所介護</v>
      </c>
      <c r="B33745" s="489">
        <v>2372002366</v>
      </c>
      <c r="C33745" s="489" t="s">
        <v>161</v>
      </c>
      <c r="D33745" s="489" t="s">
        <v>8335</v>
      </c>
    </row>
    <row r="33746" spans="1:4">
      <c r="A33746" s="489" t="str">
        <f t="shared" si="527"/>
        <v>2372002366通所型サービス（独自）</v>
      </c>
      <c r="B33746" s="489">
        <v>2372002366</v>
      </c>
      <c r="C33746" s="489" t="s">
        <v>2570</v>
      </c>
      <c r="D33746" s="489" t="s">
        <v>8335</v>
      </c>
    </row>
    <row r="33747" spans="1:4">
      <c r="A33747" s="489" t="str">
        <f t="shared" si="527"/>
        <v>2372002374介護予防認知症対応型通所介護</v>
      </c>
      <c r="B33747" s="489">
        <v>2372002374</v>
      </c>
      <c r="C33747" s="489" t="s">
        <v>2517</v>
      </c>
      <c r="D33747" s="489" t="s">
        <v>8336</v>
      </c>
    </row>
    <row r="33748" spans="1:4">
      <c r="A33748" s="489" t="str">
        <f t="shared" si="527"/>
        <v>2372002374認知症対応型通所介護</v>
      </c>
      <c r="B33748" s="489">
        <v>2372002374</v>
      </c>
      <c r="C33748" s="489" t="s">
        <v>2516</v>
      </c>
      <c r="D33748" s="489" t="s">
        <v>8336</v>
      </c>
    </row>
    <row r="33749" spans="1:4">
      <c r="A33749" s="489" t="str">
        <f t="shared" si="527"/>
        <v>2372002382介護予防認知症対応型共同生活介護</v>
      </c>
      <c r="B33749" s="489">
        <v>2372002382</v>
      </c>
      <c r="C33749" s="489" t="s">
        <v>2088</v>
      </c>
      <c r="D33749" s="489" t="s">
        <v>8337</v>
      </c>
    </row>
    <row r="33750" spans="1:4">
      <c r="A33750" s="489" t="str">
        <f t="shared" si="527"/>
        <v>2372002382介護予防認知症対応型共同生活介護</v>
      </c>
      <c r="B33750" s="489">
        <v>2372002382</v>
      </c>
      <c r="C33750" s="489" t="s">
        <v>2088</v>
      </c>
      <c r="D33750" s="489" t="s">
        <v>8337</v>
      </c>
    </row>
    <row r="33751" spans="1:4">
      <c r="A33751" s="489" t="str">
        <f t="shared" si="527"/>
        <v>2372002382認知症対応型共同生活介護</v>
      </c>
      <c r="B33751" s="489">
        <v>2372002382</v>
      </c>
      <c r="C33751" s="489" t="s">
        <v>2087</v>
      </c>
      <c r="D33751" s="489" t="s">
        <v>8337</v>
      </c>
    </row>
    <row r="33752" spans="1:4">
      <c r="A33752" s="489" t="str">
        <f t="shared" si="527"/>
        <v>2372002382認知症対応型共同生活介護</v>
      </c>
      <c r="B33752" s="489">
        <v>2372002382</v>
      </c>
      <c r="C33752" s="489" t="s">
        <v>2087</v>
      </c>
      <c r="D33752" s="489" t="s">
        <v>8337</v>
      </c>
    </row>
    <row r="33753" spans="1:4">
      <c r="A33753" s="489" t="str">
        <f t="shared" si="527"/>
        <v>2372002440介護予防短期入所生活介護</v>
      </c>
      <c r="B33753" s="489">
        <v>2372002440</v>
      </c>
      <c r="C33753" s="489" t="s">
        <v>2093</v>
      </c>
      <c r="D33753" s="489" t="s">
        <v>8338</v>
      </c>
    </row>
    <row r="33754" spans="1:4">
      <c r="A33754" s="489" t="str">
        <f t="shared" si="527"/>
        <v>2372002440介護予防短期入所生活介護</v>
      </c>
      <c r="B33754" s="489">
        <v>2372002440</v>
      </c>
      <c r="C33754" s="489" t="s">
        <v>2093</v>
      </c>
      <c r="D33754" s="489" t="s">
        <v>8338</v>
      </c>
    </row>
    <row r="33755" spans="1:4">
      <c r="A33755" s="489" t="str">
        <f t="shared" si="527"/>
        <v>2372002440短期入所生活介護</v>
      </c>
      <c r="B33755" s="489">
        <v>2372002440</v>
      </c>
      <c r="C33755" s="489" t="s">
        <v>2092</v>
      </c>
      <c r="D33755" s="489" t="s">
        <v>8338</v>
      </c>
    </row>
    <row r="33756" spans="1:4">
      <c r="A33756" s="489" t="str">
        <f t="shared" si="527"/>
        <v>2372002440短期入所生活介護</v>
      </c>
      <c r="B33756" s="489">
        <v>2372002440</v>
      </c>
      <c r="C33756" s="489" t="s">
        <v>2092</v>
      </c>
      <c r="D33756" s="489" t="s">
        <v>8338</v>
      </c>
    </row>
    <row r="33757" spans="1:4">
      <c r="A33757" s="489" t="str">
        <f t="shared" si="527"/>
        <v>2372002465居宅介護支援</v>
      </c>
      <c r="B33757" s="489">
        <v>2372002465</v>
      </c>
      <c r="C33757" s="489" t="s">
        <v>2519</v>
      </c>
      <c r="D33757" s="489" t="s">
        <v>8339</v>
      </c>
    </row>
    <row r="33758" spans="1:4">
      <c r="A33758" s="489" t="str">
        <f t="shared" si="527"/>
        <v>2372002481介護老人福祉施設</v>
      </c>
      <c r="B33758" s="489">
        <v>2372002481</v>
      </c>
      <c r="C33758" s="489" t="s">
        <v>1921</v>
      </c>
      <c r="D33758" s="489" t="s">
        <v>8340</v>
      </c>
    </row>
    <row r="33759" spans="1:4">
      <c r="A33759" s="489" t="str">
        <f t="shared" si="527"/>
        <v>2372002499通所介護</v>
      </c>
      <c r="B33759" s="489">
        <v>2372002499</v>
      </c>
      <c r="C33759" s="489" t="s">
        <v>158</v>
      </c>
      <c r="D33759" s="489" t="s">
        <v>8341</v>
      </c>
    </row>
    <row r="33760" spans="1:4">
      <c r="A33760" s="489" t="str">
        <f t="shared" si="527"/>
        <v>2372002499通所型サービス（独自）</v>
      </c>
      <c r="B33760" s="489">
        <v>2372002499</v>
      </c>
      <c r="C33760" s="489" t="s">
        <v>2570</v>
      </c>
      <c r="D33760" s="489" t="s">
        <v>8341</v>
      </c>
    </row>
    <row r="33761" spans="1:4">
      <c r="A33761" s="489" t="str">
        <f t="shared" si="527"/>
        <v>2372002499通所型サービス（独自）</v>
      </c>
      <c r="B33761" s="489">
        <v>2372002499</v>
      </c>
      <c r="C33761" s="489" t="s">
        <v>2570</v>
      </c>
      <c r="D33761" s="489" t="s">
        <v>8341</v>
      </c>
    </row>
    <row r="33762" spans="1:4">
      <c r="A33762" s="489" t="str">
        <f t="shared" si="527"/>
        <v>2372002531地域密着型通所介護</v>
      </c>
      <c r="B33762" s="489">
        <v>2372002531</v>
      </c>
      <c r="C33762" s="489" t="s">
        <v>161</v>
      </c>
      <c r="D33762" s="489" t="s">
        <v>8342</v>
      </c>
    </row>
    <row r="33763" spans="1:4">
      <c r="A33763" s="489" t="str">
        <f t="shared" si="527"/>
        <v>2372002531通所型サービス（独自）</v>
      </c>
      <c r="B33763" s="489">
        <v>2372002531</v>
      </c>
      <c r="C33763" s="489" t="s">
        <v>2570</v>
      </c>
      <c r="D33763" s="489" t="s">
        <v>8342</v>
      </c>
    </row>
    <row r="33764" spans="1:4">
      <c r="A33764" s="489" t="str">
        <f t="shared" si="527"/>
        <v>2372002549通所介護</v>
      </c>
      <c r="B33764" s="489">
        <v>2372002549</v>
      </c>
      <c r="C33764" s="489" t="s">
        <v>158</v>
      </c>
      <c r="D33764" s="489" t="s">
        <v>8343</v>
      </c>
    </row>
    <row r="33765" spans="1:4">
      <c r="A33765" s="489" t="str">
        <f t="shared" si="527"/>
        <v>2372002549通所型サービス（独自）</v>
      </c>
      <c r="B33765" s="489">
        <v>2372002549</v>
      </c>
      <c r="C33765" s="489" t="s">
        <v>2570</v>
      </c>
      <c r="D33765" s="489" t="s">
        <v>8343</v>
      </c>
    </row>
    <row r="33766" spans="1:4">
      <c r="A33766" s="489" t="str">
        <f t="shared" si="527"/>
        <v>2372002549通所型サービス（独自）</v>
      </c>
      <c r="B33766" s="489">
        <v>2372002549</v>
      </c>
      <c r="C33766" s="489" t="s">
        <v>2570</v>
      </c>
      <c r="D33766" s="489" t="s">
        <v>8343</v>
      </c>
    </row>
    <row r="33767" spans="1:4">
      <c r="A33767" s="489" t="str">
        <f t="shared" si="527"/>
        <v>2372002549通所型サービス（独自／定率）</v>
      </c>
      <c r="B33767" s="489">
        <v>2372002549</v>
      </c>
      <c r="C33767" s="489" t="s">
        <v>2567</v>
      </c>
      <c r="D33767" s="489" t="s">
        <v>8343</v>
      </c>
    </row>
    <row r="33768" spans="1:4">
      <c r="A33768" s="489" t="str">
        <f t="shared" si="527"/>
        <v>2372002564通所介護</v>
      </c>
      <c r="B33768" s="489">
        <v>2372002564</v>
      </c>
      <c r="C33768" s="489" t="s">
        <v>158</v>
      </c>
      <c r="D33768" s="489" t="s">
        <v>8344</v>
      </c>
    </row>
    <row r="33769" spans="1:4">
      <c r="A33769" s="489" t="str">
        <f t="shared" si="527"/>
        <v>2372002564通所型サービス（独自）</v>
      </c>
      <c r="B33769" s="489">
        <v>2372002564</v>
      </c>
      <c r="C33769" s="489" t="s">
        <v>2570</v>
      </c>
      <c r="D33769" s="489" t="s">
        <v>8344</v>
      </c>
    </row>
    <row r="33770" spans="1:4">
      <c r="A33770" s="489" t="str">
        <f t="shared" si="527"/>
        <v>2372002564通所型サービス（独自）</v>
      </c>
      <c r="B33770" s="489">
        <v>2372002564</v>
      </c>
      <c r="C33770" s="489" t="s">
        <v>2570</v>
      </c>
      <c r="D33770" s="489" t="s">
        <v>8344</v>
      </c>
    </row>
    <row r="33771" spans="1:4">
      <c r="A33771" s="489" t="str">
        <f t="shared" si="527"/>
        <v>2372002598通所介護</v>
      </c>
      <c r="B33771" s="489">
        <v>2372002598</v>
      </c>
      <c r="C33771" s="489" t="s">
        <v>158</v>
      </c>
      <c r="D33771" s="489" t="s">
        <v>8345</v>
      </c>
    </row>
    <row r="33772" spans="1:4">
      <c r="A33772" s="489" t="str">
        <f t="shared" si="527"/>
        <v>2372002598通所型サービス（独自）</v>
      </c>
      <c r="B33772" s="489">
        <v>2372002598</v>
      </c>
      <c r="C33772" s="489" t="s">
        <v>2570</v>
      </c>
      <c r="D33772" s="489" t="s">
        <v>8345</v>
      </c>
    </row>
    <row r="33773" spans="1:4">
      <c r="A33773" s="489" t="str">
        <f t="shared" si="527"/>
        <v>2372002598通所型サービス（独自）</v>
      </c>
      <c r="B33773" s="489">
        <v>2372002598</v>
      </c>
      <c r="C33773" s="489" t="s">
        <v>2570</v>
      </c>
      <c r="D33773" s="489" t="s">
        <v>8345</v>
      </c>
    </row>
    <row r="33774" spans="1:4">
      <c r="A33774" s="489" t="str">
        <f t="shared" si="527"/>
        <v>2372002606通所型サービス（独自）</v>
      </c>
      <c r="B33774" s="489">
        <v>2372002606</v>
      </c>
      <c r="C33774" s="489" t="s">
        <v>2570</v>
      </c>
      <c r="D33774" s="489" t="s">
        <v>8346</v>
      </c>
    </row>
    <row r="33775" spans="1:4">
      <c r="A33775" s="489" t="str">
        <f t="shared" si="527"/>
        <v>2372002614居宅介護支援</v>
      </c>
      <c r="B33775" s="489">
        <v>2372002614</v>
      </c>
      <c r="C33775" s="489" t="s">
        <v>2519</v>
      </c>
      <c r="D33775" s="489" t="s">
        <v>8347</v>
      </c>
    </row>
    <row r="33776" spans="1:4">
      <c r="A33776" s="489" t="str">
        <f t="shared" si="527"/>
        <v>2372002622訪問介護</v>
      </c>
      <c r="B33776" s="489">
        <v>2372002622</v>
      </c>
      <c r="C33776" s="489" t="s">
        <v>140</v>
      </c>
      <c r="D33776" s="489" t="s">
        <v>8348</v>
      </c>
    </row>
    <row r="33777" spans="1:4">
      <c r="A33777" s="489" t="str">
        <f t="shared" si="527"/>
        <v>2372002622訪問介護</v>
      </c>
      <c r="B33777" s="489">
        <v>2372002622</v>
      </c>
      <c r="C33777" s="489" t="s">
        <v>140</v>
      </c>
      <c r="D33777" s="489" t="s">
        <v>8348</v>
      </c>
    </row>
    <row r="33778" spans="1:4">
      <c r="A33778" s="489" t="str">
        <f t="shared" si="527"/>
        <v>2372002622訪問型サービス（独自）</v>
      </c>
      <c r="B33778" s="489">
        <v>2372002622</v>
      </c>
      <c r="C33778" s="489" t="s">
        <v>2571</v>
      </c>
      <c r="D33778" s="489" t="s">
        <v>8348</v>
      </c>
    </row>
    <row r="33779" spans="1:4">
      <c r="A33779" s="489" t="str">
        <f t="shared" si="527"/>
        <v>2372002622訪問型サービス（独自）</v>
      </c>
      <c r="B33779" s="489">
        <v>2372002622</v>
      </c>
      <c r="C33779" s="489" t="s">
        <v>2571</v>
      </c>
      <c r="D33779" s="489" t="s">
        <v>8348</v>
      </c>
    </row>
    <row r="33780" spans="1:4">
      <c r="A33780" s="489" t="str">
        <f t="shared" si="527"/>
        <v>2372002671地域密着型通所介護</v>
      </c>
      <c r="B33780" s="489">
        <v>2372002671</v>
      </c>
      <c r="C33780" s="489" t="s">
        <v>161</v>
      </c>
      <c r="D33780" s="489" t="s">
        <v>8349</v>
      </c>
    </row>
    <row r="33781" spans="1:4">
      <c r="A33781" s="489" t="str">
        <f t="shared" si="527"/>
        <v>2372002671通所型サービス（独自）</v>
      </c>
      <c r="B33781" s="489">
        <v>2372002671</v>
      </c>
      <c r="C33781" s="489" t="s">
        <v>2570</v>
      </c>
      <c r="D33781" s="489" t="s">
        <v>8349</v>
      </c>
    </row>
    <row r="33782" spans="1:4">
      <c r="A33782" s="489" t="str">
        <f t="shared" si="527"/>
        <v>2372002689訪問介護</v>
      </c>
      <c r="B33782" s="489">
        <v>2372002689</v>
      </c>
      <c r="C33782" s="489" t="s">
        <v>140</v>
      </c>
      <c r="D33782" s="489" t="s">
        <v>8350</v>
      </c>
    </row>
    <row r="33783" spans="1:4">
      <c r="A33783" s="489" t="str">
        <f t="shared" si="527"/>
        <v>2372002689訪問介護</v>
      </c>
      <c r="B33783" s="489">
        <v>2372002689</v>
      </c>
      <c r="C33783" s="489" t="s">
        <v>140</v>
      </c>
      <c r="D33783" s="489" t="s">
        <v>8350</v>
      </c>
    </row>
    <row r="33784" spans="1:4">
      <c r="A33784" s="489" t="str">
        <f t="shared" si="527"/>
        <v>2372002689訪問型サービス（独自）</v>
      </c>
      <c r="B33784" s="489">
        <v>2372002689</v>
      </c>
      <c r="C33784" s="489" t="s">
        <v>2571</v>
      </c>
      <c r="D33784" s="489" t="s">
        <v>8350</v>
      </c>
    </row>
    <row r="33785" spans="1:4">
      <c r="A33785" s="489" t="str">
        <f t="shared" si="527"/>
        <v>2372002689訪問型サービス（独自）</v>
      </c>
      <c r="B33785" s="489">
        <v>2372002689</v>
      </c>
      <c r="C33785" s="489" t="s">
        <v>2571</v>
      </c>
      <c r="D33785" s="489" t="s">
        <v>8350</v>
      </c>
    </row>
    <row r="33786" spans="1:4">
      <c r="A33786" s="489" t="str">
        <f t="shared" si="527"/>
        <v>2372002697居宅介護支援</v>
      </c>
      <c r="B33786" s="489">
        <v>2372002697</v>
      </c>
      <c r="C33786" s="489" t="s">
        <v>2519</v>
      </c>
      <c r="D33786" s="489" t="s">
        <v>8351</v>
      </c>
    </row>
    <row r="33787" spans="1:4">
      <c r="A33787" s="489" t="str">
        <f t="shared" si="527"/>
        <v>2372002713地域密着型通所介護</v>
      </c>
      <c r="B33787" s="489">
        <v>2372002713</v>
      </c>
      <c r="C33787" s="489" t="s">
        <v>161</v>
      </c>
      <c r="D33787" s="489" t="s">
        <v>8352</v>
      </c>
    </row>
    <row r="33788" spans="1:4">
      <c r="A33788" s="489" t="str">
        <f t="shared" si="527"/>
        <v>2372002713地域密着型通所介護</v>
      </c>
      <c r="B33788" s="489">
        <v>2372002713</v>
      </c>
      <c r="C33788" s="489" t="s">
        <v>161</v>
      </c>
      <c r="D33788" s="489" t="s">
        <v>8352</v>
      </c>
    </row>
    <row r="33789" spans="1:4">
      <c r="A33789" s="489" t="str">
        <f t="shared" si="527"/>
        <v>2372002713通所型サービス（独自）</v>
      </c>
      <c r="B33789" s="489">
        <v>2372002713</v>
      </c>
      <c r="C33789" s="489" t="s">
        <v>2570</v>
      </c>
      <c r="D33789" s="489" t="s">
        <v>8352</v>
      </c>
    </row>
    <row r="33790" spans="1:4">
      <c r="A33790" s="489" t="str">
        <f t="shared" si="527"/>
        <v>2372002713通所型サービス（独自）</v>
      </c>
      <c r="B33790" s="489">
        <v>2372002713</v>
      </c>
      <c r="C33790" s="489" t="s">
        <v>2570</v>
      </c>
      <c r="D33790" s="489" t="s">
        <v>8352</v>
      </c>
    </row>
    <row r="33791" spans="1:4">
      <c r="A33791" s="489" t="str">
        <f t="shared" si="527"/>
        <v>2372002713通所型サービス（独自／定率）</v>
      </c>
      <c r="B33791" s="489">
        <v>2372002713</v>
      </c>
      <c r="C33791" s="489" t="s">
        <v>2567</v>
      </c>
      <c r="D33791" s="489" t="s">
        <v>8352</v>
      </c>
    </row>
    <row r="33792" spans="1:4">
      <c r="A33792" s="489" t="str">
        <f t="shared" si="527"/>
        <v>2372002713通所型サービス（独自／定率）</v>
      </c>
      <c r="B33792" s="489">
        <v>2372002713</v>
      </c>
      <c r="C33792" s="489" t="s">
        <v>2567</v>
      </c>
      <c r="D33792" s="489" t="s">
        <v>8352</v>
      </c>
    </row>
    <row r="33793" spans="1:4">
      <c r="A33793" s="489" t="str">
        <f t="shared" si="527"/>
        <v>2372002721居宅介護支援</v>
      </c>
      <c r="B33793" s="489">
        <v>2372002721</v>
      </c>
      <c r="C33793" s="489" t="s">
        <v>2519</v>
      </c>
      <c r="D33793" s="489" t="s">
        <v>8353</v>
      </c>
    </row>
    <row r="33794" spans="1:4">
      <c r="A33794" s="489" t="str">
        <f t="shared" ref="A33794:A33857" si="528">B33794&amp;C33794</f>
        <v>2372002770居宅介護支援</v>
      </c>
      <c r="B33794" s="489">
        <v>2372002770</v>
      </c>
      <c r="C33794" s="489" t="s">
        <v>2519</v>
      </c>
      <c r="D33794" s="489" t="s">
        <v>8354</v>
      </c>
    </row>
    <row r="33795" spans="1:4">
      <c r="A33795" s="489" t="str">
        <f t="shared" si="528"/>
        <v>2372002796介護予防支援</v>
      </c>
      <c r="B33795" s="489">
        <v>2372002796</v>
      </c>
      <c r="C33795" s="489" t="s">
        <v>2520</v>
      </c>
      <c r="D33795" s="489" t="s">
        <v>8355</v>
      </c>
    </row>
    <row r="33796" spans="1:4">
      <c r="A33796" s="489" t="str">
        <f t="shared" si="528"/>
        <v>2372002796居宅介護支援</v>
      </c>
      <c r="B33796" s="489">
        <v>2372002796</v>
      </c>
      <c r="C33796" s="489" t="s">
        <v>2519</v>
      </c>
      <c r="D33796" s="489" t="s">
        <v>8355</v>
      </c>
    </row>
    <row r="33797" spans="1:4">
      <c r="A33797" s="489" t="str">
        <f t="shared" si="528"/>
        <v>2372002804通所介護</v>
      </c>
      <c r="B33797" s="489">
        <v>2372002804</v>
      </c>
      <c r="C33797" s="489" t="s">
        <v>158</v>
      </c>
      <c r="D33797" s="489" t="s">
        <v>8356</v>
      </c>
    </row>
    <row r="33798" spans="1:4">
      <c r="A33798" s="489" t="str">
        <f t="shared" si="528"/>
        <v>2372002804通所型サービス（独自）</v>
      </c>
      <c r="B33798" s="489">
        <v>2372002804</v>
      </c>
      <c r="C33798" s="489" t="s">
        <v>2570</v>
      </c>
      <c r="D33798" s="489" t="s">
        <v>8356</v>
      </c>
    </row>
    <row r="33799" spans="1:4">
      <c r="A33799" s="489" t="str">
        <f t="shared" si="528"/>
        <v>2372002804通所型サービス（独自）</v>
      </c>
      <c r="B33799" s="489">
        <v>2372002804</v>
      </c>
      <c r="C33799" s="489" t="s">
        <v>2570</v>
      </c>
      <c r="D33799" s="489" t="s">
        <v>8356</v>
      </c>
    </row>
    <row r="33800" spans="1:4">
      <c r="A33800" s="489" t="str">
        <f t="shared" si="528"/>
        <v>2372002846訪問介護</v>
      </c>
      <c r="B33800" s="489">
        <v>2372002846</v>
      </c>
      <c r="C33800" s="489" t="s">
        <v>140</v>
      </c>
      <c r="D33800" s="489" t="s">
        <v>8357</v>
      </c>
    </row>
    <row r="33801" spans="1:4">
      <c r="A33801" s="489" t="str">
        <f t="shared" si="528"/>
        <v>2372002846訪問介護</v>
      </c>
      <c r="B33801" s="489">
        <v>2372002846</v>
      </c>
      <c r="C33801" s="489" t="s">
        <v>140</v>
      </c>
      <c r="D33801" s="489" t="s">
        <v>8357</v>
      </c>
    </row>
    <row r="33802" spans="1:4">
      <c r="A33802" s="489" t="str">
        <f t="shared" si="528"/>
        <v>2372002846訪問型サービス（独自）</v>
      </c>
      <c r="B33802" s="489">
        <v>2372002846</v>
      </c>
      <c r="C33802" s="489" t="s">
        <v>2571</v>
      </c>
      <c r="D33802" s="489" t="s">
        <v>8357</v>
      </c>
    </row>
    <row r="33803" spans="1:4">
      <c r="A33803" s="489" t="str">
        <f t="shared" si="528"/>
        <v>2372002846訪問型サービス（独自）</v>
      </c>
      <c r="B33803" s="489">
        <v>2372002846</v>
      </c>
      <c r="C33803" s="489" t="s">
        <v>2571</v>
      </c>
      <c r="D33803" s="489" t="s">
        <v>8357</v>
      </c>
    </row>
    <row r="33804" spans="1:4">
      <c r="A33804" s="489" t="str">
        <f t="shared" si="528"/>
        <v>2372002853訪問介護</v>
      </c>
      <c r="B33804" s="489">
        <v>2372002853</v>
      </c>
      <c r="C33804" s="489" t="s">
        <v>140</v>
      </c>
      <c r="D33804" s="489" t="s">
        <v>8358</v>
      </c>
    </row>
    <row r="33805" spans="1:4">
      <c r="A33805" s="489" t="str">
        <f t="shared" si="528"/>
        <v>2372002853訪問介護</v>
      </c>
      <c r="B33805" s="489">
        <v>2372002853</v>
      </c>
      <c r="C33805" s="489" t="s">
        <v>140</v>
      </c>
      <c r="D33805" s="489" t="s">
        <v>8358</v>
      </c>
    </row>
    <row r="33806" spans="1:4">
      <c r="A33806" s="489" t="str">
        <f t="shared" si="528"/>
        <v>2372002853訪問型サービス（独自）</v>
      </c>
      <c r="B33806" s="489">
        <v>2372002853</v>
      </c>
      <c r="C33806" s="489" t="s">
        <v>2571</v>
      </c>
      <c r="D33806" s="489" t="s">
        <v>8358</v>
      </c>
    </row>
    <row r="33807" spans="1:4">
      <c r="A33807" s="489" t="str">
        <f t="shared" si="528"/>
        <v>2372002853訪問型サービス（独自）</v>
      </c>
      <c r="B33807" s="489">
        <v>2372002853</v>
      </c>
      <c r="C33807" s="489" t="s">
        <v>2571</v>
      </c>
      <c r="D33807" s="489" t="s">
        <v>8358</v>
      </c>
    </row>
    <row r="33808" spans="1:4">
      <c r="A33808" s="489" t="str">
        <f t="shared" si="528"/>
        <v>2372002853訪問型サービス（独自／定率）</v>
      </c>
      <c r="B33808" s="489">
        <v>2372002853</v>
      </c>
      <c r="C33808" s="489" t="s">
        <v>2568</v>
      </c>
      <c r="D33808" s="489" t="s">
        <v>8358</v>
      </c>
    </row>
    <row r="33809" spans="1:4">
      <c r="A33809" s="489" t="str">
        <f t="shared" si="528"/>
        <v>2372002879通所介護</v>
      </c>
      <c r="B33809" s="489">
        <v>2372002879</v>
      </c>
      <c r="C33809" s="489" t="s">
        <v>158</v>
      </c>
      <c r="D33809" s="489" t="s">
        <v>8359</v>
      </c>
    </row>
    <row r="33810" spans="1:4">
      <c r="A33810" s="489" t="str">
        <f t="shared" si="528"/>
        <v>2372002879通所型サービス（独自）</v>
      </c>
      <c r="B33810" s="489">
        <v>2372002879</v>
      </c>
      <c r="C33810" s="489" t="s">
        <v>2570</v>
      </c>
      <c r="D33810" s="489" t="s">
        <v>8359</v>
      </c>
    </row>
    <row r="33811" spans="1:4">
      <c r="A33811" s="489" t="str">
        <f t="shared" si="528"/>
        <v>2372002879通所型サービス（独自）</v>
      </c>
      <c r="B33811" s="489">
        <v>2372002879</v>
      </c>
      <c r="C33811" s="489" t="s">
        <v>2570</v>
      </c>
      <c r="D33811" s="489" t="s">
        <v>8359</v>
      </c>
    </row>
    <row r="33812" spans="1:4">
      <c r="A33812" s="489" t="str">
        <f t="shared" si="528"/>
        <v>2372002895居宅介護支援</v>
      </c>
      <c r="B33812" s="489">
        <v>2372002895</v>
      </c>
      <c r="C33812" s="489" t="s">
        <v>2519</v>
      </c>
      <c r="D33812" s="489" t="s">
        <v>8360</v>
      </c>
    </row>
    <row r="33813" spans="1:4">
      <c r="A33813" s="489" t="str">
        <f t="shared" si="528"/>
        <v>2372002911訪問介護</v>
      </c>
      <c r="B33813" s="489">
        <v>2372002911</v>
      </c>
      <c r="C33813" s="489" t="s">
        <v>140</v>
      </c>
      <c r="D33813" s="489" t="s">
        <v>8361</v>
      </c>
    </row>
    <row r="33814" spans="1:4">
      <c r="A33814" s="489" t="str">
        <f t="shared" si="528"/>
        <v>2372002911訪問介護</v>
      </c>
      <c r="B33814" s="489">
        <v>2372002911</v>
      </c>
      <c r="C33814" s="489" t="s">
        <v>140</v>
      </c>
      <c r="D33814" s="489" t="s">
        <v>8361</v>
      </c>
    </row>
    <row r="33815" spans="1:4">
      <c r="A33815" s="489" t="str">
        <f t="shared" si="528"/>
        <v>2372002911訪問型サービス（独自）</v>
      </c>
      <c r="B33815" s="489">
        <v>2372002911</v>
      </c>
      <c r="C33815" s="489" t="s">
        <v>2571</v>
      </c>
      <c r="D33815" s="489" t="s">
        <v>8361</v>
      </c>
    </row>
    <row r="33816" spans="1:4">
      <c r="A33816" s="489" t="str">
        <f t="shared" si="528"/>
        <v>2372002911訪問型サービス（独自）</v>
      </c>
      <c r="B33816" s="489">
        <v>2372002911</v>
      </c>
      <c r="C33816" s="489" t="s">
        <v>2571</v>
      </c>
      <c r="D33816" s="489" t="s">
        <v>8361</v>
      </c>
    </row>
    <row r="33817" spans="1:4">
      <c r="A33817" s="489" t="str">
        <f t="shared" si="528"/>
        <v>2372002929通所介護</v>
      </c>
      <c r="B33817" s="489">
        <v>2372002929</v>
      </c>
      <c r="C33817" s="489" t="s">
        <v>158</v>
      </c>
      <c r="D33817" s="489" t="s">
        <v>8362</v>
      </c>
    </row>
    <row r="33818" spans="1:4">
      <c r="A33818" s="489" t="str">
        <f t="shared" si="528"/>
        <v>2372002929通所型サービス（独自）</v>
      </c>
      <c r="B33818" s="489">
        <v>2372002929</v>
      </c>
      <c r="C33818" s="489" t="s">
        <v>2570</v>
      </c>
      <c r="D33818" s="489" t="s">
        <v>8362</v>
      </c>
    </row>
    <row r="33819" spans="1:4">
      <c r="A33819" s="489" t="str">
        <f t="shared" si="528"/>
        <v>2372002929通所型サービス（独自）</v>
      </c>
      <c r="B33819" s="489">
        <v>2372002929</v>
      </c>
      <c r="C33819" s="489" t="s">
        <v>2570</v>
      </c>
      <c r="D33819" s="489" t="s">
        <v>8362</v>
      </c>
    </row>
    <row r="33820" spans="1:4">
      <c r="A33820" s="489" t="str">
        <f t="shared" si="528"/>
        <v>2372002945地域密着型通所介護</v>
      </c>
      <c r="B33820" s="489">
        <v>2372002945</v>
      </c>
      <c r="C33820" s="489" t="s">
        <v>161</v>
      </c>
      <c r="D33820" s="489" t="s">
        <v>8363</v>
      </c>
    </row>
    <row r="33821" spans="1:4">
      <c r="A33821" s="489" t="str">
        <f t="shared" si="528"/>
        <v>2372002945通所型サービス（独自）</v>
      </c>
      <c r="B33821" s="489">
        <v>2372002945</v>
      </c>
      <c r="C33821" s="489" t="s">
        <v>2570</v>
      </c>
      <c r="D33821" s="489" t="s">
        <v>8363</v>
      </c>
    </row>
    <row r="33822" spans="1:4">
      <c r="A33822" s="489" t="str">
        <f t="shared" si="528"/>
        <v>2372002960通所介護</v>
      </c>
      <c r="B33822" s="489">
        <v>2372002960</v>
      </c>
      <c r="C33822" s="489" t="s">
        <v>158</v>
      </c>
      <c r="D33822" s="489" t="s">
        <v>8364</v>
      </c>
    </row>
    <row r="33823" spans="1:4">
      <c r="A33823" s="489" t="str">
        <f t="shared" si="528"/>
        <v>2372002960通所型サービス（独自）</v>
      </c>
      <c r="B33823" s="489">
        <v>2372002960</v>
      </c>
      <c r="C33823" s="489" t="s">
        <v>2570</v>
      </c>
      <c r="D33823" s="489" t="s">
        <v>8364</v>
      </c>
    </row>
    <row r="33824" spans="1:4">
      <c r="A33824" s="489" t="str">
        <f t="shared" si="528"/>
        <v>2372002960通所型サービス（独自）</v>
      </c>
      <c r="B33824" s="489">
        <v>2372002960</v>
      </c>
      <c r="C33824" s="489" t="s">
        <v>2570</v>
      </c>
      <c r="D33824" s="489" t="s">
        <v>8364</v>
      </c>
    </row>
    <row r="33825" spans="1:4">
      <c r="A33825" s="489" t="str">
        <f t="shared" si="528"/>
        <v>2372002994訪問型サービス（独自）</v>
      </c>
      <c r="B33825" s="489">
        <v>2372002994</v>
      </c>
      <c r="C33825" s="489" t="s">
        <v>2571</v>
      </c>
      <c r="D33825" s="489" t="s">
        <v>8365</v>
      </c>
    </row>
    <row r="33826" spans="1:4">
      <c r="A33826" s="489" t="str">
        <f t="shared" si="528"/>
        <v>2372003018通所介護</v>
      </c>
      <c r="B33826" s="489">
        <v>2372003018</v>
      </c>
      <c r="C33826" s="489" t="s">
        <v>158</v>
      </c>
      <c r="D33826" s="489" t="s">
        <v>8366</v>
      </c>
    </row>
    <row r="33827" spans="1:4">
      <c r="A33827" s="489" t="str">
        <f t="shared" si="528"/>
        <v>2372003018通所型サービス（独自）</v>
      </c>
      <c r="B33827" s="489">
        <v>2372003018</v>
      </c>
      <c r="C33827" s="489" t="s">
        <v>2570</v>
      </c>
      <c r="D33827" s="489" t="s">
        <v>8366</v>
      </c>
    </row>
    <row r="33828" spans="1:4">
      <c r="A33828" s="489" t="str">
        <f t="shared" si="528"/>
        <v>2372003018通所型サービス（独自）</v>
      </c>
      <c r="B33828" s="489">
        <v>2372003018</v>
      </c>
      <c r="C33828" s="489" t="s">
        <v>2570</v>
      </c>
      <c r="D33828" s="489" t="s">
        <v>8366</v>
      </c>
    </row>
    <row r="33829" spans="1:4">
      <c r="A33829" s="489" t="str">
        <f t="shared" si="528"/>
        <v>2372003026地域密着型通所介護</v>
      </c>
      <c r="B33829" s="489">
        <v>2372003026</v>
      </c>
      <c r="C33829" s="489" t="s">
        <v>161</v>
      </c>
      <c r="D33829" s="489" t="s">
        <v>8367</v>
      </c>
    </row>
    <row r="33830" spans="1:4">
      <c r="A33830" s="489" t="str">
        <f t="shared" si="528"/>
        <v>2372003059訪問介護</v>
      </c>
      <c r="B33830" s="489">
        <v>2372003059</v>
      </c>
      <c r="C33830" s="489" t="s">
        <v>140</v>
      </c>
      <c r="D33830" s="489" t="s">
        <v>8368</v>
      </c>
    </row>
    <row r="33831" spans="1:4">
      <c r="A33831" s="489" t="str">
        <f t="shared" si="528"/>
        <v>2372003059訪問介護</v>
      </c>
      <c r="B33831" s="489">
        <v>2372003059</v>
      </c>
      <c r="C33831" s="489" t="s">
        <v>140</v>
      </c>
      <c r="D33831" s="489" t="s">
        <v>8368</v>
      </c>
    </row>
    <row r="33832" spans="1:4">
      <c r="A33832" s="489" t="str">
        <f t="shared" si="528"/>
        <v>2372003059訪問型サービス（独自）</v>
      </c>
      <c r="B33832" s="489">
        <v>2372003059</v>
      </c>
      <c r="C33832" s="489" t="s">
        <v>2571</v>
      </c>
      <c r="D33832" s="489" t="s">
        <v>8368</v>
      </c>
    </row>
    <row r="33833" spans="1:4">
      <c r="A33833" s="489" t="str">
        <f t="shared" si="528"/>
        <v>2372003059訪問型サービス（独自）</v>
      </c>
      <c r="B33833" s="489">
        <v>2372003059</v>
      </c>
      <c r="C33833" s="489" t="s">
        <v>2571</v>
      </c>
      <c r="D33833" s="489" t="s">
        <v>8368</v>
      </c>
    </row>
    <row r="33834" spans="1:4">
      <c r="A33834" s="489" t="str">
        <f t="shared" si="528"/>
        <v>2372003075地域密着型通所介護</v>
      </c>
      <c r="B33834" s="489">
        <v>2372003075</v>
      </c>
      <c r="C33834" s="489" t="s">
        <v>161</v>
      </c>
      <c r="D33834" s="489" t="s">
        <v>8369</v>
      </c>
    </row>
    <row r="33835" spans="1:4">
      <c r="A33835" s="489" t="str">
        <f t="shared" si="528"/>
        <v>2372003075地域密着型通所介護</v>
      </c>
      <c r="B33835" s="489">
        <v>2372003075</v>
      </c>
      <c r="C33835" s="489" t="s">
        <v>161</v>
      </c>
      <c r="D33835" s="489" t="s">
        <v>8369</v>
      </c>
    </row>
    <row r="33836" spans="1:4">
      <c r="A33836" s="489" t="str">
        <f t="shared" si="528"/>
        <v>2372003075通所型サービス（独自）</v>
      </c>
      <c r="B33836" s="489">
        <v>2372003075</v>
      </c>
      <c r="C33836" s="489" t="s">
        <v>2570</v>
      </c>
      <c r="D33836" s="489" t="s">
        <v>8369</v>
      </c>
    </row>
    <row r="33837" spans="1:4">
      <c r="A33837" s="489" t="str">
        <f t="shared" si="528"/>
        <v>2372003075通所型サービス（独自）</v>
      </c>
      <c r="B33837" s="489">
        <v>2372003075</v>
      </c>
      <c r="C33837" s="489" t="s">
        <v>2570</v>
      </c>
      <c r="D33837" s="489" t="s">
        <v>8369</v>
      </c>
    </row>
    <row r="33838" spans="1:4">
      <c r="A33838" s="489" t="str">
        <f t="shared" si="528"/>
        <v>2372003091通所介護</v>
      </c>
      <c r="B33838" s="489">
        <v>2372003091</v>
      </c>
      <c r="C33838" s="489" t="s">
        <v>158</v>
      </c>
      <c r="D33838" s="489" t="s">
        <v>8370</v>
      </c>
    </row>
    <row r="33839" spans="1:4">
      <c r="A33839" s="489" t="str">
        <f t="shared" si="528"/>
        <v>2372003091通所型サービス（独自）</v>
      </c>
      <c r="B33839" s="489">
        <v>2372003091</v>
      </c>
      <c r="C33839" s="489" t="s">
        <v>2570</v>
      </c>
      <c r="D33839" s="489" t="s">
        <v>8370</v>
      </c>
    </row>
    <row r="33840" spans="1:4">
      <c r="A33840" s="489" t="str">
        <f t="shared" si="528"/>
        <v>2372003091通所型サービス（独自）</v>
      </c>
      <c r="B33840" s="489">
        <v>2372003091</v>
      </c>
      <c r="C33840" s="489" t="s">
        <v>2570</v>
      </c>
      <c r="D33840" s="489" t="s">
        <v>8370</v>
      </c>
    </row>
    <row r="33841" spans="1:4">
      <c r="A33841" s="489" t="str">
        <f t="shared" si="528"/>
        <v>2372003117訪問介護</v>
      </c>
      <c r="B33841" s="489">
        <v>2372003117</v>
      </c>
      <c r="C33841" s="489" t="s">
        <v>140</v>
      </c>
      <c r="D33841" s="489" t="s">
        <v>8371</v>
      </c>
    </row>
    <row r="33842" spans="1:4">
      <c r="A33842" s="489" t="str">
        <f t="shared" si="528"/>
        <v>2372003117訪問介護</v>
      </c>
      <c r="B33842" s="489">
        <v>2372003117</v>
      </c>
      <c r="C33842" s="489" t="s">
        <v>140</v>
      </c>
      <c r="D33842" s="489" t="s">
        <v>8371</v>
      </c>
    </row>
    <row r="33843" spans="1:4">
      <c r="A33843" s="489" t="str">
        <f t="shared" si="528"/>
        <v>2372003117訪問型サービス（独自）</v>
      </c>
      <c r="B33843" s="489">
        <v>2372003117</v>
      </c>
      <c r="C33843" s="489" t="s">
        <v>2571</v>
      </c>
      <c r="D33843" s="489" t="s">
        <v>8371</v>
      </c>
    </row>
    <row r="33844" spans="1:4">
      <c r="A33844" s="489" t="str">
        <f t="shared" si="528"/>
        <v>2372003117訪問型サービス（独自）</v>
      </c>
      <c r="B33844" s="489">
        <v>2372003117</v>
      </c>
      <c r="C33844" s="489" t="s">
        <v>2571</v>
      </c>
      <c r="D33844" s="489" t="s">
        <v>8371</v>
      </c>
    </row>
    <row r="33845" spans="1:4">
      <c r="A33845" s="489" t="str">
        <f t="shared" si="528"/>
        <v>2372003125通所介護</v>
      </c>
      <c r="B33845" s="489">
        <v>2372003125</v>
      </c>
      <c r="C33845" s="489" t="s">
        <v>158</v>
      </c>
      <c r="D33845" s="489" t="s">
        <v>8372</v>
      </c>
    </row>
    <row r="33846" spans="1:4">
      <c r="A33846" s="489" t="str">
        <f t="shared" si="528"/>
        <v>2372003125通所型サービス（独自）</v>
      </c>
      <c r="B33846" s="489">
        <v>2372003125</v>
      </c>
      <c r="C33846" s="489" t="s">
        <v>2570</v>
      </c>
      <c r="D33846" s="489" t="s">
        <v>8372</v>
      </c>
    </row>
    <row r="33847" spans="1:4">
      <c r="A33847" s="489" t="str">
        <f t="shared" si="528"/>
        <v>2372003125通所型サービス（独自）</v>
      </c>
      <c r="B33847" s="489">
        <v>2372003125</v>
      </c>
      <c r="C33847" s="489" t="s">
        <v>2570</v>
      </c>
      <c r="D33847" s="489" t="s">
        <v>8372</v>
      </c>
    </row>
    <row r="33848" spans="1:4">
      <c r="A33848" s="489" t="str">
        <f t="shared" si="528"/>
        <v>2372003133居宅介護支援</v>
      </c>
      <c r="B33848" s="489">
        <v>2372003133</v>
      </c>
      <c r="C33848" s="489" t="s">
        <v>2519</v>
      </c>
      <c r="D33848" s="489" t="s">
        <v>8373</v>
      </c>
    </row>
    <row r="33849" spans="1:4">
      <c r="A33849" s="489" t="str">
        <f t="shared" si="528"/>
        <v>2372003141訪問介護</v>
      </c>
      <c r="B33849" s="489">
        <v>2372003141</v>
      </c>
      <c r="C33849" s="489" t="s">
        <v>140</v>
      </c>
      <c r="D33849" s="489" t="s">
        <v>8374</v>
      </c>
    </row>
    <row r="33850" spans="1:4">
      <c r="A33850" s="489" t="str">
        <f t="shared" si="528"/>
        <v>2372003141訪問介護</v>
      </c>
      <c r="B33850" s="489">
        <v>2372003141</v>
      </c>
      <c r="C33850" s="489" t="s">
        <v>140</v>
      </c>
      <c r="D33850" s="489" t="s">
        <v>8374</v>
      </c>
    </row>
    <row r="33851" spans="1:4">
      <c r="A33851" s="489" t="str">
        <f t="shared" si="528"/>
        <v>2372003141訪問型サービス（独自）</v>
      </c>
      <c r="B33851" s="489">
        <v>2372003141</v>
      </c>
      <c r="C33851" s="489" t="s">
        <v>2571</v>
      </c>
      <c r="D33851" s="489" t="s">
        <v>8374</v>
      </c>
    </row>
    <row r="33852" spans="1:4">
      <c r="A33852" s="489" t="str">
        <f t="shared" si="528"/>
        <v>2372003141訪問型サービス（独自）</v>
      </c>
      <c r="B33852" s="489">
        <v>2372003141</v>
      </c>
      <c r="C33852" s="489" t="s">
        <v>2571</v>
      </c>
      <c r="D33852" s="489" t="s">
        <v>8374</v>
      </c>
    </row>
    <row r="33853" spans="1:4">
      <c r="A33853" s="489" t="str">
        <f t="shared" si="528"/>
        <v>2372003141訪問型サービス（独自／定率）</v>
      </c>
      <c r="B33853" s="489">
        <v>2372003141</v>
      </c>
      <c r="C33853" s="489" t="s">
        <v>2568</v>
      </c>
      <c r="D33853" s="489" t="s">
        <v>8374</v>
      </c>
    </row>
    <row r="33854" spans="1:4">
      <c r="A33854" s="489" t="str">
        <f t="shared" si="528"/>
        <v>2372003141訪問型サービス（独自／定率）</v>
      </c>
      <c r="B33854" s="489">
        <v>2372003141</v>
      </c>
      <c r="C33854" s="489" t="s">
        <v>2568</v>
      </c>
      <c r="D33854" s="489" t="s">
        <v>8374</v>
      </c>
    </row>
    <row r="33855" spans="1:4">
      <c r="A33855" s="489" t="str">
        <f t="shared" si="528"/>
        <v>2372003158地域密着型通所介護</v>
      </c>
      <c r="B33855" s="489">
        <v>2372003158</v>
      </c>
      <c r="C33855" s="489" t="s">
        <v>161</v>
      </c>
      <c r="D33855" s="489" t="s">
        <v>8375</v>
      </c>
    </row>
    <row r="33856" spans="1:4">
      <c r="A33856" s="489" t="str">
        <f t="shared" si="528"/>
        <v>2372003158地域密着型通所介護</v>
      </c>
      <c r="B33856" s="489">
        <v>2372003158</v>
      </c>
      <c r="C33856" s="489" t="s">
        <v>161</v>
      </c>
      <c r="D33856" s="489" t="s">
        <v>8375</v>
      </c>
    </row>
    <row r="33857" spans="1:4">
      <c r="A33857" s="489" t="str">
        <f t="shared" si="528"/>
        <v>2372003158通所型サービス（独自）</v>
      </c>
      <c r="B33857" s="489">
        <v>2372003158</v>
      </c>
      <c r="C33857" s="489" t="s">
        <v>2570</v>
      </c>
      <c r="D33857" s="489" t="s">
        <v>8375</v>
      </c>
    </row>
    <row r="33858" spans="1:4">
      <c r="A33858" s="489" t="str">
        <f t="shared" ref="A33858:A33921" si="529">B33858&amp;C33858</f>
        <v>2372003158通所型サービス（独自）</v>
      </c>
      <c r="B33858" s="489">
        <v>2372003158</v>
      </c>
      <c r="C33858" s="489" t="s">
        <v>2570</v>
      </c>
      <c r="D33858" s="489" t="s">
        <v>8375</v>
      </c>
    </row>
    <row r="33859" spans="1:4">
      <c r="A33859" s="489" t="str">
        <f t="shared" si="529"/>
        <v>2372003174地域密着型通所介護</v>
      </c>
      <c r="B33859" s="489">
        <v>2372003174</v>
      </c>
      <c r="C33859" s="489" t="s">
        <v>161</v>
      </c>
      <c r="D33859" s="489" t="s">
        <v>8376</v>
      </c>
    </row>
    <row r="33860" spans="1:4">
      <c r="A33860" s="489" t="str">
        <f t="shared" si="529"/>
        <v>2372003174地域密着型通所介護</v>
      </c>
      <c r="B33860" s="489">
        <v>2372003174</v>
      </c>
      <c r="C33860" s="489" t="s">
        <v>161</v>
      </c>
      <c r="D33860" s="489" t="s">
        <v>8376</v>
      </c>
    </row>
    <row r="33861" spans="1:4">
      <c r="A33861" s="489" t="str">
        <f t="shared" si="529"/>
        <v>2372003174通所型サービス（独自）</v>
      </c>
      <c r="B33861" s="489">
        <v>2372003174</v>
      </c>
      <c r="C33861" s="489" t="s">
        <v>2570</v>
      </c>
      <c r="D33861" s="489" t="s">
        <v>8376</v>
      </c>
    </row>
    <row r="33862" spans="1:4">
      <c r="A33862" s="489" t="str">
        <f t="shared" si="529"/>
        <v>2372003190通所介護</v>
      </c>
      <c r="B33862" s="489">
        <v>2372003190</v>
      </c>
      <c r="C33862" s="489" t="s">
        <v>158</v>
      </c>
      <c r="D33862" s="489" t="s">
        <v>8377</v>
      </c>
    </row>
    <row r="33863" spans="1:4">
      <c r="A33863" s="489" t="str">
        <f t="shared" si="529"/>
        <v>2372003190通所型サービス（独自）</v>
      </c>
      <c r="B33863" s="489">
        <v>2372003190</v>
      </c>
      <c r="C33863" s="489" t="s">
        <v>2570</v>
      </c>
      <c r="D33863" s="489" t="s">
        <v>8377</v>
      </c>
    </row>
    <row r="33864" spans="1:4">
      <c r="A33864" s="489" t="str">
        <f t="shared" si="529"/>
        <v>2372003190通所型サービス（独自）</v>
      </c>
      <c r="B33864" s="489">
        <v>2372003190</v>
      </c>
      <c r="C33864" s="489" t="s">
        <v>2570</v>
      </c>
      <c r="D33864" s="489" t="s">
        <v>8377</v>
      </c>
    </row>
    <row r="33865" spans="1:4">
      <c r="A33865" s="489" t="str">
        <f t="shared" si="529"/>
        <v>2372003208地域密着型通所介護</v>
      </c>
      <c r="B33865" s="489">
        <v>2372003208</v>
      </c>
      <c r="C33865" s="489" t="s">
        <v>161</v>
      </c>
      <c r="D33865" s="489" t="s">
        <v>8378</v>
      </c>
    </row>
    <row r="33866" spans="1:4">
      <c r="A33866" s="489" t="str">
        <f t="shared" si="529"/>
        <v>2372003208地域密着型通所介護</v>
      </c>
      <c r="B33866" s="489">
        <v>2372003208</v>
      </c>
      <c r="C33866" s="489" t="s">
        <v>161</v>
      </c>
      <c r="D33866" s="489" t="s">
        <v>8378</v>
      </c>
    </row>
    <row r="33867" spans="1:4">
      <c r="A33867" s="489" t="str">
        <f t="shared" si="529"/>
        <v>2372003208通所型サービス（独自）</v>
      </c>
      <c r="B33867" s="489">
        <v>2372003208</v>
      </c>
      <c r="C33867" s="489" t="s">
        <v>2570</v>
      </c>
      <c r="D33867" s="489" t="s">
        <v>8378</v>
      </c>
    </row>
    <row r="33868" spans="1:4">
      <c r="A33868" s="489" t="str">
        <f t="shared" si="529"/>
        <v>2372003208通所型サービス（独自）</v>
      </c>
      <c r="B33868" s="489">
        <v>2372003208</v>
      </c>
      <c r="C33868" s="489" t="s">
        <v>2570</v>
      </c>
      <c r="D33868" s="489" t="s">
        <v>8378</v>
      </c>
    </row>
    <row r="33869" spans="1:4">
      <c r="A33869" s="489" t="str">
        <f t="shared" si="529"/>
        <v>2372003224地域密着型通所介護</v>
      </c>
      <c r="B33869" s="489">
        <v>2372003224</v>
      </c>
      <c r="C33869" s="489" t="s">
        <v>161</v>
      </c>
      <c r="D33869" s="489" t="s">
        <v>8379</v>
      </c>
    </row>
    <row r="33870" spans="1:4">
      <c r="A33870" s="489" t="str">
        <f t="shared" si="529"/>
        <v>2372003224通所型サービス（独自）</v>
      </c>
      <c r="B33870" s="489">
        <v>2372003224</v>
      </c>
      <c r="C33870" s="489" t="s">
        <v>2570</v>
      </c>
      <c r="D33870" s="489" t="s">
        <v>8379</v>
      </c>
    </row>
    <row r="33871" spans="1:4">
      <c r="A33871" s="489" t="str">
        <f t="shared" si="529"/>
        <v>2372003232地域密着型通所介護</v>
      </c>
      <c r="B33871" s="489">
        <v>2372003232</v>
      </c>
      <c r="C33871" s="489" t="s">
        <v>161</v>
      </c>
      <c r="D33871" s="489" t="s">
        <v>8380</v>
      </c>
    </row>
    <row r="33872" spans="1:4">
      <c r="A33872" s="489" t="str">
        <f t="shared" si="529"/>
        <v>2372003232通所型サービス（独自）</v>
      </c>
      <c r="B33872" s="489">
        <v>2372003232</v>
      </c>
      <c r="C33872" s="489" t="s">
        <v>2570</v>
      </c>
      <c r="D33872" s="489" t="s">
        <v>8380</v>
      </c>
    </row>
    <row r="33873" spans="1:4">
      <c r="A33873" s="489" t="str">
        <f t="shared" si="529"/>
        <v>2372003265訪問型サービス（独自）</v>
      </c>
      <c r="B33873" s="489">
        <v>2372003265</v>
      </c>
      <c r="C33873" s="489" t="s">
        <v>2571</v>
      </c>
      <c r="D33873" s="489" t="s">
        <v>8381</v>
      </c>
    </row>
    <row r="33874" spans="1:4">
      <c r="A33874" s="489" t="str">
        <f t="shared" si="529"/>
        <v>2372003273地域密着型通所介護</v>
      </c>
      <c r="B33874" s="489">
        <v>2372003273</v>
      </c>
      <c r="C33874" s="489" t="s">
        <v>161</v>
      </c>
      <c r="D33874" s="489" t="s">
        <v>8382</v>
      </c>
    </row>
    <row r="33875" spans="1:4">
      <c r="A33875" s="489" t="str">
        <f t="shared" si="529"/>
        <v>2372003273通所型サービス（独自）</v>
      </c>
      <c r="B33875" s="489">
        <v>2372003273</v>
      </c>
      <c r="C33875" s="489" t="s">
        <v>2570</v>
      </c>
      <c r="D33875" s="489" t="s">
        <v>8382</v>
      </c>
    </row>
    <row r="33876" spans="1:4">
      <c r="A33876" s="489" t="str">
        <f t="shared" si="529"/>
        <v>2372003307居宅介護支援</v>
      </c>
      <c r="B33876" s="489">
        <v>2372003307</v>
      </c>
      <c r="C33876" s="489" t="s">
        <v>2519</v>
      </c>
      <c r="D33876" s="489" t="s">
        <v>8383</v>
      </c>
    </row>
    <row r="33877" spans="1:4">
      <c r="A33877" s="489" t="str">
        <f t="shared" si="529"/>
        <v>2372003323通所介護</v>
      </c>
      <c r="B33877" s="489">
        <v>2372003323</v>
      </c>
      <c r="C33877" s="489" t="s">
        <v>158</v>
      </c>
      <c r="D33877" s="489" t="s">
        <v>8384</v>
      </c>
    </row>
    <row r="33878" spans="1:4">
      <c r="A33878" s="489" t="str">
        <f t="shared" si="529"/>
        <v>2372003323通所型サービス（独自）</v>
      </c>
      <c r="B33878" s="489">
        <v>2372003323</v>
      </c>
      <c r="C33878" s="489" t="s">
        <v>2570</v>
      </c>
      <c r="D33878" s="489" t="s">
        <v>8384</v>
      </c>
    </row>
    <row r="33879" spans="1:4">
      <c r="A33879" s="489" t="str">
        <f t="shared" si="529"/>
        <v>2372003323通所型サービス（独自）</v>
      </c>
      <c r="B33879" s="489">
        <v>2372003323</v>
      </c>
      <c r="C33879" s="489" t="s">
        <v>2570</v>
      </c>
      <c r="D33879" s="489" t="s">
        <v>8384</v>
      </c>
    </row>
    <row r="33880" spans="1:4">
      <c r="A33880" s="489" t="str">
        <f t="shared" si="529"/>
        <v>2372003331地域密着型通所介護</v>
      </c>
      <c r="B33880" s="489">
        <v>2372003331</v>
      </c>
      <c r="C33880" s="489" t="s">
        <v>161</v>
      </c>
      <c r="D33880" s="489" t="s">
        <v>8385</v>
      </c>
    </row>
    <row r="33881" spans="1:4">
      <c r="A33881" s="489" t="str">
        <f t="shared" si="529"/>
        <v>2372003331地域密着型通所介護</v>
      </c>
      <c r="B33881" s="489">
        <v>2372003331</v>
      </c>
      <c r="C33881" s="489" t="s">
        <v>161</v>
      </c>
      <c r="D33881" s="489" t="s">
        <v>8385</v>
      </c>
    </row>
    <row r="33882" spans="1:4">
      <c r="A33882" s="489" t="str">
        <f t="shared" si="529"/>
        <v>2372003331通所型サービス（独自）</v>
      </c>
      <c r="B33882" s="489">
        <v>2372003331</v>
      </c>
      <c r="C33882" s="489" t="s">
        <v>2570</v>
      </c>
      <c r="D33882" s="489" t="s">
        <v>8385</v>
      </c>
    </row>
    <row r="33883" spans="1:4">
      <c r="A33883" s="489" t="str">
        <f t="shared" si="529"/>
        <v>2372003331通所型サービス（独自）</v>
      </c>
      <c r="B33883" s="489">
        <v>2372003331</v>
      </c>
      <c r="C33883" s="489" t="s">
        <v>2570</v>
      </c>
      <c r="D33883" s="489" t="s">
        <v>8385</v>
      </c>
    </row>
    <row r="33884" spans="1:4">
      <c r="A33884" s="489" t="str">
        <f t="shared" si="529"/>
        <v>2372003349地域密着型通所介護</v>
      </c>
      <c r="B33884" s="489">
        <v>2372003349</v>
      </c>
      <c r="C33884" s="489" t="s">
        <v>161</v>
      </c>
      <c r="D33884" s="489" t="s">
        <v>8386</v>
      </c>
    </row>
    <row r="33885" spans="1:4">
      <c r="A33885" s="489" t="str">
        <f t="shared" si="529"/>
        <v>2372003349地域密着型通所介護</v>
      </c>
      <c r="B33885" s="489">
        <v>2372003349</v>
      </c>
      <c r="C33885" s="489" t="s">
        <v>161</v>
      </c>
      <c r="D33885" s="489" t="s">
        <v>8386</v>
      </c>
    </row>
    <row r="33886" spans="1:4">
      <c r="A33886" s="489" t="str">
        <f t="shared" si="529"/>
        <v>2372003349通所型サービス（独自）</v>
      </c>
      <c r="B33886" s="489">
        <v>2372003349</v>
      </c>
      <c r="C33886" s="489" t="s">
        <v>2570</v>
      </c>
      <c r="D33886" s="489" t="s">
        <v>8386</v>
      </c>
    </row>
    <row r="33887" spans="1:4">
      <c r="A33887" s="489" t="str">
        <f t="shared" si="529"/>
        <v>2372003349通所型サービス（独自）</v>
      </c>
      <c r="B33887" s="489">
        <v>2372003349</v>
      </c>
      <c r="C33887" s="489" t="s">
        <v>2570</v>
      </c>
      <c r="D33887" s="489" t="s">
        <v>8386</v>
      </c>
    </row>
    <row r="33888" spans="1:4">
      <c r="A33888" s="489" t="str">
        <f t="shared" si="529"/>
        <v>2372003356居宅介護支援</v>
      </c>
      <c r="B33888" s="489">
        <v>2372003356</v>
      </c>
      <c r="C33888" s="489" t="s">
        <v>2519</v>
      </c>
      <c r="D33888" s="489" t="s">
        <v>8387</v>
      </c>
    </row>
    <row r="33889" spans="1:4">
      <c r="A33889" s="489" t="str">
        <f t="shared" si="529"/>
        <v>2372003372地域密着型通所介護</v>
      </c>
      <c r="B33889" s="489">
        <v>2372003372</v>
      </c>
      <c r="C33889" s="489" t="s">
        <v>161</v>
      </c>
      <c r="D33889" s="489" t="s">
        <v>8388</v>
      </c>
    </row>
    <row r="33890" spans="1:4">
      <c r="A33890" s="489" t="str">
        <f t="shared" si="529"/>
        <v>2372003372地域密着型通所介護</v>
      </c>
      <c r="B33890" s="489">
        <v>2372003372</v>
      </c>
      <c r="C33890" s="489" t="s">
        <v>161</v>
      </c>
      <c r="D33890" s="489" t="s">
        <v>8388</v>
      </c>
    </row>
    <row r="33891" spans="1:4">
      <c r="A33891" s="489" t="str">
        <f t="shared" si="529"/>
        <v>2372003398地域密着型通所介護</v>
      </c>
      <c r="B33891" s="489">
        <v>2372003398</v>
      </c>
      <c r="C33891" s="489" t="s">
        <v>161</v>
      </c>
      <c r="D33891" s="489" t="s">
        <v>8389</v>
      </c>
    </row>
    <row r="33892" spans="1:4">
      <c r="A33892" s="489" t="str">
        <f t="shared" si="529"/>
        <v>2372003398地域密着型通所介護</v>
      </c>
      <c r="B33892" s="489">
        <v>2372003398</v>
      </c>
      <c r="C33892" s="489" t="s">
        <v>161</v>
      </c>
      <c r="D33892" s="489" t="s">
        <v>8389</v>
      </c>
    </row>
    <row r="33893" spans="1:4">
      <c r="A33893" s="489" t="str">
        <f t="shared" si="529"/>
        <v>2372003398通所型サービス（独自）</v>
      </c>
      <c r="B33893" s="489">
        <v>2372003398</v>
      </c>
      <c r="C33893" s="489" t="s">
        <v>2570</v>
      </c>
      <c r="D33893" s="489" t="s">
        <v>8389</v>
      </c>
    </row>
    <row r="33894" spans="1:4">
      <c r="A33894" s="489" t="str">
        <f t="shared" si="529"/>
        <v>2372003406地域密着型通所介護</v>
      </c>
      <c r="B33894" s="489">
        <v>2372003406</v>
      </c>
      <c r="C33894" s="489" t="s">
        <v>161</v>
      </c>
      <c r="D33894" s="489" t="s">
        <v>8390</v>
      </c>
    </row>
    <row r="33895" spans="1:4">
      <c r="A33895" s="489" t="str">
        <f t="shared" si="529"/>
        <v>2372003406地域密着型通所介護</v>
      </c>
      <c r="B33895" s="489">
        <v>2372003406</v>
      </c>
      <c r="C33895" s="489" t="s">
        <v>161</v>
      </c>
      <c r="D33895" s="489" t="s">
        <v>8390</v>
      </c>
    </row>
    <row r="33896" spans="1:4">
      <c r="A33896" s="489" t="str">
        <f t="shared" si="529"/>
        <v>2372003406通所型サービス（独自）</v>
      </c>
      <c r="B33896" s="489">
        <v>2372003406</v>
      </c>
      <c r="C33896" s="489" t="s">
        <v>2570</v>
      </c>
      <c r="D33896" s="489" t="s">
        <v>8390</v>
      </c>
    </row>
    <row r="33897" spans="1:4">
      <c r="A33897" s="489" t="str">
        <f t="shared" si="529"/>
        <v>2372003414通所介護</v>
      </c>
      <c r="B33897" s="489">
        <v>2372003414</v>
      </c>
      <c r="C33897" s="489" t="s">
        <v>158</v>
      </c>
      <c r="D33897" s="489" t="s">
        <v>8391</v>
      </c>
    </row>
    <row r="33898" spans="1:4">
      <c r="A33898" s="489" t="str">
        <f t="shared" si="529"/>
        <v>2372003414通所型サービス（独自）</v>
      </c>
      <c r="B33898" s="489">
        <v>2372003414</v>
      </c>
      <c r="C33898" s="489" t="s">
        <v>2570</v>
      </c>
      <c r="D33898" s="489" t="s">
        <v>8391</v>
      </c>
    </row>
    <row r="33899" spans="1:4">
      <c r="A33899" s="489" t="str">
        <f t="shared" si="529"/>
        <v>2372003414通所型サービス（独自）</v>
      </c>
      <c r="B33899" s="489">
        <v>2372003414</v>
      </c>
      <c r="C33899" s="489" t="s">
        <v>2570</v>
      </c>
      <c r="D33899" s="489" t="s">
        <v>8391</v>
      </c>
    </row>
    <row r="33900" spans="1:4">
      <c r="A33900" s="489" t="str">
        <f t="shared" si="529"/>
        <v>2372003422地域密着型通所介護</v>
      </c>
      <c r="B33900" s="489">
        <v>2372003422</v>
      </c>
      <c r="C33900" s="489" t="s">
        <v>161</v>
      </c>
      <c r="D33900" s="489" t="s">
        <v>8392</v>
      </c>
    </row>
    <row r="33901" spans="1:4">
      <c r="A33901" s="489" t="str">
        <f t="shared" si="529"/>
        <v>2372003422通所型サービス（独自）</v>
      </c>
      <c r="B33901" s="489">
        <v>2372003422</v>
      </c>
      <c r="C33901" s="489" t="s">
        <v>2570</v>
      </c>
      <c r="D33901" s="489" t="s">
        <v>8392</v>
      </c>
    </row>
    <row r="33902" spans="1:4">
      <c r="A33902" s="489" t="str">
        <f t="shared" si="529"/>
        <v>2372003448通所介護</v>
      </c>
      <c r="B33902" s="489">
        <v>2372003448</v>
      </c>
      <c r="C33902" s="489" t="s">
        <v>158</v>
      </c>
      <c r="D33902" s="489" t="s">
        <v>8393</v>
      </c>
    </row>
    <row r="33903" spans="1:4">
      <c r="A33903" s="489" t="str">
        <f t="shared" si="529"/>
        <v>2372003448通所型サービス（独自）</v>
      </c>
      <c r="B33903" s="489">
        <v>2372003448</v>
      </c>
      <c r="C33903" s="489" t="s">
        <v>2570</v>
      </c>
      <c r="D33903" s="489" t="s">
        <v>8393</v>
      </c>
    </row>
    <row r="33904" spans="1:4">
      <c r="A33904" s="489" t="str">
        <f t="shared" si="529"/>
        <v>2372003448通所型サービス（独自）</v>
      </c>
      <c r="B33904" s="489">
        <v>2372003448</v>
      </c>
      <c r="C33904" s="489" t="s">
        <v>2570</v>
      </c>
      <c r="D33904" s="489" t="s">
        <v>8393</v>
      </c>
    </row>
    <row r="33905" spans="1:4">
      <c r="A33905" s="489" t="str">
        <f t="shared" si="529"/>
        <v>2372003448通所型サービス（独自／定率）</v>
      </c>
      <c r="B33905" s="489">
        <v>2372003448</v>
      </c>
      <c r="C33905" s="489" t="s">
        <v>2567</v>
      </c>
      <c r="D33905" s="489" t="s">
        <v>8393</v>
      </c>
    </row>
    <row r="33906" spans="1:4">
      <c r="A33906" s="489" t="str">
        <f t="shared" si="529"/>
        <v>2372003448通所型サービス（独自／定率）</v>
      </c>
      <c r="B33906" s="489">
        <v>2372003448</v>
      </c>
      <c r="C33906" s="489" t="s">
        <v>2567</v>
      </c>
      <c r="D33906" s="489" t="s">
        <v>8393</v>
      </c>
    </row>
    <row r="33907" spans="1:4">
      <c r="A33907" s="489" t="str">
        <f t="shared" si="529"/>
        <v>2372003455訪問介護</v>
      </c>
      <c r="B33907" s="489">
        <v>2372003455</v>
      </c>
      <c r="C33907" s="489" t="s">
        <v>140</v>
      </c>
      <c r="D33907" s="489" t="s">
        <v>8394</v>
      </c>
    </row>
    <row r="33908" spans="1:4">
      <c r="A33908" s="489" t="str">
        <f t="shared" si="529"/>
        <v>2372003455訪問介護</v>
      </c>
      <c r="B33908" s="489">
        <v>2372003455</v>
      </c>
      <c r="C33908" s="489" t="s">
        <v>140</v>
      </c>
      <c r="D33908" s="489" t="s">
        <v>8394</v>
      </c>
    </row>
    <row r="33909" spans="1:4">
      <c r="A33909" s="489" t="str">
        <f t="shared" si="529"/>
        <v>2372003455訪問型サービス（独自）</v>
      </c>
      <c r="B33909" s="489">
        <v>2372003455</v>
      </c>
      <c r="C33909" s="489" t="s">
        <v>2571</v>
      </c>
      <c r="D33909" s="489" t="s">
        <v>8394</v>
      </c>
    </row>
    <row r="33910" spans="1:4">
      <c r="A33910" s="489" t="str">
        <f t="shared" si="529"/>
        <v>2372003455訪問型サービス（独自）</v>
      </c>
      <c r="B33910" s="489">
        <v>2372003455</v>
      </c>
      <c r="C33910" s="489" t="s">
        <v>2571</v>
      </c>
      <c r="D33910" s="489" t="s">
        <v>8394</v>
      </c>
    </row>
    <row r="33911" spans="1:4">
      <c r="A33911" s="489" t="str">
        <f t="shared" si="529"/>
        <v>2372003455訪問型サービス（独自／定率）</v>
      </c>
      <c r="B33911" s="489">
        <v>2372003455</v>
      </c>
      <c r="C33911" s="489" t="s">
        <v>2568</v>
      </c>
      <c r="D33911" s="489" t="s">
        <v>8394</v>
      </c>
    </row>
    <row r="33912" spans="1:4">
      <c r="A33912" s="489" t="str">
        <f t="shared" si="529"/>
        <v>2372003455訪問型サービス（独自／定率）</v>
      </c>
      <c r="B33912" s="489">
        <v>2372003455</v>
      </c>
      <c r="C33912" s="489" t="s">
        <v>2568</v>
      </c>
      <c r="D33912" s="489" t="s">
        <v>8394</v>
      </c>
    </row>
    <row r="33913" spans="1:4">
      <c r="A33913" s="489" t="str">
        <f t="shared" si="529"/>
        <v>2372003471地域密着型通所介護</v>
      </c>
      <c r="B33913" s="489">
        <v>2372003471</v>
      </c>
      <c r="C33913" s="489" t="s">
        <v>161</v>
      </c>
      <c r="D33913" s="489" t="s">
        <v>8395</v>
      </c>
    </row>
    <row r="33914" spans="1:4">
      <c r="A33914" s="489" t="str">
        <f t="shared" si="529"/>
        <v>2372003471地域密着型通所介護</v>
      </c>
      <c r="B33914" s="489">
        <v>2372003471</v>
      </c>
      <c r="C33914" s="489" t="s">
        <v>161</v>
      </c>
      <c r="D33914" s="489" t="s">
        <v>8395</v>
      </c>
    </row>
    <row r="33915" spans="1:4">
      <c r="A33915" s="489" t="str">
        <f t="shared" si="529"/>
        <v>2372003471通所型サービス（独自）</v>
      </c>
      <c r="B33915" s="489">
        <v>2372003471</v>
      </c>
      <c r="C33915" s="489" t="s">
        <v>2570</v>
      </c>
      <c r="D33915" s="489" t="s">
        <v>8395</v>
      </c>
    </row>
    <row r="33916" spans="1:4">
      <c r="A33916" s="489" t="str">
        <f t="shared" si="529"/>
        <v>2372003489通所介護</v>
      </c>
      <c r="B33916" s="489">
        <v>2372003489</v>
      </c>
      <c r="C33916" s="489" t="s">
        <v>158</v>
      </c>
      <c r="D33916" s="489" t="s">
        <v>8396</v>
      </c>
    </row>
    <row r="33917" spans="1:4">
      <c r="A33917" s="489" t="str">
        <f t="shared" si="529"/>
        <v>2372003489通所型サービス（独自）</v>
      </c>
      <c r="B33917" s="489">
        <v>2372003489</v>
      </c>
      <c r="C33917" s="489" t="s">
        <v>2570</v>
      </c>
      <c r="D33917" s="489" t="s">
        <v>8396</v>
      </c>
    </row>
    <row r="33918" spans="1:4">
      <c r="A33918" s="489" t="str">
        <f t="shared" si="529"/>
        <v>2372003489通所型サービス（独自）</v>
      </c>
      <c r="B33918" s="489">
        <v>2372003489</v>
      </c>
      <c r="C33918" s="489" t="s">
        <v>2570</v>
      </c>
      <c r="D33918" s="489" t="s">
        <v>8396</v>
      </c>
    </row>
    <row r="33919" spans="1:4">
      <c r="A33919" s="489" t="str">
        <f t="shared" si="529"/>
        <v>2372003489通所型サービス（独自／定率）</v>
      </c>
      <c r="B33919" s="489">
        <v>2372003489</v>
      </c>
      <c r="C33919" s="489" t="s">
        <v>2567</v>
      </c>
      <c r="D33919" s="489" t="s">
        <v>8396</v>
      </c>
    </row>
    <row r="33920" spans="1:4">
      <c r="A33920" s="489" t="str">
        <f t="shared" si="529"/>
        <v>2372003505訪問介護</v>
      </c>
      <c r="B33920" s="489">
        <v>2372003505</v>
      </c>
      <c r="C33920" s="489" t="s">
        <v>140</v>
      </c>
      <c r="D33920" s="489" t="s">
        <v>8397</v>
      </c>
    </row>
    <row r="33921" spans="1:4">
      <c r="A33921" s="489" t="str">
        <f t="shared" si="529"/>
        <v>2372003505訪問介護</v>
      </c>
      <c r="B33921" s="489">
        <v>2372003505</v>
      </c>
      <c r="C33921" s="489" t="s">
        <v>140</v>
      </c>
      <c r="D33921" s="489" t="s">
        <v>8397</v>
      </c>
    </row>
    <row r="33922" spans="1:4">
      <c r="A33922" s="489" t="str">
        <f t="shared" ref="A33922:A33985" si="530">B33922&amp;C33922</f>
        <v>2372003505訪問型サービス（独自）</v>
      </c>
      <c r="B33922" s="489">
        <v>2372003505</v>
      </c>
      <c r="C33922" s="489" t="s">
        <v>2571</v>
      </c>
      <c r="D33922" s="489" t="s">
        <v>8397</v>
      </c>
    </row>
    <row r="33923" spans="1:4">
      <c r="A33923" s="489" t="str">
        <f t="shared" si="530"/>
        <v>2372003505訪問型サービス（独自）</v>
      </c>
      <c r="B33923" s="489">
        <v>2372003505</v>
      </c>
      <c r="C33923" s="489" t="s">
        <v>2571</v>
      </c>
      <c r="D33923" s="489" t="s">
        <v>8397</v>
      </c>
    </row>
    <row r="33924" spans="1:4">
      <c r="A33924" s="489" t="str">
        <f t="shared" si="530"/>
        <v>2372003513地域密着型通所介護</v>
      </c>
      <c r="B33924" s="489">
        <v>2372003513</v>
      </c>
      <c r="C33924" s="489" t="s">
        <v>161</v>
      </c>
      <c r="D33924" s="489" t="s">
        <v>8398</v>
      </c>
    </row>
    <row r="33925" spans="1:4">
      <c r="A33925" s="489" t="str">
        <f t="shared" si="530"/>
        <v>2372003513地域密着型通所介護</v>
      </c>
      <c r="B33925" s="489">
        <v>2372003513</v>
      </c>
      <c r="C33925" s="489" t="s">
        <v>161</v>
      </c>
      <c r="D33925" s="489" t="s">
        <v>8398</v>
      </c>
    </row>
    <row r="33926" spans="1:4">
      <c r="A33926" s="489" t="str">
        <f t="shared" si="530"/>
        <v>2372003521地域密着型通所介護</v>
      </c>
      <c r="B33926" s="489">
        <v>2372003521</v>
      </c>
      <c r="C33926" s="489" t="s">
        <v>161</v>
      </c>
      <c r="D33926" s="489" t="s">
        <v>8399</v>
      </c>
    </row>
    <row r="33927" spans="1:4">
      <c r="A33927" s="489" t="str">
        <f t="shared" si="530"/>
        <v>2372003521通所型サービス（独自）</v>
      </c>
      <c r="B33927" s="489">
        <v>2372003521</v>
      </c>
      <c r="C33927" s="489" t="s">
        <v>2570</v>
      </c>
      <c r="D33927" s="489" t="s">
        <v>8399</v>
      </c>
    </row>
    <row r="33928" spans="1:4">
      <c r="A33928" s="489" t="str">
        <f t="shared" si="530"/>
        <v>2372003554地域密着型通所介護</v>
      </c>
      <c r="B33928" s="489">
        <v>2372003554</v>
      </c>
      <c r="C33928" s="489" t="s">
        <v>161</v>
      </c>
      <c r="D33928" s="489" t="s">
        <v>8400</v>
      </c>
    </row>
    <row r="33929" spans="1:4">
      <c r="A33929" s="489" t="str">
        <f t="shared" si="530"/>
        <v>2372003554通所型サービス（独自）</v>
      </c>
      <c r="B33929" s="489">
        <v>2372003554</v>
      </c>
      <c r="C33929" s="489" t="s">
        <v>2570</v>
      </c>
      <c r="D33929" s="489" t="s">
        <v>8400</v>
      </c>
    </row>
    <row r="33930" spans="1:4">
      <c r="A33930" s="489" t="str">
        <f t="shared" si="530"/>
        <v>2372003570地域密着型通所介護</v>
      </c>
      <c r="B33930" s="489">
        <v>2372003570</v>
      </c>
      <c r="C33930" s="489" t="s">
        <v>161</v>
      </c>
      <c r="D33930" s="489" t="s">
        <v>8401</v>
      </c>
    </row>
    <row r="33931" spans="1:4">
      <c r="A33931" s="489" t="str">
        <f t="shared" si="530"/>
        <v>2372003570地域密着型通所介護</v>
      </c>
      <c r="B33931" s="489">
        <v>2372003570</v>
      </c>
      <c r="C33931" s="489" t="s">
        <v>161</v>
      </c>
      <c r="D33931" s="489" t="s">
        <v>8401</v>
      </c>
    </row>
    <row r="33932" spans="1:4">
      <c r="A33932" s="489" t="str">
        <f t="shared" si="530"/>
        <v>2372003570通所型サービス（独自）</v>
      </c>
      <c r="B33932" s="489">
        <v>2372003570</v>
      </c>
      <c r="C33932" s="489" t="s">
        <v>2570</v>
      </c>
      <c r="D33932" s="489" t="s">
        <v>8401</v>
      </c>
    </row>
    <row r="33933" spans="1:4">
      <c r="A33933" s="489" t="str">
        <f t="shared" si="530"/>
        <v>2372003588介護予防訪問リハビリテーション</v>
      </c>
      <c r="B33933" s="489">
        <v>2372003588</v>
      </c>
      <c r="C33933" s="489" t="s">
        <v>2108</v>
      </c>
      <c r="D33933" s="489" t="s">
        <v>8402</v>
      </c>
    </row>
    <row r="33934" spans="1:4">
      <c r="A33934" s="489" t="str">
        <f t="shared" si="530"/>
        <v>2372003588訪問リハビリテーション</v>
      </c>
      <c r="B33934" s="489">
        <v>2372003588</v>
      </c>
      <c r="C33934" s="489" t="s">
        <v>2104</v>
      </c>
      <c r="D33934" s="489" t="s">
        <v>8402</v>
      </c>
    </row>
    <row r="33935" spans="1:4">
      <c r="A33935" s="489" t="str">
        <f t="shared" si="530"/>
        <v>2372003588訪問リハビリテーション</v>
      </c>
      <c r="B33935" s="489">
        <v>2372003588</v>
      </c>
      <c r="C33935" s="489" t="s">
        <v>2104</v>
      </c>
      <c r="D33935" s="489" t="s">
        <v>8402</v>
      </c>
    </row>
    <row r="33936" spans="1:4">
      <c r="A33936" s="489" t="str">
        <f t="shared" si="530"/>
        <v>2372003596地域密着型通所介護</v>
      </c>
      <c r="B33936" s="489">
        <v>2372003596</v>
      </c>
      <c r="C33936" s="489" t="s">
        <v>161</v>
      </c>
      <c r="D33936" s="489" t="s">
        <v>8403</v>
      </c>
    </row>
    <row r="33937" spans="1:4">
      <c r="A33937" s="489" t="str">
        <f t="shared" si="530"/>
        <v>2372003596地域密着型通所介護</v>
      </c>
      <c r="B33937" s="489">
        <v>2372003596</v>
      </c>
      <c r="C33937" s="489" t="s">
        <v>161</v>
      </c>
      <c r="D33937" s="489" t="s">
        <v>8403</v>
      </c>
    </row>
    <row r="33938" spans="1:4">
      <c r="A33938" s="489" t="str">
        <f t="shared" si="530"/>
        <v>2372003596通所型サービス（独自）</v>
      </c>
      <c r="B33938" s="489">
        <v>2372003596</v>
      </c>
      <c r="C33938" s="489" t="s">
        <v>2570</v>
      </c>
      <c r="D33938" s="489" t="s">
        <v>8403</v>
      </c>
    </row>
    <row r="33939" spans="1:4">
      <c r="A33939" s="489" t="str">
        <f t="shared" si="530"/>
        <v>2372003596通所型サービス（独自）</v>
      </c>
      <c r="B33939" s="489">
        <v>2372003596</v>
      </c>
      <c r="C33939" s="489" t="s">
        <v>2570</v>
      </c>
      <c r="D33939" s="489" t="s">
        <v>8403</v>
      </c>
    </row>
    <row r="33940" spans="1:4">
      <c r="A33940" s="489" t="str">
        <f t="shared" si="530"/>
        <v>2372003612訪問型サービス（独自）</v>
      </c>
      <c r="B33940" s="489">
        <v>2372003612</v>
      </c>
      <c r="C33940" s="489" t="s">
        <v>2571</v>
      </c>
      <c r="D33940" s="489" t="s">
        <v>8404</v>
      </c>
    </row>
    <row r="33941" spans="1:4">
      <c r="A33941" s="489" t="str">
        <f t="shared" si="530"/>
        <v>2372003620地域密着型通所介護</v>
      </c>
      <c r="B33941" s="489">
        <v>2372003620</v>
      </c>
      <c r="C33941" s="489" t="s">
        <v>161</v>
      </c>
      <c r="D33941" s="489" t="s">
        <v>8405</v>
      </c>
    </row>
    <row r="33942" spans="1:4">
      <c r="A33942" s="489" t="str">
        <f t="shared" si="530"/>
        <v>2372003620地域密着型通所介護</v>
      </c>
      <c r="B33942" s="489">
        <v>2372003620</v>
      </c>
      <c r="C33942" s="489" t="s">
        <v>161</v>
      </c>
      <c r="D33942" s="489" t="s">
        <v>8405</v>
      </c>
    </row>
    <row r="33943" spans="1:4">
      <c r="A33943" s="489" t="str">
        <f t="shared" si="530"/>
        <v>2372003620通所型サービス（独自）</v>
      </c>
      <c r="B33943" s="489">
        <v>2372003620</v>
      </c>
      <c r="C33943" s="489" t="s">
        <v>2570</v>
      </c>
      <c r="D33943" s="489" t="s">
        <v>8405</v>
      </c>
    </row>
    <row r="33944" spans="1:4">
      <c r="A33944" s="489" t="str">
        <f t="shared" si="530"/>
        <v>2372003620通所型サービス（独自）</v>
      </c>
      <c r="B33944" s="489">
        <v>2372003620</v>
      </c>
      <c r="C33944" s="489" t="s">
        <v>2570</v>
      </c>
      <c r="D33944" s="489" t="s">
        <v>8405</v>
      </c>
    </row>
    <row r="33945" spans="1:4">
      <c r="A33945" s="489" t="str">
        <f t="shared" si="530"/>
        <v>2372003653地域密着型通所介護</v>
      </c>
      <c r="B33945" s="489">
        <v>2372003653</v>
      </c>
      <c r="C33945" s="489" t="s">
        <v>161</v>
      </c>
      <c r="D33945" s="489" t="s">
        <v>8406</v>
      </c>
    </row>
    <row r="33946" spans="1:4">
      <c r="A33946" s="489" t="str">
        <f t="shared" si="530"/>
        <v>2372003653通所型サービス（独自）</v>
      </c>
      <c r="B33946" s="489">
        <v>2372003653</v>
      </c>
      <c r="C33946" s="489" t="s">
        <v>2570</v>
      </c>
      <c r="D33946" s="489" t="s">
        <v>8406</v>
      </c>
    </row>
    <row r="33947" spans="1:4">
      <c r="A33947" s="489" t="str">
        <f t="shared" si="530"/>
        <v>2372003661居宅介護支援</v>
      </c>
      <c r="B33947" s="489">
        <v>2372003661</v>
      </c>
      <c r="C33947" s="489" t="s">
        <v>2519</v>
      </c>
      <c r="D33947" s="489" t="s">
        <v>8407</v>
      </c>
    </row>
    <row r="33948" spans="1:4">
      <c r="A33948" s="489" t="str">
        <f t="shared" si="530"/>
        <v>2372003679地域密着型通所介護</v>
      </c>
      <c r="B33948" s="489">
        <v>2372003679</v>
      </c>
      <c r="C33948" s="489" t="s">
        <v>161</v>
      </c>
      <c r="D33948" s="489" t="s">
        <v>8408</v>
      </c>
    </row>
    <row r="33949" spans="1:4">
      <c r="A33949" s="489" t="str">
        <f t="shared" si="530"/>
        <v>2372003679通所型サービス（独自）</v>
      </c>
      <c r="B33949" s="489">
        <v>2372003679</v>
      </c>
      <c r="C33949" s="489" t="s">
        <v>2570</v>
      </c>
      <c r="D33949" s="489" t="s">
        <v>8408</v>
      </c>
    </row>
    <row r="33950" spans="1:4">
      <c r="A33950" s="489" t="str">
        <f t="shared" si="530"/>
        <v>2372003679通所型サービス（独自／定率）</v>
      </c>
      <c r="B33950" s="489">
        <v>2372003679</v>
      </c>
      <c r="C33950" s="489" t="s">
        <v>2567</v>
      </c>
      <c r="D33950" s="489" t="s">
        <v>8408</v>
      </c>
    </row>
    <row r="33951" spans="1:4">
      <c r="A33951" s="489" t="str">
        <f t="shared" si="530"/>
        <v>2372003703地域密着型通所介護</v>
      </c>
      <c r="B33951" s="489">
        <v>2372003703</v>
      </c>
      <c r="C33951" s="489" t="s">
        <v>161</v>
      </c>
      <c r="D33951" s="489" t="s">
        <v>8409</v>
      </c>
    </row>
    <row r="33952" spans="1:4">
      <c r="A33952" s="489" t="str">
        <f t="shared" si="530"/>
        <v>2372003703通所型サービス（独自）</v>
      </c>
      <c r="B33952" s="489">
        <v>2372003703</v>
      </c>
      <c r="C33952" s="489" t="s">
        <v>2570</v>
      </c>
      <c r="D33952" s="489" t="s">
        <v>8409</v>
      </c>
    </row>
    <row r="33953" spans="1:4">
      <c r="A33953" s="489" t="str">
        <f t="shared" si="530"/>
        <v>2372003711地域密着型通所介護</v>
      </c>
      <c r="B33953" s="489">
        <v>2372003711</v>
      </c>
      <c r="C33953" s="489" t="s">
        <v>161</v>
      </c>
      <c r="D33953" s="489" t="s">
        <v>8410</v>
      </c>
    </row>
    <row r="33954" spans="1:4">
      <c r="A33954" s="489" t="str">
        <f t="shared" si="530"/>
        <v>2372003711地域密着型通所介護</v>
      </c>
      <c r="B33954" s="489">
        <v>2372003711</v>
      </c>
      <c r="C33954" s="489" t="s">
        <v>161</v>
      </c>
      <c r="D33954" s="489" t="s">
        <v>8410</v>
      </c>
    </row>
    <row r="33955" spans="1:4">
      <c r="A33955" s="489" t="str">
        <f t="shared" si="530"/>
        <v>2372003711通所型サービス（独自）</v>
      </c>
      <c r="B33955" s="489">
        <v>2372003711</v>
      </c>
      <c r="C33955" s="489" t="s">
        <v>2570</v>
      </c>
      <c r="D33955" s="489" t="s">
        <v>8410</v>
      </c>
    </row>
    <row r="33956" spans="1:4">
      <c r="A33956" s="489" t="str">
        <f t="shared" si="530"/>
        <v>2372003711通所型サービス（独自）</v>
      </c>
      <c r="B33956" s="489">
        <v>2372003711</v>
      </c>
      <c r="C33956" s="489" t="s">
        <v>2570</v>
      </c>
      <c r="D33956" s="489" t="s">
        <v>8410</v>
      </c>
    </row>
    <row r="33957" spans="1:4">
      <c r="A33957" s="489" t="str">
        <f t="shared" si="530"/>
        <v>2372003729訪問型サービス（独自）</v>
      </c>
      <c r="B33957" s="489">
        <v>2372003729</v>
      </c>
      <c r="C33957" s="489" t="s">
        <v>2571</v>
      </c>
      <c r="D33957" s="489" t="s">
        <v>8411</v>
      </c>
    </row>
    <row r="33958" spans="1:4">
      <c r="A33958" s="489" t="str">
        <f t="shared" si="530"/>
        <v>2372003729訪問型サービス（独自／定率）</v>
      </c>
      <c r="B33958" s="489">
        <v>2372003729</v>
      </c>
      <c r="C33958" s="489" t="s">
        <v>2568</v>
      </c>
      <c r="D33958" s="489" t="s">
        <v>8411</v>
      </c>
    </row>
    <row r="33959" spans="1:4">
      <c r="A33959" s="489" t="str">
        <f t="shared" si="530"/>
        <v>2372003745地域密着型通所介護</v>
      </c>
      <c r="B33959" s="489">
        <v>2372003745</v>
      </c>
      <c r="C33959" s="489" t="s">
        <v>161</v>
      </c>
      <c r="D33959" s="489" t="s">
        <v>8412</v>
      </c>
    </row>
    <row r="33960" spans="1:4">
      <c r="A33960" s="489" t="str">
        <f t="shared" si="530"/>
        <v>2372003745地域密着型通所介護</v>
      </c>
      <c r="B33960" s="489">
        <v>2372003745</v>
      </c>
      <c r="C33960" s="489" t="s">
        <v>161</v>
      </c>
      <c r="D33960" s="489" t="s">
        <v>8412</v>
      </c>
    </row>
    <row r="33961" spans="1:4">
      <c r="A33961" s="489" t="str">
        <f t="shared" si="530"/>
        <v>2372003745通所型サービス（独自）</v>
      </c>
      <c r="B33961" s="489">
        <v>2372003745</v>
      </c>
      <c r="C33961" s="489" t="s">
        <v>2570</v>
      </c>
      <c r="D33961" s="489" t="s">
        <v>8412</v>
      </c>
    </row>
    <row r="33962" spans="1:4">
      <c r="A33962" s="489" t="str">
        <f t="shared" si="530"/>
        <v>2372003752介護予防支援</v>
      </c>
      <c r="B33962" s="489">
        <v>2372003752</v>
      </c>
      <c r="C33962" s="489" t="s">
        <v>2520</v>
      </c>
      <c r="D33962" s="489" t="s">
        <v>8413</v>
      </c>
    </row>
    <row r="33963" spans="1:4">
      <c r="A33963" s="489" t="str">
        <f t="shared" si="530"/>
        <v>2372003752居宅介護支援</v>
      </c>
      <c r="B33963" s="489">
        <v>2372003752</v>
      </c>
      <c r="C33963" s="489" t="s">
        <v>2519</v>
      </c>
      <c r="D33963" s="489" t="s">
        <v>8413</v>
      </c>
    </row>
    <row r="33964" spans="1:4">
      <c r="A33964" s="489" t="str">
        <f t="shared" si="530"/>
        <v>2372003760訪問型サービス（独自）</v>
      </c>
      <c r="B33964" s="489">
        <v>2372003760</v>
      </c>
      <c r="C33964" s="489" t="s">
        <v>2571</v>
      </c>
      <c r="D33964" s="489" t="s">
        <v>8414</v>
      </c>
    </row>
    <row r="33965" spans="1:4">
      <c r="A33965" s="489" t="str">
        <f t="shared" si="530"/>
        <v>2372003786介護予防短期入所生活介護</v>
      </c>
      <c r="B33965" s="489">
        <v>2372003786</v>
      </c>
      <c r="C33965" s="489" t="s">
        <v>2093</v>
      </c>
      <c r="D33965" s="489" t="s">
        <v>8415</v>
      </c>
    </row>
    <row r="33966" spans="1:4">
      <c r="A33966" s="489" t="str">
        <f t="shared" si="530"/>
        <v>2372003786短期入所生活介護</v>
      </c>
      <c r="B33966" s="489">
        <v>2372003786</v>
      </c>
      <c r="C33966" s="489" t="s">
        <v>2092</v>
      </c>
      <c r="D33966" s="489" t="s">
        <v>8415</v>
      </c>
    </row>
    <row r="33967" spans="1:4">
      <c r="A33967" s="489" t="str">
        <f t="shared" si="530"/>
        <v>2372003794居宅介護支援</v>
      </c>
      <c r="B33967" s="489">
        <v>2372003794</v>
      </c>
      <c r="C33967" s="489" t="s">
        <v>2519</v>
      </c>
      <c r="D33967" s="489" t="s">
        <v>8416</v>
      </c>
    </row>
    <row r="33968" spans="1:4">
      <c r="A33968" s="489" t="str">
        <f t="shared" si="530"/>
        <v>2372003802地域密着型通所介護</v>
      </c>
      <c r="B33968" s="489">
        <v>2372003802</v>
      </c>
      <c r="C33968" s="489" t="s">
        <v>161</v>
      </c>
      <c r="D33968" s="489" t="s">
        <v>8417</v>
      </c>
    </row>
    <row r="33969" spans="1:4">
      <c r="A33969" s="489" t="str">
        <f t="shared" si="530"/>
        <v>2372003828地域密着型通所介護</v>
      </c>
      <c r="B33969" s="489">
        <v>2372003828</v>
      </c>
      <c r="C33969" s="489" t="s">
        <v>161</v>
      </c>
      <c r="D33969" s="489" t="s">
        <v>8418</v>
      </c>
    </row>
    <row r="33970" spans="1:4">
      <c r="A33970" s="489" t="str">
        <f t="shared" si="530"/>
        <v>2372003828通所型サービス（独自）</v>
      </c>
      <c r="B33970" s="489">
        <v>2372003828</v>
      </c>
      <c r="C33970" s="489" t="s">
        <v>2570</v>
      </c>
      <c r="D33970" s="489" t="s">
        <v>8418</v>
      </c>
    </row>
    <row r="33971" spans="1:4">
      <c r="A33971" s="489" t="str">
        <f t="shared" si="530"/>
        <v>2372003828地域密着型通所介護</v>
      </c>
      <c r="B33971" s="489">
        <v>2372003828</v>
      </c>
      <c r="C33971" s="489" t="s">
        <v>161</v>
      </c>
      <c r="D33971" s="489" t="s">
        <v>19457</v>
      </c>
    </row>
    <row r="33972" spans="1:4">
      <c r="A33972" s="489" t="str">
        <f t="shared" si="530"/>
        <v>2372003828通所型サービス（独自）</v>
      </c>
      <c r="B33972" s="489">
        <v>2372003828</v>
      </c>
      <c r="C33972" s="489" t="s">
        <v>2570</v>
      </c>
      <c r="D33972" s="489" t="s">
        <v>19457</v>
      </c>
    </row>
    <row r="33973" spans="1:4">
      <c r="A33973" s="489" t="str">
        <f t="shared" si="530"/>
        <v>2372003836通所介護</v>
      </c>
      <c r="B33973" s="489">
        <v>2372003836</v>
      </c>
      <c r="C33973" s="489" t="s">
        <v>158</v>
      </c>
      <c r="D33973" s="489" t="s">
        <v>8419</v>
      </c>
    </row>
    <row r="33974" spans="1:4">
      <c r="A33974" s="489" t="str">
        <f t="shared" si="530"/>
        <v>2372003844地域密着型通所介護</v>
      </c>
      <c r="B33974" s="489">
        <v>2372003844</v>
      </c>
      <c r="C33974" s="489" t="s">
        <v>161</v>
      </c>
      <c r="D33974" s="489" t="s">
        <v>8420</v>
      </c>
    </row>
    <row r="33975" spans="1:4">
      <c r="A33975" s="489" t="str">
        <f t="shared" si="530"/>
        <v>2372003844地域密着型通所介護</v>
      </c>
      <c r="B33975" s="489">
        <v>2372003844</v>
      </c>
      <c r="C33975" s="489" t="s">
        <v>161</v>
      </c>
      <c r="D33975" s="489" t="s">
        <v>8420</v>
      </c>
    </row>
    <row r="33976" spans="1:4">
      <c r="A33976" s="489" t="str">
        <f t="shared" si="530"/>
        <v>2372003844通所型サービス（独自）</v>
      </c>
      <c r="B33976" s="489">
        <v>2372003844</v>
      </c>
      <c r="C33976" s="489" t="s">
        <v>2570</v>
      </c>
      <c r="D33976" s="489" t="s">
        <v>8420</v>
      </c>
    </row>
    <row r="33977" spans="1:4">
      <c r="A33977" s="489" t="str">
        <f t="shared" si="530"/>
        <v>2372003844通所型サービス（独自）</v>
      </c>
      <c r="B33977" s="489">
        <v>2372003844</v>
      </c>
      <c r="C33977" s="489" t="s">
        <v>2570</v>
      </c>
      <c r="D33977" s="489" t="s">
        <v>8420</v>
      </c>
    </row>
    <row r="33978" spans="1:4">
      <c r="A33978" s="489" t="str">
        <f t="shared" si="530"/>
        <v>2372003851地域密着型通所介護</v>
      </c>
      <c r="B33978" s="489">
        <v>2372003851</v>
      </c>
      <c r="C33978" s="489" t="s">
        <v>161</v>
      </c>
      <c r="D33978" s="489" t="s">
        <v>8421</v>
      </c>
    </row>
    <row r="33979" spans="1:4">
      <c r="A33979" s="489" t="str">
        <f t="shared" si="530"/>
        <v>2372003851地域密着型通所介護</v>
      </c>
      <c r="B33979" s="489">
        <v>2372003851</v>
      </c>
      <c r="C33979" s="489" t="s">
        <v>161</v>
      </c>
      <c r="D33979" s="489" t="s">
        <v>8421</v>
      </c>
    </row>
    <row r="33980" spans="1:4">
      <c r="A33980" s="489" t="str">
        <f t="shared" si="530"/>
        <v>2372003851地域密着型通所介護</v>
      </c>
      <c r="B33980" s="489">
        <v>2372003851</v>
      </c>
      <c r="C33980" s="489" t="s">
        <v>161</v>
      </c>
      <c r="D33980" s="489" t="s">
        <v>8421</v>
      </c>
    </row>
    <row r="33981" spans="1:4">
      <c r="A33981" s="489" t="str">
        <f t="shared" si="530"/>
        <v>2372003851地域密着型通所介護</v>
      </c>
      <c r="B33981" s="489">
        <v>2372003851</v>
      </c>
      <c r="C33981" s="489" t="s">
        <v>161</v>
      </c>
      <c r="D33981" s="489" t="s">
        <v>8421</v>
      </c>
    </row>
    <row r="33982" spans="1:4">
      <c r="A33982" s="489" t="str">
        <f t="shared" si="530"/>
        <v>2372003851通所型サービス（独自）</v>
      </c>
      <c r="B33982" s="489">
        <v>2372003851</v>
      </c>
      <c r="C33982" s="489" t="s">
        <v>2570</v>
      </c>
      <c r="D33982" s="489" t="s">
        <v>8421</v>
      </c>
    </row>
    <row r="33983" spans="1:4">
      <c r="A33983" s="489" t="str">
        <f t="shared" si="530"/>
        <v>2372003851通所型サービス（独自）</v>
      </c>
      <c r="B33983" s="489">
        <v>2372003851</v>
      </c>
      <c r="C33983" s="489" t="s">
        <v>2570</v>
      </c>
      <c r="D33983" s="489" t="s">
        <v>8421</v>
      </c>
    </row>
    <row r="33984" spans="1:4">
      <c r="A33984" s="489" t="str">
        <f t="shared" si="530"/>
        <v>2372003869地域密着型通所介護</v>
      </c>
      <c r="B33984" s="489">
        <v>2372003869</v>
      </c>
      <c r="C33984" s="489" t="s">
        <v>161</v>
      </c>
      <c r="D33984" s="489" t="s">
        <v>8422</v>
      </c>
    </row>
    <row r="33985" spans="1:4">
      <c r="A33985" s="489" t="str">
        <f t="shared" si="530"/>
        <v>2372003869地域密着型通所介護</v>
      </c>
      <c r="B33985" s="489">
        <v>2372003869</v>
      </c>
      <c r="C33985" s="489" t="s">
        <v>161</v>
      </c>
      <c r="D33985" s="489" t="s">
        <v>8422</v>
      </c>
    </row>
    <row r="33986" spans="1:4">
      <c r="A33986" s="489" t="str">
        <f t="shared" ref="A33986:A34049" si="531">B33986&amp;C33986</f>
        <v>2372003869通所型サービス（独自）</v>
      </c>
      <c r="B33986" s="489">
        <v>2372003869</v>
      </c>
      <c r="C33986" s="489" t="s">
        <v>2570</v>
      </c>
      <c r="D33986" s="489" t="s">
        <v>8422</v>
      </c>
    </row>
    <row r="33987" spans="1:4">
      <c r="A33987" s="489" t="str">
        <f t="shared" si="531"/>
        <v>2372003869通所型サービス（独自）</v>
      </c>
      <c r="B33987" s="489">
        <v>2372003869</v>
      </c>
      <c r="C33987" s="489" t="s">
        <v>2570</v>
      </c>
      <c r="D33987" s="489" t="s">
        <v>8422</v>
      </c>
    </row>
    <row r="33988" spans="1:4">
      <c r="A33988" s="489" t="str">
        <f t="shared" si="531"/>
        <v>2372003885訪問介護</v>
      </c>
      <c r="B33988" s="489">
        <v>2372003885</v>
      </c>
      <c r="C33988" s="489" t="s">
        <v>140</v>
      </c>
      <c r="D33988" s="489" t="s">
        <v>8423</v>
      </c>
    </row>
    <row r="33989" spans="1:4">
      <c r="A33989" s="489" t="str">
        <f t="shared" si="531"/>
        <v>2372003885訪問介護</v>
      </c>
      <c r="B33989" s="489">
        <v>2372003885</v>
      </c>
      <c r="C33989" s="489" t="s">
        <v>140</v>
      </c>
      <c r="D33989" s="489" t="s">
        <v>8423</v>
      </c>
    </row>
    <row r="33990" spans="1:4">
      <c r="A33990" s="489" t="str">
        <f t="shared" si="531"/>
        <v>2372003885訪問型サービス（独自）</v>
      </c>
      <c r="B33990" s="489">
        <v>2372003885</v>
      </c>
      <c r="C33990" s="489" t="s">
        <v>2571</v>
      </c>
      <c r="D33990" s="489" t="s">
        <v>8423</v>
      </c>
    </row>
    <row r="33991" spans="1:4">
      <c r="A33991" s="489" t="str">
        <f t="shared" si="531"/>
        <v>2372003885訪問型サービス（独自）</v>
      </c>
      <c r="B33991" s="489">
        <v>2372003885</v>
      </c>
      <c r="C33991" s="489" t="s">
        <v>2571</v>
      </c>
      <c r="D33991" s="489" t="s">
        <v>8423</v>
      </c>
    </row>
    <row r="33992" spans="1:4">
      <c r="A33992" s="489" t="str">
        <f t="shared" si="531"/>
        <v>2372003893通所型サービス（独自）</v>
      </c>
      <c r="B33992" s="489">
        <v>2372003893</v>
      </c>
      <c r="C33992" s="489" t="s">
        <v>2570</v>
      </c>
      <c r="D33992" s="489" t="s">
        <v>8424</v>
      </c>
    </row>
    <row r="33993" spans="1:4">
      <c r="A33993" s="489" t="str">
        <f t="shared" si="531"/>
        <v>2372003901訪問介護</v>
      </c>
      <c r="B33993" s="489">
        <v>2372003901</v>
      </c>
      <c r="C33993" s="489" t="s">
        <v>140</v>
      </c>
      <c r="D33993" s="489" t="s">
        <v>8425</v>
      </c>
    </row>
    <row r="33994" spans="1:4">
      <c r="A33994" s="489" t="str">
        <f t="shared" si="531"/>
        <v>2372003901訪問介護</v>
      </c>
      <c r="B33994" s="489">
        <v>2372003901</v>
      </c>
      <c r="C33994" s="489" t="s">
        <v>140</v>
      </c>
      <c r="D33994" s="489" t="s">
        <v>8425</v>
      </c>
    </row>
    <row r="33995" spans="1:4">
      <c r="A33995" s="489" t="str">
        <f t="shared" si="531"/>
        <v>2372003901訪問型サービス（独自）</v>
      </c>
      <c r="B33995" s="489">
        <v>2372003901</v>
      </c>
      <c r="C33995" s="489" t="s">
        <v>2571</v>
      </c>
      <c r="D33995" s="489" t="s">
        <v>8425</v>
      </c>
    </row>
    <row r="33996" spans="1:4">
      <c r="A33996" s="489" t="str">
        <f t="shared" si="531"/>
        <v>2372003901訪問型サービス（独自）</v>
      </c>
      <c r="B33996" s="489">
        <v>2372003901</v>
      </c>
      <c r="C33996" s="489" t="s">
        <v>2571</v>
      </c>
      <c r="D33996" s="489" t="s">
        <v>8425</v>
      </c>
    </row>
    <row r="33997" spans="1:4">
      <c r="A33997" s="489" t="str">
        <f t="shared" si="531"/>
        <v>2372003919居宅介護支援</v>
      </c>
      <c r="B33997" s="489">
        <v>2372003919</v>
      </c>
      <c r="C33997" s="489" t="s">
        <v>2519</v>
      </c>
      <c r="D33997" s="489" t="s">
        <v>8426</v>
      </c>
    </row>
    <row r="33998" spans="1:4">
      <c r="A33998" s="489" t="str">
        <f t="shared" si="531"/>
        <v>2372003935居宅介護支援</v>
      </c>
      <c r="B33998" s="489">
        <v>2372003935</v>
      </c>
      <c r="C33998" s="489" t="s">
        <v>2519</v>
      </c>
      <c r="D33998" s="489" t="s">
        <v>8427</v>
      </c>
    </row>
    <row r="33999" spans="1:4">
      <c r="A33999" s="489" t="str">
        <f t="shared" si="531"/>
        <v>2372003943訪問型サービス（独自）</v>
      </c>
      <c r="B33999" s="489">
        <v>2372003943</v>
      </c>
      <c r="C33999" s="489" t="s">
        <v>2571</v>
      </c>
      <c r="D33999" s="489" t="s">
        <v>8428</v>
      </c>
    </row>
    <row r="34000" spans="1:4">
      <c r="A34000" s="489" t="str">
        <f t="shared" si="531"/>
        <v>2372003976地域密着型通所介護</v>
      </c>
      <c r="B34000" s="489">
        <v>2372003976</v>
      </c>
      <c r="C34000" s="489" t="s">
        <v>161</v>
      </c>
      <c r="D34000" s="489" t="s">
        <v>8429</v>
      </c>
    </row>
    <row r="34001" spans="1:4">
      <c r="A34001" s="489" t="str">
        <f t="shared" si="531"/>
        <v>2372003976地域密着型通所介護</v>
      </c>
      <c r="B34001" s="489">
        <v>2372003976</v>
      </c>
      <c r="C34001" s="489" t="s">
        <v>161</v>
      </c>
      <c r="D34001" s="489" t="s">
        <v>8429</v>
      </c>
    </row>
    <row r="34002" spans="1:4">
      <c r="A34002" s="489" t="str">
        <f t="shared" si="531"/>
        <v>2372003976通所型サービス（独自）</v>
      </c>
      <c r="B34002" s="489">
        <v>2372003976</v>
      </c>
      <c r="C34002" s="489" t="s">
        <v>2570</v>
      </c>
      <c r="D34002" s="489" t="s">
        <v>8429</v>
      </c>
    </row>
    <row r="34003" spans="1:4">
      <c r="A34003" s="489" t="str">
        <f t="shared" si="531"/>
        <v>2372003976通所型サービス（独自）</v>
      </c>
      <c r="B34003" s="489">
        <v>2372003976</v>
      </c>
      <c r="C34003" s="489" t="s">
        <v>2570</v>
      </c>
      <c r="D34003" s="489" t="s">
        <v>8429</v>
      </c>
    </row>
    <row r="34004" spans="1:4">
      <c r="A34004" s="489" t="str">
        <f t="shared" si="531"/>
        <v>2372004008地域密着型通所介護</v>
      </c>
      <c r="B34004" s="489">
        <v>2372004008</v>
      </c>
      <c r="C34004" s="489" t="s">
        <v>161</v>
      </c>
      <c r="D34004" s="489" t="s">
        <v>8430</v>
      </c>
    </row>
    <row r="34005" spans="1:4">
      <c r="A34005" s="489" t="str">
        <f t="shared" si="531"/>
        <v>2372004008地域密着型通所介護</v>
      </c>
      <c r="B34005" s="489">
        <v>2372004008</v>
      </c>
      <c r="C34005" s="489" t="s">
        <v>161</v>
      </c>
      <c r="D34005" s="489" t="s">
        <v>8430</v>
      </c>
    </row>
    <row r="34006" spans="1:4">
      <c r="A34006" s="489" t="str">
        <f t="shared" si="531"/>
        <v>2372004008通所型サービス（独自）</v>
      </c>
      <c r="B34006" s="489">
        <v>2372004008</v>
      </c>
      <c r="C34006" s="489" t="s">
        <v>2570</v>
      </c>
      <c r="D34006" s="489" t="s">
        <v>8430</v>
      </c>
    </row>
    <row r="34007" spans="1:4">
      <c r="A34007" s="489" t="str">
        <f t="shared" si="531"/>
        <v>2372004008通所型サービス（独自）</v>
      </c>
      <c r="B34007" s="489">
        <v>2372004008</v>
      </c>
      <c r="C34007" s="489" t="s">
        <v>2570</v>
      </c>
      <c r="D34007" s="489" t="s">
        <v>8430</v>
      </c>
    </row>
    <row r="34008" spans="1:4">
      <c r="A34008" s="489" t="str">
        <f t="shared" si="531"/>
        <v>2372004008通所型サービス（独自／定率）</v>
      </c>
      <c r="B34008" s="489">
        <v>2372004008</v>
      </c>
      <c r="C34008" s="489" t="s">
        <v>2567</v>
      </c>
      <c r="D34008" s="489" t="s">
        <v>8430</v>
      </c>
    </row>
    <row r="34009" spans="1:4">
      <c r="A34009" s="489" t="str">
        <f t="shared" si="531"/>
        <v>2372004008通所型サービス（独自／定率）</v>
      </c>
      <c r="B34009" s="489">
        <v>2372004008</v>
      </c>
      <c r="C34009" s="489" t="s">
        <v>2567</v>
      </c>
      <c r="D34009" s="489" t="s">
        <v>8430</v>
      </c>
    </row>
    <row r="34010" spans="1:4">
      <c r="A34010" s="489" t="str">
        <f t="shared" si="531"/>
        <v>2372004024訪問型サービス（独自）</v>
      </c>
      <c r="B34010" s="489">
        <v>2372004024</v>
      </c>
      <c r="C34010" s="489" t="s">
        <v>2571</v>
      </c>
      <c r="D34010" s="489" t="s">
        <v>8431</v>
      </c>
    </row>
    <row r="34011" spans="1:4">
      <c r="A34011" s="489" t="str">
        <f t="shared" si="531"/>
        <v>2372004024訪問型サービス（独自／定率）</v>
      </c>
      <c r="B34011" s="489">
        <v>2372004024</v>
      </c>
      <c r="C34011" s="489" t="s">
        <v>2568</v>
      </c>
      <c r="D34011" s="489" t="s">
        <v>8431</v>
      </c>
    </row>
    <row r="34012" spans="1:4">
      <c r="A34012" s="489" t="str">
        <f t="shared" si="531"/>
        <v>2372004032地域密着型通所介護</v>
      </c>
      <c r="B34012" s="489">
        <v>2372004032</v>
      </c>
      <c r="C34012" s="489" t="s">
        <v>161</v>
      </c>
      <c r="D34012" s="489" t="s">
        <v>8432</v>
      </c>
    </row>
    <row r="34013" spans="1:4">
      <c r="A34013" s="489" t="str">
        <f t="shared" si="531"/>
        <v>2372004040訪問型サービス（独自）</v>
      </c>
      <c r="B34013" s="489">
        <v>2372004040</v>
      </c>
      <c r="C34013" s="489" t="s">
        <v>2571</v>
      </c>
      <c r="D34013" s="489" t="s">
        <v>8433</v>
      </c>
    </row>
    <row r="34014" spans="1:4">
      <c r="A34014" s="489" t="str">
        <f t="shared" si="531"/>
        <v>2372004040訪問型サービス（独自／定率）</v>
      </c>
      <c r="B34014" s="489">
        <v>2372004040</v>
      </c>
      <c r="C34014" s="489" t="s">
        <v>2568</v>
      </c>
      <c r="D34014" s="489" t="s">
        <v>8433</v>
      </c>
    </row>
    <row r="34015" spans="1:4">
      <c r="A34015" s="489" t="str">
        <f t="shared" si="531"/>
        <v>2372004040訪問介護</v>
      </c>
      <c r="B34015" s="489">
        <v>2372004040</v>
      </c>
      <c r="C34015" s="489" t="s">
        <v>140</v>
      </c>
      <c r="D34015" s="489" t="s">
        <v>8434</v>
      </c>
    </row>
    <row r="34016" spans="1:4">
      <c r="A34016" s="489" t="str">
        <f t="shared" si="531"/>
        <v>2372004040訪問介護</v>
      </c>
      <c r="B34016" s="489">
        <v>2372004040</v>
      </c>
      <c r="C34016" s="489" t="s">
        <v>140</v>
      </c>
      <c r="D34016" s="489" t="s">
        <v>8434</v>
      </c>
    </row>
    <row r="34017" spans="1:4">
      <c r="A34017" s="489" t="str">
        <f t="shared" si="531"/>
        <v>2372004040訪問型サービス（独自）</v>
      </c>
      <c r="B34017" s="489">
        <v>2372004040</v>
      </c>
      <c r="C34017" s="489" t="s">
        <v>2571</v>
      </c>
      <c r="D34017" s="489" t="s">
        <v>8434</v>
      </c>
    </row>
    <row r="34018" spans="1:4">
      <c r="A34018" s="489" t="str">
        <f t="shared" si="531"/>
        <v>2372004040訪問型サービス（独自／定率）</v>
      </c>
      <c r="B34018" s="489">
        <v>2372004040</v>
      </c>
      <c r="C34018" s="489" t="s">
        <v>2568</v>
      </c>
      <c r="D34018" s="489" t="s">
        <v>8434</v>
      </c>
    </row>
    <row r="34019" spans="1:4">
      <c r="A34019" s="489" t="str">
        <f t="shared" si="531"/>
        <v>2372004057地域密着型通所介護</v>
      </c>
      <c r="B34019" s="489">
        <v>2372004057</v>
      </c>
      <c r="C34019" s="489" t="s">
        <v>161</v>
      </c>
      <c r="D34019" s="489" t="s">
        <v>8435</v>
      </c>
    </row>
    <row r="34020" spans="1:4">
      <c r="A34020" s="489" t="str">
        <f t="shared" si="531"/>
        <v>2372004057地域密着型通所介護</v>
      </c>
      <c r="B34020" s="489">
        <v>2372004057</v>
      </c>
      <c r="C34020" s="489" t="s">
        <v>161</v>
      </c>
      <c r="D34020" s="489" t="s">
        <v>8435</v>
      </c>
    </row>
    <row r="34021" spans="1:4">
      <c r="A34021" s="489" t="str">
        <f t="shared" si="531"/>
        <v>2372004057通所型サービス（独自）</v>
      </c>
      <c r="B34021" s="489">
        <v>2372004057</v>
      </c>
      <c r="C34021" s="489" t="s">
        <v>2570</v>
      </c>
      <c r="D34021" s="489" t="s">
        <v>8435</v>
      </c>
    </row>
    <row r="34022" spans="1:4">
      <c r="A34022" s="489" t="str">
        <f t="shared" si="531"/>
        <v>2372004057通所型サービス（独自）</v>
      </c>
      <c r="B34022" s="489">
        <v>2372004057</v>
      </c>
      <c r="C34022" s="489" t="s">
        <v>2570</v>
      </c>
      <c r="D34022" s="489" t="s">
        <v>8435</v>
      </c>
    </row>
    <row r="34023" spans="1:4">
      <c r="A34023" s="489" t="str">
        <f t="shared" si="531"/>
        <v>2372004065通所介護</v>
      </c>
      <c r="B34023" s="489">
        <v>2372004065</v>
      </c>
      <c r="C34023" s="489" t="s">
        <v>158</v>
      </c>
      <c r="D34023" s="489" t="s">
        <v>8436</v>
      </c>
    </row>
    <row r="34024" spans="1:4">
      <c r="A34024" s="489" t="str">
        <f t="shared" si="531"/>
        <v>2372004065通所型サービス（独自）</v>
      </c>
      <c r="B34024" s="489">
        <v>2372004065</v>
      </c>
      <c r="C34024" s="489" t="s">
        <v>2570</v>
      </c>
      <c r="D34024" s="489" t="s">
        <v>8436</v>
      </c>
    </row>
    <row r="34025" spans="1:4">
      <c r="A34025" s="489" t="str">
        <f t="shared" si="531"/>
        <v>2372004065通所型サービス（独自）</v>
      </c>
      <c r="B34025" s="489">
        <v>2372004065</v>
      </c>
      <c r="C34025" s="489" t="s">
        <v>2570</v>
      </c>
      <c r="D34025" s="489" t="s">
        <v>8436</v>
      </c>
    </row>
    <row r="34026" spans="1:4">
      <c r="A34026" s="489" t="str">
        <f t="shared" si="531"/>
        <v>2372004065通所型サービス（独自／定率）</v>
      </c>
      <c r="B34026" s="489">
        <v>2372004065</v>
      </c>
      <c r="C34026" s="489" t="s">
        <v>2567</v>
      </c>
      <c r="D34026" s="489" t="s">
        <v>8436</v>
      </c>
    </row>
    <row r="34027" spans="1:4">
      <c r="A34027" s="489" t="str">
        <f t="shared" si="531"/>
        <v>2372004081通所介護</v>
      </c>
      <c r="B34027" s="489">
        <v>2372004081</v>
      </c>
      <c r="C34027" s="489" t="s">
        <v>158</v>
      </c>
      <c r="D34027" s="489" t="s">
        <v>8437</v>
      </c>
    </row>
    <row r="34028" spans="1:4">
      <c r="A34028" s="489" t="str">
        <f t="shared" si="531"/>
        <v>2372004081通所型サービス（独自）</v>
      </c>
      <c r="B34028" s="489">
        <v>2372004081</v>
      </c>
      <c r="C34028" s="489" t="s">
        <v>2570</v>
      </c>
      <c r="D34028" s="489" t="s">
        <v>8437</v>
      </c>
    </row>
    <row r="34029" spans="1:4">
      <c r="A34029" s="489" t="str">
        <f t="shared" si="531"/>
        <v>2372004081通所型サービス（独自）</v>
      </c>
      <c r="B34029" s="489">
        <v>2372004081</v>
      </c>
      <c r="C34029" s="489" t="s">
        <v>2570</v>
      </c>
      <c r="D34029" s="489" t="s">
        <v>8437</v>
      </c>
    </row>
    <row r="34030" spans="1:4">
      <c r="A34030" s="489" t="str">
        <f t="shared" si="531"/>
        <v>2372004123地域密着型通所介護</v>
      </c>
      <c r="B34030" s="489">
        <v>2372004123</v>
      </c>
      <c r="C34030" s="489" t="s">
        <v>161</v>
      </c>
      <c r="D34030" s="489" t="s">
        <v>8438</v>
      </c>
    </row>
    <row r="34031" spans="1:4">
      <c r="A34031" s="489" t="str">
        <f t="shared" si="531"/>
        <v>2372004123通所型サービス（独自）</v>
      </c>
      <c r="B34031" s="489">
        <v>2372004123</v>
      </c>
      <c r="C34031" s="489" t="s">
        <v>2570</v>
      </c>
      <c r="D34031" s="489" t="s">
        <v>8438</v>
      </c>
    </row>
    <row r="34032" spans="1:4">
      <c r="A34032" s="489" t="str">
        <f t="shared" si="531"/>
        <v>2372004149地域密着型通所介護</v>
      </c>
      <c r="B34032" s="489">
        <v>2372004149</v>
      </c>
      <c r="C34032" s="489" t="s">
        <v>161</v>
      </c>
      <c r="D34032" s="489" t="s">
        <v>8439</v>
      </c>
    </row>
    <row r="34033" spans="1:4">
      <c r="A34033" s="489" t="str">
        <f t="shared" si="531"/>
        <v>2372004149通所型サービス（独自）</v>
      </c>
      <c r="B34033" s="489">
        <v>2372004149</v>
      </c>
      <c r="C34033" s="489" t="s">
        <v>2570</v>
      </c>
      <c r="D34033" s="489" t="s">
        <v>8439</v>
      </c>
    </row>
    <row r="34034" spans="1:4">
      <c r="A34034" s="489" t="str">
        <f t="shared" si="531"/>
        <v>2372004156通所介護</v>
      </c>
      <c r="B34034" s="489">
        <v>2372004156</v>
      </c>
      <c r="C34034" s="489" t="s">
        <v>158</v>
      </c>
      <c r="D34034" s="489" t="s">
        <v>8440</v>
      </c>
    </row>
    <row r="34035" spans="1:4">
      <c r="A34035" s="489" t="str">
        <f t="shared" si="531"/>
        <v>2372004156通所型サービス（独自）</v>
      </c>
      <c r="B34035" s="489">
        <v>2372004156</v>
      </c>
      <c r="C34035" s="489" t="s">
        <v>2570</v>
      </c>
      <c r="D34035" s="489" t="s">
        <v>8440</v>
      </c>
    </row>
    <row r="34036" spans="1:4">
      <c r="A34036" s="489" t="str">
        <f t="shared" si="531"/>
        <v>2372004156通所型サービス（独自）</v>
      </c>
      <c r="B34036" s="489">
        <v>2372004156</v>
      </c>
      <c r="C34036" s="489" t="s">
        <v>2570</v>
      </c>
      <c r="D34036" s="489" t="s">
        <v>8440</v>
      </c>
    </row>
    <row r="34037" spans="1:4">
      <c r="A34037" s="489" t="str">
        <f t="shared" si="531"/>
        <v>2372004164居宅介護支援</v>
      </c>
      <c r="B34037" s="489">
        <v>2372004164</v>
      </c>
      <c r="C34037" s="489" t="s">
        <v>2519</v>
      </c>
      <c r="D34037" s="489" t="s">
        <v>8441</v>
      </c>
    </row>
    <row r="34038" spans="1:4">
      <c r="A34038" s="489" t="str">
        <f t="shared" si="531"/>
        <v>2372004206地域密着型通所介護</v>
      </c>
      <c r="B34038" s="489">
        <v>2372004206</v>
      </c>
      <c r="C34038" s="489" t="s">
        <v>161</v>
      </c>
      <c r="D34038" s="489" t="s">
        <v>8442</v>
      </c>
    </row>
    <row r="34039" spans="1:4">
      <c r="A34039" s="489" t="str">
        <f t="shared" si="531"/>
        <v>2372004206通所型サービス（独自）</v>
      </c>
      <c r="B34039" s="489">
        <v>2372004206</v>
      </c>
      <c r="C34039" s="489" t="s">
        <v>2570</v>
      </c>
      <c r="D34039" s="489" t="s">
        <v>8442</v>
      </c>
    </row>
    <row r="34040" spans="1:4">
      <c r="A34040" s="489" t="str">
        <f t="shared" si="531"/>
        <v>2372004214通所介護</v>
      </c>
      <c r="B34040" s="489">
        <v>2372004214</v>
      </c>
      <c r="C34040" s="489" t="s">
        <v>158</v>
      </c>
      <c r="D34040" s="489" t="s">
        <v>8443</v>
      </c>
    </row>
    <row r="34041" spans="1:4">
      <c r="A34041" s="489" t="str">
        <f t="shared" si="531"/>
        <v>2372004214通所介護</v>
      </c>
      <c r="B34041" s="489">
        <v>2372004214</v>
      </c>
      <c r="C34041" s="489" t="s">
        <v>158</v>
      </c>
      <c r="D34041" s="489" t="s">
        <v>8443</v>
      </c>
    </row>
    <row r="34042" spans="1:4">
      <c r="A34042" s="489" t="str">
        <f t="shared" si="531"/>
        <v>2372004214通所型サービス（独自）</v>
      </c>
      <c r="B34042" s="489">
        <v>2372004214</v>
      </c>
      <c r="C34042" s="489" t="s">
        <v>2570</v>
      </c>
      <c r="D34042" s="489" t="s">
        <v>8443</v>
      </c>
    </row>
    <row r="34043" spans="1:4">
      <c r="A34043" s="489" t="str">
        <f t="shared" si="531"/>
        <v>2372004214通所型サービス（独自）</v>
      </c>
      <c r="B34043" s="489">
        <v>2372004214</v>
      </c>
      <c r="C34043" s="489" t="s">
        <v>2570</v>
      </c>
      <c r="D34043" s="489" t="s">
        <v>8443</v>
      </c>
    </row>
    <row r="34044" spans="1:4">
      <c r="A34044" s="489" t="str">
        <f t="shared" si="531"/>
        <v>2372004214通所型サービス（独自／定率）</v>
      </c>
      <c r="B34044" s="489">
        <v>2372004214</v>
      </c>
      <c r="C34044" s="489" t="s">
        <v>2567</v>
      </c>
      <c r="D34044" s="489" t="s">
        <v>8443</v>
      </c>
    </row>
    <row r="34045" spans="1:4">
      <c r="A34045" s="489" t="str">
        <f t="shared" si="531"/>
        <v>2372004230訪問型サービス（独自）</v>
      </c>
      <c r="B34045" s="489">
        <v>2372004230</v>
      </c>
      <c r="C34045" s="489" t="s">
        <v>2571</v>
      </c>
      <c r="D34045" s="489" t="s">
        <v>8444</v>
      </c>
    </row>
    <row r="34046" spans="1:4">
      <c r="A34046" s="489" t="str">
        <f t="shared" si="531"/>
        <v>2372004248介護予防短期入所生活介護</v>
      </c>
      <c r="B34046" s="489">
        <v>2372004248</v>
      </c>
      <c r="C34046" s="489" t="s">
        <v>2093</v>
      </c>
      <c r="D34046" s="489" t="s">
        <v>8445</v>
      </c>
    </row>
    <row r="34047" spans="1:4">
      <c r="A34047" s="489" t="str">
        <f t="shared" si="531"/>
        <v>2372004248短期入所生活介護</v>
      </c>
      <c r="B34047" s="489">
        <v>2372004248</v>
      </c>
      <c r="C34047" s="489" t="s">
        <v>2092</v>
      </c>
      <c r="D34047" s="489" t="s">
        <v>8445</v>
      </c>
    </row>
    <row r="34048" spans="1:4">
      <c r="A34048" s="489" t="str">
        <f t="shared" si="531"/>
        <v>2372004255通所介護</v>
      </c>
      <c r="B34048" s="489">
        <v>2372004255</v>
      </c>
      <c r="C34048" s="489" t="s">
        <v>158</v>
      </c>
      <c r="D34048" s="489" t="s">
        <v>8446</v>
      </c>
    </row>
    <row r="34049" spans="1:4">
      <c r="A34049" s="489" t="str">
        <f t="shared" si="531"/>
        <v>2372004255通所型サービス（独自）</v>
      </c>
      <c r="B34049" s="489">
        <v>2372004255</v>
      </c>
      <c r="C34049" s="489" t="s">
        <v>2570</v>
      </c>
      <c r="D34049" s="489" t="s">
        <v>8446</v>
      </c>
    </row>
    <row r="34050" spans="1:4">
      <c r="A34050" s="489" t="str">
        <f t="shared" ref="A34050:A34113" si="532">B34050&amp;C34050</f>
        <v>2372004255通所型サービス（独自）</v>
      </c>
      <c r="B34050" s="489">
        <v>2372004255</v>
      </c>
      <c r="C34050" s="489" t="s">
        <v>2570</v>
      </c>
      <c r="D34050" s="489" t="s">
        <v>8446</v>
      </c>
    </row>
    <row r="34051" spans="1:4">
      <c r="A34051" s="489" t="str">
        <f t="shared" si="532"/>
        <v>2372004263地域密着型通所介護</v>
      </c>
      <c r="B34051" s="489">
        <v>2372004263</v>
      </c>
      <c r="C34051" s="489" t="s">
        <v>161</v>
      </c>
      <c r="D34051" s="489" t="s">
        <v>8447</v>
      </c>
    </row>
    <row r="34052" spans="1:4">
      <c r="A34052" s="489" t="str">
        <f t="shared" si="532"/>
        <v>2372004263地域密着型通所介護</v>
      </c>
      <c r="B34052" s="489">
        <v>2372004263</v>
      </c>
      <c r="C34052" s="489" t="s">
        <v>161</v>
      </c>
      <c r="D34052" s="489" t="s">
        <v>8447</v>
      </c>
    </row>
    <row r="34053" spans="1:4">
      <c r="A34053" s="489" t="str">
        <f t="shared" si="532"/>
        <v>2372004263通所型サービス（独自）</v>
      </c>
      <c r="B34053" s="489">
        <v>2372004263</v>
      </c>
      <c r="C34053" s="489" t="s">
        <v>2570</v>
      </c>
      <c r="D34053" s="489" t="s">
        <v>8447</v>
      </c>
    </row>
    <row r="34054" spans="1:4">
      <c r="A34054" s="489" t="str">
        <f t="shared" si="532"/>
        <v>2372004263通所型サービス（独自）</v>
      </c>
      <c r="B34054" s="489">
        <v>2372004263</v>
      </c>
      <c r="C34054" s="489" t="s">
        <v>2570</v>
      </c>
      <c r="D34054" s="489" t="s">
        <v>8447</v>
      </c>
    </row>
    <row r="34055" spans="1:4">
      <c r="A34055" s="489" t="str">
        <f t="shared" si="532"/>
        <v>2372004271居宅介護支援</v>
      </c>
      <c r="B34055" s="489">
        <v>2372004271</v>
      </c>
      <c r="C34055" s="489" t="s">
        <v>2519</v>
      </c>
      <c r="D34055" s="489" t="s">
        <v>8448</v>
      </c>
    </row>
    <row r="34056" spans="1:4">
      <c r="A34056" s="489" t="str">
        <f t="shared" si="532"/>
        <v>2372004289通所型サービス（独自）</v>
      </c>
      <c r="B34056" s="489">
        <v>2372004289</v>
      </c>
      <c r="C34056" s="489" t="s">
        <v>2570</v>
      </c>
      <c r="D34056" s="489" t="s">
        <v>8449</v>
      </c>
    </row>
    <row r="34057" spans="1:4">
      <c r="A34057" s="489" t="str">
        <f t="shared" si="532"/>
        <v>2372004289通所型サービス（独自）</v>
      </c>
      <c r="B34057" s="489">
        <v>2372004289</v>
      </c>
      <c r="C34057" s="489" t="s">
        <v>2570</v>
      </c>
      <c r="D34057" s="489" t="s">
        <v>8449</v>
      </c>
    </row>
    <row r="34058" spans="1:4">
      <c r="A34058" s="489" t="str">
        <f t="shared" si="532"/>
        <v>2372004289通所型サービス（独自／定率）</v>
      </c>
      <c r="B34058" s="489">
        <v>2372004289</v>
      </c>
      <c r="C34058" s="489" t="s">
        <v>2567</v>
      </c>
      <c r="D34058" s="489" t="s">
        <v>8449</v>
      </c>
    </row>
    <row r="34059" spans="1:4">
      <c r="A34059" s="489" t="str">
        <f t="shared" si="532"/>
        <v>2372004297通所介護</v>
      </c>
      <c r="B34059" s="489">
        <v>2372004297</v>
      </c>
      <c r="C34059" s="489" t="s">
        <v>158</v>
      </c>
      <c r="D34059" s="489" t="s">
        <v>8450</v>
      </c>
    </row>
    <row r="34060" spans="1:4">
      <c r="A34060" s="489" t="str">
        <f t="shared" si="532"/>
        <v>2372004297通所型サービス（独自）</v>
      </c>
      <c r="B34060" s="489">
        <v>2372004297</v>
      </c>
      <c r="C34060" s="489" t="s">
        <v>2570</v>
      </c>
      <c r="D34060" s="489" t="s">
        <v>8450</v>
      </c>
    </row>
    <row r="34061" spans="1:4">
      <c r="A34061" s="489" t="str">
        <f t="shared" si="532"/>
        <v>2372004297通所型サービス（独自）</v>
      </c>
      <c r="B34061" s="489">
        <v>2372004297</v>
      </c>
      <c r="C34061" s="489" t="s">
        <v>2570</v>
      </c>
      <c r="D34061" s="489" t="s">
        <v>8450</v>
      </c>
    </row>
    <row r="34062" spans="1:4">
      <c r="A34062" s="489" t="str">
        <f t="shared" si="532"/>
        <v>2372004305訪問型サービス（独自）</v>
      </c>
      <c r="B34062" s="489">
        <v>2372004305</v>
      </c>
      <c r="C34062" s="489" t="s">
        <v>2571</v>
      </c>
      <c r="D34062" s="489" t="s">
        <v>8451</v>
      </c>
    </row>
    <row r="34063" spans="1:4">
      <c r="A34063" s="489" t="str">
        <f t="shared" si="532"/>
        <v>2372004347介護予防特定施設入居者生活介護</v>
      </c>
      <c r="B34063" s="489">
        <v>2372004347</v>
      </c>
      <c r="C34063" s="489" t="s">
        <v>2514</v>
      </c>
      <c r="D34063" s="489" t="s">
        <v>8452</v>
      </c>
    </row>
    <row r="34064" spans="1:4">
      <c r="A34064" s="489" t="str">
        <f t="shared" si="532"/>
        <v>2372004347特定施設入居者生活介護</v>
      </c>
      <c r="B34064" s="489">
        <v>2372004347</v>
      </c>
      <c r="C34064" s="489" t="s">
        <v>2513</v>
      </c>
      <c r="D34064" s="489" t="s">
        <v>8452</v>
      </c>
    </row>
    <row r="34065" spans="1:4">
      <c r="A34065" s="489" t="str">
        <f t="shared" si="532"/>
        <v>2372004354介護予防短期入所生活介護</v>
      </c>
      <c r="B34065" s="489">
        <v>2372004354</v>
      </c>
      <c r="C34065" s="489" t="s">
        <v>2093</v>
      </c>
      <c r="D34065" s="489" t="s">
        <v>8453</v>
      </c>
    </row>
    <row r="34066" spans="1:4">
      <c r="A34066" s="489" t="str">
        <f t="shared" si="532"/>
        <v>2372004354短期入所生活介護</v>
      </c>
      <c r="B34066" s="489">
        <v>2372004354</v>
      </c>
      <c r="C34066" s="489" t="s">
        <v>2092</v>
      </c>
      <c r="D34066" s="489" t="s">
        <v>8453</v>
      </c>
    </row>
    <row r="34067" spans="1:4">
      <c r="A34067" s="489" t="str">
        <f t="shared" si="532"/>
        <v>2372004362通所型サービス（独自）</v>
      </c>
      <c r="B34067" s="489">
        <v>2372004362</v>
      </c>
      <c r="C34067" s="489" t="s">
        <v>2570</v>
      </c>
      <c r="D34067" s="489" t="s">
        <v>8454</v>
      </c>
    </row>
    <row r="34068" spans="1:4">
      <c r="A34068" s="489" t="str">
        <f t="shared" si="532"/>
        <v>2372004370介護予防短期入所生活介護</v>
      </c>
      <c r="B34068" s="489">
        <v>2372004370</v>
      </c>
      <c r="C34068" s="489" t="s">
        <v>2093</v>
      </c>
      <c r="D34068" s="489" t="s">
        <v>8455</v>
      </c>
    </row>
    <row r="34069" spans="1:4">
      <c r="A34069" s="489" t="str">
        <f t="shared" si="532"/>
        <v>2372004370短期入所生活介護</v>
      </c>
      <c r="B34069" s="489">
        <v>2372004370</v>
      </c>
      <c r="C34069" s="489" t="s">
        <v>2092</v>
      </c>
      <c r="D34069" s="489" t="s">
        <v>8455</v>
      </c>
    </row>
    <row r="34070" spans="1:4">
      <c r="A34070" s="489" t="str">
        <f t="shared" si="532"/>
        <v>2372004388訪問型サービス（独自）</v>
      </c>
      <c r="B34070" s="489">
        <v>2372004388</v>
      </c>
      <c r="C34070" s="489" t="s">
        <v>2571</v>
      </c>
      <c r="D34070" s="489" t="s">
        <v>8456</v>
      </c>
    </row>
    <row r="34071" spans="1:4">
      <c r="A34071" s="489" t="str">
        <f t="shared" si="532"/>
        <v>2372004388訪問型サービス（独自／定率）</v>
      </c>
      <c r="B34071" s="489">
        <v>2372004388</v>
      </c>
      <c r="C34071" s="489" t="s">
        <v>2568</v>
      </c>
      <c r="D34071" s="489" t="s">
        <v>8456</v>
      </c>
    </row>
    <row r="34072" spans="1:4">
      <c r="A34072" s="489" t="str">
        <f t="shared" si="532"/>
        <v>2372004396訪問介護</v>
      </c>
      <c r="B34072" s="489">
        <v>2372004396</v>
      </c>
      <c r="C34072" s="489" t="s">
        <v>140</v>
      </c>
      <c r="D34072" s="489" t="s">
        <v>8457</v>
      </c>
    </row>
    <row r="34073" spans="1:4">
      <c r="A34073" s="489" t="str">
        <f t="shared" si="532"/>
        <v>2372004396訪問介護</v>
      </c>
      <c r="B34073" s="489">
        <v>2372004396</v>
      </c>
      <c r="C34073" s="489" t="s">
        <v>140</v>
      </c>
      <c r="D34073" s="489" t="s">
        <v>8457</v>
      </c>
    </row>
    <row r="34074" spans="1:4">
      <c r="A34074" s="489" t="str">
        <f t="shared" si="532"/>
        <v>2372004396訪問型サービス（独自）</v>
      </c>
      <c r="B34074" s="489">
        <v>2372004396</v>
      </c>
      <c r="C34074" s="489" t="s">
        <v>2571</v>
      </c>
      <c r="D34074" s="489" t="s">
        <v>8457</v>
      </c>
    </row>
    <row r="34075" spans="1:4">
      <c r="A34075" s="489" t="str">
        <f t="shared" si="532"/>
        <v>2372004396訪問型サービス（独自）</v>
      </c>
      <c r="B34075" s="489">
        <v>2372004396</v>
      </c>
      <c r="C34075" s="489" t="s">
        <v>2571</v>
      </c>
      <c r="D34075" s="489" t="s">
        <v>8457</v>
      </c>
    </row>
    <row r="34076" spans="1:4">
      <c r="A34076" s="489" t="str">
        <f t="shared" si="532"/>
        <v>2372004396訪問型サービス（独自／定率）</v>
      </c>
      <c r="B34076" s="489">
        <v>2372004396</v>
      </c>
      <c r="C34076" s="489" t="s">
        <v>2568</v>
      </c>
      <c r="D34076" s="489" t="s">
        <v>8457</v>
      </c>
    </row>
    <row r="34077" spans="1:4">
      <c r="A34077" s="489" t="str">
        <f t="shared" si="532"/>
        <v>2372004396訪問型サービス（独自／定率）</v>
      </c>
      <c r="B34077" s="489">
        <v>2372004396</v>
      </c>
      <c r="C34077" s="489" t="s">
        <v>2568</v>
      </c>
      <c r="D34077" s="489" t="s">
        <v>8457</v>
      </c>
    </row>
    <row r="34078" spans="1:4">
      <c r="A34078" s="489" t="str">
        <f t="shared" si="532"/>
        <v>2372004412通所介護</v>
      </c>
      <c r="B34078" s="489">
        <v>2372004412</v>
      </c>
      <c r="C34078" s="489" t="s">
        <v>158</v>
      </c>
      <c r="D34078" s="489" t="s">
        <v>8458</v>
      </c>
    </row>
    <row r="34079" spans="1:4">
      <c r="A34079" s="489" t="str">
        <f t="shared" si="532"/>
        <v>2372004412通所型サービス（独自）</v>
      </c>
      <c r="B34079" s="489">
        <v>2372004412</v>
      </c>
      <c r="C34079" s="489" t="s">
        <v>2570</v>
      </c>
      <c r="D34079" s="489" t="s">
        <v>8458</v>
      </c>
    </row>
    <row r="34080" spans="1:4">
      <c r="A34080" s="489" t="str">
        <f t="shared" si="532"/>
        <v>2372004412通所型サービス（独自）</v>
      </c>
      <c r="B34080" s="489">
        <v>2372004412</v>
      </c>
      <c r="C34080" s="489" t="s">
        <v>2570</v>
      </c>
      <c r="D34080" s="489" t="s">
        <v>8458</v>
      </c>
    </row>
    <row r="34081" spans="1:4">
      <c r="A34081" s="489" t="str">
        <f t="shared" si="532"/>
        <v>2372004420介護予防訪問リハビリテーション</v>
      </c>
      <c r="B34081" s="489">
        <v>2372004420</v>
      </c>
      <c r="C34081" s="489" t="s">
        <v>2108</v>
      </c>
      <c r="D34081" s="489" t="s">
        <v>8459</v>
      </c>
    </row>
    <row r="34082" spans="1:4">
      <c r="A34082" s="489" t="str">
        <f t="shared" si="532"/>
        <v>2372004420訪問リハビリテーション</v>
      </c>
      <c r="B34082" s="489">
        <v>2372004420</v>
      </c>
      <c r="C34082" s="489" t="s">
        <v>2104</v>
      </c>
      <c r="D34082" s="489" t="s">
        <v>8459</v>
      </c>
    </row>
    <row r="34083" spans="1:4">
      <c r="A34083" s="489" t="str">
        <f t="shared" si="532"/>
        <v>2372004438通所型サービス（独自）</v>
      </c>
      <c r="B34083" s="489">
        <v>2372004438</v>
      </c>
      <c r="C34083" s="489" t="s">
        <v>2570</v>
      </c>
      <c r="D34083" s="489" t="s">
        <v>8460</v>
      </c>
    </row>
    <row r="34084" spans="1:4">
      <c r="A34084" s="489" t="str">
        <f t="shared" si="532"/>
        <v>2372004446通所型サービス（独自）</v>
      </c>
      <c r="B34084" s="489">
        <v>2372004446</v>
      </c>
      <c r="C34084" s="489" t="s">
        <v>2570</v>
      </c>
      <c r="D34084" s="489" t="s">
        <v>8461</v>
      </c>
    </row>
    <row r="34085" spans="1:4">
      <c r="A34085" s="489" t="str">
        <f t="shared" si="532"/>
        <v>2372004446通所型サービス（独自）</v>
      </c>
      <c r="B34085" s="489">
        <v>2372004446</v>
      </c>
      <c r="C34085" s="489" t="s">
        <v>2570</v>
      </c>
      <c r="D34085" s="489" t="s">
        <v>8461</v>
      </c>
    </row>
    <row r="34086" spans="1:4">
      <c r="A34086" s="489" t="str">
        <f t="shared" si="532"/>
        <v>2372004453訪問介護</v>
      </c>
      <c r="B34086" s="489">
        <v>2372004453</v>
      </c>
      <c r="C34086" s="489" t="s">
        <v>140</v>
      </c>
      <c r="D34086" s="489" t="s">
        <v>8462</v>
      </c>
    </row>
    <row r="34087" spans="1:4">
      <c r="A34087" s="489" t="str">
        <f t="shared" si="532"/>
        <v>2372004453訪問介護</v>
      </c>
      <c r="B34087" s="489">
        <v>2372004453</v>
      </c>
      <c r="C34087" s="489" t="s">
        <v>140</v>
      </c>
      <c r="D34087" s="489" t="s">
        <v>8462</v>
      </c>
    </row>
    <row r="34088" spans="1:4">
      <c r="A34088" s="489" t="str">
        <f t="shared" si="532"/>
        <v>2372004453訪問型サービス（独自）</v>
      </c>
      <c r="B34088" s="489">
        <v>2372004453</v>
      </c>
      <c r="C34088" s="489" t="s">
        <v>2571</v>
      </c>
      <c r="D34088" s="489" t="s">
        <v>8462</v>
      </c>
    </row>
    <row r="34089" spans="1:4">
      <c r="A34089" s="489" t="str">
        <f t="shared" si="532"/>
        <v>2372004453訪問型サービス（独自）</v>
      </c>
      <c r="B34089" s="489">
        <v>2372004453</v>
      </c>
      <c r="C34089" s="489" t="s">
        <v>2571</v>
      </c>
      <c r="D34089" s="489" t="s">
        <v>8462</v>
      </c>
    </row>
    <row r="34090" spans="1:4">
      <c r="A34090" s="489" t="str">
        <f t="shared" si="532"/>
        <v>2372004487通所型サービス（独自）</v>
      </c>
      <c r="B34090" s="489">
        <v>2372004487</v>
      </c>
      <c r="C34090" s="489" t="s">
        <v>2570</v>
      </c>
      <c r="D34090" s="489" t="s">
        <v>8463</v>
      </c>
    </row>
    <row r="34091" spans="1:4">
      <c r="A34091" s="489" t="str">
        <f t="shared" si="532"/>
        <v>2372004495介護予防短期入所生活介護</v>
      </c>
      <c r="B34091" s="489">
        <v>2372004495</v>
      </c>
      <c r="C34091" s="489" t="s">
        <v>2093</v>
      </c>
      <c r="D34091" s="489" t="s">
        <v>8464</v>
      </c>
    </row>
    <row r="34092" spans="1:4">
      <c r="A34092" s="489" t="str">
        <f t="shared" si="532"/>
        <v>2372004495短期入所生活介護</v>
      </c>
      <c r="B34092" s="489">
        <v>2372004495</v>
      </c>
      <c r="C34092" s="489" t="s">
        <v>2092</v>
      </c>
      <c r="D34092" s="489" t="s">
        <v>8464</v>
      </c>
    </row>
    <row r="34093" spans="1:4">
      <c r="A34093" s="489" t="str">
        <f t="shared" si="532"/>
        <v>2372004511訪問介護</v>
      </c>
      <c r="B34093" s="489">
        <v>2372004511</v>
      </c>
      <c r="C34093" s="489" t="s">
        <v>140</v>
      </c>
      <c r="D34093" s="489" t="s">
        <v>8465</v>
      </c>
    </row>
    <row r="34094" spans="1:4">
      <c r="A34094" s="489" t="str">
        <f t="shared" si="532"/>
        <v>2372004511訪問介護</v>
      </c>
      <c r="B34094" s="489">
        <v>2372004511</v>
      </c>
      <c r="C34094" s="489" t="s">
        <v>140</v>
      </c>
      <c r="D34094" s="489" t="s">
        <v>8465</v>
      </c>
    </row>
    <row r="34095" spans="1:4">
      <c r="A34095" s="489" t="str">
        <f t="shared" si="532"/>
        <v>2372004511訪問型サービス（独自）</v>
      </c>
      <c r="B34095" s="489">
        <v>2372004511</v>
      </c>
      <c r="C34095" s="489" t="s">
        <v>2571</v>
      </c>
      <c r="D34095" s="489" t="s">
        <v>8465</v>
      </c>
    </row>
    <row r="34096" spans="1:4">
      <c r="A34096" s="489" t="str">
        <f t="shared" si="532"/>
        <v>2372004511訪問型サービス（独自）</v>
      </c>
      <c r="B34096" s="489">
        <v>2372004511</v>
      </c>
      <c r="C34096" s="489" t="s">
        <v>2571</v>
      </c>
      <c r="D34096" s="489" t="s">
        <v>8465</v>
      </c>
    </row>
    <row r="34097" spans="1:4">
      <c r="A34097" s="489" t="str">
        <f t="shared" si="532"/>
        <v>2372004529訪問型サービス（独自）</v>
      </c>
      <c r="B34097" s="489">
        <v>2372004529</v>
      </c>
      <c r="C34097" s="489" t="s">
        <v>2571</v>
      </c>
      <c r="D34097" s="489" t="s">
        <v>8466</v>
      </c>
    </row>
    <row r="34098" spans="1:4">
      <c r="A34098" s="489" t="str">
        <f t="shared" si="532"/>
        <v>2372004552訪問型サービス（独自）</v>
      </c>
      <c r="B34098" s="489">
        <v>2372004552</v>
      </c>
      <c r="C34098" s="489" t="s">
        <v>2571</v>
      </c>
      <c r="D34098" s="489" t="s">
        <v>8467</v>
      </c>
    </row>
    <row r="34099" spans="1:4">
      <c r="A34099" s="489" t="str">
        <f t="shared" si="532"/>
        <v>2372004552訪問型サービス（独自／定率）</v>
      </c>
      <c r="B34099" s="489">
        <v>2372004552</v>
      </c>
      <c r="C34099" s="489" t="s">
        <v>2568</v>
      </c>
      <c r="D34099" s="489" t="s">
        <v>8467</v>
      </c>
    </row>
    <row r="34100" spans="1:4">
      <c r="A34100" s="489" t="str">
        <f t="shared" si="532"/>
        <v>2372004578訪問介護</v>
      </c>
      <c r="B34100" s="489">
        <v>2372004578</v>
      </c>
      <c r="C34100" s="489" t="s">
        <v>140</v>
      </c>
      <c r="D34100" s="489" t="s">
        <v>8468</v>
      </c>
    </row>
    <row r="34101" spans="1:4">
      <c r="A34101" s="489" t="str">
        <f t="shared" si="532"/>
        <v>2372004578訪問介護</v>
      </c>
      <c r="B34101" s="489">
        <v>2372004578</v>
      </c>
      <c r="C34101" s="489" t="s">
        <v>140</v>
      </c>
      <c r="D34101" s="489" t="s">
        <v>8468</v>
      </c>
    </row>
    <row r="34102" spans="1:4">
      <c r="A34102" s="489" t="str">
        <f t="shared" si="532"/>
        <v>2372004578訪問型サービス（独自）</v>
      </c>
      <c r="B34102" s="489">
        <v>2372004578</v>
      </c>
      <c r="C34102" s="489" t="s">
        <v>2571</v>
      </c>
      <c r="D34102" s="489" t="s">
        <v>8468</v>
      </c>
    </row>
    <row r="34103" spans="1:4">
      <c r="A34103" s="489" t="str">
        <f t="shared" si="532"/>
        <v>2372004578訪問型サービス（独自）</v>
      </c>
      <c r="B34103" s="489">
        <v>2372004578</v>
      </c>
      <c r="C34103" s="489" t="s">
        <v>2571</v>
      </c>
      <c r="D34103" s="489" t="s">
        <v>8468</v>
      </c>
    </row>
    <row r="34104" spans="1:4">
      <c r="A34104" s="489" t="str">
        <f t="shared" si="532"/>
        <v>2372004594通所介護</v>
      </c>
      <c r="B34104" s="489">
        <v>2372004594</v>
      </c>
      <c r="C34104" s="489" t="s">
        <v>158</v>
      </c>
      <c r="D34104" s="489" t="s">
        <v>8469</v>
      </c>
    </row>
    <row r="34105" spans="1:4">
      <c r="A34105" s="489" t="str">
        <f t="shared" si="532"/>
        <v>2372004594通所型サービス（独自）</v>
      </c>
      <c r="B34105" s="489">
        <v>2372004594</v>
      </c>
      <c r="C34105" s="489" t="s">
        <v>2570</v>
      </c>
      <c r="D34105" s="489" t="s">
        <v>8469</v>
      </c>
    </row>
    <row r="34106" spans="1:4">
      <c r="A34106" s="489" t="str">
        <f t="shared" si="532"/>
        <v>2372004594通所型サービス（独自）</v>
      </c>
      <c r="B34106" s="489">
        <v>2372004594</v>
      </c>
      <c r="C34106" s="489" t="s">
        <v>2570</v>
      </c>
      <c r="D34106" s="489" t="s">
        <v>8469</v>
      </c>
    </row>
    <row r="34107" spans="1:4">
      <c r="A34107" s="489" t="str">
        <f t="shared" si="532"/>
        <v>2372004610訪問型サービス（独自）</v>
      </c>
      <c r="B34107" s="489">
        <v>2372004610</v>
      </c>
      <c r="C34107" s="489" t="s">
        <v>2571</v>
      </c>
      <c r="D34107" s="489" t="s">
        <v>8470</v>
      </c>
    </row>
    <row r="34108" spans="1:4">
      <c r="A34108" s="489" t="str">
        <f t="shared" si="532"/>
        <v>2372004628訪問介護</v>
      </c>
      <c r="B34108" s="489">
        <v>2372004628</v>
      </c>
      <c r="C34108" s="489" t="s">
        <v>140</v>
      </c>
      <c r="D34108" s="489" t="s">
        <v>8471</v>
      </c>
    </row>
    <row r="34109" spans="1:4">
      <c r="A34109" s="489" t="str">
        <f t="shared" si="532"/>
        <v>2372004628訪問介護</v>
      </c>
      <c r="B34109" s="489">
        <v>2372004628</v>
      </c>
      <c r="C34109" s="489" t="s">
        <v>140</v>
      </c>
      <c r="D34109" s="489" t="s">
        <v>8471</v>
      </c>
    </row>
    <row r="34110" spans="1:4">
      <c r="A34110" s="489" t="str">
        <f t="shared" si="532"/>
        <v>2372004628訪問型サービス（独自）</v>
      </c>
      <c r="B34110" s="489">
        <v>2372004628</v>
      </c>
      <c r="C34110" s="489" t="s">
        <v>2571</v>
      </c>
      <c r="D34110" s="489" t="s">
        <v>8471</v>
      </c>
    </row>
    <row r="34111" spans="1:4">
      <c r="A34111" s="489" t="str">
        <f t="shared" si="532"/>
        <v>2372004644通所型サービス（独自）</v>
      </c>
      <c r="B34111" s="489">
        <v>2372004644</v>
      </c>
      <c r="C34111" s="489" t="s">
        <v>2570</v>
      </c>
      <c r="D34111" s="489" t="s">
        <v>8472</v>
      </c>
    </row>
    <row r="34112" spans="1:4">
      <c r="A34112" s="489" t="str">
        <f t="shared" si="532"/>
        <v>2372004644通所型サービス（独自）</v>
      </c>
      <c r="B34112" s="489">
        <v>2372004644</v>
      </c>
      <c r="C34112" s="489" t="s">
        <v>2570</v>
      </c>
      <c r="D34112" s="489" t="s">
        <v>8472</v>
      </c>
    </row>
    <row r="34113" spans="1:4">
      <c r="A34113" s="489" t="str">
        <f t="shared" si="532"/>
        <v>2372004644通所型サービス（独自）</v>
      </c>
      <c r="B34113" s="489">
        <v>2372004644</v>
      </c>
      <c r="C34113" s="489" t="s">
        <v>2570</v>
      </c>
      <c r="D34113" s="489" t="s">
        <v>8472</v>
      </c>
    </row>
    <row r="34114" spans="1:4">
      <c r="A34114" s="489" t="str">
        <f t="shared" ref="A34114:A34177" si="533">B34114&amp;C34114</f>
        <v>2372004644通所型サービス（独自）</v>
      </c>
      <c r="B34114" s="489">
        <v>2372004644</v>
      </c>
      <c r="C34114" s="489" t="s">
        <v>2570</v>
      </c>
      <c r="D34114" s="489" t="s">
        <v>8472</v>
      </c>
    </row>
    <row r="34115" spans="1:4">
      <c r="A34115" s="489" t="str">
        <f t="shared" si="533"/>
        <v>2372004651通所型サービス（独自）</v>
      </c>
      <c r="B34115" s="489">
        <v>2372004651</v>
      </c>
      <c r="C34115" s="489" t="s">
        <v>2570</v>
      </c>
      <c r="D34115" s="489" t="s">
        <v>8473</v>
      </c>
    </row>
    <row r="34116" spans="1:4">
      <c r="A34116" s="489" t="str">
        <f t="shared" si="533"/>
        <v>2372004651通所型サービス（独自）</v>
      </c>
      <c r="B34116" s="489">
        <v>2372004651</v>
      </c>
      <c r="C34116" s="489" t="s">
        <v>2570</v>
      </c>
      <c r="D34116" s="489" t="s">
        <v>8473</v>
      </c>
    </row>
    <row r="34117" spans="1:4">
      <c r="A34117" s="489" t="str">
        <f t="shared" si="533"/>
        <v>2372004651通所型サービス（独自）</v>
      </c>
      <c r="B34117" s="489">
        <v>2372004651</v>
      </c>
      <c r="C34117" s="489" t="s">
        <v>2570</v>
      </c>
      <c r="D34117" s="489" t="s">
        <v>8473</v>
      </c>
    </row>
    <row r="34118" spans="1:4">
      <c r="A34118" s="489" t="str">
        <f t="shared" si="533"/>
        <v>2372004651通所型サービス（独自）</v>
      </c>
      <c r="B34118" s="489">
        <v>2372004651</v>
      </c>
      <c r="C34118" s="489" t="s">
        <v>2570</v>
      </c>
      <c r="D34118" s="489" t="s">
        <v>8473</v>
      </c>
    </row>
    <row r="34119" spans="1:4">
      <c r="A34119" s="489" t="str">
        <f t="shared" si="533"/>
        <v>2372004669介護老人福祉施設</v>
      </c>
      <c r="B34119" s="489">
        <v>2372004669</v>
      </c>
      <c r="C34119" s="489" t="s">
        <v>1921</v>
      </c>
      <c r="D34119" s="489" t="s">
        <v>8474</v>
      </c>
    </row>
    <row r="34120" spans="1:4">
      <c r="A34120" s="489" t="str">
        <f t="shared" si="533"/>
        <v>2372004677介護予防短期入所生活介護</v>
      </c>
      <c r="B34120" s="489">
        <v>2372004677</v>
      </c>
      <c r="C34120" s="489" t="s">
        <v>2093</v>
      </c>
      <c r="D34120" s="489" t="s">
        <v>8475</v>
      </c>
    </row>
    <row r="34121" spans="1:4">
      <c r="A34121" s="489" t="str">
        <f t="shared" si="533"/>
        <v>2372004677短期入所生活介護</v>
      </c>
      <c r="B34121" s="489">
        <v>2372004677</v>
      </c>
      <c r="C34121" s="489" t="s">
        <v>2092</v>
      </c>
      <c r="D34121" s="489" t="s">
        <v>8475</v>
      </c>
    </row>
    <row r="34122" spans="1:4">
      <c r="A34122" s="489" t="str">
        <f t="shared" si="533"/>
        <v>2372004685介護予防短期入所生活介護</v>
      </c>
      <c r="B34122" s="489">
        <v>2372004685</v>
      </c>
      <c r="C34122" s="489" t="s">
        <v>2093</v>
      </c>
      <c r="D34122" s="489" t="s">
        <v>8476</v>
      </c>
    </row>
    <row r="34123" spans="1:4">
      <c r="A34123" s="489" t="str">
        <f t="shared" si="533"/>
        <v>2372004685介護予防短期入所生活介護</v>
      </c>
      <c r="B34123" s="489">
        <v>2372004685</v>
      </c>
      <c r="C34123" s="489" t="s">
        <v>2093</v>
      </c>
      <c r="D34123" s="489" t="s">
        <v>8476</v>
      </c>
    </row>
    <row r="34124" spans="1:4">
      <c r="A34124" s="489" t="str">
        <f t="shared" si="533"/>
        <v>2372004685短期入所生活介護</v>
      </c>
      <c r="B34124" s="489">
        <v>2372004685</v>
      </c>
      <c r="C34124" s="489" t="s">
        <v>2092</v>
      </c>
      <c r="D34124" s="489" t="s">
        <v>8476</v>
      </c>
    </row>
    <row r="34125" spans="1:4">
      <c r="A34125" s="489" t="str">
        <f t="shared" si="533"/>
        <v>2372004701通所型サービス（独自）</v>
      </c>
      <c r="B34125" s="489">
        <v>2372004701</v>
      </c>
      <c r="C34125" s="489" t="s">
        <v>2570</v>
      </c>
      <c r="D34125" s="489" t="s">
        <v>8424</v>
      </c>
    </row>
    <row r="34126" spans="1:4">
      <c r="A34126" s="489" t="str">
        <f t="shared" si="533"/>
        <v>2372004701通所型サービス（独自）</v>
      </c>
      <c r="B34126" s="489">
        <v>2372004701</v>
      </c>
      <c r="C34126" s="489" t="s">
        <v>2570</v>
      </c>
      <c r="D34126" s="489" t="s">
        <v>8424</v>
      </c>
    </row>
    <row r="34127" spans="1:4">
      <c r="A34127" s="489" t="str">
        <f t="shared" si="533"/>
        <v>2372004750訪問介護</v>
      </c>
      <c r="B34127" s="489">
        <v>2372004750</v>
      </c>
      <c r="C34127" s="489" t="s">
        <v>140</v>
      </c>
      <c r="D34127" s="489" t="s">
        <v>8477</v>
      </c>
    </row>
    <row r="34128" spans="1:4">
      <c r="A34128" s="489" t="str">
        <f t="shared" si="533"/>
        <v>2372004750訪問介護</v>
      </c>
      <c r="B34128" s="489">
        <v>2372004750</v>
      </c>
      <c r="C34128" s="489" t="s">
        <v>140</v>
      </c>
      <c r="D34128" s="489" t="s">
        <v>8477</v>
      </c>
    </row>
    <row r="34129" spans="1:4">
      <c r="A34129" s="489" t="str">
        <f t="shared" si="533"/>
        <v>2372004750訪問型サービス（独自）</v>
      </c>
      <c r="B34129" s="489">
        <v>2372004750</v>
      </c>
      <c r="C34129" s="489" t="s">
        <v>2571</v>
      </c>
      <c r="D34129" s="489" t="s">
        <v>8477</v>
      </c>
    </row>
    <row r="34130" spans="1:4">
      <c r="A34130" s="489" t="str">
        <f t="shared" si="533"/>
        <v>2372004768居宅介護支援</v>
      </c>
      <c r="B34130" s="489">
        <v>2372004768</v>
      </c>
      <c r="C34130" s="489" t="s">
        <v>2519</v>
      </c>
      <c r="D34130" s="489" t="s">
        <v>8478</v>
      </c>
    </row>
    <row r="34131" spans="1:4">
      <c r="A34131" s="489" t="str">
        <f t="shared" si="533"/>
        <v>2372004776居宅介護支援</v>
      </c>
      <c r="B34131" s="489">
        <v>2372004776</v>
      </c>
      <c r="C34131" s="489" t="s">
        <v>2519</v>
      </c>
      <c r="D34131" s="489" t="s">
        <v>8479</v>
      </c>
    </row>
    <row r="34132" spans="1:4">
      <c r="A34132" s="489" t="str">
        <f t="shared" si="533"/>
        <v>2372004784通所介護</v>
      </c>
      <c r="B34132" s="489">
        <v>2372004784</v>
      </c>
      <c r="C34132" s="489" t="s">
        <v>158</v>
      </c>
      <c r="D34132" s="489" t="s">
        <v>8392</v>
      </c>
    </row>
    <row r="34133" spans="1:4">
      <c r="A34133" s="489" t="str">
        <f t="shared" si="533"/>
        <v>2372004784通所型サービス（独自）</v>
      </c>
      <c r="B34133" s="489">
        <v>2372004784</v>
      </c>
      <c r="C34133" s="489" t="s">
        <v>2570</v>
      </c>
      <c r="D34133" s="489" t="s">
        <v>8392</v>
      </c>
    </row>
    <row r="34134" spans="1:4">
      <c r="A34134" s="489" t="str">
        <f t="shared" si="533"/>
        <v>2372004792通所介護</v>
      </c>
      <c r="B34134" s="489">
        <v>2372004792</v>
      </c>
      <c r="C34134" s="489" t="s">
        <v>158</v>
      </c>
      <c r="D34134" s="489" t="s">
        <v>8460</v>
      </c>
    </row>
    <row r="34135" spans="1:4">
      <c r="A34135" s="489" t="str">
        <f t="shared" si="533"/>
        <v>2372004792通所型サービス（独自）</v>
      </c>
      <c r="B34135" s="489">
        <v>2372004792</v>
      </c>
      <c r="C34135" s="489" t="s">
        <v>2570</v>
      </c>
      <c r="D34135" s="489" t="s">
        <v>8460</v>
      </c>
    </row>
    <row r="34136" spans="1:4">
      <c r="A34136" s="489" t="str">
        <f t="shared" si="533"/>
        <v>2372004800訪問介護</v>
      </c>
      <c r="B34136" s="489">
        <v>2372004800</v>
      </c>
      <c r="C34136" s="489" t="s">
        <v>140</v>
      </c>
      <c r="D34136" s="489" t="s">
        <v>8480</v>
      </c>
    </row>
    <row r="34137" spans="1:4">
      <c r="A34137" s="489" t="str">
        <f t="shared" si="533"/>
        <v>2372004800訪問介護</v>
      </c>
      <c r="B34137" s="489">
        <v>2372004800</v>
      </c>
      <c r="C34137" s="489" t="s">
        <v>140</v>
      </c>
      <c r="D34137" s="489" t="s">
        <v>8480</v>
      </c>
    </row>
    <row r="34138" spans="1:4">
      <c r="A34138" s="489" t="str">
        <f t="shared" si="533"/>
        <v>2372004800訪問型サービス（独自）</v>
      </c>
      <c r="B34138" s="489">
        <v>2372004800</v>
      </c>
      <c r="C34138" s="489" t="s">
        <v>2571</v>
      </c>
      <c r="D34138" s="489" t="s">
        <v>8480</v>
      </c>
    </row>
    <row r="34139" spans="1:4">
      <c r="A34139" s="489" t="str">
        <f t="shared" si="533"/>
        <v>2372004834居宅介護支援</v>
      </c>
      <c r="B34139" s="489">
        <v>2372004834</v>
      </c>
      <c r="C34139" s="489" t="s">
        <v>2519</v>
      </c>
      <c r="D34139" s="489" t="s">
        <v>8481</v>
      </c>
    </row>
    <row r="34140" spans="1:4">
      <c r="A34140" s="489" t="str">
        <f t="shared" si="533"/>
        <v>2372004867訪問介護</v>
      </c>
      <c r="B34140" s="489">
        <v>2372004867</v>
      </c>
      <c r="C34140" s="489" t="s">
        <v>140</v>
      </c>
      <c r="D34140" s="489" t="s">
        <v>8482</v>
      </c>
    </row>
    <row r="34141" spans="1:4">
      <c r="A34141" s="489" t="str">
        <f t="shared" si="533"/>
        <v>2372004867訪問介護</v>
      </c>
      <c r="B34141" s="489">
        <v>2372004867</v>
      </c>
      <c r="C34141" s="489" t="s">
        <v>140</v>
      </c>
      <c r="D34141" s="489" t="s">
        <v>8482</v>
      </c>
    </row>
    <row r="34142" spans="1:4">
      <c r="A34142" s="489" t="str">
        <f t="shared" si="533"/>
        <v>2372004891居宅介護支援</v>
      </c>
      <c r="B34142" s="489">
        <v>2372004891</v>
      </c>
      <c r="C34142" s="489" t="s">
        <v>2519</v>
      </c>
      <c r="D34142" s="489" t="s">
        <v>8483</v>
      </c>
    </row>
    <row r="34143" spans="1:4">
      <c r="A34143" s="489" t="str">
        <f t="shared" si="533"/>
        <v>2372004909通所介護</v>
      </c>
      <c r="B34143" s="489">
        <v>2372004909</v>
      </c>
      <c r="C34143" s="489" t="s">
        <v>158</v>
      </c>
      <c r="D34143" s="489" t="s">
        <v>8292</v>
      </c>
    </row>
    <row r="34144" spans="1:4">
      <c r="A34144" s="489" t="str">
        <f t="shared" si="533"/>
        <v>2372004909通所型サービス（独自）</v>
      </c>
      <c r="B34144" s="489">
        <v>2372004909</v>
      </c>
      <c r="C34144" s="489" t="s">
        <v>2570</v>
      </c>
      <c r="D34144" s="489" t="s">
        <v>8292</v>
      </c>
    </row>
    <row r="34145" spans="1:4">
      <c r="A34145" s="489" t="str">
        <f t="shared" si="533"/>
        <v>2372004925訪問介護</v>
      </c>
      <c r="B34145" s="489">
        <v>2372004925</v>
      </c>
      <c r="C34145" s="489" t="s">
        <v>140</v>
      </c>
      <c r="D34145" s="489" t="s">
        <v>6785</v>
      </c>
    </row>
    <row r="34146" spans="1:4">
      <c r="A34146" s="489" t="str">
        <f t="shared" si="533"/>
        <v>2372004925訪問介護</v>
      </c>
      <c r="B34146" s="489">
        <v>2372004925</v>
      </c>
      <c r="C34146" s="489" t="s">
        <v>140</v>
      </c>
      <c r="D34146" s="489" t="s">
        <v>6785</v>
      </c>
    </row>
    <row r="34147" spans="1:4">
      <c r="A34147" s="489" t="str">
        <f t="shared" si="533"/>
        <v>2372004925訪問型サービス（独自）</v>
      </c>
      <c r="B34147" s="489">
        <v>2372004925</v>
      </c>
      <c r="C34147" s="489" t="s">
        <v>2571</v>
      </c>
      <c r="D34147" s="489" t="s">
        <v>6785</v>
      </c>
    </row>
    <row r="34148" spans="1:4">
      <c r="A34148" s="489" t="str">
        <f t="shared" si="533"/>
        <v>2372004925訪問型サービス（独自／定率）</v>
      </c>
      <c r="B34148" s="489">
        <v>2372004925</v>
      </c>
      <c r="C34148" s="489" t="s">
        <v>2568</v>
      </c>
      <c r="D34148" s="489" t="s">
        <v>6785</v>
      </c>
    </row>
    <row r="34149" spans="1:4">
      <c r="A34149" s="489" t="str">
        <f t="shared" si="533"/>
        <v>2372004958訪問介護</v>
      </c>
      <c r="B34149" s="489">
        <v>2372004958</v>
      </c>
      <c r="C34149" s="489" t="s">
        <v>140</v>
      </c>
      <c r="D34149" s="489" t="s">
        <v>8484</v>
      </c>
    </row>
    <row r="34150" spans="1:4">
      <c r="A34150" s="489" t="str">
        <f t="shared" si="533"/>
        <v>2372004958訪問介護</v>
      </c>
      <c r="B34150" s="489">
        <v>2372004958</v>
      </c>
      <c r="C34150" s="489" t="s">
        <v>140</v>
      </c>
      <c r="D34150" s="489" t="s">
        <v>8484</v>
      </c>
    </row>
    <row r="34151" spans="1:4">
      <c r="A34151" s="489" t="str">
        <f t="shared" si="533"/>
        <v>2372005005介護予防訪問リハビリテーション</v>
      </c>
      <c r="B34151" s="489">
        <v>2372005005</v>
      </c>
      <c r="C34151" s="489" t="s">
        <v>2108</v>
      </c>
      <c r="D34151" s="489" t="s">
        <v>8485</v>
      </c>
    </row>
    <row r="34152" spans="1:4">
      <c r="A34152" s="489" t="str">
        <f t="shared" si="533"/>
        <v>2372005005訪問リハビリテーション</v>
      </c>
      <c r="B34152" s="489">
        <v>2372005005</v>
      </c>
      <c r="C34152" s="489" t="s">
        <v>2104</v>
      </c>
      <c r="D34152" s="489" t="s">
        <v>8485</v>
      </c>
    </row>
    <row r="34153" spans="1:4">
      <c r="A34153" s="489" t="str">
        <f t="shared" si="533"/>
        <v>2372005013訪問介護</v>
      </c>
      <c r="B34153" s="489">
        <v>2372005013</v>
      </c>
      <c r="C34153" s="489" t="s">
        <v>140</v>
      </c>
      <c r="D34153" s="489" t="s">
        <v>8486</v>
      </c>
    </row>
    <row r="34154" spans="1:4">
      <c r="A34154" s="489" t="str">
        <f t="shared" si="533"/>
        <v>2372005013訪問介護</v>
      </c>
      <c r="B34154" s="489">
        <v>2372005013</v>
      </c>
      <c r="C34154" s="489" t="s">
        <v>140</v>
      </c>
      <c r="D34154" s="489" t="s">
        <v>8486</v>
      </c>
    </row>
    <row r="34155" spans="1:4">
      <c r="A34155" s="489" t="str">
        <f t="shared" si="533"/>
        <v>2372005013訪問型サービス（独自）</v>
      </c>
      <c r="B34155" s="489">
        <v>2372005013</v>
      </c>
      <c r="C34155" s="489" t="s">
        <v>2571</v>
      </c>
      <c r="D34155" s="489" t="s">
        <v>8486</v>
      </c>
    </row>
    <row r="34156" spans="1:4">
      <c r="A34156" s="489" t="str">
        <f t="shared" si="533"/>
        <v>2372005039訪問介護</v>
      </c>
      <c r="B34156" s="489">
        <v>2372005039</v>
      </c>
      <c r="C34156" s="489" t="s">
        <v>140</v>
      </c>
      <c r="D34156" s="489" t="s">
        <v>8487</v>
      </c>
    </row>
    <row r="34157" spans="1:4">
      <c r="A34157" s="489" t="str">
        <f t="shared" si="533"/>
        <v>2372005039訪問介護</v>
      </c>
      <c r="B34157" s="489">
        <v>2372005039</v>
      </c>
      <c r="C34157" s="489" t="s">
        <v>140</v>
      </c>
      <c r="D34157" s="489" t="s">
        <v>8487</v>
      </c>
    </row>
    <row r="34158" spans="1:4">
      <c r="A34158" s="489" t="str">
        <f t="shared" si="533"/>
        <v>2372005039訪問型サービス（独自）</v>
      </c>
      <c r="B34158" s="489">
        <v>2372005039</v>
      </c>
      <c r="C34158" s="489" t="s">
        <v>2571</v>
      </c>
      <c r="D34158" s="489" t="s">
        <v>8487</v>
      </c>
    </row>
    <row r="34159" spans="1:4">
      <c r="A34159" s="489" t="str">
        <f t="shared" si="533"/>
        <v>2372005047訪問介護</v>
      </c>
      <c r="B34159" s="489">
        <v>2372005047</v>
      </c>
      <c r="C34159" s="489" t="s">
        <v>140</v>
      </c>
      <c r="D34159" s="489" t="s">
        <v>8488</v>
      </c>
    </row>
    <row r="34160" spans="1:4">
      <c r="A34160" s="489" t="str">
        <f t="shared" si="533"/>
        <v>2372005047訪問介護</v>
      </c>
      <c r="B34160" s="489">
        <v>2372005047</v>
      </c>
      <c r="C34160" s="489" t="s">
        <v>140</v>
      </c>
      <c r="D34160" s="489" t="s">
        <v>8488</v>
      </c>
    </row>
    <row r="34161" spans="1:4">
      <c r="A34161" s="489" t="str">
        <f t="shared" si="533"/>
        <v>2372005047訪問型サービス（独自）</v>
      </c>
      <c r="B34161" s="489">
        <v>2372005047</v>
      </c>
      <c r="C34161" s="489" t="s">
        <v>2571</v>
      </c>
      <c r="D34161" s="489" t="s">
        <v>8488</v>
      </c>
    </row>
    <row r="34162" spans="1:4">
      <c r="A34162" s="489" t="str">
        <f t="shared" si="533"/>
        <v>2372005062居宅介護支援</v>
      </c>
      <c r="B34162" s="489">
        <v>2372005062</v>
      </c>
      <c r="C34162" s="489" t="s">
        <v>2519</v>
      </c>
      <c r="D34162" s="489" t="s">
        <v>8489</v>
      </c>
    </row>
    <row r="34163" spans="1:4">
      <c r="A34163" s="489" t="str">
        <f t="shared" si="533"/>
        <v>2372005070通所介護</v>
      </c>
      <c r="B34163" s="489">
        <v>2372005070</v>
      </c>
      <c r="C34163" s="489" t="s">
        <v>158</v>
      </c>
      <c r="D34163" s="489" t="s">
        <v>8490</v>
      </c>
    </row>
    <row r="34164" spans="1:4">
      <c r="A34164" s="489" t="str">
        <f t="shared" si="533"/>
        <v>2372005070通所型サービス（独自）</v>
      </c>
      <c r="B34164" s="489">
        <v>2372005070</v>
      </c>
      <c r="C34164" s="489" t="s">
        <v>2570</v>
      </c>
      <c r="D34164" s="489" t="s">
        <v>8490</v>
      </c>
    </row>
    <row r="34165" spans="1:4">
      <c r="A34165" s="489" t="str">
        <f t="shared" si="533"/>
        <v>2372005088訪問介護</v>
      </c>
      <c r="B34165" s="489">
        <v>2372005088</v>
      </c>
      <c r="C34165" s="489" t="s">
        <v>140</v>
      </c>
      <c r="D34165" s="489" t="s">
        <v>8491</v>
      </c>
    </row>
    <row r="34166" spans="1:4">
      <c r="A34166" s="489" t="str">
        <f t="shared" si="533"/>
        <v>2372005088訪問介護</v>
      </c>
      <c r="B34166" s="489">
        <v>2372005088</v>
      </c>
      <c r="C34166" s="489" t="s">
        <v>140</v>
      </c>
      <c r="D34166" s="489" t="s">
        <v>8491</v>
      </c>
    </row>
    <row r="34167" spans="1:4">
      <c r="A34167" s="489" t="str">
        <f t="shared" si="533"/>
        <v>2372005120訪問介護</v>
      </c>
      <c r="B34167" s="489">
        <v>2372005120</v>
      </c>
      <c r="C34167" s="489" t="s">
        <v>140</v>
      </c>
      <c r="D34167" s="489" t="s">
        <v>8492</v>
      </c>
    </row>
    <row r="34168" spans="1:4">
      <c r="A34168" s="489" t="str">
        <f t="shared" si="533"/>
        <v>2372005120訪問介護</v>
      </c>
      <c r="B34168" s="489">
        <v>2372005120</v>
      </c>
      <c r="C34168" s="489" t="s">
        <v>140</v>
      </c>
      <c r="D34168" s="489" t="s">
        <v>8492</v>
      </c>
    </row>
    <row r="34169" spans="1:4">
      <c r="A34169" s="489" t="str">
        <f t="shared" si="533"/>
        <v>2372005120訪問型サービス（独自）</v>
      </c>
      <c r="B34169" s="489">
        <v>2372005120</v>
      </c>
      <c r="C34169" s="489" t="s">
        <v>2571</v>
      </c>
      <c r="D34169" s="489" t="s">
        <v>8492</v>
      </c>
    </row>
    <row r="34170" spans="1:4">
      <c r="A34170" s="489" t="str">
        <f t="shared" si="533"/>
        <v>2372005138介護予防短期入所生活介護</v>
      </c>
      <c r="B34170" s="489">
        <v>2372005138</v>
      </c>
      <c r="C34170" s="489" t="s">
        <v>2093</v>
      </c>
      <c r="D34170" s="489" t="s">
        <v>8493</v>
      </c>
    </row>
    <row r="34171" spans="1:4">
      <c r="A34171" s="489" t="str">
        <f t="shared" si="533"/>
        <v>2372005138介護予防短期入所生活介護</v>
      </c>
      <c r="B34171" s="489">
        <v>2372005138</v>
      </c>
      <c r="C34171" s="489" t="s">
        <v>2093</v>
      </c>
      <c r="D34171" s="489" t="s">
        <v>8493</v>
      </c>
    </row>
    <row r="34172" spans="1:4">
      <c r="A34172" s="489" t="str">
        <f t="shared" si="533"/>
        <v>2372005138短期入所生活介護</v>
      </c>
      <c r="B34172" s="489">
        <v>2372005138</v>
      </c>
      <c r="C34172" s="489" t="s">
        <v>2092</v>
      </c>
      <c r="D34172" s="489" t="s">
        <v>8493</v>
      </c>
    </row>
    <row r="34173" spans="1:4">
      <c r="A34173" s="489" t="str">
        <f t="shared" si="533"/>
        <v>2372005138短期入所生活介護</v>
      </c>
      <c r="B34173" s="489">
        <v>2372005138</v>
      </c>
      <c r="C34173" s="489" t="s">
        <v>2092</v>
      </c>
      <c r="D34173" s="489" t="s">
        <v>8493</v>
      </c>
    </row>
    <row r="34174" spans="1:4">
      <c r="A34174" s="489" t="str">
        <f t="shared" si="533"/>
        <v>2372005146通所介護</v>
      </c>
      <c r="B34174" s="489">
        <v>2372005146</v>
      </c>
      <c r="C34174" s="489" t="s">
        <v>158</v>
      </c>
      <c r="D34174" s="489" t="s">
        <v>8494</v>
      </c>
    </row>
    <row r="34175" spans="1:4">
      <c r="A34175" s="489" t="str">
        <f t="shared" si="533"/>
        <v>2372005146通所型サービス（独自）</v>
      </c>
      <c r="B34175" s="489">
        <v>2372005146</v>
      </c>
      <c r="C34175" s="489" t="s">
        <v>2570</v>
      </c>
      <c r="D34175" s="489" t="s">
        <v>8494</v>
      </c>
    </row>
    <row r="34176" spans="1:4">
      <c r="A34176" s="489" t="str">
        <f t="shared" si="533"/>
        <v>2372005153訪問介護</v>
      </c>
      <c r="B34176" s="489">
        <v>2372005153</v>
      </c>
      <c r="C34176" s="489" t="s">
        <v>140</v>
      </c>
      <c r="D34176" s="489" t="s">
        <v>8495</v>
      </c>
    </row>
    <row r="34177" spans="1:4">
      <c r="A34177" s="489" t="str">
        <f t="shared" si="533"/>
        <v>2372005153訪問介護</v>
      </c>
      <c r="B34177" s="489">
        <v>2372005153</v>
      </c>
      <c r="C34177" s="489" t="s">
        <v>140</v>
      </c>
      <c r="D34177" s="489" t="s">
        <v>8495</v>
      </c>
    </row>
    <row r="34178" spans="1:4">
      <c r="A34178" s="489" t="str">
        <f t="shared" ref="A34178:A34241" si="534">B34178&amp;C34178</f>
        <v>2372005153訪問型サービス（独自）</v>
      </c>
      <c r="B34178" s="489">
        <v>2372005153</v>
      </c>
      <c r="C34178" s="489" t="s">
        <v>2571</v>
      </c>
      <c r="D34178" s="489" t="s">
        <v>8495</v>
      </c>
    </row>
    <row r="34179" spans="1:4">
      <c r="A34179" s="489" t="str">
        <f t="shared" si="534"/>
        <v>2372005179居宅介護支援</v>
      </c>
      <c r="B34179" s="489">
        <v>2372005179</v>
      </c>
      <c r="C34179" s="489" t="s">
        <v>2519</v>
      </c>
      <c r="D34179" s="489" t="s">
        <v>8496</v>
      </c>
    </row>
    <row r="34180" spans="1:4">
      <c r="A34180" s="489" t="str">
        <f t="shared" si="534"/>
        <v>2372005187居宅介護支援</v>
      </c>
      <c r="B34180" s="489">
        <v>2372005187</v>
      </c>
      <c r="C34180" s="489" t="s">
        <v>2519</v>
      </c>
      <c r="D34180" s="489" t="s">
        <v>8497</v>
      </c>
    </row>
    <row r="34181" spans="1:4">
      <c r="A34181" s="489" t="str">
        <f t="shared" si="534"/>
        <v>2372005203訪問介護</v>
      </c>
      <c r="B34181" s="489">
        <v>2372005203</v>
      </c>
      <c r="C34181" s="489" t="s">
        <v>140</v>
      </c>
      <c r="D34181" s="489" t="s">
        <v>8498</v>
      </c>
    </row>
    <row r="34182" spans="1:4">
      <c r="A34182" s="489" t="str">
        <f t="shared" si="534"/>
        <v>2372005203訪問介護</v>
      </c>
      <c r="B34182" s="489">
        <v>2372005203</v>
      </c>
      <c r="C34182" s="489" t="s">
        <v>140</v>
      </c>
      <c r="D34182" s="489" t="s">
        <v>8498</v>
      </c>
    </row>
    <row r="34183" spans="1:4">
      <c r="A34183" s="489" t="str">
        <f t="shared" si="534"/>
        <v>2372005203訪問型サービス（独自）</v>
      </c>
      <c r="B34183" s="489">
        <v>2372005203</v>
      </c>
      <c r="C34183" s="489" t="s">
        <v>2571</v>
      </c>
      <c r="D34183" s="489" t="s">
        <v>8498</v>
      </c>
    </row>
    <row r="34184" spans="1:4">
      <c r="A34184" s="489" t="str">
        <f t="shared" si="534"/>
        <v>2372005211通所介護</v>
      </c>
      <c r="B34184" s="489">
        <v>2372005211</v>
      </c>
      <c r="C34184" s="489" t="s">
        <v>158</v>
      </c>
      <c r="D34184" s="489" t="s">
        <v>8499</v>
      </c>
    </row>
    <row r="34185" spans="1:4">
      <c r="A34185" s="489" t="str">
        <f t="shared" si="534"/>
        <v>2372005211通所型サービス（独自）</v>
      </c>
      <c r="B34185" s="489">
        <v>2372005211</v>
      </c>
      <c r="C34185" s="489" t="s">
        <v>2570</v>
      </c>
      <c r="D34185" s="489" t="s">
        <v>8499</v>
      </c>
    </row>
    <row r="34186" spans="1:4">
      <c r="A34186" s="489" t="str">
        <f t="shared" si="534"/>
        <v>2372005229訪問介護</v>
      </c>
      <c r="B34186" s="489">
        <v>2372005229</v>
      </c>
      <c r="C34186" s="489" t="s">
        <v>140</v>
      </c>
      <c r="D34186" s="489" t="s">
        <v>8500</v>
      </c>
    </row>
    <row r="34187" spans="1:4">
      <c r="A34187" s="489" t="str">
        <f t="shared" si="534"/>
        <v>2372005229訪問介護</v>
      </c>
      <c r="B34187" s="489">
        <v>2372005229</v>
      </c>
      <c r="C34187" s="489" t="s">
        <v>140</v>
      </c>
      <c r="D34187" s="489" t="s">
        <v>8500</v>
      </c>
    </row>
    <row r="34188" spans="1:4">
      <c r="A34188" s="489" t="str">
        <f t="shared" si="534"/>
        <v>2372005229訪問型サービス（独自）</v>
      </c>
      <c r="B34188" s="489">
        <v>2372005229</v>
      </c>
      <c r="C34188" s="489" t="s">
        <v>2571</v>
      </c>
      <c r="D34188" s="489" t="s">
        <v>8500</v>
      </c>
    </row>
    <row r="34189" spans="1:4">
      <c r="A34189" s="489" t="str">
        <f t="shared" si="534"/>
        <v>2372005252介護予防訪問リハビリテーション</v>
      </c>
      <c r="B34189" s="489">
        <v>2372005252</v>
      </c>
      <c r="C34189" s="489" t="s">
        <v>2108</v>
      </c>
      <c r="D34189" s="489" t="s">
        <v>8501</v>
      </c>
    </row>
    <row r="34190" spans="1:4">
      <c r="A34190" s="489" t="str">
        <f t="shared" si="534"/>
        <v>2372005252訪問リハビリテーション</v>
      </c>
      <c r="B34190" s="489">
        <v>2372005252</v>
      </c>
      <c r="C34190" s="489" t="s">
        <v>2104</v>
      </c>
      <c r="D34190" s="489" t="s">
        <v>8501</v>
      </c>
    </row>
    <row r="34191" spans="1:4">
      <c r="A34191" s="489" t="str">
        <f t="shared" si="534"/>
        <v>2372005260居宅介護支援</v>
      </c>
      <c r="B34191" s="489">
        <v>2372005260</v>
      </c>
      <c r="C34191" s="489" t="s">
        <v>2519</v>
      </c>
      <c r="D34191" s="489" t="s">
        <v>8502</v>
      </c>
    </row>
    <row r="34192" spans="1:4">
      <c r="A34192" s="489" t="str">
        <f t="shared" si="534"/>
        <v>2372005278通所介護</v>
      </c>
      <c r="B34192" s="489">
        <v>2372005278</v>
      </c>
      <c r="C34192" s="489" t="s">
        <v>158</v>
      </c>
      <c r="D34192" s="489" t="s">
        <v>8503</v>
      </c>
    </row>
    <row r="34193" spans="1:4">
      <c r="A34193" s="489" t="str">
        <f t="shared" si="534"/>
        <v>2372005278通所型サービス（独自）</v>
      </c>
      <c r="B34193" s="489">
        <v>2372005278</v>
      </c>
      <c r="C34193" s="489" t="s">
        <v>2570</v>
      </c>
      <c r="D34193" s="489" t="s">
        <v>8503</v>
      </c>
    </row>
    <row r="34194" spans="1:4">
      <c r="A34194" s="489" t="str">
        <f t="shared" si="534"/>
        <v>2372005286介護予防短期入所生活介護</v>
      </c>
      <c r="B34194" s="489">
        <v>2372005286</v>
      </c>
      <c r="C34194" s="489" t="s">
        <v>2093</v>
      </c>
      <c r="D34194" s="489" t="s">
        <v>8504</v>
      </c>
    </row>
    <row r="34195" spans="1:4">
      <c r="A34195" s="489" t="str">
        <f t="shared" si="534"/>
        <v>2372005286短期入所生活介護</v>
      </c>
      <c r="B34195" s="489">
        <v>2372005286</v>
      </c>
      <c r="C34195" s="489" t="s">
        <v>2092</v>
      </c>
      <c r="D34195" s="489" t="s">
        <v>8504</v>
      </c>
    </row>
    <row r="34196" spans="1:4">
      <c r="A34196" s="489" t="str">
        <f t="shared" si="534"/>
        <v>2372005294居宅介護支援</v>
      </c>
      <c r="B34196" s="489">
        <v>2372005294</v>
      </c>
      <c r="C34196" s="489" t="s">
        <v>2519</v>
      </c>
      <c r="D34196" s="489" t="s">
        <v>8505</v>
      </c>
    </row>
    <row r="34197" spans="1:4">
      <c r="A34197" s="489" t="str">
        <f t="shared" si="534"/>
        <v>2372005302訪問介護</v>
      </c>
      <c r="B34197" s="489">
        <v>2372005302</v>
      </c>
      <c r="C34197" s="489" t="s">
        <v>140</v>
      </c>
      <c r="D34197" s="489" t="s">
        <v>8506</v>
      </c>
    </row>
    <row r="34198" spans="1:4">
      <c r="A34198" s="489" t="str">
        <f t="shared" si="534"/>
        <v>2372005302訪問介護</v>
      </c>
      <c r="B34198" s="489">
        <v>2372005302</v>
      </c>
      <c r="C34198" s="489" t="s">
        <v>140</v>
      </c>
      <c r="D34198" s="489" t="s">
        <v>8506</v>
      </c>
    </row>
    <row r="34199" spans="1:4">
      <c r="A34199" s="489" t="str">
        <f t="shared" si="534"/>
        <v>2372005302訪問型サービス（独自）</v>
      </c>
      <c r="B34199" s="489">
        <v>2372005302</v>
      </c>
      <c r="C34199" s="489" t="s">
        <v>2571</v>
      </c>
      <c r="D34199" s="489" t="s">
        <v>8506</v>
      </c>
    </row>
    <row r="34200" spans="1:4">
      <c r="A34200" s="489" t="str">
        <f t="shared" si="534"/>
        <v>2372005310訪問介護</v>
      </c>
      <c r="B34200" s="489">
        <v>2372005310</v>
      </c>
      <c r="C34200" s="489" t="s">
        <v>140</v>
      </c>
      <c r="D34200" s="489" t="s">
        <v>8507</v>
      </c>
    </row>
    <row r="34201" spans="1:4">
      <c r="A34201" s="489" t="str">
        <f t="shared" si="534"/>
        <v>2372005310訪問介護</v>
      </c>
      <c r="B34201" s="489">
        <v>2372005310</v>
      </c>
      <c r="C34201" s="489" t="s">
        <v>140</v>
      </c>
      <c r="D34201" s="489" t="s">
        <v>8507</v>
      </c>
    </row>
    <row r="34202" spans="1:4">
      <c r="A34202" s="489" t="str">
        <f t="shared" si="534"/>
        <v>2372005310訪問型サービス（独自）</v>
      </c>
      <c r="B34202" s="489">
        <v>2372005310</v>
      </c>
      <c r="C34202" s="489" t="s">
        <v>2571</v>
      </c>
      <c r="D34202" s="489" t="s">
        <v>8507</v>
      </c>
    </row>
    <row r="34203" spans="1:4">
      <c r="A34203" s="489" t="str">
        <f t="shared" si="534"/>
        <v>2372005310訪問型サービス（独自／定率）</v>
      </c>
      <c r="B34203" s="489">
        <v>2372005310</v>
      </c>
      <c r="C34203" s="489" t="s">
        <v>2568</v>
      </c>
      <c r="D34203" s="489" t="s">
        <v>8507</v>
      </c>
    </row>
    <row r="34204" spans="1:4">
      <c r="A34204" s="489" t="str">
        <f t="shared" si="534"/>
        <v>2372005328訪問介護</v>
      </c>
      <c r="B34204" s="489">
        <v>2372005328</v>
      </c>
      <c r="C34204" s="489" t="s">
        <v>140</v>
      </c>
      <c r="D34204" s="489" t="s">
        <v>8508</v>
      </c>
    </row>
    <row r="34205" spans="1:4">
      <c r="A34205" s="489" t="str">
        <f t="shared" si="534"/>
        <v>2372005336通所介護</v>
      </c>
      <c r="B34205" s="489">
        <v>2372005336</v>
      </c>
      <c r="C34205" s="489" t="s">
        <v>158</v>
      </c>
      <c r="D34205" s="489" t="s">
        <v>8509</v>
      </c>
    </row>
    <row r="34206" spans="1:4">
      <c r="A34206" s="489" t="str">
        <f t="shared" si="534"/>
        <v>2372005336通所型サービス（独自）</v>
      </c>
      <c r="B34206" s="489">
        <v>2372005336</v>
      </c>
      <c r="C34206" s="489" t="s">
        <v>2570</v>
      </c>
      <c r="D34206" s="489" t="s">
        <v>8509</v>
      </c>
    </row>
    <row r="34207" spans="1:4">
      <c r="A34207" s="489" t="str">
        <f t="shared" si="534"/>
        <v>2372005351訪問介護</v>
      </c>
      <c r="B34207" s="489">
        <v>2372005351</v>
      </c>
      <c r="C34207" s="489" t="s">
        <v>140</v>
      </c>
      <c r="D34207" s="489" t="s">
        <v>6257</v>
      </c>
    </row>
    <row r="34208" spans="1:4">
      <c r="A34208" s="489" t="str">
        <f t="shared" si="534"/>
        <v>2372005351訪問介護</v>
      </c>
      <c r="B34208" s="489">
        <v>2372005351</v>
      </c>
      <c r="C34208" s="489" t="s">
        <v>140</v>
      </c>
      <c r="D34208" s="489" t="s">
        <v>6257</v>
      </c>
    </row>
    <row r="34209" spans="1:4">
      <c r="A34209" s="489" t="str">
        <f t="shared" si="534"/>
        <v>2372005351訪問型サービス（独自）</v>
      </c>
      <c r="B34209" s="489">
        <v>2372005351</v>
      </c>
      <c r="C34209" s="489" t="s">
        <v>2571</v>
      </c>
      <c r="D34209" s="489" t="s">
        <v>6257</v>
      </c>
    </row>
    <row r="34210" spans="1:4">
      <c r="A34210" s="489" t="str">
        <f t="shared" si="534"/>
        <v>2372005369訪問介護</v>
      </c>
      <c r="B34210" s="489">
        <v>2372005369</v>
      </c>
      <c r="C34210" s="489" t="s">
        <v>140</v>
      </c>
      <c r="D34210" s="489" t="s">
        <v>8510</v>
      </c>
    </row>
    <row r="34211" spans="1:4">
      <c r="A34211" s="489" t="str">
        <f t="shared" si="534"/>
        <v>2372005369訪問介護</v>
      </c>
      <c r="B34211" s="489">
        <v>2372005369</v>
      </c>
      <c r="C34211" s="489" t="s">
        <v>140</v>
      </c>
      <c r="D34211" s="489" t="s">
        <v>8510</v>
      </c>
    </row>
    <row r="34212" spans="1:4">
      <c r="A34212" s="489" t="str">
        <f t="shared" si="534"/>
        <v>2372005369訪問型サービス（独自）</v>
      </c>
      <c r="B34212" s="489">
        <v>2372005369</v>
      </c>
      <c r="C34212" s="489" t="s">
        <v>2571</v>
      </c>
      <c r="D34212" s="489" t="s">
        <v>8510</v>
      </c>
    </row>
    <row r="34213" spans="1:4">
      <c r="A34213" s="489" t="str">
        <f t="shared" si="534"/>
        <v>2372005377通所介護</v>
      </c>
      <c r="B34213" s="489">
        <v>2372005377</v>
      </c>
      <c r="C34213" s="489" t="s">
        <v>158</v>
      </c>
      <c r="D34213" s="489" t="s">
        <v>8511</v>
      </c>
    </row>
    <row r="34214" spans="1:4">
      <c r="A34214" s="489" t="str">
        <f t="shared" si="534"/>
        <v>2372005385通所介護</v>
      </c>
      <c r="B34214" s="489">
        <v>2372005385</v>
      </c>
      <c r="C34214" s="489" t="s">
        <v>158</v>
      </c>
      <c r="D34214" s="489" t="s">
        <v>8512</v>
      </c>
    </row>
    <row r="34215" spans="1:4">
      <c r="A34215" s="489" t="str">
        <f t="shared" si="534"/>
        <v>2372005385通所介護</v>
      </c>
      <c r="B34215" s="489">
        <v>2372005385</v>
      </c>
      <c r="C34215" s="489" t="s">
        <v>158</v>
      </c>
      <c r="D34215" s="489" t="s">
        <v>8512</v>
      </c>
    </row>
    <row r="34216" spans="1:4">
      <c r="A34216" s="489" t="str">
        <f t="shared" si="534"/>
        <v>2372005385通所型サービス（独自）</v>
      </c>
      <c r="B34216" s="489">
        <v>2372005385</v>
      </c>
      <c r="C34216" s="489" t="s">
        <v>2570</v>
      </c>
      <c r="D34216" s="489" t="s">
        <v>8512</v>
      </c>
    </row>
    <row r="34217" spans="1:4">
      <c r="A34217" s="489" t="str">
        <f t="shared" si="534"/>
        <v>2372005393訪問介護</v>
      </c>
      <c r="B34217" s="489">
        <v>2372005393</v>
      </c>
      <c r="C34217" s="489" t="s">
        <v>140</v>
      </c>
      <c r="D34217" s="489" t="s">
        <v>8513</v>
      </c>
    </row>
    <row r="34218" spans="1:4">
      <c r="A34218" s="489" t="str">
        <f t="shared" si="534"/>
        <v>2372005393訪問介護</v>
      </c>
      <c r="B34218" s="489">
        <v>2372005393</v>
      </c>
      <c r="C34218" s="489" t="s">
        <v>140</v>
      </c>
      <c r="D34218" s="489" t="s">
        <v>8513</v>
      </c>
    </row>
    <row r="34219" spans="1:4">
      <c r="A34219" s="489" t="str">
        <f t="shared" si="534"/>
        <v>2372005393訪問型サービス（独自）</v>
      </c>
      <c r="B34219" s="489">
        <v>2372005393</v>
      </c>
      <c r="C34219" s="489" t="s">
        <v>2571</v>
      </c>
      <c r="D34219" s="489" t="s">
        <v>8513</v>
      </c>
    </row>
    <row r="34220" spans="1:4">
      <c r="A34220" s="489" t="str">
        <f t="shared" si="534"/>
        <v>2372005401訪問介護</v>
      </c>
      <c r="B34220" s="489">
        <v>2372005401</v>
      </c>
      <c r="C34220" s="489" t="s">
        <v>140</v>
      </c>
      <c r="D34220" s="489" t="s">
        <v>8514</v>
      </c>
    </row>
    <row r="34221" spans="1:4">
      <c r="A34221" s="489" t="str">
        <f t="shared" si="534"/>
        <v>2372005401訪問介護</v>
      </c>
      <c r="B34221" s="489">
        <v>2372005401</v>
      </c>
      <c r="C34221" s="489" t="s">
        <v>140</v>
      </c>
      <c r="D34221" s="489" t="s">
        <v>8514</v>
      </c>
    </row>
    <row r="34222" spans="1:4">
      <c r="A34222" s="489" t="str">
        <f t="shared" si="534"/>
        <v>2372005401訪問型サービス（独自）</v>
      </c>
      <c r="B34222" s="489">
        <v>2372005401</v>
      </c>
      <c r="C34222" s="489" t="s">
        <v>2571</v>
      </c>
      <c r="D34222" s="489" t="s">
        <v>8514</v>
      </c>
    </row>
    <row r="34223" spans="1:4">
      <c r="A34223" s="489" t="str">
        <f t="shared" si="534"/>
        <v>2372005401訪問型サービス（独自／定率）</v>
      </c>
      <c r="B34223" s="489">
        <v>2372005401</v>
      </c>
      <c r="C34223" s="489" t="s">
        <v>2568</v>
      </c>
      <c r="D34223" s="489" t="s">
        <v>8514</v>
      </c>
    </row>
    <row r="34224" spans="1:4">
      <c r="A34224" s="489" t="str">
        <f t="shared" si="534"/>
        <v>2372005419訪問介護</v>
      </c>
      <c r="B34224" s="489">
        <v>2372005419</v>
      </c>
      <c r="C34224" s="489" t="s">
        <v>140</v>
      </c>
      <c r="D34224" s="489" t="s">
        <v>8515</v>
      </c>
    </row>
    <row r="34225" spans="1:4">
      <c r="A34225" s="489" t="str">
        <f t="shared" si="534"/>
        <v>2372005427訪問介護</v>
      </c>
      <c r="B34225" s="489">
        <v>2372005427</v>
      </c>
      <c r="C34225" s="489" t="s">
        <v>140</v>
      </c>
      <c r="D34225" s="489" t="s">
        <v>8516</v>
      </c>
    </row>
    <row r="34226" spans="1:4">
      <c r="A34226" s="489" t="str">
        <f t="shared" si="534"/>
        <v>2372005427訪問介護</v>
      </c>
      <c r="B34226" s="489">
        <v>2372005427</v>
      </c>
      <c r="C34226" s="489" t="s">
        <v>140</v>
      </c>
      <c r="D34226" s="489" t="s">
        <v>8516</v>
      </c>
    </row>
    <row r="34227" spans="1:4">
      <c r="A34227" s="489" t="str">
        <f t="shared" si="534"/>
        <v>2372005427訪問型サービス（独自）</v>
      </c>
      <c r="B34227" s="489">
        <v>2372005427</v>
      </c>
      <c r="C34227" s="489" t="s">
        <v>2571</v>
      </c>
      <c r="D34227" s="489" t="s">
        <v>8516</v>
      </c>
    </row>
    <row r="34228" spans="1:4">
      <c r="A34228" s="489" t="str">
        <f t="shared" si="534"/>
        <v>2372005435訪問介護</v>
      </c>
      <c r="B34228" s="489">
        <v>2372005435</v>
      </c>
      <c r="C34228" s="489" t="s">
        <v>140</v>
      </c>
      <c r="D34228" s="489" t="s">
        <v>8517</v>
      </c>
    </row>
    <row r="34229" spans="1:4">
      <c r="A34229" s="489" t="str">
        <f t="shared" si="534"/>
        <v>2372005435訪問介護</v>
      </c>
      <c r="B34229" s="489">
        <v>2372005435</v>
      </c>
      <c r="C34229" s="489" t="s">
        <v>140</v>
      </c>
      <c r="D34229" s="489" t="s">
        <v>8517</v>
      </c>
    </row>
    <row r="34230" spans="1:4">
      <c r="A34230" s="489" t="str">
        <f t="shared" si="534"/>
        <v>2372005435訪問型サービス（独自）</v>
      </c>
      <c r="B34230" s="489">
        <v>2372005435</v>
      </c>
      <c r="C34230" s="489" t="s">
        <v>2571</v>
      </c>
      <c r="D34230" s="489" t="s">
        <v>8517</v>
      </c>
    </row>
    <row r="34231" spans="1:4">
      <c r="A34231" s="489" t="str">
        <f t="shared" si="534"/>
        <v>2372005443通所介護</v>
      </c>
      <c r="B34231" s="489">
        <v>2372005443</v>
      </c>
      <c r="C34231" s="489" t="s">
        <v>158</v>
      </c>
      <c r="D34231" s="489" t="s">
        <v>8518</v>
      </c>
    </row>
    <row r="34232" spans="1:4">
      <c r="A34232" s="489" t="str">
        <f t="shared" si="534"/>
        <v>2372005443通所型サービス（独自）</v>
      </c>
      <c r="B34232" s="489">
        <v>2372005443</v>
      </c>
      <c r="C34232" s="489" t="s">
        <v>2570</v>
      </c>
      <c r="D34232" s="489" t="s">
        <v>8518</v>
      </c>
    </row>
    <row r="34233" spans="1:4">
      <c r="A34233" s="489" t="str">
        <f t="shared" si="534"/>
        <v>2372005450介護予防支援</v>
      </c>
      <c r="B34233" s="489">
        <v>2372005450</v>
      </c>
      <c r="C34233" s="489" t="s">
        <v>2520</v>
      </c>
      <c r="D34233" s="489" t="s">
        <v>8519</v>
      </c>
    </row>
    <row r="34234" spans="1:4">
      <c r="A34234" s="489" t="str">
        <f t="shared" si="534"/>
        <v>2372005450居宅介護支援</v>
      </c>
      <c r="B34234" s="489">
        <v>2372005450</v>
      </c>
      <c r="C34234" s="489" t="s">
        <v>2519</v>
      </c>
      <c r="D34234" s="489" t="s">
        <v>8519</v>
      </c>
    </row>
    <row r="34235" spans="1:4">
      <c r="A34235" s="489" t="str">
        <f t="shared" si="534"/>
        <v>2372005468通所介護</v>
      </c>
      <c r="B34235" s="489">
        <v>2372005468</v>
      </c>
      <c r="C34235" s="489" t="s">
        <v>158</v>
      </c>
      <c r="D34235" s="489" t="s">
        <v>8520</v>
      </c>
    </row>
    <row r="34236" spans="1:4">
      <c r="A34236" s="489" t="str">
        <f t="shared" si="534"/>
        <v>2372005468通所型サービス（独自）</v>
      </c>
      <c r="B34236" s="489">
        <v>2372005468</v>
      </c>
      <c r="C34236" s="489" t="s">
        <v>2570</v>
      </c>
      <c r="D34236" s="489" t="s">
        <v>8520</v>
      </c>
    </row>
    <row r="34237" spans="1:4">
      <c r="A34237" s="489" t="str">
        <f t="shared" si="534"/>
        <v>2372005476訪問介護</v>
      </c>
      <c r="B34237" s="489">
        <v>2372005476</v>
      </c>
      <c r="C34237" s="489" t="s">
        <v>140</v>
      </c>
      <c r="D34237" s="489" t="s">
        <v>8521</v>
      </c>
    </row>
    <row r="34238" spans="1:4">
      <c r="A34238" s="489" t="str">
        <f t="shared" si="534"/>
        <v>2372005476訪問介護</v>
      </c>
      <c r="B34238" s="489">
        <v>2372005476</v>
      </c>
      <c r="C34238" s="489" t="s">
        <v>140</v>
      </c>
      <c r="D34238" s="489" t="s">
        <v>8521</v>
      </c>
    </row>
    <row r="34239" spans="1:4">
      <c r="A34239" s="489" t="str">
        <f t="shared" si="534"/>
        <v>2372005492訪問介護</v>
      </c>
      <c r="B34239" s="489">
        <v>2372005492</v>
      </c>
      <c r="C34239" s="489" t="s">
        <v>140</v>
      </c>
      <c r="D34239" s="489" t="s">
        <v>8522</v>
      </c>
    </row>
    <row r="34240" spans="1:4">
      <c r="A34240" s="489" t="str">
        <f t="shared" si="534"/>
        <v>2372005492訪問介護</v>
      </c>
      <c r="B34240" s="489">
        <v>2372005492</v>
      </c>
      <c r="C34240" s="489" t="s">
        <v>140</v>
      </c>
      <c r="D34240" s="489" t="s">
        <v>8522</v>
      </c>
    </row>
    <row r="34241" spans="1:4">
      <c r="A34241" s="489" t="str">
        <f t="shared" si="534"/>
        <v>2372005500訪問介護</v>
      </c>
      <c r="B34241" s="489">
        <v>2372005500</v>
      </c>
      <c r="C34241" s="489" t="s">
        <v>140</v>
      </c>
      <c r="D34241" s="489" t="s">
        <v>8523</v>
      </c>
    </row>
    <row r="34242" spans="1:4">
      <c r="A34242" s="489" t="str">
        <f t="shared" ref="A34242:A34305" si="535">B34242&amp;C34242</f>
        <v>2372005500訪問介護</v>
      </c>
      <c r="B34242" s="489">
        <v>2372005500</v>
      </c>
      <c r="C34242" s="489" t="s">
        <v>140</v>
      </c>
      <c r="D34242" s="489" t="s">
        <v>8523</v>
      </c>
    </row>
    <row r="34243" spans="1:4">
      <c r="A34243" s="489" t="str">
        <f t="shared" si="535"/>
        <v>2372005500訪問型サービス（独自）</v>
      </c>
      <c r="B34243" s="489">
        <v>2372005500</v>
      </c>
      <c r="C34243" s="489" t="s">
        <v>2571</v>
      </c>
      <c r="D34243" s="489" t="s">
        <v>8523</v>
      </c>
    </row>
    <row r="34244" spans="1:4">
      <c r="A34244" s="489" t="str">
        <f t="shared" si="535"/>
        <v>2372005518居宅介護支援</v>
      </c>
      <c r="B34244" s="489">
        <v>2372005518</v>
      </c>
      <c r="C34244" s="489" t="s">
        <v>2519</v>
      </c>
      <c r="D34244" s="489" t="s">
        <v>8524</v>
      </c>
    </row>
    <row r="34245" spans="1:4">
      <c r="A34245" s="489" t="str">
        <f t="shared" si="535"/>
        <v>2372005526居宅介護支援</v>
      </c>
      <c r="B34245" s="489">
        <v>2372005526</v>
      </c>
      <c r="C34245" s="489" t="s">
        <v>2519</v>
      </c>
      <c r="D34245" s="489" t="s">
        <v>8525</v>
      </c>
    </row>
    <row r="34246" spans="1:4">
      <c r="A34246" s="489" t="str">
        <f t="shared" si="535"/>
        <v>2372005534訪問介護</v>
      </c>
      <c r="B34246" s="489">
        <v>2372005534</v>
      </c>
      <c r="C34246" s="489" t="s">
        <v>140</v>
      </c>
      <c r="D34246" s="489" t="s">
        <v>8526</v>
      </c>
    </row>
    <row r="34247" spans="1:4">
      <c r="A34247" s="489" t="str">
        <f t="shared" si="535"/>
        <v>2372005534訪問介護</v>
      </c>
      <c r="B34247" s="489">
        <v>2372005534</v>
      </c>
      <c r="C34247" s="489" t="s">
        <v>140</v>
      </c>
      <c r="D34247" s="489" t="s">
        <v>8526</v>
      </c>
    </row>
    <row r="34248" spans="1:4">
      <c r="A34248" s="489" t="str">
        <f t="shared" si="535"/>
        <v>2372005534訪問型サービス（独自）</v>
      </c>
      <c r="B34248" s="489">
        <v>2372005534</v>
      </c>
      <c r="C34248" s="489" t="s">
        <v>2571</v>
      </c>
      <c r="D34248" s="489" t="s">
        <v>8526</v>
      </c>
    </row>
    <row r="34249" spans="1:4">
      <c r="A34249" s="489" t="str">
        <f t="shared" si="535"/>
        <v>2372005542通所介護</v>
      </c>
      <c r="B34249" s="489">
        <v>2372005542</v>
      </c>
      <c r="C34249" s="489" t="s">
        <v>158</v>
      </c>
      <c r="D34249" s="489" t="s">
        <v>8527</v>
      </c>
    </row>
    <row r="34250" spans="1:4">
      <c r="A34250" s="489" t="str">
        <f t="shared" si="535"/>
        <v>2372005542通所型サービス（独自）</v>
      </c>
      <c r="B34250" s="489">
        <v>2372005542</v>
      </c>
      <c r="C34250" s="489" t="s">
        <v>2570</v>
      </c>
      <c r="D34250" s="489" t="s">
        <v>8527</v>
      </c>
    </row>
    <row r="34251" spans="1:4">
      <c r="A34251" s="489" t="str">
        <f t="shared" si="535"/>
        <v>2372005559介護予防特定施設入居者生活介護</v>
      </c>
      <c r="B34251" s="489">
        <v>2372005559</v>
      </c>
      <c r="C34251" s="489" t="s">
        <v>2514</v>
      </c>
      <c r="D34251" s="489" t="s">
        <v>8528</v>
      </c>
    </row>
    <row r="34252" spans="1:4">
      <c r="A34252" s="489" t="str">
        <f t="shared" si="535"/>
        <v>2372005559特定施設入居者生活介護（短期利用型）</v>
      </c>
      <c r="B34252" s="489">
        <v>2372005559</v>
      </c>
      <c r="C34252" s="489" t="s">
        <v>19397</v>
      </c>
      <c r="D34252" s="489" t="s">
        <v>8528</v>
      </c>
    </row>
    <row r="34253" spans="1:4">
      <c r="A34253" s="489" t="str">
        <f t="shared" si="535"/>
        <v>2372005559特定施設入居者生活介護</v>
      </c>
      <c r="B34253" s="489">
        <v>2372005559</v>
      </c>
      <c r="C34253" s="489" t="s">
        <v>2513</v>
      </c>
      <c r="D34253" s="489" t="s">
        <v>8528</v>
      </c>
    </row>
    <row r="34254" spans="1:4">
      <c r="A34254" s="489" t="str">
        <f t="shared" si="535"/>
        <v>2372005575訪問介護</v>
      </c>
      <c r="B34254" s="489">
        <v>2372005575</v>
      </c>
      <c r="C34254" s="489" t="s">
        <v>140</v>
      </c>
      <c r="D34254" s="489" t="s">
        <v>19458</v>
      </c>
    </row>
    <row r="34255" spans="1:4">
      <c r="A34255" s="489" t="str">
        <f t="shared" si="535"/>
        <v>2372005575訪問介護</v>
      </c>
      <c r="B34255" s="489">
        <v>2372005575</v>
      </c>
      <c r="C34255" s="489" t="s">
        <v>140</v>
      </c>
      <c r="D34255" s="489" t="s">
        <v>19458</v>
      </c>
    </row>
    <row r="34256" spans="1:4">
      <c r="A34256" s="489" t="str">
        <f t="shared" si="535"/>
        <v>2372005575訪問介護</v>
      </c>
      <c r="B34256" s="489">
        <v>2372005575</v>
      </c>
      <c r="C34256" s="489" t="s">
        <v>140</v>
      </c>
      <c r="D34256" s="489" t="s">
        <v>19458</v>
      </c>
    </row>
    <row r="34257" spans="1:4">
      <c r="A34257" s="489" t="str">
        <f t="shared" si="535"/>
        <v>2372005575訪問型サービス（独自）</v>
      </c>
      <c r="B34257" s="489">
        <v>2372005575</v>
      </c>
      <c r="C34257" s="489" t="s">
        <v>2571</v>
      </c>
      <c r="D34257" s="489" t="s">
        <v>19458</v>
      </c>
    </row>
    <row r="34258" spans="1:4">
      <c r="A34258" s="489" t="str">
        <f t="shared" si="535"/>
        <v>2372100012居宅介護支援</v>
      </c>
      <c r="B34258" s="489">
        <v>2372100012</v>
      </c>
      <c r="C34258" s="489" t="s">
        <v>2519</v>
      </c>
      <c r="D34258" s="489" t="s">
        <v>8529</v>
      </c>
    </row>
    <row r="34259" spans="1:4">
      <c r="A34259" s="489" t="str">
        <f t="shared" si="535"/>
        <v>2372100020居宅介護支援</v>
      </c>
      <c r="B34259" s="489">
        <v>2372100020</v>
      </c>
      <c r="C34259" s="489" t="s">
        <v>2519</v>
      </c>
      <c r="D34259" s="489" t="s">
        <v>8530</v>
      </c>
    </row>
    <row r="34260" spans="1:4">
      <c r="A34260" s="489" t="str">
        <f t="shared" si="535"/>
        <v>2372100053居宅介護支援</v>
      </c>
      <c r="B34260" s="489">
        <v>2372100053</v>
      </c>
      <c r="C34260" s="489" t="s">
        <v>2519</v>
      </c>
      <c r="D34260" s="489" t="s">
        <v>8531</v>
      </c>
    </row>
    <row r="34261" spans="1:4">
      <c r="A34261" s="489" t="str">
        <f t="shared" si="535"/>
        <v>2372100079居宅介護支援</v>
      </c>
      <c r="B34261" s="489">
        <v>2372100079</v>
      </c>
      <c r="C34261" s="489" t="s">
        <v>2519</v>
      </c>
      <c r="D34261" s="489" t="s">
        <v>8532</v>
      </c>
    </row>
    <row r="34262" spans="1:4">
      <c r="A34262" s="489" t="str">
        <f t="shared" si="535"/>
        <v>2372100129訪問介護</v>
      </c>
      <c r="B34262" s="489">
        <v>2372100129</v>
      </c>
      <c r="C34262" s="489" t="s">
        <v>140</v>
      </c>
      <c r="D34262" s="489" t="s">
        <v>8533</v>
      </c>
    </row>
    <row r="34263" spans="1:4">
      <c r="A34263" s="489" t="str">
        <f t="shared" si="535"/>
        <v>2372100129訪問介護</v>
      </c>
      <c r="B34263" s="489">
        <v>2372100129</v>
      </c>
      <c r="C34263" s="489" t="s">
        <v>140</v>
      </c>
      <c r="D34263" s="489" t="s">
        <v>8533</v>
      </c>
    </row>
    <row r="34264" spans="1:4">
      <c r="A34264" s="489" t="str">
        <f t="shared" si="535"/>
        <v>2372100129訪問型サービス（独自）</v>
      </c>
      <c r="B34264" s="489">
        <v>2372100129</v>
      </c>
      <c r="C34264" s="489" t="s">
        <v>2571</v>
      </c>
      <c r="D34264" s="489" t="s">
        <v>8533</v>
      </c>
    </row>
    <row r="34265" spans="1:4">
      <c r="A34265" s="489" t="str">
        <f t="shared" si="535"/>
        <v>2372100129訪問型サービス（独自／定率）</v>
      </c>
      <c r="B34265" s="489">
        <v>2372100129</v>
      </c>
      <c r="C34265" s="489" t="s">
        <v>2568</v>
      </c>
      <c r="D34265" s="489" t="s">
        <v>8533</v>
      </c>
    </row>
    <row r="34266" spans="1:4">
      <c r="A34266" s="489" t="str">
        <f t="shared" si="535"/>
        <v>2372100137居宅介護支援</v>
      </c>
      <c r="B34266" s="489">
        <v>2372100137</v>
      </c>
      <c r="C34266" s="489" t="s">
        <v>2519</v>
      </c>
      <c r="D34266" s="489" t="s">
        <v>8534</v>
      </c>
    </row>
    <row r="34267" spans="1:4">
      <c r="A34267" s="489" t="str">
        <f t="shared" si="535"/>
        <v>2372100152居宅介護支援</v>
      </c>
      <c r="B34267" s="489">
        <v>2372100152</v>
      </c>
      <c r="C34267" s="489" t="s">
        <v>2519</v>
      </c>
      <c r="D34267" s="489" t="s">
        <v>8535</v>
      </c>
    </row>
    <row r="34268" spans="1:4">
      <c r="A34268" s="489" t="str">
        <f t="shared" si="535"/>
        <v>2372100160居宅介護支援</v>
      </c>
      <c r="B34268" s="489">
        <v>2372100160</v>
      </c>
      <c r="C34268" s="489" t="s">
        <v>2519</v>
      </c>
      <c r="D34268" s="489" t="s">
        <v>8536</v>
      </c>
    </row>
    <row r="34269" spans="1:4">
      <c r="A34269" s="489" t="str">
        <f t="shared" si="535"/>
        <v>2372100194居宅介護支援</v>
      </c>
      <c r="B34269" s="489">
        <v>2372100194</v>
      </c>
      <c r="C34269" s="489" t="s">
        <v>2519</v>
      </c>
      <c r="D34269" s="489" t="s">
        <v>8537</v>
      </c>
    </row>
    <row r="34270" spans="1:4">
      <c r="A34270" s="489" t="str">
        <f t="shared" si="535"/>
        <v>2372100228通所介護</v>
      </c>
      <c r="B34270" s="489">
        <v>2372100228</v>
      </c>
      <c r="C34270" s="489" t="s">
        <v>158</v>
      </c>
      <c r="D34270" s="489" t="s">
        <v>8538</v>
      </c>
    </row>
    <row r="34271" spans="1:4">
      <c r="A34271" s="489" t="str">
        <f t="shared" si="535"/>
        <v>2372100228通所型サービス（独自）</v>
      </c>
      <c r="B34271" s="489">
        <v>2372100228</v>
      </c>
      <c r="C34271" s="489" t="s">
        <v>2570</v>
      </c>
      <c r="D34271" s="489" t="s">
        <v>8538</v>
      </c>
    </row>
    <row r="34272" spans="1:4">
      <c r="A34272" s="489" t="str">
        <f t="shared" si="535"/>
        <v>2372100244居宅介護支援</v>
      </c>
      <c r="B34272" s="489">
        <v>2372100244</v>
      </c>
      <c r="C34272" s="489" t="s">
        <v>2519</v>
      </c>
      <c r="D34272" s="489" t="s">
        <v>8539</v>
      </c>
    </row>
    <row r="34273" spans="1:4">
      <c r="A34273" s="489" t="str">
        <f t="shared" si="535"/>
        <v>2372100269居宅介護支援</v>
      </c>
      <c r="B34273" s="489">
        <v>2372100269</v>
      </c>
      <c r="C34273" s="489" t="s">
        <v>2519</v>
      </c>
      <c r="D34273" s="489" t="s">
        <v>8540</v>
      </c>
    </row>
    <row r="34274" spans="1:4">
      <c r="A34274" s="489" t="str">
        <f t="shared" si="535"/>
        <v>2372100285居宅介護支援</v>
      </c>
      <c r="B34274" s="489">
        <v>2372100285</v>
      </c>
      <c r="C34274" s="489" t="s">
        <v>2519</v>
      </c>
      <c r="D34274" s="489" t="s">
        <v>8541</v>
      </c>
    </row>
    <row r="34275" spans="1:4">
      <c r="A34275" s="489" t="str">
        <f t="shared" si="535"/>
        <v>2372100301介護予防短期入所生活介護</v>
      </c>
      <c r="B34275" s="489">
        <v>2372100301</v>
      </c>
      <c r="C34275" s="489" t="s">
        <v>2093</v>
      </c>
      <c r="D34275" s="489" t="s">
        <v>8542</v>
      </c>
    </row>
    <row r="34276" spans="1:4">
      <c r="A34276" s="489" t="str">
        <f t="shared" si="535"/>
        <v>2372100301介護予防短期入所生活介護</v>
      </c>
      <c r="B34276" s="489">
        <v>2372100301</v>
      </c>
      <c r="C34276" s="489" t="s">
        <v>2093</v>
      </c>
      <c r="D34276" s="489" t="s">
        <v>8542</v>
      </c>
    </row>
    <row r="34277" spans="1:4">
      <c r="A34277" s="489" t="str">
        <f t="shared" si="535"/>
        <v>2372100301介護老人福祉施設</v>
      </c>
      <c r="B34277" s="489">
        <v>2372100301</v>
      </c>
      <c r="C34277" s="489" t="s">
        <v>1921</v>
      </c>
      <c r="D34277" s="489" t="s">
        <v>8542</v>
      </c>
    </row>
    <row r="34278" spans="1:4">
      <c r="A34278" s="489" t="str">
        <f t="shared" si="535"/>
        <v>2372100301介護老人福祉施設</v>
      </c>
      <c r="B34278" s="489">
        <v>2372100301</v>
      </c>
      <c r="C34278" s="489" t="s">
        <v>1921</v>
      </c>
      <c r="D34278" s="489" t="s">
        <v>8542</v>
      </c>
    </row>
    <row r="34279" spans="1:4">
      <c r="A34279" s="489" t="str">
        <f t="shared" si="535"/>
        <v>2372100301短期入所生活介護</v>
      </c>
      <c r="B34279" s="489">
        <v>2372100301</v>
      </c>
      <c r="C34279" s="489" t="s">
        <v>2092</v>
      </c>
      <c r="D34279" s="489" t="s">
        <v>8542</v>
      </c>
    </row>
    <row r="34280" spans="1:4">
      <c r="A34280" s="489" t="str">
        <f t="shared" si="535"/>
        <v>2372100301短期入所生活介護</v>
      </c>
      <c r="B34280" s="489">
        <v>2372100301</v>
      </c>
      <c r="C34280" s="489" t="s">
        <v>2092</v>
      </c>
      <c r="D34280" s="489" t="s">
        <v>8542</v>
      </c>
    </row>
    <row r="34281" spans="1:4">
      <c r="A34281" s="489" t="str">
        <f t="shared" si="535"/>
        <v>2372100301短期入所生活介護</v>
      </c>
      <c r="B34281" s="489">
        <v>2372100301</v>
      </c>
      <c r="C34281" s="489" t="s">
        <v>2092</v>
      </c>
      <c r="D34281" s="489" t="s">
        <v>8542</v>
      </c>
    </row>
    <row r="34282" spans="1:4">
      <c r="A34282" s="489" t="str">
        <f t="shared" si="535"/>
        <v>2372100319介護老人福祉施設</v>
      </c>
      <c r="B34282" s="489">
        <v>2372100319</v>
      </c>
      <c r="C34282" s="489" t="s">
        <v>1921</v>
      </c>
      <c r="D34282" s="489" t="s">
        <v>8543</v>
      </c>
    </row>
    <row r="34283" spans="1:4">
      <c r="A34283" s="489" t="str">
        <f t="shared" si="535"/>
        <v>2372100319介護老人福祉施設</v>
      </c>
      <c r="B34283" s="489">
        <v>2372100319</v>
      </c>
      <c r="C34283" s="489" t="s">
        <v>1921</v>
      </c>
      <c r="D34283" s="489" t="s">
        <v>8543</v>
      </c>
    </row>
    <row r="34284" spans="1:4">
      <c r="A34284" s="489" t="str">
        <f t="shared" si="535"/>
        <v>2372100319介護老人福祉施設</v>
      </c>
      <c r="B34284" s="489">
        <v>2372100319</v>
      </c>
      <c r="C34284" s="489" t="s">
        <v>1921</v>
      </c>
      <c r="D34284" s="489" t="s">
        <v>8543</v>
      </c>
    </row>
    <row r="34285" spans="1:4">
      <c r="A34285" s="489" t="str">
        <f t="shared" si="535"/>
        <v>2372100319介護老人福祉施設</v>
      </c>
      <c r="B34285" s="489">
        <v>2372100319</v>
      </c>
      <c r="C34285" s="489" t="s">
        <v>1921</v>
      </c>
      <c r="D34285" s="489" t="s">
        <v>8543</v>
      </c>
    </row>
    <row r="34286" spans="1:4">
      <c r="A34286" s="489" t="str">
        <f t="shared" si="535"/>
        <v>2372100319介護老人福祉施設</v>
      </c>
      <c r="B34286" s="489">
        <v>2372100319</v>
      </c>
      <c r="C34286" s="489" t="s">
        <v>1921</v>
      </c>
      <c r="D34286" s="489" t="s">
        <v>8543</v>
      </c>
    </row>
    <row r="34287" spans="1:4">
      <c r="A34287" s="489" t="str">
        <f t="shared" si="535"/>
        <v>2372100319介護老人福祉施設</v>
      </c>
      <c r="B34287" s="489">
        <v>2372100319</v>
      </c>
      <c r="C34287" s="489" t="s">
        <v>1921</v>
      </c>
      <c r="D34287" s="489" t="s">
        <v>8543</v>
      </c>
    </row>
    <row r="34288" spans="1:4">
      <c r="A34288" s="489" t="str">
        <f t="shared" si="535"/>
        <v>2372100327介護老人福祉施設</v>
      </c>
      <c r="B34288" s="489">
        <v>2372100327</v>
      </c>
      <c r="C34288" s="489" t="s">
        <v>1921</v>
      </c>
      <c r="D34288" s="489" t="s">
        <v>8544</v>
      </c>
    </row>
    <row r="34289" spans="1:4">
      <c r="A34289" s="489" t="str">
        <f t="shared" si="535"/>
        <v>2372100335介護老人福祉施設</v>
      </c>
      <c r="B34289" s="489">
        <v>2372100335</v>
      </c>
      <c r="C34289" s="489" t="s">
        <v>1921</v>
      </c>
      <c r="D34289" s="489" t="s">
        <v>8545</v>
      </c>
    </row>
    <row r="34290" spans="1:4">
      <c r="A34290" s="489" t="str">
        <f t="shared" si="535"/>
        <v>2372100350通所介護</v>
      </c>
      <c r="B34290" s="489">
        <v>2372100350</v>
      </c>
      <c r="C34290" s="489" t="s">
        <v>158</v>
      </c>
      <c r="D34290" s="489" t="s">
        <v>8546</v>
      </c>
    </row>
    <row r="34291" spans="1:4">
      <c r="A34291" s="489" t="str">
        <f t="shared" si="535"/>
        <v>2372100350通所型サービス（独自）</v>
      </c>
      <c r="B34291" s="489">
        <v>2372100350</v>
      </c>
      <c r="C34291" s="489" t="s">
        <v>2570</v>
      </c>
      <c r="D34291" s="489" t="s">
        <v>8546</v>
      </c>
    </row>
    <row r="34292" spans="1:4">
      <c r="A34292" s="489" t="str">
        <f t="shared" si="535"/>
        <v>2372100418訪問介護</v>
      </c>
      <c r="B34292" s="489">
        <v>2372100418</v>
      </c>
      <c r="C34292" s="489" t="s">
        <v>140</v>
      </c>
      <c r="D34292" s="489" t="s">
        <v>8547</v>
      </c>
    </row>
    <row r="34293" spans="1:4">
      <c r="A34293" s="489" t="str">
        <f t="shared" si="535"/>
        <v>2372100418訪問介護</v>
      </c>
      <c r="B34293" s="489">
        <v>2372100418</v>
      </c>
      <c r="C34293" s="489" t="s">
        <v>140</v>
      </c>
      <c r="D34293" s="489" t="s">
        <v>8547</v>
      </c>
    </row>
    <row r="34294" spans="1:4">
      <c r="A34294" s="489" t="str">
        <f t="shared" si="535"/>
        <v>2372100418訪問型サービス（独自）</v>
      </c>
      <c r="B34294" s="489">
        <v>2372100418</v>
      </c>
      <c r="C34294" s="489" t="s">
        <v>2571</v>
      </c>
      <c r="D34294" s="489" t="s">
        <v>8547</v>
      </c>
    </row>
    <row r="34295" spans="1:4">
      <c r="A34295" s="489" t="str">
        <f t="shared" si="535"/>
        <v>2372100418訪問型サービス（独自／定率）</v>
      </c>
      <c r="B34295" s="489">
        <v>2372100418</v>
      </c>
      <c r="C34295" s="489" t="s">
        <v>2568</v>
      </c>
      <c r="D34295" s="489" t="s">
        <v>8547</v>
      </c>
    </row>
    <row r="34296" spans="1:4">
      <c r="A34296" s="489" t="str">
        <f t="shared" si="535"/>
        <v>2372100475居宅介護支援</v>
      </c>
      <c r="B34296" s="489">
        <v>2372100475</v>
      </c>
      <c r="C34296" s="489" t="s">
        <v>2519</v>
      </c>
      <c r="D34296" s="489" t="s">
        <v>8548</v>
      </c>
    </row>
    <row r="34297" spans="1:4">
      <c r="A34297" s="489" t="str">
        <f t="shared" si="535"/>
        <v>2372100475訪問介護</v>
      </c>
      <c r="B34297" s="489">
        <v>2372100475</v>
      </c>
      <c r="C34297" s="489" t="s">
        <v>140</v>
      </c>
      <c r="D34297" s="489" t="s">
        <v>8548</v>
      </c>
    </row>
    <row r="34298" spans="1:4">
      <c r="A34298" s="489" t="str">
        <f t="shared" si="535"/>
        <v>2372100475訪問介護</v>
      </c>
      <c r="B34298" s="489">
        <v>2372100475</v>
      </c>
      <c r="C34298" s="489" t="s">
        <v>140</v>
      </c>
      <c r="D34298" s="489" t="s">
        <v>8548</v>
      </c>
    </row>
    <row r="34299" spans="1:4">
      <c r="A34299" s="489" t="str">
        <f t="shared" si="535"/>
        <v>2372100475訪問型サービス（独自）</v>
      </c>
      <c r="B34299" s="489">
        <v>2372100475</v>
      </c>
      <c r="C34299" s="489" t="s">
        <v>2571</v>
      </c>
      <c r="D34299" s="489" t="s">
        <v>8548</v>
      </c>
    </row>
    <row r="34300" spans="1:4">
      <c r="A34300" s="489" t="str">
        <f t="shared" si="535"/>
        <v>2372100475訪問型サービス（独自／定率）</v>
      </c>
      <c r="B34300" s="489">
        <v>2372100475</v>
      </c>
      <c r="C34300" s="489" t="s">
        <v>2568</v>
      </c>
      <c r="D34300" s="489" t="s">
        <v>8548</v>
      </c>
    </row>
    <row r="34301" spans="1:4">
      <c r="A34301" s="489" t="str">
        <f t="shared" si="535"/>
        <v>2372100525訪問介護</v>
      </c>
      <c r="B34301" s="489">
        <v>2372100525</v>
      </c>
      <c r="C34301" s="489" t="s">
        <v>140</v>
      </c>
      <c r="D34301" s="489" t="s">
        <v>8549</v>
      </c>
    </row>
    <row r="34302" spans="1:4">
      <c r="A34302" s="489" t="str">
        <f t="shared" si="535"/>
        <v>2372100525訪問介護</v>
      </c>
      <c r="B34302" s="489">
        <v>2372100525</v>
      </c>
      <c r="C34302" s="489" t="s">
        <v>140</v>
      </c>
      <c r="D34302" s="489" t="s">
        <v>8549</v>
      </c>
    </row>
    <row r="34303" spans="1:4">
      <c r="A34303" s="489" t="str">
        <f t="shared" si="535"/>
        <v>2372100525訪問介護</v>
      </c>
      <c r="B34303" s="489">
        <v>2372100525</v>
      </c>
      <c r="C34303" s="489" t="s">
        <v>140</v>
      </c>
      <c r="D34303" s="489" t="s">
        <v>8549</v>
      </c>
    </row>
    <row r="34304" spans="1:4">
      <c r="A34304" s="489" t="str">
        <f t="shared" si="535"/>
        <v>2372100525訪問型サービス（独自）</v>
      </c>
      <c r="B34304" s="489">
        <v>2372100525</v>
      </c>
      <c r="C34304" s="489" t="s">
        <v>2571</v>
      </c>
      <c r="D34304" s="489" t="s">
        <v>8549</v>
      </c>
    </row>
    <row r="34305" spans="1:4">
      <c r="A34305" s="489" t="str">
        <f t="shared" si="535"/>
        <v>2372100533通所介護</v>
      </c>
      <c r="B34305" s="489">
        <v>2372100533</v>
      </c>
      <c r="C34305" s="489" t="s">
        <v>158</v>
      </c>
      <c r="D34305" s="489" t="s">
        <v>8550</v>
      </c>
    </row>
    <row r="34306" spans="1:4">
      <c r="A34306" s="489" t="str">
        <f t="shared" ref="A34306:A34369" si="536">B34306&amp;C34306</f>
        <v>2372100533通所型サービス（独自）</v>
      </c>
      <c r="B34306" s="489">
        <v>2372100533</v>
      </c>
      <c r="C34306" s="489" t="s">
        <v>2570</v>
      </c>
      <c r="D34306" s="489" t="s">
        <v>8550</v>
      </c>
    </row>
    <row r="34307" spans="1:4">
      <c r="A34307" s="489" t="str">
        <f t="shared" si="536"/>
        <v>2372100541介護予防短期入所生活介護</v>
      </c>
      <c r="B34307" s="489">
        <v>2372100541</v>
      </c>
      <c r="C34307" s="489" t="s">
        <v>2093</v>
      </c>
      <c r="D34307" s="489" t="s">
        <v>8551</v>
      </c>
    </row>
    <row r="34308" spans="1:4">
      <c r="A34308" s="489" t="str">
        <f t="shared" si="536"/>
        <v>2372100541短期入所生活介護</v>
      </c>
      <c r="B34308" s="489">
        <v>2372100541</v>
      </c>
      <c r="C34308" s="489" t="s">
        <v>2092</v>
      </c>
      <c r="D34308" s="489" t="s">
        <v>8551</v>
      </c>
    </row>
    <row r="34309" spans="1:4">
      <c r="A34309" s="489" t="str">
        <f t="shared" si="536"/>
        <v>2372100541短期入所生活介護</v>
      </c>
      <c r="B34309" s="489">
        <v>2372100541</v>
      </c>
      <c r="C34309" s="489" t="s">
        <v>2092</v>
      </c>
      <c r="D34309" s="489" t="s">
        <v>8551</v>
      </c>
    </row>
    <row r="34310" spans="1:4">
      <c r="A34310" s="489" t="str">
        <f t="shared" si="536"/>
        <v>2372100566訪問介護</v>
      </c>
      <c r="B34310" s="489">
        <v>2372100566</v>
      </c>
      <c r="C34310" s="489" t="s">
        <v>140</v>
      </c>
      <c r="D34310" s="489" t="s">
        <v>8552</v>
      </c>
    </row>
    <row r="34311" spans="1:4">
      <c r="A34311" s="489" t="str">
        <f t="shared" si="536"/>
        <v>2372100566訪問介護</v>
      </c>
      <c r="B34311" s="489">
        <v>2372100566</v>
      </c>
      <c r="C34311" s="489" t="s">
        <v>140</v>
      </c>
      <c r="D34311" s="489" t="s">
        <v>8552</v>
      </c>
    </row>
    <row r="34312" spans="1:4">
      <c r="A34312" s="489" t="str">
        <f t="shared" si="536"/>
        <v>2372100566訪問型サービス（独自）</v>
      </c>
      <c r="B34312" s="489">
        <v>2372100566</v>
      </c>
      <c r="C34312" s="489" t="s">
        <v>2571</v>
      </c>
      <c r="D34312" s="489" t="s">
        <v>8552</v>
      </c>
    </row>
    <row r="34313" spans="1:4">
      <c r="A34313" s="489" t="str">
        <f t="shared" si="536"/>
        <v>2372100566訪問型サービス（独自／定率）</v>
      </c>
      <c r="B34313" s="489">
        <v>2372100566</v>
      </c>
      <c r="C34313" s="489" t="s">
        <v>2568</v>
      </c>
      <c r="D34313" s="489" t="s">
        <v>8552</v>
      </c>
    </row>
    <row r="34314" spans="1:4">
      <c r="A34314" s="489" t="str">
        <f t="shared" si="536"/>
        <v>2372100574訪問介護</v>
      </c>
      <c r="B34314" s="489">
        <v>2372100574</v>
      </c>
      <c r="C34314" s="489" t="s">
        <v>140</v>
      </c>
      <c r="D34314" s="489" t="s">
        <v>8553</v>
      </c>
    </row>
    <row r="34315" spans="1:4">
      <c r="A34315" s="489" t="str">
        <f t="shared" si="536"/>
        <v>2372100574訪問介護</v>
      </c>
      <c r="B34315" s="489">
        <v>2372100574</v>
      </c>
      <c r="C34315" s="489" t="s">
        <v>140</v>
      </c>
      <c r="D34315" s="489" t="s">
        <v>8553</v>
      </c>
    </row>
    <row r="34316" spans="1:4">
      <c r="A34316" s="489" t="str">
        <f t="shared" si="536"/>
        <v>2372100574訪問介護</v>
      </c>
      <c r="B34316" s="489">
        <v>2372100574</v>
      </c>
      <c r="C34316" s="489" t="s">
        <v>140</v>
      </c>
      <c r="D34316" s="489" t="s">
        <v>8553</v>
      </c>
    </row>
    <row r="34317" spans="1:4">
      <c r="A34317" s="489" t="str">
        <f t="shared" si="536"/>
        <v>2372100574訪問型サービス（独自）</v>
      </c>
      <c r="B34317" s="489">
        <v>2372100574</v>
      </c>
      <c r="C34317" s="489" t="s">
        <v>2571</v>
      </c>
      <c r="D34317" s="489" t="s">
        <v>8553</v>
      </c>
    </row>
    <row r="34318" spans="1:4">
      <c r="A34318" s="489" t="str">
        <f t="shared" si="536"/>
        <v>2372100574訪問型サービス（独自／定率）</v>
      </c>
      <c r="B34318" s="489">
        <v>2372100574</v>
      </c>
      <c r="C34318" s="489" t="s">
        <v>2568</v>
      </c>
      <c r="D34318" s="489" t="s">
        <v>8553</v>
      </c>
    </row>
    <row r="34319" spans="1:4">
      <c r="A34319" s="489" t="str">
        <f t="shared" si="536"/>
        <v>2372100582通所介護</v>
      </c>
      <c r="B34319" s="489">
        <v>2372100582</v>
      </c>
      <c r="C34319" s="489" t="s">
        <v>158</v>
      </c>
      <c r="D34319" s="489" t="s">
        <v>8554</v>
      </c>
    </row>
    <row r="34320" spans="1:4">
      <c r="A34320" s="489" t="str">
        <f t="shared" si="536"/>
        <v>2372100582通所型サービス（独自）</v>
      </c>
      <c r="B34320" s="489">
        <v>2372100582</v>
      </c>
      <c r="C34320" s="489" t="s">
        <v>2570</v>
      </c>
      <c r="D34320" s="489" t="s">
        <v>8554</v>
      </c>
    </row>
    <row r="34321" spans="1:4">
      <c r="A34321" s="489" t="str">
        <f t="shared" si="536"/>
        <v>2372100590介護予防短期入所生活介護</v>
      </c>
      <c r="B34321" s="489">
        <v>2372100590</v>
      </c>
      <c r="C34321" s="489" t="s">
        <v>2093</v>
      </c>
      <c r="D34321" s="489" t="s">
        <v>8555</v>
      </c>
    </row>
    <row r="34322" spans="1:4">
      <c r="A34322" s="489" t="str">
        <f t="shared" si="536"/>
        <v>2372100590介護予防短期入所生活介護</v>
      </c>
      <c r="B34322" s="489">
        <v>2372100590</v>
      </c>
      <c r="C34322" s="489" t="s">
        <v>2093</v>
      </c>
      <c r="D34322" s="489" t="s">
        <v>8555</v>
      </c>
    </row>
    <row r="34323" spans="1:4">
      <c r="A34323" s="489" t="str">
        <f t="shared" si="536"/>
        <v>2372100590短期入所生活介護</v>
      </c>
      <c r="B34323" s="489">
        <v>2372100590</v>
      </c>
      <c r="C34323" s="489" t="s">
        <v>2092</v>
      </c>
      <c r="D34323" s="489" t="s">
        <v>8555</v>
      </c>
    </row>
    <row r="34324" spans="1:4">
      <c r="A34324" s="489" t="str">
        <f t="shared" si="536"/>
        <v>2372100590短期入所生活介護</v>
      </c>
      <c r="B34324" s="489">
        <v>2372100590</v>
      </c>
      <c r="C34324" s="489" t="s">
        <v>2092</v>
      </c>
      <c r="D34324" s="489" t="s">
        <v>8555</v>
      </c>
    </row>
    <row r="34325" spans="1:4">
      <c r="A34325" s="489" t="str">
        <f t="shared" si="536"/>
        <v>2372100608訪問介護</v>
      </c>
      <c r="B34325" s="489">
        <v>2372100608</v>
      </c>
      <c r="C34325" s="489" t="s">
        <v>140</v>
      </c>
      <c r="D34325" s="489" t="s">
        <v>8556</v>
      </c>
    </row>
    <row r="34326" spans="1:4">
      <c r="A34326" s="489" t="str">
        <f t="shared" si="536"/>
        <v>2372100608訪問介護</v>
      </c>
      <c r="B34326" s="489">
        <v>2372100608</v>
      </c>
      <c r="C34326" s="489" t="s">
        <v>140</v>
      </c>
      <c r="D34326" s="489" t="s">
        <v>8556</v>
      </c>
    </row>
    <row r="34327" spans="1:4">
      <c r="A34327" s="489" t="str">
        <f t="shared" si="536"/>
        <v>2372100608訪問型サービス（独自）</v>
      </c>
      <c r="B34327" s="489">
        <v>2372100608</v>
      </c>
      <c r="C34327" s="489" t="s">
        <v>2571</v>
      </c>
      <c r="D34327" s="489" t="s">
        <v>8556</v>
      </c>
    </row>
    <row r="34328" spans="1:4">
      <c r="A34328" s="489" t="str">
        <f t="shared" si="536"/>
        <v>2372100608訪問型サービス（独自／定率）</v>
      </c>
      <c r="B34328" s="489">
        <v>2372100608</v>
      </c>
      <c r="C34328" s="489" t="s">
        <v>2568</v>
      </c>
      <c r="D34328" s="489" t="s">
        <v>8556</v>
      </c>
    </row>
    <row r="34329" spans="1:4">
      <c r="A34329" s="489" t="str">
        <f t="shared" si="536"/>
        <v>2372100624居宅介護支援</v>
      </c>
      <c r="B34329" s="489">
        <v>2372100624</v>
      </c>
      <c r="C34329" s="489" t="s">
        <v>2519</v>
      </c>
      <c r="D34329" s="489" t="s">
        <v>8557</v>
      </c>
    </row>
    <row r="34330" spans="1:4">
      <c r="A34330" s="489" t="str">
        <f t="shared" si="536"/>
        <v>2372100624通所介護</v>
      </c>
      <c r="B34330" s="489">
        <v>2372100624</v>
      </c>
      <c r="C34330" s="489" t="s">
        <v>158</v>
      </c>
      <c r="D34330" s="489" t="s">
        <v>8557</v>
      </c>
    </row>
    <row r="34331" spans="1:4">
      <c r="A34331" s="489" t="str">
        <f t="shared" si="536"/>
        <v>2372100624通所型サービス（独自）</v>
      </c>
      <c r="B34331" s="489">
        <v>2372100624</v>
      </c>
      <c r="C34331" s="489" t="s">
        <v>2570</v>
      </c>
      <c r="D34331" s="489" t="s">
        <v>8557</v>
      </c>
    </row>
    <row r="34332" spans="1:4">
      <c r="A34332" s="489" t="str">
        <f t="shared" si="536"/>
        <v>2372100624訪問介護</v>
      </c>
      <c r="B34332" s="489">
        <v>2372100624</v>
      </c>
      <c r="C34332" s="489" t="s">
        <v>140</v>
      </c>
      <c r="D34332" s="489" t="s">
        <v>8557</v>
      </c>
    </row>
    <row r="34333" spans="1:4">
      <c r="A34333" s="489" t="str">
        <f t="shared" si="536"/>
        <v>2372100624訪問介護</v>
      </c>
      <c r="B34333" s="489">
        <v>2372100624</v>
      </c>
      <c r="C34333" s="489" t="s">
        <v>140</v>
      </c>
      <c r="D34333" s="489" t="s">
        <v>8557</v>
      </c>
    </row>
    <row r="34334" spans="1:4">
      <c r="A34334" s="489" t="str">
        <f t="shared" si="536"/>
        <v>2372100624訪問介護</v>
      </c>
      <c r="B34334" s="489">
        <v>2372100624</v>
      </c>
      <c r="C34334" s="489" t="s">
        <v>140</v>
      </c>
      <c r="D34334" s="489" t="s">
        <v>8557</v>
      </c>
    </row>
    <row r="34335" spans="1:4">
      <c r="A34335" s="489" t="str">
        <f t="shared" si="536"/>
        <v>2372100624訪問介護</v>
      </c>
      <c r="B34335" s="489">
        <v>2372100624</v>
      </c>
      <c r="C34335" s="489" t="s">
        <v>140</v>
      </c>
      <c r="D34335" s="489" t="s">
        <v>8557</v>
      </c>
    </row>
    <row r="34336" spans="1:4">
      <c r="A34336" s="489" t="str">
        <f t="shared" si="536"/>
        <v>2372100657通所介護</v>
      </c>
      <c r="B34336" s="489">
        <v>2372100657</v>
      </c>
      <c r="C34336" s="489" t="s">
        <v>158</v>
      </c>
      <c r="D34336" s="489" t="s">
        <v>8558</v>
      </c>
    </row>
    <row r="34337" spans="1:4">
      <c r="A34337" s="489" t="str">
        <f t="shared" si="536"/>
        <v>2372100657通所型サービス（独自）</v>
      </c>
      <c r="B34337" s="489">
        <v>2372100657</v>
      </c>
      <c r="C34337" s="489" t="s">
        <v>2570</v>
      </c>
      <c r="D34337" s="489" t="s">
        <v>8558</v>
      </c>
    </row>
    <row r="34338" spans="1:4">
      <c r="A34338" s="489" t="str">
        <f t="shared" si="536"/>
        <v>2372100665介護予防短期入所生活介護</v>
      </c>
      <c r="B34338" s="489">
        <v>2372100665</v>
      </c>
      <c r="C34338" s="489" t="s">
        <v>2093</v>
      </c>
      <c r="D34338" s="489" t="s">
        <v>8559</v>
      </c>
    </row>
    <row r="34339" spans="1:4">
      <c r="A34339" s="489" t="str">
        <f t="shared" si="536"/>
        <v>2372100665短期入所生活介護</v>
      </c>
      <c r="B34339" s="489">
        <v>2372100665</v>
      </c>
      <c r="C34339" s="489" t="s">
        <v>2092</v>
      </c>
      <c r="D34339" s="489" t="s">
        <v>8559</v>
      </c>
    </row>
    <row r="34340" spans="1:4">
      <c r="A34340" s="489" t="str">
        <f t="shared" si="536"/>
        <v>2372100731介護予防認知症対応型共同生活介護</v>
      </c>
      <c r="B34340" s="489">
        <v>2372100731</v>
      </c>
      <c r="C34340" s="489" t="s">
        <v>2088</v>
      </c>
      <c r="D34340" s="489" t="s">
        <v>8560</v>
      </c>
    </row>
    <row r="34341" spans="1:4">
      <c r="A34341" s="489" t="str">
        <f t="shared" si="536"/>
        <v>2372100731認知症対応型共同生活介護</v>
      </c>
      <c r="B34341" s="489">
        <v>2372100731</v>
      </c>
      <c r="C34341" s="489" t="s">
        <v>2087</v>
      </c>
      <c r="D34341" s="489" t="s">
        <v>8560</v>
      </c>
    </row>
    <row r="34342" spans="1:4">
      <c r="A34342" s="489" t="str">
        <f t="shared" si="536"/>
        <v>2372100749通所介護</v>
      </c>
      <c r="B34342" s="489">
        <v>2372100749</v>
      </c>
      <c r="C34342" s="489" t="s">
        <v>158</v>
      </c>
      <c r="D34342" s="489" t="s">
        <v>8561</v>
      </c>
    </row>
    <row r="34343" spans="1:4">
      <c r="A34343" s="489" t="str">
        <f t="shared" si="536"/>
        <v>2372100749通所型サービス（独自）</v>
      </c>
      <c r="B34343" s="489">
        <v>2372100749</v>
      </c>
      <c r="C34343" s="489" t="s">
        <v>2570</v>
      </c>
      <c r="D34343" s="489" t="s">
        <v>8561</v>
      </c>
    </row>
    <row r="34344" spans="1:4">
      <c r="A34344" s="489" t="str">
        <f t="shared" si="536"/>
        <v>2372100806居宅介護支援</v>
      </c>
      <c r="B34344" s="489">
        <v>2372100806</v>
      </c>
      <c r="C34344" s="489" t="s">
        <v>2519</v>
      </c>
      <c r="D34344" s="489" t="s">
        <v>8562</v>
      </c>
    </row>
    <row r="34345" spans="1:4">
      <c r="A34345" s="489" t="str">
        <f t="shared" si="536"/>
        <v>2372100806訪問介護</v>
      </c>
      <c r="B34345" s="489">
        <v>2372100806</v>
      </c>
      <c r="C34345" s="489" t="s">
        <v>140</v>
      </c>
      <c r="D34345" s="489" t="s">
        <v>8562</v>
      </c>
    </row>
    <row r="34346" spans="1:4">
      <c r="A34346" s="489" t="str">
        <f t="shared" si="536"/>
        <v>2372100806訪問介護</v>
      </c>
      <c r="B34346" s="489">
        <v>2372100806</v>
      </c>
      <c r="C34346" s="489" t="s">
        <v>140</v>
      </c>
      <c r="D34346" s="489" t="s">
        <v>8562</v>
      </c>
    </row>
    <row r="34347" spans="1:4">
      <c r="A34347" s="489" t="str">
        <f t="shared" si="536"/>
        <v>2372100806訪問型サービス（独自）</v>
      </c>
      <c r="B34347" s="489">
        <v>2372100806</v>
      </c>
      <c r="C34347" s="489" t="s">
        <v>2571</v>
      </c>
      <c r="D34347" s="489" t="s">
        <v>8562</v>
      </c>
    </row>
    <row r="34348" spans="1:4">
      <c r="A34348" s="489" t="str">
        <f t="shared" si="536"/>
        <v>2372100806訪問型サービス（独自／定率）</v>
      </c>
      <c r="B34348" s="489">
        <v>2372100806</v>
      </c>
      <c r="C34348" s="489" t="s">
        <v>2568</v>
      </c>
      <c r="D34348" s="489" t="s">
        <v>8562</v>
      </c>
    </row>
    <row r="34349" spans="1:4">
      <c r="A34349" s="489" t="str">
        <f t="shared" si="536"/>
        <v>2372100996地域密着型通所介護</v>
      </c>
      <c r="B34349" s="489">
        <v>2372100996</v>
      </c>
      <c r="C34349" s="489" t="s">
        <v>161</v>
      </c>
      <c r="D34349" s="489" t="s">
        <v>8563</v>
      </c>
    </row>
    <row r="34350" spans="1:4">
      <c r="A34350" s="489" t="str">
        <f t="shared" si="536"/>
        <v>2372100996通所型サービス（独自）</v>
      </c>
      <c r="B34350" s="489">
        <v>2372100996</v>
      </c>
      <c r="C34350" s="489" t="s">
        <v>2570</v>
      </c>
      <c r="D34350" s="489" t="s">
        <v>8563</v>
      </c>
    </row>
    <row r="34351" spans="1:4">
      <c r="A34351" s="489" t="str">
        <f t="shared" si="536"/>
        <v>2372101010訪問介護</v>
      </c>
      <c r="B34351" s="489">
        <v>2372101010</v>
      </c>
      <c r="C34351" s="489" t="s">
        <v>140</v>
      </c>
      <c r="D34351" s="489" t="s">
        <v>8564</v>
      </c>
    </row>
    <row r="34352" spans="1:4">
      <c r="A34352" s="489" t="str">
        <f t="shared" si="536"/>
        <v>2372101010訪問介護</v>
      </c>
      <c r="B34352" s="489">
        <v>2372101010</v>
      </c>
      <c r="C34352" s="489" t="s">
        <v>140</v>
      </c>
      <c r="D34352" s="489" t="s">
        <v>8564</v>
      </c>
    </row>
    <row r="34353" spans="1:4">
      <c r="A34353" s="489" t="str">
        <f t="shared" si="536"/>
        <v>2372101010訪問型サービス（独自）</v>
      </c>
      <c r="B34353" s="489">
        <v>2372101010</v>
      </c>
      <c r="C34353" s="489" t="s">
        <v>2571</v>
      </c>
      <c r="D34353" s="489" t="s">
        <v>8564</v>
      </c>
    </row>
    <row r="34354" spans="1:4">
      <c r="A34354" s="489" t="str">
        <f t="shared" si="536"/>
        <v>2372101010訪問型サービス（独自／定率）</v>
      </c>
      <c r="B34354" s="489">
        <v>2372101010</v>
      </c>
      <c r="C34354" s="489" t="s">
        <v>2568</v>
      </c>
      <c r="D34354" s="489" t="s">
        <v>8564</v>
      </c>
    </row>
    <row r="34355" spans="1:4">
      <c r="A34355" s="489" t="str">
        <f t="shared" si="536"/>
        <v>2372101051介護予防支援</v>
      </c>
      <c r="B34355" s="489">
        <v>2372101051</v>
      </c>
      <c r="C34355" s="489" t="s">
        <v>2520</v>
      </c>
      <c r="D34355" s="489" t="s">
        <v>8565</v>
      </c>
    </row>
    <row r="34356" spans="1:4">
      <c r="A34356" s="489" t="str">
        <f t="shared" si="536"/>
        <v>2372101051居宅介護支援</v>
      </c>
      <c r="B34356" s="489">
        <v>2372101051</v>
      </c>
      <c r="C34356" s="489" t="s">
        <v>2519</v>
      </c>
      <c r="D34356" s="489" t="s">
        <v>8565</v>
      </c>
    </row>
    <row r="34357" spans="1:4">
      <c r="A34357" s="489" t="str">
        <f t="shared" si="536"/>
        <v>2372101077居宅介護支援</v>
      </c>
      <c r="B34357" s="489">
        <v>2372101077</v>
      </c>
      <c r="C34357" s="489" t="s">
        <v>2519</v>
      </c>
      <c r="D34357" s="489" t="s">
        <v>8566</v>
      </c>
    </row>
    <row r="34358" spans="1:4">
      <c r="A34358" s="489" t="str">
        <f t="shared" si="536"/>
        <v>2372101085地域密着型通所介護</v>
      </c>
      <c r="B34358" s="489">
        <v>2372101085</v>
      </c>
      <c r="C34358" s="489" t="s">
        <v>161</v>
      </c>
      <c r="D34358" s="489" t="s">
        <v>8567</v>
      </c>
    </row>
    <row r="34359" spans="1:4">
      <c r="A34359" s="489" t="str">
        <f t="shared" si="536"/>
        <v>2372101085通所型サービス（独自）</v>
      </c>
      <c r="B34359" s="489">
        <v>2372101085</v>
      </c>
      <c r="C34359" s="489" t="s">
        <v>2570</v>
      </c>
      <c r="D34359" s="489" t="s">
        <v>8567</v>
      </c>
    </row>
    <row r="34360" spans="1:4">
      <c r="A34360" s="489" t="str">
        <f t="shared" si="536"/>
        <v>2372101127介護予防訪問入浴介護</v>
      </c>
      <c r="B34360" s="489">
        <v>2372101127</v>
      </c>
      <c r="C34360" s="489" t="s">
        <v>2510</v>
      </c>
      <c r="D34360" s="489" t="s">
        <v>19459</v>
      </c>
    </row>
    <row r="34361" spans="1:4">
      <c r="A34361" s="489" t="str">
        <f t="shared" si="536"/>
        <v>2372101127訪問入浴介護</v>
      </c>
      <c r="B34361" s="489">
        <v>2372101127</v>
      </c>
      <c r="C34361" s="489" t="s">
        <v>2509</v>
      </c>
      <c r="D34361" s="489" t="s">
        <v>19459</v>
      </c>
    </row>
    <row r="34362" spans="1:4">
      <c r="A34362" s="489" t="str">
        <f t="shared" si="536"/>
        <v>2372101143介護予防訪問入浴介護</v>
      </c>
      <c r="B34362" s="489">
        <v>2372101143</v>
      </c>
      <c r="C34362" s="489" t="s">
        <v>2510</v>
      </c>
      <c r="D34362" s="489" t="s">
        <v>8568</v>
      </c>
    </row>
    <row r="34363" spans="1:4">
      <c r="A34363" s="489" t="str">
        <f t="shared" si="536"/>
        <v>2372101143訪問入浴介護</v>
      </c>
      <c r="B34363" s="489">
        <v>2372101143</v>
      </c>
      <c r="C34363" s="489" t="s">
        <v>2509</v>
      </c>
      <c r="D34363" s="489" t="s">
        <v>8568</v>
      </c>
    </row>
    <row r="34364" spans="1:4">
      <c r="A34364" s="489" t="str">
        <f t="shared" si="536"/>
        <v>2372101192介護予防認知症対応型共同生活介護</v>
      </c>
      <c r="B34364" s="489">
        <v>2372101192</v>
      </c>
      <c r="C34364" s="489" t="s">
        <v>2088</v>
      </c>
      <c r="D34364" s="489" t="s">
        <v>8569</v>
      </c>
    </row>
    <row r="34365" spans="1:4">
      <c r="A34365" s="489" t="str">
        <f t="shared" si="536"/>
        <v>2372101192認知症対応型共同生活介護</v>
      </c>
      <c r="B34365" s="489">
        <v>2372101192</v>
      </c>
      <c r="C34365" s="489" t="s">
        <v>2087</v>
      </c>
      <c r="D34365" s="489" t="s">
        <v>8569</v>
      </c>
    </row>
    <row r="34366" spans="1:4">
      <c r="A34366" s="489" t="str">
        <f t="shared" si="536"/>
        <v>2372101283介護予防認知症対応型共同生活介護</v>
      </c>
      <c r="B34366" s="489">
        <v>2372101283</v>
      </c>
      <c r="C34366" s="489" t="s">
        <v>2088</v>
      </c>
      <c r="D34366" s="489" t="s">
        <v>8570</v>
      </c>
    </row>
    <row r="34367" spans="1:4">
      <c r="A34367" s="489" t="str">
        <f t="shared" si="536"/>
        <v>2372101283認知症対応型共同生活介護</v>
      </c>
      <c r="B34367" s="489">
        <v>2372101283</v>
      </c>
      <c r="C34367" s="489" t="s">
        <v>2087</v>
      </c>
      <c r="D34367" s="489" t="s">
        <v>8570</v>
      </c>
    </row>
    <row r="34368" spans="1:4">
      <c r="A34368" s="489" t="str">
        <f t="shared" si="536"/>
        <v>2372101341介護予防認知症対応型共同生活介護</v>
      </c>
      <c r="B34368" s="489">
        <v>2372101341</v>
      </c>
      <c r="C34368" s="489" t="s">
        <v>2088</v>
      </c>
      <c r="D34368" s="489" t="s">
        <v>8571</v>
      </c>
    </row>
    <row r="34369" spans="1:4">
      <c r="A34369" s="489" t="str">
        <f t="shared" si="536"/>
        <v>2372101341通所介護</v>
      </c>
      <c r="B34369" s="489">
        <v>2372101341</v>
      </c>
      <c r="C34369" s="489" t="s">
        <v>158</v>
      </c>
      <c r="D34369" s="489" t="s">
        <v>8571</v>
      </c>
    </row>
    <row r="34370" spans="1:4">
      <c r="A34370" s="489" t="str">
        <f t="shared" ref="A34370:A34433" si="537">B34370&amp;C34370</f>
        <v>2372101341通所型サービス（独自）</v>
      </c>
      <c r="B34370" s="489">
        <v>2372101341</v>
      </c>
      <c r="C34370" s="489" t="s">
        <v>2570</v>
      </c>
      <c r="D34370" s="489" t="s">
        <v>8571</v>
      </c>
    </row>
    <row r="34371" spans="1:4">
      <c r="A34371" s="489" t="str">
        <f t="shared" si="537"/>
        <v>2372101341認知症対応型共同生活介護</v>
      </c>
      <c r="B34371" s="489">
        <v>2372101341</v>
      </c>
      <c r="C34371" s="489" t="s">
        <v>2087</v>
      </c>
      <c r="D34371" s="489" t="s">
        <v>8571</v>
      </c>
    </row>
    <row r="34372" spans="1:4">
      <c r="A34372" s="489" t="str">
        <f t="shared" si="537"/>
        <v>2372101390介護予防認知症対応型共同生活介護（短期利用型）</v>
      </c>
      <c r="B34372" s="489">
        <v>2372101390</v>
      </c>
      <c r="C34372" s="489" t="s">
        <v>19398</v>
      </c>
      <c r="D34372" s="489" t="s">
        <v>8572</v>
      </c>
    </row>
    <row r="34373" spans="1:4">
      <c r="A34373" s="489" t="str">
        <f t="shared" si="537"/>
        <v>2372101390介護予防認知症対応型共同生活介護</v>
      </c>
      <c r="B34373" s="489">
        <v>2372101390</v>
      </c>
      <c r="C34373" s="489" t="s">
        <v>2088</v>
      </c>
      <c r="D34373" s="489" t="s">
        <v>8572</v>
      </c>
    </row>
    <row r="34374" spans="1:4">
      <c r="A34374" s="489" t="str">
        <f t="shared" si="537"/>
        <v>2372101390認知症対応型共同生活介護（短期利用型）</v>
      </c>
      <c r="B34374" s="489">
        <v>2372101390</v>
      </c>
      <c r="C34374" s="489" t="s">
        <v>19399</v>
      </c>
      <c r="D34374" s="489" t="s">
        <v>8572</v>
      </c>
    </row>
    <row r="34375" spans="1:4">
      <c r="A34375" s="489" t="str">
        <f t="shared" si="537"/>
        <v>2372101390認知症対応型共同生活介護</v>
      </c>
      <c r="B34375" s="489">
        <v>2372101390</v>
      </c>
      <c r="C34375" s="489" t="s">
        <v>2087</v>
      </c>
      <c r="D34375" s="489" t="s">
        <v>8572</v>
      </c>
    </row>
    <row r="34376" spans="1:4">
      <c r="A34376" s="489" t="str">
        <f t="shared" si="537"/>
        <v>2372101408訪問介護</v>
      </c>
      <c r="B34376" s="489">
        <v>2372101408</v>
      </c>
      <c r="C34376" s="489" t="s">
        <v>140</v>
      </c>
      <c r="D34376" s="489" t="s">
        <v>8573</v>
      </c>
    </row>
    <row r="34377" spans="1:4">
      <c r="A34377" s="489" t="str">
        <f t="shared" si="537"/>
        <v>2372101408訪問介護</v>
      </c>
      <c r="B34377" s="489">
        <v>2372101408</v>
      </c>
      <c r="C34377" s="489" t="s">
        <v>140</v>
      </c>
      <c r="D34377" s="489" t="s">
        <v>8573</v>
      </c>
    </row>
    <row r="34378" spans="1:4">
      <c r="A34378" s="489" t="str">
        <f t="shared" si="537"/>
        <v>2372101408訪問型サービス（独自）</v>
      </c>
      <c r="B34378" s="489">
        <v>2372101408</v>
      </c>
      <c r="C34378" s="489" t="s">
        <v>2571</v>
      </c>
      <c r="D34378" s="489" t="s">
        <v>8573</v>
      </c>
    </row>
    <row r="34379" spans="1:4">
      <c r="A34379" s="489" t="str">
        <f t="shared" si="537"/>
        <v>2372101408訪問型サービス（独自／定率）</v>
      </c>
      <c r="B34379" s="489">
        <v>2372101408</v>
      </c>
      <c r="C34379" s="489" t="s">
        <v>2568</v>
      </c>
      <c r="D34379" s="489" t="s">
        <v>8573</v>
      </c>
    </row>
    <row r="34380" spans="1:4">
      <c r="A34380" s="489" t="str">
        <f t="shared" si="537"/>
        <v>2372101424通所介護</v>
      </c>
      <c r="B34380" s="489">
        <v>2372101424</v>
      </c>
      <c r="C34380" s="489" t="s">
        <v>158</v>
      </c>
      <c r="D34380" s="489" t="s">
        <v>8574</v>
      </c>
    </row>
    <row r="34381" spans="1:4">
      <c r="A34381" s="489" t="str">
        <f t="shared" si="537"/>
        <v>2372101424通所型サービス（独自）</v>
      </c>
      <c r="B34381" s="489">
        <v>2372101424</v>
      </c>
      <c r="C34381" s="489" t="s">
        <v>2570</v>
      </c>
      <c r="D34381" s="489" t="s">
        <v>8574</v>
      </c>
    </row>
    <row r="34382" spans="1:4">
      <c r="A34382" s="489" t="str">
        <f t="shared" si="537"/>
        <v>2372101432介護予防特定施設入居者生活介護</v>
      </c>
      <c r="B34382" s="489">
        <v>2372101432</v>
      </c>
      <c r="C34382" s="489" t="s">
        <v>2514</v>
      </c>
      <c r="D34382" s="489" t="s">
        <v>8575</v>
      </c>
    </row>
    <row r="34383" spans="1:4">
      <c r="A34383" s="489" t="str">
        <f t="shared" si="537"/>
        <v>2372101432特定施設入居者生活介護</v>
      </c>
      <c r="B34383" s="489">
        <v>2372101432</v>
      </c>
      <c r="C34383" s="489" t="s">
        <v>2513</v>
      </c>
      <c r="D34383" s="489" t="s">
        <v>8575</v>
      </c>
    </row>
    <row r="34384" spans="1:4">
      <c r="A34384" s="489" t="str">
        <f t="shared" si="537"/>
        <v>2372101440介護予防認知症対応型共同生活介護</v>
      </c>
      <c r="B34384" s="489">
        <v>2372101440</v>
      </c>
      <c r="C34384" s="489" t="s">
        <v>2088</v>
      </c>
      <c r="D34384" s="489" t="s">
        <v>8576</v>
      </c>
    </row>
    <row r="34385" spans="1:4">
      <c r="A34385" s="489" t="str">
        <f t="shared" si="537"/>
        <v>2372101440認知症対応型共同生活介護</v>
      </c>
      <c r="B34385" s="489">
        <v>2372101440</v>
      </c>
      <c r="C34385" s="489" t="s">
        <v>2087</v>
      </c>
      <c r="D34385" s="489" t="s">
        <v>8576</v>
      </c>
    </row>
    <row r="34386" spans="1:4">
      <c r="A34386" s="489" t="str">
        <f t="shared" si="537"/>
        <v>2372101457通所介護</v>
      </c>
      <c r="B34386" s="489">
        <v>2372101457</v>
      </c>
      <c r="C34386" s="489" t="s">
        <v>158</v>
      </c>
      <c r="D34386" s="489" t="s">
        <v>8577</v>
      </c>
    </row>
    <row r="34387" spans="1:4">
      <c r="A34387" s="489" t="str">
        <f t="shared" si="537"/>
        <v>2372101457通所型サービス（独自）</v>
      </c>
      <c r="B34387" s="489">
        <v>2372101457</v>
      </c>
      <c r="C34387" s="489" t="s">
        <v>2570</v>
      </c>
      <c r="D34387" s="489" t="s">
        <v>8577</v>
      </c>
    </row>
    <row r="34388" spans="1:4">
      <c r="A34388" s="489" t="str">
        <f t="shared" si="537"/>
        <v>2372101465介護予防認知症対応型共同生活介護（短期利用型）</v>
      </c>
      <c r="B34388" s="489">
        <v>2372101465</v>
      </c>
      <c r="C34388" s="489" t="s">
        <v>19398</v>
      </c>
      <c r="D34388" s="489" t="s">
        <v>8578</v>
      </c>
    </row>
    <row r="34389" spans="1:4">
      <c r="A34389" s="489" t="str">
        <f t="shared" si="537"/>
        <v>2372101465介護予防認知症対応型共同生活介護</v>
      </c>
      <c r="B34389" s="489">
        <v>2372101465</v>
      </c>
      <c r="C34389" s="489" t="s">
        <v>2088</v>
      </c>
      <c r="D34389" s="489" t="s">
        <v>8578</v>
      </c>
    </row>
    <row r="34390" spans="1:4">
      <c r="A34390" s="489" t="str">
        <f t="shared" si="537"/>
        <v>2372101465認知症対応型共同生活介護（短期利用型）</v>
      </c>
      <c r="B34390" s="489">
        <v>2372101465</v>
      </c>
      <c r="C34390" s="489" t="s">
        <v>19399</v>
      </c>
      <c r="D34390" s="489" t="s">
        <v>8578</v>
      </c>
    </row>
    <row r="34391" spans="1:4">
      <c r="A34391" s="489" t="str">
        <f t="shared" si="537"/>
        <v>2372101465認知症対応型共同生活介護</v>
      </c>
      <c r="B34391" s="489">
        <v>2372101465</v>
      </c>
      <c r="C34391" s="489" t="s">
        <v>2087</v>
      </c>
      <c r="D34391" s="489" t="s">
        <v>8578</v>
      </c>
    </row>
    <row r="34392" spans="1:4">
      <c r="A34392" s="489" t="str">
        <f t="shared" si="537"/>
        <v>2372101473訪問介護</v>
      </c>
      <c r="B34392" s="489">
        <v>2372101473</v>
      </c>
      <c r="C34392" s="489" t="s">
        <v>140</v>
      </c>
      <c r="D34392" s="489" t="s">
        <v>8579</v>
      </c>
    </row>
    <row r="34393" spans="1:4">
      <c r="A34393" s="489" t="str">
        <f t="shared" si="537"/>
        <v>2372101473訪問介護</v>
      </c>
      <c r="B34393" s="489">
        <v>2372101473</v>
      </c>
      <c r="C34393" s="489" t="s">
        <v>140</v>
      </c>
      <c r="D34393" s="489" t="s">
        <v>8579</v>
      </c>
    </row>
    <row r="34394" spans="1:4">
      <c r="A34394" s="489" t="str">
        <f t="shared" si="537"/>
        <v>2372101473訪問介護</v>
      </c>
      <c r="B34394" s="489">
        <v>2372101473</v>
      </c>
      <c r="C34394" s="489" t="s">
        <v>140</v>
      </c>
      <c r="D34394" s="489" t="s">
        <v>8579</v>
      </c>
    </row>
    <row r="34395" spans="1:4">
      <c r="A34395" s="489" t="str">
        <f t="shared" si="537"/>
        <v>2372101473訪問型サービス（独自）</v>
      </c>
      <c r="B34395" s="489">
        <v>2372101473</v>
      </c>
      <c r="C34395" s="489" t="s">
        <v>2571</v>
      </c>
      <c r="D34395" s="489" t="s">
        <v>8579</v>
      </c>
    </row>
    <row r="34396" spans="1:4">
      <c r="A34396" s="489" t="str">
        <f t="shared" si="537"/>
        <v>2372101473訪問型サービス（独自／定率）</v>
      </c>
      <c r="B34396" s="489">
        <v>2372101473</v>
      </c>
      <c r="C34396" s="489" t="s">
        <v>2568</v>
      </c>
      <c r="D34396" s="489" t="s">
        <v>8579</v>
      </c>
    </row>
    <row r="34397" spans="1:4">
      <c r="A34397" s="489" t="str">
        <f t="shared" si="537"/>
        <v>2372101481介護予防認知症対応型共同生活介護</v>
      </c>
      <c r="B34397" s="489">
        <v>2372101481</v>
      </c>
      <c r="C34397" s="489" t="s">
        <v>2088</v>
      </c>
      <c r="D34397" s="489" t="s">
        <v>8580</v>
      </c>
    </row>
    <row r="34398" spans="1:4">
      <c r="A34398" s="489" t="str">
        <f t="shared" si="537"/>
        <v>2372101481認知症対応型共同生活介護</v>
      </c>
      <c r="B34398" s="489">
        <v>2372101481</v>
      </c>
      <c r="C34398" s="489" t="s">
        <v>2087</v>
      </c>
      <c r="D34398" s="489" t="s">
        <v>8580</v>
      </c>
    </row>
    <row r="34399" spans="1:4">
      <c r="A34399" s="489" t="str">
        <f t="shared" si="537"/>
        <v>2372101556地域密着型通所介護</v>
      </c>
      <c r="B34399" s="489">
        <v>2372101556</v>
      </c>
      <c r="C34399" s="489" t="s">
        <v>161</v>
      </c>
      <c r="D34399" s="489" t="s">
        <v>8581</v>
      </c>
    </row>
    <row r="34400" spans="1:4">
      <c r="A34400" s="489" t="str">
        <f t="shared" si="537"/>
        <v>2372101556通所型サービス（独自）</v>
      </c>
      <c r="B34400" s="489">
        <v>2372101556</v>
      </c>
      <c r="C34400" s="489" t="s">
        <v>2570</v>
      </c>
      <c r="D34400" s="489" t="s">
        <v>8581</v>
      </c>
    </row>
    <row r="34401" spans="1:4">
      <c r="A34401" s="489" t="str">
        <f t="shared" si="537"/>
        <v>2372101598訪問介護</v>
      </c>
      <c r="B34401" s="489">
        <v>2372101598</v>
      </c>
      <c r="C34401" s="489" t="s">
        <v>140</v>
      </c>
      <c r="D34401" s="489" t="s">
        <v>8582</v>
      </c>
    </row>
    <row r="34402" spans="1:4">
      <c r="A34402" s="489" t="str">
        <f t="shared" si="537"/>
        <v>2372101598訪問介護</v>
      </c>
      <c r="B34402" s="489">
        <v>2372101598</v>
      </c>
      <c r="C34402" s="489" t="s">
        <v>140</v>
      </c>
      <c r="D34402" s="489" t="s">
        <v>8582</v>
      </c>
    </row>
    <row r="34403" spans="1:4">
      <c r="A34403" s="489" t="str">
        <f t="shared" si="537"/>
        <v>2372101598訪問介護</v>
      </c>
      <c r="B34403" s="489">
        <v>2372101598</v>
      </c>
      <c r="C34403" s="489" t="s">
        <v>140</v>
      </c>
      <c r="D34403" s="489" t="s">
        <v>8582</v>
      </c>
    </row>
    <row r="34404" spans="1:4">
      <c r="A34404" s="489" t="str">
        <f t="shared" si="537"/>
        <v>2372101598訪問型サービス（独自）</v>
      </c>
      <c r="B34404" s="489">
        <v>2372101598</v>
      </c>
      <c r="C34404" s="489" t="s">
        <v>2571</v>
      </c>
      <c r="D34404" s="489" t="s">
        <v>8582</v>
      </c>
    </row>
    <row r="34405" spans="1:4">
      <c r="A34405" s="489" t="str">
        <f t="shared" si="537"/>
        <v>2372101630介護予防認知症対応型通所介護</v>
      </c>
      <c r="B34405" s="489">
        <v>2372101630</v>
      </c>
      <c r="C34405" s="489" t="s">
        <v>2517</v>
      </c>
      <c r="D34405" s="489" t="s">
        <v>5734</v>
      </c>
    </row>
    <row r="34406" spans="1:4">
      <c r="A34406" s="489" t="str">
        <f t="shared" si="537"/>
        <v>2372101630認知症対応型通所介護</v>
      </c>
      <c r="B34406" s="489">
        <v>2372101630</v>
      </c>
      <c r="C34406" s="489" t="s">
        <v>2516</v>
      </c>
      <c r="D34406" s="489" t="s">
        <v>5734</v>
      </c>
    </row>
    <row r="34407" spans="1:4">
      <c r="A34407" s="489" t="str">
        <f t="shared" si="537"/>
        <v>2372101762訪問介護</v>
      </c>
      <c r="B34407" s="489">
        <v>2372101762</v>
      </c>
      <c r="C34407" s="489" t="s">
        <v>140</v>
      </c>
      <c r="D34407" s="489" t="s">
        <v>8583</v>
      </c>
    </row>
    <row r="34408" spans="1:4">
      <c r="A34408" s="489" t="str">
        <f t="shared" si="537"/>
        <v>2372101762訪問介護</v>
      </c>
      <c r="B34408" s="489">
        <v>2372101762</v>
      </c>
      <c r="C34408" s="489" t="s">
        <v>140</v>
      </c>
      <c r="D34408" s="489" t="s">
        <v>8583</v>
      </c>
    </row>
    <row r="34409" spans="1:4">
      <c r="A34409" s="489" t="str">
        <f t="shared" si="537"/>
        <v>2372101762訪問型サービス（独自）</v>
      </c>
      <c r="B34409" s="489">
        <v>2372101762</v>
      </c>
      <c r="C34409" s="489" t="s">
        <v>2571</v>
      </c>
      <c r="D34409" s="489" t="s">
        <v>8583</v>
      </c>
    </row>
    <row r="34410" spans="1:4">
      <c r="A34410" s="489" t="str">
        <f t="shared" si="537"/>
        <v>2372101762訪問型サービス（独自／定率）</v>
      </c>
      <c r="B34410" s="489">
        <v>2372101762</v>
      </c>
      <c r="C34410" s="489" t="s">
        <v>2568</v>
      </c>
      <c r="D34410" s="489" t="s">
        <v>8583</v>
      </c>
    </row>
    <row r="34411" spans="1:4">
      <c r="A34411" s="489" t="str">
        <f t="shared" si="537"/>
        <v>2372101796介護老人福祉施設</v>
      </c>
      <c r="B34411" s="489">
        <v>2372101796</v>
      </c>
      <c r="C34411" s="489" t="s">
        <v>1921</v>
      </c>
      <c r="D34411" s="489" t="s">
        <v>8584</v>
      </c>
    </row>
    <row r="34412" spans="1:4">
      <c r="A34412" s="489" t="str">
        <f t="shared" si="537"/>
        <v>2372101812通所介護</v>
      </c>
      <c r="B34412" s="489">
        <v>2372101812</v>
      </c>
      <c r="C34412" s="489" t="s">
        <v>158</v>
      </c>
      <c r="D34412" s="489" t="s">
        <v>8585</v>
      </c>
    </row>
    <row r="34413" spans="1:4">
      <c r="A34413" s="489" t="str">
        <f t="shared" si="537"/>
        <v>2372101812通所型サービス（独自）</v>
      </c>
      <c r="B34413" s="489">
        <v>2372101812</v>
      </c>
      <c r="C34413" s="489" t="s">
        <v>2570</v>
      </c>
      <c r="D34413" s="489" t="s">
        <v>8585</v>
      </c>
    </row>
    <row r="34414" spans="1:4">
      <c r="A34414" s="489" t="str">
        <f t="shared" si="537"/>
        <v>2372101820介護予防特定施設入居者生活介護</v>
      </c>
      <c r="B34414" s="489">
        <v>2372101820</v>
      </c>
      <c r="C34414" s="489" t="s">
        <v>2514</v>
      </c>
      <c r="D34414" s="489" t="s">
        <v>8586</v>
      </c>
    </row>
    <row r="34415" spans="1:4">
      <c r="A34415" s="489" t="str">
        <f t="shared" si="537"/>
        <v>2372101820特定施設入居者生活介護（短期利用型）</v>
      </c>
      <c r="B34415" s="489">
        <v>2372101820</v>
      </c>
      <c r="C34415" s="489" t="s">
        <v>19397</v>
      </c>
      <c r="D34415" s="489" t="s">
        <v>8586</v>
      </c>
    </row>
    <row r="34416" spans="1:4">
      <c r="A34416" s="489" t="str">
        <f t="shared" si="537"/>
        <v>2372101820特定施設入居者生活介護</v>
      </c>
      <c r="B34416" s="489">
        <v>2372101820</v>
      </c>
      <c r="C34416" s="489" t="s">
        <v>2513</v>
      </c>
      <c r="D34416" s="489" t="s">
        <v>8586</v>
      </c>
    </row>
    <row r="34417" spans="1:4">
      <c r="A34417" s="489" t="str">
        <f t="shared" si="537"/>
        <v>2372101838通所介護</v>
      </c>
      <c r="B34417" s="489">
        <v>2372101838</v>
      </c>
      <c r="C34417" s="489" t="s">
        <v>158</v>
      </c>
      <c r="D34417" s="489" t="s">
        <v>8587</v>
      </c>
    </row>
    <row r="34418" spans="1:4">
      <c r="A34418" s="489" t="str">
        <f t="shared" si="537"/>
        <v>2372101846通所介護</v>
      </c>
      <c r="B34418" s="489">
        <v>2372101846</v>
      </c>
      <c r="C34418" s="489" t="s">
        <v>158</v>
      </c>
      <c r="D34418" s="489" t="s">
        <v>8588</v>
      </c>
    </row>
    <row r="34419" spans="1:4">
      <c r="A34419" s="489" t="str">
        <f t="shared" si="537"/>
        <v>2372101846通所型サービス（独自）</v>
      </c>
      <c r="B34419" s="489">
        <v>2372101846</v>
      </c>
      <c r="C34419" s="489" t="s">
        <v>2570</v>
      </c>
      <c r="D34419" s="489" t="s">
        <v>8588</v>
      </c>
    </row>
    <row r="34420" spans="1:4">
      <c r="A34420" s="489" t="str">
        <f t="shared" si="537"/>
        <v>2372101846訪問介護</v>
      </c>
      <c r="B34420" s="489">
        <v>2372101846</v>
      </c>
      <c r="C34420" s="489" t="s">
        <v>140</v>
      </c>
      <c r="D34420" s="489" t="s">
        <v>8588</v>
      </c>
    </row>
    <row r="34421" spans="1:4">
      <c r="A34421" s="489" t="str">
        <f t="shared" si="537"/>
        <v>2372101846訪問介護</v>
      </c>
      <c r="B34421" s="489">
        <v>2372101846</v>
      </c>
      <c r="C34421" s="489" t="s">
        <v>140</v>
      </c>
      <c r="D34421" s="489" t="s">
        <v>8588</v>
      </c>
    </row>
    <row r="34422" spans="1:4">
      <c r="A34422" s="489" t="str">
        <f t="shared" si="537"/>
        <v>2372101853介護予防短期入所生活介護</v>
      </c>
      <c r="B34422" s="489">
        <v>2372101853</v>
      </c>
      <c r="C34422" s="489" t="s">
        <v>2093</v>
      </c>
      <c r="D34422" s="489" t="s">
        <v>8589</v>
      </c>
    </row>
    <row r="34423" spans="1:4">
      <c r="A34423" s="489" t="str">
        <f t="shared" si="537"/>
        <v>2372101853短期入所生活介護</v>
      </c>
      <c r="B34423" s="489">
        <v>2372101853</v>
      </c>
      <c r="C34423" s="489" t="s">
        <v>2092</v>
      </c>
      <c r="D34423" s="489" t="s">
        <v>8589</v>
      </c>
    </row>
    <row r="34424" spans="1:4">
      <c r="A34424" s="489" t="str">
        <f t="shared" si="537"/>
        <v>2372101911地域密着型通所介護</v>
      </c>
      <c r="B34424" s="489">
        <v>2372101911</v>
      </c>
      <c r="C34424" s="489" t="s">
        <v>161</v>
      </c>
      <c r="D34424" s="489" t="s">
        <v>8590</v>
      </c>
    </row>
    <row r="34425" spans="1:4">
      <c r="A34425" s="489" t="str">
        <f t="shared" si="537"/>
        <v>2372101911通所型サービス（独自）</v>
      </c>
      <c r="B34425" s="489">
        <v>2372101911</v>
      </c>
      <c r="C34425" s="489" t="s">
        <v>2570</v>
      </c>
      <c r="D34425" s="489" t="s">
        <v>8590</v>
      </c>
    </row>
    <row r="34426" spans="1:4">
      <c r="A34426" s="489" t="str">
        <f t="shared" si="537"/>
        <v>2372101937居宅介護支援</v>
      </c>
      <c r="B34426" s="489">
        <v>2372101937</v>
      </c>
      <c r="C34426" s="489" t="s">
        <v>2519</v>
      </c>
      <c r="D34426" s="489" t="s">
        <v>8591</v>
      </c>
    </row>
    <row r="34427" spans="1:4">
      <c r="A34427" s="489" t="str">
        <f t="shared" si="537"/>
        <v>2372101945地域密着型通所介護</v>
      </c>
      <c r="B34427" s="489">
        <v>2372101945</v>
      </c>
      <c r="C34427" s="489" t="s">
        <v>161</v>
      </c>
      <c r="D34427" s="489" t="s">
        <v>8592</v>
      </c>
    </row>
    <row r="34428" spans="1:4">
      <c r="A34428" s="489" t="str">
        <f t="shared" si="537"/>
        <v>2372101945通所型サービス（独自）</v>
      </c>
      <c r="B34428" s="489">
        <v>2372101945</v>
      </c>
      <c r="C34428" s="489" t="s">
        <v>2570</v>
      </c>
      <c r="D34428" s="489" t="s">
        <v>8592</v>
      </c>
    </row>
    <row r="34429" spans="1:4">
      <c r="A34429" s="489" t="str">
        <f t="shared" si="537"/>
        <v>2372101952居宅介護支援</v>
      </c>
      <c r="B34429" s="489">
        <v>2372101952</v>
      </c>
      <c r="C34429" s="489" t="s">
        <v>2519</v>
      </c>
      <c r="D34429" s="489" t="s">
        <v>8593</v>
      </c>
    </row>
    <row r="34430" spans="1:4">
      <c r="A34430" s="489" t="str">
        <f t="shared" si="537"/>
        <v>2372101960通所介護</v>
      </c>
      <c r="B34430" s="489">
        <v>2372101960</v>
      </c>
      <c r="C34430" s="489" t="s">
        <v>158</v>
      </c>
      <c r="D34430" s="489" t="s">
        <v>8594</v>
      </c>
    </row>
    <row r="34431" spans="1:4">
      <c r="A34431" s="489" t="str">
        <f t="shared" si="537"/>
        <v>2372101960通所型サービス（独自）</v>
      </c>
      <c r="B34431" s="489">
        <v>2372101960</v>
      </c>
      <c r="C34431" s="489" t="s">
        <v>2570</v>
      </c>
      <c r="D34431" s="489" t="s">
        <v>8594</v>
      </c>
    </row>
    <row r="34432" spans="1:4">
      <c r="A34432" s="489" t="str">
        <f t="shared" si="537"/>
        <v>2372101978訪問介護</v>
      </c>
      <c r="B34432" s="489">
        <v>2372101978</v>
      </c>
      <c r="C34432" s="489" t="s">
        <v>140</v>
      </c>
      <c r="D34432" s="489" t="s">
        <v>8595</v>
      </c>
    </row>
    <row r="34433" spans="1:4">
      <c r="A34433" s="489" t="str">
        <f t="shared" si="537"/>
        <v>2372101978訪問介護</v>
      </c>
      <c r="B34433" s="489">
        <v>2372101978</v>
      </c>
      <c r="C34433" s="489" t="s">
        <v>140</v>
      </c>
      <c r="D34433" s="489" t="s">
        <v>8595</v>
      </c>
    </row>
    <row r="34434" spans="1:4">
      <c r="A34434" s="489" t="str">
        <f t="shared" ref="A34434:A34497" si="538">B34434&amp;C34434</f>
        <v>2372101978訪問介護</v>
      </c>
      <c r="B34434" s="489">
        <v>2372101978</v>
      </c>
      <c r="C34434" s="489" t="s">
        <v>140</v>
      </c>
      <c r="D34434" s="489" t="s">
        <v>8595</v>
      </c>
    </row>
    <row r="34435" spans="1:4">
      <c r="A34435" s="489" t="str">
        <f t="shared" si="538"/>
        <v>2372101978訪問型サービス（独自）</v>
      </c>
      <c r="B34435" s="489">
        <v>2372101978</v>
      </c>
      <c r="C34435" s="489" t="s">
        <v>2571</v>
      </c>
      <c r="D34435" s="489" t="s">
        <v>8595</v>
      </c>
    </row>
    <row r="34436" spans="1:4">
      <c r="A34436" s="489" t="str">
        <f t="shared" si="538"/>
        <v>2372101978訪問型サービス（独自／定率）</v>
      </c>
      <c r="B34436" s="489">
        <v>2372101978</v>
      </c>
      <c r="C34436" s="489" t="s">
        <v>2568</v>
      </c>
      <c r="D34436" s="489" t="s">
        <v>8595</v>
      </c>
    </row>
    <row r="34437" spans="1:4">
      <c r="A34437" s="489" t="str">
        <f t="shared" si="538"/>
        <v>2372102091居宅介護支援</v>
      </c>
      <c r="B34437" s="489">
        <v>2372102091</v>
      </c>
      <c r="C34437" s="489" t="s">
        <v>2519</v>
      </c>
      <c r="D34437" s="489" t="s">
        <v>8596</v>
      </c>
    </row>
    <row r="34438" spans="1:4">
      <c r="A34438" s="489" t="str">
        <f t="shared" si="538"/>
        <v>2372102125訪問介護</v>
      </c>
      <c r="B34438" s="489">
        <v>2372102125</v>
      </c>
      <c r="C34438" s="489" t="s">
        <v>140</v>
      </c>
      <c r="D34438" s="489" t="s">
        <v>8597</v>
      </c>
    </row>
    <row r="34439" spans="1:4">
      <c r="A34439" s="489" t="str">
        <f t="shared" si="538"/>
        <v>2372102125訪問介護</v>
      </c>
      <c r="B34439" s="489">
        <v>2372102125</v>
      </c>
      <c r="C34439" s="489" t="s">
        <v>140</v>
      </c>
      <c r="D34439" s="489" t="s">
        <v>8597</v>
      </c>
    </row>
    <row r="34440" spans="1:4">
      <c r="A34440" s="489" t="str">
        <f t="shared" si="538"/>
        <v>2372102125訪問型サービス（独自）</v>
      </c>
      <c r="B34440" s="489">
        <v>2372102125</v>
      </c>
      <c r="C34440" s="489" t="s">
        <v>2571</v>
      </c>
      <c r="D34440" s="489" t="s">
        <v>8597</v>
      </c>
    </row>
    <row r="34441" spans="1:4">
      <c r="A34441" s="489" t="str">
        <f t="shared" si="538"/>
        <v>2372102158居宅介護支援</v>
      </c>
      <c r="B34441" s="489">
        <v>2372102158</v>
      </c>
      <c r="C34441" s="489" t="s">
        <v>2519</v>
      </c>
      <c r="D34441" s="489" t="s">
        <v>8598</v>
      </c>
    </row>
    <row r="34442" spans="1:4">
      <c r="A34442" s="489" t="str">
        <f t="shared" si="538"/>
        <v>2372102174居宅介護支援</v>
      </c>
      <c r="B34442" s="489">
        <v>2372102174</v>
      </c>
      <c r="C34442" s="489" t="s">
        <v>2519</v>
      </c>
      <c r="D34442" s="489" t="s">
        <v>8599</v>
      </c>
    </row>
    <row r="34443" spans="1:4">
      <c r="A34443" s="489" t="str">
        <f t="shared" si="538"/>
        <v>2372102216介護予防認知症対応型共同生活介護</v>
      </c>
      <c r="B34443" s="489">
        <v>2372102216</v>
      </c>
      <c r="C34443" s="489" t="s">
        <v>2088</v>
      </c>
      <c r="D34443" s="489" t="s">
        <v>8600</v>
      </c>
    </row>
    <row r="34444" spans="1:4">
      <c r="A34444" s="489" t="str">
        <f t="shared" si="538"/>
        <v>2372102216認知症対応型共同生活介護</v>
      </c>
      <c r="B34444" s="489">
        <v>2372102216</v>
      </c>
      <c r="C34444" s="489" t="s">
        <v>2087</v>
      </c>
      <c r="D34444" s="489" t="s">
        <v>8600</v>
      </c>
    </row>
    <row r="34445" spans="1:4">
      <c r="A34445" s="489" t="str">
        <f t="shared" si="538"/>
        <v>2372102224介護予防特定施設入居者生活介護</v>
      </c>
      <c r="B34445" s="489">
        <v>2372102224</v>
      </c>
      <c r="C34445" s="489" t="s">
        <v>2514</v>
      </c>
      <c r="D34445" s="489" t="s">
        <v>8601</v>
      </c>
    </row>
    <row r="34446" spans="1:4">
      <c r="A34446" s="489" t="str">
        <f t="shared" si="538"/>
        <v>2372102224特定施設入居者生活介護（短期利用型）</v>
      </c>
      <c r="B34446" s="489">
        <v>2372102224</v>
      </c>
      <c r="C34446" s="489" t="s">
        <v>19397</v>
      </c>
      <c r="D34446" s="489" t="s">
        <v>8601</v>
      </c>
    </row>
    <row r="34447" spans="1:4">
      <c r="A34447" s="489" t="str">
        <f t="shared" si="538"/>
        <v>2372102224特定施設入居者生活介護</v>
      </c>
      <c r="B34447" s="489">
        <v>2372102224</v>
      </c>
      <c r="C34447" s="489" t="s">
        <v>2513</v>
      </c>
      <c r="D34447" s="489" t="s">
        <v>8601</v>
      </c>
    </row>
    <row r="34448" spans="1:4">
      <c r="A34448" s="489" t="str">
        <f t="shared" si="538"/>
        <v>2372102232訪問介護</v>
      </c>
      <c r="B34448" s="489">
        <v>2372102232</v>
      </c>
      <c r="C34448" s="489" t="s">
        <v>140</v>
      </c>
      <c r="D34448" s="489" t="s">
        <v>8602</v>
      </c>
    </row>
    <row r="34449" spans="1:4">
      <c r="A34449" s="489" t="str">
        <f t="shared" si="538"/>
        <v>2372102232訪問介護</v>
      </c>
      <c r="B34449" s="489">
        <v>2372102232</v>
      </c>
      <c r="C34449" s="489" t="s">
        <v>140</v>
      </c>
      <c r="D34449" s="489" t="s">
        <v>8602</v>
      </c>
    </row>
    <row r="34450" spans="1:4">
      <c r="A34450" s="489" t="str">
        <f t="shared" si="538"/>
        <v>2372102232訪問型サービス（独自）</v>
      </c>
      <c r="B34450" s="489">
        <v>2372102232</v>
      </c>
      <c r="C34450" s="489" t="s">
        <v>2571</v>
      </c>
      <c r="D34450" s="489" t="s">
        <v>8602</v>
      </c>
    </row>
    <row r="34451" spans="1:4">
      <c r="A34451" s="489" t="str">
        <f t="shared" si="538"/>
        <v>2372102232訪問型サービス（独自／定率）</v>
      </c>
      <c r="B34451" s="489">
        <v>2372102232</v>
      </c>
      <c r="C34451" s="489" t="s">
        <v>2568</v>
      </c>
      <c r="D34451" s="489" t="s">
        <v>8602</v>
      </c>
    </row>
    <row r="34452" spans="1:4">
      <c r="A34452" s="489" t="str">
        <f t="shared" si="538"/>
        <v>2372102240地域密着型通所介護</v>
      </c>
      <c r="B34452" s="489">
        <v>2372102240</v>
      </c>
      <c r="C34452" s="489" t="s">
        <v>161</v>
      </c>
      <c r="D34452" s="489" t="s">
        <v>8548</v>
      </c>
    </row>
    <row r="34453" spans="1:4">
      <c r="A34453" s="489" t="str">
        <f t="shared" si="538"/>
        <v>2372102240通所型サービス（独自）</v>
      </c>
      <c r="B34453" s="489">
        <v>2372102240</v>
      </c>
      <c r="C34453" s="489" t="s">
        <v>2570</v>
      </c>
      <c r="D34453" s="489" t="s">
        <v>8548</v>
      </c>
    </row>
    <row r="34454" spans="1:4">
      <c r="A34454" s="489" t="str">
        <f t="shared" si="538"/>
        <v>2372102257居宅介護支援</v>
      </c>
      <c r="B34454" s="489">
        <v>2372102257</v>
      </c>
      <c r="C34454" s="489" t="s">
        <v>2519</v>
      </c>
      <c r="D34454" s="489" t="s">
        <v>8603</v>
      </c>
    </row>
    <row r="34455" spans="1:4">
      <c r="A34455" s="489" t="str">
        <f t="shared" si="538"/>
        <v>2372102273通所介護</v>
      </c>
      <c r="B34455" s="489">
        <v>2372102273</v>
      </c>
      <c r="C34455" s="489" t="s">
        <v>158</v>
      </c>
      <c r="D34455" s="489" t="s">
        <v>8604</v>
      </c>
    </row>
    <row r="34456" spans="1:4">
      <c r="A34456" s="489" t="str">
        <f t="shared" si="538"/>
        <v>2372102273通所型サービス（独自）</v>
      </c>
      <c r="B34456" s="489">
        <v>2372102273</v>
      </c>
      <c r="C34456" s="489" t="s">
        <v>2570</v>
      </c>
      <c r="D34456" s="489" t="s">
        <v>8604</v>
      </c>
    </row>
    <row r="34457" spans="1:4">
      <c r="A34457" s="489" t="str">
        <f t="shared" si="538"/>
        <v>2372102307介護予防支援</v>
      </c>
      <c r="B34457" s="489">
        <v>2372102307</v>
      </c>
      <c r="C34457" s="489" t="s">
        <v>2520</v>
      </c>
      <c r="D34457" s="489" t="s">
        <v>8605</v>
      </c>
    </row>
    <row r="34458" spans="1:4">
      <c r="A34458" s="489" t="str">
        <f t="shared" si="538"/>
        <v>2372102307居宅介護支援</v>
      </c>
      <c r="B34458" s="489">
        <v>2372102307</v>
      </c>
      <c r="C34458" s="489" t="s">
        <v>2519</v>
      </c>
      <c r="D34458" s="489" t="s">
        <v>8605</v>
      </c>
    </row>
    <row r="34459" spans="1:4">
      <c r="A34459" s="489" t="str">
        <f t="shared" si="538"/>
        <v>2372102315介護老人福祉施設</v>
      </c>
      <c r="B34459" s="489">
        <v>2372102315</v>
      </c>
      <c r="C34459" s="489" t="s">
        <v>1921</v>
      </c>
      <c r="D34459" s="489" t="s">
        <v>8606</v>
      </c>
    </row>
    <row r="34460" spans="1:4">
      <c r="A34460" s="489" t="str">
        <f t="shared" si="538"/>
        <v>2372102315介護老人福祉施設</v>
      </c>
      <c r="B34460" s="489">
        <v>2372102315</v>
      </c>
      <c r="C34460" s="489" t="s">
        <v>1921</v>
      </c>
      <c r="D34460" s="489" t="s">
        <v>8606</v>
      </c>
    </row>
    <row r="34461" spans="1:4">
      <c r="A34461" s="489" t="str">
        <f t="shared" si="538"/>
        <v>2372102323介護予防短期入所生活介護</v>
      </c>
      <c r="B34461" s="489">
        <v>2372102323</v>
      </c>
      <c r="C34461" s="489" t="s">
        <v>2093</v>
      </c>
      <c r="D34461" s="489" t="s">
        <v>8607</v>
      </c>
    </row>
    <row r="34462" spans="1:4">
      <c r="A34462" s="489" t="str">
        <f t="shared" si="538"/>
        <v>2372102323短期入所生活介護</v>
      </c>
      <c r="B34462" s="489">
        <v>2372102323</v>
      </c>
      <c r="C34462" s="489" t="s">
        <v>2092</v>
      </c>
      <c r="D34462" s="489" t="s">
        <v>8607</v>
      </c>
    </row>
    <row r="34463" spans="1:4">
      <c r="A34463" s="489" t="str">
        <f t="shared" si="538"/>
        <v>2372102323短期入所生活介護</v>
      </c>
      <c r="B34463" s="489">
        <v>2372102323</v>
      </c>
      <c r="C34463" s="489" t="s">
        <v>2092</v>
      </c>
      <c r="D34463" s="489" t="s">
        <v>8607</v>
      </c>
    </row>
    <row r="34464" spans="1:4">
      <c r="A34464" s="489" t="str">
        <f t="shared" si="538"/>
        <v>2372102331通所介護</v>
      </c>
      <c r="B34464" s="489">
        <v>2372102331</v>
      </c>
      <c r="C34464" s="489" t="s">
        <v>158</v>
      </c>
      <c r="D34464" s="489" t="s">
        <v>8608</v>
      </c>
    </row>
    <row r="34465" spans="1:4">
      <c r="A34465" s="489" t="str">
        <f t="shared" si="538"/>
        <v>2372102331通所型サービス（独自）</v>
      </c>
      <c r="B34465" s="489">
        <v>2372102331</v>
      </c>
      <c r="C34465" s="489" t="s">
        <v>2570</v>
      </c>
      <c r="D34465" s="489" t="s">
        <v>8608</v>
      </c>
    </row>
    <row r="34466" spans="1:4">
      <c r="A34466" s="489" t="str">
        <f t="shared" si="538"/>
        <v>2372102349通所介護</v>
      </c>
      <c r="B34466" s="489">
        <v>2372102349</v>
      </c>
      <c r="C34466" s="489" t="s">
        <v>158</v>
      </c>
      <c r="D34466" s="489" t="s">
        <v>8609</v>
      </c>
    </row>
    <row r="34467" spans="1:4">
      <c r="A34467" s="489" t="str">
        <f t="shared" si="538"/>
        <v>2372102349通所型サービス（独自）</v>
      </c>
      <c r="B34467" s="489">
        <v>2372102349</v>
      </c>
      <c r="C34467" s="489" t="s">
        <v>2570</v>
      </c>
      <c r="D34467" s="489" t="s">
        <v>8609</v>
      </c>
    </row>
    <row r="34468" spans="1:4">
      <c r="A34468" s="489" t="str">
        <f t="shared" si="538"/>
        <v>2372102398訪問介護</v>
      </c>
      <c r="B34468" s="489">
        <v>2372102398</v>
      </c>
      <c r="C34468" s="489" t="s">
        <v>140</v>
      </c>
      <c r="D34468" s="489" t="s">
        <v>8610</v>
      </c>
    </row>
    <row r="34469" spans="1:4">
      <c r="A34469" s="489" t="str">
        <f t="shared" si="538"/>
        <v>2372102398訪問介護</v>
      </c>
      <c r="B34469" s="489">
        <v>2372102398</v>
      </c>
      <c r="C34469" s="489" t="s">
        <v>140</v>
      </c>
      <c r="D34469" s="489" t="s">
        <v>8610</v>
      </c>
    </row>
    <row r="34470" spans="1:4">
      <c r="A34470" s="489" t="str">
        <f t="shared" si="538"/>
        <v>2372102398訪問型サービス（独自）</v>
      </c>
      <c r="B34470" s="489">
        <v>2372102398</v>
      </c>
      <c r="C34470" s="489" t="s">
        <v>2571</v>
      </c>
      <c r="D34470" s="489" t="s">
        <v>8610</v>
      </c>
    </row>
    <row r="34471" spans="1:4">
      <c r="A34471" s="489" t="str">
        <f t="shared" si="538"/>
        <v>2372102398訪問型サービス（独自／定率）</v>
      </c>
      <c r="B34471" s="489">
        <v>2372102398</v>
      </c>
      <c r="C34471" s="489" t="s">
        <v>2568</v>
      </c>
      <c r="D34471" s="489" t="s">
        <v>8610</v>
      </c>
    </row>
    <row r="34472" spans="1:4">
      <c r="A34472" s="489" t="str">
        <f t="shared" si="538"/>
        <v>2372102422通所介護</v>
      </c>
      <c r="B34472" s="489">
        <v>2372102422</v>
      </c>
      <c r="C34472" s="489" t="s">
        <v>158</v>
      </c>
      <c r="D34472" s="489" t="s">
        <v>8611</v>
      </c>
    </row>
    <row r="34473" spans="1:4">
      <c r="A34473" s="489" t="str">
        <f t="shared" si="538"/>
        <v>2372102422通所型サービス（独自）</v>
      </c>
      <c r="B34473" s="489">
        <v>2372102422</v>
      </c>
      <c r="C34473" s="489" t="s">
        <v>2570</v>
      </c>
      <c r="D34473" s="489" t="s">
        <v>8611</v>
      </c>
    </row>
    <row r="34474" spans="1:4">
      <c r="A34474" s="489" t="str">
        <f t="shared" si="538"/>
        <v>2372102430通所介護</v>
      </c>
      <c r="B34474" s="489">
        <v>2372102430</v>
      </c>
      <c r="C34474" s="489" t="s">
        <v>158</v>
      </c>
      <c r="D34474" s="489" t="s">
        <v>8612</v>
      </c>
    </row>
    <row r="34475" spans="1:4">
      <c r="A34475" s="489" t="str">
        <f t="shared" si="538"/>
        <v>2372102430通所型サービス（独自）</v>
      </c>
      <c r="B34475" s="489">
        <v>2372102430</v>
      </c>
      <c r="C34475" s="489" t="s">
        <v>2570</v>
      </c>
      <c r="D34475" s="489" t="s">
        <v>8612</v>
      </c>
    </row>
    <row r="34476" spans="1:4">
      <c r="A34476" s="489" t="str">
        <f t="shared" si="538"/>
        <v>2372102448通所介護</v>
      </c>
      <c r="B34476" s="489">
        <v>2372102448</v>
      </c>
      <c r="C34476" s="489" t="s">
        <v>158</v>
      </c>
      <c r="D34476" s="489" t="s">
        <v>8613</v>
      </c>
    </row>
    <row r="34477" spans="1:4">
      <c r="A34477" s="489" t="str">
        <f t="shared" si="538"/>
        <v>2372102448通所型サービス（独自）</v>
      </c>
      <c r="B34477" s="489">
        <v>2372102448</v>
      </c>
      <c r="C34477" s="489" t="s">
        <v>2570</v>
      </c>
      <c r="D34477" s="489" t="s">
        <v>8613</v>
      </c>
    </row>
    <row r="34478" spans="1:4">
      <c r="A34478" s="489" t="str">
        <f t="shared" si="538"/>
        <v>2372102455通所介護</v>
      </c>
      <c r="B34478" s="489">
        <v>2372102455</v>
      </c>
      <c r="C34478" s="489" t="s">
        <v>158</v>
      </c>
      <c r="D34478" s="489" t="s">
        <v>8614</v>
      </c>
    </row>
    <row r="34479" spans="1:4">
      <c r="A34479" s="489" t="str">
        <f t="shared" si="538"/>
        <v>2372102455通所型サービス（独自）</v>
      </c>
      <c r="B34479" s="489">
        <v>2372102455</v>
      </c>
      <c r="C34479" s="489" t="s">
        <v>2570</v>
      </c>
      <c r="D34479" s="489" t="s">
        <v>8614</v>
      </c>
    </row>
    <row r="34480" spans="1:4">
      <c r="A34480" s="489" t="str">
        <f t="shared" si="538"/>
        <v>2372102463通所介護</v>
      </c>
      <c r="B34480" s="489">
        <v>2372102463</v>
      </c>
      <c r="C34480" s="489" t="s">
        <v>158</v>
      </c>
      <c r="D34480" s="489" t="s">
        <v>8615</v>
      </c>
    </row>
    <row r="34481" spans="1:4">
      <c r="A34481" s="489" t="str">
        <f t="shared" si="538"/>
        <v>2372102463通所型サービス（独自）</v>
      </c>
      <c r="B34481" s="489">
        <v>2372102463</v>
      </c>
      <c r="C34481" s="489" t="s">
        <v>2570</v>
      </c>
      <c r="D34481" s="489" t="s">
        <v>8615</v>
      </c>
    </row>
    <row r="34482" spans="1:4">
      <c r="A34482" s="489" t="str">
        <f t="shared" si="538"/>
        <v>2372102471通所介護</v>
      </c>
      <c r="B34482" s="489">
        <v>2372102471</v>
      </c>
      <c r="C34482" s="489" t="s">
        <v>158</v>
      </c>
      <c r="D34482" s="489" t="s">
        <v>8616</v>
      </c>
    </row>
    <row r="34483" spans="1:4">
      <c r="A34483" s="489" t="str">
        <f t="shared" si="538"/>
        <v>2372102471通所型サービス（独自）</v>
      </c>
      <c r="B34483" s="489">
        <v>2372102471</v>
      </c>
      <c r="C34483" s="489" t="s">
        <v>2570</v>
      </c>
      <c r="D34483" s="489" t="s">
        <v>8616</v>
      </c>
    </row>
    <row r="34484" spans="1:4">
      <c r="A34484" s="489" t="str">
        <f t="shared" si="538"/>
        <v>2372102505居宅介護支援</v>
      </c>
      <c r="B34484" s="489">
        <v>2372102505</v>
      </c>
      <c r="C34484" s="489" t="s">
        <v>2519</v>
      </c>
      <c r="D34484" s="489" t="s">
        <v>8617</v>
      </c>
    </row>
    <row r="34485" spans="1:4">
      <c r="A34485" s="489" t="str">
        <f t="shared" si="538"/>
        <v>2372102513居宅介護支援</v>
      </c>
      <c r="B34485" s="489">
        <v>2372102513</v>
      </c>
      <c r="C34485" s="489" t="s">
        <v>2519</v>
      </c>
      <c r="D34485" s="489" t="s">
        <v>8618</v>
      </c>
    </row>
    <row r="34486" spans="1:4">
      <c r="A34486" s="489" t="str">
        <f t="shared" si="538"/>
        <v>2372102521居宅介護支援</v>
      </c>
      <c r="B34486" s="489">
        <v>2372102521</v>
      </c>
      <c r="C34486" s="489" t="s">
        <v>2519</v>
      </c>
      <c r="D34486" s="489" t="s">
        <v>8619</v>
      </c>
    </row>
    <row r="34487" spans="1:4">
      <c r="A34487" s="489" t="str">
        <f t="shared" si="538"/>
        <v>2372102539居宅介護支援</v>
      </c>
      <c r="B34487" s="489">
        <v>2372102539</v>
      </c>
      <c r="C34487" s="489" t="s">
        <v>2519</v>
      </c>
      <c r="D34487" s="489" t="s">
        <v>8620</v>
      </c>
    </row>
    <row r="34488" spans="1:4">
      <c r="A34488" s="489" t="str">
        <f t="shared" si="538"/>
        <v>2372102547居宅介護支援</v>
      </c>
      <c r="B34488" s="489">
        <v>2372102547</v>
      </c>
      <c r="C34488" s="489" t="s">
        <v>2519</v>
      </c>
      <c r="D34488" s="489" t="s">
        <v>8621</v>
      </c>
    </row>
    <row r="34489" spans="1:4">
      <c r="A34489" s="489" t="str">
        <f t="shared" si="538"/>
        <v>2372102554訪問介護</v>
      </c>
      <c r="B34489" s="489">
        <v>2372102554</v>
      </c>
      <c r="C34489" s="489" t="s">
        <v>140</v>
      </c>
      <c r="D34489" s="489" t="s">
        <v>8622</v>
      </c>
    </row>
    <row r="34490" spans="1:4">
      <c r="A34490" s="489" t="str">
        <f t="shared" si="538"/>
        <v>2372102554訪問介護</v>
      </c>
      <c r="B34490" s="489">
        <v>2372102554</v>
      </c>
      <c r="C34490" s="489" t="s">
        <v>140</v>
      </c>
      <c r="D34490" s="489" t="s">
        <v>8622</v>
      </c>
    </row>
    <row r="34491" spans="1:4">
      <c r="A34491" s="489" t="str">
        <f t="shared" si="538"/>
        <v>2372102554訪問型サービス（独自）</v>
      </c>
      <c r="B34491" s="489">
        <v>2372102554</v>
      </c>
      <c r="C34491" s="489" t="s">
        <v>2571</v>
      </c>
      <c r="D34491" s="489" t="s">
        <v>8622</v>
      </c>
    </row>
    <row r="34492" spans="1:4">
      <c r="A34492" s="489" t="str">
        <f t="shared" si="538"/>
        <v>2372102554訪問型サービス（独自／定率）</v>
      </c>
      <c r="B34492" s="489">
        <v>2372102554</v>
      </c>
      <c r="C34492" s="489" t="s">
        <v>2568</v>
      </c>
      <c r="D34492" s="489" t="s">
        <v>8622</v>
      </c>
    </row>
    <row r="34493" spans="1:4">
      <c r="A34493" s="489" t="str">
        <f t="shared" si="538"/>
        <v>2372102562通所介護</v>
      </c>
      <c r="B34493" s="489">
        <v>2372102562</v>
      </c>
      <c r="C34493" s="489" t="s">
        <v>158</v>
      </c>
      <c r="D34493" s="489" t="s">
        <v>8623</v>
      </c>
    </row>
    <row r="34494" spans="1:4">
      <c r="A34494" s="489" t="str">
        <f t="shared" si="538"/>
        <v>2372102562通所型サービス（独自）</v>
      </c>
      <c r="B34494" s="489">
        <v>2372102562</v>
      </c>
      <c r="C34494" s="489" t="s">
        <v>2570</v>
      </c>
      <c r="D34494" s="489" t="s">
        <v>8623</v>
      </c>
    </row>
    <row r="34495" spans="1:4">
      <c r="A34495" s="489" t="str">
        <f t="shared" si="538"/>
        <v>2372102596居宅介護支援</v>
      </c>
      <c r="B34495" s="489">
        <v>2372102596</v>
      </c>
      <c r="C34495" s="489" t="s">
        <v>2519</v>
      </c>
      <c r="D34495" s="489" t="s">
        <v>8624</v>
      </c>
    </row>
    <row r="34496" spans="1:4">
      <c r="A34496" s="489" t="str">
        <f t="shared" si="538"/>
        <v>2372102604通所介護</v>
      </c>
      <c r="B34496" s="489">
        <v>2372102604</v>
      </c>
      <c r="C34496" s="489" t="s">
        <v>158</v>
      </c>
      <c r="D34496" s="489" t="s">
        <v>8625</v>
      </c>
    </row>
    <row r="34497" spans="1:4">
      <c r="A34497" s="489" t="str">
        <f t="shared" si="538"/>
        <v>2372102604通所型サービス（独自）</v>
      </c>
      <c r="B34497" s="489">
        <v>2372102604</v>
      </c>
      <c r="C34497" s="489" t="s">
        <v>2570</v>
      </c>
      <c r="D34497" s="489" t="s">
        <v>8625</v>
      </c>
    </row>
    <row r="34498" spans="1:4">
      <c r="A34498" s="489" t="str">
        <f t="shared" ref="A34498:A34561" si="539">B34498&amp;C34498</f>
        <v>2372102620居宅介護支援</v>
      </c>
      <c r="B34498" s="489">
        <v>2372102620</v>
      </c>
      <c r="C34498" s="489" t="s">
        <v>2519</v>
      </c>
      <c r="D34498" s="489" t="s">
        <v>8626</v>
      </c>
    </row>
    <row r="34499" spans="1:4">
      <c r="A34499" s="489" t="str">
        <f t="shared" si="539"/>
        <v>2372102661介護予防短期入所生活介護</v>
      </c>
      <c r="B34499" s="489">
        <v>2372102661</v>
      </c>
      <c r="C34499" s="489" t="s">
        <v>2093</v>
      </c>
      <c r="D34499" s="489" t="s">
        <v>8627</v>
      </c>
    </row>
    <row r="34500" spans="1:4">
      <c r="A34500" s="489" t="str">
        <f t="shared" si="539"/>
        <v>2372102661短期入所生活介護</v>
      </c>
      <c r="B34500" s="489">
        <v>2372102661</v>
      </c>
      <c r="C34500" s="489" t="s">
        <v>2092</v>
      </c>
      <c r="D34500" s="489" t="s">
        <v>8627</v>
      </c>
    </row>
    <row r="34501" spans="1:4">
      <c r="A34501" s="489" t="str">
        <f t="shared" si="539"/>
        <v>2372102679介護予防短期入所生活介護</v>
      </c>
      <c r="B34501" s="489">
        <v>2372102679</v>
      </c>
      <c r="C34501" s="489" t="s">
        <v>2093</v>
      </c>
      <c r="D34501" s="489" t="s">
        <v>8628</v>
      </c>
    </row>
    <row r="34502" spans="1:4">
      <c r="A34502" s="489" t="str">
        <f t="shared" si="539"/>
        <v>2372102679短期入所生活介護</v>
      </c>
      <c r="B34502" s="489">
        <v>2372102679</v>
      </c>
      <c r="C34502" s="489" t="s">
        <v>2092</v>
      </c>
      <c r="D34502" s="489" t="s">
        <v>8628</v>
      </c>
    </row>
    <row r="34503" spans="1:4">
      <c r="A34503" s="489" t="str">
        <f t="shared" si="539"/>
        <v>2372102687介護予防特定施設入居者生活介護</v>
      </c>
      <c r="B34503" s="489">
        <v>2372102687</v>
      </c>
      <c r="C34503" s="489" t="s">
        <v>2514</v>
      </c>
      <c r="D34503" s="489" t="s">
        <v>8629</v>
      </c>
    </row>
    <row r="34504" spans="1:4">
      <c r="A34504" s="489" t="str">
        <f t="shared" si="539"/>
        <v>2372102687特定施設入居者生活介護</v>
      </c>
      <c r="B34504" s="489">
        <v>2372102687</v>
      </c>
      <c r="C34504" s="489" t="s">
        <v>2513</v>
      </c>
      <c r="D34504" s="489" t="s">
        <v>8629</v>
      </c>
    </row>
    <row r="34505" spans="1:4">
      <c r="A34505" s="489" t="str">
        <f t="shared" si="539"/>
        <v>2372102695通所介護</v>
      </c>
      <c r="B34505" s="489">
        <v>2372102695</v>
      </c>
      <c r="C34505" s="489" t="s">
        <v>158</v>
      </c>
      <c r="D34505" s="489" t="s">
        <v>8630</v>
      </c>
    </row>
    <row r="34506" spans="1:4">
      <c r="A34506" s="489" t="str">
        <f t="shared" si="539"/>
        <v>2372102695通所介護</v>
      </c>
      <c r="B34506" s="489">
        <v>2372102695</v>
      </c>
      <c r="C34506" s="489" t="s">
        <v>158</v>
      </c>
      <c r="D34506" s="489" t="s">
        <v>8630</v>
      </c>
    </row>
    <row r="34507" spans="1:4">
      <c r="A34507" s="489" t="str">
        <f t="shared" si="539"/>
        <v>2372102695通所型サービス（独自）</v>
      </c>
      <c r="B34507" s="489">
        <v>2372102695</v>
      </c>
      <c r="C34507" s="489" t="s">
        <v>2570</v>
      </c>
      <c r="D34507" s="489" t="s">
        <v>8630</v>
      </c>
    </row>
    <row r="34508" spans="1:4">
      <c r="A34508" s="489" t="str">
        <f t="shared" si="539"/>
        <v>2372102711特定施設入居者生活介護</v>
      </c>
      <c r="B34508" s="489">
        <v>2372102711</v>
      </c>
      <c r="C34508" s="489" t="s">
        <v>2513</v>
      </c>
      <c r="D34508" s="489" t="s">
        <v>8631</v>
      </c>
    </row>
    <row r="34509" spans="1:4">
      <c r="A34509" s="489" t="str">
        <f t="shared" si="539"/>
        <v>2372102745居宅介護支援</v>
      </c>
      <c r="B34509" s="489">
        <v>2372102745</v>
      </c>
      <c r="C34509" s="489" t="s">
        <v>2519</v>
      </c>
      <c r="D34509" s="489" t="s">
        <v>8632</v>
      </c>
    </row>
    <row r="34510" spans="1:4">
      <c r="A34510" s="489" t="str">
        <f t="shared" si="539"/>
        <v>2372102760通所介護</v>
      </c>
      <c r="B34510" s="489">
        <v>2372102760</v>
      </c>
      <c r="C34510" s="489" t="s">
        <v>158</v>
      </c>
      <c r="D34510" s="489" t="s">
        <v>8633</v>
      </c>
    </row>
    <row r="34511" spans="1:4">
      <c r="A34511" s="489" t="str">
        <f t="shared" si="539"/>
        <v>2372102760通所型サービス（独自）</v>
      </c>
      <c r="B34511" s="489">
        <v>2372102760</v>
      </c>
      <c r="C34511" s="489" t="s">
        <v>2570</v>
      </c>
      <c r="D34511" s="489" t="s">
        <v>8633</v>
      </c>
    </row>
    <row r="34512" spans="1:4">
      <c r="A34512" s="489" t="str">
        <f t="shared" si="539"/>
        <v>2372102778介護予防短期入所生活介護</v>
      </c>
      <c r="B34512" s="489">
        <v>2372102778</v>
      </c>
      <c r="C34512" s="489" t="s">
        <v>2093</v>
      </c>
      <c r="D34512" s="489" t="s">
        <v>8634</v>
      </c>
    </row>
    <row r="34513" spans="1:4">
      <c r="A34513" s="489" t="str">
        <f t="shared" si="539"/>
        <v>2372102778短期入所生活介護</v>
      </c>
      <c r="B34513" s="489">
        <v>2372102778</v>
      </c>
      <c r="C34513" s="489" t="s">
        <v>2092</v>
      </c>
      <c r="D34513" s="489" t="s">
        <v>8634</v>
      </c>
    </row>
    <row r="34514" spans="1:4">
      <c r="A34514" s="489" t="str">
        <f t="shared" si="539"/>
        <v>2372102794介護老人福祉施設</v>
      </c>
      <c r="B34514" s="489">
        <v>2372102794</v>
      </c>
      <c r="C34514" s="489" t="s">
        <v>1921</v>
      </c>
      <c r="D34514" s="489" t="s">
        <v>8635</v>
      </c>
    </row>
    <row r="34515" spans="1:4">
      <c r="A34515" s="489" t="str">
        <f t="shared" si="539"/>
        <v>2372102794介護老人福祉施設</v>
      </c>
      <c r="B34515" s="489">
        <v>2372102794</v>
      </c>
      <c r="C34515" s="489" t="s">
        <v>1921</v>
      </c>
      <c r="D34515" s="489" t="s">
        <v>8635</v>
      </c>
    </row>
    <row r="34516" spans="1:4">
      <c r="A34516" s="489" t="str">
        <f t="shared" si="539"/>
        <v>2372102844地域密着型通所介護</v>
      </c>
      <c r="B34516" s="489">
        <v>2372102844</v>
      </c>
      <c r="C34516" s="489" t="s">
        <v>161</v>
      </c>
      <c r="D34516" s="489" t="s">
        <v>8636</v>
      </c>
    </row>
    <row r="34517" spans="1:4">
      <c r="A34517" s="489" t="str">
        <f t="shared" si="539"/>
        <v>2372102844通所型サービス（独自）</v>
      </c>
      <c r="B34517" s="489">
        <v>2372102844</v>
      </c>
      <c r="C34517" s="489" t="s">
        <v>2570</v>
      </c>
      <c r="D34517" s="489" t="s">
        <v>8636</v>
      </c>
    </row>
    <row r="34518" spans="1:4">
      <c r="A34518" s="489" t="str">
        <f t="shared" si="539"/>
        <v>2372102851地域密着型通所介護</v>
      </c>
      <c r="B34518" s="489">
        <v>2372102851</v>
      </c>
      <c r="C34518" s="489" t="s">
        <v>161</v>
      </c>
      <c r="D34518" s="489" t="s">
        <v>8637</v>
      </c>
    </row>
    <row r="34519" spans="1:4">
      <c r="A34519" s="489" t="str">
        <f t="shared" si="539"/>
        <v>2372102851通所型サービス（独自）</v>
      </c>
      <c r="B34519" s="489">
        <v>2372102851</v>
      </c>
      <c r="C34519" s="489" t="s">
        <v>2570</v>
      </c>
      <c r="D34519" s="489" t="s">
        <v>8637</v>
      </c>
    </row>
    <row r="34520" spans="1:4">
      <c r="A34520" s="489" t="str">
        <f t="shared" si="539"/>
        <v>2372102893介護予防通所リハビリテーション</v>
      </c>
      <c r="B34520" s="489">
        <v>2372102893</v>
      </c>
      <c r="C34520" s="489" t="s">
        <v>2512</v>
      </c>
      <c r="D34520" s="489" t="s">
        <v>19352</v>
      </c>
    </row>
    <row r="34521" spans="1:4">
      <c r="A34521" s="489" t="str">
        <f t="shared" si="539"/>
        <v>2372102893通所リハビリテーション</v>
      </c>
      <c r="B34521" s="489">
        <v>2372102893</v>
      </c>
      <c r="C34521" s="489" t="s">
        <v>2511</v>
      </c>
      <c r="D34521" s="489" t="s">
        <v>19352</v>
      </c>
    </row>
    <row r="34522" spans="1:4">
      <c r="A34522" s="489" t="str">
        <f t="shared" si="539"/>
        <v>2372102893通所リハビリテーション</v>
      </c>
      <c r="B34522" s="489">
        <v>2372102893</v>
      </c>
      <c r="C34522" s="489" t="s">
        <v>2511</v>
      </c>
      <c r="D34522" s="489" t="s">
        <v>19352</v>
      </c>
    </row>
    <row r="34523" spans="1:4">
      <c r="A34523" s="489" t="str">
        <f t="shared" si="539"/>
        <v>2372102943訪問介護</v>
      </c>
      <c r="B34523" s="489">
        <v>2372102943</v>
      </c>
      <c r="C34523" s="489" t="s">
        <v>140</v>
      </c>
      <c r="D34523" s="489" t="s">
        <v>8638</v>
      </c>
    </row>
    <row r="34524" spans="1:4">
      <c r="A34524" s="489" t="str">
        <f t="shared" si="539"/>
        <v>2372102943訪問介護</v>
      </c>
      <c r="B34524" s="489">
        <v>2372102943</v>
      </c>
      <c r="C34524" s="489" t="s">
        <v>140</v>
      </c>
      <c r="D34524" s="489" t="s">
        <v>8638</v>
      </c>
    </row>
    <row r="34525" spans="1:4">
      <c r="A34525" s="489" t="str">
        <f t="shared" si="539"/>
        <v>2372102943訪問型サービス（独自）</v>
      </c>
      <c r="B34525" s="489">
        <v>2372102943</v>
      </c>
      <c r="C34525" s="489" t="s">
        <v>2571</v>
      </c>
      <c r="D34525" s="489" t="s">
        <v>8638</v>
      </c>
    </row>
    <row r="34526" spans="1:4">
      <c r="A34526" s="489" t="str">
        <f t="shared" si="539"/>
        <v>2372102943訪問型サービス（独自／定率）</v>
      </c>
      <c r="B34526" s="489">
        <v>2372102943</v>
      </c>
      <c r="C34526" s="489" t="s">
        <v>2568</v>
      </c>
      <c r="D34526" s="489" t="s">
        <v>8638</v>
      </c>
    </row>
    <row r="34527" spans="1:4">
      <c r="A34527" s="489" t="str">
        <f t="shared" si="539"/>
        <v>2372102968通所介護</v>
      </c>
      <c r="B34527" s="489">
        <v>2372102968</v>
      </c>
      <c r="C34527" s="489" t="s">
        <v>158</v>
      </c>
      <c r="D34527" s="489" t="s">
        <v>8639</v>
      </c>
    </row>
    <row r="34528" spans="1:4">
      <c r="A34528" s="489" t="str">
        <f t="shared" si="539"/>
        <v>2372102968通所型サービス（独自）</v>
      </c>
      <c r="B34528" s="489">
        <v>2372102968</v>
      </c>
      <c r="C34528" s="489" t="s">
        <v>2570</v>
      </c>
      <c r="D34528" s="489" t="s">
        <v>8639</v>
      </c>
    </row>
    <row r="34529" spans="1:4">
      <c r="A34529" s="489" t="str">
        <f t="shared" si="539"/>
        <v>2372102984通所介護</v>
      </c>
      <c r="B34529" s="489">
        <v>2372102984</v>
      </c>
      <c r="C34529" s="489" t="s">
        <v>158</v>
      </c>
      <c r="D34529" s="489" t="s">
        <v>8640</v>
      </c>
    </row>
    <row r="34530" spans="1:4">
      <c r="A34530" s="489" t="str">
        <f t="shared" si="539"/>
        <v>2372102984通所型サービス（独自）</v>
      </c>
      <c r="B34530" s="489">
        <v>2372102984</v>
      </c>
      <c r="C34530" s="489" t="s">
        <v>2570</v>
      </c>
      <c r="D34530" s="489" t="s">
        <v>8640</v>
      </c>
    </row>
    <row r="34531" spans="1:4">
      <c r="A34531" s="489" t="str">
        <f t="shared" si="539"/>
        <v>2372102992居宅介護支援</v>
      </c>
      <c r="B34531" s="489">
        <v>2372102992</v>
      </c>
      <c r="C34531" s="489" t="s">
        <v>2519</v>
      </c>
      <c r="D34531" s="489" t="s">
        <v>8641</v>
      </c>
    </row>
    <row r="34532" spans="1:4">
      <c r="A34532" s="489" t="str">
        <f t="shared" si="539"/>
        <v>2372103008通所介護</v>
      </c>
      <c r="B34532" s="489">
        <v>2372103008</v>
      </c>
      <c r="C34532" s="489" t="s">
        <v>158</v>
      </c>
      <c r="D34532" s="489" t="s">
        <v>8642</v>
      </c>
    </row>
    <row r="34533" spans="1:4">
      <c r="A34533" s="489" t="str">
        <f t="shared" si="539"/>
        <v>2372103008通所型サービス（独自）</v>
      </c>
      <c r="B34533" s="489">
        <v>2372103008</v>
      </c>
      <c r="C34533" s="489" t="s">
        <v>2570</v>
      </c>
      <c r="D34533" s="489" t="s">
        <v>8642</v>
      </c>
    </row>
    <row r="34534" spans="1:4">
      <c r="A34534" s="489" t="str">
        <f t="shared" si="539"/>
        <v>2372103024訪問介護</v>
      </c>
      <c r="B34534" s="489">
        <v>2372103024</v>
      </c>
      <c r="C34534" s="489" t="s">
        <v>140</v>
      </c>
      <c r="D34534" s="489" t="s">
        <v>8643</v>
      </c>
    </row>
    <row r="34535" spans="1:4">
      <c r="A34535" s="489" t="str">
        <f t="shared" si="539"/>
        <v>2372103024訪問介護</v>
      </c>
      <c r="B34535" s="489">
        <v>2372103024</v>
      </c>
      <c r="C34535" s="489" t="s">
        <v>140</v>
      </c>
      <c r="D34535" s="489" t="s">
        <v>8643</v>
      </c>
    </row>
    <row r="34536" spans="1:4">
      <c r="A34536" s="489" t="str">
        <f t="shared" si="539"/>
        <v>2372103024訪問型サービス（独自）</v>
      </c>
      <c r="B34536" s="489">
        <v>2372103024</v>
      </c>
      <c r="C34536" s="489" t="s">
        <v>2571</v>
      </c>
      <c r="D34536" s="489" t="s">
        <v>8643</v>
      </c>
    </row>
    <row r="34537" spans="1:4">
      <c r="A34537" s="489" t="str">
        <f t="shared" si="539"/>
        <v>2372103024訪問型サービス（独自／定率）</v>
      </c>
      <c r="B34537" s="489">
        <v>2372103024</v>
      </c>
      <c r="C34537" s="489" t="s">
        <v>2568</v>
      </c>
      <c r="D34537" s="489" t="s">
        <v>8643</v>
      </c>
    </row>
    <row r="34538" spans="1:4">
      <c r="A34538" s="489" t="str">
        <f t="shared" si="539"/>
        <v>2372103032地域密着型通所介護</v>
      </c>
      <c r="B34538" s="489">
        <v>2372103032</v>
      </c>
      <c r="C34538" s="489" t="s">
        <v>161</v>
      </c>
      <c r="D34538" s="489" t="s">
        <v>8644</v>
      </c>
    </row>
    <row r="34539" spans="1:4">
      <c r="A34539" s="489" t="str">
        <f t="shared" si="539"/>
        <v>2372103032通所型サービス（独自）</v>
      </c>
      <c r="B34539" s="489">
        <v>2372103032</v>
      </c>
      <c r="C34539" s="489" t="s">
        <v>2570</v>
      </c>
      <c r="D34539" s="489" t="s">
        <v>8644</v>
      </c>
    </row>
    <row r="34540" spans="1:4">
      <c r="A34540" s="489" t="str">
        <f t="shared" si="539"/>
        <v>2372103040訪問介護</v>
      </c>
      <c r="B34540" s="489">
        <v>2372103040</v>
      </c>
      <c r="C34540" s="489" t="s">
        <v>140</v>
      </c>
      <c r="D34540" s="489" t="s">
        <v>8645</v>
      </c>
    </row>
    <row r="34541" spans="1:4">
      <c r="A34541" s="489" t="str">
        <f t="shared" si="539"/>
        <v>2372103040訪問介護</v>
      </c>
      <c r="B34541" s="489">
        <v>2372103040</v>
      </c>
      <c r="C34541" s="489" t="s">
        <v>140</v>
      </c>
      <c r="D34541" s="489" t="s">
        <v>8645</v>
      </c>
    </row>
    <row r="34542" spans="1:4">
      <c r="A34542" s="489" t="str">
        <f t="shared" si="539"/>
        <v>2372103040訪問介護</v>
      </c>
      <c r="B34542" s="489">
        <v>2372103040</v>
      </c>
      <c r="C34542" s="489" t="s">
        <v>140</v>
      </c>
      <c r="D34542" s="489" t="s">
        <v>8645</v>
      </c>
    </row>
    <row r="34543" spans="1:4">
      <c r="A34543" s="489" t="str">
        <f t="shared" si="539"/>
        <v>2372103040訪問型サービス（独自）</v>
      </c>
      <c r="B34543" s="489">
        <v>2372103040</v>
      </c>
      <c r="C34543" s="489" t="s">
        <v>2571</v>
      </c>
      <c r="D34543" s="489" t="s">
        <v>8645</v>
      </c>
    </row>
    <row r="34544" spans="1:4">
      <c r="A34544" s="489" t="str">
        <f t="shared" si="539"/>
        <v>2372103065訪問介護</v>
      </c>
      <c r="B34544" s="489">
        <v>2372103065</v>
      </c>
      <c r="C34544" s="489" t="s">
        <v>140</v>
      </c>
      <c r="D34544" s="489" t="s">
        <v>8646</v>
      </c>
    </row>
    <row r="34545" spans="1:4">
      <c r="A34545" s="489" t="str">
        <f t="shared" si="539"/>
        <v>2372103065訪問介護</v>
      </c>
      <c r="B34545" s="489">
        <v>2372103065</v>
      </c>
      <c r="C34545" s="489" t="s">
        <v>140</v>
      </c>
      <c r="D34545" s="489" t="s">
        <v>8646</v>
      </c>
    </row>
    <row r="34546" spans="1:4">
      <c r="A34546" s="489" t="str">
        <f t="shared" si="539"/>
        <v>2372103065訪問型サービス（独自）</v>
      </c>
      <c r="B34546" s="489">
        <v>2372103065</v>
      </c>
      <c r="C34546" s="489" t="s">
        <v>2571</v>
      </c>
      <c r="D34546" s="489" t="s">
        <v>8646</v>
      </c>
    </row>
    <row r="34547" spans="1:4">
      <c r="A34547" s="489" t="str">
        <f t="shared" si="539"/>
        <v>2372103065訪問型サービス（独自／定率）</v>
      </c>
      <c r="B34547" s="489">
        <v>2372103065</v>
      </c>
      <c r="C34547" s="489" t="s">
        <v>2568</v>
      </c>
      <c r="D34547" s="489" t="s">
        <v>8646</v>
      </c>
    </row>
    <row r="34548" spans="1:4">
      <c r="A34548" s="489" t="str">
        <f t="shared" si="539"/>
        <v>2372103073介護予防訪問入浴介護</v>
      </c>
      <c r="B34548" s="489">
        <v>2372103073</v>
      </c>
      <c r="C34548" s="489" t="s">
        <v>2510</v>
      </c>
      <c r="D34548" s="489" t="s">
        <v>8647</v>
      </c>
    </row>
    <row r="34549" spans="1:4">
      <c r="A34549" s="489" t="str">
        <f t="shared" si="539"/>
        <v>2372103073訪問入浴介護</v>
      </c>
      <c r="B34549" s="489">
        <v>2372103073</v>
      </c>
      <c r="C34549" s="489" t="s">
        <v>2509</v>
      </c>
      <c r="D34549" s="489" t="s">
        <v>8647</v>
      </c>
    </row>
    <row r="34550" spans="1:4">
      <c r="A34550" s="489" t="str">
        <f t="shared" si="539"/>
        <v>2372103081居宅介護支援</v>
      </c>
      <c r="B34550" s="489">
        <v>2372103081</v>
      </c>
      <c r="C34550" s="489" t="s">
        <v>2519</v>
      </c>
      <c r="D34550" s="489" t="s">
        <v>8648</v>
      </c>
    </row>
    <row r="34551" spans="1:4">
      <c r="A34551" s="489" t="str">
        <f t="shared" si="539"/>
        <v>2372103107地域密着型通所介護</v>
      </c>
      <c r="B34551" s="489">
        <v>2372103107</v>
      </c>
      <c r="C34551" s="489" t="s">
        <v>161</v>
      </c>
      <c r="D34551" s="489" t="s">
        <v>8649</v>
      </c>
    </row>
    <row r="34552" spans="1:4">
      <c r="A34552" s="489" t="str">
        <f t="shared" si="539"/>
        <v>2372103107通所型サービス（独自）</v>
      </c>
      <c r="B34552" s="489">
        <v>2372103107</v>
      </c>
      <c r="C34552" s="489" t="s">
        <v>2570</v>
      </c>
      <c r="D34552" s="489" t="s">
        <v>8649</v>
      </c>
    </row>
    <row r="34553" spans="1:4">
      <c r="A34553" s="489" t="str">
        <f t="shared" si="539"/>
        <v>2372103115居宅介護支援</v>
      </c>
      <c r="B34553" s="489">
        <v>2372103115</v>
      </c>
      <c r="C34553" s="489" t="s">
        <v>2519</v>
      </c>
      <c r="D34553" s="489" t="s">
        <v>8650</v>
      </c>
    </row>
    <row r="34554" spans="1:4">
      <c r="A34554" s="489" t="str">
        <f t="shared" si="539"/>
        <v>2372103123通所介護</v>
      </c>
      <c r="B34554" s="489">
        <v>2372103123</v>
      </c>
      <c r="C34554" s="489" t="s">
        <v>158</v>
      </c>
      <c r="D34554" s="489" t="s">
        <v>8651</v>
      </c>
    </row>
    <row r="34555" spans="1:4">
      <c r="A34555" s="489" t="str">
        <f t="shared" si="539"/>
        <v>2372103123通所型サービス（独自）</v>
      </c>
      <c r="B34555" s="489">
        <v>2372103123</v>
      </c>
      <c r="C34555" s="489" t="s">
        <v>2570</v>
      </c>
      <c r="D34555" s="489" t="s">
        <v>8651</v>
      </c>
    </row>
    <row r="34556" spans="1:4">
      <c r="A34556" s="489" t="str">
        <f t="shared" si="539"/>
        <v>2372103271居宅介護支援</v>
      </c>
      <c r="B34556" s="489">
        <v>2372103271</v>
      </c>
      <c r="C34556" s="489" t="s">
        <v>2519</v>
      </c>
      <c r="D34556" s="489" t="s">
        <v>8652</v>
      </c>
    </row>
    <row r="34557" spans="1:4">
      <c r="A34557" s="489" t="str">
        <f t="shared" si="539"/>
        <v>2372103305地域密着型通所介護</v>
      </c>
      <c r="B34557" s="489">
        <v>2372103305</v>
      </c>
      <c r="C34557" s="489" t="s">
        <v>161</v>
      </c>
      <c r="D34557" s="489" t="s">
        <v>8653</v>
      </c>
    </row>
    <row r="34558" spans="1:4">
      <c r="A34558" s="489" t="str">
        <f t="shared" si="539"/>
        <v>2372103305通所型サービス（独自）</v>
      </c>
      <c r="B34558" s="489">
        <v>2372103305</v>
      </c>
      <c r="C34558" s="489" t="s">
        <v>2570</v>
      </c>
      <c r="D34558" s="489" t="s">
        <v>8653</v>
      </c>
    </row>
    <row r="34559" spans="1:4">
      <c r="A34559" s="489" t="str">
        <f t="shared" si="539"/>
        <v>2372103313通所介護</v>
      </c>
      <c r="B34559" s="489">
        <v>2372103313</v>
      </c>
      <c r="C34559" s="489" t="s">
        <v>158</v>
      </c>
      <c r="D34559" s="489" t="s">
        <v>8654</v>
      </c>
    </row>
    <row r="34560" spans="1:4">
      <c r="A34560" s="489" t="str">
        <f t="shared" si="539"/>
        <v>2372103313通所型サービス（独自）</v>
      </c>
      <c r="B34560" s="489">
        <v>2372103313</v>
      </c>
      <c r="C34560" s="489" t="s">
        <v>2570</v>
      </c>
      <c r="D34560" s="489" t="s">
        <v>8654</v>
      </c>
    </row>
    <row r="34561" spans="1:4">
      <c r="A34561" s="489" t="str">
        <f t="shared" si="539"/>
        <v>2372103362通所介護</v>
      </c>
      <c r="B34561" s="489">
        <v>2372103362</v>
      </c>
      <c r="C34561" s="489" t="s">
        <v>158</v>
      </c>
      <c r="D34561" s="489" t="s">
        <v>8655</v>
      </c>
    </row>
    <row r="34562" spans="1:4">
      <c r="A34562" s="489" t="str">
        <f t="shared" ref="A34562:A34625" si="540">B34562&amp;C34562</f>
        <v>2372103362通所型サービス（独自）</v>
      </c>
      <c r="B34562" s="489">
        <v>2372103362</v>
      </c>
      <c r="C34562" s="489" t="s">
        <v>2570</v>
      </c>
      <c r="D34562" s="489" t="s">
        <v>8655</v>
      </c>
    </row>
    <row r="34563" spans="1:4">
      <c r="A34563" s="489" t="str">
        <f t="shared" si="540"/>
        <v>2372103388居宅介護支援</v>
      </c>
      <c r="B34563" s="489">
        <v>2372103388</v>
      </c>
      <c r="C34563" s="489" t="s">
        <v>2519</v>
      </c>
      <c r="D34563" s="489" t="s">
        <v>8656</v>
      </c>
    </row>
    <row r="34564" spans="1:4">
      <c r="A34564" s="489" t="str">
        <f t="shared" si="540"/>
        <v>2372103396通所介護</v>
      </c>
      <c r="B34564" s="489">
        <v>2372103396</v>
      </c>
      <c r="C34564" s="489" t="s">
        <v>158</v>
      </c>
      <c r="D34564" s="489" t="s">
        <v>8657</v>
      </c>
    </row>
    <row r="34565" spans="1:4">
      <c r="A34565" s="489" t="str">
        <f t="shared" si="540"/>
        <v>2372103396通所型サービス（独自）</v>
      </c>
      <c r="B34565" s="489">
        <v>2372103396</v>
      </c>
      <c r="C34565" s="489" t="s">
        <v>2570</v>
      </c>
      <c r="D34565" s="489" t="s">
        <v>8657</v>
      </c>
    </row>
    <row r="34566" spans="1:4">
      <c r="A34566" s="489" t="str">
        <f t="shared" si="540"/>
        <v>2372103412訪問介護</v>
      </c>
      <c r="B34566" s="489">
        <v>2372103412</v>
      </c>
      <c r="C34566" s="489" t="s">
        <v>140</v>
      </c>
      <c r="D34566" s="489" t="s">
        <v>8658</v>
      </c>
    </row>
    <row r="34567" spans="1:4">
      <c r="A34567" s="489" t="str">
        <f t="shared" si="540"/>
        <v>2372103412訪問介護</v>
      </c>
      <c r="B34567" s="489">
        <v>2372103412</v>
      </c>
      <c r="C34567" s="489" t="s">
        <v>140</v>
      </c>
      <c r="D34567" s="489" t="s">
        <v>8658</v>
      </c>
    </row>
    <row r="34568" spans="1:4">
      <c r="A34568" s="489" t="str">
        <f t="shared" si="540"/>
        <v>2372103412訪問介護</v>
      </c>
      <c r="B34568" s="489">
        <v>2372103412</v>
      </c>
      <c r="C34568" s="489" t="s">
        <v>140</v>
      </c>
      <c r="D34568" s="489" t="s">
        <v>8658</v>
      </c>
    </row>
    <row r="34569" spans="1:4">
      <c r="A34569" s="489" t="str">
        <f t="shared" si="540"/>
        <v>2372103412訪問型サービス（独自）</v>
      </c>
      <c r="B34569" s="489">
        <v>2372103412</v>
      </c>
      <c r="C34569" s="489" t="s">
        <v>2571</v>
      </c>
      <c r="D34569" s="489" t="s">
        <v>8658</v>
      </c>
    </row>
    <row r="34570" spans="1:4">
      <c r="A34570" s="489" t="str">
        <f t="shared" si="540"/>
        <v>2372103412訪問型サービス（独自／定率）</v>
      </c>
      <c r="B34570" s="489">
        <v>2372103412</v>
      </c>
      <c r="C34570" s="489" t="s">
        <v>2568</v>
      </c>
      <c r="D34570" s="489" t="s">
        <v>8658</v>
      </c>
    </row>
    <row r="34571" spans="1:4">
      <c r="A34571" s="489" t="str">
        <f t="shared" si="540"/>
        <v>2372103446通所介護</v>
      </c>
      <c r="B34571" s="489">
        <v>2372103446</v>
      </c>
      <c r="C34571" s="489" t="s">
        <v>158</v>
      </c>
      <c r="D34571" s="489" t="s">
        <v>5721</v>
      </c>
    </row>
    <row r="34572" spans="1:4">
      <c r="A34572" s="489" t="str">
        <f t="shared" si="540"/>
        <v>2372103446通所型サービス（独自）</v>
      </c>
      <c r="B34572" s="489">
        <v>2372103446</v>
      </c>
      <c r="C34572" s="489" t="s">
        <v>2570</v>
      </c>
      <c r="D34572" s="489" t="s">
        <v>5721</v>
      </c>
    </row>
    <row r="34573" spans="1:4">
      <c r="A34573" s="489" t="str">
        <f t="shared" si="540"/>
        <v>2372103453介護予防支援</v>
      </c>
      <c r="B34573" s="489">
        <v>2372103453</v>
      </c>
      <c r="C34573" s="489" t="s">
        <v>2520</v>
      </c>
      <c r="D34573" s="489" t="s">
        <v>8659</v>
      </c>
    </row>
    <row r="34574" spans="1:4">
      <c r="A34574" s="489" t="str">
        <f t="shared" si="540"/>
        <v>2372103453居宅介護支援</v>
      </c>
      <c r="B34574" s="489">
        <v>2372103453</v>
      </c>
      <c r="C34574" s="489" t="s">
        <v>2519</v>
      </c>
      <c r="D34574" s="489" t="s">
        <v>8659</v>
      </c>
    </row>
    <row r="34575" spans="1:4">
      <c r="A34575" s="489" t="str">
        <f t="shared" si="540"/>
        <v>2372103461地域密着型通所介護</v>
      </c>
      <c r="B34575" s="489">
        <v>2372103461</v>
      </c>
      <c r="C34575" s="489" t="s">
        <v>161</v>
      </c>
      <c r="D34575" s="489" t="s">
        <v>8660</v>
      </c>
    </row>
    <row r="34576" spans="1:4">
      <c r="A34576" s="489" t="str">
        <f t="shared" si="540"/>
        <v>2372103461通所型サービス（独自）</v>
      </c>
      <c r="B34576" s="489">
        <v>2372103461</v>
      </c>
      <c r="C34576" s="489" t="s">
        <v>2570</v>
      </c>
      <c r="D34576" s="489" t="s">
        <v>8660</v>
      </c>
    </row>
    <row r="34577" spans="1:4">
      <c r="A34577" s="489" t="str">
        <f t="shared" si="540"/>
        <v>2372103487訪問介護</v>
      </c>
      <c r="B34577" s="489">
        <v>2372103487</v>
      </c>
      <c r="C34577" s="489" t="s">
        <v>140</v>
      </c>
      <c r="D34577" s="489" t="s">
        <v>8661</v>
      </c>
    </row>
    <row r="34578" spans="1:4">
      <c r="A34578" s="489" t="str">
        <f t="shared" si="540"/>
        <v>2372103487訪問介護</v>
      </c>
      <c r="B34578" s="489">
        <v>2372103487</v>
      </c>
      <c r="C34578" s="489" t="s">
        <v>140</v>
      </c>
      <c r="D34578" s="489" t="s">
        <v>8661</v>
      </c>
    </row>
    <row r="34579" spans="1:4">
      <c r="A34579" s="489" t="str">
        <f t="shared" si="540"/>
        <v>2372103511地域密着型通所介護</v>
      </c>
      <c r="B34579" s="489">
        <v>2372103511</v>
      </c>
      <c r="C34579" s="489" t="s">
        <v>161</v>
      </c>
      <c r="D34579" s="489" t="s">
        <v>8662</v>
      </c>
    </row>
    <row r="34580" spans="1:4">
      <c r="A34580" s="489" t="str">
        <f t="shared" si="540"/>
        <v>2372103511通所型サービス（独自）</v>
      </c>
      <c r="B34580" s="489">
        <v>2372103511</v>
      </c>
      <c r="C34580" s="489" t="s">
        <v>2570</v>
      </c>
      <c r="D34580" s="489" t="s">
        <v>8662</v>
      </c>
    </row>
    <row r="34581" spans="1:4">
      <c r="A34581" s="489" t="str">
        <f t="shared" si="540"/>
        <v>2372103529居宅介護支援</v>
      </c>
      <c r="B34581" s="489">
        <v>2372103529</v>
      </c>
      <c r="C34581" s="489" t="s">
        <v>2519</v>
      </c>
      <c r="D34581" s="489" t="s">
        <v>8663</v>
      </c>
    </row>
    <row r="34582" spans="1:4">
      <c r="A34582" s="489" t="str">
        <f t="shared" si="540"/>
        <v>2372103537訪問介護</v>
      </c>
      <c r="B34582" s="489">
        <v>2372103537</v>
      </c>
      <c r="C34582" s="489" t="s">
        <v>140</v>
      </c>
      <c r="D34582" s="489" t="s">
        <v>8664</v>
      </c>
    </row>
    <row r="34583" spans="1:4">
      <c r="A34583" s="489" t="str">
        <f t="shared" si="540"/>
        <v>2372103537訪問介護</v>
      </c>
      <c r="B34583" s="489">
        <v>2372103537</v>
      </c>
      <c r="C34583" s="489" t="s">
        <v>140</v>
      </c>
      <c r="D34583" s="489" t="s">
        <v>8664</v>
      </c>
    </row>
    <row r="34584" spans="1:4">
      <c r="A34584" s="489" t="str">
        <f t="shared" si="540"/>
        <v>2372103537訪問型サービス（独自）</v>
      </c>
      <c r="B34584" s="489">
        <v>2372103537</v>
      </c>
      <c r="C34584" s="489" t="s">
        <v>2571</v>
      </c>
      <c r="D34584" s="489" t="s">
        <v>8664</v>
      </c>
    </row>
    <row r="34585" spans="1:4">
      <c r="A34585" s="489" t="str">
        <f t="shared" si="540"/>
        <v>2372103545通所介護</v>
      </c>
      <c r="B34585" s="489">
        <v>2372103545</v>
      </c>
      <c r="C34585" s="489" t="s">
        <v>158</v>
      </c>
      <c r="D34585" s="489" t="s">
        <v>8665</v>
      </c>
    </row>
    <row r="34586" spans="1:4">
      <c r="A34586" s="489" t="str">
        <f t="shared" si="540"/>
        <v>2372103545通所型サービス（独自）</v>
      </c>
      <c r="B34586" s="489">
        <v>2372103545</v>
      </c>
      <c r="C34586" s="489" t="s">
        <v>2570</v>
      </c>
      <c r="D34586" s="489" t="s">
        <v>8665</v>
      </c>
    </row>
    <row r="34587" spans="1:4">
      <c r="A34587" s="489" t="str">
        <f t="shared" si="540"/>
        <v>2372103552介護予防短期入所生活介護</v>
      </c>
      <c r="B34587" s="489">
        <v>2372103552</v>
      </c>
      <c r="C34587" s="489" t="s">
        <v>2093</v>
      </c>
      <c r="D34587" s="489" t="s">
        <v>8666</v>
      </c>
    </row>
    <row r="34588" spans="1:4">
      <c r="A34588" s="489" t="str">
        <f t="shared" si="540"/>
        <v>2372103552短期入所生活介護</v>
      </c>
      <c r="B34588" s="489">
        <v>2372103552</v>
      </c>
      <c r="C34588" s="489" t="s">
        <v>2092</v>
      </c>
      <c r="D34588" s="489" t="s">
        <v>8666</v>
      </c>
    </row>
    <row r="34589" spans="1:4">
      <c r="A34589" s="489" t="str">
        <f t="shared" si="540"/>
        <v>2372103651介護予防短期入所生活介護</v>
      </c>
      <c r="B34589" s="489">
        <v>2372103651</v>
      </c>
      <c r="C34589" s="489" t="s">
        <v>2093</v>
      </c>
      <c r="D34589" s="489" t="s">
        <v>8667</v>
      </c>
    </row>
    <row r="34590" spans="1:4">
      <c r="A34590" s="489" t="str">
        <f t="shared" si="540"/>
        <v>2372103651短期入所生活介護</v>
      </c>
      <c r="B34590" s="489">
        <v>2372103651</v>
      </c>
      <c r="C34590" s="489" t="s">
        <v>2092</v>
      </c>
      <c r="D34590" s="489" t="s">
        <v>8667</v>
      </c>
    </row>
    <row r="34591" spans="1:4">
      <c r="A34591" s="489" t="str">
        <f t="shared" si="540"/>
        <v>2372103651短期入所生活介護</v>
      </c>
      <c r="B34591" s="489">
        <v>2372103651</v>
      </c>
      <c r="C34591" s="489" t="s">
        <v>2092</v>
      </c>
      <c r="D34591" s="489" t="s">
        <v>8667</v>
      </c>
    </row>
    <row r="34592" spans="1:4">
      <c r="A34592" s="489" t="str">
        <f t="shared" si="540"/>
        <v>2372103727介護予防特定施設入居者生活介護</v>
      </c>
      <c r="B34592" s="489">
        <v>2372103727</v>
      </c>
      <c r="C34592" s="489" t="s">
        <v>2514</v>
      </c>
      <c r="D34592" s="489" t="s">
        <v>8668</v>
      </c>
    </row>
    <row r="34593" spans="1:4">
      <c r="A34593" s="489" t="str">
        <f t="shared" si="540"/>
        <v>2372103727特定施設入居者生活介護</v>
      </c>
      <c r="B34593" s="489">
        <v>2372103727</v>
      </c>
      <c r="C34593" s="489" t="s">
        <v>2513</v>
      </c>
      <c r="D34593" s="489" t="s">
        <v>8668</v>
      </c>
    </row>
    <row r="34594" spans="1:4">
      <c r="A34594" s="489" t="str">
        <f t="shared" si="540"/>
        <v>2372103735居宅介護支援</v>
      </c>
      <c r="B34594" s="489">
        <v>2372103735</v>
      </c>
      <c r="C34594" s="489" t="s">
        <v>2519</v>
      </c>
      <c r="D34594" s="489" t="s">
        <v>8669</v>
      </c>
    </row>
    <row r="34595" spans="1:4">
      <c r="A34595" s="489" t="str">
        <f t="shared" si="540"/>
        <v>2372103792通所介護</v>
      </c>
      <c r="B34595" s="489">
        <v>2372103792</v>
      </c>
      <c r="C34595" s="489" t="s">
        <v>158</v>
      </c>
      <c r="D34595" s="489" t="s">
        <v>8670</v>
      </c>
    </row>
    <row r="34596" spans="1:4">
      <c r="A34596" s="489" t="str">
        <f t="shared" si="540"/>
        <v>2372103792通所型サービス（独自）</v>
      </c>
      <c r="B34596" s="489">
        <v>2372103792</v>
      </c>
      <c r="C34596" s="489" t="s">
        <v>2570</v>
      </c>
      <c r="D34596" s="489" t="s">
        <v>8670</v>
      </c>
    </row>
    <row r="34597" spans="1:4">
      <c r="A34597" s="489" t="str">
        <f t="shared" si="540"/>
        <v>2372103818介護予防短期入所生活介護</v>
      </c>
      <c r="B34597" s="489">
        <v>2372103818</v>
      </c>
      <c r="C34597" s="489" t="s">
        <v>2093</v>
      </c>
      <c r="D34597" s="489" t="s">
        <v>8671</v>
      </c>
    </row>
    <row r="34598" spans="1:4">
      <c r="A34598" s="489" t="str">
        <f t="shared" si="540"/>
        <v>2372103818介護予防短期入所生活介護</v>
      </c>
      <c r="B34598" s="489">
        <v>2372103818</v>
      </c>
      <c r="C34598" s="489" t="s">
        <v>2093</v>
      </c>
      <c r="D34598" s="489" t="s">
        <v>8671</v>
      </c>
    </row>
    <row r="34599" spans="1:4">
      <c r="A34599" s="489" t="str">
        <f t="shared" si="540"/>
        <v>2372103818短期入所生活介護</v>
      </c>
      <c r="B34599" s="489">
        <v>2372103818</v>
      </c>
      <c r="C34599" s="489" t="s">
        <v>2092</v>
      </c>
      <c r="D34599" s="489" t="s">
        <v>8671</v>
      </c>
    </row>
    <row r="34600" spans="1:4">
      <c r="A34600" s="489" t="str">
        <f t="shared" si="540"/>
        <v>2372103818短期入所生活介護</v>
      </c>
      <c r="B34600" s="489">
        <v>2372103818</v>
      </c>
      <c r="C34600" s="489" t="s">
        <v>2092</v>
      </c>
      <c r="D34600" s="489" t="s">
        <v>8671</v>
      </c>
    </row>
    <row r="34601" spans="1:4">
      <c r="A34601" s="489" t="str">
        <f t="shared" si="540"/>
        <v>2372103834訪問介護</v>
      </c>
      <c r="B34601" s="489">
        <v>2372103834</v>
      </c>
      <c r="C34601" s="489" t="s">
        <v>140</v>
      </c>
      <c r="D34601" s="489" t="s">
        <v>8672</v>
      </c>
    </row>
    <row r="34602" spans="1:4">
      <c r="A34602" s="489" t="str">
        <f t="shared" si="540"/>
        <v>2372103834訪問介護</v>
      </c>
      <c r="B34602" s="489">
        <v>2372103834</v>
      </c>
      <c r="C34602" s="489" t="s">
        <v>140</v>
      </c>
      <c r="D34602" s="489" t="s">
        <v>8672</v>
      </c>
    </row>
    <row r="34603" spans="1:4">
      <c r="A34603" s="489" t="str">
        <f t="shared" si="540"/>
        <v>2372103891地域密着型通所介護</v>
      </c>
      <c r="B34603" s="489">
        <v>2372103891</v>
      </c>
      <c r="C34603" s="489" t="s">
        <v>161</v>
      </c>
      <c r="D34603" s="489" t="s">
        <v>8673</v>
      </c>
    </row>
    <row r="34604" spans="1:4">
      <c r="A34604" s="489" t="str">
        <f t="shared" si="540"/>
        <v>2372103891通所型サービス（独自）</v>
      </c>
      <c r="B34604" s="489">
        <v>2372103891</v>
      </c>
      <c r="C34604" s="489" t="s">
        <v>2570</v>
      </c>
      <c r="D34604" s="489" t="s">
        <v>8673</v>
      </c>
    </row>
    <row r="34605" spans="1:4">
      <c r="A34605" s="489" t="str">
        <f t="shared" si="540"/>
        <v>2372104006地域密着型通所介護</v>
      </c>
      <c r="B34605" s="489">
        <v>2372104006</v>
      </c>
      <c r="C34605" s="489" t="s">
        <v>161</v>
      </c>
      <c r="D34605" s="489" t="s">
        <v>8674</v>
      </c>
    </row>
    <row r="34606" spans="1:4">
      <c r="A34606" s="489" t="str">
        <f t="shared" si="540"/>
        <v>2372104006通所型サービス（独自）</v>
      </c>
      <c r="B34606" s="489">
        <v>2372104006</v>
      </c>
      <c r="C34606" s="489" t="s">
        <v>2570</v>
      </c>
      <c r="D34606" s="489" t="s">
        <v>8674</v>
      </c>
    </row>
    <row r="34607" spans="1:4">
      <c r="A34607" s="489" t="str">
        <f t="shared" si="540"/>
        <v>2372104055訪問介護</v>
      </c>
      <c r="B34607" s="489">
        <v>2372104055</v>
      </c>
      <c r="C34607" s="489" t="s">
        <v>140</v>
      </c>
      <c r="D34607" s="489" t="s">
        <v>8675</v>
      </c>
    </row>
    <row r="34608" spans="1:4">
      <c r="A34608" s="489" t="str">
        <f t="shared" si="540"/>
        <v>2372104055訪問介護</v>
      </c>
      <c r="B34608" s="489">
        <v>2372104055</v>
      </c>
      <c r="C34608" s="489" t="s">
        <v>140</v>
      </c>
      <c r="D34608" s="489" t="s">
        <v>8675</v>
      </c>
    </row>
    <row r="34609" spans="1:4">
      <c r="A34609" s="489" t="str">
        <f t="shared" si="540"/>
        <v>2372104055訪問型サービス（独自）</v>
      </c>
      <c r="B34609" s="489">
        <v>2372104055</v>
      </c>
      <c r="C34609" s="489" t="s">
        <v>2571</v>
      </c>
      <c r="D34609" s="489" t="s">
        <v>8675</v>
      </c>
    </row>
    <row r="34610" spans="1:4">
      <c r="A34610" s="489" t="str">
        <f t="shared" si="540"/>
        <v>2372104055訪問型サービス（独自／定率）</v>
      </c>
      <c r="B34610" s="489">
        <v>2372104055</v>
      </c>
      <c r="C34610" s="489" t="s">
        <v>2568</v>
      </c>
      <c r="D34610" s="489" t="s">
        <v>8675</v>
      </c>
    </row>
    <row r="34611" spans="1:4">
      <c r="A34611" s="489" t="str">
        <f t="shared" si="540"/>
        <v>2372104089通所介護</v>
      </c>
      <c r="B34611" s="489">
        <v>2372104089</v>
      </c>
      <c r="C34611" s="489" t="s">
        <v>158</v>
      </c>
      <c r="D34611" s="489" t="s">
        <v>8676</v>
      </c>
    </row>
    <row r="34612" spans="1:4">
      <c r="A34612" s="489" t="str">
        <f t="shared" si="540"/>
        <v>2372104089通所型サービス（独自）</v>
      </c>
      <c r="B34612" s="489">
        <v>2372104089</v>
      </c>
      <c r="C34612" s="489" t="s">
        <v>2570</v>
      </c>
      <c r="D34612" s="489" t="s">
        <v>8676</v>
      </c>
    </row>
    <row r="34613" spans="1:4">
      <c r="A34613" s="489" t="str">
        <f t="shared" si="540"/>
        <v>2372104147通所介護</v>
      </c>
      <c r="B34613" s="489">
        <v>2372104147</v>
      </c>
      <c r="C34613" s="489" t="s">
        <v>158</v>
      </c>
      <c r="D34613" s="489" t="s">
        <v>8677</v>
      </c>
    </row>
    <row r="34614" spans="1:4">
      <c r="A34614" s="489" t="str">
        <f t="shared" si="540"/>
        <v>2372104147通所型サービス（独自）</v>
      </c>
      <c r="B34614" s="489">
        <v>2372104147</v>
      </c>
      <c r="C34614" s="489" t="s">
        <v>2570</v>
      </c>
      <c r="D34614" s="489" t="s">
        <v>8677</v>
      </c>
    </row>
    <row r="34615" spans="1:4">
      <c r="A34615" s="489" t="str">
        <f t="shared" si="540"/>
        <v>2372104188通所介護</v>
      </c>
      <c r="B34615" s="489">
        <v>2372104188</v>
      </c>
      <c r="C34615" s="489" t="s">
        <v>158</v>
      </c>
      <c r="D34615" s="489" t="s">
        <v>8678</v>
      </c>
    </row>
    <row r="34616" spans="1:4">
      <c r="A34616" s="489" t="str">
        <f t="shared" si="540"/>
        <v>2372104188通所型サービス（独自）</v>
      </c>
      <c r="B34616" s="489">
        <v>2372104188</v>
      </c>
      <c r="C34616" s="489" t="s">
        <v>2570</v>
      </c>
      <c r="D34616" s="489" t="s">
        <v>8678</v>
      </c>
    </row>
    <row r="34617" spans="1:4">
      <c r="A34617" s="489" t="str">
        <f t="shared" si="540"/>
        <v>2372104196地域密着型通所介護</v>
      </c>
      <c r="B34617" s="489">
        <v>2372104196</v>
      </c>
      <c r="C34617" s="489" t="s">
        <v>161</v>
      </c>
      <c r="D34617" s="489" t="s">
        <v>8679</v>
      </c>
    </row>
    <row r="34618" spans="1:4">
      <c r="A34618" s="489" t="str">
        <f t="shared" si="540"/>
        <v>2372104196通所型サービス（独自）</v>
      </c>
      <c r="B34618" s="489">
        <v>2372104196</v>
      </c>
      <c r="C34618" s="489" t="s">
        <v>2570</v>
      </c>
      <c r="D34618" s="489" t="s">
        <v>8679</v>
      </c>
    </row>
    <row r="34619" spans="1:4">
      <c r="A34619" s="489" t="str">
        <f t="shared" si="540"/>
        <v>2372104238介護予防短期入所生活介護</v>
      </c>
      <c r="B34619" s="489">
        <v>2372104238</v>
      </c>
      <c r="C34619" s="489" t="s">
        <v>2093</v>
      </c>
      <c r="D34619" s="489" t="s">
        <v>8680</v>
      </c>
    </row>
    <row r="34620" spans="1:4">
      <c r="A34620" s="489" t="str">
        <f t="shared" si="540"/>
        <v>2372104238短期入所生活介護</v>
      </c>
      <c r="B34620" s="489">
        <v>2372104238</v>
      </c>
      <c r="C34620" s="489" t="s">
        <v>2092</v>
      </c>
      <c r="D34620" s="489" t="s">
        <v>8680</v>
      </c>
    </row>
    <row r="34621" spans="1:4">
      <c r="A34621" s="489" t="str">
        <f t="shared" si="540"/>
        <v>2372104253地域密着型通所介護</v>
      </c>
      <c r="B34621" s="489">
        <v>2372104253</v>
      </c>
      <c r="C34621" s="489" t="s">
        <v>161</v>
      </c>
      <c r="D34621" s="489" t="s">
        <v>8681</v>
      </c>
    </row>
    <row r="34622" spans="1:4">
      <c r="A34622" s="489" t="str">
        <f t="shared" si="540"/>
        <v>2372104253通所型サービス（独自）</v>
      </c>
      <c r="B34622" s="489">
        <v>2372104253</v>
      </c>
      <c r="C34622" s="489" t="s">
        <v>2570</v>
      </c>
      <c r="D34622" s="489" t="s">
        <v>8681</v>
      </c>
    </row>
    <row r="34623" spans="1:4">
      <c r="A34623" s="489" t="str">
        <f t="shared" si="540"/>
        <v>2372104261介護予防特定施設入居者生活介護</v>
      </c>
      <c r="B34623" s="489">
        <v>2372104261</v>
      </c>
      <c r="C34623" s="489" t="s">
        <v>2514</v>
      </c>
      <c r="D34623" s="489" t="s">
        <v>8682</v>
      </c>
    </row>
    <row r="34624" spans="1:4">
      <c r="A34624" s="489" t="str">
        <f t="shared" si="540"/>
        <v>2372104261特定施設入居者生活介護（短期利用型）</v>
      </c>
      <c r="B34624" s="489">
        <v>2372104261</v>
      </c>
      <c r="C34624" s="489" t="s">
        <v>19397</v>
      </c>
      <c r="D34624" s="489" t="s">
        <v>8682</v>
      </c>
    </row>
    <row r="34625" spans="1:4">
      <c r="A34625" s="489" t="str">
        <f t="shared" si="540"/>
        <v>2372104261特定施設入居者生活介護</v>
      </c>
      <c r="B34625" s="489">
        <v>2372104261</v>
      </c>
      <c r="C34625" s="489" t="s">
        <v>2513</v>
      </c>
      <c r="D34625" s="489" t="s">
        <v>8682</v>
      </c>
    </row>
    <row r="34626" spans="1:4">
      <c r="A34626" s="489" t="str">
        <f t="shared" ref="A34626:A34689" si="541">B34626&amp;C34626</f>
        <v>2372104279通所介護</v>
      </c>
      <c r="B34626" s="489">
        <v>2372104279</v>
      </c>
      <c r="C34626" s="489" t="s">
        <v>158</v>
      </c>
      <c r="D34626" s="489" t="s">
        <v>8683</v>
      </c>
    </row>
    <row r="34627" spans="1:4">
      <c r="A34627" s="489" t="str">
        <f t="shared" si="541"/>
        <v>2372104279通所型サービス（独自）</v>
      </c>
      <c r="B34627" s="489">
        <v>2372104279</v>
      </c>
      <c r="C34627" s="489" t="s">
        <v>2570</v>
      </c>
      <c r="D34627" s="489" t="s">
        <v>8683</v>
      </c>
    </row>
    <row r="34628" spans="1:4">
      <c r="A34628" s="489" t="str">
        <f t="shared" si="541"/>
        <v>2372104287通所介護</v>
      </c>
      <c r="B34628" s="489">
        <v>2372104287</v>
      </c>
      <c r="C34628" s="489" t="s">
        <v>158</v>
      </c>
      <c r="D34628" s="489" t="s">
        <v>8684</v>
      </c>
    </row>
    <row r="34629" spans="1:4">
      <c r="A34629" s="489" t="str">
        <f t="shared" si="541"/>
        <v>2372104287通所型サービス（独自）</v>
      </c>
      <c r="B34629" s="489">
        <v>2372104287</v>
      </c>
      <c r="C34629" s="489" t="s">
        <v>2570</v>
      </c>
      <c r="D34629" s="489" t="s">
        <v>8684</v>
      </c>
    </row>
    <row r="34630" spans="1:4">
      <c r="A34630" s="489" t="str">
        <f t="shared" si="541"/>
        <v>2372104295訪問介護</v>
      </c>
      <c r="B34630" s="489">
        <v>2372104295</v>
      </c>
      <c r="C34630" s="489" t="s">
        <v>140</v>
      </c>
      <c r="D34630" s="489" t="s">
        <v>8685</v>
      </c>
    </row>
    <row r="34631" spans="1:4">
      <c r="A34631" s="489" t="str">
        <f t="shared" si="541"/>
        <v>2372104295訪問介護</v>
      </c>
      <c r="B34631" s="489">
        <v>2372104295</v>
      </c>
      <c r="C34631" s="489" t="s">
        <v>140</v>
      </c>
      <c r="D34631" s="489" t="s">
        <v>8685</v>
      </c>
    </row>
    <row r="34632" spans="1:4">
      <c r="A34632" s="489" t="str">
        <f t="shared" si="541"/>
        <v>2372104295訪問型サービス（独自）</v>
      </c>
      <c r="B34632" s="489">
        <v>2372104295</v>
      </c>
      <c r="C34632" s="489" t="s">
        <v>2571</v>
      </c>
      <c r="D34632" s="489" t="s">
        <v>8685</v>
      </c>
    </row>
    <row r="34633" spans="1:4">
      <c r="A34633" s="489" t="str">
        <f t="shared" si="541"/>
        <v>2372104295訪問型サービス（独自／定率）</v>
      </c>
      <c r="B34633" s="489">
        <v>2372104295</v>
      </c>
      <c r="C34633" s="489" t="s">
        <v>2568</v>
      </c>
      <c r="D34633" s="489" t="s">
        <v>8685</v>
      </c>
    </row>
    <row r="34634" spans="1:4">
      <c r="A34634" s="489" t="str">
        <f t="shared" si="541"/>
        <v>2372104303地域密着型通所介護</v>
      </c>
      <c r="B34634" s="489">
        <v>2372104303</v>
      </c>
      <c r="C34634" s="489" t="s">
        <v>161</v>
      </c>
      <c r="D34634" s="489" t="s">
        <v>8686</v>
      </c>
    </row>
    <row r="34635" spans="1:4">
      <c r="A34635" s="489" t="str">
        <f t="shared" si="541"/>
        <v>2372104303通所型サービス（独自）</v>
      </c>
      <c r="B34635" s="489">
        <v>2372104303</v>
      </c>
      <c r="C34635" s="489" t="s">
        <v>2570</v>
      </c>
      <c r="D34635" s="489" t="s">
        <v>8686</v>
      </c>
    </row>
    <row r="34636" spans="1:4">
      <c r="A34636" s="489" t="str">
        <f t="shared" si="541"/>
        <v>2372104311居宅介護支援</v>
      </c>
      <c r="B34636" s="489">
        <v>2372104311</v>
      </c>
      <c r="C34636" s="489" t="s">
        <v>2519</v>
      </c>
      <c r="D34636" s="489" t="s">
        <v>8687</v>
      </c>
    </row>
    <row r="34637" spans="1:4">
      <c r="A34637" s="489" t="str">
        <f t="shared" si="541"/>
        <v>2372104329地域密着型通所介護</v>
      </c>
      <c r="B34637" s="489">
        <v>2372104329</v>
      </c>
      <c r="C34637" s="489" t="s">
        <v>161</v>
      </c>
      <c r="D34637" s="489" t="s">
        <v>8688</v>
      </c>
    </row>
    <row r="34638" spans="1:4">
      <c r="A34638" s="489" t="str">
        <f t="shared" si="541"/>
        <v>2372104329通所型サービス（独自）</v>
      </c>
      <c r="B34638" s="489">
        <v>2372104329</v>
      </c>
      <c r="C34638" s="489" t="s">
        <v>2570</v>
      </c>
      <c r="D34638" s="489" t="s">
        <v>8688</v>
      </c>
    </row>
    <row r="34639" spans="1:4">
      <c r="A34639" s="489" t="str">
        <f t="shared" si="541"/>
        <v>2372104386介護予防短期入所生活介護</v>
      </c>
      <c r="B34639" s="489">
        <v>2372104386</v>
      </c>
      <c r="C34639" s="489" t="s">
        <v>2093</v>
      </c>
      <c r="D34639" s="489" t="s">
        <v>8689</v>
      </c>
    </row>
    <row r="34640" spans="1:4">
      <c r="A34640" s="489" t="str">
        <f t="shared" si="541"/>
        <v>2372104386介護老人福祉施設</v>
      </c>
      <c r="B34640" s="489">
        <v>2372104386</v>
      </c>
      <c r="C34640" s="489" t="s">
        <v>1921</v>
      </c>
      <c r="D34640" s="489" t="s">
        <v>8689</v>
      </c>
    </row>
    <row r="34641" spans="1:4">
      <c r="A34641" s="489" t="str">
        <f t="shared" si="541"/>
        <v>2372104386介護老人福祉施設</v>
      </c>
      <c r="B34641" s="489">
        <v>2372104386</v>
      </c>
      <c r="C34641" s="489" t="s">
        <v>1921</v>
      </c>
      <c r="D34641" s="489" t="s">
        <v>8689</v>
      </c>
    </row>
    <row r="34642" spans="1:4">
      <c r="A34642" s="489" t="str">
        <f t="shared" si="541"/>
        <v>2372104386短期入所生活介護</v>
      </c>
      <c r="B34642" s="489">
        <v>2372104386</v>
      </c>
      <c r="C34642" s="489" t="s">
        <v>2092</v>
      </c>
      <c r="D34642" s="489" t="s">
        <v>8689</v>
      </c>
    </row>
    <row r="34643" spans="1:4">
      <c r="A34643" s="489" t="str">
        <f t="shared" si="541"/>
        <v>2372104386短期入所生活介護</v>
      </c>
      <c r="B34643" s="489">
        <v>2372104386</v>
      </c>
      <c r="C34643" s="489" t="s">
        <v>2092</v>
      </c>
      <c r="D34643" s="489" t="s">
        <v>8689</v>
      </c>
    </row>
    <row r="34644" spans="1:4">
      <c r="A34644" s="489" t="str">
        <f t="shared" si="541"/>
        <v>2372104402通所介護</v>
      </c>
      <c r="B34644" s="489">
        <v>2372104402</v>
      </c>
      <c r="C34644" s="489" t="s">
        <v>158</v>
      </c>
      <c r="D34644" s="489" t="s">
        <v>8690</v>
      </c>
    </row>
    <row r="34645" spans="1:4">
      <c r="A34645" s="489" t="str">
        <f t="shared" si="541"/>
        <v>2372104402通所型サービス（独自）</v>
      </c>
      <c r="B34645" s="489">
        <v>2372104402</v>
      </c>
      <c r="C34645" s="489" t="s">
        <v>2570</v>
      </c>
      <c r="D34645" s="489" t="s">
        <v>8690</v>
      </c>
    </row>
    <row r="34646" spans="1:4">
      <c r="A34646" s="489" t="str">
        <f t="shared" si="541"/>
        <v>2372104428訪問介護</v>
      </c>
      <c r="B34646" s="489">
        <v>2372104428</v>
      </c>
      <c r="C34646" s="489" t="s">
        <v>140</v>
      </c>
      <c r="D34646" s="489" t="s">
        <v>8691</v>
      </c>
    </row>
    <row r="34647" spans="1:4">
      <c r="A34647" s="489" t="str">
        <f t="shared" si="541"/>
        <v>2372104428訪問介護</v>
      </c>
      <c r="B34647" s="489">
        <v>2372104428</v>
      </c>
      <c r="C34647" s="489" t="s">
        <v>140</v>
      </c>
      <c r="D34647" s="489" t="s">
        <v>8691</v>
      </c>
    </row>
    <row r="34648" spans="1:4">
      <c r="A34648" s="489" t="str">
        <f t="shared" si="541"/>
        <v>2372104428訪問型サービス（独自）</v>
      </c>
      <c r="B34648" s="489">
        <v>2372104428</v>
      </c>
      <c r="C34648" s="489" t="s">
        <v>2571</v>
      </c>
      <c r="D34648" s="489" t="s">
        <v>8691</v>
      </c>
    </row>
    <row r="34649" spans="1:4">
      <c r="A34649" s="489" t="str">
        <f t="shared" si="541"/>
        <v>2372104428訪問型サービス（独自／定率）</v>
      </c>
      <c r="B34649" s="489">
        <v>2372104428</v>
      </c>
      <c r="C34649" s="489" t="s">
        <v>2568</v>
      </c>
      <c r="D34649" s="489" t="s">
        <v>8691</v>
      </c>
    </row>
    <row r="34650" spans="1:4">
      <c r="A34650" s="489" t="str">
        <f t="shared" si="541"/>
        <v>2372104451訪問介護</v>
      </c>
      <c r="B34650" s="489">
        <v>2372104451</v>
      </c>
      <c r="C34650" s="489" t="s">
        <v>140</v>
      </c>
      <c r="D34650" s="489" t="s">
        <v>8692</v>
      </c>
    </row>
    <row r="34651" spans="1:4">
      <c r="A34651" s="489" t="str">
        <f t="shared" si="541"/>
        <v>2372104451訪問介護</v>
      </c>
      <c r="B34651" s="489">
        <v>2372104451</v>
      </c>
      <c r="C34651" s="489" t="s">
        <v>140</v>
      </c>
      <c r="D34651" s="489" t="s">
        <v>8692</v>
      </c>
    </row>
    <row r="34652" spans="1:4">
      <c r="A34652" s="489" t="str">
        <f t="shared" si="541"/>
        <v>2372104451訪問型サービス（独自）</v>
      </c>
      <c r="B34652" s="489">
        <v>2372104451</v>
      </c>
      <c r="C34652" s="489" t="s">
        <v>2571</v>
      </c>
      <c r="D34652" s="489" t="s">
        <v>8692</v>
      </c>
    </row>
    <row r="34653" spans="1:4">
      <c r="A34653" s="489" t="str">
        <f t="shared" si="541"/>
        <v>2372104451訪問型サービス（独自／定率）</v>
      </c>
      <c r="B34653" s="489">
        <v>2372104451</v>
      </c>
      <c r="C34653" s="489" t="s">
        <v>2568</v>
      </c>
      <c r="D34653" s="489" t="s">
        <v>8692</v>
      </c>
    </row>
    <row r="34654" spans="1:4">
      <c r="A34654" s="489" t="str">
        <f t="shared" si="541"/>
        <v>2372104469地域密着型通所介護</v>
      </c>
      <c r="B34654" s="489">
        <v>2372104469</v>
      </c>
      <c r="C34654" s="489" t="s">
        <v>161</v>
      </c>
      <c r="D34654" s="489" t="s">
        <v>8693</v>
      </c>
    </row>
    <row r="34655" spans="1:4">
      <c r="A34655" s="489" t="str">
        <f t="shared" si="541"/>
        <v>2372104469通所型サービス（独自）</v>
      </c>
      <c r="B34655" s="489">
        <v>2372104469</v>
      </c>
      <c r="C34655" s="489" t="s">
        <v>2570</v>
      </c>
      <c r="D34655" s="489" t="s">
        <v>8693</v>
      </c>
    </row>
    <row r="34656" spans="1:4">
      <c r="A34656" s="489" t="str">
        <f t="shared" si="541"/>
        <v>2372104501居宅介護支援</v>
      </c>
      <c r="B34656" s="489">
        <v>2372104501</v>
      </c>
      <c r="C34656" s="489" t="s">
        <v>2519</v>
      </c>
      <c r="D34656" s="489" t="s">
        <v>8694</v>
      </c>
    </row>
    <row r="34657" spans="1:4">
      <c r="A34657" s="489" t="str">
        <f t="shared" si="541"/>
        <v>2372104527地域密着型通所介護</v>
      </c>
      <c r="B34657" s="489">
        <v>2372104527</v>
      </c>
      <c r="C34657" s="489" t="s">
        <v>161</v>
      </c>
      <c r="D34657" s="489" t="s">
        <v>8695</v>
      </c>
    </row>
    <row r="34658" spans="1:4">
      <c r="A34658" s="489" t="str">
        <f t="shared" si="541"/>
        <v>2372104527地域密着型通所介護</v>
      </c>
      <c r="B34658" s="489">
        <v>2372104527</v>
      </c>
      <c r="C34658" s="489" t="s">
        <v>161</v>
      </c>
      <c r="D34658" s="489" t="s">
        <v>8695</v>
      </c>
    </row>
    <row r="34659" spans="1:4">
      <c r="A34659" s="489" t="str">
        <f t="shared" si="541"/>
        <v>2372104527通所型サービス（独自）</v>
      </c>
      <c r="B34659" s="489">
        <v>2372104527</v>
      </c>
      <c r="C34659" s="489" t="s">
        <v>2570</v>
      </c>
      <c r="D34659" s="489" t="s">
        <v>8695</v>
      </c>
    </row>
    <row r="34660" spans="1:4">
      <c r="A34660" s="489" t="str">
        <f t="shared" si="541"/>
        <v>2372104592通所介護</v>
      </c>
      <c r="B34660" s="489">
        <v>2372104592</v>
      </c>
      <c r="C34660" s="489" t="s">
        <v>158</v>
      </c>
      <c r="D34660" s="489" t="s">
        <v>8696</v>
      </c>
    </row>
    <row r="34661" spans="1:4">
      <c r="A34661" s="489" t="str">
        <f t="shared" si="541"/>
        <v>2372104592通所型サービス（独自）</v>
      </c>
      <c r="B34661" s="489">
        <v>2372104592</v>
      </c>
      <c r="C34661" s="489" t="s">
        <v>2570</v>
      </c>
      <c r="D34661" s="489" t="s">
        <v>8696</v>
      </c>
    </row>
    <row r="34662" spans="1:4">
      <c r="A34662" s="489" t="str">
        <f t="shared" si="541"/>
        <v>2372104618介護予防特定施設入居者生活介護</v>
      </c>
      <c r="B34662" s="489">
        <v>2372104618</v>
      </c>
      <c r="C34662" s="489" t="s">
        <v>2514</v>
      </c>
      <c r="D34662" s="489" t="s">
        <v>8697</v>
      </c>
    </row>
    <row r="34663" spans="1:4">
      <c r="A34663" s="489" t="str">
        <f t="shared" si="541"/>
        <v>2372104618特定施設入居者生活介護</v>
      </c>
      <c r="B34663" s="489">
        <v>2372104618</v>
      </c>
      <c r="C34663" s="489" t="s">
        <v>2513</v>
      </c>
      <c r="D34663" s="489" t="s">
        <v>8697</v>
      </c>
    </row>
    <row r="34664" spans="1:4">
      <c r="A34664" s="489" t="str">
        <f t="shared" si="541"/>
        <v>2372104634居宅介護支援</v>
      </c>
      <c r="B34664" s="489">
        <v>2372104634</v>
      </c>
      <c r="C34664" s="489" t="s">
        <v>2519</v>
      </c>
      <c r="D34664" s="489" t="s">
        <v>8698</v>
      </c>
    </row>
    <row r="34665" spans="1:4">
      <c r="A34665" s="489" t="str">
        <f t="shared" si="541"/>
        <v>2372104659居宅介護支援</v>
      </c>
      <c r="B34665" s="489">
        <v>2372104659</v>
      </c>
      <c r="C34665" s="489" t="s">
        <v>2519</v>
      </c>
      <c r="D34665" s="489" t="s">
        <v>8699</v>
      </c>
    </row>
    <row r="34666" spans="1:4">
      <c r="A34666" s="489" t="str">
        <f t="shared" si="541"/>
        <v>2372104683介護予防短期入所生活介護</v>
      </c>
      <c r="B34666" s="489">
        <v>2372104683</v>
      </c>
      <c r="C34666" s="489" t="s">
        <v>2093</v>
      </c>
      <c r="D34666" s="489" t="s">
        <v>8700</v>
      </c>
    </row>
    <row r="34667" spans="1:4">
      <c r="A34667" s="489" t="str">
        <f t="shared" si="541"/>
        <v>2372104683介護予防短期入所生活介護</v>
      </c>
      <c r="B34667" s="489">
        <v>2372104683</v>
      </c>
      <c r="C34667" s="489" t="s">
        <v>2093</v>
      </c>
      <c r="D34667" s="489" t="s">
        <v>8700</v>
      </c>
    </row>
    <row r="34668" spans="1:4">
      <c r="A34668" s="489" t="str">
        <f t="shared" si="541"/>
        <v>2372104683短期入所生活介護</v>
      </c>
      <c r="B34668" s="489">
        <v>2372104683</v>
      </c>
      <c r="C34668" s="489" t="s">
        <v>2092</v>
      </c>
      <c r="D34668" s="489" t="s">
        <v>8700</v>
      </c>
    </row>
    <row r="34669" spans="1:4">
      <c r="A34669" s="489" t="str">
        <f t="shared" si="541"/>
        <v>2372104683短期入所生活介護</v>
      </c>
      <c r="B34669" s="489">
        <v>2372104683</v>
      </c>
      <c r="C34669" s="489" t="s">
        <v>2092</v>
      </c>
      <c r="D34669" s="489" t="s">
        <v>8700</v>
      </c>
    </row>
    <row r="34670" spans="1:4">
      <c r="A34670" s="489" t="str">
        <f t="shared" si="541"/>
        <v>2372104733訪問介護</v>
      </c>
      <c r="B34670" s="489">
        <v>2372104733</v>
      </c>
      <c r="C34670" s="489" t="s">
        <v>140</v>
      </c>
      <c r="D34670" s="489" t="s">
        <v>8701</v>
      </c>
    </row>
    <row r="34671" spans="1:4">
      <c r="A34671" s="489" t="str">
        <f t="shared" si="541"/>
        <v>2372104733訪問介護</v>
      </c>
      <c r="B34671" s="489">
        <v>2372104733</v>
      </c>
      <c r="C34671" s="489" t="s">
        <v>140</v>
      </c>
      <c r="D34671" s="489" t="s">
        <v>8701</v>
      </c>
    </row>
    <row r="34672" spans="1:4">
      <c r="A34672" s="489" t="str">
        <f t="shared" si="541"/>
        <v>2372104733訪問型サービス（独自）</v>
      </c>
      <c r="B34672" s="489">
        <v>2372104733</v>
      </c>
      <c r="C34672" s="489" t="s">
        <v>2571</v>
      </c>
      <c r="D34672" s="489" t="s">
        <v>8701</v>
      </c>
    </row>
    <row r="34673" spans="1:4">
      <c r="A34673" s="489" t="str">
        <f t="shared" si="541"/>
        <v>2372104733訪問型サービス（独自／定率）</v>
      </c>
      <c r="B34673" s="489">
        <v>2372104733</v>
      </c>
      <c r="C34673" s="489" t="s">
        <v>2568</v>
      </c>
      <c r="D34673" s="489" t="s">
        <v>8701</v>
      </c>
    </row>
    <row r="34674" spans="1:4">
      <c r="A34674" s="489" t="str">
        <f t="shared" si="541"/>
        <v>2372104741居宅介護支援</v>
      </c>
      <c r="B34674" s="489">
        <v>2372104741</v>
      </c>
      <c r="C34674" s="489" t="s">
        <v>2519</v>
      </c>
      <c r="D34674" s="489" t="s">
        <v>8702</v>
      </c>
    </row>
    <row r="34675" spans="1:4">
      <c r="A34675" s="489" t="str">
        <f t="shared" si="541"/>
        <v>2372104758居宅介護支援</v>
      </c>
      <c r="B34675" s="489">
        <v>2372104758</v>
      </c>
      <c r="C34675" s="489" t="s">
        <v>2519</v>
      </c>
      <c r="D34675" s="489" t="s">
        <v>8703</v>
      </c>
    </row>
    <row r="34676" spans="1:4">
      <c r="A34676" s="489" t="str">
        <f t="shared" si="541"/>
        <v>2372104774地域密着型通所介護</v>
      </c>
      <c r="B34676" s="489">
        <v>2372104774</v>
      </c>
      <c r="C34676" s="489" t="s">
        <v>161</v>
      </c>
      <c r="D34676" s="489" t="s">
        <v>8704</v>
      </c>
    </row>
    <row r="34677" spans="1:4">
      <c r="A34677" s="489" t="str">
        <f t="shared" si="541"/>
        <v>2372104774通所型サービス（独自）</v>
      </c>
      <c r="B34677" s="489">
        <v>2372104774</v>
      </c>
      <c r="C34677" s="489" t="s">
        <v>2570</v>
      </c>
      <c r="D34677" s="489" t="s">
        <v>8704</v>
      </c>
    </row>
    <row r="34678" spans="1:4">
      <c r="A34678" s="489" t="str">
        <f t="shared" si="541"/>
        <v>2372104790居宅介護支援</v>
      </c>
      <c r="B34678" s="489">
        <v>2372104790</v>
      </c>
      <c r="C34678" s="489" t="s">
        <v>2519</v>
      </c>
      <c r="D34678" s="489" t="s">
        <v>8705</v>
      </c>
    </row>
    <row r="34679" spans="1:4">
      <c r="A34679" s="489" t="str">
        <f t="shared" si="541"/>
        <v>2372104808居宅介護支援</v>
      </c>
      <c r="B34679" s="489">
        <v>2372104808</v>
      </c>
      <c r="C34679" s="489" t="s">
        <v>2519</v>
      </c>
      <c r="D34679" s="489" t="s">
        <v>8706</v>
      </c>
    </row>
    <row r="34680" spans="1:4">
      <c r="A34680" s="489" t="str">
        <f t="shared" si="541"/>
        <v>2372104816通所介護</v>
      </c>
      <c r="B34680" s="489">
        <v>2372104816</v>
      </c>
      <c r="C34680" s="489" t="s">
        <v>158</v>
      </c>
      <c r="D34680" s="489" t="s">
        <v>8707</v>
      </c>
    </row>
    <row r="34681" spans="1:4">
      <c r="A34681" s="489" t="str">
        <f t="shared" si="541"/>
        <v>2372104816通所型サービス（独自）</v>
      </c>
      <c r="B34681" s="489">
        <v>2372104816</v>
      </c>
      <c r="C34681" s="489" t="s">
        <v>2570</v>
      </c>
      <c r="D34681" s="489" t="s">
        <v>8707</v>
      </c>
    </row>
    <row r="34682" spans="1:4">
      <c r="A34682" s="489" t="str">
        <f t="shared" si="541"/>
        <v>2372104824訪問介護</v>
      </c>
      <c r="B34682" s="489">
        <v>2372104824</v>
      </c>
      <c r="C34682" s="489" t="s">
        <v>140</v>
      </c>
      <c r="D34682" s="489" t="s">
        <v>8708</v>
      </c>
    </row>
    <row r="34683" spans="1:4">
      <c r="A34683" s="489" t="str">
        <f t="shared" si="541"/>
        <v>2372104824訪問介護</v>
      </c>
      <c r="B34683" s="489">
        <v>2372104824</v>
      </c>
      <c r="C34683" s="489" t="s">
        <v>140</v>
      </c>
      <c r="D34683" s="489" t="s">
        <v>8708</v>
      </c>
    </row>
    <row r="34684" spans="1:4">
      <c r="A34684" s="489" t="str">
        <f t="shared" si="541"/>
        <v>2372104824訪問型サービス（独自）</v>
      </c>
      <c r="B34684" s="489">
        <v>2372104824</v>
      </c>
      <c r="C34684" s="489" t="s">
        <v>2571</v>
      </c>
      <c r="D34684" s="489" t="s">
        <v>8708</v>
      </c>
    </row>
    <row r="34685" spans="1:4">
      <c r="A34685" s="489" t="str">
        <f t="shared" si="541"/>
        <v>2372104824訪問型サービス（独自／定率）</v>
      </c>
      <c r="B34685" s="489">
        <v>2372104824</v>
      </c>
      <c r="C34685" s="489" t="s">
        <v>2568</v>
      </c>
      <c r="D34685" s="489" t="s">
        <v>8708</v>
      </c>
    </row>
    <row r="34686" spans="1:4">
      <c r="A34686" s="489" t="str">
        <f t="shared" si="541"/>
        <v>2372104840居宅介護支援</v>
      </c>
      <c r="B34686" s="489">
        <v>2372104840</v>
      </c>
      <c r="C34686" s="489" t="s">
        <v>2519</v>
      </c>
      <c r="D34686" s="489" t="s">
        <v>8709</v>
      </c>
    </row>
    <row r="34687" spans="1:4">
      <c r="A34687" s="489" t="str">
        <f t="shared" si="541"/>
        <v>2372104915居宅介護支援</v>
      </c>
      <c r="B34687" s="489">
        <v>2372104915</v>
      </c>
      <c r="C34687" s="489" t="s">
        <v>2519</v>
      </c>
      <c r="D34687" s="489" t="s">
        <v>8710</v>
      </c>
    </row>
    <row r="34688" spans="1:4">
      <c r="A34688" s="489" t="str">
        <f t="shared" si="541"/>
        <v>2372104931通所介護</v>
      </c>
      <c r="B34688" s="489">
        <v>2372104931</v>
      </c>
      <c r="C34688" s="489" t="s">
        <v>158</v>
      </c>
      <c r="D34688" s="489" t="s">
        <v>8711</v>
      </c>
    </row>
    <row r="34689" spans="1:4">
      <c r="A34689" s="489" t="str">
        <f t="shared" si="541"/>
        <v>2372104931通所型サービス（独自）</v>
      </c>
      <c r="B34689" s="489">
        <v>2372104931</v>
      </c>
      <c r="C34689" s="489" t="s">
        <v>2570</v>
      </c>
      <c r="D34689" s="489" t="s">
        <v>8711</v>
      </c>
    </row>
    <row r="34690" spans="1:4">
      <c r="A34690" s="489" t="str">
        <f t="shared" ref="A34690:A34753" si="542">B34690&amp;C34690</f>
        <v>2372104956通所介護</v>
      </c>
      <c r="B34690" s="489">
        <v>2372104956</v>
      </c>
      <c r="C34690" s="489" t="s">
        <v>158</v>
      </c>
      <c r="D34690" s="489" t="s">
        <v>8712</v>
      </c>
    </row>
    <row r="34691" spans="1:4">
      <c r="A34691" s="489" t="str">
        <f t="shared" si="542"/>
        <v>2372104956通所型サービス（独自）</v>
      </c>
      <c r="B34691" s="489">
        <v>2372104956</v>
      </c>
      <c r="C34691" s="489" t="s">
        <v>2570</v>
      </c>
      <c r="D34691" s="489" t="s">
        <v>8712</v>
      </c>
    </row>
    <row r="34692" spans="1:4">
      <c r="A34692" s="489" t="str">
        <f t="shared" si="542"/>
        <v>2372104972居宅介護支援</v>
      </c>
      <c r="B34692" s="489">
        <v>2372104972</v>
      </c>
      <c r="C34692" s="489" t="s">
        <v>2519</v>
      </c>
      <c r="D34692" s="489" t="s">
        <v>8713</v>
      </c>
    </row>
    <row r="34693" spans="1:4">
      <c r="A34693" s="489" t="str">
        <f t="shared" si="542"/>
        <v>2372104980居宅介護支援</v>
      </c>
      <c r="B34693" s="489">
        <v>2372104980</v>
      </c>
      <c r="C34693" s="489" t="s">
        <v>2519</v>
      </c>
      <c r="D34693" s="489" t="s">
        <v>8714</v>
      </c>
    </row>
    <row r="34694" spans="1:4">
      <c r="A34694" s="489" t="str">
        <f t="shared" si="542"/>
        <v>2372105029訪問介護</v>
      </c>
      <c r="B34694" s="489">
        <v>2372105029</v>
      </c>
      <c r="C34694" s="489" t="s">
        <v>140</v>
      </c>
      <c r="D34694" s="489" t="s">
        <v>8715</v>
      </c>
    </row>
    <row r="34695" spans="1:4">
      <c r="A34695" s="489" t="str">
        <f t="shared" si="542"/>
        <v>2372105029訪問介護</v>
      </c>
      <c r="B34695" s="489">
        <v>2372105029</v>
      </c>
      <c r="C34695" s="489" t="s">
        <v>140</v>
      </c>
      <c r="D34695" s="489" t="s">
        <v>8715</v>
      </c>
    </row>
    <row r="34696" spans="1:4">
      <c r="A34696" s="489" t="str">
        <f t="shared" si="542"/>
        <v>2372105037訪問介護</v>
      </c>
      <c r="B34696" s="489">
        <v>2372105037</v>
      </c>
      <c r="C34696" s="489" t="s">
        <v>140</v>
      </c>
      <c r="D34696" s="489" t="s">
        <v>8716</v>
      </c>
    </row>
    <row r="34697" spans="1:4">
      <c r="A34697" s="489" t="str">
        <f t="shared" si="542"/>
        <v>2372105037訪問介護</v>
      </c>
      <c r="B34697" s="489">
        <v>2372105037</v>
      </c>
      <c r="C34697" s="489" t="s">
        <v>140</v>
      </c>
      <c r="D34697" s="489" t="s">
        <v>8716</v>
      </c>
    </row>
    <row r="34698" spans="1:4">
      <c r="A34698" s="489" t="str">
        <f t="shared" si="542"/>
        <v>2372105037訪問型サービス（独自）</v>
      </c>
      <c r="B34698" s="489">
        <v>2372105037</v>
      </c>
      <c r="C34698" s="489" t="s">
        <v>2571</v>
      </c>
      <c r="D34698" s="489" t="s">
        <v>8716</v>
      </c>
    </row>
    <row r="34699" spans="1:4">
      <c r="A34699" s="489" t="str">
        <f t="shared" si="542"/>
        <v>2372105037訪問型サービス（独自／定率）</v>
      </c>
      <c r="B34699" s="489">
        <v>2372105037</v>
      </c>
      <c r="C34699" s="489" t="s">
        <v>2568</v>
      </c>
      <c r="D34699" s="489" t="s">
        <v>8716</v>
      </c>
    </row>
    <row r="34700" spans="1:4">
      <c r="A34700" s="489" t="str">
        <f t="shared" si="542"/>
        <v>2372105045介護予防支援</v>
      </c>
      <c r="B34700" s="489">
        <v>2372105045</v>
      </c>
      <c r="C34700" s="489" t="s">
        <v>2520</v>
      </c>
      <c r="D34700" s="489" t="s">
        <v>8717</v>
      </c>
    </row>
    <row r="34701" spans="1:4">
      <c r="A34701" s="489" t="str">
        <f t="shared" si="542"/>
        <v>2372105045居宅介護支援</v>
      </c>
      <c r="B34701" s="489">
        <v>2372105045</v>
      </c>
      <c r="C34701" s="489" t="s">
        <v>2519</v>
      </c>
      <c r="D34701" s="489" t="s">
        <v>8717</v>
      </c>
    </row>
    <row r="34702" spans="1:4">
      <c r="A34702" s="489" t="str">
        <f t="shared" si="542"/>
        <v>2372105052居宅介護支援</v>
      </c>
      <c r="B34702" s="489">
        <v>2372105052</v>
      </c>
      <c r="C34702" s="489" t="s">
        <v>2519</v>
      </c>
      <c r="D34702" s="489" t="s">
        <v>8718</v>
      </c>
    </row>
    <row r="34703" spans="1:4">
      <c r="A34703" s="489" t="str">
        <f t="shared" si="542"/>
        <v>2372105086介護予防特定施設入居者生活介護</v>
      </c>
      <c r="B34703" s="489">
        <v>2372105086</v>
      </c>
      <c r="C34703" s="489" t="s">
        <v>2514</v>
      </c>
      <c r="D34703" s="489" t="s">
        <v>8719</v>
      </c>
    </row>
    <row r="34704" spans="1:4">
      <c r="A34704" s="489" t="str">
        <f t="shared" si="542"/>
        <v>2372105086特定施設入居者生活介護</v>
      </c>
      <c r="B34704" s="489">
        <v>2372105086</v>
      </c>
      <c r="C34704" s="489" t="s">
        <v>2513</v>
      </c>
      <c r="D34704" s="489" t="s">
        <v>8719</v>
      </c>
    </row>
    <row r="34705" spans="1:4">
      <c r="A34705" s="489" t="str">
        <f t="shared" si="542"/>
        <v>2372105102居宅介護支援</v>
      </c>
      <c r="B34705" s="489">
        <v>2372105102</v>
      </c>
      <c r="C34705" s="489" t="s">
        <v>2519</v>
      </c>
      <c r="D34705" s="489" t="s">
        <v>8720</v>
      </c>
    </row>
    <row r="34706" spans="1:4">
      <c r="A34706" s="489" t="str">
        <f t="shared" si="542"/>
        <v>2372105169通所介護</v>
      </c>
      <c r="B34706" s="489">
        <v>2372105169</v>
      </c>
      <c r="C34706" s="489" t="s">
        <v>158</v>
      </c>
      <c r="D34706" s="489" t="s">
        <v>8721</v>
      </c>
    </row>
    <row r="34707" spans="1:4">
      <c r="A34707" s="489" t="str">
        <f t="shared" si="542"/>
        <v>2372105169通所型サービス（独自）</v>
      </c>
      <c r="B34707" s="489">
        <v>2372105169</v>
      </c>
      <c r="C34707" s="489" t="s">
        <v>2570</v>
      </c>
      <c r="D34707" s="489" t="s">
        <v>8721</v>
      </c>
    </row>
    <row r="34708" spans="1:4">
      <c r="A34708" s="489" t="str">
        <f t="shared" si="542"/>
        <v>2372105193介護予防特定施設入居者生活介護</v>
      </c>
      <c r="B34708" s="489">
        <v>2372105193</v>
      </c>
      <c r="C34708" s="489" t="s">
        <v>2514</v>
      </c>
      <c r="D34708" s="489" t="s">
        <v>8722</v>
      </c>
    </row>
    <row r="34709" spans="1:4">
      <c r="A34709" s="489" t="str">
        <f t="shared" si="542"/>
        <v>2372105193特定施設入居者生活介護（短期利用型）</v>
      </c>
      <c r="B34709" s="489">
        <v>2372105193</v>
      </c>
      <c r="C34709" s="489" t="s">
        <v>19397</v>
      </c>
      <c r="D34709" s="489" t="s">
        <v>8722</v>
      </c>
    </row>
    <row r="34710" spans="1:4">
      <c r="A34710" s="489" t="str">
        <f t="shared" si="542"/>
        <v>2372105193特定施設入居者生活介護</v>
      </c>
      <c r="B34710" s="489">
        <v>2372105193</v>
      </c>
      <c r="C34710" s="489" t="s">
        <v>2513</v>
      </c>
      <c r="D34710" s="489" t="s">
        <v>8722</v>
      </c>
    </row>
    <row r="34711" spans="1:4">
      <c r="A34711" s="489" t="str">
        <f t="shared" si="542"/>
        <v>2372105201介護予防短期入所生活介護</v>
      </c>
      <c r="B34711" s="489">
        <v>2372105201</v>
      </c>
      <c r="C34711" s="489" t="s">
        <v>2093</v>
      </c>
      <c r="D34711" s="489" t="s">
        <v>8723</v>
      </c>
    </row>
    <row r="34712" spans="1:4">
      <c r="A34712" s="489" t="str">
        <f t="shared" si="542"/>
        <v>2372105201短期入所生活介護</v>
      </c>
      <c r="B34712" s="489">
        <v>2372105201</v>
      </c>
      <c r="C34712" s="489" t="s">
        <v>2092</v>
      </c>
      <c r="D34712" s="489" t="s">
        <v>8723</v>
      </c>
    </row>
    <row r="34713" spans="1:4">
      <c r="A34713" s="489" t="str">
        <f t="shared" si="542"/>
        <v>2372105227通所介護</v>
      </c>
      <c r="B34713" s="489">
        <v>2372105227</v>
      </c>
      <c r="C34713" s="489" t="s">
        <v>158</v>
      </c>
      <c r="D34713" s="489" t="s">
        <v>8724</v>
      </c>
    </row>
    <row r="34714" spans="1:4">
      <c r="A34714" s="489" t="str">
        <f t="shared" si="542"/>
        <v>2372105235訪問介護</v>
      </c>
      <c r="B34714" s="489">
        <v>2372105235</v>
      </c>
      <c r="C34714" s="489" t="s">
        <v>140</v>
      </c>
      <c r="D34714" s="489" t="s">
        <v>8725</v>
      </c>
    </row>
    <row r="34715" spans="1:4">
      <c r="A34715" s="489" t="str">
        <f t="shared" si="542"/>
        <v>2372105235訪問介護</v>
      </c>
      <c r="B34715" s="489">
        <v>2372105235</v>
      </c>
      <c r="C34715" s="489" t="s">
        <v>140</v>
      </c>
      <c r="D34715" s="489" t="s">
        <v>8725</v>
      </c>
    </row>
    <row r="34716" spans="1:4">
      <c r="A34716" s="489" t="str">
        <f t="shared" si="542"/>
        <v>2372105235訪問型サービス（独自）</v>
      </c>
      <c r="B34716" s="489">
        <v>2372105235</v>
      </c>
      <c r="C34716" s="489" t="s">
        <v>2571</v>
      </c>
      <c r="D34716" s="489" t="s">
        <v>8725</v>
      </c>
    </row>
    <row r="34717" spans="1:4">
      <c r="A34717" s="489" t="str">
        <f t="shared" si="542"/>
        <v>2372105235訪問型サービス（独自／定率）</v>
      </c>
      <c r="B34717" s="489">
        <v>2372105235</v>
      </c>
      <c r="C34717" s="489" t="s">
        <v>2568</v>
      </c>
      <c r="D34717" s="489" t="s">
        <v>8725</v>
      </c>
    </row>
    <row r="34718" spans="1:4">
      <c r="A34718" s="489" t="str">
        <f t="shared" si="542"/>
        <v>2372105250介護予防特定施設入居者生活介護</v>
      </c>
      <c r="B34718" s="489">
        <v>2372105250</v>
      </c>
      <c r="C34718" s="489" t="s">
        <v>2514</v>
      </c>
      <c r="D34718" s="489" t="s">
        <v>8726</v>
      </c>
    </row>
    <row r="34719" spans="1:4">
      <c r="A34719" s="489" t="str">
        <f t="shared" si="542"/>
        <v>2372105250特定施設入居者生活介護</v>
      </c>
      <c r="B34719" s="489">
        <v>2372105250</v>
      </c>
      <c r="C34719" s="489" t="s">
        <v>2513</v>
      </c>
      <c r="D34719" s="489" t="s">
        <v>8726</v>
      </c>
    </row>
    <row r="34720" spans="1:4">
      <c r="A34720" s="489" t="str">
        <f t="shared" si="542"/>
        <v>2372105292通所介護</v>
      </c>
      <c r="B34720" s="489">
        <v>2372105292</v>
      </c>
      <c r="C34720" s="489" t="s">
        <v>158</v>
      </c>
      <c r="D34720" s="489" t="s">
        <v>8727</v>
      </c>
    </row>
    <row r="34721" spans="1:4">
      <c r="A34721" s="489" t="str">
        <f t="shared" si="542"/>
        <v>2372105292通所型サービス（独自）</v>
      </c>
      <c r="B34721" s="489">
        <v>2372105292</v>
      </c>
      <c r="C34721" s="489" t="s">
        <v>2570</v>
      </c>
      <c r="D34721" s="489" t="s">
        <v>8727</v>
      </c>
    </row>
    <row r="34722" spans="1:4">
      <c r="A34722" s="489" t="str">
        <f t="shared" si="542"/>
        <v>2372105326訪問介護</v>
      </c>
      <c r="B34722" s="489">
        <v>2372105326</v>
      </c>
      <c r="C34722" s="489" t="s">
        <v>140</v>
      </c>
      <c r="D34722" s="489" t="s">
        <v>8728</v>
      </c>
    </row>
    <row r="34723" spans="1:4">
      <c r="A34723" s="489" t="str">
        <f t="shared" si="542"/>
        <v>2372105326訪問介護</v>
      </c>
      <c r="B34723" s="489">
        <v>2372105326</v>
      </c>
      <c r="C34723" s="489" t="s">
        <v>140</v>
      </c>
      <c r="D34723" s="489" t="s">
        <v>8728</v>
      </c>
    </row>
    <row r="34724" spans="1:4">
      <c r="A34724" s="489" t="str">
        <f t="shared" si="542"/>
        <v>2372105326訪問型サービス（独自）</v>
      </c>
      <c r="B34724" s="489">
        <v>2372105326</v>
      </c>
      <c r="C34724" s="489" t="s">
        <v>2571</v>
      </c>
      <c r="D34724" s="489" t="s">
        <v>8728</v>
      </c>
    </row>
    <row r="34725" spans="1:4">
      <c r="A34725" s="489" t="str">
        <f t="shared" si="542"/>
        <v>2372105326訪問型サービス（独自／定率）</v>
      </c>
      <c r="B34725" s="489">
        <v>2372105326</v>
      </c>
      <c r="C34725" s="489" t="s">
        <v>2568</v>
      </c>
      <c r="D34725" s="489" t="s">
        <v>8728</v>
      </c>
    </row>
    <row r="34726" spans="1:4">
      <c r="A34726" s="489" t="str">
        <f t="shared" si="542"/>
        <v>2372105334訪問介護</v>
      </c>
      <c r="B34726" s="489">
        <v>2372105334</v>
      </c>
      <c r="C34726" s="489" t="s">
        <v>140</v>
      </c>
      <c r="D34726" s="489" t="s">
        <v>8729</v>
      </c>
    </row>
    <row r="34727" spans="1:4">
      <c r="A34727" s="489" t="str">
        <f t="shared" si="542"/>
        <v>2372105334訪問介護</v>
      </c>
      <c r="B34727" s="489">
        <v>2372105334</v>
      </c>
      <c r="C34727" s="489" t="s">
        <v>140</v>
      </c>
      <c r="D34727" s="489" t="s">
        <v>8729</v>
      </c>
    </row>
    <row r="34728" spans="1:4">
      <c r="A34728" s="489" t="str">
        <f t="shared" si="542"/>
        <v>2372105334訪問介護</v>
      </c>
      <c r="B34728" s="489">
        <v>2372105334</v>
      </c>
      <c r="C34728" s="489" t="s">
        <v>140</v>
      </c>
      <c r="D34728" s="489" t="s">
        <v>8729</v>
      </c>
    </row>
    <row r="34729" spans="1:4">
      <c r="A34729" s="489" t="str">
        <f t="shared" si="542"/>
        <v>2372105334訪問型サービス（独自）</v>
      </c>
      <c r="B34729" s="489">
        <v>2372105334</v>
      </c>
      <c r="C34729" s="489" t="s">
        <v>2571</v>
      </c>
      <c r="D34729" s="489" t="s">
        <v>8729</v>
      </c>
    </row>
    <row r="34730" spans="1:4">
      <c r="A34730" s="489" t="str">
        <f t="shared" si="542"/>
        <v>2372105334訪問型サービス（独自／定率）</v>
      </c>
      <c r="B34730" s="489">
        <v>2372105334</v>
      </c>
      <c r="C34730" s="489" t="s">
        <v>2568</v>
      </c>
      <c r="D34730" s="489" t="s">
        <v>8729</v>
      </c>
    </row>
    <row r="34731" spans="1:4">
      <c r="A34731" s="489" t="str">
        <f t="shared" si="542"/>
        <v>2372105342居宅介護支援</v>
      </c>
      <c r="B34731" s="489">
        <v>2372105342</v>
      </c>
      <c r="C34731" s="489" t="s">
        <v>2519</v>
      </c>
      <c r="D34731" s="489" t="s">
        <v>8730</v>
      </c>
    </row>
    <row r="34732" spans="1:4">
      <c r="A34732" s="489" t="str">
        <f t="shared" si="542"/>
        <v>2372105359訪問介護</v>
      </c>
      <c r="B34732" s="489">
        <v>2372105359</v>
      </c>
      <c r="C34732" s="489" t="s">
        <v>140</v>
      </c>
      <c r="D34732" s="489" t="s">
        <v>8731</v>
      </c>
    </row>
    <row r="34733" spans="1:4">
      <c r="A34733" s="489" t="str">
        <f t="shared" si="542"/>
        <v>2372105359訪問介護</v>
      </c>
      <c r="B34733" s="489">
        <v>2372105359</v>
      </c>
      <c r="C34733" s="489" t="s">
        <v>140</v>
      </c>
      <c r="D34733" s="489" t="s">
        <v>8731</v>
      </c>
    </row>
    <row r="34734" spans="1:4">
      <c r="A34734" s="489" t="str">
        <f t="shared" si="542"/>
        <v>2372105359訪問型サービス（独自）</v>
      </c>
      <c r="B34734" s="489">
        <v>2372105359</v>
      </c>
      <c r="C34734" s="489" t="s">
        <v>2571</v>
      </c>
      <c r="D34734" s="489" t="s">
        <v>8731</v>
      </c>
    </row>
    <row r="34735" spans="1:4">
      <c r="A34735" s="489" t="str">
        <f t="shared" si="542"/>
        <v>2372105359訪問型サービス（独自／定率）</v>
      </c>
      <c r="B34735" s="489">
        <v>2372105359</v>
      </c>
      <c r="C34735" s="489" t="s">
        <v>2568</v>
      </c>
      <c r="D34735" s="489" t="s">
        <v>8731</v>
      </c>
    </row>
    <row r="34736" spans="1:4">
      <c r="A34736" s="489" t="str">
        <f t="shared" si="542"/>
        <v>2372105367居宅介護支援</v>
      </c>
      <c r="B34736" s="489">
        <v>2372105367</v>
      </c>
      <c r="C34736" s="489" t="s">
        <v>2519</v>
      </c>
      <c r="D34736" s="489" t="s">
        <v>8732</v>
      </c>
    </row>
    <row r="34737" spans="1:4">
      <c r="A34737" s="489" t="str">
        <f t="shared" si="542"/>
        <v>2372105375通所介護</v>
      </c>
      <c r="B34737" s="489">
        <v>2372105375</v>
      </c>
      <c r="C34737" s="489" t="s">
        <v>158</v>
      </c>
      <c r="D34737" s="489" t="s">
        <v>8733</v>
      </c>
    </row>
    <row r="34738" spans="1:4">
      <c r="A34738" s="489" t="str">
        <f t="shared" si="542"/>
        <v>2372105391居宅介護支援</v>
      </c>
      <c r="B34738" s="489">
        <v>2372105391</v>
      </c>
      <c r="C34738" s="489" t="s">
        <v>2519</v>
      </c>
      <c r="D34738" s="489" t="s">
        <v>8734</v>
      </c>
    </row>
    <row r="34739" spans="1:4">
      <c r="A34739" s="489" t="str">
        <f t="shared" si="542"/>
        <v>2372105409訪問介護</v>
      </c>
      <c r="B34739" s="489">
        <v>2372105409</v>
      </c>
      <c r="C34739" s="489" t="s">
        <v>140</v>
      </c>
      <c r="D34739" s="489" t="s">
        <v>8735</v>
      </c>
    </row>
    <row r="34740" spans="1:4">
      <c r="A34740" s="489" t="str">
        <f t="shared" si="542"/>
        <v>2372105409訪問介護</v>
      </c>
      <c r="B34740" s="489">
        <v>2372105409</v>
      </c>
      <c r="C34740" s="489" t="s">
        <v>140</v>
      </c>
      <c r="D34740" s="489" t="s">
        <v>8735</v>
      </c>
    </row>
    <row r="34741" spans="1:4">
      <c r="A34741" s="489" t="str">
        <f t="shared" si="542"/>
        <v>2372105417訪問介護</v>
      </c>
      <c r="B34741" s="489">
        <v>2372105417</v>
      </c>
      <c r="C34741" s="489" t="s">
        <v>140</v>
      </c>
      <c r="D34741" s="489" t="s">
        <v>8736</v>
      </c>
    </row>
    <row r="34742" spans="1:4">
      <c r="A34742" s="489" t="str">
        <f t="shared" si="542"/>
        <v>2372105417訪問介護</v>
      </c>
      <c r="B34742" s="489">
        <v>2372105417</v>
      </c>
      <c r="C34742" s="489" t="s">
        <v>140</v>
      </c>
      <c r="D34742" s="489" t="s">
        <v>8736</v>
      </c>
    </row>
    <row r="34743" spans="1:4">
      <c r="A34743" s="489" t="str">
        <f t="shared" si="542"/>
        <v>2372105425訪問介護</v>
      </c>
      <c r="B34743" s="489">
        <v>2372105425</v>
      </c>
      <c r="C34743" s="489" t="s">
        <v>140</v>
      </c>
      <c r="D34743" s="489" t="s">
        <v>8737</v>
      </c>
    </row>
    <row r="34744" spans="1:4">
      <c r="A34744" s="489" t="str">
        <f t="shared" si="542"/>
        <v>2372105425訪問介護</v>
      </c>
      <c r="B34744" s="489">
        <v>2372105425</v>
      </c>
      <c r="C34744" s="489" t="s">
        <v>140</v>
      </c>
      <c r="D34744" s="489" t="s">
        <v>8737</v>
      </c>
    </row>
    <row r="34745" spans="1:4">
      <c r="A34745" s="489" t="str">
        <f t="shared" si="542"/>
        <v>2372105433訪問介護</v>
      </c>
      <c r="B34745" s="489">
        <v>2372105433</v>
      </c>
      <c r="C34745" s="489" t="s">
        <v>140</v>
      </c>
      <c r="D34745" s="489" t="s">
        <v>8738</v>
      </c>
    </row>
    <row r="34746" spans="1:4">
      <c r="A34746" s="489" t="str">
        <f t="shared" si="542"/>
        <v>2372105433訪問介護</v>
      </c>
      <c r="B34746" s="489">
        <v>2372105433</v>
      </c>
      <c r="C34746" s="489" t="s">
        <v>140</v>
      </c>
      <c r="D34746" s="489" t="s">
        <v>8738</v>
      </c>
    </row>
    <row r="34747" spans="1:4">
      <c r="A34747" s="489" t="str">
        <f t="shared" si="542"/>
        <v>2372105441訪問介護</v>
      </c>
      <c r="B34747" s="489">
        <v>2372105441</v>
      </c>
      <c r="C34747" s="489" t="s">
        <v>140</v>
      </c>
      <c r="D34747" s="489" t="s">
        <v>8739</v>
      </c>
    </row>
    <row r="34748" spans="1:4">
      <c r="A34748" s="489" t="str">
        <f t="shared" si="542"/>
        <v>2372105441訪問介護</v>
      </c>
      <c r="B34748" s="489">
        <v>2372105441</v>
      </c>
      <c r="C34748" s="489" t="s">
        <v>140</v>
      </c>
      <c r="D34748" s="489" t="s">
        <v>8739</v>
      </c>
    </row>
    <row r="34749" spans="1:4">
      <c r="A34749" s="489" t="str">
        <f t="shared" si="542"/>
        <v>2372105482通所介護</v>
      </c>
      <c r="B34749" s="489">
        <v>2372105482</v>
      </c>
      <c r="C34749" s="489" t="s">
        <v>158</v>
      </c>
      <c r="D34749" s="489" t="s">
        <v>8740</v>
      </c>
    </row>
    <row r="34750" spans="1:4">
      <c r="A34750" s="489" t="str">
        <f t="shared" si="542"/>
        <v>2372105482通所型サービス（独自）</v>
      </c>
      <c r="B34750" s="489">
        <v>2372105482</v>
      </c>
      <c r="C34750" s="489" t="s">
        <v>2570</v>
      </c>
      <c r="D34750" s="489" t="s">
        <v>8740</v>
      </c>
    </row>
    <row r="34751" spans="1:4">
      <c r="A34751" s="489" t="str">
        <f t="shared" si="542"/>
        <v>2372105508訪問介護</v>
      </c>
      <c r="B34751" s="489">
        <v>2372105508</v>
      </c>
      <c r="C34751" s="489" t="s">
        <v>140</v>
      </c>
      <c r="D34751" s="489" t="s">
        <v>8741</v>
      </c>
    </row>
    <row r="34752" spans="1:4">
      <c r="A34752" s="489" t="str">
        <f t="shared" si="542"/>
        <v>2372105508訪問介護</v>
      </c>
      <c r="B34752" s="489">
        <v>2372105508</v>
      </c>
      <c r="C34752" s="489" t="s">
        <v>140</v>
      </c>
      <c r="D34752" s="489" t="s">
        <v>8741</v>
      </c>
    </row>
    <row r="34753" spans="1:4">
      <c r="A34753" s="489" t="str">
        <f t="shared" si="542"/>
        <v>2372105508訪問型サービス（独自）</v>
      </c>
      <c r="B34753" s="489">
        <v>2372105508</v>
      </c>
      <c r="C34753" s="489" t="s">
        <v>2571</v>
      </c>
      <c r="D34753" s="489" t="s">
        <v>8741</v>
      </c>
    </row>
    <row r="34754" spans="1:4">
      <c r="A34754" s="489" t="str">
        <f t="shared" ref="A34754:A34817" si="543">B34754&amp;C34754</f>
        <v>2372105508訪問型サービス（独自／定率）</v>
      </c>
      <c r="B34754" s="489">
        <v>2372105508</v>
      </c>
      <c r="C34754" s="489" t="s">
        <v>2568</v>
      </c>
      <c r="D34754" s="489" t="s">
        <v>8741</v>
      </c>
    </row>
    <row r="34755" spans="1:4">
      <c r="A34755" s="489" t="str">
        <f t="shared" si="543"/>
        <v>2372105524介護予防支援</v>
      </c>
      <c r="B34755" s="489">
        <v>2372105524</v>
      </c>
      <c r="C34755" s="489" t="s">
        <v>2520</v>
      </c>
      <c r="D34755" s="489" t="s">
        <v>8742</v>
      </c>
    </row>
    <row r="34756" spans="1:4">
      <c r="A34756" s="489" t="str">
        <f t="shared" si="543"/>
        <v>2372105524居宅介護支援</v>
      </c>
      <c r="B34756" s="489">
        <v>2372105524</v>
      </c>
      <c r="C34756" s="489" t="s">
        <v>2519</v>
      </c>
      <c r="D34756" s="489" t="s">
        <v>8742</v>
      </c>
    </row>
    <row r="34757" spans="1:4">
      <c r="A34757" s="489" t="str">
        <f t="shared" si="543"/>
        <v>2372105532居宅介護支援</v>
      </c>
      <c r="B34757" s="489">
        <v>2372105532</v>
      </c>
      <c r="C34757" s="489" t="s">
        <v>2519</v>
      </c>
      <c r="D34757" s="489" t="s">
        <v>8743</v>
      </c>
    </row>
    <row r="34758" spans="1:4">
      <c r="A34758" s="489" t="str">
        <f t="shared" si="543"/>
        <v>2372105557通所介護</v>
      </c>
      <c r="B34758" s="489">
        <v>2372105557</v>
      </c>
      <c r="C34758" s="489" t="s">
        <v>158</v>
      </c>
      <c r="D34758" s="489" t="s">
        <v>8744</v>
      </c>
    </row>
    <row r="34759" spans="1:4">
      <c r="A34759" s="489" t="str">
        <f t="shared" si="543"/>
        <v>2372105557通所型サービス（独自）</v>
      </c>
      <c r="B34759" s="489">
        <v>2372105557</v>
      </c>
      <c r="C34759" s="489" t="s">
        <v>2570</v>
      </c>
      <c r="D34759" s="489" t="s">
        <v>8744</v>
      </c>
    </row>
    <row r="34760" spans="1:4">
      <c r="A34760" s="489" t="str">
        <f t="shared" si="543"/>
        <v>2372105565通所介護</v>
      </c>
      <c r="B34760" s="489">
        <v>2372105565</v>
      </c>
      <c r="C34760" s="489" t="s">
        <v>158</v>
      </c>
      <c r="D34760" s="489" t="s">
        <v>8745</v>
      </c>
    </row>
    <row r="34761" spans="1:4">
      <c r="A34761" s="489" t="str">
        <f t="shared" si="543"/>
        <v>2372105565通所型サービス（独自）</v>
      </c>
      <c r="B34761" s="489">
        <v>2372105565</v>
      </c>
      <c r="C34761" s="489" t="s">
        <v>2570</v>
      </c>
      <c r="D34761" s="489" t="s">
        <v>8745</v>
      </c>
    </row>
    <row r="34762" spans="1:4">
      <c r="A34762" s="489" t="str">
        <f t="shared" si="543"/>
        <v>2372105573通所介護</v>
      </c>
      <c r="B34762" s="489">
        <v>2372105573</v>
      </c>
      <c r="C34762" s="489" t="s">
        <v>158</v>
      </c>
      <c r="D34762" s="489" t="s">
        <v>8746</v>
      </c>
    </row>
    <row r="34763" spans="1:4">
      <c r="A34763" s="489" t="str">
        <f t="shared" si="543"/>
        <v>2372105573通所型サービス（独自）</v>
      </c>
      <c r="B34763" s="489">
        <v>2372105573</v>
      </c>
      <c r="C34763" s="489" t="s">
        <v>2570</v>
      </c>
      <c r="D34763" s="489" t="s">
        <v>8746</v>
      </c>
    </row>
    <row r="34764" spans="1:4">
      <c r="A34764" s="489" t="str">
        <f t="shared" si="543"/>
        <v>2372105581居宅介護支援</v>
      </c>
      <c r="B34764" s="489">
        <v>2372105581</v>
      </c>
      <c r="C34764" s="489" t="s">
        <v>2519</v>
      </c>
      <c r="D34764" s="489" t="s">
        <v>8747</v>
      </c>
    </row>
    <row r="34765" spans="1:4">
      <c r="A34765" s="489" t="str">
        <f t="shared" si="543"/>
        <v>2372105581通所介護</v>
      </c>
      <c r="B34765" s="489">
        <v>2372105581</v>
      </c>
      <c r="C34765" s="489" t="s">
        <v>158</v>
      </c>
      <c r="D34765" s="489" t="s">
        <v>8747</v>
      </c>
    </row>
    <row r="34766" spans="1:4">
      <c r="A34766" s="489" t="str">
        <f t="shared" si="543"/>
        <v>2372105581通所型サービス（独自）</v>
      </c>
      <c r="B34766" s="489">
        <v>2372105581</v>
      </c>
      <c r="C34766" s="489" t="s">
        <v>2570</v>
      </c>
      <c r="D34766" s="489" t="s">
        <v>8747</v>
      </c>
    </row>
    <row r="34767" spans="1:4">
      <c r="A34767" s="489" t="str">
        <f t="shared" si="543"/>
        <v>2372105599訪問介護</v>
      </c>
      <c r="B34767" s="489">
        <v>2372105599</v>
      </c>
      <c r="C34767" s="489" t="s">
        <v>140</v>
      </c>
      <c r="D34767" s="489" t="s">
        <v>8748</v>
      </c>
    </row>
    <row r="34768" spans="1:4">
      <c r="A34768" s="489" t="str">
        <f t="shared" si="543"/>
        <v>2372105599訪問介護</v>
      </c>
      <c r="B34768" s="489">
        <v>2372105599</v>
      </c>
      <c r="C34768" s="489" t="s">
        <v>140</v>
      </c>
      <c r="D34768" s="489" t="s">
        <v>8748</v>
      </c>
    </row>
    <row r="34769" spans="1:4">
      <c r="A34769" s="489" t="str">
        <f t="shared" si="543"/>
        <v>2372105599訪問型サービス（独自）</v>
      </c>
      <c r="B34769" s="489">
        <v>2372105599</v>
      </c>
      <c r="C34769" s="489" t="s">
        <v>2571</v>
      </c>
      <c r="D34769" s="489" t="s">
        <v>8748</v>
      </c>
    </row>
    <row r="34770" spans="1:4">
      <c r="A34770" s="489" t="str">
        <f t="shared" si="543"/>
        <v>2372105607訪問介護</v>
      </c>
      <c r="B34770" s="489">
        <v>2372105607</v>
      </c>
      <c r="C34770" s="489" t="s">
        <v>140</v>
      </c>
      <c r="D34770" s="489" t="s">
        <v>8749</v>
      </c>
    </row>
    <row r="34771" spans="1:4">
      <c r="A34771" s="489" t="str">
        <f t="shared" si="543"/>
        <v>2372105607訪問介護</v>
      </c>
      <c r="B34771" s="489">
        <v>2372105607</v>
      </c>
      <c r="C34771" s="489" t="s">
        <v>140</v>
      </c>
      <c r="D34771" s="489" t="s">
        <v>8749</v>
      </c>
    </row>
    <row r="34772" spans="1:4">
      <c r="A34772" s="489" t="str">
        <f t="shared" si="543"/>
        <v>2372105615居宅介護支援</v>
      </c>
      <c r="B34772" s="489">
        <v>2372105615</v>
      </c>
      <c r="C34772" s="489" t="s">
        <v>2519</v>
      </c>
      <c r="D34772" s="489" t="s">
        <v>8750</v>
      </c>
    </row>
    <row r="34773" spans="1:4">
      <c r="A34773" s="489" t="str">
        <f t="shared" si="543"/>
        <v>2372105623居宅介護支援</v>
      </c>
      <c r="B34773" s="489">
        <v>2372105623</v>
      </c>
      <c r="C34773" s="489" t="s">
        <v>2519</v>
      </c>
      <c r="D34773" s="489" t="s">
        <v>8751</v>
      </c>
    </row>
    <row r="34774" spans="1:4">
      <c r="A34774" s="489" t="str">
        <f t="shared" si="543"/>
        <v>2372105631居宅介護支援</v>
      </c>
      <c r="B34774" s="489">
        <v>2372105631</v>
      </c>
      <c r="C34774" s="489" t="s">
        <v>2519</v>
      </c>
      <c r="D34774" s="489" t="s">
        <v>8752</v>
      </c>
    </row>
    <row r="34775" spans="1:4">
      <c r="A34775" s="489" t="str">
        <f t="shared" si="543"/>
        <v>2372105649訪問介護</v>
      </c>
      <c r="B34775" s="489">
        <v>2372105649</v>
      </c>
      <c r="C34775" s="489" t="s">
        <v>140</v>
      </c>
      <c r="D34775" s="489" t="s">
        <v>8753</v>
      </c>
    </row>
    <row r="34776" spans="1:4">
      <c r="A34776" s="489" t="str">
        <f t="shared" si="543"/>
        <v>2372105649訪問介護</v>
      </c>
      <c r="B34776" s="489">
        <v>2372105649</v>
      </c>
      <c r="C34776" s="489" t="s">
        <v>140</v>
      </c>
      <c r="D34776" s="489" t="s">
        <v>8753</v>
      </c>
    </row>
    <row r="34777" spans="1:4">
      <c r="A34777" s="489" t="str">
        <f t="shared" si="543"/>
        <v>2372105649訪問型サービス（独自）</v>
      </c>
      <c r="B34777" s="489">
        <v>2372105649</v>
      </c>
      <c r="C34777" s="489" t="s">
        <v>2571</v>
      </c>
      <c r="D34777" s="489" t="s">
        <v>8753</v>
      </c>
    </row>
    <row r="34778" spans="1:4">
      <c r="A34778" s="489" t="str">
        <f t="shared" si="543"/>
        <v>2372105649訪問型サービス（独自／定率）</v>
      </c>
      <c r="B34778" s="489">
        <v>2372105649</v>
      </c>
      <c r="C34778" s="489" t="s">
        <v>2568</v>
      </c>
      <c r="D34778" s="489" t="s">
        <v>8753</v>
      </c>
    </row>
    <row r="34779" spans="1:4">
      <c r="A34779" s="489" t="str">
        <f t="shared" si="543"/>
        <v>2372105656通所介護</v>
      </c>
      <c r="B34779" s="489">
        <v>2372105656</v>
      </c>
      <c r="C34779" s="489" t="s">
        <v>158</v>
      </c>
      <c r="D34779" s="489" t="s">
        <v>8754</v>
      </c>
    </row>
    <row r="34780" spans="1:4">
      <c r="A34780" s="489" t="str">
        <f t="shared" si="543"/>
        <v>2372105656通所型サービス（独自）</v>
      </c>
      <c r="B34780" s="489">
        <v>2372105656</v>
      </c>
      <c r="C34780" s="489" t="s">
        <v>2570</v>
      </c>
      <c r="D34780" s="489" t="s">
        <v>8754</v>
      </c>
    </row>
    <row r="34781" spans="1:4">
      <c r="A34781" s="489" t="str">
        <f t="shared" si="543"/>
        <v>2372105664通所介護</v>
      </c>
      <c r="B34781" s="489">
        <v>2372105664</v>
      </c>
      <c r="C34781" s="489" t="s">
        <v>158</v>
      </c>
      <c r="D34781" s="489" t="s">
        <v>8755</v>
      </c>
    </row>
    <row r="34782" spans="1:4">
      <c r="A34782" s="489" t="str">
        <f t="shared" si="543"/>
        <v>2372105664通所型サービス（独自）</v>
      </c>
      <c r="B34782" s="489">
        <v>2372105664</v>
      </c>
      <c r="C34782" s="489" t="s">
        <v>2570</v>
      </c>
      <c r="D34782" s="489" t="s">
        <v>8755</v>
      </c>
    </row>
    <row r="34783" spans="1:4">
      <c r="A34783" s="489" t="str">
        <f t="shared" si="543"/>
        <v>2372105672訪問介護</v>
      </c>
      <c r="B34783" s="489">
        <v>2372105672</v>
      </c>
      <c r="C34783" s="489" t="s">
        <v>140</v>
      </c>
      <c r="D34783" s="489" t="s">
        <v>8756</v>
      </c>
    </row>
    <row r="34784" spans="1:4">
      <c r="A34784" s="489" t="str">
        <f t="shared" si="543"/>
        <v>2372105672訪問介護</v>
      </c>
      <c r="B34784" s="489">
        <v>2372105672</v>
      </c>
      <c r="C34784" s="489" t="s">
        <v>140</v>
      </c>
      <c r="D34784" s="489" t="s">
        <v>8756</v>
      </c>
    </row>
    <row r="34785" spans="1:4">
      <c r="A34785" s="489" t="str">
        <f t="shared" si="543"/>
        <v>2372105672訪問型サービス（独自）</v>
      </c>
      <c r="B34785" s="489">
        <v>2372105672</v>
      </c>
      <c r="C34785" s="489" t="s">
        <v>2571</v>
      </c>
      <c r="D34785" s="489" t="s">
        <v>8756</v>
      </c>
    </row>
    <row r="34786" spans="1:4">
      <c r="A34786" s="489" t="str">
        <f t="shared" si="543"/>
        <v>2372105672訪問型サービス（独自／定率）</v>
      </c>
      <c r="B34786" s="489">
        <v>2372105672</v>
      </c>
      <c r="C34786" s="489" t="s">
        <v>2568</v>
      </c>
      <c r="D34786" s="489" t="s">
        <v>8756</v>
      </c>
    </row>
    <row r="34787" spans="1:4">
      <c r="A34787" s="489" t="str">
        <f t="shared" si="543"/>
        <v>2372105680居宅介護支援</v>
      </c>
      <c r="B34787" s="489">
        <v>2372105680</v>
      </c>
      <c r="C34787" s="489" t="s">
        <v>2519</v>
      </c>
      <c r="D34787" s="489" t="s">
        <v>8757</v>
      </c>
    </row>
    <row r="34788" spans="1:4">
      <c r="A34788" s="489" t="str">
        <f t="shared" si="543"/>
        <v>2372105698訪問介護</v>
      </c>
      <c r="B34788" s="489">
        <v>2372105698</v>
      </c>
      <c r="C34788" s="489" t="s">
        <v>140</v>
      </c>
      <c r="D34788" s="489" t="s">
        <v>8758</v>
      </c>
    </row>
    <row r="34789" spans="1:4">
      <c r="A34789" s="489" t="str">
        <f t="shared" si="543"/>
        <v>2372105698訪問介護</v>
      </c>
      <c r="B34789" s="489">
        <v>2372105698</v>
      </c>
      <c r="C34789" s="489" t="s">
        <v>140</v>
      </c>
      <c r="D34789" s="489" t="s">
        <v>8758</v>
      </c>
    </row>
    <row r="34790" spans="1:4">
      <c r="A34790" s="489" t="str">
        <f t="shared" si="543"/>
        <v>2372105698訪問型サービス（独自）</v>
      </c>
      <c r="B34790" s="489">
        <v>2372105698</v>
      </c>
      <c r="C34790" s="489" t="s">
        <v>2571</v>
      </c>
      <c r="D34790" s="489" t="s">
        <v>8758</v>
      </c>
    </row>
    <row r="34791" spans="1:4">
      <c r="A34791" s="489" t="str">
        <f t="shared" si="543"/>
        <v>2372105706居宅介護支援</v>
      </c>
      <c r="B34791" s="489">
        <v>2372105706</v>
      </c>
      <c r="C34791" s="489" t="s">
        <v>2519</v>
      </c>
      <c r="D34791" s="489" t="s">
        <v>8759</v>
      </c>
    </row>
    <row r="34792" spans="1:4">
      <c r="A34792" s="489" t="str">
        <f t="shared" si="543"/>
        <v>2372105714訪問介護</v>
      </c>
      <c r="B34792" s="489">
        <v>2372105714</v>
      </c>
      <c r="C34792" s="489" t="s">
        <v>140</v>
      </c>
      <c r="D34792" s="489" t="s">
        <v>8760</v>
      </c>
    </row>
    <row r="34793" spans="1:4">
      <c r="A34793" s="489" t="str">
        <f t="shared" si="543"/>
        <v>2372105714訪問介護</v>
      </c>
      <c r="B34793" s="489">
        <v>2372105714</v>
      </c>
      <c r="C34793" s="489" t="s">
        <v>140</v>
      </c>
      <c r="D34793" s="489" t="s">
        <v>8760</v>
      </c>
    </row>
    <row r="34794" spans="1:4">
      <c r="A34794" s="489" t="str">
        <f t="shared" si="543"/>
        <v>2372105714訪問型サービス（独自）</v>
      </c>
      <c r="B34794" s="489">
        <v>2372105714</v>
      </c>
      <c r="C34794" s="489" t="s">
        <v>2571</v>
      </c>
      <c r="D34794" s="489" t="s">
        <v>8760</v>
      </c>
    </row>
    <row r="34795" spans="1:4">
      <c r="A34795" s="489" t="str">
        <f t="shared" si="543"/>
        <v>2372105730訪問介護</v>
      </c>
      <c r="B34795" s="489">
        <v>2372105730</v>
      </c>
      <c r="C34795" s="489" t="s">
        <v>140</v>
      </c>
      <c r="D34795" s="489" t="s">
        <v>8761</v>
      </c>
    </row>
    <row r="34796" spans="1:4">
      <c r="A34796" s="489" t="str">
        <f t="shared" si="543"/>
        <v>2372105730訪問介護</v>
      </c>
      <c r="B34796" s="489">
        <v>2372105730</v>
      </c>
      <c r="C34796" s="489" t="s">
        <v>140</v>
      </c>
      <c r="D34796" s="489" t="s">
        <v>8761</v>
      </c>
    </row>
    <row r="34797" spans="1:4">
      <c r="A34797" s="489" t="str">
        <f t="shared" si="543"/>
        <v>2372105748通所介護</v>
      </c>
      <c r="B34797" s="489">
        <v>2372105748</v>
      </c>
      <c r="C34797" s="489" t="s">
        <v>158</v>
      </c>
      <c r="D34797" s="489" t="s">
        <v>8762</v>
      </c>
    </row>
    <row r="34798" spans="1:4">
      <c r="A34798" s="489" t="str">
        <f t="shared" si="543"/>
        <v>2372105748通所型サービス（独自）</v>
      </c>
      <c r="B34798" s="489">
        <v>2372105748</v>
      </c>
      <c r="C34798" s="489" t="s">
        <v>2570</v>
      </c>
      <c r="D34798" s="489" t="s">
        <v>8762</v>
      </c>
    </row>
    <row r="34799" spans="1:4">
      <c r="A34799" s="489" t="str">
        <f t="shared" si="543"/>
        <v>2372105755訪問介護</v>
      </c>
      <c r="B34799" s="489">
        <v>2372105755</v>
      </c>
      <c r="C34799" s="489" t="s">
        <v>140</v>
      </c>
      <c r="D34799" s="489" t="s">
        <v>8763</v>
      </c>
    </row>
    <row r="34800" spans="1:4">
      <c r="A34800" s="489" t="str">
        <f t="shared" si="543"/>
        <v>2372105755訪問介護</v>
      </c>
      <c r="B34800" s="489">
        <v>2372105755</v>
      </c>
      <c r="C34800" s="489" t="s">
        <v>140</v>
      </c>
      <c r="D34800" s="489" t="s">
        <v>8763</v>
      </c>
    </row>
    <row r="34801" spans="1:4">
      <c r="A34801" s="489" t="str">
        <f t="shared" si="543"/>
        <v>2372105755訪問型サービス（独自）</v>
      </c>
      <c r="B34801" s="489">
        <v>2372105755</v>
      </c>
      <c r="C34801" s="489" t="s">
        <v>2571</v>
      </c>
      <c r="D34801" s="489" t="s">
        <v>8763</v>
      </c>
    </row>
    <row r="34802" spans="1:4">
      <c r="A34802" s="489" t="str">
        <f t="shared" si="543"/>
        <v>2372105755訪問型サービス（独自／定率）</v>
      </c>
      <c r="B34802" s="489">
        <v>2372105755</v>
      </c>
      <c r="C34802" s="489" t="s">
        <v>2568</v>
      </c>
      <c r="D34802" s="489" t="s">
        <v>8763</v>
      </c>
    </row>
    <row r="34803" spans="1:4">
      <c r="A34803" s="489" t="str">
        <f t="shared" si="543"/>
        <v>2372105763訪問介護</v>
      </c>
      <c r="B34803" s="489">
        <v>2372105763</v>
      </c>
      <c r="C34803" s="489" t="s">
        <v>140</v>
      </c>
      <c r="D34803" s="489" t="s">
        <v>8764</v>
      </c>
    </row>
    <row r="34804" spans="1:4">
      <c r="A34804" s="489" t="str">
        <f t="shared" si="543"/>
        <v>2372105763訪問介護</v>
      </c>
      <c r="B34804" s="489">
        <v>2372105763</v>
      </c>
      <c r="C34804" s="489" t="s">
        <v>140</v>
      </c>
      <c r="D34804" s="489" t="s">
        <v>8764</v>
      </c>
    </row>
    <row r="34805" spans="1:4">
      <c r="A34805" s="489" t="str">
        <f t="shared" si="543"/>
        <v>2372105763訪問型サービス（独自）</v>
      </c>
      <c r="B34805" s="489">
        <v>2372105763</v>
      </c>
      <c r="C34805" s="489" t="s">
        <v>2571</v>
      </c>
      <c r="D34805" s="489" t="s">
        <v>8764</v>
      </c>
    </row>
    <row r="34806" spans="1:4">
      <c r="A34806" s="489" t="str">
        <f t="shared" si="543"/>
        <v>2372105771居宅介護支援</v>
      </c>
      <c r="B34806" s="489">
        <v>2372105771</v>
      </c>
      <c r="C34806" s="489" t="s">
        <v>2519</v>
      </c>
      <c r="D34806" s="489" t="s">
        <v>8765</v>
      </c>
    </row>
    <row r="34807" spans="1:4">
      <c r="A34807" s="489" t="str">
        <f t="shared" si="543"/>
        <v>2372105797訪問介護</v>
      </c>
      <c r="B34807" s="489">
        <v>2372105797</v>
      </c>
      <c r="C34807" s="489" t="s">
        <v>140</v>
      </c>
      <c r="D34807" s="489" t="s">
        <v>8766</v>
      </c>
    </row>
    <row r="34808" spans="1:4">
      <c r="A34808" s="489" t="str">
        <f t="shared" si="543"/>
        <v>2372105797訪問介護</v>
      </c>
      <c r="B34808" s="489">
        <v>2372105797</v>
      </c>
      <c r="C34808" s="489" t="s">
        <v>140</v>
      </c>
      <c r="D34808" s="489" t="s">
        <v>8766</v>
      </c>
    </row>
    <row r="34809" spans="1:4">
      <c r="A34809" s="489" t="str">
        <f t="shared" si="543"/>
        <v>2372105797訪問型サービス（独自）</v>
      </c>
      <c r="B34809" s="489">
        <v>2372105797</v>
      </c>
      <c r="C34809" s="489" t="s">
        <v>2571</v>
      </c>
      <c r="D34809" s="489" t="s">
        <v>8766</v>
      </c>
    </row>
    <row r="34810" spans="1:4">
      <c r="A34810" s="489" t="str">
        <f t="shared" si="543"/>
        <v>2372105821訪問介護</v>
      </c>
      <c r="B34810" s="489">
        <v>2372105821</v>
      </c>
      <c r="C34810" s="489" t="s">
        <v>140</v>
      </c>
      <c r="D34810" s="489" t="s">
        <v>8767</v>
      </c>
    </row>
    <row r="34811" spans="1:4">
      <c r="A34811" s="489" t="str">
        <f t="shared" si="543"/>
        <v>2372105821訪問介護</v>
      </c>
      <c r="B34811" s="489">
        <v>2372105821</v>
      </c>
      <c r="C34811" s="489" t="s">
        <v>140</v>
      </c>
      <c r="D34811" s="489" t="s">
        <v>8767</v>
      </c>
    </row>
    <row r="34812" spans="1:4">
      <c r="A34812" s="489" t="str">
        <f t="shared" si="543"/>
        <v>2372105821訪問型サービス（独自）</v>
      </c>
      <c r="B34812" s="489">
        <v>2372105821</v>
      </c>
      <c r="C34812" s="489" t="s">
        <v>2571</v>
      </c>
      <c r="D34812" s="489" t="s">
        <v>8767</v>
      </c>
    </row>
    <row r="34813" spans="1:4">
      <c r="A34813" s="489" t="str">
        <f t="shared" si="543"/>
        <v>2372105847居宅介護支援</v>
      </c>
      <c r="B34813" s="489">
        <v>2372105847</v>
      </c>
      <c r="C34813" s="489" t="s">
        <v>2519</v>
      </c>
      <c r="D34813" s="489" t="s">
        <v>8768</v>
      </c>
    </row>
    <row r="34814" spans="1:4">
      <c r="A34814" s="489" t="str">
        <f t="shared" si="543"/>
        <v>2372105854訪問介護</v>
      </c>
      <c r="B34814" s="489">
        <v>2372105854</v>
      </c>
      <c r="C34814" s="489" t="s">
        <v>140</v>
      </c>
      <c r="D34814" s="489" t="s">
        <v>8769</v>
      </c>
    </row>
    <row r="34815" spans="1:4">
      <c r="A34815" s="489" t="str">
        <f t="shared" si="543"/>
        <v>2372105854訪問介護</v>
      </c>
      <c r="B34815" s="489">
        <v>2372105854</v>
      </c>
      <c r="C34815" s="489" t="s">
        <v>140</v>
      </c>
      <c r="D34815" s="489" t="s">
        <v>8769</v>
      </c>
    </row>
    <row r="34816" spans="1:4">
      <c r="A34816" s="489" t="str">
        <f t="shared" si="543"/>
        <v>2372105862通所介護</v>
      </c>
      <c r="B34816" s="489">
        <v>2372105862</v>
      </c>
      <c r="C34816" s="489" t="s">
        <v>158</v>
      </c>
      <c r="D34816" s="489" t="s">
        <v>8770</v>
      </c>
    </row>
    <row r="34817" spans="1:4">
      <c r="A34817" s="489" t="str">
        <f t="shared" si="543"/>
        <v>2372105870訪問介護</v>
      </c>
      <c r="B34817" s="489">
        <v>2372105870</v>
      </c>
      <c r="C34817" s="489" t="s">
        <v>140</v>
      </c>
      <c r="D34817" s="489" t="s">
        <v>8771</v>
      </c>
    </row>
    <row r="34818" spans="1:4">
      <c r="A34818" s="489" t="str">
        <f t="shared" ref="A34818:A34881" si="544">B34818&amp;C34818</f>
        <v>2372105870訪問介護</v>
      </c>
      <c r="B34818" s="489">
        <v>2372105870</v>
      </c>
      <c r="C34818" s="489" t="s">
        <v>140</v>
      </c>
      <c r="D34818" s="489" t="s">
        <v>8771</v>
      </c>
    </row>
    <row r="34819" spans="1:4">
      <c r="A34819" s="489" t="str">
        <f t="shared" si="544"/>
        <v>2372105888訪問介護</v>
      </c>
      <c r="B34819" s="489">
        <v>2372105888</v>
      </c>
      <c r="C34819" s="489" t="s">
        <v>140</v>
      </c>
      <c r="D34819" s="489" t="s">
        <v>8772</v>
      </c>
    </row>
    <row r="34820" spans="1:4">
      <c r="A34820" s="489" t="str">
        <f t="shared" si="544"/>
        <v>2372105888訪問介護</v>
      </c>
      <c r="B34820" s="489">
        <v>2372105888</v>
      </c>
      <c r="C34820" s="489" t="s">
        <v>140</v>
      </c>
      <c r="D34820" s="489" t="s">
        <v>8772</v>
      </c>
    </row>
    <row r="34821" spans="1:4">
      <c r="A34821" s="489" t="str">
        <f t="shared" si="544"/>
        <v>2372105888訪問型サービス（独自）</v>
      </c>
      <c r="B34821" s="489">
        <v>2372105888</v>
      </c>
      <c r="C34821" s="489" t="s">
        <v>2571</v>
      </c>
      <c r="D34821" s="489" t="s">
        <v>8772</v>
      </c>
    </row>
    <row r="34822" spans="1:4">
      <c r="A34822" s="489" t="str">
        <f t="shared" si="544"/>
        <v>2372105904訪問介護</v>
      </c>
      <c r="B34822" s="489">
        <v>2372105904</v>
      </c>
      <c r="C34822" s="489" t="s">
        <v>140</v>
      </c>
      <c r="D34822" s="489" t="s">
        <v>8773</v>
      </c>
    </row>
    <row r="34823" spans="1:4">
      <c r="A34823" s="489" t="str">
        <f t="shared" si="544"/>
        <v>2372105904訪問介護</v>
      </c>
      <c r="B34823" s="489">
        <v>2372105904</v>
      </c>
      <c r="C34823" s="489" t="s">
        <v>140</v>
      </c>
      <c r="D34823" s="489" t="s">
        <v>8773</v>
      </c>
    </row>
    <row r="34824" spans="1:4">
      <c r="A34824" s="489" t="str">
        <f t="shared" si="544"/>
        <v>2372105904訪問型サービス（独自）</v>
      </c>
      <c r="B34824" s="489">
        <v>2372105904</v>
      </c>
      <c r="C34824" s="489" t="s">
        <v>2571</v>
      </c>
      <c r="D34824" s="489" t="s">
        <v>8773</v>
      </c>
    </row>
    <row r="34825" spans="1:4">
      <c r="A34825" s="489" t="str">
        <f t="shared" si="544"/>
        <v>2372105904訪問型サービス（独自／定率）</v>
      </c>
      <c r="B34825" s="489">
        <v>2372105904</v>
      </c>
      <c r="C34825" s="489" t="s">
        <v>2568</v>
      </c>
      <c r="D34825" s="489" t="s">
        <v>8773</v>
      </c>
    </row>
    <row r="34826" spans="1:4">
      <c r="A34826" s="489" t="str">
        <f t="shared" si="544"/>
        <v>2372105912通所介護</v>
      </c>
      <c r="B34826" s="489">
        <v>2372105912</v>
      </c>
      <c r="C34826" s="489" t="s">
        <v>158</v>
      </c>
      <c r="D34826" s="489" t="s">
        <v>8774</v>
      </c>
    </row>
    <row r="34827" spans="1:4">
      <c r="A34827" s="489" t="str">
        <f t="shared" si="544"/>
        <v>2372105912通所型サービス（独自）</v>
      </c>
      <c r="B34827" s="489">
        <v>2372105912</v>
      </c>
      <c r="C34827" s="489" t="s">
        <v>2570</v>
      </c>
      <c r="D34827" s="489" t="s">
        <v>8774</v>
      </c>
    </row>
    <row r="34828" spans="1:4">
      <c r="A34828" s="489" t="str">
        <f t="shared" si="544"/>
        <v>2372105938訪問介護</v>
      </c>
      <c r="B34828" s="489">
        <v>2372105938</v>
      </c>
      <c r="C34828" s="489" t="s">
        <v>140</v>
      </c>
      <c r="D34828" s="489" t="s">
        <v>8775</v>
      </c>
    </row>
    <row r="34829" spans="1:4">
      <c r="A34829" s="489" t="str">
        <f t="shared" si="544"/>
        <v>2372105938訪問介護</v>
      </c>
      <c r="B34829" s="489">
        <v>2372105938</v>
      </c>
      <c r="C34829" s="489" t="s">
        <v>140</v>
      </c>
      <c r="D34829" s="489" t="s">
        <v>8775</v>
      </c>
    </row>
    <row r="34830" spans="1:4">
      <c r="A34830" s="489" t="str">
        <f t="shared" si="544"/>
        <v>2372105938訪問型サービス（独自）</v>
      </c>
      <c r="B34830" s="489">
        <v>2372105938</v>
      </c>
      <c r="C34830" s="489" t="s">
        <v>2571</v>
      </c>
      <c r="D34830" s="489" t="s">
        <v>8775</v>
      </c>
    </row>
    <row r="34831" spans="1:4">
      <c r="A34831" s="489" t="str">
        <f t="shared" si="544"/>
        <v>2372105946介護予防訪問リハビリテーション</v>
      </c>
      <c r="B34831" s="489">
        <v>2372105946</v>
      </c>
      <c r="C34831" s="489" t="s">
        <v>2108</v>
      </c>
      <c r="D34831" s="489" t="s">
        <v>8776</v>
      </c>
    </row>
    <row r="34832" spans="1:4">
      <c r="A34832" s="489" t="str">
        <f t="shared" si="544"/>
        <v>2372105946訪問リハビリテーション</v>
      </c>
      <c r="B34832" s="489">
        <v>2372105946</v>
      </c>
      <c r="C34832" s="489" t="s">
        <v>2104</v>
      </c>
      <c r="D34832" s="489" t="s">
        <v>8776</v>
      </c>
    </row>
    <row r="34833" spans="1:4">
      <c r="A34833" s="489" t="str">
        <f t="shared" si="544"/>
        <v>2372105946訪問リハビリテーション</v>
      </c>
      <c r="B34833" s="489">
        <v>2372105946</v>
      </c>
      <c r="C34833" s="489" t="s">
        <v>2104</v>
      </c>
      <c r="D34833" s="489" t="s">
        <v>8776</v>
      </c>
    </row>
    <row r="34834" spans="1:4">
      <c r="A34834" s="489" t="str">
        <f t="shared" si="544"/>
        <v>2372105946訪問リハビリテーション</v>
      </c>
      <c r="B34834" s="489">
        <v>2372105946</v>
      </c>
      <c r="C34834" s="489" t="s">
        <v>2104</v>
      </c>
      <c r="D34834" s="489" t="s">
        <v>8776</v>
      </c>
    </row>
    <row r="34835" spans="1:4">
      <c r="A34835" s="489" t="str">
        <f t="shared" si="544"/>
        <v>2372105946訪問リハビリテーション</v>
      </c>
      <c r="B34835" s="489">
        <v>2372105946</v>
      </c>
      <c r="C34835" s="489" t="s">
        <v>2104</v>
      </c>
      <c r="D34835" s="489" t="s">
        <v>8776</v>
      </c>
    </row>
    <row r="34836" spans="1:4">
      <c r="A34836" s="489" t="str">
        <f t="shared" si="544"/>
        <v>2372105953訪問介護</v>
      </c>
      <c r="B34836" s="489">
        <v>2372105953</v>
      </c>
      <c r="C34836" s="489" t="s">
        <v>140</v>
      </c>
      <c r="D34836" s="489" t="s">
        <v>8777</v>
      </c>
    </row>
    <row r="34837" spans="1:4">
      <c r="A34837" s="489" t="str">
        <f t="shared" si="544"/>
        <v>2372105953訪問介護</v>
      </c>
      <c r="B34837" s="489">
        <v>2372105953</v>
      </c>
      <c r="C34837" s="489" t="s">
        <v>140</v>
      </c>
      <c r="D34837" s="489" t="s">
        <v>8777</v>
      </c>
    </row>
    <row r="34838" spans="1:4">
      <c r="A34838" s="489" t="str">
        <f t="shared" si="544"/>
        <v>2372105953訪問型サービス（独自）</v>
      </c>
      <c r="B34838" s="489">
        <v>2372105953</v>
      </c>
      <c r="C34838" s="489" t="s">
        <v>2571</v>
      </c>
      <c r="D34838" s="489" t="s">
        <v>8777</v>
      </c>
    </row>
    <row r="34839" spans="1:4">
      <c r="A34839" s="489" t="str">
        <f t="shared" si="544"/>
        <v>2372105953訪問型サービス（独自／定率）</v>
      </c>
      <c r="B34839" s="489">
        <v>2372105953</v>
      </c>
      <c r="C34839" s="489" t="s">
        <v>2568</v>
      </c>
      <c r="D34839" s="489" t="s">
        <v>8777</v>
      </c>
    </row>
    <row r="34840" spans="1:4">
      <c r="A34840" s="489" t="str">
        <f t="shared" si="544"/>
        <v>2372105961訪問介護</v>
      </c>
      <c r="B34840" s="489">
        <v>2372105961</v>
      </c>
      <c r="C34840" s="489" t="s">
        <v>140</v>
      </c>
      <c r="D34840" s="489" t="s">
        <v>8778</v>
      </c>
    </row>
    <row r="34841" spans="1:4">
      <c r="A34841" s="489" t="str">
        <f t="shared" si="544"/>
        <v>2372105961訪問介護</v>
      </c>
      <c r="B34841" s="489">
        <v>2372105961</v>
      </c>
      <c r="C34841" s="489" t="s">
        <v>140</v>
      </c>
      <c r="D34841" s="489" t="s">
        <v>8778</v>
      </c>
    </row>
    <row r="34842" spans="1:4">
      <c r="A34842" s="489" t="str">
        <f t="shared" si="544"/>
        <v>2372105979通所介護</v>
      </c>
      <c r="B34842" s="489">
        <v>2372105979</v>
      </c>
      <c r="C34842" s="489" t="s">
        <v>158</v>
      </c>
      <c r="D34842" s="489" t="s">
        <v>8779</v>
      </c>
    </row>
    <row r="34843" spans="1:4">
      <c r="A34843" s="489" t="str">
        <f t="shared" si="544"/>
        <v>2372105979通所型サービス（独自）</v>
      </c>
      <c r="B34843" s="489">
        <v>2372105979</v>
      </c>
      <c r="C34843" s="489" t="s">
        <v>2570</v>
      </c>
      <c r="D34843" s="489" t="s">
        <v>8779</v>
      </c>
    </row>
    <row r="34844" spans="1:4">
      <c r="A34844" s="489" t="str">
        <f t="shared" si="544"/>
        <v>2372105995訪問介護</v>
      </c>
      <c r="B34844" s="489">
        <v>2372105995</v>
      </c>
      <c r="C34844" s="489" t="s">
        <v>140</v>
      </c>
      <c r="D34844" s="489" t="s">
        <v>8780</v>
      </c>
    </row>
    <row r="34845" spans="1:4">
      <c r="A34845" s="489" t="str">
        <f t="shared" si="544"/>
        <v>2372105995訪問介護</v>
      </c>
      <c r="B34845" s="489">
        <v>2372105995</v>
      </c>
      <c r="C34845" s="489" t="s">
        <v>140</v>
      </c>
      <c r="D34845" s="489" t="s">
        <v>8780</v>
      </c>
    </row>
    <row r="34846" spans="1:4">
      <c r="A34846" s="489" t="str">
        <f t="shared" si="544"/>
        <v>2372105995訪問型サービス（独自）</v>
      </c>
      <c r="B34846" s="489">
        <v>2372105995</v>
      </c>
      <c r="C34846" s="489" t="s">
        <v>2571</v>
      </c>
      <c r="D34846" s="489" t="s">
        <v>8780</v>
      </c>
    </row>
    <row r="34847" spans="1:4">
      <c r="A34847" s="489" t="str">
        <f t="shared" si="544"/>
        <v>2372105995訪問型サービス（独自／定率）</v>
      </c>
      <c r="B34847" s="489">
        <v>2372105995</v>
      </c>
      <c r="C34847" s="489" t="s">
        <v>2568</v>
      </c>
      <c r="D34847" s="489" t="s">
        <v>8780</v>
      </c>
    </row>
    <row r="34848" spans="1:4">
      <c r="A34848" s="489" t="str">
        <f t="shared" si="544"/>
        <v>2372106001訪問介護</v>
      </c>
      <c r="B34848" s="489">
        <v>2372106001</v>
      </c>
      <c r="C34848" s="489" t="s">
        <v>140</v>
      </c>
      <c r="D34848" s="489" t="s">
        <v>8781</v>
      </c>
    </row>
    <row r="34849" spans="1:4">
      <c r="A34849" s="489" t="str">
        <f t="shared" si="544"/>
        <v>2372106001訪問介護</v>
      </c>
      <c r="B34849" s="489">
        <v>2372106001</v>
      </c>
      <c r="C34849" s="489" t="s">
        <v>140</v>
      </c>
      <c r="D34849" s="489" t="s">
        <v>8781</v>
      </c>
    </row>
    <row r="34850" spans="1:4">
      <c r="A34850" s="489" t="str">
        <f t="shared" si="544"/>
        <v>2372106001訪問型サービス（独自）</v>
      </c>
      <c r="B34850" s="489">
        <v>2372106001</v>
      </c>
      <c r="C34850" s="489" t="s">
        <v>2571</v>
      </c>
      <c r="D34850" s="489" t="s">
        <v>8781</v>
      </c>
    </row>
    <row r="34851" spans="1:4">
      <c r="A34851" s="489" t="str">
        <f t="shared" si="544"/>
        <v>2372106019通所介護</v>
      </c>
      <c r="B34851" s="489">
        <v>2372106019</v>
      </c>
      <c r="C34851" s="489" t="s">
        <v>158</v>
      </c>
      <c r="D34851" s="489" t="s">
        <v>8782</v>
      </c>
    </row>
    <row r="34852" spans="1:4">
      <c r="A34852" s="489" t="str">
        <f t="shared" si="544"/>
        <v>2372106019通所型サービス（独自）</v>
      </c>
      <c r="B34852" s="489">
        <v>2372106019</v>
      </c>
      <c r="C34852" s="489" t="s">
        <v>2570</v>
      </c>
      <c r="D34852" s="489" t="s">
        <v>8782</v>
      </c>
    </row>
    <row r="34853" spans="1:4">
      <c r="A34853" s="489" t="str">
        <f t="shared" si="544"/>
        <v>2372106027訪問介護</v>
      </c>
      <c r="B34853" s="489">
        <v>2372106027</v>
      </c>
      <c r="C34853" s="489" t="s">
        <v>140</v>
      </c>
      <c r="D34853" s="489" t="s">
        <v>8783</v>
      </c>
    </row>
    <row r="34854" spans="1:4">
      <c r="A34854" s="489" t="str">
        <f t="shared" si="544"/>
        <v>2372106027訪問介護</v>
      </c>
      <c r="B34854" s="489">
        <v>2372106027</v>
      </c>
      <c r="C34854" s="489" t="s">
        <v>140</v>
      </c>
      <c r="D34854" s="489" t="s">
        <v>8783</v>
      </c>
    </row>
    <row r="34855" spans="1:4">
      <c r="A34855" s="489" t="str">
        <f t="shared" si="544"/>
        <v>2372106027訪問型サービス（独自）</v>
      </c>
      <c r="B34855" s="489">
        <v>2372106027</v>
      </c>
      <c r="C34855" s="489" t="s">
        <v>2571</v>
      </c>
      <c r="D34855" s="489" t="s">
        <v>8783</v>
      </c>
    </row>
    <row r="34856" spans="1:4">
      <c r="A34856" s="489" t="str">
        <f t="shared" si="544"/>
        <v>2372106035訪問介護</v>
      </c>
      <c r="B34856" s="489">
        <v>2372106035</v>
      </c>
      <c r="C34856" s="489" t="s">
        <v>140</v>
      </c>
      <c r="D34856" s="489" t="s">
        <v>5951</v>
      </c>
    </row>
    <row r="34857" spans="1:4">
      <c r="A34857" s="489" t="str">
        <f t="shared" si="544"/>
        <v>2372106035訪問介護</v>
      </c>
      <c r="B34857" s="489">
        <v>2372106035</v>
      </c>
      <c r="C34857" s="489" t="s">
        <v>140</v>
      </c>
      <c r="D34857" s="489" t="s">
        <v>5951</v>
      </c>
    </row>
    <row r="34858" spans="1:4">
      <c r="A34858" s="489" t="str">
        <f t="shared" si="544"/>
        <v>2372106035訪問型サービス（独自）</v>
      </c>
      <c r="B34858" s="489">
        <v>2372106035</v>
      </c>
      <c r="C34858" s="489" t="s">
        <v>2571</v>
      </c>
      <c r="D34858" s="489" t="s">
        <v>5951</v>
      </c>
    </row>
    <row r="34859" spans="1:4">
      <c r="A34859" s="489" t="str">
        <f t="shared" si="544"/>
        <v>2372106035訪問型サービス（独自／定率）</v>
      </c>
      <c r="B34859" s="489">
        <v>2372106035</v>
      </c>
      <c r="C34859" s="489" t="s">
        <v>2568</v>
      </c>
      <c r="D34859" s="489" t="s">
        <v>5951</v>
      </c>
    </row>
    <row r="34860" spans="1:4">
      <c r="A34860" s="489" t="str">
        <f t="shared" si="544"/>
        <v>2372106043訪問介護</v>
      </c>
      <c r="B34860" s="489">
        <v>2372106043</v>
      </c>
      <c r="C34860" s="489" t="s">
        <v>140</v>
      </c>
      <c r="D34860" s="489" t="s">
        <v>8784</v>
      </c>
    </row>
    <row r="34861" spans="1:4">
      <c r="A34861" s="489" t="str">
        <f t="shared" si="544"/>
        <v>2372106050訪問介護</v>
      </c>
      <c r="B34861" s="489">
        <v>2372106050</v>
      </c>
      <c r="C34861" s="489" t="s">
        <v>140</v>
      </c>
      <c r="D34861" s="489" t="s">
        <v>8785</v>
      </c>
    </row>
    <row r="34862" spans="1:4">
      <c r="A34862" s="489" t="str">
        <f t="shared" si="544"/>
        <v>2372106050訪問介護</v>
      </c>
      <c r="B34862" s="489">
        <v>2372106050</v>
      </c>
      <c r="C34862" s="489" t="s">
        <v>140</v>
      </c>
      <c r="D34862" s="489" t="s">
        <v>8785</v>
      </c>
    </row>
    <row r="34863" spans="1:4">
      <c r="A34863" s="489" t="str">
        <f t="shared" si="544"/>
        <v>2372106050訪問型サービス（独自）</v>
      </c>
      <c r="B34863" s="489">
        <v>2372106050</v>
      </c>
      <c r="C34863" s="489" t="s">
        <v>2571</v>
      </c>
      <c r="D34863" s="489" t="s">
        <v>8785</v>
      </c>
    </row>
    <row r="34864" spans="1:4">
      <c r="A34864" s="489" t="str">
        <f t="shared" si="544"/>
        <v>2372106050訪問型サービス（独自／定率）</v>
      </c>
      <c r="B34864" s="489">
        <v>2372106050</v>
      </c>
      <c r="C34864" s="489" t="s">
        <v>2568</v>
      </c>
      <c r="D34864" s="489" t="s">
        <v>8785</v>
      </c>
    </row>
    <row r="34865" spans="1:4">
      <c r="A34865" s="489" t="str">
        <f t="shared" si="544"/>
        <v>2372106068通所介護</v>
      </c>
      <c r="B34865" s="489">
        <v>2372106068</v>
      </c>
      <c r="C34865" s="489" t="s">
        <v>158</v>
      </c>
      <c r="D34865" s="489" t="s">
        <v>8786</v>
      </c>
    </row>
    <row r="34866" spans="1:4">
      <c r="A34866" s="489" t="str">
        <f t="shared" si="544"/>
        <v>2372106068通所型サービス（独自）</v>
      </c>
      <c r="B34866" s="489">
        <v>2372106068</v>
      </c>
      <c r="C34866" s="489" t="s">
        <v>2570</v>
      </c>
      <c r="D34866" s="489" t="s">
        <v>8786</v>
      </c>
    </row>
    <row r="34867" spans="1:4">
      <c r="A34867" s="489" t="str">
        <f t="shared" si="544"/>
        <v>2372106076居宅介護支援</v>
      </c>
      <c r="B34867" s="489">
        <v>2372106076</v>
      </c>
      <c r="C34867" s="489" t="s">
        <v>2519</v>
      </c>
      <c r="D34867" s="489" t="s">
        <v>8787</v>
      </c>
    </row>
    <row r="34868" spans="1:4">
      <c r="A34868" s="489" t="str">
        <f t="shared" si="544"/>
        <v>2372106084居宅介護支援</v>
      </c>
      <c r="B34868" s="489">
        <v>2372106084</v>
      </c>
      <c r="C34868" s="489" t="s">
        <v>2519</v>
      </c>
      <c r="D34868" s="489" t="s">
        <v>8788</v>
      </c>
    </row>
    <row r="34869" spans="1:4">
      <c r="A34869" s="489" t="str">
        <f t="shared" si="544"/>
        <v>2372106092訪問介護</v>
      </c>
      <c r="B34869" s="489">
        <v>2372106092</v>
      </c>
      <c r="C34869" s="489" t="s">
        <v>140</v>
      </c>
      <c r="D34869" s="489" t="s">
        <v>8789</v>
      </c>
    </row>
    <row r="34870" spans="1:4">
      <c r="A34870" s="489" t="str">
        <f t="shared" si="544"/>
        <v>2372106092訪問介護</v>
      </c>
      <c r="B34870" s="489">
        <v>2372106092</v>
      </c>
      <c r="C34870" s="489" t="s">
        <v>140</v>
      </c>
      <c r="D34870" s="489" t="s">
        <v>8789</v>
      </c>
    </row>
    <row r="34871" spans="1:4">
      <c r="A34871" s="489" t="str">
        <f t="shared" si="544"/>
        <v>2372106092訪問型サービス（独自）</v>
      </c>
      <c r="B34871" s="489">
        <v>2372106092</v>
      </c>
      <c r="C34871" s="489" t="s">
        <v>2571</v>
      </c>
      <c r="D34871" s="489" t="s">
        <v>8789</v>
      </c>
    </row>
    <row r="34872" spans="1:4">
      <c r="A34872" s="489" t="str">
        <f t="shared" si="544"/>
        <v>2372106100訪問介護</v>
      </c>
      <c r="B34872" s="489">
        <v>2372106100</v>
      </c>
      <c r="C34872" s="489" t="s">
        <v>140</v>
      </c>
      <c r="D34872" s="489" t="s">
        <v>8790</v>
      </c>
    </row>
    <row r="34873" spans="1:4">
      <c r="A34873" s="489" t="str">
        <f t="shared" si="544"/>
        <v>2372106100訪問介護</v>
      </c>
      <c r="B34873" s="489">
        <v>2372106100</v>
      </c>
      <c r="C34873" s="489" t="s">
        <v>140</v>
      </c>
      <c r="D34873" s="489" t="s">
        <v>8790</v>
      </c>
    </row>
    <row r="34874" spans="1:4">
      <c r="A34874" s="489" t="str">
        <f t="shared" si="544"/>
        <v>2372106100訪問型サービス（独自）</v>
      </c>
      <c r="B34874" s="489">
        <v>2372106100</v>
      </c>
      <c r="C34874" s="489" t="s">
        <v>2571</v>
      </c>
      <c r="D34874" s="489" t="s">
        <v>8790</v>
      </c>
    </row>
    <row r="34875" spans="1:4">
      <c r="A34875" s="489" t="str">
        <f t="shared" si="544"/>
        <v>2372106118訪問介護</v>
      </c>
      <c r="B34875" s="489">
        <v>2372106118</v>
      </c>
      <c r="C34875" s="489" t="s">
        <v>140</v>
      </c>
      <c r="D34875" s="489" t="s">
        <v>8791</v>
      </c>
    </row>
    <row r="34876" spans="1:4">
      <c r="A34876" s="489" t="str">
        <f t="shared" si="544"/>
        <v>2372106118訪問介護</v>
      </c>
      <c r="B34876" s="489">
        <v>2372106118</v>
      </c>
      <c r="C34876" s="489" t="s">
        <v>140</v>
      </c>
      <c r="D34876" s="489" t="s">
        <v>8791</v>
      </c>
    </row>
    <row r="34877" spans="1:4">
      <c r="A34877" s="489" t="str">
        <f t="shared" si="544"/>
        <v>2372106118訪問型サービス（独自）</v>
      </c>
      <c r="B34877" s="489">
        <v>2372106118</v>
      </c>
      <c r="C34877" s="489" t="s">
        <v>2571</v>
      </c>
      <c r="D34877" s="489" t="s">
        <v>8791</v>
      </c>
    </row>
    <row r="34878" spans="1:4">
      <c r="A34878" s="489" t="str">
        <f t="shared" si="544"/>
        <v>2372106126訪問介護</v>
      </c>
      <c r="B34878" s="489">
        <v>2372106126</v>
      </c>
      <c r="C34878" s="489" t="s">
        <v>140</v>
      </c>
      <c r="D34878" s="489" t="s">
        <v>8792</v>
      </c>
    </row>
    <row r="34879" spans="1:4">
      <c r="A34879" s="489" t="str">
        <f t="shared" si="544"/>
        <v>2372106126訪問介護</v>
      </c>
      <c r="B34879" s="489">
        <v>2372106126</v>
      </c>
      <c r="C34879" s="489" t="s">
        <v>140</v>
      </c>
      <c r="D34879" s="489" t="s">
        <v>8792</v>
      </c>
    </row>
    <row r="34880" spans="1:4">
      <c r="A34880" s="489" t="str">
        <f t="shared" si="544"/>
        <v>2372106126訪問型サービス（独自）</v>
      </c>
      <c r="B34880" s="489">
        <v>2372106126</v>
      </c>
      <c r="C34880" s="489" t="s">
        <v>2571</v>
      </c>
      <c r="D34880" s="489" t="s">
        <v>8792</v>
      </c>
    </row>
    <row r="34881" spans="1:4">
      <c r="A34881" s="489" t="str">
        <f t="shared" si="544"/>
        <v>2372106134訪問介護</v>
      </c>
      <c r="B34881" s="489">
        <v>2372106134</v>
      </c>
      <c r="C34881" s="489" t="s">
        <v>140</v>
      </c>
      <c r="D34881" s="489" t="s">
        <v>8793</v>
      </c>
    </row>
    <row r="34882" spans="1:4">
      <c r="A34882" s="489" t="str">
        <f t="shared" ref="A34882:A34945" si="545">B34882&amp;C34882</f>
        <v>2372106134訪問介護</v>
      </c>
      <c r="B34882" s="489">
        <v>2372106134</v>
      </c>
      <c r="C34882" s="489" t="s">
        <v>140</v>
      </c>
      <c r="D34882" s="489" t="s">
        <v>8793</v>
      </c>
    </row>
    <row r="34883" spans="1:4">
      <c r="A34883" s="489" t="str">
        <f t="shared" si="545"/>
        <v>2372106134訪問型サービス（独自）</v>
      </c>
      <c r="B34883" s="489">
        <v>2372106134</v>
      </c>
      <c r="C34883" s="489" t="s">
        <v>2571</v>
      </c>
      <c r="D34883" s="489" t="s">
        <v>8793</v>
      </c>
    </row>
    <row r="34884" spans="1:4">
      <c r="A34884" s="489" t="str">
        <f t="shared" si="545"/>
        <v>2372106142介護予防短期入所生活介護</v>
      </c>
      <c r="B34884" s="489">
        <v>2372106142</v>
      </c>
      <c r="C34884" s="489" t="s">
        <v>2093</v>
      </c>
      <c r="D34884" s="489" t="s">
        <v>8794</v>
      </c>
    </row>
    <row r="34885" spans="1:4">
      <c r="A34885" s="489" t="str">
        <f t="shared" si="545"/>
        <v>2372106142短期入所生活介護</v>
      </c>
      <c r="B34885" s="489">
        <v>2372106142</v>
      </c>
      <c r="C34885" s="489" t="s">
        <v>2092</v>
      </c>
      <c r="D34885" s="489" t="s">
        <v>8794</v>
      </c>
    </row>
    <row r="34886" spans="1:4">
      <c r="A34886" s="489" t="str">
        <f t="shared" si="545"/>
        <v>2372106159訪問介護</v>
      </c>
      <c r="B34886" s="489">
        <v>2372106159</v>
      </c>
      <c r="C34886" s="489" t="s">
        <v>140</v>
      </c>
      <c r="D34886" s="489" t="s">
        <v>8795</v>
      </c>
    </row>
    <row r="34887" spans="1:4">
      <c r="A34887" s="489" t="str">
        <f t="shared" si="545"/>
        <v>2372106159訪問介護</v>
      </c>
      <c r="B34887" s="489">
        <v>2372106159</v>
      </c>
      <c r="C34887" s="489" t="s">
        <v>140</v>
      </c>
      <c r="D34887" s="489" t="s">
        <v>8795</v>
      </c>
    </row>
    <row r="34888" spans="1:4">
      <c r="A34888" s="489" t="str">
        <f t="shared" si="545"/>
        <v>2372106159訪問型サービス（独自）</v>
      </c>
      <c r="B34888" s="489">
        <v>2372106159</v>
      </c>
      <c r="C34888" s="489" t="s">
        <v>2571</v>
      </c>
      <c r="D34888" s="489" t="s">
        <v>8795</v>
      </c>
    </row>
    <row r="34889" spans="1:4">
      <c r="A34889" s="489" t="str">
        <f t="shared" si="545"/>
        <v>2372106167訪問介護</v>
      </c>
      <c r="B34889" s="489">
        <v>2372106167</v>
      </c>
      <c r="C34889" s="489" t="s">
        <v>140</v>
      </c>
      <c r="D34889" s="489" t="s">
        <v>8796</v>
      </c>
    </row>
    <row r="34890" spans="1:4">
      <c r="A34890" s="489" t="str">
        <f t="shared" si="545"/>
        <v>2372106167訪問介護</v>
      </c>
      <c r="B34890" s="489">
        <v>2372106167</v>
      </c>
      <c r="C34890" s="489" t="s">
        <v>140</v>
      </c>
      <c r="D34890" s="489" t="s">
        <v>8796</v>
      </c>
    </row>
    <row r="34891" spans="1:4">
      <c r="A34891" s="489" t="str">
        <f t="shared" si="545"/>
        <v>2372106167訪問型サービス（独自）</v>
      </c>
      <c r="B34891" s="489">
        <v>2372106167</v>
      </c>
      <c r="C34891" s="489" t="s">
        <v>2571</v>
      </c>
      <c r="D34891" s="489" t="s">
        <v>8796</v>
      </c>
    </row>
    <row r="34892" spans="1:4">
      <c r="A34892" s="489" t="str">
        <f t="shared" si="545"/>
        <v>2372106175訪問介護</v>
      </c>
      <c r="B34892" s="489">
        <v>2372106175</v>
      </c>
      <c r="C34892" s="489" t="s">
        <v>140</v>
      </c>
      <c r="D34892" s="489" t="s">
        <v>8797</v>
      </c>
    </row>
    <row r="34893" spans="1:4">
      <c r="A34893" s="489" t="str">
        <f t="shared" si="545"/>
        <v>2372106175訪問介護</v>
      </c>
      <c r="B34893" s="489">
        <v>2372106175</v>
      </c>
      <c r="C34893" s="489" t="s">
        <v>140</v>
      </c>
      <c r="D34893" s="489" t="s">
        <v>8797</v>
      </c>
    </row>
    <row r="34894" spans="1:4">
      <c r="A34894" s="489" t="str">
        <f t="shared" si="545"/>
        <v>2372106175訪問型サービス（独自）</v>
      </c>
      <c r="B34894" s="489">
        <v>2372106175</v>
      </c>
      <c r="C34894" s="489" t="s">
        <v>2571</v>
      </c>
      <c r="D34894" s="489" t="s">
        <v>8797</v>
      </c>
    </row>
    <row r="34895" spans="1:4">
      <c r="A34895" s="489" t="str">
        <f t="shared" si="545"/>
        <v>2372106191訪問介護</v>
      </c>
      <c r="B34895" s="489">
        <v>2372106191</v>
      </c>
      <c r="C34895" s="489" t="s">
        <v>140</v>
      </c>
      <c r="D34895" s="489" t="s">
        <v>8798</v>
      </c>
    </row>
    <row r="34896" spans="1:4">
      <c r="A34896" s="489" t="str">
        <f t="shared" si="545"/>
        <v>2372106191訪問介護</v>
      </c>
      <c r="B34896" s="489">
        <v>2372106191</v>
      </c>
      <c r="C34896" s="489" t="s">
        <v>140</v>
      </c>
      <c r="D34896" s="489" t="s">
        <v>8798</v>
      </c>
    </row>
    <row r="34897" spans="1:4">
      <c r="A34897" s="489" t="str">
        <f t="shared" si="545"/>
        <v>2372106209介護予防支援</v>
      </c>
      <c r="B34897" s="489">
        <v>2372106209</v>
      </c>
      <c r="C34897" s="489" t="s">
        <v>2520</v>
      </c>
      <c r="D34897" s="489" t="s">
        <v>8799</v>
      </c>
    </row>
    <row r="34898" spans="1:4">
      <c r="A34898" s="489" t="str">
        <f t="shared" si="545"/>
        <v>2372106209居宅介護支援</v>
      </c>
      <c r="B34898" s="489">
        <v>2372106209</v>
      </c>
      <c r="C34898" s="489" t="s">
        <v>2519</v>
      </c>
      <c r="D34898" s="489" t="s">
        <v>8799</v>
      </c>
    </row>
    <row r="34899" spans="1:4">
      <c r="A34899" s="489" t="str">
        <f t="shared" si="545"/>
        <v>2372106217訪問介護</v>
      </c>
      <c r="B34899" s="489">
        <v>2372106217</v>
      </c>
      <c r="C34899" s="489" t="s">
        <v>140</v>
      </c>
      <c r="D34899" s="489" t="s">
        <v>8800</v>
      </c>
    </row>
    <row r="34900" spans="1:4">
      <c r="A34900" s="489" t="str">
        <f t="shared" si="545"/>
        <v>2372106217訪問介護</v>
      </c>
      <c r="B34900" s="489">
        <v>2372106217</v>
      </c>
      <c r="C34900" s="489" t="s">
        <v>140</v>
      </c>
      <c r="D34900" s="489" t="s">
        <v>8800</v>
      </c>
    </row>
    <row r="34901" spans="1:4">
      <c r="A34901" s="489" t="str">
        <f t="shared" si="545"/>
        <v>2372106225居宅介護支援</v>
      </c>
      <c r="B34901" s="489">
        <v>2372106225</v>
      </c>
      <c r="C34901" s="489" t="s">
        <v>2519</v>
      </c>
      <c r="D34901" s="489" t="s">
        <v>8801</v>
      </c>
    </row>
    <row r="34902" spans="1:4">
      <c r="A34902" s="489" t="str">
        <f t="shared" si="545"/>
        <v>2372106233居宅介護支援</v>
      </c>
      <c r="B34902" s="489">
        <v>2372106233</v>
      </c>
      <c r="C34902" s="489" t="s">
        <v>2519</v>
      </c>
      <c r="D34902" s="489" t="s">
        <v>8802</v>
      </c>
    </row>
    <row r="34903" spans="1:4">
      <c r="A34903" s="489" t="str">
        <f t="shared" si="545"/>
        <v>2372106241居宅介護支援</v>
      </c>
      <c r="B34903" s="489">
        <v>2372106241</v>
      </c>
      <c r="C34903" s="489" t="s">
        <v>2519</v>
      </c>
      <c r="D34903" s="489" t="s">
        <v>19460</v>
      </c>
    </row>
    <row r="34904" spans="1:4">
      <c r="A34904" s="489" t="str">
        <f t="shared" si="545"/>
        <v>2372200010居宅介護支援</v>
      </c>
      <c r="B34904" s="489">
        <v>2372200010</v>
      </c>
      <c r="C34904" s="489" t="s">
        <v>2519</v>
      </c>
      <c r="D34904" s="489" t="s">
        <v>8803</v>
      </c>
    </row>
    <row r="34905" spans="1:4">
      <c r="A34905" s="489" t="str">
        <f t="shared" si="545"/>
        <v>2372200044居宅介護支援</v>
      </c>
      <c r="B34905" s="489">
        <v>2372200044</v>
      </c>
      <c r="C34905" s="489" t="s">
        <v>2519</v>
      </c>
      <c r="D34905" s="489" t="s">
        <v>8804</v>
      </c>
    </row>
    <row r="34906" spans="1:4">
      <c r="A34906" s="489" t="str">
        <f t="shared" si="545"/>
        <v>2372200051居宅介護支援</v>
      </c>
      <c r="B34906" s="489">
        <v>2372200051</v>
      </c>
      <c r="C34906" s="489" t="s">
        <v>2519</v>
      </c>
      <c r="D34906" s="489" t="s">
        <v>8805</v>
      </c>
    </row>
    <row r="34907" spans="1:4">
      <c r="A34907" s="489" t="str">
        <f t="shared" si="545"/>
        <v>2372200077居宅介護支援</v>
      </c>
      <c r="B34907" s="489">
        <v>2372200077</v>
      </c>
      <c r="C34907" s="489" t="s">
        <v>2519</v>
      </c>
      <c r="D34907" s="489" t="s">
        <v>8806</v>
      </c>
    </row>
    <row r="34908" spans="1:4">
      <c r="A34908" s="489" t="str">
        <f t="shared" si="545"/>
        <v>2372200085居宅介護支援</v>
      </c>
      <c r="B34908" s="489">
        <v>2372200085</v>
      </c>
      <c r="C34908" s="489" t="s">
        <v>2519</v>
      </c>
      <c r="D34908" s="489" t="s">
        <v>8807</v>
      </c>
    </row>
    <row r="34909" spans="1:4">
      <c r="A34909" s="489" t="str">
        <f t="shared" si="545"/>
        <v>2372200093居宅介護支援</v>
      </c>
      <c r="B34909" s="489">
        <v>2372200093</v>
      </c>
      <c r="C34909" s="489" t="s">
        <v>2519</v>
      </c>
      <c r="D34909" s="489" t="s">
        <v>8808</v>
      </c>
    </row>
    <row r="34910" spans="1:4">
      <c r="A34910" s="489" t="str">
        <f t="shared" si="545"/>
        <v>2372200101介護予防通所リハビリテーション</v>
      </c>
      <c r="B34910" s="489">
        <v>2372200101</v>
      </c>
      <c r="C34910" s="489" t="s">
        <v>2512</v>
      </c>
      <c r="D34910" s="489" t="s">
        <v>19353</v>
      </c>
    </row>
    <row r="34911" spans="1:4">
      <c r="A34911" s="489" t="str">
        <f t="shared" si="545"/>
        <v>2372200101通所リハビリテーション</v>
      </c>
      <c r="B34911" s="489">
        <v>2372200101</v>
      </c>
      <c r="C34911" s="489" t="s">
        <v>2511</v>
      </c>
      <c r="D34911" s="489" t="s">
        <v>19353</v>
      </c>
    </row>
    <row r="34912" spans="1:4">
      <c r="A34912" s="489" t="str">
        <f t="shared" si="545"/>
        <v>2372200101通所リハビリテーション</v>
      </c>
      <c r="B34912" s="489">
        <v>2372200101</v>
      </c>
      <c r="C34912" s="489" t="s">
        <v>2511</v>
      </c>
      <c r="D34912" s="489" t="s">
        <v>19353</v>
      </c>
    </row>
    <row r="34913" spans="1:4">
      <c r="A34913" s="489" t="str">
        <f t="shared" si="545"/>
        <v>2372200119居宅介護支援</v>
      </c>
      <c r="B34913" s="489">
        <v>2372200119</v>
      </c>
      <c r="C34913" s="489" t="s">
        <v>2519</v>
      </c>
      <c r="D34913" s="489" t="s">
        <v>8809</v>
      </c>
    </row>
    <row r="34914" spans="1:4">
      <c r="A34914" s="489" t="str">
        <f t="shared" si="545"/>
        <v>2372200127訪問介護</v>
      </c>
      <c r="B34914" s="489">
        <v>2372200127</v>
      </c>
      <c r="C34914" s="489" t="s">
        <v>140</v>
      </c>
      <c r="D34914" s="489" t="s">
        <v>8810</v>
      </c>
    </row>
    <row r="34915" spans="1:4">
      <c r="A34915" s="489" t="str">
        <f t="shared" si="545"/>
        <v>2372200127訪問介護</v>
      </c>
      <c r="B34915" s="489">
        <v>2372200127</v>
      </c>
      <c r="C34915" s="489" t="s">
        <v>140</v>
      </c>
      <c r="D34915" s="489" t="s">
        <v>8810</v>
      </c>
    </row>
    <row r="34916" spans="1:4">
      <c r="A34916" s="489" t="str">
        <f t="shared" si="545"/>
        <v>2372200127訪問型サービス（独自）</v>
      </c>
      <c r="B34916" s="489">
        <v>2372200127</v>
      </c>
      <c r="C34916" s="489" t="s">
        <v>2571</v>
      </c>
      <c r="D34916" s="489" t="s">
        <v>8810</v>
      </c>
    </row>
    <row r="34917" spans="1:4">
      <c r="A34917" s="489" t="str">
        <f t="shared" si="545"/>
        <v>2372200143介護予防短期入所生活介護</v>
      </c>
      <c r="B34917" s="489">
        <v>2372200143</v>
      </c>
      <c r="C34917" s="489" t="s">
        <v>2093</v>
      </c>
      <c r="D34917" s="489" t="s">
        <v>8811</v>
      </c>
    </row>
    <row r="34918" spans="1:4">
      <c r="A34918" s="489" t="str">
        <f t="shared" si="545"/>
        <v>2372200143短期入所生活介護</v>
      </c>
      <c r="B34918" s="489">
        <v>2372200143</v>
      </c>
      <c r="C34918" s="489" t="s">
        <v>2092</v>
      </c>
      <c r="D34918" s="489" t="s">
        <v>8811</v>
      </c>
    </row>
    <row r="34919" spans="1:4">
      <c r="A34919" s="489" t="str">
        <f t="shared" si="545"/>
        <v>2372200150訪問介護</v>
      </c>
      <c r="B34919" s="489">
        <v>2372200150</v>
      </c>
      <c r="C34919" s="489" t="s">
        <v>140</v>
      </c>
      <c r="D34919" s="489" t="s">
        <v>8812</v>
      </c>
    </row>
    <row r="34920" spans="1:4">
      <c r="A34920" s="489" t="str">
        <f t="shared" si="545"/>
        <v>2372200150訪問介護</v>
      </c>
      <c r="B34920" s="489">
        <v>2372200150</v>
      </c>
      <c r="C34920" s="489" t="s">
        <v>140</v>
      </c>
      <c r="D34920" s="489" t="s">
        <v>8812</v>
      </c>
    </row>
    <row r="34921" spans="1:4">
      <c r="A34921" s="489" t="str">
        <f t="shared" si="545"/>
        <v>2372200150訪問介護</v>
      </c>
      <c r="B34921" s="489">
        <v>2372200150</v>
      </c>
      <c r="C34921" s="489" t="s">
        <v>140</v>
      </c>
      <c r="D34921" s="489" t="s">
        <v>8812</v>
      </c>
    </row>
    <row r="34922" spans="1:4">
      <c r="A34922" s="489" t="str">
        <f t="shared" si="545"/>
        <v>2372200150訪問型サービス（独自）</v>
      </c>
      <c r="B34922" s="489">
        <v>2372200150</v>
      </c>
      <c r="C34922" s="489" t="s">
        <v>2571</v>
      </c>
      <c r="D34922" s="489" t="s">
        <v>8812</v>
      </c>
    </row>
    <row r="34923" spans="1:4">
      <c r="A34923" s="489" t="str">
        <f t="shared" si="545"/>
        <v>2372200150訪問型サービス（独自／定率）</v>
      </c>
      <c r="B34923" s="489">
        <v>2372200150</v>
      </c>
      <c r="C34923" s="489" t="s">
        <v>2568</v>
      </c>
      <c r="D34923" s="489" t="s">
        <v>8812</v>
      </c>
    </row>
    <row r="34924" spans="1:4">
      <c r="A34924" s="489" t="str">
        <f t="shared" si="545"/>
        <v>2372200192居宅介護支援</v>
      </c>
      <c r="B34924" s="489">
        <v>2372200192</v>
      </c>
      <c r="C34924" s="489" t="s">
        <v>2519</v>
      </c>
      <c r="D34924" s="489" t="s">
        <v>8813</v>
      </c>
    </row>
    <row r="34925" spans="1:4">
      <c r="A34925" s="489" t="str">
        <f t="shared" si="545"/>
        <v>2372200200居宅介護支援</v>
      </c>
      <c r="B34925" s="489">
        <v>2372200200</v>
      </c>
      <c r="C34925" s="489" t="s">
        <v>2519</v>
      </c>
      <c r="D34925" s="489" t="s">
        <v>8814</v>
      </c>
    </row>
    <row r="34926" spans="1:4">
      <c r="A34926" s="489" t="str">
        <f t="shared" si="545"/>
        <v>2372200218介護予防短期入所生活介護</v>
      </c>
      <c r="B34926" s="489">
        <v>2372200218</v>
      </c>
      <c r="C34926" s="489" t="s">
        <v>2093</v>
      </c>
      <c r="D34926" s="489" t="s">
        <v>8815</v>
      </c>
    </row>
    <row r="34927" spans="1:4">
      <c r="A34927" s="489" t="str">
        <f t="shared" si="545"/>
        <v>2372200218介護老人福祉施設</v>
      </c>
      <c r="B34927" s="489">
        <v>2372200218</v>
      </c>
      <c r="C34927" s="489" t="s">
        <v>1921</v>
      </c>
      <c r="D34927" s="489" t="s">
        <v>8815</v>
      </c>
    </row>
    <row r="34928" spans="1:4">
      <c r="A34928" s="489" t="str">
        <f t="shared" si="545"/>
        <v>2372200218短期入所生活介護</v>
      </c>
      <c r="B34928" s="489">
        <v>2372200218</v>
      </c>
      <c r="C34928" s="489" t="s">
        <v>2092</v>
      </c>
      <c r="D34928" s="489" t="s">
        <v>8815</v>
      </c>
    </row>
    <row r="34929" spans="1:4">
      <c r="A34929" s="489" t="str">
        <f t="shared" si="545"/>
        <v>2372200218短期入所生活介護</v>
      </c>
      <c r="B34929" s="489">
        <v>2372200218</v>
      </c>
      <c r="C34929" s="489" t="s">
        <v>2092</v>
      </c>
      <c r="D34929" s="489" t="s">
        <v>8815</v>
      </c>
    </row>
    <row r="34930" spans="1:4">
      <c r="A34930" s="489" t="str">
        <f t="shared" si="545"/>
        <v>2372200226介護老人福祉施設</v>
      </c>
      <c r="B34930" s="489">
        <v>2372200226</v>
      </c>
      <c r="C34930" s="489" t="s">
        <v>1921</v>
      </c>
      <c r="D34930" s="489" t="s">
        <v>8816</v>
      </c>
    </row>
    <row r="34931" spans="1:4">
      <c r="A34931" s="489" t="str">
        <f t="shared" si="545"/>
        <v>2372200234介護老人福祉施設</v>
      </c>
      <c r="B34931" s="489">
        <v>2372200234</v>
      </c>
      <c r="C34931" s="489" t="s">
        <v>1921</v>
      </c>
      <c r="D34931" s="489" t="s">
        <v>8817</v>
      </c>
    </row>
    <row r="34932" spans="1:4">
      <c r="A34932" s="489" t="str">
        <f t="shared" si="545"/>
        <v>2372200234介護老人福祉施設</v>
      </c>
      <c r="B34932" s="489">
        <v>2372200234</v>
      </c>
      <c r="C34932" s="489" t="s">
        <v>1921</v>
      </c>
      <c r="D34932" s="489" t="s">
        <v>8817</v>
      </c>
    </row>
    <row r="34933" spans="1:4">
      <c r="A34933" s="489" t="str">
        <f t="shared" si="545"/>
        <v>2372200242通所介護</v>
      </c>
      <c r="B34933" s="489">
        <v>2372200242</v>
      </c>
      <c r="C34933" s="489" t="s">
        <v>158</v>
      </c>
      <c r="D34933" s="489" t="s">
        <v>8818</v>
      </c>
    </row>
    <row r="34934" spans="1:4">
      <c r="A34934" s="489" t="str">
        <f t="shared" si="545"/>
        <v>2372200242通所介護</v>
      </c>
      <c r="B34934" s="489">
        <v>2372200242</v>
      </c>
      <c r="C34934" s="489" t="s">
        <v>158</v>
      </c>
      <c r="D34934" s="489" t="s">
        <v>8818</v>
      </c>
    </row>
    <row r="34935" spans="1:4">
      <c r="A34935" s="489" t="str">
        <f t="shared" si="545"/>
        <v>2372200242通所型サービス（独自）</v>
      </c>
      <c r="B34935" s="489">
        <v>2372200242</v>
      </c>
      <c r="C34935" s="489" t="s">
        <v>2570</v>
      </c>
      <c r="D34935" s="489" t="s">
        <v>8818</v>
      </c>
    </row>
    <row r="34936" spans="1:4">
      <c r="A34936" s="489" t="str">
        <f t="shared" si="545"/>
        <v>2372200259介護予防短期入所生活介護</v>
      </c>
      <c r="B34936" s="489">
        <v>2372200259</v>
      </c>
      <c r="C34936" s="489" t="s">
        <v>2093</v>
      </c>
      <c r="D34936" s="489" t="s">
        <v>8819</v>
      </c>
    </row>
    <row r="34937" spans="1:4">
      <c r="A34937" s="489" t="str">
        <f t="shared" si="545"/>
        <v>2372200259短期入所生活介護</v>
      </c>
      <c r="B34937" s="489">
        <v>2372200259</v>
      </c>
      <c r="C34937" s="489" t="s">
        <v>2092</v>
      </c>
      <c r="D34937" s="489" t="s">
        <v>8819</v>
      </c>
    </row>
    <row r="34938" spans="1:4">
      <c r="A34938" s="489" t="str">
        <f t="shared" si="545"/>
        <v>2372200259短期入所生活介護</v>
      </c>
      <c r="B34938" s="489">
        <v>2372200259</v>
      </c>
      <c r="C34938" s="489" t="s">
        <v>2092</v>
      </c>
      <c r="D34938" s="489" t="s">
        <v>8819</v>
      </c>
    </row>
    <row r="34939" spans="1:4">
      <c r="A34939" s="489" t="str">
        <f t="shared" si="545"/>
        <v>2372200267居宅介護支援</v>
      </c>
      <c r="B34939" s="489">
        <v>2372200267</v>
      </c>
      <c r="C34939" s="489" t="s">
        <v>2519</v>
      </c>
      <c r="D34939" s="489" t="s">
        <v>8820</v>
      </c>
    </row>
    <row r="34940" spans="1:4">
      <c r="A34940" s="489" t="str">
        <f t="shared" si="545"/>
        <v>2372200291居宅介護支援</v>
      </c>
      <c r="B34940" s="489">
        <v>2372200291</v>
      </c>
      <c r="C34940" s="489" t="s">
        <v>2519</v>
      </c>
      <c r="D34940" s="489" t="s">
        <v>8821</v>
      </c>
    </row>
    <row r="34941" spans="1:4">
      <c r="A34941" s="489" t="str">
        <f t="shared" si="545"/>
        <v>2372200291通所介護</v>
      </c>
      <c r="B34941" s="489">
        <v>2372200291</v>
      </c>
      <c r="C34941" s="489" t="s">
        <v>158</v>
      </c>
      <c r="D34941" s="489" t="s">
        <v>8821</v>
      </c>
    </row>
    <row r="34942" spans="1:4">
      <c r="A34942" s="489" t="str">
        <f t="shared" si="545"/>
        <v>2372200291通所型サービス（独自）</v>
      </c>
      <c r="B34942" s="489">
        <v>2372200291</v>
      </c>
      <c r="C34942" s="489" t="s">
        <v>2570</v>
      </c>
      <c r="D34942" s="489" t="s">
        <v>8821</v>
      </c>
    </row>
    <row r="34943" spans="1:4">
      <c r="A34943" s="489" t="str">
        <f t="shared" si="545"/>
        <v>2372200291訪問介護</v>
      </c>
      <c r="B34943" s="489">
        <v>2372200291</v>
      </c>
      <c r="C34943" s="489" t="s">
        <v>140</v>
      </c>
      <c r="D34943" s="489" t="s">
        <v>8821</v>
      </c>
    </row>
    <row r="34944" spans="1:4">
      <c r="A34944" s="489" t="str">
        <f t="shared" si="545"/>
        <v>2372200291訪問介護</v>
      </c>
      <c r="B34944" s="489">
        <v>2372200291</v>
      </c>
      <c r="C34944" s="489" t="s">
        <v>140</v>
      </c>
      <c r="D34944" s="489" t="s">
        <v>8821</v>
      </c>
    </row>
    <row r="34945" spans="1:4">
      <c r="A34945" s="489" t="str">
        <f t="shared" si="545"/>
        <v>2372200317訪問介護</v>
      </c>
      <c r="B34945" s="489">
        <v>2372200317</v>
      </c>
      <c r="C34945" s="489" t="s">
        <v>140</v>
      </c>
      <c r="D34945" s="489" t="s">
        <v>8822</v>
      </c>
    </row>
    <row r="34946" spans="1:4">
      <c r="A34946" s="489" t="str">
        <f t="shared" ref="A34946:A35009" si="546">B34946&amp;C34946</f>
        <v>2372200317訪問介護</v>
      </c>
      <c r="B34946" s="489">
        <v>2372200317</v>
      </c>
      <c r="C34946" s="489" t="s">
        <v>140</v>
      </c>
      <c r="D34946" s="489" t="s">
        <v>8822</v>
      </c>
    </row>
    <row r="34947" spans="1:4">
      <c r="A34947" s="489" t="str">
        <f t="shared" si="546"/>
        <v>2372200317訪問型サービス（独自）</v>
      </c>
      <c r="B34947" s="489">
        <v>2372200317</v>
      </c>
      <c r="C34947" s="489" t="s">
        <v>2571</v>
      </c>
      <c r="D34947" s="489" t="s">
        <v>8822</v>
      </c>
    </row>
    <row r="34948" spans="1:4">
      <c r="A34948" s="489" t="str">
        <f t="shared" si="546"/>
        <v>2372200325居宅介護支援</v>
      </c>
      <c r="B34948" s="489">
        <v>2372200325</v>
      </c>
      <c r="C34948" s="489" t="s">
        <v>2519</v>
      </c>
      <c r="D34948" s="489" t="s">
        <v>8823</v>
      </c>
    </row>
    <row r="34949" spans="1:4">
      <c r="A34949" s="489" t="str">
        <f t="shared" si="546"/>
        <v>2372200358居宅介護支援</v>
      </c>
      <c r="B34949" s="489">
        <v>2372200358</v>
      </c>
      <c r="C34949" s="489" t="s">
        <v>2519</v>
      </c>
      <c r="D34949" s="489" t="s">
        <v>8824</v>
      </c>
    </row>
    <row r="34950" spans="1:4">
      <c r="A34950" s="489" t="str">
        <f t="shared" si="546"/>
        <v>2372200366通所介護</v>
      </c>
      <c r="B34950" s="489">
        <v>2372200366</v>
      </c>
      <c r="C34950" s="489" t="s">
        <v>158</v>
      </c>
      <c r="D34950" s="489" t="s">
        <v>8825</v>
      </c>
    </row>
    <row r="34951" spans="1:4">
      <c r="A34951" s="489" t="str">
        <f t="shared" si="546"/>
        <v>2372200366通所型サービス（独自）</v>
      </c>
      <c r="B34951" s="489">
        <v>2372200366</v>
      </c>
      <c r="C34951" s="489" t="s">
        <v>2570</v>
      </c>
      <c r="D34951" s="489" t="s">
        <v>8825</v>
      </c>
    </row>
    <row r="34952" spans="1:4">
      <c r="A34952" s="489" t="str">
        <f t="shared" si="546"/>
        <v>2372200374訪問介護</v>
      </c>
      <c r="B34952" s="489">
        <v>2372200374</v>
      </c>
      <c r="C34952" s="489" t="s">
        <v>140</v>
      </c>
      <c r="D34952" s="489" t="s">
        <v>8826</v>
      </c>
    </row>
    <row r="34953" spans="1:4">
      <c r="A34953" s="489" t="str">
        <f t="shared" si="546"/>
        <v>2372200374訪問介護</v>
      </c>
      <c r="B34953" s="489">
        <v>2372200374</v>
      </c>
      <c r="C34953" s="489" t="s">
        <v>140</v>
      </c>
      <c r="D34953" s="489" t="s">
        <v>8826</v>
      </c>
    </row>
    <row r="34954" spans="1:4">
      <c r="A34954" s="489" t="str">
        <f t="shared" si="546"/>
        <v>2372200374訪問型サービス（独自）</v>
      </c>
      <c r="B34954" s="489">
        <v>2372200374</v>
      </c>
      <c r="C34954" s="489" t="s">
        <v>2571</v>
      </c>
      <c r="D34954" s="489" t="s">
        <v>8826</v>
      </c>
    </row>
    <row r="34955" spans="1:4">
      <c r="A34955" s="489" t="str">
        <f t="shared" si="546"/>
        <v>2372200382通所介護</v>
      </c>
      <c r="B34955" s="489">
        <v>2372200382</v>
      </c>
      <c r="C34955" s="489" t="s">
        <v>158</v>
      </c>
      <c r="D34955" s="489" t="s">
        <v>8827</v>
      </c>
    </row>
    <row r="34956" spans="1:4">
      <c r="A34956" s="489" t="str">
        <f t="shared" si="546"/>
        <v>2372200382通所型サービス（独自）</v>
      </c>
      <c r="B34956" s="489">
        <v>2372200382</v>
      </c>
      <c r="C34956" s="489" t="s">
        <v>2570</v>
      </c>
      <c r="D34956" s="489" t="s">
        <v>8827</v>
      </c>
    </row>
    <row r="34957" spans="1:4">
      <c r="A34957" s="489" t="str">
        <f t="shared" si="546"/>
        <v>2372200390訪問介護</v>
      </c>
      <c r="B34957" s="489">
        <v>2372200390</v>
      </c>
      <c r="C34957" s="489" t="s">
        <v>140</v>
      </c>
      <c r="D34957" s="489" t="s">
        <v>8828</v>
      </c>
    </row>
    <row r="34958" spans="1:4">
      <c r="A34958" s="489" t="str">
        <f t="shared" si="546"/>
        <v>2372200390訪問介護</v>
      </c>
      <c r="B34958" s="489">
        <v>2372200390</v>
      </c>
      <c r="C34958" s="489" t="s">
        <v>140</v>
      </c>
      <c r="D34958" s="489" t="s">
        <v>8828</v>
      </c>
    </row>
    <row r="34959" spans="1:4">
      <c r="A34959" s="489" t="str">
        <f t="shared" si="546"/>
        <v>2372200390訪問型サービス（独自）</v>
      </c>
      <c r="B34959" s="489">
        <v>2372200390</v>
      </c>
      <c r="C34959" s="489" t="s">
        <v>2571</v>
      </c>
      <c r="D34959" s="489" t="s">
        <v>8828</v>
      </c>
    </row>
    <row r="34960" spans="1:4">
      <c r="A34960" s="489" t="str">
        <f t="shared" si="546"/>
        <v>2372200390訪問型サービス（独自／定率）</v>
      </c>
      <c r="B34960" s="489">
        <v>2372200390</v>
      </c>
      <c r="C34960" s="489" t="s">
        <v>2568</v>
      </c>
      <c r="D34960" s="489" t="s">
        <v>8828</v>
      </c>
    </row>
    <row r="34961" spans="1:4">
      <c r="A34961" s="489" t="str">
        <f t="shared" si="546"/>
        <v>2372200440居宅介護支援</v>
      </c>
      <c r="B34961" s="489">
        <v>2372200440</v>
      </c>
      <c r="C34961" s="489" t="s">
        <v>2519</v>
      </c>
      <c r="D34961" s="489" t="s">
        <v>8829</v>
      </c>
    </row>
    <row r="34962" spans="1:4">
      <c r="A34962" s="489" t="str">
        <f t="shared" si="546"/>
        <v>2372200465介護予防訪問入浴介護</v>
      </c>
      <c r="B34962" s="489">
        <v>2372200465</v>
      </c>
      <c r="C34962" s="489" t="s">
        <v>2510</v>
      </c>
      <c r="D34962" s="489" t="s">
        <v>8830</v>
      </c>
    </row>
    <row r="34963" spans="1:4">
      <c r="A34963" s="489" t="str">
        <f t="shared" si="546"/>
        <v>2372200465訪問入浴介護</v>
      </c>
      <c r="B34963" s="489">
        <v>2372200465</v>
      </c>
      <c r="C34963" s="489" t="s">
        <v>2509</v>
      </c>
      <c r="D34963" s="489" t="s">
        <v>8830</v>
      </c>
    </row>
    <row r="34964" spans="1:4">
      <c r="A34964" s="489" t="str">
        <f t="shared" si="546"/>
        <v>2372200473通所介護</v>
      </c>
      <c r="B34964" s="489">
        <v>2372200473</v>
      </c>
      <c r="C34964" s="489" t="s">
        <v>158</v>
      </c>
      <c r="D34964" s="489" t="s">
        <v>8831</v>
      </c>
    </row>
    <row r="34965" spans="1:4">
      <c r="A34965" s="489" t="str">
        <f t="shared" si="546"/>
        <v>2372200473通所型サービス（独自）</v>
      </c>
      <c r="B34965" s="489">
        <v>2372200473</v>
      </c>
      <c r="C34965" s="489" t="s">
        <v>2570</v>
      </c>
      <c r="D34965" s="489" t="s">
        <v>8831</v>
      </c>
    </row>
    <row r="34966" spans="1:4">
      <c r="A34966" s="489" t="str">
        <f t="shared" si="546"/>
        <v>2372200481通所介護</v>
      </c>
      <c r="B34966" s="489">
        <v>2372200481</v>
      </c>
      <c r="C34966" s="489" t="s">
        <v>158</v>
      </c>
      <c r="D34966" s="489" t="s">
        <v>8832</v>
      </c>
    </row>
    <row r="34967" spans="1:4">
      <c r="A34967" s="489" t="str">
        <f t="shared" si="546"/>
        <v>2372200481通所型サービス（独自）</v>
      </c>
      <c r="B34967" s="489">
        <v>2372200481</v>
      </c>
      <c r="C34967" s="489" t="s">
        <v>2570</v>
      </c>
      <c r="D34967" s="489" t="s">
        <v>8832</v>
      </c>
    </row>
    <row r="34968" spans="1:4">
      <c r="A34968" s="489" t="str">
        <f t="shared" si="546"/>
        <v>2372200499通所介護</v>
      </c>
      <c r="B34968" s="489">
        <v>2372200499</v>
      </c>
      <c r="C34968" s="489" t="s">
        <v>158</v>
      </c>
      <c r="D34968" s="489" t="s">
        <v>8833</v>
      </c>
    </row>
    <row r="34969" spans="1:4">
      <c r="A34969" s="489" t="str">
        <f t="shared" si="546"/>
        <v>2372200499通所型サービス（独自）</v>
      </c>
      <c r="B34969" s="489">
        <v>2372200499</v>
      </c>
      <c r="C34969" s="489" t="s">
        <v>2570</v>
      </c>
      <c r="D34969" s="489" t="s">
        <v>8833</v>
      </c>
    </row>
    <row r="34970" spans="1:4">
      <c r="A34970" s="489" t="str">
        <f t="shared" si="546"/>
        <v>2372200531訪問介護</v>
      </c>
      <c r="B34970" s="489">
        <v>2372200531</v>
      </c>
      <c r="C34970" s="489" t="s">
        <v>140</v>
      </c>
      <c r="D34970" s="489" t="s">
        <v>8834</v>
      </c>
    </row>
    <row r="34971" spans="1:4">
      <c r="A34971" s="489" t="str">
        <f t="shared" si="546"/>
        <v>2372200531訪問介護</v>
      </c>
      <c r="B34971" s="489">
        <v>2372200531</v>
      </c>
      <c r="C34971" s="489" t="s">
        <v>140</v>
      </c>
      <c r="D34971" s="489" t="s">
        <v>8834</v>
      </c>
    </row>
    <row r="34972" spans="1:4">
      <c r="A34972" s="489" t="str">
        <f t="shared" si="546"/>
        <v>2372200531訪問型サービス（独自）</v>
      </c>
      <c r="B34972" s="489">
        <v>2372200531</v>
      </c>
      <c r="C34972" s="489" t="s">
        <v>2571</v>
      </c>
      <c r="D34972" s="489" t="s">
        <v>8834</v>
      </c>
    </row>
    <row r="34973" spans="1:4">
      <c r="A34973" s="489" t="str">
        <f t="shared" si="546"/>
        <v>2372200663居宅介護支援</v>
      </c>
      <c r="B34973" s="489">
        <v>2372200663</v>
      </c>
      <c r="C34973" s="489" t="s">
        <v>2519</v>
      </c>
      <c r="D34973" s="489" t="s">
        <v>8835</v>
      </c>
    </row>
    <row r="34974" spans="1:4">
      <c r="A34974" s="489" t="str">
        <f t="shared" si="546"/>
        <v>2372200671介護予防訪問入浴介護</v>
      </c>
      <c r="B34974" s="489">
        <v>2372200671</v>
      </c>
      <c r="C34974" s="489" t="s">
        <v>2510</v>
      </c>
      <c r="D34974" s="489" t="s">
        <v>8821</v>
      </c>
    </row>
    <row r="34975" spans="1:4">
      <c r="A34975" s="489" t="str">
        <f t="shared" si="546"/>
        <v>2372200671訪問入浴介護</v>
      </c>
      <c r="B34975" s="489">
        <v>2372200671</v>
      </c>
      <c r="C34975" s="489" t="s">
        <v>2509</v>
      </c>
      <c r="D34975" s="489" t="s">
        <v>8821</v>
      </c>
    </row>
    <row r="34976" spans="1:4">
      <c r="A34976" s="489" t="str">
        <f t="shared" si="546"/>
        <v>2372200697訪問介護</v>
      </c>
      <c r="B34976" s="489">
        <v>2372200697</v>
      </c>
      <c r="C34976" s="489" t="s">
        <v>140</v>
      </c>
      <c r="D34976" s="489" t="s">
        <v>8836</v>
      </c>
    </row>
    <row r="34977" spans="1:4">
      <c r="A34977" s="489" t="str">
        <f t="shared" si="546"/>
        <v>2372200697訪問介護</v>
      </c>
      <c r="B34977" s="489">
        <v>2372200697</v>
      </c>
      <c r="C34977" s="489" t="s">
        <v>140</v>
      </c>
      <c r="D34977" s="489" t="s">
        <v>8836</v>
      </c>
    </row>
    <row r="34978" spans="1:4">
      <c r="A34978" s="489" t="str">
        <f t="shared" si="546"/>
        <v>2372200697訪問介護</v>
      </c>
      <c r="B34978" s="489">
        <v>2372200697</v>
      </c>
      <c r="C34978" s="489" t="s">
        <v>140</v>
      </c>
      <c r="D34978" s="489" t="s">
        <v>8836</v>
      </c>
    </row>
    <row r="34979" spans="1:4">
      <c r="A34979" s="489" t="str">
        <f t="shared" si="546"/>
        <v>2372200697訪問型サービス（独自）</v>
      </c>
      <c r="B34979" s="489">
        <v>2372200697</v>
      </c>
      <c r="C34979" s="489" t="s">
        <v>2571</v>
      </c>
      <c r="D34979" s="489" t="s">
        <v>8836</v>
      </c>
    </row>
    <row r="34980" spans="1:4">
      <c r="A34980" s="489" t="str">
        <f t="shared" si="546"/>
        <v>2372200739地域密着型通所介護</v>
      </c>
      <c r="B34980" s="489">
        <v>2372200739</v>
      </c>
      <c r="C34980" s="489" t="s">
        <v>161</v>
      </c>
      <c r="D34980" s="489" t="s">
        <v>8837</v>
      </c>
    </row>
    <row r="34981" spans="1:4">
      <c r="A34981" s="489" t="str">
        <f t="shared" si="546"/>
        <v>2372200739通所型サービス（独自）</v>
      </c>
      <c r="B34981" s="489">
        <v>2372200739</v>
      </c>
      <c r="C34981" s="489" t="s">
        <v>2570</v>
      </c>
      <c r="D34981" s="489" t="s">
        <v>8837</v>
      </c>
    </row>
    <row r="34982" spans="1:4">
      <c r="A34982" s="489" t="str">
        <f t="shared" si="546"/>
        <v>2372200754介護老人福祉施設</v>
      </c>
      <c r="B34982" s="489">
        <v>2372200754</v>
      </c>
      <c r="C34982" s="489" t="s">
        <v>1921</v>
      </c>
      <c r="D34982" s="489" t="s">
        <v>8838</v>
      </c>
    </row>
    <row r="34983" spans="1:4">
      <c r="A34983" s="489" t="str">
        <f t="shared" si="546"/>
        <v>2372200754介護老人福祉施設</v>
      </c>
      <c r="B34983" s="489">
        <v>2372200754</v>
      </c>
      <c r="C34983" s="489" t="s">
        <v>1921</v>
      </c>
      <c r="D34983" s="489" t="s">
        <v>8838</v>
      </c>
    </row>
    <row r="34984" spans="1:4">
      <c r="A34984" s="489" t="str">
        <f t="shared" si="546"/>
        <v>2372200762介護予防短期入所生活介護</v>
      </c>
      <c r="B34984" s="489">
        <v>2372200762</v>
      </c>
      <c r="C34984" s="489" t="s">
        <v>2093</v>
      </c>
      <c r="D34984" s="489" t="s">
        <v>8839</v>
      </c>
    </row>
    <row r="34985" spans="1:4">
      <c r="A34985" s="489" t="str">
        <f t="shared" si="546"/>
        <v>2372200762短期入所生活介護</v>
      </c>
      <c r="B34985" s="489">
        <v>2372200762</v>
      </c>
      <c r="C34985" s="489" t="s">
        <v>2092</v>
      </c>
      <c r="D34985" s="489" t="s">
        <v>8839</v>
      </c>
    </row>
    <row r="34986" spans="1:4">
      <c r="A34986" s="489" t="str">
        <f t="shared" si="546"/>
        <v>2372200770通所介護</v>
      </c>
      <c r="B34986" s="489">
        <v>2372200770</v>
      </c>
      <c r="C34986" s="489" t="s">
        <v>158</v>
      </c>
      <c r="D34986" s="489" t="s">
        <v>8840</v>
      </c>
    </row>
    <row r="34987" spans="1:4">
      <c r="A34987" s="489" t="str">
        <f t="shared" si="546"/>
        <v>2372200770通所型サービス（独自）</v>
      </c>
      <c r="B34987" s="489">
        <v>2372200770</v>
      </c>
      <c r="C34987" s="489" t="s">
        <v>2570</v>
      </c>
      <c r="D34987" s="489" t="s">
        <v>8840</v>
      </c>
    </row>
    <row r="34988" spans="1:4">
      <c r="A34988" s="489" t="str">
        <f t="shared" si="546"/>
        <v>2372200788居宅介護支援</v>
      </c>
      <c r="B34988" s="489">
        <v>2372200788</v>
      </c>
      <c r="C34988" s="489" t="s">
        <v>2519</v>
      </c>
      <c r="D34988" s="489" t="s">
        <v>8841</v>
      </c>
    </row>
    <row r="34989" spans="1:4">
      <c r="A34989" s="489" t="str">
        <f t="shared" si="546"/>
        <v>2372200846介護予防訪問入浴介護</v>
      </c>
      <c r="B34989" s="489">
        <v>2372200846</v>
      </c>
      <c r="C34989" s="489" t="s">
        <v>2510</v>
      </c>
      <c r="D34989" s="489" t="s">
        <v>8842</v>
      </c>
    </row>
    <row r="34990" spans="1:4">
      <c r="A34990" s="489" t="str">
        <f t="shared" si="546"/>
        <v>2372200846訪問介護</v>
      </c>
      <c r="B34990" s="489">
        <v>2372200846</v>
      </c>
      <c r="C34990" s="489" t="s">
        <v>140</v>
      </c>
      <c r="D34990" s="489" t="s">
        <v>8842</v>
      </c>
    </row>
    <row r="34991" spans="1:4">
      <c r="A34991" s="489" t="str">
        <f t="shared" si="546"/>
        <v>2372200846訪問介護</v>
      </c>
      <c r="B34991" s="489">
        <v>2372200846</v>
      </c>
      <c r="C34991" s="489" t="s">
        <v>140</v>
      </c>
      <c r="D34991" s="489" t="s">
        <v>8842</v>
      </c>
    </row>
    <row r="34992" spans="1:4">
      <c r="A34992" s="489" t="str">
        <f t="shared" si="546"/>
        <v>2372200846訪問型サービス（独自）</v>
      </c>
      <c r="B34992" s="489">
        <v>2372200846</v>
      </c>
      <c r="C34992" s="489" t="s">
        <v>2571</v>
      </c>
      <c r="D34992" s="489" t="s">
        <v>8842</v>
      </c>
    </row>
    <row r="34993" spans="1:4">
      <c r="A34993" s="489" t="str">
        <f t="shared" si="546"/>
        <v>2372200846訪問入浴介護</v>
      </c>
      <c r="B34993" s="489">
        <v>2372200846</v>
      </c>
      <c r="C34993" s="489" t="s">
        <v>2509</v>
      </c>
      <c r="D34993" s="489" t="s">
        <v>8842</v>
      </c>
    </row>
    <row r="34994" spans="1:4">
      <c r="A34994" s="489" t="str">
        <f t="shared" si="546"/>
        <v>2372200861通所介護</v>
      </c>
      <c r="B34994" s="489">
        <v>2372200861</v>
      </c>
      <c r="C34994" s="489" t="s">
        <v>158</v>
      </c>
      <c r="D34994" s="489" t="s">
        <v>8843</v>
      </c>
    </row>
    <row r="34995" spans="1:4">
      <c r="A34995" s="489" t="str">
        <f t="shared" si="546"/>
        <v>2372200861通所型サービス（独自）</v>
      </c>
      <c r="B34995" s="489">
        <v>2372200861</v>
      </c>
      <c r="C34995" s="489" t="s">
        <v>2570</v>
      </c>
      <c r="D34995" s="489" t="s">
        <v>8843</v>
      </c>
    </row>
    <row r="34996" spans="1:4">
      <c r="A34996" s="489" t="str">
        <f t="shared" si="546"/>
        <v>2372200895通所介護</v>
      </c>
      <c r="B34996" s="489">
        <v>2372200895</v>
      </c>
      <c r="C34996" s="489" t="s">
        <v>158</v>
      </c>
      <c r="D34996" s="489" t="s">
        <v>8844</v>
      </c>
    </row>
    <row r="34997" spans="1:4">
      <c r="A34997" s="489" t="str">
        <f t="shared" si="546"/>
        <v>2372200895通所型サービス（独自）</v>
      </c>
      <c r="B34997" s="489">
        <v>2372200895</v>
      </c>
      <c r="C34997" s="489" t="s">
        <v>2570</v>
      </c>
      <c r="D34997" s="489" t="s">
        <v>8844</v>
      </c>
    </row>
    <row r="34998" spans="1:4">
      <c r="A34998" s="489" t="str">
        <f t="shared" si="546"/>
        <v>2372200903介護予防通所リハビリテーション</v>
      </c>
      <c r="B34998" s="489">
        <v>2372200903</v>
      </c>
      <c r="C34998" s="489" t="s">
        <v>2512</v>
      </c>
      <c r="D34998" s="489" t="s">
        <v>19354</v>
      </c>
    </row>
    <row r="34999" spans="1:4">
      <c r="A34999" s="489" t="str">
        <f t="shared" si="546"/>
        <v>2372200903通所リハビリテーション</v>
      </c>
      <c r="B34999" s="489">
        <v>2372200903</v>
      </c>
      <c r="C34999" s="489" t="s">
        <v>2511</v>
      </c>
      <c r="D34999" s="489" t="s">
        <v>19354</v>
      </c>
    </row>
    <row r="35000" spans="1:4">
      <c r="A35000" s="489" t="str">
        <f t="shared" si="546"/>
        <v>2372200903通所リハビリテーション</v>
      </c>
      <c r="B35000" s="489">
        <v>2372200903</v>
      </c>
      <c r="C35000" s="489" t="s">
        <v>2511</v>
      </c>
      <c r="D35000" s="489" t="s">
        <v>19354</v>
      </c>
    </row>
    <row r="35001" spans="1:4">
      <c r="A35001" s="489" t="str">
        <f t="shared" si="546"/>
        <v>2372200929通所介護</v>
      </c>
      <c r="B35001" s="489">
        <v>2372200929</v>
      </c>
      <c r="C35001" s="489" t="s">
        <v>158</v>
      </c>
      <c r="D35001" s="489" t="s">
        <v>8845</v>
      </c>
    </row>
    <row r="35002" spans="1:4">
      <c r="A35002" s="489" t="str">
        <f t="shared" si="546"/>
        <v>2372200929通所型サービス（独自）</v>
      </c>
      <c r="B35002" s="489">
        <v>2372200929</v>
      </c>
      <c r="C35002" s="489" t="s">
        <v>2570</v>
      </c>
      <c r="D35002" s="489" t="s">
        <v>8845</v>
      </c>
    </row>
    <row r="35003" spans="1:4">
      <c r="A35003" s="489" t="str">
        <f t="shared" si="546"/>
        <v>2372201018通所介護</v>
      </c>
      <c r="B35003" s="489">
        <v>2372201018</v>
      </c>
      <c r="C35003" s="489" t="s">
        <v>158</v>
      </c>
      <c r="D35003" s="489" t="s">
        <v>8846</v>
      </c>
    </row>
    <row r="35004" spans="1:4">
      <c r="A35004" s="489" t="str">
        <f t="shared" si="546"/>
        <v>2372201018通所型サービス（独自）</v>
      </c>
      <c r="B35004" s="489">
        <v>2372201018</v>
      </c>
      <c r="C35004" s="489" t="s">
        <v>2570</v>
      </c>
      <c r="D35004" s="489" t="s">
        <v>8846</v>
      </c>
    </row>
    <row r="35005" spans="1:4">
      <c r="A35005" s="489" t="str">
        <f t="shared" si="546"/>
        <v>2372201042訪問介護</v>
      </c>
      <c r="B35005" s="489">
        <v>2372201042</v>
      </c>
      <c r="C35005" s="489" t="s">
        <v>140</v>
      </c>
      <c r="D35005" s="489" t="s">
        <v>8847</v>
      </c>
    </row>
    <row r="35006" spans="1:4">
      <c r="A35006" s="489" t="str">
        <f t="shared" si="546"/>
        <v>2372201042訪問介護</v>
      </c>
      <c r="B35006" s="489">
        <v>2372201042</v>
      </c>
      <c r="C35006" s="489" t="s">
        <v>140</v>
      </c>
      <c r="D35006" s="489" t="s">
        <v>8847</v>
      </c>
    </row>
    <row r="35007" spans="1:4">
      <c r="A35007" s="489" t="str">
        <f t="shared" si="546"/>
        <v>2372201042訪問介護</v>
      </c>
      <c r="B35007" s="489">
        <v>2372201042</v>
      </c>
      <c r="C35007" s="489" t="s">
        <v>140</v>
      </c>
      <c r="D35007" s="489" t="s">
        <v>8847</v>
      </c>
    </row>
    <row r="35008" spans="1:4">
      <c r="A35008" s="489" t="str">
        <f t="shared" si="546"/>
        <v>2372201042訪問型サービス（独自）</v>
      </c>
      <c r="B35008" s="489">
        <v>2372201042</v>
      </c>
      <c r="C35008" s="489" t="s">
        <v>2571</v>
      </c>
      <c r="D35008" s="489" t="s">
        <v>8847</v>
      </c>
    </row>
    <row r="35009" spans="1:4">
      <c r="A35009" s="489" t="str">
        <f t="shared" si="546"/>
        <v>2372201059介護予防認知症対応型共同生活介護</v>
      </c>
      <c r="B35009" s="489">
        <v>2372201059</v>
      </c>
      <c r="C35009" s="489" t="s">
        <v>2088</v>
      </c>
      <c r="D35009" s="489" t="s">
        <v>8848</v>
      </c>
    </row>
    <row r="35010" spans="1:4">
      <c r="A35010" s="489" t="str">
        <f t="shared" ref="A35010:A35073" si="547">B35010&amp;C35010</f>
        <v>2372201059認知症対応型共同生活介護</v>
      </c>
      <c r="B35010" s="489">
        <v>2372201059</v>
      </c>
      <c r="C35010" s="489" t="s">
        <v>2087</v>
      </c>
      <c r="D35010" s="489" t="s">
        <v>8848</v>
      </c>
    </row>
    <row r="35011" spans="1:4">
      <c r="A35011" s="489" t="str">
        <f t="shared" si="547"/>
        <v>2372201067介護予防認知症対応型共同生活介護</v>
      </c>
      <c r="B35011" s="489">
        <v>2372201067</v>
      </c>
      <c r="C35011" s="489" t="s">
        <v>2088</v>
      </c>
      <c r="D35011" s="489" t="s">
        <v>8849</v>
      </c>
    </row>
    <row r="35012" spans="1:4">
      <c r="A35012" s="489" t="str">
        <f t="shared" si="547"/>
        <v>2372201067認知症対応型共同生活介護</v>
      </c>
      <c r="B35012" s="489">
        <v>2372201067</v>
      </c>
      <c r="C35012" s="489" t="s">
        <v>2087</v>
      </c>
      <c r="D35012" s="489" t="s">
        <v>8849</v>
      </c>
    </row>
    <row r="35013" spans="1:4">
      <c r="A35013" s="489" t="str">
        <f t="shared" si="547"/>
        <v>2372201083居宅介護支援</v>
      </c>
      <c r="B35013" s="489">
        <v>2372201083</v>
      </c>
      <c r="C35013" s="489" t="s">
        <v>2519</v>
      </c>
      <c r="D35013" s="489" t="s">
        <v>8850</v>
      </c>
    </row>
    <row r="35014" spans="1:4">
      <c r="A35014" s="489" t="str">
        <f t="shared" si="547"/>
        <v>2372201109介護予防認知症対応型共同生活介護（短期利用型）</v>
      </c>
      <c r="B35014" s="489">
        <v>2372201109</v>
      </c>
      <c r="C35014" s="489" t="s">
        <v>19398</v>
      </c>
      <c r="D35014" s="489" t="s">
        <v>8851</v>
      </c>
    </row>
    <row r="35015" spans="1:4">
      <c r="A35015" s="489" t="str">
        <f t="shared" si="547"/>
        <v>2372201109介護予防認知症対応型共同生活介護</v>
      </c>
      <c r="B35015" s="489">
        <v>2372201109</v>
      </c>
      <c r="C35015" s="489" t="s">
        <v>2088</v>
      </c>
      <c r="D35015" s="489" t="s">
        <v>8851</v>
      </c>
    </row>
    <row r="35016" spans="1:4">
      <c r="A35016" s="489" t="str">
        <f t="shared" si="547"/>
        <v>2372201109認知症対応型共同生活介護（短期利用型）</v>
      </c>
      <c r="B35016" s="489">
        <v>2372201109</v>
      </c>
      <c r="C35016" s="489" t="s">
        <v>19399</v>
      </c>
      <c r="D35016" s="489" t="s">
        <v>8851</v>
      </c>
    </row>
    <row r="35017" spans="1:4">
      <c r="A35017" s="489" t="str">
        <f t="shared" si="547"/>
        <v>2372201109認知症対応型共同生活介護</v>
      </c>
      <c r="B35017" s="489">
        <v>2372201109</v>
      </c>
      <c r="C35017" s="489" t="s">
        <v>2087</v>
      </c>
      <c r="D35017" s="489" t="s">
        <v>8851</v>
      </c>
    </row>
    <row r="35018" spans="1:4">
      <c r="A35018" s="489" t="str">
        <f t="shared" si="547"/>
        <v>2372201133訪問介護</v>
      </c>
      <c r="B35018" s="489">
        <v>2372201133</v>
      </c>
      <c r="C35018" s="489" t="s">
        <v>140</v>
      </c>
      <c r="D35018" s="489" t="s">
        <v>8852</v>
      </c>
    </row>
    <row r="35019" spans="1:4">
      <c r="A35019" s="489" t="str">
        <f t="shared" si="547"/>
        <v>2372201133訪問介護</v>
      </c>
      <c r="B35019" s="489">
        <v>2372201133</v>
      </c>
      <c r="C35019" s="489" t="s">
        <v>140</v>
      </c>
      <c r="D35019" s="489" t="s">
        <v>8852</v>
      </c>
    </row>
    <row r="35020" spans="1:4">
      <c r="A35020" s="489" t="str">
        <f t="shared" si="547"/>
        <v>2372201133訪問型サービス（独自）</v>
      </c>
      <c r="B35020" s="489">
        <v>2372201133</v>
      </c>
      <c r="C35020" s="489" t="s">
        <v>2571</v>
      </c>
      <c r="D35020" s="489" t="s">
        <v>8852</v>
      </c>
    </row>
    <row r="35021" spans="1:4">
      <c r="A35021" s="489" t="str">
        <f t="shared" si="547"/>
        <v>2372201141通所介護</v>
      </c>
      <c r="B35021" s="489">
        <v>2372201141</v>
      </c>
      <c r="C35021" s="489" t="s">
        <v>158</v>
      </c>
      <c r="D35021" s="489" t="s">
        <v>8853</v>
      </c>
    </row>
    <row r="35022" spans="1:4">
      <c r="A35022" s="489" t="str">
        <f t="shared" si="547"/>
        <v>2372201141通所型サービス（独自）</v>
      </c>
      <c r="B35022" s="489">
        <v>2372201141</v>
      </c>
      <c r="C35022" s="489" t="s">
        <v>2570</v>
      </c>
      <c r="D35022" s="489" t="s">
        <v>8853</v>
      </c>
    </row>
    <row r="35023" spans="1:4">
      <c r="A35023" s="489" t="str">
        <f t="shared" si="547"/>
        <v>2372201182介護予防認知症対応型共同生活介護</v>
      </c>
      <c r="B35023" s="489">
        <v>2372201182</v>
      </c>
      <c r="C35023" s="489" t="s">
        <v>2088</v>
      </c>
      <c r="D35023" s="489" t="s">
        <v>8854</v>
      </c>
    </row>
    <row r="35024" spans="1:4">
      <c r="A35024" s="489" t="str">
        <f t="shared" si="547"/>
        <v>2372201182認知症対応型共同生活介護</v>
      </c>
      <c r="B35024" s="489">
        <v>2372201182</v>
      </c>
      <c r="C35024" s="489" t="s">
        <v>2087</v>
      </c>
      <c r="D35024" s="489" t="s">
        <v>8854</v>
      </c>
    </row>
    <row r="35025" spans="1:4">
      <c r="A35025" s="489" t="str">
        <f t="shared" si="547"/>
        <v>2372201190介護予防短期入所生活介護</v>
      </c>
      <c r="B35025" s="489">
        <v>2372201190</v>
      </c>
      <c r="C35025" s="489" t="s">
        <v>2093</v>
      </c>
      <c r="D35025" s="489" t="s">
        <v>8855</v>
      </c>
    </row>
    <row r="35026" spans="1:4">
      <c r="A35026" s="489" t="str">
        <f t="shared" si="547"/>
        <v>2372201190介護老人福祉施設</v>
      </c>
      <c r="B35026" s="489">
        <v>2372201190</v>
      </c>
      <c r="C35026" s="489" t="s">
        <v>1921</v>
      </c>
      <c r="D35026" s="489" t="s">
        <v>8855</v>
      </c>
    </row>
    <row r="35027" spans="1:4">
      <c r="A35027" s="489" t="str">
        <f t="shared" si="547"/>
        <v>2372201190介護老人福祉施設</v>
      </c>
      <c r="B35027" s="489">
        <v>2372201190</v>
      </c>
      <c r="C35027" s="489" t="s">
        <v>1921</v>
      </c>
      <c r="D35027" s="489" t="s">
        <v>8855</v>
      </c>
    </row>
    <row r="35028" spans="1:4">
      <c r="A35028" s="489" t="str">
        <f t="shared" si="547"/>
        <v>2372201190短期入所生活介護</v>
      </c>
      <c r="B35028" s="489">
        <v>2372201190</v>
      </c>
      <c r="C35028" s="489" t="s">
        <v>2092</v>
      </c>
      <c r="D35028" s="489" t="s">
        <v>8855</v>
      </c>
    </row>
    <row r="35029" spans="1:4">
      <c r="A35029" s="489" t="str">
        <f t="shared" si="547"/>
        <v>2372201208通所介護</v>
      </c>
      <c r="B35029" s="489">
        <v>2372201208</v>
      </c>
      <c r="C35029" s="489" t="s">
        <v>158</v>
      </c>
      <c r="D35029" s="489" t="s">
        <v>8856</v>
      </c>
    </row>
    <row r="35030" spans="1:4">
      <c r="A35030" s="489" t="str">
        <f t="shared" si="547"/>
        <v>2372201208通所型サービス（独自）</v>
      </c>
      <c r="B35030" s="489">
        <v>2372201208</v>
      </c>
      <c r="C35030" s="489" t="s">
        <v>2570</v>
      </c>
      <c r="D35030" s="489" t="s">
        <v>8856</v>
      </c>
    </row>
    <row r="35031" spans="1:4">
      <c r="A35031" s="489" t="str">
        <f t="shared" si="547"/>
        <v>2372201224介護予防特定施設入居者生活介護</v>
      </c>
      <c r="B35031" s="489">
        <v>2372201224</v>
      </c>
      <c r="C35031" s="489" t="s">
        <v>2514</v>
      </c>
      <c r="D35031" s="489" t="s">
        <v>8857</v>
      </c>
    </row>
    <row r="35032" spans="1:4">
      <c r="A35032" s="489" t="str">
        <f t="shared" si="547"/>
        <v>2372201224特定施設入居者生活介護</v>
      </c>
      <c r="B35032" s="489">
        <v>2372201224</v>
      </c>
      <c r="C35032" s="489" t="s">
        <v>2513</v>
      </c>
      <c r="D35032" s="489" t="s">
        <v>8857</v>
      </c>
    </row>
    <row r="35033" spans="1:4">
      <c r="A35033" s="489" t="str">
        <f t="shared" si="547"/>
        <v>2372201265通所介護</v>
      </c>
      <c r="B35033" s="489">
        <v>2372201265</v>
      </c>
      <c r="C35033" s="489" t="s">
        <v>158</v>
      </c>
      <c r="D35033" s="489" t="s">
        <v>8858</v>
      </c>
    </row>
    <row r="35034" spans="1:4">
      <c r="A35034" s="489" t="str">
        <f t="shared" si="547"/>
        <v>2372201265通所型サービス（独自）</v>
      </c>
      <c r="B35034" s="489">
        <v>2372201265</v>
      </c>
      <c r="C35034" s="489" t="s">
        <v>2570</v>
      </c>
      <c r="D35034" s="489" t="s">
        <v>8858</v>
      </c>
    </row>
    <row r="35035" spans="1:4">
      <c r="A35035" s="489" t="str">
        <f t="shared" si="547"/>
        <v>2372201356通所介護</v>
      </c>
      <c r="B35035" s="489">
        <v>2372201356</v>
      </c>
      <c r="C35035" s="489" t="s">
        <v>158</v>
      </c>
      <c r="D35035" s="489" t="s">
        <v>8859</v>
      </c>
    </row>
    <row r="35036" spans="1:4">
      <c r="A35036" s="489" t="str">
        <f t="shared" si="547"/>
        <v>2372201356通所型サービス（独自）</v>
      </c>
      <c r="B35036" s="489">
        <v>2372201356</v>
      </c>
      <c r="C35036" s="489" t="s">
        <v>2570</v>
      </c>
      <c r="D35036" s="489" t="s">
        <v>8859</v>
      </c>
    </row>
    <row r="35037" spans="1:4">
      <c r="A35037" s="489" t="str">
        <f t="shared" si="547"/>
        <v>2372201380介護予防認知症対応型共同生活介護（短期利用型）</v>
      </c>
      <c r="B35037" s="489">
        <v>2372201380</v>
      </c>
      <c r="C35037" s="489" t="s">
        <v>19398</v>
      </c>
      <c r="D35037" s="489" t="s">
        <v>19461</v>
      </c>
    </row>
    <row r="35038" spans="1:4">
      <c r="A35038" s="489" t="str">
        <f t="shared" si="547"/>
        <v>2372201380介護予防認知症対応型共同生活介護</v>
      </c>
      <c r="B35038" s="489">
        <v>2372201380</v>
      </c>
      <c r="C35038" s="489" t="s">
        <v>2088</v>
      </c>
      <c r="D35038" s="489" t="s">
        <v>19461</v>
      </c>
    </row>
    <row r="35039" spans="1:4">
      <c r="A35039" s="489" t="str">
        <f t="shared" si="547"/>
        <v>2372201380認知症対応型共同生活介護（短期利用型）</v>
      </c>
      <c r="B35039" s="489">
        <v>2372201380</v>
      </c>
      <c r="C35039" s="489" t="s">
        <v>19399</v>
      </c>
      <c r="D35039" s="489" t="s">
        <v>19461</v>
      </c>
    </row>
    <row r="35040" spans="1:4">
      <c r="A35040" s="489" t="str">
        <f t="shared" si="547"/>
        <v>2372201380認知症対応型共同生活介護</v>
      </c>
      <c r="B35040" s="489">
        <v>2372201380</v>
      </c>
      <c r="C35040" s="489" t="s">
        <v>2087</v>
      </c>
      <c r="D35040" s="489" t="s">
        <v>19461</v>
      </c>
    </row>
    <row r="35041" spans="1:4">
      <c r="A35041" s="489" t="str">
        <f t="shared" si="547"/>
        <v>2372201406通所介護</v>
      </c>
      <c r="B35041" s="489">
        <v>2372201406</v>
      </c>
      <c r="C35041" s="489" t="s">
        <v>158</v>
      </c>
      <c r="D35041" s="489" t="s">
        <v>8860</v>
      </c>
    </row>
    <row r="35042" spans="1:4">
      <c r="A35042" s="489" t="str">
        <f t="shared" si="547"/>
        <v>2372201406通所型サービス（独自）</v>
      </c>
      <c r="B35042" s="489">
        <v>2372201406</v>
      </c>
      <c r="C35042" s="489" t="s">
        <v>2570</v>
      </c>
      <c r="D35042" s="489" t="s">
        <v>8860</v>
      </c>
    </row>
    <row r="35043" spans="1:4">
      <c r="A35043" s="489" t="str">
        <f t="shared" si="547"/>
        <v>2372201422通所介護</v>
      </c>
      <c r="B35043" s="489">
        <v>2372201422</v>
      </c>
      <c r="C35043" s="489" t="s">
        <v>158</v>
      </c>
      <c r="D35043" s="489" t="s">
        <v>8861</v>
      </c>
    </row>
    <row r="35044" spans="1:4">
      <c r="A35044" s="489" t="str">
        <f t="shared" si="547"/>
        <v>2372201422通所型サービス（独自）</v>
      </c>
      <c r="B35044" s="489">
        <v>2372201422</v>
      </c>
      <c r="C35044" s="489" t="s">
        <v>2570</v>
      </c>
      <c r="D35044" s="489" t="s">
        <v>8861</v>
      </c>
    </row>
    <row r="35045" spans="1:4">
      <c r="A35045" s="489" t="str">
        <f t="shared" si="547"/>
        <v>2372201430居宅介護支援</v>
      </c>
      <c r="B35045" s="489">
        <v>2372201430</v>
      </c>
      <c r="C35045" s="489" t="s">
        <v>2519</v>
      </c>
      <c r="D35045" s="489" t="s">
        <v>8862</v>
      </c>
    </row>
    <row r="35046" spans="1:4">
      <c r="A35046" s="489" t="str">
        <f t="shared" si="547"/>
        <v>2372201471訪問介護</v>
      </c>
      <c r="B35046" s="489">
        <v>2372201471</v>
      </c>
      <c r="C35046" s="489" t="s">
        <v>140</v>
      </c>
      <c r="D35046" s="489" t="s">
        <v>8863</v>
      </c>
    </row>
    <row r="35047" spans="1:4">
      <c r="A35047" s="489" t="str">
        <f t="shared" si="547"/>
        <v>2372201471訪問介護</v>
      </c>
      <c r="B35047" s="489">
        <v>2372201471</v>
      </c>
      <c r="C35047" s="489" t="s">
        <v>140</v>
      </c>
      <c r="D35047" s="489" t="s">
        <v>8863</v>
      </c>
    </row>
    <row r="35048" spans="1:4">
      <c r="A35048" s="489" t="str">
        <f t="shared" si="547"/>
        <v>2372201471訪問介護</v>
      </c>
      <c r="B35048" s="489">
        <v>2372201471</v>
      </c>
      <c r="C35048" s="489" t="s">
        <v>140</v>
      </c>
      <c r="D35048" s="489" t="s">
        <v>8863</v>
      </c>
    </row>
    <row r="35049" spans="1:4">
      <c r="A35049" s="489" t="str">
        <f t="shared" si="547"/>
        <v>2372201471訪問型サービス（独自）</v>
      </c>
      <c r="B35049" s="489">
        <v>2372201471</v>
      </c>
      <c r="C35049" s="489" t="s">
        <v>2571</v>
      </c>
      <c r="D35049" s="489" t="s">
        <v>8863</v>
      </c>
    </row>
    <row r="35050" spans="1:4">
      <c r="A35050" s="489" t="str">
        <f t="shared" si="547"/>
        <v>2372201513訪問介護</v>
      </c>
      <c r="B35050" s="489">
        <v>2372201513</v>
      </c>
      <c r="C35050" s="489" t="s">
        <v>140</v>
      </c>
      <c r="D35050" s="489" t="s">
        <v>8864</v>
      </c>
    </row>
    <row r="35051" spans="1:4">
      <c r="A35051" s="489" t="str">
        <f t="shared" si="547"/>
        <v>2372201513訪問介護</v>
      </c>
      <c r="B35051" s="489">
        <v>2372201513</v>
      </c>
      <c r="C35051" s="489" t="s">
        <v>140</v>
      </c>
      <c r="D35051" s="489" t="s">
        <v>8864</v>
      </c>
    </row>
    <row r="35052" spans="1:4">
      <c r="A35052" s="489" t="str">
        <f t="shared" si="547"/>
        <v>2372201513訪問型サービス（独自）</v>
      </c>
      <c r="B35052" s="489">
        <v>2372201513</v>
      </c>
      <c r="C35052" s="489" t="s">
        <v>2571</v>
      </c>
      <c r="D35052" s="489" t="s">
        <v>8864</v>
      </c>
    </row>
    <row r="35053" spans="1:4">
      <c r="A35053" s="489" t="str">
        <f t="shared" si="547"/>
        <v>2372201539通所介護</v>
      </c>
      <c r="B35053" s="489">
        <v>2372201539</v>
      </c>
      <c r="C35053" s="489" t="s">
        <v>158</v>
      </c>
      <c r="D35053" s="489" t="s">
        <v>8865</v>
      </c>
    </row>
    <row r="35054" spans="1:4">
      <c r="A35054" s="489" t="str">
        <f t="shared" si="547"/>
        <v>2372201539通所型サービス（独自）</v>
      </c>
      <c r="B35054" s="489">
        <v>2372201539</v>
      </c>
      <c r="C35054" s="489" t="s">
        <v>2570</v>
      </c>
      <c r="D35054" s="489" t="s">
        <v>8865</v>
      </c>
    </row>
    <row r="35055" spans="1:4">
      <c r="A35055" s="489" t="str">
        <f t="shared" si="547"/>
        <v>2372201547介護予防認知症対応型共同生活介護</v>
      </c>
      <c r="B35055" s="489">
        <v>2372201547</v>
      </c>
      <c r="C35055" s="489" t="s">
        <v>2088</v>
      </c>
      <c r="D35055" s="489" t="s">
        <v>8866</v>
      </c>
    </row>
    <row r="35056" spans="1:4">
      <c r="A35056" s="489" t="str">
        <f t="shared" si="547"/>
        <v>2372201547認知症対応型共同生活介護</v>
      </c>
      <c r="B35056" s="489">
        <v>2372201547</v>
      </c>
      <c r="C35056" s="489" t="s">
        <v>2087</v>
      </c>
      <c r="D35056" s="489" t="s">
        <v>8866</v>
      </c>
    </row>
    <row r="35057" spans="1:4">
      <c r="A35057" s="489" t="str">
        <f t="shared" si="547"/>
        <v>2372201562居宅介護支援</v>
      </c>
      <c r="B35057" s="489">
        <v>2372201562</v>
      </c>
      <c r="C35057" s="489" t="s">
        <v>2519</v>
      </c>
      <c r="D35057" s="489" t="s">
        <v>8867</v>
      </c>
    </row>
    <row r="35058" spans="1:4">
      <c r="A35058" s="489" t="str">
        <f t="shared" si="547"/>
        <v>2372201570居宅介護支援</v>
      </c>
      <c r="B35058" s="489">
        <v>2372201570</v>
      </c>
      <c r="C35058" s="489" t="s">
        <v>2519</v>
      </c>
      <c r="D35058" s="489" t="s">
        <v>8868</v>
      </c>
    </row>
    <row r="35059" spans="1:4">
      <c r="A35059" s="489" t="str">
        <f t="shared" si="547"/>
        <v>2372201596通所介護</v>
      </c>
      <c r="B35059" s="489">
        <v>2372201596</v>
      </c>
      <c r="C35059" s="489" t="s">
        <v>158</v>
      </c>
      <c r="D35059" s="489" t="s">
        <v>8869</v>
      </c>
    </row>
    <row r="35060" spans="1:4">
      <c r="A35060" s="489" t="str">
        <f t="shared" si="547"/>
        <v>2372201596通所型サービス（独自）</v>
      </c>
      <c r="B35060" s="489">
        <v>2372201596</v>
      </c>
      <c r="C35060" s="489" t="s">
        <v>2570</v>
      </c>
      <c r="D35060" s="489" t="s">
        <v>8869</v>
      </c>
    </row>
    <row r="35061" spans="1:4">
      <c r="A35061" s="489" t="str">
        <f t="shared" si="547"/>
        <v>2372201612訪問介護</v>
      </c>
      <c r="B35061" s="489">
        <v>2372201612</v>
      </c>
      <c r="C35061" s="489" t="s">
        <v>140</v>
      </c>
      <c r="D35061" s="489" t="s">
        <v>8870</v>
      </c>
    </row>
    <row r="35062" spans="1:4">
      <c r="A35062" s="489" t="str">
        <f t="shared" si="547"/>
        <v>2372201612訪問介護</v>
      </c>
      <c r="B35062" s="489">
        <v>2372201612</v>
      </c>
      <c r="C35062" s="489" t="s">
        <v>140</v>
      </c>
      <c r="D35062" s="489" t="s">
        <v>8870</v>
      </c>
    </row>
    <row r="35063" spans="1:4">
      <c r="A35063" s="489" t="str">
        <f t="shared" si="547"/>
        <v>2372201612訪問介護</v>
      </c>
      <c r="B35063" s="489">
        <v>2372201612</v>
      </c>
      <c r="C35063" s="489" t="s">
        <v>140</v>
      </c>
      <c r="D35063" s="489" t="s">
        <v>8870</v>
      </c>
    </row>
    <row r="35064" spans="1:4">
      <c r="A35064" s="489" t="str">
        <f t="shared" si="547"/>
        <v>2372201612訪問型サービス（独自）</v>
      </c>
      <c r="B35064" s="489">
        <v>2372201612</v>
      </c>
      <c r="C35064" s="489" t="s">
        <v>2571</v>
      </c>
      <c r="D35064" s="489" t="s">
        <v>8870</v>
      </c>
    </row>
    <row r="35065" spans="1:4">
      <c r="A35065" s="489" t="str">
        <f t="shared" si="547"/>
        <v>2372201612訪問型サービス（独自／定率）</v>
      </c>
      <c r="B35065" s="489">
        <v>2372201612</v>
      </c>
      <c r="C35065" s="489" t="s">
        <v>2568</v>
      </c>
      <c r="D35065" s="489" t="s">
        <v>8870</v>
      </c>
    </row>
    <row r="35066" spans="1:4">
      <c r="A35066" s="489" t="str">
        <f t="shared" si="547"/>
        <v>2372201646訪問介護</v>
      </c>
      <c r="B35066" s="489">
        <v>2372201646</v>
      </c>
      <c r="C35066" s="489" t="s">
        <v>140</v>
      </c>
      <c r="D35066" s="489" t="s">
        <v>8871</v>
      </c>
    </row>
    <row r="35067" spans="1:4">
      <c r="A35067" s="489" t="str">
        <f t="shared" si="547"/>
        <v>2372201646訪問介護</v>
      </c>
      <c r="B35067" s="489">
        <v>2372201646</v>
      </c>
      <c r="C35067" s="489" t="s">
        <v>140</v>
      </c>
      <c r="D35067" s="489" t="s">
        <v>8871</v>
      </c>
    </row>
    <row r="35068" spans="1:4">
      <c r="A35068" s="489" t="str">
        <f t="shared" si="547"/>
        <v>2372201646訪問型サービス（独自）</v>
      </c>
      <c r="B35068" s="489">
        <v>2372201646</v>
      </c>
      <c r="C35068" s="489" t="s">
        <v>2571</v>
      </c>
      <c r="D35068" s="489" t="s">
        <v>8871</v>
      </c>
    </row>
    <row r="35069" spans="1:4">
      <c r="A35069" s="489" t="str">
        <f t="shared" si="547"/>
        <v>2372201661通所介護</v>
      </c>
      <c r="B35069" s="489">
        <v>2372201661</v>
      </c>
      <c r="C35069" s="489" t="s">
        <v>158</v>
      </c>
      <c r="D35069" s="489" t="s">
        <v>8872</v>
      </c>
    </row>
    <row r="35070" spans="1:4">
      <c r="A35070" s="489" t="str">
        <f t="shared" si="547"/>
        <v>2372201661通所型サービス（独自）</v>
      </c>
      <c r="B35070" s="489">
        <v>2372201661</v>
      </c>
      <c r="C35070" s="489" t="s">
        <v>2570</v>
      </c>
      <c r="D35070" s="489" t="s">
        <v>8872</v>
      </c>
    </row>
    <row r="35071" spans="1:4">
      <c r="A35071" s="489" t="str">
        <f t="shared" si="547"/>
        <v>2372201778介護予防認知症対応型共同生活介護</v>
      </c>
      <c r="B35071" s="489">
        <v>2372201778</v>
      </c>
      <c r="C35071" s="489" t="s">
        <v>2088</v>
      </c>
      <c r="D35071" s="489" t="s">
        <v>8873</v>
      </c>
    </row>
    <row r="35072" spans="1:4">
      <c r="A35072" s="489" t="str">
        <f t="shared" si="547"/>
        <v>2372201778認知症対応型共同生活介護</v>
      </c>
      <c r="B35072" s="489">
        <v>2372201778</v>
      </c>
      <c r="C35072" s="489" t="s">
        <v>2087</v>
      </c>
      <c r="D35072" s="489" t="s">
        <v>8873</v>
      </c>
    </row>
    <row r="35073" spans="1:4">
      <c r="A35073" s="489" t="str">
        <f t="shared" si="547"/>
        <v>2372201794居宅介護支援</v>
      </c>
      <c r="B35073" s="489">
        <v>2372201794</v>
      </c>
      <c r="C35073" s="489" t="s">
        <v>2519</v>
      </c>
      <c r="D35073" s="489" t="s">
        <v>8874</v>
      </c>
    </row>
    <row r="35074" spans="1:4">
      <c r="A35074" s="489" t="str">
        <f t="shared" ref="A35074:A35137" si="548">B35074&amp;C35074</f>
        <v>2372201802介護予防支援</v>
      </c>
      <c r="B35074" s="489">
        <v>2372201802</v>
      </c>
      <c r="C35074" s="489" t="s">
        <v>2520</v>
      </c>
      <c r="D35074" s="489" t="s">
        <v>8875</v>
      </c>
    </row>
    <row r="35075" spans="1:4">
      <c r="A35075" s="489" t="str">
        <f t="shared" si="548"/>
        <v>2372201802居宅介護支援</v>
      </c>
      <c r="B35075" s="489">
        <v>2372201802</v>
      </c>
      <c r="C35075" s="489" t="s">
        <v>2519</v>
      </c>
      <c r="D35075" s="489" t="s">
        <v>8875</v>
      </c>
    </row>
    <row r="35076" spans="1:4">
      <c r="A35076" s="489" t="str">
        <f t="shared" si="548"/>
        <v>2372201810居宅介護支援</v>
      </c>
      <c r="B35076" s="489">
        <v>2372201810</v>
      </c>
      <c r="C35076" s="489" t="s">
        <v>2519</v>
      </c>
      <c r="D35076" s="489" t="s">
        <v>8876</v>
      </c>
    </row>
    <row r="35077" spans="1:4">
      <c r="A35077" s="489" t="str">
        <f t="shared" si="548"/>
        <v>2372201828介護老人福祉施設</v>
      </c>
      <c r="B35077" s="489">
        <v>2372201828</v>
      </c>
      <c r="C35077" s="489" t="s">
        <v>1921</v>
      </c>
      <c r="D35077" s="489" t="s">
        <v>8877</v>
      </c>
    </row>
    <row r="35078" spans="1:4">
      <c r="A35078" s="489" t="str">
        <f t="shared" si="548"/>
        <v>2372201828介護老人福祉施設</v>
      </c>
      <c r="B35078" s="489">
        <v>2372201828</v>
      </c>
      <c r="C35078" s="489" t="s">
        <v>1921</v>
      </c>
      <c r="D35078" s="489" t="s">
        <v>8877</v>
      </c>
    </row>
    <row r="35079" spans="1:4">
      <c r="A35079" s="489" t="str">
        <f t="shared" si="548"/>
        <v>2372201844通所介護</v>
      </c>
      <c r="B35079" s="489">
        <v>2372201844</v>
      </c>
      <c r="C35079" s="489" t="s">
        <v>158</v>
      </c>
      <c r="D35079" s="489" t="s">
        <v>8878</v>
      </c>
    </row>
    <row r="35080" spans="1:4">
      <c r="A35080" s="489" t="str">
        <f t="shared" si="548"/>
        <v>2372201844通所型サービス（独自）</v>
      </c>
      <c r="B35080" s="489">
        <v>2372201844</v>
      </c>
      <c r="C35080" s="489" t="s">
        <v>2570</v>
      </c>
      <c r="D35080" s="489" t="s">
        <v>8878</v>
      </c>
    </row>
    <row r="35081" spans="1:4">
      <c r="A35081" s="489" t="str">
        <f t="shared" si="548"/>
        <v>2372201851介護予防通所リハビリテーション</v>
      </c>
      <c r="B35081" s="489">
        <v>2372201851</v>
      </c>
      <c r="C35081" s="489" t="s">
        <v>2512</v>
      </c>
      <c r="D35081" s="489" t="s">
        <v>19355</v>
      </c>
    </row>
    <row r="35082" spans="1:4">
      <c r="A35082" s="489" t="str">
        <f t="shared" si="548"/>
        <v>2372201851通所リハビリテーション</v>
      </c>
      <c r="B35082" s="489">
        <v>2372201851</v>
      </c>
      <c r="C35082" s="489" t="s">
        <v>2511</v>
      </c>
      <c r="D35082" s="489" t="s">
        <v>19355</v>
      </c>
    </row>
    <row r="35083" spans="1:4">
      <c r="A35083" s="489" t="str">
        <f t="shared" si="548"/>
        <v>2372201869介護予防短期入所生活介護</v>
      </c>
      <c r="B35083" s="489">
        <v>2372201869</v>
      </c>
      <c r="C35083" s="489" t="s">
        <v>2093</v>
      </c>
      <c r="D35083" s="489" t="s">
        <v>8879</v>
      </c>
    </row>
    <row r="35084" spans="1:4">
      <c r="A35084" s="489" t="str">
        <f t="shared" si="548"/>
        <v>2372201869介護予防短期入所生活介護</v>
      </c>
      <c r="B35084" s="489">
        <v>2372201869</v>
      </c>
      <c r="C35084" s="489" t="s">
        <v>2093</v>
      </c>
      <c r="D35084" s="489" t="s">
        <v>8879</v>
      </c>
    </row>
    <row r="35085" spans="1:4">
      <c r="A35085" s="489" t="str">
        <f t="shared" si="548"/>
        <v>2372201869短期入所生活介護</v>
      </c>
      <c r="B35085" s="489">
        <v>2372201869</v>
      </c>
      <c r="C35085" s="489" t="s">
        <v>2092</v>
      </c>
      <c r="D35085" s="489" t="s">
        <v>8879</v>
      </c>
    </row>
    <row r="35086" spans="1:4">
      <c r="A35086" s="489" t="str">
        <f t="shared" si="548"/>
        <v>2372201869短期入所生活介護</v>
      </c>
      <c r="B35086" s="489">
        <v>2372201869</v>
      </c>
      <c r="C35086" s="489" t="s">
        <v>2092</v>
      </c>
      <c r="D35086" s="489" t="s">
        <v>8879</v>
      </c>
    </row>
    <row r="35087" spans="1:4">
      <c r="A35087" s="489" t="str">
        <f t="shared" si="548"/>
        <v>2372201885訪問介護</v>
      </c>
      <c r="B35087" s="489">
        <v>2372201885</v>
      </c>
      <c r="C35087" s="489" t="s">
        <v>140</v>
      </c>
      <c r="D35087" s="489" t="s">
        <v>8880</v>
      </c>
    </row>
    <row r="35088" spans="1:4">
      <c r="A35088" s="489" t="str">
        <f t="shared" si="548"/>
        <v>2372201885訪問介護</v>
      </c>
      <c r="B35088" s="489">
        <v>2372201885</v>
      </c>
      <c r="C35088" s="489" t="s">
        <v>140</v>
      </c>
      <c r="D35088" s="489" t="s">
        <v>8880</v>
      </c>
    </row>
    <row r="35089" spans="1:4">
      <c r="A35089" s="489" t="str">
        <f t="shared" si="548"/>
        <v>2372201885訪問型サービス（独自）</v>
      </c>
      <c r="B35089" s="489">
        <v>2372201885</v>
      </c>
      <c r="C35089" s="489" t="s">
        <v>2571</v>
      </c>
      <c r="D35089" s="489" t="s">
        <v>8880</v>
      </c>
    </row>
    <row r="35090" spans="1:4">
      <c r="A35090" s="489" t="str">
        <f t="shared" si="548"/>
        <v>2372201901居宅介護支援</v>
      </c>
      <c r="B35090" s="489">
        <v>2372201901</v>
      </c>
      <c r="C35090" s="489" t="s">
        <v>2519</v>
      </c>
      <c r="D35090" s="489" t="s">
        <v>8881</v>
      </c>
    </row>
    <row r="35091" spans="1:4">
      <c r="A35091" s="489" t="str">
        <f t="shared" si="548"/>
        <v>2372201919居宅介護支援</v>
      </c>
      <c r="B35091" s="489">
        <v>2372201919</v>
      </c>
      <c r="C35091" s="489" t="s">
        <v>2519</v>
      </c>
      <c r="D35091" s="489" t="s">
        <v>8882</v>
      </c>
    </row>
    <row r="35092" spans="1:4">
      <c r="A35092" s="489" t="str">
        <f t="shared" si="548"/>
        <v>2372201935訪問介護</v>
      </c>
      <c r="B35092" s="489">
        <v>2372201935</v>
      </c>
      <c r="C35092" s="489" t="s">
        <v>140</v>
      </c>
      <c r="D35092" s="489" t="s">
        <v>8883</v>
      </c>
    </row>
    <row r="35093" spans="1:4">
      <c r="A35093" s="489" t="str">
        <f t="shared" si="548"/>
        <v>2372201935訪問介護</v>
      </c>
      <c r="B35093" s="489">
        <v>2372201935</v>
      </c>
      <c r="C35093" s="489" t="s">
        <v>140</v>
      </c>
      <c r="D35093" s="489" t="s">
        <v>8883</v>
      </c>
    </row>
    <row r="35094" spans="1:4">
      <c r="A35094" s="489" t="str">
        <f t="shared" si="548"/>
        <v>2372201935訪問型サービス（独自）</v>
      </c>
      <c r="B35094" s="489">
        <v>2372201935</v>
      </c>
      <c r="C35094" s="489" t="s">
        <v>2571</v>
      </c>
      <c r="D35094" s="489" t="s">
        <v>8883</v>
      </c>
    </row>
    <row r="35095" spans="1:4">
      <c r="A35095" s="489" t="str">
        <f t="shared" si="548"/>
        <v>2372201943介護予防認知症対応型共同生活介護</v>
      </c>
      <c r="B35095" s="489">
        <v>2372201943</v>
      </c>
      <c r="C35095" s="489" t="s">
        <v>2088</v>
      </c>
      <c r="D35095" s="489" t="s">
        <v>8884</v>
      </c>
    </row>
    <row r="35096" spans="1:4">
      <c r="A35096" s="489" t="str">
        <f t="shared" si="548"/>
        <v>2372201943認知症対応型共同生活介護</v>
      </c>
      <c r="B35096" s="489">
        <v>2372201943</v>
      </c>
      <c r="C35096" s="489" t="s">
        <v>2087</v>
      </c>
      <c r="D35096" s="489" t="s">
        <v>8884</v>
      </c>
    </row>
    <row r="35097" spans="1:4">
      <c r="A35097" s="489" t="str">
        <f t="shared" si="548"/>
        <v>2372201950居宅介護支援</v>
      </c>
      <c r="B35097" s="489">
        <v>2372201950</v>
      </c>
      <c r="C35097" s="489" t="s">
        <v>2519</v>
      </c>
      <c r="D35097" s="489" t="s">
        <v>8885</v>
      </c>
    </row>
    <row r="35098" spans="1:4">
      <c r="A35098" s="489" t="str">
        <f t="shared" si="548"/>
        <v>2372201968訪問介護</v>
      </c>
      <c r="B35098" s="489">
        <v>2372201968</v>
      </c>
      <c r="C35098" s="489" t="s">
        <v>140</v>
      </c>
      <c r="D35098" s="489" t="s">
        <v>8886</v>
      </c>
    </row>
    <row r="35099" spans="1:4">
      <c r="A35099" s="489" t="str">
        <f t="shared" si="548"/>
        <v>2372201968訪問介護</v>
      </c>
      <c r="B35099" s="489">
        <v>2372201968</v>
      </c>
      <c r="C35099" s="489" t="s">
        <v>140</v>
      </c>
      <c r="D35099" s="489" t="s">
        <v>8886</v>
      </c>
    </row>
    <row r="35100" spans="1:4">
      <c r="A35100" s="489" t="str">
        <f t="shared" si="548"/>
        <v>2372201968訪問型サービス（独自）</v>
      </c>
      <c r="B35100" s="489">
        <v>2372201968</v>
      </c>
      <c r="C35100" s="489" t="s">
        <v>2571</v>
      </c>
      <c r="D35100" s="489" t="s">
        <v>8886</v>
      </c>
    </row>
    <row r="35101" spans="1:4">
      <c r="A35101" s="489" t="str">
        <f t="shared" si="548"/>
        <v>2372201976居宅介護支援</v>
      </c>
      <c r="B35101" s="489">
        <v>2372201976</v>
      </c>
      <c r="C35101" s="489" t="s">
        <v>2519</v>
      </c>
      <c r="D35101" s="489" t="s">
        <v>8887</v>
      </c>
    </row>
    <row r="35102" spans="1:4">
      <c r="A35102" s="489" t="str">
        <f t="shared" si="548"/>
        <v>2372201992訪問介護</v>
      </c>
      <c r="B35102" s="489">
        <v>2372201992</v>
      </c>
      <c r="C35102" s="489" t="s">
        <v>140</v>
      </c>
      <c r="D35102" s="489" t="s">
        <v>8888</v>
      </c>
    </row>
    <row r="35103" spans="1:4">
      <c r="A35103" s="489" t="str">
        <f t="shared" si="548"/>
        <v>2372201992訪問介護</v>
      </c>
      <c r="B35103" s="489">
        <v>2372201992</v>
      </c>
      <c r="C35103" s="489" t="s">
        <v>140</v>
      </c>
      <c r="D35103" s="489" t="s">
        <v>8888</v>
      </c>
    </row>
    <row r="35104" spans="1:4">
      <c r="A35104" s="489" t="str">
        <f t="shared" si="548"/>
        <v>2372201992訪問介護</v>
      </c>
      <c r="B35104" s="489">
        <v>2372201992</v>
      </c>
      <c r="C35104" s="489" t="s">
        <v>140</v>
      </c>
      <c r="D35104" s="489" t="s">
        <v>8888</v>
      </c>
    </row>
    <row r="35105" spans="1:4">
      <c r="A35105" s="489" t="str">
        <f t="shared" si="548"/>
        <v>2372201992訪問型サービス（独自）</v>
      </c>
      <c r="B35105" s="489">
        <v>2372201992</v>
      </c>
      <c r="C35105" s="489" t="s">
        <v>2571</v>
      </c>
      <c r="D35105" s="489" t="s">
        <v>8888</v>
      </c>
    </row>
    <row r="35106" spans="1:4">
      <c r="A35106" s="489" t="str">
        <f t="shared" si="548"/>
        <v>2372202016通所介護</v>
      </c>
      <c r="B35106" s="489">
        <v>2372202016</v>
      </c>
      <c r="C35106" s="489" t="s">
        <v>158</v>
      </c>
      <c r="D35106" s="489" t="s">
        <v>8889</v>
      </c>
    </row>
    <row r="35107" spans="1:4">
      <c r="A35107" s="489" t="str">
        <f t="shared" si="548"/>
        <v>2372202016通所型サービス（独自）</v>
      </c>
      <c r="B35107" s="489">
        <v>2372202016</v>
      </c>
      <c r="C35107" s="489" t="s">
        <v>2570</v>
      </c>
      <c r="D35107" s="489" t="s">
        <v>8889</v>
      </c>
    </row>
    <row r="35108" spans="1:4">
      <c r="A35108" s="489" t="str">
        <f t="shared" si="548"/>
        <v>2372202024介護予防認知症対応型共同生活介護</v>
      </c>
      <c r="B35108" s="489">
        <v>2372202024</v>
      </c>
      <c r="C35108" s="489" t="s">
        <v>2088</v>
      </c>
      <c r="D35108" s="489" t="s">
        <v>8890</v>
      </c>
    </row>
    <row r="35109" spans="1:4">
      <c r="A35109" s="489" t="str">
        <f t="shared" si="548"/>
        <v>2372202024認知症対応型共同生活介護</v>
      </c>
      <c r="B35109" s="489">
        <v>2372202024</v>
      </c>
      <c r="C35109" s="489" t="s">
        <v>2087</v>
      </c>
      <c r="D35109" s="489" t="s">
        <v>8890</v>
      </c>
    </row>
    <row r="35110" spans="1:4">
      <c r="A35110" s="489" t="str">
        <f t="shared" si="548"/>
        <v>2372202032介護予防認知症対応型共同生活介護</v>
      </c>
      <c r="B35110" s="489">
        <v>2372202032</v>
      </c>
      <c r="C35110" s="489" t="s">
        <v>2088</v>
      </c>
      <c r="D35110" s="489" t="s">
        <v>8891</v>
      </c>
    </row>
    <row r="35111" spans="1:4">
      <c r="A35111" s="489" t="str">
        <f t="shared" si="548"/>
        <v>2372202032認知症対応型共同生活介護</v>
      </c>
      <c r="B35111" s="489">
        <v>2372202032</v>
      </c>
      <c r="C35111" s="489" t="s">
        <v>2087</v>
      </c>
      <c r="D35111" s="489" t="s">
        <v>8891</v>
      </c>
    </row>
    <row r="35112" spans="1:4">
      <c r="A35112" s="489" t="str">
        <f t="shared" si="548"/>
        <v>2372202065介護予防認知症対応型共同生活介護</v>
      </c>
      <c r="B35112" s="489">
        <v>2372202065</v>
      </c>
      <c r="C35112" s="489" t="s">
        <v>2088</v>
      </c>
      <c r="D35112" s="489" t="s">
        <v>8892</v>
      </c>
    </row>
    <row r="35113" spans="1:4">
      <c r="A35113" s="489" t="str">
        <f t="shared" si="548"/>
        <v>2372202065認知症対応型共同生活介護</v>
      </c>
      <c r="B35113" s="489">
        <v>2372202065</v>
      </c>
      <c r="C35113" s="489" t="s">
        <v>2087</v>
      </c>
      <c r="D35113" s="489" t="s">
        <v>8892</v>
      </c>
    </row>
    <row r="35114" spans="1:4">
      <c r="A35114" s="489" t="str">
        <f t="shared" si="548"/>
        <v>2372202073通所介護</v>
      </c>
      <c r="B35114" s="489">
        <v>2372202073</v>
      </c>
      <c r="C35114" s="489" t="s">
        <v>158</v>
      </c>
      <c r="D35114" s="489" t="s">
        <v>8893</v>
      </c>
    </row>
    <row r="35115" spans="1:4">
      <c r="A35115" s="489" t="str">
        <f t="shared" si="548"/>
        <v>2372202073通所型サービス（独自）</v>
      </c>
      <c r="B35115" s="489">
        <v>2372202073</v>
      </c>
      <c r="C35115" s="489" t="s">
        <v>2570</v>
      </c>
      <c r="D35115" s="489" t="s">
        <v>8893</v>
      </c>
    </row>
    <row r="35116" spans="1:4">
      <c r="A35116" s="489" t="str">
        <f t="shared" si="548"/>
        <v>2372202081介護予防短期入所生活介護</v>
      </c>
      <c r="B35116" s="489">
        <v>2372202081</v>
      </c>
      <c r="C35116" s="489" t="s">
        <v>2093</v>
      </c>
      <c r="D35116" s="489" t="s">
        <v>8894</v>
      </c>
    </row>
    <row r="35117" spans="1:4">
      <c r="A35117" s="489" t="str">
        <f t="shared" si="548"/>
        <v>2372202081短期入所生活介護</v>
      </c>
      <c r="B35117" s="489">
        <v>2372202081</v>
      </c>
      <c r="C35117" s="489" t="s">
        <v>2092</v>
      </c>
      <c r="D35117" s="489" t="s">
        <v>8894</v>
      </c>
    </row>
    <row r="35118" spans="1:4">
      <c r="A35118" s="489" t="str">
        <f t="shared" si="548"/>
        <v>2372202081短期入所生活介護</v>
      </c>
      <c r="B35118" s="489">
        <v>2372202081</v>
      </c>
      <c r="C35118" s="489" t="s">
        <v>2092</v>
      </c>
      <c r="D35118" s="489" t="s">
        <v>8894</v>
      </c>
    </row>
    <row r="35119" spans="1:4">
      <c r="A35119" s="489" t="str">
        <f t="shared" si="548"/>
        <v>2372202099居宅介護支援</v>
      </c>
      <c r="B35119" s="489">
        <v>2372202099</v>
      </c>
      <c r="C35119" s="489" t="s">
        <v>2519</v>
      </c>
      <c r="D35119" s="489" t="s">
        <v>8895</v>
      </c>
    </row>
    <row r="35120" spans="1:4">
      <c r="A35120" s="489" t="str">
        <f t="shared" si="548"/>
        <v>2372202107介護老人福祉施設</v>
      </c>
      <c r="B35120" s="489">
        <v>2372202107</v>
      </c>
      <c r="C35120" s="489" t="s">
        <v>1921</v>
      </c>
      <c r="D35120" s="489" t="s">
        <v>8896</v>
      </c>
    </row>
    <row r="35121" spans="1:4">
      <c r="A35121" s="489" t="str">
        <f t="shared" si="548"/>
        <v>2372202107介護老人福祉施設</v>
      </c>
      <c r="B35121" s="489">
        <v>2372202107</v>
      </c>
      <c r="C35121" s="489" t="s">
        <v>1921</v>
      </c>
      <c r="D35121" s="489" t="s">
        <v>8896</v>
      </c>
    </row>
    <row r="35122" spans="1:4">
      <c r="A35122" s="489" t="str">
        <f t="shared" si="548"/>
        <v>2372202172居宅介護支援</v>
      </c>
      <c r="B35122" s="489">
        <v>2372202172</v>
      </c>
      <c r="C35122" s="489" t="s">
        <v>2519</v>
      </c>
      <c r="D35122" s="489" t="s">
        <v>8897</v>
      </c>
    </row>
    <row r="35123" spans="1:4">
      <c r="A35123" s="489" t="str">
        <f t="shared" si="548"/>
        <v>2372202180通所介護</v>
      </c>
      <c r="B35123" s="489">
        <v>2372202180</v>
      </c>
      <c r="C35123" s="489" t="s">
        <v>158</v>
      </c>
      <c r="D35123" s="489" t="s">
        <v>8898</v>
      </c>
    </row>
    <row r="35124" spans="1:4">
      <c r="A35124" s="489" t="str">
        <f t="shared" si="548"/>
        <v>2372202180通所型サービス（独自）</v>
      </c>
      <c r="B35124" s="489">
        <v>2372202180</v>
      </c>
      <c r="C35124" s="489" t="s">
        <v>2570</v>
      </c>
      <c r="D35124" s="489" t="s">
        <v>8898</v>
      </c>
    </row>
    <row r="35125" spans="1:4">
      <c r="A35125" s="489" t="str">
        <f t="shared" si="548"/>
        <v>2372202214訪問介護</v>
      </c>
      <c r="B35125" s="489">
        <v>2372202214</v>
      </c>
      <c r="C35125" s="489" t="s">
        <v>140</v>
      </c>
      <c r="D35125" s="489" t="s">
        <v>8899</v>
      </c>
    </row>
    <row r="35126" spans="1:4">
      <c r="A35126" s="489" t="str">
        <f t="shared" si="548"/>
        <v>2372202214訪問介護</v>
      </c>
      <c r="B35126" s="489">
        <v>2372202214</v>
      </c>
      <c r="C35126" s="489" t="s">
        <v>140</v>
      </c>
      <c r="D35126" s="489" t="s">
        <v>8899</v>
      </c>
    </row>
    <row r="35127" spans="1:4">
      <c r="A35127" s="489" t="str">
        <f t="shared" si="548"/>
        <v>2372202214訪問型サービス（独自）</v>
      </c>
      <c r="B35127" s="489">
        <v>2372202214</v>
      </c>
      <c r="C35127" s="489" t="s">
        <v>2571</v>
      </c>
      <c r="D35127" s="489" t="s">
        <v>8899</v>
      </c>
    </row>
    <row r="35128" spans="1:4">
      <c r="A35128" s="489" t="str">
        <f t="shared" si="548"/>
        <v>2372202222通所介護</v>
      </c>
      <c r="B35128" s="489">
        <v>2372202222</v>
      </c>
      <c r="C35128" s="489" t="s">
        <v>158</v>
      </c>
      <c r="D35128" s="489" t="s">
        <v>8900</v>
      </c>
    </row>
    <row r="35129" spans="1:4">
      <c r="A35129" s="489" t="str">
        <f t="shared" si="548"/>
        <v>2372202222通所型サービス（独自）</v>
      </c>
      <c r="B35129" s="489">
        <v>2372202222</v>
      </c>
      <c r="C35129" s="489" t="s">
        <v>2570</v>
      </c>
      <c r="D35129" s="489" t="s">
        <v>8900</v>
      </c>
    </row>
    <row r="35130" spans="1:4">
      <c r="A35130" s="489" t="str">
        <f t="shared" si="548"/>
        <v>2372202255通所介護</v>
      </c>
      <c r="B35130" s="489">
        <v>2372202255</v>
      </c>
      <c r="C35130" s="489" t="s">
        <v>158</v>
      </c>
      <c r="D35130" s="489" t="s">
        <v>8901</v>
      </c>
    </row>
    <row r="35131" spans="1:4">
      <c r="A35131" s="489" t="str">
        <f t="shared" si="548"/>
        <v>2372202255通所型サービス（独自）</v>
      </c>
      <c r="B35131" s="489">
        <v>2372202255</v>
      </c>
      <c r="C35131" s="489" t="s">
        <v>2570</v>
      </c>
      <c r="D35131" s="489" t="s">
        <v>8901</v>
      </c>
    </row>
    <row r="35132" spans="1:4">
      <c r="A35132" s="489" t="str">
        <f t="shared" si="548"/>
        <v>2372202263介護予防特定施設入居者生活介護</v>
      </c>
      <c r="B35132" s="489">
        <v>2372202263</v>
      </c>
      <c r="C35132" s="489" t="s">
        <v>2514</v>
      </c>
      <c r="D35132" s="489" t="s">
        <v>8902</v>
      </c>
    </row>
    <row r="35133" spans="1:4">
      <c r="A35133" s="489" t="str">
        <f t="shared" si="548"/>
        <v>2372202263特定施設入居者生活介護（短期利用型）</v>
      </c>
      <c r="B35133" s="489">
        <v>2372202263</v>
      </c>
      <c r="C35133" s="489" t="s">
        <v>19397</v>
      </c>
      <c r="D35133" s="489" t="s">
        <v>8902</v>
      </c>
    </row>
    <row r="35134" spans="1:4">
      <c r="A35134" s="489" t="str">
        <f t="shared" si="548"/>
        <v>2372202263特定施設入居者生活介護</v>
      </c>
      <c r="B35134" s="489">
        <v>2372202263</v>
      </c>
      <c r="C35134" s="489" t="s">
        <v>2513</v>
      </c>
      <c r="D35134" s="489" t="s">
        <v>8902</v>
      </c>
    </row>
    <row r="35135" spans="1:4">
      <c r="A35135" s="489" t="str">
        <f t="shared" si="548"/>
        <v>2372202305介護予防短期入所生活介護</v>
      </c>
      <c r="B35135" s="489">
        <v>2372202305</v>
      </c>
      <c r="C35135" s="489" t="s">
        <v>2093</v>
      </c>
      <c r="D35135" s="489" t="s">
        <v>8903</v>
      </c>
    </row>
    <row r="35136" spans="1:4">
      <c r="A35136" s="489" t="str">
        <f t="shared" si="548"/>
        <v>2372202305短期入所生活介護</v>
      </c>
      <c r="B35136" s="489">
        <v>2372202305</v>
      </c>
      <c r="C35136" s="489" t="s">
        <v>2092</v>
      </c>
      <c r="D35136" s="489" t="s">
        <v>8903</v>
      </c>
    </row>
    <row r="35137" spans="1:4">
      <c r="A35137" s="489" t="str">
        <f t="shared" si="548"/>
        <v>2372202305短期入所生活介護</v>
      </c>
      <c r="B35137" s="489">
        <v>2372202305</v>
      </c>
      <c r="C35137" s="489" t="s">
        <v>2092</v>
      </c>
      <c r="D35137" s="489" t="s">
        <v>8903</v>
      </c>
    </row>
    <row r="35138" spans="1:4">
      <c r="A35138" s="489" t="str">
        <f t="shared" ref="A35138:A35201" si="549">B35138&amp;C35138</f>
        <v>2372202313居宅介護支援</v>
      </c>
      <c r="B35138" s="489">
        <v>2372202313</v>
      </c>
      <c r="C35138" s="489" t="s">
        <v>2519</v>
      </c>
      <c r="D35138" s="489" t="s">
        <v>8904</v>
      </c>
    </row>
    <row r="35139" spans="1:4">
      <c r="A35139" s="489" t="str">
        <f t="shared" si="549"/>
        <v>2372202321居宅介護支援</v>
      </c>
      <c r="B35139" s="489">
        <v>2372202321</v>
      </c>
      <c r="C35139" s="489" t="s">
        <v>2519</v>
      </c>
      <c r="D35139" s="489" t="s">
        <v>8905</v>
      </c>
    </row>
    <row r="35140" spans="1:4">
      <c r="A35140" s="489" t="str">
        <f t="shared" si="549"/>
        <v>2372202370居宅介護支援</v>
      </c>
      <c r="B35140" s="489">
        <v>2372202370</v>
      </c>
      <c r="C35140" s="489" t="s">
        <v>2519</v>
      </c>
      <c r="D35140" s="489" t="s">
        <v>8900</v>
      </c>
    </row>
    <row r="35141" spans="1:4">
      <c r="A35141" s="489" t="str">
        <f t="shared" si="549"/>
        <v>2372202404居宅介護支援</v>
      </c>
      <c r="B35141" s="489">
        <v>2372202404</v>
      </c>
      <c r="C35141" s="489" t="s">
        <v>2519</v>
      </c>
      <c r="D35141" s="489" t="s">
        <v>8906</v>
      </c>
    </row>
    <row r="35142" spans="1:4">
      <c r="A35142" s="489" t="str">
        <f t="shared" si="549"/>
        <v>2372202420介護予防特定施設入居者生活介護</v>
      </c>
      <c r="B35142" s="489">
        <v>2372202420</v>
      </c>
      <c r="C35142" s="489" t="s">
        <v>2514</v>
      </c>
      <c r="D35142" s="489" t="s">
        <v>8907</v>
      </c>
    </row>
    <row r="35143" spans="1:4">
      <c r="A35143" s="489" t="str">
        <f t="shared" si="549"/>
        <v>2372202420特定施設入居者生活介護（短期利用型）</v>
      </c>
      <c r="B35143" s="489">
        <v>2372202420</v>
      </c>
      <c r="C35143" s="489" t="s">
        <v>19397</v>
      </c>
      <c r="D35143" s="489" t="s">
        <v>8907</v>
      </c>
    </row>
    <row r="35144" spans="1:4">
      <c r="A35144" s="489" t="str">
        <f t="shared" si="549"/>
        <v>2372202420特定施設入居者生活介護</v>
      </c>
      <c r="B35144" s="489">
        <v>2372202420</v>
      </c>
      <c r="C35144" s="489" t="s">
        <v>2513</v>
      </c>
      <c r="D35144" s="489" t="s">
        <v>8907</v>
      </c>
    </row>
    <row r="35145" spans="1:4">
      <c r="A35145" s="489" t="str">
        <f t="shared" si="549"/>
        <v>2372202446通所介護</v>
      </c>
      <c r="B35145" s="489">
        <v>2372202446</v>
      </c>
      <c r="C35145" s="489" t="s">
        <v>158</v>
      </c>
      <c r="D35145" s="489" t="s">
        <v>8908</v>
      </c>
    </row>
    <row r="35146" spans="1:4">
      <c r="A35146" s="489" t="str">
        <f t="shared" si="549"/>
        <v>2372202446通所型サービス（独自）</v>
      </c>
      <c r="B35146" s="489">
        <v>2372202446</v>
      </c>
      <c r="C35146" s="489" t="s">
        <v>2570</v>
      </c>
      <c r="D35146" s="489" t="s">
        <v>8908</v>
      </c>
    </row>
    <row r="35147" spans="1:4">
      <c r="A35147" s="489" t="str">
        <f t="shared" si="549"/>
        <v>2372202487介護予防短期入所生活介護</v>
      </c>
      <c r="B35147" s="489">
        <v>2372202487</v>
      </c>
      <c r="C35147" s="489" t="s">
        <v>2093</v>
      </c>
      <c r="D35147" s="489" t="s">
        <v>8909</v>
      </c>
    </row>
    <row r="35148" spans="1:4">
      <c r="A35148" s="489" t="str">
        <f t="shared" si="549"/>
        <v>2372202487短期入所生活介護</v>
      </c>
      <c r="B35148" s="489">
        <v>2372202487</v>
      </c>
      <c r="C35148" s="489" t="s">
        <v>2092</v>
      </c>
      <c r="D35148" s="489" t="s">
        <v>8909</v>
      </c>
    </row>
    <row r="35149" spans="1:4">
      <c r="A35149" s="489" t="str">
        <f t="shared" si="549"/>
        <v>2372202495介護老人福祉施設</v>
      </c>
      <c r="B35149" s="489">
        <v>2372202495</v>
      </c>
      <c r="C35149" s="489" t="s">
        <v>1921</v>
      </c>
      <c r="D35149" s="489" t="s">
        <v>8910</v>
      </c>
    </row>
    <row r="35150" spans="1:4">
      <c r="A35150" s="489" t="str">
        <f t="shared" si="549"/>
        <v>2372202495介護老人福祉施設</v>
      </c>
      <c r="B35150" s="489">
        <v>2372202495</v>
      </c>
      <c r="C35150" s="489" t="s">
        <v>1921</v>
      </c>
      <c r="D35150" s="489" t="s">
        <v>8910</v>
      </c>
    </row>
    <row r="35151" spans="1:4">
      <c r="A35151" s="489" t="str">
        <f t="shared" si="549"/>
        <v>2372202529通所介護</v>
      </c>
      <c r="B35151" s="489">
        <v>2372202529</v>
      </c>
      <c r="C35151" s="489" t="s">
        <v>158</v>
      </c>
      <c r="D35151" s="489" t="s">
        <v>8911</v>
      </c>
    </row>
    <row r="35152" spans="1:4">
      <c r="A35152" s="489" t="str">
        <f t="shared" si="549"/>
        <v>2372202529通所型サービス（独自）</v>
      </c>
      <c r="B35152" s="489">
        <v>2372202529</v>
      </c>
      <c r="C35152" s="489" t="s">
        <v>2570</v>
      </c>
      <c r="D35152" s="489" t="s">
        <v>8911</v>
      </c>
    </row>
    <row r="35153" spans="1:4">
      <c r="A35153" s="489" t="str">
        <f t="shared" si="549"/>
        <v>2372202545介護予防短期入所生活介護</v>
      </c>
      <c r="B35153" s="489">
        <v>2372202545</v>
      </c>
      <c r="C35153" s="489" t="s">
        <v>2093</v>
      </c>
      <c r="D35153" s="489" t="s">
        <v>8912</v>
      </c>
    </row>
    <row r="35154" spans="1:4">
      <c r="A35154" s="489" t="str">
        <f t="shared" si="549"/>
        <v>2372202545介護予防特定施設入居者生活介護</v>
      </c>
      <c r="B35154" s="489">
        <v>2372202545</v>
      </c>
      <c r="C35154" s="489" t="s">
        <v>2514</v>
      </c>
      <c r="D35154" s="489" t="s">
        <v>8912</v>
      </c>
    </row>
    <row r="35155" spans="1:4">
      <c r="A35155" s="489" t="str">
        <f t="shared" si="549"/>
        <v>2372202545短期入所生活介護</v>
      </c>
      <c r="B35155" s="489">
        <v>2372202545</v>
      </c>
      <c r="C35155" s="489" t="s">
        <v>2092</v>
      </c>
      <c r="D35155" s="489" t="s">
        <v>8912</v>
      </c>
    </row>
    <row r="35156" spans="1:4">
      <c r="A35156" s="489" t="str">
        <f t="shared" si="549"/>
        <v>2372202545特定施設入居者生活介護</v>
      </c>
      <c r="B35156" s="489">
        <v>2372202545</v>
      </c>
      <c r="C35156" s="489" t="s">
        <v>2513</v>
      </c>
      <c r="D35156" s="489" t="s">
        <v>8912</v>
      </c>
    </row>
    <row r="35157" spans="1:4">
      <c r="A35157" s="489" t="str">
        <f t="shared" si="549"/>
        <v>2372202586介護予防特定施設入居者生活介護</v>
      </c>
      <c r="B35157" s="489">
        <v>2372202586</v>
      </c>
      <c r="C35157" s="489" t="s">
        <v>2514</v>
      </c>
      <c r="D35157" s="489" t="s">
        <v>8913</v>
      </c>
    </row>
    <row r="35158" spans="1:4">
      <c r="A35158" s="489" t="str">
        <f t="shared" si="549"/>
        <v>2372202586特定施設入居者生活介護</v>
      </c>
      <c r="B35158" s="489">
        <v>2372202586</v>
      </c>
      <c r="C35158" s="489" t="s">
        <v>2513</v>
      </c>
      <c r="D35158" s="489" t="s">
        <v>8913</v>
      </c>
    </row>
    <row r="35159" spans="1:4">
      <c r="A35159" s="489" t="str">
        <f t="shared" si="549"/>
        <v>2372202610居宅介護支援</v>
      </c>
      <c r="B35159" s="489">
        <v>2372202610</v>
      </c>
      <c r="C35159" s="489" t="s">
        <v>2519</v>
      </c>
      <c r="D35159" s="489" t="s">
        <v>8914</v>
      </c>
    </row>
    <row r="35160" spans="1:4">
      <c r="A35160" s="489" t="str">
        <f t="shared" si="549"/>
        <v>2372202628訪問介護</v>
      </c>
      <c r="B35160" s="489">
        <v>2372202628</v>
      </c>
      <c r="C35160" s="489" t="s">
        <v>140</v>
      </c>
      <c r="D35160" s="489" t="s">
        <v>8915</v>
      </c>
    </row>
    <row r="35161" spans="1:4">
      <c r="A35161" s="489" t="str">
        <f t="shared" si="549"/>
        <v>2372202628訪問介護</v>
      </c>
      <c r="B35161" s="489">
        <v>2372202628</v>
      </c>
      <c r="C35161" s="489" t="s">
        <v>140</v>
      </c>
      <c r="D35161" s="489" t="s">
        <v>8915</v>
      </c>
    </row>
    <row r="35162" spans="1:4">
      <c r="A35162" s="489" t="str">
        <f t="shared" si="549"/>
        <v>2372202628訪問介護</v>
      </c>
      <c r="B35162" s="489">
        <v>2372202628</v>
      </c>
      <c r="C35162" s="489" t="s">
        <v>140</v>
      </c>
      <c r="D35162" s="489" t="s">
        <v>8915</v>
      </c>
    </row>
    <row r="35163" spans="1:4">
      <c r="A35163" s="489" t="str">
        <f t="shared" si="549"/>
        <v>2372202628訪問型サービス（独自）</v>
      </c>
      <c r="B35163" s="489">
        <v>2372202628</v>
      </c>
      <c r="C35163" s="489" t="s">
        <v>2571</v>
      </c>
      <c r="D35163" s="489" t="s">
        <v>8915</v>
      </c>
    </row>
    <row r="35164" spans="1:4">
      <c r="A35164" s="489" t="str">
        <f t="shared" si="549"/>
        <v>2372202628訪問型サービス（独自／定率）</v>
      </c>
      <c r="B35164" s="489">
        <v>2372202628</v>
      </c>
      <c r="C35164" s="489" t="s">
        <v>2568</v>
      </c>
      <c r="D35164" s="489" t="s">
        <v>8915</v>
      </c>
    </row>
    <row r="35165" spans="1:4">
      <c r="A35165" s="489" t="str">
        <f t="shared" si="549"/>
        <v>2372202636居宅介護支援</v>
      </c>
      <c r="B35165" s="489">
        <v>2372202636</v>
      </c>
      <c r="C35165" s="489" t="s">
        <v>2519</v>
      </c>
      <c r="D35165" s="489" t="s">
        <v>8915</v>
      </c>
    </row>
    <row r="35166" spans="1:4">
      <c r="A35166" s="489" t="str">
        <f t="shared" si="549"/>
        <v>2372202644訪問介護</v>
      </c>
      <c r="B35166" s="489">
        <v>2372202644</v>
      </c>
      <c r="C35166" s="489" t="s">
        <v>140</v>
      </c>
      <c r="D35166" s="489" t="s">
        <v>8916</v>
      </c>
    </row>
    <row r="35167" spans="1:4">
      <c r="A35167" s="489" t="str">
        <f t="shared" si="549"/>
        <v>2372202644訪問介護</v>
      </c>
      <c r="B35167" s="489">
        <v>2372202644</v>
      </c>
      <c r="C35167" s="489" t="s">
        <v>140</v>
      </c>
      <c r="D35167" s="489" t="s">
        <v>8916</v>
      </c>
    </row>
    <row r="35168" spans="1:4">
      <c r="A35168" s="489" t="str">
        <f t="shared" si="549"/>
        <v>2372202685通所介護</v>
      </c>
      <c r="B35168" s="489">
        <v>2372202685</v>
      </c>
      <c r="C35168" s="489" t="s">
        <v>158</v>
      </c>
      <c r="D35168" s="489" t="s">
        <v>8917</v>
      </c>
    </row>
    <row r="35169" spans="1:4">
      <c r="A35169" s="489" t="str">
        <f t="shared" si="549"/>
        <v>2372202685通所型サービス（独自）</v>
      </c>
      <c r="B35169" s="489">
        <v>2372202685</v>
      </c>
      <c r="C35169" s="489" t="s">
        <v>2570</v>
      </c>
      <c r="D35169" s="489" t="s">
        <v>8917</v>
      </c>
    </row>
    <row r="35170" spans="1:4">
      <c r="A35170" s="489" t="str">
        <f t="shared" si="549"/>
        <v>2372202735地域密着型通所介護</v>
      </c>
      <c r="B35170" s="489">
        <v>2372202735</v>
      </c>
      <c r="C35170" s="489" t="s">
        <v>161</v>
      </c>
      <c r="D35170" s="489" t="s">
        <v>8918</v>
      </c>
    </row>
    <row r="35171" spans="1:4">
      <c r="A35171" s="489" t="str">
        <f t="shared" si="549"/>
        <v>2372202743介護予防特定施設入居者生活介護</v>
      </c>
      <c r="B35171" s="489">
        <v>2372202743</v>
      </c>
      <c r="C35171" s="489" t="s">
        <v>2514</v>
      </c>
      <c r="D35171" s="489" t="s">
        <v>8919</v>
      </c>
    </row>
    <row r="35172" spans="1:4">
      <c r="A35172" s="489" t="str">
        <f t="shared" si="549"/>
        <v>2372202743特定施設入居者生活介護</v>
      </c>
      <c r="B35172" s="489">
        <v>2372202743</v>
      </c>
      <c r="C35172" s="489" t="s">
        <v>2513</v>
      </c>
      <c r="D35172" s="489" t="s">
        <v>8919</v>
      </c>
    </row>
    <row r="35173" spans="1:4">
      <c r="A35173" s="489" t="str">
        <f t="shared" si="549"/>
        <v>2372202784居宅介護支援</v>
      </c>
      <c r="B35173" s="489">
        <v>2372202784</v>
      </c>
      <c r="C35173" s="489" t="s">
        <v>2519</v>
      </c>
      <c r="D35173" s="489" t="s">
        <v>8920</v>
      </c>
    </row>
    <row r="35174" spans="1:4">
      <c r="A35174" s="489" t="str">
        <f t="shared" si="549"/>
        <v>2372202800訪問介護</v>
      </c>
      <c r="B35174" s="489">
        <v>2372202800</v>
      </c>
      <c r="C35174" s="489" t="s">
        <v>140</v>
      </c>
      <c r="D35174" s="489" t="s">
        <v>8921</v>
      </c>
    </row>
    <row r="35175" spans="1:4">
      <c r="A35175" s="489" t="str">
        <f t="shared" si="549"/>
        <v>2372202800訪問介護</v>
      </c>
      <c r="B35175" s="489">
        <v>2372202800</v>
      </c>
      <c r="C35175" s="489" t="s">
        <v>140</v>
      </c>
      <c r="D35175" s="489" t="s">
        <v>8921</v>
      </c>
    </row>
    <row r="35176" spans="1:4">
      <c r="A35176" s="489" t="str">
        <f t="shared" si="549"/>
        <v>2372202800訪問型サービス（独自）</v>
      </c>
      <c r="B35176" s="489">
        <v>2372202800</v>
      </c>
      <c r="C35176" s="489" t="s">
        <v>2571</v>
      </c>
      <c r="D35176" s="489" t="s">
        <v>8921</v>
      </c>
    </row>
    <row r="35177" spans="1:4">
      <c r="A35177" s="489" t="str">
        <f t="shared" si="549"/>
        <v>2372202826通所介護</v>
      </c>
      <c r="B35177" s="489">
        <v>2372202826</v>
      </c>
      <c r="C35177" s="489" t="s">
        <v>158</v>
      </c>
      <c r="D35177" s="489" t="s">
        <v>8922</v>
      </c>
    </row>
    <row r="35178" spans="1:4">
      <c r="A35178" s="489" t="str">
        <f t="shared" si="549"/>
        <v>2372202826通所型サービス（独自）</v>
      </c>
      <c r="B35178" s="489">
        <v>2372202826</v>
      </c>
      <c r="C35178" s="489" t="s">
        <v>2570</v>
      </c>
      <c r="D35178" s="489" t="s">
        <v>8922</v>
      </c>
    </row>
    <row r="35179" spans="1:4">
      <c r="A35179" s="489" t="str">
        <f t="shared" si="549"/>
        <v>2372202842介護予防通所リハビリテーション</v>
      </c>
      <c r="B35179" s="489">
        <v>2372202842</v>
      </c>
      <c r="C35179" s="489" t="s">
        <v>2512</v>
      </c>
      <c r="D35179" s="489" t="s">
        <v>19356</v>
      </c>
    </row>
    <row r="35180" spans="1:4">
      <c r="A35180" s="489" t="str">
        <f t="shared" si="549"/>
        <v>2372202842通所リハビリテーション</v>
      </c>
      <c r="B35180" s="489">
        <v>2372202842</v>
      </c>
      <c r="C35180" s="489" t="s">
        <v>2511</v>
      </c>
      <c r="D35180" s="489" t="s">
        <v>19356</v>
      </c>
    </row>
    <row r="35181" spans="1:4">
      <c r="A35181" s="489" t="str">
        <f t="shared" si="549"/>
        <v>2372202842通所リハビリテーション</v>
      </c>
      <c r="B35181" s="489">
        <v>2372202842</v>
      </c>
      <c r="C35181" s="489" t="s">
        <v>2511</v>
      </c>
      <c r="D35181" s="489" t="s">
        <v>19356</v>
      </c>
    </row>
    <row r="35182" spans="1:4">
      <c r="A35182" s="489" t="str">
        <f t="shared" si="549"/>
        <v>2372202859介護予防短期入所生活介護</v>
      </c>
      <c r="B35182" s="489">
        <v>2372202859</v>
      </c>
      <c r="C35182" s="489" t="s">
        <v>2093</v>
      </c>
      <c r="D35182" s="489" t="s">
        <v>8923</v>
      </c>
    </row>
    <row r="35183" spans="1:4">
      <c r="A35183" s="489" t="str">
        <f t="shared" si="549"/>
        <v>2372202859短期入所生活介護</v>
      </c>
      <c r="B35183" s="489">
        <v>2372202859</v>
      </c>
      <c r="C35183" s="489" t="s">
        <v>2092</v>
      </c>
      <c r="D35183" s="489" t="s">
        <v>8923</v>
      </c>
    </row>
    <row r="35184" spans="1:4">
      <c r="A35184" s="489" t="str">
        <f t="shared" si="549"/>
        <v>2372202867居宅介護支援</v>
      </c>
      <c r="B35184" s="489">
        <v>2372202867</v>
      </c>
      <c r="C35184" s="489" t="s">
        <v>2519</v>
      </c>
      <c r="D35184" s="489" t="s">
        <v>8924</v>
      </c>
    </row>
    <row r="35185" spans="1:4">
      <c r="A35185" s="489" t="str">
        <f t="shared" si="549"/>
        <v>2372202875介護老人福祉施設</v>
      </c>
      <c r="B35185" s="489">
        <v>2372202875</v>
      </c>
      <c r="C35185" s="489" t="s">
        <v>1921</v>
      </c>
      <c r="D35185" s="489" t="s">
        <v>8925</v>
      </c>
    </row>
    <row r="35186" spans="1:4">
      <c r="A35186" s="489" t="str">
        <f t="shared" si="549"/>
        <v>2372202875介護老人福祉施設</v>
      </c>
      <c r="B35186" s="489">
        <v>2372202875</v>
      </c>
      <c r="C35186" s="489" t="s">
        <v>1921</v>
      </c>
      <c r="D35186" s="489" t="s">
        <v>8925</v>
      </c>
    </row>
    <row r="35187" spans="1:4">
      <c r="A35187" s="489" t="str">
        <f t="shared" si="549"/>
        <v>2372202909通所介護</v>
      </c>
      <c r="B35187" s="489">
        <v>2372202909</v>
      </c>
      <c r="C35187" s="489" t="s">
        <v>158</v>
      </c>
      <c r="D35187" s="489" t="s">
        <v>8926</v>
      </c>
    </row>
    <row r="35188" spans="1:4">
      <c r="A35188" s="489" t="str">
        <f t="shared" si="549"/>
        <v>2372202909通所型サービス（独自）</v>
      </c>
      <c r="B35188" s="489">
        <v>2372202909</v>
      </c>
      <c r="C35188" s="489" t="s">
        <v>2570</v>
      </c>
      <c r="D35188" s="489" t="s">
        <v>8926</v>
      </c>
    </row>
    <row r="35189" spans="1:4">
      <c r="A35189" s="489" t="str">
        <f t="shared" si="549"/>
        <v>2372202925地域密着型通所介護</v>
      </c>
      <c r="B35189" s="489">
        <v>2372202925</v>
      </c>
      <c r="C35189" s="489" t="s">
        <v>161</v>
      </c>
      <c r="D35189" s="489" t="s">
        <v>8927</v>
      </c>
    </row>
    <row r="35190" spans="1:4">
      <c r="A35190" s="489" t="str">
        <f t="shared" si="549"/>
        <v>2372202941居宅介護支援</v>
      </c>
      <c r="B35190" s="489">
        <v>2372202941</v>
      </c>
      <c r="C35190" s="489" t="s">
        <v>2519</v>
      </c>
      <c r="D35190" s="489" t="s">
        <v>8928</v>
      </c>
    </row>
    <row r="35191" spans="1:4">
      <c r="A35191" s="489" t="str">
        <f t="shared" si="549"/>
        <v>2372202966居宅介護支援</v>
      </c>
      <c r="B35191" s="489">
        <v>2372202966</v>
      </c>
      <c r="C35191" s="489" t="s">
        <v>2519</v>
      </c>
      <c r="D35191" s="489" t="s">
        <v>8842</v>
      </c>
    </row>
    <row r="35192" spans="1:4">
      <c r="A35192" s="489" t="str">
        <f t="shared" si="549"/>
        <v>2372202982居宅介護支援</v>
      </c>
      <c r="B35192" s="489">
        <v>2372202982</v>
      </c>
      <c r="C35192" s="489" t="s">
        <v>2519</v>
      </c>
      <c r="D35192" s="489" t="s">
        <v>8929</v>
      </c>
    </row>
    <row r="35193" spans="1:4">
      <c r="A35193" s="489" t="str">
        <f t="shared" si="549"/>
        <v>2372202990訪問介護</v>
      </c>
      <c r="B35193" s="489">
        <v>2372202990</v>
      </c>
      <c r="C35193" s="489" t="s">
        <v>140</v>
      </c>
      <c r="D35193" s="489" t="s">
        <v>8930</v>
      </c>
    </row>
    <row r="35194" spans="1:4">
      <c r="A35194" s="489" t="str">
        <f t="shared" si="549"/>
        <v>2372202990訪問介護</v>
      </c>
      <c r="B35194" s="489">
        <v>2372202990</v>
      </c>
      <c r="C35194" s="489" t="s">
        <v>140</v>
      </c>
      <c r="D35194" s="489" t="s">
        <v>8930</v>
      </c>
    </row>
    <row r="35195" spans="1:4">
      <c r="A35195" s="489" t="str">
        <f t="shared" si="549"/>
        <v>2372203006居宅介護支援</v>
      </c>
      <c r="B35195" s="489">
        <v>2372203006</v>
      </c>
      <c r="C35195" s="489" t="s">
        <v>2519</v>
      </c>
      <c r="D35195" s="489" t="s">
        <v>8931</v>
      </c>
    </row>
    <row r="35196" spans="1:4">
      <c r="A35196" s="489" t="str">
        <f t="shared" si="549"/>
        <v>2372203014介護予防訪問入浴介護</v>
      </c>
      <c r="B35196" s="489">
        <v>2372203014</v>
      </c>
      <c r="C35196" s="489" t="s">
        <v>2510</v>
      </c>
      <c r="D35196" s="489" t="s">
        <v>8932</v>
      </c>
    </row>
    <row r="35197" spans="1:4">
      <c r="A35197" s="489" t="str">
        <f t="shared" si="549"/>
        <v>2372203014訪問入浴介護</v>
      </c>
      <c r="B35197" s="489">
        <v>2372203014</v>
      </c>
      <c r="C35197" s="489" t="s">
        <v>2509</v>
      </c>
      <c r="D35197" s="489" t="s">
        <v>8932</v>
      </c>
    </row>
    <row r="35198" spans="1:4">
      <c r="A35198" s="489" t="str">
        <f t="shared" si="549"/>
        <v>2372203105通所介護</v>
      </c>
      <c r="B35198" s="489">
        <v>2372203105</v>
      </c>
      <c r="C35198" s="489" t="s">
        <v>158</v>
      </c>
      <c r="D35198" s="489" t="s">
        <v>8933</v>
      </c>
    </row>
    <row r="35199" spans="1:4">
      <c r="A35199" s="489" t="str">
        <f t="shared" si="549"/>
        <v>2372203105通所型サービス（独自）</v>
      </c>
      <c r="B35199" s="489">
        <v>2372203105</v>
      </c>
      <c r="C35199" s="489" t="s">
        <v>2570</v>
      </c>
      <c r="D35199" s="489" t="s">
        <v>8933</v>
      </c>
    </row>
    <row r="35200" spans="1:4">
      <c r="A35200" s="489" t="str">
        <f t="shared" si="549"/>
        <v>2372203113通所介護</v>
      </c>
      <c r="B35200" s="489">
        <v>2372203113</v>
      </c>
      <c r="C35200" s="489" t="s">
        <v>158</v>
      </c>
      <c r="D35200" s="489" t="s">
        <v>8934</v>
      </c>
    </row>
    <row r="35201" spans="1:4">
      <c r="A35201" s="489" t="str">
        <f t="shared" si="549"/>
        <v>2372203113通所型サービス（独自）</v>
      </c>
      <c r="B35201" s="489">
        <v>2372203113</v>
      </c>
      <c r="C35201" s="489" t="s">
        <v>2570</v>
      </c>
      <c r="D35201" s="489" t="s">
        <v>8934</v>
      </c>
    </row>
    <row r="35202" spans="1:4">
      <c r="A35202" s="489" t="str">
        <f t="shared" ref="A35202:A35265" si="550">B35202&amp;C35202</f>
        <v>2372203162訪問介護</v>
      </c>
      <c r="B35202" s="489">
        <v>2372203162</v>
      </c>
      <c r="C35202" s="489" t="s">
        <v>140</v>
      </c>
      <c r="D35202" s="489" t="s">
        <v>8935</v>
      </c>
    </row>
    <row r="35203" spans="1:4">
      <c r="A35203" s="489" t="str">
        <f t="shared" si="550"/>
        <v>2372203162訪問介護</v>
      </c>
      <c r="B35203" s="489">
        <v>2372203162</v>
      </c>
      <c r="C35203" s="489" t="s">
        <v>140</v>
      </c>
      <c r="D35203" s="489" t="s">
        <v>8935</v>
      </c>
    </row>
    <row r="35204" spans="1:4">
      <c r="A35204" s="489" t="str">
        <f t="shared" si="550"/>
        <v>2372203204介護予防短期入所生活介護</v>
      </c>
      <c r="B35204" s="489">
        <v>2372203204</v>
      </c>
      <c r="C35204" s="489" t="s">
        <v>2093</v>
      </c>
      <c r="D35204" s="489" t="s">
        <v>8936</v>
      </c>
    </row>
    <row r="35205" spans="1:4">
      <c r="A35205" s="489" t="str">
        <f t="shared" si="550"/>
        <v>2372203204短期入所生活介護</v>
      </c>
      <c r="B35205" s="489">
        <v>2372203204</v>
      </c>
      <c r="C35205" s="489" t="s">
        <v>2092</v>
      </c>
      <c r="D35205" s="489" t="s">
        <v>8936</v>
      </c>
    </row>
    <row r="35206" spans="1:4">
      <c r="A35206" s="489" t="str">
        <f t="shared" si="550"/>
        <v>2372203238地域密着型通所介護</v>
      </c>
      <c r="B35206" s="489">
        <v>2372203238</v>
      </c>
      <c r="C35206" s="489" t="s">
        <v>161</v>
      </c>
      <c r="D35206" s="489" t="s">
        <v>8937</v>
      </c>
    </row>
    <row r="35207" spans="1:4">
      <c r="A35207" s="489" t="str">
        <f t="shared" si="550"/>
        <v>2372203246介護予防特定施設入居者生活介護</v>
      </c>
      <c r="B35207" s="489">
        <v>2372203246</v>
      </c>
      <c r="C35207" s="489" t="s">
        <v>2514</v>
      </c>
      <c r="D35207" s="489" t="s">
        <v>8938</v>
      </c>
    </row>
    <row r="35208" spans="1:4">
      <c r="A35208" s="489" t="str">
        <f t="shared" si="550"/>
        <v>2372203246特定施設入居者生活介護（短期利用型）</v>
      </c>
      <c r="B35208" s="489">
        <v>2372203246</v>
      </c>
      <c r="C35208" s="489" t="s">
        <v>19397</v>
      </c>
      <c r="D35208" s="489" t="s">
        <v>8938</v>
      </c>
    </row>
    <row r="35209" spans="1:4">
      <c r="A35209" s="489" t="str">
        <f t="shared" si="550"/>
        <v>2372203246特定施設入居者生活介護</v>
      </c>
      <c r="B35209" s="489">
        <v>2372203246</v>
      </c>
      <c r="C35209" s="489" t="s">
        <v>2513</v>
      </c>
      <c r="D35209" s="489" t="s">
        <v>8938</v>
      </c>
    </row>
    <row r="35210" spans="1:4">
      <c r="A35210" s="489" t="str">
        <f t="shared" si="550"/>
        <v>2372203329訪問介護</v>
      </c>
      <c r="B35210" s="489">
        <v>2372203329</v>
      </c>
      <c r="C35210" s="489" t="s">
        <v>140</v>
      </c>
      <c r="D35210" s="489" t="s">
        <v>8939</v>
      </c>
    </row>
    <row r="35211" spans="1:4">
      <c r="A35211" s="489" t="str">
        <f t="shared" si="550"/>
        <v>2372203329訪問介護</v>
      </c>
      <c r="B35211" s="489">
        <v>2372203329</v>
      </c>
      <c r="C35211" s="489" t="s">
        <v>140</v>
      </c>
      <c r="D35211" s="489" t="s">
        <v>8939</v>
      </c>
    </row>
    <row r="35212" spans="1:4">
      <c r="A35212" s="489" t="str">
        <f t="shared" si="550"/>
        <v>2372203329訪問型サービス（独自）</v>
      </c>
      <c r="B35212" s="489">
        <v>2372203329</v>
      </c>
      <c r="C35212" s="489" t="s">
        <v>2571</v>
      </c>
      <c r="D35212" s="489" t="s">
        <v>8939</v>
      </c>
    </row>
    <row r="35213" spans="1:4">
      <c r="A35213" s="489" t="str">
        <f t="shared" si="550"/>
        <v>2372203337通所介護</v>
      </c>
      <c r="B35213" s="489">
        <v>2372203337</v>
      </c>
      <c r="C35213" s="489" t="s">
        <v>158</v>
      </c>
      <c r="D35213" s="489" t="s">
        <v>8940</v>
      </c>
    </row>
    <row r="35214" spans="1:4">
      <c r="A35214" s="489" t="str">
        <f t="shared" si="550"/>
        <v>2372203337通所型サービス（独自）</v>
      </c>
      <c r="B35214" s="489">
        <v>2372203337</v>
      </c>
      <c r="C35214" s="489" t="s">
        <v>2570</v>
      </c>
      <c r="D35214" s="489" t="s">
        <v>8940</v>
      </c>
    </row>
    <row r="35215" spans="1:4">
      <c r="A35215" s="489" t="str">
        <f t="shared" si="550"/>
        <v>2372203378居宅介護支援</v>
      </c>
      <c r="B35215" s="489">
        <v>2372203378</v>
      </c>
      <c r="C35215" s="489" t="s">
        <v>2519</v>
      </c>
      <c r="D35215" s="489" t="s">
        <v>8941</v>
      </c>
    </row>
    <row r="35216" spans="1:4">
      <c r="A35216" s="489" t="str">
        <f t="shared" si="550"/>
        <v>2372203386介護老人福祉施設</v>
      </c>
      <c r="B35216" s="489">
        <v>2372203386</v>
      </c>
      <c r="C35216" s="489" t="s">
        <v>1921</v>
      </c>
      <c r="D35216" s="489" t="s">
        <v>8942</v>
      </c>
    </row>
    <row r="35217" spans="1:4">
      <c r="A35217" s="489" t="str">
        <f t="shared" si="550"/>
        <v>2372203394通所介護</v>
      </c>
      <c r="B35217" s="489">
        <v>2372203394</v>
      </c>
      <c r="C35217" s="489" t="s">
        <v>158</v>
      </c>
      <c r="D35217" s="489" t="s">
        <v>8943</v>
      </c>
    </row>
    <row r="35218" spans="1:4">
      <c r="A35218" s="489" t="str">
        <f t="shared" si="550"/>
        <v>2372203394通所型サービス（独自）</v>
      </c>
      <c r="B35218" s="489">
        <v>2372203394</v>
      </c>
      <c r="C35218" s="489" t="s">
        <v>2570</v>
      </c>
      <c r="D35218" s="489" t="s">
        <v>8943</v>
      </c>
    </row>
    <row r="35219" spans="1:4">
      <c r="A35219" s="489" t="str">
        <f t="shared" si="550"/>
        <v>2372203410介護予防短期入所生活介護</v>
      </c>
      <c r="B35219" s="489">
        <v>2372203410</v>
      </c>
      <c r="C35219" s="489" t="s">
        <v>2093</v>
      </c>
      <c r="D35219" s="489" t="s">
        <v>8944</v>
      </c>
    </row>
    <row r="35220" spans="1:4">
      <c r="A35220" s="489" t="str">
        <f t="shared" si="550"/>
        <v>2372203410短期入所生活介護</v>
      </c>
      <c r="B35220" s="489">
        <v>2372203410</v>
      </c>
      <c r="C35220" s="489" t="s">
        <v>2092</v>
      </c>
      <c r="D35220" s="489" t="s">
        <v>8944</v>
      </c>
    </row>
    <row r="35221" spans="1:4">
      <c r="A35221" s="489" t="str">
        <f t="shared" si="550"/>
        <v>2372203428介護予防特定施設入居者生活介護</v>
      </c>
      <c r="B35221" s="489">
        <v>2372203428</v>
      </c>
      <c r="C35221" s="489" t="s">
        <v>2514</v>
      </c>
      <c r="D35221" s="489" t="s">
        <v>8945</v>
      </c>
    </row>
    <row r="35222" spans="1:4">
      <c r="A35222" s="489" t="str">
        <f t="shared" si="550"/>
        <v>2372203428特定施設入居者生活介護</v>
      </c>
      <c r="B35222" s="489">
        <v>2372203428</v>
      </c>
      <c r="C35222" s="489" t="s">
        <v>2513</v>
      </c>
      <c r="D35222" s="489" t="s">
        <v>8945</v>
      </c>
    </row>
    <row r="35223" spans="1:4">
      <c r="A35223" s="489" t="str">
        <f t="shared" si="550"/>
        <v>2372203436訪問介護</v>
      </c>
      <c r="B35223" s="489">
        <v>2372203436</v>
      </c>
      <c r="C35223" s="489" t="s">
        <v>140</v>
      </c>
      <c r="D35223" s="489" t="s">
        <v>8946</v>
      </c>
    </row>
    <row r="35224" spans="1:4">
      <c r="A35224" s="489" t="str">
        <f t="shared" si="550"/>
        <v>2372203436訪問介護</v>
      </c>
      <c r="B35224" s="489">
        <v>2372203436</v>
      </c>
      <c r="C35224" s="489" t="s">
        <v>140</v>
      </c>
      <c r="D35224" s="489" t="s">
        <v>8946</v>
      </c>
    </row>
    <row r="35225" spans="1:4">
      <c r="A35225" s="489" t="str">
        <f t="shared" si="550"/>
        <v>2372203436訪問介護</v>
      </c>
      <c r="B35225" s="489">
        <v>2372203436</v>
      </c>
      <c r="C35225" s="489" t="s">
        <v>140</v>
      </c>
      <c r="D35225" s="489" t="s">
        <v>8946</v>
      </c>
    </row>
    <row r="35226" spans="1:4">
      <c r="A35226" s="489" t="str">
        <f t="shared" si="550"/>
        <v>2372203469通所介護</v>
      </c>
      <c r="B35226" s="489">
        <v>2372203469</v>
      </c>
      <c r="C35226" s="489" t="s">
        <v>158</v>
      </c>
      <c r="D35226" s="489" t="s">
        <v>8947</v>
      </c>
    </row>
    <row r="35227" spans="1:4">
      <c r="A35227" s="489" t="str">
        <f t="shared" si="550"/>
        <v>2372203469通所型サービス（独自）</v>
      </c>
      <c r="B35227" s="489">
        <v>2372203469</v>
      </c>
      <c r="C35227" s="489" t="s">
        <v>2570</v>
      </c>
      <c r="D35227" s="489" t="s">
        <v>8947</v>
      </c>
    </row>
    <row r="35228" spans="1:4">
      <c r="A35228" s="489" t="str">
        <f t="shared" si="550"/>
        <v>2372203469通所型サービス（独自／定率）</v>
      </c>
      <c r="B35228" s="489">
        <v>2372203469</v>
      </c>
      <c r="C35228" s="489" t="s">
        <v>2567</v>
      </c>
      <c r="D35228" s="489" t="s">
        <v>8947</v>
      </c>
    </row>
    <row r="35229" spans="1:4">
      <c r="A35229" s="489" t="str">
        <f t="shared" si="550"/>
        <v>2372203576通所介護</v>
      </c>
      <c r="B35229" s="489">
        <v>2372203576</v>
      </c>
      <c r="C35229" s="489" t="s">
        <v>158</v>
      </c>
      <c r="D35229" s="489" t="s">
        <v>8948</v>
      </c>
    </row>
    <row r="35230" spans="1:4">
      <c r="A35230" s="489" t="str">
        <f t="shared" si="550"/>
        <v>2372203576通所型サービス（独自）</v>
      </c>
      <c r="B35230" s="489">
        <v>2372203576</v>
      </c>
      <c r="C35230" s="489" t="s">
        <v>2570</v>
      </c>
      <c r="D35230" s="489" t="s">
        <v>8948</v>
      </c>
    </row>
    <row r="35231" spans="1:4">
      <c r="A35231" s="489" t="str">
        <f t="shared" si="550"/>
        <v>2372203584通所介護</v>
      </c>
      <c r="B35231" s="489">
        <v>2372203584</v>
      </c>
      <c r="C35231" s="489" t="s">
        <v>158</v>
      </c>
      <c r="D35231" s="489" t="s">
        <v>8949</v>
      </c>
    </row>
    <row r="35232" spans="1:4">
      <c r="A35232" s="489" t="str">
        <f t="shared" si="550"/>
        <v>2372203584通所型サービス（独自）</v>
      </c>
      <c r="B35232" s="489">
        <v>2372203584</v>
      </c>
      <c r="C35232" s="489" t="s">
        <v>2570</v>
      </c>
      <c r="D35232" s="489" t="s">
        <v>8949</v>
      </c>
    </row>
    <row r="35233" spans="1:4">
      <c r="A35233" s="489" t="str">
        <f t="shared" si="550"/>
        <v>2372203642訪問介護</v>
      </c>
      <c r="B35233" s="489">
        <v>2372203642</v>
      </c>
      <c r="C35233" s="489" t="s">
        <v>140</v>
      </c>
      <c r="D35233" s="489" t="s">
        <v>8950</v>
      </c>
    </row>
    <row r="35234" spans="1:4">
      <c r="A35234" s="489" t="str">
        <f t="shared" si="550"/>
        <v>2372203642訪問介護</v>
      </c>
      <c r="B35234" s="489">
        <v>2372203642</v>
      </c>
      <c r="C35234" s="489" t="s">
        <v>140</v>
      </c>
      <c r="D35234" s="489" t="s">
        <v>8950</v>
      </c>
    </row>
    <row r="35235" spans="1:4">
      <c r="A35235" s="489" t="str">
        <f t="shared" si="550"/>
        <v>2372203642訪問型サービス（独自）</v>
      </c>
      <c r="B35235" s="489">
        <v>2372203642</v>
      </c>
      <c r="C35235" s="489" t="s">
        <v>2571</v>
      </c>
      <c r="D35235" s="489" t="s">
        <v>8950</v>
      </c>
    </row>
    <row r="35236" spans="1:4">
      <c r="A35236" s="489" t="str">
        <f t="shared" si="550"/>
        <v>2372203659通所介護</v>
      </c>
      <c r="B35236" s="489">
        <v>2372203659</v>
      </c>
      <c r="C35236" s="489" t="s">
        <v>158</v>
      </c>
      <c r="D35236" s="489" t="s">
        <v>8951</v>
      </c>
    </row>
    <row r="35237" spans="1:4">
      <c r="A35237" s="489" t="str">
        <f t="shared" si="550"/>
        <v>2372203659通所型サービス（独自）</v>
      </c>
      <c r="B35237" s="489">
        <v>2372203659</v>
      </c>
      <c r="C35237" s="489" t="s">
        <v>2570</v>
      </c>
      <c r="D35237" s="489" t="s">
        <v>8951</v>
      </c>
    </row>
    <row r="35238" spans="1:4">
      <c r="A35238" s="489" t="str">
        <f t="shared" si="550"/>
        <v>2372203709訪問介護</v>
      </c>
      <c r="B35238" s="489">
        <v>2372203709</v>
      </c>
      <c r="C35238" s="489" t="s">
        <v>140</v>
      </c>
      <c r="D35238" s="489" t="s">
        <v>8952</v>
      </c>
    </row>
    <row r="35239" spans="1:4">
      <c r="A35239" s="489" t="str">
        <f t="shared" si="550"/>
        <v>2372203709訪問介護</v>
      </c>
      <c r="B35239" s="489">
        <v>2372203709</v>
      </c>
      <c r="C35239" s="489" t="s">
        <v>140</v>
      </c>
      <c r="D35239" s="489" t="s">
        <v>8952</v>
      </c>
    </row>
    <row r="35240" spans="1:4">
      <c r="A35240" s="489" t="str">
        <f t="shared" si="550"/>
        <v>2372203717地域密着型通所介護</v>
      </c>
      <c r="B35240" s="489">
        <v>2372203717</v>
      </c>
      <c r="C35240" s="489" t="s">
        <v>161</v>
      </c>
      <c r="D35240" s="489" t="s">
        <v>8953</v>
      </c>
    </row>
    <row r="35241" spans="1:4">
      <c r="A35241" s="489" t="str">
        <f t="shared" si="550"/>
        <v>2372203717通所型サービス（独自）</v>
      </c>
      <c r="B35241" s="489">
        <v>2372203717</v>
      </c>
      <c r="C35241" s="489" t="s">
        <v>2570</v>
      </c>
      <c r="D35241" s="489" t="s">
        <v>8953</v>
      </c>
    </row>
    <row r="35242" spans="1:4">
      <c r="A35242" s="489" t="str">
        <f t="shared" si="550"/>
        <v>2372203725地域密着型通所介護</v>
      </c>
      <c r="B35242" s="489">
        <v>2372203725</v>
      </c>
      <c r="C35242" s="489" t="s">
        <v>161</v>
      </c>
      <c r="D35242" s="489" t="s">
        <v>8954</v>
      </c>
    </row>
    <row r="35243" spans="1:4">
      <c r="A35243" s="489" t="str">
        <f t="shared" si="550"/>
        <v>2372203725通所型サービス（独自）</v>
      </c>
      <c r="B35243" s="489">
        <v>2372203725</v>
      </c>
      <c r="C35243" s="489" t="s">
        <v>2570</v>
      </c>
      <c r="D35243" s="489" t="s">
        <v>8954</v>
      </c>
    </row>
    <row r="35244" spans="1:4">
      <c r="A35244" s="489" t="str">
        <f t="shared" si="550"/>
        <v>2372203733訪問介護</v>
      </c>
      <c r="B35244" s="489">
        <v>2372203733</v>
      </c>
      <c r="C35244" s="489" t="s">
        <v>140</v>
      </c>
      <c r="D35244" s="489" t="s">
        <v>8955</v>
      </c>
    </row>
    <row r="35245" spans="1:4">
      <c r="A35245" s="489" t="str">
        <f t="shared" si="550"/>
        <v>2372203733訪問介護</v>
      </c>
      <c r="B35245" s="489">
        <v>2372203733</v>
      </c>
      <c r="C35245" s="489" t="s">
        <v>140</v>
      </c>
      <c r="D35245" s="489" t="s">
        <v>8955</v>
      </c>
    </row>
    <row r="35246" spans="1:4">
      <c r="A35246" s="489" t="str">
        <f t="shared" si="550"/>
        <v>2372203733訪問型サービス（独自）</v>
      </c>
      <c r="B35246" s="489">
        <v>2372203733</v>
      </c>
      <c r="C35246" s="489" t="s">
        <v>2571</v>
      </c>
      <c r="D35246" s="489" t="s">
        <v>8955</v>
      </c>
    </row>
    <row r="35247" spans="1:4">
      <c r="A35247" s="489" t="str">
        <f t="shared" si="550"/>
        <v>2372203758居宅介護支援</v>
      </c>
      <c r="B35247" s="489">
        <v>2372203758</v>
      </c>
      <c r="C35247" s="489" t="s">
        <v>2519</v>
      </c>
      <c r="D35247" s="489" t="s">
        <v>8956</v>
      </c>
    </row>
    <row r="35248" spans="1:4">
      <c r="A35248" s="489" t="str">
        <f t="shared" si="550"/>
        <v>2372203782地域密着型通所介護</v>
      </c>
      <c r="B35248" s="489">
        <v>2372203782</v>
      </c>
      <c r="C35248" s="489" t="s">
        <v>161</v>
      </c>
      <c r="D35248" s="489" t="s">
        <v>8957</v>
      </c>
    </row>
    <row r="35249" spans="1:4">
      <c r="A35249" s="489" t="str">
        <f t="shared" si="550"/>
        <v>2372203782通所型サービス（独自）</v>
      </c>
      <c r="B35249" s="489">
        <v>2372203782</v>
      </c>
      <c r="C35249" s="489" t="s">
        <v>2570</v>
      </c>
      <c r="D35249" s="489" t="s">
        <v>8957</v>
      </c>
    </row>
    <row r="35250" spans="1:4">
      <c r="A35250" s="489" t="str">
        <f t="shared" si="550"/>
        <v>2372203790介護予防短期入所生活介護</v>
      </c>
      <c r="B35250" s="489">
        <v>2372203790</v>
      </c>
      <c r="C35250" s="489" t="s">
        <v>2093</v>
      </c>
      <c r="D35250" s="489" t="s">
        <v>8958</v>
      </c>
    </row>
    <row r="35251" spans="1:4">
      <c r="A35251" s="489" t="str">
        <f t="shared" si="550"/>
        <v>2372203790短期入所生活介護</v>
      </c>
      <c r="B35251" s="489">
        <v>2372203790</v>
      </c>
      <c r="C35251" s="489" t="s">
        <v>2092</v>
      </c>
      <c r="D35251" s="489" t="s">
        <v>8958</v>
      </c>
    </row>
    <row r="35252" spans="1:4">
      <c r="A35252" s="489" t="str">
        <f t="shared" si="550"/>
        <v>2372203857居宅介護支援</v>
      </c>
      <c r="B35252" s="489">
        <v>2372203857</v>
      </c>
      <c r="C35252" s="489" t="s">
        <v>2519</v>
      </c>
      <c r="D35252" s="489" t="s">
        <v>8959</v>
      </c>
    </row>
    <row r="35253" spans="1:4">
      <c r="A35253" s="489" t="str">
        <f t="shared" si="550"/>
        <v>2372203899地域密着型通所介護</v>
      </c>
      <c r="B35253" s="489">
        <v>2372203899</v>
      </c>
      <c r="C35253" s="489" t="s">
        <v>161</v>
      </c>
      <c r="D35253" s="489" t="s">
        <v>8960</v>
      </c>
    </row>
    <row r="35254" spans="1:4">
      <c r="A35254" s="489" t="str">
        <f t="shared" si="550"/>
        <v>2372203899通所型サービス（独自）</v>
      </c>
      <c r="B35254" s="489">
        <v>2372203899</v>
      </c>
      <c r="C35254" s="489" t="s">
        <v>2570</v>
      </c>
      <c r="D35254" s="489" t="s">
        <v>8960</v>
      </c>
    </row>
    <row r="35255" spans="1:4">
      <c r="A35255" s="489" t="str">
        <f t="shared" si="550"/>
        <v>2372203907地域密着型通所介護</v>
      </c>
      <c r="B35255" s="489">
        <v>2372203907</v>
      </c>
      <c r="C35255" s="489" t="s">
        <v>161</v>
      </c>
      <c r="D35255" s="489" t="s">
        <v>8961</v>
      </c>
    </row>
    <row r="35256" spans="1:4">
      <c r="A35256" s="489" t="str">
        <f t="shared" si="550"/>
        <v>2372203907通所型サービス（独自）</v>
      </c>
      <c r="B35256" s="489">
        <v>2372203907</v>
      </c>
      <c r="C35256" s="489" t="s">
        <v>2570</v>
      </c>
      <c r="D35256" s="489" t="s">
        <v>8961</v>
      </c>
    </row>
    <row r="35257" spans="1:4">
      <c r="A35257" s="489" t="str">
        <f t="shared" si="550"/>
        <v>2372203915訪問介護</v>
      </c>
      <c r="B35257" s="489">
        <v>2372203915</v>
      </c>
      <c r="C35257" s="489" t="s">
        <v>140</v>
      </c>
      <c r="D35257" s="489" t="s">
        <v>8962</v>
      </c>
    </row>
    <row r="35258" spans="1:4">
      <c r="A35258" s="489" t="str">
        <f t="shared" si="550"/>
        <v>2372203915訪問介護</v>
      </c>
      <c r="B35258" s="489">
        <v>2372203915</v>
      </c>
      <c r="C35258" s="489" t="s">
        <v>140</v>
      </c>
      <c r="D35258" s="489" t="s">
        <v>8962</v>
      </c>
    </row>
    <row r="35259" spans="1:4">
      <c r="A35259" s="489" t="str">
        <f t="shared" si="550"/>
        <v>2372203915訪問型サービス（独自）</v>
      </c>
      <c r="B35259" s="489">
        <v>2372203915</v>
      </c>
      <c r="C35259" s="489" t="s">
        <v>2571</v>
      </c>
      <c r="D35259" s="489" t="s">
        <v>8962</v>
      </c>
    </row>
    <row r="35260" spans="1:4">
      <c r="A35260" s="489" t="str">
        <f t="shared" si="550"/>
        <v>2372203923訪問介護</v>
      </c>
      <c r="B35260" s="489">
        <v>2372203923</v>
      </c>
      <c r="C35260" s="489" t="s">
        <v>140</v>
      </c>
      <c r="D35260" s="489" t="s">
        <v>8963</v>
      </c>
    </row>
    <row r="35261" spans="1:4">
      <c r="A35261" s="489" t="str">
        <f t="shared" si="550"/>
        <v>2372203923訪問介護</v>
      </c>
      <c r="B35261" s="489">
        <v>2372203923</v>
      </c>
      <c r="C35261" s="489" t="s">
        <v>140</v>
      </c>
      <c r="D35261" s="489" t="s">
        <v>8963</v>
      </c>
    </row>
    <row r="35262" spans="1:4">
      <c r="A35262" s="489" t="str">
        <f t="shared" si="550"/>
        <v>2372203931通所介護</v>
      </c>
      <c r="B35262" s="489">
        <v>2372203931</v>
      </c>
      <c r="C35262" s="489" t="s">
        <v>158</v>
      </c>
      <c r="D35262" s="489" t="s">
        <v>8964</v>
      </c>
    </row>
    <row r="35263" spans="1:4">
      <c r="A35263" s="489" t="str">
        <f t="shared" si="550"/>
        <v>2372203931通所型サービス（独自）</v>
      </c>
      <c r="B35263" s="489">
        <v>2372203931</v>
      </c>
      <c r="C35263" s="489" t="s">
        <v>2570</v>
      </c>
      <c r="D35263" s="489" t="s">
        <v>8964</v>
      </c>
    </row>
    <row r="35264" spans="1:4">
      <c r="A35264" s="489" t="str">
        <f t="shared" si="550"/>
        <v>2372203949地域密着型通所介護</v>
      </c>
      <c r="B35264" s="489">
        <v>2372203949</v>
      </c>
      <c r="C35264" s="489" t="s">
        <v>161</v>
      </c>
      <c r="D35264" s="489" t="s">
        <v>8965</v>
      </c>
    </row>
    <row r="35265" spans="1:4">
      <c r="A35265" s="489" t="str">
        <f t="shared" si="550"/>
        <v>2372203949通所型サービス（独自）</v>
      </c>
      <c r="B35265" s="489">
        <v>2372203949</v>
      </c>
      <c r="C35265" s="489" t="s">
        <v>2570</v>
      </c>
      <c r="D35265" s="489" t="s">
        <v>8965</v>
      </c>
    </row>
    <row r="35266" spans="1:4">
      <c r="A35266" s="489" t="str">
        <f t="shared" ref="A35266:A35329" si="551">B35266&amp;C35266</f>
        <v>2372203980通所介護</v>
      </c>
      <c r="B35266" s="489">
        <v>2372203980</v>
      </c>
      <c r="C35266" s="489" t="s">
        <v>158</v>
      </c>
      <c r="D35266" s="489" t="s">
        <v>8966</v>
      </c>
    </row>
    <row r="35267" spans="1:4">
      <c r="A35267" s="489" t="str">
        <f t="shared" si="551"/>
        <v>2372203980通所型サービス（独自）</v>
      </c>
      <c r="B35267" s="489">
        <v>2372203980</v>
      </c>
      <c r="C35267" s="489" t="s">
        <v>2570</v>
      </c>
      <c r="D35267" s="489" t="s">
        <v>8966</v>
      </c>
    </row>
    <row r="35268" spans="1:4">
      <c r="A35268" s="489" t="str">
        <f t="shared" si="551"/>
        <v>2372204012訪問介護</v>
      </c>
      <c r="B35268" s="489">
        <v>2372204012</v>
      </c>
      <c r="C35268" s="489" t="s">
        <v>140</v>
      </c>
      <c r="D35268" s="489" t="s">
        <v>8967</v>
      </c>
    </row>
    <row r="35269" spans="1:4">
      <c r="A35269" s="489" t="str">
        <f t="shared" si="551"/>
        <v>2372204012訪問介護</v>
      </c>
      <c r="B35269" s="489">
        <v>2372204012</v>
      </c>
      <c r="C35269" s="489" t="s">
        <v>140</v>
      </c>
      <c r="D35269" s="489" t="s">
        <v>8967</v>
      </c>
    </row>
    <row r="35270" spans="1:4">
      <c r="A35270" s="489" t="str">
        <f t="shared" si="551"/>
        <v>2372204012訪問型サービス（独自）</v>
      </c>
      <c r="B35270" s="489">
        <v>2372204012</v>
      </c>
      <c r="C35270" s="489" t="s">
        <v>2571</v>
      </c>
      <c r="D35270" s="489" t="s">
        <v>8967</v>
      </c>
    </row>
    <row r="35271" spans="1:4">
      <c r="A35271" s="489" t="str">
        <f t="shared" si="551"/>
        <v>2372204020訪問介護</v>
      </c>
      <c r="B35271" s="489">
        <v>2372204020</v>
      </c>
      <c r="C35271" s="489" t="s">
        <v>140</v>
      </c>
      <c r="D35271" s="489" t="s">
        <v>8968</v>
      </c>
    </row>
    <row r="35272" spans="1:4">
      <c r="A35272" s="489" t="str">
        <f t="shared" si="551"/>
        <v>2372204020訪問介護</v>
      </c>
      <c r="B35272" s="489">
        <v>2372204020</v>
      </c>
      <c r="C35272" s="489" t="s">
        <v>140</v>
      </c>
      <c r="D35272" s="489" t="s">
        <v>8968</v>
      </c>
    </row>
    <row r="35273" spans="1:4">
      <c r="A35273" s="489" t="str">
        <f t="shared" si="551"/>
        <v>2372204020訪問型サービス（独自）</v>
      </c>
      <c r="B35273" s="489">
        <v>2372204020</v>
      </c>
      <c r="C35273" s="489" t="s">
        <v>2571</v>
      </c>
      <c r="D35273" s="489" t="s">
        <v>8968</v>
      </c>
    </row>
    <row r="35274" spans="1:4">
      <c r="A35274" s="489" t="str">
        <f t="shared" si="551"/>
        <v>2372204046訪問介護</v>
      </c>
      <c r="B35274" s="489">
        <v>2372204046</v>
      </c>
      <c r="C35274" s="489" t="s">
        <v>140</v>
      </c>
      <c r="D35274" s="489" t="s">
        <v>8969</v>
      </c>
    </row>
    <row r="35275" spans="1:4">
      <c r="A35275" s="489" t="str">
        <f t="shared" si="551"/>
        <v>2372204046訪問介護</v>
      </c>
      <c r="B35275" s="489">
        <v>2372204046</v>
      </c>
      <c r="C35275" s="489" t="s">
        <v>140</v>
      </c>
      <c r="D35275" s="489" t="s">
        <v>8969</v>
      </c>
    </row>
    <row r="35276" spans="1:4">
      <c r="A35276" s="489" t="str">
        <f t="shared" si="551"/>
        <v>2372204103居宅介護支援</v>
      </c>
      <c r="B35276" s="489">
        <v>2372204103</v>
      </c>
      <c r="C35276" s="489" t="s">
        <v>2519</v>
      </c>
      <c r="D35276" s="489" t="s">
        <v>8970</v>
      </c>
    </row>
    <row r="35277" spans="1:4">
      <c r="A35277" s="489" t="str">
        <f t="shared" si="551"/>
        <v>2372204111訪問介護</v>
      </c>
      <c r="B35277" s="489">
        <v>2372204111</v>
      </c>
      <c r="C35277" s="489" t="s">
        <v>140</v>
      </c>
      <c r="D35277" s="489" t="s">
        <v>8971</v>
      </c>
    </row>
    <row r="35278" spans="1:4">
      <c r="A35278" s="489" t="str">
        <f t="shared" si="551"/>
        <v>2372204111訪問介護</v>
      </c>
      <c r="B35278" s="489">
        <v>2372204111</v>
      </c>
      <c r="C35278" s="489" t="s">
        <v>140</v>
      </c>
      <c r="D35278" s="489" t="s">
        <v>8971</v>
      </c>
    </row>
    <row r="35279" spans="1:4">
      <c r="A35279" s="489" t="str">
        <f t="shared" si="551"/>
        <v>2372204111訪問型サービス（独自）</v>
      </c>
      <c r="B35279" s="489">
        <v>2372204111</v>
      </c>
      <c r="C35279" s="489" t="s">
        <v>2571</v>
      </c>
      <c r="D35279" s="489" t="s">
        <v>8971</v>
      </c>
    </row>
    <row r="35280" spans="1:4">
      <c r="A35280" s="489" t="str">
        <f t="shared" si="551"/>
        <v>2372204129通所介護</v>
      </c>
      <c r="B35280" s="489">
        <v>2372204129</v>
      </c>
      <c r="C35280" s="489" t="s">
        <v>158</v>
      </c>
      <c r="D35280" s="489" t="s">
        <v>8972</v>
      </c>
    </row>
    <row r="35281" spans="1:4">
      <c r="A35281" s="489" t="str">
        <f t="shared" si="551"/>
        <v>2372204129通所型サービス（独自）</v>
      </c>
      <c r="B35281" s="489">
        <v>2372204129</v>
      </c>
      <c r="C35281" s="489" t="s">
        <v>2570</v>
      </c>
      <c r="D35281" s="489" t="s">
        <v>8972</v>
      </c>
    </row>
    <row r="35282" spans="1:4">
      <c r="A35282" s="489" t="str">
        <f t="shared" si="551"/>
        <v>2372204152訪問介護</v>
      </c>
      <c r="B35282" s="489">
        <v>2372204152</v>
      </c>
      <c r="C35282" s="489" t="s">
        <v>140</v>
      </c>
      <c r="D35282" s="489" t="s">
        <v>8973</v>
      </c>
    </row>
    <row r="35283" spans="1:4">
      <c r="A35283" s="489" t="str">
        <f t="shared" si="551"/>
        <v>2372204152訪問介護</v>
      </c>
      <c r="B35283" s="489">
        <v>2372204152</v>
      </c>
      <c r="C35283" s="489" t="s">
        <v>140</v>
      </c>
      <c r="D35283" s="489" t="s">
        <v>8973</v>
      </c>
    </row>
    <row r="35284" spans="1:4">
      <c r="A35284" s="489" t="str">
        <f t="shared" si="551"/>
        <v>2372204152訪問型サービス（独自）</v>
      </c>
      <c r="B35284" s="489">
        <v>2372204152</v>
      </c>
      <c r="C35284" s="489" t="s">
        <v>2571</v>
      </c>
      <c r="D35284" s="489" t="s">
        <v>8973</v>
      </c>
    </row>
    <row r="35285" spans="1:4">
      <c r="A35285" s="489" t="str">
        <f t="shared" si="551"/>
        <v>2372204202通所介護</v>
      </c>
      <c r="B35285" s="489">
        <v>2372204202</v>
      </c>
      <c r="C35285" s="489" t="s">
        <v>158</v>
      </c>
      <c r="D35285" s="489" t="s">
        <v>8974</v>
      </c>
    </row>
    <row r="35286" spans="1:4">
      <c r="A35286" s="489" t="str">
        <f t="shared" si="551"/>
        <v>2372204202通所型サービス（独自）</v>
      </c>
      <c r="B35286" s="489">
        <v>2372204202</v>
      </c>
      <c r="C35286" s="489" t="s">
        <v>2570</v>
      </c>
      <c r="D35286" s="489" t="s">
        <v>8974</v>
      </c>
    </row>
    <row r="35287" spans="1:4">
      <c r="A35287" s="489" t="str">
        <f t="shared" si="551"/>
        <v>2372204210地域密着型通所介護</v>
      </c>
      <c r="B35287" s="489">
        <v>2372204210</v>
      </c>
      <c r="C35287" s="489" t="s">
        <v>161</v>
      </c>
      <c r="D35287" s="489" t="s">
        <v>8975</v>
      </c>
    </row>
    <row r="35288" spans="1:4">
      <c r="A35288" s="489" t="str">
        <f t="shared" si="551"/>
        <v>2372204236訪問介護</v>
      </c>
      <c r="B35288" s="489">
        <v>2372204236</v>
      </c>
      <c r="C35288" s="489" t="s">
        <v>140</v>
      </c>
      <c r="D35288" s="489" t="s">
        <v>8976</v>
      </c>
    </row>
    <row r="35289" spans="1:4">
      <c r="A35289" s="489" t="str">
        <f t="shared" si="551"/>
        <v>2372204236訪問介護</v>
      </c>
      <c r="B35289" s="489">
        <v>2372204236</v>
      </c>
      <c r="C35289" s="489" t="s">
        <v>140</v>
      </c>
      <c r="D35289" s="489" t="s">
        <v>8976</v>
      </c>
    </row>
    <row r="35290" spans="1:4">
      <c r="A35290" s="489" t="str">
        <f t="shared" si="551"/>
        <v>2372204236訪問型サービス（独自）</v>
      </c>
      <c r="B35290" s="489">
        <v>2372204236</v>
      </c>
      <c r="C35290" s="489" t="s">
        <v>2571</v>
      </c>
      <c r="D35290" s="489" t="s">
        <v>8976</v>
      </c>
    </row>
    <row r="35291" spans="1:4">
      <c r="A35291" s="489" t="str">
        <f t="shared" si="551"/>
        <v>2372204285地域密着型通所介護</v>
      </c>
      <c r="B35291" s="489">
        <v>2372204285</v>
      </c>
      <c r="C35291" s="489" t="s">
        <v>161</v>
      </c>
      <c r="D35291" s="489" t="s">
        <v>8977</v>
      </c>
    </row>
    <row r="35292" spans="1:4">
      <c r="A35292" s="489" t="str">
        <f t="shared" si="551"/>
        <v>2372204285通所型サービス（独自）</v>
      </c>
      <c r="B35292" s="489">
        <v>2372204285</v>
      </c>
      <c r="C35292" s="489" t="s">
        <v>2570</v>
      </c>
      <c r="D35292" s="489" t="s">
        <v>8977</v>
      </c>
    </row>
    <row r="35293" spans="1:4">
      <c r="A35293" s="489" t="str">
        <f t="shared" si="551"/>
        <v>2372204293居宅介護支援</v>
      </c>
      <c r="B35293" s="489">
        <v>2372204293</v>
      </c>
      <c r="C35293" s="489" t="s">
        <v>2519</v>
      </c>
      <c r="D35293" s="489" t="s">
        <v>8978</v>
      </c>
    </row>
    <row r="35294" spans="1:4">
      <c r="A35294" s="489" t="str">
        <f t="shared" si="551"/>
        <v>2372204301訪問介護</v>
      </c>
      <c r="B35294" s="489">
        <v>2372204301</v>
      </c>
      <c r="C35294" s="489" t="s">
        <v>140</v>
      </c>
      <c r="D35294" s="489" t="s">
        <v>8979</v>
      </c>
    </row>
    <row r="35295" spans="1:4">
      <c r="A35295" s="489" t="str">
        <f t="shared" si="551"/>
        <v>2372204301訪問介護</v>
      </c>
      <c r="B35295" s="489">
        <v>2372204301</v>
      </c>
      <c r="C35295" s="489" t="s">
        <v>140</v>
      </c>
      <c r="D35295" s="489" t="s">
        <v>8979</v>
      </c>
    </row>
    <row r="35296" spans="1:4">
      <c r="A35296" s="489" t="str">
        <f t="shared" si="551"/>
        <v>2372204301訪問型サービス（独自）</v>
      </c>
      <c r="B35296" s="489">
        <v>2372204301</v>
      </c>
      <c r="C35296" s="489" t="s">
        <v>2571</v>
      </c>
      <c r="D35296" s="489" t="s">
        <v>8979</v>
      </c>
    </row>
    <row r="35297" spans="1:4">
      <c r="A35297" s="489" t="str">
        <f t="shared" si="551"/>
        <v>2372204327介護予防短期入所生活介護</v>
      </c>
      <c r="B35297" s="489">
        <v>2372204327</v>
      </c>
      <c r="C35297" s="489" t="s">
        <v>2093</v>
      </c>
      <c r="D35297" s="489" t="s">
        <v>8980</v>
      </c>
    </row>
    <row r="35298" spans="1:4">
      <c r="A35298" s="489" t="str">
        <f t="shared" si="551"/>
        <v>2372204327介護老人福祉施設</v>
      </c>
      <c r="B35298" s="489">
        <v>2372204327</v>
      </c>
      <c r="C35298" s="489" t="s">
        <v>1921</v>
      </c>
      <c r="D35298" s="489" t="s">
        <v>8980</v>
      </c>
    </row>
    <row r="35299" spans="1:4">
      <c r="A35299" s="489" t="str">
        <f t="shared" si="551"/>
        <v>2372204327介護老人福祉施設</v>
      </c>
      <c r="B35299" s="489">
        <v>2372204327</v>
      </c>
      <c r="C35299" s="489" t="s">
        <v>1921</v>
      </c>
      <c r="D35299" s="489" t="s">
        <v>8980</v>
      </c>
    </row>
    <row r="35300" spans="1:4">
      <c r="A35300" s="489" t="str">
        <f t="shared" si="551"/>
        <v>2372204327短期入所生活介護</v>
      </c>
      <c r="B35300" s="489">
        <v>2372204327</v>
      </c>
      <c r="C35300" s="489" t="s">
        <v>2092</v>
      </c>
      <c r="D35300" s="489" t="s">
        <v>8980</v>
      </c>
    </row>
    <row r="35301" spans="1:4">
      <c r="A35301" s="489" t="str">
        <f t="shared" si="551"/>
        <v>2372204327短期入所生活介護</v>
      </c>
      <c r="B35301" s="489">
        <v>2372204327</v>
      </c>
      <c r="C35301" s="489" t="s">
        <v>2092</v>
      </c>
      <c r="D35301" s="489" t="s">
        <v>8980</v>
      </c>
    </row>
    <row r="35302" spans="1:4">
      <c r="A35302" s="489" t="str">
        <f t="shared" si="551"/>
        <v>2372204335訪問介護</v>
      </c>
      <c r="B35302" s="489">
        <v>2372204335</v>
      </c>
      <c r="C35302" s="489" t="s">
        <v>140</v>
      </c>
      <c r="D35302" s="489" t="s">
        <v>8981</v>
      </c>
    </row>
    <row r="35303" spans="1:4">
      <c r="A35303" s="489" t="str">
        <f t="shared" si="551"/>
        <v>2372204335訪問介護</v>
      </c>
      <c r="B35303" s="489">
        <v>2372204335</v>
      </c>
      <c r="C35303" s="489" t="s">
        <v>140</v>
      </c>
      <c r="D35303" s="489" t="s">
        <v>8981</v>
      </c>
    </row>
    <row r="35304" spans="1:4">
      <c r="A35304" s="489" t="str">
        <f t="shared" si="551"/>
        <v>2372204343通所介護</v>
      </c>
      <c r="B35304" s="489">
        <v>2372204343</v>
      </c>
      <c r="C35304" s="489" t="s">
        <v>158</v>
      </c>
      <c r="D35304" s="489" t="s">
        <v>8982</v>
      </c>
    </row>
    <row r="35305" spans="1:4">
      <c r="A35305" s="489" t="str">
        <f t="shared" si="551"/>
        <v>2372204343通所型サービス（独自）</v>
      </c>
      <c r="B35305" s="489">
        <v>2372204343</v>
      </c>
      <c r="C35305" s="489" t="s">
        <v>2570</v>
      </c>
      <c r="D35305" s="489" t="s">
        <v>8982</v>
      </c>
    </row>
    <row r="35306" spans="1:4">
      <c r="A35306" s="489" t="str">
        <f t="shared" si="551"/>
        <v>2372204350介護予防短期入所生活介護</v>
      </c>
      <c r="B35306" s="489">
        <v>2372204350</v>
      </c>
      <c r="C35306" s="489" t="s">
        <v>2093</v>
      </c>
      <c r="D35306" s="489" t="s">
        <v>8983</v>
      </c>
    </row>
    <row r="35307" spans="1:4">
      <c r="A35307" s="489" t="str">
        <f t="shared" si="551"/>
        <v>2372204350短期入所生活介護</v>
      </c>
      <c r="B35307" s="489">
        <v>2372204350</v>
      </c>
      <c r="C35307" s="489" t="s">
        <v>2092</v>
      </c>
      <c r="D35307" s="489" t="s">
        <v>8983</v>
      </c>
    </row>
    <row r="35308" spans="1:4">
      <c r="A35308" s="489" t="str">
        <f t="shared" si="551"/>
        <v>2372204368介護予防短期入所生活介護</v>
      </c>
      <c r="B35308" s="489">
        <v>2372204368</v>
      </c>
      <c r="C35308" s="489" t="s">
        <v>2093</v>
      </c>
      <c r="D35308" s="489" t="s">
        <v>8984</v>
      </c>
    </row>
    <row r="35309" spans="1:4">
      <c r="A35309" s="489" t="str">
        <f t="shared" si="551"/>
        <v>2372204368短期入所生活介護</v>
      </c>
      <c r="B35309" s="489">
        <v>2372204368</v>
      </c>
      <c r="C35309" s="489" t="s">
        <v>2092</v>
      </c>
      <c r="D35309" s="489" t="s">
        <v>8984</v>
      </c>
    </row>
    <row r="35310" spans="1:4">
      <c r="A35310" s="489" t="str">
        <f t="shared" si="551"/>
        <v>2372204384居宅介護支援</v>
      </c>
      <c r="B35310" s="489">
        <v>2372204384</v>
      </c>
      <c r="C35310" s="489" t="s">
        <v>2519</v>
      </c>
      <c r="D35310" s="489" t="s">
        <v>8985</v>
      </c>
    </row>
    <row r="35311" spans="1:4">
      <c r="A35311" s="489" t="str">
        <f t="shared" si="551"/>
        <v>2372204392介護予防短期入所生活介護</v>
      </c>
      <c r="B35311" s="489">
        <v>2372204392</v>
      </c>
      <c r="C35311" s="489" t="s">
        <v>2093</v>
      </c>
      <c r="D35311" s="489" t="s">
        <v>7234</v>
      </c>
    </row>
    <row r="35312" spans="1:4">
      <c r="A35312" s="489" t="str">
        <f t="shared" si="551"/>
        <v>2372204392介護予防短期入所生活介護</v>
      </c>
      <c r="B35312" s="489">
        <v>2372204392</v>
      </c>
      <c r="C35312" s="489" t="s">
        <v>2093</v>
      </c>
      <c r="D35312" s="489" t="s">
        <v>7234</v>
      </c>
    </row>
    <row r="35313" spans="1:4">
      <c r="A35313" s="489" t="str">
        <f t="shared" si="551"/>
        <v>2372204392短期入所生活介護</v>
      </c>
      <c r="B35313" s="489">
        <v>2372204392</v>
      </c>
      <c r="C35313" s="489" t="s">
        <v>2092</v>
      </c>
      <c r="D35313" s="489" t="s">
        <v>7234</v>
      </c>
    </row>
    <row r="35314" spans="1:4">
      <c r="A35314" s="489" t="str">
        <f t="shared" si="551"/>
        <v>2372204491居宅介護支援</v>
      </c>
      <c r="B35314" s="489">
        <v>2372204491</v>
      </c>
      <c r="C35314" s="489" t="s">
        <v>2519</v>
      </c>
      <c r="D35314" s="489" t="s">
        <v>8987</v>
      </c>
    </row>
    <row r="35315" spans="1:4">
      <c r="A35315" s="489" t="str">
        <f t="shared" si="551"/>
        <v>2372204509訪問介護</v>
      </c>
      <c r="B35315" s="489">
        <v>2372204509</v>
      </c>
      <c r="C35315" s="489" t="s">
        <v>140</v>
      </c>
      <c r="D35315" s="489" t="s">
        <v>8988</v>
      </c>
    </row>
    <row r="35316" spans="1:4">
      <c r="A35316" s="489" t="str">
        <f t="shared" si="551"/>
        <v>2372204509訪問介護</v>
      </c>
      <c r="B35316" s="489">
        <v>2372204509</v>
      </c>
      <c r="C35316" s="489" t="s">
        <v>140</v>
      </c>
      <c r="D35316" s="489" t="s">
        <v>8988</v>
      </c>
    </row>
    <row r="35317" spans="1:4">
      <c r="A35317" s="489" t="str">
        <f t="shared" si="551"/>
        <v>2372204509訪問型サービス（独自）</v>
      </c>
      <c r="B35317" s="489">
        <v>2372204509</v>
      </c>
      <c r="C35317" s="489" t="s">
        <v>2571</v>
      </c>
      <c r="D35317" s="489" t="s">
        <v>8988</v>
      </c>
    </row>
    <row r="35318" spans="1:4">
      <c r="A35318" s="489" t="str">
        <f t="shared" si="551"/>
        <v>2372204541通所介護</v>
      </c>
      <c r="B35318" s="489">
        <v>2372204541</v>
      </c>
      <c r="C35318" s="489" t="s">
        <v>158</v>
      </c>
      <c r="D35318" s="489" t="s">
        <v>8990</v>
      </c>
    </row>
    <row r="35319" spans="1:4">
      <c r="A35319" s="489" t="str">
        <f t="shared" si="551"/>
        <v>2372204541通所型サービス（独自）</v>
      </c>
      <c r="B35319" s="489">
        <v>2372204541</v>
      </c>
      <c r="C35319" s="489" t="s">
        <v>2570</v>
      </c>
      <c r="D35319" s="489" t="s">
        <v>8990</v>
      </c>
    </row>
    <row r="35320" spans="1:4">
      <c r="A35320" s="489" t="str">
        <f t="shared" si="551"/>
        <v>2372204566訪問介護</v>
      </c>
      <c r="B35320" s="489">
        <v>2372204566</v>
      </c>
      <c r="C35320" s="489" t="s">
        <v>140</v>
      </c>
      <c r="D35320" s="489" t="s">
        <v>8991</v>
      </c>
    </row>
    <row r="35321" spans="1:4">
      <c r="A35321" s="489" t="str">
        <f t="shared" si="551"/>
        <v>2372204566訪問介護</v>
      </c>
      <c r="B35321" s="489">
        <v>2372204566</v>
      </c>
      <c r="C35321" s="489" t="s">
        <v>140</v>
      </c>
      <c r="D35321" s="489" t="s">
        <v>8991</v>
      </c>
    </row>
    <row r="35322" spans="1:4">
      <c r="A35322" s="489" t="str">
        <f t="shared" si="551"/>
        <v>2372204566訪問型サービス（独自）</v>
      </c>
      <c r="B35322" s="489">
        <v>2372204566</v>
      </c>
      <c r="C35322" s="489" t="s">
        <v>2571</v>
      </c>
      <c r="D35322" s="489" t="s">
        <v>8991</v>
      </c>
    </row>
    <row r="35323" spans="1:4">
      <c r="A35323" s="489" t="str">
        <f t="shared" si="551"/>
        <v>2372204574地域密着型通所介護</v>
      </c>
      <c r="B35323" s="489">
        <v>2372204574</v>
      </c>
      <c r="C35323" s="489" t="s">
        <v>161</v>
      </c>
      <c r="D35323" s="489" t="s">
        <v>8992</v>
      </c>
    </row>
    <row r="35324" spans="1:4">
      <c r="A35324" s="489" t="str">
        <f t="shared" si="551"/>
        <v>2372204574通所型サービス（独自）</v>
      </c>
      <c r="B35324" s="489">
        <v>2372204574</v>
      </c>
      <c r="C35324" s="489" t="s">
        <v>2570</v>
      </c>
      <c r="D35324" s="489" t="s">
        <v>8992</v>
      </c>
    </row>
    <row r="35325" spans="1:4">
      <c r="A35325" s="489" t="str">
        <f t="shared" si="551"/>
        <v>2372204582地域密着型通所介護</v>
      </c>
      <c r="B35325" s="489">
        <v>2372204582</v>
      </c>
      <c r="C35325" s="489" t="s">
        <v>161</v>
      </c>
      <c r="D35325" s="489" t="s">
        <v>8993</v>
      </c>
    </row>
    <row r="35326" spans="1:4">
      <c r="A35326" s="489" t="str">
        <f t="shared" si="551"/>
        <v>2372204590居宅介護支援</v>
      </c>
      <c r="B35326" s="489">
        <v>2372204590</v>
      </c>
      <c r="C35326" s="489" t="s">
        <v>2519</v>
      </c>
      <c r="D35326" s="489" t="s">
        <v>8994</v>
      </c>
    </row>
    <row r="35327" spans="1:4">
      <c r="A35327" s="489" t="str">
        <f t="shared" si="551"/>
        <v>2372204624居宅介護支援</v>
      </c>
      <c r="B35327" s="489">
        <v>2372204624</v>
      </c>
      <c r="C35327" s="489" t="s">
        <v>2519</v>
      </c>
      <c r="D35327" s="489" t="s">
        <v>8995</v>
      </c>
    </row>
    <row r="35328" spans="1:4">
      <c r="A35328" s="489" t="str">
        <f t="shared" si="551"/>
        <v>2372204657居宅介護支援</v>
      </c>
      <c r="B35328" s="489">
        <v>2372204657</v>
      </c>
      <c r="C35328" s="489" t="s">
        <v>2519</v>
      </c>
      <c r="D35328" s="489" t="s">
        <v>8996</v>
      </c>
    </row>
    <row r="35329" spans="1:4">
      <c r="A35329" s="489" t="str">
        <f t="shared" si="551"/>
        <v>2372204681訪問介護</v>
      </c>
      <c r="B35329" s="489">
        <v>2372204681</v>
      </c>
      <c r="C35329" s="489" t="s">
        <v>140</v>
      </c>
      <c r="D35329" s="489" t="s">
        <v>8997</v>
      </c>
    </row>
    <row r="35330" spans="1:4">
      <c r="A35330" s="489" t="str">
        <f t="shared" ref="A35330:A35393" si="552">B35330&amp;C35330</f>
        <v>2372204681訪問介護</v>
      </c>
      <c r="B35330" s="489">
        <v>2372204681</v>
      </c>
      <c r="C35330" s="489" t="s">
        <v>140</v>
      </c>
      <c r="D35330" s="489" t="s">
        <v>8997</v>
      </c>
    </row>
    <row r="35331" spans="1:4">
      <c r="A35331" s="489" t="str">
        <f t="shared" si="552"/>
        <v>2372204681訪問型サービス（独自）</v>
      </c>
      <c r="B35331" s="489">
        <v>2372204681</v>
      </c>
      <c r="C35331" s="489" t="s">
        <v>2571</v>
      </c>
      <c r="D35331" s="489" t="s">
        <v>8997</v>
      </c>
    </row>
    <row r="35332" spans="1:4">
      <c r="A35332" s="489" t="str">
        <f t="shared" si="552"/>
        <v>2372204715訪問介護</v>
      </c>
      <c r="B35332" s="489">
        <v>2372204715</v>
      </c>
      <c r="C35332" s="489" t="s">
        <v>140</v>
      </c>
      <c r="D35332" s="489" t="s">
        <v>8998</v>
      </c>
    </row>
    <row r="35333" spans="1:4">
      <c r="A35333" s="489" t="str">
        <f t="shared" si="552"/>
        <v>2372204715訪問介護</v>
      </c>
      <c r="B35333" s="489">
        <v>2372204715</v>
      </c>
      <c r="C35333" s="489" t="s">
        <v>140</v>
      </c>
      <c r="D35333" s="489" t="s">
        <v>8998</v>
      </c>
    </row>
    <row r="35334" spans="1:4">
      <c r="A35334" s="489" t="str">
        <f t="shared" si="552"/>
        <v>2372204749居宅介護支援</v>
      </c>
      <c r="B35334" s="489">
        <v>2372204749</v>
      </c>
      <c r="C35334" s="489" t="s">
        <v>2519</v>
      </c>
      <c r="D35334" s="489" t="s">
        <v>8999</v>
      </c>
    </row>
    <row r="35335" spans="1:4">
      <c r="A35335" s="489" t="str">
        <f t="shared" si="552"/>
        <v>2372204814居宅介護支援</v>
      </c>
      <c r="B35335" s="489">
        <v>2372204814</v>
      </c>
      <c r="C35335" s="489" t="s">
        <v>2519</v>
      </c>
      <c r="D35335" s="489" t="s">
        <v>9000</v>
      </c>
    </row>
    <row r="35336" spans="1:4">
      <c r="A35336" s="489" t="str">
        <f t="shared" si="552"/>
        <v>2372204822訪問介護</v>
      </c>
      <c r="B35336" s="489">
        <v>2372204822</v>
      </c>
      <c r="C35336" s="489" t="s">
        <v>140</v>
      </c>
      <c r="D35336" s="489" t="s">
        <v>9001</v>
      </c>
    </row>
    <row r="35337" spans="1:4">
      <c r="A35337" s="489" t="str">
        <f t="shared" si="552"/>
        <v>2372204822訪問介護</v>
      </c>
      <c r="B35337" s="489">
        <v>2372204822</v>
      </c>
      <c r="C35337" s="489" t="s">
        <v>140</v>
      </c>
      <c r="D35337" s="489" t="s">
        <v>9001</v>
      </c>
    </row>
    <row r="35338" spans="1:4">
      <c r="A35338" s="489" t="str">
        <f t="shared" si="552"/>
        <v>2372204822訪問型サービス（独自）</v>
      </c>
      <c r="B35338" s="489">
        <v>2372204822</v>
      </c>
      <c r="C35338" s="489" t="s">
        <v>2571</v>
      </c>
      <c r="D35338" s="489" t="s">
        <v>9001</v>
      </c>
    </row>
    <row r="35339" spans="1:4">
      <c r="A35339" s="489" t="str">
        <f t="shared" si="552"/>
        <v>2372204830通所介護</v>
      </c>
      <c r="B35339" s="489">
        <v>2372204830</v>
      </c>
      <c r="C35339" s="489" t="s">
        <v>158</v>
      </c>
      <c r="D35339" s="489" t="s">
        <v>9002</v>
      </c>
    </row>
    <row r="35340" spans="1:4">
      <c r="A35340" s="489" t="str">
        <f t="shared" si="552"/>
        <v>2372204830通所型サービス（独自）</v>
      </c>
      <c r="B35340" s="489">
        <v>2372204830</v>
      </c>
      <c r="C35340" s="489" t="s">
        <v>2570</v>
      </c>
      <c r="D35340" s="489" t="s">
        <v>9002</v>
      </c>
    </row>
    <row r="35341" spans="1:4">
      <c r="A35341" s="489" t="str">
        <f t="shared" si="552"/>
        <v>2372204848通所介護</v>
      </c>
      <c r="B35341" s="489">
        <v>2372204848</v>
      </c>
      <c r="C35341" s="489" t="s">
        <v>158</v>
      </c>
      <c r="D35341" s="489" t="s">
        <v>9003</v>
      </c>
    </row>
    <row r="35342" spans="1:4">
      <c r="A35342" s="489" t="str">
        <f t="shared" si="552"/>
        <v>2372204848通所型サービス（独自）</v>
      </c>
      <c r="B35342" s="489">
        <v>2372204848</v>
      </c>
      <c r="C35342" s="489" t="s">
        <v>2570</v>
      </c>
      <c r="D35342" s="489" t="s">
        <v>9003</v>
      </c>
    </row>
    <row r="35343" spans="1:4">
      <c r="A35343" s="489" t="str">
        <f t="shared" si="552"/>
        <v>2372204889通所介護</v>
      </c>
      <c r="B35343" s="489">
        <v>2372204889</v>
      </c>
      <c r="C35343" s="489" t="s">
        <v>158</v>
      </c>
      <c r="D35343" s="489" t="s">
        <v>9004</v>
      </c>
    </row>
    <row r="35344" spans="1:4">
      <c r="A35344" s="489" t="str">
        <f t="shared" si="552"/>
        <v>2372204889通所型サービス（独自）</v>
      </c>
      <c r="B35344" s="489">
        <v>2372204889</v>
      </c>
      <c r="C35344" s="489" t="s">
        <v>2570</v>
      </c>
      <c r="D35344" s="489" t="s">
        <v>9004</v>
      </c>
    </row>
    <row r="35345" spans="1:4">
      <c r="A35345" s="489" t="str">
        <f t="shared" si="552"/>
        <v>2372204905訪問介護</v>
      </c>
      <c r="B35345" s="489">
        <v>2372204905</v>
      </c>
      <c r="C35345" s="489" t="s">
        <v>140</v>
      </c>
      <c r="D35345" s="489" t="s">
        <v>9005</v>
      </c>
    </row>
    <row r="35346" spans="1:4">
      <c r="A35346" s="489" t="str">
        <f t="shared" si="552"/>
        <v>2372204905訪問介護</v>
      </c>
      <c r="B35346" s="489">
        <v>2372204905</v>
      </c>
      <c r="C35346" s="489" t="s">
        <v>140</v>
      </c>
      <c r="D35346" s="489" t="s">
        <v>9005</v>
      </c>
    </row>
    <row r="35347" spans="1:4">
      <c r="A35347" s="489" t="str">
        <f t="shared" si="552"/>
        <v>2372204905訪問型サービス（独自）</v>
      </c>
      <c r="B35347" s="489">
        <v>2372204905</v>
      </c>
      <c r="C35347" s="489" t="s">
        <v>2571</v>
      </c>
      <c r="D35347" s="489" t="s">
        <v>9005</v>
      </c>
    </row>
    <row r="35348" spans="1:4">
      <c r="A35348" s="489" t="str">
        <f t="shared" si="552"/>
        <v>2372204921介護予防短期入所生活介護</v>
      </c>
      <c r="B35348" s="489">
        <v>2372204921</v>
      </c>
      <c r="C35348" s="489" t="s">
        <v>2093</v>
      </c>
      <c r="D35348" s="489" t="s">
        <v>9006</v>
      </c>
    </row>
    <row r="35349" spans="1:4">
      <c r="A35349" s="489" t="str">
        <f t="shared" si="552"/>
        <v>2372204921介護老人福祉施設</v>
      </c>
      <c r="B35349" s="489">
        <v>2372204921</v>
      </c>
      <c r="C35349" s="489" t="s">
        <v>1921</v>
      </c>
      <c r="D35349" s="489" t="s">
        <v>9006</v>
      </c>
    </row>
    <row r="35350" spans="1:4">
      <c r="A35350" s="489" t="str">
        <f t="shared" si="552"/>
        <v>2372204921介護老人福祉施設</v>
      </c>
      <c r="B35350" s="489">
        <v>2372204921</v>
      </c>
      <c r="C35350" s="489" t="s">
        <v>1921</v>
      </c>
      <c r="D35350" s="489" t="s">
        <v>9006</v>
      </c>
    </row>
    <row r="35351" spans="1:4">
      <c r="A35351" s="489" t="str">
        <f t="shared" si="552"/>
        <v>2372204921短期入所生活介護</v>
      </c>
      <c r="B35351" s="489">
        <v>2372204921</v>
      </c>
      <c r="C35351" s="489" t="s">
        <v>2092</v>
      </c>
      <c r="D35351" s="489" t="s">
        <v>9006</v>
      </c>
    </row>
    <row r="35352" spans="1:4">
      <c r="A35352" s="489" t="str">
        <f t="shared" si="552"/>
        <v>2372204947通所介護</v>
      </c>
      <c r="B35352" s="489">
        <v>2372204947</v>
      </c>
      <c r="C35352" s="489" t="s">
        <v>158</v>
      </c>
      <c r="D35352" s="489" t="s">
        <v>9007</v>
      </c>
    </row>
    <row r="35353" spans="1:4">
      <c r="A35353" s="489" t="str">
        <f t="shared" si="552"/>
        <v>2372204947通所型サービス（独自）</v>
      </c>
      <c r="B35353" s="489">
        <v>2372204947</v>
      </c>
      <c r="C35353" s="489" t="s">
        <v>2570</v>
      </c>
      <c r="D35353" s="489" t="s">
        <v>9007</v>
      </c>
    </row>
    <row r="35354" spans="1:4">
      <c r="A35354" s="489" t="str">
        <f t="shared" si="552"/>
        <v>2372204954通所介護</v>
      </c>
      <c r="B35354" s="489">
        <v>2372204954</v>
      </c>
      <c r="C35354" s="489" t="s">
        <v>158</v>
      </c>
      <c r="D35354" s="489" t="s">
        <v>9008</v>
      </c>
    </row>
    <row r="35355" spans="1:4">
      <c r="A35355" s="489" t="str">
        <f t="shared" si="552"/>
        <v>2372204954通所型サービス（独自）</v>
      </c>
      <c r="B35355" s="489">
        <v>2372204954</v>
      </c>
      <c r="C35355" s="489" t="s">
        <v>2570</v>
      </c>
      <c r="D35355" s="489" t="s">
        <v>9008</v>
      </c>
    </row>
    <row r="35356" spans="1:4">
      <c r="A35356" s="489" t="str">
        <f t="shared" si="552"/>
        <v>2372204962介護予防短期入所生活介護</v>
      </c>
      <c r="B35356" s="489">
        <v>2372204962</v>
      </c>
      <c r="C35356" s="489" t="s">
        <v>2093</v>
      </c>
      <c r="D35356" s="489" t="s">
        <v>9009</v>
      </c>
    </row>
    <row r="35357" spans="1:4">
      <c r="A35357" s="489" t="str">
        <f t="shared" si="552"/>
        <v>2372204962短期入所生活介護</v>
      </c>
      <c r="B35357" s="489">
        <v>2372204962</v>
      </c>
      <c r="C35357" s="489" t="s">
        <v>2092</v>
      </c>
      <c r="D35357" s="489" t="s">
        <v>9009</v>
      </c>
    </row>
    <row r="35358" spans="1:4">
      <c r="A35358" s="489" t="str">
        <f t="shared" si="552"/>
        <v>2372204970居宅介護支援</v>
      </c>
      <c r="B35358" s="489">
        <v>2372204970</v>
      </c>
      <c r="C35358" s="489" t="s">
        <v>2519</v>
      </c>
      <c r="D35358" s="489" t="s">
        <v>9010</v>
      </c>
    </row>
    <row r="35359" spans="1:4">
      <c r="A35359" s="489" t="str">
        <f t="shared" si="552"/>
        <v>2372204988訪問介護</v>
      </c>
      <c r="B35359" s="489">
        <v>2372204988</v>
      </c>
      <c r="C35359" s="489" t="s">
        <v>140</v>
      </c>
      <c r="D35359" s="489" t="s">
        <v>9011</v>
      </c>
    </row>
    <row r="35360" spans="1:4">
      <c r="A35360" s="489" t="str">
        <f t="shared" si="552"/>
        <v>2372204988訪問介護</v>
      </c>
      <c r="B35360" s="489">
        <v>2372204988</v>
      </c>
      <c r="C35360" s="489" t="s">
        <v>140</v>
      </c>
      <c r="D35360" s="489" t="s">
        <v>9011</v>
      </c>
    </row>
    <row r="35361" spans="1:4">
      <c r="A35361" s="489" t="str">
        <f t="shared" si="552"/>
        <v>2372205027訪問介護</v>
      </c>
      <c r="B35361" s="489">
        <v>2372205027</v>
      </c>
      <c r="C35361" s="489" t="s">
        <v>140</v>
      </c>
      <c r="D35361" s="489" t="s">
        <v>9012</v>
      </c>
    </row>
    <row r="35362" spans="1:4">
      <c r="A35362" s="489" t="str">
        <f t="shared" si="552"/>
        <v>2372205027訪問介護</v>
      </c>
      <c r="B35362" s="489">
        <v>2372205027</v>
      </c>
      <c r="C35362" s="489" t="s">
        <v>140</v>
      </c>
      <c r="D35362" s="489" t="s">
        <v>9012</v>
      </c>
    </row>
    <row r="35363" spans="1:4">
      <c r="A35363" s="489" t="str">
        <f t="shared" si="552"/>
        <v>2372205027訪問型サービス（独自）</v>
      </c>
      <c r="B35363" s="489">
        <v>2372205027</v>
      </c>
      <c r="C35363" s="489" t="s">
        <v>2571</v>
      </c>
      <c r="D35363" s="489" t="s">
        <v>9012</v>
      </c>
    </row>
    <row r="35364" spans="1:4">
      <c r="A35364" s="489" t="str">
        <f t="shared" si="552"/>
        <v>2372205043訪問介護</v>
      </c>
      <c r="B35364" s="489">
        <v>2372205043</v>
      </c>
      <c r="C35364" s="489" t="s">
        <v>140</v>
      </c>
      <c r="D35364" s="489" t="s">
        <v>9013</v>
      </c>
    </row>
    <row r="35365" spans="1:4">
      <c r="A35365" s="489" t="str">
        <f t="shared" si="552"/>
        <v>2372205043訪問介護</v>
      </c>
      <c r="B35365" s="489">
        <v>2372205043</v>
      </c>
      <c r="C35365" s="489" t="s">
        <v>140</v>
      </c>
      <c r="D35365" s="489" t="s">
        <v>9013</v>
      </c>
    </row>
    <row r="35366" spans="1:4">
      <c r="A35366" s="489" t="str">
        <f t="shared" si="552"/>
        <v>2372205043訪問型サービス（独自）</v>
      </c>
      <c r="B35366" s="489">
        <v>2372205043</v>
      </c>
      <c r="C35366" s="489" t="s">
        <v>2571</v>
      </c>
      <c r="D35366" s="489" t="s">
        <v>9013</v>
      </c>
    </row>
    <row r="35367" spans="1:4">
      <c r="A35367" s="489" t="str">
        <f t="shared" si="552"/>
        <v>2372205050通所介護</v>
      </c>
      <c r="B35367" s="489">
        <v>2372205050</v>
      </c>
      <c r="C35367" s="489" t="s">
        <v>158</v>
      </c>
      <c r="D35367" s="489" t="s">
        <v>9014</v>
      </c>
    </row>
    <row r="35368" spans="1:4">
      <c r="A35368" s="489" t="str">
        <f t="shared" si="552"/>
        <v>2372205050通所型サービス（独自）</v>
      </c>
      <c r="B35368" s="489">
        <v>2372205050</v>
      </c>
      <c r="C35368" s="489" t="s">
        <v>2570</v>
      </c>
      <c r="D35368" s="489" t="s">
        <v>9014</v>
      </c>
    </row>
    <row r="35369" spans="1:4">
      <c r="A35369" s="489" t="str">
        <f t="shared" si="552"/>
        <v>2372205068介護予防短期入所生活介護</v>
      </c>
      <c r="B35369" s="489">
        <v>2372205068</v>
      </c>
      <c r="C35369" s="489" t="s">
        <v>2093</v>
      </c>
      <c r="D35369" s="489" t="s">
        <v>9015</v>
      </c>
    </row>
    <row r="35370" spans="1:4">
      <c r="A35370" s="489" t="str">
        <f t="shared" si="552"/>
        <v>2372205068短期入所生活介護</v>
      </c>
      <c r="B35370" s="489">
        <v>2372205068</v>
      </c>
      <c r="C35370" s="489" t="s">
        <v>2092</v>
      </c>
      <c r="D35370" s="489" t="s">
        <v>9015</v>
      </c>
    </row>
    <row r="35371" spans="1:4">
      <c r="A35371" s="489" t="str">
        <f t="shared" si="552"/>
        <v>2372205076居宅介護支援</v>
      </c>
      <c r="B35371" s="489">
        <v>2372205076</v>
      </c>
      <c r="C35371" s="489" t="s">
        <v>2519</v>
      </c>
      <c r="D35371" s="489" t="s">
        <v>9016</v>
      </c>
    </row>
    <row r="35372" spans="1:4">
      <c r="A35372" s="489" t="str">
        <f t="shared" si="552"/>
        <v>2372205092介護予防支援</v>
      </c>
      <c r="B35372" s="489">
        <v>2372205092</v>
      </c>
      <c r="C35372" s="489" t="s">
        <v>2520</v>
      </c>
      <c r="D35372" s="489" t="s">
        <v>9017</v>
      </c>
    </row>
    <row r="35373" spans="1:4">
      <c r="A35373" s="489" t="str">
        <f t="shared" si="552"/>
        <v>2372205092居宅介護支援</v>
      </c>
      <c r="B35373" s="489">
        <v>2372205092</v>
      </c>
      <c r="C35373" s="489" t="s">
        <v>2519</v>
      </c>
      <c r="D35373" s="489" t="s">
        <v>9017</v>
      </c>
    </row>
    <row r="35374" spans="1:4">
      <c r="A35374" s="489" t="str">
        <f t="shared" si="552"/>
        <v>2372205100通所介護</v>
      </c>
      <c r="B35374" s="489">
        <v>2372205100</v>
      </c>
      <c r="C35374" s="489" t="s">
        <v>158</v>
      </c>
      <c r="D35374" s="489" t="s">
        <v>9018</v>
      </c>
    </row>
    <row r="35375" spans="1:4">
      <c r="A35375" s="489" t="str">
        <f t="shared" si="552"/>
        <v>2372205100通所型サービス（独自）</v>
      </c>
      <c r="B35375" s="489">
        <v>2372205100</v>
      </c>
      <c r="C35375" s="489" t="s">
        <v>2570</v>
      </c>
      <c r="D35375" s="489" t="s">
        <v>9018</v>
      </c>
    </row>
    <row r="35376" spans="1:4">
      <c r="A35376" s="489" t="str">
        <f t="shared" si="552"/>
        <v>2372205118居宅介護支援</v>
      </c>
      <c r="B35376" s="489">
        <v>2372205118</v>
      </c>
      <c r="C35376" s="489" t="s">
        <v>2519</v>
      </c>
      <c r="D35376" s="489" t="s">
        <v>9019</v>
      </c>
    </row>
    <row r="35377" spans="1:4">
      <c r="A35377" s="489" t="str">
        <f t="shared" si="552"/>
        <v>2372205126訪問介護</v>
      </c>
      <c r="B35377" s="489">
        <v>2372205126</v>
      </c>
      <c r="C35377" s="489" t="s">
        <v>140</v>
      </c>
      <c r="D35377" s="489" t="s">
        <v>9020</v>
      </c>
    </row>
    <row r="35378" spans="1:4">
      <c r="A35378" s="489" t="str">
        <f t="shared" si="552"/>
        <v>2372205126訪問介護</v>
      </c>
      <c r="B35378" s="489">
        <v>2372205126</v>
      </c>
      <c r="C35378" s="489" t="s">
        <v>140</v>
      </c>
      <c r="D35378" s="489" t="s">
        <v>9020</v>
      </c>
    </row>
    <row r="35379" spans="1:4">
      <c r="A35379" s="489" t="str">
        <f t="shared" si="552"/>
        <v>2372205126訪問型サービス（独自）</v>
      </c>
      <c r="B35379" s="489">
        <v>2372205126</v>
      </c>
      <c r="C35379" s="489" t="s">
        <v>2571</v>
      </c>
      <c r="D35379" s="489" t="s">
        <v>9020</v>
      </c>
    </row>
    <row r="35380" spans="1:4">
      <c r="A35380" s="489" t="str">
        <f t="shared" si="552"/>
        <v>2372205134通所介護</v>
      </c>
      <c r="B35380" s="489">
        <v>2372205134</v>
      </c>
      <c r="C35380" s="489" t="s">
        <v>158</v>
      </c>
      <c r="D35380" s="489" t="s">
        <v>9021</v>
      </c>
    </row>
    <row r="35381" spans="1:4">
      <c r="A35381" s="489" t="str">
        <f t="shared" si="552"/>
        <v>2372205134通所型サービス（独自）</v>
      </c>
      <c r="B35381" s="489">
        <v>2372205134</v>
      </c>
      <c r="C35381" s="489" t="s">
        <v>2570</v>
      </c>
      <c r="D35381" s="489" t="s">
        <v>9021</v>
      </c>
    </row>
    <row r="35382" spans="1:4">
      <c r="A35382" s="489" t="str">
        <f t="shared" si="552"/>
        <v>2372205167訪問介護</v>
      </c>
      <c r="B35382" s="489">
        <v>2372205167</v>
      </c>
      <c r="C35382" s="489" t="s">
        <v>140</v>
      </c>
      <c r="D35382" s="489" t="s">
        <v>9022</v>
      </c>
    </row>
    <row r="35383" spans="1:4">
      <c r="A35383" s="489" t="str">
        <f t="shared" si="552"/>
        <v>2372205167訪問介護</v>
      </c>
      <c r="B35383" s="489">
        <v>2372205167</v>
      </c>
      <c r="C35383" s="489" t="s">
        <v>140</v>
      </c>
      <c r="D35383" s="489" t="s">
        <v>9022</v>
      </c>
    </row>
    <row r="35384" spans="1:4">
      <c r="A35384" s="489" t="str">
        <f t="shared" si="552"/>
        <v>2372205167訪問型サービス（独自）</v>
      </c>
      <c r="B35384" s="489">
        <v>2372205167</v>
      </c>
      <c r="C35384" s="489" t="s">
        <v>2571</v>
      </c>
      <c r="D35384" s="489" t="s">
        <v>9022</v>
      </c>
    </row>
    <row r="35385" spans="1:4">
      <c r="A35385" s="489" t="str">
        <f t="shared" si="552"/>
        <v>2372205183通所介護</v>
      </c>
      <c r="B35385" s="489">
        <v>2372205183</v>
      </c>
      <c r="C35385" s="489" t="s">
        <v>158</v>
      </c>
      <c r="D35385" s="489" t="s">
        <v>9023</v>
      </c>
    </row>
    <row r="35386" spans="1:4">
      <c r="A35386" s="489" t="str">
        <f t="shared" si="552"/>
        <v>2372205183通所型サービス（独自）</v>
      </c>
      <c r="B35386" s="489">
        <v>2372205183</v>
      </c>
      <c r="C35386" s="489" t="s">
        <v>2570</v>
      </c>
      <c r="D35386" s="489" t="s">
        <v>9023</v>
      </c>
    </row>
    <row r="35387" spans="1:4">
      <c r="A35387" s="489" t="str">
        <f t="shared" si="552"/>
        <v>2372205191居宅介護支援</v>
      </c>
      <c r="B35387" s="489">
        <v>2372205191</v>
      </c>
      <c r="C35387" s="489" t="s">
        <v>2519</v>
      </c>
      <c r="D35387" s="489" t="s">
        <v>9024</v>
      </c>
    </row>
    <row r="35388" spans="1:4">
      <c r="A35388" s="489" t="str">
        <f t="shared" si="552"/>
        <v>2372205209居宅介護支援</v>
      </c>
      <c r="B35388" s="489">
        <v>2372205209</v>
      </c>
      <c r="C35388" s="489" t="s">
        <v>2519</v>
      </c>
      <c r="D35388" s="489" t="s">
        <v>9025</v>
      </c>
    </row>
    <row r="35389" spans="1:4">
      <c r="A35389" s="489" t="str">
        <f t="shared" si="552"/>
        <v>2372205217介護予防短期入所生活介護</v>
      </c>
      <c r="B35389" s="489">
        <v>2372205217</v>
      </c>
      <c r="C35389" s="489" t="s">
        <v>2093</v>
      </c>
      <c r="D35389" s="489" t="s">
        <v>9026</v>
      </c>
    </row>
    <row r="35390" spans="1:4">
      <c r="A35390" s="489" t="str">
        <f t="shared" si="552"/>
        <v>2372205217介護老人福祉施設</v>
      </c>
      <c r="B35390" s="489">
        <v>2372205217</v>
      </c>
      <c r="C35390" s="489" t="s">
        <v>1921</v>
      </c>
      <c r="D35390" s="489" t="s">
        <v>9026</v>
      </c>
    </row>
    <row r="35391" spans="1:4">
      <c r="A35391" s="489" t="str">
        <f t="shared" si="552"/>
        <v>2372205217短期入所生活介護</v>
      </c>
      <c r="B35391" s="489">
        <v>2372205217</v>
      </c>
      <c r="C35391" s="489" t="s">
        <v>2092</v>
      </c>
      <c r="D35391" s="489" t="s">
        <v>9026</v>
      </c>
    </row>
    <row r="35392" spans="1:4">
      <c r="A35392" s="489" t="str">
        <f t="shared" si="552"/>
        <v>2372205225訪問介護</v>
      </c>
      <c r="B35392" s="489">
        <v>2372205225</v>
      </c>
      <c r="C35392" s="489" t="s">
        <v>140</v>
      </c>
      <c r="D35392" s="489" t="s">
        <v>9027</v>
      </c>
    </row>
    <row r="35393" spans="1:4">
      <c r="A35393" s="489" t="str">
        <f t="shared" si="552"/>
        <v>2372205225訪問介護</v>
      </c>
      <c r="B35393" s="489">
        <v>2372205225</v>
      </c>
      <c r="C35393" s="489" t="s">
        <v>140</v>
      </c>
      <c r="D35393" s="489" t="s">
        <v>9027</v>
      </c>
    </row>
    <row r="35394" spans="1:4">
      <c r="A35394" s="489" t="str">
        <f t="shared" ref="A35394:A35457" si="553">B35394&amp;C35394</f>
        <v>2372205241訪問介護</v>
      </c>
      <c r="B35394" s="489">
        <v>2372205241</v>
      </c>
      <c r="C35394" s="489" t="s">
        <v>140</v>
      </c>
      <c r="D35394" s="489" t="s">
        <v>9028</v>
      </c>
    </row>
    <row r="35395" spans="1:4">
      <c r="A35395" s="489" t="str">
        <f t="shared" si="553"/>
        <v>2372205241訪問介護</v>
      </c>
      <c r="B35395" s="489">
        <v>2372205241</v>
      </c>
      <c r="C35395" s="489" t="s">
        <v>140</v>
      </c>
      <c r="D35395" s="489" t="s">
        <v>9028</v>
      </c>
    </row>
    <row r="35396" spans="1:4">
      <c r="A35396" s="489" t="str">
        <f t="shared" si="553"/>
        <v>2372205241訪問型サービス（独自）</v>
      </c>
      <c r="B35396" s="489">
        <v>2372205241</v>
      </c>
      <c r="C35396" s="489" t="s">
        <v>2571</v>
      </c>
      <c r="D35396" s="489" t="s">
        <v>9028</v>
      </c>
    </row>
    <row r="35397" spans="1:4">
      <c r="A35397" s="489" t="str">
        <f t="shared" si="553"/>
        <v>2372205258訪問介護</v>
      </c>
      <c r="B35397" s="489">
        <v>2372205258</v>
      </c>
      <c r="C35397" s="489" t="s">
        <v>140</v>
      </c>
      <c r="D35397" s="489" t="s">
        <v>9029</v>
      </c>
    </row>
    <row r="35398" spans="1:4">
      <c r="A35398" s="489" t="str">
        <f t="shared" si="553"/>
        <v>2372205258訪問介護</v>
      </c>
      <c r="B35398" s="489">
        <v>2372205258</v>
      </c>
      <c r="C35398" s="489" t="s">
        <v>140</v>
      </c>
      <c r="D35398" s="489" t="s">
        <v>9029</v>
      </c>
    </row>
    <row r="35399" spans="1:4">
      <c r="A35399" s="489" t="str">
        <f t="shared" si="553"/>
        <v>2372205258訪問型サービス（独自）</v>
      </c>
      <c r="B35399" s="489">
        <v>2372205258</v>
      </c>
      <c r="C35399" s="489" t="s">
        <v>2571</v>
      </c>
      <c r="D35399" s="489" t="s">
        <v>9029</v>
      </c>
    </row>
    <row r="35400" spans="1:4">
      <c r="A35400" s="489" t="str">
        <f t="shared" si="553"/>
        <v>2372205266通所介護</v>
      </c>
      <c r="B35400" s="489">
        <v>2372205266</v>
      </c>
      <c r="C35400" s="489" t="s">
        <v>158</v>
      </c>
      <c r="D35400" s="489" t="s">
        <v>9030</v>
      </c>
    </row>
    <row r="35401" spans="1:4">
      <c r="A35401" s="489" t="str">
        <f t="shared" si="553"/>
        <v>2372205282介護予防特定施設入居者生活介護</v>
      </c>
      <c r="B35401" s="489">
        <v>2372205282</v>
      </c>
      <c r="C35401" s="489" t="s">
        <v>2514</v>
      </c>
      <c r="D35401" s="489" t="s">
        <v>9031</v>
      </c>
    </row>
    <row r="35402" spans="1:4">
      <c r="A35402" s="489" t="str">
        <f t="shared" si="553"/>
        <v>2372205282特定施設入居者生活介護</v>
      </c>
      <c r="B35402" s="489">
        <v>2372205282</v>
      </c>
      <c r="C35402" s="489" t="s">
        <v>2513</v>
      </c>
      <c r="D35402" s="489" t="s">
        <v>9031</v>
      </c>
    </row>
    <row r="35403" spans="1:4">
      <c r="A35403" s="489" t="str">
        <f t="shared" si="553"/>
        <v>2372205316訪問介護</v>
      </c>
      <c r="B35403" s="489">
        <v>2372205316</v>
      </c>
      <c r="C35403" s="489" t="s">
        <v>140</v>
      </c>
      <c r="D35403" s="489" t="s">
        <v>9032</v>
      </c>
    </row>
    <row r="35404" spans="1:4">
      <c r="A35404" s="489" t="str">
        <f t="shared" si="553"/>
        <v>2372205316訪問介護</v>
      </c>
      <c r="B35404" s="489">
        <v>2372205316</v>
      </c>
      <c r="C35404" s="489" t="s">
        <v>140</v>
      </c>
      <c r="D35404" s="489" t="s">
        <v>9032</v>
      </c>
    </row>
    <row r="35405" spans="1:4">
      <c r="A35405" s="489" t="str">
        <f t="shared" si="553"/>
        <v>2372205316訪問型サービス（独自）</v>
      </c>
      <c r="B35405" s="489">
        <v>2372205316</v>
      </c>
      <c r="C35405" s="489" t="s">
        <v>2571</v>
      </c>
      <c r="D35405" s="489" t="s">
        <v>9032</v>
      </c>
    </row>
    <row r="35406" spans="1:4">
      <c r="A35406" s="489" t="str">
        <f t="shared" si="553"/>
        <v>2372205324通所介護</v>
      </c>
      <c r="B35406" s="489">
        <v>2372205324</v>
      </c>
      <c r="C35406" s="489" t="s">
        <v>158</v>
      </c>
      <c r="D35406" s="489" t="s">
        <v>9033</v>
      </c>
    </row>
    <row r="35407" spans="1:4">
      <c r="A35407" s="489" t="str">
        <f t="shared" si="553"/>
        <v>2372205324通所型サービス（独自）</v>
      </c>
      <c r="B35407" s="489">
        <v>2372205324</v>
      </c>
      <c r="C35407" s="489" t="s">
        <v>2570</v>
      </c>
      <c r="D35407" s="489" t="s">
        <v>9033</v>
      </c>
    </row>
    <row r="35408" spans="1:4">
      <c r="A35408" s="489" t="str">
        <f t="shared" si="553"/>
        <v>2372205332通所介護</v>
      </c>
      <c r="B35408" s="489">
        <v>2372205332</v>
      </c>
      <c r="C35408" s="489" t="s">
        <v>158</v>
      </c>
      <c r="D35408" s="489" t="s">
        <v>9034</v>
      </c>
    </row>
    <row r="35409" spans="1:4">
      <c r="A35409" s="489" t="str">
        <f t="shared" si="553"/>
        <v>2372205332通所型サービス（独自）</v>
      </c>
      <c r="B35409" s="489">
        <v>2372205332</v>
      </c>
      <c r="C35409" s="489" t="s">
        <v>2570</v>
      </c>
      <c r="D35409" s="489" t="s">
        <v>9034</v>
      </c>
    </row>
    <row r="35410" spans="1:4">
      <c r="A35410" s="489" t="str">
        <f t="shared" si="553"/>
        <v>2372205340訪問介護</v>
      </c>
      <c r="B35410" s="489">
        <v>2372205340</v>
      </c>
      <c r="C35410" s="489" t="s">
        <v>140</v>
      </c>
      <c r="D35410" s="489" t="s">
        <v>9035</v>
      </c>
    </row>
    <row r="35411" spans="1:4">
      <c r="A35411" s="489" t="str">
        <f t="shared" si="553"/>
        <v>2372205340訪問介護</v>
      </c>
      <c r="B35411" s="489">
        <v>2372205340</v>
      </c>
      <c r="C35411" s="489" t="s">
        <v>140</v>
      </c>
      <c r="D35411" s="489" t="s">
        <v>9035</v>
      </c>
    </row>
    <row r="35412" spans="1:4">
      <c r="A35412" s="489" t="str">
        <f t="shared" si="553"/>
        <v>2372205340訪問型サービス（独自）</v>
      </c>
      <c r="B35412" s="489">
        <v>2372205340</v>
      </c>
      <c r="C35412" s="489" t="s">
        <v>2571</v>
      </c>
      <c r="D35412" s="489" t="s">
        <v>9035</v>
      </c>
    </row>
    <row r="35413" spans="1:4">
      <c r="A35413" s="489" t="str">
        <f t="shared" si="553"/>
        <v>2372205340訪問型サービス（独自／定率）</v>
      </c>
      <c r="B35413" s="489">
        <v>2372205340</v>
      </c>
      <c r="C35413" s="489" t="s">
        <v>2568</v>
      </c>
      <c r="D35413" s="489" t="s">
        <v>9035</v>
      </c>
    </row>
    <row r="35414" spans="1:4">
      <c r="A35414" s="489" t="str">
        <f t="shared" si="553"/>
        <v>2372205357居宅介護支援</v>
      </c>
      <c r="B35414" s="489">
        <v>2372205357</v>
      </c>
      <c r="C35414" s="489" t="s">
        <v>2519</v>
      </c>
      <c r="D35414" s="489" t="s">
        <v>9036</v>
      </c>
    </row>
    <row r="35415" spans="1:4">
      <c r="A35415" s="489" t="str">
        <f t="shared" si="553"/>
        <v>2372205365居宅介護支援</v>
      </c>
      <c r="B35415" s="489">
        <v>2372205365</v>
      </c>
      <c r="C35415" s="489" t="s">
        <v>2519</v>
      </c>
      <c r="D35415" s="489" t="s">
        <v>9037</v>
      </c>
    </row>
    <row r="35416" spans="1:4">
      <c r="A35416" s="489" t="str">
        <f t="shared" si="553"/>
        <v>2372205373介護予防訪問リハビリテーション</v>
      </c>
      <c r="B35416" s="489">
        <v>2372205373</v>
      </c>
      <c r="C35416" s="489" t="s">
        <v>2108</v>
      </c>
      <c r="D35416" s="489" t="s">
        <v>4255</v>
      </c>
    </row>
    <row r="35417" spans="1:4">
      <c r="A35417" s="489" t="str">
        <f t="shared" si="553"/>
        <v>2372205373訪問リハビリテーション</v>
      </c>
      <c r="B35417" s="489">
        <v>2372205373</v>
      </c>
      <c r="C35417" s="489" t="s">
        <v>2104</v>
      </c>
      <c r="D35417" s="489" t="s">
        <v>4255</v>
      </c>
    </row>
    <row r="35418" spans="1:4">
      <c r="A35418" s="489" t="str">
        <f t="shared" si="553"/>
        <v>2372205399介護予防短期入所生活介護</v>
      </c>
      <c r="B35418" s="489">
        <v>2372205399</v>
      </c>
      <c r="C35418" s="489" t="s">
        <v>2093</v>
      </c>
      <c r="D35418" s="489" t="s">
        <v>9038</v>
      </c>
    </row>
    <row r="35419" spans="1:4">
      <c r="A35419" s="489" t="str">
        <f t="shared" si="553"/>
        <v>2372205399介護老人福祉施設</v>
      </c>
      <c r="B35419" s="489">
        <v>2372205399</v>
      </c>
      <c r="C35419" s="489" t="s">
        <v>1921</v>
      </c>
      <c r="D35419" s="489" t="s">
        <v>9038</v>
      </c>
    </row>
    <row r="35420" spans="1:4">
      <c r="A35420" s="489" t="str">
        <f t="shared" si="553"/>
        <v>2372205399短期入所生活介護</v>
      </c>
      <c r="B35420" s="489">
        <v>2372205399</v>
      </c>
      <c r="C35420" s="489" t="s">
        <v>2092</v>
      </c>
      <c r="D35420" s="489" t="s">
        <v>9038</v>
      </c>
    </row>
    <row r="35421" spans="1:4">
      <c r="A35421" s="489" t="str">
        <f t="shared" si="553"/>
        <v>2372205431訪問介護</v>
      </c>
      <c r="B35421" s="489">
        <v>2372205431</v>
      </c>
      <c r="C35421" s="489" t="s">
        <v>140</v>
      </c>
      <c r="D35421" s="489" t="s">
        <v>9039</v>
      </c>
    </row>
    <row r="35422" spans="1:4">
      <c r="A35422" s="489" t="str">
        <f t="shared" si="553"/>
        <v>2372205431訪問介護</v>
      </c>
      <c r="B35422" s="489">
        <v>2372205431</v>
      </c>
      <c r="C35422" s="489" t="s">
        <v>140</v>
      </c>
      <c r="D35422" s="489" t="s">
        <v>9039</v>
      </c>
    </row>
    <row r="35423" spans="1:4">
      <c r="A35423" s="489" t="str">
        <f t="shared" si="553"/>
        <v>2372205449訪問介護</v>
      </c>
      <c r="B35423" s="489">
        <v>2372205449</v>
      </c>
      <c r="C35423" s="489" t="s">
        <v>140</v>
      </c>
      <c r="D35423" s="489" t="s">
        <v>9040</v>
      </c>
    </row>
    <row r="35424" spans="1:4">
      <c r="A35424" s="489" t="str">
        <f t="shared" si="553"/>
        <v>2372205449訪問介護</v>
      </c>
      <c r="B35424" s="489">
        <v>2372205449</v>
      </c>
      <c r="C35424" s="489" t="s">
        <v>140</v>
      </c>
      <c r="D35424" s="489" t="s">
        <v>9040</v>
      </c>
    </row>
    <row r="35425" spans="1:4">
      <c r="A35425" s="489" t="str">
        <f t="shared" si="553"/>
        <v>2372205456介護予防訪問リハビリテーション</v>
      </c>
      <c r="B35425" s="489">
        <v>2372205456</v>
      </c>
      <c r="C35425" s="489" t="s">
        <v>2108</v>
      </c>
      <c r="D35425" s="489" t="s">
        <v>9041</v>
      </c>
    </row>
    <row r="35426" spans="1:4">
      <c r="A35426" s="489" t="str">
        <f t="shared" si="553"/>
        <v>2372205456訪問リハビリテーション</v>
      </c>
      <c r="B35426" s="489">
        <v>2372205456</v>
      </c>
      <c r="C35426" s="489" t="s">
        <v>2104</v>
      </c>
      <c r="D35426" s="489" t="s">
        <v>9041</v>
      </c>
    </row>
    <row r="35427" spans="1:4">
      <c r="A35427" s="489" t="str">
        <f t="shared" si="553"/>
        <v>2372205472訪問介護</v>
      </c>
      <c r="B35427" s="489">
        <v>2372205472</v>
      </c>
      <c r="C35427" s="489" t="s">
        <v>140</v>
      </c>
      <c r="D35427" s="489" t="s">
        <v>9042</v>
      </c>
    </row>
    <row r="35428" spans="1:4">
      <c r="A35428" s="489" t="str">
        <f t="shared" si="553"/>
        <v>2372205472訪問介護</v>
      </c>
      <c r="B35428" s="489">
        <v>2372205472</v>
      </c>
      <c r="C35428" s="489" t="s">
        <v>140</v>
      </c>
      <c r="D35428" s="489" t="s">
        <v>9042</v>
      </c>
    </row>
    <row r="35429" spans="1:4">
      <c r="A35429" s="489" t="str">
        <f t="shared" si="553"/>
        <v>2372205498訪問介護</v>
      </c>
      <c r="B35429" s="489">
        <v>2372205498</v>
      </c>
      <c r="C35429" s="489" t="s">
        <v>140</v>
      </c>
      <c r="D35429" s="489" t="s">
        <v>9043</v>
      </c>
    </row>
    <row r="35430" spans="1:4">
      <c r="A35430" s="489" t="str">
        <f t="shared" si="553"/>
        <v>2372205498訪問介護</v>
      </c>
      <c r="B35430" s="489">
        <v>2372205498</v>
      </c>
      <c r="C35430" s="489" t="s">
        <v>140</v>
      </c>
      <c r="D35430" s="489" t="s">
        <v>9043</v>
      </c>
    </row>
    <row r="35431" spans="1:4">
      <c r="A35431" s="489" t="str">
        <f t="shared" si="553"/>
        <v>2372205498訪問型サービス（独自）</v>
      </c>
      <c r="B35431" s="489">
        <v>2372205498</v>
      </c>
      <c r="C35431" s="489" t="s">
        <v>2571</v>
      </c>
      <c r="D35431" s="489" t="s">
        <v>9043</v>
      </c>
    </row>
    <row r="35432" spans="1:4">
      <c r="A35432" s="489" t="str">
        <f t="shared" si="553"/>
        <v>2372205506通所介護</v>
      </c>
      <c r="B35432" s="489">
        <v>2372205506</v>
      </c>
      <c r="C35432" s="489" t="s">
        <v>158</v>
      </c>
      <c r="D35432" s="489" t="s">
        <v>9044</v>
      </c>
    </row>
    <row r="35433" spans="1:4">
      <c r="A35433" s="489" t="str">
        <f t="shared" si="553"/>
        <v>2372205506通所型サービス（独自）</v>
      </c>
      <c r="B35433" s="489">
        <v>2372205506</v>
      </c>
      <c r="C35433" s="489" t="s">
        <v>2570</v>
      </c>
      <c r="D35433" s="489" t="s">
        <v>9044</v>
      </c>
    </row>
    <row r="35434" spans="1:4">
      <c r="A35434" s="489" t="str">
        <f t="shared" si="553"/>
        <v>2372205514訪問介護</v>
      </c>
      <c r="B35434" s="489">
        <v>2372205514</v>
      </c>
      <c r="C35434" s="489" t="s">
        <v>140</v>
      </c>
      <c r="D35434" s="489" t="s">
        <v>9045</v>
      </c>
    </row>
    <row r="35435" spans="1:4">
      <c r="A35435" s="489" t="str">
        <f t="shared" si="553"/>
        <v>2372205514訪問介護</v>
      </c>
      <c r="B35435" s="489">
        <v>2372205514</v>
      </c>
      <c r="C35435" s="489" t="s">
        <v>140</v>
      </c>
      <c r="D35435" s="489" t="s">
        <v>9045</v>
      </c>
    </row>
    <row r="35436" spans="1:4">
      <c r="A35436" s="489" t="str">
        <f t="shared" si="553"/>
        <v>2372205548訪問介護</v>
      </c>
      <c r="B35436" s="489">
        <v>2372205548</v>
      </c>
      <c r="C35436" s="489" t="s">
        <v>140</v>
      </c>
      <c r="D35436" s="489" t="s">
        <v>9047</v>
      </c>
    </row>
    <row r="35437" spans="1:4">
      <c r="A35437" s="489" t="str">
        <f t="shared" si="553"/>
        <v>2372205548訪問介護</v>
      </c>
      <c r="B35437" s="489">
        <v>2372205548</v>
      </c>
      <c r="C35437" s="489" t="s">
        <v>140</v>
      </c>
      <c r="D35437" s="489" t="s">
        <v>9047</v>
      </c>
    </row>
    <row r="35438" spans="1:4">
      <c r="A35438" s="489" t="str">
        <f t="shared" si="553"/>
        <v>2372205548訪問型サービス（独自）</v>
      </c>
      <c r="B35438" s="489">
        <v>2372205548</v>
      </c>
      <c r="C35438" s="489" t="s">
        <v>2571</v>
      </c>
      <c r="D35438" s="489" t="s">
        <v>9047</v>
      </c>
    </row>
    <row r="35439" spans="1:4">
      <c r="A35439" s="489" t="str">
        <f t="shared" si="553"/>
        <v>2372205555訪問介護</v>
      </c>
      <c r="B35439" s="489">
        <v>2372205555</v>
      </c>
      <c r="C35439" s="489" t="s">
        <v>140</v>
      </c>
      <c r="D35439" s="489" t="s">
        <v>9048</v>
      </c>
    </row>
    <row r="35440" spans="1:4">
      <c r="A35440" s="489" t="str">
        <f t="shared" si="553"/>
        <v>2372205555訪問介護</v>
      </c>
      <c r="B35440" s="489">
        <v>2372205555</v>
      </c>
      <c r="C35440" s="489" t="s">
        <v>140</v>
      </c>
      <c r="D35440" s="489" t="s">
        <v>9048</v>
      </c>
    </row>
    <row r="35441" spans="1:4">
      <c r="A35441" s="489" t="str">
        <f t="shared" si="553"/>
        <v>2372205555訪問型サービス（独自）</v>
      </c>
      <c r="B35441" s="489">
        <v>2372205555</v>
      </c>
      <c r="C35441" s="489" t="s">
        <v>2571</v>
      </c>
      <c r="D35441" s="489" t="s">
        <v>9048</v>
      </c>
    </row>
    <row r="35442" spans="1:4">
      <c r="A35442" s="489" t="str">
        <f t="shared" si="553"/>
        <v>2372205563介護予防訪問入浴介護</v>
      </c>
      <c r="B35442" s="489">
        <v>2372205563</v>
      </c>
      <c r="C35442" s="489" t="s">
        <v>2510</v>
      </c>
      <c r="D35442" s="489" t="s">
        <v>9049</v>
      </c>
    </row>
    <row r="35443" spans="1:4">
      <c r="A35443" s="489" t="str">
        <f t="shared" si="553"/>
        <v>2372205563訪問入浴介護</v>
      </c>
      <c r="B35443" s="489">
        <v>2372205563</v>
      </c>
      <c r="C35443" s="489" t="s">
        <v>2509</v>
      </c>
      <c r="D35443" s="489" t="s">
        <v>9049</v>
      </c>
    </row>
    <row r="35444" spans="1:4">
      <c r="A35444" s="489" t="str">
        <f t="shared" si="553"/>
        <v>2372205571通所介護</v>
      </c>
      <c r="B35444" s="489">
        <v>2372205571</v>
      </c>
      <c r="C35444" s="489" t="s">
        <v>158</v>
      </c>
      <c r="D35444" s="489" t="s">
        <v>9050</v>
      </c>
    </row>
    <row r="35445" spans="1:4">
      <c r="A35445" s="489" t="str">
        <f t="shared" si="553"/>
        <v>2372205571通所型サービス（独自）</v>
      </c>
      <c r="B35445" s="489">
        <v>2372205571</v>
      </c>
      <c r="C35445" s="489" t="s">
        <v>2570</v>
      </c>
      <c r="D35445" s="489" t="s">
        <v>9050</v>
      </c>
    </row>
    <row r="35446" spans="1:4">
      <c r="A35446" s="489" t="str">
        <f t="shared" si="553"/>
        <v>2372205605訪問介護</v>
      </c>
      <c r="B35446" s="489">
        <v>2372205605</v>
      </c>
      <c r="C35446" s="489" t="s">
        <v>140</v>
      </c>
      <c r="D35446" s="489" t="s">
        <v>9051</v>
      </c>
    </row>
    <row r="35447" spans="1:4">
      <c r="A35447" s="489" t="str">
        <f t="shared" si="553"/>
        <v>2372205605訪問介護</v>
      </c>
      <c r="B35447" s="489">
        <v>2372205605</v>
      </c>
      <c r="C35447" s="489" t="s">
        <v>140</v>
      </c>
      <c r="D35447" s="489" t="s">
        <v>9051</v>
      </c>
    </row>
    <row r="35448" spans="1:4">
      <c r="A35448" s="489" t="str">
        <f t="shared" si="553"/>
        <v>2372205605訪問型サービス（独自）</v>
      </c>
      <c r="B35448" s="489">
        <v>2372205605</v>
      </c>
      <c r="C35448" s="489" t="s">
        <v>2571</v>
      </c>
      <c r="D35448" s="489" t="s">
        <v>9051</v>
      </c>
    </row>
    <row r="35449" spans="1:4">
      <c r="A35449" s="489" t="str">
        <f t="shared" si="553"/>
        <v>2372205613通所介護</v>
      </c>
      <c r="B35449" s="489">
        <v>2372205613</v>
      </c>
      <c r="C35449" s="489" t="s">
        <v>158</v>
      </c>
      <c r="D35449" s="489" t="s">
        <v>9052</v>
      </c>
    </row>
    <row r="35450" spans="1:4">
      <c r="A35450" s="489" t="str">
        <f t="shared" si="553"/>
        <v>2372205613通所型サービス（独自）</v>
      </c>
      <c r="B35450" s="489">
        <v>2372205613</v>
      </c>
      <c r="C35450" s="489" t="s">
        <v>2570</v>
      </c>
      <c r="D35450" s="489" t="s">
        <v>9052</v>
      </c>
    </row>
    <row r="35451" spans="1:4">
      <c r="A35451" s="489" t="str">
        <f t="shared" si="553"/>
        <v>2372205639居宅介護支援</v>
      </c>
      <c r="B35451" s="489">
        <v>2372205639</v>
      </c>
      <c r="C35451" s="489" t="s">
        <v>2519</v>
      </c>
      <c r="D35451" s="489" t="s">
        <v>9053</v>
      </c>
    </row>
    <row r="35452" spans="1:4">
      <c r="A35452" s="489" t="str">
        <f t="shared" si="553"/>
        <v>2372205662訪問介護</v>
      </c>
      <c r="B35452" s="489">
        <v>2372205662</v>
      </c>
      <c r="C35452" s="489" t="s">
        <v>140</v>
      </c>
      <c r="D35452" s="489" t="s">
        <v>9054</v>
      </c>
    </row>
    <row r="35453" spans="1:4">
      <c r="A35453" s="489" t="str">
        <f t="shared" si="553"/>
        <v>2372205662訪問介護</v>
      </c>
      <c r="B35453" s="489">
        <v>2372205662</v>
      </c>
      <c r="C35453" s="489" t="s">
        <v>140</v>
      </c>
      <c r="D35453" s="489" t="s">
        <v>9054</v>
      </c>
    </row>
    <row r="35454" spans="1:4">
      <c r="A35454" s="489" t="str">
        <f t="shared" si="553"/>
        <v>2372205670訪問介護</v>
      </c>
      <c r="B35454" s="489">
        <v>2372205670</v>
      </c>
      <c r="C35454" s="489" t="s">
        <v>140</v>
      </c>
      <c r="D35454" s="489" t="s">
        <v>9055</v>
      </c>
    </row>
    <row r="35455" spans="1:4">
      <c r="A35455" s="489" t="str">
        <f t="shared" si="553"/>
        <v>2372205670訪問介護</v>
      </c>
      <c r="B35455" s="489">
        <v>2372205670</v>
      </c>
      <c r="C35455" s="489" t="s">
        <v>140</v>
      </c>
      <c r="D35455" s="489" t="s">
        <v>9055</v>
      </c>
    </row>
    <row r="35456" spans="1:4">
      <c r="A35456" s="489" t="str">
        <f t="shared" si="553"/>
        <v>2372205670訪問型サービス（独自）</v>
      </c>
      <c r="B35456" s="489">
        <v>2372205670</v>
      </c>
      <c r="C35456" s="489" t="s">
        <v>2571</v>
      </c>
      <c r="D35456" s="489" t="s">
        <v>9055</v>
      </c>
    </row>
    <row r="35457" spans="1:4">
      <c r="A35457" s="489" t="str">
        <f t="shared" si="553"/>
        <v>2372205688通所介護</v>
      </c>
      <c r="B35457" s="489">
        <v>2372205688</v>
      </c>
      <c r="C35457" s="489" t="s">
        <v>158</v>
      </c>
      <c r="D35457" s="489" t="s">
        <v>9056</v>
      </c>
    </row>
    <row r="35458" spans="1:4">
      <c r="A35458" s="489" t="str">
        <f t="shared" ref="A35458:A35521" si="554">B35458&amp;C35458</f>
        <v>2372205688通所型サービス（独自）</v>
      </c>
      <c r="B35458" s="489">
        <v>2372205688</v>
      </c>
      <c r="C35458" s="489" t="s">
        <v>2570</v>
      </c>
      <c r="D35458" s="489" t="s">
        <v>9056</v>
      </c>
    </row>
    <row r="35459" spans="1:4">
      <c r="A35459" s="489" t="str">
        <f t="shared" si="554"/>
        <v>2372205696通所介護</v>
      </c>
      <c r="B35459" s="489">
        <v>2372205696</v>
      </c>
      <c r="C35459" s="489" t="s">
        <v>158</v>
      </c>
      <c r="D35459" s="489" t="s">
        <v>9057</v>
      </c>
    </row>
    <row r="35460" spans="1:4">
      <c r="A35460" s="489" t="str">
        <f t="shared" si="554"/>
        <v>2372205696通所型サービス（独自）</v>
      </c>
      <c r="B35460" s="489">
        <v>2372205696</v>
      </c>
      <c r="C35460" s="489" t="s">
        <v>2570</v>
      </c>
      <c r="D35460" s="489" t="s">
        <v>9057</v>
      </c>
    </row>
    <row r="35461" spans="1:4">
      <c r="A35461" s="489" t="str">
        <f t="shared" si="554"/>
        <v>2372205704訪問介護</v>
      </c>
      <c r="B35461" s="489">
        <v>2372205704</v>
      </c>
      <c r="C35461" s="489" t="s">
        <v>140</v>
      </c>
      <c r="D35461" s="489" t="s">
        <v>9058</v>
      </c>
    </row>
    <row r="35462" spans="1:4">
      <c r="A35462" s="489" t="str">
        <f t="shared" si="554"/>
        <v>2372205704訪問介護</v>
      </c>
      <c r="B35462" s="489">
        <v>2372205704</v>
      </c>
      <c r="C35462" s="489" t="s">
        <v>140</v>
      </c>
      <c r="D35462" s="489" t="s">
        <v>9058</v>
      </c>
    </row>
    <row r="35463" spans="1:4">
      <c r="A35463" s="489" t="str">
        <f t="shared" si="554"/>
        <v>2372205704訪問型サービス（独自）</v>
      </c>
      <c r="B35463" s="489">
        <v>2372205704</v>
      </c>
      <c r="C35463" s="489" t="s">
        <v>2571</v>
      </c>
      <c r="D35463" s="489" t="s">
        <v>9058</v>
      </c>
    </row>
    <row r="35464" spans="1:4">
      <c r="A35464" s="489" t="str">
        <f t="shared" si="554"/>
        <v>2372205720訪問介護</v>
      </c>
      <c r="B35464" s="489">
        <v>2372205720</v>
      </c>
      <c r="C35464" s="489" t="s">
        <v>140</v>
      </c>
      <c r="D35464" s="489" t="s">
        <v>9059</v>
      </c>
    </row>
    <row r="35465" spans="1:4">
      <c r="A35465" s="489" t="str">
        <f t="shared" si="554"/>
        <v>2372205720訪問介護</v>
      </c>
      <c r="B35465" s="489">
        <v>2372205720</v>
      </c>
      <c r="C35465" s="489" t="s">
        <v>140</v>
      </c>
      <c r="D35465" s="489" t="s">
        <v>9059</v>
      </c>
    </row>
    <row r="35466" spans="1:4">
      <c r="A35466" s="489" t="str">
        <f t="shared" si="554"/>
        <v>2372205720訪問型サービス（独自）</v>
      </c>
      <c r="B35466" s="489">
        <v>2372205720</v>
      </c>
      <c r="C35466" s="489" t="s">
        <v>2571</v>
      </c>
      <c r="D35466" s="489" t="s">
        <v>9059</v>
      </c>
    </row>
    <row r="35467" spans="1:4">
      <c r="A35467" s="489" t="str">
        <f t="shared" si="554"/>
        <v>2372205746訪問介護</v>
      </c>
      <c r="B35467" s="489">
        <v>2372205746</v>
      </c>
      <c r="C35467" s="489" t="s">
        <v>140</v>
      </c>
      <c r="D35467" s="489" t="s">
        <v>9060</v>
      </c>
    </row>
    <row r="35468" spans="1:4">
      <c r="A35468" s="489" t="str">
        <f t="shared" si="554"/>
        <v>2372205746訪問介護</v>
      </c>
      <c r="B35468" s="489">
        <v>2372205746</v>
      </c>
      <c r="C35468" s="489" t="s">
        <v>140</v>
      </c>
      <c r="D35468" s="489" t="s">
        <v>9060</v>
      </c>
    </row>
    <row r="35469" spans="1:4">
      <c r="A35469" s="489" t="str">
        <f t="shared" si="554"/>
        <v>2372205746訪問型サービス（独自）</v>
      </c>
      <c r="B35469" s="489">
        <v>2372205746</v>
      </c>
      <c r="C35469" s="489" t="s">
        <v>2571</v>
      </c>
      <c r="D35469" s="489" t="s">
        <v>9060</v>
      </c>
    </row>
    <row r="35470" spans="1:4">
      <c r="A35470" s="489" t="str">
        <f t="shared" si="554"/>
        <v>2372205753訪問介護</v>
      </c>
      <c r="B35470" s="489">
        <v>2372205753</v>
      </c>
      <c r="C35470" s="489" t="s">
        <v>140</v>
      </c>
      <c r="D35470" s="489" t="s">
        <v>9061</v>
      </c>
    </row>
    <row r="35471" spans="1:4">
      <c r="A35471" s="489" t="str">
        <f t="shared" si="554"/>
        <v>2372205753訪問介護</v>
      </c>
      <c r="B35471" s="489">
        <v>2372205753</v>
      </c>
      <c r="C35471" s="489" t="s">
        <v>140</v>
      </c>
      <c r="D35471" s="489" t="s">
        <v>9061</v>
      </c>
    </row>
    <row r="35472" spans="1:4">
      <c r="A35472" s="489" t="str">
        <f t="shared" si="554"/>
        <v>2372205753訪問型サービス（独自）</v>
      </c>
      <c r="B35472" s="489">
        <v>2372205753</v>
      </c>
      <c r="C35472" s="489" t="s">
        <v>2571</v>
      </c>
      <c r="D35472" s="489" t="s">
        <v>9061</v>
      </c>
    </row>
    <row r="35473" spans="1:4">
      <c r="A35473" s="489" t="str">
        <f t="shared" si="554"/>
        <v>2372205761訪問介護</v>
      </c>
      <c r="B35473" s="489">
        <v>2372205761</v>
      </c>
      <c r="C35473" s="489" t="s">
        <v>140</v>
      </c>
      <c r="D35473" s="489" t="s">
        <v>9062</v>
      </c>
    </row>
    <row r="35474" spans="1:4">
      <c r="A35474" s="489" t="str">
        <f t="shared" si="554"/>
        <v>2372205761訪問介護</v>
      </c>
      <c r="B35474" s="489">
        <v>2372205761</v>
      </c>
      <c r="C35474" s="489" t="s">
        <v>140</v>
      </c>
      <c r="D35474" s="489" t="s">
        <v>9062</v>
      </c>
    </row>
    <row r="35475" spans="1:4">
      <c r="A35475" s="489" t="str">
        <f t="shared" si="554"/>
        <v>2372205779訪問介護</v>
      </c>
      <c r="B35475" s="489">
        <v>2372205779</v>
      </c>
      <c r="C35475" s="489" t="s">
        <v>140</v>
      </c>
      <c r="D35475" s="489" t="s">
        <v>8989</v>
      </c>
    </row>
    <row r="35476" spans="1:4">
      <c r="A35476" s="489" t="str">
        <f t="shared" si="554"/>
        <v>2372205779訪問介護</v>
      </c>
      <c r="B35476" s="489">
        <v>2372205779</v>
      </c>
      <c r="C35476" s="489" t="s">
        <v>140</v>
      </c>
      <c r="D35476" s="489" t="s">
        <v>8989</v>
      </c>
    </row>
    <row r="35477" spans="1:4">
      <c r="A35477" s="489" t="str">
        <f t="shared" si="554"/>
        <v>2372205779訪問型サービス（独自）</v>
      </c>
      <c r="B35477" s="489">
        <v>2372205779</v>
      </c>
      <c r="C35477" s="489" t="s">
        <v>2571</v>
      </c>
      <c r="D35477" s="489" t="s">
        <v>8989</v>
      </c>
    </row>
    <row r="35478" spans="1:4">
      <c r="A35478" s="489" t="str">
        <f t="shared" si="554"/>
        <v>2372205787通所介護</v>
      </c>
      <c r="B35478" s="489">
        <v>2372205787</v>
      </c>
      <c r="C35478" s="489" t="s">
        <v>158</v>
      </c>
      <c r="D35478" s="489" t="s">
        <v>9063</v>
      </c>
    </row>
    <row r="35479" spans="1:4">
      <c r="A35479" s="489" t="str">
        <f t="shared" si="554"/>
        <v>2372205787通所型サービス（独自）</v>
      </c>
      <c r="B35479" s="489">
        <v>2372205787</v>
      </c>
      <c r="C35479" s="489" t="s">
        <v>2570</v>
      </c>
      <c r="D35479" s="489" t="s">
        <v>9063</v>
      </c>
    </row>
    <row r="35480" spans="1:4">
      <c r="A35480" s="489" t="str">
        <f t="shared" si="554"/>
        <v>2372205803通所介護</v>
      </c>
      <c r="B35480" s="489">
        <v>2372205803</v>
      </c>
      <c r="C35480" s="489" t="s">
        <v>158</v>
      </c>
      <c r="D35480" s="489" t="s">
        <v>9064</v>
      </c>
    </row>
    <row r="35481" spans="1:4">
      <c r="A35481" s="489" t="str">
        <f t="shared" si="554"/>
        <v>2372205803通所型サービス（独自）</v>
      </c>
      <c r="B35481" s="489">
        <v>2372205803</v>
      </c>
      <c r="C35481" s="489" t="s">
        <v>2570</v>
      </c>
      <c r="D35481" s="489" t="s">
        <v>9064</v>
      </c>
    </row>
    <row r="35482" spans="1:4">
      <c r="A35482" s="489" t="str">
        <f t="shared" si="554"/>
        <v>2372205811通所介護</v>
      </c>
      <c r="B35482" s="489">
        <v>2372205811</v>
      </c>
      <c r="C35482" s="489" t="s">
        <v>158</v>
      </c>
      <c r="D35482" s="489" t="s">
        <v>9065</v>
      </c>
    </row>
    <row r="35483" spans="1:4">
      <c r="A35483" s="489" t="str">
        <f t="shared" si="554"/>
        <v>2372205829介護予防特定施設入居者生活介護</v>
      </c>
      <c r="B35483" s="489">
        <v>2372205829</v>
      </c>
      <c r="C35483" s="489" t="s">
        <v>2514</v>
      </c>
      <c r="D35483" s="489" t="s">
        <v>9066</v>
      </c>
    </row>
    <row r="35484" spans="1:4">
      <c r="A35484" s="489" t="str">
        <f t="shared" si="554"/>
        <v>2372205829特定施設入居者生活介護</v>
      </c>
      <c r="B35484" s="489">
        <v>2372205829</v>
      </c>
      <c r="C35484" s="489" t="s">
        <v>2513</v>
      </c>
      <c r="D35484" s="489" t="s">
        <v>9066</v>
      </c>
    </row>
    <row r="35485" spans="1:4">
      <c r="A35485" s="489" t="str">
        <f t="shared" si="554"/>
        <v>2372205837通所介護</v>
      </c>
      <c r="B35485" s="489">
        <v>2372205837</v>
      </c>
      <c r="C35485" s="489" t="s">
        <v>158</v>
      </c>
      <c r="D35485" s="489" t="s">
        <v>9067</v>
      </c>
    </row>
    <row r="35486" spans="1:4">
      <c r="A35486" s="489" t="str">
        <f t="shared" si="554"/>
        <v>2372205837通所型サービス（独自）</v>
      </c>
      <c r="B35486" s="489">
        <v>2372205837</v>
      </c>
      <c r="C35486" s="489" t="s">
        <v>2570</v>
      </c>
      <c r="D35486" s="489" t="s">
        <v>9067</v>
      </c>
    </row>
    <row r="35487" spans="1:4">
      <c r="A35487" s="489" t="str">
        <f t="shared" si="554"/>
        <v>2372205845訪問介護</v>
      </c>
      <c r="B35487" s="489">
        <v>2372205845</v>
      </c>
      <c r="C35487" s="489" t="s">
        <v>140</v>
      </c>
      <c r="D35487" s="489" t="s">
        <v>9068</v>
      </c>
    </row>
    <row r="35488" spans="1:4">
      <c r="A35488" s="489" t="str">
        <f t="shared" si="554"/>
        <v>2372205845訪問介護</v>
      </c>
      <c r="B35488" s="489">
        <v>2372205845</v>
      </c>
      <c r="C35488" s="489" t="s">
        <v>140</v>
      </c>
      <c r="D35488" s="489" t="s">
        <v>9068</v>
      </c>
    </row>
    <row r="35489" spans="1:4">
      <c r="A35489" s="489" t="str">
        <f t="shared" si="554"/>
        <v>2372205845訪問型サービス（独自）</v>
      </c>
      <c r="B35489" s="489">
        <v>2372205845</v>
      </c>
      <c r="C35489" s="489" t="s">
        <v>2571</v>
      </c>
      <c r="D35489" s="489" t="s">
        <v>9068</v>
      </c>
    </row>
    <row r="35490" spans="1:4">
      <c r="A35490" s="489" t="str">
        <f t="shared" si="554"/>
        <v>2372205878居宅介護支援</v>
      </c>
      <c r="B35490" s="489">
        <v>2372205878</v>
      </c>
      <c r="C35490" s="489" t="s">
        <v>2519</v>
      </c>
      <c r="D35490" s="489" t="s">
        <v>9069</v>
      </c>
    </row>
    <row r="35491" spans="1:4">
      <c r="A35491" s="489" t="str">
        <f t="shared" si="554"/>
        <v>2372205886通所介護</v>
      </c>
      <c r="B35491" s="489">
        <v>2372205886</v>
      </c>
      <c r="C35491" s="489" t="s">
        <v>158</v>
      </c>
      <c r="D35491" s="489" t="s">
        <v>9070</v>
      </c>
    </row>
    <row r="35492" spans="1:4">
      <c r="A35492" s="489" t="str">
        <f t="shared" si="554"/>
        <v>2372205894通所介護</v>
      </c>
      <c r="B35492" s="489">
        <v>2372205894</v>
      </c>
      <c r="C35492" s="489" t="s">
        <v>158</v>
      </c>
      <c r="D35492" s="489" t="s">
        <v>9071</v>
      </c>
    </row>
    <row r="35493" spans="1:4">
      <c r="A35493" s="489" t="str">
        <f t="shared" si="554"/>
        <v>2372205894通所型サービス（独自）</v>
      </c>
      <c r="B35493" s="489">
        <v>2372205894</v>
      </c>
      <c r="C35493" s="489" t="s">
        <v>2570</v>
      </c>
      <c r="D35493" s="489" t="s">
        <v>9071</v>
      </c>
    </row>
    <row r="35494" spans="1:4">
      <c r="A35494" s="489" t="str">
        <f t="shared" si="554"/>
        <v>2372205910通所介護</v>
      </c>
      <c r="B35494" s="489">
        <v>2372205910</v>
      </c>
      <c r="C35494" s="489" t="s">
        <v>158</v>
      </c>
      <c r="D35494" s="489" t="s">
        <v>9072</v>
      </c>
    </row>
    <row r="35495" spans="1:4">
      <c r="A35495" s="489" t="str">
        <f t="shared" si="554"/>
        <v>2372205910通所型サービス（独自）</v>
      </c>
      <c r="B35495" s="489">
        <v>2372205910</v>
      </c>
      <c r="C35495" s="489" t="s">
        <v>2570</v>
      </c>
      <c r="D35495" s="489" t="s">
        <v>9072</v>
      </c>
    </row>
    <row r="35496" spans="1:4">
      <c r="A35496" s="489" t="str">
        <f t="shared" si="554"/>
        <v>2372205936訪問介護</v>
      </c>
      <c r="B35496" s="489">
        <v>2372205936</v>
      </c>
      <c r="C35496" s="489" t="s">
        <v>140</v>
      </c>
      <c r="D35496" s="489" t="s">
        <v>9073</v>
      </c>
    </row>
    <row r="35497" spans="1:4">
      <c r="A35497" s="489" t="str">
        <f t="shared" si="554"/>
        <v>2372205936訪問介護</v>
      </c>
      <c r="B35497" s="489">
        <v>2372205936</v>
      </c>
      <c r="C35497" s="489" t="s">
        <v>140</v>
      </c>
      <c r="D35497" s="489" t="s">
        <v>9073</v>
      </c>
    </row>
    <row r="35498" spans="1:4">
      <c r="A35498" s="489" t="str">
        <f t="shared" si="554"/>
        <v>2372205936訪問型サービス（独自）</v>
      </c>
      <c r="B35498" s="489">
        <v>2372205936</v>
      </c>
      <c r="C35498" s="489" t="s">
        <v>2571</v>
      </c>
      <c r="D35498" s="489" t="s">
        <v>9073</v>
      </c>
    </row>
    <row r="35499" spans="1:4">
      <c r="A35499" s="489" t="str">
        <f t="shared" si="554"/>
        <v>2372205944居宅介護支援</v>
      </c>
      <c r="B35499" s="489">
        <v>2372205944</v>
      </c>
      <c r="C35499" s="489" t="s">
        <v>2519</v>
      </c>
      <c r="D35499" s="489" t="s">
        <v>9074</v>
      </c>
    </row>
    <row r="35500" spans="1:4">
      <c r="A35500" s="489" t="str">
        <f t="shared" si="554"/>
        <v>2372205977居宅介護支援</v>
      </c>
      <c r="B35500" s="489">
        <v>2372205977</v>
      </c>
      <c r="C35500" s="489" t="s">
        <v>2519</v>
      </c>
      <c r="D35500" s="489" t="s">
        <v>9075</v>
      </c>
    </row>
    <row r="35501" spans="1:4">
      <c r="A35501" s="489" t="str">
        <f t="shared" si="554"/>
        <v>2372205985居宅介護支援</v>
      </c>
      <c r="B35501" s="489">
        <v>2372205985</v>
      </c>
      <c r="C35501" s="489" t="s">
        <v>2519</v>
      </c>
      <c r="D35501" s="489" t="s">
        <v>9076</v>
      </c>
    </row>
    <row r="35502" spans="1:4">
      <c r="A35502" s="489" t="str">
        <f t="shared" si="554"/>
        <v>2372205993居宅介護支援</v>
      </c>
      <c r="B35502" s="489">
        <v>2372205993</v>
      </c>
      <c r="C35502" s="489" t="s">
        <v>2519</v>
      </c>
      <c r="D35502" s="489" t="s">
        <v>9077</v>
      </c>
    </row>
    <row r="35503" spans="1:4">
      <c r="A35503" s="489" t="str">
        <f t="shared" si="554"/>
        <v>2372206025居宅介護支援</v>
      </c>
      <c r="B35503" s="489">
        <v>2372206025</v>
      </c>
      <c r="C35503" s="489" t="s">
        <v>2519</v>
      </c>
      <c r="D35503" s="489" t="s">
        <v>9078</v>
      </c>
    </row>
    <row r="35504" spans="1:4">
      <c r="A35504" s="489" t="str">
        <f t="shared" si="554"/>
        <v>2372206058通所介護</v>
      </c>
      <c r="B35504" s="489">
        <v>2372206058</v>
      </c>
      <c r="C35504" s="489" t="s">
        <v>158</v>
      </c>
      <c r="D35504" s="489" t="s">
        <v>9079</v>
      </c>
    </row>
    <row r="35505" spans="1:4">
      <c r="A35505" s="489" t="str">
        <f t="shared" si="554"/>
        <v>2372206066通所介護</v>
      </c>
      <c r="B35505" s="489">
        <v>2372206066</v>
      </c>
      <c r="C35505" s="489" t="s">
        <v>158</v>
      </c>
      <c r="D35505" s="489" t="s">
        <v>9080</v>
      </c>
    </row>
    <row r="35506" spans="1:4">
      <c r="A35506" s="489" t="str">
        <f t="shared" si="554"/>
        <v>2372206066通所型サービス（独自）</v>
      </c>
      <c r="B35506" s="489">
        <v>2372206066</v>
      </c>
      <c r="C35506" s="489" t="s">
        <v>2570</v>
      </c>
      <c r="D35506" s="489" t="s">
        <v>9080</v>
      </c>
    </row>
    <row r="35507" spans="1:4">
      <c r="A35507" s="489" t="str">
        <f t="shared" si="554"/>
        <v>2372206082居宅介護支援</v>
      </c>
      <c r="B35507" s="489">
        <v>2372206082</v>
      </c>
      <c r="C35507" s="489" t="s">
        <v>2519</v>
      </c>
      <c r="D35507" s="489" t="s">
        <v>9081</v>
      </c>
    </row>
    <row r="35508" spans="1:4">
      <c r="A35508" s="489" t="str">
        <f t="shared" si="554"/>
        <v>2372206090訪問介護</v>
      </c>
      <c r="B35508" s="489">
        <v>2372206090</v>
      </c>
      <c r="C35508" s="489" t="s">
        <v>140</v>
      </c>
      <c r="D35508" s="489" t="s">
        <v>9082</v>
      </c>
    </row>
    <row r="35509" spans="1:4">
      <c r="A35509" s="489" t="str">
        <f t="shared" si="554"/>
        <v>2372206090訪問介護</v>
      </c>
      <c r="B35509" s="489">
        <v>2372206090</v>
      </c>
      <c r="C35509" s="489" t="s">
        <v>140</v>
      </c>
      <c r="D35509" s="489" t="s">
        <v>9082</v>
      </c>
    </row>
    <row r="35510" spans="1:4">
      <c r="A35510" s="489" t="str">
        <f t="shared" si="554"/>
        <v>2372206090訪問型サービス（独自）</v>
      </c>
      <c r="B35510" s="489">
        <v>2372206090</v>
      </c>
      <c r="C35510" s="489" t="s">
        <v>2571</v>
      </c>
      <c r="D35510" s="489" t="s">
        <v>9082</v>
      </c>
    </row>
    <row r="35511" spans="1:4">
      <c r="A35511" s="489" t="str">
        <f t="shared" si="554"/>
        <v>2372206108介護予防訪問リハビリテーション</v>
      </c>
      <c r="B35511" s="489">
        <v>2372206108</v>
      </c>
      <c r="C35511" s="489" t="s">
        <v>2108</v>
      </c>
      <c r="D35511" s="489" t="s">
        <v>9083</v>
      </c>
    </row>
    <row r="35512" spans="1:4">
      <c r="A35512" s="489" t="str">
        <f t="shared" si="554"/>
        <v>2372206108訪問リハビリテーション</v>
      </c>
      <c r="B35512" s="489">
        <v>2372206108</v>
      </c>
      <c r="C35512" s="489" t="s">
        <v>2104</v>
      </c>
      <c r="D35512" s="489" t="s">
        <v>9083</v>
      </c>
    </row>
    <row r="35513" spans="1:4">
      <c r="A35513" s="489" t="str">
        <f t="shared" si="554"/>
        <v>2372206124訪問介護</v>
      </c>
      <c r="B35513" s="489">
        <v>2372206124</v>
      </c>
      <c r="C35513" s="489" t="s">
        <v>140</v>
      </c>
      <c r="D35513" s="489" t="s">
        <v>9084</v>
      </c>
    </row>
    <row r="35514" spans="1:4">
      <c r="A35514" s="489" t="str">
        <f t="shared" si="554"/>
        <v>2372206124訪問介護</v>
      </c>
      <c r="B35514" s="489">
        <v>2372206124</v>
      </c>
      <c r="C35514" s="489" t="s">
        <v>140</v>
      </c>
      <c r="D35514" s="489" t="s">
        <v>9084</v>
      </c>
    </row>
    <row r="35515" spans="1:4">
      <c r="A35515" s="489" t="str">
        <f t="shared" si="554"/>
        <v>2372206124訪問型サービス（独自）</v>
      </c>
      <c r="B35515" s="489">
        <v>2372206124</v>
      </c>
      <c r="C35515" s="489" t="s">
        <v>2571</v>
      </c>
      <c r="D35515" s="489" t="s">
        <v>9084</v>
      </c>
    </row>
    <row r="35516" spans="1:4">
      <c r="A35516" s="489" t="str">
        <f t="shared" si="554"/>
        <v>2372206132居宅介護支援</v>
      </c>
      <c r="B35516" s="489">
        <v>2372206132</v>
      </c>
      <c r="C35516" s="489" t="s">
        <v>2519</v>
      </c>
      <c r="D35516" s="489" t="s">
        <v>9085</v>
      </c>
    </row>
    <row r="35517" spans="1:4">
      <c r="A35517" s="489" t="str">
        <f t="shared" si="554"/>
        <v>2372206140訪問介護</v>
      </c>
      <c r="B35517" s="489">
        <v>2372206140</v>
      </c>
      <c r="C35517" s="489" t="s">
        <v>140</v>
      </c>
      <c r="D35517" s="489" t="s">
        <v>9086</v>
      </c>
    </row>
    <row r="35518" spans="1:4">
      <c r="A35518" s="489" t="str">
        <f t="shared" si="554"/>
        <v>2372206140訪問介護</v>
      </c>
      <c r="B35518" s="489">
        <v>2372206140</v>
      </c>
      <c r="C35518" s="489" t="s">
        <v>140</v>
      </c>
      <c r="D35518" s="489" t="s">
        <v>9086</v>
      </c>
    </row>
    <row r="35519" spans="1:4">
      <c r="A35519" s="489" t="str">
        <f t="shared" si="554"/>
        <v>2372206140訪問介護</v>
      </c>
      <c r="B35519" s="489">
        <v>2372206140</v>
      </c>
      <c r="C35519" s="489" t="s">
        <v>140</v>
      </c>
      <c r="D35519" s="489" t="s">
        <v>9086</v>
      </c>
    </row>
    <row r="35520" spans="1:4">
      <c r="A35520" s="489" t="str">
        <f t="shared" si="554"/>
        <v>2372206140訪問型サービス（独自）</v>
      </c>
      <c r="B35520" s="489">
        <v>2372206140</v>
      </c>
      <c r="C35520" s="489" t="s">
        <v>2571</v>
      </c>
      <c r="D35520" s="489" t="s">
        <v>9086</v>
      </c>
    </row>
    <row r="35521" spans="1:4">
      <c r="A35521" s="489" t="str">
        <f t="shared" si="554"/>
        <v>2372206165訪問介護</v>
      </c>
      <c r="B35521" s="489">
        <v>2372206165</v>
      </c>
      <c r="C35521" s="489" t="s">
        <v>140</v>
      </c>
      <c r="D35521" s="489" t="s">
        <v>9087</v>
      </c>
    </row>
    <row r="35522" spans="1:4">
      <c r="A35522" s="489" t="str">
        <f t="shared" ref="A35522:A35585" si="555">B35522&amp;C35522</f>
        <v>2372206165訪問介護</v>
      </c>
      <c r="B35522" s="489">
        <v>2372206165</v>
      </c>
      <c r="C35522" s="489" t="s">
        <v>140</v>
      </c>
      <c r="D35522" s="489" t="s">
        <v>9087</v>
      </c>
    </row>
    <row r="35523" spans="1:4">
      <c r="A35523" s="489" t="str">
        <f t="shared" si="555"/>
        <v>2372206165訪問型サービス（独自）</v>
      </c>
      <c r="B35523" s="489">
        <v>2372206165</v>
      </c>
      <c r="C35523" s="489" t="s">
        <v>2571</v>
      </c>
      <c r="D35523" s="489" t="s">
        <v>9087</v>
      </c>
    </row>
    <row r="35524" spans="1:4">
      <c r="A35524" s="489" t="str">
        <f t="shared" si="555"/>
        <v>2372206173訪問介護</v>
      </c>
      <c r="B35524" s="489">
        <v>2372206173</v>
      </c>
      <c r="C35524" s="489" t="s">
        <v>140</v>
      </c>
      <c r="D35524" s="489" t="s">
        <v>9088</v>
      </c>
    </row>
    <row r="35525" spans="1:4">
      <c r="A35525" s="489" t="str">
        <f t="shared" si="555"/>
        <v>2372206173訪問介護</v>
      </c>
      <c r="B35525" s="489">
        <v>2372206173</v>
      </c>
      <c r="C35525" s="489" t="s">
        <v>140</v>
      </c>
      <c r="D35525" s="489" t="s">
        <v>9088</v>
      </c>
    </row>
    <row r="35526" spans="1:4">
      <c r="A35526" s="489" t="str">
        <f t="shared" si="555"/>
        <v>2372206173訪問型サービス（独自）</v>
      </c>
      <c r="B35526" s="489">
        <v>2372206173</v>
      </c>
      <c r="C35526" s="489" t="s">
        <v>2571</v>
      </c>
      <c r="D35526" s="489" t="s">
        <v>9088</v>
      </c>
    </row>
    <row r="35527" spans="1:4">
      <c r="A35527" s="489" t="str">
        <f t="shared" si="555"/>
        <v>2372206181通所介護</v>
      </c>
      <c r="B35527" s="489">
        <v>2372206181</v>
      </c>
      <c r="C35527" s="489" t="s">
        <v>158</v>
      </c>
      <c r="D35527" s="489" t="s">
        <v>9089</v>
      </c>
    </row>
    <row r="35528" spans="1:4">
      <c r="A35528" s="489" t="str">
        <f t="shared" si="555"/>
        <v>2372206181通所型サービス（独自）</v>
      </c>
      <c r="B35528" s="489">
        <v>2372206181</v>
      </c>
      <c r="C35528" s="489" t="s">
        <v>2570</v>
      </c>
      <c r="D35528" s="489" t="s">
        <v>9089</v>
      </c>
    </row>
    <row r="35529" spans="1:4">
      <c r="A35529" s="489" t="str">
        <f t="shared" si="555"/>
        <v>2372206199居宅介護支援</v>
      </c>
      <c r="B35529" s="489">
        <v>2372206199</v>
      </c>
      <c r="C35529" s="489" t="s">
        <v>2519</v>
      </c>
      <c r="D35529" s="489" t="s">
        <v>9090</v>
      </c>
    </row>
    <row r="35530" spans="1:4">
      <c r="A35530" s="489" t="str">
        <f t="shared" si="555"/>
        <v>2372206215訪問介護</v>
      </c>
      <c r="B35530" s="489">
        <v>2372206215</v>
      </c>
      <c r="C35530" s="489" t="s">
        <v>140</v>
      </c>
      <c r="D35530" s="489" t="s">
        <v>9091</v>
      </c>
    </row>
    <row r="35531" spans="1:4">
      <c r="A35531" s="489" t="str">
        <f t="shared" si="555"/>
        <v>2372206215訪問介護</v>
      </c>
      <c r="B35531" s="489">
        <v>2372206215</v>
      </c>
      <c r="C35531" s="489" t="s">
        <v>140</v>
      </c>
      <c r="D35531" s="489" t="s">
        <v>9091</v>
      </c>
    </row>
    <row r="35532" spans="1:4">
      <c r="A35532" s="489" t="str">
        <f t="shared" si="555"/>
        <v>2372206215訪問型サービス（独自）</v>
      </c>
      <c r="B35532" s="489">
        <v>2372206215</v>
      </c>
      <c r="C35532" s="489" t="s">
        <v>2571</v>
      </c>
      <c r="D35532" s="489" t="s">
        <v>9091</v>
      </c>
    </row>
    <row r="35533" spans="1:4">
      <c r="A35533" s="489" t="str">
        <f t="shared" si="555"/>
        <v>2372206223通所介護</v>
      </c>
      <c r="B35533" s="489">
        <v>2372206223</v>
      </c>
      <c r="C35533" s="489" t="s">
        <v>158</v>
      </c>
      <c r="D35533" s="489" t="s">
        <v>9092</v>
      </c>
    </row>
    <row r="35534" spans="1:4">
      <c r="A35534" s="489" t="str">
        <f t="shared" si="555"/>
        <v>2372206223通所型サービス（独自）</v>
      </c>
      <c r="B35534" s="489">
        <v>2372206223</v>
      </c>
      <c r="C35534" s="489" t="s">
        <v>2570</v>
      </c>
      <c r="D35534" s="489" t="s">
        <v>9092</v>
      </c>
    </row>
    <row r="35535" spans="1:4">
      <c r="A35535" s="489" t="str">
        <f t="shared" si="555"/>
        <v>2372206249訪問介護</v>
      </c>
      <c r="B35535" s="489">
        <v>2372206249</v>
      </c>
      <c r="C35535" s="489" t="s">
        <v>140</v>
      </c>
      <c r="D35535" s="489" t="s">
        <v>9093</v>
      </c>
    </row>
    <row r="35536" spans="1:4">
      <c r="A35536" s="489" t="str">
        <f t="shared" si="555"/>
        <v>2372206249訪問介護</v>
      </c>
      <c r="B35536" s="489">
        <v>2372206249</v>
      </c>
      <c r="C35536" s="489" t="s">
        <v>140</v>
      </c>
      <c r="D35536" s="489" t="s">
        <v>9093</v>
      </c>
    </row>
    <row r="35537" spans="1:4">
      <c r="A35537" s="489" t="str">
        <f t="shared" si="555"/>
        <v>2372206249訪問型サービス（独自）</v>
      </c>
      <c r="B35537" s="489">
        <v>2372206249</v>
      </c>
      <c r="C35537" s="489" t="s">
        <v>2571</v>
      </c>
      <c r="D35537" s="489" t="s">
        <v>9093</v>
      </c>
    </row>
    <row r="35538" spans="1:4">
      <c r="A35538" s="489" t="str">
        <f t="shared" si="555"/>
        <v>2372206256通所介護</v>
      </c>
      <c r="B35538" s="489">
        <v>2372206256</v>
      </c>
      <c r="C35538" s="489" t="s">
        <v>158</v>
      </c>
      <c r="D35538" s="489" t="s">
        <v>9094</v>
      </c>
    </row>
    <row r="35539" spans="1:4">
      <c r="A35539" s="489" t="str">
        <f t="shared" si="555"/>
        <v>2372206256通所型サービス（独自）</v>
      </c>
      <c r="B35539" s="489">
        <v>2372206256</v>
      </c>
      <c r="C35539" s="489" t="s">
        <v>2570</v>
      </c>
      <c r="D35539" s="489" t="s">
        <v>9094</v>
      </c>
    </row>
    <row r="35540" spans="1:4">
      <c r="A35540" s="489" t="str">
        <f t="shared" si="555"/>
        <v>2372206264居宅介護支援</v>
      </c>
      <c r="B35540" s="489">
        <v>2372206264</v>
      </c>
      <c r="C35540" s="489" t="s">
        <v>2519</v>
      </c>
      <c r="D35540" s="489" t="s">
        <v>9095</v>
      </c>
    </row>
    <row r="35541" spans="1:4">
      <c r="A35541" s="489" t="str">
        <f t="shared" si="555"/>
        <v>2372206272通所介護</v>
      </c>
      <c r="B35541" s="489">
        <v>2372206272</v>
      </c>
      <c r="C35541" s="489" t="s">
        <v>158</v>
      </c>
      <c r="D35541" s="489" t="s">
        <v>9096</v>
      </c>
    </row>
    <row r="35542" spans="1:4">
      <c r="A35542" s="489" t="str">
        <f t="shared" si="555"/>
        <v>2372206272通所型サービス（独自）</v>
      </c>
      <c r="B35542" s="489">
        <v>2372206272</v>
      </c>
      <c r="C35542" s="489" t="s">
        <v>2570</v>
      </c>
      <c r="D35542" s="489" t="s">
        <v>9096</v>
      </c>
    </row>
    <row r="35543" spans="1:4">
      <c r="A35543" s="489" t="str">
        <f t="shared" si="555"/>
        <v>2372206280訪問介護</v>
      </c>
      <c r="B35543" s="489">
        <v>2372206280</v>
      </c>
      <c r="C35543" s="489" t="s">
        <v>140</v>
      </c>
      <c r="D35543" s="489" t="s">
        <v>9097</v>
      </c>
    </row>
    <row r="35544" spans="1:4">
      <c r="A35544" s="489" t="str">
        <f t="shared" si="555"/>
        <v>2372206280訪問介護</v>
      </c>
      <c r="B35544" s="489">
        <v>2372206280</v>
      </c>
      <c r="C35544" s="489" t="s">
        <v>140</v>
      </c>
      <c r="D35544" s="489" t="s">
        <v>9097</v>
      </c>
    </row>
    <row r="35545" spans="1:4">
      <c r="A35545" s="489" t="str">
        <f t="shared" si="555"/>
        <v>2372206280訪問型サービス（独自）</v>
      </c>
      <c r="B35545" s="489">
        <v>2372206280</v>
      </c>
      <c r="C35545" s="489" t="s">
        <v>2571</v>
      </c>
      <c r="D35545" s="489" t="s">
        <v>9097</v>
      </c>
    </row>
    <row r="35546" spans="1:4">
      <c r="A35546" s="489" t="str">
        <f t="shared" si="555"/>
        <v>2372206298訪問介護</v>
      </c>
      <c r="B35546" s="489">
        <v>2372206298</v>
      </c>
      <c r="C35546" s="489" t="s">
        <v>140</v>
      </c>
      <c r="D35546" s="489" t="s">
        <v>9098</v>
      </c>
    </row>
    <row r="35547" spans="1:4">
      <c r="A35547" s="489" t="str">
        <f t="shared" si="555"/>
        <v>2372206298訪問介護</v>
      </c>
      <c r="B35547" s="489">
        <v>2372206298</v>
      </c>
      <c r="C35547" s="489" t="s">
        <v>140</v>
      </c>
      <c r="D35547" s="489" t="s">
        <v>9098</v>
      </c>
    </row>
    <row r="35548" spans="1:4">
      <c r="A35548" s="489" t="str">
        <f t="shared" si="555"/>
        <v>2372206298訪問介護</v>
      </c>
      <c r="B35548" s="489">
        <v>2372206298</v>
      </c>
      <c r="C35548" s="489" t="s">
        <v>140</v>
      </c>
      <c r="D35548" s="489" t="s">
        <v>9098</v>
      </c>
    </row>
    <row r="35549" spans="1:4">
      <c r="A35549" s="489" t="str">
        <f t="shared" si="555"/>
        <v>2372206298訪問型サービス（独自）</v>
      </c>
      <c r="B35549" s="489">
        <v>2372206298</v>
      </c>
      <c r="C35549" s="489" t="s">
        <v>2571</v>
      </c>
      <c r="D35549" s="489" t="s">
        <v>9098</v>
      </c>
    </row>
    <row r="35550" spans="1:4">
      <c r="A35550" s="489" t="str">
        <f t="shared" si="555"/>
        <v>2372206306通所介護</v>
      </c>
      <c r="B35550" s="489">
        <v>2372206306</v>
      </c>
      <c r="C35550" s="489" t="s">
        <v>158</v>
      </c>
      <c r="D35550" s="489" t="s">
        <v>9099</v>
      </c>
    </row>
    <row r="35551" spans="1:4">
      <c r="A35551" s="489" t="str">
        <f t="shared" si="555"/>
        <v>2372206306通所型サービス（独自）</v>
      </c>
      <c r="B35551" s="489">
        <v>2372206306</v>
      </c>
      <c r="C35551" s="489" t="s">
        <v>2570</v>
      </c>
      <c r="D35551" s="489" t="s">
        <v>9099</v>
      </c>
    </row>
    <row r="35552" spans="1:4">
      <c r="A35552" s="489" t="str">
        <f t="shared" si="555"/>
        <v>2372206322介護予防短期入所生活介護</v>
      </c>
      <c r="B35552" s="489">
        <v>2372206322</v>
      </c>
      <c r="C35552" s="489" t="s">
        <v>2093</v>
      </c>
      <c r="D35552" s="489" t="s">
        <v>9100</v>
      </c>
    </row>
    <row r="35553" spans="1:4">
      <c r="A35553" s="489" t="str">
        <f t="shared" si="555"/>
        <v>2372206322介護老人福祉施設</v>
      </c>
      <c r="B35553" s="489">
        <v>2372206322</v>
      </c>
      <c r="C35553" s="489" t="s">
        <v>1921</v>
      </c>
      <c r="D35553" s="489" t="s">
        <v>9100</v>
      </c>
    </row>
    <row r="35554" spans="1:4">
      <c r="A35554" s="489" t="str">
        <f t="shared" si="555"/>
        <v>2372206322短期入所生活介護</v>
      </c>
      <c r="B35554" s="489">
        <v>2372206322</v>
      </c>
      <c r="C35554" s="489" t="s">
        <v>2092</v>
      </c>
      <c r="D35554" s="489" t="s">
        <v>9100</v>
      </c>
    </row>
    <row r="35555" spans="1:4">
      <c r="A35555" s="489" t="str">
        <f t="shared" si="555"/>
        <v>2372206330通所介護</v>
      </c>
      <c r="B35555" s="489">
        <v>2372206330</v>
      </c>
      <c r="C35555" s="489" t="s">
        <v>158</v>
      </c>
      <c r="D35555" s="489" t="s">
        <v>9101</v>
      </c>
    </row>
    <row r="35556" spans="1:4">
      <c r="A35556" s="489" t="str">
        <f t="shared" si="555"/>
        <v>2372206330通所型サービス（独自）</v>
      </c>
      <c r="B35556" s="489">
        <v>2372206330</v>
      </c>
      <c r="C35556" s="489" t="s">
        <v>2570</v>
      </c>
      <c r="D35556" s="489" t="s">
        <v>9101</v>
      </c>
    </row>
    <row r="35557" spans="1:4">
      <c r="A35557" s="489" t="str">
        <f t="shared" si="555"/>
        <v>2372206348訪問介護</v>
      </c>
      <c r="B35557" s="489">
        <v>2372206348</v>
      </c>
      <c r="C35557" s="489" t="s">
        <v>140</v>
      </c>
      <c r="D35557" s="489" t="s">
        <v>9102</v>
      </c>
    </row>
    <row r="35558" spans="1:4">
      <c r="A35558" s="489" t="str">
        <f t="shared" si="555"/>
        <v>2372206348訪問介護</v>
      </c>
      <c r="B35558" s="489">
        <v>2372206348</v>
      </c>
      <c r="C35558" s="489" t="s">
        <v>140</v>
      </c>
      <c r="D35558" s="489" t="s">
        <v>9102</v>
      </c>
    </row>
    <row r="35559" spans="1:4">
      <c r="A35559" s="489" t="str">
        <f t="shared" si="555"/>
        <v>2372206348訪問型サービス（独自）</v>
      </c>
      <c r="B35559" s="489">
        <v>2372206348</v>
      </c>
      <c r="C35559" s="489" t="s">
        <v>2571</v>
      </c>
      <c r="D35559" s="489" t="s">
        <v>9102</v>
      </c>
    </row>
    <row r="35560" spans="1:4">
      <c r="A35560" s="489" t="str">
        <f t="shared" si="555"/>
        <v>2372206355訪問介護</v>
      </c>
      <c r="B35560" s="489">
        <v>2372206355</v>
      </c>
      <c r="C35560" s="489" t="s">
        <v>140</v>
      </c>
      <c r="D35560" s="489" t="s">
        <v>9103</v>
      </c>
    </row>
    <row r="35561" spans="1:4">
      <c r="A35561" s="489" t="str">
        <f t="shared" si="555"/>
        <v>2372206355訪問介護</v>
      </c>
      <c r="B35561" s="489">
        <v>2372206355</v>
      </c>
      <c r="C35561" s="489" t="s">
        <v>140</v>
      </c>
      <c r="D35561" s="489" t="s">
        <v>9103</v>
      </c>
    </row>
    <row r="35562" spans="1:4">
      <c r="A35562" s="489" t="str">
        <f t="shared" si="555"/>
        <v>2372206355訪問型サービス（独自）</v>
      </c>
      <c r="B35562" s="489">
        <v>2372206355</v>
      </c>
      <c r="C35562" s="489" t="s">
        <v>2571</v>
      </c>
      <c r="D35562" s="489" t="s">
        <v>9103</v>
      </c>
    </row>
    <row r="35563" spans="1:4">
      <c r="A35563" s="489" t="str">
        <f t="shared" si="555"/>
        <v>2372206363通所介護</v>
      </c>
      <c r="B35563" s="489">
        <v>2372206363</v>
      </c>
      <c r="C35563" s="489" t="s">
        <v>158</v>
      </c>
      <c r="D35563" s="489" t="s">
        <v>9104</v>
      </c>
    </row>
    <row r="35564" spans="1:4">
      <c r="A35564" s="489" t="str">
        <f t="shared" si="555"/>
        <v>2372206363通所型サービス（独自）</v>
      </c>
      <c r="B35564" s="489">
        <v>2372206363</v>
      </c>
      <c r="C35564" s="489" t="s">
        <v>2570</v>
      </c>
      <c r="D35564" s="489" t="s">
        <v>9104</v>
      </c>
    </row>
    <row r="35565" spans="1:4">
      <c r="A35565" s="489" t="str">
        <f t="shared" si="555"/>
        <v>2372206371居宅介護支援</v>
      </c>
      <c r="B35565" s="489">
        <v>2372206371</v>
      </c>
      <c r="C35565" s="489" t="s">
        <v>2519</v>
      </c>
      <c r="D35565" s="489" t="s">
        <v>9105</v>
      </c>
    </row>
    <row r="35566" spans="1:4">
      <c r="A35566" s="489" t="str">
        <f t="shared" si="555"/>
        <v>2372206389居宅介護支援</v>
      </c>
      <c r="B35566" s="489">
        <v>2372206389</v>
      </c>
      <c r="C35566" s="489" t="s">
        <v>2519</v>
      </c>
      <c r="D35566" s="489" t="s">
        <v>9106</v>
      </c>
    </row>
    <row r="35567" spans="1:4">
      <c r="A35567" s="489" t="str">
        <f t="shared" si="555"/>
        <v>2372206397居宅介護支援</v>
      </c>
      <c r="B35567" s="489">
        <v>2372206397</v>
      </c>
      <c r="C35567" s="489" t="s">
        <v>2519</v>
      </c>
      <c r="D35567" s="489" t="s">
        <v>9107</v>
      </c>
    </row>
    <row r="35568" spans="1:4">
      <c r="A35568" s="489" t="str">
        <f t="shared" si="555"/>
        <v>2372206413訪問介護</v>
      </c>
      <c r="B35568" s="489">
        <v>2372206413</v>
      </c>
      <c r="C35568" s="489" t="s">
        <v>140</v>
      </c>
      <c r="D35568" s="489" t="s">
        <v>9108</v>
      </c>
    </row>
    <row r="35569" spans="1:4">
      <c r="A35569" s="489" t="str">
        <f t="shared" si="555"/>
        <v>2372206413訪問介護</v>
      </c>
      <c r="B35569" s="489">
        <v>2372206413</v>
      </c>
      <c r="C35569" s="489" t="s">
        <v>140</v>
      </c>
      <c r="D35569" s="489" t="s">
        <v>9108</v>
      </c>
    </row>
    <row r="35570" spans="1:4">
      <c r="A35570" s="489" t="str">
        <f t="shared" si="555"/>
        <v>2372206413訪問型サービス（独自）</v>
      </c>
      <c r="B35570" s="489">
        <v>2372206413</v>
      </c>
      <c r="C35570" s="489" t="s">
        <v>2571</v>
      </c>
      <c r="D35570" s="489" t="s">
        <v>9108</v>
      </c>
    </row>
    <row r="35571" spans="1:4">
      <c r="A35571" s="489" t="str">
        <f t="shared" si="555"/>
        <v>2372206421訪問介護</v>
      </c>
      <c r="B35571" s="489">
        <v>2372206421</v>
      </c>
      <c r="C35571" s="489" t="s">
        <v>140</v>
      </c>
      <c r="D35571" s="489" t="s">
        <v>9109</v>
      </c>
    </row>
    <row r="35572" spans="1:4">
      <c r="A35572" s="489" t="str">
        <f t="shared" si="555"/>
        <v>2372206421訪問介護</v>
      </c>
      <c r="B35572" s="489">
        <v>2372206421</v>
      </c>
      <c r="C35572" s="489" t="s">
        <v>140</v>
      </c>
      <c r="D35572" s="489" t="s">
        <v>9109</v>
      </c>
    </row>
    <row r="35573" spans="1:4">
      <c r="A35573" s="489" t="str">
        <f t="shared" si="555"/>
        <v>2372206421訪問型サービス（独自）</v>
      </c>
      <c r="B35573" s="489">
        <v>2372206421</v>
      </c>
      <c r="C35573" s="489" t="s">
        <v>2571</v>
      </c>
      <c r="D35573" s="489" t="s">
        <v>9109</v>
      </c>
    </row>
    <row r="35574" spans="1:4">
      <c r="A35574" s="489" t="str">
        <f t="shared" si="555"/>
        <v>2372206447介護予防特定施設入居者生活介護</v>
      </c>
      <c r="B35574" s="489">
        <v>2372206447</v>
      </c>
      <c r="C35574" s="489" t="s">
        <v>2514</v>
      </c>
      <c r="D35574" s="489" t="s">
        <v>9110</v>
      </c>
    </row>
    <row r="35575" spans="1:4">
      <c r="A35575" s="489" t="str">
        <f t="shared" si="555"/>
        <v>2372206447特定施設入居者生活介護</v>
      </c>
      <c r="B35575" s="489">
        <v>2372206447</v>
      </c>
      <c r="C35575" s="489" t="s">
        <v>2513</v>
      </c>
      <c r="D35575" s="489" t="s">
        <v>9110</v>
      </c>
    </row>
    <row r="35576" spans="1:4">
      <c r="A35576" s="489" t="str">
        <f t="shared" si="555"/>
        <v>2372206454通所介護</v>
      </c>
      <c r="B35576" s="489">
        <v>2372206454</v>
      </c>
      <c r="C35576" s="489" t="s">
        <v>158</v>
      </c>
      <c r="D35576" s="489" t="s">
        <v>9111</v>
      </c>
    </row>
    <row r="35577" spans="1:4">
      <c r="A35577" s="489" t="str">
        <f t="shared" si="555"/>
        <v>2372206454通所型サービス（独自）</v>
      </c>
      <c r="B35577" s="489">
        <v>2372206454</v>
      </c>
      <c r="C35577" s="489" t="s">
        <v>2570</v>
      </c>
      <c r="D35577" s="489" t="s">
        <v>9111</v>
      </c>
    </row>
    <row r="35578" spans="1:4">
      <c r="A35578" s="489" t="str">
        <f t="shared" si="555"/>
        <v>2372206470通所介護</v>
      </c>
      <c r="B35578" s="489">
        <v>2372206470</v>
      </c>
      <c r="C35578" s="489" t="s">
        <v>158</v>
      </c>
      <c r="D35578" s="489" t="s">
        <v>9112</v>
      </c>
    </row>
    <row r="35579" spans="1:4">
      <c r="A35579" s="489" t="str">
        <f t="shared" si="555"/>
        <v>2372206470通所型サービス（独自）</v>
      </c>
      <c r="B35579" s="489">
        <v>2372206470</v>
      </c>
      <c r="C35579" s="489" t="s">
        <v>2570</v>
      </c>
      <c r="D35579" s="489" t="s">
        <v>9112</v>
      </c>
    </row>
    <row r="35580" spans="1:4">
      <c r="A35580" s="489" t="str">
        <f t="shared" si="555"/>
        <v>2372206504訪問介護</v>
      </c>
      <c r="B35580" s="489">
        <v>2372206504</v>
      </c>
      <c r="C35580" s="489" t="s">
        <v>140</v>
      </c>
      <c r="D35580" s="489" t="s">
        <v>9113</v>
      </c>
    </row>
    <row r="35581" spans="1:4">
      <c r="A35581" s="489" t="str">
        <f t="shared" si="555"/>
        <v>2372206504訪問介護</v>
      </c>
      <c r="B35581" s="489">
        <v>2372206504</v>
      </c>
      <c r="C35581" s="489" t="s">
        <v>140</v>
      </c>
      <c r="D35581" s="489" t="s">
        <v>9113</v>
      </c>
    </row>
    <row r="35582" spans="1:4">
      <c r="A35582" s="489" t="str">
        <f t="shared" si="555"/>
        <v>2372206512訪問介護</v>
      </c>
      <c r="B35582" s="489">
        <v>2372206512</v>
      </c>
      <c r="C35582" s="489" t="s">
        <v>140</v>
      </c>
      <c r="D35582" s="489" t="s">
        <v>9114</v>
      </c>
    </row>
    <row r="35583" spans="1:4">
      <c r="A35583" s="489" t="str">
        <f t="shared" si="555"/>
        <v>2372206538居宅介護支援</v>
      </c>
      <c r="B35583" s="489">
        <v>2372206538</v>
      </c>
      <c r="C35583" s="489" t="s">
        <v>2519</v>
      </c>
      <c r="D35583" s="489" t="s">
        <v>9115</v>
      </c>
    </row>
    <row r="35584" spans="1:4">
      <c r="A35584" s="489" t="str">
        <f t="shared" si="555"/>
        <v>2372206546訪問介護</v>
      </c>
      <c r="B35584" s="489">
        <v>2372206546</v>
      </c>
      <c r="C35584" s="489" t="s">
        <v>140</v>
      </c>
      <c r="D35584" s="489" t="s">
        <v>9116</v>
      </c>
    </row>
    <row r="35585" spans="1:4">
      <c r="A35585" s="489" t="str">
        <f t="shared" si="555"/>
        <v>2372206546訪問介護</v>
      </c>
      <c r="B35585" s="489">
        <v>2372206546</v>
      </c>
      <c r="C35585" s="489" t="s">
        <v>140</v>
      </c>
      <c r="D35585" s="489" t="s">
        <v>9116</v>
      </c>
    </row>
    <row r="35586" spans="1:4">
      <c r="A35586" s="489" t="str">
        <f t="shared" ref="A35586:A35649" si="556">B35586&amp;C35586</f>
        <v>2372206546訪問型サービス（独自）</v>
      </c>
      <c r="B35586" s="489">
        <v>2372206546</v>
      </c>
      <c r="C35586" s="489" t="s">
        <v>2571</v>
      </c>
      <c r="D35586" s="489" t="s">
        <v>9116</v>
      </c>
    </row>
    <row r="35587" spans="1:4">
      <c r="A35587" s="489" t="str">
        <f t="shared" si="556"/>
        <v>2372206553訪問介護</v>
      </c>
      <c r="B35587" s="489">
        <v>2372206553</v>
      </c>
      <c r="C35587" s="489" t="s">
        <v>140</v>
      </c>
      <c r="D35587" s="489" t="s">
        <v>9117</v>
      </c>
    </row>
    <row r="35588" spans="1:4">
      <c r="A35588" s="489" t="str">
        <f t="shared" si="556"/>
        <v>2372206553訪問介護</v>
      </c>
      <c r="B35588" s="489">
        <v>2372206553</v>
      </c>
      <c r="C35588" s="489" t="s">
        <v>140</v>
      </c>
      <c r="D35588" s="489" t="s">
        <v>9117</v>
      </c>
    </row>
    <row r="35589" spans="1:4">
      <c r="A35589" s="489" t="str">
        <f t="shared" si="556"/>
        <v>2372206553訪問型サービス（独自）</v>
      </c>
      <c r="B35589" s="489">
        <v>2372206553</v>
      </c>
      <c r="C35589" s="489" t="s">
        <v>2571</v>
      </c>
      <c r="D35589" s="489" t="s">
        <v>9117</v>
      </c>
    </row>
    <row r="35590" spans="1:4">
      <c r="A35590" s="489" t="str">
        <f t="shared" si="556"/>
        <v>2372206561訪問介護</v>
      </c>
      <c r="B35590" s="489">
        <v>2372206561</v>
      </c>
      <c r="C35590" s="489" t="s">
        <v>140</v>
      </c>
      <c r="D35590" s="489" t="s">
        <v>9118</v>
      </c>
    </row>
    <row r="35591" spans="1:4">
      <c r="A35591" s="489" t="str">
        <f t="shared" si="556"/>
        <v>2372206561訪問介護</v>
      </c>
      <c r="B35591" s="489">
        <v>2372206561</v>
      </c>
      <c r="C35591" s="489" t="s">
        <v>140</v>
      </c>
      <c r="D35591" s="489" t="s">
        <v>9118</v>
      </c>
    </row>
    <row r="35592" spans="1:4">
      <c r="A35592" s="489" t="str">
        <f t="shared" si="556"/>
        <v>2372206561訪問型サービス（独自）</v>
      </c>
      <c r="B35592" s="489">
        <v>2372206561</v>
      </c>
      <c r="C35592" s="489" t="s">
        <v>2571</v>
      </c>
      <c r="D35592" s="489" t="s">
        <v>9118</v>
      </c>
    </row>
    <row r="35593" spans="1:4">
      <c r="A35593" s="489" t="str">
        <f t="shared" si="556"/>
        <v>2372206579訪問介護</v>
      </c>
      <c r="B35593" s="489">
        <v>2372206579</v>
      </c>
      <c r="C35593" s="489" t="s">
        <v>140</v>
      </c>
      <c r="D35593" s="489" t="s">
        <v>9119</v>
      </c>
    </row>
    <row r="35594" spans="1:4">
      <c r="A35594" s="489" t="str">
        <f t="shared" si="556"/>
        <v>2372206579訪問介護</v>
      </c>
      <c r="B35594" s="489">
        <v>2372206579</v>
      </c>
      <c r="C35594" s="489" t="s">
        <v>140</v>
      </c>
      <c r="D35594" s="489" t="s">
        <v>9119</v>
      </c>
    </row>
    <row r="35595" spans="1:4">
      <c r="A35595" s="489" t="str">
        <f t="shared" si="556"/>
        <v>2372206579訪問型サービス（独自）</v>
      </c>
      <c r="B35595" s="489">
        <v>2372206579</v>
      </c>
      <c r="C35595" s="489" t="s">
        <v>2571</v>
      </c>
      <c r="D35595" s="489" t="s">
        <v>9119</v>
      </c>
    </row>
    <row r="35596" spans="1:4">
      <c r="A35596" s="489" t="str">
        <f t="shared" si="556"/>
        <v>2372206587通所介護</v>
      </c>
      <c r="B35596" s="489">
        <v>2372206587</v>
      </c>
      <c r="C35596" s="489" t="s">
        <v>158</v>
      </c>
      <c r="D35596" s="489" t="s">
        <v>9120</v>
      </c>
    </row>
    <row r="35597" spans="1:4">
      <c r="A35597" s="489" t="str">
        <f t="shared" si="556"/>
        <v>2372206587通所型サービス（独自）</v>
      </c>
      <c r="B35597" s="489">
        <v>2372206587</v>
      </c>
      <c r="C35597" s="489" t="s">
        <v>2570</v>
      </c>
      <c r="D35597" s="489" t="s">
        <v>9120</v>
      </c>
    </row>
    <row r="35598" spans="1:4">
      <c r="A35598" s="489" t="str">
        <f t="shared" si="556"/>
        <v>2372206595訪問介護</v>
      </c>
      <c r="B35598" s="489">
        <v>2372206595</v>
      </c>
      <c r="C35598" s="489" t="s">
        <v>140</v>
      </c>
      <c r="D35598" s="489" t="s">
        <v>9121</v>
      </c>
    </row>
    <row r="35599" spans="1:4">
      <c r="A35599" s="489" t="str">
        <f t="shared" si="556"/>
        <v>2372206595訪問介護</v>
      </c>
      <c r="B35599" s="489">
        <v>2372206595</v>
      </c>
      <c r="C35599" s="489" t="s">
        <v>140</v>
      </c>
      <c r="D35599" s="489" t="s">
        <v>9121</v>
      </c>
    </row>
    <row r="35600" spans="1:4">
      <c r="A35600" s="489" t="str">
        <f t="shared" si="556"/>
        <v>2372206595訪問型サービス（独自）</v>
      </c>
      <c r="B35600" s="489">
        <v>2372206595</v>
      </c>
      <c r="C35600" s="489" t="s">
        <v>2571</v>
      </c>
      <c r="D35600" s="489" t="s">
        <v>9121</v>
      </c>
    </row>
    <row r="35601" spans="1:4">
      <c r="A35601" s="489" t="str">
        <f t="shared" si="556"/>
        <v>2372206603訪問介護</v>
      </c>
      <c r="B35601" s="489">
        <v>2372206603</v>
      </c>
      <c r="C35601" s="489" t="s">
        <v>140</v>
      </c>
      <c r="D35601" s="489" t="s">
        <v>9122</v>
      </c>
    </row>
    <row r="35602" spans="1:4">
      <c r="A35602" s="489" t="str">
        <f t="shared" si="556"/>
        <v>2372206603訪問介護</v>
      </c>
      <c r="B35602" s="489">
        <v>2372206603</v>
      </c>
      <c r="C35602" s="489" t="s">
        <v>140</v>
      </c>
      <c r="D35602" s="489" t="s">
        <v>9122</v>
      </c>
    </row>
    <row r="35603" spans="1:4">
      <c r="A35603" s="489" t="str">
        <f t="shared" si="556"/>
        <v>2372206603訪問型サービス（独自）</v>
      </c>
      <c r="B35603" s="489">
        <v>2372206603</v>
      </c>
      <c r="C35603" s="489" t="s">
        <v>2571</v>
      </c>
      <c r="D35603" s="489" t="s">
        <v>9122</v>
      </c>
    </row>
    <row r="35604" spans="1:4">
      <c r="A35604" s="489" t="str">
        <f t="shared" si="556"/>
        <v>2372206611居宅介護支援</v>
      </c>
      <c r="B35604" s="489">
        <v>2372206611</v>
      </c>
      <c r="C35604" s="489" t="s">
        <v>2519</v>
      </c>
      <c r="D35604" s="489" t="s">
        <v>9123</v>
      </c>
    </row>
    <row r="35605" spans="1:4">
      <c r="A35605" s="489" t="str">
        <f t="shared" si="556"/>
        <v>2372206629通所介護</v>
      </c>
      <c r="B35605" s="489">
        <v>2372206629</v>
      </c>
      <c r="C35605" s="489" t="s">
        <v>158</v>
      </c>
      <c r="D35605" s="489" t="s">
        <v>9124</v>
      </c>
    </row>
    <row r="35606" spans="1:4">
      <c r="A35606" s="489" t="str">
        <f t="shared" si="556"/>
        <v>2372206629通所型サービス（独自）</v>
      </c>
      <c r="B35606" s="489">
        <v>2372206629</v>
      </c>
      <c r="C35606" s="489" t="s">
        <v>2570</v>
      </c>
      <c r="D35606" s="489" t="s">
        <v>9124</v>
      </c>
    </row>
    <row r="35607" spans="1:4">
      <c r="A35607" s="489" t="str">
        <f t="shared" si="556"/>
        <v>2372206637通所介護</v>
      </c>
      <c r="B35607" s="489">
        <v>2372206637</v>
      </c>
      <c r="C35607" s="489" t="s">
        <v>158</v>
      </c>
      <c r="D35607" s="489" t="s">
        <v>9125</v>
      </c>
    </row>
    <row r="35608" spans="1:4">
      <c r="A35608" s="489" t="str">
        <f t="shared" si="556"/>
        <v>2372206637通所型サービス（独自）</v>
      </c>
      <c r="B35608" s="489">
        <v>2372206637</v>
      </c>
      <c r="C35608" s="489" t="s">
        <v>2570</v>
      </c>
      <c r="D35608" s="489" t="s">
        <v>9125</v>
      </c>
    </row>
    <row r="35609" spans="1:4">
      <c r="A35609" s="489" t="str">
        <f t="shared" si="556"/>
        <v>2372206645訪問介護</v>
      </c>
      <c r="B35609" s="489">
        <v>2372206645</v>
      </c>
      <c r="C35609" s="489" t="s">
        <v>140</v>
      </c>
      <c r="D35609" s="489" t="s">
        <v>9126</v>
      </c>
    </row>
    <row r="35610" spans="1:4">
      <c r="A35610" s="489" t="str">
        <f t="shared" si="556"/>
        <v>2372206645訪問介護</v>
      </c>
      <c r="B35610" s="489">
        <v>2372206645</v>
      </c>
      <c r="C35610" s="489" t="s">
        <v>140</v>
      </c>
      <c r="D35610" s="489" t="s">
        <v>9126</v>
      </c>
    </row>
    <row r="35611" spans="1:4">
      <c r="A35611" s="489" t="str">
        <f t="shared" si="556"/>
        <v>2372206645訪問型サービス（独自）</v>
      </c>
      <c r="B35611" s="489">
        <v>2372206645</v>
      </c>
      <c r="C35611" s="489" t="s">
        <v>2571</v>
      </c>
      <c r="D35611" s="489" t="s">
        <v>9126</v>
      </c>
    </row>
    <row r="35612" spans="1:4">
      <c r="A35612" s="489" t="str">
        <f t="shared" si="556"/>
        <v>2372206652訪問介護</v>
      </c>
      <c r="B35612" s="489">
        <v>2372206652</v>
      </c>
      <c r="C35612" s="489" t="s">
        <v>140</v>
      </c>
      <c r="D35612" s="489" t="s">
        <v>19462</v>
      </c>
    </row>
    <row r="35613" spans="1:4">
      <c r="A35613" s="489" t="str">
        <f t="shared" si="556"/>
        <v>2372206652訪問介護</v>
      </c>
      <c r="B35613" s="489">
        <v>2372206652</v>
      </c>
      <c r="C35613" s="489" t="s">
        <v>140</v>
      </c>
      <c r="D35613" s="489" t="s">
        <v>19462</v>
      </c>
    </row>
    <row r="35614" spans="1:4">
      <c r="A35614" s="489" t="str">
        <f t="shared" si="556"/>
        <v>2372206652訪問型サービス（独自）</v>
      </c>
      <c r="B35614" s="489">
        <v>2372206652</v>
      </c>
      <c r="C35614" s="489" t="s">
        <v>2571</v>
      </c>
      <c r="D35614" s="489" t="s">
        <v>19462</v>
      </c>
    </row>
    <row r="35615" spans="1:4">
      <c r="A35615" s="489" t="str">
        <f t="shared" si="556"/>
        <v>2372206660訪問介護</v>
      </c>
      <c r="B35615" s="489">
        <v>2372206660</v>
      </c>
      <c r="C35615" s="489" t="s">
        <v>140</v>
      </c>
      <c r="D35615" s="489" t="s">
        <v>9127</v>
      </c>
    </row>
    <row r="35616" spans="1:4">
      <c r="A35616" s="489" t="str">
        <f t="shared" si="556"/>
        <v>2372206660訪問介護</v>
      </c>
      <c r="B35616" s="489">
        <v>2372206660</v>
      </c>
      <c r="C35616" s="489" t="s">
        <v>140</v>
      </c>
      <c r="D35616" s="489" t="s">
        <v>9127</v>
      </c>
    </row>
    <row r="35617" spans="1:4">
      <c r="A35617" s="489" t="str">
        <f t="shared" si="556"/>
        <v>2372206678訪問介護</v>
      </c>
      <c r="B35617" s="489">
        <v>2372206678</v>
      </c>
      <c r="C35617" s="489" t="s">
        <v>140</v>
      </c>
      <c r="D35617" s="489" t="s">
        <v>9128</v>
      </c>
    </row>
    <row r="35618" spans="1:4">
      <c r="A35618" s="489" t="str">
        <f t="shared" si="556"/>
        <v>2372206678訪問介護</v>
      </c>
      <c r="B35618" s="489">
        <v>2372206678</v>
      </c>
      <c r="C35618" s="489" t="s">
        <v>140</v>
      </c>
      <c r="D35618" s="489" t="s">
        <v>9128</v>
      </c>
    </row>
    <row r="35619" spans="1:4">
      <c r="A35619" s="489" t="str">
        <f t="shared" si="556"/>
        <v>2372206678訪問型サービス（独自）</v>
      </c>
      <c r="B35619" s="489">
        <v>2372206678</v>
      </c>
      <c r="C35619" s="489" t="s">
        <v>2571</v>
      </c>
      <c r="D35619" s="489" t="s">
        <v>9128</v>
      </c>
    </row>
    <row r="35620" spans="1:4">
      <c r="A35620" s="489" t="str">
        <f t="shared" si="556"/>
        <v>2372206686居宅介護支援</v>
      </c>
      <c r="B35620" s="489">
        <v>2372206686</v>
      </c>
      <c r="C35620" s="489" t="s">
        <v>2519</v>
      </c>
      <c r="D35620" s="489" t="s">
        <v>9129</v>
      </c>
    </row>
    <row r="35621" spans="1:4">
      <c r="A35621" s="489" t="str">
        <f t="shared" si="556"/>
        <v>2372206694訪問介護</v>
      </c>
      <c r="B35621" s="489">
        <v>2372206694</v>
      </c>
      <c r="C35621" s="489" t="s">
        <v>140</v>
      </c>
      <c r="D35621" s="489" t="s">
        <v>9130</v>
      </c>
    </row>
    <row r="35622" spans="1:4">
      <c r="A35622" s="489" t="str">
        <f t="shared" si="556"/>
        <v>2372206694訪問介護</v>
      </c>
      <c r="B35622" s="489">
        <v>2372206694</v>
      </c>
      <c r="C35622" s="489" t="s">
        <v>140</v>
      </c>
      <c r="D35622" s="489" t="s">
        <v>9130</v>
      </c>
    </row>
    <row r="35623" spans="1:4">
      <c r="A35623" s="489" t="str">
        <f t="shared" si="556"/>
        <v>2372206694訪問型サービス（独自）</v>
      </c>
      <c r="B35623" s="489">
        <v>2372206694</v>
      </c>
      <c r="C35623" s="489" t="s">
        <v>2571</v>
      </c>
      <c r="D35623" s="489" t="s">
        <v>9130</v>
      </c>
    </row>
    <row r="35624" spans="1:4">
      <c r="A35624" s="489" t="str">
        <f t="shared" si="556"/>
        <v>2372206702訪問介護</v>
      </c>
      <c r="B35624" s="489">
        <v>2372206702</v>
      </c>
      <c r="C35624" s="489" t="s">
        <v>140</v>
      </c>
      <c r="D35624" s="489" t="s">
        <v>9131</v>
      </c>
    </row>
    <row r="35625" spans="1:4">
      <c r="A35625" s="489" t="str">
        <f t="shared" si="556"/>
        <v>2372206702訪問介護</v>
      </c>
      <c r="B35625" s="489">
        <v>2372206702</v>
      </c>
      <c r="C35625" s="489" t="s">
        <v>140</v>
      </c>
      <c r="D35625" s="489" t="s">
        <v>9131</v>
      </c>
    </row>
    <row r="35626" spans="1:4">
      <c r="A35626" s="489" t="str">
        <f t="shared" si="556"/>
        <v>2372206702訪問型サービス（独自）</v>
      </c>
      <c r="B35626" s="489">
        <v>2372206702</v>
      </c>
      <c r="C35626" s="489" t="s">
        <v>2571</v>
      </c>
      <c r="D35626" s="489" t="s">
        <v>9131</v>
      </c>
    </row>
    <row r="35627" spans="1:4">
      <c r="A35627" s="489" t="str">
        <f t="shared" si="556"/>
        <v>2372206710通所介護</v>
      </c>
      <c r="B35627" s="489">
        <v>2372206710</v>
      </c>
      <c r="C35627" s="489" t="s">
        <v>158</v>
      </c>
      <c r="D35627" s="489" t="s">
        <v>9132</v>
      </c>
    </row>
    <row r="35628" spans="1:4">
      <c r="A35628" s="489" t="str">
        <f t="shared" si="556"/>
        <v>2372206728訪問介護</v>
      </c>
      <c r="B35628" s="489">
        <v>2372206728</v>
      </c>
      <c r="C35628" s="489" t="s">
        <v>140</v>
      </c>
      <c r="D35628" s="489" t="s">
        <v>9133</v>
      </c>
    </row>
    <row r="35629" spans="1:4">
      <c r="A35629" s="489" t="str">
        <f t="shared" si="556"/>
        <v>2372206728訪問介護</v>
      </c>
      <c r="B35629" s="489">
        <v>2372206728</v>
      </c>
      <c r="C35629" s="489" t="s">
        <v>140</v>
      </c>
      <c r="D35629" s="489" t="s">
        <v>9133</v>
      </c>
    </row>
    <row r="35630" spans="1:4">
      <c r="A35630" s="489" t="str">
        <f t="shared" si="556"/>
        <v>2372206736訪問介護</v>
      </c>
      <c r="B35630" s="489">
        <v>2372206736</v>
      </c>
      <c r="C35630" s="489" t="s">
        <v>140</v>
      </c>
      <c r="D35630" s="489" t="s">
        <v>9134</v>
      </c>
    </row>
    <row r="35631" spans="1:4">
      <c r="A35631" s="489" t="str">
        <f t="shared" si="556"/>
        <v>2372206736訪問介護</v>
      </c>
      <c r="B35631" s="489">
        <v>2372206736</v>
      </c>
      <c r="C35631" s="489" t="s">
        <v>140</v>
      </c>
      <c r="D35631" s="489" t="s">
        <v>9134</v>
      </c>
    </row>
    <row r="35632" spans="1:4">
      <c r="A35632" s="489" t="str">
        <f t="shared" si="556"/>
        <v>2372206736訪問型サービス（独自）</v>
      </c>
      <c r="B35632" s="489">
        <v>2372206736</v>
      </c>
      <c r="C35632" s="489" t="s">
        <v>2571</v>
      </c>
      <c r="D35632" s="489" t="s">
        <v>9134</v>
      </c>
    </row>
    <row r="35633" spans="1:4">
      <c r="A35633" s="489" t="str">
        <f t="shared" si="556"/>
        <v>2372206744訪問介護</v>
      </c>
      <c r="B35633" s="489">
        <v>2372206744</v>
      </c>
      <c r="C35633" s="489" t="s">
        <v>140</v>
      </c>
      <c r="D35633" s="489" t="s">
        <v>9135</v>
      </c>
    </row>
    <row r="35634" spans="1:4">
      <c r="A35634" s="489" t="str">
        <f t="shared" si="556"/>
        <v>2372206744訪問介護</v>
      </c>
      <c r="B35634" s="489">
        <v>2372206744</v>
      </c>
      <c r="C35634" s="489" t="s">
        <v>140</v>
      </c>
      <c r="D35634" s="489" t="s">
        <v>9135</v>
      </c>
    </row>
    <row r="35635" spans="1:4">
      <c r="A35635" s="489" t="str">
        <f t="shared" si="556"/>
        <v>2372206744訪問型サービス（独自）</v>
      </c>
      <c r="B35635" s="489">
        <v>2372206744</v>
      </c>
      <c r="C35635" s="489" t="s">
        <v>2571</v>
      </c>
      <c r="D35635" s="489" t="s">
        <v>9135</v>
      </c>
    </row>
    <row r="35636" spans="1:4">
      <c r="A35636" s="489" t="str">
        <f t="shared" si="556"/>
        <v>2372206751訪問介護</v>
      </c>
      <c r="B35636" s="489">
        <v>2372206751</v>
      </c>
      <c r="C35636" s="489" t="s">
        <v>140</v>
      </c>
      <c r="D35636" s="489" t="s">
        <v>9136</v>
      </c>
    </row>
    <row r="35637" spans="1:4">
      <c r="A35637" s="489" t="str">
        <f t="shared" si="556"/>
        <v>2372206751訪問介護</v>
      </c>
      <c r="B35637" s="489">
        <v>2372206751</v>
      </c>
      <c r="C35637" s="489" t="s">
        <v>140</v>
      </c>
      <c r="D35637" s="489" t="s">
        <v>9136</v>
      </c>
    </row>
    <row r="35638" spans="1:4">
      <c r="A35638" s="489" t="str">
        <f t="shared" si="556"/>
        <v>2372206769居宅介護支援</v>
      </c>
      <c r="B35638" s="489">
        <v>2372206769</v>
      </c>
      <c r="C35638" s="489" t="s">
        <v>2519</v>
      </c>
      <c r="D35638" s="489" t="s">
        <v>9137</v>
      </c>
    </row>
    <row r="35639" spans="1:4">
      <c r="A35639" s="489" t="str">
        <f t="shared" si="556"/>
        <v>2372206777通所介護</v>
      </c>
      <c r="B35639" s="489">
        <v>2372206777</v>
      </c>
      <c r="C35639" s="489" t="s">
        <v>158</v>
      </c>
      <c r="D35639" s="489" t="s">
        <v>9138</v>
      </c>
    </row>
    <row r="35640" spans="1:4">
      <c r="A35640" s="489" t="str">
        <f t="shared" si="556"/>
        <v>2372206777通所型サービス（独自）</v>
      </c>
      <c r="B35640" s="489">
        <v>2372206777</v>
      </c>
      <c r="C35640" s="489" t="s">
        <v>2570</v>
      </c>
      <c r="D35640" s="489" t="s">
        <v>9138</v>
      </c>
    </row>
    <row r="35641" spans="1:4">
      <c r="A35641" s="489" t="str">
        <f t="shared" si="556"/>
        <v>2372206785訪問介護</v>
      </c>
      <c r="B35641" s="489">
        <v>2372206785</v>
      </c>
      <c r="C35641" s="489" t="s">
        <v>140</v>
      </c>
      <c r="D35641" s="489" t="s">
        <v>9139</v>
      </c>
    </row>
    <row r="35642" spans="1:4">
      <c r="A35642" s="489" t="str">
        <f t="shared" si="556"/>
        <v>2372206785訪問介護</v>
      </c>
      <c r="B35642" s="489">
        <v>2372206785</v>
      </c>
      <c r="C35642" s="489" t="s">
        <v>140</v>
      </c>
      <c r="D35642" s="489" t="s">
        <v>9139</v>
      </c>
    </row>
    <row r="35643" spans="1:4">
      <c r="A35643" s="489" t="str">
        <f t="shared" si="556"/>
        <v>2372206785訪問型サービス（独自）</v>
      </c>
      <c r="B35643" s="489">
        <v>2372206785</v>
      </c>
      <c r="C35643" s="489" t="s">
        <v>2571</v>
      </c>
      <c r="D35643" s="489" t="s">
        <v>9139</v>
      </c>
    </row>
    <row r="35644" spans="1:4">
      <c r="A35644" s="489" t="str">
        <f t="shared" si="556"/>
        <v>2372206793訪問介護</v>
      </c>
      <c r="B35644" s="489">
        <v>2372206793</v>
      </c>
      <c r="C35644" s="489" t="s">
        <v>140</v>
      </c>
      <c r="D35644" s="489" t="s">
        <v>9140</v>
      </c>
    </row>
    <row r="35645" spans="1:4">
      <c r="A35645" s="489" t="str">
        <f t="shared" si="556"/>
        <v>2372206793訪問介護</v>
      </c>
      <c r="B35645" s="489">
        <v>2372206793</v>
      </c>
      <c r="C35645" s="489" t="s">
        <v>140</v>
      </c>
      <c r="D35645" s="489" t="s">
        <v>9140</v>
      </c>
    </row>
    <row r="35646" spans="1:4">
      <c r="A35646" s="489" t="str">
        <f t="shared" si="556"/>
        <v>2372206793訪問型サービス（独自）</v>
      </c>
      <c r="B35646" s="489">
        <v>2372206793</v>
      </c>
      <c r="C35646" s="489" t="s">
        <v>2571</v>
      </c>
      <c r="D35646" s="489" t="s">
        <v>9140</v>
      </c>
    </row>
    <row r="35647" spans="1:4">
      <c r="A35647" s="489" t="str">
        <f t="shared" si="556"/>
        <v>2372206801通所介護</v>
      </c>
      <c r="B35647" s="489">
        <v>2372206801</v>
      </c>
      <c r="C35647" s="489" t="s">
        <v>158</v>
      </c>
      <c r="D35647" s="489" t="s">
        <v>9141</v>
      </c>
    </row>
    <row r="35648" spans="1:4">
      <c r="A35648" s="489" t="str">
        <f t="shared" si="556"/>
        <v>2372206801通所型サービス（独自）</v>
      </c>
      <c r="B35648" s="489">
        <v>2372206801</v>
      </c>
      <c r="C35648" s="489" t="s">
        <v>2570</v>
      </c>
      <c r="D35648" s="489" t="s">
        <v>9141</v>
      </c>
    </row>
    <row r="35649" spans="1:4">
      <c r="A35649" s="489" t="str">
        <f t="shared" si="556"/>
        <v>2372206819居宅介護支援</v>
      </c>
      <c r="B35649" s="489">
        <v>2372206819</v>
      </c>
      <c r="C35649" s="489" t="s">
        <v>2519</v>
      </c>
      <c r="D35649" s="489" t="s">
        <v>9142</v>
      </c>
    </row>
    <row r="35650" spans="1:4">
      <c r="A35650" s="489" t="str">
        <f t="shared" ref="A35650:A35713" si="557">B35650&amp;C35650</f>
        <v>2372206827居宅介護支援</v>
      </c>
      <c r="B35650" s="489">
        <v>2372206827</v>
      </c>
      <c r="C35650" s="489" t="s">
        <v>2519</v>
      </c>
      <c r="D35650" s="489" t="s">
        <v>9143</v>
      </c>
    </row>
    <row r="35651" spans="1:4">
      <c r="A35651" s="489" t="str">
        <f t="shared" si="557"/>
        <v>2372206843訪問介護</v>
      </c>
      <c r="B35651" s="489">
        <v>2372206843</v>
      </c>
      <c r="C35651" s="489" t="s">
        <v>140</v>
      </c>
      <c r="D35651" s="489" t="s">
        <v>9144</v>
      </c>
    </row>
    <row r="35652" spans="1:4">
      <c r="A35652" s="489" t="str">
        <f t="shared" si="557"/>
        <v>2372206843訪問介護</v>
      </c>
      <c r="B35652" s="489">
        <v>2372206843</v>
      </c>
      <c r="C35652" s="489" t="s">
        <v>140</v>
      </c>
      <c r="D35652" s="489" t="s">
        <v>9144</v>
      </c>
    </row>
    <row r="35653" spans="1:4">
      <c r="A35653" s="489" t="str">
        <f t="shared" si="557"/>
        <v>2372206843訪問型サービス（独自）</v>
      </c>
      <c r="B35653" s="489">
        <v>2372206843</v>
      </c>
      <c r="C35653" s="489" t="s">
        <v>2571</v>
      </c>
      <c r="D35653" s="489" t="s">
        <v>9144</v>
      </c>
    </row>
    <row r="35654" spans="1:4">
      <c r="A35654" s="489" t="str">
        <f t="shared" si="557"/>
        <v>2372206850訪問介護</v>
      </c>
      <c r="B35654" s="489">
        <v>2372206850</v>
      </c>
      <c r="C35654" s="489" t="s">
        <v>140</v>
      </c>
      <c r="D35654" s="489" t="s">
        <v>9145</v>
      </c>
    </row>
    <row r="35655" spans="1:4">
      <c r="A35655" s="489" t="str">
        <f t="shared" si="557"/>
        <v>2372206850訪問介護</v>
      </c>
      <c r="B35655" s="489">
        <v>2372206850</v>
      </c>
      <c r="C35655" s="489" t="s">
        <v>140</v>
      </c>
      <c r="D35655" s="489" t="s">
        <v>9145</v>
      </c>
    </row>
    <row r="35656" spans="1:4">
      <c r="A35656" s="489" t="str">
        <f t="shared" si="557"/>
        <v>2372206850訪問型サービス（独自）</v>
      </c>
      <c r="B35656" s="489">
        <v>2372206850</v>
      </c>
      <c r="C35656" s="489" t="s">
        <v>2571</v>
      </c>
      <c r="D35656" s="489" t="s">
        <v>9145</v>
      </c>
    </row>
    <row r="35657" spans="1:4">
      <c r="A35657" s="489" t="str">
        <f t="shared" si="557"/>
        <v>2372206868訪問介護</v>
      </c>
      <c r="B35657" s="489">
        <v>2372206868</v>
      </c>
      <c r="C35657" s="489" t="s">
        <v>140</v>
      </c>
      <c r="D35657" s="489" t="s">
        <v>9146</v>
      </c>
    </row>
    <row r="35658" spans="1:4">
      <c r="A35658" s="489" t="str">
        <f t="shared" si="557"/>
        <v>2372206868訪問介護</v>
      </c>
      <c r="B35658" s="489">
        <v>2372206868</v>
      </c>
      <c r="C35658" s="489" t="s">
        <v>140</v>
      </c>
      <c r="D35658" s="489" t="s">
        <v>9146</v>
      </c>
    </row>
    <row r="35659" spans="1:4">
      <c r="A35659" s="489" t="str">
        <f t="shared" si="557"/>
        <v>2372206876居宅介護支援</v>
      </c>
      <c r="B35659" s="489">
        <v>2372206876</v>
      </c>
      <c r="C35659" s="489" t="s">
        <v>2519</v>
      </c>
      <c r="D35659" s="489" t="s">
        <v>9147</v>
      </c>
    </row>
    <row r="35660" spans="1:4">
      <c r="A35660" s="489" t="str">
        <f t="shared" si="557"/>
        <v>2372206892居宅介護支援</v>
      </c>
      <c r="B35660" s="489">
        <v>2372206892</v>
      </c>
      <c r="C35660" s="489" t="s">
        <v>2519</v>
      </c>
      <c r="D35660" s="489" t="s">
        <v>9148</v>
      </c>
    </row>
    <row r="35661" spans="1:4">
      <c r="A35661" s="489" t="str">
        <f t="shared" si="557"/>
        <v>2372206900居宅介護支援</v>
      </c>
      <c r="B35661" s="489">
        <v>2372206900</v>
      </c>
      <c r="C35661" s="489" t="s">
        <v>2519</v>
      </c>
      <c r="D35661" s="489" t="s">
        <v>9149</v>
      </c>
    </row>
    <row r="35662" spans="1:4">
      <c r="A35662" s="489" t="str">
        <f t="shared" si="557"/>
        <v>2372206918訪問介護</v>
      </c>
      <c r="B35662" s="489">
        <v>2372206918</v>
      </c>
      <c r="C35662" s="489" t="s">
        <v>140</v>
      </c>
      <c r="D35662" s="489" t="s">
        <v>9150</v>
      </c>
    </row>
    <row r="35663" spans="1:4">
      <c r="A35663" s="489" t="str">
        <f t="shared" si="557"/>
        <v>2372206918訪問介護</v>
      </c>
      <c r="B35663" s="489">
        <v>2372206918</v>
      </c>
      <c r="C35663" s="489" t="s">
        <v>140</v>
      </c>
      <c r="D35663" s="489" t="s">
        <v>9150</v>
      </c>
    </row>
    <row r="35664" spans="1:4">
      <c r="A35664" s="489" t="str">
        <f t="shared" si="557"/>
        <v>2372206918訪問型サービス（独自）</v>
      </c>
      <c r="B35664" s="489">
        <v>2372206918</v>
      </c>
      <c r="C35664" s="489" t="s">
        <v>2571</v>
      </c>
      <c r="D35664" s="489" t="s">
        <v>9150</v>
      </c>
    </row>
    <row r="35665" spans="1:4">
      <c r="A35665" s="489" t="str">
        <f t="shared" si="557"/>
        <v>2372300018居宅介護支援</v>
      </c>
      <c r="B35665" s="489">
        <v>2372300018</v>
      </c>
      <c r="C35665" s="489" t="s">
        <v>2519</v>
      </c>
      <c r="D35665" s="489" t="s">
        <v>9151</v>
      </c>
    </row>
    <row r="35666" spans="1:4">
      <c r="A35666" s="489" t="str">
        <f t="shared" si="557"/>
        <v>2372300026居宅介護支援</v>
      </c>
      <c r="B35666" s="489">
        <v>2372300026</v>
      </c>
      <c r="C35666" s="489" t="s">
        <v>2519</v>
      </c>
      <c r="D35666" s="489" t="s">
        <v>9152</v>
      </c>
    </row>
    <row r="35667" spans="1:4">
      <c r="A35667" s="489" t="str">
        <f t="shared" si="557"/>
        <v>2372300034居宅介護支援</v>
      </c>
      <c r="B35667" s="489">
        <v>2372300034</v>
      </c>
      <c r="C35667" s="489" t="s">
        <v>2519</v>
      </c>
      <c r="D35667" s="489" t="s">
        <v>9153</v>
      </c>
    </row>
    <row r="35668" spans="1:4">
      <c r="A35668" s="489" t="str">
        <f t="shared" si="557"/>
        <v>2372300042居宅介護支援</v>
      </c>
      <c r="B35668" s="489">
        <v>2372300042</v>
      </c>
      <c r="C35668" s="489" t="s">
        <v>2519</v>
      </c>
      <c r="D35668" s="489" t="s">
        <v>9154</v>
      </c>
    </row>
    <row r="35669" spans="1:4">
      <c r="A35669" s="489" t="str">
        <f t="shared" si="557"/>
        <v>2372300083介護予防短期入所生活介護</v>
      </c>
      <c r="B35669" s="489">
        <v>2372300083</v>
      </c>
      <c r="C35669" s="489" t="s">
        <v>2093</v>
      </c>
      <c r="D35669" s="489" t="s">
        <v>9155</v>
      </c>
    </row>
    <row r="35670" spans="1:4">
      <c r="A35670" s="489" t="str">
        <f t="shared" si="557"/>
        <v>2372300083介護予防短期入所生活介護</v>
      </c>
      <c r="B35670" s="489">
        <v>2372300083</v>
      </c>
      <c r="C35670" s="489" t="s">
        <v>2093</v>
      </c>
      <c r="D35670" s="489" t="s">
        <v>9155</v>
      </c>
    </row>
    <row r="35671" spans="1:4">
      <c r="A35671" s="489" t="str">
        <f t="shared" si="557"/>
        <v>2372300083介護老人福祉施設</v>
      </c>
      <c r="B35671" s="489">
        <v>2372300083</v>
      </c>
      <c r="C35671" s="489" t="s">
        <v>1921</v>
      </c>
      <c r="D35671" s="489" t="s">
        <v>9155</v>
      </c>
    </row>
    <row r="35672" spans="1:4">
      <c r="A35672" s="489" t="str">
        <f t="shared" si="557"/>
        <v>2372300083短期入所生活介護</v>
      </c>
      <c r="B35672" s="489">
        <v>2372300083</v>
      </c>
      <c r="C35672" s="489" t="s">
        <v>2092</v>
      </c>
      <c r="D35672" s="489" t="s">
        <v>9155</v>
      </c>
    </row>
    <row r="35673" spans="1:4">
      <c r="A35673" s="489" t="str">
        <f t="shared" si="557"/>
        <v>2372300083短期入所生活介護</v>
      </c>
      <c r="B35673" s="489">
        <v>2372300083</v>
      </c>
      <c r="C35673" s="489" t="s">
        <v>2092</v>
      </c>
      <c r="D35673" s="489" t="s">
        <v>9155</v>
      </c>
    </row>
    <row r="35674" spans="1:4">
      <c r="A35674" s="489" t="str">
        <f t="shared" si="557"/>
        <v>2372300091介護老人福祉施設</v>
      </c>
      <c r="B35674" s="489">
        <v>2372300091</v>
      </c>
      <c r="C35674" s="489" t="s">
        <v>1921</v>
      </c>
      <c r="D35674" s="489" t="s">
        <v>9156</v>
      </c>
    </row>
    <row r="35675" spans="1:4">
      <c r="A35675" s="489" t="str">
        <f t="shared" si="557"/>
        <v>2372300091介護老人福祉施設</v>
      </c>
      <c r="B35675" s="489">
        <v>2372300091</v>
      </c>
      <c r="C35675" s="489" t="s">
        <v>1921</v>
      </c>
      <c r="D35675" s="489" t="s">
        <v>9156</v>
      </c>
    </row>
    <row r="35676" spans="1:4">
      <c r="A35676" s="489" t="str">
        <f t="shared" si="557"/>
        <v>2372300109居宅介護支援</v>
      </c>
      <c r="B35676" s="489">
        <v>2372300109</v>
      </c>
      <c r="C35676" s="489" t="s">
        <v>2519</v>
      </c>
      <c r="D35676" s="489" t="s">
        <v>9157</v>
      </c>
    </row>
    <row r="35677" spans="1:4">
      <c r="A35677" s="489" t="str">
        <f t="shared" si="557"/>
        <v>2372300125訪問介護</v>
      </c>
      <c r="B35677" s="489">
        <v>2372300125</v>
      </c>
      <c r="C35677" s="489" t="s">
        <v>140</v>
      </c>
      <c r="D35677" s="489" t="s">
        <v>9158</v>
      </c>
    </row>
    <row r="35678" spans="1:4">
      <c r="A35678" s="489" t="str">
        <f t="shared" si="557"/>
        <v>2372300125訪問介護</v>
      </c>
      <c r="B35678" s="489">
        <v>2372300125</v>
      </c>
      <c r="C35678" s="489" t="s">
        <v>140</v>
      </c>
      <c r="D35678" s="489" t="s">
        <v>9158</v>
      </c>
    </row>
    <row r="35679" spans="1:4">
      <c r="A35679" s="489" t="str">
        <f t="shared" si="557"/>
        <v>2372300125訪問型サービス（独自）</v>
      </c>
      <c r="B35679" s="489">
        <v>2372300125</v>
      </c>
      <c r="C35679" s="489" t="s">
        <v>2571</v>
      </c>
      <c r="D35679" s="489" t="s">
        <v>9158</v>
      </c>
    </row>
    <row r="35680" spans="1:4">
      <c r="A35680" s="489" t="str">
        <f t="shared" si="557"/>
        <v>2372300125訪問型サービス（独自／定率）</v>
      </c>
      <c r="B35680" s="489">
        <v>2372300125</v>
      </c>
      <c r="C35680" s="489" t="s">
        <v>2568</v>
      </c>
      <c r="D35680" s="489" t="s">
        <v>9158</v>
      </c>
    </row>
    <row r="35681" spans="1:4">
      <c r="A35681" s="489" t="str">
        <f t="shared" si="557"/>
        <v>2372300133介護予防認知症対応型通所介護</v>
      </c>
      <c r="B35681" s="489">
        <v>2372300133</v>
      </c>
      <c r="C35681" s="489" t="s">
        <v>2517</v>
      </c>
      <c r="D35681" s="489" t="s">
        <v>9159</v>
      </c>
    </row>
    <row r="35682" spans="1:4">
      <c r="A35682" s="489" t="str">
        <f t="shared" si="557"/>
        <v>2372300133通所介護</v>
      </c>
      <c r="B35682" s="489">
        <v>2372300133</v>
      </c>
      <c r="C35682" s="489" t="s">
        <v>158</v>
      </c>
      <c r="D35682" s="489" t="s">
        <v>9159</v>
      </c>
    </row>
    <row r="35683" spans="1:4">
      <c r="A35683" s="489" t="str">
        <f t="shared" si="557"/>
        <v>2372300133通所型サービス（独自）</v>
      </c>
      <c r="B35683" s="489">
        <v>2372300133</v>
      </c>
      <c r="C35683" s="489" t="s">
        <v>2570</v>
      </c>
      <c r="D35683" s="489" t="s">
        <v>9159</v>
      </c>
    </row>
    <row r="35684" spans="1:4">
      <c r="A35684" s="489" t="str">
        <f t="shared" si="557"/>
        <v>2372300133認知症対応型通所介護</v>
      </c>
      <c r="B35684" s="489">
        <v>2372300133</v>
      </c>
      <c r="C35684" s="489" t="s">
        <v>2516</v>
      </c>
      <c r="D35684" s="489" t="s">
        <v>9159</v>
      </c>
    </row>
    <row r="35685" spans="1:4">
      <c r="A35685" s="489" t="str">
        <f t="shared" si="557"/>
        <v>2372300141介護予防短期入所生活介護</v>
      </c>
      <c r="B35685" s="489">
        <v>2372300141</v>
      </c>
      <c r="C35685" s="489" t="s">
        <v>2093</v>
      </c>
      <c r="D35685" s="489" t="s">
        <v>9160</v>
      </c>
    </row>
    <row r="35686" spans="1:4">
      <c r="A35686" s="489" t="str">
        <f t="shared" si="557"/>
        <v>2372300141短期入所生活介護</v>
      </c>
      <c r="B35686" s="489">
        <v>2372300141</v>
      </c>
      <c r="C35686" s="489" t="s">
        <v>2092</v>
      </c>
      <c r="D35686" s="489" t="s">
        <v>9160</v>
      </c>
    </row>
    <row r="35687" spans="1:4">
      <c r="A35687" s="489" t="str">
        <f t="shared" si="557"/>
        <v>2372300166訪問介護</v>
      </c>
      <c r="B35687" s="489">
        <v>2372300166</v>
      </c>
      <c r="C35687" s="489" t="s">
        <v>140</v>
      </c>
      <c r="D35687" s="489" t="s">
        <v>9161</v>
      </c>
    </row>
    <row r="35688" spans="1:4">
      <c r="A35688" s="489" t="str">
        <f t="shared" si="557"/>
        <v>2372300166訪問介護</v>
      </c>
      <c r="B35688" s="489">
        <v>2372300166</v>
      </c>
      <c r="C35688" s="489" t="s">
        <v>140</v>
      </c>
      <c r="D35688" s="489" t="s">
        <v>9161</v>
      </c>
    </row>
    <row r="35689" spans="1:4">
      <c r="A35689" s="489" t="str">
        <f t="shared" si="557"/>
        <v>2372300166訪問型サービス（独自）</v>
      </c>
      <c r="B35689" s="489">
        <v>2372300166</v>
      </c>
      <c r="C35689" s="489" t="s">
        <v>2571</v>
      </c>
      <c r="D35689" s="489" t="s">
        <v>9161</v>
      </c>
    </row>
    <row r="35690" spans="1:4">
      <c r="A35690" s="489" t="str">
        <f t="shared" si="557"/>
        <v>2372300166訪問型サービス（独自／定率）</v>
      </c>
      <c r="B35690" s="489">
        <v>2372300166</v>
      </c>
      <c r="C35690" s="489" t="s">
        <v>2568</v>
      </c>
      <c r="D35690" s="489" t="s">
        <v>9161</v>
      </c>
    </row>
    <row r="35691" spans="1:4">
      <c r="A35691" s="489" t="str">
        <f t="shared" si="557"/>
        <v>2372300174居宅介護支援</v>
      </c>
      <c r="B35691" s="489">
        <v>2372300174</v>
      </c>
      <c r="C35691" s="489" t="s">
        <v>2519</v>
      </c>
      <c r="D35691" s="489" t="s">
        <v>9162</v>
      </c>
    </row>
    <row r="35692" spans="1:4">
      <c r="A35692" s="489" t="str">
        <f t="shared" si="557"/>
        <v>2372300182介護予防通所リハビリテーション</v>
      </c>
      <c r="B35692" s="489">
        <v>2372300182</v>
      </c>
      <c r="C35692" s="489" t="s">
        <v>2512</v>
      </c>
      <c r="D35692" s="489" t="s">
        <v>19357</v>
      </c>
    </row>
    <row r="35693" spans="1:4">
      <c r="A35693" s="489" t="str">
        <f t="shared" si="557"/>
        <v>2372300182通所リハビリテーション</v>
      </c>
      <c r="B35693" s="489">
        <v>2372300182</v>
      </c>
      <c r="C35693" s="489" t="s">
        <v>2511</v>
      </c>
      <c r="D35693" s="489" t="s">
        <v>19357</v>
      </c>
    </row>
    <row r="35694" spans="1:4">
      <c r="A35694" s="489" t="str">
        <f t="shared" si="557"/>
        <v>2372300190居宅介護支援</v>
      </c>
      <c r="B35694" s="489">
        <v>2372300190</v>
      </c>
      <c r="C35694" s="489" t="s">
        <v>2519</v>
      </c>
      <c r="D35694" s="489" t="s">
        <v>9163</v>
      </c>
    </row>
    <row r="35695" spans="1:4">
      <c r="A35695" s="489" t="str">
        <f t="shared" si="557"/>
        <v>2372300240訪問介護</v>
      </c>
      <c r="B35695" s="489">
        <v>2372300240</v>
      </c>
      <c r="C35695" s="489" t="s">
        <v>140</v>
      </c>
      <c r="D35695" s="489" t="s">
        <v>9164</v>
      </c>
    </row>
    <row r="35696" spans="1:4">
      <c r="A35696" s="489" t="str">
        <f t="shared" si="557"/>
        <v>2372300240訪問介護</v>
      </c>
      <c r="B35696" s="489">
        <v>2372300240</v>
      </c>
      <c r="C35696" s="489" t="s">
        <v>140</v>
      </c>
      <c r="D35696" s="489" t="s">
        <v>9164</v>
      </c>
    </row>
    <row r="35697" spans="1:4">
      <c r="A35697" s="489" t="str">
        <f t="shared" si="557"/>
        <v>2372300240訪問型サービス（独自）</v>
      </c>
      <c r="B35697" s="489">
        <v>2372300240</v>
      </c>
      <c r="C35697" s="489" t="s">
        <v>2571</v>
      </c>
      <c r="D35697" s="489" t="s">
        <v>9164</v>
      </c>
    </row>
    <row r="35698" spans="1:4">
      <c r="A35698" s="489" t="str">
        <f t="shared" si="557"/>
        <v>2372300240訪問型サービス（独自／定率）</v>
      </c>
      <c r="B35698" s="489">
        <v>2372300240</v>
      </c>
      <c r="C35698" s="489" t="s">
        <v>2568</v>
      </c>
      <c r="D35698" s="489" t="s">
        <v>9164</v>
      </c>
    </row>
    <row r="35699" spans="1:4">
      <c r="A35699" s="489" t="str">
        <f t="shared" si="557"/>
        <v>2372300257通所介護</v>
      </c>
      <c r="B35699" s="489">
        <v>2372300257</v>
      </c>
      <c r="C35699" s="489" t="s">
        <v>158</v>
      </c>
      <c r="D35699" s="489" t="s">
        <v>9165</v>
      </c>
    </row>
    <row r="35700" spans="1:4">
      <c r="A35700" s="489" t="str">
        <f t="shared" si="557"/>
        <v>2372300257通所型サービス（独自）</v>
      </c>
      <c r="B35700" s="489">
        <v>2372300257</v>
      </c>
      <c r="C35700" s="489" t="s">
        <v>2570</v>
      </c>
      <c r="D35700" s="489" t="s">
        <v>9165</v>
      </c>
    </row>
    <row r="35701" spans="1:4">
      <c r="A35701" s="489" t="str">
        <f t="shared" si="557"/>
        <v>2372300257通所型サービス（独自）</v>
      </c>
      <c r="B35701" s="489">
        <v>2372300257</v>
      </c>
      <c r="C35701" s="489" t="s">
        <v>2570</v>
      </c>
      <c r="D35701" s="489" t="s">
        <v>9165</v>
      </c>
    </row>
    <row r="35702" spans="1:4">
      <c r="A35702" s="489" t="str">
        <f t="shared" si="557"/>
        <v>2372300257通所型サービス（独自）</v>
      </c>
      <c r="B35702" s="489">
        <v>2372300257</v>
      </c>
      <c r="C35702" s="489" t="s">
        <v>2570</v>
      </c>
      <c r="D35702" s="489" t="s">
        <v>9165</v>
      </c>
    </row>
    <row r="35703" spans="1:4">
      <c r="A35703" s="489" t="str">
        <f t="shared" si="557"/>
        <v>2372300265居宅介護支援</v>
      </c>
      <c r="B35703" s="489">
        <v>2372300265</v>
      </c>
      <c r="C35703" s="489" t="s">
        <v>2519</v>
      </c>
      <c r="D35703" s="489" t="s">
        <v>9166</v>
      </c>
    </row>
    <row r="35704" spans="1:4">
      <c r="A35704" s="489" t="str">
        <f t="shared" si="557"/>
        <v>2372300323介護予防通所リハビリテーション</v>
      </c>
      <c r="B35704" s="489">
        <v>2372300323</v>
      </c>
      <c r="C35704" s="489" t="s">
        <v>2512</v>
      </c>
      <c r="D35704" s="489" t="s">
        <v>19358</v>
      </c>
    </row>
    <row r="35705" spans="1:4">
      <c r="A35705" s="489" t="str">
        <f t="shared" si="557"/>
        <v>2372300323通所リハビリテーション</v>
      </c>
      <c r="B35705" s="489">
        <v>2372300323</v>
      </c>
      <c r="C35705" s="489" t="s">
        <v>2511</v>
      </c>
      <c r="D35705" s="489" t="s">
        <v>19358</v>
      </c>
    </row>
    <row r="35706" spans="1:4">
      <c r="A35706" s="489" t="str">
        <f t="shared" si="557"/>
        <v>2372300331訪問介護</v>
      </c>
      <c r="B35706" s="489">
        <v>2372300331</v>
      </c>
      <c r="C35706" s="489" t="s">
        <v>140</v>
      </c>
      <c r="D35706" s="489" t="s">
        <v>9167</v>
      </c>
    </row>
    <row r="35707" spans="1:4">
      <c r="A35707" s="489" t="str">
        <f t="shared" si="557"/>
        <v>2372300331訪問介護</v>
      </c>
      <c r="B35707" s="489">
        <v>2372300331</v>
      </c>
      <c r="C35707" s="489" t="s">
        <v>140</v>
      </c>
      <c r="D35707" s="489" t="s">
        <v>9167</v>
      </c>
    </row>
    <row r="35708" spans="1:4">
      <c r="A35708" s="489" t="str">
        <f t="shared" si="557"/>
        <v>2372300380訪問介護</v>
      </c>
      <c r="B35708" s="489">
        <v>2372300380</v>
      </c>
      <c r="C35708" s="489" t="s">
        <v>140</v>
      </c>
      <c r="D35708" s="489" t="s">
        <v>9168</v>
      </c>
    </row>
    <row r="35709" spans="1:4">
      <c r="A35709" s="489" t="str">
        <f t="shared" si="557"/>
        <v>2372300380訪問介護</v>
      </c>
      <c r="B35709" s="489">
        <v>2372300380</v>
      </c>
      <c r="C35709" s="489" t="s">
        <v>140</v>
      </c>
      <c r="D35709" s="489" t="s">
        <v>9168</v>
      </c>
    </row>
    <row r="35710" spans="1:4">
      <c r="A35710" s="489" t="str">
        <f t="shared" si="557"/>
        <v>2372300489通所介護</v>
      </c>
      <c r="B35710" s="489">
        <v>2372300489</v>
      </c>
      <c r="C35710" s="489" t="s">
        <v>158</v>
      </c>
      <c r="D35710" s="489" t="s">
        <v>9169</v>
      </c>
    </row>
    <row r="35711" spans="1:4">
      <c r="A35711" s="489" t="str">
        <f t="shared" si="557"/>
        <v>2372300489通所型サービス（独自）</v>
      </c>
      <c r="B35711" s="489">
        <v>2372300489</v>
      </c>
      <c r="C35711" s="489" t="s">
        <v>2570</v>
      </c>
      <c r="D35711" s="489" t="s">
        <v>9169</v>
      </c>
    </row>
    <row r="35712" spans="1:4">
      <c r="A35712" s="489" t="str">
        <f t="shared" si="557"/>
        <v>2372300521訪問介護</v>
      </c>
      <c r="B35712" s="489">
        <v>2372300521</v>
      </c>
      <c r="C35712" s="489" t="s">
        <v>140</v>
      </c>
      <c r="D35712" s="489" t="s">
        <v>9170</v>
      </c>
    </row>
    <row r="35713" spans="1:4">
      <c r="A35713" s="489" t="str">
        <f t="shared" si="557"/>
        <v>2372300521訪問介護</v>
      </c>
      <c r="B35713" s="489">
        <v>2372300521</v>
      </c>
      <c r="C35713" s="489" t="s">
        <v>140</v>
      </c>
      <c r="D35713" s="489" t="s">
        <v>9170</v>
      </c>
    </row>
    <row r="35714" spans="1:4">
      <c r="A35714" s="489" t="str">
        <f t="shared" ref="A35714:A35777" si="558">B35714&amp;C35714</f>
        <v>2372300521訪問型サービス（独自）</v>
      </c>
      <c r="B35714" s="489">
        <v>2372300521</v>
      </c>
      <c r="C35714" s="489" t="s">
        <v>2571</v>
      </c>
      <c r="D35714" s="489" t="s">
        <v>9170</v>
      </c>
    </row>
    <row r="35715" spans="1:4">
      <c r="A35715" s="489" t="str">
        <f t="shared" si="558"/>
        <v>2372300521訪問型サービス（独自／定率）</v>
      </c>
      <c r="B35715" s="489">
        <v>2372300521</v>
      </c>
      <c r="C35715" s="489" t="s">
        <v>2568</v>
      </c>
      <c r="D35715" s="489" t="s">
        <v>9170</v>
      </c>
    </row>
    <row r="35716" spans="1:4">
      <c r="A35716" s="489" t="str">
        <f t="shared" si="558"/>
        <v>2372300539通所介護</v>
      </c>
      <c r="B35716" s="489">
        <v>2372300539</v>
      </c>
      <c r="C35716" s="489" t="s">
        <v>158</v>
      </c>
      <c r="D35716" s="489" t="s">
        <v>9171</v>
      </c>
    </row>
    <row r="35717" spans="1:4">
      <c r="A35717" s="489" t="str">
        <f t="shared" si="558"/>
        <v>2372300539通所型サービス（独自）</v>
      </c>
      <c r="B35717" s="489">
        <v>2372300539</v>
      </c>
      <c r="C35717" s="489" t="s">
        <v>2570</v>
      </c>
      <c r="D35717" s="489" t="s">
        <v>9171</v>
      </c>
    </row>
    <row r="35718" spans="1:4">
      <c r="A35718" s="489" t="str">
        <f t="shared" si="558"/>
        <v>2372300554通所介護</v>
      </c>
      <c r="B35718" s="489">
        <v>2372300554</v>
      </c>
      <c r="C35718" s="489" t="s">
        <v>158</v>
      </c>
      <c r="D35718" s="489" t="s">
        <v>9172</v>
      </c>
    </row>
    <row r="35719" spans="1:4">
      <c r="A35719" s="489" t="str">
        <f t="shared" si="558"/>
        <v>2372300554通所型サービス（独自）</v>
      </c>
      <c r="B35719" s="489">
        <v>2372300554</v>
      </c>
      <c r="C35719" s="489" t="s">
        <v>2570</v>
      </c>
      <c r="D35719" s="489" t="s">
        <v>9172</v>
      </c>
    </row>
    <row r="35720" spans="1:4">
      <c r="A35720" s="489" t="str">
        <f t="shared" si="558"/>
        <v>2372300620居宅介護支援</v>
      </c>
      <c r="B35720" s="489">
        <v>2372300620</v>
      </c>
      <c r="C35720" s="489" t="s">
        <v>2519</v>
      </c>
      <c r="D35720" s="489" t="s">
        <v>9173</v>
      </c>
    </row>
    <row r="35721" spans="1:4">
      <c r="A35721" s="489" t="str">
        <f t="shared" si="558"/>
        <v>2372300638通所介護</v>
      </c>
      <c r="B35721" s="489">
        <v>2372300638</v>
      </c>
      <c r="C35721" s="489" t="s">
        <v>158</v>
      </c>
      <c r="D35721" s="489" t="s">
        <v>9174</v>
      </c>
    </row>
    <row r="35722" spans="1:4">
      <c r="A35722" s="489" t="str">
        <f t="shared" si="558"/>
        <v>2372300638通所型サービス（独自）</v>
      </c>
      <c r="B35722" s="489">
        <v>2372300638</v>
      </c>
      <c r="C35722" s="489" t="s">
        <v>2570</v>
      </c>
      <c r="D35722" s="489" t="s">
        <v>9174</v>
      </c>
    </row>
    <row r="35723" spans="1:4">
      <c r="A35723" s="489" t="str">
        <f t="shared" si="558"/>
        <v>2372300653訪問介護</v>
      </c>
      <c r="B35723" s="489">
        <v>2372300653</v>
      </c>
      <c r="C35723" s="489" t="s">
        <v>140</v>
      </c>
      <c r="D35723" s="489" t="s">
        <v>9175</v>
      </c>
    </row>
    <row r="35724" spans="1:4">
      <c r="A35724" s="489" t="str">
        <f t="shared" si="558"/>
        <v>2372300653訪問介護</v>
      </c>
      <c r="B35724" s="489">
        <v>2372300653</v>
      </c>
      <c r="C35724" s="489" t="s">
        <v>140</v>
      </c>
      <c r="D35724" s="489" t="s">
        <v>9175</v>
      </c>
    </row>
    <row r="35725" spans="1:4">
      <c r="A35725" s="489" t="str">
        <f t="shared" si="558"/>
        <v>2372300653訪問介護</v>
      </c>
      <c r="B35725" s="489">
        <v>2372300653</v>
      </c>
      <c r="C35725" s="489" t="s">
        <v>140</v>
      </c>
      <c r="D35725" s="489" t="s">
        <v>9175</v>
      </c>
    </row>
    <row r="35726" spans="1:4">
      <c r="A35726" s="489" t="str">
        <f t="shared" si="558"/>
        <v>2372300653訪問型サービス（独自）</v>
      </c>
      <c r="B35726" s="489">
        <v>2372300653</v>
      </c>
      <c r="C35726" s="489" t="s">
        <v>2571</v>
      </c>
      <c r="D35726" s="489" t="s">
        <v>9175</v>
      </c>
    </row>
    <row r="35727" spans="1:4">
      <c r="A35727" s="489" t="str">
        <f t="shared" si="558"/>
        <v>2372300653訪問型サービス（独自／定率）</v>
      </c>
      <c r="B35727" s="489">
        <v>2372300653</v>
      </c>
      <c r="C35727" s="489" t="s">
        <v>2568</v>
      </c>
      <c r="D35727" s="489" t="s">
        <v>9175</v>
      </c>
    </row>
    <row r="35728" spans="1:4">
      <c r="A35728" s="489" t="str">
        <f t="shared" si="558"/>
        <v>2372300661訪問介護</v>
      </c>
      <c r="B35728" s="489">
        <v>2372300661</v>
      </c>
      <c r="C35728" s="489" t="s">
        <v>140</v>
      </c>
      <c r="D35728" s="489" t="s">
        <v>9176</v>
      </c>
    </row>
    <row r="35729" spans="1:4">
      <c r="A35729" s="489" t="str">
        <f t="shared" si="558"/>
        <v>2372300661訪問介護</v>
      </c>
      <c r="B35729" s="489">
        <v>2372300661</v>
      </c>
      <c r="C35729" s="489" t="s">
        <v>140</v>
      </c>
      <c r="D35729" s="489" t="s">
        <v>9176</v>
      </c>
    </row>
    <row r="35730" spans="1:4">
      <c r="A35730" s="489" t="str">
        <f t="shared" si="558"/>
        <v>2372300661訪問型サービス（独自）</v>
      </c>
      <c r="B35730" s="489">
        <v>2372300661</v>
      </c>
      <c r="C35730" s="489" t="s">
        <v>2571</v>
      </c>
      <c r="D35730" s="489" t="s">
        <v>9176</v>
      </c>
    </row>
    <row r="35731" spans="1:4">
      <c r="A35731" s="489" t="str">
        <f t="shared" si="558"/>
        <v>2372300661訪問型サービス（独自／定率）</v>
      </c>
      <c r="B35731" s="489">
        <v>2372300661</v>
      </c>
      <c r="C35731" s="489" t="s">
        <v>2568</v>
      </c>
      <c r="D35731" s="489" t="s">
        <v>9176</v>
      </c>
    </row>
    <row r="35732" spans="1:4">
      <c r="A35732" s="489" t="str">
        <f t="shared" si="558"/>
        <v>2372300679通所介護</v>
      </c>
      <c r="B35732" s="489">
        <v>2372300679</v>
      </c>
      <c r="C35732" s="489" t="s">
        <v>158</v>
      </c>
      <c r="D35732" s="489" t="s">
        <v>9177</v>
      </c>
    </row>
    <row r="35733" spans="1:4">
      <c r="A35733" s="489" t="str">
        <f t="shared" si="558"/>
        <v>2372300679通所型サービス（独自）</v>
      </c>
      <c r="B35733" s="489">
        <v>2372300679</v>
      </c>
      <c r="C35733" s="489" t="s">
        <v>2570</v>
      </c>
      <c r="D35733" s="489" t="s">
        <v>9177</v>
      </c>
    </row>
    <row r="35734" spans="1:4">
      <c r="A35734" s="489" t="str">
        <f t="shared" si="558"/>
        <v>2372300737居宅介護支援</v>
      </c>
      <c r="B35734" s="489">
        <v>2372300737</v>
      </c>
      <c r="C35734" s="489" t="s">
        <v>2519</v>
      </c>
      <c r="D35734" s="489" t="s">
        <v>9178</v>
      </c>
    </row>
    <row r="35735" spans="1:4">
      <c r="A35735" s="489" t="str">
        <f t="shared" si="558"/>
        <v>2372300745介護予防認知症対応型共同生活介護</v>
      </c>
      <c r="B35735" s="489">
        <v>2372300745</v>
      </c>
      <c r="C35735" s="489" t="s">
        <v>2088</v>
      </c>
      <c r="D35735" s="489" t="s">
        <v>9179</v>
      </c>
    </row>
    <row r="35736" spans="1:4">
      <c r="A35736" s="489" t="str">
        <f t="shared" si="558"/>
        <v>2372300745認知症対応型共同生活介護</v>
      </c>
      <c r="B35736" s="489">
        <v>2372300745</v>
      </c>
      <c r="C35736" s="489" t="s">
        <v>2087</v>
      </c>
      <c r="D35736" s="489" t="s">
        <v>9179</v>
      </c>
    </row>
    <row r="35737" spans="1:4">
      <c r="A35737" s="489" t="str">
        <f t="shared" si="558"/>
        <v>2372300752介護予防認知症対応型共同生活介護</v>
      </c>
      <c r="B35737" s="489">
        <v>2372300752</v>
      </c>
      <c r="C35737" s="489" t="s">
        <v>2088</v>
      </c>
      <c r="D35737" s="489" t="s">
        <v>9180</v>
      </c>
    </row>
    <row r="35738" spans="1:4">
      <c r="A35738" s="489" t="str">
        <f t="shared" si="558"/>
        <v>2372300752認知症対応型共同生活介護</v>
      </c>
      <c r="B35738" s="489">
        <v>2372300752</v>
      </c>
      <c r="C35738" s="489" t="s">
        <v>2087</v>
      </c>
      <c r="D35738" s="489" t="s">
        <v>9180</v>
      </c>
    </row>
    <row r="35739" spans="1:4">
      <c r="A35739" s="489" t="str">
        <f t="shared" si="558"/>
        <v>2372300794介護予防認知症対応型共同生活介護（短期利用型）</v>
      </c>
      <c r="B35739" s="489">
        <v>2372300794</v>
      </c>
      <c r="C35739" s="489" t="s">
        <v>19398</v>
      </c>
      <c r="D35739" s="489" t="s">
        <v>9181</v>
      </c>
    </row>
    <row r="35740" spans="1:4">
      <c r="A35740" s="489" t="str">
        <f t="shared" si="558"/>
        <v>2372300794介護予防認知症対応型共同生活介護</v>
      </c>
      <c r="B35740" s="489">
        <v>2372300794</v>
      </c>
      <c r="C35740" s="489" t="s">
        <v>2088</v>
      </c>
      <c r="D35740" s="489" t="s">
        <v>9181</v>
      </c>
    </row>
    <row r="35741" spans="1:4">
      <c r="A35741" s="489" t="str">
        <f t="shared" si="558"/>
        <v>2372300794認知症対応型共同生活介護</v>
      </c>
      <c r="B35741" s="489">
        <v>2372300794</v>
      </c>
      <c r="C35741" s="489" t="s">
        <v>2087</v>
      </c>
      <c r="D35741" s="489" t="s">
        <v>9181</v>
      </c>
    </row>
    <row r="35742" spans="1:4">
      <c r="A35742" s="489" t="str">
        <f t="shared" si="558"/>
        <v>2372300893居宅介護支援</v>
      </c>
      <c r="B35742" s="489">
        <v>2372300893</v>
      </c>
      <c r="C35742" s="489" t="s">
        <v>2519</v>
      </c>
      <c r="D35742" s="489" t="s">
        <v>9182</v>
      </c>
    </row>
    <row r="35743" spans="1:4">
      <c r="A35743" s="489" t="str">
        <f t="shared" si="558"/>
        <v>2372300901介護予防認知症対応型共同生活介護</v>
      </c>
      <c r="B35743" s="489">
        <v>2372300901</v>
      </c>
      <c r="C35743" s="489" t="s">
        <v>2088</v>
      </c>
      <c r="D35743" s="489" t="s">
        <v>9183</v>
      </c>
    </row>
    <row r="35744" spans="1:4">
      <c r="A35744" s="489" t="str">
        <f t="shared" si="558"/>
        <v>2372300901認知症対応型共同生活介護</v>
      </c>
      <c r="B35744" s="489">
        <v>2372300901</v>
      </c>
      <c r="C35744" s="489" t="s">
        <v>2087</v>
      </c>
      <c r="D35744" s="489" t="s">
        <v>9183</v>
      </c>
    </row>
    <row r="35745" spans="1:4">
      <c r="A35745" s="489" t="str">
        <f t="shared" si="558"/>
        <v>2372300927介護老人福祉施設</v>
      </c>
      <c r="B35745" s="489">
        <v>2372300927</v>
      </c>
      <c r="C35745" s="489" t="s">
        <v>1921</v>
      </c>
      <c r="D35745" s="489" t="s">
        <v>9184</v>
      </c>
    </row>
    <row r="35746" spans="1:4">
      <c r="A35746" s="489" t="str">
        <f t="shared" si="558"/>
        <v>2372300976通所介護</v>
      </c>
      <c r="B35746" s="489">
        <v>2372300976</v>
      </c>
      <c r="C35746" s="489" t="s">
        <v>158</v>
      </c>
      <c r="D35746" s="489" t="s">
        <v>9185</v>
      </c>
    </row>
    <row r="35747" spans="1:4">
      <c r="A35747" s="489" t="str">
        <f t="shared" si="558"/>
        <v>2372300976通所型サービス（独自）</v>
      </c>
      <c r="B35747" s="489">
        <v>2372300976</v>
      </c>
      <c r="C35747" s="489" t="s">
        <v>2570</v>
      </c>
      <c r="D35747" s="489" t="s">
        <v>9185</v>
      </c>
    </row>
    <row r="35748" spans="1:4">
      <c r="A35748" s="489" t="str">
        <f t="shared" si="558"/>
        <v>2372300984介護予防短期入所生活介護</v>
      </c>
      <c r="B35748" s="489">
        <v>2372300984</v>
      </c>
      <c r="C35748" s="489" t="s">
        <v>2093</v>
      </c>
      <c r="D35748" s="489" t="s">
        <v>9186</v>
      </c>
    </row>
    <row r="35749" spans="1:4">
      <c r="A35749" s="489" t="str">
        <f t="shared" si="558"/>
        <v>2372300984介護予防短期入所生活介護</v>
      </c>
      <c r="B35749" s="489">
        <v>2372300984</v>
      </c>
      <c r="C35749" s="489" t="s">
        <v>2093</v>
      </c>
      <c r="D35749" s="489" t="s">
        <v>9186</v>
      </c>
    </row>
    <row r="35750" spans="1:4">
      <c r="A35750" s="489" t="str">
        <f t="shared" si="558"/>
        <v>2372300984短期入所生活介護</v>
      </c>
      <c r="B35750" s="489">
        <v>2372300984</v>
      </c>
      <c r="C35750" s="489" t="s">
        <v>2092</v>
      </c>
      <c r="D35750" s="489" t="s">
        <v>9186</v>
      </c>
    </row>
    <row r="35751" spans="1:4">
      <c r="A35751" s="489" t="str">
        <f t="shared" si="558"/>
        <v>2372300984短期入所生活介護</v>
      </c>
      <c r="B35751" s="489">
        <v>2372300984</v>
      </c>
      <c r="C35751" s="489" t="s">
        <v>2092</v>
      </c>
      <c r="D35751" s="489" t="s">
        <v>9186</v>
      </c>
    </row>
    <row r="35752" spans="1:4">
      <c r="A35752" s="489" t="str">
        <f t="shared" si="558"/>
        <v>2372300992介護予防通所リハビリテーション</v>
      </c>
      <c r="B35752" s="489">
        <v>2372300992</v>
      </c>
      <c r="C35752" s="489" t="s">
        <v>2512</v>
      </c>
      <c r="D35752" s="489" t="s">
        <v>19359</v>
      </c>
    </row>
    <row r="35753" spans="1:4">
      <c r="A35753" s="489" t="str">
        <f t="shared" si="558"/>
        <v>2372300992通所リハビリテーション</v>
      </c>
      <c r="B35753" s="489">
        <v>2372300992</v>
      </c>
      <c r="C35753" s="489" t="s">
        <v>2511</v>
      </c>
      <c r="D35753" s="489" t="s">
        <v>19359</v>
      </c>
    </row>
    <row r="35754" spans="1:4">
      <c r="A35754" s="489" t="str">
        <f t="shared" si="558"/>
        <v>2372301008居宅介護支援</v>
      </c>
      <c r="B35754" s="489">
        <v>2372301008</v>
      </c>
      <c r="C35754" s="489" t="s">
        <v>2519</v>
      </c>
      <c r="D35754" s="489" t="s">
        <v>9187</v>
      </c>
    </row>
    <row r="35755" spans="1:4">
      <c r="A35755" s="489" t="str">
        <f t="shared" si="558"/>
        <v>2372301040通所介護</v>
      </c>
      <c r="B35755" s="489">
        <v>2372301040</v>
      </c>
      <c r="C35755" s="489" t="s">
        <v>158</v>
      </c>
      <c r="D35755" s="489" t="s">
        <v>9188</v>
      </c>
    </row>
    <row r="35756" spans="1:4">
      <c r="A35756" s="489" t="str">
        <f t="shared" si="558"/>
        <v>2372301040通所型サービス（独自）</v>
      </c>
      <c r="B35756" s="489">
        <v>2372301040</v>
      </c>
      <c r="C35756" s="489" t="s">
        <v>2570</v>
      </c>
      <c r="D35756" s="489" t="s">
        <v>9188</v>
      </c>
    </row>
    <row r="35757" spans="1:4">
      <c r="A35757" s="489" t="str">
        <f t="shared" si="558"/>
        <v>2372301115訪問介護</v>
      </c>
      <c r="B35757" s="489">
        <v>2372301115</v>
      </c>
      <c r="C35757" s="489" t="s">
        <v>140</v>
      </c>
      <c r="D35757" s="489" t="s">
        <v>9189</v>
      </c>
    </row>
    <row r="35758" spans="1:4">
      <c r="A35758" s="489" t="str">
        <f t="shared" si="558"/>
        <v>2372301115訪問介護</v>
      </c>
      <c r="B35758" s="489">
        <v>2372301115</v>
      </c>
      <c r="C35758" s="489" t="s">
        <v>140</v>
      </c>
      <c r="D35758" s="489" t="s">
        <v>9189</v>
      </c>
    </row>
    <row r="35759" spans="1:4">
      <c r="A35759" s="489" t="str">
        <f t="shared" si="558"/>
        <v>2372301115訪問介護</v>
      </c>
      <c r="B35759" s="489">
        <v>2372301115</v>
      </c>
      <c r="C35759" s="489" t="s">
        <v>140</v>
      </c>
      <c r="D35759" s="489" t="s">
        <v>9189</v>
      </c>
    </row>
    <row r="35760" spans="1:4">
      <c r="A35760" s="489" t="str">
        <f t="shared" si="558"/>
        <v>2372301115訪問型サービス（独自）</v>
      </c>
      <c r="B35760" s="489">
        <v>2372301115</v>
      </c>
      <c r="C35760" s="489" t="s">
        <v>2571</v>
      </c>
      <c r="D35760" s="489" t="s">
        <v>9189</v>
      </c>
    </row>
    <row r="35761" spans="1:4">
      <c r="A35761" s="489" t="str">
        <f t="shared" si="558"/>
        <v>2372301115訪問型サービス（独自／定率）</v>
      </c>
      <c r="B35761" s="489">
        <v>2372301115</v>
      </c>
      <c r="C35761" s="489" t="s">
        <v>2568</v>
      </c>
      <c r="D35761" s="489" t="s">
        <v>9189</v>
      </c>
    </row>
    <row r="35762" spans="1:4">
      <c r="A35762" s="489" t="str">
        <f t="shared" si="558"/>
        <v>2372301180介護予防特定施設入居者生活介護</v>
      </c>
      <c r="B35762" s="489">
        <v>2372301180</v>
      </c>
      <c r="C35762" s="489" t="s">
        <v>2514</v>
      </c>
      <c r="D35762" s="489" t="s">
        <v>9190</v>
      </c>
    </row>
    <row r="35763" spans="1:4">
      <c r="A35763" s="489" t="str">
        <f t="shared" si="558"/>
        <v>2372301180特定施設入居者生活介護</v>
      </c>
      <c r="B35763" s="489">
        <v>2372301180</v>
      </c>
      <c r="C35763" s="489" t="s">
        <v>2513</v>
      </c>
      <c r="D35763" s="489" t="s">
        <v>9190</v>
      </c>
    </row>
    <row r="35764" spans="1:4">
      <c r="A35764" s="489" t="str">
        <f t="shared" si="558"/>
        <v>2372301206訪問介護</v>
      </c>
      <c r="B35764" s="489">
        <v>2372301206</v>
      </c>
      <c r="C35764" s="489" t="s">
        <v>140</v>
      </c>
      <c r="D35764" s="489" t="s">
        <v>9191</v>
      </c>
    </row>
    <row r="35765" spans="1:4">
      <c r="A35765" s="489" t="str">
        <f t="shared" si="558"/>
        <v>2372301206訪問介護</v>
      </c>
      <c r="B35765" s="489">
        <v>2372301206</v>
      </c>
      <c r="C35765" s="489" t="s">
        <v>140</v>
      </c>
      <c r="D35765" s="489" t="s">
        <v>9191</v>
      </c>
    </row>
    <row r="35766" spans="1:4">
      <c r="A35766" s="489" t="str">
        <f t="shared" si="558"/>
        <v>2372301206訪問型サービス（独自）</v>
      </c>
      <c r="B35766" s="489">
        <v>2372301206</v>
      </c>
      <c r="C35766" s="489" t="s">
        <v>2571</v>
      </c>
      <c r="D35766" s="489" t="s">
        <v>9191</v>
      </c>
    </row>
    <row r="35767" spans="1:4">
      <c r="A35767" s="489" t="str">
        <f t="shared" si="558"/>
        <v>2372301206訪問型サービス（独自／定率）</v>
      </c>
      <c r="B35767" s="489">
        <v>2372301206</v>
      </c>
      <c r="C35767" s="489" t="s">
        <v>2568</v>
      </c>
      <c r="D35767" s="489" t="s">
        <v>9191</v>
      </c>
    </row>
    <row r="35768" spans="1:4">
      <c r="A35768" s="489" t="str">
        <f t="shared" si="558"/>
        <v>2372301263訪問介護</v>
      </c>
      <c r="B35768" s="489">
        <v>2372301263</v>
      </c>
      <c r="C35768" s="489" t="s">
        <v>140</v>
      </c>
      <c r="D35768" s="489" t="s">
        <v>9192</v>
      </c>
    </row>
    <row r="35769" spans="1:4">
      <c r="A35769" s="489" t="str">
        <f t="shared" si="558"/>
        <v>2372301263訪問介護</v>
      </c>
      <c r="B35769" s="489">
        <v>2372301263</v>
      </c>
      <c r="C35769" s="489" t="s">
        <v>140</v>
      </c>
      <c r="D35769" s="489" t="s">
        <v>9192</v>
      </c>
    </row>
    <row r="35770" spans="1:4">
      <c r="A35770" s="489" t="str">
        <f t="shared" si="558"/>
        <v>2372301263訪問介護</v>
      </c>
      <c r="B35770" s="489">
        <v>2372301263</v>
      </c>
      <c r="C35770" s="489" t="s">
        <v>140</v>
      </c>
      <c r="D35770" s="489" t="s">
        <v>9192</v>
      </c>
    </row>
    <row r="35771" spans="1:4">
      <c r="A35771" s="489" t="str">
        <f t="shared" si="558"/>
        <v>2372301263訪問型サービス（独自）</v>
      </c>
      <c r="B35771" s="489">
        <v>2372301263</v>
      </c>
      <c r="C35771" s="489" t="s">
        <v>2571</v>
      </c>
      <c r="D35771" s="489" t="s">
        <v>9192</v>
      </c>
    </row>
    <row r="35772" spans="1:4">
      <c r="A35772" s="489" t="str">
        <f t="shared" si="558"/>
        <v>2372301263訪問型サービス（独自／定率）</v>
      </c>
      <c r="B35772" s="489">
        <v>2372301263</v>
      </c>
      <c r="C35772" s="489" t="s">
        <v>2568</v>
      </c>
      <c r="D35772" s="489" t="s">
        <v>9192</v>
      </c>
    </row>
    <row r="35773" spans="1:4">
      <c r="A35773" s="489" t="str">
        <f t="shared" si="558"/>
        <v>2372301271訪問介護</v>
      </c>
      <c r="B35773" s="489">
        <v>2372301271</v>
      </c>
      <c r="C35773" s="489" t="s">
        <v>140</v>
      </c>
      <c r="D35773" s="489" t="s">
        <v>9193</v>
      </c>
    </row>
    <row r="35774" spans="1:4">
      <c r="A35774" s="489" t="str">
        <f t="shared" si="558"/>
        <v>2372301271訪問介護</v>
      </c>
      <c r="B35774" s="489">
        <v>2372301271</v>
      </c>
      <c r="C35774" s="489" t="s">
        <v>140</v>
      </c>
      <c r="D35774" s="489" t="s">
        <v>9193</v>
      </c>
    </row>
    <row r="35775" spans="1:4">
      <c r="A35775" s="489" t="str">
        <f t="shared" si="558"/>
        <v>2372301271訪問型サービス（独自）</v>
      </c>
      <c r="B35775" s="489">
        <v>2372301271</v>
      </c>
      <c r="C35775" s="489" t="s">
        <v>2571</v>
      </c>
      <c r="D35775" s="489" t="s">
        <v>9193</v>
      </c>
    </row>
    <row r="35776" spans="1:4">
      <c r="A35776" s="489" t="str">
        <f t="shared" si="558"/>
        <v>2372301271訪問型サービス（独自／定率）</v>
      </c>
      <c r="B35776" s="489">
        <v>2372301271</v>
      </c>
      <c r="C35776" s="489" t="s">
        <v>2568</v>
      </c>
      <c r="D35776" s="489" t="s">
        <v>9193</v>
      </c>
    </row>
    <row r="35777" spans="1:4">
      <c r="A35777" s="489" t="str">
        <f t="shared" si="558"/>
        <v>2372301289通所介護</v>
      </c>
      <c r="B35777" s="489">
        <v>2372301289</v>
      </c>
      <c r="C35777" s="489" t="s">
        <v>158</v>
      </c>
      <c r="D35777" s="489" t="s">
        <v>9194</v>
      </c>
    </row>
    <row r="35778" spans="1:4">
      <c r="A35778" s="489" t="str">
        <f t="shared" ref="A35778:A35841" si="559">B35778&amp;C35778</f>
        <v>2372301289通所型サービス（独自）</v>
      </c>
      <c r="B35778" s="489">
        <v>2372301289</v>
      </c>
      <c r="C35778" s="489" t="s">
        <v>2570</v>
      </c>
      <c r="D35778" s="489" t="s">
        <v>9194</v>
      </c>
    </row>
    <row r="35779" spans="1:4">
      <c r="A35779" s="489" t="str">
        <f t="shared" si="559"/>
        <v>2372301297介護予防短期入所生活介護</v>
      </c>
      <c r="B35779" s="489">
        <v>2372301297</v>
      </c>
      <c r="C35779" s="489" t="s">
        <v>2093</v>
      </c>
      <c r="D35779" s="489" t="s">
        <v>9195</v>
      </c>
    </row>
    <row r="35780" spans="1:4">
      <c r="A35780" s="489" t="str">
        <f t="shared" si="559"/>
        <v>2372301297短期入所生活介護</v>
      </c>
      <c r="B35780" s="489">
        <v>2372301297</v>
      </c>
      <c r="C35780" s="489" t="s">
        <v>2092</v>
      </c>
      <c r="D35780" s="489" t="s">
        <v>9195</v>
      </c>
    </row>
    <row r="35781" spans="1:4">
      <c r="A35781" s="489" t="str">
        <f t="shared" si="559"/>
        <v>2372301305居宅介護支援</v>
      </c>
      <c r="B35781" s="489">
        <v>2372301305</v>
      </c>
      <c r="C35781" s="489" t="s">
        <v>2519</v>
      </c>
      <c r="D35781" s="489" t="s">
        <v>9196</v>
      </c>
    </row>
    <row r="35782" spans="1:4">
      <c r="A35782" s="489" t="str">
        <f t="shared" si="559"/>
        <v>2372301313介護老人福祉施設</v>
      </c>
      <c r="B35782" s="489">
        <v>2372301313</v>
      </c>
      <c r="C35782" s="489" t="s">
        <v>1921</v>
      </c>
      <c r="D35782" s="489" t="s">
        <v>9197</v>
      </c>
    </row>
    <row r="35783" spans="1:4">
      <c r="A35783" s="489" t="str">
        <f t="shared" si="559"/>
        <v>2372301347通所介護</v>
      </c>
      <c r="B35783" s="489">
        <v>2372301347</v>
      </c>
      <c r="C35783" s="489" t="s">
        <v>158</v>
      </c>
      <c r="D35783" s="489" t="s">
        <v>9198</v>
      </c>
    </row>
    <row r="35784" spans="1:4">
      <c r="A35784" s="489" t="str">
        <f t="shared" si="559"/>
        <v>2372301347通所型サービス（独自）</v>
      </c>
      <c r="B35784" s="489">
        <v>2372301347</v>
      </c>
      <c r="C35784" s="489" t="s">
        <v>2570</v>
      </c>
      <c r="D35784" s="489" t="s">
        <v>9198</v>
      </c>
    </row>
    <row r="35785" spans="1:4">
      <c r="A35785" s="489" t="str">
        <f t="shared" si="559"/>
        <v>2372301354訪問介護</v>
      </c>
      <c r="B35785" s="489">
        <v>2372301354</v>
      </c>
      <c r="C35785" s="489" t="s">
        <v>140</v>
      </c>
      <c r="D35785" s="489" t="s">
        <v>9199</v>
      </c>
    </row>
    <row r="35786" spans="1:4">
      <c r="A35786" s="489" t="str">
        <f t="shared" si="559"/>
        <v>2372301354訪問介護</v>
      </c>
      <c r="B35786" s="489">
        <v>2372301354</v>
      </c>
      <c r="C35786" s="489" t="s">
        <v>140</v>
      </c>
      <c r="D35786" s="489" t="s">
        <v>9199</v>
      </c>
    </row>
    <row r="35787" spans="1:4">
      <c r="A35787" s="489" t="str">
        <f t="shared" si="559"/>
        <v>2372301354訪問型サービス（独自）</v>
      </c>
      <c r="B35787" s="489">
        <v>2372301354</v>
      </c>
      <c r="C35787" s="489" t="s">
        <v>2571</v>
      </c>
      <c r="D35787" s="489" t="s">
        <v>9199</v>
      </c>
    </row>
    <row r="35788" spans="1:4">
      <c r="A35788" s="489" t="str">
        <f t="shared" si="559"/>
        <v>2372301438介護予防訪問入浴介護</v>
      </c>
      <c r="B35788" s="489">
        <v>2372301438</v>
      </c>
      <c r="C35788" s="489" t="s">
        <v>2510</v>
      </c>
      <c r="D35788" s="489" t="s">
        <v>9200</v>
      </c>
    </row>
    <row r="35789" spans="1:4">
      <c r="A35789" s="489" t="str">
        <f t="shared" si="559"/>
        <v>2372301438訪問入浴介護</v>
      </c>
      <c r="B35789" s="489">
        <v>2372301438</v>
      </c>
      <c r="C35789" s="489" t="s">
        <v>2509</v>
      </c>
      <c r="D35789" s="489" t="s">
        <v>9200</v>
      </c>
    </row>
    <row r="35790" spans="1:4">
      <c r="A35790" s="489" t="str">
        <f t="shared" si="559"/>
        <v>2372301446訪問介護</v>
      </c>
      <c r="B35790" s="489">
        <v>2372301446</v>
      </c>
      <c r="C35790" s="489" t="s">
        <v>140</v>
      </c>
      <c r="D35790" s="489" t="s">
        <v>9201</v>
      </c>
    </row>
    <row r="35791" spans="1:4">
      <c r="A35791" s="489" t="str">
        <f t="shared" si="559"/>
        <v>2372301446訪問介護</v>
      </c>
      <c r="B35791" s="489">
        <v>2372301446</v>
      </c>
      <c r="C35791" s="489" t="s">
        <v>140</v>
      </c>
      <c r="D35791" s="489" t="s">
        <v>9201</v>
      </c>
    </row>
    <row r="35792" spans="1:4">
      <c r="A35792" s="489" t="str">
        <f t="shared" si="559"/>
        <v>2372301446訪問介護</v>
      </c>
      <c r="B35792" s="489">
        <v>2372301446</v>
      </c>
      <c r="C35792" s="489" t="s">
        <v>140</v>
      </c>
      <c r="D35792" s="489" t="s">
        <v>9201</v>
      </c>
    </row>
    <row r="35793" spans="1:4">
      <c r="A35793" s="489" t="str">
        <f t="shared" si="559"/>
        <v>2372301446訪問型サービス（独自）</v>
      </c>
      <c r="B35793" s="489">
        <v>2372301446</v>
      </c>
      <c r="C35793" s="489" t="s">
        <v>2571</v>
      </c>
      <c r="D35793" s="489" t="s">
        <v>9201</v>
      </c>
    </row>
    <row r="35794" spans="1:4">
      <c r="A35794" s="489" t="str">
        <f t="shared" si="559"/>
        <v>2372301446訪問型サービス（独自／定率）</v>
      </c>
      <c r="B35794" s="489">
        <v>2372301446</v>
      </c>
      <c r="C35794" s="489" t="s">
        <v>2568</v>
      </c>
      <c r="D35794" s="489" t="s">
        <v>9201</v>
      </c>
    </row>
    <row r="35795" spans="1:4">
      <c r="A35795" s="489" t="str">
        <f t="shared" si="559"/>
        <v>2372301453通所介護</v>
      </c>
      <c r="B35795" s="489">
        <v>2372301453</v>
      </c>
      <c r="C35795" s="489" t="s">
        <v>158</v>
      </c>
      <c r="D35795" s="489" t="s">
        <v>9202</v>
      </c>
    </row>
    <row r="35796" spans="1:4">
      <c r="A35796" s="489" t="str">
        <f t="shared" si="559"/>
        <v>2372301453通所型サービス（独自）</v>
      </c>
      <c r="B35796" s="489">
        <v>2372301453</v>
      </c>
      <c r="C35796" s="489" t="s">
        <v>2570</v>
      </c>
      <c r="D35796" s="489" t="s">
        <v>9202</v>
      </c>
    </row>
    <row r="35797" spans="1:4">
      <c r="A35797" s="489" t="str">
        <f t="shared" si="559"/>
        <v>2372301461居宅介護支援</v>
      </c>
      <c r="B35797" s="489">
        <v>2372301461</v>
      </c>
      <c r="C35797" s="489" t="s">
        <v>2519</v>
      </c>
      <c r="D35797" s="489" t="s">
        <v>9203</v>
      </c>
    </row>
    <row r="35798" spans="1:4">
      <c r="A35798" s="489" t="str">
        <f t="shared" si="559"/>
        <v>2372301503訪問介護</v>
      </c>
      <c r="B35798" s="489">
        <v>2372301503</v>
      </c>
      <c r="C35798" s="489" t="s">
        <v>140</v>
      </c>
      <c r="D35798" s="489" t="s">
        <v>9204</v>
      </c>
    </row>
    <row r="35799" spans="1:4">
      <c r="A35799" s="489" t="str">
        <f t="shared" si="559"/>
        <v>2372301503訪問介護</v>
      </c>
      <c r="B35799" s="489">
        <v>2372301503</v>
      </c>
      <c r="C35799" s="489" t="s">
        <v>140</v>
      </c>
      <c r="D35799" s="489" t="s">
        <v>9204</v>
      </c>
    </row>
    <row r="35800" spans="1:4">
      <c r="A35800" s="489" t="str">
        <f t="shared" si="559"/>
        <v>2372301511訪問介護</v>
      </c>
      <c r="B35800" s="489">
        <v>2372301511</v>
      </c>
      <c r="C35800" s="489" t="s">
        <v>140</v>
      </c>
      <c r="D35800" s="489" t="s">
        <v>9205</v>
      </c>
    </row>
    <row r="35801" spans="1:4">
      <c r="A35801" s="489" t="str">
        <f t="shared" si="559"/>
        <v>2372301511訪問介護</v>
      </c>
      <c r="B35801" s="489">
        <v>2372301511</v>
      </c>
      <c r="C35801" s="489" t="s">
        <v>140</v>
      </c>
      <c r="D35801" s="489" t="s">
        <v>9205</v>
      </c>
    </row>
    <row r="35802" spans="1:4">
      <c r="A35802" s="489" t="str">
        <f t="shared" si="559"/>
        <v>2372301529訪問介護</v>
      </c>
      <c r="B35802" s="489">
        <v>2372301529</v>
      </c>
      <c r="C35802" s="489" t="s">
        <v>140</v>
      </c>
      <c r="D35802" s="489" t="s">
        <v>9206</v>
      </c>
    </row>
    <row r="35803" spans="1:4">
      <c r="A35803" s="489" t="str">
        <f t="shared" si="559"/>
        <v>2372301529訪問介護</v>
      </c>
      <c r="B35803" s="489">
        <v>2372301529</v>
      </c>
      <c r="C35803" s="489" t="s">
        <v>140</v>
      </c>
      <c r="D35803" s="489" t="s">
        <v>9206</v>
      </c>
    </row>
    <row r="35804" spans="1:4">
      <c r="A35804" s="489" t="str">
        <f t="shared" si="559"/>
        <v>2372301529訪問型サービス（独自）</v>
      </c>
      <c r="B35804" s="489">
        <v>2372301529</v>
      </c>
      <c r="C35804" s="489" t="s">
        <v>2571</v>
      </c>
      <c r="D35804" s="489" t="s">
        <v>9206</v>
      </c>
    </row>
    <row r="35805" spans="1:4">
      <c r="A35805" s="489" t="str">
        <f t="shared" si="559"/>
        <v>2372301537訪問介護</v>
      </c>
      <c r="B35805" s="489">
        <v>2372301537</v>
      </c>
      <c r="C35805" s="489" t="s">
        <v>140</v>
      </c>
      <c r="D35805" s="489" t="s">
        <v>9207</v>
      </c>
    </row>
    <row r="35806" spans="1:4">
      <c r="A35806" s="489" t="str">
        <f t="shared" si="559"/>
        <v>2372301537訪問介護</v>
      </c>
      <c r="B35806" s="489">
        <v>2372301537</v>
      </c>
      <c r="C35806" s="489" t="s">
        <v>140</v>
      </c>
      <c r="D35806" s="489" t="s">
        <v>9207</v>
      </c>
    </row>
    <row r="35807" spans="1:4">
      <c r="A35807" s="489" t="str">
        <f t="shared" si="559"/>
        <v>2372301537訪問型サービス（独自）</v>
      </c>
      <c r="B35807" s="489">
        <v>2372301537</v>
      </c>
      <c r="C35807" s="489" t="s">
        <v>2571</v>
      </c>
      <c r="D35807" s="489" t="s">
        <v>9207</v>
      </c>
    </row>
    <row r="35808" spans="1:4">
      <c r="A35808" s="489" t="str">
        <f t="shared" si="559"/>
        <v>2372301560地域密着型通所介護</v>
      </c>
      <c r="B35808" s="489">
        <v>2372301560</v>
      </c>
      <c r="C35808" s="489" t="s">
        <v>161</v>
      </c>
      <c r="D35808" s="489" t="s">
        <v>9208</v>
      </c>
    </row>
    <row r="35809" spans="1:4">
      <c r="A35809" s="489" t="str">
        <f t="shared" si="559"/>
        <v>2372301560通所型サービス（独自）</v>
      </c>
      <c r="B35809" s="489">
        <v>2372301560</v>
      </c>
      <c r="C35809" s="489" t="s">
        <v>2570</v>
      </c>
      <c r="D35809" s="489" t="s">
        <v>9208</v>
      </c>
    </row>
    <row r="35810" spans="1:4">
      <c r="A35810" s="489" t="str">
        <f t="shared" si="559"/>
        <v>2372301701訪問介護</v>
      </c>
      <c r="B35810" s="489">
        <v>2372301701</v>
      </c>
      <c r="C35810" s="489" t="s">
        <v>140</v>
      </c>
      <c r="D35810" s="489" t="s">
        <v>9209</v>
      </c>
    </row>
    <row r="35811" spans="1:4">
      <c r="A35811" s="489" t="str">
        <f t="shared" si="559"/>
        <v>2372301701訪問介護</v>
      </c>
      <c r="B35811" s="489">
        <v>2372301701</v>
      </c>
      <c r="C35811" s="489" t="s">
        <v>140</v>
      </c>
      <c r="D35811" s="489" t="s">
        <v>9209</v>
      </c>
    </row>
    <row r="35812" spans="1:4">
      <c r="A35812" s="489" t="str">
        <f t="shared" si="559"/>
        <v>2372301701訪問型サービス（独自）</v>
      </c>
      <c r="B35812" s="489">
        <v>2372301701</v>
      </c>
      <c r="C35812" s="489" t="s">
        <v>2571</v>
      </c>
      <c r="D35812" s="489" t="s">
        <v>9209</v>
      </c>
    </row>
    <row r="35813" spans="1:4">
      <c r="A35813" s="489" t="str">
        <f t="shared" si="559"/>
        <v>2372301701訪問型サービス（独自／定率）</v>
      </c>
      <c r="B35813" s="489">
        <v>2372301701</v>
      </c>
      <c r="C35813" s="489" t="s">
        <v>2568</v>
      </c>
      <c r="D35813" s="489" t="s">
        <v>9209</v>
      </c>
    </row>
    <row r="35814" spans="1:4">
      <c r="A35814" s="489" t="str">
        <f t="shared" si="559"/>
        <v>2372301727居宅介護支援</v>
      </c>
      <c r="B35814" s="489">
        <v>2372301727</v>
      </c>
      <c r="C35814" s="489" t="s">
        <v>2519</v>
      </c>
      <c r="D35814" s="489" t="s">
        <v>9210</v>
      </c>
    </row>
    <row r="35815" spans="1:4">
      <c r="A35815" s="489" t="str">
        <f t="shared" si="559"/>
        <v>2372301768通所介護</v>
      </c>
      <c r="B35815" s="489">
        <v>2372301768</v>
      </c>
      <c r="C35815" s="489" t="s">
        <v>158</v>
      </c>
      <c r="D35815" s="489" t="s">
        <v>9211</v>
      </c>
    </row>
    <row r="35816" spans="1:4">
      <c r="A35816" s="489" t="str">
        <f t="shared" si="559"/>
        <v>2372301776居宅介護支援</v>
      </c>
      <c r="B35816" s="489">
        <v>2372301776</v>
      </c>
      <c r="C35816" s="489" t="s">
        <v>2519</v>
      </c>
      <c r="D35816" s="489" t="s">
        <v>9212</v>
      </c>
    </row>
    <row r="35817" spans="1:4">
      <c r="A35817" s="489" t="str">
        <f t="shared" si="559"/>
        <v>2372301792訪問介護</v>
      </c>
      <c r="B35817" s="489">
        <v>2372301792</v>
      </c>
      <c r="C35817" s="489" t="s">
        <v>140</v>
      </c>
      <c r="D35817" s="489" t="s">
        <v>9213</v>
      </c>
    </row>
    <row r="35818" spans="1:4">
      <c r="A35818" s="489" t="str">
        <f t="shared" si="559"/>
        <v>2372301792訪問介護</v>
      </c>
      <c r="B35818" s="489">
        <v>2372301792</v>
      </c>
      <c r="C35818" s="489" t="s">
        <v>140</v>
      </c>
      <c r="D35818" s="489" t="s">
        <v>9213</v>
      </c>
    </row>
    <row r="35819" spans="1:4">
      <c r="A35819" s="489" t="str">
        <f t="shared" si="559"/>
        <v>2372301792訪問型サービス（独自）</v>
      </c>
      <c r="B35819" s="489">
        <v>2372301792</v>
      </c>
      <c r="C35819" s="489" t="s">
        <v>2571</v>
      </c>
      <c r="D35819" s="489" t="s">
        <v>9213</v>
      </c>
    </row>
    <row r="35820" spans="1:4">
      <c r="A35820" s="489" t="str">
        <f t="shared" si="559"/>
        <v>2372301792訪問型サービス（独自／定率）</v>
      </c>
      <c r="B35820" s="489">
        <v>2372301792</v>
      </c>
      <c r="C35820" s="489" t="s">
        <v>2568</v>
      </c>
      <c r="D35820" s="489" t="s">
        <v>9213</v>
      </c>
    </row>
    <row r="35821" spans="1:4">
      <c r="A35821" s="489" t="str">
        <f t="shared" si="559"/>
        <v>2372301800地域密着型通所介護</v>
      </c>
      <c r="B35821" s="489">
        <v>2372301800</v>
      </c>
      <c r="C35821" s="489" t="s">
        <v>161</v>
      </c>
      <c r="D35821" s="489" t="s">
        <v>9214</v>
      </c>
    </row>
    <row r="35822" spans="1:4">
      <c r="A35822" s="489" t="str">
        <f t="shared" si="559"/>
        <v>2372301800通所型サービス（独自）</v>
      </c>
      <c r="B35822" s="489">
        <v>2372301800</v>
      </c>
      <c r="C35822" s="489" t="s">
        <v>2570</v>
      </c>
      <c r="D35822" s="489" t="s">
        <v>9214</v>
      </c>
    </row>
    <row r="35823" spans="1:4">
      <c r="A35823" s="489" t="str">
        <f t="shared" si="559"/>
        <v>2372301826通所介護</v>
      </c>
      <c r="B35823" s="489">
        <v>2372301826</v>
      </c>
      <c r="C35823" s="489" t="s">
        <v>158</v>
      </c>
      <c r="D35823" s="489" t="s">
        <v>9215</v>
      </c>
    </row>
    <row r="35824" spans="1:4">
      <c r="A35824" s="489" t="str">
        <f t="shared" si="559"/>
        <v>2372301826通所型サービス（独自）</v>
      </c>
      <c r="B35824" s="489">
        <v>2372301826</v>
      </c>
      <c r="C35824" s="489" t="s">
        <v>2570</v>
      </c>
      <c r="D35824" s="489" t="s">
        <v>9215</v>
      </c>
    </row>
    <row r="35825" spans="1:4">
      <c r="A35825" s="489" t="str">
        <f t="shared" si="559"/>
        <v>2372301867訪問介護</v>
      </c>
      <c r="B35825" s="489">
        <v>2372301867</v>
      </c>
      <c r="C35825" s="489" t="s">
        <v>140</v>
      </c>
      <c r="D35825" s="489" t="s">
        <v>9216</v>
      </c>
    </row>
    <row r="35826" spans="1:4">
      <c r="A35826" s="489" t="str">
        <f t="shared" si="559"/>
        <v>2372301867訪問介護</v>
      </c>
      <c r="B35826" s="489">
        <v>2372301867</v>
      </c>
      <c r="C35826" s="489" t="s">
        <v>140</v>
      </c>
      <c r="D35826" s="489" t="s">
        <v>9216</v>
      </c>
    </row>
    <row r="35827" spans="1:4">
      <c r="A35827" s="489" t="str">
        <f t="shared" si="559"/>
        <v>2372301875通所介護</v>
      </c>
      <c r="B35827" s="489">
        <v>2372301875</v>
      </c>
      <c r="C35827" s="489" t="s">
        <v>158</v>
      </c>
      <c r="D35827" s="489" t="s">
        <v>9217</v>
      </c>
    </row>
    <row r="35828" spans="1:4">
      <c r="A35828" s="489" t="str">
        <f t="shared" si="559"/>
        <v>2372301909訪問介護</v>
      </c>
      <c r="B35828" s="489">
        <v>2372301909</v>
      </c>
      <c r="C35828" s="489" t="s">
        <v>140</v>
      </c>
      <c r="D35828" s="489" t="s">
        <v>9218</v>
      </c>
    </row>
    <row r="35829" spans="1:4">
      <c r="A35829" s="489" t="str">
        <f t="shared" si="559"/>
        <v>2372301909訪問介護</v>
      </c>
      <c r="B35829" s="489">
        <v>2372301909</v>
      </c>
      <c r="C35829" s="489" t="s">
        <v>140</v>
      </c>
      <c r="D35829" s="489" t="s">
        <v>9218</v>
      </c>
    </row>
    <row r="35830" spans="1:4">
      <c r="A35830" s="489" t="str">
        <f t="shared" si="559"/>
        <v>2372301925介護予防支援</v>
      </c>
      <c r="B35830" s="489">
        <v>2372301925</v>
      </c>
      <c r="C35830" s="489" t="s">
        <v>2520</v>
      </c>
      <c r="D35830" s="489" t="s">
        <v>9219</v>
      </c>
    </row>
    <row r="35831" spans="1:4">
      <c r="A35831" s="489" t="str">
        <f t="shared" si="559"/>
        <v>2372301925居宅介護支援</v>
      </c>
      <c r="B35831" s="489">
        <v>2372301925</v>
      </c>
      <c r="C35831" s="489" t="s">
        <v>2519</v>
      </c>
      <c r="D35831" s="489" t="s">
        <v>9219</v>
      </c>
    </row>
    <row r="35832" spans="1:4">
      <c r="A35832" s="489" t="str">
        <f t="shared" si="559"/>
        <v>2372301933地域密着型通所介護</v>
      </c>
      <c r="B35832" s="489">
        <v>2372301933</v>
      </c>
      <c r="C35832" s="489" t="s">
        <v>161</v>
      </c>
      <c r="D35832" s="489" t="s">
        <v>9220</v>
      </c>
    </row>
    <row r="35833" spans="1:4">
      <c r="A35833" s="489" t="str">
        <f t="shared" si="559"/>
        <v>2372301933地域密着型通所介護</v>
      </c>
      <c r="B35833" s="489">
        <v>2372301933</v>
      </c>
      <c r="C35833" s="489" t="s">
        <v>161</v>
      </c>
      <c r="D35833" s="489" t="s">
        <v>9220</v>
      </c>
    </row>
    <row r="35834" spans="1:4">
      <c r="A35834" s="489" t="str">
        <f t="shared" si="559"/>
        <v>2372301933通所型サービス（独自）</v>
      </c>
      <c r="B35834" s="489">
        <v>2372301933</v>
      </c>
      <c r="C35834" s="489" t="s">
        <v>2570</v>
      </c>
      <c r="D35834" s="489" t="s">
        <v>9220</v>
      </c>
    </row>
    <row r="35835" spans="1:4">
      <c r="A35835" s="489" t="str">
        <f t="shared" si="559"/>
        <v>2372301933通所型サービス（独自）</v>
      </c>
      <c r="B35835" s="489">
        <v>2372301933</v>
      </c>
      <c r="C35835" s="489" t="s">
        <v>2570</v>
      </c>
      <c r="D35835" s="489" t="s">
        <v>9220</v>
      </c>
    </row>
    <row r="35836" spans="1:4">
      <c r="A35836" s="489" t="str">
        <f t="shared" si="559"/>
        <v>2372301982訪問介護</v>
      </c>
      <c r="B35836" s="489">
        <v>2372301982</v>
      </c>
      <c r="C35836" s="489" t="s">
        <v>140</v>
      </c>
      <c r="D35836" s="489" t="s">
        <v>9221</v>
      </c>
    </row>
    <row r="35837" spans="1:4">
      <c r="A35837" s="489" t="str">
        <f t="shared" si="559"/>
        <v>2372301982訪問介護</v>
      </c>
      <c r="B35837" s="489">
        <v>2372301982</v>
      </c>
      <c r="C35837" s="489" t="s">
        <v>140</v>
      </c>
      <c r="D35837" s="489" t="s">
        <v>9221</v>
      </c>
    </row>
    <row r="35838" spans="1:4">
      <c r="A35838" s="489" t="str">
        <f t="shared" si="559"/>
        <v>2372301982訪問型サービス（独自）</v>
      </c>
      <c r="B35838" s="489">
        <v>2372301982</v>
      </c>
      <c r="C35838" s="489" t="s">
        <v>2571</v>
      </c>
      <c r="D35838" s="489" t="s">
        <v>9221</v>
      </c>
    </row>
    <row r="35839" spans="1:4">
      <c r="A35839" s="489" t="str">
        <f t="shared" si="559"/>
        <v>2372302014訪問介護</v>
      </c>
      <c r="B35839" s="489">
        <v>2372302014</v>
      </c>
      <c r="C35839" s="489" t="s">
        <v>140</v>
      </c>
      <c r="D35839" s="489" t="s">
        <v>9222</v>
      </c>
    </row>
    <row r="35840" spans="1:4">
      <c r="A35840" s="489" t="str">
        <f t="shared" si="559"/>
        <v>2372302014訪問介護</v>
      </c>
      <c r="B35840" s="489">
        <v>2372302014</v>
      </c>
      <c r="C35840" s="489" t="s">
        <v>140</v>
      </c>
      <c r="D35840" s="489" t="s">
        <v>9222</v>
      </c>
    </row>
    <row r="35841" spans="1:4">
      <c r="A35841" s="489" t="str">
        <f t="shared" si="559"/>
        <v>2372302014訪問型サービス（独自）</v>
      </c>
      <c r="B35841" s="489">
        <v>2372302014</v>
      </c>
      <c r="C35841" s="489" t="s">
        <v>2571</v>
      </c>
      <c r="D35841" s="489" t="s">
        <v>9222</v>
      </c>
    </row>
    <row r="35842" spans="1:4">
      <c r="A35842" s="489" t="str">
        <f t="shared" ref="A35842:A35905" si="560">B35842&amp;C35842</f>
        <v>2372302014訪問型サービス（独自／定率）</v>
      </c>
      <c r="B35842" s="489">
        <v>2372302014</v>
      </c>
      <c r="C35842" s="489" t="s">
        <v>2568</v>
      </c>
      <c r="D35842" s="489" t="s">
        <v>9222</v>
      </c>
    </row>
    <row r="35843" spans="1:4">
      <c r="A35843" s="489" t="str">
        <f t="shared" si="560"/>
        <v>2372302022地域密着型通所介護</v>
      </c>
      <c r="B35843" s="489">
        <v>2372302022</v>
      </c>
      <c r="C35843" s="489" t="s">
        <v>161</v>
      </c>
      <c r="D35843" s="489" t="s">
        <v>9223</v>
      </c>
    </row>
    <row r="35844" spans="1:4">
      <c r="A35844" s="489" t="str">
        <f t="shared" si="560"/>
        <v>2372302022通所型サービス（独自）</v>
      </c>
      <c r="B35844" s="489">
        <v>2372302022</v>
      </c>
      <c r="C35844" s="489" t="s">
        <v>2570</v>
      </c>
      <c r="D35844" s="489" t="s">
        <v>9223</v>
      </c>
    </row>
    <row r="35845" spans="1:4">
      <c r="A35845" s="489" t="str">
        <f t="shared" si="560"/>
        <v>2372302063通所介護</v>
      </c>
      <c r="B35845" s="489">
        <v>2372302063</v>
      </c>
      <c r="C35845" s="489" t="s">
        <v>158</v>
      </c>
      <c r="D35845" s="489" t="s">
        <v>9224</v>
      </c>
    </row>
    <row r="35846" spans="1:4">
      <c r="A35846" s="489" t="str">
        <f t="shared" si="560"/>
        <v>2372302063通所介護</v>
      </c>
      <c r="B35846" s="489">
        <v>2372302063</v>
      </c>
      <c r="C35846" s="489" t="s">
        <v>158</v>
      </c>
      <c r="D35846" s="489" t="s">
        <v>9224</v>
      </c>
    </row>
    <row r="35847" spans="1:4">
      <c r="A35847" s="489" t="str">
        <f t="shared" si="560"/>
        <v>2372302063通所型サービス（独自）</v>
      </c>
      <c r="B35847" s="489">
        <v>2372302063</v>
      </c>
      <c r="C35847" s="489" t="s">
        <v>2570</v>
      </c>
      <c r="D35847" s="489" t="s">
        <v>9224</v>
      </c>
    </row>
    <row r="35848" spans="1:4">
      <c r="A35848" s="489" t="str">
        <f t="shared" si="560"/>
        <v>2372302071地域密着型通所介護</v>
      </c>
      <c r="B35848" s="489">
        <v>2372302071</v>
      </c>
      <c r="C35848" s="489" t="s">
        <v>161</v>
      </c>
      <c r="D35848" s="489" t="s">
        <v>9225</v>
      </c>
    </row>
    <row r="35849" spans="1:4">
      <c r="A35849" s="489" t="str">
        <f t="shared" si="560"/>
        <v>2372302071通所型サービス（独自）</v>
      </c>
      <c r="B35849" s="489">
        <v>2372302071</v>
      </c>
      <c r="C35849" s="489" t="s">
        <v>2570</v>
      </c>
      <c r="D35849" s="489" t="s">
        <v>9225</v>
      </c>
    </row>
    <row r="35850" spans="1:4">
      <c r="A35850" s="489" t="str">
        <f t="shared" si="560"/>
        <v>2372302097地域密着型通所介護</v>
      </c>
      <c r="B35850" s="489">
        <v>2372302097</v>
      </c>
      <c r="C35850" s="489" t="s">
        <v>161</v>
      </c>
      <c r="D35850" s="489" t="s">
        <v>9226</v>
      </c>
    </row>
    <row r="35851" spans="1:4">
      <c r="A35851" s="489" t="str">
        <f t="shared" si="560"/>
        <v>2372302097通所型サービス（独自）</v>
      </c>
      <c r="B35851" s="489">
        <v>2372302097</v>
      </c>
      <c r="C35851" s="489" t="s">
        <v>2570</v>
      </c>
      <c r="D35851" s="489" t="s">
        <v>9226</v>
      </c>
    </row>
    <row r="35852" spans="1:4">
      <c r="A35852" s="489" t="str">
        <f t="shared" si="560"/>
        <v>2372302139訪問介護</v>
      </c>
      <c r="B35852" s="489">
        <v>2372302139</v>
      </c>
      <c r="C35852" s="489" t="s">
        <v>140</v>
      </c>
      <c r="D35852" s="489" t="s">
        <v>9227</v>
      </c>
    </row>
    <row r="35853" spans="1:4">
      <c r="A35853" s="489" t="str">
        <f t="shared" si="560"/>
        <v>2372302139訪問介護</v>
      </c>
      <c r="B35853" s="489">
        <v>2372302139</v>
      </c>
      <c r="C35853" s="489" t="s">
        <v>140</v>
      </c>
      <c r="D35853" s="489" t="s">
        <v>9227</v>
      </c>
    </row>
    <row r="35854" spans="1:4">
      <c r="A35854" s="489" t="str">
        <f t="shared" si="560"/>
        <v>2372302139訪問型サービス（独自）</v>
      </c>
      <c r="B35854" s="489">
        <v>2372302139</v>
      </c>
      <c r="C35854" s="489" t="s">
        <v>2571</v>
      </c>
      <c r="D35854" s="489" t="s">
        <v>9227</v>
      </c>
    </row>
    <row r="35855" spans="1:4">
      <c r="A35855" s="489" t="str">
        <f t="shared" si="560"/>
        <v>2372302188居宅介護支援</v>
      </c>
      <c r="B35855" s="489">
        <v>2372302188</v>
      </c>
      <c r="C35855" s="489" t="s">
        <v>2519</v>
      </c>
      <c r="D35855" s="489" t="s">
        <v>9228</v>
      </c>
    </row>
    <row r="35856" spans="1:4">
      <c r="A35856" s="489" t="str">
        <f t="shared" si="560"/>
        <v>2372302196訪問介護</v>
      </c>
      <c r="B35856" s="489">
        <v>2372302196</v>
      </c>
      <c r="C35856" s="489" t="s">
        <v>140</v>
      </c>
      <c r="D35856" s="489" t="s">
        <v>9229</v>
      </c>
    </row>
    <row r="35857" spans="1:4">
      <c r="A35857" s="489" t="str">
        <f t="shared" si="560"/>
        <v>2372302196訪問介護</v>
      </c>
      <c r="B35857" s="489">
        <v>2372302196</v>
      </c>
      <c r="C35857" s="489" t="s">
        <v>140</v>
      </c>
      <c r="D35857" s="489" t="s">
        <v>9229</v>
      </c>
    </row>
    <row r="35858" spans="1:4">
      <c r="A35858" s="489" t="str">
        <f t="shared" si="560"/>
        <v>2372302220訪問介護</v>
      </c>
      <c r="B35858" s="489">
        <v>2372302220</v>
      </c>
      <c r="C35858" s="489" t="s">
        <v>140</v>
      </c>
      <c r="D35858" s="489" t="s">
        <v>9230</v>
      </c>
    </row>
    <row r="35859" spans="1:4">
      <c r="A35859" s="489" t="str">
        <f t="shared" si="560"/>
        <v>2372302220訪問介護</v>
      </c>
      <c r="B35859" s="489">
        <v>2372302220</v>
      </c>
      <c r="C35859" s="489" t="s">
        <v>140</v>
      </c>
      <c r="D35859" s="489" t="s">
        <v>9230</v>
      </c>
    </row>
    <row r="35860" spans="1:4">
      <c r="A35860" s="489" t="str">
        <f t="shared" si="560"/>
        <v>2372302220訪問型サービス（独自）</v>
      </c>
      <c r="B35860" s="489">
        <v>2372302220</v>
      </c>
      <c r="C35860" s="489" t="s">
        <v>2571</v>
      </c>
      <c r="D35860" s="489" t="s">
        <v>9230</v>
      </c>
    </row>
    <row r="35861" spans="1:4">
      <c r="A35861" s="489" t="str">
        <f t="shared" si="560"/>
        <v>2372302220訪問型サービス（独自／定率）</v>
      </c>
      <c r="B35861" s="489">
        <v>2372302220</v>
      </c>
      <c r="C35861" s="489" t="s">
        <v>2568</v>
      </c>
      <c r="D35861" s="489" t="s">
        <v>9230</v>
      </c>
    </row>
    <row r="35862" spans="1:4">
      <c r="A35862" s="489" t="str">
        <f t="shared" si="560"/>
        <v>2372302238通所介護</v>
      </c>
      <c r="B35862" s="489">
        <v>2372302238</v>
      </c>
      <c r="C35862" s="489" t="s">
        <v>158</v>
      </c>
      <c r="D35862" s="489" t="s">
        <v>9231</v>
      </c>
    </row>
    <row r="35863" spans="1:4">
      <c r="A35863" s="489" t="str">
        <f t="shared" si="560"/>
        <v>2372302238通所型サービス（独自）</v>
      </c>
      <c r="B35863" s="489">
        <v>2372302238</v>
      </c>
      <c r="C35863" s="489" t="s">
        <v>2570</v>
      </c>
      <c r="D35863" s="489" t="s">
        <v>9231</v>
      </c>
    </row>
    <row r="35864" spans="1:4">
      <c r="A35864" s="489" t="str">
        <f t="shared" si="560"/>
        <v>2372302246介護予防短期入所生活介護</v>
      </c>
      <c r="B35864" s="489">
        <v>2372302246</v>
      </c>
      <c r="C35864" s="489" t="s">
        <v>2093</v>
      </c>
      <c r="D35864" s="489" t="s">
        <v>9231</v>
      </c>
    </row>
    <row r="35865" spans="1:4">
      <c r="A35865" s="489" t="str">
        <f t="shared" si="560"/>
        <v>2372302246短期入所生活介護</v>
      </c>
      <c r="B35865" s="489">
        <v>2372302246</v>
      </c>
      <c r="C35865" s="489" t="s">
        <v>2092</v>
      </c>
      <c r="D35865" s="489" t="s">
        <v>9231</v>
      </c>
    </row>
    <row r="35866" spans="1:4">
      <c r="A35866" s="489" t="str">
        <f t="shared" si="560"/>
        <v>2372302253訪問介護</v>
      </c>
      <c r="B35866" s="489">
        <v>2372302253</v>
      </c>
      <c r="C35866" s="489" t="s">
        <v>140</v>
      </c>
      <c r="D35866" s="489" t="s">
        <v>9232</v>
      </c>
    </row>
    <row r="35867" spans="1:4">
      <c r="A35867" s="489" t="str">
        <f t="shared" si="560"/>
        <v>2372302253訪問介護</v>
      </c>
      <c r="B35867" s="489">
        <v>2372302253</v>
      </c>
      <c r="C35867" s="489" t="s">
        <v>140</v>
      </c>
      <c r="D35867" s="489" t="s">
        <v>9232</v>
      </c>
    </row>
    <row r="35868" spans="1:4">
      <c r="A35868" s="489" t="str">
        <f t="shared" si="560"/>
        <v>2372302253訪問型サービス（独自）</v>
      </c>
      <c r="B35868" s="489">
        <v>2372302253</v>
      </c>
      <c r="C35868" s="489" t="s">
        <v>2571</v>
      </c>
      <c r="D35868" s="489" t="s">
        <v>9232</v>
      </c>
    </row>
    <row r="35869" spans="1:4">
      <c r="A35869" s="489" t="str">
        <f t="shared" si="560"/>
        <v>2372302287地域密着型通所介護</v>
      </c>
      <c r="B35869" s="489">
        <v>2372302287</v>
      </c>
      <c r="C35869" s="489" t="s">
        <v>161</v>
      </c>
      <c r="D35869" s="489" t="s">
        <v>9233</v>
      </c>
    </row>
    <row r="35870" spans="1:4">
      <c r="A35870" s="489" t="str">
        <f t="shared" si="560"/>
        <v>2372302287地域密着型通所介護</v>
      </c>
      <c r="B35870" s="489">
        <v>2372302287</v>
      </c>
      <c r="C35870" s="489" t="s">
        <v>161</v>
      </c>
      <c r="D35870" s="489" t="s">
        <v>9233</v>
      </c>
    </row>
    <row r="35871" spans="1:4">
      <c r="A35871" s="489" t="str">
        <f t="shared" si="560"/>
        <v>2372302287通所型サービス（独自）</v>
      </c>
      <c r="B35871" s="489">
        <v>2372302287</v>
      </c>
      <c r="C35871" s="489" t="s">
        <v>2570</v>
      </c>
      <c r="D35871" s="489" t="s">
        <v>9233</v>
      </c>
    </row>
    <row r="35872" spans="1:4">
      <c r="A35872" s="489" t="str">
        <f t="shared" si="560"/>
        <v>2372302287通所型サービス（独自）</v>
      </c>
      <c r="B35872" s="489">
        <v>2372302287</v>
      </c>
      <c r="C35872" s="489" t="s">
        <v>2570</v>
      </c>
      <c r="D35872" s="489" t="s">
        <v>9233</v>
      </c>
    </row>
    <row r="35873" spans="1:4">
      <c r="A35873" s="489" t="str">
        <f t="shared" si="560"/>
        <v>2372302287通所型サービス（独自／定率）</v>
      </c>
      <c r="B35873" s="489">
        <v>2372302287</v>
      </c>
      <c r="C35873" s="489" t="s">
        <v>2567</v>
      </c>
      <c r="D35873" s="489" t="s">
        <v>9233</v>
      </c>
    </row>
    <row r="35874" spans="1:4">
      <c r="A35874" s="489" t="str">
        <f t="shared" si="560"/>
        <v>2372302287通所型サービス（独自／定率）</v>
      </c>
      <c r="B35874" s="489">
        <v>2372302287</v>
      </c>
      <c r="C35874" s="489" t="s">
        <v>2567</v>
      </c>
      <c r="D35874" s="489" t="s">
        <v>9233</v>
      </c>
    </row>
    <row r="35875" spans="1:4">
      <c r="A35875" s="489" t="str">
        <f t="shared" si="560"/>
        <v>2372302311訪問介護</v>
      </c>
      <c r="B35875" s="489">
        <v>2372302311</v>
      </c>
      <c r="C35875" s="489" t="s">
        <v>140</v>
      </c>
      <c r="D35875" s="489" t="s">
        <v>9234</v>
      </c>
    </row>
    <row r="35876" spans="1:4">
      <c r="A35876" s="489" t="str">
        <f t="shared" si="560"/>
        <v>2372302311訪問介護</v>
      </c>
      <c r="B35876" s="489">
        <v>2372302311</v>
      </c>
      <c r="C35876" s="489" t="s">
        <v>140</v>
      </c>
      <c r="D35876" s="489" t="s">
        <v>9234</v>
      </c>
    </row>
    <row r="35877" spans="1:4">
      <c r="A35877" s="489" t="str">
        <f t="shared" si="560"/>
        <v>2372302311訪問型サービス（独自）</v>
      </c>
      <c r="B35877" s="489">
        <v>2372302311</v>
      </c>
      <c r="C35877" s="489" t="s">
        <v>2571</v>
      </c>
      <c r="D35877" s="489" t="s">
        <v>9234</v>
      </c>
    </row>
    <row r="35878" spans="1:4">
      <c r="A35878" s="489" t="str">
        <f t="shared" si="560"/>
        <v>2372302345通所介護</v>
      </c>
      <c r="B35878" s="489">
        <v>2372302345</v>
      </c>
      <c r="C35878" s="489" t="s">
        <v>158</v>
      </c>
      <c r="D35878" s="489" t="s">
        <v>9235</v>
      </c>
    </row>
    <row r="35879" spans="1:4">
      <c r="A35879" s="489" t="str">
        <f t="shared" si="560"/>
        <v>2372302345通所型サービス（独自）</v>
      </c>
      <c r="B35879" s="489">
        <v>2372302345</v>
      </c>
      <c r="C35879" s="489" t="s">
        <v>2570</v>
      </c>
      <c r="D35879" s="489" t="s">
        <v>9235</v>
      </c>
    </row>
    <row r="35880" spans="1:4">
      <c r="A35880" s="489" t="str">
        <f t="shared" si="560"/>
        <v>2372302345通所型サービス（独自）</v>
      </c>
      <c r="B35880" s="489">
        <v>2372302345</v>
      </c>
      <c r="C35880" s="489" t="s">
        <v>2570</v>
      </c>
      <c r="D35880" s="489" t="s">
        <v>9235</v>
      </c>
    </row>
    <row r="35881" spans="1:4">
      <c r="A35881" s="489" t="str">
        <f t="shared" si="560"/>
        <v>2372302345通所型サービス（独自）</v>
      </c>
      <c r="B35881" s="489">
        <v>2372302345</v>
      </c>
      <c r="C35881" s="489" t="s">
        <v>2570</v>
      </c>
      <c r="D35881" s="489" t="s">
        <v>9235</v>
      </c>
    </row>
    <row r="35882" spans="1:4">
      <c r="A35882" s="489" t="str">
        <f t="shared" si="560"/>
        <v>2372302402通所介護</v>
      </c>
      <c r="B35882" s="489">
        <v>2372302402</v>
      </c>
      <c r="C35882" s="489" t="s">
        <v>158</v>
      </c>
      <c r="D35882" s="489" t="s">
        <v>9236</v>
      </c>
    </row>
    <row r="35883" spans="1:4">
      <c r="A35883" s="489" t="str">
        <f t="shared" si="560"/>
        <v>2372302402通所型サービス（独自）</v>
      </c>
      <c r="B35883" s="489">
        <v>2372302402</v>
      </c>
      <c r="C35883" s="489" t="s">
        <v>2570</v>
      </c>
      <c r="D35883" s="489" t="s">
        <v>9236</v>
      </c>
    </row>
    <row r="35884" spans="1:4">
      <c r="A35884" s="489" t="str">
        <f t="shared" si="560"/>
        <v>2372302444通所介護</v>
      </c>
      <c r="B35884" s="489">
        <v>2372302444</v>
      </c>
      <c r="C35884" s="489" t="s">
        <v>158</v>
      </c>
      <c r="D35884" s="489" t="s">
        <v>9237</v>
      </c>
    </row>
    <row r="35885" spans="1:4">
      <c r="A35885" s="489" t="str">
        <f t="shared" si="560"/>
        <v>2372302444通所型サービス（独自）</v>
      </c>
      <c r="B35885" s="489">
        <v>2372302444</v>
      </c>
      <c r="C35885" s="489" t="s">
        <v>2570</v>
      </c>
      <c r="D35885" s="489" t="s">
        <v>9237</v>
      </c>
    </row>
    <row r="35886" spans="1:4">
      <c r="A35886" s="489" t="str">
        <f t="shared" si="560"/>
        <v>2372302477訪問介護</v>
      </c>
      <c r="B35886" s="489">
        <v>2372302477</v>
      </c>
      <c r="C35886" s="489" t="s">
        <v>140</v>
      </c>
      <c r="D35886" s="489" t="s">
        <v>9238</v>
      </c>
    </row>
    <row r="35887" spans="1:4">
      <c r="A35887" s="489" t="str">
        <f t="shared" si="560"/>
        <v>2372302477訪問介護</v>
      </c>
      <c r="B35887" s="489">
        <v>2372302477</v>
      </c>
      <c r="C35887" s="489" t="s">
        <v>140</v>
      </c>
      <c r="D35887" s="489" t="s">
        <v>9238</v>
      </c>
    </row>
    <row r="35888" spans="1:4">
      <c r="A35888" s="489" t="str">
        <f t="shared" si="560"/>
        <v>2372302477訪問型サービス（独自）</v>
      </c>
      <c r="B35888" s="489">
        <v>2372302477</v>
      </c>
      <c r="C35888" s="489" t="s">
        <v>2571</v>
      </c>
      <c r="D35888" s="489" t="s">
        <v>9238</v>
      </c>
    </row>
    <row r="35889" spans="1:4">
      <c r="A35889" s="489" t="str">
        <f t="shared" si="560"/>
        <v>2372302477訪問型サービス（独自／定率）</v>
      </c>
      <c r="B35889" s="489">
        <v>2372302477</v>
      </c>
      <c r="C35889" s="489" t="s">
        <v>2568</v>
      </c>
      <c r="D35889" s="489" t="s">
        <v>9238</v>
      </c>
    </row>
    <row r="35890" spans="1:4">
      <c r="A35890" s="489" t="str">
        <f t="shared" si="560"/>
        <v>2372302501通所介護</v>
      </c>
      <c r="B35890" s="489">
        <v>2372302501</v>
      </c>
      <c r="C35890" s="489" t="s">
        <v>158</v>
      </c>
      <c r="D35890" s="489" t="s">
        <v>9239</v>
      </c>
    </row>
    <row r="35891" spans="1:4">
      <c r="A35891" s="489" t="str">
        <f t="shared" si="560"/>
        <v>2372302501通所型サービス（独自）</v>
      </c>
      <c r="B35891" s="489">
        <v>2372302501</v>
      </c>
      <c r="C35891" s="489" t="s">
        <v>2570</v>
      </c>
      <c r="D35891" s="489" t="s">
        <v>9239</v>
      </c>
    </row>
    <row r="35892" spans="1:4">
      <c r="A35892" s="489" t="str">
        <f t="shared" si="560"/>
        <v>2372302501通所型サービス（独自／定率）</v>
      </c>
      <c r="B35892" s="489">
        <v>2372302501</v>
      </c>
      <c r="C35892" s="489" t="s">
        <v>2567</v>
      </c>
      <c r="D35892" s="489" t="s">
        <v>9239</v>
      </c>
    </row>
    <row r="35893" spans="1:4">
      <c r="A35893" s="489" t="str">
        <f t="shared" si="560"/>
        <v>2372302519居宅介護支援</v>
      </c>
      <c r="B35893" s="489">
        <v>2372302519</v>
      </c>
      <c r="C35893" s="489" t="s">
        <v>2519</v>
      </c>
      <c r="D35893" s="489" t="s">
        <v>9240</v>
      </c>
    </row>
    <row r="35894" spans="1:4">
      <c r="A35894" s="489" t="str">
        <f t="shared" si="560"/>
        <v>2372302527訪問型サービス（独自）</v>
      </c>
      <c r="B35894" s="489">
        <v>2372302527</v>
      </c>
      <c r="C35894" s="489" t="s">
        <v>2571</v>
      </c>
      <c r="D35894" s="489" t="s">
        <v>9241</v>
      </c>
    </row>
    <row r="35895" spans="1:4">
      <c r="A35895" s="489" t="str">
        <f t="shared" si="560"/>
        <v>2372302543訪問介護</v>
      </c>
      <c r="B35895" s="489">
        <v>2372302543</v>
      </c>
      <c r="C35895" s="489" t="s">
        <v>140</v>
      </c>
      <c r="D35895" s="489" t="s">
        <v>9242</v>
      </c>
    </row>
    <row r="35896" spans="1:4">
      <c r="A35896" s="489" t="str">
        <f t="shared" si="560"/>
        <v>2372302543訪問介護</v>
      </c>
      <c r="B35896" s="489">
        <v>2372302543</v>
      </c>
      <c r="C35896" s="489" t="s">
        <v>140</v>
      </c>
      <c r="D35896" s="489" t="s">
        <v>9242</v>
      </c>
    </row>
    <row r="35897" spans="1:4">
      <c r="A35897" s="489" t="str">
        <f t="shared" si="560"/>
        <v>2372302543訪問型サービス（独自）</v>
      </c>
      <c r="B35897" s="489">
        <v>2372302543</v>
      </c>
      <c r="C35897" s="489" t="s">
        <v>2571</v>
      </c>
      <c r="D35897" s="489" t="s">
        <v>9242</v>
      </c>
    </row>
    <row r="35898" spans="1:4">
      <c r="A35898" s="489" t="str">
        <f t="shared" si="560"/>
        <v>2372302550介護予防特定施設入居者生活介護</v>
      </c>
      <c r="B35898" s="489">
        <v>2372302550</v>
      </c>
      <c r="C35898" s="489" t="s">
        <v>2514</v>
      </c>
      <c r="D35898" s="489" t="s">
        <v>9243</v>
      </c>
    </row>
    <row r="35899" spans="1:4">
      <c r="A35899" s="489" t="str">
        <f t="shared" si="560"/>
        <v>2372302550特定施設入居者生活介護</v>
      </c>
      <c r="B35899" s="489">
        <v>2372302550</v>
      </c>
      <c r="C35899" s="489" t="s">
        <v>2513</v>
      </c>
      <c r="D35899" s="489" t="s">
        <v>9243</v>
      </c>
    </row>
    <row r="35900" spans="1:4">
      <c r="A35900" s="489" t="str">
        <f t="shared" si="560"/>
        <v>2372302568介護老人福祉施設</v>
      </c>
      <c r="B35900" s="489">
        <v>2372302568</v>
      </c>
      <c r="C35900" s="489" t="s">
        <v>1921</v>
      </c>
      <c r="D35900" s="489" t="s">
        <v>9244</v>
      </c>
    </row>
    <row r="35901" spans="1:4">
      <c r="A35901" s="489" t="str">
        <f t="shared" si="560"/>
        <v>2372302584介護予防短期入所生活介護</v>
      </c>
      <c r="B35901" s="489">
        <v>2372302584</v>
      </c>
      <c r="C35901" s="489" t="s">
        <v>2093</v>
      </c>
      <c r="D35901" s="489" t="s">
        <v>9245</v>
      </c>
    </row>
    <row r="35902" spans="1:4">
      <c r="A35902" s="489" t="str">
        <f t="shared" si="560"/>
        <v>2372302584短期入所生活介護</v>
      </c>
      <c r="B35902" s="489">
        <v>2372302584</v>
      </c>
      <c r="C35902" s="489" t="s">
        <v>2092</v>
      </c>
      <c r="D35902" s="489" t="s">
        <v>9245</v>
      </c>
    </row>
    <row r="35903" spans="1:4">
      <c r="A35903" s="489" t="str">
        <f t="shared" si="560"/>
        <v>2372302592介護予防特定施設入居者生活介護</v>
      </c>
      <c r="B35903" s="489">
        <v>2372302592</v>
      </c>
      <c r="C35903" s="489" t="s">
        <v>2514</v>
      </c>
      <c r="D35903" s="489" t="s">
        <v>9246</v>
      </c>
    </row>
    <row r="35904" spans="1:4">
      <c r="A35904" s="489" t="str">
        <f t="shared" si="560"/>
        <v>2372302592特定施設入居者生活介護（短期利用型）</v>
      </c>
      <c r="B35904" s="489">
        <v>2372302592</v>
      </c>
      <c r="C35904" s="489" t="s">
        <v>19397</v>
      </c>
      <c r="D35904" s="489" t="s">
        <v>9246</v>
      </c>
    </row>
    <row r="35905" spans="1:4">
      <c r="A35905" s="489" t="str">
        <f t="shared" si="560"/>
        <v>2372302592特定施設入居者生活介護</v>
      </c>
      <c r="B35905" s="489">
        <v>2372302592</v>
      </c>
      <c r="C35905" s="489" t="s">
        <v>2513</v>
      </c>
      <c r="D35905" s="489" t="s">
        <v>9246</v>
      </c>
    </row>
    <row r="35906" spans="1:4">
      <c r="A35906" s="489" t="str">
        <f t="shared" ref="A35906:A35969" si="561">B35906&amp;C35906</f>
        <v>2372302618訪問介護</v>
      </c>
      <c r="B35906" s="489">
        <v>2372302618</v>
      </c>
      <c r="C35906" s="489" t="s">
        <v>140</v>
      </c>
      <c r="D35906" s="489" t="s">
        <v>9247</v>
      </c>
    </row>
    <row r="35907" spans="1:4">
      <c r="A35907" s="489" t="str">
        <f t="shared" si="561"/>
        <v>2372302618訪問介護</v>
      </c>
      <c r="B35907" s="489">
        <v>2372302618</v>
      </c>
      <c r="C35907" s="489" t="s">
        <v>140</v>
      </c>
      <c r="D35907" s="489" t="s">
        <v>9247</v>
      </c>
    </row>
    <row r="35908" spans="1:4">
      <c r="A35908" s="489" t="str">
        <f t="shared" si="561"/>
        <v>2372302626通所介護</v>
      </c>
      <c r="B35908" s="489">
        <v>2372302626</v>
      </c>
      <c r="C35908" s="489" t="s">
        <v>158</v>
      </c>
      <c r="D35908" s="489" t="s">
        <v>9246</v>
      </c>
    </row>
    <row r="35909" spans="1:4">
      <c r="A35909" s="489" t="str">
        <f t="shared" si="561"/>
        <v>2372302626通所型サービス（独自）</v>
      </c>
      <c r="B35909" s="489">
        <v>2372302626</v>
      </c>
      <c r="C35909" s="489" t="s">
        <v>2570</v>
      </c>
      <c r="D35909" s="489" t="s">
        <v>9246</v>
      </c>
    </row>
    <row r="35910" spans="1:4">
      <c r="A35910" s="489" t="str">
        <f t="shared" si="561"/>
        <v>2372302634介護予防特定施設入居者生活介護</v>
      </c>
      <c r="B35910" s="489">
        <v>2372302634</v>
      </c>
      <c r="C35910" s="489" t="s">
        <v>2514</v>
      </c>
      <c r="D35910" s="489" t="s">
        <v>9248</v>
      </c>
    </row>
    <row r="35911" spans="1:4">
      <c r="A35911" s="489" t="str">
        <f t="shared" si="561"/>
        <v>2372302634特定施設入居者生活介護</v>
      </c>
      <c r="B35911" s="489">
        <v>2372302634</v>
      </c>
      <c r="C35911" s="489" t="s">
        <v>2513</v>
      </c>
      <c r="D35911" s="489" t="s">
        <v>9248</v>
      </c>
    </row>
    <row r="35912" spans="1:4">
      <c r="A35912" s="489" t="str">
        <f t="shared" si="561"/>
        <v>2372302642介護予防特定施設入居者生活介護</v>
      </c>
      <c r="B35912" s="489">
        <v>2372302642</v>
      </c>
      <c r="C35912" s="489" t="s">
        <v>2514</v>
      </c>
      <c r="D35912" s="489" t="s">
        <v>9249</v>
      </c>
    </row>
    <row r="35913" spans="1:4">
      <c r="A35913" s="489" t="str">
        <f t="shared" si="561"/>
        <v>2372302642特定施設入居者生活介護</v>
      </c>
      <c r="B35913" s="489">
        <v>2372302642</v>
      </c>
      <c r="C35913" s="489" t="s">
        <v>2513</v>
      </c>
      <c r="D35913" s="489" t="s">
        <v>9249</v>
      </c>
    </row>
    <row r="35914" spans="1:4">
      <c r="A35914" s="489" t="str">
        <f t="shared" si="561"/>
        <v>2372302659通所介護</v>
      </c>
      <c r="B35914" s="489">
        <v>2372302659</v>
      </c>
      <c r="C35914" s="489" t="s">
        <v>158</v>
      </c>
      <c r="D35914" s="489" t="s">
        <v>9250</v>
      </c>
    </row>
    <row r="35915" spans="1:4">
      <c r="A35915" s="489" t="str">
        <f t="shared" si="561"/>
        <v>2372302691通所介護</v>
      </c>
      <c r="B35915" s="489">
        <v>2372302691</v>
      </c>
      <c r="C35915" s="489" t="s">
        <v>158</v>
      </c>
      <c r="D35915" s="489" t="s">
        <v>9251</v>
      </c>
    </row>
    <row r="35916" spans="1:4">
      <c r="A35916" s="489" t="str">
        <f t="shared" si="561"/>
        <v>2372302691通所型サービス（独自）</v>
      </c>
      <c r="B35916" s="489">
        <v>2372302691</v>
      </c>
      <c r="C35916" s="489" t="s">
        <v>2570</v>
      </c>
      <c r="D35916" s="489" t="s">
        <v>9251</v>
      </c>
    </row>
    <row r="35917" spans="1:4">
      <c r="A35917" s="489" t="str">
        <f t="shared" si="561"/>
        <v>2372302709介護予防短期入所生活介護</v>
      </c>
      <c r="B35917" s="489">
        <v>2372302709</v>
      </c>
      <c r="C35917" s="489" t="s">
        <v>2093</v>
      </c>
      <c r="D35917" s="489" t="s">
        <v>9155</v>
      </c>
    </row>
    <row r="35918" spans="1:4">
      <c r="A35918" s="489" t="str">
        <f t="shared" si="561"/>
        <v>2372302709短期入所生活介護</v>
      </c>
      <c r="B35918" s="489">
        <v>2372302709</v>
      </c>
      <c r="C35918" s="489" t="s">
        <v>2092</v>
      </c>
      <c r="D35918" s="489" t="s">
        <v>9155</v>
      </c>
    </row>
    <row r="35919" spans="1:4">
      <c r="A35919" s="489" t="str">
        <f t="shared" si="561"/>
        <v>2372302717介護予防短期入所生活介護</v>
      </c>
      <c r="B35919" s="489">
        <v>2372302717</v>
      </c>
      <c r="C35919" s="489" t="s">
        <v>2093</v>
      </c>
      <c r="D35919" s="489" t="s">
        <v>9252</v>
      </c>
    </row>
    <row r="35920" spans="1:4">
      <c r="A35920" s="489" t="str">
        <f t="shared" si="561"/>
        <v>2372302717介護老人福祉施設</v>
      </c>
      <c r="B35920" s="489">
        <v>2372302717</v>
      </c>
      <c r="C35920" s="489" t="s">
        <v>1921</v>
      </c>
      <c r="D35920" s="489" t="s">
        <v>9252</v>
      </c>
    </row>
    <row r="35921" spans="1:4">
      <c r="A35921" s="489" t="str">
        <f t="shared" si="561"/>
        <v>2372302717短期入所生活介護</v>
      </c>
      <c r="B35921" s="489">
        <v>2372302717</v>
      </c>
      <c r="C35921" s="489" t="s">
        <v>2092</v>
      </c>
      <c r="D35921" s="489" t="s">
        <v>9252</v>
      </c>
    </row>
    <row r="35922" spans="1:4">
      <c r="A35922" s="489" t="str">
        <f t="shared" si="561"/>
        <v>2372302733通所介護</v>
      </c>
      <c r="B35922" s="489">
        <v>2372302733</v>
      </c>
      <c r="C35922" s="489" t="s">
        <v>158</v>
      </c>
      <c r="D35922" s="489" t="s">
        <v>9253</v>
      </c>
    </row>
    <row r="35923" spans="1:4">
      <c r="A35923" s="489" t="str">
        <f t="shared" si="561"/>
        <v>2372302733通所型サービス（独自）</v>
      </c>
      <c r="B35923" s="489">
        <v>2372302733</v>
      </c>
      <c r="C35923" s="489" t="s">
        <v>2570</v>
      </c>
      <c r="D35923" s="489" t="s">
        <v>9253</v>
      </c>
    </row>
    <row r="35924" spans="1:4">
      <c r="A35924" s="489" t="str">
        <f t="shared" si="561"/>
        <v>2372302733通所型サービス（独自）</v>
      </c>
      <c r="B35924" s="489">
        <v>2372302733</v>
      </c>
      <c r="C35924" s="489" t="s">
        <v>2570</v>
      </c>
      <c r="D35924" s="489" t="s">
        <v>9253</v>
      </c>
    </row>
    <row r="35925" spans="1:4">
      <c r="A35925" s="489" t="str">
        <f t="shared" si="561"/>
        <v>2372302758通所介護</v>
      </c>
      <c r="B35925" s="489">
        <v>2372302758</v>
      </c>
      <c r="C35925" s="489" t="s">
        <v>158</v>
      </c>
      <c r="D35925" s="489" t="s">
        <v>9254</v>
      </c>
    </row>
    <row r="35926" spans="1:4">
      <c r="A35926" s="489" t="str">
        <f t="shared" si="561"/>
        <v>2372302758通所型サービス（独自）</v>
      </c>
      <c r="B35926" s="489">
        <v>2372302758</v>
      </c>
      <c r="C35926" s="489" t="s">
        <v>2570</v>
      </c>
      <c r="D35926" s="489" t="s">
        <v>9254</v>
      </c>
    </row>
    <row r="35927" spans="1:4">
      <c r="A35927" s="489" t="str">
        <f t="shared" si="561"/>
        <v>2372302790訪問介護</v>
      </c>
      <c r="B35927" s="489">
        <v>2372302790</v>
      </c>
      <c r="C35927" s="489" t="s">
        <v>140</v>
      </c>
      <c r="D35927" s="489" t="s">
        <v>9256</v>
      </c>
    </row>
    <row r="35928" spans="1:4">
      <c r="A35928" s="489" t="str">
        <f t="shared" si="561"/>
        <v>2372302790訪問介護</v>
      </c>
      <c r="B35928" s="489">
        <v>2372302790</v>
      </c>
      <c r="C35928" s="489" t="s">
        <v>140</v>
      </c>
      <c r="D35928" s="489" t="s">
        <v>9256</v>
      </c>
    </row>
    <row r="35929" spans="1:4">
      <c r="A35929" s="489" t="str">
        <f t="shared" si="561"/>
        <v>2372302808訪問介護</v>
      </c>
      <c r="B35929" s="489">
        <v>2372302808</v>
      </c>
      <c r="C35929" s="489" t="s">
        <v>140</v>
      </c>
      <c r="D35929" s="489" t="s">
        <v>9257</v>
      </c>
    </row>
    <row r="35930" spans="1:4">
      <c r="A35930" s="489" t="str">
        <f t="shared" si="561"/>
        <v>2372302808訪問介護</v>
      </c>
      <c r="B35930" s="489">
        <v>2372302808</v>
      </c>
      <c r="C35930" s="489" t="s">
        <v>140</v>
      </c>
      <c r="D35930" s="489" t="s">
        <v>9257</v>
      </c>
    </row>
    <row r="35931" spans="1:4">
      <c r="A35931" s="489" t="str">
        <f t="shared" si="561"/>
        <v>2372302808訪問型サービス（独自）</v>
      </c>
      <c r="B35931" s="489">
        <v>2372302808</v>
      </c>
      <c r="C35931" s="489" t="s">
        <v>2571</v>
      </c>
      <c r="D35931" s="489" t="s">
        <v>9257</v>
      </c>
    </row>
    <row r="35932" spans="1:4">
      <c r="A35932" s="489" t="str">
        <f t="shared" si="561"/>
        <v>2372302808訪問型サービス（独自／定率）</v>
      </c>
      <c r="B35932" s="489">
        <v>2372302808</v>
      </c>
      <c r="C35932" s="489" t="s">
        <v>2568</v>
      </c>
      <c r="D35932" s="489" t="s">
        <v>9257</v>
      </c>
    </row>
    <row r="35933" spans="1:4">
      <c r="A35933" s="489" t="str">
        <f t="shared" si="561"/>
        <v>2372302824訪問介護</v>
      </c>
      <c r="B35933" s="489">
        <v>2372302824</v>
      </c>
      <c r="C35933" s="489" t="s">
        <v>140</v>
      </c>
      <c r="D35933" s="489" t="s">
        <v>9258</v>
      </c>
    </row>
    <row r="35934" spans="1:4">
      <c r="A35934" s="489" t="str">
        <f t="shared" si="561"/>
        <v>2372302824訪問介護</v>
      </c>
      <c r="B35934" s="489">
        <v>2372302824</v>
      </c>
      <c r="C35934" s="489" t="s">
        <v>140</v>
      </c>
      <c r="D35934" s="489" t="s">
        <v>9258</v>
      </c>
    </row>
    <row r="35935" spans="1:4">
      <c r="A35935" s="489" t="str">
        <f t="shared" si="561"/>
        <v>2372302832訪問介護</v>
      </c>
      <c r="B35935" s="489">
        <v>2372302832</v>
      </c>
      <c r="C35935" s="489" t="s">
        <v>140</v>
      </c>
      <c r="D35935" s="489" t="s">
        <v>9259</v>
      </c>
    </row>
    <row r="35936" spans="1:4">
      <c r="A35936" s="489" t="str">
        <f t="shared" si="561"/>
        <v>2372302832訪問介護</v>
      </c>
      <c r="B35936" s="489">
        <v>2372302832</v>
      </c>
      <c r="C35936" s="489" t="s">
        <v>140</v>
      </c>
      <c r="D35936" s="489" t="s">
        <v>9259</v>
      </c>
    </row>
    <row r="35937" spans="1:4">
      <c r="A35937" s="489" t="str">
        <f t="shared" si="561"/>
        <v>2372302832訪問型サービス（独自）</v>
      </c>
      <c r="B35937" s="489">
        <v>2372302832</v>
      </c>
      <c r="C35937" s="489" t="s">
        <v>2571</v>
      </c>
      <c r="D35937" s="489" t="s">
        <v>9259</v>
      </c>
    </row>
    <row r="35938" spans="1:4">
      <c r="A35938" s="489" t="str">
        <f t="shared" si="561"/>
        <v>2372302832訪問型サービス（独自／定率）</v>
      </c>
      <c r="B35938" s="489">
        <v>2372302832</v>
      </c>
      <c r="C35938" s="489" t="s">
        <v>2568</v>
      </c>
      <c r="D35938" s="489" t="s">
        <v>9259</v>
      </c>
    </row>
    <row r="35939" spans="1:4">
      <c r="A35939" s="489" t="str">
        <f t="shared" si="561"/>
        <v>2372302857訪問介護</v>
      </c>
      <c r="B35939" s="489">
        <v>2372302857</v>
      </c>
      <c r="C35939" s="489" t="s">
        <v>140</v>
      </c>
      <c r="D35939" s="489" t="s">
        <v>9260</v>
      </c>
    </row>
    <row r="35940" spans="1:4">
      <c r="A35940" s="489" t="str">
        <f t="shared" si="561"/>
        <v>2372302857訪問介護</v>
      </c>
      <c r="B35940" s="489">
        <v>2372302857</v>
      </c>
      <c r="C35940" s="489" t="s">
        <v>140</v>
      </c>
      <c r="D35940" s="489" t="s">
        <v>9260</v>
      </c>
    </row>
    <row r="35941" spans="1:4">
      <c r="A35941" s="489" t="str">
        <f t="shared" si="561"/>
        <v>2372302865居宅介護支援</v>
      </c>
      <c r="B35941" s="489">
        <v>2372302865</v>
      </c>
      <c r="C35941" s="489" t="s">
        <v>2519</v>
      </c>
      <c r="D35941" s="489" t="s">
        <v>9261</v>
      </c>
    </row>
    <row r="35942" spans="1:4">
      <c r="A35942" s="489" t="str">
        <f t="shared" si="561"/>
        <v>2372302873居宅介護支援</v>
      </c>
      <c r="B35942" s="489">
        <v>2372302873</v>
      </c>
      <c r="C35942" s="489" t="s">
        <v>2519</v>
      </c>
      <c r="D35942" s="489" t="s">
        <v>9262</v>
      </c>
    </row>
    <row r="35943" spans="1:4">
      <c r="A35943" s="489" t="str">
        <f t="shared" si="561"/>
        <v>2372302881訪問介護</v>
      </c>
      <c r="B35943" s="489">
        <v>2372302881</v>
      </c>
      <c r="C35943" s="489" t="s">
        <v>140</v>
      </c>
      <c r="D35943" s="489" t="s">
        <v>9263</v>
      </c>
    </row>
    <row r="35944" spans="1:4">
      <c r="A35944" s="489" t="str">
        <f t="shared" si="561"/>
        <v>2372302881訪問介護</v>
      </c>
      <c r="B35944" s="489">
        <v>2372302881</v>
      </c>
      <c r="C35944" s="489" t="s">
        <v>140</v>
      </c>
      <c r="D35944" s="489" t="s">
        <v>9263</v>
      </c>
    </row>
    <row r="35945" spans="1:4">
      <c r="A35945" s="489" t="str">
        <f t="shared" si="561"/>
        <v>2372302881訪問型サービス（独自）</v>
      </c>
      <c r="B35945" s="489">
        <v>2372302881</v>
      </c>
      <c r="C35945" s="489" t="s">
        <v>2571</v>
      </c>
      <c r="D35945" s="489" t="s">
        <v>9263</v>
      </c>
    </row>
    <row r="35946" spans="1:4">
      <c r="A35946" s="489" t="str">
        <f t="shared" si="561"/>
        <v>2372302881訪問型サービス（独自／定率）</v>
      </c>
      <c r="B35946" s="489">
        <v>2372302881</v>
      </c>
      <c r="C35946" s="489" t="s">
        <v>2568</v>
      </c>
      <c r="D35946" s="489" t="s">
        <v>9263</v>
      </c>
    </row>
    <row r="35947" spans="1:4">
      <c r="A35947" s="489" t="str">
        <f t="shared" si="561"/>
        <v>2372302899居宅介護支援</v>
      </c>
      <c r="B35947" s="489">
        <v>2372302899</v>
      </c>
      <c r="C35947" s="489" t="s">
        <v>2519</v>
      </c>
      <c r="D35947" s="489" t="s">
        <v>9264</v>
      </c>
    </row>
    <row r="35948" spans="1:4">
      <c r="A35948" s="489" t="str">
        <f t="shared" si="561"/>
        <v>2372302915通所介護</v>
      </c>
      <c r="B35948" s="489">
        <v>2372302915</v>
      </c>
      <c r="C35948" s="489" t="s">
        <v>158</v>
      </c>
      <c r="D35948" s="489" t="s">
        <v>9255</v>
      </c>
    </row>
    <row r="35949" spans="1:4">
      <c r="A35949" s="489" t="str">
        <f t="shared" si="561"/>
        <v>2372302972介護予防支援</v>
      </c>
      <c r="B35949" s="489">
        <v>2372302972</v>
      </c>
      <c r="C35949" s="489" t="s">
        <v>2520</v>
      </c>
      <c r="D35949" s="489" t="s">
        <v>9265</v>
      </c>
    </row>
    <row r="35950" spans="1:4">
      <c r="A35950" s="489" t="str">
        <f t="shared" si="561"/>
        <v>2372302972居宅介護支援</v>
      </c>
      <c r="B35950" s="489">
        <v>2372302972</v>
      </c>
      <c r="C35950" s="489" t="s">
        <v>2519</v>
      </c>
      <c r="D35950" s="489" t="s">
        <v>9265</v>
      </c>
    </row>
    <row r="35951" spans="1:4">
      <c r="A35951" s="489" t="str">
        <f t="shared" si="561"/>
        <v>2372302980居宅介護支援</v>
      </c>
      <c r="B35951" s="489">
        <v>2372302980</v>
      </c>
      <c r="C35951" s="489" t="s">
        <v>2519</v>
      </c>
      <c r="D35951" s="489" t="s">
        <v>9266</v>
      </c>
    </row>
    <row r="35952" spans="1:4">
      <c r="A35952" s="489" t="str">
        <f t="shared" si="561"/>
        <v>2372302998介護予防特定施設入居者生活介護</v>
      </c>
      <c r="B35952" s="489">
        <v>2372302998</v>
      </c>
      <c r="C35952" s="489" t="s">
        <v>2514</v>
      </c>
      <c r="D35952" s="489" t="s">
        <v>9267</v>
      </c>
    </row>
    <row r="35953" spans="1:4">
      <c r="A35953" s="489" t="str">
        <f t="shared" si="561"/>
        <v>2372302998特定施設入居者生活介護</v>
      </c>
      <c r="B35953" s="489">
        <v>2372302998</v>
      </c>
      <c r="C35953" s="489" t="s">
        <v>2513</v>
      </c>
      <c r="D35953" s="489" t="s">
        <v>9267</v>
      </c>
    </row>
    <row r="35954" spans="1:4">
      <c r="A35954" s="489" t="str">
        <f t="shared" si="561"/>
        <v>2372303004訪問介護</v>
      </c>
      <c r="B35954" s="489">
        <v>2372303004</v>
      </c>
      <c r="C35954" s="489" t="s">
        <v>140</v>
      </c>
      <c r="D35954" s="489" t="s">
        <v>9268</v>
      </c>
    </row>
    <row r="35955" spans="1:4">
      <c r="A35955" s="489" t="str">
        <f t="shared" si="561"/>
        <v>2372303004訪問介護</v>
      </c>
      <c r="B35955" s="489">
        <v>2372303004</v>
      </c>
      <c r="C35955" s="489" t="s">
        <v>140</v>
      </c>
      <c r="D35955" s="489" t="s">
        <v>9268</v>
      </c>
    </row>
    <row r="35956" spans="1:4">
      <c r="A35956" s="489" t="str">
        <f t="shared" si="561"/>
        <v>2372303012通所介護</v>
      </c>
      <c r="B35956" s="489">
        <v>2372303012</v>
      </c>
      <c r="C35956" s="489" t="s">
        <v>158</v>
      </c>
      <c r="D35956" s="489" t="s">
        <v>9269</v>
      </c>
    </row>
    <row r="35957" spans="1:4">
      <c r="A35957" s="489" t="str">
        <f t="shared" si="561"/>
        <v>2372303020訪問介護</v>
      </c>
      <c r="B35957" s="489">
        <v>2372303020</v>
      </c>
      <c r="C35957" s="489" t="s">
        <v>140</v>
      </c>
      <c r="D35957" s="489" t="s">
        <v>9270</v>
      </c>
    </row>
    <row r="35958" spans="1:4">
      <c r="A35958" s="489" t="str">
        <f t="shared" si="561"/>
        <v>2372303020訪問介護</v>
      </c>
      <c r="B35958" s="489">
        <v>2372303020</v>
      </c>
      <c r="C35958" s="489" t="s">
        <v>140</v>
      </c>
      <c r="D35958" s="489" t="s">
        <v>9270</v>
      </c>
    </row>
    <row r="35959" spans="1:4">
      <c r="A35959" s="489" t="str">
        <f t="shared" si="561"/>
        <v>2372303038訪問介護</v>
      </c>
      <c r="B35959" s="489">
        <v>2372303038</v>
      </c>
      <c r="C35959" s="489" t="s">
        <v>140</v>
      </c>
      <c r="D35959" s="489" t="s">
        <v>9271</v>
      </c>
    </row>
    <row r="35960" spans="1:4">
      <c r="A35960" s="489" t="str">
        <f t="shared" si="561"/>
        <v>2372303038訪問介護</v>
      </c>
      <c r="B35960" s="489">
        <v>2372303038</v>
      </c>
      <c r="C35960" s="489" t="s">
        <v>140</v>
      </c>
      <c r="D35960" s="489" t="s">
        <v>9271</v>
      </c>
    </row>
    <row r="35961" spans="1:4">
      <c r="A35961" s="489" t="str">
        <f t="shared" si="561"/>
        <v>2372303038訪問型サービス（独自）</v>
      </c>
      <c r="B35961" s="489">
        <v>2372303038</v>
      </c>
      <c r="C35961" s="489" t="s">
        <v>2571</v>
      </c>
      <c r="D35961" s="489" t="s">
        <v>9271</v>
      </c>
    </row>
    <row r="35962" spans="1:4">
      <c r="A35962" s="489" t="str">
        <f t="shared" si="561"/>
        <v>2372303038訪問型サービス（独自／定率）</v>
      </c>
      <c r="B35962" s="489">
        <v>2372303038</v>
      </c>
      <c r="C35962" s="489" t="s">
        <v>2568</v>
      </c>
      <c r="D35962" s="489" t="s">
        <v>9271</v>
      </c>
    </row>
    <row r="35963" spans="1:4">
      <c r="A35963" s="489" t="str">
        <f t="shared" si="561"/>
        <v>2372303046訪問介護</v>
      </c>
      <c r="B35963" s="489">
        <v>2372303046</v>
      </c>
      <c r="C35963" s="489" t="s">
        <v>140</v>
      </c>
      <c r="D35963" s="489" t="s">
        <v>9272</v>
      </c>
    </row>
    <row r="35964" spans="1:4">
      <c r="A35964" s="489" t="str">
        <f t="shared" si="561"/>
        <v>2372303046訪問介護</v>
      </c>
      <c r="B35964" s="489">
        <v>2372303046</v>
      </c>
      <c r="C35964" s="489" t="s">
        <v>140</v>
      </c>
      <c r="D35964" s="489" t="s">
        <v>9272</v>
      </c>
    </row>
    <row r="35965" spans="1:4">
      <c r="A35965" s="489" t="str">
        <f t="shared" si="561"/>
        <v>2372303053訪問介護</v>
      </c>
      <c r="B35965" s="489">
        <v>2372303053</v>
      </c>
      <c r="C35965" s="489" t="s">
        <v>140</v>
      </c>
      <c r="D35965" s="489" t="s">
        <v>9273</v>
      </c>
    </row>
    <row r="35966" spans="1:4">
      <c r="A35966" s="489" t="str">
        <f t="shared" si="561"/>
        <v>2372303053訪問介護</v>
      </c>
      <c r="B35966" s="489">
        <v>2372303053</v>
      </c>
      <c r="C35966" s="489" t="s">
        <v>140</v>
      </c>
      <c r="D35966" s="489" t="s">
        <v>9273</v>
      </c>
    </row>
    <row r="35967" spans="1:4">
      <c r="A35967" s="489" t="str">
        <f t="shared" si="561"/>
        <v>2372303053訪問型サービス（独自）</v>
      </c>
      <c r="B35967" s="489">
        <v>2372303053</v>
      </c>
      <c r="C35967" s="489" t="s">
        <v>2571</v>
      </c>
      <c r="D35967" s="489" t="s">
        <v>9273</v>
      </c>
    </row>
    <row r="35968" spans="1:4">
      <c r="A35968" s="489" t="str">
        <f t="shared" si="561"/>
        <v>2372303053訪問型サービス（独自／定率）</v>
      </c>
      <c r="B35968" s="489">
        <v>2372303053</v>
      </c>
      <c r="C35968" s="489" t="s">
        <v>2568</v>
      </c>
      <c r="D35968" s="489" t="s">
        <v>9273</v>
      </c>
    </row>
    <row r="35969" spans="1:4">
      <c r="A35969" s="489" t="str">
        <f t="shared" si="561"/>
        <v>2372303061訪問介護</v>
      </c>
      <c r="B35969" s="489">
        <v>2372303061</v>
      </c>
      <c r="C35969" s="489" t="s">
        <v>140</v>
      </c>
      <c r="D35969" s="489" t="s">
        <v>9274</v>
      </c>
    </row>
    <row r="35970" spans="1:4">
      <c r="A35970" s="489" t="str">
        <f t="shared" ref="A35970:A36033" si="562">B35970&amp;C35970</f>
        <v>2372303061訪問介護</v>
      </c>
      <c r="B35970" s="489">
        <v>2372303061</v>
      </c>
      <c r="C35970" s="489" t="s">
        <v>140</v>
      </c>
      <c r="D35970" s="489" t="s">
        <v>9274</v>
      </c>
    </row>
    <row r="35971" spans="1:4">
      <c r="A35971" s="489" t="str">
        <f t="shared" si="562"/>
        <v>2372303061訪問型サービス（独自）</v>
      </c>
      <c r="B35971" s="489">
        <v>2372303061</v>
      </c>
      <c r="C35971" s="489" t="s">
        <v>2571</v>
      </c>
      <c r="D35971" s="489" t="s">
        <v>9274</v>
      </c>
    </row>
    <row r="35972" spans="1:4">
      <c r="A35972" s="489" t="str">
        <f t="shared" si="562"/>
        <v>2372303079訪問介護</v>
      </c>
      <c r="B35972" s="489">
        <v>2372303079</v>
      </c>
      <c r="C35972" s="489" t="s">
        <v>140</v>
      </c>
      <c r="D35972" s="489" t="s">
        <v>9275</v>
      </c>
    </row>
    <row r="35973" spans="1:4">
      <c r="A35973" s="489" t="str">
        <f t="shared" si="562"/>
        <v>2372303079訪問介護</v>
      </c>
      <c r="B35973" s="489">
        <v>2372303079</v>
      </c>
      <c r="C35973" s="489" t="s">
        <v>140</v>
      </c>
      <c r="D35973" s="489" t="s">
        <v>9275</v>
      </c>
    </row>
    <row r="35974" spans="1:4">
      <c r="A35974" s="489" t="str">
        <f t="shared" si="562"/>
        <v>2372303087通所介護</v>
      </c>
      <c r="B35974" s="489">
        <v>2372303087</v>
      </c>
      <c r="C35974" s="489" t="s">
        <v>158</v>
      </c>
      <c r="D35974" s="489" t="s">
        <v>9276</v>
      </c>
    </row>
    <row r="35975" spans="1:4">
      <c r="A35975" s="489" t="str">
        <f t="shared" si="562"/>
        <v>2372303087通所型サービス（独自）</v>
      </c>
      <c r="B35975" s="489">
        <v>2372303087</v>
      </c>
      <c r="C35975" s="489" t="s">
        <v>2570</v>
      </c>
      <c r="D35975" s="489" t="s">
        <v>9276</v>
      </c>
    </row>
    <row r="35976" spans="1:4">
      <c r="A35976" s="489" t="str">
        <f t="shared" si="562"/>
        <v>2372303095訪問介護</v>
      </c>
      <c r="B35976" s="489">
        <v>2372303095</v>
      </c>
      <c r="C35976" s="489" t="s">
        <v>140</v>
      </c>
      <c r="D35976" s="489" t="s">
        <v>9277</v>
      </c>
    </row>
    <row r="35977" spans="1:4">
      <c r="A35977" s="489" t="str">
        <f t="shared" si="562"/>
        <v>2372303095訪問介護</v>
      </c>
      <c r="B35977" s="489">
        <v>2372303095</v>
      </c>
      <c r="C35977" s="489" t="s">
        <v>140</v>
      </c>
      <c r="D35977" s="489" t="s">
        <v>9277</v>
      </c>
    </row>
    <row r="35978" spans="1:4">
      <c r="A35978" s="489" t="str">
        <f t="shared" si="562"/>
        <v>2372400016居宅介護支援</v>
      </c>
      <c r="B35978" s="489">
        <v>2372400016</v>
      </c>
      <c r="C35978" s="489" t="s">
        <v>2519</v>
      </c>
      <c r="D35978" s="489" t="s">
        <v>9278</v>
      </c>
    </row>
    <row r="35979" spans="1:4">
      <c r="A35979" s="489" t="str">
        <f t="shared" si="562"/>
        <v>2372400032居宅介護支援</v>
      </c>
      <c r="B35979" s="489">
        <v>2372400032</v>
      </c>
      <c r="C35979" s="489" t="s">
        <v>2519</v>
      </c>
      <c r="D35979" s="489" t="s">
        <v>9279</v>
      </c>
    </row>
    <row r="35980" spans="1:4">
      <c r="A35980" s="489" t="str">
        <f t="shared" si="562"/>
        <v>2372400040居宅介護支援</v>
      </c>
      <c r="B35980" s="489">
        <v>2372400040</v>
      </c>
      <c r="C35980" s="489" t="s">
        <v>2519</v>
      </c>
      <c r="D35980" s="489" t="s">
        <v>9280</v>
      </c>
    </row>
    <row r="35981" spans="1:4">
      <c r="A35981" s="489" t="str">
        <f t="shared" si="562"/>
        <v>2372400073訪問介護</v>
      </c>
      <c r="B35981" s="489">
        <v>2372400073</v>
      </c>
      <c r="C35981" s="489" t="s">
        <v>140</v>
      </c>
      <c r="D35981" s="489" t="s">
        <v>9281</v>
      </c>
    </row>
    <row r="35982" spans="1:4">
      <c r="A35982" s="489" t="str">
        <f t="shared" si="562"/>
        <v>2372400073訪問介護</v>
      </c>
      <c r="B35982" s="489">
        <v>2372400073</v>
      </c>
      <c r="C35982" s="489" t="s">
        <v>140</v>
      </c>
      <c r="D35982" s="489" t="s">
        <v>9281</v>
      </c>
    </row>
    <row r="35983" spans="1:4">
      <c r="A35983" s="489" t="str">
        <f t="shared" si="562"/>
        <v>2372400073訪問介護</v>
      </c>
      <c r="B35983" s="489">
        <v>2372400073</v>
      </c>
      <c r="C35983" s="489" t="s">
        <v>140</v>
      </c>
      <c r="D35983" s="489" t="s">
        <v>9281</v>
      </c>
    </row>
    <row r="35984" spans="1:4">
      <c r="A35984" s="489" t="str">
        <f t="shared" si="562"/>
        <v>2372400073訪問型サービス（独自）</v>
      </c>
      <c r="B35984" s="489">
        <v>2372400073</v>
      </c>
      <c r="C35984" s="489" t="s">
        <v>2571</v>
      </c>
      <c r="D35984" s="489" t="s">
        <v>9281</v>
      </c>
    </row>
    <row r="35985" spans="1:4">
      <c r="A35985" s="489" t="str">
        <f t="shared" si="562"/>
        <v>2372400081訪問型サービス（独自）</v>
      </c>
      <c r="B35985" s="489">
        <v>2372400081</v>
      </c>
      <c r="C35985" s="489" t="s">
        <v>2571</v>
      </c>
      <c r="D35985" s="489" t="s">
        <v>9282</v>
      </c>
    </row>
    <row r="35986" spans="1:4">
      <c r="A35986" s="489" t="str">
        <f t="shared" si="562"/>
        <v>2372400081訪問型サービス（独自／定率）</v>
      </c>
      <c r="B35986" s="489">
        <v>2372400081</v>
      </c>
      <c r="C35986" s="489" t="s">
        <v>2568</v>
      </c>
      <c r="D35986" s="489" t="s">
        <v>9282</v>
      </c>
    </row>
    <row r="35987" spans="1:4">
      <c r="A35987" s="489" t="str">
        <f t="shared" si="562"/>
        <v>2372400099居宅介護支援</v>
      </c>
      <c r="B35987" s="489">
        <v>2372400099</v>
      </c>
      <c r="C35987" s="489" t="s">
        <v>2519</v>
      </c>
      <c r="D35987" s="489" t="s">
        <v>9283</v>
      </c>
    </row>
    <row r="35988" spans="1:4">
      <c r="A35988" s="489" t="str">
        <f t="shared" si="562"/>
        <v>2372400123居宅介護支援</v>
      </c>
      <c r="B35988" s="489">
        <v>2372400123</v>
      </c>
      <c r="C35988" s="489" t="s">
        <v>2519</v>
      </c>
      <c r="D35988" s="489" t="s">
        <v>9284</v>
      </c>
    </row>
    <row r="35989" spans="1:4">
      <c r="A35989" s="489" t="str">
        <f t="shared" si="562"/>
        <v>2372400131介護予防支援</v>
      </c>
      <c r="B35989" s="489">
        <v>2372400131</v>
      </c>
      <c r="C35989" s="489" t="s">
        <v>2520</v>
      </c>
      <c r="D35989" s="489" t="s">
        <v>9285</v>
      </c>
    </row>
    <row r="35990" spans="1:4">
      <c r="A35990" s="489" t="str">
        <f t="shared" si="562"/>
        <v>2372400131居宅介護支援</v>
      </c>
      <c r="B35990" s="489">
        <v>2372400131</v>
      </c>
      <c r="C35990" s="489" t="s">
        <v>2519</v>
      </c>
      <c r="D35990" s="489" t="s">
        <v>9285</v>
      </c>
    </row>
    <row r="35991" spans="1:4">
      <c r="A35991" s="489" t="str">
        <f t="shared" si="562"/>
        <v>2372400131訪問介護</v>
      </c>
      <c r="B35991" s="489">
        <v>2372400131</v>
      </c>
      <c r="C35991" s="489" t="s">
        <v>140</v>
      </c>
      <c r="D35991" s="489" t="s">
        <v>9285</v>
      </c>
    </row>
    <row r="35992" spans="1:4">
      <c r="A35992" s="489" t="str">
        <f t="shared" si="562"/>
        <v>2372400131訪問介護</v>
      </c>
      <c r="B35992" s="489">
        <v>2372400131</v>
      </c>
      <c r="C35992" s="489" t="s">
        <v>140</v>
      </c>
      <c r="D35992" s="489" t="s">
        <v>9285</v>
      </c>
    </row>
    <row r="35993" spans="1:4">
      <c r="A35993" s="489" t="str">
        <f t="shared" si="562"/>
        <v>2372400131訪問型サービス（独自）</v>
      </c>
      <c r="B35993" s="489">
        <v>2372400131</v>
      </c>
      <c r="C35993" s="489" t="s">
        <v>2571</v>
      </c>
      <c r="D35993" s="489" t="s">
        <v>9285</v>
      </c>
    </row>
    <row r="35994" spans="1:4">
      <c r="A35994" s="489" t="str">
        <f t="shared" si="562"/>
        <v>2372400131訪問型サービス（独自／定率）</v>
      </c>
      <c r="B35994" s="489">
        <v>2372400131</v>
      </c>
      <c r="C35994" s="489" t="s">
        <v>2568</v>
      </c>
      <c r="D35994" s="489" t="s">
        <v>9285</v>
      </c>
    </row>
    <row r="35995" spans="1:4">
      <c r="A35995" s="489" t="str">
        <f t="shared" si="562"/>
        <v>2372400149介護予防短期入所生活介護</v>
      </c>
      <c r="B35995" s="489">
        <v>2372400149</v>
      </c>
      <c r="C35995" s="489" t="s">
        <v>2093</v>
      </c>
      <c r="D35995" s="489" t="s">
        <v>9286</v>
      </c>
    </row>
    <row r="35996" spans="1:4">
      <c r="A35996" s="489" t="str">
        <f t="shared" si="562"/>
        <v>2372400149介護老人福祉施設</v>
      </c>
      <c r="B35996" s="489">
        <v>2372400149</v>
      </c>
      <c r="C35996" s="489" t="s">
        <v>1921</v>
      </c>
      <c r="D35996" s="489" t="s">
        <v>9286</v>
      </c>
    </row>
    <row r="35997" spans="1:4">
      <c r="A35997" s="489" t="str">
        <f t="shared" si="562"/>
        <v>2372400149介護老人福祉施設</v>
      </c>
      <c r="B35997" s="489">
        <v>2372400149</v>
      </c>
      <c r="C35997" s="489" t="s">
        <v>1921</v>
      </c>
      <c r="D35997" s="489" t="s">
        <v>9286</v>
      </c>
    </row>
    <row r="35998" spans="1:4">
      <c r="A35998" s="489" t="str">
        <f t="shared" si="562"/>
        <v>2372400149短期入所生活介護</v>
      </c>
      <c r="B35998" s="489">
        <v>2372400149</v>
      </c>
      <c r="C35998" s="489" t="s">
        <v>2092</v>
      </c>
      <c r="D35998" s="489" t="s">
        <v>9286</v>
      </c>
    </row>
    <row r="35999" spans="1:4">
      <c r="A35999" s="489" t="str">
        <f t="shared" si="562"/>
        <v>2372400149短期入所生活介護</v>
      </c>
      <c r="B35999" s="489">
        <v>2372400149</v>
      </c>
      <c r="C35999" s="489" t="s">
        <v>2092</v>
      </c>
      <c r="D35999" s="489" t="s">
        <v>9286</v>
      </c>
    </row>
    <row r="36000" spans="1:4">
      <c r="A36000" s="489" t="str">
        <f t="shared" si="562"/>
        <v>2372400149短期入所生活介護</v>
      </c>
      <c r="B36000" s="489">
        <v>2372400149</v>
      </c>
      <c r="C36000" s="489" t="s">
        <v>2092</v>
      </c>
      <c r="D36000" s="489" t="s">
        <v>9286</v>
      </c>
    </row>
    <row r="36001" spans="1:4">
      <c r="A36001" s="489" t="str">
        <f t="shared" si="562"/>
        <v>2372400149短期入所生活介護</v>
      </c>
      <c r="B36001" s="489">
        <v>2372400149</v>
      </c>
      <c r="C36001" s="489" t="s">
        <v>2092</v>
      </c>
      <c r="D36001" s="489" t="s">
        <v>9286</v>
      </c>
    </row>
    <row r="36002" spans="1:4">
      <c r="A36002" s="489" t="str">
        <f t="shared" si="562"/>
        <v>2372400164居宅介護支援</v>
      </c>
      <c r="B36002" s="489">
        <v>2372400164</v>
      </c>
      <c r="C36002" s="489" t="s">
        <v>2519</v>
      </c>
      <c r="D36002" s="489" t="s">
        <v>9287</v>
      </c>
    </row>
    <row r="36003" spans="1:4">
      <c r="A36003" s="489" t="str">
        <f t="shared" si="562"/>
        <v>2372400164訪問介護</v>
      </c>
      <c r="B36003" s="489">
        <v>2372400164</v>
      </c>
      <c r="C36003" s="489" t="s">
        <v>140</v>
      </c>
      <c r="D36003" s="489" t="s">
        <v>9287</v>
      </c>
    </row>
    <row r="36004" spans="1:4">
      <c r="A36004" s="489" t="str">
        <f t="shared" si="562"/>
        <v>2372400164訪問介護</v>
      </c>
      <c r="B36004" s="489">
        <v>2372400164</v>
      </c>
      <c r="C36004" s="489" t="s">
        <v>140</v>
      </c>
      <c r="D36004" s="489" t="s">
        <v>9287</v>
      </c>
    </row>
    <row r="36005" spans="1:4">
      <c r="A36005" s="489" t="str">
        <f t="shared" si="562"/>
        <v>2372400164訪問型サービス（独自）</v>
      </c>
      <c r="B36005" s="489">
        <v>2372400164</v>
      </c>
      <c r="C36005" s="489" t="s">
        <v>2571</v>
      </c>
      <c r="D36005" s="489" t="s">
        <v>9287</v>
      </c>
    </row>
    <row r="36006" spans="1:4">
      <c r="A36006" s="489" t="str">
        <f t="shared" si="562"/>
        <v>2372400164訪問型サービス（独自／定率）</v>
      </c>
      <c r="B36006" s="489">
        <v>2372400164</v>
      </c>
      <c r="C36006" s="489" t="s">
        <v>2568</v>
      </c>
      <c r="D36006" s="489" t="s">
        <v>9287</v>
      </c>
    </row>
    <row r="36007" spans="1:4">
      <c r="A36007" s="489" t="str">
        <f t="shared" si="562"/>
        <v>2372400214介護予防通所リハビリテーション</v>
      </c>
      <c r="B36007" s="489">
        <v>2372400214</v>
      </c>
      <c r="C36007" s="489" t="s">
        <v>2512</v>
      </c>
      <c r="D36007" s="489" t="s">
        <v>19360</v>
      </c>
    </row>
    <row r="36008" spans="1:4">
      <c r="A36008" s="489" t="str">
        <f t="shared" si="562"/>
        <v>2372400214通所リハビリテーション</v>
      </c>
      <c r="B36008" s="489">
        <v>2372400214</v>
      </c>
      <c r="C36008" s="489" t="s">
        <v>2511</v>
      </c>
      <c r="D36008" s="489" t="s">
        <v>19360</v>
      </c>
    </row>
    <row r="36009" spans="1:4">
      <c r="A36009" s="489" t="str">
        <f t="shared" si="562"/>
        <v>2372400214居宅介護支援</v>
      </c>
      <c r="B36009" s="489">
        <v>2372400214</v>
      </c>
      <c r="C36009" s="489" t="s">
        <v>2519</v>
      </c>
      <c r="D36009" s="489" t="s">
        <v>9288</v>
      </c>
    </row>
    <row r="36010" spans="1:4">
      <c r="A36010" s="489" t="str">
        <f t="shared" si="562"/>
        <v>2372400222訪問介護</v>
      </c>
      <c r="B36010" s="489">
        <v>2372400222</v>
      </c>
      <c r="C36010" s="489" t="s">
        <v>140</v>
      </c>
      <c r="D36010" s="489" t="s">
        <v>9289</v>
      </c>
    </row>
    <row r="36011" spans="1:4">
      <c r="A36011" s="489" t="str">
        <f t="shared" si="562"/>
        <v>2372400222訪問介護</v>
      </c>
      <c r="B36011" s="489">
        <v>2372400222</v>
      </c>
      <c r="C36011" s="489" t="s">
        <v>140</v>
      </c>
      <c r="D36011" s="489" t="s">
        <v>9289</v>
      </c>
    </row>
    <row r="36012" spans="1:4">
      <c r="A36012" s="489" t="str">
        <f t="shared" si="562"/>
        <v>2372400248介護予防認知症対応型共同生活介護</v>
      </c>
      <c r="B36012" s="489">
        <v>2372400248</v>
      </c>
      <c r="C36012" s="489" t="s">
        <v>2088</v>
      </c>
      <c r="D36012" s="489" t="s">
        <v>9290</v>
      </c>
    </row>
    <row r="36013" spans="1:4">
      <c r="A36013" s="489" t="str">
        <f t="shared" si="562"/>
        <v>2372400248認知症対応型共同生活介護</v>
      </c>
      <c r="B36013" s="489">
        <v>2372400248</v>
      </c>
      <c r="C36013" s="489" t="s">
        <v>2087</v>
      </c>
      <c r="D36013" s="489" t="s">
        <v>9290</v>
      </c>
    </row>
    <row r="36014" spans="1:4">
      <c r="A36014" s="489" t="str">
        <f t="shared" si="562"/>
        <v>2372400339訪問介護</v>
      </c>
      <c r="B36014" s="489">
        <v>2372400339</v>
      </c>
      <c r="C36014" s="489" t="s">
        <v>140</v>
      </c>
      <c r="D36014" s="489" t="s">
        <v>9291</v>
      </c>
    </row>
    <row r="36015" spans="1:4">
      <c r="A36015" s="489" t="str">
        <f t="shared" si="562"/>
        <v>2372400339訪問介護</v>
      </c>
      <c r="B36015" s="489">
        <v>2372400339</v>
      </c>
      <c r="C36015" s="489" t="s">
        <v>140</v>
      </c>
      <c r="D36015" s="489" t="s">
        <v>9291</v>
      </c>
    </row>
    <row r="36016" spans="1:4">
      <c r="A36016" s="489" t="str">
        <f t="shared" si="562"/>
        <v>2372400339訪問型サービス（独自）</v>
      </c>
      <c r="B36016" s="489">
        <v>2372400339</v>
      </c>
      <c r="C36016" s="489" t="s">
        <v>2571</v>
      </c>
      <c r="D36016" s="489" t="s">
        <v>9291</v>
      </c>
    </row>
    <row r="36017" spans="1:4">
      <c r="A36017" s="489" t="str">
        <f t="shared" si="562"/>
        <v>2372400354介護予防訪問入浴介護</v>
      </c>
      <c r="B36017" s="489">
        <v>2372400354</v>
      </c>
      <c r="C36017" s="489" t="s">
        <v>2510</v>
      </c>
      <c r="D36017" s="489" t="s">
        <v>9292</v>
      </c>
    </row>
    <row r="36018" spans="1:4">
      <c r="A36018" s="489" t="str">
        <f t="shared" si="562"/>
        <v>2372400354居宅介護支援</v>
      </c>
      <c r="B36018" s="489">
        <v>2372400354</v>
      </c>
      <c r="C36018" s="489" t="s">
        <v>2519</v>
      </c>
      <c r="D36018" s="489" t="s">
        <v>9292</v>
      </c>
    </row>
    <row r="36019" spans="1:4">
      <c r="A36019" s="489" t="str">
        <f t="shared" si="562"/>
        <v>2372400354訪問介護</v>
      </c>
      <c r="B36019" s="489">
        <v>2372400354</v>
      </c>
      <c r="C36019" s="489" t="s">
        <v>140</v>
      </c>
      <c r="D36019" s="489" t="s">
        <v>9292</v>
      </c>
    </row>
    <row r="36020" spans="1:4">
      <c r="A36020" s="489" t="str">
        <f t="shared" si="562"/>
        <v>2372400354訪問介護</v>
      </c>
      <c r="B36020" s="489">
        <v>2372400354</v>
      </c>
      <c r="C36020" s="489" t="s">
        <v>140</v>
      </c>
      <c r="D36020" s="489" t="s">
        <v>9292</v>
      </c>
    </row>
    <row r="36021" spans="1:4">
      <c r="A36021" s="489" t="str">
        <f t="shared" si="562"/>
        <v>2372400354訪問型サービス（独自）</v>
      </c>
      <c r="B36021" s="489">
        <v>2372400354</v>
      </c>
      <c r="C36021" s="489" t="s">
        <v>2571</v>
      </c>
      <c r="D36021" s="489" t="s">
        <v>9292</v>
      </c>
    </row>
    <row r="36022" spans="1:4">
      <c r="A36022" s="489" t="str">
        <f t="shared" si="562"/>
        <v>2372400354訪問入浴介護</v>
      </c>
      <c r="B36022" s="489">
        <v>2372400354</v>
      </c>
      <c r="C36022" s="489" t="s">
        <v>2509</v>
      </c>
      <c r="D36022" s="489" t="s">
        <v>9292</v>
      </c>
    </row>
    <row r="36023" spans="1:4">
      <c r="A36023" s="489" t="str">
        <f t="shared" si="562"/>
        <v>2372400362居宅介護支援</v>
      </c>
      <c r="B36023" s="489">
        <v>2372400362</v>
      </c>
      <c r="C36023" s="489" t="s">
        <v>2519</v>
      </c>
      <c r="D36023" s="489" t="s">
        <v>9293</v>
      </c>
    </row>
    <row r="36024" spans="1:4">
      <c r="A36024" s="489" t="str">
        <f t="shared" si="562"/>
        <v>2372400362訪問介護</v>
      </c>
      <c r="B36024" s="489">
        <v>2372400362</v>
      </c>
      <c r="C36024" s="489" t="s">
        <v>140</v>
      </c>
      <c r="D36024" s="489" t="s">
        <v>9293</v>
      </c>
    </row>
    <row r="36025" spans="1:4">
      <c r="A36025" s="489" t="str">
        <f t="shared" si="562"/>
        <v>2372400362訪問介護</v>
      </c>
      <c r="B36025" s="489">
        <v>2372400362</v>
      </c>
      <c r="C36025" s="489" t="s">
        <v>140</v>
      </c>
      <c r="D36025" s="489" t="s">
        <v>9293</v>
      </c>
    </row>
    <row r="36026" spans="1:4">
      <c r="A36026" s="489" t="str">
        <f t="shared" si="562"/>
        <v>2372400362訪問介護</v>
      </c>
      <c r="B36026" s="489">
        <v>2372400362</v>
      </c>
      <c r="C36026" s="489" t="s">
        <v>140</v>
      </c>
      <c r="D36026" s="489" t="s">
        <v>9293</v>
      </c>
    </row>
    <row r="36027" spans="1:4">
      <c r="A36027" s="489" t="str">
        <f t="shared" si="562"/>
        <v>2372400362訪問型サービス（独自）</v>
      </c>
      <c r="B36027" s="489">
        <v>2372400362</v>
      </c>
      <c r="C36027" s="489" t="s">
        <v>2571</v>
      </c>
      <c r="D36027" s="489" t="s">
        <v>9293</v>
      </c>
    </row>
    <row r="36028" spans="1:4">
      <c r="A36028" s="489" t="str">
        <f t="shared" si="562"/>
        <v>2372400362訪問型サービス（独自／定率）</v>
      </c>
      <c r="B36028" s="489">
        <v>2372400362</v>
      </c>
      <c r="C36028" s="489" t="s">
        <v>2568</v>
      </c>
      <c r="D36028" s="489" t="s">
        <v>9293</v>
      </c>
    </row>
    <row r="36029" spans="1:4">
      <c r="A36029" s="489" t="str">
        <f t="shared" si="562"/>
        <v>2372400370居宅介護支援</v>
      </c>
      <c r="B36029" s="489">
        <v>2372400370</v>
      </c>
      <c r="C36029" s="489" t="s">
        <v>2519</v>
      </c>
      <c r="D36029" s="489" t="s">
        <v>9294</v>
      </c>
    </row>
    <row r="36030" spans="1:4">
      <c r="A36030" s="489" t="str">
        <f t="shared" si="562"/>
        <v>2372400388地域密着型通所介護</v>
      </c>
      <c r="B36030" s="489">
        <v>2372400388</v>
      </c>
      <c r="C36030" s="489" t="s">
        <v>161</v>
      </c>
      <c r="D36030" s="489" t="s">
        <v>9295</v>
      </c>
    </row>
    <row r="36031" spans="1:4">
      <c r="A36031" s="489" t="str">
        <f t="shared" si="562"/>
        <v>2372400388通所型サービス（独自）</v>
      </c>
      <c r="B36031" s="489">
        <v>2372400388</v>
      </c>
      <c r="C36031" s="489" t="s">
        <v>2570</v>
      </c>
      <c r="D36031" s="489" t="s">
        <v>9295</v>
      </c>
    </row>
    <row r="36032" spans="1:4">
      <c r="A36032" s="489" t="str">
        <f t="shared" si="562"/>
        <v>2372400396地域密着型通所介護</v>
      </c>
      <c r="B36032" s="489">
        <v>2372400396</v>
      </c>
      <c r="C36032" s="489" t="s">
        <v>161</v>
      </c>
      <c r="D36032" s="489" t="s">
        <v>9296</v>
      </c>
    </row>
    <row r="36033" spans="1:4">
      <c r="A36033" s="489" t="str">
        <f t="shared" si="562"/>
        <v>2372400396通所型サービス（独自）</v>
      </c>
      <c r="B36033" s="489">
        <v>2372400396</v>
      </c>
      <c r="C36033" s="489" t="s">
        <v>2570</v>
      </c>
      <c r="D36033" s="489" t="s">
        <v>9296</v>
      </c>
    </row>
    <row r="36034" spans="1:4">
      <c r="A36034" s="489" t="str">
        <f t="shared" ref="A36034:A36097" si="563">B36034&amp;C36034</f>
        <v>2372400404通所介護</v>
      </c>
      <c r="B36034" s="489">
        <v>2372400404</v>
      </c>
      <c r="C36034" s="489" t="s">
        <v>158</v>
      </c>
      <c r="D36034" s="489" t="s">
        <v>9297</v>
      </c>
    </row>
    <row r="36035" spans="1:4">
      <c r="A36035" s="489" t="str">
        <f t="shared" si="563"/>
        <v>2372400404通所型サービス（独自）</v>
      </c>
      <c r="B36035" s="489">
        <v>2372400404</v>
      </c>
      <c r="C36035" s="489" t="s">
        <v>2570</v>
      </c>
      <c r="D36035" s="489" t="s">
        <v>9297</v>
      </c>
    </row>
    <row r="36036" spans="1:4">
      <c r="A36036" s="489" t="str">
        <f t="shared" si="563"/>
        <v>2372400404通所型サービス（独自／定率）</v>
      </c>
      <c r="B36036" s="489">
        <v>2372400404</v>
      </c>
      <c r="C36036" s="489" t="s">
        <v>2567</v>
      </c>
      <c r="D36036" s="489" t="s">
        <v>9297</v>
      </c>
    </row>
    <row r="36037" spans="1:4">
      <c r="A36037" s="489" t="str">
        <f t="shared" si="563"/>
        <v>2372400412介護予防認知症対応型共同生活介護</v>
      </c>
      <c r="B36037" s="489">
        <v>2372400412</v>
      </c>
      <c r="C36037" s="489" t="s">
        <v>2088</v>
      </c>
      <c r="D36037" s="489" t="s">
        <v>9298</v>
      </c>
    </row>
    <row r="36038" spans="1:4">
      <c r="A36038" s="489" t="str">
        <f t="shared" si="563"/>
        <v>2372400412認知症対応型共同生活介護</v>
      </c>
      <c r="B36038" s="489">
        <v>2372400412</v>
      </c>
      <c r="C36038" s="489" t="s">
        <v>2087</v>
      </c>
      <c r="D36038" s="489" t="s">
        <v>9298</v>
      </c>
    </row>
    <row r="36039" spans="1:4">
      <c r="A36039" s="489" t="str">
        <f t="shared" si="563"/>
        <v>2372400446通所介護</v>
      </c>
      <c r="B36039" s="489">
        <v>2372400446</v>
      </c>
      <c r="C36039" s="489" t="s">
        <v>158</v>
      </c>
      <c r="D36039" s="489" t="s">
        <v>9299</v>
      </c>
    </row>
    <row r="36040" spans="1:4">
      <c r="A36040" s="489" t="str">
        <f t="shared" si="563"/>
        <v>2372400446通所型サービス（独自）</v>
      </c>
      <c r="B36040" s="489">
        <v>2372400446</v>
      </c>
      <c r="C36040" s="489" t="s">
        <v>2570</v>
      </c>
      <c r="D36040" s="489" t="s">
        <v>9299</v>
      </c>
    </row>
    <row r="36041" spans="1:4">
      <c r="A36041" s="489" t="str">
        <f t="shared" si="563"/>
        <v>2372400487地域密着型通所介護</v>
      </c>
      <c r="B36041" s="489">
        <v>2372400487</v>
      </c>
      <c r="C36041" s="489" t="s">
        <v>161</v>
      </c>
      <c r="D36041" s="489" t="s">
        <v>9300</v>
      </c>
    </row>
    <row r="36042" spans="1:4">
      <c r="A36042" s="489" t="str">
        <f t="shared" si="563"/>
        <v>2372400487通所型サービス（独自）</v>
      </c>
      <c r="B36042" s="489">
        <v>2372400487</v>
      </c>
      <c r="C36042" s="489" t="s">
        <v>2570</v>
      </c>
      <c r="D36042" s="489" t="s">
        <v>9300</v>
      </c>
    </row>
    <row r="36043" spans="1:4">
      <c r="A36043" s="489" t="str">
        <f t="shared" si="563"/>
        <v>2372400495介護予防認知症対応型共同生活介護</v>
      </c>
      <c r="B36043" s="489">
        <v>2372400495</v>
      </c>
      <c r="C36043" s="489" t="s">
        <v>2088</v>
      </c>
      <c r="D36043" s="489" t="s">
        <v>9301</v>
      </c>
    </row>
    <row r="36044" spans="1:4">
      <c r="A36044" s="489" t="str">
        <f t="shared" si="563"/>
        <v>2372400495認知症対応型共同生活介護</v>
      </c>
      <c r="B36044" s="489">
        <v>2372400495</v>
      </c>
      <c r="C36044" s="489" t="s">
        <v>2087</v>
      </c>
      <c r="D36044" s="489" t="s">
        <v>9301</v>
      </c>
    </row>
    <row r="36045" spans="1:4">
      <c r="A36045" s="489" t="str">
        <f t="shared" si="563"/>
        <v>2372400511居宅介護支援</v>
      </c>
      <c r="B36045" s="489">
        <v>2372400511</v>
      </c>
      <c r="C36045" s="489" t="s">
        <v>2519</v>
      </c>
      <c r="D36045" s="489" t="s">
        <v>7304</v>
      </c>
    </row>
    <row r="36046" spans="1:4">
      <c r="A36046" s="489" t="str">
        <f t="shared" si="563"/>
        <v>2372400529通所介護</v>
      </c>
      <c r="B36046" s="489">
        <v>2372400529</v>
      </c>
      <c r="C36046" s="489" t="s">
        <v>158</v>
      </c>
      <c r="D36046" s="489" t="s">
        <v>9302</v>
      </c>
    </row>
    <row r="36047" spans="1:4">
      <c r="A36047" s="489" t="str">
        <f t="shared" si="563"/>
        <v>2372400529通所型サービス（独自）</v>
      </c>
      <c r="B36047" s="489">
        <v>2372400529</v>
      </c>
      <c r="C36047" s="489" t="s">
        <v>2570</v>
      </c>
      <c r="D36047" s="489" t="s">
        <v>9302</v>
      </c>
    </row>
    <row r="36048" spans="1:4">
      <c r="A36048" s="489" t="str">
        <f t="shared" si="563"/>
        <v>2372400537介護予防認知症対応型共同生活介護（短期利用型）</v>
      </c>
      <c r="B36048" s="489">
        <v>2372400537</v>
      </c>
      <c r="C36048" s="489" t="s">
        <v>19398</v>
      </c>
      <c r="D36048" s="489" t="s">
        <v>9303</v>
      </c>
    </row>
    <row r="36049" spans="1:4">
      <c r="A36049" s="489" t="str">
        <f t="shared" si="563"/>
        <v>2372400537介護予防認知症対応型共同生活介護</v>
      </c>
      <c r="B36049" s="489">
        <v>2372400537</v>
      </c>
      <c r="C36049" s="489" t="s">
        <v>2088</v>
      </c>
      <c r="D36049" s="489" t="s">
        <v>9303</v>
      </c>
    </row>
    <row r="36050" spans="1:4">
      <c r="A36050" s="489" t="str">
        <f t="shared" si="563"/>
        <v>2372400537認知症対応型共同生活介護（短期利用型）</v>
      </c>
      <c r="B36050" s="489">
        <v>2372400537</v>
      </c>
      <c r="C36050" s="489" t="s">
        <v>19399</v>
      </c>
      <c r="D36050" s="489" t="s">
        <v>9303</v>
      </c>
    </row>
    <row r="36051" spans="1:4">
      <c r="A36051" s="489" t="str">
        <f t="shared" si="563"/>
        <v>2372400537認知症対応型共同生活介護</v>
      </c>
      <c r="B36051" s="489">
        <v>2372400537</v>
      </c>
      <c r="C36051" s="489" t="s">
        <v>2087</v>
      </c>
      <c r="D36051" s="489" t="s">
        <v>9303</v>
      </c>
    </row>
    <row r="36052" spans="1:4">
      <c r="A36052" s="489" t="str">
        <f t="shared" si="563"/>
        <v>2372400552介護予防認知症対応型共同生活介護（短期利用型）</v>
      </c>
      <c r="B36052" s="489">
        <v>2372400552</v>
      </c>
      <c r="C36052" s="489" t="s">
        <v>19398</v>
      </c>
      <c r="D36052" s="489" t="s">
        <v>9304</v>
      </c>
    </row>
    <row r="36053" spans="1:4">
      <c r="A36053" s="489" t="str">
        <f t="shared" si="563"/>
        <v>2372400552介護予防認知症対応型共同生活介護</v>
      </c>
      <c r="B36053" s="489">
        <v>2372400552</v>
      </c>
      <c r="C36053" s="489" t="s">
        <v>2088</v>
      </c>
      <c r="D36053" s="489" t="s">
        <v>9304</v>
      </c>
    </row>
    <row r="36054" spans="1:4">
      <c r="A36054" s="489" t="str">
        <f t="shared" si="563"/>
        <v>2372400552認知症対応型共同生活介護（短期利用型）</v>
      </c>
      <c r="B36054" s="489">
        <v>2372400552</v>
      </c>
      <c r="C36054" s="489" t="s">
        <v>19399</v>
      </c>
      <c r="D36054" s="489" t="s">
        <v>9304</v>
      </c>
    </row>
    <row r="36055" spans="1:4">
      <c r="A36055" s="489" t="str">
        <f t="shared" si="563"/>
        <v>2372400552認知症対応型共同生活介護</v>
      </c>
      <c r="B36055" s="489">
        <v>2372400552</v>
      </c>
      <c r="C36055" s="489" t="s">
        <v>2087</v>
      </c>
      <c r="D36055" s="489" t="s">
        <v>9304</v>
      </c>
    </row>
    <row r="36056" spans="1:4">
      <c r="A36056" s="489" t="str">
        <f t="shared" si="563"/>
        <v>2372400560居宅介護支援</v>
      </c>
      <c r="B36056" s="489">
        <v>2372400560</v>
      </c>
      <c r="C36056" s="489" t="s">
        <v>2519</v>
      </c>
      <c r="D36056" s="489" t="s">
        <v>9305</v>
      </c>
    </row>
    <row r="36057" spans="1:4">
      <c r="A36057" s="489" t="str">
        <f t="shared" si="563"/>
        <v>2372400586居宅介護支援</v>
      </c>
      <c r="B36057" s="489">
        <v>2372400586</v>
      </c>
      <c r="C36057" s="489" t="s">
        <v>2519</v>
      </c>
      <c r="D36057" s="489" t="s">
        <v>9306</v>
      </c>
    </row>
    <row r="36058" spans="1:4">
      <c r="A36058" s="489" t="str">
        <f t="shared" si="563"/>
        <v>2372400628通所介護</v>
      </c>
      <c r="B36058" s="489">
        <v>2372400628</v>
      </c>
      <c r="C36058" s="489" t="s">
        <v>158</v>
      </c>
      <c r="D36058" s="489" t="s">
        <v>9307</v>
      </c>
    </row>
    <row r="36059" spans="1:4">
      <c r="A36059" s="489" t="str">
        <f t="shared" si="563"/>
        <v>2372400628通所型サービス（独自）</v>
      </c>
      <c r="B36059" s="489">
        <v>2372400628</v>
      </c>
      <c r="C36059" s="489" t="s">
        <v>2570</v>
      </c>
      <c r="D36059" s="489" t="s">
        <v>9307</v>
      </c>
    </row>
    <row r="36060" spans="1:4">
      <c r="A36060" s="489" t="str">
        <f t="shared" si="563"/>
        <v>2372400651介護予防特定施設入居者生活介護</v>
      </c>
      <c r="B36060" s="489">
        <v>2372400651</v>
      </c>
      <c r="C36060" s="489" t="s">
        <v>2514</v>
      </c>
      <c r="D36060" s="489" t="s">
        <v>9308</v>
      </c>
    </row>
    <row r="36061" spans="1:4">
      <c r="A36061" s="489" t="str">
        <f t="shared" si="563"/>
        <v>2372400651特定施設入居者生活介護（短期利用型）</v>
      </c>
      <c r="B36061" s="489">
        <v>2372400651</v>
      </c>
      <c r="C36061" s="489" t="s">
        <v>19397</v>
      </c>
      <c r="D36061" s="489" t="s">
        <v>9308</v>
      </c>
    </row>
    <row r="36062" spans="1:4">
      <c r="A36062" s="489" t="str">
        <f t="shared" si="563"/>
        <v>2372400651特定施設入居者生活介護</v>
      </c>
      <c r="B36062" s="489">
        <v>2372400651</v>
      </c>
      <c r="C36062" s="489" t="s">
        <v>2513</v>
      </c>
      <c r="D36062" s="489" t="s">
        <v>9308</v>
      </c>
    </row>
    <row r="36063" spans="1:4">
      <c r="A36063" s="489" t="str">
        <f t="shared" si="563"/>
        <v>2372400669介護予防短期入所生活介護</v>
      </c>
      <c r="B36063" s="489">
        <v>2372400669</v>
      </c>
      <c r="C36063" s="489" t="s">
        <v>2093</v>
      </c>
      <c r="D36063" s="489" t="s">
        <v>9309</v>
      </c>
    </row>
    <row r="36064" spans="1:4">
      <c r="A36064" s="489" t="str">
        <f t="shared" si="563"/>
        <v>2372400669介護予防短期入所生活介護</v>
      </c>
      <c r="B36064" s="489">
        <v>2372400669</v>
      </c>
      <c r="C36064" s="489" t="s">
        <v>2093</v>
      </c>
      <c r="D36064" s="489" t="s">
        <v>9309</v>
      </c>
    </row>
    <row r="36065" spans="1:4">
      <c r="A36065" s="489" t="str">
        <f t="shared" si="563"/>
        <v>2372400669介護老人福祉施設</v>
      </c>
      <c r="B36065" s="489">
        <v>2372400669</v>
      </c>
      <c r="C36065" s="489" t="s">
        <v>1921</v>
      </c>
      <c r="D36065" s="489" t="s">
        <v>9309</v>
      </c>
    </row>
    <row r="36066" spans="1:4">
      <c r="A36066" s="489" t="str">
        <f t="shared" si="563"/>
        <v>2372400669介護老人福祉施設</v>
      </c>
      <c r="B36066" s="489">
        <v>2372400669</v>
      </c>
      <c r="C36066" s="489" t="s">
        <v>1921</v>
      </c>
      <c r="D36066" s="489" t="s">
        <v>9309</v>
      </c>
    </row>
    <row r="36067" spans="1:4">
      <c r="A36067" s="489" t="str">
        <f t="shared" si="563"/>
        <v>2372400669短期入所生活介護</v>
      </c>
      <c r="B36067" s="489">
        <v>2372400669</v>
      </c>
      <c r="C36067" s="489" t="s">
        <v>2092</v>
      </c>
      <c r="D36067" s="489" t="s">
        <v>9309</v>
      </c>
    </row>
    <row r="36068" spans="1:4">
      <c r="A36068" s="489" t="str">
        <f t="shared" si="563"/>
        <v>2372400669短期入所生活介護</v>
      </c>
      <c r="B36068" s="489">
        <v>2372400669</v>
      </c>
      <c r="C36068" s="489" t="s">
        <v>2092</v>
      </c>
      <c r="D36068" s="489" t="s">
        <v>9309</v>
      </c>
    </row>
    <row r="36069" spans="1:4">
      <c r="A36069" s="489" t="str">
        <f t="shared" si="563"/>
        <v>2372400669短期入所生活介護</v>
      </c>
      <c r="B36069" s="489">
        <v>2372400669</v>
      </c>
      <c r="C36069" s="489" t="s">
        <v>2092</v>
      </c>
      <c r="D36069" s="489" t="s">
        <v>9309</v>
      </c>
    </row>
    <row r="36070" spans="1:4">
      <c r="A36070" s="489" t="str">
        <f t="shared" si="563"/>
        <v>2372400677介護予防特定施設入居者生活介護</v>
      </c>
      <c r="B36070" s="489">
        <v>2372400677</v>
      </c>
      <c r="C36070" s="489" t="s">
        <v>2514</v>
      </c>
      <c r="D36070" s="489" t="s">
        <v>9310</v>
      </c>
    </row>
    <row r="36071" spans="1:4">
      <c r="A36071" s="489" t="str">
        <f t="shared" si="563"/>
        <v>2372400677特定施設入居者生活介護</v>
      </c>
      <c r="B36071" s="489">
        <v>2372400677</v>
      </c>
      <c r="C36071" s="489" t="s">
        <v>2513</v>
      </c>
      <c r="D36071" s="489" t="s">
        <v>9310</v>
      </c>
    </row>
    <row r="36072" spans="1:4">
      <c r="A36072" s="489" t="str">
        <f t="shared" si="563"/>
        <v>2372400685訪問介護</v>
      </c>
      <c r="B36072" s="489">
        <v>2372400685</v>
      </c>
      <c r="C36072" s="489" t="s">
        <v>140</v>
      </c>
      <c r="D36072" s="489" t="s">
        <v>9311</v>
      </c>
    </row>
    <row r="36073" spans="1:4">
      <c r="A36073" s="489" t="str">
        <f t="shared" si="563"/>
        <v>2372400685訪問介護</v>
      </c>
      <c r="B36073" s="489">
        <v>2372400685</v>
      </c>
      <c r="C36073" s="489" t="s">
        <v>140</v>
      </c>
      <c r="D36073" s="489" t="s">
        <v>9311</v>
      </c>
    </row>
    <row r="36074" spans="1:4">
      <c r="A36074" s="489" t="str">
        <f t="shared" si="563"/>
        <v>2372400685訪問型サービス（独自）</v>
      </c>
      <c r="B36074" s="489">
        <v>2372400685</v>
      </c>
      <c r="C36074" s="489" t="s">
        <v>2571</v>
      </c>
      <c r="D36074" s="489" t="s">
        <v>9311</v>
      </c>
    </row>
    <row r="36075" spans="1:4">
      <c r="A36075" s="489" t="str">
        <f t="shared" si="563"/>
        <v>2372400701通所介護</v>
      </c>
      <c r="B36075" s="489">
        <v>2372400701</v>
      </c>
      <c r="C36075" s="489" t="s">
        <v>158</v>
      </c>
      <c r="D36075" s="489" t="s">
        <v>9312</v>
      </c>
    </row>
    <row r="36076" spans="1:4">
      <c r="A36076" s="489" t="str">
        <f t="shared" si="563"/>
        <v>2372400701通所型サービス（独自）</v>
      </c>
      <c r="B36076" s="489">
        <v>2372400701</v>
      </c>
      <c r="C36076" s="489" t="s">
        <v>2570</v>
      </c>
      <c r="D36076" s="489" t="s">
        <v>9312</v>
      </c>
    </row>
    <row r="36077" spans="1:4">
      <c r="A36077" s="489" t="str">
        <f t="shared" si="563"/>
        <v>2372400701通所型サービス（独自／定率）</v>
      </c>
      <c r="B36077" s="489">
        <v>2372400701</v>
      </c>
      <c r="C36077" s="489" t="s">
        <v>2567</v>
      </c>
      <c r="D36077" s="489" t="s">
        <v>9312</v>
      </c>
    </row>
    <row r="36078" spans="1:4">
      <c r="A36078" s="489" t="str">
        <f t="shared" si="563"/>
        <v>2372400719通所介護</v>
      </c>
      <c r="B36078" s="489">
        <v>2372400719</v>
      </c>
      <c r="C36078" s="489" t="s">
        <v>158</v>
      </c>
      <c r="D36078" s="489" t="s">
        <v>9313</v>
      </c>
    </row>
    <row r="36079" spans="1:4">
      <c r="A36079" s="489" t="str">
        <f t="shared" si="563"/>
        <v>2372400719通所型サービス（独自）</v>
      </c>
      <c r="B36079" s="489">
        <v>2372400719</v>
      </c>
      <c r="C36079" s="489" t="s">
        <v>2570</v>
      </c>
      <c r="D36079" s="489" t="s">
        <v>9313</v>
      </c>
    </row>
    <row r="36080" spans="1:4">
      <c r="A36080" s="489" t="str">
        <f t="shared" si="563"/>
        <v>2372400727地域密着型通所介護</v>
      </c>
      <c r="B36080" s="489">
        <v>2372400727</v>
      </c>
      <c r="C36080" s="489" t="s">
        <v>161</v>
      </c>
      <c r="D36080" s="489" t="s">
        <v>9314</v>
      </c>
    </row>
    <row r="36081" spans="1:4">
      <c r="A36081" s="489" t="str">
        <f t="shared" si="563"/>
        <v>2372400727通所型サービス（独自）</v>
      </c>
      <c r="B36081" s="489">
        <v>2372400727</v>
      </c>
      <c r="C36081" s="489" t="s">
        <v>2570</v>
      </c>
      <c r="D36081" s="489" t="s">
        <v>9314</v>
      </c>
    </row>
    <row r="36082" spans="1:4">
      <c r="A36082" s="489" t="str">
        <f t="shared" si="563"/>
        <v>2372400735通所介護</v>
      </c>
      <c r="B36082" s="489">
        <v>2372400735</v>
      </c>
      <c r="C36082" s="489" t="s">
        <v>158</v>
      </c>
      <c r="D36082" s="489" t="s">
        <v>9315</v>
      </c>
    </row>
    <row r="36083" spans="1:4">
      <c r="A36083" s="489" t="str">
        <f t="shared" si="563"/>
        <v>2372400735通所型サービス（独自）</v>
      </c>
      <c r="B36083" s="489">
        <v>2372400735</v>
      </c>
      <c r="C36083" s="489" t="s">
        <v>2570</v>
      </c>
      <c r="D36083" s="489" t="s">
        <v>9315</v>
      </c>
    </row>
    <row r="36084" spans="1:4">
      <c r="A36084" s="489" t="str">
        <f t="shared" si="563"/>
        <v>2372400735通所型サービス（独自／定率）</v>
      </c>
      <c r="B36084" s="489">
        <v>2372400735</v>
      </c>
      <c r="C36084" s="489" t="s">
        <v>2567</v>
      </c>
      <c r="D36084" s="489" t="s">
        <v>9315</v>
      </c>
    </row>
    <row r="36085" spans="1:4">
      <c r="A36085" s="489" t="str">
        <f t="shared" si="563"/>
        <v>2372400818通所介護</v>
      </c>
      <c r="B36085" s="489">
        <v>2372400818</v>
      </c>
      <c r="C36085" s="489" t="s">
        <v>158</v>
      </c>
      <c r="D36085" s="489" t="s">
        <v>9316</v>
      </c>
    </row>
    <row r="36086" spans="1:4">
      <c r="A36086" s="489" t="str">
        <f t="shared" si="563"/>
        <v>2372400818通所介護</v>
      </c>
      <c r="B36086" s="489">
        <v>2372400818</v>
      </c>
      <c r="C36086" s="489" t="s">
        <v>158</v>
      </c>
      <c r="D36086" s="489" t="s">
        <v>9316</v>
      </c>
    </row>
    <row r="36087" spans="1:4">
      <c r="A36087" s="489" t="str">
        <f t="shared" si="563"/>
        <v>2372400818通所型サービス（独自）</v>
      </c>
      <c r="B36087" s="489">
        <v>2372400818</v>
      </c>
      <c r="C36087" s="489" t="s">
        <v>2570</v>
      </c>
      <c r="D36087" s="489" t="s">
        <v>9316</v>
      </c>
    </row>
    <row r="36088" spans="1:4">
      <c r="A36088" s="489" t="str">
        <f t="shared" si="563"/>
        <v>2372400818通所型サービス（独自）</v>
      </c>
      <c r="B36088" s="489">
        <v>2372400818</v>
      </c>
      <c r="C36088" s="489" t="s">
        <v>2570</v>
      </c>
      <c r="D36088" s="489" t="s">
        <v>9316</v>
      </c>
    </row>
    <row r="36089" spans="1:4">
      <c r="A36089" s="489" t="str">
        <f t="shared" si="563"/>
        <v>2372400867通所介護</v>
      </c>
      <c r="B36089" s="489">
        <v>2372400867</v>
      </c>
      <c r="C36089" s="489" t="s">
        <v>158</v>
      </c>
      <c r="D36089" s="489" t="s">
        <v>9317</v>
      </c>
    </row>
    <row r="36090" spans="1:4">
      <c r="A36090" s="489" t="str">
        <f t="shared" si="563"/>
        <v>2372400867通所型サービス（独自）</v>
      </c>
      <c r="B36090" s="489">
        <v>2372400867</v>
      </c>
      <c r="C36090" s="489" t="s">
        <v>2570</v>
      </c>
      <c r="D36090" s="489" t="s">
        <v>9317</v>
      </c>
    </row>
    <row r="36091" spans="1:4">
      <c r="A36091" s="489" t="str">
        <f t="shared" si="563"/>
        <v>2372400867通所型サービス（独自）</v>
      </c>
      <c r="B36091" s="489">
        <v>2372400867</v>
      </c>
      <c r="C36091" s="489" t="s">
        <v>2570</v>
      </c>
      <c r="D36091" s="489" t="s">
        <v>9317</v>
      </c>
    </row>
    <row r="36092" spans="1:4">
      <c r="A36092" s="489" t="str">
        <f t="shared" si="563"/>
        <v>2372400867通所型サービス（独自／定率）</v>
      </c>
      <c r="B36092" s="489">
        <v>2372400867</v>
      </c>
      <c r="C36092" s="489" t="s">
        <v>2567</v>
      </c>
      <c r="D36092" s="489" t="s">
        <v>9317</v>
      </c>
    </row>
    <row r="36093" spans="1:4">
      <c r="A36093" s="489" t="str">
        <f t="shared" si="563"/>
        <v>2372400917地域密着型通所介護</v>
      </c>
      <c r="B36093" s="489">
        <v>2372400917</v>
      </c>
      <c r="C36093" s="489" t="s">
        <v>161</v>
      </c>
      <c r="D36093" s="489" t="s">
        <v>9318</v>
      </c>
    </row>
    <row r="36094" spans="1:4">
      <c r="A36094" s="489" t="str">
        <f t="shared" si="563"/>
        <v>2372400917通所型サービス（独自）</v>
      </c>
      <c r="B36094" s="489">
        <v>2372400917</v>
      </c>
      <c r="C36094" s="489" t="s">
        <v>2570</v>
      </c>
      <c r="D36094" s="489" t="s">
        <v>9318</v>
      </c>
    </row>
    <row r="36095" spans="1:4">
      <c r="A36095" s="489" t="str">
        <f t="shared" si="563"/>
        <v>2372400925介護予防短期入所生活介護</v>
      </c>
      <c r="B36095" s="489">
        <v>2372400925</v>
      </c>
      <c r="C36095" s="489" t="s">
        <v>2093</v>
      </c>
      <c r="D36095" s="489" t="s">
        <v>9319</v>
      </c>
    </row>
    <row r="36096" spans="1:4">
      <c r="A36096" s="489" t="str">
        <f t="shared" si="563"/>
        <v>2372400925短期入所生活介護</v>
      </c>
      <c r="B36096" s="489">
        <v>2372400925</v>
      </c>
      <c r="C36096" s="489" t="s">
        <v>2092</v>
      </c>
      <c r="D36096" s="489" t="s">
        <v>9319</v>
      </c>
    </row>
    <row r="36097" spans="1:4">
      <c r="A36097" s="489" t="str">
        <f t="shared" si="563"/>
        <v>2372400925短期入所生活介護</v>
      </c>
      <c r="B36097" s="489">
        <v>2372400925</v>
      </c>
      <c r="C36097" s="489" t="s">
        <v>2092</v>
      </c>
      <c r="D36097" s="489" t="s">
        <v>9319</v>
      </c>
    </row>
    <row r="36098" spans="1:4">
      <c r="A36098" s="489" t="str">
        <f t="shared" ref="A36098:A36161" si="564">B36098&amp;C36098</f>
        <v>2372400933介護予防特定施設入居者生活介護</v>
      </c>
      <c r="B36098" s="489">
        <v>2372400933</v>
      </c>
      <c r="C36098" s="489" t="s">
        <v>2514</v>
      </c>
      <c r="D36098" s="489" t="s">
        <v>9320</v>
      </c>
    </row>
    <row r="36099" spans="1:4">
      <c r="A36099" s="489" t="str">
        <f t="shared" si="564"/>
        <v>2372400933特定施設入居者生活介護</v>
      </c>
      <c r="B36099" s="489">
        <v>2372400933</v>
      </c>
      <c r="C36099" s="489" t="s">
        <v>2513</v>
      </c>
      <c r="D36099" s="489" t="s">
        <v>9320</v>
      </c>
    </row>
    <row r="36100" spans="1:4">
      <c r="A36100" s="489" t="str">
        <f t="shared" si="564"/>
        <v>2372400982訪問介護</v>
      </c>
      <c r="B36100" s="489">
        <v>2372400982</v>
      </c>
      <c r="C36100" s="489" t="s">
        <v>140</v>
      </c>
      <c r="D36100" s="489" t="s">
        <v>9321</v>
      </c>
    </row>
    <row r="36101" spans="1:4">
      <c r="A36101" s="489" t="str">
        <f t="shared" si="564"/>
        <v>2372400982訪問介護</v>
      </c>
      <c r="B36101" s="489">
        <v>2372400982</v>
      </c>
      <c r="C36101" s="489" t="s">
        <v>140</v>
      </c>
      <c r="D36101" s="489" t="s">
        <v>9321</v>
      </c>
    </row>
    <row r="36102" spans="1:4">
      <c r="A36102" s="489" t="str">
        <f t="shared" si="564"/>
        <v>2372400982訪問型サービス（独自）</v>
      </c>
      <c r="B36102" s="489">
        <v>2372400982</v>
      </c>
      <c r="C36102" s="489" t="s">
        <v>2571</v>
      </c>
      <c r="D36102" s="489" t="s">
        <v>9321</v>
      </c>
    </row>
    <row r="36103" spans="1:4">
      <c r="A36103" s="489" t="str">
        <f t="shared" si="564"/>
        <v>2372401014訪問介護</v>
      </c>
      <c r="B36103" s="489">
        <v>2372401014</v>
      </c>
      <c r="C36103" s="489" t="s">
        <v>140</v>
      </c>
      <c r="D36103" s="489" t="s">
        <v>9322</v>
      </c>
    </row>
    <row r="36104" spans="1:4">
      <c r="A36104" s="489" t="str">
        <f t="shared" si="564"/>
        <v>2372401014訪問介護</v>
      </c>
      <c r="B36104" s="489">
        <v>2372401014</v>
      </c>
      <c r="C36104" s="489" t="s">
        <v>140</v>
      </c>
      <c r="D36104" s="489" t="s">
        <v>9322</v>
      </c>
    </row>
    <row r="36105" spans="1:4">
      <c r="A36105" s="489" t="str">
        <f t="shared" si="564"/>
        <v>2372401014訪問型サービス（独自）</v>
      </c>
      <c r="B36105" s="489">
        <v>2372401014</v>
      </c>
      <c r="C36105" s="489" t="s">
        <v>2571</v>
      </c>
      <c r="D36105" s="489" t="s">
        <v>9322</v>
      </c>
    </row>
    <row r="36106" spans="1:4">
      <c r="A36106" s="489" t="str">
        <f t="shared" si="564"/>
        <v>2372401063介護予防通所リハビリテーション</v>
      </c>
      <c r="B36106" s="489">
        <v>2372401063</v>
      </c>
      <c r="C36106" s="489" t="s">
        <v>2512</v>
      </c>
      <c r="D36106" s="489" t="s">
        <v>16303</v>
      </c>
    </row>
    <row r="36107" spans="1:4">
      <c r="A36107" s="489" t="str">
        <f t="shared" si="564"/>
        <v>2372401063通所リハビリテーション</v>
      </c>
      <c r="B36107" s="489">
        <v>2372401063</v>
      </c>
      <c r="C36107" s="489" t="s">
        <v>2511</v>
      </c>
      <c r="D36107" s="489" t="s">
        <v>16303</v>
      </c>
    </row>
    <row r="36108" spans="1:4">
      <c r="A36108" s="489" t="str">
        <f t="shared" si="564"/>
        <v>2372401063通所リハビリテーション</v>
      </c>
      <c r="B36108" s="489">
        <v>2372401063</v>
      </c>
      <c r="C36108" s="489" t="s">
        <v>2511</v>
      </c>
      <c r="D36108" s="489" t="s">
        <v>16303</v>
      </c>
    </row>
    <row r="36109" spans="1:4">
      <c r="A36109" s="489" t="str">
        <f t="shared" si="564"/>
        <v>2372401071介護予防訪問入浴介護</v>
      </c>
      <c r="B36109" s="489">
        <v>2372401071</v>
      </c>
      <c r="C36109" s="489" t="s">
        <v>2510</v>
      </c>
      <c r="D36109" s="489" t="s">
        <v>9323</v>
      </c>
    </row>
    <row r="36110" spans="1:4">
      <c r="A36110" s="489" t="str">
        <f t="shared" si="564"/>
        <v>2372401071訪問入浴介護</v>
      </c>
      <c r="B36110" s="489">
        <v>2372401071</v>
      </c>
      <c r="C36110" s="489" t="s">
        <v>2509</v>
      </c>
      <c r="D36110" s="489" t="s">
        <v>9323</v>
      </c>
    </row>
    <row r="36111" spans="1:4">
      <c r="A36111" s="489" t="str">
        <f t="shared" si="564"/>
        <v>2372401089訪問介護</v>
      </c>
      <c r="B36111" s="489">
        <v>2372401089</v>
      </c>
      <c r="C36111" s="489" t="s">
        <v>140</v>
      </c>
      <c r="D36111" s="489" t="s">
        <v>9324</v>
      </c>
    </row>
    <row r="36112" spans="1:4">
      <c r="A36112" s="489" t="str">
        <f t="shared" si="564"/>
        <v>2372401089訪問介護</v>
      </c>
      <c r="B36112" s="489">
        <v>2372401089</v>
      </c>
      <c r="C36112" s="489" t="s">
        <v>140</v>
      </c>
      <c r="D36112" s="489" t="s">
        <v>9324</v>
      </c>
    </row>
    <row r="36113" spans="1:4">
      <c r="A36113" s="489" t="str">
        <f t="shared" si="564"/>
        <v>2372401089訪問型サービス（独自）</v>
      </c>
      <c r="B36113" s="489">
        <v>2372401089</v>
      </c>
      <c r="C36113" s="489" t="s">
        <v>2571</v>
      </c>
      <c r="D36113" s="489" t="s">
        <v>9324</v>
      </c>
    </row>
    <row r="36114" spans="1:4">
      <c r="A36114" s="489" t="str">
        <f t="shared" si="564"/>
        <v>2372401097地域密着型通所介護</v>
      </c>
      <c r="B36114" s="489">
        <v>2372401097</v>
      </c>
      <c r="C36114" s="489" t="s">
        <v>161</v>
      </c>
      <c r="D36114" s="489" t="s">
        <v>9325</v>
      </c>
    </row>
    <row r="36115" spans="1:4">
      <c r="A36115" s="489" t="str">
        <f t="shared" si="564"/>
        <v>2372401097通所型サービス（独自）</v>
      </c>
      <c r="B36115" s="489">
        <v>2372401097</v>
      </c>
      <c r="C36115" s="489" t="s">
        <v>2570</v>
      </c>
      <c r="D36115" s="489" t="s">
        <v>9325</v>
      </c>
    </row>
    <row r="36116" spans="1:4">
      <c r="A36116" s="489" t="str">
        <f t="shared" si="564"/>
        <v>2372401113地域密着型通所介護</v>
      </c>
      <c r="B36116" s="489">
        <v>2372401113</v>
      </c>
      <c r="C36116" s="489" t="s">
        <v>161</v>
      </c>
      <c r="D36116" s="489" t="s">
        <v>9326</v>
      </c>
    </row>
    <row r="36117" spans="1:4">
      <c r="A36117" s="489" t="str">
        <f t="shared" si="564"/>
        <v>2372401113通所型サービス（独自）</v>
      </c>
      <c r="B36117" s="489">
        <v>2372401113</v>
      </c>
      <c r="C36117" s="489" t="s">
        <v>2570</v>
      </c>
      <c r="D36117" s="489" t="s">
        <v>9326</v>
      </c>
    </row>
    <row r="36118" spans="1:4">
      <c r="A36118" s="489" t="str">
        <f t="shared" si="564"/>
        <v>2372401147訪問介護</v>
      </c>
      <c r="B36118" s="489">
        <v>2372401147</v>
      </c>
      <c r="C36118" s="489" t="s">
        <v>140</v>
      </c>
      <c r="D36118" s="489" t="s">
        <v>9323</v>
      </c>
    </row>
    <row r="36119" spans="1:4">
      <c r="A36119" s="489" t="str">
        <f t="shared" si="564"/>
        <v>2372401147訪問介護</v>
      </c>
      <c r="B36119" s="489">
        <v>2372401147</v>
      </c>
      <c r="C36119" s="489" t="s">
        <v>140</v>
      </c>
      <c r="D36119" s="489" t="s">
        <v>9323</v>
      </c>
    </row>
    <row r="36120" spans="1:4">
      <c r="A36120" s="489" t="str">
        <f t="shared" si="564"/>
        <v>2372401147訪問型サービス（独自）</v>
      </c>
      <c r="B36120" s="489">
        <v>2372401147</v>
      </c>
      <c r="C36120" s="489" t="s">
        <v>2571</v>
      </c>
      <c r="D36120" s="489" t="s">
        <v>9323</v>
      </c>
    </row>
    <row r="36121" spans="1:4">
      <c r="A36121" s="489" t="str">
        <f t="shared" si="564"/>
        <v>2372401154訪問介護</v>
      </c>
      <c r="B36121" s="489">
        <v>2372401154</v>
      </c>
      <c r="C36121" s="489" t="s">
        <v>140</v>
      </c>
      <c r="D36121" s="489" t="s">
        <v>9327</v>
      </c>
    </row>
    <row r="36122" spans="1:4">
      <c r="A36122" s="489" t="str">
        <f t="shared" si="564"/>
        <v>2372401154訪問介護</v>
      </c>
      <c r="B36122" s="489">
        <v>2372401154</v>
      </c>
      <c r="C36122" s="489" t="s">
        <v>140</v>
      </c>
      <c r="D36122" s="489" t="s">
        <v>9327</v>
      </c>
    </row>
    <row r="36123" spans="1:4">
      <c r="A36123" s="489" t="str">
        <f t="shared" si="564"/>
        <v>2372401154訪問型サービス（独自）</v>
      </c>
      <c r="B36123" s="489">
        <v>2372401154</v>
      </c>
      <c r="C36123" s="489" t="s">
        <v>2571</v>
      </c>
      <c r="D36123" s="489" t="s">
        <v>9327</v>
      </c>
    </row>
    <row r="36124" spans="1:4">
      <c r="A36124" s="489" t="str">
        <f t="shared" si="564"/>
        <v>2372401154訪問型サービス（独自／定率）</v>
      </c>
      <c r="B36124" s="489">
        <v>2372401154</v>
      </c>
      <c r="C36124" s="489" t="s">
        <v>2568</v>
      </c>
      <c r="D36124" s="489" t="s">
        <v>9327</v>
      </c>
    </row>
    <row r="36125" spans="1:4">
      <c r="A36125" s="489" t="str">
        <f t="shared" si="564"/>
        <v>2372401162訪問介護</v>
      </c>
      <c r="B36125" s="489">
        <v>2372401162</v>
      </c>
      <c r="C36125" s="489" t="s">
        <v>140</v>
      </c>
      <c r="D36125" s="489" t="s">
        <v>9328</v>
      </c>
    </row>
    <row r="36126" spans="1:4">
      <c r="A36126" s="489" t="str">
        <f t="shared" si="564"/>
        <v>2372401162訪問介護</v>
      </c>
      <c r="B36126" s="489">
        <v>2372401162</v>
      </c>
      <c r="C36126" s="489" t="s">
        <v>140</v>
      </c>
      <c r="D36126" s="489" t="s">
        <v>9328</v>
      </c>
    </row>
    <row r="36127" spans="1:4">
      <c r="A36127" s="489" t="str">
        <f t="shared" si="564"/>
        <v>2372401162訪問型サービス（独自）</v>
      </c>
      <c r="B36127" s="489">
        <v>2372401162</v>
      </c>
      <c r="C36127" s="489" t="s">
        <v>2571</v>
      </c>
      <c r="D36127" s="489" t="s">
        <v>9328</v>
      </c>
    </row>
    <row r="36128" spans="1:4">
      <c r="A36128" s="489" t="str">
        <f t="shared" si="564"/>
        <v>2372401170地域密着型通所介護</v>
      </c>
      <c r="B36128" s="489">
        <v>2372401170</v>
      </c>
      <c r="C36128" s="489" t="s">
        <v>161</v>
      </c>
      <c r="D36128" s="489" t="s">
        <v>9329</v>
      </c>
    </row>
    <row r="36129" spans="1:4">
      <c r="A36129" s="489" t="str">
        <f t="shared" si="564"/>
        <v>2372401170通所型サービス（独自）</v>
      </c>
      <c r="B36129" s="489">
        <v>2372401170</v>
      </c>
      <c r="C36129" s="489" t="s">
        <v>2570</v>
      </c>
      <c r="D36129" s="489" t="s">
        <v>9329</v>
      </c>
    </row>
    <row r="36130" spans="1:4">
      <c r="A36130" s="489" t="str">
        <f t="shared" si="564"/>
        <v>2372401170通所型サービス（独自／定率）</v>
      </c>
      <c r="B36130" s="489">
        <v>2372401170</v>
      </c>
      <c r="C36130" s="489" t="s">
        <v>2567</v>
      </c>
      <c r="D36130" s="489" t="s">
        <v>9329</v>
      </c>
    </row>
    <row r="36131" spans="1:4">
      <c r="A36131" s="489" t="str">
        <f t="shared" si="564"/>
        <v>2372401212地域密着型通所介護</v>
      </c>
      <c r="B36131" s="489">
        <v>2372401212</v>
      </c>
      <c r="C36131" s="489" t="s">
        <v>161</v>
      </c>
      <c r="D36131" s="489" t="s">
        <v>9330</v>
      </c>
    </row>
    <row r="36132" spans="1:4">
      <c r="A36132" s="489" t="str">
        <f t="shared" si="564"/>
        <v>2372401212通所型サービス（独自）</v>
      </c>
      <c r="B36132" s="489">
        <v>2372401212</v>
      </c>
      <c r="C36132" s="489" t="s">
        <v>2570</v>
      </c>
      <c r="D36132" s="489" t="s">
        <v>9330</v>
      </c>
    </row>
    <row r="36133" spans="1:4">
      <c r="A36133" s="489" t="str">
        <f t="shared" si="564"/>
        <v>2372401238居宅介護支援</v>
      </c>
      <c r="B36133" s="489">
        <v>2372401238</v>
      </c>
      <c r="C36133" s="489" t="s">
        <v>2519</v>
      </c>
      <c r="D36133" s="489" t="s">
        <v>9331</v>
      </c>
    </row>
    <row r="36134" spans="1:4">
      <c r="A36134" s="489" t="str">
        <f t="shared" si="564"/>
        <v>2372401261通所介護</v>
      </c>
      <c r="B36134" s="489">
        <v>2372401261</v>
      </c>
      <c r="C36134" s="489" t="s">
        <v>158</v>
      </c>
      <c r="D36134" s="489" t="s">
        <v>9332</v>
      </c>
    </row>
    <row r="36135" spans="1:4">
      <c r="A36135" s="489" t="str">
        <f t="shared" si="564"/>
        <v>2372401261通所型サービス（独自）</v>
      </c>
      <c r="B36135" s="489">
        <v>2372401261</v>
      </c>
      <c r="C36135" s="489" t="s">
        <v>2570</v>
      </c>
      <c r="D36135" s="489" t="s">
        <v>9332</v>
      </c>
    </row>
    <row r="36136" spans="1:4">
      <c r="A36136" s="489" t="str">
        <f t="shared" si="564"/>
        <v>2372401329通所型サービス（独自）</v>
      </c>
      <c r="B36136" s="489">
        <v>2372401329</v>
      </c>
      <c r="C36136" s="489" t="s">
        <v>2570</v>
      </c>
      <c r="D36136" s="489" t="s">
        <v>9333</v>
      </c>
    </row>
    <row r="36137" spans="1:4">
      <c r="A36137" s="489" t="str">
        <f t="shared" si="564"/>
        <v>2372401360訪問介護</v>
      </c>
      <c r="B36137" s="489">
        <v>2372401360</v>
      </c>
      <c r="C36137" s="489" t="s">
        <v>140</v>
      </c>
      <c r="D36137" s="489" t="s">
        <v>9334</v>
      </c>
    </row>
    <row r="36138" spans="1:4">
      <c r="A36138" s="489" t="str">
        <f t="shared" si="564"/>
        <v>2372401360訪問介護</v>
      </c>
      <c r="B36138" s="489">
        <v>2372401360</v>
      </c>
      <c r="C36138" s="489" t="s">
        <v>140</v>
      </c>
      <c r="D36138" s="489" t="s">
        <v>9334</v>
      </c>
    </row>
    <row r="36139" spans="1:4">
      <c r="A36139" s="489" t="str">
        <f t="shared" si="564"/>
        <v>2372401360訪問型サービス（独自）</v>
      </c>
      <c r="B36139" s="489">
        <v>2372401360</v>
      </c>
      <c r="C36139" s="489" t="s">
        <v>2571</v>
      </c>
      <c r="D36139" s="489" t="s">
        <v>9334</v>
      </c>
    </row>
    <row r="36140" spans="1:4">
      <c r="A36140" s="489" t="str">
        <f t="shared" si="564"/>
        <v>2372401360訪問型サービス（独自／定率）</v>
      </c>
      <c r="B36140" s="489">
        <v>2372401360</v>
      </c>
      <c r="C36140" s="489" t="s">
        <v>2568</v>
      </c>
      <c r="D36140" s="489" t="s">
        <v>9334</v>
      </c>
    </row>
    <row r="36141" spans="1:4">
      <c r="A36141" s="489" t="str">
        <f t="shared" si="564"/>
        <v>2372401378居宅介護支援</v>
      </c>
      <c r="B36141" s="489">
        <v>2372401378</v>
      </c>
      <c r="C36141" s="489" t="s">
        <v>2519</v>
      </c>
      <c r="D36141" s="489" t="s">
        <v>9335</v>
      </c>
    </row>
    <row r="36142" spans="1:4">
      <c r="A36142" s="489" t="str">
        <f t="shared" si="564"/>
        <v>2372401402介護予防短期入所生活介護</v>
      </c>
      <c r="B36142" s="489">
        <v>2372401402</v>
      </c>
      <c r="C36142" s="489" t="s">
        <v>2093</v>
      </c>
      <c r="D36142" s="489" t="s">
        <v>9336</v>
      </c>
    </row>
    <row r="36143" spans="1:4">
      <c r="A36143" s="489" t="str">
        <f t="shared" si="564"/>
        <v>2372401402介護老人福祉施設</v>
      </c>
      <c r="B36143" s="489">
        <v>2372401402</v>
      </c>
      <c r="C36143" s="489" t="s">
        <v>1921</v>
      </c>
      <c r="D36143" s="489" t="s">
        <v>9336</v>
      </c>
    </row>
    <row r="36144" spans="1:4">
      <c r="A36144" s="489" t="str">
        <f t="shared" si="564"/>
        <v>2372401402介護老人福祉施設</v>
      </c>
      <c r="B36144" s="489">
        <v>2372401402</v>
      </c>
      <c r="C36144" s="489" t="s">
        <v>1921</v>
      </c>
      <c r="D36144" s="489" t="s">
        <v>9336</v>
      </c>
    </row>
    <row r="36145" spans="1:4">
      <c r="A36145" s="489" t="str">
        <f t="shared" si="564"/>
        <v>2372401402短期入所生活介護</v>
      </c>
      <c r="B36145" s="489">
        <v>2372401402</v>
      </c>
      <c r="C36145" s="489" t="s">
        <v>2092</v>
      </c>
      <c r="D36145" s="489" t="s">
        <v>9336</v>
      </c>
    </row>
    <row r="36146" spans="1:4">
      <c r="A36146" s="489" t="str">
        <f t="shared" si="564"/>
        <v>2372401410訪問介護</v>
      </c>
      <c r="B36146" s="489">
        <v>2372401410</v>
      </c>
      <c r="C36146" s="489" t="s">
        <v>140</v>
      </c>
      <c r="D36146" s="489" t="s">
        <v>9337</v>
      </c>
    </row>
    <row r="36147" spans="1:4">
      <c r="A36147" s="489" t="str">
        <f t="shared" si="564"/>
        <v>2372401410訪問介護</v>
      </c>
      <c r="B36147" s="489">
        <v>2372401410</v>
      </c>
      <c r="C36147" s="489" t="s">
        <v>140</v>
      </c>
      <c r="D36147" s="489" t="s">
        <v>9337</v>
      </c>
    </row>
    <row r="36148" spans="1:4">
      <c r="A36148" s="489" t="str">
        <f t="shared" si="564"/>
        <v>2372401410訪問型サービス（独自）</v>
      </c>
      <c r="B36148" s="489">
        <v>2372401410</v>
      </c>
      <c r="C36148" s="489" t="s">
        <v>2571</v>
      </c>
      <c r="D36148" s="489" t="s">
        <v>9337</v>
      </c>
    </row>
    <row r="36149" spans="1:4">
      <c r="A36149" s="489" t="str">
        <f t="shared" si="564"/>
        <v>2372401428通所介護</v>
      </c>
      <c r="B36149" s="489">
        <v>2372401428</v>
      </c>
      <c r="C36149" s="489" t="s">
        <v>158</v>
      </c>
      <c r="D36149" s="489" t="s">
        <v>9338</v>
      </c>
    </row>
    <row r="36150" spans="1:4">
      <c r="A36150" s="489" t="str">
        <f t="shared" si="564"/>
        <v>2372401428通所型サービス（独自）</v>
      </c>
      <c r="B36150" s="489">
        <v>2372401428</v>
      </c>
      <c r="C36150" s="489" t="s">
        <v>2570</v>
      </c>
      <c r="D36150" s="489" t="s">
        <v>9338</v>
      </c>
    </row>
    <row r="36151" spans="1:4">
      <c r="A36151" s="489" t="str">
        <f t="shared" si="564"/>
        <v>2372401451地域密着型通所介護</v>
      </c>
      <c r="B36151" s="489">
        <v>2372401451</v>
      </c>
      <c r="C36151" s="489" t="s">
        <v>161</v>
      </c>
      <c r="D36151" s="489" t="s">
        <v>9339</v>
      </c>
    </row>
    <row r="36152" spans="1:4">
      <c r="A36152" s="489" t="str">
        <f t="shared" si="564"/>
        <v>2372401451通所型サービス（独自）</v>
      </c>
      <c r="B36152" s="489">
        <v>2372401451</v>
      </c>
      <c r="C36152" s="489" t="s">
        <v>2570</v>
      </c>
      <c r="D36152" s="489" t="s">
        <v>9339</v>
      </c>
    </row>
    <row r="36153" spans="1:4">
      <c r="A36153" s="489" t="str">
        <f t="shared" si="564"/>
        <v>2372401469介護予防短期入所生活介護</v>
      </c>
      <c r="B36153" s="489">
        <v>2372401469</v>
      </c>
      <c r="C36153" s="489" t="s">
        <v>2093</v>
      </c>
      <c r="D36153" s="489" t="s">
        <v>9340</v>
      </c>
    </row>
    <row r="36154" spans="1:4">
      <c r="A36154" s="489" t="str">
        <f t="shared" si="564"/>
        <v>2372401469短期入所生活介護</v>
      </c>
      <c r="B36154" s="489">
        <v>2372401469</v>
      </c>
      <c r="C36154" s="489" t="s">
        <v>2092</v>
      </c>
      <c r="D36154" s="489" t="s">
        <v>9340</v>
      </c>
    </row>
    <row r="36155" spans="1:4">
      <c r="A36155" s="489" t="str">
        <f t="shared" si="564"/>
        <v>2372401485居宅介護支援</v>
      </c>
      <c r="B36155" s="489">
        <v>2372401485</v>
      </c>
      <c r="C36155" s="489" t="s">
        <v>2519</v>
      </c>
      <c r="D36155" s="489" t="s">
        <v>9341</v>
      </c>
    </row>
    <row r="36156" spans="1:4">
      <c r="A36156" s="489" t="str">
        <f t="shared" si="564"/>
        <v>2372401493訪問介護</v>
      </c>
      <c r="B36156" s="489">
        <v>2372401493</v>
      </c>
      <c r="C36156" s="489" t="s">
        <v>140</v>
      </c>
      <c r="D36156" s="489" t="s">
        <v>9342</v>
      </c>
    </row>
    <row r="36157" spans="1:4">
      <c r="A36157" s="489" t="str">
        <f t="shared" si="564"/>
        <v>2372401493訪問介護</v>
      </c>
      <c r="B36157" s="489">
        <v>2372401493</v>
      </c>
      <c r="C36157" s="489" t="s">
        <v>140</v>
      </c>
      <c r="D36157" s="489" t="s">
        <v>9342</v>
      </c>
    </row>
    <row r="36158" spans="1:4">
      <c r="A36158" s="489" t="str">
        <f t="shared" si="564"/>
        <v>2372401527訪問型サービス（独自）</v>
      </c>
      <c r="B36158" s="489">
        <v>2372401527</v>
      </c>
      <c r="C36158" s="489" t="s">
        <v>2571</v>
      </c>
      <c r="D36158" s="489" t="s">
        <v>9343</v>
      </c>
    </row>
    <row r="36159" spans="1:4">
      <c r="A36159" s="489" t="str">
        <f t="shared" si="564"/>
        <v>2372401535地域密着型通所介護</v>
      </c>
      <c r="B36159" s="489">
        <v>2372401535</v>
      </c>
      <c r="C36159" s="489" t="s">
        <v>161</v>
      </c>
      <c r="D36159" s="489" t="s">
        <v>9344</v>
      </c>
    </row>
    <row r="36160" spans="1:4">
      <c r="A36160" s="489" t="str">
        <f t="shared" si="564"/>
        <v>2372401535通所型サービス（独自）</v>
      </c>
      <c r="B36160" s="489">
        <v>2372401535</v>
      </c>
      <c r="C36160" s="489" t="s">
        <v>2570</v>
      </c>
      <c r="D36160" s="489" t="s">
        <v>9344</v>
      </c>
    </row>
    <row r="36161" spans="1:4">
      <c r="A36161" s="489" t="str">
        <f t="shared" si="564"/>
        <v>2372401535通所型サービス（独自／定率）</v>
      </c>
      <c r="B36161" s="489">
        <v>2372401535</v>
      </c>
      <c r="C36161" s="489" t="s">
        <v>2567</v>
      </c>
      <c r="D36161" s="489" t="s">
        <v>9344</v>
      </c>
    </row>
    <row r="36162" spans="1:4">
      <c r="A36162" s="489" t="str">
        <f t="shared" ref="A36162:A36225" si="565">B36162&amp;C36162</f>
        <v>2372401543訪問介護</v>
      </c>
      <c r="B36162" s="489">
        <v>2372401543</v>
      </c>
      <c r="C36162" s="489" t="s">
        <v>140</v>
      </c>
      <c r="D36162" s="489" t="s">
        <v>9345</v>
      </c>
    </row>
    <row r="36163" spans="1:4">
      <c r="A36163" s="489" t="str">
        <f t="shared" si="565"/>
        <v>2372401543訪問介護</v>
      </c>
      <c r="B36163" s="489">
        <v>2372401543</v>
      </c>
      <c r="C36163" s="489" t="s">
        <v>140</v>
      </c>
      <c r="D36163" s="489" t="s">
        <v>9345</v>
      </c>
    </row>
    <row r="36164" spans="1:4">
      <c r="A36164" s="489" t="str">
        <f t="shared" si="565"/>
        <v>2372401543訪問型サービス（独自）</v>
      </c>
      <c r="B36164" s="489">
        <v>2372401543</v>
      </c>
      <c r="C36164" s="489" t="s">
        <v>2571</v>
      </c>
      <c r="D36164" s="489" t="s">
        <v>9345</v>
      </c>
    </row>
    <row r="36165" spans="1:4">
      <c r="A36165" s="489" t="str">
        <f t="shared" si="565"/>
        <v>2372401550地域密着型通所介護</v>
      </c>
      <c r="B36165" s="489">
        <v>2372401550</v>
      </c>
      <c r="C36165" s="489" t="s">
        <v>161</v>
      </c>
      <c r="D36165" s="489" t="s">
        <v>9346</v>
      </c>
    </row>
    <row r="36166" spans="1:4">
      <c r="A36166" s="489" t="str">
        <f t="shared" si="565"/>
        <v>2372401550通所型サービス（独自）</v>
      </c>
      <c r="B36166" s="489">
        <v>2372401550</v>
      </c>
      <c r="C36166" s="489" t="s">
        <v>2570</v>
      </c>
      <c r="D36166" s="489" t="s">
        <v>9346</v>
      </c>
    </row>
    <row r="36167" spans="1:4">
      <c r="A36167" s="489" t="str">
        <f t="shared" si="565"/>
        <v>2372401584訪問介護</v>
      </c>
      <c r="B36167" s="489">
        <v>2372401584</v>
      </c>
      <c r="C36167" s="489" t="s">
        <v>140</v>
      </c>
      <c r="D36167" s="489" t="s">
        <v>9347</v>
      </c>
    </row>
    <row r="36168" spans="1:4">
      <c r="A36168" s="489" t="str">
        <f t="shared" si="565"/>
        <v>2372401584訪問介護</v>
      </c>
      <c r="B36168" s="489">
        <v>2372401584</v>
      </c>
      <c r="C36168" s="489" t="s">
        <v>140</v>
      </c>
      <c r="D36168" s="489" t="s">
        <v>9347</v>
      </c>
    </row>
    <row r="36169" spans="1:4">
      <c r="A36169" s="489" t="str">
        <f t="shared" si="565"/>
        <v>2372401592介護予防短期入所生活介護</v>
      </c>
      <c r="B36169" s="489">
        <v>2372401592</v>
      </c>
      <c r="C36169" s="489" t="s">
        <v>2093</v>
      </c>
      <c r="D36169" s="489" t="s">
        <v>9348</v>
      </c>
    </row>
    <row r="36170" spans="1:4">
      <c r="A36170" s="489" t="str">
        <f t="shared" si="565"/>
        <v>2372401592介護老人福祉施設</v>
      </c>
      <c r="B36170" s="489">
        <v>2372401592</v>
      </c>
      <c r="C36170" s="489" t="s">
        <v>1921</v>
      </c>
      <c r="D36170" s="489" t="s">
        <v>9348</v>
      </c>
    </row>
    <row r="36171" spans="1:4">
      <c r="A36171" s="489" t="str">
        <f t="shared" si="565"/>
        <v>2372401592短期入所生活介護</v>
      </c>
      <c r="B36171" s="489">
        <v>2372401592</v>
      </c>
      <c r="C36171" s="489" t="s">
        <v>2092</v>
      </c>
      <c r="D36171" s="489" t="s">
        <v>9348</v>
      </c>
    </row>
    <row r="36172" spans="1:4">
      <c r="A36172" s="489" t="str">
        <f t="shared" si="565"/>
        <v>2372401618居宅介護支援</v>
      </c>
      <c r="B36172" s="489">
        <v>2372401618</v>
      </c>
      <c r="C36172" s="489" t="s">
        <v>2519</v>
      </c>
      <c r="D36172" s="489" t="s">
        <v>9349</v>
      </c>
    </row>
    <row r="36173" spans="1:4">
      <c r="A36173" s="489" t="str">
        <f t="shared" si="565"/>
        <v>2372401634介護予防短期入所生活介護</v>
      </c>
      <c r="B36173" s="489">
        <v>2372401634</v>
      </c>
      <c r="C36173" s="489" t="s">
        <v>2093</v>
      </c>
      <c r="D36173" s="489" t="s">
        <v>9348</v>
      </c>
    </row>
    <row r="36174" spans="1:4">
      <c r="A36174" s="489" t="str">
        <f t="shared" si="565"/>
        <v>2372401634短期入所生活介護</v>
      </c>
      <c r="B36174" s="489">
        <v>2372401634</v>
      </c>
      <c r="C36174" s="489" t="s">
        <v>2092</v>
      </c>
      <c r="D36174" s="489" t="s">
        <v>9348</v>
      </c>
    </row>
    <row r="36175" spans="1:4">
      <c r="A36175" s="489" t="str">
        <f t="shared" si="565"/>
        <v>2372401634短期入所生活介護</v>
      </c>
      <c r="B36175" s="489">
        <v>2372401634</v>
      </c>
      <c r="C36175" s="489" t="s">
        <v>2092</v>
      </c>
      <c r="D36175" s="489" t="s">
        <v>9348</v>
      </c>
    </row>
    <row r="36176" spans="1:4">
      <c r="A36176" s="489" t="str">
        <f t="shared" si="565"/>
        <v>2372401642通所介護</v>
      </c>
      <c r="B36176" s="489">
        <v>2372401642</v>
      </c>
      <c r="C36176" s="489" t="s">
        <v>158</v>
      </c>
      <c r="D36176" s="489" t="s">
        <v>9350</v>
      </c>
    </row>
    <row r="36177" spans="1:4">
      <c r="A36177" s="489" t="str">
        <f t="shared" si="565"/>
        <v>2372401642通所型サービス（独自）</v>
      </c>
      <c r="B36177" s="489">
        <v>2372401642</v>
      </c>
      <c r="C36177" s="489" t="s">
        <v>2570</v>
      </c>
      <c r="D36177" s="489" t="s">
        <v>9350</v>
      </c>
    </row>
    <row r="36178" spans="1:4">
      <c r="A36178" s="489" t="str">
        <f t="shared" si="565"/>
        <v>2372401642通所型サービス（独自／定率）</v>
      </c>
      <c r="B36178" s="489">
        <v>2372401642</v>
      </c>
      <c r="C36178" s="489" t="s">
        <v>2567</v>
      </c>
      <c r="D36178" s="489" t="s">
        <v>9350</v>
      </c>
    </row>
    <row r="36179" spans="1:4">
      <c r="A36179" s="489" t="str">
        <f t="shared" si="565"/>
        <v>2372401659通所介護</v>
      </c>
      <c r="B36179" s="489">
        <v>2372401659</v>
      </c>
      <c r="C36179" s="489" t="s">
        <v>158</v>
      </c>
      <c r="D36179" s="489" t="s">
        <v>9351</v>
      </c>
    </row>
    <row r="36180" spans="1:4">
      <c r="A36180" s="489" t="str">
        <f t="shared" si="565"/>
        <v>2372401659通所型サービス（独自）</v>
      </c>
      <c r="B36180" s="489">
        <v>2372401659</v>
      </c>
      <c r="C36180" s="489" t="s">
        <v>2570</v>
      </c>
      <c r="D36180" s="489" t="s">
        <v>9351</v>
      </c>
    </row>
    <row r="36181" spans="1:4">
      <c r="A36181" s="489" t="str">
        <f t="shared" si="565"/>
        <v>2372401667居宅介護支援</v>
      </c>
      <c r="B36181" s="489">
        <v>2372401667</v>
      </c>
      <c r="C36181" s="489" t="s">
        <v>2519</v>
      </c>
      <c r="D36181" s="489" t="s">
        <v>9352</v>
      </c>
    </row>
    <row r="36182" spans="1:4">
      <c r="A36182" s="489" t="str">
        <f t="shared" si="565"/>
        <v>2372401691訪問介護</v>
      </c>
      <c r="B36182" s="489">
        <v>2372401691</v>
      </c>
      <c r="C36182" s="489" t="s">
        <v>140</v>
      </c>
      <c r="D36182" s="489" t="s">
        <v>9353</v>
      </c>
    </row>
    <row r="36183" spans="1:4">
      <c r="A36183" s="489" t="str">
        <f t="shared" si="565"/>
        <v>2372401691訪問介護</v>
      </c>
      <c r="B36183" s="489">
        <v>2372401691</v>
      </c>
      <c r="C36183" s="489" t="s">
        <v>140</v>
      </c>
      <c r="D36183" s="489" t="s">
        <v>9353</v>
      </c>
    </row>
    <row r="36184" spans="1:4">
      <c r="A36184" s="489" t="str">
        <f t="shared" si="565"/>
        <v>2372401691訪問型サービス（独自）</v>
      </c>
      <c r="B36184" s="489">
        <v>2372401691</v>
      </c>
      <c r="C36184" s="489" t="s">
        <v>2571</v>
      </c>
      <c r="D36184" s="489" t="s">
        <v>9353</v>
      </c>
    </row>
    <row r="36185" spans="1:4">
      <c r="A36185" s="489" t="str">
        <f t="shared" si="565"/>
        <v>2372401709訪問介護</v>
      </c>
      <c r="B36185" s="489">
        <v>2372401709</v>
      </c>
      <c r="C36185" s="489" t="s">
        <v>140</v>
      </c>
      <c r="D36185" s="489" t="s">
        <v>9354</v>
      </c>
    </row>
    <row r="36186" spans="1:4">
      <c r="A36186" s="489" t="str">
        <f t="shared" si="565"/>
        <v>2372401709訪問介護</v>
      </c>
      <c r="B36186" s="489">
        <v>2372401709</v>
      </c>
      <c r="C36186" s="489" t="s">
        <v>140</v>
      </c>
      <c r="D36186" s="489" t="s">
        <v>9354</v>
      </c>
    </row>
    <row r="36187" spans="1:4">
      <c r="A36187" s="489" t="str">
        <f t="shared" si="565"/>
        <v>2372401733訪問介護</v>
      </c>
      <c r="B36187" s="489">
        <v>2372401733</v>
      </c>
      <c r="C36187" s="489" t="s">
        <v>140</v>
      </c>
      <c r="D36187" s="489" t="s">
        <v>9355</v>
      </c>
    </row>
    <row r="36188" spans="1:4">
      <c r="A36188" s="489" t="str">
        <f t="shared" si="565"/>
        <v>2372401733訪問介護</v>
      </c>
      <c r="B36188" s="489">
        <v>2372401733</v>
      </c>
      <c r="C36188" s="489" t="s">
        <v>140</v>
      </c>
      <c r="D36188" s="489" t="s">
        <v>9355</v>
      </c>
    </row>
    <row r="36189" spans="1:4">
      <c r="A36189" s="489" t="str">
        <f t="shared" si="565"/>
        <v>2372401733訪問型サービス（独自）</v>
      </c>
      <c r="B36189" s="489">
        <v>2372401733</v>
      </c>
      <c r="C36189" s="489" t="s">
        <v>2571</v>
      </c>
      <c r="D36189" s="489" t="s">
        <v>9355</v>
      </c>
    </row>
    <row r="36190" spans="1:4">
      <c r="A36190" s="489" t="str">
        <f t="shared" si="565"/>
        <v>2372401733訪問型サービス（独自／定率）</v>
      </c>
      <c r="B36190" s="489">
        <v>2372401733</v>
      </c>
      <c r="C36190" s="489" t="s">
        <v>2568</v>
      </c>
      <c r="D36190" s="489" t="s">
        <v>9355</v>
      </c>
    </row>
    <row r="36191" spans="1:4">
      <c r="A36191" s="489" t="str">
        <f t="shared" si="565"/>
        <v>2372401758訪問介護</v>
      </c>
      <c r="B36191" s="489">
        <v>2372401758</v>
      </c>
      <c r="C36191" s="489" t="s">
        <v>140</v>
      </c>
      <c r="D36191" s="489" t="s">
        <v>9356</v>
      </c>
    </row>
    <row r="36192" spans="1:4">
      <c r="A36192" s="489" t="str">
        <f t="shared" si="565"/>
        <v>2372401758訪問介護</v>
      </c>
      <c r="B36192" s="489">
        <v>2372401758</v>
      </c>
      <c r="C36192" s="489" t="s">
        <v>140</v>
      </c>
      <c r="D36192" s="489" t="s">
        <v>9356</v>
      </c>
    </row>
    <row r="36193" spans="1:4">
      <c r="A36193" s="489" t="str">
        <f t="shared" si="565"/>
        <v>2372401758訪問型サービス（独自）</v>
      </c>
      <c r="B36193" s="489">
        <v>2372401758</v>
      </c>
      <c r="C36193" s="489" t="s">
        <v>2571</v>
      </c>
      <c r="D36193" s="489" t="s">
        <v>9356</v>
      </c>
    </row>
    <row r="36194" spans="1:4">
      <c r="A36194" s="489" t="str">
        <f t="shared" si="565"/>
        <v>2372401774訪問介護</v>
      </c>
      <c r="B36194" s="489">
        <v>2372401774</v>
      </c>
      <c r="C36194" s="489" t="s">
        <v>140</v>
      </c>
      <c r="D36194" s="489" t="s">
        <v>9357</v>
      </c>
    </row>
    <row r="36195" spans="1:4">
      <c r="A36195" s="489" t="str">
        <f t="shared" si="565"/>
        <v>2372401774訪問介護</v>
      </c>
      <c r="B36195" s="489">
        <v>2372401774</v>
      </c>
      <c r="C36195" s="489" t="s">
        <v>140</v>
      </c>
      <c r="D36195" s="489" t="s">
        <v>9357</v>
      </c>
    </row>
    <row r="36196" spans="1:4">
      <c r="A36196" s="489" t="str">
        <f t="shared" si="565"/>
        <v>2372401774訪問型サービス（独自）</v>
      </c>
      <c r="B36196" s="489">
        <v>2372401774</v>
      </c>
      <c r="C36196" s="489" t="s">
        <v>2571</v>
      </c>
      <c r="D36196" s="489" t="s">
        <v>9357</v>
      </c>
    </row>
    <row r="36197" spans="1:4">
      <c r="A36197" s="489" t="str">
        <f t="shared" si="565"/>
        <v>2372401774訪問型サービス（独自／定率）</v>
      </c>
      <c r="B36197" s="489">
        <v>2372401774</v>
      </c>
      <c r="C36197" s="489" t="s">
        <v>2568</v>
      </c>
      <c r="D36197" s="489" t="s">
        <v>9357</v>
      </c>
    </row>
    <row r="36198" spans="1:4">
      <c r="A36198" s="489" t="str">
        <f t="shared" si="565"/>
        <v>2372401782通所介護</v>
      </c>
      <c r="B36198" s="489">
        <v>2372401782</v>
      </c>
      <c r="C36198" s="489" t="s">
        <v>158</v>
      </c>
      <c r="D36198" s="489" t="s">
        <v>9358</v>
      </c>
    </row>
    <row r="36199" spans="1:4">
      <c r="A36199" s="489" t="str">
        <f t="shared" si="565"/>
        <v>2372401782通所型サービス（独自）</v>
      </c>
      <c r="B36199" s="489">
        <v>2372401782</v>
      </c>
      <c r="C36199" s="489" t="s">
        <v>2570</v>
      </c>
      <c r="D36199" s="489" t="s">
        <v>9358</v>
      </c>
    </row>
    <row r="36200" spans="1:4">
      <c r="A36200" s="489" t="str">
        <f t="shared" si="565"/>
        <v>2372401790居宅介護支援</v>
      </c>
      <c r="B36200" s="489">
        <v>2372401790</v>
      </c>
      <c r="C36200" s="489" t="s">
        <v>2519</v>
      </c>
      <c r="D36200" s="489" t="s">
        <v>9359</v>
      </c>
    </row>
    <row r="36201" spans="1:4">
      <c r="A36201" s="489" t="str">
        <f t="shared" si="565"/>
        <v>2372401808訪問介護</v>
      </c>
      <c r="B36201" s="489">
        <v>2372401808</v>
      </c>
      <c r="C36201" s="489" t="s">
        <v>140</v>
      </c>
      <c r="D36201" s="489" t="s">
        <v>9360</v>
      </c>
    </row>
    <row r="36202" spans="1:4">
      <c r="A36202" s="489" t="str">
        <f t="shared" si="565"/>
        <v>2372401808訪問介護</v>
      </c>
      <c r="B36202" s="489">
        <v>2372401808</v>
      </c>
      <c r="C36202" s="489" t="s">
        <v>140</v>
      </c>
      <c r="D36202" s="489" t="s">
        <v>9360</v>
      </c>
    </row>
    <row r="36203" spans="1:4">
      <c r="A36203" s="489" t="str">
        <f t="shared" si="565"/>
        <v>2372401816訪問介護</v>
      </c>
      <c r="B36203" s="489">
        <v>2372401816</v>
      </c>
      <c r="C36203" s="489" t="s">
        <v>140</v>
      </c>
      <c r="D36203" s="489" t="s">
        <v>9361</v>
      </c>
    </row>
    <row r="36204" spans="1:4">
      <c r="A36204" s="489" t="str">
        <f t="shared" si="565"/>
        <v>2372401816訪問介護</v>
      </c>
      <c r="B36204" s="489">
        <v>2372401816</v>
      </c>
      <c r="C36204" s="489" t="s">
        <v>140</v>
      </c>
      <c r="D36204" s="489" t="s">
        <v>9361</v>
      </c>
    </row>
    <row r="36205" spans="1:4">
      <c r="A36205" s="489" t="str">
        <f t="shared" si="565"/>
        <v>2372401816訪問型サービス（独自）</v>
      </c>
      <c r="B36205" s="489">
        <v>2372401816</v>
      </c>
      <c r="C36205" s="489" t="s">
        <v>2571</v>
      </c>
      <c r="D36205" s="489" t="s">
        <v>9361</v>
      </c>
    </row>
    <row r="36206" spans="1:4">
      <c r="A36206" s="489" t="str">
        <f t="shared" si="565"/>
        <v>2372401824居宅介護支援</v>
      </c>
      <c r="B36206" s="489">
        <v>2372401824</v>
      </c>
      <c r="C36206" s="489" t="s">
        <v>2519</v>
      </c>
      <c r="D36206" s="489" t="s">
        <v>9362</v>
      </c>
    </row>
    <row r="36207" spans="1:4">
      <c r="A36207" s="489" t="str">
        <f t="shared" si="565"/>
        <v>2372401832介護予防訪問入浴介護</v>
      </c>
      <c r="B36207" s="489">
        <v>2372401832</v>
      </c>
      <c r="C36207" s="489" t="s">
        <v>2510</v>
      </c>
      <c r="D36207" s="489" t="s">
        <v>9363</v>
      </c>
    </row>
    <row r="36208" spans="1:4">
      <c r="A36208" s="489" t="str">
        <f t="shared" si="565"/>
        <v>2372401832訪問入浴介護</v>
      </c>
      <c r="B36208" s="489">
        <v>2372401832</v>
      </c>
      <c r="C36208" s="489" t="s">
        <v>2509</v>
      </c>
      <c r="D36208" s="489" t="s">
        <v>9363</v>
      </c>
    </row>
    <row r="36209" spans="1:4">
      <c r="A36209" s="489" t="str">
        <f t="shared" si="565"/>
        <v>2372401857介護予防支援</v>
      </c>
      <c r="B36209" s="489">
        <v>2372401857</v>
      </c>
      <c r="C36209" s="489" t="s">
        <v>2520</v>
      </c>
      <c r="D36209" s="489" t="s">
        <v>9364</v>
      </c>
    </row>
    <row r="36210" spans="1:4">
      <c r="A36210" s="489" t="str">
        <f t="shared" si="565"/>
        <v>2372401857居宅介護支援</v>
      </c>
      <c r="B36210" s="489">
        <v>2372401857</v>
      </c>
      <c r="C36210" s="489" t="s">
        <v>2519</v>
      </c>
      <c r="D36210" s="489" t="s">
        <v>9364</v>
      </c>
    </row>
    <row r="36211" spans="1:4">
      <c r="A36211" s="489" t="str">
        <f t="shared" si="565"/>
        <v>2372401865訪問介護</v>
      </c>
      <c r="B36211" s="489">
        <v>2372401865</v>
      </c>
      <c r="C36211" s="489" t="s">
        <v>140</v>
      </c>
      <c r="D36211" s="489" t="s">
        <v>9365</v>
      </c>
    </row>
    <row r="36212" spans="1:4">
      <c r="A36212" s="489" t="str">
        <f t="shared" si="565"/>
        <v>2372401865訪問介護</v>
      </c>
      <c r="B36212" s="489">
        <v>2372401865</v>
      </c>
      <c r="C36212" s="489" t="s">
        <v>140</v>
      </c>
      <c r="D36212" s="489" t="s">
        <v>9365</v>
      </c>
    </row>
    <row r="36213" spans="1:4">
      <c r="A36213" s="489" t="str">
        <f t="shared" si="565"/>
        <v>2372401873居宅介護支援</v>
      </c>
      <c r="B36213" s="489">
        <v>2372401873</v>
      </c>
      <c r="C36213" s="489" t="s">
        <v>2519</v>
      </c>
      <c r="D36213" s="489" t="s">
        <v>9366</v>
      </c>
    </row>
    <row r="36214" spans="1:4">
      <c r="A36214" s="489" t="str">
        <f t="shared" si="565"/>
        <v>2372401881訪問介護</v>
      </c>
      <c r="B36214" s="489">
        <v>2372401881</v>
      </c>
      <c r="C36214" s="489" t="s">
        <v>140</v>
      </c>
      <c r="D36214" s="489" t="s">
        <v>9367</v>
      </c>
    </row>
    <row r="36215" spans="1:4">
      <c r="A36215" s="489" t="str">
        <f t="shared" si="565"/>
        <v>2372401881訪問介護</v>
      </c>
      <c r="B36215" s="489">
        <v>2372401881</v>
      </c>
      <c r="C36215" s="489" t="s">
        <v>140</v>
      </c>
      <c r="D36215" s="489" t="s">
        <v>9367</v>
      </c>
    </row>
    <row r="36216" spans="1:4">
      <c r="A36216" s="489" t="str">
        <f t="shared" si="565"/>
        <v>2372401899訪問介護</v>
      </c>
      <c r="B36216" s="489">
        <v>2372401899</v>
      </c>
      <c r="C36216" s="489" t="s">
        <v>140</v>
      </c>
      <c r="D36216" s="489" t="s">
        <v>9368</v>
      </c>
    </row>
    <row r="36217" spans="1:4">
      <c r="A36217" s="489" t="str">
        <f t="shared" si="565"/>
        <v>2372401899訪問介護</v>
      </c>
      <c r="B36217" s="489">
        <v>2372401899</v>
      </c>
      <c r="C36217" s="489" t="s">
        <v>140</v>
      </c>
      <c r="D36217" s="489" t="s">
        <v>9368</v>
      </c>
    </row>
    <row r="36218" spans="1:4">
      <c r="A36218" s="489" t="str">
        <f t="shared" si="565"/>
        <v>2372401899訪問型サービス（独自）</v>
      </c>
      <c r="B36218" s="489">
        <v>2372401899</v>
      </c>
      <c r="C36218" s="489" t="s">
        <v>2571</v>
      </c>
      <c r="D36218" s="489" t="s">
        <v>9368</v>
      </c>
    </row>
    <row r="36219" spans="1:4">
      <c r="A36219" s="489" t="str">
        <f t="shared" si="565"/>
        <v>2372500013介護予防支援</v>
      </c>
      <c r="B36219" s="489">
        <v>2372500013</v>
      </c>
      <c r="C36219" s="489" t="s">
        <v>2520</v>
      </c>
      <c r="D36219" s="489" t="s">
        <v>9369</v>
      </c>
    </row>
    <row r="36220" spans="1:4">
      <c r="A36220" s="489" t="str">
        <f t="shared" si="565"/>
        <v>2372500013居宅介護支援</v>
      </c>
      <c r="B36220" s="489">
        <v>2372500013</v>
      </c>
      <c r="C36220" s="489" t="s">
        <v>2519</v>
      </c>
      <c r="D36220" s="489" t="s">
        <v>9369</v>
      </c>
    </row>
    <row r="36221" spans="1:4">
      <c r="A36221" s="489" t="str">
        <f t="shared" si="565"/>
        <v>2372500039居宅介護支援</v>
      </c>
      <c r="B36221" s="489">
        <v>2372500039</v>
      </c>
      <c r="C36221" s="489" t="s">
        <v>2519</v>
      </c>
      <c r="D36221" s="489" t="s">
        <v>9370</v>
      </c>
    </row>
    <row r="36222" spans="1:4">
      <c r="A36222" s="489" t="str">
        <f t="shared" si="565"/>
        <v>2372500054居宅介護支援</v>
      </c>
      <c r="B36222" s="489">
        <v>2372500054</v>
      </c>
      <c r="C36222" s="489" t="s">
        <v>2519</v>
      </c>
      <c r="D36222" s="489" t="s">
        <v>9371</v>
      </c>
    </row>
    <row r="36223" spans="1:4">
      <c r="A36223" s="489" t="str">
        <f t="shared" si="565"/>
        <v>2372500088居宅介護支援</v>
      </c>
      <c r="B36223" s="489">
        <v>2372500088</v>
      </c>
      <c r="C36223" s="489" t="s">
        <v>2519</v>
      </c>
      <c r="D36223" s="489" t="s">
        <v>9372</v>
      </c>
    </row>
    <row r="36224" spans="1:4">
      <c r="A36224" s="489" t="str">
        <f t="shared" si="565"/>
        <v>2372500112居宅介護支援</v>
      </c>
      <c r="B36224" s="489">
        <v>2372500112</v>
      </c>
      <c r="C36224" s="489" t="s">
        <v>2519</v>
      </c>
      <c r="D36224" s="489" t="s">
        <v>9373</v>
      </c>
    </row>
    <row r="36225" spans="1:4">
      <c r="A36225" s="489" t="str">
        <f t="shared" si="565"/>
        <v>2372500138居宅介護支援</v>
      </c>
      <c r="B36225" s="489">
        <v>2372500138</v>
      </c>
      <c r="C36225" s="489" t="s">
        <v>2519</v>
      </c>
      <c r="D36225" s="489" t="s">
        <v>9374</v>
      </c>
    </row>
    <row r="36226" spans="1:4">
      <c r="A36226" s="489" t="str">
        <f t="shared" ref="A36226:A36289" si="566">B36226&amp;C36226</f>
        <v>2372500179介護予防短期入所生活介護</v>
      </c>
      <c r="B36226" s="489">
        <v>2372500179</v>
      </c>
      <c r="C36226" s="489" t="s">
        <v>2093</v>
      </c>
      <c r="D36226" s="489" t="s">
        <v>9375</v>
      </c>
    </row>
    <row r="36227" spans="1:4">
      <c r="A36227" s="489" t="str">
        <f t="shared" si="566"/>
        <v>2372500179介護老人福祉施設</v>
      </c>
      <c r="B36227" s="489">
        <v>2372500179</v>
      </c>
      <c r="C36227" s="489" t="s">
        <v>1921</v>
      </c>
      <c r="D36227" s="489" t="s">
        <v>9375</v>
      </c>
    </row>
    <row r="36228" spans="1:4">
      <c r="A36228" s="489" t="str">
        <f t="shared" si="566"/>
        <v>2372500179介護老人福祉施設</v>
      </c>
      <c r="B36228" s="489">
        <v>2372500179</v>
      </c>
      <c r="C36228" s="489" t="s">
        <v>1921</v>
      </c>
      <c r="D36228" s="489" t="s">
        <v>9375</v>
      </c>
    </row>
    <row r="36229" spans="1:4">
      <c r="A36229" s="489" t="str">
        <f t="shared" si="566"/>
        <v>2372500179短期入所生活介護</v>
      </c>
      <c r="B36229" s="489">
        <v>2372500179</v>
      </c>
      <c r="C36229" s="489" t="s">
        <v>2092</v>
      </c>
      <c r="D36229" s="489" t="s">
        <v>9375</v>
      </c>
    </row>
    <row r="36230" spans="1:4">
      <c r="A36230" s="489" t="str">
        <f t="shared" si="566"/>
        <v>2372500187介護老人福祉施設</v>
      </c>
      <c r="B36230" s="489">
        <v>2372500187</v>
      </c>
      <c r="C36230" s="489" t="s">
        <v>1921</v>
      </c>
      <c r="D36230" s="489" t="s">
        <v>9376</v>
      </c>
    </row>
    <row r="36231" spans="1:4">
      <c r="A36231" s="489" t="str">
        <f t="shared" si="566"/>
        <v>2372500187介護老人福祉施設</v>
      </c>
      <c r="B36231" s="489">
        <v>2372500187</v>
      </c>
      <c r="C36231" s="489" t="s">
        <v>1921</v>
      </c>
      <c r="D36231" s="489" t="s">
        <v>9376</v>
      </c>
    </row>
    <row r="36232" spans="1:4">
      <c r="A36232" s="489" t="str">
        <f t="shared" si="566"/>
        <v>2372500203居宅介護支援</v>
      </c>
      <c r="B36232" s="489">
        <v>2372500203</v>
      </c>
      <c r="C36232" s="489" t="s">
        <v>2519</v>
      </c>
      <c r="D36232" s="489" t="s">
        <v>9377</v>
      </c>
    </row>
    <row r="36233" spans="1:4">
      <c r="A36233" s="489" t="str">
        <f t="shared" si="566"/>
        <v>2372500252訪問介護</v>
      </c>
      <c r="B36233" s="489">
        <v>2372500252</v>
      </c>
      <c r="C36233" s="489" t="s">
        <v>140</v>
      </c>
      <c r="D36233" s="489" t="s">
        <v>9378</v>
      </c>
    </row>
    <row r="36234" spans="1:4">
      <c r="A36234" s="489" t="str">
        <f t="shared" si="566"/>
        <v>2372500252訪問介護</v>
      </c>
      <c r="B36234" s="489">
        <v>2372500252</v>
      </c>
      <c r="C36234" s="489" t="s">
        <v>140</v>
      </c>
      <c r="D36234" s="489" t="s">
        <v>9378</v>
      </c>
    </row>
    <row r="36235" spans="1:4">
      <c r="A36235" s="489" t="str">
        <f t="shared" si="566"/>
        <v>2372500252訪問型サービス（独自）</v>
      </c>
      <c r="B36235" s="489">
        <v>2372500252</v>
      </c>
      <c r="C36235" s="489" t="s">
        <v>2571</v>
      </c>
      <c r="D36235" s="489" t="s">
        <v>9378</v>
      </c>
    </row>
    <row r="36236" spans="1:4">
      <c r="A36236" s="489" t="str">
        <f t="shared" si="566"/>
        <v>2372500252訪問型サービス（独自／定率）</v>
      </c>
      <c r="B36236" s="489">
        <v>2372500252</v>
      </c>
      <c r="C36236" s="489" t="s">
        <v>2568</v>
      </c>
      <c r="D36236" s="489" t="s">
        <v>9378</v>
      </c>
    </row>
    <row r="36237" spans="1:4">
      <c r="A36237" s="489" t="str">
        <f t="shared" si="566"/>
        <v>2372500260居宅介護支援</v>
      </c>
      <c r="B36237" s="489">
        <v>2372500260</v>
      </c>
      <c r="C36237" s="489" t="s">
        <v>2519</v>
      </c>
      <c r="D36237" s="489" t="s">
        <v>9379</v>
      </c>
    </row>
    <row r="36238" spans="1:4">
      <c r="A36238" s="489" t="str">
        <f t="shared" si="566"/>
        <v>2372500286居宅介護支援</v>
      </c>
      <c r="B36238" s="489">
        <v>2372500286</v>
      </c>
      <c r="C36238" s="489" t="s">
        <v>2519</v>
      </c>
      <c r="D36238" s="489" t="s">
        <v>9380</v>
      </c>
    </row>
    <row r="36239" spans="1:4">
      <c r="A36239" s="489" t="str">
        <f t="shared" si="566"/>
        <v>2372500286訪問介護</v>
      </c>
      <c r="B36239" s="489">
        <v>2372500286</v>
      </c>
      <c r="C36239" s="489" t="s">
        <v>140</v>
      </c>
      <c r="D36239" s="489" t="s">
        <v>9380</v>
      </c>
    </row>
    <row r="36240" spans="1:4">
      <c r="A36240" s="489" t="str">
        <f t="shared" si="566"/>
        <v>2372500286訪問介護</v>
      </c>
      <c r="B36240" s="489">
        <v>2372500286</v>
      </c>
      <c r="C36240" s="489" t="s">
        <v>140</v>
      </c>
      <c r="D36240" s="489" t="s">
        <v>9380</v>
      </c>
    </row>
    <row r="36241" spans="1:4">
      <c r="A36241" s="489" t="str">
        <f t="shared" si="566"/>
        <v>2372500286訪問介護</v>
      </c>
      <c r="B36241" s="489">
        <v>2372500286</v>
      </c>
      <c r="C36241" s="489" t="s">
        <v>140</v>
      </c>
      <c r="D36241" s="489" t="s">
        <v>9380</v>
      </c>
    </row>
    <row r="36242" spans="1:4">
      <c r="A36242" s="489" t="str">
        <f t="shared" si="566"/>
        <v>2372500286訪問型サービス（独自）</v>
      </c>
      <c r="B36242" s="489">
        <v>2372500286</v>
      </c>
      <c r="C36242" s="489" t="s">
        <v>2571</v>
      </c>
      <c r="D36242" s="489" t="s">
        <v>9380</v>
      </c>
    </row>
    <row r="36243" spans="1:4">
      <c r="A36243" s="489" t="str">
        <f t="shared" si="566"/>
        <v>2372500351介護予防通所リハビリテーション</v>
      </c>
      <c r="B36243" s="489">
        <v>2372500351</v>
      </c>
      <c r="C36243" s="489" t="s">
        <v>2512</v>
      </c>
      <c r="D36243" s="489" t="s">
        <v>16348</v>
      </c>
    </row>
    <row r="36244" spans="1:4">
      <c r="A36244" s="489" t="str">
        <f t="shared" si="566"/>
        <v>2372500351通所リハビリテーション</v>
      </c>
      <c r="B36244" s="489">
        <v>2372500351</v>
      </c>
      <c r="C36244" s="489" t="s">
        <v>2511</v>
      </c>
      <c r="D36244" s="489" t="s">
        <v>16348</v>
      </c>
    </row>
    <row r="36245" spans="1:4">
      <c r="A36245" s="489" t="str">
        <f t="shared" si="566"/>
        <v>2372500351通所リハビリテーション</v>
      </c>
      <c r="B36245" s="489">
        <v>2372500351</v>
      </c>
      <c r="C36245" s="489" t="s">
        <v>2511</v>
      </c>
      <c r="D36245" s="489" t="s">
        <v>16348</v>
      </c>
    </row>
    <row r="36246" spans="1:4">
      <c r="A36246" s="489" t="str">
        <f t="shared" si="566"/>
        <v>2372500419居宅介護支援</v>
      </c>
      <c r="B36246" s="489">
        <v>2372500419</v>
      </c>
      <c r="C36246" s="489" t="s">
        <v>2519</v>
      </c>
      <c r="D36246" s="489" t="s">
        <v>9381</v>
      </c>
    </row>
    <row r="36247" spans="1:4">
      <c r="A36247" s="489" t="str">
        <f t="shared" si="566"/>
        <v>2372500419訪問介護</v>
      </c>
      <c r="B36247" s="489">
        <v>2372500419</v>
      </c>
      <c r="C36247" s="489" t="s">
        <v>140</v>
      </c>
      <c r="D36247" s="489" t="s">
        <v>9381</v>
      </c>
    </row>
    <row r="36248" spans="1:4">
      <c r="A36248" s="489" t="str">
        <f t="shared" si="566"/>
        <v>2372500419訪問介護</v>
      </c>
      <c r="B36248" s="489">
        <v>2372500419</v>
      </c>
      <c r="C36248" s="489" t="s">
        <v>140</v>
      </c>
      <c r="D36248" s="489" t="s">
        <v>9381</v>
      </c>
    </row>
    <row r="36249" spans="1:4">
      <c r="A36249" s="489" t="str">
        <f t="shared" si="566"/>
        <v>2372500427介護予防訪問入浴介護</v>
      </c>
      <c r="B36249" s="489">
        <v>2372500427</v>
      </c>
      <c r="C36249" s="489" t="s">
        <v>2510</v>
      </c>
      <c r="D36249" s="489" t="s">
        <v>9382</v>
      </c>
    </row>
    <row r="36250" spans="1:4">
      <c r="A36250" s="489" t="str">
        <f t="shared" si="566"/>
        <v>2372500427訪問介護</v>
      </c>
      <c r="B36250" s="489">
        <v>2372500427</v>
      </c>
      <c r="C36250" s="489" t="s">
        <v>140</v>
      </c>
      <c r="D36250" s="489" t="s">
        <v>9382</v>
      </c>
    </row>
    <row r="36251" spans="1:4">
      <c r="A36251" s="489" t="str">
        <f t="shared" si="566"/>
        <v>2372500427訪問介護</v>
      </c>
      <c r="B36251" s="489">
        <v>2372500427</v>
      </c>
      <c r="C36251" s="489" t="s">
        <v>140</v>
      </c>
      <c r="D36251" s="489" t="s">
        <v>9382</v>
      </c>
    </row>
    <row r="36252" spans="1:4">
      <c r="A36252" s="489" t="str">
        <f t="shared" si="566"/>
        <v>2372500427訪問介護</v>
      </c>
      <c r="B36252" s="489">
        <v>2372500427</v>
      </c>
      <c r="C36252" s="489" t="s">
        <v>140</v>
      </c>
      <c r="D36252" s="489" t="s">
        <v>9382</v>
      </c>
    </row>
    <row r="36253" spans="1:4">
      <c r="A36253" s="489" t="str">
        <f t="shared" si="566"/>
        <v>2372500427訪問型サービス（独自）</v>
      </c>
      <c r="B36253" s="489">
        <v>2372500427</v>
      </c>
      <c r="C36253" s="489" t="s">
        <v>2571</v>
      </c>
      <c r="D36253" s="489" t="s">
        <v>9382</v>
      </c>
    </row>
    <row r="36254" spans="1:4">
      <c r="A36254" s="489" t="str">
        <f t="shared" si="566"/>
        <v>2372500427訪問型サービス（独自／定率）</v>
      </c>
      <c r="B36254" s="489">
        <v>2372500427</v>
      </c>
      <c r="C36254" s="489" t="s">
        <v>2568</v>
      </c>
      <c r="D36254" s="489" t="s">
        <v>9382</v>
      </c>
    </row>
    <row r="36255" spans="1:4">
      <c r="A36255" s="489" t="str">
        <f t="shared" si="566"/>
        <v>2372500427訪問入浴介護</v>
      </c>
      <c r="B36255" s="489">
        <v>2372500427</v>
      </c>
      <c r="C36255" s="489" t="s">
        <v>2509</v>
      </c>
      <c r="D36255" s="489" t="s">
        <v>9382</v>
      </c>
    </row>
    <row r="36256" spans="1:4">
      <c r="A36256" s="489" t="str">
        <f t="shared" si="566"/>
        <v>2372500443訪問介護</v>
      </c>
      <c r="B36256" s="489">
        <v>2372500443</v>
      </c>
      <c r="C36256" s="489" t="s">
        <v>140</v>
      </c>
      <c r="D36256" s="489" t="s">
        <v>9383</v>
      </c>
    </row>
    <row r="36257" spans="1:4">
      <c r="A36257" s="489" t="str">
        <f t="shared" si="566"/>
        <v>2372500443訪問介護</v>
      </c>
      <c r="B36257" s="489">
        <v>2372500443</v>
      </c>
      <c r="C36257" s="489" t="s">
        <v>140</v>
      </c>
      <c r="D36257" s="489" t="s">
        <v>9383</v>
      </c>
    </row>
    <row r="36258" spans="1:4">
      <c r="A36258" s="489" t="str">
        <f t="shared" si="566"/>
        <v>2372500443訪問型サービス（独自）</v>
      </c>
      <c r="B36258" s="489">
        <v>2372500443</v>
      </c>
      <c r="C36258" s="489" t="s">
        <v>2571</v>
      </c>
      <c r="D36258" s="489" t="s">
        <v>9383</v>
      </c>
    </row>
    <row r="36259" spans="1:4">
      <c r="A36259" s="489" t="str">
        <f t="shared" si="566"/>
        <v>2372500443訪問型サービス（独自／定率）</v>
      </c>
      <c r="B36259" s="489">
        <v>2372500443</v>
      </c>
      <c r="C36259" s="489" t="s">
        <v>2568</v>
      </c>
      <c r="D36259" s="489" t="s">
        <v>9383</v>
      </c>
    </row>
    <row r="36260" spans="1:4">
      <c r="A36260" s="489" t="str">
        <f t="shared" si="566"/>
        <v>2372500468介護予防認知症対応型通所介護</v>
      </c>
      <c r="B36260" s="489">
        <v>2372500468</v>
      </c>
      <c r="C36260" s="489" t="s">
        <v>2517</v>
      </c>
      <c r="D36260" s="489" t="s">
        <v>9384</v>
      </c>
    </row>
    <row r="36261" spans="1:4">
      <c r="A36261" s="489" t="str">
        <f t="shared" si="566"/>
        <v>2372500468通所介護</v>
      </c>
      <c r="B36261" s="489">
        <v>2372500468</v>
      </c>
      <c r="C36261" s="489" t="s">
        <v>158</v>
      </c>
      <c r="D36261" s="489" t="s">
        <v>9384</v>
      </c>
    </row>
    <row r="36262" spans="1:4">
      <c r="A36262" s="489" t="str">
        <f t="shared" si="566"/>
        <v>2372500468通所型サービス（独自）</v>
      </c>
      <c r="B36262" s="489">
        <v>2372500468</v>
      </c>
      <c r="C36262" s="489" t="s">
        <v>2570</v>
      </c>
      <c r="D36262" s="489" t="s">
        <v>9384</v>
      </c>
    </row>
    <row r="36263" spans="1:4">
      <c r="A36263" s="489" t="str">
        <f t="shared" si="566"/>
        <v>2372500468認知症対応型通所介護</v>
      </c>
      <c r="B36263" s="489">
        <v>2372500468</v>
      </c>
      <c r="C36263" s="489" t="s">
        <v>2516</v>
      </c>
      <c r="D36263" s="489" t="s">
        <v>9384</v>
      </c>
    </row>
    <row r="36264" spans="1:4">
      <c r="A36264" s="489" t="str">
        <f t="shared" si="566"/>
        <v>2372500476介護予防短期入所生活介護</v>
      </c>
      <c r="B36264" s="489">
        <v>2372500476</v>
      </c>
      <c r="C36264" s="489" t="s">
        <v>2093</v>
      </c>
      <c r="D36264" s="489" t="s">
        <v>9375</v>
      </c>
    </row>
    <row r="36265" spans="1:4">
      <c r="A36265" s="489" t="str">
        <f t="shared" si="566"/>
        <v>2372500476短期入所生活介護</v>
      </c>
      <c r="B36265" s="489">
        <v>2372500476</v>
      </c>
      <c r="C36265" s="489" t="s">
        <v>2092</v>
      </c>
      <c r="D36265" s="489" t="s">
        <v>9375</v>
      </c>
    </row>
    <row r="36266" spans="1:4">
      <c r="A36266" s="489" t="str">
        <f t="shared" si="566"/>
        <v>2372500484介護予防認知症対応型共同生活介護</v>
      </c>
      <c r="B36266" s="489">
        <v>2372500484</v>
      </c>
      <c r="C36266" s="489" t="s">
        <v>2088</v>
      </c>
      <c r="D36266" s="489" t="s">
        <v>9385</v>
      </c>
    </row>
    <row r="36267" spans="1:4">
      <c r="A36267" s="489" t="str">
        <f t="shared" si="566"/>
        <v>2372500484認知症対応型共同生活介護</v>
      </c>
      <c r="B36267" s="489">
        <v>2372500484</v>
      </c>
      <c r="C36267" s="489" t="s">
        <v>2087</v>
      </c>
      <c r="D36267" s="489" t="s">
        <v>9385</v>
      </c>
    </row>
    <row r="36268" spans="1:4">
      <c r="A36268" s="489" t="str">
        <f t="shared" si="566"/>
        <v>2372500567通所介護</v>
      </c>
      <c r="B36268" s="489">
        <v>2372500567</v>
      </c>
      <c r="C36268" s="489" t="s">
        <v>158</v>
      </c>
      <c r="D36268" s="489" t="s">
        <v>9386</v>
      </c>
    </row>
    <row r="36269" spans="1:4">
      <c r="A36269" s="489" t="str">
        <f t="shared" si="566"/>
        <v>2372500567通所型サービス（独自）</v>
      </c>
      <c r="B36269" s="489">
        <v>2372500567</v>
      </c>
      <c r="C36269" s="489" t="s">
        <v>2570</v>
      </c>
      <c r="D36269" s="489" t="s">
        <v>9386</v>
      </c>
    </row>
    <row r="36270" spans="1:4">
      <c r="A36270" s="489" t="str">
        <f t="shared" si="566"/>
        <v>2372500625訪問介護</v>
      </c>
      <c r="B36270" s="489">
        <v>2372500625</v>
      </c>
      <c r="C36270" s="489" t="s">
        <v>140</v>
      </c>
      <c r="D36270" s="489" t="s">
        <v>9387</v>
      </c>
    </row>
    <row r="36271" spans="1:4">
      <c r="A36271" s="489" t="str">
        <f t="shared" si="566"/>
        <v>2372500625訪問介護</v>
      </c>
      <c r="B36271" s="489">
        <v>2372500625</v>
      </c>
      <c r="C36271" s="489" t="s">
        <v>140</v>
      </c>
      <c r="D36271" s="489" t="s">
        <v>9387</v>
      </c>
    </row>
    <row r="36272" spans="1:4">
      <c r="A36272" s="489" t="str">
        <f t="shared" si="566"/>
        <v>2372500625訪問型サービス（独自）</v>
      </c>
      <c r="B36272" s="489">
        <v>2372500625</v>
      </c>
      <c r="C36272" s="489" t="s">
        <v>2571</v>
      </c>
      <c r="D36272" s="489" t="s">
        <v>9387</v>
      </c>
    </row>
    <row r="36273" spans="1:4">
      <c r="A36273" s="489" t="str">
        <f t="shared" si="566"/>
        <v>2372500625訪問型サービス（独自／定率）</v>
      </c>
      <c r="B36273" s="489">
        <v>2372500625</v>
      </c>
      <c r="C36273" s="489" t="s">
        <v>2568</v>
      </c>
      <c r="D36273" s="489" t="s">
        <v>9387</v>
      </c>
    </row>
    <row r="36274" spans="1:4">
      <c r="A36274" s="489" t="str">
        <f t="shared" si="566"/>
        <v>2372500658居宅介護支援</v>
      </c>
      <c r="B36274" s="489">
        <v>2372500658</v>
      </c>
      <c r="C36274" s="489" t="s">
        <v>2519</v>
      </c>
      <c r="D36274" s="489" t="s">
        <v>9388</v>
      </c>
    </row>
    <row r="36275" spans="1:4">
      <c r="A36275" s="489" t="str">
        <f t="shared" si="566"/>
        <v>2372500666介護予防短期入所生活介護</v>
      </c>
      <c r="B36275" s="489">
        <v>2372500666</v>
      </c>
      <c r="C36275" s="489" t="s">
        <v>2093</v>
      </c>
      <c r="D36275" s="489" t="s">
        <v>9389</v>
      </c>
    </row>
    <row r="36276" spans="1:4">
      <c r="A36276" s="489" t="str">
        <f t="shared" si="566"/>
        <v>2372500666短期入所生活介護</v>
      </c>
      <c r="B36276" s="489">
        <v>2372500666</v>
      </c>
      <c r="C36276" s="489" t="s">
        <v>2092</v>
      </c>
      <c r="D36276" s="489" t="s">
        <v>9389</v>
      </c>
    </row>
    <row r="36277" spans="1:4">
      <c r="A36277" s="489" t="str">
        <f t="shared" si="566"/>
        <v>2372500708訪問型サービス（独自）</v>
      </c>
      <c r="B36277" s="489">
        <v>2372500708</v>
      </c>
      <c r="C36277" s="489" t="s">
        <v>2571</v>
      </c>
      <c r="D36277" s="489" t="s">
        <v>19463</v>
      </c>
    </row>
    <row r="36278" spans="1:4">
      <c r="A36278" s="489" t="str">
        <f t="shared" si="566"/>
        <v>2372500708訪問介護</v>
      </c>
      <c r="B36278" s="489">
        <v>2372500708</v>
      </c>
      <c r="C36278" s="489" t="s">
        <v>140</v>
      </c>
      <c r="D36278" s="489" t="s">
        <v>9390</v>
      </c>
    </row>
    <row r="36279" spans="1:4">
      <c r="A36279" s="489" t="str">
        <f t="shared" si="566"/>
        <v>2372500708訪問介護</v>
      </c>
      <c r="B36279" s="489">
        <v>2372500708</v>
      </c>
      <c r="C36279" s="489" t="s">
        <v>140</v>
      </c>
      <c r="D36279" s="489" t="s">
        <v>9390</v>
      </c>
    </row>
    <row r="36280" spans="1:4">
      <c r="A36280" s="489" t="str">
        <f t="shared" si="566"/>
        <v>2372500708訪問介護</v>
      </c>
      <c r="B36280" s="489">
        <v>2372500708</v>
      </c>
      <c r="C36280" s="489" t="s">
        <v>140</v>
      </c>
      <c r="D36280" s="489" t="s">
        <v>9390</v>
      </c>
    </row>
    <row r="36281" spans="1:4">
      <c r="A36281" s="489" t="str">
        <f t="shared" si="566"/>
        <v>2372500740通所介護</v>
      </c>
      <c r="B36281" s="489">
        <v>2372500740</v>
      </c>
      <c r="C36281" s="489" t="s">
        <v>158</v>
      </c>
      <c r="D36281" s="489" t="s">
        <v>9391</v>
      </c>
    </row>
    <row r="36282" spans="1:4">
      <c r="A36282" s="489" t="str">
        <f t="shared" si="566"/>
        <v>2372500740通所型サービス（独自）</v>
      </c>
      <c r="B36282" s="489">
        <v>2372500740</v>
      </c>
      <c r="C36282" s="489" t="s">
        <v>2570</v>
      </c>
      <c r="D36282" s="489" t="s">
        <v>9391</v>
      </c>
    </row>
    <row r="36283" spans="1:4">
      <c r="A36283" s="489" t="str">
        <f t="shared" si="566"/>
        <v>2372500765居宅介護支援</v>
      </c>
      <c r="B36283" s="489">
        <v>2372500765</v>
      </c>
      <c r="C36283" s="489" t="s">
        <v>2519</v>
      </c>
      <c r="D36283" s="489" t="s">
        <v>9392</v>
      </c>
    </row>
    <row r="36284" spans="1:4">
      <c r="A36284" s="489" t="str">
        <f t="shared" si="566"/>
        <v>2372500781居宅介護支援</v>
      </c>
      <c r="B36284" s="489">
        <v>2372500781</v>
      </c>
      <c r="C36284" s="489" t="s">
        <v>2519</v>
      </c>
      <c r="D36284" s="489" t="s">
        <v>9393</v>
      </c>
    </row>
    <row r="36285" spans="1:4">
      <c r="A36285" s="489" t="str">
        <f t="shared" si="566"/>
        <v>2372500799居宅介護支援</v>
      </c>
      <c r="B36285" s="489">
        <v>2372500799</v>
      </c>
      <c r="C36285" s="489" t="s">
        <v>2519</v>
      </c>
      <c r="D36285" s="489" t="s">
        <v>9394</v>
      </c>
    </row>
    <row r="36286" spans="1:4">
      <c r="A36286" s="489" t="str">
        <f t="shared" si="566"/>
        <v>2372500799訪問介護</v>
      </c>
      <c r="B36286" s="489">
        <v>2372500799</v>
      </c>
      <c r="C36286" s="489" t="s">
        <v>140</v>
      </c>
      <c r="D36286" s="489" t="s">
        <v>9394</v>
      </c>
    </row>
    <row r="36287" spans="1:4">
      <c r="A36287" s="489" t="str">
        <f t="shared" si="566"/>
        <v>2372500799訪問介護</v>
      </c>
      <c r="B36287" s="489">
        <v>2372500799</v>
      </c>
      <c r="C36287" s="489" t="s">
        <v>140</v>
      </c>
      <c r="D36287" s="489" t="s">
        <v>9394</v>
      </c>
    </row>
    <row r="36288" spans="1:4">
      <c r="A36288" s="489" t="str">
        <f t="shared" si="566"/>
        <v>2372500799訪問型サービス（独自）</v>
      </c>
      <c r="B36288" s="489">
        <v>2372500799</v>
      </c>
      <c r="C36288" s="489" t="s">
        <v>2571</v>
      </c>
      <c r="D36288" s="489" t="s">
        <v>9394</v>
      </c>
    </row>
    <row r="36289" spans="1:4">
      <c r="A36289" s="489" t="str">
        <f t="shared" si="566"/>
        <v>2372500815通所介護</v>
      </c>
      <c r="B36289" s="489">
        <v>2372500815</v>
      </c>
      <c r="C36289" s="489" t="s">
        <v>158</v>
      </c>
      <c r="D36289" s="489" t="s">
        <v>9395</v>
      </c>
    </row>
    <row r="36290" spans="1:4">
      <c r="A36290" s="489" t="str">
        <f t="shared" ref="A36290:A36353" si="567">B36290&amp;C36290</f>
        <v>2372500815訪問介護</v>
      </c>
      <c r="B36290" s="489">
        <v>2372500815</v>
      </c>
      <c r="C36290" s="489" t="s">
        <v>140</v>
      </c>
      <c r="D36290" s="489" t="s">
        <v>9395</v>
      </c>
    </row>
    <row r="36291" spans="1:4">
      <c r="A36291" s="489" t="str">
        <f t="shared" si="567"/>
        <v>2372500815訪問介護</v>
      </c>
      <c r="B36291" s="489">
        <v>2372500815</v>
      </c>
      <c r="C36291" s="489" t="s">
        <v>140</v>
      </c>
      <c r="D36291" s="489" t="s">
        <v>9395</v>
      </c>
    </row>
    <row r="36292" spans="1:4">
      <c r="A36292" s="489" t="str">
        <f t="shared" si="567"/>
        <v>2372500856介護予防認知症対応型共同生活介護</v>
      </c>
      <c r="B36292" s="489">
        <v>2372500856</v>
      </c>
      <c r="C36292" s="489" t="s">
        <v>2088</v>
      </c>
      <c r="D36292" s="489" t="s">
        <v>9396</v>
      </c>
    </row>
    <row r="36293" spans="1:4">
      <c r="A36293" s="489" t="str">
        <f t="shared" si="567"/>
        <v>2372500856認知症対応型共同生活介護</v>
      </c>
      <c r="B36293" s="489">
        <v>2372500856</v>
      </c>
      <c r="C36293" s="489" t="s">
        <v>2087</v>
      </c>
      <c r="D36293" s="489" t="s">
        <v>9396</v>
      </c>
    </row>
    <row r="36294" spans="1:4">
      <c r="A36294" s="489" t="str">
        <f t="shared" si="567"/>
        <v>2372500922訪問介護</v>
      </c>
      <c r="B36294" s="489">
        <v>2372500922</v>
      </c>
      <c r="C36294" s="489" t="s">
        <v>140</v>
      </c>
      <c r="D36294" s="489" t="s">
        <v>9397</v>
      </c>
    </row>
    <row r="36295" spans="1:4">
      <c r="A36295" s="489" t="str">
        <f t="shared" si="567"/>
        <v>2372500922訪問介護</v>
      </c>
      <c r="B36295" s="489">
        <v>2372500922</v>
      </c>
      <c r="C36295" s="489" t="s">
        <v>140</v>
      </c>
      <c r="D36295" s="489" t="s">
        <v>9397</v>
      </c>
    </row>
    <row r="36296" spans="1:4">
      <c r="A36296" s="489" t="str">
        <f t="shared" si="567"/>
        <v>2372500922訪問介護</v>
      </c>
      <c r="B36296" s="489">
        <v>2372500922</v>
      </c>
      <c r="C36296" s="489" t="s">
        <v>140</v>
      </c>
      <c r="D36296" s="489" t="s">
        <v>9397</v>
      </c>
    </row>
    <row r="36297" spans="1:4">
      <c r="A36297" s="489" t="str">
        <f t="shared" si="567"/>
        <v>2372500955訪問介護</v>
      </c>
      <c r="B36297" s="489">
        <v>2372500955</v>
      </c>
      <c r="C36297" s="489" t="s">
        <v>140</v>
      </c>
      <c r="D36297" s="489" t="s">
        <v>9398</v>
      </c>
    </row>
    <row r="36298" spans="1:4">
      <c r="A36298" s="489" t="str">
        <f t="shared" si="567"/>
        <v>2372500955訪問介護</v>
      </c>
      <c r="B36298" s="489">
        <v>2372500955</v>
      </c>
      <c r="C36298" s="489" t="s">
        <v>140</v>
      </c>
      <c r="D36298" s="489" t="s">
        <v>9398</v>
      </c>
    </row>
    <row r="36299" spans="1:4">
      <c r="A36299" s="489" t="str">
        <f t="shared" si="567"/>
        <v>2372500955訪問介護</v>
      </c>
      <c r="B36299" s="489">
        <v>2372500955</v>
      </c>
      <c r="C36299" s="489" t="s">
        <v>140</v>
      </c>
      <c r="D36299" s="489" t="s">
        <v>9398</v>
      </c>
    </row>
    <row r="36300" spans="1:4">
      <c r="A36300" s="489" t="str">
        <f t="shared" si="567"/>
        <v>2372500955訪問型サービス（独自）</v>
      </c>
      <c r="B36300" s="489">
        <v>2372500955</v>
      </c>
      <c r="C36300" s="489" t="s">
        <v>2571</v>
      </c>
      <c r="D36300" s="489" t="s">
        <v>9398</v>
      </c>
    </row>
    <row r="36301" spans="1:4">
      <c r="A36301" s="489" t="str">
        <f t="shared" si="567"/>
        <v>2372500955訪問型サービス（独自／定率）</v>
      </c>
      <c r="B36301" s="489">
        <v>2372500955</v>
      </c>
      <c r="C36301" s="489" t="s">
        <v>2568</v>
      </c>
      <c r="D36301" s="489" t="s">
        <v>9398</v>
      </c>
    </row>
    <row r="36302" spans="1:4">
      <c r="A36302" s="489" t="str">
        <f t="shared" si="567"/>
        <v>2372500997地域密着型通所介護</v>
      </c>
      <c r="B36302" s="489">
        <v>2372500997</v>
      </c>
      <c r="C36302" s="489" t="s">
        <v>161</v>
      </c>
      <c r="D36302" s="489" t="s">
        <v>9399</v>
      </c>
    </row>
    <row r="36303" spans="1:4">
      <c r="A36303" s="489" t="str">
        <f t="shared" si="567"/>
        <v>2372500997通所型サービス（独自）</v>
      </c>
      <c r="B36303" s="489">
        <v>2372500997</v>
      </c>
      <c r="C36303" s="489" t="s">
        <v>2570</v>
      </c>
      <c r="D36303" s="489" t="s">
        <v>9399</v>
      </c>
    </row>
    <row r="36304" spans="1:4">
      <c r="A36304" s="489" t="str">
        <f t="shared" si="567"/>
        <v>2372501029介護予防訪問入浴介護</v>
      </c>
      <c r="B36304" s="489">
        <v>2372501029</v>
      </c>
      <c r="C36304" s="489" t="s">
        <v>2510</v>
      </c>
      <c r="D36304" s="489" t="s">
        <v>9400</v>
      </c>
    </row>
    <row r="36305" spans="1:4">
      <c r="A36305" s="489" t="str">
        <f t="shared" si="567"/>
        <v>2372501029訪問入浴介護</v>
      </c>
      <c r="B36305" s="489">
        <v>2372501029</v>
      </c>
      <c r="C36305" s="489" t="s">
        <v>2509</v>
      </c>
      <c r="D36305" s="489" t="s">
        <v>9400</v>
      </c>
    </row>
    <row r="36306" spans="1:4">
      <c r="A36306" s="489" t="str">
        <f t="shared" si="567"/>
        <v>2372501037訪問入浴介護</v>
      </c>
      <c r="B36306" s="489">
        <v>2372501037</v>
      </c>
      <c r="C36306" s="489" t="s">
        <v>2509</v>
      </c>
      <c r="D36306" s="489" t="s">
        <v>9401</v>
      </c>
    </row>
    <row r="36307" spans="1:4">
      <c r="A36307" s="489" t="str">
        <f t="shared" si="567"/>
        <v>2372501128介護老人福祉施設</v>
      </c>
      <c r="B36307" s="489">
        <v>2372501128</v>
      </c>
      <c r="C36307" s="489" t="s">
        <v>1921</v>
      </c>
      <c r="D36307" s="489" t="s">
        <v>9402</v>
      </c>
    </row>
    <row r="36308" spans="1:4">
      <c r="A36308" s="489" t="str">
        <f t="shared" si="567"/>
        <v>2372501144訪問介護</v>
      </c>
      <c r="B36308" s="489">
        <v>2372501144</v>
      </c>
      <c r="C36308" s="489" t="s">
        <v>140</v>
      </c>
      <c r="D36308" s="489" t="s">
        <v>9403</v>
      </c>
    </row>
    <row r="36309" spans="1:4">
      <c r="A36309" s="489" t="str">
        <f t="shared" si="567"/>
        <v>2372501144訪問介護</v>
      </c>
      <c r="B36309" s="489">
        <v>2372501144</v>
      </c>
      <c r="C36309" s="489" t="s">
        <v>140</v>
      </c>
      <c r="D36309" s="489" t="s">
        <v>9403</v>
      </c>
    </row>
    <row r="36310" spans="1:4">
      <c r="A36310" s="489" t="str">
        <f t="shared" si="567"/>
        <v>2372501144訪問型サービス（独自）</v>
      </c>
      <c r="B36310" s="489">
        <v>2372501144</v>
      </c>
      <c r="C36310" s="489" t="s">
        <v>2571</v>
      </c>
      <c r="D36310" s="489" t="s">
        <v>9403</v>
      </c>
    </row>
    <row r="36311" spans="1:4">
      <c r="A36311" s="489" t="str">
        <f t="shared" si="567"/>
        <v>2372501144訪問型サービス（独自／定率）</v>
      </c>
      <c r="B36311" s="489">
        <v>2372501144</v>
      </c>
      <c r="C36311" s="489" t="s">
        <v>2568</v>
      </c>
      <c r="D36311" s="489" t="s">
        <v>9403</v>
      </c>
    </row>
    <row r="36312" spans="1:4">
      <c r="A36312" s="489" t="str">
        <f t="shared" si="567"/>
        <v>2372501169介護予防認知症対応型共同生活介護</v>
      </c>
      <c r="B36312" s="489">
        <v>2372501169</v>
      </c>
      <c r="C36312" s="489" t="s">
        <v>2088</v>
      </c>
      <c r="D36312" s="489" t="s">
        <v>9404</v>
      </c>
    </row>
    <row r="36313" spans="1:4">
      <c r="A36313" s="489" t="str">
        <f t="shared" si="567"/>
        <v>2372501169認知症対応型共同生活介護</v>
      </c>
      <c r="B36313" s="489">
        <v>2372501169</v>
      </c>
      <c r="C36313" s="489" t="s">
        <v>2087</v>
      </c>
      <c r="D36313" s="489" t="s">
        <v>9404</v>
      </c>
    </row>
    <row r="36314" spans="1:4">
      <c r="A36314" s="489" t="str">
        <f t="shared" si="567"/>
        <v>2372501193介護予防認知症対応型共同生活介護</v>
      </c>
      <c r="B36314" s="489">
        <v>2372501193</v>
      </c>
      <c r="C36314" s="489" t="s">
        <v>2088</v>
      </c>
      <c r="D36314" s="489" t="s">
        <v>9405</v>
      </c>
    </row>
    <row r="36315" spans="1:4">
      <c r="A36315" s="489" t="str">
        <f t="shared" si="567"/>
        <v>2372501193認知症対応型共同生活介護</v>
      </c>
      <c r="B36315" s="489">
        <v>2372501193</v>
      </c>
      <c r="C36315" s="489" t="s">
        <v>2087</v>
      </c>
      <c r="D36315" s="489" t="s">
        <v>9405</v>
      </c>
    </row>
    <row r="36316" spans="1:4">
      <c r="A36316" s="489" t="str">
        <f t="shared" si="567"/>
        <v>2372501201居宅介護支援</v>
      </c>
      <c r="B36316" s="489">
        <v>2372501201</v>
      </c>
      <c r="C36316" s="489" t="s">
        <v>2519</v>
      </c>
      <c r="D36316" s="489" t="s">
        <v>9406</v>
      </c>
    </row>
    <row r="36317" spans="1:4">
      <c r="A36317" s="489" t="str">
        <f t="shared" si="567"/>
        <v>2372501268介護予防短期入所生活介護</v>
      </c>
      <c r="B36317" s="489">
        <v>2372501268</v>
      </c>
      <c r="C36317" s="489" t="s">
        <v>2093</v>
      </c>
      <c r="D36317" s="489" t="s">
        <v>9407</v>
      </c>
    </row>
    <row r="36318" spans="1:4">
      <c r="A36318" s="489" t="str">
        <f t="shared" si="567"/>
        <v>2372501268介護予防短期入所生活介護</v>
      </c>
      <c r="B36318" s="489">
        <v>2372501268</v>
      </c>
      <c r="C36318" s="489" t="s">
        <v>2093</v>
      </c>
      <c r="D36318" s="489" t="s">
        <v>9407</v>
      </c>
    </row>
    <row r="36319" spans="1:4">
      <c r="A36319" s="489" t="str">
        <f t="shared" si="567"/>
        <v>2372501268短期入所生活介護</v>
      </c>
      <c r="B36319" s="489">
        <v>2372501268</v>
      </c>
      <c r="C36319" s="489" t="s">
        <v>2092</v>
      </c>
      <c r="D36319" s="489" t="s">
        <v>9407</v>
      </c>
    </row>
    <row r="36320" spans="1:4">
      <c r="A36320" s="489" t="str">
        <f t="shared" si="567"/>
        <v>2372501268短期入所生活介護</v>
      </c>
      <c r="B36320" s="489">
        <v>2372501268</v>
      </c>
      <c r="C36320" s="489" t="s">
        <v>2092</v>
      </c>
      <c r="D36320" s="489" t="s">
        <v>9407</v>
      </c>
    </row>
    <row r="36321" spans="1:4">
      <c r="A36321" s="489" t="str">
        <f t="shared" si="567"/>
        <v>2372501292訪問介護</v>
      </c>
      <c r="B36321" s="489">
        <v>2372501292</v>
      </c>
      <c r="C36321" s="489" t="s">
        <v>140</v>
      </c>
      <c r="D36321" s="489" t="s">
        <v>9408</v>
      </c>
    </row>
    <row r="36322" spans="1:4">
      <c r="A36322" s="489" t="str">
        <f t="shared" si="567"/>
        <v>2372501292訪問介護</v>
      </c>
      <c r="B36322" s="489">
        <v>2372501292</v>
      </c>
      <c r="C36322" s="489" t="s">
        <v>140</v>
      </c>
      <c r="D36322" s="489" t="s">
        <v>9408</v>
      </c>
    </row>
    <row r="36323" spans="1:4">
      <c r="A36323" s="489" t="str">
        <f t="shared" si="567"/>
        <v>2372501292訪問型サービス（独自）</v>
      </c>
      <c r="B36323" s="489">
        <v>2372501292</v>
      </c>
      <c r="C36323" s="489" t="s">
        <v>2571</v>
      </c>
      <c r="D36323" s="489" t="s">
        <v>9408</v>
      </c>
    </row>
    <row r="36324" spans="1:4">
      <c r="A36324" s="489" t="str">
        <f t="shared" si="567"/>
        <v>2372501292訪問型サービス（独自／定率）</v>
      </c>
      <c r="B36324" s="489">
        <v>2372501292</v>
      </c>
      <c r="C36324" s="489" t="s">
        <v>2568</v>
      </c>
      <c r="D36324" s="489" t="s">
        <v>9408</v>
      </c>
    </row>
    <row r="36325" spans="1:4">
      <c r="A36325" s="489" t="str">
        <f t="shared" si="567"/>
        <v>2372501300居宅介護支援</v>
      </c>
      <c r="B36325" s="489">
        <v>2372501300</v>
      </c>
      <c r="C36325" s="489" t="s">
        <v>2519</v>
      </c>
      <c r="D36325" s="489" t="s">
        <v>9409</v>
      </c>
    </row>
    <row r="36326" spans="1:4">
      <c r="A36326" s="489" t="str">
        <f t="shared" si="567"/>
        <v>2372501326訪問介護</v>
      </c>
      <c r="B36326" s="489">
        <v>2372501326</v>
      </c>
      <c r="C36326" s="489" t="s">
        <v>140</v>
      </c>
      <c r="D36326" s="489" t="s">
        <v>9410</v>
      </c>
    </row>
    <row r="36327" spans="1:4">
      <c r="A36327" s="489" t="str">
        <f t="shared" si="567"/>
        <v>2372501326訪問介護</v>
      </c>
      <c r="B36327" s="489">
        <v>2372501326</v>
      </c>
      <c r="C36327" s="489" t="s">
        <v>140</v>
      </c>
      <c r="D36327" s="489" t="s">
        <v>9410</v>
      </c>
    </row>
    <row r="36328" spans="1:4">
      <c r="A36328" s="489" t="str">
        <f t="shared" si="567"/>
        <v>2372501326訪問介護</v>
      </c>
      <c r="B36328" s="489">
        <v>2372501326</v>
      </c>
      <c r="C36328" s="489" t="s">
        <v>140</v>
      </c>
      <c r="D36328" s="489" t="s">
        <v>9410</v>
      </c>
    </row>
    <row r="36329" spans="1:4">
      <c r="A36329" s="489" t="str">
        <f t="shared" si="567"/>
        <v>2372501326訪問型サービス（独自）</v>
      </c>
      <c r="B36329" s="489">
        <v>2372501326</v>
      </c>
      <c r="C36329" s="489" t="s">
        <v>2571</v>
      </c>
      <c r="D36329" s="489" t="s">
        <v>9410</v>
      </c>
    </row>
    <row r="36330" spans="1:4">
      <c r="A36330" s="489" t="str">
        <f t="shared" si="567"/>
        <v>2372501326訪問型サービス（独自／定率）</v>
      </c>
      <c r="B36330" s="489">
        <v>2372501326</v>
      </c>
      <c r="C36330" s="489" t="s">
        <v>2568</v>
      </c>
      <c r="D36330" s="489" t="s">
        <v>9410</v>
      </c>
    </row>
    <row r="36331" spans="1:4">
      <c r="A36331" s="489" t="str">
        <f t="shared" si="567"/>
        <v>2372501334居宅介護支援</v>
      </c>
      <c r="B36331" s="489">
        <v>2372501334</v>
      </c>
      <c r="C36331" s="489" t="s">
        <v>2519</v>
      </c>
      <c r="D36331" s="489" t="s">
        <v>9411</v>
      </c>
    </row>
    <row r="36332" spans="1:4">
      <c r="A36332" s="489" t="str">
        <f t="shared" si="567"/>
        <v>2372501383通所介護</v>
      </c>
      <c r="B36332" s="489">
        <v>2372501383</v>
      </c>
      <c r="C36332" s="489" t="s">
        <v>158</v>
      </c>
      <c r="D36332" s="489" t="s">
        <v>9412</v>
      </c>
    </row>
    <row r="36333" spans="1:4">
      <c r="A36333" s="489" t="str">
        <f t="shared" si="567"/>
        <v>2372501383通所型サービス（独自）</v>
      </c>
      <c r="B36333" s="489">
        <v>2372501383</v>
      </c>
      <c r="C36333" s="489" t="s">
        <v>2570</v>
      </c>
      <c r="D36333" s="489" t="s">
        <v>9412</v>
      </c>
    </row>
    <row r="36334" spans="1:4">
      <c r="A36334" s="489" t="str">
        <f t="shared" si="567"/>
        <v>2372501383通所型サービス（独自／定率）</v>
      </c>
      <c r="B36334" s="489">
        <v>2372501383</v>
      </c>
      <c r="C36334" s="489" t="s">
        <v>2567</v>
      </c>
      <c r="D36334" s="489" t="s">
        <v>9412</v>
      </c>
    </row>
    <row r="36335" spans="1:4">
      <c r="A36335" s="489" t="str">
        <f t="shared" si="567"/>
        <v>2372501417介護予防認知症対応型共同生活介護</v>
      </c>
      <c r="B36335" s="489">
        <v>2372501417</v>
      </c>
      <c r="C36335" s="489" t="s">
        <v>2088</v>
      </c>
      <c r="D36335" s="489" t="s">
        <v>9413</v>
      </c>
    </row>
    <row r="36336" spans="1:4">
      <c r="A36336" s="489" t="str">
        <f t="shared" si="567"/>
        <v>2372501417認知症対応型共同生活介護</v>
      </c>
      <c r="B36336" s="489">
        <v>2372501417</v>
      </c>
      <c r="C36336" s="489" t="s">
        <v>2087</v>
      </c>
      <c r="D36336" s="489" t="s">
        <v>9413</v>
      </c>
    </row>
    <row r="36337" spans="1:4">
      <c r="A36337" s="489" t="str">
        <f t="shared" si="567"/>
        <v>2372501441居宅介護支援</v>
      </c>
      <c r="B36337" s="489">
        <v>2372501441</v>
      </c>
      <c r="C36337" s="489" t="s">
        <v>2519</v>
      </c>
      <c r="D36337" s="489" t="s">
        <v>9414</v>
      </c>
    </row>
    <row r="36338" spans="1:4">
      <c r="A36338" s="489" t="str">
        <f t="shared" si="567"/>
        <v>2372501508通所介護</v>
      </c>
      <c r="B36338" s="489">
        <v>2372501508</v>
      </c>
      <c r="C36338" s="489" t="s">
        <v>158</v>
      </c>
      <c r="D36338" s="489" t="s">
        <v>8548</v>
      </c>
    </row>
    <row r="36339" spans="1:4">
      <c r="A36339" s="489" t="str">
        <f t="shared" si="567"/>
        <v>2372501508通所型サービス（独自）</v>
      </c>
      <c r="B36339" s="489">
        <v>2372501508</v>
      </c>
      <c r="C36339" s="489" t="s">
        <v>2570</v>
      </c>
      <c r="D36339" s="489" t="s">
        <v>8548</v>
      </c>
    </row>
    <row r="36340" spans="1:4">
      <c r="A36340" s="489" t="str">
        <f t="shared" si="567"/>
        <v>2372501508通所型サービス（独自／定率）</v>
      </c>
      <c r="B36340" s="489">
        <v>2372501508</v>
      </c>
      <c r="C36340" s="489" t="s">
        <v>2567</v>
      </c>
      <c r="D36340" s="489" t="s">
        <v>8548</v>
      </c>
    </row>
    <row r="36341" spans="1:4">
      <c r="A36341" s="489" t="str">
        <f t="shared" si="567"/>
        <v>2372501516訪問介護</v>
      </c>
      <c r="B36341" s="489">
        <v>2372501516</v>
      </c>
      <c r="C36341" s="489" t="s">
        <v>140</v>
      </c>
      <c r="D36341" s="489" t="s">
        <v>9415</v>
      </c>
    </row>
    <row r="36342" spans="1:4">
      <c r="A36342" s="489" t="str">
        <f t="shared" si="567"/>
        <v>2372501516訪問介護</v>
      </c>
      <c r="B36342" s="489">
        <v>2372501516</v>
      </c>
      <c r="C36342" s="489" t="s">
        <v>140</v>
      </c>
      <c r="D36342" s="489" t="s">
        <v>9415</v>
      </c>
    </row>
    <row r="36343" spans="1:4">
      <c r="A36343" s="489" t="str">
        <f t="shared" si="567"/>
        <v>2372501516訪問型サービス（独自）</v>
      </c>
      <c r="B36343" s="489">
        <v>2372501516</v>
      </c>
      <c r="C36343" s="489" t="s">
        <v>2571</v>
      </c>
      <c r="D36343" s="489" t="s">
        <v>9415</v>
      </c>
    </row>
    <row r="36344" spans="1:4">
      <c r="A36344" s="489" t="str">
        <f t="shared" si="567"/>
        <v>2372501524訪問介護</v>
      </c>
      <c r="B36344" s="489">
        <v>2372501524</v>
      </c>
      <c r="C36344" s="489" t="s">
        <v>140</v>
      </c>
      <c r="D36344" s="489" t="s">
        <v>9416</v>
      </c>
    </row>
    <row r="36345" spans="1:4">
      <c r="A36345" s="489" t="str">
        <f t="shared" si="567"/>
        <v>2372501524訪問介護</v>
      </c>
      <c r="B36345" s="489">
        <v>2372501524</v>
      </c>
      <c r="C36345" s="489" t="s">
        <v>140</v>
      </c>
      <c r="D36345" s="489" t="s">
        <v>9416</v>
      </c>
    </row>
    <row r="36346" spans="1:4">
      <c r="A36346" s="489" t="str">
        <f t="shared" si="567"/>
        <v>2372501524訪問型サービス（独自）</v>
      </c>
      <c r="B36346" s="489">
        <v>2372501524</v>
      </c>
      <c r="C36346" s="489" t="s">
        <v>2571</v>
      </c>
      <c r="D36346" s="489" t="s">
        <v>9416</v>
      </c>
    </row>
    <row r="36347" spans="1:4">
      <c r="A36347" s="489" t="str">
        <f t="shared" si="567"/>
        <v>2372501524訪問型サービス（独自／定率）</v>
      </c>
      <c r="B36347" s="489">
        <v>2372501524</v>
      </c>
      <c r="C36347" s="489" t="s">
        <v>2568</v>
      </c>
      <c r="D36347" s="489" t="s">
        <v>9416</v>
      </c>
    </row>
    <row r="36348" spans="1:4">
      <c r="A36348" s="489" t="str">
        <f t="shared" si="567"/>
        <v>2372501532訪問介護</v>
      </c>
      <c r="B36348" s="489">
        <v>2372501532</v>
      </c>
      <c r="C36348" s="489" t="s">
        <v>140</v>
      </c>
      <c r="D36348" s="489" t="s">
        <v>9417</v>
      </c>
    </row>
    <row r="36349" spans="1:4">
      <c r="A36349" s="489" t="str">
        <f t="shared" si="567"/>
        <v>2372501532訪問介護</v>
      </c>
      <c r="B36349" s="489">
        <v>2372501532</v>
      </c>
      <c r="C36349" s="489" t="s">
        <v>140</v>
      </c>
      <c r="D36349" s="489" t="s">
        <v>9417</v>
      </c>
    </row>
    <row r="36350" spans="1:4">
      <c r="A36350" s="489" t="str">
        <f t="shared" si="567"/>
        <v>2372501532訪問型サービス（独自）</v>
      </c>
      <c r="B36350" s="489">
        <v>2372501532</v>
      </c>
      <c r="C36350" s="489" t="s">
        <v>2571</v>
      </c>
      <c r="D36350" s="489" t="s">
        <v>9417</v>
      </c>
    </row>
    <row r="36351" spans="1:4">
      <c r="A36351" s="489" t="str">
        <f t="shared" si="567"/>
        <v>2372501581通所介護</v>
      </c>
      <c r="B36351" s="489">
        <v>2372501581</v>
      </c>
      <c r="C36351" s="489" t="s">
        <v>158</v>
      </c>
      <c r="D36351" s="489" t="s">
        <v>9418</v>
      </c>
    </row>
    <row r="36352" spans="1:4">
      <c r="A36352" s="489" t="str">
        <f t="shared" si="567"/>
        <v>2372501581通所型サービス（独自）</v>
      </c>
      <c r="B36352" s="489">
        <v>2372501581</v>
      </c>
      <c r="C36352" s="489" t="s">
        <v>2570</v>
      </c>
      <c r="D36352" s="489" t="s">
        <v>9418</v>
      </c>
    </row>
    <row r="36353" spans="1:4">
      <c r="A36353" s="489" t="str">
        <f t="shared" si="567"/>
        <v>2372501615通所介護</v>
      </c>
      <c r="B36353" s="489">
        <v>2372501615</v>
      </c>
      <c r="C36353" s="489" t="s">
        <v>158</v>
      </c>
      <c r="D36353" s="489" t="s">
        <v>9419</v>
      </c>
    </row>
    <row r="36354" spans="1:4">
      <c r="A36354" s="489" t="str">
        <f t="shared" ref="A36354:A36417" si="568">B36354&amp;C36354</f>
        <v>2372501615通所型サービス（独自）</v>
      </c>
      <c r="B36354" s="489">
        <v>2372501615</v>
      </c>
      <c r="C36354" s="489" t="s">
        <v>2570</v>
      </c>
      <c r="D36354" s="489" t="s">
        <v>9419</v>
      </c>
    </row>
    <row r="36355" spans="1:4">
      <c r="A36355" s="489" t="str">
        <f t="shared" si="568"/>
        <v>2372501615通所型サービス（独自／定率）</v>
      </c>
      <c r="B36355" s="489">
        <v>2372501615</v>
      </c>
      <c r="C36355" s="489" t="s">
        <v>2567</v>
      </c>
      <c r="D36355" s="489" t="s">
        <v>9419</v>
      </c>
    </row>
    <row r="36356" spans="1:4">
      <c r="A36356" s="489" t="str">
        <f t="shared" si="568"/>
        <v>2372501656居宅介護支援</v>
      </c>
      <c r="B36356" s="489">
        <v>2372501656</v>
      </c>
      <c r="C36356" s="489" t="s">
        <v>2519</v>
      </c>
      <c r="D36356" s="489" t="s">
        <v>9420</v>
      </c>
    </row>
    <row r="36357" spans="1:4">
      <c r="A36357" s="489" t="str">
        <f t="shared" si="568"/>
        <v>2372501706介護予防特定施設入居者生活介護</v>
      </c>
      <c r="B36357" s="489">
        <v>2372501706</v>
      </c>
      <c r="C36357" s="489" t="s">
        <v>2514</v>
      </c>
      <c r="D36357" s="489" t="s">
        <v>9421</v>
      </c>
    </row>
    <row r="36358" spans="1:4">
      <c r="A36358" s="489" t="str">
        <f t="shared" si="568"/>
        <v>2372501706特定施設入居者生活介護</v>
      </c>
      <c r="B36358" s="489">
        <v>2372501706</v>
      </c>
      <c r="C36358" s="489" t="s">
        <v>2513</v>
      </c>
      <c r="D36358" s="489" t="s">
        <v>9421</v>
      </c>
    </row>
    <row r="36359" spans="1:4">
      <c r="A36359" s="489" t="str">
        <f t="shared" si="568"/>
        <v>2372501714訪問介護</v>
      </c>
      <c r="B36359" s="489">
        <v>2372501714</v>
      </c>
      <c r="C36359" s="489" t="s">
        <v>140</v>
      </c>
      <c r="D36359" s="489" t="s">
        <v>9422</v>
      </c>
    </row>
    <row r="36360" spans="1:4">
      <c r="A36360" s="489" t="str">
        <f t="shared" si="568"/>
        <v>2372501714訪問介護</v>
      </c>
      <c r="B36360" s="489">
        <v>2372501714</v>
      </c>
      <c r="C36360" s="489" t="s">
        <v>140</v>
      </c>
      <c r="D36360" s="489" t="s">
        <v>9422</v>
      </c>
    </row>
    <row r="36361" spans="1:4">
      <c r="A36361" s="489" t="str">
        <f t="shared" si="568"/>
        <v>2372501714訪問型サービス（独自）</v>
      </c>
      <c r="B36361" s="489">
        <v>2372501714</v>
      </c>
      <c r="C36361" s="489" t="s">
        <v>2571</v>
      </c>
      <c r="D36361" s="489" t="s">
        <v>9422</v>
      </c>
    </row>
    <row r="36362" spans="1:4">
      <c r="A36362" s="489" t="str">
        <f t="shared" si="568"/>
        <v>2372501714訪問型サービス（独自／定率）</v>
      </c>
      <c r="B36362" s="489">
        <v>2372501714</v>
      </c>
      <c r="C36362" s="489" t="s">
        <v>2568</v>
      </c>
      <c r="D36362" s="489" t="s">
        <v>9422</v>
      </c>
    </row>
    <row r="36363" spans="1:4">
      <c r="A36363" s="489" t="str">
        <f t="shared" si="568"/>
        <v>2372501722介護予防通所リハビリテーション</v>
      </c>
      <c r="B36363" s="489">
        <v>2372501722</v>
      </c>
      <c r="C36363" s="489" t="s">
        <v>2512</v>
      </c>
      <c r="D36363" s="489" t="s">
        <v>19361</v>
      </c>
    </row>
    <row r="36364" spans="1:4">
      <c r="A36364" s="489" t="str">
        <f t="shared" si="568"/>
        <v>2372501722通所リハビリテーション</v>
      </c>
      <c r="B36364" s="489">
        <v>2372501722</v>
      </c>
      <c r="C36364" s="489" t="s">
        <v>2511</v>
      </c>
      <c r="D36364" s="489" t="s">
        <v>19361</v>
      </c>
    </row>
    <row r="36365" spans="1:4">
      <c r="A36365" s="489" t="str">
        <f t="shared" si="568"/>
        <v>2372501771通所介護</v>
      </c>
      <c r="B36365" s="489">
        <v>2372501771</v>
      </c>
      <c r="C36365" s="489" t="s">
        <v>158</v>
      </c>
      <c r="D36365" s="489" t="s">
        <v>9423</v>
      </c>
    </row>
    <row r="36366" spans="1:4">
      <c r="A36366" s="489" t="str">
        <f t="shared" si="568"/>
        <v>2372501771通所型サービス（独自）</v>
      </c>
      <c r="B36366" s="489">
        <v>2372501771</v>
      </c>
      <c r="C36366" s="489" t="s">
        <v>2570</v>
      </c>
      <c r="D36366" s="489" t="s">
        <v>9423</v>
      </c>
    </row>
    <row r="36367" spans="1:4">
      <c r="A36367" s="489" t="str">
        <f t="shared" si="568"/>
        <v>2372501789通所介護</v>
      </c>
      <c r="B36367" s="489">
        <v>2372501789</v>
      </c>
      <c r="C36367" s="489" t="s">
        <v>158</v>
      </c>
      <c r="D36367" s="489" t="s">
        <v>9424</v>
      </c>
    </row>
    <row r="36368" spans="1:4">
      <c r="A36368" s="489" t="str">
        <f t="shared" si="568"/>
        <v>2372501789通所型サービス（独自）</v>
      </c>
      <c r="B36368" s="489">
        <v>2372501789</v>
      </c>
      <c r="C36368" s="489" t="s">
        <v>2570</v>
      </c>
      <c r="D36368" s="489" t="s">
        <v>9424</v>
      </c>
    </row>
    <row r="36369" spans="1:4">
      <c r="A36369" s="489" t="str">
        <f t="shared" si="568"/>
        <v>2372501797居宅介護支援</v>
      </c>
      <c r="B36369" s="489">
        <v>2372501797</v>
      </c>
      <c r="C36369" s="489" t="s">
        <v>2519</v>
      </c>
      <c r="D36369" s="489" t="s">
        <v>9425</v>
      </c>
    </row>
    <row r="36370" spans="1:4">
      <c r="A36370" s="489" t="str">
        <f t="shared" si="568"/>
        <v>2372501839通所介護</v>
      </c>
      <c r="B36370" s="489">
        <v>2372501839</v>
      </c>
      <c r="C36370" s="489" t="s">
        <v>158</v>
      </c>
      <c r="D36370" s="489" t="s">
        <v>8280</v>
      </c>
    </row>
    <row r="36371" spans="1:4">
      <c r="A36371" s="489" t="str">
        <f t="shared" si="568"/>
        <v>2372501839通所型サービス（独自）</v>
      </c>
      <c r="B36371" s="489">
        <v>2372501839</v>
      </c>
      <c r="C36371" s="489" t="s">
        <v>2570</v>
      </c>
      <c r="D36371" s="489" t="s">
        <v>8280</v>
      </c>
    </row>
    <row r="36372" spans="1:4">
      <c r="A36372" s="489" t="str">
        <f t="shared" si="568"/>
        <v>2372501870地域密着型通所介護</v>
      </c>
      <c r="B36372" s="489">
        <v>2372501870</v>
      </c>
      <c r="C36372" s="489" t="s">
        <v>161</v>
      </c>
      <c r="D36372" s="489" t="s">
        <v>8683</v>
      </c>
    </row>
    <row r="36373" spans="1:4">
      <c r="A36373" s="489" t="str">
        <f t="shared" si="568"/>
        <v>2372501870通所型サービス（独自）</v>
      </c>
      <c r="B36373" s="489">
        <v>2372501870</v>
      </c>
      <c r="C36373" s="489" t="s">
        <v>2570</v>
      </c>
      <c r="D36373" s="489" t="s">
        <v>8683</v>
      </c>
    </row>
    <row r="36374" spans="1:4">
      <c r="A36374" s="489" t="str">
        <f t="shared" si="568"/>
        <v>2372501870通所型サービス（独自／定率）</v>
      </c>
      <c r="B36374" s="489">
        <v>2372501870</v>
      </c>
      <c r="C36374" s="489" t="s">
        <v>2567</v>
      </c>
      <c r="D36374" s="489" t="s">
        <v>8683</v>
      </c>
    </row>
    <row r="36375" spans="1:4">
      <c r="A36375" s="489" t="str">
        <f t="shared" si="568"/>
        <v>2372501938訪問介護</v>
      </c>
      <c r="B36375" s="489">
        <v>2372501938</v>
      </c>
      <c r="C36375" s="489" t="s">
        <v>140</v>
      </c>
      <c r="D36375" s="489" t="s">
        <v>9426</v>
      </c>
    </row>
    <row r="36376" spans="1:4">
      <c r="A36376" s="489" t="str">
        <f t="shared" si="568"/>
        <v>2372501938訪問介護</v>
      </c>
      <c r="B36376" s="489">
        <v>2372501938</v>
      </c>
      <c r="C36376" s="489" t="s">
        <v>140</v>
      </c>
      <c r="D36376" s="489" t="s">
        <v>9426</v>
      </c>
    </row>
    <row r="36377" spans="1:4">
      <c r="A36377" s="489" t="str">
        <f t="shared" si="568"/>
        <v>2372501946居宅介護支援</v>
      </c>
      <c r="B36377" s="489">
        <v>2372501946</v>
      </c>
      <c r="C36377" s="489" t="s">
        <v>2519</v>
      </c>
      <c r="D36377" s="489" t="s">
        <v>9426</v>
      </c>
    </row>
    <row r="36378" spans="1:4">
      <c r="A36378" s="489" t="str">
        <f t="shared" si="568"/>
        <v>2372501953介護予防短期入所生活介護</v>
      </c>
      <c r="B36378" s="489">
        <v>2372501953</v>
      </c>
      <c r="C36378" s="489" t="s">
        <v>2093</v>
      </c>
      <c r="D36378" s="489" t="s">
        <v>9427</v>
      </c>
    </row>
    <row r="36379" spans="1:4">
      <c r="A36379" s="489" t="str">
        <f t="shared" si="568"/>
        <v>2372501953介護老人福祉施設</v>
      </c>
      <c r="B36379" s="489">
        <v>2372501953</v>
      </c>
      <c r="C36379" s="489" t="s">
        <v>1921</v>
      </c>
      <c r="D36379" s="489" t="s">
        <v>9427</v>
      </c>
    </row>
    <row r="36380" spans="1:4">
      <c r="A36380" s="489" t="str">
        <f t="shared" si="568"/>
        <v>2372501953短期入所生活介護</v>
      </c>
      <c r="B36380" s="489">
        <v>2372501953</v>
      </c>
      <c r="C36380" s="489" t="s">
        <v>2092</v>
      </c>
      <c r="D36380" s="489" t="s">
        <v>9427</v>
      </c>
    </row>
    <row r="36381" spans="1:4">
      <c r="A36381" s="489" t="str">
        <f t="shared" si="568"/>
        <v>2372501953短期入所生活介護</v>
      </c>
      <c r="B36381" s="489">
        <v>2372501953</v>
      </c>
      <c r="C36381" s="489" t="s">
        <v>2092</v>
      </c>
      <c r="D36381" s="489" t="s">
        <v>9427</v>
      </c>
    </row>
    <row r="36382" spans="1:4">
      <c r="A36382" s="489" t="str">
        <f t="shared" si="568"/>
        <v>2372502001居宅介護支援</v>
      </c>
      <c r="B36382" s="489">
        <v>2372502001</v>
      </c>
      <c r="C36382" s="489" t="s">
        <v>2519</v>
      </c>
      <c r="D36382" s="489" t="s">
        <v>9428</v>
      </c>
    </row>
    <row r="36383" spans="1:4">
      <c r="A36383" s="489" t="str">
        <f t="shared" si="568"/>
        <v>2372502027介護予防認知症対応型通所介護</v>
      </c>
      <c r="B36383" s="489">
        <v>2372502027</v>
      </c>
      <c r="C36383" s="489" t="s">
        <v>2517</v>
      </c>
      <c r="D36383" s="489" t="s">
        <v>9429</v>
      </c>
    </row>
    <row r="36384" spans="1:4">
      <c r="A36384" s="489" t="str">
        <f t="shared" si="568"/>
        <v>2372502027通所介護</v>
      </c>
      <c r="B36384" s="489">
        <v>2372502027</v>
      </c>
      <c r="C36384" s="489" t="s">
        <v>158</v>
      </c>
      <c r="D36384" s="489" t="s">
        <v>9429</v>
      </c>
    </row>
    <row r="36385" spans="1:4">
      <c r="A36385" s="489" t="str">
        <f t="shared" si="568"/>
        <v>2372502027通所型サービス（独自）</v>
      </c>
      <c r="B36385" s="489">
        <v>2372502027</v>
      </c>
      <c r="C36385" s="489" t="s">
        <v>2570</v>
      </c>
      <c r="D36385" s="489" t="s">
        <v>9429</v>
      </c>
    </row>
    <row r="36386" spans="1:4">
      <c r="A36386" s="489" t="str">
        <f t="shared" si="568"/>
        <v>2372502027通所型サービス（独自／定率）</v>
      </c>
      <c r="B36386" s="489">
        <v>2372502027</v>
      </c>
      <c r="C36386" s="489" t="s">
        <v>2567</v>
      </c>
      <c r="D36386" s="489" t="s">
        <v>9429</v>
      </c>
    </row>
    <row r="36387" spans="1:4">
      <c r="A36387" s="489" t="str">
        <f t="shared" si="568"/>
        <v>2372502027認知症対応型通所介護</v>
      </c>
      <c r="B36387" s="489">
        <v>2372502027</v>
      </c>
      <c r="C36387" s="489" t="s">
        <v>2516</v>
      </c>
      <c r="D36387" s="489" t="s">
        <v>9429</v>
      </c>
    </row>
    <row r="36388" spans="1:4">
      <c r="A36388" s="489" t="str">
        <f t="shared" si="568"/>
        <v>2372502043介護予防短期入所生活介護</v>
      </c>
      <c r="B36388" s="489">
        <v>2372502043</v>
      </c>
      <c r="C36388" s="489" t="s">
        <v>2093</v>
      </c>
      <c r="D36388" s="489" t="s">
        <v>9430</v>
      </c>
    </row>
    <row r="36389" spans="1:4">
      <c r="A36389" s="489" t="str">
        <f t="shared" si="568"/>
        <v>2372502043介護予防短期入所生活介護</v>
      </c>
      <c r="B36389" s="489">
        <v>2372502043</v>
      </c>
      <c r="C36389" s="489" t="s">
        <v>2093</v>
      </c>
      <c r="D36389" s="489" t="s">
        <v>9430</v>
      </c>
    </row>
    <row r="36390" spans="1:4">
      <c r="A36390" s="489" t="str">
        <f t="shared" si="568"/>
        <v>2372502043短期入所生活介護</v>
      </c>
      <c r="B36390" s="489">
        <v>2372502043</v>
      </c>
      <c r="C36390" s="489" t="s">
        <v>2092</v>
      </c>
      <c r="D36390" s="489" t="s">
        <v>9430</v>
      </c>
    </row>
    <row r="36391" spans="1:4">
      <c r="A36391" s="489" t="str">
        <f t="shared" si="568"/>
        <v>2372502043短期入所生活介護</v>
      </c>
      <c r="B36391" s="489">
        <v>2372502043</v>
      </c>
      <c r="C36391" s="489" t="s">
        <v>2092</v>
      </c>
      <c r="D36391" s="489" t="s">
        <v>9430</v>
      </c>
    </row>
    <row r="36392" spans="1:4">
      <c r="A36392" s="489" t="str">
        <f t="shared" si="568"/>
        <v>2372502043短期入所生活介護</v>
      </c>
      <c r="B36392" s="489">
        <v>2372502043</v>
      </c>
      <c r="C36392" s="489" t="s">
        <v>2092</v>
      </c>
      <c r="D36392" s="489" t="s">
        <v>9430</v>
      </c>
    </row>
    <row r="36393" spans="1:4">
      <c r="A36393" s="489" t="str">
        <f t="shared" si="568"/>
        <v>2372502043短期入所生活介護</v>
      </c>
      <c r="B36393" s="489">
        <v>2372502043</v>
      </c>
      <c r="C36393" s="489" t="s">
        <v>2092</v>
      </c>
      <c r="D36393" s="489" t="s">
        <v>9430</v>
      </c>
    </row>
    <row r="36394" spans="1:4">
      <c r="A36394" s="489" t="str">
        <f t="shared" si="568"/>
        <v>2372502068訪問介護</v>
      </c>
      <c r="B36394" s="489">
        <v>2372502068</v>
      </c>
      <c r="C36394" s="489" t="s">
        <v>140</v>
      </c>
      <c r="D36394" s="489" t="s">
        <v>9431</v>
      </c>
    </row>
    <row r="36395" spans="1:4">
      <c r="A36395" s="489" t="str">
        <f t="shared" si="568"/>
        <v>2372502068訪問介護</v>
      </c>
      <c r="B36395" s="489">
        <v>2372502068</v>
      </c>
      <c r="C36395" s="489" t="s">
        <v>140</v>
      </c>
      <c r="D36395" s="489" t="s">
        <v>9431</v>
      </c>
    </row>
    <row r="36396" spans="1:4">
      <c r="A36396" s="489" t="str">
        <f t="shared" si="568"/>
        <v>2372502068訪問型サービス（独自）</v>
      </c>
      <c r="B36396" s="489">
        <v>2372502068</v>
      </c>
      <c r="C36396" s="489" t="s">
        <v>2571</v>
      </c>
      <c r="D36396" s="489" t="s">
        <v>9431</v>
      </c>
    </row>
    <row r="36397" spans="1:4">
      <c r="A36397" s="489" t="str">
        <f t="shared" si="568"/>
        <v>2372502068訪問型サービス（独自／定率）</v>
      </c>
      <c r="B36397" s="489">
        <v>2372502068</v>
      </c>
      <c r="C36397" s="489" t="s">
        <v>2568</v>
      </c>
      <c r="D36397" s="489" t="s">
        <v>9431</v>
      </c>
    </row>
    <row r="36398" spans="1:4">
      <c r="A36398" s="489" t="str">
        <f t="shared" si="568"/>
        <v>2372502076訪問介護</v>
      </c>
      <c r="B36398" s="489">
        <v>2372502076</v>
      </c>
      <c r="C36398" s="489" t="s">
        <v>140</v>
      </c>
      <c r="D36398" s="489" t="s">
        <v>9432</v>
      </c>
    </row>
    <row r="36399" spans="1:4">
      <c r="A36399" s="489" t="str">
        <f t="shared" si="568"/>
        <v>2372502076訪問介護</v>
      </c>
      <c r="B36399" s="489">
        <v>2372502076</v>
      </c>
      <c r="C36399" s="489" t="s">
        <v>140</v>
      </c>
      <c r="D36399" s="489" t="s">
        <v>9432</v>
      </c>
    </row>
    <row r="36400" spans="1:4">
      <c r="A36400" s="489" t="str">
        <f t="shared" si="568"/>
        <v>2372502076訪問型サービス（独自）</v>
      </c>
      <c r="B36400" s="489">
        <v>2372502076</v>
      </c>
      <c r="C36400" s="489" t="s">
        <v>2571</v>
      </c>
      <c r="D36400" s="489" t="s">
        <v>9432</v>
      </c>
    </row>
    <row r="36401" spans="1:4">
      <c r="A36401" s="489" t="str">
        <f t="shared" si="568"/>
        <v>2372502076訪問型サービス（独自／定率）</v>
      </c>
      <c r="B36401" s="489">
        <v>2372502076</v>
      </c>
      <c r="C36401" s="489" t="s">
        <v>2568</v>
      </c>
      <c r="D36401" s="489" t="s">
        <v>9432</v>
      </c>
    </row>
    <row r="36402" spans="1:4">
      <c r="A36402" s="489" t="str">
        <f t="shared" si="568"/>
        <v>2372502100通所介護</v>
      </c>
      <c r="B36402" s="489">
        <v>2372502100</v>
      </c>
      <c r="C36402" s="489" t="s">
        <v>158</v>
      </c>
      <c r="D36402" s="489" t="s">
        <v>9433</v>
      </c>
    </row>
    <row r="36403" spans="1:4">
      <c r="A36403" s="489" t="str">
        <f t="shared" si="568"/>
        <v>2372502100通所型サービス（独自）</v>
      </c>
      <c r="B36403" s="489">
        <v>2372502100</v>
      </c>
      <c r="C36403" s="489" t="s">
        <v>2570</v>
      </c>
      <c r="D36403" s="489" t="s">
        <v>9433</v>
      </c>
    </row>
    <row r="36404" spans="1:4">
      <c r="A36404" s="489" t="str">
        <f t="shared" si="568"/>
        <v>2372502118居宅介護支援</v>
      </c>
      <c r="B36404" s="489">
        <v>2372502118</v>
      </c>
      <c r="C36404" s="489" t="s">
        <v>2519</v>
      </c>
      <c r="D36404" s="489" t="s">
        <v>9434</v>
      </c>
    </row>
    <row r="36405" spans="1:4">
      <c r="A36405" s="489" t="str">
        <f t="shared" si="568"/>
        <v>2372502118訪問介護</v>
      </c>
      <c r="B36405" s="489">
        <v>2372502118</v>
      </c>
      <c r="C36405" s="489" t="s">
        <v>140</v>
      </c>
      <c r="D36405" s="489" t="s">
        <v>9434</v>
      </c>
    </row>
    <row r="36406" spans="1:4">
      <c r="A36406" s="489" t="str">
        <f t="shared" si="568"/>
        <v>2372502118訪問介護</v>
      </c>
      <c r="B36406" s="489">
        <v>2372502118</v>
      </c>
      <c r="C36406" s="489" t="s">
        <v>140</v>
      </c>
      <c r="D36406" s="489" t="s">
        <v>9434</v>
      </c>
    </row>
    <row r="36407" spans="1:4">
      <c r="A36407" s="489" t="str">
        <f t="shared" si="568"/>
        <v>2372502118訪問型サービス（独自）</v>
      </c>
      <c r="B36407" s="489">
        <v>2372502118</v>
      </c>
      <c r="C36407" s="489" t="s">
        <v>2571</v>
      </c>
      <c r="D36407" s="489" t="s">
        <v>9434</v>
      </c>
    </row>
    <row r="36408" spans="1:4">
      <c r="A36408" s="489" t="str">
        <f t="shared" si="568"/>
        <v>2372502118訪問型サービス（独自／定率）</v>
      </c>
      <c r="B36408" s="489">
        <v>2372502118</v>
      </c>
      <c r="C36408" s="489" t="s">
        <v>2568</v>
      </c>
      <c r="D36408" s="489" t="s">
        <v>9434</v>
      </c>
    </row>
    <row r="36409" spans="1:4">
      <c r="A36409" s="489" t="str">
        <f t="shared" si="568"/>
        <v>2372502126介護予防特定施設入居者生活介護</v>
      </c>
      <c r="B36409" s="489">
        <v>2372502126</v>
      </c>
      <c r="C36409" s="489" t="s">
        <v>2514</v>
      </c>
      <c r="D36409" s="489" t="s">
        <v>9435</v>
      </c>
    </row>
    <row r="36410" spans="1:4">
      <c r="A36410" s="489" t="str">
        <f t="shared" si="568"/>
        <v>2372502126特定施設入居者生活介護（短期利用型）</v>
      </c>
      <c r="B36410" s="489">
        <v>2372502126</v>
      </c>
      <c r="C36410" s="489" t="s">
        <v>19397</v>
      </c>
      <c r="D36410" s="489" t="s">
        <v>9435</v>
      </c>
    </row>
    <row r="36411" spans="1:4">
      <c r="A36411" s="489" t="str">
        <f t="shared" si="568"/>
        <v>2372502126特定施設入居者生活介護</v>
      </c>
      <c r="B36411" s="489">
        <v>2372502126</v>
      </c>
      <c r="C36411" s="489" t="s">
        <v>2513</v>
      </c>
      <c r="D36411" s="489" t="s">
        <v>9435</v>
      </c>
    </row>
    <row r="36412" spans="1:4">
      <c r="A36412" s="489" t="str">
        <f t="shared" si="568"/>
        <v>2372502134居宅介護支援</v>
      </c>
      <c r="B36412" s="489">
        <v>2372502134</v>
      </c>
      <c r="C36412" s="489" t="s">
        <v>2519</v>
      </c>
      <c r="D36412" s="489" t="s">
        <v>9436</v>
      </c>
    </row>
    <row r="36413" spans="1:4">
      <c r="A36413" s="489" t="str">
        <f t="shared" si="568"/>
        <v>2372502159介護予防短期入所生活介護</v>
      </c>
      <c r="B36413" s="489">
        <v>2372502159</v>
      </c>
      <c r="C36413" s="489" t="s">
        <v>2093</v>
      </c>
      <c r="D36413" s="489" t="s">
        <v>9437</v>
      </c>
    </row>
    <row r="36414" spans="1:4">
      <c r="A36414" s="489" t="str">
        <f t="shared" si="568"/>
        <v>2372502159介護予防短期入所生活介護</v>
      </c>
      <c r="B36414" s="489">
        <v>2372502159</v>
      </c>
      <c r="C36414" s="489" t="s">
        <v>2093</v>
      </c>
      <c r="D36414" s="489" t="s">
        <v>9437</v>
      </c>
    </row>
    <row r="36415" spans="1:4">
      <c r="A36415" s="489" t="str">
        <f t="shared" si="568"/>
        <v>2372502159介護老人福祉施設</v>
      </c>
      <c r="B36415" s="489">
        <v>2372502159</v>
      </c>
      <c r="C36415" s="489" t="s">
        <v>1921</v>
      </c>
      <c r="D36415" s="489" t="s">
        <v>9437</v>
      </c>
    </row>
    <row r="36416" spans="1:4">
      <c r="A36416" s="489" t="str">
        <f t="shared" si="568"/>
        <v>2372502159介護老人福祉施設</v>
      </c>
      <c r="B36416" s="489">
        <v>2372502159</v>
      </c>
      <c r="C36416" s="489" t="s">
        <v>1921</v>
      </c>
      <c r="D36416" s="489" t="s">
        <v>9437</v>
      </c>
    </row>
    <row r="36417" spans="1:4">
      <c r="A36417" s="489" t="str">
        <f t="shared" si="568"/>
        <v>2372502159短期入所生活介護</v>
      </c>
      <c r="B36417" s="489">
        <v>2372502159</v>
      </c>
      <c r="C36417" s="489" t="s">
        <v>2092</v>
      </c>
      <c r="D36417" s="489" t="s">
        <v>9437</v>
      </c>
    </row>
    <row r="36418" spans="1:4">
      <c r="A36418" s="489" t="str">
        <f t="shared" ref="A36418:A36481" si="569">B36418&amp;C36418</f>
        <v>2372502159短期入所生活介護</v>
      </c>
      <c r="B36418" s="489">
        <v>2372502159</v>
      </c>
      <c r="C36418" s="489" t="s">
        <v>2092</v>
      </c>
      <c r="D36418" s="489" t="s">
        <v>9437</v>
      </c>
    </row>
    <row r="36419" spans="1:4">
      <c r="A36419" s="489" t="str">
        <f t="shared" si="569"/>
        <v>2372502183通所介護</v>
      </c>
      <c r="B36419" s="489">
        <v>2372502183</v>
      </c>
      <c r="C36419" s="489" t="s">
        <v>158</v>
      </c>
      <c r="D36419" s="489" t="s">
        <v>9438</v>
      </c>
    </row>
    <row r="36420" spans="1:4">
      <c r="A36420" s="489" t="str">
        <f t="shared" si="569"/>
        <v>2372502183通所型サービス（独自）</v>
      </c>
      <c r="B36420" s="489">
        <v>2372502183</v>
      </c>
      <c r="C36420" s="489" t="s">
        <v>2570</v>
      </c>
      <c r="D36420" s="489" t="s">
        <v>9438</v>
      </c>
    </row>
    <row r="36421" spans="1:4">
      <c r="A36421" s="489" t="str">
        <f t="shared" si="569"/>
        <v>2372502209居宅介護支援</v>
      </c>
      <c r="B36421" s="489">
        <v>2372502209</v>
      </c>
      <c r="C36421" s="489" t="s">
        <v>2519</v>
      </c>
      <c r="D36421" s="489" t="s">
        <v>9439</v>
      </c>
    </row>
    <row r="36422" spans="1:4">
      <c r="A36422" s="489" t="str">
        <f t="shared" si="569"/>
        <v>2372502282介護予防通所リハビリテーション</v>
      </c>
      <c r="B36422" s="489">
        <v>2372502282</v>
      </c>
      <c r="C36422" s="489" t="s">
        <v>2512</v>
      </c>
      <c r="D36422" s="489" t="s">
        <v>19362</v>
      </c>
    </row>
    <row r="36423" spans="1:4">
      <c r="A36423" s="489" t="str">
        <f t="shared" si="569"/>
        <v>2372502282通所リハビリテーション</v>
      </c>
      <c r="B36423" s="489">
        <v>2372502282</v>
      </c>
      <c r="C36423" s="489" t="s">
        <v>2511</v>
      </c>
      <c r="D36423" s="489" t="s">
        <v>19362</v>
      </c>
    </row>
    <row r="36424" spans="1:4">
      <c r="A36424" s="489" t="str">
        <f t="shared" si="569"/>
        <v>2372502282通所リハビリテーション</v>
      </c>
      <c r="B36424" s="489">
        <v>2372502282</v>
      </c>
      <c r="C36424" s="489" t="s">
        <v>2511</v>
      </c>
      <c r="D36424" s="489" t="s">
        <v>19362</v>
      </c>
    </row>
    <row r="36425" spans="1:4">
      <c r="A36425" s="489" t="str">
        <f t="shared" si="569"/>
        <v>2372502324通所介護</v>
      </c>
      <c r="B36425" s="489">
        <v>2372502324</v>
      </c>
      <c r="C36425" s="489" t="s">
        <v>158</v>
      </c>
      <c r="D36425" s="489" t="s">
        <v>9440</v>
      </c>
    </row>
    <row r="36426" spans="1:4">
      <c r="A36426" s="489" t="str">
        <f t="shared" si="569"/>
        <v>2372502324通所型サービス（独自）</v>
      </c>
      <c r="B36426" s="489">
        <v>2372502324</v>
      </c>
      <c r="C36426" s="489" t="s">
        <v>2570</v>
      </c>
      <c r="D36426" s="489" t="s">
        <v>9440</v>
      </c>
    </row>
    <row r="36427" spans="1:4">
      <c r="A36427" s="489" t="str">
        <f t="shared" si="569"/>
        <v>2372502381居宅介護支援</v>
      </c>
      <c r="B36427" s="489">
        <v>2372502381</v>
      </c>
      <c r="C36427" s="489" t="s">
        <v>2519</v>
      </c>
      <c r="D36427" s="489" t="s">
        <v>9441</v>
      </c>
    </row>
    <row r="36428" spans="1:4">
      <c r="A36428" s="489" t="str">
        <f t="shared" si="569"/>
        <v>2372502399訪問介護</v>
      </c>
      <c r="B36428" s="489">
        <v>2372502399</v>
      </c>
      <c r="C36428" s="489" t="s">
        <v>140</v>
      </c>
      <c r="D36428" s="489" t="s">
        <v>9442</v>
      </c>
    </row>
    <row r="36429" spans="1:4">
      <c r="A36429" s="489" t="str">
        <f t="shared" si="569"/>
        <v>2372502399訪問介護</v>
      </c>
      <c r="B36429" s="489">
        <v>2372502399</v>
      </c>
      <c r="C36429" s="489" t="s">
        <v>140</v>
      </c>
      <c r="D36429" s="489" t="s">
        <v>9442</v>
      </c>
    </row>
    <row r="36430" spans="1:4">
      <c r="A36430" s="489" t="str">
        <f t="shared" si="569"/>
        <v>2372502399訪問型サービス（独自）</v>
      </c>
      <c r="B36430" s="489">
        <v>2372502399</v>
      </c>
      <c r="C36430" s="489" t="s">
        <v>2571</v>
      </c>
      <c r="D36430" s="489" t="s">
        <v>9442</v>
      </c>
    </row>
    <row r="36431" spans="1:4">
      <c r="A36431" s="489" t="str">
        <f t="shared" si="569"/>
        <v>2372502399訪問型サービス（独自／定率）</v>
      </c>
      <c r="B36431" s="489">
        <v>2372502399</v>
      </c>
      <c r="C36431" s="489" t="s">
        <v>2568</v>
      </c>
      <c r="D36431" s="489" t="s">
        <v>9442</v>
      </c>
    </row>
    <row r="36432" spans="1:4">
      <c r="A36432" s="489" t="str">
        <f t="shared" si="569"/>
        <v>2372502407通所介護</v>
      </c>
      <c r="B36432" s="489">
        <v>2372502407</v>
      </c>
      <c r="C36432" s="489" t="s">
        <v>158</v>
      </c>
      <c r="D36432" s="489" t="s">
        <v>9443</v>
      </c>
    </row>
    <row r="36433" spans="1:4">
      <c r="A36433" s="489" t="str">
        <f t="shared" si="569"/>
        <v>2372502407通所型サービス（独自）</v>
      </c>
      <c r="B36433" s="489">
        <v>2372502407</v>
      </c>
      <c r="C36433" s="489" t="s">
        <v>2570</v>
      </c>
      <c r="D36433" s="489" t="s">
        <v>9443</v>
      </c>
    </row>
    <row r="36434" spans="1:4">
      <c r="A36434" s="489" t="str">
        <f t="shared" si="569"/>
        <v>2372502407通所型サービス（独自／定率）</v>
      </c>
      <c r="B36434" s="489">
        <v>2372502407</v>
      </c>
      <c r="C36434" s="489" t="s">
        <v>2567</v>
      </c>
      <c r="D36434" s="489" t="s">
        <v>9443</v>
      </c>
    </row>
    <row r="36435" spans="1:4">
      <c r="A36435" s="489" t="str">
        <f t="shared" si="569"/>
        <v>2372502415介護予防通所リハビリテーション</v>
      </c>
      <c r="B36435" s="489">
        <v>2372502415</v>
      </c>
      <c r="C36435" s="489" t="s">
        <v>2512</v>
      </c>
      <c r="D36435" s="489" t="s">
        <v>19363</v>
      </c>
    </row>
    <row r="36436" spans="1:4">
      <c r="A36436" s="489" t="str">
        <f t="shared" si="569"/>
        <v>2372502415通所リハビリテーション</v>
      </c>
      <c r="B36436" s="489">
        <v>2372502415</v>
      </c>
      <c r="C36436" s="489" t="s">
        <v>2511</v>
      </c>
      <c r="D36436" s="489" t="s">
        <v>19363</v>
      </c>
    </row>
    <row r="36437" spans="1:4">
      <c r="A36437" s="489" t="str">
        <f t="shared" si="569"/>
        <v>2372502431居宅介護支援</v>
      </c>
      <c r="B36437" s="489">
        <v>2372502431</v>
      </c>
      <c r="C36437" s="489" t="s">
        <v>2519</v>
      </c>
      <c r="D36437" s="489" t="s">
        <v>9444</v>
      </c>
    </row>
    <row r="36438" spans="1:4">
      <c r="A36438" s="489" t="str">
        <f t="shared" si="569"/>
        <v>2372502498居宅介護支援</v>
      </c>
      <c r="B36438" s="489">
        <v>2372502498</v>
      </c>
      <c r="C36438" s="489" t="s">
        <v>2519</v>
      </c>
      <c r="D36438" s="489" t="s">
        <v>9397</v>
      </c>
    </row>
    <row r="36439" spans="1:4">
      <c r="A36439" s="489" t="str">
        <f t="shared" si="569"/>
        <v>2372502514訪問介護</v>
      </c>
      <c r="B36439" s="489">
        <v>2372502514</v>
      </c>
      <c r="C36439" s="489" t="s">
        <v>140</v>
      </c>
      <c r="D36439" s="489" t="s">
        <v>9445</v>
      </c>
    </row>
    <row r="36440" spans="1:4">
      <c r="A36440" s="489" t="str">
        <f t="shared" si="569"/>
        <v>2372502514訪問介護</v>
      </c>
      <c r="B36440" s="489">
        <v>2372502514</v>
      </c>
      <c r="C36440" s="489" t="s">
        <v>140</v>
      </c>
      <c r="D36440" s="489" t="s">
        <v>9445</v>
      </c>
    </row>
    <row r="36441" spans="1:4">
      <c r="A36441" s="489" t="str">
        <f t="shared" si="569"/>
        <v>2372502514訪問型サービス（独自）</v>
      </c>
      <c r="B36441" s="489">
        <v>2372502514</v>
      </c>
      <c r="C36441" s="489" t="s">
        <v>2571</v>
      </c>
      <c r="D36441" s="489" t="s">
        <v>9445</v>
      </c>
    </row>
    <row r="36442" spans="1:4">
      <c r="A36442" s="489" t="str">
        <f t="shared" si="569"/>
        <v>2372502514訪問型サービス（独自／定率）</v>
      </c>
      <c r="B36442" s="489">
        <v>2372502514</v>
      </c>
      <c r="C36442" s="489" t="s">
        <v>2568</v>
      </c>
      <c r="D36442" s="489" t="s">
        <v>9445</v>
      </c>
    </row>
    <row r="36443" spans="1:4">
      <c r="A36443" s="489" t="str">
        <f t="shared" si="569"/>
        <v>2372502522訪問介護</v>
      </c>
      <c r="B36443" s="489">
        <v>2372502522</v>
      </c>
      <c r="C36443" s="489" t="s">
        <v>140</v>
      </c>
      <c r="D36443" s="489" t="s">
        <v>9446</v>
      </c>
    </row>
    <row r="36444" spans="1:4">
      <c r="A36444" s="489" t="str">
        <f t="shared" si="569"/>
        <v>2372502522訪問介護</v>
      </c>
      <c r="B36444" s="489">
        <v>2372502522</v>
      </c>
      <c r="C36444" s="489" t="s">
        <v>140</v>
      </c>
      <c r="D36444" s="489" t="s">
        <v>9446</v>
      </c>
    </row>
    <row r="36445" spans="1:4">
      <c r="A36445" s="489" t="str">
        <f t="shared" si="569"/>
        <v>2372502522訪問型サービス（独自）</v>
      </c>
      <c r="B36445" s="489">
        <v>2372502522</v>
      </c>
      <c r="C36445" s="489" t="s">
        <v>2571</v>
      </c>
      <c r="D36445" s="489" t="s">
        <v>9446</v>
      </c>
    </row>
    <row r="36446" spans="1:4">
      <c r="A36446" s="489" t="str">
        <f t="shared" si="569"/>
        <v>2372502530通所介護</v>
      </c>
      <c r="B36446" s="489">
        <v>2372502530</v>
      </c>
      <c r="C36446" s="489" t="s">
        <v>158</v>
      </c>
      <c r="D36446" s="489" t="s">
        <v>9447</v>
      </c>
    </row>
    <row r="36447" spans="1:4">
      <c r="A36447" s="489" t="str">
        <f t="shared" si="569"/>
        <v>2372502530通所型サービス（独自）</v>
      </c>
      <c r="B36447" s="489">
        <v>2372502530</v>
      </c>
      <c r="C36447" s="489" t="s">
        <v>2570</v>
      </c>
      <c r="D36447" s="489" t="s">
        <v>9447</v>
      </c>
    </row>
    <row r="36448" spans="1:4">
      <c r="A36448" s="489" t="str">
        <f t="shared" si="569"/>
        <v>2372502548介護予防特定施設入居者生活介護</v>
      </c>
      <c r="B36448" s="489">
        <v>2372502548</v>
      </c>
      <c r="C36448" s="489" t="s">
        <v>2514</v>
      </c>
      <c r="D36448" s="489" t="s">
        <v>9448</v>
      </c>
    </row>
    <row r="36449" spans="1:4">
      <c r="A36449" s="489" t="str">
        <f t="shared" si="569"/>
        <v>2372502548特定施設入居者生活介護（短期利用型）</v>
      </c>
      <c r="B36449" s="489">
        <v>2372502548</v>
      </c>
      <c r="C36449" s="489" t="s">
        <v>19397</v>
      </c>
      <c r="D36449" s="489" t="s">
        <v>9448</v>
      </c>
    </row>
    <row r="36450" spans="1:4">
      <c r="A36450" s="489" t="str">
        <f t="shared" si="569"/>
        <v>2372502548特定施設入居者生活介護</v>
      </c>
      <c r="B36450" s="489">
        <v>2372502548</v>
      </c>
      <c r="C36450" s="489" t="s">
        <v>2513</v>
      </c>
      <c r="D36450" s="489" t="s">
        <v>9448</v>
      </c>
    </row>
    <row r="36451" spans="1:4">
      <c r="A36451" s="489" t="str">
        <f t="shared" si="569"/>
        <v>2372502563居宅介護支援</v>
      </c>
      <c r="B36451" s="489">
        <v>2372502563</v>
      </c>
      <c r="C36451" s="489" t="s">
        <v>2519</v>
      </c>
      <c r="D36451" s="489" t="s">
        <v>9449</v>
      </c>
    </row>
    <row r="36452" spans="1:4">
      <c r="A36452" s="489" t="str">
        <f t="shared" si="569"/>
        <v>2372502589地域密着型通所介護</v>
      </c>
      <c r="B36452" s="489">
        <v>2372502589</v>
      </c>
      <c r="C36452" s="489" t="s">
        <v>161</v>
      </c>
      <c r="D36452" s="489" t="s">
        <v>9450</v>
      </c>
    </row>
    <row r="36453" spans="1:4">
      <c r="A36453" s="489" t="str">
        <f t="shared" si="569"/>
        <v>2372502589通所型サービス（独自）</v>
      </c>
      <c r="B36453" s="489">
        <v>2372502589</v>
      </c>
      <c r="C36453" s="489" t="s">
        <v>2570</v>
      </c>
      <c r="D36453" s="489" t="s">
        <v>9450</v>
      </c>
    </row>
    <row r="36454" spans="1:4">
      <c r="A36454" s="489" t="str">
        <f t="shared" si="569"/>
        <v>2372502589通所型サービス（独自／定率）</v>
      </c>
      <c r="B36454" s="489">
        <v>2372502589</v>
      </c>
      <c r="C36454" s="489" t="s">
        <v>2567</v>
      </c>
      <c r="D36454" s="489" t="s">
        <v>9450</v>
      </c>
    </row>
    <row r="36455" spans="1:4">
      <c r="A36455" s="489" t="str">
        <f t="shared" si="569"/>
        <v>2372502597介護予防特定施設入居者生活介護</v>
      </c>
      <c r="B36455" s="489">
        <v>2372502597</v>
      </c>
      <c r="C36455" s="489" t="s">
        <v>2514</v>
      </c>
      <c r="D36455" s="489" t="s">
        <v>9451</v>
      </c>
    </row>
    <row r="36456" spans="1:4">
      <c r="A36456" s="489" t="str">
        <f t="shared" si="569"/>
        <v>2372502597特定施設入居者生活介護</v>
      </c>
      <c r="B36456" s="489">
        <v>2372502597</v>
      </c>
      <c r="C36456" s="489" t="s">
        <v>2513</v>
      </c>
      <c r="D36456" s="489" t="s">
        <v>9451</v>
      </c>
    </row>
    <row r="36457" spans="1:4">
      <c r="A36457" s="489" t="str">
        <f t="shared" si="569"/>
        <v>2372502621訪問介護</v>
      </c>
      <c r="B36457" s="489">
        <v>2372502621</v>
      </c>
      <c r="C36457" s="489" t="s">
        <v>140</v>
      </c>
      <c r="D36457" s="489" t="s">
        <v>9452</v>
      </c>
    </row>
    <row r="36458" spans="1:4">
      <c r="A36458" s="489" t="str">
        <f t="shared" si="569"/>
        <v>2372502621訪問介護</v>
      </c>
      <c r="B36458" s="489">
        <v>2372502621</v>
      </c>
      <c r="C36458" s="489" t="s">
        <v>140</v>
      </c>
      <c r="D36458" s="489" t="s">
        <v>9452</v>
      </c>
    </row>
    <row r="36459" spans="1:4">
      <c r="A36459" s="489" t="str">
        <f t="shared" si="569"/>
        <v>2372502670訪問介護</v>
      </c>
      <c r="B36459" s="489">
        <v>2372502670</v>
      </c>
      <c r="C36459" s="489" t="s">
        <v>140</v>
      </c>
      <c r="D36459" s="489" t="s">
        <v>9453</v>
      </c>
    </row>
    <row r="36460" spans="1:4">
      <c r="A36460" s="489" t="str">
        <f t="shared" si="569"/>
        <v>2372502670訪問介護</v>
      </c>
      <c r="B36460" s="489">
        <v>2372502670</v>
      </c>
      <c r="C36460" s="489" t="s">
        <v>140</v>
      </c>
      <c r="D36460" s="489" t="s">
        <v>9453</v>
      </c>
    </row>
    <row r="36461" spans="1:4">
      <c r="A36461" s="489" t="str">
        <f t="shared" si="569"/>
        <v>2372502670訪問型サービス（独自）</v>
      </c>
      <c r="B36461" s="489">
        <v>2372502670</v>
      </c>
      <c r="C36461" s="489" t="s">
        <v>2571</v>
      </c>
      <c r="D36461" s="489" t="s">
        <v>9453</v>
      </c>
    </row>
    <row r="36462" spans="1:4">
      <c r="A36462" s="489" t="str">
        <f t="shared" si="569"/>
        <v>2372502670訪問型サービス（独自／定率）</v>
      </c>
      <c r="B36462" s="489">
        <v>2372502670</v>
      </c>
      <c r="C36462" s="489" t="s">
        <v>2568</v>
      </c>
      <c r="D36462" s="489" t="s">
        <v>9453</v>
      </c>
    </row>
    <row r="36463" spans="1:4">
      <c r="A36463" s="489" t="str">
        <f t="shared" si="569"/>
        <v>2372502688地域密着型通所介護</v>
      </c>
      <c r="B36463" s="489">
        <v>2372502688</v>
      </c>
      <c r="C36463" s="489" t="s">
        <v>161</v>
      </c>
      <c r="D36463" s="489" t="s">
        <v>9454</v>
      </c>
    </row>
    <row r="36464" spans="1:4">
      <c r="A36464" s="489" t="str">
        <f t="shared" si="569"/>
        <v>2372502688通所型サービス（独自）</v>
      </c>
      <c r="B36464" s="489">
        <v>2372502688</v>
      </c>
      <c r="C36464" s="489" t="s">
        <v>2570</v>
      </c>
      <c r="D36464" s="489" t="s">
        <v>9454</v>
      </c>
    </row>
    <row r="36465" spans="1:4">
      <c r="A36465" s="489" t="str">
        <f t="shared" si="569"/>
        <v>2372502704居宅介護支援</v>
      </c>
      <c r="B36465" s="489">
        <v>2372502704</v>
      </c>
      <c r="C36465" s="489" t="s">
        <v>2519</v>
      </c>
      <c r="D36465" s="489" t="s">
        <v>9455</v>
      </c>
    </row>
    <row r="36466" spans="1:4">
      <c r="A36466" s="489" t="str">
        <f t="shared" si="569"/>
        <v>2372502720地域密着型通所介護</v>
      </c>
      <c r="B36466" s="489">
        <v>2372502720</v>
      </c>
      <c r="C36466" s="489" t="s">
        <v>161</v>
      </c>
      <c r="D36466" s="489" t="s">
        <v>9456</v>
      </c>
    </row>
    <row r="36467" spans="1:4">
      <c r="A36467" s="489" t="str">
        <f t="shared" si="569"/>
        <v>2372502720通所型サービス（独自）</v>
      </c>
      <c r="B36467" s="489">
        <v>2372502720</v>
      </c>
      <c r="C36467" s="489" t="s">
        <v>2570</v>
      </c>
      <c r="D36467" s="489" t="s">
        <v>9456</v>
      </c>
    </row>
    <row r="36468" spans="1:4">
      <c r="A36468" s="489" t="str">
        <f t="shared" si="569"/>
        <v>2372502720通所型サービス（独自／定率）</v>
      </c>
      <c r="B36468" s="489">
        <v>2372502720</v>
      </c>
      <c r="C36468" s="489" t="s">
        <v>2567</v>
      </c>
      <c r="D36468" s="489" t="s">
        <v>9456</v>
      </c>
    </row>
    <row r="36469" spans="1:4">
      <c r="A36469" s="489" t="str">
        <f t="shared" si="569"/>
        <v>2372502738介護予防短期入所生活介護</v>
      </c>
      <c r="B36469" s="489">
        <v>2372502738</v>
      </c>
      <c r="C36469" s="489" t="s">
        <v>2093</v>
      </c>
      <c r="D36469" s="489" t="s">
        <v>9457</v>
      </c>
    </row>
    <row r="36470" spans="1:4">
      <c r="A36470" s="489" t="str">
        <f t="shared" si="569"/>
        <v>2372502738短期入所生活介護</v>
      </c>
      <c r="B36470" s="489">
        <v>2372502738</v>
      </c>
      <c r="C36470" s="489" t="s">
        <v>2092</v>
      </c>
      <c r="D36470" s="489" t="s">
        <v>9457</v>
      </c>
    </row>
    <row r="36471" spans="1:4">
      <c r="A36471" s="489" t="str">
        <f t="shared" si="569"/>
        <v>2372502738短期入所生活介護</v>
      </c>
      <c r="B36471" s="489">
        <v>2372502738</v>
      </c>
      <c r="C36471" s="489" t="s">
        <v>2092</v>
      </c>
      <c r="D36471" s="489" t="s">
        <v>9457</v>
      </c>
    </row>
    <row r="36472" spans="1:4">
      <c r="A36472" s="489" t="str">
        <f t="shared" si="569"/>
        <v>2372502746介護老人福祉施設</v>
      </c>
      <c r="B36472" s="489">
        <v>2372502746</v>
      </c>
      <c r="C36472" s="489" t="s">
        <v>1921</v>
      </c>
      <c r="D36472" s="489" t="s">
        <v>9458</v>
      </c>
    </row>
    <row r="36473" spans="1:4">
      <c r="A36473" s="489" t="str">
        <f t="shared" si="569"/>
        <v>2372502761介護予防訪問入浴介護</v>
      </c>
      <c r="B36473" s="489">
        <v>2372502761</v>
      </c>
      <c r="C36473" s="489" t="s">
        <v>2510</v>
      </c>
      <c r="D36473" s="489" t="s">
        <v>9459</v>
      </c>
    </row>
    <row r="36474" spans="1:4">
      <c r="A36474" s="489" t="str">
        <f t="shared" si="569"/>
        <v>2372502761訪問入浴介護</v>
      </c>
      <c r="B36474" s="489">
        <v>2372502761</v>
      </c>
      <c r="C36474" s="489" t="s">
        <v>2509</v>
      </c>
      <c r="D36474" s="489" t="s">
        <v>9459</v>
      </c>
    </row>
    <row r="36475" spans="1:4">
      <c r="A36475" s="489" t="str">
        <f t="shared" si="569"/>
        <v>2372502803短期入所生活介護</v>
      </c>
      <c r="B36475" s="489">
        <v>2372502803</v>
      </c>
      <c r="C36475" s="489" t="s">
        <v>2092</v>
      </c>
      <c r="D36475" s="489" t="s">
        <v>9460</v>
      </c>
    </row>
    <row r="36476" spans="1:4">
      <c r="A36476" s="489" t="str">
        <f t="shared" si="569"/>
        <v>2372502803短期入所生活介護</v>
      </c>
      <c r="B36476" s="489">
        <v>2372502803</v>
      </c>
      <c r="C36476" s="489" t="s">
        <v>2092</v>
      </c>
      <c r="D36476" s="489" t="s">
        <v>9460</v>
      </c>
    </row>
    <row r="36477" spans="1:4">
      <c r="A36477" s="489" t="str">
        <f t="shared" si="569"/>
        <v>2372502845通所型サービス（独自）</v>
      </c>
      <c r="B36477" s="489">
        <v>2372502845</v>
      </c>
      <c r="C36477" s="489" t="s">
        <v>2570</v>
      </c>
      <c r="D36477" s="489" t="s">
        <v>9461</v>
      </c>
    </row>
    <row r="36478" spans="1:4">
      <c r="A36478" s="489" t="str">
        <f t="shared" si="569"/>
        <v>2372502845通所型サービス（独自／定率）</v>
      </c>
      <c r="B36478" s="489">
        <v>2372502845</v>
      </c>
      <c r="C36478" s="489" t="s">
        <v>2567</v>
      </c>
      <c r="D36478" s="489" t="s">
        <v>9461</v>
      </c>
    </row>
    <row r="36479" spans="1:4">
      <c r="A36479" s="489" t="str">
        <f t="shared" si="569"/>
        <v>2372502878地域密着型通所介護</v>
      </c>
      <c r="B36479" s="489">
        <v>2372502878</v>
      </c>
      <c r="C36479" s="489" t="s">
        <v>161</v>
      </c>
      <c r="D36479" s="489" t="s">
        <v>9462</v>
      </c>
    </row>
    <row r="36480" spans="1:4">
      <c r="A36480" s="489" t="str">
        <f t="shared" si="569"/>
        <v>2372502878通所型サービス（独自）</v>
      </c>
      <c r="B36480" s="489">
        <v>2372502878</v>
      </c>
      <c r="C36480" s="489" t="s">
        <v>2570</v>
      </c>
      <c r="D36480" s="489" t="s">
        <v>9462</v>
      </c>
    </row>
    <row r="36481" spans="1:4">
      <c r="A36481" s="489" t="str">
        <f t="shared" si="569"/>
        <v>2372502886介護予防特定施設入居者生活介護</v>
      </c>
      <c r="B36481" s="489">
        <v>2372502886</v>
      </c>
      <c r="C36481" s="489" t="s">
        <v>2514</v>
      </c>
      <c r="D36481" s="489" t="s">
        <v>9463</v>
      </c>
    </row>
    <row r="36482" spans="1:4">
      <c r="A36482" s="489" t="str">
        <f t="shared" ref="A36482:A36545" si="570">B36482&amp;C36482</f>
        <v>2372502886特定施設入居者生活介護（短期利用型）</v>
      </c>
      <c r="B36482" s="489">
        <v>2372502886</v>
      </c>
      <c r="C36482" s="489" t="s">
        <v>19397</v>
      </c>
      <c r="D36482" s="489" t="s">
        <v>9463</v>
      </c>
    </row>
    <row r="36483" spans="1:4">
      <c r="A36483" s="489" t="str">
        <f t="shared" si="570"/>
        <v>2372502886特定施設入居者生活介護</v>
      </c>
      <c r="B36483" s="489">
        <v>2372502886</v>
      </c>
      <c r="C36483" s="489" t="s">
        <v>2513</v>
      </c>
      <c r="D36483" s="489" t="s">
        <v>9463</v>
      </c>
    </row>
    <row r="36484" spans="1:4">
      <c r="A36484" s="489" t="str">
        <f t="shared" si="570"/>
        <v>2372502910訪問介護</v>
      </c>
      <c r="B36484" s="489">
        <v>2372502910</v>
      </c>
      <c r="C36484" s="489" t="s">
        <v>140</v>
      </c>
      <c r="D36484" s="489" t="s">
        <v>9464</v>
      </c>
    </row>
    <row r="36485" spans="1:4">
      <c r="A36485" s="489" t="str">
        <f t="shared" si="570"/>
        <v>2372502910訪問介護</v>
      </c>
      <c r="B36485" s="489">
        <v>2372502910</v>
      </c>
      <c r="C36485" s="489" t="s">
        <v>140</v>
      </c>
      <c r="D36485" s="489" t="s">
        <v>9464</v>
      </c>
    </row>
    <row r="36486" spans="1:4">
      <c r="A36486" s="489" t="str">
        <f t="shared" si="570"/>
        <v>2372502928居宅介護支援</v>
      </c>
      <c r="B36486" s="489">
        <v>2372502928</v>
      </c>
      <c r="C36486" s="489" t="s">
        <v>2519</v>
      </c>
      <c r="D36486" s="489" t="s">
        <v>9465</v>
      </c>
    </row>
    <row r="36487" spans="1:4">
      <c r="A36487" s="489" t="str">
        <f t="shared" si="570"/>
        <v>2372502951介護予防特定施設入居者生活介護</v>
      </c>
      <c r="B36487" s="489">
        <v>2372502951</v>
      </c>
      <c r="C36487" s="489" t="s">
        <v>2514</v>
      </c>
      <c r="D36487" s="489" t="s">
        <v>9466</v>
      </c>
    </row>
    <row r="36488" spans="1:4">
      <c r="A36488" s="489" t="str">
        <f t="shared" si="570"/>
        <v>2372502951特定施設入居者生活介護（短期利用型）</v>
      </c>
      <c r="B36488" s="489">
        <v>2372502951</v>
      </c>
      <c r="C36488" s="489" t="s">
        <v>19397</v>
      </c>
      <c r="D36488" s="489" t="s">
        <v>9466</v>
      </c>
    </row>
    <row r="36489" spans="1:4">
      <c r="A36489" s="489" t="str">
        <f t="shared" si="570"/>
        <v>2372502951特定施設入居者生活介護</v>
      </c>
      <c r="B36489" s="489">
        <v>2372502951</v>
      </c>
      <c r="C36489" s="489" t="s">
        <v>2513</v>
      </c>
      <c r="D36489" s="489" t="s">
        <v>9466</v>
      </c>
    </row>
    <row r="36490" spans="1:4">
      <c r="A36490" s="489" t="str">
        <f t="shared" si="570"/>
        <v>2372502977訪問介護</v>
      </c>
      <c r="B36490" s="489">
        <v>2372502977</v>
      </c>
      <c r="C36490" s="489" t="s">
        <v>140</v>
      </c>
      <c r="D36490" s="489" t="s">
        <v>9468</v>
      </c>
    </row>
    <row r="36491" spans="1:4">
      <c r="A36491" s="489" t="str">
        <f t="shared" si="570"/>
        <v>2372502977訪問介護</v>
      </c>
      <c r="B36491" s="489">
        <v>2372502977</v>
      </c>
      <c r="C36491" s="489" t="s">
        <v>140</v>
      </c>
      <c r="D36491" s="489" t="s">
        <v>9468</v>
      </c>
    </row>
    <row r="36492" spans="1:4">
      <c r="A36492" s="489" t="str">
        <f t="shared" si="570"/>
        <v>2372502977訪問型サービス（独自）</v>
      </c>
      <c r="B36492" s="489">
        <v>2372502977</v>
      </c>
      <c r="C36492" s="489" t="s">
        <v>2571</v>
      </c>
      <c r="D36492" s="489" t="s">
        <v>9467</v>
      </c>
    </row>
    <row r="36493" spans="1:4">
      <c r="A36493" s="489" t="str">
        <f t="shared" si="570"/>
        <v>2372502977訪問型サービス（独自／定率）</v>
      </c>
      <c r="B36493" s="489">
        <v>2372502977</v>
      </c>
      <c r="C36493" s="489" t="s">
        <v>2568</v>
      </c>
      <c r="D36493" s="489" t="s">
        <v>9467</v>
      </c>
    </row>
    <row r="36494" spans="1:4">
      <c r="A36494" s="489" t="str">
        <f t="shared" si="570"/>
        <v>2372502993地域密着型通所介護</v>
      </c>
      <c r="B36494" s="489">
        <v>2372502993</v>
      </c>
      <c r="C36494" s="489" t="s">
        <v>161</v>
      </c>
      <c r="D36494" s="489" t="s">
        <v>9469</v>
      </c>
    </row>
    <row r="36495" spans="1:4">
      <c r="A36495" s="489" t="str">
        <f t="shared" si="570"/>
        <v>2372502993通所型サービス（独自）</v>
      </c>
      <c r="B36495" s="489">
        <v>2372502993</v>
      </c>
      <c r="C36495" s="489" t="s">
        <v>2570</v>
      </c>
      <c r="D36495" s="489" t="s">
        <v>9469</v>
      </c>
    </row>
    <row r="36496" spans="1:4">
      <c r="A36496" s="489" t="str">
        <f t="shared" si="570"/>
        <v>2372502993通所型サービス（独自／定率）</v>
      </c>
      <c r="B36496" s="489">
        <v>2372502993</v>
      </c>
      <c r="C36496" s="489" t="s">
        <v>2567</v>
      </c>
      <c r="D36496" s="489" t="s">
        <v>9469</v>
      </c>
    </row>
    <row r="36497" spans="1:4">
      <c r="A36497" s="489" t="str">
        <f t="shared" si="570"/>
        <v>2372503017通所介護</v>
      </c>
      <c r="B36497" s="489">
        <v>2372503017</v>
      </c>
      <c r="C36497" s="489" t="s">
        <v>158</v>
      </c>
      <c r="D36497" s="489" t="s">
        <v>9470</v>
      </c>
    </row>
    <row r="36498" spans="1:4">
      <c r="A36498" s="489" t="str">
        <f t="shared" si="570"/>
        <v>2372503017通所型サービス（独自）</v>
      </c>
      <c r="B36498" s="489">
        <v>2372503017</v>
      </c>
      <c r="C36498" s="489" t="s">
        <v>2570</v>
      </c>
      <c r="D36498" s="489" t="s">
        <v>9470</v>
      </c>
    </row>
    <row r="36499" spans="1:4">
      <c r="A36499" s="489" t="str">
        <f t="shared" si="570"/>
        <v>2372503017通所型サービス（独自／定率）</v>
      </c>
      <c r="B36499" s="489">
        <v>2372503017</v>
      </c>
      <c r="C36499" s="489" t="s">
        <v>2567</v>
      </c>
      <c r="D36499" s="489" t="s">
        <v>9470</v>
      </c>
    </row>
    <row r="36500" spans="1:4">
      <c r="A36500" s="489" t="str">
        <f t="shared" si="570"/>
        <v>2372503025居宅介護支援</v>
      </c>
      <c r="B36500" s="489">
        <v>2372503025</v>
      </c>
      <c r="C36500" s="489" t="s">
        <v>2519</v>
      </c>
      <c r="D36500" s="489" t="s">
        <v>9471</v>
      </c>
    </row>
    <row r="36501" spans="1:4">
      <c r="A36501" s="489" t="str">
        <f t="shared" si="570"/>
        <v>2372503090訪問介護</v>
      </c>
      <c r="B36501" s="489">
        <v>2372503090</v>
      </c>
      <c r="C36501" s="489" t="s">
        <v>140</v>
      </c>
      <c r="D36501" s="489" t="s">
        <v>9472</v>
      </c>
    </row>
    <row r="36502" spans="1:4">
      <c r="A36502" s="489" t="str">
        <f t="shared" si="570"/>
        <v>2372503090訪問介護</v>
      </c>
      <c r="B36502" s="489">
        <v>2372503090</v>
      </c>
      <c r="C36502" s="489" t="s">
        <v>140</v>
      </c>
      <c r="D36502" s="489" t="s">
        <v>9472</v>
      </c>
    </row>
    <row r="36503" spans="1:4">
      <c r="A36503" s="489" t="str">
        <f t="shared" si="570"/>
        <v>2372503090訪問型サービス（独自）</v>
      </c>
      <c r="B36503" s="489">
        <v>2372503090</v>
      </c>
      <c r="C36503" s="489" t="s">
        <v>2571</v>
      </c>
      <c r="D36503" s="489" t="s">
        <v>9472</v>
      </c>
    </row>
    <row r="36504" spans="1:4">
      <c r="A36504" s="489" t="str">
        <f t="shared" si="570"/>
        <v>2372503090訪問型サービス（独自／定率）</v>
      </c>
      <c r="B36504" s="489">
        <v>2372503090</v>
      </c>
      <c r="C36504" s="489" t="s">
        <v>2568</v>
      </c>
      <c r="D36504" s="489" t="s">
        <v>9472</v>
      </c>
    </row>
    <row r="36505" spans="1:4">
      <c r="A36505" s="489" t="str">
        <f t="shared" si="570"/>
        <v>2372503165居宅介護支援</v>
      </c>
      <c r="B36505" s="489">
        <v>2372503165</v>
      </c>
      <c r="C36505" s="489" t="s">
        <v>2519</v>
      </c>
      <c r="D36505" s="489" t="s">
        <v>9473</v>
      </c>
    </row>
    <row r="36506" spans="1:4">
      <c r="A36506" s="489" t="str">
        <f t="shared" si="570"/>
        <v>2372503199通所介護</v>
      </c>
      <c r="B36506" s="489">
        <v>2372503199</v>
      </c>
      <c r="C36506" s="489" t="s">
        <v>158</v>
      </c>
      <c r="D36506" s="489" t="s">
        <v>9474</v>
      </c>
    </row>
    <row r="36507" spans="1:4">
      <c r="A36507" s="489" t="str">
        <f t="shared" si="570"/>
        <v>2372503199通所型サービス（独自）</v>
      </c>
      <c r="B36507" s="489">
        <v>2372503199</v>
      </c>
      <c r="C36507" s="489" t="s">
        <v>2570</v>
      </c>
      <c r="D36507" s="489" t="s">
        <v>9474</v>
      </c>
    </row>
    <row r="36508" spans="1:4">
      <c r="A36508" s="489" t="str">
        <f t="shared" si="570"/>
        <v>2372503207地域密着型通所介護</v>
      </c>
      <c r="B36508" s="489">
        <v>2372503207</v>
      </c>
      <c r="C36508" s="489" t="s">
        <v>161</v>
      </c>
      <c r="D36508" s="489" t="s">
        <v>9475</v>
      </c>
    </row>
    <row r="36509" spans="1:4">
      <c r="A36509" s="489" t="str">
        <f t="shared" si="570"/>
        <v>2372503207通所型サービス（独自）</v>
      </c>
      <c r="B36509" s="489">
        <v>2372503207</v>
      </c>
      <c r="C36509" s="489" t="s">
        <v>2570</v>
      </c>
      <c r="D36509" s="489" t="s">
        <v>9475</v>
      </c>
    </row>
    <row r="36510" spans="1:4">
      <c r="A36510" s="489" t="str">
        <f t="shared" si="570"/>
        <v>2372503207通所型サービス（独自／定率）</v>
      </c>
      <c r="B36510" s="489">
        <v>2372503207</v>
      </c>
      <c r="C36510" s="489" t="s">
        <v>2567</v>
      </c>
      <c r="D36510" s="489" t="s">
        <v>9475</v>
      </c>
    </row>
    <row r="36511" spans="1:4">
      <c r="A36511" s="489" t="str">
        <f t="shared" si="570"/>
        <v>2372503215訪問介護</v>
      </c>
      <c r="B36511" s="489">
        <v>2372503215</v>
      </c>
      <c r="C36511" s="489" t="s">
        <v>140</v>
      </c>
      <c r="D36511" s="489" t="s">
        <v>9476</v>
      </c>
    </row>
    <row r="36512" spans="1:4">
      <c r="A36512" s="489" t="str">
        <f t="shared" si="570"/>
        <v>2372503215訪問介護</v>
      </c>
      <c r="B36512" s="489">
        <v>2372503215</v>
      </c>
      <c r="C36512" s="489" t="s">
        <v>140</v>
      </c>
      <c r="D36512" s="489" t="s">
        <v>9476</v>
      </c>
    </row>
    <row r="36513" spans="1:4">
      <c r="A36513" s="489" t="str">
        <f t="shared" si="570"/>
        <v>2372503215訪問型サービス（独自）</v>
      </c>
      <c r="B36513" s="489">
        <v>2372503215</v>
      </c>
      <c r="C36513" s="489" t="s">
        <v>2571</v>
      </c>
      <c r="D36513" s="489" t="s">
        <v>9476</v>
      </c>
    </row>
    <row r="36514" spans="1:4">
      <c r="A36514" s="489" t="str">
        <f t="shared" si="570"/>
        <v>2372503249居宅介護支援</v>
      </c>
      <c r="B36514" s="489">
        <v>2372503249</v>
      </c>
      <c r="C36514" s="489" t="s">
        <v>2519</v>
      </c>
      <c r="D36514" s="489" t="s">
        <v>9477</v>
      </c>
    </row>
    <row r="36515" spans="1:4">
      <c r="A36515" s="489" t="str">
        <f t="shared" si="570"/>
        <v>2372503348訪問介護</v>
      </c>
      <c r="B36515" s="489">
        <v>2372503348</v>
      </c>
      <c r="C36515" s="489" t="s">
        <v>140</v>
      </c>
      <c r="D36515" s="489" t="s">
        <v>9478</v>
      </c>
    </row>
    <row r="36516" spans="1:4">
      <c r="A36516" s="489" t="str">
        <f t="shared" si="570"/>
        <v>2372503348訪問介護</v>
      </c>
      <c r="B36516" s="489">
        <v>2372503348</v>
      </c>
      <c r="C36516" s="489" t="s">
        <v>140</v>
      </c>
      <c r="D36516" s="489" t="s">
        <v>9478</v>
      </c>
    </row>
    <row r="36517" spans="1:4">
      <c r="A36517" s="489" t="str">
        <f t="shared" si="570"/>
        <v>2372503363地域密着型通所介護</v>
      </c>
      <c r="B36517" s="489">
        <v>2372503363</v>
      </c>
      <c r="C36517" s="489" t="s">
        <v>161</v>
      </c>
      <c r="D36517" s="489" t="s">
        <v>9479</v>
      </c>
    </row>
    <row r="36518" spans="1:4">
      <c r="A36518" s="489" t="str">
        <f t="shared" si="570"/>
        <v>2372503363通所型サービス（独自）</v>
      </c>
      <c r="B36518" s="489">
        <v>2372503363</v>
      </c>
      <c r="C36518" s="489" t="s">
        <v>2570</v>
      </c>
      <c r="D36518" s="489" t="s">
        <v>9479</v>
      </c>
    </row>
    <row r="36519" spans="1:4">
      <c r="A36519" s="489" t="str">
        <f t="shared" si="570"/>
        <v>2372503363通所型サービス（独自／定率）</v>
      </c>
      <c r="B36519" s="489">
        <v>2372503363</v>
      </c>
      <c r="C36519" s="489" t="s">
        <v>2567</v>
      </c>
      <c r="D36519" s="489" t="s">
        <v>9479</v>
      </c>
    </row>
    <row r="36520" spans="1:4">
      <c r="A36520" s="489" t="str">
        <f t="shared" si="570"/>
        <v>2372503405訪問介護</v>
      </c>
      <c r="B36520" s="489">
        <v>2372503405</v>
      </c>
      <c r="C36520" s="489" t="s">
        <v>140</v>
      </c>
      <c r="D36520" s="489" t="s">
        <v>9480</v>
      </c>
    </row>
    <row r="36521" spans="1:4">
      <c r="A36521" s="489" t="str">
        <f t="shared" si="570"/>
        <v>2372503405訪問介護</v>
      </c>
      <c r="B36521" s="489">
        <v>2372503405</v>
      </c>
      <c r="C36521" s="489" t="s">
        <v>140</v>
      </c>
      <c r="D36521" s="489" t="s">
        <v>9480</v>
      </c>
    </row>
    <row r="36522" spans="1:4">
      <c r="A36522" s="489" t="str">
        <f t="shared" si="570"/>
        <v>2372503405訪問型サービス（独自）</v>
      </c>
      <c r="B36522" s="489">
        <v>2372503405</v>
      </c>
      <c r="C36522" s="489" t="s">
        <v>2571</v>
      </c>
      <c r="D36522" s="489" t="s">
        <v>9480</v>
      </c>
    </row>
    <row r="36523" spans="1:4">
      <c r="A36523" s="489" t="str">
        <f t="shared" si="570"/>
        <v>2372503421通所介護</v>
      </c>
      <c r="B36523" s="489">
        <v>2372503421</v>
      </c>
      <c r="C36523" s="489" t="s">
        <v>158</v>
      </c>
      <c r="D36523" s="489" t="s">
        <v>9481</v>
      </c>
    </row>
    <row r="36524" spans="1:4">
      <c r="A36524" s="489" t="str">
        <f t="shared" si="570"/>
        <v>2372503421通所型サービス（独自）</v>
      </c>
      <c r="B36524" s="489">
        <v>2372503421</v>
      </c>
      <c r="C36524" s="489" t="s">
        <v>2570</v>
      </c>
      <c r="D36524" s="489" t="s">
        <v>9481</v>
      </c>
    </row>
    <row r="36525" spans="1:4">
      <c r="A36525" s="489" t="str">
        <f t="shared" si="570"/>
        <v>2372503421通所型サービス（独自／定率）</v>
      </c>
      <c r="B36525" s="489">
        <v>2372503421</v>
      </c>
      <c r="C36525" s="489" t="s">
        <v>2567</v>
      </c>
      <c r="D36525" s="489" t="s">
        <v>9481</v>
      </c>
    </row>
    <row r="36526" spans="1:4">
      <c r="A36526" s="489" t="str">
        <f t="shared" si="570"/>
        <v>2372503447介護予防短期入所生活介護</v>
      </c>
      <c r="B36526" s="489">
        <v>2372503447</v>
      </c>
      <c r="C36526" s="489" t="s">
        <v>2093</v>
      </c>
      <c r="D36526" s="489" t="s">
        <v>9482</v>
      </c>
    </row>
    <row r="36527" spans="1:4">
      <c r="A36527" s="489" t="str">
        <f t="shared" si="570"/>
        <v>2372503447短期入所生活介護</v>
      </c>
      <c r="B36527" s="489">
        <v>2372503447</v>
      </c>
      <c r="C36527" s="489" t="s">
        <v>2092</v>
      </c>
      <c r="D36527" s="489" t="s">
        <v>9482</v>
      </c>
    </row>
    <row r="36528" spans="1:4">
      <c r="A36528" s="489" t="str">
        <f t="shared" si="570"/>
        <v>2372503447短期入所生活介護</v>
      </c>
      <c r="B36528" s="489">
        <v>2372503447</v>
      </c>
      <c r="C36528" s="489" t="s">
        <v>2092</v>
      </c>
      <c r="D36528" s="489" t="s">
        <v>9482</v>
      </c>
    </row>
    <row r="36529" spans="1:4">
      <c r="A36529" s="489" t="str">
        <f t="shared" si="570"/>
        <v>2372503454訪問介護</v>
      </c>
      <c r="B36529" s="489">
        <v>2372503454</v>
      </c>
      <c r="C36529" s="489" t="s">
        <v>140</v>
      </c>
      <c r="D36529" s="489" t="s">
        <v>9483</v>
      </c>
    </row>
    <row r="36530" spans="1:4">
      <c r="A36530" s="489" t="str">
        <f t="shared" si="570"/>
        <v>2372503454訪問介護</v>
      </c>
      <c r="B36530" s="489">
        <v>2372503454</v>
      </c>
      <c r="C36530" s="489" t="s">
        <v>140</v>
      </c>
      <c r="D36530" s="489" t="s">
        <v>9483</v>
      </c>
    </row>
    <row r="36531" spans="1:4">
      <c r="A36531" s="489" t="str">
        <f t="shared" si="570"/>
        <v>2372503454訪問型サービス（独自）</v>
      </c>
      <c r="B36531" s="489">
        <v>2372503454</v>
      </c>
      <c r="C36531" s="489" t="s">
        <v>2571</v>
      </c>
      <c r="D36531" s="489" t="s">
        <v>9483</v>
      </c>
    </row>
    <row r="36532" spans="1:4">
      <c r="A36532" s="489" t="str">
        <f t="shared" si="570"/>
        <v>2372503454訪問型サービス（独自／定率）</v>
      </c>
      <c r="B36532" s="489">
        <v>2372503454</v>
      </c>
      <c r="C36532" s="489" t="s">
        <v>2568</v>
      </c>
      <c r="D36532" s="489" t="s">
        <v>9483</v>
      </c>
    </row>
    <row r="36533" spans="1:4">
      <c r="A36533" s="489" t="str">
        <f t="shared" si="570"/>
        <v>2372503462訪問介護</v>
      </c>
      <c r="B36533" s="489">
        <v>2372503462</v>
      </c>
      <c r="C36533" s="489" t="s">
        <v>140</v>
      </c>
      <c r="D36533" s="489" t="s">
        <v>9484</v>
      </c>
    </row>
    <row r="36534" spans="1:4">
      <c r="A36534" s="489" t="str">
        <f t="shared" si="570"/>
        <v>2372503462訪問介護</v>
      </c>
      <c r="B36534" s="489">
        <v>2372503462</v>
      </c>
      <c r="C36534" s="489" t="s">
        <v>140</v>
      </c>
      <c r="D36534" s="489" t="s">
        <v>9484</v>
      </c>
    </row>
    <row r="36535" spans="1:4">
      <c r="A36535" s="489" t="str">
        <f t="shared" si="570"/>
        <v>2372503462訪問型サービス（独自）</v>
      </c>
      <c r="B36535" s="489">
        <v>2372503462</v>
      </c>
      <c r="C36535" s="489" t="s">
        <v>2571</v>
      </c>
      <c r="D36535" s="489" t="s">
        <v>9484</v>
      </c>
    </row>
    <row r="36536" spans="1:4">
      <c r="A36536" s="489" t="str">
        <f t="shared" si="570"/>
        <v>2372503462訪問型サービス（独自／定率）</v>
      </c>
      <c r="B36536" s="489">
        <v>2372503462</v>
      </c>
      <c r="C36536" s="489" t="s">
        <v>2568</v>
      </c>
      <c r="D36536" s="489" t="s">
        <v>9484</v>
      </c>
    </row>
    <row r="36537" spans="1:4">
      <c r="A36537" s="489" t="str">
        <f t="shared" si="570"/>
        <v>2372503470訪問介護</v>
      </c>
      <c r="B36537" s="489">
        <v>2372503470</v>
      </c>
      <c r="C36537" s="489" t="s">
        <v>140</v>
      </c>
      <c r="D36537" s="489" t="s">
        <v>8548</v>
      </c>
    </row>
    <row r="36538" spans="1:4">
      <c r="A36538" s="489" t="str">
        <f t="shared" si="570"/>
        <v>2372503470訪問介護</v>
      </c>
      <c r="B36538" s="489">
        <v>2372503470</v>
      </c>
      <c r="C36538" s="489" t="s">
        <v>140</v>
      </c>
      <c r="D36538" s="489" t="s">
        <v>8548</v>
      </c>
    </row>
    <row r="36539" spans="1:4">
      <c r="A36539" s="489" t="str">
        <f t="shared" si="570"/>
        <v>2372503470訪問型サービス（独自）</v>
      </c>
      <c r="B36539" s="489">
        <v>2372503470</v>
      </c>
      <c r="C36539" s="489" t="s">
        <v>2571</v>
      </c>
      <c r="D36539" s="489" t="s">
        <v>8548</v>
      </c>
    </row>
    <row r="36540" spans="1:4">
      <c r="A36540" s="489" t="str">
        <f t="shared" si="570"/>
        <v>2372503470訪問型サービス（独自／定率）</v>
      </c>
      <c r="B36540" s="489">
        <v>2372503470</v>
      </c>
      <c r="C36540" s="489" t="s">
        <v>2568</v>
      </c>
      <c r="D36540" s="489" t="s">
        <v>8548</v>
      </c>
    </row>
    <row r="36541" spans="1:4">
      <c r="A36541" s="489" t="str">
        <f t="shared" si="570"/>
        <v>2372503488通所介護</v>
      </c>
      <c r="B36541" s="489">
        <v>2372503488</v>
      </c>
      <c r="C36541" s="489" t="s">
        <v>158</v>
      </c>
      <c r="D36541" s="489" t="s">
        <v>9485</v>
      </c>
    </row>
    <row r="36542" spans="1:4">
      <c r="A36542" s="489" t="str">
        <f t="shared" si="570"/>
        <v>2372503488通所型サービス（独自）</v>
      </c>
      <c r="B36542" s="489">
        <v>2372503488</v>
      </c>
      <c r="C36542" s="489" t="s">
        <v>2570</v>
      </c>
      <c r="D36542" s="489" t="s">
        <v>9485</v>
      </c>
    </row>
    <row r="36543" spans="1:4">
      <c r="A36543" s="489" t="str">
        <f t="shared" si="570"/>
        <v>2372503488通所型サービス（独自／定率）</v>
      </c>
      <c r="B36543" s="489">
        <v>2372503488</v>
      </c>
      <c r="C36543" s="489" t="s">
        <v>2567</v>
      </c>
      <c r="D36543" s="489" t="s">
        <v>9485</v>
      </c>
    </row>
    <row r="36544" spans="1:4">
      <c r="A36544" s="489" t="str">
        <f t="shared" si="570"/>
        <v>2372503496通所介護</v>
      </c>
      <c r="B36544" s="489">
        <v>2372503496</v>
      </c>
      <c r="C36544" s="489" t="s">
        <v>158</v>
      </c>
      <c r="D36544" s="489" t="s">
        <v>9486</v>
      </c>
    </row>
    <row r="36545" spans="1:4">
      <c r="A36545" s="489" t="str">
        <f t="shared" si="570"/>
        <v>2372503496通所型サービス（独自）</v>
      </c>
      <c r="B36545" s="489">
        <v>2372503496</v>
      </c>
      <c r="C36545" s="489" t="s">
        <v>2570</v>
      </c>
      <c r="D36545" s="489" t="s">
        <v>9486</v>
      </c>
    </row>
    <row r="36546" spans="1:4">
      <c r="A36546" s="489" t="str">
        <f t="shared" ref="A36546:A36609" si="571">B36546&amp;C36546</f>
        <v>2372503504通所介護</v>
      </c>
      <c r="B36546" s="489">
        <v>2372503504</v>
      </c>
      <c r="C36546" s="489" t="s">
        <v>158</v>
      </c>
      <c r="D36546" s="489" t="s">
        <v>9487</v>
      </c>
    </row>
    <row r="36547" spans="1:4">
      <c r="A36547" s="489" t="str">
        <f t="shared" si="571"/>
        <v>2372503504通所型サービス（独自）</v>
      </c>
      <c r="B36547" s="489">
        <v>2372503504</v>
      </c>
      <c r="C36547" s="489" t="s">
        <v>2570</v>
      </c>
      <c r="D36547" s="489" t="s">
        <v>9487</v>
      </c>
    </row>
    <row r="36548" spans="1:4">
      <c r="A36548" s="489" t="str">
        <f t="shared" si="571"/>
        <v>2372503504通所型サービス（独自／定率）</v>
      </c>
      <c r="B36548" s="489">
        <v>2372503504</v>
      </c>
      <c r="C36548" s="489" t="s">
        <v>2567</v>
      </c>
      <c r="D36548" s="489" t="s">
        <v>9487</v>
      </c>
    </row>
    <row r="36549" spans="1:4">
      <c r="A36549" s="489" t="str">
        <f t="shared" si="571"/>
        <v>2372503553居宅介護支援</v>
      </c>
      <c r="B36549" s="489">
        <v>2372503553</v>
      </c>
      <c r="C36549" s="489" t="s">
        <v>2519</v>
      </c>
      <c r="D36549" s="489" t="s">
        <v>9468</v>
      </c>
    </row>
    <row r="36550" spans="1:4">
      <c r="A36550" s="489" t="str">
        <f t="shared" si="571"/>
        <v>2372503629通所介護</v>
      </c>
      <c r="B36550" s="489">
        <v>2372503629</v>
      </c>
      <c r="C36550" s="489" t="s">
        <v>158</v>
      </c>
      <c r="D36550" s="489" t="s">
        <v>9488</v>
      </c>
    </row>
    <row r="36551" spans="1:4">
      <c r="A36551" s="489" t="str">
        <f t="shared" si="571"/>
        <v>2372503629通所型サービス（独自）</v>
      </c>
      <c r="B36551" s="489">
        <v>2372503629</v>
      </c>
      <c r="C36551" s="489" t="s">
        <v>2570</v>
      </c>
      <c r="D36551" s="489" t="s">
        <v>9488</v>
      </c>
    </row>
    <row r="36552" spans="1:4">
      <c r="A36552" s="489" t="str">
        <f t="shared" si="571"/>
        <v>2372503637地域密着型通所介護</v>
      </c>
      <c r="B36552" s="489">
        <v>2372503637</v>
      </c>
      <c r="C36552" s="489" t="s">
        <v>161</v>
      </c>
      <c r="D36552" s="489" t="s">
        <v>9489</v>
      </c>
    </row>
    <row r="36553" spans="1:4">
      <c r="A36553" s="489" t="str">
        <f t="shared" si="571"/>
        <v>2372503637通所型サービス（独自）</v>
      </c>
      <c r="B36553" s="489">
        <v>2372503637</v>
      </c>
      <c r="C36553" s="489" t="s">
        <v>2570</v>
      </c>
      <c r="D36553" s="489" t="s">
        <v>9489</v>
      </c>
    </row>
    <row r="36554" spans="1:4">
      <c r="A36554" s="489" t="str">
        <f t="shared" si="571"/>
        <v>2372503637通所型サービス（独自／定率）</v>
      </c>
      <c r="B36554" s="489">
        <v>2372503637</v>
      </c>
      <c r="C36554" s="489" t="s">
        <v>2567</v>
      </c>
      <c r="D36554" s="489" t="s">
        <v>9489</v>
      </c>
    </row>
    <row r="36555" spans="1:4">
      <c r="A36555" s="489" t="str">
        <f t="shared" si="571"/>
        <v>2372503645介護予防短期入所生活介護</v>
      </c>
      <c r="B36555" s="489">
        <v>2372503645</v>
      </c>
      <c r="C36555" s="489" t="s">
        <v>2093</v>
      </c>
      <c r="D36555" s="489" t="s">
        <v>9490</v>
      </c>
    </row>
    <row r="36556" spans="1:4">
      <c r="A36556" s="489" t="str">
        <f t="shared" si="571"/>
        <v>2372503645介護老人福祉施設</v>
      </c>
      <c r="B36556" s="489">
        <v>2372503645</v>
      </c>
      <c r="C36556" s="489" t="s">
        <v>1921</v>
      </c>
      <c r="D36556" s="489" t="s">
        <v>9490</v>
      </c>
    </row>
    <row r="36557" spans="1:4">
      <c r="A36557" s="489" t="str">
        <f t="shared" si="571"/>
        <v>2372503645介護老人福祉施設</v>
      </c>
      <c r="B36557" s="489">
        <v>2372503645</v>
      </c>
      <c r="C36557" s="489" t="s">
        <v>1921</v>
      </c>
      <c r="D36557" s="489" t="s">
        <v>9490</v>
      </c>
    </row>
    <row r="36558" spans="1:4">
      <c r="A36558" s="489" t="str">
        <f t="shared" si="571"/>
        <v>2372503645短期入所生活介護</v>
      </c>
      <c r="B36558" s="489">
        <v>2372503645</v>
      </c>
      <c r="C36558" s="489" t="s">
        <v>2092</v>
      </c>
      <c r="D36558" s="489" t="s">
        <v>9490</v>
      </c>
    </row>
    <row r="36559" spans="1:4">
      <c r="A36559" s="489" t="str">
        <f t="shared" si="571"/>
        <v>2372503652訪問介護</v>
      </c>
      <c r="B36559" s="489">
        <v>2372503652</v>
      </c>
      <c r="C36559" s="489" t="s">
        <v>140</v>
      </c>
      <c r="D36559" s="489" t="s">
        <v>9491</v>
      </c>
    </row>
    <row r="36560" spans="1:4">
      <c r="A36560" s="489" t="str">
        <f t="shared" si="571"/>
        <v>2372503652訪問介護</v>
      </c>
      <c r="B36560" s="489">
        <v>2372503652</v>
      </c>
      <c r="C36560" s="489" t="s">
        <v>140</v>
      </c>
      <c r="D36560" s="489" t="s">
        <v>9491</v>
      </c>
    </row>
    <row r="36561" spans="1:4">
      <c r="A36561" s="489" t="str">
        <f t="shared" si="571"/>
        <v>2372503686介護予防短期入所生活介護</v>
      </c>
      <c r="B36561" s="489">
        <v>2372503686</v>
      </c>
      <c r="C36561" s="489" t="s">
        <v>2093</v>
      </c>
      <c r="D36561" s="489" t="s">
        <v>9492</v>
      </c>
    </row>
    <row r="36562" spans="1:4">
      <c r="A36562" s="489" t="str">
        <f t="shared" si="571"/>
        <v>2372503686短期入所生活介護</v>
      </c>
      <c r="B36562" s="489">
        <v>2372503686</v>
      </c>
      <c r="C36562" s="489" t="s">
        <v>2092</v>
      </c>
      <c r="D36562" s="489" t="s">
        <v>9492</v>
      </c>
    </row>
    <row r="36563" spans="1:4">
      <c r="A36563" s="489" t="str">
        <f t="shared" si="571"/>
        <v>2372503694訪問介護</v>
      </c>
      <c r="B36563" s="489">
        <v>2372503694</v>
      </c>
      <c r="C36563" s="489" t="s">
        <v>140</v>
      </c>
      <c r="D36563" s="489" t="s">
        <v>9493</v>
      </c>
    </row>
    <row r="36564" spans="1:4">
      <c r="A36564" s="489" t="str">
        <f t="shared" si="571"/>
        <v>2372503694訪問介護</v>
      </c>
      <c r="B36564" s="489">
        <v>2372503694</v>
      </c>
      <c r="C36564" s="489" t="s">
        <v>140</v>
      </c>
      <c r="D36564" s="489" t="s">
        <v>9493</v>
      </c>
    </row>
    <row r="36565" spans="1:4">
      <c r="A36565" s="489" t="str">
        <f t="shared" si="571"/>
        <v>2372503694訪問型サービス（独自）</v>
      </c>
      <c r="B36565" s="489">
        <v>2372503694</v>
      </c>
      <c r="C36565" s="489" t="s">
        <v>2571</v>
      </c>
      <c r="D36565" s="489" t="s">
        <v>9493</v>
      </c>
    </row>
    <row r="36566" spans="1:4">
      <c r="A36566" s="489" t="str">
        <f t="shared" si="571"/>
        <v>2372503736地域密着型通所介護</v>
      </c>
      <c r="B36566" s="489">
        <v>2372503736</v>
      </c>
      <c r="C36566" s="489" t="s">
        <v>161</v>
      </c>
      <c r="D36566" s="489" t="s">
        <v>9494</v>
      </c>
    </row>
    <row r="36567" spans="1:4">
      <c r="A36567" s="489" t="str">
        <f t="shared" si="571"/>
        <v>2372503736通所型サービス（独自）</v>
      </c>
      <c r="B36567" s="489">
        <v>2372503736</v>
      </c>
      <c r="C36567" s="489" t="s">
        <v>2570</v>
      </c>
      <c r="D36567" s="489" t="s">
        <v>9494</v>
      </c>
    </row>
    <row r="36568" spans="1:4">
      <c r="A36568" s="489" t="str">
        <f t="shared" si="571"/>
        <v>2372503736通所型サービス（独自／定率）</v>
      </c>
      <c r="B36568" s="489">
        <v>2372503736</v>
      </c>
      <c r="C36568" s="489" t="s">
        <v>2567</v>
      </c>
      <c r="D36568" s="489" t="s">
        <v>9494</v>
      </c>
    </row>
    <row r="36569" spans="1:4">
      <c r="A36569" s="489" t="str">
        <f t="shared" si="571"/>
        <v>2372503744介護予防短期入所生活介護</v>
      </c>
      <c r="B36569" s="489">
        <v>2372503744</v>
      </c>
      <c r="C36569" s="489" t="s">
        <v>2093</v>
      </c>
      <c r="D36569" s="489" t="s">
        <v>9495</v>
      </c>
    </row>
    <row r="36570" spans="1:4">
      <c r="A36570" s="489" t="str">
        <f t="shared" si="571"/>
        <v>2372503744短期入所生活介護</v>
      </c>
      <c r="B36570" s="489">
        <v>2372503744</v>
      </c>
      <c r="C36570" s="489" t="s">
        <v>2092</v>
      </c>
      <c r="D36570" s="489" t="s">
        <v>9495</v>
      </c>
    </row>
    <row r="36571" spans="1:4">
      <c r="A36571" s="489" t="str">
        <f t="shared" si="571"/>
        <v>2372503793地域密着型通所介護</v>
      </c>
      <c r="B36571" s="489">
        <v>2372503793</v>
      </c>
      <c r="C36571" s="489" t="s">
        <v>161</v>
      </c>
      <c r="D36571" s="489" t="s">
        <v>9496</v>
      </c>
    </row>
    <row r="36572" spans="1:4">
      <c r="A36572" s="489" t="str">
        <f t="shared" si="571"/>
        <v>2372503793通所型サービス（独自）</v>
      </c>
      <c r="B36572" s="489">
        <v>2372503793</v>
      </c>
      <c r="C36572" s="489" t="s">
        <v>2570</v>
      </c>
      <c r="D36572" s="489" t="s">
        <v>9496</v>
      </c>
    </row>
    <row r="36573" spans="1:4">
      <c r="A36573" s="489" t="str">
        <f t="shared" si="571"/>
        <v>2372503793通所型サービス（独自／定率）</v>
      </c>
      <c r="B36573" s="489">
        <v>2372503793</v>
      </c>
      <c r="C36573" s="489" t="s">
        <v>2567</v>
      </c>
      <c r="D36573" s="489" t="s">
        <v>9496</v>
      </c>
    </row>
    <row r="36574" spans="1:4">
      <c r="A36574" s="489" t="str">
        <f t="shared" si="571"/>
        <v>2372503819居宅介護支援</v>
      </c>
      <c r="B36574" s="489">
        <v>2372503819</v>
      </c>
      <c r="C36574" s="489" t="s">
        <v>2519</v>
      </c>
      <c r="D36574" s="489" t="s">
        <v>9497</v>
      </c>
    </row>
    <row r="36575" spans="1:4">
      <c r="A36575" s="489" t="str">
        <f t="shared" si="571"/>
        <v>2372503850訪問介護</v>
      </c>
      <c r="B36575" s="489">
        <v>2372503850</v>
      </c>
      <c r="C36575" s="489" t="s">
        <v>140</v>
      </c>
      <c r="D36575" s="489" t="s">
        <v>9498</v>
      </c>
    </row>
    <row r="36576" spans="1:4">
      <c r="A36576" s="489" t="str">
        <f t="shared" si="571"/>
        <v>2372503850訪問介護</v>
      </c>
      <c r="B36576" s="489">
        <v>2372503850</v>
      </c>
      <c r="C36576" s="489" t="s">
        <v>140</v>
      </c>
      <c r="D36576" s="489" t="s">
        <v>9498</v>
      </c>
    </row>
    <row r="36577" spans="1:4">
      <c r="A36577" s="489" t="str">
        <f t="shared" si="571"/>
        <v>2372503850訪問型サービス（独自）</v>
      </c>
      <c r="B36577" s="489">
        <v>2372503850</v>
      </c>
      <c r="C36577" s="489" t="s">
        <v>2571</v>
      </c>
      <c r="D36577" s="489" t="s">
        <v>9498</v>
      </c>
    </row>
    <row r="36578" spans="1:4">
      <c r="A36578" s="489" t="str">
        <f t="shared" si="571"/>
        <v>2372503918通所介護</v>
      </c>
      <c r="B36578" s="489">
        <v>2372503918</v>
      </c>
      <c r="C36578" s="489" t="s">
        <v>158</v>
      </c>
      <c r="D36578" s="489" t="s">
        <v>9452</v>
      </c>
    </row>
    <row r="36579" spans="1:4">
      <c r="A36579" s="489" t="str">
        <f t="shared" si="571"/>
        <v>2372503942訪問介護</v>
      </c>
      <c r="B36579" s="489">
        <v>2372503942</v>
      </c>
      <c r="C36579" s="489" t="s">
        <v>140</v>
      </c>
      <c r="D36579" s="489" t="s">
        <v>9499</v>
      </c>
    </row>
    <row r="36580" spans="1:4">
      <c r="A36580" s="489" t="str">
        <f t="shared" si="571"/>
        <v>2372503942訪問介護</v>
      </c>
      <c r="B36580" s="489">
        <v>2372503942</v>
      </c>
      <c r="C36580" s="489" t="s">
        <v>140</v>
      </c>
      <c r="D36580" s="489" t="s">
        <v>9499</v>
      </c>
    </row>
    <row r="36581" spans="1:4">
      <c r="A36581" s="489" t="str">
        <f t="shared" si="571"/>
        <v>2372503975介護予防支援</v>
      </c>
      <c r="B36581" s="489">
        <v>2372503975</v>
      </c>
      <c r="C36581" s="489" t="s">
        <v>2520</v>
      </c>
      <c r="D36581" s="489" t="s">
        <v>9500</v>
      </c>
    </row>
    <row r="36582" spans="1:4">
      <c r="A36582" s="489" t="str">
        <f t="shared" si="571"/>
        <v>2372503975居宅介護支援</v>
      </c>
      <c r="B36582" s="489">
        <v>2372503975</v>
      </c>
      <c r="C36582" s="489" t="s">
        <v>2519</v>
      </c>
      <c r="D36582" s="489" t="s">
        <v>9500</v>
      </c>
    </row>
    <row r="36583" spans="1:4">
      <c r="A36583" s="489" t="str">
        <f t="shared" si="571"/>
        <v>2372503991地域密着型通所介護</v>
      </c>
      <c r="B36583" s="489">
        <v>2372503991</v>
      </c>
      <c r="C36583" s="489" t="s">
        <v>161</v>
      </c>
      <c r="D36583" s="489" t="s">
        <v>9501</v>
      </c>
    </row>
    <row r="36584" spans="1:4">
      <c r="A36584" s="489" t="str">
        <f t="shared" si="571"/>
        <v>2372503991通所型サービス（独自）</v>
      </c>
      <c r="B36584" s="489">
        <v>2372503991</v>
      </c>
      <c r="C36584" s="489" t="s">
        <v>2570</v>
      </c>
      <c r="D36584" s="489" t="s">
        <v>9501</v>
      </c>
    </row>
    <row r="36585" spans="1:4">
      <c r="A36585" s="489" t="str">
        <f t="shared" si="571"/>
        <v>2372504007通所介護</v>
      </c>
      <c r="B36585" s="489">
        <v>2372504007</v>
      </c>
      <c r="C36585" s="489" t="s">
        <v>158</v>
      </c>
      <c r="D36585" s="489" t="s">
        <v>9502</v>
      </c>
    </row>
    <row r="36586" spans="1:4">
      <c r="A36586" s="489" t="str">
        <f t="shared" si="571"/>
        <v>2372504007通所型サービス（独自）</v>
      </c>
      <c r="B36586" s="489">
        <v>2372504007</v>
      </c>
      <c r="C36586" s="489" t="s">
        <v>2570</v>
      </c>
      <c r="D36586" s="489" t="s">
        <v>9502</v>
      </c>
    </row>
    <row r="36587" spans="1:4">
      <c r="A36587" s="489" t="str">
        <f t="shared" si="571"/>
        <v>2372504007通所型サービス（独自／定率）</v>
      </c>
      <c r="B36587" s="489">
        <v>2372504007</v>
      </c>
      <c r="C36587" s="489" t="s">
        <v>2567</v>
      </c>
      <c r="D36587" s="489" t="s">
        <v>9502</v>
      </c>
    </row>
    <row r="36588" spans="1:4">
      <c r="A36588" s="489" t="str">
        <f t="shared" si="571"/>
        <v>2372504056訪問介護</v>
      </c>
      <c r="B36588" s="489">
        <v>2372504056</v>
      </c>
      <c r="C36588" s="489" t="s">
        <v>140</v>
      </c>
      <c r="D36588" s="489" t="s">
        <v>9503</v>
      </c>
    </row>
    <row r="36589" spans="1:4">
      <c r="A36589" s="489" t="str">
        <f t="shared" si="571"/>
        <v>2372504056訪問介護</v>
      </c>
      <c r="B36589" s="489">
        <v>2372504056</v>
      </c>
      <c r="C36589" s="489" t="s">
        <v>140</v>
      </c>
      <c r="D36589" s="489" t="s">
        <v>9503</v>
      </c>
    </row>
    <row r="36590" spans="1:4">
      <c r="A36590" s="489" t="str">
        <f t="shared" si="571"/>
        <v>2372504056訪問型サービス（独自）</v>
      </c>
      <c r="B36590" s="489">
        <v>2372504056</v>
      </c>
      <c r="C36590" s="489" t="s">
        <v>2571</v>
      </c>
      <c r="D36590" s="489" t="s">
        <v>9503</v>
      </c>
    </row>
    <row r="36591" spans="1:4">
      <c r="A36591" s="489" t="str">
        <f t="shared" si="571"/>
        <v>2372504056訪問型サービス（独自／定率）</v>
      </c>
      <c r="B36591" s="489">
        <v>2372504056</v>
      </c>
      <c r="C36591" s="489" t="s">
        <v>2568</v>
      </c>
      <c r="D36591" s="489" t="s">
        <v>9503</v>
      </c>
    </row>
    <row r="36592" spans="1:4">
      <c r="A36592" s="489" t="str">
        <f t="shared" si="571"/>
        <v>2372504080地域密着型通所介護</v>
      </c>
      <c r="B36592" s="489">
        <v>2372504080</v>
      </c>
      <c r="C36592" s="489" t="s">
        <v>161</v>
      </c>
      <c r="D36592" s="489" t="s">
        <v>9505</v>
      </c>
    </row>
    <row r="36593" spans="1:4">
      <c r="A36593" s="489" t="str">
        <f t="shared" si="571"/>
        <v>2372504080通所型サービス（独自）</v>
      </c>
      <c r="B36593" s="489">
        <v>2372504080</v>
      </c>
      <c r="C36593" s="489" t="s">
        <v>2570</v>
      </c>
      <c r="D36593" s="489" t="s">
        <v>9505</v>
      </c>
    </row>
    <row r="36594" spans="1:4">
      <c r="A36594" s="489" t="str">
        <f t="shared" si="571"/>
        <v>2372504080通所型サービス（独自／定率）</v>
      </c>
      <c r="B36594" s="489">
        <v>2372504080</v>
      </c>
      <c r="C36594" s="489" t="s">
        <v>2567</v>
      </c>
      <c r="D36594" s="489" t="s">
        <v>9505</v>
      </c>
    </row>
    <row r="36595" spans="1:4">
      <c r="A36595" s="489" t="str">
        <f t="shared" si="571"/>
        <v>2372504163介護予防特定施設入居者生活介護</v>
      </c>
      <c r="B36595" s="489">
        <v>2372504163</v>
      </c>
      <c r="C36595" s="489" t="s">
        <v>2514</v>
      </c>
      <c r="D36595" s="489" t="s">
        <v>9506</v>
      </c>
    </row>
    <row r="36596" spans="1:4">
      <c r="A36596" s="489" t="str">
        <f t="shared" si="571"/>
        <v>2372504163特定施設入居者生活介護（短期利用型）</v>
      </c>
      <c r="B36596" s="489">
        <v>2372504163</v>
      </c>
      <c r="C36596" s="489" t="s">
        <v>19397</v>
      </c>
      <c r="D36596" s="489" t="s">
        <v>9506</v>
      </c>
    </row>
    <row r="36597" spans="1:4">
      <c r="A36597" s="489" t="str">
        <f t="shared" si="571"/>
        <v>2372504163特定施設入居者生活介護</v>
      </c>
      <c r="B36597" s="489">
        <v>2372504163</v>
      </c>
      <c r="C36597" s="489" t="s">
        <v>2513</v>
      </c>
      <c r="D36597" s="489" t="s">
        <v>9506</v>
      </c>
    </row>
    <row r="36598" spans="1:4">
      <c r="A36598" s="489" t="str">
        <f t="shared" si="571"/>
        <v>2372504205訪問介護</v>
      </c>
      <c r="B36598" s="489">
        <v>2372504205</v>
      </c>
      <c r="C36598" s="489" t="s">
        <v>140</v>
      </c>
      <c r="D36598" s="489" t="s">
        <v>9507</v>
      </c>
    </row>
    <row r="36599" spans="1:4">
      <c r="A36599" s="489" t="str">
        <f t="shared" si="571"/>
        <v>2372504205訪問介護</v>
      </c>
      <c r="B36599" s="489">
        <v>2372504205</v>
      </c>
      <c r="C36599" s="489" t="s">
        <v>140</v>
      </c>
      <c r="D36599" s="489" t="s">
        <v>9507</v>
      </c>
    </row>
    <row r="36600" spans="1:4">
      <c r="A36600" s="489" t="str">
        <f t="shared" si="571"/>
        <v>2372504213介護予防特定施設入居者生活介護</v>
      </c>
      <c r="B36600" s="489">
        <v>2372504213</v>
      </c>
      <c r="C36600" s="489" t="s">
        <v>2514</v>
      </c>
      <c r="D36600" s="489" t="s">
        <v>9508</v>
      </c>
    </row>
    <row r="36601" spans="1:4">
      <c r="A36601" s="489" t="str">
        <f t="shared" si="571"/>
        <v>2372504213特定施設入居者生活介護（短期利用型）</v>
      </c>
      <c r="B36601" s="489">
        <v>2372504213</v>
      </c>
      <c r="C36601" s="489" t="s">
        <v>19397</v>
      </c>
      <c r="D36601" s="489" t="s">
        <v>9508</v>
      </c>
    </row>
    <row r="36602" spans="1:4">
      <c r="A36602" s="489" t="str">
        <f t="shared" si="571"/>
        <v>2372504213特定施設入居者生活介護</v>
      </c>
      <c r="B36602" s="489">
        <v>2372504213</v>
      </c>
      <c r="C36602" s="489" t="s">
        <v>2513</v>
      </c>
      <c r="D36602" s="489" t="s">
        <v>9508</v>
      </c>
    </row>
    <row r="36603" spans="1:4">
      <c r="A36603" s="489" t="str">
        <f t="shared" si="571"/>
        <v>2372504239介護予防訪問入浴介護</v>
      </c>
      <c r="B36603" s="489">
        <v>2372504239</v>
      </c>
      <c r="C36603" s="489" t="s">
        <v>2510</v>
      </c>
      <c r="D36603" s="489" t="s">
        <v>9509</v>
      </c>
    </row>
    <row r="36604" spans="1:4">
      <c r="A36604" s="489" t="str">
        <f t="shared" si="571"/>
        <v>2372504239訪問入浴介護</v>
      </c>
      <c r="B36604" s="489">
        <v>2372504239</v>
      </c>
      <c r="C36604" s="489" t="s">
        <v>2509</v>
      </c>
      <c r="D36604" s="489" t="s">
        <v>9509</v>
      </c>
    </row>
    <row r="36605" spans="1:4">
      <c r="A36605" s="489" t="str">
        <f t="shared" si="571"/>
        <v>2372504254地域密着型通所介護</v>
      </c>
      <c r="B36605" s="489">
        <v>2372504254</v>
      </c>
      <c r="C36605" s="489" t="s">
        <v>161</v>
      </c>
      <c r="D36605" s="489" t="s">
        <v>9510</v>
      </c>
    </row>
    <row r="36606" spans="1:4">
      <c r="A36606" s="489" t="str">
        <f t="shared" si="571"/>
        <v>2372504254通所型サービス（独自）</v>
      </c>
      <c r="B36606" s="489">
        <v>2372504254</v>
      </c>
      <c r="C36606" s="489" t="s">
        <v>2570</v>
      </c>
      <c r="D36606" s="489" t="s">
        <v>9510</v>
      </c>
    </row>
    <row r="36607" spans="1:4">
      <c r="A36607" s="489" t="str">
        <f t="shared" si="571"/>
        <v>2372504254通所型サービス（独自／定率）</v>
      </c>
      <c r="B36607" s="489">
        <v>2372504254</v>
      </c>
      <c r="C36607" s="489" t="s">
        <v>2567</v>
      </c>
      <c r="D36607" s="489" t="s">
        <v>9510</v>
      </c>
    </row>
    <row r="36608" spans="1:4">
      <c r="A36608" s="489" t="str">
        <f t="shared" si="571"/>
        <v>2372504346通所介護</v>
      </c>
      <c r="B36608" s="489">
        <v>2372504346</v>
      </c>
      <c r="C36608" s="489" t="s">
        <v>158</v>
      </c>
      <c r="D36608" s="489" t="s">
        <v>9511</v>
      </c>
    </row>
    <row r="36609" spans="1:4">
      <c r="A36609" s="489" t="str">
        <f t="shared" si="571"/>
        <v>2372504346通所型サービス（独自）</v>
      </c>
      <c r="B36609" s="489">
        <v>2372504346</v>
      </c>
      <c r="C36609" s="489" t="s">
        <v>2570</v>
      </c>
      <c r="D36609" s="489" t="s">
        <v>9511</v>
      </c>
    </row>
    <row r="36610" spans="1:4">
      <c r="A36610" s="489" t="str">
        <f t="shared" ref="A36610:A36673" si="572">B36610&amp;C36610</f>
        <v>2372504353地域密着型通所介護</v>
      </c>
      <c r="B36610" s="489">
        <v>2372504353</v>
      </c>
      <c r="C36610" s="489" t="s">
        <v>161</v>
      </c>
      <c r="D36610" s="489" t="s">
        <v>9512</v>
      </c>
    </row>
    <row r="36611" spans="1:4">
      <c r="A36611" s="489" t="str">
        <f t="shared" si="572"/>
        <v>2372504353通所型サービス（独自）</v>
      </c>
      <c r="B36611" s="489">
        <v>2372504353</v>
      </c>
      <c r="C36611" s="489" t="s">
        <v>2570</v>
      </c>
      <c r="D36611" s="489" t="s">
        <v>9512</v>
      </c>
    </row>
    <row r="36612" spans="1:4">
      <c r="A36612" s="489" t="str">
        <f t="shared" si="572"/>
        <v>2372504353通所型サービス（独自／定率）</v>
      </c>
      <c r="B36612" s="489">
        <v>2372504353</v>
      </c>
      <c r="C36612" s="489" t="s">
        <v>2567</v>
      </c>
      <c r="D36612" s="489" t="s">
        <v>9512</v>
      </c>
    </row>
    <row r="36613" spans="1:4">
      <c r="A36613" s="489" t="str">
        <f t="shared" si="572"/>
        <v>2372504361地域密着型通所介護</v>
      </c>
      <c r="B36613" s="489">
        <v>2372504361</v>
      </c>
      <c r="C36613" s="489" t="s">
        <v>161</v>
      </c>
      <c r="D36613" s="489" t="s">
        <v>9513</v>
      </c>
    </row>
    <row r="36614" spans="1:4">
      <c r="A36614" s="489" t="str">
        <f t="shared" si="572"/>
        <v>2372504361通所型サービス（独自）</v>
      </c>
      <c r="B36614" s="489">
        <v>2372504361</v>
      </c>
      <c r="C36614" s="489" t="s">
        <v>2570</v>
      </c>
      <c r="D36614" s="489" t="s">
        <v>9513</v>
      </c>
    </row>
    <row r="36615" spans="1:4">
      <c r="A36615" s="489" t="str">
        <f t="shared" si="572"/>
        <v>2372504379居宅介護支援</v>
      </c>
      <c r="B36615" s="489">
        <v>2372504379</v>
      </c>
      <c r="C36615" s="489" t="s">
        <v>2519</v>
      </c>
      <c r="D36615" s="489" t="s">
        <v>9514</v>
      </c>
    </row>
    <row r="36616" spans="1:4">
      <c r="A36616" s="489" t="str">
        <f t="shared" si="572"/>
        <v>2372504395介護予防訪問リハビリテーション</v>
      </c>
      <c r="B36616" s="489">
        <v>2372504395</v>
      </c>
      <c r="C36616" s="489" t="s">
        <v>2108</v>
      </c>
      <c r="D36616" s="489" t="s">
        <v>9515</v>
      </c>
    </row>
    <row r="36617" spans="1:4">
      <c r="A36617" s="489" t="str">
        <f t="shared" si="572"/>
        <v>2372504395訪問リハビリテーション</v>
      </c>
      <c r="B36617" s="489">
        <v>2372504395</v>
      </c>
      <c r="C36617" s="489" t="s">
        <v>2104</v>
      </c>
      <c r="D36617" s="489" t="s">
        <v>9515</v>
      </c>
    </row>
    <row r="36618" spans="1:4">
      <c r="A36618" s="489" t="str">
        <f t="shared" si="572"/>
        <v>2372504437地域密着型通所介護</v>
      </c>
      <c r="B36618" s="489">
        <v>2372504437</v>
      </c>
      <c r="C36618" s="489" t="s">
        <v>161</v>
      </c>
      <c r="D36618" s="489" t="s">
        <v>9516</v>
      </c>
    </row>
    <row r="36619" spans="1:4">
      <c r="A36619" s="489" t="str">
        <f t="shared" si="572"/>
        <v>2372504452地域密着型通所介護</v>
      </c>
      <c r="B36619" s="489">
        <v>2372504452</v>
      </c>
      <c r="C36619" s="489" t="s">
        <v>161</v>
      </c>
      <c r="D36619" s="489" t="s">
        <v>9517</v>
      </c>
    </row>
    <row r="36620" spans="1:4">
      <c r="A36620" s="489" t="str">
        <f t="shared" si="572"/>
        <v>2372504452通所型サービス（独自）</v>
      </c>
      <c r="B36620" s="489">
        <v>2372504452</v>
      </c>
      <c r="C36620" s="489" t="s">
        <v>2570</v>
      </c>
      <c r="D36620" s="489" t="s">
        <v>9517</v>
      </c>
    </row>
    <row r="36621" spans="1:4">
      <c r="A36621" s="489" t="str">
        <f t="shared" si="572"/>
        <v>2372504452通所型サービス（独自／定率）</v>
      </c>
      <c r="B36621" s="489">
        <v>2372504452</v>
      </c>
      <c r="C36621" s="489" t="s">
        <v>2567</v>
      </c>
      <c r="D36621" s="489" t="s">
        <v>9517</v>
      </c>
    </row>
    <row r="36622" spans="1:4">
      <c r="A36622" s="489" t="str">
        <f t="shared" si="572"/>
        <v>2372504460地域密着型通所介護</v>
      </c>
      <c r="B36622" s="489">
        <v>2372504460</v>
      </c>
      <c r="C36622" s="489" t="s">
        <v>161</v>
      </c>
      <c r="D36622" s="489" t="s">
        <v>9518</v>
      </c>
    </row>
    <row r="36623" spans="1:4">
      <c r="A36623" s="489" t="str">
        <f t="shared" si="572"/>
        <v>2372504460通所型サービス（独自）</v>
      </c>
      <c r="B36623" s="489">
        <v>2372504460</v>
      </c>
      <c r="C36623" s="489" t="s">
        <v>2570</v>
      </c>
      <c r="D36623" s="489" t="s">
        <v>9518</v>
      </c>
    </row>
    <row r="36624" spans="1:4">
      <c r="A36624" s="489" t="str">
        <f t="shared" si="572"/>
        <v>2372504460通所型サービス（独自／定率）</v>
      </c>
      <c r="B36624" s="489">
        <v>2372504460</v>
      </c>
      <c r="C36624" s="489" t="s">
        <v>2567</v>
      </c>
      <c r="D36624" s="489" t="s">
        <v>9518</v>
      </c>
    </row>
    <row r="36625" spans="1:4">
      <c r="A36625" s="489" t="str">
        <f t="shared" si="572"/>
        <v>2372504502訪問介護</v>
      </c>
      <c r="B36625" s="489">
        <v>2372504502</v>
      </c>
      <c r="C36625" s="489" t="s">
        <v>140</v>
      </c>
      <c r="D36625" s="489" t="s">
        <v>9519</v>
      </c>
    </row>
    <row r="36626" spans="1:4">
      <c r="A36626" s="489" t="str">
        <f t="shared" si="572"/>
        <v>2372504502訪問介護</v>
      </c>
      <c r="B36626" s="489">
        <v>2372504502</v>
      </c>
      <c r="C36626" s="489" t="s">
        <v>140</v>
      </c>
      <c r="D36626" s="489" t="s">
        <v>9519</v>
      </c>
    </row>
    <row r="36627" spans="1:4">
      <c r="A36627" s="489" t="str">
        <f t="shared" si="572"/>
        <v>2372504502訪問型サービス（独自）</v>
      </c>
      <c r="B36627" s="489">
        <v>2372504502</v>
      </c>
      <c r="C36627" s="489" t="s">
        <v>2571</v>
      </c>
      <c r="D36627" s="489" t="s">
        <v>9519</v>
      </c>
    </row>
    <row r="36628" spans="1:4">
      <c r="A36628" s="489" t="str">
        <f t="shared" si="572"/>
        <v>2372504536地域密着型通所介護</v>
      </c>
      <c r="B36628" s="489">
        <v>2372504536</v>
      </c>
      <c r="C36628" s="489" t="s">
        <v>161</v>
      </c>
      <c r="D36628" s="489" t="s">
        <v>9520</v>
      </c>
    </row>
    <row r="36629" spans="1:4">
      <c r="A36629" s="489" t="str">
        <f t="shared" si="572"/>
        <v>2372504536通所型サービス（独自）</v>
      </c>
      <c r="B36629" s="489">
        <v>2372504536</v>
      </c>
      <c r="C36629" s="489" t="s">
        <v>2570</v>
      </c>
      <c r="D36629" s="489" t="s">
        <v>9520</v>
      </c>
    </row>
    <row r="36630" spans="1:4">
      <c r="A36630" s="489" t="str">
        <f t="shared" si="572"/>
        <v>2372504536通所型サービス（独自／定率）</v>
      </c>
      <c r="B36630" s="489">
        <v>2372504536</v>
      </c>
      <c r="C36630" s="489" t="s">
        <v>2567</v>
      </c>
      <c r="D36630" s="489" t="s">
        <v>9520</v>
      </c>
    </row>
    <row r="36631" spans="1:4">
      <c r="A36631" s="489" t="str">
        <f t="shared" si="572"/>
        <v>2372504544通所型サービス（独自）</v>
      </c>
      <c r="B36631" s="489">
        <v>2372504544</v>
      </c>
      <c r="C36631" s="489" t="s">
        <v>2570</v>
      </c>
      <c r="D36631" s="489" t="s">
        <v>9521</v>
      </c>
    </row>
    <row r="36632" spans="1:4">
      <c r="A36632" s="489" t="str">
        <f t="shared" si="572"/>
        <v>2372504569地域密着型通所介護</v>
      </c>
      <c r="B36632" s="489">
        <v>2372504569</v>
      </c>
      <c r="C36632" s="489" t="s">
        <v>161</v>
      </c>
      <c r="D36632" s="489" t="s">
        <v>9522</v>
      </c>
    </row>
    <row r="36633" spans="1:4">
      <c r="A36633" s="489" t="str">
        <f t="shared" si="572"/>
        <v>2372504569通所型サービス（独自）</v>
      </c>
      <c r="B36633" s="489">
        <v>2372504569</v>
      </c>
      <c r="C36633" s="489" t="s">
        <v>2570</v>
      </c>
      <c r="D36633" s="489" t="s">
        <v>9522</v>
      </c>
    </row>
    <row r="36634" spans="1:4">
      <c r="A36634" s="489" t="str">
        <f t="shared" si="572"/>
        <v>2372504569通所型サービス（独自／定率）</v>
      </c>
      <c r="B36634" s="489">
        <v>2372504569</v>
      </c>
      <c r="C36634" s="489" t="s">
        <v>2567</v>
      </c>
      <c r="D36634" s="489" t="s">
        <v>9522</v>
      </c>
    </row>
    <row r="36635" spans="1:4">
      <c r="A36635" s="489" t="str">
        <f t="shared" si="572"/>
        <v>2372504585訪問介護</v>
      </c>
      <c r="B36635" s="489">
        <v>2372504585</v>
      </c>
      <c r="C36635" s="489" t="s">
        <v>140</v>
      </c>
      <c r="D36635" s="489" t="s">
        <v>9523</v>
      </c>
    </row>
    <row r="36636" spans="1:4">
      <c r="A36636" s="489" t="str">
        <f t="shared" si="572"/>
        <v>2372504585訪問介護</v>
      </c>
      <c r="B36636" s="489">
        <v>2372504585</v>
      </c>
      <c r="C36636" s="489" t="s">
        <v>140</v>
      </c>
      <c r="D36636" s="489" t="s">
        <v>9523</v>
      </c>
    </row>
    <row r="36637" spans="1:4">
      <c r="A36637" s="489" t="str">
        <f t="shared" si="572"/>
        <v>2372504593居宅介護支援</v>
      </c>
      <c r="B36637" s="489">
        <v>2372504593</v>
      </c>
      <c r="C36637" s="489" t="s">
        <v>2519</v>
      </c>
      <c r="D36637" s="489" t="s">
        <v>9524</v>
      </c>
    </row>
    <row r="36638" spans="1:4">
      <c r="A36638" s="489" t="str">
        <f t="shared" si="572"/>
        <v>2372504627地域密着型通所介護</v>
      </c>
      <c r="B36638" s="489">
        <v>2372504627</v>
      </c>
      <c r="C36638" s="489" t="s">
        <v>161</v>
      </c>
      <c r="D36638" s="489" t="s">
        <v>9525</v>
      </c>
    </row>
    <row r="36639" spans="1:4">
      <c r="A36639" s="489" t="str">
        <f t="shared" si="572"/>
        <v>2372504627通所型サービス（独自）</v>
      </c>
      <c r="B36639" s="489">
        <v>2372504627</v>
      </c>
      <c r="C36639" s="489" t="s">
        <v>2570</v>
      </c>
      <c r="D36639" s="489" t="s">
        <v>9525</v>
      </c>
    </row>
    <row r="36640" spans="1:4">
      <c r="A36640" s="489" t="str">
        <f t="shared" si="572"/>
        <v>2372504635地域密着型通所介護</v>
      </c>
      <c r="B36640" s="489">
        <v>2372504635</v>
      </c>
      <c r="C36640" s="489" t="s">
        <v>161</v>
      </c>
      <c r="D36640" s="489" t="s">
        <v>9526</v>
      </c>
    </row>
    <row r="36641" spans="1:4">
      <c r="A36641" s="489" t="str">
        <f t="shared" si="572"/>
        <v>2372504635通所型サービス（独自）</v>
      </c>
      <c r="B36641" s="489">
        <v>2372504635</v>
      </c>
      <c r="C36641" s="489" t="s">
        <v>2570</v>
      </c>
      <c r="D36641" s="489" t="s">
        <v>9526</v>
      </c>
    </row>
    <row r="36642" spans="1:4">
      <c r="A36642" s="489" t="str">
        <f t="shared" si="572"/>
        <v>2372504635通所型サービス（独自／定率）</v>
      </c>
      <c r="B36642" s="489">
        <v>2372504635</v>
      </c>
      <c r="C36642" s="489" t="s">
        <v>2567</v>
      </c>
      <c r="D36642" s="489" t="s">
        <v>9526</v>
      </c>
    </row>
    <row r="36643" spans="1:4">
      <c r="A36643" s="489" t="str">
        <f t="shared" si="572"/>
        <v>2372504643居宅介護支援</v>
      </c>
      <c r="B36643" s="489">
        <v>2372504643</v>
      </c>
      <c r="C36643" s="489" t="s">
        <v>2519</v>
      </c>
      <c r="D36643" s="489" t="s">
        <v>9527</v>
      </c>
    </row>
    <row r="36644" spans="1:4">
      <c r="A36644" s="489" t="str">
        <f t="shared" si="572"/>
        <v>2372504668訪問介護</v>
      </c>
      <c r="B36644" s="489">
        <v>2372504668</v>
      </c>
      <c r="C36644" s="489" t="s">
        <v>140</v>
      </c>
      <c r="D36644" s="489" t="s">
        <v>9528</v>
      </c>
    </row>
    <row r="36645" spans="1:4">
      <c r="A36645" s="489" t="str">
        <f t="shared" si="572"/>
        <v>2372504668訪問介護</v>
      </c>
      <c r="B36645" s="489">
        <v>2372504668</v>
      </c>
      <c r="C36645" s="489" t="s">
        <v>140</v>
      </c>
      <c r="D36645" s="489" t="s">
        <v>9528</v>
      </c>
    </row>
    <row r="36646" spans="1:4">
      <c r="A36646" s="489" t="str">
        <f t="shared" si="572"/>
        <v>2372504668訪問型サービス（独自）</v>
      </c>
      <c r="B36646" s="489">
        <v>2372504668</v>
      </c>
      <c r="C36646" s="489" t="s">
        <v>2571</v>
      </c>
      <c r="D36646" s="489" t="s">
        <v>9528</v>
      </c>
    </row>
    <row r="36647" spans="1:4">
      <c r="A36647" s="489" t="str">
        <f t="shared" si="572"/>
        <v>2372504668訪問型サービス（独自／定率）</v>
      </c>
      <c r="B36647" s="489">
        <v>2372504668</v>
      </c>
      <c r="C36647" s="489" t="s">
        <v>2568</v>
      </c>
      <c r="D36647" s="489" t="s">
        <v>9528</v>
      </c>
    </row>
    <row r="36648" spans="1:4">
      <c r="A36648" s="489" t="str">
        <f t="shared" si="572"/>
        <v>2372504676地域密着型通所介護</v>
      </c>
      <c r="B36648" s="489">
        <v>2372504676</v>
      </c>
      <c r="C36648" s="489" t="s">
        <v>161</v>
      </c>
      <c r="D36648" s="489" t="s">
        <v>9529</v>
      </c>
    </row>
    <row r="36649" spans="1:4">
      <c r="A36649" s="489" t="str">
        <f t="shared" si="572"/>
        <v>2372504676通所型サービス（独自）</v>
      </c>
      <c r="B36649" s="489">
        <v>2372504676</v>
      </c>
      <c r="C36649" s="489" t="s">
        <v>2570</v>
      </c>
      <c r="D36649" s="489" t="s">
        <v>9529</v>
      </c>
    </row>
    <row r="36650" spans="1:4">
      <c r="A36650" s="489" t="str">
        <f t="shared" si="572"/>
        <v>2372504692地域密着型通所介護</v>
      </c>
      <c r="B36650" s="489">
        <v>2372504692</v>
      </c>
      <c r="C36650" s="489" t="s">
        <v>161</v>
      </c>
      <c r="D36650" s="489" t="s">
        <v>9530</v>
      </c>
    </row>
    <row r="36651" spans="1:4">
      <c r="A36651" s="489" t="str">
        <f t="shared" si="572"/>
        <v>2372504692通所型サービス（独自）</v>
      </c>
      <c r="B36651" s="489">
        <v>2372504692</v>
      </c>
      <c r="C36651" s="489" t="s">
        <v>2570</v>
      </c>
      <c r="D36651" s="489" t="s">
        <v>9530</v>
      </c>
    </row>
    <row r="36652" spans="1:4">
      <c r="A36652" s="489" t="str">
        <f t="shared" si="572"/>
        <v>2372504692通所型サービス（独自／定率）</v>
      </c>
      <c r="B36652" s="489">
        <v>2372504692</v>
      </c>
      <c r="C36652" s="489" t="s">
        <v>2567</v>
      </c>
      <c r="D36652" s="489" t="s">
        <v>9530</v>
      </c>
    </row>
    <row r="36653" spans="1:4">
      <c r="A36653" s="489" t="str">
        <f t="shared" si="572"/>
        <v>2372504742居宅介護支援</v>
      </c>
      <c r="B36653" s="489">
        <v>2372504742</v>
      </c>
      <c r="C36653" s="489" t="s">
        <v>2519</v>
      </c>
      <c r="D36653" s="489" t="s">
        <v>9531</v>
      </c>
    </row>
    <row r="36654" spans="1:4">
      <c r="A36654" s="489" t="str">
        <f t="shared" si="572"/>
        <v>2372504809居宅介護支援</v>
      </c>
      <c r="B36654" s="489">
        <v>2372504809</v>
      </c>
      <c r="C36654" s="489" t="s">
        <v>2519</v>
      </c>
      <c r="D36654" s="489" t="s">
        <v>9532</v>
      </c>
    </row>
    <row r="36655" spans="1:4">
      <c r="A36655" s="489" t="str">
        <f t="shared" si="572"/>
        <v>2372504858居宅介護支援</v>
      </c>
      <c r="B36655" s="489">
        <v>2372504858</v>
      </c>
      <c r="C36655" s="489" t="s">
        <v>2519</v>
      </c>
      <c r="D36655" s="489" t="s">
        <v>9533</v>
      </c>
    </row>
    <row r="36656" spans="1:4">
      <c r="A36656" s="489" t="str">
        <f t="shared" si="572"/>
        <v>2372504882介護予防短期入所生活介護</v>
      </c>
      <c r="B36656" s="489">
        <v>2372504882</v>
      </c>
      <c r="C36656" s="489" t="s">
        <v>2093</v>
      </c>
      <c r="D36656" s="489" t="s">
        <v>9534</v>
      </c>
    </row>
    <row r="36657" spans="1:4">
      <c r="A36657" s="489" t="str">
        <f t="shared" si="572"/>
        <v>2372504882短期入所生活介護</v>
      </c>
      <c r="B36657" s="489">
        <v>2372504882</v>
      </c>
      <c r="C36657" s="489" t="s">
        <v>2092</v>
      </c>
      <c r="D36657" s="489" t="s">
        <v>9534</v>
      </c>
    </row>
    <row r="36658" spans="1:4">
      <c r="A36658" s="489" t="str">
        <f t="shared" si="572"/>
        <v>2372504916居宅介護支援</v>
      </c>
      <c r="B36658" s="489">
        <v>2372504916</v>
      </c>
      <c r="C36658" s="489" t="s">
        <v>2519</v>
      </c>
      <c r="D36658" s="489" t="s">
        <v>9535</v>
      </c>
    </row>
    <row r="36659" spans="1:4">
      <c r="A36659" s="489" t="str">
        <f t="shared" si="572"/>
        <v>2372504924訪問介護</v>
      </c>
      <c r="B36659" s="489">
        <v>2372504924</v>
      </c>
      <c r="C36659" s="489" t="s">
        <v>140</v>
      </c>
      <c r="D36659" s="489" t="s">
        <v>9536</v>
      </c>
    </row>
    <row r="36660" spans="1:4">
      <c r="A36660" s="489" t="str">
        <f t="shared" si="572"/>
        <v>2372504924訪問介護</v>
      </c>
      <c r="B36660" s="489">
        <v>2372504924</v>
      </c>
      <c r="C36660" s="489" t="s">
        <v>140</v>
      </c>
      <c r="D36660" s="489" t="s">
        <v>9536</v>
      </c>
    </row>
    <row r="36661" spans="1:4">
      <c r="A36661" s="489" t="str">
        <f t="shared" si="572"/>
        <v>2372504932介護予防短期入所生活介護</v>
      </c>
      <c r="B36661" s="489">
        <v>2372504932</v>
      </c>
      <c r="C36661" s="489" t="s">
        <v>2093</v>
      </c>
      <c r="D36661" s="489" t="s">
        <v>9537</v>
      </c>
    </row>
    <row r="36662" spans="1:4">
      <c r="A36662" s="489" t="str">
        <f t="shared" si="572"/>
        <v>2372504932短期入所生活介護</v>
      </c>
      <c r="B36662" s="489">
        <v>2372504932</v>
      </c>
      <c r="C36662" s="489" t="s">
        <v>2092</v>
      </c>
      <c r="D36662" s="489" t="s">
        <v>9537</v>
      </c>
    </row>
    <row r="36663" spans="1:4">
      <c r="A36663" s="489" t="str">
        <f t="shared" si="572"/>
        <v>2372504932通所介護</v>
      </c>
      <c r="B36663" s="489">
        <v>2372504932</v>
      </c>
      <c r="C36663" s="489" t="s">
        <v>158</v>
      </c>
      <c r="D36663" s="489" t="s">
        <v>9537</v>
      </c>
    </row>
    <row r="36664" spans="1:4">
      <c r="A36664" s="489" t="str">
        <f t="shared" si="572"/>
        <v>2372504981訪問介護</v>
      </c>
      <c r="B36664" s="489">
        <v>2372504981</v>
      </c>
      <c r="C36664" s="489" t="s">
        <v>140</v>
      </c>
      <c r="D36664" s="489" t="s">
        <v>9538</v>
      </c>
    </row>
    <row r="36665" spans="1:4">
      <c r="A36665" s="489" t="str">
        <f t="shared" si="572"/>
        <v>2372504981訪問介護</v>
      </c>
      <c r="B36665" s="489">
        <v>2372504981</v>
      </c>
      <c r="C36665" s="489" t="s">
        <v>140</v>
      </c>
      <c r="D36665" s="489" t="s">
        <v>9538</v>
      </c>
    </row>
    <row r="36666" spans="1:4">
      <c r="A36666" s="489" t="str">
        <f t="shared" si="572"/>
        <v>2372504999居宅介護支援</v>
      </c>
      <c r="B36666" s="489">
        <v>2372504999</v>
      </c>
      <c r="C36666" s="489" t="s">
        <v>2519</v>
      </c>
      <c r="D36666" s="489" t="s">
        <v>9539</v>
      </c>
    </row>
    <row r="36667" spans="1:4">
      <c r="A36667" s="489" t="str">
        <f t="shared" si="572"/>
        <v>2372505004居宅介護支援</v>
      </c>
      <c r="B36667" s="489">
        <v>2372505004</v>
      </c>
      <c r="C36667" s="489" t="s">
        <v>2519</v>
      </c>
      <c r="D36667" s="489" t="s">
        <v>9540</v>
      </c>
    </row>
    <row r="36668" spans="1:4">
      <c r="A36668" s="489" t="str">
        <f t="shared" si="572"/>
        <v>2372505038通所介護</v>
      </c>
      <c r="B36668" s="489">
        <v>2372505038</v>
      </c>
      <c r="C36668" s="489" t="s">
        <v>158</v>
      </c>
      <c r="D36668" s="489" t="s">
        <v>9541</v>
      </c>
    </row>
    <row r="36669" spans="1:4">
      <c r="A36669" s="489" t="str">
        <f t="shared" si="572"/>
        <v>2372505046居宅介護支援</v>
      </c>
      <c r="B36669" s="489">
        <v>2372505046</v>
      </c>
      <c r="C36669" s="489" t="s">
        <v>2519</v>
      </c>
      <c r="D36669" s="489" t="s">
        <v>9542</v>
      </c>
    </row>
    <row r="36670" spans="1:4">
      <c r="A36670" s="489" t="str">
        <f t="shared" si="572"/>
        <v>2372505061居宅介護支援</v>
      </c>
      <c r="B36670" s="489">
        <v>2372505061</v>
      </c>
      <c r="C36670" s="489" t="s">
        <v>2519</v>
      </c>
      <c r="D36670" s="489" t="s">
        <v>9543</v>
      </c>
    </row>
    <row r="36671" spans="1:4">
      <c r="A36671" s="489" t="str">
        <f t="shared" si="572"/>
        <v>2372505079介護予防支援</v>
      </c>
      <c r="B36671" s="489">
        <v>2372505079</v>
      </c>
      <c r="C36671" s="489" t="s">
        <v>2520</v>
      </c>
      <c r="D36671" s="489" t="s">
        <v>9544</v>
      </c>
    </row>
    <row r="36672" spans="1:4">
      <c r="A36672" s="489" t="str">
        <f t="shared" si="572"/>
        <v>2372505079居宅介護支援</v>
      </c>
      <c r="B36672" s="489">
        <v>2372505079</v>
      </c>
      <c r="C36672" s="489" t="s">
        <v>2519</v>
      </c>
      <c r="D36672" s="489" t="s">
        <v>9544</v>
      </c>
    </row>
    <row r="36673" spans="1:4">
      <c r="A36673" s="489" t="str">
        <f t="shared" si="572"/>
        <v>2372505095訪問介護</v>
      </c>
      <c r="B36673" s="489">
        <v>2372505095</v>
      </c>
      <c r="C36673" s="489" t="s">
        <v>140</v>
      </c>
      <c r="D36673" s="489" t="s">
        <v>9545</v>
      </c>
    </row>
    <row r="36674" spans="1:4">
      <c r="A36674" s="489" t="str">
        <f t="shared" ref="A36674:A36737" si="573">B36674&amp;C36674</f>
        <v>2372505095訪問介護</v>
      </c>
      <c r="B36674" s="489">
        <v>2372505095</v>
      </c>
      <c r="C36674" s="489" t="s">
        <v>140</v>
      </c>
      <c r="D36674" s="489" t="s">
        <v>9545</v>
      </c>
    </row>
    <row r="36675" spans="1:4">
      <c r="A36675" s="489" t="str">
        <f t="shared" si="573"/>
        <v>2372505103居宅介護支援</v>
      </c>
      <c r="B36675" s="489">
        <v>2372505103</v>
      </c>
      <c r="C36675" s="489" t="s">
        <v>2519</v>
      </c>
      <c r="D36675" s="489" t="s">
        <v>9546</v>
      </c>
    </row>
    <row r="36676" spans="1:4">
      <c r="A36676" s="489" t="str">
        <f t="shared" si="573"/>
        <v>2372505111訪問介護</v>
      </c>
      <c r="B36676" s="489">
        <v>2372505111</v>
      </c>
      <c r="C36676" s="489" t="s">
        <v>140</v>
      </c>
      <c r="D36676" s="489" t="s">
        <v>9547</v>
      </c>
    </row>
    <row r="36677" spans="1:4">
      <c r="A36677" s="489" t="str">
        <f t="shared" si="573"/>
        <v>2372505111訪問介護</v>
      </c>
      <c r="B36677" s="489">
        <v>2372505111</v>
      </c>
      <c r="C36677" s="489" t="s">
        <v>140</v>
      </c>
      <c r="D36677" s="489" t="s">
        <v>9547</v>
      </c>
    </row>
    <row r="36678" spans="1:4">
      <c r="A36678" s="489" t="str">
        <f t="shared" si="573"/>
        <v>2372505129訪問介護</v>
      </c>
      <c r="B36678" s="489">
        <v>2372505129</v>
      </c>
      <c r="C36678" s="489" t="s">
        <v>140</v>
      </c>
      <c r="D36678" s="489" t="s">
        <v>9548</v>
      </c>
    </row>
    <row r="36679" spans="1:4">
      <c r="A36679" s="489" t="str">
        <f t="shared" si="573"/>
        <v>2372505129訪問介護</v>
      </c>
      <c r="B36679" s="489">
        <v>2372505129</v>
      </c>
      <c r="C36679" s="489" t="s">
        <v>140</v>
      </c>
      <c r="D36679" s="489" t="s">
        <v>9548</v>
      </c>
    </row>
    <row r="36680" spans="1:4">
      <c r="A36680" s="489" t="str">
        <f t="shared" si="573"/>
        <v>2372505145訪問介護</v>
      </c>
      <c r="B36680" s="489">
        <v>2372505145</v>
      </c>
      <c r="C36680" s="489" t="s">
        <v>140</v>
      </c>
      <c r="D36680" s="489" t="s">
        <v>9549</v>
      </c>
    </row>
    <row r="36681" spans="1:4">
      <c r="A36681" s="489" t="str">
        <f t="shared" si="573"/>
        <v>2372505145訪問介護</v>
      </c>
      <c r="B36681" s="489">
        <v>2372505145</v>
      </c>
      <c r="C36681" s="489" t="s">
        <v>140</v>
      </c>
      <c r="D36681" s="489" t="s">
        <v>9549</v>
      </c>
    </row>
    <row r="36682" spans="1:4">
      <c r="A36682" s="489" t="str">
        <f t="shared" si="573"/>
        <v>2372505160居宅介護支援</v>
      </c>
      <c r="B36682" s="489">
        <v>2372505160</v>
      </c>
      <c r="C36682" s="489" t="s">
        <v>2519</v>
      </c>
      <c r="D36682" s="489" t="s">
        <v>9550</v>
      </c>
    </row>
    <row r="36683" spans="1:4">
      <c r="A36683" s="489" t="str">
        <f t="shared" si="573"/>
        <v>2372505178訪問介護</v>
      </c>
      <c r="B36683" s="489">
        <v>2372505178</v>
      </c>
      <c r="C36683" s="489" t="s">
        <v>140</v>
      </c>
      <c r="D36683" s="489" t="s">
        <v>9551</v>
      </c>
    </row>
    <row r="36684" spans="1:4">
      <c r="A36684" s="489" t="str">
        <f t="shared" si="573"/>
        <v>2372505178訪問介護</v>
      </c>
      <c r="B36684" s="489">
        <v>2372505178</v>
      </c>
      <c r="C36684" s="489" t="s">
        <v>140</v>
      </c>
      <c r="D36684" s="489" t="s">
        <v>9551</v>
      </c>
    </row>
    <row r="36685" spans="1:4">
      <c r="A36685" s="489" t="str">
        <f t="shared" si="573"/>
        <v>2372505186通所介護</v>
      </c>
      <c r="B36685" s="489">
        <v>2372505186</v>
      </c>
      <c r="C36685" s="489" t="s">
        <v>158</v>
      </c>
      <c r="D36685" s="489" t="s">
        <v>9552</v>
      </c>
    </row>
    <row r="36686" spans="1:4">
      <c r="A36686" s="489" t="str">
        <f t="shared" si="573"/>
        <v>2372505269訪問介護</v>
      </c>
      <c r="B36686" s="489">
        <v>2372505269</v>
      </c>
      <c r="C36686" s="489" t="s">
        <v>140</v>
      </c>
      <c r="D36686" s="489" t="s">
        <v>9553</v>
      </c>
    </row>
    <row r="36687" spans="1:4">
      <c r="A36687" s="489" t="str">
        <f t="shared" si="573"/>
        <v>2372505269訪問介護</v>
      </c>
      <c r="B36687" s="489">
        <v>2372505269</v>
      </c>
      <c r="C36687" s="489" t="s">
        <v>140</v>
      </c>
      <c r="D36687" s="489" t="s">
        <v>9553</v>
      </c>
    </row>
    <row r="36688" spans="1:4">
      <c r="A36688" s="489" t="str">
        <f t="shared" si="573"/>
        <v>2372505285訪問介護</v>
      </c>
      <c r="B36688" s="489">
        <v>2372505285</v>
      </c>
      <c r="C36688" s="489" t="s">
        <v>140</v>
      </c>
      <c r="D36688" s="489" t="s">
        <v>9554</v>
      </c>
    </row>
    <row r="36689" spans="1:4">
      <c r="A36689" s="489" t="str">
        <f t="shared" si="573"/>
        <v>2372505285訪問介護</v>
      </c>
      <c r="B36689" s="489">
        <v>2372505285</v>
      </c>
      <c r="C36689" s="489" t="s">
        <v>140</v>
      </c>
      <c r="D36689" s="489" t="s">
        <v>9554</v>
      </c>
    </row>
    <row r="36690" spans="1:4">
      <c r="A36690" s="489" t="str">
        <f t="shared" si="573"/>
        <v>2372505319居宅介護支援</v>
      </c>
      <c r="B36690" s="489">
        <v>2372505319</v>
      </c>
      <c r="C36690" s="489" t="s">
        <v>2519</v>
      </c>
      <c r="D36690" s="489" t="s">
        <v>9555</v>
      </c>
    </row>
    <row r="36691" spans="1:4">
      <c r="A36691" s="489" t="str">
        <f t="shared" si="573"/>
        <v>2372505343居宅介護支援</v>
      </c>
      <c r="B36691" s="489">
        <v>2372505343</v>
      </c>
      <c r="C36691" s="489" t="s">
        <v>2519</v>
      </c>
      <c r="D36691" s="489" t="s">
        <v>9556</v>
      </c>
    </row>
    <row r="36692" spans="1:4">
      <c r="A36692" s="489" t="str">
        <f t="shared" si="573"/>
        <v>2372505400居宅介護支援</v>
      </c>
      <c r="B36692" s="489">
        <v>2372505400</v>
      </c>
      <c r="C36692" s="489" t="s">
        <v>2519</v>
      </c>
      <c r="D36692" s="489" t="s">
        <v>9557</v>
      </c>
    </row>
    <row r="36693" spans="1:4">
      <c r="A36693" s="489" t="str">
        <f t="shared" si="573"/>
        <v>2372505418訪問介護</v>
      </c>
      <c r="B36693" s="489">
        <v>2372505418</v>
      </c>
      <c r="C36693" s="489" t="s">
        <v>140</v>
      </c>
      <c r="D36693" s="489" t="s">
        <v>9558</v>
      </c>
    </row>
    <row r="36694" spans="1:4">
      <c r="A36694" s="489" t="str">
        <f t="shared" si="573"/>
        <v>2372505418訪問介護</v>
      </c>
      <c r="B36694" s="489">
        <v>2372505418</v>
      </c>
      <c r="C36694" s="489" t="s">
        <v>140</v>
      </c>
      <c r="D36694" s="489" t="s">
        <v>9558</v>
      </c>
    </row>
    <row r="36695" spans="1:4">
      <c r="A36695" s="489" t="str">
        <f t="shared" si="573"/>
        <v>2372505434通所介護</v>
      </c>
      <c r="B36695" s="489">
        <v>2372505434</v>
      </c>
      <c r="C36695" s="489" t="s">
        <v>158</v>
      </c>
      <c r="D36695" s="489" t="s">
        <v>9521</v>
      </c>
    </row>
    <row r="36696" spans="1:4">
      <c r="A36696" s="489" t="str">
        <f t="shared" si="573"/>
        <v>2372505442訪問介護</v>
      </c>
      <c r="B36696" s="489">
        <v>2372505442</v>
      </c>
      <c r="C36696" s="489" t="s">
        <v>140</v>
      </c>
      <c r="D36696" s="489" t="s">
        <v>9559</v>
      </c>
    </row>
    <row r="36697" spans="1:4">
      <c r="A36697" s="489" t="str">
        <f t="shared" si="573"/>
        <v>2372505442訪問介護</v>
      </c>
      <c r="B36697" s="489">
        <v>2372505442</v>
      </c>
      <c r="C36697" s="489" t="s">
        <v>140</v>
      </c>
      <c r="D36697" s="489" t="s">
        <v>9559</v>
      </c>
    </row>
    <row r="36698" spans="1:4">
      <c r="A36698" s="489" t="str">
        <f t="shared" si="573"/>
        <v>2372505467訪問介護</v>
      </c>
      <c r="B36698" s="489">
        <v>2372505467</v>
      </c>
      <c r="C36698" s="489" t="s">
        <v>140</v>
      </c>
      <c r="D36698" s="489" t="s">
        <v>9561</v>
      </c>
    </row>
    <row r="36699" spans="1:4">
      <c r="A36699" s="489" t="str">
        <f t="shared" si="573"/>
        <v>2372505467訪問介護</v>
      </c>
      <c r="B36699" s="489">
        <v>2372505467</v>
      </c>
      <c r="C36699" s="489" t="s">
        <v>140</v>
      </c>
      <c r="D36699" s="489" t="s">
        <v>9561</v>
      </c>
    </row>
    <row r="36700" spans="1:4">
      <c r="A36700" s="489" t="str">
        <f t="shared" si="573"/>
        <v>2372505475訪問介護</v>
      </c>
      <c r="B36700" s="489">
        <v>2372505475</v>
      </c>
      <c r="C36700" s="489" t="s">
        <v>140</v>
      </c>
      <c r="D36700" s="489" t="s">
        <v>9562</v>
      </c>
    </row>
    <row r="36701" spans="1:4">
      <c r="A36701" s="489" t="str">
        <f t="shared" si="573"/>
        <v>2372505475訪問介護</v>
      </c>
      <c r="B36701" s="489">
        <v>2372505475</v>
      </c>
      <c r="C36701" s="489" t="s">
        <v>140</v>
      </c>
      <c r="D36701" s="489" t="s">
        <v>9562</v>
      </c>
    </row>
    <row r="36702" spans="1:4">
      <c r="A36702" s="489" t="str">
        <f t="shared" si="573"/>
        <v>2372505483訪問介護</v>
      </c>
      <c r="B36702" s="489">
        <v>2372505483</v>
      </c>
      <c r="C36702" s="489" t="s">
        <v>140</v>
      </c>
      <c r="D36702" s="489" t="s">
        <v>9563</v>
      </c>
    </row>
    <row r="36703" spans="1:4">
      <c r="A36703" s="489" t="str">
        <f t="shared" si="573"/>
        <v>2372505483訪問介護</v>
      </c>
      <c r="B36703" s="489">
        <v>2372505483</v>
      </c>
      <c r="C36703" s="489" t="s">
        <v>140</v>
      </c>
      <c r="D36703" s="489" t="s">
        <v>9563</v>
      </c>
    </row>
    <row r="36704" spans="1:4">
      <c r="A36704" s="489" t="str">
        <f t="shared" si="573"/>
        <v>2372505491通所介護</v>
      </c>
      <c r="B36704" s="489">
        <v>2372505491</v>
      </c>
      <c r="C36704" s="489" t="s">
        <v>158</v>
      </c>
      <c r="D36704" s="489" t="s">
        <v>9564</v>
      </c>
    </row>
    <row r="36705" spans="1:4">
      <c r="A36705" s="489" t="str">
        <f t="shared" si="573"/>
        <v>2372505509通所介護</v>
      </c>
      <c r="B36705" s="489">
        <v>2372505509</v>
      </c>
      <c r="C36705" s="489" t="s">
        <v>158</v>
      </c>
      <c r="D36705" s="489" t="s">
        <v>9565</v>
      </c>
    </row>
    <row r="36706" spans="1:4">
      <c r="A36706" s="489" t="str">
        <f t="shared" si="573"/>
        <v>2372505517通所介護</v>
      </c>
      <c r="B36706" s="489">
        <v>2372505517</v>
      </c>
      <c r="C36706" s="489" t="s">
        <v>158</v>
      </c>
      <c r="D36706" s="489" t="s">
        <v>9566</v>
      </c>
    </row>
    <row r="36707" spans="1:4">
      <c r="A36707" s="489" t="str">
        <f t="shared" si="573"/>
        <v>2372505517通所型サービス（独自）</v>
      </c>
      <c r="B36707" s="489">
        <v>2372505517</v>
      </c>
      <c r="C36707" s="489" t="s">
        <v>2570</v>
      </c>
      <c r="D36707" s="489" t="s">
        <v>9566</v>
      </c>
    </row>
    <row r="36708" spans="1:4">
      <c r="A36708" s="489" t="str">
        <f t="shared" si="573"/>
        <v>2372505517通所型サービス（独自／定率）</v>
      </c>
      <c r="B36708" s="489">
        <v>2372505517</v>
      </c>
      <c r="C36708" s="489" t="s">
        <v>2567</v>
      </c>
      <c r="D36708" s="489" t="s">
        <v>9566</v>
      </c>
    </row>
    <row r="36709" spans="1:4">
      <c r="A36709" s="489" t="str">
        <f t="shared" si="573"/>
        <v>2372505558訪問介護</v>
      </c>
      <c r="B36709" s="489">
        <v>2372505558</v>
      </c>
      <c r="C36709" s="489" t="s">
        <v>140</v>
      </c>
      <c r="D36709" s="489" t="s">
        <v>9567</v>
      </c>
    </row>
    <row r="36710" spans="1:4">
      <c r="A36710" s="489" t="str">
        <f t="shared" si="573"/>
        <v>2372505558訪問介護</v>
      </c>
      <c r="B36710" s="489">
        <v>2372505558</v>
      </c>
      <c r="C36710" s="489" t="s">
        <v>140</v>
      </c>
      <c r="D36710" s="489" t="s">
        <v>9567</v>
      </c>
    </row>
    <row r="36711" spans="1:4">
      <c r="A36711" s="489" t="str">
        <f t="shared" si="573"/>
        <v>2372505566訪問介護</v>
      </c>
      <c r="B36711" s="489">
        <v>2372505566</v>
      </c>
      <c r="C36711" s="489" t="s">
        <v>140</v>
      </c>
      <c r="D36711" s="489" t="s">
        <v>9568</v>
      </c>
    </row>
    <row r="36712" spans="1:4">
      <c r="A36712" s="489" t="str">
        <f t="shared" si="573"/>
        <v>2372505566訪問介護</v>
      </c>
      <c r="B36712" s="489">
        <v>2372505566</v>
      </c>
      <c r="C36712" s="489" t="s">
        <v>140</v>
      </c>
      <c r="D36712" s="489" t="s">
        <v>9568</v>
      </c>
    </row>
    <row r="36713" spans="1:4">
      <c r="A36713" s="489" t="str">
        <f t="shared" si="573"/>
        <v>2372505574訪問介護</v>
      </c>
      <c r="B36713" s="489">
        <v>2372505574</v>
      </c>
      <c r="C36713" s="489" t="s">
        <v>140</v>
      </c>
      <c r="D36713" s="489" t="s">
        <v>9569</v>
      </c>
    </row>
    <row r="36714" spans="1:4">
      <c r="A36714" s="489" t="str">
        <f t="shared" si="573"/>
        <v>2372505574訪問介護</v>
      </c>
      <c r="B36714" s="489">
        <v>2372505574</v>
      </c>
      <c r="C36714" s="489" t="s">
        <v>140</v>
      </c>
      <c r="D36714" s="489" t="s">
        <v>9569</v>
      </c>
    </row>
    <row r="36715" spans="1:4">
      <c r="A36715" s="489" t="str">
        <f t="shared" si="573"/>
        <v>2372505582居宅介護支援</v>
      </c>
      <c r="B36715" s="489">
        <v>2372505582</v>
      </c>
      <c r="C36715" s="489" t="s">
        <v>2519</v>
      </c>
      <c r="D36715" s="489" t="s">
        <v>9570</v>
      </c>
    </row>
    <row r="36716" spans="1:4">
      <c r="A36716" s="489" t="str">
        <f t="shared" si="573"/>
        <v>2372505616訪問介護</v>
      </c>
      <c r="B36716" s="489">
        <v>2372505616</v>
      </c>
      <c r="C36716" s="489" t="s">
        <v>140</v>
      </c>
      <c r="D36716" s="489" t="s">
        <v>9571</v>
      </c>
    </row>
    <row r="36717" spans="1:4">
      <c r="A36717" s="489" t="str">
        <f t="shared" si="573"/>
        <v>2372505616訪問介護</v>
      </c>
      <c r="B36717" s="489">
        <v>2372505616</v>
      </c>
      <c r="C36717" s="489" t="s">
        <v>140</v>
      </c>
      <c r="D36717" s="489" t="s">
        <v>9571</v>
      </c>
    </row>
    <row r="36718" spans="1:4">
      <c r="A36718" s="489" t="str">
        <f t="shared" si="573"/>
        <v>2372505624通所介護</v>
      </c>
      <c r="B36718" s="489">
        <v>2372505624</v>
      </c>
      <c r="C36718" s="489" t="s">
        <v>158</v>
      </c>
      <c r="D36718" s="489" t="s">
        <v>9572</v>
      </c>
    </row>
    <row r="36719" spans="1:4">
      <c r="A36719" s="489" t="str">
        <f t="shared" si="573"/>
        <v>2372505665居宅介護支援</v>
      </c>
      <c r="B36719" s="489">
        <v>2372505665</v>
      </c>
      <c r="C36719" s="489" t="s">
        <v>2519</v>
      </c>
      <c r="D36719" s="489" t="s">
        <v>9573</v>
      </c>
    </row>
    <row r="36720" spans="1:4">
      <c r="A36720" s="489" t="str">
        <f t="shared" si="573"/>
        <v>2372505681通所介護</v>
      </c>
      <c r="B36720" s="489">
        <v>2372505681</v>
      </c>
      <c r="C36720" s="489" t="s">
        <v>158</v>
      </c>
      <c r="D36720" s="489" t="s">
        <v>9574</v>
      </c>
    </row>
    <row r="36721" spans="1:4">
      <c r="A36721" s="489" t="str">
        <f t="shared" si="573"/>
        <v>2372505707居宅介護支援</v>
      </c>
      <c r="B36721" s="489">
        <v>2372505707</v>
      </c>
      <c r="C36721" s="489" t="s">
        <v>2519</v>
      </c>
      <c r="D36721" s="489" t="s">
        <v>9575</v>
      </c>
    </row>
    <row r="36722" spans="1:4">
      <c r="A36722" s="489" t="str">
        <f t="shared" si="573"/>
        <v>2372505715居宅介護支援</v>
      </c>
      <c r="B36722" s="489">
        <v>2372505715</v>
      </c>
      <c r="C36722" s="489" t="s">
        <v>2519</v>
      </c>
      <c r="D36722" s="489" t="s">
        <v>9576</v>
      </c>
    </row>
    <row r="36723" spans="1:4">
      <c r="A36723" s="489" t="str">
        <f t="shared" si="573"/>
        <v>2372505723通所介護</v>
      </c>
      <c r="B36723" s="489">
        <v>2372505723</v>
      </c>
      <c r="C36723" s="489" t="s">
        <v>158</v>
      </c>
      <c r="D36723" s="489" t="s">
        <v>9577</v>
      </c>
    </row>
    <row r="36724" spans="1:4">
      <c r="A36724" s="489" t="str">
        <f t="shared" si="573"/>
        <v>2372505731短期入所生活介護</v>
      </c>
      <c r="B36724" s="489">
        <v>2372505731</v>
      </c>
      <c r="C36724" s="489" t="s">
        <v>2092</v>
      </c>
      <c r="D36724" s="489" t="s">
        <v>9577</v>
      </c>
    </row>
    <row r="36725" spans="1:4">
      <c r="A36725" s="489" t="str">
        <f t="shared" si="573"/>
        <v>2372505756訪問介護</v>
      </c>
      <c r="B36725" s="489">
        <v>2372505756</v>
      </c>
      <c r="C36725" s="489" t="s">
        <v>140</v>
      </c>
      <c r="D36725" s="489" t="s">
        <v>9578</v>
      </c>
    </row>
    <row r="36726" spans="1:4">
      <c r="A36726" s="489" t="str">
        <f t="shared" si="573"/>
        <v>2372505756訪問介護</v>
      </c>
      <c r="B36726" s="489">
        <v>2372505756</v>
      </c>
      <c r="C36726" s="489" t="s">
        <v>140</v>
      </c>
      <c r="D36726" s="489" t="s">
        <v>9578</v>
      </c>
    </row>
    <row r="36727" spans="1:4">
      <c r="A36727" s="489" t="str">
        <f t="shared" si="573"/>
        <v>2372505756訪問型サービス（独自）</v>
      </c>
      <c r="B36727" s="489">
        <v>2372505756</v>
      </c>
      <c r="C36727" s="489" t="s">
        <v>2571</v>
      </c>
      <c r="D36727" s="489" t="s">
        <v>9578</v>
      </c>
    </row>
    <row r="36728" spans="1:4">
      <c r="A36728" s="489" t="str">
        <f t="shared" si="573"/>
        <v>2372505756訪問型サービス（独自／定率）</v>
      </c>
      <c r="B36728" s="489">
        <v>2372505756</v>
      </c>
      <c r="C36728" s="489" t="s">
        <v>2568</v>
      </c>
      <c r="D36728" s="489" t="s">
        <v>9578</v>
      </c>
    </row>
    <row r="36729" spans="1:4">
      <c r="A36729" s="489" t="str">
        <f t="shared" si="573"/>
        <v>2372505780居宅介護支援</v>
      </c>
      <c r="B36729" s="489">
        <v>2372505780</v>
      </c>
      <c r="C36729" s="489" t="s">
        <v>2519</v>
      </c>
      <c r="D36729" s="489" t="s">
        <v>9579</v>
      </c>
    </row>
    <row r="36730" spans="1:4">
      <c r="A36730" s="489" t="str">
        <f t="shared" si="573"/>
        <v>2372505798訪問介護</v>
      </c>
      <c r="B36730" s="489">
        <v>2372505798</v>
      </c>
      <c r="C36730" s="489" t="s">
        <v>140</v>
      </c>
      <c r="D36730" s="489" t="s">
        <v>9580</v>
      </c>
    </row>
    <row r="36731" spans="1:4">
      <c r="A36731" s="489" t="str">
        <f t="shared" si="573"/>
        <v>2372505798訪問介護</v>
      </c>
      <c r="B36731" s="489">
        <v>2372505798</v>
      </c>
      <c r="C36731" s="489" t="s">
        <v>140</v>
      </c>
      <c r="D36731" s="489" t="s">
        <v>9580</v>
      </c>
    </row>
    <row r="36732" spans="1:4">
      <c r="A36732" s="489" t="str">
        <f t="shared" si="573"/>
        <v>2372505822訪問介護</v>
      </c>
      <c r="B36732" s="489">
        <v>2372505822</v>
      </c>
      <c r="C36732" s="489" t="s">
        <v>140</v>
      </c>
      <c r="D36732" s="489" t="s">
        <v>9581</v>
      </c>
    </row>
    <row r="36733" spans="1:4">
      <c r="A36733" s="489" t="str">
        <f t="shared" si="573"/>
        <v>2372505822訪問介護</v>
      </c>
      <c r="B36733" s="489">
        <v>2372505822</v>
      </c>
      <c r="C36733" s="489" t="s">
        <v>140</v>
      </c>
      <c r="D36733" s="489" t="s">
        <v>9581</v>
      </c>
    </row>
    <row r="36734" spans="1:4">
      <c r="A36734" s="489" t="str">
        <f t="shared" si="573"/>
        <v>2372505830通所介護</v>
      </c>
      <c r="B36734" s="489">
        <v>2372505830</v>
      </c>
      <c r="C36734" s="489" t="s">
        <v>158</v>
      </c>
      <c r="D36734" s="489" t="s">
        <v>9582</v>
      </c>
    </row>
    <row r="36735" spans="1:4">
      <c r="A36735" s="489" t="str">
        <f t="shared" si="573"/>
        <v>2372505848訪問介護</v>
      </c>
      <c r="B36735" s="489">
        <v>2372505848</v>
      </c>
      <c r="C36735" s="489" t="s">
        <v>140</v>
      </c>
      <c r="D36735" s="489" t="s">
        <v>9583</v>
      </c>
    </row>
    <row r="36736" spans="1:4">
      <c r="A36736" s="489" t="str">
        <f t="shared" si="573"/>
        <v>2372505848訪問介護</v>
      </c>
      <c r="B36736" s="489">
        <v>2372505848</v>
      </c>
      <c r="C36736" s="489" t="s">
        <v>140</v>
      </c>
      <c r="D36736" s="489" t="s">
        <v>9583</v>
      </c>
    </row>
    <row r="36737" spans="1:4">
      <c r="A36737" s="489" t="str">
        <f t="shared" si="573"/>
        <v>2372505848訪問型サービス（独自）</v>
      </c>
      <c r="B36737" s="489">
        <v>2372505848</v>
      </c>
      <c r="C36737" s="489" t="s">
        <v>2571</v>
      </c>
      <c r="D36737" s="489" t="s">
        <v>9583</v>
      </c>
    </row>
    <row r="36738" spans="1:4">
      <c r="A36738" s="489" t="str">
        <f t="shared" ref="A36738:A36801" si="574">B36738&amp;C36738</f>
        <v>2372505855訪問介護</v>
      </c>
      <c r="B36738" s="489">
        <v>2372505855</v>
      </c>
      <c r="C36738" s="489" t="s">
        <v>140</v>
      </c>
      <c r="D36738" s="489" t="s">
        <v>9584</v>
      </c>
    </row>
    <row r="36739" spans="1:4">
      <c r="A36739" s="489" t="str">
        <f t="shared" si="574"/>
        <v>2372505855訪問介護</v>
      </c>
      <c r="B36739" s="489">
        <v>2372505855</v>
      </c>
      <c r="C36739" s="489" t="s">
        <v>140</v>
      </c>
      <c r="D36739" s="489" t="s">
        <v>9584</v>
      </c>
    </row>
    <row r="36740" spans="1:4">
      <c r="A36740" s="489" t="str">
        <f t="shared" si="574"/>
        <v>2372505863訪問介護</v>
      </c>
      <c r="B36740" s="489">
        <v>2372505863</v>
      </c>
      <c r="C36740" s="489" t="s">
        <v>140</v>
      </c>
      <c r="D36740" s="489" t="s">
        <v>9585</v>
      </c>
    </row>
    <row r="36741" spans="1:4">
      <c r="A36741" s="489" t="str">
        <f t="shared" si="574"/>
        <v>2372505863訪問介護</v>
      </c>
      <c r="B36741" s="489">
        <v>2372505863</v>
      </c>
      <c r="C36741" s="489" t="s">
        <v>140</v>
      </c>
      <c r="D36741" s="489" t="s">
        <v>9585</v>
      </c>
    </row>
    <row r="36742" spans="1:4">
      <c r="A36742" s="489" t="str">
        <f t="shared" si="574"/>
        <v>2372505863訪問介護</v>
      </c>
      <c r="B36742" s="489">
        <v>2372505863</v>
      </c>
      <c r="C36742" s="489" t="s">
        <v>140</v>
      </c>
      <c r="D36742" s="489" t="s">
        <v>9585</v>
      </c>
    </row>
    <row r="36743" spans="1:4">
      <c r="A36743" s="489" t="str">
        <f t="shared" si="574"/>
        <v>2372505863訪問型サービス（独自）</v>
      </c>
      <c r="B36743" s="489">
        <v>2372505863</v>
      </c>
      <c r="C36743" s="489" t="s">
        <v>2571</v>
      </c>
      <c r="D36743" s="489" t="s">
        <v>9585</v>
      </c>
    </row>
    <row r="36744" spans="1:4">
      <c r="A36744" s="489" t="str">
        <f t="shared" si="574"/>
        <v>2372505863訪問型サービス（独自／定率）</v>
      </c>
      <c r="B36744" s="489">
        <v>2372505863</v>
      </c>
      <c r="C36744" s="489" t="s">
        <v>2568</v>
      </c>
      <c r="D36744" s="489" t="s">
        <v>9585</v>
      </c>
    </row>
    <row r="36745" spans="1:4">
      <c r="A36745" s="489" t="str">
        <f t="shared" si="574"/>
        <v>2372505871通所介護</v>
      </c>
      <c r="B36745" s="489">
        <v>2372505871</v>
      </c>
      <c r="C36745" s="489" t="s">
        <v>158</v>
      </c>
      <c r="D36745" s="489" t="s">
        <v>9586</v>
      </c>
    </row>
    <row r="36746" spans="1:4">
      <c r="A36746" s="489" t="str">
        <f t="shared" si="574"/>
        <v>2372505889居宅介護支援</v>
      </c>
      <c r="B36746" s="489">
        <v>2372505889</v>
      </c>
      <c r="C36746" s="489" t="s">
        <v>2519</v>
      </c>
      <c r="D36746" s="489" t="s">
        <v>9587</v>
      </c>
    </row>
    <row r="36747" spans="1:4">
      <c r="A36747" s="489" t="str">
        <f t="shared" si="574"/>
        <v>2372505897居宅介護支援</v>
      </c>
      <c r="B36747" s="489">
        <v>2372505897</v>
      </c>
      <c r="C36747" s="489" t="s">
        <v>2519</v>
      </c>
      <c r="D36747" s="489" t="s">
        <v>9588</v>
      </c>
    </row>
    <row r="36748" spans="1:4">
      <c r="A36748" s="489" t="str">
        <f t="shared" si="574"/>
        <v>2372505905訪問介護</v>
      </c>
      <c r="B36748" s="489">
        <v>2372505905</v>
      </c>
      <c r="C36748" s="489" t="s">
        <v>140</v>
      </c>
      <c r="D36748" s="489" t="s">
        <v>9589</v>
      </c>
    </row>
    <row r="36749" spans="1:4">
      <c r="A36749" s="489" t="str">
        <f t="shared" si="574"/>
        <v>2372505905訪問介護</v>
      </c>
      <c r="B36749" s="489">
        <v>2372505905</v>
      </c>
      <c r="C36749" s="489" t="s">
        <v>140</v>
      </c>
      <c r="D36749" s="489" t="s">
        <v>9589</v>
      </c>
    </row>
    <row r="36750" spans="1:4">
      <c r="A36750" s="489" t="str">
        <f t="shared" si="574"/>
        <v>2372505913介護予防訪問リハビリテーション</v>
      </c>
      <c r="B36750" s="489">
        <v>2372505913</v>
      </c>
      <c r="C36750" s="489" t="s">
        <v>2108</v>
      </c>
      <c r="D36750" s="489" t="s">
        <v>9590</v>
      </c>
    </row>
    <row r="36751" spans="1:4">
      <c r="A36751" s="489" t="str">
        <f t="shared" si="574"/>
        <v>2372505913訪問リハビリテーション</v>
      </c>
      <c r="B36751" s="489">
        <v>2372505913</v>
      </c>
      <c r="C36751" s="489" t="s">
        <v>2104</v>
      </c>
      <c r="D36751" s="489" t="s">
        <v>9590</v>
      </c>
    </row>
    <row r="36752" spans="1:4">
      <c r="A36752" s="489" t="str">
        <f t="shared" si="574"/>
        <v>2372505921訪問介護</v>
      </c>
      <c r="B36752" s="489">
        <v>2372505921</v>
      </c>
      <c r="C36752" s="489" t="s">
        <v>140</v>
      </c>
      <c r="D36752" s="489" t="s">
        <v>9591</v>
      </c>
    </row>
    <row r="36753" spans="1:4">
      <c r="A36753" s="489" t="str">
        <f t="shared" si="574"/>
        <v>2372505921訪問介護</v>
      </c>
      <c r="B36753" s="489">
        <v>2372505921</v>
      </c>
      <c r="C36753" s="489" t="s">
        <v>140</v>
      </c>
      <c r="D36753" s="489" t="s">
        <v>9591</v>
      </c>
    </row>
    <row r="36754" spans="1:4">
      <c r="A36754" s="489" t="str">
        <f t="shared" si="574"/>
        <v>2372505939訪問介護</v>
      </c>
      <c r="B36754" s="489">
        <v>2372505939</v>
      </c>
      <c r="C36754" s="489" t="s">
        <v>140</v>
      </c>
      <c r="D36754" s="489" t="s">
        <v>9592</v>
      </c>
    </row>
    <row r="36755" spans="1:4">
      <c r="A36755" s="489" t="str">
        <f t="shared" si="574"/>
        <v>2372505939訪問介護</v>
      </c>
      <c r="B36755" s="489">
        <v>2372505939</v>
      </c>
      <c r="C36755" s="489" t="s">
        <v>140</v>
      </c>
      <c r="D36755" s="489" t="s">
        <v>9592</v>
      </c>
    </row>
    <row r="36756" spans="1:4">
      <c r="A36756" s="489" t="str">
        <f t="shared" si="574"/>
        <v>2372505939訪問型サービス（独自）</v>
      </c>
      <c r="B36756" s="489">
        <v>2372505939</v>
      </c>
      <c r="C36756" s="489" t="s">
        <v>2571</v>
      </c>
      <c r="D36756" s="489" t="s">
        <v>9592</v>
      </c>
    </row>
    <row r="36757" spans="1:4">
      <c r="A36757" s="489" t="str">
        <f t="shared" si="574"/>
        <v>2372505939訪問型サービス（独自／定率）</v>
      </c>
      <c r="B36757" s="489">
        <v>2372505939</v>
      </c>
      <c r="C36757" s="489" t="s">
        <v>2568</v>
      </c>
      <c r="D36757" s="489" t="s">
        <v>9592</v>
      </c>
    </row>
    <row r="36758" spans="1:4">
      <c r="A36758" s="489" t="str">
        <f t="shared" si="574"/>
        <v>2372505947居宅介護支援</v>
      </c>
      <c r="B36758" s="489">
        <v>2372505947</v>
      </c>
      <c r="C36758" s="489" t="s">
        <v>2519</v>
      </c>
      <c r="D36758" s="489" t="s">
        <v>9593</v>
      </c>
    </row>
    <row r="36759" spans="1:4">
      <c r="A36759" s="489" t="str">
        <f t="shared" si="574"/>
        <v>2372505954訪問介護</v>
      </c>
      <c r="B36759" s="489">
        <v>2372505954</v>
      </c>
      <c r="C36759" s="489" t="s">
        <v>140</v>
      </c>
      <c r="D36759" s="489" t="s">
        <v>9594</v>
      </c>
    </row>
    <row r="36760" spans="1:4">
      <c r="A36760" s="489" t="str">
        <f t="shared" si="574"/>
        <v>2372505954訪問介護</v>
      </c>
      <c r="B36760" s="489">
        <v>2372505954</v>
      </c>
      <c r="C36760" s="489" t="s">
        <v>140</v>
      </c>
      <c r="D36760" s="489" t="s">
        <v>9594</v>
      </c>
    </row>
    <row r="36761" spans="1:4">
      <c r="A36761" s="489" t="str">
        <f t="shared" si="574"/>
        <v>2372505954訪問型サービス（独自）</v>
      </c>
      <c r="B36761" s="489">
        <v>2372505954</v>
      </c>
      <c r="C36761" s="489" t="s">
        <v>2571</v>
      </c>
      <c r="D36761" s="489" t="s">
        <v>9594</v>
      </c>
    </row>
    <row r="36762" spans="1:4">
      <c r="A36762" s="489" t="str">
        <f t="shared" si="574"/>
        <v>2372505954訪問型サービス（独自／定率）</v>
      </c>
      <c r="B36762" s="489">
        <v>2372505954</v>
      </c>
      <c r="C36762" s="489" t="s">
        <v>2568</v>
      </c>
      <c r="D36762" s="489" t="s">
        <v>9594</v>
      </c>
    </row>
    <row r="36763" spans="1:4">
      <c r="A36763" s="489" t="str">
        <f t="shared" si="574"/>
        <v>2372505962訪問介護</v>
      </c>
      <c r="B36763" s="489">
        <v>2372505962</v>
      </c>
      <c r="C36763" s="489" t="s">
        <v>140</v>
      </c>
      <c r="D36763" s="489" t="s">
        <v>9595</v>
      </c>
    </row>
    <row r="36764" spans="1:4">
      <c r="A36764" s="489" t="str">
        <f t="shared" si="574"/>
        <v>2372505962訪問介護</v>
      </c>
      <c r="B36764" s="489">
        <v>2372505962</v>
      </c>
      <c r="C36764" s="489" t="s">
        <v>140</v>
      </c>
      <c r="D36764" s="489" t="s">
        <v>9595</v>
      </c>
    </row>
    <row r="36765" spans="1:4">
      <c r="A36765" s="489" t="str">
        <f t="shared" si="574"/>
        <v>2372505962訪問型サービス（独自）</v>
      </c>
      <c r="B36765" s="489">
        <v>2372505962</v>
      </c>
      <c r="C36765" s="489" t="s">
        <v>2571</v>
      </c>
      <c r="D36765" s="489" t="s">
        <v>9595</v>
      </c>
    </row>
    <row r="36766" spans="1:4">
      <c r="A36766" s="489" t="str">
        <f t="shared" si="574"/>
        <v>2372505988居宅介護支援</v>
      </c>
      <c r="B36766" s="489">
        <v>2372505988</v>
      </c>
      <c r="C36766" s="489" t="s">
        <v>2519</v>
      </c>
      <c r="D36766" s="489" t="s">
        <v>9596</v>
      </c>
    </row>
    <row r="36767" spans="1:4">
      <c r="A36767" s="489" t="str">
        <f t="shared" si="574"/>
        <v>2372505996介護予防短期入所生活介護</v>
      </c>
      <c r="B36767" s="489">
        <v>2372505996</v>
      </c>
      <c r="C36767" s="489" t="s">
        <v>2093</v>
      </c>
      <c r="D36767" s="489" t="s">
        <v>9597</v>
      </c>
    </row>
    <row r="36768" spans="1:4">
      <c r="A36768" s="489" t="str">
        <f t="shared" si="574"/>
        <v>2372505996短期入所生活介護</v>
      </c>
      <c r="B36768" s="489">
        <v>2372505996</v>
      </c>
      <c r="C36768" s="489" t="s">
        <v>2092</v>
      </c>
      <c r="D36768" s="489" t="s">
        <v>9597</v>
      </c>
    </row>
    <row r="36769" spans="1:4">
      <c r="A36769" s="489" t="str">
        <f t="shared" si="574"/>
        <v>2372506010訪問介護</v>
      </c>
      <c r="B36769" s="489">
        <v>2372506010</v>
      </c>
      <c r="C36769" s="489" t="s">
        <v>140</v>
      </c>
      <c r="D36769" s="489" t="s">
        <v>9598</v>
      </c>
    </row>
    <row r="36770" spans="1:4">
      <c r="A36770" s="489" t="str">
        <f t="shared" si="574"/>
        <v>2372506010訪問介護</v>
      </c>
      <c r="B36770" s="489">
        <v>2372506010</v>
      </c>
      <c r="C36770" s="489" t="s">
        <v>140</v>
      </c>
      <c r="D36770" s="489" t="s">
        <v>9598</v>
      </c>
    </row>
    <row r="36771" spans="1:4">
      <c r="A36771" s="489" t="str">
        <f t="shared" si="574"/>
        <v>2372506028居宅介護支援</v>
      </c>
      <c r="B36771" s="489">
        <v>2372506028</v>
      </c>
      <c r="C36771" s="489" t="s">
        <v>2519</v>
      </c>
      <c r="D36771" s="489" t="s">
        <v>9599</v>
      </c>
    </row>
    <row r="36772" spans="1:4">
      <c r="A36772" s="489" t="str">
        <f t="shared" si="574"/>
        <v>2372506036訪問介護</v>
      </c>
      <c r="B36772" s="489">
        <v>2372506036</v>
      </c>
      <c r="C36772" s="489" t="s">
        <v>140</v>
      </c>
      <c r="D36772" s="489" t="s">
        <v>9600</v>
      </c>
    </row>
    <row r="36773" spans="1:4">
      <c r="A36773" s="489" t="str">
        <f t="shared" si="574"/>
        <v>2372506036訪問介護</v>
      </c>
      <c r="B36773" s="489">
        <v>2372506036</v>
      </c>
      <c r="C36773" s="489" t="s">
        <v>140</v>
      </c>
      <c r="D36773" s="489" t="s">
        <v>9600</v>
      </c>
    </row>
    <row r="36774" spans="1:4">
      <c r="A36774" s="489" t="str">
        <f t="shared" si="574"/>
        <v>2372506044居宅介護支援</v>
      </c>
      <c r="B36774" s="489">
        <v>2372506044</v>
      </c>
      <c r="C36774" s="489" t="s">
        <v>2519</v>
      </c>
      <c r="D36774" s="489" t="s">
        <v>9601</v>
      </c>
    </row>
    <row r="36775" spans="1:4">
      <c r="A36775" s="489" t="str">
        <f t="shared" si="574"/>
        <v>2372506051通所介護</v>
      </c>
      <c r="B36775" s="489">
        <v>2372506051</v>
      </c>
      <c r="C36775" s="489" t="s">
        <v>158</v>
      </c>
      <c r="D36775" s="489" t="s">
        <v>9602</v>
      </c>
    </row>
    <row r="36776" spans="1:4">
      <c r="A36776" s="489" t="str">
        <f t="shared" si="574"/>
        <v>2372506069訪問介護</v>
      </c>
      <c r="B36776" s="489">
        <v>2372506069</v>
      </c>
      <c r="C36776" s="489" t="s">
        <v>140</v>
      </c>
      <c r="D36776" s="489" t="s">
        <v>9603</v>
      </c>
    </row>
    <row r="36777" spans="1:4">
      <c r="A36777" s="489" t="str">
        <f t="shared" si="574"/>
        <v>2372506069訪問介護</v>
      </c>
      <c r="B36777" s="489">
        <v>2372506069</v>
      </c>
      <c r="C36777" s="489" t="s">
        <v>140</v>
      </c>
      <c r="D36777" s="489" t="s">
        <v>9603</v>
      </c>
    </row>
    <row r="36778" spans="1:4">
      <c r="A36778" s="489" t="str">
        <f t="shared" si="574"/>
        <v>2372506077通所介護</v>
      </c>
      <c r="B36778" s="489">
        <v>2372506077</v>
      </c>
      <c r="C36778" s="489" t="s">
        <v>158</v>
      </c>
      <c r="D36778" s="489" t="s">
        <v>9604</v>
      </c>
    </row>
    <row r="36779" spans="1:4">
      <c r="A36779" s="489" t="str">
        <f t="shared" si="574"/>
        <v>2372506077通所型サービス（独自）</v>
      </c>
      <c r="B36779" s="489">
        <v>2372506077</v>
      </c>
      <c r="C36779" s="489" t="s">
        <v>2570</v>
      </c>
      <c r="D36779" s="489" t="s">
        <v>9604</v>
      </c>
    </row>
    <row r="36780" spans="1:4">
      <c r="A36780" s="489" t="str">
        <f t="shared" si="574"/>
        <v>2372506085居宅介護支援</v>
      </c>
      <c r="B36780" s="489">
        <v>2372506085</v>
      </c>
      <c r="C36780" s="489" t="s">
        <v>2519</v>
      </c>
      <c r="D36780" s="489" t="s">
        <v>9605</v>
      </c>
    </row>
    <row r="36781" spans="1:4">
      <c r="A36781" s="489" t="str">
        <f t="shared" si="574"/>
        <v>2372506093通所介護</v>
      </c>
      <c r="B36781" s="489">
        <v>2372506093</v>
      </c>
      <c r="C36781" s="489" t="s">
        <v>158</v>
      </c>
      <c r="D36781" s="489" t="s">
        <v>9606</v>
      </c>
    </row>
    <row r="36782" spans="1:4">
      <c r="A36782" s="489" t="str">
        <f t="shared" si="574"/>
        <v>2372506101訪問介護</v>
      </c>
      <c r="B36782" s="489">
        <v>2372506101</v>
      </c>
      <c r="C36782" s="489" t="s">
        <v>140</v>
      </c>
      <c r="D36782" s="489" t="s">
        <v>9607</v>
      </c>
    </row>
    <row r="36783" spans="1:4">
      <c r="A36783" s="489" t="str">
        <f t="shared" si="574"/>
        <v>2372506101訪問介護</v>
      </c>
      <c r="B36783" s="489">
        <v>2372506101</v>
      </c>
      <c r="C36783" s="489" t="s">
        <v>140</v>
      </c>
      <c r="D36783" s="489" t="s">
        <v>9607</v>
      </c>
    </row>
    <row r="36784" spans="1:4">
      <c r="A36784" s="489" t="str">
        <f t="shared" si="574"/>
        <v>2372506119居宅介護支援</v>
      </c>
      <c r="B36784" s="489">
        <v>2372506119</v>
      </c>
      <c r="C36784" s="489" t="s">
        <v>2519</v>
      </c>
      <c r="D36784" s="489" t="s">
        <v>9608</v>
      </c>
    </row>
    <row r="36785" spans="1:4">
      <c r="A36785" s="489" t="str">
        <f t="shared" si="574"/>
        <v>2372506127居宅介護支援</v>
      </c>
      <c r="B36785" s="489">
        <v>2372506127</v>
      </c>
      <c r="C36785" s="489" t="s">
        <v>2519</v>
      </c>
      <c r="D36785" s="489" t="s">
        <v>9609</v>
      </c>
    </row>
    <row r="36786" spans="1:4">
      <c r="A36786" s="489" t="str">
        <f t="shared" si="574"/>
        <v>2372506135居宅介護支援</v>
      </c>
      <c r="B36786" s="489">
        <v>2372506135</v>
      </c>
      <c r="C36786" s="489" t="s">
        <v>2519</v>
      </c>
      <c r="D36786" s="489" t="s">
        <v>9610</v>
      </c>
    </row>
    <row r="36787" spans="1:4">
      <c r="A36787" s="489" t="str">
        <f t="shared" si="574"/>
        <v>2372506143訪問介護</v>
      </c>
      <c r="B36787" s="489">
        <v>2372506143</v>
      </c>
      <c r="C36787" s="489" t="s">
        <v>140</v>
      </c>
      <c r="D36787" s="489" t="s">
        <v>9611</v>
      </c>
    </row>
    <row r="36788" spans="1:4">
      <c r="A36788" s="489" t="str">
        <f t="shared" si="574"/>
        <v>2372506143訪問介護</v>
      </c>
      <c r="B36788" s="489">
        <v>2372506143</v>
      </c>
      <c r="C36788" s="489" t="s">
        <v>140</v>
      </c>
      <c r="D36788" s="489" t="s">
        <v>9611</v>
      </c>
    </row>
    <row r="36789" spans="1:4">
      <c r="A36789" s="489" t="str">
        <f t="shared" si="574"/>
        <v>2372506143訪問型サービス（独自）</v>
      </c>
      <c r="B36789" s="489">
        <v>2372506143</v>
      </c>
      <c r="C36789" s="489" t="s">
        <v>2571</v>
      </c>
      <c r="D36789" s="489" t="s">
        <v>9611</v>
      </c>
    </row>
    <row r="36790" spans="1:4">
      <c r="A36790" s="489" t="str">
        <f t="shared" si="574"/>
        <v>2372506143訪問型サービス（独自／定率）</v>
      </c>
      <c r="B36790" s="489">
        <v>2372506143</v>
      </c>
      <c r="C36790" s="489" t="s">
        <v>2568</v>
      </c>
      <c r="D36790" s="489" t="s">
        <v>9611</v>
      </c>
    </row>
    <row r="36791" spans="1:4">
      <c r="A36791" s="489" t="str">
        <f t="shared" si="574"/>
        <v>2372506150居宅介護支援</v>
      </c>
      <c r="B36791" s="489">
        <v>2372506150</v>
      </c>
      <c r="C36791" s="489" t="s">
        <v>2519</v>
      </c>
      <c r="D36791" s="489" t="s">
        <v>9612</v>
      </c>
    </row>
    <row r="36792" spans="1:4">
      <c r="A36792" s="489" t="str">
        <f t="shared" si="574"/>
        <v>2372506168訪問介護</v>
      </c>
      <c r="B36792" s="489">
        <v>2372506168</v>
      </c>
      <c r="C36792" s="489" t="s">
        <v>140</v>
      </c>
      <c r="D36792" s="489" t="s">
        <v>9613</v>
      </c>
    </row>
    <row r="36793" spans="1:4">
      <c r="A36793" s="489" t="str">
        <f t="shared" si="574"/>
        <v>2372506168訪問介護</v>
      </c>
      <c r="B36793" s="489">
        <v>2372506168</v>
      </c>
      <c r="C36793" s="489" t="s">
        <v>140</v>
      </c>
      <c r="D36793" s="489" t="s">
        <v>9613</v>
      </c>
    </row>
    <row r="36794" spans="1:4">
      <c r="A36794" s="489" t="str">
        <f t="shared" si="574"/>
        <v>2372506176訪問介護</v>
      </c>
      <c r="B36794" s="489">
        <v>2372506176</v>
      </c>
      <c r="C36794" s="489" t="s">
        <v>140</v>
      </c>
      <c r="D36794" s="489" t="s">
        <v>9614</v>
      </c>
    </row>
    <row r="36795" spans="1:4">
      <c r="A36795" s="489" t="str">
        <f t="shared" si="574"/>
        <v>2372506176訪問介護</v>
      </c>
      <c r="B36795" s="489">
        <v>2372506176</v>
      </c>
      <c r="C36795" s="489" t="s">
        <v>140</v>
      </c>
      <c r="D36795" s="489" t="s">
        <v>9614</v>
      </c>
    </row>
    <row r="36796" spans="1:4">
      <c r="A36796" s="489" t="str">
        <f t="shared" si="574"/>
        <v>2372506176訪問型サービス（独自）</v>
      </c>
      <c r="B36796" s="489">
        <v>2372506176</v>
      </c>
      <c r="C36796" s="489" t="s">
        <v>2571</v>
      </c>
      <c r="D36796" s="489" t="s">
        <v>9614</v>
      </c>
    </row>
    <row r="36797" spans="1:4">
      <c r="A36797" s="489" t="str">
        <f t="shared" si="574"/>
        <v>2372506176訪問型サービス（独自／定率）</v>
      </c>
      <c r="B36797" s="489">
        <v>2372506176</v>
      </c>
      <c r="C36797" s="489" t="s">
        <v>2568</v>
      </c>
      <c r="D36797" s="489" t="s">
        <v>9614</v>
      </c>
    </row>
    <row r="36798" spans="1:4">
      <c r="A36798" s="489" t="str">
        <f t="shared" si="574"/>
        <v>2372506184居宅介護支援</v>
      </c>
      <c r="B36798" s="489">
        <v>2372506184</v>
      </c>
      <c r="C36798" s="489" t="s">
        <v>2519</v>
      </c>
      <c r="D36798" s="489" t="s">
        <v>9615</v>
      </c>
    </row>
    <row r="36799" spans="1:4">
      <c r="A36799" s="489" t="str">
        <f t="shared" si="574"/>
        <v>2372506192訪問介護</v>
      </c>
      <c r="B36799" s="489">
        <v>2372506192</v>
      </c>
      <c r="C36799" s="489" t="s">
        <v>140</v>
      </c>
      <c r="D36799" s="489" t="s">
        <v>9616</v>
      </c>
    </row>
    <row r="36800" spans="1:4">
      <c r="A36800" s="489" t="str">
        <f t="shared" si="574"/>
        <v>2372506192訪問介護</v>
      </c>
      <c r="B36800" s="489">
        <v>2372506192</v>
      </c>
      <c r="C36800" s="489" t="s">
        <v>140</v>
      </c>
      <c r="D36800" s="489" t="s">
        <v>9616</v>
      </c>
    </row>
    <row r="36801" spans="1:4">
      <c r="A36801" s="489" t="str">
        <f t="shared" si="574"/>
        <v>2372506192訪問型サービス（独自）</v>
      </c>
      <c r="B36801" s="489">
        <v>2372506192</v>
      </c>
      <c r="C36801" s="489" t="s">
        <v>2571</v>
      </c>
      <c r="D36801" s="489" t="s">
        <v>9616</v>
      </c>
    </row>
    <row r="36802" spans="1:4">
      <c r="A36802" s="489" t="str">
        <f t="shared" ref="A36802:A36865" si="575">B36802&amp;C36802</f>
        <v>2372506200訪問介護</v>
      </c>
      <c r="B36802" s="489">
        <v>2372506200</v>
      </c>
      <c r="C36802" s="489" t="s">
        <v>140</v>
      </c>
      <c r="D36802" s="489" t="s">
        <v>9617</v>
      </c>
    </row>
    <row r="36803" spans="1:4">
      <c r="A36803" s="489" t="str">
        <f t="shared" si="575"/>
        <v>2372506200訪問介護</v>
      </c>
      <c r="B36803" s="489">
        <v>2372506200</v>
      </c>
      <c r="C36803" s="489" t="s">
        <v>140</v>
      </c>
      <c r="D36803" s="489" t="s">
        <v>9617</v>
      </c>
    </row>
    <row r="36804" spans="1:4">
      <c r="A36804" s="489" t="str">
        <f t="shared" si="575"/>
        <v>2372506200訪問型サービス（独自）</v>
      </c>
      <c r="B36804" s="489">
        <v>2372506200</v>
      </c>
      <c r="C36804" s="489" t="s">
        <v>2571</v>
      </c>
      <c r="D36804" s="489" t="s">
        <v>9617</v>
      </c>
    </row>
    <row r="36805" spans="1:4">
      <c r="A36805" s="489" t="str">
        <f t="shared" si="575"/>
        <v>2372506200訪問型サービス（独自／定率）</v>
      </c>
      <c r="B36805" s="489">
        <v>2372506200</v>
      </c>
      <c r="C36805" s="489" t="s">
        <v>2568</v>
      </c>
      <c r="D36805" s="489" t="s">
        <v>9617</v>
      </c>
    </row>
    <row r="36806" spans="1:4">
      <c r="A36806" s="489" t="str">
        <f t="shared" si="575"/>
        <v>2372506218訪問介護</v>
      </c>
      <c r="B36806" s="489">
        <v>2372506218</v>
      </c>
      <c r="C36806" s="489" t="s">
        <v>140</v>
      </c>
      <c r="D36806" s="489" t="s">
        <v>9618</v>
      </c>
    </row>
    <row r="36807" spans="1:4">
      <c r="A36807" s="489" t="str">
        <f t="shared" si="575"/>
        <v>2372506218訪問介護</v>
      </c>
      <c r="B36807" s="489">
        <v>2372506218</v>
      </c>
      <c r="C36807" s="489" t="s">
        <v>140</v>
      </c>
      <c r="D36807" s="489" t="s">
        <v>9618</v>
      </c>
    </row>
    <row r="36808" spans="1:4">
      <c r="A36808" s="489" t="str">
        <f t="shared" si="575"/>
        <v>2372506226介護予防短期入所生活介護</v>
      </c>
      <c r="B36808" s="489">
        <v>2372506226</v>
      </c>
      <c r="C36808" s="489" t="s">
        <v>2093</v>
      </c>
      <c r="D36808" s="489" t="s">
        <v>9619</v>
      </c>
    </row>
    <row r="36809" spans="1:4">
      <c r="A36809" s="489" t="str">
        <f t="shared" si="575"/>
        <v>2372506226短期入所生活介護</v>
      </c>
      <c r="B36809" s="489">
        <v>2372506226</v>
      </c>
      <c r="C36809" s="489" t="s">
        <v>2092</v>
      </c>
      <c r="D36809" s="489" t="s">
        <v>9619</v>
      </c>
    </row>
    <row r="36810" spans="1:4">
      <c r="A36810" s="489" t="str">
        <f t="shared" si="575"/>
        <v>2372506234訪問介護</v>
      </c>
      <c r="B36810" s="489">
        <v>2372506234</v>
      </c>
      <c r="C36810" s="489" t="s">
        <v>140</v>
      </c>
      <c r="D36810" s="489" t="s">
        <v>9620</v>
      </c>
    </row>
    <row r="36811" spans="1:4">
      <c r="A36811" s="489" t="str">
        <f t="shared" si="575"/>
        <v>2372506234訪問介護</v>
      </c>
      <c r="B36811" s="489">
        <v>2372506234</v>
      </c>
      <c r="C36811" s="489" t="s">
        <v>140</v>
      </c>
      <c r="D36811" s="489" t="s">
        <v>9620</v>
      </c>
    </row>
    <row r="36812" spans="1:4">
      <c r="A36812" s="489" t="str">
        <f t="shared" si="575"/>
        <v>2372506242通所介護</v>
      </c>
      <c r="B36812" s="489">
        <v>2372506242</v>
      </c>
      <c r="C36812" s="489" t="s">
        <v>158</v>
      </c>
      <c r="D36812" s="489" t="s">
        <v>9621</v>
      </c>
    </row>
    <row r="36813" spans="1:4">
      <c r="A36813" s="489" t="str">
        <f t="shared" si="575"/>
        <v>2372506259訪問介護</v>
      </c>
      <c r="B36813" s="489">
        <v>2372506259</v>
      </c>
      <c r="C36813" s="489" t="s">
        <v>140</v>
      </c>
      <c r="D36813" s="489" t="s">
        <v>9622</v>
      </c>
    </row>
    <row r="36814" spans="1:4">
      <c r="A36814" s="489" t="str">
        <f t="shared" si="575"/>
        <v>2372506259訪問介護</v>
      </c>
      <c r="B36814" s="489">
        <v>2372506259</v>
      </c>
      <c r="C36814" s="489" t="s">
        <v>140</v>
      </c>
      <c r="D36814" s="489" t="s">
        <v>9622</v>
      </c>
    </row>
    <row r="36815" spans="1:4">
      <c r="A36815" s="489" t="str">
        <f t="shared" si="575"/>
        <v>2372506259訪問介護</v>
      </c>
      <c r="B36815" s="489">
        <v>2372506259</v>
      </c>
      <c r="C36815" s="489" t="s">
        <v>140</v>
      </c>
      <c r="D36815" s="489" t="s">
        <v>9622</v>
      </c>
    </row>
    <row r="36816" spans="1:4">
      <c r="A36816" s="489" t="str">
        <f t="shared" si="575"/>
        <v>2372506259訪問型サービス（独自）</v>
      </c>
      <c r="B36816" s="489">
        <v>2372506259</v>
      </c>
      <c r="C36816" s="489" t="s">
        <v>2571</v>
      </c>
      <c r="D36816" s="489" t="s">
        <v>9622</v>
      </c>
    </row>
    <row r="36817" spans="1:4">
      <c r="A36817" s="489" t="str">
        <f t="shared" si="575"/>
        <v>2372506259訪問型サービス（独自／定率）</v>
      </c>
      <c r="B36817" s="489">
        <v>2372506259</v>
      </c>
      <c r="C36817" s="489" t="s">
        <v>2568</v>
      </c>
      <c r="D36817" s="489" t="s">
        <v>9622</v>
      </c>
    </row>
    <row r="36818" spans="1:4">
      <c r="A36818" s="489" t="str">
        <f t="shared" si="575"/>
        <v>2372506267居宅介護支援</v>
      </c>
      <c r="B36818" s="489">
        <v>2372506267</v>
      </c>
      <c r="C36818" s="489" t="s">
        <v>2519</v>
      </c>
      <c r="D36818" s="489" t="s">
        <v>9623</v>
      </c>
    </row>
    <row r="36819" spans="1:4">
      <c r="A36819" s="489" t="str">
        <f t="shared" si="575"/>
        <v>2372506275居宅介護支援</v>
      </c>
      <c r="B36819" s="489">
        <v>2372506275</v>
      </c>
      <c r="C36819" s="489" t="s">
        <v>2519</v>
      </c>
      <c r="D36819" s="489" t="s">
        <v>9624</v>
      </c>
    </row>
    <row r="36820" spans="1:4">
      <c r="A36820" s="489" t="str">
        <f t="shared" si="575"/>
        <v>2372600011居宅介護支援</v>
      </c>
      <c r="B36820" s="489">
        <v>2372600011</v>
      </c>
      <c r="C36820" s="489" t="s">
        <v>2519</v>
      </c>
      <c r="D36820" s="489" t="s">
        <v>9625</v>
      </c>
    </row>
    <row r="36821" spans="1:4">
      <c r="A36821" s="489" t="str">
        <f t="shared" si="575"/>
        <v>2372600144居宅介護支援</v>
      </c>
      <c r="B36821" s="489">
        <v>2372600144</v>
      </c>
      <c r="C36821" s="489" t="s">
        <v>2519</v>
      </c>
      <c r="D36821" s="489" t="s">
        <v>9626</v>
      </c>
    </row>
    <row r="36822" spans="1:4">
      <c r="A36822" s="489" t="str">
        <f t="shared" si="575"/>
        <v>2372600151訪問介護</v>
      </c>
      <c r="B36822" s="489">
        <v>2372600151</v>
      </c>
      <c r="C36822" s="489" t="s">
        <v>140</v>
      </c>
      <c r="D36822" s="489" t="s">
        <v>9627</v>
      </c>
    </row>
    <row r="36823" spans="1:4">
      <c r="A36823" s="489" t="str">
        <f t="shared" si="575"/>
        <v>2372600151訪問介護</v>
      </c>
      <c r="B36823" s="489">
        <v>2372600151</v>
      </c>
      <c r="C36823" s="489" t="s">
        <v>140</v>
      </c>
      <c r="D36823" s="489" t="s">
        <v>9627</v>
      </c>
    </row>
    <row r="36824" spans="1:4">
      <c r="A36824" s="489" t="str">
        <f t="shared" si="575"/>
        <v>2372600151訪問型サービス（独自）</v>
      </c>
      <c r="B36824" s="489">
        <v>2372600151</v>
      </c>
      <c r="C36824" s="489" t="s">
        <v>2571</v>
      </c>
      <c r="D36824" s="489" t="s">
        <v>9627</v>
      </c>
    </row>
    <row r="36825" spans="1:4">
      <c r="A36825" s="489" t="str">
        <f t="shared" si="575"/>
        <v>2372600151訪問型サービス（独自）</v>
      </c>
      <c r="B36825" s="489">
        <v>2372600151</v>
      </c>
      <c r="C36825" s="489" t="s">
        <v>2571</v>
      </c>
      <c r="D36825" s="489" t="s">
        <v>9627</v>
      </c>
    </row>
    <row r="36826" spans="1:4">
      <c r="A36826" s="489" t="str">
        <f t="shared" si="575"/>
        <v>2372600151訪問型サービス（独自／定率）</v>
      </c>
      <c r="B36826" s="489">
        <v>2372600151</v>
      </c>
      <c r="C36826" s="489" t="s">
        <v>2568</v>
      </c>
      <c r="D36826" s="489" t="s">
        <v>9627</v>
      </c>
    </row>
    <row r="36827" spans="1:4">
      <c r="A36827" s="489" t="str">
        <f t="shared" si="575"/>
        <v>2372600151訪問型サービス（独自／定率）</v>
      </c>
      <c r="B36827" s="489">
        <v>2372600151</v>
      </c>
      <c r="C36827" s="489" t="s">
        <v>2568</v>
      </c>
      <c r="D36827" s="489" t="s">
        <v>9627</v>
      </c>
    </row>
    <row r="36828" spans="1:4">
      <c r="A36828" s="489" t="str">
        <f t="shared" si="575"/>
        <v>2372600193介護予防短期入所生活介護</v>
      </c>
      <c r="B36828" s="489">
        <v>2372600193</v>
      </c>
      <c r="C36828" s="489" t="s">
        <v>2093</v>
      </c>
      <c r="D36828" s="489" t="s">
        <v>9628</v>
      </c>
    </row>
    <row r="36829" spans="1:4">
      <c r="A36829" s="489" t="str">
        <f t="shared" si="575"/>
        <v>2372600193介護予防短期入所生活介護</v>
      </c>
      <c r="B36829" s="489">
        <v>2372600193</v>
      </c>
      <c r="C36829" s="489" t="s">
        <v>2093</v>
      </c>
      <c r="D36829" s="489" t="s">
        <v>9628</v>
      </c>
    </row>
    <row r="36830" spans="1:4">
      <c r="A36830" s="489" t="str">
        <f t="shared" si="575"/>
        <v>2372600193介護老人福祉施設</v>
      </c>
      <c r="B36830" s="489">
        <v>2372600193</v>
      </c>
      <c r="C36830" s="489" t="s">
        <v>1921</v>
      </c>
      <c r="D36830" s="489" t="s">
        <v>9628</v>
      </c>
    </row>
    <row r="36831" spans="1:4">
      <c r="A36831" s="489" t="str">
        <f t="shared" si="575"/>
        <v>2372600193介護老人福祉施設</v>
      </c>
      <c r="B36831" s="489">
        <v>2372600193</v>
      </c>
      <c r="C36831" s="489" t="s">
        <v>1921</v>
      </c>
      <c r="D36831" s="489" t="s">
        <v>9628</v>
      </c>
    </row>
    <row r="36832" spans="1:4">
      <c r="A36832" s="489" t="str">
        <f t="shared" si="575"/>
        <v>2372600193短期入所生活介護</v>
      </c>
      <c r="B36832" s="489">
        <v>2372600193</v>
      </c>
      <c r="C36832" s="489" t="s">
        <v>2092</v>
      </c>
      <c r="D36832" s="489" t="s">
        <v>9628</v>
      </c>
    </row>
    <row r="36833" spans="1:4">
      <c r="A36833" s="489" t="str">
        <f t="shared" si="575"/>
        <v>2372600193短期入所生活介護</v>
      </c>
      <c r="B36833" s="489">
        <v>2372600193</v>
      </c>
      <c r="C36833" s="489" t="s">
        <v>2092</v>
      </c>
      <c r="D36833" s="489" t="s">
        <v>9628</v>
      </c>
    </row>
    <row r="36834" spans="1:4">
      <c r="A36834" s="489" t="str">
        <f t="shared" si="575"/>
        <v>2372600201介護老人福祉施設</v>
      </c>
      <c r="B36834" s="489">
        <v>2372600201</v>
      </c>
      <c r="C36834" s="489" t="s">
        <v>1921</v>
      </c>
      <c r="D36834" s="489" t="s">
        <v>9629</v>
      </c>
    </row>
    <row r="36835" spans="1:4">
      <c r="A36835" s="489" t="str">
        <f t="shared" si="575"/>
        <v>2372600201短期入所生活介護</v>
      </c>
      <c r="B36835" s="489">
        <v>2372600201</v>
      </c>
      <c r="C36835" s="489" t="s">
        <v>2092</v>
      </c>
      <c r="D36835" s="489" t="s">
        <v>9629</v>
      </c>
    </row>
    <row r="36836" spans="1:4">
      <c r="A36836" s="489" t="str">
        <f t="shared" si="575"/>
        <v>2372600219居宅介護支援</v>
      </c>
      <c r="B36836" s="489">
        <v>2372600219</v>
      </c>
      <c r="C36836" s="489" t="s">
        <v>2519</v>
      </c>
      <c r="D36836" s="489" t="s">
        <v>9630</v>
      </c>
    </row>
    <row r="36837" spans="1:4">
      <c r="A36837" s="489" t="str">
        <f t="shared" si="575"/>
        <v>2372600219訪問介護</v>
      </c>
      <c r="B36837" s="489">
        <v>2372600219</v>
      </c>
      <c r="C36837" s="489" t="s">
        <v>140</v>
      </c>
      <c r="D36837" s="489" t="s">
        <v>9630</v>
      </c>
    </row>
    <row r="36838" spans="1:4">
      <c r="A36838" s="489" t="str">
        <f t="shared" si="575"/>
        <v>2372600219訪問介護</v>
      </c>
      <c r="B36838" s="489">
        <v>2372600219</v>
      </c>
      <c r="C36838" s="489" t="s">
        <v>140</v>
      </c>
      <c r="D36838" s="489" t="s">
        <v>9630</v>
      </c>
    </row>
    <row r="36839" spans="1:4">
      <c r="A36839" s="489" t="str">
        <f t="shared" si="575"/>
        <v>2372600219訪問型サービス（独自）</v>
      </c>
      <c r="B36839" s="489">
        <v>2372600219</v>
      </c>
      <c r="C36839" s="489" t="s">
        <v>2571</v>
      </c>
      <c r="D36839" s="489" t="s">
        <v>9630</v>
      </c>
    </row>
    <row r="36840" spans="1:4">
      <c r="A36840" s="489" t="str">
        <f t="shared" si="575"/>
        <v>2372600219訪問型サービス（独自）</v>
      </c>
      <c r="B36840" s="489">
        <v>2372600219</v>
      </c>
      <c r="C36840" s="489" t="s">
        <v>2571</v>
      </c>
      <c r="D36840" s="489" t="s">
        <v>9630</v>
      </c>
    </row>
    <row r="36841" spans="1:4">
      <c r="A36841" s="489" t="str">
        <f t="shared" si="575"/>
        <v>2372600300介護予防訪問入浴介護</v>
      </c>
      <c r="B36841" s="489">
        <v>2372600300</v>
      </c>
      <c r="C36841" s="489" t="s">
        <v>2510</v>
      </c>
      <c r="D36841" s="489" t="s">
        <v>9631</v>
      </c>
    </row>
    <row r="36842" spans="1:4">
      <c r="A36842" s="489" t="str">
        <f t="shared" si="575"/>
        <v>2372600300訪問入浴介護</v>
      </c>
      <c r="B36842" s="489">
        <v>2372600300</v>
      </c>
      <c r="C36842" s="489" t="s">
        <v>2509</v>
      </c>
      <c r="D36842" s="489" t="s">
        <v>9631</v>
      </c>
    </row>
    <row r="36843" spans="1:4">
      <c r="A36843" s="489" t="str">
        <f t="shared" si="575"/>
        <v>2372600367介護予防通所リハビリテーション</v>
      </c>
      <c r="B36843" s="489">
        <v>2372600367</v>
      </c>
      <c r="C36843" s="489" t="s">
        <v>2512</v>
      </c>
      <c r="D36843" s="489" t="s">
        <v>19364</v>
      </c>
    </row>
    <row r="36844" spans="1:4">
      <c r="A36844" s="489" t="str">
        <f t="shared" si="575"/>
        <v>2372600367介護予防通所リハビリテーション</v>
      </c>
      <c r="B36844" s="489">
        <v>2372600367</v>
      </c>
      <c r="C36844" s="489" t="s">
        <v>2512</v>
      </c>
      <c r="D36844" s="489" t="s">
        <v>19364</v>
      </c>
    </row>
    <row r="36845" spans="1:4">
      <c r="A36845" s="489" t="str">
        <f t="shared" si="575"/>
        <v>2372600367介護予防通所リハビリテーション</v>
      </c>
      <c r="B36845" s="489">
        <v>2372600367</v>
      </c>
      <c r="C36845" s="489" t="s">
        <v>2512</v>
      </c>
      <c r="D36845" s="489" t="s">
        <v>19364</v>
      </c>
    </row>
    <row r="36846" spans="1:4">
      <c r="A36846" s="489" t="str">
        <f t="shared" si="575"/>
        <v>2372600367通所リハビリテーション</v>
      </c>
      <c r="B36846" s="489">
        <v>2372600367</v>
      </c>
      <c r="C36846" s="489" t="s">
        <v>2511</v>
      </c>
      <c r="D36846" s="489" t="s">
        <v>19364</v>
      </c>
    </row>
    <row r="36847" spans="1:4">
      <c r="A36847" s="489" t="str">
        <f t="shared" si="575"/>
        <v>2372600367通所リハビリテーション</v>
      </c>
      <c r="B36847" s="489">
        <v>2372600367</v>
      </c>
      <c r="C36847" s="489" t="s">
        <v>2511</v>
      </c>
      <c r="D36847" s="489" t="s">
        <v>19364</v>
      </c>
    </row>
    <row r="36848" spans="1:4">
      <c r="A36848" s="489" t="str">
        <f t="shared" si="575"/>
        <v>2372600367通所リハビリテーション</v>
      </c>
      <c r="B36848" s="489">
        <v>2372600367</v>
      </c>
      <c r="C36848" s="489" t="s">
        <v>2511</v>
      </c>
      <c r="D36848" s="489" t="s">
        <v>19364</v>
      </c>
    </row>
    <row r="36849" spans="1:4">
      <c r="A36849" s="489" t="str">
        <f t="shared" si="575"/>
        <v>2372600367通所リハビリテーション</v>
      </c>
      <c r="B36849" s="489">
        <v>2372600367</v>
      </c>
      <c r="C36849" s="489" t="s">
        <v>2511</v>
      </c>
      <c r="D36849" s="489" t="s">
        <v>19364</v>
      </c>
    </row>
    <row r="36850" spans="1:4">
      <c r="A36850" s="489" t="str">
        <f t="shared" si="575"/>
        <v>2372600391介護予防訪問入浴介護</v>
      </c>
      <c r="B36850" s="489">
        <v>2372600391</v>
      </c>
      <c r="C36850" s="489" t="s">
        <v>2510</v>
      </c>
      <c r="D36850" s="489" t="s">
        <v>9632</v>
      </c>
    </row>
    <row r="36851" spans="1:4">
      <c r="A36851" s="489" t="str">
        <f t="shared" si="575"/>
        <v>2372600391通所介護</v>
      </c>
      <c r="B36851" s="489">
        <v>2372600391</v>
      </c>
      <c r="C36851" s="489" t="s">
        <v>158</v>
      </c>
      <c r="D36851" s="489" t="s">
        <v>9632</v>
      </c>
    </row>
    <row r="36852" spans="1:4">
      <c r="A36852" s="489" t="str">
        <f t="shared" si="575"/>
        <v>2372600391通所型サービス（独自）</v>
      </c>
      <c r="B36852" s="489">
        <v>2372600391</v>
      </c>
      <c r="C36852" s="489" t="s">
        <v>2570</v>
      </c>
      <c r="D36852" s="489" t="s">
        <v>9632</v>
      </c>
    </row>
    <row r="36853" spans="1:4">
      <c r="A36853" s="489" t="str">
        <f t="shared" si="575"/>
        <v>2372600391通所型サービス（独自）</v>
      </c>
      <c r="B36853" s="489">
        <v>2372600391</v>
      </c>
      <c r="C36853" s="489" t="s">
        <v>2570</v>
      </c>
      <c r="D36853" s="489" t="s">
        <v>9632</v>
      </c>
    </row>
    <row r="36854" spans="1:4">
      <c r="A36854" s="489" t="str">
        <f t="shared" si="575"/>
        <v>2372600391訪問介護</v>
      </c>
      <c r="B36854" s="489">
        <v>2372600391</v>
      </c>
      <c r="C36854" s="489" t="s">
        <v>140</v>
      </c>
      <c r="D36854" s="489" t="s">
        <v>9632</v>
      </c>
    </row>
    <row r="36855" spans="1:4">
      <c r="A36855" s="489" t="str">
        <f t="shared" si="575"/>
        <v>2372600391訪問介護</v>
      </c>
      <c r="B36855" s="489">
        <v>2372600391</v>
      </c>
      <c r="C36855" s="489" t="s">
        <v>140</v>
      </c>
      <c r="D36855" s="489" t="s">
        <v>9632</v>
      </c>
    </row>
    <row r="36856" spans="1:4">
      <c r="A36856" s="489" t="str">
        <f t="shared" si="575"/>
        <v>2372600391訪問型サービス（独自）</v>
      </c>
      <c r="B36856" s="489">
        <v>2372600391</v>
      </c>
      <c r="C36856" s="489" t="s">
        <v>2571</v>
      </c>
      <c r="D36856" s="489" t="s">
        <v>9632</v>
      </c>
    </row>
    <row r="36857" spans="1:4">
      <c r="A36857" s="489" t="str">
        <f t="shared" si="575"/>
        <v>2372600391訪問型サービス（独自）</v>
      </c>
      <c r="B36857" s="489">
        <v>2372600391</v>
      </c>
      <c r="C36857" s="489" t="s">
        <v>2571</v>
      </c>
      <c r="D36857" s="489" t="s">
        <v>9632</v>
      </c>
    </row>
    <row r="36858" spans="1:4">
      <c r="A36858" s="489" t="str">
        <f t="shared" si="575"/>
        <v>2372600391訪問入浴介護</v>
      </c>
      <c r="B36858" s="489">
        <v>2372600391</v>
      </c>
      <c r="C36858" s="489" t="s">
        <v>2509</v>
      </c>
      <c r="D36858" s="489" t="s">
        <v>9632</v>
      </c>
    </row>
    <row r="36859" spans="1:4">
      <c r="A36859" s="489" t="str">
        <f t="shared" si="575"/>
        <v>2372600433通所介護</v>
      </c>
      <c r="B36859" s="489">
        <v>2372600433</v>
      </c>
      <c r="C36859" s="489" t="s">
        <v>158</v>
      </c>
      <c r="D36859" s="489" t="s">
        <v>9633</v>
      </c>
    </row>
    <row r="36860" spans="1:4">
      <c r="A36860" s="489" t="str">
        <f t="shared" si="575"/>
        <v>2372600433通所型サービス（独自）</v>
      </c>
      <c r="B36860" s="489">
        <v>2372600433</v>
      </c>
      <c r="C36860" s="489" t="s">
        <v>2570</v>
      </c>
      <c r="D36860" s="489" t="s">
        <v>9633</v>
      </c>
    </row>
    <row r="36861" spans="1:4">
      <c r="A36861" s="489" t="str">
        <f t="shared" si="575"/>
        <v>2372600433通所型サービス（独自）</v>
      </c>
      <c r="B36861" s="489">
        <v>2372600433</v>
      </c>
      <c r="C36861" s="489" t="s">
        <v>2570</v>
      </c>
      <c r="D36861" s="489" t="s">
        <v>9633</v>
      </c>
    </row>
    <row r="36862" spans="1:4">
      <c r="A36862" s="489" t="str">
        <f t="shared" si="575"/>
        <v>2372600441居宅介護支援</v>
      </c>
      <c r="B36862" s="489">
        <v>2372600441</v>
      </c>
      <c r="C36862" s="489" t="s">
        <v>2519</v>
      </c>
      <c r="D36862" s="489" t="s">
        <v>9634</v>
      </c>
    </row>
    <row r="36863" spans="1:4">
      <c r="A36863" s="489" t="str">
        <f t="shared" si="575"/>
        <v>2372600466認知症対応型通所介護</v>
      </c>
      <c r="B36863" s="489">
        <v>2372600466</v>
      </c>
      <c r="C36863" s="489" t="s">
        <v>2516</v>
      </c>
      <c r="D36863" s="489" t="s">
        <v>9635</v>
      </c>
    </row>
    <row r="36864" spans="1:4">
      <c r="A36864" s="489" t="str">
        <f t="shared" si="575"/>
        <v>2372600474居宅介護支援</v>
      </c>
      <c r="B36864" s="489">
        <v>2372600474</v>
      </c>
      <c r="C36864" s="489" t="s">
        <v>2519</v>
      </c>
      <c r="D36864" s="489" t="s">
        <v>9636</v>
      </c>
    </row>
    <row r="36865" spans="1:4">
      <c r="A36865" s="489" t="str">
        <f t="shared" si="575"/>
        <v>2372600474訪問介護</v>
      </c>
      <c r="B36865" s="489">
        <v>2372600474</v>
      </c>
      <c r="C36865" s="489" t="s">
        <v>140</v>
      </c>
      <c r="D36865" s="489" t="s">
        <v>9636</v>
      </c>
    </row>
    <row r="36866" spans="1:4">
      <c r="A36866" s="489" t="str">
        <f t="shared" ref="A36866:A36929" si="576">B36866&amp;C36866</f>
        <v>2372600474訪問介護</v>
      </c>
      <c r="B36866" s="489">
        <v>2372600474</v>
      </c>
      <c r="C36866" s="489" t="s">
        <v>140</v>
      </c>
      <c r="D36866" s="489" t="s">
        <v>9636</v>
      </c>
    </row>
    <row r="36867" spans="1:4">
      <c r="A36867" s="489" t="str">
        <f t="shared" si="576"/>
        <v>2372600474訪問型サービス（独自）</v>
      </c>
      <c r="B36867" s="489">
        <v>2372600474</v>
      </c>
      <c r="C36867" s="489" t="s">
        <v>2571</v>
      </c>
      <c r="D36867" s="489" t="s">
        <v>9636</v>
      </c>
    </row>
    <row r="36868" spans="1:4">
      <c r="A36868" s="489" t="str">
        <f t="shared" si="576"/>
        <v>2372600474訪問型サービス（独自）</v>
      </c>
      <c r="B36868" s="489">
        <v>2372600474</v>
      </c>
      <c r="C36868" s="489" t="s">
        <v>2571</v>
      </c>
      <c r="D36868" s="489" t="s">
        <v>9636</v>
      </c>
    </row>
    <row r="36869" spans="1:4">
      <c r="A36869" s="489" t="str">
        <f t="shared" si="576"/>
        <v>2372600490通所型サービス（独自）</v>
      </c>
      <c r="B36869" s="489">
        <v>2372600490</v>
      </c>
      <c r="C36869" s="489" t="s">
        <v>2570</v>
      </c>
      <c r="D36869" s="489" t="s">
        <v>9637</v>
      </c>
    </row>
    <row r="36870" spans="1:4">
      <c r="A36870" s="489" t="str">
        <f t="shared" si="576"/>
        <v>2372600524居宅介護支援</v>
      </c>
      <c r="B36870" s="489">
        <v>2372600524</v>
      </c>
      <c r="C36870" s="489" t="s">
        <v>2519</v>
      </c>
      <c r="D36870" s="489" t="s">
        <v>9638</v>
      </c>
    </row>
    <row r="36871" spans="1:4">
      <c r="A36871" s="489" t="str">
        <f t="shared" si="576"/>
        <v>2372600532地域密着型通所介護</v>
      </c>
      <c r="B36871" s="489">
        <v>2372600532</v>
      </c>
      <c r="C36871" s="489" t="s">
        <v>161</v>
      </c>
      <c r="D36871" s="489" t="s">
        <v>9639</v>
      </c>
    </row>
    <row r="36872" spans="1:4">
      <c r="A36872" s="489" t="str">
        <f t="shared" si="576"/>
        <v>2372600532地域密着型通所介護</v>
      </c>
      <c r="B36872" s="489">
        <v>2372600532</v>
      </c>
      <c r="C36872" s="489" t="s">
        <v>161</v>
      </c>
      <c r="D36872" s="489" t="s">
        <v>9639</v>
      </c>
    </row>
    <row r="36873" spans="1:4">
      <c r="A36873" s="489" t="str">
        <f t="shared" si="576"/>
        <v>2372600532通所型サービス（独自）</v>
      </c>
      <c r="B36873" s="489">
        <v>2372600532</v>
      </c>
      <c r="C36873" s="489" t="s">
        <v>2570</v>
      </c>
      <c r="D36873" s="489" t="s">
        <v>9639</v>
      </c>
    </row>
    <row r="36874" spans="1:4">
      <c r="A36874" s="489" t="str">
        <f t="shared" si="576"/>
        <v>2372600532通所型サービス（独自）</v>
      </c>
      <c r="B36874" s="489">
        <v>2372600532</v>
      </c>
      <c r="C36874" s="489" t="s">
        <v>2570</v>
      </c>
      <c r="D36874" s="489" t="s">
        <v>9639</v>
      </c>
    </row>
    <row r="36875" spans="1:4">
      <c r="A36875" s="489" t="str">
        <f t="shared" si="576"/>
        <v>2372600540地域密着型通所介護</v>
      </c>
      <c r="B36875" s="489">
        <v>2372600540</v>
      </c>
      <c r="C36875" s="489" t="s">
        <v>161</v>
      </c>
      <c r="D36875" s="489" t="s">
        <v>9640</v>
      </c>
    </row>
    <row r="36876" spans="1:4">
      <c r="A36876" s="489" t="str">
        <f t="shared" si="576"/>
        <v>2372600540通所型サービス（独自）</v>
      </c>
      <c r="B36876" s="489">
        <v>2372600540</v>
      </c>
      <c r="C36876" s="489" t="s">
        <v>2570</v>
      </c>
      <c r="D36876" s="489" t="s">
        <v>9640</v>
      </c>
    </row>
    <row r="36877" spans="1:4">
      <c r="A36877" s="489" t="str">
        <f t="shared" si="576"/>
        <v>2372600565介護予防認知症対応型通所介護</v>
      </c>
      <c r="B36877" s="489">
        <v>2372600565</v>
      </c>
      <c r="C36877" s="489" t="s">
        <v>2517</v>
      </c>
      <c r="D36877" s="489" t="s">
        <v>9641</v>
      </c>
    </row>
    <row r="36878" spans="1:4">
      <c r="A36878" s="489" t="str">
        <f t="shared" si="576"/>
        <v>2372600565介護予防認知症対応型通所介護</v>
      </c>
      <c r="B36878" s="489">
        <v>2372600565</v>
      </c>
      <c r="C36878" s="489" t="s">
        <v>2517</v>
      </c>
      <c r="D36878" s="489" t="s">
        <v>9641</v>
      </c>
    </row>
    <row r="36879" spans="1:4">
      <c r="A36879" s="489" t="str">
        <f t="shared" si="576"/>
        <v>2372600565通所介護</v>
      </c>
      <c r="B36879" s="489">
        <v>2372600565</v>
      </c>
      <c r="C36879" s="489" t="s">
        <v>158</v>
      </c>
      <c r="D36879" s="489" t="s">
        <v>9641</v>
      </c>
    </row>
    <row r="36880" spans="1:4">
      <c r="A36880" s="489" t="str">
        <f t="shared" si="576"/>
        <v>2372600565通所型サービス（独自）</v>
      </c>
      <c r="B36880" s="489">
        <v>2372600565</v>
      </c>
      <c r="C36880" s="489" t="s">
        <v>2570</v>
      </c>
      <c r="D36880" s="489" t="s">
        <v>9641</v>
      </c>
    </row>
    <row r="36881" spans="1:4">
      <c r="A36881" s="489" t="str">
        <f t="shared" si="576"/>
        <v>2372600565通所型サービス（独自）</v>
      </c>
      <c r="B36881" s="489">
        <v>2372600565</v>
      </c>
      <c r="C36881" s="489" t="s">
        <v>2570</v>
      </c>
      <c r="D36881" s="489" t="s">
        <v>9641</v>
      </c>
    </row>
    <row r="36882" spans="1:4">
      <c r="A36882" s="489" t="str">
        <f t="shared" si="576"/>
        <v>2372600565認知症対応型通所介護</v>
      </c>
      <c r="B36882" s="489">
        <v>2372600565</v>
      </c>
      <c r="C36882" s="489" t="s">
        <v>2516</v>
      </c>
      <c r="D36882" s="489" t="s">
        <v>9641</v>
      </c>
    </row>
    <row r="36883" spans="1:4">
      <c r="A36883" s="489" t="str">
        <f t="shared" si="576"/>
        <v>2372600565認知症対応型通所介護</v>
      </c>
      <c r="B36883" s="489">
        <v>2372600565</v>
      </c>
      <c r="C36883" s="489" t="s">
        <v>2516</v>
      </c>
      <c r="D36883" s="489" t="s">
        <v>9641</v>
      </c>
    </row>
    <row r="36884" spans="1:4">
      <c r="A36884" s="489" t="str">
        <f t="shared" si="576"/>
        <v>2372600599介護予防認知症対応型共同生活介護</v>
      </c>
      <c r="B36884" s="489">
        <v>2372600599</v>
      </c>
      <c r="C36884" s="489" t="s">
        <v>2088</v>
      </c>
      <c r="D36884" s="489" t="s">
        <v>9642</v>
      </c>
    </row>
    <row r="36885" spans="1:4">
      <c r="A36885" s="489" t="str">
        <f t="shared" si="576"/>
        <v>2372600599介護予防認知症対応型共同生活介護</v>
      </c>
      <c r="B36885" s="489">
        <v>2372600599</v>
      </c>
      <c r="C36885" s="489" t="s">
        <v>2088</v>
      </c>
      <c r="D36885" s="489" t="s">
        <v>9642</v>
      </c>
    </row>
    <row r="36886" spans="1:4">
      <c r="A36886" s="489" t="str">
        <f t="shared" si="576"/>
        <v>2372600599認知症対応型共同生活介護</v>
      </c>
      <c r="B36886" s="489">
        <v>2372600599</v>
      </c>
      <c r="C36886" s="489" t="s">
        <v>2087</v>
      </c>
      <c r="D36886" s="489" t="s">
        <v>9642</v>
      </c>
    </row>
    <row r="36887" spans="1:4">
      <c r="A36887" s="489" t="str">
        <f t="shared" si="576"/>
        <v>2372600599認知症対応型共同生活介護</v>
      </c>
      <c r="B36887" s="489">
        <v>2372600599</v>
      </c>
      <c r="C36887" s="489" t="s">
        <v>2087</v>
      </c>
      <c r="D36887" s="489" t="s">
        <v>9642</v>
      </c>
    </row>
    <row r="36888" spans="1:4">
      <c r="A36888" s="489" t="str">
        <f t="shared" si="576"/>
        <v>2372600615介護予防認知症対応型共同生活介護（短期利用型）</v>
      </c>
      <c r="B36888" s="489">
        <v>2372600615</v>
      </c>
      <c r="C36888" s="489" t="s">
        <v>19398</v>
      </c>
      <c r="D36888" s="489" t="s">
        <v>9643</v>
      </c>
    </row>
    <row r="36889" spans="1:4">
      <c r="A36889" s="489" t="str">
        <f t="shared" si="576"/>
        <v>2372600615介護予防認知症対応型共同生活介護（短期利用型）</v>
      </c>
      <c r="B36889" s="489">
        <v>2372600615</v>
      </c>
      <c r="C36889" s="489" t="s">
        <v>19398</v>
      </c>
      <c r="D36889" s="489" t="s">
        <v>9643</v>
      </c>
    </row>
    <row r="36890" spans="1:4">
      <c r="A36890" s="489" t="str">
        <f t="shared" si="576"/>
        <v>2372600615介護予防認知症対応型共同生活介護</v>
      </c>
      <c r="B36890" s="489">
        <v>2372600615</v>
      </c>
      <c r="C36890" s="489" t="s">
        <v>2088</v>
      </c>
      <c r="D36890" s="489" t="s">
        <v>9643</v>
      </c>
    </row>
    <row r="36891" spans="1:4">
      <c r="A36891" s="489" t="str">
        <f t="shared" si="576"/>
        <v>2372600615介護予防認知症対応型共同生活介護</v>
      </c>
      <c r="B36891" s="489">
        <v>2372600615</v>
      </c>
      <c r="C36891" s="489" t="s">
        <v>2088</v>
      </c>
      <c r="D36891" s="489" t="s">
        <v>9643</v>
      </c>
    </row>
    <row r="36892" spans="1:4">
      <c r="A36892" s="489" t="str">
        <f t="shared" si="576"/>
        <v>2372600615認知症対応型共同生活介護（短期利用型）</v>
      </c>
      <c r="B36892" s="489">
        <v>2372600615</v>
      </c>
      <c r="C36892" s="489" t="s">
        <v>19399</v>
      </c>
      <c r="D36892" s="489" t="s">
        <v>9643</v>
      </c>
    </row>
    <row r="36893" spans="1:4">
      <c r="A36893" s="489" t="str">
        <f t="shared" si="576"/>
        <v>2372600615認知症対応型共同生活介護（短期利用型）</v>
      </c>
      <c r="B36893" s="489">
        <v>2372600615</v>
      </c>
      <c r="C36893" s="489" t="s">
        <v>19399</v>
      </c>
      <c r="D36893" s="489" t="s">
        <v>9643</v>
      </c>
    </row>
    <row r="36894" spans="1:4">
      <c r="A36894" s="489" t="str">
        <f t="shared" si="576"/>
        <v>2372600615認知症対応型共同生活介護</v>
      </c>
      <c r="B36894" s="489">
        <v>2372600615</v>
      </c>
      <c r="C36894" s="489" t="s">
        <v>2087</v>
      </c>
      <c r="D36894" s="489" t="s">
        <v>9643</v>
      </c>
    </row>
    <row r="36895" spans="1:4">
      <c r="A36895" s="489" t="str">
        <f t="shared" si="576"/>
        <v>2372600615認知症対応型共同生活介護</v>
      </c>
      <c r="B36895" s="489">
        <v>2372600615</v>
      </c>
      <c r="C36895" s="489" t="s">
        <v>2087</v>
      </c>
      <c r="D36895" s="489" t="s">
        <v>9643</v>
      </c>
    </row>
    <row r="36896" spans="1:4">
      <c r="A36896" s="489" t="str">
        <f t="shared" si="576"/>
        <v>2372600631通所介護</v>
      </c>
      <c r="B36896" s="489">
        <v>2372600631</v>
      </c>
      <c r="C36896" s="489" t="s">
        <v>158</v>
      </c>
      <c r="D36896" s="489" t="s">
        <v>9644</v>
      </c>
    </row>
    <row r="36897" spans="1:4">
      <c r="A36897" s="489" t="str">
        <f t="shared" si="576"/>
        <v>2372600631通所型サービス（独自）</v>
      </c>
      <c r="B36897" s="489">
        <v>2372600631</v>
      </c>
      <c r="C36897" s="489" t="s">
        <v>2570</v>
      </c>
      <c r="D36897" s="489" t="s">
        <v>9644</v>
      </c>
    </row>
    <row r="36898" spans="1:4">
      <c r="A36898" s="489" t="str">
        <f t="shared" si="576"/>
        <v>2372600631通所型サービス（独自）</v>
      </c>
      <c r="B36898" s="489">
        <v>2372600631</v>
      </c>
      <c r="C36898" s="489" t="s">
        <v>2570</v>
      </c>
      <c r="D36898" s="489" t="s">
        <v>9644</v>
      </c>
    </row>
    <row r="36899" spans="1:4">
      <c r="A36899" s="489" t="str">
        <f t="shared" si="576"/>
        <v>2372600649介護予防訪問リハビリテーション</v>
      </c>
      <c r="B36899" s="489">
        <v>2372600649</v>
      </c>
      <c r="C36899" s="489" t="s">
        <v>2108</v>
      </c>
      <c r="D36899" s="489" t="s">
        <v>9645</v>
      </c>
    </row>
    <row r="36900" spans="1:4">
      <c r="A36900" s="489" t="str">
        <f t="shared" si="576"/>
        <v>2372600649訪問リハビリテーション</v>
      </c>
      <c r="B36900" s="489">
        <v>2372600649</v>
      </c>
      <c r="C36900" s="489" t="s">
        <v>2104</v>
      </c>
      <c r="D36900" s="489" t="s">
        <v>9645</v>
      </c>
    </row>
    <row r="36901" spans="1:4">
      <c r="A36901" s="489" t="str">
        <f t="shared" si="576"/>
        <v>2372600656居宅介護支援</v>
      </c>
      <c r="B36901" s="489">
        <v>2372600656</v>
      </c>
      <c r="C36901" s="489" t="s">
        <v>2519</v>
      </c>
      <c r="D36901" s="489" t="s">
        <v>9646</v>
      </c>
    </row>
    <row r="36902" spans="1:4">
      <c r="A36902" s="489" t="str">
        <f t="shared" si="576"/>
        <v>2372600664介護予防訪問入浴介護</v>
      </c>
      <c r="B36902" s="489">
        <v>2372600664</v>
      </c>
      <c r="C36902" s="489" t="s">
        <v>2510</v>
      </c>
      <c r="D36902" s="489" t="s">
        <v>9647</v>
      </c>
    </row>
    <row r="36903" spans="1:4">
      <c r="A36903" s="489" t="str">
        <f t="shared" si="576"/>
        <v>2372600664訪問介護</v>
      </c>
      <c r="B36903" s="489">
        <v>2372600664</v>
      </c>
      <c r="C36903" s="489" t="s">
        <v>140</v>
      </c>
      <c r="D36903" s="489" t="s">
        <v>9647</v>
      </c>
    </row>
    <row r="36904" spans="1:4">
      <c r="A36904" s="489" t="str">
        <f t="shared" si="576"/>
        <v>2372600664訪問介護</v>
      </c>
      <c r="B36904" s="489">
        <v>2372600664</v>
      </c>
      <c r="C36904" s="489" t="s">
        <v>140</v>
      </c>
      <c r="D36904" s="489" t="s">
        <v>9647</v>
      </c>
    </row>
    <row r="36905" spans="1:4">
      <c r="A36905" s="489" t="str">
        <f t="shared" si="576"/>
        <v>2372600664訪問型サービス（独自）</v>
      </c>
      <c r="B36905" s="489">
        <v>2372600664</v>
      </c>
      <c r="C36905" s="489" t="s">
        <v>2571</v>
      </c>
      <c r="D36905" s="489" t="s">
        <v>9647</v>
      </c>
    </row>
    <row r="36906" spans="1:4">
      <c r="A36906" s="489" t="str">
        <f t="shared" si="576"/>
        <v>2372600664訪問型サービス（独自／定率）</v>
      </c>
      <c r="B36906" s="489">
        <v>2372600664</v>
      </c>
      <c r="C36906" s="489" t="s">
        <v>2568</v>
      </c>
      <c r="D36906" s="489" t="s">
        <v>9647</v>
      </c>
    </row>
    <row r="36907" spans="1:4">
      <c r="A36907" s="489" t="str">
        <f t="shared" si="576"/>
        <v>2372600664訪問入浴介護</v>
      </c>
      <c r="B36907" s="489">
        <v>2372600664</v>
      </c>
      <c r="C36907" s="489" t="s">
        <v>2509</v>
      </c>
      <c r="D36907" s="489" t="s">
        <v>9647</v>
      </c>
    </row>
    <row r="36908" spans="1:4">
      <c r="A36908" s="489" t="str">
        <f t="shared" si="576"/>
        <v>2372600680訪問型サービス（独自）</v>
      </c>
      <c r="B36908" s="489">
        <v>2372600680</v>
      </c>
      <c r="C36908" s="489" t="s">
        <v>2571</v>
      </c>
      <c r="D36908" s="489" t="s">
        <v>9648</v>
      </c>
    </row>
    <row r="36909" spans="1:4">
      <c r="A36909" s="489" t="str">
        <f t="shared" si="576"/>
        <v>2372600730介護予防認知症対応型共同生活介護（短期利用型）</v>
      </c>
      <c r="B36909" s="489">
        <v>2372600730</v>
      </c>
      <c r="C36909" s="489" t="s">
        <v>19398</v>
      </c>
      <c r="D36909" s="489" t="s">
        <v>9649</v>
      </c>
    </row>
    <row r="36910" spans="1:4">
      <c r="A36910" s="489" t="str">
        <f t="shared" si="576"/>
        <v>2372600730介護予防認知症対応型共同生活介護（短期利用型）</v>
      </c>
      <c r="B36910" s="489">
        <v>2372600730</v>
      </c>
      <c r="C36910" s="489" t="s">
        <v>19398</v>
      </c>
      <c r="D36910" s="489" t="s">
        <v>9649</v>
      </c>
    </row>
    <row r="36911" spans="1:4">
      <c r="A36911" s="489" t="str">
        <f t="shared" si="576"/>
        <v>2372600730介護予防認知症対応型共同生活介護</v>
      </c>
      <c r="B36911" s="489">
        <v>2372600730</v>
      </c>
      <c r="C36911" s="489" t="s">
        <v>2088</v>
      </c>
      <c r="D36911" s="489" t="s">
        <v>9649</v>
      </c>
    </row>
    <row r="36912" spans="1:4">
      <c r="A36912" s="489" t="str">
        <f t="shared" si="576"/>
        <v>2372600730介護予防認知症対応型共同生活介護</v>
      </c>
      <c r="B36912" s="489">
        <v>2372600730</v>
      </c>
      <c r="C36912" s="489" t="s">
        <v>2088</v>
      </c>
      <c r="D36912" s="489" t="s">
        <v>9649</v>
      </c>
    </row>
    <row r="36913" spans="1:4">
      <c r="A36913" s="489" t="str">
        <f t="shared" si="576"/>
        <v>2372600730認知症対応型共同生活介護（短期利用型）</v>
      </c>
      <c r="B36913" s="489">
        <v>2372600730</v>
      </c>
      <c r="C36913" s="489" t="s">
        <v>19399</v>
      </c>
      <c r="D36913" s="489" t="s">
        <v>9649</v>
      </c>
    </row>
    <row r="36914" spans="1:4">
      <c r="A36914" s="489" t="str">
        <f t="shared" si="576"/>
        <v>2372600730認知症対応型共同生活介護（短期利用型）</v>
      </c>
      <c r="B36914" s="489">
        <v>2372600730</v>
      </c>
      <c r="C36914" s="489" t="s">
        <v>19399</v>
      </c>
      <c r="D36914" s="489" t="s">
        <v>9649</v>
      </c>
    </row>
    <row r="36915" spans="1:4">
      <c r="A36915" s="489" t="str">
        <f t="shared" si="576"/>
        <v>2372600730認知症対応型共同生活介護</v>
      </c>
      <c r="B36915" s="489">
        <v>2372600730</v>
      </c>
      <c r="C36915" s="489" t="s">
        <v>2087</v>
      </c>
      <c r="D36915" s="489" t="s">
        <v>9649</v>
      </c>
    </row>
    <row r="36916" spans="1:4">
      <c r="A36916" s="489" t="str">
        <f t="shared" si="576"/>
        <v>2372600730認知症対応型共同生活介護</v>
      </c>
      <c r="B36916" s="489">
        <v>2372600730</v>
      </c>
      <c r="C36916" s="489" t="s">
        <v>2087</v>
      </c>
      <c r="D36916" s="489" t="s">
        <v>9649</v>
      </c>
    </row>
    <row r="36917" spans="1:4">
      <c r="A36917" s="489" t="str">
        <f t="shared" si="576"/>
        <v>2372600771地域密着型通所介護</v>
      </c>
      <c r="B36917" s="489">
        <v>2372600771</v>
      </c>
      <c r="C36917" s="489" t="s">
        <v>161</v>
      </c>
      <c r="D36917" s="489" t="s">
        <v>6696</v>
      </c>
    </row>
    <row r="36918" spans="1:4">
      <c r="A36918" s="489" t="str">
        <f t="shared" si="576"/>
        <v>2372600771通所型サービス（独自）</v>
      </c>
      <c r="B36918" s="489">
        <v>2372600771</v>
      </c>
      <c r="C36918" s="489" t="s">
        <v>2570</v>
      </c>
      <c r="D36918" s="489" t="s">
        <v>6696</v>
      </c>
    </row>
    <row r="36919" spans="1:4">
      <c r="A36919" s="489" t="str">
        <f t="shared" si="576"/>
        <v>2372600789地域密着型通所介護</v>
      </c>
      <c r="B36919" s="489">
        <v>2372600789</v>
      </c>
      <c r="C36919" s="489" t="s">
        <v>161</v>
      </c>
      <c r="D36919" s="489" t="s">
        <v>9650</v>
      </c>
    </row>
    <row r="36920" spans="1:4">
      <c r="A36920" s="489" t="str">
        <f t="shared" si="576"/>
        <v>2372600789地域密着型通所介護</v>
      </c>
      <c r="B36920" s="489">
        <v>2372600789</v>
      </c>
      <c r="C36920" s="489" t="s">
        <v>161</v>
      </c>
      <c r="D36920" s="489" t="s">
        <v>9650</v>
      </c>
    </row>
    <row r="36921" spans="1:4">
      <c r="A36921" s="489" t="str">
        <f t="shared" si="576"/>
        <v>2372600789通所型サービス（独自）</v>
      </c>
      <c r="B36921" s="489">
        <v>2372600789</v>
      </c>
      <c r="C36921" s="489" t="s">
        <v>2570</v>
      </c>
      <c r="D36921" s="489" t="s">
        <v>9650</v>
      </c>
    </row>
    <row r="36922" spans="1:4">
      <c r="A36922" s="489" t="str">
        <f t="shared" si="576"/>
        <v>2372600789通所型サービス（独自）</v>
      </c>
      <c r="B36922" s="489">
        <v>2372600789</v>
      </c>
      <c r="C36922" s="489" t="s">
        <v>2570</v>
      </c>
      <c r="D36922" s="489" t="s">
        <v>9650</v>
      </c>
    </row>
    <row r="36923" spans="1:4">
      <c r="A36923" s="489" t="str">
        <f t="shared" si="576"/>
        <v>2372600797介護予防認知症対応型共同生活介護</v>
      </c>
      <c r="B36923" s="489">
        <v>2372600797</v>
      </c>
      <c r="C36923" s="489" t="s">
        <v>2088</v>
      </c>
      <c r="D36923" s="489" t="s">
        <v>9651</v>
      </c>
    </row>
    <row r="36924" spans="1:4">
      <c r="A36924" s="489" t="str">
        <f t="shared" si="576"/>
        <v>2372600797介護予防認知症対応型共同生活介護</v>
      </c>
      <c r="B36924" s="489">
        <v>2372600797</v>
      </c>
      <c r="C36924" s="489" t="s">
        <v>2088</v>
      </c>
      <c r="D36924" s="489" t="s">
        <v>9651</v>
      </c>
    </row>
    <row r="36925" spans="1:4">
      <c r="A36925" s="489" t="str">
        <f t="shared" si="576"/>
        <v>2372600797認知症対応型共同生活介護</v>
      </c>
      <c r="B36925" s="489">
        <v>2372600797</v>
      </c>
      <c r="C36925" s="489" t="s">
        <v>2087</v>
      </c>
      <c r="D36925" s="489" t="s">
        <v>9651</v>
      </c>
    </row>
    <row r="36926" spans="1:4">
      <c r="A36926" s="489" t="str">
        <f t="shared" si="576"/>
        <v>2372600797認知症対応型共同生活介護</v>
      </c>
      <c r="B36926" s="489">
        <v>2372600797</v>
      </c>
      <c r="C36926" s="489" t="s">
        <v>2087</v>
      </c>
      <c r="D36926" s="489" t="s">
        <v>9651</v>
      </c>
    </row>
    <row r="36927" spans="1:4">
      <c r="A36927" s="489" t="str">
        <f t="shared" si="576"/>
        <v>2372600805通所介護</v>
      </c>
      <c r="B36927" s="489">
        <v>2372600805</v>
      </c>
      <c r="C36927" s="489" t="s">
        <v>158</v>
      </c>
      <c r="D36927" s="489" t="s">
        <v>9652</v>
      </c>
    </row>
    <row r="36928" spans="1:4">
      <c r="A36928" s="489" t="str">
        <f t="shared" si="576"/>
        <v>2372600805通所型サービス（独自）</v>
      </c>
      <c r="B36928" s="489">
        <v>2372600805</v>
      </c>
      <c r="C36928" s="489" t="s">
        <v>2570</v>
      </c>
      <c r="D36928" s="489" t="s">
        <v>9652</v>
      </c>
    </row>
    <row r="36929" spans="1:4">
      <c r="A36929" s="489" t="str">
        <f t="shared" si="576"/>
        <v>2372600805通所型サービス（独自）</v>
      </c>
      <c r="B36929" s="489">
        <v>2372600805</v>
      </c>
      <c r="C36929" s="489" t="s">
        <v>2570</v>
      </c>
      <c r="D36929" s="489" t="s">
        <v>9652</v>
      </c>
    </row>
    <row r="36930" spans="1:4">
      <c r="A36930" s="489" t="str">
        <f t="shared" ref="A36930:A36993" si="577">B36930&amp;C36930</f>
        <v>2372600813通所介護</v>
      </c>
      <c r="B36930" s="489">
        <v>2372600813</v>
      </c>
      <c r="C36930" s="489" t="s">
        <v>158</v>
      </c>
      <c r="D36930" s="489" t="s">
        <v>9653</v>
      </c>
    </row>
    <row r="36931" spans="1:4">
      <c r="A36931" s="489" t="str">
        <f t="shared" si="577"/>
        <v>2372600813通所型サービス（独自）</v>
      </c>
      <c r="B36931" s="489">
        <v>2372600813</v>
      </c>
      <c r="C36931" s="489" t="s">
        <v>2570</v>
      </c>
      <c r="D36931" s="489" t="s">
        <v>9653</v>
      </c>
    </row>
    <row r="36932" spans="1:4">
      <c r="A36932" s="489" t="str">
        <f t="shared" si="577"/>
        <v>2372600813通所型サービス（独自）</v>
      </c>
      <c r="B36932" s="489">
        <v>2372600813</v>
      </c>
      <c r="C36932" s="489" t="s">
        <v>2570</v>
      </c>
      <c r="D36932" s="489" t="s">
        <v>9653</v>
      </c>
    </row>
    <row r="36933" spans="1:4">
      <c r="A36933" s="489" t="str">
        <f t="shared" si="577"/>
        <v>2372600813通所型サービス（独自／定率）</v>
      </c>
      <c r="B36933" s="489">
        <v>2372600813</v>
      </c>
      <c r="C36933" s="489" t="s">
        <v>2567</v>
      </c>
      <c r="D36933" s="489" t="s">
        <v>9653</v>
      </c>
    </row>
    <row r="36934" spans="1:4">
      <c r="A36934" s="489" t="str">
        <f t="shared" si="577"/>
        <v>2372600862通所型サービス（独自）</v>
      </c>
      <c r="B36934" s="489">
        <v>2372600862</v>
      </c>
      <c r="C36934" s="489" t="s">
        <v>2570</v>
      </c>
      <c r="D36934" s="489" t="s">
        <v>7102</v>
      </c>
    </row>
    <row r="36935" spans="1:4">
      <c r="A36935" s="489" t="str">
        <f t="shared" si="577"/>
        <v>2372600870訪問型サービス（独自）</v>
      </c>
      <c r="B36935" s="489">
        <v>2372600870</v>
      </c>
      <c r="C36935" s="489" t="s">
        <v>2571</v>
      </c>
      <c r="D36935" s="489" t="s">
        <v>9654</v>
      </c>
    </row>
    <row r="36936" spans="1:4">
      <c r="A36936" s="489" t="str">
        <f t="shared" si="577"/>
        <v>2372600888介護予防特定施設入居者生活介護</v>
      </c>
      <c r="B36936" s="489">
        <v>2372600888</v>
      </c>
      <c r="C36936" s="489" t="s">
        <v>2514</v>
      </c>
      <c r="D36936" s="489" t="s">
        <v>9655</v>
      </c>
    </row>
    <row r="36937" spans="1:4">
      <c r="A36937" s="489" t="str">
        <f t="shared" si="577"/>
        <v>2372600888特定施設入居者生活介護（短期利用型）</v>
      </c>
      <c r="B36937" s="489">
        <v>2372600888</v>
      </c>
      <c r="C36937" s="489" t="s">
        <v>19397</v>
      </c>
      <c r="D36937" s="489" t="s">
        <v>9655</v>
      </c>
    </row>
    <row r="36938" spans="1:4">
      <c r="A36938" s="489" t="str">
        <f t="shared" si="577"/>
        <v>2372600888特定施設入居者生活介護</v>
      </c>
      <c r="B36938" s="489">
        <v>2372600888</v>
      </c>
      <c r="C36938" s="489" t="s">
        <v>2513</v>
      </c>
      <c r="D36938" s="489" t="s">
        <v>9655</v>
      </c>
    </row>
    <row r="36939" spans="1:4">
      <c r="A36939" s="489" t="str">
        <f t="shared" si="577"/>
        <v>2372600912訪問介護</v>
      </c>
      <c r="B36939" s="489">
        <v>2372600912</v>
      </c>
      <c r="C36939" s="489" t="s">
        <v>140</v>
      </c>
      <c r="D36939" s="489" t="s">
        <v>9656</v>
      </c>
    </row>
    <row r="36940" spans="1:4">
      <c r="A36940" s="489" t="str">
        <f t="shared" si="577"/>
        <v>2372600912訪問介護</v>
      </c>
      <c r="B36940" s="489">
        <v>2372600912</v>
      </c>
      <c r="C36940" s="489" t="s">
        <v>140</v>
      </c>
      <c r="D36940" s="489" t="s">
        <v>9656</v>
      </c>
    </row>
    <row r="36941" spans="1:4">
      <c r="A36941" s="489" t="str">
        <f t="shared" si="577"/>
        <v>2372600920地域密着型通所介護</v>
      </c>
      <c r="B36941" s="489">
        <v>2372600920</v>
      </c>
      <c r="C36941" s="489" t="s">
        <v>161</v>
      </c>
      <c r="D36941" s="489" t="s">
        <v>9657</v>
      </c>
    </row>
    <row r="36942" spans="1:4">
      <c r="A36942" s="489" t="str">
        <f t="shared" si="577"/>
        <v>2372600920地域密着型通所介護</v>
      </c>
      <c r="B36942" s="489">
        <v>2372600920</v>
      </c>
      <c r="C36942" s="489" t="s">
        <v>161</v>
      </c>
      <c r="D36942" s="489" t="s">
        <v>9657</v>
      </c>
    </row>
    <row r="36943" spans="1:4">
      <c r="A36943" s="489" t="str">
        <f t="shared" si="577"/>
        <v>2372600920通所型サービス（独自）</v>
      </c>
      <c r="B36943" s="489">
        <v>2372600920</v>
      </c>
      <c r="C36943" s="489" t="s">
        <v>2570</v>
      </c>
      <c r="D36943" s="489" t="s">
        <v>9657</v>
      </c>
    </row>
    <row r="36944" spans="1:4">
      <c r="A36944" s="489" t="str">
        <f t="shared" si="577"/>
        <v>2372600920通所型サービス（独自）</v>
      </c>
      <c r="B36944" s="489">
        <v>2372600920</v>
      </c>
      <c r="C36944" s="489" t="s">
        <v>2570</v>
      </c>
      <c r="D36944" s="489" t="s">
        <v>9657</v>
      </c>
    </row>
    <row r="36945" spans="1:4">
      <c r="A36945" s="489" t="str">
        <f t="shared" si="577"/>
        <v>2372600938居宅介護支援</v>
      </c>
      <c r="B36945" s="489">
        <v>2372600938</v>
      </c>
      <c r="C36945" s="489" t="s">
        <v>2519</v>
      </c>
      <c r="D36945" s="489" t="s">
        <v>9658</v>
      </c>
    </row>
    <row r="36946" spans="1:4">
      <c r="A36946" s="489" t="str">
        <f t="shared" si="577"/>
        <v>2372600953通所介護</v>
      </c>
      <c r="B36946" s="489">
        <v>2372600953</v>
      </c>
      <c r="C36946" s="489" t="s">
        <v>158</v>
      </c>
      <c r="D36946" s="489" t="s">
        <v>9659</v>
      </c>
    </row>
    <row r="36947" spans="1:4">
      <c r="A36947" s="489" t="str">
        <f t="shared" si="577"/>
        <v>2372600953通所型サービス（独自）</v>
      </c>
      <c r="B36947" s="489">
        <v>2372600953</v>
      </c>
      <c r="C36947" s="489" t="s">
        <v>2570</v>
      </c>
      <c r="D36947" s="489" t="s">
        <v>9659</v>
      </c>
    </row>
    <row r="36948" spans="1:4">
      <c r="A36948" s="489" t="str">
        <f t="shared" si="577"/>
        <v>2372600953通所型サービス（独自）</v>
      </c>
      <c r="B36948" s="489">
        <v>2372600953</v>
      </c>
      <c r="C36948" s="489" t="s">
        <v>2570</v>
      </c>
      <c r="D36948" s="489" t="s">
        <v>9659</v>
      </c>
    </row>
    <row r="36949" spans="1:4">
      <c r="A36949" s="489" t="str">
        <f t="shared" si="577"/>
        <v>2372600953通所型サービス（独自／定率）</v>
      </c>
      <c r="B36949" s="489">
        <v>2372600953</v>
      </c>
      <c r="C36949" s="489" t="s">
        <v>2567</v>
      </c>
      <c r="D36949" s="489" t="s">
        <v>9659</v>
      </c>
    </row>
    <row r="36950" spans="1:4">
      <c r="A36950" s="489" t="str">
        <f t="shared" si="577"/>
        <v>2372600953通所型サービス（独自／定率）</v>
      </c>
      <c r="B36950" s="489">
        <v>2372600953</v>
      </c>
      <c r="C36950" s="489" t="s">
        <v>2567</v>
      </c>
      <c r="D36950" s="489" t="s">
        <v>9659</v>
      </c>
    </row>
    <row r="36951" spans="1:4">
      <c r="A36951" s="489" t="str">
        <f t="shared" si="577"/>
        <v>2372600979介護予防認知症対応型共同生活介護</v>
      </c>
      <c r="B36951" s="489">
        <v>2372600979</v>
      </c>
      <c r="C36951" s="489" t="s">
        <v>2088</v>
      </c>
      <c r="D36951" s="489" t="s">
        <v>9660</v>
      </c>
    </row>
    <row r="36952" spans="1:4">
      <c r="A36952" s="489" t="str">
        <f t="shared" si="577"/>
        <v>2372600979介護予防認知症対応型共同生活介護</v>
      </c>
      <c r="B36952" s="489">
        <v>2372600979</v>
      </c>
      <c r="C36952" s="489" t="s">
        <v>2088</v>
      </c>
      <c r="D36952" s="489" t="s">
        <v>9660</v>
      </c>
    </row>
    <row r="36953" spans="1:4">
      <c r="A36953" s="489" t="str">
        <f t="shared" si="577"/>
        <v>2372600979認知症対応型共同生活介護</v>
      </c>
      <c r="B36953" s="489">
        <v>2372600979</v>
      </c>
      <c r="C36953" s="489" t="s">
        <v>2087</v>
      </c>
      <c r="D36953" s="489" t="s">
        <v>9660</v>
      </c>
    </row>
    <row r="36954" spans="1:4">
      <c r="A36954" s="489" t="str">
        <f t="shared" si="577"/>
        <v>2372600979認知症対応型共同生活介護</v>
      </c>
      <c r="B36954" s="489">
        <v>2372600979</v>
      </c>
      <c r="C36954" s="489" t="s">
        <v>2087</v>
      </c>
      <c r="D36954" s="489" t="s">
        <v>9660</v>
      </c>
    </row>
    <row r="36955" spans="1:4">
      <c r="A36955" s="489" t="str">
        <f t="shared" si="577"/>
        <v>2372600987地域密着型通所介護</v>
      </c>
      <c r="B36955" s="489">
        <v>2372600987</v>
      </c>
      <c r="C36955" s="489" t="s">
        <v>161</v>
      </c>
      <c r="D36955" s="489" t="s">
        <v>9661</v>
      </c>
    </row>
    <row r="36956" spans="1:4">
      <c r="A36956" s="489" t="str">
        <f t="shared" si="577"/>
        <v>2372600987通所型サービス（独自）</v>
      </c>
      <c r="B36956" s="489">
        <v>2372600987</v>
      </c>
      <c r="C36956" s="489" t="s">
        <v>2570</v>
      </c>
      <c r="D36956" s="489" t="s">
        <v>9661</v>
      </c>
    </row>
    <row r="36957" spans="1:4">
      <c r="A36957" s="489" t="str">
        <f t="shared" si="577"/>
        <v>2372600995居宅介護支援</v>
      </c>
      <c r="B36957" s="489">
        <v>2372600995</v>
      </c>
      <c r="C36957" s="489" t="s">
        <v>2519</v>
      </c>
      <c r="D36957" s="489" t="s">
        <v>9662</v>
      </c>
    </row>
    <row r="36958" spans="1:4">
      <c r="A36958" s="489" t="str">
        <f t="shared" si="577"/>
        <v>2372601001通所型サービス（独自）</v>
      </c>
      <c r="B36958" s="489">
        <v>2372601001</v>
      </c>
      <c r="C36958" s="489" t="s">
        <v>2570</v>
      </c>
      <c r="D36958" s="489" t="s">
        <v>19464</v>
      </c>
    </row>
    <row r="36959" spans="1:4">
      <c r="A36959" s="489" t="str">
        <f t="shared" si="577"/>
        <v>2372601001通所介護</v>
      </c>
      <c r="B36959" s="489">
        <v>2372601001</v>
      </c>
      <c r="C36959" s="489" t="s">
        <v>158</v>
      </c>
      <c r="D36959" s="489" t="s">
        <v>9663</v>
      </c>
    </row>
    <row r="36960" spans="1:4">
      <c r="A36960" s="489" t="str">
        <f t="shared" si="577"/>
        <v>2372601001通所型サービス（独自）</v>
      </c>
      <c r="B36960" s="489">
        <v>2372601001</v>
      </c>
      <c r="C36960" s="489" t="s">
        <v>2570</v>
      </c>
      <c r="D36960" s="489" t="s">
        <v>9663</v>
      </c>
    </row>
    <row r="36961" spans="1:4">
      <c r="A36961" s="489" t="str">
        <f t="shared" si="577"/>
        <v>2372601035訪問介護</v>
      </c>
      <c r="B36961" s="489">
        <v>2372601035</v>
      </c>
      <c r="C36961" s="489" t="s">
        <v>140</v>
      </c>
      <c r="D36961" s="489" t="s">
        <v>9664</v>
      </c>
    </row>
    <row r="36962" spans="1:4">
      <c r="A36962" s="489" t="str">
        <f t="shared" si="577"/>
        <v>2372601035訪問介護</v>
      </c>
      <c r="B36962" s="489">
        <v>2372601035</v>
      </c>
      <c r="C36962" s="489" t="s">
        <v>140</v>
      </c>
      <c r="D36962" s="489" t="s">
        <v>9664</v>
      </c>
    </row>
    <row r="36963" spans="1:4">
      <c r="A36963" s="489" t="str">
        <f t="shared" si="577"/>
        <v>2372601035訪問型サービス（独自）</v>
      </c>
      <c r="B36963" s="489">
        <v>2372601035</v>
      </c>
      <c r="C36963" s="489" t="s">
        <v>2571</v>
      </c>
      <c r="D36963" s="489" t="s">
        <v>9664</v>
      </c>
    </row>
    <row r="36964" spans="1:4">
      <c r="A36964" s="489" t="str">
        <f t="shared" si="577"/>
        <v>2372601035訪問型サービス（独自）</v>
      </c>
      <c r="B36964" s="489">
        <v>2372601035</v>
      </c>
      <c r="C36964" s="489" t="s">
        <v>2571</v>
      </c>
      <c r="D36964" s="489" t="s">
        <v>9664</v>
      </c>
    </row>
    <row r="36965" spans="1:4">
      <c r="A36965" s="489" t="str">
        <f t="shared" si="577"/>
        <v>2372601050訪問介護</v>
      </c>
      <c r="B36965" s="489">
        <v>2372601050</v>
      </c>
      <c r="C36965" s="489" t="s">
        <v>140</v>
      </c>
      <c r="D36965" s="489" t="s">
        <v>9665</v>
      </c>
    </row>
    <row r="36966" spans="1:4">
      <c r="A36966" s="489" t="str">
        <f t="shared" si="577"/>
        <v>2372601050訪問介護</v>
      </c>
      <c r="B36966" s="489">
        <v>2372601050</v>
      </c>
      <c r="C36966" s="489" t="s">
        <v>140</v>
      </c>
      <c r="D36966" s="489" t="s">
        <v>9665</v>
      </c>
    </row>
    <row r="36967" spans="1:4">
      <c r="A36967" s="489" t="str">
        <f t="shared" si="577"/>
        <v>2372601050訪問型サービス（独自）</v>
      </c>
      <c r="B36967" s="489">
        <v>2372601050</v>
      </c>
      <c r="C36967" s="489" t="s">
        <v>2571</v>
      </c>
      <c r="D36967" s="489" t="s">
        <v>9665</v>
      </c>
    </row>
    <row r="36968" spans="1:4">
      <c r="A36968" s="489" t="str">
        <f t="shared" si="577"/>
        <v>2372601050訪問型サービス（独自）</v>
      </c>
      <c r="B36968" s="489">
        <v>2372601050</v>
      </c>
      <c r="C36968" s="489" t="s">
        <v>2571</v>
      </c>
      <c r="D36968" s="489" t="s">
        <v>9665</v>
      </c>
    </row>
    <row r="36969" spans="1:4">
      <c r="A36969" s="489" t="str">
        <f t="shared" si="577"/>
        <v>2372601076介護予防認知症対応型共同生活介護（短期利用型）</v>
      </c>
      <c r="B36969" s="489">
        <v>2372601076</v>
      </c>
      <c r="C36969" s="489" t="s">
        <v>19398</v>
      </c>
      <c r="D36969" s="489" t="s">
        <v>9666</v>
      </c>
    </row>
    <row r="36970" spans="1:4">
      <c r="A36970" s="489" t="str">
        <f t="shared" si="577"/>
        <v>2372601076介護予防認知症対応型共同生活介護（短期利用型）</v>
      </c>
      <c r="B36970" s="489">
        <v>2372601076</v>
      </c>
      <c r="C36970" s="489" t="s">
        <v>19398</v>
      </c>
      <c r="D36970" s="489" t="s">
        <v>9666</v>
      </c>
    </row>
    <row r="36971" spans="1:4">
      <c r="A36971" s="489" t="str">
        <f t="shared" si="577"/>
        <v>2372601076介護予防認知症対応型共同生活介護</v>
      </c>
      <c r="B36971" s="489">
        <v>2372601076</v>
      </c>
      <c r="C36971" s="489" t="s">
        <v>2088</v>
      </c>
      <c r="D36971" s="489" t="s">
        <v>9666</v>
      </c>
    </row>
    <row r="36972" spans="1:4">
      <c r="A36972" s="489" t="str">
        <f t="shared" si="577"/>
        <v>2372601076介護予防認知症対応型共同生活介護</v>
      </c>
      <c r="B36972" s="489">
        <v>2372601076</v>
      </c>
      <c r="C36972" s="489" t="s">
        <v>2088</v>
      </c>
      <c r="D36972" s="489" t="s">
        <v>9666</v>
      </c>
    </row>
    <row r="36973" spans="1:4">
      <c r="A36973" s="489" t="str">
        <f t="shared" si="577"/>
        <v>2372601076認知症対応型共同生活介護（短期利用型）</v>
      </c>
      <c r="B36973" s="489">
        <v>2372601076</v>
      </c>
      <c r="C36973" s="489" t="s">
        <v>19399</v>
      </c>
      <c r="D36973" s="489" t="s">
        <v>9666</v>
      </c>
    </row>
    <row r="36974" spans="1:4">
      <c r="A36974" s="489" t="str">
        <f t="shared" si="577"/>
        <v>2372601076認知症対応型共同生活介護（短期利用型）</v>
      </c>
      <c r="B36974" s="489">
        <v>2372601076</v>
      </c>
      <c r="C36974" s="489" t="s">
        <v>19399</v>
      </c>
      <c r="D36974" s="489" t="s">
        <v>9666</v>
      </c>
    </row>
    <row r="36975" spans="1:4">
      <c r="A36975" s="489" t="str">
        <f t="shared" si="577"/>
        <v>2372601076認知症対応型共同生活介護</v>
      </c>
      <c r="B36975" s="489">
        <v>2372601076</v>
      </c>
      <c r="C36975" s="489" t="s">
        <v>2087</v>
      </c>
      <c r="D36975" s="489" t="s">
        <v>9666</v>
      </c>
    </row>
    <row r="36976" spans="1:4">
      <c r="A36976" s="489" t="str">
        <f t="shared" si="577"/>
        <v>2372601076認知症対応型共同生活介護</v>
      </c>
      <c r="B36976" s="489">
        <v>2372601076</v>
      </c>
      <c r="C36976" s="489" t="s">
        <v>2087</v>
      </c>
      <c r="D36976" s="489" t="s">
        <v>9666</v>
      </c>
    </row>
    <row r="36977" spans="1:4">
      <c r="A36977" s="489" t="str">
        <f t="shared" si="577"/>
        <v>2372601092地域密着型通所介護</v>
      </c>
      <c r="B36977" s="489">
        <v>2372601092</v>
      </c>
      <c r="C36977" s="489" t="s">
        <v>161</v>
      </c>
      <c r="D36977" s="489" t="s">
        <v>9667</v>
      </c>
    </row>
    <row r="36978" spans="1:4">
      <c r="A36978" s="489" t="str">
        <f t="shared" si="577"/>
        <v>2372601092通所型サービス（独自）</v>
      </c>
      <c r="B36978" s="489">
        <v>2372601092</v>
      </c>
      <c r="C36978" s="489" t="s">
        <v>2570</v>
      </c>
      <c r="D36978" s="489" t="s">
        <v>9667</v>
      </c>
    </row>
    <row r="36979" spans="1:4">
      <c r="A36979" s="489" t="str">
        <f t="shared" si="577"/>
        <v>2372601100訪問介護</v>
      </c>
      <c r="B36979" s="489">
        <v>2372601100</v>
      </c>
      <c r="C36979" s="489" t="s">
        <v>140</v>
      </c>
      <c r="D36979" s="489" t="s">
        <v>9668</v>
      </c>
    </row>
    <row r="36980" spans="1:4">
      <c r="A36980" s="489" t="str">
        <f t="shared" si="577"/>
        <v>2372601100訪問介護</v>
      </c>
      <c r="B36980" s="489">
        <v>2372601100</v>
      </c>
      <c r="C36980" s="489" t="s">
        <v>140</v>
      </c>
      <c r="D36980" s="489" t="s">
        <v>9668</v>
      </c>
    </row>
    <row r="36981" spans="1:4">
      <c r="A36981" s="489" t="str">
        <f t="shared" si="577"/>
        <v>2372601100訪問型サービス（独自）</v>
      </c>
      <c r="B36981" s="489">
        <v>2372601100</v>
      </c>
      <c r="C36981" s="489" t="s">
        <v>2571</v>
      </c>
      <c r="D36981" s="489" t="s">
        <v>9668</v>
      </c>
    </row>
    <row r="36982" spans="1:4">
      <c r="A36982" s="489" t="str">
        <f t="shared" si="577"/>
        <v>2372601100訪問型サービス（独自）</v>
      </c>
      <c r="B36982" s="489">
        <v>2372601100</v>
      </c>
      <c r="C36982" s="489" t="s">
        <v>2571</v>
      </c>
      <c r="D36982" s="489" t="s">
        <v>9668</v>
      </c>
    </row>
    <row r="36983" spans="1:4">
      <c r="A36983" s="489" t="str">
        <f t="shared" si="577"/>
        <v>2372601126介護予防短期入所生活介護</v>
      </c>
      <c r="B36983" s="489">
        <v>2372601126</v>
      </c>
      <c r="C36983" s="489" t="s">
        <v>2093</v>
      </c>
      <c r="D36983" s="489" t="s">
        <v>9669</v>
      </c>
    </row>
    <row r="36984" spans="1:4">
      <c r="A36984" s="489" t="str">
        <f t="shared" si="577"/>
        <v>2372601126短期入所生活介護</v>
      </c>
      <c r="B36984" s="489">
        <v>2372601126</v>
      </c>
      <c r="C36984" s="489" t="s">
        <v>2092</v>
      </c>
      <c r="D36984" s="489" t="s">
        <v>9669</v>
      </c>
    </row>
    <row r="36985" spans="1:4">
      <c r="A36985" s="489" t="str">
        <f t="shared" si="577"/>
        <v>2372601142介護老人福祉施設</v>
      </c>
      <c r="B36985" s="489">
        <v>2372601142</v>
      </c>
      <c r="C36985" s="489" t="s">
        <v>1921</v>
      </c>
      <c r="D36985" s="489" t="s">
        <v>9670</v>
      </c>
    </row>
    <row r="36986" spans="1:4">
      <c r="A36986" s="489" t="str">
        <f t="shared" si="577"/>
        <v>2372601142介護老人福祉施設</v>
      </c>
      <c r="B36986" s="489">
        <v>2372601142</v>
      </c>
      <c r="C36986" s="489" t="s">
        <v>1921</v>
      </c>
      <c r="D36986" s="489" t="s">
        <v>9670</v>
      </c>
    </row>
    <row r="36987" spans="1:4">
      <c r="A36987" s="489" t="str">
        <f t="shared" si="577"/>
        <v>2372601159通所型サービス（独自）</v>
      </c>
      <c r="B36987" s="489">
        <v>2372601159</v>
      </c>
      <c r="C36987" s="489" t="s">
        <v>2570</v>
      </c>
      <c r="D36987" s="489" t="s">
        <v>9671</v>
      </c>
    </row>
    <row r="36988" spans="1:4">
      <c r="A36988" s="489" t="str">
        <f t="shared" si="577"/>
        <v>2372601159通所型サービス（独自／定率）</v>
      </c>
      <c r="B36988" s="489">
        <v>2372601159</v>
      </c>
      <c r="C36988" s="489" t="s">
        <v>2567</v>
      </c>
      <c r="D36988" s="489" t="s">
        <v>9671</v>
      </c>
    </row>
    <row r="36989" spans="1:4">
      <c r="A36989" s="489" t="str">
        <f t="shared" si="577"/>
        <v>2372601167通所型サービス（独自）</v>
      </c>
      <c r="B36989" s="489">
        <v>2372601167</v>
      </c>
      <c r="C36989" s="489" t="s">
        <v>2570</v>
      </c>
      <c r="D36989" s="489" t="s">
        <v>9672</v>
      </c>
    </row>
    <row r="36990" spans="1:4">
      <c r="A36990" s="489" t="str">
        <f t="shared" si="577"/>
        <v>2372601233訪問介護</v>
      </c>
      <c r="B36990" s="489">
        <v>2372601233</v>
      </c>
      <c r="C36990" s="489" t="s">
        <v>140</v>
      </c>
      <c r="D36990" s="489" t="s">
        <v>9673</v>
      </c>
    </row>
    <row r="36991" spans="1:4">
      <c r="A36991" s="489" t="str">
        <f t="shared" si="577"/>
        <v>2372601233訪問介護</v>
      </c>
      <c r="B36991" s="489">
        <v>2372601233</v>
      </c>
      <c r="C36991" s="489" t="s">
        <v>140</v>
      </c>
      <c r="D36991" s="489" t="s">
        <v>9673</v>
      </c>
    </row>
    <row r="36992" spans="1:4">
      <c r="A36992" s="489" t="str">
        <f t="shared" si="577"/>
        <v>2372601233訪問型サービス（独自）</v>
      </c>
      <c r="B36992" s="489">
        <v>2372601233</v>
      </c>
      <c r="C36992" s="489" t="s">
        <v>2571</v>
      </c>
      <c r="D36992" s="489" t="s">
        <v>9673</v>
      </c>
    </row>
    <row r="36993" spans="1:4">
      <c r="A36993" s="489" t="str">
        <f t="shared" si="577"/>
        <v>2372601233訪問型サービス（独自）</v>
      </c>
      <c r="B36993" s="489">
        <v>2372601233</v>
      </c>
      <c r="C36993" s="489" t="s">
        <v>2571</v>
      </c>
      <c r="D36993" s="489" t="s">
        <v>9673</v>
      </c>
    </row>
    <row r="36994" spans="1:4">
      <c r="A36994" s="489" t="str">
        <f t="shared" ref="A36994:A37057" si="578">B36994&amp;C36994</f>
        <v>2372601241居宅介護支援</v>
      </c>
      <c r="B36994" s="489">
        <v>2372601241</v>
      </c>
      <c r="C36994" s="489" t="s">
        <v>2519</v>
      </c>
      <c r="D36994" s="489" t="s">
        <v>9673</v>
      </c>
    </row>
    <row r="36995" spans="1:4">
      <c r="A36995" s="489" t="str">
        <f t="shared" si="578"/>
        <v>2372601258通所型サービス（独自）</v>
      </c>
      <c r="B36995" s="489">
        <v>2372601258</v>
      </c>
      <c r="C36995" s="489" t="s">
        <v>2570</v>
      </c>
      <c r="D36995" s="489" t="s">
        <v>9674</v>
      </c>
    </row>
    <row r="36996" spans="1:4">
      <c r="A36996" s="489" t="str">
        <f t="shared" si="578"/>
        <v>2372601324地域密着型通所介護</v>
      </c>
      <c r="B36996" s="489">
        <v>2372601324</v>
      </c>
      <c r="C36996" s="489" t="s">
        <v>161</v>
      </c>
      <c r="D36996" s="489" t="s">
        <v>9675</v>
      </c>
    </row>
    <row r="36997" spans="1:4">
      <c r="A36997" s="489" t="str">
        <f t="shared" si="578"/>
        <v>2372601324地域密着型通所介護</v>
      </c>
      <c r="B36997" s="489">
        <v>2372601324</v>
      </c>
      <c r="C36997" s="489" t="s">
        <v>161</v>
      </c>
      <c r="D36997" s="489" t="s">
        <v>9675</v>
      </c>
    </row>
    <row r="36998" spans="1:4">
      <c r="A36998" s="489" t="str">
        <f t="shared" si="578"/>
        <v>2372601324通所型サービス（独自）</v>
      </c>
      <c r="B36998" s="489">
        <v>2372601324</v>
      </c>
      <c r="C36998" s="489" t="s">
        <v>2570</v>
      </c>
      <c r="D36998" s="489" t="s">
        <v>9675</v>
      </c>
    </row>
    <row r="36999" spans="1:4">
      <c r="A36999" s="489" t="str">
        <f t="shared" si="578"/>
        <v>2372601324通所型サービス（独自）</v>
      </c>
      <c r="B36999" s="489">
        <v>2372601324</v>
      </c>
      <c r="C36999" s="489" t="s">
        <v>2570</v>
      </c>
      <c r="D36999" s="489" t="s">
        <v>9675</v>
      </c>
    </row>
    <row r="37000" spans="1:4">
      <c r="A37000" s="489" t="str">
        <f t="shared" si="578"/>
        <v>2372601332居宅介護支援</v>
      </c>
      <c r="B37000" s="489">
        <v>2372601332</v>
      </c>
      <c r="C37000" s="489" t="s">
        <v>2519</v>
      </c>
      <c r="D37000" s="489" t="s">
        <v>9676</v>
      </c>
    </row>
    <row r="37001" spans="1:4">
      <c r="A37001" s="489" t="str">
        <f t="shared" si="578"/>
        <v>2372601340通所介護</v>
      </c>
      <c r="B37001" s="489">
        <v>2372601340</v>
      </c>
      <c r="C37001" s="489" t="s">
        <v>158</v>
      </c>
      <c r="D37001" s="489" t="s">
        <v>9677</v>
      </c>
    </row>
    <row r="37002" spans="1:4">
      <c r="A37002" s="489" t="str">
        <f t="shared" si="578"/>
        <v>2372601340通所型サービス（独自）</v>
      </c>
      <c r="B37002" s="489">
        <v>2372601340</v>
      </c>
      <c r="C37002" s="489" t="s">
        <v>2570</v>
      </c>
      <c r="D37002" s="489" t="s">
        <v>9677</v>
      </c>
    </row>
    <row r="37003" spans="1:4">
      <c r="A37003" s="489" t="str">
        <f t="shared" si="578"/>
        <v>2372601340通所型サービス（独自）</v>
      </c>
      <c r="B37003" s="489">
        <v>2372601340</v>
      </c>
      <c r="C37003" s="489" t="s">
        <v>2570</v>
      </c>
      <c r="D37003" s="489" t="s">
        <v>9677</v>
      </c>
    </row>
    <row r="37004" spans="1:4">
      <c r="A37004" s="489" t="str">
        <f t="shared" si="578"/>
        <v>2372601357通所介護</v>
      </c>
      <c r="B37004" s="489">
        <v>2372601357</v>
      </c>
      <c r="C37004" s="489" t="s">
        <v>158</v>
      </c>
      <c r="D37004" s="489" t="s">
        <v>9678</v>
      </c>
    </row>
    <row r="37005" spans="1:4">
      <c r="A37005" s="489" t="str">
        <f t="shared" si="578"/>
        <v>2372601357通所型サービス（独自）</v>
      </c>
      <c r="B37005" s="489">
        <v>2372601357</v>
      </c>
      <c r="C37005" s="489" t="s">
        <v>2570</v>
      </c>
      <c r="D37005" s="489" t="s">
        <v>9678</v>
      </c>
    </row>
    <row r="37006" spans="1:4">
      <c r="A37006" s="489" t="str">
        <f t="shared" si="578"/>
        <v>2372601357通所型サービス（独自）</v>
      </c>
      <c r="B37006" s="489">
        <v>2372601357</v>
      </c>
      <c r="C37006" s="489" t="s">
        <v>2570</v>
      </c>
      <c r="D37006" s="489" t="s">
        <v>9678</v>
      </c>
    </row>
    <row r="37007" spans="1:4">
      <c r="A37007" s="489" t="str">
        <f t="shared" si="578"/>
        <v>2372601365居宅介護支援</v>
      </c>
      <c r="B37007" s="489">
        <v>2372601365</v>
      </c>
      <c r="C37007" s="489" t="s">
        <v>2519</v>
      </c>
      <c r="D37007" s="489" t="s">
        <v>9679</v>
      </c>
    </row>
    <row r="37008" spans="1:4">
      <c r="A37008" s="489" t="str">
        <f t="shared" si="578"/>
        <v>2372601399地域密着型通所介護</v>
      </c>
      <c r="B37008" s="489">
        <v>2372601399</v>
      </c>
      <c r="C37008" s="489" t="s">
        <v>161</v>
      </c>
      <c r="D37008" s="489" t="s">
        <v>9680</v>
      </c>
    </row>
    <row r="37009" spans="1:4">
      <c r="A37009" s="489" t="str">
        <f t="shared" si="578"/>
        <v>2372601399地域密着型通所介護</v>
      </c>
      <c r="B37009" s="489">
        <v>2372601399</v>
      </c>
      <c r="C37009" s="489" t="s">
        <v>161</v>
      </c>
      <c r="D37009" s="489" t="s">
        <v>9680</v>
      </c>
    </row>
    <row r="37010" spans="1:4">
      <c r="A37010" s="489" t="str">
        <f t="shared" si="578"/>
        <v>2372601399通所型サービス（独自）</v>
      </c>
      <c r="B37010" s="489">
        <v>2372601399</v>
      </c>
      <c r="C37010" s="489" t="s">
        <v>2570</v>
      </c>
      <c r="D37010" s="489" t="s">
        <v>9680</v>
      </c>
    </row>
    <row r="37011" spans="1:4">
      <c r="A37011" s="489" t="str">
        <f t="shared" si="578"/>
        <v>2372601399通所型サービス（独自）</v>
      </c>
      <c r="B37011" s="489">
        <v>2372601399</v>
      </c>
      <c r="C37011" s="489" t="s">
        <v>2570</v>
      </c>
      <c r="D37011" s="489" t="s">
        <v>9680</v>
      </c>
    </row>
    <row r="37012" spans="1:4">
      <c r="A37012" s="489" t="str">
        <f t="shared" si="578"/>
        <v>2372601407通所型サービス（独自）</v>
      </c>
      <c r="B37012" s="489">
        <v>2372601407</v>
      </c>
      <c r="C37012" s="489" t="s">
        <v>2570</v>
      </c>
      <c r="D37012" s="489" t="s">
        <v>9681</v>
      </c>
    </row>
    <row r="37013" spans="1:4">
      <c r="A37013" s="489" t="str">
        <f t="shared" si="578"/>
        <v>2372601415介護予防特定施設入居者生活介護</v>
      </c>
      <c r="B37013" s="489">
        <v>2372601415</v>
      </c>
      <c r="C37013" s="489" t="s">
        <v>2514</v>
      </c>
      <c r="D37013" s="489" t="s">
        <v>9682</v>
      </c>
    </row>
    <row r="37014" spans="1:4">
      <c r="A37014" s="489" t="str">
        <f t="shared" si="578"/>
        <v>2372601415特定施設入居者生活介護</v>
      </c>
      <c r="B37014" s="489">
        <v>2372601415</v>
      </c>
      <c r="C37014" s="489" t="s">
        <v>2513</v>
      </c>
      <c r="D37014" s="489" t="s">
        <v>9682</v>
      </c>
    </row>
    <row r="37015" spans="1:4">
      <c r="A37015" s="489" t="str">
        <f t="shared" si="578"/>
        <v>2372601449訪問介護</v>
      </c>
      <c r="B37015" s="489">
        <v>2372601449</v>
      </c>
      <c r="C37015" s="489" t="s">
        <v>140</v>
      </c>
      <c r="D37015" s="489" t="s">
        <v>9683</v>
      </c>
    </row>
    <row r="37016" spans="1:4">
      <c r="A37016" s="489" t="str">
        <f t="shared" si="578"/>
        <v>2372601449訪問介護</v>
      </c>
      <c r="B37016" s="489">
        <v>2372601449</v>
      </c>
      <c r="C37016" s="489" t="s">
        <v>140</v>
      </c>
      <c r="D37016" s="489" t="s">
        <v>9683</v>
      </c>
    </row>
    <row r="37017" spans="1:4">
      <c r="A37017" s="489" t="str">
        <f t="shared" si="578"/>
        <v>2372601449訪問型サービス（独自）</v>
      </c>
      <c r="B37017" s="489">
        <v>2372601449</v>
      </c>
      <c r="C37017" s="489" t="s">
        <v>2571</v>
      </c>
      <c r="D37017" s="489" t="s">
        <v>9683</v>
      </c>
    </row>
    <row r="37018" spans="1:4">
      <c r="A37018" s="489" t="str">
        <f t="shared" si="578"/>
        <v>2372601449訪問型サービス（独自）</v>
      </c>
      <c r="B37018" s="489">
        <v>2372601449</v>
      </c>
      <c r="C37018" s="489" t="s">
        <v>2571</v>
      </c>
      <c r="D37018" s="489" t="s">
        <v>9683</v>
      </c>
    </row>
    <row r="37019" spans="1:4">
      <c r="A37019" s="489" t="str">
        <f t="shared" si="578"/>
        <v>2372601449訪問型サービス（独自／定率）</v>
      </c>
      <c r="B37019" s="489">
        <v>2372601449</v>
      </c>
      <c r="C37019" s="489" t="s">
        <v>2568</v>
      </c>
      <c r="D37019" s="489" t="s">
        <v>9683</v>
      </c>
    </row>
    <row r="37020" spans="1:4">
      <c r="A37020" s="489" t="str">
        <f t="shared" si="578"/>
        <v>2372601449訪問型サービス（独自／定率）</v>
      </c>
      <c r="B37020" s="489">
        <v>2372601449</v>
      </c>
      <c r="C37020" s="489" t="s">
        <v>2568</v>
      </c>
      <c r="D37020" s="489" t="s">
        <v>9683</v>
      </c>
    </row>
    <row r="37021" spans="1:4">
      <c r="A37021" s="489" t="str">
        <f t="shared" si="578"/>
        <v>2372601456通所介護</v>
      </c>
      <c r="B37021" s="489">
        <v>2372601456</v>
      </c>
      <c r="C37021" s="489" t="s">
        <v>158</v>
      </c>
      <c r="D37021" s="489" t="s">
        <v>9684</v>
      </c>
    </row>
    <row r="37022" spans="1:4">
      <c r="A37022" s="489" t="str">
        <f t="shared" si="578"/>
        <v>2372601456通所型サービス（独自）</v>
      </c>
      <c r="B37022" s="489">
        <v>2372601456</v>
      </c>
      <c r="C37022" s="489" t="s">
        <v>2570</v>
      </c>
      <c r="D37022" s="489" t="s">
        <v>9684</v>
      </c>
    </row>
    <row r="37023" spans="1:4">
      <c r="A37023" s="489" t="str">
        <f t="shared" si="578"/>
        <v>2372601456通所型サービス（独自）</v>
      </c>
      <c r="B37023" s="489">
        <v>2372601456</v>
      </c>
      <c r="C37023" s="489" t="s">
        <v>2570</v>
      </c>
      <c r="D37023" s="489" t="s">
        <v>9684</v>
      </c>
    </row>
    <row r="37024" spans="1:4">
      <c r="A37024" s="489" t="str">
        <f t="shared" si="578"/>
        <v>2372601498地域密着型通所介護</v>
      </c>
      <c r="B37024" s="489">
        <v>2372601498</v>
      </c>
      <c r="C37024" s="489" t="s">
        <v>161</v>
      </c>
      <c r="D37024" s="489" t="s">
        <v>9685</v>
      </c>
    </row>
    <row r="37025" spans="1:4">
      <c r="A37025" s="489" t="str">
        <f t="shared" si="578"/>
        <v>2372601498地域密着型通所介護</v>
      </c>
      <c r="B37025" s="489">
        <v>2372601498</v>
      </c>
      <c r="C37025" s="489" t="s">
        <v>161</v>
      </c>
      <c r="D37025" s="489" t="s">
        <v>9685</v>
      </c>
    </row>
    <row r="37026" spans="1:4">
      <c r="A37026" s="489" t="str">
        <f t="shared" si="578"/>
        <v>2372601498通所型サービス（独自）</v>
      </c>
      <c r="B37026" s="489">
        <v>2372601498</v>
      </c>
      <c r="C37026" s="489" t="s">
        <v>2570</v>
      </c>
      <c r="D37026" s="489" t="s">
        <v>9685</v>
      </c>
    </row>
    <row r="37027" spans="1:4">
      <c r="A37027" s="489" t="str">
        <f t="shared" si="578"/>
        <v>2372601498通所型サービス（独自）</v>
      </c>
      <c r="B37027" s="489">
        <v>2372601498</v>
      </c>
      <c r="C37027" s="489" t="s">
        <v>2570</v>
      </c>
      <c r="D37027" s="489" t="s">
        <v>9685</v>
      </c>
    </row>
    <row r="37028" spans="1:4">
      <c r="A37028" s="489" t="str">
        <f t="shared" si="578"/>
        <v>2372601506地域密着型通所介護</v>
      </c>
      <c r="B37028" s="489">
        <v>2372601506</v>
      </c>
      <c r="C37028" s="489" t="s">
        <v>161</v>
      </c>
      <c r="D37028" s="489" t="s">
        <v>9686</v>
      </c>
    </row>
    <row r="37029" spans="1:4">
      <c r="A37029" s="489" t="str">
        <f t="shared" si="578"/>
        <v>2372601506通所型サービス（独自）</v>
      </c>
      <c r="B37029" s="489">
        <v>2372601506</v>
      </c>
      <c r="C37029" s="489" t="s">
        <v>2570</v>
      </c>
      <c r="D37029" s="489" t="s">
        <v>9686</v>
      </c>
    </row>
    <row r="37030" spans="1:4">
      <c r="A37030" s="489" t="str">
        <f t="shared" si="578"/>
        <v>2372601522通所介護</v>
      </c>
      <c r="B37030" s="489">
        <v>2372601522</v>
      </c>
      <c r="C37030" s="489" t="s">
        <v>158</v>
      </c>
      <c r="D37030" s="489" t="s">
        <v>9687</v>
      </c>
    </row>
    <row r="37031" spans="1:4">
      <c r="A37031" s="489" t="str">
        <f t="shared" si="578"/>
        <v>2372601522通所型サービス（独自）</v>
      </c>
      <c r="B37031" s="489">
        <v>2372601522</v>
      </c>
      <c r="C37031" s="489" t="s">
        <v>2570</v>
      </c>
      <c r="D37031" s="489" t="s">
        <v>9687</v>
      </c>
    </row>
    <row r="37032" spans="1:4">
      <c r="A37032" s="489" t="str">
        <f t="shared" si="578"/>
        <v>2372601522通所型サービス（独自）</v>
      </c>
      <c r="B37032" s="489">
        <v>2372601522</v>
      </c>
      <c r="C37032" s="489" t="s">
        <v>2570</v>
      </c>
      <c r="D37032" s="489" t="s">
        <v>9687</v>
      </c>
    </row>
    <row r="37033" spans="1:4">
      <c r="A37033" s="489" t="str">
        <f t="shared" si="578"/>
        <v>2372601530居宅介護支援</v>
      </c>
      <c r="B37033" s="489">
        <v>2372601530</v>
      </c>
      <c r="C37033" s="489" t="s">
        <v>2519</v>
      </c>
      <c r="D37033" s="489" t="s">
        <v>9688</v>
      </c>
    </row>
    <row r="37034" spans="1:4">
      <c r="A37034" s="489" t="str">
        <f t="shared" si="578"/>
        <v>2372601555通所介護</v>
      </c>
      <c r="B37034" s="489">
        <v>2372601555</v>
      </c>
      <c r="C37034" s="489" t="s">
        <v>158</v>
      </c>
      <c r="D37034" s="489" t="s">
        <v>8986</v>
      </c>
    </row>
    <row r="37035" spans="1:4">
      <c r="A37035" s="489" t="str">
        <f t="shared" si="578"/>
        <v>2372601555通所介護</v>
      </c>
      <c r="B37035" s="489">
        <v>2372601555</v>
      </c>
      <c r="C37035" s="489" t="s">
        <v>158</v>
      </c>
      <c r="D37035" s="489" t="s">
        <v>8986</v>
      </c>
    </row>
    <row r="37036" spans="1:4">
      <c r="A37036" s="489" t="str">
        <f t="shared" si="578"/>
        <v>2372601555通所介護</v>
      </c>
      <c r="B37036" s="489">
        <v>2372601555</v>
      </c>
      <c r="C37036" s="489" t="s">
        <v>158</v>
      </c>
      <c r="D37036" s="489" t="s">
        <v>8986</v>
      </c>
    </row>
    <row r="37037" spans="1:4">
      <c r="A37037" s="489" t="str">
        <f t="shared" si="578"/>
        <v>2372601555通所型サービス（独自）</v>
      </c>
      <c r="B37037" s="489">
        <v>2372601555</v>
      </c>
      <c r="C37037" s="489" t="s">
        <v>2570</v>
      </c>
      <c r="D37037" s="489" t="s">
        <v>8986</v>
      </c>
    </row>
    <row r="37038" spans="1:4">
      <c r="A37038" s="489" t="str">
        <f t="shared" si="578"/>
        <v>2372601555通所型サービス（独自）</v>
      </c>
      <c r="B37038" s="489">
        <v>2372601555</v>
      </c>
      <c r="C37038" s="489" t="s">
        <v>2570</v>
      </c>
      <c r="D37038" s="489" t="s">
        <v>8986</v>
      </c>
    </row>
    <row r="37039" spans="1:4">
      <c r="A37039" s="489" t="str">
        <f t="shared" si="578"/>
        <v>2372601555通所型サービス（独自）</v>
      </c>
      <c r="B37039" s="489">
        <v>2372601555</v>
      </c>
      <c r="C37039" s="489" t="s">
        <v>2570</v>
      </c>
      <c r="D37039" s="489" t="s">
        <v>8986</v>
      </c>
    </row>
    <row r="37040" spans="1:4">
      <c r="A37040" s="489" t="str">
        <f t="shared" si="578"/>
        <v>2372601555通所型サービス（独自）</v>
      </c>
      <c r="B37040" s="489">
        <v>2372601555</v>
      </c>
      <c r="C37040" s="489" t="s">
        <v>2570</v>
      </c>
      <c r="D37040" s="489" t="s">
        <v>8986</v>
      </c>
    </row>
    <row r="37041" spans="1:4">
      <c r="A37041" s="489" t="str">
        <f t="shared" si="578"/>
        <v>2372601555通所型サービス（独自）</v>
      </c>
      <c r="B37041" s="489">
        <v>2372601555</v>
      </c>
      <c r="C37041" s="489" t="s">
        <v>2570</v>
      </c>
      <c r="D37041" s="489" t="s">
        <v>8986</v>
      </c>
    </row>
    <row r="37042" spans="1:4">
      <c r="A37042" s="489" t="str">
        <f t="shared" si="578"/>
        <v>2372601555通所型サービス（独自）</v>
      </c>
      <c r="B37042" s="489">
        <v>2372601555</v>
      </c>
      <c r="C37042" s="489" t="s">
        <v>2570</v>
      </c>
      <c r="D37042" s="489" t="s">
        <v>8986</v>
      </c>
    </row>
    <row r="37043" spans="1:4">
      <c r="A37043" s="489" t="str">
        <f t="shared" si="578"/>
        <v>2372601571通所型サービス（独自）</v>
      </c>
      <c r="B37043" s="489">
        <v>2372601571</v>
      </c>
      <c r="C37043" s="489" t="s">
        <v>2570</v>
      </c>
      <c r="D37043" s="489" t="s">
        <v>9689</v>
      </c>
    </row>
    <row r="37044" spans="1:4">
      <c r="A37044" s="489" t="str">
        <f t="shared" si="578"/>
        <v>2372601571通所型サービス（独自／定率）</v>
      </c>
      <c r="B37044" s="489">
        <v>2372601571</v>
      </c>
      <c r="C37044" s="489" t="s">
        <v>2567</v>
      </c>
      <c r="D37044" s="489" t="s">
        <v>9689</v>
      </c>
    </row>
    <row r="37045" spans="1:4">
      <c r="A37045" s="489" t="str">
        <f t="shared" si="578"/>
        <v>2372601589訪問介護</v>
      </c>
      <c r="B37045" s="489">
        <v>2372601589</v>
      </c>
      <c r="C37045" s="489" t="s">
        <v>140</v>
      </c>
      <c r="D37045" s="489" t="s">
        <v>9690</v>
      </c>
    </row>
    <row r="37046" spans="1:4">
      <c r="A37046" s="489" t="str">
        <f t="shared" si="578"/>
        <v>2372601589訪問介護</v>
      </c>
      <c r="B37046" s="489">
        <v>2372601589</v>
      </c>
      <c r="C37046" s="489" t="s">
        <v>140</v>
      </c>
      <c r="D37046" s="489" t="s">
        <v>9690</v>
      </c>
    </row>
    <row r="37047" spans="1:4">
      <c r="A37047" s="489" t="str">
        <f t="shared" si="578"/>
        <v>2372601589訪問型サービス（独自）</v>
      </c>
      <c r="B37047" s="489">
        <v>2372601589</v>
      </c>
      <c r="C37047" s="489" t="s">
        <v>2571</v>
      </c>
      <c r="D37047" s="489" t="s">
        <v>9690</v>
      </c>
    </row>
    <row r="37048" spans="1:4">
      <c r="A37048" s="489" t="str">
        <f t="shared" si="578"/>
        <v>2372601589訪問型サービス（独自）</v>
      </c>
      <c r="B37048" s="489">
        <v>2372601589</v>
      </c>
      <c r="C37048" s="489" t="s">
        <v>2571</v>
      </c>
      <c r="D37048" s="489" t="s">
        <v>9690</v>
      </c>
    </row>
    <row r="37049" spans="1:4">
      <c r="A37049" s="489" t="str">
        <f t="shared" si="578"/>
        <v>2372601589訪問型サービス（独自／定率）</v>
      </c>
      <c r="B37049" s="489">
        <v>2372601589</v>
      </c>
      <c r="C37049" s="489" t="s">
        <v>2568</v>
      </c>
      <c r="D37049" s="489" t="s">
        <v>9690</v>
      </c>
    </row>
    <row r="37050" spans="1:4">
      <c r="A37050" s="489" t="str">
        <f t="shared" si="578"/>
        <v>2372601597地域密着型通所介護</v>
      </c>
      <c r="B37050" s="489">
        <v>2372601597</v>
      </c>
      <c r="C37050" s="489" t="s">
        <v>161</v>
      </c>
      <c r="D37050" s="489" t="s">
        <v>9691</v>
      </c>
    </row>
    <row r="37051" spans="1:4">
      <c r="A37051" s="489" t="str">
        <f t="shared" si="578"/>
        <v>2372601597通所型サービス（独自）</v>
      </c>
      <c r="B37051" s="489">
        <v>2372601597</v>
      </c>
      <c r="C37051" s="489" t="s">
        <v>2570</v>
      </c>
      <c r="D37051" s="489" t="s">
        <v>9691</v>
      </c>
    </row>
    <row r="37052" spans="1:4">
      <c r="A37052" s="489" t="str">
        <f t="shared" si="578"/>
        <v>2372601613訪問介護</v>
      </c>
      <c r="B37052" s="489">
        <v>2372601613</v>
      </c>
      <c r="C37052" s="489" t="s">
        <v>140</v>
      </c>
      <c r="D37052" s="489" t="s">
        <v>9692</v>
      </c>
    </row>
    <row r="37053" spans="1:4">
      <c r="A37053" s="489" t="str">
        <f t="shared" si="578"/>
        <v>2372601613訪問介護</v>
      </c>
      <c r="B37053" s="489">
        <v>2372601613</v>
      </c>
      <c r="C37053" s="489" t="s">
        <v>140</v>
      </c>
      <c r="D37053" s="489" t="s">
        <v>9692</v>
      </c>
    </row>
    <row r="37054" spans="1:4">
      <c r="A37054" s="489" t="str">
        <f t="shared" si="578"/>
        <v>2372601613訪問型サービス（独自）</v>
      </c>
      <c r="B37054" s="489">
        <v>2372601613</v>
      </c>
      <c r="C37054" s="489" t="s">
        <v>2571</v>
      </c>
      <c r="D37054" s="489" t="s">
        <v>9692</v>
      </c>
    </row>
    <row r="37055" spans="1:4">
      <c r="A37055" s="489" t="str">
        <f t="shared" si="578"/>
        <v>2372601613訪問型サービス（独自）</v>
      </c>
      <c r="B37055" s="489">
        <v>2372601613</v>
      </c>
      <c r="C37055" s="489" t="s">
        <v>2571</v>
      </c>
      <c r="D37055" s="489" t="s">
        <v>9692</v>
      </c>
    </row>
    <row r="37056" spans="1:4">
      <c r="A37056" s="489" t="str">
        <f t="shared" si="578"/>
        <v>2372601621訪問介護</v>
      </c>
      <c r="B37056" s="489">
        <v>2372601621</v>
      </c>
      <c r="C37056" s="489" t="s">
        <v>140</v>
      </c>
      <c r="D37056" s="489" t="s">
        <v>9693</v>
      </c>
    </row>
    <row r="37057" spans="1:4">
      <c r="A37057" s="489" t="str">
        <f t="shared" si="578"/>
        <v>2372601621訪問介護</v>
      </c>
      <c r="B37057" s="489">
        <v>2372601621</v>
      </c>
      <c r="C37057" s="489" t="s">
        <v>140</v>
      </c>
      <c r="D37057" s="489" t="s">
        <v>9693</v>
      </c>
    </row>
    <row r="37058" spans="1:4">
      <c r="A37058" s="489" t="str">
        <f t="shared" ref="A37058:A37121" si="579">B37058&amp;C37058</f>
        <v>2372601621訪問型サービス（独自）</v>
      </c>
      <c r="B37058" s="489">
        <v>2372601621</v>
      </c>
      <c r="C37058" s="489" t="s">
        <v>2571</v>
      </c>
      <c r="D37058" s="489" t="s">
        <v>9693</v>
      </c>
    </row>
    <row r="37059" spans="1:4">
      <c r="A37059" s="489" t="str">
        <f t="shared" si="579"/>
        <v>2372601621訪問型サービス（独自）</v>
      </c>
      <c r="B37059" s="489">
        <v>2372601621</v>
      </c>
      <c r="C37059" s="489" t="s">
        <v>2571</v>
      </c>
      <c r="D37059" s="489" t="s">
        <v>9693</v>
      </c>
    </row>
    <row r="37060" spans="1:4">
      <c r="A37060" s="489" t="str">
        <f t="shared" si="579"/>
        <v>2372601639介護予防訪問入浴介護</v>
      </c>
      <c r="B37060" s="489">
        <v>2372601639</v>
      </c>
      <c r="C37060" s="489" t="s">
        <v>2510</v>
      </c>
      <c r="D37060" s="489" t="s">
        <v>9694</v>
      </c>
    </row>
    <row r="37061" spans="1:4">
      <c r="A37061" s="489" t="str">
        <f t="shared" si="579"/>
        <v>2372601639訪問入浴介護</v>
      </c>
      <c r="B37061" s="489">
        <v>2372601639</v>
      </c>
      <c r="C37061" s="489" t="s">
        <v>2509</v>
      </c>
      <c r="D37061" s="489" t="s">
        <v>9694</v>
      </c>
    </row>
    <row r="37062" spans="1:4">
      <c r="A37062" s="489" t="str">
        <f t="shared" si="579"/>
        <v>2372601647訪問介護</v>
      </c>
      <c r="B37062" s="489">
        <v>2372601647</v>
      </c>
      <c r="C37062" s="489" t="s">
        <v>140</v>
      </c>
      <c r="D37062" s="489" t="s">
        <v>9695</v>
      </c>
    </row>
    <row r="37063" spans="1:4">
      <c r="A37063" s="489" t="str">
        <f t="shared" si="579"/>
        <v>2372601647訪問介護</v>
      </c>
      <c r="B37063" s="489">
        <v>2372601647</v>
      </c>
      <c r="C37063" s="489" t="s">
        <v>140</v>
      </c>
      <c r="D37063" s="489" t="s">
        <v>9695</v>
      </c>
    </row>
    <row r="37064" spans="1:4">
      <c r="A37064" s="489" t="str">
        <f t="shared" si="579"/>
        <v>2372601647訪問型サービス（独自）</v>
      </c>
      <c r="B37064" s="489">
        <v>2372601647</v>
      </c>
      <c r="C37064" s="489" t="s">
        <v>2571</v>
      </c>
      <c r="D37064" s="489" t="s">
        <v>9695</v>
      </c>
    </row>
    <row r="37065" spans="1:4">
      <c r="A37065" s="489" t="str">
        <f t="shared" si="579"/>
        <v>2372601647訪問型サービス（独自）</v>
      </c>
      <c r="B37065" s="489">
        <v>2372601647</v>
      </c>
      <c r="C37065" s="489" t="s">
        <v>2571</v>
      </c>
      <c r="D37065" s="489" t="s">
        <v>9695</v>
      </c>
    </row>
    <row r="37066" spans="1:4">
      <c r="A37066" s="489" t="str">
        <f t="shared" si="579"/>
        <v>2372601688通所介護</v>
      </c>
      <c r="B37066" s="489">
        <v>2372601688</v>
      </c>
      <c r="C37066" s="489" t="s">
        <v>158</v>
      </c>
      <c r="D37066" s="489" t="s">
        <v>9696</v>
      </c>
    </row>
    <row r="37067" spans="1:4">
      <c r="A37067" s="489" t="str">
        <f t="shared" si="579"/>
        <v>2372601696通所型サービス（独自）</v>
      </c>
      <c r="B37067" s="489">
        <v>2372601696</v>
      </c>
      <c r="C37067" s="489" t="s">
        <v>2570</v>
      </c>
      <c r="D37067" s="489" t="s">
        <v>9698</v>
      </c>
    </row>
    <row r="37068" spans="1:4">
      <c r="A37068" s="489" t="str">
        <f t="shared" si="579"/>
        <v>2372601696通所型サービス（独自／定率）</v>
      </c>
      <c r="B37068" s="489">
        <v>2372601696</v>
      </c>
      <c r="C37068" s="489" t="s">
        <v>2567</v>
      </c>
      <c r="D37068" s="489" t="s">
        <v>9698</v>
      </c>
    </row>
    <row r="37069" spans="1:4">
      <c r="A37069" s="489" t="str">
        <f t="shared" si="579"/>
        <v>2372601696通所型サービス（独自／定率）</v>
      </c>
      <c r="B37069" s="489">
        <v>2372601696</v>
      </c>
      <c r="C37069" s="489" t="s">
        <v>2567</v>
      </c>
      <c r="D37069" s="489" t="s">
        <v>9698</v>
      </c>
    </row>
    <row r="37070" spans="1:4">
      <c r="A37070" s="489" t="str">
        <f t="shared" si="579"/>
        <v>2372601696通所介護</v>
      </c>
      <c r="B37070" s="489">
        <v>2372601696</v>
      </c>
      <c r="C37070" s="489" t="s">
        <v>158</v>
      </c>
      <c r="D37070" s="489" t="s">
        <v>9697</v>
      </c>
    </row>
    <row r="37071" spans="1:4">
      <c r="A37071" s="489" t="str">
        <f t="shared" si="579"/>
        <v>2372601696通所型サービス（独自）</v>
      </c>
      <c r="B37071" s="489">
        <v>2372601696</v>
      </c>
      <c r="C37071" s="489" t="s">
        <v>2570</v>
      </c>
      <c r="D37071" s="489" t="s">
        <v>9697</v>
      </c>
    </row>
    <row r="37072" spans="1:4">
      <c r="A37072" s="489" t="str">
        <f t="shared" si="579"/>
        <v>2372601712居宅介護支援</v>
      </c>
      <c r="B37072" s="489">
        <v>2372601712</v>
      </c>
      <c r="C37072" s="489" t="s">
        <v>2519</v>
      </c>
      <c r="D37072" s="489" t="s">
        <v>9699</v>
      </c>
    </row>
    <row r="37073" spans="1:4">
      <c r="A37073" s="489" t="str">
        <f t="shared" si="579"/>
        <v>2372601738介護予防短期入所生活介護</v>
      </c>
      <c r="B37073" s="489">
        <v>2372601738</v>
      </c>
      <c r="C37073" s="489" t="s">
        <v>2093</v>
      </c>
      <c r="D37073" s="489" t="s">
        <v>9700</v>
      </c>
    </row>
    <row r="37074" spans="1:4">
      <c r="A37074" s="489" t="str">
        <f t="shared" si="579"/>
        <v>2372601738介護予防短期入所生活介護</v>
      </c>
      <c r="B37074" s="489">
        <v>2372601738</v>
      </c>
      <c r="C37074" s="489" t="s">
        <v>2093</v>
      </c>
      <c r="D37074" s="489" t="s">
        <v>9700</v>
      </c>
    </row>
    <row r="37075" spans="1:4">
      <c r="A37075" s="489" t="str">
        <f t="shared" si="579"/>
        <v>2372601738短期入所生活介護</v>
      </c>
      <c r="B37075" s="489">
        <v>2372601738</v>
      </c>
      <c r="C37075" s="489" t="s">
        <v>2092</v>
      </c>
      <c r="D37075" s="489" t="s">
        <v>9700</v>
      </c>
    </row>
    <row r="37076" spans="1:4">
      <c r="A37076" s="489" t="str">
        <f t="shared" si="579"/>
        <v>2372601738短期入所生活介護</v>
      </c>
      <c r="B37076" s="489">
        <v>2372601738</v>
      </c>
      <c r="C37076" s="489" t="s">
        <v>2092</v>
      </c>
      <c r="D37076" s="489" t="s">
        <v>9700</v>
      </c>
    </row>
    <row r="37077" spans="1:4">
      <c r="A37077" s="489" t="str">
        <f t="shared" si="579"/>
        <v>2372601746訪問介護</v>
      </c>
      <c r="B37077" s="489">
        <v>2372601746</v>
      </c>
      <c r="C37077" s="489" t="s">
        <v>140</v>
      </c>
      <c r="D37077" s="489" t="s">
        <v>9701</v>
      </c>
    </row>
    <row r="37078" spans="1:4">
      <c r="A37078" s="489" t="str">
        <f t="shared" si="579"/>
        <v>2372601746訪問介護</v>
      </c>
      <c r="B37078" s="489">
        <v>2372601746</v>
      </c>
      <c r="C37078" s="489" t="s">
        <v>140</v>
      </c>
      <c r="D37078" s="489" t="s">
        <v>9701</v>
      </c>
    </row>
    <row r="37079" spans="1:4">
      <c r="A37079" s="489" t="str">
        <f t="shared" si="579"/>
        <v>2372601746訪問型サービス（独自）</v>
      </c>
      <c r="B37079" s="489">
        <v>2372601746</v>
      </c>
      <c r="C37079" s="489" t="s">
        <v>2571</v>
      </c>
      <c r="D37079" s="489" t="s">
        <v>9701</v>
      </c>
    </row>
    <row r="37080" spans="1:4">
      <c r="A37080" s="489" t="str">
        <f t="shared" si="579"/>
        <v>2372601746訪問型サービス（独自）</v>
      </c>
      <c r="B37080" s="489">
        <v>2372601746</v>
      </c>
      <c r="C37080" s="489" t="s">
        <v>2571</v>
      </c>
      <c r="D37080" s="489" t="s">
        <v>9701</v>
      </c>
    </row>
    <row r="37081" spans="1:4">
      <c r="A37081" s="489" t="str">
        <f t="shared" si="579"/>
        <v>2372601753居宅介護支援</v>
      </c>
      <c r="B37081" s="489">
        <v>2372601753</v>
      </c>
      <c r="C37081" s="489" t="s">
        <v>2519</v>
      </c>
      <c r="D37081" s="489" t="s">
        <v>9702</v>
      </c>
    </row>
    <row r="37082" spans="1:4">
      <c r="A37082" s="489" t="str">
        <f t="shared" si="579"/>
        <v>2372601761通所介護</v>
      </c>
      <c r="B37082" s="489">
        <v>2372601761</v>
      </c>
      <c r="C37082" s="489" t="s">
        <v>158</v>
      </c>
      <c r="D37082" s="489" t="s">
        <v>9703</v>
      </c>
    </row>
    <row r="37083" spans="1:4">
      <c r="A37083" s="489" t="str">
        <f t="shared" si="579"/>
        <v>2372601761通所型サービス（独自）</v>
      </c>
      <c r="B37083" s="489">
        <v>2372601761</v>
      </c>
      <c r="C37083" s="489" t="s">
        <v>2570</v>
      </c>
      <c r="D37083" s="489" t="s">
        <v>9703</v>
      </c>
    </row>
    <row r="37084" spans="1:4">
      <c r="A37084" s="489" t="str">
        <f t="shared" si="579"/>
        <v>2372601761通所型サービス（独自）</v>
      </c>
      <c r="B37084" s="489">
        <v>2372601761</v>
      </c>
      <c r="C37084" s="489" t="s">
        <v>2570</v>
      </c>
      <c r="D37084" s="489" t="s">
        <v>9703</v>
      </c>
    </row>
    <row r="37085" spans="1:4">
      <c r="A37085" s="489" t="str">
        <f t="shared" si="579"/>
        <v>2372601779地域密着型通所介護</v>
      </c>
      <c r="B37085" s="489">
        <v>2372601779</v>
      </c>
      <c r="C37085" s="489" t="s">
        <v>161</v>
      </c>
      <c r="D37085" s="489" t="s">
        <v>9704</v>
      </c>
    </row>
    <row r="37086" spans="1:4">
      <c r="A37086" s="489" t="str">
        <f t="shared" si="579"/>
        <v>2372601779地域密着型通所介護</v>
      </c>
      <c r="B37086" s="489">
        <v>2372601779</v>
      </c>
      <c r="C37086" s="489" t="s">
        <v>161</v>
      </c>
      <c r="D37086" s="489" t="s">
        <v>9704</v>
      </c>
    </row>
    <row r="37087" spans="1:4">
      <c r="A37087" s="489" t="str">
        <f t="shared" si="579"/>
        <v>2372601779通所型サービス（独自）</v>
      </c>
      <c r="B37087" s="489">
        <v>2372601779</v>
      </c>
      <c r="C37087" s="489" t="s">
        <v>2570</v>
      </c>
      <c r="D37087" s="489" t="s">
        <v>9704</v>
      </c>
    </row>
    <row r="37088" spans="1:4">
      <c r="A37088" s="489" t="str">
        <f t="shared" si="579"/>
        <v>2372601779通所型サービス（独自）</v>
      </c>
      <c r="B37088" s="489">
        <v>2372601779</v>
      </c>
      <c r="C37088" s="489" t="s">
        <v>2570</v>
      </c>
      <c r="D37088" s="489" t="s">
        <v>9704</v>
      </c>
    </row>
    <row r="37089" spans="1:4">
      <c r="A37089" s="489" t="str">
        <f t="shared" si="579"/>
        <v>2372601795通所介護</v>
      </c>
      <c r="B37089" s="489">
        <v>2372601795</v>
      </c>
      <c r="C37089" s="489" t="s">
        <v>158</v>
      </c>
      <c r="D37089" s="489" t="s">
        <v>9705</v>
      </c>
    </row>
    <row r="37090" spans="1:4">
      <c r="A37090" s="489" t="str">
        <f t="shared" si="579"/>
        <v>2372601795通所型サービス（独自）</v>
      </c>
      <c r="B37090" s="489">
        <v>2372601795</v>
      </c>
      <c r="C37090" s="489" t="s">
        <v>2570</v>
      </c>
      <c r="D37090" s="489" t="s">
        <v>9705</v>
      </c>
    </row>
    <row r="37091" spans="1:4">
      <c r="A37091" s="489" t="str">
        <f t="shared" si="579"/>
        <v>2372601795通所型サービス（独自）</v>
      </c>
      <c r="B37091" s="489">
        <v>2372601795</v>
      </c>
      <c r="C37091" s="489" t="s">
        <v>2570</v>
      </c>
      <c r="D37091" s="489" t="s">
        <v>9705</v>
      </c>
    </row>
    <row r="37092" spans="1:4">
      <c r="A37092" s="489" t="str">
        <f t="shared" si="579"/>
        <v>2372601811訪問介護</v>
      </c>
      <c r="B37092" s="489">
        <v>2372601811</v>
      </c>
      <c r="C37092" s="489" t="s">
        <v>140</v>
      </c>
      <c r="D37092" s="489" t="s">
        <v>9706</v>
      </c>
    </row>
    <row r="37093" spans="1:4">
      <c r="A37093" s="489" t="str">
        <f t="shared" si="579"/>
        <v>2372601811訪問介護</v>
      </c>
      <c r="B37093" s="489">
        <v>2372601811</v>
      </c>
      <c r="C37093" s="489" t="s">
        <v>140</v>
      </c>
      <c r="D37093" s="489" t="s">
        <v>9706</v>
      </c>
    </row>
    <row r="37094" spans="1:4">
      <c r="A37094" s="489" t="str">
        <f t="shared" si="579"/>
        <v>2372601811訪問型サービス（独自）</v>
      </c>
      <c r="B37094" s="489">
        <v>2372601811</v>
      </c>
      <c r="C37094" s="489" t="s">
        <v>2571</v>
      </c>
      <c r="D37094" s="489" t="s">
        <v>9706</v>
      </c>
    </row>
    <row r="37095" spans="1:4">
      <c r="A37095" s="489" t="str">
        <f t="shared" si="579"/>
        <v>2372601811訪問型サービス（独自）</v>
      </c>
      <c r="B37095" s="489">
        <v>2372601811</v>
      </c>
      <c r="C37095" s="489" t="s">
        <v>2571</v>
      </c>
      <c r="D37095" s="489" t="s">
        <v>9706</v>
      </c>
    </row>
    <row r="37096" spans="1:4">
      <c r="A37096" s="489" t="str">
        <f t="shared" si="579"/>
        <v>2372601837通所介護</v>
      </c>
      <c r="B37096" s="489">
        <v>2372601837</v>
      </c>
      <c r="C37096" s="489" t="s">
        <v>158</v>
      </c>
      <c r="D37096" s="489" t="s">
        <v>9707</v>
      </c>
    </row>
    <row r="37097" spans="1:4">
      <c r="A37097" s="489" t="str">
        <f t="shared" si="579"/>
        <v>2372601837通所型サービス（独自）</v>
      </c>
      <c r="B37097" s="489">
        <v>2372601837</v>
      </c>
      <c r="C37097" s="489" t="s">
        <v>2570</v>
      </c>
      <c r="D37097" s="489" t="s">
        <v>9707</v>
      </c>
    </row>
    <row r="37098" spans="1:4">
      <c r="A37098" s="489" t="str">
        <f t="shared" si="579"/>
        <v>2372601837通所型サービス（独自）</v>
      </c>
      <c r="B37098" s="489">
        <v>2372601837</v>
      </c>
      <c r="C37098" s="489" t="s">
        <v>2570</v>
      </c>
      <c r="D37098" s="489" t="s">
        <v>9707</v>
      </c>
    </row>
    <row r="37099" spans="1:4">
      <c r="A37099" s="489" t="str">
        <f t="shared" si="579"/>
        <v>2372601860地域密着型通所介護</v>
      </c>
      <c r="B37099" s="489">
        <v>2372601860</v>
      </c>
      <c r="C37099" s="489" t="s">
        <v>161</v>
      </c>
      <c r="D37099" s="489" t="s">
        <v>9708</v>
      </c>
    </row>
    <row r="37100" spans="1:4">
      <c r="A37100" s="489" t="str">
        <f t="shared" si="579"/>
        <v>2372601860通所型サービス（独自）</v>
      </c>
      <c r="B37100" s="489">
        <v>2372601860</v>
      </c>
      <c r="C37100" s="489" t="s">
        <v>2570</v>
      </c>
      <c r="D37100" s="489" t="s">
        <v>9708</v>
      </c>
    </row>
    <row r="37101" spans="1:4">
      <c r="A37101" s="489" t="str">
        <f t="shared" si="579"/>
        <v>2372601886訪問介護</v>
      </c>
      <c r="B37101" s="489">
        <v>2372601886</v>
      </c>
      <c r="C37101" s="489" t="s">
        <v>140</v>
      </c>
      <c r="D37101" s="489" t="s">
        <v>9709</v>
      </c>
    </row>
    <row r="37102" spans="1:4">
      <c r="A37102" s="489" t="str">
        <f t="shared" si="579"/>
        <v>2372601886訪問介護</v>
      </c>
      <c r="B37102" s="489">
        <v>2372601886</v>
      </c>
      <c r="C37102" s="489" t="s">
        <v>140</v>
      </c>
      <c r="D37102" s="489" t="s">
        <v>9709</v>
      </c>
    </row>
    <row r="37103" spans="1:4">
      <c r="A37103" s="489" t="str">
        <f t="shared" si="579"/>
        <v>2372601894居宅介護支援</v>
      </c>
      <c r="B37103" s="489">
        <v>2372601894</v>
      </c>
      <c r="C37103" s="489" t="s">
        <v>2519</v>
      </c>
      <c r="D37103" s="489" t="s">
        <v>9710</v>
      </c>
    </row>
    <row r="37104" spans="1:4">
      <c r="A37104" s="489" t="str">
        <f t="shared" si="579"/>
        <v>2372601910地域密着型通所介護</v>
      </c>
      <c r="B37104" s="489">
        <v>2372601910</v>
      </c>
      <c r="C37104" s="489" t="s">
        <v>161</v>
      </c>
      <c r="D37104" s="489" t="s">
        <v>9711</v>
      </c>
    </row>
    <row r="37105" spans="1:4">
      <c r="A37105" s="489" t="str">
        <f t="shared" si="579"/>
        <v>2372601910地域密着型通所介護</v>
      </c>
      <c r="B37105" s="489">
        <v>2372601910</v>
      </c>
      <c r="C37105" s="489" t="s">
        <v>161</v>
      </c>
      <c r="D37105" s="489" t="s">
        <v>9711</v>
      </c>
    </row>
    <row r="37106" spans="1:4">
      <c r="A37106" s="489" t="str">
        <f t="shared" si="579"/>
        <v>2372601910地域密着型通所介護</v>
      </c>
      <c r="B37106" s="489">
        <v>2372601910</v>
      </c>
      <c r="C37106" s="489" t="s">
        <v>161</v>
      </c>
      <c r="D37106" s="489" t="s">
        <v>9711</v>
      </c>
    </row>
    <row r="37107" spans="1:4">
      <c r="A37107" s="489" t="str">
        <f t="shared" si="579"/>
        <v>2372601910地域密着型通所介護</v>
      </c>
      <c r="B37107" s="489">
        <v>2372601910</v>
      </c>
      <c r="C37107" s="489" t="s">
        <v>161</v>
      </c>
      <c r="D37107" s="489" t="s">
        <v>9711</v>
      </c>
    </row>
    <row r="37108" spans="1:4">
      <c r="A37108" s="489" t="str">
        <f t="shared" si="579"/>
        <v>2372601910通所型サービス（独自）</v>
      </c>
      <c r="B37108" s="489">
        <v>2372601910</v>
      </c>
      <c r="C37108" s="489" t="s">
        <v>2570</v>
      </c>
      <c r="D37108" s="489" t="s">
        <v>9711</v>
      </c>
    </row>
    <row r="37109" spans="1:4">
      <c r="A37109" s="489" t="str">
        <f t="shared" si="579"/>
        <v>2372601910通所型サービス（独自）</v>
      </c>
      <c r="B37109" s="489">
        <v>2372601910</v>
      </c>
      <c r="C37109" s="489" t="s">
        <v>2570</v>
      </c>
      <c r="D37109" s="489" t="s">
        <v>9711</v>
      </c>
    </row>
    <row r="37110" spans="1:4">
      <c r="A37110" s="489" t="str">
        <f t="shared" si="579"/>
        <v>2372601910通所型サービス（独自）</v>
      </c>
      <c r="B37110" s="489">
        <v>2372601910</v>
      </c>
      <c r="C37110" s="489" t="s">
        <v>2570</v>
      </c>
      <c r="D37110" s="489" t="s">
        <v>9711</v>
      </c>
    </row>
    <row r="37111" spans="1:4">
      <c r="A37111" s="489" t="str">
        <f t="shared" si="579"/>
        <v>2372601910通所型サービス（独自）</v>
      </c>
      <c r="B37111" s="489">
        <v>2372601910</v>
      </c>
      <c r="C37111" s="489" t="s">
        <v>2570</v>
      </c>
      <c r="D37111" s="489" t="s">
        <v>9711</v>
      </c>
    </row>
    <row r="37112" spans="1:4">
      <c r="A37112" s="489" t="str">
        <f t="shared" si="579"/>
        <v>2372601910通所型サービス（独自／定率）</v>
      </c>
      <c r="B37112" s="489">
        <v>2372601910</v>
      </c>
      <c r="C37112" s="489" t="s">
        <v>2567</v>
      </c>
      <c r="D37112" s="489" t="s">
        <v>9711</v>
      </c>
    </row>
    <row r="37113" spans="1:4">
      <c r="A37113" s="489" t="str">
        <f t="shared" si="579"/>
        <v>2372601910通所型サービス（独自／定率）</v>
      </c>
      <c r="B37113" s="489">
        <v>2372601910</v>
      </c>
      <c r="C37113" s="489" t="s">
        <v>2567</v>
      </c>
      <c r="D37113" s="489" t="s">
        <v>9711</v>
      </c>
    </row>
    <row r="37114" spans="1:4">
      <c r="A37114" s="489" t="str">
        <f t="shared" si="579"/>
        <v>2372601910通所型サービス（独自／定率）</v>
      </c>
      <c r="B37114" s="489">
        <v>2372601910</v>
      </c>
      <c r="C37114" s="489" t="s">
        <v>2567</v>
      </c>
      <c r="D37114" s="489" t="s">
        <v>9711</v>
      </c>
    </row>
    <row r="37115" spans="1:4">
      <c r="A37115" s="489" t="str">
        <f t="shared" si="579"/>
        <v>2372601910通所型サービス（独自／定率）</v>
      </c>
      <c r="B37115" s="489">
        <v>2372601910</v>
      </c>
      <c r="C37115" s="489" t="s">
        <v>2567</v>
      </c>
      <c r="D37115" s="489" t="s">
        <v>9711</v>
      </c>
    </row>
    <row r="37116" spans="1:4">
      <c r="A37116" s="489" t="str">
        <f t="shared" si="579"/>
        <v>2372601910通所型サービス（独自／定率）</v>
      </c>
      <c r="B37116" s="489">
        <v>2372601910</v>
      </c>
      <c r="C37116" s="489" t="s">
        <v>2567</v>
      </c>
      <c r="D37116" s="489" t="s">
        <v>9711</v>
      </c>
    </row>
    <row r="37117" spans="1:4">
      <c r="A37117" s="489" t="str">
        <f t="shared" si="579"/>
        <v>2372601910通所型サービス（独自／定率）</v>
      </c>
      <c r="B37117" s="489">
        <v>2372601910</v>
      </c>
      <c r="C37117" s="489" t="s">
        <v>2567</v>
      </c>
      <c r="D37117" s="489" t="s">
        <v>9711</v>
      </c>
    </row>
    <row r="37118" spans="1:4">
      <c r="A37118" s="489" t="str">
        <f t="shared" si="579"/>
        <v>2372601910通所型サービス（独自／定率）</v>
      </c>
      <c r="B37118" s="489">
        <v>2372601910</v>
      </c>
      <c r="C37118" s="489" t="s">
        <v>2567</v>
      </c>
      <c r="D37118" s="489" t="s">
        <v>9711</v>
      </c>
    </row>
    <row r="37119" spans="1:4">
      <c r="A37119" s="489" t="str">
        <f t="shared" si="579"/>
        <v>2372601910通所型サービス（独自／定率）</v>
      </c>
      <c r="B37119" s="489">
        <v>2372601910</v>
      </c>
      <c r="C37119" s="489" t="s">
        <v>2567</v>
      </c>
      <c r="D37119" s="489" t="s">
        <v>9711</v>
      </c>
    </row>
    <row r="37120" spans="1:4">
      <c r="A37120" s="489" t="str">
        <f t="shared" si="579"/>
        <v>2372601928訪問介護</v>
      </c>
      <c r="B37120" s="489">
        <v>2372601928</v>
      </c>
      <c r="C37120" s="489" t="s">
        <v>140</v>
      </c>
      <c r="D37120" s="489" t="s">
        <v>9712</v>
      </c>
    </row>
    <row r="37121" spans="1:4">
      <c r="A37121" s="489" t="str">
        <f t="shared" si="579"/>
        <v>2372601928訪問介護</v>
      </c>
      <c r="B37121" s="489">
        <v>2372601928</v>
      </c>
      <c r="C37121" s="489" t="s">
        <v>140</v>
      </c>
      <c r="D37121" s="489" t="s">
        <v>9712</v>
      </c>
    </row>
    <row r="37122" spans="1:4">
      <c r="A37122" s="489" t="str">
        <f t="shared" ref="A37122:A37185" si="580">B37122&amp;C37122</f>
        <v>2372601928訪問型サービス（独自）</v>
      </c>
      <c r="B37122" s="489">
        <v>2372601928</v>
      </c>
      <c r="C37122" s="489" t="s">
        <v>2571</v>
      </c>
      <c r="D37122" s="489" t="s">
        <v>9712</v>
      </c>
    </row>
    <row r="37123" spans="1:4">
      <c r="A37123" s="489" t="str">
        <f t="shared" si="580"/>
        <v>2372601928訪問型サービス（独自）</v>
      </c>
      <c r="B37123" s="489">
        <v>2372601928</v>
      </c>
      <c r="C37123" s="489" t="s">
        <v>2571</v>
      </c>
      <c r="D37123" s="489" t="s">
        <v>9712</v>
      </c>
    </row>
    <row r="37124" spans="1:4">
      <c r="A37124" s="489" t="str">
        <f t="shared" si="580"/>
        <v>2372601928訪問型サービス（独自／定率）</v>
      </c>
      <c r="B37124" s="489">
        <v>2372601928</v>
      </c>
      <c r="C37124" s="489" t="s">
        <v>2568</v>
      </c>
      <c r="D37124" s="489" t="s">
        <v>9712</v>
      </c>
    </row>
    <row r="37125" spans="1:4">
      <c r="A37125" s="489" t="str">
        <f t="shared" si="580"/>
        <v>2372601928訪問型サービス（独自／定率）</v>
      </c>
      <c r="B37125" s="489">
        <v>2372601928</v>
      </c>
      <c r="C37125" s="489" t="s">
        <v>2568</v>
      </c>
      <c r="D37125" s="489" t="s">
        <v>9712</v>
      </c>
    </row>
    <row r="37126" spans="1:4">
      <c r="A37126" s="489" t="str">
        <f t="shared" si="580"/>
        <v>2372601951居宅介護支援</v>
      </c>
      <c r="B37126" s="489">
        <v>2372601951</v>
      </c>
      <c r="C37126" s="489" t="s">
        <v>2519</v>
      </c>
      <c r="D37126" s="489" t="s">
        <v>9713</v>
      </c>
    </row>
    <row r="37127" spans="1:4">
      <c r="A37127" s="489" t="str">
        <f t="shared" si="580"/>
        <v>2372601969地域密着型通所介護</v>
      </c>
      <c r="B37127" s="489">
        <v>2372601969</v>
      </c>
      <c r="C37127" s="489" t="s">
        <v>161</v>
      </c>
      <c r="D37127" s="489" t="s">
        <v>9714</v>
      </c>
    </row>
    <row r="37128" spans="1:4">
      <c r="A37128" s="489" t="str">
        <f t="shared" si="580"/>
        <v>2372601969地域密着型通所介護</v>
      </c>
      <c r="B37128" s="489">
        <v>2372601969</v>
      </c>
      <c r="C37128" s="489" t="s">
        <v>161</v>
      </c>
      <c r="D37128" s="489" t="s">
        <v>9714</v>
      </c>
    </row>
    <row r="37129" spans="1:4">
      <c r="A37129" s="489" t="str">
        <f t="shared" si="580"/>
        <v>2372601969通所型サービス（独自）</v>
      </c>
      <c r="B37129" s="489">
        <v>2372601969</v>
      </c>
      <c r="C37129" s="489" t="s">
        <v>2570</v>
      </c>
      <c r="D37129" s="489" t="s">
        <v>9714</v>
      </c>
    </row>
    <row r="37130" spans="1:4">
      <c r="A37130" s="489" t="str">
        <f t="shared" si="580"/>
        <v>2372601969通所型サービス（独自）</v>
      </c>
      <c r="B37130" s="489">
        <v>2372601969</v>
      </c>
      <c r="C37130" s="489" t="s">
        <v>2570</v>
      </c>
      <c r="D37130" s="489" t="s">
        <v>9714</v>
      </c>
    </row>
    <row r="37131" spans="1:4">
      <c r="A37131" s="489" t="str">
        <f t="shared" si="580"/>
        <v>2372601977地域密着型通所介護</v>
      </c>
      <c r="B37131" s="489">
        <v>2372601977</v>
      </c>
      <c r="C37131" s="489" t="s">
        <v>161</v>
      </c>
      <c r="D37131" s="489" t="s">
        <v>9715</v>
      </c>
    </row>
    <row r="37132" spans="1:4">
      <c r="A37132" s="489" t="str">
        <f t="shared" si="580"/>
        <v>2372601977通所型サービス（独自）</v>
      </c>
      <c r="B37132" s="489">
        <v>2372601977</v>
      </c>
      <c r="C37132" s="489" t="s">
        <v>2570</v>
      </c>
      <c r="D37132" s="489" t="s">
        <v>9715</v>
      </c>
    </row>
    <row r="37133" spans="1:4">
      <c r="A37133" s="489" t="str">
        <f t="shared" si="580"/>
        <v>2372601977地域密着型通所介護</v>
      </c>
      <c r="B37133" s="489">
        <v>2372601977</v>
      </c>
      <c r="C37133" s="489" t="s">
        <v>161</v>
      </c>
      <c r="D37133" s="489" t="s">
        <v>19465</v>
      </c>
    </row>
    <row r="37134" spans="1:4">
      <c r="A37134" s="489" t="str">
        <f t="shared" si="580"/>
        <v>2372601977通所型サービス（独自）</v>
      </c>
      <c r="B37134" s="489">
        <v>2372601977</v>
      </c>
      <c r="C37134" s="489" t="s">
        <v>2570</v>
      </c>
      <c r="D37134" s="489" t="s">
        <v>19465</v>
      </c>
    </row>
    <row r="37135" spans="1:4">
      <c r="A37135" s="489" t="str">
        <f t="shared" si="580"/>
        <v>2372601993訪問介護</v>
      </c>
      <c r="B37135" s="489">
        <v>2372601993</v>
      </c>
      <c r="C37135" s="489" t="s">
        <v>140</v>
      </c>
      <c r="D37135" s="489" t="s">
        <v>9716</v>
      </c>
    </row>
    <row r="37136" spans="1:4">
      <c r="A37136" s="489" t="str">
        <f t="shared" si="580"/>
        <v>2372601993訪問介護</v>
      </c>
      <c r="B37136" s="489">
        <v>2372601993</v>
      </c>
      <c r="C37136" s="489" t="s">
        <v>140</v>
      </c>
      <c r="D37136" s="489" t="s">
        <v>9716</v>
      </c>
    </row>
    <row r="37137" spans="1:4">
      <c r="A37137" s="489" t="str">
        <f t="shared" si="580"/>
        <v>2372601993訪問型サービス（独自）</v>
      </c>
      <c r="B37137" s="489">
        <v>2372601993</v>
      </c>
      <c r="C37137" s="489" t="s">
        <v>2571</v>
      </c>
      <c r="D37137" s="489" t="s">
        <v>9716</v>
      </c>
    </row>
    <row r="37138" spans="1:4">
      <c r="A37138" s="489" t="str">
        <f t="shared" si="580"/>
        <v>2372601993訪問型サービス（独自）</v>
      </c>
      <c r="B37138" s="489">
        <v>2372601993</v>
      </c>
      <c r="C37138" s="489" t="s">
        <v>2571</v>
      </c>
      <c r="D37138" s="489" t="s">
        <v>9716</v>
      </c>
    </row>
    <row r="37139" spans="1:4">
      <c r="A37139" s="489" t="str">
        <f t="shared" si="580"/>
        <v>2372602009介護予防訪問リハビリテーション</v>
      </c>
      <c r="B37139" s="489">
        <v>2372602009</v>
      </c>
      <c r="C37139" s="489" t="s">
        <v>2108</v>
      </c>
      <c r="D37139" s="489" t="s">
        <v>9717</v>
      </c>
    </row>
    <row r="37140" spans="1:4">
      <c r="A37140" s="489" t="str">
        <f t="shared" si="580"/>
        <v>2372602009訪問リハビリテーション</v>
      </c>
      <c r="B37140" s="489">
        <v>2372602009</v>
      </c>
      <c r="C37140" s="489" t="s">
        <v>2104</v>
      </c>
      <c r="D37140" s="489" t="s">
        <v>9717</v>
      </c>
    </row>
    <row r="37141" spans="1:4">
      <c r="A37141" s="489" t="str">
        <f t="shared" si="580"/>
        <v>2372602009訪問リハビリテーション</v>
      </c>
      <c r="B37141" s="489">
        <v>2372602009</v>
      </c>
      <c r="C37141" s="489" t="s">
        <v>2104</v>
      </c>
      <c r="D37141" s="489" t="s">
        <v>9717</v>
      </c>
    </row>
    <row r="37142" spans="1:4">
      <c r="A37142" s="489" t="str">
        <f t="shared" si="580"/>
        <v>2372602033通所介護</v>
      </c>
      <c r="B37142" s="489">
        <v>2372602033</v>
      </c>
      <c r="C37142" s="489" t="s">
        <v>158</v>
      </c>
      <c r="D37142" s="489" t="s">
        <v>9718</v>
      </c>
    </row>
    <row r="37143" spans="1:4">
      <c r="A37143" s="489" t="str">
        <f t="shared" si="580"/>
        <v>2372602033通所型サービス（独自）</v>
      </c>
      <c r="B37143" s="489">
        <v>2372602033</v>
      </c>
      <c r="C37143" s="489" t="s">
        <v>2570</v>
      </c>
      <c r="D37143" s="489" t="s">
        <v>9718</v>
      </c>
    </row>
    <row r="37144" spans="1:4">
      <c r="A37144" s="489" t="str">
        <f t="shared" si="580"/>
        <v>2372602033通所型サービス（独自）</v>
      </c>
      <c r="B37144" s="489">
        <v>2372602033</v>
      </c>
      <c r="C37144" s="489" t="s">
        <v>2570</v>
      </c>
      <c r="D37144" s="489" t="s">
        <v>9718</v>
      </c>
    </row>
    <row r="37145" spans="1:4">
      <c r="A37145" s="489" t="str">
        <f t="shared" si="580"/>
        <v>2372602041訪問介護</v>
      </c>
      <c r="B37145" s="489">
        <v>2372602041</v>
      </c>
      <c r="C37145" s="489" t="s">
        <v>140</v>
      </c>
      <c r="D37145" s="489" t="s">
        <v>9719</v>
      </c>
    </row>
    <row r="37146" spans="1:4">
      <c r="A37146" s="489" t="str">
        <f t="shared" si="580"/>
        <v>2372602041訪問介護</v>
      </c>
      <c r="B37146" s="489">
        <v>2372602041</v>
      </c>
      <c r="C37146" s="489" t="s">
        <v>140</v>
      </c>
      <c r="D37146" s="489" t="s">
        <v>9719</v>
      </c>
    </row>
    <row r="37147" spans="1:4">
      <c r="A37147" s="489" t="str">
        <f t="shared" si="580"/>
        <v>2372602041訪問型サービス（独自）</v>
      </c>
      <c r="B37147" s="489">
        <v>2372602041</v>
      </c>
      <c r="C37147" s="489" t="s">
        <v>2571</v>
      </c>
      <c r="D37147" s="489" t="s">
        <v>9719</v>
      </c>
    </row>
    <row r="37148" spans="1:4">
      <c r="A37148" s="489" t="str">
        <f t="shared" si="580"/>
        <v>2372602041訪問型サービス（独自）</v>
      </c>
      <c r="B37148" s="489">
        <v>2372602041</v>
      </c>
      <c r="C37148" s="489" t="s">
        <v>2571</v>
      </c>
      <c r="D37148" s="489" t="s">
        <v>9719</v>
      </c>
    </row>
    <row r="37149" spans="1:4">
      <c r="A37149" s="489" t="str">
        <f t="shared" si="580"/>
        <v>2372602074介護予防短期入所生活介護</v>
      </c>
      <c r="B37149" s="489">
        <v>2372602074</v>
      </c>
      <c r="C37149" s="489" t="s">
        <v>2093</v>
      </c>
      <c r="D37149" s="489" t="s">
        <v>9720</v>
      </c>
    </row>
    <row r="37150" spans="1:4">
      <c r="A37150" s="489" t="str">
        <f t="shared" si="580"/>
        <v>2372602074介護予防短期入所生活介護</v>
      </c>
      <c r="B37150" s="489">
        <v>2372602074</v>
      </c>
      <c r="C37150" s="489" t="s">
        <v>2093</v>
      </c>
      <c r="D37150" s="489" t="s">
        <v>9720</v>
      </c>
    </row>
    <row r="37151" spans="1:4">
      <c r="A37151" s="489" t="str">
        <f t="shared" si="580"/>
        <v>2372602074介護予防短期入所生活介護</v>
      </c>
      <c r="B37151" s="489">
        <v>2372602074</v>
      </c>
      <c r="C37151" s="489" t="s">
        <v>2093</v>
      </c>
      <c r="D37151" s="489" t="s">
        <v>9720</v>
      </c>
    </row>
    <row r="37152" spans="1:4">
      <c r="A37152" s="489" t="str">
        <f t="shared" si="580"/>
        <v>2372602074短期入所生活介護</v>
      </c>
      <c r="B37152" s="489">
        <v>2372602074</v>
      </c>
      <c r="C37152" s="489" t="s">
        <v>2092</v>
      </c>
      <c r="D37152" s="489" t="s">
        <v>9720</v>
      </c>
    </row>
    <row r="37153" spans="1:4">
      <c r="A37153" s="489" t="str">
        <f t="shared" si="580"/>
        <v>2372602074短期入所生活介護</v>
      </c>
      <c r="B37153" s="489">
        <v>2372602074</v>
      </c>
      <c r="C37153" s="489" t="s">
        <v>2092</v>
      </c>
      <c r="D37153" s="489" t="s">
        <v>9720</v>
      </c>
    </row>
    <row r="37154" spans="1:4">
      <c r="A37154" s="489" t="str">
        <f t="shared" si="580"/>
        <v>2372602074短期入所生活介護</v>
      </c>
      <c r="B37154" s="489">
        <v>2372602074</v>
      </c>
      <c r="C37154" s="489" t="s">
        <v>2092</v>
      </c>
      <c r="D37154" s="489" t="s">
        <v>9720</v>
      </c>
    </row>
    <row r="37155" spans="1:4">
      <c r="A37155" s="489" t="str">
        <f t="shared" si="580"/>
        <v>2372602082介護予防短期入所生活介護</v>
      </c>
      <c r="B37155" s="489">
        <v>2372602082</v>
      </c>
      <c r="C37155" s="489" t="s">
        <v>2093</v>
      </c>
      <c r="D37155" s="489" t="s">
        <v>9721</v>
      </c>
    </row>
    <row r="37156" spans="1:4">
      <c r="A37156" s="489" t="str">
        <f t="shared" si="580"/>
        <v>2372602082短期入所生活介護</v>
      </c>
      <c r="B37156" s="489">
        <v>2372602082</v>
      </c>
      <c r="C37156" s="489" t="s">
        <v>2092</v>
      </c>
      <c r="D37156" s="489" t="s">
        <v>9721</v>
      </c>
    </row>
    <row r="37157" spans="1:4">
      <c r="A37157" s="489" t="str">
        <f t="shared" si="580"/>
        <v>2372602090地域密着型通所介護</v>
      </c>
      <c r="B37157" s="489">
        <v>2372602090</v>
      </c>
      <c r="C37157" s="489" t="s">
        <v>161</v>
      </c>
      <c r="D37157" s="489" t="s">
        <v>9722</v>
      </c>
    </row>
    <row r="37158" spans="1:4">
      <c r="A37158" s="489" t="str">
        <f t="shared" si="580"/>
        <v>2372602116地域密着型通所介護</v>
      </c>
      <c r="B37158" s="489">
        <v>2372602116</v>
      </c>
      <c r="C37158" s="489" t="s">
        <v>161</v>
      </c>
      <c r="D37158" s="489" t="s">
        <v>9723</v>
      </c>
    </row>
    <row r="37159" spans="1:4">
      <c r="A37159" s="489" t="str">
        <f t="shared" si="580"/>
        <v>2372602116地域密着型通所介護</v>
      </c>
      <c r="B37159" s="489">
        <v>2372602116</v>
      </c>
      <c r="C37159" s="489" t="s">
        <v>161</v>
      </c>
      <c r="D37159" s="489" t="s">
        <v>9723</v>
      </c>
    </row>
    <row r="37160" spans="1:4">
      <c r="A37160" s="489" t="str">
        <f t="shared" si="580"/>
        <v>2372602116通所型サービス（独自）</v>
      </c>
      <c r="B37160" s="489">
        <v>2372602116</v>
      </c>
      <c r="C37160" s="489" t="s">
        <v>2570</v>
      </c>
      <c r="D37160" s="489" t="s">
        <v>9723</v>
      </c>
    </row>
    <row r="37161" spans="1:4">
      <c r="A37161" s="489" t="str">
        <f t="shared" si="580"/>
        <v>2372602116通所型サービス（独自）</v>
      </c>
      <c r="B37161" s="489">
        <v>2372602116</v>
      </c>
      <c r="C37161" s="489" t="s">
        <v>2570</v>
      </c>
      <c r="D37161" s="489" t="s">
        <v>9723</v>
      </c>
    </row>
    <row r="37162" spans="1:4">
      <c r="A37162" s="489" t="str">
        <f t="shared" si="580"/>
        <v>2372602132訪問型サービス（独自）</v>
      </c>
      <c r="B37162" s="489">
        <v>2372602132</v>
      </c>
      <c r="C37162" s="489" t="s">
        <v>2571</v>
      </c>
      <c r="D37162" s="489" t="s">
        <v>9724</v>
      </c>
    </row>
    <row r="37163" spans="1:4">
      <c r="A37163" s="489" t="str">
        <f t="shared" si="580"/>
        <v>2372602140通所型サービス（独自）</v>
      </c>
      <c r="B37163" s="489">
        <v>2372602140</v>
      </c>
      <c r="C37163" s="489" t="s">
        <v>2570</v>
      </c>
      <c r="D37163" s="489" t="s">
        <v>9725</v>
      </c>
    </row>
    <row r="37164" spans="1:4">
      <c r="A37164" s="489" t="str">
        <f t="shared" si="580"/>
        <v>2372602181地域密着型通所介護</v>
      </c>
      <c r="B37164" s="489">
        <v>2372602181</v>
      </c>
      <c r="C37164" s="489" t="s">
        <v>161</v>
      </c>
      <c r="D37164" s="489" t="s">
        <v>9726</v>
      </c>
    </row>
    <row r="37165" spans="1:4">
      <c r="A37165" s="489" t="str">
        <f t="shared" si="580"/>
        <v>2372602181地域密着型通所介護</v>
      </c>
      <c r="B37165" s="489">
        <v>2372602181</v>
      </c>
      <c r="C37165" s="489" t="s">
        <v>161</v>
      </c>
      <c r="D37165" s="489" t="s">
        <v>9726</v>
      </c>
    </row>
    <row r="37166" spans="1:4">
      <c r="A37166" s="489" t="str">
        <f t="shared" si="580"/>
        <v>2372602181通所型サービス（独自）</v>
      </c>
      <c r="B37166" s="489">
        <v>2372602181</v>
      </c>
      <c r="C37166" s="489" t="s">
        <v>2570</v>
      </c>
      <c r="D37166" s="489" t="s">
        <v>9726</v>
      </c>
    </row>
    <row r="37167" spans="1:4">
      <c r="A37167" s="489" t="str">
        <f t="shared" si="580"/>
        <v>2372602181通所型サービス（独自）</v>
      </c>
      <c r="B37167" s="489">
        <v>2372602181</v>
      </c>
      <c r="C37167" s="489" t="s">
        <v>2570</v>
      </c>
      <c r="D37167" s="489" t="s">
        <v>9726</v>
      </c>
    </row>
    <row r="37168" spans="1:4">
      <c r="A37168" s="489" t="str">
        <f t="shared" si="580"/>
        <v>2372602207訪問型サービス（独自）</v>
      </c>
      <c r="B37168" s="489">
        <v>2372602207</v>
      </c>
      <c r="C37168" s="489" t="s">
        <v>2571</v>
      </c>
      <c r="D37168" s="489" t="s">
        <v>9727</v>
      </c>
    </row>
    <row r="37169" spans="1:4">
      <c r="A37169" s="489" t="str">
        <f t="shared" si="580"/>
        <v>2372602215地域密着型通所介護</v>
      </c>
      <c r="B37169" s="489">
        <v>2372602215</v>
      </c>
      <c r="C37169" s="489" t="s">
        <v>161</v>
      </c>
      <c r="D37169" s="489" t="s">
        <v>9728</v>
      </c>
    </row>
    <row r="37170" spans="1:4">
      <c r="A37170" s="489" t="str">
        <f t="shared" si="580"/>
        <v>2372602215地域密着型通所介護</v>
      </c>
      <c r="B37170" s="489">
        <v>2372602215</v>
      </c>
      <c r="C37170" s="489" t="s">
        <v>161</v>
      </c>
      <c r="D37170" s="489" t="s">
        <v>9728</v>
      </c>
    </row>
    <row r="37171" spans="1:4">
      <c r="A37171" s="489" t="str">
        <f t="shared" si="580"/>
        <v>2372602215通所型サービス（独自）</v>
      </c>
      <c r="B37171" s="489">
        <v>2372602215</v>
      </c>
      <c r="C37171" s="489" t="s">
        <v>2570</v>
      </c>
      <c r="D37171" s="489" t="s">
        <v>9728</v>
      </c>
    </row>
    <row r="37172" spans="1:4">
      <c r="A37172" s="489" t="str">
        <f t="shared" si="580"/>
        <v>2372602215通所型サービス（独自）</v>
      </c>
      <c r="B37172" s="489">
        <v>2372602215</v>
      </c>
      <c r="C37172" s="489" t="s">
        <v>2570</v>
      </c>
      <c r="D37172" s="489" t="s">
        <v>9728</v>
      </c>
    </row>
    <row r="37173" spans="1:4">
      <c r="A37173" s="489" t="str">
        <f t="shared" si="580"/>
        <v>2372602223通所型サービス（独自）</v>
      </c>
      <c r="B37173" s="489">
        <v>2372602223</v>
      </c>
      <c r="C37173" s="489" t="s">
        <v>2570</v>
      </c>
      <c r="D37173" s="489" t="s">
        <v>19466</v>
      </c>
    </row>
    <row r="37174" spans="1:4">
      <c r="A37174" s="489" t="str">
        <f t="shared" si="580"/>
        <v>2372602223通所型サービス（独自／定率）</v>
      </c>
      <c r="B37174" s="489">
        <v>2372602223</v>
      </c>
      <c r="C37174" s="489" t="s">
        <v>2567</v>
      </c>
      <c r="D37174" s="489" t="s">
        <v>19466</v>
      </c>
    </row>
    <row r="37175" spans="1:4">
      <c r="A37175" s="489" t="str">
        <f t="shared" si="580"/>
        <v>2372602223通所介護</v>
      </c>
      <c r="B37175" s="489">
        <v>2372602223</v>
      </c>
      <c r="C37175" s="489" t="s">
        <v>158</v>
      </c>
      <c r="D37175" s="489" t="s">
        <v>9729</v>
      </c>
    </row>
    <row r="37176" spans="1:4">
      <c r="A37176" s="489" t="str">
        <f t="shared" si="580"/>
        <v>2372602223通所型サービス（独自）</v>
      </c>
      <c r="B37176" s="489">
        <v>2372602223</v>
      </c>
      <c r="C37176" s="489" t="s">
        <v>2570</v>
      </c>
      <c r="D37176" s="489" t="s">
        <v>9729</v>
      </c>
    </row>
    <row r="37177" spans="1:4">
      <c r="A37177" s="489" t="str">
        <f t="shared" si="580"/>
        <v>2372602223通所型サービス（独自／定率）</v>
      </c>
      <c r="B37177" s="489">
        <v>2372602223</v>
      </c>
      <c r="C37177" s="489" t="s">
        <v>2567</v>
      </c>
      <c r="D37177" s="489" t="s">
        <v>9729</v>
      </c>
    </row>
    <row r="37178" spans="1:4">
      <c r="A37178" s="489" t="str">
        <f t="shared" si="580"/>
        <v>2372602231訪問型サービス（独自）</v>
      </c>
      <c r="B37178" s="489">
        <v>2372602231</v>
      </c>
      <c r="C37178" s="489" t="s">
        <v>2571</v>
      </c>
      <c r="D37178" s="489" t="s">
        <v>9730</v>
      </c>
    </row>
    <row r="37179" spans="1:4">
      <c r="A37179" s="489" t="str">
        <f t="shared" si="580"/>
        <v>2372602272訪問介護</v>
      </c>
      <c r="B37179" s="489">
        <v>2372602272</v>
      </c>
      <c r="C37179" s="489" t="s">
        <v>140</v>
      </c>
      <c r="D37179" s="489" t="s">
        <v>9731</v>
      </c>
    </row>
    <row r="37180" spans="1:4">
      <c r="A37180" s="489" t="str">
        <f t="shared" si="580"/>
        <v>2372602272訪問介護</v>
      </c>
      <c r="B37180" s="489">
        <v>2372602272</v>
      </c>
      <c r="C37180" s="489" t="s">
        <v>140</v>
      </c>
      <c r="D37180" s="489" t="s">
        <v>9731</v>
      </c>
    </row>
    <row r="37181" spans="1:4">
      <c r="A37181" s="489" t="str">
        <f t="shared" si="580"/>
        <v>2372602298通所型サービス（独自）</v>
      </c>
      <c r="B37181" s="489">
        <v>2372602298</v>
      </c>
      <c r="C37181" s="489" t="s">
        <v>2570</v>
      </c>
      <c r="D37181" s="489" t="s">
        <v>9732</v>
      </c>
    </row>
    <row r="37182" spans="1:4">
      <c r="A37182" s="489" t="str">
        <f t="shared" si="580"/>
        <v>2372602306訪問介護</v>
      </c>
      <c r="B37182" s="489">
        <v>2372602306</v>
      </c>
      <c r="C37182" s="489" t="s">
        <v>140</v>
      </c>
      <c r="D37182" s="489" t="s">
        <v>9733</v>
      </c>
    </row>
    <row r="37183" spans="1:4">
      <c r="A37183" s="489" t="str">
        <f t="shared" si="580"/>
        <v>2372602306訪問介護</v>
      </c>
      <c r="B37183" s="489">
        <v>2372602306</v>
      </c>
      <c r="C37183" s="489" t="s">
        <v>140</v>
      </c>
      <c r="D37183" s="489" t="s">
        <v>9733</v>
      </c>
    </row>
    <row r="37184" spans="1:4">
      <c r="A37184" s="489" t="str">
        <f t="shared" si="580"/>
        <v>2372602306訪問型サービス（独自）</v>
      </c>
      <c r="B37184" s="489">
        <v>2372602306</v>
      </c>
      <c r="C37184" s="489" t="s">
        <v>2571</v>
      </c>
      <c r="D37184" s="489" t="s">
        <v>9733</v>
      </c>
    </row>
    <row r="37185" spans="1:4">
      <c r="A37185" s="489" t="str">
        <f t="shared" si="580"/>
        <v>2372602306訪問型サービス（独自）</v>
      </c>
      <c r="B37185" s="489">
        <v>2372602306</v>
      </c>
      <c r="C37185" s="489" t="s">
        <v>2571</v>
      </c>
      <c r="D37185" s="489" t="s">
        <v>9733</v>
      </c>
    </row>
    <row r="37186" spans="1:4">
      <c r="A37186" s="489" t="str">
        <f t="shared" ref="A37186:A37249" si="581">B37186&amp;C37186</f>
        <v>2372602322通所介護</v>
      </c>
      <c r="B37186" s="489">
        <v>2372602322</v>
      </c>
      <c r="C37186" s="489" t="s">
        <v>158</v>
      </c>
      <c r="D37186" s="489" t="s">
        <v>9734</v>
      </c>
    </row>
    <row r="37187" spans="1:4">
      <c r="A37187" s="489" t="str">
        <f t="shared" si="581"/>
        <v>2372602322通所型サービス（独自）</v>
      </c>
      <c r="B37187" s="489">
        <v>2372602322</v>
      </c>
      <c r="C37187" s="489" t="s">
        <v>2570</v>
      </c>
      <c r="D37187" s="489" t="s">
        <v>9734</v>
      </c>
    </row>
    <row r="37188" spans="1:4">
      <c r="A37188" s="489" t="str">
        <f t="shared" si="581"/>
        <v>2372602322通所型サービス（独自／定率）</v>
      </c>
      <c r="B37188" s="489">
        <v>2372602322</v>
      </c>
      <c r="C37188" s="489" t="s">
        <v>2567</v>
      </c>
      <c r="D37188" s="489" t="s">
        <v>9734</v>
      </c>
    </row>
    <row r="37189" spans="1:4">
      <c r="A37189" s="489" t="str">
        <f t="shared" si="581"/>
        <v>2372602322通所型サービス（独自）</v>
      </c>
      <c r="B37189" s="489">
        <v>2372602322</v>
      </c>
      <c r="C37189" s="489" t="s">
        <v>2570</v>
      </c>
      <c r="D37189" s="489" t="s">
        <v>19467</v>
      </c>
    </row>
    <row r="37190" spans="1:4">
      <c r="A37190" s="489" t="str">
        <f t="shared" si="581"/>
        <v>2372602322通所型サービス（独自／定率）</v>
      </c>
      <c r="B37190" s="489">
        <v>2372602322</v>
      </c>
      <c r="C37190" s="489" t="s">
        <v>2567</v>
      </c>
      <c r="D37190" s="489" t="s">
        <v>19467</v>
      </c>
    </row>
    <row r="37191" spans="1:4">
      <c r="A37191" s="489" t="str">
        <f t="shared" si="581"/>
        <v>2372602330通所介護</v>
      </c>
      <c r="B37191" s="489">
        <v>2372602330</v>
      </c>
      <c r="C37191" s="489" t="s">
        <v>158</v>
      </c>
      <c r="D37191" s="489" t="s">
        <v>9735</v>
      </c>
    </row>
    <row r="37192" spans="1:4">
      <c r="A37192" s="489" t="str">
        <f t="shared" si="581"/>
        <v>2372602330通所型サービス（独自）</v>
      </c>
      <c r="B37192" s="489">
        <v>2372602330</v>
      </c>
      <c r="C37192" s="489" t="s">
        <v>2570</v>
      </c>
      <c r="D37192" s="489" t="s">
        <v>9735</v>
      </c>
    </row>
    <row r="37193" spans="1:4">
      <c r="A37193" s="489" t="str">
        <f t="shared" si="581"/>
        <v>2372602330通所型サービス（独自）</v>
      </c>
      <c r="B37193" s="489">
        <v>2372602330</v>
      </c>
      <c r="C37193" s="489" t="s">
        <v>2570</v>
      </c>
      <c r="D37193" s="489" t="s">
        <v>9735</v>
      </c>
    </row>
    <row r="37194" spans="1:4">
      <c r="A37194" s="489" t="str">
        <f t="shared" si="581"/>
        <v>2372602348居宅介護支援</v>
      </c>
      <c r="B37194" s="489">
        <v>2372602348</v>
      </c>
      <c r="C37194" s="489" t="s">
        <v>2519</v>
      </c>
      <c r="D37194" s="489" t="s">
        <v>9736</v>
      </c>
    </row>
    <row r="37195" spans="1:4">
      <c r="A37195" s="489" t="str">
        <f t="shared" si="581"/>
        <v>2372602355介護予防短期入所生活介護</v>
      </c>
      <c r="B37195" s="489">
        <v>2372602355</v>
      </c>
      <c r="C37195" s="489" t="s">
        <v>2093</v>
      </c>
      <c r="D37195" s="489" t="s">
        <v>9737</v>
      </c>
    </row>
    <row r="37196" spans="1:4">
      <c r="A37196" s="489" t="str">
        <f t="shared" si="581"/>
        <v>2372602355短期入所生活介護</v>
      </c>
      <c r="B37196" s="489">
        <v>2372602355</v>
      </c>
      <c r="C37196" s="489" t="s">
        <v>2092</v>
      </c>
      <c r="D37196" s="489" t="s">
        <v>9737</v>
      </c>
    </row>
    <row r="37197" spans="1:4">
      <c r="A37197" s="489" t="str">
        <f t="shared" si="581"/>
        <v>2372602363通所介護</v>
      </c>
      <c r="B37197" s="489">
        <v>2372602363</v>
      </c>
      <c r="C37197" s="489" t="s">
        <v>158</v>
      </c>
      <c r="D37197" s="489" t="s">
        <v>9738</v>
      </c>
    </row>
    <row r="37198" spans="1:4">
      <c r="A37198" s="489" t="str">
        <f t="shared" si="581"/>
        <v>2372602363通所介護</v>
      </c>
      <c r="B37198" s="489">
        <v>2372602363</v>
      </c>
      <c r="C37198" s="489" t="s">
        <v>158</v>
      </c>
      <c r="D37198" s="489" t="s">
        <v>9738</v>
      </c>
    </row>
    <row r="37199" spans="1:4">
      <c r="A37199" s="489" t="str">
        <f t="shared" si="581"/>
        <v>2372602363通所型サービス（独自）</v>
      </c>
      <c r="B37199" s="489">
        <v>2372602363</v>
      </c>
      <c r="C37199" s="489" t="s">
        <v>2570</v>
      </c>
      <c r="D37199" s="489" t="s">
        <v>9738</v>
      </c>
    </row>
    <row r="37200" spans="1:4">
      <c r="A37200" s="489" t="str">
        <f t="shared" si="581"/>
        <v>2372602363通所型サービス（独自）</v>
      </c>
      <c r="B37200" s="489">
        <v>2372602363</v>
      </c>
      <c r="C37200" s="489" t="s">
        <v>2570</v>
      </c>
      <c r="D37200" s="489" t="s">
        <v>9738</v>
      </c>
    </row>
    <row r="37201" spans="1:4">
      <c r="A37201" s="489" t="str">
        <f t="shared" si="581"/>
        <v>2372602363通所型サービス（独自）</v>
      </c>
      <c r="B37201" s="489">
        <v>2372602363</v>
      </c>
      <c r="C37201" s="489" t="s">
        <v>2570</v>
      </c>
      <c r="D37201" s="489" t="s">
        <v>9738</v>
      </c>
    </row>
    <row r="37202" spans="1:4">
      <c r="A37202" s="489" t="str">
        <f t="shared" si="581"/>
        <v>2372602363通所型サービス（独自）</v>
      </c>
      <c r="B37202" s="489">
        <v>2372602363</v>
      </c>
      <c r="C37202" s="489" t="s">
        <v>2570</v>
      </c>
      <c r="D37202" s="489" t="s">
        <v>9738</v>
      </c>
    </row>
    <row r="37203" spans="1:4">
      <c r="A37203" s="489" t="str">
        <f t="shared" si="581"/>
        <v>2372602363通所型サービス（独自／定率）</v>
      </c>
      <c r="B37203" s="489">
        <v>2372602363</v>
      </c>
      <c r="C37203" s="489" t="s">
        <v>2567</v>
      </c>
      <c r="D37203" s="489" t="s">
        <v>9738</v>
      </c>
    </row>
    <row r="37204" spans="1:4">
      <c r="A37204" s="489" t="str">
        <f t="shared" si="581"/>
        <v>2372602371訪問介護</v>
      </c>
      <c r="B37204" s="489">
        <v>2372602371</v>
      </c>
      <c r="C37204" s="489" t="s">
        <v>140</v>
      </c>
      <c r="D37204" s="489" t="s">
        <v>9739</v>
      </c>
    </row>
    <row r="37205" spans="1:4">
      <c r="A37205" s="489" t="str">
        <f t="shared" si="581"/>
        <v>2372602371訪問介護</v>
      </c>
      <c r="B37205" s="489">
        <v>2372602371</v>
      </c>
      <c r="C37205" s="489" t="s">
        <v>140</v>
      </c>
      <c r="D37205" s="489" t="s">
        <v>9739</v>
      </c>
    </row>
    <row r="37206" spans="1:4">
      <c r="A37206" s="489" t="str">
        <f t="shared" si="581"/>
        <v>2372602371訪問型サービス（独自）</v>
      </c>
      <c r="B37206" s="489">
        <v>2372602371</v>
      </c>
      <c r="C37206" s="489" t="s">
        <v>2571</v>
      </c>
      <c r="D37206" s="489" t="s">
        <v>9739</v>
      </c>
    </row>
    <row r="37207" spans="1:4">
      <c r="A37207" s="489" t="str">
        <f t="shared" si="581"/>
        <v>2372602371訪問型サービス（独自）</v>
      </c>
      <c r="B37207" s="489">
        <v>2372602371</v>
      </c>
      <c r="C37207" s="489" t="s">
        <v>2571</v>
      </c>
      <c r="D37207" s="489" t="s">
        <v>9739</v>
      </c>
    </row>
    <row r="37208" spans="1:4">
      <c r="A37208" s="489" t="str">
        <f t="shared" si="581"/>
        <v>2372602389居宅介護支援</v>
      </c>
      <c r="B37208" s="489">
        <v>2372602389</v>
      </c>
      <c r="C37208" s="489" t="s">
        <v>2519</v>
      </c>
      <c r="D37208" s="489" t="s">
        <v>9740</v>
      </c>
    </row>
    <row r="37209" spans="1:4">
      <c r="A37209" s="489" t="str">
        <f t="shared" si="581"/>
        <v>2372602397訪問型サービス（独自）</v>
      </c>
      <c r="B37209" s="489">
        <v>2372602397</v>
      </c>
      <c r="C37209" s="489" t="s">
        <v>2571</v>
      </c>
      <c r="D37209" s="489" t="s">
        <v>9741</v>
      </c>
    </row>
    <row r="37210" spans="1:4">
      <c r="A37210" s="489" t="str">
        <f t="shared" si="581"/>
        <v>2372602405居宅介護支援</v>
      </c>
      <c r="B37210" s="489">
        <v>2372602405</v>
      </c>
      <c r="C37210" s="489" t="s">
        <v>2519</v>
      </c>
      <c r="D37210" s="489" t="s">
        <v>9742</v>
      </c>
    </row>
    <row r="37211" spans="1:4">
      <c r="A37211" s="489" t="str">
        <f t="shared" si="581"/>
        <v>2372602413通所介護</v>
      </c>
      <c r="B37211" s="489">
        <v>2372602413</v>
      </c>
      <c r="C37211" s="489" t="s">
        <v>158</v>
      </c>
      <c r="D37211" s="489" t="s">
        <v>9743</v>
      </c>
    </row>
    <row r="37212" spans="1:4">
      <c r="A37212" s="489" t="str">
        <f t="shared" si="581"/>
        <v>2372602413通所型サービス（独自）</v>
      </c>
      <c r="B37212" s="489">
        <v>2372602413</v>
      </c>
      <c r="C37212" s="489" t="s">
        <v>2570</v>
      </c>
      <c r="D37212" s="489" t="s">
        <v>9743</v>
      </c>
    </row>
    <row r="37213" spans="1:4">
      <c r="A37213" s="489" t="str">
        <f t="shared" si="581"/>
        <v>2372602413通所型サービス（独自）</v>
      </c>
      <c r="B37213" s="489">
        <v>2372602413</v>
      </c>
      <c r="C37213" s="489" t="s">
        <v>2570</v>
      </c>
      <c r="D37213" s="489" t="s">
        <v>9743</v>
      </c>
    </row>
    <row r="37214" spans="1:4">
      <c r="A37214" s="489" t="str">
        <f t="shared" si="581"/>
        <v>2372602439居宅介護支援</v>
      </c>
      <c r="B37214" s="489">
        <v>2372602439</v>
      </c>
      <c r="C37214" s="489" t="s">
        <v>2519</v>
      </c>
      <c r="D37214" s="489" t="s">
        <v>9744</v>
      </c>
    </row>
    <row r="37215" spans="1:4">
      <c r="A37215" s="489" t="str">
        <f t="shared" si="581"/>
        <v>2372602447通所介護</v>
      </c>
      <c r="B37215" s="489">
        <v>2372602447</v>
      </c>
      <c r="C37215" s="489" t="s">
        <v>158</v>
      </c>
      <c r="D37215" s="489" t="s">
        <v>9745</v>
      </c>
    </row>
    <row r="37216" spans="1:4">
      <c r="A37216" s="489" t="str">
        <f t="shared" si="581"/>
        <v>2372602454居宅介護支援</v>
      </c>
      <c r="B37216" s="489">
        <v>2372602454</v>
      </c>
      <c r="C37216" s="489" t="s">
        <v>2519</v>
      </c>
      <c r="D37216" s="489" t="s">
        <v>9746</v>
      </c>
    </row>
    <row r="37217" spans="1:4">
      <c r="A37217" s="489" t="str">
        <f t="shared" si="581"/>
        <v>2372602462通所介護</v>
      </c>
      <c r="B37217" s="489">
        <v>2372602462</v>
      </c>
      <c r="C37217" s="489" t="s">
        <v>158</v>
      </c>
      <c r="D37217" s="489" t="s">
        <v>6171</v>
      </c>
    </row>
    <row r="37218" spans="1:4">
      <c r="A37218" s="489" t="str">
        <f t="shared" si="581"/>
        <v>2372602462通所型サービス（独自）</v>
      </c>
      <c r="B37218" s="489">
        <v>2372602462</v>
      </c>
      <c r="C37218" s="489" t="s">
        <v>2570</v>
      </c>
      <c r="D37218" s="489" t="s">
        <v>6171</v>
      </c>
    </row>
    <row r="37219" spans="1:4">
      <c r="A37219" s="489" t="str">
        <f t="shared" si="581"/>
        <v>2372602462通所型サービス（独自）</v>
      </c>
      <c r="B37219" s="489">
        <v>2372602462</v>
      </c>
      <c r="C37219" s="489" t="s">
        <v>2570</v>
      </c>
      <c r="D37219" s="489" t="s">
        <v>6171</v>
      </c>
    </row>
    <row r="37220" spans="1:4">
      <c r="A37220" s="489" t="str">
        <f t="shared" si="581"/>
        <v>2372602470通所型サービス（独自）</v>
      </c>
      <c r="B37220" s="489">
        <v>2372602470</v>
      </c>
      <c r="C37220" s="489" t="s">
        <v>2570</v>
      </c>
      <c r="D37220" s="489" t="s">
        <v>9747</v>
      </c>
    </row>
    <row r="37221" spans="1:4">
      <c r="A37221" s="489" t="str">
        <f t="shared" si="581"/>
        <v>2372602488通所型サービス（独自）</v>
      </c>
      <c r="B37221" s="489">
        <v>2372602488</v>
      </c>
      <c r="C37221" s="489" t="s">
        <v>2570</v>
      </c>
      <c r="D37221" s="489" t="s">
        <v>9748</v>
      </c>
    </row>
    <row r="37222" spans="1:4">
      <c r="A37222" s="489" t="str">
        <f t="shared" si="581"/>
        <v>2372602512通所型サービス（独自）</v>
      </c>
      <c r="B37222" s="489">
        <v>2372602512</v>
      </c>
      <c r="C37222" s="489" t="s">
        <v>2570</v>
      </c>
      <c r="D37222" s="489" t="s">
        <v>9749</v>
      </c>
    </row>
    <row r="37223" spans="1:4">
      <c r="A37223" s="489" t="str">
        <f t="shared" si="581"/>
        <v>2372602520通所介護</v>
      </c>
      <c r="B37223" s="489">
        <v>2372602520</v>
      </c>
      <c r="C37223" s="489" t="s">
        <v>158</v>
      </c>
      <c r="D37223" s="489" t="s">
        <v>9750</v>
      </c>
    </row>
    <row r="37224" spans="1:4">
      <c r="A37224" s="489" t="str">
        <f t="shared" si="581"/>
        <v>2372602520通所型サービス（独自）</v>
      </c>
      <c r="B37224" s="489">
        <v>2372602520</v>
      </c>
      <c r="C37224" s="489" t="s">
        <v>2570</v>
      </c>
      <c r="D37224" s="489" t="s">
        <v>9750</v>
      </c>
    </row>
    <row r="37225" spans="1:4">
      <c r="A37225" s="489" t="str">
        <f t="shared" si="581"/>
        <v>2372602520通所型サービス（独自）</v>
      </c>
      <c r="B37225" s="489">
        <v>2372602520</v>
      </c>
      <c r="C37225" s="489" t="s">
        <v>2570</v>
      </c>
      <c r="D37225" s="489" t="s">
        <v>9750</v>
      </c>
    </row>
    <row r="37226" spans="1:4">
      <c r="A37226" s="489" t="str">
        <f t="shared" si="581"/>
        <v>2372602538通所型サービス（独自）</v>
      </c>
      <c r="B37226" s="489">
        <v>2372602538</v>
      </c>
      <c r="C37226" s="489" t="s">
        <v>2570</v>
      </c>
      <c r="D37226" s="489" t="s">
        <v>9751</v>
      </c>
    </row>
    <row r="37227" spans="1:4">
      <c r="A37227" s="489" t="str">
        <f t="shared" si="581"/>
        <v>2372602538通所型サービス（独自）</v>
      </c>
      <c r="B37227" s="489">
        <v>2372602538</v>
      </c>
      <c r="C37227" s="489" t="s">
        <v>2570</v>
      </c>
      <c r="D37227" s="489" t="s">
        <v>9751</v>
      </c>
    </row>
    <row r="37228" spans="1:4">
      <c r="A37228" s="489" t="str">
        <f t="shared" si="581"/>
        <v>2372602538通所型サービス（独自／定率）</v>
      </c>
      <c r="B37228" s="489">
        <v>2372602538</v>
      </c>
      <c r="C37228" s="489" t="s">
        <v>2567</v>
      </c>
      <c r="D37228" s="489" t="s">
        <v>9751</v>
      </c>
    </row>
    <row r="37229" spans="1:4">
      <c r="A37229" s="489" t="str">
        <f t="shared" si="581"/>
        <v>2372602538通所型サービス（独自／定率）</v>
      </c>
      <c r="B37229" s="489">
        <v>2372602538</v>
      </c>
      <c r="C37229" s="489" t="s">
        <v>2567</v>
      </c>
      <c r="D37229" s="489" t="s">
        <v>9751</v>
      </c>
    </row>
    <row r="37230" spans="1:4">
      <c r="A37230" s="489" t="str">
        <f t="shared" si="581"/>
        <v>2372602546介護予防短期入所生活介護</v>
      </c>
      <c r="B37230" s="489">
        <v>2372602546</v>
      </c>
      <c r="C37230" s="489" t="s">
        <v>2093</v>
      </c>
      <c r="D37230" s="489" t="s">
        <v>9752</v>
      </c>
    </row>
    <row r="37231" spans="1:4">
      <c r="A37231" s="489" t="str">
        <f t="shared" si="581"/>
        <v>2372602546短期入所生活介護</v>
      </c>
      <c r="B37231" s="489">
        <v>2372602546</v>
      </c>
      <c r="C37231" s="489" t="s">
        <v>2092</v>
      </c>
      <c r="D37231" s="489" t="s">
        <v>9752</v>
      </c>
    </row>
    <row r="37232" spans="1:4">
      <c r="A37232" s="489" t="str">
        <f t="shared" si="581"/>
        <v>2372602546短期入所生活介護</v>
      </c>
      <c r="B37232" s="489">
        <v>2372602546</v>
      </c>
      <c r="C37232" s="489" t="s">
        <v>2092</v>
      </c>
      <c r="D37232" s="489" t="s">
        <v>9752</v>
      </c>
    </row>
    <row r="37233" spans="1:4">
      <c r="A37233" s="489" t="str">
        <f t="shared" si="581"/>
        <v>2372602579介護予防短期入所生活介護</v>
      </c>
      <c r="B37233" s="489">
        <v>2372602579</v>
      </c>
      <c r="C37233" s="489" t="s">
        <v>2093</v>
      </c>
      <c r="D37233" s="489" t="s">
        <v>9753</v>
      </c>
    </row>
    <row r="37234" spans="1:4">
      <c r="A37234" s="489" t="str">
        <f t="shared" si="581"/>
        <v>2372602579介護予防短期入所生活介護</v>
      </c>
      <c r="B37234" s="489">
        <v>2372602579</v>
      </c>
      <c r="C37234" s="489" t="s">
        <v>2093</v>
      </c>
      <c r="D37234" s="489" t="s">
        <v>9753</v>
      </c>
    </row>
    <row r="37235" spans="1:4">
      <c r="A37235" s="489" t="str">
        <f t="shared" si="581"/>
        <v>2372602579短期入所生活介護</v>
      </c>
      <c r="B37235" s="489">
        <v>2372602579</v>
      </c>
      <c r="C37235" s="489" t="s">
        <v>2092</v>
      </c>
      <c r="D37235" s="489" t="s">
        <v>9753</v>
      </c>
    </row>
    <row r="37236" spans="1:4">
      <c r="A37236" s="489" t="str">
        <f t="shared" si="581"/>
        <v>2372602579短期入所生活介護</v>
      </c>
      <c r="B37236" s="489">
        <v>2372602579</v>
      </c>
      <c r="C37236" s="489" t="s">
        <v>2092</v>
      </c>
      <c r="D37236" s="489" t="s">
        <v>9753</v>
      </c>
    </row>
    <row r="37237" spans="1:4">
      <c r="A37237" s="489" t="str">
        <f t="shared" si="581"/>
        <v>2372602587通所介護</v>
      </c>
      <c r="B37237" s="489">
        <v>2372602587</v>
      </c>
      <c r="C37237" s="489" t="s">
        <v>158</v>
      </c>
      <c r="D37237" s="489" t="s">
        <v>9754</v>
      </c>
    </row>
    <row r="37238" spans="1:4">
      <c r="A37238" s="489" t="str">
        <f t="shared" si="581"/>
        <v>2372602587通所介護</v>
      </c>
      <c r="B37238" s="489">
        <v>2372602587</v>
      </c>
      <c r="C37238" s="489" t="s">
        <v>158</v>
      </c>
      <c r="D37238" s="489" t="s">
        <v>9754</v>
      </c>
    </row>
    <row r="37239" spans="1:4">
      <c r="A37239" s="489" t="str">
        <f t="shared" si="581"/>
        <v>2372602587通所型サービス（独自）</v>
      </c>
      <c r="B37239" s="489">
        <v>2372602587</v>
      </c>
      <c r="C37239" s="489" t="s">
        <v>2570</v>
      </c>
      <c r="D37239" s="489" t="s">
        <v>9754</v>
      </c>
    </row>
    <row r="37240" spans="1:4">
      <c r="A37240" s="489" t="str">
        <f t="shared" si="581"/>
        <v>2372602587通所型サービス（独自）</v>
      </c>
      <c r="B37240" s="489">
        <v>2372602587</v>
      </c>
      <c r="C37240" s="489" t="s">
        <v>2570</v>
      </c>
      <c r="D37240" s="489" t="s">
        <v>9754</v>
      </c>
    </row>
    <row r="37241" spans="1:4">
      <c r="A37241" s="489" t="str">
        <f t="shared" si="581"/>
        <v>2372602587通所型サービス（独自）</v>
      </c>
      <c r="B37241" s="489">
        <v>2372602587</v>
      </c>
      <c r="C37241" s="489" t="s">
        <v>2570</v>
      </c>
      <c r="D37241" s="489" t="s">
        <v>9754</v>
      </c>
    </row>
    <row r="37242" spans="1:4">
      <c r="A37242" s="489" t="str">
        <f t="shared" si="581"/>
        <v>2372602587通所型サービス（独自）</v>
      </c>
      <c r="B37242" s="489">
        <v>2372602587</v>
      </c>
      <c r="C37242" s="489" t="s">
        <v>2570</v>
      </c>
      <c r="D37242" s="489" t="s">
        <v>9754</v>
      </c>
    </row>
    <row r="37243" spans="1:4">
      <c r="A37243" s="489" t="str">
        <f t="shared" si="581"/>
        <v>2372602587通所型サービス（独自／定率）</v>
      </c>
      <c r="B37243" s="489">
        <v>2372602587</v>
      </c>
      <c r="C37243" s="489" t="s">
        <v>2567</v>
      </c>
      <c r="D37243" s="489" t="s">
        <v>9754</v>
      </c>
    </row>
    <row r="37244" spans="1:4">
      <c r="A37244" s="489" t="str">
        <f t="shared" si="581"/>
        <v>2372602603介護予防短期入所生活介護</v>
      </c>
      <c r="B37244" s="489">
        <v>2372602603</v>
      </c>
      <c r="C37244" s="489" t="s">
        <v>2093</v>
      </c>
      <c r="D37244" s="489" t="s">
        <v>9755</v>
      </c>
    </row>
    <row r="37245" spans="1:4">
      <c r="A37245" s="489" t="str">
        <f t="shared" si="581"/>
        <v>2372602603短期入所生活介護</v>
      </c>
      <c r="B37245" s="489">
        <v>2372602603</v>
      </c>
      <c r="C37245" s="489" t="s">
        <v>2092</v>
      </c>
      <c r="D37245" s="489" t="s">
        <v>9755</v>
      </c>
    </row>
    <row r="37246" spans="1:4">
      <c r="A37246" s="489" t="str">
        <f t="shared" si="581"/>
        <v>2372602637居宅介護支援</v>
      </c>
      <c r="B37246" s="489">
        <v>2372602637</v>
      </c>
      <c r="C37246" s="489" t="s">
        <v>2519</v>
      </c>
      <c r="D37246" s="489" t="s">
        <v>9756</v>
      </c>
    </row>
    <row r="37247" spans="1:4">
      <c r="A37247" s="489" t="str">
        <f t="shared" si="581"/>
        <v>2372602645介護老人福祉施設</v>
      </c>
      <c r="B37247" s="489">
        <v>2372602645</v>
      </c>
      <c r="C37247" s="489" t="s">
        <v>1921</v>
      </c>
      <c r="D37247" s="489" t="s">
        <v>9757</v>
      </c>
    </row>
    <row r="37248" spans="1:4">
      <c r="A37248" s="489" t="str">
        <f t="shared" si="581"/>
        <v>2372602652訪問介護</v>
      </c>
      <c r="B37248" s="489">
        <v>2372602652</v>
      </c>
      <c r="C37248" s="489" t="s">
        <v>140</v>
      </c>
      <c r="D37248" s="489" t="s">
        <v>9724</v>
      </c>
    </row>
    <row r="37249" spans="1:4">
      <c r="A37249" s="489" t="str">
        <f t="shared" si="581"/>
        <v>2372602652訪問介護</v>
      </c>
      <c r="B37249" s="489">
        <v>2372602652</v>
      </c>
      <c r="C37249" s="489" t="s">
        <v>140</v>
      </c>
      <c r="D37249" s="489" t="s">
        <v>9724</v>
      </c>
    </row>
    <row r="37250" spans="1:4">
      <c r="A37250" s="489" t="str">
        <f t="shared" ref="A37250:A37313" si="582">B37250&amp;C37250</f>
        <v>2372602652訪問型サービス（独自）</v>
      </c>
      <c r="B37250" s="489">
        <v>2372602652</v>
      </c>
      <c r="C37250" s="489" t="s">
        <v>2571</v>
      </c>
      <c r="D37250" s="489" t="s">
        <v>9724</v>
      </c>
    </row>
    <row r="37251" spans="1:4">
      <c r="A37251" s="489" t="str">
        <f t="shared" si="582"/>
        <v>2372602660通所介護</v>
      </c>
      <c r="B37251" s="489">
        <v>2372602660</v>
      </c>
      <c r="C37251" s="489" t="s">
        <v>158</v>
      </c>
      <c r="D37251" s="489" t="s">
        <v>9725</v>
      </c>
    </row>
    <row r="37252" spans="1:4">
      <c r="A37252" s="489" t="str">
        <f t="shared" si="582"/>
        <v>2372602660通所型サービス（独自）</v>
      </c>
      <c r="B37252" s="489">
        <v>2372602660</v>
      </c>
      <c r="C37252" s="489" t="s">
        <v>2570</v>
      </c>
      <c r="D37252" s="489" t="s">
        <v>9725</v>
      </c>
    </row>
    <row r="37253" spans="1:4">
      <c r="A37253" s="489" t="str">
        <f t="shared" si="582"/>
        <v>2372602678居宅介護支援</v>
      </c>
      <c r="B37253" s="489">
        <v>2372602678</v>
      </c>
      <c r="C37253" s="489" t="s">
        <v>2519</v>
      </c>
      <c r="D37253" s="489" t="s">
        <v>9758</v>
      </c>
    </row>
    <row r="37254" spans="1:4">
      <c r="A37254" s="489" t="str">
        <f t="shared" si="582"/>
        <v>2372602694訪問介護</v>
      </c>
      <c r="B37254" s="489">
        <v>2372602694</v>
      </c>
      <c r="C37254" s="489" t="s">
        <v>140</v>
      </c>
      <c r="D37254" s="489" t="s">
        <v>9759</v>
      </c>
    </row>
    <row r="37255" spans="1:4">
      <c r="A37255" s="489" t="str">
        <f t="shared" si="582"/>
        <v>2372602694訪問介護</v>
      </c>
      <c r="B37255" s="489">
        <v>2372602694</v>
      </c>
      <c r="C37255" s="489" t="s">
        <v>140</v>
      </c>
      <c r="D37255" s="489" t="s">
        <v>9759</v>
      </c>
    </row>
    <row r="37256" spans="1:4">
      <c r="A37256" s="489" t="str">
        <f t="shared" si="582"/>
        <v>2372602694訪問型サービス（独自）</v>
      </c>
      <c r="B37256" s="489">
        <v>2372602694</v>
      </c>
      <c r="C37256" s="489" t="s">
        <v>2571</v>
      </c>
      <c r="D37256" s="489" t="s">
        <v>9759</v>
      </c>
    </row>
    <row r="37257" spans="1:4">
      <c r="A37257" s="489" t="str">
        <f t="shared" si="582"/>
        <v>2372602710訪問介護</v>
      </c>
      <c r="B37257" s="489">
        <v>2372602710</v>
      </c>
      <c r="C37257" s="489" t="s">
        <v>140</v>
      </c>
      <c r="D37257" s="489" t="s">
        <v>9760</v>
      </c>
    </row>
    <row r="37258" spans="1:4">
      <c r="A37258" s="489" t="str">
        <f t="shared" si="582"/>
        <v>2372602710訪問介護</v>
      </c>
      <c r="B37258" s="489">
        <v>2372602710</v>
      </c>
      <c r="C37258" s="489" t="s">
        <v>140</v>
      </c>
      <c r="D37258" s="489" t="s">
        <v>9760</v>
      </c>
    </row>
    <row r="37259" spans="1:4">
      <c r="A37259" s="489" t="str">
        <f t="shared" si="582"/>
        <v>2372602710訪問型サービス（独自）</v>
      </c>
      <c r="B37259" s="489">
        <v>2372602710</v>
      </c>
      <c r="C37259" s="489" t="s">
        <v>2571</v>
      </c>
      <c r="D37259" s="489" t="s">
        <v>9760</v>
      </c>
    </row>
    <row r="37260" spans="1:4">
      <c r="A37260" s="489" t="str">
        <f t="shared" si="582"/>
        <v>2372602728居宅介護支援</v>
      </c>
      <c r="B37260" s="489">
        <v>2372602728</v>
      </c>
      <c r="C37260" s="489" t="s">
        <v>2519</v>
      </c>
      <c r="D37260" s="489" t="s">
        <v>9761</v>
      </c>
    </row>
    <row r="37261" spans="1:4">
      <c r="A37261" s="489" t="str">
        <f t="shared" si="582"/>
        <v>2372602744訪問介護</v>
      </c>
      <c r="B37261" s="489">
        <v>2372602744</v>
      </c>
      <c r="C37261" s="489" t="s">
        <v>140</v>
      </c>
      <c r="D37261" s="489" t="s">
        <v>9762</v>
      </c>
    </row>
    <row r="37262" spans="1:4">
      <c r="A37262" s="489" t="str">
        <f t="shared" si="582"/>
        <v>2372602744訪問介護</v>
      </c>
      <c r="B37262" s="489">
        <v>2372602744</v>
      </c>
      <c r="C37262" s="489" t="s">
        <v>140</v>
      </c>
      <c r="D37262" s="489" t="s">
        <v>9762</v>
      </c>
    </row>
    <row r="37263" spans="1:4">
      <c r="A37263" s="489" t="str">
        <f t="shared" si="582"/>
        <v>2372602744訪問型サービス（独自）</v>
      </c>
      <c r="B37263" s="489">
        <v>2372602744</v>
      </c>
      <c r="C37263" s="489" t="s">
        <v>2571</v>
      </c>
      <c r="D37263" s="489" t="s">
        <v>9762</v>
      </c>
    </row>
    <row r="37264" spans="1:4">
      <c r="A37264" s="489" t="str">
        <f t="shared" si="582"/>
        <v>2372602769訪問介護</v>
      </c>
      <c r="B37264" s="489">
        <v>2372602769</v>
      </c>
      <c r="C37264" s="489" t="s">
        <v>140</v>
      </c>
      <c r="D37264" s="489" t="s">
        <v>9763</v>
      </c>
    </row>
    <row r="37265" spans="1:4">
      <c r="A37265" s="489" t="str">
        <f t="shared" si="582"/>
        <v>2372602769訪問介護</v>
      </c>
      <c r="B37265" s="489">
        <v>2372602769</v>
      </c>
      <c r="C37265" s="489" t="s">
        <v>140</v>
      </c>
      <c r="D37265" s="489" t="s">
        <v>9763</v>
      </c>
    </row>
    <row r="37266" spans="1:4">
      <c r="A37266" s="489" t="str">
        <f t="shared" si="582"/>
        <v>2372602769訪問型サービス（独自）</v>
      </c>
      <c r="B37266" s="489">
        <v>2372602769</v>
      </c>
      <c r="C37266" s="489" t="s">
        <v>2571</v>
      </c>
      <c r="D37266" s="489" t="s">
        <v>9763</v>
      </c>
    </row>
    <row r="37267" spans="1:4">
      <c r="A37267" s="489" t="str">
        <f t="shared" si="582"/>
        <v>2372602777居宅介護支援</v>
      </c>
      <c r="B37267" s="489">
        <v>2372602777</v>
      </c>
      <c r="C37267" s="489" t="s">
        <v>2519</v>
      </c>
      <c r="D37267" s="489" t="s">
        <v>9764</v>
      </c>
    </row>
    <row r="37268" spans="1:4">
      <c r="A37268" s="489" t="str">
        <f t="shared" si="582"/>
        <v>2372602785居宅介護支援</v>
      </c>
      <c r="B37268" s="489">
        <v>2372602785</v>
      </c>
      <c r="C37268" s="489" t="s">
        <v>2519</v>
      </c>
      <c r="D37268" s="489" t="s">
        <v>9765</v>
      </c>
    </row>
    <row r="37269" spans="1:4">
      <c r="A37269" s="489" t="str">
        <f t="shared" si="582"/>
        <v>2372602793訪問介護</v>
      </c>
      <c r="B37269" s="489">
        <v>2372602793</v>
      </c>
      <c r="C37269" s="489" t="s">
        <v>140</v>
      </c>
      <c r="D37269" s="489" t="s">
        <v>9766</v>
      </c>
    </row>
    <row r="37270" spans="1:4">
      <c r="A37270" s="489" t="str">
        <f t="shared" si="582"/>
        <v>2372602793訪問介護</v>
      </c>
      <c r="B37270" s="489">
        <v>2372602793</v>
      </c>
      <c r="C37270" s="489" t="s">
        <v>140</v>
      </c>
      <c r="D37270" s="489" t="s">
        <v>9766</v>
      </c>
    </row>
    <row r="37271" spans="1:4">
      <c r="A37271" s="489" t="str">
        <f t="shared" si="582"/>
        <v>2372602793訪問型サービス（独自）</v>
      </c>
      <c r="B37271" s="489">
        <v>2372602793</v>
      </c>
      <c r="C37271" s="489" t="s">
        <v>2571</v>
      </c>
      <c r="D37271" s="489" t="s">
        <v>9766</v>
      </c>
    </row>
    <row r="37272" spans="1:4">
      <c r="A37272" s="489" t="str">
        <f t="shared" si="582"/>
        <v>2372602801居宅介護支援</v>
      </c>
      <c r="B37272" s="489">
        <v>2372602801</v>
      </c>
      <c r="C37272" s="489" t="s">
        <v>2519</v>
      </c>
      <c r="D37272" s="489" t="s">
        <v>9767</v>
      </c>
    </row>
    <row r="37273" spans="1:4">
      <c r="A37273" s="489" t="str">
        <f t="shared" si="582"/>
        <v>2372602819訪問介護</v>
      </c>
      <c r="B37273" s="489">
        <v>2372602819</v>
      </c>
      <c r="C37273" s="489" t="s">
        <v>140</v>
      </c>
      <c r="D37273" s="489" t="s">
        <v>9768</v>
      </c>
    </row>
    <row r="37274" spans="1:4">
      <c r="A37274" s="489" t="str">
        <f t="shared" si="582"/>
        <v>2372602819訪問介護</v>
      </c>
      <c r="B37274" s="489">
        <v>2372602819</v>
      </c>
      <c r="C37274" s="489" t="s">
        <v>140</v>
      </c>
      <c r="D37274" s="489" t="s">
        <v>9768</v>
      </c>
    </row>
    <row r="37275" spans="1:4">
      <c r="A37275" s="489" t="str">
        <f t="shared" si="582"/>
        <v>2372602827通所介護</v>
      </c>
      <c r="B37275" s="489">
        <v>2372602827</v>
      </c>
      <c r="C37275" s="489" t="s">
        <v>158</v>
      </c>
      <c r="D37275" s="489" t="s">
        <v>9672</v>
      </c>
    </row>
    <row r="37276" spans="1:4">
      <c r="A37276" s="489" t="str">
        <f t="shared" si="582"/>
        <v>2372602827通所型サービス（独自）</v>
      </c>
      <c r="B37276" s="489">
        <v>2372602827</v>
      </c>
      <c r="C37276" s="489" t="s">
        <v>2570</v>
      </c>
      <c r="D37276" s="489" t="s">
        <v>9672</v>
      </c>
    </row>
    <row r="37277" spans="1:4">
      <c r="A37277" s="489" t="str">
        <f t="shared" si="582"/>
        <v>2372602843通所介護</v>
      </c>
      <c r="B37277" s="489">
        <v>2372602843</v>
      </c>
      <c r="C37277" s="489" t="s">
        <v>158</v>
      </c>
      <c r="D37277" s="489" t="s">
        <v>9748</v>
      </c>
    </row>
    <row r="37278" spans="1:4">
      <c r="A37278" s="489" t="str">
        <f t="shared" si="582"/>
        <v>2372602843通所型サービス（独自）</v>
      </c>
      <c r="B37278" s="489">
        <v>2372602843</v>
      </c>
      <c r="C37278" s="489" t="s">
        <v>2570</v>
      </c>
      <c r="D37278" s="489" t="s">
        <v>9748</v>
      </c>
    </row>
    <row r="37279" spans="1:4">
      <c r="A37279" s="489" t="str">
        <f t="shared" si="582"/>
        <v>2372602850通所介護</v>
      </c>
      <c r="B37279" s="489">
        <v>2372602850</v>
      </c>
      <c r="C37279" s="489" t="s">
        <v>158</v>
      </c>
      <c r="D37279" s="489" t="s">
        <v>9769</v>
      </c>
    </row>
    <row r="37280" spans="1:4">
      <c r="A37280" s="489" t="str">
        <f t="shared" si="582"/>
        <v>2372602850通所型サービス（独自）</v>
      </c>
      <c r="B37280" s="489">
        <v>2372602850</v>
      </c>
      <c r="C37280" s="489" t="s">
        <v>2570</v>
      </c>
      <c r="D37280" s="489" t="s">
        <v>9769</v>
      </c>
    </row>
    <row r="37281" spans="1:4">
      <c r="A37281" s="489" t="str">
        <f t="shared" si="582"/>
        <v>2372602868通所介護</v>
      </c>
      <c r="B37281" s="489">
        <v>2372602868</v>
      </c>
      <c r="C37281" s="489" t="s">
        <v>158</v>
      </c>
      <c r="D37281" s="489" t="s">
        <v>9770</v>
      </c>
    </row>
    <row r="37282" spans="1:4">
      <c r="A37282" s="489" t="str">
        <f t="shared" si="582"/>
        <v>2372602868通所型サービス（独自）</v>
      </c>
      <c r="B37282" s="489">
        <v>2372602868</v>
      </c>
      <c r="C37282" s="489" t="s">
        <v>2570</v>
      </c>
      <c r="D37282" s="489" t="s">
        <v>9770</v>
      </c>
    </row>
    <row r="37283" spans="1:4">
      <c r="A37283" s="489" t="str">
        <f t="shared" si="582"/>
        <v>2372602884訪問介護</v>
      </c>
      <c r="B37283" s="489">
        <v>2372602884</v>
      </c>
      <c r="C37283" s="489" t="s">
        <v>140</v>
      </c>
      <c r="D37283" s="489" t="s">
        <v>9771</v>
      </c>
    </row>
    <row r="37284" spans="1:4">
      <c r="A37284" s="489" t="str">
        <f t="shared" si="582"/>
        <v>2372602884訪問介護</v>
      </c>
      <c r="B37284" s="489">
        <v>2372602884</v>
      </c>
      <c r="C37284" s="489" t="s">
        <v>140</v>
      </c>
      <c r="D37284" s="489" t="s">
        <v>9771</v>
      </c>
    </row>
    <row r="37285" spans="1:4">
      <c r="A37285" s="489" t="str">
        <f t="shared" si="582"/>
        <v>2372602884訪問型サービス（独自）</v>
      </c>
      <c r="B37285" s="489">
        <v>2372602884</v>
      </c>
      <c r="C37285" s="489" t="s">
        <v>2571</v>
      </c>
      <c r="D37285" s="489" t="s">
        <v>9771</v>
      </c>
    </row>
    <row r="37286" spans="1:4">
      <c r="A37286" s="489" t="str">
        <f t="shared" si="582"/>
        <v>2372602892訪問介護</v>
      </c>
      <c r="B37286" s="489">
        <v>2372602892</v>
      </c>
      <c r="C37286" s="489" t="s">
        <v>140</v>
      </c>
      <c r="D37286" s="489" t="s">
        <v>9772</v>
      </c>
    </row>
    <row r="37287" spans="1:4">
      <c r="A37287" s="489" t="str">
        <f t="shared" si="582"/>
        <v>2372602892訪問介護</v>
      </c>
      <c r="B37287" s="489">
        <v>2372602892</v>
      </c>
      <c r="C37287" s="489" t="s">
        <v>140</v>
      </c>
      <c r="D37287" s="489" t="s">
        <v>9772</v>
      </c>
    </row>
    <row r="37288" spans="1:4">
      <c r="A37288" s="489" t="str">
        <f t="shared" si="582"/>
        <v>2372602892訪問型サービス（独自）</v>
      </c>
      <c r="B37288" s="489">
        <v>2372602892</v>
      </c>
      <c r="C37288" s="489" t="s">
        <v>2571</v>
      </c>
      <c r="D37288" s="489" t="s">
        <v>9772</v>
      </c>
    </row>
    <row r="37289" spans="1:4">
      <c r="A37289" s="489" t="str">
        <f t="shared" si="582"/>
        <v>2372602892訪問型サービス（独自／定率）</v>
      </c>
      <c r="B37289" s="489">
        <v>2372602892</v>
      </c>
      <c r="C37289" s="489" t="s">
        <v>2568</v>
      </c>
      <c r="D37289" s="489" t="s">
        <v>9772</v>
      </c>
    </row>
    <row r="37290" spans="1:4">
      <c r="A37290" s="489" t="str">
        <f t="shared" si="582"/>
        <v>2372602926通所介護</v>
      </c>
      <c r="B37290" s="489">
        <v>2372602926</v>
      </c>
      <c r="C37290" s="489" t="s">
        <v>158</v>
      </c>
      <c r="D37290" s="489" t="s">
        <v>9732</v>
      </c>
    </row>
    <row r="37291" spans="1:4">
      <c r="A37291" s="489" t="str">
        <f t="shared" si="582"/>
        <v>2372602926通所型サービス（独自）</v>
      </c>
      <c r="B37291" s="489">
        <v>2372602926</v>
      </c>
      <c r="C37291" s="489" t="s">
        <v>2570</v>
      </c>
      <c r="D37291" s="489" t="s">
        <v>9732</v>
      </c>
    </row>
    <row r="37292" spans="1:4">
      <c r="A37292" s="489" t="str">
        <f t="shared" si="582"/>
        <v>2372602942訪問介護</v>
      </c>
      <c r="B37292" s="489">
        <v>2372602942</v>
      </c>
      <c r="C37292" s="489" t="s">
        <v>140</v>
      </c>
      <c r="D37292" s="489" t="s">
        <v>9773</v>
      </c>
    </row>
    <row r="37293" spans="1:4">
      <c r="A37293" s="489" t="str">
        <f t="shared" si="582"/>
        <v>2372602942訪問介護</v>
      </c>
      <c r="B37293" s="489">
        <v>2372602942</v>
      </c>
      <c r="C37293" s="489" t="s">
        <v>140</v>
      </c>
      <c r="D37293" s="489" t="s">
        <v>9773</v>
      </c>
    </row>
    <row r="37294" spans="1:4">
      <c r="A37294" s="489" t="str">
        <f t="shared" si="582"/>
        <v>2372602942訪問型サービス（独自）</v>
      </c>
      <c r="B37294" s="489">
        <v>2372602942</v>
      </c>
      <c r="C37294" s="489" t="s">
        <v>2571</v>
      </c>
      <c r="D37294" s="489" t="s">
        <v>9773</v>
      </c>
    </row>
    <row r="37295" spans="1:4">
      <c r="A37295" s="489" t="str">
        <f t="shared" si="582"/>
        <v>2372602959訪問介護</v>
      </c>
      <c r="B37295" s="489">
        <v>2372602959</v>
      </c>
      <c r="C37295" s="489" t="s">
        <v>140</v>
      </c>
      <c r="D37295" s="489" t="s">
        <v>9774</v>
      </c>
    </row>
    <row r="37296" spans="1:4">
      <c r="A37296" s="489" t="str">
        <f t="shared" si="582"/>
        <v>2372602959訪問介護</v>
      </c>
      <c r="B37296" s="489">
        <v>2372602959</v>
      </c>
      <c r="C37296" s="489" t="s">
        <v>140</v>
      </c>
      <c r="D37296" s="489" t="s">
        <v>9774</v>
      </c>
    </row>
    <row r="37297" spans="1:4">
      <c r="A37297" s="489" t="str">
        <f t="shared" si="582"/>
        <v>2372602967介護老人福祉施設</v>
      </c>
      <c r="B37297" s="489">
        <v>2372602967</v>
      </c>
      <c r="C37297" s="489" t="s">
        <v>1921</v>
      </c>
      <c r="D37297" s="489" t="s">
        <v>9775</v>
      </c>
    </row>
    <row r="37298" spans="1:4">
      <c r="A37298" s="489" t="str">
        <f t="shared" si="582"/>
        <v>2372602967短期入所生活介護</v>
      </c>
      <c r="B37298" s="489">
        <v>2372602967</v>
      </c>
      <c r="C37298" s="489" t="s">
        <v>2092</v>
      </c>
      <c r="D37298" s="489" t="s">
        <v>9775</v>
      </c>
    </row>
    <row r="37299" spans="1:4">
      <c r="A37299" s="489" t="str">
        <f t="shared" si="582"/>
        <v>2372602975通所介護</v>
      </c>
      <c r="B37299" s="489">
        <v>2372602975</v>
      </c>
      <c r="C37299" s="489" t="s">
        <v>158</v>
      </c>
      <c r="D37299" s="489" t="s">
        <v>9776</v>
      </c>
    </row>
    <row r="37300" spans="1:4">
      <c r="A37300" s="489" t="str">
        <f t="shared" si="582"/>
        <v>2372602975通所型サービス（独自）</v>
      </c>
      <c r="B37300" s="489">
        <v>2372602975</v>
      </c>
      <c r="C37300" s="489" t="s">
        <v>2570</v>
      </c>
      <c r="D37300" s="489" t="s">
        <v>9776</v>
      </c>
    </row>
    <row r="37301" spans="1:4">
      <c r="A37301" s="489" t="str">
        <f t="shared" si="582"/>
        <v>2372602983訪問介護</v>
      </c>
      <c r="B37301" s="489">
        <v>2372602983</v>
      </c>
      <c r="C37301" s="489" t="s">
        <v>140</v>
      </c>
      <c r="D37301" s="489" t="s">
        <v>6494</v>
      </c>
    </row>
    <row r="37302" spans="1:4">
      <c r="A37302" s="489" t="str">
        <f t="shared" si="582"/>
        <v>2372602983訪問介護</v>
      </c>
      <c r="B37302" s="489">
        <v>2372602983</v>
      </c>
      <c r="C37302" s="489" t="s">
        <v>140</v>
      </c>
      <c r="D37302" s="489" t="s">
        <v>6494</v>
      </c>
    </row>
    <row r="37303" spans="1:4">
      <c r="A37303" s="489" t="str">
        <f t="shared" si="582"/>
        <v>2372602991居宅介護支援</v>
      </c>
      <c r="B37303" s="489">
        <v>2372602991</v>
      </c>
      <c r="C37303" s="489" t="s">
        <v>2519</v>
      </c>
      <c r="D37303" s="489" t="s">
        <v>9777</v>
      </c>
    </row>
    <row r="37304" spans="1:4">
      <c r="A37304" s="489" t="str">
        <f t="shared" si="582"/>
        <v>2372603007訪問介護</v>
      </c>
      <c r="B37304" s="489">
        <v>2372603007</v>
      </c>
      <c r="C37304" s="489" t="s">
        <v>140</v>
      </c>
      <c r="D37304" s="489" t="s">
        <v>9778</v>
      </c>
    </row>
    <row r="37305" spans="1:4">
      <c r="A37305" s="489" t="str">
        <f t="shared" si="582"/>
        <v>2372603007訪問介護</v>
      </c>
      <c r="B37305" s="489">
        <v>2372603007</v>
      </c>
      <c r="C37305" s="489" t="s">
        <v>140</v>
      </c>
      <c r="D37305" s="489" t="s">
        <v>9778</v>
      </c>
    </row>
    <row r="37306" spans="1:4">
      <c r="A37306" s="489" t="str">
        <f t="shared" si="582"/>
        <v>2372603007訪問型サービス（独自）</v>
      </c>
      <c r="B37306" s="489">
        <v>2372603007</v>
      </c>
      <c r="C37306" s="489" t="s">
        <v>2571</v>
      </c>
      <c r="D37306" s="489" t="s">
        <v>9778</v>
      </c>
    </row>
    <row r="37307" spans="1:4">
      <c r="A37307" s="489" t="str">
        <f t="shared" si="582"/>
        <v>2372603015通所介護</v>
      </c>
      <c r="B37307" s="489">
        <v>2372603015</v>
      </c>
      <c r="C37307" s="489" t="s">
        <v>158</v>
      </c>
      <c r="D37307" s="489" t="s">
        <v>9779</v>
      </c>
    </row>
    <row r="37308" spans="1:4">
      <c r="A37308" s="489" t="str">
        <f t="shared" si="582"/>
        <v>2372603015通所型サービス（独自）</v>
      </c>
      <c r="B37308" s="489">
        <v>2372603015</v>
      </c>
      <c r="C37308" s="489" t="s">
        <v>2570</v>
      </c>
      <c r="D37308" s="489" t="s">
        <v>9779</v>
      </c>
    </row>
    <row r="37309" spans="1:4">
      <c r="A37309" s="489" t="str">
        <f t="shared" si="582"/>
        <v>2372603023訪問介護</v>
      </c>
      <c r="B37309" s="489">
        <v>2372603023</v>
      </c>
      <c r="C37309" s="489" t="s">
        <v>140</v>
      </c>
      <c r="D37309" s="489" t="s">
        <v>9780</v>
      </c>
    </row>
    <row r="37310" spans="1:4">
      <c r="A37310" s="489" t="str">
        <f t="shared" si="582"/>
        <v>2372603023訪問介護</v>
      </c>
      <c r="B37310" s="489">
        <v>2372603023</v>
      </c>
      <c r="C37310" s="489" t="s">
        <v>140</v>
      </c>
      <c r="D37310" s="489" t="s">
        <v>9780</v>
      </c>
    </row>
    <row r="37311" spans="1:4">
      <c r="A37311" s="489" t="str">
        <f t="shared" si="582"/>
        <v>2372603023訪問型サービス（独自）</v>
      </c>
      <c r="B37311" s="489">
        <v>2372603023</v>
      </c>
      <c r="C37311" s="489" t="s">
        <v>2571</v>
      </c>
      <c r="D37311" s="489" t="s">
        <v>9780</v>
      </c>
    </row>
    <row r="37312" spans="1:4">
      <c r="A37312" s="489" t="str">
        <f t="shared" si="582"/>
        <v>2372603023訪問型サービス（独自／定率）</v>
      </c>
      <c r="B37312" s="489">
        <v>2372603023</v>
      </c>
      <c r="C37312" s="489" t="s">
        <v>2568</v>
      </c>
      <c r="D37312" s="489" t="s">
        <v>9780</v>
      </c>
    </row>
    <row r="37313" spans="1:4">
      <c r="A37313" s="489" t="str">
        <f t="shared" si="582"/>
        <v>2372603031訪問介護</v>
      </c>
      <c r="B37313" s="489">
        <v>2372603031</v>
      </c>
      <c r="C37313" s="489" t="s">
        <v>140</v>
      </c>
      <c r="D37313" s="489" t="s">
        <v>9781</v>
      </c>
    </row>
    <row r="37314" spans="1:4">
      <c r="A37314" s="489" t="str">
        <f t="shared" ref="A37314:A37377" si="583">B37314&amp;C37314</f>
        <v>2372603031訪問介護</v>
      </c>
      <c r="B37314" s="489">
        <v>2372603031</v>
      </c>
      <c r="C37314" s="489" t="s">
        <v>140</v>
      </c>
      <c r="D37314" s="489" t="s">
        <v>9781</v>
      </c>
    </row>
    <row r="37315" spans="1:4">
      <c r="A37315" s="489" t="str">
        <f t="shared" si="583"/>
        <v>2372603031訪問介護</v>
      </c>
      <c r="B37315" s="489">
        <v>2372603031</v>
      </c>
      <c r="C37315" s="489" t="s">
        <v>140</v>
      </c>
      <c r="D37315" s="489" t="s">
        <v>9781</v>
      </c>
    </row>
    <row r="37316" spans="1:4">
      <c r="A37316" s="489" t="str">
        <f t="shared" si="583"/>
        <v>2372603031訪問型サービス（独自）</v>
      </c>
      <c r="B37316" s="489">
        <v>2372603031</v>
      </c>
      <c r="C37316" s="489" t="s">
        <v>2571</v>
      </c>
      <c r="D37316" s="489" t="s">
        <v>9781</v>
      </c>
    </row>
    <row r="37317" spans="1:4">
      <c r="A37317" s="489" t="str">
        <f t="shared" si="583"/>
        <v>2372603056通所介護</v>
      </c>
      <c r="B37317" s="489">
        <v>2372603056</v>
      </c>
      <c r="C37317" s="489" t="s">
        <v>158</v>
      </c>
      <c r="D37317" s="489" t="s">
        <v>9782</v>
      </c>
    </row>
    <row r="37318" spans="1:4">
      <c r="A37318" s="489" t="str">
        <f t="shared" si="583"/>
        <v>2372603064訪問介護</v>
      </c>
      <c r="B37318" s="489">
        <v>2372603064</v>
      </c>
      <c r="C37318" s="489" t="s">
        <v>140</v>
      </c>
      <c r="D37318" s="489" t="s">
        <v>9783</v>
      </c>
    </row>
    <row r="37319" spans="1:4">
      <c r="A37319" s="489" t="str">
        <f t="shared" si="583"/>
        <v>2372603064訪問介護</v>
      </c>
      <c r="B37319" s="489">
        <v>2372603064</v>
      </c>
      <c r="C37319" s="489" t="s">
        <v>140</v>
      </c>
      <c r="D37319" s="489" t="s">
        <v>9783</v>
      </c>
    </row>
    <row r="37320" spans="1:4">
      <c r="A37320" s="489" t="str">
        <f t="shared" si="583"/>
        <v>2372603072訪問介護</v>
      </c>
      <c r="B37320" s="489">
        <v>2372603072</v>
      </c>
      <c r="C37320" s="489" t="s">
        <v>140</v>
      </c>
      <c r="D37320" s="489" t="s">
        <v>9784</v>
      </c>
    </row>
    <row r="37321" spans="1:4">
      <c r="A37321" s="489" t="str">
        <f t="shared" si="583"/>
        <v>2372603072訪問介護</v>
      </c>
      <c r="B37321" s="489">
        <v>2372603072</v>
      </c>
      <c r="C37321" s="489" t="s">
        <v>140</v>
      </c>
      <c r="D37321" s="489" t="s">
        <v>9784</v>
      </c>
    </row>
    <row r="37322" spans="1:4">
      <c r="A37322" s="489" t="str">
        <f t="shared" si="583"/>
        <v>2372603080訪問介護</v>
      </c>
      <c r="B37322" s="489">
        <v>2372603080</v>
      </c>
      <c r="C37322" s="489" t="s">
        <v>140</v>
      </c>
      <c r="D37322" s="489" t="s">
        <v>9785</v>
      </c>
    </row>
    <row r="37323" spans="1:4">
      <c r="A37323" s="489" t="str">
        <f t="shared" si="583"/>
        <v>2372603080訪問介護</v>
      </c>
      <c r="B37323" s="489">
        <v>2372603080</v>
      </c>
      <c r="C37323" s="489" t="s">
        <v>140</v>
      </c>
      <c r="D37323" s="489" t="s">
        <v>9785</v>
      </c>
    </row>
    <row r="37324" spans="1:4">
      <c r="A37324" s="489" t="str">
        <f t="shared" si="583"/>
        <v>2372603080訪問型サービス（独自）</v>
      </c>
      <c r="B37324" s="489">
        <v>2372603080</v>
      </c>
      <c r="C37324" s="489" t="s">
        <v>2571</v>
      </c>
      <c r="D37324" s="489" t="s">
        <v>9785</v>
      </c>
    </row>
    <row r="37325" spans="1:4">
      <c r="A37325" s="489" t="str">
        <f t="shared" si="583"/>
        <v>2372603098通所介護</v>
      </c>
      <c r="B37325" s="489">
        <v>2372603098</v>
      </c>
      <c r="C37325" s="489" t="s">
        <v>158</v>
      </c>
      <c r="D37325" s="489" t="s">
        <v>13201</v>
      </c>
    </row>
    <row r="37326" spans="1:4">
      <c r="A37326" s="489" t="str">
        <f t="shared" si="583"/>
        <v>2372603098通所型サービス（独自）</v>
      </c>
      <c r="B37326" s="489">
        <v>2372603098</v>
      </c>
      <c r="C37326" s="489" t="s">
        <v>2570</v>
      </c>
      <c r="D37326" s="489" t="s">
        <v>13201</v>
      </c>
    </row>
    <row r="37327" spans="1:4">
      <c r="A37327" s="489" t="str">
        <f t="shared" si="583"/>
        <v>2372603106居宅介護支援</v>
      </c>
      <c r="B37327" s="489">
        <v>2372603106</v>
      </c>
      <c r="C37327" s="489" t="s">
        <v>2519</v>
      </c>
      <c r="D37327" s="489" t="s">
        <v>19468</v>
      </c>
    </row>
    <row r="37328" spans="1:4">
      <c r="A37328" s="489" t="str">
        <f t="shared" si="583"/>
        <v>2372700019居宅介護支援</v>
      </c>
      <c r="B37328" s="489">
        <v>2372700019</v>
      </c>
      <c r="C37328" s="489" t="s">
        <v>2519</v>
      </c>
      <c r="D37328" s="489" t="s">
        <v>9786</v>
      </c>
    </row>
    <row r="37329" spans="1:4">
      <c r="A37329" s="489" t="str">
        <f t="shared" si="583"/>
        <v>2372700027居宅介護支援</v>
      </c>
      <c r="B37329" s="489">
        <v>2372700027</v>
      </c>
      <c r="C37329" s="489" t="s">
        <v>2519</v>
      </c>
      <c r="D37329" s="489" t="s">
        <v>9787</v>
      </c>
    </row>
    <row r="37330" spans="1:4">
      <c r="A37330" s="489" t="str">
        <f t="shared" si="583"/>
        <v>2372700043介護予防支援</v>
      </c>
      <c r="B37330" s="489">
        <v>2372700043</v>
      </c>
      <c r="C37330" s="489" t="s">
        <v>2520</v>
      </c>
      <c r="D37330" s="489" t="s">
        <v>9788</v>
      </c>
    </row>
    <row r="37331" spans="1:4">
      <c r="A37331" s="489" t="str">
        <f t="shared" si="583"/>
        <v>2372700043居宅介護支援</v>
      </c>
      <c r="B37331" s="489">
        <v>2372700043</v>
      </c>
      <c r="C37331" s="489" t="s">
        <v>2519</v>
      </c>
      <c r="D37331" s="489" t="s">
        <v>9788</v>
      </c>
    </row>
    <row r="37332" spans="1:4">
      <c r="A37332" s="489" t="str">
        <f t="shared" si="583"/>
        <v>2372700050介護予防支援</v>
      </c>
      <c r="B37332" s="489">
        <v>2372700050</v>
      </c>
      <c r="C37332" s="489" t="s">
        <v>2520</v>
      </c>
      <c r="D37332" s="489" t="s">
        <v>9789</v>
      </c>
    </row>
    <row r="37333" spans="1:4">
      <c r="A37333" s="489" t="str">
        <f t="shared" si="583"/>
        <v>2372700050居宅介護支援</v>
      </c>
      <c r="B37333" s="489">
        <v>2372700050</v>
      </c>
      <c r="C37333" s="489" t="s">
        <v>2519</v>
      </c>
      <c r="D37333" s="489" t="s">
        <v>9789</v>
      </c>
    </row>
    <row r="37334" spans="1:4">
      <c r="A37334" s="489" t="str">
        <f t="shared" si="583"/>
        <v>2372700068居宅介護支援</v>
      </c>
      <c r="B37334" s="489">
        <v>2372700068</v>
      </c>
      <c r="C37334" s="489" t="s">
        <v>2519</v>
      </c>
      <c r="D37334" s="489" t="s">
        <v>9790</v>
      </c>
    </row>
    <row r="37335" spans="1:4">
      <c r="A37335" s="489" t="str">
        <f t="shared" si="583"/>
        <v>2372700076介護老人福祉施設</v>
      </c>
      <c r="B37335" s="489">
        <v>2372700076</v>
      </c>
      <c r="C37335" s="489" t="s">
        <v>1921</v>
      </c>
      <c r="D37335" s="489" t="s">
        <v>9791</v>
      </c>
    </row>
    <row r="37336" spans="1:4">
      <c r="A37336" s="489" t="str">
        <f t="shared" si="583"/>
        <v>2372700092介護予防支援</v>
      </c>
      <c r="B37336" s="489">
        <v>2372700092</v>
      </c>
      <c r="C37336" s="489" t="s">
        <v>2520</v>
      </c>
      <c r="D37336" s="489" t="s">
        <v>9792</v>
      </c>
    </row>
    <row r="37337" spans="1:4">
      <c r="A37337" s="489" t="str">
        <f t="shared" si="583"/>
        <v>2372700092居宅介護支援</v>
      </c>
      <c r="B37337" s="489">
        <v>2372700092</v>
      </c>
      <c r="C37337" s="489" t="s">
        <v>2519</v>
      </c>
      <c r="D37337" s="489" t="s">
        <v>9792</v>
      </c>
    </row>
    <row r="37338" spans="1:4">
      <c r="A37338" s="489" t="str">
        <f t="shared" si="583"/>
        <v>2372700126介護予防特定施設入居者生活介護</v>
      </c>
      <c r="B37338" s="489">
        <v>2372700126</v>
      </c>
      <c r="C37338" s="489" t="s">
        <v>2514</v>
      </c>
      <c r="D37338" s="489" t="s">
        <v>9793</v>
      </c>
    </row>
    <row r="37339" spans="1:4">
      <c r="A37339" s="489" t="str">
        <f t="shared" si="583"/>
        <v>2372700126特定施設入居者生活介護</v>
      </c>
      <c r="B37339" s="489">
        <v>2372700126</v>
      </c>
      <c r="C37339" s="489" t="s">
        <v>2513</v>
      </c>
      <c r="D37339" s="489" t="s">
        <v>9793</v>
      </c>
    </row>
    <row r="37340" spans="1:4">
      <c r="A37340" s="489" t="str">
        <f t="shared" si="583"/>
        <v>2372700142訪問介護</v>
      </c>
      <c r="B37340" s="489">
        <v>2372700142</v>
      </c>
      <c r="C37340" s="489" t="s">
        <v>140</v>
      </c>
      <c r="D37340" s="489" t="s">
        <v>9794</v>
      </c>
    </row>
    <row r="37341" spans="1:4">
      <c r="A37341" s="489" t="str">
        <f t="shared" si="583"/>
        <v>2372700142訪問介護</v>
      </c>
      <c r="B37341" s="489">
        <v>2372700142</v>
      </c>
      <c r="C37341" s="489" t="s">
        <v>140</v>
      </c>
      <c r="D37341" s="489" t="s">
        <v>9794</v>
      </c>
    </row>
    <row r="37342" spans="1:4">
      <c r="A37342" s="489" t="str">
        <f t="shared" si="583"/>
        <v>2372700167訪問介護</v>
      </c>
      <c r="B37342" s="489">
        <v>2372700167</v>
      </c>
      <c r="C37342" s="489" t="s">
        <v>140</v>
      </c>
      <c r="D37342" s="489" t="s">
        <v>9795</v>
      </c>
    </row>
    <row r="37343" spans="1:4">
      <c r="A37343" s="489" t="str">
        <f t="shared" si="583"/>
        <v>2372700167訪問介護</v>
      </c>
      <c r="B37343" s="489">
        <v>2372700167</v>
      </c>
      <c r="C37343" s="489" t="s">
        <v>140</v>
      </c>
      <c r="D37343" s="489" t="s">
        <v>9795</v>
      </c>
    </row>
    <row r="37344" spans="1:4">
      <c r="A37344" s="489" t="str">
        <f t="shared" si="583"/>
        <v>2372700167訪問型サービス（独自／定率）</v>
      </c>
      <c r="B37344" s="489">
        <v>2372700167</v>
      </c>
      <c r="C37344" s="489" t="s">
        <v>2568</v>
      </c>
      <c r="D37344" s="489" t="s">
        <v>9795</v>
      </c>
    </row>
    <row r="37345" spans="1:4">
      <c r="A37345" s="489" t="str">
        <f t="shared" si="583"/>
        <v>2372700175通所介護</v>
      </c>
      <c r="B37345" s="489">
        <v>2372700175</v>
      </c>
      <c r="C37345" s="489" t="s">
        <v>158</v>
      </c>
      <c r="D37345" s="489" t="s">
        <v>9796</v>
      </c>
    </row>
    <row r="37346" spans="1:4">
      <c r="A37346" s="489" t="str">
        <f t="shared" si="583"/>
        <v>2372700175通所型サービス（独自／定率）</v>
      </c>
      <c r="B37346" s="489">
        <v>2372700175</v>
      </c>
      <c r="C37346" s="489" t="s">
        <v>2567</v>
      </c>
      <c r="D37346" s="489" t="s">
        <v>9796</v>
      </c>
    </row>
    <row r="37347" spans="1:4">
      <c r="A37347" s="489" t="str">
        <f t="shared" si="583"/>
        <v>2372700183介護予防短期入所生活介護</v>
      </c>
      <c r="B37347" s="489">
        <v>2372700183</v>
      </c>
      <c r="C37347" s="489" t="s">
        <v>2093</v>
      </c>
      <c r="D37347" s="489" t="s">
        <v>9797</v>
      </c>
    </row>
    <row r="37348" spans="1:4">
      <c r="A37348" s="489" t="str">
        <f t="shared" si="583"/>
        <v>2372700183短期入所生活介護</v>
      </c>
      <c r="B37348" s="489">
        <v>2372700183</v>
      </c>
      <c r="C37348" s="489" t="s">
        <v>2092</v>
      </c>
      <c r="D37348" s="489" t="s">
        <v>9797</v>
      </c>
    </row>
    <row r="37349" spans="1:4">
      <c r="A37349" s="489" t="str">
        <f t="shared" si="583"/>
        <v>2372700241介護老人福祉施設</v>
      </c>
      <c r="B37349" s="489">
        <v>2372700241</v>
      </c>
      <c r="C37349" s="489" t="s">
        <v>1921</v>
      </c>
      <c r="D37349" s="489" t="s">
        <v>9798</v>
      </c>
    </row>
    <row r="37350" spans="1:4">
      <c r="A37350" s="489" t="str">
        <f t="shared" si="583"/>
        <v>2372700258通所介護</v>
      </c>
      <c r="B37350" s="489">
        <v>2372700258</v>
      </c>
      <c r="C37350" s="489" t="s">
        <v>158</v>
      </c>
      <c r="D37350" s="489" t="s">
        <v>9799</v>
      </c>
    </row>
    <row r="37351" spans="1:4">
      <c r="A37351" s="489" t="str">
        <f t="shared" si="583"/>
        <v>2372700266居宅介護支援</v>
      </c>
      <c r="B37351" s="489">
        <v>2372700266</v>
      </c>
      <c r="C37351" s="489" t="s">
        <v>2519</v>
      </c>
      <c r="D37351" s="489" t="s">
        <v>9800</v>
      </c>
    </row>
    <row r="37352" spans="1:4">
      <c r="A37352" s="489" t="str">
        <f t="shared" si="583"/>
        <v>2372700274介護予防短期入所生活介護</v>
      </c>
      <c r="B37352" s="489">
        <v>2372700274</v>
      </c>
      <c r="C37352" s="489" t="s">
        <v>2093</v>
      </c>
      <c r="D37352" s="489" t="s">
        <v>9801</v>
      </c>
    </row>
    <row r="37353" spans="1:4">
      <c r="A37353" s="489" t="str">
        <f t="shared" si="583"/>
        <v>2372700274短期入所生活介護</v>
      </c>
      <c r="B37353" s="489">
        <v>2372700274</v>
      </c>
      <c r="C37353" s="489" t="s">
        <v>2092</v>
      </c>
      <c r="D37353" s="489" t="s">
        <v>9801</v>
      </c>
    </row>
    <row r="37354" spans="1:4">
      <c r="A37354" s="489" t="str">
        <f t="shared" si="583"/>
        <v>2372700308訪問介護</v>
      </c>
      <c r="B37354" s="489">
        <v>2372700308</v>
      </c>
      <c r="C37354" s="489" t="s">
        <v>140</v>
      </c>
      <c r="D37354" s="489" t="s">
        <v>9802</v>
      </c>
    </row>
    <row r="37355" spans="1:4">
      <c r="A37355" s="489" t="str">
        <f t="shared" si="583"/>
        <v>2372700308訪問介護</v>
      </c>
      <c r="B37355" s="489">
        <v>2372700308</v>
      </c>
      <c r="C37355" s="489" t="s">
        <v>140</v>
      </c>
      <c r="D37355" s="489" t="s">
        <v>9802</v>
      </c>
    </row>
    <row r="37356" spans="1:4">
      <c r="A37356" s="489" t="str">
        <f t="shared" si="583"/>
        <v>2372700308訪問型サービス（独自／定率）</v>
      </c>
      <c r="B37356" s="489">
        <v>2372700308</v>
      </c>
      <c r="C37356" s="489" t="s">
        <v>2568</v>
      </c>
      <c r="D37356" s="489" t="s">
        <v>9802</v>
      </c>
    </row>
    <row r="37357" spans="1:4">
      <c r="A37357" s="489" t="str">
        <f t="shared" si="583"/>
        <v>2372700340居宅介護支援</v>
      </c>
      <c r="B37357" s="489">
        <v>2372700340</v>
      </c>
      <c r="C37357" s="489" t="s">
        <v>2519</v>
      </c>
      <c r="D37357" s="489" t="s">
        <v>9804</v>
      </c>
    </row>
    <row r="37358" spans="1:4">
      <c r="A37358" s="489" t="str">
        <f t="shared" si="583"/>
        <v>2372700357通所介護</v>
      </c>
      <c r="B37358" s="489">
        <v>2372700357</v>
      </c>
      <c r="C37358" s="489" t="s">
        <v>158</v>
      </c>
      <c r="D37358" s="489" t="s">
        <v>9805</v>
      </c>
    </row>
    <row r="37359" spans="1:4">
      <c r="A37359" s="489" t="str">
        <f t="shared" si="583"/>
        <v>2372700415訪問介護</v>
      </c>
      <c r="B37359" s="489">
        <v>2372700415</v>
      </c>
      <c r="C37359" s="489" t="s">
        <v>140</v>
      </c>
      <c r="D37359" s="489" t="s">
        <v>9806</v>
      </c>
    </row>
    <row r="37360" spans="1:4">
      <c r="A37360" s="489" t="str">
        <f t="shared" si="583"/>
        <v>2372700415訪問介護</v>
      </c>
      <c r="B37360" s="489">
        <v>2372700415</v>
      </c>
      <c r="C37360" s="489" t="s">
        <v>140</v>
      </c>
      <c r="D37360" s="489" t="s">
        <v>9806</v>
      </c>
    </row>
    <row r="37361" spans="1:4">
      <c r="A37361" s="489" t="str">
        <f t="shared" si="583"/>
        <v>2372700415訪問型サービス（独自／定率）</v>
      </c>
      <c r="B37361" s="489">
        <v>2372700415</v>
      </c>
      <c r="C37361" s="489" t="s">
        <v>2568</v>
      </c>
      <c r="D37361" s="489" t="s">
        <v>9806</v>
      </c>
    </row>
    <row r="37362" spans="1:4">
      <c r="A37362" s="489" t="str">
        <f t="shared" si="583"/>
        <v>2372700456介護予防認知症対応型共同生活介護</v>
      </c>
      <c r="B37362" s="489">
        <v>2372700456</v>
      </c>
      <c r="C37362" s="489" t="s">
        <v>2088</v>
      </c>
      <c r="D37362" s="489" t="s">
        <v>19469</v>
      </c>
    </row>
    <row r="37363" spans="1:4">
      <c r="A37363" s="489" t="str">
        <f t="shared" si="583"/>
        <v>2372700456認知症対応型共同生活介護</v>
      </c>
      <c r="B37363" s="489">
        <v>2372700456</v>
      </c>
      <c r="C37363" s="489" t="s">
        <v>2087</v>
      </c>
      <c r="D37363" s="489" t="s">
        <v>19469</v>
      </c>
    </row>
    <row r="37364" spans="1:4">
      <c r="A37364" s="489" t="str">
        <f t="shared" si="583"/>
        <v>2372700472介護予防特定施設入居者生活介護</v>
      </c>
      <c r="B37364" s="489">
        <v>2372700472</v>
      </c>
      <c r="C37364" s="489" t="s">
        <v>2514</v>
      </c>
      <c r="D37364" s="489" t="s">
        <v>9807</v>
      </c>
    </row>
    <row r="37365" spans="1:4">
      <c r="A37365" s="489" t="str">
        <f t="shared" si="583"/>
        <v>2372700472特定施設入居者生活介護（短期利用型）</v>
      </c>
      <c r="B37365" s="489">
        <v>2372700472</v>
      </c>
      <c r="C37365" s="489" t="s">
        <v>19397</v>
      </c>
      <c r="D37365" s="489" t="s">
        <v>9807</v>
      </c>
    </row>
    <row r="37366" spans="1:4">
      <c r="A37366" s="489" t="str">
        <f t="shared" si="583"/>
        <v>2372700472特定施設入居者生活介護</v>
      </c>
      <c r="B37366" s="489">
        <v>2372700472</v>
      </c>
      <c r="C37366" s="489" t="s">
        <v>2513</v>
      </c>
      <c r="D37366" s="489" t="s">
        <v>9807</v>
      </c>
    </row>
    <row r="37367" spans="1:4">
      <c r="A37367" s="489" t="str">
        <f t="shared" si="583"/>
        <v>2372700480介護予防訪問入浴介護</v>
      </c>
      <c r="B37367" s="489">
        <v>2372700480</v>
      </c>
      <c r="C37367" s="489" t="s">
        <v>2510</v>
      </c>
      <c r="D37367" s="489" t="s">
        <v>9808</v>
      </c>
    </row>
    <row r="37368" spans="1:4">
      <c r="A37368" s="489" t="str">
        <f t="shared" si="583"/>
        <v>2372700480訪問入浴介護</v>
      </c>
      <c r="B37368" s="489">
        <v>2372700480</v>
      </c>
      <c r="C37368" s="489" t="s">
        <v>2509</v>
      </c>
      <c r="D37368" s="489" t="s">
        <v>9808</v>
      </c>
    </row>
    <row r="37369" spans="1:4">
      <c r="A37369" s="489" t="str">
        <f t="shared" si="583"/>
        <v>2372700514介護予防短期入所生活介護</v>
      </c>
      <c r="B37369" s="489">
        <v>2372700514</v>
      </c>
      <c r="C37369" s="489" t="s">
        <v>2093</v>
      </c>
      <c r="D37369" s="489" t="s">
        <v>9809</v>
      </c>
    </row>
    <row r="37370" spans="1:4">
      <c r="A37370" s="489" t="str">
        <f t="shared" si="583"/>
        <v>2372700514短期入所生活介護</v>
      </c>
      <c r="B37370" s="489">
        <v>2372700514</v>
      </c>
      <c r="C37370" s="489" t="s">
        <v>2092</v>
      </c>
      <c r="D37370" s="489" t="s">
        <v>9809</v>
      </c>
    </row>
    <row r="37371" spans="1:4">
      <c r="A37371" s="489" t="str">
        <f t="shared" si="583"/>
        <v>2372700514通所介護</v>
      </c>
      <c r="B37371" s="489">
        <v>2372700514</v>
      </c>
      <c r="C37371" s="489" t="s">
        <v>158</v>
      </c>
      <c r="D37371" s="489" t="s">
        <v>9809</v>
      </c>
    </row>
    <row r="37372" spans="1:4">
      <c r="A37372" s="489" t="str">
        <f t="shared" si="583"/>
        <v>2372700514通所型サービス（独自／定率）</v>
      </c>
      <c r="B37372" s="489">
        <v>2372700514</v>
      </c>
      <c r="C37372" s="489" t="s">
        <v>2567</v>
      </c>
      <c r="D37372" s="489" t="s">
        <v>9809</v>
      </c>
    </row>
    <row r="37373" spans="1:4">
      <c r="A37373" s="489" t="str">
        <f t="shared" si="583"/>
        <v>2372700522居宅介護支援</v>
      </c>
      <c r="B37373" s="489">
        <v>2372700522</v>
      </c>
      <c r="C37373" s="489" t="s">
        <v>2519</v>
      </c>
      <c r="D37373" s="489" t="s">
        <v>9810</v>
      </c>
    </row>
    <row r="37374" spans="1:4">
      <c r="A37374" s="489" t="str">
        <f t="shared" si="583"/>
        <v>2372700530訪問介護</v>
      </c>
      <c r="B37374" s="489">
        <v>2372700530</v>
      </c>
      <c r="C37374" s="489" t="s">
        <v>140</v>
      </c>
      <c r="D37374" s="489" t="s">
        <v>9811</v>
      </c>
    </row>
    <row r="37375" spans="1:4">
      <c r="A37375" s="489" t="str">
        <f t="shared" si="583"/>
        <v>2372700530訪問介護</v>
      </c>
      <c r="B37375" s="489">
        <v>2372700530</v>
      </c>
      <c r="C37375" s="489" t="s">
        <v>140</v>
      </c>
      <c r="D37375" s="489" t="s">
        <v>9811</v>
      </c>
    </row>
    <row r="37376" spans="1:4">
      <c r="A37376" s="489" t="str">
        <f t="shared" si="583"/>
        <v>2372700530訪問型サービス（独自／定率）</v>
      </c>
      <c r="B37376" s="489">
        <v>2372700530</v>
      </c>
      <c r="C37376" s="489" t="s">
        <v>2568</v>
      </c>
      <c r="D37376" s="489" t="s">
        <v>9811</v>
      </c>
    </row>
    <row r="37377" spans="1:4">
      <c r="A37377" s="489" t="str">
        <f t="shared" si="583"/>
        <v>2372700548地域密着型通所介護</v>
      </c>
      <c r="B37377" s="489">
        <v>2372700548</v>
      </c>
      <c r="C37377" s="489" t="s">
        <v>161</v>
      </c>
      <c r="D37377" s="489" t="s">
        <v>9812</v>
      </c>
    </row>
    <row r="37378" spans="1:4">
      <c r="A37378" s="489" t="str">
        <f t="shared" ref="A37378:A37441" si="584">B37378&amp;C37378</f>
        <v>2372700548通所型サービス（独自／定率）</v>
      </c>
      <c r="B37378" s="489">
        <v>2372700548</v>
      </c>
      <c r="C37378" s="489" t="s">
        <v>2567</v>
      </c>
      <c r="D37378" s="489" t="s">
        <v>9812</v>
      </c>
    </row>
    <row r="37379" spans="1:4">
      <c r="A37379" s="489" t="str">
        <f t="shared" si="584"/>
        <v>2372700662訪問介護</v>
      </c>
      <c r="B37379" s="489">
        <v>2372700662</v>
      </c>
      <c r="C37379" s="489" t="s">
        <v>140</v>
      </c>
      <c r="D37379" s="489" t="s">
        <v>9813</v>
      </c>
    </row>
    <row r="37380" spans="1:4">
      <c r="A37380" s="489" t="str">
        <f t="shared" si="584"/>
        <v>2372700662訪問介護</v>
      </c>
      <c r="B37380" s="489">
        <v>2372700662</v>
      </c>
      <c r="C37380" s="489" t="s">
        <v>140</v>
      </c>
      <c r="D37380" s="489" t="s">
        <v>9813</v>
      </c>
    </row>
    <row r="37381" spans="1:4">
      <c r="A37381" s="489" t="str">
        <f t="shared" si="584"/>
        <v>2372700662訪問介護</v>
      </c>
      <c r="B37381" s="489">
        <v>2372700662</v>
      </c>
      <c r="C37381" s="489" t="s">
        <v>140</v>
      </c>
      <c r="D37381" s="489" t="s">
        <v>9813</v>
      </c>
    </row>
    <row r="37382" spans="1:4">
      <c r="A37382" s="489" t="str">
        <f t="shared" si="584"/>
        <v>2372700662訪問型サービス（独自／定率）</v>
      </c>
      <c r="B37382" s="489">
        <v>2372700662</v>
      </c>
      <c r="C37382" s="489" t="s">
        <v>2568</v>
      </c>
      <c r="D37382" s="489" t="s">
        <v>9813</v>
      </c>
    </row>
    <row r="37383" spans="1:4">
      <c r="A37383" s="489" t="str">
        <f t="shared" si="584"/>
        <v>2372700688通所介護</v>
      </c>
      <c r="B37383" s="489">
        <v>2372700688</v>
      </c>
      <c r="C37383" s="489" t="s">
        <v>158</v>
      </c>
      <c r="D37383" s="489" t="s">
        <v>9814</v>
      </c>
    </row>
    <row r="37384" spans="1:4">
      <c r="A37384" s="489" t="str">
        <f t="shared" si="584"/>
        <v>2372700688通所型サービス（独自／定率）</v>
      </c>
      <c r="B37384" s="489">
        <v>2372700688</v>
      </c>
      <c r="C37384" s="489" t="s">
        <v>2567</v>
      </c>
      <c r="D37384" s="489" t="s">
        <v>9814</v>
      </c>
    </row>
    <row r="37385" spans="1:4">
      <c r="A37385" s="489" t="str">
        <f t="shared" si="584"/>
        <v>2372700696居宅介護支援</v>
      </c>
      <c r="B37385" s="489">
        <v>2372700696</v>
      </c>
      <c r="C37385" s="489" t="s">
        <v>2519</v>
      </c>
      <c r="D37385" s="489" t="s">
        <v>9815</v>
      </c>
    </row>
    <row r="37386" spans="1:4">
      <c r="A37386" s="489" t="str">
        <f t="shared" si="584"/>
        <v>2372700720居宅介護支援</v>
      </c>
      <c r="B37386" s="489">
        <v>2372700720</v>
      </c>
      <c r="C37386" s="489" t="s">
        <v>2519</v>
      </c>
      <c r="D37386" s="489" t="s">
        <v>9816</v>
      </c>
    </row>
    <row r="37387" spans="1:4">
      <c r="A37387" s="489" t="str">
        <f t="shared" si="584"/>
        <v>2372700738通所型サービス（独自／定率）</v>
      </c>
      <c r="B37387" s="489">
        <v>2372700738</v>
      </c>
      <c r="C37387" s="489" t="s">
        <v>2567</v>
      </c>
      <c r="D37387" s="489" t="s">
        <v>9817</v>
      </c>
    </row>
    <row r="37388" spans="1:4">
      <c r="A37388" s="489" t="str">
        <f t="shared" si="584"/>
        <v>2372700738通所型サービス（独自／定率）</v>
      </c>
      <c r="B37388" s="489">
        <v>2372700738</v>
      </c>
      <c r="C37388" s="489" t="s">
        <v>2567</v>
      </c>
      <c r="D37388" s="489" t="s">
        <v>9817</v>
      </c>
    </row>
    <row r="37389" spans="1:4">
      <c r="A37389" s="489" t="str">
        <f t="shared" si="584"/>
        <v>2372700738通所型サービス（独自／定率）</v>
      </c>
      <c r="B37389" s="489">
        <v>2372700738</v>
      </c>
      <c r="C37389" s="489" t="s">
        <v>2567</v>
      </c>
      <c r="D37389" s="489" t="s">
        <v>9817</v>
      </c>
    </row>
    <row r="37390" spans="1:4">
      <c r="A37390" s="489" t="str">
        <f t="shared" si="584"/>
        <v>2372700746地域密着型通所介護</v>
      </c>
      <c r="B37390" s="489">
        <v>2372700746</v>
      </c>
      <c r="C37390" s="489" t="s">
        <v>161</v>
      </c>
      <c r="D37390" s="489" t="s">
        <v>9818</v>
      </c>
    </row>
    <row r="37391" spans="1:4">
      <c r="A37391" s="489" t="str">
        <f t="shared" si="584"/>
        <v>2372700746通所型サービス（独自／定率）</v>
      </c>
      <c r="B37391" s="489">
        <v>2372700746</v>
      </c>
      <c r="C37391" s="489" t="s">
        <v>2567</v>
      </c>
      <c r="D37391" s="489" t="s">
        <v>9818</v>
      </c>
    </row>
    <row r="37392" spans="1:4">
      <c r="A37392" s="489" t="str">
        <f t="shared" si="584"/>
        <v>2372700746通所型サービス（独自／定率）</v>
      </c>
      <c r="B37392" s="489">
        <v>2372700746</v>
      </c>
      <c r="C37392" s="489" t="s">
        <v>2567</v>
      </c>
      <c r="D37392" s="489" t="s">
        <v>9818</v>
      </c>
    </row>
    <row r="37393" spans="1:4">
      <c r="A37393" s="489" t="str">
        <f t="shared" si="584"/>
        <v>2372700761訪問介護</v>
      </c>
      <c r="B37393" s="489">
        <v>2372700761</v>
      </c>
      <c r="C37393" s="489" t="s">
        <v>140</v>
      </c>
      <c r="D37393" s="489" t="s">
        <v>9819</v>
      </c>
    </row>
    <row r="37394" spans="1:4">
      <c r="A37394" s="489" t="str">
        <f t="shared" si="584"/>
        <v>2372700761訪問介護</v>
      </c>
      <c r="B37394" s="489">
        <v>2372700761</v>
      </c>
      <c r="C37394" s="489" t="s">
        <v>140</v>
      </c>
      <c r="D37394" s="489" t="s">
        <v>9819</v>
      </c>
    </row>
    <row r="37395" spans="1:4">
      <c r="A37395" s="489" t="str">
        <f t="shared" si="584"/>
        <v>2372700761訪問型サービス（独自／定率）</v>
      </c>
      <c r="B37395" s="489">
        <v>2372700761</v>
      </c>
      <c r="C37395" s="489" t="s">
        <v>2568</v>
      </c>
      <c r="D37395" s="489" t="s">
        <v>9819</v>
      </c>
    </row>
    <row r="37396" spans="1:4">
      <c r="A37396" s="489" t="str">
        <f t="shared" si="584"/>
        <v>2372700779居宅介護支援</v>
      </c>
      <c r="B37396" s="489">
        <v>2372700779</v>
      </c>
      <c r="C37396" s="489" t="s">
        <v>2519</v>
      </c>
      <c r="D37396" s="489" t="s">
        <v>9820</v>
      </c>
    </row>
    <row r="37397" spans="1:4">
      <c r="A37397" s="489" t="str">
        <f t="shared" si="584"/>
        <v>2372700787通所介護</v>
      </c>
      <c r="B37397" s="489">
        <v>2372700787</v>
      </c>
      <c r="C37397" s="489" t="s">
        <v>158</v>
      </c>
      <c r="D37397" s="489" t="s">
        <v>9821</v>
      </c>
    </row>
    <row r="37398" spans="1:4">
      <c r="A37398" s="489" t="str">
        <f t="shared" si="584"/>
        <v>2372700787通所型サービス（独自／定率）</v>
      </c>
      <c r="B37398" s="489">
        <v>2372700787</v>
      </c>
      <c r="C37398" s="489" t="s">
        <v>2567</v>
      </c>
      <c r="D37398" s="489" t="s">
        <v>9821</v>
      </c>
    </row>
    <row r="37399" spans="1:4">
      <c r="A37399" s="489" t="str">
        <f t="shared" si="584"/>
        <v>2372700787通所型サービス（独自／定率）</v>
      </c>
      <c r="B37399" s="489">
        <v>2372700787</v>
      </c>
      <c r="C37399" s="489" t="s">
        <v>2567</v>
      </c>
      <c r="D37399" s="489" t="s">
        <v>9821</v>
      </c>
    </row>
    <row r="37400" spans="1:4">
      <c r="A37400" s="489" t="str">
        <f t="shared" si="584"/>
        <v>2372700795介護老人福祉施設</v>
      </c>
      <c r="B37400" s="489">
        <v>2372700795</v>
      </c>
      <c r="C37400" s="489" t="s">
        <v>1921</v>
      </c>
      <c r="D37400" s="489" t="s">
        <v>9822</v>
      </c>
    </row>
    <row r="37401" spans="1:4">
      <c r="A37401" s="489" t="str">
        <f t="shared" si="584"/>
        <v>2372700795介護老人福祉施設</v>
      </c>
      <c r="B37401" s="489">
        <v>2372700795</v>
      </c>
      <c r="C37401" s="489" t="s">
        <v>1921</v>
      </c>
      <c r="D37401" s="489" t="s">
        <v>9822</v>
      </c>
    </row>
    <row r="37402" spans="1:4">
      <c r="A37402" s="489" t="str">
        <f t="shared" si="584"/>
        <v>2372700829通所介護</v>
      </c>
      <c r="B37402" s="489">
        <v>2372700829</v>
      </c>
      <c r="C37402" s="489" t="s">
        <v>158</v>
      </c>
      <c r="D37402" s="489" t="s">
        <v>9823</v>
      </c>
    </row>
    <row r="37403" spans="1:4">
      <c r="A37403" s="489" t="str">
        <f t="shared" si="584"/>
        <v>2372700829通所型サービス（独自／定率）</v>
      </c>
      <c r="B37403" s="489">
        <v>2372700829</v>
      </c>
      <c r="C37403" s="489" t="s">
        <v>2567</v>
      </c>
      <c r="D37403" s="489" t="s">
        <v>9823</v>
      </c>
    </row>
    <row r="37404" spans="1:4">
      <c r="A37404" s="489" t="str">
        <f t="shared" si="584"/>
        <v>2372700837居宅介護支援</v>
      </c>
      <c r="B37404" s="489">
        <v>2372700837</v>
      </c>
      <c r="C37404" s="489" t="s">
        <v>2519</v>
      </c>
      <c r="D37404" s="489" t="s">
        <v>9824</v>
      </c>
    </row>
    <row r="37405" spans="1:4">
      <c r="A37405" s="489" t="str">
        <f t="shared" si="584"/>
        <v>2372700852介護予防短期入所生活介護</v>
      </c>
      <c r="B37405" s="489">
        <v>2372700852</v>
      </c>
      <c r="C37405" s="489" t="s">
        <v>2093</v>
      </c>
      <c r="D37405" s="489" t="s">
        <v>9825</v>
      </c>
    </row>
    <row r="37406" spans="1:4">
      <c r="A37406" s="489" t="str">
        <f t="shared" si="584"/>
        <v>2372700852短期入所生活介護</v>
      </c>
      <c r="B37406" s="489">
        <v>2372700852</v>
      </c>
      <c r="C37406" s="489" t="s">
        <v>2092</v>
      </c>
      <c r="D37406" s="489" t="s">
        <v>9825</v>
      </c>
    </row>
    <row r="37407" spans="1:4">
      <c r="A37407" s="489" t="str">
        <f t="shared" si="584"/>
        <v>2372700860介護予防通所リハビリテーション</v>
      </c>
      <c r="B37407" s="489">
        <v>2372700860</v>
      </c>
      <c r="C37407" s="489" t="s">
        <v>2512</v>
      </c>
      <c r="D37407" s="489" t="s">
        <v>19365</v>
      </c>
    </row>
    <row r="37408" spans="1:4">
      <c r="A37408" s="489" t="str">
        <f t="shared" si="584"/>
        <v>2372700860通所リハビリテーション</v>
      </c>
      <c r="B37408" s="489">
        <v>2372700860</v>
      </c>
      <c r="C37408" s="489" t="s">
        <v>2511</v>
      </c>
      <c r="D37408" s="489" t="s">
        <v>19365</v>
      </c>
    </row>
    <row r="37409" spans="1:4">
      <c r="A37409" s="489" t="str">
        <f t="shared" si="584"/>
        <v>2372700860通所リハビリテーション</v>
      </c>
      <c r="B37409" s="489">
        <v>2372700860</v>
      </c>
      <c r="C37409" s="489" t="s">
        <v>2511</v>
      </c>
      <c r="D37409" s="489" t="s">
        <v>19365</v>
      </c>
    </row>
    <row r="37410" spans="1:4">
      <c r="A37410" s="489" t="str">
        <f t="shared" si="584"/>
        <v>2372700878地域密着型通所介護</v>
      </c>
      <c r="B37410" s="489">
        <v>2372700878</v>
      </c>
      <c r="C37410" s="489" t="s">
        <v>161</v>
      </c>
      <c r="D37410" s="489" t="s">
        <v>9826</v>
      </c>
    </row>
    <row r="37411" spans="1:4">
      <c r="A37411" s="489" t="str">
        <f t="shared" si="584"/>
        <v>2372700894通所介護</v>
      </c>
      <c r="B37411" s="489">
        <v>2372700894</v>
      </c>
      <c r="C37411" s="489" t="s">
        <v>158</v>
      </c>
      <c r="D37411" s="489" t="s">
        <v>9827</v>
      </c>
    </row>
    <row r="37412" spans="1:4">
      <c r="A37412" s="489" t="str">
        <f t="shared" si="584"/>
        <v>2372700894通所型サービス（独自／定率）</v>
      </c>
      <c r="B37412" s="489">
        <v>2372700894</v>
      </c>
      <c r="C37412" s="489" t="s">
        <v>2567</v>
      </c>
      <c r="D37412" s="489" t="s">
        <v>9827</v>
      </c>
    </row>
    <row r="37413" spans="1:4">
      <c r="A37413" s="489" t="str">
        <f t="shared" si="584"/>
        <v>2372700936訪問介護</v>
      </c>
      <c r="B37413" s="489">
        <v>2372700936</v>
      </c>
      <c r="C37413" s="489" t="s">
        <v>140</v>
      </c>
      <c r="D37413" s="489" t="s">
        <v>9828</v>
      </c>
    </row>
    <row r="37414" spans="1:4">
      <c r="A37414" s="489" t="str">
        <f t="shared" si="584"/>
        <v>2372700936訪問介護</v>
      </c>
      <c r="B37414" s="489">
        <v>2372700936</v>
      </c>
      <c r="C37414" s="489" t="s">
        <v>140</v>
      </c>
      <c r="D37414" s="489" t="s">
        <v>9828</v>
      </c>
    </row>
    <row r="37415" spans="1:4">
      <c r="A37415" s="489" t="str">
        <f t="shared" si="584"/>
        <v>2372700936訪問型サービス（独自／定率）</v>
      </c>
      <c r="B37415" s="489">
        <v>2372700936</v>
      </c>
      <c r="C37415" s="489" t="s">
        <v>2568</v>
      </c>
      <c r="D37415" s="489" t="s">
        <v>9828</v>
      </c>
    </row>
    <row r="37416" spans="1:4">
      <c r="A37416" s="489" t="str">
        <f t="shared" si="584"/>
        <v>2372700951通所介護</v>
      </c>
      <c r="B37416" s="489">
        <v>2372700951</v>
      </c>
      <c r="C37416" s="489" t="s">
        <v>158</v>
      </c>
      <c r="D37416" s="489" t="s">
        <v>9829</v>
      </c>
    </row>
    <row r="37417" spans="1:4">
      <c r="A37417" s="489" t="str">
        <f t="shared" si="584"/>
        <v>2372700951通所型サービス（独自／定率）</v>
      </c>
      <c r="B37417" s="489">
        <v>2372700951</v>
      </c>
      <c r="C37417" s="489" t="s">
        <v>2567</v>
      </c>
      <c r="D37417" s="489" t="s">
        <v>9829</v>
      </c>
    </row>
    <row r="37418" spans="1:4">
      <c r="A37418" s="489" t="str">
        <f t="shared" si="584"/>
        <v>2372700951通所型サービス（独自／定率）</v>
      </c>
      <c r="B37418" s="489">
        <v>2372700951</v>
      </c>
      <c r="C37418" s="489" t="s">
        <v>2567</v>
      </c>
      <c r="D37418" s="489" t="s">
        <v>9829</v>
      </c>
    </row>
    <row r="37419" spans="1:4">
      <c r="A37419" s="489" t="str">
        <f t="shared" si="584"/>
        <v>2372700969訪問介護</v>
      </c>
      <c r="B37419" s="489">
        <v>2372700969</v>
      </c>
      <c r="C37419" s="489" t="s">
        <v>140</v>
      </c>
      <c r="D37419" s="489" t="s">
        <v>9830</v>
      </c>
    </row>
    <row r="37420" spans="1:4">
      <c r="A37420" s="489" t="str">
        <f t="shared" si="584"/>
        <v>2372700969訪問介護</v>
      </c>
      <c r="B37420" s="489">
        <v>2372700969</v>
      </c>
      <c r="C37420" s="489" t="s">
        <v>140</v>
      </c>
      <c r="D37420" s="489" t="s">
        <v>9830</v>
      </c>
    </row>
    <row r="37421" spans="1:4">
      <c r="A37421" s="489" t="str">
        <f t="shared" si="584"/>
        <v>2372700969訪問型サービス（独自／定率）</v>
      </c>
      <c r="B37421" s="489">
        <v>2372700969</v>
      </c>
      <c r="C37421" s="489" t="s">
        <v>2568</v>
      </c>
      <c r="D37421" s="489" t="s">
        <v>9830</v>
      </c>
    </row>
    <row r="37422" spans="1:4">
      <c r="A37422" s="489" t="str">
        <f t="shared" si="584"/>
        <v>2372700977居宅介護支援</v>
      </c>
      <c r="B37422" s="489">
        <v>2372700977</v>
      </c>
      <c r="C37422" s="489" t="s">
        <v>2519</v>
      </c>
      <c r="D37422" s="489" t="s">
        <v>9831</v>
      </c>
    </row>
    <row r="37423" spans="1:4">
      <c r="A37423" s="489" t="str">
        <f t="shared" si="584"/>
        <v>2372700993訪問介護</v>
      </c>
      <c r="B37423" s="489">
        <v>2372700993</v>
      </c>
      <c r="C37423" s="489" t="s">
        <v>140</v>
      </c>
      <c r="D37423" s="489" t="s">
        <v>9832</v>
      </c>
    </row>
    <row r="37424" spans="1:4">
      <c r="A37424" s="489" t="str">
        <f t="shared" si="584"/>
        <v>2372700993訪問介護</v>
      </c>
      <c r="B37424" s="489">
        <v>2372700993</v>
      </c>
      <c r="C37424" s="489" t="s">
        <v>140</v>
      </c>
      <c r="D37424" s="489" t="s">
        <v>9832</v>
      </c>
    </row>
    <row r="37425" spans="1:4">
      <c r="A37425" s="489" t="str">
        <f t="shared" si="584"/>
        <v>2372700993訪問型サービス（独自／定率）</v>
      </c>
      <c r="B37425" s="489">
        <v>2372700993</v>
      </c>
      <c r="C37425" s="489" t="s">
        <v>2568</v>
      </c>
      <c r="D37425" s="489" t="s">
        <v>9832</v>
      </c>
    </row>
    <row r="37426" spans="1:4">
      <c r="A37426" s="489" t="str">
        <f t="shared" si="584"/>
        <v>2372701009通所介護</v>
      </c>
      <c r="B37426" s="489">
        <v>2372701009</v>
      </c>
      <c r="C37426" s="489" t="s">
        <v>158</v>
      </c>
      <c r="D37426" s="489" t="s">
        <v>8418</v>
      </c>
    </row>
    <row r="37427" spans="1:4">
      <c r="A37427" s="489" t="str">
        <f t="shared" si="584"/>
        <v>2372701009通所型サービス（独自／定率）</v>
      </c>
      <c r="B37427" s="489">
        <v>2372701009</v>
      </c>
      <c r="C37427" s="489" t="s">
        <v>2567</v>
      </c>
      <c r="D37427" s="489" t="s">
        <v>8418</v>
      </c>
    </row>
    <row r="37428" spans="1:4">
      <c r="A37428" s="489" t="str">
        <f t="shared" si="584"/>
        <v>2372701017通所介護</v>
      </c>
      <c r="B37428" s="489">
        <v>2372701017</v>
      </c>
      <c r="C37428" s="489" t="s">
        <v>158</v>
      </c>
      <c r="D37428" s="489" t="s">
        <v>9833</v>
      </c>
    </row>
    <row r="37429" spans="1:4">
      <c r="A37429" s="489" t="str">
        <f t="shared" si="584"/>
        <v>2372701025介護予防短期入所生活介護</v>
      </c>
      <c r="B37429" s="489">
        <v>2372701025</v>
      </c>
      <c r="C37429" s="489" t="s">
        <v>2093</v>
      </c>
      <c r="D37429" s="489" t="s">
        <v>9834</v>
      </c>
    </row>
    <row r="37430" spans="1:4">
      <c r="A37430" s="489" t="str">
        <f t="shared" si="584"/>
        <v>2372701025短期入所生活介護</v>
      </c>
      <c r="B37430" s="489">
        <v>2372701025</v>
      </c>
      <c r="C37430" s="489" t="s">
        <v>2092</v>
      </c>
      <c r="D37430" s="489" t="s">
        <v>9834</v>
      </c>
    </row>
    <row r="37431" spans="1:4">
      <c r="A37431" s="489" t="str">
        <f t="shared" si="584"/>
        <v>2372701033居宅介護支援</v>
      </c>
      <c r="B37431" s="489">
        <v>2372701033</v>
      </c>
      <c r="C37431" s="489" t="s">
        <v>2519</v>
      </c>
      <c r="D37431" s="489" t="s">
        <v>9835</v>
      </c>
    </row>
    <row r="37432" spans="1:4">
      <c r="A37432" s="489" t="str">
        <f t="shared" si="584"/>
        <v>2372701074居宅介護支援</v>
      </c>
      <c r="B37432" s="489">
        <v>2372701074</v>
      </c>
      <c r="C37432" s="489" t="s">
        <v>2519</v>
      </c>
      <c r="D37432" s="489" t="s">
        <v>9836</v>
      </c>
    </row>
    <row r="37433" spans="1:4">
      <c r="A37433" s="489" t="str">
        <f t="shared" si="584"/>
        <v>2372701090通所介護</v>
      </c>
      <c r="B37433" s="489">
        <v>2372701090</v>
      </c>
      <c r="C37433" s="489" t="s">
        <v>158</v>
      </c>
      <c r="D37433" s="489" t="s">
        <v>9838</v>
      </c>
    </row>
    <row r="37434" spans="1:4">
      <c r="A37434" s="489" t="str">
        <f t="shared" si="584"/>
        <v>2372701132訪問介護</v>
      </c>
      <c r="B37434" s="489">
        <v>2372701132</v>
      </c>
      <c r="C37434" s="489" t="s">
        <v>140</v>
      </c>
      <c r="D37434" s="489" t="s">
        <v>9839</v>
      </c>
    </row>
    <row r="37435" spans="1:4">
      <c r="A37435" s="489" t="str">
        <f t="shared" si="584"/>
        <v>2372701132訪問介護</v>
      </c>
      <c r="B37435" s="489">
        <v>2372701132</v>
      </c>
      <c r="C37435" s="489" t="s">
        <v>140</v>
      </c>
      <c r="D37435" s="489" t="s">
        <v>9839</v>
      </c>
    </row>
    <row r="37436" spans="1:4">
      <c r="A37436" s="489" t="str">
        <f t="shared" si="584"/>
        <v>2372701140訪問介護</v>
      </c>
      <c r="B37436" s="489">
        <v>2372701140</v>
      </c>
      <c r="C37436" s="489" t="s">
        <v>140</v>
      </c>
      <c r="D37436" s="489" t="s">
        <v>9840</v>
      </c>
    </row>
    <row r="37437" spans="1:4">
      <c r="A37437" s="489" t="str">
        <f t="shared" si="584"/>
        <v>2372701140訪問介護</v>
      </c>
      <c r="B37437" s="489">
        <v>2372701140</v>
      </c>
      <c r="C37437" s="489" t="s">
        <v>140</v>
      </c>
      <c r="D37437" s="489" t="s">
        <v>9840</v>
      </c>
    </row>
    <row r="37438" spans="1:4">
      <c r="A37438" s="489" t="str">
        <f t="shared" si="584"/>
        <v>2372701140訪問型サービス（独自／定率）</v>
      </c>
      <c r="B37438" s="489">
        <v>2372701140</v>
      </c>
      <c r="C37438" s="489" t="s">
        <v>2568</v>
      </c>
      <c r="D37438" s="489" t="s">
        <v>9840</v>
      </c>
    </row>
    <row r="37439" spans="1:4">
      <c r="A37439" s="489" t="str">
        <f t="shared" si="584"/>
        <v>2372701207通所介護</v>
      </c>
      <c r="B37439" s="489">
        <v>2372701207</v>
      </c>
      <c r="C37439" s="489" t="s">
        <v>158</v>
      </c>
      <c r="D37439" s="489" t="s">
        <v>9837</v>
      </c>
    </row>
    <row r="37440" spans="1:4">
      <c r="A37440" s="489" t="str">
        <f t="shared" si="584"/>
        <v>2372701207通所型サービス（独自／定率）</v>
      </c>
      <c r="B37440" s="489">
        <v>2372701207</v>
      </c>
      <c r="C37440" s="489" t="s">
        <v>2567</v>
      </c>
      <c r="D37440" s="489" t="s">
        <v>9837</v>
      </c>
    </row>
    <row r="37441" spans="1:4">
      <c r="A37441" s="489" t="str">
        <f t="shared" si="584"/>
        <v>2372701223訪問介護</v>
      </c>
      <c r="B37441" s="489">
        <v>2372701223</v>
      </c>
      <c r="C37441" s="489" t="s">
        <v>140</v>
      </c>
      <c r="D37441" s="489" t="s">
        <v>9841</v>
      </c>
    </row>
    <row r="37442" spans="1:4">
      <c r="A37442" s="489" t="str">
        <f t="shared" ref="A37442:A37505" si="585">B37442&amp;C37442</f>
        <v>2372701223訪問介護</v>
      </c>
      <c r="B37442" s="489">
        <v>2372701223</v>
      </c>
      <c r="C37442" s="489" t="s">
        <v>140</v>
      </c>
      <c r="D37442" s="489" t="s">
        <v>9841</v>
      </c>
    </row>
    <row r="37443" spans="1:4">
      <c r="A37443" s="489" t="str">
        <f t="shared" si="585"/>
        <v>2372701223訪問型サービス（独自／定率）</v>
      </c>
      <c r="B37443" s="489">
        <v>2372701223</v>
      </c>
      <c r="C37443" s="489" t="s">
        <v>2568</v>
      </c>
      <c r="D37443" s="489" t="s">
        <v>9841</v>
      </c>
    </row>
    <row r="37444" spans="1:4">
      <c r="A37444" s="489" t="str">
        <f t="shared" si="585"/>
        <v>2372701231訪問介護</v>
      </c>
      <c r="B37444" s="489">
        <v>2372701231</v>
      </c>
      <c r="C37444" s="489" t="s">
        <v>140</v>
      </c>
      <c r="D37444" s="489" t="s">
        <v>9842</v>
      </c>
    </row>
    <row r="37445" spans="1:4">
      <c r="A37445" s="489" t="str">
        <f t="shared" si="585"/>
        <v>2372701231訪問介護</v>
      </c>
      <c r="B37445" s="489">
        <v>2372701231</v>
      </c>
      <c r="C37445" s="489" t="s">
        <v>140</v>
      </c>
      <c r="D37445" s="489" t="s">
        <v>9842</v>
      </c>
    </row>
    <row r="37446" spans="1:4">
      <c r="A37446" s="489" t="str">
        <f t="shared" si="585"/>
        <v>2372701231訪問型サービス（独自／定率）</v>
      </c>
      <c r="B37446" s="489">
        <v>2372701231</v>
      </c>
      <c r="C37446" s="489" t="s">
        <v>2568</v>
      </c>
      <c r="D37446" s="489" t="s">
        <v>9842</v>
      </c>
    </row>
    <row r="37447" spans="1:4">
      <c r="A37447" s="489" t="str">
        <f t="shared" si="585"/>
        <v>2372701249訪問介護</v>
      </c>
      <c r="B37447" s="489">
        <v>2372701249</v>
      </c>
      <c r="C37447" s="489" t="s">
        <v>140</v>
      </c>
      <c r="D37447" s="489" t="s">
        <v>9843</v>
      </c>
    </row>
    <row r="37448" spans="1:4">
      <c r="A37448" s="489" t="str">
        <f t="shared" si="585"/>
        <v>2372701249訪問介護</v>
      </c>
      <c r="B37448" s="489">
        <v>2372701249</v>
      </c>
      <c r="C37448" s="489" t="s">
        <v>140</v>
      </c>
      <c r="D37448" s="489" t="s">
        <v>9843</v>
      </c>
    </row>
    <row r="37449" spans="1:4">
      <c r="A37449" s="489" t="str">
        <f t="shared" si="585"/>
        <v>2372701256訪問介護</v>
      </c>
      <c r="B37449" s="489">
        <v>2372701256</v>
      </c>
      <c r="C37449" s="489" t="s">
        <v>140</v>
      </c>
      <c r="D37449" s="489" t="s">
        <v>9844</v>
      </c>
    </row>
    <row r="37450" spans="1:4">
      <c r="A37450" s="489" t="str">
        <f t="shared" si="585"/>
        <v>2372701256訪問介護</v>
      </c>
      <c r="B37450" s="489">
        <v>2372701256</v>
      </c>
      <c r="C37450" s="489" t="s">
        <v>140</v>
      </c>
      <c r="D37450" s="489" t="s">
        <v>9844</v>
      </c>
    </row>
    <row r="37451" spans="1:4">
      <c r="A37451" s="489" t="str">
        <f t="shared" si="585"/>
        <v>2372701264介護予防訪問リハビリテーション</v>
      </c>
      <c r="B37451" s="489">
        <v>2372701264</v>
      </c>
      <c r="C37451" s="489" t="s">
        <v>2108</v>
      </c>
      <c r="D37451" s="489" t="s">
        <v>9845</v>
      </c>
    </row>
    <row r="37452" spans="1:4">
      <c r="A37452" s="489" t="str">
        <f t="shared" si="585"/>
        <v>2372701264訪問リハビリテーション</v>
      </c>
      <c r="B37452" s="489">
        <v>2372701264</v>
      </c>
      <c r="C37452" s="489" t="s">
        <v>2104</v>
      </c>
      <c r="D37452" s="489" t="s">
        <v>9845</v>
      </c>
    </row>
    <row r="37453" spans="1:4">
      <c r="A37453" s="489" t="str">
        <f t="shared" si="585"/>
        <v>2372701298訪問介護</v>
      </c>
      <c r="B37453" s="489">
        <v>2372701298</v>
      </c>
      <c r="C37453" s="489" t="s">
        <v>140</v>
      </c>
      <c r="D37453" s="489" t="s">
        <v>9846</v>
      </c>
    </row>
    <row r="37454" spans="1:4">
      <c r="A37454" s="489" t="str">
        <f t="shared" si="585"/>
        <v>2372701298訪問介護</v>
      </c>
      <c r="B37454" s="489">
        <v>2372701298</v>
      </c>
      <c r="C37454" s="489" t="s">
        <v>140</v>
      </c>
      <c r="D37454" s="489" t="s">
        <v>9846</v>
      </c>
    </row>
    <row r="37455" spans="1:4">
      <c r="A37455" s="489" t="str">
        <f t="shared" si="585"/>
        <v>2372701314訪問介護</v>
      </c>
      <c r="B37455" s="489">
        <v>2372701314</v>
      </c>
      <c r="C37455" s="489" t="s">
        <v>140</v>
      </c>
      <c r="D37455" s="489" t="s">
        <v>9848</v>
      </c>
    </row>
    <row r="37456" spans="1:4">
      <c r="A37456" s="489" t="str">
        <f t="shared" si="585"/>
        <v>2372701314訪問介護</v>
      </c>
      <c r="B37456" s="489">
        <v>2372701314</v>
      </c>
      <c r="C37456" s="489" t="s">
        <v>140</v>
      </c>
      <c r="D37456" s="489" t="s">
        <v>9848</v>
      </c>
    </row>
    <row r="37457" spans="1:4">
      <c r="A37457" s="489" t="str">
        <f t="shared" si="585"/>
        <v>2372701314訪問型サービス（独自／定率）</v>
      </c>
      <c r="B37457" s="489">
        <v>2372701314</v>
      </c>
      <c r="C37457" s="489" t="s">
        <v>2568</v>
      </c>
      <c r="D37457" s="489" t="s">
        <v>9848</v>
      </c>
    </row>
    <row r="37458" spans="1:4">
      <c r="A37458" s="489" t="str">
        <f t="shared" si="585"/>
        <v>2372701322居宅介護支援</v>
      </c>
      <c r="B37458" s="489">
        <v>2372701322</v>
      </c>
      <c r="C37458" s="489" t="s">
        <v>2519</v>
      </c>
      <c r="D37458" s="489" t="s">
        <v>9849</v>
      </c>
    </row>
    <row r="37459" spans="1:4">
      <c r="A37459" s="489" t="str">
        <f t="shared" si="585"/>
        <v>2372701330訪問介護</v>
      </c>
      <c r="B37459" s="489">
        <v>2372701330</v>
      </c>
      <c r="C37459" s="489" t="s">
        <v>140</v>
      </c>
      <c r="D37459" s="489" t="s">
        <v>9850</v>
      </c>
    </row>
    <row r="37460" spans="1:4">
      <c r="A37460" s="489" t="str">
        <f t="shared" si="585"/>
        <v>2372701330訪問介護</v>
      </c>
      <c r="B37460" s="489">
        <v>2372701330</v>
      </c>
      <c r="C37460" s="489" t="s">
        <v>140</v>
      </c>
      <c r="D37460" s="489" t="s">
        <v>9850</v>
      </c>
    </row>
    <row r="37461" spans="1:4">
      <c r="A37461" s="489" t="str">
        <f t="shared" si="585"/>
        <v>2372701348通所介護</v>
      </c>
      <c r="B37461" s="489">
        <v>2372701348</v>
      </c>
      <c r="C37461" s="489" t="s">
        <v>158</v>
      </c>
      <c r="D37461" s="489" t="s">
        <v>9851</v>
      </c>
    </row>
    <row r="37462" spans="1:4">
      <c r="A37462" s="489" t="str">
        <f t="shared" si="585"/>
        <v>2372701348通所型サービス（独自／定率）</v>
      </c>
      <c r="B37462" s="489">
        <v>2372701348</v>
      </c>
      <c r="C37462" s="489" t="s">
        <v>2567</v>
      </c>
      <c r="D37462" s="489" t="s">
        <v>9851</v>
      </c>
    </row>
    <row r="37463" spans="1:4">
      <c r="A37463" s="489" t="str">
        <f t="shared" si="585"/>
        <v>2372701363通所介護</v>
      </c>
      <c r="B37463" s="489">
        <v>2372701363</v>
      </c>
      <c r="C37463" s="489" t="s">
        <v>158</v>
      </c>
      <c r="D37463" s="489" t="s">
        <v>9803</v>
      </c>
    </row>
    <row r="37464" spans="1:4">
      <c r="A37464" s="489" t="str">
        <f t="shared" si="585"/>
        <v>2372701371居宅介護支援</v>
      </c>
      <c r="B37464" s="489">
        <v>2372701371</v>
      </c>
      <c r="C37464" s="489" t="s">
        <v>2519</v>
      </c>
      <c r="D37464" s="489" t="s">
        <v>9852</v>
      </c>
    </row>
    <row r="37465" spans="1:4">
      <c r="A37465" s="489" t="str">
        <f t="shared" si="585"/>
        <v>2372701389訪問介護</v>
      </c>
      <c r="B37465" s="489">
        <v>2372701389</v>
      </c>
      <c r="C37465" s="489" t="s">
        <v>140</v>
      </c>
      <c r="D37465" s="489" t="s">
        <v>9853</v>
      </c>
    </row>
    <row r="37466" spans="1:4">
      <c r="A37466" s="489" t="str">
        <f t="shared" si="585"/>
        <v>2372701389訪問介護</v>
      </c>
      <c r="B37466" s="489">
        <v>2372701389</v>
      </c>
      <c r="C37466" s="489" t="s">
        <v>140</v>
      </c>
      <c r="D37466" s="489" t="s">
        <v>9853</v>
      </c>
    </row>
    <row r="37467" spans="1:4">
      <c r="A37467" s="489" t="str">
        <f t="shared" si="585"/>
        <v>2372701397通所介護</v>
      </c>
      <c r="B37467" s="489">
        <v>2372701397</v>
      </c>
      <c r="C37467" s="489" t="s">
        <v>158</v>
      </c>
      <c r="D37467" s="489" t="s">
        <v>9854</v>
      </c>
    </row>
    <row r="37468" spans="1:4">
      <c r="A37468" s="489" t="str">
        <f t="shared" si="585"/>
        <v>2372701397通所型サービス（独自／定率）</v>
      </c>
      <c r="B37468" s="489">
        <v>2372701397</v>
      </c>
      <c r="C37468" s="489" t="s">
        <v>2567</v>
      </c>
      <c r="D37468" s="489" t="s">
        <v>9854</v>
      </c>
    </row>
    <row r="37469" spans="1:4">
      <c r="A37469" s="489" t="str">
        <f t="shared" si="585"/>
        <v>2372701405訪問介護</v>
      </c>
      <c r="B37469" s="489">
        <v>2372701405</v>
      </c>
      <c r="C37469" s="489" t="s">
        <v>140</v>
      </c>
      <c r="D37469" s="489" t="s">
        <v>9855</v>
      </c>
    </row>
    <row r="37470" spans="1:4">
      <c r="A37470" s="489" t="str">
        <f t="shared" si="585"/>
        <v>2372701405訪問介護</v>
      </c>
      <c r="B37470" s="489">
        <v>2372701405</v>
      </c>
      <c r="C37470" s="489" t="s">
        <v>140</v>
      </c>
      <c r="D37470" s="489" t="s">
        <v>9855</v>
      </c>
    </row>
    <row r="37471" spans="1:4">
      <c r="A37471" s="489" t="str">
        <f t="shared" si="585"/>
        <v>2372800017居宅介護支援</v>
      </c>
      <c r="B37471" s="489">
        <v>2372800017</v>
      </c>
      <c r="C37471" s="489" t="s">
        <v>2519</v>
      </c>
      <c r="D37471" s="489" t="s">
        <v>9856</v>
      </c>
    </row>
    <row r="37472" spans="1:4">
      <c r="A37472" s="489" t="str">
        <f t="shared" si="585"/>
        <v>2372800033居宅介護支援</v>
      </c>
      <c r="B37472" s="489">
        <v>2372800033</v>
      </c>
      <c r="C37472" s="489" t="s">
        <v>2519</v>
      </c>
      <c r="D37472" s="489" t="s">
        <v>9857</v>
      </c>
    </row>
    <row r="37473" spans="1:4">
      <c r="A37473" s="489" t="str">
        <f t="shared" si="585"/>
        <v>2372800058訪問介護</v>
      </c>
      <c r="B37473" s="489">
        <v>2372800058</v>
      </c>
      <c r="C37473" s="489" t="s">
        <v>140</v>
      </c>
      <c r="D37473" s="489" t="s">
        <v>9858</v>
      </c>
    </row>
    <row r="37474" spans="1:4">
      <c r="A37474" s="489" t="str">
        <f t="shared" si="585"/>
        <v>2372800058訪問介護</v>
      </c>
      <c r="B37474" s="489">
        <v>2372800058</v>
      </c>
      <c r="C37474" s="489" t="s">
        <v>140</v>
      </c>
      <c r="D37474" s="489" t="s">
        <v>9858</v>
      </c>
    </row>
    <row r="37475" spans="1:4">
      <c r="A37475" s="489" t="str">
        <f t="shared" si="585"/>
        <v>2372800058訪問型サービス（独自）</v>
      </c>
      <c r="B37475" s="489">
        <v>2372800058</v>
      </c>
      <c r="C37475" s="489" t="s">
        <v>2571</v>
      </c>
      <c r="D37475" s="489" t="s">
        <v>9858</v>
      </c>
    </row>
    <row r="37476" spans="1:4">
      <c r="A37476" s="489" t="str">
        <f t="shared" si="585"/>
        <v>2372800058訪問型サービス（独自／定率）</v>
      </c>
      <c r="B37476" s="489">
        <v>2372800058</v>
      </c>
      <c r="C37476" s="489" t="s">
        <v>2568</v>
      </c>
      <c r="D37476" s="489" t="s">
        <v>9858</v>
      </c>
    </row>
    <row r="37477" spans="1:4">
      <c r="A37477" s="489" t="str">
        <f t="shared" si="585"/>
        <v>2372800074介護予防短期入所生活介護</v>
      </c>
      <c r="B37477" s="489">
        <v>2372800074</v>
      </c>
      <c r="C37477" s="489" t="s">
        <v>2093</v>
      </c>
      <c r="D37477" s="489" t="s">
        <v>9859</v>
      </c>
    </row>
    <row r="37478" spans="1:4">
      <c r="A37478" s="489" t="str">
        <f t="shared" si="585"/>
        <v>2372800074介護老人福祉施設</v>
      </c>
      <c r="B37478" s="489">
        <v>2372800074</v>
      </c>
      <c r="C37478" s="489" t="s">
        <v>1921</v>
      </c>
      <c r="D37478" s="489" t="s">
        <v>9859</v>
      </c>
    </row>
    <row r="37479" spans="1:4">
      <c r="A37479" s="489" t="str">
        <f t="shared" si="585"/>
        <v>2372800074短期入所生活介護</v>
      </c>
      <c r="B37479" s="489">
        <v>2372800074</v>
      </c>
      <c r="C37479" s="489" t="s">
        <v>2092</v>
      </c>
      <c r="D37479" s="489" t="s">
        <v>9859</v>
      </c>
    </row>
    <row r="37480" spans="1:4">
      <c r="A37480" s="489" t="str">
        <f t="shared" si="585"/>
        <v>2372800090居宅介護支援</v>
      </c>
      <c r="B37480" s="489">
        <v>2372800090</v>
      </c>
      <c r="C37480" s="489" t="s">
        <v>2519</v>
      </c>
      <c r="D37480" s="489" t="s">
        <v>9860</v>
      </c>
    </row>
    <row r="37481" spans="1:4">
      <c r="A37481" s="489" t="str">
        <f t="shared" si="585"/>
        <v>2372800165訪問介護</v>
      </c>
      <c r="B37481" s="489">
        <v>2372800165</v>
      </c>
      <c r="C37481" s="489" t="s">
        <v>140</v>
      </c>
      <c r="D37481" s="489" t="s">
        <v>9861</v>
      </c>
    </row>
    <row r="37482" spans="1:4">
      <c r="A37482" s="489" t="str">
        <f t="shared" si="585"/>
        <v>2372800165訪問介護</v>
      </c>
      <c r="B37482" s="489">
        <v>2372800165</v>
      </c>
      <c r="C37482" s="489" t="s">
        <v>140</v>
      </c>
      <c r="D37482" s="489" t="s">
        <v>9861</v>
      </c>
    </row>
    <row r="37483" spans="1:4">
      <c r="A37483" s="489" t="str">
        <f t="shared" si="585"/>
        <v>2372800165訪問型サービス（独自）</v>
      </c>
      <c r="B37483" s="489">
        <v>2372800165</v>
      </c>
      <c r="C37483" s="489" t="s">
        <v>2571</v>
      </c>
      <c r="D37483" s="489" t="s">
        <v>9861</v>
      </c>
    </row>
    <row r="37484" spans="1:4">
      <c r="A37484" s="489" t="str">
        <f t="shared" si="585"/>
        <v>2372800165訪問型サービス（独自／定率）</v>
      </c>
      <c r="B37484" s="489">
        <v>2372800165</v>
      </c>
      <c r="C37484" s="489" t="s">
        <v>2568</v>
      </c>
      <c r="D37484" s="489" t="s">
        <v>9861</v>
      </c>
    </row>
    <row r="37485" spans="1:4">
      <c r="A37485" s="489" t="str">
        <f t="shared" si="585"/>
        <v>2372800215介護予防認知症対応型共同生活介護</v>
      </c>
      <c r="B37485" s="489">
        <v>2372800215</v>
      </c>
      <c r="C37485" s="489" t="s">
        <v>2088</v>
      </c>
      <c r="D37485" s="489" t="s">
        <v>9862</v>
      </c>
    </row>
    <row r="37486" spans="1:4">
      <c r="A37486" s="489" t="str">
        <f t="shared" si="585"/>
        <v>2372800215認知症対応型共同生活介護</v>
      </c>
      <c r="B37486" s="489">
        <v>2372800215</v>
      </c>
      <c r="C37486" s="489" t="s">
        <v>2087</v>
      </c>
      <c r="D37486" s="489" t="s">
        <v>9862</v>
      </c>
    </row>
    <row r="37487" spans="1:4">
      <c r="A37487" s="489" t="str">
        <f t="shared" si="585"/>
        <v>2372800348通所介護</v>
      </c>
      <c r="B37487" s="489">
        <v>2372800348</v>
      </c>
      <c r="C37487" s="489" t="s">
        <v>158</v>
      </c>
      <c r="D37487" s="489" t="s">
        <v>9863</v>
      </c>
    </row>
    <row r="37488" spans="1:4">
      <c r="A37488" s="489" t="str">
        <f t="shared" si="585"/>
        <v>2372800348通所型サービス（独自）</v>
      </c>
      <c r="B37488" s="489">
        <v>2372800348</v>
      </c>
      <c r="C37488" s="489" t="s">
        <v>2570</v>
      </c>
      <c r="D37488" s="489" t="s">
        <v>9863</v>
      </c>
    </row>
    <row r="37489" spans="1:4">
      <c r="A37489" s="489" t="str">
        <f t="shared" si="585"/>
        <v>2372800405居宅介護支援</v>
      </c>
      <c r="B37489" s="489">
        <v>2372800405</v>
      </c>
      <c r="C37489" s="489" t="s">
        <v>2519</v>
      </c>
      <c r="D37489" s="489" t="s">
        <v>9864</v>
      </c>
    </row>
    <row r="37490" spans="1:4">
      <c r="A37490" s="489" t="str">
        <f t="shared" si="585"/>
        <v>2372800421通所介護</v>
      </c>
      <c r="B37490" s="489">
        <v>2372800421</v>
      </c>
      <c r="C37490" s="489" t="s">
        <v>158</v>
      </c>
      <c r="D37490" s="489" t="s">
        <v>9865</v>
      </c>
    </row>
    <row r="37491" spans="1:4">
      <c r="A37491" s="489" t="str">
        <f t="shared" si="585"/>
        <v>2372800421通所型サービス（独自）</v>
      </c>
      <c r="B37491" s="489">
        <v>2372800421</v>
      </c>
      <c r="C37491" s="489" t="s">
        <v>2570</v>
      </c>
      <c r="D37491" s="489" t="s">
        <v>9865</v>
      </c>
    </row>
    <row r="37492" spans="1:4">
      <c r="A37492" s="489" t="str">
        <f t="shared" si="585"/>
        <v>2372800447介護予防認知症対応型共同生活介護</v>
      </c>
      <c r="B37492" s="489">
        <v>2372800447</v>
      </c>
      <c r="C37492" s="489" t="s">
        <v>2088</v>
      </c>
      <c r="D37492" s="489" t="s">
        <v>9866</v>
      </c>
    </row>
    <row r="37493" spans="1:4">
      <c r="A37493" s="489" t="str">
        <f t="shared" si="585"/>
        <v>2372800447認知症対応型共同生活介護</v>
      </c>
      <c r="B37493" s="489">
        <v>2372800447</v>
      </c>
      <c r="C37493" s="489" t="s">
        <v>2087</v>
      </c>
      <c r="D37493" s="489" t="s">
        <v>9866</v>
      </c>
    </row>
    <row r="37494" spans="1:4">
      <c r="A37494" s="489" t="str">
        <f t="shared" si="585"/>
        <v>2372800462居宅介護支援</v>
      </c>
      <c r="B37494" s="489">
        <v>2372800462</v>
      </c>
      <c r="C37494" s="489" t="s">
        <v>2519</v>
      </c>
      <c r="D37494" s="489" t="s">
        <v>9867</v>
      </c>
    </row>
    <row r="37495" spans="1:4">
      <c r="A37495" s="489" t="str">
        <f t="shared" si="585"/>
        <v>2372800470介護老人福祉施設</v>
      </c>
      <c r="B37495" s="489">
        <v>2372800470</v>
      </c>
      <c r="C37495" s="489" t="s">
        <v>1921</v>
      </c>
      <c r="D37495" s="489" t="s">
        <v>9868</v>
      </c>
    </row>
    <row r="37496" spans="1:4">
      <c r="A37496" s="489" t="str">
        <f t="shared" si="585"/>
        <v>2372800470介護老人福祉施設</v>
      </c>
      <c r="B37496" s="489">
        <v>2372800470</v>
      </c>
      <c r="C37496" s="489" t="s">
        <v>1921</v>
      </c>
      <c r="D37496" s="489" t="s">
        <v>9868</v>
      </c>
    </row>
    <row r="37497" spans="1:4">
      <c r="A37497" s="489" t="str">
        <f t="shared" si="585"/>
        <v>2372800488通所介護</v>
      </c>
      <c r="B37497" s="489">
        <v>2372800488</v>
      </c>
      <c r="C37497" s="489" t="s">
        <v>158</v>
      </c>
      <c r="D37497" s="489" t="s">
        <v>9869</v>
      </c>
    </row>
    <row r="37498" spans="1:4">
      <c r="A37498" s="489" t="str">
        <f t="shared" si="585"/>
        <v>2372800488通所型サービス（独自）</v>
      </c>
      <c r="B37498" s="489">
        <v>2372800488</v>
      </c>
      <c r="C37498" s="489" t="s">
        <v>2570</v>
      </c>
      <c r="D37498" s="489" t="s">
        <v>9869</v>
      </c>
    </row>
    <row r="37499" spans="1:4">
      <c r="A37499" s="489" t="str">
        <f t="shared" si="585"/>
        <v>2372800496介護予防短期入所生活介護</v>
      </c>
      <c r="B37499" s="489">
        <v>2372800496</v>
      </c>
      <c r="C37499" s="489" t="s">
        <v>2093</v>
      </c>
      <c r="D37499" s="489" t="s">
        <v>9870</v>
      </c>
    </row>
    <row r="37500" spans="1:4">
      <c r="A37500" s="489" t="str">
        <f t="shared" si="585"/>
        <v>2372800496介護予防短期入所生活介護</v>
      </c>
      <c r="B37500" s="489">
        <v>2372800496</v>
      </c>
      <c r="C37500" s="489" t="s">
        <v>2093</v>
      </c>
      <c r="D37500" s="489" t="s">
        <v>9870</v>
      </c>
    </row>
    <row r="37501" spans="1:4">
      <c r="A37501" s="489" t="str">
        <f t="shared" si="585"/>
        <v>2372800496短期入所生活介護</v>
      </c>
      <c r="B37501" s="489">
        <v>2372800496</v>
      </c>
      <c r="C37501" s="489" t="s">
        <v>2092</v>
      </c>
      <c r="D37501" s="489" t="s">
        <v>9870</v>
      </c>
    </row>
    <row r="37502" spans="1:4">
      <c r="A37502" s="489" t="str">
        <f t="shared" si="585"/>
        <v>2372800496短期入所生活介護</v>
      </c>
      <c r="B37502" s="489">
        <v>2372800496</v>
      </c>
      <c r="C37502" s="489" t="s">
        <v>2092</v>
      </c>
      <c r="D37502" s="489" t="s">
        <v>9870</v>
      </c>
    </row>
    <row r="37503" spans="1:4">
      <c r="A37503" s="489" t="str">
        <f t="shared" si="585"/>
        <v>2372800561通所介護</v>
      </c>
      <c r="B37503" s="489">
        <v>2372800561</v>
      </c>
      <c r="C37503" s="489" t="s">
        <v>158</v>
      </c>
      <c r="D37503" s="489" t="s">
        <v>9871</v>
      </c>
    </row>
    <row r="37504" spans="1:4">
      <c r="A37504" s="489" t="str">
        <f t="shared" si="585"/>
        <v>2372800561通所型サービス（独自）</v>
      </c>
      <c r="B37504" s="489">
        <v>2372800561</v>
      </c>
      <c r="C37504" s="489" t="s">
        <v>2570</v>
      </c>
      <c r="D37504" s="489" t="s">
        <v>9871</v>
      </c>
    </row>
    <row r="37505" spans="1:4">
      <c r="A37505" s="489" t="str">
        <f t="shared" si="585"/>
        <v>2372800579訪問介護</v>
      </c>
      <c r="B37505" s="489">
        <v>2372800579</v>
      </c>
      <c r="C37505" s="489" t="s">
        <v>140</v>
      </c>
      <c r="D37505" s="489" t="s">
        <v>9872</v>
      </c>
    </row>
    <row r="37506" spans="1:4">
      <c r="A37506" s="489" t="str">
        <f t="shared" ref="A37506:A37569" si="586">B37506&amp;C37506</f>
        <v>2372800579訪問介護</v>
      </c>
      <c r="B37506" s="489">
        <v>2372800579</v>
      </c>
      <c r="C37506" s="489" t="s">
        <v>140</v>
      </c>
      <c r="D37506" s="489" t="s">
        <v>9872</v>
      </c>
    </row>
    <row r="37507" spans="1:4">
      <c r="A37507" s="489" t="str">
        <f t="shared" si="586"/>
        <v>2372800579訪問介護</v>
      </c>
      <c r="B37507" s="489">
        <v>2372800579</v>
      </c>
      <c r="C37507" s="489" t="s">
        <v>140</v>
      </c>
      <c r="D37507" s="489" t="s">
        <v>9872</v>
      </c>
    </row>
    <row r="37508" spans="1:4">
      <c r="A37508" s="489" t="str">
        <f t="shared" si="586"/>
        <v>2372800579訪問型サービス（独自）</v>
      </c>
      <c r="B37508" s="489">
        <v>2372800579</v>
      </c>
      <c r="C37508" s="489" t="s">
        <v>2571</v>
      </c>
      <c r="D37508" s="489" t="s">
        <v>9872</v>
      </c>
    </row>
    <row r="37509" spans="1:4">
      <c r="A37509" s="489" t="str">
        <f t="shared" si="586"/>
        <v>2372800603地域密着型通所介護</v>
      </c>
      <c r="B37509" s="489">
        <v>2372800603</v>
      </c>
      <c r="C37509" s="489" t="s">
        <v>161</v>
      </c>
      <c r="D37509" s="489" t="s">
        <v>9873</v>
      </c>
    </row>
    <row r="37510" spans="1:4">
      <c r="A37510" s="489" t="str">
        <f t="shared" si="586"/>
        <v>2372800603通所型サービス（独自）</v>
      </c>
      <c r="B37510" s="489">
        <v>2372800603</v>
      </c>
      <c r="C37510" s="489" t="s">
        <v>2570</v>
      </c>
      <c r="D37510" s="489" t="s">
        <v>9873</v>
      </c>
    </row>
    <row r="37511" spans="1:4">
      <c r="A37511" s="489" t="str">
        <f t="shared" si="586"/>
        <v>2372800652居宅介護支援</v>
      </c>
      <c r="B37511" s="489">
        <v>2372800652</v>
      </c>
      <c r="C37511" s="489" t="s">
        <v>2519</v>
      </c>
      <c r="D37511" s="489" t="s">
        <v>9874</v>
      </c>
    </row>
    <row r="37512" spans="1:4">
      <c r="A37512" s="489" t="str">
        <f t="shared" si="586"/>
        <v>2372800728通所介護</v>
      </c>
      <c r="B37512" s="489">
        <v>2372800728</v>
      </c>
      <c r="C37512" s="489" t="s">
        <v>158</v>
      </c>
      <c r="D37512" s="489" t="s">
        <v>9875</v>
      </c>
    </row>
    <row r="37513" spans="1:4">
      <c r="A37513" s="489" t="str">
        <f t="shared" si="586"/>
        <v>2372800728通所型サービス（独自）</v>
      </c>
      <c r="B37513" s="489">
        <v>2372800728</v>
      </c>
      <c r="C37513" s="489" t="s">
        <v>2570</v>
      </c>
      <c r="D37513" s="489" t="s">
        <v>9875</v>
      </c>
    </row>
    <row r="37514" spans="1:4">
      <c r="A37514" s="489" t="str">
        <f t="shared" si="586"/>
        <v>2372800728通所型サービス（独自）</v>
      </c>
      <c r="B37514" s="489">
        <v>2372800728</v>
      </c>
      <c r="C37514" s="489" t="s">
        <v>2570</v>
      </c>
      <c r="D37514" s="489" t="s">
        <v>9875</v>
      </c>
    </row>
    <row r="37515" spans="1:4">
      <c r="A37515" s="489" t="str">
        <f t="shared" si="586"/>
        <v>2372800736訪問介護</v>
      </c>
      <c r="B37515" s="489">
        <v>2372800736</v>
      </c>
      <c r="C37515" s="489" t="s">
        <v>140</v>
      </c>
      <c r="D37515" s="489" t="s">
        <v>9876</v>
      </c>
    </row>
    <row r="37516" spans="1:4">
      <c r="A37516" s="489" t="str">
        <f t="shared" si="586"/>
        <v>2372800736訪問介護</v>
      </c>
      <c r="B37516" s="489">
        <v>2372800736</v>
      </c>
      <c r="C37516" s="489" t="s">
        <v>140</v>
      </c>
      <c r="D37516" s="489" t="s">
        <v>9876</v>
      </c>
    </row>
    <row r="37517" spans="1:4">
      <c r="A37517" s="489" t="str">
        <f t="shared" si="586"/>
        <v>2372800736訪問型サービス（独自）</v>
      </c>
      <c r="B37517" s="489">
        <v>2372800736</v>
      </c>
      <c r="C37517" s="489" t="s">
        <v>2571</v>
      </c>
      <c r="D37517" s="489" t="s">
        <v>9876</v>
      </c>
    </row>
    <row r="37518" spans="1:4">
      <c r="A37518" s="489" t="str">
        <f t="shared" si="586"/>
        <v>2372800744地域密着型通所介護</v>
      </c>
      <c r="B37518" s="489">
        <v>2372800744</v>
      </c>
      <c r="C37518" s="489" t="s">
        <v>161</v>
      </c>
      <c r="D37518" s="489" t="s">
        <v>9877</v>
      </c>
    </row>
    <row r="37519" spans="1:4">
      <c r="A37519" s="489" t="str">
        <f t="shared" si="586"/>
        <v>2372800744通所型サービス（独自）</v>
      </c>
      <c r="B37519" s="489">
        <v>2372800744</v>
      </c>
      <c r="C37519" s="489" t="s">
        <v>2570</v>
      </c>
      <c r="D37519" s="489" t="s">
        <v>9877</v>
      </c>
    </row>
    <row r="37520" spans="1:4">
      <c r="A37520" s="489" t="str">
        <f t="shared" si="586"/>
        <v>2372800744通所型サービス（独自／定率）</v>
      </c>
      <c r="B37520" s="489">
        <v>2372800744</v>
      </c>
      <c r="C37520" s="489" t="s">
        <v>2567</v>
      </c>
      <c r="D37520" s="489" t="s">
        <v>9877</v>
      </c>
    </row>
    <row r="37521" spans="1:4">
      <c r="A37521" s="489" t="str">
        <f t="shared" si="586"/>
        <v>2372800751通所介護</v>
      </c>
      <c r="B37521" s="489">
        <v>2372800751</v>
      </c>
      <c r="C37521" s="489" t="s">
        <v>158</v>
      </c>
      <c r="D37521" s="489" t="s">
        <v>9878</v>
      </c>
    </row>
    <row r="37522" spans="1:4">
      <c r="A37522" s="489" t="str">
        <f t="shared" si="586"/>
        <v>2372800769居宅介護支援</v>
      </c>
      <c r="B37522" s="489">
        <v>2372800769</v>
      </c>
      <c r="C37522" s="489" t="s">
        <v>2519</v>
      </c>
      <c r="D37522" s="489" t="s">
        <v>9879</v>
      </c>
    </row>
    <row r="37523" spans="1:4">
      <c r="A37523" s="489" t="str">
        <f t="shared" si="586"/>
        <v>2372800777地域密着型通所介護</v>
      </c>
      <c r="B37523" s="489">
        <v>2372800777</v>
      </c>
      <c r="C37523" s="489" t="s">
        <v>161</v>
      </c>
      <c r="D37523" s="489" t="s">
        <v>9880</v>
      </c>
    </row>
    <row r="37524" spans="1:4">
      <c r="A37524" s="489" t="str">
        <f t="shared" si="586"/>
        <v>2372800777地域密着型通所介護</v>
      </c>
      <c r="B37524" s="489">
        <v>2372800777</v>
      </c>
      <c r="C37524" s="489" t="s">
        <v>161</v>
      </c>
      <c r="D37524" s="489" t="s">
        <v>9880</v>
      </c>
    </row>
    <row r="37525" spans="1:4">
      <c r="A37525" s="489" t="str">
        <f t="shared" si="586"/>
        <v>2372800777通所型サービス（独自）</v>
      </c>
      <c r="B37525" s="489">
        <v>2372800777</v>
      </c>
      <c r="C37525" s="489" t="s">
        <v>2570</v>
      </c>
      <c r="D37525" s="489" t="s">
        <v>9880</v>
      </c>
    </row>
    <row r="37526" spans="1:4">
      <c r="A37526" s="489" t="str">
        <f t="shared" si="586"/>
        <v>2372800777通所型サービス（独自／定率）</v>
      </c>
      <c r="B37526" s="489">
        <v>2372800777</v>
      </c>
      <c r="C37526" s="489" t="s">
        <v>2567</v>
      </c>
      <c r="D37526" s="489" t="s">
        <v>9880</v>
      </c>
    </row>
    <row r="37527" spans="1:4">
      <c r="A37527" s="489" t="str">
        <f t="shared" si="586"/>
        <v>2372800785通所介護</v>
      </c>
      <c r="B37527" s="489">
        <v>2372800785</v>
      </c>
      <c r="C37527" s="489" t="s">
        <v>158</v>
      </c>
      <c r="D37527" s="489" t="s">
        <v>9881</v>
      </c>
    </row>
    <row r="37528" spans="1:4">
      <c r="A37528" s="489" t="str">
        <f t="shared" si="586"/>
        <v>2372800785通所型サービス（独自）</v>
      </c>
      <c r="B37528" s="489">
        <v>2372800785</v>
      </c>
      <c r="C37528" s="489" t="s">
        <v>2570</v>
      </c>
      <c r="D37528" s="489" t="s">
        <v>9881</v>
      </c>
    </row>
    <row r="37529" spans="1:4">
      <c r="A37529" s="489" t="str">
        <f t="shared" si="586"/>
        <v>2372800819介護予防短期入所生活介護</v>
      </c>
      <c r="B37529" s="489">
        <v>2372800819</v>
      </c>
      <c r="C37529" s="489" t="s">
        <v>2093</v>
      </c>
      <c r="D37529" s="489" t="s">
        <v>9882</v>
      </c>
    </row>
    <row r="37530" spans="1:4">
      <c r="A37530" s="489" t="str">
        <f t="shared" si="586"/>
        <v>2372800819介護老人福祉施設</v>
      </c>
      <c r="B37530" s="489">
        <v>2372800819</v>
      </c>
      <c r="C37530" s="489" t="s">
        <v>1921</v>
      </c>
      <c r="D37530" s="489" t="s">
        <v>9882</v>
      </c>
    </row>
    <row r="37531" spans="1:4">
      <c r="A37531" s="489" t="str">
        <f t="shared" si="586"/>
        <v>2372800819介護老人福祉施設</v>
      </c>
      <c r="B37531" s="489">
        <v>2372800819</v>
      </c>
      <c r="C37531" s="489" t="s">
        <v>1921</v>
      </c>
      <c r="D37531" s="489" t="s">
        <v>9882</v>
      </c>
    </row>
    <row r="37532" spans="1:4">
      <c r="A37532" s="489" t="str">
        <f t="shared" si="586"/>
        <v>2372800819短期入所生活介護</v>
      </c>
      <c r="B37532" s="489">
        <v>2372800819</v>
      </c>
      <c r="C37532" s="489" t="s">
        <v>2092</v>
      </c>
      <c r="D37532" s="489" t="s">
        <v>9882</v>
      </c>
    </row>
    <row r="37533" spans="1:4">
      <c r="A37533" s="489" t="str">
        <f t="shared" si="586"/>
        <v>2372800819短期入所生活介護</v>
      </c>
      <c r="B37533" s="489">
        <v>2372800819</v>
      </c>
      <c r="C37533" s="489" t="s">
        <v>2092</v>
      </c>
      <c r="D37533" s="489" t="s">
        <v>9882</v>
      </c>
    </row>
    <row r="37534" spans="1:4">
      <c r="A37534" s="489" t="str">
        <f t="shared" si="586"/>
        <v>2372800827訪問介護</v>
      </c>
      <c r="B37534" s="489">
        <v>2372800827</v>
      </c>
      <c r="C37534" s="489" t="s">
        <v>140</v>
      </c>
      <c r="D37534" s="489" t="s">
        <v>9883</v>
      </c>
    </row>
    <row r="37535" spans="1:4">
      <c r="A37535" s="489" t="str">
        <f t="shared" si="586"/>
        <v>2372800827訪問介護</v>
      </c>
      <c r="B37535" s="489">
        <v>2372800827</v>
      </c>
      <c r="C37535" s="489" t="s">
        <v>140</v>
      </c>
      <c r="D37535" s="489" t="s">
        <v>9883</v>
      </c>
    </row>
    <row r="37536" spans="1:4">
      <c r="A37536" s="489" t="str">
        <f t="shared" si="586"/>
        <v>2372800827訪問型サービス（独自）</v>
      </c>
      <c r="B37536" s="489">
        <v>2372800827</v>
      </c>
      <c r="C37536" s="489" t="s">
        <v>2571</v>
      </c>
      <c r="D37536" s="489" t="s">
        <v>9883</v>
      </c>
    </row>
    <row r="37537" spans="1:4">
      <c r="A37537" s="489" t="str">
        <f t="shared" si="586"/>
        <v>2372800835通所介護</v>
      </c>
      <c r="B37537" s="489">
        <v>2372800835</v>
      </c>
      <c r="C37537" s="489" t="s">
        <v>158</v>
      </c>
      <c r="D37537" s="489" t="s">
        <v>9884</v>
      </c>
    </row>
    <row r="37538" spans="1:4">
      <c r="A37538" s="489" t="str">
        <f t="shared" si="586"/>
        <v>2372800868居宅介護支援</v>
      </c>
      <c r="B37538" s="489">
        <v>2372800868</v>
      </c>
      <c r="C37538" s="489" t="s">
        <v>2519</v>
      </c>
      <c r="D37538" s="489" t="s">
        <v>9885</v>
      </c>
    </row>
    <row r="37539" spans="1:4">
      <c r="A37539" s="489" t="str">
        <f t="shared" si="586"/>
        <v>2372800876訪問介護</v>
      </c>
      <c r="B37539" s="489">
        <v>2372800876</v>
      </c>
      <c r="C37539" s="489" t="s">
        <v>140</v>
      </c>
      <c r="D37539" s="489" t="s">
        <v>9886</v>
      </c>
    </row>
    <row r="37540" spans="1:4">
      <c r="A37540" s="489" t="str">
        <f t="shared" si="586"/>
        <v>2372800876訪問介護</v>
      </c>
      <c r="B37540" s="489">
        <v>2372800876</v>
      </c>
      <c r="C37540" s="489" t="s">
        <v>140</v>
      </c>
      <c r="D37540" s="489" t="s">
        <v>9886</v>
      </c>
    </row>
    <row r="37541" spans="1:4">
      <c r="A37541" s="489" t="str">
        <f t="shared" si="586"/>
        <v>2372800876訪問型サービス（独自）</v>
      </c>
      <c r="B37541" s="489">
        <v>2372800876</v>
      </c>
      <c r="C37541" s="489" t="s">
        <v>2571</v>
      </c>
      <c r="D37541" s="489" t="s">
        <v>9886</v>
      </c>
    </row>
    <row r="37542" spans="1:4">
      <c r="A37542" s="489" t="str">
        <f t="shared" si="586"/>
        <v>2372800876訪問型サービス（独自／定率）</v>
      </c>
      <c r="B37542" s="489">
        <v>2372800876</v>
      </c>
      <c r="C37542" s="489" t="s">
        <v>2568</v>
      </c>
      <c r="D37542" s="489" t="s">
        <v>9886</v>
      </c>
    </row>
    <row r="37543" spans="1:4">
      <c r="A37543" s="489" t="str">
        <f t="shared" si="586"/>
        <v>2372800884地域密着型通所介護</v>
      </c>
      <c r="B37543" s="489">
        <v>2372800884</v>
      </c>
      <c r="C37543" s="489" t="s">
        <v>161</v>
      </c>
      <c r="D37543" s="489" t="s">
        <v>9887</v>
      </c>
    </row>
    <row r="37544" spans="1:4">
      <c r="A37544" s="489" t="str">
        <f t="shared" si="586"/>
        <v>2372800884通所型サービス（独自）</v>
      </c>
      <c r="B37544" s="489">
        <v>2372800884</v>
      </c>
      <c r="C37544" s="489" t="s">
        <v>2570</v>
      </c>
      <c r="D37544" s="489" t="s">
        <v>9887</v>
      </c>
    </row>
    <row r="37545" spans="1:4">
      <c r="A37545" s="489" t="str">
        <f t="shared" si="586"/>
        <v>2372800900地域密着型通所介護</v>
      </c>
      <c r="B37545" s="489">
        <v>2372800900</v>
      </c>
      <c r="C37545" s="489" t="s">
        <v>161</v>
      </c>
      <c r="D37545" s="489" t="s">
        <v>9888</v>
      </c>
    </row>
    <row r="37546" spans="1:4">
      <c r="A37546" s="489" t="str">
        <f t="shared" si="586"/>
        <v>2372800900通所型サービス（独自）</v>
      </c>
      <c r="B37546" s="489">
        <v>2372800900</v>
      </c>
      <c r="C37546" s="489" t="s">
        <v>2570</v>
      </c>
      <c r="D37546" s="489" t="s">
        <v>9888</v>
      </c>
    </row>
    <row r="37547" spans="1:4">
      <c r="A37547" s="489" t="str">
        <f t="shared" si="586"/>
        <v>2372800918通所介護</v>
      </c>
      <c r="B37547" s="489">
        <v>2372800918</v>
      </c>
      <c r="C37547" s="489" t="s">
        <v>158</v>
      </c>
      <c r="D37547" s="489" t="s">
        <v>9889</v>
      </c>
    </row>
    <row r="37548" spans="1:4">
      <c r="A37548" s="489" t="str">
        <f t="shared" si="586"/>
        <v>2372800918通所型サービス（独自）</v>
      </c>
      <c r="B37548" s="489">
        <v>2372800918</v>
      </c>
      <c r="C37548" s="489" t="s">
        <v>2570</v>
      </c>
      <c r="D37548" s="489" t="s">
        <v>9889</v>
      </c>
    </row>
    <row r="37549" spans="1:4">
      <c r="A37549" s="489" t="str">
        <f t="shared" si="586"/>
        <v>2372800926訪問介護</v>
      </c>
      <c r="B37549" s="489">
        <v>2372800926</v>
      </c>
      <c r="C37549" s="489" t="s">
        <v>140</v>
      </c>
      <c r="D37549" s="489" t="s">
        <v>9890</v>
      </c>
    </row>
    <row r="37550" spans="1:4">
      <c r="A37550" s="489" t="str">
        <f t="shared" si="586"/>
        <v>2372800926訪問介護</v>
      </c>
      <c r="B37550" s="489">
        <v>2372800926</v>
      </c>
      <c r="C37550" s="489" t="s">
        <v>140</v>
      </c>
      <c r="D37550" s="489" t="s">
        <v>9890</v>
      </c>
    </row>
    <row r="37551" spans="1:4">
      <c r="A37551" s="489" t="str">
        <f t="shared" si="586"/>
        <v>2372800926訪問型サービス（独自）</v>
      </c>
      <c r="B37551" s="489">
        <v>2372800926</v>
      </c>
      <c r="C37551" s="489" t="s">
        <v>2571</v>
      </c>
      <c r="D37551" s="489" t="s">
        <v>9890</v>
      </c>
    </row>
    <row r="37552" spans="1:4">
      <c r="A37552" s="489" t="str">
        <f t="shared" si="586"/>
        <v>2372800926訪問型サービス（独自／定率）</v>
      </c>
      <c r="B37552" s="489">
        <v>2372800926</v>
      </c>
      <c r="C37552" s="489" t="s">
        <v>2568</v>
      </c>
      <c r="D37552" s="489" t="s">
        <v>9890</v>
      </c>
    </row>
    <row r="37553" spans="1:4">
      <c r="A37553" s="489" t="str">
        <f t="shared" si="586"/>
        <v>2372800942訪問介護</v>
      </c>
      <c r="B37553" s="489">
        <v>2372800942</v>
      </c>
      <c r="C37553" s="489" t="s">
        <v>140</v>
      </c>
      <c r="D37553" s="489" t="s">
        <v>9891</v>
      </c>
    </row>
    <row r="37554" spans="1:4">
      <c r="A37554" s="489" t="str">
        <f t="shared" si="586"/>
        <v>2372800942訪問介護</v>
      </c>
      <c r="B37554" s="489">
        <v>2372800942</v>
      </c>
      <c r="C37554" s="489" t="s">
        <v>140</v>
      </c>
      <c r="D37554" s="489" t="s">
        <v>9891</v>
      </c>
    </row>
    <row r="37555" spans="1:4">
      <c r="A37555" s="489" t="str">
        <f t="shared" si="586"/>
        <v>2372800942訪問型サービス（独自）</v>
      </c>
      <c r="B37555" s="489">
        <v>2372800942</v>
      </c>
      <c r="C37555" s="489" t="s">
        <v>2571</v>
      </c>
      <c r="D37555" s="489" t="s">
        <v>9891</v>
      </c>
    </row>
    <row r="37556" spans="1:4">
      <c r="A37556" s="489" t="str">
        <f t="shared" si="586"/>
        <v>2372800942訪問型サービス（独自／定率）</v>
      </c>
      <c r="B37556" s="489">
        <v>2372800942</v>
      </c>
      <c r="C37556" s="489" t="s">
        <v>2568</v>
      </c>
      <c r="D37556" s="489" t="s">
        <v>9891</v>
      </c>
    </row>
    <row r="37557" spans="1:4">
      <c r="A37557" s="489" t="str">
        <f t="shared" si="586"/>
        <v>2372800959通所型サービス（独自）</v>
      </c>
      <c r="B37557" s="489">
        <v>2372800959</v>
      </c>
      <c r="C37557" s="489" t="s">
        <v>2570</v>
      </c>
      <c r="D37557" s="489" t="s">
        <v>9892</v>
      </c>
    </row>
    <row r="37558" spans="1:4">
      <c r="A37558" s="489" t="str">
        <f t="shared" si="586"/>
        <v>2372800959通所型サービス（独自／定率）</v>
      </c>
      <c r="B37558" s="489">
        <v>2372800959</v>
      </c>
      <c r="C37558" s="489" t="s">
        <v>2567</v>
      </c>
      <c r="D37558" s="489" t="s">
        <v>9892</v>
      </c>
    </row>
    <row r="37559" spans="1:4">
      <c r="A37559" s="489" t="str">
        <f t="shared" si="586"/>
        <v>2372800975通所型サービス（独自）</v>
      </c>
      <c r="B37559" s="489">
        <v>2372800975</v>
      </c>
      <c r="C37559" s="489" t="s">
        <v>2570</v>
      </c>
      <c r="D37559" s="489" t="s">
        <v>9893</v>
      </c>
    </row>
    <row r="37560" spans="1:4">
      <c r="A37560" s="489" t="str">
        <f t="shared" si="586"/>
        <v>2372800991介護予防訪問リハビリテーション</v>
      </c>
      <c r="B37560" s="489">
        <v>2372800991</v>
      </c>
      <c r="C37560" s="489" t="s">
        <v>2108</v>
      </c>
      <c r="D37560" s="489" t="s">
        <v>9894</v>
      </c>
    </row>
    <row r="37561" spans="1:4">
      <c r="A37561" s="489" t="str">
        <f t="shared" si="586"/>
        <v>2372800991訪問リハビリテーション</v>
      </c>
      <c r="B37561" s="489">
        <v>2372800991</v>
      </c>
      <c r="C37561" s="489" t="s">
        <v>2104</v>
      </c>
      <c r="D37561" s="489" t="s">
        <v>9894</v>
      </c>
    </row>
    <row r="37562" spans="1:4">
      <c r="A37562" s="489" t="str">
        <f t="shared" si="586"/>
        <v>2372801007訪問介護</v>
      </c>
      <c r="B37562" s="489">
        <v>2372801007</v>
      </c>
      <c r="C37562" s="489" t="s">
        <v>140</v>
      </c>
      <c r="D37562" s="489" t="s">
        <v>9895</v>
      </c>
    </row>
    <row r="37563" spans="1:4">
      <c r="A37563" s="489" t="str">
        <f t="shared" si="586"/>
        <v>2372801007訪問介護</v>
      </c>
      <c r="B37563" s="489">
        <v>2372801007</v>
      </c>
      <c r="C37563" s="489" t="s">
        <v>140</v>
      </c>
      <c r="D37563" s="489" t="s">
        <v>9895</v>
      </c>
    </row>
    <row r="37564" spans="1:4">
      <c r="A37564" s="489" t="str">
        <f t="shared" si="586"/>
        <v>2372801015通所介護</v>
      </c>
      <c r="B37564" s="489">
        <v>2372801015</v>
      </c>
      <c r="C37564" s="489" t="s">
        <v>158</v>
      </c>
      <c r="D37564" s="489" t="s">
        <v>9896</v>
      </c>
    </row>
    <row r="37565" spans="1:4">
      <c r="A37565" s="489" t="str">
        <f t="shared" si="586"/>
        <v>2372801023訪問介護</v>
      </c>
      <c r="B37565" s="489">
        <v>2372801023</v>
      </c>
      <c r="C37565" s="489" t="s">
        <v>140</v>
      </c>
      <c r="D37565" s="489" t="s">
        <v>9897</v>
      </c>
    </row>
    <row r="37566" spans="1:4">
      <c r="A37566" s="489" t="str">
        <f t="shared" si="586"/>
        <v>2372801023訪問介護</v>
      </c>
      <c r="B37566" s="489">
        <v>2372801023</v>
      </c>
      <c r="C37566" s="489" t="s">
        <v>140</v>
      </c>
      <c r="D37566" s="489" t="s">
        <v>9897</v>
      </c>
    </row>
    <row r="37567" spans="1:4">
      <c r="A37567" s="489" t="str">
        <f t="shared" si="586"/>
        <v>2372801031通所介護</v>
      </c>
      <c r="B37567" s="489">
        <v>2372801031</v>
      </c>
      <c r="C37567" s="489" t="s">
        <v>158</v>
      </c>
      <c r="D37567" s="489" t="s">
        <v>9898</v>
      </c>
    </row>
    <row r="37568" spans="1:4">
      <c r="A37568" s="489" t="str">
        <f t="shared" si="586"/>
        <v>2372801031通所介護</v>
      </c>
      <c r="B37568" s="489">
        <v>2372801031</v>
      </c>
      <c r="C37568" s="489" t="s">
        <v>158</v>
      </c>
      <c r="D37568" s="489" t="s">
        <v>9898</v>
      </c>
    </row>
    <row r="37569" spans="1:4">
      <c r="A37569" s="489" t="str">
        <f t="shared" si="586"/>
        <v>2372801056訪問介護</v>
      </c>
      <c r="B37569" s="489">
        <v>2372801056</v>
      </c>
      <c r="C37569" s="489" t="s">
        <v>140</v>
      </c>
      <c r="D37569" s="489" t="s">
        <v>9899</v>
      </c>
    </row>
    <row r="37570" spans="1:4">
      <c r="A37570" s="489" t="str">
        <f t="shared" ref="A37570:A37633" si="587">B37570&amp;C37570</f>
        <v>2372801056訪問介護</v>
      </c>
      <c r="B37570" s="489">
        <v>2372801056</v>
      </c>
      <c r="C37570" s="489" t="s">
        <v>140</v>
      </c>
      <c r="D37570" s="489" t="s">
        <v>9899</v>
      </c>
    </row>
    <row r="37571" spans="1:4">
      <c r="A37571" s="489" t="str">
        <f t="shared" si="587"/>
        <v>2372801064通所介護</v>
      </c>
      <c r="B37571" s="489">
        <v>2372801064</v>
      </c>
      <c r="C37571" s="489" t="s">
        <v>158</v>
      </c>
      <c r="D37571" s="489" t="s">
        <v>9900</v>
      </c>
    </row>
    <row r="37572" spans="1:4">
      <c r="A37572" s="489" t="str">
        <f t="shared" si="587"/>
        <v>2372801064通所型サービス（独自）</v>
      </c>
      <c r="B37572" s="489">
        <v>2372801064</v>
      </c>
      <c r="C37572" s="489" t="s">
        <v>2570</v>
      </c>
      <c r="D37572" s="489" t="s">
        <v>9900</v>
      </c>
    </row>
    <row r="37573" spans="1:4">
      <c r="A37573" s="489" t="str">
        <f t="shared" si="587"/>
        <v>2372801072居宅介護支援</v>
      </c>
      <c r="B37573" s="489">
        <v>2372801072</v>
      </c>
      <c r="C37573" s="489" t="s">
        <v>2519</v>
      </c>
      <c r="D37573" s="489" t="s">
        <v>9901</v>
      </c>
    </row>
    <row r="37574" spans="1:4">
      <c r="A37574" s="489" t="str">
        <f t="shared" si="587"/>
        <v>2372801080訪問介護</v>
      </c>
      <c r="B37574" s="489">
        <v>2372801080</v>
      </c>
      <c r="C37574" s="489" t="s">
        <v>140</v>
      </c>
      <c r="D37574" s="489" t="s">
        <v>9902</v>
      </c>
    </row>
    <row r="37575" spans="1:4">
      <c r="A37575" s="489" t="str">
        <f t="shared" si="587"/>
        <v>2372801080訪問介護</v>
      </c>
      <c r="B37575" s="489">
        <v>2372801080</v>
      </c>
      <c r="C37575" s="489" t="s">
        <v>140</v>
      </c>
      <c r="D37575" s="489" t="s">
        <v>9902</v>
      </c>
    </row>
    <row r="37576" spans="1:4">
      <c r="A37576" s="489" t="str">
        <f t="shared" si="587"/>
        <v>2372801080訪問型サービス（独自）</v>
      </c>
      <c r="B37576" s="489">
        <v>2372801080</v>
      </c>
      <c r="C37576" s="489" t="s">
        <v>2571</v>
      </c>
      <c r="D37576" s="489" t="s">
        <v>9902</v>
      </c>
    </row>
    <row r="37577" spans="1:4">
      <c r="A37577" s="489" t="str">
        <f t="shared" si="587"/>
        <v>2372801098居宅介護支援</v>
      </c>
      <c r="B37577" s="489">
        <v>2372801098</v>
      </c>
      <c r="C37577" s="489" t="s">
        <v>2519</v>
      </c>
      <c r="D37577" s="489" t="s">
        <v>9903</v>
      </c>
    </row>
    <row r="37578" spans="1:4">
      <c r="A37578" s="489" t="str">
        <f t="shared" si="587"/>
        <v>2372900015介護予防特定施設入居者生活介護</v>
      </c>
      <c r="B37578" s="489">
        <v>2372900015</v>
      </c>
      <c r="C37578" s="489" t="s">
        <v>2514</v>
      </c>
      <c r="D37578" s="489" t="s">
        <v>9904</v>
      </c>
    </row>
    <row r="37579" spans="1:4">
      <c r="A37579" s="489" t="str">
        <f t="shared" si="587"/>
        <v>2372900015特定施設入居者生活介護（短期利用型）</v>
      </c>
      <c r="B37579" s="489">
        <v>2372900015</v>
      </c>
      <c r="C37579" s="489" t="s">
        <v>19397</v>
      </c>
      <c r="D37579" s="489" t="s">
        <v>9904</v>
      </c>
    </row>
    <row r="37580" spans="1:4">
      <c r="A37580" s="489" t="str">
        <f t="shared" si="587"/>
        <v>2372900015特定施設入居者生活介護</v>
      </c>
      <c r="B37580" s="489">
        <v>2372900015</v>
      </c>
      <c r="C37580" s="489" t="s">
        <v>2513</v>
      </c>
      <c r="D37580" s="489" t="s">
        <v>9904</v>
      </c>
    </row>
    <row r="37581" spans="1:4">
      <c r="A37581" s="489" t="str">
        <f t="shared" si="587"/>
        <v>2372900023居宅介護支援</v>
      </c>
      <c r="B37581" s="489">
        <v>2372900023</v>
      </c>
      <c r="C37581" s="489" t="s">
        <v>2519</v>
      </c>
      <c r="D37581" s="489" t="s">
        <v>9905</v>
      </c>
    </row>
    <row r="37582" spans="1:4">
      <c r="A37582" s="489" t="str">
        <f t="shared" si="587"/>
        <v>2372900031訪問介護</v>
      </c>
      <c r="B37582" s="489">
        <v>2372900031</v>
      </c>
      <c r="C37582" s="489" t="s">
        <v>140</v>
      </c>
      <c r="D37582" s="489" t="s">
        <v>9906</v>
      </c>
    </row>
    <row r="37583" spans="1:4">
      <c r="A37583" s="489" t="str">
        <f t="shared" si="587"/>
        <v>2372900031訪問介護</v>
      </c>
      <c r="B37583" s="489">
        <v>2372900031</v>
      </c>
      <c r="C37583" s="489" t="s">
        <v>140</v>
      </c>
      <c r="D37583" s="489" t="s">
        <v>9906</v>
      </c>
    </row>
    <row r="37584" spans="1:4">
      <c r="A37584" s="489" t="str">
        <f t="shared" si="587"/>
        <v>2372900031訪問型サービス（独自）</v>
      </c>
      <c r="B37584" s="489">
        <v>2372900031</v>
      </c>
      <c r="C37584" s="489" t="s">
        <v>2571</v>
      </c>
      <c r="D37584" s="489" t="s">
        <v>9906</v>
      </c>
    </row>
    <row r="37585" spans="1:4">
      <c r="A37585" s="489" t="str">
        <f t="shared" si="587"/>
        <v>2372900049居宅介護支援</v>
      </c>
      <c r="B37585" s="489">
        <v>2372900049</v>
      </c>
      <c r="C37585" s="489" t="s">
        <v>2519</v>
      </c>
      <c r="D37585" s="489" t="s">
        <v>9907</v>
      </c>
    </row>
    <row r="37586" spans="1:4">
      <c r="A37586" s="489" t="str">
        <f t="shared" si="587"/>
        <v>2372900056介護予防短期入所生活介護</v>
      </c>
      <c r="B37586" s="489">
        <v>2372900056</v>
      </c>
      <c r="C37586" s="489" t="s">
        <v>2093</v>
      </c>
      <c r="D37586" s="489" t="s">
        <v>9908</v>
      </c>
    </row>
    <row r="37587" spans="1:4">
      <c r="A37587" s="489" t="str">
        <f t="shared" si="587"/>
        <v>2372900056介護老人福祉施設</v>
      </c>
      <c r="B37587" s="489">
        <v>2372900056</v>
      </c>
      <c r="C37587" s="489" t="s">
        <v>1921</v>
      </c>
      <c r="D37587" s="489" t="s">
        <v>9908</v>
      </c>
    </row>
    <row r="37588" spans="1:4">
      <c r="A37588" s="489" t="str">
        <f t="shared" si="587"/>
        <v>2372900056短期入所生活介護</v>
      </c>
      <c r="B37588" s="489">
        <v>2372900056</v>
      </c>
      <c r="C37588" s="489" t="s">
        <v>2092</v>
      </c>
      <c r="D37588" s="489" t="s">
        <v>9908</v>
      </c>
    </row>
    <row r="37589" spans="1:4">
      <c r="A37589" s="489" t="str">
        <f t="shared" si="587"/>
        <v>2372900056短期入所生活介護</v>
      </c>
      <c r="B37589" s="489">
        <v>2372900056</v>
      </c>
      <c r="C37589" s="489" t="s">
        <v>2092</v>
      </c>
      <c r="D37589" s="489" t="s">
        <v>9908</v>
      </c>
    </row>
    <row r="37590" spans="1:4">
      <c r="A37590" s="489" t="str">
        <f t="shared" si="587"/>
        <v>2372900064居宅介護支援</v>
      </c>
      <c r="B37590" s="489">
        <v>2372900064</v>
      </c>
      <c r="C37590" s="489" t="s">
        <v>2519</v>
      </c>
      <c r="D37590" s="489" t="s">
        <v>9909</v>
      </c>
    </row>
    <row r="37591" spans="1:4">
      <c r="A37591" s="489" t="str">
        <f t="shared" si="587"/>
        <v>2372900072居宅介護支援</v>
      </c>
      <c r="B37591" s="489">
        <v>2372900072</v>
      </c>
      <c r="C37591" s="489" t="s">
        <v>2519</v>
      </c>
      <c r="D37591" s="489" t="s">
        <v>9910</v>
      </c>
    </row>
    <row r="37592" spans="1:4">
      <c r="A37592" s="489" t="str">
        <f t="shared" si="587"/>
        <v>2372900080居宅介護支援</v>
      </c>
      <c r="B37592" s="489">
        <v>2372900080</v>
      </c>
      <c r="C37592" s="489" t="s">
        <v>2519</v>
      </c>
      <c r="D37592" s="489" t="s">
        <v>9911</v>
      </c>
    </row>
    <row r="37593" spans="1:4">
      <c r="A37593" s="489" t="str">
        <f t="shared" si="587"/>
        <v>2372900098居宅介護支援</v>
      </c>
      <c r="B37593" s="489">
        <v>2372900098</v>
      </c>
      <c r="C37593" s="489" t="s">
        <v>2519</v>
      </c>
      <c r="D37593" s="489" t="s">
        <v>9912</v>
      </c>
    </row>
    <row r="37594" spans="1:4">
      <c r="A37594" s="489" t="str">
        <f t="shared" si="587"/>
        <v>2372900122居宅介護支援</v>
      </c>
      <c r="B37594" s="489">
        <v>2372900122</v>
      </c>
      <c r="C37594" s="489" t="s">
        <v>2519</v>
      </c>
      <c r="D37594" s="489" t="s">
        <v>9913</v>
      </c>
    </row>
    <row r="37595" spans="1:4">
      <c r="A37595" s="489" t="str">
        <f t="shared" si="587"/>
        <v>2372900148居宅介護支援</v>
      </c>
      <c r="B37595" s="489">
        <v>2372900148</v>
      </c>
      <c r="C37595" s="489" t="s">
        <v>2519</v>
      </c>
      <c r="D37595" s="489" t="s">
        <v>9914</v>
      </c>
    </row>
    <row r="37596" spans="1:4">
      <c r="A37596" s="489" t="str">
        <f t="shared" si="587"/>
        <v>2372900155通所介護</v>
      </c>
      <c r="B37596" s="489">
        <v>2372900155</v>
      </c>
      <c r="C37596" s="489" t="s">
        <v>158</v>
      </c>
      <c r="D37596" s="489" t="s">
        <v>9915</v>
      </c>
    </row>
    <row r="37597" spans="1:4">
      <c r="A37597" s="489" t="str">
        <f t="shared" si="587"/>
        <v>2372900155通所型サービス（独自）</v>
      </c>
      <c r="B37597" s="489">
        <v>2372900155</v>
      </c>
      <c r="C37597" s="489" t="s">
        <v>2570</v>
      </c>
      <c r="D37597" s="489" t="s">
        <v>9915</v>
      </c>
    </row>
    <row r="37598" spans="1:4">
      <c r="A37598" s="489" t="str">
        <f t="shared" si="587"/>
        <v>2372900353訪問介護</v>
      </c>
      <c r="B37598" s="489">
        <v>2372900353</v>
      </c>
      <c r="C37598" s="489" t="s">
        <v>140</v>
      </c>
      <c r="D37598" s="489" t="s">
        <v>9916</v>
      </c>
    </row>
    <row r="37599" spans="1:4">
      <c r="A37599" s="489" t="str">
        <f t="shared" si="587"/>
        <v>2372900353訪問介護</v>
      </c>
      <c r="B37599" s="489">
        <v>2372900353</v>
      </c>
      <c r="C37599" s="489" t="s">
        <v>140</v>
      </c>
      <c r="D37599" s="489" t="s">
        <v>9916</v>
      </c>
    </row>
    <row r="37600" spans="1:4">
      <c r="A37600" s="489" t="str">
        <f t="shared" si="587"/>
        <v>2372900353訪問型サービス（独自）</v>
      </c>
      <c r="B37600" s="489">
        <v>2372900353</v>
      </c>
      <c r="C37600" s="489" t="s">
        <v>2571</v>
      </c>
      <c r="D37600" s="489" t="s">
        <v>9916</v>
      </c>
    </row>
    <row r="37601" spans="1:4">
      <c r="A37601" s="489" t="str">
        <f t="shared" si="587"/>
        <v>2372900387居宅介護支援</v>
      </c>
      <c r="B37601" s="489">
        <v>2372900387</v>
      </c>
      <c r="C37601" s="489" t="s">
        <v>2519</v>
      </c>
      <c r="D37601" s="489" t="s">
        <v>9917</v>
      </c>
    </row>
    <row r="37602" spans="1:4">
      <c r="A37602" s="489" t="str">
        <f t="shared" si="587"/>
        <v>2372900411通所介護</v>
      </c>
      <c r="B37602" s="489">
        <v>2372900411</v>
      </c>
      <c r="C37602" s="489" t="s">
        <v>158</v>
      </c>
      <c r="D37602" s="489" t="s">
        <v>9918</v>
      </c>
    </row>
    <row r="37603" spans="1:4">
      <c r="A37603" s="489" t="str">
        <f t="shared" si="587"/>
        <v>2372900411通所型サービス（独自）</v>
      </c>
      <c r="B37603" s="489">
        <v>2372900411</v>
      </c>
      <c r="C37603" s="489" t="s">
        <v>2570</v>
      </c>
      <c r="D37603" s="489" t="s">
        <v>9918</v>
      </c>
    </row>
    <row r="37604" spans="1:4">
      <c r="A37604" s="489" t="str">
        <f t="shared" si="587"/>
        <v>2372900437居宅介護支援</v>
      </c>
      <c r="B37604" s="489">
        <v>2372900437</v>
      </c>
      <c r="C37604" s="489" t="s">
        <v>2519</v>
      </c>
      <c r="D37604" s="489" t="s">
        <v>9919</v>
      </c>
    </row>
    <row r="37605" spans="1:4">
      <c r="A37605" s="489" t="str">
        <f t="shared" si="587"/>
        <v>2372900445通所介護</v>
      </c>
      <c r="B37605" s="489">
        <v>2372900445</v>
      </c>
      <c r="C37605" s="489" t="s">
        <v>158</v>
      </c>
      <c r="D37605" s="489" t="s">
        <v>9920</v>
      </c>
    </row>
    <row r="37606" spans="1:4">
      <c r="A37606" s="489" t="str">
        <f t="shared" si="587"/>
        <v>2372900445通所型サービス（独自）</v>
      </c>
      <c r="B37606" s="489">
        <v>2372900445</v>
      </c>
      <c r="C37606" s="489" t="s">
        <v>2570</v>
      </c>
      <c r="D37606" s="489" t="s">
        <v>9920</v>
      </c>
    </row>
    <row r="37607" spans="1:4">
      <c r="A37607" s="489" t="str">
        <f t="shared" si="587"/>
        <v>2372900478通所介護</v>
      </c>
      <c r="B37607" s="489">
        <v>2372900478</v>
      </c>
      <c r="C37607" s="489" t="s">
        <v>158</v>
      </c>
      <c r="D37607" s="489" t="s">
        <v>9921</v>
      </c>
    </row>
    <row r="37608" spans="1:4">
      <c r="A37608" s="489" t="str">
        <f t="shared" si="587"/>
        <v>2372900478通所型サービス（独自）</v>
      </c>
      <c r="B37608" s="489">
        <v>2372900478</v>
      </c>
      <c r="C37608" s="489" t="s">
        <v>2570</v>
      </c>
      <c r="D37608" s="489" t="s">
        <v>9921</v>
      </c>
    </row>
    <row r="37609" spans="1:4">
      <c r="A37609" s="489" t="str">
        <f t="shared" si="587"/>
        <v>2372900494介護予防短期入所生活介護</v>
      </c>
      <c r="B37609" s="489">
        <v>2372900494</v>
      </c>
      <c r="C37609" s="489" t="s">
        <v>2093</v>
      </c>
      <c r="D37609" s="489" t="s">
        <v>9922</v>
      </c>
    </row>
    <row r="37610" spans="1:4">
      <c r="A37610" s="489" t="str">
        <f t="shared" si="587"/>
        <v>2372900494介護予防短期入所生活介護</v>
      </c>
      <c r="B37610" s="489">
        <v>2372900494</v>
      </c>
      <c r="C37610" s="489" t="s">
        <v>2093</v>
      </c>
      <c r="D37610" s="489" t="s">
        <v>9922</v>
      </c>
    </row>
    <row r="37611" spans="1:4">
      <c r="A37611" s="489" t="str">
        <f t="shared" si="587"/>
        <v>2372900494介護老人福祉施設</v>
      </c>
      <c r="B37611" s="489">
        <v>2372900494</v>
      </c>
      <c r="C37611" s="489" t="s">
        <v>1921</v>
      </c>
      <c r="D37611" s="489" t="s">
        <v>9922</v>
      </c>
    </row>
    <row r="37612" spans="1:4">
      <c r="A37612" s="489" t="str">
        <f t="shared" si="587"/>
        <v>2372900494短期入所生活介護</v>
      </c>
      <c r="B37612" s="489">
        <v>2372900494</v>
      </c>
      <c r="C37612" s="489" t="s">
        <v>2092</v>
      </c>
      <c r="D37612" s="489" t="s">
        <v>9922</v>
      </c>
    </row>
    <row r="37613" spans="1:4">
      <c r="A37613" s="489" t="str">
        <f t="shared" si="587"/>
        <v>2372900494短期入所生活介護</v>
      </c>
      <c r="B37613" s="489">
        <v>2372900494</v>
      </c>
      <c r="C37613" s="489" t="s">
        <v>2092</v>
      </c>
      <c r="D37613" s="489" t="s">
        <v>9922</v>
      </c>
    </row>
    <row r="37614" spans="1:4">
      <c r="A37614" s="489" t="str">
        <f t="shared" si="587"/>
        <v>2372900510居宅介護支援</v>
      </c>
      <c r="B37614" s="489">
        <v>2372900510</v>
      </c>
      <c r="C37614" s="489" t="s">
        <v>2519</v>
      </c>
      <c r="D37614" s="489" t="s">
        <v>9923</v>
      </c>
    </row>
    <row r="37615" spans="1:4">
      <c r="A37615" s="489" t="str">
        <f t="shared" si="587"/>
        <v>2372900528通所介護</v>
      </c>
      <c r="B37615" s="489">
        <v>2372900528</v>
      </c>
      <c r="C37615" s="489" t="s">
        <v>158</v>
      </c>
      <c r="D37615" s="489" t="s">
        <v>9924</v>
      </c>
    </row>
    <row r="37616" spans="1:4">
      <c r="A37616" s="489" t="str">
        <f t="shared" si="587"/>
        <v>2372900528通所型サービス（独自）</v>
      </c>
      <c r="B37616" s="489">
        <v>2372900528</v>
      </c>
      <c r="C37616" s="489" t="s">
        <v>2570</v>
      </c>
      <c r="D37616" s="489" t="s">
        <v>9924</v>
      </c>
    </row>
    <row r="37617" spans="1:4">
      <c r="A37617" s="489" t="str">
        <f t="shared" si="587"/>
        <v>2372900551介護予防認知症対応型共同生活介護</v>
      </c>
      <c r="B37617" s="489">
        <v>2372900551</v>
      </c>
      <c r="C37617" s="489" t="s">
        <v>2088</v>
      </c>
      <c r="D37617" s="489" t="s">
        <v>9925</v>
      </c>
    </row>
    <row r="37618" spans="1:4">
      <c r="A37618" s="489" t="str">
        <f t="shared" si="587"/>
        <v>2372900551認知症対応型共同生活介護</v>
      </c>
      <c r="B37618" s="489">
        <v>2372900551</v>
      </c>
      <c r="C37618" s="489" t="s">
        <v>2087</v>
      </c>
      <c r="D37618" s="489" t="s">
        <v>9925</v>
      </c>
    </row>
    <row r="37619" spans="1:4">
      <c r="A37619" s="489" t="str">
        <f t="shared" si="587"/>
        <v>2372900627通所介護</v>
      </c>
      <c r="B37619" s="489">
        <v>2372900627</v>
      </c>
      <c r="C37619" s="489" t="s">
        <v>158</v>
      </c>
      <c r="D37619" s="489" t="s">
        <v>9926</v>
      </c>
    </row>
    <row r="37620" spans="1:4">
      <c r="A37620" s="489" t="str">
        <f t="shared" si="587"/>
        <v>2372900627通所型サービス（独自）</v>
      </c>
      <c r="B37620" s="489">
        <v>2372900627</v>
      </c>
      <c r="C37620" s="489" t="s">
        <v>2570</v>
      </c>
      <c r="D37620" s="489" t="s">
        <v>9926</v>
      </c>
    </row>
    <row r="37621" spans="1:4">
      <c r="A37621" s="489" t="str">
        <f t="shared" si="587"/>
        <v>2372900643居宅介護支援</v>
      </c>
      <c r="B37621" s="489">
        <v>2372900643</v>
      </c>
      <c r="C37621" s="489" t="s">
        <v>2519</v>
      </c>
      <c r="D37621" s="489" t="s">
        <v>9927</v>
      </c>
    </row>
    <row r="37622" spans="1:4">
      <c r="A37622" s="489" t="str">
        <f t="shared" si="587"/>
        <v>2372900650介護予防訪問リハビリテーション</v>
      </c>
      <c r="B37622" s="489">
        <v>2372900650</v>
      </c>
      <c r="C37622" s="489" t="s">
        <v>2108</v>
      </c>
      <c r="D37622" s="489" t="s">
        <v>9928</v>
      </c>
    </row>
    <row r="37623" spans="1:4">
      <c r="A37623" s="489" t="str">
        <f t="shared" si="587"/>
        <v>2372900650訪問リハビリテーション</v>
      </c>
      <c r="B37623" s="489">
        <v>2372900650</v>
      </c>
      <c r="C37623" s="489" t="s">
        <v>2104</v>
      </c>
      <c r="D37623" s="489" t="s">
        <v>9928</v>
      </c>
    </row>
    <row r="37624" spans="1:4">
      <c r="A37624" s="489" t="str">
        <f t="shared" si="587"/>
        <v>2372900650訪問リハビリテーション</v>
      </c>
      <c r="B37624" s="489">
        <v>2372900650</v>
      </c>
      <c r="C37624" s="489" t="s">
        <v>2104</v>
      </c>
      <c r="D37624" s="489" t="s">
        <v>9928</v>
      </c>
    </row>
    <row r="37625" spans="1:4">
      <c r="A37625" s="489" t="str">
        <f t="shared" si="587"/>
        <v>2372900692介護予防訪問入浴介護</v>
      </c>
      <c r="B37625" s="489">
        <v>2372900692</v>
      </c>
      <c r="C37625" s="489" t="s">
        <v>2510</v>
      </c>
      <c r="D37625" s="489" t="s">
        <v>9929</v>
      </c>
    </row>
    <row r="37626" spans="1:4">
      <c r="A37626" s="489" t="str">
        <f t="shared" si="587"/>
        <v>2372900692訪問入浴介護</v>
      </c>
      <c r="B37626" s="489">
        <v>2372900692</v>
      </c>
      <c r="C37626" s="489" t="s">
        <v>2509</v>
      </c>
      <c r="D37626" s="489" t="s">
        <v>9929</v>
      </c>
    </row>
    <row r="37627" spans="1:4">
      <c r="A37627" s="489" t="str">
        <f t="shared" si="587"/>
        <v>2372900700訪問介護</v>
      </c>
      <c r="B37627" s="489">
        <v>2372900700</v>
      </c>
      <c r="C37627" s="489" t="s">
        <v>140</v>
      </c>
      <c r="D37627" s="489" t="s">
        <v>9930</v>
      </c>
    </row>
    <row r="37628" spans="1:4">
      <c r="A37628" s="489" t="str">
        <f t="shared" si="587"/>
        <v>2372900700訪問介護</v>
      </c>
      <c r="B37628" s="489">
        <v>2372900700</v>
      </c>
      <c r="C37628" s="489" t="s">
        <v>140</v>
      </c>
      <c r="D37628" s="489" t="s">
        <v>9930</v>
      </c>
    </row>
    <row r="37629" spans="1:4">
      <c r="A37629" s="489" t="str">
        <f t="shared" si="587"/>
        <v>2372900700訪問型サービス（独自）</v>
      </c>
      <c r="B37629" s="489">
        <v>2372900700</v>
      </c>
      <c r="C37629" s="489" t="s">
        <v>2571</v>
      </c>
      <c r="D37629" s="489" t="s">
        <v>9930</v>
      </c>
    </row>
    <row r="37630" spans="1:4">
      <c r="A37630" s="489" t="str">
        <f t="shared" si="587"/>
        <v>2372900718介護予防短期入所生活介護</v>
      </c>
      <c r="B37630" s="489">
        <v>2372900718</v>
      </c>
      <c r="C37630" s="489" t="s">
        <v>2093</v>
      </c>
      <c r="D37630" s="489" t="s">
        <v>9931</v>
      </c>
    </row>
    <row r="37631" spans="1:4">
      <c r="A37631" s="489" t="str">
        <f t="shared" si="587"/>
        <v>2372900718短期入所生活介護</v>
      </c>
      <c r="B37631" s="489">
        <v>2372900718</v>
      </c>
      <c r="C37631" s="489" t="s">
        <v>2092</v>
      </c>
      <c r="D37631" s="489" t="s">
        <v>9931</v>
      </c>
    </row>
    <row r="37632" spans="1:4">
      <c r="A37632" s="489" t="str">
        <f t="shared" si="587"/>
        <v>2372900726訪問介護</v>
      </c>
      <c r="B37632" s="489">
        <v>2372900726</v>
      </c>
      <c r="C37632" s="489" t="s">
        <v>140</v>
      </c>
      <c r="D37632" s="489" t="s">
        <v>9932</v>
      </c>
    </row>
    <row r="37633" spans="1:4">
      <c r="A37633" s="489" t="str">
        <f t="shared" si="587"/>
        <v>2372900726訪問介護</v>
      </c>
      <c r="B37633" s="489">
        <v>2372900726</v>
      </c>
      <c r="C37633" s="489" t="s">
        <v>140</v>
      </c>
      <c r="D37633" s="489" t="s">
        <v>9932</v>
      </c>
    </row>
    <row r="37634" spans="1:4">
      <c r="A37634" s="489" t="str">
        <f t="shared" ref="A37634:A37697" si="588">B37634&amp;C37634</f>
        <v>2372900726訪問型サービス（独自）</v>
      </c>
      <c r="B37634" s="489">
        <v>2372900726</v>
      </c>
      <c r="C37634" s="489" t="s">
        <v>2571</v>
      </c>
      <c r="D37634" s="489" t="s">
        <v>9932</v>
      </c>
    </row>
    <row r="37635" spans="1:4">
      <c r="A37635" s="489" t="str">
        <f t="shared" si="588"/>
        <v>2372900734地域密着型通所介護</v>
      </c>
      <c r="B37635" s="489">
        <v>2372900734</v>
      </c>
      <c r="C37635" s="489" t="s">
        <v>161</v>
      </c>
      <c r="D37635" s="489" t="s">
        <v>9933</v>
      </c>
    </row>
    <row r="37636" spans="1:4">
      <c r="A37636" s="489" t="str">
        <f t="shared" si="588"/>
        <v>2372900734通所型サービス（独自）</v>
      </c>
      <c r="B37636" s="489">
        <v>2372900734</v>
      </c>
      <c r="C37636" s="489" t="s">
        <v>2570</v>
      </c>
      <c r="D37636" s="489" t="s">
        <v>9933</v>
      </c>
    </row>
    <row r="37637" spans="1:4">
      <c r="A37637" s="489" t="str">
        <f t="shared" si="588"/>
        <v>2372900742訪問介護</v>
      </c>
      <c r="B37637" s="489">
        <v>2372900742</v>
      </c>
      <c r="C37637" s="489" t="s">
        <v>140</v>
      </c>
      <c r="D37637" s="489" t="s">
        <v>9934</v>
      </c>
    </row>
    <row r="37638" spans="1:4">
      <c r="A37638" s="489" t="str">
        <f t="shared" si="588"/>
        <v>2372900742訪問介護</v>
      </c>
      <c r="B37638" s="489">
        <v>2372900742</v>
      </c>
      <c r="C37638" s="489" t="s">
        <v>140</v>
      </c>
      <c r="D37638" s="489" t="s">
        <v>9934</v>
      </c>
    </row>
    <row r="37639" spans="1:4">
      <c r="A37639" s="489" t="str">
        <f t="shared" si="588"/>
        <v>2372900742訪問型サービス（独自）</v>
      </c>
      <c r="B37639" s="489">
        <v>2372900742</v>
      </c>
      <c r="C37639" s="489" t="s">
        <v>2571</v>
      </c>
      <c r="D37639" s="489" t="s">
        <v>9934</v>
      </c>
    </row>
    <row r="37640" spans="1:4">
      <c r="A37640" s="489" t="str">
        <f t="shared" si="588"/>
        <v>2372900775居宅介護支援</v>
      </c>
      <c r="B37640" s="489">
        <v>2372900775</v>
      </c>
      <c r="C37640" s="489" t="s">
        <v>2519</v>
      </c>
      <c r="D37640" s="489" t="s">
        <v>9930</v>
      </c>
    </row>
    <row r="37641" spans="1:4">
      <c r="A37641" s="489" t="str">
        <f t="shared" si="588"/>
        <v>2372900817訪問介護</v>
      </c>
      <c r="B37641" s="489">
        <v>2372900817</v>
      </c>
      <c r="C37641" s="489" t="s">
        <v>140</v>
      </c>
      <c r="D37641" s="489" t="s">
        <v>9935</v>
      </c>
    </row>
    <row r="37642" spans="1:4">
      <c r="A37642" s="489" t="str">
        <f t="shared" si="588"/>
        <v>2372900817訪問介護</v>
      </c>
      <c r="B37642" s="489">
        <v>2372900817</v>
      </c>
      <c r="C37642" s="489" t="s">
        <v>140</v>
      </c>
      <c r="D37642" s="489" t="s">
        <v>9935</v>
      </c>
    </row>
    <row r="37643" spans="1:4">
      <c r="A37643" s="489" t="str">
        <f t="shared" si="588"/>
        <v>2372900817訪問型サービス（独自）</v>
      </c>
      <c r="B37643" s="489">
        <v>2372900817</v>
      </c>
      <c r="C37643" s="489" t="s">
        <v>2571</v>
      </c>
      <c r="D37643" s="489" t="s">
        <v>9935</v>
      </c>
    </row>
    <row r="37644" spans="1:4">
      <c r="A37644" s="489" t="str">
        <f t="shared" si="588"/>
        <v>2372900833介護予防短期入所生活介護</v>
      </c>
      <c r="B37644" s="489">
        <v>2372900833</v>
      </c>
      <c r="C37644" s="489" t="s">
        <v>2093</v>
      </c>
      <c r="D37644" s="489" t="s">
        <v>9936</v>
      </c>
    </row>
    <row r="37645" spans="1:4">
      <c r="A37645" s="489" t="str">
        <f t="shared" si="588"/>
        <v>2372900833短期入所生活介護</v>
      </c>
      <c r="B37645" s="489">
        <v>2372900833</v>
      </c>
      <c r="C37645" s="489" t="s">
        <v>2092</v>
      </c>
      <c r="D37645" s="489" t="s">
        <v>9936</v>
      </c>
    </row>
    <row r="37646" spans="1:4">
      <c r="A37646" s="489" t="str">
        <f t="shared" si="588"/>
        <v>2372900833短期入所生活介護</v>
      </c>
      <c r="B37646" s="489">
        <v>2372900833</v>
      </c>
      <c r="C37646" s="489" t="s">
        <v>2092</v>
      </c>
      <c r="D37646" s="489" t="s">
        <v>9936</v>
      </c>
    </row>
    <row r="37647" spans="1:4">
      <c r="A37647" s="489" t="str">
        <f t="shared" si="588"/>
        <v>2372900841介護予防特定施設入居者生活介護</v>
      </c>
      <c r="B37647" s="489">
        <v>2372900841</v>
      </c>
      <c r="C37647" s="489" t="s">
        <v>2514</v>
      </c>
      <c r="D37647" s="489" t="s">
        <v>9937</v>
      </c>
    </row>
    <row r="37648" spans="1:4">
      <c r="A37648" s="489" t="str">
        <f t="shared" si="588"/>
        <v>2372900841特定施設入居者生活介護</v>
      </c>
      <c r="B37648" s="489">
        <v>2372900841</v>
      </c>
      <c r="C37648" s="489" t="s">
        <v>2513</v>
      </c>
      <c r="D37648" s="489" t="s">
        <v>9937</v>
      </c>
    </row>
    <row r="37649" spans="1:4">
      <c r="A37649" s="489" t="str">
        <f t="shared" si="588"/>
        <v>2372900858居宅介護支援</v>
      </c>
      <c r="B37649" s="489">
        <v>2372900858</v>
      </c>
      <c r="C37649" s="489" t="s">
        <v>2519</v>
      </c>
      <c r="D37649" s="489" t="s">
        <v>9938</v>
      </c>
    </row>
    <row r="37650" spans="1:4">
      <c r="A37650" s="489" t="str">
        <f t="shared" si="588"/>
        <v>2372900866介護老人福祉施設</v>
      </c>
      <c r="B37650" s="489">
        <v>2372900866</v>
      </c>
      <c r="C37650" s="489" t="s">
        <v>1921</v>
      </c>
      <c r="D37650" s="489" t="s">
        <v>9936</v>
      </c>
    </row>
    <row r="37651" spans="1:4">
      <c r="A37651" s="489" t="str">
        <f t="shared" si="588"/>
        <v>2372900874通所介護</v>
      </c>
      <c r="B37651" s="489">
        <v>2372900874</v>
      </c>
      <c r="C37651" s="489" t="s">
        <v>158</v>
      </c>
      <c r="D37651" s="489" t="s">
        <v>9939</v>
      </c>
    </row>
    <row r="37652" spans="1:4">
      <c r="A37652" s="489" t="str">
        <f t="shared" si="588"/>
        <v>2372900874通所型サービス（独自）</v>
      </c>
      <c r="B37652" s="489">
        <v>2372900874</v>
      </c>
      <c r="C37652" s="489" t="s">
        <v>2570</v>
      </c>
      <c r="D37652" s="489" t="s">
        <v>9939</v>
      </c>
    </row>
    <row r="37653" spans="1:4">
      <c r="A37653" s="489" t="str">
        <f t="shared" si="588"/>
        <v>2372900882訪問介護</v>
      </c>
      <c r="B37653" s="489">
        <v>2372900882</v>
      </c>
      <c r="C37653" s="489" t="s">
        <v>140</v>
      </c>
      <c r="D37653" s="489" t="s">
        <v>9940</v>
      </c>
    </row>
    <row r="37654" spans="1:4">
      <c r="A37654" s="489" t="str">
        <f t="shared" si="588"/>
        <v>2372900882訪問介護</v>
      </c>
      <c r="B37654" s="489">
        <v>2372900882</v>
      </c>
      <c r="C37654" s="489" t="s">
        <v>140</v>
      </c>
      <c r="D37654" s="489" t="s">
        <v>9940</v>
      </c>
    </row>
    <row r="37655" spans="1:4">
      <c r="A37655" s="489" t="str">
        <f t="shared" si="588"/>
        <v>2372900908訪問介護</v>
      </c>
      <c r="B37655" s="489">
        <v>2372900908</v>
      </c>
      <c r="C37655" s="489" t="s">
        <v>140</v>
      </c>
      <c r="D37655" s="489" t="s">
        <v>9941</v>
      </c>
    </row>
    <row r="37656" spans="1:4">
      <c r="A37656" s="489" t="str">
        <f t="shared" si="588"/>
        <v>2372900908訪問介護</v>
      </c>
      <c r="B37656" s="489">
        <v>2372900908</v>
      </c>
      <c r="C37656" s="489" t="s">
        <v>140</v>
      </c>
      <c r="D37656" s="489" t="s">
        <v>9941</v>
      </c>
    </row>
    <row r="37657" spans="1:4">
      <c r="A37657" s="489" t="str">
        <f t="shared" si="588"/>
        <v>2372900932通所介護</v>
      </c>
      <c r="B37657" s="489">
        <v>2372900932</v>
      </c>
      <c r="C37657" s="489" t="s">
        <v>158</v>
      </c>
      <c r="D37657" s="489" t="s">
        <v>9942</v>
      </c>
    </row>
    <row r="37658" spans="1:4">
      <c r="A37658" s="489" t="str">
        <f t="shared" si="588"/>
        <v>2372900932通所型サービス（独自）</v>
      </c>
      <c r="B37658" s="489">
        <v>2372900932</v>
      </c>
      <c r="C37658" s="489" t="s">
        <v>2570</v>
      </c>
      <c r="D37658" s="489" t="s">
        <v>9942</v>
      </c>
    </row>
    <row r="37659" spans="1:4">
      <c r="A37659" s="489" t="str">
        <f t="shared" si="588"/>
        <v>2372900999通所介護</v>
      </c>
      <c r="B37659" s="489">
        <v>2372900999</v>
      </c>
      <c r="C37659" s="489" t="s">
        <v>158</v>
      </c>
      <c r="D37659" s="489" t="s">
        <v>9943</v>
      </c>
    </row>
    <row r="37660" spans="1:4">
      <c r="A37660" s="489" t="str">
        <f t="shared" si="588"/>
        <v>2372900999通所型サービス（独自）</v>
      </c>
      <c r="B37660" s="489">
        <v>2372900999</v>
      </c>
      <c r="C37660" s="489" t="s">
        <v>2570</v>
      </c>
      <c r="D37660" s="489" t="s">
        <v>9943</v>
      </c>
    </row>
    <row r="37661" spans="1:4">
      <c r="A37661" s="489" t="str">
        <f t="shared" si="588"/>
        <v>2372901021訪問介護</v>
      </c>
      <c r="B37661" s="489">
        <v>2372901021</v>
      </c>
      <c r="C37661" s="489" t="s">
        <v>140</v>
      </c>
      <c r="D37661" s="489" t="s">
        <v>9944</v>
      </c>
    </row>
    <row r="37662" spans="1:4">
      <c r="A37662" s="489" t="str">
        <f t="shared" si="588"/>
        <v>2372901021訪問介護</v>
      </c>
      <c r="B37662" s="489">
        <v>2372901021</v>
      </c>
      <c r="C37662" s="489" t="s">
        <v>140</v>
      </c>
      <c r="D37662" s="489" t="s">
        <v>9944</v>
      </c>
    </row>
    <row r="37663" spans="1:4">
      <c r="A37663" s="489" t="str">
        <f t="shared" si="588"/>
        <v>2372901021訪問型サービス（独自）</v>
      </c>
      <c r="B37663" s="489">
        <v>2372901021</v>
      </c>
      <c r="C37663" s="489" t="s">
        <v>2571</v>
      </c>
      <c r="D37663" s="489" t="s">
        <v>9944</v>
      </c>
    </row>
    <row r="37664" spans="1:4">
      <c r="A37664" s="489" t="str">
        <f t="shared" si="588"/>
        <v>2372901112通所介護</v>
      </c>
      <c r="B37664" s="489">
        <v>2372901112</v>
      </c>
      <c r="C37664" s="489" t="s">
        <v>158</v>
      </c>
      <c r="D37664" s="489" t="s">
        <v>9945</v>
      </c>
    </row>
    <row r="37665" spans="1:4">
      <c r="A37665" s="489" t="str">
        <f t="shared" si="588"/>
        <v>2372901112通所型サービス（独自）</v>
      </c>
      <c r="B37665" s="489">
        <v>2372901112</v>
      </c>
      <c r="C37665" s="489" t="s">
        <v>2570</v>
      </c>
      <c r="D37665" s="489" t="s">
        <v>9945</v>
      </c>
    </row>
    <row r="37666" spans="1:4">
      <c r="A37666" s="489" t="str">
        <f t="shared" si="588"/>
        <v>2372901153居宅介護支援</v>
      </c>
      <c r="B37666" s="489">
        <v>2372901153</v>
      </c>
      <c r="C37666" s="489" t="s">
        <v>2519</v>
      </c>
      <c r="D37666" s="489" t="s">
        <v>9944</v>
      </c>
    </row>
    <row r="37667" spans="1:4">
      <c r="A37667" s="489" t="str">
        <f t="shared" si="588"/>
        <v>2372901161訪問介護</v>
      </c>
      <c r="B37667" s="489">
        <v>2372901161</v>
      </c>
      <c r="C37667" s="489" t="s">
        <v>140</v>
      </c>
      <c r="D37667" s="489" t="s">
        <v>9914</v>
      </c>
    </row>
    <row r="37668" spans="1:4">
      <c r="A37668" s="489" t="str">
        <f t="shared" si="588"/>
        <v>2372901161訪問介護</v>
      </c>
      <c r="B37668" s="489">
        <v>2372901161</v>
      </c>
      <c r="C37668" s="489" t="s">
        <v>140</v>
      </c>
      <c r="D37668" s="489" t="s">
        <v>9914</v>
      </c>
    </row>
    <row r="37669" spans="1:4">
      <c r="A37669" s="489" t="str">
        <f t="shared" si="588"/>
        <v>2372901161訪問型サービス（独自）</v>
      </c>
      <c r="B37669" s="489">
        <v>2372901161</v>
      </c>
      <c r="C37669" s="489" t="s">
        <v>2571</v>
      </c>
      <c r="D37669" s="489" t="s">
        <v>9914</v>
      </c>
    </row>
    <row r="37670" spans="1:4">
      <c r="A37670" s="489" t="str">
        <f t="shared" si="588"/>
        <v>2372901179通所介護</v>
      </c>
      <c r="B37670" s="489">
        <v>2372901179</v>
      </c>
      <c r="C37670" s="489" t="s">
        <v>158</v>
      </c>
      <c r="D37670" s="489" t="s">
        <v>9946</v>
      </c>
    </row>
    <row r="37671" spans="1:4">
      <c r="A37671" s="489" t="str">
        <f t="shared" si="588"/>
        <v>2372901179通所型サービス（独自）</v>
      </c>
      <c r="B37671" s="489">
        <v>2372901179</v>
      </c>
      <c r="C37671" s="489" t="s">
        <v>2570</v>
      </c>
      <c r="D37671" s="489" t="s">
        <v>9704</v>
      </c>
    </row>
    <row r="37672" spans="1:4">
      <c r="A37672" s="489" t="str">
        <f t="shared" si="588"/>
        <v>2372901195地域密着型通所介護</v>
      </c>
      <c r="B37672" s="489">
        <v>2372901195</v>
      </c>
      <c r="C37672" s="489" t="s">
        <v>161</v>
      </c>
      <c r="D37672" s="489" t="s">
        <v>9947</v>
      </c>
    </row>
    <row r="37673" spans="1:4">
      <c r="A37673" s="489" t="str">
        <f t="shared" si="588"/>
        <v>2372901195地域密着型通所介護</v>
      </c>
      <c r="B37673" s="489">
        <v>2372901195</v>
      </c>
      <c r="C37673" s="489" t="s">
        <v>161</v>
      </c>
      <c r="D37673" s="489" t="s">
        <v>9947</v>
      </c>
    </row>
    <row r="37674" spans="1:4">
      <c r="A37674" s="489" t="str">
        <f t="shared" si="588"/>
        <v>2372901195通所型サービス（独自）</v>
      </c>
      <c r="B37674" s="489">
        <v>2372901195</v>
      </c>
      <c r="C37674" s="489" t="s">
        <v>2570</v>
      </c>
      <c r="D37674" s="489" t="s">
        <v>9947</v>
      </c>
    </row>
    <row r="37675" spans="1:4">
      <c r="A37675" s="489" t="str">
        <f t="shared" si="588"/>
        <v>2372901195通所型サービス（独自）</v>
      </c>
      <c r="B37675" s="489">
        <v>2372901195</v>
      </c>
      <c r="C37675" s="489" t="s">
        <v>2570</v>
      </c>
      <c r="D37675" s="489" t="s">
        <v>9947</v>
      </c>
    </row>
    <row r="37676" spans="1:4">
      <c r="A37676" s="489" t="str">
        <f t="shared" si="588"/>
        <v>2372901245居宅介護支援</v>
      </c>
      <c r="B37676" s="489">
        <v>2372901245</v>
      </c>
      <c r="C37676" s="489" t="s">
        <v>2519</v>
      </c>
      <c r="D37676" s="489" t="s">
        <v>9948</v>
      </c>
    </row>
    <row r="37677" spans="1:4">
      <c r="A37677" s="489" t="str">
        <f t="shared" si="588"/>
        <v>2372901302通所介護</v>
      </c>
      <c r="B37677" s="489">
        <v>2372901302</v>
      </c>
      <c r="C37677" s="489" t="s">
        <v>158</v>
      </c>
      <c r="D37677" s="489" t="s">
        <v>9949</v>
      </c>
    </row>
    <row r="37678" spans="1:4">
      <c r="A37678" s="489" t="str">
        <f t="shared" si="588"/>
        <v>2372901302通所型サービス（独自）</v>
      </c>
      <c r="B37678" s="489">
        <v>2372901302</v>
      </c>
      <c r="C37678" s="489" t="s">
        <v>2570</v>
      </c>
      <c r="D37678" s="489" t="s">
        <v>9949</v>
      </c>
    </row>
    <row r="37679" spans="1:4">
      <c r="A37679" s="489" t="str">
        <f t="shared" si="588"/>
        <v>2372901310居宅介護支援</v>
      </c>
      <c r="B37679" s="489">
        <v>2372901310</v>
      </c>
      <c r="C37679" s="489" t="s">
        <v>2519</v>
      </c>
      <c r="D37679" s="489" t="s">
        <v>9950</v>
      </c>
    </row>
    <row r="37680" spans="1:4">
      <c r="A37680" s="489" t="str">
        <f t="shared" si="588"/>
        <v>2372901328介護予防短期入所生活介護</v>
      </c>
      <c r="B37680" s="489">
        <v>2372901328</v>
      </c>
      <c r="C37680" s="489" t="s">
        <v>2093</v>
      </c>
      <c r="D37680" s="489" t="s">
        <v>9951</v>
      </c>
    </row>
    <row r="37681" spans="1:4">
      <c r="A37681" s="489" t="str">
        <f t="shared" si="588"/>
        <v>2372901328短期入所生活介護</v>
      </c>
      <c r="B37681" s="489">
        <v>2372901328</v>
      </c>
      <c r="C37681" s="489" t="s">
        <v>2092</v>
      </c>
      <c r="D37681" s="489" t="s">
        <v>9951</v>
      </c>
    </row>
    <row r="37682" spans="1:4">
      <c r="A37682" s="489" t="str">
        <f t="shared" si="588"/>
        <v>2372901336介護予防特定施設入居者生活介護</v>
      </c>
      <c r="B37682" s="489">
        <v>2372901336</v>
      </c>
      <c r="C37682" s="489" t="s">
        <v>2514</v>
      </c>
      <c r="D37682" s="489" t="s">
        <v>9952</v>
      </c>
    </row>
    <row r="37683" spans="1:4">
      <c r="A37683" s="489" t="str">
        <f t="shared" si="588"/>
        <v>2372901336特定施設入居者生活介護（短期利用型）</v>
      </c>
      <c r="B37683" s="489">
        <v>2372901336</v>
      </c>
      <c r="C37683" s="489" t="s">
        <v>19397</v>
      </c>
      <c r="D37683" s="489" t="s">
        <v>9952</v>
      </c>
    </row>
    <row r="37684" spans="1:4">
      <c r="A37684" s="489" t="str">
        <f t="shared" si="588"/>
        <v>2372901336特定施設入居者生活介護</v>
      </c>
      <c r="B37684" s="489">
        <v>2372901336</v>
      </c>
      <c r="C37684" s="489" t="s">
        <v>2513</v>
      </c>
      <c r="D37684" s="489" t="s">
        <v>9952</v>
      </c>
    </row>
    <row r="37685" spans="1:4">
      <c r="A37685" s="489" t="str">
        <f t="shared" si="588"/>
        <v>2372901344訪問介護</v>
      </c>
      <c r="B37685" s="489">
        <v>2372901344</v>
      </c>
      <c r="C37685" s="489" t="s">
        <v>140</v>
      </c>
      <c r="D37685" s="489" t="s">
        <v>9953</v>
      </c>
    </row>
    <row r="37686" spans="1:4">
      <c r="A37686" s="489" t="str">
        <f t="shared" si="588"/>
        <v>2372901344訪問介護</v>
      </c>
      <c r="B37686" s="489">
        <v>2372901344</v>
      </c>
      <c r="C37686" s="489" t="s">
        <v>140</v>
      </c>
      <c r="D37686" s="489" t="s">
        <v>9953</v>
      </c>
    </row>
    <row r="37687" spans="1:4">
      <c r="A37687" s="489" t="str">
        <f t="shared" si="588"/>
        <v>2372901344訪問型サービス（独自）</v>
      </c>
      <c r="B37687" s="489">
        <v>2372901344</v>
      </c>
      <c r="C37687" s="489" t="s">
        <v>2571</v>
      </c>
      <c r="D37687" s="489" t="s">
        <v>9953</v>
      </c>
    </row>
    <row r="37688" spans="1:4">
      <c r="A37688" s="489" t="str">
        <f t="shared" si="588"/>
        <v>2372901401地域密着型通所介護</v>
      </c>
      <c r="B37688" s="489">
        <v>2372901401</v>
      </c>
      <c r="C37688" s="489" t="s">
        <v>161</v>
      </c>
      <c r="D37688" s="489" t="s">
        <v>9954</v>
      </c>
    </row>
    <row r="37689" spans="1:4">
      <c r="A37689" s="489" t="str">
        <f t="shared" si="588"/>
        <v>2372901401通所型サービス（独自）</v>
      </c>
      <c r="B37689" s="489">
        <v>2372901401</v>
      </c>
      <c r="C37689" s="489" t="s">
        <v>2570</v>
      </c>
      <c r="D37689" s="489" t="s">
        <v>9954</v>
      </c>
    </row>
    <row r="37690" spans="1:4">
      <c r="A37690" s="489" t="str">
        <f t="shared" si="588"/>
        <v>2372901435訪問介護</v>
      </c>
      <c r="B37690" s="489">
        <v>2372901435</v>
      </c>
      <c r="C37690" s="489" t="s">
        <v>140</v>
      </c>
      <c r="D37690" s="489" t="s">
        <v>9955</v>
      </c>
    </row>
    <row r="37691" spans="1:4">
      <c r="A37691" s="489" t="str">
        <f t="shared" si="588"/>
        <v>2372901435訪問介護</v>
      </c>
      <c r="B37691" s="489">
        <v>2372901435</v>
      </c>
      <c r="C37691" s="489" t="s">
        <v>140</v>
      </c>
      <c r="D37691" s="489" t="s">
        <v>9955</v>
      </c>
    </row>
    <row r="37692" spans="1:4">
      <c r="A37692" s="489" t="str">
        <f t="shared" si="588"/>
        <v>2372901443通所介護</v>
      </c>
      <c r="B37692" s="489">
        <v>2372901443</v>
      </c>
      <c r="C37692" s="489" t="s">
        <v>158</v>
      </c>
      <c r="D37692" s="489" t="s">
        <v>9956</v>
      </c>
    </row>
    <row r="37693" spans="1:4">
      <c r="A37693" s="489" t="str">
        <f t="shared" si="588"/>
        <v>2372901443通所介護</v>
      </c>
      <c r="B37693" s="489">
        <v>2372901443</v>
      </c>
      <c r="C37693" s="489" t="s">
        <v>158</v>
      </c>
      <c r="D37693" s="489" t="s">
        <v>9956</v>
      </c>
    </row>
    <row r="37694" spans="1:4">
      <c r="A37694" s="489" t="str">
        <f t="shared" si="588"/>
        <v>2372901443通所型サービス（独自）</v>
      </c>
      <c r="B37694" s="489">
        <v>2372901443</v>
      </c>
      <c r="C37694" s="489" t="s">
        <v>2570</v>
      </c>
      <c r="D37694" s="489" t="s">
        <v>9956</v>
      </c>
    </row>
    <row r="37695" spans="1:4">
      <c r="A37695" s="489" t="str">
        <f t="shared" si="588"/>
        <v>2372901518訪問介護</v>
      </c>
      <c r="B37695" s="489">
        <v>2372901518</v>
      </c>
      <c r="C37695" s="489" t="s">
        <v>140</v>
      </c>
      <c r="D37695" s="489" t="s">
        <v>9957</v>
      </c>
    </row>
    <row r="37696" spans="1:4">
      <c r="A37696" s="489" t="str">
        <f t="shared" si="588"/>
        <v>2372901518訪問介護</v>
      </c>
      <c r="B37696" s="489">
        <v>2372901518</v>
      </c>
      <c r="C37696" s="489" t="s">
        <v>140</v>
      </c>
      <c r="D37696" s="489" t="s">
        <v>9957</v>
      </c>
    </row>
    <row r="37697" spans="1:4">
      <c r="A37697" s="489" t="str">
        <f t="shared" si="588"/>
        <v>2372901518訪問型サービス（独自）</v>
      </c>
      <c r="B37697" s="489">
        <v>2372901518</v>
      </c>
      <c r="C37697" s="489" t="s">
        <v>2571</v>
      </c>
      <c r="D37697" s="489" t="s">
        <v>9957</v>
      </c>
    </row>
    <row r="37698" spans="1:4">
      <c r="A37698" s="489" t="str">
        <f t="shared" ref="A37698:A37761" si="589">B37698&amp;C37698</f>
        <v>2372901534通所型サービス（独自）</v>
      </c>
      <c r="B37698" s="489">
        <v>2372901534</v>
      </c>
      <c r="C37698" s="489" t="s">
        <v>2570</v>
      </c>
      <c r="D37698" s="489" t="s">
        <v>9958</v>
      </c>
    </row>
    <row r="37699" spans="1:4">
      <c r="A37699" s="489" t="str">
        <f t="shared" si="589"/>
        <v>2372901534通所介護</v>
      </c>
      <c r="B37699" s="489">
        <v>2372901534</v>
      </c>
      <c r="C37699" s="489" t="s">
        <v>158</v>
      </c>
      <c r="D37699" s="489" t="s">
        <v>9959</v>
      </c>
    </row>
    <row r="37700" spans="1:4">
      <c r="A37700" s="489" t="str">
        <f t="shared" si="589"/>
        <v>2372901559居宅介護支援</v>
      </c>
      <c r="B37700" s="489">
        <v>2372901559</v>
      </c>
      <c r="C37700" s="489" t="s">
        <v>2519</v>
      </c>
      <c r="D37700" s="489" t="s">
        <v>9960</v>
      </c>
    </row>
    <row r="37701" spans="1:4">
      <c r="A37701" s="489" t="str">
        <f t="shared" si="589"/>
        <v>2372901567居宅介護支援</v>
      </c>
      <c r="B37701" s="489">
        <v>2372901567</v>
      </c>
      <c r="C37701" s="489" t="s">
        <v>2519</v>
      </c>
      <c r="D37701" s="489" t="s">
        <v>9961</v>
      </c>
    </row>
    <row r="37702" spans="1:4">
      <c r="A37702" s="489" t="str">
        <f t="shared" si="589"/>
        <v>2372901575地域密着型通所介護</v>
      </c>
      <c r="B37702" s="489">
        <v>2372901575</v>
      </c>
      <c r="C37702" s="489" t="s">
        <v>161</v>
      </c>
      <c r="D37702" s="489" t="s">
        <v>9962</v>
      </c>
    </row>
    <row r="37703" spans="1:4">
      <c r="A37703" s="489" t="str">
        <f t="shared" si="589"/>
        <v>2372901575通所型サービス（独自）</v>
      </c>
      <c r="B37703" s="489">
        <v>2372901575</v>
      </c>
      <c r="C37703" s="489" t="s">
        <v>2570</v>
      </c>
      <c r="D37703" s="489" t="s">
        <v>9962</v>
      </c>
    </row>
    <row r="37704" spans="1:4">
      <c r="A37704" s="489" t="str">
        <f t="shared" si="589"/>
        <v>2372901591地域密着型通所介護</v>
      </c>
      <c r="B37704" s="489">
        <v>2372901591</v>
      </c>
      <c r="C37704" s="489" t="s">
        <v>161</v>
      </c>
      <c r="D37704" s="489" t="s">
        <v>9963</v>
      </c>
    </row>
    <row r="37705" spans="1:4">
      <c r="A37705" s="489" t="str">
        <f t="shared" si="589"/>
        <v>2372901591通所型サービス（独自）</v>
      </c>
      <c r="B37705" s="489">
        <v>2372901591</v>
      </c>
      <c r="C37705" s="489" t="s">
        <v>2570</v>
      </c>
      <c r="D37705" s="489" t="s">
        <v>9963</v>
      </c>
    </row>
    <row r="37706" spans="1:4">
      <c r="A37706" s="489" t="str">
        <f t="shared" si="589"/>
        <v>2372901617通所介護</v>
      </c>
      <c r="B37706" s="489">
        <v>2372901617</v>
      </c>
      <c r="C37706" s="489" t="s">
        <v>158</v>
      </c>
      <c r="D37706" s="489" t="s">
        <v>9964</v>
      </c>
    </row>
    <row r="37707" spans="1:4">
      <c r="A37707" s="489" t="str">
        <f t="shared" si="589"/>
        <v>2372901633通所介護</v>
      </c>
      <c r="B37707" s="489">
        <v>2372901633</v>
      </c>
      <c r="C37707" s="489" t="s">
        <v>158</v>
      </c>
      <c r="D37707" s="489" t="s">
        <v>9965</v>
      </c>
    </row>
    <row r="37708" spans="1:4">
      <c r="A37708" s="489" t="str">
        <f t="shared" si="589"/>
        <v>2372901633通所型サービス（独自）</v>
      </c>
      <c r="B37708" s="489">
        <v>2372901633</v>
      </c>
      <c r="C37708" s="489" t="s">
        <v>2570</v>
      </c>
      <c r="D37708" s="489" t="s">
        <v>9965</v>
      </c>
    </row>
    <row r="37709" spans="1:4">
      <c r="A37709" s="489" t="str">
        <f t="shared" si="589"/>
        <v>2372901633通所型サービス（独自／定率）</v>
      </c>
      <c r="B37709" s="489">
        <v>2372901633</v>
      </c>
      <c r="C37709" s="489" t="s">
        <v>2567</v>
      </c>
      <c r="D37709" s="489" t="s">
        <v>9965</v>
      </c>
    </row>
    <row r="37710" spans="1:4">
      <c r="A37710" s="489" t="str">
        <f t="shared" si="589"/>
        <v>2372901658訪問介護</v>
      </c>
      <c r="B37710" s="489">
        <v>2372901658</v>
      </c>
      <c r="C37710" s="489" t="s">
        <v>140</v>
      </c>
      <c r="D37710" s="489" t="s">
        <v>9966</v>
      </c>
    </row>
    <row r="37711" spans="1:4">
      <c r="A37711" s="489" t="str">
        <f t="shared" si="589"/>
        <v>2372901658訪問介護</v>
      </c>
      <c r="B37711" s="489">
        <v>2372901658</v>
      </c>
      <c r="C37711" s="489" t="s">
        <v>140</v>
      </c>
      <c r="D37711" s="489" t="s">
        <v>9966</v>
      </c>
    </row>
    <row r="37712" spans="1:4">
      <c r="A37712" s="489" t="str">
        <f t="shared" si="589"/>
        <v>2372901674訪問介護</v>
      </c>
      <c r="B37712" s="489">
        <v>2372901674</v>
      </c>
      <c r="C37712" s="489" t="s">
        <v>140</v>
      </c>
      <c r="D37712" s="489" t="s">
        <v>9967</v>
      </c>
    </row>
    <row r="37713" spans="1:4">
      <c r="A37713" s="489" t="str">
        <f t="shared" si="589"/>
        <v>2372901674訪問介護</v>
      </c>
      <c r="B37713" s="489">
        <v>2372901674</v>
      </c>
      <c r="C37713" s="489" t="s">
        <v>140</v>
      </c>
      <c r="D37713" s="489" t="s">
        <v>9967</v>
      </c>
    </row>
    <row r="37714" spans="1:4">
      <c r="A37714" s="489" t="str">
        <f t="shared" si="589"/>
        <v>2372901708訪問介護</v>
      </c>
      <c r="B37714" s="489">
        <v>2372901708</v>
      </c>
      <c r="C37714" s="489" t="s">
        <v>140</v>
      </c>
      <c r="D37714" s="489" t="s">
        <v>9968</v>
      </c>
    </row>
    <row r="37715" spans="1:4">
      <c r="A37715" s="489" t="str">
        <f t="shared" si="589"/>
        <v>2372901708訪問介護</v>
      </c>
      <c r="B37715" s="489">
        <v>2372901708</v>
      </c>
      <c r="C37715" s="489" t="s">
        <v>140</v>
      </c>
      <c r="D37715" s="489" t="s">
        <v>9968</v>
      </c>
    </row>
    <row r="37716" spans="1:4">
      <c r="A37716" s="489" t="str">
        <f t="shared" si="589"/>
        <v>2372901708訪問型サービス（独自）</v>
      </c>
      <c r="B37716" s="489">
        <v>2372901708</v>
      </c>
      <c r="C37716" s="489" t="s">
        <v>2571</v>
      </c>
      <c r="D37716" s="489" t="s">
        <v>9968</v>
      </c>
    </row>
    <row r="37717" spans="1:4">
      <c r="A37717" s="489" t="str">
        <f t="shared" si="589"/>
        <v>2372901716通所介護</v>
      </c>
      <c r="B37717" s="489">
        <v>2372901716</v>
      </c>
      <c r="C37717" s="489" t="s">
        <v>158</v>
      </c>
      <c r="D37717" s="489" t="s">
        <v>9969</v>
      </c>
    </row>
    <row r="37718" spans="1:4">
      <c r="A37718" s="489" t="str">
        <f t="shared" si="589"/>
        <v>2372901716通所型サービス（独自）</v>
      </c>
      <c r="B37718" s="489">
        <v>2372901716</v>
      </c>
      <c r="C37718" s="489" t="s">
        <v>2570</v>
      </c>
      <c r="D37718" s="489" t="s">
        <v>9969</v>
      </c>
    </row>
    <row r="37719" spans="1:4">
      <c r="A37719" s="489" t="str">
        <f t="shared" si="589"/>
        <v>2372901732介護予防訪問入浴介護</v>
      </c>
      <c r="B37719" s="489">
        <v>2372901732</v>
      </c>
      <c r="C37719" s="489" t="s">
        <v>2510</v>
      </c>
      <c r="D37719" s="489" t="s">
        <v>9970</v>
      </c>
    </row>
    <row r="37720" spans="1:4">
      <c r="A37720" s="489" t="str">
        <f t="shared" si="589"/>
        <v>2372901732訪問入浴介護</v>
      </c>
      <c r="B37720" s="489">
        <v>2372901732</v>
      </c>
      <c r="C37720" s="489" t="s">
        <v>2509</v>
      </c>
      <c r="D37720" s="489" t="s">
        <v>9970</v>
      </c>
    </row>
    <row r="37721" spans="1:4">
      <c r="A37721" s="489" t="str">
        <f t="shared" si="589"/>
        <v>2372901765介護予防短期入所生活介護</v>
      </c>
      <c r="B37721" s="489">
        <v>2372901765</v>
      </c>
      <c r="C37721" s="489" t="s">
        <v>2093</v>
      </c>
      <c r="D37721" s="489" t="s">
        <v>9971</v>
      </c>
    </row>
    <row r="37722" spans="1:4">
      <c r="A37722" s="489" t="str">
        <f t="shared" si="589"/>
        <v>2372901765短期入所生活介護</v>
      </c>
      <c r="B37722" s="489">
        <v>2372901765</v>
      </c>
      <c r="C37722" s="489" t="s">
        <v>2092</v>
      </c>
      <c r="D37722" s="489" t="s">
        <v>9971</v>
      </c>
    </row>
    <row r="37723" spans="1:4">
      <c r="A37723" s="489" t="str">
        <f t="shared" si="589"/>
        <v>2372901773居宅介護支援</v>
      </c>
      <c r="B37723" s="489">
        <v>2372901773</v>
      </c>
      <c r="C37723" s="489" t="s">
        <v>2519</v>
      </c>
      <c r="D37723" s="489" t="s">
        <v>9972</v>
      </c>
    </row>
    <row r="37724" spans="1:4">
      <c r="A37724" s="489" t="str">
        <f t="shared" si="589"/>
        <v>2372901781介護予防短期入所生活介護</v>
      </c>
      <c r="B37724" s="489">
        <v>2372901781</v>
      </c>
      <c r="C37724" s="489" t="s">
        <v>2093</v>
      </c>
      <c r="D37724" s="489" t="s">
        <v>9973</v>
      </c>
    </row>
    <row r="37725" spans="1:4">
      <c r="A37725" s="489" t="str">
        <f t="shared" si="589"/>
        <v>2372901781介護老人福祉施設</v>
      </c>
      <c r="B37725" s="489">
        <v>2372901781</v>
      </c>
      <c r="C37725" s="489" t="s">
        <v>1921</v>
      </c>
      <c r="D37725" s="489" t="s">
        <v>9973</v>
      </c>
    </row>
    <row r="37726" spans="1:4">
      <c r="A37726" s="489" t="str">
        <f t="shared" si="589"/>
        <v>2372901781短期入所生活介護</v>
      </c>
      <c r="B37726" s="489">
        <v>2372901781</v>
      </c>
      <c r="C37726" s="489" t="s">
        <v>2092</v>
      </c>
      <c r="D37726" s="489" t="s">
        <v>9973</v>
      </c>
    </row>
    <row r="37727" spans="1:4">
      <c r="A37727" s="489" t="str">
        <f t="shared" si="589"/>
        <v>2372901799居宅介護支援</v>
      </c>
      <c r="B37727" s="489">
        <v>2372901799</v>
      </c>
      <c r="C37727" s="489" t="s">
        <v>2519</v>
      </c>
      <c r="D37727" s="489" t="s">
        <v>9974</v>
      </c>
    </row>
    <row r="37728" spans="1:4">
      <c r="A37728" s="489" t="str">
        <f t="shared" si="589"/>
        <v>2372901823訪問介護</v>
      </c>
      <c r="B37728" s="489">
        <v>2372901823</v>
      </c>
      <c r="C37728" s="489" t="s">
        <v>140</v>
      </c>
      <c r="D37728" s="489" t="s">
        <v>9975</v>
      </c>
    </row>
    <row r="37729" spans="1:4">
      <c r="A37729" s="489" t="str">
        <f t="shared" si="589"/>
        <v>2372901823訪問介護</v>
      </c>
      <c r="B37729" s="489">
        <v>2372901823</v>
      </c>
      <c r="C37729" s="489" t="s">
        <v>140</v>
      </c>
      <c r="D37729" s="489" t="s">
        <v>9975</v>
      </c>
    </row>
    <row r="37730" spans="1:4">
      <c r="A37730" s="489" t="str">
        <f t="shared" si="589"/>
        <v>2372901823訪問型サービス（独自）</v>
      </c>
      <c r="B37730" s="489">
        <v>2372901823</v>
      </c>
      <c r="C37730" s="489" t="s">
        <v>2571</v>
      </c>
      <c r="D37730" s="489" t="s">
        <v>9975</v>
      </c>
    </row>
    <row r="37731" spans="1:4">
      <c r="A37731" s="489" t="str">
        <f t="shared" si="589"/>
        <v>2372901849居宅介護支援</v>
      </c>
      <c r="B37731" s="489">
        <v>2372901849</v>
      </c>
      <c r="C37731" s="489" t="s">
        <v>2519</v>
      </c>
      <c r="D37731" s="489" t="s">
        <v>9976</v>
      </c>
    </row>
    <row r="37732" spans="1:4">
      <c r="A37732" s="489" t="str">
        <f t="shared" si="589"/>
        <v>2372901856通所介護</v>
      </c>
      <c r="B37732" s="489">
        <v>2372901856</v>
      </c>
      <c r="C37732" s="489" t="s">
        <v>158</v>
      </c>
      <c r="D37732" s="489" t="s">
        <v>9977</v>
      </c>
    </row>
    <row r="37733" spans="1:4">
      <c r="A37733" s="489" t="str">
        <f t="shared" si="589"/>
        <v>2372901856通所型サービス（独自）</v>
      </c>
      <c r="B37733" s="489">
        <v>2372901856</v>
      </c>
      <c r="C37733" s="489" t="s">
        <v>2570</v>
      </c>
      <c r="D37733" s="489" t="s">
        <v>9977</v>
      </c>
    </row>
    <row r="37734" spans="1:4">
      <c r="A37734" s="489" t="str">
        <f t="shared" si="589"/>
        <v>2372901864通所介護</v>
      </c>
      <c r="B37734" s="489">
        <v>2372901864</v>
      </c>
      <c r="C37734" s="489" t="s">
        <v>158</v>
      </c>
      <c r="D37734" s="489" t="s">
        <v>9978</v>
      </c>
    </row>
    <row r="37735" spans="1:4">
      <c r="A37735" s="489" t="str">
        <f t="shared" si="589"/>
        <v>2372901864通所型サービス（独自）</v>
      </c>
      <c r="B37735" s="489">
        <v>2372901864</v>
      </c>
      <c r="C37735" s="489" t="s">
        <v>2570</v>
      </c>
      <c r="D37735" s="489" t="s">
        <v>9978</v>
      </c>
    </row>
    <row r="37736" spans="1:4">
      <c r="A37736" s="489" t="str">
        <f t="shared" si="589"/>
        <v>2372901872居宅介護支援</v>
      </c>
      <c r="B37736" s="489">
        <v>2372901872</v>
      </c>
      <c r="C37736" s="489" t="s">
        <v>2519</v>
      </c>
      <c r="D37736" s="489" t="s">
        <v>9979</v>
      </c>
    </row>
    <row r="37737" spans="1:4">
      <c r="A37737" s="489" t="str">
        <f t="shared" si="589"/>
        <v>2372901880訪問介護</v>
      </c>
      <c r="B37737" s="489">
        <v>2372901880</v>
      </c>
      <c r="C37737" s="489" t="s">
        <v>140</v>
      </c>
      <c r="D37737" s="489" t="s">
        <v>9980</v>
      </c>
    </row>
    <row r="37738" spans="1:4">
      <c r="A37738" s="489" t="str">
        <f t="shared" si="589"/>
        <v>2372901880訪問介護</v>
      </c>
      <c r="B37738" s="489">
        <v>2372901880</v>
      </c>
      <c r="C37738" s="489" t="s">
        <v>140</v>
      </c>
      <c r="D37738" s="489" t="s">
        <v>9980</v>
      </c>
    </row>
    <row r="37739" spans="1:4">
      <c r="A37739" s="489" t="str">
        <f t="shared" si="589"/>
        <v>2372901898訪問介護</v>
      </c>
      <c r="B37739" s="489">
        <v>2372901898</v>
      </c>
      <c r="C37739" s="489" t="s">
        <v>140</v>
      </c>
      <c r="D37739" s="489" t="s">
        <v>9981</v>
      </c>
    </row>
    <row r="37740" spans="1:4">
      <c r="A37740" s="489" t="str">
        <f t="shared" si="589"/>
        <v>2372901898訪問介護</v>
      </c>
      <c r="B37740" s="489">
        <v>2372901898</v>
      </c>
      <c r="C37740" s="489" t="s">
        <v>140</v>
      </c>
      <c r="D37740" s="489" t="s">
        <v>9981</v>
      </c>
    </row>
    <row r="37741" spans="1:4">
      <c r="A37741" s="489" t="str">
        <f t="shared" si="589"/>
        <v>2372901906訪問介護</v>
      </c>
      <c r="B37741" s="489">
        <v>2372901906</v>
      </c>
      <c r="C37741" s="489" t="s">
        <v>140</v>
      </c>
      <c r="D37741" s="489" t="s">
        <v>9982</v>
      </c>
    </row>
    <row r="37742" spans="1:4">
      <c r="A37742" s="489" t="str">
        <f t="shared" si="589"/>
        <v>2372901906訪問介護</v>
      </c>
      <c r="B37742" s="489">
        <v>2372901906</v>
      </c>
      <c r="C37742" s="489" t="s">
        <v>140</v>
      </c>
      <c r="D37742" s="489" t="s">
        <v>9982</v>
      </c>
    </row>
    <row r="37743" spans="1:4">
      <c r="A37743" s="489" t="str">
        <f t="shared" si="589"/>
        <v>2372901914居宅介護支援</v>
      </c>
      <c r="B37743" s="489">
        <v>2372901914</v>
      </c>
      <c r="C37743" s="489" t="s">
        <v>2519</v>
      </c>
      <c r="D37743" s="489" t="s">
        <v>9983</v>
      </c>
    </row>
    <row r="37744" spans="1:4">
      <c r="A37744" s="489" t="str">
        <f t="shared" si="589"/>
        <v>2372901922訪問介護</v>
      </c>
      <c r="B37744" s="489">
        <v>2372901922</v>
      </c>
      <c r="C37744" s="489" t="s">
        <v>140</v>
      </c>
      <c r="D37744" s="489" t="s">
        <v>9984</v>
      </c>
    </row>
    <row r="37745" spans="1:4">
      <c r="A37745" s="489" t="str">
        <f t="shared" si="589"/>
        <v>2372901922訪問介護</v>
      </c>
      <c r="B37745" s="489">
        <v>2372901922</v>
      </c>
      <c r="C37745" s="489" t="s">
        <v>140</v>
      </c>
      <c r="D37745" s="489" t="s">
        <v>9984</v>
      </c>
    </row>
    <row r="37746" spans="1:4">
      <c r="A37746" s="489" t="str">
        <f t="shared" si="589"/>
        <v>2372901930通所介護</v>
      </c>
      <c r="B37746" s="489">
        <v>2372901930</v>
      </c>
      <c r="C37746" s="489" t="s">
        <v>158</v>
      </c>
      <c r="D37746" s="489" t="s">
        <v>9985</v>
      </c>
    </row>
    <row r="37747" spans="1:4">
      <c r="A37747" s="489" t="str">
        <f t="shared" si="589"/>
        <v>2372901930通所型サービス（独自）</v>
      </c>
      <c r="B37747" s="489">
        <v>2372901930</v>
      </c>
      <c r="C37747" s="489" t="s">
        <v>2570</v>
      </c>
      <c r="D37747" s="489" t="s">
        <v>9985</v>
      </c>
    </row>
    <row r="37748" spans="1:4">
      <c r="A37748" s="489" t="str">
        <f t="shared" si="589"/>
        <v>2372901930通所型サービス（独自／定率）</v>
      </c>
      <c r="B37748" s="489">
        <v>2372901930</v>
      </c>
      <c r="C37748" s="489" t="s">
        <v>2567</v>
      </c>
      <c r="D37748" s="489" t="s">
        <v>9985</v>
      </c>
    </row>
    <row r="37749" spans="1:4">
      <c r="A37749" s="489" t="str">
        <f t="shared" si="589"/>
        <v>2372901955訪問介護</v>
      </c>
      <c r="B37749" s="489">
        <v>2372901955</v>
      </c>
      <c r="C37749" s="489" t="s">
        <v>140</v>
      </c>
      <c r="D37749" s="489" t="s">
        <v>9986</v>
      </c>
    </row>
    <row r="37750" spans="1:4">
      <c r="A37750" s="489" t="str">
        <f t="shared" si="589"/>
        <v>2372901955訪問介護</v>
      </c>
      <c r="B37750" s="489">
        <v>2372901955</v>
      </c>
      <c r="C37750" s="489" t="s">
        <v>140</v>
      </c>
      <c r="D37750" s="489" t="s">
        <v>9986</v>
      </c>
    </row>
    <row r="37751" spans="1:4">
      <c r="A37751" s="489" t="str">
        <f t="shared" si="589"/>
        <v>2372901963介護老人福祉施設</v>
      </c>
      <c r="B37751" s="489">
        <v>2372901963</v>
      </c>
      <c r="C37751" s="489" t="s">
        <v>1921</v>
      </c>
      <c r="D37751" s="489" t="s">
        <v>9987</v>
      </c>
    </row>
    <row r="37752" spans="1:4">
      <c r="A37752" s="489" t="str">
        <f t="shared" si="589"/>
        <v>2372901963短期入所生活介護</v>
      </c>
      <c r="B37752" s="489">
        <v>2372901963</v>
      </c>
      <c r="C37752" s="489" t="s">
        <v>2092</v>
      </c>
      <c r="D37752" s="489" t="s">
        <v>9987</v>
      </c>
    </row>
    <row r="37753" spans="1:4">
      <c r="A37753" s="489" t="str">
        <f t="shared" si="589"/>
        <v>2372901997訪問介護</v>
      </c>
      <c r="B37753" s="489">
        <v>2372901997</v>
      </c>
      <c r="C37753" s="489" t="s">
        <v>140</v>
      </c>
      <c r="D37753" s="489" t="s">
        <v>9988</v>
      </c>
    </row>
    <row r="37754" spans="1:4">
      <c r="A37754" s="489" t="str">
        <f t="shared" si="589"/>
        <v>2372901997訪問介護</v>
      </c>
      <c r="B37754" s="489">
        <v>2372901997</v>
      </c>
      <c r="C37754" s="489" t="s">
        <v>140</v>
      </c>
      <c r="D37754" s="489" t="s">
        <v>9988</v>
      </c>
    </row>
    <row r="37755" spans="1:4">
      <c r="A37755" s="489" t="str">
        <f t="shared" si="589"/>
        <v>2372902003訪問介護</v>
      </c>
      <c r="B37755" s="489">
        <v>2372902003</v>
      </c>
      <c r="C37755" s="489" t="s">
        <v>140</v>
      </c>
      <c r="D37755" s="489" t="s">
        <v>9989</v>
      </c>
    </row>
    <row r="37756" spans="1:4">
      <c r="A37756" s="489" t="str">
        <f t="shared" si="589"/>
        <v>2372902003訪問介護</v>
      </c>
      <c r="B37756" s="489">
        <v>2372902003</v>
      </c>
      <c r="C37756" s="489" t="s">
        <v>140</v>
      </c>
      <c r="D37756" s="489" t="s">
        <v>9989</v>
      </c>
    </row>
    <row r="37757" spans="1:4">
      <c r="A37757" s="489" t="str">
        <f t="shared" si="589"/>
        <v>2372902003訪問型サービス（独自）</v>
      </c>
      <c r="B37757" s="489">
        <v>2372902003</v>
      </c>
      <c r="C37757" s="489" t="s">
        <v>2571</v>
      </c>
      <c r="D37757" s="489" t="s">
        <v>9989</v>
      </c>
    </row>
    <row r="37758" spans="1:4">
      <c r="A37758" s="489" t="str">
        <f t="shared" si="589"/>
        <v>2372902011通所介護</v>
      </c>
      <c r="B37758" s="489">
        <v>2372902011</v>
      </c>
      <c r="C37758" s="489" t="s">
        <v>158</v>
      </c>
      <c r="D37758" s="489" t="s">
        <v>9990</v>
      </c>
    </row>
    <row r="37759" spans="1:4">
      <c r="A37759" s="489" t="str">
        <f t="shared" si="589"/>
        <v>2372902037通所介護</v>
      </c>
      <c r="B37759" s="489">
        <v>2372902037</v>
      </c>
      <c r="C37759" s="489" t="s">
        <v>158</v>
      </c>
      <c r="D37759" s="489" t="s">
        <v>9991</v>
      </c>
    </row>
    <row r="37760" spans="1:4">
      <c r="A37760" s="489" t="str">
        <f t="shared" si="589"/>
        <v>2372902037通所介護</v>
      </c>
      <c r="B37760" s="489">
        <v>2372902037</v>
      </c>
      <c r="C37760" s="489" t="s">
        <v>158</v>
      </c>
      <c r="D37760" s="489" t="s">
        <v>9991</v>
      </c>
    </row>
    <row r="37761" spans="1:4">
      <c r="A37761" s="489" t="str">
        <f t="shared" si="589"/>
        <v>2372902045通所介護</v>
      </c>
      <c r="B37761" s="489">
        <v>2372902045</v>
      </c>
      <c r="C37761" s="489" t="s">
        <v>158</v>
      </c>
      <c r="D37761" s="489" t="s">
        <v>9992</v>
      </c>
    </row>
    <row r="37762" spans="1:4">
      <c r="A37762" s="489" t="str">
        <f t="shared" ref="A37762:A37825" si="590">B37762&amp;C37762</f>
        <v>2372902045通所介護</v>
      </c>
      <c r="B37762" s="489">
        <v>2372902045</v>
      </c>
      <c r="C37762" s="489" t="s">
        <v>158</v>
      </c>
      <c r="D37762" s="489" t="s">
        <v>9992</v>
      </c>
    </row>
    <row r="37763" spans="1:4">
      <c r="A37763" s="489" t="str">
        <f t="shared" si="590"/>
        <v>2372902045通所型サービス（独自）</v>
      </c>
      <c r="B37763" s="489">
        <v>2372902045</v>
      </c>
      <c r="C37763" s="489" t="s">
        <v>2570</v>
      </c>
      <c r="D37763" s="489" t="s">
        <v>9992</v>
      </c>
    </row>
    <row r="37764" spans="1:4">
      <c r="A37764" s="489" t="str">
        <f t="shared" si="590"/>
        <v>2372902045通所型サービス（独自）</v>
      </c>
      <c r="B37764" s="489">
        <v>2372902045</v>
      </c>
      <c r="C37764" s="489" t="s">
        <v>2570</v>
      </c>
      <c r="D37764" s="489" t="s">
        <v>9992</v>
      </c>
    </row>
    <row r="37765" spans="1:4">
      <c r="A37765" s="489" t="str">
        <f t="shared" si="590"/>
        <v>2372902052訪問介護</v>
      </c>
      <c r="B37765" s="489">
        <v>2372902052</v>
      </c>
      <c r="C37765" s="489" t="s">
        <v>140</v>
      </c>
      <c r="D37765" s="489" t="s">
        <v>9993</v>
      </c>
    </row>
    <row r="37766" spans="1:4">
      <c r="A37766" s="489" t="str">
        <f t="shared" si="590"/>
        <v>2372902052訪問介護</v>
      </c>
      <c r="B37766" s="489">
        <v>2372902052</v>
      </c>
      <c r="C37766" s="489" t="s">
        <v>140</v>
      </c>
      <c r="D37766" s="489" t="s">
        <v>9993</v>
      </c>
    </row>
    <row r="37767" spans="1:4">
      <c r="A37767" s="489" t="str">
        <f t="shared" si="590"/>
        <v>2372902060訪問介護</v>
      </c>
      <c r="B37767" s="489">
        <v>2372902060</v>
      </c>
      <c r="C37767" s="489" t="s">
        <v>140</v>
      </c>
      <c r="D37767" s="489" t="s">
        <v>9994</v>
      </c>
    </row>
    <row r="37768" spans="1:4">
      <c r="A37768" s="489" t="str">
        <f t="shared" si="590"/>
        <v>2372902060訪問介護</v>
      </c>
      <c r="B37768" s="489">
        <v>2372902060</v>
      </c>
      <c r="C37768" s="489" t="s">
        <v>140</v>
      </c>
      <c r="D37768" s="489" t="s">
        <v>9994</v>
      </c>
    </row>
    <row r="37769" spans="1:4">
      <c r="A37769" s="489" t="str">
        <f t="shared" si="590"/>
        <v>2372902086訪問介護</v>
      </c>
      <c r="B37769" s="489">
        <v>2372902086</v>
      </c>
      <c r="C37769" s="489" t="s">
        <v>140</v>
      </c>
      <c r="D37769" s="489" t="s">
        <v>9995</v>
      </c>
    </row>
    <row r="37770" spans="1:4">
      <c r="A37770" s="489" t="str">
        <f t="shared" si="590"/>
        <v>2372902086訪問介護</v>
      </c>
      <c r="B37770" s="489">
        <v>2372902086</v>
      </c>
      <c r="C37770" s="489" t="s">
        <v>140</v>
      </c>
      <c r="D37770" s="489" t="s">
        <v>9995</v>
      </c>
    </row>
    <row r="37771" spans="1:4">
      <c r="A37771" s="489" t="str">
        <f t="shared" si="590"/>
        <v>2372902094訪問介護</v>
      </c>
      <c r="B37771" s="489">
        <v>2372902094</v>
      </c>
      <c r="C37771" s="489" t="s">
        <v>140</v>
      </c>
      <c r="D37771" s="489" t="s">
        <v>9996</v>
      </c>
    </row>
    <row r="37772" spans="1:4">
      <c r="A37772" s="489" t="str">
        <f t="shared" si="590"/>
        <v>2372902094訪問介護</v>
      </c>
      <c r="B37772" s="489">
        <v>2372902094</v>
      </c>
      <c r="C37772" s="489" t="s">
        <v>140</v>
      </c>
      <c r="D37772" s="489" t="s">
        <v>9996</v>
      </c>
    </row>
    <row r="37773" spans="1:4">
      <c r="A37773" s="489" t="str">
        <f t="shared" si="590"/>
        <v>2372902094訪問型サービス（独自）</v>
      </c>
      <c r="B37773" s="489">
        <v>2372902094</v>
      </c>
      <c r="C37773" s="489" t="s">
        <v>2571</v>
      </c>
      <c r="D37773" s="489" t="s">
        <v>9996</v>
      </c>
    </row>
    <row r="37774" spans="1:4">
      <c r="A37774" s="489" t="str">
        <f t="shared" si="590"/>
        <v>2372902102居宅介護支援</v>
      </c>
      <c r="B37774" s="489">
        <v>2372902102</v>
      </c>
      <c r="C37774" s="489" t="s">
        <v>2519</v>
      </c>
      <c r="D37774" s="489" t="s">
        <v>9997</v>
      </c>
    </row>
    <row r="37775" spans="1:4">
      <c r="A37775" s="489" t="str">
        <f t="shared" si="590"/>
        <v>2372902110居宅介護支援</v>
      </c>
      <c r="B37775" s="489">
        <v>2372902110</v>
      </c>
      <c r="C37775" s="489" t="s">
        <v>2519</v>
      </c>
      <c r="D37775" s="489" t="s">
        <v>9998</v>
      </c>
    </row>
    <row r="37776" spans="1:4">
      <c r="A37776" s="489" t="str">
        <f t="shared" si="590"/>
        <v>2372902128通所介護</v>
      </c>
      <c r="B37776" s="489">
        <v>2372902128</v>
      </c>
      <c r="C37776" s="489" t="s">
        <v>158</v>
      </c>
      <c r="D37776" s="489" t="s">
        <v>9999</v>
      </c>
    </row>
    <row r="37777" spans="1:4">
      <c r="A37777" s="489" t="str">
        <f t="shared" si="590"/>
        <v>2372902136訪問介護</v>
      </c>
      <c r="B37777" s="489">
        <v>2372902136</v>
      </c>
      <c r="C37777" s="489" t="s">
        <v>140</v>
      </c>
      <c r="D37777" s="489" t="s">
        <v>5951</v>
      </c>
    </row>
    <row r="37778" spans="1:4">
      <c r="A37778" s="489" t="str">
        <f t="shared" si="590"/>
        <v>2372902136訪問介護</v>
      </c>
      <c r="B37778" s="489">
        <v>2372902136</v>
      </c>
      <c r="C37778" s="489" t="s">
        <v>140</v>
      </c>
      <c r="D37778" s="489" t="s">
        <v>5951</v>
      </c>
    </row>
    <row r="37779" spans="1:4">
      <c r="A37779" s="489" t="str">
        <f t="shared" si="590"/>
        <v>2373000013居宅介護支援</v>
      </c>
      <c r="B37779" s="489">
        <v>2373000013</v>
      </c>
      <c r="C37779" s="489" t="s">
        <v>2519</v>
      </c>
      <c r="D37779" s="489" t="s">
        <v>10000</v>
      </c>
    </row>
    <row r="37780" spans="1:4">
      <c r="A37780" s="489" t="str">
        <f t="shared" si="590"/>
        <v>2373000021居宅介護支援</v>
      </c>
      <c r="B37780" s="489">
        <v>2373000021</v>
      </c>
      <c r="C37780" s="489" t="s">
        <v>2519</v>
      </c>
      <c r="D37780" s="489" t="s">
        <v>10001</v>
      </c>
    </row>
    <row r="37781" spans="1:4">
      <c r="A37781" s="489" t="str">
        <f t="shared" si="590"/>
        <v>2373000039居宅介護支援</v>
      </c>
      <c r="B37781" s="489">
        <v>2373000039</v>
      </c>
      <c r="C37781" s="489" t="s">
        <v>2519</v>
      </c>
      <c r="D37781" s="489" t="s">
        <v>10002</v>
      </c>
    </row>
    <row r="37782" spans="1:4">
      <c r="A37782" s="489" t="str">
        <f t="shared" si="590"/>
        <v>2373000062居宅介護支援</v>
      </c>
      <c r="B37782" s="489">
        <v>2373000062</v>
      </c>
      <c r="C37782" s="489" t="s">
        <v>2519</v>
      </c>
      <c r="D37782" s="489" t="s">
        <v>10003</v>
      </c>
    </row>
    <row r="37783" spans="1:4">
      <c r="A37783" s="489" t="str">
        <f t="shared" si="590"/>
        <v>2373000120居宅介護支援</v>
      </c>
      <c r="B37783" s="489">
        <v>2373000120</v>
      </c>
      <c r="C37783" s="489" t="s">
        <v>2519</v>
      </c>
      <c r="D37783" s="489" t="s">
        <v>10004</v>
      </c>
    </row>
    <row r="37784" spans="1:4">
      <c r="A37784" s="489" t="str">
        <f t="shared" si="590"/>
        <v>2373000153居宅介護支援</v>
      </c>
      <c r="B37784" s="489">
        <v>2373000153</v>
      </c>
      <c r="C37784" s="489" t="s">
        <v>2519</v>
      </c>
      <c r="D37784" s="489" t="s">
        <v>10005</v>
      </c>
    </row>
    <row r="37785" spans="1:4">
      <c r="A37785" s="489" t="str">
        <f t="shared" si="590"/>
        <v>2373000161居宅介護支援</v>
      </c>
      <c r="B37785" s="489">
        <v>2373000161</v>
      </c>
      <c r="C37785" s="489" t="s">
        <v>2519</v>
      </c>
      <c r="D37785" s="489" t="s">
        <v>10006</v>
      </c>
    </row>
    <row r="37786" spans="1:4">
      <c r="A37786" s="489" t="str">
        <f t="shared" si="590"/>
        <v>2373000229介護老人福祉施設</v>
      </c>
      <c r="B37786" s="489">
        <v>2373000229</v>
      </c>
      <c r="C37786" s="489" t="s">
        <v>1921</v>
      </c>
      <c r="D37786" s="489" t="s">
        <v>10007</v>
      </c>
    </row>
    <row r="37787" spans="1:4">
      <c r="A37787" s="489" t="str">
        <f t="shared" si="590"/>
        <v>2373000237介護予防短期入所生活介護</v>
      </c>
      <c r="B37787" s="489">
        <v>2373000237</v>
      </c>
      <c r="C37787" s="489" t="s">
        <v>2093</v>
      </c>
      <c r="D37787" s="489" t="s">
        <v>10008</v>
      </c>
    </row>
    <row r="37788" spans="1:4">
      <c r="A37788" s="489" t="str">
        <f t="shared" si="590"/>
        <v>2373000237介護予防短期入所生活介護</v>
      </c>
      <c r="B37788" s="489">
        <v>2373000237</v>
      </c>
      <c r="C37788" s="489" t="s">
        <v>2093</v>
      </c>
      <c r="D37788" s="489" t="s">
        <v>10008</v>
      </c>
    </row>
    <row r="37789" spans="1:4">
      <c r="A37789" s="489" t="str">
        <f t="shared" si="590"/>
        <v>2373000237介護老人福祉施設</v>
      </c>
      <c r="B37789" s="489">
        <v>2373000237</v>
      </c>
      <c r="C37789" s="489" t="s">
        <v>1921</v>
      </c>
      <c r="D37789" s="489" t="s">
        <v>10008</v>
      </c>
    </row>
    <row r="37790" spans="1:4">
      <c r="A37790" s="489" t="str">
        <f t="shared" si="590"/>
        <v>2373000237短期入所生活介護</v>
      </c>
      <c r="B37790" s="489">
        <v>2373000237</v>
      </c>
      <c r="C37790" s="489" t="s">
        <v>2092</v>
      </c>
      <c r="D37790" s="489" t="s">
        <v>10008</v>
      </c>
    </row>
    <row r="37791" spans="1:4">
      <c r="A37791" s="489" t="str">
        <f t="shared" si="590"/>
        <v>2373000237短期入所生活介護</v>
      </c>
      <c r="B37791" s="489">
        <v>2373000237</v>
      </c>
      <c r="C37791" s="489" t="s">
        <v>2092</v>
      </c>
      <c r="D37791" s="489" t="s">
        <v>10008</v>
      </c>
    </row>
    <row r="37792" spans="1:4">
      <c r="A37792" s="489" t="str">
        <f t="shared" si="590"/>
        <v>2373000245介護老人福祉施設</v>
      </c>
      <c r="B37792" s="489">
        <v>2373000245</v>
      </c>
      <c r="C37792" s="489" t="s">
        <v>1921</v>
      </c>
      <c r="D37792" s="489" t="s">
        <v>10009</v>
      </c>
    </row>
    <row r="37793" spans="1:4">
      <c r="A37793" s="489" t="str">
        <f t="shared" si="590"/>
        <v>2373000286居宅介護支援</v>
      </c>
      <c r="B37793" s="489">
        <v>2373000286</v>
      </c>
      <c r="C37793" s="489" t="s">
        <v>2519</v>
      </c>
      <c r="D37793" s="489" t="s">
        <v>10010</v>
      </c>
    </row>
    <row r="37794" spans="1:4">
      <c r="A37794" s="489" t="str">
        <f t="shared" si="590"/>
        <v>2373000336居宅介護支援</v>
      </c>
      <c r="B37794" s="489">
        <v>2373000336</v>
      </c>
      <c r="C37794" s="489" t="s">
        <v>2519</v>
      </c>
      <c r="D37794" s="489" t="s">
        <v>10011</v>
      </c>
    </row>
    <row r="37795" spans="1:4">
      <c r="A37795" s="489" t="str">
        <f t="shared" si="590"/>
        <v>2373000344訪問介護</v>
      </c>
      <c r="B37795" s="489">
        <v>2373000344</v>
      </c>
      <c r="C37795" s="489" t="s">
        <v>140</v>
      </c>
      <c r="D37795" s="489" t="s">
        <v>10012</v>
      </c>
    </row>
    <row r="37796" spans="1:4">
      <c r="A37796" s="489" t="str">
        <f t="shared" si="590"/>
        <v>2373000344訪問介護</v>
      </c>
      <c r="B37796" s="489">
        <v>2373000344</v>
      </c>
      <c r="C37796" s="489" t="s">
        <v>140</v>
      </c>
      <c r="D37796" s="489" t="s">
        <v>10012</v>
      </c>
    </row>
    <row r="37797" spans="1:4">
      <c r="A37797" s="489" t="str">
        <f t="shared" si="590"/>
        <v>2373000344訪問型サービス（独自）</v>
      </c>
      <c r="B37797" s="489">
        <v>2373000344</v>
      </c>
      <c r="C37797" s="489" t="s">
        <v>2571</v>
      </c>
      <c r="D37797" s="489" t="s">
        <v>10012</v>
      </c>
    </row>
    <row r="37798" spans="1:4">
      <c r="A37798" s="489" t="str">
        <f t="shared" si="590"/>
        <v>2373000351介護予防訪問入浴介護</v>
      </c>
      <c r="B37798" s="489">
        <v>2373000351</v>
      </c>
      <c r="C37798" s="489" t="s">
        <v>2510</v>
      </c>
      <c r="D37798" s="489" t="s">
        <v>10013</v>
      </c>
    </row>
    <row r="37799" spans="1:4">
      <c r="A37799" s="489" t="str">
        <f t="shared" si="590"/>
        <v>2373000351居宅介護支援</v>
      </c>
      <c r="B37799" s="489">
        <v>2373000351</v>
      </c>
      <c r="C37799" s="489" t="s">
        <v>2519</v>
      </c>
      <c r="D37799" s="489" t="s">
        <v>10013</v>
      </c>
    </row>
    <row r="37800" spans="1:4">
      <c r="A37800" s="489" t="str">
        <f t="shared" si="590"/>
        <v>2373000351通所介護</v>
      </c>
      <c r="B37800" s="489">
        <v>2373000351</v>
      </c>
      <c r="C37800" s="489" t="s">
        <v>158</v>
      </c>
      <c r="D37800" s="489" t="s">
        <v>10013</v>
      </c>
    </row>
    <row r="37801" spans="1:4">
      <c r="A37801" s="489" t="str">
        <f t="shared" si="590"/>
        <v>2373000351通所型サービス（独自）</v>
      </c>
      <c r="B37801" s="489">
        <v>2373000351</v>
      </c>
      <c r="C37801" s="489" t="s">
        <v>2570</v>
      </c>
      <c r="D37801" s="489" t="s">
        <v>10013</v>
      </c>
    </row>
    <row r="37802" spans="1:4">
      <c r="A37802" s="489" t="str">
        <f t="shared" si="590"/>
        <v>2373000351訪問介護</v>
      </c>
      <c r="B37802" s="489">
        <v>2373000351</v>
      </c>
      <c r="C37802" s="489" t="s">
        <v>140</v>
      </c>
      <c r="D37802" s="489" t="s">
        <v>10013</v>
      </c>
    </row>
    <row r="37803" spans="1:4">
      <c r="A37803" s="489" t="str">
        <f t="shared" si="590"/>
        <v>2373000351訪問介護</v>
      </c>
      <c r="B37803" s="489">
        <v>2373000351</v>
      </c>
      <c r="C37803" s="489" t="s">
        <v>140</v>
      </c>
      <c r="D37803" s="489" t="s">
        <v>10013</v>
      </c>
    </row>
    <row r="37804" spans="1:4">
      <c r="A37804" s="489" t="str">
        <f t="shared" si="590"/>
        <v>2373000351訪問介護</v>
      </c>
      <c r="B37804" s="489">
        <v>2373000351</v>
      </c>
      <c r="C37804" s="489" t="s">
        <v>140</v>
      </c>
      <c r="D37804" s="489" t="s">
        <v>10013</v>
      </c>
    </row>
    <row r="37805" spans="1:4">
      <c r="A37805" s="489" t="str">
        <f t="shared" si="590"/>
        <v>2373000351訪問型サービス（独自）</v>
      </c>
      <c r="B37805" s="489">
        <v>2373000351</v>
      </c>
      <c r="C37805" s="489" t="s">
        <v>2571</v>
      </c>
      <c r="D37805" s="489" t="s">
        <v>10013</v>
      </c>
    </row>
    <row r="37806" spans="1:4">
      <c r="A37806" s="489" t="str">
        <f t="shared" si="590"/>
        <v>2373000351訪問入浴介護</v>
      </c>
      <c r="B37806" s="489">
        <v>2373000351</v>
      </c>
      <c r="C37806" s="489" t="s">
        <v>2509</v>
      </c>
      <c r="D37806" s="489" t="s">
        <v>10013</v>
      </c>
    </row>
    <row r="37807" spans="1:4">
      <c r="A37807" s="489" t="str">
        <f t="shared" si="590"/>
        <v>2373000427通所介護</v>
      </c>
      <c r="B37807" s="489">
        <v>2373000427</v>
      </c>
      <c r="C37807" s="489" t="s">
        <v>158</v>
      </c>
      <c r="D37807" s="489" t="s">
        <v>10014</v>
      </c>
    </row>
    <row r="37808" spans="1:4">
      <c r="A37808" s="489" t="str">
        <f t="shared" si="590"/>
        <v>2373000427通所型サービス（独自）</v>
      </c>
      <c r="B37808" s="489">
        <v>2373000427</v>
      </c>
      <c r="C37808" s="489" t="s">
        <v>2570</v>
      </c>
      <c r="D37808" s="489" t="s">
        <v>10014</v>
      </c>
    </row>
    <row r="37809" spans="1:4">
      <c r="A37809" s="489" t="str">
        <f t="shared" si="590"/>
        <v>2373000435介護予防短期入所生活介護</v>
      </c>
      <c r="B37809" s="489">
        <v>2373000435</v>
      </c>
      <c r="C37809" s="489" t="s">
        <v>2093</v>
      </c>
      <c r="D37809" s="489" t="s">
        <v>10015</v>
      </c>
    </row>
    <row r="37810" spans="1:4">
      <c r="A37810" s="489" t="str">
        <f t="shared" si="590"/>
        <v>2373000435介護予防短期入所生活介護</v>
      </c>
      <c r="B37810" s="489">
        <v>2373000435</v>
      </c>
      <c r="C37810" s="489" t="s">
        <v>2093</v>
      </c>
      <c r="D37810" s="489" t="s">
        <v>10015</v>
      </c>
    </row>
    <row r="37811" spans="1:4">
      <c r="A37811" s="489" t="str">
        <f t="shared" si="590"/>
        <v>2373000435短期入所生活介護</v>
      </c>
      <c r="B37811" s="489">
        <v>2373000435</v>
      </c>
      <c r="C37811" s="489" t="s">
        <v>2092</v>
      </c>
      <c r="D37811" s="489" t="s">
        <v>10015</v>
      </c>
    </row>
    <row r="37812" spans="1:4">
      <c r="A37812" s="489" t="str">
        <f t="shared" si="590"/>
        <v>2373000435短期入所生活介護</v>
      </c>
      <c r="B37812" s="489">
        <v>2373000435</v>
      </c>
      <c r="C37812" s="489" t="s">
        <v>2092</v>
      </c>
      <c r="D37812" s="489" t="s">
        <v>10015</v>
      </c>
    </row>
    <row r="37813" spans="1:4">
      <c r="A37813" s="489" t="str">
        <f t="shared" si="590"/>
        <v>2373000443訪問介護</v>
      </c>
      <c r="B37813" s="489">
        <v>2373000443</v>
      </c>
      <c r="C37813" s="489" t="s">
        <v>140</v>
      </c>
      <c r="D37813" s="489" t="s">
        <v>10016</v>
      </c>
    </row>
    <row r="37814" spans="1:4">
      <c r="A37814" s="489" t="str">
        <f t="shared" si="590"/>
        <v>2373000443訪問介護</v>
      </c>
      <c r="B37814" s="489">
        <v>2373000443</v>
      </c>
      <c r="C37814" s="489" t="s">
        <v>140</v>
      </c>
      <c r="D37814" s="489" t="s">
        <v>10016</v>
      </c>
    </row>
    <row r="37815" spans="1:4">
      <c r="A37815" s="489" t="str">
        <f t="shared" si="590"/>
        <v>2373000443訪問型サービス（独自）</v>
      </c>
      <c r="B37815" s="489">
        <v>2373000443</v>
      </c>
      <c r="C37815" s="489" t="s">
        <v>2571</v>
      </c>
      <c r="D37815" s="489" t="s">
        <v>10016</v>
      </c>
    </row>
    <row r="37816" spans="1:4">
      <c r="A37816" s="489" t="str">
        <f t="shared" si="590"/>
        <v>2373000450介護予防認知症対応型通所介護</v>
      </c>
      <c r="B37816" s="489">
        <v>2373000450</v>
      </c>
      <c r="C37816" s="489" t="s">
        <v>2517</v>
      </c>
      <c r="D37816" s="489" t="s">
        <v>10017</v>
      </c>
    </row>
    <row r="37817" spans="1:4">
      <c r="A37817" s="489" t="str">
        <f t="shared" si="590"/>
        <v>2373000450通所介護</v>
      </c>
      <c r="B37817" s="489">
        <v>2373000450</v>
      </c>
      <c r="C37817" s="489" t="s">
        <v>158</v>
      </c>
      <c r="D37817" s="489" t="s">
        <v>10017</v>
      </c>
    </row>
    <row r="37818" spans="1:4">
      <c r="A37818" s="489" t="str">
        <f t="shared" si="590"/>
        <v>2373000450通所型サービス（独自）</v>
      </c>
      <c r="B37818" s="489">
        <v>2373000450</v>
      </c>
      <c r="C37818" s="489" t="s">
        <v>2570</v>
      </c>
      <c r="D37818" s="489" t="s">
        <v>10017</v>
      </c>
    </row>
    <row r="37819" spans="1:4">
      <c r="A37819" s="489" t="str">
        <f t="shared" si="590"/>
        <v>2373000450認知症対応型通所介護</v>
      </c>
      <c r="B37819" s="489">
        <v>2373000450</v>
      </c>
      <c r="C37819" s="489" t="s">
        <v>2516</v>
      </c>
      <c r="D37819" s="489" t="s">
        <v>10017</v>
      </c>
    </row>
    <row r="37820" spans="1:4">
      <c r="A37820" s="489" t="str">
        <f t="shared" si="590"/>
        <v>2373000476介護予防認知症対応型通所介護</v>
      </c>
      <c r="B37820" s="489">
        <v>2373000476</v>
      </c>
      <c r="C37820" s="489" t="s">
        <v>2517</v>
      </c>
      <c r="D37820" s="489" t="s">
        <v>10018</v>
      </c>
    </row>
    <row r="37821" spans="1:4">
      <c r="A37821" s="489" t="str">
        <f t="shared" si="590"/>
        <v>2373000476通所介護</v>
      </c>
      <c r="B37821" s="489">
        <v>2373000476</v>
      </c>
      <c r="C37821" s="489" t="s">
        <v>158</v>
      </c>
      <c r="D37821" s="489" t="s">
        <v>10018</v>
      </c>
    </row>
    <row r="37822" spans="1:4">
      <c r="A37822" s="489" t="str">
        <f t="shared" si="590"/>
        <v>2373000476通所型サービス（独自）</v>
      </c>
      <c r="B37822" s="489">
        <v>2373000476</v>
      </c>
      <c r="C37822" s="489" t="s">
        <v>2570</v>
      </c>
      <c r="D37822" s="489" t="s">
        <v>10018</v>
      </c>
    </row>
    <row r="37823" spans="1:4">
      <c r="A37823" s="489" t="str">
        <f t="shared" si="590"/>
        <v>2373000476認知症対応型通所介護</v>
      </c>
      <c r="B37823" s="489">
        <v>2373000476</v>
      </c>
      <c r="C37823" s="489" t="s">
        <v>2516</v>
      </c>
      <c r="D37823" s="489" t="s">
        <v>10018</v>
      </c>
    </row>
    <row r="37824" spans="1:4">
      <c r="A37824" s="489" t="str">
        <f t="shared" si="590"/>
        <v>2373000492訪問介護</v>
      </c>
      <c r="B37824" s="489">
        <v>2373000492</v>
      </c>
      <c r="C37824" s="489" t="s">
        <v>140</v>
      </c>
      <c r="D37824" s="489" t="s">
        <v>10019</v>
      </c>
    </row>
    <row r="37825" spans="1:4">
      <c r="A37825" s="489" t="str">
        <f t="shared" si="590"/>
        <v>2373000492訪問介護</v>
      </c>
      <c r="B37825" s="489">
        <v>2373000492</v>
      </c>
      <c r="C37825" s="489" t="s">
        <v>140</v>
      </c>
      <c r="D37825" s="489" t="s">
        <v>10019</v>
      </c>
    </row>
    <row r="37826" spans="1:4">
      <c r="A37826" s="489" t="str">
        <f t="shared" ref="A37826:A37889" si="591">B37826&amp;C37826</f>
        <v>2373000492訪問型サービス（独自）</v>
      </c>
      <c r="B37826" s="489">
        <v>2373000492</v>
      </c>
      <c r="C37826" s="489" t="s">
        <v>2571</v>
      </c>
      <c r="D37826" s="489" t="s">
        <v>10019</v>
      </c>
    </row>
    <row r="37827" spans="1:4">
      <c r="A37827" s="489" t="str">
        <f t="shared" si="591"/>
        <v>2373000500介護予防認知症対応型通所介護</v>
      </c>
      <c r="B37827" s="489">
        <v>2373000500</v>
      </c>
      <c r="C37827" s="489" t="s">
        <v>2517</v>
      </c>
      <c r="D37827" s="489" t="s">
        <v>10020</v>
      </c>
    </row>
    <row r="37828" spans="1:4">
      <c r="A37828" s="489" t="str">
        <f t="shared" si="591"/>
        <v>2373000500通所介護</v>
      </c>
      <c r="B37828" s="489">
        <v>2373000500</v>
      </c>
      <c r="C37828" s="489" t="s">
        <v>158</v>
      </c>
      <c r="D37828" s="489" t="s">
        <v>10020</v>
      </c>
    </row>
    <row r="37829" spans="1:4">
      <c r="A37829" s="489" t="str">
        <f t="shared" si="591"/>
        <v>2373000500通所介護</v>
      </c>
      <c r="B37829" s="489">
        <v>2373000500</v>
      </c>
      <c r="C37829" s="489" t="s">
        <v>158</v>
      </c>
      <c r="D37829" s="489" t="s">
        <v>10020</v>
      </c>
    </row>
    <row r="37830" spans="1:4">
      <c r="A37830" s="489" t="str">
        <f t="shared" si="591"/>
        <v>2373000500通所型サービス（独自）</v>
      </c>
      <c r="B37830" s="489">
        <v>2373000500</v>
      </c>
      <c r="C37830" s="489" t="s">
        <v>2570</v>
      </c>
      <c r="D37830" s="489" t="s">
        <v>10020</v>
      </c>
    </row>
    <row r="37831" spans="1:4">
      <c r="A37831" s="489" t="str">
        <f t="shared" si="591"/>
        <v>2373000500認知症対応型通所介護</v>
      </c>
      <c r="B37831" s="489">
        <v>2373000500</v>
      </c>
      <c r="C37831" s="489" t="s">
        <v>2516</v>
      </c>
      <c r="D37831" s="489" t="s">
        <v>10020</v>
      </c>
    </row>
    <row r="37832" spans="1:4">
      <c r="A37832" s="489" t="str">
        <f t="shared" si="591"/>
        <v>2373000534介護予防認知症対応型共同生活介護</v>
      </c>
      <c r="B37832" s="489">
        <v>2373000534</v>
      </c>
      <c r="C37832" s="489" t="s">
        <v>2088</v>
      </c>
      <c r="D37832" s="489" t="s">
        <v>10021</v>
      </c>
    </row>
    <row r="37833" spans="1:4">
      <c r="A37833" s="489" t="str">
        <f t="shared" si="591"/>
        <v>2373000534認知症対応型共同生活介護</v>
      </c>
      <c r="B37833" s="489">
        <v>2373000534</v>
      </c>
      <c r="C37833" s="489" t="s">
        <v>2087</v>
      </c>
      <c r="D37833" s="489" t="s">
        <v>10021</v>
      </c>
    </row>
    <row r="37834" spans="1:4">
      <c r="A37834" s="489" t="str">
        <f t="shared" si="591"/>
        <v>2373000575介護予防短期入所生活介護</v>
      </c>
      <c r="B37834" s="489">
        <v>2373000575</v>
      </c>
      <c r="C37834" s="489" t="s">
        <v>2093</v>
      </c>
      <c r="D37834" s="489" t="s">
        <v>10022</v>
      </c>
    </row>
    <row r="37835" spans="1:4">
      <c r="A37835" s="489" t="str">
        <f t="shared" si="591"/>
        <v>2373000575介護予防短期入所生活介護</v>
      </c>
      <c r="B37835" s="489">
        <v>2373000575</v>
      </c>
      <c r="C37835" s="489" t="s">
        <v>2093</v>
      </c>
      <c r="D37835" s="489" t="s">
        <v>10022</v>
      </c>
    </row>
    <row r="37836" spans="1:4">
      <c r="A37836" s="489" t="str">
        <f t="shared" si="591"/>
        <v>2373000575短期入所生活介護</v>
      </c>
      <c r="B37836" s="489">
        <v>2373000575</v>
      </c>
      <c r="C37836" s="489" t="s">
        <v>2092</v>
      </c>
      <c r="D37836" s="489" t="s">
        <v>10022</v>
      </c>
    </row>
    <row r="37837" spans="1:4">
      <c r="A37837" s="489" t="str">
        <f t="shared" si="591"/>
        <v>2373000575短期入所生活介護</v>
      </c>
      <c r="B37837" s="489">
        <v>2373000575</v>
      </c>
      <c r="C37837" s="489" t="s">
        <v>2092</v>
      </c>
      <c r="D37837" s="489" t="s">
        <v>10022</v>
      </c>
    </row>
    <row r="37838" spans="1:4">
      <c r="A37838" s="489" t="str">
        <f t="shared" si="591"/>
        <v>2373000583介護予防訪問入浴介護</v>
      </c>
      <c r="B37838" s="489">
        <v>2373000583</v>
      </c>
      <c r="C37838" s="489" t="s">
        <v>2510</v>
      </c>
      <c r="D37838" s="489" t="s">
        <v>10023</v>
      </c>
    </row>
    <row r="37839" spans="1:4">
      <c r="A37839" s="489" t="str">
        <f t="shared" si="591"/>
        <v>2373000583訪問入浴介護</v>
      </c>
      <c r="B37839" s="489">
        <v>2373000583</v>
      </c>
      <c r="C37839" s="489" t="s">
        <v>2509</v>
      </c>
      <c r="D37839" s="489" t="s">
        <v>10023</v>
      </c>
    </row>
    <row r="37840" spans="1:4">
      <c r="A37840" s="489" t="str">
        <f t="shared" si="591"/>
        <v>2373000609通所介護</v>
      </c>
      <c r="B37840" s="489">
        <v>2373000609</v>
      </c>
      <c r="C37840" s="489" t="s">
        <v>158</v>
      </c>
      <c r="D37840" s="489" t="s">
        <v>10024</v>
      </c>
    </row>
    <row r="37841" spans="1:4">
      <c r="A37841" s="489" t="str">
        <f t="shared" si="591"/>
        <v>2373000609通所型サービス（独自）</v>
      </c>
      <c r="B37841" s="489">
        <v>2373000609</v>
      </c>
      <c r="C37841" s="489" t="s">
        <v>2570</v>
      </c>
      <c r="D37841" s="489" t="s">
        <v>10024</v>
      </c>
    </row>
    <row r="37842" spans="1:4">
      <c r="A37842" s="489" t="str">
        <f t="shared" si="591"/>
        <v>2373000609訪問介護</v>
      </c>
      <c r="B37842" s="489">
        <v>2373000609</v>
      </c>
      <c r="C37842" s="489" t="s">
        <v>140</v>
      </c>
      <c r="D37842" s="489" t="s">
        <v>10024</v>
      </c>
    </row>
    <row r="37843" spans="1:4">
      <c r="A37843" s="489" t="str">
        <f t="shared" si="591"/>
        <v>2373000609訪問介護</v>
      </c>
      <c r="B37843" s="489">
        <v>2373000609</v>
      </c>
      <c r="C37843" s="489" t="s">
        <v>140</v>
      </c>
      <c r="D37843" s="489" t="s">
        <v>10024</v>
      </c>
    </row>
    <row r="37844" spans="1:4">
      <c r="A37844" s="489" t="str">
        <f t="shared" si="591"/>
        <v>2373000609訪問型サービス（独自）</v>
      </c>
      <c r="B37844" s="489">
        <v>2373000609</v>
      </c>
      <c r="C37844" s="489" t="s">
        <v>2571</v>
      </c>
      <c r="D37844" s="489" t="s">
        <v>10024</v>
      </c>
    </row>
    <row r="37845" spans="1:4">
      <c r="A37845" s="489" t="str">
        <f t="shared" si="591"/>
        <v>2373000633介護予防特定施設入居者生活介護</v>
      </c>
      <c r="B37845" s="489">
        <v>2373000633</v>
      </c>
      <c r="C37845" s="489" t="s">
        <v>2514</v>
      </c>
      <c r="D37845" s="489" t="s">
        <v>10025</v>
      </c>
    </row>
    <row r="37846" spans="1:4">
      <c r="A37846" s="489" t="str">
        <f t="shared" si="591"/>
        <v>2373000633特定施設入居者生活介護</v>
      </c>
      <c r="B37846" s="489">
        <v>2373000633</v>
      </c>
      <c r="C37846" s="489" t="s">
        <v>2513</v>
      </c>
      <c r="D37846" s="489" t="s">
        <v>10025</v>
      </c>
    </row>
    <row r="37847" spans="1:4">
      <c r="A37847" s="489" t="str">
        <f t="shared" si="591"/>
        <v>2373000674地域密着型通所介護</v>
      </c>
      <c r="B37847" s="489">
        <v>2373000674</v>
      </c>
      <c r="C37847" s="489" t="s">
        <v>161</v>
      </c>
      <c r="D37847" s="489" t="s">
        <v>10026</v>
      </c>
    </row>
    <row r="37848" spans="1:4">
      <c r="A37848" s="489" t="str">
        <f t="shared" si="591"/>
        <v>2373000682短期入所生活介護</v>
      </c>
      <c r="B37848" s="489">
        <v>2373000682</v>
      </c>
      <c r="C37848" s="489" t="s">
        <v>2092</v>
      </c>
      <c r="D37848" s="489" t="s">
        <v>10027</v>
      </c>
    </row>
    <row r="37849" spans="1:4">
      <c r="A37849" s="489" t="str">
        <f t="shared" si="591"/>
        <v>2373000690介護老人福祉施設</v>
      </c>
      <c r="B37849" s="489">
        <v>2373000690</v>
      </c>
      <c r="C37849" s="489" t="s">
        <v>1921</v>
      </c>
      <c r="D37849" s="489" t="s">
        <v>10028</v>
      </c>
    </row>
    <row r="37850" spans="1:4">
      <c r="A37850" s="489" t="str">
        <f t="shared" si="591"/>
        <v>2373000815訪問介護</v>
      </c>
      <c r="B37850" s="489">
        <v>2373000815</v>
      </c>
      <c r="C37850" s="489" t="s">
        <v>140</v>
      </c>
      <c r="D37850" s="489" t="s">
        <v>10029</v>
      </c>
    </row>
    <row r="37851" spans="1:4">
      <c r="A37851" s="489" t="str">
        <f t="shared" si="591"/>
        <v>2373000815訪問介護</v>
      </c>
      <c r="B37851" s="489">
        <v>2373000815</v>
      </c>
      <c r="C37851" s="489" t="s">
        <v>140</v>
      </c>
      <c r="D37851" s="489" t="s">
        <v>10029</v>
      </c>
    </row>
    <row r="37852" spans="1:4">
      <c r="A37852" s="489" t="str">
        <f t="shared" si="591"/>
        <v>2373000815訪問型サービス（独自）</v>
      </c>
      <c r="B37852" s="489">
        <v>2373000815</v>
      </c>
      <c r="C37852" s="489" t="s">
        <v>2571</v>
      </c>
      <c r="D37852" s="489" t="s">
        <v>10029</v>
      </c>
    </row>
    <row r="37853" spans="1:4">
      <c r="A37853" s="489" t="str">
        <f t="shared" si="591"/>
        <v>2373000856通所介護</v>
      </c>
      <c r="B37853" s="489">
        <v>2373000856</v>
      </c>
      <c r="C37853" s="489" t="s">
        <v>158</v>
      </c>
      <c r="D37853" s="489" t="s">
        <v>10030</v>
      </c>
    </row>
    <row r="37854" spans="1:4">
      <c r="A37854" s="489" t="str">
        <f t="shared" si="591"/>
        <v>2373000856通所型サービス（独自）</v>
      </c>
      <c r="B37854" s="489">
        <v>2373000856</v>
      </c>
      <c r="C37854" s="489" t="s">
        <v>2570</v>
      </c>
      <c r="D37854" s="489" t="s">
        <v>10030</v>
      </c>
    </row>
    <row r="37855" spans="1:4">
      <c r="A37855" s="489" t="str">
        <f t="shared" si="591"/>
        <v>2373000864訪問介護</v>
      </c>
      <c r="B37855" s="489">
        <v>2373000864</v>
      </c>
      <c r="C37855" s="489" t="s">
        <v>140</v>
      </c>
      <c r="D37855" s="489" t="s">
        <v>10031</v>
      </c>
    </row>
    <row r="37856" spans="1:4">
      <c r="A37856" s="489" t="str">
        <f t="shared" si="591"/>
        <v>2373000864訪問介護</v>
      </c>
      <c r="B37856" s="489">
        <v>2373000864</v>
      </c>
      <c r="C37856" s="489" t="s">
        <v>140</v>
      </c>
      <c r="D37856" s="489" t="s">
        <v>10031</v>
      </c>
    </row>
    <row r="37857" spans="1:4">
      <c r="A37857" s="489" t="str">
        <f t="shared" si="591"/>
        <v>2373000864訪問型サービス（独自）</v>
      </c>
      <c r="B37857" s="489">
        <v>2373000864</v>
      </c>
      <c r="C37857" s="489" t="s">
        <v>2571</v>
      </c>
      <c r="D37857" s="489" t="s">
        <v>10031</v>
      </c>
    </row>
    <row r="37858" spans="1:4">
      <c r="A37858" s="489" t="str">
        <f t="shared" si="591"/>
        <v>2373000872居宅介護支援</v>
      </c>
      <c r="B37858" s="489">
        <v>2373000872</v>
      </c>
      <c r="C37858" s="489" t="s">
        <v>2519</v>
      </c>
      <c r="D37858" s="489" t="s">
        <v>10032</v>
      </c>
    </row>
    <row r="37859" spans="1:4">
      <c r="A37859" s="489" t="str">
        <f t="shared" si="591"/>
        <v>2373000898通所介護</v>
      </c>
      <c r="B37859" s="489">
        <v>2373000898</v>
      </c>
      <c r="C37859" s="489" t="s">
        <v>158</v>
      </c>
      <c r="D37859" s="489" t="s">
        <v>10033</v>
      </c>
    </row>
    <row r="37860" spans="1:4">
      <c r="A37860" s="489" t="str">
        <f t="shared" si="591"/>
        <v>2373000898通所型サービス（独自）</v>
      </c>
      <c r="B37860" s="489">
        <v>2373000898</v>
      </c>
      <c r="C37860" s="489" t="s">
        <v>2570</v>
      </c>
      <c r="D37860" s="489" t="s">
        <v>10033</v>
      </c>
    </row>
    <row r="37861" spans="1:4">
      <c r="A37861" s="489" t="str">
        <f t="shared" si="591"/>
        <v>2373000906介護予防認知症対応型共同生活介護（短期利用型）</v>
      </c>
      <c r="B37861" s="489">
        <v>2373000906</v>
      </c>
      <c r="C37861" s="489" t="s">
        <v>19398</v>
      </c>
      <c r="D37861" s="489" t="s">
        <v>10034</v>
      </c>
    </row>
    <row r="37862" spans="1:4">
      <c r="A37862" s="489" t="str">
        <f t="shared" si="591"/>
        <v>2373000906介護予防認知症対応型共同生活介護</v>
      </c>
      <c r="B37862" s="489">
        <v>2373000906</v>
      </c>
      <c r="C37862" s="489" t="s">
        <v>2088</v>
      </c>
      <c r="D37862" s="489" t="s">
        <v>10034</v>
      </c>
    </row>
    <row r="37863" spans="1:4">
      <c r="A37863" s="489" t="str">
        <f t="shared" si="591"/>
        <v>2373000906認知症対応型共同生活介護（短期利用型）</v>
      </c>
      <c r="B37863" s="489">
        <v>2373000906</v>
      </c>
      <c r="C37863" s="489" t="s">
        <v>19399</v>
      </c>
      <c r="D37863" s="489" t="s">
        <v>10034</v>
      </c>
    </row>
    <row r="37864" spans="1:4">
      <c r="A37864" s="489" t="str">
        <f t="shared" si="591"/>
        <v>2373000906認知症対応型共同生活介護</v>
      </c>
      <c r="B37864" s="489">
        <v>2373000906</v>
      </c>
      <c r="C37864" s="489" t="s">
        <v>2087</v>
      </c>
      <c r="D37864" s="489" t="s">
        <v>10034</v>
      </c>
    </row>
    <row r="37865" spans="1:4">
      <c r="A37865" s="489" t="str">
        <f t="shared" si="591"/>
        <v>2373000948通所介護</v>
      </c>
      <c r="B37865" s="489">
        <v>2373000948</v>
      </c>
      <c r="C37865" s="489" t="s">
        <v>158</v>
      </c>
      <c r="D37865" s="489" t="s">
        <v>10035</v>
      </c>
    </row>
    <row r="37866" spans="1:4">
      <c r="A37866" s="489" t="str">
        <f t="shared" si="591"/>
        <v>2373000948通所型サービス（独自）</v>
      </c>
      <c r="B37866" s="489">
        <v>2373000948</v>
      </c>
      <c r="C37866" s="489" t="s">
        <v>2570</v>
      </c>
      <c r="D37866" s="489" t="s">
        <v>10035</v>
      </c>
    </row>
    <row r="37867" spans="1:4">
      <c r="A37867" s="489" t="str">
        <f t="shared" si="591"/>
        <v>2373000948訪問介護</v>
      </c>
      <c r="B37867" s="489">
        <v>2373000948</v>
      </c>
      <c r="C37867" s="489" t="s">
        <v>140</v>
      </c>
      <c r="D37867" s="489" t="s">
        <v>10035</v>
      </c>
    </row>
    <row r="37868" spans="1:4">
      <c r="A37868" s="489" t="str">
        <f t="shared" si="591"/>
        <v>2373000948訪問介護</v>
      </c>
      <c r="B37868" s="489">
        <v>2373000948</v>
      </c>
      <c r="C37868" s="489" t="s">
        <v>140</v>
      </c>
      <c r="D37868" s="489" t="s">
        <v>10035</v>
      </c>
    </row>
    <row r="37869" spans="1:4">
      <c r="A37869" s="489" t="str">
        <f t="shared" si="591"/>
        <v>2373000948訪問型サービス（独自）</v>
      </c>
      <c r="B37869" s="489">
        <v>2373000948</v>
      </c>
      <c r="C37869" s="489" t="s">
        <v>2571</v>
      </c>
      <c r="D37869" s="489" t="s">
        <v>10035</v>
      </c>
    </row>
    <row r="37870" spans="1:4">
      <c r="A37870" s="489" t="str">
        <f t="shared" si="591"/>
        <v>2373000971通所介護</v>
      </c>
      <c r="B37870" s="489">
        <v>2373000971</v>
      </c>
      <c r="C37870" s="489" t="s">
        <v>158</v>
      </c>
      <c r="D37870" s="489" t="s">
        <v>19470</v>
      </c>
    </row>
    <row r="37871" spans="1:4">
      <c r="A37871" s="489" t="str">
        <f t="shared" si="591"/>
        <v>2373000971通所型サービス（独自）</v>
      </c>
      <c r="B37871" s="489">
        <v>2373000971</v>
      </c>
      <c r="C37871" s="489" t="s">
        <v>2570</v>
      </c>
      <c r="D37871" s="489" t="s">
        <v>10036</v>
      </c>
    </row>
    <row r="37872" spans="1:4">
      <c r="A37872" s="489" t="str">
        <f t="shared" si="591"/>
        <v>2373000989介護予防認知症対応型共同生活介護</v>
      </c>
      <c r="B37872" s="489">
        <v>2373000989</v>
      </c>
      <c r="C37872" s="489" t="s">
        <v>2088</v>
      </c>
      <c r="D37872" s="489" t="s">
        <v>19471</v>
      </c>
    </row>
    <row r="37873" spans="1:4">
      <c r="A37873" s="489" t="str">
        <f t="shared" si="591"/>
        <v>2373000989認知症対応型共同生活介護</v>
      </c>
      <c r="B37873" s="489">
        <v>2373000989</v>
      </c>
      <c r="C37873" s="489" t="s">
        <v>2087</v>
      </c>
      <c r="D37873" s="489" t="s">
        <v>19471</v>
      </c>
    </row>
    <row r="37874" spans="1:4">
      <c r="A37874" s="489" t="str">
        <f t="shared" si="591"/>
        <v>2373001086介護予防訪問入浴介護</v>
      </c>
      <c r="B37874" s="489">
        <v>2373001086</v>
      </c>
      <c r="C37874" s="489" t="s">
        <v>2510</v>
      </c>
      <c r="D37874" s="489" t="s">
        <v>10037</v>
      </c>
    </row>
    <row r="37875" spans="1:4">
      <c r="A37875" s="489" t="str">
        <f t="shared" si="591"/>
        <v>2373001086訪問介護</v>
      </c>
      <c r="B37875" s="489">
        <v>2373001086</v>
      </c>
      <c r="C37875" s="489" t="s">
        <v>140</v>
      </c>
      <c r="D37875" s="489" t="s">
        <v>10037</v>
      </c>
    </row>
    <row r="37876" spans="1:4">
      <c r="A37876" s="489" t="str">
        <f t="shared" si="591"/>
        <v>2373001086訪問介護</v>
      </c>
      <c r="B37876" s="489">
        <v>2373001086</v>
      </c>
      <c r="C37876" s="489" t="s">
        <v>140</v>
      </c>
      <c r="D37876" s="489" t="s">
        <v>10037</v>
      </c>
    </row>
    <row r="37877" spans="1:4">
      <c r="A37877" s="489" t="str">
        <f t="shared" si="591"/>
        <v>2373001086訪問型サービス（独自）</v>
      </c>
      <c r="B37877" s="489">
        <v>2373001086</v>
      </c>
      <c r="C37877" s="489" t="s">
        <v>2571</v>
      </c>
      <c r="D37877" s="489" t="s">
        <v>10037</v>
      </c>
    </row>
    <row r="37878" spans="1:4">
      <c r="A37878" s="489" t="str">
        <f t="shared" si="591"/>
        <v>2373001086訪問入浴介護</v>
      </c>
      <c r="B37878" s="489">
        <v>2373001086</v>
      </c>
      <c r="C37878" s="489" t="s">
        <v>2509</v>
      </c>
      <c r="D37878" s="489" t="s">
        <v>10037</v>
      </c>
    </row>
    <row r="37879" spans="1:4">
      <c r="A37879" s="489" t="str">
        <f t="shared" si="591"/>
        <v>2373001136居宅介護支援</v>
      </c>
      <c r="B37879" s="489">
        <v>2373001136</v>
      </c>
      <c r="C37879" s="489" t="s">
        <v>2519</v>
      </c>
      <c r="D37879" s="489" t="s">
        <v>10038</v>
      </c>
    </row>
    <row r="37880" spans="1:4">
      <c r="A37880" s="489" t="str">
        <f t="shared" si="591"/>
        <v>2373001151地域密着型通所介護</v>
      </c>
      <c r="B37880" s="489">
        <v>2373001151</v>
      </c>
      <c r="C37880" s="489" t="s">
        <v>161</v>
      </c>
      <c r="D37880" s="489" t="s">
        <v>10039</v>
      </c>
    </row>
    <row r="37881" spans="1:4">
      <c r="A37881" s="489" t="str">
        <f t="shared" si="591"/>
        <v>2373001151通所型サービス（独自）</v>
      </c>
      <c r="B37881" s="489">
        <v>2373001151</v>
      </c>
      <c r="C37881" s="489" t="s">
        <v>2570</v>
      </c>
      <c r="D37881" s="489" t="s">
        <v>10039</v>
      </c>
    </row>
    <row r="37882" spans="1:4">
      <c r="A37882" s="489" t="str">
        <f t="shared" si="591"/>
        <v>2373001185居宅介護支援</v>
      </c>
      <c r="B37882" s="489">
        <v>2373001185</v>
      </c>
      <c r="C37882" s="489" t="s">
        <v>2519</v>
      </c>
      <c r="D37882" s="489" t="s">
        <v>10040</v>
      </c>
    </row>
    <row r="37883" spans="1:4">
      <c r="A37883" s="489" t="str">
        <f t="shared" si="591"/>
        <v>2373001193通所介護</v>
      </c>
      <c r="B37883" s="489">
        <v>2373001193</v>
      </c>
      <c r="C37883" s="489" t="s">
        <v>158</v>
      </c>
      <c r="D37883" s="489" t="s">
        <v>10041</v>
      </c>
    </row>
    <row r="37884" spans="1:4">
      <c r="A37884" s="489" t="str">
        <f t="shared" si="591"/>
        <v>2373001193通所型サービス（独自）</v>
      </c>
      <c r="B37884" s="489">
        <v>2373001193</v>
      </c>
      <c r="C37884" s="489" t="s">
        <v>2570</v>
      </c>
      <c r="D37884" s="489" t="s">
        <v>10041</v>
      </c>
    </row>
    <row r="37885" spans="1:4">
      <c r="A37885" s="489" t="str">
        <f t="shared" si="591"/>
        <v>2373001201介護予防短期入所生活介護</v>
      </c>
      <c r="B37885" s="489">
        <v>2373001201</v>
      </c>
      <c r="C37885" s="489" t="s">
        <v>2093</v>
      </c>
      <c r="D37885" s="489" t="s">
        <v>10042</v>
      </c>
    </row>
    <row r="37886" spans="1:4">
      <c r="A37886" s="489" t="str">
        <f t="shared" si="591"/>
        <v>2373001201介護予防短期入所生活介護</v>
      </c>
      <c r="B37886" s="489">
        <v>2373001201</v>
      </c>
      <c r="C37886" s="489" t="s">
        <v>2093</v>
      </c>
      <c r="D37886" s="489" t="s">
        <v>10042</v>
      </c>
    </row>
    <row r="37887" spans="1:4">
      <c r="A37887" s="489" t="str">
        <f t="shared" si="591"/>
        <v>2373001201短期入所生活介護</v>
      </c>
      <c r="B37887" s="489">
        <v>2373001201</v>
      </c>
      <c r="C37887" s="489" t="s">
        <v>2092</v>
      </c>
      <c r="D37887" s="489" t="s">
        <v>10042</v>
      </c>
    </row>
    <row r="37888" spans="1:4">
      <c r="A37888" s="489" t="str">
        <f t="shared" si="591"/>
        <v>2373001201短期入所生活介護</v>
      </c>
      <c r="B37888" s="489">
        <v>2373001201</v>
      </c>
      <c r="C37888" s="489" t="s">
        <v>2092</v>
      </c>
      <c r="D37888" s="489" t="s">
        <v>10042</v>
      </c>
    </row>
    <row r="37889" spans="1:4">
      <c r="A37889" s="489" t="str">
        <f t="shared" si="591"/>
        <v>2373001219介護老人福祉施設</v>
      </c>
      <c r="B37889" s="489">
        <v>2373001219</v>
      </c>
      <c r="C37889" s="489" t="s">
        <v>1921</v>
      </c>
      <c r="D37889" s="489" t="s">
        <v>10043</v>
      </c>
    </row>
    <row r="37890" spans="1:4">
      <c r="A37890" s="489" t="str">
        <f t="shared" ref="A37890:A37953" si="592">B37890&amp;C37890</f>
        <v>2373001219介護老人福祉施設</v>
      </c>
      <c r="B37890" s="489">
        <v>2373001219</v>
      </c>
      <c r="C37890" s="489" t="s">
        <v>1921</v>
      </c>
      <c r="D37890" s="489" t="s">
        <v>10043</v>
      </c>
    </row>
    <row r="37891" spans="1:4">
      <c r="A37891" s="489" t="str">
        <f t="shared" si="592"/>
        <v>2373001227居宅介護支援</v>
      </c>
      <c r="B37891" s="489">
        <v>2373001227</v>
      </c>
      <c r="C37891" s="489" t="s">
        <v>2519</v>
      </c>
      <c r="D37891" s="489" t="s">
        <v>10044</v>
      </c>
    </row>
    <row r="37892" spans="1:4">
      <c r="A37892" s="489" t="str">
        <f t="shared" si="592"/>
        <v>2373001243通所介護</v>
      </c>
      <c r="B37892" s="489">
        <v>2373001243</v>
      </c>
      <c r="C37892" s="489" t="s">
        <v>158</v>
      </c>
      <c r="D37892" s="489" t="s">
        <v>10045</v>
      </c>
    </row>
    <row r="37893" spans="1:4">
      <c r="A37893" s="489" t="str">
        <f t="shared" si="592"/>
        <v>2373001243通所型サービス（独自）</v>
      </c>
      <c r="B37893" s="489">
        <v>2373001243</v>
      </c>
      <c r="C37893" s="489" t="s">
        <v>2570</v>
      </c>
      <c r="D37893" s="489" t="s">
        <v>10045</v>
      </c>
    </row>
    <row r="37894" spans="1:4">
      <c r="A37894" s="489" t="str">
        <f t="shared" si="592"/>
        <v>2373001276地域密着型通所介護</v>
      </c>
      <c r="B37894" s="489">
        <v>2373001276</v>
      </c>
      <c r="C37894" s="489" t="s">
        <v>161</v>
      </c>
      <c r="D37894" s="489" t="s">
        <v>10046</v>
      </c>
    </row>
    <row r="37895" spans="1:4">
      <c r="A37895" s="489" t="str">
        <f t="shared" si="592"/>
        <v>2373001276通所型サービス（独自）</v>
      </c>
      <c r="B37895" s="489">
        <v>2373001276</v>
      </c>
      <c r="C37895" s="489" t="s">
        <v>2570</v>
      </c>
      <c r="D37895" s="489" t="s">
        <v>10046</v>
      </c>
    </row>
    <row r="37896" spans="1:4">
      <c r="A37896" s="489" t="str">
        <f t="shared" si="592"/>
        <v>2373001318通所介護</v>
      </c>
      <c r="B37896" s="489">
        <v>2373001318</v>
      </c>
      <c r="C37896" s="489" t="s">
        <v>158</v>
      </c>
      <c r="D37896" s="489" t="s">
        <v>10047</v>
      </c>
    </row>
    <row r="37897" spans="1:4">
      <c r="A37897" s="489" t="str">
        <f t="shared" si="592"/>
        <v>2373001318通所型サービス（独自）</v>
      </c>
      <c r="B37897" s="489">
        <v>2373001318</v>
      </c>
      <c r="C37897" s="489" t="s">
        <v>2570</v>
      </c>
      <c r="D37897" s="489" t="s">
        <v>10047</v>
      </c>
    </row>
    <row r="37898" spans="1:4">
      <c r="A37898" s="489" t="str">
        <f t="shared" si="592"/>
        <v>2373001318通所型サービス（独自／定率）</v>
      </c>
      <c r="B37898" s="489">
        <v>2373001318</v>
      </c>
      <c r="C37898" s="489" t="s">
        <v>2567</v>
      </c>
      <c r="D37898" s="489" t="s">
        <v>10047</v>
      </c>
    </row>
    <row r="37899" spans="1:4">
      <c r="A37899" s="489" t="str">
        <f t="shared" si="592"/>
        <v>2373001326居宅介護支援</v>
      </c>
      <c r="B37899" s="489">
        <v>2373001326</v>
      </c>
      <c r="C37899" s="489" t="s">
        <v>2519</v>
      </c>
      <c r="D37899" s="489" t="s">
        <v>10048</v>
      </c>
    </row>
    <row r="37900" spans="1:4">
      <c r="A37900" s="489" t="str">
        <f t="shared" si="592"/>
        <v>2373001342訪問介護</v>
      </c>
      <c r="B37900" s="489">
        <v>2373001342</v>
      </c>
      <c r="C37900" s="489" t="s">
        <v>140</v>
      </c>
      <c r="D37900" s="489" t="s">
        <v>10049</v>
      </c>
    </row>
    <row r="37901" spans="1:4">
      <c r="A37901" s="489" t="str">
        <f t="shared" si="592"/>
        <v>2373001342訪問介護</v>
      </c>
      <c r="B37901" s="489">
        <v>2373001342</v>
      </c>
      <c r="C37901" s="489" t="s">
        <v>140</v>
      </c>
      <c r="D37901" s="489" t="s">
        <v>10049</v>
      </c>
    </row>
    <row r="37902" spans="1:4">
      <c r="A37902" s="489" t="str">
        <f t="shared" si="592"/>
        <v>2373001342訪問型サービス（独自）</v>
      </c>
      <c r="B37902" s="489">
        <v>2373001342</v>
      </c>
      <c r="C37902" s="489" t="s">
        <v>2571</v>
      </c>
      <c r="D37902" s="489" t="s">
        <v>10049</v>
      </c>
    </row>
    <row r="37903" spans="1:4">
      <c r="A37903" s="489" t="str">
        <f t="shared" si="592"/>
        <v>2373001375介護予防認知症対応型共同生活介護（短期利用型）</v>
      </c>
      <c r="B37903" s="489">
        <v>2373001375</v>
      </c>
      <c r="C37903" s="489" t="s">
        <v>19398</v>
      </c>
      <c r="D37903" s="489" t="s">
        <v>10050</v>
      </c>
    </row>
    <row r="37904" spans="1:4">
      <c r="A37904" s="489" t="str">
        <f t="shared" si="592"/>
        <v>2373001375介護予防認知症対応型共同生活介護</v>
      </c>
      <c r="B37904" s="489">
        <v>2373001375</v>
      </c>
      <c r="C37904" s="489" t="s">
        <v>2088</v>
      </c>
      <c r="D37904" s="489" t="s">
        <v>10050</v>
      </c>
    </row>
    <row r="37905" spans="1:4">
      <c r="A37905" s="489" t="str">
        <f t="shared" si="592"/>
        <v>2373001375認知症対応型共同生活介護（短期利用型）</v>
      </c>
      <c r="B37905" s="489">
        <v>2373001375</v>
      </c>
      <c r="C37905" s="489" t="s">
        <v>19399</v>
      </c>
      <c r="D37905" s="489" t="s">
        <v>10050</v>
      </c>
    </row>
    <row r="37906" spans="1:4">
      <c r="A37906" s="489" t="str">
        <f t="shared" si="592"/>
        <v>2373001375認知症対応型共同生活介護</v>
      </c>
      <c r="B37906" s="489">
        <v>2373001375</v>
      </c>
      <c r="C37906" s="489" t="s">
        <v>2087</v>
      </c>
      <c r="D37906" s="489" t="s">
        <v>10050</v>
      </c>
    </row>
    <row r="37907" spans="1:4">
      <c r="A37907" s="489" t="str">
        <f t="shared" si="592"/>
        <v>2373001383介護老人福祉施設</v>
      </c>
      <c r="B37907" s="489">
        <v>2373001383</v>
      </c>
      <c r="C37907" s="489" t="s">
        <v>1921</v>
      </c>
      <c r="D37907" s="489" t="s">
        <v>10051</v>
      </c>
    </row>
    <row r="37908" spans="1:4">
      <c r="A37908" s="489" t="str">
        <f t="shared" si="592"/>
        <v>2373001383介護老人福祉施設</v>
      </c>
      <c r="B37908" s="489">
        <v>2373001383</v>
      </c>
      <c r="C37908" s="489" t="s">
        <v>1921</v>
      </c>
      <c r="D37908" s="489" t="s">
        <v>10051</v>
      </c>
    </row>
    <row r="37909" spans="1:4">
      <c r="A37909" s="489" t="str">
        <f t="shared" si="592"/>
        <v>2373001391介護予防短期入所生活介護</v>
      </c>
      <c r="B37909" s="489">
        <v>2373001391</v>
      </c>
      <c r="C37909" s="489" t="s">
        <v>2093</v>
      </c>
      <c r="D37909" s="489" t="s">
        <v>10052</v>
      </c>
    </row>
    <row r="37910" spans="1:4">
      <c r="A37910" s="489" t="str">
        <f t="shared" si="592"/>
        <v>2373001391短期入所生活介護</v>
      </c>
      <c r="B37910" s="489">
        <v>2373001391</v>
      </c>
      <c r="C37910" s="489" t="s">
        <v>2092</v>
      </c>
      <c r="D37910" s="489" t="s">
        <v>10052</v>
      </c>
    </row>
    <row r="37911" spans="1:4">
      <c r="A37911" s="489" t="str">
        <f t="shared" si="592"/>
        <v>2373001417居宅介護支援</v>
      </c>
      <c r="B37911" s="489">
        <v>2373001417</v>
      </c>
      <c r="C37911" s="489" t="s">
        <v>2519</v>
      </c>
      <c r="D37911" s="489" t="s">
        <v>10053</v>
      </c>
    </row>
    <row r="37912" spans="1:4">
      <c r="A37912" s="489" t="str">
        <f t="shared" si="592"/>
        <v>2373001458居宅介護支援</v>
      </c>
      <c r="B37912" s="489">
        <v>2373001458</v>
      </c>
      <c r="C37912" s="489" t="s">
        <v>2519</v>
      </c>
      <c r="D37912" s="489" t="s">
        <v>10035</v>
      </c>
    </row>
    <row r="37913" spans="1:4">
      <c r="A37913" s="489" t="str">
        <f t="shared" si="592"/>
        <v>2373001482通所介護</v>
      </c>
      <c r="B37913" s="489">
        <v>2373001482</v>
      </c>
      <c r="C37913" s="489" t="s">
        <v>158</v>
      </c>
      <c r="D37913" s="489" t="s">
        <v>10054</v>
      </c>
    </row>
    <row r="37914" spans="1:4">
      <c r="A37914" s="489" t="str">
        <f t="shared" si="592"/>
        <v>2373001482通所型サービス（独自）</v>
      </c>
      <c r="B37914" s="489">
        <v>2373001482</v>
      </c>
      <c r="C37914" s="489" t="s">
        <v>2570</v>
      </c>
      <c r="D37914" s="489" t="s">
        <v>10054</v>
      </c>
    </row>
    <row r="37915" spans="1:4">
      <c r="A37915" s="489" t="str">
        <f t="shared" si="592"/>
        <v>2373001490介護予防認知症対応型共同生活介護（短期利用型）</v>
      </c>
      <c r="B37915" s="489">
        <v>2373001490</v>
      </c>
      <c r="C37915" s="489" t="s">
        <v>19398</v>
      </c>
      <c r="D37915" s="489" t="s">
        <v>10055</v>
      </c>
    </row>
    <row r="37916" spans="1:4">
      <c r="A37916" s="489" t="str">
        <f t="shared" si="592"/>
        <v>2373001490介護予防認知症対応型共同生活介護</v>
      </c>
      <c r="B37916" s="489">
        <v>2373001490</v>
      </c>
      <c r="C37916" s="489" t="s">
        <v>2088</v>
      </c>
      <c r="D37916" s="489" t="s">
        <v>10055</v>
      </c>
    </row>
    <row r="37917" spans="1:4">
      <c r="A37917" s="489" t="str">
        <f t="shared" si="592"/>
        <v>2373001490認知症対応型共同生活介護（短期利用型）</v>
      </c>
      <c r="B37917" s="489">
        <v>2373001490</v>
      </c>
      <c r="C37917" s="489" t="s">
        <v>19399</v>
      </c>
      <c r="D37917" s="489" t="s">
        <v>10055</v>
      </c>
    </row>
    <row r="37918" spans="1:4">
      <c r="A37918" s="489" t="str">
        <f t="shared" si="592"/>
        <v>2373001490認知症対応型共同生活介護</v>
      </c>
      <c r="B37918" s="489">
        <v>2373001490</v>
      </c>
      <c r="C37918" s="489" t="s">
        <v>2087</v>
      </c>
      <c r="D37918" s="489" t="s">
        <v>10055</v>
      </c>
    </row>
    <row r="37919" spans="1:4">
      <c r="A37919" s="489" t="str">
        <f t="shared" si="592"/>
        <v>2373001508介護予防特定施設入居者生活介護</v>
      </c>
      <c r="B37919" s="489">
        <v>2373001508</v>
      </c>
      <c r="C37919" s="489" t="s">
        <v>2514</v>
      </c>
      <c r="D37919" s="489" t="s">
        <v>10056</v>
      </c>
    </row>
    <row r="37920" spans="1:4">
      <c r="A37920" s="489" t="str">
        <f t="shared" si="592"/>
        <v>2373001508特定施設入居者生活介護</v>
      </c>
      <c r="B37920" s="489">
        <v>2373001508</v>
      </c>
      <c r="C37920" s="489" t="s">
        <v>2513</v>
      </c>
      <c r="D37920" s="489" t="s">
        <v>10056</v>
      </c>
    </row>
    <row r="37921" spans="1:4">
      <c r="A37921" s="489" t="str">
        <f t="shared" si="592"/>
        <v>2373001516居宅介護支援</v>
      </c>
      <c r="B37921" s="489">
        <v>2373001516</v>
      </c>
      <c r="C37921" s="489" t="s">
        <v>2519</v>
      </c>
      <c r="D37921" s="489" t="s">
        <v>10057</v>
      </c>
    </row>
    <row r="37922" spans="1:4">
      <c r="A37922" s="489" t="str">
        <f t="shared" si="592"/>
        <v>2373001524介護予防特定施設入居者生活介護</v>
      </c>
      <c r="B37922" s="489">
        <v>2373001524</v>
      </c>
      <c r="C37922" s="489" t="s">
        <v>2514</v>
      </c>
      <c r="D37922" s="489" t="s">
        <v>10058</v>
      </c>
    </row>
    <row r="37923" spans="1:4">
      <c r="A37923" s="489" t="str">
        <f t="shared" si="592"/>
        <v>2373001524特定施設入居者生活介護</v>
      </c>
      <c r="B37923" s="489">
        <v>2373001524</v>
      </c>
      <c r="C37923" s="489" t="s">
        <v>2513</v>
      </c>
      <c r="D37923" s="489" t="s">
        <v>10058</v>
      </c>
    </row>
    <row r="37924" spans="1:4">
      <c r="A37924" s="489" t="str">
        <f t="shared" si="592"/>
        <v>2373001581通所介護</v>
      </c>
      <c r="B37924" s="489">
        <v>2373001581</v>
      </c>
      <c r="C37924" s="489" t="s">
        <v>158</v>
      </c>
      <c r="D37924" s="489" t="s">
        <v>10059</v>
      </c>
    </row>
    <row r="37925" spans="1:4">
      <c r="A37925" s="489" t="str">
        <f t="shared" si="592"/>
        <v>2373001581通所型サービス（独自）</v>
      </c>
      <c r="B37925" s="489">
        <v>2373001581</v>
      </c>
      <c r="C37925" s="489" t="s">
        <v>2570</v>
      </c>
      <c r="D37925" s="489" t="s">
        <v>10059</v>
      </c>
    </row>
    <row r="37926" spans="1:4">
      <c r="A37926" s="489" t="str">
        <f t="shared" si="592"/>
        <v>2373001599居宅介護支援</v>
      </c>
      <c r="B37926" s="489">
        <v>2373001599</v>
      </c>
      <c r="C37926" s="489" t="s">
        <v>2519</v>
      </c>
      <c r="D37926" s="489" t="s">
        <v>10060</v>
      </c>
    </row>
    <row r="37927" spans="1:4">
      <c r="A37927" s="489" t="str">
        <f t="shared" si="592"/>
        <v>2373001607訪問介護</v>
      </c>
      <c r="B37927" s="489">
        <v>2373001607</v>
      </c>
      <c r="C37927" s="489" t="s">
        <v>140</v>
      </c>
      <c r="D37927" s="489" t="s">
        <v>10061</v>
      </c>
    </row>
    <row r="37928" spans="1:4">
      <c r="A37928" s="489" t="str">
        <f t="shared" si="592"/>
        <v>2373001607訪問介護</v>
      </c>
      <c r="B37928" s="489">
        <v>2373001607</v>
      </c>
      <c r="C37928" s="489" t="s">
        <v>140</v>
      </c>
      <c r="D37928" s="489" t="s">
        <v>10061</v>
      </c>
    </row>
    <row r="37929" spans="1:4">
      <c r="A37929" s="489" t="str">
        <f t="shared" si="592"/>
        <v>2373001607訪問型サービス（独自）</v>
      </c>
      <c r="B37929" s="489">
        <v>2373001607</v>
      </c>
      <c r="C37929" s="489" t="s">
        <v>2571</v>
      </c>
      <c r="D37929" s="489" t="s">
        <v>10061</v>
      </c>
    </row>
    <row r="37930" spans="1:4">
      <c r="A37930" s="489" t="str">
        <f t="shared" si="592"/>
        <v>2373001607訪問型サービス（独自／定率）</v>
      </c>
      <c r="B37930" s="489">
        <v>2373001607</v>
      </c>
      <c r="C37930" s="489" t="s">
        <v>2568</v>
      </c>
      <c r="D37930" s="489" t="s">
        <v>10061</v>
      </c>
    </row>
    <row r="37931" spans="1:4">
      <c r="A37931" s="489" t="str">
        <f t="shared" si="592"/>
        <v>2373001615居宅介護支援</v>
      </c>
      <c r="B37931" s="489">
        <v>2373001615</v>
      </c>
      <c r="C37931" s="489" t="s">
        <v>2519</v>
      </c>
      <c r="D37931" s="489" t="s">
        <v>10062</v>
      </c>
    </row>
    <row r="37932" spans="1:4">
      <c r="A37932" s="489" t="str">
        <f t="shared" si="592"/>
        <v>2373001631通所介護</v>
      </c>
      <c r="B37932" s="489">
        <v>2373001631</v>
      </c>
      <c r="C37932" s="489" t="s">
        <v>158</v>
      </c>
      <c r="D37932" s="489" t="s">
        <v>10063</v>
      </c>
    </row>
    <row r="37933" spans="1:4">
      <c r="A37933" s="489" t="str">
        <f t="shared" si="592"/>
        <v>2373001631通所型サービス（独自）</v>
      </c>
      <c r="B37933" s="489">
        <v>2373001631</v>
      </c>
      <c r="C37933" s="489" t="s">
        <v>2570</v>
      </c>
      <c r="D37933" s="489" t="s">
        <v>10063</v>
      </c>
    </row>
    <row r="37934" spans="1:4">
      <c r="A37934" s="489" t="str">
        <f t="shared" si="592"/>
        <v>2373001649居宅介護支援</v>
      </c>
      <c r="B37934" s="489">
        <v>2373001649</v>
      </c>
      <c r="C37934" s="489" t="s">
        <v>2519</v>
      </c>
      <c r="D37934" s="489" t="s">
        <v>10064</v>
      </c>
    </row>
    <row r="37935" spans="1:4">
      <c r="A37935" s="489" t="str">
        <f t="shared" si="592"/>
        <v>2373001656訪問介護</v>
      </c>
      <c r="B37935" s="489">
        <v>2373001656</v>
      </c>
      <c r="C37935" s="489" t="s">
        <v>140</v>
      </c>
      <c r="D37935" s="489" t="s">
        <v>10065</v>
      </c>
    </row>
    <row r="37936" spans="1:4">
      <c r="A37936" s="489" t="str">
        <f t="shared" si="592"/>
        <v>2373001656訪問介護</v>
      </c>
      <c r="B37936" s="489">
        <v>2373001656</v>
      </c>
      <c r="C37936" s="489" t="s">
        <v>140</v>
      </c>
      <c r="D37936" s="489" t="s">
        <v>10065</v>
      </c>
    </row>
    <row r="37937" spans="1:4">
      <c r="A37937" s="489" t="str">
        <f t="shared" si="592"/>
        <v>2373001656訪問型サービス（独自）</v>
      </c>
      <c r="B37937" s="489">
        <v>2373001656</v>
      </c>
      <c r="C37937" s="489" t="s">
        <v>2571</v>
      </c>
      <c r="D37937" s="489" t="s">
        <v>10065</v>
      </c>
    </row>
    <row r="37938" spans="1:4">
      <c r="A37938" s="489" t="str">
        <f t="shared" si="592"/>
        <v>2373001656訪問型サービス（独自／定率）</v>
      </c>
      <c r="B37938" s="489">
        <v>2373001656</v>
      </c>
      <c r="C37938" s="489" t="s">
        <v>2568</v>
      </c>
      <c r="D37938" s="489" t="s">
        <v>10065</v>
      </c>
    </row>
    <row r="37939" spans="1:4">
      <c r="A37939" s="489" t="str">
        <f t="shared" si="592"/>
        <v>2373001664通所介護</v>
      </c>
      <c r="B37939" s="489">
        <v>2373001664</v>
      </c>
      <c r="C37939" s="489" t="s">
        <v>158</v>
      </c>
      <c r="D37939" s="489" t="s">
        <v>10066</v>
      </c>
    </row>
    <row r="37940" spans="1:4">
      <c r="A37940" s="489" t="str">
        <f t="shared" si="592"/>
        <v>2373001664通所型サービス（独自）</v>
      </c>
      <c r="B37940" s="489">
        <v>2373001664</v>
      </c>
      <c r="C37940" s="489" t="s">
        <v>2570</v>
      </c>
      <c r="D37940" s="489" t="s">
        <v>10066</v>
      </c>
    </row>
    <row r="37941" spans="1:4">
      <c r="A37941" s="489" t="str">
        <f t="shared" si="592"/>
        <v>2373001672居宅介護支援</v>
      </c>
      <c r="B37941" s="489">
        <v>2373001672</v>
      </c>
      <c r="C37941" s="489" t="s">
        <v>2519</v>
      </c>
      <c r="D37941" s="489" t="s">
        <v>10067</v>
      </c>
    </row>
    <row r="37942" spans="1:4">
      <c r="A37942" s="489" t="str">
        <f t="shared" si="592"/>
        <v>2373001680訪問介護</v>
      </c>
      <c r="B37942" s="489">
        <v>2373001680</v>
      </c>
      <c r="C37942" s="489" t="s">
        <v>140</v>
      </c>
      <c r="D37942" s="489" t="s">
        <v>10068</v>
      </c>
    </row>
    <row r="37943" spans="1:4">
      <c r="A37943" s="489" t="str">
        <f t="shared" si="592"/>
        <v>2373001680訪問介護</v>
      </c>
      <c r="B37943" s="489">
        <v>2373001680</v>
      </c>
      <c r="C37943" s="489" t="s">
        <v>140</v>
      </c>
      <c r="D37943" s="489" t="s">
        <v>10068</v>
      </c>
    </row>
    <row r="37944" spans="1:4">
      <c r="A37944" s="489" t="str">
        <f t="shared" si="592"/>
        <v>2373001680訪問型サービス（独自）</v>
      </c>
      <c r="B37944" s="489">
        <v>2373001680</v>
      </c>
      <c r="C37944" s="489" t="s">
        <v>2571</v>
      </c>
      <c r="D37944" s="489" t="s">
        <v>10068</v>
      </c>
    </row>
    <row r="37945" spans="1:4">
      <c r="A37945" s="489" t="str">
        <f t="shared" si="592"/>
        <v>2373001680訪問型サービス（独自／定率）</v>
      </c>
      <c r="B37945" s="489">
        <v>2373001680</v>
      </c>
      <c r="C37945" s="489" t="s">
        <v>2568</v>
      </c>
      <c r="D37945" s="489" t="s">
        <v>10068</v>
      </c>
    </row>
    <row r="37946" spans="1:4">
      <c r="A37946" s="489" t="str">
        <f t="shared" si="592"/>
        <v>2373001698通所介護</v>
      </c>
      <c r="B37946" s="489">
        <v>2373001698</v>
      </c>
      <c r="C37946" s="489" t="s">
        <v>158</v>
      </c>
      <c r="D37946" s="489" t="s">
        <v>10069</v>
      </c>
    </row>
    <row r="37947" spans="1:4">
      <c r="A37947" s="489" t="str">
        <f t="shared" si="592"/>
        <v>2373001698通所型サービス（独自）</v>
      </c>
      <c r="B37947" s="489">
        <v>2373001698</v>
      </c>
      <c r="C37947" s="489" t="s">
        <v>2570</v>
      </c>
      <c r="D37947" s="489" t="s">
        <v>10069</v>
      </c>
    </row>
    <row r="37948" spans="1:4">
      <c r="A37948" s="489" t="str">
        <f t="shared" si="592"/>
        <v>2373001706居宅介護支援</v>
      </c>
      <c r="B37948" s="489">
        <v>2373001706</v>
      </c>
      <c r="C37948" s="489" t="s">
        <v>2519</v>
      </c>
      <c r="D37948" s="489" t="s">
        <v>10070</v>
      </c>
    </row>
    <row r="37949" spans="1:4">
      <c r="A37949" s="489" t="str">
        <f t="shared" si="592"/>
        <v>2373001722通所介護</v>
      </c>
      <c r="B37949" s="489">
        <v>2373001722</v>
      </c>
      <c r="C37949" s="489" t="s">
        <v>158</v>
      </c>
      <c r="D37949" s="489" t="s">
        <v>10071</v>
      </c>
    </row>
    <row r="37950" spans="1:4">
      <c r="A37950" s="489" t="str">
        <f t="shared" si="592"/>
        <v>2373001722通所型サービス（独自）</v>
      </c>
      <c r="B37950" s="489">
        <v>2373001722</v>
      </c>
      <c r="C37950" s="489" t="s">
        <v>2570</v>
      </c>
      <c r="D37950" s="489" t="s">
        <v>10071</v>
      </c>
    </row>
    <row r="37951" spans="1:4">
      <c r="A37951" s="489" t="str">
        <f t="shared" si="592"/>
        <v>2373001730居宅介護支援</v>
      </c>
      <c r="B37951" s="489">
        <v>2373001730</v>
      </c>
      <c r="C37951" s="489" t="s">
        <v>2519</v>
      </c>
      <c r="D37951" s="489" t="s">
        <v>10072</v>
      </c>
    </row>
    <row r="37952" spans="1:4">
      <c r="A37952" s="489" t="str">
        <f t="shared" si="592"/>
        <v>2373001748訪問介護</v>
      </c>
      <c r="B37952" s="489">
        <v>2373001748</v>
      </c>
      <c r="C37952" s="489" t="s">
        <v>140</v>
      </c>
      <c r="D37952" s="489" t="s">
        <v>10073</v>
      </c>
    </row>
    <row r="37953" spans="1:4">
      <c r="A37953" s="489" t="str">
        <f t="shared" si="592"/>
        <v>2373001748訪問介護</v>
      </c>
      <c r="B37953" s="489">
        <v>2373001748</v>
      </c>
      <c r="C37953" s="489" t="s">
        <v>140</v>
      </c>
      <c r="D37953" s="489" t="s">
        <v>10073</v>
      </c>
    </row>
    <row r="37954" spans="1:4">
      <c r="A37954" s="489" t="str">
        <f t="shared" ref="A37954:A38017" si="593">B37954&amp;C37954</f>
        <v>2373001748訪問型サービス（独自）</v>
      </c>
      <c r="B37954" s="489">
        <v>2373001748</v>
      </c>
      <c r="C37954" s="489" t="s">
        <v>2571</v>
      </c>
      <c r="D37954" s="489" t="s">
        <v>10073</v>
      </c>
    </row>
    <row r="37955" spans="1:4">
      <c r="A37955" s="489" t="str">
        <f t="shared" si="593"/>
        <v>2373001748訪問型サービス（独自／定率）</v>
      </c>
      <c r="B37955" s="489">
        <v>2373001748</v>
      </c>
      <c r="C37955" s="489" t="s">
        <v>2568</v>
      </c>
      <c r="D37955" s="489" t="s">
        <v>10073</v>
      </c>
    </row>
    <row r="37956" spans="1:4">
      <c r="A37956" s="489" t="str">
        <f t="shared" si="593"/>
        <v>2373001755通所介護</v>
      </c>
      <c r="B37956" s="489">
        <v>2373001755</v>
      </c>
      <c r="C37956" s="489" t="s">
        <v>158</v>
      </c>
      <c r="D37956" s="489" t="s">
        <v>10074</v>
      </c>
    </row>
    <row r="37957" spans="1:4">
      <c r="A37957" s="489" t="str">
        <f t="shared" si="593"/>
        <v>2373001755通所型サービス（独自）</v>
      </c>
      <c r="B37957" s="489">
        <v>2373001755</v>
      </c>
      <c r="C37957" s="489" t="s">
        <v>2570</v>
      </c>
      <c r="D37957" s="489" t="s">
        <v>10074</v>
      </c>
    </row>
    <row r="37958" spans="1:4">
      <c r="A37958" s="489" t="str">
        <f t="shared" si="593"/>
        <v>2373001789通所介護</v>
      </c>
      <c r="B37958" s="489">
        <v>2373001789</v>
      </c>
      <c r="C37958" s="489" t="s">
        <v>158</v>
      </c>
      <c r="D37958" s="489" t="s">
        <v>10075</v>
      </c>
    </row>
    <row r="37959" spans="1:4">
      <c r="A37959" s="489" t="str">
        <f t="shared" si="593"/>
        <v>2373001789通所型サービス（独自）</v>
      </c>
      <c r="B37959" s="489">
        <v>2373001789</v>
      </c>
      <c r="C37959" s="489" t="s">
        <v>2570</v>
      </c>
      <c r="D37959" s="489" t="s">
        <v>10075</v>
      </c>
    </row>
    <row r="37960" spans="1:4">
      <c r="A37960" s="489" t="str">
        <f t="shared" si="593"/>
        <v>2373001789通所型サービス（独自／定率）</v>
      </c>
      <c r="B37960" s="489">
        <v>2373001789</v>
      </c>
      <c r="C37960" s="489" t="s">
        <v>2567</v>
      </c>
      <c r="D37960" s="489" t="s">
        <v>10075</v>
      </c>
    </row>
    <row r="37961" spans="1:4">
      <c r="A37961" s="489" t="str">
        <f t="shared" si="593"/>
        <v>2373001805介護予防短期入所生活介護</v>
      </c>
      <c r="B37961" s="489">
        <v>2373001805</v>
      </c>
      <c r="C37961" s="489" t="s">
        <v>2093</v>
      </c>
      <c r="D37961" s="489" t="s">
        <v>10076</v>
      </c>
    </row>
    <row r="37962" spans="1:4">
      <c r="A37962" s="489" t="str">
        <f t="shared" si="593"/>
        <v>2373001805短期入所生活介護</v>
      </c>
      <c r="B37962" s="489">
        <v>2373001805</v>
      </c>
      <c r="C37962" s="489" t="s">
        <v>2092</v>
      </c>
      <c r="D37962" s="489" t="s">
        <v>10076</v>
      </c>
    </row>
    <row r="37963" spans="1:4">
      <c r="A37963" s="489" t="str">
        <f t="shared" si="593"/>
        <v>2373001839地域密着型通所介護</v>
      </c>
      <c r="B37963" s="489">
        <v>2373001839</v>
      </c>
      <c r="C37963" s="489" t="s">
        <v>161</v>
      </c>
      <c r="D37963" s="489" t="s">
        <v>10077</v>
      </c>
    </row>
    <row r="37964" spans="1:4">
      <c r="A37964" s="489" t="str">
        <f t="shared" si="593"/>
        <v>2373001839通所型サービス（独自）</v>
      </c>
      <c r="B37964" s="489">
        <v>2373001839</v>
      </c>
      <c r="C37964" s="489" t="s">
        <v>2570</v>
      </c>
      <c r="D37964" s="489" t="s">
        <v>10077</v>
      </c>
    </row>
    <row r="37965" spans="1:4">
      <c r="A37965" s="489" t="str">
        <f t="shared" si="593"/>
        <v>2373001912訪問介護</v>
      </c>
      <c r="B37965" s="489">
        <v>2373001912</v>
      </c>
      <c r="C37965" s="489" t="s">
        <v>140</v>
      </c>
      <c r="D37965" s="489" t="s">
        <v>10078</v>
      </c>
    </row>
    <row r="37966" spans="1:4">
      <c r="A37966" s="489" t="str">
        <f t="shared" si="593"/>
        <v>2373001912訪問介護</v>
      </c>
      <c r="B37966" s="489">
        <v>2373001912</v>
      </c>
      <c r="C37966" s="489" t="s">
        <v>140</v>
      </c>
      <c r="D37966" s="489" t="s">
        <v>10078</v>
      </c>
    </row>
    <row r="37967" spans="1:4">
      <c r="A37967" s="489" t="str">
        <f t="shared" si="593"/>
        <v>2373001912訪問介護</v>
      </c>
      <c r="B37967" s="489">
        <v>2373001912</v>
      </c>
      <c r="C37967" s="489" t="s">
        <v>140</v>
      </c>
      <c r="D37967" s="489" t="s">
        <v>10078</v>
      </c>
    </row>
    <row r="37968" spans="1:4">
      <c r="A37968" s="489" t="str">
        <f t="shared" si="593"/>
        <v>2373001912訪問型サービス（独自）</v>
      </c>
      <c r="B37968" s="489">
        <v>2373001912</v>
      </c>
      <c r="C37968" s="489" t="s">
        <v>2571</v>
      </c>
      <c r="D37968" s="489" t="s">
        <v>10078</v>
      </c>
    </row>
    <row r="37969" spans="1:4">
      <c r="A37969" s="489" t="str">
        <f t="shared" si="593"/>
        <v>2373002001地域密着型通所介護</v>
      </c>
      <c r="B37969" s="489">
        <v>2373002001</v>
      </c>
      <c r="C37969" s="489" t="s">
        <v>161</v>
      </c>
      <c r="D37969" s="489" t="s">
        <v>10079</v>
      </c>
    </row>
    <row r="37970" spans="1:4">
      <c r="A37970" s="489" t="str">
        <f t="shared" si="593"/>
        <v>2373002001通所型サービス（独自）</v>
      </c>
      <c r="B37970" s="489">
        <v>2373002001</v>
      </c>
      <c r="C37970" s="489" t="s">
        <v>2570</v>
      </c>
      <c r="D37970" s="489" t="s">
        <v>10079</v>
      </c>
    </row>
    <row r="37971" spans="1:4">
      <c r="A37971" s="489" t="str">
        <f t="shared" si="593"/>
        <v>2373002068介護予防特定施設入居者生活介護</v>
      </c>
      <c r="B37971" s="489">
        <v>2373002068</v>
      </c>
      <c r="C37971" s="489" t="s">
        <v>2514</v>
      </c>
      <c r="D37971" s="489" t="s">
        <v>10080</v>
      </c>
    </row>
    <row r="37972" spans="1:4">
      <c r="A37972" s="489" t="str">
        <f t="shared" si="593"/>
        <v>2373002068特定施設入居者生活介護</v>
      </c>
      <c r="B37972" s="489">
        <v>2373002068</v>
      </c>
      <c r="C37972" s="489" t="s">
        <v>2513</v>
      </c>
      <c r="D37972" s="489" t="s">
        <v>10080</v>
      </c>
    </row>
    <row r="37973" spans="1:4">
      <c r="A37973" s="489" t="str">
        <f t="shared" si="593"/>
        <v>2373002076通所介護</v>
      </c>
      <c r="B37973" s="489">
        <v>2373002076</v>
      </c>
      <c r="C37973" s="489" t="s">
        <v>158</v>
      </c>
      <c r="D37973" s="489" t="s">
        <v>10081</v>
      </c>
    </row>
    <row r="37974" spans="1:4">
      <c r="A37974" s="489" t="str">
        <f t="shared" si="593"/>
        <v>2373002084介護予防短期入所生活介護</v>
      </c>
      <c r="B37974" s="489">
        <v>2373002084</v>
      </c>
      <c r="C37974" s="489" t="s">
        <v>2093</v>
      </c>
      <c r="D37974" s="489" t="s">
        <v>10082</v>
      </c>
    </row>
    <row r="37975" spans="1:4">
      <c r="A37975" s="489" t="str">
        <f t="shared" si="593"/>
        <v>2373002084介護予防短期入所生活介護</v>
      </c>
      <c r="B37975" s="489">
        <v>2373002084</v>
      </c>
      <c r="C37975" s="489" t="s">
        <v>2093</v>
      </c>
      <c r="D37975" s="489" t="s">
        <v>10082</v>
      </c>
    </row>
    <row r="37976" spans="1:4">
      <c r="A37976" s="489" t="str">
        <f t="shared" si="593"/>
        <v>2373002084短期入所生活介護</v>
      </c>
      <c r="B37976" s="489">
        <v>2373002084</v>
      </c>
      <c r="C37976" s="489" t="s">
        <v>2092</v>
      </c>
      <c r="D37976" s="489" t="s">
        <v>10082</v>
      </c>
    </row>
    <row r="37977" spans="1:4">
      <c r="A37977" s="489" t="str">
        <f t="shared" si="593"/>
        <v>2373002084短期入所生活介護</v>
      </c>
      <c r="B37977" s="489">
        <v>2373002084</v>
      </c>
      <c r="C37977" s="489" t="s">
        <v>2092</v>
      </c>
      <c r="D37977" s="489" t="s">
        <v>10082</v>
      </c>
    </row>
    <row r="37978" spans="1:4">
      <c r="A37978" s="489" t="str">
        <f t="shared" si="593"/>
        <v>2373002092居宅介護支援</v>
      </c>
      <c r="B37978" s="489">
        <v>2373002092</v>
      </c>
      <c r="C37978" s="489" t="s">
        <v>2519</v>
      </c>
      <c r="D37978" s="489" t="s">
        <v>10083</v>
      </c>
    </row>
    <row r="37979" spans="1:4">
      <c r="A37979" s="489" t="str">
        <f t="shared" si="593"/>
        <v>2373002100介護老人福祉施設</v>
      </c>
      <c r="B37979" s="489">
        <v>2373002100</v>
      </c>
      <c r="C37979" s="489" t="s">
        <v>1921</v>
      </c>
      <c r="D37979" s="489" t="s">
        <v>10084</v>
      </c>
    </row>
    <row r="37980" spans="1:4">
      <c r="A37980" s="489" t="str">
        <f t="shared" si="593"/>
        <v>2373002118通所介護</v>
      </c>
      <c r="B37980" s="489">
        <v>2373002118</v>
      </c>
      <c r="C37980" s="489" t="s">
        <v>158</v>
      </c>
      <c r="D37980" s="489" t="s">
        <v>10085</v>
      </c>
    </row>
    <row r="37981" spans="1:4">
      <c r="A37981" s="489" t="str">
        <f t="shared" si="593"/>
        <v>2373002118通所型サービス（独自）</v>
      </c>
      <c r="B37981" s="489">
        <v>2373002118</v>
      </c>
      <c r="C37981" s="489" t="s">
        <v>2570</v>
      </c>
      <c r="D37981" s="489" t="s">
        <v>10085</v>
      </c>
    </row>
    <row r="37982" spans="1:4">
      <c r="A37982" s="489" t="str">
        <f t="shared" si="593"/>
        <v>2373002126訪問介護</v>
      </c>
      <c r="B37982" s="489">
        <v>2373002126</v>
      </c>
      <c r="C37982" s="489" t="s">
        <v>140</v>
      </c>
      <c r="D37982" s="489" t="s">
        <v>10086</v>
      </c>
    </row>
    <row r="37983" spans="1:4">
      <c r="A37983" s="489" t="str">
        <f t="shared" si="593"/>
        <v>2373002126訪問介護</v>
      </c>
      <c r="B37983" s="489">
        <v>2373002126</v>
      </c>
      <c r="C37983" s="489" t="s">
        <v>140</v>
      </c>
      <c r="D37983" s="489" t="s">
        <v>10086</v>
      </c>
    </row>
    <row r="37984" spans="1:4">
      <c r="A37984" s="489" t="str">
        <f t="shared" si="593"/>
        <v>2373002126訪問型サービス（独自）</v>
      </c>
      <c r="B37984" s="489">
        <v>2373002126</v>
      </c>
      <c r="C37984" s="489" t="s">
        <v>2571</v>
      </c>
      <c r="D37984" s="489" t="s">
        <v>10086</v>
      </c>
    </row>
    <row r="37985" spans="1:4">
      <c r="A37985" s="489" t="str">
        <f t="shared" si="593"/>
        <v>2373002142訪問介護</v>
      </c>
      <c r="B37985" s="489">
        <v>2373002142</v>
      </c>
      <c r="C37985" s="489" t="s">
        <v>140</v>
      </c>
      <c r="D37985" s="489" t="s">
        <v>10087</v>
      </c>
    </row>
    <row r="37986" spans="1:4">
      <c r="A37986" s="489" t="str">
        <f t="shared" si="593"/>
        <v>2373002142訪問介護</v>
      </c>
      <c r="B37986" s="489">
        <v>2373002142</v>
      </c>
      <c r="C37986" s="489" t="s">
        <v>140</v>
      </c>
      <c r="D37986" s="489" t="s">
        <v>10087</v>
      </c>
    </row>
    <row r="37987" spans="1:4">
      <c r="A37987" s="489" t="str">
        <f t="shared" si="593"/>
        <v>2373002142訪問型サービス（独自）</v>
      </c>
      <c r="B37987" s="489">
        <v>2373002142</v>
      </c>
      <c r="C37987" s="489" t="s">
        <v>2571</v>
      </c>
      <c r="D37987" s="489" t="s">
        <v>10087</v>
      </c>
    </row>
    <row r="37988" spans="1:4">
      <c r="A37988" s="489" t="str">
        <f t="shared" si="593"/>
        <v>2373002167訪問介護</v>
      </c>
      <c r="B37988" s="489">
        <v>2373002167</v>
      </c>
      <c r="C37988" s="489" t="s">
        <v>140</v>
      </c>
      <c r="D37988" s="489" t="s">
        <v>10088</v>
      </c>
    </row>
    <row r="37989" spans="1:4">
      <c r="A37989" s="489" t="str">
        <f t="shared" si="593"/>
        <v>2373002167訪問介護</v>
      </c>
      <c r="B37989" s="489">
        <v>2373002167</v>
      </c>
      <c r="C37989" s="489" t="s">
        <v>140</v>
      </c>
      <c r="D37989" s="489" t="s">
        <v>10088</v>
      </c>
    </row>
    <row r="37990" spans="1:4">
      <c r="A37990" s="489" t="str">
        <f t="shared" si="593"/>
        <v>2373002167訪問型サービス（独自）</v>
      </c>
      <c r="B37990" s="489">
        <v>2373002167</v>
      </c>
      <c r="C37990" s="489" t="s">
        <v>2571</v>
      </c>
      <c r="D37990" s="489" t="s">
        <v>10088</v>
      </c>
    </row>
    <row r="37991" spans="1:4">
      <c r="A37991" s="489" t="str">
        <f t="shared" si="593"/>
        <v>2373002167訪問型サービス（独自／定率）</v>
      </c>
      <c r="B37991" s="489">
        <v>2373002167</v>
      </c>
      <c r="C37991" s="489" t="s">
        <v>2568</v>
      </c>
      <c r="D37991" s="489" t="s">
        <v>10088</v>
      </c>
    </row>
    <row r="37992" spans="1:4">
      <c r="A37992" s="489" t="str">
        <f t="shared" si="593"/>
        <v>2373002175居宅介護支援</v>
      </c>
      <c r="B37992" s="489">
        <v>2373002175</v>
      </c>
      <c r="C37992" s="489" t="s">
        <v>2519</v>
      </c>
      <c r="D37992" s="489" t="s">
        <v>10089</v>
      </c>
    </row>
    <row r="37993" spans="1:4">
      <c r="A37993" s="489" t="str">
        <f t="shared" si="593"/>
        <v>2373002183居宅介護支援</v>
      </c>
      <c r="B37993" s="489">
        <v>2373002183</v>
      </c>
      <c r="C37993" s="489" t="s">
        <v>2519</v>
      </c>
      <c r="D37993" s="489" t="s">
        <v>10090</v>
      </c>
    </row>
    <row r="37994" spans="1:4">
      <c r="A37994" s="489" t="str">
        <f t="shared" si="593"/>
        <v>2373002191介護老人福祉施設</v>
      </c>
      <c r="B37994" s="489">
        <v>2373002191</v>
      </c>
      <c r="C37994" s="489" t="s">
        <v>1921</v>
      </c>
      <c r="D37994" s="489" t="s">
        <v>10091</v>
      </c>
    </row>
    <row r="37995" spans="1:4">
      <c r="A37995" s="489" t="str">
        <f t="shared" si="593"/>
        <v>2373002217通所介護</v>
      </c>
      <c r="B37995" s="489">
        <v>2373002217</v>
      </c>
      <c r="C37995" s="489" t="s">
        <v>158</v>
      </c>
      <c r="D37995" s="489" t="s">
        <v>10092</v>
      </c>
    </row>
    <row r="37996" spans="1:4">
      <c r="A37996" s="489" t="str">
        <f t="shared" si="593"/>
        <v>2373002217通所型サービス（独自）</v>
      </c>
      <c r="B37996" s="489">
        <v>2373002217</v>
      </c>
      <c r="C37996" s="489" t="s">
        <v>2570</v>
      </c>
      <c r="D37996" s="489" t="s">
        <v>10092</v>
      </c>
    </row>
    <row r="37997" spans="1:4">
      <c r="A37997" s="489" t="str">
        <f t="shared" si="593"/>
        <v>2373002225介護予防短期入所生活介護</v>
      </c>
      <c r="B37997" s="489">
        <v>2373002225</v>
      </c>
      <c r="C37997" s="489" t="s">
        <v>2093</v>
      </c>
      <c r="D37997" s="489" t="s">
        <v>10091</v>
      </c>
    </row>
    <row r="37998" spans="1:4">
      <c r="A37998" s="489" t="str">
        <f t="shared" si="593"/>
        <v>2373002225介護予防短期入所生活介護</v>
      </c>
      <c r="B37998" s="489">
        <v>2373002225</v>
      </c>
      <c r="C37998" s="489" t="s">
        <v>2093</v>
      </c>
      <c r="D37998" s="489" t="s">
        <v>10091</v>
      </c>
    </row>
    <row r="37999" spans="1:4">
      <c r="A37999" s="489" t="str">
        <f t="shared" si="593"/>
        <v>2373002225短期入所生活介護</v>
      </c>
      <c r="B37999" s="489">
        <v>2373002225</v>
      </c>
      <c r="C37999" s="489" t="s">
        <v>2092</v>
      </c>
      <c r="D37999" s="489" t="s">
        <v>10091</v>
      </c>
    </row>
    <row r="38000" spans="1:4">
      <c r="A38000" s="489" t="str">
        <f t="shared" si="593"/>
        <v>2373002225短期入所生活介護</v>
      </c>
      <c r="B38000" s="489">
        <v>2373002225</v>
      </c>
      <c r="C38000" s="489" t="s">
        <v>2092</v>
      </c>
      <c r="D38000" s="489" t="s">
        <v>10091</v>
      </c>
    </row>
    <row r="38001" spans="1:4">
      <c r="A38001" s="489" t="str">
        <f t="shared" si="593"/>
        <v>2373002233介護老人福祉施設</v>
      </c>
      <c r="B38001" s="489">
        <v>2373002233</v>
      </c>
      <c r="C38001" s="489" t="s">
        <v>1921</v>
      </c>
      <c r="D38001" s="489" t="s">
        <v>10093</v>
      </c>
    </row>
    <row r="38002" spans="1:4">
      <c r="A38002" s="489" t="str">
        <f t="shared" si="593"/>
        <v>2373002258居宅介護支援</v>
      </c>
      <c r="B38002" s="489">
        <v>2373002258</v>
      </c>
      <c r="C38002" s="489" t="s">
        <v>2519</v>
      </c>
      <c r="D38002" s="489" t="s">
        <v>10094</v>
      </c>
    </row>
    <row r="38003" spans="1:4">
      <c r="A38003" s="489" t="str">
        <f t="shared" si="593"/>
        <v>2373002266通所介護</v>
      </c>
      <c r="B38003" s="489">
        <v>2373002266</v>
      </c>
      <c r="C38003" s="489" t="s">
        <v>158</v>
      </c>
      <c r="D38003" s="489" t="s">
        <v>10095</v>
      </c>
    </row>
    <row r="38004" spans="1:4">
      <c r="A38004" s="489" t="str">
        <f t="shared" si="593"/>
        <v>2373002266通所型サービス（独自）</v>
      </c>
      <c r="B38004" s="489">
        <v>2373002266</v>
      </c>
      <c r="C38004" s="489" t="s">
        <v>2570</v>
      </c>
      <c r="D38004" s="489" t="s">
        <v>10095</v>
      </c>
    </row>
    <row r="38005" spans="1:4">
      <c r="A38005" s="489" t="str">
        <f t="shared" si="593"/>
        <v>2373002290介護予防特定施設入居者生活介護</v>
      </c>
      <c r="B38005" s="489">
        <v>2373002290</v>
      </c>
      <c r="C38005" s="489" t="s">
        <v>2514</v>
      </c>
      <c r="D38005" s="489" t="s">
        <v>10096</v>
      </c>
    </row>
    <row r="38006" spans="1:4">
      <c r="A38006" s="489" t="str">
        <f t="shared" si="593"/>
        <v>2373002290特定施設入居者生活介護（短期利用型）</v>
      </c>
      <c r="B38006" s="489">
        <v>2373002290</v>
      </c>
      <c r="C38006" s="489" t="s">
        <v>19397</v>
      </c>
      <c r="D38006" s="489" t="s">
        <v>10096</v>
      </c>
    </row>
    <row r="38007" spans="1:4">
      <c r="A38007" s="489" t="str">
        <f t="shared" si="593"/>
        <v>2373002290特定施設入居者生活介護</v>
      </c>
      <c r="B38007" s="489">
        <v>2373002290</v>
      </c>
      <c r="C38007" s="489" t="s">
        <v>2513</v>
      </c>
      <c r="D38007" s="489" t="s">
        <v>10096</v>
      </c>
    </row>
    <row r="38008" spans="1:4">
      <c r="A38008" s="489" t="str">
        <f t="shared" si="593"/>
        <v>2373002308居宅介護支援</v>
      </c>
      <c r="B38008" s="489">
        <v>2373002308</v>
      </c>
      <c r="C38008" s="489" t="s">
        <v>2519</v>
      </c>
      <c r="D38008" s="489" t="s">
        <v>10097</v>
      </c>
    </row>
    <row r="38009" spans="1:4">
      <c r="A38009" s="489" t="str">
        <f t="shared" si="593"/>
        <v>2373002324介護予防短期入所生活介護</v>
      </c>
      <c r="B38009" s="489">
        <v>2373002324</v>
      </c>
      <c r="C38009" s="489" t="s">
        <v>2093</v>
      </c>
      <c r="D38009" s="489" t="s">
        <v>10098</v>
      </c>
    </row>
    <row r="38010" spans="1:4">
      <c r="A38010" s="489" t="str">
        <f t="shared" si="593"/>
        <v>2373002324短期入所生活介護</v>
      </c>
      <c r="B38010" s="489">
        <v>2373002324</v>
      </c>
      <c r="C38010" s="489" t="s">
        <v>2092</v>
      </c>
      <c r="D38010" s="489" t="s">
        <v>10098</v>
      </c>
    </row>
    <row r="38011" spans="1:4">
      <c r="A38011" s="489" t="str">
        <f t="shared" si="593"/>
        <v>2373002332居宅介護支援</v>
      </c>
      <c r="B38011" s="489">
        <v>2373002332</v>
      </c>
      <c r="C38011" s="489" t="s">
        <v>2519</v>
      </c>
      <c r="D38011" s="489" t="s">
        <v>10099</v>
      </c>
    </row>
    <row r="38012" spans="1:4">
      <c r="A38012" s="489" t="str">
        <f t="shared" si="593"/>
        <v>2373002357介護予防短期入所生活介護</v>
      </c>
      <c r="B38012" s="489">
        <v>2373002357</v>
      </c>
      <c r="C38012" s="489" t="s">
        <v>2093</v>
      </c>
      <c r="D38012" s="489" t="s">
        <v>10100</v>
      </c>
    </row>
    <row r="38013" spans="1:4">
      <c r="A38013" s="489" t="str">
        <f t="shared" si="593"/>
        <v>2373002357短期入所生活介護</v>
      </c>
      <c r="B38013" s="489">
        <v>2373002357</v>
      </c>
      <c r="C38013" s="489" t="s">
        <v>2092</v>
      </c>
      <c r="D38013" s="489" t="s">
        <v>10100</v>
      </c>
    </row>
    <row r="38014" spans="1:4">
      <c r="A38014" s="489" t="str">
        <f t="shared" si="593"/>
        <v>2373002357短期入所生活介護</v>
      </c>
      <c r="B38014" s="489">
        <v>2373002357</v>
      </c>
      <c r="C38014" s="489" t="s">
        <v>2092</v>
      </c>
      <c r="D38014" s="489" t="s">
        <v>10100</v>
      </c>
    </row>
    <row r="38015" spans="1:4">
      <c r="A38015" s="489" t="str">
        <f t="shared" si="593"/>
        <v>2373002365地域密着型通所介護</v>
      </c>
      <c r="B38015" s="489">
        <v>2373002365</v>
      </c>
      <c r="C38015" s="489" t="s">
        <v>161</v>
      </c>
      <c r="D38015" s="489" t="s">
        <v>10101</v>
      </c>
    </row>
    <row r="38016" spans="1:4">
      <c r="A38016" s="489" t="str">
        <f t="shared" si="593"/>
        <v>2373002365通所型サービス（独自）</v>
      </c>
      <c r="B38016" s="489">
        <v>2373002365</v>
      </c>
      <c r="C38016" s="489" t="s">
        <v>2570</v>
      </c>
      <c r="D38016" s="489" t="s">
        <v>10101</v>
      </c>
    </row>
    <row r="38017" spans="1:4">
      <c r="A38017" s="489" t="str">
        <f t="shared" si="593"/>
        <v>2373002415訪問介護</v>
      </c>
      <c r="B38017" s="489">
        <v>2373002415</v>
      </c>
      <c r="C38017" s="489" t="s">
        <v>140</v>
      </c>
      <c r="D38017" s="489" t="s">
        <v>10102</v>
      </c>
    </row>
    <row r="38018" spans="1:4">
      <c r="A38018" s="489" t="str">
        <f t="shared" ref="A38018:A38081" si="594">B38018&amp;C38018</f>
        <v>2373002415訪問介護</v>
      </c>
      <c r="B38018" s="489">
        <v>2373002415</v>
      </c>
      <c r="C38018" s="489" t="s">
        <v>140</v>
      </c>
      <c r="D38018" s="489" t="s">
        <v>10102</v>
      </c>
    </row>
    <row r="38019" spans="1:4">
      <c r="A38019" s="489" t="str">
        <f t="shared" si="594"/>
        <v>2373002415訪問型サービス（独自）</v>
      </c>
      <c r="B38019" s="489">
        <v>2373002415</v>
      </c>
      <c r="C38019" s="489" t="s">
        <v>2571</v>
      </c>
      <c r="D38019" s="489" t="s">
        <v>10102</v>
      </c>
    </row>
    <row r="38020" spans="1:4">
      <c r="A38020" s="489" t="str">
        <f t="shared" si="594"/>
        <v>2373002423通所介護</v>
      </c>
      <c r="B38020" s="489">
        <v>2373002423</v>
      </c>
      <c r="C38020" s="489" t="s">
        <v>158</v>
      </c>
      <c r="D38020" s="489" t="s">
        <v>10103</v>
      </c>
    </row>
    <row r="38021" spans="1:4">
      <c r="A38021" s="489" t="str">
        <f t="shared" si="594"/>
        <v>2373002423通所型サービス（独自）</v>
      </c>
      <c r="B38021" s="489">
        <v>2373002423</v>
      </c>
      <c r="C38021" s="489" t="s">
        <v>2570</v>
      </c>
      <c r="D38021" s="489" t="s">
        <v>10103</v>
      </c>
    </row>
    <row r="38022" spans="1:4">
      <c r="A38022" s="489" t="str">
        <f t="shared" si="594"/>
        <v>2373002431訪問介護</v>
      </c>
      <c r="B38022" s="489">
        <v>2373002431</v>
      </c>
      <c r="C38022" s="489" t="s">
        <v>140</v>
      </c>
      <c r="D38022" s="489" t="s">
        <v>10104</v>
      </c>
    </row>
    <row r="38023" spans="1:4">
      <c r="A38023" s="489" t="str">
        <f t="shared" si="594"/>
        <v>2373002431訪問介護</v>
      </c>
      <c r="B38023" s="489">
        <v>2373002431</v>
      </c>
      <c r="C38023" s="489" t="s">
        <v>140</v>
      </c>
      <c r="D38023" s="489" t="s">
        <v>10104</v>
      </c>
    </row>
    <row r="38024" spans="1:4">
      <c r="A38024" s="489" t="str">
        <f t="shared" si="594"/>
        <v>2373002431訪問型サービス（独自）</v>
      </c>
      <c r="B38024" s="489">
        <v>2373002431</v>
      </c>
      <c r="C38024" s="489" t="s">
        <v>2571</v>
      </c>
      <c r="D38024" s="489" t="s">
        <v>10104</v>
      </c>
    </row>
    <row r="38025" spans="1:4">
      <c r="A38025" s="489" t="str">
        <f t="shared" si="594"/>
        <v>2373002449通所介護</v>
      </c>
      <c r="B38025" s="489">
        <v>2373002449</v>
      </c>
      <c r="C38025" s="489" t="s">
        <v>158</v>
      </c>
      <c r="D38025" s="489" t="s">
        <v>10105</v>
      </c>
    </row>
    <row r="38026" spans="1:4">
      <c r="A38026" s="489" t="str">
        <f t="shared" si="594"/>
        <v>2373002449通所型サービス（独自）</v>
      </c>
      <c r="B38026" s="489">
        <v>2373002449</v>
      </c>
      <c r="C38026" s="489" t="s">
        <v>2570</v>
      </c>
      <c r="D38026" s="489" t="s">
        <v>10105</v>
      </c>
    </row>
    <row r="38027" spans="1:4">
      <c r="A38027" s="489" t="str">
        <f t="shared" si="594"/>
        <v>2373002456訪問介護</v>
      </c>
      <c r="B38027" s="489">
        <v>2373002456</v>
      </c>
      <c r="C38027" s="489" t="s">
        <v>140</v>
      </c>
      <c r="D38027" s="489" t="s">
        <v>10106</v>
      </c>
    </row>
    <row r="38028" spans="1:4">
      <c r="A38028" s="489" t="str">
        <f t="shared" si="594"/>
        <v>2373002456訪問介護</v>
      </c>
      <c r="B38028" s="489">
        <v>2373002456</v>
      </c>
      <c r="C38028" s="489" t="s">
        <v>140</v>
      </c>
      <c r="D38028" s="489" t="s">
        <v>10106</v>
      </c>
    </row>
    <row r="38029" spans="1:4">
      <c r="A38029" s="489" t="str">
        <f t="shared" si="594"/>
        <v>2373002498通所介護</v>
      </c>
      <c r="B38029" s="489">
        <v>2373002498</v>
      </c>
      <c r="C38029" s="489" t="s">
        <v>158</v>
      </c>
      <c r="D38029" s="489" t="s">
        <v>10107</v>
      </c>
    </row>
    <row r="38030" spans="1:4">
      <c r="A38030" s="489" t="str">
        <f t="shared" si="594"/>
        <v>2373002498通所型サービス（独自）</v>
      </c>
      <c r="B38030" s="489">
        <v>2373002498</v>
      </c>
      <c r="C38030" s="489" t="s">
        <v>2570</v>
      </c>
      <c r="D38030" s="489" t="s">
        <v>10107</v>
      </c>
    </row>
    <row r="38031" spans="1:4">
      <c r="A38031" s="489" t="str">
        <f t="shared" si="594"/>
        <v>2373002530訪問介護</v>
      </c>
      <c r="B38031" s="489">
        <v>2373002530</v>
      </c>
      <c r="C38031" s="489" t="s">
        <v>140</v>
      </c>
      <c r="D38031" s="489" t="s">
        <v>10108</v>
      </c>
    </row>
    <row r="38032" spans="1:4">
      <c r="A38032" s="489" t="str">
        <f t="shared" si="594"/>
        <v>2373002530訪問介護</v>
      </c>
      <c r="B38032" s="489">
        <v>2373002530</v>
      </c>
      <c r="C38032" s="489" t="s">
        <v>140</v>
      </c>
      <c r="D38032" s="489" t="s">
        <v>10108</v>
      </c>
    </row>
    <row r="38033" spans="1:4">
      <c r="A38033" s="489" t="str">
        <f t="shared" si="594"/>
        <v>2373002530訪問型サービス（独自）</v>
      </c>
      <c r="B38033" s="489">
        <v>2373002530</v>
      </c>
      <c r="C38033" s="489" t="s">
        <v>2571</v>
      </c>
      <c r="D38033" s="489" t="s">
        <v>10108</v>
      </c>
    </row>
    <row r="38034" spans="1:4">
      <c r="A38034" s="489" t="str">
        <f t="shared" si="594"/>
        <v>2373002563居宅介護支援</v>
      </c>
      <c r="B38034" s="489">
        <v>2373002563</v>
      </c>
      <c r="C38034" s="489" t="s">
        <v>2519</v>
      </c>
      <c r="D38034" s="489" t="s">
        <v>10109</v>
      </c>
    </row>
    <row r="38035" spans="1:4">
      <c r="A38035" s="489" t="str">
        <f t="shared" si="594"/>
        <v>2373002613訪問介護</v>
      </c>
      <c r="B38035" s="489">
        <v>2373002613</v>
      </c>
      <c r="C38035" s="489" t="s">
        <v>140</v>
      </c>
      <c r="D38035" s="489" t="s">
        <v>10110</v>
      </c>
    </row>
    <row r="38036" spans="1:4">
      <c r="A38036" s="489" t="str">
        <f t="shared" si="594"/>
        <v>2373002613訪問介護</v>
      </c>
      <c r="B38036" s="489">
        <v>2373002613</v>
      </c>
      <c r="C38036" s="489" t="s">
        <v>140</v>
      </c>
      <c r="D38036" s="489" t="s">
        <v>10110</v>
      </c>
    </row>
    <row r="38037" spans="1:4">
      <c r="A38037" s="489" t="str">
        <f t="shared" si="594"/>
        <v>2373002613訪問型サービス（独自）</v>
      </c>
      <c r="B38037" s="489">
        <v>2373002613</v>
      </c>
      <c r="C38037" s="489" t="s">
        <v>2571</v>
      </c>
      <c r="D38037" s="489" t="s">
        <v>10110</v>
      </c>
    </row>
    <row r="38038" spans="1:4">
      <c r="A38038" s="489" t="str">
        <f t="shared" si="594"/>
        <v>2373002647居宅介護支援</v>
      </c>
      <c r="B38038" s="489">
        <v>2373002647</v>
      </c>
      <c r="C38038" s="489" t="s">
        <v>2519</v>
      </c>
      <c r="D38038" s="489" t="s">
        <v>8699</v>
      </c>
    </row>
    <row r="38039" spans="1:4">
      <c r="A38039" s="489" t="str">
        <f t="shared" si="594"/>
        <v>2373002654通所介護</v>
      </c>
      <c r="B38039" s="489">
        <v>2373002654</v>
      </c>
      <c r="C38039" s="489" t="s">
        <v>158</v>
      </c>
      <c r="D38039" s="489" t="s">
        <v>10111</v>
      </c>
    </row>
    <row r="38040" spans="1:4">
      <c r="A38040" s="489" t="str">
        <f t="shared" si="594"/>
        <v>2373002654通所型サービス（独自）</v>
      </c>
      <c r="B38040" s="489">
        <v>2373002654</v>
      </c>
      <c r="C38040" s="489" t="s">
        <v>2570</v>
      </c>
      <c r="D38040" s="489" t="s">
        <v>10111</v>
      </c>
    </row>
    <row r="38041" spans="1:4">
      <c r="A38041" s="489" t="str">
        <f t="shared" si="594"/>
        <v>2373002662通所介護</v>
      </c>
      <c r="B38041" s="489">
        <v>2373002662</v>
      </c>
      <c r="C38041" s="489" t="s">
        <v>158</v>
      </c>
      <c r="D38041" s="489" t="s">
        <v>10112</v>
      </c>
    </row>
    <row r="38042" spans="1:4">
      <c r="A38042" s="489" t="str">
        <f t="shared" si="594"/>
        <v>2373002662通所型サービス（独自）</v>
      </c>
      <c r="B38042" s="489">
        <v>2373002662</v>
      </c>
      <c r="C38042" s="489" t="s">
        <v>2570</v>
      </c>
      <c r="D38042" s="489" t="s">
        <v>10112</v>
      </c>
    </row>
    <row r="38043" spans="1:4">
      <c r="A38043" s="489" t="str">
        <f t="shared" si="594"/>
        <v>2373002688地域密着型通所介護</v>
      </c>
      <c r="B38043" s="489">
        <v>2373002688</v>
      </c>
      <c r="C38043" s="489" t="s">
        <v>161</v>
      </c>
      <c r="D38043" s="489" t="s">
        <v>10113</v>
      </c>
    </row>
    <row r="38044" spans="1:4">
      <c r="A38044" s="489" t="str">
        <f t="shared" si="594"/>
        <v>2373002688通所型サービス（独自）</v>
      </c>
      <c r="B38044" s="489">
        <v>2373002688</v>
      </c>
      <c r="C38044" s="489" t="s">
        <v>2570</v>
      </c>
      <c r="D38044" s="489" t="s">
        <v>10113</v>
      </c>
    </row>
    <row r="38045" spans="1:4">
      <c r="A38045" s="489" t="str">
        <f t="shared" si="594"/>
        <v>2373002704通所介護</v>
      </c>
      <c r="B38045" s="489">
        <v>2373002704</v>
      </c>
      <c r="C38045" s="489" t="s">
        <v>158</v>
      </c>
      <c r="D38045" s="489" t="s">
        <v>10114</v>
      </c>
    </row>
    <row r="38046" spans="1:4">
      <c r="A38046" s="489" t="str">
        <f t="shared" si="594"/>
        <v>2373002704通所型サービス（独自）</v>
      </c>
      <c r="B38046" s="489">
        <v>2373002704</v>
      </c>
      <c r="C38046" s="489" t="s">
        <v>2570</v>
      </c>
      <c r="D38046" s="489" t="s">
        <v>10114</v>
      </c>
    </row>
    <row r="38047" spans="1:4">
      <c r="A38047" s="489" t="str">
        <f t="shared" si="594"/>
        <v>2373002712居宅介護支援</v>
      </c>
      <c r="B38047" s="489">
        <v>2373002712</v>
      </c>
      <c r="C38047" s="489" t="s">
        <v>2519</v>
      </c>
      <c r="D38047" s="489" t="s">
        <v>10115</v>
      </c>
    </row>
    <row r="38048" spans="1:4">
      <c r="A38048" s="489" t="str">
        <f t="shared" si="594"/>
        <v>2373002720地域密着型通所介護</v>
      </c>
      <c r="B38048" s="489">
        <v>2373002720</v>
      </c>
      <c r="C38048" s="489" t="s">
        <v>161</v>
      </c>
      <c r="D38048" s="489" t="s">
        <v>10116</v>
      </c>
    </row>
    <row r="38049" spans="1:4">
      <c r="A38049" s="489" t="str">
        <f t="shared" si="594"/>
        <v>2373002720通所型サービス（独自）</v>
      </c>
      <c r="B38049" s="489">
        <v>2373002720</v>
      </c>
      <c r="C38049" s="489" t="s">
        <v>2570</v>
      </c>
      <c r="D38049" s="489" t="s">
        <v>10116</v>
      </c>
    </row>
    <row r="38050" spans="1:4">
      <c r="A38050" s="489" t="str">
        <f t="shared" si="594"/>
        <v>2373002738居宅介護支援</v>
      </c>
      <c r="B38050" s="489">
        <v>2373002738</v>
      </c>
      <c r="C38050" s="489" t="s">
        <v>2519</v>
      </c>
      <c r="D38050" s="489" t="s">
        <v>10117</v>
      </c>
    </row>
    <row r="38051" spans="1:4">
      <c r="A38051" s="489" t="str">
        <f t="shared" si="594"/>
        <v>2373002746介護予防短期入所生活介護</v>
      </c>
      <c r="B38051" s="489">
        <v>2373002746</v>
      </c>
      <c r="C38051" s="489" t="s">
        <v>2093</v>
      </c>
      <c r="D38051" s="489" t="s">
        <v>10118</v>
      </c>
    </row>
    <row r="38052" spans="1:4">
      <c r="A38052" s="489" t="str">
        <f t="shared" si="594"/>
        <v>2373002746短期入所生活介護</v>
      </c>
      <c r="B38052" s="489">
        <v>2373002746</v>
      </c>
      <c r="C38052" s="489" t="s">
        <v>2092</v>
      </c>
      <c r="D38052" s="489" t="s">
        <v>10118</v>
      </c>
    </row>
    <row r="38053" spans="1:4">
      <c r="A38053" s="489" t="str">
        <f t="shared" si="594"/>
        <v>2373002746短期入所生活介護</v>
      </c>
      <c r="B38053" s="489">
        <v>2373002746</v>
      </c>
      <c r="C38053" s="489" t="s">
        <v>2092</v>
      </c>
      <c r="D38053" s="489" t="s">
        <v>10118</v>
      </c>
    </row>
    <row r="38054" spans="1:4">
      <c r="A38054" s="489" t="str">
        <f t="shared" si="594"/>
        <v>2373002753地域密着型通所介護</v>
      </c>
      <c r="B38054" s="489">
        <v>2373002753</v>
      </c>
      <c r="C38054" s="489" t="s">
        <v>161</v>
      </c>
      <c r="D38054" s="489" t="s">
        <v>10119</v>
      </c>
    </row>
    <row r="38055" spans="1:4">
      <c r="A38055" s="489" t="str">
        <f t="shared" si="594"/>
        <v>2373002753通所型サービス（独自）</v>
      </c>
      <c r="B38055" s="489">
        <v>2373002753</v>
      </c>
      <c r="C38055" s="489" t="s">
        <v>2570</v>
      </c>
      <c r="D38055" s="489" t="s">
        <v>10119</v>
      </c>
    </row>
    <row r="38056" spans="1:4">
      <c r="A38056" s="489" t="str">
        <f t="shared" si="594"/>
        <v>2373002761訪問介護</v>
      </c>
      <c r="B38056" s="489">
        <v>2373002761</v>
      </c>
      <c r="C38056" s="489" t="s">
        <v>140</v>
      </c>
      <c r="D38056" s="489" t="s">
        <v>10120</v>
      </c>
    </row>
    <row r="38057" spans="1:4">
      <c r="A38057" s="489" t="str">
        <f t="shared" si="594"/>
        <v>2373002761訪問介護</v>
      </c>
      <c r="B38057" s="489">
        <v>2373002761</v>
      </c>
      <c r="C38057" s="489" t="s">
        <v>140</v>
      </c>
      <c r="D38057" s="489" t="s">
        <v>10120</v>
      </c>
    </row>
    <row r="38058" spans="1:4">
      <c r="A38058" s="489" t="str">
        <f t="shared" si="594"/>
        <v>2373002761訪問型サービス（独自）</v>
      </c>
      <c r="B38058" s="489">
        <v>2373002761</v>
      </c>
      <c r="C38058" s="489" t="s">
        <v>2571</v>
      </c>
      <c r="D38058" s="489" t="s">
        <v>10120</v>
      </c>
    </row>
    <row r="38059" spans="1:4">
      <c r="A38059" s="489" t="str">
        <f t="shared" si="594"/>
        <v>2373002761訪問型サービス（独自／定率）</v>
      </c>
      <c r="B38059" s="489">
        <v>2373002761</v>
      </c>
      <c r="C38059" s="489" t="s">
        <v>2568</v>
      </c>
      <c r="D38059" s="489" t="s">
        <v>10120</v>
      </c>
    </row>
    <row r="38060" spans="1:4">
      <c r="A38060" s="489" t="str">
        <f t="shared" si="594"/>
        <v>2373002779訪問介護</v>
      </c>
      <c r="B38060" s="489">
        <v>2373002779</v>
      </c>
      <c r="C38060" s="489" t="s">
        <v>140</v>
      </c>
      <c r="D38060" s="489" t="s">
        <v>10121</v>
      </c>
    </row>
    <row r="38061" spans="1:4">
      <c r="A38061" s="489" t="str">
        <f t="shared" si="594"/>
        <v>2373002779訪問介護</v>
      </c>
      <c r="B38061" s="489">
        <v>2373002779</v>
      </c>
      <c r="C38061" s="489" t="s">
        <v>140</v>
      </c>
      <c r="D38061" s="489" t="s">
        <v>10121</v>
      </c>
    </row>
    <row r="38062" spans="1:4">
      <c r="A38062" s="489" t="str">
        <f t="shared" si="594"/>
        <v>2373002779訪問型サービス（独自）</v>
      </c>
      <c r="B38062" s="489">
        <v>2373002779</v>
      </c>
      <c r="C38062" s="489" t="s">
        <v>2571</v>
      </c>
      <c r="D38062" s="489" t="s">
        <v>10121</v>
      </c>
    </row>
    <row r="38063" spans="1:4">
      <c r="A38063" s="489" t="str">
        <f t="shared" si="594"/>
        <v>2373002779訪問型サービス（独自／定率）</v>
      </c>
      <c r="B38063" s="489">
        <v>2373002779</v>
      </c>
      <c r="C38063" s="489" t="s">
        <v>2568</v>
      </c>
      <c r="D38063" s="489" t="s">
        <v>10121</v>
      </c>
    </row>
    <row r="38064" spans="1:4">
      <c r="A38064" s="489" t="str">
        <f t="shared" si="594"/>
        <v>2373002795訪問介護</v>
      </c>
      <c r="B38064" s="489">
        <v>2373002795</v>
      </c>
      <c r="C38064" s="489" t="s">
        <v>140</v>
      </c>
      <c r="D38064" s="489" t="s">
        <v>10122</v>
      </c>
    </row>
    <row r="38065" spans="1:4">
      <c r="A38065" s="489" t="str">
        <f t="shared" si="594"/>
        <v>2373002795訪問介護</v>
      </c>
      <c r="B38065" s="489">
        <v>2373002795</v>
      </c>
      <c r="C38065" s="489" t="s">
        <v>140</v>
      </c>
      <c r="D38065" s="489" t="s">
        <v>10122</v>
      </c>
    </row>
    <row r="38066" spans="1:4">
      <c r="A38066" s="489" t="str">
        <f t="shared" si="594"/>
        <v>2373002795訪問型サービス（独自）</v>
      </c>
      <c r="B38066" s="489">
        <v>2373002795</v>
      </c>
      <c r="C38066" s="489" t="s">
        <v>2571</v>
      </c>
      <c r="D38066" s="489" t="s">
        <v>10122</v>
      </c>
    </row>
    <row r="38067" spans="1:4">
      <c r="A38067" s="489" t="str">
        <f t="shared" si="594"/>
        <v>2373002811通所介護</v>
      </c>
      <c r="B38067" s="489">
        <v>2373002811</v>
      </c>
      <c r="C38067" s="489" t="s">
        <v>158</v>
      </c>
      <c r="D38067" s="489" t="s">
        <v>10123</v>
      </c>
    </row>
    <row r="38068" spans="1:4">
      <c r="A38068" s="489" t="str">
        <f t="shared" si="594"/>
        <v>2373002811通所介護</v>
      </c>
      <c r="B38068" s="489">
        <v>2373002811</v>
      </c>
      <c r="C38068" s="489" t="s">
        <v>158</v>
      </c>
      <c r="D38068" s="489" t="s">
        <v>10123</v>
      </c>
    </row>
    <row r="38069" spans="1:4">
      <c r="A38069" s="489" t="str">
        <f t="shared" si="594"/>
        <v>2373002811通所型サービス（独自）</v>
      </c>
      <c r="B38069" s="489">
        <v>2373002811</v>
      </c>
      <c r="C38069" s="489" t="s">
        <v>2570</v>
      </c>
      <c r="D38069" s="489" t="s">
        <v>10123</v>
      </c>
    </row>
    <row r="38070" spans="1:4">
      <c r="A38070" s="489" t="str">
        <f t="shared" si="594"/>
        <v>2373002894通所介護</v>
      </c>
      <c r="B38070" s="489">
        <v>2373002894</v>
      </c>
      <c r="C38070" s="489" t="s">
        <v>158</v>
      </c>
      <c r="D38070" s="489" t="s">
        <v>10124</v>
      </c>
    </row>
    <row r="38071" spans="1:4">
      <c r="A38071" s="489" t="str">
        <f t="shared" si="594"/>
        <v>2373002894通所型サービス（独自）</v>
      </c>
      <c r="B38071" s="489">
        <v>2373002894</v>
      </c>
      <c r="C38071" s="489" t="s">
        <v>2570</v>
      </c>
      <c r="D38071" s="489" t="s">
        <v>10124</v>
      </c>
    </row>
    <row r="38072" spans="1:4">
      <c r="A38072" s="489" t="str">
        <f t="shared" si="594"/>
        <v>2373002910通所介護</v>
      </c>
      <c r="B38072" s="489">
        <v>2373002910</v>
      </c>
      <c r="C38072" s="489" t="s">
        <v>158</v>
      </c>
      <c r="D38072" s="489" t="s">
        <v>10125</v>
      </c>
    </row>
    <row r="38073" spans="1:4">
      <c r="A38073" s="489" t="str">
        <f t="shared" si="594"/>
        <v>2373002910通所型サービス（独自）</v>
      </c>
      <c r="B38073" s="489">
        <v>2373002910</v>
      </c>
      <c r="C38073" s="489" t="s">
        <v>2570</v>
      </c>
      <c r="D38073" s="489" t="s">
        <v>10125</v>
      </c>
    </row>
    <row r="38074" spans="1:4">
      <c r="A38074" s="489" t="str">
        <f t="shared" si="594"/>
        <v>2373002944居宅介護支援</v>
      </c>
      <c r="B38074" s="489">
        <v>2373002944</v>
      </c>
      <c r="C38074" s="489" t="s">
        <v>2519</v>
      </c>
      <c r="D38074" s="489" t="s">
        <v>10126</v>
      </c>
    </row>
    <row r="38075" spans="1:4">
      <c r="A38075" s="489" t="str">
        <f t="shared" si="594"/>
        <v>2373002951訪問介護</v>
      </c>
      <c r="B38075" s="489">
        <v>2373002951</v>
      </c>
      <c r="C38075" s="489" t="s">
        <v>140</v>
      </c>
      <c r="D38075" s="489" t="s">
        <v>10127</v>
      </c>
    </row>
    <row r="38076" spans="1:4">
      <c r="A38076" s="489" t="str">
        <f t="shared" si="594"/>
        <v>2373002951訪問介護</v>
      </c>
      <c r="B38076" s="489">
        <v>2373002951</v>
      </c>
      <c r="C38076" s="489" t="s">
        <v>140</v>
      </c>
      <c r="D38076" s="489" t="s">
        <v>10127</v>
      </c>
    </row>
    <row r="38077" spans="1:4">
      <c r="A38077" s="489" t="str">
        <f t="shared" si="594"/>
        <v>2373002977地域密着型通所介護</v>
      </c>
      <c r="B38077" s="489">
        <v>2373002977</v>
      </c>
      <c r="C38077" s="489" t="s">
        <v>161</v>
      </c>
      <c r="D38077" s="489" t="s">
        <v>10128</v>
      </c>
    </row>
    <row r="38078" spans="1:4">
      <c r="A38078" s="489" t="str">
        <f t="shared" si="594"/>
        <v>2373002977通所型サービス（独自）</v>
      </c>
      <c r="B38078" s="489">
        <v>2373002977</v>
      </c>
      <c r="C38078" s="489" t="s">
        <v>2570</v>
      </c>
      <c r="D38078" s="489" t="s">
        <v>10128</v>
      </c>
    </row>
    <row r="38079" spans="1:4">
      <c r="A38079" s="489" t="str">
        <f t="shared" si="594"/>
        <v>2373002985訪問介護</v>
      </c>
      <c r="B38079" s="489">
        <v>2373002985</v>
      </c>
      <c r="C38079" s="489" t="s">
        <v>140</v>
      </c>
      <c r="D38079" s="489" t="s">
        <v>10129</v>
      </c>
    </row>
    <row r="38080" spans="1:4">
      <c r="A38080" s="489" t="str">
        <f t="shared" si="594"/>
        <v>2373002985訪問介護</v>
      </c>
      <c r="B38080" s="489">
        <v>2373002985</v>
      </c>
      <c r="C38080" s="489" t="s">
        <v>140</v>
      </c>
      <c r="D38080" s="489" t="s">
        <v>10129</v>
      </c>
    </row>
    <row r="38081" spans="1:4">
      <c r="A38081" s="489" t="str">
        <f t="shared" si="594"/>
        <v>2373002985訪問型サービス（独自）</v>
      </c>
      <c r="B38081" s="489">
        <v>2373002985</v>
      </c>
      <c r="C38081" s="489" t="s">
        <v>2571</v>
      </c>
      <c r="D38081" s="489" t="s">
        <v>10129</v>
      </c>
    </row>
    <row r="38082" spans="1:4">
      <c r="A38082" s="489" t="str">
        <f t="shared" ref="A38082:A38145" si="595">B38082&amp;C38082</f>
        <v>2373003009居宅介護支援</v>
      </c>
      <c r="B38082" s="489">
        <v>2373003009</v>
      </c>
      <c r="C38082" s="489" t="s">
        <v>2519</v>
      </c>
      <c r="D38082" s="489" t="s">
        <v>10130</v>
      </c>
    </row>
    <row r="38083" spans="1:4">
      <c r="A38083" s="489" t="str">
        <f t="shared" si="595"/>
        <v>2373003017通所介護</v>
      </c>
      <c r="B38083" s="489">
        <v>2373003017</v>
      </c>
      <c r="C38083" s="489" t="s">
        <v>158</v>
      </c>
      <c r="D38083" s="489" t="s">
        <v>10131</v>
      </c>
    </row>
    <row r="38084" spans="1:4">
      <c r="A38084" s="489" t="str">
        <f t="shared" si="595"/>
        <v>2373003058居宅介護支援</v>
      </c>
      <c r="B38084" s="489">
        <v>2373003058</v>
      </c>
      <c r="C38084" s="489" t="s">
        <v>2519</v>
      </c>
      <c r="D38084" s="489" t="s">
        <v>10132</v>
      </c>
    </row>
    <row r="38085" spans="1:4">
      <c r="A38085" s="489" t="str">
        <f t="shared" si="595"/>
        <v>2373003066地域密着型通所介護</v>
      </c>
      <c r="B38085" s="489">
        <v>2373003066</v>
      </c>
      <c r="C38085" s="489" t="s">
        <v>161</v>
      </c>
      <c r="D38085" s="489" t="s">
        <v>10133</v>
      </c>
    </row>
    <row r="38086" spans="1:4">
      <c r="A38086" s="489" t="str">
        <f t="shared" si="595"/>
        <v>2373003066通所型サービス（独自）</v>
      </c>
      <c r="B38086" s="489">
        <v>2373003066</v>
      </c>
      <c r="C38086" s="489" t="s">
        <v>2570</v>
      </c>
      <c r="D38086" s="489" t="s">
        <v>10133</v>
      </c>
    </row>
    <row r="38087" spans="1:4">
      <c r="A38087" s="489" t="str">
        <f t="shared" si="595"/>
        <v>2373003074居宅介護支援</v>
      </c>
      <c r="B38087" s="489">
        <v>2373003074</v>
      </c>
      <c r="C38087" s="489" t="s">
        <v>2519</v>
      </c>
      <c r="D38087" s="489" t="s">
        <v>10134</v>
      </c>
    </row>
    <row r="38088" spans="1:4">
      <c r="A38088" s="489" t="str">
        <f t="shared" si="595"/>
        <v>2373003082地域密着型通所介護</v>
      </c>
      <c r="B38088" s="489">
        <v>2373003082</v>
      </c>
      <c r="C38088" s="489" t="s">
        <v>161</v>
      </c>
      <c r="D38088" s="489" t="s">
        <v>10135</v>
      </c>
    </row>
    <row r="38089" spans="1:4">
      <c r="A38089" s="489" t="str">
        <f t="shared" si="595"/>
        <v>2373003082通所型サービス（独自）</v>
      </c>
      <c r="B38089" s="489">
        <v>2373003082</v>
      </c>
      <c r="C38089" s="489" t="s">
        <v>2570</v>
      </c>
      <c r="D38089" s="489" t="s">
        <v>10135</v>
      </c>
    </row>
    <row r="38090" spans="1:4">
      <c r="A38090" s="489" t="str">
        <f t="shared" si="595"/>
        <v>2373003116地域密着型通所介護</v>
      </c>
      <c r="B38090" s="489">
        <v>2373003116</v>
      </c>
      <c r="C38090" s="489" t="s">
        <v>161</v>
      </c>
      <c r="D38090" s="489" t="s">
        <v>10136</v>
      </c>
    </row>
    <row r="38091" spans="1:4">
      <c r="A38091" s="489" t="str">
        <f t="shared" si="595"/>
        <v>2373003116通所型サービス（独自）</v>
      </c>
      <c r="B38091" s="489">
        <v>2373003116</v>
      </c>
      <c r="C38091" s="489" t="s">
        <v>2570</v>
      </c>
      <c r="D38091" s="489" t="s">
        <v>10136</v>
      </c>
    </row>
    <row r="38092" spans="1:4">
      <c r="A38092" s="489" t="str">
        <f t="shared" si="595"/>
        <v>2373003124居宅介護支援</v>
      </c>
      <c r="B38092" s="489">
        <v>2373003124</v>
      </c>
      <c r="C38092" s="489" t="s">
        <v>2519</v>
      </c>
      <c r="D38092" s="489" t="s">
        <v>10137</v>
      </c>
    </row>
    <row r="38093" spans="1:4">
      <c r="A38093" s="489" t="str">
        <f t="shared" si="595"/>
        <v>2373003132居宅介護支援</v>
      </c>
      <c r="B38093" s="489">
        <v>2373003132</v>
      </c>
      <c r="C38093" s="489" t="s">
        <v>2519</v>
      </c>
      <c r="D38093" s="489" t="s">
        <v>10138</v>
      </c>
    </row>
    <row r="38094" spans="1:4">
      <c r="A38094" s="489" t="str">
        <f t="shared" si="595"/>
        <v>2373003140介護予防短期入所生活介護</v>
      </c>
      <c r="B38094" s="489">
        <v>2373003140</v>
      </c>
      <c r="C38094" s="489" t="s">
        <v>2093</v>
      </c>
      <c r="D38094" s="489" t="s">
        <v>10139</v>
      </c>
    </row>
    <row r="38095" spans="1:4">
      <c r="A38095" s="489" t="str">
        <f t="shared" si="595"/>
        <v>2373003140介護予防短期入所生活介護</v>
      </c>
      <c r="B38095" s="489">
        <v>2373003140</v>
      </c>
      <c r="C38095" s="489" t="s">
        <v>2093</v>
      </c>
      <c r="D38095" s="489" t="s">
        <v>10139</v>
      </c>
    </row>
    <row r="38096" spans="1:4">
      <c r="A38096" s="489" t="str">
        <f t="shared" si="595"/>
        <v>2373003140短期入所生活介護</v>
      </c>
      <c r="B38096" s="489">
        <v>2373003140</v>
      </c>
      <c r="C38096" s="489" t="s">
        <v>2092</v>
      </c>
      <c r="D38096" s="489" t="s">
        <v>10139</v>
      </c>
    </row>
    <row r="38097" spans="1:4">
      <c r="A38097" s="489" t="str">
        <f t="shared" si="595"/>
        <v>2373003140短期入所生活介護</v>
      </c>
      <c r="B38097" s="489">
        <v>2373003140</v>
      </c>
      <c r="C38097" s="489" t="s">
        <v>2092</v>
      </c>
      <c r="D38097" s="489" t="s">
        <v>10139</v>
      </c>
    </row>
    <row r="38098" spans="1:4">
      <c r="A38098" s="489" t="str">
        <f t="shared" si="595"/>
        <v>2373003157居宅介護支援</v>
      </c>
      <c r="B38098" s="489">
        <v>2373003157</v>
      </c>
      <c r="C38098" s="489" t="s">
        <v>2519</v>
      </c>
      <c r="D38098" s="489" t="s">
        <v>10140</v>
      </c>
    </row>
    <row r="38099" spans="1:4">
      <c r="A38099" s="489" t="str">
        <f t="shared" si="595"/>
        <v>2373003165地域密着型通所介護</v>
      </c>
      <c r="B38099" s="489">
        <v>2373003165</v>
      </c>
      <c r="C38099" s="489" t="s">
        <v>161</v>
      </c>
      <c r="D38099" s="489" t="s">
        <v>10141</v>
      </c>
    </row>
    <row r="38100" spans="1:4">
      <c r="A38100" s="489" t="str">
        <f t="shared" si="595"/>
        <v>2373003165通所型サービス（独自）</v>
      </c>
      <c r="B38100" s="489">
        <v>2373003165</v>
      </c>
      <c r="C38100" s="489" t="s">
        <v>2570</v>
      </c>
      <c r="D38100" s="489" t="s">
        <v>10141</v>
      </c>
    </row>
    <row r="38101" spans="1:4">
      <c r="A38101" s="489" t="str">
        <f t="shared" si="595"/>
        <v>2373003181地域密着型通所介護</v>
      </c>
      <c r="B38101" s="489">
        <v>2373003181</v>
      </c>
      <c r="C38101" s="489" t="s">
        <v>161</v>
      </c>
      <c r="D38101" s="489" t="s">
        <v>10142</v>
      </c>
    </row>
    <row r="38102" spans="1:4">
      <c r="A38102" s="489" t="str">
        <f t="shared" si="595"/>
        <v>2373003181通所型サービス（独自）</v>
      </c>
      <c r="B38102" s="489">
        <v>2373003181</v>
      </c>
      <c r="C38102" s="489" t="s">
        <v>2570</v>
      </c>
      <c r="D38102" s="489" t="s">
        <v>10142</v>
      </c>
    </row>
    <row r="38103" spans="1:4">
      <c r="A38103" s="489" t="str">
        <f t="shared" si="595"/>
        <v>2373003199居宅介護支援</v>
      </c>
      <c r="B38103" s="489">
        <v>2373003199</v>
      </c>
      <c r="C38103" s="489" t="s">
        <v>2519</v>
      </c>
      <c r="D38103" s="489" t="s">
        <v>10143</v>
      </c>
    </row>
    <row r="38104" spans="1:4">
      <c r="A38104" s="489" t="str">
        <f t="shared" si="595"/>
        <v>2373003207居宅介護支援</v>
      </c>
      <c r="B38104" s="489">
        <v>2373003207</v>
      </c>
      <c r="C38104" s="489" t="s">
        <v>2519</v>
      </c>
      <c r="D38104" s="489" t="s">
        <v>10144</v>
      </c>
    </row>
    <row r="38105" spans="1:4">
      <c r="A38105" s="489" t="str">
        <f t="shared" si="595"/>
        <v>2373003215地域密着型通所介護</v>
      </c>
      <c r="B38105" s="489">
        <v>2373003215</v>
      </c>
      <c r="C38105" s="489" t="s">
        <v>161</v>
      </c>
      <c r="D38105" s="489" t="s">
        <v>10145</v>
      </c>
    </row>
    <row r="38106" spans="1:4">
      <c r="A38106" s="489" t="str">
        <f t="shared" si="595"/>
        <v>2373003215通所型サービス（独自）</v>
      </c>
      <c r="B38106" s="489">
        <v>2373003215</v>
      </c>
      <c r="C38106" s="489" t="s">
        <v>2570</v>
      </c>
      <c r="D38106" s="489" t="s">
        <v>10145</v>
      </c>
    </row>
    <row r="38107" spans="1:4">
      <c r="A38107" s="489" t="str">
        <f t="shared" si="595"/>
        <v>2373003223訪問介護</v>
      </c>
      <c r="B38107" s="489">
        <v>2373003223</v>
      </c>
      <c r="C38107" s="489" t="s">
        <v>140</v>
      </c>
      <c r="D38107" s="489" t="s">
        <v>10146</v>
      </c>
    </row>
    <row r="38108" spans="1:4">
      <c r="A38108" s="489" t="str">
        <f t="shared" si="595"/>
        <v>2373003223訪問介護</v>
      </c>
      <c r="B38108" s="489">
        <v>2373003223</v>
      </c>
      <c r="C38108" s="489" t="s">
        <v>140</v>
      </c>
      <c r="D38108" s="489" t="s">
        <v>10146</v>
      </c>
    </row>
    <row r="38109" spans="1:4">
      <c r="A38109" s="489" t="str">
        <f t="shared" si="595"/>
        <v>2373003223訪問型サービス（独自）</v>
      </c>
      <c r="B38109" s="489">
        <v>2373003223</v>
      </c>
      <c r="C38109" s="489" t="s">
        <v>2571</v>
      </c>
      <c r="D38109" s="489" t="s">
        <v>10146</v>
      </c>
    </row>
    <row r="38110" spans="1:4">
      <c r="A38110" s="489" t="str">
        <f t="shared" si="595"/>
        <v>2373003231訪問介護</v>
      </c>
      <c r="B38110" s="489">
        <v>2373003231</v>
      </c>
      <c r="C38110" s="489" t="s">
        <v>140</v>
      </c>
      <c r="D38110" s="489" t="s">
        <v>10147</v>
      </c>
    </row>
    <row r="38111" spans="1:4">
      <c r="A38111" s="489" t="str">
        <f t="shared" si="595"/>
        <v>2373003231訪問介護</v>
      </c>
      <c r="B38111" s="489">
        <v>2373003231</v>
      </c>
      <c r="C38111" s="489" t="s">
        <v>140</v>
      </c>
      <c r="D38111" s="489" t="s">
        <v>10147</v>
      </c>
    </row>
    <row r="38112" spans="1:4">
      <c r="A38112" s="489" t="str">
        <f t="shared" si="595"/>
        <v>2373003231訪問型サービス（独自）</v>
      </c>
      <c r="B38112" s="489">
        <v>2373003231</v>
      </c>
      <c r="C38112" s="489" t="s">
        <v>2571</v>
      </c>
      <c r="D38112" s="489" t="s">
        <v>10147</v>
      </c>
    </row>
    <row r="38113" spans="1:4">
      <c r="A38113" s="489" t="str">
        <f t="shared" si="595"/>
        <v>2373003231訪問型サービス（独自／定率）</v>
      </c>
      <c r="B38113" s="489">
        <v>2373003231</v>
      </c>
      <c r="C38113" s="489" t="s">
        <v>2568</v>
      </c>
      <c r="D38113" s="489" t="s">
        <v>10147</v>
      </c>
    </row>
    <row r="38114" spans="1:4">
      <c r="A38114" s="489" t="str">
        <f t="shared" si="595"/>
        <v>2373003249訪問介護</v>
      </c>
      <c r="B38114" s="489">
        <v>2373003249</v>
      </c>
      <c r="C38114" s="489" t="s">
        <v>140</v>
      </c>
      <c r="D38114" s="489" t="s">
        <v>10148</v>
      </c>
    </row>
    <row r="38115" spans="1:4">
      <c r="A38115" s="489" t="str">
        <f t="shared" si="595"/>
        <v>2373003249訪問介護</v>
      </c>
      <c r="B38115" s="489">
        <v>2373003249</v>
      </c>
      <c r="C38115" s="489" t="s">
        <v>140</v>
      </c>
      <c r="D38115" s="489" t="s">
        <v>10148</v>
      </c>
    </row>
    <row r="38116" spans="1:4">
      <c r="A38116" s="489" t="str">
        <f t="shared" si="595"/>
        <v>2373003249訪問型サービス（独自）</v>
      </c>
      <c r="B38116" s="489">
        <v>2373003249</v>
      </c>
      <c r="C38116" s="489" t="s">
        <v>2571</v>
      </c>
      <c r="D38116" s="489" t="s">
        <v>10148</v>
      </c>
    </row>
    <row r="38117" spans="1:4">
      <c r="A38117" s="489" t="str">
        <f t="shared" si="595"/>
        <v>2373003256地域密着型通所介護</v>
      </c>
      <c r="B38117" s="489">
        <v>2373003256</v>
      </c>
      <c r="C38117" s="489" t="s">
        <v>161</v>
      </c>
      <c r="D38117" s="489" t="s">
        <v>10149</v>
      </c>
    </row>
    <row r="38118" spans="1:4">
      <c r="A38118" s="489" t="str">
        <f t="shared" si="595"/>
        <v>2373003256通所型サービス（独自）</v>
      </c>
      <c r="B38118" s="489">
        <v>2373003256</v>
      </c>
      <c r="C38118" s="489" t="s">
        <v>2570</v>
      </c>
      <c r="D38118" s="489" t="s">
        <v>10149</v>
      </c>
    </row>
    <row r="38119" spans="1:4">
      <c r="A38119" s="489" t="str">
        <f t="shared" si="595"/>
        <v>2373003272訪問介護</v>
      </c>
      <c r="B38119" s="489">
        <v>2373003272</v>
      </c>
      <c r="C38119" s="489" t="s">
        <v>140</v>
      </c>
      <c r="D38119" s="489" t="s">
        <v>10150</v>
      </c>
    </row>
    <row r="38120" spans="1:4">
      <c r="A38120" s="489" t="str">
        <f t="shared" si="595"/>
        <v>2373003272訪問介護</v>
      </c>
      <c r="B38120" s="489">
        <v>2373003272</v>
      </c>
      <c r="C38120" s="489" t="s">
        <v>140</v>
      </c>
      <c r="D38120" s="489" t="s">
        <v>10150</v>
      </c>
    </row>
    <row r="38121" spans="1:4">
      <c r="A38121" s="489" t="str">
        <f t="shared" si="595"/>
        <v>2373003272訪問型サービス（独自）</v>
      </c>
      <c r="B38121" s="489">
        <v>2373003272</v>
      </c>
      <c r="C38121" s="489" t="s">
        <v>2571</v>
      </c>
      <c r="D38121" s="489" t="s">
        <v>10150</v>
      </c>
    </row>
    <row r="38122" spans="1:4">
      <c r="A38122" s="489" t="str">
        <f t="shared" si="595"/>
        <v>2373003272訪問型サービス（独自／定率）</v>
      </c>
      <c r="B38122" s="489">
        <v>2373003272</v>
      </c>
      <c r="C38122" s="489" t="s">
        <v>2568</v>
      </c>
      <c r="D38122" s="489" t="s">
        <v>10150</v>
      </c>
    </row>
    <row r="38123" spans="1:4">
      <c r="A38123" s="489" t="str">
        <f t="shared" si="595"/>
        <v>2373003280通所介護</v>
      </c>
      <c r="B38123" s="489">
        <v>2373003280</v>
      </c>
      <c r="C38123" s="489" t="s">
        <v>158</v>
      </c>
      <c r="D38123" s="489" t="s">
        <v>10151</v>
      </c>
    </row>
    <row r="38124" spans="1:4">
      <c r="A38124" s="489" t="str">
        <f t="shared" si="595"/>
        <v>2373003280通所型サービス（独自）</v>
      </c>
      <c r="B38124" s="489">
        <v>2373003280</v>
      </c>
      <c r="C38124" s="489" t="s">
        <v>2570</v>
      </c>
      <c r="D38124" s="489" t="s">
        <v>10151</v>
      </c>
    </row>
    <row r="38125" spans="1:4">
      <c r="A38125" s="489" t="str">
        <f t="shared" si="595"/>
        <v>2373003298訪問介護</v>
      </c>
      <c r="B38125" s="489">
        <v>2373003298</v>
      </c>
      <c r="C38125" s="489" t="s">
        <v>140</v>
      </c>
      <c r="D38125" s="489" t="s">
        <v>10152</v>
      </c>
    </row>
    <row r="38126" spans="1:4">
      <c r="A38126" s="489" t="str">
        <f t="shared" si="595"/>
        <v>2373003298訪問介護</v>
      </c>
      <c r="B38126" s="489">
        <v>2373003298</v>
      </c>
      <c r="C38126" s="489" t="s">
        <v>140</v>
      </c>
      <c r="D38126" s="489" t="s">
        <v>10152</v>
      </c>
    </row>
    <row r="38127" spans="1:4">
      <c r="A38127" s="489" t="str">
        <f t="shared" si="595"/>
        <v>2373003298訪問型サービス（独自）</v>
      </c>
      <c r="B38127" s="489">
        <v>2373003298</v>
      </c>
      <c r="C38127" s="489" t="s">
        <v>2571</v>
      </c>
      <c r="D38127" s="489" t="s">
        <v>10152</v>
      </c>
    </row>
    <row r="38128" spans="1:4">
      <c r="A38128" s="489" t="str">
        <f t="shared" si="595"/>
        <v>2373003298訪問型サービス（独自／定率）</v>
      </c>
      <c r="B38128" s="489">
        <v>2373003298</v>
      </c>
      <c r="C38128" s="489" t="s">
        <v>2568</v>
      </c>
      <c r="D38128" s="489" t="s">
        <v>10152</v>
      </c>
    </row>
    <row r="38129" spans="1:4">
      <c r="A38129" s="489" t="str">
        <f t="shared" si="595"/>
        <v>2373003322居宅介護支援</v>
      </c>
      <c r="B38129" s="489">
        <v>2373003322</v>
      </c>
      <c r="C38129" s="489" t="s">
        <v>2519</v>
      </c>
      <c r="D38129" s="489" t="s">
        <v>10153</v>
      </c>
    </row>
    <row r="38130" spans="1:4">
      <c r="A38130" s="489" t="str">
        <f t="shared" si="595"/>
        <v>2373003330地域密着型通所介護</v>
      </c>
      <c r="B38130" s="489">
        <v>2373003330</v>
      </c>
      <c r="C38130" s="489" t="s">
        <v>161</v>
      </c>
      <c r="D38130" s="489" t="s">
        <v>10154</v>
      </c>
    </row>
    <row r="38131" spans="1:4">
      <c r="A38131" s="489" t="str">
        <f t="shared" si="595"/>
        <v>2373003330通所型サービス（独自）</v>
      </c>
      <c r="B38131" s="489">
        <v>2373003330</v>
      </c>
      <c r="C38131" s="489" t="s">
        <v>2570</v>
      </c>
      <c r="D38131" s="489" t="s">
        <v>10154</v>
      </c>
    </row>
    <row r="38132" spans="1:4">
      <c r="A38132" s="489" t="str">
        <f t="shared" si="595"/>
        <v>2373003330通所型サービス（独自／定率）</v>
      </c>
      <c r="B38132" s="489">
        <v>2373003330</v>
      </c>
      <c r="C38132" s="489" t="s">
        <v>2567</v>
      </c>
      <c r="D38132" s="489" t="s">
        <v>10154</v>
      </c>
    </row>
    <row r="38133" spans="1:4">
      <c r="A38133" s="489" t="str">
        <f t="shared" si="595"/>
        <v>2373003348居宅介護支援</v>
      </c>
      <c r="B38133" s="489">
        <v>2373003348</v>
      </c>
      <c r="C38133" s="489" t="s">
        <v>2519</v>
      </c>
      <c r="D38133" s="489" t="s">
        <v>10155</v>
      </c>
    </row>
    <row r="38134" spans="1:4">
      <c r="A38134" s="489" t="str">
        <f t="shared" si="595"/>
        <v>2373003355地域密着型通所介護</v>
      </c>
      <c r="B38134" s="489">
        <v>2373003355</v>
      </c>
      <c r="C38134" s="489" t="s">
        <v>161</v>
      </c>
      <c r="D38134" s="489" t="s">
        <v>10156</v>
      </c>
    </row>
    <row r="38135" spans="1:4">
      <c r="A38135" s="489" t="str">
        <f t="shared" si="595"/>
        <v>2373003355通所型サービス（独自）</v>
      </c>
      <c r="B38135" s="489">
        <v>2373003355</v>
      </c>
      <c r="C38135" s="489" t="s">
        <v>2570</v>
      </c>
      <c r="D38135" s="489" t="s">
        <v>10156</v>
      </c>
    </row>
    <row r="38136" spans="1:4">
      <c r="A38136" s="489" t="str">
        <f t="shared" si="595"/>
        <v>2373003405地域密着型通所介護</v>
      </c>
      <c r="B38136" s="489">
        <v>2373003405</v>
      </c>
      <c r="C38136" s="489" t="s">
        <v>161</v>
      </c>
      <c r="D38136" s="489" t="s">
        <v>10157</v>
      </c>
    </row>
    <row r="38137" spans="1:4">
      <c r="A38137" s="489" t="str">
        <f t="shared" si="595"/>
        <v>2373003405通所型サービス（独自）</v>
      </c>
      <c r="B38137" s="489">
        <v>2373003405</v>
      </c>
      <c r="C38137" s="489" t="s">
        <v>2570</v>
      </c>
      <c r="D38137" s="489" t="s">
        <v>10157</v>
      </c>
    </row>
    <row r="38138" spans="1:4">
      <c r="A38138" s="489" t="str">
        <f t="shared" si="595"/>
        <v>2373003421介護予防特定施設入居者生活介護</v>
      </c>
      <c r="B38138" s="489">
        <v>2373003421</v>
      </c>
      <c r="C38138" s="489" t="s">
        <v>2514</v>
      </c>
      <c r="D38138" s="489" t="s">
        <v>10158</v>
      </c>
    </row>
    <row r="38139" spans="1:4">
      <c r="A38139" s="489" t="str">
        <f t="shared" si="595"/>
        <v>2373003421特定施設入居者生活介護</v>
      </c>
      <c r="B38139" s="489">
        <v>2373003421</v>
      </c>
      <c r="C38139" s="489" t="s">
        <v>2513</v>
      </c>
      <c r="D38139" s="489" t="s">
        <v>10158</v>
      </c>
    </row>
    <row r="38140" spans="1:4">
      <c r="A38140" s="489" t="str">
        <f t="shared" si="595"/>
        <v>2373003439居宅介護支援</v>
      </c>
      <c r="B38140" s="489">
        <v>2373003439</v>
      </c>
      <c r="C38140" s="489" t="s">
        <v>2519</v>
      </c>
      <c r="D38140" s="489" t="s">
        <v>10159</v>
      </c>
    </row>
    <row r="38141" spans="1:4">
      <c r="A38141" s="489" t="str">
        <f t="shared" si="595"/>
        <v>2373003462訪問型サービス（独自）</v>
      </c>
      <c r="B38141" s="489">
        <v>2373003462</v>
      </c>
      <c r="C38141" s="489" t="s">
        <v>2571</v>
      </c>
      <c r="D38141" s="489" t="s">
        <v>10160</v>
      </c>
    </row>
    <row r="38142" spans="1:4">
      <c r="A38142" s="489" t="str">
        <f t="shared" si="595"/>
        <v>2373003488地域密着型通所介護</v>
      </c>
      <c r="B38142" s="489">
        <v>2373003488</v>
      </c>
      <c r="C38142" s="489" t="s">
        <v>161</v>
      </c>
      <c r="D38142" s="489" t="s">
        <v>10161</v>
      </c>
    </row>
    <row r="38143" spans="1:4">
      <c r="A38143" s="489" t="str">
        <f t="shared" si="595"/>
        <v>2373003488通所型サービス（独自）</v>
      </c>
      <c r="B38143" s="489">
        <v>2373003488</v>
      </c>
      <c r="C38143" s="489" t="s">
        <v>2570</v>
      </c>
      <c r="D38143" s="489" t="s">
        <v>10161</v>
      </c>
    </row>
    <row r="38144" spans="1:4">
      <c r="A38144" s="489" t="str">
        <f t="shared" si="595"/>
        <v>2373003496訪問介護</v>
      </c>
      <c r="B38144" s="489">
        <v>2373003496</v>
      </c>
      <c r="C38144" s="489" t="s">
        <v>140</v>
      </c>
      <c r="D38144" s="489" t="s">
        <v>10162</v>
      </c>
    </row>
    <row r="38145" spans="1:4">
      <c r="A38145" s="489" t="str">
        <f t="shared" si="595"/>
        <v>2373003496訪問介護</v>
      </c>
      <c r="B38145" s="489">
        <v>2373003496</v>
      </c>
      <c r="C38145" s="489" t="s">
        <v>140</v>
      </c>
      <c r="D38145" s="489" t="s">
        <v>10162</v>
      </c>
    </row>
    <row r="38146" spans="1:4">
      <c r="A38146" s="489" t="str">
        <f t="shared" ref="A38146:A38209" si="596">B38146&amp;C38146</f>
        <v>2373003504地域密着型通所介護</v>
      </c>
      <c r="B38146" s="489">
        <v>2373003504</v>
      </c>
      <c r="C38146" s="489" t="s">
        <v>161</v>
      </c>
      <c r="D38146" s="489" t="s">
        <v>10163</v>
      </c>
    </row>
    <row r="38147" spans="1:4">
      <c r="A38147" s="489" t="str">
        <f t="shared" si="596"/>
        <v>2373003504通所型サービス（独自）</v>
      </c>
      <c r="B38147" s="489">
        <v>2373003504</v>
      </c>
      <c r="C38147" s="489" t="s">
        <v>2570</v>
      </c>
      <c r="D38147" s="489" t="s">
        <v>10163</v>
      </c>
    </row>
    <row r="38148" spans="1:4">
      <c r="A38148" s="489" t="str">
        <f t="shared" si="596"/>
        <v>2373003538地域密着型通所介護</v>
      </c>
      <c r="B38148" s="489">
        <v>2373003538</v>
      </c>
      <c r="C38148" s="489" t="s">
        <v>161</v>
      </c>
      <c r="D38148" s="489" t="s">
        <v>10164</v>
      </c>
    </row>
    <row r="38149" spans="1:4">
      <c r="A38149" s="489" t="str">
        <f t="shared" si="596"/>
        <v>2373003538通所型サービス（独自）</v>
      </c>
      <c r="B38149" s="489">
        <v>2373003538</v>
      </c>
      <c r="C38149" s="489" t="s">
        <v>2570</v>
      </c>
      <c r="D38149" s="489" t="s">
        <v>10164</v>
      </c>
    </row>
    <row r="38150" spans="1:4">
      <c r="A38150" s="489" t="str">
        <f t="shared" si="596"/>
        <v>2373003546居宅介護支援</v>
      </c>
      <c r="B38150" s="489">
        <v>2373003546</v>
      </c>
      <c r="C38150" s="489" t="s">
        <v>2519</v>
      </c>
      <c r="D38150" s="489" t="s">
        <v>10165</v>
      </c>
    </row>
    <row r="38151" spans="1:4">
      <c r="A38151" s="489" t="str">
        <f t="shared" si="596"/>
        <v>2373003579居宅介護支援</v>
      </c>
      <c r="B38151" s="489">
        <v>2373003579</v>
      </c>
      <c r="C38151" s="489" t="s">
        <v>2519</v>
      </c>
      <c r="D38151" s="489" t="s">
        <v>10166</v>
      </c>
    </row>
    <row r="38152" spans="1:4">
      <c r="A38152" s="489" t="str">
        <f t="shared" si="596"/>
        <v>2373003587居宅介護支援</v>
      </c>
      <c r="B38152" s="489">
        <v>2373003587</v>
      </c>
      <c r="C38152" s="489" t="s">
        <v>2519</v>
      </c>
      <c r="D38152" s="489" t="s">
        <v>10167</v>
      </c>
    </row>
    <row r="38153" spans="1:4">
      <c r="A38153" s="489" t="str">
        <f t="shared" si="596"/>
        <v>2373003595居宅介護支援</v>
      </c>
      <c r="B38153" s="489">
        <v>2373003595</v>
      </c>
      <c r="C38153" s="489" t="s">
        <v>2519</v>
      </c>
      <c r="D38153" s="489" t="s">
        <v>10168</v>
      </c>
    </row>
    <row r="38154" spans="1:4">
      <c r="A38154" s="489" t="str">
        <f t="shared" si="596"/>
        <v>2373003629介護予防短期入所生活介護</v>
      </c>
      <c r="B38154" s="489">
        <v>2373003629</v>
      </c>
      <c r="C38154" s="489" t="s">
        <v>2093</v>
      </c>
      <c r="D38154" s="489" t="s">
        <v>10169</v>
      </c>
    </row>
    <row r="38155" spans="1:4">
      <c r="A38155" s="489" t="str">
        <f t="shared" si="596"/>
        <v>2373003629短期入所生活介護</v>
      </c>
      <c r="B38155" s="489">
        <v>2373003629</v>
      </c>
      <c r="C38155" s="489" t="s">
        <v>2092</v>
      </c>
      <c r="D38155" s="489" t="s">
        <v>10169</v>
      </c>
    </row>
    <row r="38156" spans="1:4">
      <c r="A38156" s="489" t="str">
        <f t="shared" si="596"/>
        <v>2373003629通所介護</v>
      </c>
      <c r="B38156" s="489">
        <v>2373003629</v>
      </c>
      <c r="C38156" s="489" t="s">
        <v>158</v>
      </c>
      <c r="D38156" s="489" t="s">
        <v>10169</v>
      </c>
    </row>
    <row r="38157" spans="1:4">
      <c r="A38157" s="489" t="str">
        <f t="shared" si="596"/>
        <v>2373003629通所型サービス（独自）</v>
      </c>
      <c r="B38157" s="489">
        <v>2373003629</v>
      </c>
      <c r="C38157" s="489" t="s">
        <v>2570</v>
      </c>
      <c r="D38157" s="489" t="s">
        <v>10169</v>
      </c>
    </row>
    <row r="38158" spans="1:4">
      <c r="A38158" s="489" t="str">
        <f t="shared" si="596"/>
        <v>2373003645通所介護</v>
      </c>
      <c r="B38158" s="489">
        <v>2373003645</v>
      </c>
      <c r="C38158" s="489" t="s">
        <v>158</v>
      </c>
      <c r="D38158" s="489" t="s">
        <v>10170</v>
      </c>
    </row>
    <row r="38159" spans="1:4">
      <c r="A38159" s="489" t="str">
        <f t="shared" si="596"/>
        <v>2373003645通所型サービス（独自）</v>
      </c>
      <c r="B38159" s="489">
        <v>2373003645</v>
      </c>
      <c r="C38159" s="489" t="s">
        <v>2570</v>
      </c>
      <c r="D38159" s="489" t="s">
        <v>10170</v>
      </c>
    </row>
    <row r="38160" spans="1:4">
      <c r="A38160" s="489" t="str">
        <f t="shared" si="596"/>
        <v>2373003686介護予防短期入所生活介護</v>
      </c>
      <c r="B38160" s="489">
        <v>2373003686</v>
      </c>
      <c r="C38160" s="489" t="s">
        <v>2093</v>
      </c>
      <c r="D38160" s="489" t="s">
        <v>10171</v>
      </c>
    </row>
    <row r="38161" spans="1:4">
      <c r="A38161" s="489" t="str">
        <f t="shared" si="596"/>
        <v>2373003686短期入所生活介護</v>
      </c>
      <c r="B38161" s="489">
        <v>2373003686</v>
      </c>
      <c r="C38161" s="489" t="s">
        <v>2092</v>
      </c>
      <c r="D38161" s="489" t="s">
        <v>10171</v>
      </c>
    </row>
    <row r="38162" spans="1:4">
      <c r="A38162" s="489" t="str">
        <f t="shared" si="596"/>
        <v>2373003694訪問介護</v>
      </c>
      <c r="B38162" s="489">
        <v>2373003694</v>
      </c>
      <c r="C38162" s="489" t="s">
        <v>140</v>
      </c>
      <c r="D38162" s="489" t="s">
        <v>10172</v>
      </c>
    </row>
    <row r="38163" spans="1:4">
      <c r="A38163" s="489" t="str">
        <f t="shared" si="596"/>
        <v>2373003694訪問介護</v>
      </c>
      <c r="B38163" s="489">
        <v>2373003694</v>
      </c>
      <c r="C38163" s="489" t="s">
        <v>140</v>
      </c>
      <c r="D38163" s="489" t="s">
        <v>10172</v>
      </c>
    </row>
    <row r="38164" spans="1:4">
      <c r="A38164" s="489" t="str">
        <f t="shared" si="596"/>
        <v>2373003694訪問型サービス（独自）</v>
      </c>
      <c r="B38164" s="489">
        <v>2373003694</v>
      </c>
      <c r="C38164" s="489" t="s">
        <v>2571</v>
      </c>
      <c r="D38164" s="489" t="s">
        <v>10172</v>
      </c>
    </row>
    <row r="38165" spans="1:4">
      <c r="A38165" s="489" t="str">
        <f t="shared" si="596"/>
        <v>2373003710通所型サービス（独自）</v>
      </c>
      <c r="B38165" s="489">
        <v>2373003710</v>
      </c>
      <c r="C38165" s="489" t="s">
        <v>2570</v>
      </c>
      <c r="D38165" s="489" t="s">
        <v>10173</v>
      </c>
    </row>
    <row r="38166" spans="1:4">
      <c r="A38166" s="489" t="str">
        <f t="shared" si="596"/>
        <v>2373003736居宅介護支援</v>
      </c>
      <c r="B38166" s="489">
        <v>2373003736</v>
      </c>
      <c r="C38166" s="489" t="s">
        <v>2519</v>
      </c>
      <c r="D38166" s="489" t="s">
        <v>10174</v>
      </c>
    </row>
    <row r="38167" spans="1:4">
      <c r="A38167" s="489" t="str">
        <f t="shared" si="596"/>
        <v>2373003744訪問介護</v>
      </c>
      <c r="B38167" s="489">
        <v>2373003744</v>
      </c>
      <c r="C38167" s="489" t="s">
        <v>140</v>
      </c>
      <c r="D38167" s="489" t="s">
        <v>10175</v>
      </c>
    </row>
    <row r="38168" spans="1:4">
      <c r="A38168" s="489" t="str">
        <f t="shared" si="596"/>
        <v>2373003744訪問介護</v>
      </c>
      <c r="B38168" s="489">
        <v>2373003744</v>
      </c>
      <c r="C38168" s="489" t="s">
        <v>140</v>
      </c>
      <c r="D38168" s="489" t="s">
        <v>10175</v>
      </c>
    </row>
    <row r="38169" spans="1:4">
      <c r="A38169" s="489" t="str">
        <f t="shared" si="596"/>
        <v>2373003819訪問介護</v>
      </c>
      <c r="B38169" s="489">
        <v>2373003819</v>
      </c>
      <c r="C38169" s="489" t="s">
        <v>140</v>
      </c>
      <c r="D38169" s="489" t="s">
        <v>10176</v>
      </c>
    </row>
    <row r="38170" spans="1:4">
      <c r="A38170" s="489" t="str">
        <f t="shared" si="596"/>
        <v>2373003819訪問介護</v>
      </c>
      <c r="B38170" s="489">
        <v>2373003819</v>
      </c>
      <c r="C38170" s="489" t="s">
        <v>140</v>
      </c>
      <c r="D38170" s="489" t="s">
        <v>10176</v>
      </c>
    </row>
    <row r="38171" spans="1:4">
      <c r="A38171" s="489" t="str">
        <f t="shared" si="596"/>
        <v>2373003819訪問型サービス（独自）</v>
      </c>
      <c r="B38171" s="489">
        <v>2373003819</v>
      </c>
      <c r="C38171" s="489" t="s">
        <v>2571</v>
      </c>
      <c r="D38171" s="489" t="s">
        <v>10176</v>
      </c>
    </row>
    <row r="38172" spans="1:4">
      <c r="A38172" s="489" t="str">
        <f t="shared" si="596"/>
        <v>2373003835訪問介護</v>
      </c>
      <c r="B38172" s="489">
        <v>2373003835</v>
      </c>
      <c r="C38172" s="489" t="s">
        <v>140</v>
      </c>
      <c r="D38172" s="489" t="s">
        <v>10177</v>
      </c>
    </row>
    <row r="38173" spans="1:4">
      <c r="A38173" s="489" t="str">
        <f t="shared" si="596"/>
        <v>2373003835訪問介護</v>
      </c>
      <c r="B38173" s="489">
        <v>2373003835</v>
      </c>
      <c r="C38173" s="489" t="s">
        <v>140</v>
      </c>
      <c r="D38173" s="489" t="s">
        <v>10177</v>
      </c>
    </row>
    <row r="38174" spans="1:4">
      <c r="A38174" s="489" t="str">
        <f t="shared" si="596"/>
        <v>2373003835訪問型サービス（独自）</v>
      </c>
      <c r="B38174" s="489">
        <v>2373003835</v>
      </c>
      <c r="C38174" s="489" t="s">
        <v>2571</v>
      </c>
      <c r="D38174" s="489" t="s">
        <v>10177</v>
      </c>
    </row>
    <row r="38175" spans="1:4">
      <c r="A38175" s="489" t="str">
        <f t="shared" si="596"/>
        <v>2373003843居宅介護支援</v>
      </c>
      <c r="B38175" s="489">
        <v>2373003843</v>
      </c>
      <c r="C38175" s="489" t="s">
        <v>2519</v>
      </c>
      <c r="D38175" s="489" t="s">
        <v>10178</v>
      </c>
    </row>
    <row r="38176" spans="1:4">
      <c r="A38176" s="489" t="str">
        <f t="shared" si="596"/>
        <v>2373003868訪問介護</v>
      </c>
      <c r="B38176" s="489">
        <v>2373003868</v>
      </c>
      <c r="C38176" s="489" t="s">
        <v>140</v>
      </c>
      <c r="D38176" s="489" t="s">
        <v>10179</v>
      </c>
    </row>
    <row r="38177" spans="1:4">
      <c r="A38177" s="489" t="str">
        <f t="shared" si="596"/>
        <v>2373003868訪問介護</v>
      </c>
      <c r="B38177" s="489">
        <v>2373003868</v>
      </c>
      <c r="C38177" s="489" t="s">
        <v>140</v>
      </c>
      <c r="D38177" s="489" t="s">
        <v>10179</v>
      </c>
    </row>
    <row r="38178" spans="1:4">
      <c r="A38178" s="489" t="str">
        <f t="shared" si="596"/>
        <v>2373003868訪問型サービス（独自）</v>
      </c>
      <c r="B38178" s="489">
        <v>2373003868</v>
      </c>
      <c r="C38178" s="489" t="s">
        <v>2571</v>
      </c>
      <c r="D38178" s="489" t="s">
        <v>10179</v>
      </c>
    </row>
    <row r="38179" spans="1:4">
      <c r="A38179" s="489" t="str">
        <f t="shared" si="596"/>
        <v>2373003884居宅介護支援</v>
      </c>
      <c r="B38179" s="489">
        <v>2373003884</v>
      </c>
      <c r="C38179" s="489" t="s">
        <v>2519</v>
      </c>
      <c r="D38179" s="489" t="s">
        <v>10180</v>
      </c>
    </row>
    <row r="38180" spans="1:4">
      <c r="A38180" s="489" t="str">
        <f t="shared" si="596"/>
        <v>2373003892介護予防短期入所生活介護</v>
      </c>
      <c r="B38180" s="489">
        <v>2373003892</v>
      </c>
      <c r="C38180" s="489" t="s">
        <v>2093</v>
      </c>
      <c r="D38180" s="489" t="s">
        <v>10181</v>
      </c>
    </row>
    <row r="38181" spans="1:4">
      <c r="A38181" s="489" t="str">
        <f t="shared" si="596"/>
        <v>2373003892短期入所生活介護</v>
      </c>
      <c r="B38181" s="489">
        <v>2373003892</v>
      </c>
      <c r="C38181" s="489" t="s">
        <v>2092</v>
      </c>
      <c r="D38181" s="489" t="s">
        <v>10181</v>
      </c>
    </row>
    <row r="38182" spans="1:4">
      <c r="A38182" s="489" t="str">
        <f t="shared" si="596"/>
        <v>2373003900介護老人福祉施設</v>
      </c>
      <c r="B38182" s="489">
        <v>2373003900</v>
      </c>
      <c r="C38182" s="489" t="s">
        <v>1921</v>
      </c>
      <c r="D38182" s="489" t="s">
        <v>10182</v>
      </c>
    </row>
    <row r="38183" spans="1:4">
      <c r="A38183" s="489" t="str">
        <f t="shared" si="596"/>
        <v>2373003926介護予防特定施設入居者生活介護</v>
      </c>
      <c r="B38183" s="489">
        <v>2373003926</v>
      </c>
      <c r="C38183" s="489" t="s">
        <v>2514</v>
      </c>
      <c r="D38183" s="489" t="s">
        <v>10183</v>
      </c>
    </row>
    <row r="38184" spans="1:4">
      <c r="A38184" s="489" t="str">
        <f t="shared" si="596"/>
        <v>2373003926特定施設入居者生活介護（短期利用型）</v>
      </c>
      <c r="B38184" s="489">
        <v>2373003926</v>
      </c>
      <c r="C38184" s="489" t="s">
        <v>19397</v>
      </c>
      <c r="D38184" s="489" t="s">
        <v>10183</v>
      </c>
    </row>
    <row r="38185" spans="1:4">
      <c r="A38185" s="489" t="str">
        <f t="shared" si="596"/>
        <v>2373003926特定施設入居者生活介護</v>
      </c>
      <c r="B38185" s="489">
        <v>2373003926</v>
      </c>
      <c r="C38185" s="489" t="s">
        <v>2513</v>
      </c>
      <c r="D38185" s="489" t="s">
        <v>10183</v>
      </c>
    </row>
    <row r="38186" spans="1:4">
      <c r="A38186" s="489" t="str">
        <f t="shared" si="596"/>
        <v>2373003934居宅介護支援</v>
      </c>
      <c r="B38186" s="489">
        <v>2373003934</v>
      </c>
      <c r="C38186" s="489" t="s">
        <v>2519</v>
      </c>
      <c r="D38186" s="489" t="s">
        <v>10184</v>
      </c>
    </row>
    <row r="38187" spans="1:4">
      <c r="A38187" s="489" t="str">
        <f t="shared" si="596"/>
        <v>2373003942通所介護</v>
      </c>
      <c r="B38187" s="489">
        <v>2373003942</v>
      </c>
      <c r="C38187" s="489" t="s">
        <v>158</v>
      </c>
      <c r="D38187" s="489" t="s">
        <v>10185</v>
      </c>
    </row>
    <row r="38188" spans="1:4">
      <c r="A38188" s="489" t="str">
        <f t="shared" si="596"/>
        <v>2373003942通所型サービス（独自）</v>
      </c>
      <c r="B38188" s="489">
        <v>2373003942</v>
      </c>
      <c r="C38188" s="489" t="s">
        <v>2570</v>
      </c>
      <c r="D38188" s="489" t="s">
        <v>10185</v>
      </c>
    </row>
    <row r="38189" spans="1:4">
      <c r="A38189" s="489" t="str">
        <f t="shared" si="596"/>
        <v>2373003959介護予防通所リハビリテーション</v>
      </c>
      <c r="B38189" s="489">
        <v>2373003959</v>
      </c>
      <c r="C38189" s="489" t="s">
        <v>2512</v>
      </c>
      <c r="D38189" s="489" t="s">
        <v>10186</v>
      </c>
    </row>
    <row r="38190" spans="1:4">
      <c r="A38190" s="489" t="str">
        <f t="shared" si="596"/>
        <v>2373003959通所リハビリテーション</v>
      </c>
      <c r="B38190" s="489">
        <v>2373003959</v>
      </c>
      <c r="C38190" s="489" t="s">
        <v>2511</v>
      </c>
      <c r="D38190" s="489" t="s">
        <v>10186</v>
      </c>
    </row>
    <row r="38191" spans="1:4">
      <c r="A38191" s="489" t="str">
        <f t="shared" si="596"/>
        <v>2373003967訪問介護</v>
      </c>
      <c r="B38191" s="489">
        <v>2373003967</v>
      </c>
      <c r="C38191" s="489" t="s">
        <v>140</v>
      </c>
      <c r="D38191" s="489" t="s">
        <v>10187</v>
      </c>
    </row>
    <row r="38192" spans="1:4">
      <c r="A38192" s="489" t="str">
        <f t="shared" si="596"/>
        <v>2373003967訪問介護</v>
      </c>
      <c r="B38192" s="489">
        <v>2373003967</v>
      </c>
      <c r="C38192" s="489" t="s">
        <v>140</v>
      </c>
      <c r="D38192" s="489" t="s">
        <v>10187</v>
      </c>
    </row>
    <row r="38193" spans="1:4">
      <c r="A38193" s="489" t="str">
        <f t="shared" si="596"/>
        <v>2373003967訪問型サービス（独自）</v>
      </c>
      <c r="B38193" s="489">
        <v>2373003967</v>
      </c>
      <c r="C38193" s="489" t="s">
        <v>2571</v>
      </c>
      <c r="D38193" s="489" t="s">
        <v>10187</v>
      </c>
    </row>
    <row r="38194" spans="1:4">
      <c r="A38194" s="489" t="str">
        <f t="shared" si="596"/>
        <v>2373003967訪問型サービス（独自／定率）</v>
      </c>
      <c r="B38194" s="489">
        <v>2373003967</v>
      </c>
      <c r="C38194" s="489" t="s">
        <v>2568</v>
      </c>
      <c r="D38194" s="489" t="s">
        <v>10187</v>
      </c>
    </row>
    <row r="38195" spans="1:4">
      <c r="A38195" s="489" t="str">
        <f t="shared" si="596"/>
        <v>2373003983居宅介護支援</v>
      </c>
      <c r="B38195" s="489">
        <v>2373003983</v>
      </c>
      <c r="C38195" s="489" t="s">
        <v>2519</v>
      </c>
      <c r="D38195" s="489" t="s">
        <v>10188</v>
      </c>
    </row>
    <row r="38196" spans="1:4">
      <c r="A38196" s="489" t="str">
        <f t="shared" si="596"/>
        <v>2373003991訪問介護</v>
      </c>
      <c r="B38196" s="489">
        <v>2373003991</v>
      </c>
      <c r="C38196" s="489" t="s">
        <v>140</v>
      </c>
      <c r="D38196" s="489" t="s">
        <v>10189</v>
      </c>
    </row>
    <row r="38197" spans="1:4">
      <c r="A38197" s="489" t="str">
        <f t="shared" si="596"/>
        <v>2373003991訪問介護</v>
      </c>
      <c r="B38197" s="489">
        <v>2373003991</v>
      </c>
      <c r="C38197" s="489" t="s">
        <v>140</v>
      </c>
      <c r="D38197" s="489" t="s">
        <v>10189</v>
      </c>
    </row>
    <row r="38198" spans="1:4">
      <c r="A38198" s="489" t="str">
        <f t="shared" si="596"/>
        <v>2373003991訪問型サービス（独自）</v>
      </c>
      <c r="B38198" s="489">
        <v>2373003991</v>
      </c>
      <c r="C38198" s="489" t="s">
        <v>2571</v>
      </c>
      <c r="D38198" s="489" t="s">
        <v>10189</v>
      </c>
    </row>
    <row r="38199" spans="1:4">
      <c r="A38199" s="489" t="str">
        <f t="shared" si="596"/>
        <v>2373004031通所介護</v>
      </c>
      <c r="B38199" s="489">
        <v>2373004031</v>
      </c>
      <c r="C38199" s="489" t="s">
        <v>158</v>
      </c>
      <c r="D38199" s="489" t="s">
        <v>10190</v>
      </c>
    </row>
    <row r="38200" spans="1:4">
      <c r="A38200" s="489" t="str">
        <f t="shared" si="596"/>
        <v>2373004031通所型サービス（独自）</v>
      </c>
      <c r="B38200" s="489">
        <v>2373004031</v>
      </c>
      <c r="C38200" s="489" t="s">
        <v>2570</v>
      </c>
      <c r="D38200" s="489" t="s">
        <v>10190</v>
      </c>
    </row>
    <row r="38201" spans="1:4">
      <c r="A38201" s="489" t="str">
        <f t="shared" si="596"/>
        <v>2373004049訪問介護</v>
      </c>
      <c r="B38201" s="489">
        <v>2373004049</v>
      </c>
      <c r="C38201" s="489" t="s">
        <v>140</v>
      </c>
      <c r="D38201" s="489" t="s">
        <v>10191</v>
      </c>
    </row>
    <row r="38202" spans="1:4">
      <c r="A38202" s="489" t="str">
        <f t="shared" si="596"/>
        <v>2373004049訪問介護</v>
      </c>
      <c r="B38202" s="489">
        <v>2373004049</v>
      </c>
      <c r="C38202" s="489" t="s">
        <v>140</v>
      </c>
      <c r="D38202" s="489" t="s">
        <v>10191</v>
      </c>
    </row>
    <row r="38203" spans="1:4">
      <c r="A38203" s="489" t="str">
        <f t="shared" si="596"/>
        <v>2373004056訪問介護</v>
      </c>
      <c r="B38203" s="489">
        <v>2373004056</v>
      </c>
      <c r="C38203" s="489" t="s">
        <v>140</v>
      </c>
      <c r="D38203" s="489" t="s">
        <v>10192</v>
      </c>
    </row>
    <row r="38204" spans="1:4">
      <c r="A38204" s="489" t="str">
        <f t="shared" si="596"/>
        <v>2373004056訪問介護</v>
      </c>
      <c r="B38204" s="489">
        <v>2373004056</v>
      </c>
      <c r="C38204" s="489" t="s">
        <v>140</v>
      </c>
      <c r="D38204" s="489" t="s">
        <v>10192</v>
      </c>
    </row>
    <row r="38205" spans="1:4">
      <c r="A38205" s="489" t="str">
        <f t="shared" si="596"/>
        <v>2373004056訪問介護</v>
      </c>
      <c r="B38205" s="489">
        <v>2373004056</v>
      </c>
      <c r="C38205" s="489" t="s">
        <v>140</v>
      </c>
      <c r="D38205" s="489" t="s">
        <v>10192</v>
      </c>
    </row>
    <row r="38206" spans="1:4">
      <c r="A38206" s="489" t="str">
        <f t="shared" si="596"/>
        <v>2373004056訪問型サービス（独自）</v>
      </c>
      <c r="B38206" s="489">
        <v>2373004056</v>
      </c>
      <c r="C38206" s="489" t="s">
        <v>2571</v>
      </c>
      <c r="D38206" s="489" t="s">
        <v>10192</v>
      </c>
    </row>
    <row r="38207" spans="1:4">
      <c r="A38207" s="489" t="str">
        <f t="shared" si="596"/>
        <v>2373004080通所介護</v>
      </c>
      <c r="B38207" s="489">
        <v>2373004080</v>
      </c>
      <c r="C38207" s="489" t="s">
        <v>158</v>
      </c>
      <c r="D38207" s="489" t="s">
        <v>10193</v>
      </c>
    </row>
    <row r="38208" spans="1:4">
      <c r="A38208" s="489" t="str">
        <f t="shared" si="596"/>
        <v>2373004080通所型サービス（独自）</v>
      </c>
      <c r="B38208" s="489">
        <v>2373004080</v>
      </c>
      <c r="C38208" s="489" t="s">
        <v>2570</v>
      </c>
      <c r="D38208" s="489" t="s">
        <v>10193</v>
      </c>
    </row>
    <row r="38209" spans="1:4">
      <c r="A38209" s="489" t="str">
        <f t="shared" si="596"/>
        <v>2373004080通所型サービス（独自／定率）</v>
      </c>
      <c r="B38209" s="489">
        <v>2373004080</v>
      </c>
      <c r="C38209" s="489" t="s">
        <v>2567</v>
      </c>
      <c r="D38209" s="489" t="s">
        <v>10193</v>
      </c>
    </row>
    <row r="38210" spans="1:4">
      <c r="A38210" s="489" t="str">
        <f t="shared" ref="A38210:A38273" si="597">B38210&amp;C38210</f>
        <v>2373004098居宅介護支援</v>
      </c>
      <c r="B38210" s="489">
        <v>2373004098</v>
      </c>
      <c r="C38210" s="489" t="s">
        <v>2519</v>
      </c>
      <c r="D38210" s="489" t="s">
        <v>10194</v>
      </c>
    </row>
    <row r="38211" spans="1:4">
      <c r="A38211" s="489" t="str">
        <f t="shared" si="597"/>
        <v>2373004106訪問介護</v>
      </c>
      <c r="B38211" s="489">
        <v>2373004106</v>
      </c>
      <c r="C38211" s="489" t="s">
        <v>140</v>
      </c>
      <c r="D38211" s="489" t="s">
        <v>10195</v>
      </c>
    </row>
    <row r="38212" spans="1:4">
      <c r="A38212" s="489" t="str">
        <f t="shared" si="597"/>
        <v>2373004106訪問介護</v>
      </c>
      <c r="B38212" s="489">
        <v>2373004106</v>
      </c>
      <c r="C38212" s="489" t="s">
        <v>140</v>
      </c>
      <c r="D38212" s="489" t="s">
        <v>10195</v>
      </c>
    </row>
    <row r="38213" spans="1:4">
      <c r="A38213" s="489" t="str">
        <f t="shared" si="597"/>
        <v>2373004114訪問介護</v>
      </c>
      <c r="B38213" s="489">
        <v>2373004114</v>
      </c>
      <c r="C38213" s="489" t="s">
        <v>140</v>
      </c>
      <c r="D38213" s="489" t="s">
        <v>10196</v>
      </c>
    </row>
    <row r="38214" spans="1:4">
      <c r="A38214" s="489" t="str">
        <f t="shared" si="597"/>
        <v>2373004114訪問介護</v>
      </c>
      <c r="B38214" s="489">
        <v>2373004114</v>
      </c>
      <c r="C38214" s="489" t="s">
        <v>140</v>
      </c>
      <c r="D38214" s="489" t="s">
        <v>10196</v>
      </c>
    </row>
    <row r="38215" spans="1:4">
      <c r="A38215" s="489" t="str">
        <f t="shared" si="597"/>
        <v>2373004114訪問型サービス（独自）</v>
      </c>
      <c r="B38215" s="489">
        <v>2373004114</v>
      </c>
      <c r="C38215" s="489" t="s">
        <v>2571</v>
      </c>
      <c r="D38215" s="489" t="s">
        <v>10196</v>
      </c>
    </row>
    <row r="38216" spans="1:4">
      <c r="A38216" s="489" t="str">
        <f t="shared" si="597"/>
        <v>2373004114訪問型サービス（独自／定率）</v>
      </c>
      <c r="B38216" s="489">
        <v>2373004114</v>
      </c>
      <c r="C38216" s="489" t="s">
        <v>2568</v>
      </c>
      <c r="D38216" s="489" t="s">
        <v>10196</v>
      </c>
    </row>
    <row r="38217" spans="1:4">
      <c r="A38217" s="489" t="str">
        <f t="shared" si="597"/>
        <v>2373004122通所介護</v>
      </c>
      <c r="B38217" s="489">
        <v>2373004122</v>
      </c>
      <c r="C38217" s="489" t="s">
        <v>158</v>
      </c>
      <c r="D38217" s="489" t="s">
        <v>10197</v>
      </c>
    </row>
    <row r="38218" spans="1:4">
      <c r="A38218" s="489" t="str">
        <f t="shared" si="597"/>
        <v>2373004122通所型サービス（独自）</v>
      </c>
      <c r="B38218" s="489">
        <v>2373004122</v>
      </c>
      <c r="C38218" s="489" t="s">
        <v>2570</v>
      </c>
      <c r="D38218" s="489" t="s">
        <v>10197</v>
      </c>
    </row>
    <row r="38219" spans="1:4">
      <c r="A38219" s="489" t="str">
        <f t="shared" si="597"/>
        <v>2373004130介護予防短期入所生活介護</v>
      </c>
      <c r="B38219" s="489">
        <v>2373004130</v>
      </c>
      <c r="C38219" s="489" t="s">
        <v>2093</v>
      </c>
      <c r="D38219" s="489" t="s">
        <v>10198</v>
      </c>
    </row>
    <row r="38220" spans="1:4">
      <c r="A38220" s="489" t="str">
        <f t="shared" si="597"/>
        <v>2373004130短期入所生活介護</v>
      </c>
      <c r="B38220" s="489">
        <v>2373004130</v>
      </c>
      <c r="C38220" s="489" t="s">
        <v>2092</v>
      </c>
      <c r="D38220" s="489" t="s">
        <v>10198</v>
      </c>
    </row>
    <row r="38221" spans="1:4">
      <c r="A38221" s="489" t="str">
        <f t="shared" si="597"/>
        <v>2373004148通所介護</v>
      </c>
      <c r="B38221" s="489">
        <v>2373004148</v>
      </c>
      <c r="C38221" s="489" t="s">
        <v>158</v>
      </c>
      <c r="D38221" s="489" t="s">
        <v>10199</v>
      </c>
    </row>
    <row r="38222" spans="1:4">
      <c r="A38222" s="489" t="str">
        <f t="shared" si="597"/>
        <v>2373004148通所型サービス（独自）</v>
      </c>
      <c r="B38222" s="489">
        <v>2373004148</v>
      </c>
      <c r="C38222" s="489" t="s">
        <v>2570</v>
      </c>
      <c r="D38222" s="489" t="s">
        <v>10199</v>
      </c>
    </row>
    <row r="38223" spans="1:4">
      <c r="A38223" s="489" t="str">
        <f t="shared" si="597"/>
        <v>2373004197訪問介護</v>
      </c>
      <c r="B38223" s="489">
        <v>2373004197</v>
      </c>
      <c r="C38223" s="489" t="s">
        <v>140</v>
      </c>
      <c r="D38223" s="489" t="s">
        <v>10200</v>
      </c>
    </row>
    <row r="38224" spans="1:4">
      <c r="A38224" s="489" t="str">
        <f t="shared" si="597"/>
        <v>2373004197訪問介護</v>
      </c>
      <c r="B38224" s="489">
        <v>2373004197</v>
      </c>
      <c r="C38224" s="489" t="s">
        <v>140</v>
      </c>
      <c r="D38224" s="489" t="s">
        <v>10200</v>
      </c>
    </row>
    <row r="38225" spans="1:4">
      <c r="A38225" s="489" t="str">
        <f t="shared" si="597"/>
        <v>2373004197訪問型サービス（独自）</v>
      </c>
      <c r="B38225" s="489">
        <v>2373004197</v>
      </c>
      <c r="C38225" s="489" t="s">
        <v>2571</v>
      </c>
      <c r="D38225" s="489" t="s">
        <v>10200</v>
      </c>
    </row>
    <row r="38226" spans="1:4">
      <c r="A38226" s="489" t="str">
        <f t="shared" si="597"/>
        <v>2373004205訪問介護</v>
      </c>
      <c r="B38226" s="489">
        <v>2373004205</v>
      </c>
      <c r="C38226" s="489" t="s">
        <v>140</v>
      </c>
      <c r="D38226" s="489" t="s">
        <v>10201</v>
      </c>
    </row>
    <row r="38227" spans="1:4">
      <c r="A38227" s="489" t="str">
        <f t="shared" si="597"/>
        <v>2373004205訪問介護</v>
      </c>
      <c r="B38227" s="489">
        <v>2373004205</v>
      </c>
      <c r="C38227" s="489" t="s">
        <v>140</v>
      </c>
      <c r="D38227" s="489" t="s">
        <v>10201</v>
      </c>
    </row>
    <row r="38228" spans="1:4">
      <c r="A38228" s="489" t="str">
        <f t="shared" si="597"/>
        <v>2373004205訪問型サービス（独自）</v>
      </c>
      <c r="B38228" s="489">
        <v>2373004205</v>
      </c>
      <c r="C38228" s="489" t="s">
        <v>2571</v>
      </c>
      <c r="D38228" s="489" t="s">
        <v>10201</v>
      </c>
    </row>
    <row r="38229" spans="1:4">
      <c r="A38229" s="489" t="str">
        <f t="shared" si="597"/>
        <v>2373004213訪問介護</v>
      </c>
      <c r="B38229" s="489">
        <v>2373004213</v>
      </c>
      <c r="C38229" s="489" t="s">
        <v>140</v>
      </c>
      <c r="D38229" s="489" t="s">
        <v>10202</v>
      </c>
    </row>
    <row r="38230" spans="1:4">
      <c r="A38230" s="489" t="str">
        <f t="shared" si="597"/>
        <v>2373004213訪問介護</v>
      </c>
      <c r="B38230" s="489">
        <v>2373004213</v>
      </c>
      <c r="C38230" s="489" t="s">
        <v>140</v>
      </c>
      <c r="D38230" s="489" t="s">
        <v>10202</v>
      </c>
    </row>
    <row r="38231" spans="1:4">
      <c r="A38231" s="489" t="str">
        <f t="shared" si="597"/>
        <v>2373004213訪問型サービス（独自）</v>
      </c>
      <c r="B38231" s="489">
        <v>2373004213</v>
      </c>
      <c r="C38231" s="489" t="s">
        <v>2571</v>
      </c>
      <c r="D38231" s="489" t="s">
        <v>10202</v>
      </c>
    </row>
    <row r="38232" spans="1:4">
      <c r="A38232" s="489" t="str">
        <f t="shared" si="597"/>
        <v>2373004221訪問介護</v>
      </c>
      <c r="B38232" s="489">
        <v>2373004221</v>
      </c>
      <c r="C38232" s="489" t="s">
        <v>140</v>
      </c>
      <c r="D38232" s="489" t="s">
        <v>10203</v>
      </c>
    </row>
    <row r="38233" spans="1:4">
      <c r="A38233" s="489" t="str">
        <f t="shared" si="597"/>
        <v>2373004221訪問介護</v>
      </c>
      <c r="B38233" s="489">
        <v>2373004221</v>
      </c>
      <c r="C38233" s="489" t="s">
        <v>140</v>
      </c>
      <c r="D38233" s="489" t="s">
        <v>10203</v>
      </c>
    </row>
    <row r="38234" spans="1:4">
      <c r="A38234" s="489" t="str">
        <f t="shared" si="597"/>
        <v>2373004221訪問型サービス（独自）</v>
      </c>
      <c r="B38234" s="489">
        <v>2373004221</v>
      </c>
      <c r="C38234" s="489" t="s">
        <v>2571</v>
      </c>
      <c r="D38234" s="489" t="s">
        <v>10203</v>
      </c>
    </row>
    <row r="38235" spans="1:4">
      <c r="A38235" s="489" t="str">
        <f t="shared" si="597"/>
        <v>2373004239訪問介護</v>
      </c>
      <c r="B38235" s="489">
        <v>2373004239</v>
      </c>
      <c r="C38235" s="489" t="s">
        <v>140</v>
      </c>
      <c r="D38235" s="489" t="s">
        <v>10204</v>
      </c>
    </row>
    <row r="38236" spans="1:4">
      <c r="A38236" s="489" t="str">
        <f t="shared" si="597"/>
        <v>2373004239訪問介護</v>
      </c>
      <c r="B38236" s="489">
        <v>2373004239</v>
      </c>
      <c r="C38236" s="489" t="s">
        <v>140</v>
      </c>
      <c r="D38236" s="489" t="s">
        <v>10204</v>
      </c>
    </row>
    <row r="38237" spans="1:4">
      <c r="A38237" s="489" t="str">
        <f t="shared" si="597"/>
        <v>2373004247訪問介護</v>
      </c>
      <c r="B38237" s="489">
        <v>2373004247</v>
      </c>
      <c r="C38237" s="489" t="s">
        <v>140</v>
      </c>
      <c r="D38237" s="489" t="s">
        <v>10205</v>
      </c>
    </row>
    <row r="38238" spans="1:4">
      <c r="A38238" s="489" t="str">
        <f t="shared" si="597"/>
        <v>2373004247訪問介護</v>
      </c>
      <c r="B38238" s="489">
        <v>2373004247</v>
      </c>
      <c r="C38238" s="489" t="s">
        <v>140</v>
      </c>
      <c r="D38238" s="489" t="s">
        <v>10205</v>
      </c>
    </row>
    <row r="38239" spans="1:4">
      <c r="A38239" s="489" t="str">
        <f t="shared" si="597"/>
        <v>2373004254訪問介護</v>
      </c>
      <c r="B38239" s="489">
        <v>2373004254</v>
      </c>
      <c r="C38239" s="489" t="s">
        <v>140</v>
      </c>
      <c r="D38239" s="489" t="s">
        <v>10206</v>
      </c>
    </row>
    <row r="38240" spans="1:4">
      <c r="A38240" s="489" t="str">
        <f t="shared" si="597"/>
        <v>2373004254訪問介護</v>
      </c>
      <c r="B38240" s="489">
        <v>2373004254</v>
      </c>
      <c r="C38240" s="489" t="s">
        <v>140</v>
      </c>
      <c r="D38240" s="489" t="s">
        <v>10206</v>
      </c>
    </row>
    <row r="38241" spans="1:4">
      <c r="A38241" s="489" t="str">
        <f t="shared" si="597"/>
        <v>2373004262訪問介護</v>
      </c>
      <c r="B38241" s="489">
        <v>2373004262</v>
      </c>
      <c r="C38241" s="489" t="s">
        <v>140</v>
      </c>
      <c r="D38241" s="489" t="s">
        <v>10207</v>
      </c>
    </row>
    <row r="38242" spans="1:4">
      <c r="A38242" s="489" t="str">
        <f t="shared" si="597"/>
        <v>2373004262訪問介護</v>
      </c>
      <c r="B38242" s="489">
        <v>2373004262</v>
      </c>
      <c r="C38242" s="489" t="s">
        <v>140</v>
      </c>
      <c r="D38242" s="489" t="s">
        <v>10207</v>
      </c>
    </row>
    <row r="38243" spans="1:4">
      <c r="A38243" s="489" t="str">
        <f t="shared" si="597"/>
        <v>2373004288訪問介護</v>
      </c>
      <c r="B38243" s="489">
        <v>2373004288</v>
      </c>
      <c r="C38243" s="489" t="s">
        <v>140</v>
      </c>
      <c r="D38243" s="489" t="s">
        <v>10208</v>
      </c>
    </row>
    <row r="38244" spans="1:4">
      <c r="A38244" s="489" t="str">
        <f t="shared" si="597"/>
        <v>2373004288訪問介護</v>
      </c>
      <c r="B38244" s="489">
        <v>2373004288</v>
      </c>
      <c r="C38244" s="489" t="s">
        <v>140</v>
      </c>
      <c r="D38244" s="489" t="s">
        <v>10208</v>
      </c>
    </row>
    <row r="38245" spans="1:4">
      <c r="A38245" s="489" t="str">
        <f t="shared" si="597"/>
        <v>2373004288訪問型サービス（独自）</v>
      </c>
      <c r="B38245" s="489">
        <v>2373004288</v>
      </c>
      <c r="C38245" s="489" t="s">
        <v>2571</v>
      </c>
      <c r="D38245" s="489" t="s">
        <v>10208</v>
      </c>
    </row>
    <row r="38246" spans="1:4">
      <c r="A38246" s="489" t="str">
        <f t="shared" si="597"/>
        <v>2373004296通所介護</v>
      </c>
      <c r="B38246" s="489">
        <v>2373004296</v>
      </c>
      <c r="C38246" s="489" t="s">
        <v>158</v>
      </c>
      <c r="D38246" s="489" t="s">
        <v>10209</v>
      </c>
    </row>
    <row r="38247" spans="1:4">
      <c r="A38247" s="489" t="str">
        <f t="shared" si="597"/>
        <v>2373004296通所型サービス（独自）</v>
      </c>
      <c r="B38247" s="489">
        <v>2373004296</v>
      </c>
      <c r="C38247" s="489" t="s">
        <v>2570</v>
      </c>
      <c r="D38247" s="489" t="s">
        <v>10209</v>
      </c>
    </row>
    <row r="38248" spans="1:4">
      <c r="A38248" s="489" t="str">
        <f t="shared" si="597"/>
        <v>2373004312介護予防短期入所生活介護</v>
      </c>
      <c r="B38248" s="489">
        <v>2373004312</v>
      </c>
      <c r="C38248" s="489" t="s">
        <v>2093</v>
      </c>
      <c r="D38248" s="489" t="s">
        <v>10210</v>
      </c>
    </row>
    <row r="38249" spans="1:4">
      <c r="A38249" s="489" t="str">
        <f t="shared" si="597"/>
        <v>2373004312短期入所生活介護</v>
      </c>
      <c r="B38249" s="489">
        <v>2373004312</v>
      </c>
      <c r="C38249" s="489" t="s">
        <v>2092</v>
      </c>
      <c r="D38249" s="489" t="s">
        <v>10210</v>
      </c>
    </row>
    <row r="38250" spans="1:4">
      <c r="A38250" s="489" t="str">
        <f t="shared" si="597"/>
        <v>2373004320介護老人福祉施設</v>
      </c>
      <c r="B38250" s="489">
        <v>2373004320</v>
      </c>
      <c r="C38250" s="489" t="s">
        <v>1921</v>
      </c>
      <c r="D38250" s="489" t="s">
        <v>10211</v>
      </c>
    </row>
    <row r="38251" spans="1:4">
      <c r="A38251" s="489" t="str">
        <f t="shared" si="597"/>
        <v>2373004338介護予防短期入所生活介護</v>
      </c>
      <c r="B38251" s="489">
        <v>2373004338</v>
      </c>
      <c r="C38251" s="489" t="s">
        <v>2093</v>
      </c>
      <c r="D38251" s="489" t="s">
        <v>10212</v>
      </c>
    </row>
    <row r="38252" spans="1:4">
      <c r="A38252" s="489" t="str">
        <f t="shared" si="597"/>
        <v>2373004338短期入所生活介護</v>
      </c>
      <c r="B38252" s="489">
        <v>2373004338</v>
      </c>
      <c r="C38252" s="489" t="s">
        <v>2092</v>
      </c>
      <c r="D38252" s="489" t="s">
        <v>10212</v>
      </c>
    </row>
    <row r="38253" spans="1:4">
      <c r="A38253" s="489" t="str">
        <f t="shared" si="597"/>
        <v>2373004346介護老人福祉施設</v>
      </c>
      <c r="B38253" s="489">
        <v>2373004346</v>
      </c>
      <c r="C38253" s="489" t="s">
        <v>1921</v>
      </c>
      <c r="D38253" s="489" t="s">
        <v>10212</v>
      </c>
    </row>
    <row r="38254" spans="1:4">
      <c r="A38254" s="489" t="str">
        <f t="shared" si="597"/>
        <v>2373004353介護予防短期入所生活介護</v>
      </c>
      <c r="B38254" s="489">
        <v>2373004353</v>
      </c>
      <c r="C38254" s="489" t="s">
        <v>2093</v>
      </c>
      <c r="D38254" s="489" t="s">
        <v>10211</v>
      </c>
    </row>
    <row r="38255" spans="1:4">
      <c r="A38255" s="489" t="str">
        <f t="shared" si="597"/>
        <v>2373004353短期入所生活介護</v>
      </c>
      <c r="B38255" s="489">
        <v>2373004353</v>
      </c>
      <c r="C38255" s="489" t="s">
        <v>2092</v>
      </c>
      <c r="D38255" s="489" t="s">
        <v>10211</v>
      </c>
    </row>
    <row r="38256" spans="1:4">
      <c r="A38256" s="489" t="str">
        <f t="shared" si="597"/>
        <v>2373004379居宅介護支援</v>
      </c>
      <c r="B38256" s="489">
        <v>2373004379</v>
      </c>
      <c r="C38256" s="489" t="s">
        <v>2519</v>
      </c>
      <c r="D38256" s="489" t="s">
        <v>10213</v>
      </c>
    </row>
    <row r="38257" spans="1:4">
      <c r="A38257" s="489" t="str">
        <f t="shared" si="597"/>
        <v>2373004387介護予防短期入所生活介護</v>
      </c>
      <c r="B38257" s="489">
        <v>2373004387</v>
      </c>
      <c r="C38257" s="489" t="s">
        <v>2093</v>
      </c>
      <c r="D38257" s="489" t="s">
        <v>10214</v>
      </c>
    </row>
    <row r="38258" spans="1:4">
      <c r="A38258" s="489" t="str">
        <f t="shared" si="597"/>
        <v>2373004387短期入所生活介護</v>
      </c>
      <c r="B38258" s="489">
        <v>2373004387</v>
      </c>
      <c r="C38258" s="489" t="s">
        <v>2092</v>
      </c>
      <c r="D38258" s="489" t="s">
        <v>10214</v>
      </c>
    </row>
    <row r="38259" spans="1:4">
      <c r="A38259" s="489" t="str">
        <f t="shared" si="597"/>
        <v>2373004395訪問介護</v>
      </c>
      <c r="B38259" s="489">
        <v>2373004395</v>
      </c>
      <c r="C38259" s="489" t="s">
        <v>140</v>
      </c>
      <c r="D38259" s="489" t="s">
        <v>10215</v>
      </c>
    </row>
    <row r="38260" spans="1:4">
      <c r="A38260" s="489" t="str">
        <f t="shared" si="597"/>
        <v>2373004395訪問介護</v>
      </c>
      <c r="B38260" s="489">
        <v>2373004395</v>
      </c>
      <c r="C38260" s="489" t="s">
        <v>140</v>
      </c>
      <c r="D38260" s="489" t="s">
        <v>10215</v>
      </c>
    </row>
    <row r="38261" spans="1:4">
      <c r="A38261" s="489" t="str">
        <f t="shared" si="597"/>
        <v>2373004395訪問型サービス（独自）</v>
      </c>
      <c r="B38261" s="489">
        <v>2373004395</v>
      </c>
      <c r="C38261" s="489" t="s">
        <v>2571</v>
      </c>
      <c r="D38261" s="489" t="s">
        <v>10215</v>
      </c>
    </row>
    <row r="38262" spans="1:4">
      <c r="A38262" s="489" t="str">
        <f t="shared" si="597"/>
        <v>2373004395訪問型サービス（独自／定率）</v>
      </c>
      <c r="B38262" s="489">
        <v>2373004395</v>
      </c>
      <c r="C38262" s="489" t="s">
        <v>2568</v>
      </c>
      <c r="D38262" s="489" t="s">
        <v>10215</v>
      </c>
    </row>
    <row r="38263" spans="1:4">
      <c r="A38263" s="489" t="str">
        <f t="shared" si="597"/>
        <v>2373004403通所介護</v>
      </c>
      <c r="B38263" s="489">
        <v>2373004403</v>
      </c>
      <c r="C38263" s="489" t="s">
        <v>158</v>
      </c>
      <c r="D38263" s="489" t="s">
        <v>10216</v>
      </c>
    </row>
    <row r="38264" spans="1:4">
      <c r="A38264" s="489" t="str">
        <f t="shared" si="597"/>
        <v>2373004403通所型サービス（独自）</v>
      </c>
      <c r="B38264" s="489">
        <v>2373004403</v>
      </c>
      <c r="C38264" s="489" t="s">
        <v>2570</v>
      </c>
      <c r="D38264" s="489" t="s">
        <v>10216</v>
      </c>
    </row>
    <row r="38265" spans="1:4">
      <c r="A38265" s="489" t="str">
        <f t="shared" si="597"/>
        <v>2373004411介護予防訪問入浴介護</v>
      </c>
      <c r="B38265" s="489">
        <v>2373004411</v>
      </c>
      <c r="C38265" s="489" t="s">
        <v>2510</v>
      </c>
      <c r="D38265" s="489" t="s">
        <v>10217</v>
      </c>
    </row>
    <row r="38266" spans="1:4">
      <c r="A38266" s="489" t="str">
        <f t="shared" si="597"/>
        <v>2373004411訪問入浴介護</v>
      </c>
      <c r="B38266" s="489">
        <v>2373004411</v>
      </c>
      <c r="C38266" s="489" t="s">
        <v>2509</v>
      </c>
      <c r="D38266" s="489" t="s">
        <v>10217</v>
      </c>
    </row>
    <row r="38267" spans="1:4">
      <c r="A38267" s="489" t="str">
        <f t="shared" si="597"/>
        <v>2373004429訪問介護</v>
      </c>
      <c r="B38267" s="489">
        <v>2373004429</v>
      </c>
      <c r="C38267" s="489" t="s">
        <v>140</v>
      </c>
      <c r="D38267" s="489" t="s">
        <v>10218</v>
      </c>
    </row>
    <row r="38268" spans="1:4">
      <c r="A38268" s="489" t="str">
        <f t="shared" si="597"/>
        <v>2373004429訪問介護</v>
      </c>
      <c r="B38268" s="489">
        <v>2373004429</v>
      </c>
      <c r="C38268" s="489" t="s">
        <v>140</v>
      </c>
      <c r="D38268" s="489" t="s">
        <v>10218</v>
      </c>
    </row>
    <row r="38269" spans="1:4">
      <c r="A38269" s="489" t="str">
        <f t="shared" si="597"/>
        <v>2373004429訪問型サービス（独自）</v>
      </c>
      <c r="B38269" s="489">
        <v>2373004429</v>
      </c>
      <c r="C38269" s="489" t="s">
        <v>2571</v>
      </c>
      <c r="D38269" s="489" t="s">
        <v>10218</v>
      </c>
    </row>
    <row r="38270" spans="1:4">
      <c r="A38270" s="489" t="str">
        <f t="shared" si="597"/>
        <v>2373004437居宅介護支援</v>
      </c>
      <c r="B38270" s="489">
        <v>2373004437</v>
      </c>
      <c r="C38270" s="489" t="s">
        <v>2519</v>
      </c>
      <c r="D38270" s="489" t="s">
        <v>10219</v>
      </c>
    </row>
    <row r="38271" spans="1:4">
      <c r="A38271" s="489" t="str">
        <f t="shared" si="597"/>
        <v>2373004445居宅介護支援</v>
      </c>
      <c r="B38271" s="489">
        <v>2373004445</v>
      </c>
      <c r="C38271" s="489" t="s">
        <v>2519</v>
      </c>
      <c r="D38271" s="489" t="s">
        <v>10220</v>
      </c>
    </row>
    <row r="38272" spans="1:4">
      <c r="A38272" s="489" t="str">
        <f t="shared" si="597"/>
        <v>2373004478訪問介護</v>
      </c>
      <c r="B38272" s="489">
        <v>2373004478</v>
      </c>
      <c r="C38272" s="489" t="s">
        <v>140</v>
      </c>
      <c r="D38272" s="489" t="s">
        <v>10221</v>
      </c>
    </row>
    <row r="38273" spans="1:4">
      <c r="A38273" s="489" t="str">
        <f t="shared" si="597"/>
        <v>2373004478訪問介護</v>
      </c>
      <c r="B38273" s="489">
        <v>2373004478</v>
      </c>
      <c r="C38273" s="489" t="s">
        <v>140</v>
      </c>
      <c r="D38273" s="489" t="s">
        <v>10221</v>
      </c>
    </row>
    <row r="38274" spans="1:4">
      <c r="A38274" s="489" t="str">
        <f t="shared" ref="A38274:A38337" si="598">B38274&amp;C38274</f>
        <v>2373004478訪問型サービス（独自）</v>
      </c>
      <c r="B38274" s="489">
        <v>2373004478</v>
      </c>
      <c r="C38274" s="489" t="s">
        <v>2571</v>
      </c>
      <c r="D38274" s="489" t="s">
        <v>10221</v>
      </c>
    </row>
    <row r="38275" spans="1:4">
      <c r="A38275" s="489" t="str">
        <f t="shared" si="598"/>
        <v>2373004478訪問型サービス（独自／定率）</v>
      </c>
      <c r="B38275" s="489">
        <v>2373004478</v>
      </c>
      <c r="C38275" s="489" t="s">
        <v>2568</v>
      </c>
      <c r="D38275" s="489" t="s">
        <v>10221</v>
      </c>
    </row>
    <row r="38276" spans="1:4">
      <c r="A38276" s="489" t="str">
        <f t="shared" si="598"/>
        <v>2373004536居宅介護支援</v>
      </c>
      <c r="B38276" s="489">
        <v>2373004536</v>
      </c>
      <c r="C38276" s="489" t="s">
        <v>2519</v>
      </c>
      <c r="D38276" s="489" t="s">
        <v>10222</v>
      </c>
    </row>
    <row r="38277" spans="1:4">
      <c r="A38277" s="489" t="str">
        <f t="shared" si="598"/>
        <v>2373004544訪問介護</v>
      </c>
      <c r="B38277" s="489">
        <v>2373004544</v>
      </c>
      <c r="C38277" s="489" t="s">
        <v>140</v>
      </c>
      <c r="D38277" s="489" t="s">
        <v>10223</v>
      </c>
    </row>
    <row r="38278" spans="1:4">
      <c r="A38278" s="489" t="str">
        <f t="shared" si="598"/>
        <v>2373004544訪問介護</v>
      </c>
      <c r="B38278" s="489">
        <v>2373004544</v>
      </c>
      <c r="C38278" s="489" t="s">
        <v>140</v>
      </c>
      <c r="D38278" s="489" t="s">
        <v>10223</v>
      </c>
    </row>
    <row r="38279" spans="1:4">
      <c r="A38279" s="489" t="str">
        <f t="shared" si="598"/>
        <v>2373004544訪問型サービス（独自）</v>
      </c>
      <c r="B38279" s="489">
        <v>2373004544</v>
      </c>
      <c r="C38279" s="489" t="s">
        <v>2571</v>
      </c>
      <c r="D38279" s="489" t="s">
        <v>10223</v>
      </c>
    </row>
    <row r="38280" spans="1:4">
      <c r="A38280" s="489" t="str">
        <f t="shared" si="598"/>
        <v>2373004551居宅介護支援</v>
      </c>
      <c r="B38280" s="489">
        <v>2373004551</v>
      </c>
      <c r="C38280" s="489" t="s">
        <v>2519</v>
      </c>
      <c r="D38280" s="489" t="s">
        <v>10224</v>
      </c>
    </row>
    <row r="38281" spans="1:4">
      <c r="A38281" s="489" t="str">
        <f t="shared" si="598"/>
        <v>2373004577訪問介護</v>
      </c>
      <c r="B38281" s="489">
        <v>2373004577</v>
      </c>
      <c r="C38281" s="489" t="s">
        <v>140</v>
      </c>
      <c r="D38281" s="489" t="s">
        <v>10225</v>
      </c>
    </row>
    <row r="38282" spans="1:4">
      <c r="A38282" s="489" t="str">
        <f t="shared" si="598"/>
        <v>2373004577訪問介護</v>
      </c>
      <c r="B38282" s="489">
        <v>2373004577</v>
      </c>
      <c r="C38282" s="489" t="s">
        <v>140</v>
      </c>
      <c r="D38282" s="489" t="s">
        <v>10225</v>
      </c>
    </row>
    <row r="38283" spans="1:4">
      <c r="A38283" s="489" t="str">
        <f t="shared" si="598"/>
        <v>2373004585通所介護</v>
      </c>
      <c r="B38283" s="489">
        <v>2373004585</v>
      </c>
      <c r="C38283" s="489" t="s">
        <v>158</v>
      </c>
      <c r="D38283" s="489" t="s">
        <v>10226</v>
      </c>
    </row>
    <row r="38284" spans="1:4">
      <c r="A38284" s="489" t="str">
        <f t="shared" si="598"/>
        <v>2373004585通所型サービス（独自）</v>
      </c>
      <c r="B38284" s="489">
        <v>2373004585</v>
      </c>
      <c r="C38284" s="489" t="s">
        <v>2570</v>
      </c>
      <c r="D38284" s="489" t="s">
        <v>10226</v>
      </c>
    </row>
    <row r="38285" spans="1:4">
      <c r="A38285" s="489" t="str">
        <f t="shared" si="598"/>
        <v>2373004601訪問介護</v>
      </c>
      <c r="B38285" s="489">
        <v>2373004601</v>
      </c>
      <c r="C38285" s="489" t="s">
        <v>140</v>
      </c>
      <c r="D38285" s="489" t="s">
        <v>10227</v>
      </c>
    </row>
    <row r="38286" spans="1:4">
      <c r="A38286" s="489" t="str">
        <f t="shared" si="598"/>
        <v>2373004601訪問介護</v>
      </c>
      <c r="B38286" s="489">
        <v>2373004601</v>
      </c>
      <c r="C38286" s="489" t="s">
        <v>140</v>
      </c>
      <c r="D38286" s="489" t="s">
        <v>10227</v>
      </c>
    </row>
    <row r="38287" spans="1:4">
      <c r="A38287" s="489" t="str">
        <f t="shared" si="598"/>
        <v>2373004601訪問型サービス（独自）</v>
      </c>
      <c r="B38287" s="489">
        <v>2373004601</v>
      </c>
      <c r="C38287" s="489" t="s">
        <v>2571</v>
      </c>
      <c r="D38287" s="489" t="s">
        <v>10227</v>
      </c>
    </row>
    <row r="38288" spans="1:4">
      <c r="A38288" s="489" t="str">
        <f t="shared" si="598"/>
        <v>2373004601訪問型サービス（独自／定率）</v>
      </c>
      <c r="B38288" s="489">
        <v>2373004601</v>
      </c>
      <c r="C38288" s="489" t="s">
        <v>2568</v>
      </c>
      <c r="D38288" s="489" t="s">
        <v>10227</v>
      </c>
    </row>
    <row r="38289" spans="1:4">
      <c r="A38289" s="489" t="str">
        <f t="shared" si="598"/>
        <v>2373004619居宅介護支援</v>
      </c>
      <c r="B38289" s="489">
        <v>2373004619</v>
      </c>
      <c r="C38289" s="489" t="s">
        <v>2519</v>
      </c>
      <c r="D38289" s="489" t="s">
        <v>10228</v>
      </c>
    </row>
    <row r="38290" spans="1:4">
      <c r="A38290" s="489" t="str">
        <f t="shared" si="598"/>
        <v>2373004627居宅介護支援</v>
      </c>
      <c r="B38290" s="489">
        <v>2373004627</v>
      </c>
      <c r="C38290" s="489" t="s">
        <v>2519</v>
      </c>
      <c r="D38290" s="489" t="s">
        <v>10229</v>
      </c>
    </row>
    <row r="38291" spans="1:4">
      <c r="A38291" s="489" t="str">
        <f t="shared" si="598"/>
        <v>2373004635通所リハビリテーション</v>
      </c>
      <c r="B38291" s="489">
        <v>2373004635</v>
      </c>
      <c r="C38291" s="489" t="s">
        <v>2511</v>
      </c>
      <c r="D38291" s="489" t="s">
        <v>4284</v>
      </c>
    </row>
    <row r="38292" spans="1:4">
      <c r="A38292" s="489" t="str">
        <f t="shared" si="598"/>
        <v>2373004650介護予防特定施設入居者生活介護</v>
      </c>
      <c r="B38292" s="489">
        <v>2373004650</v>
      </c>
      <c r="C38292" s="489" t="s">
        <v>2514</v>
      </c>
      <c r="D38292" s="489" t="s">
        <v>10230</v>
      </c>
    </row>
    <row r="38293" spans="1:4">
      <c r="A38293" s="489" t="str">
        <f t="shared" si="598"/>
        <v>2373004650特定施設入居者生活介護</v>
      </c>
      <c r="B38293" s="489">
        <v>2373004650</v>
      </c>
      <c r="C38293" s="489" t="s">
        <v>2513</v>
      </c>
      <c r="D38293" s="489" t="s">
        <v>10230</v>
      </c>
    </row>
    <row r="38294" spans="1:4">
      <c r="A38294" s="489" t="str">
        <f t="shared" si="598"/>
        <v>2373004668居宅介護支援</v>
      </c>
      <c r="B38294" s="489">
        <v>2373004668</v>
      </c>
      <c r="C38294" s="489" t="s">
        <v>2519</v>
      </c>
      <c r="D38294" s="489" t="s">
        <v>10231</v>
      </c>
    </row>
    <row r="38295" spans="1:4">
      <c r="A38295" s="489" t="str">
        <f t="shared" si="598"/>
        <v>2373004676通所介護</v>
      </c>
      <c r="B38295" s="489">
        <v>2373004676</v>
      </c>
      <c r="C38295" s="489" t="s">
        <v>158</v>
      </c>
      <c r="D38295" s="489" t="s">
        <v>10232</v>
      </c>
    </row>
    <row r="38296" spans="1:4">
      <c r="A38296" s="489" t="str">
        <f t="shared" si="598"/>
        <v>2373004676通所型サービス（独自）</v>
      </c>
      <c r="B38296" s="489">
        <v>2373004676</v>
      </c>
      <c r="C38296" s="489" t="s">
        <v>2570</v>
      </c>
      <c r="D38296" s="489" t="s">
        <v>10232</v>
      </c>
    </row>
    <row r="38297" spans="1:4">
      <c r="A38297" s="489" t="str">
        <f t="shared" si="598"/>
        <v>2373004692訪問介護</v>
      </c>
      <c r="B38297" s="489">
        <v>2373004692</v>
      </c>
      <c r="C38297" s="489" t="s">
        <v>140</v>
      </c>
      <c r="D38297" s="489" t="s">
        <v>10233</v>
      </c>
    </row>
    <row r="38298" spans="1:4">
      <c r="A38298" s="489" t="str">
        <f t="shared" si="598"/>
        <v>2373004692訪問介護</v>
      </c>
      <c r="B38298" s="489">
        <v>2373004692</v>
      </c>
      <c r="C38298" s="489" t="s">
        <v>140</v>
      </c>
      <c r="D38298" s="489" t="s">
        <v>10233</v>
      </c>
    </row>
    <row r="38299" spans="1:4">
      <c r="A38299" s="489" t="str">
        <f t="shared" si="598"/>
        <v>2373004692訪問型サービス（独自）</v>
      </c>
      <c r="B38299" s="489">
        <v>2373004692</v>
      </c>
      <c r="C38299" s="489" t="s">
        <v>2571</v>
      </c>
      <c r="D38299" s="489" t="s">
        <v>10233</v>
      </c>
    </row>
    <row r="38300" spans="1:4">
      <c r="A38300" s="489" t="str">
        <f t="shared" si="598"/>
        <v>2373004700訪問介護</v>
      </c>
      <c r="B38300" s="489">
        <v>2373004700</v>
      </c>
      <c r="C38300" s="489" t="s">
        <v>140</v>
      </c>
      <c r="D38300" s="489" t="s">
        <v>10234</v>
      </c>
    </row>
    <row r="38301" spans="1:4">
      <c r="A38301" s="489" t="str">
        <f t="shared" si="598"/>
        <v>2373004700訪問介護</v>
      </c>
      <c r="B38301" s="489">
        <v>2373004700</v>
      </c>
      <c r="C38301" s="489" t="s">
        <v>140</v>
      </c>
      <c r="D38301" s="489" t="s">
        <v>10234</v>
      </c>
    </row>
    <row r="38302" spans="1:4">
      <c r="A38302" s="489" t="str">
        <f t="shared" si="598"/>
        <v>2373004718介護予防特定施設入居者生活介護</v>
      </c>
      <c r="B38302" s="489">
        <v>2373004718</v>
      </c>
      <c r="C38302" s="489" t="s">
        <v>2514</v>
      </c>
      <c r="D38302" s="489" t="s">
        <v>10235</v>
      </c>
    </row>
    <row r="38303" spans="1:4">
      <c r="A38303" s="489" t="str">
        <f t="shared" si="598"/>
        <v>2373004718特定施設入居者生活介護</v>
      </c>
      <c r="B38303" s="489">
        <v>2373004718</v>
      </c>
      <c r="C38303" s="489" t="s">
        <v>2513</v>
      </c>
      <c r="D38303" s="489" t="s">
        <v>10235</v>
      </c>
    </row>
    <row r="38304" spans="1:4">
      <c r="A38304" s="489" t="str">
        <f t="shared" si="598"/>
        <v>2373004726介護予防特定施設入居者生活介護</v>
      </c>
      <c r="B38304" s="489">
        <v>2373004726</v>
      </c>
      <c r="C38304" s="489" t="s">
        <v>2514</v>
      </c>
      <c r="D38304" s="489" t="s">
        <v>10236</v>
      </c>
    </row>
    <row r="38305" spans="1:4">
      <c r="A38305" s="489" t="str">
        <f t="shared" si="598"/>
        <v>2373004726特定施設入居者生活介護</v>
      </c>
      <c r="B38305" s="489">
        <v>2373004726</v>
      </c>
      <c r="C38305" s="489" t="s">
        <v>2513</v>
      </c>
      <c r="D38305" s="489" t="s">
        <v>10236</v>
      </c>
    </row>
    <row r="38306" spans="1:4">
      <c r="A38306" s="489" t="str">
        <f t="shared" si="598"/>
        <v>2373004734訪問介護</v>
      </c>
      <c r="B38306" s="489">
        <v>2373004734</v>
      </c>
      <c r="C38306" s="489" t="s">
        <v>140</v>
      </c>
      <c r="D38306" s="489" t="s">
        <v>10237</v>
      </c>
    </row>
    <row r="38307" spans="1:4">
      <c r="A38307" s="489" t="str">
        <f t="shared" si="598"/>
        <v>2373004734訪問介護</v>
      </c>
      <c r="B38307" s="489">
        <v>2373004734</v>
      </c>
      <c r="C38307" s="489" t="s">
        <v>140</v>
      </c>
      <c r="D38307" s="489" t="s">
        <v>10237</v>
      </c>
    </row>
    <row r="38308" spans="1:4">
      <c r="A38308" s="489" t="str">
        <f t="shared" si="598"/>
        <v>2373004734訪問型サービス（独自）</v>
      </c>
      <c r="B38308" s="489">
        <v>2373004734</v>
      </c>
      <c r="C38308" s="489" t="s">
        <v>2571</v>
      </c>
      <c r="D38308" s="489" t="s">
        <v>10237</v>
      </c>
    </row>
    <row r="38309" spans="1:4">
      <c r="A38309" s="489" t="str">
        <f t="shared" si="598"/>
        <v>2373004734訪問型サービス（独自／定率）</v>
      </c>
      <c r="B38309" s="489">
        <v>2373004734</v>
      </c>
      <c r="C38309" s="489" t="s">
        <v>2568</v>
      </c>
      <c r="D38309" s="489" t="s">
        <v>10237</v>
      </c>
    </row>
    <row r="38310" spans="1:4">
      <c r="A38310" s="489" t="str">
        <f t="shared" si="598"/>
        <v>2373004759訪問介護</v>
      </c>
      <c r="B38310" s="489">
        <v>2373004759</v>
      </c>
      <c r="C38310" s="489" t="s">
        <v>140</v>
      </c>
      <c r="D38310" s="489" t="s">
        <v>10238</v>
      </c>
    </row>
    <row r="38311" spans="1:4">
      <c r="A38311" s="489" t="str">
        <f t="shared" si="598"/>
        <v>2373004759訪問介護</v>
      </c>
      <c r="B38311" s="489">
        <v>2373004759</v>
      </c>
      <c r="C38311" s="489" t="s">
        <v>140</v>
      </c>
      <c r="D38311" s="489" t="s">
        <v>10238</v>
      </c>
    </row>
    <row r="38312" spans="1:4">
      <c r="A38312" s="489" t="str">
        <f t="shared" si="598"/>
        <v>2373004759訪問型サービス（独自）</v>
      </c>
      <c r="B38312" s="489">
        <v>2373004759</v>
      </c>
      <c r="C38312" s="489" t="s">
        <v>2571</v>
      </c>
      <c r="D38312" s="489" t="s">
        <v>10238</v>
      </c>
    </row>
    <row r="38313" spans="1:4">
      <c r="A38313" s="489" t="str">
        <f t="shared" si="598"/>
        <v>2373004767居宅介護支援</v>
      </c>
      <c r="B38313" s="489">
        <v>2373004767</v>
      </c>
      <c r="C38313" s="489" t="s">
        <v>2519</v>
      </c>
      <c r="D38313" s="489" t="s">
        <v>10239</v>
      </c>
    </row>
    <row r="38314" spans="1:4">
      <c r="A38314" s="489" t="str">
        <f t="shared" si="598"/>
        <v>2373004775通所介護</v>
      </c>
      <c r="B38314" s="489">
        <v>2373004775</v>
      </c>
      <c r="C38314" s="489" t="s">
        <v>158</v>
      </c>
      <c r="D38314" s="489" t="s">
        <v>10240</v>
      </c>
    </row>
    <row r="38315" spans="1:4">
      <c r="A38315" s="489" t="str">
        <f t="shared" si="598"/>
        <v>2373004775通所型サービス（独自）</v>
      </c>
      <c r="B38315" s="489">
        <v>2373004775</v>
      </c>
      <c r="C38315" s="489" t="s">
        <v>2570</v>
      </c>
      <c r="D38315" s="489" t="s">
        <v>10240</v>
      </c>
    </row>
    <row r="38316" spans="1:4">
      <c r="A38316" s="489" t="str">
        <f t="shared" si="598"/>
        <v>2373004783居宅介護支援</v>
      </c>
      <c r="B38316" s="489">
        <v>2373004783</v>
      </c>
      <c r="C38316" s="489" t="s">
        <v>2519</v>
      </c>
      <c r="D38316" s="489" t="s">
        <v>10241</v>
      </c>
    </row>
    <row r="38317" spans="1:4">
      <c r="A38317" s="489" t="str">
        <f t="shared" si="598"/>
        <v>2373004791通所介護</v>
      </c>
      <c r="B38317" s="489">
        <v>2373004791</v>
      </c>
      <c r="C38317" s="489" t="s">
        <v>158</v>
      </c>
      <c r="D38317" s="489" t="s">
        <v>10242</v>
      </c>
    </row>
    <row r="38318" spans="1:4">
      <c r="A38318" s="489" t="str">
        <f t="shared" si="598"/>
        <v>2373004791通所型サービス（独自）</v>
      </c>
      <c r="B38318" s="489">
        <v>2373004791</v>
      </c>
      <c r="C38318" s="489" t="s">
        <v>2570</v>
      </c>
      <c r="D38318" s="489" t="s">
        <v>10242</v>
      </c>
    </row>
    <row r="38319" spans="1:4">
      <c r="A38319" s="489" t="str">
        <f t="shared" si="598"/>
        <v>2373004817訪問介護</v>
      </c>
      <c r="B38319" s="489">
        <v>2373004817</v>
      </c>
      <c r="C38319" s="489" t="s">
        <v>140</v>
      </c>
      <c r="D38319" s="489" t="s">
        <v>10243</v>
      </c>
    </row>
    <row r="38320" spans="1:4">
      <c r="A38320" s="489" t="str">
        <f t="shared" si="598"/>
        <v>2373004817訪問介護</v>
      </c>
      <c r="B38320" s="489">
        <v>2373004817</v>
      </c>
      <c r="C38320" s="489" t="s">
        <v>140</v>
      </c>
      <c r="D38320" s="489" t="s">
        <v>10243</v>
      </c>
    </row>
    <row r="38321" spans="1:4">
      <c r="A38321" s="489" t="str">
        <f t="shared" si="598"/>
        <v>2373004817訪問型サービス（独自）</v>
      </c>
      <c r="B38321" s="489">
        <v>2373004817</v>
      </c>
      <c r="C38321" s="489" t="s">
        <v>2571</v>
      </c>
      <c r="D38321" s="489" t="s">
        <v>10243</v>
      </c>
    </row>
    <row r="38322" spans="1:4">
      <c r="A38322" s="489" t="str">
        <f t="shared" si="598"/>
        <v>2373004833通所介護</v>
      </c>
      <c r="B38322" s="489">
        <v>2373004833</v>
      </c>
      <c r="C38322" s="489" t="s">
        <v>158</v>
      </c>
      <c r="D38322" s="489" t="s">
        <v>10244</v>
      </c>
    </row>
    <row r="38323" spans="1:4">
      <c r="A38323" s="489" t="str">
        <f t="shared" si="598"/>
        <v>2373004833通所型サービス（独自）</v>
      </c>
      <c r="B38323" s="489">
        <v>2373004833</v>
      </c>
      <c r="C38323" s="489" t="s">
        <v>2570</v>
      </c>
      <c r="D38323" s="489" t="s">
        <v>10244</v>
      </c>
    </row>
    <row r="38324" spans="1:4">
      <c r="A38324" s="489" t="str">
        <f t="shared" si="598"/>
        <v>2373004841居宅介護支援</v>
      </c>
      <c r="B38324" s="489">
        <v>2373004841</v>
      </c>
      <c r="C38324" s="489" t="s">
        <v>2519</v>
      </c>
      <c r="D38324" s="489" t="s">
        <v>10245</v>
      </c>
    </row>
    <row r="38325" spans="1:4">
      <c r="A38325" s="489" t="str">
        <f t="shared" si="598"/>
        <v>2373004858通所介護</v>
      </c>
      <c r="B38325" s="489">
        <v>2373004858</v>
      </c>
      <c r="C38325" s="489" t="s">
        <v>158</v>
      </c>
      <c r="D38325" s="489" t="s">
        <v>10246</v>
      </c>
    </row>
    <row r="38326" spans="1:4">
      <c r="A38326" s="489" t="str">
        <f t="shared" si="598"/>
        <v>2373004858通所型サービス（独自）</v>
      </c>
      <c r="B38326" s="489">
        <v>2373004858</v>
      </c>
      <c r="C38326" s="489" t="s">
        <v>2570</v>
      </c>
      <c r="D38326" s="489" t="s">
        <v>10246</v>
      </c>
    </row>
    <row r="38327" spans="1:4">
      <c r="A38327" s="489" t="str">
        <f t="shared" si="598"/>
        <v>2373004866通所介護</v>
      </c>
      <c r="B38327" s="489">
        <v>2373004866</v>
      </c>
      <c r="C38327" s="489" t="s">
        <v>158</v>
      </c>
      <c r="D38327" s="489" t="s">
        <v>10247</v>
      </c>
    </row>
    <row r="38328" spans="1:4">
      <c r="A38328" s="489" t="str">
        <f t="shared" si="598"/>
        <v>2373004866通所型サービス（独自）</v>
      </c>
      <c r="B38328" s="489">
        <v>2373004866</v>
      </c>
      <c r="C38328" s="489" t="s">
        <v>2570</v>
      </c>
      <c r="D38328" s="489" t="s">
        <v>10247</v>
      </c>
    </row>
    <row r="38329" spans="1:4">
      <c r="A38329" s="489" t="str">
        <f t="shared" si="598"/>
        <v>2373004866通所型サービス（独自／定率）</v>
      </c>
      <c r="B38329" s="489">
        <v>2373004866</v>
      </c>
      <c r="C38329" s="489" t="s">
        <v>2567</v>
      </c>
      <c r="D38329" s="489" t="s">
        <v>10247</v>
      </c>
    </row>
    <row r="38330" spans="1:4">
      <c r="A38330" s="489" t="str">
        <f t="shared" si="598"/>
        <v>2373004874訪問介護</v>
      </c>
      <c r="B38330" s="489">
        <v>2373004874</v>
      </c>
      <c r="C38330" s="489" t="s">
        <v>140</v>
      </c>
      <c r="D38330" s="489" t="s">
        <v>10248</v>
      </c>
    </row>
    <row r="38331" spans="1:4">
      <c r="A38331" s="489" t="str">
        <f t="shared" si="598"/>
        <v>2373004874訪問介護</v>
      </c>
      <c r="B38331" s="489">
        <v>2373004874</v>
      </c>
      <c r="C38331" s="489" t="s">
        <v>140</v>
      </c>
      <c r="D38331" s="489" t="s">
        <v>10248</v>
      </c>
    </row>
    <row r="38332" spans="1:4">
      <c r="A38332" s="489" t="str">
        <f t="shared" si="598"/>
        <v>2373004882通所介護</v>
      </c>
      <c r="B38332" s="489">
        <v>2373004882</v>
      </c>
      <c r="C38332" s="489" t="s">
        <v>158</v>
      </c>
      <c r="D38332" s="489" t="s">
        <v>10249</v>
      </c>
    </row>
    <row r="38333" spans="1:4">
      <c r="A38333" s="489" t="str">
        <f t="shared" si="598"/>
        <v>2373004882通所型サービス（独自）</v>
      </c>
      <c r="B38333" s="489">
        <v>2373004882</v>
      </c>
      <c r="C38333" s="489" t="s">
        <v>2570</v>
      </c>
      <c r="D38333" s="489" t="s">
        <v>10249</v>
      </c>
    </row>
    <row r="38334" spans="1:4">
      <c r="A38334" s="489" t="str">
        <f t="shared" si="598"/>
        <v>2373004890居宅介護支援</v>
      </c>
      <c r="B38334" s="489">
        <v>2373004890</v>
      </c>
      <c r="C38334" s="489" t="s">
        <v>2519</v>
      </c>
      <c r="D38334" s="489" t="s">
        <v>10250</v>
      </c>
    </row>
    <row r="38335" spans="1:4">
      <c r="A38335" s="489" t="str">
        <f t="shared" si="598"/>
        <v>2373004908訪問介護</v>
      </c>
      <c r="B38335" s="489">
        <v>2373004908</v>
      </c>
      <c r="C38335" s="489" t="s">
        <v>140</v>
      </c>
      <c r="D38335" s="489" t="s">
        <v>10251</v>
      </c>
    </row>
    <row r="38336" spans="1:4">
      <c r="A38336" s="489" t="str">
        <f t="shared" si="598"/>
        <v>2373004908訪問介護</v>
      </c>
      <c r="B38336" s="489">
        <v>2373004908</v>
      </c>
      <c r="C38336" s="489" t="s">
        <v>140</v>
      </c>
      <c r="D38336" s="489" t="s">
        <v>10251</v>
      </c>
    </row>
    <row r="38337" spans="1:4">
      <c r="A38337" s="489" t="str">
        <f t="shared" si="598"/>
        <v>2373004908訪問型サービス（独自）</v>
      </c>
      <c r="B38337" s="489">
        <v>2373004908</v>
      </c>
      <c r="C38337" s="489" t="s">
        <v>2571</v>
      </c>
      <c r="D38337" s="489" t="s">
        <v>10251</v>
      </c>
    </row>
    <row r="38338" spans="1:4">
      <c r="A38338" s="489" t="str">
        <f t="shared" ref="A38338:A38401" si="599">B38338&amp;C38338</f>
        <v>2373004916介護予防特定施設入居者生活介護</v>
      </c>
      <c r="B38338" s="489">
        <v>2373004916</v>
      </c>
      <c r="C38338" s="489" t="s">
        <v>2514</v>
      </c>
      <c r="D38338" s="489" t="s">
        <v>10252</v>
      </c>
    </row>
    <row r="38339" spans="1:4">
      <c r="A38339" s="489" t="str">
        <f t="shared" si="599"/>
        <v>2373004916特定施設入居者生活介護</v>
      </c>
      <c r="B38339" s="489">
        <v>2373004916</v>
      </c>
      <c r="C38339" s="489" t="s">
        <v>2513</v>
      </c>
      <c r="D38339" s="489" t="s">
        <v>10252</v>
      </c>
    </row>
    <row r="38340" spans="1:4">
      <c r="A38340" s="489" t="str">
        <f t="shared" si="599"/>
        <v>2373004924介護予防特定施設入居者生活介護</v>
      </c>
      <c r="B38340" s="489">
        <v>2373004924</v>
      </c>
      <c r="C38340" s="489" t="s">
        <v>2514</v>
      </c>
      <c r="D38340" s="489" t="s">
        <v>10253</v>
      </c>
    </row>
    <row r="38341" spans="1:4">
      <c r="A38341" s="489" t="str">
        <f t="shared" si="599"/>
        <v>2373004924特定施設入居者生活介護</v>
      </c>
      <c r="B38341" s="489">
        <v>2373004924</v>
      </c>
      <c r="C38341" s="489" t="s">
        <v>2513</v>
      </c>
      <c r="D38341" s="489" t="s">
        <v>10253</v>
      </c>
    </row>
    <row r="38342" spans="1:4">
      <c r="A38342" s="489" t="str">
        <f t="shared" si="599"/>
        <v>2373004932介護予防特定施設入居者生活介護</v>
      </c>
      <c r="B38342" s="489">
        <v>2373004932</v>
      </c>
      <c r="C38342" s="489" t="s">
        <v>2514</v>
      </c>
      <c r="D38342" s="489" t="s">
        <v>10254</v>
      </c>
    </row>
    <row r="38343" spans="1:4">
      <c r="A38343" s="489" t="str">
        <f t="shared" si="599"/>
        <v>2373004932特定施設入居者生活介護</v>
      </c>
      <c r="B38343" s="489">
        <v>2373004932</v>
      </c>
      <c r="C38343" s="489" t="s">
        <v>2513</v>
      </c>
      <c r="D38343" s="489" t="s">
        <v>10254</v>
      </c>
    </row>
    <row r="38344" spans="1:4">
      <c r="A38344" s="489" t="str">
        <f t="shared" si="599"/>
        <v>2373004940介護予防特定施設入居者生活介護</v>
      </c>
      <c r="B38344" s="489">
        <v>2373004940</v>
      </c>
      <c r="C38344" s="489" t="s">
        <v>2514</v>
      </c>
      <c r="D38344" s="489" t="s">
        <v>10255</v>
      </c>
    </row>
    <row r="38345" spans="1:4">
      <c r="A38345" s="489" t="str">
        <f t="shared" si="599"/>
        <v>2373004940特定施設入居者生活介護</v>
      </c>
      <c r="B38345" s="489">
        <v>2373004940</v>
      </c>
      <c r="C38345" s="489" t="s">
        <v>2513</v>
      </c>
      <c r="D38345" s="489" t="s">
        <v>10255</v>
      </c>
    </row>
    <row r="38346" spans="1:4">
      <c r="A38346" s="489" t="str">
        <f t="shared" si="599"/>
        <v>2373004957訪問介護</v>
      </c>
      <c r="B38346" s="489">
        <v>2373004957</v>
      </c>
      <c r="C38346" s="489" t="s">
        <v>140</v>
      </c>
      <c r="D38346" s="489" t="s">
        <v>10256</v>
      </c>
    </row>
    <row r="38347" spans="1:4">
      <c r="A38347" s="489" t="str">
        <f t="shared" si="599"/>
        <v>2373004957訪問介護</v>
      </c>
      <c r="B38347" s="489">
        <v>2373004957</v>
      </c>
      <c r="C38347" s="489" t="s">
        <v>140</v>
      </c>
      <c r="D38347" s="489" t="s">
        <v>10256</v>
      </c>
    </row>
    <row r="38348" spans="1:4">
      <c r="A38348" s="489" t="str">
        <f t="shared" si="599"/>
        <v>2373004957訪問型サービス（独自）</v>
      </c>
      <c r="B38348" s="489">
        <v>2373004957</v>
      </c>
      <c r="C38348" s="489" t="s">
        <v>2571</v>
      </c>
      <c r="D38348" s="489" t="s">
        <v>10256</v>
      </c>
    </row>
    <row r="38349" spans="1:4">
      <c r="A38349" s="489" t="str">
        <f t="shared" si="599"/>
        <v>2373004965訪問介護</v>
      </c>
      <c r="B38349" s="489">
        <v>2373004965</v>
      </c>
      <c r="C38349" s="489" t="s">
        <v>140</v>
      </c>
      <c r="D38349" s="489" t="s">
        <v>10257</v>
      </c>
    </row>
    <row r="38350" spans="1:4">
      <c r="A38350" s="489" t="str">
        <f t="shared" si="599"/>
        <v>2373004965訪問介護</v>
      </c>
      <c r="B38350" s="489">
        <v>2373004965</v>
      </c>
      <c r="C38350" s="489" t="s">
        <v>140</v>
      </c>
      <c r="D38350" s="489" t="s">
        <v>10257</v>
      </c>
    </row>
    <row r="38351" spans="1:4">
      <c r="A38351" s="489" t="str">
        <f t="shared" si="599"/>
        <v>2373004973介護予防支援</v>
      </c>
      <c r="B38351" s="489">
        <v>2373004973</v>
      </c>
      <c r="C38351" s="489" t="s">
        <v>2520</v>
      </c>
      <c r="D38351" s="489" t="s">
        <v>10250</v>
      </c>
    </row>
    <row r="38352" spans="1:4">
      <c r="A38352" s="489" t="str">
        <f t="shared" si="599"/>
        <v>2373004981居宅介護支援</v>
      </c>
      <c r="B38352" s="489">
        <v>2373004981</v>
      </c>
      <c r="C38352" s="489" t="s">
        <v>2519</v>
      </c>
      <c r="D38352" s="489" t="s">
        <v>10258</v>
      </c>
    </row>
    <row r="38353" spans="1:4">
      <c r="A38353" s="489" t="str">
        <f t="shared" si="599"/>
        <v>2373004999介護予防支援</v>
      </c>
      <c r="B38353" s="489">
        <v>2373004999</v>
      </c>
      <c r="C38353" s="489" t="s">
        <v>2520</v>
      </c>
      <c r="D38353" s="489" t="s">
        <v>10259</v>
      </c>
    </row>
    <row r="38354" spans="1:4">
      <c r="A38354" s="489" t="str">
        <f t="shared" si="599"/>
        <v>2373005004居宅介護支援</v>
      </c>
      <c r="B38354" s="489">
        <v>2373005004</v>
      </c>
      <c r="C38354" s="489" t="s">
        <v>2519</v>
      </c>
      <c r="D38354" s="489" t="s">
        <v>10259</v>
      </c>
    </row>
    <row r="38355" spans="1:4">
      <c r="A38355" s="489" t="str">
        <f t="shared" si="599"/>
        <v>2373005012介護予防支援</v>
      </c>
      <c r="B38355" s="489">
        <v>2373005012</v>
      </c>
      <c r="C38355" s="489" t="s">
        <v>2520</v>
      </c>
      <c r="D38355" s="489" t="s">
        <v>10258</v>
      </c>
    </row>
    <row r="38356" spans="1:4">
      <c r="A38356" s="489" t="str">
        <f t="shared" si="599"/>
        <v>2373005020居宅介護支援</v>
      </c>
      <c r="B38356" s="489">
        <v>2373005020</v>
      </c>
      <c r="C38356" s="489" t="s">
        <v>2519</v>
      </c>
      <c r="D38356" s="489" t="s">
        <v>10260</v>
      </c>
    </row>
    <row r="38357" spans="1:4">
      <c r="A38357" s="489" t="str">
        <f t="shared" si="599"/>
        <v>2373005038通所介護</v>
      </c>
      <c r="B38357" s="489">
        <v>2373005038</v>
      </c>
      <c r="C38357" s="489" t="s">
        <v>158</v>
      </c>
      <c r="D38357" s="489" t="s">
        <v>10261</v>
      </c>
    </row>
    <row r="38358" spans="1:4">
      <c r="A38358" s="489" t="str">
        <f t="shared" si="599"/>
        <v>2373005038通所型サービス（独自）</v>
      </c>
      <c r="B38358" s="489">
        <v>2373005038</v>
      </c>
      <c r="C38358" s="489" t="s">
        <v>2570</v>
      </c>
      <c r="D38358" s="489" t="s">
        <v>10261</v>
      </c>
    </row>
    <row r="38359" spans="1:4">
      <c r="A38359" s="489" t="str">
        <f t="shared" si="599"/>
        <v>2373005046介護予防訪問入浴介護</v>
      </c>
      <c r="B38359" s="489">
        <v>2373005046</v>
      </c>
      <c r="C38359" s="489" t="s">
        <v>2510</v>
      </c>
      <c r="D38359" s="489" t="s">
        <v>10262</v>
      </c>
    </row>
    <row r="38360" spans="1:4">
      <c r="A38360" s="489" t="str">
        <f t="shared" si="599"/>
        <v>2373005046訪問入浴介護</v>
      </c>
      <c r="B38360" s="489">
        <v>2373005046</v>
      </c>
      <c r="C38360" s="489" t="s">
        <v>2509</v>
      </c>
      <c r="D38360" s="489" t="s">
        <v>10262</v>
      </c>
    </row>
    <row r="38361" spans="1:4">
      <c r="A38361" s="489" t="str">
        <f t="shared" si="599"/>
        <v>2373005053居宅介護支援</v>
      </c>
      <c r="B38361" s="489">
        <v>2373005053</v>
      </c>
      <c r="C38361" s="489" t="s">
        <v>2519</v>
      </c>
      <c r="D38361" s="489" t="s">
        <v>10263</v>
      </c>
    </row>
    <row r="38362" spans="1:4">
      <c r="A38362" s="489" t="str">
        <f t="shared" si="599"/>
        <v>2373005061訪問介護</v>
      </c>
      <c r="B38362" s="489">
        <v>2373005061</v>
      </c>
      <c r="C38362" s="489" t="s">
        <v>140</v>
      </c>
      <c r="D38362" s="489" t="s">
        <v>10264</v>
      </c>
    </row>
    <row r="38363" spans="1:4">
      <c r="A38363" s="489" t="str">
        <f t="shared" si="599"/>
        <v>2373005061訪問介護</v>
      </c>
      <c r="B38363" s="489">
        <v>2373005061</v>
      </c>
      <c r="C38363" s="489" t="s">
        <v>140</v>
      </c>
      <c r="D38363" s="489" t="s">
        <v>10264</v>
      </c>
    </row>
    <row r="38364" spans="1:4">
      <c r="A38364" s="489" t="str">
        <f t="shared" si="599"/>
        <v>2373005079介護予防特定施設入居者生活介護</v>
      </c>
      <c r="B38364" s="489">
        <v>2373005079</v>
      </c>
      <c r="C38364" s="489" t="s">
        <v>2514</v>
      </c>
      <c r="D38364" s="489" t="s">
        <v>10265</v>
      </c>
    </row>
    <row r="38365" spans="1:4">
      <c r="A38365" s="489" t="str">
        <f t="shared" si="599"/>
        <v>2373005079特定施設入居者生活介護</v>
      </c>
      <c r="B38365" s="489">
        <v>2373005079</v>
      </c>
      <c r="C38365" s="489" t="s">
        <v>2513</v>
      </c>
      <c r="D38365" s="489" t="s">
        <v>10265</v>
      </c>
    </row>
    <row r="38366" spans="1:4">
      <c r="A38366" s="489" t="str">
        <f t="shared" si="599"/>
        <v>2373005087介護予防支援</v>
      </c>
      <c r="B38366" s="489">
        <v>2373005087</v>
      </c>
      <c r="C38366" s="489" t="s">
        <v>2520</v>
      </c>
      <c r="D38366" s="489" t="s">
        <v>10228</v>
      </c>
    </row>
    <row r="38367" spans="1:4">
      <c r="A38367" s="489" t="str">
        <f t="shared" si="599"/>
        <v>2373005095介護予防支援</v>
      </c>
      <c r="B38367" s="489">
        <v>2373005095</v>
      </c>
      <c r="C38367" s="489" t="s">
        <v>2520</v>
      </c>
      <c r="D38367" s="489" t="s">
        <v>10083</v>
      </c>
    </row>
    <row r="38368" spans="1:4">
      <c r="A38368" s="489" t="str">
        <f t="shared" si="599"/>
        <v>2373005103居宅介護支援</v>
      </c>
      <c r="B38368" s="489">
        <v>2373005103</v>
      </c>
      <c r="C38368" s="489" t="s">
        <v>2519</v>
      </c>
      <c r="D38368" s="489" t="s">
        <v>10266</v>
      </c>
    </row>
    <row r="38369" spans="1:4">
      <c r="A38369" s="489" t="str">
        <f t="shared" si="599"/>
        <v>2373005111介護予防支援</v>
      </c>
      <c r="B38369" s="489">
        <v>2373005111</v>
      </c>
      <c r="C38369" s="489" t="s">
        <v>2520</v>
      </c>
      <c r="D38369" s="489" t="s">
        <v>10266</v>
      </c>
    </row>
    <row r="38370" spans="1:4">
      <c r="A38370" s="489" t="str">
        <f t="shared" si="599"/>
        <v>2373005129居宅介護支援</v>
      </c>
      <c r="B38370" s="489">
        <v>2373005129</v>
      </c>
      <c r="C38370" s="489" t="s">
        <v>2519</v>
      </c>
      <c r="D38370" s="489" t="s">
        <v>10267</v>
      </c>
    </row>
    <row r="38371" spans="1:4">
      <c r="A38371" s="489" t="str">
        <f t="shared" si="599"/>
        <v>2373005137訪問介護</v>
      </c>
      <c r="B38371" s="489">
        <v>2373005137</v>
      </c>
      <c r="C38371" s="489" t="s">
        <v>140</v>
      </c>
      <c r="D38371" s="489" t="s">
        <v>10268</v>
      </c>
    </row>
    <row r="38372" spans="1:4">
      <c r="A38372" s="489" t="str">
        <f t="shared" si="599"/>
        <v>2373005137訪問介護</v>
      </c>
      <c r="B38372" s="489">
        <v>2373005137</v>
      </c>
      <c r="C38372" s="489" t="s">
        <v>140</v>
      </c>
      <c r="D38372" s="489" t="s">
        <v>10268</v>
      </c>
    </row>
    <row r="38373" spans="1:4">
      <c r="A38373" s="489" t="str">
        <f t="shared" si="599"/>
        <v>2373005137訪問型サービス（独自）</v>
      </c>
      <c r="B38373" s="489">
        <v>2373005137</v>
      </c>
      <c r="C38373" s="489" t="s">
        <v>2571</v>
      </c>
      <c r="D38373" s="489" t="s">
        <v>10268</v>
      </c>
    </row>
    <row r="38374" spans="1:4">
      <c r="A38374" s="489" t="str">
        <f t="shared" si="599"/>
        <v>2373005145訪問介護</v>
      </c>
      <c r="B38374" s="489">
        <v>2373005145</v>
      </c>
      <c r="C38374" s="489" t="s">
        <v>140</v>
      </c>
      <c r="D38374" s="489" t="s">
        <v>10269</v>
      </c>
    </row>
    <row r="38375" spans="1:4">
      <c r="A38375" s="489" t="str">
        <f t="shared" si="599"/>
        <v>2373005145訪問介護</v>
      </c>
      <c r="B38375" s="489">
        <v>2373005145</v>
      </c>
      <c r="C38375" s="489" t="s">
        <v>140</v>
      </c>
      <c r="D38375" s="489" t="s">
        <v>10269</v>
      </c>
    </row>
    <row r="38376" spans="1:4">
      <c r="A38376" s="489" t="str">
        <f t="shared" si="599"/>
        <v>2373005145訪問型サービス（独自）</v>
      </c>
      <c r="B38376" s="489">
        <v>2373005145</v>
      </c>
      <c r="C38376" s="489" t="s">
        <v>2571</v>
      </c>
      <c r="D38376" s="489" t="s">
        <v>10269</v>
      </c>
    </row>
    <row r="38377" spans="1:4">
      <c r="A38377" s="489" t="str">
        <f t="shared" si="599"/>
        <v>2373005145訪問型サービス（独自／定率）</v>
      </c>
      <c r="B38377" s="489">
        <v>2373005145</v>
      </c>
      <c r="C38377" s="489" t="s">
        <v>2568</v>
      </c>
      <c r="D38377" s="489" t="s">
        <v>10269</v>
      </c>
    </row>
    <row r="38378" spans="1:4">
      <c r="A38378" s="489" t="str">
        <f t="shared" si="599"/>
        <v>2373005152通所介護</v>
      </c>
      <c r="B38378" s="489">
        <v>2373005152</v>
      </c>
      <c r="C38378" s="489" t="s">
        <v>158</v>
      </c>
      <c r="D38378" s="489" t="s">
        <v>10270</v>
      </c>
    </row>
    <row r="38379" spans="1:4">
      <c r="A38379" s="489" t="str">
        <f t="shared" si="599"/>
        <v>2373005152通所型サービス（独自）</v>
      </c>
      <c r="B38379" s="489">
        <v>2373005152</v>
      </c>
      <c r="C38379" s="489" t="s">
        <v>2570</v>
      </c>
      <c r="D38379" s="489" t="s">
        <v>10270</v>
      </c>
    </row>
    <row r="38380" spans="1:4">
      <c r="A38380" s="489" t="str">
        <f t="shared" si="599"/>
        <v>2373005152通所型サービス（独自／定率）</v>
      </c>
      <c r="B38380" s="489">
        <v>2373005152</v>
      </c>
      <c r="C38380" s="489" t="s">
        <v>2567</v>
      </c>
      <c r="D38380" s="489" t="s">
        <v>10270</v>
      </c>
    </row>
    <row r="38381" spans="1:4">
      <c r="A38381" s="489" t="str">
        <f t="shared" si="599"/>
        <v>2373005160介護予防支援</v>
      </c>
      <c r="B38381" s="489">
        <v>2373005160</v>
      </c>
      <c r="C38381" s="489" t="s">
        <v>2520</v>
      </c>
      <c r="D38381" s="489" t="s">
        <v>10229</v>
      </c>
    </row>
    <row r="38382" spans="1:4">
      <c r="A38382" s="489" t="str">
        <f t="shared" si="599"/>
        <v>2373005178介護予防支援</v>
      </c>
      <c r="B38382" s="489">
        <v>2373005178</v>
      </c>
      <c r="C38382" s="489" t="s">
        <v>2520</v>
      </c>
      <c r="D38382" s="489" t="s">
        <v>10109</v>
      </c>
    </row>
    <row r="38383" spans="1:4">
      <c r="A38383" s="489" t="str">
        <f t="shared" si="599"/>
        <v>2373005186通所介護</v>
      </c>
      <c r="B38383" s="489">
        <v>2373005186</v>
      </c>
      <c r="C38383" s="489" t="s">
        <v>158</v>
      </c>
      <c r="D38383" s="489" t="s">
        <v>10271</v>
      </c>
    </row>
    <row r="38384" spans="1:4">
      <c r="A38384" s="489" t="str">
        <f t="shared" si="599"/>
        <v>2373005186通所型サービス（独自）</v>
      </c>
      <c r="B38384" s="489">
        <v>2373005186</v>
      </c>
      <c r="C38384" s="489" t="s">
        <v>2570</v>
      </c>
      <c r="D38384" s="489" t="s">
        <v>10271</v>
      </c>
    </row>
    <row r="38385" spans="1:4">
      <c r="A38385" s="489" t="str">
        <f t="shared" si="599"/>
        <v>2373005194介護予防支援</v>
      </c>
      <c r="B38385" s="489">
        <v>2373005194</v>
      </c>
      <c r="C38385" s="489" t="s">
        <v>2520</v>
      </c>
      <c r="D38385" s="489" t="s">
        <v>10166</v>
      </c>
    </row>
    <row r="38386" spans="1:4">
      <c r="A38386" s="489" t="str">
        <f t="shared" si="599"/>
        <v>2373005202介護予防支援</v>
      </c>
      <c r="B38386" s="489">
        <v>2373005202</v>
      </c>
      <c r="C38386" s="489" t="s">
        <v>2520</v>
      </c>
      <c r="D38386" s="489" t="s">
        <v>10263</v>
      </c>
    </row>
    <row r="38387" spans="1:4">
      <c r="A38387" s="489" t="str">
        <f t="shared" si="599"/>
        <v>2373005210介護予防支援</v>
      </c>
      <c r="B38387" s="489">
        <v>2373005210</v>
      </c>
      <c r="C38387" s="489" t="s">
        <v>2520</v>
      </c>
      <c r="D38387" s="489" t="s">
        <v>10005</v>
      </c>
    </row>
    <row r="38388" spans="1:4">
      <c r="A38388" s="489" t="str">
        <f t="shared" si="599"/>
        <v>2373005228介護予防支援</v>
      </c>
      <c r="B38388" s="489">
        <v>2373005228</v>
      </c>
      <c r="C38388" s="489" t="s">
        <v>2520</v>
      </c>
      <c r="D38388" s="489" t="s">
        <v>10130</v>
      </c>
    </row>
    <row r="38389" spans="1:4">
      <c r="A38389" s="489" t="str">
        <f t="shared" si="599"/>
        <v>2373005236介護予防支援</v>
      </c>
      <c r="B38389" s="489">
        <v>2373005236</v>
      </c>
      <c r="C38389" s="489" t="s">
        <v>2520</v>
      </c>
      <c r="D38389" s="489" t="s">
        <v>10115</v>
      </c>
    </row>
    <row r="38390" spans="1:4">
      <c r="A38390" s="489" t="str">
        <f t="shared" si="599"/>
        <v>2373005244介護予防支援</v>
      </c>
      <c r="B38390" s="489">
        <v>2373005244</v>
      </c>
      <c r="C38390" s="489" t="s">
        <v>2520</v>
      </c>
      <c r="D38390" s="489" t="s">
        <v>10178</v>
      </c>
    </row>
    <row r="38391" spans="1:4">
      <c r="A38391" s="489" t="str">
        <f t="shared" si="599"/>
        <v>2373005251訪問介護</v>
      </c>
      <c r="B38391" s="489">
        <v>2373005251</v>
      </c>
      <c r="C38391" s="489" t="s">
        <v>140</v>
      </c>
      <c r="D38391" s="489" t="s">
        <v>10272</v>
      </c>
    </row>
    <row r="38392" spans="1:4">
      <c r="A38392" s="489" t="str">
        <f t="shared" si="599"/>
        <v>2373005251訪問介護</v>
      </c>
      <c r="B38392" s="489">
        <v>2373005251</v>
      </c>
      <c r="C38392" s="489" t="s">
        <v>140</v>
      </c>
      <c r="D38392" s="489" t="s">
        <v>10272</v>
      </c>
    </row>
    <row r="38393" spans="1:4">
      <c r="A38393" s="489" t="str">
        <f t="shared" si="599"/>
        <v>2373005251訪問型サービス（独自）</v>
      </c>
      <c r="B38393" s="489">
        <v>2373005251</v>
      </c>
      <c r="C38393" s="489" t="s">
        <v>2571</v>
      </c>
      <c r="D38393" s="489" t="s">
        <v>10272</v>
      </c>
    </row>
    <row r="38394" spans="1:4">
      <c r="A38394" s="489" t="str">
        <f t="shared" si="599"/>
        <v>2373005269介護予防支援</v>
      </c>
      <c r="B38394" s="489">
        <v>2373005269</v>
      </c>
      <c r="C38394" s="489" t="s">
        <v>2520</v>
      </c>
      <c r="D38394" s="489" t="s">
        <v>10006</v>
      </c>
    </row>
    <row r="38395" spans="1:4">
      <c r="A38395" s="489" t="str">
        <f t="shared" si="599"/>
        <v>2373100011居宅介護支援</v>
      </c>
      <c r="B38395" s="489">
        <v>2373100011</v>
      </c>
      <c r="C38395" s="489" t="s">
        <v>2519</v>
      </c>
      <c r="D38395" s="489" t="s">
        <v>10273</v>
      </c>
    </row>
    <row r="38396" spans="1:4">
      <c r="A38396" s="489" t="str">
        <f t="shared" si="599"/>
        <v>2373100029居宅介護支援</v>
      </c>
      <c r="B38396" s="489">
        <v>2373100029</v>
      </c>
      <c r="C38396" s="489" t="s">
        <v>2519</v>
      </c>
      <c r="D38396" s="489" t="s">
        <v>10274</v>
      </c>
    </row>
    <row r="38397" spans="1:4">
      <c r="A38397" s="489" t="str">
        <f t="shared" si="599"/>
        <v>2373100037居宅介護支援</v>
      </c>
      <c r="B38397" s="489">
        <v>2373100037</v>
      </c>
      <c r="C38397" s="489" t="s">
        <v>2519</v>
      </c>
      <c r="D38397" s="489" t="s">
        <v>10275</v>
      </c>
    </row>
    <row r="38398" spans="1:4">
      <c r="A38398" s="489" t="str">
        <f t="shared" si="599"/>
        <v>2373100045居宅介護支援</v>
      </c>
      <c r="B38398" s="489">
        <v>2373100045</v>
      </c>
      <c r="C38398" s="489" t="s">
        <v>2519</v>
      </c>
      <c r="D38398" s="489" t="s">
        <v>10277</v>
      </c>
    </row>
    <row r="38399" spans="1:4">
      <c r="A38399" s="489" t="str">
        <f t="shared" si="599"/>
        <v>2373100045訪問介護</v>
      </c>
      <c r="B38399" s="489">
        <v>2373100045</v>
      </c>
      <c r="C38399" s="489" t="s">
        <v>140</v>
      </c>
      <c r="D38399" s="489" t="s">
        <v>10276</v>
      </c>
    </row>
    <row r="38400" spans="1:4">
      <c r="A38400" s="489" t="str">
        <f t="shared" si="599"/>
        <v>2373100045訪問介護</v>
      </c>
      <c r="B38400" s="489">
        <v>2373100045</v>
      </c>
      <c r="C38400" s="489" t="s">
        <v>140</v>
      </c>
      <c r="D38400" s="489" t="s">
        <v>10276</v>
      </c>
    </row>
    <row r="38401" spans="1:4">
      <c r="A38401" s="489" t="str">
        <f t="shared" si="599"/>
        <v>2373100052居宅介護支援</v>
      </c>
      <c r="B38401" s="489">
        <v>2373100052</v>
      </c>
      <c r="C38401" s="489" t="s">
        <v>2519</v>
      </c>
      <c r="D38401" s="489" t="s">
        <v>10278</v>
      </c>
    </row>
    <row r="38402" spans="1:4">
      <c r="A38402" s="489" t="str">
        <f t="shared" ref="A38402:A38465" si="600">B38402&amp;C38402</f>
        <v>2373100060訪問介護</v>
      </c>
      <c r="B38402" s="489">
        <v>2373100060</v>
      </c>
      <c r="C38402" s="489" t="s">
        <v>140</v>
      </c>
      <c r="D38402" s="489" t="s">
        <v>10279</v>
      </c>
    </row>
    <row r="38403" spans="1:4">
      <c r="A38403" s="489" t="str">
        <f t="shared" si="600"/>
        <v>2373100060訪問介護</v>
      </c>
      <c r="B38403" s="489">
        <v>2373100060</v>
      </c>
      <c r="C38403" s="489" t="s">
        <v>140</v>
      </c>
      <c r="D38403" s="489" t="s">
        <v>10279</v>
      </c>
    </row>
    <row r="38404" spans="1:4">
      <c r="A38404" s="489" t="str">
        <f t="shared" si="600"/>
        <v>2373100078訪問介護</v>
      </c>
      <c r="B38404" s="489">
        <v>2373100078</v>
      </c>
      <c r="C38404" s="489" t="s">
        <v>140</v>
      </c>
      <c r="D38404" s="489" t="s">
        <v>10280</v>
      </c>
    </row>
    <row r="38405" spans="1:4">
      <c r="A38405" s="489" t="str">
        <f t="shared" si="600"/>
        <v>2373100078訪問介護</v>
      </c>
      <c r="B38405" s="489">
        <v>2373100078</v>
      </c>
      <c r="C38405" s="489" t="s">
        <v>140</v>
      </c>
      <c r="D38405" s="489" t="s">
        <v>10280</v>
      </c>
    </row>
    <row r="38406" spans="1:4">
      <c r="A38406" s="489" t="str">
        <f t="shared" si="600"/>
        <v>2373100078訪問型サービス（独自）</v>
      </c>
      <c r="B38406" s="489">
        <v>2373100078</v>
      </c>
      <c r="C38406" s="489" t="s">
        <v>2571</v>
      </c>
      <c r="D38406" s="489" t="s">
        <v>10280</v>
      </c>
    </row>
    <row r="38407" spans="1:4">
      <c r="A38407" s="489" t="str">
        <f t="shared" si="600"/>
        <v>2373100078訪問型サービス（独自／定率）</v>
      </c>
      <c r="B38407" s="489">
        <v>2373100078</v>
      </c>
      <c r="C38407" s="489" t="s">
        <v>2568</v>
      </c>
      <c r="D38407" s="489" t="s">
        <v>10280</v>
      </c>
    </row>
    <row r="38408" spans="1:4">
      <c r="A38408" s="489" t="str">
        <f t="shared" si="600"/>
        <v>2373100086介護予防短期入所生活介護</v>
      </c>
      <c r="B38408" s="489">
        <v>2373100086</v>
      </c>
      <c r="C38408" s="489" t="s">
        <v>2093</v>
      </c>
      <c r="D38408" s="489" t="s">
        <v>10281</v>
      </c>
    </row>
    <row r="38409" spans="1:4">
      <c r="A38409" s="489" t="str">
        <f t="shared" si="600"/>
        <v>2373100086介護老人福祉施設</v>
      </c>
      <c r="B38409" s="489">
        <v>2373100086</v>
      </c>
      <c r="C38409" s="489" t="s">
        <v>1921</v>
      </c>
      <c r="D38409" s="489" t="s">
        <v>10281</v>
      </c>
    </row>
    <row r="38410" spans="1:4">
      <c r="A38410" s="489" t="str">
        <f t="shared" si="600"/>
        <v>2373100086介護老人福祉施設</v>
      </c>
      <c r="B38410" s="489">
        <v>2373100086</v>
      </c>
      <c r="C38410" s="489" t="s">
        <v>1921</v>
      </c>
      <c r="D38410" s="489" t="s">
        <v>10281</v>
      </c>
    </row>
    <row r="38411" spans="1:4">
      <c r="A38411" s="489" t="str">
        <f t="shared" si="600"/>
        <v>2373100086短期入所生活介護</v>
      </c>
      <c r="B38411" s="489">
        <v>2373100086</v>
      </c>
      <c r="C38411" s="489" t="s">
        <v>2092</v>
      </c>
      <c r="D38411" s="489" t="s">
        <v>10281</v>
      </c>
    </row>
    <row r="38412" spans="1:4">
      <c r="A38412" s="489" t="str">
        <f t="shared" si="600"/>
        <v>2373100086短期入所生活介護</v>
      </c>
      <c r="B38412" s="489">
        <v>2373100086</v>
      </c>
      <c r="C38412" s="489" t="s">
        <v>2092</v>
      </c>
      <c r="D38412" s="489" t="s">
        <v>10281</v>
      </c>
    </row>
    <row r="38413" spans="1:4">
      <c r="A38413" s="489" t="str">
        <f t="shared" si="600"/>
        <v>2373100094居宅介護支援</v>
      </c>
      <c r="B38413" s="489">
        <v>2373100094</v>
      </c>
      <c r="C38413" s="489" t="s">
        <v>2519</v>
      </c>
      <c r="D38413" s="489" t="s">
        <v>10282</v>
      </c>
    </row>
    <row r="38414" spans="1:4">
      <c r="A38414" s="489" t="str">
        <f t="shared" si="600"/>
        <v>2373100177訪問介護</v>
      </c>
      <c r="B38414" s="489">
        <v>2373100177</v>
      </c>
      <c r="C38414" s="489" t="s">
        <v>140</v>
      </c>
      <c r="D38414" s="489" t="s">
        <v>10283</v>
      </c>
    </row>
    <row r="38415" spans="1:4">
      <c r="A38415" s="489" t="str">
        <f t="shared" si="600"/>
        <v>2373100177訪問介護</v>
      </c>
      <c r="B38415" s="489">
        <v>2373100177</v>
      </c>
      <c r="C38415" s="489" t="s">
        <v>140</v>
      </c>
      <c r="D38415" s="489" t="s">
        <v>10283</v>
      </c>
    </row>
    <row r="38416" spans="1:4">
      <c r="A38416" s="489" t="str">
        <f t="shared" si="600"/>
        <v>2373100177訪問型サービス（独自）</v>
      </c>
      <c r="B38416" s="489">
        <v>2373100177</v>
      </c>
      <c r="C38416" s="489" t="s">
        <v>2571</v>
      </c>
      <c r="D38416" s="489" t="s">
        <v>10283</v>
      </c>
    </row>
    <row r="38417" spans="1:4">
      <c r="A38417" s="489" t="str">
        <f t="shared" si="600"/>
        <v>2373100185介護予防訪問入浴介護</v>
      </c>
      <c r="B38417" s="489">
        <v>2373100185</v>
      </c>
      <c r="C38417" s="489" t="s">
        <v>2510</v>
      </c>
      <c r="D38417" s="489" t="s">
        <v>10284</v>
      </c>
    </row>
    <row r="38418" spans="1:4">
      <c r="A38418" s="489" t="str">
        <f t="shared" si="600"/>
        <v>2373100185訪問介護</v>
      </c>
      <c r="B38418" s="489">
        <v>2373100185</v>
      </c>
      <c r="C38418" s="489" t="s">
        <v>140</v>
      </c>
      <c r="D38418" s="489" t="s">
        <v>10284</v>
      </c>
    </row>
    <row r="38419" spans="1:4">
      <c r="A38419" s="489" t="str">
        <f t="shared" si="600"/>
        <v>2373100185訪問介護</v>
      </c>
      <c r="B38419" s="489">
        <v>2373100185</v>
      </c>
      <c r="C38419" s="489" t="s">
        <v>140</v>
      </c>
      <c r="D38419" s="489" t="s">
        <v>10284</v>
      </c>
    </row>
    <row r="38420" spans="1:4">
      <c r="A38420" s="489" t="str">
        <f t="shared" si="600"/>
        <v>2373100185訪問型サービス（独自）</v>
      </c>
      <c r="B38420" s="489">
        <v>2373100185</v>
      </c>
      <c r="C38420" s="489" t="s">
        <v>2571</v>
      </c>
      <c r="D38420" s="489" t="s">
        <v>10284</v>
      </c>
    </row>
    <row r="38421" spans="1:4">
      <c r="A38421" s="489" t="str">
        <f t="shared" si="600"/>
        <v>2373100185訪問入浴介護</v>
      </c>
      <c r="B38421" s="489">
        <v>2373100185</v>
      </c>
      <c r="C38421" s="489" t="s">
        <v>2509</v>
      </c>
      <c r="D38421" s="489" t="s">
        <v>10284</v>
      </c>
    </row>
    <row r="38422" spans="1:4">
      <c r="A38422" s="489" t="str">
        <f t="shared" si="600"/>
        <v>2373100227通所介護</v>
      </c>
      <c r="B38422" s="489">
        <v>2373100227</v>
      </c>
      <c r="C38422" s="489" t="s">
        <v>158</v>
      </c>
      <c r="D38422" s="489" t="s">
        <v>10285</v>
      </c>
    </row>
    <row r="38423" spans="1:4">
      <c r="A38423" s="489" t="str">
        <f t="shared" si="600"/>
        <v>2373100227通所型サービス（独自）</v>
      </c>
      <c r="B38423" s="489">
        <v>2373100227</v>
      </c>
      <c r="C38423" s="489" t="s">
        <v>2570</v>
      </c>
      <c r="D38423" s="489" t="s">
        <v>10285</v>
      </c>
    </row>
    <row r="38424" spans="1:4">
      <c r="A38424" s="489" t="str">
        <f t="shared" si="600"/>
        <v>2373100342居宅介護支援</v>
      </c>
      <c r="B38424" s="489">
        <v>2373100342</v>
      </c>
      <c r="C38424" s="489" t="s">
        <v>2519</v>
      </c>
      <c r="D38424" s="489" t="s">
        <v>10286</v>
      </c>
    </row>
    <row r="38425" spans="1:4">
      <c r="A38425" s="489" t="str">
        <f t="shared" si="600"/>
        <v>2373100342訪問介護</v>
      </c>
      <c r="B38425" s="489">
        <v>2373100342</v>
      </c>
      <c r="C38425" s="489" t="s">
        <v>140</v>
      </c>
      <c r="D38425" s="489" t="s">
        <v>10286</v>
      </c>
    </row>
    <row r="38426" spans="1:4">
      <c r="A38426" s="489" t="str">
        <f t="shared" si="600"/>
        <v>2373100342訪問介護</v>
      </c>
      <c r="B38426" s="489">
        <v>2373100342</v>
      </c>
      <c r="C38426" s="489" t="s">
        <v>140</v>
      </c>
      <c r="D38426" s="489" t="s">
        <v>10286</v>
      </c>
    </row>
    <row r="38427" spans="1:4">
      <c r="A38427" s="489" t="str">
        <f t="shared" si="600"/>
        <v>2373100342訪問型サービス（独自）</v>
      </c>
      <c r="B38427" s="489">
        <v>2373100342</v>
      </c>
      <c r="C38427" s="489" t="s">
        <v>2571</v>
      </c>
      <c r="D38427" s="489" t="s">
        <v>10286</v>
      </c>
    </row>
    <row r="38428" spans="1:4">
      <c r="A38428" s="489" t="str">
        <f t="shared" si="600"/>
        <v>2373100367介護予防認知症対応型共同生活介護</v>
      </c>
      <c r="B38428" s="489">
        <v>2373100367</v>
      </c>
      <c r="C38428" s="489" t="s">
        <v>2088</v>
      </c>
      <c r="D38428" s="489" t="s">
        <v>10287</v>
      </c>
    </row>
    <row r="38429" spans="1:4">
      <c r="A38429" s="489" t="str">
        <f t="shared" si="600"/>
        <v>2373100367認知症対応型共同生活介護</v>
      </c>
      <c r="B38429" s="489">
        <v>2373100367</v>
      </c>
      <c r="C38429" s="489" t="s">
        <v>2087</v>
      </c>
      <c r="D38429" s="489" t="s">
        <v>10287</v>
      </c>
    </row>
    <row r="38430" spans="1:4">
      <c r="A38430" s="489" t="str">
        <f t="shared" si="600"/>
        <v>2373100383居宅介護支援</v>
      </c>
      <c r="B38430" s="489">
        <v>2373100383</v>
      </c>
      <c r="C38430" s="489" t="s">
        <v>2519</v>
      </c>
      <c r="D38430" s="489" t="s">
        <v>10288</v>
      </c>
    </row>
    <row r="38431" spans="1:4">
      <c r="A38431" s="489" t="str">
        <f t="shared" si="600"/>
        <v>2373100409通所介護</v>
      </c>
      <c r="B38431" s="489">
        <v>2373100409</v>
      </c>
      <c r="C38431" s="489" t="s">
        <v>158</v>
      </c>
      <c r="D38431" s="489" t="s">
        <v>10289</v>
      </c>
    </row>
    <row r="38432" spans="1:4">
      <c r="A38432" s="489" t="str">
        <f t="shared" si="600"/>
        <v>2373100409通所型サービス（独自）</v>
      </c>
      <c r="B38432" s="489">
        <v>2373100409</v>
      </c>
      <c r="C38432" s="489" t="s">
        <v>2570</v>
      </c>
      <c r="D38432" s="489" t="s">
        <v>10289</v>
      </c>
    </row>
    <row r="38433" spans="1:4">
      <c r="A38433" s="489" t="str">
        <f t="shared" si="600"/>
        <v>2373100409通所型サービス（独自／定率）</v>
      </c>
      <c r="B38433" s="489">
        <v>2373100409</v>
      </c>
      <c r="C38433" s="489" t="s">
        <v>2567</v>
      </c>
      <c r="D38433" s="489" t="s">
        <v>10289</v>
      </c>
    </row>
    <row r="38434" spans="1:4">
      <c r="A38434" s="489" t="str">
        <f t="shared" si="600"/>
        <v>2373100516居宅介護支援</v>
      </c>
      <c r="B38434" s="489">
        <v>2373100516</v>
      </c>
      <c r="C38434" s="489" t="s">
        <v>2519</v>
      </c>
      <c r="D38434" s="489" t="s">
        <v>10290</v>
      </c>
    </row>
    <row r="38435" spans="1:4">
      <c r="A38435" s="489" t="str">
        <f t="shared" si="600"/>
        <v>2373100532介護老人福祉施設</v>
      </c>
      <c r="B38435" s="489">
        <v>2373100532</v>
      </c>
      <c r="C38435" s="489" t="s">
        <v>1921</v>
      </c>
      <c r="D38435" s="489" t="s">
        <v>10291</v>
      </c>
    </row>
    <row r="38436" spans="1:4">
      <c r="A38436" s="489" t="str">
        <f t="shared" si="600"/>
        <v>2373100532介護老人福祉施設</v>
      </c>
      <c r="B38436" s="489">
        <v>2373100532</v>
      </c>
      <c r="C38436" s="489" t="s">
        <v>1921</v>
      </c>
      <c r="D38436" s="489" t="s">
        <v>10291</v>
      </c>
    </row>
    <row r="38437" spans="1:4">
      <c r="A38437" s="489" t="str">
        <f t="shared" si="600"/>
        <v>2373100540介護予防短期入所生活介護</v>
      </c>
      <c r="B38437" s="489">
        <v>2373100540</v>
      </c>
      <c r="C38437" s="489" t="s">
        <v>2093</v>
      </c>
      <c r="D38437" s="489" t="s">
        <v>10292</v>
      </c>
    </row>
    <row r="38438" spans="1:4">
      <c r="A38438" s="489" t="str">
        <f t="shared" si="600"/>
        <v>2373100540短期入所生活介護</v>
      </c>
      <c r="B38438" s="489">
        <v>2373100540</v>
      </c>
      <c r="C38438" s="489" t="s">
        <v>2092</v>
      </c>
      <c r="D38438" s="489" t="s">
        <v>10292</v>
      </c>
    </row>
    <row r="38439" spans="1:4">
      <c r="A38439" s="489" t="str">
        <f t="shared" si="600"/>
        <v>2373100557通所介護</v>
      </c>
      <c r="B38439" s="489">
        <v>2373100557</v>
      </c>
      <c r="C38439" s="489" t="s">
        <v>158</v>
      </c>
      <c r="D38439" s="489" t="s">
        <v>10293</v>
      </c>
    </row>
    <row r="38440" spans="1:4">
      <c r="A38440" s="489" t="str">
        <f t="shared" si="600"/>
        <v>2373100557通所型サービス（独自）</v>
      </c>
      <c r="B38440" s="489">
        <v>2373100557</v>
      </c>
      <c r="C38440" s="489" t="s">
        <v>2570</v>
      </c>
      <c r="D38440" s="489" t="s">
        <v>10293</v>
      </c>
    </row>
    <row r="38441" spans="1:4">
      <c r="A38441" s="489" t="str">
        <f t="shared" si="600"/>
        <v>2373100565訪問介護</v>
      </c>
      <c r="B38441" s="489">
        <v>2373100565</v>
      </c>
      <c r="C38441" s="489" t="s">
        <v>140</v>
      </c>
      <c r="D38441" s="489" t="s">
        <v>10294</v>
      </c>
    </row>
    <row r="38442" spans="1:4">
      <c r="A38442" s="489" t="str">
        <f t="shared" si="600"/>
        <v>2373100565訪問介護</v>
      </c>
      <c r="B38442" s="489">
        <v>2373100565</v>
      </c>
      <c r="C38442" s="489" t="s">
        <v>140</v>
      </c>
      <c r="D38442" s="489" t="s">
        <v>10294</v>
      </c>
    </row>
    <row r="38443" spans="1:4">
      <c r="A38443" s="489" t="str">
        <f t="shared" si="600"/>
        <v>2373100565訪問型サービス（独自）</v>
      </c>
      <c r="B38443" s="489">
        <v>2373100565</v>
      </c>
      <c r="C38443" s="489" t="s">
        <v>2571</v>
      </c>
      <c r="D38443" s="489" t="s">
        <v>10294</v>
      </c>
    </row>
    <row r="38444" spans="1:4">
      <c r="A38444" s="489" t="str">
        <f t="shared" si="600"/>
        <v>2373100565訪問型サービス（独自／定率）</v>
      </c>
      <c r="B38444" s="489">
        <v>2373100565</v>
      </c>
      <c r="C38444" s="489" t="s">
        <v>2568</v>
      </c>
      <c r="D38444" s="489" t="s">
        <v>10294</v>
      </c>
    </row>
    <row r="38445" spans="1:4">
      <c r="A38445" s="489" t="str">
        <f t="shared" si="600"/>
        <v>2373100573通所介護</v>
      </c>
      <c r="B38445" s="489">
        <v>2373100573</v>
      </c>
      <c r="C38445" s="489" t="s">
        <v>158</v>
      </c>
      <c r="D38445" s="489" t="s">
        <v>10295</v>
      </c>
    </row>
    <row r="38446" spans="1:4">
      <c r="A38446" s="489" t="str">
        <f t="shared" si="600"/>
        <v>2373100573通所型サービス（独自）</v>
      </c>
      <c r="B38446" s="489">
        <v>2373100573</v>
      </c>
      <c r="C38446" s="489" t="s">
        <v>2570</v>
      </c>
      <c r="D38446" s="489" t="s">
        <v>10295</v>
      </c>
    </row>
    <row r="38447" spans="1:4">
      <c r="A38447" s="489" t="str">
        <f t="shared" si="600"/>
        <v>2373100573通所型サービス（独自／定率）</v>
      </c>
      <c r="B38447" s="489">
        <v>2373100573</v>
      </c>
      <c r="C38447" s="489" t="s">
        <v>2567</v>
      </c>
      <c r="D38447" s="489" t="s">
        <v>10295</v>
      </c>
    </row>
    <row r="38448" spans="1:4">
      <c r="A38448" s="489" t="str">
        <f t="shared" si="600"/>
        <v>2373100664地域密着型通所介護</v>
      </c>
      <c r="B38448" s="489">
        <v>2373100664</v>
      </c>
      <c r="C38448" s="489" t="s">
        <v>161</v>
      </c>
      <c r="D38448" s="489" t="s">
        <v>10296</v>
      </c>
    </row>
    <row r="38449" spans="1:4">
      <c r="A38449" s="489" t="str">
        <f t="shared" si="600"/>
        <v>2373100664通所型サービス（独自）</v>
      </c>
      <c r="B38449" s="489">
        <v>2373100664</v>
      </c>
      <c r="C38449" s="489" t="s">
        <v>2570</v>
      </c>
      <c r="D38449" s="489" t="s">
        <v>10296</v>
      </c>
    </row>
    <row r="38450" spans="1:4">
      <c r="A38450" s="489" t="str">
        <f t="shared" si="600"/>
        <v>2373100664通所型サービス（独自／定率）</v>
      </c>
      <c r="B38450" s="489">
        <v>2373100664</v>
      </c>
      <c r="C38450" s="489" t="s">
        <v>2567</v>
      </c>
      <c r="D38450" s="489" t="s">
        <v>10296</v>
      </c>
    </row>
    <row r="38451" spans="1:4">
      <c r="A38451" s="489" t="str">
        <f t="shared" si="600"/>
        <v>2373100698訪問介護</v>
      </c>
      <c r="B38451" s="489">
        <v>2373100698</v>
      </c>
      <c r="C38451" s="489" t="s">
        <v>140</v>
      </c>
      <c r="D38451" s="489" t="s">
        <v>10297</v>
      </c>
    </row>
    <row r="38452" spans="1:4">
      <c r="A38452" s="489" t="str">
        <f t="shared" si="600"/>
        <v>2373100698訪問介護</v>
      </c>
      <c r="B38452" s="489">
        <v>2373100698</v>
      </c>
      <c r="C38452" s="489" t="s">
        <v>140</v>
      </c>
      <c r="D38452" s="489" t="s">
        <v>10297</v>
      </c>
    </row>
    <row r="38453" spans="1:4">
      <c r="A38453" s="489" t="str">
        <f t="shared" si="600"/>
        <v>2373100698訪問介護</v>
      </c>
      <c r="B38453" s="489">
        <v>2373100698</v>
      </c>
      <c r="C38453" s="489" t="s">
        <v>140</v>
      </c>
      <c r="D38453" s="489" t="s">
        <v>10297</v>
      </c>
    </row>
    <row r="38454" spans="1:4">
      <c r="A38454" s="489" t="str">
        <f t="shared" si="600"/>
        <v>2373100722介護予防認知症対応型共同生活介護</v>
      </c>
      <c r="B38454" s="489">
        <v>2373100722</v>
      </c>
      <c r="C38454" s="489" t="s">
        <v>2088</v>
      </c>
      <c r="D38454" s="489" t="s">
        <v>10298</v>
      </c>
    </row>
    <row r="38455" spans="1:4">
      <c r="A38455" s="489" t="str">
        <f t="shared" si="600"/>
        <v>2373100722認知症対応型共同生活介護</v>
      </c>
      <c r="B38455" s="489">
        <v>2373100722</v>
      </c>
      <c r="C38455" s="489" t="s">
        <v>2087</v>
      </c>
      <c r="D38455" s="489" t="s">
        <v>10298</v>
      </c>
    </row>
    <row r="38456" spans="1:4">
      <c r="A38456" s="489" t="str">
        <f t="shared" si="600"/>
        <v>2373100813訪問介護</v>
      </c>
      <c r="B38456" s="489">
        <v>2373100813</v>
      </c>
      <c r="C38456" s="489" t="s">
        <v>140</v>
      </c>
      <c r="D38456" s="489" t="s">
        <v>10299</v>
      </c>
    </row>
    <row r="38457" spans="1:4">
      <c r="A38457" s="489" t="str">
        <f t="shared" si="600"/>
        <v>2373100813訪問介護</v>
      </c>
      <c r="B38457" s="489">
        <v>2373100813</v>
      </c>
      <c r="C38457" s="489" t="s">
        <v>140</v>
      </c>
      <c r="D38457" s="489" t="s">
        <v>10299</v>
      </c>
    </row>
    <row r="38458" spans="1:4">
      <c r="A38458" s="489" t="str">
        <f t="shared" si="600"/>
        <v>2373100813訪問介護</v>
      </c>
      <c r="B38458" s="489">
        <v>2373100813</v>
      </c>
      <c r="C38458" s="489" t="s">
        <v>140</v>
      </c>
      <c r="D38458" s="489" t="s">
        <v>10299</v>
      </c>
    </row>
    <row r="38459" spans="1:4">
      <c r="A38459" s="489" t="str">
        <f t="shared" si="600"/>
        <v>2373100813訪問型サービス（独自）</v>
      </c>
      <c r="B38459" s="489">
        <v>2373100813</v>
      </c>
      <c r="C38459" s="489" t="s">
        <v>2571</v>
      </c>
      <c r="D38459" s="489" t="s">
        <v>10299</v>
      </c>
    </row>
    <row r="38460" spans="1:4">
      <c r="A38460" s="489" t="str">
        <f t="shared" si="600"/>
        <v>2373100847訪問介護</v>
      </c>
      <c r="B38460" s="489">
        <v>2373100847</v>
      </c>
      <c r="C38460" s="489" t="s">
        <v>140</v>
      </c>
      <c r="D38460" s="489" t="s">
        <v>10300</v>
      </c>
    </row>
    <row r="38461" spans="1:4">
      <c r="A38461" s="489" t="str">
        <f t="shared" si="600"/>
        <v>2373100847訪問介護</v>
      </c>
      <c r="B38461" s="489">
        <v>2373100847</v>
      </c>
      <c r="C38461" s="489" t="s">
        <v>140</v>
      </c>
      <c r="D38461" s="489" t="s">
        <v>10300</v>
      </c>
    </row>
    <row r="38462" spans="1:4">
      <c r="A38462" s="489" t="str">
        <f t="shared" si="600"/>
        <v>2373100847訪問介護</v>
      </c>
      <c r="B38462" s="489">
        <v>2373100847</v>
      </c>
      <c r="C38462" s="489" t="s">
        <v>140</v>
      </c>
      <c r="D38462" s="489" t="s">
        <v>10300</v>
      </c>
    </row>
    <row r="38463" spans="1:4">
      <c r="A38463" s="489" t="str">
        <f t="shared" si="600"/>
        <v>2373100847訪問型サービス（独自）</v>
      </c>
      <c r="B38463" s="489">
        <v>2373100847</v>
      </c>
      <c r="C38463" s="489" t="s">
        <v>2571</v>
      </c>
      <c r="D38463" s="489" t="s">
        <v>10300</v>
      </c>
    </row>
    <row r="38464" spans="1:4">
      <c r="A38464" s="489" t="str">
        <f t="shared" si="600"/>
        <v>2373100912介護予防認知症対応型共同生活介護</v>
      </c>
      <c r="B38464" s="489">
        <v>2373100912</v>
      </c>
      <c r="C38464" s="489" t="s">
        <v>2088</v>
      </c>
      <c r="D38464" s="489" t="s">
        <v>10301</v>
      </c>
    </row>
    <row r="38465" spans="1:4">
      <c r="A38465" s="489" t="str">
        <f t="shared" si="600"/>
        <v>2373100912認知症対応型共同生活介護</v>
      </c>
      <c r="B38465" s="489">
        <v>2373100912</v>
      </c>
      <c r="C38465" s="489" t="s">
        <v>2087</v>
      </c>
      <c r="D38465" s="489" t="s">
        <v>10301</v>
      </c>
    </row>
    <row r="38466" spans="1:4">
      <c r="A38466" s="489" t="str">
        <f t="shared" ref="A38466:A38529" si="601">B38466&amp;C38466</f>
        <v>2373100961訪問介護</v>
      </c>
      <c r="B38466" s="489">
        <v>2373100961</v>
      </c>
      <c r="C38466" s="489" t="s">
        <v>140</v>
      </c>
      <c r="D38466" s="489" t="s">
        <v>10302</v>
      </c>
    </row>
    <row r="38467" spans="1:4">
      <c r="A38467" s="489" t="str">
        <f t="shared" si="601"/>
        <v>2373100961訪問介護</v>
      </c>
      <c r="B38467" s="489">
        <v>2373100961</v>
      </c>
      <c r="C38467" s="489" t="s">
        <v>140</v>
      </c>
      <c r="D38467" s="489" t="s">
        <v>10302</v>
      </c>
    </row>
    <row r="38468" spans="1:4">
      <c r="A38468" s="489" t="str">
        <f t="shared" si="601"/>
        <v>2373100961訪問介護</v>
      </c>
      <c r="B38468" s="489">
        <v>2373100961</v>
      </c>
      <c r="C38468" s="489" t="s">
        <v>140</v>
      </c>
      <c r="D38468" s="489" t="s">
        <v>10302</v>
      </c>
    </row>
    <row r="38469" spans="1:4">
      <c r="A38469" s="489" t="str">
        <f t="shared" si="601"/>
        <v>2373100987通所介護</v>
      </c>
      <c r="B38469" s="489">
        <v>2373100987</v>
      </c>
      <c r="C38469" s="489" t="s">
        <v>158</v>
      </c>
      <c r="D38469" s="489" t="s">
        <v>10303</v>
      </c>
    </row>
    <row r="38470" spans="1:4">
      <c r="A38470" s="489" t="str">
        <f t="shared" si="601"/>
        <v>2373101019通所型サービス（独自）</v>
      </c>
      <c r="B38470" s="489">
        <v>2373101019</v>
      </c>
      <c r="C38470" s="489" t="s">
        <v>2570</v>
      </c>
      <c r="D38470" s="489" t="s">
        <v>10304</v>
      </c>
    </row>
    <row r="38471" spans="1:4">
      <c r="A38471" s="489" t="str">
        <f t="shared" si="601"/>
        <v>2373101035介護予防認知症対応型共同生活介護</v>
      </c>
      <c r="B38471" s="489">
        <v>2373101035</v>
      </c>
      <c r="C38471" s="489" t="s">
        <v>2088</v>
      </c>
      <c r="D38471" s="489" t="s">
        <v>10305</v>
      </c>
    </row>
    <row r="38472" spans="1:4">
      <c r="A38472" s="489" t="str">
        <f t="shared" si="601"/>
        <v>2373101035認知症対応型共同生活介護</v>
      </c>
      <c r="B38472" s="489">
        <v>2373101035</v>
      </c>
      <c r="C38472" s="489" t="s">
        <v>2087</v>
      </c>
      <c r="D38472" s="489" t="s">
        <v>10305</v>
      </c>
    </row>
    <row r="38473" spans="1:4">
      <c r="A38473" s="489" t="str">
        <f t="shared" si="601"/>
        <v>2373101084通所介護</v>
      </c>
      <c r="B38473" s="489">
        <v>2373101084</v>
      </c>
      <c r="C38473" s="489" t="s">
        <v>158</v>
      </c>
      <c r="D38473" s="489" t="s">
        <v>10306</v>
      </c>
    </row>
    <row r="38474" spans="1:4">
      <c r="A38474" s="489" t="str">
        <f t="shared" si="601"/>
        <v>2373101084通所型サービス（独自）</v>
      </c>
      <c r="B38474" s="489">
        <v>2373101084</v>
      </c>
      <c r="C38474" s="489" t="s">
        <v>2570</v>
      </c>
      <c r="D38474" s="489" t="s">
        <v>10306</v>
      </c>
    </row>
    <row r="38475" spans="1:4">
      <c r="A38475" s="489" t="str">
        <f t="shared" si="601"/>
        <v>2373101134訪問介護</v>
      </c>
      <c r="B38475" s="489">
        <v>2373101134</v>
      </c>
      <c r="C38475" s="489" t="s">
        <v>140</v>
      </c>
      <c r="D38475" s="489" t="s">
        <v>10307</v>
      </c>
    </row>
    <row r="38476" spans="1:4">
      <c r="A38476" s="489" t="str">
        <f t="shared" si="601"/>
        <v>2373101134訪問介護</v>
      </c>
      <c r="B38476" s="489">
        <v>2373101134</v>
      </c>
      <c r="C38476" s="489" t="s">
        <v>140</v>
      </c>
      <c r="D38476" s="489" t="s">
        <v>10307</v>
      </c>
    </row>
    <row r="38477" spans="1:4">
      <c r="A38477" s="489" t="str">
        <f t="shared" si="601"/>
        <v>2373101134訪問型サービス（独自）</v>
      </c>
      <c r="B38477" s="489">
        <v>2373101134</v>
      </c>
      <c r="C38477" s="489" t="s">
        <v>2571</v>
      </c>
      <c r="D38477" s="489" t="s">
        <v>10307</v>
      </c>
    </row>
    <row r="38478" spans="1:4">
      <c r="A38478" s="489" t="str">
        <f t="shared" si="601"/>
        <v>2373101134訪問型サービス（独自／定率）</v>
      </c>
      <c r="B38478" s="489">
        <v>2373101134</v>
      </c>
      <c r="C38478" s="489" t="s">
        <v>2568</v>
      </c>
      <c r="D38478" s="489" t="s">
        <v>10307</v>
      </c>
    </row>
    <row r="38479" spans="1:4">
      <c r="A38479" s="489" t="str">
        <f t="shared" si="601"/>
        <v>2373101142通所介護</v>
      </c>
      <c r="B38479" s="489">
        <v>2373101142</v>
      </c>
      <c r="C38479" s="489" t="s">
        <v>158</v>
      </c>
      <c r="D38479" s="489" t="s">
        <v>10308</v>
      </c>
    </row>
    <row r="38480" spans="1:4">
      <c r="A38480" s="489" t="str">
        <f t="shared" si="601"/>
        <v>2373101142通所型サービス（独自）</v>
      </c>
      <c r="B38480" s="489">
        <v>2373101142</v>
      </c>
      <c r="C38480" s="489" t="s">
        <v>2570</v>
      </c>
      <c r="D38480" s="489" t="s">
        <v>10308</v>
      </c>
    </row>
    <row r="38481" spans="1:4">
      <c r="A38481" s="489" t="str">
        <f t="shared" si="601"/>
        <v>2373101159介護予防短期入所生活介護</v>
      </c>
      <c r="B38481" s="489">
        <v>2373101159</v>
      </c>
      <c r="C38481" s="489" t="s">
        <v>2093</v>
      </c>
      <c r="D38481" s="489" t="s">
        <v>10309</v>
      </c>
    </row>
    <row r="38482" spans="1:4">
      <c r="A38482" s="489" t="str">
        <f t="shared" si="601"/>
        <v>2373101159短期入所生活介護</v>
      </c>
      <c r="B38482" s="489">
        <v>2373101159</v>
      </c>
      <c r="C38482" s="489" t="s">
        <v>2092</v>
      </c>
      <c r="D38482" s="489" t="s">
        <v>10309</v>
      </c>
    </row>
    <row r="38483" spans="1:4">
      <c r="A38483" s="489" t="str">
        <f t="shared" si="601"/>
        <v>2373101167居宅介護支援</v>
      </c>
      <c r="B38483" s="489">
        <v>2373101167</v>
      </c>
      <c r="C38483" s="489" t="s">
        <v>2519</v>
      </c>
      <c r="D38483" s="489" t="s">
        <v>10310</v>
      </c>
    </row>
    <row r="38484" spans="1:4">
      <c r="A38484" s="489" t="str">
        <f t="shared" si="601"/>
        <v>2373101175介護老人福祉施設</v>
      </c>
      <c r="B38484" s="489">
        <v>2373101175</v>
      </c>
      <c r="C38484" s="489" t="s">
        <v>1921</v>
      </c>
      <c r="D38484" s="489" t="s">
        <v>10311</v>
      </c>
    </row>
    <row r="38485" spans="1:4">
      <c r="A38485" s="489" t="str">
        <f t="shared" si="601"/>
        <v>2373101175介護老人福祉施設</v>
      </c>
      <c r="B38485" s="489">
        <v>2373101175</v>
      </c>
      <c r="C38485" s="489" t="s">
        <v>1921</v>
      </c>
      <c r="D38485" s="489" t="s">
        <v>10311</v>
      </c>
    </row>
    <row r="38486" spans="1:4">
      <c r="A38486" s="489" t="str">
        <f t="shared" si="601"/>
        <v>2373101183訪問介護</v>
      </c>
      <c r="B38486" s="489">
        <v>2373101183</v>
      </c>
      <c r="C38486" s="489" t="s">
        <v>140</v>
      </c>
      <c r="D38486" s="489" t="s">
        <v>10312</v>
      </c>
    </row>
    <row r="38487" spans="1:4">
      <c r="A38487" s="489" t="str">
        <f t="shared" si="601"/>
        <v>2373101183訪問介護</v>
      </c>
      <c r="B38487" s="489">
        <v>2373101183</v>
      </c>
      <c r="C38487" s="489" t="s">
        <v>140</v>
      </c>
      <c r="D38487" s="489" t="s">
        <v>10312</v>
      </c>
    </row>
    <row r="38488" spans="1:4">
      <c r="A38488" s="489" t="str">
        <f t="shared" si="601"/>
        <v>2373101183訪問型サービス（独自）</v>
      </c>
      <c r="B38488" s="489">
        <v>2373101183</v>
      </c>
      <c r="C38488" s="489" t="s">
        <v>2571</v>
      </c>
      <c r="D38488" s="489" t="s">
        <v>10312</v>
      </c>
    </row>
    <row r="38489" spans="1:4">
      <c r="A38489" s="489" t="str">
        <f t="shared" si="601"/>
        <v>2373101191通所介護</v>
      </c>
      <c r="B38489" s="489">
        <v>2373101191</v>
      </c>
      <c r="C38489" s="489" t="s">
        <v>158</v>
      </c>
      <c r="D38489" s="489" t="s">
        <v>10313</v>
      </c>
    </row>
    <row r="38490" spans="1:4">
      <c r="A38490" s="489" t="str">
        <f t="shared" si="601"/>
        <v>2373101191通所型サービス（独自）</v>
      </c>
      <c r="B38490" s="489">
        <v>2373101191</v>
      </c>
      <c r="C38490" s="489" t="s">
        <v>2570</v>
      </c>
      <c r="D38490" s="489" t="s">
        <v>10313</v>
      </c>
    </row>
    <row r="38491" spans="1:4">
      <c r="A38491" s="489" t="str">
        <f t="shared" si="601"/>
        <v>2373101209通所介護</v>
      </c>
      <c r="B38491" s="489">
        <v>2373101209</v>
      </c>
      <c r="C38491" s="489" t="s">
        <v>158</v>
      </c>
      <c r="D38491" s="489" t="s">
        <v>10314</v>
      </c>
    </row>
    <row r="38492" spans="1:4">
      <c r="A38492" s="489" t="str">
        <f t="shared" si="601"/>
        <v>2373101233通所介護</v>
      </c>
      <c r="B38492" s="489">
        <v>2373101233</v>
      </c>
      <c r="C38492" s="489" t="s">
        <v>158</v>
      </c>
      <c r="D38492" s="489" t="s">
        <v>10315</v>
      </c>
    </row>
    <row r="38493" spans="1:4">
      <c r="A38493" s="489" t="str">
        <f t="shared" si="601"/>
        <v>2373101233通所型サービス（独自）</v>
      </c>
      <c r="B38493" s="489">
        <v>2373101233</v>
      </c>
      <c r="C38493" s="489" t="s">
        <v>2570</v>
      </c>
      <c r="D38493" s="489" t="s">
        <v>10315</v>
      </c>
    </row>
    <row r="38494" spans="1:4">
      <c r="A38494" s="489" t="str">
        <f t="shared" si="601"/>
        <v>2373101233通所型サービス（独自／定率）</v>
      </c>
      <c r="B38494" s="489">
        <v>2373101233</v>
      </c>
      <c r="C38494" s="489" t="s">
        <v>2567</v>
      </c>
      <c r="D38494" s="489" t="s">
        <v>10315</v>
      </c>
    </row>
    <row r="38495" spans="1:4">
      <c r="A38495" s="489" t="str">
        <f t="shared" si="601"/>
        <v>2373101266地域密着型通所介護</v>
      </c>
      <c r="B38495" s="489">
        <v>2373101266</v>
      </c>
      <c r="C38495" s="489" t="s">
        <v>161</v>
      </c>
      <c r="D38495" s="489" t="s">
        <v>10316</v>
      </c>
    </row>
    <row r="38496" spans="1:4">
      <c r="A38496" s="489" t="str">
        <f t="shared" si="601"/>
        <v>2373101266通所型サービス（独自）</v>
      </c>
      <c r="B38496" s="489">
        <v>2373101266</v>
      </c>
      <c r="C38496" s="489" t="s">
        <v>2570</v>
      </c>
      <c r="D38496" s="489" t="s">
        <v>10316</v>
      </c>
    </row>
    <row r="38497" spans="1:4">
      <c r="A38497" s="489" t="str">
        <f t="shared" si="601"/>
        <v>2373101324介護予防訪問入浴介護</v>
      </c>
      <c r="B38497" s="489">
        <v>2373101324</v>
      </c>
      <c r="C38497" s="489" t="s">
        <v>2510</v>
      </c>
      <c r="D38497" s="489" t="s">
        <v>10317</v>
      </c>
    </row>
    <row r="38498" spans="1:4">
      <c r="A38498" s="489" t="str">
        <f t="shared" si="601"/>
        <v>2373101324訪問入浴介護</v>
      </c>
      <c r="B38498" s="489">
        <v>2373101324</v>
      </c>
      <c r="C38498" s="489" t="s">
        <v>2509</v>
      </c>
      <c r="D38498" s="489" t="s">
        <v>10317</v>
      </c>
    </row>
    <row r="38499" spans="1:4">
      <c r="A38499" s="489" t="str">
        <f t="shared" si="601"/>
        <v>2373101340地域密着型通所介護</v>
      </c>
      <c r="B38499" s="489">
        <v>2373101340</v>
      </c>
      <c r="C38499" s="489" t="s">
        <v>161</v>
      </c>
      <c r="D38499" s="489" t="s">
        <v>10318</v>
      </c>
    </row>
    <row r="38500" spans="1:4">
      <c r="A38500" s="489" t="str">
        <f t="shared" si="601"/>
        <v>2373101381居宅介護支援</v>
      </c>
      <c r="B38500" s="489">
        <v>2373101381</v>
      </c>
      <c r="C38500" s="489" t="s">
        <v>2519</v>
      </c>
      <c r="D38500" s="489" t="s">
        <v>10319</v>
      </c>
    </row>
    <row r="38501" spans="1:4">
      <c r="A38501" s="489" t="str">
        <f t="shared" si="601"/>
        <v>2373101423居宅介護支援</v>
      </c>
      <c r="B38501" s="489">
        <v>2373101423</v>
      </c>
      <c r="C38501" s="489" t="s">
        <v>2519</v>
      </c>
      <c r="D38501" s="489" t="s">
        <v>10320</v>
      </c>
    </row>
    <row r="38502" spans="1:4">
      <c r="A38502" s="489" t="str">
        <f t="shared" si="601"/>
        <v>2373101456地域密着型通所介護</v>
      </c>
      <c r="B38502" s="489">
        <v>2373101456</v>
      </c>
      <c r="C38502" s="489" t="s">
        <v>161</v>
      </c>
      <c r="D38502" s="489" t="s">
        <v>10321</v>
      </c>
    </row>
    <row r="38503" spans="1:4">
      <c r="A38503" s="489" t="str">
        <f t="shared" si="601"/>
        <v>2373101456通所型サービス（独自）</v>
      </c>
      <c r="B38503" s="489">
        <v>2373101456</v>
      </c>
      <c r="C38503" s="489" t="s">
        <v>2570</v>
      </c>
      <c r="D38503" s="489" t="s">
        <v>10321</v>
      </c>
    </row>
    <row r="38504" spans="1:4">
      <c r="A38504" s="489" t="str">
        <f t="shared" si="601"/>
        <v>2373101472訪問介護</v>
      </c>
      <c r="B38504" s="489">
        <v>2373101472</v>
      </c>
      <c r="C38504" s="489" t="s">
        <v>140</v>
      </c>
      <c r="D38504" s="489" t="s">
        <v>10322</v>
      </c>
    </row>
    <row r="38505" spans="1:4">
      <c r="A38505" s="489" t="str">
        <f t="shared" si="601"/>
        <v>2373101472訪問介護</v>
      </c>
      <c r="B38505" s="489">
        <v>2373101472</v>
      </c>
      <c r="C38505" s="489" t="s">
        <v>140</v>
      </c>
      <c r="D38505" s="489" t="s">
        <v>10322</v>
      </c>
    </row>
    <row r="38506" spans="1:4">
      <c r="A38506" s="489" t="str">
        <f t="shared" si="601"/>
        <v>2373101472訪問型サービス（独自）</v>
      </c>
      <c r="B38506" s="489">
        <v>2373101472</v>
      </c>
      <c r="C38506" s="489" t="s">
        <v>2571</v>
      </c>
      <c r="D38506" s="489" t="s">
        <v>10322</v>
      </c>
    </row>
    <row r="38507" spans="1:4">
      <c r="A38507" s="489" t="str">
        <f t="shared" si="601"/>
        <v>2373101498介護予防訪問入浴介護</v>
      </c>
      <c r="B38507" s="489">
        <v>2373101498</v>
      </c>
      <c r="C38507" s="489" t="s">
        <v>2510</v>
      </c>
      <c r="D38507" s="489" t="s">
        <v>10323</v>
      </c>
    </row>
    <row r="38508" spans="1:4">
      <c r="A38508" s="489" t="str">
        <f t="shared" si="601"/>
        <v>2373101498訪問入浴介護</v>
      </c>
      <c r="B38508" s="489">
        <v>2373101498</v>
      </c>
      <c r="C38508" s="489" t="s">
        <v>2509</v>
      </c>
      <c r="D38508" s="489" t="s">
        <v>10323</v>
      </c>
    </row>
    <row r="38509" spans="1:4">
      <c r="A38509" s="489" t="str">
        <f t="shared" si="601"/>
        <v>2373101530通所介護</v>
      </c>
      <c r="B38509" s="489">
        <v>2373101530</v>
      </c>
      <c r="C38509" s="489" t="s">
        <v>158</v>
      </c>
      <c r="D38509" s="489" t="s">
        <v>10324</v>
      </c>
    </row>
    <row r="38510" spans="1:4">
      <c r="A38510" s="489" t="str">
        <f t="shared" si="601"/>
        <v>2373101563居宅介護支援</v>
      </c>
      <c r="B38510" s="489">
        <v>2373101563</v>
      </c>
      <c r="C38510" s="489" t="s">
        <v>2519</v>
      </c>
      <c r="D38510" s="489" t="s">
        <v>10325</v>
      </c>
    </row>
    <row r="38511" spans="1:4">
      <c r="A38511" s="489" t="str">
        <f t="shared" si="601"/>
        <v>2373101571通所介護</v>
      </c>
      <c r="B38511" s="489">
        <v>2373101571</v>
      </c>
      <c r="C38511" s="489" t="s">
        <v>158</v>
      </c>
      <c r="D38511" s="489" t="s">
        <v>10326</v>
      </c>
    </row>
    <row r="38512" spans="1:4">
      <c r="A38512" s="489" t="str">
        <f t="shared" si="601"/>
        <v>2373101589通所介護</v>
      </c>
      <c r="B38512" s="489">
        <v>2373101589</v>
      </c>
      <c r="C38512" s="489" t="s">
        <v>158</v>
      </c>
      <c r="D38512" s="489" t="s">
        <v>10327</v>
      </c>
    </row>
    <row r="38513" spans="1:4">
      <c r="A38513" s="489" t="str">
        <f t="shared" si="601"/>
        <v>2373101589通所型サービス（独自）</v>
      </c>
      <c r="B38513" s="489">
        <v>2373101589</v>
      </c>
      <c r="C38513" s="489" t="s">
        <v>2570</v>
      </c>
      <c r="D38513" s="489" t="s">
        <v>10327</v>
      </c>
    </row>
    <row r="38514" spans="1:4">
      <c r="A38514" s="489" t="str">
        <f t="shared" si="601"/>
        <v>2373101605通所介護</v>
      </c>
      <c r="B38514" s="489">
        <v>2373101605</v>
      </c>
      <c r="C38514" s="489" t="s">
        <v>158</v>
      </c>
      <c r="D38514" s="489" t="s">
        <v>10328</v>
      </c>
    </row>
    <row r="38515" spans="1:4">
      <c r="A38515" s="489" t="str">
        <f t="shared" si="601"/>
        <v>2373101605通所型サービス（独自）</v>
      </c>
      <c r="B38515" s="489">
        <v>2373101605</v>
      </c>
      <c r="C38515" s="489" t="s">
        <v>2570</v>
      </c>
      <c r="D38515" s="489" t="s">
        <v>10328</v>
      </c>
    </row>
    <row r="38516" spans="1:4">
      <c r="A38516" s="489" t="str">
        <f t="shared" si="601"/>
        <v>2373101621地域密着型通所介護</v>
      </c>
      <c r="B38516" s="489">
        <v>2373101621</v>
      </c>
      <c r="C38516" s="489" t="s">
        <v>161</v>
      </c>
      <c r="D38516" s="489" t="s">
        <v>10329</v>
      </c>
    </row>
    <row r="38517" spans="1:4">
      <c r="A38517" s="489" t="str">
        <f t="shared" si="601"/>
        <v>2373101621通所型サービス（独自）</v>
      </c>
      <c r="B38517" s="489">
        <v>2373101621</v>
      </c>
      <c r="C38517" s="489" t="s">
        <v>2570</v>
      </c>
      <c r="D38517" s="489" t="s">
        <v>10329</v>
      </c>
    </row>
    <row r="38518" spans="1:4">
      <c r="A38518" s="489" t="str">
        <f t="shared" si="601"/>
        <v>2373101639介護老人福祉施設</v>
      </c>
      <c r="B38518" s="489">
        <v>2373101639</v>
      </c>
      <c r="C38518" s="489" t="s">
        <v>1921</v>
      </c>
      <c r="D38518" s="489" t="s">
        <v>10330</v>
      </c>
    </row>
    <row r="38519" spans="1:4">
      <c r="A38519" s="489" t="str">
        <f t="shared" si="601"/>
        <v>2373101639介護老人福祉施設</v>
      </c>
      <c r="B38519" s="489">
        <v>2373101639</v>
      </c>
      <c r="C38519" s="489" t="s">
        <v>1921</v>
      </c>
      <c r="D38519" s="489" t="s">
        <v>10330</v>
      </c>
    </row>
    <row r="38520" spans="1:4">
      <c r="A38520" s="489" t="str">
        <f t="shared" si="601"/>
        <v>2373101647通所介護</v>
      </c>
      <c r="B38520" s="489">
        <v>2373101647</v>
      </c>
      <c r="C38520" s="489" t="s">
        <v>158</v>
      </c>
      <c r="D38520" s="489" t="s">
        <v>10331</v>
      </c>
    </row>
    <row r="38521" spans="1:4">
      <c r="A38521" s="489" t="str">
        <f t="shared" si="601"/>
        <v>2373101647通所型サービス（独自）</v>
      </c>
      <c r="B38521" s="489">
        <v>2373101647</v>
      </c>
      <c r="C38521" s="489" t="s">
        <v>2570</v>
      </c>
      <c r="D38521" s="489" t="s">
        <v>10331</v>
      </c>
    </row>
    <row r="38522" spans="1:4">
      <c r="A38522" s="489" t="str">
        <f t="shared" si="601"/>
        <v>2373101654介護予防支援</v>
      </c>
      <c r="B38522" s="489">
        <v>2373101654</v>
      </c>
      <c r="C38522" s="489" t="s">
        <v>2520</v>
      </c>
      <c r="D38522" s="489" t="s">
        <v>10332</v>
      </c>
    </row>
    <row r="38523" spans="1:4">
      <c r="A38523" s="489" t="str">
        <f t="shared" si="601"/>
        <v>2373101654居宅介護支援</v>
      </c>
      <c r="B38523" s="489">
        <v>2373101654</v>
      </c>
      <c r="C38523" s="489" t="s">
        <v>2519</v>
      </c>
      <c r="D38523" s="489" t="s">
        <v>10332</v>
      </c>
    </row>
    <row r="38524" spans="1:4">
      <c r="A38524" s="489" t="str">
        <f t="shared" si="601"/>
        <v>2373101670地域密着型通所介護</v>
      </c>
      <c r="B38524" s="489">
        <v>2373101670</v>
      </c>
      <c r="C38524" s="489" t="s">
        <v>161</v>
      </c>
      <c r="D38524" s="489" t="s">
        <v>10333</v>
      </c>
    </row>
    <row r="38525" spans="1:4">
      <c r="A38525" s="489" t="str">
        <f t="shared" si="601"/>
        <v>2373101670通所型サービス（独自）</v>
      </c>
      <c r="B38525" s="489">
        <v>2373101670</v>
      </c>
      <c r="C38525" s="489" t="s">
        <v>2570</v>
      </c>
      <c r="D38525" s="489" t="s">
        <v>10333</v>
      </c>
    </row>
    <row r="38526" spans="1:4">
      <c r="A38526" s="489" t="str">
        <f t="shared" si="601"/>
        <v>2373101670通所型サービス（独自／定率）</v>
      </c>
      <c r="B38526" s="489">
        <v>2373101670</v>
      </c>
      <c r="C38526" s="489" t="s">
        <v>2567</v>
      </c>
      <c r="D38526" s="489" t="s">
        <v>10333</v>
      </c>
    </row>
    <row r="38527" spans="1:4">
      <c r="A38527" s="489" t="str">
        <f t="shared" si="601"/>
        <v>2373101688介護予防短期入所生活介護</v>
      </c>
      <c r="B38527" s="489">
        <v>2373101688</v>
      </c>
      <c r="C38527" s="489" t="s">
        <v>2093</v>
      </c>
      <c r="D38527" s="489" t="s">
        <v>10334</v>
      </c>
    </row>
    <row r="38528" spans="1:4">
      <c r="A38528" s="489" t="str">
        <f t="shared" si="601"/>
        <v>2373101688介護予防短期入所生活介護</v>
      </c>
      <c r="B38528" s="489">
        <v>2373101688</v>
      </c>
      <c r="C38528" s="489" t="s">
        <v>2093</v>
      </c>
      <c r="D38528" s="489" t="s">
        <v>10334</v>
      </c>
    </row>
    <row r="38529" spans="1:4">
      <c r="A38529" s="489" t="str">
        <f t="shared" si="601"/>
        <v>2373101688短期入所生活介護</v>
      </c>
      <c r="B38529" s="489">
        <v>2373101688</v>
      </c>
      <c r="C38529" s="489" t="s">
        <v>2092</v>
      </c>
      <c r="D38529" s="489" t="s">
        <v>10334</v>
      </c>
    </row>
    <row r="38530" spans="1:4">
      <c r="A38530" s="489" t="str">
        <f t="shared" ref="A38530:A38593" si="602">B38530&amp;C38530</f>
        <v>2373101688短期入所生活介護</v>
      </c>
      <c r="B38530" s="489">
        <v>2373101688</v>
      </c>
      <c r="C38530" s="489" t="s">
        <v>2092</v>
      </c>
      <c r="D38530" s="489" t="s">
        <v>10334</v>
      </c>
    </row>
    <row r="38531" spans="1:4">
      <c r="A38531" s="489" t="str">
        <f t="shared" si="602"/>
        <v>2373101688短期入所生活介護</v>
      </c>
      <c r="B38531" s="489">
        <v>2373101688</v>
      </c>
      <c r="C38531" s="489" t="s">
        <v>2092</v>
      </c>
      <c r="D38531" s="489" t="s">
        <v>10334</v>
      </c>
    </row>
    <row r="38532" spans="1:4">
      <c r="A38532" s="489" t="str">
        <f t="shared" si="602"/>
        <v>2373101704介護予防短期入所生活介護</v>
      </c>
      <c r="B38532" s="489">
        <v>2373101704</v>
      </c>
      <c r="C38532" s="489" t="s">
        <v>2093</v>
      </c>
      <c r="D38532" s="489" t="s">
        <v>10335</v>
      </c>
    </row>
    <row r="38533" spans="1:4">
      <c r="A38533" s="489" t="str">
        <f t="shared" si="602"/>
        <v>2373101704短期入所生活介護</v>
      </c>
      <c r="B38533" s="489">
        <v>2373101704</v>
      </c>
      <c r="C38533" s="489" t="s">
        <v>2092</v>
      </c>
      <c r="D38533" s="489" t="s">
        <v>10335</v>
      </c>
    </row>
    <row r="38534" spans="1:4">
      <c r="A38534" s="489" t="str">
        <f t="shared" si="602"/>
        <v>2373101704短期入所生活介護</v>
      </c>
      <c r="B38534" s="489">
        <v>2373101704</v>
      </c>
      <c r="C38534" s="489" t="s">
        <v>2092</v>
      </c>
      <c r="D38534" s="489" t="s">
        <v>10335</v>
      </c>
    </row>
    <row r="38535" spans="1:4">
      <c r="A38535" s="489" t="str">
        <f t="shared" si="602"/>
        <v>2373101712居宅介護支援</v>
      </c>
      <c r="B38535" s="489">
        <v>2373101712</v>
      </c>
      <c r="C38535" s="489" t="s">
        <v>2519</v>
      </c>
      <c r="D38535" s="489" t="s">
        <v>10336</v>
      </c>
    </row>
    <row r="38536" spans="1:4">
      <c r="A38536" s="489" t="str">
        <f t="shared" si="602"/>
        <v>2373101738通所型サービス（独自）</v>
      </c>
      <c r="B38536" s="489">
        <v>2373101738</v>
      </c>
      <c r="C38536" s="489" t="s">
        <v>2570</v>
      </c>
      <c r="D38536" s="489" t="s">
        <v>10337</v>
      </c>
    </row>
    <row r="38537" spans="1:4">
      <c r="A38537" s="489" t="str">
        <f t="shared" si="602"/>
        <v>2373101811通所介護</v>
      </c>
      <c r="B38537" s="489">
        <v>2373101811</v>
      </c>
      <c r="C38537" s="489" t="s">
        <v>158</v>
      </c>
      <c r="D38537" s="489" t="s">
        <v>10338</v>
      </c>
    </row>
    <row r="38538" spans="1:4">
      <c r="A38538" s="489" t="str">
        <f t="shared" si="602"/>
        <v>2373101811通所型サービス（独自／定率）</v>
      </c>
      <c r="B38538" s="489">
        <v>2373101811</v>
      </c>
      <c r="C38538" s="489" t="s">
        <v>2567</v>
      </c>
      <c r="D38538" s="489" t="s">
        <v>10338</v>
      </c>
    </row>
    <row r="38539" spans="1:4">
      <c r="A38539" s="489" t="str">
        <f t="shared" si="602"/>
        <v>2373101829介護予防短期入所生活介護</v>
      </c>
      <c r="B38539" s="489">
        <v>2373101829</v>
      </c>
      <c r="C38539" s="489" t="s">
        <v>2093</v>
      </c>
      <c r="D38539" s="489" t="s">
        <v>10339</v>
      </c>
    </row>
    <row r="38540" spans="1:4">
      <c r="A38540" s="489" t="str">
        <f t="shared" si="602"/>
        <v>2373101829短期入所生活介護</v>
      </c>
      <c r="B38540" s="489">
        <v>2373101829</v>
      </c>
      <c r="C38540" s="489" t="s">
        <v>2092</v>
      </c>
      <c r="D38540" s="489" t="s">
        <v>10339</v>
      </c>
    </row>
    <row r="38541" spans="1:4">
      <c r="A38541" s="489" t="str">
        <f t="shared" si="602"/>
        <v>2373101837地域密着型通所介護</v>
      </c>
      <c r="B38541" s="489">
        <v>2373101837</v>
      </c>
      <c r="C38541" s="489" t="s">
        <v>161</v>
      </c>
      <c r="D38541" s="489" t="s">
        <v>10340</v>
      </c>
    </row>
    <row r="38542" spans="1:4">
      <c r="A38542" s="489" t="str">
        <f t="shared" si="602"/>
        <v>2373101845訪問介護</v>
      </c>
      <c r="B38542" s="489">
        <v>2373101845</v>
      </c>
      <c r="C38542" s="489" t="s">
        <v>140</v>
      </c>
      <c r="D38542" s="489" t="s">
        <v>10341</v>
      </c>
    </row>
    <row r="38543" spans="1:4">
      <c r="A38543" s="489" t="str">
        <f t="shared" si="602"/>
        <v>2373101845訪問介護</v>
      </c>
      <c r="B38543" s="489">
        <v>2373101845</v>
      </c>
      <c r="C38543" s="489" t="s">
        <v>140</v>
      </c>
      <c r="D38543" s="489" t="s">
        <v>10341</v>
      </c>
    </row>
    <row r="38544" spans="1:4">
      <c r="A38544" s="489" t="str">
        <f t="shared" si="602"/>
        <v>2373101845訪問型サービス（独自）</v>
      </c>
      <c r="B38544" s="489">
        <v>2373101845</v>
      </c>
      <c r="C38544" s="489" t="s">
        <v>2571</v>
      </c>
      <c r="D38544" s="489" t="s">
        <v>10341</v>
      </c>
    </row>
    <row r="38545" spans="1:4">
      <c r="A38545" s="489" t="str">
        <f t="shared" si="602"/>
        <v>2373101845訪問型サービス（独自／定率）</v>
      </c>
      <c r="B38545" s="489">
        <v>2373101845</v>
      </c>
      <c r="C38545" s="489" t="s">
        <v>2568</v>
      </c>
      <c r="D38545" s="489" t="s">
        <v>10341</v>
      </c>
    </row>
    <row r="38546" spans="1:4">
      <c r="A38546" s="489" t="str">
        <f t="shared" si="602"/>
        <v>2373101886訪問介護</v>
      </c>
      <c r="B38546" s="489">
        <v>2373101886</v>
      </c>
      <c r="C38546" s="489" t="s">
        <v>140</v>
      </c>
      <c r="D38546" s="489" t="s">
        <v>10342</v>
      </c>
    </row>
    <row r="38547" spans="1:4">
      <c r="A38547" s="489" t="str">
        <f t="shared" si="602"/>
        <v>2373101886訪問介護</v>
      </c>
      <c r="B38547" s="489">
        <v>2373101886</v>
      </c>
      <c r="C38547" s="489" t="s">
        <v>140</v>
      </c>
      <c r="D38547" s="489" t="s">
        <v>10342</v>
      </c>
    </row>
    <row r="38548" spans="1:4">
      <c r="A38548" s="489" t="str">
        <f t="shared" si="602"/>
        <v>2373101886訪問型サービス（独自）</v>
      </c>
      <c r="B38548" s="489">
        <v>2373101886</v>
      </c>
      <c r="C38548" s="489" t="s">
        <v>2571</v>
      </c>
      <c r="D38548" s="489" t="s">
        <v>10342</v>
      </c>
    </row>
    <row r="38549" spans="1:4">
      <c r="A38549" s="489" t="str">
        <f t="shared" si="602"/>
        <v>2373101886訪問型サービス（独自／定率）</v>
      </c>
      <c r="B38549" s="489">
        <v>2373101886</v>
      </c>
      <c r="C38549" s="489" t="s">
        <v>2568</v>
      </c>
      <c r="D38549" s="489" t="s">
        <v>10342</v>
      </c>
    </row>
    <row r="38550" spans="1:4">
      <c r="A38550" s="489" t="str">
        <f t="shared" si="602"/>
        <v>2373101902地域密着型通所介護</v>
      </c>
      <c r="B38550" s="489">
        <v>2373101902</v>
      </c>
      <c r="C38550" s="489" t="s">
        <v>161</v>
      </c>
      <c r="D38550" s="489" t="s">
        <v>10343</v>
      </c>
    </row>
    <row r="38551" spans="1:4">
      <c r="A38551" s="489" t="str">
        <f t="shared" si="602"/>
        <v>2373101902通所型サービス（独自）</v>
      </c>
      <c r="B38551" s="489">
        <v>2373101902</v>
      </c>
      <c r="C38551" s="489" t="s">
        <v>2570</v>
      </c>
      <c r="D38551" s="489" t="s">
        <v>10343</v>
      </c>
    </row>
    <row r="38552" spans="1:4">
      <c r="A38552" s="489" t="str">
        <f t="shared" si="602"/>
        <v>2373101910通所介護</v>
      </c>
      <c r="B38552" s="489">
        <v>2373101910</v>
      </c>
      <c r="C38552" s="489" t="s">
        <v>158</v>
      </c>
      <c r="D38552" s="489" t="s">
        <v>10344</v>
      </c>
    </row>
    <row r="38553" spans="1:4">
      <c r="A38553" s="489" t="str">
        <f t="shared" si="602"/>
        <v>2373101910通所型サービス（独自）</v>
      </c>
      <c r="B38553" s="489">
        <v>2373101910</v>
      </c>
      <c r="C38553" s="489" t="s">
        <v>2570</v>
      </c>
      <c r="D38553" s="489" t="s">
        <v>10344</v>
      </c>
    </row>
    <row r="38554" spans="1:4">
      <c r="A38554" s="489" t="str">
        <f t="shared" si="602"/>
        <v>2373101944訪問介護</v>
      </c>
      <c r="B38554" s="489">
        <v>2373101944</v>
      </c>
      <c r="C38554" s="489" t="s">
        <v>140</v>
      </c>
      <c r="D38554" s="489" t="s">
        <v>10346</v>
      </c>
    </row>
    <row r="38555" spans="1:4">
      <c r="A38555" s="489" t="str">
        <f t="shared" si="602"/>
        <v>2373101944訪問介護</v>
      </c>
      <c r="B38555" s="489">
        <v>2373101944</v>
      </c>
      <c r="C38555" s="489" t="s">
        <v>140</v>
      </c>
      <c r="D38555" s="489" t="s">
        <v>10346</v>
      </c>
    </row>
    <row r="38556" spans="1:4">
      <c r="A38556" s="489" t="str">
        <f t="shared" si="602"/>
        <v>2373101944訪問型サービス（独自）</v>
      </c>
      <c r="B38556" s="489">
        <v>2373101944</v>
      </c>
      <c r="C38556" s="489" t="s">
        <v>2571</v>
      </c>
      <c r="D38556" s="489" t="s">
        <v>10345</v>
      </c>
    </row>
    <row r="38557" spans="1:4">
      <c r="A38557" s="489" t="str">
        <f t="shared" si="602"/>
        <v>2373101944訪問型サービス（独自／定率）</v>
      </c>
      <c r="B38557" s="489">
        <v>2373101944</v>
      </c>
      <c r="C38557" s="489" t="s">
        <v>2568</v>
      </c>
      <c r="D38557" s="489" t="s">
        <v>10345</v>
      </c>
    </row>
    <row r="38558" spans="1:4">
      <c r="A38558" s="489" t="str">
        <f t="shared" si="602"/>
        <v>2373101951通所介護</v>
      </c>
      <c r="B38558" s="489">
        <v>2373101951</v>
      </c>
      <c r="C38558" s="489" t="s">
        <v>158</v>
      </c>
      <c r="D38558" s="489" t="s">
        <v>10347</v>
      </c>
    </row>
    <row r="38559" spans="1:4">
      <c r="A38559" s="489" t="str">
        <f t="shared" si="602"/>
        <v>2373101951通所型サービス（独自）</v>
      </c>
      <c r="B38559" s="489">
        <v>2373101951</v>
      </c>
      <c r="C38559" s="489" t="s">
        <v>2570</v>
      </c>
      <c r="D38559" s="489" t="s">
        <v>10347</v>
      </c>
    </row>
    <row r="38560" spans="1:4">
      <c r="A38560" s="489" t="str">
        <f t="shared" si="602"/>
        <v>2373101951通所型サービス（独自）</v>
      </c>
      <c r="B38560" s="489">
        <v>2373101951</v>
      </c>
      <c r="C38560" s="489" t="s">
        <v>2570</v>
      </c>
      <c r="D38560" s="489" t="s">
        <v>10347</v>
      </c>
    </row>
    <row r="38561" spans="1:4">
      <c r="A38561" s="489" t="str">
        <f t="shared" si="602"/>
        <v>2373101951通所型サービス（独自／定率）</v>
      </c>
      <c r="B38561" s="489">
        <v>2373101951</v>
      </c>
      <c r="C38561" s="489" t="s">
        <v>2567</v>
      </c>
      <c r="D38561" s="489" t="s">
        <v>10347</v>
      </c>
    </row>
    <row r="38562" spans="1:4">
      <c r="A38562" s="489" t="str">
        <f t="shared" si="602"/>
        <v>2373101977訪問介護</v>
      </c>
      <c r="B38562" s="489">
        <v>2373101977</v>
      </c>
      <c r="C38562" s="489" t="s">
        <v>140</v>
      </c>
      <c r="D38562" s="489" t="s">
        <v>10348</v>
      </c>
    </row>
    <row r="38563" spans="1:4">
      <c r="A38563" s="489" t="str">
        <f t="shared" si="602"/>
        <v>2373101977訪問介護</v>
      </c>
      <c r="B38563" s="489">
        <v>2373101977</v>
      </c>
      <c r="C38563" s="489" t="s">
        <v>140</v>
      </c>
      <c r="D38563" s="489" t="s">
        <v>10348</v>
      </c>
    </row>
    <row r="38564" spans="1:4">
      <c r="A38564" s="489" t="str">
        <f t="shared" si="602"/>
        <v>2373101977訪問型サービス（独自）</v>
      </c>
      <c r="B38564" s="489">
        <v>2373101977</v>
      </c>
      <c r="C38564" s="489" t="s">
        <v>2571</v>
      </c>
      <c r="D38564" s="489" t="s">
        <v>10348</v>
      </c>
    </row>
    <row r="38565" spans="1:4">
      <c r="A38565" s="489" t="str">
        <f t="shared" si="602"/>
        <v>2373101977訪問型サービス（独自／定率）</v>
      </c>
      <c r="B38565" s="489">
        <v>2373101977</v>
      </c>
      <c r="C38565" s="489" t="s">
        <v>2568</v>
      </c>
      <c r="D38565" s="489" t="s">
        <v>10348</v>
      </c>
    </row>
    <row r="38566" spans="1:4">
      <c r="A38566" s="489" t="str">
        <f t="shared" si="602"/>
        <v>2373101985地域密着型通所介護</v>
      </c>
      <c r="B38566" s="489">
        <v>2373101985</v>
      </c>
      <c r="C38566" s="489" t="s">
        <v>161</v>
      </c>
      <c r="D38566" s="489" t="s">
        <v>10349</v>
      </c>
    </row>
    <row r="38567" spans="1:4">
      <c r="A38567" s="489" t="str">
        <f t="shared" si="602"/>
        <v>2373101985通所型サービス（独自）</v>
      </c>
      <c r="B38567" s="489">
        <v>2373101985</v>
      </c>
      <c r="C38567" s="489" t="s">
        <v>2570</v>
      </c>
      <c r="D38567" s="489" t="s">
        <v>10349</v>
      </c>
    </row>
    <row r="38568" spans="1:4">
      <c r="A38568" s="489" t="str">
        <f t="shared" si="602"/>
        <v>2373101993居宅介護支援</v>
      </c>
      <c r="B38568" s="489">
        <v>2373101993</v>
      </c>
      <c r="C38568" s="489" t="s">
        <v>2519</v>
      </c>
      <c r="D38568" s="489" t="s">
        <v>10350</v>
      </c>
    </row>
    <row r="38569" spans="1:4">
      <c r="A38569" s="489" t="str">
        <f t="shared" si="602"/>
        <v>2373102009介護予防短期入所生活介護</v>
      </c>
      <c r="B38569" s="489">
        <v>2373102009</v>
      </c>
      <c r="C38569" s="489" t="s">
        <v>2093</v>
      </c>
      <c r="D38569" s="489" t="s">
        <v>10351</v>
      </c>
    </row>
    <row r="38570" spans="1:4">
      <c r="A38570" s="489" t="str">
        <f t="shared" si="602"/>
        <v>2373102009短期入所生活介護</v>
      </c>
      <c r="B38570" s="489">
        <v>2373102009</v>
      </c>
      <c r="C38570" s="489" t="s">
        <v>2092</v>
      </c>
      <c r="D38570" s="489" t="s">
        <v>10351</v>
      </c>
    </row>
    <row r="38571" spans="1:4">
      <c r="A38571" s="489" t="str">
        <f t="shared" si="602"/>
        <v>2373102009通所介護</v>
      </c>
      <c r="B38571" s="489">
        <v>2373102009</v>
      </c>
      <c r="C38571" s="489" t="s">
        <v>158</v>
      </c>
      <c r="D38571" s="489" t="s">
        <v>10351</v>
      </c>
    </row>
    <row r="38572" spans="1:4">
      <c r="A38572" s="489" t="str">
        <f t="shared" si="602"/>
        <v>2373102009通所型サービス（独自）</v>
      </c>
      <c r="B38572" s="489">
        <v>2373102009</v>
      </c>
      <c r="C38572" s="489" t="s">
        <v>2570</v>
      </c>
      <c r="D38572" s="489" t="s">
        <v>10351</v>
      </c>
    </row>
    <row r="38573" spans="1:4">
      <c r="A38573" s="489" t="str">
        <f t="shared" si="602"/>
        <v>2373102041訪問介護</v>
      </c>
      <c r="B38573" s="489">
        <v>2373102041</v>
      </c>
      <c r="C38573" s="489" t="s">
        <v>140</v>
      </c>
      <c r="D38573" s="489" t="s">
        <v>10352</v>
      </c>
    </row>
    <row r="38574" spans="1:4">
      <c r="A38574" s="489" t="str">
        <f t="shared" si="602"/>
        <v>2373102041訪問介護</v>
      </c>
      <c r="B38574" s="489">
        <v>2373102041</v>
      </c>
      <c r="C38574" s="489" t="s">
        <v>140</v>
      </c>
      <c r="D38574" s="489" t="s">
        <v>10352</v>
      </c>
    </row>
    <row r="38575" spans="1:4">
      <c r="A38575" s="489" t="str">
        <f t="shared" si="602"/>
        <v>2373102108居宅介護支援</v>
      </c>
      <c r="B38575" s="489">
        <v>2373102108</v>
      </c>
      <c r="C38575" s="489" t="s">
        <v>2519</v>
      </c>
      <c r="D38575" s="489" t="s">
        <v>10353</v>
      </c>
    </row>
    <row r="38576" spans="1:4">
      <c r="A38576" s="489" t="str">
        <f t="shared" si="602"/>
        <v>2373102116介護予防訪問リハビリテーション</v>
      </c>
      <c r="B38576" s="489">
        <v>2373102116</v>
      </c>
      <c r="C38576" s="489" t="s">
        <v>2108</v>
      </c>
      <c r="D38576" s="489" t="s">
        <v>10354</v>
      </c>
    </row>
    <row r="38577" spans="1:4">
      <c r="A38577" s="489" t="str">
        <f t="shared" si="602"/>
        <v>2373102116訪問リハビリテーション</v>
      </c>
      <c r="B38577" s="489">
        <v>2373102116</v>
      </c>
      <c r="C38577" s="489" t="s">
        <v>2104</v>
      </c>
      <c r="D38577" s="489" t="s">
        <v>10354</v>
      </c>
    </row>
    <row r="38578" spans="1:4">
      <c r="A38578" s="489" t="str">
        <f t="shared" si="602"/>
        <v>2373102124通所介護</v>
      </c>
      <c r="B38578" s="489">
        <v>2373102124</v>
      </c>
      <c r="C38578" s="489" t="s">
        <v>158</v>
      </c>
      <c r="D38578" s="489" t="s">
        <v>10355</v>
      </c>
    </row>
    <row r="38579" spans="1:4">
      <c r="A38579" s="489" t="str">
        <f t="shared" si="602"/>
        <v>2373102132通所介護</v>
      </c>
      <c r="B38579" s="489">
        <v>2373102132</v>
      </c>
      <c r="C38579" s="489" t="s">
        <v>158</v>
      </c>
      <c r="D38579" s="489" t="s">
        <v>10356</v>
      </c>
    </row>
    <row r="38580" spans="1:4">
      <c r="A38580" s="489" t="str">
        <f t="shared" si="602"/>
        <v>2373102157居宅介護支援</v>
      </c>
      <c r="B38580" s="489">
        <v>2373102157</v>
      </c>
      <c r="C38580" s="489" t="s">
        <v>2519</v>
      </c>
      <c r="D38580" s="489" t="s">
        <v>10357</v>
      </c>
    </row>
    <row r="38581" spans="1:4">
      <c r="A38581" s="489" t="str">
        <f t="shared" si="602"/>
        <v>2373102165介護予防短期入所生活介護</v>
      </c>
      <c r="B38581" s="489">
        <v>2373102165</v>
      </c>
      <c r="C38581" s="489" t="s">
        <v>2093</v>
      </c>
      <c r="D38581" s="489" t="s">
        <v>10358</v>
      </c>
    </row>
    <row r="38582" spans="1:4">
      <c r="A38582" s="489" t="str">
        <f t="shared" si="602"/>
        <v>2373102165介護老人福祉施設</v>
      </c>
      <c r="B38582" s="489">
        <v>2373102165</v>
      </c>
      <c r="C38582" s="489" t="s">
        <v>1921</v>
      </c>
      <c r="D38582" s="489" t="s">
        <v>10358</v>
      </c>
    </row>
    <row r="38583" spans="1:4">
      <c r="A38583" s="489" t="str">
        <f t="shared" si="602"/>
        <v>2373102165介護老人福祉施設</v>
      </c>
      <c r="B38583" s="489">
        <v>2373102165</v>
      </c>
      <c r="C38583" s="489" t="s">
        <v>1921</v>
      </c>
      <c r="D38583" s="489" t="s">
        <v>10358</v>
      </c>
    </row>
    <row r="38584" spans="1:4">
      <c r="A38584" s="489" t="str">
        <f t="shared" si="602"/>
        <v>2373102165短期入所生活介護</v>
      </c>
      <c r="B38584" s="489">
        <v>2373102165</v>
      </c>
      <c r="C38584" s="489" t="s">
        <v>2092</v>
      </c>
      <c r="D38584" s="489" t="s">
        <v>10358</v>
      </c>
    </row>
    <row r="38585" spans="1:4">
      <c r="A38585" s="489" t="str">
        <f t="shared" si="602"/>
        <v>2373102181介護予防短期入所生活介護</v>
      </c>
      <c r="B38585" s="489">
        <v>2373102181</v>
      </c>
      <c r="C38585" s="489" t="s">
        <v>2093</v>
      </c>
      <c r="D38585" s="489" t="s">
        <v>10359</v>
      </c>
    </row>
    <row r="38586" spans="1:4">
      <c r="A38586" s="489" t="str">
        <f t="shared" si="602"/>
        <v>2373102181短期入所生活介護</v>
      </c>
      <c r="B38586" s="489">
        <v>2373102181</v>
      </c>
      <c r="C38586" s="489" t="s">
        <v>2092</v>
      </c>
      <c r="D38586" s="489" t="s">
        <v>10359</v>
      </c>
    </row>
    <row r="38587" spans="1:4">
      <c r="A38587" s="489" t="str">
        <f t="shared" si="602"/>
        <v>2373102199居宅介護支援</v>
      </c>
      <c r="B38587" s="489">
        <v>2373102199</v>
      </c>
      <c r="C38587" s="489" t="s">
        <v>2519</v>
      </c>
      <c r="D38587" s="489" t="s">
        <v>10360</v>
      </c>
    </row>
    <row r="38588" spans="1:4">
      <c r="A38588" s="489" t="str">
        <f t="shared" si="602"/>
        <v>2373102207訪問介護</v>
      </c>
      <c r="B38588" s="489">
        <v>2373102207</v>
      </c>
      <c r="C38588" s="489" t="s">
        <v>140</v>
      </c>
      <c r="D38588" s="489" t="s">
        <v>10361</v>
      </c>
    </row>
    <row r="38589" spans="1:4">
      <c r="A38589" s="489" t="str">
        <f t="shared" si="602"/>
        <v>2373102207訪問介護</v>
      </c>
      <c r="B38589" s="489">
        <v>2373102207</v>
      </c>
      <c r="C38589" s="489" t="s">
        <v>140</v>
      </c>
      <c r="D38589" s="489" t="s">
        <v>10361</v>
      </c>
    </row>
    <row r="38590" spans="1:4">
      <c r="A38590" s="489" t="str">
        <f t="shared" si="602"/>
        <v>2373102231訪問介護</v>
      </c>
      <c r="B38590" s="489">
        <v>2373102231</v>
      </c>
      <c r="C38590" s="489" t="s">
        <v>140</v>
      </c>
      <c r="D38590" s="489" t="s">
        <v>10362</v>
      </c>
    </row>
    <row r="38591" spans="1:4">
      <c r="A38591" s="489" t="str">
        <f t="shared" si="602"/>
        <v>2373102231訪問介護</v>
      </c>
      <c r="B38591" s="489">
        <v>2373102231</v>
      </c>
      <c r="C38591" s="489" t="s">
        <v>140</v>
      </c>
      <c r="D38591" s="489" t="s">
        <v>10362</v>
      </c>
    </row>
    <row r="38592" spans="1:4">
      <c r="A38592" s="489" t="str">
        <f t="shared" si="602"/>
        <v>2373102231訪問型サービス（独自）</v>
      </c>
      <c r="B38592" s="489">
        <v>2373102231</v>
      </c>
      <c r="C38592" s="489" t="s">
        <v>2571</v>
      </c>
      <c r="D38592" s="489" t="s">
        <v>10362</v>
      </c>
    </row>
    <row r="38593" spans="1:4">
      <c r="A38593" s="489" t="str">
        <f t="shared" si="602"/>
        <v>2373102264訪問介護</v>
      </c>
      <c r="B38593" s="489">
        <v>2373102264</v>
      </c>
      <c r="C38593" s="489" t="s">
        <v>140</v>
      </c>
      <c r="D38593" s="489" t="s">
        <v>10363</v>
      </c>
    </row>
    <row r="38594" spans="1:4">
      <c r="A38594" s="489" t="str">
        <f t="shared" ref="A38594:A38657" si="603">B38594&amp;C38594</f>
        <v>2373102264訪問介護</v>
      </c>
      <c r="B38594" s="489">
        <v>2373102264</v>
      </c>
      <c r="C38594" s="489" t="s">
        <v>140</v>
      </c>
      <c r="D38594" s="489" t="s">
        <v>10363</v>
      </c>
    </row>
    <row r="38595" spans="1:4">
      <c r="A38595" s="489" t="str">
        <f t="shared" si="603"/>
        <v>2373102298地域密着型通所介護</v>
      </c>
      <c r="B38595" s="489">
        <v>2373102298</v>
      </c>
      <c r="C38595" s="489" t="s">
        <v>161</v>
      </c>
      <c r="D38595" s="489" t="s">
        <v>10337</v>
      </c>
    </row>
    <row r="38596" spans="1:4">
      <c r="A38596" s="489" t="str">
        <f t="shared" si="603"/>
        <v>2373102306訪問介護</v>
      </c>
      <c r="B38596" s="489">
        <v>2373102306</v>
      </c>
      <c r="C38596" s="489" t="s">
        <v>140</v>
      </c>
      <c r="D38596" s="489" t="s">
        <v>10364</v>
      </c>
    </row>
    <row r="38597" spans="1:4">
      <c r="A38597" s="489" t="str">
        <f t="shared" si="603"/>
        <v>2373102306訪問介護</v>
      </c>
      <c r="B38597" s="489">
        <v>2373102306</v>
      </c>
      <c r="C38597" s="489" t="s">
        <v>140</v>
      </c>
      <c r="D38597" s="489" t="s">
        <v>10364</v>
      </c>
    </row>
    <row r="38598" spans="1:4">
      <c r="A38598" s="489" t="str">
        <f t="shared" si="603"/>
        <v>2373102306訪問介護</v>
      </c>
      <c r="B38598" s="489">
        <v>2373102306</v>
      </c>
      <c r="C38598" s="489" t="s">
        <v>140</v>
      </c>
      <c r="D38598" s="489" t="s">
        <v>10364</v>
      </c>
    </row>
    <row r="38599" spans="1:4">
      <c r="A38599" s="489" t="str">
        <f t="shared" si="603"/>
        <v>2373102314介護予防短期入所生活介護</v>
      </c>
      <c r="B38599" s="489">
        <v>2373102314</v>
      </c>
      <c r="C38599" s="489" t="s">
        <v>2093</v>
      </c>
      <c r="D38599" s="489" t="s">
        <v>10365</v>
      </c>
    </row>
    <row r="38600" spans="1:4">
      <c r="A38600" s="489" t="str">
        <f t="shared" si="603"/>
        <v>2373102314短期入所生活介護</v>
      </c>
      <c r="B38600" s="489">
        <v>2373102314</v>
      </c>
      <c r="C38600" s="489" t="s">
        <v>2092</v>
      </c>
      <c r="D38600" s="489" t="s">
        <v>10365</v>
      </c>
    </row>
    <row r="38601" spans="1:4">
      <c r="A38601" s="489" t="str">
        <f t="shared" si="603"/>
        <v>2373102322居宅介護支援</v>
      </c>
      <c r="B38601" s="489">
        <v>2373102322</v>
      </c>
      <c r="C38601" s="489" t="s">
        <v>2519</v>
      </c>
      <c r="D38601" s="489" t="s">
        <v>10366</v>
      </c>
    </row>
    <row r="38602" spans="1:4">
      <c r="A38602" s="489" t="str">
        <f t="shared" si="603"/>
        <v>2373102330訪問介護</v>
      </c>
      <c r="B38602" s="489">
        <v>2373102330</v>
      </c>
      <c r="C38602" s="489" t="s">
        <v>140</v>
      </c>
      <c r="D38602" s="489" t="s">
        <v>10367</v>
      </c>
    </row>
    <row r="38603" spans="1:4">
      <c r="A38603" s="489" t="str">
        <f t="shared" si="603"/>
        <v>2373102330訪問介護</v>
      </c>
      <c r="B38603" s="489">
        <v>2373102330</v>
      </c>
      <c r="C38603" s="489" t="s">
        <v>140</v>
      </c>
      <c r="D38603" s="489" t="s">
        <v>10367</v>
      </c>
    </row>
    <row r="38604" spans="1:4">
      <c r="A38604" s="489" t="str">
        <f t="shared" si="603"/>
        <v>2373102355居宅介護支援</v>
      </c>
      <c r="B38604" s="489">
        <v>2373102355</v>
      </c>
      <c r="C38604" s="489" t="s">
        <v>2519</v>
      </c>
      <c r="D38604" s="489" t="s">
        <v>10368</v>
      </c>
    </row>
    <row r="38605" spans="1:4">
      <c r="A38605" s="489" t="str">
        <f t="shared" si="603"/>
        <v>2373102363訪問介護</v>
      </c>
      <c r="B38605" s="489">
        <v>2373102363</v>
      </c>
      <c r="C38605" s="489" t="s">
        <v>140</v>
      </c>
      <c r="D38605" s="489" t="s">
        <v>10369</v>
      </c>
    </row>
    <row r="38606" spans="1:4">
      <c r="A38606" s="489" t="str">
        <f t="shared" si="603"/>
        <v>2373102363訪問介護</v>
      </c>
      <c r="B38606" s="489">
        <v>2373102363</v>
      </c>
      <c r="C38606" s="489" t="s">
        <v>140</v>
      </c>
      <c r="D38606" s="489" t="s">
        <v>10369</v>
      </c>
    </row>
    <row r="38607" spans="1:4">
      <c r="A38607" s="489" t="str">
        <f t="shared" si="603"/>
        <v>2373102371通所介護</v>
      </c>
      <c r="B38607" s="489">
        <v>2373102371</v>
      </c>
      <c r="C38607" s="489" t="s">
        <v>158</v>
      </c>
      <c r="D38607" s="489" t="s">
        <v>10370</v>
      </c>
    </row>
    <row r="38608" spans="1:4">
      <c r="A38608" s="489" t="str">
        <f t="shared" si="603"/>
        <v>2373102397居宅介護支援</v>
      </c>
      <c r="B38608" s="489">
        <v>2373102397</v>
      </c>
      <c r="C38608" s="489" t="s">
        <v>2519</v>
      </c>
      <c r="D38608" s="489" t="s">
        <v>10371</v>
      </c>
    </row>
    <row r="38609" spans="1:4">
      <c r="A38609" s="489" t="str">
        <f t="shared" si="603"/>
        <v>2373102413居宅介護支援</v>
      </c>
      <c r="B38609" s="489">
        <v>2373102413</v>
      </c>
      <c r="C38609" s="489" t="s">
        <v>2519</v>
      </c>
      <c r="D38609" s="489" t="s">
        <v>10372</v>
      </c>
    </row>
    <row r="38610" spans="1:4">
      <c r="A38610" s="489" t="str">
        <f t="shared" si="603"/>
        <v>2373102421通所介護</v>
      </c>
      <c r="B38610" s="489">
        <v>2373102421</v>
      </c>
      <c r="C38610" s="489" t="s">
        <v>158</v>
      </c>
      <c r="D38610" s="489" t="s">
        <v>10373</v>
      </c>
    </row>
    <row r="38611" spans="1:4">
      <c r="A38611" s="489" t="str">
        <f t="shared" si="603"/>
        <v>2373102439通所介護</v>
      </c>
      <c r="B38611" s="489">
        <v>2373102439</v>
      </c>
      <c r="C38611" s="489" t="s">
        <v>158</v>
      </c>
      <c r="D38611" s="489" t="s">
        <v>10374</v>
      </c>
    </row>
    <row r="38612" spans="1:4">
      <c r="A38612" s="489" t="str">
        <f t="shared" si="603"/>
        <v>2373102439通所型サービス（独自）</v>
      </c>
      <c r="B38612" s="489">
        <v>2373102439</v>
      </c>
      <c r="C38612" s="489" t="s">
        <v>2570</v>
      </c>
      <c r="D38612" s="489" t="s">
        <v>10374</v>
      </c>
    </row>
    <row r="38613" spans="1:4">
      <c r="A38613" s="489" t="str">
        <f t="shared" si="603"/>
        <v>2373102454訪問介護</v>
      </c>
      <c r="B38613" s="489">
        <v>2373102454</v>
      </c>
      <c r="C38613" s="489" t="s">
        <v>140</v>
      </c>
      <c r="D38613" s="489" t="s">
        <v>10375</v>
      </c>
    </row>
    <row r="38614" spans="1:4">
      <c r="A38614" s="489" t="str">
        <f t="shared" si="603"/>
        <v>2373102454訪問介護</v>
      </c>
      <c r="B38614" s="489">
        <v>2373102454</v>
      </c>
      <c r="C38614" s="489" t="s">
        <v>140</v>
      </c>
      <c r="D38614" s="489" t="s">
        <v>10375</v>
      </c>
    </row>
    <row r="38615" spans="1:4">
      <c r="A38615" s="489" t="str">
        <f t="shared" si="603"/>
        <v>2373102462通所介護</v>
      </c>
      <c r="B38615" s="489">
        <v>2373102462</v>
      </c>
      <c r="C38615" s="489" t="s">
        <v>158</v>
      </c>
      <c r="D38615" s="489" t="s">
        <v>10376</v>
      </c>
    </row>
    <row r="38616" spans="1:4">
      <c r="A38616" s="489" t="str">
        <f t="shared" si="603"/>
        <v>2373102462通所介護</v>
      </c>
      <c r="B38616" s="489">
        <v>2373102462</v>
      </c>
      <c r="C38616" s="489" t="s">
        <v>158</v>
      </c>
      <c r="D38616" s="489" t="s">
        <v>10376</v>
      </c>
    </row>
    <row r="38617" spans="1:4">
      <c r="A38617" s="489" t="str">
        <f t="shared" si="603"/>
        <v>2373102488通所介護</v>
      </c>
      <c r="B38617" s="489">
        <v>2373102488</v>
      </c>
      <c r="C38617" s="489" t="s">
        <v>158</v>
      </c>
      <c r="D38617" s="489" t="s">
        <v>10377</v>
      </c>
    </row>
    <row r="38618" spans="1:4">
      <c r="A38618" s="489" t="str">
        <f t="shared" si="603"/>
        <v>2373102488通所介護</v>
      </c>
      <c r="B38618" s="489">
        <v>2373102488</v>
      </c>
      <c r="C38618" s="489" t="s">
        <v>158</v>
      </c>
      <c r="D38618" s="489" t="s">
        <v>10377</v>
      </c>
    </row>
    <row r="38619" spans="1:4">
      <c r="A38619" s="489" t="str">
        <f t="shared" si="603"/>
        <v>2373102488通所型サービス（独自）</v>
      </c>
      <c r="B38619" s="489">
        <v>2373102488</v>
      </c>
      <c r="C38619" s="489" t="s">
        <v>2570</v>
      </c>
      <c r="D38619" s="489" t="s">
        <v>10377</v>
      </c>
    </row>
    <row r="38620" spans="1:4">
      <c r="A38620" s="489" t="str">
        <f t="shared" si="603"/>
        <v>2373102488通所型サービス（独自）</v>
      </c>
      <c r="B38620" s="489">
        <v>2373102488</v>
      </c>
      <c r="C38620" s="489" t="s">
        <v>2570</v>
      </c>
      <c r="D38620" s="489" t="s">
        <v>10377</v>
      </c>
    </row>
    <row r="38621" spans="1:4">
      <c r="A38621" s="489" t="str">
        <f t="shared" si="603"/>
        <v>2373102496介護予防短期入所生活介護</v>
      </c>
      <c r="B38621" s="489">
        <v>2373102496</v>
      </c>
      <c r="C38621" s="489" t="s">
        <v>2093</v>
      </c>
      <c r="D38621" s="489" t="s">
        <v>10378</v>
      </c>
    </row>
    <row r="38622" spans="1:4">
      <c r="A38622" s="489" t="str">
        <f t="shared" si="603"/>
        <v>2373102496介護老人福祉施設</v>
      </c>
      <c r="B38622" s="489">
        <v>2373102496</v>
      </c>
      <c r="C38622" s="489" t="s">
        <v>1921</v>
      </c>
      <c r="D38622" s="489" t="s">
        <v>10378</v>
      </c>
    </row>
    <row r="38623" spans="1:4">
      <c r="A38623" s="489" t="str">
        <f t="shared" si="603"/>
        <v>2373102496短期入所生活介護</v>
      </c>
      <c r="B38623" s="489">
        <v>2373102496</v>
      </c>
      <c r="C38623" s="489" t="s">
        <v>2092</v>
      </c>
      <c r="D38623" s="489" t="s">
        <v>10378</v>
      </c>
    </row>
    <row r="38624" spans="1:4">
      <c r="A38624" s="489" t="str">
        <f t="shared" si="603"/>
        <v>2373102504訪問介護</v>
      </c>
      <c r="B38624" s="489">
        <v>2373102504</v>
      </c>
      <c r="C38624" s="489" t="s">
        <v>140</v>
      </c>
      <c r="D38624" s="489" t="s">
        <v>10379</v>
      </c>
    </row>
    <row r="38625" spans="1:4">
      <c r="A38625" s="489" t="str">
        <f t="shared" si="603"/>
        <v>2373102504訪問介護</v>
      </c>
      <c r="B38625" s="489">
        <v>2373102504</v>
      </c>
      <c r="C38625" s="489" t="s">
        <v>140</v>
      </c>
      <c r="D38625" s="489" t="s">
        <v>10379</v>
      </c>
    </row>
    <row r="38626" spans="1:4">
      <c r="A38626" s="489" t="str">
        <f t="shared" si="603"/>
        <v>2373102504訪問介護</v>
      </c>
      <c r="B38626" s="489">
        <v>2373102504</v>
      </c>
      <c r="C38626" s="489" t="s">
        <v>140</v>
      </c>
      <c r="D38626" s="489" t="s">
        <v>10379</v>
      </c>
    </row>
    <row r="38627" spans="1:4">
      <c r="A38627" s="489" t="str">
        <f t="shared" si="603"/>
        <v>2373102504訪問型サービス（独自）</v>
      </c>
      <c r="B38627" s="489">
        <v>2373102504</v>
      </c>
      <c r="C38627" s="489" t="s">
        <v>2571</v>
      </c>
      <c r="D38627" s="489" t="s">
        <v>10379</v>
      </c>
    </row>
    <row r="38628" spans="1:4">
      <c r="A38628" s="489" t="str">
        <f t="shared" si="603"/>
        <v>2373102512居宅介護支援</v>
      </c>
      <c r="B38628" s="489">
        <v>2373102512</v>
      </c>
      <c r="C38628" s="489" t="s">
        <v>2519</v>
      </c>
      <c r="D38628" s="489" t="s">
        <v>10380</v>
      </c>
    </row>
    <row r="38629" spans="1:4">
      <c r="A38629" s="489" t="str">
        <f t="shared" si="603"/>
        <v>2373102520訪問介護</v>
      </c>
      <c r="B38629" s="489">
        <v>2373102520</v>
      </c>
      <c r="C38629" s="489" t="s">
        <v>140</v>
      </c>
      <c r="D38629" s="489" t="s">
        <v>10381</v>
      </c>
    </row>
    <row r="38630" spans="1:4">
      <c r="A38630" s="489" t="str">
        <f t="shared" si="603"/>
        <v>2373102520訪問介護</v>
      </c>
      <c r="B38630" s="489">
        <v>2373102520</v>
      </c>
      <c r="C38630" s="489" t="s">
        <v>140</v>
      </c>
      <c r="D38630" s="489" t="s">
        <v>10381</v>
      </c>
    </row>
    <row r="38631" spans="1:4">
      <c r="A38631" s="489" t="str">
        <f t="shared" si="603"/>
        <v>2373102546居宅介護支援</v>
      </c>
      <c r="B38631" s="489">
        <v>2373102546</v>
      </c>
      <c r="C38631" s="489" t="s">
        <v>2519</v>
      </c>
      <c r="D38631" s="489" t="s">
        <v>10382</v>
      </c>
    </row>
    <row r="38632" spans="1:4">
      <c r="A38632" s="489" t="str">
        <f t="shared" si="603"/>
        <v>2373102553訪問介護</v>
      </c>
      <c r="B38632" s="489">
        <v>2373102553</v>
      </c>
      <c r="C38632" s="489" t="s">
        <v>140</v>
      </c>
      <c r="D38632" s="489" t="s">
        <v>10383</v>
      </c>
    </row>
    <row r="38633" spans="1:4">
      <c r="A38633" s="489" t="str">
        <f t="shared" si="603"/>
        <v>2373102553訪問介護</v>
      </c>
      <c r="B38633" s="489">
        <v>2373102553</v>
      </c>
      <c r="C38633" s="489" t="s">
        <v>140</v>
      </c>
      <c r="D38633" s="489" t="s">
        <v>10383</v>
      </c>
    </row>
    <row r="38634" spans="1:4">
      <c r="A38634" s="489" t="str">
        <f t="shared" si="603"/>
        <v>2373102553訪問型サービス（独自）</v>
      </c>
      <c r="B38634" s="489">
        <v>2373102553</v>
      </c>
      <c r="C38634" s="489" t="s">
        <v>2571</v>
      </c>
      <c r="D38634" s="489" t="s">
        <v>10383</v>
      </c>
    </row>
    <row r="38635" spans="1:4">
      <c r="A38635" s="489" t="str">
        <f t="shared" si="603"/>
        <v>2373102553訪問型サービス（独自／定率）</v>
      </c>
      <c r="B38635" s="489">
        <v>2373102553</v>
      </c>
      <c r="C38635" s="489" t="s">
        <v>2568</v>
      </c>
      <c r="D38635" s="489" t="s">
        <v>10383</v>
      </c>
    </row>
    <row r="38636" spans="1:4">
      <c r="A38636" s="489" t="str">
        <f t="shared" si="603"/>
        <v>2373102579居宅介護支援</v>
      </c>
      <c r="B38636" s="489">
        <v>2373102579</v>
      </c>
      <c r="C38636" s="489" t="s">
        <v>2519</v>
      </c>
      <c r="D38636" s="489" t="s">
        <v>10384</v>
      </c>
    </row>
    <row r="38637" spans="1:4">
      <c r="A38637" s="489" t="str">
        <f t="shared" si="603"/>
        <v>2373102595訪問介護</v>
      </c>
      <c r="B38637" s="489">
        <v>2373102595</v>
      </c>
      <c r="C38637" s="489" t="s">
        <v>140</v>
      </c>
      <c r="D38637" s="489" t="s">
        <v>10385</v>
      </c>
    </row>
    <row r="38638" spans="1:4">
      <c r="A38638" s="489" t="str">
        <f t="shared" si="603"/>
        <v>2373102595訪問介護</v>
      </c>
      <c r="B38638" s="489">
        <v>2373102595</v>
      </c>
      <c r="C38638" s="489" t="s">
        <v>140</v>
      </c>
      <c r="D38638" s="489" t="s">
        <v>10385</v>
      </c>
    </row>
    <row r="38639" spans="1:4">
      <c r="A38639" s="489" t="str">
        <f t="shared" si="603"/>
        <v>2373102603居宅介護支援</v>
      </c>
      <c r="B38639" s="489">
        <v>2373102603</v>
      </c>
      <c r="C38639" s="489" t="s">
        <v>2519</v>
      </c>
      <c r="D38639" s="489" t="s">
        <v>10386</v>
      </c>
    </row>
    <row r="38640" spans="1:4">
      <c r="A38640" s="489" t="str">
        <f t="shared" si="603"/>
        <v>2373200019居宅介護支援</v>
      </c>
      <c r="B38640" s="489">
        <v>2373200019</v>
      </c>
      <c r="C38640" s="489" t="s">
        <v>2519</v>
      </c>
      <c r="D38640" s="489" t="s">
        <v>10387</v>
      </c>
    </row>
    <row r="38641" spans="1:4">
      <c r="A38641" s="489" t="str">
        <f t="shared" si="603"/>
        <v>2373200027居宅介護支援</v>
      </c>
      <c r="B38641" s="489">
        <v>2373200027</v>
      </c>
      <c r="C38641" s="489" t="s">
        <v>2519</v>
      </c>
      <c r="D38641" s="489" t="s">
        <v>10388</v>
      </c>
    </row>
    <row r="38642" spans="1:4">
      <c r="A38642" s="489" t="str">
        <f t="shared" si="603"/>
        <v>2373200035居宅介護支援</v>
      </c>
      <c r="B38642" s="489">
        <v>2373200035</v>
      </c>
      <c r="C38642" s="489" t="s">
        <v>2519</v>
      </c>
      <c r="D38642" s="489" t="s">
        <v>10389</v>
      </c>
    </row>
    <row r="38643" spans="1:4">
      <c r="A38643" s="489" t="str">
        <f t="shared" si="603"/>
        <v>2373200043居宅介護支援</v>
      </c>
      <c r="B38643" s="489">
        <v>2373200043</v>
      </c>
      <c r="C38643" s="489" t="s">
        <v>2519</v>
      </c>
      <c r="D38643" s="489" t="s">
        <v>10390</v>
      </c>
    </row>
    <row r="38644" spans="1:4">
      <c r="A38644" s="489" t="str">
        <f t="shared" si="603"/>
        <v>2373200050介護予防通所リハビリテーション</v>
      </c>
      <c r="B38644" s="489">
        <v>2373200050</v>
      </c>
      <c r="C38644" s="489" t="s">
        <v>2512</v>
      </c>
      <c r="D38644" s="489" t="s">
        <v>19366</v>
      </c>
    </row>
    <row r="38645" spans="1:4">
      <c r="A38645" s="489" t="str">
        <f t="shared" si="603"/>
        <v>2373200050介護予防通所リハビリテーション</v>
      </c>
      <c r="B38645" s="489">
        <v>2373200050</v>
      </c>
      <c r="C38645" s="489" t="s">
        <v>2512</v>
      </c>
      <c r="D38645" s="489" t="s">
        <v>19366</v>
      </c>
    </row>
    <row r="38646" spans="1:4">
      <c r="A38646" s="489" t="str">
        <f t="shared" si="603"/>
        <v>2373200050通所リハビリテーション</v>
      </c>
      <c r="B38646" s="489">
        <v>2373200050</v>
      </c>
      <c r="C38646" s="489" t="s">
        <v>2511</v>
      </c>
      <c r="D38646" s="489" t="s">
        <v>19366</v>
      </c>
    </row>
    <row r="38647" spans="1:4">
      <c r="A38647" s="489" t="str">
        <f t="shared" si="603"/>
        <v>2373200050通所リハビリテーション</v>
      </c>
      <c r="B38647" s="489">
        <v>2373200050</v>
      </c>
      <c r="C38647" s="489" t="s">
        <v>2511</v>
      </c>
      <c r="D38647" s="489" t="s">
        <v>19366</v>
      </c>
    </row>
    <row r="38648" spans="1:4">
      <c r="A38648" s="489" t="str">
        <f t="shared" si="603"/>
        <v>2373200068訪問介護</v>
      </c>
      <c r="B38648" s="489">
        <v>2373200068</v>
      </c>
      <c r="C38648" s="489" t="s">
        <v>140</v>
      </c>
      <c r="D38648" s="489" t="s">
        <v>10391</v>
      </c>
    </row>
    <row r="38649" spans="1:4">
      <c r="A38649" s="489" t="str">
        <f t="shared" si="603"/>
        <v>2373200068訪問介護</v>
      </c>
      <c r="B38649" s="489">
        <v>2373200068</v>
      </c>
      <c r="C38649" s="489" t="s">
        <v>140</v>
      </c>
      <c r="D38649" s="489" t="s">
        <v>10391</v>
      </c>
    </row>
    <row r="38650" spans="1:4">
      <c r="A38650" s="489" t="str">
        <f t="shared" si="603"/>
        <v>2373200068訪問介護</v>
      </c>
      <c r="B38650" s="489">
        <v>2373200068</v>
      </c>
      <c r="C38650" s="489" t="s">
        <v>140</v>
      </c>
      <c r="D38650" s="489" t="s">
        <v>10391</v>
      </c>
    </row>
    <row r="38651" spans="1:4">
      <c r="A38651" s="489" t="str">
        <f t="shared" si="603"/>
        <v>2373200068訪問型サービス（独自）</v>
      </c>
      <c r="B38651" s="489">
        <v>2373200068</v>
      </c>
      <c r="C38651" s="489" t="s">
        <v>2571</v>
      </c>
      <c r="D38651" s="489" t="s">
        <v>10391</v>
      </c>
    </row>
    <row r="38652" spans="1:4">
      <c r="A38652" s="489" t="str">
        <f t="shared" si="603"/>
        <v>2373200068訪問型サービス（独自／定率）</v>
      </c>
      <c r="B38652" s="489">
        <v>2373200068</v>
      </c>
      <c r="C38652" s="489" t="s">
        <v>2568</v>
      </c>
      <c r="D38652" s="489" t="s">
        <v>10391</v>
      </c>
    </row>
    <row r="38653" spans="1:4">
      <c r="A38653" s="489" t="str">
        <f t="shared" si="603"/>
        <v>2373200076通所型サービス（独自）</v>
      </c>
      <c r="B38653" s="489">
        <v>2373200076</v>
      </c>
      <c r="C38653" s="489" t="s">
        <v>2570</v>
      </c>
      <c r="D38653" s="489" t="s">
        <v>10392</v>
      </c>
    </row>
    <row r="38654" spans="1:4">
      <c r="A38654" s="489" t="str">
        <f t="shared" si="603"/>
        <v>2373200092介護予防短期入所生活介護</v>
      </c>
      <c r="B38654" s="489">
        <v>2373200092</v>
      </c>
      <c r="C38654" s="489" t="s">
        <v>2093</v>
      </c>
      <c r="D38654" s="489" t="s">
        <v>10393</v>
      </c>
    </row>
    <row r="38655" spans="1:4">
      <c r="A38655" s="489" t="str">
        <f t="shared" si="603"/>
        <v>2373200092介護予防短期入所生活介護</v>
      </c>
      <c r="B38655" s="489">
        <v>2373200092</v>
      </c>
      <c r="C38655" s="489" t="s">
        <v>2093</v>
      </c>
      <c r="D38655" s="489" t="s">
        <v>10393</v>
      </c>
    </row>
    <row r="38656" spans="1:4">
      <c r="A38656" s="489" t="str">
        <f t="shared" si="603"/>
        <v>2373200092介護老人福祉施設</v>
      </c>
      <c r="B38656" s="489">
        <v>2373200092</v>
      </c>
      <c r="C38656" s="489" t="s">
        <v>1921</v>
      </c>
      <c r="D38656" s="489" t="s">
        <v>10393</v>
      </c>
    </row>
    <row r="38657" spans="1:4">
      <c r="A38657" s="489" t="str">
        <f t="shared" si="603"/>
        <v>2373200092短期入所生活介護</v>
      </c>
      <c r="B38657" s="489">
        <v>2373200092</v>
      </c>
      <c r="C38657" s="489" t="s">
        <v>2092</v>
      </c>
      <c r="D38657" s="489" t="s">
        <v>10393</v>
      </c>
    </row>
    <row r="38658" spans="1:4">
      <c r="A38658" s="489" t="str">
        <f t="shared" ref="A38658:A38721" si="604">B38658&amp;C38658</f>
        <v>2373200092短期入所生活介護</v>
      </c>
      <c r="B38658" s="489">
        <v>2373200092</v>
      </c>
      <c r="C38658" s="489" t="s">
        <v>2092</v>
      </c>
      <c r="D38658" s="489" t="s">
        <v>10393</v>
      </c>
    </row>
    <row r="38659" spans="1:4">
      <c r="A38659" s="489" t="str">
        <f t="shared" si="604"/>
        <v>2373200092短期入所生活介護</v>
      </c>
      <c r="B38659" s="489">
        <v>2373200092</v>
      </c>
      <c r="C38659" s="489" t="s">
        <v>2092</v>
      </c>
      <c r="D38659" s="489" t="s">
        <v>10393</v>
      </c>
    </row>
    <row r="38660" spans="1:4">
      <c r="A38660" s="489" t="str">
        <f t="shared" si="604"/>
        <v>2373200118通所介護</v>
      </c>
      <c r="B38660" s="489">
        <v>2373200118</v>
      </c>
      <c r="C38660" s="489" t="s">
        <v>158</v>
      </c>
      <c r="D38660" s="489" t="s">
        <v>10394</v>
      </c>
    </row>
    <row r="38661" spans="1:4">
      <c r="A38661" s="489" t="str">
        <f t="shared" si="604"/>
        <v>2373200118通所型サービス（独自）</v>
      </c>
      <c r="B38661" s="489">
        <v>2373200118</v>
      </c>
      <c r="C38661" s="489" t="s">
        <v>2570</v>
      </c>
      <c r="D38661" s="489" t="s">
        <v>10394</v>
      </c>
    </row>
    <row r="38662" spans="1:4">
      <c r="A38662" s="489" t="str">
        <f t="shared" si="604"/>
        <v>2373200134訪問型サービス（独自）</v>
      </c>
      <c r="B38662" s="489">
        <v>2373200134</v>
      </c>
      <c r="C38662" s="489" t="s">
        <v>2571</v>
      </c>
      <c r="D38662" s="489" t="s">
        <v>10395</v>
      </c>
    </row>
    <row r="38663" spans="1:4">
      <c r="A38663" s="489" t="str">
        <f t="shared" si="604"/>
        <v>2373200134訪問型サービス（独自／定率）</v>
      </c>
      <c r="B38663" s="489">
        <v>2373200134</v>
      </c>
      <c r="C38663" s="489" t="s">
        <v>2568</v>
      </c>
      <c r="D38663" s="489" t="s">
        <v>10395</v>
      </c>
    </row>
    <row r="38664" spans="1:4">
      <c r="A38664" s="489" t="str">
        <f t="shared" si="604"/>
        <v>2373200134訪問介護</v>
      </c>
      <c r="B38664" s="489">
        <v>2373200134</v>
      </c>
      <c r="C38664" s="489" t="s">
        <v>140</v>
      </c>
      <c r="D38664" s="489" t="s">
        <v>10396</v>
      </c>
    </row>
    <row r="38665" spans="1:4">
      <c r="A38665" s="489" t="str">
        <f t="shared" si="604"/>
        <v>2373200134訪問介護</v>
      </c>
      <c r="B38665" s="489">
        <v>2373200134</v>
      </c>
      <c r="C38665" s="489" t="s">
        <v>140</v>
      </c>
      <c r="D38665" s="489" t="s">
        <v>10396</v>
      </c>
    </row>
    <row r="38666" spans="1:4">
      <c r="A38666" s="489" t="str">
        <f t="shared" si="604"/>
        <v>2373200142地域密着型通所介護</v>
      </c>
      <c r="B38666" s="489">
        <v>2373200142</v>
      </c>
      <c r="C38666" s="489" t="s">
        <v>161</v>
      </c>
      <c r="D38666" s="489" t="s">
        <v>10397</v>
      </c>
    </row>
    <row r="38667" spans="1:4">
      <c r="A38667" s="489" t="str">
        <f t="shared" si="604"/>
        <v>2373200142通所型サービス（独自）</v>
      </c>
      <c r="B38667" s="489">
        <v>2373200142</v>
      </c>
      <c r="C38667" s="489" t="s">
        <v>2570</v>
      </c>
      <c r="D38667" s="489" t="s">
        <v>10397</v>
      </c>
    </row>
    <row r="38668" spans="1:4">
      <c r="A38668" s="489" t="str">
        <f t="shared" si="604"/>
        <v>2373200167居宅介護支援</v>
      </c>
      <c r="B38668" s="489">
        <v>2373200167</v>
      </c>
      <c r="C38668" s="489" t="s">
        <v>2519</v>
      </c>
      <c r="D38668" s="489" t="s">
        <v>10398</v>
      </c>
    </row>
    <row r="38669" spans="1:4">
      <c r="A38669" s="489" t="str">
        <f t="shared" si="604"/>
        <v>2373200175訪問介護</v>
      </c>
      <c r="B38669" s="489">
        <v>2373200175</v>
      </c>
      <c r="C38669" s="489" t="s">
        <v>140</v>
      </c>
      <c r="D38669" s="489" t="s">
        <v>10399</v>
      </c>
    </row>
    <row r="38670" spans="1:4">
      <c r="A38670" s="489" t="str">
        <f t="shared" si="604"/>
        <v>2373200175訪問介護</v>
      </c>
      <c r="B38670" s="489">
        <v>2373200175</v>
      </c>
      <c r="C38670" s="489" t="s">
        <v>140</v>
      </c>
      <c r="D38670" s="489" t="s">
        <v>10399</v>
      </c>
    </row>
    <row r="38671" spans="1:4">
      <c r="A38671" s="489" t="str">
        <f t="shared" si="604"/>
        <v>2373200175訪問型サービス（独自）</v>
      </c>
      <c r="B38671" s="489">
        <v>2373200175</v>
      </c>
      <c r="C38671" s="489" t="s">
        <v>2571</v>
      </c>
      <c r="D38671" s="489" t="s">
        <v>10399</v>
      </c>
    </row>
    <row r="38672" spans="1:4">
      <c r="A38672" s="489" t="str">
        <f t="shared" si="604"/>
        <v>2373200175訪問型サービス（独自／定率）</v>
      </c>
      <c r="B38672" s="489">
        <v>2373200175</v>
      </c>
      <c r="C38672" s="489" t="s">
        <v>2568</v>
      </c>
      <c r="D38672" s="489" t="s">
        <v>10399</v>
      </c>
    </row>
    <row r="38673" spans="1:4">
      <c r="A38673" s="489" t="str">
        <f t="shared" si="604"/>
        <v>2373200191介護予防通所リハビリテーション</v>
      </c>
      <c r="B38673" s="489">
        <v>2373200191</v>
      </c>
      <c r="C38673" s="489" t="s">
        <v>2512</v>
      </c>
      <c r="D38673" s="489" t="s">
        <v>19367</v>
      </c>
    </row>
    <row r="38674" spans="1:4">
      <c r="A38674" s="489" t="str">
        <f t="shared" si="604"/>
        <v>2373200191通所リハビリテーション</v>
      </c>
      <c r="B38674" s="489">
        <v>2373200191</v>
      </c>
      <c r="C38674" s="489" t="s">
        <v>2511</v>
      </c>
      <c r="D38674" s="489" t="s">
        <v>19367</v>
      </c>
    </row>
    <row r="38675" spans="1:4">
      <c r="A38675" s="489" t="str">
        <f t="shared" si="604"/>
        <v>2373200217訪問介護</v>
      </c>
      <c r="B38675" s="489">
        <v>2373200217</v>
      </c>
      <c r="C38675" s="489" t="s">
        <v>140</v>
      </c>
      <c r="D38675" s="489" t="s">
        <v>10400</v>
      </c>
    </row>
    <row r="38676" spans="1:4">
      <c r="A38676" s="489" t="str">
        <f t="shared" si="604"/>
        <v>2373200217訪問介護</v>
      </c>
      <c r="B38676" s="489">
        <v>2373200217</v>
      </c>
      <c r="C38676" s="489" t="s">
        <v>140</v>
      </c>
      <c r="D38676" s="489" t="s">
        <v>10400</v>
      </c>
    </row>
    <row r="38677" spans="1:4">
      <c r="A38677" s="489" t="str">
        <f t="shared" si="604"/>
        <v>2373200217訪問型サービス（独自）</v>
      </c>
      <c r="B38677" s="489">
        <v>2373200217</v>
      </c>
      <c r="C38677" s="489" t="s">
        <v>2571</v>
      </c>
      <c r="D38677" s="489" t="s">
        <v>10400</v>
      </c>
    </row>
    <row r="38678" spans="1:4">
      <c r="A38678" s="489" t="str">
        <f t="shared" si="604"/>
        <v>2373200217訪問型サービス（独自／定率）</v>
      </c>
      <c r="B38678" s="489">
        <v>2373200217</v>
      </c>
      <c r="C38678" s="489" t="s">
        <v>2568</v>
      </c>
      <c r="D38678" s="489" t="s">
        <v>10400</v>
      </c>
    </row>
    <row r="38679" spans="1:4">
      <c r="A38679" s="489" t="str">
        <f t="shared" si="604"/>
        <v>2373200225介護予防通所リハビリテーション</v>
      </c>
      <c r="B38679" s="489">
        <v>2373200225</v>
      </c>
      <c r="C38679" s="489" t="s">
        <v>2512</v>
      </c>
      <c r="D38679" s="489" t="s">
        <v>19368</v>
      </c>
    </row>
    <row r="38680" spans="1:4">
      <c r="A38680" s="489" t="str">
        <f t="shared" si="604"/>
        <v>2373200225通所リハビリテーション</v>
      </c>
      <c r="B38680" s="489">
        <v>2373200225</v>
      </c>
      <c r="C38680" s="489" t="s">
        <v>2511</v>
      </c>
      <c r="D38680" s="489" t="s">
        <v>19368</v>
      </c>
    </row>
    <row r="38681" spans="1:4">
      <c r="A38681" s="489" t="str">
        <f t="shared" si="604"/>
        <v>2373200266介護予防認知症対応型共同生活介護</v>
      </c>
      <c r="B38681" s="489">
        <v>2373200266</v>
      </c>
      <c r="C38681" s="489" t="s">
        <v>2088</v>
      </c>
      <c r="D38681" s="489" t="s">
        <v>10401</v>
      </c>
    </row>
    <row r="38682" spans="1:4">
      <c r="A38682" s="489" t="str">
        <f t="shared" si="604"/>
        <v>2373200266認知症対応型共同生活介護</v>
      </c>
      <c r="B38682" s="489">
        <v>2373200266</v>
      </c>
      <c r="C38682" s="489" t="s">
        <v>2087</v>
      </c>
      <c r="D38682" s="489" t="s">
        <v>10401</v>
      </c>
    </row>
    <row r="38683" spans="1:4">
      <c r="A38683" s="489" t="str">
        <f t="shared" si="604"/>
        <v>2373200282通所介護</v>
      </c>
      <c r="B38683" s="489">
        <v>2373200282</v>
      </c>
      <c r="C38683" s="489" t="s">
        <v>158</v>
      </c>
      <c r="D38683" s="489" t="s">
        <v>10402</v>
      </c>
    </row>
    <row r="38684" spans="1:4">
      <c r="A38684" s="489" t="str">
        <f t="shared" si="604"/>
        <v>2373200282通所型サービス（独自）</v>
      </c>
      <c r="B38684" s="489">
        <v>2373200282</v>
      </c>
      <c r="C38684" s="489" t="s">
        <v>2570</v>
      </c>
      <c r="D38684" s="489" t="s">
        <v>10402</v>
      </c>
    </row>
    <row r="38685" spans="1:4">
      <c r="A38685" s="489" t="str">
        <f t="shared" si="604"/>
        <v>2373200290介護予防短期入所生活介護</v>
      </c>
      <c r="B38685" s="489">
        <v>2373200290</v>
      </c>
      <c r="C38685" s="489" t="s">
        <v>2093</v>
      </c>
      <c r="D38685" s="489" t="s">
        <v>10403</v>
      </c>
    </row>
    <row r="38686" spans="1:4">
      <c r="A38686" s="489" t="str">
        <f t="shared" si="604"/>
        <v>2373200290介護老人福祉施設</v>
      </c>
      <c r="B38686" s="489">
        <v>2373200290</v>
      </c>
      <c r="C38686" s="489" t="s">
        <v>1921</v>
      </c>
      <c r="D38686" s="489" t="s">
        <v>10403</v>
      </c>
    </row>
    <row r="38687" spans="1:4">
      <c r="A38687" s="489" t="str">
        <f t="shared" si="604"/>
        <v>2373200290短期入所生活介護</v>
      </c>
      <c r="B38687" s="489">
        <v>2373200290</v>
      </c>
      <c r="C38687" s="489" t="s">
        <v>2092</v>
      </c>
      <c r="D38687" s="489" t="s">
        <v>10403</v>
      </c>
    </row>
    <row r="38688" spans="1:4">
      <c r="A38688" s="489" t="str">
        <f t="shared" si="604"/>
        <v>2373200290短期入所生活介護</v>
      </c>
      <c r="B38688" s="489">
        <v>2373200290</v>
      </c>
      <c r="C38688" s="489" t="s">
        <v>2092</v>
      </c>
      <c r="D38688" s="489" t="s">
        <v>10403</v>
      </c>
    </row>
    <row r="38689" spans="1:4">
      <c r="A38689" s="489" t="str">
        <f t="shared" si="604"/>
        <v>2373200324通所介護</v>
      </c>
      <c r="B38689" s="489">
        <v>2373200324</v>
      </c>
      <c r="C38689" s="489" t="s">
        <v>158</v>
      </c>
      <c r="D38689" s="489" t="s">
        <v>10404</v>
      </c>
    </row>
    <row r="38690" spans="1:4">
      <c r="A38690" s="489" t="str">
        <f t="shared" si="604"/>
        <v>2373200324通所型サービス（独自）</v>
      </c>
      <c r="B38690" s="489">
        <v>2373200324</v>
      </c>
      <c r="C38690" s="489" t="s">
        <v>2570</v>
      </c>
      <c r="D38690" s="489" t="s">
        <v>10404</v>
      </c>
    </row>
    <row r="38691" spans="1:4">
      <c r="A38691" s="489" t="str">
        <f t="shared" si="604"/>
        <v>2373200340訪問型サービス（独自）</v>
      </c>
      <c r="B38691" s="489">
        <v>2373200340</v>
      </c>
      <c r="C38691" s="489" t="s">
        <v>2571</v>
      </c>
      <c r="D38691" s="489" t="s">
        <v>10406</v>
      </c>
    </row>
    <row r="38692" spans="1:4">
      <c r="A38692" s="489" t="str">
        <f t="shared" si="604"/>
        <v>2373200340訪問型サービス（独自／定率）</v>
      </c>
      <c r="B38692" s="489">
        <v>2373200340</v>
      </c>
      <c r="C38692" s="489" t="s">
        <v>2568</v>
      </c>
      <c r="D38692" s="489" t="s">
        <v>10406</v>
      </c>
    </row>
    <row r="38693" spans="1:4">
      <c r="A38693" s="489" t="str">
        <f t="shared" si="604"/>
        <v>2373200340訪問介護</v>
      </c>
      <c r="B38693" s="489">
        <v>2373200340</v>
      </c>
      <c r="C38693" s="489" t="s">
        <v>140</v>
      </c>
      <c r="D38693" s="489" t="s">
        <v>10405</v>
      </c>
    </row>
    <row r="38694" spans="1:4">
      <c r="A38694" s="489" t="str">
        <f t="shared" si="604"/>
        <v>2373200340訪問介護</v>
      </c>
      <c r="B38694" s="489">
        <v>2373200340</v>
      </c>
      <c r="C38694" s="489" t="s">
        <v>140</v>
      </c>
      <c r="D38694" s="489" t="s">
        <v>10405</v>
      </c>
    </row>
    <row r="38695" spans="1:4">
      <c r="A38695" s="489" t="str">
        <f t="shared" si="604"/>
        <v>2373200340訪問介護</v>
      </c>
      <c r="B38695" s="489">
        <v>2373200340</v>
      </c>
      <c r="C38695" s="489" t="s">
        <v>140</v>
      </c>
      <c r="D38695" s="489" t="s">
        <v>10405</v>
      </c>
    </row>
    <row r="38696" spans="1:4">
      <c r="A38696" s="489" t="str">
        <f t="shared" si="604"/>
        <v>2373200373通所型サービス（独自）</v>
      </c>
      <c r="B38696" s="489">
        <v>2373200373</v>
      </c>
      <c r="C38696" s="489" t="s">
        <v>2570</v>
      </c>
      <c r="D38696" s="489" t="s">
        <v>10407</v>
      </c>
    </row>
    <row r="38697" spans="1:4">
      <c r="A38697" s="489" t="str">
        <f t="shared" si="604"/>
        <v>2373200373通所介護</v>
      </c>
      <c r="B38697" s="489">
        <v>2373200373</v>
      </c>
      <c r="C38697" s="489" t="s">
        <v>158</v>
      </c>
      <c r="D38697" s="489" t="s">
        <v>10408</v>
      </c>
    </row>
    <row r="38698" spans="1:4">
      <c r="A38698" s="489" t="str">
        <f t="shared" si="604"/>
        <v>2373200381訪問介護</v>
      </c>
      <c r="B38698" s="489">
        <v>2373200381</v>
      </c>
      <c r="C38698" s="489" t="s">
        <v>140</v>
      </c>
      <c r="D38698" s="489" t="s">
        <v>10409</v>
      </c>
    </row>
    <row r="38699" spans="1:4">
      <c r="A38699" s="489" t="str">
        <f t="shared" si="604"/>
        <v>2373200381訪問介護</v>
      </c>
      <c r="B38699" s="489">
        <v>2373200381</v>
      </c>
      <c r="C38699" s="489" t="s">
        <v>140</v>
      </c>
      <c r="D38699" s="489" t="s">
        <v>10409</v>
      </c>
    </row>
    <row r="38700" spans="1:4">
      <c r="A38700" s="489" t="str">
        <f t="shared" si="604"/>
        <v>2373200381訪問介護</v>
      </c>
      <c r="B38700" s="489">
        <v>2373200381</v>
      </c>
      <c r="C38700" s="489" t="s">
        <v>140</v>
      </c>
      <c r="D38700" s="489" t="s">
        <v>10409</v>
      </c>
    </row>
    <row r="38701" spans="1:4">
      <c r="A38701" s="489" t="str">
        <f t="shared" si="604"/>
        <v>2373200381訪問型サービス（独自）</v>
      </c>
      <c r="B38701" s="489">
        <v>2373200381</v>
      </c>
      <c r="C38701" s="489" t="s">
        <v>2571</v>
      </c>
      <c r="D38701" s="489" t="s">
        <v>10409</v>
      </c>
    </row>
    <row r="38702" spans="1:4">
      <c r="A38702" s="489" t="str">
        <f t="shared" si="604"/>
        <v>2373200381訪問型サービス（独自／定率）</v>
      </c>
      <c r="B38702" s="489">
        <v>2373200381</v>
      </c>
      <c r="C38702" s="489" t="s">
        <v>2568</v>
      </c>
      <c r="D38702" s="489" t="s">
        <v>10409</v>
      </c>
    </row>
    <row r="38703" spans="1:4">
      <c r="A38703" s="489" t="str">
        <f t="shared" si="604"/>
        <v>2373200399訪問介護</v>
      </c>
      <c r="B38703" s="489">
        <v>2373200399</v>
      </c>
      <c r="C38703" s="489" t="s">
        <v>140</v>
      </c>
      <c r="D38703" s="489" t="s">
        <v>10410</v>
      </c>
    </row>
    <row r="38704" spans="1:4">
      <c r="A38704" s="489" t="str">
        <f t="shared" si="604"/>
        <v>2373200399訪問介護</v>
      </c>
      <c r="B38704" s="489">
        <v>2373200399</v>
      </c>
      <c r="C38704" s="489" t="s">
        <v>140</v>
      </c>
      <c r="D38704" s="489" t="s">
        <v>10410</v>
      </c>
    </row>
    <row r="38705" spans="1:4">
      <c r="A38705" s="489" t="str">
        <f t="shared" si="604"/>
        <v>2373200399訪問型サービス（独自）</v>
      </c>
      <c r="B38705" s="489">
        <v>2373200399</v>
      </c>
      <c r="C38705" s="489" t="s">
        <v>2571</v>
      </c>
      <c r="D38705" s="489" t="s">
        <v>10410</v>
      </c>
    </row>
    <row r="38706" spans="1:4">
      <c r="A38706" s="489" t="str">
        <f t="shared" si="604"/>
        <v>2373200399訪問型サービス（独自／定率）</v>
      </c>
      <c r="B38706" s="489">
        <v>2373200399</v>
      </c>
      <c r="C38706" s="489" t="s">
        <v>2568</v>
      </c>
      <c r="D38706" s="489" t="s">
        <v>10410</v>
      </c>
    </row>
    <row r="38707" spans="1:4">
      <c r="A38707" s="489" t="str">
        <f t="shared" si="604"/>
        <v>2373200415居宅介護支援</v>
      </c>
      <c r="B38707" s="489">
        <v>2373200415</v>
      </c>
      <c r="C38707" s="489" t="s">
        <v>2519</v>
      </c>
      <c r="D38707" s="489" t="s">
        <v>10411</v>
      </c>
    </row>
    <row r="38708" spans="1:4">
      <c r="A38708" s="489" t="str">
        <f t="shared" si="604"/>
        <v>2373200431訪問入浴介護</v>
      </c>
      <c r="B38708" s="489">
        <v>2373200431</v>
      </c>
      <c r="C38708" s="489" t="s">
        <v>2509</v>
      </c>
      <c r="D38708" s="489" t="s">
        <v>10412</v>
      </c>
    </row>
    <row r="38709" spans="1:4">
      <c r="A38709" s="489" t="str">
        <f t="shared" si="604"/>
        <v>2373200449通所介護</v>
      </c>
      <c r="B38709" s="489">
        <v>2373200449</v>
      </c>
      <c r="C38709" s="489" t="s">
        <v>158</v>
      </c>
      <c r="D38709" s="489" t="s">
        <v>10413</v>
      </c>
    </row>
    <row r="38710" spans="1:4">
      <c r="A38710" s="489" t="str">
        <f t="shared" si="604"/>
        <v>2373200449通所型サービス（独自）</v>
      </c>
      <c r="B38710" s="489">
        <v>2373200449</v>
      </c>
      <c r="C38710" s="489" t="s">
        <v>2570</v>
      </c>
      <c r="D38710" s="489" t="s">
        <v>10413</v>
      </c>
    </row>
    <row r="38711" spans="1:4">
      <c r="A38711" s="489" t="str">
        <f t="shared" si="604"/>
        <v>2373200456通所介護</v>
      </c>
      <c r="B38711" s="489">
        <v>2373200456</v>
      </c>
      <c r="C38711" s="489" t="s">
        <v>158</v>
      </c>
      <c r="D38711" s="489" t="s">
        <v>10414</v>
      </c>
    </row>
    <row r="38712" spans="1:4">
      <c r="A38712" s="489" t="str">
        <f t="shared" si="604"/>
        <v>2373200456通所型サービス（独自）</v>
      </c>
      <c r="B38712" s="489">
        <v>2373200456</v>
      </c>
      <c r="C38712" s="489" t="s">
        <v>2570</v>
      </c>
      <c r="D38712" s="489" t="s">
        <v>10414</v>
      </c>
    </row>
    <row r="38713" spans="1:4">
      <c r="A38713" s="489" t="str">
        <f t="shared" si="604"/>
        <v>2373200472介護予防認知症対応型共同生活介護（短期利用型）</v>
      </c>
      <c r="B38713" s="489">
        <v>2373200472</v>
      </c>
      <c r="C38713" s="489" t="s">
        <v>19398</v>
      </c>
      <c r="D38713" s="489" t="s">
        <v>10415</v>
      </c>
    </row>
    <row r="38714" spans="1:4">
      <c r="A38714" s="489" t="str">
        <f t="shared" si="604"/>
        <v>2373200472介護予防認知症対応型共同生活介護</v>
      </c>
      <c r="B38714" s="489">
        <v>2373200472</v>
      </c>
      <c r="C38714" s="489" t="s">
        <v>2088</v>
      </c>
      <c r="D38714" s="489" t="s">
        <v>10415</v>
      </c>
    </row>
    <row r="38715" spans="1:4">
      <c r="A38715" s="489" t="str">
        <f t="shared" si="604"/>
        <v>2373200472認知症対応型共同生活介護（短期利用型）</v>
      </c>
      <c r="B38715" s="489">
        <v>2373200472</v>
      </c>
      <c r="C38715" s="489" t="s">
        <v>19399</v>
      </c>
      <c r="D38715" s="489" t="s">
        <v>10415</v>
      </c>
    </row>
    <row r="38716" spans="1:4">
      <c r="A38716" s="489" t="str">
        <f t="shared" si="604"/>
        <v>2373200472認知症対応型共同生活介護</v>
      </c>
      <c r="B38716" s="489">
        <v>2373200472</v>
      </c>
      <c r="C38716" s="489" t="s">
        <v>2087</v>
      </c>
      <c r="D38716" s="489" t="s">
        <v>10415</v>
      </c>
    </row>
    <row r="38717" spans="1:4">
      <c r="A38717" s="489" t="str">
        <f t="shared" si="604"/>
        <v>2373200480訪問型サービス（独自）</v>
      </c>
      <c r="B38717" s="489">
        <v>2373200480</v>
      </c>
      <c r="C38717" s="489" t="s">
        <v>2571</v>
      </c>
      <c r="D38717" s="489" t="s">
        <v>10417</v>
      </c>
    </row>
    <row r="38718" spans="1:4">
      <c r="A38718" s="489" t="str">
        <f t="shared" si="604"/>
        <v>2373200480訪問型サービス（独自／定率）</v>
      </c>
      <c r="B38718" s="489">
        <v>2373200480</v>
      </c>
      <c r="C38718" s="489" t="s">
        <v>2568</v>
      </c>
      <c r="D38718" s="489" t="s">
        <v>10417</v>
      </c>
    </row>
    <row r="38719" spans="1:4">
      <c r="A38719" s="489" t="str">
        <f t="shared" si="604"/>
        <v>2373200480訪問介護</v>
      </c>
      <c r="B38719" s="489">
        <v>2373200480</v>
      </c>
      <c r="C38719" s="489" t="s">
        <v>140</v>
      </c>
      <c r="D38719" s="489" t="s">
        <v>10416</v>
      </c>
    </row>
    <row r="38720" spans="1:4">
      <c r="A38720" s="489" t="str">
        <f t="shared" si="604"/>
        <v>2373200480訪問介護</v>
      </c>
      <c r="B38720" s="489">
        <v>2373200480</v>
      </c>
      <c r="C38720" s="489" t="s">
        <v>140</v>
      </c>
      <c r="D38720" s="489" t="s">
        <v>10416</v>
      </c>
    </row>
    <row r="38721" spans="1:4">
      <c r="A38721" s="489" t="str">
        <f t="shared" si="604"/>
        <v>2373200480訪問介護</v>
      </c>
      <c r="B38721" s="489">
        <v>2373200480</v>
      </c>
      <c r="C38721" s="489" t="s">
        <v>140</v>
      </c>
      <c r="D38721" s="489" t="s">
        <v>10416</v>
      </c>
    </row>
    <row r="38722" spans="1:4">
      <c r="A38722" s="489" t="str">
        <f t="shared" ref="A38722:A38785" si="605">B38722&amp;C38722</f>
        <v>2373200506介護予防認知症対応型共同生活介護</v>
      </c>
      <c r="B38722" s="489">
        <v>2373200506</v>
      </c>
      <c r="C38722" s="489" t="s">
        <v>2088</v>
      </c>
      <c r="D38722" s="489" t="s">
        <v>10418</v>
      </c>
    </row>
    <row r="38723" spans="1:4">
      <c r="A38723" s="489" t="str">
        <f t="shared" si="605"/>
        <v>2373200506認知症対応型共同生活介護</v>
      </c>
      <c r="B38723" s="489">
        <v>2373200506</v>
      </c>
      <c r="C38723" s="489" t="s">
        <v>2087</v>
      </c>
      <c r="D38723" s="489" t="s">
        <v>10418</v>
      </c>
    </row>
    <row r="38724" spans="1:4">
      <c r="A38724" s="489" t="str">
        <f t="shared" si="605"/>
        <v>2373200514訪問介護</v>
      </c>
      <c r="B38724" s="489">
        <v>2373200514</v>
      </c>
      <c r="C38724" s="489" t="s">
        <v>140</v>
      </c>
      <c r="D38724" s="489" t="s">
        <v>10419</v>
      </c>
    </row>
    <row r="38725" spans="1:4">
      <c r="A38725" s="489" t="str">
        <f t="shared" si="605"/>
        <v>2373200514訪問介護</v>
      </c>
      <c r="B38725" s="489">
        <v>2373200514</v>
      </c>
      <c r="C38725" s="489" t="s">
        <v>140</v>
      </c>
      <c r="D38725" s="489" t="s">
        <v>10419</v>
      </c>
    </row>
    <row r="38726" spans="1:4">
      <c r="A38726" s="489" t="str">
        <f t="shared" si="605"/>
        <v>2373200514訪問介護</v>
      </c>
      <c r="B38726" s="489">
        <v>2373200514</v>
      </c>
      <c r="C38726" s="489" t="s">
        <v>140</v>
      </c>
      <c r="D38726" s="489" t="s">
        <v>10419</v>
      </c>
    </row>
    <row r="38727" spans="1:4">
      <c r="A38727" s="489" t="str">
        <f t="shared" si="605"/>
        <v>2373200514訪問型サービス（独自）</v>
      </c>
      <c r="B38727" s="489">
        <v>2373200514</v>
      </c>
      <c r="C38727" s="489" t="s">
        <v>2571</v>
      </c>
      <c r="D38727" s="489" t="s">
        <v>10419</v>
      </c>
    </row>
    <row r="38728" spans="1:4">
      <c r="A38728" s="489" t="str">
        <f t="shared" si="605"/>
        <v>2373200514訪問型サービス（独自／定率）</v>
      </c>
      <c r="B38728" s="489">
        <v>2373200514</v>
      </c>
      <c r="C38728" s="489" t="s">
        <v>2568</v>
      </c>
      <c r="D38728" s="489" t="s">
        <v>10419</v>
      </c>
    </row>
    <row r="38729" spans="1:4">
      <c r="A38729" s="489" t="str">
        <f t="shared" si="605"/>
        <v>2373200522介護予防短期入所生活介護</v>
      </c>
      <c r="B38729" s="489">
        <v>2373200522</v>
      </c>
      <c r="C38729" s="489" t="s">
        <v>2093</v>
      </c>
      <c r="D38729" s="489" t="s">
        <v>10420</v>
      </c>
    </row>
    <row r="38730" spans="1:4">
      <c r="A38730" s="489" t="str">
        <f t="shared" si="605"/>
        <v>2373200522短期入所生活介護</v>
      </c>
      <c r="B38730" s="489">
        <v>2373200522</v>
      </c>
      <c r="C38730" s="489" t="s">
        <v>2092</v>
      </c>
      <c r="D38730" s="489" t="s">
        <v>10420</v>
      </c>
    </row>
    <row r="38731" spans="1:4">
      <c r="A38731" s="489" t="str">
        <f t="shared" si="605"/>
        <v>2373200548通所介護</v>
      </c>
      <c r="B38731" s="489">
        <v>2373200548</v>
      </c>
      <c r="C38731" s="489" t="s">
        <v>158</v>
      </c>
      <c r="D38731" s="489" t="s">
        <v>10421</v>
      </c>
    </row>
    <row r="38732" spans="1:4">
      <c r="A38732" s="489" t="str">
        <f t="shared" si="605"/>
        <v>2373200548通所介護</v>
      </c>
      <c r="B38732" s="489">
        <v>2373200548</v>
      </c>
      <c r="C38732" s="489" t="s">
        <v>158</v>
      </c>
      <c r="D38732" s="489" t="s">
        <v>10421</v>
      </c>
    </row>
    <row r="38733" spans="1:4">
      <c r="A38733" s="489" t="str">
        <f t="shared" si="605"/>
        <v>2373200548通所型サービス（独自）</v>
      </c>
      <c r="B38733" s="489">
        <v>2373200548</v>
      </c>
      <c r="C38733" s="489" t="s">
        <v>2570</v>
      </c>
      <c r="D38733" s="489" t="s">
        <v>10421</v>
      </c>
    </row>
    <row r="38734" spans="1:4">
      <c r="A38734" s="489" t="str">
        <f t="shared" si="605"/>
        <v>2373200548通所型サービス（独自／定率）</v>
      </c>
      <c r="B38734" s="489">
        <v>2373200548</v>
      </c>
      <c r="C38734" s="489" t="s">
        <v>2567</v>
      </c>
      <c r="D38734" s="489" t="s">
        <v>10421</v>
      </c>
    </row>
    <row r="38735" spans="1:4">
      <c r="A38735" s="489" t="str">
        <f t="shared" si="605"/>
        <v>2373200571訪問介護</v>
      </c>
      <c r="B38735" s="489">
        <v>2373200571</v>
      </c>
      <c r="C38735" s="489" t="s">
        <v>140</v>
      </c>
      <c r="D38735" s="489" t="s">
        <v>10422</v>
      </c>
    </row>
    <row r="38736" spans="1:4">
      <c r="A38736" s="489" t="str">
        <f t="shared" si="605"/>
        <v>2373200571訪問介護</v>
      </c>
      <c r="B38736" s="489">
        <v>2373200571</v>
      </c>
      <c r="C38736" s="489" t="s">
        <v>140</v>
      </c>
      <c r="D38736" s="489" t="s">
        <v>10422</v>
      </c>
    </row>
    <row r="38737" spans="1:4">
      <c r="A38737" s="489" t="str">
        <f t="shared" si="605"/>
        <v>2373200571訪問型サービス（独自）</v>
      </c>
      <c r="B38737" s="489">
        <v>2373200571</v>
      </c>
      <c r="C38737" s="489" t="s">
        <v>2571</v>
      </c>
      <c r="D38737" s="489" t="s">
        <v>10422</v>
      </c>
    </row>
    <row r="38738" spans="1:4">
      <c r="A38738" s="489" t="str">
        <f t="shared" si="605"/>
        <v>2373200597通所介護</v>
      </c>
      <c r="B38738" s="489">
        <v>2373200597</v>
      </c>
      <c r="C38738" s="489" t="s">
        <v>158</v>
      </c>
      <c r="D38738" s="489" t="s">
        <v>10423</v>
      </c>
    </row>
    <row r="38739" spans="1:4">
      <c r="A38739" s="489" t="str">
        <f t="shared" si="605"/>
        <v>2373200597通所型サービス（独自）</v>
      </c>
      <c r="B38739" s="489">
        <v>2373200597</v>
      </c>
      <c r="C38739" s="489" t="s">
        <v>2570</v>
      </c>
      <c r="D38739" s="489" t="s">
        <v>10423</v>
      </c>
    </row>
    <row r="38740" spans="1:4">
      <c r="A38740" s="489" t="str">
        <f t="shared" si="605"/>
        <v>2373200605特定施設入居者生活介護（短期利用型）</v>
      </c>
      <c r="B38740" s="489">
        <v>2373200605</v>
      </c>
      <c r="C38740" s="489" t="s">
        <v>19397</v>
      </c>
      <c r="D38740" s="489" t="s">
        <v>10424</v>
      </c>
    </row>
    <row r="38741" spans="1:4">
      <c r="A38741" s="489" t="str">
        <f t="shared" si="605"/>
        <v>2373200605特定施設入居者生活介護</v>
      </c>
      <c r="B38741" s="489">
        <v>2373200605</v>
      </c>
      <c r="C38741" s="489" t="s">
        <v>2513</v>
      </c>
      <c r="D38741" s="489" t="s">
        <v>10424</v>
      </c>
    </row>
    <row r="38742" spans="1:4">
      <c r="A38742" s="489" t="str">
        <f t="shared" si="605"/>
        <v>2373200613居宅介護支援</v>
      </c>
      <c r="B38742" s="489">
        <v>2373200613</v>
      </c>
      <c r="C38742" s="489" t="s">
        <v>2519</v>
      </c>
      <c r="D38742" s="489" t="s">
        <v>10425</v>
      </c>
    </row>
    <row r="38743" spans="1:4">
      <c r="A38743" s="489" t="str">
        <f t="shared" si="605"/>
        <v>2373200621地域密着型通所介護</v>
      </c>
      <c r="B38743" s="489">
        <v>2373200621</v>
      </c>
      <c r="C38743" s="489" t="s">
        <v>161</v>
      </c>
      <c r="D38743" s="489" t="s">
        <v>10426</v>
      </c>
    </row>
    <row r="38744" spans="1:4">
      <c r="A38744" s="489" t="str">
        <f t="shared" si="605"/>
        <v>2373200621通所型サービス（独自）</v>
      </c>
      <c r="B38744" s="489">
        <v>2373200621</v>
      </c>
      <c r="C38744" s="489" t="s">
        <v>2570</v>
      </c>
      <c r="D38744" s="489" t="s">
        <v>10426</v>
      </c>
    </row>
    <row r="38745" spans="1:4">
      <c r="A38745" s="489" t="str">
        <f t="shared" si="605"/>
        <v>2373200639介護予防短期入所生活介護</v>
      </c>
      <c r="B38745" s="489">
        <v>2373200639</v>
      </c>
      <c r="C38745" s="489" t="s">
        <v>2093</v>
      </c>
      <c r="D38745" s="489" t="s">
        <v>10427</v>
      </c>
    </row>
    <row r="38746" spans="1:4">
      <c r="A38746" s="489" t="str">
        <f t="shared" si="605"/>
        <v>2373200639介護予防短期入所生活介護</v>
      </c>
      <c r="B38746" s="489">
        <v>2373200639</v>
      </c>
      <c r="C38746" s="489" t="s">
        <v>2093</v>
      </c>
      <c r="D38746" s="489" t="s">
        <v>10427</v>
      </c>
    </row>
    <row r="38747" spans="1:4">
      <c r="A38747" s="489" t="str">
        <f t="shared" si="605"/>
        <v>2373200639短期入所生活介護</v>
      </c>
      <c r="B38747" s="489">
        <v>2373200639</v>
      </c>
      <c r="C38747" s="489" t="s">
        <v>2092</v>
      </c>
      <c r="D38747" s="489" t="s">
        <v>10427</v>
      </c>
    </row>
    <row r="38748" spans="1:4">
      <c r="A38748" s="489" t="str">
        <f t="shared" si="605"/>
        <v>2373200639短期入所生活介護</v>
      </c>
      <c r="B38748" s="489">
        <v>2373200639</v>
      </c>
      <c r="C38748" s="489" t="s">
        <v>2092</v>
      </c>
      <c r="D38748" s="489" t="s">
        <v>10427</v>
      </c>
    </row>
    <row r="38749" spans="1:4">
      <c r="A38749" s="489" t="str">
        <f t="shared" si="605"/>
        <v>2373200647居宅介護支援</v>
      </c>
      <c r="B38749" s="489">
        <v>2373200647</v>
      </c>
      <c r="C38749" s="489" t="s">
        <v>2519</v>
      </c>
      <c r="D38749" s="489" t="s">
        <v>10428</v>
      </c>
    </row>
    <row r="38750" spans="1:4">
      <c r="A38750" s="489" t="str">
        <f t="shared" si="605"/>
        <v>2373200654介護老人福祉施設</v>
      </c>
      <c r="B38750" s="489">
        <v>2373200654</v>
      </c>
      <c r="C38750" s="489" t="s">
        <v>1921</v>
      </c>
      <c r="D38750" s="489" t="s">
        <v>10429</v>
      </c>
    </row>
    <row r="38751" spans="1:4">
      <c r="A38751" s="489" t="str">
        <f t="shared" si="605"/>
        <v>2373200654介護老人福祉施設</v>
      </c>
      <c r="B38751" s="489">
        <v>2373200654</v>
      </c>
      <c r="C38751" s="489" t="s">
        <v>1921</v>
      </c>
      <c r="D38751" s="489" t="s">
        <v>10429</v>
      </c>
    </row>
    <row r="38752" spans="1:4">
      <c r="A38752" s="489" t="str">
        <f t="shared" si="605"/>
        <v>2373200696介護予防訪問入浴介護</v>
      </c>
      <c r="B38752" s="489">
        <v>2373200696</v>
      </c>
      <c r="C38752" s="489" t="s">
        <v>2510</v>
      </c>
      <c r="D38752" s="489" t="s">
        <v>10430</v>
      </c>
    </row>
    <row r="38753" spans="1:4">
      <c r="A38753" s="489" t="str">
        <f t="shared" si="605"/>
        <v>2373200696訪問入浴介護</v>
      </c>
      <c r="B38753" s="489">
        <v>2373200696</v>
      </c>
      <c r="C38753" s="489" t="s">
        <v>2509</v>
      </c>
      <c r="D38753" s="489" t="s">
        <v>10430</v>
      </c>
    </row>
    <row r="38754" spans="1:4">
      <c r="A38754" s="489" t="str">
        <f t="shared" si="605"/>
        <v>2373200712通所介護</v>
      </c>
      <c r="B38754" s="489">
        <v>2373200712</v>
      </c>
      <c r="C38754" s="489" t="s">
        <v>158</v>
      </c>
      <c r="D38754" s="489" t="s">
        <v>10431</v>
      </c>
    </row>
    <row r="38755" spans="1:4">
      <c r="A38755" s="489" t="str">
        <f t="shared" si="605"/>
        <v>2373200712通所型サービス（独自）</v>
      </c>
      <c r="B38755" s="489">
        <v>2373200712</v>
      </c>
      <c r="C38755" s="489" t="s">
        <v>2570</v>
      </c>
      <c r="D38755" s="489" t="s">
        <v>10431</v>
      </c>
    </row>
    <row r="38756" spans="1:4">
      <c r="A38756" s="489" t="str">
        <f t="shared" si="605"/>
        <v>2373200803居宅介護支援</v>
      </c>
      <c r="B38756" s="489">
        <v>2373200803</v>
      </c>
      <c r="C38756" s="489" t="s">
        <v>2519</v>
      </c>
      <c r="D38756" s="489" t="s">
        <v>10432</v>
      </c>
    </row>
    <row r="38757" spans="1:4">
      <c r="A38757" s="489" t="str">
        <f t="shared" si="605"/>
        <v>2373200811地域密着型通所介護</v>
      </c>
      <c r="B38757" s="489">
        <v>2373200811</v>
      </c>
      <c r="C38757" s="489" t="s">
        <v>161</v>
      </c>
      <c r="D38757" s="489" t="s">
        <v>10433</v>
      </c>
    </row>
    <row r="38758" spans="1:4">
      <c r="A38758" s="489" t="str">
        <f t="shared" si="605"/>
        <v>2373200811通所型サービス（独自）</v>
      </c>
      <c r="B38758" s="489">
        <v>2373200811</v>
      </c>
      <c r="C38758" s="489" t="s">
        <v>2570</v>
      </c>
      <c r="D38758" s="489" t="s">
        <v>10433</v>
      </c>
    </row>
    <row r="38759" spans="1:4">
      <c r="A38759" s="489" t="str">
        <f t="shared" si="605"/>
        <v>2373200829通所介護</v>
      </c>
      <c r="B38759" s="489">
        <v>2373200829</v>
      </c>
      <c r="C38759" s="489" t="s">
        <v>158</v>
      </c>
      <c r="D38759" s="489" t="s">
        <v>10434</v>
      </c>
    </row>
    <row r="38760" spans="1:4">
      <c r="A38760" s="489" t="str">
        <f t="shared" si="605"/>
        <v>2373200829通所型サービス（独自）</v>
      </c>
      <c r="B38760" s="489">
        <v>2373200829</v>
      </c>
      <c r="C38760" s="489" t="s">
        <v>2570</v>
      </c>
      <c r="D38760" s="489" t="s">
        <v>10434</v>
      </c>
    </row>
    <row r="38761" spans="1:4">
      <c r="A38761" s="489" t="str">
        <f t="shared" si="605"/>
        <v>2373200910訪問介護</v>
      </c>
      <c r="B38761" s="489">
        <v>2373200910</v>
      </c>
      <c r="C38761" s="489" t="s">
        <v>140</v>
      </c>
      <c r="D38761" s="489" t="s">
        <v>10435</v>
      </c>
    </row>
    <row r="38762" spans="1:4">
      <c r="A38762" s="489" t="str">
        <f t="shared" si="605"/>
        <v>2373200910訪問介護</v>
      </c>
      <c r="B38762" s="489">
        <v>2373200910</v>
      </c>
      <c r="C38762" s="489" t="s">
        <v>140</v>
      </c>
      <c r="D38762" s="489" t="s">
        <v>10435</v>
      </c>
    </row>
    <row r="38763" spans="1:4">
      <c r="A38763" s="489" t="str">
        <f t="shared" si="605"/>
        <v>2373200910訪問型サービス（独自）</v>
      </c>
      <c r="B38763" s="489">
        <v>2373200910</v>
      </c>
      <c r="C38763" s="489" t="s">
        <v>2571</v>
      </c>
      <c r="D38763" s="489" t="s">
        <v>10435</v>
      </c>
    </row>
    <row r="38764" spans="1:4">
      <c r="A38764" s="489" t="str">
        <f t="shared" si="605"/>
        <v>2373200928通所介護</v>
      </c>
      <c r="B38764" s="489">
        <v>2373200928</v>
      </c>
      <c r="C38764" s="489" t="s">
        <v>158</v>
      </c>
      <c r="D38764" s="489" t="s">
        <v>10436</v>
      </c>
    </row>
    <row r="38765" spans="1:4">
      <c r="A38765" s="489" t="str">
        <f t="shared" si="605"/>
        <v>2373200928通所型サービス（独自）</v>
      </c>
      <c r="B38765" s="489">
        <v>2373200928</v>
      </c>
      <c r="C38765" s="489" t="s">
        <v>2570</v>
      </c>
      <c r="D38765" s="489" t="s">
        <v>10436</v>
      </c>
    </row>
    <row r="38766" spans="1:4">
      <c r="A38766" s="489" t="str">
        <f t="shared" si="605"/>
        <v>2373200936通所介護</v>
      </c>
      <c r="B38766" s="489">
        <v>2373200936</v>
      </c>
      <c r="C38766" s="489" t="s">
        <v>158</v>
      </c>
      <c r="D38766" s="489" t="s">
        <v>10437</v>
      </c>
    </row>
    <row r="38767" spans="1:4">
      <c r="A38767" s="489" t="str">
        <f t="shared" si="605"/>
        <v>2373200936通所型サービス（独自）</v>
      </c>
      <c r="B38767" s="489">
        <v>2373200936</v>
      </c>
      <c r="C38767" s="489" t="s">
        <v>2570</v>
      </c>
      <c r="D38767" s="489" t="s">
        <v>10437</v>
      </c>
    </row>
    <row r="38768" spans="1:4">
      <c r="A38768" s="489" t="str">
        <f t="shared" si="605"/>
        <v>2373200944通所介護</v>
      </c>
      <c r="B38768" s="489">
        <v>2373200944</v>
      </c>
      <c r="C38768" s="489" t="s">
        <v>158</v>
      </c>
      <c r="D38768" s="489" t="s">
        <v>10438</v>
      </c>
    </row>
    <row r="38769" spans="1:4">
      <c r="A38769" s="489" t="str">
        <f t="shared" si="605"/>
        <v>2373200944通所型サービス（独自）</v>
      </c>
      <c r="B38769" s="489">
        <v>2373200944</v>
      </c>
      <c r="C38769" s="489" t="s">
        <v>2570</v>
      </c>
      <c r="D38769" s="489" t="s">
        <v>10438</v>
      </c>
    </row>
    <row r="38770" spans="1:4">
      <c r="A38770" s="489" t="str">
        <f t="shared" si="605"/>
        <v>2373200951地域密着型通所介護</v>
      </c>
      <c r="B38770" s="489">
        <v>2373200951</v>
      </c>
      <c r="C38770" s="489" t="s">
        <v>161</v>
      </c>
      <c r="D38770" s="489" t="s">
        <v>10439</v>
      </c>
    </row>
    <row r="38771" spans="1:4">
      <c r="A38771" s="489" t="str">
        <f t="shared" si="605"/>
        <v>2373200951通所型サービス（独自）</v>
      </c>
      <c r="B38771" s="489">
        <v>2373200951</v>
      </c>
      <c r="C38771" s="489" t="s">
        <v>2570</v>
      </c>
      <c r="D38771" s="489" t="s">
        <v>10439</v>
      </c>
    </row>
    <row r="38772" spans="1:4">
      <c r="A38772" s="489" t="str">
        <f t="shared" si="605"/>
        <v>2373200969通所介護</v>
      </c>
      <c r="B38772" s="489">
        <v>2373200969</v>
      </c>
      <c r="C38772" s="489" t="s">
        <v>158</v>
      </c>
      <c r="D38772" s="489" t="s">
        <v>10440</v>
      </c>
    </row>
    <row r="38773" spans="1:4">
      <c r="A38773" s="489" t="str">
        <f t="shared" si="605"/>
        <v>2373200969通所型サービス（独自）</v>
      </c>
      <c r="B38773" s="489">
        <v>2373200969</v>
      </c>
      <c r="C38773" s="489" t="s">
        <v>2570</v>
      </c>
      <c r="D38773" s="489" t="s">
        <v>10440</v>
      </c>
    </row>
    <row r="38774" spans="1:4">
      <c r="A38774" s="489" t="str">
        <f t="shared" si="605"/>
        <v>2373200993通所介護</v>
      </c>
      <c r="B38774" s="489">
        <v>2373200993</v>
      </c>
      <c r="C38774" s="489" t="s">
        <v>158</v>
      </c>
      <c r="D38774" s="489" t="s">
        <v>10441</v>
      </c>
    </row>
    <row r="38775" spans="1:4">
      <c r="A38775" s="489" t="str">
        <f t="shared" si="605"/>
        <v>2373200993通所型サービス（独自）</v>
      </c>
      <c r="B38775" s="489">
        <v>2373200993</v>
      </c>
      <c r="C38775" s="489" t="s">
        <v>2570</v>
      </c>
      <c r="D38775" s="489" t="s">
        <v>10441</v>
      </c>
    </row>
    <row r="38776" spans="1:4">
      <c r="A38776" s="489" t="str">
        <f t="shared" si="605"/>
        <v>2373200993通所型サービス（独自／定率）</v>
      </c>
      <c r="B38776" s="489">
        <v>2373200993</v>
      </c>
      <c r="C38776" s="489" t="s">
        <v>2567</v>
      </c>
      <c r="D38776" s="489" t="s">
        <v>10441</v>
      </c>
    </row>
    <row r="38777" spans="1:4">
      <c r="A38777" s="489" t="str">
        <f t="shared" si="605"/>
        <v>2373201009居宅介護支援</v>
      </c>
      <c r="B38777" s="489">
        <v>2373201009</v>
      </c>
      <c r="C38777" s="489" t="s">
        <v>2519</v>
      </c>
      <c r="D38777" s="489" t="s">
        <v>10442</v>
      </c>
    </row>
    <row r="38778" spans="1:4">
      <c r="A38778" s="489" t="str">
        <f t="shared" si="605"/>
        <v>2373201017地域密着型通所介護</v>
      </c>
      <c r="B38778" s="489">
        <v>2373201017</v>
      </c>
      <c r="C38778" s="489" t="s">
        <v>161</v>
      </c>
      <c r="D38778" s="489" t="s">
        <v>10443</v>
      </c>
    </row>
    <row r="38779" spans="1:4">
      <c r="A38779" s="489" t="str">
        <f t="shared" si="605"/>
        <v>2373201074地域密着型通所介護</v>
      </c>
      <c r="B38779" s="489">
        <v>2373201074</v>
      </c>
      <c r="C38779" s="489" t="s">
        <v>161</v>
      </c>
      <c r="D38779" s="489" t="s">
        <v>10444</v>
      </c>
    </row>
    <row r="38780" spans="1:4">
      <c r="A38780" s="489" t="str">
        <f t="shared" si="605"/>
        <v>2373201132通所介護</v>
      </c>
      <c r="B38780" s="489">
        <v>2373201132</v>
      </c>
      <c r="C38780" s="489" t="s">
        <v>158</v>
      </c>
      <c r="D38780" s="489" t="s">
        <v>10445</v>
      </c>
    </row>
    <row r="38781" spans="1:4">
      <c r="A38781" s="489" t="str">
        <f t="shared" si="605"/>
        <v>2373201132通所型サービス（独自）</v>
      </c>
      <c r="B38781" s="489">
        <v>2373201132</v>
      </c>
      <c r="C38781" s="489" t="s">
        <v>2570</v>
      </c>
      <c r="D38781" s="489" t="s">
        <v>10445</v>
      </c>
    </row>
    <row r="38782" spans="1:4">
      <c r="A38782" s="489" t="str">
        <f t="shared" si="605"/>
        <v>2373201165居宅介護支援</v>
      </c>
      <c r="B38782" s="489">
        <v>2373201165</v>
      </c>
      <c r="C38782" s="489" t="s">
        <v>2519</v>
      </c>
      <c r="D38782" s="489" t="s">
        <v>10446</v>
      </c>
    </row>
    <row r="38783" spans="1:4">
      <c r="A38783" s="489" t="str">
        <f t="shared" si="605"/>
        <v>2373201173居宅介護支援</v>
      </c>
      <c r="B38783" s="489">
        <v>2373201173</v>
      </c>
      <c r="C38783" s="489" t="s">
        <v>2519</v>
      </c>
      <c r="D38783" s="489" t="s">
        <v>10447</v>
      </c>
    </row>
    <row r="38784" spans="1:4">
      <c r="A38784" s="489" t="str">
        <f t="shared" si="605"/>
        <v>2373201181介護予防短期入所生活介護</v>
      </c>
      <c r="B38784" s="489">
        <v>2373201181</v>
      </c>
      <c r="C38784" s="489" t="s">
        <v>2093</v>
      </c>
      <c r="D38784" s="489" t="s">
        <v>10448</v>
      </c>
    </row>
    <row r="38785" spans="1:4">
      <c r="A38785" s="489" t="str">
        <f t="shared" si="605"/>
        <v>2373201181介護老人福祉施設</v>
      </c>
      <c r="B38785" s="489">
        <v>2373201181</v>
      </c>
      <c r="C38785" s="489" t="s">
        <v>1921</v>
      </c>
      <c r="D38785" s="489" t="s">
        <v>10448</v>
      </c>
    </row>
    <row r="38786" spans="1:4">
      <c r="A38786" s="489" t="str">
        <f t="shared" ref="A38786:A38849" si="606">B38786&amp;C38786</f>
        <v>2373201181介護老人福祉施設</v>
      </c>
      <c r="B38786" s="489">
        <v>2373201181</v>
      </c>
      <c r="C38786" s="489" t="s">
        <v>1921</v>
      </c>
      <c r="D38786" s="489" t="s">
        <v>10448</v>
      </c>
    </row>
    <row r="38787" spans="1:4">
      <c r="A38787" s="489" t="str">
        <f t="shared" si="606"/>
        <v>2373201181短期入所生活介護</v>
      </c>
      <c r="B38787" s="489">
        <v>2373201181</v>
      </c>
      <c r="C38787" s="489" t="s">
        <v>2092</v>
      </c>
      <c r="D38787" s="489" t="s">
        <v>10448</v>
      </c>
    </row>
    <row r="38788" spans="1:4">
      <c r="A38788" s="489" t="str">
        <f t="shared" si="606"/>
        <v>2373201181短期入所生活介護</v>
      </c>
      <c r="B38788" s="489">
        <v>2373201181</v>
      </c>
      <c r="C38788" s="489" t="s">
        <v>2092</v>
      </c>
      <c r="D38788" s="489" t="s">
        <v>10448</v>
      </c>
    </row>
    <row r="38789" spans="1:4">
      <c r="A38789" s="489" t="str">
        <f t="shared" si="606"/>
        <v>2373201199通所介護</v>
      </c>
      <c r="B38789" s="489">
        <v>2373201199</v>
      </c>
      <c r="C38789" s="489" t="s">
        <v>158</v>
      </c>
      <c r="D38789" s="489" t="s">
        <v>10449</v>
      </c>
    </row>
    <row r="38790" spans="1:4">
      <c r="A38790" s="489" t="str">
        <f t="shared" si="606"/>
        <v>2373201199通所型サービス（独自）</v>
      </c>
      <c r="B38790" s="489">
        <v>2373201199</v>
      </c>
      <c r="C38790" s="489" t="s">
        <v>2570</v>
      </c>
      <c r="D38790" s="489" t="s">
        <v>10449</v>
      </c>
    </row>
    <row r="38791" spans="1:4">
      <c r="A38791" s="489" t="str">
        <f t="shared" si="606"/>
        <v>2373201256訪問介護</v>
      </c>
      <c r="B38791" s="489">
        <v>2373201256</v>
      </c>
      <c r="C38791" s="489" t="s">
        <v>140</v>
      </c>
      <c r="D38791" s="489" t="s">
        <v>10450</v>
      </c>
    </row>
    <row r="38792" spans="1:4">
      <c r="A38792" s="489" t="str">
        <f t="shared" si="606"/>
        <v>2373201256訪問介護</v>
      </c>
      <c r="B38792" s="489">
        <v>2373201256</v>
      </c>
      <c r="C38792" s="489" t="s">
        <v>140</v>
      </c>
      <c r="D38792" s="489" t="s">
        <v>10450</v>
      </c>
    </row>
    <row r="38793" spans="1:4">
      <c r="A38793" s="489" t="str">
        <f t="shared" si="606"/>
        <v>2373201256訪問型サービス（独自）</v>
      </c>
      <c r="B38793" s="489">
        <v>2373201256</v>
      </c>
      <c r="C38793" s="489" t="s">
        <v>2571</v>
      </c>
      <c r="D38793" s="489" t="s">
        <v>10450</v>
      </c>
    </row>
    <row r="38794" spans="1:4">
      <c r="A38794" s="489" t="str">
        <f t="shared" si="606"/>
        <v>2373201256訪問型サービス（独自／定率）</v>
      </c>
      <c r="B38794" s="489">
        <v>2373201256</v>
      </c>
      <c r="C38794" s="489" t="s">
        <v>2568</v>
      </c>
      <c r="D38794" s="489" t="s">
        <v>10450</v>
      </c>
    </row>
    <row r="38795" spans="1:4">
      <c r="A38795" s="489" t="str">
        <f t="shared" si="606"/>
        <v>2373201264居宅介護支援</v>
      </c>
      <c r="B38795" s="489">
        <v>2373201264</v>
      </c>
      <c r="C38795" s="489" t="s">
        <v>2519</v>
      </c>
      <c r="D38795" s="489" t="s">
        <v>10451</v>
      </c>
    </row>
    <row r="38796" spans="1:4">
      <c r="A38796" s="489" t="str">
        <f t="shared" si="606"/>
        <v>2373201355訪問介護</v>
      </c>
      <c r="B38796" s="489">
        <v>2373201355</v>
      </c>
      <c r="C38796" s="489" t="s">
        <v>140</v>
      </c>
      <c r="D38796" s="489" t="s">
        <v>10452</v>
      </c>
    </row>
    <row r="38797" spans="1:4">
      <c r="A38797" s="489" t="str">
        <f t="shared" si="606"/>
        <v>2373201355訪問介護</v>
      </c>
      <c r="B38797" s="489">
        <v>2373201355</v>
      </c>
      <c r="C38797" s="489" t="s">
        <v>140</v>
      </c>
      <c r="D38797" s="489" t="s">
        <v>10452</v>
      </c>
    </row>
    <row r="38798" spans="1:4">
      <c r="A38798" s="489" t="str">
        <f t="shared" si="606"/>
        <v>2373201355訪問型サービス（独自）</v>
      </c>
      <c r="B38798" s="489">
        <v>2373201355</v>
      </c>
      <c r="C38798" s="489" t="s">
        <v>2571</v>
      </c>
      <c r="D38798" s="489" t="s">
        <v>10452</v>
      </c>
    </row>
    <row r="38799" spans="1:4">
      <c r="A38799" s="489" t="str">
        <f t="shared" si="606"/>
        <v>2373201355訪問型サービス（独自／定率）</v>
      </c>
      <c r="B38799" s="489">
        <v>2373201355</v>
      </c>
      <c r="C38799" s="489" t="s">
        <v>2568</v>
      </c>
      <c r="D38799" s="489" t="s">
        <v>10452</v>
      </c>
    </row>
    <row r="38800" spans="1:4">
      <c r="A38800" s="489" t="str">
        <f t="shared" si="606"/>
        <v>2373201389居宅介護支援</v>
      </c>
      <c r="B38800" s="489">
        <v>2373201389</v>
      </c>
      <c r="C38800" s="489" t="s">
        <v>2519</v>
      </c>
      <c r="D38800" s="489" t="s">
        <v>10454</v>
      </c>
    </row>
    <row r="38801" spans="1:4">
      <c r="A38801" s="489" t="str">
        <f t="shared" si="606"/>
        <v>2373201397通所介護</v>
      </c>
      <c r="B38801" s="489">
        <v>2373201397</v>
      </c>
      <c r="C38801" s="489" t="s">
        <v>158</v>
      </c>
      <c r="D38801" s="489" t="s">
        <v>10455</v>
      </c>
    </row>
    <row r="38802" spans="1:4">
      <c r="A38802" s="489" t="str">
        <f t="shared" si="606"/>
        <v>2373201397通所型サービス（独自）</v>
      </c>
      <c r="B38802" s="489">
        <v>2373201397</v>
      </c>
      <c r="C38802" s="489" t="s">
        <v>2570</v>
      </c>
      <c r="D38802" s="489" t="s">
        <v>10455</v>
      </c>
    </row>
    <row r="38803" spans="1:4">
      <c r="A38803" s="489" t="str">
        <f t="shared" si="606"/>
        <v>2373201413通所介護</v>
      </c>
      <c r="B38803" s="489">
        <v>2373201413</v>
      </c>
      <c r="C38803" s="489" t="s">
        <v>158</v>
      </c>
      <c r="D38803" s="489" t="s">
        <v>10456</v>
      </c>
    </row>
    <row r="38804" spans="1:4">
      <c r="A38804" s="489" t="str">
        <f t="shared" si="606"/>
        <v>2373201413通所型サービス（独自）</v>
      </c>
      <c r="B38804" s="489">
        <v>2373201413</v>
      </c>
      <c r="C38804" s="489" t="s">
        <v>2570</v>
      </c>
      <c r="D38804" s="489" t="s">
        <v>10456</v>
      </c>
    </row>
    <row r="38805" spans="1:4">
      <c r="A38805" s="489" t="str">
        <f t="shared" si="606"/>
        <v>2373201447通所介護</v>
      </c>
      <c r="B38805" s="489">
        <v>2373201447</v>
      </c>
      <c r="C38805" s="489" t="s">
        <v>158</v>
      </c>
      <c r="D38805" s="489" t="s">
        <v>10457</v>
      </c>
    </row>
    <row r="38806" spans="1:4">
      <c r="A38806" s="489" t="str">
        <f t="shared" si="606"/>
        <v>2373201447通所型サービス（独自）</v>
      </c>
      <c r="B38806" s="489">
        <v>2373201447</v>
      </c>
      <c r="C38806" s="489" t="s">
        <v>2570</v>
      </c>
      <c r="D38806" s="489" t="s">
        <v>10457</v>
      </c>
    </row>
    <row r="38807" spans="1:4">
      <c r="A38807" s="489" t="str">
        <f t="shared" si="606"/>
        <v>2373201454通所介護</v>
      </c>
      <c r="B38807" s="489">
        <v>2373201454</v>
      </c>
      <c r="C38807" s="489" t="s">
        <v>158</v>
      </c>
      <c r="D38807" s="489" t="s">
        <v>10453</v>
      </c>
    </row>
    <row r="38808" spans="1:4">
      <c r="A38808" s="489" t="str">
        <f t="shared" si="606"/>
        <v>2373201454通所型サービス（独自）</v>
      </c>
      <c r="B38808" s="489">
        <v>2373201454</v>
      </c>
      <c r="C38808" s="489" t="s">
        <v>2570</v>
      </c>
      <c r="D38808" s="489" t="s">
        <v>10453</v>
      </c>
    </row>
    <row r="38809" spans="1:4">
      <c r="A38809" s="489" t="str">
        <f t="shared" si="606"/>
        <v>2373201462訪問介護</v>
      </c>
      <c r="B38809" s="489">
        <v>2373201462</v>
      </c>
      <c r="C38809" s="489" t="s">
        <v>140</v>
      </c>
      <c r="D38809" s="489" t="s">
        <v>10458</v>
      </c>
    </row>
    <row r="38810" spans="1:4">
      <c r="A38810" s="489" t="str">
        <f t="shared" si="606"/>
        <v>2373201462訪問介護</v>
      </c>
      <c r="B38810" s="489">
        <v>2373201462</v>
      </c>
      <c r="C38810" s="489" t="s">
        <v>140</v>
      </c>
      <c r="D38810" s="489" t="s">
        <v>10458</v>
      </c>
    </row>
    <row r="38811" spans="1:4">
      <c r="A38811" s="489" t="str">
        <f t="shared" si="606"/>
        <v>2373201488通所介護</v>
      </c>
      <c r="B38811" s="489">
        <v>2373201488</v>
      </c>
      <c r="C38811" s="489" t="s">
        <v>158</v>
      </c>
      <c r="D38811" s="489" t="s">
        <v>10392</v>
      </c>
    </row>
    <row r="38812" spans="1:4">
      <c r="A38812" s="489" t="str">
        <f t="shared" si="606"/>
        <v>2373201512居宅介護支援</v>
      </c>
      <c r="B38812" s="489">
        <v>2373201512</v>
      </c>
      <c r="C38812" s="489" t="s">
        <v>2519</v>
      </c>
      <c r="D38812" s="489" t="s">
        <v>10459</v>
      </c>
    </row>
    <row r="38813" spans="1:4">
      <c r="A38813" s="489" t="str">
        <f t="shared" si="606"/>
        <v>2373201520訪問介護</v>
      </c>
      <c r="B38813" s="489">
        <v>2373201520</v>
      </c>
      <c r="C38813" s="489" t="s">
        <v>140</v>
      </c>
      <c r="D38813" s="489" t="s">
        <v>10460</v>
      </c>
    </row>
    <row r="38814" spans="1:4">
      <c r="A38814" s="489" t="str">
        <f t="shared" si="606"/>
        <v>2373201520訪問介護</v>
      </c>
      <c r="B38814" s="489">
        <v>2373201520</v>
      </c>
      <c r="C38814" s="489" t="s">
        <v>140</v>
      </c>
      <c r="D38814" s="489" t="s">
        <v>10460</v>
      </c>
    </row>
    <row r="38815" spans="1:4">
      <c r="A38815" s="489" t="str">
        <f t="shared" si="606"/>
        <v>2373201520訪問介護</v>
      </c>
      <c r="B38815" s="489">
        <v>2373201520</v>
      </c>
      <c r="C38815" s="489" t="s">
        <v>140</v>
      </c>
      <c r="D38815" s="489" t="s">
        <v>10460</v>
      </c>
    </row>
    <row r="38816" spans="1:4">
      <c r="A38816" s="489" t="str">
        <f t="shared" si="606"/>
        <v>2373201520訪問型サービス（独自）</v>
      </c>
      <c r="B38816" s="489">
        <v>2373201520</v>
      </c>
      <c r="C38816" s="489" t="s">
        <v>2571</v>
      </c>
      <c r="D38816" s="489" t="s">
        <v>10460</v>
      </c>
    </row>
    <row r="38817" spans="1:4">
      <c r="A38817" s="489" t="str">
        <f t="shared" si="606"/>
        <v>2373201520訪問型サービス（独自／定率）</v>
      </c>
      <c r="B38817" s="489">
        <v>2373201520</v>
      </c>
      <c r="C38817" s="489" t="s">
        <v>2568</v>
      </c>
      <c r="D38817" s="489" t="s">
        <v>10460</v>
      </c>
    </row>
    <row r="38818" spans="1:4">
      <c r="A38818" s="489" t="str">
        <f t="shared" si="606"/>
        <v>2373201546介護予防支援</v>
      </c>
      <c r="B38818" s="489">
        <v>2373201546</v>
      </c>
      <c r="C38818" s="489" t="s">
        <v>2520</v>
      </c>
      <c r="D38818" s="489" t="s">
        <v>10461</v>
      </c>
    </row>
    <row r="38819" spans="1:4">
      <c r="A38819" s="489" t="str">
        <f t="shared" si="606"/>
        <v>2373201546居宅介護支援</v>
      </c>
      <c r="B38819" s="489">
        <v>2373201546</v>
      </c>
      <c r="C38819" s="489" t="s">
        <v>2519</v>
      </c>
      <c r="D38819" s="489" t="s">
        <v>10461</v>
      </c>
    </row>
    <row r="38820" spans="1:4">
      <c r="A38820" s="489" t="str">
        <f t="shared" si="606"/>
        <v>2373201561訪問型サービス（独自）</v>
      </c>
      <c r="B38820" s="489">
        <v>2373201561</v>
      </c>
      <c r="C38820" s="489" t="s">
        <v>2571</v>
      </c>
      <c r="D38820" s="489" t="s">
        <v>10462</v>
      </c>
    </row>
    <row r="38821" spans="1:4">
      <c r="A38821" s="489" t="str">
        <f t="shared" si="606"/>
        <v>2373201595通所介護</v>
      </c>
      <c r="B38821" s="489">
        <v>2373201595</v>
      </c>
      <c r="C38821" s="489" t="s">
        <v>158</v>
      </c>
      <c r="D38821" s="489" t="s">
        <v>10463</v>
      </c>
    </row>
    <row r="38822" spans="1:4">
      <c r="A38822" s="489" t="str">
        <f t="shared" si="606"/>
        <v>2373201595通所型サービス（独自）</v>
      </c>
      <c r="B38822" s="489">
        <v>2373201595</v>
      </c>
      <c r="C38822" s="489" t="s">
        <v>2570</v>
      </c>
      <c r="D38822" s="489" t="s">
        <v>10463</v>
      </c>
    </row>
    <row r="38823" spans="1:4">
      <c r="A38823" s="489" t="str">
        <f t="shared" si="606"/>
        <v>2373201603居宅介護支援</v>
      </c>
      <c r="B38823" s="489">
        <v>2373201603</v>
      </c>
      <c r="C38823" s="489" t="s">
        <v>2519</v>
      </c>
      <c r="D38823" s="489" t="s">
        <v>10464</v>
      </c>
    </row>
    <row r="38824" spans="1:4">
      <c r="A38824" s="489" t="str">
        <f t="shared" si="606"/>
        <v>2373201629訪問介護</v>
      </c>
      <c r="B38824" s="489">
        <v>2373201629</v>
      </c>
      <c r="C38824" s="489" t="s">
        <v>140</v>
      </c>
      <c r="D38824" s="489" t="s">
        <v>10465</v>
      </c>
    </row>
    <row r="38825" spans="1:4">
      <c r="A38825" s="489" t="str">
        <f t="shared" si="606"/>
        <v>2373201629訪問介護</v>
      </c>
      <c r="B38825" s="489">
        <v>2373201629</v>
      </c>
      <c r="C38825" s="489" t="s">
        <v>140</v>
      </c>
      <c r="D38825" s="489" t="s">
        <v>10465</v>
      </c>
    </row>
    <row r="38826" spans="1:4">
      <c r="A38826" s="489" t="str">
        <f t="shared" si="606"/>
        <v>2373201629訪問型サービス（独自）</v>
      </c>
      <c r="B38826" s="489">
        <v>2373201629</v>
      </c>
      <c r="C38826" s="489" t="s">
        <v>2571</v>
      </c>
      <c r="D38826" s="489" t="s">
        <v>10465</v>
      </c>
    </row>
    <row r="38827" spans="1:4">
      <c r="A38827" s="489" t="str">
        <f t="shared" si="606"/>
        <v>2373201637通所介護</v>
      </c>
      <c r="B38827" s="489">
        <v>2373201637</v>
      </c>
      <c r="C38827" s="489" t="s">
        <v>158</v>
      </c>
      <c r="D38827" s="489" t="s">
        <v>10466</v>
      </c>
    </row>
    <row r="38828" spans="1:4">
      <c r="A38828" s="489" t="str">
        <f t="shared" si="606"/>
        <v>2373201637通所型サービス（独自）</v>
      </c>
      <c r="B38828" s="489">
        <v>2373201637</v>
      </c>
      <c r="C38828" s="489" t="s">
        <v>2570</v>
      </c>
      <c r="D38828" s="489" t="s">
        <v>10466</v>
      </c>
    </row>
    <row r="38829" spans="1:4">
      <c r="A38829" s="489" t="str">
        <f t="shared" si="606"/>
        <v>2373201645通所介護</v>
      </c>
      <c r="B38829" s="489">
        <v>2373201645</v>
      </c>
      <c r="C38829" s="489" t="s">
        <v>158</v>
      </c>
      <c r="D38829" s="489" t="s">
        <v>10467</v>
      </c>
    </row>
    <row r="38830" spans="1:4">
      <c r="A38830" s="489" t="str">
        <f t="shared" si="606"/>
        <v>2373201645通所型サービス（独自）</v>
      </c>
      <c r="B38830" s="489">
        <v>2373201645</v>
      </c>
      <c r="C38830" s="489" t="s">
        <v>2570</v>
      </c>
      <c r="D38830" s="489" t="s">
        <v>10467</v>
      </c>
    </row>
    <row r="38831" spans="1:4">
      <c r="A38831" s="489" t="str">
        <f t="shared" si="606"/>
        <v>2373201652居宅介護支援</v>
      </c>
      <c r="B38831" s="489">
        <v>2373201652</v>
      </c>
      <c r="C38831" s="489" t="s">
        <v>2519</v>
      </c>
      <c r="D38831" s="489" t="s">
        <v>10468</v>
      </c>
    </row>
    <row r="38832" spans="1:4">
      <c r="A38832" s="489" t="str">
        <f t="shared" si="606"/>
        <v>2373201660居宅介護支援</v>
      </c>
      <c r="B38832" s="489">
        <v>2373201660</v>
      </c>
      <c r="C38832" s="489" t="s">
        <v>2519</v>
      </c>
      <c r="D38832" s="489" t="s">
        <v>10469</v>
      </c>
    </row>
    <row r="38833" spans="1:4">
      <c r="A38833" s="489" t="str">
        <f t="shared" si="606"/>
        <v>2373201678訪問介護</v>
      </c>
      <c r="B38833" s="489">
        <v>2373201678</v>
      </c>
      <c r="C38833" s="489" t="s">
        <v>140</v>
      </c>
      <c r="D38833" s="489" t="s">
        <v>10470</v>
      </c>
    </row>
    <row r="38834" spans="1:4">
      <c r="A38834" s="489" t="str">
        <f t="shared" si="606"/>
        <v>2373201678訪問介護</v>
      </c>
      <c r="B38834" s="489">
        <v>2373201678</v>
      </c>
      <c r="C38834" s="489" t="s">
        <v>140</v>
      </c>
      <c r="D38834" s="489" t="s">
        <v>10470</v>
      </c>
    </row>
    <row r="38835" spans="1:4">
      <c r="A38835" s="489" t="str">
        <f t="shared" si="606"/>
        <v>2373201686通所介護</v>
      </c>
      <c r="B38835" s="489">
        <v>2373201686</v>
      </c>
      <c r="C38835" s="489" t="s">
        <v>158</v>
      </c>
      <c r="D38835" s="489" t="s">
        <v>10471</v>
      </c>
    </row>
    <row r="38836" spans="1:4">
      <c r="A38836" s="489" t="str">
        <f t="shared" si="606"/>
        <v>2373201686通所介護</v>
      </c>
      <c r="B38836" s="489">
        <v>2373201686</v>
      </c>
      <c r="C38836" s="489" t="s">
        <v>158</v>
      </c>
      <c r="D38836" s="489" t="s">
        <v>10471</v>
      </c>
    </row>
    <row r="38837" spans="1:4">
      <c r="A38837" s="489" t="str">
        <f t="shared" si="606"/>
        <v>2373201686通所型サービス（独自）</v>
      </c>
      <c r="B38837" s="489">
        <v>2373201686</v>
      </c>
      <c r="C38837" s="489" t="s">
        <v>2570</v>
      </c>
      <c r="D38837" s="489" t="s">
        <v>10471</v>
      </c>
    </row>
    <row r="38838" spans="1:4">
      <c r="A38838" s="489" t="str">
        <f t="shared" si="606"/>
        <v>2373201694介護予防短期入所生活介護</v>
      </c>
      <c r="B38838" s="489">
        <v>2373201694</v>
      </c>
      <c r="C38838" s="489" t="s">
        <v>2093</v>
      </c>
      <c r="D38838" s="489" t="s">
        <v>10472</v>
      </c>
    </row>
    <row r="38839" spans="1:4">
      <c r="A38839" s="489" t="str">
        <f t="shared" si="606"/>
        <v>2373201694介護老人福祉施設</v>
      </c>
      <c r="B38839" s="489">
        <v>2373201694</v>
      </c>
      <c r="C38839" s="489" t="s">
        <v>1921</v>
      </c>
      <c r="D38839" s="489" t="s">
        <v>10472</v>
      </c>
    </row>
    <row r="38840" spans="1:4">
      <c r="A38840" s="489" t="str">
        <f t="shared" si="606"/>
        <v>2373201694短期入所生活介護</v>
      </c>
      <c r="B38840" s="489">
        <v>2373201694</v>
      </c>
      <c r="C38840" s="489" t="s">
        <v>2092</v>
      </c>
      <c r="D38840" s="489" t="s">
        <v>10472</v>
      </c>
    </row>
    <row r="38841" spans="1:4">
      <c r="A38841" s="489" t="str">
        <f t="shared" si="606"/>
        <v>2373201728居宅介護支援</v>
      </c>
      <c r="B38841" s="489">
        <v>2373201728</v>
      </c>
      <c r="C38841" s="489" t="s">
        <v>2519</v>
      </c>
      <c r="D38841" s="489" t="s">
        <v>10473</v>
      </c>
    </row>
    <row r="38842" spans="1:4">
      <c r="A38842" s="489" t="str">
        <f t="shared" si="606"/>
        <v>2373201744居宅介護支援</v>
      </c>
      <c r="B38842" s="489">
        <v>2373201744</v>
      </c>
      <c r="C38842" s="489" t="s">
        <v>2519</v>
      </c>
      <c r="D38842" s="489" t="s">
        <v>10474</v>
      </c>
    </row>
    <row r="38843" spans="1:4">
      <c r="A38843" s="489" t="str">
        <f t="shared" si="606"/>
        <v>2373201751通所介護</v>
      </c>
      <c r="B38843" s="489">
        <v>2373201751</v>
      </c>
      <c r="C38843" s="489" t="s">
        <v>158</v>
      </c>
      <c r="D38843" s="489" t="s">
        <v>10475</v>
      </c>
    </row>
    <row r="38844" spans="1:4">
      <c r="A38844" s="489" t="str">
        <f t="shared" si="606"/>
        <v>2373201751通所介護</v>
      </c>
      <c r="B38844" s="489">
        <v>2373201751</v>
      </c>
      <c r="C38844" s="489" t="s">
        <v>158</v>
      </c>
      <c r="D38844" s="489" t="s">
        <v>10475</v>
      </c>
    </row>
    <row r="38845" spans="1:4">
      <c r="A38845" s="489" t="str">
        <f t="shared" si="606"/>
        <v>2373201751通所型サービス（独自）</v>
      </c>
      <c r="B38845" s="489">
        <v>2373201751</v>
      </c>
      <c r="C38845" s="489" t="s">
        <v>2570</v>
      </c>
      <c r="D38845" s="489" t="s">
        <v>10475</v>
      </c>
    </row>
    <row r="38846" spans="1:4">
      <c r="A38846" s="489" t="str">
        <f t="shared" si="606"/>
        <v>2373201751通所型サービス（独自）</v>
      </c>
      <c r="B38846" s="489">
        <v>2373201751</v>
      </c>
      <c r="C38846" s="489" t="s">
        <v>2570</v>
      </c>
      <c r="D38846" s="489" t="s">
        <v>10475</v>
      </c>
    </row>
    <row r="38847" spans="1:4">
      <c r="A38847" s="489" t="str">
        <f t="shared" si="606"/>
        <v>2373201769訪問介護</v>
      </c>
      <c r="B38847" s="489">
        <v>2373201769</v>
      </c>
      <c r="C38847" s="489" t="s">
        <v>140</v>
      </c>
      <c r="D38847" s="489" t="s">
        <v>10476</v>
      </c>
    </row>
    <row r="38848" spans="1:4">
      <c r="A38848" s="489" t="str">
        <f t="shared" si="606"/>
        <v>2373201769訪問介護</v>
      </c>
      <c r="B38848" s="489">
        <v>2373201769</v>
      </c>
      <c r="C38848" s="489" t="s">
        <v>140</v>
      </c>
      <c r="D38848" s="489" t="s">
        <v>10476</v>
      </c>
    </row>
    <row r="38849" spans="1:4">
      <c r="A38849" s="489" t="str">
        <f t="shared" si="606"/>
        <v>2373201769訪問型サービス（独自）</v>
      </c>
      <c r="B38849" s="489">
        <v>2373201769</v>
      </c>
      <c r="C38849" s="489" t="s">
        <v>2571</v>
      </c>
      <c r="D38849" s="489" t="s">
        <v>10476</v>
      </c>
    </row>
    <row r="38850" spans="1:4">
      <c r="A38850" s="489" t="str">
        <f t="shared" ref="A38850:A38913" si="607">B38850&amp;C38850</f>
        <v>2373201769訪問型サービス（独自／定率）</v>
      </c>
      <c r="B38850" s="489">
        <v>2373201769</v>
      </c>
      <c r="C38850" s="489" t="s">
        <v>2568</v>
      </c>
      <c r="D38850" s="489" t="s">
        <v>10476</v>
      </c>
    </row>
    <row r="38851" spans="1:4">
      <c r="A38851" s="489" t="str">
        <f t="shared" si="607"/>
        <v>2373201785訪問介護</v>
      </c>
      <c r="B38851" s="489">
        <v>2373201785</v>
      </c>
      <c r="C38851" s="489" t="s">
        <v>140</v>
      </c>
      <c r="D38851" s="489" t="s">
        <v>10477</v>
      </c>
    </row>
    <row r="38852" spans="1:4">
      <c r="A38852" s="489" t="str">
        <f t="shared" si="607"/>
        <v>2373201785訪問介護</v>
      </c>
      <c r="B38852" s="489">
        <v>2373201785</v>
      </c>
      <c r="C38852" s="489" t="s">
        <v>140</v>
      </c>
      <c r="D38852" s="489" t="s">
        <v>10477</v>
      </c>
    </row>
    <row r="38853" spans="1:4">
      <c r="A38853" s="489" t="str">
        <f t="shared" si="607"/>
        <v>2373201785訪問型サービス（独自）</v>
      </c>
      <c r="B38853" s="489">
        <v>2373201785</v>
      </c>
      <c r="C38853" s="489" t="s">
        <v>2571</v>
      </c>
      <c r="D38853" s="489" t="s">
        <v>10477</v>
      </c>
    </row>
    <row r="38854" spans="1:4">
      <c r="A38854" s="489" t="str">
        <f t="shared" si="607"/>
        <v>2373201793通所介護</v>
      </c>
      <c r="B38854" s="489">
        <v>2373201793</v>
      </c>
      <c r="C38854" s="489" t="s">
        <v>158</v>
      </c>
      <c r="D38854" s="489" t="s">
        <v>10478</v>
      </c>
    </row>
    <row r="38855" spans="1:4">
      <c r="A38855" s="489" t="str">
        <f t="shared" si="607"/>
        <v>2373201801介護予防支援</v>
      </c>
      <c r="B38855" s="489">
        <v>2373201801</v>
      </c>
      <c r="C38855" s="489" t="s">
        <v>2520</v>
      </c>
      <c r="D38855" s="489" t="s">
        <v>10479</v>
      </c>
    </row>
    <row r="38856" spans="1:4">
      <c r="A38856" s="489" t="str">
        <f t="shared" si="607"/>
        <v>2373201801居宅介護支援</v>
      </c>
      <c r="B38856" s="489">
        <v>2373201801</v>
      </c>
      <c r="C38856" s="489" t="s">
        <v>2519</v>
      </c>
      <c r="D38856" s="489" t="s">
        <v>10479</v>
      </c>
    </row>
    <row r="38857" spans="1:4">
      <c r="A38857" s="489" t="str">
        <f t="shared" si="607"/>
        <v>2373201819訪問介護</v>
      </c>
      <c r="B38857" s="489">
        <v>2373201819</v>
      </c>
      <c r="C38857" s="489" t="s">
        <v>140</v>
      </c>
      <c r="D38857" s="489" t="s">
        <v>10480</v>
      </c>
    </row>
    <row r="38858" spans="1:4">
      <c r="A38858" s="489" t="str">
        <f t="shared" si="607"/>
        <v>2373201819訪問介護</v>
      </c>
      <c r="B38858" s="489">
        <v>2373201819</v>
      </c>
      <c r="C38858" s="489" t="s">
        <v>140</v>
      </c>
      <c r="D38858" s="489" t="s">
        <v>10480</v>
      </c>
    </row>
    <row r="38859" spans="1:4">
      <c r="A38859" s="489" t="str">
        <f t="shared" si="607"/>
        <v>2373201827訪問介護</v>
      </c>
      <c r="B38859" s="489">
        <v>2373201827</v>
      </c>
      <c r="C38859" s="489" t="s">
        <v>140</v>
      </c>
      <c r="D38859" s="489" t="s">
        <v>10481</v>
      </c>
    </row>
    <row r="38860" spans="1:4">
      <c r="A38860" s="489" t="str">
        <f t="shared" si="607"/>
        <v>2373201827訪問介護</v>
      </c>
      <c r="B38860" s="489">
        <v>2373201827</v>
      </c>
      <c r="C38860" s="489" t="s">
        <v>140</v>
      </c>
      <c r="D38860" s="489" t="s">
        <v>10481</v>
      </c>
    </row>
    <row r="38861" spans="1:4">
      <c r="A38861" s="489" t="str">
        <f t="shared" si="607"/>
        <v>2373201827訪問型サービス（独自）</v>
      </c>
      <c r="B38861" s="489">
        <v>2373201827</v>
      </c>
      <c r="C38861" s="489" t="s">
        <v>2571</v>
      </c>
      <c r="D38861" s="489" t="s">
        <v>10481</v>
      </c>
    </row>
    <row r="38862" spans="1:4">
      <c r="A38862" s="489" t="str">
        <f t="shared" si="607"/>
        <v>2373201835通所介護</v>
      </c>
      <c r="B38862" s="489">
        <v>2373201835</v>
      </c>
      <c r="C38862" s="489" t="s">
        <v>158</v>
      </c>
      <c r="D38862" s="489" t="s">
        <v>10482</v>
      </c>
    </row>
    <row r="38863" spans="1:4">
      <c r="A38863" s="489" t="str">
        <f t="shared" si="607"/>
        <v>2373201835通所型サービス（独自）</v>
      </c>
      <c r="B38863" s="489">
        <v>2373201835</v>
      </c>
      <c r="C38863" s="489" t="s">
        <v>2570</v>
      </c>
      <c r="D38863" s="489" t="s">
        <v>10482</v>
      </c>
    </row>
    <row r="38864" spans="1:4">
      <c r="A38864" s="489" t="str">
        <f t="shared" si="607"/>
        <v>2373201835通所型サービス（独自／定率）</v>
      </c>
      <c r="B38864" s="489">
        <v>2373201835</v>
      </c>
      <c r="C38864" s="489" t="s">
        <v>2567</v>
      </c>
      <c r="D38864" s="489" t="s">
        <v>10482</v>
      </c>
    </row>
    <row r="38865" spans="1:4">
      <c r="A38865" s="489" t="str">
        <f t="shared" si="607"/>
        <v>2373201843居宅介護支援</v>
      </c>
      <c r="B38865" s="489">
        <v>2373201843</v>
      </c>
      <c r="C38865" s="489" t="s">
        <v>2519</v>
      </c>
      <c r="D38865" s="489" t="s">
        <v>10483</v>
      </c>
    </row>
    <row r="38866" spans="1:4">
      <c r="A38866" s="489" t="str">
        <f t="shared" si="607"/>
        <v>2373201868介護予防支援</v>
      </c>
      <c r="B38866" s="489">
        <v>2373201868</v>
      </c>
      <c r="C38866" s="489" t="s">
        <v>2520</v>
      </c>
      <c r="D38866" s="489" t="s">
        <v>10484</v>
      </c>
    </row>
    <row r="38867" spans="1:4">
      <c r="A38867" s="489" t="str">
        <f t="shared" si="607"/>
        <v>2373201868居宅介護支援</v>
      </c>
      <c r="B38867" s="489">
        <v>2373201868</v>
      </c>
      <c r="C38867" s="489" t="s">
        <v>2519</v>
      </c>
      <c r="D38867" s="489" t="s">
        <v>10484</v>
      </c>
    </row>
    <row r="38868" spans="1:4">
      <c r="A38868" s="489" t="str">
        <f t="shared" si="607"/>
        <v>2373201876通所介護</v>
      </c>
      <c r="B38868" s="489">
        <v>2373201876</v>
      </c>
      <c r="C38868" s="489" t="s">
        <v>158</v>
      </c>
      <c r="D38868" s="489" t="s">
        <v>10485</v>
      </c>
    </row>
    <row r="38869" spans="1:4">
      <c r="A38869" s="489" t="str">
        <f t="shared" si="607"/>
        <v>2373201876通所型サービス（独自）</v>
      </c>
      <c r="B38869" s="489">
        <v>2373201876</v>
      </c>
      <c r="C38869" s="489" t="s">
        <v>2570</v>
      </c>
      <c r="D38869" s="489" t="s">
        <v>10485</v>
      </c>
    </row>
    <row r="38870" spans="1:4">
      <c r="A38870" s="489" t="str">
        <f t="shared" si="607"/>
        <v>2373201892訪問介護</v>
      </c>
      <c r="B38870" s="489">
        <v>2373201892</v>
      </c>
      <c r="C38870" s="489" t="s">
        <v>140</v>
      </c>
      <c r="D38870" s="489" t="s">
        <v>19472</v>
      </c>
    </row>
    <row r="38871" spans="1:4">
      <c r="A38871" s="489" t="str">
        <f t="shared" si="607"/>
        <v>2373201900通所介護</v>
      </c>
      <c r="B38871" s="489">
        <v>2373201900</v>
      </c>
      <c r="C38871" s="489" t="s">
        <v>158</v>
      </c>
      <c r="D38871" s="489" t="s">
        <v>19473</v>
      </c>
    </row>
    <row r="38872" spans="1:4">
      <c r="A38872" s="489" t="str">
        <f t="shared" si="607"/>
        <v>2373300025居宅介護支援</v>
      </c>
      <c r="B38872" s="489">
        <v>2373300025</v>
      </c>
      <c r="C38872" s="489" t="s">
        <v>2519</v>
      </c>
      <c r="D38872" s="489" t="s">
        <v>10486</v>
      </c>
    </row>
    <row r="38873" spans="1:4">
      <c r="A38873" s="489" t="str">
        <f t="shared" si="607"/>
        <v>2373300033居宅介護支援</v>
      </c>
      <c r="B38873" s="489">
        <v>2373300033</v>
      </c>
      <c r="C38873" s="489" t="s">
        <v>2519</v>
      </c>
      <c r="D38873" s="489" t="s">
        <v>10487</v>
      </c>
    </row>
    <row r="38874" spans="1:4">
      <c r="A38874" s="489" t="str">
        <f t="shared" si="607"/>
        <v>2373300041居宅介護支援</v>
      </c>
      <c r="B38874" s="489">
        <v>2373300041</v>
      </c>
      <c r="C38874" s="489" t="s">
        <v>2519</v>
      </c>
      <c r="D38874" s="489" t="s">
        <v>10488</v>
      </c>
    </row>
    <row r="38875" spans="1:4">
      <c r="A38875" s="489" t="str">
        <f t="shared" si="607"/>
        <v>2373300108居宅介護支援</v>
      </c>
      <c r="B38875" s="489">
        <v>2373300108</v>
      </c>
      <c r="C38875" s="489" t="s">
        <v>2519</v>
      </c>
      <c r="D38875" s="489" t="s">
        <v>10489</v>
      </c>
    </row>
    <row r="38876" spans="1:4">
      <c r="A38876" s="489" t="str">
        <f t="shared" si="607"/>
        <v>2373300116通所介護</v>
      </c>
      <c r="B38876" s="489">
        <v>2373300116</v>
      </c>
      <c r="C38876" s="489" t="s">
        <v>158</v>
      </c>
      <c r="D38876" s="489" t="s">
        <v>10490</v>
      </c>
    </row>
    <row r="38877" spans="1:4">
      <c r="A38877" s="489" t="str">
        <f t="shared" si="607"/>
        <v>2373300116通所型サービス（独自）</v>
      </c>
      <c r="B38877" s="489">
        <v>2373300116</v>
      </c>
      <c r="C38877" s="489" t="s">
        <v>2570</v>
      </c>
      <c r="D38877" s="489" t="s">
        <v>10490</v>
      </c>
    </row>
    <row r="38878" spans="1:4">
      <c r="A38878" s="489" t="str">
        <f t="shared" si="607"/>
        <v>2373300124介護老人福祉施設</v>
      </c>
      <c r="B38878" s="489">
        <v>2373300124</v>
      </c>
      <c r="C38878" s="489" t="s">
        <v>1921</v>
      </c>
      <c r="D38878" s="489" t="s">
        <v>10491</v>
      </c>
    </row>
    <row r="38879" spans="1:4">
      <c r="A38879" s="489" t="str">
        <f t="shared" si="607"/>
        <v>2373300124介護老人福祉施設</v>
      </c>
      <c r="B38879" s="489">
        <v>2373300124</v>
      </c>
      <c r="C38879" s="489" t="s">
        <v>1921</v>
      </c>
      <c r="D38879" s="489" t="s">
        <v>10491</v>
      </c>
    </row>
    <row r="38880" spans="1:4">
      <c r="A38880" s="489" t="str">
        <f t="shared" si="607"/>
        <v>2373300132介護老人福祉施設</v>
      </c>
      <c r="B38880" s="489">
        <v>2373300132</v>
      </c>
      <c r="C38880" s="489" t="s">
        <v>1921</v>
      </c>
      <c r="D38880" s="489" t="s">
        <v>10492</v>
      </c>
    </row>
    <row r="38881" spans="1:4">
      <c r="A38881" s="489" t="str">
        <f t="shared" si="607"/>
        <v>2373300140居宅介護支援</v>
      </c>
      <c r="B38881" s="489">
        <v>2373300140</v>
      </c>
      <c r="C38881" s="489" t="s">
        <v>2519</v>
      </c>
      <c r="D38881" s="489" t="s">
        <v>10493</v>
      </c>
    </row>
    <row r="38882" spans="1:4">
      <c r="A38882" s="489" t="str">
        <f t="shared" si="607"/>
        <v>2373300140訪問介護</v>
      </c>
      <c r="B38882" s="489">
        <v>2373300140</v>
      </c>
      <c r="C38882" s="489" t="s">
        <v>140</v>
      </c>
      <c r="D38882" s="489" t="s">
        <v>10493</v>
      </c>
    </row>
    <row r="38883" spans="1:4">
      <c r="A38883" s="489" t="str">
        <f t="shared" si="607"/>
        <v>2373300140訪問介護</v>
      </c>
      <c r="B38883" s="489">
        <v>2373300140</v>
      </c>
      <c r="C38883" s="489" t="s">
        <v>140</v>
      </c>
      <c r="D38883" s="489" t="s">
        <v>10493</v>
      </c>
    </row>
    <row r="38884" spans="1:4">
      <c r="A38884" s="489" t="str">
        <f t="shared" si="607"/>
        <v>2373300140訪問型サービス（独自）</v>
      </c>
      <c r="B38884" s="489">
        <v>2373300140</v>
      </c>
      <c r="C38884" s="489" t="s">
        <v>2571</v>
      </c>
      <c r="D38884" s="489" t="s">
        <v>10493</v>
      </c>
    </row>
    <row r="38885" spans="1:4">
      <c r="A38885" s="489" t="str">
        <f t="shared" si="607"/>
        <v>2373300140訪問型サービス（独自）</v>
      </c>
      <c r="B38885" s="489">
        <v>2373300140</v>
      </c>
      <c r="C38885" s="489" t="s">
        <v>2571</v>
      </c>
      <c r="D38885" s="489" t="s">
        <v>10493</v>
      </c>
    </row>
    <row r="38886" spans="1:4">
      <c r="A38886" s="489" t="str">
        <f t="shared" si="607"/>
        <v>2373300157訪問介護</v>
      </c>
      <c r="B38886" s="489">
        <v>2373300157</v>
      </c>
      <c r="C38886" s="489" t="s">
        <v>140</v>
      </c>
      <c r="D38886" s="489" t="s">
        <v>10494</v>
      </c>
    </row>
    <row r="38887" spans="1:4">
      <c r="A38887" s="489" t="str">
        <f t="shared" si="607"/>
        <v>2373300157訪問介護</v>
      </c>
      <c r="B38887" s="489">
        <v>2373300157</v>
      </c>
      <c r="C38887" s="489" t="s">
        <v>140</v>
      </c>
      <c r="D38887" s="489" t="s">
        <v>10494</v>
      </c>
    </row>
    <row r="38888" spans="1:4">
      <c r="A38888" s="489" t="str">
        <f t="shared" si="607"/>
        <v>2373300157訪問型サービス（独自）</v>
      </c>
      <c r="B38888" s="489">
        <v>2373300157</v>
      </c>
      <c r="C38888" s="489" t="s">
        <v>2571</v>
      </c>
      <c r="D38888" s="489" t="s">
        <v>10494</v>
      </c>
    </row>
    <row r="38889" spans="1:4">
      <c r="A38889" s="489" t="str">
        <f t="shared" si="607"/>
        <v>2373300157訪問型サービス（独自／定率）</v>
      </c>
      <c r="B38889" s="489">
        <v>2373300157</v>
      </c>
      <c r="C38889" s="489" t="s">
        <v>2568</v>
      </c>
      <c r="D38889" s="489" t="s">
        <v>10494</v>
      </c>
    </row>
    <row r="38890" spans="1:4">
      <c r="A38890" s="489" t="str">
        <f t="shared" si="607"/>
        <v>2373300157訪問型サービス（独自／定率）</v>
      </c>
      <c r="B38890" s="489">
        <v>2373300157</v>
      </c>
      <c r="C38890" s="489" t="s">
        <v>2568</v>
      </c>
      <c r="D38890" s="489" t="s">
        <v>10494</v>
      </c>
    </row>
    <row r="38891" spans="1:4">
      <c r="A38891" s="489" t="str">
        <f t="shared" si="607"/>
        <v>2373300173訪問介護</v>
      </c>
      <c r="B38891" s="489">
        <v>2373300173</v>
      </c>
      <c r="C38891" s="489" t="s">
        <v>140</v>
      </c>
      <c r="D38891" s="489" t="s">
        <v>10495</v>
      </c>
    </row>
    <row r="38892" spans="1:4">
      <c r="A38892" s="489" t="str">
        <f t="shared" si="607"/>
        <v>2373300173訪問介護</v>
      </c>
      <c r="B38892" s="489">
        <v>2373300173</v>
      </c>
      <c r="C38892" s="489" t="s">
        <v>140</v>
      </c>
      <c r="D38892" s="489" t="s">
        <v>10495</v>
      </c>
    </row>
    <row r="38893" spans="1:4">
      <c r="A38893" s="489" t="str">
        <f t="shared" si="607"/>
        <v>2373300173訪問型サービス（独自）</v>
      </c>
      <c r="B38893" s="489">
        <v>2373300173</v>
      </c>
      <c r="C38893" s="489" t="s">
        <v>2571</v>
      </c>
      <c r="D38893" s="489" t="s">
        <v>10495</v>
      </c>
    </row>
    <row r="38894" spans="1:4">
      <c r="A38894" s="489" t="str">
        <f t="shared" si="607"/>
        <v>2373300173訪問型サービス（独自／定率）</v>
      </c>
      <c r="B38894" s="489">
        <v>2373300173</v>
      </c>
      <c r="C38894" s="489" t="s">
        <v>2568</v>
      </c>
      <c r="D38894" s="489" t="s">
        <v>10495</v>
      </c>
    </row>
    <row r="38895" spans="1:4">
      <c r="A38895" s="489" t="str">
        <f t="shared" si="607"/>
        <v>2373300173訪問型サービス（独自／定率）</v>
      </c>
      <c r="B38895" s="489">
        <v>2373300173</v>
      </c>
      <c r="C38895" s="489" t="s">
        <v>2568</v>
      </c>
      <c r="D38895" s="489" t="s">
        <v>10495</v>
      </c>
    </row>
    <row r="38896" spans="1:4">
      <c r="A38896" s="489" t="str">
        <f t="shared" si="607"/>
        <v>2373300181通所介護</v>
      </c>
      <c r="B38896" s="489">
        <v>2373300181</v>
      </c>
      <c r="C38896" s="489" t="s">
        <v>158</v>
      </c>
      <c r="D38896" s="489" t="s">
        <v>10496</v>
      </c>
    </row>
    <row r="38897" spans="1:4">
      <c r="A38897" s="489" t="str">
        <f t="shared" si="607"/>
        <v>2373300181通所型サービス（独自）</v>
      </c>
      <c r="B38897" s="489">
        <v>2373300181</v>
      </c>
      <c r="C38897" s="489" t="s">
        <v>2570</v>
      </c>
      <c r="D38897" s="489" t="s">
        <v>10496</v>
      </c>
    </row>
    <row r="38898" spans="1:4">
      <c r="A38898" s="489" t="str">
        <f t="shared" si="607"/>
        <v>2373300181通所型サービス（独自）</v>
      </c>
      <c r="B38898" s="489">
        <v>2373300181</v>
      </c>
      <c r="C38898" s="489" t="s">
        <v>2570</v>
      </c>
      <c r="D38898" s="489" t="s">
        <v>10496</v>
      </c>
    </row>
    <row r="38899" spans="1:4">
      <c r="A38899" s="489" t="str">
        <f t="shared" si="607"/>
        <v>2373300199通所介護</v>
      </c>
      <c r="B38899" s="489">
        <v>2373300199</v>
      </c>
      <c r="C38899" s="489" t="s">
        <v>158</v>
      </c>
      <c r="D38899" s="489" t="s">
        <v>10498</v>
      </c>
    </row>
    <row r="38900" spans="1:4">
      <c r="A38900" s="489" t="str">
        <f t="shared" si="607"/>
        <v>2373300199通所型サービス（独自）</v>
      </c>
      <c r="B38900" s="489">
        <v>2373300199</v>
      </c>
      <c r="C38900" s="489" t="s">
        <v>2570</v>
      </c>
      <c r="D38900" s="489" t="s">
        <v>10498</v>
      </c>
    </row>
    <row r="38901" spans="1:4">
      <c r="A38901" s="489" t="str">
        <f t="shared" si="607"/>
        <v>2373300199介護予防認知症対応型通所介護</v>
      </c>
      <c r="B38901" s="489">
        <v>2373300199</v>
      </c>
      <c r="C38901" s="489" t="s">
        <v>2517</v>
      </c>
      <c r="D38901" s="489" t="s">
        <v>10497</v>
      </c>
    </row>
    <row r="38902" spans="1:4">
      <c r="A38902" s="489" t="str">
        <f t="shared" si="607"/>
        <v>2373300199認知症対応型通所介護</v>
      </c>
      <c r="B38902" s="489">
        <v>2373300199</v>
      </c>
      <c r="C38902" s="489" t="s">
        <v>2516</v>
      </c>
      <c r="D38902" s="489" t="s">
        <v>10497</v>
      </c>
    </row>
    <row r="38903" spans="1:4">
      <c r="A38903" s="489" t="str">
        <f t="shared" si="607"/>
        <v>2373300207通所介護</v>
      </c>
      <c r="B38903" s="489">
        <v>2373300207</v>
      </c>
      <c r="C38903" s="489" t="s">
        <v>158</v>
      </c>
      <c r="D38903" s="489" t="s">
        <v>10500</v>
      </c>
    </row>
    <row r="38904" spans="1:4">
      <c r="A38904" s="489" t="str">
        <f t="shared" si="607"/>
        <v>2373300207通所型サービス（独自）</v>
      </c>
      <c r="B38904" s="489">
        <v>2373300207</v>
      </c>
      <c r="C38904" s="489" t="s">
        <v>2570</v>
      </c>
      <c r="D38904" s="489" t="s">
        <v>10500</v>
      </c>
    </row>
    <row r="38905" spans="1:4">
      <c r="A38905" s="489" t="str">
        <f t="shared" si="607"/>
        <v>2373300207通所型サービス（独自）</v>
      </c>
      <c r="B38905" s="489">
        <v>2373300207</v>
      </c>
      <c r="C38905" s="489" t="s">
        <v>2570</v>
      </c>
      <c r="D38905" s="489" t="s">
        <v>10499</v>
      </c>
    </row>
    <row r="38906" spans="1:4">
      <c r="A38906" s="489" t="str">
        <f t="shared" si="607"/>
        <v>2373300215通所型サービス（独自）</v>
      </c>
      <c r="B38906" s="489">
        <v>2373300215</v>
      </c>
      <c r="C38906" s="489" t="s">
        <v>2570</v>
      </c>
      <c r="D38906" s="489" t="s">
        <v>10501</v>
      </c>
    </row>
    <row r="38907" spans="1:4">
      <c r="A38907" s="489" t="str">
        <f t="shared" si="607"/>
        <v>2373300272介護予防短期入所生活介護</v>
      </c>
      <c r="B38907" s="489">
        <v>2373300272</v>
      </c>
      <c r="C38907" s="489" t="s">
        <v>2093</v>
      </c>
      <c r="D38907" s="489" t="s">
        <v>10502</v>
      </c>
    </row>
    <row r="38908" spans="1:4">
      <c r="A38908" s="489" t="str">
        <f t="shared" si="607"/>
        <v>2373300272介護予防短期入所生活介護</v>
      </c>
      <c r="B38908" s="489">
        <v>2373300272</v>
      </c>
      <c r="C38908" s="489" t="s">
        <v>2093</v>
      </c>
      <c r="D38908" s="489" t="s">
        <v>10502</v>
      </c>
    </row>
    <row r="38909" spans="1:4">
      <c r="A38909" s="489" t="str">
        <f t="shared" si="607"/>
        <v>2373300272短期入所生活介護</v>
      </c>
      <c r="B38909" s="489">
        <v>2373300272</v>
      </c>
      <c r="C38909" s="489" t="s">
        <v>2092</v>
      </c>
      <c r="D38909" s="489" t="s">
        <v>10502</v>
      </c>
    </row>
    <row r="38910" spans="1:4">
      <c r="A38910" s="489" t="str">
        <f t="shared" si="607"/>
        <v>2373300272短期入所生活介護</v>
      </c>
      <c r="B38910" s="489">
        <v>2373300272</v>
      </c>
      <c r="C38910" s="489" t="s">
        <v>2092</v>
      </c>
      <c r="D38910" s="489" t="s">
        <v>10502</v>
      </c>
    </row>
    <row r="38911" spans="1:4">
      <c r="A38911" s="489" t="str">
        <f t="shared" si="607"/>
        <v>2373300280介護予防短期入所生活介護</v>
      </c>
      <c r="B38911" s="489">
        <v>2373300280</v>
      </c>
      <c r="C38911" s="489" t="s">
        <v>2093</v>
      </c>
      <c r="D38911" s="489" t="s">
        <v>10503</v>
      </c>
    </row>
    <row r="38912" spans="1:4">
      <c r="A38912" s="489" t="str">
        <f t="shared" si="607"/>
        <v>2373300280短期入所生活介護</v>
      </c>
      <c r="B38912" s="489">
        <v>2373300280</v>
      </c>
      <c r="C38912" s="489" t="s">
        <v>2092</v>
      </c>
      <c r="D38912" s="489" t="s">
        <v>10503</v>
      </c>
    </row>
    <row r="38913" spans="1:4">
      <c r="A38913" s="489" t="str">
        <f t="shared" si="607"/>
        <v>2373300371通所介護</v>
      </c>
      <c r="B38913" s="489">
        <v>2373300371</v>
      </c>
      <c r="C38913" s="489" t="s">
        <v>158</v>
      </c>
      <c r="D38913" s="489" t="s">
        <v>10504</v>
      </c>
    </row>
    <row r="38914" spans="1:4">
      <c r="A38914" s="489" t="str">
        <f t="shared" ref="A38914:A38977" si="608">B38914&amp;C38914</f>
        <v>2373300371通所介護</v>
      </c>
      <c r="B38914" s="489">
        <v>2373300371</v>
      </c>
      <c r="C38914" s="489" t="s">
        <v>158</v>
      </c>
      <c r="D38914" s="489" t="s">
        <v>10504</v>
      </c>
    </row>
    <row r="38915" spans="1:4">
      <c r="A38915" s="489" t="str">
        <f t="shared" si="608"/>
        <v>2373300371通所型サービス（独自）</v>
      </c>
      <c r="B38915" s="489">
        <v>2373300371</v>
      </c>
      <c r="C38915" s="489" t="s">
        <v>2570</v>
      </c>
      <c r="D38915" s="489" t="s">
        <v>10504</v>
      </c>
    </row>
    <row r="38916" spans="1:4">
      <c r="A38916" s="489" t="str">
        <f t="shared" si="608"/>
        <v>2373300371通所型サービス（独自）</v>
      </c>
      <c r="B38916" s="489">
        <v>2373300371</v>
      </c>
      <c r="C38916" s="489" t="s">
        <v>2570</v>
      </c>
      <c r="D38916" s="489" t="s">
        <v>10504</v>
      </c>
    </row>
    <row r="38917" spans="1:4">
      <c r="A38917" s="489" t="str">
        <f t="shared" si="608"/>
        <v>2373300371通所型サービス（独自）</v>
      </c>
      <c r="B38917" s="489">
        <v>2373300371</v>
      </c>
      <c r="C38917" s="489" t="s">
        <v>2570</v>
      </c>
      <c r="D38917" s="489" t="s">
        <v>10504</v>
      </c>
    </row>
    <row r="38918" spans="1:4">
      <c r="A38918" s="489" t="str">
        <f t="shared" si="608"/>
        <v>2373300371通所型サービス（独自）</v>
      </c>
      <c r="B38918" s="489">
        <v>2373300371</v>
      </c>
      <c r="C38918" s="489" t="s">
        <v>2570</v>
      </c>
      <c r="D38918" s="489" t="s">
        <v>10504</v>
      </c>
    </row>
    <row r="38919" spans="1:4">
      <c r="A38919" s="489" t="str">
        <f t="shared" si="608"/>
        <v>2373300371通所型サービス（独自／定率）</v>
      </c>
      <c r="B38919" s="489">
        <v>2373300371</v>
      </c>
      <c r="C38919" s="489" t="s">
        <v>2567</v>
      </c>
      <c r="D38919" s="489" t="s">
        <v>10504</v>
      </c>
    </row>
    <row r="38920" spans="1:4">
      <c r="A38920" s="489" t="str">
        <f t="shared" si="608"/>
        <v>2373300389介護予防認知症対応型共同生活介護（短期利用型）</v>
      </c>
      <c r="B38920" s="489">
        <v>2373300389</v>
      </c>
      <c r="C38920" s="489" t="s">
        <v>19398</v>
      </c>
      <c r="D38920" s="489" t="s">
        <v>10505</v>
      </c>
    </row>
    <row r="38921" spans="1:4">
      <c r="A38921" s="489" t="str">
        <f t="shared" si="608"/>
        <v>2373300389介護予防認知症対応型共同生活介護</v>
      </c>
      <c r="B38921" s="489">
        <v>2373300389</v>
      </c>
      <c r="C38921" s="489" t="s">
        <v>2088</v>
      </c>
      <c r="D38921" s="489" t="s">
        <v>10505</v>
      </c>
    </row>
    <row r="38922" spans="1:4">
      <c r="A38922" s="489" t="str">
        <f t="shared" si="608"/>
        <v>2373300389認知症対応型共同生活介護（短期利用型）</v>
      </c>
      <c r="B38922" s="489">
        <v>2373300389</v>
      </c>
      <c r="C38922" s="489" t="s">
        <v>19399</v>
      </c>
      <c r="D38922" s="489" t="s">
        <v>10505</v>
      </c>
    </row>
    <row r="38923" spans="1:4">
      <c r="A38923" s="489" t="str">
        <f t="shared" si="608"/>
        <v>2373300389認知症対応型共同生活介護</v>
      </c>
      <c r="B38923" s="489">
        <v>2373300389</v>
      </c>
      <c r="C38923" s="489" t="s">
        <v>2087</v>
      </c>
      <c r="D38923" s="489" t="s">
        <v>10505</v>
      </c>
    </row>
    <row r="38924" spans="1:4">
      <c r="A38924" s="489" t="str">
        <f t="shared" si="608"/>
        <v>2373300447介護予防認知症対応型共同生活介護</v>
      </c>
      <c r="B38924" s="489">
        <v>2373300447</v>
      </c>
      <c r="C38924" s="489" t="s">
        <v>2088</v>
      </c>
      <c r="D38924" s="489" t="s">
        <v>10506</v>
      </c>
    </row>
    <row r="38925" spans="1:4">
      <c r="A38925" s="489" t="str">
        <f t="shared" si="608"/>
        <v>2373300447介護予防認知症対応型共同生活介護</v>
      </c>
      <c r="B38925" s="489">
        <v>2373300447</v>
      </c>
      <c r="C38925" s="489" t="s">
        <v>2088</v>
      </c>
      <c r="D38925" s="489" t="s">
        <v>10506</v>
      </c>
    </row>
    <row r="38926" spans="1:4">
      <c r="A38926" s="489" t="str">
        <f t="shared" si="608"/>
        <v>2373300447認知症対応型共同生活介護（短期利用型）</v>
      </c>
      <c r="B38926" s="489">
        <v>2373300447</v>
      </c>
      <c r="C38926" s="489" t="s">
        <v>19399</v>
      </c>
      <c r="D38926" s="489" t="s">
        <v>10506</v>
      </c>
    </row>
    <row r="38927" spans="1:4">
      <c r="A38927" s="489" t="str">
        <f t="shared" si="608"/>
        <v>2373300447認知症対応型共同生活介護（短期利用型）</v>
      </c>
      <c r="B38927" s="489">
        <v>2373300447</v>
      </c>
      <c r="C38927" s="489" t="s">
        <v>19399</v>
      </c>
      <c r="D38927" s="489" t="s">
        <v>10506</v>
      </c>
    </row>
    <row r="38928" spans="1:4">
      <c r="A38928" s="489" t="str">
        <f t="shared" si="608"/>
        <v>2373300447認知症対応型共同生活介護</v>
      </c>
      <c r="B38928" s="489">
        <v>2373300447</v>
      </c>
      <c r="C38928" s="489" t="s">
        <v>2087</v>
      </c>
      <c r="D38928" s="489" t="s">
        <v>10506</v>
      </c>
    </row>
    <row r="38929" spans="1:4">
      <c r="A38929" s="489" t="str">
        <f t="shared" si="608"/>
        <v>2373300447認知症対応型共同生活介護</v>
      </c>
      <c r="B38929" s="489">
        <v>2373300447</v>
      </c>
      <c r="C38929" s="489" t="s">
        <v>2087</v>
      </c>
      <c r="D38929" s="489" t="s">
        <v>10506</v>
      </c>
    </row>
    <row r="38930" spans="1:4">
      <c r="A38930" s="489" t="str">
        <f t="shared" si="608"/>
        <v>2373300462通所介護</v>
      </c>
      <c r="B38930" s="489">
        <v>2373300462</v>
      </c>
      <c r="C38930" s="489" t="s">
        <v>158</v>
      </c>
      <c r="D38930" s="489" t="s">
        <v>10507</v>
      </c>
    </row>
    <row r="38931" spans="1:4">
      <c r="A38931" s="489" t="str">
        <f t="shared" si="608"/>
        <v>2373300462通所型サービス（独自）</v>
      </c>
      <c r="B38931" s="489">
        <v>2373300462</v>
      </c>
      <c r="C38931" s="489" t="s">
        <v>2570</v>
      </c>
      <c r="D38931" s="489" t="s">
        <v>10507</v>
      </c>
    </row>
    <row r="38932" spans="1:4">
      <c r="A38932" s="489" t="str">
        <f t="shared" si="608"/>
        <v>2373300462通所型サービス（独自）</v>
      </c>
      <c r="B38932" s="489">
        <v>2373300462</v>
      </c>
      <c r="C38932" s="489" t="s">
        <v>2570</v>
      </c>
      <c r="D38932" s="489" t="s">
        <v>10507</v>
      </c>
    </row>
    <row r="38933" spans="1:4">
      <c r="A38933" s="489" t="str">
        <f t="shared" si="608"/>
        <v>2373300470通所介護</v>
      </c>
      <c r="B38933" s="489">
        <v>2373300470</v>
      </c>
      <c r="C38933" s="489" t="s">
        <v>158</v>
      </c>
      <c r="D38933" s="489" t="s">
        <v>10508</v>
      </c>
    </row>
    <row r="38934" spans="1:4">
      <c r="A38934" s="489" t="str">
        <f t="shared" si="608"/>
        <v>2373300470通所介護</v>
      </c>
      <c r="B38934" s="489">
        <v>2373300470</v>
      </c>
      <c r="C38934" s="489" t="s">
        <v>158</v>
      </c>
      <c r="D38934" s="489" t="s">
        <v>10508</v>
      </c>
    </row>
    <row r="38935" spans="1:4">
      <c r="A38935" s="489" t="str">
        <f t="shared" si="608"/>
        <v>2373300470通所型サービス（独自）</v>
      </c>
      <c r="B38935" s="489">
        <v>2373300470</v>
      </c>
      <c r="C38935" s="489" t="s">
        <v>2570</v>
      </c>
      <c r="D38935" s="489" t="s">
        <v>10508</v>
      </c>
    </row>
    <row r="38936" spans="1:4">
      <c r="A38936" s="489" t="str">
        <f t="shared" si="608"/>
        <v>2373300470通所型サービス（独自）</v>
      </c>
      <c r="B38936" s="489">
        <v>2373300470</v>
      </c>
      <c r="C38936" s="489" t="s">
        <v>2570</v>
      </c>
      <c r="D38936" s="489" t="s">
        <v>10508</v>
      </c>
    </row>
    <row r="38937" spans="1:4">
      <c r="A38937" s="489" t="str">
        <f t="shared" si="608"/>
        <v>2373300470通所型サービス（独自／定率）</v>
      </c>
      <c r="B38937" s="489">
        <v>2373300470</v>
      </c>
      <c r="C38937" s="489" t="s">
        <v>2567</v>
      </c>
      <c r="D38937" s="489" t="s">
        <v>10508</v>
      </c>
    </row>
    <row r="38938" spans="1:4">
      <c r="A38938" s="489" t="str">
        <f t="shared" si="608"/>
        <v>2373300470通所型サービス（独自／定率）</v>
      </c>
      <c r="B38938" s="489">
        <v>2373300470</v>
      </c>
      <c r="C38938" s="489" t="s">
        <v>2567</v>
      </c>
      <c r="D38938" s="489" t="s">
        <v>10508</v>
      </c>
    </row>
    <row r="38939" spans="1:4">
      <c r="A38939" s="489" t="str">
        <f t="shared" si="608"/>
        <v>2373300488居宅介護支援</v>
      </c>
      <c r="B38939" s="489">
        <v>2373300488</v>
      </c>
      <c r="C38939" s="489" t="s">
        <v>2519</v>
      </c>
      <c r="D38939" s="489" t="s">
        <v>10509</v>
      </c>
    </row>
    <row r="38940" spans="1:4">
      <c r="A38940" s="489" t="str">
        <f t="shared" si="608"/>
        <v>2373300488訪問介護</v>
      </c>
      <c r="B38940" s="489">
        <v>2373300488</v>
      </c>
      <c r="C38940" s="489" t="s">
        <v>140</v>
      </c>
      <c r="D38940" s="489" t="s">
        <v>10509</v>
      </c>
    </row>
    <row r="38941" spans="1:4">
      <c r="A38941" s="489" t="str">
        <f t="shared" si="608"/>
        <v>2373300488訪問介護</v>
      </c>
      <c r="B38941" s="489">
        <v>2373300488</v>
      </c>
      <c r="C38941" s="489" t="s">
        <v>140</v>
      </c>
      <c r="D38941" s="489" t="s">
        <v>10509</v>
      </c>
    </row>
    <row r="38942" spans="1:4">
      <c r="A38942" s="489" t="str">
        <f t="shared" si="608"/>
        <v>2373300488訪問型サービス（独自）</v>
      </c>
      <c r="B38942" s="489">
        <v>2373300488</v>
      </c>
      <c r="C38942" s="489" t="s">
        <v>2571</v>
      </c>
      <c r="D38942" s="489" t="s">
        <v>10509</v>
      </c>
    </row>
    <row r="38943" spans="1:4">
      <c r="A38943" s="489" t="str">
        <f t="shared" si="608"/>
        <v>2373300488訪問型サービス（独自）</v>
      </c>
      <c r="B38943" s="489">
        <v>2373300488</v>
      </c>
      <c r="C38943" s="489" t="s">
        <v>2571</v>
      </c>
      <c r="D38943" s="489" t="s">
        <v>10509</v>
      </c>
    </row>
    <row r="38944" spans="1:4">
      <c r="A38944" s="489" t="str">
        <f t="shared" si="608"/>
        <v>2373300520通所介護</v>
      </c>
      <c r="B38944" s="489">
        <v>2373300520</v>
      </c>
      <c r="C38944" s="489" t="s">
        <v>158</v>
      </c>
      <c r="D38944" s="489" t="s">
        <v>10510</v>
      </c>
    </row>
    <row r="38945" spans="1:4">
      <c r="A38945" s="489" t="str">
        <f t="shared" si="608"/>
        <v>2373300520通所型サービス（独自）</v>
      </c>
      <c r="B38945" s="489">
        <v>2373300520</v>
      </c>
      <c r="C38945" s="489" t="s">
        <v>2570</v>
      </c>
      <c r="D38945" s="489" t="s">
        <v>10510</v>
      </c>
    </row>
    <row r="38946" spans="1:4">
      <c r="A38946" s="489" t="str">
        <f t="shared" si="608"/>
        <v>2373300520通所型サービス（独自）</v>
      </c>
      <c r="B38946" s="489">
        <v>2373300520</v>
      </c>
      <c r="C38946" s="489" t="s">
        <v>2570</v>
      </c>
      <c r="D38946" s="489" t="s">
        <v>10510</v>
      </c>
    </row>
    <row r="38947" spans="1:4">
      <c r="A38947" s="489" t="str">
        <f t="shared" si="608"/>
        <v>2373300546介護予防認知症対応型共同生活介護（短期利用型）</v>
      </c>
      <c r="B38947" s="489">
        <v>2373300546</v>
      </c>
      <c r="C38947" s="489" t="s">
        <v>19398</v>
      </c>
      <c r="D38947" s="489" t="s">
        <v>10511</v>
      </c>
    </row>
    <row r="38948" spans="1:4">
      <c r="A38948" s="489" t="str">
        <f t="shared" si="608"/>
        <v>2373300546介護予防認知症対応型共同生活介護（短期利用型）</v>
      </c>
      <c r="B38948" s="489">
        <v>2373300546</v>
      </c>
      <c r="C38948" s="489" t="s">
        <v>19398</v>
      </c>
      <c r="D38948" s="489" t="s">
        <v>10511</v>
      </c>
    </row>
    <row r="38949" spans="1:4">
      <c r="A38949" s="489" t="str">
        <f t="shared" si="608"/>
        <v>2373300546介護予防認知症対応型共同生活介護</v>
      </c>
      <c r="B38949" s="489">
        <v>2373300546</v>
      </c>
      <c r="C38949" s="489" t="s">
        <v>2088</v>
      </c>
      <c r="D38949" s="489" t="s">
        <v>10511</v>
      </c>
    </row>
    <row r="38950" spans="1:4">
      <c r="A38950" s="489" t="str">
        <f t="shared" si="608"/>
        <v>2373300546介護予防認知症対応型共同生活介護</v>
      </c>
      <c r="B38950" s="489">
        <v>2373300546</v>
      </c>
      <c r="C38950" s="489" t="s">
        <v>2088</v>
      </c>
      <c r="D38950" s="489" t="s">
        <v>10511</v>
      </c>
    </row>
    <row r="38951" spans="1:4">
      <c r="A38951" s="489" t="str">
        <f t="shared" si="608"/>
        <v>2373300546認知症対応型共同生活介護（短期利用型）</v>
      </c>
      <c r="B38951" s="489">
        <v>2373300546</v>
      </c>
      <c r="C38951" s="489" t="s">
        <v>19399</v>
      </c>
      <c r="D38951" s="489" t="s">
        <v>10511</v>
      </c>
    </row>
    <row r="38952" spans="1:4">
      <c r="A38952" s="489" t="str">
        <f t="shared" si="608"/>
        <v>2373300546認知症対応型共同生活介護（短期利用型）</v>
      </c>
      <c r="B38952" s="489">
        <v>2373300546</v>
      </c>
      <c r="C38952" s="489" t="s">
        <v>19399</v>
      </c>
      <c r="D38952" s="489" t="s">
        <v>10511</v>
      </c>
    </row>
    <row r="38953" spans="1:4">
      <c r="A38953" s="489" t="str">
        <f t="shared" si="608"/>
        <v>2373300546認知症対応型共同生活介護</v>
      </c>
      <c r="B38953" s="489">
        <v>2373300546</v>
      </c>
      <c r="C38953" s="489" t="s">
        <v>2087</v>
      </c>
      <c r="D38953" s="489" t="s">
        <v>10511</v>
      </c>
    </row>
    <row r="38954" spans="1:4">
      <c r="A38954" s="489" t="str">
        <f t="shared" si="608"/>
        <v>2373300546認知症対応型共同生活介護</v>
      </c>
      <c r="B38954" s="489">
        <v>2373300546</v>
      </c>
      <c r="C38954" s="489" t="s">
        <v>2087</v>
      </c>
      <c r="D38954" s="489" t="s">
        <v>10511</v>
      </c>
    </row>
    <row r="38955" spans="1:4">
      <c r="A38955" s="489" t="str">
        <f t="shared" si="608"/>
        <v>2373300553居宅介護支援</v>
      </c>
      <c r="B38955" s="489">
        <v>2373300553</v>
      </c>
      <c r="C38955" s="489" t="s">
        <v>2519</v>
      </c>
      <c r="D38955" s="489" t="s">
        <v>10512</v>
      </c>
    </row>
    <row r="38956" spans="1:4">
      <c r="A38956" s="489" t="str">
        <f t="shared" si="608"/>
        <v>2373300652介護予防認知症対応型共同生活介護（短期利用型）</v>
      </c>
      <c r="B38956" s="489">
        <v>2373300652</v>
      </c>
      <c r="C38956" s="489" t="s">
        <v>19398</v>
      </c>
      <c r="D38956" s="489" t="s">
        <v>10513</v>
      </c>
    </row>
    <row r="38957" spans="1:4">
      <c r="A38957" s="489" t="str">
        <f t="shared" si="608"/>
        <v>2373300652介護予防認知症対応型共同生活介護（短期利用型）</v>
      </c>
      <c r="B38957" s="489">
        <v>2373300652</v>
      </c>
      <c r="C38957" s="489" t="s">
        <v>19398</v>
      </c>
      <c r="D38957" s="489" t="s">
        <v>10513</v>
      </c>
    </row>
    <row r="38958" spans="1:4">
      <c r="A38958" s="489" t="str">
        <f t="shared" si="608"/>
        <v>2373300652介護予防認知症対応型共同生活介護</v>
      </c>
      <c r="B38958" s="489">
        <v>2373300652</v>
      </c>
      <c r="C38958" s="489" t="s">
        <v>2088</v>
      </c>
      <c r="D38958" s="489" t="s">
        <v>10513</v>
      </c>
    </row>
    <row r="38959" spans="1:4">
      <c r="A38959" s="489" t="str">
        <f t="shared" si="608"/>
        <v>2373300652介護予防認知症対応型共同生活介護</v>
      </c>
      <c r="B38959" s="489">
        <v>2373300652</v>
      </c>
      <c r="C38959" s="489" t="s">
        <v>2088</v>
      </c>
      <c r="D38959" s="489" t="s">
        <v>10513</v>
      </c>
    </row>
    <row r="38960" spans="1:4">
      <c r="A38960" s="489" t="str">
        <f t="shared" si="608"/>
        <v>2373300652認知症対応型共同生活介護（短期利用型）</v>
      </c>
      <c r="B38960" s="489">
        <v>2373300652</v>
      </c>
      <c r="C38960" s="489" t="s">
        <v>19399</v>
      </c>
      <c r="D38960" s="489" t="s">
        <v>10513</v>
      </c>
    </row>
    <row r="38961" spans="1:4">
      <c r="A38961" s="489" t="str">
        <f t="shared" si="608"/>
        <v>2373300652認知症対応型共同生活介護（短期利用型）</v>
      </c>
      <c r="B38961" s="489">
        <v>2373300652</v>
      </c>
      <c r="C38961" s="489" t="s">
        <v>19399</v>
      </c>
      <c r="D38961" s="489" t="s">
        <v>10513</v>
      </c>
    </row>
    <row r="38962" spans="1:4">
      <c r="A38962" s="489" t="str">
        <f t="shared" si="608"/>
        <v>2373300652認知症対応型共同生活介護</v>
      </c>
      <c r="B38962" s="489">
        <v>2373300652</v>
      </c>
      <c r="C38962" s="489" t="s">
        <v>2087</v>
      </c>
      <c r="D38962" s="489" t="s">
        <v>10513</v>
      </c>
    </row>
    <row r="38963" spans="1:4">
      <c r="A38963" s="489" t="str">
        <f t="shared" si="608"/>
        <v>2373300652認知症対応型共同生活介護</v>
      </c>
      <c r="B38963" s="489">
        <v>2373300652</v>
      </c>
      <c r="C38963" s="489" t="s">
        <v>2087</v>
      </c>
      <c r="D38963" s="489" t="s">
        <v>10513</v>
      </c>
    </row>
    <row r="38964" spans="1:4">
      <c r="A38964" s="489" t="str">
        <f t="shared" si="608"/>
        <v>2373300660介護予防認知症対応型共同生活介護（短期利用型）</v>
      </c>
      <c r="B38964" s="489">
        <v>2373300660</v>
      </c>
      <c r="C38964" s="489" t="s">
        <v>19398</v>
      </c>
      <c r="D38964" s="489" t="s">
        <v>10514</v>
      </c>
    </row>
    <row r="38965" spans="1:4">
      <c r="A38965" s="489" t="str">
        <f t="shared" si="608"/>
        <v>2373300660介護予防認知症対応型共同生活介護</v>
      </c>
      <c r="B38965" s="489">
        <v>2373300660</v>
      </c>
      <c r="C38965" s="489" t="s">
        <v>2088</v>
      </c>
      <c r="D38965" s="489" t="s">
        <v>10514</v>
      </c>
    </row>
    <row r="38966" spans="1:4">
      <c r="A38966" s="489" t="str">
        <f t="shared" si="608"/>
        <v>2373300660介護予防認知症対応型共同生活介護</v>
      </c>
      <c r="B38966" s="489">
        <v>2373300660</v>
      </c>
      <c r="C38966" s="489" t="s">
        <v>2088</v>
      </c>
      <c r="D38966" s="489" t="s">
        <v>10514</v>
      </c>
    </row>
    <row r="38967" spans="1:4">
      <c r="A38967" s="489" t="str">
        <f t="shared" si="608"/>
        <v>2373300660認知症対応型共同生活介護（短期利用型）</v>
      </c>
      <c r="B38967" s="489">
        <v>2373300660</v>
      </c>
      <c r="C38967" s="489" t="s">
        <v>19399</v>
      </c>
      <c r="D38967" s="489" t="s">
        <v>10514</v>
      </c>
    </row>
    <row r="38968" spans="1:4">
      <c r="A38968" s="489" t="str">
        <f t="shared" si="608"/>
        <v>2373300660認知症対応型共同生活介護</v>
      </c>
      <c r="B38968" s="489">
        <v>2373300660</v>
      </c>
      <c r="C38968" s="489" t="s">
        <v>2087</v>
      </c>
      <c r="D38968" s="489" t="s">
        <v>10514</v>
      </c>
    </row>
    <row r="38969" spans="1:4">
      <c r="A38969" s="489" t="str">
        <f t="shared" si="608"/>
        <v>2373300660認知症対応型共同生活介護</v>
      </c>
      <c r="B38969" s="489">
        <v>2373300660</v>
      </c>
      <c r="C38969" s="489" t="s">
        <v>2087</v>
      </c>
      <c r="D38969" s="489" t="s">
        <v>10514</v>
      </c>
    </row>
    <row r="38970" spans="1:4">
      <c r="A38970" s="489" t="str">
        <f t="shared" si="608"/>
        <v>2373300678通所介護</v>
      </c>
      <c r="B38970" s="489">
        <v>2373300678</v>
      </c>
      <c r="C38970" s="489" t="s">
        <v>158</v>
      </c>
      <c r="D38970" s="489" t="s">
        <v>10515</v>
      </c>
    </row>
    <row r="38971" spans="1:4">
      <c r="A38971" s="489" t="str">
        <f t="shared" si="608"/>
        <v>2373300678通所型サービス（独自）</v>
      </c>
      <c r="B38971" s="489">
        <v>2373300678</v>
      </c>
      <c r="C38971" s="489" t="s">
        <v>2570</v>
      </c>
      <c r="D38971" s="489" t="s">
        <v>10515</v>
      </c>
    </row>
    <row r="38972" spans="1:4">
      <c r="A38972" s="489" t="str">
        <f t="shared" si="608"/>
        <v>2373300678通所型サービス（独自）</v>
      </c>
      <c r="B38972" s="489">
        <v>2373300678</v>
      </c>
      <c r="C38972" s="489" t="s">
        <v>2570</v>
      </c>
      <c r="D38972" s="489" t="s">
        <v>10515</v>
      </c>
    </row>
    <row r="38973" spans="1:4">
      <c r="A38973" s="489" t="str">
        <f t="shared" si="608"/>
        <v>2373300686通所介護</v>
      </c>
      <c r="B38973" s="489">
        <v>2373300686</v>
      </c>
      <c r="C38973" s="489" t="s">
        <v>158</v>
      </c>
      <c r="D38973" s="489" t="s">
        <v>10516</v>
      </c>
    </row>
    <row r="38974" spans="1:4">
      <c r="A38974" s="489" t="str">
        <f t="shared" si="608"/>
        <v>2373300686通所型サービス（独自）</v>
      </c>
      <c r="B38974" s="489">
        <v>2373300686</v>
      </c>
      <c r="C38974" s="489" t="s">
        <v>2570</v>
      </c>
      <c r="D38974" s="489" t="s">
        <v>10516</v>
      </c>
    </row>
    <row r="38975" spans="1:4">
      <c r="A38975" s="489" t="str">
        <f t="shared" si="608"/>
        <v>2373300686通所型サービス（独自）</v>
      </c>
      <c r="B38975" s="489">
        <v>2373300686</v>
      </c>
      <c r="C38975" s="489" t="s">
        <v>2570</v>
      </c>
      <c r="D38975" s="489" t="s">
        <v>10516</v>
      </c>
    </row>
    <row r="38976" spans="1:4">
      <c r="A38976" s="489" t="str">
        <f t="shared" si="608"/>
        <v>2373300744介護予防通所リハビリテーション</v>
      </c>
      <c r="B38976" s="489">
        <v>2373300744</v>
      </c>
      <c r="C38976" s="489" t="s">
        <v>2512</v>
      </c>
      <c r="D38976" s="489" t="s">
        <v>19369</v>
      </c>
    </row>
    <row r="38977" spans="1:4">
      <c r="A38977" s="489" t="str">
        <f t="shared" si="608"/>
        <v>2373300744介護予防通所リハビリテーション</v>
      </c>
      <c r="B38977" s="489">
        <v>2373300744</v>
      </c>
      <c r="C38977" s="489" t="s">
        <v>2512</v>
      </c>
      <c r="D38977" s="489" t="s">
        <v>19369</v>
      </c>
    </row>
    <row r="38978" spans="1:4">
      <c r="A38978" s="489" t="str">
        <f t="shared" ref="A38978:A39041" si="609">B38978&amp;C38978</f>
        <v>2373300744通所リハビリテーション</v>
      </c>
      <c r="B38978" s="489">
        <v>2373300744</v>
      </c>
      <c r="C38978" s="489" t="s">
        <v>2511</v>
      </c>
      <c r="D38978" s="489" t="s">
        <v>19369</v>
      </c>
    </row>
    <row r="38979" spans="1:4">
      <c r="A38979" s="489" t="str">
        <f t="shared" si="609"/>
        <v>2373300744通所リハビリテーション</v>
      </c>
      <c r="B38979" s="489">
        <v>2373300744</v>
      </c>
      <c r="C38979" s="489" t="s">
        <v>2511</v>
      </c>
      <c r="D38979" s="489" t="s">
        <v>19369</v>
      </c>
    </row>
    <row r="38980" spans="1:4">
      <c r="A38980" s="489" t="str">
        <f t="shared" si="609"/>
        <v>2373300751介護予防短期入所生活介護</v>
      </c>
      <c r="B38980" s="489">
        <v>2373300751</v>
      </c>
      <c r="C38980" s="489" t="s">
        <v>2093</v>
      </c>
      <c r="D38980" s="489" t="s">
        <v>10517</v>
      </c>
    </row>
    <row r="38981" spans="1:4">
      <c r="A38981" s="489" t="str">
        <f t="shared" si="609"/>
        <v>2373300751介護予防短期入所生活介護</v>
      </c>
      <c r="B38981" s="489">
        <v>2373300751</v>
      </c>
      <c r="C38981" s="489" t="s">
        <v>2093</v>
      </c>
      <c r="D38981" s="489" t="s">
        <v>10517</v>
      </c>
    </row>
    <row r="38982" spans="1:4">
      <c r="A38982" s="489" t="str">
        <f t="shared" si="609"/>
        <v>2373300751短期入所生活介護</v>
      </c>
      <c r="B38982" s="489">
        <v>2373300751</v>
      </c>
      <c r="C38982" s="489" t="s">
        <v>2092</v>
      </c>
      <c r="D38982" s="489" t="s">
        <v>10517</v>
      </c>
    </row>
    <row r="38983" spans="1:4">
      <c r="A38983" s="489" t="str">
        <f t="shared" si="609"/>
        <v>2373300751短期入所生活介護</v>
      </c>
      <c r="B38983" s="489">
        <v>2373300751</v>
      </c>
      <c r="C38983" s="489" t="s">
        <v>2092</v>
      </c>
      <c r="D38983" s="489" t="s">
        <v>10517</v>
      </c>
    </row>
    <row r="38984" spans="1:4">
      <c r="A38984" s="489" t="str">
        <f t="shared" si="609"/>
        <v>2373300769介護老人福祉施設</v>
      </c>
      <c r="B38984" s="489">
        <v>2373300769</v>
      </c>
      <c r="C38984" s="489" t="s">
        <v>1921</v>
      </c>
      <c r="D38984" s="489" t="s">
        <v>10518</v>
      </c>
    </row>
    <row r="38985" spans="1:4">
      <c r="A38985" s="489" t="str">
        <f t="shared" si="609"/>
        <v>2373300769介護老人福祉施設</v>
      </c>
      <c r="B38985" s="489">
        <v>2373300769</v>
      </c>
      <c r="C38985" s="489" t="s">
        <v>1921</v>
      </c>
      <c r="D38985" s="489" t="s">
        <v>10518</v>
      </c>
    </row>
    <row r="38986" spans="1:4">
      <c r="A38986" s="489" t="str">
        <f t="shared" si="609"/>
        <v>2373300777居宅介護支援</v>
      </c>
      <c r="B38986" s="489">
        <v>2373300777</v>
      </c>
      <c r="C38986" s="489" t="s">
        <v>2519</v>
      </c>
      <c r="D38986" s="489" t="s">
        <v>10519</v>
      </c>
    </row>
    <row r="38987" spans="1:4">
      <c r="A38987" s="489" t="str">
        <f t="shared" si="609"/>
        <v>2373300819介護予防特定施設入居者生活介護</v>
      </c>
      <c r="B38987" s="489">
        <v>2373300819</v>
      </c>
      <c r="C38987" s="489" t="s">
        <v>2514</v>
      </c>
      <c r="D38987" s="489" t="s">
        <v>10520</v>
      </c>
    </row>
    <row r="38988" spans="1:4">
      <c r="A38988" s="489" t="str">
        <f t="shared" si="609"/>
        <v>2373300819特定施設入居者生活介護（短期利用型）</v>
      </c>
      <c r="B38988" s="489">
        <v>2373300819</v>
      </c>
      <c r="C38988" s="489" t="s">
        <v>19397</v>
      </c>
      <c r="D38988" s="489" t="s">
        <v>10520</v>
      </c>
    </row>
    <row r="38989" spans="1:4">
      <c r="A38989" s="489" t="str">
        <f t="shared" si="609"/>
        <v>2373300819特定施設入居者生活介護</v>
      </c>
      <c r="B38989" s="489">
        <v>2373300819</v>
      </c>
      <c r="C38989" s="489" t="s">
        <v>2513</v>
      </c>
      <c r="D38989" s="489" t="s">
        <v>10520</v>
      </c>
    </row>
    <row r="38990" spans="1:4">
      <c r="A38990" s="489" t="str">
        <f t="shared" si="609"/>
        <v>2373300835通所介護</v>
      </c>
      <c r="B38990" s="489">
        <v>2373300835</v>
      </c>
      <c r="C38990" s="489" t="s">
        <v>158</v>
      </c>
      <c r="D38990" s="489" t="s">
        <v>10521</v>
      </c>
    </row>
    <row r="38991" spans="1:4">
      <c r="A38991" s="489" t="str">
        <f t="shared" si="609"/>
        <v>2373300835通所型サービス（独自）</v>
      </c>
      <c r="B38991" s="489">
        <v>2373300835</v>
      </c>
      <c r="C38991" s="489" t="s">
        <v>2570</v>
      </c>
      <c r="D38991" s="489" t="s">
        <v>10521</v>
      </c>
    </row>
    <row r="38992" spans="1:4">
      <c r="A38992" s="489" t="str">
        <f t="shared" si="609"/>
        <v>2373300835通所型サービス（独自／定率）</v>
      </c>
      <c r="B38992" s="489">
        <v>2373300835</v>
      </c>
      <c r="C38992" s="489" t="s">
        <v>2567</v>
      </c>
      <c r="D38992" s="489" t="s">
        <v>10521</v>
      </c>
    </row>
    <row r="38993" spans="1:4">
      <c r="A38993" s="489" t="str">
        <f t="shared" si="609"/>
        <v>2373300884通所介護</v>
      </c>
      <c r="B38993" s="489">
        <v>2373300884</v>
      </c>
      <c r="C38993" s="489" t="s">
        <v>158</v>
      </c>
      <c r="D38993" s="489" t="s">
        <v>10522</v>
      </c>
    </row>
    <row r="38994" spans="1:4">
      <c r="A38994" s="489" t="str">
        <f t="shared" si="609"/>
        <v>2373300884通所型サービス（独自）</v>
      </c>
      <c r="B38994" s="489">
        <v>2373300884</v>
      </c>
      <c r="C38994" s="489" t="s">
        <v>2570</v>
      </c>
      <c r="D38994" s="489" t="s">
        <v>10522</v>
      </c>
    </row>
    <row r="38995" spans="1:4">
      <c r="A38995" s="489" t="str">
        <f t="shared" si="609"/>
        <v>2373300884通所型サービス（独自）</v>
      </c>
      <c r="B38995" s="489">
        <v>2373300884</v>
      </c>
      <c r="C38995" s="489" t="s">
        <v>2570</v>
      </c>
      <c r="D38995" s="489" t="s">
        <v>10522</v>
      </c>
    </row>
    <row r="38996" spans="1:4">
      <c r="A38996" s="489" t="str">
        <f t="shared" si="609"/>
        <v>2373300926地域密着型通所介護</v>
      </c>
      <c r="B38996" s="489">
        <v>2373300926</v>
      </c>
      <c r="C38996" s="489" t="s">
        <v>161</v>
      </c>
      <c r="D38996" s="489" t="s">
        <v>10523</v>
      </c>
    </row>
    <row r="38997" spans="1:4">
      <c r="A38997" s="489" t="str">
        <f t="shared" si="609"/>
        <v>2373300926通所型サービス（独自）</v>
      </c>
      <c r="B38997" s="489">
        <v>2373300926</v>
      </c>
      <c r="C38997" s="489" t="s">
        <v>2570</v>
      </c>
      <c r="D38997" s="489" t="s">
        <v>10523</v>
      </c>
    </row>
    <row r="38998" spans="1:4">
      <c r="A38998" s="489" t="str">
        <f t="shared" si="609"/>
        <v>2373300934介護予防短期入所生活介護</v>
      </c>
      <c r="B38998" s="489">
        <v>2373300934</v>
      </c>
      <c r="C38998" s="489" t="s">
        <v>2093</v>
      </c>
      <c r="D38998" s="489" t="s">
        <v>10524</v>
      </c>
    </row>
    <row r="38999" spans="1:4">
      <c r="A38999" s="489" t="str">
        <f t="shared" si="609"/>
        <v>2373300934介護予防短期入所生活介護</v>
      </c>
      <c r="B38999" s="489">
        <v>2373300934</v>
      </c>
      <c r="C38999" s="489" t="s">
        <v>2093</v>
      </c>
      <c r="D38999" s="489" t="s">
        <v>10524</v>
      </c>
    </row>
    <row r="39000" spans="1:4">
      <c r="A39000" s="489" t="str">
        <f t="shared" si="609"/>
        <v>2373300934短期入所生活介護</v>
      </c>
      <c r="B39000" s="489">
        <v>2373300934</v>
      </c>
      <c r="C39000" s="489" t="s">
        <v>2092</v>
      </c>
      <c r="D39000" s="489" t="s">
        <v>10524</v>
      </c>
    </row>
    <row r="39001" spans="1:4">
      <c r="A39001" s="489" t="str">
        <f t="shared" si="609"/>
        <v>2373300934短期入所生活介護</v>
      </c>
      <c r="B39001" s="489">
        <v>2373300934</v>
      </c>
      <c r="C39001" s="489" t="s">
        <v>2092</v>
      </c>
      <c r="D39001" s="489" t="s">
        <v>10524</v>
      </c>
    </row>
    <row r="39002" spans="1:4">
      <c r="A39002" s="489" t="str">
        <f t="shared" si="609"/>
        <v>2373300975通所介護</v>
      </c>
      <c r="B39002" s="489">
        <v>2373300975</v>
      </c>
      <c r="C39002" s="489" t="s">
        <v>158</v>
      </c>
      <c r="D39002" s="489" t="s">
        <v>10525</v>
      </c>
    </row>
    <row r="39003" spans="1:4">
      <c r="A39003" s="489" t="str">
        <f t="shared" si="609"/>
        <v>2373300975通所型サービス（独自）</v>
      </c>
      <c r="B39003" s="489">
        <v>2373300975</v>
      </c>
      <c r="C39003" s="489" t="s">
        <v>2570</v>
      </c>
      <c r="D39003" s="489" t="s">
        <v>10525</v>
      </c>
    </row>
    <row r="39004" spans="1:4">
      <c r="A39004" s="489" t="str">
        <f t="shared" si="609"/>
        <v>2373300975通所型サービス（独自）</v>
      </c>
      <c r="B39004" s="489">
        <v>2373300975</v>
      </c>
      <c r="C39004" s="489" t="s">
        <v>2570</v>
      </c>
      <c r="D39004" s="489" t="s">
        <v>10525</v>
      </c>
    </row>
    <row r="39005" spans="1:4">
      <c r="A39005" s="489" t="str">
        <f t="shared" si="609"/>
        <v>2373300975通所型サービス（独自）</v>
      </c>
      <c r="B39005" s="489">
        <v>2373300975</v>
      </c>
      <c r="C39005" s="489" t="s">
        <v>2570</v>
      </c>
      <c r="D39005" s="489" t="s">
        <v>10525</v>
      </c>
    </row>
    <row r="39006" spans="1:4">
      <c r="A39006" s="489" t="str">
        <f t="shared" si="609"/>
        <v>2373300975通所型サービス（独自）</v>
      </c>
      <c r="B39006" s="489">
        <v>2373300975</v>
      </c>
      <c r="C39006" s="489" t="s">
        <v>2570</v>
      </c>
      <c r="D39006" s="489" t="s">
        <v>10525</v>
      </c>
    </row>
    <row r="39007" spans="1:4">
      <c r="A39007" s="489" t="str">
        <f t="shared" si="609"/>
        <v>2373300983訪問型サービス（独自）</v>
      </c>
      <c r="B39007" s="489">
        <v>2373300983</v>
      </c>
      <c r="C39007" s="489" t="s">
        <v>2571</v>
      </c>
      <c r="D39007" s="489" t="s">
        <v>10526</v>
      </c>
    </row>
    <row r="39008" spans="1:4">
      <c r="A39008" s="489" t="str">
        <f t="shared" si="609"/>
        <v>2373301015通所型サービス（独自）</v>
      </c>
      <c r="B39008" s="489">
        <v>2373301015</v>
      </c>
      <c r="C39008" s="489" t="s">
        <v>2570</v>
      </c>
      <c r="D39008" s="489" t="s">
        <v>10527</v>
      </c>
    </row>
    <row r="39009" spans="1:4">
      <c r="A39009" s="489" t="str">
        <f t="shared" si="609"/>
        <v>2373301049訪問介護</v>
      </c>
      <c r="B39009" s="489">
        <v>2373301049</v>
      </c>
      <c r="C39009" s="489" t="s">
        <v>140</v>
      </c>
      <c r="D39009" s="489" t="s">
        <v>10528</v>
      </c>
    </row>
    <row r="39010" spans="1:4">
      <c r="A39010" s="489" t="str">
        <f t="shared" si="609"/>
        <v>2373301049訪問介護</v>
      </c>
      <c r="B39010" s="489">
        <v>2373301049</v>
      </c>
      <c r="C39010" s="489" t="s">
        <v>140</v>
      </c>
      <c r="D39010" s="489" t="s">
        <v>10528</v>
      </c>
    </row>
    <row r="39011" spans="1:4">
      <c r="A39011" s="489" t="str">
        <f t="shared" si="609"/>
        <v>2373301049訪問型サービス（独自）</v>
      </c>
      <c r="B39011" s="489">
        <v>2373301049</v>
      </c>
      <c r="C39011" s="489" t="s">
        <v>2571</v>
      </c>
      <c r="D39011" s="489" t="s">
        <v>10528</v>
      </c>
    </row>
    <row r="39012" spans="1:4">
      <c r="A39012" s="489" t="str">
        <f t="shared" si="609"/>
        <v>2373301049訪問型サービス（独自／定率）</v>
      </c>
      <c r="B39012" s="489">
        <v>2373301049</v>
      </c>
      <c r="C39012" s="489" t="s">
        <v>2568</v>
      </c>
      <c r="D39012" s="489" t="s">
        <v>10528</v>
      </c>
    </row>
    <row r="39013" spans="1:4">
      <c r="A39013" s="489" t="str">
        <f t="shared" si="609"/>
        <v>2373301049訪問型サービス（独自／定率）</v>
      </c>
      <c r="B39013" s="489">
        <v>2373301049</v>
      </c>
      <c r="C39013" s="489" t="s">
        <v>2568</v>
      </c>
      <c r="D39013" s="489" t="s">
        <v>10528</v>
      </c>
    </row>
    <row r="39014" spans="1:4">
      <c r="A39014" s="489" t="str">
        <f t="shared" si="609"/>
        <v>2373301072居宅介護支援</v>
      </c>
      <c r="B39014" s="489">
        <v>2373301072</v>
      </c>
      <c r="C39014" s="489" t="s">
        <v>2519</v>
      </c>
      <c r="D39014" s="489" t="s">
        <v>10529</v>
      </c>
    </row>
    <row r="39015" spans="1:4">
      <c r="A39015" s="489" t="str">
        <f t="shared" si="609"/>
        <v>2373301098地域密着型通所介護</v>
      </c>
      <c r="B39015" s="489">
        <v>2373301098</v>
      </c>
      <c r="C39015" s="489" t="s">
        <v>161</v>
      </c>
      <c r="D39015" s="489" t="s">
        <v>10530</v>
      </c>
    </row>
    <row r="39016" spans="1:4">
      <c r="A39016" s="489" t="str">
        <f t="shared" si="609"/>
        <v>2373301098地域密着型通所介護</v>
      </c>
      <c r="B39016" s="489">
        <v>2373301098</v>
      </c>
      <c r="C39016" s="489" t="s">
        <v>161</v>
      </c>
      <c r="D39016" s="489" t="s">
        <v>10530</v>
      </c>
    </row>
    <row r="39017" spans="1:4">
      <c r="A39017" s="489" t="str">
        <f t="shared" si="609"/>
        <v>2373301098地域密着型通所介護</v>
      </c>
      <c r="B39017" s="489">
        <v>2373301098</v>
      </c>
      <c r="C39017" s="489" t="s">
        <v>161</v>
      </c>
      <c r="D39017" s="489" t="s">
        <v>10530</v>
      </c>
    </row>
    <row r="39018" spans="1:4">
      <c r="A39018" s="489" t="str">
        <f t="shared" si="609"/>
        <v>2373301098地域密着型通所介護</v>
      </c>
      <c r="B39018" s="489">
        <v>2373301098</v>
      </c>
      <c r="C39018" s="489" t="s">
        <v>161</v>
      </c>
      <c r="D39018" s="489" t="s">
        <v>10530</v>
      </c>
    </row>
    <row r="39019" spans="1:4">
      <c r="A39019" s="489" t="str">
        <f t="shared" si="609"/>
        <v>2373301098通所型サービス（独自）</v>
      </c>
      <c r="B39019" s="489">
        <v>2373301098</v>
      </c>
      <c r="C39019" s="489" t="s">
        <v>2570</v>
      </c>
      <c r="D39019" s="489" t="s">
        <v>10530</v>
      </c>
    </row>
    <row r="39020" spans="1:4">
      <c r="A39020" s="489" t="str">
        <f t="shared" si="609"/>
        <v>2373301098通所型サービス（独自）</v>
      </c>
      <c r="B39020" s="489">
        <v>2373301098</v>
      </c>
      <c r="C39020" s="489" t="s">
        <v>2570</v>
      </c>
      <c r="D39020" s="489" t="s">
        <v>10530</v>
      </c>
    </row>
    <row r="39021" spans="1:4">
      <c r="A39021" s="489" t="str">
        <f t="shared" si="609"/>
        <v>2373301098通所型サービス（独自）</v>
      </c>
      <c r="B39021" s="489">
        <v>2373301098</v>
      </c>
      <c r="C39021" s="489" t="s">
        <v>2570</v>
      </c>
      <c r="D39021" s="489" t="s">
        <v>10530</v>
      </c>
    </row>
    <row r="39022" spans="1:4">
      <c r="A39022" s="489" t="str">
        <f t="shared" si="609"/>
        <v>2373301098通所型サービス（独自）</v>
      </c>
      <c r="B39022" s="489">
        <v>2373301098</v>
      </c>
      <c r="C39022" s="489" t="s">
        <v>2570</v>
      </c>
      <c r="D39022" s="489" t="s">
        <v>10530</v>
      </c>
    </row>
    <row r="39023" spans="1:4">
      <c r="A39023" s="489" t="str">
        <f t="shared" si="609"/>
        <v>2373301106介護予防短期入所生活介護</v>
      </c>
      <c r="B39023" s="489">
        <v>2373301106</v>
      </c>
      <c r="C39023" s="489" t="s">
        <v>2093</v>
      </c>
      <c r="D39023" s="489" t="s">
        <v>10531</v>
      </c>
    </row>
    <row r="39024" spans="1:4">
      <c r="A39024" s="489" t="str">
        <f t="shared" si="609"/>
        <v>2373301106短期入所生活介護</v>
      </c>
      <c r="B39024" s="489">
        <v>2373301106</v>
      </c>
      <c r="C39024" s="489" t="s">
        <v>2092</v>
      </c>
      <c r="D39024" s="489" t="s">
        <v>10531</v>
      </c>
    </row>
    <row r="39025" spans="1:4">
      <c r="A39025" s="489" t="str">
        <f t="shared" si="609"/>
        <v>2373301122地域密着型通所介護</v>
      </c>
      <c r="B39025" s="489">
        <v>2373301122</v>
      </c>
      <c r="C39025" s="489" t="s">
        <v>161</v>
      </c>
      <c r="D39025" s="489" t="s">
        <v>10532</v>
      </c>
    </row>
    <row r="39026" spans="1:4">
      <c r="A39026" s="489" t="str">
        <f t="shared" si="609"/>
        <v>2373301122通所型サービス（独自）</v>
      </c>
      <c r="B39026" s="489">
        <v>2373301122</v>
      </c>
      <c r="C39026" s="489" t="s">
        <v>2570</v>
      </c>
      <c r="D39026" s="489" t="s">
        <v>10532</v>
      </c>
    </row>
    <row r="39027" spans="1:4">
      <c r="A39027" s="489" t="str">
        <f t="shared" si="609"/>
        <v>2373301130介護予防短期入所生活介護</v>
      </c>
      <c r="B39027" s="489">
        <v>2373301130</v>
      </c>
      <c r="C39027" s="489" t="s">
        <v>2093</v>
      </c>
      <c r="D39027" s="489" t="s">
        <v>10533</v>
      </c>
    </row>
    <row r="39028" spans="1:4">
      <c r="A39028" s="489" t="str">
        <f t="shared" si="609"/>
        <v>2373301130短期入所生活介護</v>
      </c>
      <c r="B39028" s="489">
        <v>2373301130</v>
      </c>
      <c r="C39028" s="489" t="s">
        <v>2092</v>
      </c>
      <c r="D39028" s="489" t="s">
        <v>10533</v>
      </c>
    </row>
    <row r="39029" spans="1:4">
      <c r="A39029" s="489" t="str">
        <f t="shared" si="609"/>
        <v>2373301148居宅介護支援</v>
      </c>
      <c r="B39029" s="489">
        <v>2373301148</v>
      </c>
      <c r="C39029" s="489" t="s">
        <v>2519</v>
      </c>
      <c r="D39029" s="489" t="s">
        <v>10508</v>
      </c>
    </row>
    <row r="39030" spans="1:4">
      <c r="A39030" s="489" t="str">
        <f t="shared" si="609"/>
        <v>2373301155訪問型サービス（独自）</v>
      </c>
      <c r="B39030" s="489">
        <v>2373301155</v>
      </c>
      <c r="C39030" s="489" t="s">
        <v>2571</v>
      </c>
      <c r="D39030" s="489" t="s">
        <v>10534</v>
      </c>
    </row>
    <row r="39031" spans="1:4">
      <c r="A39031" s="489" t="str">
        <f t="shared" si="609"/>
        <v>2373301163通所介護</v>
      </c>
      <c r="B39031" s="489">
        <v>2373301163</v>
      </c>
      <c r="C39031" s="489" t="s">
        <v>158</v>
      </c>
      <c r="D39031" s="489" t="s">
        <v>10535</v>
      </c>
    </row>
    <row r="39032" spans="1:4">
      <c r="A39032" s="489" t="str">
        <f t="shared" si="609"/>
        <v>2373301163通所型サービス（独自）</v>
      </c>
      <c r="B39032" s="489">
        <v>2373301163</v>
      </c>
      <c r="C39032" s="489" t="s">
        <v>2570</v>
      </c>
      <c r="D39032" s="489" t="s">
        <v>10535</v>
      </c>
    </row>
    <row r="39033" spans="1:4">
      <c r="A39033" s="489" t="str">
        <f t="shared" si="609"/>
        <v>2373301163通所型サービス（独自）</v>
      </c>
      <c r="B39033" s="489">
        <v>2373301163</v>
      </c>
      <c r="C39033" s="489" t="s">
        <v>2570</v>
      </c>
      <c r="D39033" s="489" t="s">
        <v>10535</v>
      </c>
    </row>
    <row r="39034" spans="1:4">
      <c r="A39034" s="489" t="str">
        <f t="shared" si="609"/>
        <v>2373301197通所介護</v>
      </c>
      <c r="B39034" s="489">
        <v>2373301197</v>
      </c>
      <c r="C39034" s="489" t="s">
        <v>158</v>
      </c>
      <c r="D39034" s="489" t="s">
        <v>10536</v>
      </c>
    </row>
    <row r="39035" spans="1:4">
      <c r="A39035" s="489" t="str">
        <f t="shared" si="609"/>
        <v>2373301197通所型サービス（独自）</v>
      </c>
      <c r="B39035" s="489">
        <v>2373301197</v>
      </c>
      <c r="C39035" s="489" t="s">
        <v>2570</v>
      </c>
      <c r="D39035" s="489" t="s">
        <v>10536</v>
      </c>
    </row>
    <row r="39036" spans="1:4">
      <c r="A39036" s="489" t="str">
        <f t="shared" si="609"/>
        <v>2373301197通所型サービス（独自）</v>
      </c>
      <c r="B39036" s="489">
        <v>2373301197</v>
      </c>
      <c r="C39036" s="489" t="s">
        <v>2570</v>
      </c>
      <c r="D39036" s="489" t="s">
        <v>10536</v>
      </c>
    </row>
    <row r="39037" spans="1:4">
      <c r="A39037" s="489" t="str">
        <f t="shared" si="609"/>
        <v>2373301197通所型サービス（独自）</v>
      </c>
      <c r="B39037" s="489">
        <v>2373301197</v>
      </c>
      <c r="C39037" s="489" t="s">
        <v>2570</v>
      </c>
      <c r="D39037" s="489" t="s">
        <v>10536</v>
      </c>
    </row>
    <row r="39038" spans="1:4">
      <c r="A39038" s="489" t="str">
        <f t="shared" si="609"/>
        <v>2373301197通所型サービス（独自）</v>
      </c>
      <c r="B39038" s="489">
        <v>2373301197</v>
      </c>
      <c r="C39038" s="489" t="s">
        <v>2570</v>
      </c>
      <c r="D39038" s="489" t="s">
        <v>10536</v>
      </c>
    </row>
    <row r="39039" spans="1:4">
      <c r="A39039" s="489" t="str">
        <f t="shared" si="609"/>
        <v>2373301213訪問型サービス（独自）</v>
      </c>
      <c r="B39039" s="489">
        <v>2373301213</v>
      </c>
      <c r="C39039" s="489" t="s">
        <v>2571</v>
      </c>
      <c r="D39039" s="489" t="s">
        <v>10537</v>
      </c>
    </row>
    <row r="39040" spans="1:4">
      <c r="A39040" s="489" t="str">
        <f t="shared" si="609"/>
        <v>2373301221通所介護</v>
      </c>
      <c r="B39040" s="489">
        <v>2373301221</v>
      </c>
      <c r="C39040" s="489" t="s">
        <v>158</v>
      </c>
      <c r="D39040" s="489" t="s">
        <v>10538</v>
      </c>
    </row>
    <row r="39041" spans="1:4">
      <c r="A39041" s="489" t="str">
        <f t="shared" si="609"/>
        <v>2373301221通所型サービス（独自）</v>
      </c>
      <c r="B39041" s="489">
        <v>2373301221</v>
      </c>
      <c r="C39041" s="489" t="s">
        <v>2570</v>
      </c>
      <c r="D39041" s="489" t="s">
        <v>10538</v>
      </c>
    </row>
    <row r="39042" spans="1:4">
      <c r="A39042" s="489" t="str">
        <f t="shared" ref="A39042:A39105" si="610">B39042&amp;C39042</f>
        <v>2373301221通所型サービス（独自）</v>
      </c>
      <c r="B39042" s="489">
        <v>2373301221</v>
      </c>
      <c r="C39042" s="489" t="s">
        <v>2570</v>
      </c>
      <c r="D39042" s="489" t="s">
        <v>10538</v>
      </c>
    </row>
    <row r="39043" spans="1:4">
      <c r="A39043" s="489" t="str">
        <f t="shared" si="610"/>
        <v>2373301270介護老人福祉施設</v>
      </c>
      <c r="B39043" s="489">
        <v>2373301270</v>
      </c>
      <c r="C39043" s="489" t="s">
        <v>1921</v>
      </c>
      <c r="D39043" s="489" t="s">
        <v>10539</v>
      </c>
    </row>
    <row r="39044" spans="1:4">
      <c r="A39044" s="489" t="str">
        <f t="shared" si="610"/>
        <v>2373301288通所介護</v>
      </c>
      <c r="B39044" s="489">
        <v>2373301288</v>
      </c>
      <c r="C39044" s="489" t="s">
        <v>158</v>
      </c>
      <c r="D39044" s="489" t="s">
        <v>10540</v>
      </c>
    </row>
    <row r="39045" spans="1:4">
      <c r="A39045" s="489" t="str">
        <f t="shared" si="610"/>
        <v>2373301288通所型サービス（独自）</v>
      </c>
      <c r="B39045" s="489">
        <v>2373301288</v>
      </c>
      <c r="C39045" s="489" t="s">
        <v>2570</v>
      </c>
      <c r="D39045" s="489" t="s">
        <v>10540</v>
      </c>
    </row>
    <row r="39046" spans="1:4">
      <c r="A39046" s="489" t="str">
        <f t="shared" si="610"/>
        <v>2373301304通所介護</v>
      </c>
      <c r="B39046" s="489">
        <v>2373301304</v>
      </c>
      <c r="C39046" s="489" t="s">
        <v>158</v>
      </c>
      <c r="D39046" s="489" t="s">
        <v>10532</v>
      </c>
    </row>
    <row r="39047" spans="1:4">
      <c r="A39047" s="489" t="str">
        <f t="shared" si="610"/>
        <v>2373301304通所型サービス（独自）</v>
      </c>
      <c r="B39047" s="489">
        <v>2373301304</v>
      </c>
      <c r="C39047" s="489" t="s">
        <v>2570</v>
      </c>
      <c r="D39047" s="489" t="s">
        <v>10532</v>
      </c>
    </row>
    <row r="39048" spans="1:4">
      <c r="A39048" s="489" t="str">
        <f t="shared" si="610"/>
        <v>2373301312介護予防短期入所生活介護</v>
      </c>
      <c r="B39048" s="489">
        <v>2373301312</v>
      </c>
      <c r="C39048" s="489" t="s">
        <v>2093</v>
      </c>
      <c r="D39048" s="489" t="s">
        <v>10541</v>
      </c>
    </row>
    <row r="39049" spans="1:4">
      <c r="A39049" s="489" t="str">
        <f t="shared" si="610"/>
        <v>2373301312介護予防短期入所生活介護</v>
      </c>
      <c r="B39049" s="489">
        <v>2373301312</v>
      </c>
      <c r="C39049" s="489" t="s">
        <v>2093</v>
      </c>
      <c r="D39049" s="489" t="s">
        <v>10541</v>
      </c>
    </row>
    <row r="39050" spans="1:4">
      <c r="A39050" s="489" t="str">
        <f t="shared" si="610"/>
        <v>2373301312短期入所生活介護</v>
      </c>
      <c r="B39050" s="489">
        <v>2373301312</v>
      </c>
      <c r="C39050" s="489" t="s">
        <v>2092</v>
      </c>
      <c r="D39050" s="489" t="s">
        <v>10541</v>
      </c>
    </row>
    <row r="39051" spans="1:4">
      <c r="A39051" s="489" t="str">
        <f t="shared" si="610"/>
        <v>2373301312短期入所生活介護</v>
      </c>
      <c r="B39051" s="489">
        <v>2373301312</v>
      </c>
      <c r="C39051" s="489" t="s">
        <v>2092</v>
      </c>
      <c r="D39051" s="489" t="s">
        <v>10541</v>
      </c>
    </row>
    <row r="39052" spans="1:4">
      <c r="A39052" s="489" t="str">
        <f t="shared" si="610"/>
        <v>2373301320通所介護</v>
      </c>
      <c r="B39052" s="489">
        <v>2373301320</v>
      </c>
      <c r="C39052" s="489" t="s">
        <v>158</v>
      </c>
      <c r="D39052" s="489" t="s">
        <v>10542</v>
      </c>
    </row>
    <row r="39053" spans="1:4">
      <c r="A39053" s="489" t="str">
        <f t="shared" si="610"/>
        <v>2373301346通所介護</v>
      </c>
      <c r="B39053" s="489">
        <v>2373301346</v>
      </c>
      <c r="C39053" s="489" t="s">
        <v>158</v>
      </c>
      <c r="D39053" s="489" t="s">
        <v>10543</v>
      </c>
    </row>
    <row r="39054" spans="1:4">
      <c r="A39054" s="489" t="str">
        <f t="shared" si="610"/>
        <v>2373301346通所型サービス（独自）</v>
      </c>
      <c r="B39054" s="489">
        <v>2373301346</v>
      </c>
      <c r="C39054" s="489" t="s">
        <v>2570</v>
      </c>
      <c r="D39054" s="489" t="s">
        <v>10543</v>
      </c>
    </row>
    <row r="39055" spans="1:4">
      <c r="A39055" s="489" t="str">
        <f t="shared" si="610"/>
        <v>2373301353訪問介護</v>
      </c>
      <c r="B39055" s="489">
        <v>2373301353</v>
      </c>
      <c r="C39055" s="489" t="s">
        <v>140</v>
      </c>
      <c r="D39055" s="489" t="s">
        <v>10544</v>
      </c>
    </row>
    <row r="39056" spans="1:4">
      <c r="A39056" s="489" t="str">
        <f t="shared" si="610"/>
        <v>2373301353訪問介護</v>
      </c>
      <c r="B39056" s="489">
        <v>2373301353</v>
      </c>
      <c r="C39056" s="489" t="s">
        <v>140</v>
      </c>
      <c r="D39056" s="489" t="s">
        <v>10544</v>
      </c>
    </row>
    <row r="39057" spans="1:4">
      <c r="A39057" s="489" t="str">
        <f t="shared" si="610"/>
        <v>2373301353訪問型サービス（独自）</v>
      </c>
      <c r="B39057" s="489">
        <v>2373301353</v>
      </c>
      <c r="C39057" s="489" t="s">
        <v>2571</v>
      </c>
      <c r="D39057" s="489" t="s">
        <v>10544</v>
      </c>
    </row>
    <row r="39058" spans="1:4">
      <c r="A39058" s="489" t="str">
        <f t="shared" si="610"/>
        <v>2373301361通所介護</v>
      </c>
      <c r="B39058" s="489">
        <v>2373301361</v>
      </c>
      <c r="C39058" s="489" t="s">
        <v>158</v>
      </c>
      <c r="D39058" s="489" t="s">
        <v>10545</v>
      </c>
    </row>
    <row r="39059" spans="1:4">
      <c r="A39059" s="489" t="str">
        <f t="shared" si="610"/>
        <v>2373301361通所型サービス（独自）</v>
      </c>
      <c r="B39059" s="489">
        <v>2373301361</v>
      </c>
      <c r="C39059" s="489" t="s">
        <v>2570</v>
      </c>
      <c r="D39059" s="489" t="s">
        <v>10545</v>
      </c>
    </row>
    <row r="39060" spans="1:4">
      <c r="A39060" s="489" t="str">
        <f t="shared" si="610"/>
        <v>2373301379訪問介護</v>
      </c>
      <c r="B39060" s="489">
        <v>2373301379</v>
      </c>
      <c r="C39060" s="489" t="s">
        <v>140</v>
      </c>
      <c r="D39060" s="489" t="s">
        <v>10546</v>
      </c>
    </row>
    <row r="39061" spans="1:4">
      <c r="A39061" s="489" t="str">
        <f t="shared" si="610"/>
        <v>2373301379訪問介護</v>
      </c>
      <c r="B39061" s="489">
        <v>2373301379</v>
      </c>
      <c r="C39061" s="489" t="s">
        <v>140</v>
      </c>
      <c r="D39061" s="489" t="s">
        <v>10546</v>
      </c>
    </row>
    <row r="39062" spans="1:4">
      <c r="A39062" s="489" t="str">
        <f t="shared" si="610"/>
        <v>2373301395通所介護</v>
      </c>
      <c r="B39062" s="489">
        <v>2373301395</v>
      </c>
      <c r="C39062" s="489" t="s">
        <v>158</v>
      </c>
      <c r="D39062" s="489" t="s">
        <v>10547</v>
      </c>
    </row>
    <row r="39063" spans="1:4">
      <c r="A39063" s="489" t="str">
        <f t="shared" si="610"/>
        <v>2373301395通所型サービス（独自）</v>
      </c>
      <c r="B39063" s="489">
        <v>2373301395</v>
      </c>
      <c r="C39063" s="489" t="s">
        <v>2570</v>
      </c>
      <c r="D39063" s="489" t="s">
        <v>10547</v>
      </c>
    </row>
    <row r="39064" spans="1:4">
      <c r="A39064" s="489" t="str">
        <f t="shared" si="610"/>
        <v>2373301403訪問介護</v>
      </c>
      <c r="B39064" s="489">
        <v>2373301403</v>
      </c>
      <c r="C39064" s="489" t="s">
        <v>140</v>
      </c>
      <c r="D39064" s="489" t="s">
        <v>10548</v>
      </c>
    </row>
    <row r="39065" spans="1:4">
      <c r="A39065" s="489" t="str">
        <f t="shared" si="610"/>
        <v>2373301403訪問介護</v>
      </c>
      <c r="B39065" s="489">
        <v>2373301403</v>
      </c>
      <c r="C39065" s="489" t="s">
        <v>140</v>
      </c>
      <c r="D39065" s="489" t="s">
        <v>10548</v>
      </c>
    </row>
    <row r="39066" spans="1:4">
      <c r="A39066" s="489" t="str">
        <f t="shared" si="610"/>
        <v>2373301403訪問型サービス（独自）</v>
      </c>
      <c r="B39066" s="489">
        <v>2373301403</v>
      </c>
      <c r="C39066" s="489" t="s">
        <v>2571</v>
      </c>
      <c r="D39066" s="489" t="s">
        <v>10548</v>
      </c>
    </row>
    <row r="39067" spans="1:4">
      <c r="A39067" s="489" t="str">
        <f t="shared" si="610"/>
        <v>2373301411訪問介護</v>
      </c>
      <c r="B39067" s="489">
        <v>2373301411</v>
      </c>
      <c r="C39067" s="489" t="s">
        <v>140</v>
      </c>
      <c r="D39067" s="489" t="s">
        <v>10549</v>
      </c>
    </row>
    <row r="39068" spans="1:4">
      <c r="A39068" s="489" t="str">
        <f t="shared" si="610"/>
        <v>2373301411訪問介護</v>
      </c>
      <c r="B39068" s="489">
        <v>2373301411</v>
      </c>
      <c r="C39068" s="489" t="s">
        <v>140</v>
      </c>
      <c r="D39068" s="489" t="s">
        <v>10549</v>
      </c>
    </row>
    <row r="39069" spans="1:4">
      <c r="A39069" s="489" t="str">
        <f t="shared" si="610"/>
        <v>2373301411訪問型サービス（独自）</v>
      </c>
      <c r="B39069" s="489">
        <v>2373301411</v>
      </c>
      <c r="C39069" s="489" t="s">
        <v>2571</v>
      </c>
      <c r="D39069" s="489" t="s">
        <v>10549</v>
      </c>
    </row>
    <row r="39070" spans="1:4">
      <c r="A39070" s="489" t="str">
        <f t="shared" si="610"/>
        <v>2373400015居宅介護支援</v>
      </c>
      <c r="B39070" s="489">
        <v>2373400015</v>
      </c>
      <c r="C39070" s="489" t="s">
        <v>2519</v>
      </c>
      <c r="D39070" s="489" t="s">
        <v>10550</v>
      </c>
    </row>
    <row r="39071" spans="1:4">
      <c r="A39071" s="489" t="str">
        <f t="shared" si="610"/>
        <v>2373400049居宅介護支援</v>
      </c>
      <c r="B39071" s="489">
        <v>2373400049</v>
      </c>
      <c r="C39071" s="489" t="s">
        <v>2519</v>
      </c>
      <c r="D39071" s="489" t="s">
        <v>10551</v>
      </c>
    </row>
    <row r="39072" spans="1:4">
      <c r="A39072" s="489" t="str">
        <f t="shared" si="610"/>
        <v>2373400064訪問介護</v>
      </c>
      <c r="B39072" s="489">
        <v>2373400064</v>
      </c>
      <c r="C39072" s="489" t="s">
        <v>140</v>
      </c>
      <c r="D39072" s="489" t="s">
        <v>10552</v>
      </c>
    </row>
    <row r="39073" spans="1:4">
      <c r="A39073" s="489" t="str">
        <f t="shared" si="610"/>
        <v>2373400064訪問介護</v>
      </c>
      <c r="B39073" s="489">
        <v>2373400064</v>
      </c>
      <c r="C39073" s="489" t="s">
        <v>140</v>
      </c>
      <c r="D39073" s="489" t="s">
        <v>10552</v>
      </c>
    </row>
    <row r="39074" spans="1:4">
      <c r="A39074" s="489" t="str">
        <f t="shared" si="610"/>
        <v>2373400064訪問型サービス（独自）</v>
      </c>
      <c r="B39074" s="489">
        <v>2373400064</v>
      </c>
      <c r="C39074" s="489" t="s">
        <v>2571</v>
      </c>
      <c r="D39074" s="489" t="s">
        <v>10552</v>
      </c>
    </row>
    <row r="39075" spans="1:4">
      <c r="A39075" s="489" t="str">
        <f t="shared" si="610"/>
        <v>2373400072介護老人福祉施設</v>
      </c>
      <c r="B39075" s="489">
        <v>2373400072</v>
      </c>
      <c r="C39075" s="489" t="s">
        <v>1921</v>
      </c>
      <c r="D39075" s="489" t="s">
        <v>10553</v>
      </c>
    </row>
    <row r="39076" spans="1:4">
      <c r="A39076" s="489" t="str">
        <f t="shared" si="610"/>
        <v>2373400072介護老人福祉施設</v>
      </c>
      <c r="B39076" s="489">
        <v>2373400072</v>
      </c>
      <c r="C39076" s="489" t="s">
        <v>1921</v>
      </c>
      <c r="D39076" s="489" t="s">
        <v>10553</v>
      </c>
    </row>
    <row r="39077" spans="1:4">
      <c r="A39077" s="489" t="str">
        <f t="shared" si="610"/>
        <v>2373400080介護老人福祉施設</v>
      </c>
      <c r="B39077" s="489">
        <v>2373400080</v>
      </c>
      <c r="C39077" s="489" t="s">
        <v>1921</v>
      </c>
      <c r="D39077" s="489" t="s">
        <v>10554</v>
      </c>
    </row>
    <row r="39078" spans="1:4">
      <c r="A39078" s="489" t="str">
        <f t="shared" si="610"/>
        <v>2373400098居宅介護支援</v>
      </c>
      <c r="B39078" s="489">
        <v>2373400098</v>
      </c>
      <c r="C39078" s="489" t="s">
        <v>2519</v>
      </c>
      <c r="D39078" s="489" t="s">
        <v>10555</v>
      </c>
    </row>
    <row r="39079" spans="1:4">
      <c r="A39079" s="489" t="str">
        <f t="shared" si="610"/>
        <v>2373400114居宅介護支援</v>
      </c>
      <c r="B39079" s="489">
        <v>2373400114</v>
      </c>
      <c r="C39079" s="489" t="s">
        <v>2519</v>
      </c>
      <c r="D39079" s="489" t="s">
        <v>10556</v>
      </c>
    </row>
    <row r="39080" spans="1:4">
      <c r="A39080" s="489" t="str">
        <f t="shared" si="610"/>
        <v>2373400155介護予防短期入所生活介護</v>
      </c>
      <c r="B39080" s="489">
        <v>2373400155</v>
      </c>
      <c r="C39080" s="489" t="s">
        <v>2093</v>
      </c>
      <c r="D39080" s="489" t="s">
        <v>10557</v>
      </c>
    </row>
    <row r="39081" spans="1:4">
      <c r="A39081" s="489" t="str">
        <f t="shared" si="610"/>
        <v>2373400155短期入所生活介護</v>
      </c>
      <c r="B39081" s="489">
        <v>2373400155</v>
      </c>
      <c r="C39081" s="489" t="s">
        <v>2092</v>
      </c>
      <c r="D39081" s="489" t="s">
        <v>10557</v>
      </c>
    </row>
    <row r="39082" spans="1:4">
      <c r="A39082" s="489" t="str">
        <f t="shared" si="610"/>
        <v>2373400155短期入所生活介護</v>
      </c>
      <c r="B39082" s="489">
        <v>2373400155</v>
      </c>
      <c r="C39082" s="489" t="s">
        <v>2092</v>
      </c>
      <c r="D39082" s="489" t="s">
        <v>10557</v>
      </c>
    </row>
    <row r="39083" spans="1:4">
      <c r="A39083" s="489" t="str">
        <f t="shared" si="610"/>
        <v>2373400171介護予防短期入所生活介護</v>
      </c>
      <c r="B39083" s="489">
        <v>2373400171</v>
      </c>
      <c r="C39083" s="489" t="s">
        <v>2093</v>
      </c>
      <c r="D39083" s="489" t="s">
        <v>10558</v>
      </c>
    </row>
    <row r="39084" spans="1:4">
      <c r="A39084" s="489" t="str">
        <f t="shared" si="610"/>
        <v>2373400171短期入所生活介護</v>
      </c>
      <c r="B39084" s="489">
        <v>2373400171</v>
      </c>
      <c r="C39084" s="489" t="s">
        <v>2092</v>
      </c>
      <c r="D39084" s="489" t="s">
        <v>10558</v>
      </c>
    </row>
    <row r="39085" spans="1:4">
      <c r="A39085" s="489" t="str">
        <f t="shared" si="610"/>
        <v>2373400171短期入所生活介護</v>
      </c>
      <c r="B39085" s="489">
        <v>2373400171</v>
      </c>
      <c r="C39085" s="489" t="s">
        <v>2092</v>
      </c>
      <c r="D39085" s="489" t="s">
        <v>10558</v>
      </c>
    </row>
    <row r="39086" spans="1:4">
      <c r="A39086" s="489" t="str">
        <f t="shared" si="610"/>
        <v>2373400171短期入所生活介護</v>
      </c>
      <c r="B39086" s="489">
        <v>2373400171</v>
      </c>
      <c r="C39086" s="489" t="s">
        <v>2092</v>
      </c>
      <c r="D39086" s="489" t="s">
        <v>10558</v>
      </c>
    </row>
    <row r="39087" spans="1:4">
      <c r="A39087" s="489" t="str">
        <f t="shared" si="610"/>
        <v>2373400189通所介護</v>
      </c>
      <c r="B39087" s="489">
        <v>2373400189</v>
      </c>
      <c r="C39087" s="489" t="s">
        <v>158</v>
      </c>
      <c r="D39087" s="489" t="s">
        <v>10559</v>
      </c>
    </row>
    <row r="39088" spans="1:4">
      <c r="A39088" s="489" t="str">
        <f t="shared" si="610"/>
        <v>2373400189通所型サービス（独自）</v>
      </c>
      <c r="B39088" s="489">
        <v>2373400189</v>
      </c>
      <c r="C39088" s="489" t="s">
        <v>2570</v>
      </c>
      <c r="D39088" s="489" t="s">
        <v>10559</v>
      </c>
    </row>
    <row r="39089" spans="1:4">
      <c r="A39089" s="489" t="str">
        <f t="shared" si="610"/>
        <v>2373400197居宅介護支援</v>
      </c>
      <c r="B39089" s="489">
        <v>2373400197</v>
      </c>
      <c r="C39089" s="489" t="s">
        <v>2519</v>
      </c>
      <c r="D39089" s="489" t="s">
        <v>10560</v>
      </c>
    </row>
    <row r="39090" spans="1:4">
      <c r="A39090" s="489" t="str">
        <f t="shared" si="610"/>
        <v>2373400205訪問介護</v>
      </c>
      <c r="B39090" s="489">
        <v>2373400205</v>
      </c>
      <c r="C39090" s="489" t="s">
        <v>140</v>
      </c>
      <c r="D39090" s="489" t="s">
        <v>10561</v>
      </c>
    </row>
    <row r="39091" spans="1:4">
      <c r="A39091" s="489" t="str">
        <f t="shared" si="610"/>
        <v>2373400205訪問介護</v>
      </c>
      <c r="B39091" s="489">
        <v>2373400205</v>
      </c>
      <c r="C39091" s="489" t="s">
        <v>140</v>
      </c>
      <c r="D39091" s="489" t="s">
        <v>10561</v>
      </c>
    </row>
    <row r="39092" spans="1:4">
      <c r="A39092" s="489" t="str">
        <f t="shared" si="610"/>
        <v>2373400205訪問型サービス（独自）</v>
      </c>
      <c r="B39092" s="489">
        <v>2373400205</v>
      </c>
      <c r="C39092" s="489" t="s">
        <v>2571</v>
      </c>
      <c r="D39092" s="489" t="s">
        <v>10561</v>
      </c>
    </row>
    <row r="39093" spans="1:4">
      <c r="A39093" s="489" t="str">
        <f t="shared" si="610"/>
        <v>2373400239居宅介護支援</v>
      </c>
      <c r="B39093" s="489">
        <v>2373400239</v>
      </c>
      <c r="C39093" s="489" t="s">
        <v>2519</v>
      </c>
      <c r="D39093" s="489" t="s">
        <v>10562</v>
      </c>
    </row>
    <row r="39094" spans="1:4">
      <c r="A39094" s="489" t="str">
        <f t="shared" si="610"/>
        <v>2373400254介護予防認知症対応型共同生活介護（短期利用型）</v>
      </c>
      <c r="B39094" s="489">
        <v>2373400254</v>
      </c>
      <c r="C39094" s="489" t="s">
        <v>19398</v>
      </c>
      <c r="D39094" s="489" t="s">
        <v>10563</v>
      </c>
    </row>
    <row r="39095" spans="1:4">
      <c r="A39095" s="489" t="str">
        <f t="shared" si="610"/>
        <v>2373400254介護予防認知症対応型共同生活介護</v>
      </c>
      <c r="B39095" s="489">
        <v>2373400254</v>
      </c>
      <c r="C39095" s="489" t="s">
        <v>2088</v>
      </c>
      <c r="D39095" s="489" t="s">
        <v>10563</v>
      </c>
    </row>
    <row r="39096" spans="1:4">
      <c r="A39096" s="489" t="str">
        <f t="shared" si="610"/>
        <v>2373400254認知症対応型共同生活介護（短期利用型）</v>
      </c>
      <c r="B39096" s="489">
        <v>2373400254</v>
      </c>
      <c r="C39096" s="489" t="s">
        <v>19399</v>
      </c>
      <c r="D39096" s="489" t="s">
        <v>10563</v>
      </c>
    </row>
    <row r="39097" spans="1:4">
      <c r="A39097" s="489" t="str">
        <f t="shared" si="610"/>
        <v>2373400254認知症対応型共同生活介護</v>
      </c>
      <c r="B39097" s="489">
        <v>2373400254</v>
      </c>
      <c r="C39097" s="489" t="s">
        <v>2087</v>
      </c>
      <c r="D39097" s="489" t="s">
        <v>10563</v>
      </c>
    </row>
    <row r="39098" spans="1:4">
      <c r="A39098" s="489" t="str">
        <f t="shared" si="610"/>
        <v>2373400288介護予防通所リハビリテーション</v>
      </c>
      <c r="B39098" s="489">
        <v>2373400288</v>
      </c>
      <c r="C39098" s="489" t="s">
        <v>2512</v>
      </c>
      <c r="D39098" s="489" t="s">
        <v>19370</v>
      </c>
    </row>
    <row r="39099" spans="1:4">
      <c r="A39099" s="489" t="str">
        <f t="shared" si="610"/>
        <v>2373400288通所リハビリテーション</v>
      </c>
      <c r="B39099" s="489">
        <v>2373400288</v>
      </c>
      <c r="C39099" s="489" t="s">
        <v>2511</v>
      </c>
      <c r="D39099" s="489" t="s">
        <v>19370</v>
      </c>
    </row>
    <row r="39100" spans="1:4">
      <c r="A39100" s="489" t="str">
        <f t="shared" si="610"/>
        <v>2373400288通所リハビリテーション</v>
      </c>
      <c r="B39100" s="489">
        <v>2373400288</v>
      </c>
      <c r="C39100" s="489" t="s">
        <v>2511</v>
      </c>
      <c r="D39100" s="489" t="s">
        <v>19370</v>
      </c>
    </row>
    <row r="39101" spans="1:4">
      <c r="A39101" s="489" t="str">
        <f t="shared" si="610"/>
        <v>2373400304通所介護</v>
      </c>
      <c r="B39101" s="489">
        <v>2373400304</v>
      </c>
      <c r="C39101" s="489" t="s">
        <v>158</v>
      </c>
      <c r="D39101" s="489" t="s">
        <v>10564</v>
      </c>
    </row>
    <row r="39102" spans="1:4">
      <c r="A39102" s="489" t="str">
        <f t="shared" si="610"/>
        <v>2373400379通所介護</v>
      </c>
      <c r="B39102" s="489">
        <v>2373400379</v>
      </c>
      <c r="C39102" s="489" t="s">
        <v>158</v>
      </c>
      <c r="D39102" s="489" t="s">
        <v>10565</v>
      </c>
    </row>
    <row r="39103" spans="1:4">
      <c r="A39103" s="489" t="str">
        <f t="shared" si="610"/>
        <v>2373400379通所型サービス（独自）</v>
      </c>
      <c r="B39103" s="489">
        <v>2373400379</v>
      </c>
      <c r="C39103" s="489" t="s">
        <v>2570</v>
      </c>
      <c r="D39103" s="489" t="s">
        <v>10565</v>
      </c>
    </row>
    <row r="39104" spans="1:4">
      <c r="A39104" s="489" t="str">
        <f t="shared" si="610"/>
        <v>2373400437訪問介護</v>
      </c>
      <c r="B39104" s="489">
        <v>2373400437</v>
      </c>
      <c r="C39104" s="489" t="s">
        <v>140</v>
      </c>
      <c r="D39104" s="489" t="s">
        <v>10566</v>
      </c>
    </row>
    <row r="39105" spans="1:4">
      <c r="A39105" s="489" t="str">
        <f t="shared" si="610"/>
        <v>2373400437訪問介護</v>
      </c>
      <c r="B39105" s="489">
        <v>2373400437</v>
      </c>
      <c r="C39105" s="489" t="s">
        <v>140</v>
      </c>
      <c r="D39105" s="489" t="s">
        <v>10566</v>
      </c>
    </row>
    <row r="39106" spans="1:4">
      <c r="A39106" s="489" t="str">
        <f t="shared" ref="A39106:A39169" si="611">B39106&amp;C39106</f>
        <v>2373400437訪問介護</v>
      </c>
      <c r="B39106" s="489">
        <v>2373400437</v>
      </c>
      <c r="C39106" s="489" t="s">
        <v>140</v>
      </c>
      <c r="D39106" s="489" t="s">
        <v>10566</v>
      </c>
    </row>
    <row r="39107" spans="1:4">
      <c r="A39107" s="489" t="str">
        <f t="shared" si="611"/>
        <v>2373400437訪問型サービス（独自）</v>
      </c>
      <c r="B39107" s="489">
        <v>2373400437</v>
      </c>
      <c r="C39107" s="489" t="s">
        <v>2571</v>
      </c>
      <c r="D39107" s="489" t="s">
        <v>10566</v>
      </c>
    </row>
    <row r="39108" spans="1:4">
      <c r="A39108" s="489" t="str">
        <f t="shared" si="611"/>
        <v>2373400445介護予防特定施設入居者生活介護</v>
      </c>
      <c r="B39108" s="489">
        <v>2373400445</v>
      </c>
      <c r="C39108" s="489" t="s">
        <v>2514</v>
      </c>
      <c r="D39108" s="489" t="s">
        <v>10567</v>
      </c>
    </row>
    <row r="39109" spans="1:4">
      <c r="A39109" s="489" t="str">
        <f t="shared" si="611"/>
        <v>2373400445特定施設入居者生活介護（短期利用型）</v>
      </c>
      <c r="B39109" s="489">
        <v>2373400445</v>
      </c>
      <c r="C39109" s="489" t="s">
        <v>19397</v>
      </c>
      <c r="D39109" s="489" t="s">
        <v>10567</v>
      </c>
    </row>
    <row r="39110" spans="1:4">
      <c r="A39110" s="489" t="str">
        <f t="shared" si="611"/>
        <v>2373400445特定施設入居者生活介護</v>
      </c>
      <c r="B39110" s="489">
        <v>2373400445</v>
      </c>
      <c r="C39110" s="489" t="s">
        <v>2513</v>
      </c>
      <c r="D39110" s="489" t="s">
        <v>10567</v>
      </c>
    </row>
    <row r="39111" spans="1:4">
      <c r="A39111" s="489" t="str">
        <f t="shared" si="611"/>
        <v>2373400486介護予防認知症対応型共同生活介護</v>
      </c>
      <c r="B39111" s="489">
        <v>2373400486</v>
      </c>
      <c r="C39111" s="489" t="s">
        <v>2088</v>
      </c>
      <c r="D39111" s="489" t="s">
        <v>10568</v>
      </c>
    </row>
    <row r="39112" spans="1:4">
      <c r="A39112" s="489" t="str">
        <f t="shared" si="611"/>
        <v>2373400486認知症対応型共同生活介護</v>
      </c>
      <c r="B39112" s="489">
        <v>2373400486</v>
      </c>
      <c r="C39112" s="489" t="s">
        <v>2087</v>
      </c>
      <c r="D39112" s="489" t="s">
        <v>10568</v>
      </c>
    </row>
    <row r="39113" spans="1:4">
      <c r="A39113" s="489" t="str">
        <f t="shared" si="611"/>
        <v>2373400494介護予防短期入所生活介護</v>
      </c>
      <c r="B39113" s="489">
        <v>2373400494</v>
      </c>
      <c r="C39113" s="489" t="s">
        <v>2093</v>
      </c>
      <c r="D39113" s="489" t="s">
        <v>8119</v>
      </c>
    </row>
    <row r="39114" spans="1:4">
      <c r="A39114" s="489" t="str">
        <f t="shared" si="611"/>
        <v>2373400494短期入所生活介護</v>
      </c>
      <c r="B39114" s="489">
        <v>2373400494</v>
      </c>
      <c r="C39114" s="489" t="s">
        <v>2092</v>
      </c>
      <c r="D39114" s="489" t="s">
        <v>8119</v>
      </c>
    </row>
    <row r="39115" spans="1:4">
      <c r="A39115" s="489" t="str">
        <f t="shared" si="611"/>
        <v>2373400551居宅介護支援</v>
      </c>
      <c r="B39115" s="489">
        <v>2373400551</v>
      </c>
      <c r="C39115" s="489" t="s">
        <v>2519</v>
      </c>
      <c r="D39115" s="489" t="s">
        <v>10569</v>
      </c>
    </row>
    <row r="39116" spans="1:4">
      <c r="A39116" s="489" t="str">
        <f t="shared" si="611"/>
        <v>2373400569通所介護</v>
      </c>
      <c r="B39116" s="489">
        <v>2373400569</v>
      </c>
      <c r="C39116" s="489" t="s">
        <v>158</v>
      </c>
      <c r="D39116" s="489" t="s">
        <v>10570</v>
      </c>
    </row>
    <row r="39117" spans="1:4">
      <c r="A39117" s="489" t="str">
        <f t="shared" si="611"/>
        <v>2373400569通所型サービス（独自）</v>
      </c>
      <c r="B39117" s="489">
        <v>2373400569</v>
      </c>
      <c r="C39117" s="489" t="s">
        <v>2570</v>
      </c>
      <c r="D39117" s="489" t="s">
        <v>10570</v>
      </c>
    </row>
    <row r="39118" spans="1:4">
      <c r="A39118" s="489" t="str">
        <f t="shared" si="611"/>
        <v>2373400577通所介護</v>
      </c>
      <c r="B39118" s="489">
        <v>2373400577</v>
      </c>
      <c r="C39118" s="489" t="s">
        <v>158</v>
      </c>
      <c r="D39118" s="489" t="s">
        <v>10571</v>
      </c>
    </row>
    <row r="39119" spans="1:4">
      <c r="A39119" s="489" t="str">
        <f t="shared" si="611"/>
        <v>2373400577通所型サービス（独自）</v>
      </c>
      <c r="B39119" s="489">
        <v>2373400577</v>
      </c>
      <c r="C39119" s="489" t="s">
        <v>2570</v>
      </c>
      <c r="D39119" s="489" t="s">
        <v>10571</v>
      </c>
    </row>
    <row r="39120" spans="1:4">
      <c r="A39120" s="489" t="str">
        <f t="shared" si="611"/>
        <v>2373400585介護予防通所リハビリテーション</v>
      </c>
      <c r="B39120" s="489">
        <v>2373400585</v>
      </c>
      <c r="C39120" s="489" t="s">
        <v>2512</v>
      </c>
      <c r="D39120" s="489" t="s">
        <v>19371</v>
      </c>
    </row>
    <row r="39121" spans="1:4">
      <c r="A39121" s="489" t="str">
        <f t="shared" si="611"/>
        <v>2373400585通所リハビリテーション</v>
      </c>
      <c r="B39121" s="489">
        <v>2373400585</v>
      </c>
      <c r="C39121" s="489" t="s">
        <v>2511</v>
      </c>
      <c r="D39121" s="489" t="s">
        <v>19371</v>
      </c>
    </row>
    <row r="39122" spans="1:4">
      <c r="A39122" s="489" t="str">
        <f t="shared" si="611"/>
        <v>2373400585通所リハビリテーション</v>
      </c>
      <c r="B39122" s="489">
        <v>2373400585</v>
      </c>
      <c r="C39122" s="489" t="s">
        <v>2511</v>
      </c>
      <c r="D39122" s="489" t="s">
        <v>19371</v>
      </c>
    </row>
    <row r="39123" spans="1:4">
      <c r="A39123" s="489" t="str">
        <f t="shared" si="611"/>
        <v>2373400593介護予防短期入所生活介護</v>
      </c>
      <c r="B39123" s="489">
        <v>2373400593</v>
      </c>
      <c r="C39123" s="489" t="s">
        <v>2093</v>
      </c>
      <c r="D39123" s="489" t="s">
        <v>10572</v>
      </c>
    </row>
    <row r="39124" spans="1:4">
      <c r="A39124" s="489" t="str">
        <f t="shared" si="611"/>
        <v>2373400593短期入所生活介護</v>
      </c>
      <c r="B39124" s="489">
        <v>2373400593</v>
      </c>
      <c r="C39124" s="489" t="s">
        <v>2092</v>
      </c>
      <c r="D39124" s="489" t="s">
        <v>10572</v>
      </c>
    </row>
    <row r="39125" spans="1:4">
      <c r="A39125" s="489" t="str">
        <f t="shared" si="611"/>
        <v>2373400593短期入所生活介護</v>
      </c>
      <c r="B39125" s="489">
        <v>2373400593</v>
      </c>
      <c r="C39125" s="489" t="s">
        <v>2092</v>
      </c>
      <c r="D39125" s="489" t="s">
        <v>10572</v>
      </c>
    </row>
    <row r="39126" spans="1:4">
      <c r="A39126" s="489" t="str">
        <f t="shared" si="611"/>
        <v>2373400601居宅介護支援</v>
      </c>
      <c r="B39126" s="489">
        <v>2373400601</v>
      </c>
      <c r="C39126" s="489" t="s">
        <v>2519</v>
      </c>
      <c r="D39126" s="489" t="s">
        <v>10573</v>
      </c>
    </row>
    <row r="39127" spans="1:4">
      <c r="A39127" s="489" t="str">
        <f t="shared" si="611"/>
        <v>2373400650地域密着型通所介護</v>
      </c>
      <c r="B39127" s="489">
        <v>2373400650</v>
      </c>
      <c r="C39127" s="489" t="s">
        <v>161</v>
      </c>
      <c r="D39127" s="489" t="s">
        <v>10574</v>
      </c>
    </row>
    <row r="39128" spans="1:4">
      <c r="A39128" s="489" t="str">
        <f t="shared" si="611"/>
        <v>2373400650通所型サービス（独自）</v>
      </c>
      <c r="B39128" s="489">
        <v>2373400650</v>
      </c>
      <c r="C39128" s="489" t="s">
        <v>2570</v>
      </c>
      <c r="D39128" s="489" t="s">
        <v>10574</v>
      </c>
    </row>
    <row r="39129" spans="1:4">
      <c r="A39129" s="489" t="str">
        <f t="shared" si="611"/>
        <v>2373400726訪問介護</v>
      </c>
      <c r="B39129" s="489">
        <v>2373400726</v>
      </c>
      <c r="C39129" s="489" t="s">
        <v>140</v>
      </c>
      <c r="D39129" s="489" t="s">
        <v>10575</v>
      </c>
    </row>
    <row r="39130" spans="1:4">
      <c r="A39130" s="489" t="str">
        <f t="shared" si="611"/>
        <v>2373400726訪問介護</v>
      </c>
      <c r="B39130" s="489">
        <v>2373400726</v>
      </c>
      <c r="C39130" s="489" t="s">
        <v>140</v>
      </c>
      <c r="D39130" s="489" t="s">
        <v>10575</v>
      </c>
    </row>
    <row r="39131" spans="1:4">
      <c r="A39131" s="489" t="str">
        <f t="shared" si="611"/>
        <v>2373400726訪問介護</v>
      </c>
      <c r="B39131" s="489">
        <v>2373400726</v>
      </c>
      <c r="C39131" s="489" t="s">
        <v>140</v>
      </c>
      <c r="D39131" s="489" t="s">
        <v>10575</v>
      </c>
    </row>
    <row r="39132" spans="1:4">
      <c r="A39132" s="489" t="str">
        <f t="shared" si="611"/>
        <v>2373400726訪問型サービス（独自）</v>
      </c>
      <c r="B39132" s="489">
        <v>2373400726</v>
      </c>
      <c r="C39132" s="489" t="s">
        <v>2571</v>
      </c>
      <c r="D39132" s="489" t="s">
        <v>10575</v>
      </c>
    </row>
    <row r="39133" spans="1:4">
      <c r="A39133" s="489" t="str">
        <f t="shared" si="611"/>
        <v>2373400742居宅介護支援</v>
      </c>
      <c r="B39133" s="489">
        <v>2373400742</v>
      </c>
      <c r="C39133" s="489" t="s">
        <v>2519</v>
      </c>
      <c r="D39133" s="489" t="s">
        <v>9025</v>
      </c>
    </row>
    <row r="39134" spans="1:4">
      <c r="A39134" s="489" t="str">
        <f t="shared" si="611"/>
        <v>2373400759地域密着型通所介護</v>
      </c>
      <c r="B39134" s="489">
        <v>2373400759</v>
      </c>
      <c r="C39134" s="489" t="s">
        <v>161</v>
      </c>
      <c r="D39134" s="489" t="s">
        <v>10576</v>
      </c>
    </row>
    <row r="39135" spans="1:4">
      <c r="A39135" s="489" t="str">
        <f t="shared" si="611"/>
        <v>2373400759通所型サービス（独自）</v>
      </c>
      <c r="B39135" s="489">
        <v>2373400759</v>
      </c>
      <c r="C39135" s="489" t="s">
        <v>2570</v>
      </c>
      <c r="D39135" s="489" t="s">
        <v>10576</v>
      </c>
    </row>
    <row r="39136" spans="1:4">
      <c r="A39136" s="489" t="str">
        <f t="shared" si="611"/>
        <v>2373400775訪問介護</v>
      </c>
      <c r="B39136" s="489">
        <v>2373400775</v>
      </c>
      <c r="C39136" s="489" t="s">
        <v>140</v>
      </c>
      <c r="D39136" s="489" t="s">
        <v>10577</v>
      </c>
    </row>
    <row r="39137" spans="1:4">
      <c r="A39137" s="489" t="str">
        <f t="shared" si="611"/>
        <v>2373400775訪問介護</v>
      </c>
      <c r="B39137" s="489">
        <v>2373400775</v>
      </c>
      <c r="C39137" s="489" t="s">
        <v>140</v>
      </c>
      <c r="D39137" s="489" t="s">
        <v>10577</v>
      </c>
    </row>
    <row r="39138" spans="1:4">
      <c r="A39138" s="489" t="str">
        <f t="shared" si="611"/>
        <v>2373400775訪問型サービス（独自）</v>
      </c>
      <c r="B39138" s="489">
        <v>2373400775</v>
      </c>
      <c r="C39138" s="489" t="s">
        <v>2571</v>
      </c>
      <c r="D39138" s="489" t="s">
        <v>10577</v>
      </c>
    </row>
    <row r="39139" spans="1:4">
      <c r="A39139" s="489" t="str">
        <f t="shared" si="611"/>
        <v>2373400783通所介護</v>
      </c>
      <c r="B39139" s="489">
        <v>2373400783</v>
      </c>
      <c r="C39139" s="489" t="s">
        <v>158</v>
      </c>
      <c r="D39139" s="489" t="s">
        <v>10578</v>
      </c>
    </row>
    <row r="39140" spans="1:4">
      <c r="A39140" s="489" t="str">
        <f t="shared" si="611"/>
        <v>2373400783通所型サービス（独自）</v>
      </c>
      <c r="B39140" s="489">
        <v>2373400783</v>
      </c>
      <c r="C39140" s="489" t="s">
        <v>2570</v>
      </c>
      <c r="D39140" s="489" t="s">
        <v>10578</v>
      </c>
    </row>
    <row r="39141" spans="1:4">
      <c r="A39141" s="489" t="str">
        <f t="shared" si="611"/>
        <v>2373400791居宅介護支援</v>
      </c>
      <c r="B39141" s="489">
        <v>2373400791</v>
      </c>
      <c r="C39141" s="489" t="s">
        <v>2519</v>
      </c>
      <c r="D39141" s="489" t="s">
        <v>10579</v>
      </c>
    </row>
    <row r="39142" spans="1:4">
      <c r="A39142" s="489" t="str">
        <f t="shared" si="611"/>
        <v>2373400809介護老人福祉施設</v>
      </c>
      <c r="B39142" s="489">
        <v>2373400809</v>
      </c>
      <c r="C39142" s="489" t="s">
        <v>1921</v>
      </c>
      <c r="D39142" s="489" t="s">
        <v>10580</v>
      </c>
    </row>
    <row r="39143" spans="1:4">
      <c r="A39143" s="489" t="str">
        <f t="shared" si="611"/>
        <v>2373400817介護予防短期入所生活介護</v>
      </c>
      <c r="B39143" s="489">
        <v>2373400817</v>
      </c>
      <c r="C39143" s="489" t="s">
        <v>2093</v>
      </c>
      <c r="D39143" s="489" t="s">
        <v>10581</v>
      </c>
    </row>
    <row r="39144" spans="1:4">
      <c r="A39144" s="489" t="str">
        <f t="shared" si="611"/>
        <v>2373400817短期入所生活介護</v>
      </c>
      <c r="B39144" s="489">
        <v>2373400817</v>
      </c>
      <c r="C39144" s="489" t="s">
        <v>2092</v>
      </c>
      <c r="D39144" s="489" t="s">
        <v>10581</v>
      </c>
    </row>
    <row r="39145" spans="1:4">
      <c r="A39145" s="489" t="str">
        <f t="shared" si="611"/>
        <v>2373400825介護予防短期入所生活介護</v>
      </c>
      <c r="B39145" s="489">
        <v>2373400825</v>
      </c>
      <c r="C39145" s="489" t="s">
        <v>2093</v>
      </c>
      <c r="D39145" s="489" t="s">
        <v>10558</v>
      </c>
    </row>
    <row r="39146" spans="1:4">
      <c r="A39146" s="489" t="str">
        <f t="shared" si="611"/>
        <v>2373400908短期入所生活介護</v>
      </c>
      <c r="B39146" s="489">
        <v>2373400908</v>
      </c>
      <c r="C39146" s="489" t="s">
        <v>2092</v>
      </c>
      <c r="D39146" s="489" t="s">
        <v>10582</v>
      </c>
    </row>
    <row r="39147" spans="1:4">
      <c r="A39147" s="489" t="str">
        <f t="shared" si="611"/>
        <v>2373400908短期入所生活介護</v>
      </c>
      <c r="B39147" s="489">
        <v>2373400908</v>
      </c>
      <c r="C39147" s="489" t="s">
        <v>2092</v>
      </c>
      <c r="D39147" s="489" t="s">
        <v>10582</v>
      </c>
    </row>
    <row r="39148" spans="1:4">
      <c r="A39148" s="489" t="str">
        <f t="shared" si="611"/>
        <v>2373400924介護老人福祉施設</v>
      </c>
      <c r="B39148" s="489">
        <v>2373400924</v>
      </c>
      <c r="C39148" s="489" t="s">
        <v>1921</v>
      </c>
      <c r="D39148" s="489" t="s">
        <v>10583</v>
      </c>
    </row>
    <row r="39149" spans="1:4">
      <c r="A39149" s="489" t="str">
        <f t="shared" si="611"/>
        <v>2373400924介護老人福祉施設</v>
      </c>
      <c r="B39149" s="489">
        <v>2373400924</v>
      </c>
      <c r="C39149" s="489" t="s">
        <v>1921</v>
      </c>
      <c r="D39149" s="489" t="s">
        <v>10583</v>
      </c>
    </row>
    <row r="39150" spans="1:4">
      <c r="A39150" s="489" t="str">
        <f t="shared" si="611"/>
        <v>2373400932地域密着型通所介護</v>
      </c>
      <c r="B39150" s="489">
        <v>2373400932</v>
      </c>
      <c r="C39150" s="489" t="s">
        <v>161</v>
      </c>
      <c r="D39150" s="489" t="s">
        <v>10584</v>
      </c>
    </row>
    <row r="39151" spans="1:4">
      <c r="A39151" s="489" t="str">
        <f t="shared" si="611"/>
        <v>2373400932通所型サービス（独自）</v>
      </c>
      <c r="B39151" s="489">
        <v>2373400932</v>
      </c>
      <c r="C39151" s="489" t="s">
        <v>2570</v>
      </c>
      <c r="D39151" s="489" t="s">
        <v>10584</v>
      </c>
    </row>
    <row r="39152" spans="1:4">
      <c r="A39152" s="489" t="str">
        <f t="shared" si="611"/>
        <v>2373400965介護予防短期入所生活介護</v>
      </c>
      <c r="B39152" s="489">
        <v>2373400965</v>
      </c>
      <c r="C39152" s="489" t="s">
        <v>2093</v>
      </c>
      <c r="D39152" s="489" t="s">
        <v>10585</v>
      </c>
    </row>
    <row r="39153" spans="1:4">
      <c r="A39153" s="489" t="str">
        <f t="shared" si="611"/>
        <v>2373400965介護老人福祉施設</v>
      </c>
      <c r="B39153" s="489">
        <v>2373400965</v>
      </c>
      <c r="C39153" s="489" t="s">
        <v>1921</v>
      </c>
      <c r="D39153" s="489" t="s">
        <v>10585</v>
      </c>
    </row>
    <row r="39154" spans="1:4">
      <c r="A39154" s="489" t="str">
        <f t="shared" si="611"/>
        <v>2373400965短期入所生活介護</v>
      </c>
      <c r="B39154" s="489">
        <v>2373400965</v>
      </c>
      <c r="C39154" s="489" t="s">
        <v>2092</v>
      </c>
      <c r="D39154" s="489" t="s">
        <v>10585</v>
      </c>
    </row>
    <row r="39155" spans="1:4">
      <c r="A39155" s="489" t="str">
        <f t="shared" si="611"/>
        <v>2373400973地域密着型通所介護</v>
      </c>
      <c r="B39155" s="489">
        <v>2373400973</v>
      </c>
      <c r="C39155" s="489" t="s">
        <v>161</v>
      </c>
      <c r="D39155" s="489" t="s">
        <v>10586</v>
      </c>
    </row>
    <row r="39156" spans="1:4">
      <c r="A39156" s="489" t="str">
        <f t="shared" si="611"/>
        <v>2373400981居宅介護支援</v>
      </c>
      <c r="B39156" s="489">
        <v>2373400981</v>
      </c>
      <c r="C39156" s="489" t="s">
        <v>2519</v>
      </c>
      <c r="D39156" s="489" t="s">
        <v>10587</v>
      </c>
    </row>
    <row r="39157" spans="1:4">
      <c r="A39157" s="489" t="str">
        <f t="shared" si="611"/>
        <v>2373401013居宅介護支援</v>
      </c>
      <c r="B39157" s="489">
        <v>2373401013</v>
      </c>
      <c r="C39157" s="489" t="s">
        <v>2519</v>
      </c>
      <c r="D39157" s="489" t="s">
        <v>10588</v>
      </c>
    </row>
    <row r="39158" spans="1:4">
      <c r="A39158" s="489" t="str">
        <f t="shared" si="611"/>
        <v>2373401021訪問介護</v>
      </c>
      <c r="B39158" s="489">
        <v>2373401021</v>
      </c>
      <c r="C39158" s="489" t="s">
        <v>140</v>
      </c>
      <c r="D39158" s="489" t="s">
        <v>10589</v>
      </c>
    </row>
    <row r="39159" spans="1:4">
      <c r="A39159" s="489" t="str">
        <f t="shared" si="611"/>
        <v>2373401021訪問介護</v>
      </c>
      <c r="B39159" s="489">
        <v>2373401021</v>
      </c>
      <c r="C39159" s="489" t="s">
        <v>140</v>
      </c>
      <c r="D39159" s="489" t="s">
        <v>10589</v>
      </c>
    </row>
    <row r="39160" spans="1:4">
      <c r="A39160" s="489" t="str">
        <f t="shared" si="611"/>
        <v>2373401021訪問介護</v>
      </c>
      <c r="B39160" s="489">
        <v>2373401021</v>
      </c>
      <c r="C39160" s="489" t="s">
        <v>140</v>
      </c>
      <c r="D39160" s="489" t="s">
        <v>10589</v>
      </c>
    </row>
    <row r="39161" spans="1:4">
      <c r="A39161" s="489" t="str">
        <f t="shared" si="611"/>
        <v>2373401021訪問型サービス（独自）</v>
      </c>
      <c r="B39161" s="489">
        <v>2373401021</v>
      </c>
      <c r="C39161" s="489" t="s">
        <v>2571</v>
      </c>
      <c r="D39161" s="489" t="s">
        <v>10589</v>
      </c>
    </row>
    <row r="39162" spans="1:4">
      <c r="A39162" s="489" t="str">
        <f t="shared" si="611"/>
        <v>2373401039訪問介護</v>
      </c>
      <c r="B39162" s="489">
        <v>2373401039</v>
      </c>
      <c r="C39162" s="489" t="s">
        <v>140</v>
      </c>
      <c r="D39162" s="489" t="s">
        <v>10590</v>
      </c>
    </row>
    <row r="39163" spans="1:4">
      <c r="A39163" s="489" t="str">
        <f t="shared" si="611"/>
        <v>2373401039訪問介護</v>
      </c>
      <c r="B39163" s="489">
        <v>2373401039</v>
      </c>
      <c r="C39163" s="489" t="s">
        <v>140</v>
      </c>
      <c r="D39163" s="489" t="s">
        <v>10590</v>
      </c>
    </row>
    <row r="39164" spans="1:4">
      <c r="A39164" s="489" t="str">
        <f t="shared" si="611"/>
        <v>2373401039訪問型サービス（独自）</v>
      </c>
      <c r="B39164" s="489">
        <v>2373401039</v>
      </c>
      <c r="C39164" s="489" t="s">
        <v>2571</v>
      </c>
      <c r="D39164" s="489" t="s">
        <v>10590</v>
      </c>
    </row>
    <row r="39165" spans="1:4">
      <c r="A39165" s="489" t="str">
        <f t="shared" si="611"/>
        <v>2373401047介護予防短期入所生活介護</v>
      </c>
      <c r="B39165" s="489">
        <v>2373401047</v>
      </c>
      <c r="C39165" s="489" t="s">
        <v>2093</v>
      </c>
      <c r="D39165" s="489" t="s">
        <v>10591</v>
      </c>
    </row>
    <row r="39166" spans="1:4">
      <c r="A39166" s="489" t="str">
        <f t="shared" si="611"/>
        <v>2373401047介護予防短期入所生活介護</v>
      </c>
      <c r="B39166" s="489">
        <v>2373401047</v>
      </c>
      <c r="C39166" s="489" t="s">
        <v>2093</v>
      </c>
      <c r="D39166" s="489" t="s">
        <v>10591</v>
      </c>
    </row>
    <row r="39167" spans="1:4">
      <c r="A39167" s="489" t="str">
        <f t="shared" si="611"/>
        <v>2373401047短期入所生活介護</v>
      </c>
      <c r="B39167" s="489">
        <v>2373401047</v>
      </c>
      <c r="C39167" s="489" t="s">
        <v>2092</v>
      </c>
      <c r="D39167" s="489" t="s">
        <v>10591</v>
      </c>
    </row>
    <row r="39168" spans="1:4">
      <c r="A39168" s="489" t="str">
        <f t="shared" si="611"/>
        <v>2373401047短期入所生活介護</v>
      </c>
      <c r="B39168" s="489">
        <v>2373401047</v>
      </c>
      <c r="C39168" s="489" t="s">
        <v>2092</v>
      </c>
      <c r="D39168" s="489" t="s">
        <v>10591</v>
      </c>
    </row>
    <row r="39169" spans="1:4">
      <c r="A39169" s="489" t="str">
        <f t="shared" si="611"/>
        <v>2373401088居宅介護支援</v>
      </c>
      <c r="B39169" s="489">
        <v>2373401088</v>
      </c>
      <c r="C39169" s="489" t="s">
        <v>2519</v>
      </c>
      <c r="D39169" s="489" t="s">
        <v>10592</v>
      </c>
    </row>
    <row r="39170" spans="1:4">
      <c r="A39170" s="489" t="str">
        <f t="shared" ref="A39170:A39233" si="612">B39170&amp;C39170</f>
        <v>2373401104通所介護</v>
      </c>
      <c r="B39170" s="489">
        <v>2373401104</v>
      </c>
      <c r="C39170" s="489" t="s">
        <v>158</v>
      </c>
      <c r="D39170" s="489" t="s">
        <v>10593</v>
      </c>
    </row>
    <row r="39171" spans="1:4">
      <c r="A39171" s="489" t="str">
        <f t="shared" si="612"/>
        <v>2373401104通所型サービス（独自）</v>
      </c>
      <c r="B39171" s="489">
        <v>2373401104</v>
      </c>
      <c r="C39171" s="489" t="s">
        <v>2570</v>
      </c>
      <c r="D39171" s="489" t="s">
        <v>10593</v>
      </c>
    </row>
    <row r="39172" spans="1:4">
      <c r="A39172" s="489" t="str">
        <f t="shared" si="612"/>
        <v>2373401112訪問型サービス（独自）</v>
      </c>
      <c r="B39172" s="489">
        <v>2373401112</v>
      </c>
      <c r="C39172" s="489" t="s">
        <v>2571</v>
      </c>
      <c r="D39172" s="489" t="s">
        <v>10594</v>
      </c>
    </row>
    <row r="39173" spans="1:4">
      <c r="A39173" s="489" t="str">
        <f t="shared" si="612"/>
        <v>2373401120通所型サービス（独自）</v>
      </c>
      <c r="B39173" s="489">
        <v>2373401120</v>
      </c>
      <c r="C39173" s="489" t="s">
        <v>2570</v>
      </c>
      <c r="D39173" s="489" t="s">
        <v>10595</v>
      </c>
    </row>
    <row r="39174" spans="1:4">
      <c r="A39174" s="489" t="str">
        <f t="shared" si="612"/>
        <v>2373401138訪問介護</v>
      </c>
      <c r="B39174" s="489">
        <v>2373401138</v>
      </c>
      <c r="C39174" s="489" t="s">
        <v>140</v>
      </c>
      <c r="D39174" s="489" t="s">
        <v>10596</v>
      </c>
    </row>
    <row r="39175" spans="1:4">
      <c r="A39175" s="489" t="str">
        <f t="shared" si="612"/>
        <v>2373401138訪問介護</v>
      </c>
      <c r="B39175" s="489">
        <v>2373401138</v>
      </c>
      <c r="C39175" s="489" t="s">
        <v>140</v>
      </c>
      <c r="D39175" s="489" t="s">
        <v>10596</v>
      </c>
    </row>
    <row r="39176" spans="1:4">
      <c r="A39176" s="489" t="str">
        <f t="shared" si="612"/>
        <v>2373401138訪問型サービス（独自）</v>
      </c>
      <c r="B39176" s="489">
        <v>2373401138</v>
      </c>
      <c r="C39176" s="489" t="s">
        <v>2571</v>
      </c>
      <c r="D39176" s="489" t="s">
        <v>10596</v>
      </c>
    </row>
    <row r="39177" spans="1:4">
      <c r="A39177" s="489" t="str">
        <f t="shared" si="612"/>
        <v>2373401153通所介護</v>
      </c>
      <c r="B39177" s="489">
        <v>2373401153</v>
      </c>
      <c r="C39177" s="489" t="s">
        <v>158</v>
      </c>
      <c r="D39177" s="489" t="s">
        <v>10597</v>
      </c>
    </row>
    <row r="39178" spans="1:4">
      <c r="A39178" s="489" t="str">
        <f t="shared" si="612"/>
        <v>2373401153通所型サービス（独自）</v>
      </c>
      <c r="B39178" s="489">
        <v>2373401153</v>
      </c>
      <c r="C39178" s="489" t="s">
        <v>2570</v>
      </c>
      <c r="D39178" s="489" t="s">
        <v>10597</v>
      </c>
    </row>
    <row r="39179" spans="1:4">
      <c r="A39179" s="489" t="str">
        <f t="shared" si="612"/>
        <v>2373401161訪問介護</v>
      </c>
      <c r="B39179" s="489">
        <v>2373401161</v>
      </c>
      <c r="C39179" s="489" t="s">
        <v>140</v>
      </c>
      <c r="D39179" s="489" t="s">
        <v>10598</v>
      </c>
    </row>
    <row r="39180" spans="1:4">
      <c r="A39180" s="489" t="str">
        <f t="shared" si="612"/>
        <v>2373401161訪問介護</v>
      </c>
      <c r="B39180" s="489">
        <v>2373401161</v>
      </c>
      <c r="C39180" s="489" t="s">
        <v>140</v>
      </c>
      <c r="D39180" s="489" t="s">
        <v>10598</v>
      </c>
    </row>
    <row r="39181" spans="1:4">
      <c r="A39181" s="489" t="str">
        <f t="shared" si="612"/>
        <v>2373401161訪問型サービス（独自）</v>
      </c>
      <c r="B39181" s="489">
        <v>2373401161</v>
      </c>
      <c r="C39181" s="489" t="s">
        <v>2571</v>
      </c>
      <c r="D39181" s="489" t="s">
        <v>10598</v>
      </c>
    </row>
    <row r="39182" spans="1:4">
      <c r="A39182" s="489" t="str">
        <f t="shared" si="612"/>
        <v>2373401179訪問介護</v>
      </c>
      <c r="B39182" s="489">
        <v>2373401179</v>
      </c>
      <c r="C39182" s="489" t="s">
        <v>140</v>
      </c>
      <c r="D39182" s="489" t="s">
        <v>10599</v>
      </c>
    </row>
    <row r="39183" spans="1:4">
      <c r="A39183" s="489" t="str">
        <f t="shared" si="612"/>
        <v>2373401179訪問介護</v>
      </c>
      <c r="B39183" s="489">
        <v>2373401179</v>
      </c>
      <c r="C39183" s="489" t="s">
        <v>140</v>
      </c>
      <c r="D39183" s="489" t="s">
        <v>10599</v>
      </c>
    </row>
    <row r="39184" spans="1:4">
      <c r="A39184" s="489" t="str">
        <f t="shared" si="612"/>
        <v>2373401187通所介護</v>
      </c>
      <c r="B39184" s="489">
        <v>2373401187</v>
      </c>
      <c r="C39184" s="489" t="s">
        <v>158</v>
      </c>
      <c r="D39184" s="489" t="s">
        <v>10600</v>
      </c>
    </row>
    <row r="39185" spans="1:4">
      <c r="A39185" s="489" t="str">
        <f t="shared" si="612"/>
        <v>2373401187通所型サービス（独自）</v>
      </c>
      <c r="B39185" s="489">
        <v>2373401187</v>
      </c>
      <c r="C39185" s="489" t="s">
        <v>2570</v>
      </c>
      <c r="D39185" s="489" t="s">
        <v>10600</v>
      </c>
    </row>
    <row r="39186" spans="1:4">
      <c r="A39186" s="489" t="str">
        <f t="shared" si="612"/>
        <v>2373401195居宅介護支援</v>
      </c>
      <c r="B39186" s="489">
        <v>2373401195</v>
      </c>
      <c r="C39186" s="489" t="s">
        <v>2519</v>
      </c>
      <c r="D39186" s="489" t="s">
        <v>10601</v>
      </c>
    </row>
    <row r="39187" spans="1:4">
      <c r="A39187" s="489" t="str">
        <f t="shared" si="612"/>
        <v>2373401203居宅介護支援</v>
      </c>
      <c r="B39187" s="489">
        <v>2373401203</v>
      </c>
      <c r="C39187" s="489" t="s">
        <v>2519</v>
      </c>
      <c r="D39187" s="489" t="s">
        <v>10602</v>
      </c>
    </row>
    <row r="39188" spans="1:4">
      <c r="A39188" s="489" t="str">
        <f t="shared" si="612"/>
        <v>2373401211訪問介護</v>
      </c>
      <c r="B39188" s="489">
        <v>2373401211</v>
      </c>
      <c r="C39188" s="489" t="s">
        <v>140</v>
      </c>
      <c r="D39188" s="489" t="s">
        <v>10603</v>
      </c>
    </row>
    <row r="39189" spans="1:4">
      <c r="A39189" s="489" t="str">
        <f t="shared" si="612"/>
        <v>2373401211訪問介護</v>
      </c>
      <c r="B39189" s="489">
        <v>2373401211</v>
      </c>
      <c r="C39189" s="489" t="s">
        <v>140</v>
      </c>
      <c r="D39189" s="489" t="s">
        <v>10603</v>
      </c>
    </row>
    <row r="39190" spans="1:4">
      <c r="A39190" s="489" t="str">
        <f t="shared" si="612"/>
        <v>2373401211訪問型サービス（独自）</v>
      </c>
      <c r="B39190" s="489">
        <v>2373401211</v>
      </c>
      <c r="C39190" s="489" t="s">
        <v>2571</v>
      </c>
      <c r="D39190" s="489" t="s">
        <v>10603</v>
      </c>
    </row>
    <row r="39191" spans="1:4">
      <c r="A39191" s="489" t="str">
        <f t="shared" si="612"/>
        <v>2373401237訪問介護</v>
      </c>
      <c r="B39191" s="489">
        <v>2373401237</v>
      </c>
      <c r="C39191" s="489" t="s">
        <v>140</v>
      </c>
      <c r="D39191" s="489" t="s">
        <v>10604</v>
      </c>
    </row>
    <row r="39192" spans="1:4">
      <c r="A39192" s="489" t="str">
        <f t="shared" si="612"/>
        <v>2373401237訪問介護</v>
      </c>
      <c r="B39192" s="489">
        <v>2373401237</v>
      </c>
      <c r="C39192" s="489" t="s">
        <v>140</v>
      </c>
      <c r="D39192" s="489" t="s">
        <v>10604</v>
      </c>
    </row>
    <row r="39193" spans="1:4">
      <c r="A39193" s="489" t="str">
        <f t="shared" si="612"/>
        <v>2373401245通所介護</v>
      </c>
      <c r="B39193" s="489">
        <v>2373401245</v>
      </c>
      <c r="C39193" s="489" t="s">
        <v>158</v>
      </c>
      <c r="D39193" s="489" t="s">
        <v>10605</v>
      </c>
    </row>
    <row r="39194" spans="1:4">
      <c r="A39194" s="489" t="str">
        <f t="shared" si="612"/>
        <v>2373401252訪問介護</v>
      </c>
      <c r="B39194" s="489">
        <v>2373401252</v>
      </c>
      <c r="C39194" s="489" t="s">
        <v>140</v>
      </c>
      <c r="D39194" s="489" t="s">
        <v>10606</v>
      </c>
    </row>
    <row r="39195" spans="1:4">
      <c r="A39195" s="489" t="str">
        <f t="shared" si="612"/>
        <v>2373401252訪問介護</v>
      </c>
      <c r="B39195" s="489">
        <v>2373401252</v>
      </c>
      <c r="C39195" s="489" t="s">
        <v>140</v>
      </c>
      <c r="D39195" s="489" t="s">
        <v>10606</v>
      </c>
    </row>
    <row r="39196" spans="1:4">
      <c r="A39196" s="489" t="str">
        <f t="shared" si="612"/>
        <v>2373401260通所介護</v>
      </c>
      <c r="B39196" s="489">
        <v>2373401260</v>
      </c>
      <c r="C39196" s="489" t="s">
        <v>158</v>
      </c>
      <c r="D39196" s="489" t="s">
        <v>10607</v>
      </c>
    </row>
    <row r="39197" spans="1:4">
      <c r="A39197" s="489" t="str">
        <f t="shared" si="612"/>
        <v>2373401260通所型サービス（独自）</v>
      </c>
      <c r="B39197" s="489">
        <v>2373401260</v>
      </c>
      <c r="C39197" s="489" t="s">
        <v>2570</v>
      </c>
      <c r="D39197" s="489" t="s">
        <v>10607</v>
      </c>
    </row>
    <row r="39198" spans="1:4">
      <c r="A39198" s="489" t="str">
        <f t="shared" si="612"/>
        <v>2373401278訪問介護</v>
      </c>
      <c r="B39198" s="489">
        <v>2373401278</v>
      </c>
      <c r="C39198" s="489" t="s">
        <v>140</v>
      </c>
      <c r="D39198" s="489" t="s">
        <v>10608</v>
      </c>
    </row>
    <row r="39199" spans="1:4">
      <c r="A39199" s="489" t="str">
        <f t="shared" si="612"/>
        <v>2373401278訪問介護</v>
      </c>
      <c r="B39199" s="489">
        <v>2373401278</v>
      </c>
      <c r="C39199" s="489" t="s">
        <v>140</v>
      </c>
      <c r="D39199" s="489" t="s">
        <v>10608</v>
      </c>
    </row>
    <row r="39200" spans="1:4">
      <c r="A39200" s="489" t="str">
        <f t="shared" si="612"/>
        <v>2373401278訪問型サービス（独自）</v>
      </c>
      <c r="B39200" s="489">
        <v>2373401278</v>
      </c>
      <c r="C39200" s="489" t="s">
        <v>2571</v>
      </c>
      <c r="D39200" s="489" t="s">
        <v>10608</v>
      </c>
    </row>
    <row r="39201" spans="1:4">
      <c r="A39201" s="489" t="str">
        <f t="shared" si="612"/>
        <v>2373401286訪問介護</v>
      </c>
      <c r="B39201" s="489">
        <v>2373401286</v>
      </c>
      <c r="C39201" s="489" t="s">
        <v>140</v>
      </c>
      <c r="D39201" s="489" t="s">
        <v>10609</v>
      </c>
    </row>
    <row r="39202" spans="1:4">
      <c r="A39202" s="489" t="str">
        <f t="shared" si="612"/>
        <v>2373401286訪問介護</v>
      </c>
      <c r="B39202" s="489">
        <v>2373401286</v>
      </c>
      <c r="C39202" s="489" t="s">
        <v>140</v>
      </c>
      <c r="D39202" s="489" t="s">
        <v>10609</v>
      </c>
    </row>
    <row r="39203" spans="1:4">
      <c r="A39203" s="489" t="str">
        <f t="shared" si="612"/>
        <v>2373500012居宅介護支援</v>
      </c>
      <c r="B39203" s="489">
        <v>2373500012</v>
      </c>
      <c r="C39203" s="489" t="s">
        <v>2519</v>
      </c>
      <c r="D39203" s="489" t="s">
        <v>10610</v>
      </c>
    </row>
    <row r="39204" spans="1:4">
      <c r="A39204" s="489" t="str">
        <f t="shared" si="612"/>
        <v>2373500046介護老人福祉施設</v>
      </c>
      <c r="B39204" s="489">
        <v>2373500046</v>
      </c>
      <c r="C39204" s="489" t="s">
        <v>1921</v>
      </c>
      <c r="D39204" s="489" t="s">
        <v>10611</v>
      </c>
    </row>
    <row r="39205" spans="1:4">
      <c r="A39205" s="489" t="str">
        <f t="shared" si="612"/>
        <v>2373500046介護老人福祉施設</v>
      </c>
      <c r="B39205" s="489">
        <v>2373500046</v>
      </c>
      <c r="C39205" s="489" t="s">
        <v>1921</v>
      </c>
      <c r="D39205" s="489" t="s">
        <v>10611</v>
      </c>
    </row>
    <row r="39206" spans="1:4">
      <c r="A39206" s="489" t="str">
        <f t="shared" si="612"/>
        <v>2373500053居宅介護支援</v>
      </c>
      <c r="B39206" s="489">
        <v>2373500053</v>
      </c>
      <c r="C39206" s="489" t="s">
        <v>2519</v>
      </c>
      <c r="D39206" s="489" t="s">
        <v>10612</v>
      </c>
    </row>
    <row r="39207" spans="1:4">
      <c r="A39207" s="489" t="str">
        <f t="shared" si="612"/>
        <v>2373500095訪問介護</v>
      </c>
      <c r="B39207" s="489">
        <v>2373500095</v>
      </c>
      <c r="C39207" s="489" t="s">
        <v>140</v>
      </c>
      <c r="D39207" s="489" t="s">
        <v>10613</v>
      </c>
    </row>
    <row r="39208" spans="1:4">
      <c r="A39208" s="489" t="str">
        <f t="shared" si="612"/>
        <v>2373500095訪問介護</v>
      </c>
      <c r="B39208" s="489">
        <v>2373500095</v>
      </c>
      <c r="C39208" s="489" t="s">
        <v>140</v>
      </c>
      <c r="D39208" s="489" t="s">
        <v>10613</v>
      </c>
    </row>
    <row r="39209" spans="1:4">
      <c r="A39209" s="489" t="str">
        <f t="shared" si="612"/>
        <v>2373500095訪問型サービス（独自）</v>
      </c>
      <c r="B39209" s="489">
        <v>2373500095</v>
      </c>
      <c r="C39209" s="489" t="s">
        <v>2571</v>
      </c>
      <c r="D39209" s="489" t="s">
        <v>10613</v>
      </c>
    </row>
    <row r="39210" spans="1:4">
      <c r="A39210" s="489" t="str">
        <f t="shared" si="612"/>
        <v>2373500095訪問型サービス（独自／定率）</v>
      </c>
      <c r="B39210" s="489">
        <v>2373500095</v>
      </c>
      <c r="C39210" s="489" t="s">
        <v>2568</v>
      </c>
      <c r="D39210" s="489" t="s">
        <v>10613</v>
      </c>
    </row>
    <row r="39211" spans="1:4">
      <c r="A39211" s="489" t="str">
        <f t="shared" si="612"/>
        <v>2373500129介護予防短期入所生活介護</v>
      </c>
      <c r="B39211" s="489">
        <v>2373500129</v>
      </c>
      <c r="C39211" s="489" t="s">
        <v>2093</v>
      </c>
      <c r="D39211" s="489" t="s">
        <v>10614</v>
      </c>
    </row>
    <row r="39212" spans="1:4">
      <c r="A39212" s="489" t="str">
        <f t="shared" si="612"/>
        <v>2373500129短期入所生活介護</v>
      </c>
      <c r="B39212" s="489">
        <v>2373500129</v>
      </c>
      <c r="C39212" s="489" t="s">
        <v>2092</v>
      </c>
      <c r="D39212" s="489" t="s">
        <v>10614</v>
      </c>
    </row>
    <row r="39213" spans="1:4">
      <c r="A39213" s="489" t="str">
        <f t="shared" si="612"/>
        <v>2373500145介護予防認知症対応型共同生活介護（短期利用型）</v>
      </c>
      <c r="B39213" s="489">
        <v>2373500145</v>
      </c>
      <c r="C39213" s="489" t="s">
        <v>19398</v>
      </c>
      <c r="D39213" s="489" t="s">
        <v>10615</v>
      </c>
    </row>
    <row r="39214" spans="1:4">
      <c r="A39214" s="489" t="str">
        <f t="shared" si="612"/>
        <v>2373500145介護予防認知症対応型共同生活介護</v>
      </c>
      <c r="B39214" s="489">
        <v>2373500145</v>
      </c>
      <c r="C39214" s="489" t="s">
        <v>2088</v>
      </c>
      <c r="D39214" s="489" t="s">
        <v>10615</v>
      </c>
    </row>
    <row r="39215" spans="1:4">
      <c r="A39215" s="489" t="str">
        <f t="shared" si="612"/>
        <v>2373500145認知症対応型共同生活介護（短期利用型）</v>
      </c>
      <c r="B39215" s="489">
        <v>2373500145</v>
      </c>
      <c r="C39215" s="489" t="s">
        <v>19399</v>
      </c>
      <c r="D39215" s="489" t="s">
        <v>10615</v>
      </c>
    </row>
    <row r="39216" spans="1:4">
      <c r="A39216" s="489" t="str">
        <f t="shared" si="612"/>
        <v>2373500145認知症対応型共同生活介護</v>
      </c>
      <c r="B39216" s="489">
        <v>2373500145</v>
      </c>
      <c r="C39216" s="489" t="s">
        <v>2087</v>
      </c>
      <c r="D39216" s="489" t="s">
        <v>10615</v>
      </c>
    </row>
    <row r="39217" spans="1:4">
      <c r="A39217" s="489" t="str">
        <f t="shared" si="612"/>
        <v>2373500160居宅介護支援</v>
      </c>
      <c r="B39217" s="489">
        <v>2373500160</v>
      </c>
      <c r="C39217" s="489" t="s">
        <v>2519</v>
      </c>
      <c r="D39217" s="489" t="s">
        <v>10616</v>
      </c>
    </row>
    <row r="39218" spans="1:4">
      <c r="A39218" s="489" t="str">
        <f t="shared" si="612"/>
        <v>2373500186介護予防通所リハビリテーション</v>
      </c>
      <c r="B39218" s="489">
        <v>2373500186</v>
      </c>
      <c r="C39218" s="489" t="s">
        <v>2512</v>
      </c>
      <c r="D39218" s="489" t="s">
        <v>10617</v>
      </c>
    </row>
    <row r="39219" spans="1:4">
      <c r="A39219" s="489" t="str">
        <f t="shared" si="612"/>
        <v>2373500186通所リハビリテーション</v>
      </c>
      <c r="B39219" s="489">
        <v>2373500186</v>
      </c>
      <c r="C39219" s="489" t="s">
        <v>2511</v>
      </c>
      <c r="D39219" s="489" t="s">
        <v>10617</v>
      </c>
    </row>
    <row r="39220" spans="1:4">
      <c r="A39220" s="489" t="str">
        <f t="shared" si="612"/>
        <v>2373500186通所リハビリテーション</v>
      </c>
      <c r="B39220" s="489">
        <v>2373500186</v>
      </c>
      <c r="C39220" s="489" t="s">
        <v>2511</v>
      </c>
      <c r="D39220" s="489" t="s">
        <v>10617</v>
      </c>
    </row>
    <row r="39221" spans="1:4">
      <c r="A39221" s="489" t="str">
        <f t="shared" si="612"/>
        <v>2373500186通所介護</v>
      </c>
      <c r="B39221" s="489">
        <v>2373500186</v>
      </c>
      <c r="C39221" s="489" t="s">
        <v>158</v>
      </c>
      <c r="D39221" s="489" t="s">
        <v>10617</v>
      </c>
    </row>
    <row r="39222" spans="1:4">
      <c r="A39222" s="489" t="str">
        <f t="shared" si="612"/>
        <v>2373500186通所型サービス（独自）</v>
      </c>
      <c r="B39222" s="489">
        <v>2373500186</v>
      </c>
      <c r="C39222" s="489" t="s">
        <v>2570</v>
      </c>
      <c r="D39222" s="489" t="s">
        <v>10617</v>
      </c>
    </row>
    <row r="39223" spans="1:4">
      <c r="A39223" s="489" t="str">
        <f t="shared" si="612"/>
        <v>2373500202通所介護</v>
      </c>
      <c r="B39223" s="489">
        <v>2373500202</v>
      </c>
      <c r="C39223" s="489" t="s">
        <v>158</v>
      </c>
      <c r="D39223" s="489" t="s">
        <v>10618</v>
      </c>
    </row>
    <row r="39224" spans="1:4">
      <c r="A39224" s="489" t="str">
        <f t="shared" si="612"/>
        <v>2373500202通所型サービス（独自）</v>
      </c>
      <c r="B39224" s="489">
        <v>2373500202</v>
      </c>
      <c r="C39224" s="489" t="s">
        <v>2570</v>
      </c>
      <c r="D39224" s="489" t="s">
        <v>10618</v>
      </c>
    </row>
    <row r="39225" spans="1:4">
      <c r="A39225" s="489" t="str">
        <f t="shared" si="612"/>
        <v>2373500202通所型サービス（独自／定率）</v>
      </c>
      <c r="B39225" s="489">
        <v>2373500202</v>
      </c>
      <c r="C39225" s="489" t="s">
        <v>2567</v>
      </c>
      <c r="D39225" s="489" t="s">
        <v>10618</v>
      </c>
    </row>
    <row r="39226" spans="1:4">
      <c r="A39226" s="489" t="str">
        <f t="shared" si="612"/>
        <v>2373500210訪問介護</v>
      </c>
      <c r="B39226" s="489">
        <v>2373500210</v>
      </c>
      <c r="C39226" s="489" t="s">
        <v>140</v>
      </c>
      <c r="D39226" s="489" t="s">
        <v>10619</v>
      </c>
    </row>
    <row r="39227" spans="1:4">
      <c r="A39227" s="489" t="str">
        <f t="shared" si="612"/>
        <v>2373500210訪問介護</v>
      </c>
      <c r="B39227" s="489">
        <v>2373500210</v>
      </c>
      <c r="C39227" s="489" t="s">
        <v>140</v>
      </c>
      <c r="D39227" s="489" t="s">
        <v>10619</v>
      </c>
    </row>
    <row r="39228" spans="1:4">
      <c r="A39228" s="489" t="str">
        <f t="shared" si="612"/>
        <v>2373500210訪問型サービス（独自）</v>
      </c>
      <c r="B39228" s="489">
        <v>2373500210</v>
      </c>
      <c r="C39228" s="489" t="s">
        <v>2571</v>
      </c>
      <c r="D39228" s="489" t="s">
        <v>10619</v>
      </c>
    </row>
    <row r="39229" spans="1:4">
      <c r="A39229" s="489" t="str">
        <f t="shared" si="612"/>
        <v>2373500210訪問型サービス（独自／定率）</v>
      </c>
      <c r="B39229" s="489">
        <v>2373500210</v>
      </c>
      <c r="C39229" s="489" t="s">
        <v>2568</v>
      </c>
      <c r="D39229" s="489" t="s">
        <v>10619</v>
      </c>
    </row>
    <row r="39230" spans="1:4">
      <c r="A39230" s="489" t="str">
        <f t="shared" si="612"/>
        <v>2373500236通所介護</v>
      </c>
      <c r="B39230" s="489">
        <v>2373500236</v>
      </c>
      <c r="C39230" s="489" t="s">
        <v>158</v>
      </c>
      <c r="D39230" s="489" t="s">
        <v>10620</v>
      </c>
    </row>
    <row r="39231" spans="1:4">
      <c r="A39231" s="489" t="str">
        <f t="shared" si="612"/>
        <v>2373500236通所型サービス（独自）</v>
      </c>
      <c r="B39231" s="489">
        <v>2373500236</v>
      </c>
      <c r="C39231" s="489" t="s">
        <v>2570</v>
      </c>
      <c r="D39231" s="489" t="s">
        <v>10620</v>
      </c>
    </row>
    <row r="39232" spans="1:4">
      <c r="A39232" s="489" t="str">
        <f t="shared" si="612"/>
        <v>2373500251介護予防支援</v>
      </c>
      <c r="B39232" s="489">
        <v>2373500251</v>
      </c>
      <c r="C39232" s="489" t="s">
        <v>2520</v>
      </c>
      <c r="D39232" s="489" t="s">
        <v>10621</v>
      </c>
    </row>
    <row r="39233" spans="1:4">
      <c r="A39233" s="489" t="str">
        <f t="shared" si="612"/>
        <v>2373500251居宅介護支援</v>
      </c>
      <c r="B39233" s="489">
        <v>2373500251</v>
      </c>
      <c r="C39233" s="489" t="s">
        <v>2519</v>
      </c>
      <c r="D39233" s="489" t="s">
        <v>10621</v>
      </c>
    </row>
    <row r="39234" spans="1:4">
      <c r="A39234" s="489" t="str">
        <f t="shared" ref="A39234:A39297" si="613">B39234&amp;C39234</f>
        <v>2373500269介護予防短期入所生活介護</v>
      </c>
      <c r="B39234" s="489">
        <v>2373500269</v>
      </c>
      <c r="C39234" s="489" t="s">
        <v>2093</v>
      </c>
      <c r="D39234" s="489" t="s">
        <v>10622</v>
      </c>
    </row>
    <row r="39235" spans="1:4">
      <c r="A39235" s="489" t="str">
        <f t="shared" si="613"/>
        <v>2373500269介護予防短期入所生活介護</v>
      </c>
      <c r="B39235" s="489">
        <v>2373500269</v>
      </c>
      <c r="C39235" s="489" t="s">
        <v>2093</v>
      </c>
      <c r="D39235" s="489" t="s">
        <v>10622</v>
      </c>
    </row>
    <row r="39236" spans="1:4">
      <c r="A39236" s="489" t="str">
        <f t="shared" si="613"/>
        <v>2373500269介護老人福祉施設</v>
      </c>
      <c r="B39236" s="489">
        <v>2373500269</v>
      </c>
      <c r="C39236" s="489" t="s">
        <v>1921</v>
      </c>
      <c r="D39236" s="489" t="s">
        <v>10622</v>
      </c>
    </row>
    <row r="39237" spans="1:4">
      <c r="A39237" s="489" t="str">
        <f t="shared" si="613"/>
        <v>2373500269介護老人福祉施設</v>
      </c>
      <c r="B39237" s="489">
        <v>2373500269</v>
      </c>
      <c r="C39237" s="489" t="s">
        <v>1921</v>
      </c>
      <c r="D39237" s="489" t="s">
        <v>10622</v>
      </c>
    </row>
    <row r="39238" spans="1:4">
      <c r="A39238" s="489" t="str">
        <f t="shared" si="613"/>
        <v>2373500269短期入所生活介護</v>
      </c>
      <c r="B39238" s="489">
        <v>2373500269</v>
      </c>
      <c r="C39238" s="489" t="s">
        <v>2092</v>
      </c>
      <c r="D39238" s="489" t="s">
        <v>10622</v>
      </c>
    </row>
    <row r="39239" spans="1:4">
      <c r="A39239" s="489" t="str">
        <f t="shared" si="613"/>
        <v>2373500269短期入所生活介護</v>
      </c>
      <c r="B39239" s="489">
        <v>2373500269</v>
      </c>
      <c r="C39239" s="489" t="s">
        <v>2092</v>
      </c>
      <c r="D39239" s="489" t="s">
        <v>10622</v>
      </c>
    </row>
    <row r="39240" spans="1:4">
      <c r="A39240" s="489" t="str">
        <f t="shared" si="613"/>
        <v>2373500277通所介護</v>
      </c>
      <c r="B39240" s="489">
        <v>2373500277</v>
      </c>
      <c r="C39240" s="489" t="s">
        <v>158</v>
      </c>
      <c r="D39240" s="489" t="s">
        <v>10623</v>
      </c>
    </row>
    <row r="39241" spans="1:4">
      <c r="A39241" s="489" t="str">
        <f t="shared" si="613"/>
        <v>2373500277通所型サービス（独自）</v>
      </c>
      <c r="B39241" s="489">
        <v>2373500277</v>
      </c>
      <c r="C39241" s="489" t="s">
        <v>2570</v>
      </c>
      <c r="D39241" s="489" t="s">
        <v>10623</v>
      </c>
    </row>
    <row r="39242" spans="1:4">
      <c r="A39242" s="489" t="str">
        <f t="shared" si="613"/>
        <v>2373500327介護予防特定施設入居者生活介護</v>
      </c>
      <c r="B39242" s="489">
        <v>2373500327</v>
      </c>
      <c r="C39242" s="489" t="s">
        <v>2514</v>
      </c>
      <c r="D39242" s="489" t="s">
        <v>10624</v>
      </c>
    </row>
    <row r="39243" spans="1:4">
      <c r="A39243" s="489" t="str">
        <f t="shared" si="613"/>
        <v>2373500327特定施設入居者生活介護（短期利用型）</v>
      </c>
      <c r="B39243" s="489">
        <v>2373500327</v>
      </c>
      <c r="C39243" s="489" t="s">
        <v>19397</v>
      </c>
      <c r="D39243" s="489" t="s">
        <v>10624</v>
      </c>
    </row>
    <row r="39244" spans="1:4">
      <c r="A39244" s="489" t="str">
        <f t="shared" si="613"/>
        <v>2373500327特定施設入居者生活介護</v>
      </c>
      <c r="B39244" s="489">
        <v>2373500327</v>
      </c>
      <c r="C39244" s="489" t="s">
        <v>2513</v>
      </c>
      <c r="D39244" s="489" t="s">
        <v>10624</v>
      </c>
    </row>
    <row r="39245" spans="1:4">
      <c r="A39245" s="489" t="str">
        <f t="shared" si="613"/>
        <v>2373500350通所介護</v>
      </c>
      <c r="B39245" s="489">
        <v>2373500350</v>
      </c>
      <c r="C39245" s="489" t="s">
        <v>158</v>
      </c>
      <c r="D39245" s="489" t="s">
        <v>10625</v>
      </c>
    </row>
    <row r="39246" spans="1:4">
      <c r="A39246" s="489" t="str">
        <f t="shared" si="613"/>
        <v>2373500350通所型サービス（独自）</v>
      </c>
      <c r="B39246" s="489">
        <v>2373500350</v>
      </c>
      <c r="C39246" s="489" t="s">
        <v>2570</v>
      </c>
      <c r="D39246" s="489" t="s">
        <v>10625</v>
      </c>
    </row>
    <row r="39247" spans="1:4">
      <c r="A39247" s="489" t="str">
        <f t="shared" si="613"/>
        <v>2373500384通所介護</v>
      </c>
      <c r="B39247" s="489">
        <v>2373500384</v>
      </c>
      <c r="C39247" s="489" t="s">
        <v>158</v>
      </c>
      <c r="D39247" s="489" t="s">
        <v>10626</v>
      </c>
    </row>
    <row r="39248" spans="1:4">
      <c r="A39248" s="489" t="str">
        <f t="shared" si="613"/>
        <v>2373500384通所型サービス（独自）</v>
      </c>
      <c r="B39248" s="489">
        <v>2373500384</v>
      </c>
      <c r="C39248" s="489" t="s">
        <v>2570</v>
      </c>
      <c r="D39248" s="489" t="s">
        <v>10626</v>
      </c>
    </row>
    <row r="39249" spans="1:4">
      <c r="A39249" s="489" t="str">
        <f t="shared" si="613"/>
        <v>2373500384通所型サービス（独自／定率）</v>
      </c>
      <c r="B39249" s="489">
        <v>2373500384</v>
      </c>
      <c r="C39249" s="489" t="s">
        <v>2567</v>
      </c>
      <c r="D39249" s="489" t="s">
        <v>10626</v>
      </c>
    </row>
    <row r="39250" spans="1:4">
      <c r="A39250" s="489" t="str">
        <f t="shared" si="613"/>
        <v>2373500392介護予防短期入所生活介護</v>
      </c>
      <c r="B39250" s="489">
        <v>2373500392</v>
      </c>
      <c r="C39250" s="489" t="s">
        <v>2093</v>
      </c>
      <c r="D39250" s="489" t="s">
        <v>10627</v>
      </c>
    </row>
    <row r="39251" spans="1:4">
      <c r="A39251" s="489" t="str">
        <f t="shared" si="613"/>
        <v>2373500392短期入所生活介護</v>
      </c>
      <c r="B39251" s="489">
        <v>2373500392</v>
      </c>
      <c r="C39251" s="489" t="s">
        <v>2092</v>
      </c>
      <c r="D39251" s="489" t="s">
        <v>10627</v>
      </c>
    </row>
    <row r="39252" spans="1:4">
      <c r="A39252" s="489" t="str">
        <f t="shared" si="613"/>
        <v>2373500392短期入所生活介護</v>
      </c>
      <c r="B39252" s="489">
        <v>2373500392</v>
      </c>
      <c r="C39252" s="489" t="s">
        <v>2092</v>
      </c>
      <c r="D39252" s="489" t="s">
        <v>10627</v>
      </c>
    </row>
    <row r="39253" spans="1:4">
      <c r="A39253" s="489" t="str">
        <f t="shared" si="613"/>
        <v>2373500418介護予防特定施設入居者生活介護</v>
      </c>
      <c r="B39253" s="489">
        <v>2373500418</v>
      </c>
      <c r="C39253" s="489" t="s">
        <v>2514</v>
      </c>
      <c r="D39253" s="489" t="s">
        <v>10628</v>
      </c>
    </row>
    <row r="39254" spans="1:4">
      <c r="A39254" s="489" t="str">
        <f t="shared" si="613"/>
        <v>2373500418特定施設入居者生活介護</v>
      </c>
      <c r="B39254" s="489">
        <v>2373500418</v>
      </c>
      <c r="C39254" s="489" t="s">
        <v>2513</v>
      </c>
      <c r="D39254" s="489" t="s">
        <v>10628</v>
      </c>
    </row>
    <row r="39255" spans="1:4">
      <c r="A39255" s="489" t="str">
        <f t="shared" si="613"/>
        <v>2373500426地域密着型通所介護</v>
      </c>
      <c r="B39255" s="489">
        <v>2373500426</v>
      </c>
      <c r="C39255" s="489" t="s">
        <v>161</v>
      </c>
      <c r="D39255" s="489" t="s">
        <v>10629</v>
      </c>
    </row>
    <row r="39256" spans="1:4">
      <c r="A39256" s="489" t="str">
        <f t="shared" si="613"/>
        <v>2373500426通所型サービス（独自）</v>
      </c>
      <c r="B39256" s="489">
        <v>2373500426</v>
      </c>
      <c r="C39256" s="489" t="s">
        <v>2570</v>
      </c>
      <c r="D39256" s="489" t="s">
        <v>10629</v>
      </c>
    </row>
    <row r="39257" spans="1:4">
      <c r="A39257" s="489" t="str">
        <f t="shared" si="613"/>
        <v>2373500483居宅介護支援</v>
      </c>
      <c r="B39257" s="489">
        <v>2373500483</v>
      </c>
      <c r="C39257" s="489" t="s">
        <v>2519</v>
      </c>
      <c r="D39257" s="489" t="s">
        <v>10630</v>
      </c>
    </row>
    <row r="39258" spans="1:4">
      <c r="A39258" s="489" t="str">
        <f t="shared" si="613"/>
        <v>2373500509訪問介護</v>
      </c>
      <c r="B39258" s="489">
        <v>2373500509</v>
      </c>
      <c r="C39258" s="489" t="s">
        <v>140</v>
      </c>
      <c r="D39258" s="489" t="s">
        <v>10631</v>
      </c>
    </row>
    <row r="39259" spans="1:4">
      <c r="A39259" s="489" t="str">
        <f t="shared" si="613"/>
        <v>2373500509訪問介護</v>
      </c>
      <c r="B39259" s="489">
        <v>2373500509</v>
      </c>
      <c r="C39259" s="489" t="s">
        <v>140</v>
      </c>
      <c r="D39259" s="489" t="s">
        <v>10631</v>
      </c>
    </row>
    <row r="39260" spans="1:4">
      <c r="A39260" s="489" t="str">
        <f t="shared" si="613"/>
        <v>2373500517地域密着型通所介護</v>
      </c>
      <c r="B39260" s="489">
        <v>2373500517</v>
      </c>
      <c r="C39260" s="489" t="s">
        <v>161</v>
      </c>
      <c r="D39260" s="489" t="s">
        <v>10632</v>
      </c>
    </row>
    <row r="39261" spans="1:4">
      <c r="A39261" s="489" t="str">
        <f t="shared" si="613"/>
        <v>2373500541介護予防特定施設入居者生活介護</v>
      </c>
      <c r="B39261" s="489">
        <v>2373500541</v>
      </c>
      <c r="C39261" s="489" t="s">
        <v>2514</v>
      </c>
      <c r="D39261" s="489" t="s">
        <v>10633</v>
      </c>
    </row>
    <row r="39262" spans="1:4">
      <c r="A39262" s="489" t="str">
        <f t="shared" si="613"/>
        <v>2373500541特定施設入居者生活介護</v>
      </c>
      <c r="B39262" s="489">
        <v>2373500541</v>
      </c>
      <c r="C39262" s="489" t="s">
        <v>2513</v>
      </c>
      <c r="D39262" s="489" t="s">
        <v>10633</v>
      </c>
    </row>
    <row r="39263" spans="1:4">
      <c r="A39263" s="489" t="str">
        <f t="shared" si="613"/>
        <v>2373500574通所介護</v>
      </c>
      <c r="B39263" s="489">
        <v>2373500574</v>
      </c>
      <c r="C39263" s="489" t="s">
        <v>158</v>
      </c>
      <c r="D39263" s="489" t="s">
        <v>10634</v>
      </c>
    </row>
    <row r="39264" spans="1:4">
      <c r="A39264" s="489" t="str">
        <f t="shared" si="613"/>
        <v>2373500574通所型サービス（独自）</v>
      </c>
      <c r="B39264" s="489">
        <v>2373500574</v>
      </c>
      <c r="C39264" s="489" t="s">
        <v>2570</v>
      </c>
      <c r="D39264" s="489" t="s">
        <v>10634</v>
      </c>
    </row>
    <row r="39265" spans="1:4">
      <c r="A39265" s="489" t="str">
        <f t="shared" si="613"/>
        <v>2373500590地域密着型通所介護</v>
      </c>
      <c r="B39265" s="489">
        <v>2373500590</v>
      </c>
      <c r="C39265" s="489" t="s">
        <v>161</v>
      </c>
      <c r="D39265" s="489" t="s">
        <v>10635</v>
      </c>
    </row>
    <row r="39266" spans="1:4">
      <c r="A39266" s="489" t="str">
        <f t="shared" si="613"/>
        <v>2373500590通所型サービス（独自）</v>
      </c>
      <c r="B39266" s="489">
        <v>2373500590</v>
      </c>
      <c r="C39266" s="489" t="s">
        <v>2570</v>
      </c>
      <c r="D39266" s="489" t="s">
        <v>10635</v>
      </c>
    </row>
    <row r="39267" spans="1:4">
      <c r="A39267" s="489" t="str">
        <f t="shared" si="613"/>
        <v>2373500590通所型サービス（独自／定率）</v>
      </c>
      <c r="B39267" s="489">
        <v>2373500590</v>
      </c>
      <c r="C39267" s="489" t="s">
        <v>2567</v>
      </c>
      <c r="D39267" s="489" t="s">
        <v>10635</v>
      </c>
    </row>
    <row r="39268" spans="1:4">
      <c r="A39268" s="489" t="str">
        <f t="shared" si="613"/>
        <v>2373500608地域密着型通所介護</v>
      </c>
      <c r="B39268" s="489">
        <v>2373500608</v>
      </c>
      <c r="C39268" s="489" t="s">
        <v>161</v>
      </c>
      <c r="D39268" s="489" t="s">
        <v>10636</v>
      </c>
    </row>
    <row r="39269" spans="1:4">
      <c r="A39269" s="489" t="str">
        <f t="shared" si="613"/>
        <v>2373500608通所型サービス（独自）</v>
      </c>
      <c r="B39269" s="489">
        <v>2373500608</v>
      </c>
      <c r="C39269" s="489" t="s">
        <v>2570</v>
      </c>
      <c r="D39269" s="489" t="s">
        <v>10636</v>
      </c>
    </row>
    <row r="39270" spans="1:4">
      <c r="A39270" s="489" t="str">
        <f t="shared" si="613"/>
        <v>2373500616訪問介護</v>
      </c>
      <c r="B39270" s="489">
        <v>2373500616</v>
      </c>
      <c r="C39270" s="489" t="s">
        <v>140</v>
      </c>
      <c r="D39270" s="489" t="s">
        <v>10637</v>
      </c>
    </row>
    <row r="39271" spans="1:4">
      <c r="A39271" s="489" t="str">
        <f t="shared" si="613"/>
        <v>2373500616訪問介護</v>
      </c>
      <c r="B39271" s="489">
        <v>2373500616</v>
      </c>
      <c r="C39271" s="489" t="s">
        <v>140</v>
      </c>
      <c r="D39271" s="489" t="s">
        <v>10637</v>
      </c>
    </row>
    <row r="39272" spans="1:4">
      <c r="A39272" s="489" t="str">
        <f t="shared" si="613"/>
        <v>2373500624地域密着型通所介護</v>
      </c>
      <c r="B39272" s="489">
        <v>2373500624</v>
      </c>
      <c r="C39272" s="489" t="s">
        <v>161</v>
      </c>
      <c r="D39272" s="489" t="s">
        <v>10638</v>
      </c>
    </row>
    <row r="39273" spans="1:4">
      <c r="A39273" s="489" t="str">
        <f t="shared" si="613"/>
        <v>2373500624通所型サービス（独自）</v>
      </c>
      <c r="B39273" s="489">
        <v>2373500624</v>
      </c>
      <c r="C39273" s="489" t="s">
        <v>2570</v>
      </c>
      <c r="D39273" s="489" t="s">
        <v>10638</v>
      </c>
    </row>
    <row r="39274" spans="1:4">
      <c r="A39274" s="489" t="str">
        <f t="shared" si="613"/>
        <v>2373500665居宅介護支援</v>
      </c>
      <c r="B39274" s="489">
        <v>2373500665</v>
      </c>
      <c r="C39274" s="489" t="s">
        <v>2519</v>
      </c>
      <c r="D39274" s="489" t="s">
        <v>10639</v>
      </c>
    </row>
    <row r="39275" spans="1:4">
      <c r="A39275" s="489" t="str">
        <f t="shared" si="613"/>
        <v>2373500707居宅介護支援</v>
      </c>
      <c r="B39275" s="489">
        <v>2373500707</v>
      </c>
      <c r="C39275" s="489" t="s">
        <v>2519</v>
      </c>
      <c r="D39275" s="489" t="s">
        <v>10640</v>
      </c>
    </row>
    <row r="39276" spans="1:4">
      <c r="A39276" s="489" t="str">
        <f t="shared" si="613"/>
        <v>2373500723通所介護</v>
      </c>
      <c r="B39276" s="489">
        <v>2373500723</v>
      </c>
      <c r="C39276" s="489" t="s">
        <v>158</v>
      </c>
      <c r="D39276" s="489" t="s">
        <v>10641</v>
      </c>
    </row>
    <row r="39277" spans="1:4">
      <c r="A39277" s="489" t="str">
        <f t="shared" si="613"/>
        <v>2373500723通所型サービス（独自）</v>
      </c>
      <c r="B39277" s="489">
        <v>2373500723</v>
      </c>
      <c r="C39277" s="489" t="s">
        <v>2570</v>
      </c>
      <c r="D39277" s="489" t="s">
        <v>10641</v>
      </c>
    </row>
    <row r="39278" spans="1:4">
      <c r="A39278" s="489" t="str">
        <f t="shared" si="613"/>
        <v>2373500731通所介護</v>
      </c>
      <c r="B39278" s="489">
        <v>2373500731</v>
      </c>
      <c r="C39278" s="489" t="s">
        <v>158</v>
      </c>
      <c r="D39278" s="489" t="s">
        <v>10642</v>
      </c>
    </row>
    <row r="39279" spans="1:4">
      <c r="A39279" s="489" t="str">
        <f t="shared" si="613"/>
        <v>2373500731通所型サービス（独自）</v>
      </c>
      <c r="B39279" s="489">
        <v>2373500731</v>
      </c>
      <c r="C39279" s="489" t="s">
        <v>2570</v>
      </c>
      <c r="D39279" s="489" t="s">
        <v>10642</v>
      </c>
    </row>
    <row r="39280" spans="1:4">
      <c r="A39280" s="489" t="str">
        <f t="shared" si="613"/>
        <v>2373500749通所介護</v>
      </c>
      <c r="B39280" s="489">
        <v>2373500749</v>
      </c>
      <c r="C39280" s="489" t="s">
        <v>158</v>
      </c>
      <c r="D39280" s="489" t="s">
        <v>10643</v>
      </c>
    </row>
    <row r="39281" spans="1:4">
      <c r="A39281" s="489" t="str">
        <f t="shared" si="613"/>
        <v>2373500749通所型サービス（独自）</v>
      </c>
      <c r="B39281" s="489">
        <v>2373500749</v>
      </c>
      <c r="C39281" s="489" t="s">
        <v>2570</v>
      </c>
      <c r="D39281" s="489" t="s">
        <v>10643</v>
      </c>
    </row>
    <row r="39282" spans="1:4">
      <c r="A39282" s="489" t="str">
        <f t="shared" si="613"/>
        <v>2373500756介護予防特定施設入居者生活介護</v>
      </c>
      <c r="B39282" s="489">
        <v>2373500756</v>
      </c>
      <c r="C39282" s="489" t="s">
        <v>2514</v>
      </c>
      <c r="D39282" s="489" t="s">
        <v>10644</v>
      </c>
    </row>
    <row r="39283" spans="1:4">
      <c r="A39283" s="489" t="str">
        <f t="shared" si="613"/>
        <v>2373500756特定施設入居者生活介護（短期利用型）</v>
      </c>
      <c r="B39283" s="489">
        <v>2373500756</v>
      </c>
      <c r="C39283" s="489" t="s">
        <v>19397</v>
      </c>
      <c r="D39283" s="489" t="s">
        <v>10644</v>
      </c>
    </row>
    <row r="39284" spans="1:4">
      <c r="A39284" s="489" t="str">
        <f t="shared" si="613"/>
        <v>2373500756特定施設入居者生活介護</v>
      </c>
      <c r="B39284" s="489">
        <v>2373500756</v>
      </c>
      <c r="C39284" s="489" t="s">
        <v>2513</v>
      </c>
      <c r="D39284" s="489" t="s">
        <v>10644</v>
      </c>
    </row>
    <row r="39285" spans="1:4">
      <c r="A39285" s="489" t="str">
        <f t="shared" si="613"/>
        <v>2373500764訪問介護</v>
      </c>
      <c r="B39285" s="489">
        <v>2373500764</v>
      </c>
      <c r="C39285" s="489" t="s">
        <v>140</v>
      </c>
      <c r="D39285" s="489" t="s">
        <v>10645</v>
      </c>
    </row>
    <row r="39286" spans="1:4">
      <c r="A39286" s="489" t="str">
        <f t="shared" si="613"/>
        <v>2373500764訪問介護</v>
      </c>
      <c r="B39286" s="489">
        <v>2373500764</v>
      </c>
      <c r="C39286" s="489" t="s">
        <v>140</v>
      </c>
      <c r="D39286" s="489" t="s">
        <v>10645</v>
      </c>
    </row>
    <row r="39287" spans="1:4">
      <c r="A39287" s="489" t="str">
        <f t="shared" si="613"/>
        <v>2373500764訪問型サービス（独自）</v>
      </c>
      <c r="B39287" s="489">
        <v>2373500764</v>
      </c>
      <c r="C39287" s="489" t="s">
        <v>2571</v>
      </c>
      <c r="D39287" s="489" t="s">
        <v>10645</v>
      </c>
    </row>
    <row r="39288" spans="1:4">
      <c r="A39288" s="489" t="str">
        <f t="shared" si="613"/>
        <v>2373500780居宅介護支援</v>
      </c>
      <c r="B39288" s="489">
        <v>2373500780</v>
      </c>
      <c r="C39288" s="489" t="s">
        <v>2519</v>
      </c>
      <c r="D39288" s="489" t="s">
        <v>10646</v>
      </c>
    </row>
    <row r="39289" spans="1:4">
      <c r="A39289" s="489" t="str">
        <f t="shared" si="613"/>
        <v>2373500806居宅介護支援</v>
      </c>
      <c r="B39289" s="489">
        <v>2373500806</v>
      </c>
      <c r="C39289" s="489" t="s">
        <v>2519</v>
      </c>
      <c r="D39289" s="489" t="s">
        <v>10647</v>
      </c>
    </row>
    <row r="39290" spans="1:4">
      <c r="A39290" s="489" t="str">
        <f t="shared" si="613"/>
        <v>2373500814居宅介護支援</v>
      </c>
      <c r="B39290" s="489">
        <v>2373500814</v>
      </c>
      <c r="C39290" s="489" t="s">
        <v>2519</v>
      </c>
      <c r="D39290" s="489" t="s">
        <v>10648</v>
      </c>
    </row>
    <row r="39291" spans="1:4">
      <c r="A39291" s="489" t="str">
        <f t="shared" si="613"/>
        <v>2373500822通所介護</v>
      </c>
      <c r="B39291" s="489">
        <v>2373500822</v>
      </c>
      <c r="C39291" s="489" t="s">
        <v>158</v>
      </c>
      <c r="D39291" s="489" t="s">
        <v>10649</v>
      </c>
    </row>
    <row r="39292" spans="1:4">
      <c r="A39292" s="489" t="str">
        <f t="shared" si="613"/>
        <v>2373500822通所型サービス（独自）</v>
      </c>
      <c r="B39292" s="489">
        <v>2373500822</v>
      </c>
      <c r="C39292" s="489" t="s">
        <v>2570</v>
      </c>
      <c r="D39292" s="489" t="s">
        <v>10649</v>
      </c>
    </row>
    <row r="39293" spans="1:4">
      <c r="A39293" s="489" t="str">
        <f t="shared" si="613"/>
        <v>2373500830訪問介護</v>
      </c>
      <c r="B39293" s="489">
        <v>2373500830</v>
      </c>
      <c r="C39293" s="489" t="s">
        <v>140</v>
      </c>
      <c r="D39293" s="489" t="s">
        <v>10650</v>
      </c>
    </row>
    <row r="39294" spans="1:4">
      <c r="A39294" s="489" t="str">
        <f t="shared" si="613"/>
        <v>2373500830訪問介護</v>
      </c>
      <c r="B39294" s="489">
        <v>2373500830</v>
      </c>
      <c r="C39294" s="489" t="s">
        <v>140</v>
      </c>
      <c r="D39294" s="489" t="s">
        <v>10650</v>
      </c>
    </row>
    <row r="39295" spans="1:4">
      <c r="A39295" s="489" t="str">
        <f t="shared" si="613"/>
        <v>2373500830訪問型サービス（独自）</v>
      </c>
      <c r="B39295" s="489">
        <v>2373500830</v>
      </c>
      <c r="C39295" s="489" t="s">
        <v>2571</v>
      </c>
      <c r="D39295" s="489" t="s">
        <v>10650</v>
      </c>
    </row>
    <row r="39296" spans="1:4">
      <c r="A39296" s="489" t="str">
        <f t="shared" si="613"/>
        <v>2373500830訪問型サービス（独自／定率）</v>
      </c>
      <c r="B39296" s="489">
        <v>2373500830</v>
      </c>
      <c r="C39296" s="489" t="s">
        <v>2568</v>
      </c>
      <c r="D39296" s="489" t="s">
        <v>10650</v>
      </c>
    </row>
    <row r="39297" spans="1:4">
      <c r="A39297" s="489" t="str">
        <f t="shared" si="613"/>
        <v>2373500848居宅介護支援</v>
      </c>
      <c r="B39297" s="489">
        <v>2373500848</v>
      </c>
      <c r="C39297" s="489" t="s">
        <v>2519</v>
      </c>
      <c r="D39297" s="489" t="s">
        <v>10651</v>
      </c>
    </row>
    <row r="39298" spans="1:4">
      <c r="A39298" s="489" t="str">
        <f t="shared" ref="A39298:A39361" si="614">B39298&amp;C39298</f>
        <v>2373500855居宅介護支援</v>
      </c>
      <c r="B39298" s="489">
        <v>2373500855</v>
      </c>
      <c r="C39298" s="489" t="s">
        <v>2519</v>
      </c>
      <c r="D39298" s="489" t="s">
        <v>10652</v>
      </c>
    </row>
    <row r="39299" spans="1:4">
      <c r="A39299" s="489" t="str">
        <f t="shared" si="614"/>
        <v>2373500863居宅介護支援</v>
      </c>
      <c r="B39299" s="489">
        <v>2373500863</v>
      </c>
      <c r="C39299" s="489" t="s">
        <v>2519</v>
      </c>
      <c r="D39299" s="489" t="s">
        <v>10653</v>
      </c>
    </row>
    <row r="39300" spans="1:4">
      <c r="A39300" s="489" t="str">
        <f t="shared" si="614"/>
        <v>2373500897訪問介護</v>
      </c>
      <c r="B39300" s="489">
        <v>2373500897</v>
      </c>
      <c r="C39300" s="489" t="s">
        <v>140</v>
      </c>
      <c r="D39300" s="489" t="s">
        <v>10654</v>
      </c>
    </row>
    <row r="39301" spans="1:4">
      <c r="A39301" s="489" t="str">
        <f t="shared" si="614"/>
        <v>2373500897訪問介護</v>
      </c>
      <c r="B39301" s="489">
        <v>2373500897</v>
      </c>
      <c r="C39301" s="489" t="s">
        <v>140</v>
      </c>
      <c r="D39301" s="489" t="s">
        <v>10654</v>
      </c>
    </row>
    <row r="39302" spans="1:4">
      <c r="A39302" s="489" t="str">
        <f t="shared" si="614"/>
        <v>2373500897訪問介護</v>
      </c>
      <c r="B39302" s="489">
        <v>2373500897</v>
      </c>
      <c r="C39302" s="489" t="s">
        <v>140</v>
      </c>
      <c r="D39302" s="489" t="s">
        <v>10654</v>
      </c>
    </row>
    <row r="39303" spans="1:4">
      <c r="A39303" s="489" t="str">
        <f t="shared" si="614"/>
        <v>2373500905介護予防支援</v>
      </c>
      <c r="B39303" s="489">
        <v>2373500905</v>
      </c>
      <c r="C39303" s="489" t="s">
        <v>2520</v>
      </c>
      <c r="D39303" s="489" t="s">
        <v>10655</v>
      </c>
    </row>
    <row r="39304" spans="1:4">
      <c r="A39304" s="489" t="str">
        <f t="shared" si="614"/>
        <v>2373500905居宅介護支援</v>
      </c>
      <c r="B39304" s="489">
        <v>2373500905</v>
      </c>
      <c r="C39304" s="489" t="s">
        <v>2519</v>
      </c>
      <c r="D39304" s="489" t="s">
        <v>10655</v>
      </c>
    </row>
    <row r="39305" spans="1:4">
      <c r="A39305" s="489" t="str">
        <f t="shared" si="614"/>
        <v>2373500913居宅介護支援</v>
      </c>
      <c r="B39305" s="489">
        <v>2373500913</v>
      </c>
      <c r="C39305" s="489" t="s">
        <v>2519</v>
      </c>
      <c r="D39305" s="489" t="s">
        <v>10656</v>
      </c>
    </row>
    <row r="39306" spans="1:4">
      <c r="A39306" s="489" t="str">
        <f t="shared" si="614"/>
        <v>2373600051居宅介護支援</v>
      </c>
      <c r="B39306" s="489">
        <v>2373600051</v>
      </c>
      <c r="C39306" s="489" t="s">
        <v>2519</v>
      </c>
      <c r="D39306" s="489" t="s">
        <v>10657</v>
      </c>
    </row>
    <row r="39307" spans="1:4">
      <c r="A39307" s="489" t="str">
        <f t="shared" si="614"/>
        <v>2373600069訪問介護</v>
      </c>
      <c r="B39307" s="489">
        <v>2373600069</v>
      </c>
      <c r="C39307" s="489" t="s">
        <v>140</v>
      </c>
      <c r="D39307" s="489" t="s">
        <v>10658</v>
      </c>
    </row>
    <row r="39308" spans="1:4">
      <c r="A39308" s="489" t="str">
        <f t="shared" si="614"/>
        <v>2373600069訪問介護</v>
      </c>
      <c r="B39308" s="489">
        <v>2373600069</v>
      </c>
      <c r="C39308" s="489" t="s">
        <v>140</v>
      </c>
      <c r="D39308" s="489" t="s">
        <v>10658</v>
      </c>
    </row>
    <row r="39309" spans="1:4">
      <c r="A39309" s="489" t="str">
        <f t="shared" si="614"/>
        <v>2373600069訪問型サービス（独自）</v>
      </c>
      <c r="B39309" s="489">
        <v>2373600069</v>
      </c>
      <c r="C39309" s="489" t="s">
        <v>2571</v>
      </c>
      <c r="D39309" s="489" t="s">
        <v>10658</v>
      </c>
    </row>
    <row r="39310" spans="1:4">
      <c r="A39310" s="489" t="str">
        <f t="shared" si="614"/>
        <v>2373600069訪問型サービス（独自／定率）</v>
      </c>
      <c r="B39310" s="489">
        <v>2373600069</v>
      </c>
      <c r="C39310" s="489" t="s">
        <v>2568</v>
      </c>
      <c r="D39310" s="489" t="s">
        <v>10658</v>
      </c>
    </row>
    <row r="39311" spans="1:4">
      <c r="A39311" s="489" t="str">
        <f t="shared" si="614"/>
        <v>2373600093居宅介護支援</v>
      </c>
      <c r="B39311" s="489">
        <v>2373600093</v>
      </c>
      <c r="C39311" s="489" t="s">
        <v>2519</v>
      </c>
      <c r="D39311" s="489" t="s">
        <v>10659</v>
      </c>
    </row>
    <row r="39312" spans="1:4">
      <c r="A39312" s="489" t="str">
        <f t="shared" si="614"/>
        <v>2373600101訪問介護</v>
      </c>
      <c r="B39312" s="489">
        <v>2373600101</v>
      </c>
      <c r="C39312" s="489" t="s">
        <v>140</v>
      </c>
      <c r="D39312" s="489" t="s">
        <v>10660</v>
      </c>
    </row>
    <row r="39313" spans="1:4">
      <c r="A39313" s="489" t="str">
        <f t="shared" si="614"/>
        <v>2373600101訪問介護</v>
      </c>
      <c r="B39313" s="489">
        <v>2373600101</v>
      </c>
      <c r="C39313" s="489" t="s">
        <v>140</v>
      </c>
      <c r="D39313" s="489" t="s">
        <v>10660</v>
      </c>
    </row>
    <row r="39314" spans="1:4">
      <c r="A39314" s="489" t="str">
        <f t="shared" si="614"/>
        <v>2373600101訪問型サービス（独自）</v>
      </c>
      <c r="B39314" s="489">
        <v>2373600101</v>
      </c>
      <c r="C39314" s="489" t="s">
        <v>2571</v>
      </c>
      <c r="D39314" s="489" t="s">
        <v>10660</v>
      </c>
    </row>
    <row r="39315" spans="1:4">
      <c r="A39315" s="489" t="str">
        <f t="shared" si="614"/>
        <v>2373600101訪問型サービス（独自／定率）</v>
      </c>
      <c r="B39315" s="489">
        <v>2373600101</v>
      </c>
      <c r="C39315" s="489" t="s">
        <v>2568</v>
      </c>
      <c r="D39315" s="489" t="s">
        <v>10660</v>
      </c>
    </row>
    <row r="39316" spans="1:4">
      <c r="A39316" s="489" t="str">
        <f t="shared" si="614"/>
        <v>2373600226通所介護</v>
      </c>
      <c r="B39316" s="489">
        <v>2373600226</v>
      </c>
      <c r="C39316" s="489" t="s">
        <v>158</v>
      </c>
      <c r="D39316" s="489" t="s">
        <v>10662</v>
      </c>
    </row>
    <row r="39317" spans="1:4">
      <c r="A39317" s="489" t="str">
        <f t="shared" si="614"/>
        <v>2373600226通所型サービス（独自）</v>
      </c>
      <c r="B39317" s="489">
        <v>2373600226</v>
      </c>
      <c r="C39317" s="489" t="s">
        <v>2570</v>
      </c>
      <c r="D39317" s="489" t="s">
        <v>10662</v>
      </c>
    </row>
    <row r="39318" spans="1:4">
      <c r="A39318" s="489" t="str">
        <f t="shared" si="614"/>
        <v>2373600275通所リハビリテーション</v>
      </c>
      <c r="B39318" s="489">
        <v>2373600275</v>
      </c>
      <c r="C39318" s="489" t="s">
        <v>2511</v>
      </c>
      <c r="D39318" s="489" t="s">
        <v>19372</v>
      </c>
    </row>
    <row r="39319" spans="1:4">
      <c r="A39319" s="489" t="str">
        <f t="shared" si="614"/>
        <v>2373600275通所リハビリテーション</v>
      </c>
      <c r="B39319" s="489">
        <v>2373600275</v>
      </c>
      <c r="C39319" s="489" t="s">
        <v>2511</v>
      </c>
      <c r="D39319" s="489" t="s">
        <v>19372</v>
      </c>
    </row>
    <row r="39320" spans="1:4">
      <c r="A39320" s="489" t="str">
        <f t="shared" si="614"/>
        <v>2373600333通所介護</v>
      </c>
      <c r="B39320" s="489">
        <v>2373600333</v>
      </c>
      <c r="C39320" s="489" t="s">
        <v>158</v>
      </c>
      <c r="D39320" s="489" t="s">
        <v>10663</v>
      </c>
    </row>
    <row r="39321" spans="1:4">
      <c r="A39321" s="489" t="str">
        <f t="shared" si="614"/>
        <v>2373600366通所介護</v>
      </c>
      <c r="B39321" s="489">
        <v>2373600366</v>
      </c>
      <c r="C39321" s="489" t="s">
        <v>158</v>
      </c>
      <c r="D39321" s="489" t="s">
        <v>10664</v>
      </c>
    </row>
    <row r="39322" spans="1:4">
      <c r="A39322" s="489" t="str">
        <f t="shared" si="614"/>
        <v>2373600366通所型サービス（独自）</v>
      </c>
      <c r="B39322" s="489">
        <v>2373600366</v>
      </c>
      <c r="C39322" s="489" t="s">
        <v>2570</v>
      </c>
      <c r="D39322" s="489" t="s">
        <v>10664</v>
      </c>
    </row>
    <row r="39323" spans="1:4">
      <c r="A39323" s="489" t="str">
        <f t="shared" si="614"/>
        <v>2373600366通所型サービス（独自／定率）</v>
      </c>
      <c r="B39323" s="489">
        <v>2373600366</v>
      </c>
      <c r="C39323" s="489" t="s">
        <v>2567</v>
      </c>
      <c r="D39323" s="489" t="s">
        <v>10664</v>
      </c>
    </row>
    <row r="39324" spans="1:4">
      <c r="A39324" s="489" t="str">
        <f t="shared" si="614"/>
        <v>2373600374訪問介護</v>
      </c>
      <c r="B39324" s="489">
        <v>2373600374</v>
      </c>
      <c r="C39324" s="489" t="s">
        <v>140</v>
      </c>
      <c r="D39324" s="489" t="s">
        <v>10665</v>
      </c>
    </row>
    <row r="39325" spans="1:4">
      <c r="A39325" s="489" t="str">
        <f t="shared" si="614"/>
        <v>2373600374訪問介護</v>
      </c>
      <c r="B39325" s="489">
        <v>2373600374</v>
      </c>
      <c r="C39325" s="489" t="s">
        <v>140</v>
      </c>
      <c r="D39325" s="489" t="s">
        <v>10665</v>
      </c>
    </row>
    <row r="39326" spans="1:4">
      <c r="A39326" s="489" t="str">
        <f t="shared" si="614"/>
        <v>2373600374訪問介護</v>
      </c>
      <c r="B39326" s="489">
        <v>2373600374</v>
      </c>
      <c r="C39326" s="489" t="s">
        <v>140</v>
      </c>
      <c r="D39326" s="489" t="s">
        <v>10665</v>
      </c>
    </row>
    <row r="39327" spans="1:4">
      <c r="A39327" s="489" t="str">
        <f t="shared" si="614"/>
        <v>2373600374訪問型サービス（独自）</v>
      </c>
      <c r="B39327" s="489">
        <v>2373600374</v>
      </c>
      <c r="C39327" s="489" t="s">
        <v>2571</v>
      </c>
      <c r="D39327" s="489" t="s">
        <v>10665</v>
      </c>
    </row>
    <row r="39328" spans="1:4">
      <c r="A39328" s="489" t="str">
        <f t="shared" si="614"/>
        <v>2373600374訪問型サービス（独自／定率）</v>
      </c>
      <c r="B39328" s="489">
        <v>2373600374</v>
      </c>
      <c r="C39328" s="489" t="s">
        <v>2568</v>
      </c>
      <c r="D39328" s="489" t="s">
        <v>10665</v>
      </c>
    </row>
    <row r="39329" spans="1:4">
      <c r="A39329" s="489" t="str">
        <f t="shared" si="614"/>
        <v>2373600382居宅介護支援</v>
      </c>
      <c r="B39329" s="489">
        <v>2373600382</v>
      </c>
      <c r="C39329" s="489" t="s">
        <v>2519</v>
      </c>
      <c r="D39329" s="489" t="s">
        <v>10666</v>
      </c>
    </row>
    <row r="39330" spans="1:4">
      <c r="A39330" s="489" t="str">
        <f t="shared" si="614"/>
        <v>2373600424介護予防認知症対応型共同生活介護</v>
      </c>
      <c r="B39330" s="489">
        <v>2373600424</v>
      </c>
      <c r="C39330" s="489" t="s">
        <v>2088</v>
      </c>
      <c r="D39330" s="489" t="s">
        <v>10667</v>
      </c>
    </row>
    <row r="39331" spans="1:4">
      <c r="A39331" s="489" t="str">
        <f t="shared" si="614"/>
        <v>2373600424認知症対応型共同生活介護</v>
      </c>
      <c r="B39331" s="489">
        <v>2373600424</v>
      </c>
      <c r="C39331" s="489" t="s">
        <v>2087</v>
      </c>
      <c r="D39331" s="489" t="s">
        <v>10667</v>
      </c>
    </row>
    <row r="39332" spans="1:4">
      <c r="A39332" s="489" t="str">
        <f t="shared" si="614"/>
        <v>2373600432通所介護</v>
      </c>
      <c r="B39332" s="489">
        <v>2373600432</v>
      </c>
      <c r="C39332" s="489" t="s">
        <v>158</v>
      </c>
      <c r="D39332" s="489" t="s">
        <v>10668</v>
      </c>
    </row>
    <row r="39333" spans="1:4">
      <c r="A39333" s="489" t="str">
        <f t="shared" si="614"/>
        <v>2373600432通所型サービス（独自）</v>
      </c>
      <c r="B39333" s="489">
        <v>2373600432</v>
      </c>
      <c r="C39333" s="489" t="s">
        <v>2570</v>
      </c>
      <c r="D39333" s="489" t="s">
        <v>10668</v>
      </c>
    </row>
    <row r="39334" spans="1:4">
      <c r="A39334" s="489" t="str">
        <f t="shared" si="614"/>
        <v>2373600432通所型サービス（独自／定率）</v>
      </c>
      <c r="B39334" s="489">
        <v>2373600432</v>
      </c>
      <c r="C39334" s="489" t="s">
        <v>2567</v>
      </c>
      <c r="D39334" s="489" t="s">
        <v>10668</v>
      </c>
    </row>
    <row r="39335" spans="1:4">
      <c r="A39335" s="489" t="str">
        <f t="shared" si="614"/>
        <v>2373600457通所介護</v>
      </c>
      <c r="B39335" s="489">
        <v>2373600457</v>
      </c>
      <c r="C39335" s="489" t="s">
        <v>158</v>
      </c>
      <c r="D39335" s="489" t="s">
        <v>10669</v>
      </c>
    </row>
    <row r="39336" spans="1:4">
      <c r="A39336" s="489" t="str">
        <f t="shared" si="614"/>
        <v>2373600457通所型サービス（独自）</v>
      </c>
      <c r="B39336" s="489">
        <v>2373600457</v>
      </c>
      <c r="C39336" s="489" t="s">
        <v>2570</v>
      </c>
      <c r="D39336" s="489" t="s">
        <v>10669</v>
      </c>
    </row>
    <row r="39337" spans="1:4">
      <c r="A39337" s="489" t="str">
        <f t="shared" si="614"/>
        <v>2373600598特定施設入居者生活介護（短期利用型）</v>
      </c>
      <c r="B39337" s="489">
        <v>2373600598</v>
      </c>
      <c r="C39337" s="489" t="s">
        <v>19397</v>
      </c>
      <c r="D39337" s="489" t="s">
        <v>10670</v>
      </c>
    </row>
    <row r="39338" spans="1:4">
      <c r="A39338" s="489" t="str">
        <f t="shared" si="614"/>
        <v>2373600598特定施設入居者生活介護</v>
      </c>
      <c r="B39338" s="489">
        <v>2373600598</v>
      </c>
      <c r="C39338" s="489" t="s">
        <v>2513</v>
      </c>
      <c r="D39338" s="489" t="s">
        <v>10670</v>
      </c>
    </row>
    <row r="39339" spans="1:4">
      <c r="A39339" s="489" t="str">
        <f t="shared" si="614"/>
        <v>2373600614通所介護</v>
      </c>
      <c r="B39339" s="489">
        <v>2373600614</v>
      </c>
      <c r="C39339" s="489" t="s">
        <v>158</v>
      </c>
      <c r="D39339" s="489" t="s">
        <v>10671</v>
      </c>
    </row>
    <row r="39340" spans="1:4">
      <c r="A39340" s="489" t="str">
        <f t="shared" si="614"/>
        <v>2373600614通所型サービス（独自）</v>
      </c>
      <c r="B39340" s="489">
        <v>2373600614</v>
      </c>
      <c r="C39340" s="489" t="s">
        <v>2570</v>
      </c>
      <c r="D39340" s="489" t="s">
        <v>10671</v>
      </c>
    </row>
    <row r="39341" spans="1:4">
      <c r="A39341" s="489" t="str">
        <f t="shared" si="614"/>
        <v>2373600630居宅介護支援</v>
      </c>
      <c r="B39341" s="489">
        <v>2373600630</v>
      </c>
      <c r="C39341" s="489" t="s">
        <v>2519</v>
      </c>
      <c r="D39341" s="489" t="s">
        <v>10672</v>
      </c>
    </row>
    <row r="39342" spans="1:4">
      <c r="A39342" s="489" t="str">
        <f t="shared" si="614"/>
        <v>2373600648地域密着型通所介護</v>
      </c>
      <c r="B39342" s="489">
        <v>2373600648</v>
      </c>
      <c r="C39342" s="489" t="s">
        <v>161</v>
      </c>
      <c r="D39342" s="489" t="s">
        <v>10673</v>
      </c>
    </row>
    <row r="39343" spans="1:4">
      <c r="A39343" s="489" t="str">
        <f t="shared" si="614"/>
        <v>2373600648通所型サービス（独自）</v>
      </c>
      <c r="B39343" s="489">
        <v>2373600648</v>
      </c>
      <c r="C39343" s="489" t="s">
        <v>2570</v>
      </c>
      <c r="D39343" s="489" t="s">
        <v>10673</v>
      </c>
    </row>
    <row r="39344" spans="1:4">
      <c r="A39344" s="489" t="str">
        <f t="shared" si="614"/>
        <v>2373600663通所介護</v>
      </c>
      <c r="B39344" s="489">
        <v>2373600663</v>
      </c>
      <c r="C39344" s="489" t="s">
        <v>158</v>
      </c>
      <c r="D39344" s="489" t="s">
        <v>10674</v>
      </c>
    </row>
    <row r="39345" spans="1:4">
      <c r="A39345" s="489" t="str">
        <f t="shared" si="614"/>
        <v>2373600663通所型サービス（独自）</v>
      </c>
      <c r="B39345" s="489">
        <v>2373600663</v>
      </c>
      <c r="C39345" s="489" t="s">
        <v>2570</v>
      </c>
      <c r="D39345" s="489" t="s">
        <v>10674</v>
      </c>
    </row>
    <row r="39346" spans="1:4">
      <c r="A39346" s="489" t="str">
        <f t="shared" si="614"/>
        <v>2373600671介護予防短期入所生活介護</v>
      </c>
      <c r="B39346" s="489">
        <v>2373600671</v>
      </c>
      <c r="C39346" s="489" t="s">
        <v>2093</v>
      </c>
      <c r="D39346" s="489" t="s">
        <v>10674</v>
      </c>
    </row>
    <row r="39347" spans="1:4">
      <c r="A39347" s="489" t="str">
        <f t="shared" si="614"/>
        <v>2373600671短期入所生活介護</v>
      </c>
      <c r="B39347" s="489">
        <v>2373600671</v>
      </c>
      <c r="C39347" s="489" t="s">
        <v>2092</v>
      </c>
      <c r="D39347" s="489" t="s">
        <v>10674</v>
      </c>
    </row>
    <row r="39348" spans="1:4">
      <c r="A39348" s="489" t="str">
        <f t="shared" si="614"/>
        <v>2373600697通所介護</v>
      </c>
      <c r="B39348" s="489">
        <v>2373600697</v>
      </c>
      <c r="C39348" s="489" t="s">
        <v>158</v>
      </c>
      <c r="D39348" s="489" t="s">
        <v>10675</v>
      </c>
    </row>
    <row r="39349" spans="1:4">
      <c r="A39349" s="489" t="str">
        <f t="shared" si="614"/>
        <v>2373600697通所型サービス（独自）</v>
      </c>
      <c r="B39349" s="489">
        <v>2373600697</v>
      </c>
      <c r="C39349" s="489" t="s">
        <v>2570</v>
      </c>
      <c r="D39349" s="489" t="s">
        <v>10675</v>
      </c>
    </row>
    <row r="39350" spans="1:4">
      <c r="A39350" s="489" t="str">
        <f t="shared" si="614"/>
        <v>2373600697通所型サービス（独自／定率）</v>
      </c>
      <c r="B39350" s="489">
        <v>2373600697</v>
      </c>
      <c r="C39350" s="489" t="s">
        <v>2567</v>
      </c>
      <c r="D39350" s="489" t="s">
        <v>10675</v>
      </c>
    </row>
    <row r="39351" spans="1:4">
      <c r="A39351" s="489" t="str">
        <f t="shared" si="614"/>
        <v>2373600705介護予防短期入所生活介護</v>
      </c>
      <c r="B39351" s="489">
        <v>2373600705</v>
      </c>
      <c r="C39351" s="489" t="s">
        <v>2093</v>
      </c>
      <c r="D39351" s="489" t="s">
        <v>10676</v>
      </c>
    </row>
    <row r="39352" spans="1:4">
      <c r="A39352" s="489" t="str">
        <f t="shared" si="614"/>
        <v>2373600705短期入所生活介護</v>
      </c>
      <c r="B39352" s="489">
        <v>2373600705</v>
      </c>
      <c r="C39352" s="489" t="s">
        <v>2092</v>
      </c>
      <c r="D39352" s="489" t="s">
        <v>10676</v>
      </c>
    </row>
    <row r="39353" spans="1:4">
      <c r="A39353" s="489" t="str">
        <f t="shared" si="614"/>
        <v>2373600713居宅介護支援</v>
      </c>
      <c r="B39353" s="489">
        <v>2373600713</v>
      </c>
      <c r="C39353" s="489" t="s">
        <v>2519</v>
      </c>
      <c r="D39353" s="489" t="s">
        <v>10677</v>
      </c>
    </row>
    <row r="39354" spans="1:4">
      <c r="A39354" s="489" t="str">
        <f t="shared" si="614"/>
        <v>2373600721介護老人福祉施設</v>
      </c>
      <c r="B39354" s="489">
        <v>2373600721</v>
      </c>
      <c r="C39354" s="489" t="s">
        <v>1921</v>
      </c>
      <c r="D39354" s="489" t="s">
        <v>10676</v>
      </c>
    </row>
    <row r="39355" spans="1:4">
      <c r="A39355" s="489" t="str">
        <f t="shared" si="614"/>
        <v>2373600721介護老人福祉施設</v>
      </c>
      <c r="B39355" s="489">
        <v>2373600721</v>
      </c>
      <c r="C39355" s="489" t="s">
        <v>1921</v>
      </c>
      <c r="D39355" s="489" t="s">
        <v>10676</v>
      </c>
    </row>
    <row r="39356" spans="1:4">
      <c r="A39356" s="489" t="str">
        <f t="shared" si="614"/>
        <v>2373600770地域密着型通所介護</v>
      </c>
      <c r="B39356" s="489">
        <v>2373600770</v>
      </c>
      <c r="C39356" s="489" t="s">
        <v>161</v>
      </c>
      <c r="D39356" s="489" t="s">
        <v>10678</v>
      </c>
    </row>
    <row r="39357" spans="1:4">
      <c r="A39357" s="489" t="str">
        <f t="shared" si="614"/>
        <v>2373600770通所型サービス（独自）</v>
      </c>
      <c r="B39357" s="489">
        <v>2373600770</v>
      </c>
      <c r="C39357" s="489" t="s">
        <v>2570</v>
      </c>
      <c r="D39357" s="489" t="s">
        <v>10678</v>
      </c>
    </row>
    <row r="39358" spans="1:4">
      <c r="A39358" s="489" t="str">
        <f t="shared" si="614"/>
        <v>2373600770通所型サービス（独自／定率）</v>
      </c>
      <c r="B39358" s="489">
        <v>2373600770</v>
      </c>
      <c r="C39358" s="489" t="s">
        <v>2567</v>
      </c>
      <c r="D39358" s="489" t="s">
        <v>10678</v>
      </c>
    </row>
    <row r="39359" spans="1:4">
      <c r="A39359" s="489" t="str">
        <f t="shared" si="614"/>
        <v>2373600788地域密着型通所介護</v>
      </c>
      <c r="B39359" s="489">
        <v>2373600788</v>
      </c>
      <c r="C39359" s="489" t="s">
        <v>161</v>
      </c>
      <c r="D39359" s="489" t="s">
        <v>10679</v>
      </c>
    </row>
    <row r="39360" spans="1:4">
      <c r="A39360" s="489" t="str">
        <f t="shared" si="614"/>
        <v>2373600812居宅介護支援</v>
      </c>
      <c r="B39360" s="489">
        <v>2373600812</v>
      </c>
      <c r="C39360" s="489" t="s">
        <v>2519</v>
      </c>
      <c r="D39360" s="489" t="s">
        <v>10680</v>
      </c>
    </row>
    <row r="39361" spans="1:4">
      <c r="A39361" s="489" t="str">
        <f t="shared" si="614"/>
        <v>2373600853介護予防特定施設入居者生活介護</v>
      </c>
      <c r="B39361" s="489">
        <v>2373600853</v>
      </c>
      <c r="C39361" s="489" t="s">
        <v>2514</v>
      </c>
      <c r="D39361" s="489" t="s">
        <v>10681</v>
      </c>
    </row>
    <row r="39362" spans="1:4">
      <c r="A39362" s="489" t="str">
        <f t="shared" ref="A39362:A39425" si="615">B39362&amp;C39362</f>
        <v>2373600853特定施設入居者生活介護</v>
      </c>
      <c r="B39362" s="489">
        <v>2373600853</v>
      </c>
      <c r="C39362" s="489" t="s">
        <v>2513</v>
      </c>
      <c r="D39362" s="489" t="s">
        <v>10681</v>
      </c>
    </row>
    <row r="39363" spans="1:4">
      <c r="A39363" s="489" t="str">
        <f t="shared" si="615"/>
        <v>2373600861通所介護</v>
      </c>
      <c r="B39363" s="489">
        <v>2373600861</v>
      </c>
      <c r="C39363" s="489" t="s">
        <v>158</v>
      </c>
      <c r="D39363" s="489" t="s">
        <v>10682</v>
      </c>
    </row>
    <row r="39364" spans="1:4">
      <c r="A39364" s="489" t="str">
        <f t="shared" si="615"/>
        <v>2373600903通所介護</v>
      </c>
      <c r="B39364" s="489">
        <v>2373600903</v>
      </c>
      <c r="C39364" s="489" t="s">
        <v>158</v>
      </c>
      <c r="D39364" s="489" t="s">
        <v>10683</v>
      </c>
    </row>
    <row r="39365" spans="1:4">
      <c r="A39365" s="489" t="str">
        <f t="shared" si="615"/>
        <v>2373600903通所型サービス（独自）</v>
      </c>
      <c r="B39365" s="489">
        <v>2373600903</v>
      </c>
      <c r="C39365" s="489" t="s">
        <v>2570</v>
      </c>
      <c r="D39365" s="489" t="s">
        <v>10683</v>
      </c>
    </row>
    <row r="39366" spans="1:4">
      <c r="A39366" s="489" t="str">
        <f t="shared" si="615"/>
        <v>2373600903通所型サービス（独自／定率）</v>
      </c>
      <c r="B39366" s="489">
        <v>2373600903</v>
      </c>
      <c r="C39366" s="489" t="s">
        <v>2567</v>
      </c>
      <c r="D39366" s="489" t="s">
        <v>10683</v>
      </c>
    </row>
    <row r="39367" spans="1:4">
      <c r="A39367" s="489" t="str">
        <f t="shared" si="615"/>
        <v>2373600911介護予防短期入所生活介護</v>
      </c>
      <c r="B39367" s="489">
        <v>2373600911</v>
      </c>
      <c r="C39367" s="489" t="s">
        <v>2093</v>
      </c>
      <c r="D39367" s="489" t="s">
        <v>10684</v>
      </c>
    </row>
    <row r="39368" spans="1:4">
      <c r="A39368" s="489" t="str">
        <f t="shared" si="615"/>
        <v>2373600911短期入所生活介護</v>
      </c>
      <c r="B39368" s="489">
        <v>2373600911</v>
      </c>
      <c r="C39368" s="489" t="s">
        <v>2092</v>
      </c>
      <c r="D39368" s="489" t="s">
        <v>10684</v>
      </c>
    </row>
    <row r="39369" spans="1:4">
      <c r="A39369" s="489" t="str">
        <f t="shared" si="615"/>
        <v>2373600929訪問介護</v>
      </c>
      <c r="B39369" s="489">
        <v>2373600929</v>
      </c>
      <c r="C39369" s="489" t="s">
        <v>140</v>
      </c>
      <c r="D39369" s="489" t="s">
        <v>10685</v>
      </c>
    </row>
    <row r="39370" spans="1:4">
      <c r="A39370" s="489" t="str">
        <f t="shared" si="615"/>
        <v>2373600929訪問介護</v>
      </c>
      <c r="B39370" s="489">
        <v>2373600929</v>
      </c>
      <c r="C39370" s="489" t="s">
        <v>140</v>
      </c>
      <c r="D39370" s="489" t="s">
        <v>10685</v>
      </c>
    </row>
    <row r="39371" spans="1:4">
      <c r="A39371" s="489" t="str">
        <f t="shared" si="615"/>
        <v>2373600929訪問型サービス（独自）</v>
      </c>
      <c r="B39371" s="489">
        <v>2373600929</v>
      </c>
      <c r="C39371" s="489" t="s">
        <v>2571</v>
      </c>
      <c r="D39371" s="489" t="s">
        <v>10685</v>
      </c>
    </row>
    <row r="39372" spans="1:4">
      <c r="A39372" s="489" t="str">
        <f t="shared" si="615"/>
        <v>2373600960訪問介護</v>
      </c>
      <c r="B39372" s="489">
        <v>2373600960</v>
      </c>
      <c r="C39372" s="489" t="s">
        <v>140</v>
      </c>
      <c r="D39372" s="489" t="s">
        <v>10146</v>
      </c>
    </row>
    <row r="39373" spans="1:4">
      <c r="A39373" s="489" t="str">
        <f t="shared" si="615"/>
        <v>2373600960訪問介護</v>
      </c>
      <c r="B39373" s="489">
        <v>2373600960</v>
      </c>
      <c r="C39373" s="489" t="s">
        <v>140</v>
      </c>
      <c r="D39373" s="489" t="s">
        <v>10146</v>
      </c>
    </row>
    <row r="39374" spans="1:4">
      <c r="A39374" s="489" t="str">
        <f t="shared" si="615"/>
        <v>2373600978訪問介護</v>
      </c>
      <c r="B39374" s="489">
        <v>2373600978</v>
      </c>
      <c r="C39374" s="489" t="s">
        <v>140</v>
      </c>
      <c r="D39374" s="489" t="s">
        <v>10686</v>
      </c>
    </row>
    <row r="39375" spans="1:4">
      <c r="A39375" s="489" t="str">
        <f t="shared" si="615"/>
        <v>2373600978訪問介護</v>
      </c>
      <c r="B39375" s="489">
        <v>2373600978</v>
      </c>
      <c r="C39375" s="489" t="s">
        <v>140</v>
      </c>
      <c r="D39375" s="489" t="s">
        <v>10686</v>
      </c>
    </row>
    <row r="39376" spans="1:4">
      <c r="A39376" s="489" t="str">
        <f t="shared" si="615"/>
        <v>2373601026訪問型サービス（独自）</v>
      </c>
      <c r="B39376" s="489">
        <v>2373601026</v>
      </c>
      <c r="C39376" s="489" t="s">
        <v>2571</v>
      </c>
      <c r="D39376" s="489" t="s">
        <v>10146</v>
      </c>
    </row>
    <row r="39377" spans="1:4">
      <c r="A39377" s="489" t="str">
        <f t="shared" si="615"/>
        <v>2373601034居宅介護支援</v>
      </c>
      <c r="B39377" s="489">
        <v>2373601034</v>
      </c>
      <c r="C39377" s="489" t="s">
        <v>2519</v>
      </c>
      <c r="D39377" s="489" t="s">
        <v>10687</v>
      </c>
    </row>
    <row r="39378" spans="1:4">
      <c r="A39378" s="489" t="str">
        <f t="shared" si="615"/>
        <v>2373601067介護予防支援</v>
      </c>
      <c r="B39378" s="489">
        <v>2373601067</v>
      </c>
      <c r="C39378" s="489" t="s">
        <v>2520</v>
      </c>
      <c r="D39378" s="489" t="s">
        <v>10688</v>
      </c>
    </row>
    <row r="39379" spans="1:4">
      <c r="A39379" s="489" t="str">
        <f t="shared" si="615"/>
        <v>2373601067居宅介護支援</v>
      </c>
      <c r="B39379" s="489">
        <v>2373601067</v>
      </c>
      <c r="C39379" s="489" t="s">
        <v>2519</v>
      </c>
      <c r="D39379" s="489" t="s">
        <v>10688</v>
      </c>
    </row>
    <row r="39380" spans="1:4">
      <c r="A39380" s="489" t="str">
        <f t="shared" si="615"/>
        <v>2373601133通所介護</v>
      </c>
      <c r="B39380" s="489">
        <v>2373601133</v>
      </c>
      <c r="C39380" s="489" t="s">
        <v>158</v>
      </c>
      <c r="D39380" s="489" t="s">
        <v>10690</v>
      </c>
    </row>
    <row r="39381" spans="1:4">
      <c r="A39381" s="489" t="str">
        <f t="shared" si="615"/>
        <v>2373601133通所型サービス（独自）</v>
      </c>
      <c r="B39381" s="489">
        <v>2373601133</v>
      </c>
      <c r="C39381" s="489" t="s">
        <v>2570</v>
      </c>
      <c r="D39381" s="489" t="s">
        <v>10690</v>
      </c>
    </row>
    <row r="39382" spans="1:4">
      <c r="A39382" s="489" t="str">
        <f t="shared" si="615"/>
        <v>2373601133通所型サービス（独自／定率）</v>
      </c>
      <c r="B39382" s="489">
        <v>2373601133</v>
      </c>
      <c r="C39382" s="489" t="s">
        <v>2567</v>
      </c>
      <c r="D39382" s="489" t="s">
        <v>10690</v>
      </c>
    </row>
    <row r="39383" spans="1:4">
      <c r="A39383" s="489" t="str">
        <f t="shared" si="615"/>
        <v>2373601190訪問介護</v>
      </c>
      <c r="B39383" s="489">
        <v>2373601190</v>
      </c>
      <c r="C39383" s="489" t="s">
        <v>140</v>
      </c>
      <c r="D39383" s="489" t="s">
        <v>10691</v>
      </c>
    </row>
    <row r="39384" spans="1:4">
      <c r="A39384" s="489" t="str">
        <f t="shared" si="615"/>
        <v>2373601190訪問介護</v>
      </c>
      <c r="B39384" s="489">
        <v>2373601190</v>
      </c>
      <c r="C39384" s="489" t="s">
        <v>140</v>
      </c>
      <c r="D39384" s="489" t="s">
        <v>10691</v>
      </c>
    </row>
    <row r="39385" spans="1:4">
      <c r="A39385" s="489" t="str">
        <f t="shared" si="615"/>
        <v>2373601190訪問型サービス（独自）</v>
      </c>
      <c r="B39385" s="489">
        <v>2373601190</v>
      </c>
      <c r="C39385" s="489" t="s">
        <v>2571</v>
      </c>
      <c r="D39385" s="489" t="s">
        <v>10691</v>
      </c>
    </row>
    <row r="39386" spans="1:4">
      <c r="A39386" s="489" t="str">
        <f t="shared" si="615"/>
        <v>2373601216通所介護</v>
      </c>
      <c r="B39386" s="489">
        <v>2373601216</v>
      </c>
      <c r="C39386" s="489" t="s">
        <v>158</v>
      </c>
      <c r="D39386" s="489" t="s">
        <v>10692</v>
      </c>
    </row>
    <row r="39387" spans="1:4">
      <c r="A39387" s="489" t="str">
        <f t="shared" si="615"/>
        <v>2373601216通所型サービス（独自）</v>
      </c>
      <c r="B39387" s="489">
        <v>2373601216</v>
      </c>
      <c r="C39387" s="489" t="s">
        <v>2570</v>
      </c>
      <c r="D39387" s="489" t="s">
        <v>10692</v>
      </c>
    </row>
    <row r="39388" spans="1:4">
      <c r="A39388" s="489" t="str">
        <f t="shared" si="615"/>
        <v>2373601216通所型サービス（独自／定率）</v>
      </c>
      <c r="B39388" s="489">
        <v>2373601216</v>
      </c>
      <c r="C39388" s="489" t="s">
        <v>2567</v>
      </c>
      <c r="D39388" s="489" t="s">
        <v>10692</v>
      </c>
    </row>
    <row r="39389" spans="1:4">
      <c r="A39389" s="489" t="str">
        <f t="shared" si="615"/>
        <v>2373601240居宅介護支援</v>
      </c>
      <c r="B39389" s="489">
        <v>2373601240</v>
      </c>
      <c r="C39389" s="489" t="s">
        <v>2519</v>
      </c>
      <c r="D39389" s="489" t="s">
        <v>10693</v>
      </c>
    </row>
    <row r="39390" spans="1:4">
      <c r="A39390" s="489" t="str">
        <f t="shared" si="615"/>
        <v>2373601257訪問介護</v>
      </c>
      <c r="B39390" s="489">
        <v>2373601257</v>
      </c>
      <c r="C39390" s="489" t="s">
        <v>140</v>
      </c>
      <c r="D39390" s="489" t="s">
        <v>10694</v>
      </c>
    </row>
    <row r="39391" spans="1:4">
      <c r="A39391" s="489" t="str">
        <f t="shared" si="615"/>
        <v>2373601257訪問介護</v>
      </c>
      <c r="B39391" s="489">
        <v>2373601257</v>
      </c>
      <c r="C39391" s="489" t="s">
        <v>140</v>
      </c>
      <c r="D39391" s="489" t="s">
        <v>10694</v>
      </c>
    </row>
    <row r="39392" spans="1:4">
      <c r="A39392" s="489" t="str">
        <f t="shared" si="615"/>
        <v>2373601257訪問型サービス（独自）</v>
      </c>
      <c r="B39392" s="489">
        <v>2373601257</v>
      </c>
      <c r="C39392" s="489" t="s">
        <v>2571</v>
      </c>
      <c r="D39392" s="489" t="s">
        <v>10694</v>
      </c>
    </row>
    <row r="39393" spans="1:4">
      <c r="A39393" s="489" t="str">
        <f t="shared" si="615"/>
        <v>2373601265通所介護</v>
      </c>
      <c r="B39393" s="489">
        <v>2373601265</v>
      </c>
      <c r="C39393" s="489" t="s">
        <v>158</v>
      </c>
      <c r="D39393" s="489" t="s">
        <v>10695</v>
      </c>
    </row>
    <row r="39394" spans="1:4">
      <c r="A39394" s="489" t="str">
        <f t="shared" si="615"/>
        <v>2373601265通所型サービス（独自）</v>
      </c>
      <c r="B39394" s="489">
        <v>2373601265</v>
      </c>
      <c r="C39394" s="489" t="s">
        <v>2570</v>
      </c>
      <c r="D39394" s="489" t="s">
        <v>10695</v>
      </c>
    </row>
    <row r="39395" spans="1:4">
      <c r="A39395" s="489" t="str">
        <f t="shared" si="615"/>
        <v>2373601265通所型サービス（独自／定率）</v>
      </c>
      <c r="B39395" s="489">
        <v>2373601265</v>
      </c>
      <c r="C39395" s="489" t="s">
        <v>2567</v>
      </c>
      <c r="D39395" s="489" t="s">
        <v>10695</v>
      </c>
    </row>
    <row r="39396" spans="1:4">
      <c r="A39396" s="489" t="str">
        <f t="shared" si="615"/>
        <v>2373601273居宅介護支援</v>
      </c>
      <c r="B39396" s="489">
        <v>2373601273</v>
      </c>
      <c r="C39396" s="489" t="s">
        <v>2519</v>
      </c>
      <c r="D39396" s="489" t="s">
        <v>10696</v>
      </c>
    </row>
    <row r="39397" spans="1:4">
      <c r="A39397" s="489" t="str">
        <f t="shared" si="615"/>
        <v>2373601281居宅介護支援</v>
      </c>
      <c r="B39397" s="489">
        <v>2373601281</v>
      </c>
      <c r="C39397" s="489" t="s">
        <v>2519</v>
      </c>
      <c r="D39397" s="489" t="s">
        <v>10697</v>
      </c>
    </row>
    <row r="39398" spans="1:4">
      <c r="A39398" s="489" t="str">
        <f t="shared" si="615"/>
        <v>2373601299居宅介護支援</v>
      </c>
      <c r="B39398" s="489">
        <v>2373601299</v>
      </c>
      <c r="C39398" s="489" t="s">
        <v>2519</v>
      </c>
      <c r="D39398" s="489" t="s">
        <v>10698</v>
      </c>
    </row>
    <row r="39399" spans="1:4">
      <c r="A39399" s="489" t="str">
        <f t="shared" si="615"/>
        <v>2373601307介護予防短期入所生活介護</v>
      </c>
      <c r="B39399" s="489">
        <v>2373601307</v>
      </c>
      <c r="C39399" s="489" t="s">
        <v>2093</v>
      </c>
      <c r="D39399" s="489" t="s">
        <v>10699</v>
      </c>
    </row>
    <row r="39400" spans="1:4">
      <c r="A39400" s="489" t="str">
        <f t="shared" si="615"/>
        <v>2373601307介護老人福祉施設</v>
      </c>
      <c r="B39400" s="489">
        <v>2373601307</v>
      </c>
      <c r="C39400" s="489" t="s">
        <v>1921</v>
      </c>
      <c r="D39400" s="489" t="s">
        <v>10699</v>
      </c>
    </row>
    <row r="39401" spans="1:4">
      <c r="A39401" s="489" t="str">
        <f t="shared" si="615"/>
        <v>2373601307短期入所生活介護</v>
      </c>
      <c r="B39401" s="489">
        <v>2373601307</v>
      </c>
      <c r="C39401" s="489" t="s">
        <v>2092</v>
      </c>
      <c r="D39401" s="489" t="s">
        <v>10699</v>
      </c>
    </row>
    <row r="39402" spans="1:4">
      <c r="A39402" s="489" t="str">
        <f t="shared" si="615"/>
        <v>2373601315介護予防短期入所生活介護</v>
      </c>
      <c r="B39402" s="489">
        <v>2373601315</v>
      </c>
      <c r="C39402" s="489" t="s">
        <v>2093</v>
      </c>
      <c r="D39402" s="489" t="s">
        <v>10700</v>
      </c>
    </row>
    <row r="39403" spans="1:4">
      <c r="A39403" s="489" t="str">
        <f t="shared" si="615"/>
        <v>2373601315介護老人福祉施設</v>
      </c>
      <c r="B39403" s="489">
        <v>2373601315</v>
      </c>
      <c r="C39403" s="489" t="s">
        <v>1921</v>
      </c>
      <c r="D39403" s="489" t="s">
        <v>10700</v>
      </c>
    </row>
    <row r="39404" spans="1:4">
      <c r="A39404" s="489" t="str">
        <f t="shared" si="615"/>
        <v>2373601315短期入所生活介護</v>
      </c>
      <c r="B39404" s="489">
        <v>2373601315</v>
      </c>
      <c r="C39404" s="489" t="s">
        <v>2092</v>
      </c>
      <c r="D39404" s="489" t="s">
        <v>10700</v>
      </c>
    </row>
    <row r="39405" spans="1:4">
      <c r="A39405" s="489" t="str">
        <f t="shared" si="615"/>
        <v>2373601323介護予防短期入所生活介護</v>
      </c>
      <c r="B39405" s="489">
        <v>2373601323</v>
      </c>
      <c r="C39405" s="489" t="s">
        <v>2093</v>
      </c>
      <c r="D39405" s="489" t="s">
        <v>10701</v>
      </c>
    </row>
    <row r="39406" spans="1:4">
      <c r="A39406" s="489" t="str">
        <f t="shared" si="615"/>
        <v>2373601323介護老人福祉施設</v>
      </c>
      <c r="B39406" s="489">
        <v>2373601323</v>
      </c>
      <c r="C39406" s="489" t="s">
        <v>1921</v>
      </c>
      <c r="D39406" s="489" t="s">
        <v>10701</v>
      </c>
    </row>
    <row r="39407" spans="1:4">
      <c r="A39407" s="489" t="str">
        <f t="shared" si="615"/>
        <v>2373601323短期入所生活介護</v>
      </c>
      <c r="B39407" s="489">
        <v>2373601323</v>
      </c>
      <c r="C39407" s="489" t="s">
        <v>2092</v>
      </c>
      <c r="D39407" s="489" t="s">
        <v>10701</v>
      </c>
    </row>
    <row r="39408" spans="1:4">
      <c r="A39408" s="489" t="str">
        <f t="shared" si="615"/>
        <v>2373601331介護予防短期入所生活介護</v>
      </c>
      <c r="B39408" s="489">
        <v>2373601331</v>
      </c>
      <c r="C39408" s="489" t="s">
        <v>2093</v>
      </c>
      <c r="D39408" s="489" t="s">
        <v>10702</v>
      </c>
    </row>
    <row r="39409" spans="1:4">
      <c r="A39409" s="489" t="str">
        <f t="shared" si="615"/>
        <v>2373601331介護老人福祉施設</v>
      </c>
      <c r="B39409" s="489">
        <v>2373601331</v>
      </c>
      <c r="C39409" s="489" t="s">
        <v>1921</v>
      </c>
      <c r="D39409" s="489" t="s">
        <v>10702</v>
      </c>
    </row>
    <row r="39410" spans="1:4">
      <c r="A39410" s="489" t="str">
        <f t="shared" si="615"/>
        <v>2373601331短期入所生活介護</v>
      </c>
      <c r="B39410" s="489">
        <v>2373601331</v>
      </c>
      <c r="C39410" s="489" t="s">
        <v>2092</v>
      </c>
      <c r="D39410" s="489" t="s">
        <v>10702</v>
      </c>
    </row>
    <row r="39411" spans="1:4">
      <c r="A39411" s="489" t="str">
        <f t="shared" si="615"/>
        <v>2373601356通所介護</v>
      </c>
      <c r="B39411" s="489">
        <v>2373601356</v>
      </c>
      <c r="C39411" s="489" t="s">
        <v>158</v>
      </c>
      <c r="D39411" s="489" t="s">
        <v>10703</v>
      </c>
    </row>
    <row r="39412" spans="1:4">
      <c r="A39412" s="489" t="str">
        <f t="shared" si="615"/>
        <v>2373601356通所型サービス（独自）</v>
      </c>
      <c r="B39412" s="489">
        <v>2373601356</v>
      </c>
      <c r="C39412" s="489" t="s">
        <v>2570</v>
      </c>
      <c r="D39412" s="489" t="s">
        <v>10703</v>
      </c>
    </row>
    <row r="39413" spans="1:4">
      <c r="A39413" s="489" t="str">
        <f t="shared" si="615"/>
        <v>2373601364訪問介護</v>
      </c>
      <c r="B39413" s="489">
        <v>2373601364</v>
      </c>
      <c r="C39413" s="489" t="s">
        <v>140</v>
      </c>
      <c r="D39413" s="489" t="s">
        <v>10661</v>
      </c>
    </row>
    <row r="39414" spans="1:4">
      <c r="A39414" s="489" t="str">
        <f t="shared" si="615"/>
        <v>2373601364訪問介護</v>
      </c>
      <c r="B39414" s="489">
        <v>2373601364</v>
      </c>
      <c r="C39414" s="489" t="s">
        <v>140</v>
      </c>
      <c r="D39414" s="489" t="s">
        <v>10661</v>
      </c>
    </row>
    <row r="39415" spans="1:4">
      <c r="A39415" s="489" t="str">
        <f t="shared" si="615"/>
        <v>2373601364訪問型サービス（独自）</v>
      </c>
      <c r="B39415" s="489">
        <v>2373601364</v>
      </c>
      <c r="C39415" s="489" t="s">
        <v>2571</v>
      </c>
      <c r="D39415" s="489" t="s">
        <v>10661</v>
      </c>
    </row>
    <row r="39416" spans="1:4">
      <c r="A39416" s="489" t="str">
        <f t="shared" si="615"/>
        <v>2373601364訪問型サービス（独自／定率）</v>
      </c>
      <c r="B39416" s="489">
        <v>2373601364</v>
      </c>
      <c r="C39416" s="489" t="s">
        <v>2568</v>
      </c>
      <c r="D39416" s="489" t="s">
        <v>10661</v>
      </c>
    </row>
    <row r="39417" spans="1:4">
      <c r="A39417" s="489" t="str">
        <f t="shared" si="615"/>
        <v>2373601372通所介護</v>
      </c>
      <c r="B39417" s="489">
        <v>2373601372</v>
      </c>
      <c r="C39417" s="489" t="s">
        <v>158</v>
      </c>
      <c r="D39417" s="489" t="s">
        <v>10689</v>
      </c>
    </row>
    <row r="39418" spans="1:4">
      <c r="A39418" s="489" t="str">
        <f t="shared" si="615"/>
        <v>2373601372通所型サービス（独自）</v>
      </c>
      <c r="B39418" s="489">
        <v>2373601372</v>
      </c>
      <c r="C39418" s="489" t="s">
        <v>2570</v>
      </c>
      <c r="D39418" s="489" t="s">
        <v>10689</v>
      </c>
    </row>
    <row r="39419" spans="1:4">
      <c r="A39419" s="489" t="str">
        <f t="shared" si="615"/>
        <v>2373601372通所型サービス（独自／定率）</v>
      </c>
      <c r="B39419" s="489">
        <v>2373601372</v>
      </c>
      <c r="C39419" s="489" t="s">
        <v>2567</v>
      </c>
      <c r="D39419" s="489" t="s">
        <v>10689</v>
      </c>
    </row>
    <row r="39420" spans="1:4">
      <c r="A39420" s="489" t="str">
        <f t="shared" si="615"/>
        <v>2373601380通所介護</v>
      </c>
      <c r="B39420" s="489">
        <v>2373601380</v>
      </c>
      <c r="C39420" s="489" t="s">
        <v>158</v>
      </c>
      <c r="D39420" s="489" t="s">
        <v>10704</v>
      </c>
    </row>
    <row r="39421" spans="1:4">
      <c r="A39421" s="489" t="str">
        <f t="shared" si="615"/>
        <v>2373601380通所型サービス（独自）</v>
      </c>
      <c r="B39421" s="489">
        <v>2373601380</v>
      </c>
      <c r="C39421" s="489" t="s">
        <v>2570</v>
      </c>
      <c r="D39421" s="489" t="s">
        <v>10704</v>
      </c>
    </row>
    <row r="39422" spans="1:4">
      <c r="A39422" s="489" t="str">
        <f t="shared" si="615"/>
        <v>2373601398通所介護</v>
      </c>
      <c r="B39422" s="489">
        <v>2373601398</v>
      </c>
      <c r="C39422" s="489" t="s">
        <v>158</v>
      </c>
      <c r="D39422" s="489" t="s">
        <v>10705</v>
      </c>
    </row>
    <row r="39423" spans="1:4">
      <c r="A39423" s="489" t="str">
        <f t="shared" si="615"/>
        <v>2373601398通所型サービス（独自）</v>
      </c>
      <c r="B39423" s="489">
        <v>2373601398</v>
      </c>
      <c r="C39423" s="489" t="s">
        <v>2570</v>
      </c>
      <c r="D39423" s="489" t="s">
        <v>10705</v>
      </c>
    </row>
    <row r="39424" spans="1:4">
      <c r="A39424" s="489" t="str">
        <f t="shared" si="615"/>
        <v>2373601398通所型サービス（独自／定率）</v>
      </c>
      <c r="B39424" s="489">
        <v>2373601398</v>
      </c>
      <c r="C39424" s="489" t="s">
        <v>2567</v>
      </c>
      <c r="D39424" s="489" t="s">
        <v>10705</v>
      </c>
    </row>
    <row r="39425" spans="1:4">
      <c r="A39425" s="489" t="str">
        <f t="shared" si="615"/>
        <v>2373601406介護予防訪問リハビリテーション</v>
      </c>
      <c r="B39425" s="489">
        <v>2373601406</v>
      </c>
      <c r="C39425" s="489" t="s">
        <v>2108</v>
      </c>
      <c r="D39425" s="489" t="s">
        <v>10706</v>
      </c>
    </row>
    <row r="39426" spans="1:4">
      <c r="A39426" s="489" t="str">
        <f t="shared" ref="A39426:A39489" si="616">B39426&amp;C39426</f>
        <v>2373601406訪問リハビリテーション</v>
      </c>
      <c r="B39426" s="489">
        <v>2373601406</v>
      </c>
      <c r="C39426" s="489" t="s">
        <v>2104</v>
      </c>
      <c r="D39426" s="489" t="s">
        <v>10706</v>
      </c>
    </row>
    <row r="39427" spans="1:4">
      <c r="A39427" s="489" t="str">
        <f t="shared" si="616"/>
        <v>2373601414介護予防短期入所生活介護</v>
      </c>
      <c r="B39427" s="489">
        <v>2373601414</v>
      </c>
      <c r="C39427" s="489" t="s">
        <v>2093</v>
      </c>
      <c r="D39427" s="489" t="s">
        <v>10707</v>
      </c>
    </row>
    <row r="39428" spans="1:4">
      <c r="A39428" s="489" t="str">
        <f t="shared" si="616"/>
        <v>2373601414介護予防短期入所生活介護</v>
      </c>
      <c r="B39428" s="489">
        <v>2373601414</v>
      </c>
      <c r="C39428" s="489" t="s">
        <v>2093</v>
      </c>
      <c r="D39428" s="489" t="s">
        <v>10707</v>
      </c>
    </row>
    <row r="39429" spans="1:4">
      <c r="A39429" s="489" t="str">
        <f t="shared" si="616"/>
        <v>2373601414短期入所生活介護</v>
      </c>
      <c r="B39429" s="489">
        <v>2373601414</v>
      </c>
      <c r="C39429" s="489" t="s">
        <v>2092</v>
      </c>
      <c r="D39429" s="489" t="s">
        <v>10707</v>
      </c>
    </row>
    <row r="39430" spans="1:4">
      <c r="A39430" s="489" t="str">
        <f t="shared" si="616"/>
        <v>2373601414短期入所生活介護</v>
      </c>
      <c r="B39430" s="489">
        <v>2373601414</v>
      </c>
      <c r="C39430" s="489" t="s">
        <v>2092</v>
      </c>
      <c r="D39430" s="489" t="s">
        <v>10707</v>
      </c>
    </row>
    <row r="39431" spans="1:4">
      <c r="A39431" s="489" t="str">
        <f t="shared" si="616"/>
        <v>2373601422介護予防短期入所生活介護</v>
      </c>
      <c r="B39431" s="489">
        <v>2373601422</v>
      </c>
      <c r="C39431" s="489" t="s">
        <v>2093</v>
      </c>
      <c r="D39431" s="489" t="s">
        <v>10708</v>
      </c>
    </row>
    <row r="39432" spans="1:4">
      <c r="A39432" s="489" t="str">
        <f t="shared" si="616"/>
        <v>2373601422短期入所生活介護</v>
      </c>
      <c r="B39432" s="489">
        <v>2373601422</v>
      </c>
      <c r="C39432" s="489" t="s">
        <v>2092</v>
      </c>
      <c r="D39432" s="489" t="s">
        <v>10708</v>
      </c>
    </row>
    <row r="39433" spans="1:4">
      <c r="A39433" s="489" t="str">
        <f t="shared" si="616"/>
        <v>2373601430介護予防短期入所生活介護</v>
      </c>
      <c r="B39433" s="489">
        <v>2373601430</v>
      </c>
      <c r="C39433" s="489" t="s">
        <v>2093</v>
      </c>
      <c r="D39433" s="489" t="s">
        <v>10709</v>
      </c>
    </row>
    <row r="39434" spans="1:4">
      <c r="A39434" s="489" t="str">
        <f t="shared" si="616"/>
        <v>2373601430短期入所生活介護</v>
      </c>
      <c r="B39434" s="489">
        <v>2373601430</v>
      </c>
      <c r="C39434" s="489" t="s">
        <v>2092</v>
      </c>
      <c r="D39434" s="489" t="s">
        <v>10709</v>
      </c>
    </row>
    <row r="39435" spans="1:4">
      <c r="A39435" s="489" t="str">
        <f t="shared" si="616"/>
        <v>2373601448介護予防短期入所生活介護</v>
      </c>
      <c r="B39435" s="489">
        <v>2373601448</v>
      </c>
      <c r="C39435" s="489" t="s">
        <v>2093</v>
      </c>
      <c r="D39435" s="489" t="s">
        <v>10710</v>
      </c>
    </row>
    <row r="39436" spans="1:4">
      <c r="A39436" s="489" t="str">
        <f t="shared" si="616"/>
        <v>2373601448介護予防短期入所生活介護</v>
      </c>
      <c r="B39436" s="489">
        <v>2373601448</v>
      </c>
      <c r="C39436" s="489" t="s">
        <v>2093</v>
      </c>
      <c r="D39436" s="489" t="s">
        <v>10710</v>
      </c>
    </row>
    <row r="39437" spans="1:4">
      <c r="A39437" s="489" t="str">
        <f t="shared" si="616"/>
        <v>2373601448短期入所生活介護</v>
      </c>
      <c r="B39437" s="489">
        <v>2373601448</v>
      </c>
      <c r="C39437" s="489" t="s">
        <v>2092</v>
      </c>
      <c r="D39437" s="489" t="s">
        <v>10710</v>
      </c>
    </row>
    <row r="39438" spans="1:4">
      <c r="A39438" s="489" t="str">
        <f t="shared" si="616"/>
        <v>2373601448短期入所生活介護</v>
      </c>
      <c r="B39438" s="489">
        <v>2373601448</v>
      </c>
      <c r="C39438" s="489" t="s">
        <v>2092</v>
      </c>
      <c r="D39438" s="489" t="s">
        <v>10710</v>
      </c>
    </row>
    <row r="39439" spans="1:4">
      <c r="A39439" s="489" t="str">
        <f t="shared" si="616"/>
        <v>2373601455居宅介護支援</v>
      </c>
      <c r="B39439" s="489">
        <v>2373601455</v>
      </c>
      <c r="C39439" s="489" t="s">
        <v>2519</v>
      </c>
      <c r="D39439" s="489" t="s">
        <v>10711</v>
      </c>
    </row>
    <row r="39440" spans="1:4">
      <c r="A39440" s="489" t="str">
        <f t="shared" si="616"/>
        <v>2373601463訪問介護</v>
      </c>
      <c r="B39440" s="489">
        <v>2373601463</v>
      </c>
      <c r="C39440" s="489" t="s">
        <v>140</v>
      </c>
      <c r="D39440" s="489" t="s">
        <v>10712</v>
      </c>
    </row>
    <row r="39441" spans="1:4">
      <c r="A39441" s="489" t="str">
        <f t="shared" si="616"/>
        <v>2373601463訪問介護</v>
      </c>
      <c r="B39441" s="489">
        <v>2373601463</v>
      </c>
      <c r="C39441" s="489" t="s">
        <v>140</v>
      </c>
      <c r="D39441" s="489" t="s">
        <v>10712</v>
      </c>
    </row>
    <row r="39442" spans="1:4">
      <c r="A39442" s="489" t="str">
        <f t="shared" si="616"/>
        <v>2373601463訪問型サービス（独自）</v>
      </c>
      <c r="B39442" s="489">
        <v>2373601463</v>
      </c>
      <c r="C39442" s="489" t="s">
        <v>2571</v>
      </c>
      <c r="D39442" s="489" t="s">
        <v>10712</v>
      </c>
    </row>
    <row r="39443" spans="1:4">
      <c r="A39443" s="489" t="str">
        <f t="shared" si="616"/>
        <v>2373601471介護予防特定施設入居者生活介護</v>
      </c>
      <c r="B39443" s="489">
        <v>2373601471</v>
      </c>
      <c r="C39443" s="489" t="s">
        <v>2514</v>
      </c>
      <c r="D39443" s="489" t="s">
        <v>10713</v>
      </c>
    </row>
    <row r="39444" spans="1:4">
      <c r="A39444" s="489" t="str">
        <f t="shared" si="616"/>
        <v>2373601471特定施設入居者生活介護</v>
      </c>
      <c r="B39444" s="489">
        <v>2373601471</v>
      </c>
      <c r="C39444" s="489" t="s">
        <v>2513</v>
      </c>
      <c r="D39444" s="489" t="s">
        <v>10713</v>
      </c>
    </row>
    <row r="39445" spans="1:4">
      <c r="A39445" s="489" t="str">
        <f t="shared" si="616"/>
        <v>2373601489介護予防短期入所生活介護</v>
      </c>
      <c r="B39445" s="489">
        <v>2373601489</v>
      </c>
      <c r="C39445" s="489" t="s">
        <v>2093</v>
      </c>
      <c r="D39445" s="489" t="s">
        <v>10714</v>
      </c>
    </row>
    <row r="39446" spans="1:4">
      <c r="A39446" s="489" t="str">
        <f t="shared" si="616"/>
        <v>2373601489介護老人福祉施設</v>
      </c>
      <c r="B39446" s="489">
        <v>2373601489</v>
      </c>
      <c r="C39446" s="489" t="s">
        <v>1921</v>
      </c>
      <c r="D39446" s="489" t="s">
        <v>10714</v>
      </c>
    </row>
    <row r="39447" spans="1:4">
      <c r="A39447" s="489" t="str">
        <f t="shared" si="616"/>
        <v>2373601489短期入所生活介護</v>
      </c>
      <c r="B39447" s="489">
        <v>2373601489</v>
      </c>
      <c r="C39447" s="489" t="s">
        <v>2092</v>
      </c>
      <c r="D39447" s="489" t="s">
        <v>10714</v>
      </c>
    </row>
    <row r="39448" spans="1:4">
      <c r="A39448" s="489" t="str">
        <f t="shared" si="616"/>
        <v>2373601497居宅介護支援</v>
      </c>
      <c r="B39448" s="489">
        <v>2373601497</v>
      </c>
      <c r="C39448" s="489" t="s">
        <v>2519</v>
      </c>
      <c r="D39448" s="489" t="s">
        <v>10715</v>
      </c>
    </row>
    <row r="39449" spans="1:4">
      <c r="A39449" s="489" t="str">
        <f t="shared" si="616"/>
        <v>2373601505訪問介護</v>
      </c>
      <c r="B39449" s="489">
        <v>2373601505</v>
      </c>
      <c r="C39449" s="489" t="s">
        <v>140</v>
      </c>
      <c r="D39449" s="489" t="s">
        <v>10716</v>
      </c>
    </row>
    <row r="39450" spans="1:4">
      <c r="A39450" s="489" t="str">
        <f t="shared" si="616"/>
        <v>2373601505訪問介護</v>
      </c>
      <c r="B39450" s="489">
        <v>2373601505</v>
      </c>
      <c r="C39450" s="489" t="s">
        <v>140</v>
      </c>
      <c r="D39450" s="489" t="s">
        <v>10716</v>
      </c>
    </row>
    <row r="39451" spans="1:4">
      <c r="A39451" s="489" t="str">
        <f t="shared" si="616"/>
        <v>2373601513居宅介護支援</v>
      </c>
      <c r="B39451" s="489">
        <v>2373601513</v>
      </c>
      <c r="C39451" s="489" t="s">
        <v>2519</v>
      </c>
      <c r="D39451" s="489" t="s">
        <v>10717</v>
      </c>
    </row>
    <row r="39452" spans="1:4">
      <c r="A39452" s="489" t="str">
        <f t="shared" si="616"/>
        <v>2373601539訪問介護</v>
      </c>
      <c r="B39452" s="489">
        <v>2373601539</v>
      </c>
      <c r="C39452" s="489" t="s">
        <v>140</v>
      </c>
      <c r="D39452" s="489" t="s">
        <v>10718</v>
      </c>
    </row>
    <row r="39453" spans="1:4">
      <c r="A39453" s="489" t="str">
        <f t="shared" si="616"/>
        <v>2373601539訪問介護</v>
      </c>
      <c r="B39453" s="489">
        <v>2373601539</v>
      </c>
      <c r="C39453" s="489" t="s">
        <v>140</v>
      </c>
      <c r="D39453" s="489" t="s">
        <v>10718</v>
      </c>
    </row>
    <row r="39454" spans="1:4">
      <c r="A39454" s="489" t="str">
        <f t="shared" si="616"/>
        <v>2373601539訪問型サービス（独自）</v>
      </c>
      <c r="B39454" s="489">
        <v>2373601539</v>
      </c>
      <c r="C39454" s="489" t="s">
        <v>2571</v>
      </c>
      <c r="D39454" s="489" t="s">
        <v>10718</v>
      </c>
    </row>
    <row r="39455" spans="1:4">
      <c r="A39455" s="489" t="str">
        <f t="shared" si="616"/>
        <v>2373601554通所介護</v>
      </c>
      <c r="B39455" s="489">
        <v>2373601554</v>
      </c>
      <c r="C39455" s="489" t="s">
        <v>158</v>
      </c>
      <c r="D39455" s="489" t="s">
        <v>10719</v>
      </c>
    </row>
    <row r="39456" spans="1:4">
      <c r="A39456" s="489" t="str">
        <f t="shared" si="616"/>
        <v>2373601570介護予防特定施設入居者生活介護</v>
      </c>
      <c r="B39456" s="489">
        <v>2373601570</v>
      </c>
      <c r="C39456" s="489" t="s">
        <v>2514</v>
      </c>
      <c r="D39456" s="489" t="s">
        <v>10720</v>
      </c>
    </row>
    <row r="39457" spans="1:4">
      <c r="A39457" s="489" t="str">
        <f t="shared" si="616"/>
        <v>2373601570特定施設入居者生活介護</v>
      </c>
      <c r="B39457" s="489">
        <v>2373601570</v>
      </c>
      <c r="C39457" s="489" t="s">
        <v>2513</v>
      </c>
      <c r="D39457" s="489" t="s">
        <v>10720</v>
      </c>
    </row>
    <row r="39458" spans="1:4">
      <c r="A39458" s="489" t="str">
        <f t="shared" si="616"/>
        <v>2373601596居宅介護支援</v>
      </c>
      <c r="B39458" s="489">
        <v>2373601596</v>
      </c>
      <c r="C39458" s="489" t="s">
        <v>2519</v>
      </c>
      <c r="D39458" s="489" t="s">
        <v>10721</v>
      </c>
    </row>
    <row r="39459" spans="1:4">
      <c r="A39459" s="489" t="str">
        <f t="shared" si="616"/>
        <v>2373601604通所介護</v>
      </c>
      <c r="B39459" s="489">
        <v>2373601604</v>
      </c>
      <c r="C39459" s="489" t="s">
        <v>158</v>
      </c>
      <c r="D39459" s="489" t="s">
        <v>10722</v>
      </c>
    </row>
    <row r="39460" spans="1:4">
      <c r="A39460" s="489" t="str">
        <f t="shared" si="616"/>
        <v>2373601604通所型サービス（独自）</v>
      </c>
      <c r="B39460" s="489">
        <v>2373601604</v>
      </c>
      <c r="C39460" s="489" t="s">
        <v>2570</v>
      </c>
      <c r="D39460" s="489" t="s">
        <v>10722</v>
      </c>
    </row>
    <row r="39461" spans="1:4">
      <c r="A39461" s="489" t="str">
        <f t="shared" si="616"/>
        <v>2373601612居宅介護支援</v>
      </c>
      <c r="B39461" s="489">
        <v>2373601612</v>
      </c>
      <c r="C39461" s="489" t="s">
        <v>2519</v>
      </c>
      <c r="D39461" s="489" t="s">
        <v>10723</v>
      </c>
    </row>
    <row r="39462" spans="1:4">
      <c r="A39462" s="489" t="str">
        <f t="shared" si="616"/>
        <v>2373601620訪問介護</v>
      </c>
      <c r="B39462" s="489">
        <v>2373601620</v>
      </c>
      <c r="C39462" s="489" t="s">
        <v>140</v>
      </c>
      <c r="D39462" s="489" t="s">
        <v>10724</v>
      </c>
    </row>
    <row r="39463" spans="1:4">
      <c r="A39463" s="489" t="str">
        <f t="shared" si="616"/>
        <v>2373601620訪問介護</v>
      </c>
      <c r="B39463" s="489">
        <v>2373601620</v>
      </c>
      <c r="C39463" s="489" t="s">
        <v>140</v>
      </c>
      <c r="D39463" s="489" t="s">
        <v>10724</v>
      </c>
    </row>
    <row r="39464" spans="1:4">
      <c r="A39464" s="489" t="str">
        <f t="shared" si="616"/>
        <v>2373601638訪問介護</v>
      </c>
      <c r="B39464" s="489">
        <v>2373601638</v>
      </c>
      <c r="C39464" s="489" t="s">
        <v>140</v>
      </c>
      <c r="D39464" s="489" t="s">
        <v>10725</v>
      </c>
    </row>
    <row r="39465" spans="1:4">
      <c r="A39465" s="489" t="str">
        <f t="shared" si="616"/>
        <v>2373601638訪問介護</v>
      </c>
      <c r="B39465" s="489">
        <v>2373601638</v>
      </c>
      <c r="C39465" s="489" t="s">
        <v>140</v>
      </c>
      <c r="D39465" s="489" t="s">
        <v>10725</v>
      </c>
    </row>
    <row r="39466" spans="1:4">
      <c r="A39466" s="489" t="str">
        <f t="shared" si="616"/>
        <v>2373601646訪問介護</v>
      </c>
      <c r="B39466" s="489">
        <v>2373601646</v>
      </c>
      <c r="C39466" s="489" t="s">
        <v>140</v>
      </c>
      <c r="D39466" s="489" t="s">
        <v>10726</v>
      </c>
    </row>
    <row r="39467" spans="1:4">
      <c r="A39467" s="489" t="str">
        <f t="shared" si="616"/>
        <v>2373601646訪問介護</v>
      </c>
      <c r="B39467" s="489">
        <v>2373601646</v>
      </c>
      <c r="C39467" s="489" t="s">
        <v>140</v>
      </c>
      <c r="D39467" s="489" t="s">
        <v>10726</v>
      </c>
    </row>
    <row r="39468" spans="1:4">
      <c r="A39468" s="489" t="str">
        <f t="shared" si="616"/>
        <v>2373601646訪問型サービス（独自）</v>
      </c>
      <c r="B39468" s="489">
        <v>2373601646</v>
      </c>
      <c r="C39468" s="489" t="s">
        <v>2571</v>
      </c>
      <c r="D39468" s="489" t="s">
        <v>10726</v>
      </c>
    </row>
    <row r="39469" spans="1:4">
      <c r="A39469" s="489" t="str">
        <f t="shared" si="616"/>
        <v>2373601653居宅介護支援</v>
      </c>
      <c r="B39469" s="489">
        <v>2373601653</v>
      </c>
      <c r="C39469" s="489" t="s">
        <v>2519</v>
      </c>
      <c r="D39469" s="489" t="s">
        <v>10727</v>
      </c>
    </row>
    <row r="39470" spans="1:4">
      <c r="A39470" s="489" t="str">
        <f t="shared" si="616"/>
        <v>2373601661訪問介護</v>
      </c>
      <c r="B39470" s="489">
        <v>2373601661</v>
      </c>
      <c r="C39470" s="489" t="s">
        <v>140</v>
      </c>
      <c r="D39470" s="489" t="s">
        <v>10728</v>
      </c>
    </row>
    <row r="39471" spans="1:4">
      <c r="A39471" s="489" t="str">
        <f t="shared" si="616"/>
        <v>2373601661訪問介護</v>
      </c>
      <c r="B39471" s="489">
        <v>2373601661</v>
      </c>
      <c r="C39471" s="489" t="s">
        <v>140</v>
      </c>
      <c r="D39471" s="489" t="s">
        <v>10728</v>
      </c>
    </row>
    <row r="39472" spans="1:4">
      <c r="A39472" s="489" t="str">
        <f t="shared" si="616"/>
        <v>2373601679居宅介護支援</v>
      </c>
      <c r="B39472" s="489">
        <v>2373601679</v>
      </c>
      <c r="C39472" s="489" t="s">
        <v>2519</v>
      </c>
      <c r="D39472" s="489" t="s">
        <v>19474</v>
      </c>
    </row>
    <row r="39473" spans="1:4">
      <c r="A39473" s="489" t="str">
        <f t="shared" si="616"/>
        <v>2373700042居宅介護支援</v>
      </c>
      <c r="B39473" s="489">
        <v>2373700042</v>
      </c>
      <c r="C39473" s="489" t="s">
        <v>2519</v>
      </c>
      <c r="D39473" s="489" t="s">
        <v>10729</v>
      </c>
    </row>
    <row r="39474" spans="1:4">
      <c r="A39474" s="489" t="str">
        <f t="shared" si="616"/>
        <v>2373700059介護老人福祉施設</v>
      </c>
      <c r="B39474" s="489">
        <v>2373700059</v>
      </c>
      <c r="C39474" s="489" t="s">
        <v>1921</v>
      </c>
      <c r="D39474" s="489" t="s">
        <v>10730</v>
      </c>
    </row>
    <row r="39475" spans="1:4">
      <c r="A39475" s="489" t="str">
        <f t="shared" si="616"/>
        <v>2373700059介護老人福祉施設</v>
      </c>
      <c r="B39475" s="489">
        <v>2373700059</v>
      </c>
      <c r="C39475" s="489" t="s">
        <v>1921</v>
      </c>
      <c r="D39475" s="489" t="s">
        <v>10730</v>
      </c>
    </row>
    <row r="39476" spans="1:4">
      <c r="A39476" s="489" t="str">
        <f t="shared" si="616"/>
        <v>2373700067通所介護</v>
      </c>
      <c r="B39476" s="489">
        <v>2373700067</v>
      </c>
      <c r="C39476" s="489" t="s">
        <v>158</v>
      </c>
      <c r="D39476" s="489" t="s">
        <v>10731</v>
      </c>
    </row>
    <row r="39477" spans="1:4">
      <c r="A39477" s="489" t="str">
        <f t="shared" si="616"/>
        <v>2373700067通所型サービス（独自）</v>
      </c>
      <c r="B39477" s="489">
        <v>2373700067</v>
      </c>
      <c r="C39477" s="489" t="s">
        <v>2570</v>
      </c>
      <c r="D39477" s="489" t="s">
        <v>10731</v>
      </c>
    </row>
    <row r="39478" spans="1:4">
      <c r="A39478" s="489" t="str">
        <f t="shared" si="616"/>
        <v>2373700075介護予防短期入所生活介護</v>
      </c>
      <c r="B39478" s="489">
        <v>2373700075</v>
      </c>
      <c r="C39478" s="489" t="s">
        <v>2093</v>
      </c>
      <c r="D39478" s="489" t="s">
        <v>10732</v>
      </c>
    </row>
    <row r="39479" spans="1:4">
      <c r="A39479" s="489" t="str">
        <f t="shared" si="616"/>
        <v>2373700075短期入所生活介護</v>
      </c>
      <c r="B39479" s="489">
        <v>2373700075</v>
      </c>
      <c r="C39479" s="489" t="s">
        <v>2092</v>
      </c>
      <c r="D39479" s="489" t="s">
        <v>10732</v>
      </c>
    </row>
    <row r="39480" spans="1:4">
      <c r="A39480" s="489" t="str">
        <f t="shared" si="616"/>
        <v>2373700083居宅介護支援</v>
      </c>
      <c r="B39480" s="489">
        <v>2373700083</v>
      </c>
      <c r="C39480" s="489" t="s">
        <v>2519</v>
      </c>
      <c r="D39480" s="489" t="s">
        <v>10733</v>
      </c>
    </row>
    <row r="39481" spans="1:4">
      <c r="A39481" s="489" t="str">
        <f t="shared" si="616"/>
        <v>2373700208居宅介護支援</v>
      </c>
      <c r="B39481" s="489">
        <v>2373700208</v>
      </c>
      <c r="C39481" s="489" t="s">
        <v>2519</v>
      </c>
      <c r="D39481" s="489" t="s">
        <v>10734</v>
      </c>
    </row>
    <row r="39482" spans="1:4">
      <c r="A39482" s="489" t="str">
        <f t="shared" si="616"/>
        <v>2373700265通所介護</v>
      </c>
      <c r="B39482" s="489">
        <v>2373700265</v>
      </c>
      <c r="C39482" s="489" t="s">
        <v>158</v>
      </c>
      <c r="D39482" s="489" t="s">
        <v>10735</v>
      </c>
    </row>
    <row r="39483" spans="1:4">
      <c r="A39483" s="489" t="str">
        <f t="shared" si="616"/>
        <v>2373700265通所型サービス（独自）</v>
      </c>
      <c r="B39483" s="489">
        <v>2373700265</v>
      </c>
      <c r="C39483" s="489" t="s">
        <v>2570</v>
      </c>
      <c r="D39483" s="489" t="s">
        <v>10735</v>
      </c>
    </row>
    <row r="39484" spans="1:4">
      <c r="A39484" s="489" t="str">
        <f t="shared" si="616"/>
        <v>2373700273通所介護</v>
      </c>
      <c r="B39484" s="489">
        <v>2373700273</v>
      </c>
      <c r="C39484" s="489" t="s">
        <v>158</v>
      </c>
      <c r="D39484" s="489" t="s">
        <v>10736</v>
      </c>
    </row>
    <row r="39485" spans="1:4">
      <c r="A39485" s="489" t="str">
        <f t="shared" si="616"/>
        <v>2373700273通所型サービス（独自）</v>
      </c>
      <c r="B39485" s="489">
        <v>2373700273</v>
      </c>
      <c r="C39485" s="489" t="s">
        <v>2570</v>
      </c>
      <c r="D39485" s="489" t="s">
        <v>10736</v>
      </c>
    </row>
    <row r="39486" spans="1:4">
      <c r="A39486" s="489" t="str">
        <f t="shared" si="616"/>
        <v>2373700281介護予防認知症対応型共同生活介護</v>
      </c>
      <c r="B39486" s="489">
        <v>2373700281</v>
      </c>
      <c r="C39486" s="489" t="s">
        <v>2088</v>
      </c>
      <c r="D39486" s="489" t="s">
        <v>10737</v>
      </c>
    </row>
    <row r="39487" spans="1:4">
      <c r="A39487" s="489" t="str">
        <f t="shared" si="616"/>
        <v>2373700281認知症対応型共同生活介護</v>
      </c>
      <c r="B39487" s="489">
        <v>2373700281</v>
      </c>
      <c r="C39487" s="489" t="s">
        <v>2087</v>
      </c>
      <c r="D39487" s="489" t="s">
        <v>10737</v>
      </c>
    </row>
    <row r="39488" spans="1:4">
      <c r="A39488" s="489" t="str">
        <f t="shared" si="616"/>
        <v>2373700315介護予防認知症対応型共同生活介護</v>
      </c>
      <c r="B39488" s="489">
        <v>2373700315</v>
      </c>
      <c r="C39488" s="489" t="s">
        <v>2088</v>
      </c>
      <c r="D39488" s="489" t="s">
        <v>10738</v>
      </c>
    </row>
    <row r="39489" spans="1:4">
      <c r="A39489" s="489" t="str">
        <f t="shared" si="616"/>
        <v>2373700315認知症対応型共同生活介護</v>
      </c>
      <c r="B39489" s="489">
        <v>2373700315</v>
      </c>
      <c r="C39489" s="489" t="s">
        <v>2087</v>
      </c>
      <c r="D39489" s="489" t="s">
        <v>10738</v>
      </c>
    </row>
    <row r="39490" spans="1:4">
      <c r="A39490" s="489" t="str">
        <f t="shared" ref="A39490:A39553" si="617">B39490&amp;C39490</f>
        <v>2373800016居宅介護支援</v>
      </c>
      <c r="B39490" s="489">
        <v>2373800016</v>
      </c>
      <c r="C39490" s="489" t="s">
        <v>2519</v>
      </c>
      <c r="D39490" s="489" t="s">
        <v>10739</v>
      </c>
    </row>
    <row r="39491" spans="1:4">
      <c r="A39491" s="489" t="str">
        <f t="shared" si="617"/>
        <v>2373800024居宅介護支援</v>
      </c>
      <c r="B39491" s="489">
        <v>2373800024</v>
      </c>
      <c r="C39491" s="489" t="s">
        <v>2519</v>
      </c>
      <c r="D39491" s="489" t="s">
        <v>10740</v>
      </c>
    </row>
    <row r="39492" spans="1:4">
      <c r="A39492" s="489" t="str">
        <f t="shared" si="617"/>
        <v>2373800057介護予防支援</v>
      </c>
      <c r="B39492" s="489">
        <v>2373800057</v>
      </c>
      <c r="C39492" s="489" t="s">
        <v>2520</v>
      </c>
      <c r="D39492" s="489" t="s">
        <v>10741</v>
      </c>
    </row>
    <row r="39493" spans="1:4">
      <c r="A39493" s="489" t="str">
        <f t="shared" si="617"/>
        <v>2373800057居宅介護支援</v>
      </c>
      <c r="B39493" s="489">
        <v>2373800057</v>
      </c>
      <c r="C39493" s="489" t="s">
        <v>2519</v>
      </c>
      <c r="D39493" s="489" t="s">
        <v>10741</v>
      </c>
    </row>
    <row r="39494" spans="1:4">
      <c r="A39494" s="489" t="str">
        <f t="shared" si="617"/>
        <v>2373800073介護予防短期入所生活介護</v>
      </c>
      <c r="B39494" s="489">
        <v>2373800073</v>
      </c>
      <c r="C39494" s="489" t="s">
        <v>2093</v>
      </c>
      <c r="D39494" s="489" t="s">
        <v>10742</v>
      </c>
    </row>
    <row r="39495" spans="1:4">
      <c r="A39495" s="489" t="str">
        <f t="shared" si="617"/>
        <v>2373800073介護老人福祉施設</v>
      </c>
      <c r="B39495" s="489">
        <v>2373800073</v>
      </c>
      <c r="C39495" s="489" t="s">
        <v>1921</v>
      </c>
      <c r="D39495" s="489" t="s">
        <v>10742</v>
      </c>
    </row>
    <row r="39496" spans="1:4">
      <c r="A39496" s="489" t="str">
        <f t="shared" si="617"/>
        <v>2373800073短期入所生活介護</v>
      </c>
      <c r="B39496" s="489">
        <v>2373800073</v>
      </c>
      <c r="C39496" s="489" t="s">
        <v>2092</v>
      </c>
      <c r="D39496" s="489" t="s">
        <v>10742</v>
      </c>
    </row>
    <row r="39497" spans="1:4">
      <c r="A39497" s="489" t="str">
        <f t="shared" si="617"/>
        <v>2373800073短期入所生活介護</v>
      </c>
      <c r="B39497" s="489">
        <v>2373800073</v>
      </c>
      <c r="C39497" s="489" t="s">
        <v>2092</v>
      </c>
      <c r="D39497" s="489" t="s">
        <v>10742</v>
      </c>
    </row>
    <row r="39498" spans="1:4">
      <c r="A39498" s="489" t="str">
        <f t="shared" si="617"/>
        <v>2373800081介護予防短期入所生活介護</v>
      </c>
      <c r="B39498" s="489">
        <v>2373800081</v>
      </c>
      <c r="C39498" s="489" t="s">
        <v>2093</v>
      </c>
      <c r="D39498" s="489" t="s">
        <v>10743</v>
      </c>
    </row>
    <row r="39499" spans="1:4">
      <c r="A39499" s="489" t="str">
        <f t="shared" si="617"/>
        <v>2373800081介護老人福祉施設</v>
      </c>
      <c r="B39499" s="489">
        <v>2373800081</v>
      </c>
      <c r="C39499" s="489" t="s">
        <v>1921</v>
      </c>
      <c r="D39499" s="489" t="s">
        <v>10743</v>
      </c>
    </row>
    <row r="39500" spans="1:4">
      <c r="A39500" s="489" t="str">
        <f t="shared" si="617"/>
        <v>2373800081短期入所生活介護</v>
      </c>
      <c r="B39500" s="489">
        <v>2373800081</v>
      </c>
      <c r="C39500" s="489" t="s">
        <v>2092</v>
      </c>
      <c r="D39500" s="489" t="s">
        <v>10743</v>
      </c>
    </row>
    <row r="39501" spans="1:4">
      <c r="A39501" s="489" t="str">
        <f t="shared" si="617"/>
        <v>2373800099訪問介護</v>
      </c>
      <c r="B39501" s="489">
        <v>2373800099</v>
      </c>
      <c r="C39501" s="489" t="s">
        <v>140</v>
      </c>
      <c r="D39501" s="489" t="s">
        <v>10744</v>
      </c>
    </row>
    <row r="39502" spans="1:4">
      <c r="A39502" s="489" t="str">
        <f t="shared" si="617"/>
        <v>2373800099訪問介護</v>
      </c>
      <c r="B39502" s="489">
        <v>2373800099</v>
      </c>
      <c r="C39502" s="489" t="s">
        <v>140</v>
      </c>
      <c r="D39502" s="489" t="s">
        <v>10744</v>
      </c>
    </row>
    <row r="39503" spans="1:4">
      <c r="A39503" s="489" t="str">
        <f t="shared" si="617"/>
        <v>2373800099訪問介護</v>
      </c>
      <c r="B39503" s="489">
        <v>2373800099</v>
      </c>
      <c r="C39503" s="489" t="s">
        <v>140</v>
      </c>
      <c r="D39503" s="489" t="s">
        <v>10744</v>
      </c>
    </row>
    <row r="39504" spans="1:4">
      <c r="A39504" s="489" t="str">
        <f t="shared" si="617"/>
        <v>2373800099訪問型サービス（独自）</v>
      </c>
      <c r="B39504" s="489">
        <v>2373800099</v>
      </c>
      <c r="C39504" s="489" t="s">
        <v>2571</v>
      </c>
      <c r="D39504" s="489" t="s">
        <v>10744</v>
      </c>
    </row>
    <row r="39505" spans="1:4">
      <c r="A39505" s="489" t="str">
        <f t="shared" si="617"/>
        <v>2373800123居宅介護支援</v>
      </c>
      <c r="B39505" s="489">
        <v>2373800123</v>
      </c>
      <c r="C39505" s="489" t="s">
        <v>2519</v>
      </c>
      <c r="D39505" s="489" t="s">
        <v>6316</v>
      </c>
    </row>
    <row r="39506" spans="1:4">
      <c r="A39506" s="489" t="str">
        <f t="shared" si="617"/>
        <v>2373800149訪問介護</v>
      </c>
      <c r="B39506" s="489">
        <v>2373800149</v>
      </c>
      <c r="C39506" s="489" t="s">
        <v>140</v>
      </c>
      <c r="D39506" s="489" t="s">
        <v>10745</v>
      </c>
    </row>
    <row r="39507" spans="1:4">
      <c r="A39507" s="489" t="str">
        <f t="shared" si="617"/>
        <v>2373800149訪問介護</v>
      </c>
      <c r="B39507" s="489">
        <v>2373800149</v>
      </c>
      <c r="C39507" s="489" t="s">
        <v>140</v>
      </c>
      <c r="D39507" s="489" t="s">
        <v>10745</v>
      </c>
    </row>
    <row r="39508" spans="1:4">
      <c r="A39508" s="489" t="str">
        <f t="shared" si="617"/>
        <v>2373800149訪問型サービス（独自）</v>
      </c>
      <c r="B39508" s="489">
        <v>2373800149</v>
      </c>
      <c r="C39508" s="489" t="s">
        <v>2571</v>
      </c>
      <c r="D39508" s="489" t="s">
        <v>10745</v>
      </c>
    </row>
    <row r="39509" spans="1:4">
      <c r="A39509" s="489" t="str">
        <f t="shared" si="617"/>
        <v>2373800156通所介護</v>
      </c>
      <c r="B39509" s="489">
        <v>2373800156</v>
      </c>
      <c r="C39509" s="489" t="s">
        <v>158</v>
      </c>
      <c r="D39509" s="489" t="s">
        <v>10746</v>
      </c>
    </row>
    <row r="39510" spans="1:4">
      <c r="A39510" s="489" t="str">
        <f t="shared" si="617"/>
        <v>2373800156通所型サービス（独自）</v>
      </c>
      <c r="B39510" s="489">
        <v>2373800156</v>
      </c>
      <c r="C39510" s="489" t="s">
        <v>2570</v>
      </c>
      <c r="D39510" s="489" t="s">
        <v>10746</v>
      </c>
    </row>
    <row r="39511" spans="1:4">
      <c r="A39511" s="489" t="str">
        <f t="shared" si="617"/>
        <v>2373800164通所介護</v>
      </c>
      <c r="B39511" s="489">
        <v>2373800164</v>
      </c>
      <c r="C39511" s="489" t="s">
        <v>158</v>
      </c>
      <c r="D39511" s="489" t="s">
        <v>10747</v>
      </c>
    </row>
    <row r="39512" spans="1:4">
      <c r="A39512" s="489" t="str">
        <f t="shared" si="617"/>
        <v>2373800180居宅介護支援</v>
      </c>
      <c r="B39512" s="489">
        <v>2373800180</v>
      </c>
      <c r="C39512" s="489" t="s">
        <v>2519</v>
      </c>
      <c r="D39512" s="489" t="s">
        <v>10748</v>
      </c>
    </row>
    <row r="39513" spans="1:4">
      <c r="A39513" s="489" t="str">
        <f t="shared" si="617"/>
        <v>2373800222介護予防認知症対応型通所介護</v>
      </c>
      <c r="B39513" s="489">
        <v>2373800222</v>
      </c>
      <c r="C39513" s="489" t="s">
        <v>2517</v>
      </c>
      <c r="D39513" s="489" t="s">
        <v>10749</v>
      </c>
    </row>
    <row r="39514" spans="1:4">
      <c r="A39514" s="489" t="str">
        <f t="shared" si="617"/>
        <v>2373800222通所介護</v>
      </c>
      <c r="B39514" s="489">
        <v>2373800222</v>
      </c>
      <c r="C39514" s="489" t="s">
        <v>158</v>
      </c>
      <c r="D39514" s="489" t="s">
        <v>10749</v>
      </c>
    </row>
    <row r="39515" spans="1:4">
      <c r="A39515" s="489" t="str">
        <f t="shared" si="617"/>
        <v>2373800222通所型サービス（独自）</v>
      </c>
      <c r="B39515" s="489">
        <v>2373800222</v>
      </c>
      <c r="C39515" s="489" t="s">
        <v>2570</v>
      </c>
      <c r="D39515" s="489" t="s">
        <v>10749</v>
      </c>
    </row>
    <row r="39516" spans="1:4">
      <c r="A39516" s="489" t="str">
        <f t="shared" si="617"/>
        <v>2373800222認知症対応型通所介護</v>
      </c>
      <c r="B39516" s="489">
        <v>2373800222</v>
      </c>
      <c r="C39516" s="489" t="s">
        <v>2516</v>
      </c>
      <c r="D39516" s="489" t="s">
        <v>10749</v>
      </c>
    </row>
    <row r="39517" spans="1:4">
      <c r="A39517" s="489" t="str">
        <f t="shared" si="617"/>
        <v>2373800263訪問介護</v>
      </c>
      <c r="B39517" s="489">
        <v>2373800263</v>
      </c>
      <c r="C39517" s="489" t="s">
        <v>140</v>
      </c>
      <c r="D39517" s="489" t="s">
        <v>10750</v>
      </c>
    </row>
    <row r="39518" spans="1:4">
      <c r="A39518" s="489" t="str">
        <f t="shared" si="617"/>
        <v>2373800263訪問介護</v>
      </c>
      <c r="B39518" s="489">
        <v>2373800263</v>
      </c>
      <c r="C39518" s="489" t="s">
        <v>140</v>
      </c>
      <c r="D39518" s="489" t="s">
        <v>10750</v>
      </c>
    </row>
    <row r="39519" spans="1:4">
      <c r="A39519" s="489" t="str">
        <f t="shared" si="617"/>
        <v>2373800396介護予防認知症対応型共同生活介護</v>
      </c>
      <c r="B39519" s="489">
        <v>2373800396</v>
      </c>
      <c r="C39519" s="489" t="s">
        <v>2088</v>
      </c>
      <c r="D39519" s="489" t="s">
        <v>10751</v>
      </c>
    </row>
    <row r="39520" spans="1:4">
      <c r="A39520" s="489" t="str">
        <f t="shared" si="617"/>
        <v>2373800396認知症対応型共同生活介護</v>
      </c>
      <c r="B39520" s="489">
        <v>2373800396</v>
      </c>
      <c r="C39520" s="489" t="s">
        <v>2087</v>
      </c>
      <c r="D39520" s="489" t="s">
        <v>10751</v>
      </c>
    </row>
    <row r="39521" spans="1:4">
      <c r="A39521" s="489" t="str">
        <f t="shared" si="617"/>
        <v>2373800412通所型サービス（独自）</v>
      </c>
      <c r="B39521" s="489">
        <v>2373800412</v>
      </c>
      <c r="C39521" s="489" t="s">
        <v>2570</v>
      </c>
      <c r="D39521" s="489" t="s">
        <v>10752</v>
      </c>
    </row>
    <row r="39522" spans="1:4">
      <c r="A39522" s="489" t="str">
        <f t="shared" si="617"/>
        <v>2373800412通所介護</v>
      </c>
      <c r="B39522" s="489">
        <v>2373800412</v>
      </c>
      <c r="C39522" s="489" t="s">
        <v>158</v>
      </c>
      <c r="D39522" s="489" t="s">
        <v>10753</v>
      </c>
    </row>
    <row r="39523" spans="1:4">
      <c r="A39523" s="489" t="str">
        <f t="shared" si="617"/>
        <v>2373800446通所介護</v>
      </c>
      <c r="B39523" s="489">
        <v>2373800446</v>
      </c>
      <c r="C39523" s="489" t="s">
        <v>158</v>
      </c>
      <c r="D39523" s="489" t="s">
        <v>10754</v>
      </c>
    </row>
    <row r="39524" spans="1:4">
      <c r="A39524" s="489" t="str">
        <f t="shared" si="617"/>
        <v>2373800446通所型サービス（独自）</v>
      </c>
      <c r="B39524" s="489">
        <v>2373800446</v>
      </c>
      <c r="C39524" s="489" t="s">
        <v>2570</v>
      </c>
      <c r="D39524" s="489" t="s">
        <v>10754</v>
      </c>
    </row>
    <row r="39525" spans="1:4">
      <c r="A39525" s="489" t="str">
        <f t="shared" si="617"/>
        <v>2373800487訪問介護</v>
      </c>
      <c r="B39525" s="489">
        <v>2373800487</v>
      </c>
      <c r="C39525" s="489" t="s">
        <v>140</v>
      </c>
      <c r="D39525" s="489" t="s">
        <v>10755</v>
      </c>
    </row>
    <row r="39526" spans="1:4">
      <c r="A39526" s="489" t="str">
        <f t="shared" si="617"/>
        <v>2373800487訪問介護</v>
      </c>
      <c r="B39526" s="489">
        <v>2373800487</v>
      </c>
      <c r="C39526" s="489" t="s">
        <v>140</v>
      </c>
      <c r="D39526" s="489" t="s">
        <v>10755</v>
      </c>
    </row>
    <row r="39527" spans="1:4">
      <c r="A39527" s="489" t="str">
        <f t="shared" si="617"/>
        <v>2373800487訪問型サービス（独自）</v>
      </c>
      <c r="B39527" s="489">
        <v>2373800487</v>
      </c>
      <c r="C39527" s="489" t="s">
        <v>2571</v>
      </c>
      <c r="D39527" s="489" t="s">
        <v>10755</v>
      </c>
    </row>
    <row r="39528" spans="1:4">
      <c r="A39528" s="489" t="str">
        <f t="shared" si="617"/>
        <v>2373800495訪問介護</v>
      </c>
      <c r="B39528" s="489">
        <v>2373800495</v>
      </c>
      <c r="C39528" s="489" t="s">
        <v>140</v>
      </c>
      <c r="D39528" s="489" t="s">
        <v>10756</v>
      </c>
    </row>
    <row r="39529" spans="1:4">
      <c r="A39529" s="489" t="str">
        <f t="shared" si="617"/>
        <v>2373800495訪問介護</v>
      </c>
      <c r="B39529" s="489">
        <v>2373800495</v>
      </c>
      <c r="C39529" s="489" t="s">
        <v>140</v>
      </c>
      <c r="D39529" s="489" t="s">
        <v>10756</v>
      </c>
    </row>
    <row r="39530" spans="1:4">
      <c r="A39530" s="489" t="str">
        <f t="shared" si="617"/>
        <v>2373800495訪問型サービス（独自）</v>
      </c>
      <c r="B39530" s="489">
        <v>2373800495</v>
      </c>
      <c r="C39530" s="489" t="s">
        <v>2571</v>
      </c>
      <c r="D39530" s="489" t="s">
        <v>10756</v>
      </c>
    </row>
    <row r="39531" spans="1:4">
      <c r="A39531" s="489" t="str">
        <f t="shared" si="617"/>
        <v>2373800511介護予防特定施設入居者生活介護</v>
      </c>
      <c r="B39531" s="489">
        <v>2373800511</v>
      </c>
      <c r="C39531" s="489" t="s">
        <v>2514</v>
      </c>
      <c r="D39531" s="489" t="s">
        <v>10757</v>
      </c>
    </row>
    <row r="39532" spans="1:4">
      <c r="A39532" s="489" t="str">
        <f t="shared" si="617"/>
        <v>2373800511特定施設入居者生活介護</v>
      </c>
      <c r="B39532" s="489">
        <v>2373800511</v>
      </c>
      <c r="C39532" s="489" t="s">
        <v>2513</v>
      </c>
      <c r="D39532" s="489" t="s">
        <v>10757</v>
      </c>
    </row>
    <row r="39533" spans="1:4">
      <c r="A39533" s="489" t="str">
        <f t="shared" si="617"/>
        <v>2373800560介護予防訪問入浴介護</v>
      </c>
      <c r="B39533" s="489">
        <v>2373800560</v>
      </c>
      <c r="C39533" s="489" t="s">
        <v>2510</v>
      </c>
      <c r="D39533" s="489" t="s">
        <v>10758</v>
      </c>
    </row>
    <row r="39534" spans="1:4">
      <c r="A39534" s="489" t="str">
        <f t="shared" si="617"/>
        <v>2373800560訪問入浴介護</v>
      </c>
      <c r="B39534" s="489">
        <v>2373800560</v>
      </c>
      <c r="C39534" s="489" t="s">
        <v>2509</v>
      </c>
      <c r="D39534" s="489" t="s">
        <v>10758</v>
      </c>
    </row>
    <row r="39535" spans="1:4">
      <c r="A39535" s="489" t="str">
        <f t="shared" si="617"/>
        <v>2373800594居宅介護支援</v>
      </c>
      <c r="B39535" s="489">
        <v>2373800594</v>
      </c>
      <c r="C39535" s="489" t="s">
        <v>2519</v>
      </c>
      <c r="D39535" s="489" t="s">
        <v>10759</v>
      </c>
    </row>
    <row r="39536" spans="1:4">
      <c r="A39536" s="489" t="str">
        <f t="shared" si="617"/>
        <v>2373800636訪問介護</v>
      </c>
      <c r="B39536" s="489">
        <v>2373800636</v>
      </c>
      <c r="C39536" s="489" t="s">
        <v>140</v>
      </c>
      <c r="D39536" s="489" t="s">
        <v>10760</v>
      </c>
    </row>
    <row r="39537" spans="1:4">
      <c r="A39537" s="489" t="str">
        <f t="shared" si="617"/>
        <v>2373800636訪問介護</v>
      </c>
      <c r="B39537" s="489">
        <v>2373800636</v>
      </c>
      <c r="C39537" s="489" t="s">
        <v>140</v>
      </c>
      <c r="D39537" s="489" t="s">
        <v>10760</v>
      </c>
    </row>
    <row r="39538" spans="1:4">
      <c r="A39538" s="489" t="str">
        <f t="shared" si="617"/>
        <v>2373800636訪問型サービス（独自）</v>
      </c>
      <c r="B39538" s="489">
        <v>2373800636</v>
      </c>
      <c r="C39538" s="489" t="s">
        <v>2571</v>
      </c>
      <c r="D39538" s="489" t="s">
        <v>10760</v>
      </c>
    </row>
    <row r="39539" spans="1:4">
      <c r="A39539" s="489" t="str">
        <f t="shared" si="617"/>
        <v>2373800651介護予防認知症対応型共同生活介護</v>
      </c>
      <c r="B39539" s="489">
        <v>2373800651</v>
      </c>
      <c r="C39539" s="489" t="s">
        <v>2088</v>
      </c>
      <c r="D39539" s="489" t="s">
        <v>10761</v>
      </c>
    </row>
    <row r="39540" spans="1:4">
      <c r="A39540" s="489" t="str">
        <f t="shared" si="617"/>
        <v>2373800651認知症対応型共同生活介護</v>
      </c>
      <c r="B39540" s="489">
        <v>2373800651</v>
      </c>
      <c r="C39540" s="489" t="s">
        <v>2087</v>
      </c>
      <c r="D39540" s="489" t="s">
        <v>10761</v>
      </c>
    </row>
    <row r="39541" spans="1:4">
      <c r="A39541" s="489" t="str">
        <f t="shared" si="617"/>
        <v>2373800669通所介護</v>
      </c>
      <c r="B39541" s="489">
        <v>2373800669</v>
      </c>
      <c r="C39541" s="489" t="s">
        <v>158</v>
      </c>
      <c r="D39541" s="489" t="s">
        <v>10762</v>
      </c>
    </row>
    <row r="39542" spans="1:4">
      <c r="A39542" s="489" t="str">
        <f t="shared" si="617"/>
        <v>2373800669通所型サービス（独自）</v>
      </c>
      <c r="B39542" s="489">
        <v>2373800669</v>
      </c>
      <c r="C39542" s="489" t="s">
        <v>2570</v>
      </c>
      <c r="D39542" s="489" t="s">
        <v>10762</v>
      </c>
    </row>
    <row r="39543" spans="1:4">
      <c r="A39543" s="489" t="str">
        <f t="shared" si="617"/>
        <v>2373800677介護老人福祉施設</v>
      </c>
      <c r="B39543" s="489">
        <v>2373800677</v>
      </c>
      <c r="C39543" s="489" t="s">
        <v>1921</v>
      </c>
      <c r="D39543" s="489" t="s">
        <v>10763</v>
      </c>
    </row>
    <row r="39544" spans="1:4">
      <c r="A39544" s="489" t="str">
        <f t="shared" si="617"/>
        <v>2373800677介護老人福祉施設</v>
      </c>
      <c r="B39544" s="489">
        <v>2373800677</v>
      </c>
      <c r="C39544" s="489" t="s">
        <v>1921</v>
      </c>
      <c r="D39544" s="489" t="s">
        <v>10763</v>
      </c>
    </row>
    <row r="39545" spans="1:4">
      <c r="A39545" s="489" t="str">
        <f t="shared" si="617"/>
        <v>2373800685介護予防短期入所生活介護</v>
      </c>
      <c r="B39545" s="489">
        <v>2373800685</v>
      </c>
      <c r="C39545" s="489" t="s">
        <v>2093</v>
      </c>
      <c r="D39545" s="489" t="s">
        <v>10764</v>
      </c>
    </row>
    <row r="39546" spans="1:4">
      <c r="A39546" s="489" t="str">
        <f t="shared" si="617"/>
        <v>2373800685短期入所生活介護</v>
      </c>
      <c r="B39546" s="489">
        <v>2373800685</v>
      </c>
      <c r="C39546" s="489" t="s">
        <v>2092</v>
      </c>
      <c r="D39546" s="489" t="s">
        <v>10764</v>
      </c>
    </row>
    <row r="39547" spans="1:4">
      <c r="A39547" s="489" t="str">
        <f t="shared" si="617"/>
        <v>2373800701居宅介護支援</v>
      </c>
      <c r="B39547" s="489">
        <v>2373800701</v>
      </c>
      <c r="C39547" s="489" t="s">
        <v>2519</v>
      </c>
      <c r="D39547" s="489" t="s">
        <v>10765</v>
      </c>
    </row>
    <row r="39548" spans="1:4">
      <c r="A39548" s="489" t="str">
        <f t="shared" si="617"/>
        <v>2373800727訪問介護</v>
      </c>
      <c r="B39548" s="489">
        <v>2373800727</v>
      </c>
      <c r="C39548" s="489" t="s">
        <v>140</v>
      </c>
      <c r="D39548" s="489" t="s">
        <v>10766</v>
      </c>
    </row>
    <row r="39549" spans="1:4">
      <c r="A39549" s="489" t="str">
        <f t="shared" si="617"/>
        <v>2373800727訪問介護</v>
      </c>
      <c r="B39549" s="489">
        <v>2373800727</v>
      </c>
      <c r="C39549" s="489" t="s">
        <v>140</v>
      </c>
      <c r="D39549" s="489" t="s">
        <v>10766</v>
      </c>
    </row>
    <row r="39550" spans="1:4">
      <c r="A39550" s="489" t="str">
        <f t="shared" si="617"/>
        <v>2373800727訪問型サービス（独自）</v>
      </c>
      <c r="B39550" s="489">
        <v>2373800727</v>
      </c>
      <c r="C39550" s="489" t="s">
        <v>2571</v>
      </c>
      <c r="D39550" s="489" t="s">
        <v>10766</v>
      </c>
    </row>
    <row r="39551" spans="1:4">
      <c r="A39551" s="489" t="str">
        <f t="shared" si="617"/>
        <v>2373800768通所介護</v>
      </c>
      <c r="B39551" s="489">
        <v>2373800768</v>
      </c>
      <c r="C39551" s="489" t="s">
        <v>158</v>
      </c>
      <c r="D39551" s="489" t="s">
        <v>10767</v>
      </c>
    </row>
    <row r="39552" spans="1:4">
      <c r="A39552" s="489" t="str">
        <f t="shared" si="617"/>
        <v>2373800768通所型サービス（独自）</v>
      </c>
      <c r="B39552" s="489">
        <v>2373800768</v>
      </c>
      <c r="C39552" s="489" t="s">
        <v>2570</v>
      </c>
      <c r="D39552" s="489" t="s">
        <v>10767</v>
      </c>
    </row>
    <row r="39553" spans="1:4">
      <c r="A39553" s="489" t="str">
        <f t="shared" si="617"/>
        <v>2373800800介護予防特定施設入居者生活介護</v>
      </c>
      <c r="B39553" s="489">
        <v>2373800800</v>
      </c>
      <c r="C39553" s="489" t="s">
        <v>2514</v>
      </c>
      <c r="D39553" s="489" t="s">
        <v>10768</v>
      </c>
    </row>
    <row r="39554" spans="1:4">
      <c r="A39554" s="489" t="str">
        <f t="shared" ref="A39554:A39617" si="618">B39554&amp;C39554</f>
        <v>2373800800特定施設入居者生活介護（短期利用型）</v>
      </c>
      <c r="B39554" s="489">
        <v>2373800800</v>
      </c>
      <c r="C39554" s="489" t="s">
        <v>19397</v>
      </c>
      <c r="D39554" s="489" t="s">
        <v>10768</v>
      </c>
    </row>
    <row r="39555" spans="1:4">
      <c r="A39555" s="489" t="str">
        <f t="shared" si="618"/>
        <v>2373800800特定施設入居者生活介護</v>
      </c>
      <c r="B39555" s="489">
        <v>2373800800</v>
      </c>
      <c r="C39555" s="489" t="s">
        <v>2513</v>
      </c>
      <c r="D39555" s="489" t="s">
        <v>10768</v>
      </c>
    </row>
    <row r="39556" spans="1:4">
      <c r="A39556" s="489" t="str">
        <f t="shared" si="618"/>
        <v>2373800826地域密着型通所介護</v>
      </c>
      <c r="B39556" s="489">
        <v>2373800826</v>
      </c>
      <c r="C39556" s="489" t="s">
        <v>161</v>
      </c>
      <c r="D39556" s="489" t="s">
        <v>10769</v>
      </c>
    </row>
    <row r="39557" spans="1:4">
      <c r="A39557" s="489" t="str">
        <f t="shared" si="618"/>
        <v>2373800826通所型サービス（独自）</v>
      </c>
      <c r="B39557" s="489">
        <v>2373800826</v>
      </c>
      <c r="C39557" s="489" t="s">
        <v>2570</v>
      </c>
      <c r="D39557" s="489" t="s">
        <v>10769</v>
      </c>
    </row>
    <row r="39558" spans="1:4">
      <c r="A39558" s="489" t="str">
        <f t="shared" si="618"/>
        <v>2373800842通所介護</v>
      </c>
      <c r="B39558" s="489">
        <v>2373800842</v>
      </c>
      <c r="C39558" s="489" t="s">
        <v>158</v>
      </c>
      <c r="D39558" s="489" t="s">
        <v>10770</v>
      </c>
    </row>
    <row r="39559" spans="1:4">
      <c r="A39559" s="489" t="str">
        <f t="shared" si="618"/>
        <v>2373800842通所型サービス（独自）</v>
      </c>
      <c r="B39559" s="489">
        <v>2373800842</v>
      </c>
      <c r="C39559" s="489" t="s">
        <v>2570</v>
      </c>
      <c r="D39559" s="489" t="s">
        <v>10770</v>
      </c>
    </row>
    <row r="39560" spans="1:4">
      <c r="A39560" s="489" t="str">
        <f t="shared" si="618"/>
        <v>2373800966通所介護</v>
      </c>
      <c r="B39560" s="489">
        <v>2373800966</v>
      </c>
      <c r="C39560" s="489" t="s">
        <v>158</v>
      </c>
      <c r="D39560" s="489" t="s">
        <v>10771</v>
      </c>
    </row>
    <row r="39561" spans="1:4">
      <c r="A39561" s="489" t="str">
        <f t="shared" si="618"/>
        <v>2373800966通所型サービス（独自）</v>
      </c>
      <c r="B39561" s="489">
        <v>2373800966</v>
      </c>
      <c r="C39561" s="489" t="s">
        <v>2570</v>
      </c>
      <c r="D39561" s="489" t="s">
        <v>10771</v>
      </c>
    </row>
    <row r="39562" spans="1:4">
      <c r="A39562" s="489" t="str">
        <f t="shared" si="618"/>
        <v>2373800982介護予防短期入所生活介護</v>
      </c>
      <c r="B39562" s="489">
        <v>2373800982</v>
      </c>
      <c r="C39562" s="489" t="s">
        <v>2093</v>
      </c>
      <c r="D39562" s="489" t="s">
        <v>10772</v>
      </c>
    </row>
    <row r="39563" spans="1:4">
      <c r="A39563" s="489" t="str">
        <f t="shared" si="618"/>
        <v>2373800982短期入所生活介護</v>
      </c>
      <c r="B39563" s="489">
        <v>2373800982</v>
      </c>
      <c r="C39563" s="489" t="s">
        <v>2092</v>
      </c>
      <c r="D39563" s="489" t="s">
        <v>10772</v>
      </c>
    </row>
    <row r="39564" spans="1:4">
      <c r="A39564" s="489" t="str">
        <f t="shared" si="618"/>
        <v>2373800990居宅介護支援</v>
      </c>
      <c r="B39564" s="489">
        <v>2373800990</v>
      </c>
      <c r="C39564" s="489" t="s">
        <v>2519</v>
      </c>
      <c r="D39564" s="489" t="s">
        <v>10773</v>
      </c>
    </row>
    <row r="39565" spans="1:4">
      <c r="A39565" s="489" t="str">
        <f t="shared" si="618"/>
        <v>2373801006介護老人福祉施設</v>
      </c>
      <c r="B39565" s="489">
        <v>2373801006</v>
      </c>
      <c r="C39565" s="489" t="s">
        <v>1921</v>
      </c>
      <c r="D39565" s="489" t="s">
        <v>10774</v>
      </c>
    </row>
    <row r="39566" spans="1:4">
      <c r="A39566" s="489" t="str">
        <f t="shared" si="618"/>
        <v>2373801006介護老人福祉施設</v>
      </c>
      <c r="B39566" s="489">
        <v>2373801006</v>
      </c>
      <c r="C39566" s="489" t="s">
        <v>1921</v>
      </c>
      <c r="D39566" s="489" t="s">
        <v>10774</v>
      </c>
    </row>
    <row r="39567" spans="1:4">
      <c r="A39567" s="489" t="str">
        <f t="shared" si="618"/>
        <v>2373801089居宅介護支援</v>
      </c>
      <c r="B39567" s="489">
        <v>2373801089</v>
      </c>
      <c r="C39567" s="489" t="s">
        <v>2519</v>
      </c>
      <c r="D39567" s="489" t="s">
        <v>10775</v>
      </c>
    </row>
    <row r="39568" spans="1:4">
      <c r="A39568" s="489" t="str">
        <f t="shared" si="618"/>
        <v>2373801154通所介護</v>
      </c>
      <c r="B39568" s="489">
        <v>2373801154</v>
      </c>
      <c r="C39568" s="489" t="s">
        <v>158</v>
      </c>
      <c r="D39568" s="489" t="s">
        <v>10776</v>
      </c>
    </row>
    <row r="39569" spans="1:4">
      <c r="A39569" s="489" t="str">
        <f t="shared" si="618"/>
        <v>2373801154通所型サービス（独自）</v>
      </c>
      <c r="B39569" s="489">
        <v>2373801154</v>
      </c>
      <c r="C39569" s="489" t="s">
        <v>2570</v>
      </c>
      <c r="D39569" s="489" t="s">
        <v>10776</v>
      </c>
    </row>
    <row r="39570" spans="1:4">
      <c r="A39570" s="489" t="str">
        <f t="shared" si="618"/>
        <v>2373801162居宅介護支援</v>
      </c>
      <c r="B39570" s="489">
        <v>2373801162</v>
      </c>
      <c r="C39570" s="489" t="s">
        <v>2519</v>
      </c>
      <c r="D39570" s="489" t="s">
        <v>10777</v>
      </c>
    </row>
    <row r="39571" spans="1:4">
      <c r="A39571" s="489" t="str">
        <f t="shared" si="618"/>
        <v>2373801196通所介護</v>
      </c>
      <c r="B39571" s="489">
        <v>2373801196</v>
      </c>
      <c r="C39571" s="489" t="s">
        <v>158</v>
      </c>
      <c r="D39571" s="489" t="s">
        <v>10778</v>
      </c>
    </row>
    <row r="39572" spans="1:4">
      <c r="A39572" s="489" t="str">
        <f t="shared" si="618"/>
        <v>2373801196通所型サービス（独自）</v>
      </c>
      <c r="B39572" s="489">
        <v>2373801196</v>
      </c>
      <c r="C39572" s="489" t="s">
        <v>2570</v>
      </c>
      <c r="D39572" s="489" t="s">
        <v>10778</v>
      </c>
    </row>
    <row r="39573" spans="1:4">
      <c r="A39573" s="489" t="str">
        <f t="shared" si="618"/>
        <v>2373801204居宅介護支援</v>
      </c>
      <c r="B39573" s="489">
        <v>2373801204</v>
      </c>
      <c r="C39573" s="489" t="s">
        <v>2519</v>
      </c>
      <c r="D39573" s="489" t="s">
        <v>10779</v>
      </c>
    </row>
    <row r="39574" spans="1:4">
      <c r="A39574" s="489" t="str">
        <f t="shared" si="618"/>
        <v>2373801279通所介護</v>
      </c>
      <c r="B39574" s="489">
        <v>2373801279</v>
      </c>
      <c r="C39574" s="489" t="s">
        <v>158</v>
      </c>
      <c r="D39574" s="489" t="s">
        <v>10780</v>
      </c>
    </row>
    <row r="39575" spans="1:4">
      <c r="A39575" s="489" t="str">
        <f t="shared" si="618"/>
        <v>2373801279通所型サービス（独自）</v>
      </c>
      <c r="B39575" s="489">
        <v>2373801279</v>
      </c>
      <c r="C39575" s="489" t="s">
        <v>2570</v>
      </c>
      <c r="D39575" s="489" t="s">
        <v>10780</v>
      </c>
    </row>
    <row r="39576" spans="1:4">
      <c r="A39576" s="489" t="str">
        <f t="shared" si="618"/>
        <v>2373801386訪問介護</v>
      </c>
      <c r="B39576" s="489">
        <v>2373801386</v>
      </c>
      <c r="C39576" s="489" t="s">
        <v>140</v>
      </c>
      <c r="D39576" s="489" t="s">
        <v>10782</v>
      </c>
    </row>
    <row r="39577" spans="1:4">
      <c r="A39577" s="489" t="str">
        <f t="shared" si="618"/>
        <v>2373801386訪問介護</v>
      </c>
      <c r="B39577" s="489">
        <v>2373801386</v>
      </c>
      <c r="C39577" s="489" t="s">
        <v>140</v>
      </c>
      <c r="D39577" s="489" t="s">
        <v>10782</v>
      </c>
    </row>
    <row r="39578" spans="1:4">
      <c r="A39578" s="489" t="str">
        <f t="shared" si="618"/>
        <v>2373801386訪問型サービス（独自）</v>
      </c>
      <c r="B39578" s="489">
        <v>2373801386</v>
      </c>
      <c r="C39578" s="489" t="s">
        <v>2571</v>
      </c>
      <c r="D39578" s="489" t="s">
        <v>10782</v>
      </c>
    </row>
    <row r="39579" spans="1:4">
      <c r="A39579" s="489" t="str">
        <f t="shared" si="618"/>
        <v>2373801402訪問介護</v>
      </c>
      <c r="B39579" s="489">
        <v>2373801402</v>
      </c>
      <c r="C39579" s="489" t="s">
        <v>140</v>
      </c>
      <c r="D39579" s="489" t="s">
        <v>10783</v>
      </c>
    </row>
    <row r="39580" spans="1:4">
      <c r="A39580" s="489" t="str">
        <f t="shared" si="618"/>
        <v>2373801402訪問介護</v>
      </c>
      <c r="B39580" s="489">
        <v>2373801402</v>
      </c>
      <c r="C39580" s="489" t="s">
        <v>140</v>
      </c>
      <c r="D39580" s="489" t="s">
        <v>10783</v>
      </c>
    </row>
    <row r="39581" spans="1:4">
      <c r="A39581" s="489" t="str">
        <f t="shared" si="618"/>
        <v>2373801402訪問型サービス（独自）</v>
      </c>
      <c r="B39581" s="489">
        <v>2373801402</v>
      </c>
      <c r="C39581" s="489" t="s">
        <v>2571</v>
      </c>
      <c r="D39581" s="489" t="s">
        <v>10783</v>
      </c>
    </row>
    <row r="39582" spans="1:4">
      <c r="A39582" s="489" t="str">
        <f t="shared" si="618"/>
        <v>2373801410訪問介護</v>
      </c>
      <c r="B39582" s="489">
        <v>2373801410</v>
      </c>
      <c r="C39582" s="489" t="s">
        <v>140</v>
      </c>
      <c r="D39582" s="489" t="s">
        <v>10784</v>
      </c>
    </row>
    <row r="39583" spans="1:4">
      <c r="A39583" s="489" t="str">
        <f t="shared" si="618"/>
        <v>2373801410訪問介護</v>
      </c>
      <c r="B39583" s="489">
        <v>2373801410</v>
      </c>
      <c r="C39583" s="489" t="s">
        <v>140</v>
      </c>
      <c r="D39583" s="489" t="s">
        <v>10784</v>
      </c>
    </row>
    <row r="39584" spans="1:4">
      <c r="A39584" s="489" t="str">
        <f t="shared" si="618"/>
        <v>2373801410訪問型サービス（独自）</v>
      </c>
      <c r="B39584" s="489">
        <v>2373801410</v>
      </c>
      <c r="C39584" s="489" t="s">
        <v>2571</v>
      </c>
      <c r="D39584" s="489" t="s">
        <v>10784</v>
      </c>
    </row>
    <row r="39585" spans="1:4">
      <c r="A39585" s="489" t="str">
        <f t="shared" si="618"/>
        <v>2373801428訪問介護</v>
      </c>
      <c r="B39585" s="489">
        <v>2373801428</v>
      </c>
      <c r="C39585" s="489" t="s">
        <v>140</v>
      </c>
      <c r="D39585" s="489" t="s">
        <v>10785</v>
      </c>
    </row>
    <row r="39586" spans="1:4">
      <c r="A39586" s="489" t="str">
        <f t="shared" si="618"/>
        <v>2373801428訪問介護</v>
      </c>
      <c r="B39586" s="489">
        <v>2373801428</v>
      </c>
      <c r="C39586" s="489" t="s">
        <v>140</v>
      </c>
      <c r="D39586" s="489" t="s">
        <v>10785</v>
      </c>
    </row>
    <row r="39587" spans="1:4">
      <c r="A39587" s="489" t="str">
        <f t="shared" si="618"/>
        <v>2373801428訪問型サービス（独自）</v>
      </c>
      <c r="B39587" s="489">
        <v>2373801428</v>
      </c>
      <c r="C39587" s="489" t="s">
        <v>2571</v>
      </c>
      <c r="D39587" s="489" t="s">
        <v>10785</v>
      </c>
    </row>
    <row r="39588" spans="1:4">
      <c r="A39588" s="489" t="str">
        <f t="shared" si="618"/>
        <v>2373801485通所型サービス（独自）</v>
      </c>
      <c r="B39588" s="489">
        <v>2373801485</v>
      </c>
      <c r="C39588" s="489" t="s">
        <v>2570</v>
      </c>
      <c r="D39588" s="489" t="s">
        <v>10786</v>
      </c>
    </row>
    <row r="39589" spans="1:4">
      <c r="A39589" s="489" t="str">
        <f t="shared" si="618"/>
        <v>2373801535訪問介護</v>
      </c>
      <c r="B39589" s="489">
        <v>2373801535</v>
      </c>
      <c r="C39589" s="489" t="s">
        <v>140</v>
      </c>
      <c r="D39589" s="489" t="s">
        <v>10787</v>
      </c>
    </row>
    <row r="39590" spans="1:4">
      <c r="A39590" s="489" t="str">
        <f t="shared" si="618"/>
        <v>2373801535訪問介護</v>
      </c>
      <c r="B39590" s="489">
        <v>2373801535</v>
      </c>
      <c r="C39590" s="489" t="s">
        <v>140</v>
      </c>
      <c r="D39590" s="489" t="s">
        <v>10787</v>
      </c>
    </row>
    <row r="39591" spans="1:4">
      <c r="A39591" s="489" t="str">
        <f t="shared" si="618"/>
        <v>2373801535訪問型サービス（独自）</v>
      </c>
      <c r="B39591" s="489">
        <v>2373801535</v>
      </c>
      <c r="C39591" s="489" t="s">
        <v>2571</v>
      </c>
      <c r="D39591" s="489" t="s">
        <v>10787</v>
      </c>
    </row>
    <row r="39592" spans="1:4">
      <c r="A39592" s="489" t="str">
        <f t="shared" si="618"/>
        <v>2373801576通所介護</v>
      </c>
      <c r="B39592" s="489">
        <v>2373801576</v>
      </c>
      <c r="C39592" s="489" t="s">
        <v>158</v>
      </c>
      <c r="D39592" s="489" t="s">
        <v>10788</v>
      </c>
    </row>
    <row r="39593" spans="1:4">
      <c r="A39593" s="489" t="str">
        <f t="shared" si="618"/>
        <v>2373801576通所型サービス（独自）</v>
      </c>
      <c r="B39593" s="489">
        <v>2373801576</v>
      </c>
      <c r="C39593" s="489" t="s">
        <v>2570</v>
      </c>
      <c r="D39593" s="489" t="s">
        <v>10788</v>
      </c>
    </row>
    <row r="39594" spans="1:4">
      <c r="A39594" s="489" t="str">
        <f t="shared" si="618"/>
        <v>2373801584通所介護</v>
      </c>
      <c r="B39594" s="489">
        <v>2373801584</v>
      </c>
      <c r="C39594" s="489" t="s">
        <v>158</v>
      </c>
      <c r="D39594" s="489" t="s">
        <v>10789</v>
      </c>
    </row>
    <row r="39595" spans="1:4">
      <c r="A39595" s="489" t="str">
        <f t="shared" si="618"/>
        <v>2373801626通所介護</v>
      </c>
      <c r="B39595" s="489">
        <v>2373801626</v>
      </c>
      <c r="C39595" s="489" t="s">
        <v>158</v>
      </c>
      <c r="D39595" s="489" t="s">
        <v>10790</v>
      </c>
    </row>
    <row r="39596" spans="1:4">
      <c r="A39596" s="489" t="str">
        <f t="shared" si="618"/>
        <v>2373801626通所型サービス（独自）</v>
      </c>
      <c r="B39596" s="489">
        <v>2373801626</v>
      </c>
      <c r="C39596" s="489" t="s">
        <v>2570</v>
      </c>
      <c r="D39596" s="489" t="s">
        <v>10790</v>
      </c>
    </row>
    <row r="39597" spans="1:4">
      <c r="A39597" s="489" t="str">
        <f t="shared" si="618"/>
        <v>2373801634居宅介護支援</v>
      </c>
      <c r="B39597" s="489">
        <v>2373801634</v>
      </c>
      <c r="C39597" s="489" t="s">
        <v>2519</v>
      </c>
      <c r="D39597" s="489" t="s">
        <v>10791</v>
      </c>
    </row>
    <row r="39598" spans="1:4">
      <c r="A39598" s="489" t="str">
        <f t="shared" si="618"/>
        <v>2373801691通所介護</v>
      </c>
      <c r="B39598" s="489">
        <v>2373801691</v>
      </c>
      <c r="C39598" s="489" t="s">
        <v>158</v>
      </c>
      <c r="D39598" s="489" t="s">
        <v>10792</v>
      </c>
    </row>
    <row r="39599" spans="1:4">
      <c r="A39599" s="489" t="str">
        <f t="shared" si="618"/>
        <v>2373801691通所型サービス（独自）</v>
      </c>
      <c r="B39599" s="489">
        <v>2373801691</v>
      </c>
      <c r="C39599" s="489" t="s">
        <v>2570</v>
      </c>
      <c r="D39599" s="489" t="s">
        <v>10792</v>
      </c>
    </row>
    <row r="39600" spans="1:4">
      <c r="A39600" s="489" t="str">
        <f t="shared" si="618"/>
        <v>2373801741通所介護</v>
      </c>
      <c r="B39600" s="489">
        <v>2373801741</v>
      </c>
      <c r="C39600" s="489" t="s">
        <v>158</v>
      </c>
      <c r="D39600" s="489" t="s">
        <v>10793</v>
      </c>
    </row>
    <row r="39601" spans="1:4">
      <c r="A39601" s="489" t="str">
        <f t="shared" si="618"/>
        <v>2373801741通所型サービス（独自）</v>
      </c>
      <c r="B39601" s="489">
        <v>2373801741</v>
      </c>
      <c r="C39601" s="489" t="s">
        <v>2570</v>
      </c>
      <c r="D39601" s="489" t="s">
        <v>10793</v>
      </c>
    </row>
    <row r="39602" spans="1:4">
      <c r="A39602" s="489" t="str">
        <f t="shared" si="618"/>
        <v>2373801832訪問介護</v>
      </c>
      <c r="B39602" s="489">
        <v>2373801832</v>
      </c>
      <c r="C39602" s="489" t="s">
        <v>140</v>
      </c>
      <c r="D39602" s="489" t="s">
        <v>10794</v>
      </c>
    </row>
    <row r="39603" spans="1:4">
      <c r="A39603" s="489" t="str">
        <f t="shared" si="618"/>
        <v>2373801832訪問介護</v>
      </c>
      <c r="B39603" s="489">
        <v>2373801832</v>
      </c>
      <c r="C39603" s="489" t="s">
        <v>140</v>
      </c>
      <c r="D39603" s="489" t="s">
        <v>10794</v>
      </c>
    </row>
    <row r="39604" spans="1:4">
      <c r="A39604" s="489" t="str">
        <f t="shared" si="618"/>
        <v>2373801840地域密着型通所介護</v>
      </c>
      <c r="B39604" s="489">
        <v>2373801840</v>
      </c>
      <c r="C39604" s="489" t="s">
        <v>161</v>
      </c>
      <c r="D39604" s="489" t="s">
        <v>10786</v>
      </c>
    </row>
    <row r="39605" spans="1:4">
      <c r="A39605" s="489" t="str">
        <f t="shared" si="618"/>
        <v>2373801857訪問介護</v>
      </c>
      <c r="B39605" s="489">
        <v>2373801857</v>
      </c>
      <c r="C39605" s="489" t="s">
        <v>140</v>
      </c>
      <c r="D39605" s="489" t="s">
        <v>10795</v>
      </c>
    </row>
    <row r="39606" spans="1:4">
      <c r="A39606" s="489" t="str">
        <f t="shared" si="618"/>
        <v>2373801857訪問介護</v>
      </c>
      <c r="B39606" s="489">
        <v>2373801857</v>
      </c>
      <c r="C39606" s="489" t="s">
        <v>140</v>
      </c>
      <c r="D39606" s="489" t="s">
        <v>10795</v>
      </c>
    </row>
    <row r="39607" spans="1:4">
      <c r="A39607" s="489" t="str">
        <f t="shared" si="618"/>
        <v>2373801865通所介護</v>
      </c>
      <c r="B39607" s="489">
        <v>2373801865</v>
      </c>
      <c r="C39607" s="489" t="s">
        <v>158</v>
      </c>
      <c r="D39607" s="489" t="s">
        <v>10796</v>
      </c>
    </row>
    <row r="39608" spans="1:4">
      <c r="A39608" s="489" t="str">
        <f t="shared" si="618"/>
        <v>2373801873介護予防短期入所生活介護</v>
      </c>
      <c r="B39608" s="489">
        <v>2373801873</v>
      </c>
      <c r="C39608" s="489" t="s">
        <v>2093</v>
      </c>
      <c r="D39608" s="489" t="s">
        <v>10797</v>
      </c>
    </row>
    <row r="39609" spans="1:4">
      <c r="A39609" s="489" t="str">
        <f t="shared" si="618"/>
        <v>2373801873短期入所生活介護</v>
      </c>
      <c r="B39609" s="489">
        <v>2373801873</v>
      </c>
      <c r="C39609" s="489" t="s">
        <v>2092</v>
      </c>
      <c r="D39609" s="489" t="s">
        <v>10797</v>
      </c>
    </row>
    <row r="39610" spans="1:4">
      <c r="A39610" s="489" t="str">
        <f t="shared" si="618"/>
        <v>2373801873短期入所生活介護</v>
      </c>
      <c r="B39610" s="489">
        <v>2373801873</v>
      </c>
      <c r="C39610" s="489" t="s">
        <v>2092</v>
      </c>
      <c r="D39610" s="489" t="s">
        <v>10797</v>
      </c>
    </row>
    <row r="39611" spans="1:4">
      <c r="A39611" s="489" t="str">
        <f t="shared" si="618"/>
        <v>2373801873短期入所生活介護</v>
      </c>
      <c r="B39611" s="489">
        <v>2373801873</v>
      </c>
      <c r="C39611" s="489" t="s">
        <v>2092</v>
      </c>
      <c r="D39611" s="489" t="s">
        <v>10797</v>
      </c>
    </row>
    <row r="39612" spans="1:4">
      <c r="A39612" s="489" t="str">
        <f t="shared" si="618"/>
        <v>2373801873短期入所生活介護</v>
      </c>
      <c r="B39612" s="489">
        <v>2373801873</v>
      </c>
      <c r="C39612" s="489" t="s">
        <v>2092</v>
      </c>
      <c r="D39612" s="489" t="s">
        <v>10797</v>
      </c>
    </row>
    <row r="39613" spans="1:4">
      <c r="A39613" s="489" t="str">
        <f t="shared" si="618"/>
        <v>2373801931居宅介護支援</v>
      </c>
      <c r="B39613" s="489">
        <v>2373801931</v>
      </c>
      <c r="C39613" s="489" t="s">
        <v>2519</v>
      </c>
      <c r="D39613" s="489" t="s">
        <v>10798</v>
      </c>
    </row>
    <row r="39614" spans="1:4">
      <c r="A39614" s="489" t="str">
        <f t="shared" si="618"/>
        <v>2373801949訪問介護</v>
      </c>
      <c r="B39614" s="489">
        <v>2373801949</v>
      </c>
      <c r="C39614" s="489" t="s">
        <v>140</v>
      </c>
      <c r="D39614" s="489" t="s">
        <v>10799</v>
      </c>
    </row>
    <row r="39615" spans="1:4">
      <c r="A39615" s="489" t="str">
        <f t="shared" si="618"/>
        <v>2373801949訪問介護</v>
      </c>
      <c r="B39615" s="489">
        <v>2373801949</v>
      </c>
      <c r="C39615" s="489" t="s">
        <v>140</v>
      </c>
      <c r="D39615" s="489" t="s">
        <v>10799</v>
      </c>
    </row>
    <row r="39616" spans="1:4">
      <c r="A39616" s="489" t="str">
        <f t="shared" si="618"/>
        <v>2373801956訪問介護</v>
      </c>
      <c r="B39616" s="489">
        <v>2373801956</v>
      </c>
      <c r="C39616" s="489" t="s">
        <v>140</v>
      </c>
      <c r="D39616" s="489" t="s">
        <v>10800</v>
      </c>
    </row>
    <row r="39617" spans="1:4">
      <c r="A39617" s="489" t="str">
        <f t="shared" si="618"/>
        <v>2373801956訪問介護</v>
      </c>
      <c r="B39617" s="489">
        <v>2373801956</v>
      </c>
      <c r="C39617" s="489" t="s">
        <v>140</v>
      </c>
      <c r="D39617" s="489" t="s">
        <v>10800</v>
      </c>
    </row>
    <row r="39618" spans="1:4">
      <c r="A39618" s="489" t="str">
        <f t="shared" ref="A39618:A39681" si="619">B39618&amp;C39618</f>
        <v>2373801972訪問介護</v>
      </c>
      <c r="B39618" s="489">
        <v>2373801972</v>
      </c>
      <c r="C39618" s="489" t="s">
        <v>140</v>
      </c>
      <c r="D39618" s="489" t="s">
        <v>10801</v>
      </c>
    </row>
    <row r="39619" spans="1:4">
      <c r="A39619" s="489" t="str">
        <f t="shared" si="619"/>
        <v>2373801972訪問介護</v>
      </c>
      <c r="B39619" s="489">
        <v>2373801972</v>
      </c>
      <c r="C39619" s="489" t="s">
        <v>140</v>
      </c>
      <c r="D39619" s="489" t="s">
        <v>10801</v>
      </c>
    </row>
    <row r="39620" spans="1:4">
      <c r="A39620" s="489" t="str">
        <f t="shared" si="619"/>
        <v>2373801972訪問型サービス（独自）</v>
      </c>
      <c r="B39620" s="489">
        <v>2373801972</v>
      </c>
      <c r="C39620" s="489" t="s">
        <v>2571</v>
      </c>
      <c r="D39620" s="489" t="s">
        <v>10801</v>
      </c>
    </row>
    <row r="39621" spans="1:4">
      <c r="A39621" s="489" t="str">
        <f t="shared" si="619"/>
        <v>2373801998介護老人福祉施設</v>
      </c>
      <c r="B39621" s="489">
        <v>2373801998</v>
      </c>
      <c r="C39621" s="489" t="s">
        <v>1921</v>
      </c>
      <c r="D39621" s="489" t="s">
        <v>10802</v>
      </c>
    </row>
    <row r="39622" spans="1:4">
      <c r="A39622" s="489" t="str">
        <f t="shared" si="619"/>
        <v>2373802004訪問介護</v>
      </c>
      <c r="B39622" s="489">
        <v>2373802004</v>
      </c>
      <c r="C39622" s="489" t="s">
        <v>140</v>
      </c>
      <c r="D39622" s="489" t="s">
        <v>10803</v>
      </c>
    </row>
    <row r="39623" spans="1:4">
      <c r="A39623" s="489" t="str">
        <f t="shared" si="619"/>
        <v>2373802004訪問介護</v>
      </c>
      <c r="B39623" s="489">
        <v>2373802004</v>
      </c>
      <c r="C39623" s="489" t="s">
        <v>140</v>
      </c>
      <c r="D39623" s="489" t="s">
        <v>10803</v>
      </c>
    </row>
    <row r="39624" spans="1:4">
      <c r="A39624" s="489" t="str">
        <f t="shared" si="619"/>
        <v>2373802020訪問介護</v>
      </c>
      <c r="B39624" s="489">
        <v>2373802020</v>
      </c>
      <c r="C39624" s="489" t="s">
        <v>140</v>
      </c>
      <c r="D39624" s="489" t="s">
        <v>10804</v>
      </c>
    </row>
    <row r="39625" spans="1:4">
      <c r="A39625" s="489" t="str">
        <f t="shared" si="619"/>
        <v>2373802020訪問介護</v>
      </c>
      <c r="B39625" s="489">
        <v>2373802020</v>
      </c>
      <c r="C39625" s="489" t="s">
        <v>140</v>
      </c>
      <c r="D39625" s="489" t="s">
        <v>10804</v>
      </c>
    </row>
    <row r="39626" spans="1:4">
      <c r="A39626" s="489" t="str">
        <f t="shared" si="619"/>
        <v>2373802038訪問介護</v>
      </c>
      <c r="B39626" s="489">
        <v>2373802038</v>
      </c>
      <c r="C39626" s="489" t="s">
        <v>140</v>
      </c>
      <c r="D39626" s="489" t="s">
        <v>10805</v>
      </c>
    </row>
    <row r="39627" spans="1:4">
      <c r="A39627" s="489" t="str">
        <f t="shared" si="619"/>
        <v>2373802038訪問介護</v>
      </c>
      <c r="B39627" s="489">
        <v>2373802038</v>
      </c>
      <c r="C39627" s="489" t="s">
        <v>140</v>
      </c>
      <c r="D39627" s="489" t="s">
        <v>10805</v>
      </c>
    </row>
    <row r="39628" spans="1:4">
      <c r="A39628" s="489" t="str">
        <f t="shared" si="619"/>
        <v>2373802046居宅介護支援</v>
      </c>
      <c r="B39628" s="489">
        <v>2373802046</v>
      </c>
      <c r="C39628" s="489" t="s">
        <v>2519</v>
      </c>
      <c r="D39628" s="489" t="s">
        <v>10806</v>
      </c>
    </row>
    <row r="39629" spans="1:4">
      <c r="A39629" s="489" t="str">
        <f t="shared" si="619"/>
        <v>2373802053訪問介護</v>
      </c>
      <c r="B39629" s="489">
        <v>2373802053</v>
      </c>
      <c r="C39629" s="489" t="s">
        <v>140</v>
      </c>
      <c r="D39629" s="489" t="s">
        <v>10807</v>
      </c>
    </row>
    <row r="39630" spans="1:4">
      <c r="A39630" s="489" t="str">
        <f t="shared" si="619"/>
        <v>2373802053訪問介護</v>
      </c>
      <c r="B39630" s="489">
        <v>2373802053</v>
      </c>
      <c r="C39630" s="489" t="s">
        <v>140</v>
      </c>
      <c r="D39630" s="489" t="s">
        <v>10807</v>
      </c>
    </row>
    <row r="39631" spans="1:4">
      <c r="A39631" s="489" t="str">
        <f t="shared" si="619"/>
        <v>2373802079通所介護</v>
      </c>
      <c r="B39631" s="489">
        <v>2373802079</v>
      </c>
      <c r="C39631" s="489" t="s">
        <v>158</v>
      </c>
      <c r="D39631" s="489" t="s">
        <v>10808</v>
      </c>
    </row>
    <row r="39632" spans="1:4">
      <c r="A39632" s="489" t="str">
        <f t="shared" si="619"/>
        <v>2373802087訪問介護</v>
      </c>
      <c r="B39632" s="489">
        <v>2373802087</v>
      </c>
      <c r="C39632" s="489" t="s">
        <v>140</v>
      </c>
      <c r="D39632" s="489" t="s">
        <v>10809</v>
      </c>
    </row>
    <row r="39633" spans="1:4">
      <c r="A39633" s="489" t="str">
        <f t="shared" si="619"/>
        <v>2373802087訪問介護</v>
      </c>
      <c r="B39633" s="489">
        <v>2373802087</v>
      </c>
      <c r="C39633" s="489" t="s">
        <v>140</v>
      </c>
      <c r="D39633" s="489" t="s">
        <v>10809</v>
      </c>
    </row>
    <row r="39634" spans="1:4">
      <c r="A39634" s="489" t="str">
        <f t="shared" si="619"/>
        <v>2373802095訪問介護</v>
      </c>
      <c r="B39634" s="489">
        <v>2373802095</v>
      </c>
      <c r="C39634" s="489" t="s">
        <v>140</v>
      </c>
      <c r="D39634" s="489" t="s">
        <v>10810</v>
      </c>
    </row>
    <row r="39635" spans="1:4">
      <c r="A39635" s="489" t="str">
        <f t="shared" si="619"/>
        <v>2373802095訪問介護</v>
      </c>
      <c r="B39635" s="489">
        <v>2373802095</v>
      </c>
      <c r="C39635" s="489" t="s">
        <v>140</v>
      </c>
      <c r="D39635" s="489" t="s">
        <v>10810</v>
      </c>
    </row>
    <row r="39636" spans="1:4">
      <c r="A39636" s="489" t="str">
        <f t="shared" si="619"/>
        <v>2373802129介護予防短期入所生活介護</v>
      </c>
      <c r="B39636" s="489">
        <v>2373802129</v>
      </c>
      <c r="C39636" s="489" t="s">
        <v>2093</v>
      </c>
      <c r="D39636" s="489" t="s">
        <v>10811</v>
      </c>
    </row>
    <row r="39637" spans="1:4">
      <c r="A39637" s="489" t="str">
        <f t="shared" si="619"/>
        <v>2373802129短期入所生活介護</v>
      </c>
      <c r="B39637" s="489">
        <v>2373802129</v>
      </c>
      <c r="C39637" s="489" t="s">
        <v>2092</v>
      </c>
      <c r="D39637" s="489" t="s">
        <v>10811</v>
      </c>
    </row>
    <row r="39638" spans="1:4">
      <c r="A39638" s="489" t="str">
        <f t="shared" si="619"/>
        <v>2373802137訪問介護</v>
      </c>
      <c r="B39638" s="489">
        <v>2373802137</v>
      </c>
      <c r="C39638" s="489" t="s">
        <v>140</v>
      </c>
      <c r="D39638" s="489" t="s">
        <v>10812</v>
      </c>
    </row>
    <row r="39639" spans="1:4">
      <c r="A39639" s="489" t="str">
        <f t="shared" si="619"/>
        <v>2373802137訪問介護</v>
      </c>
      <c r="B39639" s="489">
        <v>2373802137</v>
      </c>
      <c r="C39639" s="489" t="s">
        <v>140</v>
      </c>
      <c r="D39639" s="489" t="s">
        <v>10812</v>
      </c>
    </row>
    <row r="39640" spans="1:4">
      <c r="A39640" s="489" t="str">
        <f t="shared" si="619"/>
        <v>2373802160介護予防特定施設入居者生活介護</v>
      </c>
      <c r="B39640" s="489">
        <v>2373802160</v>
      </c>
      <c r="C39640" s="489" t="s">
        <v>2514</v>
      </c>
      <c r="D39640" s="489" t="s">
        <v>10813</v>
      </c>
    </row>
    <row r="39641" spans="1:4">
      <c r="A39641" s="489" t="str">
        <f t="shared" si="619"/>
        <v>2373802160特定施設入居者生活介護</v>
      </c>
      <c r="B39641" s="489">
        <v>2373802160</v>
      </c>
      <c r="C39641" s="489" t="s">
        <v>2513</v>
      </c>
      <c r="D39641" s="489" t="s">
        <v>10813</v>
      </c>
    </row>
    <row r="39642" spans="1:4">
      <c r="A39642" s="489" t="str">
        <f t="shared" si="619"/>
        <v>2373802186通所介護</v>
      </c>
      <c r="B39642" s="489">
        <v>2373802186</v>
      </c>
      <c r="C39642" s="489" t="s">
        <v>158</v>
      </c>
      <c r="D39642" s="489" t="s">
        <v>10814</v>
      </c>
    </row>
    <row r="39643" spans="1:4">
      <c r="A39643" s="489" t="str">
        <f t="shared" si="619"/>
        <v>2373802210訪問介護</v>
      </c>
      <c r="B39643" s="489">
        <v>2373802210</v>
      </c>
      <c r="C39643" s="489" t="s">
        <v>140</v>
      </c>
      <c r="D39643" s="489" t="s">
        <v>10815</v>
      </c>
    </row>
    <row r="39644" spans="1:4">
      <c r="A39644" s="489" t="str">
        <f t="shared" si="619"/>
        <v>2373802210訪問介護</v>
      </c>
      <c r="B39644" s="489">
        <v>2373802210</v>
      </c>
      <c r="C39644" s="489" t="s">
        <v>140</v>
      </c>
      <c r="D39644" s="489" t="s">
        <v>10815</v>
      </c>
    </row>
    <row r="39645" spans="1:4">
      <c r="A39645" s="489" t="str">
        <f t="shared" si="619"/>
        <v>2373802244訪問介護</v>
      </c>
      <c r="B39645" s="489">
        <v>2373802244</v>
      </c>
      <c r="C39645" s="489" t="s">
        <v>140</v>
      </c>
      <c r="D39645" s="489" t="s">
        <v>10816</v>
      </c>
    </row>
    <row r="39646" spans="1:4">
      <c r="A39646" s="489" t="str">
        <f t="shared" si="619"/>
        <v>2373802244訪問介護</v>
      </c>
      <c r="B39646" s="489">
        <v>2373802244</v>
      </c>
      <c r="C39646" s="489" t="s">
        <v>140</v>
      </c>
      <c r="D39646" s="489" t="s">
        <v>10816</v>
      </c>
    </row>
    <row r="39647" spans="1:4">
      <c r="A39647" s="489" t="str">
        <f t="shared" si="619"/>
        <v>2373802251通所介護</v>
      </c>
      <c r="B39647" s="489">
        <v>2373802251</v>
      </c>
      <c r="C39647" s="489" t="s">
        <v>158</v>
      </c>
      <c r="D39647" s="489" t="s">
        <v>10817</v>
      </c>
    </row>
    <row r="39648" spans="1:4">
      <c r="A39648" s="489" t="str">
        <f t="shared" si="619"/>
        <v>2373802277訪問介護</v>
      </c>
      <c r="B39648" s="489">
        <v>2373802277</v>
      </c>
      <c r="C39648" s="489" t="s">
        <v>140</v>
      </c>
      <c r="D39648" s="489" t="s">
        <v>10818</v>
      </c>
    </row>
    <row r="39649" spans="1:4">
      <c r="A39649" s="489" t="str">
        <f t="shared" si="619"/>
        <v>2373802277訪問介護</v>
      </c>
      <c r="B39649" s="489">
        <v>2373802277</v>
      </c>
      <c r="C39649" s="489" t="s">
        <v>140</v>
      </c>
      <c r="D39649" s="489" t="s">
        <v>10818</v>
      </c>
    </row>
    <row r="39650" spans="1:4">
      <c r="A39650" s="489" t="str">
        <f t="shared" si="619"/>
        <v>2373802301訪問介護</v>
      </c>
      <c r="B39650" s="489">
        <v>2373802301</v>
      </c>
      <c r="C39650" s="489" t="s">
        <v>140</v>
      </c>
      <c r="D39650" s="489" t="s">
        <v>10819</v>
      </c>
    </row>
    <row r="39651" spans="1:4">
      <c r="A39651" s="489" t="str">
        <f t="shared" si="619"/>
        <v>2373802301訪問介護</v>
      </c>
      <c r="B39651" s="489">
        <v>2373802301</v>
      </c>
      <c r="C39651" s="489" t="s">
        <v>140</v>
      </c>
      <c r="D39651" s="489" t="s">
        <v>10819</v>
      </c>
    </row>
    <row r="39652" spans="1:4">
      <c r="A39652" s="489" t="str">
        <f t="shared" si="619"/>
        <v>2373802319訪問介護</v>
      </c>
      <c r="B39652" s="489">
        <v>2373802319</v>
      </c>
      <c r="C39652" s="489" t="s">
        <v>140</v>
      </c>
      <c r="D39652" s="489" t="s">
        <v>10820</v>
      </c>
    </row>
    <row r="39653" spans="1:4">
      <c r="A39653" s="489" t="str">
        <f t="shared" si="619"/>
        <v>2373802319訪問介護</v>
      </c>
      <c r="B39653" s="489">
        <v>2373802319</v>
      </c>
      <c r="C39653" s="489" t="s">
        <v>140</v>
      </c>
      <c r="D39653" s="489" t="s">
        <v>10820</v>
      </c>
    </row>
    <row r="39654" spans="1:4">
      <c r="A39654" s="489" t="str">
        <f t="shared" si="619"/>
        <v>2373802327介護予防支援</v>
      </c>
      <c r="B39654" s="489">
        <v>2373802327</v>
      </c>
      <c r="C39654" s="489" t="s">
        <v>2520</v>
      </c>
      <c r="D39654" s="489" t="s">
        <v>10821</v>
      </c>
    </row>
    <row r="39655" spans="1:4">
      <c r="A39655" s="489" t="str">
        <f t="shared" si="619"/>
        <v>2373802327居宅介護支援</v>
      </c>
      <c r="B39655" s="489">
        <v>2373802327</v>
      </c>
      <c r="C39655" s="489" t="s">
        <v>2519</v>
      </c>
      <c r="D39655" s="489" t="s">
        <v>10821</v>
      </c>
    </row>
    <row r="39656" spans="1:4">
      <c r="A39656" s="489" t="str">
        <f t="shared" si="619"/>
        <v>2373802335居宅介護支援</v>
      </c>
      <c r="B39656" s="489">
        <v>2373802335</v>
      </c>
      <c r="C39656" s="489" t="s">
        <v>2519</v>
      </c>
      <c r="D39656" s="489" t="s">
        <v>10822</v>
      </c>
    </row>
    <row r="39657" spans="1:4">
      <c r="A39657" s="489" t="str">
        <f t="shared" si="619"/>
        <v>2373802343通所介護</v>
      </c>
      <c r="B39657" s="489">
        <v>2373802343</v>
      </c>
      <c r="C39657" s="489" t="s">
        <v>158</v>
      </c>
      <c r="D39657" s="489" t="s">
        <v>10823</v>
      </c>
    </row>
    <row r="39658" spans="1:4">
      <c r="A39658" s="489" t="str">
        <f t="shared" si="619"/>
        <v>2373802343通所型サービス（独自）</v>
      </c>
      <c r="B39658" s="489">
        <v>2373802343</v>
      </c>
      <c r="C39658" s="489" t="s">
        <v>2570</v>
      </c>
      <c r="D39658" s="489" t="s">
        <v>10823</v>
      </c>
    </row>
    <row r="39659" spans="1:4">
      <c r="A39659" s="489" t="str">
        <f t="shared" si="619"/>
        <v>2373802350訪問介護</v>
      </c>
      <c r="B39659" s="489">
        <v>2373802350</v>
      </c>
      <c r="C39659" s="489" t="s">
        <v>140</v>
      </c>
      <c r="D39659" s="489" t="s">
        <v>10824</v>
      </c>
    </row>
    <row r="39660" spans="1:4">
      <c r="A39660" s="489" t="str">
        <f t="shared" si="619"/>
        <v>2373802350訪問介護</v>
      </c>
      <c r="B39660" s="489">
        <v>2373802350</v>
      </c>
      <c r="C39660" s="489" t="s">
        <v>140</v>
      </c>
      <c r="D39660" s="489" t="s">
        <v>10824</v>
      </c>
    </row>
    <row r="39661" spans="1:4">
      <c r="A39661" s="489" t="str">
        <f t="shared" si="619"/>
        <v>2373802376通所介護</v>
      </c>
      <c r="B39661" s="489">
        <v>2373802376</v>
      </c>
      <c r="C39661" s="489" t="s">
        <v>158</v>
      </c>
      <c r="D39661" s="489" t="s">
        <v>10825</v>
      </c>
    </row>
    <row r="39662" spans="1:4">
      <c r="A39662" s="489" t="str">
        <f t="shared" si="619"/>
        <v>2373802376通所型サービス（独自）</v>
      </c>
      <c r="B39662" s="489">
        <v>2373802376</v>
      </c>
      <c r="C39662" s="489" t="s">
        <v>2570</v>
      </c>
      <c r="D39662" s="489" t="s">
        <v>10825</v>
      </c>
    </row>
    <row r="39663" spans="1:4">
      <c r="A39663" s="489" t="str">
        <f t="shared" si="619"/>
        <v>2373802384訪問介護</v>
      </c>
      <c r="B39663" s="489">
        <v>2373802384</v>
      </c>
      <c r="C39663" s="489" t="s">
        <v>140</v>
      </c>
      <c r="D39663" s="489" t="s">
        <v>10826</v>
      </c>
    </row>
    <row r="39664" spans="1:4">
      <c r="A39664" s="489" t="str">
        <f t="shared" si="619"/>
        <v>2373802384訪問介護</v>
      </c>
      <c r="B39664" s="489">
        <v>2373802384</v>
      </c>
      <c r="C39664" s="489" t="s">
        <v>140</v>
      </c>
      <c r="D39664" s="489" t="s">
        <v>10826</v>
      </c>
    </row>
    <row r="39665" spans="1:4">
      <c r="A39665" s="489" t="str">
        <f t="shared" si="619"/>
        <v>2373802392居宅介護支援</v>
      </c>
      <c r="B39665" s="489">
        <v>2373802392</v>
      </c>
      <c r="C39665" s="489" t="s">
        <v>2519</v>
      </c>
      <c r="D39665" s="489" t="s">
        <v>10827</v>
      </c>
    </row>
    <row r="39666" spans="1:4">
      <c r="A39666" s="489" t="str">
        <f t="shared" si="619"/>
        <v>2373802426介護予防支援</v>
      </c>
      <c r="B39666" s="489">
        <v>2373802426</v>
      </c>
      <c r="C39666" s="489" t="s">
        <v>2520</v>
      </c>
      <c r="D39666" s="489" t="s">
        <v>10828</v>
      </c>
    </row>
    <row r="39667" spans="1:4">
      <c r="A39667" s="489" t="str">
        <f t="shared" si="619"/>
        <v>2373802426居宅介護支援</v>
      </c>
      <c r="B39667" s="489">
        <v>2373802426</v>
      </c>
      <c r="C39667" s="489" t="s">
        <v>2519</v>
      </c>
      <c r="D39667" s="489" t="s">
        <v>10828</v>
      </c>
    </row>
    <row r="39668" spans="1:4">
      <c r="A39668" s="489" t="str">
        <f t="shared" si="619"/>
        <v>2373802434訪問介護</v>
      </c>
      <c r="B39668" s="489">
        <v>2373802434</v>
      </c>
      <c r="C39668" s="489" t="s">
        <v>140</v>
      </c>
      <c r="D39668" s="489" t="s">
        <v>10829</v>
      </c>
    </row>
    <row r="39669" spans="1:4">
      <c r="A39669" s="489" t="str">
        <f t="shared" si="619"/>
        <v>2373802434訪問介護</v>
      </c>
      <c r="B39669" s="489">
        <v>2373802434</v>
      </c>
      <c r="C39669" s="489" t="s">
        <v>140</v>
      </c>
      <c r="D39669" s="489" t="s">
        <v>10829</v>
      </c>
    </row>
    <row r="39670" spans="1:4">
      <c r="A39670" s="489" t="str">
        <f t="shared" si="619"/>
        <v>2373802434訪問型サービス（独自）</v>
      </c>
      <c r="B39670" s="489">
        <v>2373802434</v>
      </c>
      <c r="C39670" s="489" t="s">
        <v>2571</v>
      </c>
      <c r="D39670" s="489" t="s">
        <v>10829</v>
      </c>
    </row>
    <row r="39671" spans="1:4">
      <c r="A39671" s="489" t="str">
        <f t="shared" si="619"/>
        <v>2373802442通所介護</v>
      </c>
      <c r="B39671" s="489">
        <v>2373802442</v>
      </c>
      <c r="C39671" s="489" t="s">
        <v>158</v>
      </c>
      <c r="D39671" s="489" t="s">
        <v>10830</v>
      </c>
    </row>
    <row r="39672" spans="1:4">
      <c r="A39672" s="489" t="str">
        <f t="shared" si="619"/>
        <v>2373802442通所型サービス（独自）</v>
      </c>
      <c r="B39672" s="489">
        <v>2373802442</v>
      </c>
      <c r="C39672" s="489" t="s">
        <v>2570</v>
      </c>
      <c r="D39672" s="489" t="s">
        <v>10830</v>
      </c>
    </row>
    <row r="39673" spans="1:4">
      <c r="A39673" s="489" t="str">
        <f t="shared" si="619"/>
        <v>2373802475通所介護</v>
      </c>
      <c r="B39673" s="489">
        <v>2373802475</v>
      </c>
      <c r="C39673" s="489" t="s">
        <v>158</v>
      </c>
      <c r="D39673" s="489" t="s">
        <v>10831</v>
      </c>
    </row>
    <row r="39674" spans="1:4">
      <c r="A39674" s="489" t="str">
        <f t="shared" si="619"/>
        <v>2373802475通所型サービス（独自）</v>
      </c>
      <c r="B39674" s="489">
        <v>2373802475</v>
      </c>
      <c r="C39674" s="489" t="s">
        <v>2570</v>
      </c>
      <c r="D39674" s="489" t="s">
        <v>10831</v>
      </c>
    </row>
    <row r="39675" spans="1:4">
      <c r="A39675" s="489" t="str">
        <f t="shared" si="619"/>
        <v>2373802483訪問介護</v>
      </c>
      <c r="B39675" s="489">
        <v>2373802483</v>
      </c>
      <c r="C39675" s="489" t="s">
        <v>140</v>
      </c>
      <c r="D39675" s="489" t="s">
        <v>10832</v>
      </c>
    </row>
    <row r="39676" spans="1:4">
      <c r="A39676" s="489" t="str">
        <f t="shared" si="619"/>
        <v>2373802483訪問介護</v>
      </c>
      <c r="B39676" s="489">
        <v>2373802483</v>
      </c>
      <c r="C39676" s="489" t="s">
        <v>140</v>
      </c>
      <c r="D39676" s="489" t="s">
        <v>10832</v>
      </c>
    </row>
    <row r="39677" spans="1:4">
      <c r="A39677" s="489" t="str">
        <f t="shared" si="619"/>
        <v>2373802483訪問型サービス（独自）</v>
      </c>
      <c r="B39677" s="489">
        <v>2373802483</v>
      </c>
      <c r="C39677" s="489" t="s">
        <v>2571</v>
      </c>
      <c r="D39677" s="489" t="s">
        <v>10832</v>
      </c>
    </row>
    <row r="39678" spans="1:4">
      <c r="A39678" s="489" t="str">
        <f t="shared" si="619"/>
        <v>2373802517訪問介護</v>
      </c>
      <c r="B39678" s="489">
        <v>2373802517</v>
      </c>
      <c r="C39678" s="489" t="s">
        <v>140</v>
      </c>
      <c r="D39678" s="489" t="s">
        <v>10833</v>
      </c>
    </row>
    <row r="39679" spans="1:4">
      <c r="A39679" s="489" t="str">
        <f t="shared" si="619"/>
        <v>2373802517訪問介護</v>
      </c>
      <c r="B39679" s="489">
        <v>2373802517</v>
      </c>
      <c r="C39679" s="489" t="s">
        <v>140</v>
      </c>
      <c r="D39679" s="489" t="s">
        <v>10833</v>
      </c>
    </row>
    <row r="39680" spans="1:4">
      <c r="A39680" s="489" t="str">
        <f t="shared" si="619"/>
        <v>2373802517訪問型サービス（独自）</v>
      </c>
      <c r="B39680" s="489">
        <v>2373802517</v>
      </c>
      <c r="C39680" s="489" t="s">
        <v>2571</v>
      </c>
      <c r="D39680" s="489" t="s">
        <v>10833</v>
      </c>
    </row>
    <row r="39681" spans="1:4">
      <c r="A39681" s="489" t="str">
        <f t="shared" si="619"/>
        <v>2373802517訪問型サービス（独自／定率）</v>
      </c>
      <c r="B39681" s="489">
        <v>2373802517</v>
      </c>
      <c r="C39681" s="489" t="s">
        <v>2568</v>
      </c>
      <c r="D39681" s="489" t="s">
        <v>10833</v>
      </c>
    </row>
    <row r="39682" spans="1:4">
      <c r="A39682" s="489" t="str">
        <f t="shared" ref="A39682:A39745" si="620">B39682&amp;C39682</f>
        <v>2373802525介護予防短期入所生活介護</v>
      </c>
      <c r="B39682" s="489">
        <v>2373802525</v>
      </c>
      <c r="C39682" s="489" t="s">
        <v>2093</v>
      </c>
      <c r="D39682" s="489" t="s">
        <v>10834</v>
      </c>
    </row>
    <row r="39683" spans="1:4">
      <c r="A39683" s="489" t="str">
        <f t="shared" si="620"/>
        <v>2373802525短期入所生活介護</v>
      </c>
      <c r="B39683" s="489">
        <v>2373802525</v>
      </c>
      <c r="C39683" s="489" t="s">
        <v>2092</v>
      </c>
      <c r="D39683" s="489" t="s">
        <v>10834</v>
      </c>
    </row>
    <row r="39684" spans="1:4">
      <c r="A39684" s="489" t="str">
        <f t="shared" si="620"/>
        <v>2373802533訪問介護</v>
      </c>
      <c r="B39684" s="489">
        <v>2373802533</v>
      </c>
      <c r="C39684" s="489" t="s">
        <v>140</v>
      </c>
      <c r="D39684" s="489" t="s">
        <v>10835</v>
      </c>
    </row>
    <row r="39685" spans="1:4">
      <c r="A39685" s="489" t="str">
        <f t="shared" si="620"/>
        <v>2373802533訪問介護</v>
      </c>
      <c r="B39685" s="489">
        <v>2373802533</v>
      </c>
      <c r="C39685" s="489" t="s">
        <v>140</v>
      </c>
      <c r="D39685" s="489" t="s">
        <v>10835</v>
      </c>
    </row>
    <row r="39686" spans="1:4">
      <c r="A39686" s="489" t="str">
        <f t="shared" si="620"/>
        <v>2373802541訪問介護</v>
      </c>
      <c r="B39686" s="489">
        <v>2373802541</v>
      </c>
      <c r="C39686" s="489" t="s">
        <v>140</v>
      </c>
      <c r="D39686" s="489" t="s">
        <v>10836</v>
      </c>
    </row>
    <row r="39687" spans="1:4">
      <c r="A39687" s="489" t="str">
        <f t="shared" si="620"/>
        <v>2373802541訪問介護</v>
      </c>
      <c r="B39687" s="489">
        <v>2373802541</v>
      </c>
      <c r="C39687" s="489" t="s">
        <v>140</v>
      </c>
      <c r="D39687" s="489" t="s">
        <v>10836</v>
      </c>
    </row>
    <row r="39688" spans="1:4">
      <c r="A39688" s="489" t="str">
        <f t="shared" si="620"/>
        <v>2373802541訪問型サービス（独自）</v>
      </c>
      <c r="B39688" s="489">
        <v>2373802541</v>
      </c>
      <c r="C39688" s="489" t="s">
        <v>2571</v>
      </c>
      <c r="D39688" s="489" t="s">
        <v>10836</v>
      </c>
    </row>
    <row r="39689" spans="1:4">
      <c r="A39689" s="489" t="str">
        <f t="shared" si="620"/>
        <v>2373802558居宅介護支援</v>
      </c>
      <c r="B39689" s="489">
        <v>2373802558</v>
      </c>
      <c r="C39689" s="489" t="s">
        <v>2519</v>
      </c>
      <c r="D39689" s="489" t="s">
        <v>10837</v>
      </c>
    </row>
    <row r="39690" spans="1:4">
      <c r="A39690" s="489" t="str">
        <f t="shared" si="620"/>
        <v>2373802566居宅介護支援</v>
      </c>
      <c r="B39690" s="489">
        <v>2373802566</v>
      </c>
      <c r="C39690" s="489" t="s">
        <v>2519</v>
      </c>
      <c r="D39690" s="489" t="s">
        <v>10838</v>
      </c>
    </row>
    <row r="39691" spans="1:4">
      <c r="A39691" s="489" t="str">
        <f t="shared" si="620"/>
        <v>2373802574訪問介護</v>
      </c>
      <c r="B39691" s="489">
        <v>2373802574</v>
      </c>
      <c r="C39691" s="489" t="s">
        <v>140</v>
      </c>
      <c r="D39691" s="489" t="s">
        <v>10839</v>
      </c>
    </row>
    <row r="39692" spans="1:4">
      <c r="A39692" s="489" t="str">
        <f t="shared" si="620"/>
        <v>2373802574訪問介護</v>
      </c>
      <c r="B39692" s="489">
        <v>2373802574</v>
      </c>
      <c r="C39692" s="489" t="s">
        <v>140</v>
      </c>
      <c r="D39692" s="489" t="s">
        <v>10839</v>
      </c>
    </row>
    <row r="39693" spans="1:4">
      <c r="A39693" s="489" t="str">
        <f t="shared" si="620"/>
        <v>2373802582訪問介護</v>
      </c>
      <c r="B39693" s="489">
        <v>2373802582</v>
      </c>
      <c r="C39693" s="489" t="s">
        <v>140</v>
      </c>
      <c r="D39693" s="489" t="s">
        <v>10840</v>
      </c>
    </row>
    <row r="39694" spans="1:4">
      <c r="A39694" s="489" t="str">
        <f t="shared" si="620"/>
        <v>2373802582訪問介護</v>
      </c>
      <c r="B39694" s="489">
        <v>2373802582</v>
      </c>
      <c r="C39694" s="489" t="s">
        <v>140</v>
      </c>
      <c r="D39694" s="489" t="s">
        <v>10840</v>
      </c>
    </row>
    <row r="39695" spans="1:4">
      <c r="A39695" s="489" t="str">
        <f t="shared" si="620"/>
        <v>2373802582訪問型サービス（独自）</v>
      </c>
      <c r="B39695" s="489">
        <v>2373802582</v>
      </c>
      <c r="C39695" s="489" t="s">
        <v>2571</v>
      </c>
      <c r="D39695" s="489" t="s">
        <v>10840</v>
      </c>
    </row>
    <row r="39696" spans="1:4">
      <c r="A39696" s="489" t="str">
        <f t="shared" si="620"/>
        <v>2373802582訪問型サービス（独自／定率）</v>
      </c>
      <c r="B39696" s="489">
        <v>2373802582</v>
      </c>
      <c r="C39696" s="489" t="s">
        <v>2568</v>
      </c>
      <c r="D39696" s="489" t="s">
        <v>10840</v>
      </c>
    </row>
    <row r="39697" spans="1:4">
      <c r="A39697" s="489" t="str">
        <f t="shared" si="620"/>
        <v>2373802590通所介護</v>
      </c>
      <c r="B39697" s="489">
        <v>2373802590</v>
      </c>
      <c r="C39697" s="489" t="s">
        <v>158</v>
      </c>
      <c r="D39697" s="489" t="s">
        <v>10841</v>
      </c>
    </row>
    <row r="39698" spans="1:4">
      <c r="A39698" s="489" t="str">
        <f t="shared" si="620"/>
        <v>2373802608訪問介護</v>
      </c>
      <c r="B39698" s="489">
        <v>2373802608</v>
      </c>
      <c r="C39698" s="489" t="s">
        <v>140</v>
      </c>
      <c r="D39698" s="489" t="s">
        <v>10842</v>
      </c>
    </row>
    <row r="39699" spans="1:4">
      <c r="A39699" s="489" t="str">
        <f t="shared" si="620"/>
        <v>2373802608訪問介護</v>
      </c>
      <c r="B39699" s="489">
        <v>2373802608</v>
      </c>
      <c r="C39699" s="489" t="s">
        <v>140</v>
      </c>
      <c r="D39699" s="489" t="s">
        <v>10842</v>
      </c>
    </row>
    <row r="39700" spans="1:4">
      <c r="A39700" s="489" t="str">
        <f t="shared" si="620"/>
        <v>2373802616通所介護</v>
      </c>
      <c r="B39700" s="489">
        <v>2373802616</v>
      </c>
      <c r="C39700" s="489" t="s">
        <v>158</v>
      </c>
      <c r="D39700" s="489" t="s">
        <v>10843</v>
      </c>
    </row>
    <row r="39701" spans="1:4">
      <c r="A39701" s="489" t="str">
        <f t="shared" si="620"/>
        <v>2373802616通所型サービス（独自）</v>
      </c>
      <c r="B39701" s="489">
        <v>2373802616</v>
      </c>
      <c r="C39701" s="489" t="s">
        <v>2570</v>
      </c>
      <c r="D39701" s="489" t="s">
        <v>10843</v>
      </c>
    </row>
    <row r="39702" spans="1:4">
      <c r="A39702" s="489" t="str">
        <f t="shared" si="620"/>
        <v>2373802624居宅介護支援</v>
      </c>
      <c r="B39702" s="489">
        <v>2373802624</v>
      </c>
      <c r="C39702" s="489" t="s">
        <v>2519</v>
      </c>
      <c r="D39702" s="489" t="s">
        <v>10844</v>
      </c>
    </row>
    <row r="39703" spans="1:4">
      <c r="A39703" s="489" t="str">
        <f t="shared" si="620"/>
        <v>2373802632訪問介護</v>
      </c>
      <c r="B39703" s="489">
        <v>2373802632</v>
      </c>
      <c r="C39703" s="489" t="s">
        <v>140</v>
      </c>
      <c r="D39703" s="489" t="s">
        <v>10845</v>
      </c>
    </row>
    <row r="39704" spans="1:4">
      <c r="A39704" s="489" t="str">
        <f t="shared" si="620"/>
        <v>2373802632訪問介護</v>
      </c>
      <c r="B39704" s="489">
        <v>2373802632</v>
      </c>
      <c r="C39704" s="489" t="s">
        <v>140</v>
      </c>
      <c r="D39704" s="489" t="s">
        <v>10845</v>
      </c>
    </row>
    <row r="39705" spans="1:4">
      <c r="A39705" s="489" t="str">
        <f t="shared" si="620"/>
        <v>2373802632訪問型サービス（独自）</v>
      </c>
      <c r="B39705" s="489">
        <v>2373802632</v>
      </c>
      <c r="C39705" s="489" t="s">
        <v>2571</v>
      </c>
      <c r="D39705" s="489" t="s">
        <v>10845</v>
      </c>
    </row>
    <row r="39706" spans="1:4">
      <c r="A39706" s="489" t="str">
        <f t="shared" si="620"/>
        <v>2373900014居宅介護支援</v>
      </c>
      <c r="B39706" s="489">
        <v>2373900014</v>
      </c>
      <c r="C39706" s="489" t="s">
        <v>2519</v>
      </c>
      <c r="D39706" s="489" t="s">
        <v>10846</v>
      </c>
    </row>
    <row r="39707" spans="1:4">
      <c r="A39707" s="489" t="str">
        <f t="shared" si="620"/>
        <v>2373900022居宅介護支援</v>
      </c>
      <c r="B39707" s="489">
        <v>2373900022</v>
      </c>
      <c r="C39707" s="489" t="s">
        <v>2519</v>
      </c>
      <c r="D39707" s="489" t="s">
        <v>10847</v>
      </c>
    </row>
    <row r="39708" spans="1:4">
      <c r="A39708" s="489" t="str">
        <f t="shared" si="620"/>
        <v>2373900048居宅介護支援</v>
      </c>
      <c r="B39708" s="489">
        <v>2373900048</v>
      </c>
      <c r="C39708" s="489" t="s">
        <v>2519</v>
      </c>
      <c r="D39708" s="489" t="s">
        <v>10848</v>
      </c>
    </row>
    <row r="39709" spans="1:4">
      <c r="A39709" s="489" t="str">
        <f t="shared" si="620"/>
        <v>2373900063介護予防短期入所生活介護</v>
      </c>
      <c r="B39709" s="489">
        <v>2373900063</v>
      </c>
      <c r="C39709" s="489" t="s">
        <v>2093</v>
      </c>
      <c r="D39709" s="489" t="s">
        <v>10849</v>
      </c>
    </row>
    <row r="39710" spans="1:4">
      <c r="A39710" s="489" t="str">
        <f t="shared" si="620"/>
        <v>2373900063介護予防短期入所生活介護</v>
      </c>
      <c r="B39710" s="489">
        <v>2373900063</v>
      </c>
      <c r="C39710" s="489" t="s">
        <v>2093</v>
      </c>
      <c r="D39710" s="489" t="s">
        <v>10849</v>
      </c>
    </row>
    <row r="39711" spans="1:4">
      <c r="A39711" s="489" t="str">
        <f t="shared" si="620"/>
        <v>2373900063介護老人福祉施設</v>
      </c>
      <c r="B39711" s="489">
        <v>2373900063</v>
      </c>
      <c r="C39711" s="489" t="s">
        <v>1921</v>
      </c>
      <c r="D39711" s="489" t="s">
        <v>10849</v>
      </c>
    </row>
    <row r="39712" spans="1:4">
      <c r="A39712" s="489" t="str">
        <f t="shared" si="620"/>
        <v>2373900063介護老人福祉施設</v>
      </c>
      <c r="B39712" s="489">
        <v>2373900063</v>
      </c>
      <c r="C39712" s="489" t="s">
        <v>1921</v>
      </c>
      <c r="D39712" s="489" t="s">
        <v>10849</v>
      </c>
    </row>
    <row r="39713" spans="1:4">
      <c r="A39713" s="489" t="str">
        <f t="shared" si="620"/>
        <v>2373900063短期入所生活介護</v>
      </c>
      <c r="B39713" s="489">
        <v>2373900063</v>
      </c>
      <c r="C39713" s="489" t="s">
        <v>2092</v>
      </c>
      <c r="D39713" s="489" t="s">
        <v>10849</v>
      </c>
    </row>
    <row r="39714" spans="1:4">
      <c r="A39714" s="489" t="str">
        <f t="shared" si="620"/>
        <v>2373900063短期入所生活介護</v>
      </c>
      <c r="B39714" s="489">
        <v>2373900063</v>
      </c>
      <c r="C39714" s="489" t="s">
        <v>2092</v>
      </c>
      <c r="D39714" s="489" t="s">
        <v>10849</v>
      </c>
    </row>
    <row r="39715" spans="1:4">
      <c r="A39715" s="489" t="str">
        <f t="shared" si="620"/>
        <v>2373900097訪問介護</v>
      </c>
      <c r="B39715" s="489">
        <v>2373900097</v>
      </c>
      <c r="C39715" s="489" t="s">
        <v>140</v>
      </c>
      <c r="D39715" s="489" t="s">
        <v>10850</v>
      </c>
    </row>
    <row r="39716" spans="1:4">
      <c r="A39716" s="489" t="str">
        <f t="shared" si="620"/>
        <v>2373900097訪問介護</v>
      </c>
      <c r="B39716" s="489">
        <v>2373900097</v>
      </c>
      <c r="C39716" s="489" t="s">
        <v>140</v>
      </c>
      <c r="D39716" s="489" t="s">
        <v>10850</v>
      </c>
    </row>
    <row r="39717" spans="1:4">
      <c r="A39717" s="489" t="str">
        <f t="shared" si="620"/>
        <v>2373900097訪問介護</v>
      </c>
      <c r="B39717" s="489">
        <v>2373900097</v>
      </c>
      <c r="C39717" s="489" t="s">
        <v>140</v>
      </c>
      <c r="D39717" s="489" t="s">
        <v>10850</v>
      </c>
    </row>
    <row r="39718" spans="1:4">
      <c r="A39718" s="489" t="str">
        <f t="shared" si="620"/>
        <v>2373900097訪問型サービス（独自）</v>
      </c>
      <c r="B39718" s="489">
        <v>2373900097</v>
      </c>
      <c r="C39718" s="489" t="s">
        <v>2571</v>
      </c>
      <c r="D39718" s="489" t="s">
        <v>10850</v>
      </c>
    </row>
    <row r="39719" spans="1:4">
      <c r="A39719" s="489" t="str">
        <f t="shared" si="620"/>
        <v>2373900105介護予防支援</v>
      </c>
      <c r="B39719" s="489">
        <v>2373900105</v>
      </c>
      <c r="C39719" s="489" t="s">
        <v>2520</v>
      </c>
      <c r="D39719" s="489" t="s">
        <v>10851</v>
      </c>
    </row>
    <row r="39720" spans="1:4">
      <c r="A39720" s="489" t="str">
        <f t="shared" si="620"/>
        <v>2373900105居宅介護支援</v>
      </c>
      <c r="B39720" s="489">
        <v>2373900105</v>
      </c>
      <c r="C39720" s="489" t="s">
        <v>2519</v>
      </c>
      <c r="D39720" s="489" t="s">
        <v>10851</v>
      </c>
    </row>
    <row r="39721" spans="1:4">
      <c r="A39721" s="489" t="str">
        <f t="shared" si="620"/>
        <v>2373900139通所介護</v>
      </c>
      <c r="B39721" s="489">
        <v>2373900139</v>
      </c>
      <c r="C39721" s="489" t="s">
        <v>158</v>
      </c>
      <c r="D39721" s="489" t="s">
        <v>10852</v>
      </c>
    </row>
    <row r="39722" spans="1:4">
      <c r="A39722" s="489" t="str">
        <f t="shared" si="620"/>
        <v>2373900162訪問介護</v>
      </c>
      <c r="B39722" s="489">
        <v>2373900162</v>
      </c>
      <c r="C39722" s="489" t="s">
        <v>140</v>
      </c>
      <c r="D39722" s="489" t="s">
        <v>10853</v>
      </c>
    </row>
    <row r="39723" spans="1:4">
      <c r="A39723" s="489" t="str">
        <f t="shared" si="620"/>
        <v>2373900162訪問介護</v>
      </c>
      <c r="B39723" s="489">
        <v>2373900162</v>
      </c>
      <c r="C39723" s="489" t="s">
        <v>140</v>
      </c>
      <c r="D39723" s="489" t="s">
        <v>10853</v>
      </c>
    </row>
    <row r="39724" spans="1:4">
      <c r="A39724" s="489" t="str">
        <f t="shared" si="620"/>
        <v>2373900188通所介護</v>
      </c>
      <c r="B39724" s="489">
        <v>2373900188</v>
      </c>
      <c r="C39724" s="489" t="s">
        <v>158</v>
      </c>
      <c r="D39724" s="489" t="s">
        <v>10854</v>
      </c>
    </row>
    <row r="39725" spans="1:4">
      <c r="A39725" s="489" t="str">
        <f t="shared" si="620"/>
        <v>2373900188通所型サービス（独自）</v>
      </c>
      <c r="B39725" s="489">
        <v>2373900188</v>
      </c>
      <c r="C39725" s="489" t="s">
        <v>2570</v>
      </c>
      <c r="D39725" s="489" t="s">
        <v>10854</v>
      </c>
    </row>
    <row r="39726" spans="1:4">
      <c r="A39726" s="489" t="str">
        <f t="shared" si="620"/>
        <v>2373900196介護予防短期入所生活介護</v>
      </c>
      <c r="B39726" s="489">
        <v>2373900196</v>
      </c>
      <c r="C39726" s="489" t="s">
        <v>2093</v>
      </c>
      <c r="D39726" s="489" t="s">
        <v>10855</v>
      </c>
    </row>
    <row r="39727" spans="1:4">
      <c r="A39727" s="489" t="str">
        <f t="shared" si="620"/>
        <v>2373900196介護予防短期入所生活介護</v>
      </c>
      <c r="B39727" s="489">
        <v>2373900196</v>
      </c>
      <c r="C39727" s="489" t="s">
        <v>2093</v>
      </c>
      <c r="D39727" s="489" t="s">
        <v>10855</v>
      </c>
    </row>
    <row r="39728" spans="1:4">
      <c r="A39728" s="489" t="str">
        <f t="shared" si="620"/>
        <v>2373900196介護予防短期入所生活介護</v>
      </c>
      <c r="B39728" s="489">
        <v>2373900196</v>
      </c>
      <c r="C39728" s="489" t="s">
        <v>2093</v>
      </c>
      <c r="D39728" s="489" t="s">
        <v>10855</v>
      </c>
    </row>
    <row r="39729" spans="1:4">
      <c r="A39729" s="489" t="str">
        <f t="shared" si="620"/>
        <v>2373900196介護予防短期入所生活介護</v>
      </c>
      <c r="B39729" s="489">
        <v>2373900196</v>
      </c>
      <c r="C39729" s="489" t="s">
        <v>2093</v>
      </c>
      <c r="D39729" s="489" t="s">
        <v>10855</v>
      </c>
    </row>
    <row r="39730" spans="1:4">
      <c r="A39730" s="489" t="str">
        <f t="shared" si="620"/>
        <v>2373900196介護老人福祉施設</v>
      </c>
      <c r="B39730" s="489">
        <v>2373900196</v>
      </c>
      <c r="C39730" s="489" t="s">
        <v>1921</v>
      </c>
      <c r="D39730" s="489" t="s">
        <v>10855</v>
      </c>
    </row>
    <row r="39731" spans="1:4">
      <c r="A39731" s="489" t="str">
        <f t="shared" si="620"/>
        <v>2373900196短期入所生活介護</v>
      </c>
      <c r="B39731" s="489">
        <v>2373900196</v>
      </c>
      <c r="C39731" s="489" t="s">
        <v>2092</v>
      </c>
      <c r="D39731" s="489" t="s">
        <v>10855</v>
      </c>
    </row>
    <row r="39732" spans="1:4">
      <c r="A39732" s="489" t="str">
        <f t="shared" si="620"/>
        <v>2373900196短期入所生活介護</v>
      </c>
      <c r="B39732" s="489">
        <v>2373900196</v>
      </c>
      <c r="C39732" s="489" t="s">
        <v>2092</v>
      </c>
      <c r="D39732" s="489" t="s">
        <v>10855</v>
      </c>
    </row>
    <row r="39733" spans="1:4">
      <c r="A39733" s="489" t="str">
        <f t="shared" si="620"/>
        <v>2373900196短期入所生活介護</v>
      </c>
      <c r="B39733" s="489">
        <v>2373900196</v>
      </c>
      <c r="C39733" s="489" t="s">
        <v>2092</v>
      </c>
      <c r="D39733" s="489" t="s">
        <v>10855</v>
      </c>
    </row>
    <row r="39734" spans="1:4">
      <c r="A39734" s="489" t="str">
        <f t="shared" si="620"/>
        <v>2373900196短期入所生活介護</v>
      </c>
      <c r="B39734" s="489">
        <v>2373900196</v>
      </c>
      <c r="C39734" s="489" t="s">
        <v>2092</v>
      </c>
      <c r="D39734" s="489" t="s">
        <v>10855</v>
      </c>
    </row>
    <row r="39735" spans="1:4">
      <c r="A39735" s="489" t="str">
        <f t="shared" si="620"/>
        <v>2373900204介護予防認知症対応型共同生活介護（短期利用型）</v>
      </c>
      <c r="B39735" s="489">
        <v>2373900204</v>
      </c>
      <c r="C39735" s="489" t="s">
        <v>19398</v>
      </c>
      <c r="D39735" s="489" t="s">
        <v>10856</v>
      </c>
    </row>
    <row r="39736" spans="1:4">
      <c r="A39736" s="489" t="str">
        <f t="shared" si="620"/>
        <v>2373900204介護予防認知症対応型共同生活介護</v>
      </c>
      <c r="B39736" s="489">
        <v>2373900204</v>
      </c>
      <c r="C39736" s="489" t="s">
        <v>2088</v>
      </c>
      <c r="D39736" s="489" t="s">
        <v>10856</v>
      </c>
    </row>
    <row r="39737" spans="1:4">
      <c r="A39737" s="489" t="str">
        <f t="shared" si="620"/>
        <v>2373900204認知症対応型共同生活介護（短期利用型）</v>
      </c>
      <c r="B39737" s="489">
        <v>2373900204</v>
      </c>
      <c r="C39737" s="489" t="s">
        <v>19399</v>
      </c>
      <c r="D39737" s="489" t="s">
        <v>10856</v>
      </c>
    </row>
    <row r="39738" spans="1:4">
      <c r="A39738" s="489" t="str">
        <f t="shared" si="620"/>
        <v>2373900204認知症対応型共同生活介護</v>
      </c>
      <c r="B39738" s="489">
        <v>2373900204</v>
      </c>
      <c r="C39738" s="489" t="s">
        <v>2087</v>
      </c>
      <c r="D39738" s="489" t="s">
        <v>10856</v>
      </c>
    </row>
    <row r="39739" spans="1:4">
      <c r="A39739" s="489" t="str">
        <f t="shared" si="620"/>
        <v>2373900212居宅介護支援</v>
      </c>
      <c r="B39739" s="489">
        <v>2373900212</v>
      </c>
      <c r="C39739" s="489" t="s">
        <v>2519</v>
      </c>
      <c r="D39739" s="489" t="s">
        <v>10857</v>
      </c>
    </row>
    <row r="39740" spans="1:4">
      <c r="A39740" s="489" t="str">
        <f t="shared" si="620"/>
        <v>2373900279訪問介護</v>
      </c>
      <c r="B39740" s="489">
        <v>2373900279</v>
      </c>
      <c r="C39740" s="489" t="s">
        <v>140</v>
      </c>
      <c r="D39740" s="489" t="s">
        <v>10858</v>
      </c>
    </row>
    <row r="39741" spans="1:4">
      <c r="A39741" s="489" t="str">
        <f t="shared" si="620"/>
        <v>2373900279訪問介護</v>
      </c>
      <c r="B39741" s="489">
        <v>2373900279</v>
      </c>
      <c r="C39741" s="489" t="s">
        <v>140</v>
      </c>
      <c r="D39741" s="489" t="s">
        <v>10858</v>
      </c>
    </row>
    <row r="39742" spans="1:4">
      <c r="A39742" s="489" t="str">
        <f t="shared" si="620"/>
        <v>2373900279訪問型サービス（独自）</v>
      </c>
      <c r="B39742" s="489">
        <v>2373900279</v>
      </c>
      <c r="C39742" s="489" t="s">
        <v>2571</v>
      </c>
      <c r="D39742" s="489" t="s">
        <v>10858</v>
      </c>
    </row>
    <row r="39743" spans="1:4">
      <c r="A39743" s="489" t="str">
        <f t="shared" si="620"/>
        <v>2373900287介護予防認知症対応型共同生活介護</v>
      </c>
      <c r="B39743" s="489">
        <v>2373900287</v>
      </c>
      <c r="C39743" s="489" t="s">
        <v>2088</v>
      </c>
      <c r="D39743" s="489" t="s">
        <v>10859</v>
      </c>
    </row>
    <row r="39744" spans="1:4">
      <c r="A39744" s="489" t="str">
        <f t="shared" si="620"/>
        <v>2373900287認知症対応型共同生活介護</v>
      </c>
      <c r="B39744" s="489">
        <v>2373900287</v>
      </c>
      <c r="C39744" s="489" t="s">
        <v>2087</v>
      </c>
      <c r="D39744" s="489" t="s">
        <v>10859</v>
      </c>
    </row>
    <row r="39745" spans="1:4">
      <c r="A39745" s="489" t="str">
        <f t="shared" si="620"/>
        <v>2373900329訪問介護</v>
      </c>
      <c r="B39745" s="489">
        <v>2373900329</v>
      </c>
      <c r="C39745" s="489" t="s">
        <v>140</v>
      </c>
      <c r="D39745" s="489" t="s">
        <v>10860</v>
      </c>
    </row>
    <row r="39746" spans="1:4">
      <c r="A39746" s="489" t="str">
        <f t="shared" ref="A39746:A39809" si="621">B39746&amp;C39746</f>
        <v>2373900329訪問介護</v>
      </c>
      <c r="B39746" s="489">
        <v>2373900329</v>
      </c>
      <c r="C39746" s="489" t="s">
        <v>140</v>
      </c>
      <c r="D39746" s="489" t="s">
        <v>10860</v>
      </c>
    </row>
    <row r="39747" spans="1:4">
      <c r="A39747" s="489" t="str">
        <f t="shared" si="621"/>
        <v>2373900329訪問介護</v>
      </c>
      <c r="B39747" s="489">
        <v>2373900329</v>
      </c>
      <c r="C39747" s="489" t="s">
        <v>140</v>
      </c>
      <c r="D39747" s="489" t="s">
        <v>10860</v>
      </c>
    </row>
    <row r="39748" spans="1:4">
      <c r="A39748" s="489" t="str">
        <f t="shared" si="621"/>
        <v>2373900329訪問型サービス（独自）</v>
      </c>
      <c r="B39748" s="489">
        <v>2373900329</v>
      </c>
      <c r="C39748" s="489" t="s">
        <v>2571</v>
      </c>
      <c r="D39748" s="489" t="s">
        <v>10860</v>
      </c>
    </row>
    <row r="39749" spans="1:4">
      <c r="A39749" s="489" t="str">
        <f t="shared" si="621"/>
        <v>2373900345介護予防認知症対応型共同生活介護</v>
      </c>
      <c r="B39749" s="489">
        <v>2373900345</v>
      </c>
      <c r="C39749" s="489" t="s">
        <v>2088</v>
      </c>
      <c r="D39749" s="489" t="s">
        <v>10861</v>
      </c>
    </row>
    <row r="39750" spans="1:4">
      <c r="A39750" s="489" t="str">
        <f t="shared" si="621"/>
        <v>2373900345認知症対応型共同生活介護</v>
      </c>
      <c r="B39750" s="489">
        <v>2373900345</v>
      </c>
      <c r="C39750" s="489" t="s">
        <v>2087</v>
      </c>
      <c r="D39750" s="489" t="s">
        <v>10861</v>
      </c>
    </row>
    <row r="39751" spans="1:4">
      <c r="A39751" s="489" t="str">
        <f t="shared" si="621"/>
        <v>2373900386通所介護</v>
      </c>
      <c r="B39751" s="489">
        <v>2373900386</v>
      </c>
      <c r="C39751" s="489" t="s">
        <v>158</v>
      </c>
      <c r="D39751" s="489" t="s">
        <v>10862</v>
      </c>
    </row>
    <row r="39752" spans="1:4">
      <c r="A39752" s="489" t="str">
        <f t="shared" si="621"/>
        <v>2373900386通所型サービス（独自）</v>
      </c>
      <c r="B39752" s="489">
        <v>2373900386</v>
      </c>
      <c r="C39752" s="489" t="s">
        <v>2570</v>
      </c>
      <c r="D39752" s="489" t="s">
        <v>10862</v>
      </c>
    </row>
    <row r="39753" spans="1:4">
      <c r="A39753" s="489" t="str">
        <f t="shared" si="621"/>
        <v>2373900444地域密着型通所介護</v>
      </c>
      <c r="B39753" s="489">
        <v>2373900444</v>
      </c>
      <c r="C39753" s="489" t="s">
        <v>161</v>
      </c>
      <c r="D39753" s="489" t="s">
        <v>10863</v>
      </c>
    </row>
    <row r="39754" spans="1:4">
      <c r="A39754" s="489" t="str">
        <f t="shared" si="621"/>
        <v>2373900469介護予防認知症対応型共同生活介護（短期利用型）</v>
      </c>
      <c r="B39754" s="489">
        <v>2373900469</v>
      </c>
      <c r="C39754" s="489" t="s">
        <v>19398</v>
      </c>
      <c r="D39754" s="489" t="s">
        <v>9862</v>
      </c>
    </row>
    <row r="39755" spans="1:4">
      <c r="A39755" s="489" t="str">
        <f t="shared" si="621"/>
        <v>2373900469介護予防認知症対応型共同生活介護</v>
      </c>
      <c r="B39755" s="489">
        <v>2373900469</v>
      </c>
      <c r="C39755" s="489" t="s">
        <v>2088</v>
      </c>
      <c r="D39755" s="489" t="s">
        <v>9862</v>
      </c>
    </row>
    <row r="39756" spans="1:4">
      <c r="A39756" s="489" t="str">
        <f t="shared" si="621"/>
        <v>2373900469認知症対応型共同生活介護（短期利用型）</v>
      </c>
      <c r="B39756" s="489">
        <v>2373900469</v>
      </c>
      <c r="C39756" s="489" t="s">
        <v>19399</v>
      </c>
      <c r="D39756" s="489" t="s">
        <v>9862</v>
      </c>
    </row>
    <row r="39757" spans="1:4">
      <c r="A39757" s="489" t="str">
        <f t="shared" si="621"/>
        <v>2373900469認知症対応型共同生活介護</v>
      </c>
      <c r="B39757" s="489">
        <v>2373900469</v>
      </c>
      <c r="C39757" s="489" t="s">
        <v>2087</v>
      </c>
      <c r="D39757" s="489" t="s">
        <v>9862</v>
      </c>
    </row>
    <row r="39758" spans="1:4">
      <c r="A39758" s="489" t="str">
        <f t="shared" si="621"/>
        <v>2373900493介護予防認知症対応型共同生活介護</v>
      </c>
      <c r="B39758" s="489">
        <v>2373900493</v>
      </c>
      <c r="C39758" s="489" t="s">
        <v>2088</v>
      </c>
      <c r="D39758" s="489" t="s">
        <v>10864</v>
      </c>
    </row>
    <row r="39759" spans="1:4">
      <c r="A39759" s="489" t="str">
        <f t="shared" si="621"/>
        <v>2373900493認知症対応型共同生活介護</v>
      </c>
      <c r="B39759" s="489">
        <v>2373900493</v>
      </c>
      <c r="C39759" s="489" t="s">
        <v>2087</v>
      </c>
      <c r="D39759" s="489" t="s">
        <v>10864</v>
      </c>
    </row>
    <row r="39760" spans="1:4">
      <c r="A39760" s="489" t="str">
        <f t="shared" si="621"/>
        <v>2373900519介護予防認知症対応型共同生活介護</v>
      </c>
      <c r="B39760" s="489">
        <v>2373900519</v>
      </c>
      <c r="C39760" s="489" t="s">
        <v>2088</v>
      </c>
      <c r="D39760" s="489" t="s">
        <v>10865</v>
      </c>
    </row>
    <row r="39761" spans="1:4">
      <c r="A39761" s="489" t="str">
        <f t="shared" si="621"/>
        <v>2373900519認知症対応型共同生活介護</v>
      </c>
      <c r="B39761" s="489">
        <v>2373900519</v>
      </c>
      <c r="C39761" s="489" t="s">
        <v>2087</v>
      </c>
      <c r="D39761" s="489" t="s">
        <v>10865</v>
      </c>
    </row>
    <row r="39762" spans="1:4">
      <c r="A39762" s="489" t="str">
        <f t="shared" si="621"/>
        <v>2373900527介護予防特定施設入居者生活介護</v>
      </c>
      <c r="B39762" s="489">
        <v>2373900527</v>
      </c>
      <c r="C39762" s="489" t="s">
        <v>2514</v>
      </c>
      <c r="D39762" s="489" t="s">
        <v>10866</v>
      </c>
    </row>
    <row r="39763" spans="1:4">
      <c r="A39763" s="489" t="str">
        <f t="shared" si="621"/>
        <v>2373900527特定施設入居者生活介護</v>
      </c>
      <c r="B39763" s="489">
        <v>2373900527</v>
      </c>
      <c r="C39763" s="489" t="s">
        <v>2513</v>
      </c>
      <c r="D39763" s="489" t="s">
        <v>10866</v>
      </c>
    </row>
    <row r="39764" spans="1:4">
      <c r="A39764" s="489" t="str">
        <f t="shared" si="621"/>
        <v>2373900550介護予防認知症対応型共同生活介護</v>
      </c>
      <c r="B39764" s="489">
        <v>2373900550</v>
      </c>
      <c r="C39764" s="489" t="s">
        <v>2088</v>
      </c>
      <c r="D39764" s="489" t="s">
        <v>10867</v>
      </c>
    </row>
    <row r="39765" spans="1:4">
      <c r="A39765" s="489" t="str">
        <f t="shared" si="621"/>
        <v>2373900550認知症対応型共同生活介護</v>
      </c>
      <c r="B39765" s="489">
        <v>2373900550</v>
      </c>
      <c r="C39765" s="489" t="s">
        <v>2087</v>
      </c>
      <c r="D39765" s="489" t="s">
        <v>10867</v>
      </c>
    </row>
    <row r="39766" spans="1:4">
      <c r="A39766" s="489" t="str">
        <f t="shared" si="621"/>
        <v>2373900600居宅介護支援</v>
      </c>
      <c r="B39766" s="489">
        <v>2373900600</v>
      </c>
      <c r="C39766" s="489" t="s">
        <v>2519</v>
      </c>
      <c r="D39766" s="489" t="s">
        <v>10868</v>
      </c>
    </row>
    <row r="39767" spans="1:4">
      <c r="A39767" s="489" t="str">
        <f t="shared" si="621"/>
        <v>2373900618訪問介護</v>
      </c>
      <c r="B39767" s="489">
        <v>2373900618</v>
      </c>
      <c r="C39767" s="489" t="s">
        <v>140</v>
      </c>
      <c r="D39767" s="489" t="s">
        <v>10869</v>
      </c>
    </row>
    <row r="39768" spans="1:4">
      <c r="A39768" s="489" t="str">
        <f t="shared" si="621"/>
        <v>2373900618訪問介護</v>
      </c>
      <c r="B39768" s="489">
        <v>2373900618</v>
      </c>
      <c r="C39768" s="489" t="s">
        <v>140</v>
      </c>
      <c r="D39768" s="489" t="s">
        <v>10869</v>
      </c>
    </row>
    <row r="39769" spans="1:4">
      <c r="A39769" s="489" t="str">
        <f t="shared" si="621"/>
        <v>2373900618訪問型サービス（独自）</v>
      </c>
      <c r="B39769" s="489">
        <v>2373900618</v>
      </c>
      <c r="C39769" s="489" t="s">
        <v>2571</v>
      </c>
      <c r="D39769" s="489" t="s">
        <v>10869</v>
      </c>
    </row>
    <row r="39770" spans="1:4">
      <c r="A39770" s="489" t="str">
        <f t="shared" si="621"/>
        <v>2373900634介護予防認知症対応型共同生活介護</v>
      </c>
      <c r="B39770" s="489">
        <v>2373900634</v>
      </c>
      <c r="C39770" s="489" t="s">
        <v>2088</v>
      </c>
      <c r="D39770" s="489" t="s">
        <v>10870</v>
      </c>
    </row>
    <row r="39771" spans="1:4">
      <c r="A39771" s="489" t="str">
        <f t="shared" si="621"/>
        <v>2373900634認知症対応型共同生活介護</v>
      </c>
      <c r="B39771" s="489">
        <v>2373900634</v>
      </c>
      <c r="C39771" s="489" t="s">
        <v>2087</v>
      </c>
      <c r="D39771" s="489" t="s">
        <v>10870</v>
      </c>
    </row>
    <row r="39772" spans="1:4">
      <c r="A39772" s="489" t="str">
        <f t="shared" si="621"/>
        <v>2373900659居宅介護支援</v>
      </c>
      <c r="B39772" s="489">
        <v>2373900659</v>
      </c>
      <c r="C39772" s="489" t="s">
        <v>2519</v>
      </c>
      <c r="D39772" s="489" t="s">
        <v>10871</v>
      </c>
    </row>
    <row r="39773" spans="1:4">
      <c r="A39773" s="489" t="str">
        <f t="shared" si="621"/>
        <v>2373900717居宅介護支援</v>
      </c>
      <c r="B39773" s="489">
        <v>2373900717</v>
      </c>
      <c r="C39773" s="489" t="s">
        <v>2519</v>
      </c>
      <c r="D39773" s="489" t="s">
        <v>10872</v>
      </c>
    </row>
    <row r="39774" spans="1:4">
      <c r="A39774" s="489" t="str">
        <f t="shared" si="621"/>
        <v>2373900758通所介護</v>
      </c>
      <c r="B39774" s="489">
        <v>2373900758</v>
      </c>
      <c r="C39774" s="489" t="s">
        <v>158</v>
      </c>
      <c r="D39774" s="489" t="s">
        <v>10873</v>
      </c>
    </row>
    <row r="39775" spans="1:4">
      <c r="A39775" s="489" t="str">
        <f t="shared" si="621"/>
        <v>2373900758通所型サービス（独自）</v>
      </c>
      <c r="B39775" s="489">
        <v>2373900758</v>
      </c>
      <c r="C39775" s="489" t="s">
        <v>2570</v>
      </c>
      <c r="D39775" s="489" t="s">
        <v>10873</v>
      </c>
    </row>
    <row r="39776" spans="1:4">
      <c r="A39776" s="489" t="str">
        <f t="shared" si="621"/>
        <v>2373900766介護予防短期入所生活介護</v>
      </c>
      <c r="B39776" s="489">
        <v>2373900766</v>
      </c>
      <c r="C39776" s="489" t="s">
        <v>2093</v>
      </c>
      <c r="D39776" s="489" t="s">
        <v>10873</v>
      </c>
    </row>
    <row r="39777" spans="1:4">
      <c r="A39777" s="489" t="str">
        <f t="shared" si="621"/>
        <v>2373900766短期入所生活介護</v>
      </c>
      <c r="B39777" s="489">
        <v>2373900766</v>
      </c>
      <c r="C39777" s="489" t="s">
        <v>2092</v>
      </c>
      <c r="D39777" s="489" t="s">
        <v>10873</v>
      </c>
    </row>
    <row r="39778" spans="1:4">
      <c r="A39778" s="489" t="str">
        <f t="shared" si="621"/>
        <v>2373900873地域密着型通所介護</v>
      </c>
      <c r="B39778" s="489">
        <v>2373900873</v>
      </c>
      <c r="C39778" s="489" t="s">
        <v>161</v>
      </c>
      <c r="D39778" s="489" t="s">
        <v>10874</v>
      </c>
    </row>
    <row r="39779" spans="1:4">
      <c r="A39779" s="489" t="str">
        <f t="shared" si="621"/>
        <v>2373900873通所型サービス（独自）</v>
      </c>
      <c r="B39779" s="489">
        <v>2373900873</v>
      </c>
      <c r="C39779" s="489" t="s">
        <v>2570</v>
      </c>
      <c r="D39779" s="489" t="s">
        <v>10874</v>
      </c>
    </row>
    <row r="39780" spans="1:4">
      <c r="A39780" s="489" t="str">
        <f t="shared" si="621"/>
        <v>2373900881居宅介護支援</v>
      </c>
      <c r="B39780" s="489">
        <v>2373900881</v>
      </c>
      <c r="C39780" s="489" t="s">
        <v>2519</v>
      </c>
      <c r="D39780" s="489" t="s">
        <v>10875</v>
      </c>
    </row>
    <row r="39781" spans="1:4">
      <c r="A39781" s="489" t="str">
        <f t="shared" si="621"/>
        <v>2373900899通所介護</v>
      </c>
      <c r="B39781" s="489">
        <v>2373900899</v>
      </c>
      <c r="C39781" s="489" t="s">
        <v>158</v>
      </c>
      <c r="D39781" s="489" t="s">
        <v>10876</v>
      </c>
    </row>
    <row r="39782" spans="1:4">
      <c r="A39782" s="489" t="str">
        <f t="shared" si="621"/>
        <v>2373900899通所型サービス（独自）</v>
      </c>
      <c r="B39782" s="489">
        <v>2373900899</v>
      </c>
      <c r="C39782" s="489" t="s">
        <v>2570</v>
      </c>
      <c r="D39782" s="489" t="s">
        <v>10876</v>
      </c>
    </row>
    <row r="39783" spans="1:4">
      <c r="A39783" s="489" t="str">
        <f t="shared" si="621"/>
        <v>2373900907通所介護</v>
      </c>
      <c r="B39783" s="489">
        <v>2373900907</v>
      </c>
      <c r="C39783" s="489" t="s">
        <v>158</v>
      </c>
      <c r="D39783" s="489" t="s">
        <v>10877</v>
      </c>
    </row>
    <row r="39784" spans="1:4">
      <c r="A39784" s="489" t="str">
        <f t="shared" si="621"/>
        <v>2373900907通所型サービス（独自）</v>
      </c>
      <c r="B39784" s="489">
        <v>2373900907</v>
      </c>
      <c r="C39784" s="489" t="s">
        <v>2570</v>
      </c>
      <c r="D39784" s="489" t="s">
        <v>10877</v>
      </c>
    </row>
    <row r="39785" spans="1:4">
      <c r="A39785" s="489" t="str">
        <f t="shared" si="621"/>
        <v>2373900915介護老人福祉施設</v>
      </c>
      <c r="B39785" s="489">
        <v>2373900915</v>
      </c>
      <c r="C39785" s="489" t="s">
        <v>1921</v>
      </c>
      <c r="D39785" s="489" t="s">
        <v>10878</v>
      </c>
    </row>
    <row r="39786" spans="1:4">
      <c r="A39786" s="489" t="str">
        <f t="shared" si="621"/>
        <v>2373900915介護老人福祉施設</v>
      </c>
      <c r="B39786" s="489">
        <v>2373900915</v>
      </c>
      <c r="C39786" s="489" t="s">
        <v>1921</v>
      </c>
      <c r="D39786" s="489" t="s">
        <v>10878</v>
      </c>
    </row>
    <row r="39787" spans="1:4">
      <c r="A39787" s="489" t="str">
        <f t="shared" si="621"/>
        <v>2373900923通所介護</v>
      </c>
      <c r="B39787" s="489">
        <v>2373900923</v>
      </c>
      <c r="C39787" s="489" t="s">
        <v>158</v>
      </c>
      <c r="D39787" s="489" t="s">
        <v>10879</v>
      </c>
    </row>
    <row r="39788" spans="1:4">
      <c r="A39788" s="489" t="str">
        <f t="shared" si="621"/>
        <v>2373900923通所型サービス（独自）</v>
      </c>
      <c r="B39788" s="489">
        <v>2373900923</v>
      </c>
      <c r="C39788" s="489" t="s">
        <v>2570</v>
      </c>
      <c r="D39788" s="489" t="s">
        <v>10879</v>
      </c>
    </row>
    <row r="39789" spans="1:4">
      <c r="A39789" s="489" t="str">
        <f t="shared" si="621"/>
        <v>2373900931居宅介護支援</v>
      </c>
      <c r="B39789" s="489">
        <v>2373900931</v>
      </c>
      <c r="C39789" s="489" t="s">
        <v>2519</v>
      </c>
      <c r="D39789" s="489" t="s">
        <v>10880</v>
      </c>
    </row>
    <row r="39790" spans="1:4">
      <c r="A39790" s="489" t="str">
        <f t="shared" si="621"/>
        <v>2373900956居宅介護支援</v>
      </c>
      <c r="B39790" s="489">
        <v>2373900956</v>
      </c>
      <c r="C39790" s="489" t="s">
        <v>2519</v>
      </c>
      <c r="D39790" s="489" t="s">
        <v>10881</v>
      </c>
    </row>
    <row r="39791" spans="1:4">
      <c r="A39791" s="489" t="str">
        <f t="shared" si="621"/>
        <v>2373900980通所介護</v>
      </c>
      <c r="B39791" s="489">
        <v>2373900980</v>
      </c>
      <c r="C39791" s="489" t="s">
        <v>158</v>
      </c>
      <c r="D39791" s="489" t="s">
        <v>10882</v>
      </c>
    </row>
    <row r="39792" spans="1:4">
      <c r="A39792" s="489" t="str">
        <f t="shared" si="621"/>
        <v>2373900980通所型サービス（独自）</v>
      </c>
      <c r="B39792" s="489">
        <v>2373900980</v>
      </c>
      <c r="C39792" s="489" t="s">
        <v>2570</v>
      </c>
      <c r="D39792" s="489" t="s">
        <v>10882</v>
      </c>
    </row>
    <row r="39793" spans="1:4">
      <c r="A39793" s="489" t="str">
        <f t="shared" si="621"/>
        <v>2373900998介護予防短期入所生活介護</v>
      </c>
      <c r="B39793" s="489">
        <v>2373900998</v>
      </c>
      <c r="C39793" s="489" t="s">
        <v>2093</v>
      </c>
      <c r="D39793" s="489" t="s">
        <v>10883</v>
      </c>
    </row>
    <row r="39794" spans="1:4">
      <c r="A39794" s="489" t="str">
        <f t="shared" si="621"/>
        <v>2373900998短期入所生活介護</v>
      </c>
      <c r="B39794" s="489">
        <v>2373900998</v>
      </c>
      <c r="C39794" s="489" t="s">
        <v>2092</v>
      </c>
      <c r="D39794" s="489" t="s">
        <v>10883</v>
      </c>
    </row>
    <row r="39795" spans="1:4">
      <c r="A39795" s="489" t="str">
        <f t="shared" si="621"/>
        <v>2373901012通所介護</v>
      </c>
      <c r="B39795" s="489">
        <v>2373901012</v>
      </c>
      <c r="C39795" s="489" t="s">
        <v>158</v>
      </c>
      <c r="D39795" s="489" t="s">
        <v>10884</v>
      </c>
    </row>
    <row r="39796" spans="1:4">
      <c r="A39796" s="489" t="str">
        <f t="shared" si="621"/>
        <v>2373901012通所型サービス（独自）</v>
      </c>
      <c r="B39796" s="489">
        <v>2373901012</v>
      </c>
      <c r="C39796" s="489" t="s">
        <v>2570</v>
      </c>
      <c r="D39796" s="489" t="s">
        <v>10884</v>
      </c>
    </row>
    <row r="39797" spans="1:4">
      <c r="A39797" s="489" t="str">
        <f t="shared" si="621"/>
        <v>2373901038通所介護</v>
      </c>
      <c r="B39797" s="489">
        <v>2373901038</v>
      </c>
      <c r="C39797" s="489" t="s">
        <v>158</v>
      </c>
      <c r="D39797" s="489" t="s">
        <v>10885</v>
      </c>
    </row>
    <row r="39798" spans="1:4">
      <c r="A39798" s="489" t="str">
        <f t="shared" si="621"/>
        <v>2373901038通所型サービス（独自）</v>
      </c>
      <c r="B39798" s="489">
        <v>2373901038</v>
      </c>
      <c r="C39798" s="489" t="s">
        <v>2570</v>
      </c>
      <c r="D39798" s="489" t="s">
        <v>10885</v>
      </c>
    </row>
    <row r="39799" spans="1:4">
      <c r="A39799" s="489" t="str">
        <f t="shared" si="621"/>
        <v>2373901061通所介護</v>
      </c>
      <c r="B39799" s="489">
        <v>2373901061</v>
      </c>
      <c r="C39799" s="489" t="s">
        <v>158</v>
      </c>
      <c r="D39799" s="489" t="s">
        <v>10886</v>
      </c>
    </row>
    <row r="39800" spans="1:4">
      <c r="A39800" s="489" t="str">
        <f t="shared" si="621"/>
        <v>2373901061通所型サービス（独自）</v>
      </c>
      <c r="B39800" s="489">
        <v>2373901061</v>
      </c>
      <c r="C39800" s="489" t="s">
        <v>2570</v>
      </c>
      <c r="D39800" s="489" t="s">
        <v>10886</v>
      </c>
    </row>
    <row r="39801" spans="1:4">
      <c r="A39801" s="489" t="str">
        <f t="shared" si="621"/>
        <v>2373901087地域密着型通所介護</v>
      </c>
      <c r="B39801" s="489">
        <v>2373901087</v>
      </c>
      <c r="C39801" s="489" t="s">
        <v>161</v>
      </c>
      <c r="D39801" s="489" t="s">
        <v>10887</v>
      </c>
    </row>
    <row r="39802" spans="1:4">
      <c r="A39802" s="489" t="str">
        <f t="shared" si="621"/>
        <v>2373901087通所型サービス（独自）</v>
      </c>
      <c r="B39802" s="489">
        <v>2373901087</v>
      </c>
      <c r="C39802" s="489" t="s">
        <v>2570</v>
      </c>
      <c r="D39802" s="489" t="s">
        <v>10887</v>
      </c>
    </row>
    <row r="39803" spans="1:4">
      <c r="A39803" s="489" t="str">
        <f t="shared" si="621"/>
        <v>2373901111通所介護</v>
      </c>
      <c r="B39803" s="489">
        <v>2373901111</v>
      </c>
      <c r="C39803" s="489" t="s">
        <v>158</v>
      </c>
      <c r="D39803" s="489" t="s">
        <v>10888</v>
      </c>
    </row>
    <row r="39804" spans="1:4">
      <c r="A39804" s="489" t="str">
        <f t="shared" si="621"/>
        <v>2373901111通所型サービス（独自）</v>
      </c>
      <c r="B39804" s="489">
        <v>2373901111</v>
      </c>
      <c r="C39804" s="489" t="s">
        <v>2570</v>
      </c>
      <c r="D39804" s="489" t="s">
        <v>10888</v>
      </c>
    </row>
    <row r="39805" spans="1:4">
      <c r="A39805" s="489" t="str">
        <f t="shared" si="621"/>
        <v>2373901111通所型サービス（独自）</v>
      </c>
      <c r="B39805" s="489">
        <v>2373901111</v>
      </c>
      <c r="C39805" s="489" t="s">
        <v>2570</v>
      </c>
      <c r="D39805" s="489" t="s">
        <v>10888</v>
      </c>
    </row>
    <row r="39806" spans="1:4">
      <c r="A39806" s="489" t="str">
        <f t="shared" si="621"/>
        <v>2373901137居宅介護支援</v>
      </c>
      <c r="B39806" s="489">
        <v>2373901137</v>
      </c>
      <c r="C39806" s="489" t="s">
        <v>2519</v>
      </c>
      <c r="D39806" s="489" t="s">
        <v>10889</v>
      </c>
    </row>
    <row r="39807" spans="1:4">
      <c r="A39807" s="489" t="str">
        <f t="shared" si="621"/>
        <v>2373901244地域密着型通所介護</v>
      </c>
      <c r="B39807" s="489">
        <v>2373901244</v>
      </c>
      <c r="C39807" s="489" t="s">
        <v>161</v>
      </c>
      <c r="D39807" s="489" t="s">
        <v>10890</v>
      </c>
    </row>
    <row r="39808" spans="1:4">
      <c r="A39808" s="489" t="str">
        <f t="shared" si="621"/>
        <v>2373901244通所型サービス（独自）</v>
      </c>
      <c r="B39808" s="489">
        <v>2373901244</v>
      </c>
      <c r="C39808" s="489" t="s">
        <v>2570</v>
      </c>
      <c r="D39808" s="489" t="s">
        <v>10890</v>
      </c>
    </row>
    <row r="39809" spans="1:4">
      <c r="A39809" s="489" t="str">
        <f t="shared" si="621"/>
        <v>2373901251居宅介護支援</v>
      </c>
      <c r="B39809" s="489">
        <v>2373901251</v>
      </c>
      <c r="C39809" s="489" t="s">
        <v>2519</v>
      </c>
      <c r="D39809" s="489" t="s">
        <v>10891</v>
      </c>
    </row>
    <row r="39810" spans="1:4">
      <c r="A39810" s="489" t="str">
        <f t="shared" ref="A39810:A39873" si="622">B39810&amp;C39810</f>
        <v>2373901277訪問介護</v>
      </c>
      <c r="B39810" s="489">
        <v>2373901277</v>
      </c>
      <c r="C39810" s="489" t="s">
        <v>140</v>
      </c>
      <c r="D39810" s="489" t="s">
        <v>10892</v>
      </c>
    </row>
    <row r="39811" spans="1:4">
      <c r="A39811" s="489" t="str">
        <f t="shared" si="622"/>
        <v>2373901277訪問介護</v>
      </c>
      <c r="B39811" s="489">
        <v>2373901277</v>
      </c>
      <c r="C39811" s="489" t="s">
        <v>140</v>
      </c>
      <c r="D39811" s="489" t="s">
        <v>10892</v>
      </c>
    </row>
    <row r="39812" spans="1:4">
      <c r="A39812" s="489" t="str">
        <f t="shared" si="622"/>
        <v>2373901277訪問型サービス（独自）</v>
      </c>
      <c r="B39812" s="489">
        <v>2373901277</v>
      </c>
      <c r="C39812" s="489" t="s">
        <v>2571</v>
      </c>
      <c r="D39812" s="489" t="s">
        <v>10892</v>
      </c>
    </row>
    <row r="39813" spans="1:4">
      <c r="A39813" s="489" t="str">
        <f t="shared" si="622"/>
        <v>2373901335通所介護</v>
      </c>
      <c r="B39813" s="489">
        <v>2373901335</v>
      </c>
      <c r="C39813" s="489" t="s">
        <v>158</v>
      </c>
      <c r="D39813" s="489" t="s">
        <v>10893</v>
      </c>
    </row>
    <row r="39814" spans="1:4">
      <c r="A39814" s="489" t="str">
        <f t="shared" si="622"/>
        <v>2373901335通所型サービス（独自）</v>
      </c>
      <c r="B39814" s="489">
        <v>2373901335</v>
      </c>
      <c r="C39814" s="489" t="s">
        <v>2570</v>
      </c>
      <c r="D39814" s="489" t="s">
        <v>10893</v>
      </c>
    </row>
    <row r="39815" spans="1:4">
      <c r="A39815" s="489" t="str">
        <f t="shared" si="622"/>
        <v>2373901368訪問介護</v>
      </c>
      <c r="B39815" s="489">
        <v>2373901368</v>
      </c>
      <c r="C39815" s="489" t="s">
        <v>140</v>
      </c>
      <c r="D39815" s="489" t="s">
        <v>10894</v>
      </c>
    </row>
    <row r="39816" spans="1:4">
      <c r="A39816" s="489" t="str">
        <f t="shared" si="622"/>
        <v>2373901368訪問介護</v>
      </c>
      <c r="B39816" s="489">
        <v>2373901368</v>
      </c>
      <c r="C39816" s="489" t="s">
        <v>140</v>
      </c>
      <c r="D39816" s="489" t="s">
        <v>10894</v>
      </c>
    </row>
    <row r="39817" spans="1:4">
      <c r="A39817" s="489" t="str">
        <f t="shared" si="622"/>
        <v>2373901368訪問型サービス（独自）</v>
      </c>
      <c r="B39817" s="489">
        <v>2373901368</v>
      </c>
      <c r="C39817" s="489" t="s">
        <v>2571</v>
      </c>
      <c r="D39817" s="489" t="s">
        <v>10894</v>
      </c>
    </row>
    <row r="39818" spans="1:4">
      <c r="A39818" s="489" t="str">
        <f t="shared" si="622"/>
        <v>2373901384訪問介護</v>
      </c>
      <c r="B39818" s="489">
        <v>2373901384</v>
      </c>
      <c r="C39818" s="489" t="s">
        <v>140</v>
      </c>
      <c r="D39818" s="489" t="s">
        <v>10895</v>
      </c>
    </row>
    <row r="39819" spans="1:4">
      <c r="A39819" s="489" t="str">
        <f t="shared" si="622"/>
        <v>2373901384訪問介護</v>
      </c>
      <c r="B39819" s="489">
        <v>2373901384</v>
      </c>
      <c r="C39819" s="489" t="s">
        <v>140</v>
      </c>
      <c r="D39819" s="489" t="s">
        <v>10895</v>
      </c>
    </row>
    <row r="39820" spans="1:4">
      <c r="A39820" s="489" t="str">
        <f t="shared" si="622"/>
        <v>2373901384訪問型サービス（独自）</v>
      </c>
      <c r="B39820" s="489">
        <v>2373901384</v>
      </c>
      <c r="C39820" s="489" t="s">
        <v>2571</v>
      </c>
      <c r="D39820" s="489" t="s">
        <v>10895</v>
      </c>
    </row>
    <row r="39821" spans="1:4">
      <c r="A39821" s="489" t="str">
        <f t="shared" si="622"/>
        <v>2373901426地域密着型通所介護</v>
      </c>
      <c r="B39821" s="489">
        <v>2373901426</v>
      </c>
      <c r="C39821" s="489" t="s">
        <v>161</v>
      </c>
      <c r="D39821" s="489" t="s">
        <v>10896</v>
      </c>
    </row>
    <row r="39822" spans="1:4">
      <c r="A39822" s="489" t="str">
        <f t="shared" si="622"/>
        <v>2373901426通所型サービス（独自）</v>
      </c>
      <c r="B39822" s="489">
        <v>2373901426</v>
      </c>
      <c r="C39822" s="489" t="s">
        <v>2570</v>
      </c>
      <c r="D39822" s="489" t="s">
        <v>10896</v>
      </c>
    </row>
    <row r="39823" spans="1:4">
      <c r="A39823" s="489" t="str">
        <f t="shared" si="622"/>
        <v>2373901459訪問介護</v>
      </c>
      <c r="B39823" s="489">
        <v>2373901459</v>
      </c>
      <c r="C39823" s="489" t="s">
        <v>140</v>
      </c>
      <c r="D39823" s="489" t="s">
        <v>10897</v>
      </c>
    </row>
    <row r="39824" spans="1:4">
      <c r="A39824" s="489" t="str">
        <f t="shared" si="622"/>
        <v>2373901459訪問介護</v>
      </c>
      <c r="B39824" s="489">
        <v>2373901459</v>
      </c>
      <c r="C39824" s="489" t="s">
        <v>140</v>
      </c>
      <c r="D39824" s="489" t="s">
        <v>10897</v>
      </c>
    </row>
    <row r="39825" spans="1:4">
      <c r="A39825" s="489" t="str">
        <f t="shared" si="622"/>
        <v>2373901459訪問型サービス（独自）</v>
      </c>
      <c r="B39825" s="489">
        <v>2373901459</v>
      </c>
      <c r="C39825" s="489" t="s">
        <v>2571</v>
      </c>
      <c r="D39825" s="489" t="s">
        <v>10897</v>
      </c>
    </row>
    <row r="39826" spans="1:4">
      <c r="A39826" s="489" t="str">
        <f t="shared" si="622"/>
        <v>2373901467訪問介護</v>
      </c>
      <c r="B39826" s="489">
        <v>2373901467</v>
      </c>
      <c r="C39826" s="489" t="s">
        <v>140</v>
      </c>
      <c r="D39826" s="489" t="s">
        <v>10898</v>
      </c>
    </row>
    <row r="39827" spans="1:4">
      <c r="A39827" s="489" t="str">
        <f t="shared" si="622"/>
        <v>2373901467訪問介護</v>
      </c>
      <c r="B39827" s="489">
        <v>2373901467</v>
      </c>
      <c r="C39827" s="489" t="s">
        <v>140</v>
      </c>
      <c r="D39827" s="489" t="s">
        <v>10898</v>
      </c>
    </row>
    <row r="39828" spans="1:4">
      <c r="A39828" s="489" t="str">
        <f t="shared" si="622"/>
        <v>2373901467訪問型サービス（独自）</v>
      </c>
      <c r="B39828" s="489">
        <v>2373901467</v>
      </c>
      <c r="C39828" s="489" t="s">
        <v>2571</v>
      </c>
      <c r="D39828" s="489" t="s">
        <v>10898</v>
      </c>
    </row>
    <row r="39829" spans="1:4">
      <c r="A39829" s="489" t="str">
        <f t="shared" si="622"/>
        <v>2373901475地域密着型通所介護</v>
      </c>
      <c r="B39829" s="489">
        <v>2373901475</v>
      </c>
      <c r="C39829" s="489" t="s">
        <v>161</v>
      </c>
      <c r="D39829" s="489" t="s">
        <v>10899</v>
      </c>
    </row>
    <row r="39830" spans="1:4">
      <c r="A39830" s="489" t="str">
        <f t="shared" si="622"/>
        <v>2373901475通所型サービス（独自）</v>
      </c>
      <c r="B39830" s="489">
        <v>2373901475</v>
      </c>
      <c r="C39830" s="489" t="s">
        <v>2570</v>
      </c>
      <c r="D39830" s="489" t="s">
        <v>10899</v>
      </c>
    </row>
    <row r="39831" spans="1:4">
      <c r="A39831" s="489" t="str">
        <f t="shared" si="622"/>
        <v>2373901483居宅介護支援</v>
      </c>
      <c r="B39831" s="489">
        <v>2373901483</v>
      </c>
      <c r="C39831" s="489" t="s">
        <v>2519</v>
      </c>
      <c r="D39831" s="489" t="s">
        <v>10900</v>
      </c>
    </row>
    <row r="39832" spans="1:4">
      <c r="A39832" s="489" t="str">
        <f t="shared" si="622"/>
        <v>2373901525通所介護</v>
      </c>
      <c r="B39832" s="489">
        <v>2373901525</v>
      </c>
      <c r="C39832" s="489" t="s">
        <v>158</v>
      </c>
      <c r="D39832" s="489" t="s">
        <v>10901</v>
      </c>
    </row>
    <row r="39833" spans="1:4">
      <c r="A39833" s="489" t="str">
        <f t="shared" si="622"/>
        <v>2373901525通所型サービス（独自）</v>
      </c>
      <c r="B39833" s="489">
        <v>2373901525</v>
      </c>
      <c r="C39833" s="489" t="s">
        <v>2570</v>
      </c>
      <c r="D39833" s="489" t="s">
        <v>10901</v>
      </c>
    </row>
    <row r="39834" spans="1:4">
      <c r="A39834" s="489" t="str">
        <f t="shared" si="622"/>
        <v>2373901541訪問介護</v>
      </c>
      <c r="B39834" s="489">
        <v>2373901541</v>
      </c>
      <c r="C39834" s="489" t="s">
        <v>140</v>
      </c>
      <c r="D39834" s="489" t="s">
        <v>10902</v>
      </c>
    </row>
    <row r="39835" spans="1:4">
      <c r="A39835" s="489" t="str">
        <f t="shared" si="622"/>
        <v>2373901541訪問介護</v>
      </c>
      <c r="B39835" s="489">
        <v>2373901541</v>
      </c>
      <c r="C39835" s="489" t="s">
        <v>140</v>
      </c>
      <c r="D39835" s="489" t="s">
        <v>10902</v>
      </c>
    </row>
    <row r="39836" spans="1:4">
      <c r="A39836" s="489" t="str">
        <f t="shared" si="622"/>
        <v>2373901541訪問型サービス（独自）</v>
      </c>
      <c r="B39836" s="489">
        <v>2373901541</v>
      </c>
      <c r="C39836" s="489" t="s">
        <v>2571</v>
      </c>
      <c r="D39836" s="489" t="s">
        <v>10902</v>
      </c>
    </row>
    <row r="39837" spans="1:4">
      <c r="A39837" s="489" t="str">
        <f t="shared" si="622"/>
        <v>2373901558介護予防支援</v>
      </c>
      <c r="B39837" s="489">
        <v>2373901558</v>
      </c>
      <c r="C39837" s="489" t="s">
        <v>2520</v>
      </c>
      <c r="D39837" s="489" t="s">
        <v>10903</v>
      </c>
    </row>
    <row r="39838" spans="1:4">
      <c r="A39838" s="489" t="str">
        <f t="shared" si="622"/>
        <v>2373901558居宅介護支援</v>
      </c>
      <c r="B39838" s="489">
        <v>2373901558</v>
      </c>
      <c r="C39838" s="489" t="s">
        <v>2519</v>
      </c>
      <c r="D39838" s="489" t="s">
        <v>10903</v>
      </c>
    </row>
    <row r="39839" spans="1:4">
      <c r="A39839" s="489" t="str">
        <f t="shared" si="622"/>
        <v>2373901582介護老人福祉施設</v>
      </c>
      <c r="B39839" s="489">
        <v>2373901582</v>
      </c>
      <c r="C39839" s="489" t="s">
        <v>1921</v>
      </c>
      <c r="D39839" s="489" t="s">
        <v>10904</v>
      </c>
    </row>
    <row r="39840" spans="1:4">
      <c r="A39840" s="489" t="str">
        <f t="shared" si="622"/>
        <v>2373901616訪問介護</v>
      </c>
      <c r="B39840" s="489">
        <v>2373901616</v>
      </c>
      <c r="C39840" s="489" t="s">
        <v>140</v>
      </c>
      <c r="D39840" s="489" t="s">
        <v>10905</v>
      </c>
    </row>
    <row r="39841" spans="1:4">
      <c r="A39841" s="489" t="str">
        <f t="shared" si="622"/>
        <v>2373901616訪問介護</v>
      </c>
      <c r="B39841" s="489">
        <v>2373901616</v>
      </c>
      <c r="C39841" s="489" t="s">
        <v>140</v>
      </c>
      <c r="D39841" s="489" t="s">
        <v>10905</v>
      </c>
    </row>
    <row r="39842" spans="1:4">
      <c r="A39842" s="489" t="str">
        <f t="shared" si="622"/>
        <v>2373901616訪問型サービス（独自）</v>
      </c>
      <c r="B39842" s="489">
        <v>2373901616</v>
      </c>
      <c r="C39842" s="489" t="s">
        <v>2571</v>
      </c>
      <c r="D39842" s="489" t="s">
        <v>10905</v>
      </c>
    </row>
    <row r="39843" spans="1:4">
      <c r="A39843" s="489" t="str">
        <f t="shared" si="622"/>
        <v>2373901624通所介護</v>
      </c>
      <c r="B39843" s="489">
        <v>2373901624</v>
      </c>
      <c r="C39843" s="489" t="s">
        <v>158</v>
      </c>
      <c r="D39843" s="489" t="s">
        <v>10906</v>
      </c>
    </row>
    <row r="39844" spans="1:4">
      <c r="A39844" s="489" t="str">
        <f t="shared" si="622"/>
        <v>2373901624通所型サービス（独自）</v>
      </c>
      <c r="B39844" s="489">
        <v>2373901624</v>
      </c>
      <c r="C39844" s="489" t="s">
        <v>2570</v>
      </c>
      <c r="D39844" s="489" t="s">
        <v>10906</v>
      </c>
    </row>
    <row r="39845" spans="1:4">
      <c r="A39845" s="489" t="str">
        <f t="shared" si="622"/>
        <v>2373901665介護予防訪問入浴介護</v>
      </c>
      <c r="B39845" s="489">
        <v>2373901665</v>
      </c>
      <c r="C39845" s="489" t="s">
        <v>2510</v>
      </c>
      <c r="D39845" s="489" t="s">
        <v>10907</v>
      </c>
    </row>
    <row r="39846" spans="1:4">
      <c r="A39846" s="489" t="str">
        <f t="shared" si="622"/>
        <v>2373901665訪問入浴介護</v>
      </c>
      <c r="B39846" s="489">
        <v>2373901665</v>
      </c>
      <c r="C39846" s="489" t="s">
        <v>2509</v>
      </c>
      <c r="D39846" s="489" t="s">
        <v>10907</v>
      </c>
    </row>
    <row r="39847" spans="1:4">
      <c r="A39847" s="489" t="str">
        <f t="shared" si="622"/>
        <v>2373901699通所介護</v>
      </c>
      <c r="B39847" s="489">
        <v>2373901699</v>
      </c>
      <c r="C39847" s="489" t="s">
        <v>158</v>
      </c>
      <c r="D39847" s="489" t="s">
        <v>10909</v>
      </c>
    </row>
    <row r="39848" spans="1:4">
      <c r="A39848" s="489" t="str">
        <f t="shared" si="622"/>
        <v>2373901699通所型サービス（独自）</v>
      </c>
      <c r="B39848" s="489">
        <v>2373901699</v>
      </c>
      <c r="C39848" s="489" t="s">
        <v>2570</v>
      </c>
      <c r="D39848" s="489" t="s">
        <v>10909</v>
      </c>
    </row>
    <row r="39849" spans="1:4">
      <c r="A39849" s="489" t="str">
        <f t="shared" si="622"/>
        <v>2373901715居宅介護支援</v>
      </c>
      <c r="B39849" s="489">
        <v>2373901715</v>
      </c>
      <c r="C39849" s="489" t="s">
        <v>2519</v>
      </c>
      <c r="D39849" s="489" t="s">
        <v>10910</v>
      </c>
    </row>
    <row r="39850" spans="1:4">
      <c r="A39850" s="489" t="str">
        <f t="shared" si="622"/>
        <v>2373901731訪問介護</v>
      </c>
      <c r="B39850" s="489">
        <v>2373901731</v>
      </c>
      <c r="C39850" s="489" t="s">
        <v>140</v>
      </c>
      <c r="D39850" s="489" t="s">
        <v>10911</v>
      </c>
    </row>
    <row r="39851" spans="1:4">
      <c r="A39851" s="489" t="str">
        <f t="shared" si="622"/>
        <v>2373901731訪問介護</v>
      </c>
      <c r="B39851" s="489">
        <v>2373901731</v>
      </c>
      <c r="C39851" s="489" t="s">
        <v>140</v>
      </c>
      <c r="D39851" s="489" t="s">
        <v>10911</v>
      </c>
    </row>
    <row r="39852" spans="1:4">
      <c r="A39852" s="489" t="str">
        <f t="shared" si="622"/>
        <v>2373901764介護老人福祉施設</v>
      </c>
      <c r="B39852" s="489">
        <v>2373901764</v>
      </c>
      <c r="C39852" s="489" t="s">
        <v>1921</v>
      </c>
      <c r="D39852" s="489" t="s">
        <v>10912</v>
      </c>
    </row>
    <row r="39853" spans="1:4">
      <c r="A39853" s="489" t="str">
        <f t="shared" si="622"/>
        <v>2373901772訪問介護</v>
      </c>
      <c r="B39853" s="489">
        <v>2373901772</v>
      </c>
      <c r="C39853" s="489" t="s">
        <v>140</v>
      </c>
      <c r="D39853" s="489" t="s">
        <v>10913</v>
      </c>
    </row>
    <row r="39854" spans="1:4">
      <c r="A39854" s="489" t="str">
        <f t="shared" si="622"/>
        <v>2373901772訪問介護</v>
      </c>
      <c r="B39854" s="489">
        <v>2373901772</v>
      </c>
      <c r="C39854" s="489" t="s">
        <v>140</v>
      </c>
      <c r="D39854" s="489" t="s">
        <v>10913</v>
      </c>
    </row>
    <row r="39855" spans="1:4">
      <c r="A39855" s="489" t="str">
        <f t="shared" si="622"/>
        <v>2373901772訪問型サービス（独自）</v>
      </c>
      <c r="B39855" s="489">
        <v>2373901772</v>
      </c>
      <c r="C39855" s="489" t="s">
        <v>2571</v>
      </c>
      <c r="D39855" s="489" t="s">
        <v>10913</v>
      </c>
    </row>
    <row r="39856" spans="1:4">
      <c r="A39856" s="489" t="str">
        <f t="shared" si="622"/>
        <v>2373901780訪問介護</v>
      </c>
      <c r="B39856" s="489">
        <v>2373901780</v>
      </c>
      <c r="C39856" s="489" t="s">
        <v>140</v>
      </c>
      <c r="D39856" s="489" t="s">
        <v>10914</v>
      </c>
    </row>
    <row r="39857" spans="1:4">
      <c r="A39857" s="489" t="str">
        <f t="shared" si="622"/>
        <v>2373901780訪問介護</v>
      </c>
      <c r="B39857" s="489">
        <v>2373901780</v>
      </c>
      <c r="C39857" s="489" t="s">
        <v>140</v>
      </c>
      <c r="D39857" s="489" t="s">
        <v>10914</v>
      </c>
    </row>
    <row r="39858" spans="1:4">
      <c r="A39858" s="489" t="str">
        <f t="shared" si="622"/>
        <v>2373901780訪問型サービス（独自）</v>
      </c>
      <c r="B39858" s="489">
        <v>2373901780</v>
      </c>
      <c r="C39858" s="489" t="s">
        <v>2571</v>
      </c>
      <c r="D39858" s="489" t="s">
        <v>10914</v>
      </c>
    </row>
    <row r="39859" spans="1:4">
      <c r="A39859" s="489" t="str">
        <f t="shared" si="622"/>
        <v>2373901798居宅介護支援</v>
      </c>
      <c r="B39859" s="489">
        <v>2373901798</v>
      </c>
      <c r="C39859" s="489" t="s">
        <v>2519</v>
      </c>
      <c r="D39859" s="489" t="s">
        <v>10915</v>
      </c>
    </row>
    <row r="39860" spans="1:4">
      <c r="A39860" s="489" t="str">
        <f t="shared" si="622"/>
        <v>2373901814介護予防短期入所生活介護</v>
      </c>
      <c r="B39860" s="489">
        <v>2373901814</v>
      </c>
      <c r="C39860" s="489" t="s">
        <v>2093</v>
      </c>
      <c r="D39860" s="489" t="s">
        <v>10916</v>
      </c>
    </row>
    <row r="39861" spans="1:4">
      <c r="A39861" s="489" t="str">
        <f t="shared" si="622"/>
        <v>2373901814短期入所生活介護</v>
      </c>
      <c r="B39861" s="489">
        <v>2373901814</v>
      </c>
      <c r="C39861" s="489" t="s">
        <v>2092</v>
      </c>
      <c r="D39861" s="489" t="s">
        <v>10916</v>
      </c>
    </row>
    <row r="39862" spans="1:4">
      <c r="A39862" s="489" t="str">
        <f t="shared" si="622"/>
        <v>2373901822介護予防特定施設入居者生活介護</v>
      </c>
      <c r="B39862" s="489">
        <v>2373901822</v>
      </c>
      <c r="C39862" s="489" t="s">
        <v>2514</v>
      </c>
      <c r="D39862" s="489" t="s">
        <v>10916</v>
      </c>
    </row>
    <row r="39863" spans="1:4">
      <c r="A39863" s="489" t="str">
        <f t="shared" si="622"/>
        <v>2373901822特定施設入居者生活介護</v>
      </c>
      <c r="B39863" s="489">
        <v>2373901822</v>
      </c>
      <c r="C39863" s="489" t="s">
        <v>2513</v>
      </c>
      <c r="D39863" s="489" t="s">
        <v>10916</v>
      </c>
    </row>
    <row r="39864" spans="1:4">
      <c r="A39864" s="489" t="str">
        <f t="shared" si="622"/>
        <v>2373901848訪問介護</v>
      </c>
      <c r="B39864" s="489">
        <v>2373901848</v>
      </c>
      <c r="C39864" s="489" t="s">
        <v>140</v>
      </c>
      <c r="D39864" s="489" t="s">
        <v>10917</v>
      </c>
    </row>
    <row r="39865" spans="1:4">
      <c r="A39865" s="489" t="str">
        <f t="shared" si="622"/>
        <v>2373901848訪問介護</v>
      </c>
      <c r="B39865" s="489">
        <v>2373901848</v>
      </c>
      <c r="C39865" s="489" t="s">
        <v>140</v>
      </c>
      <c r="D39865" s="489" t="s">
        <v>10917</v>
      </c>
    </row>
    <row r="39866" spans="1:4">
      <c r="A39866" s="489" t="str">
        <f t="shared" si="622"/>
        <v>2373901848訪問型サービス（独自）</v>
      </c>
      <c r="B39866" s="489">
        <v>2373901848</v>
      </c>
      <c r="C39866" s="489" t="s">
        <v>2571</v>
      </c>
      <c r="D39866" s="489" t="s">
        <v>10917</v>
      </c>
    </row>
    <row r="39867" spans="1:4">
      <c r="A39867" s="489" t="str">
        <f t="shared" si="622"/>
        <v>2373901871居宅介護支援</v>
      </c>
      <c r="B39867" s="489">
        <v>2373901871</v>
      </c>
      <c r="C39867" s="489" t="s">
        <v>2519</v>
      </c>
      <c r="D39867" s="489" t="s">
        <v>10918</v>
      </c>
    </row>
    <row r="39868" spans="1:4">
      <c r="A39868" s="489" t="str">
        <f t="shared" si="622"/>
        <v>2373901889通所介護</v>
      </c>
      <c r="B39868" s="489">
        <v>2373901889</v>
      </c>
      <c r="C39868" s="489" t="s">
        <v>158</v>
      </c>
      <c r="D39868" s="489" t="s">
        <v>10919</v>
      </c>
    </row>
    <row r="39869" spans="1:4">
      <c r="A39869" s="489" t="str">
        <f t="shared" si="622"/>
        <v>2373901889通所型サービス（独自）</v>
      </c>
      <c r="B39869" s="489">
        <v>2373901889</v>
      </c>
      <c r="C39869" s="489" t="s">
        <v>2570</v>
      </c>
      <c r="D39869" s="489" t="s">
        <v>10919</v>
      </c>
    </row>
    <row r="39870" spans="1:4">
      <c r="A39870" s="489" t="str">
        <f t="shared" si="622"/>
        <v>2373901897介護予防短期入所生活介護</v>
      </c>
      <c r="B39870" s="489">
        <v>2373901897</v>
      </c>
      <c r="C39870" s="489" t="s">
        <v>2093</v>
      </c>
      <c r="D39870" s="489" t="s">
        <v>10920</v>
      </c>
    </row>
    <row r="39871" spans="1:4">
      <c r="A39871" s="489" t="str">
        <f t="shared" si="622"/>
        <v>2373901897短期入所生活介護</v>
      </c>
      <c r="B39871" s="489">
        <v>2373901897</v>
      </c>
      <c r="C39871" s="489" t="s">
        <v>2092</v>
      </c>
      <c r="D39871" s="489" t="s">
        <v>10920</v>
      </c>
    </row>
    <row r="39872" spans="1:4">
      <c r="A39872" s="489" t="str">
        <f t="shared" si="622"/>
        <v>2373901905居宅介護支援</v>
      </c>
      <c r="B39872" s="489">
        <v>2373901905</v>
      </c>
      <c r="C39872" s="489" t="s">
        <v>2519</v>
      </c>
      <c r="D39872" s="489" t="s">
        <v>10921</v>
      </c>
    </row>
    <row r="39873" spans="1:4">
      <c r="A39873" s="489" t="str">
        <f t="shared" si="622"/>
        <v>2373901939通所介護</v>
      </c>
      <c r="B39873" s="489">
        <v>2373901939</v>
      </c>
      <c r="C39873" s="489" t="s">
        <v>158</v>
      </c>
      <c r="D39873" s="489" t="s">
        <v>10922</v>
      </c>
    </row>
    <row r="39874" spans="1:4">
      <c r="A39874" s="489" t="str">
        <f t="shared" ref="A39874:A39937" si="623">B39874&amp;C39874</f>
        <v>2373901939通所型サービス（独自）</v>
      </c>
      <c r="B39874" s="489">
        <v>2373901939</v>
      </c>
      <c r="C39874" s="489" t="s">
        <v>2570</v>
      </c>
      <c r="D39874" s="489" t="s">
        <v>10922</v>
      </c>
    </row>
    <row r="39875" spans="1:4">
      <c r="A39875" s="489" t="str">
        <f t="shared" si="623"/>
        <v>2373901988訪問介護</v>
      </c>
      <c r="B39875" s="489">
        <v>2373901988</v>
      </c>
      <c r="C39875" s="489" t="s">
        <v>140</v>
      </c>
      <c r="D39875" s="489" t="s">
        <v>10923</v>
      </c>
    </row>
    <row r="39876" spans="1:4">
      <c r="A39876" s="489" t="str">
        <f t="shared" si="623"/>
        <v>2373901988訪問介護</v>
      </c>
      <c r="B39876" s="489">
        <v>2373901988</v>
      </c>
      <c r="C39876" s="489" t="s">
        <v>140</v>
      </c>
      <c r="D39876" s="489" t="s">
        <v>10923</v>
      </c>
    </row>
    <row r="39877" spans="1:4">
      <c r="A39877" s="489" t="str">
        <f t="shared" si="623"/>
        <v>2373901988訪問型サービス（独自）</v>
      </c>
      <c r="B39877" s="489">
        <v>2373901988</v>
      </c>
      <c r="C39877" s="489" t="s">
        <v>2571</v>
      </c>
      <c r="D39877" s="489" t="s">
        <v>10923</v>
      </c>
    </row>
    <row r="39878" spans="1:4">
      <c r="A39878" s="489" t="str">
        <f t="shared" si="623"/>
        <v>2373901996通所介護</v>
      </c>
      <c r="B39878" s="489">
        <v>2373901996</v>
      </c>
      <c r="C39878" s="489" t="s">
        <v>158</v>
      </c>
      <c r="D39878" s="489" t="s">
        <v>10924</v>
      </c>
    </row>
    <row r="39879" spans="1:4">
      <c r="A39879" s="489" t="str">
        <f t="shared" si="623"/>
        <v>2373901996通所型サービス（独自）</v>
      </c>
      <c r="B39879" s="489">
        <v>2373901996</v>
      </c>
      <c r="C39879" s="489" t="s">
        <v>2570</v>
      </c>
      <c r="D39879" s="489" t="s">
        <v>10924</v>
      </c>
    </row>
    <row r="39880" spans="1:4">
      <c r="A39880" s="489" t="str">
        <f t="shared" si="623"/>
        <v>2373902002介護予防短期入所生活介護</v>
      </c>
      <c r="B39880" s="489">
        <v>2373902002</v>
      </c>
      <c r="C39880" s="489" t="s">
        <v>2093</v>
      </c>
      <c r="D39880" s="489" t="s">
        <v>10925</v>
      </c>
    </row>
    <row r="39881" spans="1:4">
      <c r="A39881" s="489" t="str">
        <f t="shared" si="623"/>
        <v>2373902002介護老人福祉施設</v>
      </c>
      <c r="B39881" s="489">
        <v>2373902002</v>
      </c>
      <c r="C39881" s="489" t="s">
        <v>1921</v>
      </c>
      <c r="D39881" s="489" t="s">
        <v>10925</v>
      </c>
    </row>
    <row r="39882" spans="1:4">
      <c r="A39882" s="489" t="str">
        <f t="shared" si="623"/>
        <v>2373902002短期入所生活介護</v>
      </c>
      <c r="B39882" s="489">
        <v>2373902002</v>
      </c>
      <c r="C39882" s="489" t="s">
        <v>2092</v>
      </c>
      <c r="D39882" s="489" t="s">
        <v>10925</v>
      </c>
    </row>
    <row r="39883" spans="1:4">
      <c r="A39883" s="489" t="str">
        <f t="shared" si="623"/>
        <v>2373902010通所介護</v>
      </c>
      <c r="B39883" s="489">
        <v>2373902010</v>
      </c>
      <c r="C39883" s="489" t="s">
        <v>158</v>
      </c>
      <c r="D39883" s="489" t="s">
        <v>10926</v>
      </c>
    </row>
    <row r="39884" spans="1:4">
      <c r="A39884" s="489" t="str">
        <f t="shared" si="623"/>
        <v>2373902010通所型サービス（独自）</v>
      </c>
      <c r="B39884" s="489">
        <v>2373902010</v>
      </c>
      <c r="C39884" s="489" t="s">
        <v>2570</v>
      </c>
      <c r="D39884" s="489" t="s">
        <v>10926</v>
      </c>
    </row>
    <row r="39885" spans="1:4">
      <c r="A39885" s="489" t="str">
        <f t="shared" si="623"/>
        <v>2373902028通所介護</v>
      </c>
      <c r="B39885" s="489">
        <v>2373902028</v>
      </c>
      <c r="C39885" s="489" t="s">
        <v>158</v>
      </c>
      <c r="D39885" s="489" t="s">
        <v>10908</v>
      </c>
    </row>
    <row r="39886" spans="1:4">
      <c r="A39886" s="489" t="str">
        <f t="shared" si="623"/>
        <v>2373902028通所型サービス（独自）</v>
      </c>
      <c r="B39886" s="489">
        <v>2373902028</v>
      </c>
      <c r="C39886" s="489" t="s">
        <v>2570</v>
      </c>
      <c r="D39886" s="489" t="s">
        <v>10908</v>
      </c>
    </row>
    <row r="39887" spans="1:4">
      <c r="A39887" s="489" t="str">
        <f t="shared" si="623"/>
        <v>2373902036通所介護</v>
      </c>
      <c r="B39887" s="489">
        <v>2373902036</v>
      </c>
      <c r="C39887" s="489" t="s">
        <v>158</v>
      </c>
      <c r="D39887" s="489" t="s">
        <v>10927</v>
      </c>
    </row>
    <row r="39888" spans="1:4">
      <c r="A39888" s="489" t="str">
        <f t="shared" si="623"/>
        <v>2373902036通所型サービス（独自）</v>
      </c>
      <c r="B39888" s="489">
        <v>2373902036</v>
      </c>
      <c r="C39888" s="489" t="s">
        <v>2570</v>
      </c>
      <c r="D39888" s="489" t="s">
        <v>10927</v>
      </c>
    </row>
    <row r="39889" spans="1:4">
      <c r="A39889" s="489" t="str">
        <f t="shared" si="623"/>
        <v>2373902044訪問介護</v>
      </c>
      <c r="B39889" s="489">
        <v>2373902044</v>
      </c>
      <c r="C39889" s="489" t="s">
        <v>140</v>
      </c>
      <c r="D39889" s="489" t="s">
        <v>10928</v>
      </c>
    </row>
    <row r="39890" spans="1:4">
      <c r="A39890" s="489" t="str">
        <f t="shared" si="623"/>
        <v>2373902044訪問介護</v>
      </c>
      <c r="B39890" s="489">
        <v>2373902044</v>
      </c>
      <c r="C39890" s="489" t="s">
        <v>140</v>
      </c>
      <c r="D39890" s="489" t="s">
        <v>10928</v>
      </c>
    </row>
    <row r="39891" spans="1:4">
      <c r="A39891" s="489" t="str">
        <f t="shared" si="623"/>
        <v>2373902044訪問型サービス（独自）</v>
      </c>
      <c r="B39891" s="489">
        <v>2373902044</v>
      </c>
      <c r="C39891" s="489" t="s">
        <v>2571</v>
      </c>
      <c r="D39891" s="489" t="s">
        <v>10928</v>
      </c>
    </row>
    <row r="39892" spans="1:4">
      <c r="A39892" s="489" t="str">
        <f t="shared" si="623"/>
        <v>2373902051介護予防特定施設入居者生活介護</v>
      </c>
      <c r="B39892" s="489">
        <v>2373902051</v>
      </c>
      <c r="C39892" s="489" t="s">
        <v>2514</v>
      </c>
      <c r="D39892" s="489" t="s">
        <v>10929</v>
      </c>
    </row>
    <row r="39893" spans="1:4">
      <c r="A39893" s="489" t="str">
        <f t="shared" si="623"/>
        <v>2373902051特定施設入居者生活介護</v>
      </c>
      <c r="B39893" s="489">
        <v>2373902051</v>
      </c>
      <c r="C39893" s="489" t="s">
        <v>2513</v>
      </c>
      <c r="D39893" s="489" t="s">
        <v>10929</v>
      </c>
    </row>
    <row r="39894" spans="1:4">
      <c r="A39894" s="489" t="str">
        <f t="shared" si="623"/>
        <v>2373902085通所介護</v>
      </c>
      <c r="B39894" s="489">
        <v>2373902085</v>
      </c>
      <c r="C39894" s="489" t="s">
        <v>158</v>
      </c>
      <c r="D39894" s="489" t="s">
        <v>10930</v>
      </c>
    </row>
    <row r="39895" spans="1:4">
      <c r="A39895" s="489" t="str">
        <f t="shared" si="623"/>
        <v>2373902085通所型サービス（独自）</v>
      </c>
      <c r="B39895" s="489">
        <v>2373902085</v>
      </c>
      <c r="C39895" s="489" t="s">
        <v>2570</v>
      </c>
      <c r="D39895" s="489" t="s">
        <v>10930</v>
      </c>
    </row>
    <row r="39896" spans="1:4">
      <c r="A39896" s="489" t="str">
        <f t="shared" si="623"/>
        <v>2373902093居宅介護支援</v>
      </c>
      <c r="B39896" s="489">
        <v>2373902093</v>
      </c>
      <c r="C39896" s="489" t="s">
        <v>2519</v>
      </c>
      <c r="D39896" s="489" t="s">
        <v>10931</v>
      </c>
    </row>
    <row r="39897" spans="1:4">
      <c r="A39897" s="489" t="str">
        <f t="shared" si="623"/>
        <v>2373902135通所介護</v>
      </c>
      <c r="B39897" s="489">
        <v>2373902135</v>
      </c>
      <c r="C39897" s="489" t="s">
        <v>158</v>
      </c>
      <c r="D39897" s="489" t="s">
        <v>10932</v>
      </c>
    </row>
    <row r="39898" spans="1:4">
      <c r="A39898" s="489" t="str">
        <f t="shared" si="623"/>
        <v>2373902143居宅介護支援</v>
      </c>
      <c r="B39898" s="489">
        <v>2373902143</v>
      </c>
      <c r="C39898" s="489" t="s">
        <v>2519</v>
      </c>
      <c r="D39898" s="489" t="s">
        <v>10933</v>
      </c>
    </row>
    <row r="39899" spans="1:4">
      <c r="A39899" s="489" t="str">
        <f t="shared" si="623"/>
        <v>2373902150通所介護</v>
      </c>
      <c r="B39899" s="489">
        <v>2373902150</v>
      </c>
      <c r="C39899" s="489" t="s">
        <v>158</v>
      </c>
      <c r="D39899" s="489" t="s">
        <v>8986</v>
      </c>
    </row>
    <row r="39900" spans="1:4">
      <c r="A39900" s="489" t="str">
        <f t="shared" si="623"/>
        <v>2373902150通所型サービス（独自）</v>
      </c>
      <c r="B39900" s="489">
        <v>2373902150</v>
      </c>
      <c r="C39900" s="489" t="s">
        <v>2570</v>
      </c>
      <c r="D39900" s="489" t="s">
        <v>8986</v>
      </c>
    </row>
    <row r="39901" spans="1:4">
      <c r="A39901" s="489" t="str">
        <f t="shared" si="623"/>
        <v>2373902176通所介護</v>
      </c>
      <c r="B39901" s="489">
        <v>2373902176</v>
      </c>
      <c r="C39901" s="489" t="s">
        <v>158</v>
      </c>
      <c r="D39901" s="489" t="s">
        <v>10934</v>
      </c>
    </row>
    <row r="39902" spans="1:4">
      <c r="A39902" s="489" t="str">
        <f t="shared" si="623"/>
        <v>2373902176通所型サービス（独自）</v>
      </c>
      <c r="B39902" s="489">
        <v>2373902176</v>
      </c>
      <c r="C39902" s="489" t="s">
        <v>2570</v>
      </c>
      <c r="D39902" s="489" t="s">
        <v>10934</v>
      </c>
    </row>
    <row r="39903" spans="1:4">
      <c r="A39903" s="489" t="str">
        <f t="shared" si="623"/>
        <v>2373902192介護予防短期入所生活介護</v>
      </c>
      <c r="B39903" s="489">
        <v>2373902192</v>
      </c>
      <c r="C39903" s="489" t="s">
        <v>2093</v>
      </c>
      <c r="D39903" s="489" t="s">
        <v>10935</v>
      </c>
    </row>
    <row r="39904" spans="1:4">
      <c r="A39904" s="489" t="str">
        <f t="shared" si="623"/>
        <v>2373902192介護老人福祉施設</v>
      </c>
      <c r="B39904" s="489">
        <v>2373902192</v>
      </c>
      <c r="C39904" s="489" t="s">
        <v>1921</v>
      </c>
      <c r="D39904" s="489" t="s">
        <v>10935</v>
      </c>
    </row>
    <row r="39905" spans="1:4">
      <c r="A39905" s="489" t="str">
        <f t="shared" si="623"/>
        <v>2373902192短期入所生活介護</v>
      </c>
      <c r="B39905" s="489">
        <v>2373902192</v>
      </c>
      <c r="C39905" s="489" t="s">
        <v>2092</v>
      </c>
      <c r="D39905" s="489" t="s">
        <v>10935</v>
      </c>
    </row>
    <row r="39906" spans="1:4">
      <c r="A39906" s="489" t="str">
        <f t="shared" si="623"/>
        <v>2373902218訪問介護</v>
      </c>
      <c r="B39906" s="489">
        <v>2373902218</v>
      </c>
      <c r="C39906" s="489" t="s">
        <v>140</v>
      </c>
      <c r="D39906" s="489" t="s">
        <v>10936</v>
      </c>
    </row>
    <row r="39907" spans="1:4">
      <c r="A39907" s="489" t="str">
        <f t="shared" si="623"/>
        <v>2373902218訪問介護</v>
      </c>
      <c r="B39907" s="489">
        <v>2373902218</v>
      </c>
      <c r="C39907" s="489" t="s">
        <v>140</v>
      </c>
      <c r="D39907" s="489" t="s">
        <v>10936</v>
      </c>
    </row>
    <row r="39908" spans="1:4">
      <c r="A39908" s="489" t="str">
        <f t="shared" si="623"/>
        <v>2373902218訪問介護</v>
      </c>
      <c r="B39908" s="489">
        <v>2373902218</v>
      </c>
      <c r="C39908" s="489" t="s">
        <v>140</v>
      </c>
      <c r="D39908" s="489" t="s">
        <v>10936</v>
      </c>
    </row>
    <row r="39909" spans="1:4">
      <c r="A39909" s="489" t="str">
        <f t="shared" si="623"/>
        <v>2373902218訪問型サービス（独自）</v>
      </c>
      <c r="B39909" s="489">
        <v>2373902218</v>
      </c>
      <c r="C39909" s="489" t="s">
        <v>2571</v>
      </c>
      <c r="D39909" s="489" t="s">
        <v>10936</v>
      </c>
    </row>
    <row r="39910" spans="1:4">
      <c r="A39910" s="489" t="str">
        <f t="shared" si="623"/>
        <v>2373902226介護予防特定施設入居者生活介護</v>
      </c>
      <c r="B39910" s="489">
        <v>2373902226</v>
      </c>
      <c r="C39910" s="489" t="s">
        <v>2514</v>
      </c>
      <c r="D39910" s="489" t="s">
        <v>10937</v>
      </c>
    </row>
    <row r="39911" spans="1:4">
      <c r="A39911" s="489" t="str">
        <f t="shared" si="623"/>
        <v>2373902226特定施設入居者生活介護</v>
      </c>
      <c r="B39911" s="489">
        <v>2373902226</v>
      </c>
      <c r="C39911" s="489" t="s">
        <v>2513</v>
      </c>
      <c r="D39911" s="489" t="s">
        <v>10937</v>
      </c>
    </row>
    <row r="39912" spans="1:4">
      <c r="A39912" s="489" t="str">
        <f t="shared" si="623"/>
        <v>2373902234介護予防短期入所生活介護</v>
      </c>
      <c r="B39912" s="489">
        <v>2373902234</v>
      </c>
      <c r="C39912" s="489" t="s">
        <v>2093</v>
      </c>
      <c r="D39912" s="489" t="s">
        <v>10938</v>
      </c>
    </row>
    <row r="39913" spans="1:4">
      <c r="A39913" s="489" t="str">
        <f t="shared" si="623"/>
        <v>2373902234短期入所生活介護</v>
      </c>
      <c r="B39913" s="489">
        <v>2373902234</v>
      </c>
      <c r="C39913" s="489" t="s">
        <v>2092</v>
      </c>
      <c r="D39913" s="489" t="s">
        <v>10938</v>
      </c>
    </row>
    <row r="39914" spans="1:4">
      <c r="A39914" s="489" t="str">
        <f t="shared" si="623"/>
        <v>2373902242通所介護</v>
      </c>
      <c r="B39914" s="489">
        <v>2373902242</v>
      </c>
      <c r="C39914" s="489" t="s">
        <v>158</v>
      </c>
      <c r="D39914" s="489" t="s">
        <v>10939</v>
      </c>
    </row>
    <row r="39915" spans="1:4">
      <c r="A39915" s="489" t="str">
        <f t="shared" si="623"/>
        <v>2373902242通所型サービス（独自）</v>
      </c>
      <c r="B39915" s="489">
        <v>2373902242</v>
      </c>
      <c r="C39915" s="489" t="s">
        <v>2570</v>
      </c>
      <c r="D39915" s="489" t="s">
        <v>10939</v>
      </c>
    </row>
    <row r="39916" spans="1:4">
      <c r="A39916" s="489" t="str">
        <f t="shared" si="623"/>
        <v>2373902267居宅介護支援</v>
      </c>
      <c r="B39916" s="489">
        <v>2373902267</v>
      </c>
      <c r="C39916" s="489" t="s">
        <v>2519</v>
      </c>
      <c r="D39916" s="489" t="s">
        <v>10940</v>
      </c>
    </row>
    <row r="39917" spans="1:4">
      <c r="A39917" s="489" t="str">
        <f t="shared" si="623"/>
        <v>2373902275訪問介護</v>
      </c>
      <c r="B39917" s="489">
        <v>2373902275</v>
      </c>
      <c r="C39917" s="489" t="s">
        <v>140</v>
      </c>
      <c r="D39917" s="489" t="s">
        <v>10941</v>
      </c>
    </row>
    <row r="39918" spans="1:4">
      <c r="A39918" s="489" t="str">
        <f t="shared" si="623"/>
        <v>2373902275訪問介護</v>
      </c>
      <c r="B39918" s="489">
        <v>2373902275</v>
      </c>
      <c r="C39918" s="489" t="s">
        <v>140</v>
      </c>
      <c r="D39918" s="489" t="s">
        <v>10941</v>
      </c>
    </row>
    <row r="39919" spans="1:4">
      <c r="A39919" s="489" t="str">
        <f t="shared" si="623"/>
        <v>2373902283通所介護</v>
      </c>
      <c r="B39919" s="489">
        <v>2373902283</v>
      </c>
      <c r="C39919" s="489" t="s">
        <v>158</v>
      </c>
      <c r="D39919" s="489" t="s">
        <v>10942</v>
      </c>
    </row>
    <row r="39920" spans="1:4">
      <c r="A39920" s="489" t="str">
        <f t="shared" si="623"/>
        <v>2373902283通所型サービス（独自）</v>
      </c>
      <c r="B39920" s="489">
        <v>2373902283</v>
      </c>
      <c r="C39920" s="489" t="s">
        <v>2570</v>
      </c>
      <c r="D39920" s="489" t="s">
        <v>10942</v>
      </c>
    </row>
    <row r="39921" spans="1:4">
      <c r="A39921" s="489" t="str">
        <f t="shared" si="623"/>
        <v>2373902291居宅介護支援</v>
      </c>
      <c r="B39921" s="489">
        <v>2373902291</v>
      </c>
      <c r="C39921" s="489" t="s">
        <v>2519</v>
      </c>
      <c r="D39921" s="489" t="s">
        <v>10943</v>
      </c>
    </row>
    <row r="39922" spans="1:4">
      <c r="A39922" s="489" t="str">
        <f t="shared" si="623"/>
        <v>2373902309居宅介護支援</v>
      </c>
      <c r="B39922" s="489">
        <v>2373902309</v>
      </c>
      <c r="C39922" s="489" t="s">
        <v>2519</v>
      </c>
      <c r="D39922" s="489" t="s">
        <v>10944</v>
      </c>
    </row>
    <row r="39923" spans="1:4">
      <c r="A39923" s="489" t="str">
        <f t="shared" si="623"/>
        <v>2373902317居宅介護支援</v>
      </c>
      <c r="B39923" s="489">
        <v>2373902317</v>
      </c>
      <c r="C39923" s="489" t="s">
        <v>2519</v>
      </c>
      <c r="D39923" s="489" t="s">
        <v>10945</v>
      </c>
    </row>
    <row r="39924" spans="1:4">
      <c r="A39924" s="489" t="str">
        <f t="shared" si="623"/>
        <v>2373902325通所介護</v>
      </c>
      <c r="B39924" s="489">
        <v>2373902325</v>
      </c>
      <c r="C39924" s="489" t="s">
        <v>158</v>
      </c>
      <c r="D39924" s="489" t="s">
        <v>10946</v>
      </c>
    </row>
    <row r="39925" spans="1:4">
      <c r="A39925" s="489" t="str">
        <f t="shared" si="623"/>
        <v>2373902325通所型サービス（独自）</v>
      </c>
      <c r="B39925" s="489">
        <v>2373902325</v>
      </c>
      <c r="C39925" s="489" t="s">
        <v>2570</v>
      </c>
      <c r="D39925" s="489" t="s">
        <v>10946</v>
      </c>
    </row>
    <row r="39926" spans="1:4">
      <c r="A39926" s="489" t="str">
        <f t="shared" si="623"/>
        <v>2373902341居宅介護支援</v>
      </c>
      <c r="B39926" s="489">
        <v>2373902341</v>
      </c>
      <c r="C39926" s="489" t="s">
        <v>2519</v>
      </c>
      <c r="D39926" s="489" t="s">
        <v>10947</v>
      </c>
    </row>
    <row r="39927" spans="1:4">
      <c r="A39927" s="489" t="str">
        <f t="shared" si="623"/>
        <v>2373902358介護予防支援</v>
      </c>
      <c r="B39927" s="489">
        <v>2373902358</v>
      </c>
      <c r="C39927" s="489" t="s">
        <v>2520</v>
      </c>
      <c r="D39927" s="489" t="s">
        <v>10948</v>
      </c>
    </row>
    <row r="39928" spans="1:4">
      <c r="A39928" s="489" t="str">
        <f t="shared" si="623"/>
        <v>2373902358居宅介護支援</v>
      </c>
      <c r="B39928" s="489">
        <v>2373902358</v>
      </c>
      <c r="C39928" s="489" t="s">
        <v>2519</v>
      </c>
      <c r="D39928" s="489" t="s">
        <v>10948</v>
      </c>
    </row>
    <row r="39929" spans="1:4">
      <c r="A39929" s="489" t="str">
        <f t="shared" si="623"/>
        <v>2373902366居宅介護支援</v>
      </c>
      <c r="B39929" s="489">
        <v>2373902366</v>
      </c>
      <c r="C39929" s="489" t="s">
        <v>2519</v>
      </c>
      <c r="D39929" s="489" t="s">
        <v>10949</v>
      </c>
    </row>
    <row r="39930" spans="1:4">
      <c r="A39930" s="489" t="str">
        <f t="shared" si="623"/>
        <v>2373902374訪問介護</v>
      </c>
      <c r="B39930" s="489">
        <v>2373902374</v>
      </c>
      <c r="C39930" s="489" t="s">
        <v>140</v>
      </c>
      <c r="D39930" s="489" t="s">
        <v>10950</v>
      </c>
    </row>
    <row r="39931" spans="1:4">
      <c r="A39931" s="489" t="str">
        <f t="shared" si="623"/>
        <v>2373902374訪問介護</v>
      </c>
      <c r="B39931" s="489">
        <v>2373902374</v>
      </c>
      <c r="C39931" s="489" t="s">
        <v>140</v>
      </c>
      <c r="D39931" s="489" t="s">
        <v>10950</v>
      </c>
    </row>
    <row r="39932" spans="1:4">
      <c r="A39932" s="489" t="str">
        <f t="shared" si="623"/>
        <v>2373902374訪問型サービス（独自）</v>
      </c>
      <c r="B39932" s="489">
        <v>2373902374</v>
      </c>
      <c r="C39932" s="489" t="s">
        <v>2571</v>
      </c>
      <c r="D39932" s="489" t="s">
        <v>10950</v>
      </c>
    </row>
    <row r="39933" spans="1:4">
      <c r="A39933" s="489" t="str">
        <f t="shared" si="623"/>
        <v>2373902382居宅介護支援</v>
      </c>
      <c r="B39933" s="489">
        <v>2373902382</v>
      </c>
      <c r="C39933" s="489" t="s">
        <v>2519</v>
      </c>
      <c r="D39933" s="489" t="s">
        <v>10951</v>
      </c>
    </row>
    <row r="39934" spans="1:4">
      <c r="A39934" s="489" t="str">
        <f t="shared" si="623"/>
        <v>2373902390居宅介護支援</v>
      </c>
      <c r="B39934" s="489">
        <v>2373902390</v>
      </c>
      <c r="C39934" s="489" t="s">
        <v>2519</v>
      </c>
      <c r="D39934" s="489" t="s">
        <v>10952</v>
      </c>
    </row>
    <row r="39935" spans="1:4">
      <c r="A39935" s="489" t="str">
        <f t="shared" si="623"/>
        <v>2373902408訪問介護</v>
      </c>
      <c r="B39935" s="489">
        <v>2373902408</v>
      </c>
      <c r="C39935" s="489" t="s">
        <v>140</v>
      </c>
      <c r="D39935" s="489" t="s">
        <v>10953</v>
      </c>
    </row>
    <row r="39936" spans="1:4">
      <c r="A39936" s="489" t="str">
        <f t="shared" si="623"/>
        <v>2373902408訪問介護</v>
      </c>
      <c r="B39936" s="489">
        <v>2373902408</v>
      </c>
      <c r="C39936" s="489" t="s">
        <v>140</v>
      </c>
      <c r="D39936" s="489" t="s">
        <v>10953</v>
      </c>
    </row>
    <row r="39937" spans="1:4">
      <c r="A39937" s="489" t="str">
        <f t="shared" si="623"/>
        <v>2373902408訪問型サービス（独自）</v>
      </c>
      <c r="B39937" s="489">
        <v>2373902408</v>
      </c>
      <c r="C39937" s="489" t="s">
        <v>2571</v>
      </c>
      <c r="D39937" s="489" t="s">
        <v>10953</v>
      </c>
    </row>
    <row r="39938" spans="1:4">
      <c r="A39938" s="489" t="str">
        <f t="shared" ref="A39938:A40001" si="624">B39938&amp;C39938</f>
        <v>2373902408訪問型サービス（独自）</v>
      </c>
      <c r="B39938" s="489">
        <v>2373902408</v>
      </c>
      <c r="C39938" s="489" t="s">
        <v>2571</v>
      </c>
      <c r="D39938" s="489" t="s">
        <v>10953</v>
      </c>
    </row>
    <row r="39939" spans="1:4">
      <c r="A39939" s="489" t="str">
        <f t="shared" si="624"/>
        <v>2373902416訪問介護</v>
      </c>
      <c r="B39939" s="489">
        <v>2373902416</v>
      </c>
      <c r="C39939" s="489" t="s">
        <v>140</v>
      </c>
      <c r="D39939" s="489" t="s">
        <v>10954</v>
      </c>
    </row>
    <row r="39940" spans="1:4">
      <c r="A39940" s="489" t="str">
        <f t="shared" si="624"/>
        <v>2373902416訪問介護</v>
      </c>
      <c r="B39940" s="489">
        <v>2373902416</v>
      </c>
      <c r="C39940" s="489" t="s">
        <v>140</v>
      </c>
      <c r="D39940" s="489" t="s">
        <v>10954</v>
      </c>
    </row>
    <row r="39941" spans="1:4">
      <c r="A39941" s="489" t="str">
        <f t="shared" si="624"/>
        <v>2373902424通所介護</v>
      </c>
      <c r="B39941" s="489">
        <v>2373902424</v>
      </c>
      <c r="C39941" s="489" t="s">
        <v>158</v>
      </c>
      <c r="D39941" s="489" t="s">
        <v>10955</v>
      </c>
    </row>
    <row r="39942" spans="1:4">
      <c r="A39942" s="489" t="str">
        <f t="shared" si="624"/>
        <v>2373902424通所型サービス（独自）</v>
      </c>
      <c r="B39942" s="489">
        <v>2373902424</v>
      </c>
      <c r="C39942" s="489" t="s">
        <v>2570</v>
      </c>
      <c r="D39942" s="489" t="s">
        <v>10955</v>
      </c>
    </row>
    <row r="39943" spans="1:4">
      <c r="A39943" s="489" t="str">
        <f t="shared" si="624"/>
        <v>2373902432居宅介護支援</v>
      </c>
      <c r="B39943" s="489">
        <v>2373902432</v>
      </c>
      <c r="C39943" s="489" t="s">
        <v>2519</v>
      </c>
      <c r="D39943" s="489" t="s">
        <v>10956</v>
      </c>
    </row>
    <row r="39944" spans="1:4">
      <c r="A39944" s="489" t="str">
        <f t="shared" si="624"/>
        <v>2373902440居宅介護支援</v>
      </c>
      <c r="B39944" s="489">
        <v>2373902440</v>
      </c>
      <c r="C39944" s="489" t="s">
        <v>2519</v>
      </c>
      <c r="D39944" s="489" t="s">
        <v>10957</v>
      </c>
    </row>
    <row r="39945" spans="1:4">
      <c r="A39945" s="489" t="str">
        <f t="shared" si="624"/>
        <v>2373902457訪問介護</v>
      </c>
      <c r="B39945" s="489">
        <v>2373902457</v>
      </c>
      <c r="C39945" s="489" t="s">
        <v>140</v>
      </c>
      <c r="D39945" s="489" t="s">
        <v>10958</v>
      </c>
    </row>
    <row r="39946" spans="1:4">
      <c r="A39946" s="489" t="str">
        <f t="shared" si="624"/>
        <v>2373902457訪問介護</v>
      </c>
      <c r="B39946" s="489">
        <v>2373902457</v>
      </c>
      <c r="C39946" s="489" t="s">
        <v>140</v>
      </c>
      <c r="D39946" s="489" t="s">
        <v>10958</v>
      </c>
    </row>
    <row r="39947" spans="1:4">
      <c r="A39947" s="489" t="str">
        <f t="shared" si="624"/>
        <v>2373902465居宅介護支援</v>
      </c>
      <c r="B39947" s="489">
        <v>2373902465</v>
      </c>
      <c r="C39947" s="489" t="s">
        <v>2519</v>
      </c>
      <c r="D39947" s="489" t="s">
        <v>10959</v>
      </c>
    </row>
    <row r="39948" spans="1:4">
      <c r="A39948" s="489" t="str">
        <f t="shared" si="624"/>
        <v>2373902481訪問介護</v>
      </c>
      <c r="B39948" s="489">
        <v>2373902481</v>
      </c>
      <c r="C39948" s="489" t="s">
        <v>140</v>
      </c>
      <c r="D39948" s="489" t="s">
        <v>19475</v>
      </c>
    </row>
    <row r="39949" spans="1:4">
      <c r="A39949" s="489" t="str">
        <f t="shared" si="624"/>
        <v>2373902481訪問介護</v>
      </c>
      <c r="B39949" s="489">
        <v>2373902481</v>
      </c>
      <c r="C39949" s="489" t="s">
        <v>140</v>
      </c>
      <c r="D39949" s="489" t="s">
        <v>19475</v>
      </c>
    </row>
    <row r="39950" spans="1:4">
      <c r="A39950" s="489" t="str">
        <f t="shared" si="624"/>
        <v>2373902481訪問型サービス（独自）</v>
      </c>
      <c r="B39950" s="489">
        <v>2373902481</v>
      </c>
      <c r="C39950" s="489" t="s">
        <v>2571</v>
      </c>
      <c r="D39950" s="489" t="s">
        <v>19475</v>
      </c>
    </row>
    <row r="39951" spans="1:4">
      <c r="A39951" s="489" t="str">
        <f t="shared" si="624"/>
        <v>2374000012居宅介護支援</v>
      </c>
      <c r="B39951" s="489">
        <v>2374000012</v>
      </c>
      <c r="C39951" s="489" t="s">
        <v>2519</v>
      </c>
      <c r="D39951" s="489" t="s">
        <v>10960</v>
      </c>
    </row>
    <row r="39952" spans="1:4">
      <c r="A39952" s="489" t="str">
        <f t="shared" si="624"/>
        <v>2374000020居宅介護支援</v>
      </c>
      <c r="B39952" s="489">
        <v>2374000020</v>
      </c>
      <c r="C39952" s="489" t="s">
        <v>2519</v>
      </c>
      <c r="D39952" s="489" t="s">
        <v>10961</v>
      </c>
    </row>
    <row r="39953" spans="1:4">
      <c r="A39953" s="489" t="str">
        <f t="shared" si="624"/>
        <v>2374000053介護予防短期入所生活介護</v>
      </c>
      <c r="B39953" s="489">
        <v>2374000053</v>
      </c>
      <c r="C39953" s="489" t="s">
        <v>2093</v>
      </c>
      <c r="D39953" s="489" t="s">
        <v>10962</v>
      </c>
    </row>
    <row r="39954" spans="1:4">
      <c r="A39954" s="489" t="str">
        <f t="shared" si="624"/>
        <v>2374000053介護老人福祉施設</v>
      </c>
      <c r="B39954" s="489">
        <v>2374000053</v>
      </c>
      <c r="C39954" s="489" t="s">
        <v>1921</v>
      </c>
      <c r="D39954" s="489" t="s">
        <v>10962</v>
      </c>
    </row>
    <row r="39955" spans="1:4">
      <c r="A39955" s="489" t="str">
        <f t="shared" si="624"/>
        <v>2374000053短期入所生活介護</v>
      </c>
      <c r="B39955" s="489">
        <v>2374000053</v>
      </c>
      <c r="C39955" s="489" t="s">
        <v>2092</v>
      </c>
      <c r="D39955" s="489" t="s">
        <v>10962</v>
      </c>
    </row>
    <row r="39956" spans="1:4">
      <c r="A39956" s="489" t="str">
        <f t="shared" si="624"/>
        <v>2374000061居宅介護支援</v>
      </c>
      <c r="B39956" s="489">
        <v>2374000061</v>
      </c>
      <c r="C39956" s="489" t="s">
        <v>2519</v>
      </c>
      <c r="D39956" s="489" t="s">
        <v>10963</v>
      </c>
    </row>
    <row r="39957" spans="1:4">
      <c r="A39957" s="489" t="str">
        <f t="shared" si="624"/>
        <v>2374000087介護予防認知症対応型通所介護</v>
      </c>
      <c r="B39957" s="489">
        <v>2374000087</v>
      </c>
      <c r="C39957" s="489" t="s">
        <v>2517</v>
      </c>
      <c r="D39957" s="489" t="s">
        <v>10964</v>
      </c>
    </row>
    <row r="39958" spans="1:4">
      <c r="A39958" s="489" t="str">
        <f t="shared" si="624"/>
        <v>2374000087通所介護</v>
      </c>
      <c r="B39958" s="489">
        <v>2374000087</v>
      </c>
      <c r="C39958" s="489" t="s">
        <v>158</v>
      </c>
      <c r="D39958" s="489" t="s">
        <v>10964</v>
      </c>
    </row>
    <row r="39959" spans="1:4">
      <c r="A39959" s="489" t="str">
        <f t="shared" si="624"/>
        <v>2374000087通所型サービス（独自）</v>
      </c>
      <c r="B39959" s="489">
        <v>2374000087</v>
      </c>
      <c r="C39959" s="489" t="s">
        <v>2570</v>
      </c>
      <c r="D39959" s="489" t="s">
        <v>10964</v>
      </c>
    </row>
    <row r="39960" spans="1:4">
      <c r="A39960" s="489" t="str">
        <f t="shared" si="624"/>
        <v>2374000087通所型サービス（独自）</v>
      </c>
      <c r="B39960" s="489">
        <v>2374000087</v>
      </c>
      <c r="C39960" s="489" t="s">
        <v>2570</v>
      </c>
      <c r="D39960" s="489" t="s">
        <v>10964</v>
      </c>
    </row>
    <row r="39961" spans="1:4">
      <c r="A39961" s="489" t="str">
        <f t="shared" si="624"/>
        <v>2374000087認知症対応型通所介護</v>
      </c>
      <c r="B39961" s="489">
        <v>2374000087</v>
      </c>
      <c r="C39961" s="489" t="s">
        <v>2516</v>
      </c>
      <c r="D39961" s="489" t="s">
        <v>10964</v>
      </c>
    </row>
    <row r="39962" spans="1:4">
      <c r="A39962" s="489" t="str">
        <f t="shared" si="624"/>
        <v>2374000111訪問介護</v>
      </c>
      <c r="B39962" s="489">
        <v>2374000111</v>
      </c>
      <c r="C39962" s="489" t="s">
        <v>140</v>
      </c>
      <c r="D39962" s="489" t="s">
        <v>10965</v>
      </c>
    </row>
    <row r="39963" spans="1:4">
      <c r="A39963" s="489" t="str">
        <f t="shared" si="624"/>
        <v>2374000111訪問介護</v>
      </c>
      <c r="B39963" s="489">
        <v>2374000111</v>
      </c>
      <c r="C39963" s="489" t="s">
        <v>140</v>
      </c>
      <c r="D39963" s="489" t="s">
        <v>10965</v>
      </c>
    </row>
    <row r="39964" spans="1:4">
      <c r="A39964" s="489" t="str">
        <f t="shared" si="624"/>
        <v>2374000111訪問型サービス（独自）</v>
      </c>
      <c r="B39964" s="489">
        <v>2374000111</v>
      </c>
      <c r="C39964" s="489" t="s">
        <v>2571</v>
      </c>
      <c r="D39964" s="489" t="s">
        <v>10965</v>
      </c>
    </row>
    <row r="39965" spans="1:4">
      <c r="A39965" s="489" t="str">
        <f t="shared" si="624"/>
        <v>2374000111訪問型サービス（独自）</v>
      </c>
      <c r="B39965" s="489">
        <v>2374000111</v>
      </c>
      <c r="C39965" s="489" t="s">
        <v>2571</v>
      </c>
      <c r="D39965" s="489" t="s">
        <v>10965</v>
      </c>
    </row>
    <row r="39966" spans="1:4">
      <c r="A39966" s="489" t="str">
        <f t="shared" si="624"/>
        <v>2374000129通所型サービス（独自）</v>
      </c>
      <c r="B39966" s="489">
        <v>2374000129</v>
      </c>
      <c r="C39966" s="489" t="s">
        <v>2570</v>
      </c>
      <c r="D39966" s="489" t="s">
        <v>10966</v>
      </c>
    </row>
    <row r="39967" spans="1:4">
      <c r="A39967" s="489" t="str">
        <f t="shared" si="624"/>
        <v>2374000152訪問介護</v>
      </c>
      <c r="B39967" s="489">
        <v>2374000152</v>
      </c>
      <c r="C39967" s="489" t="s">
        <v>140</v>
      </c>
      <c r="D39967" s="489" t="s">
        <v>10967</v>
      </c>
    </row>
    <row r="39968" spans="1:4">
      <c r="A39968" s="489" t="str">
        <f t="shared" si="624"/>
        <v>2374000152訪問介護</v>
      </c>
      <c r="B39968" s="489">
        <v>2374000152</v>
      </c>
      <c r="C39968" s="489" t="s">
        <v>140</v>
      </c>
      <c r="D39968" s="489" t="s">
        <v>10967</v>
      </c>
    </row>
    <row r="39969" spans="1:4">
      <c r="A39969" s="489" t="str">
        <f t="shared" si="624"/>
        <v>2374000152訪問介護</v>
      </c>
      <c r="B39969" s="489">
        <v>2374000152</v>
      </c>
      <c r="C39969" s="489" t="s">
        <v>140</v>
      </c>
      <c r="D39969" s="489" t="s">
        <v>10967</v>
      </c>
    </row>
    <row r="39970" spans="1:4">
      <c r="A39970" s="489" t="str">
        <f t="shared" si="624"/>
        <v>2374000152訪問型サービス（独自）</v>
      </c>
      <c r="B39970" s="489">
        <v>2374000152</v>
      </c>
      <c r="C39970" s="489" t="s">
        <v>2571</v>
      </c>
      <c r="D39970" s="489" t="s">
        <v>10967</v>
      </c>
    </row>
    <row r="39971" spans="1:4">
      <c r="A39971" s="489" t="str">
        <f t="shared" si="624"/>
        <v>2374000152訪問型サービス（独自）</v>
      </c>
      <c r="B39971" s="489">
        <v>2374000152</v>
      </c>
      <c r="C39971" s="489" t="s">
        <v>2571</v>
      </c>
      <c r="D39971" s="489" t="s">
        <v>10967</v>
      </c>
    </row>
    <row r="39972" spans="1:4">
      <c r="A39972" s="489" t="str">
        <f t="shared" si="624"/>
        <v>2374000194訪問介護</v>
      </c>
      <c r="B39972" s="489">
        <v>2374000194</v>
      </c>
      <c r="C39972" s="489" t="s">
        <v>140</v>
      </c>
      <c r="D39972" s="489" t="s">
        <v>10968</v>
      </c>
    </row>
    <row r="39973" spans="1:4">
      <c r="A39973" s="489" t="str">
        <f t="shared" si="624"/>
        <v>2374000194訪問介護</v>
      </c>
      <c r="B39973" s="489">
        <v>2374000194</v>
      </c>
      <c r="C39973" s="489" t="s">
        <v>140</v>
      </c>
      <c r="D39973" s="489" t="s">
        <v>10968</v>
      </c>
    </row>
    <row r="39974" spans="1:4">
      <c r="A39974" s="489" t="str">
        <f t="shared" si="624"/>
        <v>2374000194訪問介護</v>
      </c>
      <c r="B39974" s="489">
        <v>2374000194</v>
      </c>
      <c r="C39974" s="489" t="s">
        <v>140</v>
      </c>
      <c r="D39974" s="489" t="s">
        <v>10968</v>
      </c>
    </row>
    <row r="39975" spans="1:4">
      <c r="A39975" s="489" t="str">
        <f t="shared" si="624"/>
        <v>2374000194訪問型サービス（独自）</v>
      </c>
      <c r="B39975" s="489">
        <v>2374000194</v>
      </c>
      <c r="C39975" s="489" t="s">
        <v>2571</v>
      </c>
      <c r="D39975" s="489" t="s">
        <v>10968</v>
      </c>
    </row>
    <row r="39976" spans="1:4">
      <c r="A39976" s="489" t="str">
        <f t="shared" si="624"/>
        <v>2374000269居宅介護支援</v>
      </c>
      <c r="B39976" s="489">
        <v>2374000269</v>
      </c>
      <c r="C39976" s="489" t="s">
        <v>2519</v>
      </c>
      <c r="D39976" s="489" t="s">
        <v>10969</v>
      </c>
    </row>
    <row r="39977" spans="1:4">
      <c r="A39977" s="489" t="str">
        <f t="shared" si="624"/>
        <v>2374000277居宅介護支援</v>
      </c>
      <c r="B39977" s="489">
        <v>2374000277</v>
      </c>
      <c r="C39977" s="489" t="s">
        <v>2519</v>
      </c>
      <c r="D39977" s="489" t="s">
        <v>10970</v>
      </c>
    </row>
    <row r="39978" spans="1:4">
      <c r="A39978" s="489" t="str">
        <f t="shared" si="624"/>
        <v>2374000277訪問介護</v>
      </c>
      <c r="B39978" s="489">
        <v>2374000277</v>
      </c>
      <c r="C39978" s="489" t="s">
        <v>140</v>
      </c>
      <c r="D39978" s="489" t="s">
        <v>10970</v>
      </c>
    </row>
    <row r="39979" spans="1:4">
      <c r="A39979" s="489" t="str">
        <f t="shared" si="624"/>
        <v>2374000277訪問介護</v>
      </c>
      <c r="B39979" s="489">
        <v>2374000277</v>
      </c>
      <c r="C39979" s="489" t="s">
        <v>140</v>
      </c>
      <c r="D39979" s="489" t="s">
        <v>10970</v>
      </c>
    </row>
    <row r="39980" spans="1:4">
      <c r="A39980" s="489" t="str">
        <f t="shared" si="624"/>
        <v>2374000277訪問型サービス（独自）</v>
      </c>
      <c r="B39980" s="489">
        <v>2374000277</v>
      </c>
      <c r="C39980" s="489" t="s">
        <v>2571</v>
      </c>
      <c r="D39980" s="489" t="s">
        <v>10970</v>
      </c>
    </row>
    <row r="39981" spans="1:4">
      <c r="A39981" s="489" t="str">
        <f t="shared" si="624"/>
        <v>2374000277訪問型サービス（独自）</v>
      </c>
      <c r="B39981" s="489">
        <v>2374000277</v>
      </c>
      <c r="C39981" s="489" t="s">
        <v>2571</v>
      </c>
      <c r="D39981" s="489" t="s">
        <v>10970</v>
      </c>
    </row>
    <row r="39982" spans="1:4">
      <c r="A39982" s="489" t="str">
        <f t="shared" si="624"/>
        <v>2374000285介護予防認知症対応型共同生活介護</v>
      </c>
      <c r="B39982" s="489">
        <v>2374000285</v>
      </c>
      <c r="C39982" s="489" t="s">
        <v>2088</v>
      </c>
      <c r="D39982" s="489" t="s">
        <v>10971</v>
      </c>
    </row>
    <row r="39983" spans="1:4">
      <c r="A39983" s="489" t="str">
        <f t="shared" si="624"/>
        <v>2374000285介護予防認知症対応型共同生活介護</v>
      </c>
      <c r="B39983" s="489">
        <v>2374000285</v>
      </c>
      <c r="C39983" s="489" t="s">
        <v>2088</v>
      </c>
      <c r="D39983" s="489" t="s">
        <v>10971</v>
      </c>
    </row>
    <row r="39984" spans="1:4">
      <c r="A39984" s="489" t="str">
        <f t="shared" si="624"/>
        <v>2374000285認知症対応型共同生活介護</v>
      </c>
      <c r="B39984" s="489">
        <v>2374000285</v>
      </c>
      <c r="C39984" s="489" t="s">
        <v>2087</v>
      </c>
      <c r="D39984" s="489" t="s">
        <v>10971</v>
      </c>
    </row>
    <row r="39985" spans="1:4">
      <c r="A39985" s="489" t="str">
        <f t="shared" si="624"/>
        <v>2374000285認知症対応型共同生活介護</v>
      </c>
      <c r="B39985" s="489">
        <v>2374000285</v>
      </c>
      <c r="C39985" s="489" t="s">
        <v>2087</v>
      </c>
      <c r="D39985" s="489" t="s">
        <v>10971</v>
      </c>
    </row>
    <row r="39986" spans="1:4">
      <c r="A39986" s="489" t="str">
        <f t="shared" si="624"/>
        <v>2374000319地域密着型通所介護</v>
      </c>
      <c r="B39986" s="489">
        <v>2374000319</v>
      </c>
      <c r="C39986" s="489" t="s">
        <v>161</v>
      </c>
      <c r="D39986" s="489" t="s">
        <v>10972</v>
      </c>
    </row>
    <row r="39987" spans="1:4">
      <c r="A39987" s="489" t="str">
        <f t="shared" si="624"/>
        <v>2374000319地域密着型通所介護</v>
      </c>
      <c r="B39987" s="489">
        <v>2374000319</v>
      </c>
      <c r="C39987" s="489" t="s">
        <v>161</v>
      </c>
      <c r="D39987" s="489" t="s">
        <v>10972</v>
      </c>
    </row>
    <row r="39988" spans="1:4">
      <c r="A39988" s="489" t="str">
        <f t="shared" si="624"/>
        <v>2374000319通所型サービス（独自）</v>
      </c>
      <c r="B39988" s="489">
        <v>2374000319</v>
      </c>
      <c r="C39988" s="489" t="s">
        <v>2570</v>
      </c>
      <c r="D39988" s="489" t="s">
        <v>10972</v>
      </c>
    </row>
    <row r="39989" spans="1:4">
      <c r="A39989" s="489" t="str">
        <f t="shared" si="624"/>
        <v>2374000319通所型サービス（独自）</v>
      </c>
      <c r="B39989" s="489">
        <v>2374000319</v>
      </c>
      <c r="C39989" s="489" t="s">
        <v>2570</v>
      </c>
      <c r="D39989" s="489" t="s">
        <v>10972</v>
      </c>
    </row>
    <row r="39990" spans="1:4">
      <c r="A39990" s="489" t="str">
        <f t="shared" si="624"/>
        <v>2374000327通所介護</v>
      </c>
      <c r="B39990" s="489">
        <v>2374000327</v>
      </c>
      <c r="C39990" s="489" t="s">
        <v>158</v>
      </c>
      <c r="D39990" s="489" t="s">
        <v>10973</v>
      </c>
    </row>
    <row r="39991" spans="1:4">
      <c r="A39991" s="489" t="str">
        <f t="shared" si="624"/>
        <v>2374000327通所型サービス（独自）</v>
      </c>
      <c r="B39991" s="489">
        <v>2374000327</v>
      </c>
      <c r="C39991" s="489" t="s">
        <v>2570</v>
      </c>
      <c r="D39991" s="489" t="s">
        <v>10973</v>
      </c>
    </row>
    <row r="39992" spans="1:4">
      <c r="A39992" s="489" t="str">
        <f t="shared" si="624"/>
        <v>2374000327通所型サービス（独自）</v>
      </c>
      <c r="B39992" s="489">
        <v>2374000327</v>
      </c>
      <c r="C39992" s="489" t="s">
        <v>2570</v>
      </c>
      <c r="D39992" s="489" t="s">
        <v>10973</v>
      </c>
    </row>
    <row r="39993" spans="1:4">
      <c r="A39993" s="489" t="str">
        <f t="shared" si="624"/>
        <v>2374000343居宅介護支援</v>
      </c>
      <c r="B39993" s="489">
        <v>2374000343</v>
      </c>
      <c r="C39993" s="489" t="s">
        <v>2519</v>
      </c>
      <c r="D39993" s="489" t="s">
        <v>10974</v>
      </c>
    </row>
    <row r="39994" spans="1:4">
      <c r="A39994" s="489" t="str">
        <f t="shared" si="624"/>
        <v>2374000376地域密着型通所介護</v>
      </c>
      <c r="B39994" s="489">
        <v>2374000376</v>
      </c>
      <c r="C39994" s="489" t="s">
        <v>161</v>
      </c>
      <c r="D39994" s="489" t="s">
        <v>10975</v>
      </c>
    </row>
    <row r="39995" spans="1:4">
      <c r="A39995" s="489" t="str">
        <f t="shared" si="624"/>
        <v>2374000376通所型サービス（独自）</v>
      </c>
      <c r="B39995" s="489">
        <v>2374000376</v>
      </c>
      <c r="C39995" s="489" t="s">
        <v>2570</v>
      </c>
      <c r="D39995" s="489" t="s">
        <v>10975</v>
      </c>
    </row>
    <row r="39996" spans="1:4">
      <c r="A39996" s="489" t="str">
        <f t="shared" si="624"/>
        <v>2374000384介護予防認知症対応型共同生活介護（短期利用型）</v>
      </c>
      <c r="B39996" s="489">
        <v>2374000384</v>
      </c>
      <c r="C39996" s="489" t="s">
        <v>19398</v>
      </c>
      <c r="D39996" s="489" t="s">
        <v>10976</v>
      </c>
    </row>
    <row r="39997" spans="1:4">
      <c r="A39997" s="489" t="str">
        <f t="shared" si="624"/>
        <v>2374000384介護予防認知症対応型共同生活介護（短期利用型）</v>
      </c>
      <c r="B39997" s="489">
        <v>2374000384</v>
      </c>
      <c r="C39997" s="489" t="s">
        <v>19398</v>
      </c>
      <c r="D39997" s="489" t="s">
        <v>10976</v>
      </c>
    </row>
    <row r="39998" spans="1:4">
      <c r="A39998" s="489" t="str">
        <f t="shared" si="624"/>
        <v>2374000384介護予防認知症対応型共同生活介護</v>
      </c>
      <c r="B39998" s="489">
        <v>2374000384</v>
      </c>
      <c r="C39998" s="489" t="s">
        <v>2088</v>
      </c>
      <c r="D39998" s="489" t="s">
        <v>10976</v>
      </c>
    </row>
    <row r="39999" spans="1:4">
      <c r="A39999" s="489" t="str">
        <f t="shared" si="624"/>
        <v>2374000384介護予防認知症対応型共同生活介護</v>
      </c>
      <c r="B39999" s="489">
        <v>2374000384</v>
      </c>
      <c r="C39999" s="489" t="s">
        <v>2088</v>
      </c>
      <c r="D39999" s="489" t="s">
        <v>10976</v>
      </c>
    </row>
    <row r="40000" spans="1:4">
      <c r="A40000" s="489" t="str">
        <f t="shared" si="624"/>
        <v>2374000384認知症対応型共同生活介護（短期利用型）</v>
      </c>
      <c r="B40000" s="489">
        <v>2374000384</v>
      </c>
      <c r="C40000" s="489" t="s">
        <v>19399</v>
      </c>
      <c r="D40000" s="489" t="s">
        <v>10976</v>
      </c>
    </row>
    <row r="40001" spans="1:4">
      <c r="A40001" s="489" t="str">
        <f t="shared" si="624"/>
        <v>2374000384認知症対応型共同生活介護（短期利用型）</v>
      </c>
      <c r="B40001" s="489">
        <v>2374000384</v>
      </c>
      <c r="C40001" s="489" t="s">
        <v>19399</v>
      </c>
      <c r="D40001" s="489" t="s">
        <v>10976</v>
      </c>
    </row>
    <row r="40002" spans="1:4">
      <c r="A40002" s="489" t="str">
        <f t="shared" ref="A40002:A40065" si="625">B40002&amp;C40002</f>
        <v>2374000384認知症対応型共同生活介護</v>
      </c>
      <c r="B40002" s="489">
        <v>2374000384</v>
      </c>
      <c r="C40002" s="489" t="s">
        <v>2087</v>
      </c>
      <c r="D40002" s="489" t="s">
        <v>10976</v>
      </c>
    </row>
    <row r="40003" spans="1:4">
      <c r="A40003" s="489" t="str">
        <f t="shared" si="625"/>
        <v>2374000384認知症対応型共同生活介護</v>
      </c>
      <c r="B40003" s="489">
        <v>2374000384</v>
      </c>
      <c r="C40003" s="489" t="s">
        <v>2087</v>
      </c>
      <c r="D40003" s="489" t="s">
        <v>10976</v>
      </c>
    </row>
    <row r="40004" spans="1:4">
      <c r="A40004" s="489" t="str">
        <f t="shared" si="625"/>
        <v>2374000384認知症対応型通所介護</v>
      </c>
      <c r="B40004" s="489">
        <v>2374000384</v>
      </c>
      <c r="C40004" s="489" t="s">
        <v>2516</v>
      </c>
      <c r="D40004" s="489" t="s">
        <v>10976</v>
      </c>
    </row>
    <row r="40005" spans="1:4">
      <c r="A40005" s="489" t="str">
        <f t="shared" si="625"/>
        <v>2374000384認知症対応型通所介護</v>
      </c>
      <c r="B40005" s="489">
        <v>2374000384</v>
      </c>
      <c r="C40005" s="489" t="s">
        <v>2516</v>
      </c>
      <c r="D40005" s="489" t="s">
        <v>10976</v>
      </c>
    </row>
    <row r="40006" spans="1:4">
      <c r="A40006" s="489" t="str">
        <f t="shared" si="625"/>
        <v>2374000418居宅介護支援</v>
      </c>
      <c r="B40006" s="489">
        <v>2374000418</v>
      </c>
      <c r="C40006" s="489" t="s">
        <v>2519</v>
      </c>
      <c r="D40006" s="489" t="s">
        <v>10977</v>
      </c>
    </row>
    <row r="40007" spans="1:4">
      <c r="A40007" s="489" t="str">
        <f t="shared" si="625"/>
        <v>2374000442通所介護</v>
      </c>
      <c r="B40007" s="489">
        <v>2374000442</v>
      </c>
      <c r="C40007" s="489" t="s">
        <v>158</v>
      </c>
      <c r="D40007" s="489" t="s">
        <v>10978</v>
      </c>
    </row>
    <row r="40008" spans="1:4">
      <c r="A40008" s="489" t="str">
        <f t="shared" si="625"/>
        <v>2374000442通所型サービス（独自）</v>
      </c>
      <c r="B40008" s="489">
        <v>2374000442</v>
      </c>
      <c r="C40008" s="489" t="s">
        <v>2570</v>
      </c>
      <c r="D40008" s="489" t="s">
        <v>10978</v>
      </c>
    </row>
    <row r="40009" spans="1:4">
      <c r="A40009" s="489" t="str">
        <f t="shared" si="625"/>
        <v>2374000442通所型サービス（独自）</v>
      </c>
      <c r="B40009" s="489">
        <v>2374000442</v>
      </c>
      <c r="C40009" s="489" t="s">
        <v>2570</v>
      </c>
      <c r="D40009" s="489" t="s">
        <v>10978</v>
      </c>
    </row>
    <row r="40010" spans="1:4">
      <c r="A40010" s="489" t="str">
        <f t="shared" si="625"/>
        <v>2374000491通所型サービス（独自）</v>
      </c>
      <c r="B40010" s="489">
        <v>2374000491</v>
      </c>
      <c r="C40010" s="489" t="s">
        <v>2570</v>
      </c>
      <c r="D40010" s="489" t="s">
        <v>10979</v>
      </c>
    </row>
    <row r="40011" spans="1:4">
      <c r="A40011" s="489" t="str">
        <f t="shared" si="625"/>
        <v>2374000509通所介護</v>
      </c>
      <c r="B40011" s="489">
        <v>2374000509</v>
      </c>
      <c r="C40011" s="489" t="s">
        <v>158</v>
      </c>
      <c r="D40011" s="489" t="s">
        <v>10980</v>
      </c>
    </row>
    <row r="40012" spans="1:4">
      <c r="A40012" s="489" t="str">
        <f t="shared" si="625"/>
        <v>2374000509通所型サービス（独自）</v>
      </c>
      <c r="B40012" s="489">
        <v>2374000509</v>
      </c>
      <c r="C40012" s="489" t="s">
        <v>2570</v>
      </c>
      <c r="D40012" s="489" t="s">
        <v>10980</v>
      </c>
    </row>
    <row r="40013" spans="1:4">
      <c r="A40013" s="489" t="str">
        <f t="shared" si="625"/>
        <v>2374000509通所型サービス（独自）</v>
      </c>
      <c r="B40013" s="489">
        <v>2374000509</v>
      </c>
      <c r="C40013" s="489" t="s">
        <v>2570</v>
      </c>
      <c r="D40013" s="489" t="s">
        <v>10980</v>
      </c>
    </row>
    <row r="40014" spans="1:4">
      <c r="A40014" s="489" t="str">
        <f t="shared" si="625"/>
        <v>2374000517地域密着型通所介護</v>
      </c>
      <c r="B40014" s="489">
        <v>2374000517</v>
      </c>
      <c r="C40014" s="489" t="s">
        <v>161</v>
      </c>
      <c r="D40014" s="489" t="s">
        <v>10981</v>
      </c>
    </row>
    <row r="40015" spans="1:4">
      <c r="A40015" s="489" t="str">
        <f t="shared" si="625"/>
        <v>2374000517地域密着型通所介護</v>
      </c>
      <c r="B40015" s="489">
        <v>2374000517</v>
      </c>
      <c r="C40015" s="489" t="s">
        <v>161</v>
      </c>
      <c r="D40015" s="489" t="s">
        <v>10981</v>
      </c>
    </row>
    <row r="40016" spans="1:4">
      <c r="A40016" s="489" t="str">
        <f t="shared" si="625"/>
        <v>2374000517通所型サービス（独自）</v>
      </c>
      <c r="B40016" s="489">
        <v>2374000517</v>
      </c>
      <c r="C40016" s="489" t="s">
        <v>2570</v>
      </c>
      <c r="D40016" s="489" t="s">
        <v>10981</v>
      </c>
    </row>
    <row r="40017" spans="1:4">
      <c r="A40017" s="489" t="str">
        <f t="shared" si="625"/>
        <v>2374000533介護予防支援</v>
      </c>
      <c r="B40017" s="489">
        <v>2374000533</v>
      </c>
      <c r="C40017" s="489" t="s">
        <v>2520</v>
      </c>
      <c r="D40017" s="489" t="s">
        <v>10982</v>
      </c>
    </row>
    <row r="40018" spans="1:4">
      <c r="A40018" s="489" t="str">
        <f t="shared" si="625"/>
        <v>2374000533居宅介護支援</v>
      </c>
      <c r="B40018" s="489">
        <v>2374000533</v>
      </c>
      <c r="C40018" s="489" t="s">
        <v>2519</v>
      </c>
      <c r="D40018" s="489" t="s">
        <v>10982</v>
      </c>
    </row>
    <row r="40019" spans="1:4">
      <c r="A40019" s="489" t="str">
        <f t="shared" si="625"/>
        <v>2374000541介護予防特定施設入居者生活介護</v>
      </c>
      <c r="B40019" s="489">
        <v>2374000541</v>
      </c>
      <c r="C40019" s="489" t="s">
        <v>2514</v>
      </c>
      <c r="D40019" s="489" t="s">
        <v>10983</v>
      </c>
    </row>
    <row r="40020" spans="1:4">
      <c r="A40020" s="489" t="str">
        <f t="shared" si="625"/>
        <v>2374000541特定施設入居者生活介護（短期利用型）</v>
      </c>
      <c r="B40020" s="489">
        <v>2374000541</v>
      </c>
      <c r="C40020" s="489" t="s">
        <v>19397</v>
      </c>
      <c r="D40020" s="489" t="s">
        <v>10983</v>
      </c>
    </row>
    <row r="40021" spans="1:4">
      <c r="A40021" s="489" t="str">
        <f t="shared" si="625"/>
        <v>2374000541特定施設入居者生活介護</v>
      </c>
      <c r="B40021" s="489">
        <v>2374000541</v>
      </c>
      <c r="C40021" s="489" t="s">
        <v>2513</v>
      </c>
      <c r="D40021" s="489" t="s">
        <v>10983</v>
      </c>
    </row>
    <row r="40022" spans="1:4">
      <c r="A40022" s="489" t="str">
        <f t="shared" si="625"/>
        <v>2374000558通所型サービス（独自）</v>
      </c>
      <c r="B40022" s="489">
        <v>2374000558</v>
      </c>
      <c r="C40022" s="489" t="s">
        <v>2570</v>
      </c>
      <c r="D40022" s="489" t="s">
        <v>10984</v>
      </c>
    </row>
    <row r="40023" spans="1:4">
      <c r="A40023" s="489" t="str">
        <f t="shared" si="625"/>
        <v>2374000566地域密着型通所介護</v>
      </c>
      <c r="B40023" s="489">
        <v>2374000566</v>
      </c>
      <c r="C40023" s="489" t="s">
        <v>161</v>
      </c>
      <c r="D40023" s="489" t="s">
        <v>10985</v>
      </c>
    </row>
    <row r="40024" spans="1:4">
      <c r="A40024" s="489" t="str">
        <f t="shared" si="625"/>
        <v>2374000566地域密着型通所介護</v>
      </c>
      <c r="B40024" s="489">
        <v>2374000566</v>
      </c>
      <c r="C40024" s="489" t="s">
        <v>161</v>
      </c>
      <c r="D40024" s="489" t="s">
        <v>10985</v>
      </c>
    </row>
    <row r="40025" spans="1:4">
      <c r="A40025" s="489" t="str">
        <f t="shared" si="625"/>
        <v>2374000566通所型サービス（独自）</v>
      </c>
      <c r="B40025" s="489">
        <v>2374000566</v>
      </c>
      <c r="C40025" s="489" t="s">
        <v>2570</v>
      </c>
      <c r="D40025" s="489" t="s">
        <v>10985</v>
      </c>
    </row>
    <row r="40026" spans="1:4">
      <c r="A40026" s="489" t="str">
        <f t="shared" si="625"/>
        <v>2374000582居宅介護支援</v>
      </c>
      <c r="B40026" s="489">
        <v>2374000582</v>
      </c>
      <c r="C40026" s="489" t="s">
        <v>2519</v>
      </c>
      <c r="D40026" s="489" t="s">
        <v>10986</v>
      </c>
    </row>
    <row r="40027" spans="1:4">
      <c r="A40027" s="489" t="str">
        <f t="shared" si="625"/>
        <v>2374000590地域密着型通所介護</v>
      </c>
      <c r="B40027" s="489">
        <v>2374000590</v>
      </c>
      <c r="C40027" s="489" t="s">
        <v>161</v>
      </c>
      <c r="D40027" s="489" t="s">
        <v>10987</v>
      </c>
    </row>
    <row r="40028" spans="1:4">
      <c r="A40028" s="489" t="str">
        <f t="shared" si="625"/>
        <v>2374000590地域密着型通所介護</v>
      </c>
      <c r="B40028" s="489">
        <v>2374000590</v>
      </c>
      <c r="C40028" s="489" t="s">
        <v>161</v>
      </c>
      <c r="D40028" s="489" t="s">
        <v>10987</v>
      </c>
    </row>
    <row r="40029" spans="1:4">
      <c r="A40029" s="489" t="str">
        <f t="shared" si="625"/>
        <v>2374000590通所型サービス（独自）</v>
      </c>
      <c r="B40029" s="489">
        <v>2374000590</v>
      </c>
      <c r="C40029" s="489" t="s">
        <v>2570</v>
      </c>
      <c r="D40029" s="489" t="s">
        <v>10987</v>
      </c>
    </row>
    <row r="40030" spans="1:4">
      <c r="A40030" s="489" t="str">
        <f t="shared" si="625"/>
        <v>2374000590通所型サービス（独自）</v>
      </c>
      <c r="B40030" s="489">
        <v>2374000590</v>
      </c>
      <c r="C40030" s="489" t="s">
        <v>2570</v>
      </c>
      <c r="D40030" s="489" t="s">
        <v>10987</v>
      </c>
    </row>
    <row r="40031" spans="1:4">
      <c r="A40031" s="489" t="str">
        <f t="shared" si="625"/>
        <v>2374000616通所介護</v>
      </c>
      <c r="B40031" s="489">
        <v>2374000616</v>
      </c>
      <c r="C40031" s="489" t="s">
        <v>158</v>
      </c>
      <c r="D40031" s="489" t="s">
        <v>10988</v>
      </c>
    </row>
    <row r="40032" spans="1:4">
      <c r="A40032" s="489" t="str">
        <f t="shared" si="625"/>
        <v>2374000616通所型サービス（独自）</v>
      </c>
      <c r="B40032" s="489">
        <v>2374000616</v>
      </c>
      <c r="C40032" s="489" t="s">
        <v>2570</v>
      </c>
      <c r="D40032" s="489" t="s">
        <v>10988</v>
      </c>
    </row>
    <row r="40033" spans="1:4">
      <c r="A40033" s="489" t="str">
        <f t="shared" si="625"/>
        <v>2374000616通所型サービス（独自）</v>
      </c>
      <c r="B40033" s="489">
        <v>2374000616</v>
      </c>
      <c r="C40033" s="489" t="s">
        <v>2570</v>
      </c>
      <c r="D40033" s="489" t="s">
        <v>10988</v>
      </c>
    </row>
    <row r="40034" spans="1:4">
      <c r="A40034" s="489" t="str">
        <f t="shared" si="625"/>
        <v>2374000624訪問介護</v>
      </c>
      <c r="B40034" s="489">
        <v>2374000624</v>
      </c>
      <c r="C40034" s="489" t="s">
        <v>140</v>
      </c>
      <c r="D40034" s="489" t="s">
        <v>10989</v>
      </c>
    </row>
    <row r="40035" spans="1:4">
      <c r="A40035" s="489" t="str">
        <f t="shared" si="625"/>
        <v>2374000624訪問介護</v>
      </c>
      <c r="B40035" s="489">
        <v>2374000624</v>
      </c>
      <c r="C40035" s="489" t="s">
        <v>140</v>
      </c>
      <c r="D40035" s="489" t="s">
        <v>10989</v>
      </c>
    </row>
    <row r="40036" spans="1:4">
      <c r="A40036" s="489" t="str">
        <f t="shared" si="625"/>
        <v>2374000624訪問型サービス（独自）</v>
      </c>
      <c r="B40036" s="489">
        <v>2374000624</v>
      </c>
      <c r="C40036" s="489" t="s">
        <v>2571</v>
      </c>
      <c r="D40036" s="489" t="s">
        <v>10989</v>
      </c>
    </row>
    <row r="40037" spans="1:4">
      <c r="A40037" s="489" t="str">
        <f t="shared" si="625"/>
        <v>2374000624訪問型サービス（独自）</v>
      </c>
      <c r="B40037" s="489">
        <v>2374000624</v>
      </c>
      <c r="C40037" s="489" t="s">
        <v>2571</v>
      </c>
      <c r="D40037" s="489" t="s">
        <v>10989</v>
      </c>
    </row>
    <row r="40038" spans="1:4">
      <c r="A40038" s="489" t="str">
        <f t="shared" si="625"/>
        <v>2374000632訪問介護</v>
      </c>
      <c r="B40038" s="489">
        <v>2374000632</v>
      </c>
      <c r="C40038" s="489" t="s">
        <v>140</v>
      </c>
      <c r="D40038" s="489" t="s">
        <v>10990</v>
      </c>
    </row>
    <row r="40039" spans="1:4">
      <c r="A40039" s="489" t="str">
        <f t="shared" si="625"/>
        <v>2374000632訪問介護</v>
      </c>
      <c r="B40039" s="489">
        <v>2374000632</v>
      </c>
      <c r="C40039" s="489" t="s">
        <v>140</v>
      </c>
      <c r="D40039" s="489" t="s">
        <v>10990</v>
      </c>
    </row>
    <row r="40040" spans="1:4">
      <c r="A40040" s="489" t="str">
        <f t="shared" si="625"/>
        <v>2374000632訪問型サービス（独自）</v>
      </c>
      <c r="B40040" s="489">
        <v>2374000632</v>
      </c>
      <c r="C40040" s="489" t="s">
        <v>2571</v>
      </c>
      <c r="D40040" s="489" t="s">
        <v>10990</v>
      </c>
    </row>
    <row r="40041" spans="1:4">
      <c r="A40041" s="489" t="str">
        <f t="shared" si="625"/>
        <v>2374000632訪問型サービス（独自）</v>
      </c>
      <c r="B40041" s="489">
        <v>2374000632</v>
      </c>
      <c r="C40041" s="489" t="s">
        <v>2571</v>
      </c>
      <c r="D40041" s="489" t="s">
        <v>10990</v>
      </c>
    </row>
    <row r="40042" spans="1:4">
      <c r="A40042" s="489" t="str">
        <f t="shared" si="625"/>
        <v>2374000640地域密着型通所介護</v>
      </c>
      <c r="B40042" s="489">
        <v>2374000640</v>
      </c>
      <c r="C40042" s="489" t="s">
        <v>161</v>
      </c>
      <c r="D40042" s="489" t="s">
        <v>10991</v>
      </c>
    </row>
    <row r="40043" spans="1:4">
      <c r="A40043" s="489" t="str">
        <f t="shared" si="625"/>
        <v>2374000640地域密着型通所介護</v>
      </c>
      <c r="B40043" s="489">
        <v>2374000640</v>
      </c>
      <c r="C40043" s="489" t="s">
        <v>161</v>
      </c>
      <c r="D40043" s="489" t="s">
        <v>10991</v>
      </c>
    </row>
    <row r="40044" spans="1:4">
      <c r="A40044" s="489" t="str">
        <f t="shared" si="625"/>
        <v>2374000640通所型サービス（独自）</v>
      </c>
      <c r="B40044" s="489">
        <v>2374000640</v>
      </c>
      <c r="C40044" s="489" t="s">
        <v>2570</v>
      </c>
      <c r="D40044" s="489" t="s">
        <v>10991</v>
      </c>
    </row>
    <row r="40045" spans="1:4">
      <c r="A40045" s="489" t="str">
        <f t="shared" si="625"/>
        <v>2374000657地域密着型通所介護</v>
      </c>
      <c r="B40045" s="489">
        <v>2374000657</v>
      </c>
      <c r="C40045" s="489" t="s">
        <v>161</v>
      </c>
      <c r="D40045" s="489" t="s">
        <v>10992</v>
      </c>
    </row>
    <row r="40046" spans="1:4">
      <c r="A40046" s="489" t="str">
        <f t="shared" si="625"/>
        <v>2374000657通所型サービス（独自）</v>
      </c>
      <c r="B40046" s="489">
        <v>2374000657</v>
      </c>
      <c r="C40046" s="489" t="s">
        <v>2570</v>
      </c>
      <c r="D40046" s="489" t="s">
        <v>10992</v>
      </c>
    </row>
    <row r="40047" spans="1:4">
      <c r="A40047" s="489" t="str">
        <f t="shared" si="625"/>
        <v>2374000665地域密着型通所介護</v>
      </c>
      <c r="B40047" s="489">
        <v>2374000665</v>
      </c>
      <c r="C40047" s="489" t="s">
        <v>161</v>
      </c>
      <c r="D40047" s="489" t="s">
        <v>10993</v>
      </c>
    </row>
    <row r="40048" spans="1:4">
      <c r="A40048" s="489" t="str">
        <f t="shared" si="625"/>
        <v>2374000665地域密着型通所介護</v>
      </c>
      <c r="B40048" s="489">
        <v>2374000665</v>
      </c>
      <c r="C40048" s="489" t="s">
        <v>161</v>
      </c>
      <c r="D40048" s="489" t="s">
        <v>10993</v>
      </c>
    </row>
    <row r="40049" spans="1:4">
      <c r="A40049" s="489" t="str">
        <f t="shared" si="625"/>
        <v>2374000665通所型サービス（独自）</v>
      </c>
      <c r="B40049" s="489">
        <v>2374000665</v>
      </c>
      <c r="C40049" s="489" t="s">
        <v>2570</v>
      </c>
      <c r="D40049" s="489" t="s">
        <v>10993</v>
      </c>
    </row>
    <row r="40050" spans="1:4">
      <c r="A40050" s="489" t="str">
        <f t="shared" si="625"/>
        <v>2374000665通所型サービス（独自）</v>
      </c>
      <c r="B40050" s="489">
        <v>2374000665</v>
      </c>
      <c r="C40050" s="489" t="s">
        <v>2570</v>
      </c>
      <c r="D40050" s="489" t="s">
        <v>10993</v>
      </c>
    </row>
    <row r="40051" spans="1:4">
      <c r="A40051" s="489" t="str">
        <f t="shared" si="625"/>
        <v>2374000673地域密着型通所介護</v>
      </c>
      <c r="B40051" s="489">
        <v>2374000673</v>
      </c>
      <c r="C40051" s="489" t="s">
        <v>161</v>
      </c>
      <c r="D40051" s="489" t="s">
        <v>10994</v>
      </c>
    </row>
    <row r="40052" spans="1:4">
      <c r="A40052" s="489" t="str">
        <f t="shared" si="625"/>
        <v>2374000673地域密着型通所介護</v>
      </c>
      <c r="B40052" s="489">
        <v>2374000673</v>
      </c>
      <c r="C40052" s="489" t="s">
        <v>161</v>
      </c>
      <c r="D40052" s="489" t="s">
        <v>10994</v>
      </c>
    </row>
    <row r="40053" spans="1:4">
      <c r="A40053" s="489" t="str">
        <f t="shared" si="625"/>
        <v>2374000673通所型サービス（独自）</v>
      </c>
      <c r="B40053" s="489">
        <v>2374000673</v>
      </c>
      <c r="C40053" s="489" t="s">
        <v>2570</v>
      </c>
      <c r="D40053" s="489" t="s">
        <v>10994</v>
      </c>
    </row>
    <row r="40054" spans="1:4">
      <c r="A40054" s="489" t="str">
        <f t="shared" si="625"/>
        <v>2374000673通所型サービス（独自）</v>
      </c>
      <c r="B40054" s="489">
        <v>2374000673</v>
      </c>
      <c r="C40054" s="489" t="s">
        <v>2570</v>
      </c>
      <c r="D40054" s="489" t="s">
        <v>10994</v>
      </c>
    </row>
    <row r="40055" spans="1:4">
      <c r="A40055" s="489" t="str">
        <f t="shared" si="625"/>
        <v>2374000681地域密着型通所介護</v>
      </c>
      <c r="B40055" s="489">
        <v>2374000681</v>
      </c>
      <c r="C40055" s="489" t="s">
        <v>161</v>
      </c>
      <c r="D40055" s="489" t="s">
        <v>19476</v>
      </c>
    </row>
    <row r="40056" spans="1:4">
      <c r="A40056" s="489" t="str">
        <f t="shared" si="625"/>
        <v>2374000681通所型サービス（独自）</v>
      </c>
      <c r="B40056" s="489">
        <v>2374000681</v>
      </c>
      <c r="C40056" s="489" t="s">
        <v>2570</v>
      </c>
      <c r="D40056" s="489" t="s">
        <v>19476</v>
      </c>
    </row>
    <row r="40057" spans="1:4">
      <c r="A40057" s="489" t="str">
        <f t="shared" si="625"/>
        <v>2374000681地域密着型通所介護</v>
      </c>
      <c r="B40057" s="489">
        <v>2374000681</v>
      </c>
      <c r="C40057" s="489" t="s">
        <v>161</v>
      </c>
      <c r="D40057" s="489" t="s">
        <v>10995</v>
      </c>
    </row>
    <row r="40058" spans="1:4">
      <c r="A40058" s="489" t="str">
        <f t="shared" si="625"/>
        <v>2374000681通所型サービス（独自）</v>
      </c>
      <c r="B40058" s="489">
        <v>2374000681</v>
      </c>
      <c r="C40058" s="489" t="s">
        <v>2570</v>
      </c>
      <c r="D40058" s="489" t="s">
        <v>10995</v>
      </c>
    </row>
    <row r="40059" spans="1:4">
      <c r="A40059" s="489" t="str">
        <f t="shared" si="625"/>
        <v>2374000699通所介護</v>
      </c>
      <c r="B40059" s="489">
        <v>2374000699</v>
      </c>
      <c r="C40059" s="489" t="s">
        <v>158</v>
      </c>
      <c r="D40059" s="489" t="s">
        <v>10996</v>
      </c>
    </row>
    <row r="40060" spans="1:4">
      <c r="A40060" s="489" t="str">
        <f t="shared" si="625"/>
        <v>2374000699通所型サービス（独自）</v>
      </c>
      <c r="B40060" s="489">
        <v>2374000699</v>
      </c>
      <c r="C40060" s="489" t="s">
        <v>2570</v>
      </c>
      <c r="D40060" s="489" t="s">
        <v>10996</v>
      </c>
    </row>
    <row r="40061" spans="1:4">
      <c r="A40061" s="489" t="str">
        <f t="shared" si="625"/>
        <v>2374000723訪問介護</v>
      </c>
      <c r="B40061" s="489">
        <v>2374000723</v>
      </c>
      <c r="C40061" s="489" t="s">
        <v>140</v>
      </c>
      <c r="D40061" s="489" t="s">
        <v>10997</v>
      </c>
    </row>
    <row r="40062" spans="1:4">
      <c r="A40062" s="489" t="str">
        <f t="shared" si="625"/>
        <v>2374000723訪問介護</v>
      </c>
      <c r="B40062" s="489">
        <v>2374000723</v>
      </c>
      <c r="C40062" s="489" t="s">
        <v>140</v>
      </c>
      <c r="D40062" s="489" t="s">
        <v>10997</v>
      </c>
    </row>
    <row r="40063" spans="1:4">
      <c r="A40063" s="489" t="str">
        <f t="shared" si="625"/>
        <v>2374000723訪問型サービス（独自）</v>
      </c>
      <c r="B40063" s="489">
        <v>2374000723</v>
      </c>
      <c r="C40063" s="489" t="s">
        <v>2571</v>
      </c>
      <c r="D40063" s="489" t="s">
        <v>10997</v>
      </c>
    </row>
    <row r="40064" spans="1:4">
      <c r="A40064" s="489" t="str">
        <f t="shared" si="625"/>
        <v>2374000749介護予防短期入所生活介護</v>
      </c>
      <c r="B40064" s="489">
        <v>2374000749</v>
      </c>
      <c r="C40064" s="489" t="s">
        <v>2093</v>
      </c>
      <c r="D40064" s="489" t="s">
        <v>10998</v>
      </c>
    </row>
    <row r="40065" spans="1:4">
      <c r="A40065" s="489" t="str">
        <f t="shared" si="625"/>
        <v>2374000749介護老人福祉施設</v>
      </c>
      <c r="B40065" s="489">
        <v>2374000749</v>
      </c>
      <c r="C40065" s="489" t="s">
        <v>1921</v>
      </c>
      <c r="D40065" s="489" t="s">
        <v>10998</v>
      </c>
    </row>
    <row r="40066" spans="1:4">
      <c r="A40066" s="489" t="str">
        <f t="shared" ref="A40066:A40129" si="626">B40066&amp;C40066</f>
        <v>2374000749短期入所生活介護</v>
      </c>
      <c r="B40066" s="489">
        <v>2374000749</v>
      </c>
      <c r="C40066" s="489" t="s">
        <v>2092</v>
      </c>
      <c r="D40066" s="489" t="s">
        <v>10998</v>
      </c>
    </row>
    <row r="40067" spans="1:4">
      <c r="A40067" s="489" t="str">
        <f t="shared" si="626"/>
        <v>2374000756通所介護</v>
      </c>
      <c r="B40067" s="489">
        <v>2374000756</v>
      </c>
      <c r="C40067" s="489" t="s">
        <v>158</v>
      </c>
      <c r="D40067" s="489" t="s">
        <v>10999</v>
      </c>
    </row>
    <row r="40068" spans="1:4">
      <c r="A40068" s="489" t="str">
        <f t="shared" si="626"/>
        <v>2374000756通所型サービス（独自）</v>
      </c>
      <c r="B40068" s="489">
        <v>2374000756</v>
      </c>
      <c r="C40068" s="489" t="s">
        <v>2570</v>
      </c>
      <c r="D40068" s="489" t="s">
        <v>10999</v>
      </c>
    </row>
    <row r="40069" spans="1:4">
      <c r="A40069" s="489" t="str">
        <f t="shared" si="626"/>
        <v>2374000764通所介護</v>
      </c>
      <c r="B40069" s="489">
        <v>2374000764</v>
      </c>
      <c r="C40069" s="489" t="s">
        <v>158</v>
      </c>
      <c r="D40069" s="489" t="s">
        <v>11000</v>
      </c>
    </row>
    <row r="40070" spans="1:4">
      <c r="A40070" s="489" t="str">
        <f t="shared" si="626"/>
        <v>2374000764通所型サービス（独自）</v>
      </c>
      <c r="B40070" s="489">
        <v>2374000764</v>
      </c>
      <c r="C40070" s="489" t="s">
        <v>2570</v>
      </c>
      <c r="D40070" s="489" t="s">
        <v>11000</v>
      </c>
    </row>
    <row r="40071" spans="1:4">
      <c r="A40071" s="489" t="str">
        <f t="shared" si="626"/>
        <v>2374100044居宅介護支援</v>
      </c>
      <c r="B40071" s="489">
        <v>2374100044</v>
      </c>
      <c r="C40071" s="489" t="s">
        <v>2519</v>
      </c>
      <c r="D40071" s="489" t="s">
        <v>11001</v>
      </c>
    </row>
    <row r="40072" spans="1:4">
      <c r="A40072" s="489" t="str">
        <f t="shared" si="626"/>
        <v>2374100077居宅介護支援</v>
      </c>
      <c r="B40072" s="489">
        <v>2374100077</v>
      </c>
      <c r="C40072" s="489" t="s">
        <v>2519</v>
      </c>
      <c r="D40072" s="489" t="s">
        <v>11002</v>
      </c>
    </row>
    <row r="40073" spans="1:4">
      <c r="A40073" s="489" t="str">
        <f t="shared" si="626"/>
        <v>2374100150介護予防短期入所生活介護</v>
      </c>
      <c r="B40073" s="489">
        <v>2374100150</v>
      </c>
      <c r="C40073" s="489" t="s">
        <v>2093</v>
      </c>
      <c r="D40073" s="489" t="s">
        <v>11003</v>
      </c>
    </row>
    <row r="40074" spans="1:4">
      <c r="A40074" s="489" t="str">
        <f t="shared" si="626"/>
        <v>2374100150介護老人福祉施設</v>
      </c>
      <c r="B40074" s="489">
        <v>2374100150</v>
      </c>
      <c r="C40074" s="489" t="s">
        <v>1921</v>
      </c>
      <c r="D40074" s="489" t="s">
        <v>11003</v>
      </c>
    </row>
    <row r="40075" spans="1:4">
      <c r="A40075" s="489" t="str">
        <f t="shared" si="626"/>
        <v>2374100150介護老人福祉施設</v>
      </c>
      <c r="B40075" s="489">
        <v>2374100150</v>
      </c>
      <c r="C40075" s="489" t="s">
        <v>1921</v>
      </c>
      <c r="D40075" s="489" t="s">
        <v>11003</v>
      </c>
    </row>
    <row r="40076" spans="1:4">
      <c r="A40076" s="489" t="str">
        <f t="shared" si="626"/>
        <v>2374100150短期入所生活介護</v>
      </c>
      <c r="B40076" s="489">
        <v>2374100150</v>
      </c>
      <c r="C40076" s="489" t="s">
        <v>2092</v>
      </c>
      <c r="D40076" s="489" t="s">
        <v>11003</v>
      </c>
    </row>
    <row r="40077" spans="1:4">
      <c r="A40077" s="489" t="str">
        <f t="shared" si="626"/>
        <v>2374100184介護予防訪問入浴介護</v>
      </c>
      <c r="B40077" s="489">
        <v>2374100184</v>
      </c>
      <c r="C40077" s="489" t="s">
        <v>2510</v>
      </c>
      <c r="D40077" s="489" t="s">
        <v>11004</v>
      </c>
    </row>
    <row r="40078" spans="1:4">
      <c r="A40078" s="489" t="str">
        <f t="shared" si="626"/>
        <v>2374100184訪問入浴介護</v>
      </c>
      <c r="B40078" s="489">
        <v>2374100184</v>
      </c>
      <c r="C40078" s="489" t="s">
        <v>2509</v>
      </c>
      <c r="D40078" s="489" t="s">
        <v>11004</v>
      </c>
    </row>
    <row r="40079" spans="1:4">
      <c r="A40079" s="489" t="str">
        <f t="shared" si="626"/>
        <v>2374100192訪問介護</v>
      </c>
      <c r="B40079" s="489">
        <v>2374100192</v>
      </c>
      <c r="C40079" s="489" t="s">
        <v>140</v>
      </c>
      <c r="D40079" s="489" t="s">
        <v>11005</v>
      </c>
    </row>
    <row r="40080" spans="1:4">
      <c r="A40080" s="489" t="str">
        <f t="shared" si="626"/>
        <v>2374100192訪問介護</v>
      </c>
      <c r="B40080" s="489">
        <v>2374100192</v>
      </c>
      <c r="C40080" s="489" t="s">
        <v>140</v>
      </c>
      <c r="D40080" s="489" t="s">
        <v>11005</v>
      </c>
    </row>
    <row r="40081" spans="1:4">
      <c r="A40081" s="489" t="str">
        <f t="shared" si="626"/>
        <v>2374100200訪問介護</v>
      </c>
      <c r="B40081" s="489">
        <v>2374100200</v>
      </c>
      <c r="C40081" s="489" t="s">
        <v>140</v>
      </c>
      <c r="D40081" s="489" t="s">
        <v>11006</v>
      </c>
    </row>
    <row r="40082" spans="1:4">
      <c r="A40082" s="489" t="str">
        <f t="shared" si="626"/>
        <v>2374100200訪問介護</v>
      </c>
      <c r="B40082" s="489">
        <v>2374100200</v>
      </c>
      <c r="C40082" s="489" t="s">
        <v>140</v>
      </c>
      <c r="D40082" s="489" t="s">
        <v>11006</v>
      </c>
    </row>
    <row r="40083" spans="1:4">
      <c r="A40083" s="489" t="str">
        <f t="shared" si="626"/>
        <v>2374100200訪問型サービス（独自）</v>
      </c>
      <c r="B40083" s="489">
        <v>2374100200</v>
      </c>
      <c r="C40083" s="489" t="s">
        <v>2571</v>
      </c>
      <c r="D40083" s="489" t="s">
        <v>11006</v>
      </c>
    </row>
    <row r="40084" spans="1:4">
      <c r="A40084" s="489" t="str">
        <f t="shared" si="626"/>
        <v>2374100283介護予防通所リハビリテーション</v>
      </c>
      <c r="B40084" s="489">
        <v>2374100283</v>
      </c>
      <c r="C40084" s="489" t="s">
        <v>2512</v>
      </c>
      <c r="D40084" s="489" t="s">
        <v>19373</v>
      </c>
    </row>
    <row r="40085" spans="1:4">
      <c r="A40085" s="489" t="str">
        <f t="shared" si="626"/>
        <v>2374100283通所リハビリテーション</v>
      </c>
      <c r="B40085" s="489">
        <v>2374100283</v>
      </c>
      <c r="C40085" s="489" t="s">
        <v>2511</v>
      </c>
      <c r="D40085" s="489" t="s">
        <v>19373</v>
      </c>
    </row>
    <row r="40086" spans="1:4">
      <c r="A40086" s="489" t="str">
        <f t="shared" si="626"/>
        <v>2374100317訪問介護</v>
      </c>
      <c r="B40086" s="489">
        <v>2374100317</v>
      </c>
      <c r="C40086" s="489" t="s">
        <v>140</v>
      </c>
      <c r="D40086" s="489" t="s">
        <v>11007</v>
      </c>
    </row>
    <row r="40087" spans="1:4">
      <c r="A40087" s="489" t="str">
        <f t="shared" si="626"/>
        <v>2374100317訪問介護</v>
      </c>
      <c r="B40087" s="489">
        <v>2374100317</v>
      </c>
      <c r="C40087" s="489" t="s">
        <v>140</v>
      </c>
      <c r="D40087" s="489" t="s">
        <v>11007</v>
      </c>
    </row>
    <row r="40088" spans="1:4">
      <c r="A40088" s="489" t="str">
        <f t="shared" si="626"/>
        <v>2374100317訪問型サービス（独自）</v>
      </c>
      <c r="B40088" s="489">
        <v>2374100317</v>
      </c>
      <c r="C40088" s="489" t="s">
        <v>2571</v>
      </c>
      <c r="D40088" s="489" t="s">
        <v>11007</v>
      </c>
    </row>
    <row r="40089" spans="1:4">
      <c r="A40089" s="489" t="str">
        <f t="shared" si="626"/>
        <v>2374100333居宅介護支援</v>
      </c>
      <c r="B40089" s="489">
        <v>2374100333</v>
      </c>
      <c r="C40089" s="489" t="s">
        <v>2519</v>
      </c>
      <c r="D40089" s="489" t="s">
        <v>11008</v>
      </c>
    </row>
    <row r="40090" spans="1:4">
      <c r="A40090" s="489" t="str">
        <f t="shared" si="626"/>
        <v>2374100374訪問介護</v>
      </c>
      <c r="B40090" s="489">
        <v>2374100374</v>
      </c>
      <c r="C40090" s="489" t="s">
        <v>140</v>
      </c>
      <c r="D40090" s="489" t="s">
        <v>11009</v>
      </c>
    </row>
    <row r="40091" spans="1:4">
      <c r="A40091" s="489" t="str">
        <f t="shared" si="626"/>
        <v>2374100374訪問介護</v>
      </c>
      <c r="B40091" s="489">
        <v>2374100374</v>
      </c>
      <c r="C40091" s="489" t="s">
        <v>140</v>
      </c>
      <c r="D40091" s="489" t="s">
        <v>11009</v>
      </c>
    </row>
    <row r="40092" spans="1:4">
      <c r="A40092" s="489" t="str">
        <f t="shared" si="626"/>
        <v>2374100374訪問型サービス（独自）</v>
      </c>
      <c r="B40092" s="489">
        <v>2374100374</v>
      </c>
      <c r="C40092" s="489" t="s">
        <v>2571</v>
      </c>
      <c r="D40092" s="489" t="s">
        <v>11009</v>
      </c>
    </row>
    <row r="40093" spans="1:4">
      <c r="A40093" s="489" t="str">
        <f t="shared" si="626"/>
        <v>2374100432通所介護</v>
      </c>
      <c r="B40093" s="489">
        <v>2374100432</v>
      </c>
      <c r="C40093" s="489" t="s">
        <v>158</v>
      </c>
      <c r="D40093" s="489" t="s">
        <v>11010</v>
      </c>
    </row>
    <row r="40094" spans="1:4">
      <c r="A40094" s="489" t="str">
        <f t="shared" si="626"/>
        <v>2374100432通所介護</v>
      </c>
      <c r="B40094" s="489">
        <v>2374100432</v>
      </c>
      <c r="C40094" s="489" t="s">
        <v>158</v>
      </c>
      <c r="D40094" s="489" t="s">
        <v>11010</v>
      </c>
    </row>
    <row r="40095" spans="1:4">
      <c r="A40095" s="489" t="str">
        <f t="shared" si="626"/>
        <v>2374100432通所型サービス（独自）</v>
      </c>
      <c r="B40095" s="489">
        <v>2374100432</v>
      </c>
      <c r="C40095" s="489" t="s">
        <v>2570</v>
      </c>
      <c r="D40095" s="489" t="s">
        <v>11010</v>
      </c>
    </row>
    <row r="40096" spans="1:4">
      <c r="A40096" s="489" t="str">
        <f t="shared" si="626"/>
        <v>2374100440介護予防短期入所生活介護</v>
      </c>
      <c r="B40096" s="489">
        <v>2374100440</v>
      </c>
      <c r="C40096" s="489" t="s">
        <v>2093</v>
      </c>
      <c r="D40096" s="489" t="s">
        <v>11011</v>
      </c>
    </row>
    <row r="40097" spans="1:4">
      <c r="A40097" s="489" t="str">
        <f t="shared" si="626"/>
        <v>2374100440短期入所生活介護</v>
      </c>
      <c r="B40097" s="489">
        <v>2374100440</v>
      </c>
      <c r="C40097" s="489" t="s">
        <v>2092</v>
      </c>
      <c r="D40097" s="489" t="s">
        <v>11011</v>
      </c>
    </row>
    <row r="40098" spans="1:4">
      <c r="A40098" s="489" t="str">
        <f t="shared" si="626"/>
        <v>2374100440短期入所生活介護</v>
      </c>
      <c r="B40098" s="489">
        <v>2374100440</v>
      </c>
      <c r="C40098" s="489" t="s">
        <v>2092</v>
      </c>
      <c r="D40098" s="489" t="s">
        <v>11011</v>
      </c>
    </row>
    <row r="40099" spans="1:4">
      <c r="A40099" s="489" t="str">
        <f t="shared" si="626"/>
        <v>2374100457居宅介護支援</v>
      </c>
      <c r="B40099" s="489">
        <v>2374100457</v>
      </c>
      <c r="C40099" s="489" t="s">
        <v>2519</v>
      </c>
      <c r="D40099" s="489" t="s">
        <v>11012</v>
      </c>
    </row>
    <row r="40100" spans="1:4">
      <c r="A40100" s="489" t="str">
        <f t="shared" si="626"/>
        <v>2374100499通所介護</v>
      </c>
      <c r="B40100" s="489">
        <v>2374100499</v>
      </c>
      <c r="C40100" s="489" t="s">
        <v>158</v>
      </c>
      <c r="D40100" s="489" t="s">
        <v>11013</v>
      </c>
    </row>
    <row r="40101" spans="1:4">
      <c r="A40101" s="489" t="str">
        <f t="shared" si="626"/>
        <v>2374100499通所型サービス（独自）</v>
      </c>
      <c r="B40101" s="489">
        <v>2374100499</v>
      </c>
      <c r="C40101" s="489" t="s">
        <v>2570</v>
      </c>
      <c r="D40101" s="489" t="s">
        <v>11013</v>
      </c>
    </row>
    <row r="40102" spans="1:4">
      <c r="A40102" s="489" t="str">
        <f t="shared" si="626"/>
        <v>2374100523介護予防認知症対応型共同生活介護</v>
      </c>
      <c r="B40102" s="489">
        <v>2374100523</v>
      </c>
      <c r="C40102" s="489" t="s">
        <v>2088</v>
      </c>
      <c r="D40102" s="489" t="s">
        <v>11014</v>
      </c>
    </row>
    <row r="40103" spans="1:4">
      <c r="A40103" s="489" t="str">
        <f t="shared" si="626"/>
        <v>2374100523認知症対応型共同生活介護</v>
      </c>
      <c r="B40103" s="489">
        <v>2374100523</v>
      </c>
      <c r="C40103" s="489" t="s">
        <v>2087</v>
      </c>
      <c r="D40103" s="489" t="s">
        <v>11014</v>
      </c>
    </row>
    <row r="40104" spans="1:4">
      <c r="A40104" s="489" t="str">
        <f t="shared" si="626"/>
        <v>2374100549介護予防短期入所生活介護</v>
      </c>
      <c r="B40104" s="489">
        <v>2374100549</v>
      </c>
      <c r="C40104" s="489" t="s">
        <v>2093</v>
      </c>
      <c r="D40104" s="489" t="s">
        <v>11015</v>
      </c>
    </row>
    <row r="40105" spans="1:4">
      <c r="A40105" s="489" t="str">
        <f t="shared" si="626"/>
        <v>2374100549短期入所生活介護</v>
      </c>
      <c r="B40105" s="489">
        <v>2374100549</v>
      </c>
      <c r="C40105" s="489" t="s">
        <v>2092</v>
      </c>
      <c r="D40105" s="489" t="s">
        <v>11015</v>
      </c>
    </row>
    <row r="40106" spans="1:4">
      <c r="A40106" s="489" t="str">
        <f t="shared" si="626"/>
        <v>2374100556居宅介護支援</v>
      </c>
      <c r="B40106" s="489">
        <v>2374100556</v>
      </c>
      <c r="C40106" s="489" t="s">
        <v>2519</v>
      </c>
      <c r="D40106" s="489" t="s">
        <v>11016</v>
      </c>
    </row>
    <row r="40107" spans="1:4">
      <c r="A40107" s="489" t="str">
        <f t="shared" si="626"/>
        <v>2374100598居宅介護支援</v>
      </c>
      <c r="B40107" s="489">
        <v>2374100598</v>
      </c>
      <c r="C40107" s="489" t="s">
        <v>2519</v>
      </c>
      <c r="D40107" s="489" t="s">
        <v>11017</v>
      </c>
    </row>
    <row r="40108" spans="1:4">
      <c r="A40108" s="489" t="str">
        <f t="shared" si="626"/>
        <v>2374100606通所介護</v>
      </c>
      <c r="B40108" s="489">
        <v>2374100606</v>
      </c>
      <c r="C40108" s="489" t="s">
        <v>158</v>
      </c>
      <c r="D40108" s="489" t="s">
        <v>11018</v>
      </c>
    </row>
    <row r="40109" spans="1:4">
      <c r="A40109" s="489" t="str">
        <f t="shared" si="626"/>
        <v>2374100606通所型サービス（独自）</v>
      </c>
      <c r="B40109" s="489">
        <v>2374100606</v>
      </c>
      <c r="C40109" s="489" t="s">
        <v>2570</v>
      </c>
      <c r="D40109" s="489" t="s">
        <v>11018</v>
      </c>
    </row>
    <row r="40110" spans="1:4">
      <c r="A40110" s="489" t="str">
        <f t="shared" si="626"/>
        <v>2374100622通所介護</v>
      </c>
      <c r="B40110" s="489">
        <v>2374100622</v>
      </c>
      <c r="C40110" s="489" t="s">
        <v>158</v>
      </c>
      <c r="D40110" s="489" t="s">
        <v>11019</v>
      </c>
    </row>
    <row r="40111" spans="1:4">
      <c r="A40111" s="489" t="str">
        <f t="shared" si="626"/>
        <v>2374100622通所型サービス（独自）</v>
      </c>
      <c r="B40111" s="489">
        <v>2374100622</v>
      </c>
      <c r="C40111" s="489" t="s">
        <v>2570</v>
      </c>
      <c r="D40111" s="489" t="s">
        <v>11019</v>
      </c>
    </row>
    <row r="40112" spans="1:4">
      <c r="A40112" s="489" t="str">
        <f t="shared" si="626"/>
        <v>2374100671居宅介護支援</v>
      </c>
      <c r="B40112" s="489">
        <v>2374100671</v>
      </c>
      <c r="C40112" s="489" t="s">
        <v>2519</v>
      </c>
      <c r="D40112" s="489" t="s">
        <v>11020</v>
      </c>
    </row>
    <row r="40113" spans="1:4">
      <c r="A40113" s="489" t="str">
        <f t="shared" si="626"/>
        <v>2374100689介護予防特定施設入居者生活介護</v>
      </c>
      <c r="B40113" s="489">
        <v>2374100689</v>
      </c>
      <c r="C40113" s="489" t="s">
        <v>2514</v>
      </c>
      <c r="D40113" s="489" t="s">
        <v>11021</v>
      </c>
    </row>
    <row r="40114" spans="1:4">
      <c r="A40114" s="489" t="str">
        <f t="shared" si="626"/>
        <v>2374100689特定施設入居者生活介護</v>
      </c>
      <c r="B40114" s="489">
        <v>2374100689</v>
      </c>
      <c r="C40114" s="489" t="s">
        <v>2513</v>
      </c>
      <c r="D40114" s="489" t="s">
        <v>11021</v>
      </c>
    </row>
    <row r="40115" spans="1:4">
      <c r="A40115" s="489" t="str">
        <f t="shared" si="626"/>
        <v>2374100697訪問介護</v>
      </c>
      <c r="B40115" s="489">
        <v>2374100697</v>
      </c>
      <c r="C40115" s="489" t="s">
        <v>140</v>
      </c>
      <c r="D40115" s="489" t="s">
        <v>11022</v>
      </c>
    </row>
    <row r="40116" spans="1:4">
      <c r="A40116" s="489" t="str">
        <f t="shared" si="626"/>
        <v>2374100697訪問介護</v>
      </c>
      <c r="B40116" s="489">
        <v>2374100697</v>
      </c>
      <c r="C40116" s="489" t="s">
        <v>140</v>
      </c>
      <c r="D40116" s="489" t="s">
        <v>11022</v>
      </c>
    </row>
    <row r="40117" spans="1:4">
      <c r="A40117" s="489" t="str">
        <f t="shared" si="626"/>
        <v>2374100697訪問型サービス（独自）</v>
      </c>
      <c r="B40117" s="489">
        <v>2374100697</v>
      </c>
      <c r="C40117" s="489" t="s">
        <v>2571</v>
      </c>
      <c r="D40117" s="489" t="s">
        <v>11022</v>
      </c>
    </row>
    <row r="40118" spans="1:4">
      <c r="A40118" s="489" t="str">
        <f t="shared" si="626"/>
        <v>2374100705通所介護</v>
      </c>
      <c r="B40118" s="489">
        <v>2374100705</v>
      </c>
      <c r="C40118" s="489" t="s">
        <v>158</v>
      </c>
      <c r="D40118" s="489" t="s">
        <v>11023</v>
      </c>
    </row>
    <row r="40119" spans="1:4">
      <c r="A40119" s="489" t="str">
        <f t="shared" si="626"/>
        <v>2374100705通所型サービス（独自）</v>
      </c>
      <c r="B40119" s="489">
        <v>2374100705</v>
      </c>
      <c r="C40119" s="489" t="s">
        <v>2570</v>
      </c>
      <c r="D40119" s="489" t="s">
        <v>11023</v>
      </c>
    </row>
    <row r="40120" spans="1:4">
      <c r="A40120" s="489" t="str">
        <f t="shared" si="626"/>
        <v>2374100713介護予防短期入所生活介護</v>
      </c>
      <c r="B40120" s="489">
        <v>2374100713</v>
      </c>
      <c r="C40120" s="489" t="s">
        <v>2093</v>
      </c>
      <c r="D40120" s="489" t="s">
        <v>11024</v>
      </c>
    </row>
    <row r="40121" spans="1:4">
      <c r="A40121" s="489" t="str">
        <f t="shared" si="626"/>
        <v>2374100713短期入所生活介護</v>
      </c>
      <c r="B40121" s="489">
        <v>2374100713</v>
      </c>
      <c r="C40121" s="489" t="s">
        <v>2092</v>
      </c>
      <c r="D40121" s="489" t="s">
        <v>11024</v>
      </c>
    </row>
    <row r="40122" spans="1:4">
      <c r="A40122" s="489" t="str">
        <f t="shared" si="626"/>
        <v>2374100721介護老人福祉施設</v>
      </c>
      <c r="B40122" s="489">
        <v>2374100721</v>
      </c>
      <c r="C40122" s="489" t="s">
        <v>1921</v>
      </c>
      <c r="D40122" s="489" t="s">
        <v>11025</v>
      </c>
    </row>
    <row r="40123" spans="1:4">
      <c r="A40123" s="489" t="str">
        <f t="shared" si="626"/>
        <v>2374100721介護老人福祉施設</v>
      </c>
      <c r="B40123" s="489">
        <v>2374100721</v>
      </c>
      <c r="C40123" s="489" t="s">
        <v>1921</v>
      </c>
      <c r="D40123" s="489" t="s">
        <v>11025</v>
      </c>
    </row>
    <row r="40124" spans="1:4">
      <c r="A40124" s="489" t="str">
        <f t="shared" si="626"/>
        <v>2374100739短期入所生活介護</v>
      </c>
      <c r="B40124" s="489">
        <v>2374100739</v>
      </c>
      <c r="C40124" s="489" t="s">
        <v>2092</v>
      </c>
      <c r="D40124" s="489" t="s">
        <v>11026</v>
      </c>
    </row>
    <row r="40125" spans="1:4">
      <c r="A40125" s="489" t="str">
        <f t="shared" si="626"/>
        <v>2374100739短期入所生活介護</v>
      </c>
      <c r="B40125" s="489">
        <v>2374100739</v>
      </c>
      <c r="C40125" s="489" t="s">
        <v>2092</v>
      </c>
      <c r="D40125" s="489" t="s">
        <v>11026</v>
      </c>
    </row>
    <row r="40126" spans="1:4">
      <c r="A40126" s="489" t="str">
        <f t="shared" si="626"/>
        <v>2374100747訪問介護</v>
      </c>
      <c r="B40126" s="489">
        <v>2374100747</v>
      </c>
      <c r="C40126" s="489" t="s">
        <v>140</v>
      </c>
      <c r="D40126" s="489" t="s">
        <v>11027</v>
      </c>
    </row>
    <row r="40127" spans="1:4">
      <c r="A40127" s="489" t="str">
        <f t="shared" si="626"/>
        <v>2374100747訪問介護</v>
      </c>
      <c r="B40127" s="489">
        <v>2374100747</v>
      </c>
      <c r="C40127" s="489" t="s">
        <v>140</v>
      </c>
      <c r="D40127" s="489" t="s">
        <v>11027</v>
      </c>
    </row>
    <row r="40128" spans="1:4">
      <c r="A40128" s="489" t="str">
        <f t="shared" si="626"/>
        <v>2374100846介護予防訪問リハビリテーション</v>
      </c>
      <c r="B40128" s="489">
        <v>2374100846</v>
      </c>
      <c r="C40128" s="489" t="s">
        <v>2108</v>
      </c>
      <c r="D40128" s="489" t="s">
        <v>19374</v>
      </c>
    </row>
    <row r="40129" spans="1:4">
      <c r="A40129" s="489" t="str">
        <f t="shared" si="626"/>
        <v>2374100846介護予防訪問看護</v>
      </c>
      <c r="B40129" s="489">
        <v>2374100846</v>
      </c>
      <c r="C40129" s="489" t="s">
        <v>2103</v>
      </c>
      <c r="D40129" s="489" t="s">
        <v>19374</v>
      </c>
    </row>
    <row r="40130" spans="1:4">
      <c r="A40130" s="489" t="str">
        <f t="shared" ref="A40130:A40193" si="627">B40130&amp;C40130</f>
        <v>2374100846訪問リハビリテーション</v>
      </c>
      <c r="B40130" s="489">
        <v>2374100846</v>
      </c>
      <c r="C40130" s="489" t="s">
        <v>2104</v>
      </c>
      <c r="D40130" s="489" t="s">
        <v>19374</v>
      </c>
    </row>
    <row r="40131" spans="1:4">
      <c r="A40131" s="489" t="str">
        <f t="shared" si="627"/>
        <v>2374100846訪問看護</v>
      </c>
      <c r="B40131" s="489">
        <v>2374100846</v>
      </c>
      <c r="C40131" s="489" t="s">
        <v>2102</v>
      </c>
      <c r="D40131" s="489" t="s">
        <v>19374</v>
      </c>
    </row>
    <row r="40132" spans="1:4">
      <c r="A40132" s="489" t="str">
        <f t="shared" si="627"/>
        <v>2374100853訪問介護</v>
      </c>
      <c r="B40132" s="489">
        <v>2374100853</v>
      </c>
      <c r="C40132" s="489" t="s">
        <v>140</v>
      </c>
      <c r="D40132" s="489" t="s">
        <v>11028</v>
      </c>
    </row>
    <row r="40133" spans="1:4">
      <c r="A40133" s="489" t="str">
        <f t="shared" si="627"/>
        <v>2374100853訪問介護</v>
      </c>
      <c r="B40133" s="489">
        <v>2374100853</v>
      </c>
      <c r="C40133" s="489" t="s">
        <v>140</v>
      </c>
      <c r="D40133" s="489" t="s">
        <v>11028</v>
      </c>
    </row>
    <row r="40134" spans="1:4">
      <c r="A40134" s="489" t="str">
        <f t="shared" si="627"/>
        <v>2374100853訪問型サービス（独自）</v>
      </c>
      <c r="B40134" s="489">
        <v>2374100853</v>
      </c>
      <c r="C40134" s="489" t="s">
        <v>2571</v>
      </c>
      <c r="D40134" s="489" t="s">
        <v>11028</v>
      </c>
    </row>
    <row r="40135" spans="1:4">
      <c r="A40135" s="489" t="str">
        <f t="shared" si="627"/>
        <v>2374100911通所介護</v>
      </c>
      <c r="B40135" s="489">
        <v>2374100911</v>
      </c>
      <c r="C40135" s="489" t="s">
        <v>158</v>
      </c>
      <c r="D40135" s="489" t="s">
        <v>11030</v>
      </c>
    </row>
    <row r="40136" spans="1:4">
      <c r="A40136" s="489" t="str">
        <f t="shared" si="627"/>
        <v>2374100911通所型サービス（独自）</v>
      </c>
      <c r="B40136" s="489">
        <v>2374100911</v>
      </c>
      <c r="C40136" s="489" t="s">
        <v>2570</v>
      </c>
      <c r="D40136" s="489" t="s">
        <v>11030</v>
      </c>
    </row>
    <row r="40137" spans="1:4">
      <c r="A40137" s="489" t="str">
        <f t="shared" si="627"/>
        <v>2374100945介護予防特定施設入居者生活介護</v>
      </c>
      <c r="B40137" s="489">
        <v>2374100945</v>
      </c>
      <c r="C40137" s="489" t="s">
        <v>2514</v>
      </c>
      <c r="D40137" s="489" t="s">
        <v>11031</v>
      </c>
    </row>
    <row r="40138" spans="1:4">
      <c r="A40138" s="489" t="str">
        <f t="shared" si="627"/>
        <v>2374100945特定施設入居者生活介護（短期利用型）</v>
      </c>
      <c r="B40138" s="489">
        <v>2374100945</v>
      </c>
      <c r="C40138" s="489" t="s">
        <v>19397</v>
      </c>
      <c r="D40138" s="489" t="s">
        <v>11031</v>
      </c>
    </row>
    <row r="40139" spans="1:4">
      <c r="A40139" s="489" t="str">
        <f t="shared" si="627"/>
        <v>2374100945特定施設入居者生活介護</v>
      </c>
      <c r="B40139" s="489">
        <v>2374100945</v>
      </c>
      <c r="C40139" s="489" t="s">
        <v>2513</v>
      </c>
      <c r="D40139" s="489" t="s">
        <v>11031</v>
      </c>
    </row>
    <row r="40140" spans="1:4">
      <c r="A40140" s="489" t="str">
        <f t="shared" si="627"/>
        <v>2374101059介護老人福祉施設</v>
      </c>
      <c r="B40140" s="489">
        <v>2374101059</v>
      </c>
      <c r="C40140" s="489" t="s">
        <v>1921</v>
      </c>
      <c r="D40140" s="489" t="s">
        <v>11032</v>
      </c>
    </row>
    <row r="40141" spans="1:4">
      <c r="A40141" s="489" t="str">
        <f t="shared" si="627"/>
        <v>2374101083地域密着型通所介護</v>
      </c>
      <c r="B40141" s="489">
        <v>2374101083</v>
      </c>
      <c r="C40141" s="489" t="s">
        <v>161</v>
      </c>
      <c r="D40141" s="489" t="s">
        <v>11033</v>
      </c>
    </row>
    <row r="40142" spans="1:4">
      <c r="A40142" s="489" t="str">
        <f t="shared" si="627"/>
        <v>2374101083通所型サービス（独自）</v>
      </c>
      <c r="B40142" s="489">
        <v>2374101083</v>
      </c>
      <c r="C40142" s="489" t="s">
        <v>2570</v>
      </c>
      <c r="D40142" s="489" t="s">
        <v>11033</v>
      </c>
    </row>
    <row r="40143" spans="1:4">
      <c r="A40143" s="489" t="str">
        <f t="shared" si="627"/>
        <v>2374101091居宅介護支援</v>
      </c>
      <c r="B40143" s="489">
        <v>2374101091</v>
      </c>
      <c r="C40143" s="489" t="s">
        <v>2519</v>
      </c>
      <c r="D40143" s="489" t="s">
        <v>11034</v>
      </c>
    </row>
    <row r="40144" spans="1:4">
      <c r="A40144" s="489" t="str">
        <f t="shared" si="627"/>
        <v>2374101125地域密着型通所介護</v>
      </c>
      <c r="B40144" s="489">
        <v>2374101125</v>
      </c>
      <c r="C40144" s="489" t="s">
        <v>161</v>
      </c>
      <c r="D40144" s="489" t="s">
        <v>11035</v>
      </c>
    </row>
    <row r="40145" spans="1:4">
      <c r="A40145" s="489" t="str">
        <f t="shared" si="627"/>
        <v>2374101133地域密着型通所介護</v>
      </c>
      <c r="B40145" s="489">
        <v>2374101133</v>
      </c>
      <c r="C40145" s="489" t="s">
        <v>161</v>
      </c>
      <c r="D40145" s="489" t="s">
        <v>11036</v>
      </c>
    </row>
    <row r="40146" spans="1:4">
      <c r="A40146" s="489" t="str">
        <f t="shared" si="627"/>
        <v>2374101133通所型サービス（独自）</v>
      </c>
      <c r="B40146" s="489">
        <v>2374101133</v>
      </c>
      <c r="C40146" s="489" t="s">
        <v>2570</v>
      </c>
      <c r="D40146" s="489" t="s">
        <v>11036</v>
      </c>
    </row>
    <row r="40147" spans="1:4">
      <c r="A40147" s="489" t="str">
        <f t="shared" si="627"/>
        <v>2374101158地域密着型通所介護</v>
      </c>
      <c r="B40147" s="489">
        <v>2374101158</v>
      </c>
      <c r="C40147" s="489" t="s">
        <v>161</v>
      </c>
      <c r="D40147" s="489" t="s">
        <v>11037</v>
      </c>
    </row>
    <row r="40148" spans="1:4">
      <c r="A40148" s="489" t="str">
        <f t="shared" si="627"/>
        <v>2374101158通所型サービス（独自）</v>
      </c>
      <c r="B40148" s="489">
        <v>2374101158</v>
      </c>
      <c r="C40148" s="489" t="s">
        <v>2570</v>
      </c>
      <c r="D40148" s="489" t="s">
        <v>11037</v>
      </c>
    </row>
    <row r="40149" spans="1:4">
      <c r="A40149" s="489" t="str">
        <f t="shared" si="627"/>
        <v>2374101190介護予防短期入所生活介護</v>
      </c>
      <c r="B40149" s="489">
        <v>2374101190</v>
      </c>
      <c r="C40149" s="489" t="s">
        <v>2093</v>
      </c>
      <c r="D40149" s="489" t="s">
        <v>11039</v>
      </c>
    </row>
    <row r="40150" spans="1:4">
      <c r="A40150" s="489" t="str">
        <f t="shared" si="627"/>
        <v>2374101190短期入所生活介護</v>
      </c>
      <c r="B40150" s="489">
        <v>2374101190</v>
      </c>
      <c r="C40150" s="489" t="s">
        <v>2092</v>
      </c>
      <c r="D40150" s="489" t="s">
        <v>11039</v>
      </c>
    </row>
    <row r="40151" spans="1:4">
      <c r="A40151" s="489" t="str">
        <f t="shared" si="627"/>
        <v>2374101208地域密着型通所介護</v>
      </c>
      <c r="B40151" s="489">
        <v>2374101208</v>
      </c>
      <c r="C40151" s="489" t="s">
        <v>161</v>
      </c>
      <c r="D40151" s="489" t="s">
        <v>11040</v>
      </c>
    </row>
    <row r="40152" spans="1:4">
      <c r="A40152" s="489" t="str">
        <f t="shared" si="627"/>
        <v>2374101224居宅介護支援</v>
      </c>
      <c r="B40152" s="489">
        <v>2374101224</v>
      </c>
      <c r="C40152" s="489" t="s">
        <v>2519</v>
      </c>
      <c r="D40152" s="489" t="s">
        <v>11041</v>
      </c>
    </row>
    <row r="40153" spans="1:4">
      <c r="A40153" s="489" t="str">
        <f t="shared" si="627"/>
        <v>2374101232訪問介護</v>
      </c>
      <c r="B40153" s="489">
        <v>2374101232</v>
      </c>
      <c r="C40153" s="489" t="s">
        <v>140</v>
      </c>
      <c r="D40153" s="489" t="s">
        <v>11042</v>
      </c>
    </row>
    <row r="40154" spans="1:4">
      <c r="A40154" s="489" t="str">
        <f t="shared" si="627"/>
        <v>2374101232訪問介護</v>
      </c>
      <c r="B40154" s="489">
        <v>2374101232</v>
      </c>
      <c r="C40154" s="489" t="s">
        <v>140</v>
      </c>
      <c r="D40154" s="489" t="s">
        <v>11042</v>
      </c>
    </row>
    <row r="40155" spans="1:4">
      <c r="A40155" s="489" t="str">
        <f t="shared" si="627"/>
        <v>2374101257地域密着型通所介護</v>
      </c>
      <c r="B40155" s="489">
        <v>2374101257</v>
      </c>
      <c r="C40155" s="489" t="s">
        <v>161</v>
      </c>
      <c r="D40155" s="489" t="s">
        <v>11043</v>
      </c>
    </row>
    <row r="40156" spans="1:4">
      <c r="A40156" s="489" t="str">
        <f t="shared" si="627"/>
        <v>2374101265介護予防短期入所生活介護</v>
      </c>
      <c r="B40156" s="489">
        <v>2374101265</v>
      </c>
      <c r="C40156" s="489" t="s">
        <v>2093</v>
      </c>
      <c r="D40156" s="489" t="s">
        <v>11044</v>
      </c>
    </row>
    <row r="40157" spans="1:4">
      <c r="A40157" s="489" t="str">
        <f t="shared" si="627"/>
        <v>2374101265介護老人福祉施設</v>
      </c>
      <c r="B40157" s="489">
        <v>2374101265</v>
      </c>
      <c r="C40157" s="489" t="s">
        <v>1921</v>
      </c>
      <c r="D40157" s="489" t="s">
        <v>11044</v>
      </c>
    </row>
    <row r="40158" spans="1:4">
      <c r="A40158" s="489" t="str">
        <f t="shared" si="627"/>
        <v>2374101265介護老人福祉施設</v>
      </c>
      <c r="B40158" s="489">
        <v>2374101265</v>
      </c>
      <c r="C40158" s="489" t="s">
        <v>1921</v>
      </c>
      <c r="D40158" s="489" t="s">
        <v>11044</v>
      </c>
    </row>
    <row r="40159" spans="1:4">
      <c r="A40159" s="489" t="str">
        <f t="shared" si="627"/>
        <v>2374101265短期入所生活介護</v>
      </c>
      <c r="B40159" s="489">
        <v>2374101265</v>
      </c>
      <c r="C40159" s="489" t="s">
        <v>2092</v>
      </c>
      <c r="D40159" s="489" t="s">
        <v>11044</v>
      </c>
    </row>
    <row r="40160" spans="1:4">
      <c r="A40160" s="489" t="str">
        <f t="shared" si="627"/>
        <v>2374101265短期入所生活介護</v>
      </c>
      <c r="B40160" s="489">
        <v>2374101265</v>
      </c>
      <c r="C40160" s="489" t="s">
        <v>2092</v>
      </c>
      <c r="D40160" s="489" t="s">
        <v>11044</v>
      </c>
    </row>
    <row r="40161" spans="1:4">
      <c r="A40161" s="489" t="str">
        <f t="shared" si="627"/>
        <v>2374101273訪問介護</v>
      </c>
      <c r="B40161" s="489">
        <v>2374101273</v>
      </c>
      <c r="C40161" s="489" t="s">
        <v>140</v>
      </c>
      <c r="D40161" s="489" t="s">
        <v>11045</v>
      </c>
    </row>
    <row r="40162" spans="1:4">
      <c r="A40162" s="489" t="str">
        <f t="shared" si="627"/>
        <v>2374101273訪問介護</v>
      </c>
      <c r="B40162" s="489">
        <v>2374101273</v>
      </c>
      <c r="C40162" s="489" t="s">
        <v>140</v>
      </c>
      <c r="D40162" s="489" t="s">
        <v>11045</v>
      </c>
    </row>
    <row r="40163" spans="1:4">
      <c r="A40163" s="489" t="str">
        <f t="shared" si="627"/>
        <v>2374101307通所介護</v>
      </c>
      <c r="B40163" s="489">
        <v>2374101307</v>
      </c>
      <c r="C40163" s="489" t="s">
        <v>158</v>
      </c>
      <c r="D40163" s="489" t="s">
        <v>11046</v>
      </c>
    </row>
    <row r="40164" spans="1:4">
      <c r="A40164" s="489" t="str">
        <f t="shared" si="627"/>
        <v>2374101331居宅介護支援</v>
      </c>
      <c r="B40164" s="489">
        <v>2374101331</v>
      </c>
      <c r="C40164" s="489" t="s">
        <v>2519</v>
      </c>
      <c r="D40164" s="489" t="s">
        <v>11047</v>
      </c>
    </row>
    <row r="40165" spans="1:4">
      <c r="A40165" s="489" t="str">
        <f t="shared" si="627"/>
        <v>2374101349居宅介護支援</v>
      </c>
      <c r="B40165" s="489">
        <v>2374101349</v>
      </c>
      <c r="C40165" s="489" t="s">
        <v>2519</v>
      </c>
      <c r="D40165" s="489" t="s">
        <v>11048</v>
      </c>
    </row>
    <row r="40166" spans="1:4">
      <c r="A40166" s="489" t="str">
        <f t="shared" si="627"/>
        <v>2374101364居宅介護支援</v>
      </c>
      <c r="B40166" s="489">
        <v>2374101364</v>
      </c>
      <c r="C40166" s="489" t="s">
        <v>2519</v>
      </c>
      <c r="D40166" s="489" t="s">
        <v>11049</v>
      </c>
    </row>
    <row r="40167" spans="1:4">
      <c r="A40167" s="489" t="str">
        <f t="shared" si="627"/>
        <v>2374101380通所介護</v>
      </c>
      <c r="B40167" s="489">
        <v>2374101380</v>
      </c>
      <c r="C40167" s="489" t="s">
        <v>158</v>
      </c>
      <c r="D40167" s="489" t="s">
        <v>11038</v>
      </c>
    </row>
    <row r="40168" spans="1:4">
      <c r="A40168" s="489" t="str">
        <f t="shared" si="627"/>
        <v>2374101406通所介護</v>
      </c>
      <c r="B40168" s="489">
        <v>2374101406</v>
      </c>
      <c r="C40168" s="489" t="s">
        <v>158</v>
      </c>
      <c r="D40168" s="489" t="s">
        <v>11050</v>
      </c>
    </row>
    <row r="40169" spans="1:4">
      <c r="A40169" s="489" t="str">
        <f t="shared" si="627"/>
        <v>2374101414介護予防短期入所生活介護</v>
      </c>
      <c r="B40169" s="489">
        <v>2374101414</v>
      </c>
      <c r="C40169" s="489" t="s">
        <v>2093</v>
      </c>
      <c r="D40169" s="489" t="s">
        <v>11051</v>
      </c>
    </row>
    <row r="40170" spans="1:4">
      <c r="A40170" s="489" t="str">
        <f t="shared" si="627"/>
        <v>2374101414短期入所生活介護</v>
      </c>
      <c r="B40170" s="489">
        <v>2374101414</v>
      </c>
      <c r="C40170" s="489" t="s">
        <v>2092</v>
      </c>
      <c r="D40170" s="489" t="s">
        <v>11051</v>
      </c>
    </row>
    <row r="40171" spans="1:4">
      <c r="A40171" s="489" t="str">
        <f t="shared" si="627"/>
        <v>2374101430通所介護</v>
      </c>
      <c r="B40171" s="489">
        <v>2374101430</v>
      </c>
      <c r="C40171" s="489" t="s">
        <v>158</v>
      </c>
      <c r="D40171" s="489" t="s">
        <v>11052</v>
      </c>
    </row>
    <row r="40172" spans="1:4">
      <c r="A40172" s="489" t="str">
        <f t="shared" si="627"/>
        <v>2374101448介護予防短期入所生活介護</v>
      </c>
      <c r="B40172" s="489">
        <v>2374101448</v>
      </c>
      <c r="C40172" s="489" t="s">
        <v>2093</v>
      </c>
      <c r="D40172" s="489" t="s">
        <v>11053</v>
      </c>
    </row>
    <row r="40173" spans="1:4">
      <c r="A40173" s="489" t="str">
        <f t="shared" si="627"/>
        <v>2374101448介護老人福祉施設</v>
      </c>
      <c r="B40173" s="489">
        <v>2374101448</v>
      </c>
      <c r="C40173" s="489" t="s">
        <v>1921</v>
      </c>
      <c r="D40173" s="489" t="s">
        <v>11053</v>
      </c>
    </row>
    <row r="40174" spans="1:4">
      <c r="A40174" s="489" t="str">
        <f t="shared" si="627"/>
        <v>2374101448短期入所生活介護</v>
      </c>
      <c r="B40174" s="489">
        <v>2374101448</v>
      </c>
      <c r="C40174" s="489" t="s">
        <v>2092</v>
      </c>
      <c r="D40174" s="489" t="s">
        <v>11053</v>
      </c>
    </row>
    <row r="40175" spans="1:4">
      <c r="A40175" s="489" t="str">
        <f t="shared" si="627"/>
        <v>2374101455訪問介護</v>
      </c>
      <c r="B40175" s="489">
        <v>2374101455</v>
      </c>
      <c r="C40175" s="489" t="s">
        <v>140</v>
      </c>
      <c r="D40175" s="489" t="s">
        <v>11054</v>
      </c>
    </row>
    <row r="40176" spans="1:4">
      <c r="A40176" s="489" t="str">
        <f t="shared" si="627"/>
        <v>2374101455訪問介護</v>
      </c>
      <c r="B40176" s="489">
        <v>2374101455</v>
      </c>
      <c r="C40176" s="489" t="s">
        <v>140</v>
      </c>
      <c r="D40176" s="489" t="s">
        <v>11054</v>
      </c>
    </row>
    <row r="40177" spans="1:4">
      <c r="A40177" s="489" t="str">
        <f t="shared" si="627"/>
        <v>2374101471通所介護</v>
      </c>
      <c r="B40177" s="489">
        <v>2374101471</v>
      </c>
      <c r="C40177" s="489" t="s">
        <v>158</v>
      </c>
      <c r="D40177" s="489" t="s">
        <v>11055</v>
      </c>
    </row>
    <row r="40178" spans="1:4">
      <c r="A40178" s="489" t="str">
        <f t="shared" si="627"/>
        <v>2374101497訪問介護</v>
      </c>
      <c r="B40178" s="489">
        <v>2374101497</v>
      </c>
      <c r="C40178" s="489" t="s">
        <v>140</v>
      </c>
      <c r="D40178" s="489" t="s">
        <v>11056</v>
      </c>
    </row>
    <row r="40179" spans="1:4">
      <c r="A40179" s="489" t="str">
        <f t="shared" si="627"/>
        <v>2374101497訪問介護</v>
      </c>
      <c r="B40179" s="489">
        <v>2374101497</v>
      </c>
      <c r="C40179" s="489" t="s">
        <v>140</v>
      </c>
      <c r="D40179" s="489" t="s">
        <v>11056</v>
      </c>
    </row>
    <row r="40180" spans="1:4">
      <c r="A40180" s="489" t="str">
        <f t="shared" si="627"/>
        <v>2374101513訪問介護</v>
      </c>
      <c r="B40180" s="489">
        <v>2374101513</v>
      </c>
      <c r="C40180" s="489" t="s">
        <v>140</v>
      </c>
      <c r="D40180" s="489" t="s">
        <v>10832</v>
      </c>
    </row>
    <row r="40181" spans="1:4">
      <c r="A40181" s="489" t="str">
        <f t="shared" si="627"/>
        <v>2374101513訪問介護</v>
      </c>
      <c r="B40181" s="489">
        <v>2374101513</v>
      </c>
      <c r="C40181" s="489" t="s">
        <v>140</v>
      </c>
      <c r="D40181" s="489" t="s">
        <v>10832</v>
      </c>
    </row>
    <row r="40182" spans="1:4">
      <c r="A40182" s="489" t="str">
        <f t="shared" si="627"/>
        <v>2374101521通所介護</v>
      </c>
      <c r="B40182" s="489">
        <v>2374101521</v>
      </c>
      <c r="C40182" s="489" t="s">
        <v>158</v>
      </c>
      <c r="D40182" s="489" t="s">
        <v>11057</v>
      </c>
    </row>
    <row r="40183" spans="1:4">
      <c r="A40183" s="489" t="str">
        <f t="shared" si="627"/>
        <v>2374101539通所介護</v>
      </c>
      <c r="B40183" s="489">
        <v>2374101539</v>
      </c>
      <c r="C40183" s="489" t="s">
        <v>158</v>
      </c>
      <c r="D40183" s="489" t="s">
        <v>11058</v>
      </c>
    </row>
    <row r="40184" spans="1:4">
      <c r="A40184" s="489" t="str">
        <f t="shared" si="627"/>
        <v>2374101554訪問介護</v>
      </c>
      <c r="B40184" s="489">
        <v>2374101554</v>
      </c>
      <c r="C40184" s="489" t="s">
        <v>140</v>
      </c>
      <c r="D40184" s="489" t="s">
        <v>11059</v>
      </c>
    </row>
    <row r="40185" spans="1:4">
      <c r="A40185" s="489" t="str">
        <f t="shared" si="627"/>
        <v>2374101554訪問介護</v>
      </c>
      <c r="B40185" s="489">
        <v>2374101554</v>
      </c>
      <c r="C40185" s="489" t="s">
        <v>140</v>
      </c>
      <c r="D40185" s="489" t="s">
        <v>11059</v>
      </c>
    </row>
    <row r="40186" spans="1:4">
      <c r="A40186" s="489" t="str">
        <f t="shared" si="627"/>
        <v>2374101562訪問介護</v>
      </c>
      <c r="B40186" s="489">
        <v>2374101562</v>
      </c>
      <c r="C40186" s="489" t="s">
        <v>140</v>
      </c>
      <c r="D40186" s="489" t="s">
        <v>11060</v>
      </c>
    </row>
    <row r="40187" spans="1:4">
      <c r="A40187" s="489" t="str">
        <f t="shared" si="627"/>
        <v>2374101562訪問介護</v>
      </c>
      <c r="B40187" s="489">
        <v>2374101562</v>
      </c>
      <c r="C40187" s="489" t="s">
        <v>140</v>
      </c>
      <c r="D40187" s="489" t="s">
        <v>11060</v>
      </c>
    </row>
    <row r="40188" spans="1:4">
      <c r="A40188" s="489" t="str">
        <f t="shared" si="627"/>
        <v>2374101570居宅介護支援</v>
      </c>
      <c r="B40188" s="489">
        <v>2374101570</v>
      </c>
      <c r="C40188" s="489" t="s">
        <v>2519</v>
      </c>
      <c r="D40188" s="489" t="s">
        <v>11061</v>
      </c>
    </row>
    <row r="40189" spans="1:4">
      <c r="A40189" s="489" t="str">
        <f t="shared" si="627"/>
        <v>2374101588訪問介護</v>
      </c>
      <c r="B40189" s="489">
        <v>2374101588</v>
      </c>
      <c r="C40189" s="489" t="s">
        <v>140</v>
      </c>
      <c r="D40189" s="489" t="s">
        <v>11062</v>
      </c>
    </row>
    <row r="40190" spans="1:4">
      <c r="A40190" s="489" t="str">
        <f t="shared" si="627"/>
        <v>2374101588訪問介護</v>
      </c>
      <c r="B40190" s="489">
        <v>2374101588</v>
      </c>
      <c r="C40190" s="489" t="s">
        <v>140</v>
      </c>
      <c r="D40190" s="489" t="s">
        <v>11062</v>
      </c>
    </row>
    <row r="40191" spans="1:4">
      <c r="A40191" s="489" t="str">
        <f t="shared" si="627"/>
        <v>2374101588訪問介護</v>
      </c>
      <c r="B40191" s="489">
        <v>2374101588</v>
      </c>
      <c r="C40191" s="489" t="s">
        <v>140</v>
      </c>
      <c r="D40191" s="489" t="s">
        <v>11062</v>
      </c>
    </row>
    <row r="40192" spans="1:4">
      <c r="A40192" s="489" t="str">
        <f t="shared" si="627"/>
        <v>2374101596通所介護</v>
      </c>
      <c r="B40192" s="489">
        <v>2374101596</v>
      </c>
      <c r="C40192" s="489" t="s">
        <v>158</v>
      </c>
      <c r="D40192" s="489" t="s">
        <v>11063</v>
      </c>
    </row>
    <row r="40193" spans="1:4">
      <c r="A40193" s="489" t="str">
        <f t="shared" si="627"/>
        <v>2374101604通所介護</v>
      </c>
      <c r="B40193" s="489">
        <v>2374101604</v>
      </c>
      <c r="C40193" s="489" t="s">
        <v>158</v>
      </c>
      <c r="D40193" s="489" t="s">
        <v>11064</v>
      </c>
    </row>
    <row r="40194" spans="1:4">
      <c r="A40194" s="489" t="str">
        <f t="shared" ref="A40194:A40257" si="628">B40194&amp;C40194</f>
        <v>2374101612介護予防支援</v>
      </c>
      <c r="B40194" s="489">
        <v>2374101612</v>
      </c>
      <c r="C40194" s="489" t="s">
        <v>2520</v>
      </c>
      <c r="D40194" s="489" t="s">
        <v>11065</v>
      </c>
    </row>
    <row r="40195" spans="1:4">
      <c r="A40195" s="489" t="str">
        <f t="shared" si="628"/>
        <v>2374101612居宅介護支援</v>
      </c>
      <c r="B40195" s="489">
        <v>2374101612</v>
      </c>
      <c r="C40195" s="489" t="s">
        <v>2519</v>
      </c>
      <c r="D40195" s="489" t="s">
        <v>11065</v>
      </c>
    </row>
    <row r="40196" spans="1:4">
      <c r="A40196" s="489" t="str">
        <f t="shared" si="628"/>
        <v>2374101620訪問介護</v>
      </c>
      <c r="B40196" s="489">
        <v>2374101620</v>
      </c>
      <c r="C40196" s="489" t="s">
        <v>140</v>
      </c>
      <c r="D40196" s="489" t="s">
        <v>11066</v>
      </c>
    </row>
    <row r="40197" spans="1:4">
      <c r="A40197" s="489" t="str">
        <f t="shared" si="628"/>
        <v>2374101620訪問介護</v>
      </c>
      <c r="B40197" s="489">
        <v>2374101620</v>
      </c>
      <c r="C40197" s="489" t="s">
        <v>140</v>
      </c>
      <c r="D40197" s="489" t="s">
        <v>11066</v>
      </c>
    </row>
    <row r="40198" spans="1:4">
      <c r="A40198" s="489" t="str">
        <f t="shared" si="628"/>
        <v>2374101638訪問介護</v>
      </c>
      <c r="B40198" s="489">
        <v>2374101638</v>
      </c>
      <c r="C40198" s="489" t="s">
        <v>140</v>
      </c>
      <c r="D40198" s="489" t="s">
        <v>11067</v>
      </c>
    </row>
    <row r="40199" spans="1:4">
      <c r="A40199" s="489" t="str">
        <f t="shared" si="628"/>
        <v>2374101638訪問介護</v>
      </c>
      <c r="B40199" s="489">
        <v>2374101638</v>
      </c>
      <c r="C40199" s="489" t="s">
        <v>140</v>
      </c>
      <c r="D40199" s="489" t="s">
        <v>11067</v>
      </c>
    </row>
    <row r="40200" spans="1:4">
      <c r="A40200" s="489" t="str">
        <f t="shared" si="628"/>
        <v>2374101646居宅介護支援</v>
      </c>
      <c r="B40200" s="489">
        <v>2374101646</v>
      </c>
      <c r="C40200" s="489" t="s">
        <v>2519</v>
      </c>
      <c r="D40200" s="489" t="s">
        <v>11068</v>
      </c>
    </row>
    <row r="40201" spans="1:4">
      <c r="A40201" s="489" t="str">
        <f t="shared" si="628"/>
        <v>2374101653通所介護</v>
      </c>
      <c r="B40201" s="489">
        <v>2374101653</v>
      </c>
      <c r="C40201" s="489" t="s">
        <v>158</v>
      </c>
      <c r="D40201" s="489" t="s">
        <v>11069</v>
      </c>
    </row>
    <row r="40202" spans="1:4">
      <c r="A40202" s="489" t="str">
        <f t="shared" si="628"/>
        <v>2374101661通所介護</v>
      </c>
      <c r="B40202" s="489">
        <v>2374101661</v>
      </c>
      <c r="C40202" s="489" t="s">
        <v>158</v>
      </c>
      <c r="D40202" s="489" t="s">
        <v>11070</v>
      </c>
    </row>
    <row r="40203" spans="1:4">
      <c r="A40203" s="489" t="str">
        <f t="shared" si="628"/>
        <v>2374101687通所介護</v>
      </c>
      <c r="B40203" s="489">
        <v>2374101687</v>
      </c>
      <c r="C40203" s="489" t="s">
        <v>158</v>
      </c>
      <c r="D40203" s="489" t="s">
        <v>11071</v>
      </c>
    </row>
    <row r="40204" spans="1:4">
      <c r="A40204" s="489" t="str">
        <f t="shared" si="628"/>
        <v>2374101695居宅介護支援</v>
      </c>
      <c r="B40204" s="489">
        <v>2374101695</v>
      </c>
      <c r="C40204" s="489" t="s">
        <v>2519</v>
      </c>
      <c r="D40204" s="489" t="s">
        <v>11072</v>
      </c>
    </row>
    <row r="40205" spans="1:4">
      <c r="A40205" s="489" t="str">
        <f t="shared" si="628"/>
        <v>2374101703居宅介護支援</v>
      </c>
      <c r="B40205" s="489">
        <v>2374101703</v>
      </c>
      <c r="C40205" s="489" t="s">
        <v>2519</v>
      </c>
      <c r="D40205" s="489" t="s">
        <v>11073</v>
      </c>
    </row>
    <row r="40206" spans="1:4">
      <c r="A40206" s="489" t="str">
        <f t="shared" si="628"/>
        <v>2374101711訪問介護</v>
      </c>
      <c r="B40206" s="489">
        <v>2374101711</v>
      </c>
      <c r="C40206" s="489" t="s">
        <v>140</v>
      </c>
      <c r="D40206" s="489" t="s">
        <v>11074</v>
      </c>
    </row>
    <row r="40207" spans="1:4">
      <c r="A40207" s="489" t="str">
        <f t="shared" si="628"/>
        <v>2374101711訪問介護</v>
      </c>
      <c r="B40207" s="489">
        <v>2374101711</v>
      </c>
      <c r="C40207" s="489" t="s">
        <v>140</v>
      </c>
      <c r="D40207" s="489" t="s">
        <v>11074</v>
      </c>
    </row>
    <row r="40208" spans="1:4">
      <c r="A40208" s="489" t="str">
        <f t="shared" si="628"/>
        <v>2374101711訪問型サービス（独自）</v>
      </c>
      <c r="B40208" s="489">
        <v>2374101711</v>
      </c>
      <c r="C40208" s="489" t="s">
        <v>2571</v>
      </c>
      <c r="D40208" s="489" t="s">
        <v>11074</v>
      </c>
    </row>
    <row r="40209" spans="1:4">
      <c r="A40209" s="489" t="str">
        <f t="shared" si="628"/>
        <v>2374101729訪問介護</v>
      </c>
      <c r="B40209" s="489">
        <v>2374101729</v>
      </c>
      <c r="C40209" s="489" t="s">
        <v>140</v>
      </c>
      <c r="D40209" s="489" t="s">
        <v>11075</v>
      </c>
    </row>
    <row r="40210" spans="1:4">
      <c r="A40210" s="489" t="str">
        <f t="shared" si="628"/>
        <v>2374101729訪問介護</v>
      </c>
      <c r="B40210" s="489">
        <v>2374101729</v>
      </c>
      <c r="C40210" s="489" t="s">
        <v>140</v>
      </c>
      <c r="D40210" s="489" t="s">
        <v>11075</v>
      </c>
    </row>
    <row r="40211" spans="1:4">
      <c r="A40211" s="489" t="str">
        <f t="shared" si="628"/>
        <v>2374101737通所介護</v>
      </c>
      <c r="B40211" s="489">
        <v>2374101737</v>
      </c>
      <c r="C40211" s="489" t="s">
        <v>158</v>
      </c>
      <c r="D40211" s="489" t="s">
        <v>11029</v>
      </c>
    </row>
    <row r="40212" spans="1:4">
      <c r="A40212" s="489" t="str">
        <f t="shared" si="628"/>
        <v>2374200042居宅介護支援</v>
      </c>
      <c r="B40212" s="489">
        <v>2374200042</v>
      </c>
      <c r="C40212" s="489" t="s">
        <v>2519</v>
      </c>
      <c r="D40212" s="489" t="s">
        <v>11076</v>
      </c>
    </row>
    <row r="40213" spans="1:4">
      <c r="A40213" s="489" t="str">
        <f t="shared" si="628"/>
        <v>2374200067介護予防支援</v>
      </c>
      <c r="B40213" s="489">
        <v>2374200067</v>
      </c>
      <c r="C40213" s="489" t="s">
        <v>2520</v>
      </c>
      <c r="D40213" s="489" t="s">
        <v>11077</v>
      </c>
    </row>
    <row r="40214" spans="1:4">
      <c r="A40214" s="489" t="str">
        <f t="shared" si="628"/>
        <v>2374200067居宅介護支援</v>
      </c>
      <c r="B40214" s="489">
        <v>2374200067</v>
      </c>
      <c r="C40214" s="489" t="s">
        <v>2519</v>
      </c>
      <c r="D40214" s="489" t="s">
        <v>11077</v>
      </c>
    </row>
    <row r="40215" spans="1:4">
      <c r="A40215" s="489" t="str">
        <f t="shared" si="628"/>
        <v>2374200109居宅介護支援</v>
      </c>
      <c r="B40215" s="489">
        <v>2374200109</v>
      </c>
      <c r="C40215" s="489" t="s">
        <v>2519</v>
      </c>
      <c r="D40215" s="489" t="s">
        <v>11078</v>
      </c>
    </row>
    <row r="40216" spans="1:4">
      <c r="A40216" s="489" t="str">
        <f t="shared" si="628"/>
        <v>2374200125居宅介護支援</v>
      </c>
      <c r="B40216" s="489">
        <v>2374200125</v>
      </c>
      <c r="C40216" s="489" t="s">
        <v>2519</v>
      </c>
      <c r="D40216" s="489" t="s">
        <v>11079</v>
      </c>
    </row>
    <row r="40217" spans="1:4">
      <c r="A40217" s="489" t="str">
        <f t="shared" si="628"/>
        <v>2374200133介護予防短期入所生活介護</v>
      </c>
      <c r="B40217" s="489">
        <v>2374200133</v>
      </c>
      <c r="C40217" s="489" t="s">
        <v>2093</v>
      </c>
      <c r="D40217" s="489" t="s">
        <v>11080</v>
      </c>
    </row>
    <row r="40218" spans="1:4">
      <c r="A40218" s="489" t="str">
        <f t="shared" si="628"/>
        <v>2374200133介護老人福祉施設</v>
      </c>
      <c r="B40218" s="489">
        <v>2374200133</v>
      </c>
      <c r="C40218" s="489" t="s">
        <v>1921</v>
      </c>
      <c r="D40218" s="489" t="s">
        <v>11080</v>
      </c>
    </row>
    <row r="40219" spans="1:4">
      <c r="A40219" s="489" t="str">
        <f t="shared" si="628"/>
        <v>2374200133介護老人福祉施設</v>
      </c>
      <c r="B40219" s="489">
        <v>2374200133</v>
      </c>
      <c r="C40219" s="489" t="s">
        <v>1921</v>
      </c>
      <c r="D40219" s="489" t="s">
        <v>11080</v>
      </c>
    </row>
    <row r="40220" spans="1:4">
      <c r="A40220" s="489" t="str">
        <f t="shared" si="628"/>
        <v>2374200133短期入所生活介護</v>
      </c>
      <c r="B40220" s="489">
        <v>2374200133</v>
      </c>
      <c r="C40220" s="489" t="s">
        <v>2092</v>
      </c>
      <c r="D40220" s="489" t="s">
        <v>11080</v>
      </c>
    </row>
    <row r="40221" spans="1:4">
      <c r="A40221" s="489" t="str">
        <f t="shared" si="628"/>
        <v>2374200141訪問介護</v>
      </c>
      <c r="B40221" s="489">
        <v>2374200141</v>
      </c>
      <c r="C40221" s="489" t="s">
        <v>140</v>
      </c>
      <c r="D40221" s="489" t="s">
        <v>11081</v>
      </c>
    </row>
    <row r="40222" spans="1:4">
      <c r="A40222" s="489" t="str">
        <f t="shared" si="628"/>
        <v>2374200141訪問介護</v>
      </c>
      <c r="B40222" s="489">
        <v>2374200141</v>
      </c>
      <c r="C40222" s="489" t="s">
        <v>140</v>
      </c>
      <c r="D40222" s="489" t="s">
        <v>11081</v>
      </c>
    </row>
    <row r="40223" spans="1:4">
      <c r="A40223" s="489" t="str">
        <f t="shared" si="628"/>
        <v>2374200141訪問型サービス（独自）</v>
      </c>
      <c r="B40223" s="489">
        <v>2374200141</v>
      </c>
      <c r="C40223" s="489" t="s">
        <v>2571</v>
      </c>
      <c r="D40223" s="489" t="s">
        <v>11081</v>
      </c>
    </row>
    <row r="40224" spans="1:4">
      <c r="A40224" s="489" t="str">
        <f t="shared" si="628"/>
        <v>2374200182居宅介護支援</v>
      </c>
      <c r="B40224" s="489">
        <v>2374200182</v>
      </c>
      <c r="C40224" s="489" t="s">
        <v>2519</v>
      </c>
      <c r="D40224" s="489" t="s">
        <v>11082</v>
      </c>
    </row>
    <row r="40225" spans="1:4">
      <c r="A40225" s="489" t="str">
        <f t="shared" si="628"/>
        <v>2374200232通所介護</v>
      </c>
      <c r="B40225" s="489">
        <v>2374200232</v>
      </c>
      <c r="C40225" s="489" t="s">
        <v>158</v>
      </c>
      <c r="D40225" s="489" t="s">
        <v>11084</v>
      </c>
    </row>
    <row r="40226" spans="1:4">
      <c r="A40226" s="489" t="str">
        <f t="shared" si="628"/>
        <v>2374200232通所型サービス（独自）</v>
      </c>
      <c r="B40226" s="489">
        <v>2374200232</v>
      </c>
      <c r="C40226" s="489" t="s">
        <v>2570</v>
      </c>
      <c r="D40226" s="489" t="s">
        <v>11084</v>
      </c>
    </row>
    <row r="40227" spans="1:4">
      <c r="A40227" s="489" t="str">
        <f t="shared" si="628"/>
        <v>2374200240介護予防短期入所生活介護</v>
      </c>
      <c r="B40227" s="489">
        <v>2374200240</v>
      </c>
      <c r="C40227" s="489" t="s">
        <v>2093</v>
      </c>
      <c r="D40227" s="489" t="s">
        <v>11085</v>
      </c>
    </row>
    <row r="40228" spans="1:4">
      <c r="A40228" s="489" t="str">
        <f t="shared" si="628"/>
        <v>2374200240短期入所生活介護</v>
      </c>
      <c r="B40228" s="489">
        <v>2374200240</v>
      </c>
      <c r="C40228" s="489" t="s">
        <v>2092</v>
      </c>
      <c r="D40228" s="489" t="s">
        <v>11085</v>
      </c>
    </row>
    <row r="40229" spans="1:4">
      <c r="A40229" s="489" t="str">
        <f t="shared" si="628"/>
        <v>2374200257介護予防認知症対応型共同生活介護</v>
      </c>
      <c r="B40229" s="489">
        <v>2374200257</v>
      </c>
      <c r="C40229" s="489" t="s">
        <v>2088</v>
      </c>
      <c r="D40229" s="489" t="s">
        <v>11086</v>
      </c>
    </row>
    <row r="40230" spans="1:4">
      <c r="A40230" s="489" t="str">
        <f t="shared" si="628"/>
        <v>2374200257認知症対応型共同生活介護</v>
      </c>
      <c r="B40230" s="489">
        <v>2374200257</v>
      </c>
      <c r="C40230" s="489" t="s">
        <v>2087</v>
      </c>
      <c r="D40230" s="489" t="s">
        <v>11086</v>
      </c>
    </row>
    <row r="40231" spans="1:4">
      <c r="A40231" s="489" t="str">
        <f t="shared" si="628"/>
        <v>2374200299通所介護</v>
      </c>
      <c r="B40231" s="489">
        <v>2374200299</v>
      </c>
      <c r="C40231" s="489" t="s">
        <v>158</v>
      </c>
      <c r="D40231" s="489" t="s">
        <v>11087</v>
      </c>
    </row>
    <row r="40232" spans="1:4">
      <c r="A40232" s="489" t="str">
        <f t="shared" si="628"/>
        <v>2374200299通所型サービス（独自）</v>
      </c>
      <c r="B40232" s="489">
        <v>2374200299</v>
      </c>
      <c r="C40232" s="489" t="s">
        <v>2570</v>
      </c>
      <c r="D40232" s="489" t="s">
        <v>11087</v>
      </c>
    </row>
    <row r="40233" spans="1:4">
      <c r="A40233" s="489" t="str">
        <f t="shared" si="628"/>
        <v>2374200323居宅介護支援</v>
      </c>
      <c r="B40233" s="489">
        <v>2374200323</v>
      </c>
      <c r="C40233" s="489" t="s">
        <v>2519</v>
      </c>
      <c r="D40233" s="489" t="s">
        <v>11088</v>
      </c>
    </row>
    <row r="40234" spans="1:4">
      <c r="A40234" s="489" t="str">
        <f t="shared" si="628"/>
        <v>2374200331通所介護</v>
      </c>
      <c r="B40234" s="489">
        <v>2374200331</v>
      </c>
      <c r="C40234" s="489" t="s">
        <v>158</v>
      </c>
      <c r="D40234" s="489" t="s">
        <v>11089</v>
      </c>
    </row>
    <row r="40235" spans="1:4">
      <c r="A40235" s="489" t="str">
        <f t="shared" si="628"/>
        <v>2374200331通所型サービス（独自）</v>
      </c>
      <c r="B40235" s="489">
        <v>2374200331</v>
      </c>
      <c r="C40235" s="489" t="s">
        <v>2570</v>
      </c>
      <c r="D40235" s="489" t="s">
        <v>11089</v>
      </c>
    </row>
    <row r="40236" spans="1:4">
      <c r="A40236" s="489" t="str">
        <f t="shared" si="628"/>
        <v>2374200356通所介護</v>
      </c>
      <c r="B40236" s="489">
        <v>2374200356</v>
      </c>
      <c r="C40236" s="489" t="s">
        <v>158</v>
      </c>
      <c r="D40236" s="489" t="s">
        <v>11090</v>
      </c>
    </row>
    <row r="40237" spans="1:4">
      <c r="A40237" s="489" t="str">
        <f t="shared" si="628"/>
        <v>2374200356通所型サービス（独自）</v>
      </c>
      <c r="B40237" s="489">
        <v>2374200356</v>
      </c>
      <c r="C40237" s="489" t="s">
        <v>2570</v>
      </c>
      <c r="D40237" s="489" t="s">
        <v>11090</v>
      </c>
    </row>
    <row r="40238" spans="1:4">
      <c r="A40238" s="489" t="str">
        <f t="shared" si="628"/>
        <v>2374200364訪問介護</v>
      </c>
      <c r="B40238" s="489">
        <v>2374200364</v>
      </c>
      <c r="C40238" s="489" t="s">
        <v>140</v>
      </c>
      <c r="D40238" s="489" t="s">
        <v>11091</v>
      </c>
    </row>
    <row r="40239" spans="1:4">
      <c r="A40239" s="489" t="str">
        <f t="shared" si="628"/>
        <v>2374200364訪問介護</v>
      </c>
      <c r="B40239" s="489">
        <v>2374200364</v>
      </c>
      <c r="C40239" s="489" t="s">
        <v>140</v>
      </c>
      <c r="D40239" s="489" t="s">
        <v>11091</v>
      </c>
    </row>
    <row r="40240" spans="1:4">
      <c r="A40240" s="489" t="str">
        <f t="shared" si="628"/>
        <v>2374200364訪問型サービス（独自）</v>
      </c>
      <c r="B40240" s="489">
        <v>2374200364</v>
      </c>
      <c r="C40240" s="489" t="s">
        <v>2571</v>
      </c>
      <c r="D40240" s="489" t="s">
        <v>11091</v>
      </c>
    </row>
    <row r="40241" spans="1:4">
      <c r="A40241" s="489" t="str">
        <f t="shared" si="628"/>
        <v>2374200422通所介護</v>
      </c>
      <c r="B40241" s="489">
        <v>2374200422</v>
      </c>
      <c r="C40241" s="489" t="s">
        <v>158</v>
      </c>
      <c r="D40241" s="489" t="s">
        <v>11092</v>
      </c>
    </row>
    <row r="40242" spans="1:4">
      <c r="A40242" s="489" t="str">
        <f t="shared" si="628"/>
        <v>2374200422通所型サービス（独自）</v>
      </c>
      <c r="B40242" s="489">
        <v>2374200422</v>
      </c>
      <c r="C40242" s="489" t="s">
        <v>2570</v>
      </c>
      <c r="D40242" s="489" t="s">
        <v>11092</v>
      </c>
    </row>
    <row r="40243" spans="1:4">
      <c r="A40243" s="489" t="str">
        <f t="shared" si="628"/>
        <v>2374200448居宅介護支援</v>
      </c>
      <c r="B40243" s="489">
        <v>2374200448</v>
      </c>
      <c r="C40243" s="489" t="s">
        <v>2519</v>
      </c>
      <c r="D40243" s="489" t="s">
        <v>11093</v>
      </c>
    </row>
    <row r="40244" spans="1:4">
      <c r="A40244" s="489" t="str">
        <f t="shared" si="628"/>
        <v>2374200463介護予防認知症対応型共同生活介護</v>
      </c>
      <c r="B40244" s="489">
        <v>2374200463</v>
      </c>
      <c r="C40244" s="489" t="s">
        <v>2088</v>
      </c>
      <c r="D40244" s="489" t="s">
        <v>11094</v>
      </c>
    </row>
    <row r="40245" spans="1:4">
      <c r="A40245" s="489" t="str">
        <f t="shared" si="628"/>
        <v>2374200463認知症対応型共同生活介護</v>
      </c>
      <c r="B40245" s="489">
        <v>2374200463</v>
      </c>
      <c r="C40245" s="489" t="s">
        <v>2087</v>
      </c>
      <c r="D40245" s="489" t="s">
        <v>11094</v>
      </c>
    </row>
    <row r="40246" spans="1:4">
      <c r="A40246" s="489" t="str">
        <f t="shared" si="628"/>
        <v>2374200471通所介護</v>
      </c>
      <c r="B40246" s="489">
        <v>2374200471</v>
      </c>
      <c r="C40246" s="489" t="s">
        <v>158</v>
      </c>
      <c r="D40246" s="489" t="s">
        <v>11095</v>
      </c>
    </row>
    <row r="40247" spans="1:4">
      <c r="A40247" s="489" t="str">
        <f t="shared" si="628"/>
        <v>2374200471通所型サービス（独自）</v>
      </c>
      <c r="B40247" s="489">
        <v>2374200471</v>
      </c>
      <c r="C40247" s="489" t="s">
        <v>2570</v>
      </c>
      <c r="D40247" s="489" t="s">
        <v>11095</v>
      </c>
    </row>
    <row r="40248" spans="1:4">
      <c r="A40248" s="489" t="str">
        <f t="shared" si="628"/>
        <v>2374200489介護老人福祉施設</v>
      </c>
      <c r="B40248" s="489">
        <v>2374200489</v>
      </c>
      <c r="C40248" s="489" t="s">
        <v>1921</v>
      </c>
      <c r="D40248" s="489" t="s">
        <v>11096</v>
      </c>
    </row>
    <row r="40249" spans="1:4">
      <c r="A40249" s="489" t="str">
        <f t="shared" si="628"/>
        <v>2374200489介護老人福祉施設</v>
      </c>
      <c r="B40249" s="489">
        <v>2374200489</v>
      </c>
      <c r="C40249" s="489" t="s">
        <v>1921</v>
      </c>
      <c r="D40249" s="489" t="s">
        <v>11096</v>
      </c>
    </row>
    <row r="40250" spans="1:4">
      <c r="A40250" s="489" t="str">
        <f t="shared" si="628"/>
        <v>2374200562通所介護</v>
      </c>
      <c r="B40250" s="489">
        <v>2374200562</v>
      </c>
      <c r="C40250" s="489" t="s">
        <v>158</v>
      </c>
      <c r="D40250" s="489" t="s">
        <v>11097</v>
      </c>
    </row>
    <row r="40251" spans="1:4">
      <c r="A40251" s="489" t="str">
        <f t="shared" si="628"/>
        <v>2374200562通所型サービス（独自）</v>
      </c>
      <c r="B40251" s="489">
        <v>2374200562</v>
      </c>
      <c r="C40251" s="489" t="s">
        <v>2570</v>
      </c>
      <c r="D40251" s="489" t="s">
        <v>11097</v>
      </c>
    </row>
    <row r="40252" spans="1:4">
      <c r="A40252" s="489" t="str">
        <f t="shared" si="628"/>
        <v>2374200570通所介護</v>
      </c>
      <c r="B40252" s="489">
        <v>2374200570</v>
      </c>
      <c r="C40252" s="489" t="s">
        <v>158</v>
      </c>
      <c r="D40252" s="489" t="s">
        <v>11098</v>
      </c>
    </row>
    <row r="40253" spans="1:4">
      <c r="A40253" s="489" t="str">
        <f t="shared" si="628"/>
        <v>2374200570通所型サービス（独自）</v>
      </c>
      <c r="B40253" s="489">
        <v>2374200570</v>
      </c>
      <c r="C40253" s="489" t="s">
        <v>2570</v>
      </c>
      <c r="D40253" s="489" t="s">
        <v>11098</v>
      </c>
    </row>
    <row r="40254" spans="1:4">
      <c r="A40254" s="489" t="str">
        <f t="shared" si="628"/>
        <v>2374200620訪問介護</v>
      </c>
      <c r="B40254" s="489">
        <v>2374200620</v>
      </c>
      <c r="C40254" s="489" t="s">
        <v>140</v>
      </c>
      <c r="D40254" s="489" t="s">
        <v>11099</v>
      </c>
    </row>
    <row r="40255" spans="1:4">
      <c r="A40255" s="489" t="str">
        <f t="shared" si="628"/>
        <v>2374200620訪問介護</v>
      </c>
      <c r="B40255" s="489">
        <v>2374200620</v>
      </c>
      <c r="C40255" s="489" t="s">
        <v>140</v>
      </c>
      <c r="D40255" s="489" t="s">
        <v>11099</v>
      </c>
    </row>
    <row r="40256" spans="1:4">
      <c r="A40256" s="489" t="str">
        <f t="shared" si="628"/>
        <v>2374200638通所介護</v>
      </c>
      <c r="B40256" s="489">
        <v>2374200638</v>
      </c>
      <c r="C40256" s="489" t="s">
        <v>158</v>
      </c>
      <c r="D40256" s="489" t="s">
        <v>11100</v>
      </c>
    </row>
    <row r="40257" spans="1:4">
      <c r="A40257" s="489" t="str">
        <f t="shared" si="628"/>
        <v>2374200638通所型サービス（独自）</v>
      </c>
      <c r="B40257" s="489">
        <v>2374200638</v>
      </c>
      <c r="C40257" s="489" t="s">
        <v>2570</v>
      </c>
      <c r="D40257" s="489" t="s">
        <v>11100</v>
      </c>
    </row>
    <row r="40258" spans="1:4">
      <c r="A40258" s="489" t="str">
        <f t="shared" ref="A40258:A40321" si="629">B40258&amp;C40258</f>
        <v>2374200653介護予防訪問リハビリテーション</v>
      </c>
      <c r="B40258" s="489">
        <v>2374200653</v>
      </c>
      <c r="C40258" s="489" t="s">
        <v>2108</v>
      </c>
      <c r="D40258" s="489" t="s">
        <v>11101</v>
      </c>
    </row>
    <row r="40259" spans="1:4">
      <c r="A40259" s="489" t="str">
        <f t="shared" si="629"/>
        <v>2374200653訪問リハビリテーション</v>
      </c>
      <c r="B40259" s="489">
        <v>2374200653</v>
      </c>
      <c r="C40259" s="489" t="s">
        <v>2104</v>
      </c>
      <c r="D40259" s="489" t="s">
        <v>11101</v>
      </c>
    </row>
    <row r="40260" spans="1:4">
      <c r="A40260" s="489" t="str">
        <f t="shared" si="629"/>
        <v>2374200653訪問リハビリテーション</v>
      </c>
      <c r="B40260" s="489">
        <v>2374200653</v>
      </c>
      <c r="C40260" s="489" t="s">
        <v>2104</v>
      </c>
      <c r="D40260" s="489" t="s">
        <v>11101</v>
      </c>
    </row>
    <row r="40261" spans="1:4">
      <c r="A40261" s="489" t="str">
        <f t="shared" si="629"/>
        <v>2374200661訪問介護</v>
      </c>
      <c r="B40261" s="489">
        <v>2374200661</v>
      </c>
      <c r="C40261" s="489" t="s">
        <v>140</v>
      </c>
      <c r="D40261" s="489" t="s">
        <v>11102</v>
      </c>
    </row>
    <row r="40262" spans="1:4">
      <c r="A40262" s="489" t="str">
        <f t="shared" si="629"/>
        <v>2374200661訪問介護</v>
      </c>
      <c r="B40262" s="489">
        <v>2374200661</v>
      </c>
      <c r="C40262" s="489" t="s">
        <v>140</v>
      </c>
      <c r="D40262" s="489" t="s">
        <v>11102</v>
      </c>
    </row>
    <row r="40263" spans="1:4">
      <c r="A40263" s="489" t="str">
        <f t="shared" si="629"/>
        <v>2374200661訪問介護</v>
      </c>
      <c r="B40263" s="489">
        <v>2374200661</v>
      </c>
      <c r="C40263" s="489" t="s">
        <v>140</v>
      </c>
      <c r="D40263" s="489" t="s">
        <v>11102</v>
      </c>
    </row>
    <row r="40264" spans="1:4">
      <c r="A40264" s="489" t="str">
        <f t="shared" si="629"/>
        <v>2374200661訪問型サービス（独自）</v>
      </c>
      <c r="B40264" s="489">
        <v>2374200661</v>
      </c>
      <c r="C40264" s="489" t="s">
        <v>2571</v>
      </c>
      <c r="D40264" s="489" t="s">
        <v>11102</v>
      </c>
    </row>
    <row r="40265" spans="1:4">
      <c r="A40265" s="489" t="str">
        <f t="shared" si="629"/>
        <v>2374200687居宅介護支援</v>
      </c>
      <c r="B40265" s="489">
        <v>2374200687</v>
      </c>
      <c r="C40265" s="489" t="s">
        <v>2519</v>
      </c>
      <c r="D40265" s="489" t="s">
        <v>11103</v>
      </c>
    </row>
    <row r="40266" spans="1:4">
      <c r="A40266" s="489" t="str">
        <f t="shared" si="629"/>
        <v>2374200695居宅介護支援</v>
      </c>
      <c r="B40266" s="489">
        <v>2374200695</v>
      </c>
      <c r="C40266" s="489" t="s">
        <v>2519</v>
      </c>
      <c r="D40266" s="489" t="s">
        <v>11104</v>
      </c>
    </row>
    <row r="40267" spans="1:4">
      <c r="A40267" s="489" t="str">
        <f t="shared" si="629"/>
        <v>2374200729通所介護</v>
      </c>
      <c r="B40267" s="489">
        <v>2374200729</v>
      </c>
      <c r="C40267" s="489" t="s">
        <v>158</v>
      </c>
      <c r="D40267" s="489" t="s">
        <v>11105</v>
      </c>
    </row>
    <row r="40268" spans="1:4">
      <c r="A40268" s="489" t="str">
        <f t="shared" si="629"/>
        <v>2374200729通所型サービス（独自）</v>
      </c>
      <c r="B40268" s="489">
        <v>2374200729</v>
      </c>
      <c r="C40268" s="489" t="s">
        <v>2570</v>
      </c>
      <c r="D40268" s="489" t="s">
        <v>11105</v>
      </c>
    </row>
    <row r="40269" spans="1:4">
      <c r="A40269" s="489" t="str">
        <f t="shared" si="629"/>
        <v>2374200752介護予防支援</v>
      </c>
      <c r="B40269" s="489">
        <v>2374200752</v>
      </c>
      <c r="C40269" s="489" t="s">
        <v>2520</v>
      </c>
      <c r="D40269" s="489" t="s">
        <v>11106</v>
      </c>
    </row>
    <row r="40270" spans="1:4">
      <c r="A40270" s="489" t="str">
        <f t="shared" si="629"/>
        <v>2374200752居宅介護支援</v>
      </c>
      <c r="B40270" s="489">
        <v>2374200752</v>
      </c>
      <c r="C40270" s="489" t="s">
        <v>2519</v>
      </c>
      <c r="D40270" s="489" t="s">
        <v>11106</v>
      </c>
    </row>
    <row r="40271" spans="1:4">
      <c r="A40271" s="489" t="str">
        <f t="shared" si="629"/>
        <v>2374200760訪問介護</v>
      </c>
      <c r="B40271" s="489">
        <v>2374200760</v>
      </c>
      <c r="C40271" s="489" t="s">
        <v>140</v>
      </c>
      <c r="D40271" s="489" t="s">
        <v>11107</v>
      </c>
    </row>
    <row r="40272" spans="1:4">
      <c r="A40272" s="489" t="str">
        <f t="shared" si="629"/>
        <v>2374200760訪問介護</v>
      </c>
      <c r="B40272" s="489">
        <v>2374200760</v>
      </c>
      <c r="C40272" s="489" t="s">
        <v>140</v>
      </c>
      <c r="D40272" s="489" t="s">
        <v>11107</v>
      </c>
    </row>
    <row r="40273" spans="1:4">
      <c r="A40273" s="489" t="str">
        <f t="shared" si="629"/>
        <v>2374200760訪問介護</v>
      </c>
      <c r="B40273" s="489">
        <v>2374200760</v>
      </c>
      <c r="C40273" s="489" t="s">
        <v>140</v>
      </c>
      <c r="D40273" s="489" t="s">
        <v>11107</v>
      </c>
    </row>
    <row r="40274" spans="1:4">
      <c r="A40274" s="489" t="str">
        <f t="shared" si="629"/>
        <v>2374200760訪問型サービス（独自）</v>
      </c>
      <c r="B40274" s="489">
        <v>2374200760</v>
      </c>
      <c r="C40274" s="489" t="s">
        <v>2571</v>
      </c>
      <c r="D40274" s="489" t="s">
        <v>11107</v>
      </c>
    </row>
    <row r="40275" spans="1:4">
      <c r="A40275" s="489" t="str">
        <f t="shared" si="629"/>
        <v>2374200794居宅介護支援</v>
      </c>
      <c r="B40275" s="489">
        <v>2374200794</v>
      </c>
      <c r="C40275" s="489" t="s">
        <v>2519</v>
      </c>
      <c r="D40275" s="489" t="s">
        <v>11108</v>
      </c>
    </row>
    <row r="40276" spans="1:4">
      <c r="A40276" s="489" t="str">
        <f t="shared" si="629"/>
        <v>2374200802地域密着型通所介護</v>
      </c>
      <c r="B40276" s="489">
        <v>2374200802</v>
      </c>
      <c r="C40276" s="489" t="s">
        <v>161</v>
      </c>
      <c r="D40276" s="489" t="s">
        <v>11109</v>
      </c>
    </row>
    <row r="40277" spans="1:4">
      <c r="A40277" s="489" t="str">
        <f t="shared" si="629"/>
        <v>2374200802通所型サービス（独自）</v>
      </c>
      <c r="B40277" s="489">
        <v>2374200802</v>
      </c>
      <c r="C40277" s="489" t="s">
        <v>2570</v>
      </c>
      <c r="D40277" s="489" t="s">
        <v>11109</v>
      </c>
    </row>
    <row r="40278" spans="1:4">
      <c r="A40278" s="489" t="str">
        <f t="shared" si="629"/>
        <v>2374200810介護予防特定施設入居者生活介護</v>
      </c>
      <c r="B40278" s="489">
        <v>2374200810</v>
      </c>
      <c r="C40278" s="489" t="s">
        <v>2514</v>
      </c>
      <c r="D40278" s="489" t="s">
        <v>11110</v>
      </c>
    </row>
    <row r="40279" spans="1:4">
      <c r="A40279" s="489" t="str">
        <f t="shared" si="629"/>
        <v>2374200810特定施設入居者生活介護</v>
      </c>
      <c r="B40279" s="489">
        <v>2374200810</v>
      </c>
      <c r="C40279" s="489" t="s">
        <v>2513</v>
      </c>
      <c r="D40279" s="489" t="s">
        <v>11110</v>
      </c>
    </row>
    <row r="40280" spans="1:4">
      <c r="A40280" s="489" t="str">
        <f t="shared" si="629"/>
        <v>2374200828訪問介護</v>
      </c>
      <c r="B40280" s="489">
        <v>2374200828</v>
      </c>
      <c r="C40280" s="489" t="s">
        <v>140</v>
      </c>
      <c r="D40280" s="489" t="s">
        <v>11111</v>
      </c>
    </row>
    <row r="40281" spans="1:4">
      <c r="A40281" s="489" t="str">
        <f t="shared" si="629"/>
        <v>2374200828訪問介護</v>
      </c>
      <c r="B40281" s="489">
        <v>2374200828</v>
      </c>
      <c r="C40281" s="489" t="s">
        <v>140</v>
      </c>
      <c r="D40281" s="489" t="s">
        <v>11111</v>
      </c>
    </row>
    <row r="40282" spans="1:4">
      <c r="A40282" s="489" t="str">
        <f t="shared" si="629"/>
        <v>2374200828訪問型サービス（独自）</v>
      </c>
      <c r="B40282" s="489">
        <v>2374200828</v>
      </c>
      <c r="C40282" s="489" t="s">
        <v>2571</v>
      </c>
      <c r="D40282" s="489" t="s">
        <v>11111</v>
      </c>
    </row>
    <row r="40283" spans="1:4">
      <c r="A40283" s="489" t="str">
        <f t="shared" si="629"/>
        <v>2374200844地域密着型通所介護</v>
      </c>
      <c r="B40283" s="489">
        <v>2374200844</v>
      </c>
      <c r="C40283" s="489" t="s">
        <v>161</v>
      </c>
      <c r="D40283" s="489" t="s">
        <v>11112</v>
      </c>
    </row>
    <row r="40284" spans="1:4">
      <c r="A40284" s="489" t="str">
        <f t="shared" si="629"/>
        <v>2374200844通所型サービス（独自）</v>
      </c>
      <c r="B40284" s="489">
        <v>2374200844</v>
      </c>
      <c r="C40284" s="489" t="s">
        <v>2570</v>
      </c>
      <c r="D40284" s="489" t="s">
        <v>11112</v>
      </c>
    </row>
    <row r="40285" spans="1:4">
      <c r="A40285" s="489" t="str">
        <f t="shared" si="629"/>
        <v>2374200851居宅介護支援</v>
      </c>
      <c r="B40285" s="489">
        <v>2374200851</v>
      </c>
      <c r="C40285" s="489" t="s">
        <v>2519</v>
      </c>
      <c r="D40285" s="489" t="s">
        <v>11113</v>
      </c>
    </row>
    <row r="40286" spans="1:4">
      <c r="A40286" s="489" t="str">
        <f t="shared" si="629"/>
        <v>2374200877通所介護</v>
      </c>
      <c r="B40286" s="489">
        <v>2374200877</v>
      </c>
      <c r="C40286" s="489" t="s">
        <v>158</v>
      </c>
      <c r="D40286" s="489" t="s">
        <v>11114</v>
      </c>
    </row>
    <row r="40287" spans="1:4">
      <c r="A40287" s="489" t="str">
        <f t="shared" si="629"/>
        <v>2374200877通所型サービス（独自）</v>
      </c>
      <c r="B40287" s="489">
        <v>2374200877</v>
      </c>
      <c r="C40287" s="489" t="s">
        <v>2570</v>
      </c>
      <c r="D40287" s="489" t="s">
        <v>11114</v>
      </c>
    </row>
    <row r="40288" spans="1:4">
      <c r="A40288" s="489" t="str">
        <f t="shared" si="629"/>
        <v>2374200885介護予防短期入所生活介護</v>
      </c>
      <c r="B40288" s="489">
        <v>2374200885</v>
      </c>
      <c r="C40288" s="489" t="s">
        <v>2093</v>
      </c>
      <c r="D40288" s="489" t="s">
        <v>11115</v>
      </c>
    </row>
    <row r="40289" spans="1:4">
      <c r="A40289" s="489" t="str">
        <f t="shared" si="629"/>
        <v>2374200885短期入所生活介護</v>
      </c>
      <c r="B40289" s="489">
        <v>2374200885</v>
      </c>
      <c r="C40289" s="489" t="s">
        <v>2092</v>
      </c>
      <c r="D40289" s="489" t="s">
        <v>11115</v>
      </c>
    </row>
    <row r="40290" spans="1:4">
      <c r="A40290" s="489" t="str">
        <f t="shared" si="629"/>
        <v>2374200885短期入所生活介護</v>
      </c>
      <c r="B40290" s="489">
        <v>2374200885</v>
      </c>
      <c r="C40290" s="489" t="s">
        <v>2092</v>
      </c>
      <c r="D40290" s="489" t="s">
        <v>11115</v>
      </c>
    </row>
    <row r="40291" spans="1:4">
      <c r="A40291" s="489" t="str">
        <f t="shared" si="629"/>
        <v>2374200893居宅介護支援</v>
      </c>
      <c r="B40291" s="489">
        <v>2374200893</v>
      </c>
      <c r="C40291" s="489" t="s">
        <v>2519</v>
      </c>
      <c r="D40291" s="489" t="s">
        <v>11116</v>
      </c>
    </row>
    <row r="40292" spans="1:4">
      <c r="A40292" s="489" t="str">
        <f t="shared" si="629"/>
        <v>2374200901地域密着型通所介護</v>
      </c>
      <c r="B40292" s="489">
        <v>2374200901</v>
      </c>
      <c r="C40292" s="489" t="s">
        <v>161</v>
      </c>
      <c r="D40292" s="489" t="s">
        <v>11117</v>
      </c>
    </row>
    <row r="40293" spans="1:4">
      <c r="A40293" s="489" t="str">
        <f t="shared" si="629"/>
        <v>2374200901地域密着型通所介護</v>
      </c>
      <c r="B40293" s="489">
        <v>2374200901</v>
      </c>
      <c r="C40293" s="489" t="s">
        <v>161</v>
      </c>
      <c r="D40293" s="489" t="s">
        <v>11117</v>
      </c>
    </row>
    <row r="40294" spans="1:4">
      <c r="A40294" s="489" t="str">
        <f t="shared" si="629"/>
        <v>2374200901通所型サービス（独自）</v>
      </c>
      <c r="B40294" s="489">
        <v>2374200901</v>
      </c>
      <c r="C40294" s="489" t="s">
        <v>2570</v>
      </c>
      <c r="D40294" s="489" t="s">
        <v>11117</v>
      </c>
    </row>
    <row r="40295" spans="1:4">
      <c r="A40295" s="489" t="str">
        <f t="shared" si="629"/>
        <v>2374200919通所介護</v>
      </c>
      <c r="B40295" s="489">
        <v>2374200919</v>
      </c>
      <c r="C40295" s="489" t="s">
        <v>158</v>
      </c>
      <c r="D40295" s="489" t="s">
        <v>11118</v>
      </c>
    </row>
    <row r="40296" spans="1:4">
      <c r="A40296" s="489" t="str">
        <f t="shared" si="629"/>
        <v>2374200919通所型サービス（独自）</v>
      </c>
      <c r="B40296" s="489">
        <v>2374200919</v>
      </c>
      <c r="C40296" s="489" t="s">
        <v>2570</v>
      </c>
      <c r="D40296" s="489" t="s">
        <v>11118</v>
      </c>
    </row>
    <row r="40297" spans="1:4">
      <c r="A40297" s="489" t="str">
        <f t="shared" si="629"/>
        <v>2374200927介護予防短期入所生活介護</v>
      </c>
      <c r="B40297" s="489">
        <v>2374200927</v>
      </c>
      <c r="C40297" s="489" t="s">
        <v>2093</v>
      </c>
      <c r="D40297" s="489" t="s">
        <v>11115</v>
      </c>
    </row>
    <row r="40298" spans="1:4">
      <c r="A40298" s="489" t="str">
        <f t="shared" si="629"/>
        <v>2374200927介護老人福祉施設</v>
      </c>
      <c r="B40298" s="489">
        <v>2374200927</v>
      </c>
      <c r="C40298" s="489" t="s">
        <v>1921</v>
      </c>
      <c r="D40298" s="489" t="s">
        <v>11115</v>
      </c>
    </row>
    <row r="40299" spans="1:4">
      <c r="A40299" s="489" t="str">
        <f t="shared" si="629"/>
        <v>2374200927短期入所生活介護</v>
      </c>
      <c r="B40299" s="489">
        <v>2374200927</v>
      </c>
      <c r="C40299" s="489" t="s">
        <v>2092</v>
      </c>
      <c r="D40299" s="489" t="s">
        <v>11115</v>
      </c>
    </row>
    <row r="40300" spans="1:4">
      <c r="A40300" s="489" t="str">
        <f t="shared" si="629"/>
        <v>2374200968介護予防短期入所生活介護</v>
      </c>
      <c r="B40300" s="489">
        <v>2374200968</v>
      </c>
      <c r="C40300" s="489" t="s">
        <v>2093</v>
      </c>
      <c r="D40300" s="489" t="s">
        <v>11119</v>
      </c>
    </row>
    <row r="40301" spans="1:4">
      <c r="A40301" s="489" t="str">
        <f t="shared" si="629"/>
        <v>2374200968短期入所生活介護</v>
      </c>
      <c r="B40301" s="489">
        <v>2374200968</v>
      </c>
      <c r="C40301" s="489" t="s">
        <v>2092</v>
      </c>
      <c r="D40301" s="489" t="s">
        <v>11119</v>
      </c>
    </row>
    <row r="40302" spans="1:4">
      <c r="A40302" s="489" t="str">
        <f t="shared" si="629"/>
        <v>2374200976地域密着型通所介護</v>
      </c>
      <c r="B40302" s="489">
        <v>2374200976</v>
      </c>
      <c r="C40302" s="489" t="s">
        <v>161</v>
      </c>
      <c r="D40302" s="489" t="s">
        <v>11120</v>
      </c>
    </row>
    <row r="40303" spans="1:4">
      <c r="A40303" s="489" t="str">
        <f t="shared" si="629"/>
        <v>2374201032介護予防特定施設入居者生活介護</v>
      </c>
      <c r="B40303" s="489">
        <v>2374201032</v>
      </c>
      <c r="C40303" s="489" t="s">
        <v>2514</v>
      </c>
      <c r="D40303" s="489" t="s">
        <v>11121</v>
      </c>
    </row>
    <row r="40304" spans="1:4">
      <c r="A40304" s="489" t="str">
        <f t="shared" si="629"/>
        <v>2374201032特定施設入居者生活介護（短期利用型）</v>
      </c>
      <c r="B40304" s="489">
        <v>2374201032</v>
      </c>
      <c r="C40304" s="489" t="s">
        <v>19397</v>
      </c>
      <c r="D40304" s="489" t="s">
        <v>11121</v>
      </c>
    </row>
    <row r="40305" spans="1:4">
      <c r="A40305" s="489" t="str">
        <f t="shared" si="629"/>
        <v>2374201032特定施設入居者生活介護</v>
      </c>
      <c r="B40305" s="489">
        <v>2374201032</v>
      </c>
      <c r="C40305" s="489" t="s">
        <v>2513</v>
      </c>
      <c r="D40305" s="489" t="s">
        <v>11121</v>
      </c>
    </row>
    <row r="40306" spans="1:4">
      <c r="A40306" s="489" t="str">
        <f t="shared" si="629"/>
        <v>2374201040介護予防特定施設入居者生活介護</v>
      </c>
      <c r="B40306" s="489">
        <v>2374201040</v>
      </c>
      <c r="C40306" s="489" t="s">
        <v>2514</v>
      </c>
      <c r="D40306" s="489" t="s">
        <v>11122</v>
      </c>
    </row>
    <row r="40307" spans="1:4">
      <c r="A40307" s="489" t="str">
        <f t="shared" si="629"/>
        <v>2374201040特定施設入居者生活介護</v>
      </c>
      <c r="B40307" s="489">
        <v>2374201040</v>
      </c>
      <c r="C40307" s="489" t="s">
        <v>2513</v>
      </c>
      <c r="D40307" s="489" t="s">
        <v>11122</v>
      </c>
    </row>
    <row r="40308" spans="1:4">
      <c r="A40308" s="489" t="str">
        <f t="shared" si="629"/>
        <v>2374201057介護予防短期入所生活介護</v>
      </c>
      <c r="B40308" s="489">
        <v>2374201057</v>
      </c>
      <c r="C40308" s="489" t="s">
        <v>2093</v>
      </c>
      <c r="D40308" s="489" t="s">
        <v>11123</v>
      </c>
    </row>
    <row r="40309" spans="1:4">
      <c r="A40309" s="489" t="str">
        <f t="shared" si="629"/>
        <v>2374201057短期入所生活介護</v>
      </c>
      <c r="B40309" s="489">
        <v>2374201057</v>
      </c>
      <c r="C40309" s="489" t="s">
        <v>2092</v>
      </c>
      <c r="D40309" s="489" t="s">
        <v>11123</v>
      </c>
    </row>
    <row r="40310" spans="1:4">
      <c r="A40310" s="489" t="str">
        <f t="shared" si="629"/>
        <v>2374201065介護予防短期入所療養介護（老健）</v>
      </c>
      <c r="B40310" s="489">
        <v>2374201065</v>
      </c>
      <c r="C40310" s="489" t="s">
        <v>2098</v>
      </c>
      <c r="D40310" s="489" t="s">
        <v>11124</v>
      </c>
    </row>
    <row r="40311" spans="1:4">
      <c r="A40311" s="489" t="str">
        <f t="shared" si="629"/>
        <v>2374201065介護老人保健施設</v>
      </c>
      <c r="B40311" s="489">
        <v>2374201065</v>
      </c>
      <c r="C40311" s="489" t="s">
        <v>1922</v>
      </c>
      <c r="D40311" s="489" t="s">
        <v>11124</v>
      </c>
    </row>
    <row r="40312" spans="1:4">
      <c r="A40312" s="489" t="str">
        <f t="shared" si="629"/>
        <v>2374201065介護老人保健施設</v>
      </c>
      <c r="B40312" s="489">
        <v>2374201065</v>
      </c>
      <c r="C40312" s="489" t="s">
        <v>1922</v>
      </c>
      <c r="D40312" s="489" t="s">
        <v>11124</v>
      </c>
    </row>
    <row r="40313" spans="1:4">
      <c r="A40313" s="489" t="str">
        <f t="shared" si="629"/>
        <v>2374201065短期入所療養介護（老健）</v>
      </c>
      <c r="B40313" s="489">
        <v>2374201065</v>
      </c>
      <c r="C40313" s="489" t="s">
        <v>2094</v>
      </c>
      <c r="D40313" s="489" t="s">
        <v>11124</v>
      </c>
    </row>
    <row r="40314" spans="1:4">
      <c r="A40314" s="489" t="str">
        <f t="shared" si="629"/>
        <v>2374201099居宅介護支援</v>
      </c>
      <c r="B40314" s="489">
        <v>2374201099</v>
      </c>
      <c r="C40314" s="489" t="s">
        <v>2519</v>
      </c>
      <c r="D40314" s="489" t="s">
        <v>11125</v>
      </c>
    </row>
    <row r="40315" spans="1:4">
      <c r="A40315" s="489" t="str">
        <f t="shared" si="629"/>
        <v>2374201107通所介護</v>
      </c>
      <c r="B40315" s="489">
        <v>2374201107</v>
      </c>
      <c r="C40315" s="489" t="s">
        <v>158</v>
      </c>
      <c r="D40315" s="489" t="s">
        <v>11126</v>
      </c>
    </row>
    <row r="40316" spans="1:4">
      <c r="A40316" s="489" t="str">
        <f t="shared" si="629"/>
        <v>2374201115居宅介護支援</v>
      </c>
      <c r="B40316" s="489">
        <v>2374201115</v>
      </c>
      <c r="C40316" s="489" t="s">
        <v>2519</v>
      </c>
      <c r="D40316" s="489" t="s">
        <v>11127</v>
      </c>
    </row>
    <row r="40317" spans="1:4">
      <c r="A40317" s="489" t="str">
        <f t="shared" si="629"/>
        <v>2374201131介護予防短期入所生活介護</v>
      </c>
      <c r="B40317" s="489">
        <v>2374201131</v>
      </c>
      <c r="C40317" s="489" t="s">
        <v>2093</v>
      </c>
      <c r="D40317" s="489" t="s">
        <v>11128</v>
      </c>
    </row>
    <row r="40318" spans="1:4">
      <c r="A40318" s="489" t="str">
        <f t="shared" si="629"/>
        <v>2374201131介護予防短期入所生活介護</v>
      </c>
      <c r="B40318" s="489">
        <v>2374201131</v>
      </c>
      <c r="C40318" s="489" t="s">
        <v>2093</v>
      </c>
      <c r="D40318" s="489" t="s">
        <v>11128</v>
      </c>
    </row>
    <row r="40319" spans="1:4">
      <c r="A40319" s="489" t="str">
        <f t="shared" si="629"/>
        <v>2374201131介護老人福祉施設</v>
      </c>
      <c r="B40319" s="489">
        <v>2374201131</v>
      </c>
      <c r="C40319" s="489" t="s">
        <v>1921</v>
      </c>
      <c r="D40319" s="489" t="s">
        <v>11128</v>
      </c>
    </row>
    <row r="40320" spans="1:4">
      <c r="A40320" s="489" t="str">
        <f t="shared" si="629"/>
        <v>2374201131短期入所生活介護</v>
      </c>
      <c r="B40320" s="489">
        <v>2374201131</v>
      </c>
      <c r="C40320" s="489" t="s">
        <v>2092</v>
      </c>
      <c r="D40320" s="489" t="s">
        <v>11128</v>
      </c>
    </row>
    <row r="40321" spans="1:4">
      <c r="A40321" s="489" t="str">
        <f t="shared" si="629"/>
        <v>2374201131短期入所生活介護</v>
      </c>
      <c r="B40321" s="489">
        <v>2374201131</v>
      </c>
      <c r="C40321" s="489" t="s">
        <v>2092</v>
      </c>
      <c r="D40321" s="489" t="s">
        <v>11128</v>
      </c>
    </row>
    <row r="40322" spans="1:4">
      <c r="A40322" s="489" t="str">
        <f t="shared" ref="A40322:A40385" si="630">B40322&amp;C40322</f>
        <v>2374201149介護予防短期入所生活介護</v>
      </c>
      <c r="B40322" s="489">
        <v>2374201149</v>
      </c>
      <c r="C40322" s="489" t="s">
        <v>2093</v>
      </c>
      <c r="D40322" s="489" t="s">
        <v>11129</v>
      </c>
    </row>
    <row r="40323" spans="1:4">
      <c r="A40323" s="489" t="str">
        <f t="shared" si="630"/>
        <v>2374201149短期入所生活介護</v>
      </c>
      <c r="B40323" s="489">
        <v>2374201149</v>
      </c>
      <c r="C40323" s="489" t="s">
        <v>2092</v>
      </c>
      <c r="D40323" s="489" t="s">
        <v>11129</v>
      </c>
    </row>
    <row r="40324" spans="1:4">
      <c r="A40324" s="489" t="str">
        <f t="shared" si="630"/>
        <v>2374201156居宅介護支援</v>
      </c>
      <c r="B40324" s="489">
        <v>2374201156</v>
      </c>
      <c r="C40324" s="489" t="s">
        <v>2519</v>
      </c>
      <c r="D40324" s="489" t="s">
        <v>11130</v>
      </c>
    </row>
    <row r="40325" spans="1:4">
      <c r="A40325" s="489" t="str">
        <f t="shared" si="630"/>
        <v>2374201172居宅介護支援</v>
      </c>
      <c r="B40325" s="489">
        <v>2374201172</v>
      </c>
      <c r="C40325" s="489" t="s">
        <v>2519</v>
      </c>
      <c r="D40325" s="489" t="s">
        <v>11131</v>
      </c>
    </row>
    <row r="40326" spans="1:4">
      <c r="A40326" s="489" t="str">
        <f t="shared" si="630"/>
        <v>2374201180訪問介護</v>
      </c>
      <c r="B40326" s="489">
        <v>2374201180</v>
      </c>
      <c r="C40326" s="489" t="s">
        <v>140</v>
      </c>
      <c r="D40326" s="489" t="s">
        <v>11132</v>
      </c>
    </row>
    <row r="40327" spans="1:4">
      <c r="A40327" s="489" t="str">
        <f t="shared" si="630"/>
        <v>2374201180訪問介護</v>
      </c>
      <c r="B40327" s="489">
        <v>2374201180</v>
      </c>
      <c r="C40327" s="489" t="s">
        <v>140</v>
      </c>
      <c r="D40327" s="489" t="s">
        <v>11132</v>
      </c>
    </row>
    <row r="40328" spans="1:4">
      <c r="A40328" s="489" t="str">
        <f t="shared" si="630"/>
        <v>2374201198通所介護</v>
      </c>
      <c r="B40328" s="489">
        <v>2374201198</v>
      </c>
      <c r="C40328" s="489" t="s">
        <v>158</v>
      </c>
      <c r="D40328" s="489" t="s">
        <v>11133</v>
      </c>
    </row>
    <row r="40329" spans="1:4">
      <c r="A40329" s="489" t="str">
        <f t="shared" si="630"/>
        <v>2374201206居宅介護支援</v>
      </c>
      <c r="B40329" s="489">
        <v>2374201206</v>
      </c>
      <c r="C40329" s="489" t="s">
        <v>2519</v>
      </c>
      <c r="D40329" s="489" t="s">
        <v>11134</v>
      </c>
    </row>
    <row r="40330" spans="1:4">
      <c r="A40330" s="489" t="str">
        <f t="shared" si="630"/>
        <v>2374201214通所介護</v>
      </c>
      <c r="B40330" s="489">
        <v>2374201214</v>
      </c>
      <c r="C40330" s="489" t="s">
        <v>158</v>
      </c>
      <c r="D40330" s="489" t="s">
        <v>11135</v>
      </c>
    </row>
    <row r="40331" spans="1:4">
      <c r="A40331" s="489" t="str">
        <f t="shared" si="630"/>
        <v>2374201214通所介護</v>
      </c>
      <c r="B40331" s="489">
        <v>2374201214</v>
      </c>
      <c r="C40331" s="489" t="s">
        <v>158</v>
      </c>
      <c r="D40331" s="489" t="s">
        <v>11135</v>
      </c>
    </row>
    <row r="40332" spans="1:4">
      <c r="A40332" s="489" t="str">
        <f t="shared" si="630"/>
        <v>2374201222訪問介護</v>
      </c>
      <c r="B40332" s="489">
        <v>2374201222</v>
      </c>
      <c r="C40332" s="489" t="s">
        <v>140</v>
      </c>
      <c r="D40332" s="489" t="s">
        <v>11136</v>
      </c>
    </row>
    <row r="40333" spans="1:4">
      <c r="A40333" s="489" t="str">
        <f t="shared" si="630"/>
        <v>2374201222訪問介護</v>
      </c>
      <c r="B40333" s="489">
        <v>2374201222</v>
      </c>
      <c r="C40333" s="489" t="s">
        <v>140</v>
      </c>
      <c r="D40333" s="489" t="s">
        <v>11136</v>
      </c>
    </row>
    <row r="40334" spans="1:4">
      <c r="A40334" s="489" t="str">
        <f t="shared" si="630"/>
        <v>2374201248介護予防短期入所療養介護 （病院等)</v>
      </c>
      <c r="B40334" s="489">
        <v>2374201248</v>
      </c>
      <c r="C40334" s="489" t="s">
        <v>19395</v>
      </c>
      <c r="D40334" s="489" t="s">
        <v>11137</v>
      </c>
    </row>
    <row r="40335" spans="1:4">
      <c r="A40335" s="489" t="str">
        <f t="shared" si="630"/>
        <v>2374201248短期入所療養介護 （病院等)</v>
      </c>
      <c r="B40335" s="489">
        <v>2374201248</v>
      </c>
      <c r="C40335" s="489" t="s">
        <v>19396</v>
      </c>
      <c r="D40335" s="489" t="s">
        <v>11137</v>
      </c>
    </row>
    <row r="40336" spans="1:4">
      <c r="A40336" s="489" t="str">
        <f t="shared" si="630"/>
        <v>2374201263訪問介護</v>
      </c>
      <c r="B40336" s="489">
        <v>2374201263</v>
      </c>
      <c r="C40336" s="489" t="s">
        <v>140</v>
      </c>
      <c r="D40336" s="489" t="s">
        <v>11138</v>
      </c>
    </row>
    <row r="40337" spans="1:4">
      <c r="A40337" s="489" t="str">
        <f t="shared" si="630"/>
        <v>2374201263訪問介護</v>
      </c>
      <c r="B40337" s="489">
        <v>2374201263</v>
      </c>
      <c r="C40337" s="489" t="s">
        <v>140</v>
      </c>
      <c r="D40337" s="489" t="s">
        <v>11138</v>
      </c>
    </row>
    <row r="40338" spans="1:4">
      <c r="A40338" s="489" t="str">
        <f t="shared" si="630"/>
        <v>2374201297通所介護</v>
      </c>
      <c r="B40338" s="489">
        <v>2374201297</v>
      </c>
      <c r="C40338" s="489" t="s">
        <v>158</v>
      </c>
      <c r="D40338" s="489" t="s">
        <v>11083</v>
      </c>
    </row>
    <row r="40339" spans="1:4">
      <c r="A40339" s="489" t="str">
        <f t="shared" si="630"/>
        <v>2374201313居宅介護支援</v>
      </c>
      <c r="B40339" s="489">
        <v>2374201313</v>
      </c>
      <c r="C40339" s="489" t="s">
        <v>2519</v>
      </c>
      <c r="D40339" s="489" t="s">
        <v>11139</v>
      </c>
    </row>
    <row r="40340" spans="1:4">
      <c r="A40340" s="489" t="str">
        <f t="shared" si="630"/>
        <v>2374201321居宅介護支援</v>
      </c>
      <c r="B40340" s="489">
        <v>2374201321</v>
      </c>
      <c r="C40340" s="489" t="s">
        <v>2519</v>
      </c>
      <c r="D40340" s="489" t="s">
        <v>11140</v>
      </c>
    </row>
    <row r="40341" spans="1:4">
      <c r="A40341" s="489" t="str">
        <f t="shared" si="630"/>
        <v>2374201339訪問介護</v>
      </c>
      <c r="B40341" s="489">
        <v>2374201339</v>
      </c>
      <c r="C40341" s="489" t="s">
        <v>140</v>
      </c>
      <c r="D40341" s="489" t="s">
        <v>11141</v>
      </c>
    </row>
    <row r="40342" spans="1:4">
      <c r="A40342" s="489" t="str">
        <f t="shared" si="630"/>
        <v>2374201339訪問介護</v>
      </c>
      <c r="B40342" s="489">
        <v>2374201339</v>
      </c>
      <c r="C40342" s="489" t="s">
        <v>140</v>
      </c>
      <c r="D40342" s="489" t="s">
        <v>11141</v>
      </c>
    </row>
    <row r="40343" spans="1:4">
      <c r="A40343" s="489" t="str">
        <f t="shared" si="630"/>
        <v>2374201347通所介護</v>
      </c>
      <c r="B40343" s="489">
        <v>2374201347</v>
      </c>
      <c r="C40343" s="489" t="s">
        <v>158</v>
      </c>
      <c r="D40343" s="489" t="s">
        <v>11142</v>
      </c>
    </row>
    <row r="40344" spans="1:4">
      <c r="A40344" s="489" t="str">
        <f t="shared" si="630"/>
        <v>2374201354訪問介護</v>
      </c>
      <c r="B40344" s="489">
        <v>2374201354</v>
      </c>
      <c r="C40344" s="489" t="s">
        <v>140</v>
      </c>
      <c r="D40344" s="489" t="s">
        <v>11143</v>
      </c>
    </row>
    <row r="40345" spans="1:4">
      <c r="A40345" s="489" t="str">
        <f t="shared" si="630"/>
        <v>2374201354訪問介護</v>
      </c>
      <c r="B40345" s="489">
        <v>2374201354</v>
      </c>
      <c r="C40345" s="489" t="s">
        <v>140</v>
      </c>
      <c r="D40345" s="489" t="s">
        <v>11143</v>
      </c>
    </row>
    <row r="40346" spans="1:4">
      <c r="A40346" s="489" t="str">
        <f t="shared" si="630"/>
        <v>2374201362通所介護</v>
      </c>
      <c r="B40346" s="489">
        <v>2374201362</v>
      </c>
      <c r="C40346" s="489" t="s">
        <v>158</v>
      </c>
      <c r="D40346" s="489" t="s">
        <v>11144</v>
      </c>
    </row>
    <row r="40347" spans="1:4">
      <c r="A40347" s="489" t="str">
        <f t="shared" si="630"/>
        <v>2374201370訪問介護</v>
      </c>
      <c r="B40347" s="489">
        <v>2374201370</v>
      </c>
      <c r="C40347" s="489" t="s">
        <v>140</v>
      </c>
      <c r="D40347" s="489" t="s">
        <v>11145</v>
      </c>
    </row>
    <row r="40348" spans="1:4">
      <c r="A40348" s="489" t="str">
        <f t="shared" si="630"/>
        <v>2374201370訪問介護</v>
      </c>
      <c r="B40348" s="489">
        <v>2374201370</v>
      </c>
      <c r="C40348" s="489" t="s">
        <v>140</v>
      </c>
      <c r="D40348" s="489" t="s">
        <v>11145</v>
      </c>
    </row>
    <row r="40349" spans="1:4">
      <c r="A40349" s="489" t="str">
        <f t="shared" si="630"/>
        <v>2374201396訪問介護</v>
      </c>
      <c r="B40349" s="489">
        <v>2374201396</v>
      </c>
      <c r="C40349" s="489" t="s">
        <v>140</v>
      </c>
      <c r="D40349" s="489" t="s">
        <v>11146</v>
      </c>
    </row>
    <row r="40350" spans="1:4">
      <c r="A40350" s="489" t="str">
        <f t="shared" si="630"/>
        <v>2374201396訪問介護</v>
      </c>
      <c r="B40350" s="489">
        <v>2374201396</v>
      </c>
      <c r="C40350" s="489" t="s">
        <v>140</v>
      </c>
      <c r="D40350" s="489" t="s">
        <v>11146</v>
      </c>
    </row>
    <row r="40351" spans="1:4">
      <c r="A40351" s="489" t="str">
        <f t="shared" si="630"/>
        <v>2374201404訪問介護</v>
      </c>
      <c r="B40351" s="489">
        <v>2374201404</v>
      </c>
      <c r="C40351" s="489" t="s">
        <v>140</v>
      </c>
      <c r="D40351" s="489" t="s">
        <v>11147</v>
      </c>
    </row>
    <row r="40352" spans="1:4">
      <c r="A40352" s="489" t="str">
        <f t="shared" si="630"/>
        <v>2374201404訪問介護</v>
      </c>
      <c r="B40352" s="489">
        <v>2374201404</v>
      </c>
      <c r="C40352" s="489" t="s">
        <v>140</v>
      </c>
      <c r="D40352" s="489" t="s">
        <v>11147</v>
      </c>
    </row>
    <row r="40353" spans="1:4">
      <c r="A40353" s="489" t="str">
        <f t="shared" si="630"/>
        <v>2374201412通所介護</v>
      </c>
      <c r="B40353" s="489">
        <v>2374201412</v>
      </c>
      <c r="C40353" s="489" t="s">
        <v>158</v>
      </c>
      <c r="D40353" s="489" t="s">
        <v>11148</v>
      </c>
    </row>
    <row r="40354" spans="1:4">
      <c r="A40354" s="489" t="str">
        <f t="shared" si="630"/>
        <v>2374201420訪問介護</v>
      </c>
      <c r="B40354" s="489">
        <v>2374201420</v>
      </c>
      <c r="C40354" s="489" t="s">
        <v>140</v>
      </c>
      <c r="D40354" s="489" t="s">
        <v>11149</v>
      </c>
    </row>
    <row r="40355" spans="1:4">
      <c r="A40355" s="489" t="str">
        <f t="shared" si="630"/>
        <v>2374201420訪問介護</v>
      </c>
      <c r="B40355" s="489">
        <v>2374201420</v>
      </c>
      <c r="C40355" s="489" t="s">
        <v>140</v>
      </c>
      <c r="D40355" s="489" t="s">
        <v>11149</v>
      </c>
    </row>
    <row r="40356" spans="1:4">
      <c r="A40356" s="489" t="str">
        <f t="shared" si="630"/>
        <v>2374300107訪問介護</v>
      </c>
      <c r="B40356" s="489">
        <v>2374300107</v>
      </c>
      <c r="C40356" s="489" t="s">
        <v>140</v>
      </c>
      <c r="D40356" s="489" t="s">
        <v>11150</v>
      </c>
    </row>
    <row r="40357" spans="1:4">
      <c r="A40357" s="489" t="str">
        <f t="shared" si="630"/>
        <v>2374300107訪問介護</v>
      </c>
      <c r="B40357" s="489">
        <v>2374300107</v>
      </c>
      <c r="C40357" s="489" t="s">
        <v>140</v>
      </c>
      <c r="D40357" s="489" t="s">
        <v>11150</v>
      </c>
    </row>
    <row r="40358" spans="1:4">
      <c r="A40358" s="489" t="str">
        <f t="shared" si="630"/>
        <v>2374300107訪問介護</v>
      </c>
      <c r="B40358" s="489">
        <v>2374300107</v>
      </c>
      <c r="C40358" s="489" t="s">
        <v>140</v>
      </c>
      <c r="D40358" s="489" t="s">
        <v>11150</v>
      </c>
    </row>
    <row r="40359" spans="1:4">
      <c r="A40359" s="489" t="str">
        <f t="shared" si="630"/>
        <v>2374300107訪問型サービス（独自）</v>
      </c>
      <c r="B40359" s="489">
        <v>2374300107</v>
      </c>
      <c r="C40359" s="489" t="s">
        <v>2571</v>
      </c>
      <c r="D40359" s="489" t="s">
        <v>11150</v>
      </c>
    </row>
    <row r="40360" spans="1:4">
      <c r="A40360" s="489" t="str">
        <f t="shared" si="630"/>
        <v>2374300131介護老人福祉施設</v>
      </c>
      <c r="B40360" s="489">
        <v>2374300131</v>
      </c>
      <c r="C40360" s="489" t="s">
        <v>1921</v>
      </c>
      <c r="D40360" s="489" t="s">
        <v>11151</v>
      </c>
    </row>
    <row r="40361" spans="1:4">
      <c r="A40361" s="489" t="str">
        <f t="shared" si="630"/>
        <v>2374300172訪問介護</v>
      </c>
      <c r="B40361" s="489">
        <v>2374300172</v>
      </c>
      <c r="C40361" s="489" t="s">
        <v>140</v>
      </c>
      <c r="D40361" s="489" t="s">
        <v>11152</v>
      </c>
    </row>
    <row r="40362" spans="1:4">
      <c r="A40362" s="489" t="str">
        <f t="shared" si="630"/>
        <v>2374300172訪問介護</v>
      </c>
      <c r="B40362" s="489">
        <v>2374300172</v>
      </c>
      <c r="C40362" s="489" t="s">
        <v>140</v>
      </c>
      <c r="D40362" s="489" t="s">
        <v>11152</v>
      </c>
    </row>
    <row r="40363" spans="1:4">
      <c r="A40363" s="489" t="str">
        <f t="shared" si="630"/>
        <v>2374300172訪問型サービス（独自）</v>
      </c>
      <c r="B40363" s="489">
        <v>2374300172</v>
      </c>
      <c r="C40363" s="489" t="s">
        <v>2571</v>
      </c>
      <c r="D40363" s="489" t="s">
        <v>11152</v>
      </c>
    </row>
    <row r="40364" spans="1:4">
      <c r="A40364" s="489" t="str">
        <f t="shared" si="630"/>
        <v>2374300214居宅介護支援</v>
      </c>
      <c r="B40364" s="489">
        <v>2374300214</v>
      </c>
      <c r="C40364" s="489" t="s">
        <v>2519</v>
      </c>
      <c r="D40364" s="489" t="s">
        <v>11153</v>
      </c>
    </row>
    <row r="40365" spans="1:4">
      <c r="A40365" s="489" t="str">
        <f t="shared" si="630"/>
        <v>2374300222通所介護</v>
      </c>
      <c r="B40365" s="489">
        <v>2374300222</v>
      </c>
      <c r="C40365" s="489" t="s">
        <v>158</v>
      </c>
      <c r="D40365" s="489" t="s">
        <v>11154</v>
      </c>
    </row>
    <row r="40366" spans="1:4">
      <c r="A40366" s="489" t="str">
        <f t="shared" si="630"/>
        <v>2374300222通所型サービス（独自）</v>
      </c>
      <c r="B40366" s="489">
        <v>2374300222</v>
      </c>
      <c r="C40366" s="489" t="s">
        <v>2570</v>
      </c>
      <c r="D40366" s="489" t="s">
        <v>11154</v>
      </c>
    </row>
    <row r="40367" spans="1:4">
      <c r="A40367" s="489" t="str">
        <f t="shared" si="630"/>
        <v>2374300230介護予防短期入所生活介護</v>
      </c>
      <c r="B40367" s="489">
        <v>2374300230</v>
      </c>
      <c r="C40367" s="489" t="s">
        <v>2093</v>
      </c>
      <c r="D40367" s="489" t="s">
        <v>11155</v>
      </c>
    </row>
    <row r="40368" spans="1:4">
      <c r="A40368" s="489" t="str">
        <f t="shared" si="630"/>
        <v>2374300230短期入所生活介護</v>
      </c>
      <c r="B40368" s="489">
        <v>2374300230</v>
      </c>
      <c r="C40368" s="489" t="s">
        <v>2092</v>
      </c>
      <c r="D40368" s="489" t="s">
        <v>11155</v>
      </c>
    </row>
    <row r="40369" spans="1:4">
      <c r="A40369" s="489" t="str">
        <f t="shared" si="630"/>
        <v>2374300313介護予防支援</v>
      </c>
      <c r="B40369" s="489">
        <v>2374300313</v>
      </c>
      <c r="C40369" s="489" t="s">
        <v>2520</v>
      </c>
      <c r="D40369" s="489" t="s">
        <v>11156</v>
      </c>
    </row>
    <row r="40370" spans="1:4">
      <c r="A40370" s="489" t="str">
        <f t="shared" si="630"/>
        <v>2374300313居宅介護支援</v>
      </c>
      <c r="B40370" s="489">
        <v>2374300313</v>
      </c>
      <c r="C40370" s="489" t="s">
        <v>2519</v>
      </c>
      <c r="D40370" s="489" t="s">
        <v>11156</v>
      </c>
    </row>
    <row r="40371" spans="1:4">
      <c r="A40371" s="489" t="str">
        <f t="shared" si="630"/>
        <v>2374300321介護予防支援</v>
      </c>
      <c r="B40371" s="489">
        <v>2374300321</v>
      </c>
      <c r="C40371" s="489" t="s">
        <v>2520</v>
      </c>
      <c r="D40371" s="489" t="s">
        <v>11157</v>
      </c>
    </row>
    <row r="40372" spans="1:4">
      <c r="A40372" s="489" t="str">
        <f t="shared" si="630"/>
        <v>2374300321居宅介護支援</v>
      </c>
      <c r="B40372" s="489">
        <v>2374300321</v>
      </c>
      <c r="C40372" s="489" t="s">
        <v>2519</v>
      </c>
      <c r="D40372" s="489" t="s">
        <v>11157</v>
      </c>
    </row>
    <row r="40373" spans="1:4">
      <c r="A40373" s="489" t="str">
        <f t="shared" si="630"/>
        <v>2374300339通所介護</v>
      </c>
      <c r="B40373" s="489">
        <v>2374300339</v>
      </c>
      <c r="C40373" s="489" t="s">
        <v>158</v>
      </c>
      <c r="D40373" s="489" t="s">
        <v>11158</v>
      </c>
    </row>
    <row r="40374" spans="1:4">
      <c r="A40374" s="489" t="str">
        <f t="shared" si="630"/>
        <v>2374300339通所型サービス（独自）</v>
      </c>
      <c r="B40374" s="489">
        <v>2374300339</v>
      </c>
      <c r="C40374" s="489" t="s">
        <v>2570</v>
      </c>
      <c r="D40374" s="489" t="s">
        <v>11158</v>
      </c>
    </row>
    <row r="40375" spans="1:4">
      <c r="A40375" s="489" t="str">
        <f t="shared" si="630"/>
        <v>2374300347介護予防短期入所生活介護</v>
      </c>
      <c r="B40375" s="489">
        <v>2374300347</v>
      </c>
      <c r="C40375" s="489" t="s">
        <v>2093</v>
      </c>
      <c r="D40375" s="489" t="s">
        <v>11159</v>
      </c>
    </row>
    <row r="40376" spans="1:4">
      <c r="A40376" s="489" t="str">
        <f t="shared" si="630"/>
        <v>2374300347短期入所生活介護</v>
      </c>
      <c r="B40376" s="489">
        <v>2374300347</v>
      </c>
      <c r="C40376" s="489" t="s">
        <v>2092</v>
      </c>
      <c r="D40376" s="489" t="s">
        <v>11159</v>
      </c>
    </row>
    <row r="40377" spans="1:4">
      <c r="A40377" s="489" t="str">
        <f t="shared" si="630"/>
        <v>2374300362訪問介護</v>
      </c>
      <c r="B40377" s="489">
        <v>2374300362</v>
      </c>
      <c r="C40377" s="489" t="s">
        <v>140</v>
      </c>
      <c r="D40377" s="489" t="s">
        <v>11160</v>
      </c>
    </row>
    <row r="40378" spans="1:4">
      <c r="A40378" s="489" t="str">
        <f t="shared" si="630"/>
        <v>2374300362訪問介護</v>
      </c>
      <c r="B40378" s="489">
        <v>2374300362</v>
      </c>
      <c r="C40378" s="489" t="s">
        <v>140</v>
      </c>
      <c r="D40378" s="489" t="s">
        <v>11160</v>
      </c>
    </row>
    <row r="40379" spans="1:4">
      <c r="A40379" s="489" t="str">
        <f t="shared" si="630"/>
        <v>2374300362訪問型サービス（独自）</v>
      </c>
      <c r="B40379" s="489">
        <v>2374300362</v>
      </c>
      <c r="C40379" s="489" t="s">
        <v>2571</v>
      </c>
      <c r="D40379" s="489" t="s">
        <v>11160</v>
      </c>
    </row>
    <row r="40380" spans="1:4">
      <c r="A40380" s="489" t="str">
        <f t="shared" si="630"/>
        <v>2374300388通所介護</v>
      </c>
      <c r="B40380" s="489">
        <v>2374300388</v>
      </c>
      <c r="C40380" s="489" t="s">
        <v>158</v>
      </c>
      <c r="D40380" s="489" t="s">
        <v>11161</v>
      </c>
    </row>
    <row r="40381" spans="1:4">
      <c r="A40381" s="489" t="str">
        <f t="shared" si="630"/>
        <v>2374300388通所型サービス（独自）</v>
      </c>
      <c r="B40381" s="489">
        <v>2374300388</v>
      </c>
      <c r="C40381" s="489" t="s">
        <v>2570</v>
      </c>
      <c r="D40381" s="489" t="s">
        <v>11161</v>
      </c>
    </row>
    <row r="40382" spans="1:4">
      <c r="A40382" s="489" t="str">
        <f t="shared" si="630"/>
        <v>2374300404介護予防認知症対応型共同生活介護</v>
      </c>
      <c r="B40382" s="489">
        <v>2374300404</v>
      </c>
      <c r="C40382" s="489" t="s">
        <v>2088</v>
      </c>
      <c r="D40382" s="489" t="s">
        <v>11162</v>
      </c>
    </row>
    <row r="40383" spans="1:4">
      <c r="A40383" s="489" t="str">
        <f t="shared" si="630"/>
        <v>2374300404認知症対応型共同生活介護</v>
      </c>
      <c r="B40383" s="489">
        <v>2374300404</v>
      </c>
      <c r="C40383" s="489" t="s">
        <v>2087</v>
      </c>
      <c r="D40383" s="489" t="s">
        <v>11162</v>
      </c>
    </row>
    <row r="40384" spans="1:4">
      <c r="A40384" s="489" t="str">
        <f t="shared" si="630"/>
        <v>2374300412居宅介護支援</v>
      </c>
      <c r="B40384" s="489">
        <v>2374300412</v>
      </c>
      <c r="C40384" s="489" t="s">
        <v>2519</v>
      </c>
      <c r="D40384" s="489" t="s">
        <v>11163</v>
      </c>
    </row>
    <row r="40385" spans="1:4">
      <c r="A40385" s="489" t="str">
        <f t="shared" si="630"/>
        <v>2374300420通所介護</v>
      </c>
      <c r="B40385" s="489">
        <v>2374300420</v>
      </c>
      <c r="C40385" s="489" t="s">
        <v>158</v>
      </c>
      <c r="D40385" s="489" t="s">
        <v>11164</v>
      </c>
    </row>
    <row r="40386" spans="1:4">
      <c r="A40386" s="489" t="str">
        <f t="shared" ref="A40386:A40449" si="631">B40386&amp;C40386</f>
        <v>2374300420通所型サービス（独自）</v>
      </c>
      <c r="B40386" s="489">
        <v>2374300420</v>
      </c>
      <c r="C40386" s="489" t="s">
        <v>2570</v>
      </c>
      <c r="D40386" s="489" t="s">
        <v>11164</v>
      </c>
    </row>
    <row r="40387" spans="1:4">
      <c r="A40387" s="489" t="str">
        <f t="shared" si="631"/>
        <v>2374300438地域密着型通所介護</v>
      </c>
      <c r="B40387" s="489">
        <v>2374300438</v>
      </c>
      <c r="C40387" s="489" t="s">
        <v>161</v>
      </c>
      <c r="D40387" s="489" t="s">
        <v>11165</v>
      </c>
    </row>
    <row r="40388" spans="1:4">
      <c r="A40388" s="489" t="str">
        <f t="shared" si="631"/>
        <v>2374300438通所型サービス（独自）</v>
      </c>
      <c r="B40388" s="489">
        <v>2374300438</v>
      </c>
      <c r="C40388" s="489" t="s">
        <v>2570</v>
      </c>
      <c r="D40388" s="489" t="s">
        <v>11165</v>
      </c>
    </row>
    <row r="40389" spans="1:4">
      <c r="A40389" s="489" t="str">
        <f t="shared" si="631"/>
        <v>2374300446通所介護</v>
      </c>
      <c r="B40389" s="489">
        <v>2374300446</v>
      </c>
      <c r="C40389" s="489" t="s">
        <v>158</v>
      </c>
      <c r="D40389" s="489" t="s">
        <v>11166</v>
      </c>
    </row>
    <row r="40390" spans="1:4">
      <c r="A40390" s="489" t="str">
        <f t="shared" si="631"/>
        <v>2374300453訪問介護</v>
      </c>
      <c r="B40390" s="489">
        <v>2374300453</v>
      </c>
      <c r="C40390" s="489" t="s">
        <v>140</v>
      </c>
      <c r="D40390" s="489" t="s">
        <v>11167</v>
      </c>
    </row>
    <row r="40391" spans="1:4">
      <c r="A40391" s="489" t="str">
        <f t="shared" si="631"/>
        <v>2374300453訪問介護</v>
      </c>
      <c r="B40391" s="489">
        <v>2374300453</v>
      </c>
      <c r="C40391" s="489" t="s">
        <v>140</v>
      </c>
      <c r="D40391" s="489" t="s">
        <v>11167</v>
      </c>
    </row>
    <row r="40392" spans="1:4">
      <c r="A40392" s="489" t="str">
        <f t="shared" si="631"/>
        <v>2374300453訪問型サービス（独自）</v>
      </c>
      <c r="B40392" s="489">
        <v>2374300453</v>
      </c>
      <c r="C40392" s="489" t="s">
        <v>2571</v>
      </c>
      <c r="D40392" s="489" t="s">
        <v>11167</v>
      </c>
    </row>
    <row r="40393" spans="1:4">
      <c r="A40393" s="489" t="str">
        <f t="shared" si="631"/>
        <v>2374300461介護予防特定施設入居者生活介護</v>
      </c>
      <c r="B40393" s="489">
        <v>2374300461</v>
      </c>
      <c r="C40393" s="489" t="s">
        <v>2514</v>
      </c>
      <c r="D40393" s="489" t="s">
        <v>11168</v>
      </c>
    </row>
    <row r="40394" spans="1:4">
      <c r="A40394" s="489" t="str">
        <f t="shared" si="631"/>
        <v>2374300461特定施設入居者生活介護</v>
      </c>
      <c r="B40394" s="489">
        <v>2374300461</v>
      </c>
      <c r="C40394" s="489" t="s">
        <v>2513</v>
      </c>
      <c r="D40394" s="489" t="s">
        <v>11168</v>
      </c>
    </row>
    <row r="40395" spans="1:4">
      <c r="A40395" s="489" t="str">
        <f t="shared" si="631"/>
        <v>2374300479訪問介護</v>
      </c>
      <c r="B40395" s="489">
        <v>2374300479</v>
      </c>
      <c r="C40395" s="489" t="s">
        <v>140</v>
      </c>
      <c r="D40395" s="489" t="s">
        <v>11169</v>
      </c>
    </row>
    <row r="40396" spans="1:4">
      <c r="A40396" s="489" t="str">
        <f t="shared" si="631"/>
        <v>2374300479訪問介護</v>
      </c>
      <c r="B40396" s="489">
        <v>2374300479</v>
      </c>
      <c r="C40396" s="489" t="s">
        <v>140</v>
      </c>
      <c r="D40396" s="489" t="s">
        <v>11169</v>
      </c>
    </row>
    <row r="40397" spans="1:4">
      <c r="A40397" s="489" t="str">
        <f t="shared" si="631"/>
        <v>2374300479訪問介護</v>
      </c>
      <c r="B40397" s="489">
        <v>2374300479</v>
      </c>
      <c r="C40397" s="489" t="s">
        <v>140</v>
      </c>
      <c r="D40397" s="489" t="s">
        <v>11169</v>
      </c>
    </row>
    <row r="40398" spans="1:4">
      <c r="A40398" s="489" t="str">
        <f t="shared" si="631"/>
        <v>2374300479訪問型サービス（独自）</v>
      </c>
      <c r="B40398" s="489">
        <v>2374300479</v>
      </c>
      <c r="C40398" s="489" t="s">
        <v>2571</v>
      </c>
      <c r="D40398" s="489" t="s">
        <v>11169</v>
      </c>
    </row>
    <row r="40399" spans="1:4">
      <c r="A40399" s="489" t="str">
        <f t="shared" si="631"/>
        <v>2374300487地域密着型通所介護</v>
      </c>
      <c r="B40399" s="489">
        <v>2374300487</v>
      </c>
      <c r="C40399" s="489" t="s">
        <v>161</v>
      </c>
      <c r="D40399" s="489" t="s">
        <v>11170</v>
      </c>
    </row>
    <row r="40400" spans="1:4">
      <c r="A40400" s="489" t="str">
        <f t="shared" si="631"/>
        <v>2374300487通所型サービス（独自）</v>
      </c>
      <c r="B40400" s="489">
        <v>2374300487</v>
      </c>
      <c r="C40400" s="489" t="s">
        <v>2570</v>
      </c>
      <c r="D40400" s="489" t="s">
        <v>11170</v>
      </c>
    </row>
    <row r="40401" spans="1:4">
      <c r="A40401" s="489" t="str">
        <f t="shared" si="631"/>
        <v>2374300503通所介護</v>
      </c>
      <c r="B40401" s="489">
        <v>2374300503</v>
      </c>
      <c r="C40401" s="489" t="s">
        <v>158</v>
      </c>
      <c r="D40401" s="489" t="s">
        <v>11171</v>
      </c>
    </row>
    <row r="40402" spans="1:4">
      <c r="A40402" s="489" t="str">
        <f t="shared" si="631"/>
        <v>2374300503通所型サービス（独自）</v>
      </c>
      <c r="B40402" s="489">
        <v>2374300503</v>
      </c>
      <c r="C40402" s="489" t="s">
        <v>2570</v>
      </c>
      <c r="D40402" s="489" t="s">
        <v>11171</v>
      </c>
    </row>
    <row r="40403" spans="1:4">
      <c r="A40403" s="489" t="str">
        <f t="shared" si="631"/>
        <v>2374300511介護予防短期入所生活介護</v>
      </c>
      <c r="B40403" s="489">
        <v>2374300511</v>
      </c>
      <c r="C40403" s="489" t="s">
        <v>2093</v>
      </c>
      <c r="D40403" s="489" t="s">
        <v>11172</v>
      </c>
    </row>
    <row r="40404" spans="1:4">
      <c r="A40404" s="489" t="str">
        <f t="shared" si="631"/>
        <v>2374300511短期入所生活介護</v>
      </c>
      <c r="B40404" s="489">
        <v>2374300511</v>
      </c>
      <c r="C40404" s="489" t="s">
        <v>2092</v>
      </c>
      <c r="D40404" s="489" t="s">
        <v>11172</v>
      </c>
    </row>
    <row r="40405" spans="1:4">
      <c r="A40405" s="489" t="str">
        <f t="shared" si="631"/>
        <v>2374300529居宅介護支援</v>
      </c>
      <c r="B40405" s="489">
        <v>2374300529</v>
      </c>
      <c r="C40405" s="489" t="s">
        <v>2519</v>
      </c>
      <c r="D40405" s="489" t="s">
        <v>11173</v>
      </c>
    </row>
    <row r="40406" spans="1:4">
      <c r="A40406" s="489" t="str">
        <f t="shared" si="631"/>
        <v>2374300537介護老人福祉施設</v>
      </c>
      <c r="B40406" s="489">
        <v>2374300537</v>
      </c>
      <c r="C40406" s="489" t="s">
        <v>1921</v>
      </c>
      <c r="D40406" s="489" t="s">
        <v>11174</v>
      </c>
    </row>
    <row r="40407" spans="1:4">
      <c r="A40407" s="489" t="str">
        <f t="shared" si="631"/>
        <v>2374300537介護老人福祉施設</v>
      </c>
      <c r="B40407" s="489">
        <v>2374300537</v>
      </c>
      <c r="C40407" s="489" t="s">
        <v>1921</v>
      </c>
      <c r="D40407" s="489" t="s">
        <v>11174</v>
      </c>
    </row>
    <row r="40408" spans="1:4">
      <c r="A40408" s="489" t="str">
        <f t="shared" si="631"/>
        <v>2374300545通所介護</v>
      </c>
      <c r="B40408" s="489">
        <v>2374300545</v>
      </c>
      <c r="C40408" s="489" t="s">
        <v>158</v>
      </c>
      <c r="D40408" s="489" t="s">
        <v>11175</v>
      </c>
    </row>
    <row r="40409" spans="1:4">
      <c r="A40409" s="489" t="str">
        <f t="shared" si="631"/>
        <v>2374300545通所型サービス（独自）</v>
      </c>
      <c r="B40409" s="489">
        <v>2374300545</v>
      </c>
      <c r="C40409" s="489" t="s">
        <v>2570</v>
      </c>
      <c r="D40409" s="489" t="s">
        <v>11175</v>
      </c>
    </row>
    <row r="40410" spans="1:4">
      <c r="A40410" s="489" t="str">
        <f t="shared" si="631"/>
        <v>2374300552居宅介護支援</v>
      </c>
      <c r="B40410" s="489">
        <v>2374300552</v>
      </c>
      <c r="C40410" s="489" t="s">
        <v>2519</v>
      </c>
      <c r="D40410" s="489" t="s">
        <v>11176</v>
      </c>
    </row>
    <row r="40411" spans="1:4">
      <c r="A40411" s="489" t="str">
        <f t="shared" si="631"/>
        <v>2374300560介護予防短期入所生活介護</v>
      </c>
      <c r="B40411" s="489">
        <v>2374300560</v>
      </c>
      <c r="C40411" s="489" t="s">
        <v>2093</v>
      </c>
      <c r="D40411" s="489" t="s">
        <v>11177</v>
      </c>
    </row>
    <row r="40412" spans="1:4">
      <c r="A40412" s="489" t="str">
        <f t="shared" si="631"/>
        <v>2374300560短期入所生活介護</v>
      </c>
      <c r="B40412" s="489">
        <v>2374300560</v>
      </c>
      <c r="C40412" s="489" t="s">
        <v>2092</v>
      </c>
      <c r="D40412" s="489" t="s">
        <v>11177</v>
      </c>
    </row>
    <row r="40413" spans="1:4">
      <c r="A40413" s="489" t="str">
        <f t="shared" si="631"/>
        <v>2374300602地域密着型通所介護</v>
      </c>
      <c r="B40413" s="489">
        <v>2374300602</v>
      </c>
      <c r="C40413" s="489" t="s">
        <v>161</v>
      </c>
      <c r="D40413" s="489" t="s">
        <v>11178</v>
      </c>
    </row>
    <row r="40414" spans="1:4">
      <c r="A40414" s="489" t="str">
        <f t="shared" si="631"/>
        <v>2374300602通所型サービス（独自）</v>
      </c>
      <c r="B40414" s="489">
        <v>2374300602</v>
      </c>
      <c r="C40414" s="489" t="s">
        <v>2570</v>
      </c>
      <c r="D40414" s="489" t="s">
        <v>11178</v>
      </c>
    </row>
    <row r="40415" spans="1:4">
      <c r="A40415" s="489" t="str">
        <f t="shared" si="631"/>
        <v>2374300636地域密着型通所介護</v>
      </c>
      <c r="B40415" s="489">
        <v>2374300636</v>
      </c>
      <c r="C40415" s="489" t="s">
        <v>161</v>
      </c>
      <c r="D40415" s="489" t="s">
        <v>11179</v>
      </c>
    </row>
    <row r="40416" spans="1:4">
      <c r="A40416" s="489" t="str">
        <f t="shared" si="631"/>
        <v>2374300636通所型サービス（独自）</v>
      </c>
      <c r="B40416" s="489">
        <v>2374300636</v>
      </c>
      <c r="C40416" s="489" t="s">
        <v>2570</v>
      </c>
      <c r="D40416" s="489" t="s">
        <v>11179</v>
      </c>
    </row>
    <row r="40417" spans="1:4">
      <c r="A40417" s="489" t="str">
        <f t="shared" si="631"/>
        <v>2374300669地域密着型通所介護</v>
      </c>
      <c r="B40417" s="489">
        <v>2374300669</v>
      </c>
      <c r="C40417" s="489" t="s">
        <v>161</v>
      </c>
      <c r="D40417" s="489" t="s">
        <v>11180</v>
      </c>
    </row>
    <row r="40418" spans="1:4">
      <c r="A40418" s="489" t="str">
        <f t="shared" si="631"/>
        <v>2374300669通所型サービス（独自）</v>
      </c>
      <c r="B40418" s="489">
        <v>2374300669</v>
      </c>
      <c r="C40418" s="489" t="s">
        <v>2570</v>
      </c>
      <c r="D40418" s="489" t="s">
        <v>11180</v>
      </c>
    </row>
    <row r="40419" spans="1:4">
      <c r="A40419" s="489" t="str">
        <f t="shared" si="631"/>
        <v>2374300693地域密着型通所介護</v>
      </c>
      <c r="B40419" s="489">
        <v>2374300693</v>
      </c>
      <c r="C40419" s="489" t="s">
        <v>161</v>
      </c>
      <c r="D40419" s="489" t="s">
        <v>11181</v>
      </c>
    </row>
    <row r="40420" spans="1:4">
      <c r="A40420" s="489" t="str">
        <f t="shared" si="631"/>
        <v>2374300693通所型サービス（独自）</v>
      </c>
      <c r="B40420" s="489">
        <v>2374300693</v>
      </c>
      <c r="C40420" s="489" t="s">
        <v>2570</v>
      </c>
      <c r="D40420" s="489" t="s">
        <v>11181</v>
      </c>
    </row>
    <row r="40421" spans="1:4">
      <c r="A40421" s="489" t="str">
        <f t="shared" si="631"/>
        <v>2374300719介護予防短期入所生活介護</v>
      </c>
      <c r="B40421" s="489">
        <v>2374300719</v>
      </c>
      <c r="C40421" s="489" t="s">
        <v>2093</v>
      </c>
      <c r="D40421" s="489" t="s">
        <v>11182</v>
      </c>
    </row>
    <row r="40422" spans="1:4">
      <c r="A40422" s="489" t="str">
        <f t="shared" si="631"/>
        <v>2374300719短期入所生活介護</v>
      </c>
      <c r="B40422" s="489">
        <v>2374300719</v>
      </c>
      <c r="C40422" s="489" t="s">
        <v>2092</v>
      </c>
      <c r="D40422" s="489" t="s">
        <v>11182</v>
      </c>
    </row>
    <row r="40423" spans="1:4">
      <c r="A40423" s="489" t="str">
        <f t="shared" si="631"/>
        <v>2374300735訪問介護</v>
      </c>
      <c r="B40423" s="489">
        <v>2374300735</v>
      </c>
      <c r="C40423" s="489" t="s">
        <v>140</v>
      </c>
      <c r="D40423" s="489" t="s">
        <v>11183</v>
      </c>
    </row>
    <row r="40424" spans="1:4">
      <c r="A40424" s="489" t="str">
        <f t="shared" si="631"/>
        <v>2374300735訪問介護</v>
      </c>
      <c r="B40424" s="489">
        <v>2374300735</v>
      </c>
      <c r="C40424" s="489" t="s">
        <v>140</v>
      </c>
      <c r="D40424" s="489" t="s">
        <v>11183</v>
      </c>
    </row>
    <row r="40425" spans="1:4">
      <c r="A40425" s="489" t="str">
        <f t="shared" si="631"/>
        <v>2374300735訪問型サービス（独自）</v>
      </c>
      <c r="B40425" s="489">
        <v>2374300735</v>
      </c>
      <c r="C40425" s="489" t="s">
        <v>2571</v>
      </c>
      <c r="D40425" s="489" t="s">
        <v>11183</v>
      </c>
    </row>
    <row r="40426" spans="1:4">
      <c r="A40426" s="489" t="str">
        <f t="shared" si="631"/>
        <v>2374300743居宅介護支援</v>
      </c>
      <c r="B40426" s="489">
        <v>2374300743</v>
      </c>
      <c r="C40426" s="489" t="s">
        <v>2519</v>
      </c>
      <c r="D40426" s="489" t="s">
        <v>11184</v>
      </c>
    </row>
    <row r="40427" spans="1:4">
      <c r="A40427" s="489" t="str">
        <f t="shared" si="631"/>
        <v>2374300800地域密着型通所介護</v>
      </c>
      <c r="B40427" s="489">
        <v>2374300800</v>
      </c>
      <c r="C40427" s="489" t="s">
        <v>161</v>
      </c>
      <c r="D40427" s="489" t="s">
        <v>11185</v>
      </c>
    </row>
    <row r="40428" spans="1:4">
      <c r="A40428" s="489" t="str">
        <f t="shared" si="631"/>
        <v>2374300800通所型サービス（独自）</v>
      </c>
      <c r="B40428" s="489">
        <v>2374300800</v>
      </c>
      <c r="C40428" s="489" t="s">
        <v>2570</v>
      </c>
      <c r="D40428" s="489" t="s">
        <v>11185</v>
      </c>
    </row>
    <row r="40429" spans="1:4">
      <c r="A40429" s="489" t="str">
        <f t="shared" si="631"/>
        <v>2374300826介護予防短期入所生活介護</v>
      </c>
      <c r="B40429" s="489">
        <v>2374300826</v>
      </c>
      <c r="C40429" s="489" t="s">
        <v>2093</v>
      </c>
      <c r="D40429" s="489" t="s">
        <v>11186</v>
      </c>
    </row>
    <row r="40430" spans="1:4">
      <c r="A40430" s="489" t="str">
        <f t="shared" si="631"/>
        <v>2374300826介護老人福祉施設</v>
      </c>
      <c r="B40430" s="489">
        <v>2374300826</v>
      </c>
      <c r="C40430" s="489" t="s">
        <v>1921</v>
      </c>
      <c r="D40430" s="489" t="s">
        <v>11186</v>
      </c>
    </row>
    <row r="40431" spans="1:4">
      <c r="A40431" s="489" t="str">
        <f t="shared" si="631"/>
        <v>2374300826短期入所生活介護</v>
      </c>
      <c r="B40431" s="489">
        <v>2374300826</v>
      </c>
      <c r="C40431" s="489" t="s">
        <v>2092</v>
      </c>
      <c r="D40431" s="489" t="s">
        <v>11186</v>
      </c>
    </row>
    <row r="40432" spans="1:4">
      <c r="A40432" s="489" t="str">
        <f t="shared" si="631"/>
        <v>2374300834通所介護</v>
      </c>
      <c r="B40432" s="489">
        <v>2374300834</v>
      </c>
      <c r="C40432" s="489" t="s">
        <v>158</v>
      </c>
      <c r="D40432" s="489" t="s">
        <v>11187</v>
      </c>
    </row>
    <row r="40433" spans="1:4">
      <c r="A40433" s="489" t="str">
        <f t="shared" si="631"/>
        <v>2374300834通所型サービス（独自）</v>
      </c>
      <c r="B40433" s="489">
        <v>2374300834</v>
      </c>
      <c r="C40433" s="489" t="s">
        <v>2570</v>
      </c>
      <c r="D40433" s="489" t="s">
        <v>11187</v>
      </c>
    </row>
    <row r="40434" spans="1:4">
      <c r="A40434" s="489" t="str">
        <f t="shared" si="631"/>
        <v>2374300859居宅介護支援</v>
      </c>
      <c r="B40434" s="489">
        <v>2374300859</v>
      </c>
      <c r="C40434" s="489" t="s">
        <v>2519</v>
      </c>
      <c r="D40434" s="489" t="s">
        <v>11188</v>
      </c>
    </row>
    <row r="40435" spans="1:4">
      <c r="A40435" s="489" t="str">
        <f t="shared" si="631"/>
        <v>2374300883介護予防特定施設入居者生活介護</v>
      </c>
      <c r="B40435" s="489">
        <v>2374300883</v>
      </c>
      <c r="C40435" s="489" t="s">
        <v>2514</v>
      </c>
      <c r="D40435" s="489" t="s">
        <v>11189</v>
      </c>
    </row>
    <row r="40436" spans="1:4">
      <c r="A40436" s="489" t="str">
        <f t="shared" si="631"/>
        <v>2374300883特定施設入居者生活介護</v>
      </c>
      <c r="B40436" s="489">
        <v>2374300883</v>
      </c>
      <c r="C40436" s="489" t="s">
        <v>2513</v>
      </c>
      <c r="D40436" s="489" t="s">
        <v>11189</v>
      </c>
    </row>
    <row r="40437" spans="1:4">
      <c r="A40437" s="489" t="str">
        <f t="shared" si="631"/>
        <v>2374300909地域密着型通所介護</v>
      </c>
      <c r="B40437" s="489">
        <v>2374300909</v>
      </c>
      <c r="C40437" s="489" t="s">
        <v>161</v>
      </c>
      <c r="D40437" s="489" t="s">
        <v>11190</v>
      </c>
    </row>
    <row r="40438" spans="1:4">
      <c r="A40438" s="489" t="str">
        <f t="shared" si="631"/>
        <v>2374300925居宅介護支援</v>
      </c>
      <c r="B40438" s="489">
        <v>2374300925</v>
      </c>
      <c r="C40438" s="489" t="s">
        <v>2519</v>
      </c>
      <c r="D40438" s="489" t="s">
        <v>11191</v>
      </c>
    </row>
    <row r="40439" spans="1:4">
      <c r="A40439" s="489" t="str">
        <f t="shared" si="631"/>
        <v>2374300941居宅介護支援</v>
      </c>
      <c r="B40439" s="489">
        <v>2374300941</v>
      </c>
      <c r="C40439" s="489" t="s">
        <v>2519</v>
      </c>
      <c r="D40439" s="489" t="s">
        <v>11192</v>
      </c>
    </row>
    <row r="40440" spans="1:4">
      <c r="A40440" s="489" t="str">
        <f t="shared" si="631"/>
        <v>2374300966訪問介護</v>
      </c>
      <c r="B40440" s="489">
        <v>2374300966</v>
      </c>
      <c r="C40440" s="489" t="s">
        <v>140</v>
      </c>
      <c r="D40440" s="489" t="s">
        <v>11193</v>
      </c>
    </row>
    <row r="40441" spans="1:4">
      <c r="A40441" s="489" t="str">
        <f t="shared" si="631"/>
        <v>2374300966訪問介護</v>
      </c>
      <c r="B40441" s="489">
        <v>2374300966</v>
      </c>
      <c r="C40441" s="489" t="s">
        <v>140</v>
      </c>
      <c r="D40441" s="489" t="s">
        <v>11193</v>
      </c>
    </row>
    <row r="40442" spans="1:4">
      <c r="A40442" s="489" t="str">
        <f t="shared" si="631"/>
        <v>2374300966訪問介護</v>
      </c>
      <c r="B40442" s="489">
        <v>2374300966</v>
      </c>
      <c r="C40442" s="489" t="s">
        <v>140</v>
      </c>
      <c r="D40442" s="489" t="s">
        <v>11193</v>
      </c>
    </row>
    <row r="40443" spans="1:4">
      <c r="A40443" s="489" t="str">
        <f t="shared" si="631"/>
        <v>2374300990訪問介護</v>
      </c>
      <c r="B40443" s="489">
        <v>2374300990</v>
      </c>
      <c r="C40443" s="489" t="s">
        <v>140</v>
      </c>
      <c r="D40443" s="489" t="s">
        <v>11194</v>
      </c>
    </row>
    <row r="40444" spans="1:4">
      <c r="A40444" s="489" t="str">
        <f t="shared" si="631"/>
        <v>2374300990訪問介護</v>
      </c>
      <c r="B40444" s="489">
        <v>2374300990</v>
      </c>
      <c r="C40444" s="489" t="s">
        <v>140</v>
      </c>
      <c r="D40444" s="489" t="s">
        <v>11194</v>
      </c>
    </row>
    <row r="40445" spans="1:4">
      <c r="A40445" s="489" t="str">
        <f t="shared" si="631"/>
        <v>2374301006居宅介護支援</v>
      </c>
      <c r="B40445" s="489">
        <v>2374301006</v>
      </c>
      <c r="C40445" s="489" t="s">
        <v>2519</v>
      </c>
      <c r="D40445" s="489" t="s">
        <v>11195</v>
      </c>
    </row>
    <row r="40446" spans="1:4">
      <c r="A40446" s="489" t="str">
        <f t="shared" si="631"/>
        <v>2374301014通所介護</v>
      </c>
      <c r="B40446" s="489">
        <v>2374301014</v>
      </c>
      <c r="C40446" s="489" t="s">
        <v>158</v>
      </c>
      <c r="D40446" s="489" t="s">
        <v>11196</v>
      </c>
    </row>
    <row r="40447" spans="1:4">
      <c r="A40447" s="489" t="str">
        <f t="shared" si="631"/>
        <v>2374301022介護予防短期入所生活介護</v>
      </c>
      <c r="B40447" s="489">
        <v>2374301022</v>
      </c>
      <c r="C40447" s="489" t="s">
        <v>2093</v>
      </c>
      <c r="D40447" s="489" t="s">
        <v>11197</v>
      </c>
    </row>
    <row r="40448" spans="1:4">
      <c r="A40448" s="489" t="str">
        <f t="shared" si="631"/>
        <v>2374301022介護予防短期入所生活介護</v>
      </c>
      <c r="B40448" s="489">
        <v>2374301022</v>
      </c>
      <c r="C40448" s="489" t="s">
        <v>2093</v>
      </c>
      <c r="D40448" s="489" t="s">
        <v>11197</v>
      </c>
    </row>
    <row r="40449" spans="1:4">
      <c r="A40449" s="489" t="str">
        <f t="shared" si="631"/>
        <v>2374301022短期入所生活介護</v>
      </c>
      <c r="B40449" s="489">
        <v>2374301022</v>
      </c>
      <c r="C40449" s="489" t="s">
        <v>2092</v>
      </c>
      <c r="D40449" s="489" t="s">
        <v>11197</v>
      </c>
    </row>
    <row r="40450" spans="1:4">
      <c r="A40450" s="489" t="str">
        <f t="shared" ref="A40450:A40513" si="632">B40450&amp;C40450</f>
        <v>2374301022短期入所生活介護</v>
      </c>
      <c r="B40450" s="489">
        <v>2374301022</v>
      </c>
      <c r="C40450" s="489" t="s">
        <v>2092</v>
      </c>
      <c r="D40450" s="489" t="s">
        <v>11197</v>
      </c>
    </row>
    <row r="40451" spans="1:4">
      <c r="A40451" s="489" t="str">
        <f t="shared" si="632"/>
        <v>2374301030居宅介護支援</v>
      </c>
      <c r="B40451" s="489">
        <v>2374301030</v>
      </c>
      <c r="C40451" s="489" t="s">
        <v>2519</v>
      </c>
      <c r="D40451" s="489" t="s">
        <v>11198</v>
      </c>
    </row>
    <row r="40452" spans="1:4">
      <c r="A40452" s="489" t="str">
        <f t="shared" si="632"/>
        <v>2374301048訪問介護</v>
      </c>
      <c r="B40452" s="489">
        <v>2374301048</v>
      </c>
      <c r="C40452" s="489" t="s">
        <v>140</v>
      </c>
      <c r="D40452" s="489" t="s">
        <v>11199</v>
      </c>
    </row>
    <row r="40453" spans="1:4">
      <c r="A40453" s="489" t="str">
        <f t="shared" si="632"/>
        <v>2374301048訪問介護</v>
      </c>
      <c r="B40453" s="489">
        <v>2374301048</v>
      </c>
      <c r="C40453" s="489" t="s">
        <v>140</v>
      </c>
      <c r="D40453" s="489" t="s">
        <v>11199</v>
      </c>
    </row>
    <row r="40454" spans="1:4">
      <c r="A40454" s="489" t="str">
        <f t="shared" si="632"/>
        <v>2374301055通所介護</v>
      </c>
      <c r="B40454" s="489">
        <v>2374301055</v>
      </c>
      <c r="C40454" s="489" t="s">
        <v>158</v>
      </c>
      <c r="D40454" s="489" t="s">
        <v>11200</v>
      </c>
    </row>
    <row r="40455" spans="1:4">
      <c r="A40455" s="489" t="str">
        <f t="shared" si="632"/>
        <v>2374301089居宅介護支援</v>
      </c>
      <c r="B40455" s="489">
        <v>2374301089</v>
      </c>
      <c r="C40455" s="489" t="s">
        <v>2519</v>
      </c>
      <c r="D40455" s="489" t="s">
        <v>11201</v>
      </c>
    </row>
    <row r="40456" spans="1:4">
      <c r="A40456" s="489" t="str">
        <f t="shared" si="632"/>
        <v>2374301105居宅介護支援</v>
      </c>
      <c r="B40456" s="489">
        <v>2374301105</v>
      </c>
      <c r="C40456" s="489" t="s">
        <v>2519</v>
      </c>
      <c r="D40456" s="489" t="s">
        <v>11202</v>
      </c>
    </row>
    <row r="40457" spans="1:4">
      <c r="A40457" s="489" t="str">
        <f t="shared" si="632"/>
        <v>2374301121訪問介護</v>
      </c>
      <c r="B40457" s="489">
        <v>2374301121</v>
      </c>
      <c r="C40457" s="489" t="s">
        <v>140</v>
      </c>
      <c r="D40457" s="489" t="s">
        <v>11203</v>
      </c>
    </row>
    <row r="40458" spans="1:4">
      <c r="A40458" s="489" t="str">
        <f t="shared" si="632"/>
        <v>2374301121訪問介護</v>
      </c>
      <c r="B40458" s="489">
        <v>2374301121</v>
      </c>
      <c r="C40458" s="489" t="s">
        <v>140</v>
      </c>
      <c r="D40458" s="489" t="s">
        <v>11203</v>
      </c>
    </row>
    <row r="40459" spans="1:4">
      <c r="A40459" s="489" t="str">
        <f t="shared" si="632"/>
        <v>2374301147通所介護</v>
      </c>
      <c r="B40459" s="489">
        <v>2374301147</v>
      </c>
      <c r="C40459" s="489" t="s">
        <v>158</v>
      </c>
      <c r="D40459" s="489" t="s">
        <v>11204</v>
      </c>
    </row>
    <row r="40460" spans="1:4">
      <c r="A40460" s="489" t="str">
        <f t="shared" si="632"/>
        <v>2374301154居宅介護支援</v>
      </c>
      <c r="B40460" s="489">
        <v>2374301154</v>
      </c>
      <c r="C40460" s="489" t="s">
        <v>2519</v>
      </c>
      <c r="D40460" s="489" t="s">
        <v>11205</v>
      </c>
    </row>
    <row r="40461" spans="1:4">
      <c r="A40461" s="489" t="str">
        <f t="shared" si="632"/>
        <v>2374301162訪問介護</v>
      </c>
      <c r="B40461" s="489">
        <v>2374301162</v>
      </c>
      <c r="C40461" s="489" t="s">
        <v>140</v>
      </c>
      <c r="D40461" s="489" t="s">
        <v>11206</v>
      </c>
    </row>
    <row r="40462" spans="1:4">
      <c r="A40462" s="489" t="str">
        <f t="shared" si="632"/>
        <v>2374301162訪問介護</v>
      </c>
      <c r="B40462" s="489">
        <v>2374301162</v>
      </c>
      <c r="C40462" s="489" t="s">
        <v>140</v>
      </c>
      <c r="D40462" s="489" t="s">
        <v>11206</v>
      </c>
    </row>
    <row r="40463" spans="1:4">
      <c r="A40463" s="489" t="str">
        <f t="shared" si="632"/>
        <v>2374301170訪問介護</v>
      </c>
      <c r="B40463" s="489">
        <v>2374301170</v>
      </c>
      <c r="C40463" s="489" t="s">
        <v>140</v>
      </c>
      <c r="D40463" s="489" t="s">
        <v>11207</v>
      </c>
    </row>
    <row r="40464" spans="1:4">
      <c r="A40464" s="489" t="str">
        <f t="shared" si="632"/>
        <v>2374301170訪問介護</v>
      </c>
      <c r="B40464" s="489">
        <v>2374301170</v>
      </c>
      <c r="C40464" s="489" t="s">
        <v>140</v>
      </c>
      <c r="D40464" s="489" t="s">
        <v>11207</v>
      </c>
    </row>
    <row r="40465" spans="1:4">
      <c r="A40465" s="489" t="str">
        <f t="shared" si="632"/>
        <v>2374301188通所介護</v>
      </c>
      <c r="B40465" s="489">
        <v>2374301188</v>
      </c>
      <c r="C40465" s="489" t="s">
        <v>158</v>
      </c>
      <c r="D40465" s="489" t="s">
        <v>11208</v>
      </c>
    </row>
    <row r="40466" spans="1:4">
      <c r="A40466" s="489" t="str">
        <f t="shared" si="632"/>
        <v>2374301204訪問介護</v>
      </c>
      <c r="B40466" s="489">
        <v>2374301204</v>
      </c>
      <c r="C40466" s="489" t="s">
        <v>140</v>
      </c>
      <c r="D40466" s="489" t="s">
        <v>11209</v>
      </c>
    </row>
    <row r="40467" spans="1:4">
      <c r="A40467" s="489" t="str">
        <f t="shared" si="632"/>
        <v>2374301204訪問介護</v>
      </c>
      <c r="B40467" s="489">
        <v>2374301204</v>
      </c>
      <c r="C40467" s="489" t="s">
        <v>140</v>
      </c>
      <c r="D40467" s="489" t="s">
        <v>11209</v>
      </c>
    </row>
    <row r="40468" spans="1:4">
      <c r="A40468" s="489" t="str">
        <f t="shared" si="632"/>
        <v>2374301212通所介護</v>
      </c>
      <c r="B40468" s="489">
        <v>2374301212</v>
      </c>
      <c r="C40468" s="489" t="s">
        <v>158</v>
      </c>
      <c r="D40468" s="489" t="s">
        <v>11210</v>
      </c>
    </row>
    <row r="40469" spans="1:4">
      <c r="A40469" s="489" t="str">
        <f t="shared" si="632"/>
        <v>2374301220訪問介護</v>
      </c>
      <c r="B40469" s="489">
        <v>2374301220</v>
      </c>
      <c r="C40469" s="489" t="s">
        <v>140</v>
      </c>
      <c r="D40469" s="489" t="s">
        <v>11211</v>
      </c>
    </row>
    <row r="40470" spans="1:4">
      <c r="A40470" s="489" t="str">
        <f t="shared" si="632"/>
        <v>2374301220訪問介護</v>
      </c>
      <c r="B40470" s="489">
        <v>2374301220</v>
      </c>
      <c r="C40470" s="489" t="s">
        <v>140</v>
      </c>
      <c r="D40470" s="489" t="s">
        <v>11211</v>
      </c>
    </row>
    <row r="40471" spans="1:4">
      <c r="A40471" s="489" t="str">
        <f t="shared" si="632"/>
        <v>2374301238通所介護</v>
      </c>
      <c r="B40471" s="489">
        <v>2374301238</v>
      </c>
      <c r="C40471" s="489" t="s">
        <v>158</v>
      </c>
      <c r="D40471" s="489" t="s">
        <v>11212</v>
      </c>
    </row>
    <row r="40472" spans="1:4">
      <c r="A40472" s="489" t="str">
        <f t="shared" si="632"/>
        <v>2374301246居宅介護支援</v>
      </c>
      <c r="B40472" s="489">
        <v>2374301246</v>
      </c>
      <c r="C40472" s="489" t="s">
        <v>2519</v>
      </c>
      <c r="D40472" s="489" t="s">
        <v>11213</v>
      </c>
    </row>
    <row r="40473" spans="1:4">
      <c r="A40473" s="489" t="str">
        <f t="shared" si="632"/>
        <v>2374400055訪問介護</v>
      </c>
      <c r="B40473" s="489">
        <v>2374400055</v>
      </c>
      <c r="C40473" s="489" t="s">
        <v>140</v>
      </c>
      <c r="D40473" s="489" t="s">
        <v>11214</v>
      </c>
    </row>
    <row r="40474" spans="1:4">
      <c r="A40474" s="489" t="str">
        <f t="shared" si="632"/>
        <v>2374400055訪問介護</v>
      </c>
      <c r="B40474" s="489">
        <v>2374400055</v>
      </c>
      <c r="C40474" s="489" t="s">
        <v>140</v>
      </c>
      <c r="D40474" s="489" t="s">
        <v>11214</v>
      </c>
    </row>
    <row r="40475" spans="1:4">
      <c r="A40475" s="489" t="str">
        <f t="shared" si="632"/>
        <v>2374400055訪問型サービス（独自）</v>
      </c>
      <c r="B40475" s="489">
        <v>2374400055</v>
      </c>
      <c r="C40475" s="489" t="s">
        <v>2571</v>
      </c>
      <c r="D40475" s="489" t="s">
        <v>11214</v>
      </c>
    </row>
    <row r="40476" spans="1:4">
      <c r="A40476" s="489" t="str">
        <f t="shared" si="632"/>
        <v>2374400055訪問型サービス（独自／定率）</v>
      </c>
      <c r="B40476" s="489">
        <v>2374400055</v>
      </c>
      <c r="C40476" s="489" t="s">
        <v>2568</v>
      </c>
      <c r="D40476" s="489" t="s">
        <v>11214</v>
      </c>
    </row>
    <row r="40477" spans="1:4">
      <c r="A40477" s="489" t="str">
        <f t="shared" si="632"/>
        <v>2374400063通所介護</v>
      </c>
      <c r="B40477" s="489">
        <v>2374400063</v>
      </c>
      <c r="C40477" s="489" t="s">
        <v>158</v>
      </c>
      <c r="D40477" s="489" t="s">
        <v>11215</v>
      </c>
    </row>
    <row r="40478" spans="1:4">
      <c r="A40478" s="489" t="str">
        <f t="shared" si="632"/>
        <v>2374400063通所型サービス（独自）</v>
      </c>
      <c r="B40478" s="489">
        <v>2374400063</v>
      </c>
      <c r="C40478" s="489" t="s">
        <v>2570</v>
      </c>
      <c r="D40478" s="489" t="s">
        <v>11215</v>
      </c>
    </row>
    <row r="40479" spans="1:4">
      <c r="A40479" s="489" t="str">
        <f t="shared" si="632"/>
        <v>2374400071居宅介護支援</v>
      </c>
      <c r="B40479" s="489">
        <v>2374400071</v>
      </c>
      <c r="C40479" s="489" t="s">
        <v>2519</v>
      </c>
      <c r="D40479" s="489" t="s">
        <v>11216</v>
      </c>
    </row>
    <row r="40480" spans="1:4">
      <c r="A40480" s="489" t="str">
        <f t="shared" si="632"/>
        <v>2374400097介護老人福祉施設</v>
      </c>
      <c r="B40480" s="489">
        <v>2374400097</v>
      </c>
      <c r="C40480" s="489" t="s">
        <v>1921</v>
      </c>
      <c r="D40480" s="489" t="s">
        <v>11217</v>
      </c>
    </row>
    <row r="40481" spans="1:4">
      <c r="A40481" s="489" t="str">
        <f t="shared" si="632"/>
        <v>2374400097介護老人福祉施設</v>
      </c>
      <c r="B40481" s="489">
        <v>2374400097</v>
      </c>
      <c r="C40481" s="489" t="s">
        <v>1921</v>
      </c>
      <c r="D40481" s="489" t="s">
        <v>11217</v>
      </c>
    </row>
    <row r="40482" spans="1:4">
      <c r="A40482" s="489" t="str">
        <f t="shared" si="632"/>
        <v>2374400105介護予防短期入所生活介護</v>
      </c>
      <c r="B40482" s="489">
        <v>2374400105</v>
      </c>
      <c r="C40482" s="489" t="s">
        <v>2093</v>
      </c>
      <c r="D40482" s="489" t="s">
        <v>11218</v>
      </c>
    </row>
    <row r="40483" spans="1:4">
      <c r="A40483" s="489" t="str">
        <f t="shared" si="632"/>
        <v>2374400105短期入所生活介護</v>
      </c>
      <c r="B40483" s="489">
        <v>2374400105</v>
      </c>
      <c r="C40483" s="489" t="s">
        <v>2092</v>
      </c>
      <c r="D40483" s="489" t="s">
        <v>11218</v>
      </c>
    </row>
    <row r="40484" spans="1:4">
      <c r="A40484" s="489" t="str">
        <f t="shared" si="632"/>
        <v>2374400105短期入所生活介護</v>
      </c>
      <c r="B40484" s="489">
        <v>2374400105</v>
      </c>
      <c r="C40484" s="489" t="s">
        <v>2092</v>
      </c>
      <c r="D40484" s="489" t="s">
        <v>11218</v>
      </c>
    </row>
    <row r="40485" spans="1:4">
      <c r="A40485" s="489" t="str">
        <f t="shared" si="632"/>
        <v>2374400113居宅介護支援</v>
      </c>
      <c r="B40485" s="489">
        <v>2374400113</v>
      </c>
      <c r="C40485" s="489" t="s">
        <v>2519</v>
      </c>
      <c r="D40485" s="489" t="s">
        <v>11219</v>
      </c>
    </row>
    <row r="40486" spans="1:4">
      <c r="A40486" s="489" t="str">
        <f t="shared" si="632"/>
        <v>2374400162訪問介護</v>
      </c>
      <c r="B40486" s="489">
        <v>2374400162</v>
      </c>
      <c r="C40486" s="489" t="s">
        <v>140</v>
      </c>
      <c r="D40486" s="489" t="s">
        <v>11220</v>
      </c>
    </row>
    <row r="40487" spans="1:4">
      <c r="A40487" s="489" t="str">
        <f t="shared" si="632"/>
        <v>2374400162訪問介護</v>
      </c>
      <c r="B40487" s="489">
        <v>2374400162</v>
      </c>
      <c r="C40487" s="489" t="s">
        <v>140</v>
      </c>
      <c r="D40487" s="489" t="s">
        <v>11220</v>
      </c>
    </row>
    <row r="40488" spans="1:4">
      <c r="A40488" s="489" t="str">
        <f t="shared" si="632"/>
        <v>2374400162訪問介護</v>
      </c>
      <c r="B40488" s="489">
        <v>2374400162</v>
      </c>
      <c r="C40488" s="489" t="s">
        <v>140</v>
      </c>
      <c r="D40488" s="489" t="s">
        <v>11220</v>
      </c>
    </row>
    <row r="40489" spans="1:4">
      <c r="A40489" s="489" t="str">
        <f t="shared" si="632"/>
        <v>2374400162訪問型サービス（独自）</v>
      </c>
      <c r="B40489" s="489">
        <v>2374400162</v>
      </c>
      <c r="C40489" s="489" t="s">
        <v>2571</v>
      </c>
      <c r="D40489" s="489" t="s">
        <v>11220</v>
      </c>
    </row>
    <row r="40490" spans="1:4">
      <c r="A40490" s="489" t="str">
        <f t="shared" si="632"/>
        <v>2374400162訪問型サービス（独自／定率）</v>
      </c>
      <c r="B40490" s="489">
        <v>2374400162</v>
      </c>
      <c r="C40490" s="489" t="s">
        <v>2568</v>
      </c>
      <c r="D40490" s="489" t="s">
        <v>11220</v>
      </c>
    </row>
    <row r="40491" spans="1:4">
      <c r="A40491" s="489" t="str">
        <f t="shared" si="632"/>
        <v>2374400170居宅介護支援</v>
      </c>
      <c r="B40491" s="489">
        <v>2374400170</v>
      </c>
      <c r="C40491" s="489" t="s">
        <v>2519</v>
      </c>
      <c r="D40491" s="489" t="s">
        <v>11221</v>
      </c>
    </row>
    <row r="40492" spans="1:4">
      <c r="A40492" s="489" t="str">
        <f t="shared" si="632"/>
        <v>2374400253介護予防認知症対応型共同生活介護（短期利用型）</v>
      </c>
      <c r="B40492" s="489">
        <v>2374400253</v>
      </c>
      <c r="C40492" s="489" t="s">
        <v>19398</v>
      </c>
      <c r="D40492" s="489" t="s">
        <v>11222</v>
      </c>
    </row>
    <row r="40493" spans="1:4">
      <c r="A40493" s="489" t="str">
        <f t="shared" si="632"/>
        <v>2374400253介護予防認知症対応型共同生活介護</v>
      </c>
      <c r="B40493" s="489">
        <v>2374400253</v>
      </c>
      <c r="C40493" s="489" t="s">
        <v>2088</v>
      </c>
      <c r="D40493" s="489" t="s">
        <v>11222</v>
      </c>
    </row>
    <row r="40494" spans="1:4">
      <c r="A40494" s="489" t="str">
        <f t="shared" si="632"/>
        <v>2374400253認知症対応型共同生活介護（短期利用型）</v>
      </c>
      <c r="B40494" s="489">
        <v>2374400253</v>
      </c>
      <c r="C40494" s="489" t="s">
        <v>19399</v>
      </c>
      <c r="D40494" s="489" t="s">
        <v>11222</v>
      </c>
    </row>
    <row r="40495" spans="1:4">
      <c r="A40495" s="489" t="str">
        <f t="shared" si="632"/>
        <v>2374400253認知症対応型共同生活介護</v>
      </c>
      <c r="B40495" s="489">
        <v>2374400253</v>
      </c>
      <c r="C40495" s="489" t="s">
        <v>2087</v>
      </c>
      <c r="D40495" s="489" t="s">
        <v>11222</v>
      </c>
    </row>
    <row r="40496" spans="1:4">
      <c r="A40496" s="489" t="str">
        <f t="shared" si="632"/>
        <v>2374400329居宅介護支援</v>
      </c>
      <c r="B40496" s="489">
        <v>2374400329</v>
      </c>
      <c r="C40496" s="489" t="s">
        <v>2519</v>
      </c>
      <c r="D40496" s="489" t="s">
        <v>11223</v>
      </c>
    </row>
    <row r="40497" spans="1:4">
      <c r="A40497" s="489" t="str">
        <f t="shared" si="632"/>
        <v>2374400337介護予防訪問リハビリテーション</v>
      </c>
      <c r="B40497" s="489">
        <v>2374400337</v>
      </c>
      <c r="C40497" s="489" t="s">
        <v>2108</v>
      </c>
      <c r="D40497" s="489" t="s">
        <v>4318</v>
      </c>
    </row>
    <row r="40498" spans="1:4">
      <c r="A40498" s="489" t="str">
        <f t="shared" si="632"/>
        <v>2374400337訪問リハビリテーション</v>
      </c>
      <c r="B40498" s="489">
        <v>2374400337</v>
      </c>
      <c r="C40498" s="489" t="s">
        <v>2104</v>
      </c>
      <c r="D40498" s="489" t="s">
        <v>4318</v>
      </c>
    </row>
    <row r="40499" spans="1:4">
      <c r="A40499" s="489" t="str">
        <f t="shared" si="632"/>
        <v>2374400337訪問リハビリテーション</v>
      </c>
      <c r="B40499" s="489">
        <v>2374400337</v>
      </c>
      <c r="C40499" s="489" t="s">
        <v>2104</v>
      </c>
      <c r="D40499" s="489" t="s">
        <v>4318</v>
      </c>
    </row>
    <row r="40500" spans="1:4">
      <c r="A40500" s="489" t="str">
        <f t="shared" si="632"/>
        <v>2374400378通所介護</v>
      </c>
      <c r="B40500" s="489">
        <v>2374400378</v>
      </c>
      <c r="C40500" s="489" t="s">
        <v>158</v>
      </c>
      <c r="D40500" s="489" t="s">
        <v>11224</v>
      </c>
    </row>
    <row r="40501" spans="1:4">
      <c r="A40501" s="489" t="str">
        <f t="shared" si="632"/>
        <v>2374400378通所型サービス（独自）</v>
      </c>
      <c r="B40501" s="489">
        <v>2374400378</v>
      </c>
      <c r="C40501" s="489" t="s">
        <v>2570</v>
      </c>
      <c r="D40501" s="489" t="s">
        <v>11224</v>
      </c>
    </row>
    <row r="40502" spans="1:4">
      <c r="A40502" s="489" t="str">
        <f t="shared" si="632"/>
        <v>2374400378通所型サービス（独自／定率）</v>
      </c>
      <c r="B40502" s="489">
        <v>2374400378</v>
      </c>
      <c r="C40502" s="489" t="s">
        <v>2567</v>
      </c>
      <c r="D40502" s="489" t="s">
        <v>11224</v>
      </c>
    </row>
    <row r="40503" spans="1:4">
      <c r="A40503" s="489" t="str">
        <f t="shared" si="632"/>
        <v>2374400386介護予防短期入所生活介護</v>
      </c>
      <c r="B40503" s="489">
        <v>2374400386</v>
      </c>
      <c r="C40503" s="489" t="s">
        <v>2093</v>
      </c>
      <c r="D40503" s="489" t="s">
        <v>11225</v>
      </c>
    </row>
    <row r="40504" spans="1:4">
      <c r="A40504" s="489" t="str">
        <f t="shared" si="632"/>
        <v>2374400386短期入所生活介護</v>
      </c>
      <c r="B40504" s="489">
        <v>2374400386</v>
      </c>
      <c r="C40504" s="489" t="s">
        <v>2092</v>
      </c>
      <c r="D40504" s="489" t="s">
        <v>11225</v>
      </c>
    </row>
    <row r="40505" spans="1:4">
      <c r="A40505" s="489" t="str">
        <f t="shared" si="632"/>
        <v>2374400394介護老人福祉施設</v>
      </c>
      <c r="B40505" s="489">
        <v>2374400394</v>
      </c>
      <c r="C40505" s="489" t="s">
        <v>1921</v>
      </c>
      <c r="D40505" s="489" t="s">
        <v>11226</v>
      </c>
    </row>
    <row r="40506" spans="1:4">
      <c r="A40506" s="489" t="str">
        <f t="shared" si="632"/>
        <v>2374400394介護老人福祉施設</v>
      </c>
      <c r="B40506" s="489">
        <v>2374400394</v>
      </c>
      <c r="C40506" s="489" t="s">
        <v>1921</v>
      </c>
      <c r="D40506" s="489" t="s">
        <v>11226</v>
      </c>
    </row>
    <row r="40507" spans="1:4">
      <c r="A40507" s="489" t="str">
        <f t="shared" si="632"/>
        <v>2374400428訪問介護</v>
      </c>
      <c r="B40507" s="489">
        <v>2374400428</v>
      </c>
      <c r="C40507" s="489" t="s">
        <v>140</v>
      </c>
      <c r="D40507" s="489" t="s">
        <v>11227</v>
      </c>
    </row>
    <row r="40508" spans="1:4">
      <c r="A40508" s="489" t="str">
        <f t="shared" si="632"/>
        <v>2374400428訪問介護</v>
      </c>
      <c r="B40508" s="489">
        <v>2374400428</v>
      </c>
      <c r="C40508" s="489" t="s">
        <v>140</v>
      </c>
      <c r="D40508" s="489" t="s">
        <v>11227</v>
      </c>
    </row>
    <row r="40509" spans="1:4">
      <c r="A40509" s="489" t="str">
        <f t="shared" si="632"/>
        <v>2374400428訪問型サービス（独自）</v>
      </c>
      <c r="B40509" s="489">
        <v>2374400428</v>
      </c>
      <c r="C40509" s="489" t="s">
        <v>2571</v>
      </c>
      <c r="D40509" s="489" t="s">
        <v>11227</v>
      </c>
    </row>
    <row r="40510" spans="1:4">
      <c r="A40510" s="489" t="str">
        <f t="shared" si="632"/>
        <v>2374400428訪問型サービス（独自／定率）</v>
      </c>
      <c r="B40510" s="489">
        <v>2374400428</v>
      </c>
      <c r="C40510" s="489" t="s">
        <v>2568</v>
      </c>
      <c r="D40510" s="489" t="s">
        <v>11227</v>
      </c>
    </row>
    <row r="40511" spans="1:4">
      <c r="A40511" s="489" t="str">
        <f t="shared" si="632"/>
        <v>2374400485地域密着型通所介護</v>
      </c>
      <c r="B40511" s="489">
        <v>2374400485</v>
      </c>
      <c r="C40511" s="489" t="s">
        <v>161</v>
      </c>
      <c r="D40511" s="489" t="s">
        <v>11228</v>
      </c>
    </row>
    <row r="40512" spans="1:4">
      <c r="A40512" s="489" t="str">
        <f t="shared" si="632"/>
        <v>2374400485通所型サービス（独自）</v>
      </c>
      <c r="B40512" s="489">
        <v>2374400485</v>
      </c>
      <c r="C40512" s="489" t="s">
        <v>2570</v>
      </c>
      <c r="D40512" s="489" t="s">
        <v>11228</v>
      </c>
    </row>
    <row r="40513" spans="1:4">
      <c r="A40513" s="489" t="str">
        <f t="shared" si="632"/>
        <v>2374400493地域密着型通所介護</v>
      </c>
      <c r="B40513" s="489">
        <v>2374400493</v>
      </c>
      <c r="C40513" s="489" t="s">
        <v>161</v>
      </c>
      <c r="D40513" s="489" t="s">
        <v>11229</v>
      </c>
    </row>
    <row r="40514" spans="1:4">
      <c r="A40514" s="489" t="str">
        <f t="shared" ref="A40514:A40577" si="633">B40514&amp;C40514</f>
        <v>2374400493通所型サービス（独自）</v>
      </c>
      <c r="B40514" s="489">
        <v>2374400493</v>
      </c>
      <c r="C40514" s="489" t="s">
        <v>2570</v>
      </c>
      <c r="D40514" s="489" t="s">
        <v>11229</v>
      </c>
    </row>
    <row r="40515" spans="1:4">
      <c r="A40515" s="489" t="str">
        <f t="shared" si="633"/>
        <v>2374400501居宅介護支援</v>
      </c>
      <c r="B40515" s="489">
        <v>2374400501</v>
      </c>
      <c r="C40515" s="489" t="s">
        <v>2519</v>
      </c>
      <c r="D40515" s="489" t="s">
        <v>11230</v>
      </c>
    </row>
    <row r="40516" spans="1:4">
      <c r="A40516" s="489" t="str">
        <f t="shared" si="633"/>
        <v>2374400527訪問介護</v>
      </c>
      <c r="B40516" s="489">
        <v>2374400527</v>
      </c>
      <c r="C40516" s="489" t="s">
        <v>140</v>
      </c>
      <c r="D40516" s="489" t="s">
        <v>11231</v>
      </c>
    </row>
    <row r="40517" spans="1:4">
      <c r="A40517" s="489" t="str">
        <f t="shared" si="633"/>
        <v>2374400527訪問介護</v>
      </c>
      <c r="B40517" s="489">
        <v>2374400527</v>
      </c>
      <c r="C40517" s="489" t="s">
        <v>140</v>
      </c>
      <c r="D40517" s="489" t="s">
        <v>11231</v>
      </c>
    </row>
    <row r="40518" spans="1:4">
      <c r="A40518" s="489" t="str">
        <f t="shared" si="633"/>
        <v>2374400535居宅介護支援</v>
      </c>
      <c r="B40518" s="489">
        <v>2374400535</v>
      </c>
      <c r="C40518" s="489" t="s">
        <v>2519</v>
      </c>
      <c r="D40518" s="489" t="s">
        <v>11231</v>
      </c>
    </row>
    <row r="40519" spans="1:4">
      <c r="A40519" s="489" t="str">
        <f t="shared" si="633"/>
        <v>2374400568訪問型サービス（独自）</v>
      </c>
      <c r="B40519" s="489">
        <v>2374400568</v>
      </c>
      <c r="C40519" s="489" t="s">
        <v>2571</v>
      </c>
      <c r="D40519" s="489" t="s">
        <v>11232</v>
      </c>
    </row>
    <row r="40520" spans="1:4">
      <c r="A40520" s="489" t="str">
        <f t="shared" si="633"/>
        <v>2374400568訪問型サービス（独自／定率）</v>
      </c>
      <c r="B40520" s="489">
        <v>2374400568</v>
      </c>
      <c r="C40520" s="489" t="s">
        <v>2568</v>
      </c>
      <c r="D40520" s="489" t="s">
        <v>11232</v>
      </c>
    </row>
    <row r="40521" spans="1:4">
      <c r="A40521" s="489" t="str">
        <f t="shared" si="633"/>
        <v>2374400568訪問介護</v>
      </c>
      <c r="B40521" s="489">
        <v>2374400568</v>
      </c>
      <c r="C40521" s="489" t="s">
        <v>140</v>
      </c>
      <c r="D40521" s="489" t="s">
        <v>11233</v>
      </c>
    </row>
    <row r="40522" spans="1:4">
      <c r="A40522" s="489" t="str">
        <f t="shared" si="633"/>
        <v>2374400568訪問介護</v>
      </c>
      <c r="B40522" s="489">
        <v>2374400568</v>
      </c>
      <c r="C40522" s="489" t="s">
        <v>140</v>
      </c>
      <c r="D40522" s="489" t="s">
        <v>11233</v>
      </c>
    </row>
    <row r="40523" spans="1:4">
      <c r="A40523" s="489" t="str">
        <f t="shared" si="633"/>
        <v>2374400592訪問介護</v>
      </c>
      <c r="B40523" s="489">
        <v>2374400592</v>
      </c>
      <c r="C40523" s="489" t="s">
        <v>140</v>
      </c>
      <c r="D40523" s="489" t="s">
        <v>11234</v>
      </c>
    </row>
    <row r="40524" spans="1:4">
      <c r="A40524" s="489" t="str">
        <f t="shared" si="633"/>
        <v>2374400592訪問介護</v>
      </c>
      <c r="B40524" s="489">
        <v>2374400592</v>
      </c>
      <c r="C40524" s="489" t="s">
        <v>140</v>
      </c>
      <c r="D40524" s="489" t="s">
        <v>11234</v>
      </c>
    </row>
    <row r="40525" spans="1:4">
      <c r="A40525" s="489" t="str">
        <f t="shared" si="633"/>
        <v>2374400634介護予防短期入所生活介護</v>
      </c>
      <c r="B40525" s="489">
        <v>2374400634</v>
      </c>
      <c r="C40525" s="489" t="s">
        <v>2093</v>
      </c>
      <c r="D40525" s="489" t="s">
        <v>11235</v>
      </c>
    </row>
    <row r="40526" spans="1:4">
      <c r="A40526" s="489" t="str">
        <f t="shared" si="633"/>
        <v>2374400634短期入所生活介護</v>
      </c>
      <c r="B40526" s="489">
        <v>2374400634</v>
      </c>
      <c r="C40526" s="489" t="s">
        <v>2092</v>
      </c>
      <c r="D40526" s="489" t="s">
        <v>11235</v>
      </c>
    </row>
    <row r="40527" spans="1:4">
      <c r="A40527" s="489" t="str">
        <f t="shared" si="633"/>
        <v>2374400667通所介護</v>
      </c>
      <c r="B40527" s="489">
        <v>2374400667</v>
      </c>
      <c r="C40527" s="489" t="s">
        <v>158</v>
      </c>
      <c r="D40527" s="489" t="s">
        <v>11236</v>
      </c>
    </row>
    <row r="40528" spans="1:4">
      <c r="A40528" s="489" t="str">
        <f t="shared" si="633"/>
        <v>2374400667通所介護</v>
      </c>
      <c r="B40528" s="489">
        <v>2374400667</v>
      </c>
      <c r="C40528" s="489" t="s">
        <v>158</v>
      </c>
      <c r="D40528" s="489" t="s">
        <v>11236</v>
      </c>
    </row>
    <row r="40529" spans="1:4">
      <c r="A40529" s="489" t="str">
        <f t="shared" si="633"/>
        <v>2374400667通所介護</v>
      </c>
      <c r="B40529" s="489">
        <v>2374400667</v>
      </c>
      <c r="C40529" s="489" t="s">
        <v>158</v>
      </c>
      <c r="D40529" s="489" t="s">
        <v>11236</v>
      </c>
    </row>
    <row r="40530" spans="1:4">
      <c r="A40530" s="489" t="str">
        <f t="shared" si="633"/>
        <v>2374400667通所型サービス（独自）</v>
      </c>
      <c r="B40530" s="489">
        <v>2374400667</v>
      </c>
      <c r="C40530" s="489" t="s">
        <v>2570</v>
      </c>
      <c r="D40530" s="489" t="s">
        <v>11236</v>
      </c>
    </row>
    <row r="40531" spans="1:4">
      <c r="A40531" s="489" t="str">
        <f t="shared" si="633"/>
        <v>2374400667通所型サービス（独自／定率）</v>
      </c>
      <c r="B40531" s="489">
        <v>2374400667</v>
      </c>
      <c r="C40531" s="489" t="s">
        <v>2567</v>
      </c>
      <c r="D40531" s="489" t="s">
        <v>11236</v>
      </c>
    </row>
    <row r="40532" spans="1:4">
      <c r="A40532" s="489" t="str">
        <f t="shared" si="633"/>
        <v>2374400683訪問介護</v>
      </c>
      <c r="B40532" s="489">
        <v>2374400683</v>
      </c>
      <c r="C40532" s="489" t="s">
        <v>140</v>
      </c>
      <c r="D40532" s="489" t="s">
        <v>11237</v>
      </c>
    </row>
    <row r="40533" spans="1:4">
      <c r="A40533" s="489" t="str">
        <f t="shared" si="633"/>
        <v>2374400683訪問介護</v>
      </c>
      <c r="B40533" s="489">
        <v>2374400683</v>
      </c>
      <c r="C40533" s="489" t="s">
        <v>140</v>
      </c>
      <c r="D40533" s="489" t="s">
        <v>11237</v>
      </c>
    </row>
    <row r="40534" spans="1:4">
      <c r="A40534" s="489" t="str">
        <f t="shared" si="633"/>
        <v>2374400717通所介護</v>
      </c>
      <c r="B40534" s="489">
        <v>2374400717</v>
      </c>
      <c r="C40534" s="489" t="s">
        <v>158</v>
      </c>
      <c r="D40534" s="489" t="s">
        <v>11238</v>
      </c>
    </row>
    <row r="40535" spans="1:4">
      <c r="A40535" s="489" t="str">
        <f t="shared" si="633"/>
        <v>2374400725介護予防特定施設入居者生活介護</v>
      </c>
      <c r="B40535" s="489">
        <v>2374400725</v>
      </c>
      <c r="C40535" s="489" t="s">
        <v>2514</v>
      </c>
      <c r="D40535" s="489" t="s">
        <v>11239</v>
      </c>
    </row>
    <row r="40536" spans="1:4">
      <c r="A40536" s="489" t="str">
        <f t="shared" si="633"/>
        <v>2374400725特定施設入居者生活介護</v>
      </c>
      <c r="B40536" s="489">
        <v>2374400725</v>
      </c>
      <c r="C40536" s="489" t="s">
        <v>2513</v>
      </c>
      <c r="D40536" s="489" t="s">
        <v>11239</v>
      </c>
    </row>
    <row r="40537" spans="1:4">
      <c r="A40537" s="489" t="str">
        <f t="shared" si="633"/>
        <v>2374400733介護老人福祉施設</v>
      </c>
      <c r="B40537" s="489">
        <v>2374400733</v>
      </c>
      <c r="C40537" s="489" t="s">
        <v>1921</v>
      </c>
      <c r="D40537" s="489" t="s">
        <v>11240</v>
      </c>
    </row>
    <row r="40538" spans="1:4">
      <c r="A40538" s="489" t="str">
        <f t="shared" si="633"/>
        <v>2374400766介護予防短期入所生活介護</v>
      </c>
      <c r="B40538" s="489">
        <v>2374400766</v>
      </c>
      <c r="C40538" s="489" t="s">
        <v>2093</v>
      </c>
      <c r="D40538" s="489" t="s">
        <v>11241</v>
      </c>
    </row>
    <row r="40539" spans="1:4">
      <c r="A40539" s="489" t="str">
        <f t="shared" si="633"/>
        <v>2374400766短期入所生活介護</v>
      </c>
      <c r="B40539" s="489">
        <v>2374400766</v>
      </c>
      <c r="C40539" s="489" t="s">
        <v>2092</v>
      </c>
      <c r="D40539" s="489" t="s">
        <v>11241</v>
      </c>
    </row>
    <row r="40540" spans="1:4">
      <c r="A40540" s="489" t="str">
        <f t="shared" si="633"/>
        <v>2374400774訪問介護</v>
      </c>
      <c r="B40540" s="489">
        <v>2374400774</v>
      </c>
      <c r="C40540" s="489" t="s">
        <v>140</v>
      </c>
      <c r="D40540" s="489" t="s">
        <v>11242</v>
      </c>
    </row>
    <row r="40541" spans="1:4">
      <c r="A40541" s="489" t="str">
        <f t="shared" si="633"/>
        <v>2374400774訪問介護</v>
      </c>
      <c r="B40541" s="489">
        <v>2374400774</v>
      </c>
      <c r="C40541" s="489" t="s">
        <v>140</v>
      </c>
      <c r="D40541" s="489" t="s">
        <v>11242</v>
      </c>
    </row>
    <row r="40542" spans="1:4">
      <c r="A40542" s="489" t="str">
        <f t="shared" si="633"/>
        <v>2374400774訪問型サービス（独自）</v>
      </c>
      <c r="B40542" s="489">
        <v>2374400774</v>
      </c>
      <c r="C40542" s="489" t="s">
        <v>2571</v>
      </c>
      <c r="D40542" s="489" t="s">
        <v>11242</v>
      </c>
    </row>
    <row r="40543" spans="1:4">
      <c r="A40543" s="489" t="str">
        <f t="shared" si="633"/>
        <v>2374400782居宅介護支援</v>
      </c>
      <c r="B40543" s="489">
        <v>2374400782</v>
      </c>
      <c r="C40543" s="489" t="s">
        <v>2519</v>
      </c>
      <c r="D40543" s="489" t="s">
        <v>11243</v>
      </c>
    </row>
    <row r="40544" spans="1:4">
      <c r="A40544" s="489" t="str">
        <f t="shared" si="633"/>
        <v>2374400790訪問介護</v>
      </c>
      <c r="B40544" s="489">
        <v>2374400790</v>
      </c>
      <c r="C40544" s="489" t="s">
        <v>140</v>
      </c>
      <c r="D40544" s="489" t="s">
        <v>11244</v>
      </c>
    </row>
    <row r="40545" spans="1:4">
      <c r="A40545" s="489" t="str">
        <f t="shared" si="633"/>
        <v>2374400790訪問介護</v>
      </c>
      <c r="B40545" s="489">
        <v>2374400790</v>
      </c>
      <c r="C40545" s="489" t="s">
        <v>140</v>
      </c>
      <c r="D40545" s="489" t="s">
        <v>11244</v>
      </c>
    </row>
    <row r="40546" spans="1:4">
      <c r="A40546" s="489" t="str">
        <f t="shared" si="633"/>
        <v>2374400790訪問介護</v>
      </c>
      <c r="B40546" s="489">
        <v>2374400790</v>
      </c>
      <c r="C40546" s="489" t="s">
        <v>140</v>
      </c>
      <c r="D40546" s="489" t="s">
        <v>11244</v>
      </c>
    </row>
    <row r="40547" spans="1:4">
      <c r="A40547" s="489" t="str">
        <f t="shared" si="633"/>
        <v>2374400816訪問介護</v>
      </c>
      <c r="B40547" s="489">
        <v>2374400816</v>
      </c>
      <c r="C40547" s="489" t="s">
        <v>140</v>
      </c>
      <c r="D40547" s="489" t="s">
        <v>11245</v>
      </c>
    </row>
    <row r="40548" spans="1:4">
      <c r="A40548" s="489" t="str">
        <f t="shared" si="633"/>
        <v>2374400816訪問介護</v>
      </c>
      <c r="B40548" s="489">
        <v>2374400816</v>
      </c>
      <c r="C40548" s="489" t="s">
        <v>140</v>
      </c>
      <c r="D40548" s="489" t="s">
        <v>11245</v>
      </c>
    </row>
    <row r="40549" spans="1:4">
      <c r="A40549" s="489" t="str">
        <f t="shared" si="633"/>
        <v>2374400824訪問介護</v>
      </c>
      <c r="B40549" s="489">
        <v>2374400824</v>
      </c>
      <c r="C40549" s="489" t="s">
        <v>140</v>
      </c>
      <c r="D40549" s="489" t="s">
        <v>11246</v>
      </c>
    </row>
    <row r="40550" spans="1:4">
      <c r="A40550" s="489" t="str">
        <f t="shared" si="633"/>
        <v>2374400824訪問介護</v>
      </c>
      <c r="B40550" s="489">
        <v>2374400824</v>
      </c>
      <c r="C40550" s="489" t="s">
        <v>140</v>
      </c>
      <c r="D40550" s="489" t="s">
        <v>11246</v>
      </c>
    </row>
    <row r="40551" spans="1:4">
      <c r="A40551" s="489" t="str">
        <f t="shared" si="633"/>
        <v>2374400832通所介護</v>
      </c>
      <c r="B40551" s="489">
        <v>2374400832</v>
      </c>
      <c r="C40551" s="489" t="s">
        <v>158</v>
      </c>
      <c r="D40551" s="489" t="s">
        <v>11247</v>
      </c>
    </row>
    <row r="40552" spans="1:4">
      <c r="A40552" s="489" t="str">
        <f t="shared" si="633"/>
        <v>2374400857訪問介護</v>
      </c>
      <c r="B40552" s="489">
        <v>2374400857</v>
      </c>
      <c r="C40552" s="489" t="s">
        <v>140</v>
      </c>
      <c r="D40552" s="489" t="s">
        <v>11248</v>
      </c>
    </row>
    <row r="40553" spans="1:4">
      <c r="A40553" s="489" t="str">
        <f t="shared" si="633"/>
        <v>2374400857訪問介護</v>
      </c>
      <c r="B40553" s="489">
        <v>2374400857</v>
      </c>
      <c r="C40553" s="489" t="s">
        <v>140</v>
      </c>
      <c r="D40553" s="489" t="s">
        <v>11248</v>
      </c>
    </row>
    <row r="40554" spans="1:4">
      <c r="A40554" s="489" t="str">
        <f t="shared" si="633"/>
        <v>2374400865通所介護</v>
      </c>
      <c r="B40554" s="489">
        <v>2374400865</v>
      </c>
      <c r="C40554" s="489" t="s">
        <v>158</v>
      </c>
      <c r="D40554" s="489" t="s">
        <v>11249</v>
      </c>
    </row>
    <row r="40555" spans="1:4">
      <c r="A40555" s="489" t="str">
        <f t="shared" si="633"/>
        <v>2374400899居宅介護支援</v>
      </c>
      <c r="B40555" s="489">
        <v>2374400899</v>
      </c>
      <c r="C40555" s="489" t="s">
        <v>2519</v>
      </c>
      <c r="D40555" s="489" t="s">
        <v>11250</v>
      </c>
    </row>
    <row r="40556" spans="1:4">
      <c r="A40556" s="489" t="str">
        <f t="shared" si="633"/>
        <v>2374400907通所介護</v>
      </c>
      <c r="B40556" s="489">
        <v>2374400907</v>
      </c>
      <c r="C40556" s="489" t="s">
        <v>158</v>
      </c>
      <c r="D40556" s="489" t="s">
        <v>11251</v>
      </c>
    </row>
    <row r="40557" spans="1:4">
      <c r="A40557" s="489" t="str">
        <f t="shared" si="633"/>
        <v>2374400915通所介護</v>
      </c>
      <c r="B40557" s="489">
        <v>2374400915</v>
      </c>
      <c r="C40557" s="489" t="s">
        <v>158</v>
      </c>
      <c r="D40557" s="489" t="s">
        <v>11252</v>
      </c>
    </row>
    <row r="40558" spans="1:4">
      <c r="A40558" s="489" t="str">
        <f t="shared" si="633"/>
        <v>2374400915通所介護</v>
      </c>
      <c r="B40558" s="489">
        <v>2374400915</v>
      </c>
      <c r="C40558" s="489" t="s">
        <v>158</v>
      </c>
      <c r="D40558" s="489" t="s">
        <v>11252</v>
      </c>
    </row>
    <row r="40559" spans="1:4">
      <c r="A40559" s="489" t="str">
        <f t="shared" si="633"/>
        <v>2374400915通所型サービス（独自／定率）</v>
      </c>
      <c r="B40559" s="489">
        <v>2374400915</v>
      </c>
      <c r="C40559" s="489" t="s">
        <v>2567</v>
      </c>
      <c r="D40559" s="489" t="s">
        <v>11252</v>
      </c>
    </row>
    <row r="40560" spans="1:4">
      <c r="A40560" s="489" t="str">
        <f t="shared" si="633"/>
        <v>2374400923訪問介護</v>
      </c>
      <c r="B40560" s="489">
        <v>2374400923</v>
      </c>
      <c r="C40560" s="489" t="s">
        <v>140</v>
      </c>
      <c r="D40560" s="489" t="s">
        <v>11253</v>
      </c>
    </row>
    <row r="40561" spans="1:4">
      <c r="A40561" s="489" t="str">
        <f t="shared" si="633"/>
        <v>2374400923訪問介護</v>
      </c>
      <c r="B40561" s="489">
        <v>2374400923</v>
      </c>
      <c r="C40561" s="489" t="s">
        <v>140</v>
      </c>
      <c r="D40561" s="489" t="s">
        <v>11253</v>
      </c>
    </row>
    <row r="40562" spans="1:4">
      <c r="A40562" s="489" t="str">
        <f t="shared" si="633"/>
        <v>2374400923訪問型サービス（独自）</v>
      </c>
      <c r="B40562" s="489">
        <v>2374400923</v>
      </c>
      <c r="C40562" s="489" t="s">
        <v>2571</v>
      </c>
      <c r="D40562" s="489" t="s">
        <v>11253</v>
      </c>
    </row>
    <row r="40563" spans="1:4">
      <c r="A40563" s="489" t="str">
        <f t="shared" si="633"/>
        <v>2374400931訪問介護</v>
      </c>
      <c r="B40563" s="489">
        <v>2374400931</v>
      </c>
      <c r="C40563" s="489" t="s">
        <v>140</v>
      </c>
      <c r="D40563" s="489" t="s">
        <v>11254</v>
      </c>
    </row>
    <row r="40564" spans="1:4">
      <c r="A40564" s="489" t="str">
        <f t="shared" si="633"/>
        <v>2374400931訪問介護</v>
      </c>
      <c r="B40564" s="489">
        <v>2374400931</v>
      </c>
      <c r="C40564" s="489" t="s">
        <v>140</v>
      </c>
      <c r="D40564" s="489" t="s">
        <v>11254</v>
      </c>
    </row>
    <row r="40565" spans="1:4">
      <c r="A40565" s="489" t="str">
        <f t="shared" si="633"/>
        <v>2374500060居宅介護支援</v>
      </c>
      <c r="B40565" s="489">
        <v>2374500060</v>
      </c>
      <c r="C40565" s="489" t="s">
        <v>2519</v>
      </c>
      <c r="D40565" s="489" t="s">
        <v>11255</v>
      </c>
    </row>
    <row r="40566" spans="1:4">
      <c r="A40566" s="489" t="str">
        <f t="shared" si="633"/>
        <v>2374500078居宅介護支援</v>
      </c>
      <c r="B40566" s="489">
        <v>2374500078</v>
      </c>
      <c r="C40566" s="489" t="s">
        <v>2519</v>
      </c>
      <c r="D40566" s="489" t="s">
        <v>11256</v>
      </c>
    </row>
    <row r="40567" spans="1:4">
      <c r="A40567" s="489" t="str">
        <f t="shared" si="633"/>
        <v>2374500086介護老人福祉施設</v>
      </c>
      <c r="B40567" s="489">
        <v>2374500086</v>
      </c>
      <c r="C40567" s="489" t="s">
        <v>1921</v>
      </c>
      <c r="D40567" s="489" t="s">
        <v>11257</v>
      </c>
    </row>
    <row r="40568" spans="1:4">
      <c r="A40568" s="489" t="str">
        <f t="shared" si="633"/>
        <v>2374500128地域密着型通所介護</v>
      </c>
      <c r="B40568" s="489">
        <v>2374500128</v>
      </c>
      <c r="C40568" s="489" t="s">
        <v>161</v>
      </c>
      <c r="D40568" s="489" t="s">
        <v>11258</v>
      </c>
    </row>
    <row r="40569" spans="1:4">
      <c r="A40569" s="489" t="str">
        <f t="shared" si="633"/>
        <v>2374500128通所型サービス（独自）</v>
      </c>
      <c r="B40569" s="489">
        <v>2374500128</v>
      </c>
      <c r="C40569" s="489" t="s">
        <v>2570</v>
      </c>
      <c r="D40569" s="489" t="s">
        <v>11258</v>
      </c>
    </row>
    <row r="40570" spans="1:4">
      <c r="A40570" s="489" t="str">
        <f t="shared" si="633"/>
        <v>2374500136介護予防短期入所生活介護</v>
      </c>
      <c r="B40570" s="489">
        <v>2374500136</v>
      </c>
      <c r="C40570" s="489" t="s">
        <v>2093</v>
      </c>
      <c r="D40570" s="489" t="s">
        <v>11259</v>
      </c>
    </row>
    <row r="40571" spans="1:4">
      <c r="A40571" s="489" t="str">
        <f t="shared" si="633"/>
        <v>2374500136短期入所生活介護</v>
      </c>
      <c r="B40571" s="489">
        <v>2374500136</v>
      </c>
      <c r="C40571" s="489" t="s">
        <v>2092</v>
      </c>
      <c r="D40571" s="489" t="s">
        <v>11259</v>
      </c>
    </row>
    <row r="40572" spans="1:4">
      <c r="A40572" s="489" t="str">
        <f t="shared" si="633"/>
        <v>2374500151介護予防通所リハビリテーション</v>
      </c>
      <c r="B40572" s="489">
        <v>2374500151</v>
      </c>
      <c r="C40572" s="489" t="s">
        <v>2512</v>
      </c>
      <c r="D40572" s="489" t="s">
        <v>19375</v>
      </c>
    </row>
    <row r="40573" spans="1:4">
      <c r="A40573" s="489" t="str">
        <f t="shared" si="633"/>
        <v>2374500151通所リハビリテーション</v>
      </c>
      <c r="B40573" s="489">
        <v>2374500151</v>
      </c>
      <c r="C40573" s="489" t="s">
        <v>2511</v>
      </c>
      <c r="D40573" s="489" t="s">
        <v>19375</v>
      </c>
    </row>
    <row r="40574" spans="1:4">
      <c r="A40574" s="489" t="str">
        <f t="shared" si="633"/>
        <v>2374500151通所リハビリテーション</v>
      </c>
      <c r="B40574" s="489">
        <v>2374500151</v>
      </c>
      <c r="C40574" s="489" t="s">
        <v>2511</v>
      </c>
      <c r="D40574" s="489" t="s">
        <v>19375</v>
      </c>
    </row>
    <row r="40575" spans="1:4">
      <c r="A40575" s="489" t="str">
        <f t="shared" si="633"/>
        <v>2374500219介護予防訪問入浴介護</v>
      </c>
      <c r="B40575" s="489">
        <v>2374500219</v>
      </c>
      <c r="C40575" s="489" t="s">
        <v>2510</v>
      </c>
      <c r="D40575" s="489" t="s">
        <v>11260</v>
      </c>
    </row>
    <row r="40576" spans="1:4">
      <c r="A40576" s="489" t="str">
        <f t="shared" si="633"/>
        <v>2374500219訪問入浴介護</v>
      </c>
      <c r="B40576" s="489">
        <v>2374500219</v>
      </c>
      <c r="C40576" s="489" t="s">
        <v>2509</v>
      </c>
      <c r="D40576" s="489" t="s">
        <v>11260</v>
      </c>
    </row>
    <row r="40577" spans="1:4">
      <c r="A40577" s="489" t="str">
        <f t="shared" si="633"/>
        <v>2374500318通所介護</v>
      </c>
      <c r="B40577" s="489">
        <v>2374500318</v>
      </c>
      <c r="C40577" s="489" t="s">
        <v>158</v>
      </c>
      <c r="D40577" s="489" t="s">
        <v>11261</v>
      </c>
    </row>
    <row r="40578" spans="1:4">
      <c r="A40578" s="489" t="str">
        <f t="shared" ref="A40578:A40641" si="634">B40578&amp;C40578</f>
        <v>2374500318通所型サービス（独自）</v>
      </c>
      <c r="B40578" s="489">
        <v>2374500318</v>
      </c>
      <c r="C40578" s="489" t="s">
        <v>2570</v>
      </c>
      <c r="D40578" s="489" t="s">
        <v>11261</v>
      </c>
    </row>
    <row r="40579" spans="1:4">
      <c r="A40579" s="489" t="str">
        <f t="shared" si="634"/>
        <v>2374500334居宅介護支援</v>
      </c>
      <c r="B40579" s="489">
        <v>2374500334</v>
      </c>
      <c r="C40579" s="489" t="s">
        <v>2519</v>
      </c>
      <c r="D40579" s="489" t="s">
        <v>11262</v>
      </c>
    </row>
    <row r="40580" spans="1:4">
      <c r="A40580" s="489" t="str">
        <f t="shared" si="634"/>
        <v>2374500383介護予防短期入所生活介護</v>
      </c>
      <c r="B40580" s="489">
        <v>2374500383</v>
      </c>
      <c r="C40580" s="489" t="s">
        <v>2093</v>
      </c>
      <c r="D40580" s="489" t="s">
        <v>11263</v>
      </c>
    </row>
    <row r="40581" spans="1:4">
      <c r="A40581" s="489" t="str">
        <f t="shared" si="634"/>
        <v>2374500383介護老人福祉施設</v>
      </c>
      <c r="B40581" s="489">
        <v>2374500383</v>
      </c>
      <c r="C40581" s="489" t="s">
        <v>1921</v>
      </c>
      <c r="D40581" s="489" t="s">
        <v>11263</v>
      </c>
    </row>
    <row r="40582" spans="1:4">
      <c r="A40582" s="489" t="str">
        <f t="shared" si="634"/>
        <v>2374500383短期入所生活介護</v>
      </c>
      <c r="B40582" s="489">
        <v>2374500383</v>
      </c>
      <c r="C40582" s="489" t="s">
        <v>2092</v>
      </c>
      <c r="D40582" s="489" t="s">
        <v>11263</v>
      </c>
    </row>
    <row r="40583" spans="1:4">
      <c r="A40583" s="489" t="str">
        <f t="shared" si="634"/>
        <v>2374500391介護予防短期入所生活介護</v>
      </c>
      <c r="B40583" s="489">
        <v>2374500391</v>
      </c>
      <c r="C40583" s="489" t="s">
        <v>2093</v>
      </c>
      <c r="D40583" s="489" t="s">
        <v>11264</v>
      </c>
    </row>
    <row r="40584" spans="1:4">
      <c r="A40584" s="489" t="str">
        <f t="shared" si="634"/>
        <v>2374500391短期入所生活介護</v>
      </c>
      <c r="B40584" s="489">
        <v>2374500391</v>
      </c>
      <c r="C40584" s="489" t="s">
        <v>2092</v>
      </c>
      <c r="D40584" s="489" t="s">
        <v>11264</v>
      </c>
    </row>
    <row r="40585" spans="1:4">
      <c r="A40585" s="489" t="str">
        <f t="shared" si="634"/>
        <v>2374500409居宅介護支援</v>
      </c>
      <c r="B40585" s="489">
        <v>2374500409</v>
      </c>
      <c r="C40585" s="489" t="s">
        <v>2519</v>
      </c>
      <c r="D40585" s="489" t="s">
        <v>11265</v>
      </c>
    </row>
    <row r="40586" spans="1:4">
      <c r="A40586" s="489" t="str">
        <f t="shared" si="634"/>
        <v>2374500417介護予防認知症対応型通所介護</v>
      </c>
      <c r="B40586" s="489">
        <v>2374500417</v>
      </c>
      <c r="C40586" s="489" t="s">
        <v>2517</v>
      </c>
      <c r="D40586" s="489" t="s">
        <v>11266</v>
      </c>
    </row>
    <row r="40587" spans="1:4">
      <c r="A40587" s="489" t="str">
        <f t="shared" si="634"/>
        <v>2374500417通所介護</v>
      </c>
      <c r="B40587" s="489">
        <v>2374500417</v>
      </c>
      <c r="C40587" s="489" t="s">
        <v>158</v>
      </c>
      <c r="D40587" s="489" t="s">
        <v>11266</v>
      </c>
    </row>
    <row r="40588" spans="1:4">
      <c r="A40588" s="489" t="str">
        <f t="shared" si="634"/>
        <v>2374500417通所型サービス（独自）</v>
      </c>
      <c r="B40588" s="489">
        <v>2374500417</v>
      </c>
      <c r="C40588" s="489" t="s">
        <v>2570</v>
      </c>
      <c r="D40588" s="489" t="s">
        <v>11266</v>
      </c>
    </row>
    <row r="40589" spans="1:4">
      <c r="A40589" s="489" t="str">
        <f t="shared" si="634"/>
        <v>2374500417認知症対応型通所介護</v>
      </c>
      <c r="B40589" s="489">
        <v>2374500417</v>
      </c>
      <c r="C40589" s="489" t="s">
        <v>2516</v>
      </c>
      <c r="D40589" s="489" t="s">
        <v>11266</v>
      </c>
    </row>
    <row r="40590" spans="1:4">
      <c r="A40590" s="489" t="str">
        <f t="shared" si="634"/>
        <v>2374500433通所介護</v>
      </c>
      <c r="B40590" s="489">
        <v>2374500433</v>
      </c>
      <c r="C40590" s="489" t="s">
        <v>158</v>
      </c>
      <c r="D40590" s="489" t="s">
        <v>11267</v>
      </c>
    </row>
    <row r="40591" spans="1:4">
      <c r="A40591" s="489" t="str">
        <f t="shared" si="634"/>
        <v>2374500433通所型サービス（独自）</v>
      </c>
      <c r="B40591" s="489">
        <v>2374500433</v>
      </c>
      <c r="C40591" s="489" t="s">
        <v>2570</v>
      </c>
      <c r="D40591" s="489" t="s">
        <v>11267</v>
      </c>
    </row>
    <row r="40592" spans="1:4">
      <c r="A40592" s="489" t="str">
        <f t="shared" si="634"/>
        <v>2374500441居宅介護支援</v>
      </c>
      <c r="B40592" s="489">
        <v>2374500441</v>
      </c>
      <c r="C40592" s="489" t="s">
        <v>2519</v>
      </c>
      <c r="D40592" s="489" t="s">
        <v>11268</v>
      </c>
    </row>
    <row r="40593" spans="1:4">
      <c r="A40593" s="489" t="str">
        <f t="shared" si="634"/>
        <v>2374500482訪問介護</v>
      </c>
      <c r="B40593" s="489">
        <v>2374500482</v>
      </c>
      <c r="C40593" s="489" t="s">
        <v>140</v>
      </c>
      <c r="D40593" s="489" t="s">
        <v>11269</v>
      </c>
    </row>
    <row r="40594" spans="1:4">
      <c r="A40594" s="489" t="str">
        <f t="shared" si="634"/>
        <v>2374500482訪問介護</v>
      </c>
      <c r="B40594" s="489">
        <v>2374500482</v>
      </c>
      <c r="C40594" s="489" t="s">
        <v>140</v>
      </c>
      <c r="D40594" s="489" t="s">
        <v>11269</v>
      </c>
    </row>
    <row r="40595" spans="1:4">
      <c r="A40595" s="489" t="str">
        <f t="shared" si="634"/>
        <v>2374500490訪問介護</v>
      </c>
      <c r="B40595" s="489">
        <v>2374500490</v>
      </c>
      <c r="C40595" s="489" t="s">
        <v>140</v>
      </c>
      <c r="D40595" s="489" t="s">
        <v>11270</v>
      </c>
    </row>
    <row r="40596" spans="1:4">
      <c r="A40596" s="489" t="str">
        <f t="shared" si="634"/>
        <v>2374500490訪問介護</v>
      </c>
      <c r="B40596" s="489">
        <v>2374500490</v>
      </c>
      <c r="C40596" s="489" t="s">
        <v>140</v>
      </c>
      <c r="D40596" s="489" t="s">
        <v>11270</v>
      </c>
    </row>
    <row r="40597" spans="1:4">
      <c r="A40597" s="489" t="str">
        <f t="shared" si="634"/>
        <v>2374500516介護予防認知症対応型共同生活介護</v>
      </c>
      <c r="B40597" s="489">
        <v>2374500516</v>
      </c>
      <c r="C40597" s="489" t="s">
        <v>2088</v>
      </c>
      <c r="D40597" s="489" t="s">
        <v>11271</v>
      </c>
    </row>
    <row r="40598" spans="1:4">
      <c r="A40598" s="489" t="str">
        <f t="shared" si="634"/>
        <v>2374500516認知症対応型共同生活介護</v>
      </c>
      <c r="B40598" s="489">
        <v>2374500516</v>
      </c>
      <c r="C40598" s="489" t="s">
        <v>2087</v>
      </c>
      <c r="D40598" s="489" t="s">
        <v>11271</v>
      </c>
    </row>
    <row r="40599" spans="1:4">
      <c r="A40599" s="489" t="str">
        <f t="shared" si="634"/>
        <v>2374500649訪問介護</v>
      </c>
      <c r="B40599" s="489">
        <v>2374500649</v>
      </c>
      <c r="C40599" s="489" t="s">
        <v>140</v>
      </c>
      <c r="D40599" s="489" t="s">
        <v>11272</v>
      </c>
    </row>
    <row r="40600" spans="1:4">
      <c r="A40600" s="489" t="str">
        <f t="shared" si="634"/>
        <v>2374500649訪問介護</v>
      </c>
      <c r="B40600" s="489">
        <v>2374500649</v>
      </c>
      <c r="C40600" s="489" t="s">
        <v>140</v>
      </c>
      <c r="D40600" s="489" t="s">
        <v>11272</v>
      </c>
    </row>
    <row r="40601" spans="1:4">
      <c r="A40601" s="489" t="str">
        <f t="shared" si="634"/>
        <v>2374500649訪問型サービス（独自）</v>
      </c>
      <c r="B40601" s="489">
        <v>2374500649</v>
      </c>
      <c r="C40601" s="489" t="s">
        <v>2571</v>
      </c>
      <c r="D40601" s="489" t="s">
        <v>11272</v>
      </c>
    </row>
    <row r="40602" spans="1:4">
      <c r="A40602" s="489" t="str">
        <f t="shared" si="634"/>
        <v>2374500656居宅介護支援</v>
      </c>
      <c r="B40602" s="489">
        <v>2374500656</v>
      </c>
      <c r="C40602" s="489" t="s">
        <v>2519</v>
      </c>
      <c r="D40602" s="489" t="s">
        <v>11273</v>
      </c>
    </row>
    <row r="40603" spans="1:4">
      <c r="A40603" s="489" t="str">
        <f t="shared" si="634"/>
        <v>2374500680居宅介護支援</v>
      </c>
      <c r="B40603" s="489">
        <v>2374500680</v>
      </c>
      <c r="C40603" s="489" t="s">
        <v>2519</v>
      </c>
      <c r="D40603" s="489" t="s">
        <v>11274</v>
      </c>
    </row>
    <row r="40604" spans="1:4">
      <c r="A40604" s="489" t="str">
        <f t="shared" si="634"/>
        <v>2374500698通所介護</v>
      </c>
      <c r="B40604" s="489">
        <v>2374500698</v>
      </c>
      <c r="C40604" s="489" t="s">
        <v>158</v>
      </c>
      <c r="D40604" s="489" t="s">
        <v>11275</v>
      </c>
    </row>
    <row r="40605" spans="1:4">
      <c r="A40605" s="489" t="str">
        <f t="shared" si="634"/>
        <v>2374500698通所型サービス（独自）</v>
      </c>
      <c r="B40605" s="489">
        <v>2374500698</v>
      </c>
      <c r="C40605" s="489" t="s">
        <v>2570</v>
      </c>
      <c r="D40605" s="489" t="s">
        <v>11275</v>
      </c>
    </row>
    <row r="40606" spans="1:4">
      <c r="A40606" s="489" t="str">
        <f t="shared" si="634"/>
        <v>2374500714訪問介護</v>
      </c>
      <c r="B40606" s="489">
        <v>2374500714</v>
      </c>
      <c r="C40606" s="489" t="s">
        <v>140</v>
      </c>
      <c r="D40606" s="489" t="s">
        <v>11276</v>
      </c>
    </row>
    <row r="40607" spans="1:4">
      <c r="A40607" s="489" t="str">
        <f t="shared" si="634"/>
        <v>2374500714訪問介護</v>
      </c>
      <c r="B40607" s="489">
        <v>2374500714</v>
      </c>
      <c r="C40607" s="489" t="s">
        <v>140</v>
      </c>
      <c r="D40607" s="489" t="s">
        <v>11276</v>
      </c>
    </row>
    <row r="40608" spans="1:4">
      <c r="A40608" s="489" t="str">
        <f t="shared" si="634"/>
        <v>2374500714訪問型サービス（独自）</v>
      </c>
      <c r="B40608" s="489">
        <v>2374500714</v>
      </c>
      <c r="C40608" s="489" t="s">
        <v>2571</v>
      </c>
      <c r="D40608" s="489" t="s">
        <v>11276</v>
      </c>
    </row>
    <row r="40609" spans="1:4">
      <c r="A40609" s="489" t="str">
        <f t="shared" si="634"/>
        <v>2374500730訪問介護</v>
      </c>
      <c r="B40609" s="489">
        <v>2374500730</v>
      </c>
      <c r="C40609" s="489" t="s">
        <v>140</v>
      </c>
      <c r="D40609" s="489" t="s">
        <v>11277</v>
      </c>
    </row>
    <row r="40610" spans="1:4">
      <c r="A40610" s="489" t="str">
        <f t="shared" si="634"/>
        <v>2374500730訪問介護</v>
      </c>
      <c r="B40610" s="489">
        <v>2374500730</v>
      </c>
      <c r="C40610" s="489" t="s">
        <v>140</v>
      </c>
      <c r="D40610" s="489" t="s">
        <v>11277</v>
      </c>
    </row>
    <row r="40611" spans="1:4">
      <c r="A40611" s="489" t="str">
        <f t="shared" si="634"/>
        <v>2374500730訪問介護</v>
      </c>
      <c r="B40611" s="489">
        <v>2374500730</v>
      </c>
      <c r="C40611" s="489" t="s">
        <v>140</v>
      </c>
      <c r="D40611" s="489" t="s">
        <v>11277</v>
      </c>
    </row>
    <row r="40612" spans="1:4">
      <c r="A40612" s="489" t="str">
        <f t="shared" si="634"/>
        <v>2374500730訪問型サービス（独自）</v>
      </c>
      <c r="B40612" s="489">
        <v>2374500730</v>
      </c>
      <c r="C40612" s="489" t="s">
        <v>2571</v>
      </c>
      <c r="D40612" s="489" t="s">
        <v>11277</v>
      </c>
    </row>
    <row r="40613" spans="1:4">
      <c r="A40613" s="489" t="str">
        <f t="shared" si="634"/>
        <v>2374500755訪問介護</v>
      </c>
      <c r="B40613" s="489">
        <v>2374500755</v>
      </c>
      <c r="C40613" s="489" t="s">
        <v>140</v>
      </c>
      <c r="D40613" s="489" t="s">
        <v>11278</v>
      </c>
    </row>
    <row r="40614" spans="1:4">
      <c r="A40614" s="489" t="str">
        <f t="shared" si="634"/>
        <v>2374500755訪問介護</v>
      </c>
      <c r="B40614" s="489">
        <v>2374500755</v>
      </c>
      <c r="C40614" s="489" t="s">
        <v>140</v>
      </c>
      <c r="D40614" s="489" t="s">
        <v>11278</v>
      </c>
    </row>
    <row r="40615" spans="1:4">
      <c r="A40615" s="489" t="str">
        <f t="shared" si="634"/>
        <v>2374500755訪問型サービス（独自）</v>
      </c>
      <c r="B40615" s="489">
        <v>2374500755</v>
      </c>
      <c r="C40615" s="489" t="s">
        <v>2571</v>
      </c>
      <c r="D40615" s="489" t="s">
        <v>11278</v>
      </c>
    </row>
    <row r="40616" spans="1:4">
      <c r="A40616" s="489" t="str">
        <f t="shared" si="634"/>
        <v>2374500821居宅介護支援</v>
      </c>
      <c r="B40616" s="489">
        <v>2374500821</v>
      </c>
      <c r="C40616" s="489" t="s">
        <v>2519</v>
      </c>
      <c r="D40616" s="489" t="s">
        <v>11279</v>
      </c>
    </row>
    <row r="40617" spans="1:4">
      <c r="A40617" s="489" t="str">
        <f t="shared" si="634"/>
        <v>2374500847介護予防認知症対応型共同生活介護</v>
      </c>
      <c r="B40617" s="489">
        <v>2374500847</v>
      </c>
      <c r="C40617" s="489" t="s">
        <v>2088</v>
      </c>
      <c r="D40617" s="489" t="s">
        <v>11280</v>
      </c>
    </row>
    <row r="40618" spans="1:4">
      <c r="A40618" s="489" t="str">
        <f t="shared" si="634"/>
        <v>2374500847認知症対応型共同生活介護</v>
      </c>
      <c r="B40618" s="489">
        <v>2374500847</v>
      </c>
      <c r="C40618" s="489" t="s">
        <v>2087</v>
      </c>
      <c r="D40618" s="489" t="s">
        <v>11280</v>
      </c>
    </row>
    <row r="40619" spans="1:4">
      <c r="A40619" s="489" t="str">
        <f t="shared" si="634"/>
        <v>2374500862地域密着型通所介護</v>
      </c>
      <c r="B40619" s="489">
        <v>2374500862</v>
      </c>
      <c r="C40619" s="489" t="s">
        <v>161</v>
      </c>
      <c r="D40619" s="489" t="s">
        <v>11281</v>
      </c>
    </row>
    <row r="40620" spans="1:4">
      <c r="A40620" s="489" t="str">
        <f t="shared" si="634"/>
        <v>2374500888地域密着型通所介護</v>
      </c>
      <c r="B40620" s="489">
        <v>2374500888</v>
      </c>
      <c r="C40620" s="489" t="s">
        <v>161</v>
      </c>
      <c r="D40620" s="489" t="s">
        <v>11282</v>
      </c>
    </row>
    <row r="40621" spans="1:4">
      <c r="A40621" s="489" t="str">
        <f t="shared" si="634"/>
        <v>2374500888通所型サービス（独自）</v>
      </c>
      <c r="B40621" s="489">
        <v>2374500888</v>
      </c>
      <c r="C40621" s="489" t="s">
        <v>2570</v>
      </c>
      <c r="D40621" s="489" t="s">
        <v>11282</v>
      </c>
    </row>
    <row r="40622" spans="1:4">
      <c r="A40622" s="489" t="str">
        <f t="shared" si="634"/>
        <v>2374500896地域密着型通所介護</v>
      </c>
      <c r="B40622" s="489">
        <v>2374500896</v>
      </c>
      <c r="C40622" s="489" t="s">
        <v>161</v>
      </c>
      <c r="D40622" s="489" t="s">
        <v>11283</v>
      </c>
    </row>
    <row r="40623" spans="1:4">
      <c r="A40623" s="489" t="str">
        <f t="shared" si="634"/>
        <v>2374500896通所型サービス（独自）</v>
      </c>
      <c r="B40623" s="489">
        <v>2374500896</v>
      </c>
      <c r="C40623" s="489" t="s">
        <v>2570</v>
      </c>
      <c r="D40623" s="489" t="s">
        <v>11283</v>
      </c>
    </row>
    <row r="40624" spans="1:4">
      <c r="A40624" s="489" t="str">
        <f t="shared" si="634"/>
        <v>2374500995居宅介護支援</v>
      </c>
      <c r="B40624" s="489">
        <v>2374500995</v>
      </c>
      <c r="C40624" s="489" t="s">
        <v>2519</v>
      </c>
      <c r="D40624" s="489" t="s">
        <v>11284</v>
      </c>
    </row>
    <row r="40625" spans="1:4">
      <c r="A40625" s="489" t="str">
        <f t="shared" si="634"/>
        <v>2374501001居宅介護支援</v>
      </c>
      <c r="B40625" s="489">
        <v>2374501001</v>
      </c>
      <c r="C40625" s="489" t="s">
        <v>2519</v>
      </c>
      <c r="D40625" s="489" t="s">
        <v>11285</v>
      </c>
    </row>
    <row r="40626" spans="1:4">
      <c r="A40626" s="489" t="str">
        <f t="shared" si="634"/>
        <v>2374501035訪問介護</v>
      </c>
      <c r="B40626" s="489">
        <v>2374501035</v>
      </c>
      <c r="C40626" s="489" t="s">
        <v>140</v>
      </c>
      <c r="D40626" s="489" t="s">
        <v>11286</v>
      </c>
    </row>
    <row r="40627" spans="1:4">
      <c r="A40627" s="489" t="str">
        <f t="shared" si="634"/>
        <v>2374501035訪問介護</v>
      </c>
      <c r="B40627" s="489">
        <v>2374501035</v>
      </c>
      <c r="C40627" s="489" t="s">
        <v>140</v>
      </c>
      <c r="D40627" s="489" t="s">
        <v>11286</v>
      </c>
    </row>
    <row r="40628" spans="1:4">
      <c r="A40628" s="489" t="str">
        <f t="shared" si="634"/>
        <v>2374501043訪問入浴介護</v>
      </c>
      <c r="B40628" s="489">
        <v>2374501043</v>
      </c>
      <c r="C40628" s="489" t="s">
        <v>2509</v>
      </c>
      <c r="D40628" s="489" t="s">
        <v>11287</v>
      </c>
    </row>
    <row r="40629" spans="1:4">
      <c r="A40629" s="489" t="str">
        <f t="shared" si="634"/>
        <v>2374501050訪問介護</v>
      </c>
      <c r="B40629" s="489">
        <v>2374501050</v>
      </c>
      <c r="C40629" s="489" t="s">
        <v>140</v>
      </c>
      <c r="D40629" s="489" t="s">
        <v>11288</v>
      </c>
    </row>
    <row r="40630" spans="1:4">
      <c r="A40630" s="489" t="str">
        <f t="shared" si="634"/>
        <v>2374501050訪問介護</v>
      </c>
      <c r="B40630" s="489">
        <v>2374501050</v>
      </c>
      <c r="C40630" s="489" t="s">
        <v>140</v>
      </c>
      <c r="D40630" s="489" t="s">
        <v>11288</v>
      </c>
    </row>
    <row r="40631" spans="1:4">
      <c r="A40631" s="489" t="str">
        <f t="shared" si="634"/>
        <v>2374501050訪問型サービス（独自）</v>
      </c>
      <c r="B40631" s="489">
        <v>2374501050</v>
      </c>
      <c r="C40631" s="489" t="s">
        <v>2571</v>
      </c>
      <c r="D40631" s="489" t="s">
        <v>11288</v>
      </c>
    </row>
    <row r="40632" spans="1:4">
      <c r="A40632" s="489" t="str">
        <f t="shared" si="634"/>
        <v>2374501068通所介護</v>
      </c>
      <c r="B40632" s="489">
        <v>2374501068</v>
      </c>
      <c r="C40632" s="489" t="s">
        <v>158</v>
      </c>
      <c r="D40632" s="489" t="s">
        <v>11289</v>
      </c>
    </row>
    <row r="40633" spans="1:4">
      <c r="A40633" s="489" t="str">
        <f t="shared" si="634"/>
        <v>2374501076通所型サービス（独自）</v>
      </c>
      <c r="B40633" s="489">
        <v>2374501076</v>
      </c>
      <c r="C40633" s="489" t="s">
        <v>2570</v>
      </c>
      <c r="D40633" s="489" t="s">
        <v>11290</v>
      </c>
    </row>
    <row r="40634" spans="1:4">
      <c r="A40634" s="489" t="str">
        <f t="shared" si="634"/>
        <v>2374501076通所介護</v>
      </c>
      <c r="B40634" s="489">
        <v>2374501076</v>
      </c>
      <c r="C40634" s="489" t="s">
        <v>158</v>
      </c>
      <c r="D40634" s="489" t="s">
        <v>11291</v>
      </c>
    </row>
    <row r="40635" spans="1:4">
      <c r="A40635" s="489" t="str">
        <f t="shared" si="634"/>
        <v>2374501084通所介護</v>
      </c>
      <c r="B40635" s="489">
        <v>2374501084</v>
      </c>
      <c r="C40635" s="489" t="s">
        <v>158</v>
      </c>
      <c r="D40635" s="489" t="s">
        <v>11292</v>
      </c>
    </row>
    <row r="40636" spans="1:4">
      <c r="A40636" s="489" t="str">
        <f t="shared" si="634"/>
        <v>2374501084通所型サービス（独自）</v>
      </c>
      <c r="B40636" s="489">
        <v>2374501084</v>
      </c>
      <c r="C40636" s="489" t="s">
        <v>2570</v>
      </c>
      <c r="D40636" s="489" t="s">
        <v>11292</v>
      </c>
    </row>
    <row r="40637" spans="1:4">
      <c r="A40637" s="489" t="str">
        <f t="shared" si="634"/>
        <v>2374501092介護予防短期入所生活介護</v>
      </c>
      <c r="B40637" s="489">
        <v>2374501092</v>
      </c>
      <c r="C40637" s="489" t="s">
        <v>2093</v>
      </c>
      <c r="D40637" s="489" t="s">
        <v>11293</v>
      </c>
    </row>
    <row r="40638" spans="1:4">
      <c r="A40638" s="489" t="str">
        <f t="shared" si="634"/>
        <v>2374501092介護予防短期入所生活介護</v>
      </c>
      <c r="B40638" s="489">
        <v>2374501092</v>
      </c>
      <c r="C40638" s="489" t="s">
        <v>2093</v>
      </c>
      <c r="D40638" s="489" t="s">
        <v>11293</v>
      </c>
    </row>
    <row r="40639" spans="1:4">
      <c r="A40639" s="489" t="str">
        <f t="shared" si="634"/>
        <v>2374501092短期入所生活介護</v>
      </c>
      <c r="B40639" s="489">
        <v>2374501092</v>
      </c>
      <c r="C40639" s="489" t="s">
        <v>2092</v>
      </c>
      <c r="D40639" s="489" t="s">
        <v>11293</v>
      </c>
    </row>
    <row r="40640" spans="1:4">
      <c r="A40640" s="489" t="str">
        <f t="shared" si="634"/>
        <v>2374501092短期入所生活介護</v>
      </c>
      <c r="B40640" s="489">
        <v>2374501092</v>
      </c>
      <c r="C40640" s="489" t="s">
        <v>2092</v>
      </c>
      <c r="D40640" s="489" t="s">
        <v>11293</v>
      </c>
    </row>
    <row r="40641" spans="1:4">
      <c r="A40641" s="489" t="str">
        <f t="shared" si="634"/>
        <v>2374501100居宅介護支援</v>
      </c>
      <c r="B40641" s="489">
        <v>2374501100</v>
      </c>
      <c r="C40641" s="489" t="s">
        <v>2519</v>
      </c>
      <c r="D40641" s="489" t="s">
        <v>11294</v>
      </c>
    </row>
    <row r="40642" spans="1:4">
      <c r="A40642" s="489" t="str">
        <f t="shared" ref="A40642:A40705" si="635">B40642&amp;C40642</f>
        <v>2374501118介護老人福祉施設</v>
      </c>
      <c r="B40642" s="489">
        <v>2374501118</v>
      </c>
      <c r="C40642" s="489" t="s">
        <v>1921</v>
      </c>
      <c r="D40642" s="489" t="s">
        <v>11295</v>
      </c>
    </row>
    <row r="40643" spans="1:4">
      <c r="A40643" s="489" t="str">
        <f t="shared" si="635"/>
        <v>2374501118介護老人福祉施設</v>
      </c>
      <c r="B40643" s="489">
        <v>2374501118</v>
      </c>
      <c r="C40643" s="489" t="s">
        <v>1921</v>
      </c>
      <c r="D40643" s="489" t="s">
        <v>11295</v>
      </c>
    </row>
    <row r="40644" spans="1:4">
      <c r="A40644" s="489" t="str">
        <f t="shared" si="635"/>
        <v>2374501126訪問介護</v>
      </c>
      <c r="B40644" s="489">
        <v>2374501126</v>
      </c>
      <c r="C40644" s="489" t="s">
        <v>140</v>
      </c>
      <c r="D40644" s="489" t="s">
        <v>11296</v>
      </c>
    </row>
    <row r="40645" spans="1:4">
      <c r="A40645" s="489" t="str">
        <f t="shared" si="635"/>
        <v>2374501126訪問介護</v>
      </c>
      <c r="B40645" s="489">
        <v>2374501126</v>
      </c>
      <c r="C40645" s="489" t="s">
        <v>140</v>
      </c>
      <c r="D40645" s="489" t="s">
        <v>11296</v>
      </c>
    </row>
    <row r="40646" spans="1:4">
      <c r="A40646" s="489" t="str">
        <f t="shared" si="635"/>
        <v>2374501126訪問型サービス（独自）</v>
      </c>
      <c r="B40646" s="489">
        <v>2374501126</v>
      </c>
      <c r="C40646" s="489" t="s">
        <v>2571</v>
      </c>
      <c r="D40646" s="489" t="s">
        <v>11296</v>
      </c>
    </row>
    <row r="40647" spans="1:4">
      <c r="A40647" s="489" t="str">
        <f t="shared" si="635"/>
        <v>2374501159地域密着型通所介護</v>
      </c>
      <c r="B40647" s="489">
        <v>2374501159</v>
      </c>
      <c r="C40647" s="489" t="s">
        <v>161</v>
      </c>
      <c r="D40647" s="489" t="s">
        <v>11297</v>
      </c>
    </row>
    <row r="40648" spans="1:4">
      <c r="A40648" s="489" t="str">
        <f t="shared" si="635"/>
        <v>2374501159通所型サービス（独自）</v>
      </c>
      <c r="B40648" s="489">
        <v>2374501159</v>
      </c>
      <c r="C40648" s="489" t="s">
        <v>2570</v>
      </c>
      <c r="D40648" s="489" t="s">
        <v>11297</v>
      </c>
    </row>
    <row r="40649" spans="1:4">
      <c r="A40649" s="489" t="str">
        <f t="shared" si="635"/>
        <v>2374501233通所介護</v>
      </c>
      <c r="B40649" s="489">
        <v>2374501233</v>
      </c>
      <c r="C40649" s="489" t="s">
        <v>158</v>
      </c>
      <c r="D40649" s="489" t="s">
        <v>11298</v>
      </c>
    </row>
    <row r="40650" spans="1:4">
      <c r="A40650" s="489" t="str">
        <f t="shared" si="635"/>
        <v>2374501233通所型サービス（独自）</v>
      </c>
      <c r="B40650" s="489">
        <v>2374501233</v>
      </c>
      <c r="C40650" s="489" t="s">
        <v>2570</v>
      </c>
      <c r="D40650" s="489" t="s">
        <v>11298</v>
      </c>
    </row>
    <row r="40651" spans="1:4">
      <c r="A40651" s="489" t="str">
        <f t="shared" si="635"/>
        <v>2374501241介護予防短期入所生活介護</v>
      </c>
      <c r="B40651" s="489">
        <v>2374501241</v>
      </c>
      <c r="C40651" s="489" t="s">
        <v>2093</v>
      </c>
      <c r="D40651" s="489" t="s">
        <v>11298</v>
      </c>
    </row>
    <row r="40652" spans="1:4">
      <c r="A40652" s="489" t="str">
        <f t="shared" si="635"/>
        <v>2374501241短期入所生活介護</v>
      </c>
      <c r="B40652" s="489">
        <v>2374501241</v>
      </c>
      <c r="C40652" s="489" t="s">
        <v>2092</v>
      </c>
      <c r="D40652" s="489" t="s">
        <v>11298</v>
      </c>
    </row>
    <row r="40653" spans="1:4">
      <c r="A40653" s="489" t="str">
        <f t="shared" si="635"/>
        <v>2374501258居宅介護支援</v>
      </c>
      <c r="B40653" s="489">
        <v>2374501258</v>
      </c>
      <c r="C40653" s="489" t="s">
        <v>2519</v>
      </c>
      <c r="D40653" s="489" t="s">
        <v>11298</v>
      </c>
    </row>
    <row r="40654" spans="1:4">
      <c r="A40654" s="489" t="str">
        <f t="shared" si="635"/>
        <v>2374501274地域密着型通所介護</v>
      </c>
      <c r="B40654" s="489">
        <v>2374501274</v>
      </c>
      <c r="C40654" s="489" t="s">
        <v>161</v>
      </c>
      <c r="D40654" s="489" t="s">
        <v>11299</v>
      </c>
    </row>
    <row r="40655" spans="1:4">
      <c r="A40655" s="489" t="str">
        <f t="shared" si="635"/>
        <v>2374501274通所型サービス（独自）</v>
      </c>
      <c r="B40655" s="489">
        <v>2374501274</v>
      </c>
      <c r="C40655" s="489" t="s">
        <v>2570</v>
      </c>
      <c r="D40655" s="489" t="s">
        <v>11299</v>
      </c>
    </row>
    <row r="40656" spans="1:4">
      <c r="A40656" s="489" t="str">
        <f t="shared" si="635"/>
        <v>2374501290訪問介護</v>
      </c>
      <c r="B40656" s="489">
        <v>2374501290</v>
      </c>
      <c r="C40656" s="489" t="s">
        <v>140</v>
      </c>
      <c r="D40656" s="489" t="s">
        <v>11300</v>
      </c>
    </row>
    <row r="40657" spans="1:4">
      <c r="A40657" s="489" t="str">
        <f t="shared" si="635"/>
        <v>2374501290訪問介護</v>
      </c>
      <c r="B40657" s="489">
        <v>2374501290</v>
      </c>
      <c r="C40657" s="489" t="s">
        <v>140</v>
      </c>
      <c r="D40657" s="489" t="s">
        <v>11300</v>
      </c>
    </row>
    <row r="40658" spans="1:4">
      <c r="A40658" s="489" t="str">
        <f t="shared" si="635"/>
        <v>2374501340訪問介護</v>
      </c>
      <c r="B40658" s="489">
        <v>2374501340</v>
      </c>
      <c r="C40658" s="489" t="s">
        <v>140</v>
      </c>
      <c r="D40658" s="489" t="s">
        <v>11301</v>
      </c>
    </row>
    <row r="40659" spans="1:4">
      <c r="A40659" s="489" t="str">
        <f t="shared" si="635"/>
        <v>2374501340訪問介護</v>
      </c>
      <c r="B40659" s="489">
        <v>2374501340</v>
      </c>
      <c r="C40659" s="489" t="s">
        <v>140</v>
      </c>
      <c r="D40659" s="489" t="s">
        <v>11301</v>
      </c>
    </row>
    <row r="40660" spans="1:4">
      <c r="A40660" s="489" t="str">
        <f t="shared" si="635"/>
        <v>2374501357通所介護</v>
      </c>
      <c r="B40660" s="489">
        <v>2374501357</v>
      </c>
      <c r="C40660" s="489" t="s">
        <v>158</v>
      </c>
      <c r="D40660" s="489" t="s">
        <v>11302</v>
      </c>
    </row>
    <row r="40661" spans="1:4">
      <c r="A40661" s="489" t="str">
        <f t="shared" si="635"/>
        <v>2374501357通所型サービス（独自）</v>
      </c>
      <c r="B40661" s="489">
        <v>2374501357</v>
      </c>
      <c r="C40661" s="489" t="s">
        <v>2570</v>
      </c>
      <c r="D40661" s="489" t="s">
        <v>11302</v>
      </c>
    </row>
    <row r="40662" spans="1:4">
      <c r="A40662" s="489" t="str">
        <f t="shared" si="635"/>
        <v>2374501373訪問介護</v>
      </c>
      <c r="B40662" s="489">
        <v>2374501373</v>
      </c>
      <c r="C40662" s="489" t="s">
        <v>140</v>
      </c>
      <c r="D40662" s="489" t="s">
        <v>11303</v>
      </c>
    </row>
    <row r="40663" spans="1:4">
      <c r="A40663" s="489" t="str">
        <f t="shared" si="635"/>
        <v>2374501373訪問介護</v>
      </c>
      <c r="B40663" s="489">
        <v>2374501373</v>
      </c>
      <c r="C40663" s="489" t="s">
        <v>140</v>
      </c>
      <c r="D40663" s="489" t="s">
        <v>11303</v>
      </c>
    </row>
    <row r="40664" spans="1:4">
      <c r="A40664" s="489" t="str">
        <f t="shared" si="635"/>
        <v>2374501373訪問型サービス（独自）</v>
      </c>
      <c r="B40664" s="489">
        <v>2374501373</v>
      </c>
      <c r="C40664" s="489" t="s">
        <v>2571</v>
      </c>
      <c r="D40664" s="489" t="s">
        <v>11303</v>
      </c>
    </row>
    <row r="40665" spans="1:4">
      <c r="A40665" s="489" t="str">
        <f t="shared" si="635"/>
        <v>2374501449地域密着型通所介護</v>
      </c>
      <c r="B40665" s="489">
        <v>2374501449</v>
      </c>
      <c r="C40665" s="489" t="s">
        <v>161</v>
      </c>
      <c r="D40665" s="489" t="s">
        <v>11304</v>
      </c>
    </row>
    <row r="40666" spans="1:4">
      <c r="A40666" s="489" t="str">
        <f t="shared" si="635"/>
        <v>2374501449通所型サービス（独自）</v>
      </c>
      <c r="B40666" s="489">
        <v>2374501449</v>
      </c>
      <c r="C40666" s="489" t="s">
        <v>2570</v>
      </c>
      <c r="D40666" s="489" t="s">
        <v>11304</v>
      </c>
    </row>
    <row r="40667" spans="1:4">
      <c r="A40667" s="489" t="str">
        <f t="shared" si="635"/>
        <v>2374501514居宅介護支援</v>
      </c>
      <c r="B40667" s="489">
        <v>2374501514</v>
      </c>
      <c r="C40667" s="489" t="s">
        <v>2519</v>
      </c>
      <c r="D40667" s="489" t="s">
        <v>11305</v>
      </c>
    </row>
    <row r="40668" spans="1:4">
      <c r="A40668" s="489" t="str">
        <f t="shared" si="635"/>
        <v>2374501522居宅介護支援</v>
      </c>
      <c r="B40668" s="489">
        <v>2374501522</v>
      </c>
      <c r="C40668" s="489" t="s">
        <v>2519</v>
      </c>
      <c r="D40668" s="489" t="s">
        <v>11306</v>
      </c>
    </row>
    <row r="40669" spans="1:4">
      <c r="A40669" s="489" t="str">
        <f t="shared" si="635"/>
        <v>2374501548通所介護</v>
      </c>
      <c r="B40669" s="489">
        <v>2374501548</v>
      </c>
      <c r="C40669" s="489" t="s">
        <v>158</v>
      </c>
      <c r="D40669" s="489" t="s">
        <v>11307</v>
      </c>
    </row>
    <row r="40670" spans="1:4">
      <c r="A40670" s="489" t="str">
        <f t="shared" si="635"/>
        <v>2374501571訪問介護</v>
      </c>
      <c r="B40670" s="489">
        <v>2374501571</v>
      </c>
      <c r="C40670" s="489" t="s">
        <v>140</v>
      </c>
      <c r="D40670" s="489" t="s">
        <v>11308</v>
      </c>
    </row>
    <row r="40671" spans="1:4">
      <c r="A40671" s="489" t="str">
        <f t="shared" si="635"/>
        <v>2374501571訪問介護</v>
      </c>
      <c r="B40671" s="489">
        <v>2374501571</v>
      </c>
      <c r="C40671" s="489" t="s">
        <v>140</v>
      </c>
      <c r="D40671" s="489" t="s">
        <v>11308</v>
      </c>
    </row>
    <row r="40672" spans="1:4">
      <c r="A40672" s="489" t="str">
        <f t="shared" si="635"/>
        <v>2374501571訪問型サービス（独自）</v>
      </c>
      <c r="B40672" s="489">
        <v>2374501571</v>
      </c>
      <c r="C40672" s="489" t="s">
        <v>2571</v>
      </c>
      <c r="D40672" s="489" t="s">
        <v>11308</v>
      </c>
    </row>
    <row r="40673" spans="1:4">
      <c r="A40673" s="489" t="str">
        <f t="shared" si="635"/>
        <v>2374501589訪問介護</v>
      </c>
      <c r="B40673" s="489">
        <v>2374501589</v>
      </c>
      <c r="C40673" s="489" t="s">
        <v>140</v>
      </c>
      <c r="D40673" s="489" t="s">
        <v>11309</v>
      </c>
    </row>
    <row r="40674" spans="1:4">
      <c r="A40674" s="489" t="str">
        <f t="shared" si="635"/>
        <v>2374501589訪問介護</v>
      </c>
      <c r="B40674" s="489">
        <v>2374501589</v>
      </c>
      <c r="C40674" s="489" t="s">
        <v>140</v>
      </c>
      <c r="D40674" s="489" t="s">
        <v>11309</v>
      </c>
    </row>
    <row r="40675" spans="1:4">
      <c r="A40675" s="489" t="str">
        <f t="shared" si="635"/>
        <v>2374501589訪問型サービス（独自）</v>
      </c>
      <c r="B40675" s="489">
        <v>2374501589</v>
      </c>
      <c r="C40675" s="489" t="s">
        <v>2571</v>
      </c>
      <c r="D40675" s="489" t="s">
        <v>11309</v>
      </c>
    </row>
    <row r="40676" spans="1:4">
      <c r="A40676" s="489" t="str">
        <f t="shared" si="635"/>
        <v>2374501597通所介護</v>
      </c>
      <c r="B40676" s="489">
        <v>2374501597</v>
      </c>
      <c r="C40676" s="489" t="s">
        <v>158</v>
      </c>
      <c r="D40676" s="489" t="s">
        <v>11310</v>
      </c>
    </row>
    <row r="40677" spans="1:4">
      <c r="A40677" s="489" t="str">
        <f t="shared" si="635"/>
        <v>2374501597通所介護</v>
      </c>
      <c r="B40677" s="489">
        <v>2374501597</v>
      </c>
      <c r="C40677" s="489" t="s">
        <v>158</v>
      </c>
      <c r="D40677" s="489" t="s">
        <v>11310</v>
      </c>
    </row>
    <row r="40678" spans="1:4">
      <c r="A40678" s="489" t="str">
        <f t="shared" si="635"/>
        <v>2374501597通所型サービス（独自）</v>
      </c>
      <c r="B40678" s="489">
        <v>2374501597</v>
      </c>
      <c r="C40678" s="489" t="s">
        <v>2570</v>
      </c>
      <c r="D40678" s="489" t="s">
        <v>11310</v>
      </c>
    </row>
    <row r="40679" spans="1:4">
      <c r="A40679" s="489" t="str">
        <f t="shared" si="635"/>
        <v>2374501605介護予防短期入所生活介護</v>
      </c>
      <c r="B40679" s="489">
        <v>2374501605</v>
      </c>
      <c r="C40679" s="489" t="s">
        <v>2093</v>
      </c>
      <c r="D40679" s="489" t="s">
        <v>11311</v>
      </c>
    </row>
    <row r="40680" spans="1:4">
      <c r="A40680" s="489" t="str">
        <f t="shared" si="635"/>
        <v>2374501605短期入所生活介護</v>
      </c>
      <c r="B40680" s="489">
        <v>2374501605</v>
      </c>
      <c r="C40680" s="489" t="s">
        <v>2092</v>
      </c>
      <c r="D40680" s="489" t="s">
        <v>11311</v>
      </c>
    </row>
    <row r="40681" spans="1:4">
      <c r="A40681" s="489" t="str">
        <f t="shared" si="635"/>
        <v>2374501613地域密着型通所介護</v>
      </c>
      <c r="B40681" s="489">
        <v>2374501613</v>
      </c>
      <c r="C40681" s="489" t="s">
        <v>161</v>
      </c>
      <c r="D40681" s="489" t="s">
        <v>11312</v>
      </c>
    </row>
    <row r="40682" spans="1:4">
      <c r="A40682" s="489" t="str">
        <f t="shared" si="635"/>
        <v>2374501613通所型サービス（独自）</v>
      </c>
      <c r="B40682" s="489">
        <v>2374501613</v>
      </c>
      <c r="C40682" s="489" t="s">
        <v>2570</v>
      </c>
      <c r="D40682" s="489" t="s">
        <v>11312</v>
      </c>
    </row>
    <row r="40683" spans="1:4">
      <c r="A40683" s="489" t="str">
        <f t="shared" si="635"/>
        <v>2374501662通所介護</v>
      </c>
      <c r="B40683" s="489">
        <v>2374501662</v>
      </c>
      <c r="C40683" s="489" t="s">
        <v>158</v>
      </c>
      <c r="D40683" s="489" t="s">
        <v>11313</v>
      </c>
    </row>
    <row r="40684" spans="1:4">
      <c r="A40684" s="489" t="str">
        <f t="shared" si="635"/>
        <v>2374501662通所型サービス（独自）</v>
      </c>
      <c r="B40684" s="489">
        <v>2374501662</v>
      </c>
      <c r="C40684" s="489" t="s">
        <v>2570</v>
      </c>
      <c r="D40684" s="489" t="s">
        <v>11313</v>
      </c>
    </row>
    <row r="40685" spans="1:4">
      <c r="A40685" s="489" t="str">
        <f t="shared" si="635"/>
        <v>2374501712地域密着型通所介護</v>
      </c>
      <c r="B40685" s="489">
        <v>2374501712</v>
      </c>
      <c r="C40685" s="489" t="s">
        <v>161</v>
      </c>
      <c r="D40685" s="489" t="s">
        <v>11314</v>
      </c>
    </row>
    <row r="40686" spans="1:4">
      <c r="A40686" s="489" t="str">
        <f t="shared" si="635"/>
        <v>2374501712通所型サービス（独自）</v>
      </c>
      <c r="B40686" s="489">
        <v>2374501712</v>
      </c>
      <c r="C40686" s="489" t="s">
        <v>2570</v>
      </c>
      <c r="D40686" s="489" t="s">
        <v>11314</v>
      </c>
    </row>
    <row r="40687" spans="1:4">
      <c r="A40687" s="489" t="str">
        <f t="shared" si="635"/>
        <v>2374501738居宅介護支援</v>
      </c>
      <c r="B40687" s="489">
        <v>2374501738</v>
      </c>
      <c r="C40687" s="489" t="s">
        <v>2519</v>
      </c>
      <c r="D40687" s="489" t="s">
        <v>11315</v>
      </c>
    </row>
    <row r="40688" spans="1:4">
      <c r="A40688" s="489" t="str">
        <f t="shared" si="635"/>
        <v>2374501746訪問介護</v>
      </c>
      <c r="B40688" s="489">
        <v>2374501746</v>
      </c>
      <c r="C40688" s="489" t="s">
        <v>140</v>
      </c>
      <c r="D40688" s="489" t="s">
        <v>11316</v>
      </c>
    </row>
    <row r="40689" spans="1:4">
      <c r="A40689" s="489" t="str">
        <f t="shared" si="635"/>
        <v>2374501746訪問介護</v>
      </c>
      <c r="B40689" s="489">
        <v>2374501746</v>
      </c>
      <c r="C40689" s="489" t="s">
        <v>140</v>
      </c>
      <c r="D40689" s="489" t="s">
        <v>11316</v>
      </c>
    </row>
    <row r="40690" spans="1:4">
      <c r="A40690" s="489" t="str">
        <f t="shared" si="635"/>
        <v>2374501746訪問型サービス（独自）</v>
      </c>
      <c r="B40690" s="489">
        <v>2374501746</v>
      </c>
      <c r="C40690" s="489" t="s">
        <v>2571</v>
      </c>
      <c r="D40690" s="489" t="s">
        <v>11316</v>
      </c>
    </row>
    <row r="40691" spans="1:4">
      <c r="A40691" s="489" t="str">
        <f t="shared" si="635"/>
        <v>2374501753介護予防支援</v>
      </c>
      <c r="B40691" s="489">
        <v>2374501753</v>
      </c>
      <c r="C40691" s="489" t="s">
        <v>2520</v>
      </c>
      <c r="D40691" s="489" t="s">
        <v>11317</v>
      </c>
    </row>
    <row r="40692" spans="1:4">
      <c r="A40692" s="489" t="str">
        <f t="shared" si="635"/>
        <v>2374501753居宅介護支援</v>
      </c>
      <c r="B40692" s="489">
        <v>2374501753</v>
      </c>
      <c r="C40692" s="489" t="s">
        <v>2519</v>
      </c>
      <c r="D40692" s="489" t="s">
        <v>11317</v>
      </c>
    </row>
    <row r="40693" spans="1:4">
      <c r="A40693" s="489" t="str">
        <f t="shared" si="635"/>
        <v>2374501803居宅介護支援</v>
      </c>
      <c r="B40693" s="489">
        <v>2374501803</v>
      </c>
      <c r="C40693" s="489" t="s">
        <v>2519</v>
      </c>
      <c r="D40693" s="489" t="s">
        <v>11318</v>
      </c>
    </row>
    <row r="40694" spans="1:4">
      <c r="A40694" s="489" t="str">
        <f t="shared" si="635"/>
        <v>2374501829訪問介護</v>
      </c>
      <c r="B40694" s="489">
        <v>2374501829</v>
      </c>
      <c r="C40694" s="489" t="s">
        <v>140</v>
      </c>
      <c r="D40694" s="489" t="s">
        <v>11319</v>
      </c>
    </row>
    <row r="40695" spans="1:4">
      <c r="A40695" s="489" t="str">
        <f t="shared" si="635"/>
        <v>2374501829訪問介護</v>
      </c>
      <c r="B40695" s="489">
        <v>2374501829</v>
      </c>
      <c r="C40695" s="489" t="s">
        <v>140</v>
      </c>
      <c r="D40695" s="489" t="s">
        <v>11319</v>
      </c>
    </row>
    <row r="40696" spans="1:4">
      <c r="A40696" s="489" t="str">
        <f t="shared" si="635"/>
        <v>2374501845通所介護</v>
      </c>
      <c r="B40696" s="489">
        <v>2374501845</v>
      </c>
      <c r="C40696" s="489" t="s">
        <v>158</v>
      </c>
      <c r="D40696" s="489" t="s">
        <v>11320</v>
      </c>
    </row>
    <row r="40697" spans="1:4">
      <c r="A40697" s="489" t="str">
        <f t="shared" si="635"/>
        <v>2374501845通所型サービス（独自）</v>
      </c>
      <c r="B40697" s="489">
        <v>2374501845</v>
      </c>
      <c r="C40697" s="489" t="s">
        <v>2570</v>
      </c>
      <c r="D40697" s="489" t="s">
        <v>11320</v>
      </c>
    </row>
    <row r="40698" spans="1:4">
      <c r="A40698" s="489" t="str">
        <f t="shared" si="635"/>
        <v>2374501878居宅介護支援</v>
      </c>
      <c r="B40698" s="489">
        <v>2374501878</v>
      </c>
      <c r="C40698" s="489" t="s">
        <v>2519</v>
      </c>
      <c r="D40698" s="489" t="s">
        <v>11321</v>
      </c>
    </row>
    <row r="40699" spans="1:4">
      <c r="A40699" s="489" t="str">
        <f t="shared" si="635"/>
        <v>2374501886介護予防特定施設入居者生活介護</v>
      </c>
      <c r="B40699" s="489">
        <v>2374501886</v>
      </c>
      <c r="C40699" s="489" t="s">
        <v>2514</v>
      </c>
      <c r="D40699" s="489" t="s">
        <v>11322</v>
      </c>
    </row>
    <row r="40700" spans="1:4">
      <c r="A40700" s="489" t="str">
        <f t="shared" si="635"/>
        <v>2374501886特定施設入居者生活介護</v>
      </c>
      <c r="B40700" s="489">
        <v>2374501886</v>
      </c>
      <c r="C40700" s="489" t="s">
        <v>2513</v>
      </c>
      <c r="D40700" s="489" t="s">
        <v>11322</v>
      </c>
    </row>
    <row r="40701" spans="1:4">
      <c r="A40701" s="489" t="str">
        <f t="shared" si="635"/>
        <v>2374501894訪問介護</v>
      </c>
      <c r="B40701" s="489">
        <v>2374501894</v>
      </c>
      <c r="C40701" s="489" t="s">
        <v>140</v>
      </c>
      <c r="D40701" s="489" t="s">
        <v>11323</v>
      </c>
    </row>
    <row r="40702" spans="1:4">
      <c r="A40702" s="489" t="str">
        <f t="shared" si="635"/>
        <v>2374501894訪問介護</v>
      </c>
      <c r="B40702" s="489">
        <v>2374501894</v>
      </c>
      <c r="C40702" s="489" t="s">
        <v>140</v>
      </c>
      <c r="D40702" s="489" t="s">
        <v>11323</v>
      </c>
    </row>
    <row r="40703" spans="1:4">
      <c r="A40703" s="489" t="str">
        <f t="shared" si="635"/>
        <v>2374501894訪問型サービス（独自）</v>
      </c>
      <c r="B40703" s="489">
        <v>2374501894</v>
      </c>
      <c r="C40703" s="489" t="s">
        <v>2571</v>
      </c>
      <c r="D40703" s="489" t="s">
        <v>11323</v>
      </c>
    </row>
    <row r="40704" spans="1:4">
      <c r="A40704" s="489" t="str">
        <f t="shared" si="635"/>
        <v>2374501910介護予防特定施設入居者生活介護</v>
      </c>
      <c r="B40704" s="489">
        <v>2374501910</v>
      </c>
      <c r="C40704" s="489" t="s">
        <v>2514</v>
      </c>
      <c r="D40704" s="489" t="s">
        <v>11324</v>
      </c>
    </row>
    <row r="40705" spans="1:4">
      <c r="A40705" s="489" t="str">
        <f t="shared" si="635"/>
        <v>2374501910特定施設入居者生活介護</v>
      </c>
      <c r="B40705" s="489">
        <v>2374501910</v>
      </c>
      <c r="C40705" s="489" t="s">
        <v>2513</v>
      </c>
      <c r="D40705" s="489" t="s">
        <v>11324</v>
      </c>
    </row>
    <row r="40706" spans="1:4">
      <c r="A40706" s="489" t="str">
        <f t="shared" ref="A40706:A40769" si="636">B40706&amp;C40706</f>
        <v>2374501928居宅介護支援</v>
      </c>
      <c r="B40706" s="489">
        <v>2374501928</v>
      </c>
      <c r="C40706" s="489" t="s">
        <v>2519</v>
      </c>
      <c r="D40706" s="489" t="s">
        <v>11325</v>
      </c>
    </row>
    <row r="40707" spans="1:4">
      <c r="A40707" s="489" t="str">
        <f t="shared" si="636"/>
        <v>2374501951地域密着型通所介護</v>
      </c>
      <c r="B40707" s="489">
        <v>2374501951</v>
      </c>
      <c r="C40707" s="489" t="s">
        <v>161</v>
      </c>
      <c r="D40707" s="489" t="s">
        <v>11326</v>
      </c>
    </row>
    <row r="40708" spans="1:4">
      <c r="A40708" s="489" t="str">
        <f t="shared" si="636"/>
        <v>2374501951通所型サービス（独自）</v>
      </c>
      <c r="B40708" s="489">
        <v>2374501951</v>
      </c>
      <c r="C40708" s="489" t="s">
        <v>2570</v>
      </c>
      <c r="D40708" s="489" t="s">
        <v>11326</v>
      </c>
    </row>
    <row r="40709" spans="1:4">
      <c r="A40709" s="489" t="str">
        <f t="shared" si="636"/>
        <v>2374501969通所介護</v>
      </c>
      <c r="B40709" s="489">
        <v>2374501969</v>
      </c>
      <c r="C40709" s="489" t="s">
        <v>158</v>
      </c>
      <c r="D40709" s="489" t="s">
        <v>11327</v>
      </c>
    </row>
    <row r="40710" spans="1:4">
      <c r="A40710" s="489" t="str">
        <f t="shared" si="636"/>
        <v>2374501969通所型サービス（独自）</v>
      </c>
      <c r="B40710" s="489">
        <v>2374501969</v>
      </c>
      <c r="C40710" s="489" t="s">
        <v>2570</v>
      </c>
      <c r="D40710" s="489" t="s">
        <v>11327</v>
      </c>
    </row>
    <row r="40711" spans="1:4">
      <c r="A40711" s="489" t="str">
        <f t="shared" si="636"/>
        <v>2374501977訪問介護</v>
      </c>
      <c r="B40711" s="489">
        <v>2374501977</v>
      </c>
      <c r="C40711" s="489" t="s">
        <v>140</v>
      </c>
      <c r="D40711" s="489" t="s">
        <v>11328</v>
      </c>
    </row>
    <row r="40712" spans="1:4">
      <c r="A40712" s="489" t="str">
        <f t="shared" si="636"/>
        <v>2374501977訪問介護</v>
      </c>
      <c r="B40712" s="489">
        <v>2374501977</v>
      </c>
      <c r="C40712" s="489" t="s">
        <v>140</v>
      </c>
      <c r="D40712" s="489" t="s">
        <v>11328</v>
      </c>
    </row>
    <row r="40713" spans="1:4">
      <c r="A40713" s="489" t="str">
        <f t="shared" si="636"/>
        <v>2374501985訪問介護</v>
      </c>
      <c r="B40713" s="489">
        <v>2374501985</v>
      </c>
      <c r="C40713" s="489" t="s">
        <v>140</v>
      </c>
      <c r="D40713" s="489" t="s">
        <v>11329</v>
      </c>
    </row>
    <row r="40714" spans="1:4">
      <c r="A40714" s="489" t="str">
        <f t="shared" si="636"/>
        <v>2374501985訪問介護</v>
      </c>
      <c r="B40714" s="489">
        <v>2374501985</v>
      </c>
      <c r="C40714" s="489" t="s">
        <v>140</v>
      </c>
      <c r="D40714" s="489" t="s">
        <v>11329</v>
      </c>
    </row>
    <row r="40715" spans="1:4">
      <c r="A40715" s="489" t="str">
        <f t="shared" si="636"/>
        <v>2374501985訪問型サービス（独自）</v>
      </c>
      <c r="B40715" s="489">
        <v>2374501985</v>
      </c>
      <c r="C40715" s="489" t="s">
        <v>2571</v>
      </c>
      <c r="D40715" s="489" t="s">
        <v>11329</v>
      </c>
    </row>
    <row r="40716" spans="1:4">
      <c r="A40716" s="489" t="str">
        <f t="shared" si="636"/>
        <v>2374501993訪問介護</v>
      </c>
      <c r="B40716" s="489">
        <v>2374501993</v>
      </c>
      <c r="C40716" s="489" t="s">
        <v>140</v>
      </c>
      <c r="D40716" s="489" t="s">
        <v>11330</v>
      </c>
    </row>
    <row r="40717" spans="1:4">
      <c r="A40717" s="489" t="str">
        <f t="shared" si="636"/>
        <v>2374501993訪問介護</v>
      </c>
      <c r="B40717" s="489">
        <v>2374501993</v>
      </c>
      <c r="C40717" s="489" t="s">
        <v>140</v>
      </c>
      <c r="D40717" s="489" t="s">
        <v>11330</v>
      </c>
    </row>
    <row r="40718" spans="1:4">
      <c r="A40718" s="489" t="str">
        <f t="shared" si="636"/>
        <v>2374501993訪問型サービス（独自）</v>
      </c>
      <c r="B40718" s="489">
        <v>2374501993</v>
      </c>
      <c r="C40718" s="489" t="s">
        <v>2571</v>
      </c>
      <c r="D40718" s="489" t="s">
        <v>11330</v>
      </c>
    </row>
    <row r="40719" spans="1:4">
      <c r="A40719" s="489" t="str">
        <f t="shared" si="636"/>
        <v>2374502017訪問介護</v>
      </c>
      <c r="B40719" s="489">
        <v>2374502017</v>
      </c>
      <c r="C40719" s="489" t="s">
        <v>140</v>
      </c>
      <c r="D40719" s="489" t="s">
        <v>11331</v>
      </c>
    </row>
    <row r="40720" spans="1:4">
      <c r="A40720" s="489" t="str">
        <f t="shared" si="636"/>
        <v>2374502017訪問介護</v>
      </c>
      <c r="B40720" s="489">
        <v>2374502017</v>
      </c>
      <c r="C40720" s="489" t="s">
        <v>140</v>
      </c>
      <c r="D40720" s="489" t="s">
        <v>11331</v>
      </c>
    </row>
    <row r="40721" spans="1:4">
      <c r="A40721" s="489" t="str">
        <f t="shared" si="636"/>
        <v>2374502025介護予防訪問リハビリテーション</v>
      </c>
      <c r="B40721" s="489">
        <v>2374502025</v>
      </c>
      <c r="C40721" s="489" t="s">
        <v>2108</v>
      </c>
      <c r="D40721" s="489" t="s">
        <v>11332</v>
      </c>
    </row>
    <row r="40722" spans="1:4">
      <c r="A40722" s="489" t="str">
        <f t="shared" si="636"/>
        <v>2374502025訪問リハビリテーション</v>
      </c>
      <c r="B40722" s="489">
        <v>2374502025</v>
      </c>
      <c r="C40722" s="489" t="s">
        <v>2104</v>
      </c>
      <c r="D40722" s="489" t="s">
        <v>11332</v>
      </c>
    </row>
    <row r="40723" spans="1:4">
      <c r="A40723" s="489" t="str">
        <f t="shared" si="636"/>
        <v>2374502066通所介護</v>
      </c>
      <c r="B40723" s="489">
        <v>2374502066</v>
      </c>
      <c r="C40723" s="489" t="s">
        <v>158</v>
      </c>
      <c r="D40723" s="489" t="s">
        <v>11333</v>
      </c>
    </row>
    <row r="40724" spans="1:4">
      <c r="A40724" s="489" t="str">
        <f t="shared" si="636"/>
        <v>2374502074居宅介護支援</v>
      </c>
      <c r="B40724" s="489">
        <v>2374502074</v>
      </c>
      <c r="C40724" s="489" t="s">
        <v>2519</v>
      </c>
      <c r="D40724" s="489" t="s">
        <v>11334</v>
      </c>
    </row>
    <row r="40725" spans="1:4">
      <c r="A40725" s="489" t="str">
        <f t="shared" si="636"/>
        <v>2374502082居宅介護支援</v>
      </c>
      <c r="B40725" s="489">
        <v>2374502082</v>
      </c>
      <c r="C40725" s="489" t="s">
        <v>2519</v>
      </c>
      <c r="D40725" s="489" t="s">
        <v>11335</v>
      </c>
    </row>
    <row r="40726" spans="1:4">
      <c r="A40726" s="489" t="str">
        <f t="shared" si="636"/>
        <v>2374502116訪問介護</v>
      </c>
      <c r="B40726" s="489">
        <v>2374502116</v>
      </c>
      <c r="C40726" s="489" t="s">
        <v>140</v>
      </c>
      <c r="D40726" s="489" t="s">
        <v>11336</v>
      </c>
    </row>
    <row r="40727" spans="1:4">
      <c r="A40727" s="489" t="str">
        <f t="shared" si="636"/>
        <v>2374502116訪問介護</v>
      </c>
      <c r="B40727" s="489">
        <v>2374502116</v>
      </c>
      <c r="C40727" s="489" t="s">
        <v>140</v>
      </c>
      <c r="D40727" s="489" t="s">
        <v>11336</v>
      </c>
    </row>
    <row r="40728" spans="1:4">
      <c r="A40728" s="489" t="str">
        <f t="shared" si="636"/>
        <v>2374502124通所介護</v>
      </c>
      <c r="B40728" s="489">
        <v>2374502124</v>
      </c>
      <c r="C40728" s="489" t="s">
        <v>158</v>
      </c>
      <c r="D40728" s="489" t="s">
        <v>11337</v>
      </c>
    </row>
    <row r="40729" spans="1:4">
      <c r="A40729" s="489" t="str">
        <f t="shared" si="636"/>
        <v>2374502132訪問介護</v>
      </c>
      <c r="B40729" s="489">
        <v>2374502132</v>
      </c>
      <c r="C40729" s="489" t="s">
        <v>140</v>
      </c>
      <c r="D40729" s="489" t="s">
        <v>11338</v>
      </c>
    </row>
    <row r="40730" spans="1:4">
      <c r="A40730" s="489" t="str">
        <f t="shared" si="636"/>
        <v>2374502132訪問介護</v>
      </c>
      <c r="B40730" s="489">
        <v>2374502132</v>
      </c>
      <c r="C40730" s="489" t="s">
        <v>140</v>
      </c>
      <c r="D40730" s="489" t="s">
        <v>11338</v>
      </c>
    </row>
    <row r="40731" spans="1:4">
      <c r="A40731" s="489" t="str">
        <f t="shared" si="636"/>
        <v>2374502140訪問介護</v>
      </c>
      <c r="B40731" s="489">
        <v>2374502140</v>
      </c>
      <c r="C40731" s="489" t="s">
        <v>140</v>
      </c>
      <c r="D40731" s="489" t="s">
        <v>11339</v>
      </c>
    </row>
    <row r="40732" spans="1:4">
      <c r="A40732" s="489" t="str">
        <f t="shared" si="636"/>
        <v>2374502140訪問介護</v>
      </c>
      <c r="B40732" s="489">
        <v>2374502140</v>
      </c>
      <c r="C40732" s="489" t="s">
        <v>140</v>
      </c>
      <c r="D40732" s="489" t="s">
        <v>11339</v>
      </c>
    </row>
    <row r="40733" spans="1:4">
      <c r="A40733" s="489" t="str">
        <f t="shared" si="636"/>
        <v>2374502157居宅介護支援</v>
      </c>
      <c r="B40733" s="489">
        <v>2374502157</v>
      </c>
      <c r="C40733" s="489" t="s">
        <v>2519</v>
      </c>
      <c r="D40733" s="489" t="s">
        <v>11340</v>
      </c>
    </row>
    <row r="40734" spans="1:4">
      <c r="A40734" s="489" t="str">
        <f t="shared" si="636"/>
        <v>2374600027居宅介護支援</v>
      </c>
      <c r="B40734" s="489">
        <v>2374600027</v>
      </c>
      <c r="C40734" s="489" t="s">
        <v>2519</v>
      </c>
      <c r="D40734" s="489" t="s">
        <v>11341</v>
      </c>
    </row>
    <row r="40735" spans="1:4">
      <c r="A40735" s="489" t="str">
        <f t="shared" si="636"/>
        <v>2374600035介護予防短期入所生活介護</v>
      </c>
      <c r="B40735" s="489">
        <v>2374600035</v>
      </c>
      <c r="C40735" s="489" t="s">
        <v>2093</v>
      </c>
      <c r="D40735" s="489" t="s">
        <v>11342</v>
      </c>
    </row>
    <row r="40736" spans="1:4">
      <c r="A40736" s="489" t="str">
        <f t="shared" si="636"/>
        <v>2374600035介護老人福祉施設</v>
      </c>
      <c r="B40736" s="489">
        <v>2374600035</v>
      </c>
      <c r="C40736" s="489" t="s">
        <v>1921</v>
      </c>
      <c r="D40736" s="489" t="s">
        <v>11342</v>
      </c>
    </row>
    <row r="40737" spans="1:4">
      <c r="A40737" s="489" t="str">
        <f t="shared" si="636"/>
        <v>2374600035短期入所生活介護</v>
      </c>
      <c r="B40737" s="489">
        <v>2374600035</v>
      </c>
      <c r="C40737" s="489" t="s">
        <v>2092</v>
      </c>
      <c r="D40737" s="489" t="s">
        <v>11342</v>
      </c>
    </row>
    <row r="40738" spans="1:4">
      <c r="A40738" s="489" t="str">
        <f t="shared" si="636"/>
        <v>2374600043訪問介護</v>
      </c>
      <c r="B40738" s="489">
        <v>2374600043</v>
      </c>
      <c r="C40738" s="489" t="s">
        <v>140</v>
      </c>
      <c r="D40738" s="489" t="s">
        <v>11343</v>
      </c>
    </row>
    <row r="40739" spans="1:4">
      <c r="A40739" s="489" t="str">
        <f t="shared" si="636"/>
        <v>2374600043訪問介護</v>
      </c>
      <c r="B40739" s="489">
        <v>2374600043</v>
      </c>
      <c r="C40739" s="489" t="s">
        <v>140</v>
      </c>
      <c r="D40739" s="489" t="s">
        <v>11343</v>
      </c>
    </row>
    <row r="40740" spans="1:4">
      <c r="A40740" s="489" t="str">
        <f t="shared" si="636"/>
        <v>2374600043訪問型サービス（独自）</v>
      </c>
      <c r="B40740" s="489">
        <v>2374600043</v>
      </c>
      <c r="C40740" s="489" t="s">
        <v>2571</v>
      </c>
      <c r="D40740" s="489" t="s">
        <v>11343</v>
      </c>
    </row>
    <row r="40741" spans="1:4">
      <c r="A40741" s="489" t="str">
        <f t="shared" si="636"/>
        <v>2374600068居宅介護支援</v>
      </c>
      <c r="B40741" s="489">
        <v>2374600068</v>
      </c>
      <c r="C40741" s="489" t="s">
        <v>2519</v>
      </c>
      <c r="D40741" s="489" t="s">
        <v>11344</v>
      </c>
    </row>
    <row r="40742" spans="1:4">
      <c r="A40742" s="489" t="str">
        <f t="shared" si="636"/>
        <v>2374600076通所介護</v>
      </c>
      <c r="B40742" s="489">
        <v>2374600076</v>
      </c>
      <c r="C40742" s="489" t="s">
        <v>158</v>
      </c>
      <c r="D40742" s="489" t="s">
        <v>11345</v>
      </c>
    </row>
    <row r="40743" spans="1:4">
      <c r="A40743" s="489" t="str">
        <f t="shared" si="636"/>
        <v>2374600076通所型サービス（独自）</v>
      </c>
      <c r="B40743" s="489">
        <v>2374600076</v>
      </c>
      <c r="C40743" s="489" t="s">
        <v>2570</v>
      </c>
      <c r="D40743" s="489" t="s">
        <v>11346</v>
      </c>
    </row>
    <row r="40744" spans="1:4">
      <c r="A40744" s="489" t="str">
        <f t="shared" si="636"/>
        <v>2374600076通所型サービス（独自／定率）</v>
      </c>
      <c r="B40744" s="489">
        <v>2374600076</v>
      </c>
      <c r="C40744" s="489" t="s">
        <v>2567</v>
      </c>
      <c r="D40744" s="489" t="s">
        <v>11346</v>
      </c>
    </row>
    <row r="40745" spans="1:4">
      <c r="A40745" s="489" t="str">
        <f t="shared" si="636"/>
        <v>2374600084通所介護</v>
      </c>
      <c r="B40745" s="489">
        <v>2374600084</v>
      </c>
      <c r="C40745" s="489" t="s">
        <v>158</v>
      </c>
      <c r="D40745" s="489" t="s">
        <v>11347</v>
      </c>
    </row>
    <row r="40746" spans="1:4">
      <c r="A40746" s="489" t="str">
        <f t="shared" si="636"/>
        <v>2374600084通所型サービス（独自）</v>
      </c>
      <c r="B40746" s="489">
        <v>2374600084</v>
      </c>
      <c r="C40746" s="489" t="s">
        <v>2570</v>
      </c>
      <c r="D40746" s="489" t="s">
        <v>11347</v>
      </c>
    </row>
    <row r="40747" spans="1:4">
      <c r="A40747" s="489" t="str">
        <f t="shared" si="636"/>
        <v>2374600084通所型サービス（独自／定率）</v>
      </c>
      <c r="B40747" s="489">
        <v>2374600084</v>
      </c>
      <c r="C40747" s="489" t="s">
        <v>2567</v>
      </c>
      <c r="D40747" s="489" t="s">
        <v>11347</v>
      </c>
    </row>
    <row r="40748" spans="1:4">
      <c r="A40748" s="489" t="str">
        <f t="shared" si="636"/>
        <v>2374600100通所介護</v>
      </c>
      <c r="B40748" s="489">
        <v>2374600100</v>
      </c>
      <c r="C40748" s="489" t="s">
        <v>158</v>
      </c>
      <c r="D40748" s="489" t="s">
        <v>11348</v>
      </c>
    </row>
    <row r="40749" spans="1:4">
      <c r="A40749" s="489" t="str">
        <f t="shared" si="636"/>
        <v>2374600100通所型サービス（独自）</v>
      </c>
      <c r="B40749" s="489">
        <v>2374600100</v>
      </c>
      <c r="C40749" s="489" t="s">
        <v>2570</v>
      </c>
      <c r="D40749" s="489" t="s">
        <v>11348</v>
      </c>
    </row>
    <row r="40750" spans="1:4">
      <c r="A40750" s="489" t="str">
        <f t="shared" si="636"/>
        <v>2374600100通所型サービス（独自／定率）</v>
      </c>
      <c r="B40750" s="489">
        <v>2374600100</v>
      </c>
      <c r="C40750" s="489" t="s">
        <v>2567</v>
      </c>
      <c r="D40750" s="489" t="s">
        <v>11348</v>
      </c>
    </row>
    <row r="40751" spans="1:4">
      <c r="A40751" s="489" t="str">
        <f t="shared" si="636"/>
        <v>2374600159居宅介護支援</v>
      </c>
      <c r="B40751" s="489">
        <v>2374600159</v>
      </c>
      <c r="C40751" s="489" t="s">
        <v>2519</v>
      </c>
      <c r="D40751" s="489" t="s">
        <v>11349</v>
      </c>
    </row>
    <row r="40752" spans="1:4">
      <c r="A40752" s="489" t="str">
        <f t="shared" si="636"/>
        <v>2374600175通所介護</v>
      </c>
      <c r="B40752" s="489">
        <v>2374600175</v>
      </c>
      <c r="C40752" s="489" t="s">
        <v>158</v>
      </c>
      <c r="D40752" s="489" t="s">
        <v>11350</v>
      </c>
    </row>
    <row r="40753" spans="1:4">
      <c r="A40753" s="489" t="str">
        <f t="shared" si="636"/>
        <v>2374600175通所型サービス（独自）</v>
      </c>
      <c r="B40753" s="489">
        <v>2374600175</v>
      </c>
      <c r="C40753" s="489" t="s">
        <v>2570</v>
      </c>
      <c r="D40753" s="489" t="s">
        <v>11350</v>
      </c>
    </row>
    <row r="40754" spans="1:4">
      <c r="A40754" s="489" t="str">
        <f t="shared" si="636"/>
        <v>2374600175通所型サービス（独自／定率）</v>
      </c>
      <c r="B40754" s="489">
        <v>2374600175</v>
      </c>
      <c r="C40754" s="489" t="s">
        <v>2567</v>
      </c>
      <c r="D40754" s="489" t="s">
        <v>11350</v>
      </c>
    </row>
    <row r="40755" spans="1:4">
      <c r="A40755" s="489" t="str">
        <f t="shared" si="636"/>
        <v>2374600191地域密着型通所介護</v>
      </c>
      <c r="B40755" s="489">
        <v>2374600191</v>
      </c>
      <c r="C40755" s="489" t="s">
        <v>161</v>
      </c>
      <c r="D40755" s="489" t="s">
        <v>11351</v>
      </c>
    </row>
    <row r="40756" spans="1:4">
      <c r="A40756" s="489" t="str">
        <f t="shared" si="636"/>
        <v>2374600191通所型サービス（独自）</v>
      </c>
      <c r="B40756" s="489">
        <v>2374600191</v>
      </c>
      <c r="C40756" s="489" t="s">
        <v>2570</v>
      </c>
      <c r="D40756" s="489" t="s">
        <v>11351</v>
      </c>
    </row>
    <row r="40757" spans="1:4">
      <c r="A40757" s="489" t="str">
        <f t="shared" si="636"/>
        <v>2374600191通所型サービス（独自／定率）</v>
      </c>
      <c r="B40757" s="489">
        <v>2374600191</v>
      </c>
      <c r="C40757" s="489" t="s">
        <v>2567</v>
      </c>
      <c r="D40757" s="489" t="s">
        <v>11351</v>
      </c>
    </row>
    <row r="40758" spans="1:4">
      <c r="A40758" s="489" t="str">
        <f t="shared" si="636"/>
        <v>2374600209介護予防訪問リハビリテーション</v>
      </c>
      <c r="B40758" s="489">
        <v>2374600209</v>
      </c>
      <c r="C40758" s="489" t="s">
        <v>2108</v>
      </c>
      <c r="D40758" s="489" t="s">
        <v>11352</v>
      </c>
    </row>
    <row r="40759" spans="1:4">
      <c r="A40759" s="489" t="str">
        <f t="shared" si="636"/>
        <v>2374600209訪問リハビリテーション</v>
      </c>
      <c r="B40759" s="489">
        <v>2374600209</v>
      </c>
      <c r="C40759" s="489" t="s">
        <v>2104</v>
      </c>
      <c r="D40759" s="489" t="s">
        <v>11352</v>
      </c>
    </row>
    <row r="40760" spans="1:4">
      <c r="A40760" s="489" t="str">
        <f t="shared" si="636"/>
        <v>2374600225通所介護</v>
      </c>
      <c r="B40760" s="489">
        <v>2374600225</v>
      </c>
      <c r="C40760" s="489" t="s">
        <v>158</v>
      </c>
      <c r="D40760" s="489" t="s">
        <v>11353</v>
      </c>
    </row>
    <row r="40761" spans="1:4">
      <c r="A40761" s="489" t="str">
        <f t="shared" si="636"/>
        <v>2374600225通所型サービス（独自）</v>
      </c>
      <c r="B40761" s="489">
        <v>2374600225</v>
      </c>
      <c r="C40761" s="489" t="s">
        <v>2570</v>
      </c>
      <c r="D40761" s="489" t="s">
        <v>11353</v>
      </c>
    </row>
    <row r="40762" spans="1:4">
      <c r="A40762" s="489" t="str">
        <f t="shared" si="636"/>
        <v>2374600225通所型サービス（独自／定率）</v>
      </c>
      <c r="B40762" s="489">
        <v>2374600225</v>
      </c>
      <c r="C40762" s="489" t="s">
        <v>2567</v>
      </c>
      <c r="D40762" s="489" t="s">
        <v>11353</v>
      </c>
    </row>
    <row r="40763" spans="1:4">
      <c r="A40763" s="489" t="str">
        <f t="shared" si="636"/>
        <v>2374600233訪問介護</v>
      </c>
      <c r="B40763" s="489">
        <v>2374600233</v>
      </c>
      <c r="C40763" s="489" t="s">
        <v>140</v>
      </c>
      <c r="D40763" s="489" t="s">
        <v>11354</v>
      </c>
    </row>
    <row r="40764" spans="1:4">
      <c r="A40764" s="489" t="str">
        <f t="shared" si="636"/>
        <v>2374600233訪問介護</v>
      </c>
      <c r="B40764" s="489">
        <v>2374600233</v>
      </c>
      <c r="C40764" s="489" t="s">
        <v>140</v>
      </c>
      <c r="D40764" s="489" t="s">
        <v>11354</v>
      </c>
    </row>
    <row r="40765" spans="1:4">
      <c r="A40765" s="489" t="str">
        <f t="shared" si="636"/>
        <v>2374600233訪問型サービス（独自）</v>
      </c>
      <c r="B40765" s="489">
        <v>2374600233</v>
      </c>
      <c r="C40765" s="489" t="s">
        <v>2571</v>
      </c>
      <c r="D40765" s="489" t="s">
        <v>11354</v>
      </c>
    </row>
    <row r="40766" spans="1:4">
      <c r="A40766" s="489" t="str">
        <f t="shared" si="636"/>
        <v>2374600241介護予防特定施設入居者生活介護</v>
      </c>
      <c r="B40766" s="489">
        <v>2374600241</v>
      </c>
      <c r="C40766" s="489" t="s">
        <v>2514</v>
      </c>
      <c r="D40766" s="489" t="s">
        <v>11355</v>
      </c>
    </row>
    <row r="40767" spans="1:4">
      <c r="A40767" s="489" t="str">
        <f t="shared" si="636"/>
        <v>2374600241特定施設入居者生活介護</v>
      </c>
      <c r="B40767" s="489">
        <v>2374600241</v>
      </c>
      <c r="C40767" s="489" t="s">
        <v>2513</v>
      </c>
      <c r="D40767" s="489" t="s">
        <v>11355</v>
      </c>
    </row>
    <row r="40768" spans="1:4">
      <c r="A40768" s="489" t="str">
        <f t="shared" si="636"/>
        <v>2374600290訪問介護</v>
      </c>
      <c r="B40768" s="489">
        <v>2374600290</v>
      </c>
      <c r="C40768" s="489" t="s">
        <v>140</v>
      </c>
      <c r="D40768" s="489" t="s">
        <v>11356</v>
      </c>
    </row>
    <row r="40769" spans="1:4">
      <c r="A40769" s="489" t="str">
        <f t="shared" si="636"/>
        <v>2374600290訪問介護</v>
      </c>
      <c r="B40769" s="489">
        <v>2374600290</v>
      </c>
      <c r="C40769" s="489" t="s">
        <v>140</v>
      </c>
      <c r="D40769" s="489" t="s">
        <v>11356</v>
      </c>
    </row>
    <row r="40770" spans="1:4">
      <c r="A40770" s="489" t="str">
        <f t="shared" ref="A40770:A40833" si="637">B40770&amp;C40770</f>
        <v>2374600290訪問型サービス（独自）</v>
      </c>
      <c r="B40770" s="489">
        <v>2374600290</v>
      </c>
      <c r="C40770" s="489" t="s">
        <v>2571</v>
      </c>
      <c r="D40770" s="489" t="s">
        <v>11356</v>
      </c>
    </row>
    <row r="40771" spans="1:4">
      <c r="A40771" s="489" t="str">
        <f t="shared" si="637"/>
        <v>2374600324訪問介護</v>
      </c>
      <c r="B40771" s="489">
        <v>2374600324</v>
      </c>
      <c r="C40771" s="489" t="s">
        <v>140</v>
      </c>
      <c r="D40771" s="489" t="s">
        <v>11357</v>
      </c>
    </row>
    <row r="40772" spans="1:4">
      <c r="A40772" s="489" t="str">
        <f t="shared" si="637"/>
        <v>2374600324訪問介護</v>
      </c>
      <c r="B40772" s="489">
        <v>2374600324</v>
      </c>
      <c r="C40772" s="489" t="s">
        <v>140</v>
      </c>
      <c r="D40772" s="489" t="s">
        <v>11357</v>
      </c>
    </row>
    <row r="40773" spans="1:4">
      <c r="A40773" s="489" t="str">
        <f t="shared" si="637"/>
        <v>2374600324訪問型サービス（独自）</v>
      </c>
      <c r="B40773" s="489">
        <v>2374600324</v>
      </c>
      <c r="C40773" s="489" t="s">
        <v>2571</v>
      </c>
      <c r="D40773" s="489" t="s">
        <v>11357</v>
      </c>
    </row>
    <row r="40774" spans="1:4">
      <c r="A40774" s="489" t="str">
        <f t="shared" si="637"/>
        <v>2374600340居宅介護支援</v>
      </c>
      <c r="B40774" s="489">
        <v>2374600340</v>
      </c>
      <c r="C40774" s="489" t="s">
        <v>2519</v>
      </c>
      <c r="D40774" s="489" t="s">
        <v>11358</v>
      </c>
    </row>
    <row r="40775" spans="1:4">
      <c r="A40775" s="489" t="str">
        <f t="shared" si="637"/>
        <v>2374600357居宅介護支援</v>
      </c>
      <c r="B40775" s="489">
        <v>2374600357</v>
      </c>
      <c r="C40775" s="489" t="s">
        <v>2519</v>
      </c>
      <c r="D40775" s="489" t="s">
        <v>11359</v>
      </c>
    </row>
    <row r="40776" spans="1:4">
      <c r="A40776" s="489" t="str">
        <f t="shared" si="637"/>
        <v>2374600373居宅介護支援</v>
      </c>
      <c r="B40776" s="489">
        <v>2374600373</v>
      </c>
      <c r="C40776" s="489" t="s">
        <v>2519</v>
      </c>
      <c r="D40776" s="489" t="s">
        <v>11360</v>
      </c>
    </row>
    <row r="40777" spans="1:4">
      <c r="A40777" s="489" t="str">
        <f t="shared" si="637"/>
        <v>2374600407通所介護</v>
      </c>
      <c r="B40777" s="489">
        <v>2374600407</v>
      </c>
      <c r="C40777" s="489" t="s">
        <v>158</v>
      </c>
      <c r="D40777" s="489" t="s">
        <v>11361</v>
      </c>
    </row>
    <row r="40778" spans="1:4">
      <c r="A40778" s="489" t="str">
        <f t="shared" si="637"/>
        <v>2374600407通所型サービス（独自）</v>
      </c>
      <c r="B40778" s="489">
        <v>2374600407</v>
      </c>
      <c r="C40778" s="489" t="s">
        <v>2570</v>
      </c>
      <c r="D40778" s="489" t="s">
        <v>11361</v>
      </c>
    </row>
    <row r="40779" spans="1:4">
      <c r="A40779" s="489" t="str">
        <f t="shared" si="637"/>
        <v>2374600423訪問型サービス（独自）</v>
      </c>
      <c r="B40779" s="489">
        <v>2374600423</v>
      </c>
      <c r="C40779" s="489" t="s">
        <v>2571</v>
      </c>
      <c r="D40779" s="489" t="s">
        <v>11362</v>
      </c>
    </row>
    <row r="40780" spans="1:4">
      <c r="A40780" s="489" t="str">
        <f t="shared" si="637"/>
        <v>2374600431訪問介護</v>
      </c>
      <c r="B40780" s="489">
        <v>2374600431</v>
      </c>
      <c r="C40780" s="489" t="s">
        <v>140</v>
      </c>
      <c r="D40780" s="489" t="s">
        <v>11363</v>
      </c>
    </row>
    <row r="40781" spans="1:4">
      <c r="A40781" s="489" t="str">
        <f t="shared" si="637"/>
        <v>2374600431訪問介護</v>
      </c>
      <c r="B40781" s="489">
        <v>2374600431</v>
      </c>
      <c r="C40781" s="489" t="s">
        <v>140</v>
      </c>
      <c r="D40781" s="489" t="s">
        <v>11363</v>
      </c>
    </row>
    <row r="40782" spans="1:4">
      <c r="A40782" s="489" t="str">
        <f t="shared" si="637"/>
        <v>2374600449介護予防特定施設入居者生活介護</v>
      </c>
      <c r="B40782" s="489">
        <v>2374600449</v>
      </c>
      <c r="C40782" s="489" t="s">
        <v>2514</v>
      </c>
      <c r="D40782" s="489" t="s">
        <v>11364</v>
      </c>
    </row>
    <row r="40783" spans="1:4">
      <c r="A40783" s="489" t="str">
        <f t="shared" si="637"/>
        <v>2374600449特定施設入居者生活介護</v>
      </c>
      <c r="B40783" s="489">
        <v>2374600449</v>
      </c>
      <c r="C40783" s="489" t="s">
        <v>2513</v>
      </c>
      <c r="D40783" s="489" t="s">
        <v>11364</v>
      </c>
    </row>
    <row r="40784" spans="1:4">
      <c r="A40784" s="489" t="str">
        <f t="shared" si="637"/>
        <v>2374600464介護予防短期入所生活介護</v>
      </c>
      <c r="B40784" s="489">
        <v>2374600464</v>
      </c>
      <c r="C40784" s="489" t="s">
        <v>2093</v>
      </c>
      <c r="D40784" s="489" t="s">
        <v>11365</v>
      </c>
    </row>
    <row r="40785" spans="1:4">
      <c r="A40785" s="489" t="str">
        <f t="shared" si="637"/>
        <v>2374600464短期入所生活介護</v>
      </c>
      <c r="B40785" s="489">
        <v>2374600464</v>
      </c>
      <c r="C40785" s="489" t="s">
        <v>2092</v>
      </c>
      <c r="D40785" s="489" t="s">
        <v>11365</v>
      </c>
    </row>
    <row r="40786" spans="1:4">
      <c r="A40786" s="489" t="str">
        <f t="shared" si="637"/>
        <v>2374600472訪問介護</v>
      </c>
      <c r="B40786" s="489">
        <v>2374600472</v>
      </c>
      <c r="C40786" s="489" t="s">
        <v>140</v>
      </c>
      <c r="D40786" s="489" t="s">
        <v>11366</v>
      </c>
    </row>
    <row r="40787" spans="1:4">
      <c r="A40787" s="489" t="str">
        <f t="shared" si="637"/>
        <v>2374600472訪問介護</v>
      </c>
      <c r="B40787" s="489">
        <v>2374600472</v>
      </c>
      <c r="C40787" s="489" t="s">
        <v>140</v>
      </c>
      <c r="D40787" s="489" t="s">
        <v>11366</v>
      </c>
    </row>
    <row r="40788" spans="1:4">
      <c r="A40788" s="489" t="str">
        <f t="shared" si="637"/>
        <v>2374600472訪問型サービス（独自）</v>
      </c>
      <c r="B40788" s="489">
        <v>2374600472</v>
      </c>
      <c r="C40788" s="489" t="s">
        <v>2571</v>
      </c>
      <c r="D40788" s="489" t="s">
        <v>11366</v>
      </c>
    </row>
    <row r="40789" spans="1:4">
      <c r="A40789" s="489" t="str">
        <f t="shared" si="637"/>
        <v>2374600472訪問型サービス（独自／定率）</v>
      </c>
      <c r="B40789" s="489">
        <v>2374600472</v>
      </c>
      <c r="C40789" s="489" t="s">
        <v>2568</v>
      </c>
      <c r="D40789" s="489" t="s">
        <v>11366</v>
      </c>
    </row>
    <row r="40790" spans="1:4">
      <c r="A40790" s="489" t="str">
        <f t="shared" si="637"/>
        <v>2374700017居宅介護支援</v>
      </c>
      <c r="B40790" s="489">
        <v>2374700017</v>
      </c>
      <c r="C40790" s="489" t="s">
        <v>2519</v>
      </c>
      <c r="D40790" s="489" t="s">
        <v>11367</v>
      </c>
    </row>
    <row r="40791" spans="1:4">
      <c r="A40791" s="489" t="str">
        <f t="shared" si="637"/>
        <v>2374700025居宅介護支援</v>
      </c>
      <c r="B40791" s="489">
        <v>2374700025</v>
      </c>
      <c r="C40791" s="489" t="s">
        <v>2519</v>
      </c>
      <c r="D40791" s="489" t="s">
        <v>11368</v>
      </c>
    </row>
    <row r="40792" spans="1:4">
      <c r="A40792" s="489" t="str">
        <f t="shared" si="637"/>
        <v>2374700041介護老人福祉施設</v>
      </c>
      <c r="B40792" s="489">
        <v>2374700041</v>
      </c>
      <c r="C40792" s="489" t="s">
        <v>1921</v>
      </c>
      <c r="D40792" s="489" t="s">
        <v>11369</v>
      </c>
    </row>
    <row r="40793" spans="1:4">
      <c r="A40793" s="489" t="str">
        <f t="shared" si="637"/>
        <v>2374700041介護老人福祉施設</v>
      </c>
      <c r="B40793" s="489">
        <v>2374700041</v>
      </c>
      <c r="C40793" s="489" t="s">
        <v>1921</v>
      </c>
      <c r="D40793" s="489" t="s">
        <v>11369</v>
      </c>
    </row>
    <row r="40794" spans="1:4">
      <c r="A40794" s="489" t="str">
        <f t="shared" si="637"/>
        <v>2374700058訪問介護</v>
      </c>
      <c r="B40794" s="489">
        <v>2374700058</v>
      </c>
      <c r="C40794" s="489" t="s">
        <v>140</v>
      </c>
      <c r="D40794" s="489" t="s">
        <v>11370</v>
      </c>
    </row>
    <row r="40795" spans="1:4">
      <c r="A40795" s="489" t="str">
        <f t="shared" si="637"/>
        <v>2374700058訪問介護</v>
      </c>
      <c r="B40795" s="489">
        <v>2374700058</v>
      </c>
      <c r="C40795" s="489" t="s">
        <v>140</v>
      </c>
      <c r="D40795" s="489" t="s">
        <v>11370</v>
      </c>
    </row>
    <row r="40796" spans="1:4">
      <c r="A40796" s="489" t="str">
        <f t="shared" si="637"/>
        <v>2374700058訪問型サービス（独自）</v>
      </c>
      <c r="B40796" s="489">
        <v>2374700058</v>
      </c>
      <c r="C40796" s="489" t="s">
        <v>2571</v>
      </c>
      <c r="D40796" s="489" t="s">
        <v>11370</v>
      </c>
    </row>
    <row r="40797" spans="1:4">
      <c r="A40797" s="489" t="str">
        <f t="shared" si="637"/>
        <v>2374700058訪問型サービス（独自／定率）</v>
      </c>
      <c r="B40797" s="489">
        <v>2374700058</v>
      </c>
      <c r="C40797" s="489" t="s">
        <v>2568</v>
      </c>
      <c r="D40797" s="489" t="s">
        <v>11370</v>
      </c>
    </row>
    <row r="40798" spans="1:4">
      <c r="A40798" s="489" t="str">
        <f t="shared" si="637"/>
        <v>2374700066居宅介護支援</v>
      </c>
      <c r="B40798" s="489">
        <v>2374700066</v>
      </c>
      <c r="C40798" s="489" t="s">
        <v>2519</v>
      </c>
      <c r="D40798" s="489" t="s">
        <v>11371</v>
      </c>
    </row>
    <row r="40799" spans="1:4">
      <c r="A40799" s="489" t="str">
        <f t="shared" si="637"/>
        <v>2374700074通所介護</v>
      </c>
      <c r="B40799" s="489">
        <v>2374700074</v>
      </c>
      <c r="C40799" s="489" t="s">
        <v>158</v>
      </c>
      <c r="D40799" s="489" t="s">
        <v>11372</v>
      </c>
    </row>
    <row r="40800" spans="1:4">
      <c r="A40800" s="489" t="str">
        <f t="shared" si="637"/>
        <v>2374700074通所型サービス（独自）</v>
      </c>
      <c r="B40800" s="489">
        <v>2374700074</v>
      </c>
      <c r="C40800" s="489" t="s">
        <v>2570</v>
      </c>
      <c r="D40800" s="489" t="s">
        <v>11372</v>
      </c>
    </row>
    <row r="40801" spans="1:4">
      <c r="A40801" s="489" t="str">
        <f t="shared" si="637"/>
        <v>2374700074通所型サービス（独自／定率）</v>
      </c>
      <c r="B40801" s="489">
        <v>2374700074</v>
      </c>
      <c r="C40801" s="489" t="s">
        <v>2567</v>
      </c>
      <c r="D40801" s="489" t="s">
        <v>11372</v>
      </c>
    </row>
    <row r="40802" spans="1:4">
      <c r="A40802" s="489" t="str">
        <f t="shared" si="637"/>
        <v>2374700082介護予防短期入所生活介護</v>
      </c>
      <c r="B40802" s="489">
        <v>2374700082</v>
      </c>
      <c r="C40802" s="489" t="s">
        <v>2093</v>
      </c>
      <c r="D40802" s="489" t="s">
        <v>11373</v>
      </c>
    </row>
    <row r="40803" spans="1:4">
      <c r="A40803" s="489" t="str">
        <f t="shared" si="637"/>
        <v>2374700082短期入所生活介護</v>
      </c>
      <c r="B40803" s="489">
        <v>2374700082</v>
      </c>
      <c r="C40803" s="489" t="s">
        <v>2092</v>
      </c>
      <c r="D40803" s="489" t="s">
        <v>11373</v>
      </c>
    </row>
    <row r="40804" spans="1:4">
      <c r="A40804" s="489" t="str">
        <f t="shared" si="637"/>
        <v>2374700082短期入所生活介護</v>
      </c>
      <c r="B40804" s="489">
        <v>2374700082</v>
      </c>
      <c r="C40804" s="489" t="s">
        <v>2092</v>
      </c>
      <c r="D40804" s="489" t="s">
        <v>11373</v>
      </c>
    </row>
    <row r="40805" spans="1:4">
      <c r="A40805" s="489" t="str">
        <f t="shared" si="637"/>
        <v>2374700090居宅介護支援</v>
      </c>
      <c r="B40805" s="489">
        <v>2374700090</v>
      </c>
      <c r="C40805" s="489" t="s">
        <v>2519</v>
      </c>
      <c r="D40805" s="489" t="s">
        <v>11374</v>
      </c>
    </row>
    <row r="40806" spans="1:4">
      <c r="A40806" s="489" t="str">
        <f t="shared" si="637"/>
        <v>2374700132訪問介護</v>
      </c>
      <c r="B40806" s="489">
        <v>2374700132</v>
      </c>
      <c r="C40806" s="489" t="s">
        <v>140</v>
      </c>
      <c r="D40806" s="489" t="s">
        <v>11375</v>
      </c>
    </row>
    <row r="40807" spans="1:4">
      <c r="A40807" s="489" t="str">
        <f t="shared" si="637"/>
        <v>2374700132訪問介護</v>
      </c>
      <c r="B40807" s="489">
        <v>2374700132</v>
      </c>
      <c r="C40807" s="489" t="s">
        <v>140</v>
      </c>
      <c r="D40807" s="489" t="s">
        <v>11375</v>
      </c>
    </row>
    <row r="40808" spans="1:4">
      <c r="A40808" s="489" t="str">
        <f t="shared" si="637"/>
        <v>2374700140訪問介護</v>
      </c>
      <c r="B40808" s="489">
        <v>2374700140</v>
      </c>
      <c r="C40808" s="489" t="s">
        <v>140</v>
      </c>
      <c r="D40808" s="489" t="s">
        <v>11376</v>
      </c>
    </row>
    <row r="40809" spans="1:4">
      <c r="A40809" s="489" t="str">
        <f t="shared" si="637"/>
        <v>2374700140訪問介護</v>
      </c>
      <c r="B40809" s="489">
        <v>2374700140</v>
      </c>
      <c r="C40809" s="489" t="s">
        <v>140</v>
      </c>
      <c r="D40809" s="489" t="s">
        <v>11376</v>
      </c>
    </row>
    <row r="40810" spans="1:4">
      <c r="A40810" s="489" t="str">
        <f t="shared" si="637"/>
        <v>2374700140訪問型サービス（独自）</v>
      </c>
      <c r="B40810" s="489">
        <v>2374700140</v>
      </c>
      <c r="C40810" s="489" t="s">
        <v>2571</v>
      </c>
      <c r="D40810" s="489" t="s">
        <v>11376</v>
      </c>
    </row>
    <row r="40811" spans="1:4">
      <c r="A40811" s="489" t="str">
        <f t="shared" si="637"/>
        <v>2374700140訪問型サービス（独自／定率）</v>
      </c>
      <c r="B40811" s="489">
        <v>2374700140</v>
      </c>
      <c r="C40811" s="489" t="s">
        <v>2568</v>
      </c>
      <c r="D40811" s="489" t="s">
        <v>11376</v>
      </c>
    </row>
    <row r="40812" spans="1:4">
      <c r="A40812" s="489" t="str">
        <f t="shared" si="637"/>
        <v>2374700199介護予防通所リハビリテーション</v>
      </c>
      <c r="B40812" s="489">
        <v>2374700199</v>
      </c>
      <c r="C40812" s="489" t="s">
        <v>2512</v>
      </c>
      <c r="D40812" s="489" t="s">
        <v>19376</v>
      </c>
    </row>
    <row r="40813" spans="1:4">
      <c r="A40813" s="489" t="str">
        <f t="shared" si="637"/>
        <v>2374700199通所リハビリテーション</v>
      </c>
      <c r="B40813" s="489">
        <v>2374700199</v>
      </c>
      <c r="C40813" s="489" t="s">
        <v>2511</v>
      </c>
      <c r="D40813" s="489" t="s">
        <v>19376</v>
      </c>
    </row>
    <row r="40814" spans="1:4">
      <c r="A40814" s="489" t="str">
        <f t="shared" si="637"/>
        <v>2374700223介護予防認知症対応型共同生活介護</v>
      </c>
      <c r="B40814" s="489">
        <v>2374700223</v>
      </c>
      <c r="C40814" s="489" t="s">
        <v>2088</v>
      </c>
      <c r="D40814" s="489" t="s">
        <v>11377</v>
      </c>
    </row>
    <row r="40815" spans="1:4">
      <c r="A40815" s="489" t="str">
        <f t="shared" si="637"/>
        <v>2374700223認知症対応型共同生活介護</v>
      </c>
      <c r="B40815" s="489">
        <v>2374700223</v>
      </c>
      <c r="C40815" s="489" t="s">
        <v>2087</v>
      </c>
      <c r="D40815" s="489" t="s">
        <v>11377</v>
      </c>
    </row>
    <row r="40816" spans="1:4">
      <c r="A40816" s="489" t="str">
        <f t="shared" si="637"/>
        <v>2374700256介護予防認知症対応型共同生活介護（短期利用型）</v>
      </c>
      <c r="B40816" s="489">
        <v>2374700256</v>
      </c>
      <c r="C40816" s="489" t="s">
        <v>19398</v>
      </c>
      <c r="D40816" s="489" t="s">
        <v>11378</v>
      </c>
    </row>
    <row r="40817" spans="1:4">
      <c r="A40817" s="489" t="str">
        <f t="shared" si="637"/>
        <v>2374700256介護予防認知症対応型共同生活介護</v>
      </c>
      <c r="B40817" s="489">
        <v>2374700256</v>
      </c>
      <c r="C40817" s="489" t="s">
        <v>2088</v>
      </c>
      <c r="D40817" s="489" t="s">
        <v>11378</v>
      </c>
    </row>
    <row r="40818" spans="1:4">
      <c r="A40818" s="489" t="str">
        <f t="shared" si="637"/>
        <v>2374700256認知症対応型共同生活介護（短期利用型）</v>
      </c>
      <c r="B40818" s="489">
        <v>2374700256</v>
      </c>
      <c r="C40818" s="489" t="s">
        <v>19399</v>
      </c>
      <c r="D40818" s="489" t="s">
        <v>11378</v>
      </c>
    </row>
    <row r="40819" spans="1:4">
      <c r="A40819" s="489" t="str">
        <f t="shared" si="637"/>
        <v>2374700256認知症対応型共同生活介護</v>
      </c>
      <c r="B40819" s="489">
        <v>2374700256</v>
      </c>
      <c r="C40819" s="489" t="s">
        <v>2087</v>
      </c>
      <c r="D40819" s="489" t="s">
        <v>11378</v>
      </c>
    </row>
    <row r="40820" spans="1:4">
      <c r="A40820" s="489" t="str">
        <f t="shared" si="637"/>
        <v>2374700272訪問介護</v>
      </c>
      <c r="B40820" s="489">
        <v>2374700272</v>
      </c>
      <c r="C40820" s="489" t="s">
        <v>140</v>
      </c>
      <c r="D40820" s="489" t="s">
        <v>11379</v>
      </c>
    </row>
    <row r="40821" spans="1:4">
      <c r="A40821" s="489" t="str">
        <f t="shared" si="637"/>
        <v>2374700272訪問介護</v>
      </c>
      <c r="B40821" s="489">
        <v>2374700272</v>
      </c>
      <c r="C40821" s="489" t="s">
        <v>140</v>
      </c>
      <c r="D40821" s="489" t="s">
        <v>11379</v>
      </c>
    </row>
    <row r="40822" spans="1:4">
      <c r="A40822" s="489" t="str">
        <f t="shared" si="637"/>
        <v>2374700272訪問介護</v>
      </c>
      <c r="B40822" s="489">
        <v>2374700272</v>
      </c>
      <c r="C40822" s="489" t="s">
        <v>140</v>
      </c>
      <c r="D40822" s="489" t="s">
        <v>11379</v>
      </c>
    </row>
    <row r="40823" spans="1:4">
      <c r="A40823" s="489" t="str">
        <f t="shared" si="637"/>
        <v>2374700272訪問型サービス（独自）</v>
      </c>
      <c r="B40823" s="489">
        <v>2374700272</v>
      </c>
      <c r="C40823" s="489" t="s">
        <v>2571</v>
      </c>
      <c r="D40823" s="489" t="s">
        <v>11379</v>
      </c>
    </row>
    <row r="40824" spans="1:4">
      <c r="A40824" s="489" t="str">
        <f t="shared" si="637"/>
        <v>2374700298地域密着型通所介護</v>
      </c>
      <c r="B40824" s="489">
        <v>2374700298</v>
      </c>
      <c r="C40824" s="489" t="s">
        <v>161</v>
      </c>
      <c r="D40824" s="489" t="s">
        <v>11380</v>
      </c>
    </row>
    <row r="40825" spans="1:4">
      <c r="A40825" s="489" t="str">
        <f t="shared" si="637"/>
        <v>2374700298通所型サービス（独自）</v>
      </c>
      <c r="B40825" s="489">
        <v>2374700298</v>
      </c>
      <c r="C40825" s="489" t="s">
        <v>2570</v>
      </c>
      <c r="D40825" s="489" t="s">
        <v>11380</v>
      </c>
    </row>
    <row r="40826" spans="1:4">
      <c r="A40826" s="489" t="str">
        <f t="shared" si="637"/>
        <v>2374700298通所型サービス（独自／定率）</v>
      </c>
      <c r="B40826" s="489">
        <v>2374700298</v>
      </c>
      <c r="C40826" s="489" t="s">
        <v>2567</v>
      </c>
      <c r="D40826" s="489" t="s">
        <v>11380</v>
      </c>
    </row>
    <row r="40827" spans="1:4">
      <c r="A40827" s="489" t="str">
        <f t="shared" si="637"/>
        <v>2374700306居宅介護支援</v>
      </c>
      <c r="B40827" s="489">
        <v>2374700306</v>
      </c>
      <c r="C40827" s="489" t="s">
        <v>2519</v>
      </c>
      <c r="D40827" s="489" t="s">
        <v>11381</v>
      </c>
    </row>
    <row r="40828" spans="1:4">
      <c r="A40828" s="489" t="str">
        <f t="shared" si="637"/>
        <v>2374700330通所介護</v>
      </c>
      <c r="B40828" s="489">
        <v>2374700330</v>
      </c>
      <c r="C40828" s="489" t="s">
        <v>158</v>
      </c>
      <c r="D40828" s="489" t="s">
        <v>11382</v>
      </c>
    </row>
    <row r="40829" spans="1:4">
      <c r="A40829" s="489" t="str">
        <f t="shared" si="637"/>
        <v>2374700330通所型サービス（独自）</v>
      </c>
      <c r="B40829" s="489">
        <v>2374700330</v>
      </c>
      <c r="C40829" s="489" t="s">
        <v>2570</v>
      </c>
      <c r="D40829" s="489" t="s">
        <v>11382</v>
      </c>
    </row>
    <row r="40830" spans="1:4">
      <c r="A40830" s="489" t="str">
        <f t="shared" si="637"/>
        <v>2374700348介護予防短期入所生活介護</v>
      </c>
      <c r="B40830" s="489">
        <v>2374700348</v>
      </c>
      <c r="C40830" s="489" t="s">
        <v>2093</v>
      </c>
      <c r="D40830" s="489" t="s">
        <v>11382</v>
      </c>
    </row>
    <row r="40831" spans="1:4">
      <c r="A40831" s="489" t="str">
        <f t="shared" si="637"/>
        <v>2374700348短期入所生活介護</v>
      </c>
      <c r="B40831" s="489">
        <v>2374700348</v>
      </c>
      <c r="C40831" s="489" t="s">
        <v>2092</v>
      </c>
      <c r="D40831" s="489" t="s">
        <v>11382</v>
      </c>
    </row>
    <row r="40832" spans="1:4">
      <c r="A40832" s="489" t="str">
        <f t="shared" si="637"/>
        <v>2374700371地域密着型通所介護</v>
      </c>
      <c r="B40832" s="489">
        <v>2374700371</v>
      </c>
      <c r="C40832" s="489" t="s">
        <v>161</v>
      </c>
      <c r="D40832" s="489" t="s">
        <v>11383</v>
      </c>
    </row>
    <row r="40833" spans="1:4">
      <c r="A40833" s="489" t="str">
        <f t="shared" si="637"/>
        <v>2374700371通所型サービス（独自）</v>
      </c>
      <c r="B40833" s="489">
        <v>2374700371</v>
      </c>
      <c r="C40833" s="489" t="s">
        <v>2570</v>
      </c>
      <c r="D40833" s="489" t="s">
        <v>11383</v>
      </c>
    </row>
    <row r="40834" spans="1:4">
      <c r="A40834" s="489" t="str">
        <f t="shared" ref="A40834:A40897" si="638">B40834&amp;C40834</f>
        <v>2374700389居宅介護支援</v>
      </c>
      <c r="B40834" s="489">
        <v>2374700389</v>
      </c>
      <c r="C40834" s="489" t="s">
        <v>2519</v>
      </c>
      <c r="D40834" s="489" t="s">
        <v>11384</v>
      </c>
    </row>
    <row r="40835" spans="1:4">
      <c r="A40835" s="489" t="str">
        <f t="shared" si="638"/>
        <v>2374700405介護予防短期入所生活介護</v>
      </c>
      <c r="B40835" s="489">
        <v>2374700405</v>
      </c>
      <c r="C40835" s="489" t="s">
        <v>2093</v>
      </c>
      <c r="D40835" s="489" t="s">
        <v>11385</v>
      </c>
    </row>
    <row r="40836" spans="1:4">
      <c r="A40836" s="489" t="str">
        <f t="shared" si="638"/>
        <v>2374700405短期入所生活介護</v>
      </c>
      <c r="B40836" s="489">
        <v>2374700405</v>
      </c>
      <c r="C40836" s="489" t="s">
        <v>2092</v>
      </c>
      <c r="D40836" s="489" t="s">
        <v>11385</v>
      </c>
    </row>
    <row r="40837" spans="1:4">
      <c r="A40837" s="489" t="str">
        <f t="shared" si="638"/>
        <v>2374700405短期入所生活介護</v>
      </c>
      <c r="B40837" s="489">
        <v>2374700405</v>
      </c>
      <c r="C40837" s="489" t="s">
        <v>2092</v>
      </c>
      <c r="D40837" s="489" t="s">
        <v>11385</v>
      </c>
    </row>
    <row r="40838" spans="1:4">
      <c r="A40838" s="489" t="str">
        <f t="shared" si="638"/>
        <v>2374700488居宅介護支援</v>
      </c>
      <c r="B40838" s="489">
        <v>2374700488</v>
      </c>
      <c r="C40838" s="489" t="s">
        <v>2519</v>
      </c>
      <c r="D40838" s="489" t="s">
        <v>11386</v>
      </c>
    </row>
    <row r="40839" spans="1:4">
      <c r="A40839" s="489" t="str">
        <f t="shared" si="638"/>
        <v>2374700553介護老人福祉施設</v>
      </c>
      <c r="B40839" s="489">
        <v>2374700553</v>
      </c>
      <c r="C40839" s="489" t="s">
        <v>1921</v>
      </c>
      <c r="D40839" s="489" t="s">
        <v>11388</v>
      </c>
    </row>
    <row r="40840" spans="1:4">
      <c r="A40840" s="489" t="str">
        <f t="shared" si="638"/>
        <v>2374700579介護予防通所リハビリテーション</v>
      </c>
      <c r="B40840" s="489">
        <v>2374700579</v>
      </c>
      <c r="C40840" s="489" t="s">
        <v>2512</v>
      </c>
      <c r="D40840" s="489" t="s">
        <v>11389</v>
      </c>
    </row>
    <row r="40841" spans="1:4">
      <c r="A40841" s="489" t="str">
        <f t="shared" si="638"/>
        <v>2374700579通所リハビリテーション</v>
      </c>
      <c r="B40841" s="489">
        <v>2374700579</v>
      </c>
      <c r="C40841" s="489" t="s">
        <v>2511</v>
      </c>
      <c r="D40841" s="489" t="s">
        <v>11389</v>
      </c>
    </row>
    <row r="40842" spans="1:4">
      <c r="A40842" s="489" t="str">
        <f t="shared" si="638"/>
        <v>2374700587通所型サービス（独自）</v>
      </c>
      <c r="B40842" s="489">
        <v>2374700587</v>
      </c>
      <c r="C40842" s="489" t="s">
        <v>2570</v>
      </c>
      <c r="D40842" s="489" t="s">
        <v>11390</v>
      </c>
    </row>
    <row r="40843" spans="1:4">
      <c r="A40843" s="489" t="str">
        <f t="shared" si="638"/>
        <v>2374700595通所介護</v>
      </c>
      <c r="B40843" s="489">
        <v>2374700595</v>
      </c>
      <c r="C40843" s="489" t="s">
        <v>158</v>
      </c>
      <c r="D40843" s="489" t="s">
        <v>11387</v>
      </c>
    </row>
    <row r="40844" spans="1:4">
      <c r="A40844" s="489" t="str">
        <f t="shared" si="638"/>
        <v>2374700595通所型サービス（独自）</v>
      </c>
      <c r="B40844" s="489">
        <v>2374700595</v>
      </c>
      <c r="C40844" s="489" t="s">
        <v>2570</v>
      </c>
      <c r="D40844" s="489" t="s">
        <v>11387</v>
      </c>
    </row>
    <row r="40845" spans="1:4">
      <c r="A40845" s="489" t="str">
        <f t="shared" si="638"/>
        <v>2374700603訪問介護</v>
      </c>
      <c r="B40845" s="489">
        <v>2374700603</v>
      </c>
      <c r="C40845" s="489" t="s">
        <v>140</v>
      </c>
      <c r="D40845" s="489" t="s">
        <v>11391</v>
      </c>
    </row>
    <row r="40846" spans="1:4">
      <c r="A40846" s="489" t="str">
        <f t="shared" si="638"/>
        <v>2374700603訪問介護</v>
      </c>
      <c r="B40846" s="489">
        <v>2374700603</v>
      </c>
      <c r="C40846" s="489" t="s">
        <v>140</v>
      </c>
      <c r="D40846" s="489" t="s">
        <v>11391</v>
      </c>
    </row>
    <row r="40847" spans="1:4">
      <c r="A40847" s="489" t="str">
        <f t="shared" si="638"/>
        <v>2374700603訪問型サービス（独自）</v>
      </c>
      <c r="B40847" s="489">
        <v>2374700603</v>
      </c>
      <c r="C40847" s="489" t="s">
        <v>2571</v>
      </c>
      <c r="D40847" s="489" t="s">
        <v>11391</v>
      </c>
    </row>
    <row r="40848" spans="1:4">
      <c r="A40848" s="489" t="str">
        <f t="shared" si="638"/>
        <v>2374700611居宅介護支援</v>
      </c>
      <c r="B40848" s="489">
        <v>2374700611</v>
      </c>
      <c r="C40848" s="489" t="s">
        <v>2519</v>
      </c>
      <c r="D40848" s="489" t="s">
        <v>11392</v>
      </c>
    </row>
    <row r="40849" spans="1:4">
      <c r="A40849" s="489" t="str">
        <f t="shared" si="638"/>
        <v>2374700637通所介護</v>
      </c>
      <c r="B40849" s="489">
        <v>2374700637</v>
      </c>
      <c r="C40849" s="489" t="s">
        <v>158</v>
      </c>
      <c r="D40849" s="489" t="s">
        <v>11393</v>
      </c>
    </row>
    <row r="40850" spans="1:4">
      <c r="A40850" s="489" t="str">
        <f t="shared" si="638"/>
        <v>2374700637通所型サービス（独自）</v>
      </c>
      <c r="B40850" s="489">
        <v>2374700637</v>
      </c>
      <c r="C40850" s="489" t="s">
        <v>2570</v>
      </c>
      <c r="D40850" s="489" t="s">
        <v>11393</v>
      </c>
    </row>
    <row r="40851" spans="1:4">
      <c r="A40851" s="489" t="str">
        <f t="shared" si="638"/>
        <v>2374700645居宅介護支援</v>
      </c>
      <c r="B40851" s="489">
        <v>2374700645</v>
      </c>
      <c r="C40851" s="489" t="s">
        <v>2519</v>
      </c>
      <c r="D40851" s="489" t="s">
        <v>11394</v>
      </c>
    </row>
    <row r="40852" spans="1:4">
      <c r="A40852" s="489" t="str">
        <f t="shared" si="638"/>
        <v>2374700652居宅介護支援</v>
      </c>
      <c r="B40852" s="489">
        <v>2374700652</v>
      </c>
      <c r="C40852" s="489" t="s">
        <v>2519</v>
      </c>
      <c r="D40852" s="489" t="s">
        <v>11395</v>
      </c>
    </row>
    <row r="40853" spans="1:4">
      <c r="A40853" s="489" t="str">
        <f t="shared" si="638"/>
        <v>2374700686訪問介護</v>
      </c>
      <c r="B40853" s="489">
        <v>2374700686</v>
      </c>
      <c r="C40853" s="489" t="s">
        <v>140</v>
      </c>
      <c r="D40853" s="489" t="s">
        <v>11396</v>
      </c>
    </row>
    <row r="40854" spans="1:4">
      <c r="A40854" s="489" t="str">
        <f t="shared" si="638"/>
        <v>2374700686訪問介護</v>
      </c>
      <c r="B40854" s="489">
        <v>2374700686</v>
      </c>
      <c r="C40854" s="489" t="s">
        <v>140</v>
      </c>
      <c r="D40854" s="489" t="s">
        <v>11396</v>
      </c>
    </row>
    <row r="40855" spans="1:4">
      <c r="A40855" s="489" t="str">
        <f t="shared" si="638"/>
        <v>2374700710通所介護</v>
      </c>
      <c r="B40855" s="489">
        <v>2374700710</v>
      </c>
      <c r="C40855" s="489" t="s">
        <v>158</v>
      </c>
      <c r="D40855" s="489" t="s">
        <v>11397</v>
      </c>
    </row>
    <row r="40856" spans="1:4">
      <c r="A40856" s="489" t="str">
        <f t="shared" si="638"/>
        <v>2374700710通所型サービス（独自）</v>
      </c>
      <c r="B40856" s="489">
        <v>2374700710</v>
      </c>
      <c r="C40856" s="489" t="s">
        <v>2570</v>
      </c>
      <c r="D40856" s="489" t="s">
        <v>11397</v>
      </c>
    </row>
    <row r="40857" spans="1:4">
      <c r="A40857" s="489" t="str">
        <f t="shared" si="638"/>
        <v>2374700728訪問介護</v>
      </c>
      <c r="B40857" s="489">
        <v>2374700728</v>
      </c>
      <c r="C40857" s="489" t="s">
        <v>140</v>
      </c>
      <c r="D40857" s="489" t="s">
        <v>11398</v>
      </c>
    </row>
    <row r="40858" spans="1:4">
      <c r="A40858" s="489" t="str">
        <f t="shared" si="638"/>
        <v>2374700728訪問介護</v>
      </c>
      <c r="B40858" s="489">
        <v>2374700728</v>
      </c>
      <c r="C40858" s="489" t="s">
        <v>140</v>
      </c>
      <c r="D40858" s="489" t="s">
        <v>11398</v>
      </c>
    </row>
    <row r="40859" spans="1:4">
      <c r="A40859" s="489" t="str">
        <f t="shared" si="638"/>
        <v>2374700744訪問介護</v>
      </c>
      <c r="B40859" s="489">
        <v>2374700744</v>
      </c>
      <c r="C40859" s="489" t="s">
        <v>140</v>
      </c>
      <c r="D40859" s="489" t="s">
        <v>11399</v>
      </c>
    </row>
    <row r="40860" spans="1:4">
      <c r="A40860" s="489" t="str">
        <f t="shared" si="638"/>
        <v>2374700744訪問介護</v>
      </c>
      <c r="B40860" s="489">
        <v>2374700744</v>
      </c>
      <c r="C40860" s="489" t="s">
        <v>140</v>
      </c>
      <c r="D40860" s="489" t="s">
        <v>11399</v>
      </c>
    </row>
    <row r="40861" spans="1:4">
      <c r="A40861" s="489" t="str">
        <f t="shared" si="638"/>
        <v>2374800015訪問介護</v>
      </c>
      <c r="B40861" s="489">
        <v>2374800015</v>
      </c>
      <c r="C40861" s="489" t="s">
        <v>140</v>
      </c>
      <c r="D40861" s="489" t="s">
        <v>11400</v>
      </c>
    </row>
    <row r="40862" spans="1:4">
      <c r="A40862" s="489" t="str">
        <f t="shared" si="638"/>
        <v>2374800015訪問介護</v>
      </c>
      <c r="B40862" s="489">
        <v>2374800015</v>
      </c>
      <c r="C40862" s="489" t="s">
        <v>140</v>
      </c>
      <c r="D40862" s="489" t="s">
        <v>11400</v>
      </c>
    </row>
    <row r="40863" spans="1:4">
      <c r="A40863" s="489" t="str">
        <f t="shared" si="638"/>
        <v>2374800015訪問型サービス（独自）</v>
      </c>
      <c r="B40863" s="489">
        <v>2374800015</v>
      </c>
      <c r="C40863" s="489" t="s">
        <v>2571</v>
      </c>
      <c r="D40863" s="489" t="s">
        <v>11400</v>
      </c>
    </row>
    <row r="40864" spans="1:4">
      <c r="A40864" s="489" t="str">
        <f t="shared" si="638"/>
        <v>2374800023居宅介護支援</v>
      </c>
      <c r="B40864" s="489">
        <v>2374800023</v>
      </c>
      <c r="C40864" s="489" t="s">
        <v>2519</v>
      </c>
      <c r="D40864" s="489" t="s">
        <v>11401</v>
      </c>
    </row>
    <row r="40865" spans="1:4">
      <c r="A40865" s="489" t="str">
        <f t="shared" si="638"/>
        <v>2374800031居宅介護支援</v>
      </c>
      <c r="B40865" s="489">
        <v>2374800031</v>
      </c>
      <c r="C40865" s="489" t="s">
        <v>2519</v>
      </c>
      <c r="D40865" s="489" t="s">
        <v>11402</v>
      </c>
    </row>
    <row r="40866" spans="1:4">
      <c r="A40866" s="489" t="str">
        <f t="shared" si="638"/>
        <v>2374800049居宅介護支援</v>
      </c>
      <c r="B40866" s="489">
        <v>2374800049</v>
      </c>
      <c r="C40866" s="489" t="s">
        <v>2519</v>
      </c>
      <c r="D40866" s="489" t="s">
        <v>11403</v>
      </c>
    </row>
    <row r="40867" spans="1:4">
      <c r="A40867" s="489" t="str">
        <f t="shared" si="638"/>
        <v>2374800056訪問介護</v>
      </c>
      <c r="B40867" s="489">
        <v>2374800056</v>
      </c>
      <c r="C40867" s="489" t="s">
        <v>140</v>
      </c>
      <c r="D40867" s="489" t="s">
        <v>11404</v>
      </c>
    </row>
    <row r="40868" spans="1:4">
      <c r="A40868" s="489" t="str">
        <f t="shared" si="638"/>
        <v>2374800056訪問介護</v>
      </c>
      <c r="B40868" s="489">
        <v>2374800056</v>
      </c>
      <c r="C40868" s="489" t="s">
        <v>140</v>
      </c>
      <c r="D40868" s="489" t="s">
        <v>11404</v>
      </c>
    </row>
    <row r="40869" spans="1:4">
      <c r="A40869" s="489" t="str">
        <f t="shared" si="638"/>
        <v>2374800056訪問型サービス（独自）</v>
      </c>
      <c r="B40869" s="489">
        <v>2374800056</v>
      </c>
      <c r="C40869" s="489" t="s">
        <v>2571</v>
      </c>
      <c r="D40869" s="489" t="s">
        <v>11404</v>
      </c>
    </row>
    <row r="40870" spans="1:4">
      <c r="A40870" s="489" t="str">
        <f t="shared" si="638"/>
        <v>2374800056訪問型サービス（独自／定率）</v>
      </c>
      <c r="B40870" s="489">
        <v>2374800056</v>
      </c>
      <c r="C40870" s="489" t="s">
        <v>2568</v>
      </c>
      <c r="D40870" s="489" t="s">
        <v>11404</v>
      </c>
    </row>
    <row r="40871" spans="1:4">
      <c r="A40871" s="489" t="str">
        <f t="shared" si="638"/>
        <v>2374800072居宅介護支援</v>
      </c>
      <c r="B40871" s="489">
        <v>2374800072</v>
      </c>
      <c r="C40871" s="489" t="s">
        <v>2519</v>
      </c>
      <c r="D40871" s="489" t="s">
        <v>11405</v>
      </c>
    </row>
    <row r="40872" spans="1:4">
      <c r="A40872" s="489" t="str">
        <f t="shared" si="638"/>
        <v>2374800080居宅介護支援</v>
      </c>
      <c r="B40872" s="489">
        <v>2374800080</v>
      </c>
      <c r="C40872" s="489" t="s">
        <v>2519</v>
      </c>
      <c r="D40872" s="489" t="s">
        <v>11406</v>
      </c>
    </row>
    <row r="40873" spans="1:4">
      <c r="A40873" s="489" t="str">
        <f t="shared" si="638"/>
        <v>2374800098介護予防短期入所生活介護</v>
      </c>
      <c r="B40873" s="489">
        <v>2374800098</v>
      </c>
      <c r="C40873" s="489" t="s">
        <v>2093</v>
      </c>
      <c r="D40873" s="489" t="s">
        <v>11407</v>
      </c>
    </row>
    <row r="40874" spans="1:4">
      <c r="A40874" s="489" t="str">
        <f t="shared" si="638"/>
        <v>2374800098介護老人福祉施設</v>
      </c>
      <c r="B40874" s="489">
        <v>2374800098</v>
      </c>
      <c r="C40874" s="489" t="s">
        <v>1921</v>
      </c>
      <c r="D40874" s="489" t="s">
        <v>11407</v>
      </c>
    </row>
    <row r="40875" spans="1:4">
      <c r="A40875" s="489" t="str">
        <f t="shared" si="638"/>
        <v>2374800098短期入所生活介護</v>
      </c>
      <c r="B40875" s="489">
        <v>2374800098</v>
      </c>
      <c r="C40875" s="489" t="s">
        <v>2092</v>
      </c>
      <c r="D40875" s="489" t="s">
        <v>11407</v>
      </c>
    </row>
    <row r="40876" spans="1:4">
      <c r="A40876" s="489" t="str">
        <f t="shared" si="638"/>
        <v>2374800098短期入所生活介護</v>
      </c>
      <c r="B40876" s="489">
        <v>2374800098</v>
      </c>
      <c r="C40876" s="489" t="s">
        <v>2092</v>
      </c>
      <c r="D40876" s="489" t="s">
        <v>11407</v>
      </c>
    </row>
    <row r="40877" spans="1:4">
      <c r="A40877" s="489" t="str">
        <f t="shared" si="638"/>
        <v>2374800106介護予防短期入所生活介護</v>
      </c>
      <c r="B40877" s="489">
        <v>2374800106</v>
      </c>
      <c r="C40877" s="489" t="s">
        <v>2093</v>
      </c>
      <c r="D40877" s="489" t="s">
        <v>11408</v>
      </c>
    </row>
    <row r="40878" spans="1:4">
      <c r="A40878" s="489" t="str">
        <f t="shared" si="638"/>
        <v>2374800106介護老人福祉施設</v>
      </c>
      <c r="B40878" s="489">
        <v>2374800106</v>
      </c>
      <c r="C40878" s="489" t="s">
        <v>1921</v>
      </c>
      <c r="D40878" s="489" t="s">
        <v>11408</v>
      </c>
    </row>
    <row r="40879" spans="1:4">
      <c r="A40879" s="489" t="str">
        <f t="shared" si="638"/>
        <v>2374800106短期入所生活介護</v>
      </c>
      <c r="B40879" s="489">
        <v>2374800106</v>
      </c>
      <c r="C40879" s="489" t="s">
        <v>2092</v>
      </c>
      <c r="D40879" s="489" t="s">
        <v>11408</v>
      </c>
    </row>
    <row r="40880" spans="1:4">
      <c r="A40880" s="489" t="str">
        <f t="shared" si="638"/>
        <v>2374800114通所介護</v>
      </c>
      <c r="B40880" s="489">
        <v>2374800114</v>
      </c>
      <c r="C40880" s="489" t="s">
        <v>158</v>
      </c>
      <c r="D40880" s="489" t="s">
        <v>11409</v>
      </c>
    </row>
    <row r="40881" spans="1:4">
      <c r="A40881" s="489" t="str">
        <f t="shared" si="638"/>
        <v>2374800114通所型サービス（独自）</v>
      </c>
      <c r="B40881" s="489">
        <v>2374800114</v>
      </c>
      <c r="C40881" s="489" t="s">
        <v>2570</v>
      </c>
      <c r="D40881" s="489" t="s">
        <v>11409</v>
      </c>
    </row>
    <row r="40882" spans="1:4">
      <c r="A40882" s="489" t="str">
        <f t="shared" si="638"/>
        <v>2374800130通所介護</v>
      </c>
      <c r="B40882" s="489">
        <v>2374800130</v>
      </c>
      <c r="C40882" s="489" t="s">
        <v>158</v>
      </c>
      <c r="D40882" s="489" t="s">
        <v>11410</v>
      </c>
    </row>
    <row r="40883" spans="1:4">
      <c r="A40883" s="489" t="str">
        <f t="shared" si="638"/>
        <v>2374800130通所型サービス（独自）</v>
      </c>
      <c r="B40883" s="489">
        <v>2374800130</v>
      </c>
      <c r="C40883" s="489" t="s">
        <v>2570</v>
      </c>
      <c r="D40883" s="489" t="s">
        <v>11410</v>
      </c>
    </row>
    <row r="40884" spans="1:4">
      <c r="A40884" s="489" t="str">
        <f t="shared" si="638"/>
        <v>2374800148通所介護</v>
      </c>
      <c r="B40884" s="489">
        <v>2374800148</v>
      </c>
      <c r="C40884" s="489" t="s">
        <v>158</v>
      </c>
      <c r="D40884" s="489" t="s">
        <v>11411</v>
      </c>
    </row>
    <row r="40885" spans="1:4">
      <c r="A40885" s="489" t="str">
        <f t="shared" si="638"/>
        <v>2374800148通所型サービス（独自）</v>
      </c>
      <c r="B40885" s="489">
        <v>2374800148</v>
      </c>
      <c r="C40885" s="489" t="s">
        <v>2570</v>
      </c>
      <c r="D40885" s="489" t="s">
        <v>11411</v>
      </c>
    </row>
    <row r="40886" spans="1:4">
      <c r="A40886" s="489" t="str">
        <f t="shared" si="638"/>
        <v>2374800213居宅介護支援</v>
      </c>
      <c r="B40886" s="489">
        <v>2374800213</v>
      </c>
      <c r="C40886" s="489" t="s">
        <v>2519</v>
      </c>
      <c r="D40886" s="489" t="s">
        <v>11412</v>
      </c>
    </row>
    <row r="40887" spans="1:4">
      <c r="A40887" s="489" t="str">
        <f t="shared" si="638"/>
        <v>2374800213訪問介護</v>
      </c>
      <c r="B40887" s="489">
        <v>2374800213</v>
      </c>
      <c r="C40887" s="489" t="s">
        <v>140</v>
      </c>
      <c r="D40887" s="489" t="s">
        <v>11412</v>
      </c>
    </row>
    <row r="40888" spans="1:4">
      <c r="A40888" s="489" t="str">
        <f t="shared" si="638"/>
        <v>2374800213訪問介護</v>
      </c>
      <c r="B40888" s="489">
        <v>2374800213</v>
      </c>
      <c r="C40888" s="489" t="s">
        <v>140</v>
      </c>
      <c r="D40888" s="489" t="s">
        <v>11412</v>
      </c>
    </row>
    <row r="40889" spans="1:4">
      <c r="A40889" s="489" t="str">
        <f t="shared" si="638"/>
        <v>2374800239通所型サービス（独自／定率）</v>
      </c>
      <c r="B40889" s="489">
        <v>2374800239</v>
      </c>
      <c r="C40889" s="489" t="s">
        <v>2567</v>
      </c>
      <c r="D40889" s="489" t="s">
        <v>11413</v>
      </c>
    </row>
    <row r="40890" spans="1:4">
      <c r="A40890" s="489" t="str">
        <f t="shared" si="638"/>
        <v>2374800288介護予防特定施設入居者生活介護</v>
      </c>
      <c r="B40890" s="489">
        <v>2374800288</v>
      </c>
      <c r="C40890" s="489" t="s">
        <v>2514</v>
      </c>
      <c r="D40890" s="489" t="s">
        <v>11414</v>
      </c>
    </row>
    <row r="40891" spans="1:4">
      <c r="A40891" s="489" t="str">
        <f t="shared" si="638"/>
        <v>2374800288特定施設入居者生活介護</v>
      </c>
      <c r="B40891" s="489">
        <v>2374800288</v>
      </c>
      <c r="C40891" s="489" t="s">
        <v>2513</v>
      </c>
      <c r="D40891" s="489" t="s">
        <v>11414</v>
      </c>
    </row>
    <row r="40892" spans="1:4">
      <c r="A40892" s="489" t="str">
        <f t="shared" si="638"/>
        <v>2374800361訪問介護</v>
      </c>
      <c r="B40892" s="489">
        <v>2374800361</v>
      </c>
      <c r="C40892" s="489" t="s">
        <v>140</v>
      </c>
      <c r="D40892" s="489" t="s">
        <v>11415</v>
      </c>
    </row>
    <row r="40893" spans="1:4">
      <c r="A40893" s="489" t="str">
        <f t="shared" si="638"/>
        <v>2374800361訪問介護</v>
      </c>
      <c r="B40893" s="489">
        <v>2374800361</v>
      </c>
      <c r="C40893" s="489" t="s">
        <v>140</v>
      </c>
      <c r="D40893" s="489" t="s">
        <v>11415</v>
      </c>
    </row>
    <row r="40894" spans="1:4">
      <c r="A40894" s="489" t="str">
        <f t="shared" si="638"/>
        <v>2374800361訪問型サービス（独自）</v>
      </c>
      <c r="B40894" s="489">
        <v>2374800361</v>
      </c>
      <c r="C40894" s="489" t="s">
        <v>2571</v>
      </c>
      <c r="D40894" s="489" t="s">
        <v>11415</v>
      </c>
    </row>
    <row r="40895" spans="1:4">
      <c r="A40895" s="489" t="str">
        <f t="shared" si="638"/>
        <v>2374800361訪問型サービス（独自／定率）</v>
      </c>
      <c r="B40895" s="489">
        <v>2374800361</v>
      </c>
      <c r="C40895" s="489" t="s">
        <v>2568</v>
      </c>
      <c r="D40895" s="489" t="s">
        <v>11415</v>
      </c>
    </row>
    <row r="40896" spans="1:4">
      <c r="A40896" s="489" t="str">
        <f t="shared" si="638"/>
        <v>2374800379介護予防支援</v>
      </c>
      <c r="B40896" s="489">
        <v>2374800379</v>
      </c>
      <c r="C40896" s="489" t="s">
        <v>2520</v>
      </c>
      <c r="D40896" s="489" t="s">
        <v>11416</v>
      </c>
    </row>
    <row r="40897" spans="1:4">
      <c r="A40897" s="489" t="str">
        <f t="shared" si="638"/>
        <v>2374800379居宅介護支援</v>
      </c>
      <c r="B40897" s="489">
        <v>2374800379</v>
      </c>
      <c r="C40897" s="489" t="s">
        <v>2519</v>
      </c>
      <c r="D40897" s="489" t="s">
        <v>11416</v>
      </c>
    </row>
    <row r="40898" spans="1:4">
      <c r="A40898" s="489" t="str">
        <f t="shared" ref="A40898:A40961" si="639">B40898&amp;C40898</f>
        <v>2374800387通所介護</v>
      </c>
      <c r="B40898" s="489">
        <v>2374800387</v>
      </c>
      <c r="C40898" s="489" t="s">
        <v>158</v>
      </c>
      <c r="D40898" s="489" t="s">
        <v>11417</v>
      </c>
    </row>
    <row r="40899" spans="1:4">
      <c r="A40899" s="489" t="str">
        <f t="shared" si="639"/>
        <v>2374800387通所型サービス（独自）</v>
      </c>
      <c r="B40899" s="489">
        <v>2374800387</v>
      </c>
      <c r="C40899" s="489" t="s">
        <v>2570</v>
      </c>
      <c r="D40899" s="489" t="s">
        <v>11417</v>
      </c>
    </row>
    <row r="40900" spans="1:4">
      <c r="A40900" s="489" t="str">
        <f t="shared" si="639"/>
        <v>2374800437地域密着型通所介護</v>
      </c>
      <c r="B40900" s="489">
        <v>2374800437</v>
      </c>
      <c r="C40900" s="489" t="s">
        <v>161</v>
      </c>
      <c r="D40900" s="489" t="s">
        <v>11418</v>
      </c>
    </row>
    <row r="40901" spans="1:4">
      <c r="A40901" s="489" t="str">
        <f t="shared" si="639"/>
        <v>2374800437通所型サービス（独自）</v>
      </c>
      <c r="B40901" s="489">
        <v>2374800437</v>
      </c>
      <c r="C40901" s="489" t="s">
        <v>2570</v>
      </c>
      <c r="D40901" s="489" t="s">
        <v>11418</v>
      </c>
    </row>
    <row r="40902" spans="1:4">
      <c r="A40902" s="489" t="str">
        <f t="shared" si="639"/>
        <v>2374800452居宅介護支援</v>
      </c>
      <c r="B40902" s="489">
        <v>2374800452</v>
      </c>
      <c r="C40902" s="489" t="s">
        <v>2519</v>
      </c>
      <c r="D40902" s="489" t="s">
        <v>11419</v>
      </c>
    </row>
    <row r="40903" spans="1:4">
      <c r="A40903" s="489" t="str">
        <f t="shared" si="639"/>
        <v>2374800460介護予防特定施設入居者生活介護</v>
      </c>
      <c r="B40903" s="489">
        <v>2374800460</v>
      </c>
      <c r="C40903" s="489" t="s">
        <v>2514</v>
      </c>
      <c r="D40903" s="489" t="s">
        <v>11420</v>
      </c>
    </row>
    <row r="40904" spans="1:4">
      <c r="A40904" s="489" t="str">
        <f t="shared" si="639"/>
        <v>2374800460特定施設入居者生活介護</v>
      </c>
      <c r="B40904" s="489">
        <v>2374800460</v>
      </c>
      <c r="C40904" s="489" t="s">
        <v>2513</v>
      </c>
      <c r="D40904" s="489" t="s">
        <v>11420</v>
      </c>
    </row>
    <row r="40905" spans="1:4">
      <c r="A40905" s="489" t="str">
        <f t="shared" si="639"/>
        <v>2374800486地域密着型通所介護</v>
      </c>
      <c r="B40905" s="489">
        <v>2374800486</v>
      </c>
      <c r="C40905" s="489" t="s">
        <v>161</v>
      </c>
      <c r="D40905" s="489" t="s">
        <v>11421</v>
      </c>
    </row>
    <row r="40906" spans="1:4">
      <c r="A40906" s="489" t="str">
        <f t="shared" si="639"/>
        <v>2374800486通所型サービス（独自）</v>
      </c>
      <c r="B40906" s="489">
        <v>2374800486</v>
      </c>
      <c r="C40906" s="489" t="s">
        <v>2570</v>
      </c>
      <c r="D40906" s="489" t="s">
        <v>11421</v>
      </c>
    </row>
    <row r="40907" spans="1:4">
      <c r="A40907" s="489" t="str">
        <f t="shared" si="639"/>
        <v>2374800494介護予防短期入所生活介護</v>
      </c>
      <c r="B40907" s="489">
        <v>2374800494</v>
      </c>
      <c r="C40907" s="489" t="s">
        <v>2093</v>
      </c>
      <c r="D40907" s="489" t="s">
        <v>11422</v>
      </c>
    </row>
    <row r="40908" spans="1:4">
      <c r="A40908" s="489" t="str">
        <f t="shared" si="639"/>
        <v>2374800494介護老人福祉施設</v>
      </c>
      <c r="B40908" s="489">
        <v>2374800494</v>
      </c>
      <c r="C40908" s="489" t="s">
        <v>1921</v>
      </c>
      <c r="D40908" s="489" t="s">
        <v>11422</v>
      </c>
    </row>
    <row r="40909" spans="1:4">
      <c r="A40909" s="489" t="str">
        <f t="shared" si="639"/>
        <v>2374800494短期入所生活介護</v>
      </c>
      <c r="B40909" s="489">
        <v>2374800494</v>
      </c>
      <c r="C40909" s="489" t="s">
        <v>2092</v>
      </c>
      <c r="D40909" s="489" t="s">
        <v>11422</v>
      </c>
    </row>
    <row r="40910" spans="1:4">
      <c r="A40910" s="489" t="str">
        <f t="shared" si="639"/>
        <v>2374800502通所介護</v>
      </c>
      <c r="B40910" s="489">
        <v>2374800502</v>
      </c>
      <c r="C40910" s="489" t="s">
        <v>158</v>
      </c>
      <c r="D40910" s="489" t="s">
        <v>11423</v>
      </c>
    </row>
    <row r="40911" spans="1:4">
      <c r="A40911" s="489" t="str">
        <f t="shared" si="639"/>
        <v>2374800502通所型サービス（独自）</v>
      </c>
      <c r="B40911" s="489">
        <v>2374800502</v>
      </c>
      <c r="C40911" s="489" t="s">
        <v>2570</v>
      </c>
      <c r="D40911" s="489" t="s">
        <v>11423</v>
      </c>
    </row>
    <row r="40912" spans="1:4">
      <c r="A40912" s="489" t="str">
        <f t="shared" si="639"/>
        <v>2374800528地域密着型通所介護</v>
      </c>
      <c r="B40912" s="489">
        <v>2374800528</v>
      </c>
      <c r="C40912" s="489" t="s">
        <v>161</v>
      </c>
      <c r="D40912" s="489" t="s">
        <v>11424</v>
      </c>
    </row>
    <row r="40913" spans="1:4">
      <c r="A40913" s="489" t="str">
        <f t="shared" si="639"/>
        <v>2374800551居宅介護支援</v>
      </c>
      <c r="B40913" s="489">
        <v>2374800551</v>
      </c>
      <c r="C40913" s="489" t="s">
        <v>2519</v>
      </c>
      <c r="D40913" s="489" t="s">
        <v>11425</v>
      </c>
    </row>
    <row r="40914" spans="1:4">
      <c r="A40914" s="489" t="str">
        <f t="shared" si="639"/>
        <v>2374800577訪問介護</v>
      </c>
      <c r="B40914" s="489">
        <v>2374800577</v>
      </c>
      <c r="C40914" s="489" t="s">
        <v>140</v>
      </c>
      <c r="D40914" s="489" t="s">
        <v>11426</v>
      </c>
    </row>
    <row r="40915" spans="1:4">
      <c r="A40915" s="489" t="str">
        <f t="shared" si="639"/>
        <v>2374800577訪問介護</v>
      </c>
      <c r="B40915" s="489">
        <v>2374800577</v>
      </c>
      <c r="C40915" s="489" t="s">
        <v>140</v>
      </c>
      <c r="D40915" s="489" t="s">
        <v>11426</v>
      </c>
    </row>
    <row r="40916" spans="1:4">
      <c r="A40916" s="489" t="str">
        <f t="shared" si="639"/>
        <v>2374800577訪問型サービス（独自）</v>
      </c>
      <c r="B40916" s="489">
        <v>2374800577</v>
      </c>
      <c r="C40916" s="489" t="s">
        <v>2571</v>
      </c>
      <c r="D40916" s="489" t="s">
        <v>11426</v>
      </c>
    </row>
    <row r="40917" spans="1:4">
      <c r="A40917" s="489" t="str">
        <f t="shared" si="639"/>
        <v>2374800585居宅介護支援</v>
      </c>
      <c r="B40917" s="489">
        <v>2374800585</v>
      </c>
      <c r="C40917" s="489" t="s">
        <v>2519</v>
      </c>
      <c r="D40917" s="489" t="s">
        <v>11427</v>
      </c>
    </row>
    <row r="40918" spans="1:4">
      <c r="A40918" s="489" t="str">
        <f t="shared" si="639"/>
        <v>2374800619訪問介護</v>
      </c>
      <c r="B40918" s="489">
        <v>2374800619</v>
      </c>
      <c r="C40918" s="489" t="s">
        <v>140</v>
      </c>
      <c r="D40918" s="489" t="s">
        <v>11428</v>
      </c>
    </row>
    <row r="40919" spans="1:4">
      <c r="A40919" s="489" t="str">
        <f t="shared" si="639"/>
        <v>2374800619訪問介護</v>
      </c>
      <c r="B40919" s="489">
        <v>2374800619</v>
      </c>
      <c r="C40919" s="489" t="s">
        <v>140</v>
      </c>
      <c r="D40919" s="489" t="s">
        <v>11428</v>
      </c>
    </row>
    <row r="40920" spans="1:4">
      <c r="A40920" s="489" t="str">
        <f t="shared" si="639"/>
        <v>2374800619訪問型サービス（独自）</v>
      </c>
      <c r="B40920" s="489">
        <v>2374800619</v>
      </c>
      <c r="C40920" s="489" t="s">
        <v>2571</v>
      </c>
      <c r="D40920" s="489" t="s">
        <v>19477</v>
      </c>
    </row>
    <row r="40921" spans="1:4">
      <c r="A40921" s="489" t="str">
        <f t="shared" si="639"/>
        <v>2374800635訪問介護</v>
      </c>
      <c r="B40921" s="489">
        <v>2374800635</v>
      </c>
      <c r="C40921" s="489" t="s">
        <v>140</v>
      </c>
      <c r="D40921" s="489" t="s">
        <v>11429</v>
      </c>
    </row>
    <row r="40922" spans="1:4">
      <c r="A40922" s="489" t="str">
        <f t="shared" si="639"/>
        <v>2374800635訪問介護</v>
      </c>
      <c r="B40922" s="489">
        <v>2374800635</v>
      </c>
      <c r="C40922" s="489" t="s">
        <v>140</v>
      </c>
      <c r="D40922" s="489" t="s">
        <v>11429</v>
      </c>
    </row>
    <row r="40923" spans="1:4">
      <c r="A40923" s="489" t="str">
        <f t="shared" si="639"/>
        <v>2374800635訪問型サービス（独自）</v>
      </c>
      <c r="B40923" s="489">
        <v>2374800635</v>
      </c>
      <c r="C40923" s="489" t="s">
        <v>2571</v>
      </c>
      <c r="D40923" s="489" t="s">
        <v>11429</v>
      </c>
    </row>
    <row r="40924" spans="1:4">
      <c r="A40924" s="489" t="str">
        <f t="shared" si="639"/>
        <v>2374800650通所介護</v>
      </c>
      <c r="B40924" s="489">
        <v>2374800650</v>
      </c>
      <c r="C40924" s="489" t="s">
        <v>158</v>
      </c>
      <c r="D40924" s="489" t="s">
        <v>11430</v>
      </c>
    </row>
    <row r="40925" spans="1:4">
      <c r="A40925" s="489" t="str">
        <f t="shared" si="639"/>
        <v>2374800650通所型サービス（独自）</v>
      </c>
      <c r="B40925" s="489">
        <v>2374800650</v>
      </c>
      <c r="C40925" s="489" t="s">
        <v>2570</v>
      </c>
      <c r="D40925" s="489" t="s">
        <v>11430</v>
      </c>
    </row>
    <row r="40926" spans="1:4">
      <c r="A40926" s="489" t="str">
        <f t="shared" si="639"/>
        <v>2374800668通所型サービス（独自）</v>
      </c>
      <c r="B40926" s="489">
        <v>2374800668</v>
      </c>
      <c r="C40926" s="489" t="s">
        <v>2570</v>
      </c>
      <c r="D40926" s="489" t="s">
        <v>11431</v>
      </c>
    </row>
    <row r="40927" spans="1:4">
      <c r="A40927" s="489" t="str">
        <f t="shared" si="639"/>
        <v>2374800684訪問介護</v>
      </c>
      <c r="B40927" s="489">
        <v>2374800684</v>
      </c>
      <c r="C40927" s="489" t="s">
        <v>140</v>
      </c>
      <c r="D40927" s="489" t="s">
        <v>11432</v>
      </c>
    </row>
    <row r="40928" spans="1:4">
      <c r="A40928" s="489" t="str">
        <f t="shared" si="639"/>
        <v>2374800684訪問介護</v>
      </c>
      <c r="B40928" s="489">
        <v>2374800684</v>
      </c>
      <c r="C40928" s="489" t="s">
        <v>140</v>
      </c>
      <c r="D40928" s="489" t="s">
        <v>11432</v>
      </c>
    </row>
    <row r="40929" spans="1:4">
      <c r="A40929" s="489" t="str">
        <f t="shared" si="639"/>
        <v>2374800700訪問介護</v>
      </c>
      <c r="B40929" s="489">
        <v>2374800700</v>
      </c>
      <c r="C40929" s="489" t="s">
        <v>140</v>
      </c>
      <c r="D40929" s="489" t="s">
        <v>11433</v>
      </c>
    </row>
    <row r="40930" spans="1:4">
      <c r="A40930" s="489" t="str">
        <f t="shared" si="639"/>
        <v>2374800700訪問介護</v>
      </c>
      <c r="B40930" s="489">
        <v>2374800700</v>
      </c>
      <c r="C40930" s="489" t="s">
        <v>140</v>
      </c>
      <c r="D40930" s="489" t="s">
        <v>11433</v>
      </c>
    </row>
    <row r="40931" spans="1:4">
      <c r="A40931" s="489" t="str">
        <f t="shared" si="639"/>
        <v>2374800734居宅介護支援</v>
      </c>
      <c r="B40931" s="489">
        <v>2374800734</v>
      </c>
      <c r="C40931" s="489" t="s">
        <v>2519</v>
      </c>
      <c r="D40931" s="489" t="s">
        <v>11434</v>
      </c>
    </row>
    <row r="40932" spans="1:4">
      <c r="A40932" s="489" t="str">
        <f t="shared" si="639"/>
        <v>2374800759通所介護</v>
      </c>
      <c r="B40932" s="489">
        <v>2374800759</v>
      </c>
      <c r="C40932" s="489" t="s">
        <v>158</v>
      </c>
      <c r="D40932" s="489" t="s">
        <v>11435</v>
      </c>
    </row>
    <row r="40933" spans="1:4">
      <c r="A40933" s="489" t="str">
        <f t="shared" si="639"/>
        <v>2374800767居宅介護支援</v>
      </c>
      <c r="B40933" s="489">
        <v>2374800767</v>
      </c>
      <c r="C40933" s="489" t="s">
        <v>2519</v>
      </c>
      <c r="D40933" s="489" t="s">
        <v>11436</v>
      </c>
    </row>
    <row r="40934" spans="1:4">
      <c r="A40934" s="489" t="str">
        <f t="shared" si="639"/>
        <v>2374800775居宅介護支援</v>
      </c>
      <c r="B40934" s="489">
        <v>2374800775</v>
      </c>
      <c r="C40934" s="489" t="s">
        <v>2519</v>
      </c>
      <c r="D40934" s="489" t="s">
        <v>11437</v>
      </c>
    </row>
    <row r="40935" spans="1:4">
      <c r="A40935" s="489" t="str">
        <f t="shared" si="639"/>
        <v>2374800783介護予防訪問リハビリテーション</v>
      </c>
      <c r="B40935" s="489">
        <v>2374800783</v>
      </c>
      <c r="C40935" s="489" t="s">
        <v>2108</v>
      </c>
      <c r="D40935" s="489" t="s">
        <v>11438</v>
      </c>
    </row>
    <row r="40936" spans="1:4">
      <c r="A40936" s="489" t="str">
        <f t="shared" si="639"/>
        <v>2374800783訪問リハビリテーション</v>
      </c>
      <c r="B40936" s="489">
        <v>2374800783</v>
      </c>
      <c r="C40936" s="489" t="s">
        <v>2104</v>
      </c>
      <c r="D40936" s="489" t="s">
        <v>11438</v>
      </c>
    </row>
    <row r="40937" spans="1:4">
      <c r="A40937" s="489" t="str">
        <f t="shared" si="639"/>
        <v>2374800791通所介護</v>
      </c>
      <c r="B40937" s="489">
        <v>2374800791</v>
      </c>
      <c r="C40937" s="489" t="s">
        <v>158</v>
      </c>
      <c r="D40937" s="489" t="s">
        <v>11439</v>
      </c>
    </row>
    <row r="40938" spans="1:4">
      <c r="A40938" s="489" t="str">
        <f t="shared" si="639"/>
        <v>2374800791通所型サービス（独自）</v>
      </c>
      <c r="B40938" s="489">
        <v>2374800791</v>
      </c>
      <c r="C40938" s="489" t="s">
        <v>2570</v>
      </c>
      <c r="D40938" s="489" t="s">
        <v>11439</v>
      </c>
    </row>
    <row r="40939" spans="1:4">
      <c r="A40939" s="489" t="str">
        <f t="shared" si="639"/>
        <v>2374800809介護予防短期入所生活介護</v>
      </c>
      <c r="B40939" s="489">
        <v>2374800809</v>
      </c>
      <c r="C40939" s="489" t="s">
        <v>2093</v>
      </c>
      <c r="D40939" s="489" t="s">
        <v>11440</v>
      </c>
    </row>
    <row r="40940" spans="1:4">
      <c r="A40940" s="489" t="str">
        <f t="shared" si="639"/>
        <v>2374800809短期入所生活介護</v>
      </c>
      <c r="B40940" s="489">
        <v>2374800809</v>
      </c>
      <c r="C40940" s="489" t="s">
        <v>2092</v>
      </c>
      <c r="D40940" s="489" t="s">
        <v>11440</v>
      </c>
    </row>
    <row r="40941" spans="1:4">
      <c r="A40941" s="489" t="str">
        <f t="shared" si="639"/>
        <v>2374800817通所介護</v>
      </c>
      <c r="B40941" s="489">
        <v>2374800817</v>
      </c>
      <c r="C40941" s="489" t="s">
        <v>158</v>
      </c>
      <c r="D40941" s="489" t="s">
        <v>11441</v>
      </c>
    </row>
    <row r="40942" spans="1:4">
      <c r="A40942" s="489" t="str">
        <f t="shared" si="639"/>
        <v>2374800817通所型サービス（独自）</v>
      </c>
      <c r="B40942" s="489">
        <v>2374800817</v>
      </c>
      <c r="C40942" s="489" t="s">
        <v>2570</v>
      </c>
      <c r="D40942" s="489" t="s">
        <v>11441</v>
      </c>
    </row>
    <row r="40943" spans="1:4">
      <c r="A40943" s="489" t="str">
        <f t="shared" si="639"/>
        <v>2374800825介護予防短期入所生活介護</v>
      </c>
      <c r="B40943" s="489">
        <v>2374800825</v>
      </c>
      <c r="C40943" s="489" t="s">
        <v>2093</v>
      </c>
      <c r="D40943" s="489" t="s">
        <v>11442</v>
      </c>
    </row>
    <row r="40944" spans="1:4">
      <c r="A40944" s="489" t="str">
        <f t="shared" si="639"/>
        <v>2374800825短期入所生活介護</v>
      </c>
      <c r="B40944" s="489">
        <v>2374800825</v>
      </c>
      <c r="C40944" s="489" t="s">
        <v>2092</v>
      </c>
      <c r="D40944" s="489" t="s">
        <v>11442</v>
      </c>
    </row>
    <row r="40945" spans="1:4">
      <c r="A40945" s="489" t="str">
        <f t="shared" si="639"/>
        <v>2374800833訪問介護</v>
      </c>
      <c r="B40945" s="489">
        <v>2374800833</v>
      </c>
      <c r="C40945" s="489" t="s">
        <v>140</v>
      </c>
      <c r="D40945" s="489" t="s">
        <v>11443</v>
      </c>
    </row>
    <row r="40946" spans="1:4">
      <c r="A40946" s="489" t="str">
        <f t="shared" si="639"/>
        <v>2374800833訪問介護</v>
      </c>
      <c r="B40946" s="489">
        <v>2374800833</v>
      </c>
      <c r="C40946" s="489" t="s">
        <v>140</v>
      </c>
      <c r="D40946" s="489" t="s">
        <v>11443</v>
      </c>
    </row>
    <row r="40947" spans="1:4">
      <c r="A40947" s="489" t="str">
        <f t="shared" si="639"/>
        <v>2374800833訪問介護</v>
      </c>
      <c r="B40947" s="489">
        <v>2374800833</v>
      </c>
      <c r="C40947" s="489" t="s">
        <v>140</v>
      </c>
      <c r="D40947" s="489" t="s">
        <v>11443</v>
      </c>
    </row>
    <row r="40948" spans="1:4">
      <c r="A40948" s="489" t="str">
        <f t="shared" si="639"/>
        <v>2374800833訪問型サービス（独自）</v>
      </c>
      <c r="B40948" s="489">
        <v>2374800833</v>
      </c>
      <c r="C40948" s="489" t="s">
        <v>2571</v>
      </c>
      <c r="D40948" s="489" t="s">
        <v>11443</v>
      </c>
    </row>
    <row r="40949" spans="1:4">
      <c r="A40949" s="489" t="str">
        <f t="shared" si="639"/>
        <v>2374800841訪問介護</v>
      </c>
      <c r="B40949" s="489">
        <v>2374800841</v>
      </c>
      <c r="C40949" s="489" t="s">
        <v>140</v>
      </c>
      <c r="D40949" s="489" t="s">
        <v>11444</v>
      </c>
    </row>
    <row r="40950" spans="1:4">
      <c r="A40950" s="489" t="str">
        <f t="shared" si="639"/>
        <v>2374800841訪問介護</v>
      </c>
      <c r="B40950" s="489">
        <v>2374800841</v>
      </c>
      <c r="C40950" s="489" t="s">
        <v>140</v>
      </c>
      <c r="D40950" s="489" t="s">
        <v>11444</v>
      </c>
    </row>
    <row r="40951" spans="1:4">
      <c r="A40951" s="489" t="str">
        <f t="shared" si="639"/>
        <v>2374800841訪問型サービス（独自）</v>
      </c>
      <c r="B40951" s="489">
        <v>2374800841</v>
      </c>
      <c r="C40951" s="489" t="s">
        <v>2571</v>
      </c>
      <c r="D40951" s="489" t="s">
        <v>11444</v>
      </c>
    </row>
    <row r="40952" spans="1:4">
      <c r="A40952" s="489" t="str">
        <f t="shared" si="639"/>
        <v>2374800866居宅介護支援</v>
      </c>
      <c r="B40952" s="489">
        <v>2374800866</v>
      </c>
      <c r="C40952" s="489" t="s">
        <v>2519</v>
      </c>
      <c r="D40952" s="489" t="s">
        <v>11445</v>
      </c>
    </row>
    <row r="40953" spans="1:4">
      <c r="A40953" s="489" t="str">
        <f t="shared" si="639"/>
        <v>2374800874訪問介護</v>
      </c>
      <c r="B40953" s="489">
        <v>2374800874</v>
      </c>
      <c r="C40953" s="489" t="s">
        <v>140</v>
      </c>
      <c r="D40953" s="489" t="s">
        <v>11446</v>
      </c>
    </row>
    <row r="40954" spans="1:4">
      <c r="A40954" s="489" t="str">
        <f t="shared" si="639"/>
        <v>2374800874訪問介護</v>
      </c>
      <c r="B40954" s="489">
        <v>2374800874</v>
      </c>
      <c r="C40954" s="489" t="s">
        <v>140</v>
      </c>
      <c r="D40954" s="489" t="s">
        <v>11446</v>
      </c>
    </row>
    <row r="40955" spans="1:4">
      <c r="A40955" s="489" t="str">
        <f t="shared" si="639"/>
        <v>2374800874訪問型サービス（独自）</v>
      </c>
      <c r="B40955" s="489">
        <v>2374800874</v>
      </c>
      <c r="C40955" s="489" t="s">
        <v>2571</v>
      </c>
      <c r="D40955" s="489" t="s">
        <v>11446</v>
      </c>
    </row>
    <row r="40956" spans="1:4">
      <c r="A40956" s="489" t="str">
        <f t="shared" si="639"/>
        <v>2374800882通所介護</v>
      </c>
      <c r="B40956" s="489">
        <v>2374800882</v>
      </c>
      <c r="C40956" s="489" t="s">
        <v>158</v>
      </c>
      <c r="D40956" s="489" t="s">
        <v>11447</v>
      </c>
    </row>
    <row r="40957" spans="1:4">
      <c r="A40957" s="489" t="str">
        <f t="shared" si="639"/>
        <v>2374800882通所型サービス（独自）</v>
      </c>
      <c r="B40957" s="489">
        <v>2374800882</v>
      </c>
      <c r="C40957" s="489" t="s">
        <v>2570</v>
      </c>
      <c r="D40957" s="489" t="s">
        <v>11447</v>
      </c>
    </row>
    <row r="40958" spans="1:4">
      <c r="A40958" s="489" t="str">
        <f t="shared" si="639"/>
        <v>2374800908通所介護</v>
      </c>
      <c r="B40958" s="489">
        <v>2374800908</v>
      </c>
      <c r="C40958" s="489" t="s">
        <v>158</v>
      </c>
      <c r="D40958" s="489" t="s">
        <v>11448</v>
      </c>
    </row>
    <row r="40959" spans="1:4">
      <c r="A40959" s="489" t="str">
        <f t="shared" si="639"/>
        <v>2374800908通所型サービス（独自）</v>
      </c>
      <c r="B40959" s="489">
        <v>2374800908</v>
      </c>
      <c r="C40959" s="489" t="s">
        <v>2570</v>
      </c>
      <c r="D40959" s="489" t="s">
        <v>11448</v>
      </c>
    </row>
    <row r="40960" spans="1:4">
      <c r="A40960" s="489" t="str">
        <f t="shared" si="639"/>
        <v>2374800916介護予防特定施設入居者生活介護</v>
      </c>
      <c r="B40960" s="489">
        <v>2374800916</v>
      </c>
      <c r="C40960" s="489" t="s">
        <v>2514</v>
      </c>
      <c r="D40960" s="489" t="s">
        <v>11449</v>
      </c>
    </row>
    <row r="40961" spans="1:4">
      <c r="A40961" s="489" t="str">
        <f t="shared" si="639"/>
        <v>2374800916特定施設入居者生活介護</v>
      </c>
      <c r="B40961" s="489">
        <v>2374800916</v>
      </c>
      <c r="C40961" s="489" t="s">
        <v>2513</v>
      </c>
      <c r="D40961" s="489" t="s">
        <v>11449</v>
      </c>
    </row>
    <row r="40962" spans="1:4">
      <c r="A40962" s="489" t="str">
        <f t="shared" ref="A40962:A41025" si="640">B40962&amp;C40962</f>
        <v>2374900013居宅介護支援</v>
      </c>
      <c r="B40962" s="489">
        <v>2374900013</v>
      </c>
      <c r="C40962" s="489" t="s">
        <v>2519</v>
      </c>
      <c r="D40962" s="489" t="s">
        <v>11450</v>
      </c>
    </row>
    <row r="40963" spans="1:4">
      <c r="A40963" s="489" t="str">
        <f t="shared" si="640"/>
        <v>2374900039居宅介護支援</v>
      </c>
      <c r="B40963" s="489">
        <v>2374900039</v>
      </c>
      <c r="C40963" s="489" t="s">
        <v>2519</v>
      </c>
      <c r="D40963" s="489" t="s">
        <v>11451</v>
      </c>
    </row>
    <row r="40964" spans="1:4">
      <c r="A40964" s="489" t="str">
        <f t="shared" si="640"/>
        <v>2374900047居宅介護支援</v>
      </c>
      <c r="B40964" s="489">
        <v>2374900047</v>
      </c>
      <c r="C40964" s="489" t="s">
        <v>2519</v>
      </c>
      <c r="D40964" s="489" t="s">
        <v>11452</v>
      </c>
    </row>
    <row r="40965" spans="1:4">
      <c r="A40965" s="489" t="str">
        <f t="shared" si="640"/>
        <v>2374900054介護老人福祉施設</v>
      </c>
      <c r="B40965" s="489">
        <v>2374900054</v>
      </c>
      <c r="C40965" s="489" t="s">
        <v>1921</v>
      </c>
      <c r="D40965" s="489" t="s">
        <v>11453</v>
      </c>
    </row>
    <row r="40966" spans="1:4">
      <c r="A40966" s="489" t="str">
        <f t="shared" si="640"/>
        <v>2374900070介護予防特定施設入居者生活介護</v>
      </c>
      <c r="B40966" s="489">
        <v>2374900070</v>
      </c>
      <c r="C40966" s="489" t="s">
        <v>2514</v>
      </c>
      <c r="D40966" s="489" t="s">
        <v>11454</v>
      </c>
    </row>
    <row r="40967" spans="1:4">
      <c r="A40967" s="489" t="str">
        <f t="shared" si="640"/>
        <v>2374900070特定施設入居者生活介護</v>
      </c>
      <c r="B40967" s="489">
        <v>2374900070</v>
      </c>
      <c r="C40967" s="489" t="s">
        <v>2513</v>
      </c>
      <c r="D40967" s="489" t="s">
        <v>11454</v>
      </c>
    </row>
    <row r="40968" spans="1:4">
      <c r="A40968" s="489" t="str">
        <f t="shared" si="640"/>
        <v>2374900096居宅介護支援</v>
      </c>
      <c r="B40968" s="489">
        <v>2374900096</v>
      </c>
      <c r="C40968" s="489" t="s">
        <v>2519</v>
      </c>
      <c r="D40968" s="489" t="s">
        <v>11455</v>
      </c>
    </row>
    <row r="40969" spans="1:4">
      <c r="A40969" s="489" t="str">
        <f t="shared" si="640"/>
        <v>2374900120訪問介護</v>
      </c>
      <c r="B40969" s="489">
        <v>2374900120</v>
      </c>
      <c r="C40969" s="489" t="s">
        <v>140</v>
      </c>
      <c r="D40969" s="489" t="s">
        <v>11456</v>
      </c>
    </row>
    <row r="40970" spans="1:4">
      <c r="A40970" s="489" t="str">
        <f t="shared" si="640"/>
        <v>2374900120訪問介護</v>
      </c>
      <c r="B40970" s="489">
        <v>2374900120</v>
      </c>
      <c r="C40970" s="489" t="s">
        <v>140</v>
      </c>
      <c r="D40970" s="489" t="s">
        <v>11456</v>
      </c>
    </row>
    <row r="40971" spans="1:4">
      <c r="A40971" s="489" t="str">
        <f t="shared" si="640"/>
        <v>2374900120訪問型サービス（独自）</v>
      </c>
      <c r="B40971" s="489">
        <v>2374900120</v>
      </c>
      <c r="C40971" s="489" t="s">
        <v>2571</v>
      </c>
      <c r="D40971" s="489" t="s">
        <v>11456</v>
      </c>
    </row>
    <row r="40972" spans="1:4">
      <c r="A40972" s="489" t="str">
        <f t="shared" si="640"/>
        <v>2374900120訪問型サービス（独自／定率）</v>
      </c>
      <c r="B40972" s="489">
        <v>2374900120</v>
      </c>
      <c r="C40972" s="489" t="s">
        <v>2568</v>
      </c>
      <c r="D40972" s="489" t="s">
        <v>11456</v>
      </c>
    </row>
    <row r="40973" spans="1:4">
      <c r="A40973" s="489" t="str">
        <f t="shared" si="640"/>
        <v>2374900138介護予防認知症対応型通所介護</v>
      </c>
      <c r="B40973" s="489">
        <v>2374900138</v>
      </c>
      <c r="C40973" s="489" t="s">
        <v>2517</v>
      </c>
      <c r="D40973" s="489" t="s">
        <v>11457</v>
      </c>
    </row>
    <row r="40974" spans="1:4">
      <c r="A40974" s="489" t="str">
        <f t="shared" si="640"/>
        <v>2374900138通所型サービス（独自）</v>
      </c>
      <c r="B40974" s="489">
        <v>2374900138</v>
      </c>
      <c r="C40974" s="489" t="s">
        <v>2570</v>
      </c>
      <c r="D40974" s="489" t="s">
        <v>11457</v>
      </c>
    </row>
    <row r="40975" spans="1:4">
      <c r="A40975" s="489" t="str">
        <f t="shared" si="640"/>
        <v>2374900138通所型サービス（独自／定率）</v>
      </c>
      <c r="B40975" s="489">
        <v>2374900138</v>
      </c>
      <c r="C40975" s="489" t="s">
        <v>2567</v>
      </c>
      <c r="D40975" s="489" t="s">
        <v>11457</v>
      </c>
    </row>
    <row r="40976" spans="1:4">
      <c r="A40976" s="489" t="str">
        <f t="shared" si="640"/>
        <v>2374900138認知症対応型通所介護</v>
      </c>
      <c r="B40976" s="489">
        <v>2374900138</v>
      </c>
      <c r="C40976" s="489" t="s">
        <v>2516</v>
      </c>
      <c r="D40976" s="489" t="s">
        <v>11457</v>
      </c>
    </row>
    <row r="40977" spans="1:4">
      <c r="A40977" s="489" t="str">
        <f t="shared" si="640"/>
        <v>2374900138通所介護</v>
      </c>
      <c r="B40977" s="489">
        <v>2374900138</v>
      </c>
      <c r="C40977" s="489" t="s">
        <v>158</v>
      </c>
      <c r="D40977" s="489" t="s">
        <v>11458</v>
      </c>
    </row>
    <row r="40978" spans="1:4">
      <c r="A40978" s="489" t="str">
        <f t="shared" si="640"/>
        <v>2374900146介護予防短期入所生活介護</v>
      </c>
      <c r="B40978" s="489">
        <v>2374900146</v>
      </c>
      <c r="C40978" s="489" t="s">
        <v>2093</v>
      </c>
      <c r="D40978" s="489" t="s">
        <v>11459</v>
      </c>
    </row>
    <row r="40979" spans="1:4">
      <c r="A40979" s="489" t="str">
        <f t="shared" si="640"/>
        <v>2374900146介護予防短期入所生活介護</v>
      </c>
      <c r="B40979" s="489">
        <v>2374900146</v>
      </c>
      <c r="C40979" s="489" t="s">
        <v>2093</v>
      </c>
      <c r="D40979" s="489" t="s">
        <v>11459</v>
      </c>
    </row>
    <row r="40980" spans="1:4">
      <c r="A40980" s="489" t="str">
        <f t="shared" si="640"/>
        <v>2374900146短期入所生活介護</v>
      </c>
      <c r="B40980" s="489">
        <v>2374900146</v>
      </c>
      <c r="C40980" s="489" t="s">
        <v>2092</v>
      </c>
      <c r="D40980" s="489" t="s">
        <v>11459</v>
      </c>
    </row>
    <row r="40981" spans="1:4">
      <c r="A40981" s="489" t="str">
        <f t="shared" si="640"/>
        <v>2374900146短期入所生活介護</v>
      </c>
      <c r="B40981" s="489">
        <v>2374900146</v>
      </c>
      <c r="C40981" s="489" t="s">
        <v>2092</v>
      </c>
      <c r="D40981" s="489" t="s">
        <v>11459</v>
      </c>
    </row>
    <row r="40982" spans="1:4">
      <c r="A40982" s="489" t="str">
        <f t="shared" si="640"/>
        <v>2374900211訪問介護</v>
      </c>
      <c r="B40982" s="489">
        <v>2374900211</v>
      </c>
      <c r="C40982" s="489" t="s">
        <v>140</v>
      </c>
      <c r="D40982" s="489" t="s">
        <v>11460</v>
      </c>
    </row>
    <row r="40983" spans="1:4">
      <c r="A40983" s="489" t="str">
        <f t="shared" si="640"/>
        <v>2374900211訪問介護</v>
      </c>
      <c r="B40983" s="489">
        <v>2374900211</v>
      </c>
      <c r="C40983" s="489" t="s">
        <v>140</v>
      </c>
      <c r="D40983" s="489" t="s">
        <v>11460</v>
      </c>
    </row>
    <row r="40984" spans="1:4">
      <c r="A40984" s="489" t="str">
        <f t="shared" si="640"/>
        <v>2374900211訪問型サービス（独自）</v>
      </c>
      <c r="B40984" s="489">
        <v>2374900211</v>
      </c>
      <c r="C40984" s="489" t="s">
        <v>2571</v>
      </c>
      <c r="D40984" s="489" t="s">
        <v>11460</v>
      </c>
    </row>
    <row r="40985" spans="1:4">
      <c r="A40985" s="489" t="str">
        <f t="shared" si="640"/>
        <v>2374900211訪問型サービス（独自／定率）</v>
      </c>
      <c r="B40985" s="489">
        <v>2374900211</v>
      </c>
      <c r="C40985" s="489" t="s">
        <v>2568</v>
      </c>
      <c r="D40985" s="489" t="s">
        <v>11460</v>
      </c>
    </row>
    <row r="40986" spans="1:4">
      <c r="A40986" s="489" t="str">
        <f t="shared" si="640"/>
        <v>2374900229訪問介護</v>
      </c>
      <c r="B40986" s="489">
        <v>2374900229</v>
      </c>
      <c r="C40986" s="489" t="s">
        <v>140</v>
      </c>
      <c r="D40986" s="489" t="s">
        <v>11461</v>
      </c>
    </row>
    <row r="40987" spans="1:4">
      <c r="A40987" s="489" t="str">
        <f t="shared" si="640"/>
        <v>2374900229訪問介護</v>
      </c>
      <c r="B40987" s="489">
        <v>2374900229</v>
      </c>
      <c r="C40987" s="489" t="s">
        <v>140</v>
      </c>
      <c r="D40987" s="489" t="s">
        <v>11461</v>
      </c>
    </row>
    <row r="40988" spans="1:4">
      <c r="A40988" s="489" t="str">
        <f t="shared" si="640"/>
        <v>2374900229訪問介護</v>
      </c>
      <c r="B40988" s="489">
        <v>2374900229</v>
      </c>
      <c r="C40988" s="489" t="s">
        <v>140</v>
      </c>
      <c r="D40988" s="489" t="s">
        <v>11461</v>
      </c>
    </row>
    <row r="40989" spans="1:4">
      <c r="A40989" s="489" t="str">
        <f t="shared" si="640"/>
        <v>2374900229訪問型サービス（独自）</v>
      </c>
      <c r="B40989" s="489">
        <v>2374900229</v>
      </c>
      <c r="C40989" s="489" t="s">
        <v>2571</v>
      </c>
      <c r="D40989" s="489" t="s">
        <v>11461</v>
      </c>
    </row>
    <row r="40990" spans="1:4">
      <c r="A40990" s="489" t="str">
        <f t="shared" si="640"/>
        <v>2374900229訪問型サービス（独自／定率）</v>
      </c>
      <c r="B40990" s="489">
        <v>2374900229</v>
      </c>
      <c r="C40990" s="489" t="s">
        <v>2568</v>
      </c>
      <c r="D40990" s="489" t="s">
        <v>11461</v>
      </c>
    </row>
    <row r="40991" spans="1:4">
      <c r="A40991" s="489" t="str">
        <f t="shared" si="640"/>
        <v>2374900245居宅介護支援</v>
      </c>
      <c r="B40991" s="489">
        <v>2374900245</v>
      </c>
      <c r="C40991" s="489" t="s">
        <v>2519</v>
      </c>
      <c r="D40991" s="489" t="s">
        <v>11463</v>
      </c>
    </row>
    <row r="40992" spans="1:4">
      <c r="A40992" s="489" t="str">
        <f t="shared" si="640"/>
        <v>2374900260介護予防認知症対応型共同生活介護（短期利用型）</v>
      </c>
      <c r="B40992" s="489">
        <v>2374900260</v>
      </c>
      <c r="C40992" s="489" t="s">
        <v>19398</v>
      </c>
      <c r="D40992" s="489" t="s">
        <v>11464</v>
      </c>
    </row>
    <row r="40993" spans="1:4">
      <c r="A40993" s="489" t="str">
        <f t="shared" si="640"/>
        <v>2374900260介護予防認知症対応型共同生活介護</v>
      </c>
      <c r="B40993" s="489">
        <v>2374900260</v>
      </c>
      <c r="C40993" s="489" t="s">
        <v>2088</v>
      </c>
      <c r="D40993" s="489" t="s">
        <v>11464</v>
      </c>
    </row>
    <row r="40994" spans="1:4">
      <c r="A40994" s="489" t="str">
        <f t="shared" si="640"/>
        <v>2374900260認知症対応型共同生活介護（短期利用型）</v>
      </c>
      <c r="B40994" s="489">
        <v>2374900260</v>
      </c>
      <c r="C40994" s="489" t="s">
        <v>19399</v>
      </c>
      <c r="D40994" s="489" t="s">
        <v>11464</v>
      </c>
    </row>
    <row r="40995" spans="1:4">
      <c r="A40995" s="489" t="str">
        <f t="shared" si="640"/>
        <v>2374900260認知症対応型共同生活介護</v>
      </c>
      <c r="B40995" s="489">
        <v>2374900260</v>
      </c>
      <c r="C40995" s="489" t="s">
        <v>2087</v>
      </c>
      <c r="D40995" s="489" t="s">
        <v>11464</v>
      </c>
    </row>
    <row r="40996" spans="1:4">
      <c r="A40996" s="489" t="str">
        <f t="shared" si="640"/>
        <v>2374900286通所介護</v>
      </c>
      <c r="B40996" s="489">
        <v>2374900286</v>
      </c>
      <c r="C40996" s="489" t="s">
        <v>158</v>
      </c>
      <c r="D40996" s="489" t="s">
        <v>11465</v>
      </c>
    </row>
    <row r="40997" spans="1:4">
      <c r="A40997" s="489" t="str">
        <f t="shared" si="640"/>
        <v>2374900286通所型サービス（独自）</v>
      </c>
      <c r="B40997" s="489">
        <v>2374900286</v>
      </c>
      <c r="C40997" s="489" t="s">
        <v>2570</v>
      </c>
      <c r="D40997" s="489" t="s">
        <v>11465</v>
      </c>
    </row>
    <row r="40998" spans="1:4">
      <c r="A40998" s="489" t="str">
        <f t="shared" si="640"/>
        <v>2374900302介護予防認知症対応型共同生活介護</v>
      </c>
      <c r="B40998" s="489">
        <v>2374900302</v>
      </c>
      <c r="C40998" s="489" t="s">
        <v>2088</v>
      </c>
      <c r="D40998" s="489" t="s">
        <v>11466</v>
      </c>
    </row>
    <row r="40999" spans="1:4">
      <c r="A40999" s="489" t="str">
        <f t="shared" si="640"/>
        <v>2374900302認知症対応型共同生活介護</v>
      </c>
      <c r="B40999" s="489">
        <v>2374900302</v>
      </c>
      <c r="C40999" s="489" t="s">
        <v>2087</v>
      </c>
      <c r="D40999" s="489" t="s">
        <v>11466</v>
      </c>
    </row>
    <row r="41000" spans="1:4">
      <c r="A41000" s="489" t="str">
        <f t="shared" si="640"/>
        <v>2374900328介護予防認知症対応型共同生活介護</v>
      </c>
      <c r="B41000" s="489">
        <v>2374900328</v>
      </c>
      <c r="C41000" s="489" t="s">
        <v>2088</v>
      </c>
      <c r="D41000" s="489" t="s">
        <v>11467</v>
      </c>
    </row>
    <row r="41001" spans="1:4">
      <c r="A41001" s="489" t="str">
        <f t="shared" si="640"/>
        <v>2374900328認知症対応型共同生活介護</v>
      </c>
      <c r="B41001" s="489">
        <v>2374900328</v>
      </c>
      <c r="C41001" s="489" t="s">
        <v>2087</v>
      </c>
      <c r="D41001" s="489" t="s">
        <v>11467</v>
      </c>
    </row>
    <row r="41002" spans="1:4">
      <c r="A41002" s="489" t="str">
        <f t="shared" si="640"/>
        <v>2374900336通所介護</v>
      </c>
      <c r="B41002" s="489">
        <v>2374900336</v>
      </c>
      <c r="C41002" s="489" t="s">
        <v>158</v>
      </c>
      <c r="D41002" s="489" t="s">
        <v>11468</v>
      </c>
    </row>
    <row r="41003" spans="1:4">
      <c r="A41003" s="489" t="str">
        <f t="shared" si="640"/>
        <v>2374900336通所型サービス（独自）</v>
      </c>
      <c r="B41003" s="489">
        <v>2374900336</v>
      </c>
      <c r="C41003" s="489" t="s">
        <v>2570</v>
      </c>
      <c r="D41003" s="489" t="s">
        <v>11468</v>
      </c>
    </row>
    <row r="41004" spans="1:4">
      <c r="A41004" s="489" t="str">
        <f t="shared" si="640"/>
        <v>2374900344介護予防短期入所生活介護</v>
      </c>
      <c r="B41004" s="489">
        <v>2374900344</v>
      </c>
      <c r="C41004" s="489" t="s">
        <v>2093</v>
      </c>
      <c r="D41004" s="489" t="s">
        <v>11469</v>
      </c>
    </row>
    <row r="41005" spans="1:4">
      <c r="A41005" s="489" t="str">
        <f t="shared" si="640"/>
        <v>2374900344介護予防短期入所生活介護</v>
      </c>
      <c r="B41005" s="489">
        <v>2374900344</v>
      </c>
      <c r="C41005" s="489" t="s">
        <v>2093</v>
      </c>
      <c r="D41005" s="489" t="s">
        <v>11469</v>
      </c>
    </row>
    <row r="41006" spans="1:4">
      <c r="A41006" s="489" t="str">
        <f t="shared" si="640"/>
        <v>2374900344介護老人福祉施設</v>
      </c>
      <c r="B41006" s="489">
        <v>2374900344</v>
      </c>
      <c r="C41006" s="489" t="s">
        <v>1921</v>
      </c>
      <c r="D41006" s="489" t="s">
        <v>11469</v>
      </c>
    </row>
    <row r="41007" spans="1:4">
      <c r="A41007" s="489" t="str">
        <f t="shared" si="640"/>
        <v>2374900344短期入所生活介護</v>
      </c>
      <c r="B41007" s="489">
        <v>2374900344</v>
      </c>
      <c r="C41007" s="489" t="s">
        <v>2092</v>
      </c>
      <c r="D41007" s="489" t="s">
        <v>11469</v>
      </c>
    </row>
    <row r="41008" spans="1:4">
      <c r="A41008" s="489" t="str">
        <f t="shared" si="640"/>
        <v>2374900344短期入所生活介護</v>
      </c>
      <c r="B41008" s="489">
        <v>2374900344</v>
      </c>
      <c r="C41008" s="489" t="s">
        <v>2092</v>
      </c>
      <c r="D41008" s="489" t="s">
        <v>11469</v>
      </c>
    </row>
    <row r="41009" spans="1:4">
      <c r="A41009" s="489" t="str">
        <f t="shared" si="640"/>
        <v>2374900377訪問介護</v>
      </c>
      <c r="B41009" s="489">
        <v>2374900377</v>
      </c>
      <c r="C41009" s="489" t="s">
        <v>140</v>
      </c>
      <c r="D41009" s="489" t="s">
        <v>11470</v>
      </c>
    </row>
    <row r="41010" spans="1:4">
      <c r="A41010" s="489" t="str">
        <f t="shared" si="640"/>
        <v>2374900377訪問介護</v>
      </c>
      <c r="B41010" s="489">
        <v>2374900377</v>
      </c>
      <c r="C41010" s="489" t="s">
        <v>140</v>
      </c>
      <c r="D41010" s="489" t="s">
        <v>11470</v>
      </c>
    </row>
    <row r="41011" spans="1:4">
      <c r="A41011" s="489" t="str">
        <f t="shared" si="640"/>
        <v>2374900377訪問介護</v>
      </c>
      <c r="B41011" s="489">
        <v>2374900377</v>
      </c>
      <c r="C41011" s="489" t="s">
        <v>140</v>
      </c>
      <c r="D41011" s="489" t="s">
        <v>11470</v>
      </c>
    </row>
    <row r="41012" spans="1:4">
      <c r="A41012" s="489" t="str">
        <f t="shared" si="640"/>
        <v>2374900377訪問型サービス（独自）</v>
      </c>
      <c r="B41012" s="489">
        <v>2374900377</v>
      </c>
      <c r="C41012" s="489" t="s">
        <v>2571</v>
      </c>
      <c r="D41012" s="489" t="s">
        <v>11470</v>
      </c>
    </row>
    <row r="41013" spans="1:4">
      <c r="A41013" s="489" t="str">
        <f t="shared" si="640"/>
        <v>2374900393訪問介護</v>
      </c>
      <c r="B41013" s="489">
        <v>2374900393</v>
      </c>
      <c r="C41013" s="489" t="s">
        <v>140</v>
      </c>
      <c r="D41013" s="489" t="s">
        <v>11471</v>
      </c>
    </row>
    <row r="41014" spans="1:4">
      <c r="A41014" s="489" t="str">
        <f t="shared" si="640"/>
        <v>2374900393訪問介護</v>
      </c>
      <c r="B41014" s="489">
        <v>2374900393</v>
      </c>
      <c r="C41014" s="489" t="s">
        <v>140</v>
      </c>
      <c r="D41014" s="489" t="s">
        <v>11471</v>
      </c>
    </row>
    <row r="41015" spans="1:4">
      <c r="A41015" s="489" t="str">
        <f t="shared" si="640"/>
        <v>2374900393訪問型サービス（独自）</v>
      </c>
      <c r="B41015" s="489">
        <v>2374900393</v>
      </c>
      <c r="C41015" s="489" t="s">
        <v>2571</v>
      </c>
      <c r="D41015" s="489" t="s">
        <v>11471</v>
      </c>
    </row>
    <row r="41016" spans="1:4">
      <c r="A41016" s="489" t="str">
        <f t="shared" si="640"/>
        <v>2374900393訪問型サービス（独自／定率）</v>
      </c>
      <c r="B41016" s="489">
        <v>2374900393</v>
      </c>
      <c r="C41016" s="489" t="s">
        <v>2568</v>
      </c>
      <c r="D41016" s="489" t="s">
        <v>11471</v>
      </c>
    </row>
    <row r="41017" spans="1:4">
      <c r="A41017" s="489" t="str">
        <f t="shared" si="640"/>
        <v>2374900427訪問介護</v>
      </c>
      <c r="B41017" s="489">
        <v>2374900427</v>
      </c>
      <c r="C41017" s="489" t="s">
        <v>140</v>
      </c>
      <c r="D41017" s="489" t="s">
        <v>11472</v>
      </c>
    </row>
    <row r="41018" spans="1:4">
      <c r="A41018" s="489" t="str">
        <f t="shared" si="640"/>
        <v>2374900427訪問介護</v>
      </c>
      <c r="B41018" s="489">
        <v>2374900427</v>
      </c>
      <c r="C41018" s="489" t="s">
        <v>140</v>
      </c>
      <c r="D41018" s="489" t="s">
        <v>11472</v>
      </c>
    </row>
    <row r="41019" spans="1:4">
      <c r="A41019" s="489" t="str">
        <f t="shared" si="640"/>
        <v>2374900427訪問型サービス（独自）</v>
      </c>
      <c r="B41019" s="489">
        <v>2374900427</v>
      </c>
      <c r="C41019" s="489" t="s">
        <v>2571</v>
      </c>
      <c r="D41019" s="489" t="s">
        <v>11472</v>
      </c>
    </row>
    <row r="41020" spans="1:4">
      <c r="A41020" s="489" t="str">
        <f t="shared" si="640"/>
        <v>2374900427訪問型サービス（独自／定率）</v>
      </c>
      <c r="B41020" s="489">
        <v>2374900427</v>
      </c>
      <c r="C41020" s="489" t="s">
        <v>2568</v>
      </c>
      <c r="D41020" s="489" t="s">
        <v>11472</v>
      </c>
    </row>
    <row r="41021" spans="1:4">
      <c r="A41021" s="489" t="str">
        <f t="shared" si="640"/>
        <v>2374900427訪問型サービス（独自／定率）</v>
      </c>
      <c r="B41021" s="489">
        <v>2374900427</v>
      </c>
      <c r="C41021" s="489" t="s">
        <v>2568</v>
      </c>
      <c r="D41021" s="489" t="s">
        <v>11472</v>
      </c>
    </row>
    <row r="41022" spans="1:4">
      <c r="A41022" s="489" t="str">
        <f t="shared" si="640"/>
        <v>2374900435介護予防特定施設入居者生活介護</v>
      </c>
      <c r="B41022" s="489">
        <v>2374900435</v>
      </c>
      <c r="C41022" s="489" t="s">
        <v>2514</v>
      </c>
      <c r="D41022" s="489" t="s">
        <v>11473</v>
      </c>
    </row>
    <row r="41023" spans="1:4">
      <c r="A41023" s="489" t="str">
        <f t="shared" si="640"/>
        <v>2374900435特定施設入居者生活介護</v>
      </c>
      <c r="B41023" s="489">
        <v>2374900435</v>
      </c>
      <c r="C41023" s="489" t="s">
        <v>2513</v>
      </c>
      <c r="D41023" s="489" t="s">
        <v>11473</v>
      </c>
    </row>
    <row r="41024" spans="1:4">
      <c r="A41024" s="489" t="str">
        <f t="shared" si="640"/>
        <v>2374900484地域密着型通所介護</v>
      </c>
      <c r="B41024" s="489">
        <v>2374900484</v>
      </c>
      <c r="C41024" s="489" t="s">
        <v>161</v>
      </c>
      <c r="D41024" s="489" t="s">
        <v>11474</v>
      </c>
    </row>
    <row r="41025" spans="1:4">
      <c r="A41025" s="489" t="str">
        <f t="shared" si="640"/>
        <v>2374900492通所介護</v>
      </c>
      <c r="B41025" s="489">
        <v>2374900492</v>
      </c>
      <c r="C41025" s="489" t="s">
        <v>158</v>
      </c>
      <c r="D41025" s="489" t="s">
        <v>11475</v>
      </c>
    </row>
    <row r="41026" spans="1:4">
      <c r="A41026" s="489" t="str">
        <f t="shared" ref="A41026:A41089" si="641">B41026&amp;C41026</f>
        <v>2374900492通所型サービス（独自）</v>
      </c>
      <c r="B41026" s="489">
        <v>2374900492</v>
      </c>
      <c r="C41026" s="489" t="s">
        <v>2570</v>
      </c>
      <c r="D41026" s="489" t="s">
        <v>11475</v>
      </c>
    </row>
    <row r="41027" spans="1:4">
      <c r="A41027" s="489" t="str">
        <f t="shared" si="641"/>
        <v>2374900500介護予防特定施設入居者生活介護</v>
      </c>
      <c r="B41027" s="489">
        <v>2374900500</v>
      </c>
      <c r="C41027" s="489" t="s">
        <v>2514</v>
      </c>
      <c r="D41027" s="489" t="s">
        <v>11476</v>
      </c>
    </row>
    <row r="41028" spans="1:4">
      <c r="A41028" s="489" t="str">
        <f t="shared" si="641"/>
        <v>2374900500特定施設入居者生活介護（短期利用型）</v>
      </c>
      <c r="B41028" s="489">
        <v>2374900500</v>
      </c>
      <c r="C41028" s="489" t="s">
        <v>19397</v>
      </c>
      <c r="D41028" s="489" t="s">
        <v>11476</v>
      </c>
    </row>
    <row r="41029" spans="1:4">
      <c r="A41029" s="489" t="str">
        <f t="shared" si="641"/>
        <v>2374900500特定施設入居者生活介護</v>
      </c>
      <c r="B41029" s="489">
        <v>2374900500</v>
      </c>
      <c r="C41029" s="489" t="s">
        <v>2513</v>
      </c>
      <c r="D41029" s="489" t="s">
        <v>11476</v>
      </c>
    </row>
    <row r="41030" spans="1:4">
      <c r="A41030" s="489" t="str">
        <f t="shared" si="641"/>
        <v>2374900534訪問介護</v>
      </c>
      <c r="B41030" s="489">
        <v>2374900534</v>
      </c>
      <c r="C41030" s="489" t="s">
        <v>140</v>
      </c>
      <c r="D41030" s="489" t="s">
        <v>11477</v>
      </c>
    </row>
    <row r="41031" spans="1:4">
      <c r="A41031" s="489" t="str">
        <f t="shared" si="641"/>
        <v>2374900534訪問介護</v>
      </c>
      <c r="B41031" s="489">
        <v>2374900534</v>
      </c>
      <c r="C41031" s="489" t="s">
        <v>140</v>
      </c>
      <c r="D41031" s="489" t="s">
        <v>11477</v>
      </c>
    </row>
    <row r="41032" spans="1:4">
      <c r="A41032" s="489" t="str">
        <f t="shared" si="641"/>
        <v>2374900534訪問型サービス（独自）</v>
      </c>
      <c r="B41032" s="489">
        <v>2374900534</v>
      </c>
      <c r="C41032" s="489" t="s">
        <v>2571</v>
      </c>
      <c r="D41032" s="489" t="s">
        <v>11477</v>
      </c>
    </row>
    <row r="41033" spans="1:4">
      <c r="A41033" s="489" t="str">
        <f t="shared" si="641"/>
        <v>2374900559訪問介護</v>
      </c>
      <c r="B41033" s="489">
        <v>2374900559</v>
      </c>
      <c r="C41033" s="489" t="s">
        <v>140</v>
      </c>
      <c r="D41033" s="489" t="s">
        <v>11478</v>
      </c>
    </row>
    <row r="41034" spans="1:4">
      <c r="A41034" s="489" t="str">
        <f t="shared" si="641"/>
        <v>2374900559訪問介護</v>
      </c>
      <c r="B41034" s="489">
        <v>2374900559</v>
      </c>
      <c r="C41034" s="489" t="s">
        <v>140</v>
      </c>
      <c r="D41034" s="489" t="s">
        <v>11478</v>
      </c>
    </row>
    <row r="41035" spans="1:4">
      <c r="A41035" s="489" t="str">
        <f t="shared" si="641"/>
        <v>2374900658訪問介護</v>
      </c>
      <c r="B41035" s="489">
        <v>2374900658</v>
      </c>
      <c r="C41035" s="489" t="s">
        <v>140</v>
      </c>
      <c r="D41035" s="489" t="s">
        <v>11479</v>
      </c>
    </row>
    <row r="41036" spans="1:4">
      <c r="A41036" s="489" t="str">
        <f t="shared" si="641"/>
        <v>2374900658訪問介護</v>
      </c>
      <c r="B41036" s="489">
        <v>2374900658</v>
      </c>
      <c r="C41036" s="489" t="s">
        <v>140</v>
      </c>
      <c r="D41036" s="489" t="s">
        <v>11479</v>
      </c>
    </row>
    <row r="41037" spans="1:4">
      <c r="A41037" s="489" t="str">
        <f t="shared" si="641"/>
        <v>2374900666地域密着型通所介護</v>
      </c>
      <c r="B41037" s="489">
        <v>2374900666</v>
      </c>
      <c r="C41037" s="489" t="s">
        <v>161</v>
      </c>
      <c r="D41037" s="489" t="s">
        <v>11480</v>
      </c>
    </row>
    <row r="41038" spans="1:4">
      <c r="A41038" s="489" t="str">
        <f t="shared" si="641"/>
        <v>2374900666通所型サービス（独自）</v>
      </c>
      <c r="B41038" s="489">
        <v>2374900666</v>
      </c>
      <c r="C41038" s="489" t="s">
        <v>2570</v>
      </c>
      <c r="D41038" s="489" t="s">
        <v>11480</v>
      </c>
    </row>
    <row r="41039" spans="1:4">
      <c r="A41039" s="489" t="str">
        <f t="shared" si="641"/>
        <v>2374900666通所型サービス（独自／定率）</v>
      </c>
      <c r="B41039" s="489">
        <v>2374900666</v>
      </c>
      <c r="C41039" s="489" t="s">
        <v>2567</v>
      </c>
      <c r="D41039" s="489" t="s">
        <v>11480</v>
      </c>
    </row>
    <row r="41040" spans="1:4">
      <c r="A41040" s="489" t="str">
        <f t="shared" si="641"/>
        <v>2374900666通所型サービス（独自／定率）</v>
      </c>
      <c r="B41040" s="489">
        <v>2374900666</v>
      </c>
      <c r="C41040" s="489" t="s">
        <v>2567</v>
      </c>
      <c r="D41040" s="489" t="s">
        <v>11480</v>
      </c>
    </row>
    <row r="41041" spans="1:4">
      <c r="A41041" s="489" t="str">
        <f t="shared" si="641"/>
        <v>2374900690居宅介護支援</v>
      </c>
      <c r="B41041" s="489">
        <v>2374900690</v>
      </c>
      <c r="C41041" s="489" t="s">
        <v>2519</v>
      </c>
      <c r="D41041" s="489" t="s">
        <v>11481</v>
      </c>
    </row>
    <row r="41042" spans="1:4">
      <c r="A41042" s="489" t="str">
        <f t="shared" si="641"/>
        <v>2374900708介護老人福祉施設</v>
      </c>
      <c r="B41042" s="489">
        <v>2374900708</v>
      </c>
      <c r="C41042" s="489" t="s">
        <v>1921</v>
      </c>
      <c r="D41042" s="489" t="s">
        <v>11482</v>
      </c>
    </row>
    <row r="41043" spans="1:4">
      <c r="A41043" s="489" t="str">
        <f t="shared" si="641"/>
        <v>2374900708介護老人福祉施設</v>
      </c>
      <c r="B41043" s="489">
        <v>2374900708</v>
      </c>
      <c r="C41043" s="489" t="s">
        <v>1921</v>
      </c>
      <c r="D41043" s="489" t="s">
        <v>11482</v>
      </c>
    </row>
    <row r="41044" spans="1:4">
      <c r="A41044" s="489" t="str">
        <f t="shared" si="641"/>
        <v>2374900724介護予防短期入所生活介護</v>
      </c>
      <c r="B41044" s="489">
        <v>2374900724</v>
      </c>
      <c r="C41044" s="489" t="s">
        <v>2093</v>
      </c>
      <c r="D41044" s="489" t="s">
        <v>11483</v>
      </c>
    </row>
    <row r="41045" spans="1:4">
      <c r="A41045" s="489" t="str">
        <f t="shared" si="641"/>
        <v>2374900724短期入所生活介護</v>
      </c>
      <c r="B41045" s="489">
        <v>2374900724</v>
      </c>
      <c r="C41045" s="489" t="s">
        <v>2092</v>
      </c>
      <c r="D41045" s="489" t="s">
        <v>11483</v>
      </c>
    </row>
    <row r="41046" spans="1:4">
      <c r="A41046" s="489" t="str">
        <f t="shared" si="641"/>
        <v>2374900724短期入所生活介護</v>
      </c>
      <c r="B41046" s="489">
        <v>2374900724</v>
      </c>
      <c r="C41046" s="489" t="s">
        <v>2092</v>
      </c>
      <c r="D41046" s="489" t="s">
        <v>11483</v>
      </c>
    </row>
    <row r="41047" spans="1:4">
      <c r="A41047" s="489" t="str">
        <f t="shared" si="641"/>
        <v>2374900724短期入所生活介護</v>
      </c>
      <c r="B41047" s="489">
        <v>2374900724</v>
      </c>
      <c r="C41047" s="489" t="s">
        <v>2092</v>
      </c>
      <c r="D41047" s="489" t="s">
        <v>11483</v>
      </c>
    </row>
    <row r="41048" spans="1:4">
      <c r="A41048" s="489" t="str">
        <f t="shared" si="641"/>
        <v>2374900773居宅介護支援</v>
      </c>
      <c r="B41048" s="489">
        <v>2374900773</v>
      </c>
      <c r="C41048" s="489" t="s">
        <v>2519</v>
      </c>
      <c r="D41048" s="489" t="s">
        <v>8188</v>
      </c>
    </row>
    <row r="41049" spans="1:4">
      <c r="A41049" s="489" t="str">
        <f t="shared" si="641"/>
        <v>2374900799介護予防短期入所生活介護</v>
      </c>
      <c r="B41049" s="489">
        <v>2374900799</v>
      </c>
      <c r="C41049" s="489" t="s">
        <v>2093</v>
      </c>
      <c r="D41049" s="489" t="s">
        <v>11484</v>
      </c>
    </row>
    <row r="41050" spans="1:4">
      <c r="A41050" s="489" t="str">
        <f t="shared" si="641"/>
        <v>2374900799短期入所生活介護</v>
      </c>
      <c r="B41050" s="489">
        <v>2374900799</v>
      </c>
      <c r="C41050" s="489" t="s">
        <v>2092</v>
      </c>
      <c r="D41050" s="489" t="s">
        <v>11484</v>
      </c>
    </row>
    <row r="41051" spans="1:4">
      <c r="A41051" s="489" t="str">
        <f t="shared" si="641"/>
        <v>2374900807居宅介護支援</v>
      </c>
      <c r="B41051" s="489">
        <v>2374900807</v>
      </c>
      <c r="C41051" s="489" t="s">
        <v>2519</v>
      </c>
      <c r="D41051" s="489" t="s">
        <v>11485</v>
      </c>
    </row>
    <row r="41052" spans="1:4">
      <c r="A41052" s="489" t="str">
        <f t="shared" si="641"/>
        <v>2374900823居宅介護支援</v>
      </c>
      <c r="B41052" s="489">
        <v>2374900823</v>
      </c>
      <c r="C41052" s="489" t="s">
        <v>2519</v>
      </c>
      <c r="D41052" s="489" t="s">
        <v>11486</v>
      </c>
    </row>
    <row r="41053" spans="1:4">
      <c r="A41053" s="489" t="str">
        <f t="shared" si="641"/>
        <v>2374900831地域密着型通所介護</v>
      </c>
      <c r="B41053" s="489">
        <v>2374900831</v>
      </c>
      <c r="C41053" s="489" t="s">
        <v>161</v>
      </c>
      <c r="D41053" s="489" t="s">
        <v>11487</v>
      </c>
    </row>
    <row r="41054" spans="1:4">
      <c r="A41054" s="489" t="str">
        <f t="shared" si="641"/>
        <v>2374900898通所介護</v>
      </c>
      <c r="B41054" s="489">
        <v>2374900898</v>
      </c>
      <c r="C41054" s="489" t="s">
        <v>158</v>
      </c>
      <c r="D41054" s="489" t="s">
        <v>11488</v>
      </c>
    </row>
    <row r="41055" spans="1:4">
      <c r="A41055" s="489" t="str">
        <f t="shared" si="641"/>
        <v>2374900898通所型サービス（独自）</v>
      </c>
      <c r="B41055" s="489">
        <v>2374900898</v>
      </c>
      <c r="C41055" s="489" t="s">
        <v>2570</v>
      </c>
      <c r="D41055" s="489" t="s">
        <v>11488</v>
      </c>
    </row>
    <row r="41056" spans="1:4">
      <c r="A41056" s="489" t="str">
        <f t="shared" si="641"/>
        <v>2374900922訪問介護</v>
      </c>
      <c r="B41056" s="489">
        <v>2374900922</v>
      </c>
      <c r="C41056" s="489" t="s">
        <v>140</v>
      </c>
      <c r="D41056" s="489" t="s">
        <v>11489</v>
      </c>
    </row>
    <row r="41057" spans="1:4">
      <c r="A41057" s="489" t="str">
        <f t="shared" si="641"/>
        <v>2374900922訪問介護</v>
      </c>
      <c r="B41057" s="489">
        <v>2374900922</v>
      </c>
      <c r="C41057" s="489" t="s">
        <v>140</v>
      </c>
      <c r="D41057" s="489" t="s">
        <v>11489</v>
      </c>
    </row>
    <row r="41058" spans="1:4">
      <c r="A41058" s="489" t="str">
        <f t="shared" si="641"/>
        <v>2374900922訪問型サービス（独自）</v>
      </c>
      <c r="B41058" s="489">
        <v>2374900922</v>
      </c>
      <c r="C41058" s="489" t="s">
        <v>2571</v>
      </c>
      <c r="D41058" s="489" t="s">
        <v>11489</v>
      </c>
    </row>
    <row r="41059" spans="1:4">
      <c r="A41059" s="489" t="str">
        <f t="shared" si="641"/>
        <v>2374900930訪問介護</v>
      </c>
      <c r="B41059" s="489">
        <v>2374900930</v>
      </c>
      <c r="C41059" s="489" t="s">
        <v>140</v>
      </c>
      <c r="D41059" s="489" t="s">
        <v>11490</v>
      </c>
    </row>
    <row r="41060" spans="1:4">
      <c r="A41060" s="489" t="str">
        <f t="shared" si="641"/>
        <v>2374900930訪問介護</v>
      </c>
      <c r="B41060" s="489">
        <v>2374900930</v>
      </c>
      <c r="C41060" s="489" t="s">
        <v>140</v>
      </c>
      <c r="D41060" s="489" t="s">
        <v>11490</v>
      </c>
    </row>
    <row r="41061" spans="1:4">
      <c r="A41061" s="489" t="str">
        <f t="shared" si="641"/>
        <v>2374900971通所介護</v>
      </c>
      <c r="B41061" s="489">
        <v>2374900971</v>
      </c>
      <c r="C41061" s="489" t="s">
        <v>158</v>
      </c>
      <c r="D41061" s="489" t="s">
        <v>11491</v>
      </c>
    </row>
    <row r="41062" spans="1:4">
      <c r="A41062" s="489" t="str">
        <f t="shared" si="641"/>
        <v>2374900971通所型サービス（独自）</v>
      </c>
      <c r="B41062" s="489">
        <v>2374900971</v>
      </c>
      <c r="C41062" s="489" t="s">
        <v>2570</v>
      </c>
      <c r="D41062" s="489" t="s">
        <v>11491</v>
      </c>
    </row>
    <row r="41063" spans="1:4">
      <c r="A41063" s="489" t="str">
        <f t="shared" si="641"/>
        <v>2374900971通所型サービス（独自）</v>
      </c>
      <c r="B41063" s="489">
        <v>2374900971</v>
      </c>
      <c r="C41063" s="489" t="s">
        <v>2570</v>
      </c>
      <c r="D41063" s="489" t="s">
        <v>11491</v>
      </c>
    </row>
    <row r="41064" spans="1:4">
      <c r="A41064" s="489" t="str">
        <f t="shared" si="641"/>
        <v>2374900971通所型サービス（独自／定率）</v>
      </c>
      <c r="B41064" s="489">
        <v>2374900971</v>
      </c>
      <c r="C41064" s="489" t="s">
        <v>2567</v>
      </c>
      <c r="D41064" s="489" t="s">
        <v>11491</v>
      </c>
    </row>
    <row r="41065" spans="1:4">
      <c r="A41065" s="489" t="str">
        <f t="shared" si="641"/>
        <v>2374900989居宅介護支援</v>
      </c>
      <c r="B41065" s="489">
        <v>2374900989</v>
      </c>
      <c r="C41065" s="489" t="s">
        <v>2519</v>
      </c>
      <c r="D41065" s="489" t="s">
        <v>11492</v>
      </c>
    </row>
    <row r="41066" spans="1:4">
      <c r="A41066" s="489" t="str">
        <f t="shared" si="641"/>
        <v>2374901052居宅介護支援</v>
      </c>
      <c r="B41066" s="489">
        <v>2374901052</v>
      </c>
      <c r="C41066" s="489" t="s">
        <v>2519</v>
      </c>
      <c r="D41066" s="489" t="s">
        <v>11493</v>
      </c>
    </row>
    <row r="41067" spans="1:4">
      <c r="A41067" s="489" t="str">
        <f t="shared" si="641"/>
        <v>2374901060訪問介護</v>
      </c>
      <c r="B41067" s="489">
        <v>2374901060</v>
      </c>
      <c r="C41067" s="489" t="s">
        <v>140</v>
      </c>
      <c r="D41067" s="489" t="s">
        <v>11494</v>
      </c>
    </row>
    <row r="41068" spans="1:4">
      <c r="A41068" s="489" t="str">
        <f t="shared" si="641"/>
        <v>2374901060訪問介護</v>
      </c>
      <c r="B41068" s="489">
        <v>2374901060</v>
      </c>
      <c r="C41068" s="489" t="s">
        <v>140</v>
      </c>
      <c r="D41068" s="489" t="s">
        <v>11494</v>
      </c>
    </row>
    <row r="41069" spans="1:4">
      <c r="A41069" s="489" t="str">
        <f t="shared" si="641"/>
        <v>2374901060訪問型サービス（独自）</v>
      </c>
      <c r="B41069" s="489">
        <v>2374901060</v>
      </c>
      <c r="C41069" s="489" t="s">
        <v>2571</v>
      </c>
      <c r="D41069" s="489" t="s">
        <v>11494</v>
      </c>
    </row>
    <row r="41070" spans="1:4">
      <c r="A41070" s="489" t="str">
        <f t="shared" si="641"/>
        <v>2374901060訪問型サービス（独自／定率）</v>
      </c>
      <c r="B41070" s="489">
        <v>2374901060</v>
      </c>
      <c r="C41070" s="489" t="s">
        <v>2568</v>
      </c>
      <c r="D41070" s="489" t="s">
        <v>11494</v>
      </c>
    </row>
    <row r="41071" spans="1:4">
      <c r="A41071" s="489" t="str">
        <f t="shared" si="641"/>
        <v>2374901185通所介護</v>
      </c>
      <c r="B41071" s="489">
        <v>2374901185</v>
      </c>
      <c r="C41071" s="489" t="s">
        <v>158</v>
      </c>
      <c r="D41071" s="489" t="s">
        <v>11495</v>
      </c>
    </row>
    <row r="41072" spans="1:4">
      <c r="A41072" s="489" t="str">
        <f t="shared" si="641"/>
        <v>2374901185通所型サービス（独自）</v>
      </c>
      <c r="B41072" s="489">
        <v>2374901185</v>
      </c>
      <c r="C41072" s="489" t="s">
        <v>2570</v>
      </c>
      <c r="D41072" s="489" t="s">
        <v>11495</v>
      </c>
    </row>
    <row r="41073" spans="1:4">
      <c r="A41073" s="489" t="str">
        <f t="shared" si="641"/>
        <v>2374901185通所型サービス（独自／定率）</v>
      </c>
      <c r="B41073" s="489">
        <v>2374901185</v>
      </c>
      <c r="C41073" s="489" t="s">
        <v>2567</v>
      </c>
      <c r="D41073" s="489" t="s">
        <v>11495</v>
      </c>
    </row>
    <row r="41074" spans="1:4">
      <c r="A41074" s="489" t="str">
        <f t="shared" si="641"/>
        <v>2374901185通所型サービス（独自／定率）</v>
      </c>
      <c r="B41074" s="489">
        <v>2374901185</v>
      </c>
      <c r="C41074" s="489" t="s">
        <v>2567</v>
      </c>
      <c r="D41074" s="489" t="s">
        <v>11495</v>
      </c>
    </row>
    <row r="41075" spans="1:4">
      <c r="A41075" s="489" t="str">
        <f t="shared" si="641"/>
        <v>2374901201訪問介護</v>
      </c>
      <c r="B41075" s="489">
        <v>2374901201</v>
      </c>
      <c r="C41075" s="489" t="s">
        <v>140</v>
      </c>
      <c r="D41075" s="489" t="s">
        <v>11496</v>
      </c>
    </row>
    <row r="41076" spans="1:4">
      <c r="A41076" s="489" t="str">
        <f t="shared" si="641"/>
        <v>2374901201訪問介護</v>
      </c>
      <c r="B41076" s="489">
        <v>2374901201</v>
      </c>
      <c r="C41076" s="489" t="s">
        <v>140</v>
      </c>
      <c r="D41076" s="489" t="s">
        <v>11496</v>
      </c>
    </row>
    <row r="41077" spans="1:4">
      <c r="A41077" s="489" t="str">
        <f t="shared" si="641"/>
        <v>2374901201訪問型サービス（独自）</v>
      </c>
      <c r="B41077" s="489">
        <v>2374901201</v>
      </c>
      <c r="C41077" s="489" t="s">
        <v>2571</v>
      </c>
      <c r="D41077" s="489" t="s">
        <v>11496</v>
      </c>
    </row>
    <row r="41078" spans="1:4">
      <c r="A41078" s="489" t="str">
        <f t="shared" si="641"/>
        <v>2374901201訪問型サービス（独自／定率）</v>
      </c>
      <c r="B41078" s="489">
        <v>2374901201</v>
      </c>
      <c r="C41078" s="489" t="s">
        <v>2568</v>
      </c>
      <c r="D41078" s="489" t="s">
        <v>11496</v>
      </c>
    </row>
    <row r="41079" spans="1:4">
      <c r="A41079" s="489" t="str">
        <f t="shared" si="641"/>
        <v>2374901219訪問介護</v>
      </c>
      <c r="B41079" s="489">
        <v>2374901219</v>
      </c>
      <c r="C41079" s="489" t="s">
        <v>140</v>
      </c>
      <c r="D41079" s="489" t="s">
        <v>11497</v>
      </c>
    </row>
    <row r="41080" spans="1:4">
      <c r="A41080" s="489" t="str">
        <f t="shared" si="641"/>
        <v>2374901219訪問介護</v>
      </c>
      <c r="B41080" s="489">
        <v>2374901219</v>
      </c>
      <c r="C41080" s="489" t="s">
        <v>140</v>
      </c>
      <c r="D41080" s="489" t="s">
        <v>11497</v>
      </c>
    </row>
    <row r="41081" spans="1:4">
      <c r="A41081" s="489" t="str">
        <f t="shared" si="641"/>
        <v>2374901235訪問型サービス（独自）</v>
      </c>
      <c r="B41081" s="489">
        <v>2374901235</v>
      </c>
      <c r="C41081" s="489" t="s">
        <v>2571</v>
      </c>
      <c r="D41081" s="489" t="s">
        <v>9046</v>
      </c>
    </row>
    <row r="41082" spans="1:4">
      <c r="A41082" s="489" t="str">
        <f t="shared" si="641"/>
        <v>2374901235訪問型サービス（独自／定率）</v>
      </c>
      <c r="B41082" s="489">
        <v>2374901235</v>
      </c>
      <c r="C41082" s="489" t="s">
        <v>2568</v>
      </c>
      <c r="D41082" s="489" t="s">
        <v>9046</v>
      </c>
    </row>
    <row r="41083" spans="1:4">
      <c r="A41083" s="489" t="str">
        <f t="shared" si="641"/>
        <v>2374901250訪問介護</v>
      </c>
      <c r="B41083" s="489">
        <v>2374901250</v>
      </c>
      <c r="C41083" s="489" t="s">
        <v>140</v>
      </c>
      <c r="D41083" s="489" t="s">
        <v>11498</v>
      </c>
    </row>
    <row r="41084" spans="1:4">
      <c r="A41084" s="489" t="str">
        <f t="shared" si="641"/>
        <v>2374901250訪問介護</v>
      </c>
      <c r="B41084" s="489">
        <v>2374901250</v>
      </c>
      <c r="C41084" s="489" t="s">
        <v>140</v>
      </c>
      <c r="D41084" s="489" t="s">
        <v>11498</v>
      </c>
    </row>
    <row r="41085" spans="1:4">
      <c r="A41085" s="489" t="str">
        <f t="shared" si="641"/>
        <v>2374901300居宅介護支援</v>
      </c>
      <c r="B41085" s="489">
        <v>2374901300</v>
      </c>
      <c r="C41085" s="489" t="s">
        <v>2519</v>
      </c>
      <c r="D41085" s="489" t="s">
        <v>11499</v>
      </c>
    </row>
    <row r="41086" spans="1:4">
      <c r="A41086" s="489" t="str">
        <f t="shared" si="641"/>
        <v>2374901334居宅介護支援</v>
      </c>
      <c r="B41086" s="489">
        <v>2374901334</v>
      </c>
      <c r="C41086" s="489" t="s">
        <v>2519</v>
      </c>
      <c r="D41086" s="489" t="s">
        <v>11500</v>
      </c>
    </row>
    <row r="41087" spans="1:4">
      <c r="A41087" s="489" t="str">
        <f t="shared" si="641"/>
        <v>2374901342通所介護</v>
      </c>
      <c r="B41087" s="489">
        <v>2374901342</v>
      </c>
      <c r="C41087" s="489" t="s">
        <v>158</v>
      </c>
      <c r="D41087" s="489" t="s">
        <v>11501</v>
      </c>
    </row>
    <row r="41088" spans="1:4">
      <c r="A41088" s="489" t="str">
        <f t="shared" si="641"/>
        <v>2374901342通所型サービス（独自）</v>
      </c>
      <c r="B41088" s="489">
        <v>2374901342</v>
      </c>
      <c r="C41088" s="489" t="s">
        <v>2570</v>
      </c>
      <c r="D41088" s="489" t="s">
        <v>11501</v>
      </c>
    </row>
    <row r="41089" spans="1:4">
      <c r="A41089" s="489" t="str">
        <f t="shared" si="641"/>
        <v>2374901359介護予防訪問リハビリテーション</v>
      </c>
      <c r="B41089" s="489">
        <v>2374901359</v>
      </c>
      <c r="C41089" s="489" t="s">
        <v>2108</v>
      </c>
      <c r="D41089" s="489" t="s">
        <v>11502</v>
      </c>
    </row>
    <row r="41090" spans="1:4">
      <c r="A41090" s="489" t="str">
        <f t="shared" ref="A41090:A41153" si="642">B41090&amp;C41090</f>
        <v>2374901359訪問リハビリテーション</v>
      </c>
      <c r="B41090" s="489">
        <v>2374901359</v>
      </c>
      <c r="C41090" s="489" t="s">
        <v>2104</v>
      </c>
      <c r="D41090" s="489" t="s">
        <v>11502</v>
      </c>
    </row>
    <row r="41091" spans="1:4">
      <c r="A41091" s="489" t="str">
        <f t="shared" si="642"/>
        <v>2374901375居宅介護支援</v>
      </c>
      <c r="B41091" s="489">
        <v>2374901375</v>
      </c>
      <c r="C41091" s="489" t="s">
        <v>2519</v>
      </c>
      <c r="D41091" s="489" t="s">
        <v>11503</v>
      </c>
    </row>
    <row r="41092" spans="1:4">
      <c r="A41092" s="489" t="str">
        <f t="shared" si="642"/>
        <v>2374901391訪問介護</v>
      </c>
      <c r="B41092" s="489">
        <v>2374901391</v>
      </c>
      <c r="C41092" s="489" t="s">
        <v>140</v>
      </c>
      <c r="D41092" s="489" t="s">
        <v>11504</v>
      </c>
    </row>
    <row r="41093" spans="1:4">
      <c r="A41093" s="489" t="str">
        <f t="shared" si="642"/>
        <v>2374901391訪問介護</v>
      </c>
      <c r="B41093" s="489">
        <v>2374901391</v>
      </c>
      <c r="C41093" s="489" t="s">
        <v>140</v>
      </c>
      <c r="D41093" s="489" t="s">
        <v>11504</v>
      </c>
    </row>
    <row r="41094" spans="1:4">
      <c r="A41094" s="489" t="str">
        <f t="shared" si="642"/>
        <v>2374901391訪問型サービス（独自）</v>
      </c>
      <c r="B41094" s="489">
        <v>2374901391</v>
      </c>
      <c r="C41094" s="489" t="s">
        <v>2571</v>
      </c>
      <c r="D41094" s="489" t="s">
        <v>11504</v>
      </c>
    </row>
    <row r="41095" spans="1:4">
      <c r="A41095" s="489" t="str">
        <f t="shared" si="642"/>
        <v>2374901391訪問型サービス（独自／定率）</v>
      </c>
      <c r="B41095" s="489">
        <v>2374901391</v>
      </c>
      <c r="C41095" s="489" t="s">
        <v>2568</v>
      </c>
      <c r="D41095" s="489" t="s">
        <v>11504</v>
      </c>
    </row>
    <row r="41096" spans="1:4">
      <c r="A41096" s="489" t="str">
        <f t="shared" si="642"/>
        <v>2374901409通所介護</v>
      </c>
      <c r="B41096" s="489">
        <v>2374901409</v>
      </c>
      <c r="C41096" s="489" t="s">
        <v>158</v>
      </c>
      <c r="D41096" s="489" t="s">
        <v>11505</v>
      </c>
    </row>
    <row r="41097" spans="1:4">
      <c r="A41097" s="489" t="str">
        <f t="shared" si="642"/>
        <v>2374901409通所型サービス（独自）</v>
      </c>
      <c r="B41097" s="489">
        <v>2374901409</v>
      </c>
      <c r="C41097" s="489" t="s">
        <v>2570</v>
      </c>
      <c r="D41097" s="489" t="s">
        <v>11505</v>
      </c>
    </row>
    <row r="41098" spans="1:4">
      <c r="A41098" s="489" t="str">
        <f t="shared" si="642"/>
        <v>2374901409通所型サービス（独自）</v>
      </c>
      <c r="B41098" s="489">
        <v>2374901409</v>
      </c>
      <c r="C41098" s="489" t="s">
        <v>2570</v>
      </c>
      <c r="D41098" s="489" t="s">
        <v>11505</v>
      </c>
    </row>
    <row r="41099" spans="1:4">
      <c r="A41099" s="489" t="str">
        <f t="shared" si="642"/>
        <v>2374901409通所型サービス（独自／定率）</v>
      </c>
      <c r="B41099" s="489">
        <v>2374901409</v>
      </c>
      <c r="C41099" s="489" t="s">
        <v>2567</v>
      </c>
      <c r="D41099" s="489" t="s">
        <v>11505</v>
      </c>
    </row>
    <row r="41100" spans="1:4">
      <c r="A41100" s="489" t="str">
        <f t="shared" si="642"/>
        <v>2374901409通所型サービス（独自／定率）</v>
      </c>
      <c r="B41100" s="489">
        <v>2374901409</v>
      </c>
      <c r="C41100" s="489" t="s">
        <v>2567</v>
      </c>
      <c r="D41100" s="489" t="s">
        <v>11505</v>
      </c>
    </row>
    <row r="41101" spans="1:4">
      <c r="A41101" s="489" t="str">
        <f t="shared" si="642"/>
        <v>2374901425居宅介護支援</v>
      </c>
      <c r="B41101" s="489">
        <v>2374901425</v>
      </c>
      <c r="C41101" s="489" t="s">
        <v>2519</v>
      </c>
      <c r="D41101" s="489" t="s">
        <v>11506</v>
      </c>
    </row>
    <row r="41102" spans="1:4">
      <c r="A41102" s="489" t="str">
        <f t="shared" si="642"/>
        <v>2374901433介護予防特定施設入居者生活介護</v>
      </c>
      <c r="B41102" s="489">
        <v>2374901433</v>
      </c>
      <c r="C41102" s="489" t="s">
        <v>2514</v>
      </c>
      <c r="D41102" s="489" t="s">
        <v>11507</v>
      </c>
    </row>
    <row r="41103" spans="1:4">
      <c r="A41103" s="489" t="str">
        <f t="shared" si="642"/>
        <v>2374901433特定施設入居者生活介護（短期利用型）</v>
      </c>
      <c r="B41103" s="489">
        <v>2374901433</v>
      </c>
      <c r="C41103" s="489" t="s">
        <v>19397</v>
      </c>
      <c r="D41103" s="489" t="s">
        <v>11507</v>
      </c>
    </row>
    <row r="41104" spans="1:4">
      <c r="A41104" s="489" t="str">
        <f t="shared" si="642"/>
        <v>2374901433特定施設入居者生活介護</v>
      </c>
      <c r="B41104" s="489">
        <v>2374901433</v>
      </c>
      <c r="C41104" s="489" t="s">
        <v>2513</v>
      </c>
      <c r="D41104" s="489" t="s">
        <v>11507</v>
      </c>
    </row>
    <row r="41105" spans="1:4">
      <c r="A41105" s="489" t="str">
        <f t="shared" si="642"/>
        <v>2374901441居宅介護支援</v>
      </c>
      <c r="B41105" s="489">
        <v>2374901441</v>
      </c>
      <c r="C41105" s="489" t="s">
        <v>2519</v>
      </c>
      <c r="D41105" s="489" t="s">
        <v>11508</v>
      </c>
    </row>
    <row r="41106" spans="1:4">
      <c r="A41106" s="489" t="str">
        <f t="shared" si="642"/>
        <v>2375000011居宅介護支援</v>
      </c>
      <c r="B41106" s="489">
        <v>2375000011</v>
      </c>
      <c r="C41106" s="489" t="s">
        <v>2519</v>
      </c>
      <c r="D41106" s="489" t="s">
        <v>11509</v>
      </c>
    </row>
    <row r="41107" spans="1:4">
      <c r="A41107" s="489" t="str">
        <f t="shared" si="642"/>
        <v>2375000029居宅介護支援</v>
      </c>
      <c r="B41107" s="489">
        <v>2375000029</v>
      </c>
      <c r="C41107" s="489" t="s">
        <v>2519</v>
      </c>
      <c r="D41107" s="489" t="s">
        <v>11510</v>
      </c>
    </row>
    <row r="41108" spans="1:4">
      <c r="A41108" s="489" t="str">
        <f t="shared" si="642"/>
        <v>2375000037居宅介護支援</v>
      </c>
      <c r="B41108" s="489">
        <v>2375000037</v>
      </c>
      <c r="C41108" s="489" t="s">
        <v>2519</v>
      </c>
      <c r="D41108" s="489" t="s">
        <v>11511</v>
      </c>
    </row>
    <row r="41109" spans="1:4">
      <c r="A41109" s="489" t="str">
        <f t="shared" si="642"/>
        <v>2375000045訪問介護</v>
      </c>
      <c r="B41109" s="489">
        <v>2375000045</v>
      </c>
      <c r="C41109" s="489" t="s">
        <v>140</v>
      </c>
      <c r="D41109" s="489" t="s">
        <v>11512</v>
      </c>
    </row>
    <row r="41110" spans="1:4">
      <c r="A41110" s="489" t="str">
        <f t="shared" si="642"/>
        <v>2375000045訪問介護</v>
      </c>
      <c r="B41110" s="489">
        <v>2375000045</v>
      </c>
      <c r="C41110" s="489" t="s">
        <v>140</v>
      </c>
      <c r="D41110" s="489" t="s">
        <v>11512</v>
      </c>
    </row>
    <row r="41111" spans="1:4">
      <c r="A41111" s="489" t="str">
        <f t="shared" si="642"/>
        <v>2375000045訪問型サービス（独自）</v>
      </c>
      <c r="B41111" s="489">
        <v>2375000045</v>
      </c>
      <c r="C41111" s="489" t="s">
        <v>2571</v>
      </c>
      <c r="D41111" s="489" t="s">
        <v>11512</v>
      </c>
    </row>
    <row r="41112" spans="1:4">
      <c r="A41112" s="489" t="str">
        <f t="shared" si="642"/>
        <v>2375000060介護予防短期入所生活介護</v>
      </c>
      <c r="B41112" s="489">
        <v>2375000060</v>
      </c>
      <c r="C41112" s="489" t="s">
        <v>2093</v>
      </c>
      <c r="D41112" s="489" t="s">
        <v>11513</v>
      </c>
    </row>
    <row r="41113" spans="1:4">
      <c r="A41113" s="489" t="str">
        <f t="shared" si="642"/>
        <v>2375000060短期入所生活介護</v>
      </c>
      <c r="B41113" s="489">
        <v>2375000060</v>
      </c>
      <c r="C41113" s="489" t="s">
        <v>2092</v>
      </c>
      <c r="D41113" s="489" t="s">
        <v>11513</v>
      </c>
    </row>
    <row r="41114" spans="1:4">
      <c r="A41114" s="489" t="str">
        <f t="shared" si="642"/>
        <v>2375000078介護予防認知症対応型共同生活介護</v>
      </c>
      <c r="B41114" s="489">
        <v>2375000078</v>
      </c>
      <c r="C41114" s="489" t="s">
        <v>2088</v>
      </c>
      <c r="D41114" s="489" t="s">
        <v>11514</v>
      </c>
    </row>
    <row r="41115" spans="1:4">
      <c r="A41115" s="489" t="str">
        <f t="shared" si="642"/>
        <v>2375000078認知症対応型共同生活介護</v>
      </c>
      <c r="B41115" s="489">
        <v>2375000078</v>
      </c>
      <c r="C41115" s="489" t="s">
        <v>2087</v>
      </c>
      <c r="D41115" s="489" t="s">
        <v>11514</v>
      </c>
    </row>
    <row r="41116" spans="1:4">
      <c r="A41116" s="489" t="str">
        <f t="shared" si="642"/>
        <v>2375000086居宅介護支援</v>
      </c>
      <c r="B41116" s="489">
        <v>2375000086</v>
      </c>
      <c r="C41116" s="489" t="s">
        <v>2519</v>
      </c>
      <c r="D41116" s="489" t="s">
        <v>11515</v>
      </c>
    </row>
    <row r="41117" spans="1:4">
      <c r="A41117" s="489" t="str">
        <f t="shared" si="642"/>
        <v>2375000094介護予防支援</v>
      </c>
      <c r="B41117" s="489">
        <v>2375000094</v>
      </c>
      <c r="C41117" s="489" t="s">
        <v>2520</v>
      </c>
      <c r="D41117" s="489" t="s">
        <v>11516</v>
      </c>
    </row>
    <row r="41118" spans="1:4">
      <c r="A41118" s="489" t="str">
        <f t="shared" si="642"/>
        <v>2375000094居宅介護支援</v>
      </c>
      <c r="B41118" s="489">
        <v>2375000094</v>
      </c>
      <c r="C41118" s="489" t="s">
        <v>2519</v>
      </c>
      <c r="D41118" s="489" t="s">
        <v>11516</v>
      </c>
    </row>
    <row r="41119" spans="1:4">
      <c r="A41119" s="489" t="str">
        <f t="shared" si="642"/>
        <v>2375000102介護予防短期入所生活介護</v>
      </c>
      <c r="B41119" s="489">
        <v>2375000102</v>
      </c>
      <c r="C41119" s="489" t="s">
        <v>2093</v>
      </c>
      <c r="D41119" s="489" t="s">
        <v>11517</v>
      </c>
    </row>
    <row r="41120" spans="1:4">
      <c r="A41120" s="489" t="str">
        <f t="shared" si="642"/>
        <v>2375000102介護予防短期入所生活介護</v>
      </c>
      <c r="B41120" s="489">
        <v>2375000102</v>
      </c>
      <c r="C41120" s="489" t="s">
        <v>2093</v>
      </c>
      <c r="D41120" s="489" t="s">
        <v>11517</v>
      </c>
    </row>
    <row r="41121" spans="1:4">
      <c r="A41121" s="489" t="str">
        <f t="shared" si="642"/>
        <v>2375000102介護老人福祉施設</v>
      </c>
      <c r="B41121" s="489">
        <v>2375000102</v>
      </c>
      <c r="C41121" s="489" t="s">
        <v>1921</v>
      </c>
      <c r="D41121" s="489" t="s">
        <v>11517</v>
      </c>
    </row>
    <row r="41122" spans="1:4">
      <c r="A41122" s="489" t="str">
        <f t="shared" si="642"/>
        <v>2375000102介護老人福祉施設</v>
      </c>
      <c r="B41122" s="489">
        <v>2375000102</v>
      </c>
      <c r="C41122" s="489" t="s">
        <v>1921</v>
      </c>
      <c r="D41122" s="489" t="s">
        <v>11517</v>
      </c>
    </row>
    <row r="41123" spans="1:4">
      <c r="A41123" s="489" t="str">
        <f t="shared" si="642"/>
        <v>2375000102短期入所生活介護</v>
      </c>
      <c r="B41123" s="489">
        <v>2375000102</v>
      </c>
      <c r="C41123" s="489" t="s">
        <v>2092</v>
      </c>
      <c r="D41123" s="489" t="s">
        <v>11517</v>
      </c>
    </row>
    <row r="41124" spans="1:4">
      <c r="A41124" s="489" t="str">
        <f t="shared" si="642"/>
        <v>2375000102短期入所生活介護</v>
      </c>
      <c r="B41124" s="489">
        <v>2375000102</v>
      </c>
      <c r="C41124" s="489" t="s">
        <v>2092</v>
      </c>
      <c r="D41124" s="489" t="s">
        <v>11517</v>
      </c>
    </row>
    <row r="41125" spans="1:4">
      <c r="A41125" s="489" t="str">
        <f t="shared" si="642"/>
        <v>2375000110介護予防短期入所生活介護</v>
      </c>
      <c r="B41125" s="489">
        <v>2375000110</v>
      </c>
      <c r="C41125" s="489" t="s">
        <v>2093</v>
      </c>
      <c r="D41125" s="489" t="s">
        <v>11518</v>
      </c>
    </row>
    <row r="41126" spans="1:4">
      <c r="A41126" s="489" t="str">
        <f t="shared" si="642"/>
        <v>2375000110介護老人福祉施設</v>
      </c>
      <c r="B41126" s="489">
        <v>2375000110</v>
      </c>
      <c r="C41126" s="489" t="s">
        <v>1921</v>
      </c>
      <c r="D41126" s="489" t="s">
        <v>11518</v>
      </c>
    </row>
    <row r="41127" spans="1:4">
      <c r="A41127" s="489" t="str">
        <f t="shared" si="642"/>
        <v>2375000110介護老人福祉施設</v>
      </c>
      <c r="B41127" s="489">
        <v>2375000110</v>
      </c>
      <c r="C41127" s="489" t="s">
        <v>1921</v>
      </c>
      <c r="D41127" s="489" t="s">
        <v>11518</v>
      </c>
    </row>
    <row r="41128" spans="1:4">
      <c r="A41128" s="489" t="str">
        <f t="shared" si="642"/>
        <v>2375000110短期入所生活介護</v>
      </c>
      <c r="B41128" s="489">
        <v>2375000110</v>
      </c>
      <c r="C41128" s="489" t="s">
        <v>2092</v>
      </c>
      <c r="D41128" s="489" t="s">
        <v>11518</v>
      </c>
    </row>
    <row r="41129" spans="1:4">
      <c r="A41129" s="489" t="str">
        <f t="shared" si="642"/>
        <v>2375000136訪問介護</v>
      </c>
      <c r="B41129" s="489">
        <v>2375000136</v>
      </c>
      <c r="C41129" s="489" t="s">
        <v>140</v>
      </c>
      <c r="D41129" s="489" t="s">
        <v>11519</v>
      </c>
    </row>
    <row r="41130" spans="1:4">
      <c r="A41130" s="489" t="str">
        <f t="shared" si="642"/>
        <v>2375000136訪問介護</v>
      </c>
      <c r="B41130" s="489">
        <v>2375000136</v>
      </c>
      <c r="C41130" s="489" t="s">
        <v>140</v>
      </c>
      <c r="D41130" s="489" t="s">
        <v>11519</v>
      </c>
    </row>
    <row r="41131" spans="1:4">
      <c r="A41131" s="489" t="str">
        <f t="shared" si="642"/>
        <v>2375000136訪問介護</v>
      </c>
      <c r="B41131" s="489">
        <v>2375000136</v>
      </c>
      <c r="C41131" s="489" t="s">
        <v>140</v>
      </c>
      <c r="D41131" s="489" t="s">
        <v>11519</v>
      </c>
    </row>
    <row r="41132" spans="1:4">
      <c r="A41132" s="489" t="str">
        <f t="shared" si="642"/>
        <v>2375000136訪問型サービス（独自）</v>
      </c>
      <c r="B41132" s="489">
        <v>2375000136</v>
      </c>
      <c r="C41132" s="489" t="s">
        <v>2571</v>
      </c>
      <c r="D41132" s="489" t="s">
        <v>11519</v>
      </c>
    </row>
    <row r="41133" spans="1:4">
      <c r="A41133" s="489" t="str">
        <f t="shared" si="642"/>
        <v>2375000151通所介護</v>
      </c>
      <c r="B41133" s="489">
        <v>2375000151</v>
      </c>
      <c r="C41133" s="489" t="s">
        <v>158</v>
      </c>
      <c r="D41133" s="489" t="s">
        <v>11520</v>
      </c>
    </row>
    <row r="41134" spans="1:4">
      <c r="A41134" s="489" t="str">
        <f t="shared" si="642"/>
        <v>2375000151通所型サービス（独自）</v>
      </c>
      <c r="B41134" s="489">
        <v>2375000151</v>
      </c>
      <c r="C41134" s="489" t="s">
        <v>2570</v>
      </c>
      <c r="D41134" s="489" t="s">
        <v>11520</v>
      </c>
    </row>
    <row r="41135" spans="1:4">
      <c r="A41135" s="489" t="str">
        <f t="shared" si="642"/>
        <v>2375000193訪問介護</v>
      </c>
      <c r="B41135" s="489">
        <v>2375000193</v>
      </c>
      <c r="C41135" s="489" t="s">
        <v>140</v>
      </c>
      <c r="D41135" s="489" t="s">
        <v>11521</v>
      </c>
    </row>
    <row r="41136" spans="1:4">
      <c r="A41136" s="489" t="str">
        <f t="shared" si="642"/>
        <v>2375000193訪問介護</v>
      </c>
      <c r="B41136" s="489">
        <v>2375000193</v>
      </c>
      <c r="C41136" s="489" t="s">
        <v>140</v>
      </c>
      <c r="D41136" s="489" t="s">
        <v>11521</v>
      </c>
    </row>
    <row r="41137" spans="1:4">
      <c r="A41137" s="489" t="str">
        <f t="shared" si="642"/>
        <v>2375000193訪問型サービス（独自）</v>
      </c>
      <c r="B41137" s="489">
        <v>2375000193</v>
      </c>
      <c r="C41137" s="489" t="s">
        <v>2571</v>
      </c>
      <c r="D41137" s="489" t="s">
        <v>11521</v>
      </c>
    </row>
    <row r="41138" spans="1:4">
      <c r="A41138" s="489" t="str">
        <f t="shared" si="642"/>
        <v>2375000193訪問型サービス（独自／定率）</v>
      </c>
      <c r="B41138" s="489">
        <v>2375000193</v>
      </c>
      <c r="C41138" s="489" t="s">
        <v>2568</v>
      </c>
      <c r="D41138" s="489" t="s">
        <v>11521</v>
      </c>
    </row>
    <row r="41139" spans="1:4">
      <c r="A41139" s="489" t="str">
        <f t="shared" si="642"/>
        <v>2375000227居宅介護支援</v>
      </c>
      <c r="B41139" s="489">
        <v>2375000227</v>
      </c>
      <c r="C41139" s="489" t="s">
        <v>2519</v>
      </c>
      <c r="D41139" s="489" t="s">
        <v>11522</v>
      </c>
    </row>
    <row r="41140" spans="1:4">
      <c r="A41140" s="489" t="str">
        <f t="shared" si="642"/>
        <v>2375000250介護予防認知症対応型共同生活介護（短期利用型）</v>
      </c>
      <c r="B41140" s="489">
        <v>2375000250</v>
      </c>
      <c r="C41140" s="489" t="s">
        <v>19398</v>
      </c>
      <c r="D41140" s="489" t="s">
        <v>11523</v>
      </c>
    </row>
    <row r="41141" spans="1:4">
      <c r="A41141" s="489" t="str">
        <f t="shared" si="642"/>
        <v>2375000250介護予防認知症対応型共同生活介護</v>
      </c>
      <c r="B41141" s="489">
        <v>2375000250</v>
      </c>
      <c r="C41141" s="489" t="s">
        <v>2088</v>
      </c>
      <c r="D41141" s="489" t="s">
        <v>11523</v>
      </c>
    </row>
    <row r="41142" spans="1:4">
      <c r="A41142" s="489" t="str">
        <f t="shared" si="642"/>
        <v>2375000250認知症対応型共同生活介護（短期利用型）</v>
      </c>
      <c r="B41142" s="489">
        <v>2375000250</v>
      </c>
      <c r="C41142" s="489" t="s">
        <v>19399</v>
      </c>
      <c r="D41142" s="489" t="s">
        <v>11523</v>
      </c>
    </row>
    <row r="41143" spans="1:4">
      <c r="A41143" s="489" t="str">
        <f t="shared" si="642"/>
        <v>2375000250認知症対応型共同生活介護</v>
      </c>
      <c r="B41143" s="489">
        <v>2375000250</v>
      </c>
      <c r="C41143" s="489" t="s">
        <v>2087</v>
      </c>
      <c r="D41143" s="489" t="s">
        <v>11523</v>
      </c>
    </row>
    <row r="41144" spans="1:4">
      <c r="A41144" s="489" t="str">
        <f t="shared" si="642"/>
        <v>2375000268通所介護</v>
      </c>
      <c r="B41144" s="489">
        <v>2375000268</v>
      </c>
      <c r="C41144" s="489" t="s">
        <v>158</v>
      </c>
      <c r="D41144" s="489" t="s">
        <v>11524</v>
      </c>
    </row>
    <row r="41145" spans="1:4">
      <c r="A41145" s="489" t="str">
        <f t="shared" si="642"/>
        <v>2375000268通所型サービス（独自）</v>
      </c>
      <c r="B41145" s="489">
        <v>2375000268</v>
      </c>
      <c r="C41145" s="489" t="s">
        <v>2570</v>
      </c>
      <c r="D41145" s="489" t="s">
        <v>11524</v>
      </c>
    </row>
    <row r="41146" spans="1:4">
      <c r="A41146" s="489" t="str">
        <f t="shared" si="642"/>
        <v>2375000300介護予防認知症対応型共同生活介護（短期利用型）</v>
      </c>
      <c r="B41146" s="489">
        <v>2375000300</v>
      </c>
      <c r="C41146" s="489" t="s">
        <v>19398</v>
      </c>
      <c r="D41146" s="489" t="s">
        <v>11525</v>
      </c>
    </row>
    <row r="41147" spans="1:4">
      <c r="A41147" s="489" t="str">
        <f t="shared" si="642"/>
        <v>2375000300介護予防認知症対応型共同生活介護</v>
      </c>
      <c r="B41147" s="489">
        <v>2375000300</v>
      </c>
      <c r="C41147" s="489" t="s">
        <v>2088</v>
      </c>
      <c r="D41147" s="489" t="s">
        <v>11525</v>
      </c>
    </row>
    <row r="41148" spans="1:4">
      <c r="A41148" s="489" t="str">
        <f t="shared" si="642"/>
        <v>2375000300認知症対応型共同生活介護（短期利用型）</v>
      </c>
      <c r="B41148" s="489">
        <v>2375000300</v>
      </c>
      <c r="C41148" s="489" t="s">
        <v>19399</v>
      </c>
      <c r="D41148" s="489" t="s">
        <v>11525</v>
      </c>
    </row>
    <row r="41149" spans="1:4">
      <c r="A41149" s="489" t="str">
        <f t="shared" si="642"/>
        <v>2375000300認知症対応型共同生活介護</v>
      </c>
      <c r="B41149" s="489">
        <v>2375000300</v>
      </c>
      <c r="C41149" s="489" t="s">
        <v>2087</v>
      </c>
      <c r="D41149" s="489" t="s">
        <v>11525</v>
      </c>
    </row>
    <row r="41150" spans="1:4">
      <c r="A41150" s="489" t="str">
        <f t="shared" si="642"/>
        <v>2375000359訪問介護</v>
      </c>
      <c r="B41150" s="489">
        <v>2375000359</v>
      </c>
      <c r="C41150" s="489" t="s">
        <v>140</v>
      </c>
      <c r="D41150" s="489" t="s">
        <v>11526</v>
      </c>
    </row>
    <row r="41151" spans="1:4">
      <c r="A41151" s="489" t="str">
        <f t="shared" si="642"/>
        <v>2375000359訪問介護</v>
      </c>
      <c r="B41151" s="489">
        <v>2375000359</v>
      </c>
      <c r="C41151" s="489" t="s">
        <v>140</v>
      </c>
      <c r="D41151" s="489" t="s">
        <v>11526</v>
      </c>
    </row>
    <row r="41152" spans="1:4">
      <c r="A41152" s="489" t="str">
        <f t="shared" si="642"/>
        <v>2375000359訪問介護</v>
      </c>
      <c r="B41152" s="489">
        <v>2375000359</v>
      </c>
      <c r="C41152" s="489" t="s">
        <v>140</v>
      </c>
      <c r="D41152" s="489" t="s">
        <v>11526</v>
      </c>
    </row>
    <row r="41153" spans="1:4">
      <c r="A41153" s="489" t="str">
        <f t="shared" si="642"/>
        <v>2375000359訪問型サービス（独自）</v>
      </c>
      <c r="B41153" s="489">
        <v>2375000359</v>
      </c>
      <c r="C41153" s="489" t="s">
        <v>2571</v>
      </c>
      <c r="D41153" s="489" t="s">
        <v>11526</v>
      </c>
    </row>
    <row r="41154" spans="1:4">
      <c r="A41154" s="489" t="str">
        <f t="shared" ref="A41154:A41217" si="643">B41154&amp;C41154</f>
        <v>2375000359訪問型サービス（独自／定率）</v>
      </c>
      <c r="B41154" s="489">
        <v>2375000359</v>
      </c>
      <c r="C41154" s="489" t="s">
        <v>2568</v>
      </c>
      <c r="D41154" s="489" t="s">
        <v>11526</v>
      </c>
    </row>
    <row r="41155" spans="1:4">
      <c r="A41155" s="489" t="str">
        <f t="shared" si="643"/>
        <v>2375000367居宅介護支援</v>
      </c>
      <c r="B41155" s="489">
        <v>2375000367</v>
      </c>
      <c r="C41155" s="489" t="s">
        <v>2519</v>
      </c>
      <c r="D41155" s="489" t="s">
        <v>11527</v>
      </c>
    </row>
    <row r="41156" spans="1:4">
      <c r="A41156" s="489" t="str">
        <f t="shared" si="643"/>
        <v>2375000375介護予防認知症対応型共同生活介護</v>
      </c>
      <c r="B41156" s="489">
        <v>2375000375</v>
      </c>
      <c r="C41156" s="489" t="s">
        <v>2088</v>
      </c>
      <c r="D41156" s="489" t="s">
        <v>11528</v>
      </c>
    </row>
    <row r="41157" spans="1:4">
      <c r="A41157" s="489" t="str">
        <f t="shared" si="643"/>
        <v>2375000375認知症対応型共同生活介護</v>
      </c>
      <c r="B41157" s="489">
        <v>2375000375</v>
      </c>
      <c r="C41157" s="489" t="s">
        <v>2087</v>
      </c>
      <c r="D41157" s="489" t="s">
        <v>11528</v>
      </c>
    </row>
    <row r="41158" spans="1:4">
      <c r="A41158" s="489" t="str">
        <f t="shared" si="643"/>
        <v>2375000409介護予防認知症対応型共同生活介護（短期利用型）</v>
      </c>
      <c r="B41158" s="489">
        <v>2375000409</v>
      </c>
      <c r="C41158" s="489" t="s">
        <v>19398</v>
      </c>
      <c r="D41158" s="489" t="s">
        <v>11529</v>
      </c>
    </row>
    <row r="41159" spans="1:4">
      <c r="A41159" s="489" t="str">
        <f t="shared" si="643"/>
        <v>2375000409介護予防認知症対応型共同生活介護</v>
      </c>
      <c r="B41159" s="489">
        <v>2375000409</v>
      </c>
      <c r="C41159" s="489" t="s">
        <v>2088</v>
      </c>
      <c r="D41159" s="489" t="s">
        <v>11529</v>
      </c>
    </row>
    <row r="41160" spans="1:4">
      <c r="A41160" s="489" t="str">
        <f t="shared" si="643"/>
        <v>2375000409地域密着型通所介護</v>
      </c>
      <c r="B41160" s="489">
        <v>2375000409</v>
      </c>
      <c r="C41160" s="489" t="s">
        <v>161</v>
      </c>
      <c r="D41160" s="489" t="s">
        <v>11529</v>
      </c>
    </row>
    <row r="41161" spans="1:4">
      <c r="A41161" s="489" t="str">
        <f t="shared" si="643"/>
        <v>2375000409認知症対応型共同生活介護（短期利用型）</v>
      </c>
      <c r="B41161" s="489">
        <v>2375000409</v>
      </c>
      <c r="C41161" s="489" t="s">
        <v>19399</v>
      </c>
      <c r="D41161" s="489" t="s">
        <v>11529</v>
      </c>
    </row>
    <row r="41162" spans="1:4">
      <c r="A41162" s="489" t="str">
        <f t="shared" si="643"/>
        <v>2375000409認知症対応型共同生活介護</v>
      </c>
      <c r="B41162" s="489">
        <v>2375000409</v>
      </c>
      <c r="C41162" s="489" t="s">
        <v>2087</v>
      </c>
      <c r="D41162" s="489" t="s">
        <v>11529</v>
      </c>
    </row>
    <row r="41163" spans="1:4">
      <c r="A41163" s="489" t="str">
        <f t="shared" si="643"/>
        <v>2375000425訪問介護</v>
      </c>
      <c r="B41163" s="489">
        <v>2375000425</v>
      </c>
      <c r="C41163" s="489" t="s">
        <v>140</v>
      </c>
      <c r="D41163" s="489" t="s">
        <v>11530</v>
      </c>
    </row>
    <row r="41164" spans="1:4">
      <c r="A41164" s="489" t="str">
        <f t="shared" si="643"/>
        <v>2375000425訪問介護</v>
      </c>
      <c r="B41164" s="489">
        <v>2375000425</v>
      </c>
      <c r="C41164" s="489" t="s">
        <v>140</v>
      </c>
      <c r="D41164" s="489" t="s">
        <v>11530</v>
      </c>
    </row>
    <row r="41165" spans="1:4">
      <c r="A41165" s="489" t="str">
        <f t="shared" si="643"/>
        <v>2375000474介護予防特定施設入居者生活介護</v>
      </c>
      <c r="B41165" s="489">
        <v>2375000474</v>
      </c>
      <c r="C41165" s="489" t="s">
        <v>2514</v>
      </c>
      <c r="D41165" s="489" t="s">
        <v>11531</v>
      </c>
    </row>
    <row r="41166" spans="1:4">
      <c r="A41166" s="489" t="str">
        <f t="shared" si="643"/>
        <v>2375000474特定施設入居者生活介護</v>
      </c>
      <c r="B41166" s="489">
        <v>2375000474</v>
      </c>
      <c r="C41166" s="489" t="s">
        <v>2513</v>
      </c>
      <c r="D41166" s="489" t="s">
        <v>11531</v>
      </c>
    </row>
    <row r="41167" spans="1:4">
      <c r="A41167" s="489" t="str">
        <f t="shared" si="643"/>
        <v>2375000482地域密着型通所介護</v>
      </c>
      <c r="B41167" s="489">
        <v>2375000482</v>
      </c>
      <c r="C41167" s="489" t="s">
        <v>161</v>
      </c>
      <c r="D41167" s="489" t="s">
        <v>11532</v>
      </c>
    </row>
    <row r="41168" spans="1:4">
      <c r="A41168" s="489" t="str">
        <f t="shared" si="643"/>
        <v>2375000482通所型サービス（独自）</v>
      </c>
      <c r="B41168" s="489">
        <v>2375000482</v>
      </c>
      <c r="C41168" s="489" t="s">
        <v>2570</v>
      </c>
      <c r="D41168" s="489" t="s">
        <v>11532</v>
      </c>
    </row>
    <row r="41169" spans="1:4">
      <c r="A41169" s="489" t="str">
        <f t="shared" si="643"/>
        <v>2375000482通所型サービス（独自／定率）</v>
      </c>
      <c r="B41169" s="489">
        <v>2375000482</v>
      </c>
      <c r="C41169" s="489" t="s">
        <v>2567</v>
      </c>
      <c r="D41169" s="489" t="s">
        <v>11532</v>
      </c>
    </row>
    <row r="41170" spans="1:4">
      <c r="A41170" s="489" t="str">
        <f t="shared" si="643"/>
        <v>2375000516介護予防短期入所生活介護</v>
      </c>
      <c r="B41170" s="489">
        <v>2375000516</v>
      </c>
      <c r="C41170" s="489" t="s">
        <v>2093</v>
      </c>
      <c r="D41170" s="489" t="s">
        <v>11533</v>
      </c>
    </row>
    <row r="41171" spans="1:4">
      <c r="A41171" s="489" t="str">
        <f t="shared" si="643"/>
        <v>2375000516短期入所生活介護</v>
      </c>
      <c r="B41171" s="489">
        <v>2375000516</v>
      </c>
      <c r="C41171" s="489" t="s">
        <v>2092</v>
      </c>
      <c r="D41171" s="489" t="s">
        <v>11533</v>
      </c>
    </row>
    <row r="41172" spans="1:4">
      <c r="A41172" s="489" t="str">
        <f t="shared" si="643"/>
        <v>2375000524介護予防短期入所生活介護</v>
      </c>
      <c r="B41172" s="489">
        <v>2375000524</v>
      </c>
      <c r="C41172" s="489" t="s">
        <v>2093</v>
      </c>
      <c r="D41172" s="489" t="s">
        <v>11534</v>
      </c>
    </row>
    <row r="41173" spans="1:4">
      <c r="A41173" s="489" t="str">
        <f t="shared" si="643"/>
        <v>2375000524介護老人福祉施設</v>
      </c>
      <c r="B41173" s="489">
        <v>2375000524</v>
      </c>
      <c r="C41173" s="489" t="s">
        <v>1921</v>
      </c>
      <c r="D41173" s="489" t="s">
        <v>11534</v>
      </c>
    </row>
    <row r="41174" spans="1:4">
      <c r="A41174" s="489" t="str">
        <f t="shared" si="643"/>
        <v>2375000524短期入所生活介護</v>
      </c>
      <c r="B41174" s="489">
        <v>2375000524</v>
      </c>
      <c r="C41174" s="489" t="s">
        <v>2092</v>
      </c>
      <c r="D41174" s="489" t="s">
        <v>11534</v>
      </c>
    </row>
    <row r="41175" spans="1:4">
      <c r="A41175" s="489" t="str">
        <f t="shared" si="643"/>
        <v>2375000532通所介護</v>
      </c>
      <c r="B41175" s="489">
        <v>2375000532</v>
      </c>
      <c r="C41175" s="489" t="s">
        <v>158</v>
      </c>
      <c r="D41175" s="489" t="s">
        <v>11535</v>
      </c>
    </row>
    <row r="41176" spans="1:4">
      <c r="A41176" s="489" t="str">
        <f t="shared" si="643"/>
        <v>2375000532通所型サービス（独自）</v>
      </c>
      <c r="B41176" s="489">
        <v>2375000532</v>
      </c>
      <c r="C41176" s="489" t="s">
        <v>2570</v>
      </c>
      <c r="D41176" s="489" t="s">
        <v>11535</v>
      </c>
    </row>
    <row r="41177" spans="1:4">
      <c r="A41177" s="489" t="str">
        <f t="shared" si="643"/>
        <v>2375000532通所型サービス（独自／定率）</v>
      </c>
      <c r="B41177" s="489">
        <v>2375000532</v>
      </c>
      <c r="C41177" s="489" t="s">
        <v>2567</v>
      </c>
      <c r="D41177" s="489" t="s">
        <v>11535</v>
      </c>
    </row>
    <row r="41178" spans="1:4">
      <c r="A41178" s="489" t="str">
        <f t="shared" si="643"/>
        <v>2375000565介護予防特定施設入居者生活介護</v>
      </c>
      <c r="B41178" s="489">
        <v>2375000565</v>
      </c>
      <c r="C41178" s="489" t="s">
        <v>2514</v>
      </c>
      <c r="D41178" s="489" t="s">
        <v>11536</v>
      </c>
    </row>
    <row r="41179" spans="1:4">
      <c r="A41179" s="489" t="str">
        <f t="shared" si="643"/>
        <v>2375000565特定施設入居者生活介護</v>
      </c>
      <c r="B41179" s="489">
        <v>2375000565</v>
      </c>
      <c r="C41179" s="489" t="s">
        <v>2513</v>
      </c>
      <c r="D41179" s="489" t="s">
        <v>11536</v>
      </c>
    </row>
    <row r="41180" spans="1:4">
      <c r="A41180" s="489" t="str">
        <f t="shared" si="643"/>
        <v>2375000631介護予防短期入所生活介護</v>
      </c>
      <c r="B41180" s="489">
        <v>2375000631</v>
      </c>
      <c r="C41180" s="489" t="s">
        <v>2093</v>
      </c>
      <c r="D41180" s="489" t="s">
        <v>11537</v>
      </c>
    </row>
    <row r="41181" spans="1:4">
      <c r="A41181" s="489" t="str">
        <f t="shared" si="643"/>
        <v>2375000631短期入所生活介護</v>
      </c>
      <c r="B41181" s="489">
        <v>2375000631</v>
      </c>
      <c r="C41181" s="489" t="s">
        <v>2092</v>
      </c>
      <c r="D41181" s="489" t="s">
        <v>11537</v>
      </c>
    </row>
    <row r="41182" spans="1:4">
      <c r="A41182" s="489" t="str">
        <f t="shared" si="643"/>
        <v>2375000649訪問介護</v>
      </c>
      <c r="B41182" s="489">
        <v>2375000649</v>
      </c>
      <c r="C41182" s="489" t="s">
        <v>140</v>
      </c>
      <c r="D41182" s="489" t="s">
        <v>11538</v>
      </c>
    </row>
    <row r="41183" spans="1:4">
      <c r="A41183" s="489" t="str">
        <f t="shared" si="643"/>
        <v>2375000649訪問介護</v>
      </c>
      <c r="B41183" s="489">
        <v>2375000649</v>
      </c>
      <c r="C41183" s="489" t="s">
        <v>140</v>
      </c>
      <c r="D41183" s="489" t="s">
        <v>11538</v>
      </c>
    </row>
    <row r="41184" spans="1:4">
      <c r="A41184" s="489" t="str">
        <f t="shared" si="643"/>
        <v>2375000649訪問型サービス（独自）</v>
      </c>
      <c r="B41184" s="489">
        <v>2375000649</v>
      </c>
      <c r="C41184" s="489" t="s">
        <v>2571</v>
      </c>
      <c r="D41184" s="489" t="s">
        <v>11538</v>
      </c>
    </row>
    <row r="41185" spans="1:4">
      <c r="A41185" s="489" t="str">
        <f t="shared" si="643"/>
        <v>2375000680通所型サービス（独自）</v>
      </c>
      <c r="B41185" s="489">
        <v>2375000680</v>
      </c>
      <c r="C41185" s="489" t="s">
        <v>2570</v>
      </c>
      <c r="D41185" s="489" t="s">
        <v>11539</v>
      </c>
    </row>
    <row r="41186" spans="1:4">
      <c r="A41186" s="489" t="str">
        <f t="shared" si="643"/>
        <v>2375000706訪問介護</v>
      </c>
      <c r="B41186" s="489">
        <v>2375000706</v>
      </c>
      <c r="C41186" s="489" t="s">
        <v>140</v>
      </c>
      <c r="D41186" s="489" t="s">
        <v>11540</v>
      </c>
    </row>
    <row r="41187" spans="1:4">
      <c r="A41187" s="489" t="str">
        <f t="shared" si="643"/>
        <v>2375000706訪問介護</v>
      </c>
      <c r="B41187" s="489">
        <v>2375000706</v>
      </c>
      <c r="C41187" s="489" t="s">
        <v>140</v>
      </c>
      <c r="D41187" s="489" t="s">
        <v>11540</v>
      </c>
    </row>
    <row r="41188" spans="1:4">
      <c r="A41188" s="489" t="str">
        <f t="shared" si="643"/>
        <v>2375000706訪問型サービス（独自）</v>
      </c>
      <c r="B41188" s="489">
        <v>2375000706</v>
      </c>
      <c r="C41188" s="489" t="s">
        <v>2571</v>
      </c>
      <c r="D41188" s="489" t="s">
        <v>11540</v>
      </c>
    </row>
    <row r="41189" spans="1:4">
      <c r="A41189" s="489" t="str">
        <f t="shared" si="643"/>
        <v>2375000714通所介護</v>
      </c>
      <c r="B41189" s="489">
        <v>2375000714</v>
      </c>
      <c r="C41189" s="489" t="s">
        <v>158</v>
      </c>
      <c r="D41189" s="489" t="s">
        <v>11541</v>
      </c>
    </row>
    <row r="41190" spans="1:4">
      <c r="A41190" s="489" t="str">
        <f t="shared" si="643"/>
        <v>2375000714通所型サービス（独自）</v>
      </c>
      <c r="B41190" s="489">
        <v>2375000714</v>
      </c>
      <c r="C41190" s="489" t="s">
        <v>2570</v>
      </c>
      <c r="D41190" s="489" t="s">
        <v>11541</v>
      </c>
    </row>
    <row r="41191" spans="1:4">
      <c r="A41191" s="489" t="str">
        <f t="shared" si="643"/>
        <v>2375000722居宅介護支援</v>
      </c>
      <c r="B41191" s="489">
        <v>2375000722</v>
      </c>
      <c r="C41191" s="489" t="s">
        <v>2519</v>
      </c>
      <c r="D41191" s="489" t="s">
        <v>11542</v>
      </c>
    </row>
    <row r="41192" spans="1:4">
      <c r="A41192" s="489" t="str">
        <f t="shared" si="643"/>
        <v>2375000748居宅介護支援</v>
      </c>
      <c r="B41192" s="489">
        <v>2375000748</v>
      </c>
      <c r="C41192" s="489" t="s">
        <v>2519</v>
      </c>
      <c r="D41192" s="489" t="s">
        <v>11544</v>
      </c>
    </row>
    <row r="41193" spans="1:4">
      <c r="A41193" s="489" t="str">
        <f t="shared" si="643"/>
        <v>2375000813居宅介護支援</v>
      </c>
      <c r="B41193" s="489">
        <v>2375000813</v>
      </c>
      <c r="C41193" s="489" t="s">
        <v>2519</v>
      </c>
      <c r="D41193" s="489" t="s">
        <v>11545</v>
      </c>
    </row>
    <row r="41194" spans="1:4">
      <c r="A41194" s="489" t="str">
        <f t="shared" si="643"/>
        <v>2375000870訪問型サービス（独自）</v>
      </c>
      <c r="B41194" s="489">
        <v>2375000870</v>
      </c>
      <c r="C41194" s="489" t="s">
        <v>2571</v>
      </c>
      <c r="D41194" s="489" t="s">
        <v>11546</v>
      </c>
    </row>
    <row r="41195" spans="1:4">
      <c r="A41195" s="489" t="str">
        <f t="shared" si="643"/>
        <v>2375000888居宅介護支援</v>
      </c>
      <c r="B41195" s="489">
        <v>2375000888</v>
      </c>
      <c r="C41195" s="489" t="s">
        <v>2519</v>
      </c>
      <c r="D41195" s="489" t="s">
        <v>11547</v>
      </c>
    </row>
    <row r="41196" spans="1:4">
      <c r="A41196" s="489" t="str">
        <f t="shared" si="643"/>
        <v>2375000896訪問介護</v>
      </c>
      <c r="B41196" s="489">
        <v>2375000896</v>
      </c>
      <c r="C41196" s="489" t="s">
        <v>140</v>
      </c>
      <c r="D41196" s="489" t="s">
        <v>11548</v>
      </c>
    </row>
    <row r="41197" spans="1:4">
      <c r="A41197" s="489" t="str">
        <f t="shared" si="643"/>
        <v>2375000896訪問介護</v>
      </c>
      <c r="B41197" s="489">
        <v>2375000896</v>
      </c>
      <c r="C41197" s="489" t="s">
        <v>140</v>
      </c>
      <c r="D41197" s="489" t="s">
        <v>11548</v>
      </c>
    </row>
    <row r="41198" spans="1:4">
      <c r="A41198" s="489" t="str">
        <f t="shared" si="643"/>
        <v>2375000896訪問型サービス（独自）</v>
      </c>
      <c r="B41198" s="489">
        <v>2375000896</v>
      </c>
      <c r="C41198" s="489" t="s">
        <v>2571</v>
      </c>
      <c r="D41198" s="489" t="s">
        <v>11548</v>
      </c>
    </row>
    <row r="41199" spans="1:4">
      <c r="A41199" s="489" t="str">
        <f t="shared" si="643"/>
        <v>2375000912通所介護</v>
      </c>
      <c r="B41199" s="489">
        <v>2375000912</v>
      </c>
      <c r="C41199" s="489" t="s">
        <v>158</v>
      </c>
      <c r="D41199" s="489" t="s">
        <v>11549</v>
      </c>
    </row>
    <row r="41200" spans="1:4">
      <c r="A41200" s="489" t="str">
        <f t="shared" si="643"/>
        <v>2375000912通所型サービス（独自）</v>
      </c>
      <c r="B41200" s="489">
        <v>2375000912</v>
      </c>
      <c r="C41200" s="489" t="s">
        <v>2570</v>
      </c>
      <c r="D41200" s="489" t="s">
        <v>11549</v>
      </c>
    </row>
    <row r="41201" spans="1:4">
      <c r="A41201" s="489" t="str">
        <f t="shared" si="643"/>
        <v>2375000938介護予防短期入所生活介護</v>
      </c>
      <c r="B41201" s="489">
        <v>2375000938</v>
      </c>
      <c r="C41201" s="489" t="s">
        <v>2093</v>
      </c>
      <c r="D41201" s="489" t="s">
        <v>11550</v>
      </c>
    </row>
    <row r="41202" spans="1:4">
      <c r="A41202" s="489" t="str">
        <f t="shared" si="643"/>
        <v>2375000938短期入所生活介護</v>
      </c>
      <c r="B41202" s="489">
        <v>2375000938</v>
      </c>
      <c r="C41202" s="489" t="s">
        <v>2092</v>
      </c>
      <c r="D41202" s="489" t="s">
        <v>11550</v>
      </c>
    </row>
    <row r="41203" spans="1:4">
      <c r="A41203" s="489" t="str">
        <f t="shared" si="643"/>
        <v>2375000953訪問介護</v>
      </c>
      <c r="B41203" s="489">
        <v>2375000953</v>
      </c>
      <c r="C41203" s="489" t="s">
        <v>140</v>
      </c>
      <c r="D41203" s="489" t="s">
        <v>11551</v>
      </c>
    </row>
    <row r="41204" spans="1:4">
      <c r="A41204" s="489" t="str">
        <f t="shared" si="643"/>
        <v>2375000953訪問介護</v>
      </c>
      <c r="B41204" s="489">
        <v>2375000953</v>
      </c>
      <c r="C41204" s="489" t="s">
        <v>140</v>
      </c>
      <c r="D41204" s="489" t="s">
        <v>11551</v>
      </c>
    </row>
    <row r="41205" spans="1:4">
      <c r="A41205" s="489" t="str">
        <f t="shared" si="643"/>
        <v>2375000953訪問型サービス（独自）</v>
      </c>
      <c r="B41205" s="489">
        <v>2375000953</v>
      </c>
      <c r="C41205" s="489" t="s">
        <v>2571</v>
      </c>
      <c r="D41205" s="489" t="s">
        <v>11551</v>
      </c>
    </row>
    <row r="41206" spans="1:4">
      <c r="A41206" s="489" t="str">
        <f t="shared" si="643"/>
        <v>2375001019地域密着型通所介護</v>
      </c>
      <c r="B41206" s="489">
        <v>2375001019</v>
      </c>
      <c r="C41206" s="489" t="s">
        <v>161</v>
      </c>
      <c r="D41206" s="489" t="s">
        <v>11552</v>
      </c>
    </row>
    <row r="41207" spans="1:4">
      <c r="A41207" s="489" t="str">
        <f t="shared" si="643"/>
        <v>2375001019通所型サービス（独自）</v>
      </c>
      <c r="B41207" s="489">
        <v>2375001019</v>
      </c>
      <c r="C41207" s="489" t="s">
        <v>2570</v>
      </c>
      <c r="D41207" s="489" t="s">
        <v>11552</v>
      </c>
    </row>
    <row r="41208" spans="1:4">
      <c r="A41208" s="489" t="str">
        <f t="shared" si="643"/>
        <v>2375001019通所型サービス（独自／定率）</v>
      </c>
      <c r="B41208" s="489">
        <v>2375001019</v>
      </c>
      <c r="C41208" s="489" t="s">
        <v>2567</v>
      </c>
      <c r="D41208" s="489" t="s">
        <v>11552</v>
      </c>
    </row>
    <row r="41209" spans="1:4">
      <c r="A41209" s="489" t="str">
        <f t="shared" si="643"/>
        <v>2375001043介護老人福祉施設</v>
      </c>
      <c r="B41209" s="489">
        <v>2375001043</v>
      </c>
      <c r="C41209" s="489" t="s">
        <v>1921</v>
      </c>
      <c r="D41209" s="489" t="s">
        <v>11553</v>
      </c>
    </row>
    <row r="41210" spans="1:4">
      <c r="A41210" s="489" t="str">
        <f t="shared" si="643"/>
        <v>2375001043介護老人福祉施設</v>
      </c>
      <c r="B41210" s="489">
        <v>2375001043</v>
      </c>
      <c r="C41210" s="489" t="s">
        <v>1921</v>
      </c>
      <c r="D41210" s="489" t="s">
        <v>11553</v>
      </c>
    </row>
    <row r="41211" spans="1:4">
      <c r="A41211" s="489" t="str">
        <f t="shared" si="643"/>
        <v>2375001050地域密着型通所介護</v>
      </c>
      <c r="B41211" s="489">
        <v>2375001050</v>
      </c>
      <c r="C41211" s="489" t="s">
        <v>161</v>
      </c>
      <c r="D41211" s="489" t="s">
        <v>11554</v>
      </c>
    </row>
    <row r="41212" spans="1:4">
      <c r="A41212" s="489" t="str">
        <f t="shared" si="643"/>
        <v>2375001050通所型サービス（独自）</v>
      </c>
      <c r="B41212" s="489">
        <v>2375001050</v>
      </c>
      <c r="C41212" s="489" t="s">
        <v>2570</v>
      </c>
      <c r="D41212" s="489" t="s">
        <v>11554</v>
      </c>
    </row>
    <row r="41213" spans="1:4">
      <c r="A41213" s="489" t="str">
        <f t="shared" si="643"/>
        <v>2375001050通所型サービス（独自／定率）</v>
      </c>
      <c r="B41213" s="489">
        <v>2375001050</v>
      </c>
      <c r="C41213" s="489" t="s">
        <v>2567</v>
      </c>
      <c r="D41213" s="489" t="s">
        <v>11554</v>
      </c>
    </row>
    <row r="41214" spans="1:4">
      <c r="A41214" s="489" t="str">
        <f t="shared" si="643"/>
        <v>2375001068介護予防短期入所生活介護</v>
      </c>
      <c r="B41214" s="489">
        <v>2375001068</v>
      </c>
      <c r="C41214" s="489" t="s">
        <v>2093</v>
      </c>
      <c r="D41214" s="489" t="s">
        <v>11555</v>
      </c>
    </row>
    <row r="41215" spans="1:4">
      <c r="A41215" s="489" t="str">
        <f t="shared" si="643"/>
        <v>2375001068短期入所生活介護</v>
      </c>
      <c r="B41215" s="489">
        <v>2375001068</v>
      </c>
      <c r="C41215" s="489" t="s">
        <v>2092</v>
      </c>
      <c r="D41215" s="489" t="s">
        <v>11555</v>
      </c>
    </row>
    <row r="41216" spans="1:4">
      <c r="A41216" s="489" t="str">
        <f t="shared" si="643"/>
        <v>2375001100訪問介護</v>
      </c>
      <c r="B41216" s="489">
        <v>2375001100</v>
      </c>
      <c r="C41216" s="489" t="s">
        <v>140</v>
      </c>
      <c r="D41216" s="489" t="s">
        <v>11556</v>
      </c>
    </row>
    <row r="41217" spans="1:4">
      <c r="A41217" s="489" t="str">
        <f t="shared" si="643"/>
        <v>2375001100訪問介護</v>
      </c>
      <c r="B41217" s="489">
        <v>2375001100</v>
      </c>
      <c r="C41217" s="489" t="s">
        <v>140</v>
      </c>
      <c r="D41217" s="489" t="s">
        <v>11556</v>
      </c>
    </row>
    <row r="41218" spans="1:4">
      <c r="A41218" s="489" t="str">
        <f t="shared" ref="A41218:A41281" si="644">B41218&amp;C41218</f>
        <v>2375001100訪問型サービス（独自）</v>
      </c>
      <c r="B41218" s="489">
        <v>2375001100</v>
      </c>
      <c r="C41218" s="489" t="s">
        <v>2571</v>
      </c>
      <c r="D41218" s="489" t="s">
        <v>11556</v>
      </c>
    </row>
    <row r="41219" spans="1:4">
      <c r="A41219" s="489" t="str">
        <f t="shared" si="644"/>
        <v>2375001118訪問介護</v>
      </c>
      <c r="B41219" s="489">
        <v>2375001118</v>
      </c>
      <c r="C41219" s="489" t="s">
        <v>140</v>
      </c>
      <c r="D41219" s="489" t="s">
        <v>11557</v>
      </c>
    </row>
    <row r="41220" spans="1:4">
      <c r="A41220" s="489" t="str">
        <f t="shared" si="644"/>
        <v>2375001118訪問介護</v>
      </c>
      <c r="B41220" s="489">
        <v>2375001118</v>
      </c>
      <c r="C41220" s="489" t="s">
        <v>140</v>
      </c>
      <c r="D41220" s="489" t="s">
        <v>11557</v>
      </c>
    </row>
    <row r="41221" spans="1:4">
      <c r="A41221" s="489" t="str">
        <f t="shared" si="644"/>
        <v>2375001159訪問型サービス（独自）</v>
      </c>
      <c r="B41221" s="489">
        <v>2375001159</v>
      </c>
      <c r="C41221" s="489" t="s">
        <v>2571</v>
      </c>
      <c r="D41221" s="489" t="s">
        <v>11558</v>
      </c>
    </row>
    <row r="41222" spans="1:4">
      <c r="A41222" s="489" t="str">
        <f t="shared" si="644"/>
        <v>2375001175通所介護</v>
      </c>
      <c r="B41222" s="489">
        <v>2375001175</v>
      </c>
      <c r="C41222" s="489" t="s">
        <v>158</v>
      </c>
      <c r="D41222" s="489" t="s">
        <v>11559</v>
      </c>
    </row>
    <row r="41223" spans="1:4">
      <c r="A41223" s="489" t="str">
        <f t="shared" si="644"/>
        <v>2375001175通所型サービス（独自）</v>
      </c>
      <c r="B41223" s="489">
        <v>2375001175</v>
      </c>
      <c r="C41223" s="489" t="s">
        <v>2570</v>
      </c>
      <c r="D41223" s="489" t="s">
        <v>11559</v>
      </c>
    </row>
    <row r="41224" spans="1:4">
      <c r="A41224" s="489" t="str">
        <f t="shared" si="644"/>
        <v>2375001183居宅介護支援</v>
      </c>
      <c r="B41224" s="489">
        <v>2375001183</v>
      </c>
      <c r="C41224" s="489" t="s">
        <v>2519</v>
      </c>
      <c r="D41224" s="489" t="s">
        <v>11560</v>
      </c>
    </row>
    <row r="41225" spans="1:4">
      <c r="A41225" s="489" t="str">
        <f t="shared" si="644"/>
        <v>2375001217通所介護</v>
      </c>
      <c r="B41225" s="489">
        <v>2375001217</v>
      </c>
      <c r="C41225" s="489" t="s">
        <v>158</v>
      </c>
      <c r="D41225" s="489" t="s">
        <v>11529</v>
      </c>
    </row>
    <row r="41226" spans="1:4">
      <c r="A41226" s="489" t="str">
        <f t="shared" si="644"/>
        <v>2375001217通所型サービス（独自）</v>
      </c>
      <c r="B41226" s="489">
        <v>2375001217</v>
      </c>
      <c r="C41226" s="489" t="s">
        <v>2570</v>
      </c>
      <c r="D41226" s="489" t="s">
        <v>11529</v>
      </c>
    </row>
    <row r="41227" spans="1:4">
      <c r="A41227" s="489" t="str">
        <f t="shared" si="644"/>
        <v>2375001241通所介護</v>
      </c>
      <c r="B41227" s="489">
        <v>2375001241</v>
      </c>
      <c r="C41227" s="489" t="s">
        <v>158</v>
      </c>
      <c r="D41227" s="489" t="s">
        <v>11543</v>
      </c>
    </row>
    <row r="41228" spans="1:4">
      <c r="A41228" s="489" t="str">
        <f t="shared" si="644"/>
        <v>2375001258居宅介護支援</v>
      </c>
      <c r="B41228" s="489">
        <v>2375001258</v>
      </c>
      <c r="C41228" s="489" t="s">
        <v>2519</v>
      </c>
      <c r="D41228" s="489" t="s">
        <v>11561</v>
      </c>
    </row>
    <row r="41229" spans="1:4">
      <c r="A41229" s="489" t="str">
        <f t="shared" si="644"/>
        <v>2375001282訪問介護</v>
      </c>
      <c r="B41229" s="489">
        <v>2375001282</v>
      </c>
      <c r="C41229" s="489" t="s">
        <v>140</v>
      </c>
      <c r="D41229" s="489" t="s">
        <v>11562</v>
      </c>
    </row>
    <row r="41230" spans="1:4">
      <c r="A41230" s="489" t="str">
        <f t="shared" si="644"/>
        <v>2375001282訪問介護</v>
      </c>
      <c r="B41230" s="489">
        <v>2375001282</v>
      </c>
      <c r="C41230" s="489" t="s">
        <v>140</v>
      </c>
      <c r="D41230" s="489" t="s">
        <v>11562</v>
      </c>
    </row>
    <row r="41231" spans="1:4">
      <c r="A41231" s="489" t="str">
        <f t="shared" si="644"/>
        <v>2375001290居宅介護支援</v>
      </c>
      <c r="B41231" s="489">
        <v>2375001290</v>
      </c>
      <c r="C41231" s="489" t="s">
        <v>2519</v>
      </c>
      <c r="D41231" s="489" t="s">
        <v>11563</v>
      </c>
    </row>
    <row r="41232" spans="1:4">
      <c r="A41232" s="489" t="str">
        <f t="shared" si="644"/>
        <v>2375001332通所介護</v>
      </c>
      <c r="B41232" s="489">
        <v>2375001332</v>
      </c>
      <c r="C41232" s="489" t="s">
        <v>158</v>
      </c>
      <c r="D41232" s="489" t="s">
        <v>11564</v>
      </c>
    </row>
    <row r="41233" spans="1:4">
      <c r="A41233" s="489" t="str">
        <f t="shared" si="644"/>
        <v>2375001332通所型サービス（独自）</v>
      </c>
      <c r="B41233" s="489">
        <v>2375001332</v>
      </c>
      <c r="C41233" s="489" t="s">
        <v>2570</v>
      </c>
      <c r="D41233" s="489" t="s">
        <v>11564</v>
      </c>
    </row>
    <row r="41234" spans="1:4">
      <c r="A41234" s="489" t="str">
        <f t="shared" si="644"/>
        <v>2375001357介護予防特定施設入居者生活介護</v>
      </c>
      <c r="B41234" s="489">
        <v>2375001357</v>
      </c>
      <c r="C41234" s="489" t="s">
        <v>2514</v>
      </c>
      <c r="D41234" s="489" t="s">
        <v>11565</v>
      </c>
    </row>
    <row r="41235" spans="1:4">
      <c r="A41235" s="489" t="str">
        <f t="shared" si="644"/>
        <v>2375001357特定施設入居者生活介護（短期利用型）</v>
      </c>
      <c r="B41235" s="489">
        <v>2375001357</v>
      </c>
      <c r="C41235" s="489" t="s">
        <v>19397</v>
      </c>
      <c r="D41235" s="489" t="s">
        <v>11565</v>
      </c>
    </row>
    <row r="41236" spans="1:4">
      <c r="A41236" s="489" t="str">
        <f t="shared" si="644"/>
        <v>2375001357特定施設入居者生活介護</v>
      </c>
      <c r="B41236" s="489">
        <v>2375001357</v>
      </c>
      <c r="C41236" s="489" t="s">
        <v>2513</v>
      </c>
      <c r="D41236" s="489" t="s">
        <v>11565</v>
      </c>
    </row>
    <row r="41237" spans="1:4">
      <c r="A41237" s="489" t="str">
        <f t="shared" si="644"/>
        <v>2375001365通所介護</v>
      </c>
      <c r="B41237" s="489">
        <v>2375001365</v>
      </c>
      <c r="C41237" s="489" t="s">
        <v>158</v>
      </c>
      <c r="D41237" s="489" t="s">
        <v>11566</v>
      </c>
    </row>
    <row r="41238" spans="1:4">
      <c r="A41238" s="489" t="str">
        <f t="shared" si="644"/>
        <v>2375001365通所型サービス（独自）</v>
      </c>
      <c r="B41238" s="489">
        <v>2375001365</v>
      </c>
      <c r="C41238" s="489" t="s">
        <v>2570</v>
      </c>
      <c r="D41238" s="489" t="s">
        <v>11566</v>
      </c>
    </row>
    <row r="41239" spans="1:4">
      <c r="A41239" s="489" t="str">
        <f t="shared" si="644"/>
        <v>2375001381通所介護</v>
      </c>
      <c r="B41239" s="489">
        <v>2375001381</v>
      </c>
      <c r="C41239" s="489" t="s">
        <v>158</v>
      </c>
      <c r="D41239" s="489" t="s">
        <v>11567</v>
      </c>
    </row>
    <row r="41240" spans="1:4">
      <c r="A41240" s="489" t="str">
        <f t="shared" si="644"/>
        <v>2375001381通所型サービス（独自）</v>
      </c>
      <c r="B41240" s="489">
        <v>2375001381</v>
      </c>
      <c r="C41240" s="489" t="s">
        <v>2570</v>
      </c>
      <c r="D41240" s="489" t="s">
        <v>11567</v>
      </c>
    </row>
    <row r="41241" spans="1:4">
      <c r="A41241" s="489" t="str">
        <f t="shared" si="644"/>
        <v>2375001381通所型サービス（独自）</v>
      </c>
      <c r="B41241" s="489">
        <v>2375001381</v>
      </c>
      <c r="C41241" s="489" t="s">
        <v>2570</v>
      </c>
      <c r="D41241" s="489" t="s">
        <v>11567</v>
      </c>
    </row>
    <row r="41242" spans="1:4">
      <c r="A41242" s="489" t="str">
        <f t="shared" si="644"/>
        <v>2375001399通所介護</v>
      </c>
      <c r="B41242" s="489">
        <v>2375001399</v>
      </c>
      <c r="C41242" s="489" t="s">
        <v>158</v>
      </c>
      <c r="D41242" s="489" t="s">
        <v>11568</v>
      </c>
    </row>
    <row r="41243" spans="1:4">
      <c r="A41243" s="489" t="str">
        <f t="shared" si="644"/>
        <v>2375001399通所型サービス（独自）</v>
      </c>
      <c r="B41243" s="489">
        <v>2375001399</v>
      </c>
      <c r="C41243" s="489" t="s">
        <v>2570</v>
      </c>
      <c r="D41243" s="489" t="s">
        <v>11568</v>
      </c>
    </row>
    <row r="41244" spans="1:4">
      <c r="A41244" s="489" t="str">
        <f t="shared" si="644"/>
        <v>2375001407居宅介護支援</v>
      </c>
      <c r="B41244" s="489">
        <v>2375001407</v>
      </c>
      <c r="C41244" s="489" t="s">
        <v>2519</v>
      </c>
      <c r="D41244" s="489" t="s">
        <v>11569</v>
      </c>
    </row>
    <row r="41245" spans="1:4">
      <c r="A41245" s="489" t="str">
        <f t="shared" si="644"/>
        <v>2375001423訪問介護</v>
      </c>
      <c r="B41245" s="489">
        <v>2375001423</v>
      </c>
      <c r="C41245" s="489" t="s">
        <v>140</v>
      </c>
      <c r="D41245" s="489" t="s">
        <v>11570</v>
      </c>
    </row>
    <row r="41246" spans="1:4">
      <c r="A41246" s="489" t="str">
        <f t="shared" si="644"/>
        <v>2375001423訪問介護</v>
      </c>
      <c r="B41246" s="489">
        <v>2375001423</v>
      </c>
      <c r="C41246" s="489" t="s">
        <v>140</v>
      </c>
      <c r="D41246" s="489" t="s">
        <v>11570</v>
      </c>
    </row>
    <row r="41247" spans="1:4">
      <c r="A41247" s="489" t="str">
        <f t="shared" si="644"/>
        <v>2375001423訪問型サービス（独自）</v>
      </c>
      <c r="B41247" s="489">
        <v>2375001423</v>
      </c>
      <c r="C41247" s="489" t="s">
        <v>2571</v>
      </c>
      <c r="D41247" s="489" t="s">
        <v>11570</v>
      </c>
    </row>
    <row r="41248" spans="1:4">
      <c r="A41248" s="489" t="str">
        <f t="shared" si="644"/>
        <v>2375001423訪問型サービス（独自／定率）</v>
      </c>
      <c r="B41248" s="489">
        <v>2375001423</v>
      </c>
      <c r="C41248" s="489" t="s">
        <v>2568</v>
      </c>
      <c r="D41248" s="489" t="s">
        <v>11570</v>
      </c>
    </row>
    <row r="41249" spans="1:4">
      <c r="A41249" s="489" t="str">
        <f t="shared" si="644"/>
        <v>2375001431通所介護</v>
      </c>
      <c r="B41249" s="489">
        <v>2375001431</v>
      </c>
      <c r="C41249" s="489" t="s">
        <v>158</v>
      </c>
      <c r="D41249" s="489" t="s">
        <v>11571</v>
      </c>
    </row>
    <row r="41250" spans="1:4">
      <c r="A41250" s="489" t="str">
        <f t="shared" si="644"/>
        <v>2375001431通所型サービス（独自）</v>
      </c>
      <c r="B41250" s="489">
        <v>2375001431</v>
      </c>
      <c r="C41250" s="489" t="s">
        <v>2570</v>
      </c>
      <c r="D41250" s="489" t="s">
        <v>11571</v>
      </c>
    </row>
    <row r="41251" spans="1:4">
      <c r="A41251" s="489" t="str">
        <f t="shared" si="644"/>
        <v>2375001449居宅介護支援</v>
      </c>
      <c r="B41251" s="489">
        <v>2375001449</v>
      </c>
      <c r="C41251" s="489" t="s">
        <v>2519</v>
      </c>
      <c r="D41251" s="489" t="s">
        <v>11572</v>
      </c>
    </row>
    <row r="41252" spans="1:4">
      <c r="A41252" s="489" t="str">
        <f t="shared" si="644"/>
        <v>2375001456訪問介護</v>
      </c>
      <c r="B41252" s="489">
        <v>2375001456</v>
      </c>
      <c r="C41252" s="489" t="s">
        <v>140</v>
      </c>
      <c r="D41252" s="489" t="s">
        <v>11573</v>
      </c>
    </row>
    <row r="41253" spans="1:4">
      <c r="A41253" s="489" t="str">
        <f t="shared" si="644"/>
        <v>2375001456訪問介護</v>
      </c>
      <c r="B41253" s="489">
        <v>2375001456</v>
      </c>
      <c r="C41253" s="489" t="s">
        <v>140</v>
      </c>
      <c r="D41253" s="489" t="s">
        <v>11573</v>
      </c>
    </row>
    <row r="41254" spans="1:4">
      <c r="A41254" s="489" t="str">
        <f t="shared" si="644"/>
        <v>2375001464居宅介護支援</v>
      </c>
      <c r="B41254" s="489">
        <v>2375001464</v>
      </c>
      <c r="C41254" s="489" t="s">
        <v>2519</v>
      </c>
      <c r="D41254" s="489" t="s">
        <v>11574</v>
      </c>
    </row>
    <row r="41255" spans="1:4">
      <c r="A41255" s="489" t="str">
        <f t="shared" si="644"/>
        <v>2375001480通所介護</v>
      </c>
      <c r="B41255" s="489">
        <v>2375001480</v>
      </c>
      <c r="C41255" s="489" t="s">
        <v>158</v>
      </c>
      <c r="D41255" s="489" t="s">
        <v>11575</v>
      </c>
    </row>
    <row r="41256" spans="1:4">
      <c r="A41256" s="489" t="str">
        <f t="shared" si="644"/>
        <v>2375001480通所型サービス（独自）</v>
      </c>
      <c r="B41256" s="489">
        <v>2375001480</v>
      </c>
      <c r="C41256" s="489" t="s">
        <v>2570</v>
      </c>
      <c r="D41256" s="489" t="s">
        <v>11575</v>
      </c>
    </row>
    <row r="41257" spans="1:4">
      <c r="A41257" s="489" t="str">
        <f t="shared" si="644"/>
        <v>2375001480通所型サービス（独自）</v>
      </c>
      <c r="B41257" s="489">
        <v>2375001480</v>
      </c>
      <c r="C41257" s="489" t="s">
        <v>2570</v>
      </c>
      <c r="D41257" s="489" t="s">
        <v>11575</v>
      </c>
    </row>
    <row r="41258" spans="1:4">
      <c r="A41258" s="489" t="str">
        <f t="shared" si="644"/>
        <v>2375001480通所型サービス（独自／定率）</v>
      </c>
      <c r="B41258" s="489">
        <v>2375001480</v>
      </c>
      <c r="C41258" s="489" t="s">
        <v>2567</v>
      </c>
      <c r="D41258" s="489" t="s">
        <v>11575</v>
      </c>
    </row>
    <row r="41259" spans="1:4">
      <c r="A41259" s="489" t="str">
        <f t="shared" si="644"/>
        <v>2375001480通所型サービス（独自／定率）</v>
      </c>
      <c r="B41259" s="489">
        <v>2375001480</v>
      </c>
      <c r="C41259" s="489" t="s">
        <v>2567</v>
      </c>
      <c r="D41259" s="489" t="s">
        <v>11575</v>
      </c>
    </row>
    <row r="41260" spans="1:4">
      <c r="A41260" s="489" t="str">
        <f t="shared" si="644"/>
        <v>2375001498訪問介護</v>
      </c>
      <c r="B41260" s="489">
        <v>2375001498</v>
      </c>
      <c r="C41260" s="489" t="s">
        <v>140</v>
      </c>
      <c r="D41260" s="489" t="s">
        <v>11576</v>
      </c>
    </row>
    <row r="41261" spans="1:4">
      <c r="A41261" s="489" t="str">
        <f t="shared" si="644"/>
        <v>2375001498訪問介護</v>
      </c>
      <c r="B41261" s="489">
        <v>2375001498</v>
      </c>
      <c r="C41261" s="489" t="s">
        <v>140</v>
      </c>
      <c r="D41261" s="489" t="s">
        <v>11576</v>
      </c>
    </row>
    <row r="41262" spans="1:4">
      <c r="A41262" s="489" t="str">
        <f t="shared" si="644"/>
        <v>2375001506訪問介護</v>
      </c>
      <c r="B41262" s="489">
        <v>2375001506</v>
      </c>
      <c r="C41262" s="489" t="s">
        <v>140</v>
      </c>
      <c r="D41262" s="489" t="s">
        <v>11577</v>
      </c>
    </row>
    <row r="41263" spans="1:4">
      <c r="A41263" s="489" t="str">
        <f t="shared" si="644"/>
        <v>2375001506訪問介護</v>
      </c>
      <c r="B41263" s="489">
        <v>2375001506</v>
      </c>
      <c r="C41263" s="489" t="s">
        <v>140</v>
      </c>
      <c r="D41263" s="489" t="s">
        <v>11577</v>
      </c>
    </row>
    <row r="41264" spans="1:4">
      <c r="A41264" s="489" t="str">
        <f t="shared" si="644"/>
        <v>2375001506訪問型サービス（独自）</v>
      </c>
      <c r="B41264" s="489">
        <v>2375001506</v>
      </c>
      <c r="C41264" s="489" t="s">
        <v>2571</v>
      </c>
      <c r="D41264" s="489" t="s">
        <v>11577</v>
      </c>
    </row>
    <row r="41265" spans="1:4">
      <c r="A41265" s="489" t="str">
        <f t="shared" si="644"/>
        <v>2375001506訪問型サービス（独自／定率）</v>
      </c>
      <c r="B41265" s="489">
        <v>2375001506</v>
      </c>
      <c r="C41265" s="489" t="s">
        <v>2568</v>
      </c>
      <c r="D41265" s="489" t="s">
        <v>11577</v>
      </c>
    </row>
    <row r="41266" spans="1:4">
      <c r="A41266" s="489" t="str">
        <f t="shared" si="644"/>
        <v>2375001514介護予防短期入所生活介護</v>
      </c>
      <c r="B41266" s="489">
        <v>2375001514</v>
      </c>
      <c r="C41266" s="489" t="s">
        <v>2093</v>
      </c>
      <c r="D41266" s="489" t="s">
        <v>11578</v>
      </c>
    </row>
    <row r="41267" spans="1:4">
      <c r="A41267" s="489" t="str">
        <f t="shared" si="644"/>
        <v>2375001514短期入所生活介護</v>
      </c>
      <c r="B41267" s="489">
        <v>2375001514</v>
      </c>
      <c r="C41267" s="489" t="s">
        <v>2092</v>
      </c>
      <c r="D41267" s="489" t="s">
        <v>11578</v>
      </c>
    </row>
    <row r="41268" spans="1:4">
      <c r="A41268" s="489" t="str">
        <f t="shared" si="644"/>
        <v>2375001522通所介護</v>
      </c>
      <c r="B41268" s="489">
        <v>2375001522</v>
      </c>
      <c r="C41268" s="489" t="s">
        <v>158</v>
      </c>
      <c r="D41268" s="489" t="s">
        <v>11579</v>
      </c>
    </row>
    <row r="41269" spans="1:4">
      <c r="A41269" s="489" t="str">
        <f t="shared" si="644"/>
        <v>2375001522通所型サービス（独自）</v>
      </c>
      <c r="B41269" s="489">
        <v>2375001522</v>
      </c>
      <c r="C41269" s="489" t="s">
        <v>2570</v>
      </c>
      <c r="D41269" s="489" t="s">
        <v>11579</v>
      </c>
    </row>
    <row r="41270" spans="1:4">
      <c r="A41270" s="489" t="str">
        <f t="shared" si="644"/>
        <v>2375200025居宅介護支援</v>
      </c>
      <c r="B41270" s="489">
        <v>2375200025</v>
      </c>
      <c r="C41270" s="489" t="s">
        <v>2519</v>
      </c>
      <c r="D41270" s="489" t="s">
        <v>11580</v>
      </c>
    </row>
    <row r="41271" spans="1:4">
      <c r="A41271" s="489" t="str">
        <f t="shared" si="644"/>
        <v>2375200124介護予防短期入所生活介護</v>
      </c>
      <c r="B41271" s="489">
        <v>2375200124</v>
      </c>
      <c r="C41271" s="489" t="s">
        <v>2093</v>
      </c>
      <c r="D41271" s="489" t="s">
        <v>11581</v>
      </c>
    </row>
    <row r="41272" spans="1:4">
      <c r="A41272" s="489" t="str">
        <f t="shared" si="644"/>
        <v>2375200124介護予防短期入所生活介護</v>
      </c>
      <c r="B41272" s="489">
        <v>2375200124</v>
      </c>
      <c r="C41272" s="489" t="s">
        <v>2093</v>
      </c>
      <c r="D41272" s="489" t="s">
        <v>11581</v>
      </c>
    </row>
    <row r="41273" spans="1:4">
      <c r="A41273" s="489" t="str">
        <f t="shared" si="644"/>
        <v>2375200124介護老人福祉施設</v>
      </c>
      <c r="B41273" s="489">
        <v>2375200124</v>
      </c>
      <c r="C41273" s="489" t="s">
        <v>1921</v>
      </c>
      <c r="D41273" s="489" t="s">
        <v>11581</v>
      </c>
    </row>
    <row r="41274" spans="1:4">
      <c r="A41274" s="489" t="str">
        <f t="shared" si="644"/>
        <v>2375200124短期入所生活介護</v>
      </c>
      <c r="B41274" s="489">
        <v>2375200124</v>
      </c>
      <c r="C41274" s="489" t="s">
        <v>2092</v>
      </c>
      <c r="D41274" s="489" t="s">
        <v>11581</v>
      </c>
    </row>
    <row r="41275" spans="1:4">
      <c r="A41275" s="489" t="str">
        <f t="shared" si="644"/>
        <v>2375200124短期入所生活介護</v>
      </c>
      <c r="B41275" s="489">
        <v>2375200124</v>
      </c>
      <c r="C41275" s="489" t="s">
        <v>2092</v>
      </c>
      <c r="D41275" s="489" t="s">
        <v>11581</v>
      </c>
    </row>
    <row r="41276" spans="1:4">
      <c r="A41276" s="489" t="str">
        <f t="shared" si="644"/>
        <v>2375200132介護老人福祉施設</v>
      </c>
      <c r="B41276" s="489">
        <v>2375200132</v>
      </c>
      <c r="C41276" s="489" t="s">
        <v>1921</v>
      </c>
      <c r="D41276" s="489" t="s">
        <v>11582</v>
      </c>
    </row>
    <row r="41277" spans="1:4">
      <c r="A41277" s="489" t="str">
        <f t="shared" si="644"/>
        <v>2375200132介護老人福祉施設</v>
      </c>
      <c r="B41277" s="489">
        <v>2375200132</v>
      </c>
      <c r="C41277" s="489" t="s">
        <v>1921</v>
      </c>
      <c r="D41277" s="489" t="s">
        <v>11582</v>
      </c>
    </row>
    <row r="41278" spans="1:4">
      <c r="A41278" s="489" t="str">
        <f t="shared" si="644"/>
        <v>2375200231通所介護</v>
      </c>
      <c r="B41278" s="489">
        <v>2375200231</v>
      </c>
      <c r="C41278" s="489" t="s">
        <v>158</v>
      </c>
      <c r="D41278" s="489" t="s">
        <v>11583</v>
      </c>
    </row>
    <row r="41279" spans="1:4">
      <c r="A41279" s="489" t="str">
        <f t="shared" si="644"/>
        <v>2375200231通所型サービス（独自）</v>
      </c>
      <c r="B41279" s="489">
        <v>2375200231</v>
      </c>
      <c r="C41279" s="489" t="s">
        <v>2570</v>
      </c>
      <c r="D41279" s="489" t="s">
        <v>11583</v>
      </c>
    </row>
    <row r="41280" spans="1:4">
      <c r="A41280" s="489" t="str">
        <f t="shared" si="644"/>
        <v>2375200249介護予防短期入所生活介護</v>
      </c>
      <c r="B41280" s="489">
        <v>2375200249</v>
      </c>
      <c r="C41280" s="489" t="s">
        <v>2093</v>
      </c>
      <c r="D41280" s="489" t="s">
        <v>11584</v>
      </c>
    </row>
    <row r="41281" spans="1:4">
      <c r="A41281" s="489" t="str">
        <f t="shared" si="644"/>
        <v>2375200249介護予防短期入所生活介護</v>
      </c>
      <c r="B41281" s="489">
        <v>2375200249</v>
      </c>
      <c r="C41281" s="489" t="s">
        <v>2093</v>
      </c>
      <c r="D41281" s="489" t="s">
        <v>11584</v>
      </c>
    </row>
    <row r="41282" spans="1:4">
      <c r="A41282" s="489" t="str">
        <f t="shared" ref="A41282:A41345" si="645">B41282&amp;C41282</f>
        <v>2375200249短期入所生活介護</v>
      </c>
      <c r="B41282" s="489">
        <v>2375200249</v>
      </c>
      <c r="C41282" s="489" t="s">
        <v>2092</v>
      </c>
      <c r="D41282" s="489" t="s">
        <v>11584</v>
      </c>
    </row>
    <row r="41283" spans="1:4">
      <c r="A41283" s="489" t="str">
        <f t="shared" si="645"/>
        <v>2375200249短期入所生活介護</v>
      </c>
      <c r="B41283" s="489">
        <v>2375200249</v>
      </c>
      <c r="C41283" s="489" t="s">
        <v>2092</v>
      </c>
      <c r="D41283" s="489" t="s">
        <v>11584</v>
      </c>
    </row>
    <row r="41284" spans="1:4">
      <c r="A41284" s="489" t="str">
        <f t="shared" si="645"/>
        <v>2375200298訪問介護</v>
      </c>
      <c r="B41284" s="489">
        <v>2375200298</v>
      </c>
      <c r="C41284" s="489" t="s">
        <v>140</v>
      </c>
      <c r="D41284" s="489" t="s">
        <v>11585</v>
      </c>
    </row>
    <row r="41285" spans="1:4">
      <c r="A41285" s="489" t="str">
        <f t="shared" si="645"/>
        <v>2375200298訪問介護</v>
      </c>
      <c r="B41285" s="489">
        <v>2375200298</v>
      </c>
      <c r="C41285" s="489" t="s">
        <v>140</v>
      </c>
      <c r="D41285" s="489" t="s">
        <v>11585</v>
      </c>
    </row>
    <row r="41286" spans="1:4">
      <c r="A41286" s="489" t="str">
        <f t="shared" si="645"/>
        <v>2375200298訪問型サービス（独自）</v>
      </c>
      <c r="B41286" s="489">
        <v>2375200298</v>
      </c>
      <c r="C41286" s="489" t="s">
        <v>2571</v>
      </c>
      <c r="D41286" s="489" t="s">
        <v>11585</v>
      </c>
    </row>
    <row r="41287" spans="1:4">
      <c r="A41287" s="489" t="str">
        <f t="shared" si="645"/>
        <v>2375200306地域密着型通所介護</v>
      </c>
      <c r="B41287" s="489">
        <v>2375200306</v>
      </c>
      <c r="C41287" s="489" t="s">
        <v>161</v>
      </c>
      <c r="D41287" s="489" t="s">
        <v>11586</v>
      </c>
    </row>
    <row r="41288" spans="1:4">
      <c r="A41288" s="489" t="str">
        <f t="shared" si="645"/>
        <v>2375200306通所型サービス（独自）</v>
      </c>
      <c r="B41288" s="489">
        <v>2375200306</v>
      </c>
      <c r="C41288" s="489" t="s">
        <v>2570</v>
      </c>
      <c r="D41288" s="489" t="s">
        <v>11586</v>
      </c>
    </row>
    <row r="41289" spans="1:4">
      <c r="A41289" s="489" t="str">
        <f t="shared" si="645"/>
        <v>2375200330介護予防訪問入浴介護</v>
      </c>
      <c r="B41289" s="489">
        <v>2375200330</v>
      </c>
      <c r="C41289" s="489" t="s">
        <v>2510</v>
      </c>
      <c r="D41289" s="489" t="s">
        <v>11587</v>
      </c>
    </row>
    <row r="41290" spans="1:4">
      <c r="A41290" s="489" t="str">
        <f t="shared" si="645"/>
        <v>2375200330訪問介護</v>
      </c>
      <c r="B41290" s="489">
        <v>2375200330</v>
      </c>
      <c r="C41290" s="489" t="s">
        <v>140</v>
      </c>
      <c r="D41290" s="489" t="s">
        <v>11587</v>
      </c>
    </row>
    <row r="41291" spans="1:4">
      <c r="A41291" s="489" t="str">
        <f t="shared" si="645"/>
        <v>2375200330訪問介護</v>
      </c>
      <c r="B41291" s="489">
        <v>2375200330</v>
      </c>
      <c r="C41291" s="489" t="s">
        <v>140</v>
      </c>
      <c r="D41291" s="489" t="s">
        <v>11587</v>
      </c>
    </row>
    <row r="41292" spans="1:4">
      <c r="A41292" s="489" t="str">
        <f t="shared" si="645"/>
        <v>2375200330訪問介護</v>
      </c>
      <c r="B41292" s="489">
        <v>2375200330</v>
      </c>
      <c r="C41292" s="489" t="s">
        <v>140</v>
      </c>
      <c r="D41292" s="489" t="s">
        <v>11587</v>
      </c>
    </row>
    <row r="41293" spans="1:4">
      <c r="A41293" s="489" t="str">
        <f t="shared" si="645"/>
        <v>2375200330訪問型サービス（独自）</v>
      </c>
      <c r="B41293" s="489">
        <v>2375200330</v>
      </c>
      <c r="C41293" s="489" t="s">
        <v>2571</v>
      </c>
      <c r="D41293" s="489" t="s">
        <v>11587</v>
      </c>
    </row>
    <row r="41294" spans="1:4">
      <c r="A41294" s="489" t="str">
        <f t="shared" si="645"/>
        <v>2375200330訪問入浴介護</v>
      </c>
      <c r="B41294" s="489">
        <v>2375200330</v>
      </c>
      <c r="C41294" s="489" t="s">
        <v>2509</v>
      </c>
      <c r="D41294" s="489" t="s">
        <v>11587</v>
      </c>
    </row>
    <row r="41295" spans="1:4">
      <c r="A41295" s="489" t="str">
        <f t="shared" si="645"/>
        <v>2375200363居宅介護支援</v>
      </c>
      <c r="B41295" s="489">
        <v>2375200363</v>
      </c>
      <c r="C41295" s="489" t="s">
        <v>2519</v>
      </c>
      <c r="D41295" s="489" t="s">
        <v>11588</v>
      </c>
    </row>
    <row r="41296" spans="1:4">
      <c r="A41296" s="489" t="str">
        <f t="shared" si="645"/>
        <v>2375200413通所介護</v>
      </c>
      <c r="B41296" s="489">
        <v>2375200413</v>
      </c>
      <c r="C41296" s="489" t="s">
        <v>158</v>
      </c>
      <c r="D41296" s="489" t="s">
        <v>11589</v>
      </c>
    </row>
    <row r="41297" spans="1:4">
      <c r="A41297" s="489" t="str">
        <f t="shared" si="645"/>
        <v>2375200413通所型サービス（独自）</v>
      </c>
      <c r="B41297" s="489">
        <v>2375200413</v>
      </c>
      <c r="C41297" s="489" t="s">
        <v>2570</v>
      </c>
      <c r="D41297" s="489" t="s">
        <v>11589</v>
      </c>
    </row>
    <row r="41298" spans="1:4">
      <c r="A41298" s="489" t="str">
        <f t="shared" si="645"/>
        <v>2375200447訪問介護</v>
      </c>
      <c r="B41298" s="489">
        <v>2375200447</v>
      </c>
      <c r="C41298" s="489" t="s">
        <v>140</v>
      </c>
      <c r="D41298" s="489" t="s">
        <v>11590</v>
      </c>
    </row>
    <row r="41299" spans="1:4">
      <c r="A41299" s="489" t="str">
        <f t="shared" si="645"/>
        <v>2375200447訪問介護</v>
      </c>
      <c r="B41299" s="489">
        <v>2375200447</v>
      </c>
      <c r="C41299" s="489" t="s">
        <v>140</v>
      </c>
      <c r="D41299" s="489" t="s">
        <v>11590</v>
      </c>
    </row>
    <row r="41300" spans="1:4">
      <c r="A41300" s="489" t="str">
        <f t="shared" si="645"/>
        <v>2375200447訪問介護</v>
      </c>
      <c r="B41300" s="489">
        <v>2375200447</v>
      </c>
      <c r="C41300" s="489" t="s">
        <v>140</v>
      </c>
      <c r="D41300" s="489" t="s">
        <v>11590</v>
      </c>
    </row>
    <row r="41301" spans="1:4">
      <c r="A41301" s="489" t="str">
        <f t="shared" si="645"/>
        <v>2375200447訪問型サービス（独自）</v>
      </c>
      <c r="B41301" s="489">
        <v>2375200447</v>
      </c>
      <c r="C41301" s="489" t="s">
        <v>2571</v>
      </c>
      <c r="D41301" s="489" t="s">
        <v>11590</v>
      </c>
    </row>
    <row r="41302" spans="1:4">
      <c r="A41302" s="489" t="str">
        <f t="shared" si="645"/>
        <v>2375200447訪問型サービス（独自／定率）</v>
      </c>
      <c r="B41302" s="489">
        <v>2375200447</v>
      </c>
      <c r="C41302" s="489" t="s">
        <v>2568</v>
      </c>
      <c r="D41302" s="489" t="s">
        <v>11590</v>
      </c>
    </row>
    <row r="41303" spans="1:4">
      <c r="A41303" s="489" t="str">
        <f t="shared" si="645"/>
        <v>2375200520居宅介護支援</v>
      </c>
      <c r="B41303" s="489">
        <v>2375200520</v>
      </c>
      <c r="C41303" s="489" t="s">
        <v>2519</v>
      </c>
      <c r="D41303" s="489" t="s">
        <v>11591</v>
      </c>
    </row>
    <row r="41304" spans="1:4">
      <c r="A41304" s="489" t="str">
        <f t="shared" si="645"/>
        <v>2375200538訪問介護</v>
      </c>
      <c r="B41304" s="489">
        <v>2375200538</v>
      </c>
      <c r="C41304" s="489" t="s">
        <v>140</v>
      </c>
      <c r="D41304" s="489" t="s">
        <v>11592</v>
      </c>
    </row>
    <row r="41305" spans="1:4">
      <c r="A41305" s="489" t="str">
        <f t="shared" si="645"/>
        <v>2375200538訪問介護</v>
      </c>
      <c r="B41305" s="489">
        <v>2375200538</v>
      </c>
      <c r="C41305" s="489" t="s">
        <v>140</v>
      </c>
      <c r="D41305" s="489" t="s">
        <v>11592</v>
      </c>
    </row>
    <row r="41306" spans="1:4">
      <c r="A41306" s="489" t="str">
        <f t="shared" si="645"/>
        <v>2375200538訪問型サービス（独自／定率）</v>
      </c>
      <c r="B41306" s="489">
        <v>2375200538</v>
      </c>
      <c r="C41306" s="489" t="s">
        <v>2568</v>
      </c>
      <c r="D41306" s="489" t="s">
        <v>11592</v>
      </c>
    </row>
    <row r="41307" spans="1:4">
      <c r="A41307" s="489" t="str">
        <f t="shared" si="645"/>
        <v>2375200546訪問介護</v>
      </c>
      <c r="B41307" s="489">
        <v>2375200546</v>
      </c>
      <c r="C41307" s="489" t="s">
        <v>140</v>
      </c>
      <c r="D41307" s="489" t="s">
        <v>11593</v>
      </c>
    </row>
    <row r="41308" spans="1:4">
      <c r="A41308" s="489" t="str">
        <f t="shared" si="645"/>
        <v>2375200546訪問介護</v>
      </c>
      <c r="B41308" s="489">
        <v>2375200546</v>
      </c>
      <c r="C41308" s="489" t="s">
        <v>140</v>
      </c>
      <c r="D41308" s="489" t="s">
        <v>11593</v>
      </c>
    </row>
    <row r="41309" spans="1:4">
      <c r="A41309" s="489" t="str">
        <f t="shared" si="645"/>
        <v>2375200546訪問型サービス（独自／定率）</v>
      </c>
      <c r="B41309" s="489">
        <v>2375200546</v>
      </c>
      <c r="C41309" s="489" t="s">
        <v>2568</v>
      </c>
      <c r="D41309" s="489" t="s">
        <v>11593</v>
      </c>
    </row>
    <row r="41310" spans="1:4">
      <c r="A41310" s="489" t="str">
        <f t="shared" si="645"/>
        <v>2375200587居宅介護支援</v>
      </c>
      <c r="B41310" s="489">
        <v>2375200587</v>
      </c>
      <c r="C41310" s="489" t="s">
        <v>2519</v>
      </c>
      <c r="D41310" s="489" t="s">
        <v>11594</v>
      </c>
    </row>
    <row r="41311" spans="1:4">
      <c r="A41311" s="489" t="str">
        <f t="shared" si="645"/>
        <v>2375200595通所介護</v>
      </c>
      <c r="B41311" s="489">
        <v>2375200595</v>
      </c>
      <c r="C41311" s="489" t="s">
        <v>158</v>
      </c>
      <c r="D41311" s="489" t="s">
        <v>11595</v>
      </c>
    </row>
    <row r="41312" spans="1:4">
      <c r="A41312" s="489" t="str">
        <f t="shared" si="645"/>
        <v>2375200595通所型サービス（独自／定率）</v>
      </c>
      <c r="B41312" s="489">
        <v>2375200595</v>
      </c>
      <c r="C41312" s="489" t="s">
        <v>2567</v>
      </c>
      <c r="D41312" s="489" t="s">
        <v>11595</v>
      </c>
    </row>
    <row r="41313" spans="1:4">
      <c r="A41313" s="489" t="str">
        <f t="shared" si="645"/>
        <v>2375200603介護予防短期入所生活介護</v>
      </c>
      <c r="B41313" s="489">
        <v>2375200603</v>
      </c>
      <c r="C41313" s="489" t="s">
        <v>2093</v>
      </c>
      <c r="D41313" s="489" t="s">
        <v>11596</v>
      </c>
    </row>
    <row r="41314" spans="1:4">
      <c r="A41314" s="489" t="str">
        <f t="shared" si="645"/>
        <v>2375200603介護予防短期入所生活介護</v>
      </c>
      <c r="B41314" s="489">
        <v>2375200603</v>
      </c>
      <c r="C41314" s="489" t="s">
        <v>2093</v>
      </c>
      <c r="D41314" s="489" t="s">
        <v>11596</v>
      </c>
    </row>
    <row r="41315" spans="1:4">
      <c r="A41315" s="489" t="str">
        <f t="shared" si="645"/>
        <v>2375200603短期入所生活介護</v>
      </c>
      <c r="B41315" s="489">
        <v>2375200603</v>
      </c>
      <c r="C41315" s="489" t="s">
        <v>2092</v>
      </c>
      <c r="D41315" s="489" t="s">
        <v>11596</v>
      </c>
    </row>
    <row r="41316" spans="1:4">
      <c r="A41316" s="489" t="str">
        <f t="shared" si="645"/>
        <v>2375200603短期入所生活介護</v>
      </c>
      <c r="B41316" s="489">
        <v>2375200603</v>
      </c>
      <c r="C41316" s="489" t="s">
        <v>2092</v>
      </c>
      <c r="D41316" s="489" t="s">
        <v>11596</v>
      </c>
    </row>
    <row r="41317" spans="1:4">
      <c r="A41317" s="489" t="str">
        <f t="shared" si="645"/>
        <v>2375200611介護老人福祉施設</v>
      </c>
      <c r="B41317" s="489">
        <v>2375200611</v>
      </c>
      <c r="C41317" s="489" t="s">
        <v>1921</v>
      </c>
      <c r="D41317" s="489" t="s">
        <v>11597</v>
      </c>
    </row>
    <row r="41318" spans="1:4">
      <c r="A41318" s="489" t="str">
        <f t="shared" si="645"/>
        <v>2375200611介護老人福祉施設</v>
      </c>
      <c r="B41318" s="489">
        <v>2375200611</v>
      </c>
      <c r="C41318" s="489" t="s">
        <v>1921</v>
      </c>
      <c r="D41318" s="489" t="s">
        <v>11597</v>
      </c>
    </row>
    <row r="41319" spans="1:4">
      <c r="A41319" s="489" t="str">
        <f t="shared" si="645"/>
        <v>2375200629介護予防認知症対応型共同生活介護</v>
      </c>
      <c r="B41319" s="489">
        <v>2375200629</v>
      </c>
      <c r="C41319" s="489" t="s">
        <v>2088</v>
      </c>
      <c r="D41319" s="489" t="s">
        <v>11598</v>
      </c>
    </row>
    <row r="41320" spans="1:4">
      <c r="A41320" s="489" t="str">
        <f t="shared" si="645"/>
        <v>2375200629認知症対応型共同生活介護</v>
      </c>
      <c r="B41320" s="489">
        <v>2375200629</v>
      </c>
      <c r="C41320" s="489" t="s">
        <v>2087</v>
      </c>
      <c r="D41320" s="489" t="s">
        <v>11598</v>
      </c>
    </row>
    <row r="41321" spans="1:4">
      <c r="A41321" s="489" t="str">
        <f t="shared" si="645"/>
        <v>2375200652介護予防認知症対応型共同生活介護</v>
      </c>
      <c r="B41321" s="489">
        <v>2375200652</v>
      </c>
      <c r="C41321" s="489" t="s">
        <v>2088</v>
      </c>
      <c r="D41321" s="489" t="s">
        <v>11599</v>
      </c>
    </row>
    <row r="41322" spans="1:4">
      <c r="A41322" s="489" t="str">
        <f t="shared" si="645"/>
        <v>2375200652認知症対応型共同生活介護</v>
      </c>
      <c r="B41322" s="489">
        <v>2375200652</v>
      </c>
      <c r="C41322" s="489" t="s">
        <v>2087</v>
      </c>
      <c r="D41322" s="489" t="s">
        <v>11599</v>
      </c>
    </row>
    <row r="41323" spans="1:4">
      <c r="A41323" s="489" t="str">
        <f t="shared" si="645"/>
        <v>2375200694通所介護</v>
      </c>
      <c r="B41323" s="489">
        <v>2375200694</v>
      </c>
      <c r="C41323" s="489" t="s">
        <v>158</v>
      </c>
      <c r="D41323" s="489" t="s">
        <v>11600</v>
      </c>
    </row>
    <row r="41324" spans="1:4">
      <c r="A41324" s="489" t="str">
        <f t="shared" si="645"/>
        <v>2375200694通所型サービス（独自）</v>
      </c>
      <c r="B41324" s="489">
        <v>2375200694</v>
      </c>
      <c r="C41324" s="489" t="s">
        <v>2570</v>
      </c>
      <c r="D41324" s="489" t="s">
        <v>11600</v>
      </c>
    </row>
    <row r="41325" spans="1:4">
      <c r="A41325" s="489" t="str">
        <f t="shared" si="645"/>
        <v>2375200702介護予防特定施設入居者生活介護</v>
      </c>
      <c r="B41325" s="489">
        <v>2375200702</v>
      </c>
      <c r="C41325" s="489" t="s">
        <v>2514</v>
      </c>
      <c r="D41325" s="489" t="s">
        <v>11601</v>
      </c>
    </row>
    <row r="41326" spans="1:4">
      <c r="A41326" s="489" t="str">
        <f t="shared" si="645"/>
        <v>2375200702特定施設入居者生活介護（短期利用型）</v>
      </c>
      <c r="B41326" s="489">
        <v>2375200702</v>
      </c>
      <c r="C41326" s="489" t="s">
        <v>19397</v>
      </c>
      <c r="D41326" s="489" t="s">
        <v>11601</v>
      </c>
    </row>
    <row r="41327" spans="1:4">
      <c r="A41327" s="489" t="str">
        <f t="shared" si="645"/>
        <v>2375200702特定施設入居者生活介護</v>
      </c>
      <c r="B41327" s="489">
        <v>2375200702</v>
      </c>
      <c r="C41327" s="489" t="s">
        <v>2513</v>
      </c>
      <c r="D41327" s="489" t="s">
        <v>11601</v>
      </c>
    </row>
    <row r="41328" spans="1:4">
      <c r="A41328" s="489" t="str">
        <f t="shared" si="645"/>
        <v>2375200835介護予防訪問入浴介護</v>
      </c>
      <c r="B41328" s="489">
        <v>2375200835</v>
      </c>
      <c r="C41328" s="489" t="s">
        <v>2510</v>
      </c>
      <c r="D41328" s="489" t="s">
        <v>11602</v>
      </c>
    </row>
    <row r="41329" spans="1:4">
      <c r="A41329" s="489" t="str">
        <f t="shared" si="645"/>
        <v>2375200835訪問介護</v>
      </c>
      <c r="B41329" s="489">
        <v>2375200835</v>
      </c>
      <c r="C41329" s="489" t="s">
        <v>140</v>
      </c>
      <c r="D41329" s="489" t="s">
        <v>11602</v>
      </c>
    </row>
    <row r="41330" spans="1:4">
      <c r="A41330" s="489" t="str">
        <f t="shared" si="645"/>
        <v>2375200835訪問介護</v>
      </c>
      <c r="B41330" s="489">
        <v>2375200835</v>
      </c>
      <c r="C41330" s="489" t="s">
        <v>140</v>
      </c>
      <c r="D41330" s="489" t="s">
        <v>11602</v>
      </c>
    </row>
    <row r="41331" spans="1:4">
      <c r="A41331" s="489" t="str">
        <f t="shared" si="645"/>
        <v>2375200835訪問入浴介護</v>
      </c>
      <c r="B41331" s="489">
        <v>2375200835</v>
      </c>
      <c r="C41331" s="489" t="s">
        <v>2509</v>
      </c>
      <c r="D41331" s="489" t="s">
        <v>11602</v>
      </c>
    </row>
    <row r="41332" spans="1:4">
      <c r="A41332" s="489" t="str">
        <f t="shared" si="645"/>
        <v>2375200850介護予防支援</v>
      </c>
      <c r="B41332" s="489">
        <v>2375200850</v>
      </c>
      <c r="C41332" s="489" t="s">
        <v>2520</v>
      </c>
      <c r="D41332" s="489" t="s">
        <v>11603</v>
      </c>
    </row>
    <row r="41333" spans="1:4">
      <c r="A41333" s="489" t="str">
        <f t="shared" si="645"/>
        <v>2375200850居宅介護支援</v>
      </c>
      <c r="B41333" s="489">
        <v>2375200850</v>
      </c>
      <c r="C41333" s="489" t="s">
        <v>2519</v>
      </c>
      <c r="D41333" s="489" t="s">
        <v>11603</v>
      </c>
    </row>
    <row r="41334" spans="1:4">
      <c r="A41334" s="489" t="str">
        <f t="shared" si="645"/>
        <v>2375200876介護予防通所リハビリテーション</v>
      </c>
      <c r="B41334" s="489">
        <v>2375200876</v>
      </c>
      <c r="C41334" s="489" t="s">
        <v>2512</v>
      </c>
      <c r="D41334" s="489" t="s">
        <v>19377</v>
      </c>
    </row>
    <row r="41335" spans="1:4">
      <c r="A41335" s="489" t="str">
        <f t="shared" si="645"/>
        <v>2375200876通所リハビリテーション</v>
      </c>
      <c r="B41335" s="489">
        <v>2375200876</v>
      </c>
      <c r="C41335" s="489" t="s">
        <v>2511</v>
      </c>
      <c r="D41335" s="489" t="s">
        <v>19377</v>
      </c>
    </row>
    <row r="41336" spans="1:4">
      <c r="A41336" s="489" t="str">
        <f t="shared" si="645"/>
        <v>2375200876通所リハビリテーション</v>
      </c>
      <c r="B41336" s="489">
        <v>2375200876</v>
      </c>
      <c r="C41336" s="489" t="s">
        <v>2511</v>
      </c>
      <c r="D41336" s="489" t="s">
        <v>19377</v>
      </c>
    </row>
    <row r="41337" spans="1:4">
      <c r="A41337" s="489" t="str">
        <f t="shared" si="645"/>
        <v>2375200934訪問型サービス（独自）</v>
      </c>
      <c r="B41337" s="489">
        <v>2375200934</v>
      </c>
      <c r="C41337" s="489" t="s">
        <v>2571</v>
      </c>
      <c r="D41337" s="489" t="s">
        <v>11604</v>
      </c>
    </row>
    <row r="41338" spans="1:4">
      <c r="A41338" s="489" t="str">
        <f t="shared" si="645"/>
        <v>2375200934訪問型サービス（独自／定率）</v>
      </c>
      <c r="B41338" s="489">
        <v>2375200934</v>
      </c>
      <c r="C41338" s="489" t="s">
        <v>2568</v>
      </c>
      <c r="D41338" s="489" t="s">
        <v>11604</v>
      </c>
    </row>
    <row r="41339" spans="1:4">
      <c r="A41339" s="489" t="str">
        <f t="shared" si="645"/>
        <v>2375200967介護予防通所リハビリテーション</v>
      </c>
      <c r="B41339" s="489">
        <v>2375200967</v>
      </c>
      <c r="C41339" s="489" t="s">
        <v>2512</v>
      </c>
      <c r="D41339" s="489" t="s">
        <v>19378</v>
      </c>
    </row>
    <row r="41340" spans="1:4">
      <c r="A41340" s="489" t="str">
        <f t="shared" si="645"/>
        <v>2375200967通所リハビリテーション</v>
      </c>
      <c r="B41340" s="489">
        <v>2375200967</v>
      </c>
      <c r="C41340" s="489" t="s">
        <v>2511</v>
      </c>
      <c r="D41340" s="489" t="s">
        <v>19378</v>
      </c>
    </row>
    <row r="41341" spans="1:4">
      <c r="A41341" s="489" t="str">
        <f t="shared" si="645"/>
        <v>2375200991介護予防特定施設入居者生活介護</v>
      </c>
      <c r="B41341" s="489">
        <v>2375200991</v>
      </c>
      <c r="C41341" s="489" t="s">
        <v>2514</v>
      </c>
      <c r="D41341" s="489" t="s">
        <v>11606</v>
      </c>
    </row>
    <row r="41342" spans="1:4">
      <c r="A41342" s="489" t="str">
        <f t="shared" si="645"/>
        <v>2375200991特定施設入居者生活介護</v>
      </c>
      <c r="B41342" s="489">
        <v>2375200991</v>
      </c>
      <c r="C41342" s="489" t="s">
        <v>2513</v>
      </c>
      <c r="D41342" s="489" t="s">
        <v>11606</v>
      </c>
    </row>
    <row r="41343" spans="1:4">
      <c r="A41343" s="489" t="str">
        <f t="shared" si="645"/>
        <v>2375201049訪問介護</v>
      </c>
      <c r="B41343" s="489">
        <v>2375201049</v>
      </c>
      <c r="C41343" s="489" t="s">
        <v>140</v>
      </c>
      <c r="D41343" s="489" t="s">
        <v>11607</v>
      </c>
    </row>
    <row r="41344" spans="1:4">
      <c r="A41344" s="489" t="str">
        <f t="shared" si="645"/>
        <v>2375201049訪問介護</v>
      </c>
      <c r="B41344" s="489">
        <v>2375201049</v>
      </c>
      <c r="C41344" s="489" t="s">
        <v>140</v>
      </c>
      <c r="D41344" s="489" t="s">
        <v>11607</v>
      </c>
    </row>
    <row r="41345" spans="1:4">
      <c r="A41345" s="489" t="str">
        <f t="shared" si="645"/>
        <v>2375201072介護予防特定施設入居者生活介護</v>
      </c>
      <c r="B41345" s="489">
        <v>2375201072</v>
      </c>
      <c r="C41345" s="489" t="s">
        <v>2514</v>
      </c>
      <c r="D41345" s="489" t="s">
        <v>11608</v>
      </c>
    </row>
    <row r="41346" spans="1:4">
      <c r="A41346" s="489" t="str">
        <f t="shared" ref="A41346:A41409" si="646">B41346&amp;C41346</f>
        <v>2375201072特定施設入居者生活介護</v>
      </c>
      <c r="B41346" s="489">
        <v>2375201072</v>
      </c>
      <c r="C41346" s="489" t="s">
        <v>2513</v>
      </c>
      <c r="D41346" s="489" t="s">
        <v>11608</v>
      </c>
    </row>
    <row r="41347" spans="1:4">
      <c r="A41347" s="489" t="str">
        <f t="shared" si="646"/>
        <v>2375201080通所介護</v>
      </c>
      <c r="B41347" s="489">
        <v>2375201080</v>
      </c>
      <c r="C41347" s="489" t="s">
        <v>158</v>
      </c>
      <c r="D41347" s="489" t="s">
        <v>11609</v>
      </c>
    </row>
    <row r="41348" spans="1:4">
      <c r="A41348" s="489" t="str">
        <f t="shared" si="646"/>
        <v>2375201080通所型サービス（独自）</v>
      </c>
      <c r="B41348" s="489">
        <v>2375201080</v>
      </c>
      <c r="C41348" s="489" t="s">
        <v>2570</v>
      </c>
      <c r="D41348" s="489" t="s">
        <v>11609</v>
      </c>
    </row>
    <row r="41349" spans="1:4">
      <c r="A41349" s="489" t="str">
        <f t="shared" si="646"/>
        <v>2375201114介護予防支援</v>
      </c>
      <c r="B41349" s="489">
        <v>2375201114</v>
      </c>
      <c r="C41349" s="489" t="s">
        <v>2520</v>
      </c>
      <c r="D41349" s="489" t="s">
        <v>11610</v>
      </c>
    </row>
    <row r="41350" spans="1:4">
      <c r="A41350" s="489" t="str">
        <f t="shared" si="646"/>
        <v>2375201114居宅介護支援</v>
      </c>
      <c r="B41350" s="489">
        <v>2375201114</v>
      </c>
      <c r="C41350" s="489" t="s">
        <v>2519</v>
      </c>
      <c r="D41350" s="489" t="s">
        <v>11610</v>
      </c>
    </row>
    <row r="41351" spans="1:4">
      <c r="A41351" s="489" t="str">
        <f t="shared" si="646"/>
        <v>2375201148訪問介護</v>
      </c>
      <c r="B41351" s="489">
        <v>2375201148</v>
      </c>
      <c r="C41351" s="489" t="s">
        <v>140</v>
      </c>
      <c r="D41351" s="489" t="s">
        <v>11611</v>
      </c>
    </row>
    <row r="41352" spans="1:4">
      <c r="A41352" s="489" t="str">
        <f t="shared" si="646"/>
        <v>2375201148訪問介護</v>
      </c>
      <c r="B41352" s="489">
        <v>2375201148</v>
      </c>
      <c r="C41352" s="489" t="s">
        <v>140</v>
      </c>
      <c r="D41352" s="489" t="s">
        <v>11611</v>
      </c>
    </row>
    <row r="41353" spans="1:4">
      <c r="A41353" s="489" t="str">
        <f t="shared" si="646"/>
        <v>2375201155訪問介護</v>
      </c>
      <c r="B41353" s="489">
        <v>2375201155</v>
      </c>
      <c r="C41353" s="489" t="s">
        <v>140</v>
      </c>
      <c r="D41353" s="489" t="s">
        <v>11612</v>
      </c>
    </row>
    <row r="41354" spans="1:4">
      <c r="A41354" s="489" t="str">
        <f t="shared" si="646"/>
        <v>2375201155訪問介護</v>
      </c>
      <c r="B41354" s="489">
        <v>2375201155</v>
      </c>
      <c r="C41354" s="489" t="s">
        <v>140</v>
      </c>
      <c r="D41354" s="489" t="s">
        <v>11612</v>
      </c>
    </row>
    <row r="41355" spans="1:4">
      <c r="A41355" s="489" t="str">
        <f t="shared" si="646"/>
        <v>2375201163居宅介護支援</v>
      </c>
      <c r="B41355" s="489">
        <v>2375201163</v>
      </c>
      <c r="C41355" s="489" t="s">
        <v>2519</v>
      </c>
      <c r="D41355" s="489" t="s">
        <v>11613</v>
      </c>
    </row>
    <row r="41356" spans="1:4">
      <c r="A41356" s="489" t="str">
        <f t="shared" si="646"/>
        <v>2375201189訪問介護</v>
      </c>
      <c r="B41356" s="489">
        <v>2375201189</v>
      </c>
      <c r="C41356" s="489" t="s">
        <v>140</v>
      </c>
      <c r="D41356" s="489" t="s">
        <v>11614</v>
      </c>
    </row>
    <row r="41357" spans="1:4">
      <c r="A41357" s="489" t="str">
        <f t="shared" si="646"/>
        <v>2375201189訪問介護</v>
      </c>
      <c r="B41357" s="489">
        <v>2375201189</v>
      </c>
      <c r="C41357" s="489" t="s">
        <v>140</v>
      </c>
      <c r="D41357" s="489" t="s">
        <v>11614</v>
      </c>
    </row>
    <row r="41358" spans="1:4">
      <c r="A41358" s="489" t="str">
        <f t="shared" si="646"/>
        <v>2375201197介護予防支援</v>
      </c>
      <c r="B41358" s="489">
        <v>2375201197</v>
      </c>
      <c r="C41358" s="489" t="s">
        <v>2520</v>
      </c>
      <c r="D41358" s="489" t="s">
        <v>11615</v>
      </c>
    </row>
    <row r="41359" spans="1:4">
      <c r="A41359" s="489" t="str">
        <f t="shared" si="646"/>
        <v>2375201197居宅介護支援</v>
      </c>
      <c r="B41359" s="489">
        <v>2375201197</v>
      </c>
      <c r="C41359" s="489" t="s">
        <v>2519</v>
      </c>
      <c r="D41359" s="489" t="s">
        <v>11615</v>
      </c>
    </row>
    <row r="41360" spans="1:4">
      <c r="A41360" s="489" t="str">
        <f t="shared" si="646"/>
        <v>2375300015居宅介護支援</v>
      </c>
      <c r="B41360" s="489">
        <v>2375300015</v>
      </c>
      <c r="C41360" s="489" t="s">
        <v>2519</v>
      </c>
      <c r="D41360" s="489" t="s">
        <v>11616</v>
      </c>
    </row>
    <row r="41361" spans="1:4">
      <c r="A41361" s="489" t="str">
        <f t="shared" si="646"/>
        <v>2375300023居宅介護支援</v>
      </c>
      <c r="B41361" s="489">
        <v>2375300023</v>
      </c>
      <c r="C41361" s="489" t="s">
        <v>2519</v>
      </c>
      <c r="D41361" s="489" t="s">
        <v>11617</v>
      </c>
    </row>
    <row r="41362" spans="1:4">
      <c r="A41362" s="489" t="str">
        <f t="shared" si="646"/>
        <v>2375300031居宅介護支援</v>
      </c>
      <c r="B41362" s="489">
        <v>2375300031</v>
      </c>
      <c r="C41362" s="489" t="s">
        <v>2519</v>
      </c>
      <c r="D41362" s="489" t="s">
        <v>11618</v>
      </c>
    </row>
    <row r="41363" spans="1:4">
      <c r="A41363" s="489" t="str">
        <f t="shared" si="646"/>
        <v>2375300049訪問介護</v>
      </c>
      <c r="B41363" s="489">
        <v>2375300049</v>
      </c>
      <c r="C41363" s="489" t="s">
        <v>140</v>
      </c>
      <c r="D41363" s="489" t="s">
        <v>11619</v>
      </c>
    </row>
    <row r="41364" spans="1:4">
      <c r="A41364" s="489" t="str">
        <f t="shared" si="646"/>
        <v>2375300049訪問介護</v>
      </c>
      <c r="B41364" s="489">
        <v>2375300049</v>
      </c>
      <c r="C41364" s="489" t="s">
        <v>140</v>
      </c>
      <c r="D41364" s="489" t="s">
        <v>11619</v>
      </c>
    </row>
    <row r="41365" spans="1:4">
      <c r="A41365" s="489" t="str">
        <f t="shared" si="646"/>
        <v>2375300049訪問型サービス（独自）</v>
      </c>
      <c r="B41365" s="489">
        <v>2375300049</v>
      </c>
      <c r="C41365" s="489" t="s">
        <v>2571</v>
      </c>
      <c r="D41365" s="489" t="s">
        <v>11619</v>
      </c>
    </row>
    <row r="41366" spans="1:4">
      <c r="A41366" s="489" t="str">
        <f t="shared" si="646"/>
        <v>2375300049訪問型サービス（独自／定率）</v>
      </c>
      <c r="B41366" s="489">
        <v>2375300049</v>
      </c>
      <c r="C41366" s="489" t="s">
        <v>2568</v>
      </c>
      <c r="D41366" s="489" t="s">
        <v>11619</v>
      </c>
    </row>
    <row r="41367" spans="1:4">
      <c r="A41367" s="489" t="str">
        <f t="shared" si="646"/>
        <v>2375300056訪問介護</v>
      </c>
      <c r="B41367" s="489">
        <v>2375300056</v>
      </c>
      <c r="C41367" s="489" t="s">
        <v>140</v>
      </c>
      <c r="D41367" s="489" t="s">
        <v>11620</v>
      </c>
    </row>
    <row r="41368" spans="1:4">
      <c r="A41368" s="489" t="str">
        <f t="shared" si="646"/>
        <v>2375300056訪問介護</v>
      </c>
      <c r="B41368" s="489">
        <v>2375300056</v>
      </c>
      <c r="C41368" s="489" t="s">
        <v>140</v>
      </c>
      <c r="D41368" s="489" t="s">
        <v>11620</v>
      </c>
    </row>
    <row r="41369" spans="1:4">
      <c r="A41369" s="489" t="str">
        <f t="shared" si="646"/>
        <v>2375300056訪問型サービス（独自）</v>
      </c>
      <c r="B41369" s="489">
        <v>2375300056</v>
      </c>
      <c r="C41369" s="489" t="s">
        <v>2571</v>
      </c>
      <c r="D41369" s="489" t="s">
        <v>11620</v>
      </c>
    </row>
    <row r="41370" spans="1:4">
      <c r="A41370" s="489" t="str">
        <f t="shared" si="646"/>
        <v>2375300064介護予防短期入所生活介護</v>
      </c>
      <c r="B41370" s="489">
        <v>2375300064</v>
      </c>
      <c r="C41370" s="489" t="s">
        <v>2093</v>
      </c>
      <c r="D41370" s="489" t="s">
        <v>11621</v>
      </c>
    </row>
    <row r="41371" spans="1:4">
      <c r="A41371" s="489" t="str">
        <f t="shared" si="646"/>
        <v>2375300064介護予防短期入所生活介護</v>
      </c>
      <c r="B41371" s="489">
        <v>2375300064</v>
      </c>
      <c r="C41371" s="489" t="s">
        <v>2093</v>
      </c>
      <c r="D41371" s="489" t="s">
        <v>11621</v>
      </c>
    </row>
    <row r="41372" spans="1:4">
      <c r="A41372" s="489" t="str">
        <f t="shared" si="646"/>
        <v>2375300064短期入所生活介護</v>
      </c>
      <c r="B41372" s="489">
        <v>2375300064</v>
      </c>
      <c r="C41372" s="489" t="s">
        <v>2092</v>
      </c>
      <c r="D41372" s="489" t="s">
        <v>11621</v>
      </c>
    </row>
    <row r="41373" spans="1:4">
      <c r="A41373" s="489" t="str">
        <f t="shared" si="646"/>
        <v>2375300064短期入所生活介護</v>
      </c>
      <c r="B41373" s="489">
        <v>2375300064</v>
      </c>
      <c r="C41373" s="489" t="s">
        <v>2092</v>
      </c>
      <c r="D41373" s="489" t="s">
        <v>11621</v>
      </c>
    </row>
    <row r="41374" spans="1:4">
      <c r="A41374" s="489" t="str">
        <f t="shared" si="646"/>
        <v>2375300064短期入所生活介護</v>
      </c>
      <c r="B41374" s="489">
        <v>2375300064</v>
      </c>
      <c r="C41374" s="489" t="s">
        <v>2092</v>
      </c>
      <c r="D41374" s="489" t="s">
        <v>11621</v>
      </c>
    </row>
    <row r="41375" spans="1:4">
      <c r="A41375" s="489" t="str">
        <f t="shared" si="646"/>
        <v>2375300072通所介護</v>
      </c>
      <c r="B41375" s="489">
        <v>2375300072</v>
      </c>
      <c r="C41375" s="489" t="s">
        <v>158</v>
      </c>
      <c r="D41375" s="489" t="s">
        <v>11622</v>
      </c>
    </row>
    <row r="41376" spans="1:4">
      <c r="A41376" s="489" t="str">
        <f t="shared" si="646"/>
        <v>2375300072通所型サービス（独自）</v>
      </c>
      <c r="B41376" s="489">
        <v>2375300072</v>
      </c>
      <c r="C41376" s="489" t="s">
        <v>2570</v>
      </c>
      <c r="D41376" s="489" t="s">
        <v>11622</v>
      </c>
    </row>
    <row r="41377" spans="1:4">
      <c r="A41377" s="489" t="str">
        <f t="shared" si="646"/>
        <v>2375300072通所型サービス（独自）</v>
      </c>
      <c r="B41377" s="489">
        <v>2375300072</v>
      </c>
      <c r="C41377" s="489" t="s">
        <v>2570</v>
      </c>
      <c r="D41377" s="489" t="s">
        <v>11622</v>
      </c>
    </row>
    <row r="41378" spans="1:4">
      <c r="A41378" s="489" t="str">
        <f t="shared" si="646"/>
        <v>2375300072通所型サービス（独自／定率）</v>
      </c>
      <c r="B41378" s="489">
        <v>2375300072</v>
      </c>
      <c r="C41378" s="489" t="s">
        <v>2567</v>
      </c>
      <c r="D41378" s="489" t="s">
        <v>11622</v>
      </c>
    </row>
    <row r="41379" spans="1:4">
      <c r="A41379" s="489" t="str">
        <f t="shared" si="646"/>
        <v>2375300098居宅介護支援</v>
      </c>
      <c r="B41379" s="489">
        <v>2375300098</v>
      </c>
      <c r="C41379" s="489" t="s">
        <v>2519</v>
      </c>
      <c r="D41379" s="489" t="s">
        <v>11623</v>
      </c>
    </row>
    <row r="41380" spans="1:4">
      <c r="A41380" s="489" t="str">
        <f t="shared" si="646"/>
        <v>2375300106居宅介護支援</v>
      </c>
      <c r="B41380" s="489">
        <v>2375300106</v>
      </c>
      <c r="C41380" s="489" t="s">
        <v>2519</v>
      </c>
      <c r="D41380" s="489" t="s">
        <v>11624</v>
      </c>
    </row>
    <row r="41381" spans="1:4">
      <c r="A41381" s="489" t="str">
        <f t="shared" si="646"/>
        <v>2375300114介護老人福祉施設</v>
      </c>
      <c r="B41381" s="489">
        <v>2375300114</v>
      </c>
      <c r="C41381" s="489" t="s">
        <v>1921</v>
      </c>
      <c r="D41381" s="489" t="s">
        <v>11625</v>
      </c>
    </row>
    <row r="41382" spans="1:4">
      <c r="A41382" s="489" t="str">
        <f t="shared" si="646"/>
        <v>2375300114介護老人福祉施設</v>
      </c>
      <c r="B41382" s="489">
        <v>2375300114</v>
      </c>
      <c r="C41382" s="489" t="s">
        <v>1921</v>
      </c>
      <c r="D41382" s="489" t="s">
        <v>11625</v>
      </c>
    </row>
    <row r="41383" spans="1:4">
      <c r="A41383" s="489" t="str">
        <f t="shared" si="646"/>
        <v>2375300122介護老人福祉施設</v>
      </c>
      <c r="B41383" s="489">
        <v>2375300122</v>
      </c>
      <c r="C41383" s="489" t="s">
        <v>1921</v>
      </c>
      <c r="D41383" s="489" t="s">
        <v>11626</v>
      </c>
    </row>
    <row r="41384" spans="1:4">
      <c r="A41384" s="489" t="str">
        <f t="shared" si="646"/>
        <v>2375300130居宅介護支援</v>
      </c>
      <c r="B41384" s="489">
        <v>2375300130</v>
      </c>
      <c r="C41384" s="489" t="s">
        <v>2519</v>
      </c>
      <c r="D41384" s="489" t="s">
        <v>11627</v>
      </c>
    </row>
    <row r="41385" spans="1:4">
      <c r="A41385" s="489" t="str">
        <f t="shared" si="646"/>
        <v>2375300155通所介護</v>
      </c>
      <c r="B41385" s="489">
        <v>2375300155</v>
      </c>
      <c r="C41385" s="489" t="s">
        <v>158</v>
      </c>
      <c r="D41385" s="489" t="s">
        <v>11628</v>
      </c>
    </row>
    <row r="41386" spans="1:4">
      <c r="A41386" s="489" t="str">
        <f t="shared" si="646"/>
        <v>2375300155通所型サービス（独自）</v>
      </c>
      <c r="B41386" s="489">
        <v>2375300155</v>
      </c>
      <c r="C41386" s="489" t="s">
        <v>2570</v>
      </c>
      <c r="D41386" s="489" t="s">
        <v>11628</v>
      </c>
    </row>
    <row r="41387" spans="1:4">
      <c r="A41387" s="489" t="str">
        <f t="shared" si="646"/>
        <v>2375300163介護予防短期入所生活介護</v>
      </c>
      <c r="B41387" s="489">
        <v>2375300163</v>
      </c>
      <c r="C41387" s="489" t="s">
        <v>2093</v>
      </c>
      <c r="D41387" s="489" t="s">
        <v>11629</v>
      </c>
    </row>
    <row r="41388" spans="1:4">
      <c r="A41388" s="489" t="str">
        <f t="shared" si="646"/>
        <v>2375300163短期入所生活介護</v>
      </c>
      <c r="B41388" s="489">
        <v>2375300163</v>
      </c>
      <c r="C41388" s="489" t="s">
        <v>2092</v>
      </c>
      <c r="D41388" s="489" t="s">
        <v>11629</v>
      </c>
    </row>
    <row r="41389" spans="1:4">
      <c r="A41389" s="489" t="str">
        <f t="shared" si="646"/>
        <v>2375300189通所型サービス（独自）</v>
      </c>
      <c r="B41389" s="489">
        <v>2375300189</v>
      </c>
      <c r="C41389" s="489" t="s">
        <v>2570</v>
      </c>
      <c r="D41389" s="489" t="s">
        <v>11630</v>
      </c>
    </row>
    <row r="41390" spans="1:4">
      <c r="A41390" s="489" t="str">
        <f t="shared" si="646"/>
        <v>2375300189通所型サービス（独自）</v>
      </c>
      <c r="B41390" s="489">
        <v>2375300189</v>
      </c>
      <c r="C41390" s="489" t="s">
        <v>2570</v>
      </c>
      <c r="D41390" s="489" t="s">
        <v>11630</v>
      </c>
    </row>
    <row r="41391" spans="1:4">
      <c r="A41391" s="489" t="str">
        <f t="shared" si="646"/>
        <v>2375300189通所型サービス（独自／定率）</v>
      </c>
      <c r="B41391" s="489">
        <v>2375300189</v>
      </c>
      <c r="C41391" s="489" t="s">
        <v>2567</v>
      </c>
      <c r="D41391" s="489" t="s">
        <v>11630</v>
      </c>
    </row>
    <row r="41392" spans="1:4">
      <c r="A41392" s="489" t="str">
        <f t="shared" si="646"/>
        <v>2375300197居宅介護支援</v>
      </c>
      <c r="B41392" s="489">
        <v>2375300197</v>
      </c>
      <c r="C41392" s="489" t="s">
        <v>2519</v>
      </c>
      <c r="D41392" s="489" t="s">
        <v>11631</v>
      </c>
    </row>
    <row r="41393" spans="1:4">
      <c r="A41393" s="489" t="str">
        <f t="shared" si="646"/>
        <v>2375300205訪問介護</v>
      </c>
      <c r="B41393" s="489">
        <v>2375300205</v>
      </c>
      <c r="C41393" s="489" t="s">
        <v>140</v>
      </c>
      <c r="D41393" s="489" t="s">
        <v>11632</v>
      </c>
    </row>
    <row r="41394" spans="1:4">
      <c r="A41394" s="489" t="str">
        <f t="shared" si="646"/>
        <v>2375300205訪問介護</v>
      </c>
      <c r="B41394" s="489">
        <v>2375300205</v>
      </c>
      <c r="C41394" s="489" t="s">
        <v>140</v>
      </c>
      <c r="D41394" s="489" t="s">
        <v>11632</v>
      </c>
    </row>
    <row r="41395" spans="1:4">
      <c r="A41395" s="489" t="str">
        <f t="shared" si="646"/>
        <v>2375300205訪問型サービス（独自）</v>
      </c>
      <c r="B41395" s="489">
        <v>2375300205</v>
      </c>
      <c r="C41395" s="489" t="s">
        <v>2571</v>
      </c>
      <c r="D41395" s="489" t="s">
        <v>11632</v>
      </c>
    </row>
    <row r="41396" spans="1:4">
      <c r="A41396" s="489" t="str">
        <f t="shared" si="646"/>
        <v>2375300213介護予防認知症対応型共同生活介護</v>
      </c>
      <c r="B41396" s="489">
        <v>2375300213</v>
      </c>
      <c r="C41396" s="489" t="s">
        <v>2088</v>
      </c>
      <c r="D41396" s="489" t="s">
        <v>11633</v>
      </c>
    </row>
    <row r="41397" spans="1:4">
      <c r="A41397" s="489" t="str">
        <f t="shared" si="646"/>
        <v>2375300213認知症対応型共同生活介護</v>
      </c>
      <c r="B41397" s="489">
        <v>2375300213</v>
      </c>
      <c r="C41397" s="489" t="s">
        <v>2087</v>
      </c>
      <c r="D41397" s="489" t="s">
        <v>11633</v>
      </c>
    </row>
    <row r="41398" spans="1:4">
      <c r="A41398" s="489" t="str">
        <f t="shared" si="646"/>
        <v>2375300247居宅介護支援</v>
      </c>
      <c r="B41398" s="489">
        <v>2375300247</v>
      </c>
      <c r="C41398" s="489" t="s">
        <v>2519</v>
      </c>
      <c r="D41398" s="489" t="s">
        <v>11634</v>
      </c>
    </row>
    <row r="41399" spans="1:4">
      <c r="A41399" s="489" t="str">
        <f t="shared" si="646"/>
        <v>2375300262介護予防認知症対応型共同生活介護（短期利用型）</v>
      </c>
      <c r="B41399" s="489">
        <v>2375300262</v>
      </c>
      <c r="C41399" s="489" t="s">
        <v>19398</v>
      </c>
      <c r="D41399" s="489" t="s">
        <v>11635</v>
      </c>
    </row>
    <row r="41400" spans="1:4">
      <c r="A41400" s="489" t="str">
        <f t="shared" si="646"/>
        <v>2375300262介護予防認知症対応型共同生活介護</v>
      </c>
      <c r="B41400" s="489">
        <v>2375300262</v>
      </c>
      <c r="C41400" s="489" t="s">
        <v>2088</v>
      </c>
      <c r="D41400" s="489" t="s">
        <v>11635</v>
      </c>
    </row>
    <row r="41401" spans="1:4">
      <c r="A41401" s="489" t="str">
        <f t="shared" si="646"/>
        <v>2375300262認知症対応型共同生活介護（短期利用型）</v>
      </c>
      <c r="B41401" s="489">
        <v>2375300262</v>
      </c>
      <c r="C41401" s="489" t="s">
        <v>19399</v>
      </c>
      <c r="D41401" s="489" t="s">
        <v>11635</v>
      </c>
    </row>
    <row r="41402" spans="1:4">
      <c r="A41402" s="489" t="str">
        <f t="shared" si="646"/>
        <v>2375300262認知症対応型共同生活介護</v>
      </c>
      <c r="B41402" s="489">
        <v>2375300262</v>
      </c>
      <c r="C41402" s="489" t="s">
        <v>2087</v>
      </c>
      <c r="D41402" s="489" t="s">
        <v>11635</v>
      </c>
    </row>
    <row r="41403" spans="1:4">
      <c r="A41403" s="489" t="str">
        <f t="shared" si="646"/>
        <v>2375300270介護予防認知症対応型共同生活介護（短期利用型）</v>
      </c>
      <c r="B41403" s="489">
        <v>2375300270</v>
      </c>
      <c r="C41403" s="489" t="s">
        <v>19398</v>
      </c>
      <c r="D41403" s="489" t="s">
        <v>11636</v>
      </c>
    </row>
    <row r="41404" spans="1:4">
      <c r="A41404" s="489" t="str">
        <f t="shared" si="646"/>
        <v>2375300270介護予防認知症対応型共同生活介護</v>
      </c>
      <c r="B41404" s="489">
        <v>2375300270</v>
      </c>
      <c r="C41404" s="489" t="s">
        <v>2088</v>
      </c>
      <c r="D41404" s="489" t="s">
        <v>11636</v>
      </c>
    </row>
    <row r="41405" spans="1:4">
      <c r="A41405" s="489" t="str">
        <f t="shared" si="646"/>
        <v>2375300270認知症対応型共同生活介護（短期利用型）</v>
      </c>
      <c r="B41405" s="489">
        <v>2375300270</v>
      </c>
      <c r="C41405" s="489" t="s">
        <v>19399</v>
      </c>
      <c r="D41405" s="489" t="s">
        <v>11636</v>
      </c>
    </row>
    <row r="41406" spans="1:4">
      <c r="A41406" s="489" t="str">
        <f t="shared" si="646"/>
        <v>2375300270認知症対応型共同生活介護</v>
      </c>
      <c r="B41406" s="489">
        <v>2375300270</v>
      </c>
      <c r="C41406" s="489" t="s">
        <v>2087</v>
      </c>
      <c r="D41406" s="489" t="s">
        <v>11636</v>
      </c>
    </row>
    <row r="41407" spans="1:4">
      <c r="A41407" s="489" t="str">
        <f t="shared" si="646"/>
        <v>2375300296通所介護</v>
      </c>
      <c r="B41407" s="489">
        <v>2375300296</v>
      </c>
      <c r="C41407" s="489" t="s">
        <v>158</v>
      </c>
      <c r="D41407" s="489" t="s">
        <v>11637</v>
      </c>
    </row>
    <row r="41408" spans="1:4">
      <c r="A41408" s="489" t="str">
        <f t="shared" si="646"/>
        <v>2375300296通所型サービス（独自）</v>
      </c>
      <c r="B41408" s="489">
        <v>2375300296</v>
      </c>
      <c r="C41408" s="489" t="s">
        <v>2570</v>
      </c>
      <c r="D41408" s="489" t="s">
        <v>11637</v>
      </c>
    </row>
    <row r="41409" spans="1:4">
      <c r="A41409" s="489" t="str">
        <f t="shared" si="646"/>
        <v>2375300296通所型サービス（独自）</v>
      </c>
      <c r="B41409" s="489">
        <v>2375300296</v>
      </c>
      <c r="C41409" s="489" t="s">
        <v>2570</v>
      </c>
      <c r="D41409" s="489" t="s">
        <v>11637</v>
      </c>
    </row>
    <row r="41410" spans="1:4">
      <c r="A41410" s="489" t="str">
        <f t="shared" ref="A41410:A41473" si="647">B41410&amp;C41410</f>
        <v>2375300296通所型サービス（独自／定率）</v>
      </c>
      <c r="B41410" s="489">
        <v>2375300296</v>
      </c>
      <c r="C41410" s="489" t="s">
        <v>2567</v>
      </c>
      <c r="D41410" s="489" t="s">
        <v>11637</v>
      </c>
    </row>
    <row r="41411" spans="1:4">
      <c r="A41411" s="489" t="str">
        <f t="shared" si="647"/>
        <v>2375300312訪問介護</v>
      </c>
      <c r="B41411" s="489">
        <v>2375300312</v>
      </c>
      <c r="C41411" s="489" t="s">
        <v>140</v>
      </c>
      <c r="D41411" s="489" t="s">
        <v>11638</v>
      </c>
    </row>
    <row r="41412" spans="1:4">
      <c r="A41412" s="489" t="str">
        <f t="shared" si="647"/>
        <v>2375300312訪問介護</v>
      </c>
      <c r="B41412" s="489">
        <v>2375300312</v>
      </c>
      <c r="C41412" s="489" t="s">
        <v>140</v>
      </c>
      <c r="D41412" s="489" t="s">
        <v>11638</v>
      </c>
    </row>
    <row r="41413" spans="1:4">
      <c r="A41413" s="489" t="str">
        <f t="shared" si="647"/>
        <v>2375300312訪問型サービス（独自）</v>
      </c>
      <c r="B41413" s="489">
        <v>2375300312</v>
      </c>
      <c r="C41413" s="489" t="s">
        <v>2571</v>
      </c>
      <c r="D41413" s="489" t="s">
        <v>11638</v>
      </c>
    </row>
    <row r="41414" spans="1:4">
      <c r="A41414" s="489" t="str">
        <f t="shared" si="647"/>
        <v>2375300338介護予防認知症対応型共同生活介護</v>
      </c>
      <c r="B41414" s="489">
        <v>2375300338</v>
      </c>
      <c r="C41414" s="489" t="s">
        <v>2088</v>
      </c>
      <c r="D41414" s="489" t="s">
        <v>11639</v>
      </c>
    </row>
    <row r="41415" spans="1:4">
      <c r="A41415" s="489" t="str">
        <f t="shared" si="647"/>
        <v>2375300338認知症対応型共同生活介護</v>
      </c>
      <c r="B41415" s="489">
        <v>2375300338</v>
      </c>
      <c r="C41415" s="489" t="s">
        <v>2087</v>
      </c>
      <c r="D41415" s="489" t="s">
        <v>11639</v>
      </c>
    </row>
    <row r="41416" spans="1:4">
      <c r="A41416" s="489" t="str">
        <f t="shared" si="647"/>
        <v>2375300353介護予防特定施設入居者生活介護</v>
      </c>
      <c r="B41416" s="489">
        <v>2375300353</v>
      </c>
      <c r="C41416" s="489" t="s">
        <v>2514</v>
      </c>
      <c r="D41416" s="489" t="s">
        <v>11640</v>
      </c>
    </row>
    <row r="41417" spans="1:4">
      <c r="A41417" s="489" t="str">
        <f t="shared" si="647"/>
        <v>2375300353特定施設入居者生活介護（短期利用型）</v>
      </c>
      <c r="B41417" s="489">
        <v>2375300353</v>
      </c>
      <c r="C41417" s="489" t="s">
        <v>19397</v>
      </c>
      <c r="D41417" s="489" t="s">
        <v>11640</v>
      </c>
    </row>
    <row r="41418" spans="1:4">
      <c r="A41418" s="489" t="str">
        <f t="shared" si="647"/>
        <v>2375300353特定施設入居者生活介護</v>
      </c>
      <c r="B41418" s="489">
        <v>2375300353</v>
      </c>
      <c r="C41418" s="489" t="s">
        <v>2513</v>
      </c>
      <c r="D41418" s="489" t="s">
        <v>11640</v>
      </c>
    </row>
    <row r="41419" spans="1:4">
      <c r="A41419" s="489" t="str">
        <f t="shared" si="647"/>
        <v>2375300379訪問介護</v>
      </c>
      <c r="B41419" s="489">
        <v>2375300379</v>
      </c>
      <c r="C41419" s="489" t="s">
        <v>140</v>
      </c>
      <c r="D41419" s="489" t="s">
        <v>11641</v>
      </c>
    </row>
    <row r="41420" spans="1:4">
      <c r="A41420" s="489" t="str">
        <f t="shared" si="647"/>
        <v>2375300379訪問介護</v>
      </c>
      <c r="B41420" s="489">
        <v>2375300379</v>
      </c>
      <c r="C41420" s="489" t="s">
        <v>140</v>
      </c>
      <c r="D41420" s="489" t="s">
        <v>11641</v>
      </c>
    </row>
    <row r="41421" spans="1:4">
      <c r="A41421" s="489" t="str">
        <f t="shared" si="647"/>
        <v>2375300379訪問型サービス（独自）</v>
      </c>
      <c r="B41421" s="489">
        <v>2375300379</v>
      </c>
      <c r="C41421" s="489" t="s">
        <v>2571</v>
      </c>
      <c r="D41421" s="489" t="s">
        <v>11641</v>
      </c>
    </row>
    <row r="41422" spans="1:4">
      <c r="A41422" s="489" t="str">
        <f t="shared" si="647"/>
        <v>2375300395通所介護</v>
      </c>
      <c r="B41422" s="489">
        <v>2375300395</v>
      </c>
      <c r="C41422" s="489" t="s">
        <v>158</v>
      </c>
      <c r="D41422" s="489" t="s">
        <v>11642</v>
      </c>
    </row>
    <row r="41423" spans="1:4">
      <c r="A41423" s="489" t="str">
        <f t="shared" si="647"/>
        <v>2375300395通所型サービス（独自）</v>
      </c>
      <c r="B41423" s="489">
        <v>2375300395</v>
      </c>
      <c r="C41423" s="489" t="s">
        <v>2570</v>
      </c>
      <c r="D41423" s="489" t="s">
        <v>11642</v>
      </c>
    </row>
    <row r="41424" spans="1:4">
      <c r="A41424" s="489" t="str">
        <f t="shared" si="647"/>
        <v>2375300452介護予防通所リハビリテーション</v>
      </c>
      <c r="B41424" s="489">
        <v>2375300452</v>
      </c>
      <c r="C41424" s="489" t="s">
        <v>2512</v>
      </c>
      <c r="D41424" s="489" t="s">
        <v>19379</v>
      </c>
    </row>
    <row r="41425" spans="1:4">
      <c r="A41425" s="489" t="str">
        <f t="shared" si="647"/>
        <v>2375300452通所リハビリテーション</v>
      </c>
      <c r="B41425" s="489">
        <v>2375300452</v>
      </c>
      <c r="C41425" s="489" t="s">
        <v>2511</v>
      </c>
      <c r="D41425" s="489" t="s">
        <v>19379</v>
      </c>
    </row>
    <row r="41426" spans="1:4">
      <c r="A41426" s="489" t="str">
        <f t="shared" si="647"/>
        <v>2375300502地域密着型通所介護</v>
      </c>
      <c r="B41426" s="489">
        <v>2375300502</v>
      </c>
      <c r="C41426" s="489" t="s">
        <v>161</v>
      </c>
      <c r="D41426" s="489" t="s">
        <v>11643</v>
      </c>
    </row>
    <row r="41427" spans="1:4">
      <c r="A41427" s="489" t="str">
        <f t="shared" si="647"/>
        <v>2375300502通所型サービス（独自）</v>
      </c>
      <c r="B41427" s="489">
        <v>2375300502</v>
      </c>
      <c r="C41427" s="489" t="s">
        <v>2570</v>
      </c>
      <c r="D41427" s="489" t="s">
        <v>11643</v>
      </c>
    </row>
    <row r="41428" spans="1:4">
      <c r="A41428" s="489" t="str">
        <f t="shared" si="647"/>
        <v>2375300544地域密着型通所介護</v>
      </c>
      <c r="B41428" s="489">
        <v>2375300544</v>
      </c>
      <c r="C41428" s="489" t="s">
        <v>161</v>
      </c>
      <c r="D41428" s="489" t="s">
        <v>11644</v>
      </c>
    </row>
    <row r="41429" spans="1:4">
      <c r="A41429" s="489" t="str">
        <f t="shared" si="647"/>
        <v>2375300544通所型サービス（独自）</v>
      </c>
      <c r="B41429" s="489">
        <v>2375300544</v>
      </c>
      <c r="C41429" s="489" t="s">
        <v>2570</v>
      </c>
      <c r="D41429" s="489" t="s">
        <v>11644</v>
      </c>
    </row>
    <row r="41430" spans="1:4">
      <c r="A41430" s="489" t="str">
        <f t="shared" si="647"/>
        <v>2375300619地域密着型通所介護</v>
      </c>
      <c r="B41430" s="489">
        <v>2375300619</v>
      </c>
      <c r="C41430" s="489" t="s">
        <v>161</v>
      </c>
      <c r="D41430" s="489" t="s">
        <v>11645</v>
      </c>
    </row>
    <row r="41431" spans="1:4">
      <c r="A41431" s="489" t="str">
        <f t="shared" si="647"/>
        <v>2375300619通所型サービス（独自）</v>
      </c>
      <c r="B41431" s="489">
        <v>2375300619</v>
      </c>
      <c r="C41431" s="489" t="s">
        <v>2570</v>
      </c>
      <c r="D41431" s="489" t="s">
        <v>11645</v>
      </c>
    </row>
    <row r="41432" spans="1:4">
      <c r="A41432" s="489" t="str">
        <f t="shared" si="647"/>
        <v>2375300619通所型サービス（独自／定率）</v>
      </c>
      <c r="B41432" s="489">
        <v>2375300619</v>
      </c>
      <c r="C41432" s="489" t="s">
        <v>2567</v>
      </c>
      <c r="D41432" s="489" t="s">
        <v>11645</v>
      </c>
    </row>
    <row r="41433" spans="1:4">
      <c r="A41433" s="489" t="str">
        <f t="shared" si="647"/>
        <v>2375300627訪問介護</v>
      </c>
      <c r="B41433" s="489">
        <v>2375300627</v>
      </c>
      <c r="C41433" s="489" t="s">
        <v>140</v>
      </c>
      <c r="D41433" s="489" t="s">
        <v>11646</v>
      </c>
    </row>
    <row r="41434" spans="1:4">
      <c r="A41434" s="489" t="str">
        <f t="shared" si="647"/>
        <v>2375300627訪問介護</v>
      </c>
      <c r="B41434" s="489">
        <v>2375300627</v>
      </c>
      <c r="C41434" s="489" t="s">
        <v>140</v>
      </c>
      <c r="D41434" s="489" t="s">
        <v>11646</v>
      </c>
    </row>
    <row r="41435" spans="1:4">
      <c r="A41435" s="489" t="str">
        <f t="shared" si="647"/>
        <v>2375300627訪問型サービス（独自）</v>
      </c>
      <c r="B41435" s="489">
        <v>2375300627</v>
      </c>
      <c r="C41435" s="489" t="s">
        <v>2571</v>
      </c>
      <c r="D41435" s="489" t="s">
        <v>11646</v>
      </c>
    </row>
    <row r="41436" spans="1:4">
      <c r="A41436" s="489" t="str">
        <f t="shared" si="647"/>
        <v>2375300643介護予防短期入所生活介護</v>
      </c>
      <c r="B41436" s="489">
        <v>2375300643</v>
      </c>
      <c r="C41436" s="489" t="s">
        <v>2093</v>
      </c>
      <c r="D41436" s="489" t="s">
        <v>11647</v>
      </c>
    </row>
    <row r="41437" spans="1:4">
      <c r="A41437" s="489" t="str">
        <f t="shared" si="647"/>
        <v>2375300643短期入所生活介護</v>
      </c>
      <c r="B41437" s="489">
        <v>2375300643</v>
      </c>
      <c r="C41437" s="489" t="s">
        <v>2092</v>
      </c>
      <c r="D41437" s="489" t="s">
        <v>11647</v>
      </c>
    </row>
    <row r="41438" spans="1:4">
      <c r="A41438" s="489" t="str">
        <f t="shared" si="647"/>
        <v>2375300643短期入所生活介護</v>
      </c>
      <c r="B41438" s="489">
        <v>2375300643</v>
      </c>
      <c r="C41438" s="489" t="s">
        <v>2092</v>
      </c>
      <c r="D41438" s="489" t="s">
        <v>11647</v>
      </c>
    </row>
    <row r="41439" spans="1:4">
      <c r="A41439" s="489" t="str">
        <f t="shared" si="647"/>
        <v>2375300692訪問介護</v>
      </c>
      <c r="B41439" s="489">
        <v>2375300692</v>
      </c>
      <c r="C41439" s="489" t="s">
        <v>140</v>
      </c>
      <c r="D41439" s="489" t="s">
        <v>11648</v>
      </c>
    </row>
    <row r="41440" spans="1:4">
      <c r="A41440" s="489" t="str">
        <f t="shared" si="647"/>
        <v>2375300692訪問介護</v>
      </c>
      <c r="B41440" s="489">
        <v>2375300692</v>
      </c>
      <c r="C41440" s="489" t="s">
        <v>140</v>
      </c>
      <c r="D41440" s="489" t="s">
        <v>11648</v>
      </c>
    </row>
    <row r="41441" spans="1:4">
      <c r="A41441" s="489" t="str">
        <f t="shared" si="647"/>
        <v>2375300718通所介護</v>
      </c>
      <c r="B41441" s="489">
        <v>2375300718</v>
      </c>
      <c r="C41441" s="489" t="s">
        <v>158</v>
      </c>
      <c r="D41441" s="489" t="s">
        <v>11649</v>
      </c>
    </row>
    <row r="41442" spans="1:4">
      <c r="A41442" s="489" t="str">
        <f t="shared" si="647"/>
        <v>2375300718通所型サービス（独自）</v>
      </c>
      <c r="B41442" s="489">
        <v>2375300718</v>
      </c>
      <c r="C41442" s="489" t="s">
        <v>2570</v>
      </c>
      <c r="D41442" s="489" t="s">
        <v>11649</v>
      </c>
    </row>
    <row r="41443" spans="1:4">
      <c r="A41443" s="489" t="str">
        <f t="shared" si="647"/>
        <v>2375300726訪問介護</v>
      </c>
      <c r="B41443" s="489">
        <v>2375300726</v>
      </c>
      <c r="C41443" s="489" t="s">
        <v>140</v>
      </c>
      <c r="D41443" s="489" t="s">
        <v>11650</v>
      </c>
    </row>
    <row r="41444" spans="1:4">
      <c r="A41444" s="489" t="str">
        <f t="shared" si="647"/>
        <v>2375300726訪問介護</v>
      </c>
      <c r="B41444" s="489">
        <v>2375300726</v>
      </c>
      <c r="C41444" s="489" t="s">
        <v>140</v>
      </c>
      <c r="D41444" s="489" t="s">
        <v>11650</v>
      </c>
    </row>
    <row r="41445" spans="1:4">
      <c r="A41445" s="489" t="str">
        <f t="shared" si="647"/>
        <v>2375300726訪問型サービス（独自）</v>
      </c>
      <c r="B41445" s="489">
        <v>2375300726</v>
      </c>
      <c r="C41445" s="489" t="s">
        <v>2571</v>
      </c>
      <c r="D41445" s="489" t="s">
        <v>11650</v>
      </c>
    </row>
    <row r="41446" spans="1:4">
      <c r="A41446" s="489" t="str">
        <f t="shared" si="647"/>
        <v>2375300742通所介護</v>
      </c>
      <c r="B41446" s="489">
        <v>2375300742</v>
      </c>
      <c r="C41446" s="489" t="s">
        <v>158</v>
      </c>
      <c r="D41446" s="489" t="s">
        <v>11651</v>
      </c>
    </row>
    <row r="41447" spans="1:4">
      <c r="A41447" s="489" t="str">
        <f t="shared" si="647"/>
        <v>2375300742通所型サービス（独自）</v>
      </c>
      <c r="B41447" s="489">
        <v>2375300742</v>
      </c>
      <c r="C41447" s="489" t="s">
        <v>2570</v>
      </c>
      <c r="D41447" s="489" t="s">
        <v>11651</v>
      </c>
    </row>
    <row r="41448" spans="1:4">
      <c r="A41448" s="489" t="str">
        <f t="shared" si="647"/>
        <v>2375300783訪問介護</v>
      </c>
      <c r="B41448" s="489">
        <v>2375300783</v>
      </c>
      <c r="C41448" s="489" t="s">
        <v>140</v>
      </c>
      <c r="D41448" s="489" t="s">
        <v>11652</v>
      </c>
    </row>
    <row r="41449" spans="1:4">
      <c r="A41449" s="489" t="str">
        <f t="shared" si="647"/>
        <v>2375300783訪問介護</v>
      </c>
      <c r="B41449" s="489">
        <v>2375300783</v>
      </c>
      <c r="C41449" s="489" t="s">
        <v>140</v>
      </c>
      <c r="D41449" s="489" t="s">
        <v>11652</v>
      </c>
    </row>
    <row r="41450" spans="1:4">
      <c r="A41450" s="489" t="str">
        <f t="shared" si="647"/>
        <v>2375300825通所介護</v>
      </c>
      <c r="B41450" s="489">
        <v>2375300825</v>
      </c>
      <c r="C41450" s="489" t="s">
        <v>158</v>
      </c>
      <c r="D41450" s="489" t="s">
        <v>11653</v>
      </c>
    </row>
    <row r="41451" spans="1:4">
      <c r="A41451" s="489" t="str">
        <f t="shared" si="647"/>
        <v>2375300825通所型サービス（独自）</v>
      </c>
      <c r="B41451" s="489">
        <v>2375300825</v>
      </c>
      <c r="C41451" s="489" t="s">
        <v>2570</v>
      </c>
      <c r="D41451" s="489" t="s">
        <v>11653</v>
      </c>
    </row>
    <row r="41452" spans="1:4">
      <c r="A41452" s="489" t="str">
        <f t="shared" si="647"/>
        <v>2375300858通所介護</v>
      </c>
      <c r="B41452" s="489">
        <v>2375300858</v>
      </c>
      <c r="C41452" s="489" t="s">
        <v>158</v>
      </c>
      <c r="D41452" s="489" t="s">
        <v>11654</v>
      </c>
    </row>
    <row r="41453" spans="1:4">
      <c r="A41453" s="489" t="str">
        <f t="shared" si="647"/>
        <v>2375300858通所型サービス（独自）</v>
      </c>
      <c r="B41453" s="489">
        <v>2375300858</v>
      </c>
      <c r="C41453" s="489" t="s">
        <v>2570</v>
      </c>
      <c r="D41453" s="489" t="s">
        <v>11654</v>
      </c>
    </row>
    <row r="41454" spans="1:4">
      <c r="A41454" s="489" t="str">
        <f t="shared" si="647"/>
        <v>2375300866居宅介護支援</v>
      </c>
      <c r="B41454" s="489">
        <v>2375300866</v>
      </c>
      <c r="C41454" s="489" t="s">
        <v>2519</v>
      </c>
      <c r="D41454" s="489" t="s">
        <v>11655</v>
      </c>
    </row>
    <row r="41455" spans="1:4">
      <c r="A41455" s="489" t="str">
        <f t="shared" si="647"/>
        <v>2375300874通所介護</v>
      </c>
      <c r="B41455" s="489">
        <v>2375300874</v>
      </c>
      <c r="C41455" s="489" t="s">
        <v>158</v>
      </c>
      <c r="D41455" s="489" t="s">
        <v>11656</v>
      </c>
    </row>
    <row r="41456" spans="1:4">
      <c r="A41456" s="489" t="str">
        <f t="shared" si="647"/>
        <v>2375300874通所型サービス（独自）</v>
      </c>
      <c r="B41456" s="489">
        <v>2375300874</v>
      </c>
      <c r="C41456" s="489" t="s">
        <v>2570</v>
      </c>
      <c r="D41456" s="489" t="s">
        <v>11656</v>
      </c>
    </row>
    <row r="41457" spans="1:4">
      <c r="A41457" s="489" t="str">
        <f t="shared" si="647"/>
        <v>2375300882訪問介護</v>
      </c>
      <c r="B41457" s="489">
        <v>2375300882</v>
      </c>
      <c r="C41457" s="489" t="s">
        <v>140</v>
      </c>
      <c r="D41457" s="489" t="s">
        <v>11657</v>
      </c>
    </row>
    <row r="41458" spans="1:4">
      <c r="A41458" s="489" t="str">
        <f t="shared" si="647"/>
        <v>2375300882訪問介護</v>
      </c>
      <c r="B41458" s="489">
        <v>2375300882</v>
      </c>
      <c r="C41458" s="489" t="s">
        <v>140</v>
      </c>
      <c r="D41458" s="489" t="s">
        <v>11657</v>
      </c>
    </row>
    <row r="41459" spans="1:4">
      <c r="A41459" s="489" t="str">
        <f t="shared" si="647"/>
        <v>2375300882訪問型サービス（独自）</v>
      </c>
      <c r="B41459" s="489">
        <v>2375300882</v>
      </c>
      <c r="C41459" s="489" t="s">
        <v>2571</v>
      </c>
      <c r="D41459" s="489" t="s">
        <v>11657</v>
      </c>
    </row>
    <row r="41460" spans="1:4">
      <c r="A41460" s="489" t="str">
        <f t="shared" si="647"/>
        <v>2375300890訪問介護</v>
      </c>
      <c r="B41460" s="489">
        <v>2375300890</v>
      </c>
      <c r="C41460" s="489" t="s">
        <v>140</v>
      </c>
      <c r="D41460" s="489" t="s">
        <v>11658</v>
      </c>
    </row>
    <row r="41461" spans="1:4">
      <c r="A41461" s="489" t="str">
        <f t="shared" si="647"/>
        <v>2375300890訪問介護</v>
      </c>
      <c r="B41461" s="489">
        <v>2375300890</v>
      </c>
      <c r="C41461" s="489" t="s">
        <v>140</v>
      </c>
      <c r="D41461" s="489" t="s">
        <v>11658</v>
      </c>
    </row>
    <row r="41462" spans="1:4">
      <c r="A41462" s="489" t="str">
        <f t="shared" si="647"/>
        <v>2375300890訪問型サービス（独自）</v>
      </c>
      <c r="B41462" s="489">
        <v>2375300890</v>
      </c>
      <c r="C41462" s="489" t="s">
        <v>2571</v>
      </c>
      <c r="D41462" s="489" t="s">
        <v>11658</v>
      </c>
    </row>
    <row r="41463" spans="1:4">
      <c r="A41463" s="489" t="str">
        <f t="shared" si="647"/>
        <v>2375300908通所介護</v>
      </c>
      <c r="B41463" s="489">
        <v>2375300908</v>
      </c>
      <c r="C41463" s="489" t="s">
        <v>158</v>
      </c>
      <c r="D41463" s="489" t="s">
        <v>11659</v>
      </c>
    </row>
    <row r="41464" spans="1:4">
      <c r="A41464" s="489" t="str">
        <f t="shared" si="647"/>
        <v>2375300908通所型サービス（独自）</v>
      </c>
      <c r="B41464" s="489">
        <v>2375300908</v>
      </c>
      <c r="C41464" s="489" t="s">
        <v>2570</v>
      </c>
      <c r="D41464" s="489" t="s">
        <v>11659</v>
      </c>
    </row>
    <row r="41465" spans="1:4">
      <c r="A41465" s="489" t="str">
        <f t="shared" si="647"/>
        <v>2375300908通所型サービス（独自／定額）</v>
      </c>
      <c r="B41465" s="489">
        <v>2375300908</v>
      </c>
      <c r="C41465" s="489" t="s">
        <v>2569</v>
      </c>
      <c r="D41465" s="489" t="s">
        <v>11659</v>
      </c>
    </row>
    <row r="41466" spans="1:4">
      <c r="A41466" s="489" t="str">
        <f t="shared" si="647"/>
        <v>2375300908訪問型サービス（独自／定額）</v>
      </c>
      <c r="B41466" s="489">
        <v>2375300908</v>
      </c>
      <c r="C41466" s="489" t="s">
        <v>2572</v>
      </c>
      <c r="D41466" s="489" t="s">
        <v>11659</v>
      </c>
    </row>
    <row r="41467" spans="1:4">
      <c r="A41467" s="489" t="str">
        <f t="shared" si="647"/>
        <v>2375300916訪問介護</v>
      </c>
      <c r="B41467" s="489">
        <v>2375300916</v>
      </c>
      <c r="C41467" s="489" t="s">
        <v>140</v>
      </c>
      <c r="D41467" s="489" t="s">
        <v>11660</v>
      </c>
    </row>
    <row r="41468" spans="1:4">
      <c r="A41468" s="489" t="str">
        <f t="shared" si="647"/>
        <v>2375300916訪問介護</v>
      </c>
      <c r="B41468" s="489">
        <v>2375300916</v>
      </c>
      <c r="C41468" s="489" t="s">
        <v>140</v>
      </c>
      <c r="D41468" s="489" t="s">
        <v>11660</v>
      </c>
    </row>
    <row r="41469" spans="1:4">
      <c r="A41469" s="489" t="str">
        <f t="shared" si="647"/>
        <v>2375300932居宅介護支援</v>
      </c>
      <c r="B41469" s="489">
        <v>2375300932</v>
      </c>
      <c r="C41469" s="489" t="s">
        <v>2519</v>
      </c>
      <c r="D41469" s="489" t="s">
        <v>11661</v>
      </c>
    </row>
    <row r="41470" spans="1:4">
      <c r="A41470" s="489" t="str">
        <f t="shared" si="647"/>
        <v>2375300940通所介護</v>
      </c>
      <c r="B41470" s="489">
        <v>2375300940</v>
      </c>
      <c r="C41470" s="489" t="s">
        <v>158</v>
      </c>
      <c r="D41470" s="489" t="s">
        <v>11662</v>
      </c>
    </row>
    <row r="41471" spans="1:4">
      <c r="A41471" s="489" t="str">
        <f t="shared" si="647"/>
        <v>2375300940通所型サービス（独自）</v>
      </c>
      <c r="B41471" s="489">
        <v>2375300940</v>
      </c>
      <c r="C41471" s="489" t="s">
        <v>2570</v>
      </c>
      <c r="D41471" s="489" t="s">
        <v>11662</v>
      </c>
    </row>
    <row r="41472" spans="1:4">
      <c r="A41472" s="489" t="str">
        <f t="shared" si="647"/>
        <v>2375300957通所介護</v>
      </c>
      <c r="B41472" s="489">
        <v>2375300957</v>
      </c>
      <c r="C41472" s="489" t="s">
        <v>158</v>
      </c>
      <c r="D41472" s="489" t="s">
        <v>11663</v>
      </c>
    </row>
    <row r="41473" spans="1:4">
      <c r="A41473" s="489" t="str">
        <f t="shared" si="647"/>
        <v>2375300957通所型サービス（独自）</v>
      </c>
      <c r="B41473" s="489">
        <v>2375300957</v>
      </c>
      <c r="C41473" s="489" t="s">
        <v>2570</v>
      </c>
      <c r="D41473" s="489" t="s">
        <v>11663</v>
      </c>
    </row>
    <row r="41474" spans="1:4">
      <c r="A41474" s="489" t="str">
        <f t="shared" ref="A41474:A41537" si="648">B41474&amp;C41474</f>
        <v>2375400013居宅介護支援</v>
      </c>
      <c r="B41474" s="489">
        <v>2375400013</v>
      </c>
      <c r="C41474" s="489" t="s">
        <v>2519</v>
      </c>
      <c r="D41474" s="489" t="s">
        <v>11664</v>
      </c>
    </row>
    <row r="41475" spans="1:4">
      <c r="A41475" s="489" t="str">
        <f t="shared" si="648"/>
        <v>2375400047通所介護</v>
      </c>
      <c r="B41475" s="489">
        <v>2375400047</v>
      </c>
      <c r="C41475" s="489" t="s">
        <v>158</v>
      </c>
      <c r="D41475" s="489" t="s">
        <v>11665</v>
      </c>
    </row>
    <row r="41476" spans="1:4">
      <c r="A41476" s="489" t="str">
        <f t="shared" si="648"/>
        <v>2375400047通所型サービス（独自）</v>
      </c>
      <c r="B41476" s="489">
        <v>2375400047</v>
      </c>
      <c r="C41476" s="489" t="s">
        <v>2570</v>
      </c>
      <c r="D41476" s="489" t="s">
        <v>11665</v>
      </c>
    </row>
    <row r="41477" spans="1:4">
      <c r="A41477" s="489" t="str">
        <f t="shared" si="648"/>
        <v>2375400054介護予防短期入所生活介護</v>
      </c>
      <c r="B41477" s="489">
        <v>2375400054</v>
      </c>
      <c r="C41477" s="489" t="s">
        <v>2093</v>
      </c>
      <c r="D41477" s="489" t="s">
        <v>11666</v>
      </c>
    </row>
    <row r="41478" spans="1:4">
      <c r="A41478" s="489" t="str">
        <f t="shared" si="648"/>
        <v>2375400054短期入所生活介護</v>
      </c>
      <c r="B41478" s="489">
        <v>2375400054</v>
      </c>
      <c r="C41478" s="489" t="s">
        <v>2092</v>
      </c>
      <c r="D41478" s="489" t="s">
        <v>11666</v>
      </c>
    </row>
    <row r="41479" spans="1:4">
      <c r="A41479" s="489" t="str">
        <f t="shared" si="648"/>
        <v>2375400062介護予防特定施設入居者生活介護</v>
      </c>
      <c r="B41479" s="489">
        <v>2375400062</v>
      </c>
      <c r="C41479" s="489" t="s">
        <v>2514</v>
      </c>
      <c r="D41479" s="489" t="s">
        <v>11667</v>
      </c>
    </row>
    <row r="41480" spans="1:4">
      <c r="A41480" s="489" t="str">
        <f t="shared" si="648"/>
        <v>2375400062特定施設入居者生活介護</v>
      </c>
      <c r="B41480" s="489">
        <v>2375400062</v>
      </c>
      <c r="C41480" s="489" t="s">
        <v>2513</v>
      </c>
      <c r="D41480" s="489" t="s">
        <v>11667</v>
      </c>
    </row>
    <row r="41481" spans="1:4">
      <c r="A41481" s="489" t="str">
        <f t="shared" si="648"/>
        <v>2375400088介護老人福祉施設</v>
      </c>
      <c r="B41481" s="489">
        <v>2375400088</v>
      </c>
      <c r="C41481" s="489" t="s">
        <v>1921</v>
      </c>
      <c r="D41481" s="489" t="s">
        <v>11668</v>
      </c>
    </row>
    <row r="41482" spans="1:4">
      <c r="A41482" s="489" t="str">
        <f t="shared" si="648"/>
        <v>2375400096介護予防短期入所生活介護</v>
      </c>
      <c r="B41482" s="489">
        <v>2375400096</v>
      </c>
      <c r="C41482" s="489" t="s">
        <v>2093</v>
      </c>
      <c r="D41482" s="489" t="s">
        <v>11669</v>
      </c>
    </row>
    <row r="41483" spans="1:4">
      <c r="A41483" s="489" t="str">
        <f t="shared" si="648"/>
        <v>2375400096短期入所生活介護</v>
      </c>
      <c r="B41483" s="489">
        <v>2375400096</v>
      </c>
      <c r="C41483" s="489" t="s">
        <v>2092</v>
      </c>
      <c r="D41483" s="489" t="s">
        <v>11669</v>
      </c>
    </row>
    <row r="41484" spans="1:4">
      <c r="A41484" s="489" t="str">
        <f t="shared" si="648"/>
        <v>2375400104居宅介護支援</v>
      </c>
      <c r="B41484" s="489">
        <v>2375400104</v>
      </c>
      <c r="C41484" s="489" t="s">
        <v>2519</v>
      </c>
      <c r="D41484" s="489" t="s">
        <v>11670</v>
      </c>
    </row>
    <row r="41485" spans="1:4">
      <c r="A41485" s="489" t="str">
        <f t="shared" si="648"/>
        <v>2375400112通所介護</v>
      </c>
      <c r="B41485" s="489">
        <v>2375400112</v>
      </c>
      <c r="C41485" s="489" t="s">
        <v>158</v>
      </c>
      <c r="D41485" s="489" t="s">
        <v>11671</v>
      </c>
    </row>
    <row r="41486" spans="1:4">
      <c r="A41486" s="489" t="str">
        <f t="shared" si="648"/>
        <v>2375400112通所型サービス（独自）</v>
      </c>
      <c r="B41486" s="489">
        <v>2375400112</v>
      </c>
      <c r="C41486" s="489" t="s">
        <v>2570</v>
      </c>
      <c r="D41486" s="489" t="s">
        <v>11671</v>
      </c>
    </row>
    <row r="41487" spans="1:4">
      <c r="A41487" s="489" t="str">
        <f t="shared" si="648"/>
        <v>2375400146介護予防認知症対応型共同生活介護</v>
      </c>
      <c r="B41487" s="489">
        <v>2375400146</v>
      </c>
      <c r="C41487" s="489" t="s">
        <v>2088</v>
      </c>
      <c r="D41487" s="489" t="s">
        <v>11672</v>
      </c>
    </row>
    <row r="41488" spans="1:4">
      <c r="A41488" s="489" t="str">
        <f t="shared" si="648"/>
        <v>2375400146認知症対応型共同生活介護</v>
      </c>
      <c r="B41488" s="489">
        <v>2375400146</v>
      </c>
      <c r="C41488" s="489" t="s">
        <v>2087</v>
      </c>
      <c r="D41488" s="489" t="s">
        <v>11672</v>
      </c>
    </row>
    <row r="41489" spans="1:4">
      <c r="A41489" s="489" t="str">
        <f t="shared" si="648"/>
        <v>2375500028居宅介護支援</v>
      </c>
      <c r="B41489" s="489">
        <v>2375500028</v>
      </c>
      <c r="C41489" s="489" t="s">
        <v>2519</v>
      </c>
      <c r="D41489" s="489" t="s">
        <v>11673</v>
      </c>
    </row>
    <row r="41490" spans="1:4">
      <c r="A41490" s="489" t="str">
        <f t="shared" si="648"/>
        <v>2375500051訪問介護</v>
      </c>
      <c r="B41490" s="489">
        <v>2375500051</v>
      </c>
      <c r="C41490" s="489" t="s">
        <v>140</v>
      </c>
      <c r="D41490" s="489" t="s">
        <v>11674</v>
      </c>
    </row>
    <row r="41491" spans="1:4">
      <c r="A41491" s="489" t="str">
        <f t="shared" si="648"/>
        <v>2375500051訪問介護</v>
      </c>
      <c r="B41491" s="489">
        <v>2375500051</v>
      </c>
      <c r="C41491" s="489" t="s">
        <v>140</v>
      </c>
      <c r="D41491" s="489" t="s">
        <v>11674</v>
      </c>
    </row>
    <row r="41492" spans="1:4">
      <c r="A41492" s="489" t="str">
        <f t="shared" si="648"/>
        <v>2375500051訪問介護</v>
      </c>
      <c r="B41492" s="489">
        <v>2375500051</v>
      </c>
      <c r="C41492" s="489" t="s">
        <v>140</v>
      </c>
      <c r="D41492" s="489" t="s">
        <v>11674</v>
      </c>
    </row>
    <row r="41493" spans="1:4">
      <c r="A41493" s="489" t="str">
        <f t="shared" si="648"/>
        <v>2375500051訪問型サービス（独自）</v>
      </c>
      <c r="B41493" s="489">
        <v>2375500051</v>
      </c>
      <c r="C41493" s="489" t="s">
        <v>2571</v>
      </c>
      <c r="D41493" s="489" t="s">
        <v>11674</v>
      </c>
    </row>
    <row r="41494" spans="1:4">
      <c r="A41494" s="489" t="str">
        <f t="shared" si="648"/>
        <v>2375500069居宅介護支援</v>
      </c>
      <c r="B41494" s="489">
        <v>2375500069</v>
      </c>
      <c r="C41494" s="489" t="s">
        <v>2519</v>
      </c>
      <c r="D41494" s="489" t="s">
        <v>11675</v>
      </c>
    </row>
    <row r="41495" spans="1:4">
      <c r="A41495" s="489" t="str">
        <f t="shared" si="648"/>
        <v>2375500085介護老人福祉施設</v>
      </c>
      <c r="B41495" s="489">
        <v>2375500085</v>
      </c>
      <c r="C41495" s="489" t="s">
        <v>1921</v>
      </c>
      <c r="D41495" s="489" t="s">
        <v>11676</v>
      </c>
    </row>
    <row r="41496" spans="1:4">
      <c r="A41496" s="489" t="str">
        <f t="shared" si="648"/>
        <v>2375500093介護老人福祉施設</v>
      </c>
      <c r="B41496" s="489">
        <v>2375500093</v>
      </c>
      <c r="C41496" s="489" t="s">
        <v>1921</v>
      </c>
      <c r="D41496" s="489" t="s">
        <v>11677</v>
      </c>
    </row>
    <row r="41497" spans="1:4">
      <c r="A41497" s="489" t="str">
        <f t="shared" si="648"/>
        <v>2375500101訪問介護</v>
      </c>
      <c r="B41497" s="489">
        <v>2375500101</v>
      </c>
      <c r="C41497" s="489" t="s">
        <v>140</v>
      </c>
      <c r="D41497" s="489" t="s">
        <v>11678</v>
      </c>
    </row>
    <row r="41498" spans="1:4">
      <c r="A41498" s="489" t="str">
        <f t="shared" si="648"/>
        <v>2375500101訪問介護</v>
      </c>
      <c r="B41498" s="489">
        <v>2375500101</v>
      </c>
      <c r="C41498" s="489" t="s">
        <v>140</v>
      </c>
      <c r="D41498" s="489" t="s">
        <v>11678</v>
      </c>
    </row>
    <row r="41499" spans="1:4">
      <c r="A41499" s="489" t="str">
        <f t="shared" si="648"/>
        <v>2375500101訪問介護</v>
      </c>
      <c r="B41499" s="489">
        <v>2375500101</v>
      </c>
      <c r="C41499" s="489" t="s">
        <v>140</v>
      </c>
      <c r="D41499" s="489" t="s">
        <v>11678</v>
      </c>
    </row>
    <row r="41500" spans="1:4">
      <c r="A41500" s="489" t="str">
        <f t="shared" si="648"/>
        <v>2375500101訪問型サービス（独自）</v>
      </c>
      <c r="B41500" s="489">
        <v>2375500101</v>
      </c>
      <c r="C41500" s="489" t="s">
        <v>2571</v>
      </c>
      <c r="D41500" s="489" t="s">
        <v>11678</v>
      </c>
    </row>
    <row r="41501" spans="1:4">
      <c r="A41501" s="489" t="str">
        <f t="shared" si="648"/>
        <v>2375500150通所介護</v>
      </c>
      <c r="B41501" s="489">
        <v>2375500150</v>
      </c>
      <c r="C41501" s="489" t="s">
        <v>158</v>
      </c>
      <c r="D41501" s="489" t="s">
        <v>11679</v>
      </c>
    </row>
    <row r="41502" spans="1:4">
      <c r="A41502" s="489" t="str">
        <f t="shared" si="648"/>
        <v>2375500150通所型サービス（独自）</v>
      </c>
      <c r="B41502" s="489">
        <v>2375500150</v>
      </c>
      <c r="C41502" s="489" t="s">
        <v>2570</v>
      </c>
      <c r="D41502" s="489" t="s">
        <v>11679</v>
      </c>
    </row>
    <row r="41503" spans="1:4">
      <c r="A41503" s="489" t="str">
        <f t="shared" si="648"/>
        <v>2375500192通所介護</v>
      </c>
      <c r="B41503" s="489">
        <v>2375500192</v>
      </c>
      <c r="C41503" s="489" t="s">
        <v>158</v>
      </c>
      <c r="D41503" s="489" t="s">
        <v>11680</v>
      </c>
    </row>
    <row r="41504" spans="1:4">
      <c r="A41504" s="489" t="str">
        <f t="shared" si="648"/>
        <v>2375500192通所型サービス（独自）</v>
      </c>
      <c r="B41504" s="489">
        <v>2375500192</v>
      </c>
      <c r="C41504" s="489" t="s">
        <v>2570</v>
      </c>
      <c r="D41504" s="489" t="s">
        <v>11680</v>
      </c>
    </row>
    <row r="41505" spans="1:4">
      <c r="A41505" s="489" t="str">
        <f t="shared" si="648"/>
        <v>2375500200介護予防短期入所生活介護</v>
      </c>
      <c r="B41505" s="489">
        <v>2375500200</v>
      </c>
      <c r="C41505" s="489" t="s">
        <v>2093</v>
      </c>
      <c r="D41505" s="489" t="s">
        <v>11681</v>
      </c>
    </row>
    <row r="41506" spans="1:4">
      <c r="A41506" s="489" t="str">
        <f t="shared" si="648"/>
        <v>2375500200短期入所生活介護</v>
      </c>
      <c r="B41506" s="489">
        <v>2375500200</v>
      </c>
      <c r="C41506" s="489" t="s">
        <v>2092</v>
      </c>
      <c r="D41506" s="489" t="s">
        <v>11681</v>
      </c>
    </row>
    <row r="41507" spans="1:4">
      <c r="A41507" s="489" t="str">
        <f t="shared" si="648"/>
        <v>2375500259訪問介護</v>
      </c>
      <c r="B41507" s="489">
        <v>2375500259</v>
      </c>
      <c r="C41507" s="489" t="s">
        <v>140</v>
      </c>
      <c r="D41507" s="489" t="s">
        <v>11682</v>
      </c>
    </row>
    <row r="41508" spans="1:4">
      <c r="A41508" s="489" t="str">
        <f t="shared" si="648"/>
        <v>2375500259訪問介護</v>
      </c>
      <c r="B41508" s="489">
        <v>2375500259</v>
      </c>
      <c r="C41508" s="489" t="s">
        <v>140</v>
      </c>
      <c r="D41508" s="489" t="s">
        <v>11682</v>
      </c>
    </row>
    <row r="41509" spans="1:4">
      <c r="A41509" s="489" t="str">
        <f t="shared" si="648"/>
        <v>2375500259訪問介護</v>
      </c>
      <c r="B41509" s="489">
        <v>2375500259</v>
      </c>
      <c r="C41509" s="489" t="s">
        <v>140</v>
      </c>
      <c r="D41509" s="489" t="s">
        <v>11682</v>
      </c>
    </row>
    <row r="41510" spans="1:4">
      <c r="A41510" s="489" t="str">
        <f t="shared" si="648"/>
        <v>2375500259訪問型サービス（独自）</v>
      </c>
      <c r="B41510" s="489">
        <v>2375500259</v>
      </c>
      <c r="C41510" s="489" t="s">
        <v>2571</v>
      </c>
      <c r="D41510" s="489" t="s">
        <v>11682</v>
      </c>
    </row>
    <row r="41511" spans="1:4">
      <c r="A41511" s="489" t="str">
        <f t="shared" si="648"/>
        <v>2375500317通所介護</v>
      </c>
      <c r="B41511" s="489">
        <v>2375500317</v>
      </c>
      <c r="C41511" s="489" t="s">
        <v>158</v>
      </c>
      <c r="D41511" s="489" t="s">
        <v>9418</v>
      </c>
    </row>
    <row r="41512" spans="1:4">
      <c r="A41512" s="489" t="str">
        <f t="shared" si="648"/>
        <v>2375600026居宅介護支援</v>
      </c>
      <c r="B41512" s="489">
        <v>2375600026</v>
      </c>
      <c r="C41512" s="489" t="s">
        <v>2519</v>
      </c>
      <c r="D41512" s="489" t="s">
        <v>11683</v>
      </c>
    </row>
    <row r="41513" spans="1:4">
      <c r="A41513" s="489" t="str">
        <f t="shared" si="648"/>
        <v>2375600034居宅介護支援</v>
      </c>
      <c r="B41513" s="489">
        <v>2375600034</v>
      </c>
      <c r="C41513" s="489" t="s">
        <v>2519</v>
      </c>
      <c r="D41513" s="489" t="s">
        <v>11684</v>
      </c>
    </row>
    <row r="41514" spans="1:4">
      <c r="A41514" s="489" t="str">
        <f t="shared" si="648"/>
        <v>2375600042居宅介護支援</v>
      </c>
      <c r="B41514" s="489">
        <v>2375600042</v>
      </c>
      <c r="C41514" s="489" t="s">
        <v>2519</v>
      </c>
      <c r="D41514" s="489" t="s">
        <v>11685</v>
      </c>
    </row>
    <row r="41515" spans="1:4">
      <c r="A41515" s="489" t="str">
        <f t="shared" si="648"/>
        <v>2375600067居宅介護支援</v>
      </c>
      <c r="B41515" s="489">
        <v>2375600067</v>
      </c>
      <c r="C41515" s="489" t="s">
        <v>2519</v>
      </c>
      <c r="D41515" s="489" t="s">
        <v>11686</v>
      </c>
    </row>
    <row r="41516" spans="1:4">
      <c r="A41516" s="489" t="str">
        <f t="shared" si="648"/>
        <v>2375600109訪問介護</v>
      </c>
      <c r="B41516" s="489">
        <v>2375600109</v>
      </c>
      <c r="C41516" s="489" t="s">
        <v>140</v>
      </c>
      <c r="D41516" s="489" t="s">
        <v>11687</v>
      </c>
    </row>
    <row r="41517" spans="1:4">
      <c r="A41517" s="489" t="str">
        <f t="shared" si="648"/>
        <v>2375600109訪問介護</v>
      </c>
      <c r="B41517" s="489">
        <v>2375600109</v>
      </c>
      <c r="C41517" s="489" t="s">
        <v>140</v>
      </c>
      <c r="D41517" s="489" t="s">
        <v>11687</v>
      </c>
    </row>
    <row r="41518" spans="1:4">
      <c r="A41518" s="489" t="str">
        <f t="shared" si="648"/>
        <v>2375600109訪問型サービス（独自）</v>
      </c>
      <c r="B41518" s="489">
        <v>2375600109</v>
      </c>
      <c r="C41518" s="489" t="s">
        <v>2571</v>
      </c>
      <c r="D41518" s="489" t="s">
        <v>11687</v>
      </c>
    </row>
    <row r="41519" spans="1:4">
      <c r="A41519" s="489" t="str">
        <f t="shared" si="648"/>
        <v>2375600141介護予防支援</v>
      </c>
      <c r="B41519" s="489">
        <v>2375600141</v>
      </c>
      <c r="C41519" s="489" t="s">
        <v>2520</v>
      </c>
      <c r="D41519" s="489" t="s">
        <v>11688</v>
      </c>
    </row>
    <row r="41520" spans="1:4">
      <c r="A41520" s="489" t="str">
        <f t="shared" si="648"/>
        <v>2375600141居宅介護支援</v>
      </c>
      <c r="B41520" s="489">
        <v>2375600141</v>
      </c>
      <c r="C41520" s="489" t="s">
        <v>2519</v>
      </c>
      <c r="D41520" s="489" t="s">
        <v>11688</v>
      </c>
    </row>
    <row r="41521" spans="1:4">
      <c r="A41521" s="489" t="str">
        <f t="shared" si="648"/>
        <v>2375600166居宅介護支援</v>
      </c>
      <c r="B41521" s="489">
        <v>2375600166</v>
      </c>
      <c r="C41521" s="489" t="s">
        <v>2519</v>
      </c>
      <c r="D41521" s="489" t="s">
        <v>11689</v>
      </c>
    </row>
    <row r="41522" spans="1:4">
      <c r="A41522" s="489" t="str">
        <f t="shared" si="648"/>
        <v>2375600232居宅介護支援</v>
      </c>
      <c r="B41522" s="489">
        <v>2375600232</v>
      </c>
      <c r="C41522" s="489" t="s">
        <v>2519</v>
      </c>
      <c r="D41522" s="489" t="s">
        <v>11690</v>
      </c>
    </row>
    <row r="41523" spans="1:4">
      <c r="A41523" s="489" t="str">
        <f t="shared" si="648"/>
        <v>2375600257居宅介護支援</v>
      </c>
      <c r="B41523" s="489">
        <v>2375600257</v>
      </c>
      <c r="C41523" s="489" t="s">
        <v>2519</v>
      </c>
      <c r="D41523" s="489" t="s">
        <v>11691</v>
      </c>
    </row>
    <row r="41524" spans="1:4">
      <c r="A41524" s="489" t="str">
        <f t="shared" si="648"/>
        <v>2375600265介護予防支援</v>
      </c>
      <c r="B41524" s="489">
        <v>2375600265</v>
      </c>
      <c r="C41524" s="489" t="s">
        <v>2520</v>
      </c>
      <c r="D41524" s="489" t="s">
        <v>11692</v>
      </c>
    </row>
    <row r="41525" spans="1:4">
      <c r="A41525" s="489" t="str">
        <f t="shared" si="648"/>
        <v>2375600265居宅介護支援</v>
      </c>
      <c r="B41525" s="489">
        <v>2375600265</v>
      </c>
      <c r="C41525" s="489" t="s">
        <v>2519</v>
      </c>
      <c r="D41525" s="489" t="s">
        <v>11692</v>
      </c>
    </row>
    <row r="41526" spans="1:4">
      <c r="A41526" s="489" t="str">
        <f t="shared" si="648"/>
        <v>2375600273介護予防短期入所生活介護</v>
      </c>
      <c r="B41526" s="489">
        <v>2375600273</v>
      </c>
      <c r="C41526" s="489" t="s">
        <v>2093</v>
      </c>
      <c r="D41526" s="489" t="s">
        <v>11693</v>
      </c>
    </row>
    <row r="41527" spans="1:4">
      <c r="A41527" s="489" t="str">
        <f t="shared" si="648"/>
        <v>2375600273介護老人福祉施設</v>
      </c>
      <c r="B41527" s="489">
        <v>2375600273</v>
      </c>
      <c r="C41527" s="489" t="s">
        <v>1921</v>
      </c>
      <c r="D41527" s="489" t="s">
        <v>11693</v>
      </c>
    </row>
    <row r="41528" spans="1:4">
      <c r="A41528" s="489" t="str">
        <f t="shared" si="648"/>
        <v>2375600273短期入所生活介護</v>
      </c>
      <c r="B41528" s="489">
        <v>2375600273</v>
      </c>
      <c r="C41528" s="489" t="s">
        <v>2092</v>
      </c>
      <c r="D41528" s="489" t="s">
        <v>11693</v>
      </c>
    </row>
    <row r="41529" spans="1:4">
      <c r="A41529" s="489" t="str">
        <f t="shared" si="648"/>
        <v>2375600281介護予防短期入所生活介護</v>
      </c>
      <c r="B41529" s="489">
        <v>2375600281</v>
      </c>
      <c r="C41529" s="489" t="s">
        <v>2093</v>
      </c>
      <c r="D41529" s="489" t="s">
        <v>11694</v>
      </c>
    </row>
    <row r="41530" spans="1:4">
      <c r="A41530" s="489" t="str">
        <f t="shared" si="648"/>
        <v>2375600281介護老人福祉施設</v>
      </c>
      <c r="B41530" s="489">
        <v>2375600281</v>
      </c>
      <c r="C41530" s="489" t="s">
        <v>1921</v>
      </c>
      <c r="D41530" s="489" t="s">
        <v>11694</v>
      </c>
    </row>
    <row r="41531" spans="1:4">
      <c r="A41531" s="489" t="str">
        <f t="shared" si="648"/>
        <v>2375600281介護老人福祉施設</v>
      </c>
      <c r="B41531" s="489">
        <v>2375600281</v>
      </c>
      <c r="C41531" s="489" t="s">
        <v>1921</v>
      </c>
      <c r="D41531" s="489" t="s">
        <v>11694</v>
      </c>
    </row>
    <row r="41532" spans="1:4">
      <c r="A41532" s="489" t="str">
        <f t="shared" si="648"/>
        <v>2375600281短期入所生活介護</v>
      </c>
      <c r="B41532" s="489">
        <v>2375600281</v>
      </c>
      <c r="C41532" s="489" t="s">
        <v>2092</v>
      </c>
      <c r="D41532" s="489" t="s">
        <v>11694</v>
      </c>
    </row>
    <row r="41533" spans="1:4">
      <c r="A41533" s="489" t="str">
        <f t="shared" si="648"/>
        <v>2375600299介護予防短期入所生活介護</v>
      </c>
      <c r="B41533" s="489">
        <v>2375600299</v>
      </c>
      <c r="C41533" s="489" t="s">
        <v>2093</v>
      </c>
      <c r="D41533" s="489" t="s">
        <v>11695</v>
      </c>
    </row>
    <row r="41534" spans="1:4">
      <c r="A41534" s="489" t="str">
        <f t="shared" si="648"/>
        <v>2375600299介護老人福祉施設</v>
      </c>
      <c r="B41534" s="489">
        <v>2375600299</v>
      </c>
      <c r="C41534" s="489" t="s">
        <v>1921</v>
      </c>
      <c r="D41534" s="489" t="s">
        <v>11695</v>
      </c>
    </row>
    <row r="41535" spans="1:4">
      <c r="A41535" s="489" t="str">
        <f t="shared" si="648"/>
        <v>2375600299介護老人福祉施設</v>
      </c>
      <c r="B41535" s="489">
        <v>2375600299</v>
      </c>
      <c r="C41535" s="489" t="s">
        <v>1921</v>
      </c>
      <c r="D41535" s="489" t="s">
        <v>11695</v>
      </c>
    </row>
    <row r="41536" spans="1:4">
      <c r="A41536" s="489" t="str">
        <f t="shared" si="648"/>
        <v>2375600299短期入所生活介護</v>
      </c>
      <c r="B41536" s="489">
        <v>2375600299</v>
      </c>
      <c r="C41536" s="489" t="s">
        <v>2092</v>
      </c>
      <c r="D41536" s="489" t="s">
        <v>11695</v>
      </c>
    </row>
    <row r="41537" spans="1:4">
      <c r="A41537" s="489" t="str">
        <f t="shared" si="648"/>
        <v>2375600307介護予防短期入所生活介護</v>
      </c>
      <c r="B41537" s="489">
        <v>2375600307</v>
      </c>
      <c r="C41537" s="489" t="s">
        <v>2093</v>
      </c>
      <c r="D41537" s="489" t="s">
        <v>11696</v>
      </c>
    </row>
    <row r="41538" spans="1:4">
      <c r="A41538" s="489" t="str">
        <f t="shared" ref="A41538:A41601" si="649">B41538&amp;C41538</f>
        <v>2375600307介護老人福祉施設</v>
      </c>
      <c r="B41538" s="489">
        <v>2375600307</v>
      </c>
      <c r="C41538" s="489" t="s">
        <v>1921</v>
      </c>
      <c r="D41538" s="489" t="s">
        <v>11696</v>
      </c>
    </row>
    <row r="41539" spans="1:4">
      <c r="A41539" s="489" t="str">
        <f t="shared" si="649"/>
        <v>2375600307介護老人福祉施設</v>
      </c>
      <c r="B41539" s="489">
        <v>2375600307</v>
      </c>
      <c r="C41539" s="489" t="s">
        <v>1921</v>
      </c>
      <c r="D41539" s="489" t="s">
        <v>11696</v>
      </c>
    </row>
    <row r="41540" spans="1:4">
      <c r="A41540" s="489" t="str">
        <f t="shared" si="649"/>
        <v>2375600307短期入所生活介護</v>
      </c>
      <c r="B41540" s="489">
        <v>2375600307</v>
      </c>
      <c r="C41540" s="489" t="s">
        <v>2092</v>
      </c>
      <c r="D41540" s="489" t="s">
        <v>11696</v>
      </c>
    </row>
    <row r="41541" spans="1:4">
      <c r="A41541" s="489" t="str">
        <f t="shared" si="649"/>
        <v>2375600323介護予防短期入所生活介護</v>
      </c>
      <c r="B41541" s="489">
        <v>2375600323</v>
      </c>
      <c r="C41541" s="489" t="s">
        <v>2093</v>
      </c>
      <c r="D41541" s="489" t="s">
        <v>11697</v>
      </c>
    </row>
    <row r="41542" spans="1:4">
      <c r="A41542" s="489" t="str">
        <f t="shared" si="649"/>
        <v>2375600323介護老人福祉施設</v>
      </c>
      <c r="B41542" s="489">
        <v>2375600323</v>
      </c>
      <c r="C41542" s="489" t="s">
        <v>1921</v>
      </c>
      <c r="D41542" s="489" t="s">
        <v>11697</v>
      </c>
    </row>
    <row r="41543" spans="1:4">
      <c r="A41543" s="489" t="str">
        <f t="shared" si="649"/>
        <v>2375600323短期入所生活介護</v>
      </c>
      <c r="B41543" s="489">
        <v>2375600323</v>
      </c>
      <c r="C41543" s="489" t="s">
        <v>2092</v>
      </c>
      <c r="D41543" s="489" t="s">
        <v>11697</v>
      </c>
    </row>
    <row r="41544" spans="1:4">
      <c r="A41544" s="489" t="str">
        <f t="shared" si="649"/>
        <v>2375600331介護予防短期入所生活介護</v>
      </c>
      <c r="B41544" s="489">
        <v>2375600331</v>
      </c>
      <c r="C41544" s="489" t="s">
        <v>2093</v>
      </c>
      <c r="D41544" s="489" t="s">
        <v>11698</v>
      </c>
    </row>
    <row r="41545" spans="1:4">
      <c r="A41545" s="489" t="str">
        <f t="shared" si="649"/>
        <v>2375600331介護予防短期入所生活介護</v>
      </c>
      <c r="B41545" s="489">
        <v>2375600331</v>
      </c>
      <c r="C41545" s="489" t="s">
        <v>2093</v>
      </c>
      <c r="D41545" s="489" t="s">
        <v>11698</v>
      </c>
    </row>
    <row r="41546" spans="1:4">
      <c r="A41546" s="489" t="str">
        <f t="shared" si="649"/>
        <v>2375600331介護老人福祉施設</v>
      </c>
      <c r="B41546" s="489">
        <v>2375600331</v>
      </c>
      <c r="C41546" s="489" t="s">
        <v>1921</v>
      </c>
      <c r="D41546" s="489" t="s">
        <v>11698</v>
      </c>
    </row>
    <row r="41547" spans="1:4">
      <c r="A41547" s="489" t="str">
        <f t="shared" si="649"/>
        <v>2375600331短期入所生活介護</v>
      </c>
      <c r="B41547" s="489">
        <v>2375600331</v>
      </c>
      <c r="C41547" s="489" t="s">
        <v>2092</v>
      </c>
      <c r="D41547" s="489" t="s">
        <v>11698</v>
      </c>
    </row>
    <row r="41548" spans="1:4">
      <c r="A41548" s="489" t="str">
        <f t="shared" si="649"/>
        <v>2375600331短期入所生活介護</v>
      </c>
      <c r="B41548" s="489">
        <v>2375600331</v>
      </c>
      <c r="C41548" s="489" t="s">
        <v>2092</v>
      </c>
      <c r="D41548" s="489" t="s">
        <v>11698</v>
      </c>
    </row>
    <row r="41549" spans="1:4">
      <c r="A41549" s="489" t="str">
        <f t="shared" si="649"/>
        <v>2375600349訪問介護</v>
      </c>
      <c r="B41549" s="489">
        <v>2375600349</v>
      </c>
      <c r="C41549" s="489" t="s">
        <v>140</v>
      </c>
      <c r="D41549" s="489" t="s">
        <v>11699</v>
      </c>
    </row>
    <row r="41550" spans="1:4">
      <c r="A41550" s="489" t="str">
        <f t="shared" si="649"/>
        <v>2375600349訪問介護</v>
      </c>
      <c r="B41550" s="489">
        <v>2375600349</v>
      </c>
      <c r="C41550" s="489" t="s">
        <v>140</v>
      </c>
      <c r="D41550" s="489" t="s">
        <v>11699</v>
      </c>
    </row>
    <row r="41551" spans="1:4">
      <c r="A41551" s="489" t="str">
        <f t="shared" si="649"/>
        <v>2375600349訪問型サービス（独自）</v>
      </c>
      <c r="B41551" s="489">
        <v>2375600349</v>
      </c>
      <c r="C41551" s="489" t="s">
        <v>2571</v>
      </c>
      <c r="D41551" s="489" t="s">
        <v>11699</v>
      </c>
    </row>
    <row r="41552" spans="1:4">
      <c r="A41552" s="489" t="str">
        <f t="shared" si="649"/>
        <v>2375600349訪問型サービス（独自）</v>
      </c>
      <c r="B41552" s="489">
        <v>2375600349</v>
      </c>
      <c r="C41552" s="489" t="s">
        <v>2571</v>
      </c>
      <c r="D41552" s="489" t="s">
        <v>11699</v>
      </c>
    </row>
    <row r="41553" spans="1:4">
      <c r="A41553" s="489" t="str">
        <f t="shared" si="649"/>
        <v>2375600398訪問介護</v>
      </c>
      <c r="B41553" s="489">
        <v>2375600398</v>
      </c>
      <c r="C41553" s="489" t="s">
        <v>140</v>
      </c>
      <c r="D41553" s="489" t="s">
        <v>11700</v>
      </c>
    </row>
    <row r="41554" spans="1:4">
      <c r="A41554" s="489" t="str">
        <f t="shared" si="649"/>
        <v>2375600398訪問介護</v>
      </c>
      <c r="B41554" s="489">
        <v>2375600398</v>
      </c>
      <c r="C41554" s="489" t="s">
        <v>140</v>
      </c>
      <c r="D41554" s="489" t="s">
        <v>11700</v>
      </c>
    </row>
    <row r="41555" spans="1:4">
      <c r="A41555" s="489" t="str">
        <f t="shared" si="649"/>
        <v>2375600398訪問介護</v>
      </c>
      <c r="B41555" s="489">
        <v>2375600398</v>
      </c>
      <c r="C41555" s="489" t="s">
        <v>140</v>
      </c>
      <c r="D41555" s="489" t="s">
        <v>11700</v>
      </c>
    </row>
    <row r="41556" spans="1:4">
      <c r="A41556" s="489" t="str">
        <f t="shared" si="649"/>
        <v>2375600398訪問型サービス（独自）</v>
      </c>
      <c r="B41556" s="489">
        <v>2375600398</v>
      </c>
      <c r="C41556" s="489" t="s">
        <v>2571</v>
      </c>
      <c r="D41556" s="489" t="s">
        <v>11700</v>
      </c>
    </row>
    <row r="41557" spans="1:4">
      <c r="A41557" s="489" t="str">
        <f t="shared" si="649"/>
        <v>2375600414通所介護</v>
      </c>
      <c r="B41557" s="489">
        <v>2375600414</v>
      </c>
      <c r="C41557" s="489" t="s">
        <v>158</v>
      </c>
      <c r="D41557" s="489" t="s">
        <v>11701</v>
      </c>
    </row>
    <row r="41558" spans="1:4">
      <c r="A41558" s="489" t="str">
        <f t="shared" si="649"/>
        <v>2375600414通所型サービス（独自）</v>
      </c>
      <c r="B41558" s="489">
        <v>2375600414</v>
      </c>
      <c r="C41558" s="489" t="s">
        <v>2570</v>
      </c>
      <c r="D41558" s="489" t="s">
        <v>11701</v>
      </c>
    </row>
    <row r="41559" spans="1:4">
      <c r="A41559" s="489" t="str">
        <f t="shared" si="649"/>
        <v>2375600422居宅介護支援</v>
      </c>
      <c r="B41559" s="489">
        <v>2375600422</v>
      </c>
      <c r="C41559" s="489" t="s">
        <v>2519</v>
      </c>
      <c r="D41559" s="489" t="s">
        <v>11702</v>
      </c>
    </row>
    <row r="41560" spans="1:4">
      <c r="A41560" s="489" t="str">
        <f t="shared" si="649"/>
        <v>2375600455訪問介護</v>
      </c>
      <c r="B41560" s="489">
        <v>2375600455</v>
      </c>
      <c r="C41560" s="489" t="s">
        <v>140</v>
      </c>
      <c r="D41560" s="489" t="s">
        <v>11703</v>
      </c>
    </row>
    <row r="41561" spans="1:4">
      <c r="A41561" s="489" t="str">
        <f t="shared" si="649"/>
        <v>2375600455訪問介護</v>
      </c>
      <c r="B41561" s="489">
        <v>2375600455</v>
      </c>
      <c r="C41561" s="489" t="s">
        <v>140</v>
      </c>
      <c r="D41561" s="489" t="s">
        <v>11703</v>
      </c>
    </row>
    <row r="41562" spans="1:4">
      <c r="A41562" s="489" t="str">
        <f t="shared" si="649"/>
        <v>2375600455訪問型サービス（独自）</v>
      </c>
      <c r="B41562" s="489">
        <v>2375600455</v>
      </c>
      <c r="C41562" s="489" t="s">
        <v>2571</v>
      </c>
      <c r="D41562" s="489" t="s">
        <v>11703</v>
      </c>
    </row>
    <row r="41563" spans="1:4">
      <c r="A41563" s="489" t="str">
        <f t="shared" si="649"/>
        <v>2375600505訪問介護</v>
      </c>
      <c r="B41563" s="489">
        <v>2375600505</v>
      </c>
      <c r="C41563" s="489" t="s">
        <v>140</v>
      </c>
      <c r="D41563" s="489" t="s">
        <v>11704</v>
      </c>
    </row>
    <row r="41564" spans="1:4">
      <c r="A41564" s="489" t="str">
        <f t="shared" si="649"/>
        <v>2375600505訪問介護</v>
      </c>
      <c r="B41564" s="489">
        <v>2375600505</v>
      </c>
      <c r="C41564" s="489" t="s">
        <v>140</v>
      </c>
      <c r="D41564" s="489" t="s">
        <v>11704</v>
      </c>
    </row>
    <row r="41565" spans="1:4">
      <c r="A41565" s="489" t="str">
        <f t="shared" si="649"/>
        <v>2375600505訪問型サービス（独自）</v>
      </c>
      <c r="B41565" s="489">
        <v>2375600505</v>
      </c>
      <c r="C41565" s="489" t="s">
        <v>2571</v>
      </c>
      <c r="D41565" s="489" t="s">
        <v>11704</v>
      </c>
    </row>
    <row r="41566" spans="1:4">
      <c r="A41566" s="489" t="str">
        <f t="shared" si="649"/>
        <v>2375600505訪問型サービス（独自／定率）</v>
      </c>
      <c r="B41566" s="489">
        <v>2375600505</v>
      </c>
      <c r="C41566" s="489" t="s">
        <v>2568</v>
      </c>
      <c r="D41566" s="489" t="s">
        <v>11704</v>
      </c>
    </row>
    <row r="41567" spans="1:4">
      <c r="A41567" s="489" t="str">
        <f t="shared" si="649"/>
        <v>2375600570通所介護</v>
      </c>
      <c r="B41567" s="489">
        <v>2375600570</v>
      </c>
      <c r="C41567" s="489" t="s">
        <v>158</v>
      </c>
      <c r="D41567" s="489" t="s">
        <v>11705</v>
      </c>
    </row>
    <row r="41568" spans="1:4">
      <c r="A41568" s="489" t="str">
        <f t="shared" si="649"/>
        <v>2375600570通所型サービス（独自）</v>
      </c>
      <c r="B41568" s="489">
        <v>2375600570</v>
      </c>
      <c r="C41568" s="489" t="s">
        <v>2570</v>
      </c>
      <c r="D41568" s="489" t="s">
        <v>11705</v>
      </c>
    </row>
    <row r="41569" spans="1:4">
      <c r="A41569" s="489" t="str">
        <f t="shared" si="649"/>
        <v>2375600570通所型サービス（独自）</v>
      </c>
      <c r="B41569" s="489">
        <v>2375600570</v>
      </c>
      <c r="C41569" s="489" t="s">
        <v>2570</v>
      </c>
      <c r="D41569" s="489" t="s">
        <v>11705</v>
      </c>
    </row>
    <row r="41570" spans="1:4">
      <c r="A41570" s="489" t="str">
        <f t="shared" si="649"/>
        <v>2375600570通所型サービス（独自／定率）</v>
      </c>
      <c r="B41570" s="489">
        <v>2375600570</v>
      </c>
      <c r="C41570" s="489" t="s">
        <v>2567</v>
      </c>
      <c r="D41570" s="489" t="s">
        <v>11705</v>
      </c>
    </row>
    <row r="41571" spans="1:4">
      <c r="A41571" s="489" t="str">
        <f t="shared" si="649"/>
        <v>2375600596訪問介護</v>
      </c>
      <c r="B41571" s="489">
        <v>2375600596</v>
      </c>
      <c r="C41571" s="489" t="s">
        <v>140</v>
      </c>
      <c r="D41571" s="489" t="s">
        <v>11706</v>
      </c>
    </row>
    <row r="41572" spans="1:4">
      <c r="A41572" s="489" t="str">
        <f t="shared" si="649"/>
        <v>2375600596訪問介護</v>
      </c>
      <c r="B41572" s="489">
        <v>2375600596</v>
      </c>
      <c r="C41572" s="489" t="s">
        <v>140</v>
      </c>
      <c r="D41572" s="489" t="s">
        <v>11706</v>
      </c>
    </row>
    <row r="41573" spans="1:4">
      <c r="A41573" s="489" t="str">
        <f t="shared" si="649"/>
        <v>2375600596訪問型サービス（独自）</v>
      </c>
      <c r="B41573" s="489">
        <v>2375600596</v>
      </c>
      <c r="C41573" s="489" t="s">
        <v>2571</v>
      </c>
      <c r="D41573" s="489" t="s">
        <v>11706</v>
      </c>
    </row>
    <row r="41574" spans="1:4">
      <c r="A41574" s="489" t="str">
        <f t="shared" si="649"/>
        <v>2375600596訪問型サービス（独自／定率）</v>
      </c>
      <c r="B41574" s="489">
        <v>2375600596</v>
      </c>
      <c r="C41574" s="489" t="s">
        <v>2568</v>
      </c>
      <c r="D41574" s="489" t="s">
        <v>11706</v>
      </c>
    </row>
    <row r="41575" spans="1:4">
      <c r="A41575" s="489" t="str">
        <f t="shared" si="649"/>
        <v>2375600604通所介護</v>
      </c>
      <c r="B41575" s="489">
        <v>2375600604</v>
      </c>
      <c r="C41575" s="489" t="s">
        <v>158</v>
      </c>
      <c r="D41575" s="489" t="s">
        <v>11707</v>
      </c>
    </row>
    <row r="41576" spans="1:4">
      <c r="A41576" s="489" t="str">
        <f t="shared" si="649"/>
        <v>2375600604通所型サービス（独自）</v>
      </c>
      <c r="B41576" s="489">
        <v>2375600604</v>
      </c>
      <c r="C41576" s="489" t="s">
        <v>2570</v>
      </c>
      <c r="D41576" s="489" t="s">
        <v>11707</v>
      </c>
    </row>
    <row r="41577" spans="1:4">
      <c r="A41577" s="489" t="str">
        <f t="shared" si="649"/>
        <v>2375600604通所型サービス（独自）</v>
      </c>
      <c r="B41577" s="489">
        <v>2375600604</v>
      </c>
      <c r="C41577" s="489" t="s">
        <v>2570</v>
      </c>
      <c r="D41577" s="489" t="s">
        <v>11707</v>
      </c>
    </row>
    <row r="41578" spans="1:4">
      <c r="A41578" s="489" t="str">
        <f t="shared" si="649"/>
        <v>2375600695通所介護</v>
      </c>
      <c r="B41578" s="489">
        <v>2375600695</v>
      </c>
      <c r="C41578" s="489" t="s">
        <v>158</v>
      </c>
      <c r="D41578" s="489" t="s">
        <v>11708</v>
      </c>
    </row>
    <row r="41579" spans="1:4">
      <c r="A41579" s="489" t="str">
        <f t="shared" si="649"/>
        <v>2375600695通所型サービス（独自）</v>
      </c>
      <c r="B41579" s="489">
        <v>2375600695</v>
      </c>
      <c r="C41579" s="489" t="s">
        <v>2570</v>
      </c>
      <c r="D41579" s="489" t="s">
        <v>11708</v>
      </c>
    </row>
    <row r="41580" spans="1:4">
      <c r="A41580" s="489" t="str">
        <f t="shared" si="649"/>
        <v>2375600703通所介護</v>
      </c>
      <c r="B41580" s="489">
        <v>2375600703</v>
      </c>
      <c r="C41580" s="489" t="s">
        <v>158</v>
      </c>
      <c r="D41580" s="489" t="s">
        <v>11709</v>
      </c>
    </row>
    <row r="41581" spans="1:4">
      <c r="A41581" s="489" t="str">
        <f t="shared" si="649"/>
        <v>2375600703通所型サービス（独自）</v>
      </c>
      <c r="B41581" s="489">
        <v>2375600703</v>
      </c>
      <c r="C41581" s="489" t="s">
        <v>2570</v>
      </c>
      <c r="D41581" s="489" t="s">
        <v>11709</v>
      </c>
    </row>
    <row r="41582" spans="1:4">
      <c r="A41582" s="489" t="str">
        <f t="shared" si="649"/>
        <v>2375600729居宅介護支援</v>
      </c>
      <c r="B41582" s="489">
        <v>2375600729</v>
      </c>
      <c r="C41582" s="489" t="s">
        <v>2519</v>
      </c>
      <c r="D41582" s="489" t="s">
        <v>11710</v>
      </c>
    </row>
    <row r="41583" spans="1:4">
      <c r="A41583" s="489" t="str">
        <f t="shared" si="649"/>
        <v>2375600752訪問介護</v>
      </c>
      <c r="B41583" s="489">
        <v>2375600752</v>
      </c>
      <c r="C41583" s="489" t="s">
        <v>140</v>
      </c>
      <c r="D41583" s="489" t="s">
        <v>11711</v>
      </c>
    </row>
    <row r="41584" spans="1:4">
      <c r="A41584" s="489" t="str">
        <f t="shared" si="649"/>
        <v>2375600752訪問介護</v>
      </c>
      <c r="B41584" s="489">
        <v>2375600752</v>
      </c>
      <c r="C41584" s="489" t="s">
        <v>140</v>
      </c>
      <c r="D41584" s="489" t="s">
        <v>11711</v>
      </c>
    </row>
    <row r="41585" spans="1:4">
      <c r="A41585" s="489" t="str">
        <f t="shared" si="649"/>
        <v>2375600752訪問型サービス（独自）</v>
      </c>
      <c r="B41585" s="489">
        <v>2375600752</v>
      </c>
      <c r="C41585" s="489" t="s">
        <v>2571</v>
      </c>
      <c r="D41585" s="489" t="s">
        <v>11711</v>
      </c>
    </row>
    <row r="41586" spans="1:4">
      <c r="A41586" s="489" t="str">
        <f t="shared" si="649"/>
        <v>2375600752訪問型サービス（独自／定率）</v>
      </c>
      <c r="B41586" s="489">
        <v>2375600752</v>
      </c>
      <c r="C41586" s="489" t="s">
        <v>2568</v>
      </c>
      <c r="D41586" s="489" t="s">
        <v>11711</v>
      </c>
    </row>
    <row r="41587" spans="1:4">
      <c r="A41587" s="489" t="str">
        <f t="shared" si="649"/>
        <v>2375600778地域密着型通所介護</v>
      </c>
      <c r="B41587" s="489">
        <v>2375600778</v>
      </c>
      <c r="C41587" s="489" t="s">
        <v>161</v>
      </c>
      <c r="D41587" s="489" t="s">
        <v>11712</v>
      </c>
    </row>
    <row r="41588" spans="1:4">
      <c r="A41588" s="489" t="str">
        <f t="shared" si="649"/>
        <v>2375600778通所型サービス（独自）</v>
      </c>
      <c r="B41588" s="489">
        <v>2375600778</v>
      </c>
      <c r="C41588" s="489" t="s">
        <v>2570</v>
      </c>
      <c r="D41588" s="489" t="s">
        <v>11712</v>
      </c>
    </row>
    <row r="41589" spans="1:4">
      <c r="A41589" s="489" t="str">
        <f t="shared" si="649"/>
        <v>2375600778通所型サービス（独自）</v>
      </c>
      <c r="B41589" s="489">
        <v>2375600778</v>
      </c>
      <c r="C41589" s="489" t="s">
        <v>2570</v>
      </c>
      <c r="D41589" s="489" t="s">
        <v>11712</v>
      </c>
    </row>
    <row r="41590" spans="1:4">
      <c r="A41590" s="489" t="str">
        <f t="shared" si="649"/>
        <v>2375600893介護予防訪問入浴介護</v>
      </c>
      <c r="B41590" s="489">
        <v>2375600893</v>
      </c>
      <c r="C41590" s="489" t="s">
        <v>2510</v>
      </c>
      <c r="D41590" s="489" t="s">
        <v>11713</v>
      </c>
    </row>
    <row r="41591" spans="1:4">
      <c r="A41591" s="489" t="str">
        <f t="shared" si="649"/>
        <v>2375600893訪問入浴介護</v>
      </c>
      <c r="B41591" s="489">
        <v>2375600893</v>
      </c>
      <c r="C41591" s="489" t="s">
        <v>2509</v>
      </c>
      <c r="D41591" s="489" t="s">
        <v>11713</v>
      </c>
    </row>
    <row r="41592" spans="1:4">
      <c r="A41592" s="489" t="str">
        <f t="shared" si="649"/>
        <v>2375600943居宅介護支援</v>
      </c>
      <c r="B41592" s="489">
        <v>2375600943</v>
      </c>
      <c r="C41592" s="489" t="s">
        <v>2519</v>
      </c>
      <c r="D41592" s="489" t="s">
        <v>11714</v>
      </c>
    </row>
    <row r="41593" spans="1:4">
      <c r="A41593" s="489" t="str">
        <f t="shared" si="649"/>
        <v>2375600950居宅介護支援</v>
      </c>
      <c r="B41593" s="489">
        <v>2375600950</v>
      </c>
      <c r="C41593" s="489" t="s">
        <v>2519</v>
      </c>
      <c r="D41593" s="489" t="s">
        <v>11715</v>
      </c>
    </row>
    <row r="41594" spans="1:4">
      <c r="A41594" s="489" t="str">
        <f t="shared" si="649"/>
        <v>2375600968地域密着型通所介護</v>
      </c>
      <c r="B41594" s="489">
        <v>2375600968</v>
      </c>
      <c r="C41594" s="489" t="s">
        <v>161</v>
      </c>
      <c r="D41594" s="489" t="s">
        <v>11716</v>
      </c>
    </row>
    <row r="41595" spans="1:4">
      <c r="A41595" s="489" t="str">
        <f t="shared" si="649"/>
        <v>2375600968通所型サービス（独自）</v>
      </c>
      <c r="B41595" s="489">
        <v>2375600968</v>
      </c>
      <c r="C41595" s="489" t="s">
        <v>2570</v>
      </c>
      <c r="D41595" s="489" t="s">
        <v>11716</v>
      </c>
    </row>
    <row r="41596" spans="1:4">
      <c r="A41596" s="489" t="str">
        <f t="shared" si="649"/>
        <v>2375600976訪問介護</v>
      </c>
      <c r="B41596" s="489">
        <v>2375600976</v>
      </c>
      <c r="C41596" s="489" t="s">
        <v>140</v>
      </c>
      <c r="D41596" s="489" t="s">
        <v>11715</v>
      </c>
    </row>
    <row r="41597" spans="1:4">
      <c r="A41597" s="489" t="str">
        <f t="shared" si="649"/>
        <v>2375600976訪問介護</v>
      </c>
      <c r="B41597" s="489">
        <v>2375600976</v>
      </c>
      <c r="C41597" s="489" t="s">
        <v>140</v>
      </c>
      <c r="D41597" s="489" t="s">
        <v>11715</v>
      </c>
    </row>
    <row r="41598" spans="1:4">
      <c r="A41598" s="489" t="str">
        <f t="shared" si="649"/>
        <v>2375600976訪問型サービス（独自）</v>
      </c>
      <c r="B41598" s="489">
        <v>2375600976</v>
      </c>
      <c r="C41598" s="489" t="s">
        <v>2571</v>
      </c>
      <c r="D41598" s="489" t="s">
        <v>11715</v>
      </c>
    </row>
    <row r="41599" spans="1:4">
      <c r="A41599" s="489" t="str">
        <f t="shared" si="649"/>
        <v>2375600976訪問型サービス（独自）</v>
      </c>
      <c r="B41599" s="489">
        <v>2375600976</v>
      </c>
      <c r="C41599" s="489" t="s">
        <v>2571</v>
      </c>
      <c r="D41599" s="489" t="s">
        <v>11715</v>
      </c>
    </row>
    <row r="41600" spans="1:4">
      <c r="A41600" s="489" t="str">
        <f t="shared" si="649"/>
        <v>2375600992介護老人福祉施設</v>
      </c>
      <c r="B41600" s="489">
        <v>2375600992</v>
      </c>
      <c r="C41600" s="489" t="s">
        <v>1921</v>
      </c>
      <c r="D41600" s="489" t="s">
        <v>11717</v>
      </c>
    </row>
    <row r="41601" spans="1:4">
      <c r="A41601" s="489" t="str">
        <f t="shared" si="649"/>
        <v>2375600992介護老人福祉施設</v>
      </c>
      <c r="B41601" s="489">
        <v>2375600992</v>
      </c>
      <c r="C41601" s="489" t="s">
        <v>1921</v>
      </c>
      <c r="D41601" s="489" t="s">
        <v>11717</v>
      </c>
    </row>
    <row r="41602" spans="1:4">
      <c r="A41602" s="489" t="str">
        <f t="shared" ref="A41602:A41665" si="650">B41602&amp;C41602</f>
        <v>2375601008介護予防短期入所生活介護</v>
      </c>
      <c r="B41602" s="489">
        <v>2375601008</v>
      </c>
      <c r="C41602" s="489" t="s">
        <v>2093</v>
      </c>
      <c r="D41602" s="489" t="s">
        <v>11718</v>
      </c>
    </row>
    <row r="41603" spans="1:4">
      <c r="A41603" s="489" t="str">
        <f t="shared" si="650"/>
        <v>2375601008短期入所生活介護</v>
      </c>
      <c r="B41603" s="489">
        <v>2375601008</v>
      </c>
      <c r="C41603" s="489" t="s">
        <v>2092</v>
      </c>
      <c r="D41603" s="489" t="s">
        <v>11718</v>
      </c>
    </row>
    <row r="41604" spans="1:4">
      <c r="A41604" s="489" t="str">
        <f t="shared" si="650"/>
        <v>2375601016介護予防認知症対応型共同生活介護（短期利用型）</v>
      </c>
      <c r="B41604" s="489">
        <v>2375601016</v>
      </c>
      <c r="C41604" s="489" t="s">
        <v>19398</v>
      </c>
      <c r="D41604" s="489" t="s">
        <v>11719</v>
      </c>
    </row>
    <row r="41605" spans="1:4">
      <c r="A41605" s="489" t="str">
        <f t="shared" si="650"/>
        <v>2375601016介護予防認知症対応型共同生活介護</v>
      </c>
      <c r="B41605" s="489">
        <v>2375601016</v>
      </c>
      <c r="C41605" s="489" t="s">
        <v>2088</v>
      </c>
      <c r="D41605" s="489" t="s">
        <v>11719</v>
      </c>
    </row>
    <row r="41606" spans="1:4">
      <c r="A41606" s="489" t="str">
        <f t="shared" si="650"/>
        <v>2375601016認知症対応型共同生活介護（短期利用型）</v>
      </c>
      <c r="B41606" s="489">
        <v>2375601016</v>
      </c>
      <c r="C41606" s="489" t="s">
        <v>19399</v>
      </c>
      <c r="D41606" s="489" t="s">
        <v>11719</v>
      </c>
    </row>
    <row r="41607" spans="1:4">
      <c r="A41607" s="489" t="str">
        <f t="shared" si="650"/>
        <v>2375601016認知症対応型共同生活介護</v>
      </c>
      <c r="B41607" s="489">
        <v>2375601016</v>
      </c>
      <c r="C41607" s="489" t="s">
        <v>2087</v>
      </c>
      <c r="D41607" s="489" t="s">
        <v>11719</v>
      </c>
    </row>
    <row r="41608" spans="1:4">
      <c r="A41608" s="489" t="str">
        <f t="shared" si="650"/>
        <v>2375601024通所介護</v>
      </c>
      <c r="B41608" s="489">
        <v>2375601024</v>
      </c>
      <c r="C41608" s="489" t="s">
        <v>158</v>
      </c>
      <c r="D41608" s="489" t="s">
        <v>11720</v>
      </c>
    </row>
    <row r="41609" spans="1:4">
      <c r="A41609" s="489" t="str">
        <f t="shared" si="650"/>
        <v>2375601024通所型サービス（独自）</v>
      </c>
      <c r="B41609" s="489">
        <v>2375601024</v>
      </c>
      <c r="C41609" s="489" t="s">
        <v>2570</v>
      </c>
      <c r="D41609" s="489" t="s">
        <v>11720</v>
      </c>
    </row>
    <row r="41610" spans="1:4">
      <c r="A41610" s="489" t="str">
        <f t="shared" si="650"/>
        <v>2375601024通所型サービス（独自／定率）</v>
      </c>
      <c r="B41610" s="489">
        <v>2375601024</v>
      </c>
      <c r="C41610" s="489" t="s">
        <v>2567</v>
      </c>
      <c r="D41610" s="489" t="s">
        <v>11720</v>
      </c>
    </row>
    <row r="41611" spans="1:4">
      <c r="A41611" s="489" t="str">
        <f t="shared" si="650"/>
        <v>2375601115訪問介護</v>
      </c>
      <c r="B41611" s="489">
        <v>2375601115</v>
      </c>
      <c r="C41611" s="489" t="s">
        <v>140</v>
      </c>
      <c r="D41611" s="489" t="s">
        <v>11721</v>
      </c>
    </row>
    <row r="41612" spans="1:4">
      <c r="A41612" s="489" t="str">
        <f t="shared" si="650"/>
        <v>2375601115訪問介護</v>
      </c>
      <c r="B41612" s="489">
        <v>2375601115</v>
      </c>
      <c r="C41612" s="489" t="s">
        <v>140</v>
      </c>
      <c r="D41612" s="489" t="s">
        <v>11721</v>
      </c>
    </row>
    <row r="41613" spans="1:4">
      <c r="A41613" s="489" t="str">
        <f t="shared" si="650"/>
        <v>2375601115訪問介護</v>
      </c>
      <c r="B41613" s="489">
        <v>2375601115</v>
      </c>
      <c r="C41613" s="489" t="s">
        <v>140</v>
      </c>
      <c r="D41613" s="489" t="s">
        <v>11721</v>
      </c>
    </row>
    <row r="41614" spans="1:4">
      <c r="A41614" s="489" t="str">
        <f t="shared" si="650"/>
        <v>2375601115訪問型サービス（独自）</v>
      </c>
      <c r="B41614" s="489">
        <v>2375601115</v>
      </c>
      <c r="C41614" s="489" t="s">
        <v>2571</v>
      </c>
      <c r="D41614" s="489" t="s">
        <v>11721</v>
      </c>
    </row>
    <row r="41615" spans="1:4">
      <c r="A41615" s="489" t="str">
        <f t="shared" si="650"/>
        <v>2375601115訪問型サービス（独自／定率）</v>
      </c>
      <c r="B41615" s="489">
        <v>2375601115</v>
      </c>
      <c r="C41615" s="489" t="s">
        <v>2568</v>
      </c>
      <c r="D41615" s="489" t="s">
        <v>11721</v>
      </c>
    </row>
    <row r="41616" spans="1:4">
      <c r="A41616" s="489" t="str">
        <f t="shared" si="650"/>
        <v>2375601123居宅介護支援</v>
      </c>
      <c r="B41616" s="489">
        <v>2375601123</v>
      </c>
      <c r="C41616" s="489" t="s">
        <v>2519</v>
      </c>
      <c r="D41616" s="489" t="s">
        <v>11722</v>
      </c>
    </row>
    <row r="41617" spans="1:4">
      <c r="A41617" s="489" t="str">
        <f t="shared" si="650"/>
        <v>2375601131通所介護</v>
      </c>
      <c r="B41617" s="489">
        <v>2375601131</v>
      </c>
      <c r="C41617" s="489" t="s">
        <v>158</v>
      </c>
      <c r="D41617" s="489" t="s">
        <v>11723</v>
      </c>
    </row>
    <row r="41618" spans="1:4">
      <c r="A41618" s="489" t="str">
        <f t="shared" si="650"/>
        <v>2375601131通所型サービス（独自）</v>
      </c>
      <c r="B41618" s="489">
        <v>2375601131</v>
      </c>
      <c r="C41618" s="489" t="s">
        <v>2570</v>
      </c>
      <c r="D41618" s="489" t="s">
        <v>11723</v>
      </c>
    </row>
    <row r="41619" spans="1:4">
      <c r="A41619" s="489" t="str">
        <f t="shared" si="650"/>
        <v>2375601131通所型サービス（独自／定率）</v>
      </c>
      <c r="B41619" s="489">
        <v>2375601131</v>
      </c>
      <c r="C41619" s="489" t="s">
        <v>2567</v>
      </c>
      <c r="D41619" s="489" t="s">
        <v>11723</v>
      </c>
    </row>
    <row r="41620" spans="1:4">
      <c r="A41620" s="489" t="str">
        <f t="shared" si="650"/>
        <v>2375601206通所介護</v>
      </c>
      <c r="B41620" s="489">
        <v>2375601206</v>
      </c>
      <c r="C41620" s="489" t="s">
        <v>158</v>
      </c>
      <c r="D41620" s="489" t="s">
        <v>11724</v>
      </c>
    </row>
    <row r="41621" spans="1:4">
      <c r="A41621" s="489" t="str">
        <f t="shared" si="650"/>
        <v>2375601206通所型サービス（独自）</v>
      </c>
      <c r="B41621" s="489">
        <v>2375601206</v>
      </c>
      <c r="C41621" s="489" t="s">
        <v>2570</v>
      </c>
      <c r="D41621" s="489" t="s">
        <v>11724</v>
      </c>
    </row>
    <row r="41622" spans="1:4">
      <c r="A41622" s="489" t="str">
        <f t="shared" si="650"/>
        <v>2375601206通所型サービス（独自／定率）</v>
      </c>
      <c r="B41622" s="489">
        <v>2375601206</v>
      </c>
      <c r="C41622" s="489" t="s">
        <v>2567</v>
      </c>
      <c r="D41622" s="489" t="s">
        <v>11724</v>
      </c>
    </row>
    <row r="41623" spans="1:4">
      <c r="A41623" s="489" t="str">
        <f t="shared" si="650"/>
        <v>2375601271通所介護</v>
      </c>
      <c r="B41623" s="489">
        <v>2375601271</v>
      </c>
      <c r="C41623" s="489" t="s">
        <v>158</v>
      </c>
      <c r="D41623" s="489" t="s">
        <v>11725</v>
      </c>
    </row>
    <row r="41624" spans="1:4">
      <c r="A41624" s="489" t="str">
        <f t="shared" si="650"/>
        <v>2375601271通所型サービス（独自）</v>
      </c>
      <c r="B41624" s="489">
        <v>2375601271</v>
      </c>
      <c r="C41624" s="489" t="s">
        <v>2570</v>
      </c>
      <c r="D41624" s="489" t="s">
        <v>11725</v>
      </c>
    </row>
    <row r="41625" spans="1:4">
      <c r="A41625" s="489" t="str">
        <f t="shared" si="650"/>
        <v>2375601313居宅介護支援</v>
      </c>
      <c r="B41625" s="489">
        <v>2375601313</v>
      </c>
      <c r="C41625" s="489" t="s">
        <v>2519</v>
      </c>
      <c r="D41625" s="489" t="s">
        <v>11726</v>
      </c>
    </row>
    <row r="41626" spans="1:4">
      <c r="A41626" s="489" t="str">
        <f t="shared" si="650"/>
        <v>2375601370介護予防認知症対応型共同生活介護（短期利用型）</v>
      </c>
      <c r="B41626" s="489">
        <v>2375601370</v>
      </c>
      <c r="C41626" s="489" t="s">
        <v>19398</v>
      </c>
      <c r="D41626" s="489" t="s">
        <v>11727</v>
      </c>
    </row>
    <row r="41627" spans="1:4">
      <c r="A41627" s="489" t="str">
        <f t="shared" si="650"/>
        <v>2375601370介護予防認知症対応型共同生活介護</v>
      </c>
      <c r="B41627" s="489">
        <v>2375601370</v>
      </c>
      <c r="C41627" s="489" t="s">
        <v>2088</v>
      </c>
      <c r="D41627" s="489" t="s">
        <v>11727</v>
      </c>
    </row>
    <row r="41628" spans="1:4">
      <c r="A41628" s="489" t="str">
        <f t="shared" si="650"/>
        <v>2375601370認知症対応型共同生活介護（短期利用型）</v>
      </c>
      <c r="B41628" s="489">
        <v>2375601370</v>
      </c>
      <c r="C41628" s="489" t="s">
        <v>19399</v>
      </c>
      <c r="D41628" s="489" t="s">
        <v>11727</v>
      </c>
    </row>
    <row r="41629" spans="1:4">
      <c r="A41629" s="489" t="str">
        <f t="shared" si="650"/>
        <v>2375601370認知症対応型共同生活介護</v>
      </c>
      <c r="B41629" s="489">
        <v>2375601370</v>
      </c>
      <c r="C41629" s="489" t="s">
        <v>2087</v>
      </c>
      <c r="D41629" s="489" t="s">
        <v>11727</v>
      </c>
    </row>
    <row r="41630" spans="1:4">
      <c r="A41630" s="489" t="str">
        <f t="shared" si="650"/>
        <v>2375601446介護予防認知症対応型共同生活介護（短期利用型）</v>
      </c>
      <c r="B41630" s="489">
        <v>2375601446</v>
      </c>
      <c r="C41630" s="489" t="s">
        <v>19398</v>
      </c>
      <c r="D41630" s="489" t="s">
        <v>11728</v>
      </c>
    </row>
    <row r="41631" spans="1:4">
      <c r="A41631" s="489" t="str">
        <f t="shared" si="650"/>
        <v>2375601446介護予防認知症対応型共同生活介護</v>
      </c>
      <c r="B41631" s="489">
        <v>2375601446</v>
      </c>
      <c r="C41631" s="489" t="s">
        <v>2088</v>
      </c>
      <c r="D41631" s="489" t="s">
        <v>11728</v>
      </c>
    </row>
    <row r="41632" spans="1:4">
      <c r="A41632" s="489" t="str">
        <f t="shared" si="650"/>
        <v>2375601446介護予防認知症対応型通所介護</v>
      </c>
      <c r="B41632" s="489">
        <v>2375601446</v>
      </c>
      <c r="C41632" s="489" t="s">
        <v>2517</v>
      </c>
      <c r="D41632" s="489" t="s">
        <v>11728</v>
      </c>
    </row>
    <row r="41633" spans="1:4">
      <c r="A41633" s="489" t="str">
        <f t="shared" si="650"/>
        <v>2375601446認知症対応型共同生活介護（短期利用型）</v>
      </c>
      <c r="B41633" s="489">
        <v>2375601446</v>
      </c>
      <c r="C41633" s="489" t="s">
        <v>19399</v>
      </c>
      <c r="D41633" s="489" t="s">
        <v>11728</v>
      </c>
    </row>
    <row r="41634" spans="1:4">
      <c r="A41634" s="489" t="str">
        <f t="shared" si="650"/>
        <v>2375601446認知症対応型共同生活介護</v>
      </c>
      <c r="B41634" s="489">
        <v>2375601446</v>
      </c>
      <c r="C41634" s="489" t="s">
        <v>2087</v>
      </c>
      <c r="D41634" s="489" t="s">
        <v>11728</v>
      </c>
    </row>
    <row r="41635" spans="1:4">
      <c r="A41635" s="489" t="str">
        <f t="shared" si="650"/>
        <v>2375601446認知症対応型通所介護</v>
      </c>
      <c r="B41635" s="489">
        <v>2375601446</v>
      </c>
      <c r="C41635" s="489" t="s">
        <v>2516</v>
      </c>
      <c r="D41635" s="489" t="s">
        <v>11728</v>
      </c>
    </row>
    <row r="41636" spans="1:4">
      <c r="A41636" s="489" t="str">
        <f t="shared" si="650"/>
        <v>2375601453居宅介護支援</v>
      </c>
      <c r="B41636" s="489">
        <v>2375601453</v>
      </c>
      <c r="C41636" s="489" t="s">
        <v>2519</v>
      </c>
      <c r="D41636" s="489" t="s">
        <v>11729</v>
      </c>
    </row>
    <row r="41637" spans="1:4">
      <c r="A41637" s="489" t="str">
        <f t="shared" si="650"/>
        <v>2375601479居宅介護支援</v>
      </c>
      <c r="B41637" s="489">
        <v>2375601479</v>
      </c>
      <c r="C41637" s="489" t="s">
        <v>2519</v>
      </c>
      <c r="D41637" s="489" t="s">
        <v>11730</v>
      </c>
    </row>
    <row r="41638" spans="1:4">
      <c r="A41638" s="489" t="str">
        <f t="shared" si="650"/>
        <v>2375601503訪問介護</v>
      </c>
      <c r="B41638" s="489">
        <v>2375601503</v>
      </c>
      <c r="C41638" s="489" t="s">
        <v>140</v>
      </c>
      <c r="D41638" s="489" t="s">
        <v>11731</v>
      </c>
    </row>
    <row r="41639" spans="1:4">
      <c r="A41639" s="489" t="str">
        <f t="shared" si="650"/>
        <v>2375601503訪問介護</v>
      </c>
      <c r="B41639" s="489">
        <v>2375601503</v>
      </c>
      <c r="C41639" s="489" t="s">
        <v>140</v>
      </c>
      <c r="D41639" s="489" t="s">
        <v>11731</v>
      </c>
    </row>
    <row r="41640" spans="1:4">
      <c r="A41640" s="489" t="str">
        <f t="shared" si="650"/>
        <v>2375601503訪問型サービス（独自）</v>
      </c>
      <c r="B41640" s="489">
        <v>2375601503</v>
      </c>
      <c r="C41640" s="489" t="s">
        <v>2571</v>
      </c>
      <c r="D41640" s="489" t="s">
        <v>11731</v>
      </c>
    </row>
    <row r="41641" spans="1:4">
      <c r="A41641" s="489" t="str">
        <f t="shared" si="650"/>
        <v>2375601503訪問型サービス（独自／定率）</v>
      </c>
      <c r="B41641" s="489">
        <v>2375601503</v>
      </c>
      <c r="C41641" s="489" t="s">
        <v>2568</v>
      </c>
      <c r="D41641" s="489" t="s">
        <v>11731</v>
      </c>
    </row>
    <row r="41642" spans="1:4">
      <c r="A41642" s="489" t="str">
        <f t="shared" si="650"/>
        <v>2375601511介護予防認知症対応型共同生活介護</v>
      </c>
      <c r="B41642" s="489">
        <v>2375601511</v>
      </c>
      <c r="C41642" s="489" t="s">
        <v>2088</v>
      </c>
      <c r="D41642" s="489" t="s">
        <v>11732</v>
      </c>
    </row>
    <row r="41643" spans="1:4">
      <c r="A41643" s="489" t="str">
        <f t="shared" si="650"/>
        <v>2375601511認知症対応型共同生活介護</v>
      </c>
      <c r="B41643" s="489">
        <v>2375601511</v>
      </c>
      <c r="C41643" s="489" t="s">
        <v>2087</v>
      </c>
      <c r="D41643" s="489" t="s">
        <v>11732</v>
      </c>
    </row>
    <row r="41644" spans="1:4">
      <c r="A41644" s="489" t="str">
        <f t="shared" si="650"/>
        <v>2375601537訪問介護</v>
      </c>
      <c r="B41644" s="489">
        <v>2375601537</v>
      </c>
      <c r="C41644" s="489" t="s">
        <v>140</v>
      </c>
      <c r="D41644" s="489" t="s">
        <v>11733</v>
      </c>
    </row>
    <row r="41645" spans="1:4">
      <c r="A41645" s="489" t="str">
        <f t="shared" si="650"/>
        <v>2375601537訪問介護</v>
      </c>
      <c r="B41645" s="489">
        <v>2375601537</v>
      </c>
      <c r="C41645" s="489" t="s">
        <v>140</v>
      </c>
      <c r="D41645" s="489" t="s">
        <v>11733</v>
      </c>
    </row>
    <row r="41646" spans="1:4">
      <c r="A41646" s="489" t="str">
        <f t="shared" si="650"/>
        <v>2375601537訪問型サービス（独自）</v>
      </c>
      <c r="B41646" s="489">
        <v>2375601537</v>
      </c>
      <c r="C41646" s="489" t="s">
        <v>2571</v>
      </c>
      <c r="D41646" s="489" t="s">
        <v>11733</v>
      </c>
    </row>
    <row r="41647" spans="1:4">
      <c r="A41647" s="489" t="str">
        <f t="shared" si="650"/>
        <v>2375601537訪問型サービス（独自）</v>
      </c>
      <c r="B41647" s="489">
        <v>2375601537</v>
      </c>
      <c r="C41647" s="489" t="s">
        <v>2571</v>
      </c>
      <c r="D41647" s="489" t="s">
        <v>11733</v>
      </c>
    </row>
    <row r="41648" spans="1:4">
      <c r="A41648" s="489" t="str">
        <f t="shared" si="650"/>
        <v>2375601552介護予防短期入所生活介護</v>
      </c>
      <c r="B41648" s="489">
        <v>2375601552</v>
      </c>
      <c r="C41648" s="489" t="s">
        <v>2093</v>
      </c>
      <c r="D41648" s="489" t="s">
        <v>11734</v>
      </c>
    </row>
    <row r="41649" spans="1:4">
      <c r="A41649" s="489" t="str">
        <f t="shared" si="650"/>
        <v>2375601552介護老人福祉施設</v>
      </c>
      <c r="B41649" s="489">
        <v>2375601552</v>
      </c>
      <c r="C41649" s="489" t="s">
        <v>1921</v>
      </c>
      <c r="D41649" s="489" t="s">
        <v>11734</v>
      </c>
    </row>
    <row r="41650" spans="1:4">
      <c r="A41650" s="489" t="str">
        <f t="shared" si="650"/>
        <v>2375601552介護老人福祉施設</v>
      </c>
      <c r="B41650" s="489">
        <v>2375601552</v>
      </c>
      <c r="C41650" s="489" t="s">
        <v>1921</v>
      </c>
      <c r="D41650" s="489" t="s">
        <v>11734</v>
      </c>
    </row>
    <row r="41651" spans="1:4">
      <c r="A41651" s="489" t="str">
        <f t="shared" si="650"/>
        <v>2375601552短期入所生活介護</v>
      </c>
      <c r="B41651" s="489">
        <v>2375601552</v>
      </c>
      <c r="C41651" s="489" t="s">
        <v>2092</v>
      </c>
      <c r="D41651" s="489" t="s">
        <v>11734</v>
      </c>
    </row>
    <row r="41652" spans="1:4">
      <c r="A41652" s="489" t="str">
        <f t="shared" si="650"/>
        <v>2375601560通所介護</v>
      </c>
      <c r="B41652" s="489">
        <v>2375601560</v>
      </c>
      <c r="C41652" s="489" t="s">
        <v>158</v>
      </c>
      <c r="D41652" s="489" t="s">
        <v>11735</v>
      </c>
    </row>
    <row r="41653" spans="1:4">
      <c r="A41653" s="489" t="str">
        <f t="shared" si="650"/>
        <v>2375601560通所型サービス（独自）</v>
      </c>
      <c r="B41653" s="489">
        <v>2375601560</v>
      </c>
      <c r="C41653" s="489" t="s">
        <v>2570</v>
      </c>
      <c r="D41653" s="489" t="s">
        <v>11735</v>
      </c>
    </row>
    <row r="41654" spans="1:4">
      <c r="A41654" s="489" t="str">
        <f t="shared" si="650"/>
        <v>2375601560通所型サービス（独自）</v>
      </c>
      <c r="B41654" s="489">
        <v>2375601560</v>
      </c>
      <c r="C41654" s="489" t="s">
        <v>2570</v>
      </c>
      <c r="D41654" s="489" t="s">
        <v>11735</v>
      </c>
    </row>
    <row r="41655" spans="1:4">
      <c r="A41655" s="489" t="str">
        <f t="shared" si="650"/>
        <v>2375601594介護予防認知症対応型共同生活介護</v>
      </c>
      <c r="B41655" s="489">
        <v>2375601594</v>
      </c>
      <c r="C41655" s="489" t="s">
        <v>2088</v>
      </c>
      <c r="D41655" s="489" t="s">
        <v>11736</v>
      </c>
    </row>
    <row r="41656" spans="1:4">
      <c r="A41656" s="489" t="str">
        <f t="shared" si="650"/>
        <v>2375601594認知症対応型共同生活介護</v>
      </c>
      <c r="B41656" s="489">
        <v>2375601594</v>
      </c>
      <c r="C41656" s="489" t="s">
        <v>2087</v>
      </c>
      <c r="D41656" s="489" t="s">
        <v>11736</v>
      </c>
    </row>
    <row r="41657" spans="1:4">
      <c r="A41657" s="489" t="str">
        <f t="shared" si="650"/>
        <v>2375601602地域密着型通所介護</v>
      </c>
      <c r="B41657" s="489">
        <v>2375601602</v>
      </c>
      <c r="C41657" s="489" t="s">
        <v>161</v>
      </c>
      <c r="D41657" s="489" t="s">
        <v>11737</v>
      </c>
    </row>
    <row r="41658" spans="1:4">
      <c r="A41658" s="489" t="str">
        <f t="shared" si="650"/>
        <v>2375601610居宅介護支援</v>
      </c>
      <c r="B41658" s="489">
        <v>2375601610</v>
      </c>
      <c r="C41658" s="489" t="s">
        <v>2519</v>
      </c>
      <c r="D41658" s="489" t="s">
        <v>11738</v>
      </c>
    </row>
    <row r="41659" spans="1:4">
      <c r="A41659" s="489" t="str">
        <f t="shared" si="650"/>
        <v>2375601628訪問介護</v>
      </c>
      <c r="B41659" s="489">
        <v>2375601628</v>
      </c>
      <c r="C41659" s="489" t="s">
        <v>140</v>
      </c>
      <c r="D41659" s="489" t="s">
        <v>11739</v>
      </c>
    </row>
    <row r="41660" spans="1:4">
      <c r="A41660" s="489" t="str">
        <f t="shared" si="650"/>
        <v>2375601628訪問介護</v>
      </c>
      <c r="B41660" s="489">
        <v>2375601628</v>
      </c>
      <c r="C41660" s="489" t="s">
        <v>140</v>
      </c>
      <c r="D41660" s="489" t="s">
        <v>11739</v>
      </c>
    </row>
    <row r="41661" spans="1:4">
      <c r="A41661" s="489" t="str">
        <f t="shared" si="650"/>
        <v>2375601628訪問介護</v>
      </c>
      <c r="B41661" s="489">
        <v>2375601628</v>
      </c>
      <c r="C41661" s="489" t="s">
        <v>140</v>
      </c>
      <c r="D41661" s="489" t="s">
        <v>11739</v>
      </c>
    </row>
    <row r="41662" spans="1:4">
      <c r="A41662" s="489" t="str">
        <f t="shared" si="650"/>
        <v>2375601628訪問型サービス（独自）</v>
      </c>
      <c r="B41662" s="489">
        <v>2375601628</v>
      </c>
      <c r="C41662" s="489" t="s">
        <v>2571</v>
      </c>
      <c r="D41662" s="489" t="s">
        <v>11739</v>
      </c>
    </row>
    <row r="41663" spans="1:4">
      <c r="A41663" s="489" t="str">
        <f t="shared" si="650"/>
        <v>2375601628訪問型サービス（独自／定率）</v>
      </c>
      <c r="B41663" s="489">
        <v>2375601628</v>
      </c>
      <c r="C41663" s="489" t="s">
        <v>2568</v>
      </c>
      <c r="D41663" s="489" t="s">
        <v>11739</v>
      </c>
    </row>
    <row r="41664" spans="1:4">
      <c r="A41664" s="489" t="str">
        <f t="shared" si="650"/>
        <v>2375601644通所介護</v>
      </c>
      <c r="B41664" s="489">
        <v>2375601644</v>
      </c>
      <c r="C41664" s="489" t="s">
        <v>158</v>
      </c>
      <c r="D41664" s="489" t="s">
        <v>11740</v>
      </c>
    </row>
    <row r="41665" spans="1:4">
      <c r="A41665" s="489" t="str">
        <f t="shared" si="650"/>
        <v>2375601644通所型サービス（独自）</v>
      </c>
      <c r="B41665" s="489">
        <v>2375601644</v>
      </c>
      <c r="C41665" s="489" t="s">
        <v>2570</v>
      </c>
      <c r="D41665" s="489" t="s">
        <v>11740</v>
      </c>
    </row>
    <row r="41666" spans="1:4">
      <c r="A41666" s="489" t="str">
        <f t="shared" ref="A41666:A41729" si="651">B41666&amp;C41666</f>
        <v>2375601644通所型サービス（独自）</v>
      </c>
      <c r="B41666" s="489">
        <v>2375601644</v>
      </c>
      <c r="C41666" s="489" t="s">
        <v>2570</v>
      </c>
      <c r="D41666" s="489" t="s">
        <v>11740</v>
      </c>
    </row>
    <row r="41667" spans="1:4">
      <c r="A41667" s="489" t="str">
        <f t="shared" si="651"/>
        <v>2375601644通所型サービス（独自／定率）</v>
      </c>
      <c r="B41667" s="489">
        <v>2375601644</v>
      </c>
      <c r="C41667" s="489" t="s">
        <v>2567</v>
      </c>
      <c r="D41667" s="489" t="s">
        <v>11740</v>
      </c>
    </row>
    <row r="41668" spans="1:4">
      <c r="A41668" s="489" t="str">
        <f t="shared" si="651"/>
        <v>2375601651介護予防認知症対応型共同生活介護</v>
      </c>
      <c r="B41668" s="489">
        <v>2375601651</v>
      </c>
      <c r="C41668" s="489" t="s">
        <v>2088</v>
      </c>
      <c r="D41668" s="489" t="s">
        <v>11741</v>
      </c>
    </row>
    <row r="41669" spans="1:4">
      <c r="A41669" s="489" t="str">
        <f t="shared" si="651"/>
        <v>2375601651認知症対応型共同生活介護</v>
      </c>
      <c r="B41669" s="489">
        <v>2375601651</v>
      </c>
      <c r="C41669" s="489" t="s">
        <v>2087</v>
      </c>
      <c r="D41669" s="489" t="s">
        <v>11741</v>
      </c>
    </row>
    <row r="41670" spans="1:4">
      <c r="A41670" s="489" t="str">
        <f t="shared" si="651"/>
        <v>2375601685介護予防認知症対応型共同生活介護</v>
      </c>
      <c r="B41670" s="489">
        <v>2375601685</v>
      </c>
      <c r="C41670" s="489" t="s">
        <v>2088</v>
      </c>
      <c r="D41670" s="489" t="s">
        <v>11742</v>
      </c>
    </row>
    <row r="41671" spans="1:4">
      <c r="A41671" s="489" t="str">
        <f t="shared" si="651"/>
        <v>2375601685介護予防認知症対応型通所介護</v>
      </c>
      <c r="B41671" s="489">
        <v>2375601685</v>
      </c>
      <c r="C41671" s="489" t="s">
        <v>2517</v>
      </c>
      <c r="D41671" s="489" t="s">
        <v>11742</v>
      </c>
    </row>
    <row r="41672" spans="1:4">
      <c r="A41672" s="489" t="str">
        <f t="shared" si="651"/>
        <v>2375601685認知症対応型共同生活介護</v>
      </c>
      <c r="B41672" s="489">
        <v>2375601685</v>
      </c>
      <c r="C41672" s="489" t="s">
        <v>2087</v>
      </c>
      <c r="D41672" s="489" t="s">
        <v>11742</v>
      </c>
    </row>
    <row r="41673" spans="1:4">
      <c r="A41673" s="489" t="str">
        <f t="shared" si="651"/>
        <v>2375601685認知症対応型通所介護</v>
      </c>
      <c r="B41673" s="489">
        <v>2375601685</v>
      </c>
      <c r="C41673" s="489" t="s">
        <v>2516</v>
      </c>
      <c r="D41673" s="489" t="s">
        <v>11742</v>
      </c>
    </row>
    <row r="41674" spans="1:4">
      <c r="A41674" s="489" t="str">
        <f t="shared" si="651"/>
        <v>2375601693介護予防特定施設入居者生活介護</v>
      </c>
      <c r="B41674" s="489">
        <v>2375601693</v>
      </c>
      <c r="C41674" s="489" t="s">
        <v>2514</v>
      </c>
      <c r="D41674" s="489" t="s">
        <v>11743</v>
      </c>
    </row>
    <row r="41675" spans="1:4">
      <c r="A41675" s="489" t="str">
        <f t="shared" si="651"/>
        <v>2375601693特定施設入居者生活介護</v>
      </c>
      <c r="B41675" s="489">
        <v>2375601693</v>
      </c>
      <c r="C41675" s="489" t="s">
        <v>2513</v>
      </c>
      <c r="D41675" s="489" t="s">
        <v>11743</v>
      </c>
    </row>
    <row r="41676" spans="1:4">
      <c r="A41676" s="489" t="str">
        <f t="shared" si="651"/>
        <v>2375601743居宅介護支援</v>
      </c>
      <c r="B41676" s="489">
        <v>2375601743</v>
      </c>
      <c r="C41676" s="489" t="s">
        <v>2519</v>
      </c>
      <c r="D41676" s="489" t="s">
        <v>10880</v>
      </c>
    </row>
    <row r="41677" spans="1:4">
      <c r="A41677" s="489" t="str">
        <f t="shared" si="651"/>
        <v>2375601776居宅介護支援</v>
      </c>
      <c r="B41677" s="489">
        <v>2375601776</v>
      </c>
      <c r="C41677" s="489" t="s">
        <v>2519</v>
      </c>
      <c r="D41677" s="489" t="s">
        <v>11744</v>
      </c>
    </row>
    <row r="41678" spans="1:4">
      <c r="A41678" s="489" t="str">
        <f t="shared" si="651"/>
        <v>2375601800居宅介護支援</v>
      </c>
      <c r="B41678" s="489">
        <v>2375601800</v>
      </c>
      <c r="C41678" s="489" t="s">
        <v>2519</v>
      </c>
      <c r="D41678" s="489" t="s">
        <v>11745</v>
      </c>
    </row>
    <row r="41679" spans="1:4">
      <c r="A41679" s="489" t="str">
        <f t="shared" si="651"/>
        <v>2375601818地域密着型通所介護</v>
      </c>
      <c r="B41679" s="489">
        <v>2375601818</v>
      </c>
      <c r="C41679" s="489" t="s">
        <v>161</v>
      </c>
      <c r="D41679" s="489" t="s">
        <v>11746</v>
      </c>
    </row>
    <row r="41680" spans="1:4">
      <c r="A41680" s="489" t="str">
        <f t="shared" si="651"/>
        <v>2375601818通所型サービス（独自）</v>
      </c>
      <c r="B41680" s="489">
        <v>2375601818</v>
      </c>
      <c r="C41680" s="489" t="s">
        <v>2570</v>
      </c>
      <c r="D41680" s="489" t="s">
        <v>11746</v>
      </c>
    </row>
    <row r="41681" spans="1:4">
      <c r="A41681" s="489" t="str">
        <f t="shared" si="651"/>
        <v>2375601818通所型サービス（独自／定率）</v>
      </c>
      <c r="B41681" s="489">
        <v>2375601818</v>
      </c>
      <c r="C41681" s="489" t="s">
        <v>2567</v>
      </c>
      <c r="D41681" s="489" t="s">
        <v>11746</v>
      </c>
    </row>
    <row r="41682" spans="1:4">
      <c r="A41682" s="489" t="str">
        <f t="shared" si="651"/>
        <v>2375601826地域密着型通所介護</v>
      </c>
      <c r="B41682" s="489">
        <v>2375601826</v>
      </c>
      <c r="C41682" s="489" t="s">
        <v>161</v>
      </c>
      <c r="D41682" s="489" t="s">
        <v>11747</v>
      </c>
    </row>
    <row r="41683" spans="1:4">
      <c r="A41683" s="489" t="str">
        <f t="shared" si="651"/>
        <v>2375601826通所型サービス（独自）</v>
      </c>
      <c r="B41683" s="489">
        <v>2375601826</v>
      </c>
      <c r="C41683" s="489" t="s">
        <v>2570</v>
      </c>
      <c r="D41683" s="489" t="s">
        <v>11747</v>
      </c>
    </row>
    <row r="41684" spans="1:4">
      <c r="A41684" s="489" t="str">
        <f t="shared" si="651"/>
        <v>2375601826通所型サービス（独自／定率）</v>
      </c>
      <c r="B41684" s="489">
        <v>2375601826</v>
      </c>
      <c r="C41684" s="489" t="s">
        <v>2567</v>
      </c>
      <c r="D41684" s="489" t="s">
        <v>11747</v>
      </c>
    </row>
    <row r="41685" spans="1:4">
      <c r="A41685" s="489" t="str">
        <f t="shared" si="651"/>
        <v>2375601834通所介護</v>
      </c>
      <c r="B41685" s="489">
        <v>2375601834</v>
      </c>
      <c r="C41685" s="489" t="s">
        <v>158</v>
      </c>
      <c r="D41685" s="489" t="s">
        <v>11748</v>
      </c>
    </row>
    <row r="41686" spans="1:4">
      <c r="A41686" s="489" t="str">
        <f t="shared" si="651"/>
        <v>2375601834通所型サービス（独自）</v>
      </c>
      <c r="B41686" s="489">
        <v>2375601834</v>
      </c>
      <c r="C41686" s="489" t="s">
        <v>2570</v>
      </c>
      <c r="D41686" s="489" t="s">
        <v>11748</v>
      </c>
    </row>
    <row r="41687" spans="1:4">
      <c r="A41687" s="489" t="str">
        <f t="shared" si="651"/>
        <v>2375601834通所型サービス（独自／定率）</v>
      </c>
      <c r="B41687" s="489">
        <v>2375601834</v>
      </c>
      <c r="C41687" s="489" t="s">
        <v>2567</v>
      </c>
      <c r="D41687" s="489" t="s">
        <v>11748</v>
      </c>
    </row>
    <row r="41688" spans="1:4">
      <c r="A41688" s="489" t="str">
        <f t="shared" si="651"/>
        <v>2375601867通所介護</v>
      </c>
      <c r="B41688" s="489">
        <v>2375601867</v>
      </c>
      <c r="C41688" s="489" t="s">
        <v>158</v>
      </c>
      <c r="D41688" s="489" t="s">
        <v>11749</v>
      </c>
    </row>
    <row r="41689" spans="1:4">
      <c r="A41689" s="489" t="str">
        <f t="shared" si="651"/>
        <v>2375601867通所型サービス（独自）</v>
      </c>
      <c r="B41689" s="489">
        <v>2375601867</v>
      </c>
      <c r="C41689" s="489" t="s">
        <v>2570</v>
      </c>
      <c r="D41689" s="489" t="s">
        <v>11749</v>
      </c>
    </row>
    <row r="41690" spans="1:4">
      <c r="A41690" s="489" t="str">
        <f t="shared" si="651"/>
        <v>2375601925通所介護</v>
      </c>
      <c r="B41690" s="489">
        <v>2375601925</v>
      </c>
      <c r="C41690" s="489" t="s">
        <v>158</v>
      </c>
      <c r="D41690" s="489" t="s">
        <v>11750</v>
      </c>
    </row>
    <row r="41691" spans="1:4">
      <c r="A41691" s="489" t="str">
        <f t="shared" si="651"/>
        <v>2375601925通所型サービス（独自）</v>
      </c>
      <c r="B41691" s="489">
        <v>2375601925</v>
      </c>
      <c r="C41691" s="489" t="s">
        <v>2570</v>
      </c>
      <c r="D41691" s="489" t="s">
        <v>11750</v>
      </c>
    </row>
    <row r="41692" spans="1:4">
      <c r="A41692" s="489" t="str">
        <f t="shared" si="651"/>
        <v>2375601958通所型サービス（独自）</v>
      </c>
      <c r="B41692" s="489">
        <v>2375601958</v>
      </c>
      <c r="C41692" s="489" t="s">
        <v>2570</v>
      </c>
      <c r="D41692" s="489" t="s">
        <v>11751</v>
      </c>
    </row>
    <row r="41693" spans="1:4">
      <c r="A41693" s="489" t="str">
        <f t="shared" si="651"/>
        <v>2375601958通所型サービス（独自／定率）</v>
      </c>
      <c r="B41693" s="489">
        <v>2375601958</v>
      </c>
      <c r="C41693" s="489" t="s">
        <v>2567</v>
      </c>
      <c r="D41693" s="489" t="s">
        <v>11751</v>
      </c>
    </row>
    <row r="41694" spans="1:4">
      <c r="A41694" s="489" t="str">
        <f t="shared" si="651"/>
        <v>2375602014訪問型サービス（独自）</v>
      </c>
      <c r="B41694" s="489">
        <v>2375602014</v>
      </c>
      <c r="C41694" s="489" t="s">
        <v>2571</v>
      </c>
      <c r="D41694" s="489" t="s">
        <v>9207</v>
      </c>
    </row>
    <row r="41695" spans="1:4">
      <c r="A41695" s="489" t="str">
        <f t="shared" si="651"/>
        <v>2375602014訪問型サービス（独自／定率）</v>
      </c>
      <c r="B41695" s="489">
        <v>2375602014</v>
      </c>
      <c r="C41695" s="489" t="s">
        <v>2568</v>
      </c>
      <c r="D41695" s="489" t="s">
        <v>9207</v>
      </c>
    </row>
    <row r="41696" spans="1:4">
      <c r="A41696" s="489" t="str">
        <f t="shared" si="651"/>
        <v>2375602022通所介護</v>
      </c>
      <c r="B41696" s="489">
        <v>2375602022</v>
      </c>
      <c r="C41696" s="489" t="s">
        <v>158</v>
      </c>
      <c r="D41696" s="489" t="s">
        <v>11752</v>
      </c>
    </row>
    <row r="41697" spans="1:4">
      <c r="A41697" s="489" t="str">
        <f t="shared" si="651"/>
        <v>2375602022通所型サービス（独自）</v>
      </c>
      <c r="B41697" s="489">
        <v>2375602022</v>
      </c>
      <c r="C41697" s="489" t="s">
        <v>2570</v>
      </c>
      <c r="D41697" s="489" t="s">
        <v>11752</v>
      </c>
    </row>
    <row r="41698" spans="1:4">
      <c r="A41698" s="489" t="str">
        <f t="shared" si="651"/>
        <v>2375602022通所型サービス（独自／定率）</v>
      </c>
      <c r="B41698" s="489">
        <v>2375602022</v>
      </c>
      <c r="C41698" s="489" t="s">
        <v>2567</v>
      </c>
      <c r="D41698" s="489" t="s">
        <v>11752</v>
      </c>
    </row>
    <row r="41699" spans="1:4">
      <c r="A41699" s="489" t="str">
        <f t="shared" si="651"/>
        <v>2375602063通所介護</v>
      </c>
      <c r="B41699" s="489">
        <v>2375602063</v>
      </c>
      <c r="C41699" s="489" t="s">
        <v>158</v>
      </c>
      <c r="D41699" s="489" t="s">
        <v>11753</v>
      </c>
    </row>
    <row r="41700" spans="1:4">
      <c r="A41700" s="489" t="str">
        <f t="shared" si="651"/>
        <v>2375602063通所型サービス（独自）</v>
      </c>
      <c r="B41700" s="489">
        <v>2375602063</v>
      </c>
      <c r="C41700" s="489" t="s">
        <v>2570</v>
      </c>
      <c r="D41700" s="489" t="s">
        <v>11753</v>
      </c>
    </row>
    <row r="41701" spans="1:4">
      <c r="A41701" s="489" t="str">
        <f t="shared" si="651"/>
        <v>2375602063通所型サービス（独自）</v>
      </c>
      <c r="B41701" s="489">
        <v>2375602063</v>
      </c>
      <c r="C41701" s="489" t="s">
        <v>2570</v>
      </c>
      <c r="D41701" s="489" t="s">
        <v>11753</v>
      </c>
    </row>
    <row r="41702" spans="1:4">
      <c r="A41702" s="489" t="str">
        <f t="shared" si="651"/>
        <v>2375602063通所型サービス（独自）</v>
      </c>
      <c r="B41702" s="489">
        <v>2375602063</v>
      </c>
      <c r="C41702" s="489" t="s">
        <v>2570</v>
      </c>
      <c r="D41702" s="489" t="s">
        <v>11753</v>
      </c>
    </row>
    <row r="41703" spans="1:4">
      <c r="A41703" s="489" t="str">
        <f t="shared" si="651"/>
        <v>2375602071居宅介護支援</v>
      </c>
      <c r="B41703" s="489">
        <v>2375602071</v>
      </c>
      <c r="C41703" s="489" t="s">
        <v>2519</v>
      </c>
      <c r="D41703" s="489" t="s">
        <v>11754</v>
      </c>
    </row>
    <row r="41704" spans="1:4">
      <c r="A41704" s="489" t="str">
        <f t="shared" si="651"/>
        <v>2375602097通所介護</v>
      </c>
      <c r="B41704" s="489">
        <v>2375602097</v>
      </c>
      <c r="C41704" s="489" t="s">
        <v>158</v>
      </c>
      <c r="D41704" s="489" t="s">
        <v>11755</v>
      </c>
    </row>
    <row r="41705" spans="1:4">
      <c r="A41705" s="489" t="str">
        <f t="shared" si="651"/>
        <v>2375602097通所型サービス（独自）</v>
      </c>
      <c r="B41705" s="489">
        <v>2375602097</v>
      </c>
      <c r="C41705" s="489" t="s">
        <v>2570</v>
      </c>
      <c r="D41705" s="489" t="s">
        <v>11755</v>
      </c>
    </row>
    <row r="41706" spans="1:4">
      <c r="A41706" s="489" t="str">
        <f t="shared" si="651"/>
        <v>2375602097通所型サービス（独自／定率）</v>
      </c>
      <c r="B41706" s="489">
        <v>2375602097</v>
      </c>
      <c r="C41706" s="489" t="s">
        <v>2567</v>
      </c>
      <c r="D41706" s="489" t="s">
        <v>11755</v>
      </c>
    </row>
    <row r="41707" spans="1:4">
      <c r="A41707" s="489" t="str">
        <f t="shared" si="651"/>
        <v>2375602097通所型サービス（独自／定率）</v>
      </c>
      <c r="B41707" s="489">
        <v>2375602097</v>
      </c>
      <c r="C41707" s="489" t="s">
        <v>2567</v>
      </c>
      <c r="D41707" s="489" t="s">
        <v>11755</v>
      </c>
    </row>
    <row r="41708" spans="1:4">
      <c r="A41708" s="489" t="str">
        <f t="shared" si="651"/>
        <v>2375602105介護予防短期入所生活介護</v>
      </c>
      <c r="B41708" s="489">
        <v>2375602105</v>
      </c>
      <c r="C41708" s="489" t="s">
        <v>2093</v>
      </c>
      <c r="D41708" s="489" t="s">
        <v>11756</v>
      </c>
    </row>
    <row r="41709" spans="1:4">
      <c r="A41709" s="489" t="str">
        <f t="shared" si="651"/>
        <v>2375602105短期入所生活介護</v>
      </c>
      <c r="B41709" s="489">
        <v>2375602105</v>
      </c>
      <c r="C41709" s="489" t="s">
        <v>2092</v>
      </c>
      <c r="D41709" s="489" t="s">
        <v>11756</v>
      </c>
    </row>
    <row r="41710" spans="1:4">
      <c r="A41710" s="489" t="str">
        <f t="shared" si="651"/>
        <v>2375602113地域密着型通所介護</v>
      </c>
      <c r="B41710" s="489">
        <v>2375602113</v>
      </c>
      <c r="C41710" s="489" t="s">
        <v>161</v>
      </c>
      <c r="D41710" s="489" t="s">
        <v>11757</v>
      </c>
    </row>
    <row r="41711" spans="1:4">
      <c r="A41711" s="489" t="str">
        <f t="shared" si="651"/>
        <v>2375602113通所型サービス（独自）</v>
      </c>
      <c r="B41711" s="489">
        <v>2375602113</v>
      </c>
      <c r="C41711" s="489" t="s">
        <v>2570</v>
      </c>
      <c r="D41711" s="489" t="s">
        <v>11757</v>
      </c>
    </row>
    <row r="41712" spans="1:4">
      <c r="A41712" s="489" t="str">
        <f t="shared" si="651"/>
        <v>2375602121居宅介護支援</v>
      </c>
      <c r="B41712" s="489">
        <v>2375602121</v>
      </c>
      <c r="C41712" s="489" t="s">
        <v>2519</v>
      </c>
      <c r="D41712" s="489" t="s">
        <v>11758</v>
      </c>
    </row>
    <row r="41713" spans="1:4">
      <c r="A41713" s="489" t="str">
        <f t="shared" si="651"/>
        <v>2375602170介護老人福祉施設</v>
      </c>
      <c r="B41713" s="489">
        <v>2375602170</v>
      </c>
      <c r="C41713" s="489" t="s">
        <v>1921</v>
      </c>
      <c r="D41713" s="489" t="s">
        <v>11759</v>
      </c>
    </row>
    <row r="41714" spans="1:4">
      <c r="A41714" s="489" t="str">
        <f t="shared" si="651"/>
        <v>2375602212訪問介護</v>
      </c>
      <c r="B41714" s="489">
        <v>2375602212</v>
      </c>
      <c r="C41714" s="489" t="s">
        <v>140</v>
      </c>
      <c r="D41714" s="489" t="s">
        <v>11760</v>
      </c>
    </row>
    <row r="41715" spans="1:4">
      <c r="A41715" s="489" t="str">
        <f t="shared" si="651"/>
        <v>2375602212訪問介護</v>
      </c>
      <c r="B41715" s="489">
        <v>2375602212</v>
      </c>
      <c r="C41715" s="489" t="s">
        <v>140</v>
      </c>
      <c r="D41715" s="489" t="s">
        <v>11760</v>
      </c>
    </row>
    <row r="41716" spans="1:4">
      <c r="A41716" s="489" t="str">
        <f t="shared" si="651"/>
        <v>2375602212訪問型サービス（独自）</v>
      </c>
      <c r="B41716" s="489">
        <v>2375602212</v>
      </c>
      <c r="C41716" s="489" t="s">
        <v>2571</v>
      </c>
      <c r="D41716" s="489" t="s">
        <v>11760</v>
      </c>
    </row>
    <row r="41717" spans="1:4">
      <c r="A41717" s="489" t="str">
        <f t="shared" si="651"/>
        <v>2375602238通所型サービス（独自）</v>
      </c>
      <c r="B41717" s="489">
        <v>2375602238</v>
      </c>
      <c r="C41717" s="489" t="s">
        <v>2570</v>
      </c>
      <c r="D41717" s="489" t="s">
        <v>11761</v>
      </c>
    </row>
    <row r="41718" spans="1:4">
      <c r="A41718" s="489" t="str">
        <f t="shared" si="651"/>
        <v>2375602253介護予防支援</v>
      </c>
      <c r="B41718" s="489">
        <v>2375602253</v>
      </c>
      <c r="C41718" s="489" t="s">
        <v>2520</v>
      </c>
      <c r="D41718" s="489" t="s">
        <v>11762</v>
      </c>
    </row>
    <row r="41719" spans="1:4">
      <c r="A41719" s="489" t="str">
        <f t="shared" si="651"/>
        <v>2375602253居宅介護支援</v>
      </c>
      <c r="B41719" s="489">
        <v>2375602253</v>
      </c>
      <c r="C41719" s="489" t="s">
        <v>2519</v>
      </c>
      <c r="D41719" s="489" t="s">
        <v>11762</v>
      </c>
    </row>
    <row r="41720" spans="1:4">
      <c r="A41720" s="489" t="str">
        <f t="shared" si="651"/>
        <v>2375602261居宅介護支援</v>
      </c>
      <c r="B41720" s="489">
        <v>2375602261</v>
      </c>
      <c r="C41720" s="489" t="s">
        <v>2519</v>
      </c>
      <c r="D41720" s="489" t="s">
        <v>11763</v>
      </c>
    </row>
    <row r="41721" spans="1:4">
      <c r="A41721" s="489" t="str">
        <f t="shared" si="651"/>
        <v>2375602303訪問介護</v>
      </c>
      <c r="B41721" s="489">
        <v>2375602303</v>
      </c>
      <c r="C41721" s="489" t="s">
        <v>140</v>
      </c>
      <c r="D41721" s="489" t="s">
        <v>11764</v>
      </c>
    </row>
    <row r="41722" spans="1:4">
      <c r="A41722" s="489" t="str">
        <f t="shared" si="651"/>
        <v>2375602303訪問介護</v>
      </c>
      <c r="B41722" s="489">
        <v>2375602303</v>
      </c>
      <c r="C41722" s="489" t="s">
        <v>140</v>
      </c>
      <c r="D41722" s="489" t="s">
        <v>11764</v>
      </c>
    </row>
    <row r="41723" spans="1:4">
      <c r="A41723" s="489" t="str">
        <f t="shared" si="651"/>
        <v>2375602303訪問型サービス（独自）</v>
      </c>
      <c r="B41723" s="489">
        <v>2375602303</v>
      </c>
      <c r="C41723" s="489" t="s">
        <v>2571</v>
      </c>
      <c r="D41723" s="489" t="s">
        <v>11764</v>
      </c>
    </row>
    <row r="41724" spans="1:4">
      <c r="A41724" s="489" t="str">
        <f t="shared" si="651"/>
        <v>2375602345訪問介護</v>
      </c>
      <c r="B41724" s="489">
        <v>2375602345</v>
      </c>
      <c r="C41724" s="489" t="s">
        <v>140</v>
      </c>
      <c r="D41724" s="489" t="s">
        <v>11765</v>
      </c>
    </row>
    <row r="41725" spans="1:4">
      <c r="A41725" s="489" t="str">
        <f t="shared" si="651"/>
        <v>2375602345訪問介護</v>
      </c>
      <c r="B41725" s="489">
        <v>2375602345</v>
      </c>
      <c r="C41725" s="489" t="s">
        <v>140</v>
      </c>
      <c r="D41725" s="489" t="s">
        <v>11765</v>
      </c>
    </row>
    <row r="41726" spans="1:4">
      <c r="A41726" s="489" t="str">
        <f t="shared" si="651"/>
        <v>2375602345訪問型サービス（独自）</v>
      </c>
      <c r="B41726" s="489">
        <v>2375602345</v>
      </c>
      <c r="C41726" s="489" t="s">
        <v>2571</v>
      </c>
      <c r="D41726" s="489" t="s">
        <v>11765</v>
      </c>
    </row>
    <row r="41727" spans="1:4">
      <c r="A41727" s="489" t="str">
        <f t="shared" si="651"/>
        <v>2375602345訪問型サービス（独自／定率）</v>
      </c>
      <c r="B41727" s="489">
        <v>2375602345</v>
      </c>
      <c r="C41727" s="489" t="s">
        <v>2568</v>
      </c>
      <c r="D41727" s="489" t="s">
        <v>11765</v>
      </c>
    </row>
    <row r="41728" spans="1:4">
      <c r="A41728" s="489" t="str">
        <f t="shared" si="651"/>
        <v>2375602386訪問介護</v>
      </c>
      <c r="B41728" s="489">
        <v>2375602386</v>
      </c>
      <c r="C41728" s="489" t="s">
        <v>140</v>
      </c>
      <c r="D41728" s="489" t="s">
        <v>11766</v>
      </c>
    </row>
    <row r="41729" spans="1:4">
      <c r="A41729" s="489" t="str">
        <f t="shared" si="651"/>
        <v>2375602386訪問介護</v>
      </c>
      <c r="B41729" s="489">
        <v>2375602386</v>
      </c>
      <c r="C41729" s="489" t="s">
        <v>140</v>
      </c>
      <c r="D41729" s="489" t="s">
        <v>11766</v>
      </c>
    </row>
    <row r="41730" spans="1:4">
      <c r="A41730" s="489" t="str">
        <f t="shared" ref="A41730:A41793" si="652">B41730&amp;C41730</f>
        <v>2375602394通所介護</v>
      </c>
      <c r="B41730" s="489">
        <v>2375602394</v>
      </c>
      <c r="C41730" s="489" t="s">
        <v>158</v>
      </c>
      <c r="D41730" s="489" t="s">
        <v>11767</v>
      </c>
    </row>
    <row r="41731" spans="1:4">
      <c r="A41731" s="489" t="str">
        <f t="shared" si="652"/>
        <v>2375602410通所介護</v>
      </c>
      <c r="B41731" s="489">
        <v>2375602410</v>
      </c>
      <c r="C41731" s="489" t="s">
        <v>158</v>
      </c>
      <c r="D41731" s="489" t="s">
        <v>11761</v>
      </c>
    </row>
    <row r="41732" spans="1:4">
      <c r="A41732" s="489" t="str">
        <f t="shared" si="652"/>
        <v>2375602436通所介護</v>
      </c>
      <c r="B41732" s="489">
        <v>2375602436</v>
      </c>
      <c r="C41732" s="489" t="s">
        <v>158</v>
      </c>
      <c r="D41732" s="489" t="s">
        <v>11768</v>
      </c>
    </row>
    <row r="41733" spans="1:4">
      <c r="A41733" s="489" t="str">
        <f t="shared" si="652"/>
        <v>2375602436通所型サービス（独自）</v>
      </c>
      <c r="B41733" s="489">
        <v>2375602436</v>
      </c>
      <c r="C41733" s="489" t="s">
        <v>2570</v>
      </c>
      <c r="D41733" s="489" t="s">
        <v>11768</v>
      </c>
    </row>
    <row r="41734" spans="1:4">
      <c r="A41734" s="489" t="str">
        <f t="shared" si="652"/>
        <v>2375602451介護予防訪問リハビリテーション</v>
      </c>
      <c r="B41734" s="489">
        <v>2375602451</v>
      </c>
      <c r="C41734" s="489" t="s">
        <v>2108</v>
      </c>
      <c r="D41734" s="489" t="s">
        <v>11769</v>
      </c>
    </row>
    <row r="41735" spans="1:4">
      <c r="A41735" s="489" t="str">
        <f t="shared" si="652"/>
        <v>2375602451訪問リハビリテーション</v>
      </c>
      <c r="B41735" s="489">
        <v>2375602451</v>
      </c>
      <c r="C41735" s="489" t="s">
        <v>2104</v>
      </c>
      <c r="D41735" s="489" t="s">
        <v>11769</v>
      </c>
    </row>
    <row r="41736" spans="1:4">
      <c r="A41736" s="489" t="str">
        <f t="shared" si="652"/>
        <v>2375602469居宅介護支援</v>
      </c>
      <c r="B41736" s="489">
        <v>2375602469</v>
      </c>
      <c r="C41736" s="489" t="s">
        <v>2519</v>
      </c>
      <c r="D41736" s="489" t="s">
        <v>11770</v>
      </c>
    </row>
    <row r="41737" spans="1:4">
      <c r="A41737" s="489" t="str">
        <f t="shared" si="652"/>
        <v>2375602477居宅介護支援</v>
      </c>
      <c r="B41737" s="489">
        <v>2375602477</v>
      </c>
      <c r="C41737" s="489" t="s">
        <v>2519</v>
      </c>
      <c r="D41737" s="489" t="s">
        <v>11771</v>
      </c>
    </row>
    <row r="41738" spans="1:4">
      <c r="A41738" s="489" t="str">
        <f t="shared" si="652"/>
        <v>2375602519居宅介護支援</v>
      </c>
      <c r="B41738" s="489">
        <v>2375602519</v>
      </c>
      <c r="C41738" s="489" t="s">
        <v>2519</v>
      </c>
      <c r="D41738" s="489" t="s">
        <v>11772</v>
      </c>
    </row>
    <row r="41739" spans="1:4">
      <c r="A41739" s="489" t="str">
        <f t="shared" si="652"/>
        <v>2375602527介護予防短期入所生活介護</v>
      </c>
      <c r="B41739" s="489">
        <v>2375602527</v>
      </c>
      <c r="C41739" s="489" t="s">
        <v>2093</v>
      </c>
      <c r="D41739" s="489" t="s">
        <v>11756</v>
      </c>
    </row>
    <row r="41740" spans="1:4">
      <c r="A41740" s="489" t="str">
        <f t="shared" si="652"/>
        <v>2375602527短期入所生活介護</v>
      </c>
      <c r="B41740" s="489">
        <v>2375602527</v>
      </c>
      <c r="C41740" s="489" t="s">
        <v>2092</v>
      </c>
      <c r="D41740" s="489" t="s">
        <v>11756</v>
      </c>
    </row>
    <row r="41741" spans="1:4">
      <c r="A41741" s="489" t="str">
        <f t="shared" si="652"/>
        <v>2375602568通所介護</v>
      </c>
      <c r="B41741" s="489">
        <v>2375602568</v>
      </c>
      <c r="C41741" s="489" t="s">
        <v>158</v>
      </c>
      <c r="D41741" s="489" t="s">
        <v>11773</v>
      </c>
    </row>
    <row r="41742" spans="1:4">
      <c r="A41742" s="489" t="str">
        <f t="shared" si="652"/>
        <v>2375602568通所型サービス（独自）</v>
      </c>
      <c r="B41742" s="489">
        <v>2375602568</v>
      </c>
      <c r="C41742" s="489" t="s">
        <v>2570</v>
      </c>
      <c r="D41742" s="489" t="s">
        <v>11773</v>
      </c>
    </row>
    <row r="41743" spans="1:4">
      <c r="A41743" s="489" t="str">
        <f t="shared" si="652"/>
        <v>2375602576居宅介護支援</v>
      </c>
      <c r="B41743" s="489">
        <v>2375602576</v>
      </c>
      <c r="C41743" s="489" t="s">
        <v>2519</v>
      </c>
      <c r="D41743" s="489" t="s">
        <v>11774</v>
      </c>
    </row>
    <row r="41744" spans="1:4">
      <c r="A41744" s="489" t="str">
        <f t="shared" si="652"/>
        <v>2375602584訪問介護</v>
      </c>
      <c r="B41744" s="489">
        <v>2375602584</v>
      </c>
      <c r="C41744" s="489" t="s">
        <v>140</v>
      </c>
      <c r="D41744" s="489" t="s">
        <v>11775</v>
      </c>
    </row>
    <row r="41745" spans="1:4">
      <c r="A41745" s="489" t="str">
        <f t="shared" si="652"/>
        <v>2375602584訪問介護</v>
      </c>
      <c r="B41745" s="489">
        <v>2375602584</v>
      </c>
      <c r="C41745" s="489" t="s">
        <v>140</v>
      </c>
      <c r="D41745" s="489" t="s">
        <v>11775</v>
      </c>
    </row>
    <row r="41746" spans="1:4">
      <c r="A41746" s="489" t="str">
        <f t="shared" si="652"/>
        <v>2375602584訪問型サービス（独自）</v>
      </c>
      <c r="B41746" s="489">
        <v>2375602584</v>
      </c>
      <c r="C41746" s="489" t="s">
        <v>2571</v>
      </c>
      <c r="D41746" s="489" t="s">
        <v>11775</v>
      </c>
    </row>
    <row r="41747" spans="1:4">
      <c r="A41747" s="489" t="str">
        <f t="shared" si="652"/>
        <v>2375602592訪問介護</v>
      </c>
      <c r="B41747" s="489">
        <v>2375602592</v>
      </c>
      <c r="C41747" s="489" t="s">
        <v>140</v>
      </c>
      <c r="D41747" s="489" t="s">
        <v>11776</v>
      </c>
    </row>
    <row r="41748" spans="1:4">
      <c r="A41748" s="489" t="str">
        <f t="shared" si="652"/>
        <v>2375602592訪問介護</v>
      </c>
      <c r="B41748" s="489">
        <v>2375602592</v>
      </c>
      <c r="C41748" s="489" t="s">
        <v>140</v>
      </c>
      <c r="D41748" s="489" t="s">
        <v>11776</v>
      </c>
    </row>
    <row r="41749" spans="1:4">
      <c r="A41749" s="489" t="str">
        <f t="shared" si="652"/>
        <v>2375602592訪問型サービス（独自）</v>
      </c>
      <c r="B41749" s="489">
        <v>2375602592</v>
      </c>
      <c r="C41749" s="489" t="s">
        <v>2571</v>
      </c>
      <c r="D41749" s="489" t="s">
        <v>11776</v>
      </c>
    </row>
    <row r="41750" spans="1:4">
      <c r="A41750" s="489" t="str">
        <f t="shared" si="652"/>
        <v>2375602618訪問介護</v>
      </c>
      <c r="B41750" s="489">
        <v>2375602618</v>
      </c>
      <c r="C41750" s="489" t="s">
        <v>140</v>
      </c>
      <c r="D41750" s="489" t="s">
        <v>11777</v>
      </c>
    </row>
    <row r="41751" spans="1:4">
      <c r="A41751" s="489" t="str">
        <f t="shared" si="652"/>
        <v>2375602618訪問介護</v>
      </c>
      <c r="B41751" s="489">
        <v>2375602618</v>
      </c>
      <c r="C41751" s="489" t="s">
        <v>140</v>
      </c>
      <c r="D41751" s="489" t="s">
        <v>11777</v>
      </c>
    </row>
    <row r="41752" spans="1:4">
      <c r="A41752" s="489" t="str">
        <f t="shared" si="652"/>
        <v>2375602626訪問介護</v>
      </c>
      <c r="B41752" s="489">
        <v>2375602626</v>
      </c>
      <c r="C41752" s="489" t="s">
        <v>140</v>
      </c>
      <c r="D41752" s="489" t="s">
        <v>11778</v>
      </c>
    </row>
    <row r="41753" spans="1:4">
      <c r="A41753" s="489" t="str">
        <f t="shared" si="652"/>
        <v>2375602626訪問介護</v>
      </c>
      <c r="B41753" s="489">
        <v>2375602626</v>
      </c>
      <c r="C41753" s="489" t="s">
        <v>140</v>
      </c>
      <c r="D41753" s="489" t="s">
        <v>11778</v>
      </c>
    </row>
    <row r="41754" spans="1:4">
      <c r="A41754" s="489" t="str">
        <f t="shared" si="652"/>
        <v>2375602642居宅介護支援</v>
      </c>
      <c r="B41754" s="489">
        <v>2375602642</v>
      </c>
      <c r="C41754" s="489" t="s">
        <v>2519</v>
      </c>
      <c r="D41754" s="489" t="s">
        <v>11779</v>
      </c>
    </row>
    <row r="41755" spans="1:4">
      <c r="A41755" s="489" t="str">
        <f t="shared" si="652"/>
        <v>2375602659居宅介護支援</v>
      </c>
      <c r="B41755" s="489">
        <v>2375602659</v>
      </c>
      <c r="C41755" s="489" t="s">
        <v>2519</v>
      </c>
      <c r="D41755" s="489" t="s">
        <v>11780</v>
      </c>
    </row>
    <row r="41756" spans="1:4">
      <c r="A41756" s="489" t="str">
        <f t="shared" si="652"/>
        <v>2375602683介護予防特定施設入居者生活介護</v>
      </c>
      <c r="B41756" s="489">
        <v>2375602683</v>
      </c>
      <c r="C41756" s="489" t="s">
        <v>2514</v>
      </c>
      <c r="D41756" s="489" t="s">
        <v>11781</v>
      </c>
    </row>
    <row r="41757" spans="1:4">
      <c r="A41757" s="489" t="str">
        <f t="shared" si="652"/>
        <v>2375602683特定施設入居者生活介護（短期利用型）</v>
      </c>
      <c r="B41757" s="489">
        <v>2375602683</v>
      </c>
      <c r="C41757" s="489" t="s">
        <v>19397</v>
      </c>
      <c r="D41757" s="489" t="s">
        <v>11781</v>
      </c>
    </row>
    <row r="41758" spans="1:4">
      <c r="A41758" s="489" t="str">
        <f t="shared" si="652"/>
        <v>2375602683特定施設入居者生活介護</v>
      </c>
      <c r="B41758" s="489">
        <v>2375602683</v>
      </c>
      <c r="C41758" s="489" t="s">
        <v>2513</v>
      </c>
      <c r="D41758" s="489" t="s">
        <v>11781</v>
      </c>
    </row>
    <row r="41759" spans="1:4">
      <c r="A41759" s="489" t="str">
        <f t="shared" si="652"/>
        <v>2375602709居宅介護支援</v>
      </c>
      <c r="B41759" s="489">
        <v>2375602709</v>
      </c>
      <c r="C41759" s="489" t="s">
        <v>2519</v>
      </c>
      <c r="D41759" s="489" t="s">
        <v>11782</v>
      </c>
    </row>
    <row r="41760" spans="1:4">
      <c r="A41760" s="489" t="str">
        <f t="shared" si="652"/>
        <v>2375602717訪問介護</v>
      </c>
      <c r="B41760" s="489">
        <v>2375602717</v>
      </c>
      <c r="C41760" s="489" t="s">
        <v>140</v>
      </c>
      <c r="D41760" s="489" t="s">
        <v>11783</v>
      </c>
    </row>
    <row r="41761" spans="1:4">
      <c r="A41761" s="489" t="str">
        <f t="shared" si="652"/>
        <v>2375602717訪問介護</v>
      </c>
      <c r="B41761" s="489">
        <v>2375602717</v>
      </c>
      <c r="C41761" s="489" t="s">
        <v>140</v>
      </c>
      <c r="D41761" s="489" t="s">
        <v>11783</v>
      </c>
    </row>
    <row r="41762" spans="1:4">
      <c r="A41762" s="489" t="str">
        <f t="shared" si="652"/>
        <v>2375602717訪問型サービス（独自）</v>
      </c>
      <c r="B41762" s="489">
        <v>2375602717</v>
      </c>
      <c r="C41762" s="489" t="s">
        <v>2571</v>
      </c>
      <c r="D41762" s="489" t="s">
        <v>11783</v>
      </c>
    </row>
    <row r="41763" spans="1:4">
      <c r="A41763" s="489" t="str">
        <f t="shared" si="652"/>
        <v>2375602717訪問型サービス（独自／定率）</v>
      </c>
      <c r="B41763" s="489">
        <v>2375602717</v>
      </c>
      <c r="C41763" s="489" t="s">
        <v>2568</v>
      </c>
      <c r="D41763" s="489" t="s">
        <v>11783</v>
      </c>
    </row>
    <row r="41764" spans="1:4">
      <c r="A41764" s="489" t="str">
        <f t="shared" si="652"/>
        <v>2375602725居宅介護支援</v>
      </c>
      <c r="B41764" s="489">
        <v>2375602725</v>
      </c>
      <c r="C41764" s="489" t="s">
        <v>2519</v>
      </c>
      <c r="D41764" s="489" t="s">
        <v>11784</v>
      </c>
    </row>
    <row r="41765" spans="1:4">
      <c r="A41765" s="489" t="str">
        <f t="shared" si="652"/>
        <v>2375602733訪問介護</v>
      </c>
      <c r="B41765" s="489">
        <v>2375602733</v>
      </c>
      <c r="C41765" s="489" t="s">
        <v>140</v>
      </c>
      <c r="D41765" s="489" t="s">
        <v>11785</v>
      </c>
    </row>
    <row r="41766" spans="1:4">
      <c r="A41766" s="489" t="str">
        <f t="shared" si="652"/>
        <v>2375602733訪問介護</v>
      </c>
      <c r="B41766" s="489">
        <v>2375602733</v>
      </c>
      <c r="C41766" s="489" t="s">
        <v>140</v>
      </c>
      <c r="D41766" s="489" t="s">
        <v>11785</v>
      </c>
    </row>
    <row r="41767" spans="1:4">
      <c r="A41767" s="489" t="str">
        <f t="shared" si="652"/>
        <v>2375602733訪問型サービス（独自）</v>
      </c>
      <c r="B41767" s="489">
        <v>2375602733</v>
      </c>
      <c r="C41767" s="489" t="s">
        <v>2571</v>
      </c>
      <c r="D41767" s="489" t="s">
        <v>11785</v>
      </c>
    </row>
    <row r="41768" spans="1:4">
      <c r="A41768" s="489" t="str">
        <f t="shared" si="652"/>
        <v>2375602733訪問型サービス（独自）</v>
      </c>
      <c r="B41768" s="489">
        <v>2375602733</v>
      </c>
      <c r="C41768" s="489" t="s">
        <v>2571</v>
      </c>
      <c r="D41768" s="489" t="s">
        <v>11785</v>
      </c>
    </row>
    <row r="41769" spans="1:4">
      <c r="A41769" s="489" t="str">
        <f t="shared" si="652"/>
        <v>2375602741訪問介護</v>
      </c>
      <c r="B41769" s="489">
        <v>2375602741</v>
      </c>
      <c r="C41769" s="489" t="s">
        <v>140</v>
      </c>
      <c r="D41769" s="489" t="s">
        <v>19478</v>
      </c>
    </row>
    <row r="41770" spans="1:4">
      <c r="A41770" s="489" t="str">
        <f t="shared" si="652"/>
        <v>2375602741訪問介護</v>
      </c>
      <c r="B41770" s="489">
        <v>2375602741</v>
      </c>
      <c r="C41770" s="489" t="s">
        <v>140</v>
      </c>
      <c r="D41770" s="489" t="s">
        <v>19478</v>
      </c>
    </row>
    <row r="41771" spans="1:4">
      <c r="A41771" s="489" t="str">
        <f t="shared" si="652"/>
        <v>2375700016居宅介護支援</v>
      </c>
      <c r="B41771" s="489">
        <v>2375700016</v>
      </c>
      <c r="C41771" s="489" t="s">
        <v>2519</v>
      </c>
      <c r="D41771" s="489" t="s">
        <v>11786</v>
      </c>
    </row>
    <row r="41772" spans="1:4">
      <c r="A41772" s="489" t="str">
        <f t="shared" si="652"/>
        <v>2375700024居宅介護支援</v>
      </c>
      <c r="B41772" s="489">
        <v>2375700024</v>
      </c>
      <c r="C41772" s="489" t="s">
        <v>2519</v>
      </c>
      <c r="D41772" s="489" t="s">
        <v>11787</v>
      </c>
    </row>
    <row r="41773" spans="1:4">
      <c r="A41773" s="489" t="str">
        <f t="shared" si="652"/>
        <v>2375700040居宅介護支援</v>
      </c>
      <c r="B41773" s="489">
        <v>2375700040</v>
      </c>
      <c r="C41773" s="489" t="s">
        <v>2519</v>
      </c>
      <c r="D41773" s="489" t="s">
        <v>11788</v>
      </c>
    </row>
    <row r="41774" spans="1:4">
      <c r="A41774" s="489" t="str">
        <f t="shared" si="652"/>
        <v>2375700057居宅介護支援</v>
      </c>
      <c r="B41774" s="489">
        <v>2375700057</v>
      </c>
      <c r="C41774" s="489" t="s">
        <v>2519</v>
      </c>
      <c r="D41774" s="489" t="s">
        <v>11789</v>
      </c>
    </row>
    <row r="41775" spans="1:4">
      <c r="A41775" s="489" t="str">
        <f t="shared" si="652"/>
        <v>2375700073介護予防支援</v>
      </c>
      <c r="B41775" s="489">
        <v>2375700073</v>
      </c>
      <c r="C41775" s="489" t="s">
        <v>2520</v>
      </c>
      <c r="D41775" s="489" t="s">
        <v>11790</v>
      </c>
    </row>
    <row r="41776" spans="1:4">
      <c r="A41776" s="489" t="str">
        <f t="shared" si="652"/>
        <v>2375700073居宅介護支援</v>
      </c>
      <c r="B41776" s="489">
        <v>2375700073</v>
      </c>
      <c r="C41776" s="489" t="s">
        <v>2519</v>
      </c>
      <c r="D41776" s="489" t="s">
        <v>11790</v>
      </c>
    </row>
    <row r="41777" spans="1:4">
      <c r="A41777" s="489" t="str">
        <f t="shared" si="652"/>
        <v>2375700123居宅介護支援</v>
      </c>
      <c r="B41777" s="489">
        <v>2375700123</v>
      </c>
      <c r="C41777" s="489" t="s">
        <v>2519</v>
      </c>
      <c r="D41777" s="489" t="s">
        <v>11791</v>
      </c>
    </row>
    <row r="41778" spans="1:4">
      <c r="A41778" s="489" t="str">
        <f t="shared" si="652"/>
        <v>2375700131居宅介護支援</v>
      </c>
      <c r="B41778" s="489">
        <v>2375700131</v>
      </c>
      <c r="C41778" s="489" t="s">
        <v>2519</v>
      </c>
      <c r="D41778" s="489" t="s">
        <v>11792</v>
      </c>
    </row>
    <row r="41779" spans="1:4">
      <c r="A41779" s="489" t="str">
        <f t="shared" si="652"/>
        <v>2375700149居宅介護支援</v>
      </c>
      <c r="B41779" s="489">
        <v>2375700149</v>
      </c>
      <c r="C41779" s="489" t="s">
        <v>2519</v>
      </c>
      <c r="D41779" s="489" t="s">
        <v>11793</v>
      </c>
    </row>
    <row r="41780" spans="1:4">
      <c r="A41780" s="489" t="str">
        <f t="shared" si="652"/>
        <v>2375700156居宅介護支援</v>
      </c>
      <c r="B41780" s="489">
        <v>2375700156</v>
      </c>
      <c r="C41780" s="489" t="s">
        <v>2519</v>
      </c>
      <c r="D41780" s="489" t="s">
        <v>11794</v>
      </c>
    </row>
    <row r="41781" spans="1:4">
      <c r="A41781" s="489" t="str">
        <f t="shared" si="652"/>
        <v>2375700172居宅介護支援</v>
      </c>
      <c r="B41781" s="489">
        <v>2375700172</v>
      </c>
      <c r="C41781" s="489" t="s">
        <v>2519</v>
      </c>
      <c r="D41781" s="489" t="s">
        <v>11795</v>
      </c>
    </row>
    <row r="41782" spans="1:4">
      <c r="A41782" s="489" t="str">
        <f t="shared" si="652"/>
        <v>2375700180介護老人福祉施設</v>
      </c>
      <c r="B41782" s="489">
        <v>2375700180</v>
      </c>
      <c r="C41782" s="489" t="s">
        <v>1921</v>
      </c>
      <c r="D41782" s="489" t="s">
        <v>11796</v>
      </c>
    </row>
    <row r="41783" spans="1:4">
      <c r="A41783" s="489" t="str">
        <f t="shared" si="652"/>
        <v>2375700180介護老人福祉施設</v>
      </c>
      <c r="B41783" s="489">
        <v>2375700180</v>
      </c>
      <c r="C41783" s="489" t="s">
        <v>1921</v>
      </c>
      <c r="D41783" s="489" t="s">
        <v>11796</v>
      </c>
    </row>
    <row r="41784" spans="1:4">
      <c r="A41784" s="489" t="str">
        <f t="shared" si="652"/>
        <v>2375700198介護予防短期入所生活介護</v>
      </c>
      <c r="B41784" s="489">
        <v>2375700198</v>
      </c>
      <c r="C41784" s="489" t="s">
        <v>2093</v>
      </c>
      <c r="D41784" s="489" t="s">
        <v>11797</v>
      </c>
    </row>
    <row r="41785" spans="1:4">
      <c r="A41785" s="489" t="str">
        <f t="shared" si="652"/>
        <v>2375700198介護老人福祉施設</v>
      </c>
      <c r="B41785" s="489">
        <v>2375700198</v>
      </c>
      <c r="C41785" s="489" t="s">
        <v>1921</v>
      </c>
      <c r="D41785" s="489" t="s">
        <v>11797</v>
      </c>
    </row>
    <row r="41786" spans="1:4">
      <c r="A41786" s="489" t="str">
        <f t="shared" si="652"/>
        <v>2375700198短期入所生活介護</v>
      </c>
      <c r="B41786" s="489">
        <v>2375700198</v>
      </c>
      <c r="C41786" s="489" t="s">
        <v>2092</v>
      </c>
      <c r="D41786" s="489" t="s">
        <v>11797</v>
      </c>
    </row>
    <row r="41787" spans="1:4">
      <c r="A41787" s="489" t="str">
        <f t="shared" si="652"/>
        <v>2375700206介護予防短期入所生活介護</v>
      </c>
      <c r="B41787" s="489">
        <v>2375700206</v>
      </c>
      <c r="C41787" s="489" t="s">
        <v>2093</v>
      </c>
      <c r="D41787" s="489" t="s">
        <v>11798</v>
      </c>
    </row>
    <row r="41788" spans="1:4">
      <c r="A41788" s="489" t="str">
        <f t="shared" si="652"/>
        <v>2375700206介護老人福祉施設</v>
      </c>
      <c r="B41788" s="489">
        <v>2375700206</v>
      </c>
      <c r="C41788" s="489" t="s">
        <v>1921</v>
      </c>
      <c r="D41788" s="489" t="s">
        <v>11798</v>
      </c>
    </row>
    <row r="41789" spans="1:4">
      <c r="A41789" s="489" t="str">
        <f t="shared" si="652"/>
        <v>2375700206介護老人福祉施設</v>
      </c>
      <c r="B41789" s="489">
        <v>2375700206</v>
      </c>
      <c r="C41789" s="489" t="s">
        <v>1921</v>
      </c>
      <c r="D41789" s="489" t="s">
        <v>11798</v>
      </c>
    </row>
    <row r="41790" spans="1:4">
      <c r="A41790" s="489" t="str">
        <f t="shared" si="652"/>
        <v>2375700206短期入所生活介護</v>
      </c>
      <c r="B41790" s="489">
        <v>2375700206</v>
      </c>
      <c r="C41790" s="489" t="s">
        <v>2092</v>
      </c>
      <c r="D41790" s="489" t="s">
        <v>11798</v>
      </c>
    </row>
    <row r="41791" spans="1:4">
      <c r="A41791" s="489" t="str">
        <f t="shared" si="652"/>
        <v>2375700214介護老人福祉施設</v>
      </c>
      <c r="B41791" s="489">
        <v>2375700214</v>
      </c>
      <c r="C41791" s="489" t="s">
        <v>1921</v>
      </c>
      <c r="D41791" s="489" t="s">
        <v>11799</v>
      </c>
    </row>
    <row r="41792" spans="1:4">
      <c r="A41792" s="489" t="str">
        <f t="shared" si="652"/>
        <v>2375700214介護老人福祉施設</v>
      </c>
      <c r="B41792" s="489">
        <v>2375700214</v>
      </c>
      <c r="C41792" s="489" t="s">
        <v>1921</v>
      </c>
      <c r="D41792" s="489" t="s">
        <v>11799</v>
      </c>
    </row>
    <row r="41793" spans="1:4">
      <c r="A41793" s="489" t="str">
        <f t="shared" si="652"/>
        <v>2375700222居宅介護支援</v>
      </c>
      <c r="B41793" s="489">
        <v>2375700222</v>
      </c>
      <c r="C41793" s="489" t="s">
        <v>2519</v>
      </c>
      <c r="D41793" s="489" t="s">
        <v>11800</v>
      </c>
    </row>
    <row r="41794" spans="1:4">
      <c r="A41794" s="489" t="str">
        <f t="shared" ref="A41794:A41857" si="653">B41794&amp;C41794</f>
        <v>2375700248訪問介護</v>
      </c>
      <c r="B41794" s="489">
        <v>2375700248</v>
      </c>
      <c r="C41794" s="489" t="s">
        <v>140</v>
      </c>
      <c r="D41794" s="489" t="s">
        <v>11801</v>
      </c>
    </row>
    <row r="41795" spans="1:4">
      <c r="A41795" s="489" t="str">
        <f t="shared" si="653"/>
        <v>2375700248訪問介護</v>
      </c>
      <c r="B41795" s="489">
        <v>2375700248</v>
      </c>
      <c r="C41795" s="489" t="s">
        <v>140</v>
      </c>
      <c r="D41795" s="489" t="s">
        <v>11801</v>
      </c>
    </row>
    <row r="41796" spans="1:4">
      <c r="A41796" s="489" t="str">
        <f t="shared" si="653"/>
        <v>2375700248訪問介護</v>
      </c>
      <c r="B41796" s="489">
        <v>2375700248</v>
      </c>
      <c r="C41796" s="489" t="s">
        <v>140</v>
      </c>
      <c r="D41796" s="489" t="s">
        <v>11801</v>
      </c>
    </row>
    <row r="41797" spans="1:4">
      <c r="A41797" s="489" t="str">
        <f t="shared" si="653"/>
        <v>2375700248訪問型サービス（独自）</v>
      </c>
      <c r="B41797" s="489">
        <v>2375700248</v>
      </c>
      <c r="C41797" s="489" t="s">
        <v>2571</v>
      </c>
      <c r="D41797" s="489" t="s">
        <v>11801</v>
      </c>
    </row>
    <row r="41798" spans="1:4">
      <c r="A41798" s="489" t="str">
        <f t="shared" si="653"/>
        <v>2375700255訪問介護</v>
      </c>
      <c r="B41798" s="489">
        <v>2375700255</v>
      </c>
      <c r="C41798" s="489" t="s">
        <v>140</v>
      </c>
      <c r="D41798" s="489" t="s">
        <v>11802</v>
      </c>
    </row>
    <row r="41799" spans="1:4">
      <c r="A41799" s="489" t="str">
        <f t="shared" si="653"/>
        <v>2375700255訪問介護</v>
      </c>
      <c r="B41799" s="489">
        <v>2375700255</v>
      </c>
      <c r="C41799" s="489" t="s">
        <v>140</v>
      </c>
      <c r="D41799" s="489" t="s">
        <v>11802</v>
      </c>
    </row>
    <row r="41800" spans="1:4">
      <c r="A41800" s="489" t="str">
        <f t="shared" si="653"/>
        <v>2375700255訪問型サービス（独自）</v>
      </c>
      <c r="B41800" s="489">
        <v>2375700255</v>
      </c>
      <c r="C41800" s="489" t="s">
        <v>2571</v>
      </c>
      <c r="D41800" s="489" t="s">
        <v>11802</v>
      </c>
    </row>
    <row r="41801" spans="1:4">
      <c r="A41801" s="489" t="str">
        <f t="shared" si="653"/>
        <v>2375700297通所介護</v>
      </c>
      <c r="B41801" s="489">
        <v>2375700297</v>
      </c>
      <c r="C41801" s="489" t="s">
        <v>158</v>
      </c>
      <c r="D41801" s="489" t="s">
        <v>11803</v>
      </c>
    </row>
    <row r="41802" spans="1:4">
      <c r="A41802" s="489" t="str">
        <f t="shared" si="653"/>
        <v>2375700297通所型サービス（独自）</v>
      </c>
      <c r="B41802" s="489">
        <v>2375700297</v>
      </c>
      <c r="C41802" s="489" t="s">
        <v>2570</v>
      </c>
      <c r="D41802" s="489" t="s">
        <v>11803</v>
      </c>
    </row>
    <row r="41803" spans="1:4">
      <c r="A41803" s="489" t="str">
        <f t="shared" si="653"/>
        <v>2375700305通所介護</v>
      </c>
      <c r="B41803" s="489">
        <v>2375700305</v>
      </c>
      <c r="C41803" s="489" t="s">
        <v>158</v>
      </c>
      <c r="D41803" s="489" t="s">
        <v>11804</v>
      </c>
    </row>
    <row r="41804" spans="1:4">
      <c r="A41804" s="489" t="str">
        <f t="shared" si="653"/>
        <v>2375700305通所型サービス（独自）</v>
      </c>
      <c r="B41804" s="489">
        <v>2375700305</v>
      </c>
      <c r="C41804" s="489" t="s">
        <v>2570</v>
      </c>
      <c r="D41804" s="489" t="s">
        <v>11804</v>
      </c>
    </row>
    <row r="41805" spans="1:4">
      <c r="A41805" s="489" t="str">
        <f t="shared" si="653"/>
        <v>2375700313介護予防短期入所生活介護</v>
      </c>
      <c r="B41805" s="489">
        <v>2375700313</v>
      </c>
      <c r="C41805" s="489" t="s">
        <v>2093</v>
      </c>
      <c r="D41805" s="489" t="s">
        <v>11805</v>
      </c>
    </row>
    <row r="41806" spans="1:4">
      <c r="A41806" s="489" t="str">
        <f t="shared" si="653"/>
        <v>2375700313短期入所生活介護</v>
      </c>
      <c r="B41806" s="489">
        <v>2375700313</v>
      </c>
      <c r="C41806" s="489" t="s">
        <v>2092</v>
      </c>
      <c r="D41806" s="489" t="s">
        <v>11805</v>
      </c>
    </row>
    <row r="41807" spans="1:4">
      <c r="A41807" s="489" t="str">
        <f t="shared" si="653"/>
        <v>2375700321居宅介護支援</v>
      </c>
      <c r="B41807" s="489">
        <v>2375700321</v>
      </c>
      <c r="C41807" s="489" t="s">
        <v>2519</v>
      </c>
      <c r="D41807" s="489" t="s">
        <v>11806</v>
      </c>
    </row>
    <row r="41808" spans="1:4">
      <c r="A41808" s="489" t="str">
        <f t="shared" si="653"/>
        <v>2375700339訪問介護</v>
      </c>
      <c r="B41808" s="489">
        <v>2375700339</v>
      </c>
      <c r="C41808" s="489" t="s">
        <v>140</v>
      </c>
      <c r="D41808" s="489" t="s">
        <v>11807</v>
      </c>
    </row>
    <row r="41809" spans="1:4">
      <c r="A41809" s="489" t="str">
        <f t="shared" si="653"/>
        <v>2375700339訪問介護</v>
      </c>
      <c r="B41809" s="489">
        <v>2375700339</v>
      </c>
      <c r="C41809" s="489" t="s">
        <v>140</v>
      </c>
      <c r="D41809" s="489" t="s">
        <v>11807</v>
      </c>
    </row>
    <row r="41810" spans="1:4">
      <c r="A41810" s="489" t="str">
        <f t="shared" si="653"/>
        <v>2375700339訪問型サービス（独自）</v>
      </c>
      <c r="B41810" s="489">
        <v>2375700339</v>
      </c>
      <c r="C41810" s="489" t="s">
        <v>2571</v>
      </c>
      <c r="D41810" s="489" t="s">
        <v>11807</v>
      </c>
    </row>
    <row r="41811" spans="1:4">
      <c r="A41811" s="489" t="str">
        <f t="shared" si="653"/>
        <v>2375700347訪問介護</v>
      </c>
      <c r="B41811" s="489">
        <v>2375700347</v>
      </c>
      <c r="C41811" s="489" t="s">
        <v>140</v>
      </c>
      <c r="D41811" s="489" t="s">
        <v>11808</v>
      </c>
    </row>
    <row r="41812" spans="1:4">
      <c r="A41812" s="489" t="str">
        <f t="shared" si="653"/>
        <v>2375700347訪問介護</v>
      </c>
      <c r="B41812" s="489">
        <v>2375700347</v>
      </c>
      <c r="C41812" s="489" t="s">
        <v>140</v>
      </c>
      <c r="D41812" s="489" t="s">
        <v>11808</v>
      </c>
    </row>
    <row r="41813" spans="1:4">
      <c r="A41813" s="489" t="str">
        <f t="shared" si="653"/>
        <v>2375700347訪問型サービス（独自）</v>
      </c>
      <c r="B41813" s="489">
        <v>2375700347</v>
      </c>
      <c r="C41813" s="489" t="s">
        <v>2571</v>
      </c>
      <c r="D41813" s="489" t="s">
        <v>11808</v>
      </c>
    </row>
    <row r="41814" spans="1:4">
      <c r="A41814" s="489" t="str">
        <f t="shared" si="653"/>
        <v>2375700347訪問型サービス（独自／定率）</v>
      </c>
      <c r="B41814" s="489">
        <v>2375700347</v>
      </c>
      <c r="C41814" s="489" t="s">
        <v>2568</v>
      </c>
      <c r="D41814" s="489" t="s">
        <v>11808</v>
      </c>
    </row>
    <row r="41815" spans="1:4">
      <c r="A41815" s="489" t="str">
        <f t="shared" si="653"/>
        <v>2375700370訪問介護</v>
      </c>
      <c r="B41815" s="489">
        <v>2375700370</v>
      </c>
      <c r="C41815" s="489" t="s">
        <v>140</v>
      </c>
      <c r="D41815" s="489" t="s">
        <v>11809</v>
      </c>
    </row>
    <row r="41816" spans="1:4">
      <c r="A41816" s="489" t="str">
        <f t="shared" si="653"/>
        <v>2375700370訪問介護</v>
      </c>
      <c r="B41816" s="489">
        <v>2375700370</v>
      </c>
      <c r="C41816" s="489" t="s">
        <v>140</v>
      </c>
      <c r="D41816" s="489" t="s">
        <v>11809</v>
      </c>
    </row>
    <row r="41817" spans="1:4">
      <c r="A41817" s="489" t="str">
        <f t="shared" si="653"/>
        <v>2375700370訪問型サービス（独自）</v>
      </c>
      <c r="B41817" s="489">
        <v>2375700370</v>
      </c>
      <c r="C41817" s="489" t="s">
        <v>2571</v>
      </c>
      <c r="D41817" s="489" t="s">
        <v>11809</v>
      </c>
    </row>
    <row r="41818" spans="1:4">
      <c r="A41818" s="489" t="str">
        <f t="shared" si="653"/>
        <v>2375700388通所介護</v>
      </c>
      <c r="B41818" s="489">
        <v>2375700388</v>
      </c>
      <c r="C41818" s="489" t="s">
        <v>158</v>
      </c>
      <c r="D41818" s="489" t="s">
        <v>11810</v>
      </c>
    </row>
    <row r="41819" spans="1:4">
      <c r="A41819" s="489" t="str">
        <f t="shared" si="653"/>
        <v>2375700388通所介護</v>
      </c>
      <c r="B41819" s="489">
        <v>2375700388</v>
      </c>
      <c r="C41819" s="489" t="s">
        <v>158</v>
      </c>
      <c r="D41819" s="489" t="s">
        <v>11810</v>
      </c>
    </row>
    <row r="41820" spans="1:4">
      <c r="A41820" s="489" t="str">
        <f t="shared" si="653"/>
        <v>2375700388通所型サービス（独自）</v>
      </c>
      <c r="B41820" s="489">
        <v>2375700388</v>
      </c>
      <c r="C41820" s="489" t="s">
        <v>2570</v>
      </c>
      <c r="D41820" s="489" t="s">
        <v>11810</v>
      </c>
    </row>
    <row r="41821" spans="1:4">
      <c r="A41821" s="489" t="str">
        <f t="shared" si="653"/>
        <v>2375700388通所型サービス（独自／定率）</v>
      </c>
      <c r="B41821" s="489">
        <v>2375700388</v>
      </c>
      <c r="C41821" s="489" t="s">
        <v>2567</v>
      </c>
      <c r="D41821" s="489" t="s">
        <v>11810</v>
      </c>
    </row>
    <row r="41822" spans="1:4">
      <c r="A41822" s="489" t="str">
        <f t="shared" si="653"/>
        <v>2375700388通所型サービス（独自／定率）</v>
      </c>
      <c r="B41822" s="489">
        <v>2375700388</v>
      </c>
      <c r="C41822" s="489" t="s">
        <v>2567</v>
      </c>
      <c r="D41822" s="489" t="s">
        <v>11810</v>
      </c>
    </row>
    <row r="41823" spans="1:4">
      <c r="A41823" s="489" t="str">
        <f t="shared" si="653"/>
        <v>2375700396訪問介護</v>
      </c>
      <c r="B41823" s="489">
        <v>2375700396</v>
      </c>
      <c r="C41823" s="489" t="s">
        <v>140</v>
      </c>
      <c r="D41823" s="489" t="s">
        <v>11811</v>
      </c>
    </row>
    <row r="41824" spans="1:4">
      <c r="A41824" s="489" t="str">
        <f t="shared" si="653"/>
        <v>2375700396訪問介護</v>
      </c>
      <c r="B41824" s="489">
        <v>2375700396</v>
      </c>
      <c r="C41824" s="489" t="s">
        <v>140</v>
      </c>
      <c r="D41824" s="489" t="s">
        <v>11811</v>
      </c>
    </row>
    <row r="41825" spans="1:4">
      <c r="A41825" s="489" t="str">
        <f t="shared" si="653"/>
        <v>2375700396訪問型サービス（独自）</v>
      </c>
      <c r="B41825" s="489">
        <v>2375700396</v>
      </c>
      <c r="C41825" s="489" t="s">
        <v>2571</v>
      </c>
      <c r="D41825" s="489" t="s">
        <v>11811</v>
      </c>
    </row>
    <row r="41826" spans="1:4">
      <c r="A41826" s="489" t="str">
        <f t="shared" si="653"/>
        <v>2375700404通所介護</v>
      </c>
      <c r="B41826" s="489">
        <v>2375700404</v>
      </c>
      <c r="C41826" s="489" t="s">
        <v>158</v>
      </c>
      <c r="D41826" s="489" t="s">
        <v>11812</v>
      </c>
    </row>
    <row r="41827" spans="1:4">
      <c r="A41827" s="489" t="str">
        <f t="shared" si="653"/>
        <v>2375700404通所型サービス（独自）</v>
      </c>
      <c r="B41827" s="489">
        <v>2375700404</v>
      </c>
      <c r="C41827" s="489" t="s">
        <v>2570</v>
      </c>
      <c r="D41827" s="489" t="s">
        <v>11812</v>
      </c>
    </row>
    <row r="41828" spans="1:4">
      <c r="A41828" s="489" t="str">
        <f t="shared" si="653"/>
        <v>2375700412介護予防短期入所生活介護</v>
      </c>
      <c r="B41828" s="489">
        <v>2375700412</v>
      </c>
      <c r="C41828" s="489" t="s">
        <v>2093</v>
      </c>
      <c r="D41828" s="489" t="s">
        <v>11813</v>
      </c>
    </row>
    <row r="41829" spans="1:4">
      <c r="A41829" s="489" t="str">
        <f t="shared" si="653"/>
        <v>2375700412短期入所生活介護</v>
      </c>
      <c r="B41829" s="489">
        <v>2375700412</v>
      </c>
      <c r="C41829" s="489" t="s">
        <v>2092</v>
      </c>
      <c r="D41829" s="489" t="s">
        <v>11813</v>
      </c>
    </row>
    <row r="41830" spans="1:4">
      <c r="A41830" s="489" t="str">
        <f t="shared" si="653"/>
        <v>2375700412短期入所生活介護</v>
      </c>
      <c r="B41830" s="489">
        <v>2375700412</v>
      </c>
      <c r="C41830" s="489" t="s">
        <v>2092</v>
      </c>
      <c r="D41830" s="489" t="s">
        <v>11813</v>
      </c>
    </row>
    <row r="41831" spans="1:4">
      <c r="A41831" s="489" t="str">
        <f t="shared" si="653"/>
        <v>2375700420訪問介護</v>
      </c>
      <c r="B41831" s="489">
        <v>2375700420</v>
      </c>
      <c r="C41831" s="489" t="s">
        <v>140</v>
      </c>
      <c r="D41831" s="489" t="s">
        <v>11814</v>
      </c>
    </row>
    <row r="41832" spans="1:4">
      <c r="A41832" s="489" t="str">
        <f t="shared" si="653"/>
        <v>2375700420訪問介護</v>
      </c>
      <c r="B41832" s="489">
        <v>2375700420</v>
      </c>
      <c r="C41832" s="489" t="s">
        <v>140</v>
      </c>
      <c r="D41832" s="489" t="s">
        <v>11814</v>
      </c>
    </row>
    <row r="41833" spans="1:4">
      <c r="A41833" s="489" t="str">
        <f t="shared" si="653"/>
        <v>2375700420訪問型サービス（独自）</v>
      </c>
      <c r="B41833" s="489">
        <v>2375700420</v>
      </c>
      <c r="C41833" s="489" t="s">
        <v>2571</v>
      </c>
      <c r="D41833" s="489" t="s">
        <v>11814</v>
      </c>
    </row>
    <row r="41834" spans="1:4">
      <c r="A41834" s="489" t="str">
        <f t="shared" si="653"/>
        <v>2375700479訪問介護</v>
      </c>
      <c r="B41834" s="489">
        <v>2375700479</v>
      </c>
      <c r="C41834" s="489" t="s">
        <v>140</v>
      </c>
      <c r="D41834" s="489" t="s">
        <v>11816</v>
      </c>
    </row>
    <row r="41835" spans="1:4">
      <c r="A41835" s="489" t="str">
        <f t="shared" si="653"/>
        <v>2375700479訪問介護</v>
      </c>
      <c r="B41835" s="489">
        <v>2375700479</v>
      </c>
      <c r="C41835" s="489" t="s">
        <v>140</v>
      </c>
      <c r="D41835" s="489" t="s">
        <v>11816</v>
      </c>
    </row>
    <row r="41836" spans="1:4">
      <c r="A41836" s="489" t="str">
        <f t="shared" si="653"/>
        <v>2375700479訪問型サービス（独自）</v>
      </c>
      <c r="B41836" s="489">
        <v>2375700479</v>
      </c>
      <c r="C41836" s="489" t="s">
        <v>2571</v>
      </c>
      <c r="D41836" s="489" t="s">
        <v>11816</v>
      </c>
    </row>
    <row r="41837" spans="1:4">
      <c r="A41837" s="489" t="str">
        <f t="shared" si="653"/>
        <v>2375700487居宅介護支援</v>
      </c>
      <c r="B41837" s="489">
        <v>2375700487</v>
      </c>
      <c r="C41837" s="489" t="s">
        <v>2519</v>
      </c>
      <c r="D41837" s="489" t="s">
        <v>11817</v>
      </c>
    </row>
    <row r="41838" spans="1:4">
      <c r="A41838" s="489" t="str">
        <f t="shared" si="653"/>
        <v>2375700503居宅介護支援</v>
      </c>
      <c r="B41838" s="489">
        <v>2375700503</v>
      </c>
      <c r="C41838" s="489" t="s">
        <v>2519</v>
      </c>
      <c r="D41838" s="489" t="s">
        <v>5599</v>
      </c>
    </row>
    <row r="41839" spans="1:4">
      <c r="A41839" s="489" t="str">
        <f t="shared" si="653"/>
        <v>2375700511訪問介護</v>
      </c>
      <c r="B41839" s="489">
        <v>2375700511</v>
      </c>
      <c r="C41839" s="489" t="s">
        <v>140</v>
      </c>
      <c r="D41839" s="489" t="s">
        <v>11818</v>
      </c>
    </row>
    <row r="41840" spans="1:4">
      <c r="A41840" s="489" t="str">
        <f t="shared" si="653"/>
        <v>2375700511訪問介護</v>
      </c>
      <c r="B41840" s="489">
        <v>2375700511</v>
      </c>
      <c r="C41840" s="489" t="s">
        <v>140</v>
      </c>
      <c r="D41840" s="489" t="s">
        <v>11818</v>
      </c>
    </row>
    <row r="41841" spans="1:4">
      <c r="A41841" s="489" t="str">
        <f t="shared" si="653"/>
        <v>2375700511訪問型サービス（独自）</v>
      </c>
      <c r="B41841" s="489">
        <v>2375700511</v>
      </c>
      <c r="C41841" s="489" t="s">
        <v>2571</v>
      </c>
      <c r="D41841" s="489" t="s">
        <v>11818</v>
      </c>
    </row>
    <row r="41842" spans="1:4">
      <c r="A41842" s="489" t="str">
        <f t="shared" si="653"/>
        <v>2375700511訪問型サービス（独自）</v>
      </c>
      <c r="B41842" s="489">
        <v>2375700511</v>
      </c>
      <c r="C41842" s="489" t="s">
        <v>2571</v>
      </c>
      <c r="D41842" s="489" t="s">
        <v>11818</v>
      </c>
    </row>
    <row r="41843" spans="1:4">
      <c r="A41843" s="489" t="str">
        <f t="shared" si="653"/>
        <v>2375700511訪問型サービス（独自／定率）</v>
      </c>
      <c r="B41843" s="489">
        <v>2375700511</v>
      </c>
      <c r="C41843" s="489" t="s">
        <v>2568</v>
      </c>
      <c r="D41843" s="489" t="s">
        <v>11818</v>
      </c>
    </row>
    <row r="41844" spans="1:4">
      <c r="A41844" s="489" t="str">
        <f t="shared" si="653"/>
        <v>2375700529訪問介護</v>
      </c>
      <c r="B41844" s="489">
        <v>2375700529</v>
      </c>
      <c r="C41844" s="489" t="s">
        <v>140</v>
      </c>
      <c r="D41844" s="489" t="s">
        <v>11819</v>
      </c>
    </row>
    <row r="41845" spans="1:4">
      <c r="A41845" s="489" t="str">
        <f t="shared" si="653"/>
        <v>2375700529訪問介護</v>
      </c>
      <c r="B41845" s="489">
        <v>2375700529</v>
      </c>
      <c r="C41845" s="489" t="s">
        <v>140</v>
      </c>
      <c r="D41845" s="489" t="s">
        <v>11819</v>
      </c>
    </row>
    <row r="41846" spans="1:4">
      <c r="A41846" s="489" t="str">
        <f t="shared" si="653"/>
        <v>2375700529訪問型サービス（独自）</v>
      </c>
      <c r="B41846" s="489">
        <v>2375700529</v>
      </c>
      <c r="C41846" s="489" t="s">
        <v>2571</v>
      </c>
      <c r="D41846" s="489" t="s">
        <v>11819</v>
      </c>
    </row>
    <row r="41847" spans="1:4">
      <c r="A41847" s="489" t="str">
        <f t="shared" si="653"/>
        <v>2375700529訪問型サービス（独自）</v>
      </c>
      <c r="B41847" s="489">
        <v>2375700529</v>
      </c>
      <c r="C41847" s="489" t="s">
        <v>2571</v>
      </c>
      <c r="D41847" s="489" t="s">
        <v>11819</v>
      </c>
    </row>
    <row r="41848" spans="1:4">
      <c r="A41848" s="489" t="str">
        <f t="shared" si="653"/>
        <v>2375700529訪問型サービス（独自／定率）</v>
      </c>
      <c r="B41848" s="489">
        <v>2375700529</v>
      </c>
      <c r="C41848" s="489" t="s">
        <v>2568</v>
      </c>
      <c r="D41848" s="489" t="s">
        <v>11819</v>
      </c>
    </row>
    <row r="41849" spans="1:4">
      <c r="A41849" s="489" t="str">
        <f t="shared" si="653"/>
        <v>2375700537介護予防認知症対応型通所介護</v>
      </c>
      <c r="B41849" s="489">
        <v>2375700537</v>
      </c>
      <c r="C41849" s="489" t="s">
        <v>2517</v>
      </c>
      <c r="D41849" s="489" t="s">
        <v>11820</v>
      </c>
    </row>
    <row r="41850" spans="1:4">
      <c r="A41850" s="489" t="str">
        <f t="shared" si="653"/>
        <v>2375700537通所介護</v>
      </c>
      <c r="B41850" s="489">
        <v>2375700537</v>
      </c>
      <c r="C41850" s="489" t="s">
        <v>158</v>
      </c>
      <c r="D41850" s="489" t="s">
        <v>11820</v>
      </c>
    </row>
    <row r="41851" spans="1:4">
      <c r="A41851" s="489" t="str">
        <f t="shared" si="653"/>
        <v>2375700537通所型サービス（独自）</v>
      </c>
      <c r="B41851" s="489">
        <v>2375700537</v>
      </c>
      <c r="C41851" s="489" t="s">
        <v>2570</v>
      </c>
      <c r="D41851" s="489" t="s">
        <v>11820</v>
      </c>
    </row>
    <row r="41852" spans="1:4">
      <c r="A41852" s="489" t="str">
        <f t="shared" si="653"/>
        <v>2375700537通所型サービス（独自）</v>
      </c>
      <c r="B41852" s="489">
        <v>2375700537</v>
      </c>
      <c r="C41852" s="489" t="s">
        <v>2570</v>
      </c>
      <c r="D41852" s="489" t="s">
        <v>11820</v>
      </c>
    </row>
    <row r="41853" spans="1:4">
      <c r="A41853" s="489" t="str">
        <f t="shared" si="653"/>
        <v>2375700537通所型サービス（独自／定率）</v>
      </c>
      <c r="B41853" s="489">
        <v>2375700537</v>
      </c>
      <c r="C41853" s="489" t="s">
        <v>2567</v>
      </c>
      <c r="D41853" s="489" t="s">
        <v>11820</v>
      </c>
    </row>
    <row r="41854" spans="1:4">
      <c r="A41854" s="489" t="str">
        <f t="shared" si="653"/>
        <v>2375700537認知症対応型通所介護</v>
      </c>
      <c r="B41854" s="489">
        <v>2375700537</v>
      </c>
      <c r="C41854" s="489" t="s">
        <v>2516</v>
      </c>
      <c r="D41854" s="489" t="s">
        <v>11820</v>
      </c>
    </row>
    <row r="41855" spans="1:4">
      <c r="A41855" s="489" t="str">
        <f t="shared" si="653"/>
        <v>2375700545介護予防短期入所生活介護</v>
      </c>
      <c r="B41855" s="489">
        <v>2375700545</v>
      </c>
      <c r="C41855" s="489" t="s">
        <v>2093</v>
      </c>
      <c r="D41855" s="489" t="s">
        <v>11821</v>
      </c>
    </row>
    <row r="41856" spans="1:4">
      <c r="A41856" s="489" t="str">
        <f t="shared" si="653"/>
        <v>2375700545短期入所生活介護</v>
      </c>
      <c r="B41856" s="489">
        <v>2375700545</v>
      </c>
      <c r="C41856" s="489" t="s">
        <v>2092</v>
      </c>
      <c r="D41856" s="489" t="s">
        <v>11821</v>
      </c>
    </row>
    <row r="41857" spans="1:4">
      <c r="A41857" s="489" t="str">
        <f t="shared" si="653"/>
        <v>2375700545短期入所生活介護</v>
      </c>
      <c r="B41857" s="489">
        <v>2375700545</v>
      </c>
      <c r="C41857" s="489" t="s">
        <v>2092</v>
      </c>
      <c r="D41857" s="489" t="s">
        <v>11821</v>
      </c>
    </row>
    <row r="41858" spans="1:4">
      <c r="A41858" s="489" t="str">
        <f t="shared" ref="A41858:A41921" si="654">B41858&amp;C41858</f>
        <v>2375700578介護老人福祉施設</v>
      </c>
      <c r="B41858" s="489">
        <v>2375700578</v>
      </c>
      <c r="C41858" s="489" t="s">
        <v>1921</v>
      </c>
      <c r="D41858" s="489" t="s">
        <v>11822</v>
      </c>
    </row>
    <row r="41859" spans="1:4">
      <c r="A41859" s="489" t="str">
        <f t="shared" si="654"/>
        <v>2375700578介護老人福祉施設</v>
      </c>
      <c r="B41859" s="489">
        <v>2375700578</v>
      </c>
      <c r="C41859" s="489" t="s">
        <v>1921</v>
      </c>
      <c r="D41859" s="489" t="s">
        <v>11822</v>
      </c>
    </row>
    <row r="41860" spans="1:4">
      <c r="A41860" s="489" t="str">
        <f t="shared" si="654"/>
        <v>2375700651介護予防通所リハビリテーション</v>
      </c>
      <c r="B41860" s="489">
        <v>2375700651</v>
      </c>
      <c r="C41860" s="489" t="s">
        <v>2512</v>
      </c>
      <c r="D41860" s="489" t="s">
        <v>19380</v>
      </c>
    </row>
    <row r="41861" spans="1:4">
      <c r="A41861" s="489" t="str">
        <f t="shared" si="654"/>
        <v>2375700651通所リハビリテーション</v>
      </c>
      <c r="B41861" s="489">
        <v>2375700651</v>
      </c>
      <c r="C41861" s="489" t="s">
        <v>2511</v>
      </c>
      <c r="D41861" s="489" t="s">
        <v>19380</v>
      </c>
    </row>
    <row r="41862" spans="1:4">
      <c r="A41862" s="489" t="str">
        <f t="shared" si="654"/>
        <v>2375700651通所リハビリテーション</v>
      </c>
      <c r="B41862" s="489">
        <v>2375700651</v>
      </c>
      <c r="C41862" s="489" t="s">
        <v>2511</v>
      </c>
      <c r="D41862" s="489" t="s">
        <v>19380</v>
      </c>
    </row>
    <row r="41863" spans="1:4">
      <c r="A41863" s="489" t="str">
        <f t="shared" si="654"/>
        <v>2375700669介護予防認知症対応型共同生活介護</v>
      </c>
      <c r="B41863" s="489">
        <v>2375700669</v>
      </c>
      <c r="C41863" s="489" t="s">
        <v>2088</v>
      </c>
      <c r="D41863" s="489" t="s">
        <v>11823</v>
      </c>
    </row>
    <row r="41864" spans="1:4">
      <c r="A41864" s="489" t="str">
        <f t="shared" si="654"/>
        <v>2375700669認知症対応型共同生活介護</v>
      </c>
      <c r="B41864" s="489">
        <v>2375700669</v>
      </c>
      <c r="C41864" s="489" t="s">
        <v>2087</v>
      </c>
      <c r="D41864" s="489" t="s">
        <v>11823</v>
      </c>
    </row>
    <row r="41865" spans="1:4">
      <c r="A41865" s="489" t="str">
        <f t="shared" si="654"/>
        <v>2375700677通所介護</v>
      </c>
      <c r="B41865" s="489">
        <v>2375700677</v>
      </c>
      <c r="C41865" s="489" t="s">
        <v>158</v>
      </c>
      <c r="D41865" s="489" t="s">
        <v>11824</v>
      </c>
    </row>
    <row r="41866" spans="1:4">
      <c r="A41866" s="489" t="str">
        <f t="shared" si="654"/>
        <v>2375700677通所型サービス（独自）</v>
      </c>
      <c r="B41866" s="489">
        <v>2375700677</v>
      </c>
      <c r="C41866" s="489" t="s">
        <v>2570</v>
      </c>
      <c r="D41866" s="489" t="s">
        <v>11824</v>
      </c>
    </row>
    <row r="41867" spans="1:4">
      <c r="A41867" s="489" t="str">
        <f t="shared" si="654"/>
        <v>2375700685居宅介護支援</v>
      </c>
      <c r="B41867" s="489">
        <v>2375700685</v>
      </c>
      <c r="C41867" s="489" t="s">
        <v>2519</v>
      </c>
      <c r="D41867" s="489" t="s">
        <v>11825</v>
      </c>
    </row>
    <row r="41868" spans="1:4">
      <c r="A41868" s="489" t="str">
        <f t="shared" si="654"/>
        <v>2375700693介護予防認知症対応型共同生活介護（短期利用型）</v>
      </c>
      <c r="B41868" s="489">
        <v>2375700693</v>
      </c>
      <c r="C41868" s="489" t="s">
        <v>19398</v>
      </c>
      <c r="D41868" s="489" t="s">
        <v>11826</v>
      </c>
    </row>
    <row r="41869" spans="1:4">
      <c r="A41869" s="489" t="str">
        <f t="shared" si="654"/>
        <v>2375700693介護予防認知症対応型共同生活介護</v>
      </c>
      <c r="B41869" s="489">
        <v>2375700693</v>
      </c>
      <c r="C41869" s="489" t="s">
        <v>2088</v>
      </c>
      <c r="D41869" s="489" t="s">
        <v>11826</v>
      </c>
    </row>
    <row r="41870" spans="1:4">
      <c r="A41870" s="489" t="str">
        <f t="shared" si="654"/>
        <v>2375700693認知症対応型共同生活介護（短期利用型）</v>
      </c>
      <c r="B41870" s="489">
        <v>2375700693</v>
      </c>
      <c r="C41870" s="489" t="s">
        <v>19399</v>
      </c>
      <c r="D41870" s="489" t="s">
        <v>11826</v>
      </c>
    </row>
    <row r="41871" spans="1:4">
      <c r="A41871" s="489" t="str">
        <f t="shared" si="654"/>
        <v>2375700693認知症対応型共同生活介護</v>
      </c>
      <c r="B41871" s="489">
        <v>2375700693</v>
      </c>
      <c r="C41871" s="489" t="s">
        <v>2087</v>
      </c>
      <c r="D41871" s="489" t="s">
        <v>11826</v>
      </c>
    </row>
    <row r="41872" spans="1:4">
      <c r="A41872" s="489" t="str">
        <f t="shared" si="654"/>
        <v>2375700701訪問介護</v>
      </c>
      <c r="B41872" s="489">
        <v>2375700701</v>
      </c>
      <c r="C41872" s="489" t="s">
        <v>140</v>
      </c>
      <c r="D41872" s="489" t="s">
        <v>11827</v>
      </c>
    </row>
    <row r="41873" spans="1:4">
      <c r="A41873" s="489" t="str">
        <f t="shared" si="654"/>
        <v>2375700701訪問介護</v>
      </c>
      <c r="B41873" s="489">
        <v>2375700701</v>
      </c>
      <c r="C41873" s="489" t="s">
        <v>140</v>
      </c>
      <c r="D41873" s="489" t="s">
        <v>11827</v>
      </c>
    </row>
    <row r="41874" spans="1:4">
      <c r="A41874" s="489" t="str">
        <f t="shared" si="654"/>
        <v>2375700701訪問介護</v>
      </c>
      <c r="B41874" s="489">
        <v>2375700701</v>
      </c>
      <c r="C41874" s="489" t="s">
        <v>140</v>
      </c>
      <c r="D41874" s="489" t="s">
        <v>11827</v>
      </c>
    </row>
    <row r="41875" spans="1:4">
      <c r="A41875" s="489" t="str">
        <f t="shared" si="654"/>
        <v>2375700701訪問型サービス（独自）</v>
      </c>
      <c r="B41875" s="489">
        <v>2375700701</v>
      </c>
      <c r="C41875" s="489" t="s">
        <v>2571</v>
      </c>
      <c r="D41875" s="489" t="s">
        <v>11827</v>
      </c>
    </row>
    <row r="41876" spans="1:4">
      <c r="A41876" s="489" t="str">
        <f t="shared" si="654"/>
        <v>2375700719通所介護</v>
      </c>
      <c r="B41876" s="489">
        <v>2375700719</v>
      </c>
      <c r="C41876" s="489" t="s">
        <v>158</v>
      </c>
      <c r="D41876" s="489" t="s">
        <v>11828</v>
      </c>
    </row>
    <row r="41877" spans="1:4">
      <c r="A41877" s="489" t="str">
        <f t="shared" si="654"/>
        <v>2375700719通所型サービス（独自）</v>
      </c>
      <c r="B41877" s="489">
        <v>2375700719</v>
      </c>
      <c r="C41877" s="489" t="s">
        <v>2570</v>
      </c>
      <c r="D41877" s="489" t="s">
        <v>11828</v>
      </c>
    </row>
    <row r="41878" spans="1:4">
      <c r="A41878" s="489" t="str">
        <f t="shared" si="654"/>
        <v>2375700727訪問介護</v>
      </c>
      <c r="B41878" s="489">
        <v>2375700727</v>
      </c>
      <c r="C41878" s="489" t="s">
        <v>140</v>
      </c>
      <c r="D41878" s="489" t="s">
        <v>11829</v>
      </c>
    </row>
    <row r="41879" spans="1:4">
      <c r="A41879" s="489" t="str">
        <f t="shared" si="654"/>
        <v>2375700727訪問介護</v>
      </c>
      <c r="B41879" s="489">
        <v>2375700727</v>
      </c>
      <c r="C41879" s="489" t="s">
        <v>140</v>
      </c>
      <c r="D41879" s="489" t="s">
        <v>11829</v>
      </c>
    </row>
    <row r="41880" spans="1:4">
      <c r="A41880" s="489" t="str">
        <f t="shared" si="654"/>
        <v>2375700727訪問介護</v>
      </c>
      <c r="B41880" s="489">
        <v>2375700727</v>
      </c>
      <c r="C41880" s="489" t="s">
        <v>140</v>
      </c>
      <c r="D41880" s="489" t="s">
        <v>11829</v>
      </c>
    </row>
    <row r="41881" spans="1:4">
      <c r="A41881" s="489" t="str">
        <f t="shared" si="654"/>
        <v>2375700727訪問型サービス（独自）</v>
      </c>
      <c r="B41881" s="489">
        <v>2375700727</v>
      </c>
      <c r="C41881" s="489" t="s">
        <v>2571</v>
      </c>
      <c r="D41881" s="489" t="s">
        <v>11829</v>
      </c>
    </row>
    <row r="41882" spans="1:4">
      <c r="A41882" s="489" t="str">
        <f t="shared" si="654"/>
        <v>2375700735居宅介護支援</v>
      </c>
      <c r="B41882" s="489">
        <v>2375700735</v>
      </c>
      <c r="C41882" s="489" t="s">
        <v>2519</v>
      </c>
      <c r="D41882" s="489" t="s">
        <v>11830</v>
      </c>
    </row>
    <row r="41883" spans="1:4">
      <c r="A41883" s="489" t="str">
        <f t="shared" si="654"/>
        <v>2375700750訪問介護</v>
      </c>
      <c r="B41883" s="489">
        <v>2375700750</v>
      </c>
      <c r="C41883" s="489" t="s">
        <v>140</v>
      </c>
      <c r="D41883" s="489" t="s">
        <v>11831</v>
      </c>
    </row>
    <row r="41884" spans="1:4">
      <c r="A41884" s="489" t="str">
        <f t="shared" si="654"/>
        <v>2375700750訪問介護</v>
      </c>
      <c r="B41884" s="489">
        <v>2375700750</v>
      </c>
      <c r="C41884" s="489" t="s">
        <v>140</v>
      </c>
      <c r="D41884" s="489" t="s">
        <v>11831</v>
      </c>
    </row>
    <row r="41885" spans="1:4">
      <c r="A41885" s="489" t="str">
        <f t="shared" si="654"/>
        <v>2375700750訪問型サービス（独自）</v>
      </c>
      <c r="B41885" s="489">
        <v>2375700750</v>
      </c>
      <c r="C41885" s="489" t="s">
        <v>2571</v>
      </c>
      <c r="D41885" s="489" t="s">
        <v>11831</v>
      </c>
    </row>
    <row r="41886" spans="1:4">
      <c r="A41886" s="489" t="str">
        <f t="shared" si="654"/>
        <v>2375700776居宅介護支援</v>
      </c>
      <c r="B41886" s="489">
        <v>2375700776</v>
      </c>
      <c r="C41886" s="489" t="s">
        <v>2519</v>
      </c>
      <c r="D41886" s="489" t="s">
        <v>11832</v>
      </c>
    </row>
    <row r="41887" spans="1:4">
      <c r="A41887" s="489" t="str">
        <f t="shared" si="654"/>
        <v>2375700784通所介護</v>
      </c>
      <c r="B41887" s="489">
        <v>2375700784</v>
      </c>
      <c r="C41887" s="489" t="s">
        <v>158</v>
      </c>
      <c r="D41887" s="489" t="s">
        <v>11833</v>
      </c>
    </row>
    <row r="41888" spans="1:4">
      <c r="A41888" s="489" t="str">
        <f t="shared" si="654"/>
        <v>2375700784通所型サービス（独自）</v>
      </c>
      <c r="B41888" s="489">
        <v>2375700784</v>
      </c>
      <c r="C41888" s="489" t="s">
        <v>2570</v>
      </c>
      <c r="D41888" s="489" t="s">
        <v>11833</v>
      </c>
    </row>
    <row r="41889" spans="1:4">
      <c r="A41889" s="489" t="str">
        <f t="shared" si="654"/>
        <v>2375700800地域密着型通所介護</v>
      </c>
      <c r="B41889" s="489">
        <v>2375700800</v>
      </c>
      <c r="C41889" s="489" t="s">
        <v>161</v>
      </c>
      <c r="D41889" s="489" t="s">
        <v>11834</v>
      </c>
    </row>
    <row r="41890" spans="1:4">
      <c r="A41890" s="489" t="str">
        <f t="shared" si="654"/>
        <v>2375700800通所型サービス（独自）</v>
      </c>
      <c r="B41890" s="489">
        <v>2375700800</v>
      </c>
      <c r="C41890" s="489" t="s">
        <v>2570</v>
      </c>
      <c r="D41890" s="489" t="s">
        <v>11834</v>
      </c>
    </row>
    <row r="41891" spans="1:4">
      <c r="A41891" s="489" t="str">
        <f t="shared" si="654"/>
        <v>2375700800通所型サービス（独自／定率）</v>
      </c>
      <c r="B41891" s="489">
        <v>2375700800</v>
      </c>
      <c r="C41891" s="489" t="s">
        <v>2567</v>
      </c>
      <c r="D41891" s="489" t="s">
        <v>11834</v>
      </c>
    </row>
    <row r="41892" spans="1:4">
      <c r="A41892" s="489" t="str">
        <f t="shared" si="654"/>
        <v>2375700826介護予防認知症対応型共同生活介護</v>
      </c>
      <c r="B41892" s="489">
        <v>2375700826</v>
      </c>
      <c r="C41892" s="489" t="s">
        <v>2088</v>
      </c>
      <c r="D41892" s="489" t="s">
        <v>11835</v>
      </c>
    </row>
    <row r="41893" spans="1:4">
      <c r="A41893" s="489" t="str">
        <f t="shared" si="654"/>
        <v>2375700826認知症対応型共同生活介護</v>
      </c>
      <c r="B41893" s="489">
        <v>2375700826</v>
      </c>
      <c r="C41893" s="489" t="s">
        <v>2087</v>
      </c>
      <c r="D41893" s="489" t="s">
        <v>11835</v>
      </c>
    </row>
    <row r="41894" spans="1:4">
      <c r="A41894" s="489" t="str">
        <f t="shared" si="654"/>
        <v>2375700834居宅介護支援</v>
      </c>
      <c r="B41894" s="489">
        <v>2375700834</v>
      </c>
      <c r="C41894" s="489" t="s">
        <v>2519</v>
      </c>
      <c r="D41894" s="489" t="s">
        <v>11836</v>
      </c>
    </row>
    <row r="41895" spans="1:4">
      <c r="A41895" s="489" t="str">
        <f t="shared" si="654"/>
        <v>2375700834訪問介護</v>
      </c>
      <c r="B41895" s="489">
        <v>2375700834</v>
      </c>
      <c r="C41895" s="489" t="s">
        <v>140</v>
      </c>
      <c r="D41895" s="489" t="s">
        <v>11836</v>
      </c>
    </row>
    <row r="41896" spans="1:4">
      <c r="A41896" s="489" t="str">
        <f t="shared" si="654"/>
        <v>2375700834訪問介護</v>
      </c>
      <c r="B41896" s="489">
        <v>2375700834</v>
      </c>
      <c r="C41896" s="489" t="s">
        <v>140</v>
      </c>
      <c r="D41896" s="489" t="s">
        <v>11836</v>
      </c>
    </row>
    <row r="41897" spans="1:4">
      <c r="A41897" s="489" t="str">
        <f t="shared" si="654"/>
        <v>2375700834訪問型サービス（独自）</v>
      </c>
      <c r="B41897" s="489">
        <v>2375700834</v>
      </c>
      <c r="C41897" s="489" t="s">
        <v>2571</v>
      </c>
      <c r="D41897" s="489" t="s">
        <v>11836</v>
      </c>
    </row>
    <row r="41898" spans="1:4">
      <c r="A41898" s="489" t="str">
        <f t="shared" si="654"/>
        <v>2375700834訪問型サービス（独自／定率）</v>
      </c>
      <c r="B41898" s="489">
        <v>2375700834</v>
      </c>
      <c r="C41898" s="489" t="s">
        <v>2568</v>
      </c>
      <c r="D41898" s="489" t="s">
        <v>11836</v>
      </c>
    </row>
    <row r="41899" spans="1:4">
      <c r="A41899" s="489" t="str">
        <f t="shared" si="654"/>
        <v>2375700875通所介護</v>
      </c>
      <c r="B41899" s="489">
        <v>2375700875</v>
      </c>
      <c r="C41899" s="489" t="s">
        <v>158</v>
      </c>
      <c r="D41899" s="489" t="s">
        <v>11837</v>
      </c>
    </row>
    <row r="41900" spans="1:4">
      <c r="A41900" s="489" t="str">
        <f t="shared" si="654"/>
        <v>2375700875通所型サービス（独自）</v>
      </c>
      <c r="B41900" s="489">
        <v>2375700875</v>
      </c>
      <c r="C41900" s="489" t="s">
        <v>2570</v>
      </c>
      <c r="D41900" s="489" t="s">
        <v>11837</v>
      </c>
    </row>
    <row r="41901" spans="1:4">
      <c r="A41901" s="489" t="str">
        <f t="shared" si="654"/>
        <v>2375700891介護予防認知症対応型共同生活介護</v>
      </c>
      <c r="B41901" s="489">
        <v>2375700891</v>
      </c>
      <c r="C41901" s="489" t="s">
        <v>2088</v>
      </c>
      <c r="D41901" s="489" t="s">
        <v>11838</v>
      </c>
    </row>
    <row r="41902" spans="1:4">
      <c r="A41902" s="489" t="str">
        <f t="shared" si="654"/>
        <v>2375700891認知症対応型共同生活介護</v>
      </c>
      <c r="B41902" s="489">
        <v>2375700891</v>
      </c>
      <c r="C41902" s="489" t="s">
        <v>2087</v>
      </c>
      <c r="D41902" s="489" t="s">
        <v>11838</v>
      </c>
    </row>
    <row r="41903" spans="1:4">
      <c r="A41903" s="489" t="str">
        <f t="shared" si="654"/>
        <v>2375700909介護予防特定施設入居者生活介護</v>
      </c>
      <c r="B41903" s="489">
        <v>2375700909</v>
      </c>
      <c r="C41903" s="489" t="s">
        <v>2514</v>
      </c>
      <c r="D41903" s="489" t="s">
        <v>11839</v>
      </c>
    </row>
    <row r="41904" spans="1:4">
      <c r="A41904" s="489" t="str">
        <f t="shared" si="654"/>
        <v>2375700909特定施設入居者生活介護（短期利用型）</v>
      </c>
      <c r="B41904" s="489">
        <v>2375700909</v>
      </c>
      <c r="C41904" s="489" t="s">
        <v>19397</v>
      </c>
      <c r="D41904" s="489" t="s">
        <v>11839</v>
      </c>
    </row>
    <row r="41905" spans="1:4">
      <c r="A41905" s="489" t="str">
        <f t="shared" si="654"/>
        <v>2375700909特定施設入居者生活介護</v>
      </c>
      <c r="B41905" s="489">
        <v>2375700909</v>
      </c>
      <c r="C41905" s="489" t="s">
        <v>2513</v>
      </c>
      <c r="D41905" s="489" t="s">
        <v>11839</v>
      </c>
    </row>
    <row r="41906" spans="1:4">
      <c r="A41906" s="489" t="str">
        <f t="shared" si="654"/>
        <v>2375700925通所介護</v>
      </c>
      <c r="B41906" s="489">
        <v>2375700925</v>
      </c>
      <c r="C41906" s="489" t="s">
        <v>158</v>
      </c>
      <c r="D41906" s="489" t="s">
        <v>11840</v>
      </c>
    </row>
    <row r="41907" spans="1:4">
      <c r="A41907" s="489" t="str">
        <f t="shared" si="654"/>
        <v>2375700925通所型サービス（独自）</v>
      </c>
      <c r="B41907" s="489">
        <v>2375700925</v>
      </c>
      <c r="C41907" s="489" t="s">
        <v>2570</v>
      </c>
      <c r="D41907" s="489" t="s">
        <v>11840</v>
      </c>
    </row>
    <row r="41908" spans="1:4">
      <c r="A41908" s="489" t="str">
        <f t="shared" si="654"/>
        <v>2375700990地域密着型通所介護</v>
      </c>
      <c r="B41908" s="489">
        <v>2375700990</v>
      </c>
      <c r="C41908" s="489" t="s">
        <v>161</v>
      </c>
      <c r="D41908" s="489" t="s">
        <v>11841</v>
      </c>
    </row>
    <row r="41909" spans="1:4">
      <c r="A41909" s="489" t="str">
        <f t="shared" si="654"/>
        <v>2375700990通所型サービス（独自）</v>
      </c>
      <c r="B41909" s="489">
        <v>2375700990</v>
      </c>
      <c r="C41909" s="489" t="s">
        <v>2570</v>
      </c>
      <c r="D41909" s="489" t="s">
        <v>11841</v>
      </c>
    </row>
    <row r="41910" spans="1:4">
      <c r="A41910" s="489" t="str">
        <f t="shared" si="654"/>
        <v>2375701089訪問介護</v>
      </c>
      <c r="B41910" s="489">
        <v>2375701089</v>
      </c>
      <c r="C41910" s="489" t="s">
        <v>140</v>
      </c>
      <c r="D41910" s="489" t="s">
        <v>11842</v>
      </c>
    </row>
    <row r="41911" spans="1:4">
      <c r="A41911" s="489" t="str">
        <f t="shared" si="654"/>
        <v>2375701089訪問介護</v>
      </c>
      <c r="B41911" s="489">
        <v>2375701089</v>
      </c>
      <c r="C41911" s="489" t="s">
        <v>140</v>
      </c>
      <c r="D41911" s="489" t="s">
        <v>11842</v>
      </c>
    </row>
    <row r="41912" spans="1:4">
      <c r="A41912" s="489" t="str">
        <f t="shared" si="654"/>
        <v>2375701089訪問型サービス（独自）</v>
      </c>
      <c r="B41912" s="489">
        <v>2375701089</v>
      </c>
      <c r="C41912" s="489" t="s">
        <v>2571</v>
      </c>
      <c r="D41912" s="489" t="s">
        <v>11842</v>
      </c>
    </row>
    <row r="41913" spans="1:4">
      <c r="A41913" s="489" t="str">
        <f t="shared" si="654"/>
        <v>2375701097通所介護</v>
      </c>
      <c r="B41913" s="489">
        <v>2375701097</v>
      </c>
      <c r="C41913" s="489" t="s">
        <v>158</v>
      </c>
      <c r="D41913" s="489" t="s">
        <v>11843</v>
      </c>
    </row>
    <row r="41914" spans="1:4">
      <c r="A41914" s="489" t="str">
        <f t="shared" si="654"/>
        <v>2375701097通所型サービス（独自）</v>
      </c>
      <c r="B41914" s="489">
        <v>2375701097</v>
      </c>
      <c r="C41914" s="489" t="s">
        <v>2570</v>
      </c>
      <c r="D41914" s="489" t="s">
        <v>11843</v>
      </c>
    </row>
    <row r="41915" spans="1:4">
      <c r="A41915" s="489" t="str">
        <f t="shared" si="654"/>
        <v>2375701105介護予防短期入所生活介護</v>
      </c>
      <c r="B41915" s="489">
        <v>2375701105</v>
      </c>
      <c r="C41915" s="489" t="s">
        <v>2093</v>
      </c>
      <c r="D41915" s="489" t="s">
        <v>11844</v>
      </c>
    </row>
    <row r="41916" spans="1:4">
      <c r="A41916" s="489" t="str">
        <f t="shared" si="654"/>
        <v>2375701105短期入所生活介護</v>
      </c>
      <c r="B41916" s="489">
        <v>2375701105</v>
      </c>
      <c r="C41916" s="489" t="s">
        <v>2092</v>
      </c>
      <c r="D41916" s="489" t="s">
        <v>11844</v>
      </c>
    </row>
    <row r="41917" spans="1:4">
      <c r="A41917" s="489" t="str">
        <f t="shared" si="654"/>
        <v>2375701113介護予防認知症対応型共同生活介護（短期利用型）</v>
      </c>
      <c r="B41917" s="489">
        <v>2375701113</v>
      </c>
      <c r="C41917" s="489" t="s">
        <v>19398</v>
      </c>
      <c r="D41917" s="489" t="s">
        <v>11845</v>
      </c>
    </row>
    <row r="41918" spans="1:4">
      <c r="A41918" s="489" t="str">
        <f t="shared" si="654"/>
        <v>2375701113介護予防認知症対応型共同生活介護</v>
      </c>
      <c r="B41918" s="489">
        <v>2375701113</v>
      </c>
      <c r="C41918" s="489" t="s">
        <v>2088</v>
      </c>
      <c r="D41918" s="489" t="s">
        <v>11845</v>
      </c>
    </row>
    <row r="41919" spans="1:4">
      <c r="A41919" s="489" t="str">
        <f t="shared" si="654"/>
        <v>2375701113認知症対応型共同生活介護（短期利用型）</v>
      </c>
      <c r="B41919" s="489">
        <v>2375701113</v>
      </c>
      <c r="C41919" s="489" t="s">
        <v>19399</v>
      </c>
      <c r="D41919" s="489" t="s">
        <v>11845</v>
      </c>
    </row>
    <row r="41920" spans="1:4">
      <c r="A41920" s="489" t="str">
        <f t="shared" si="654"/>
        <v>2375701113認知症対応型共同生活介護</v>
      </c>
      <c r="B41920" s="489">
        <v>2375701113</v>
      </c>
      <c r="C41920" s="489" t="s">
        <v>2087</v>
      </c>
      <c r="D41920" s="489" t="s">
        <v>11845</v>
      </c>
    </row>
    <row r="41921" spans="1:4">
      <c r="A41921" s="489" t="str">
        <f t="shared" si="654"/>
        <v>2375701121居宅介護支援</v>
      </c>
      <c r="B41921" s="489">
        <v>2375701121</v>
      </c>
      <c r="C41921" s="489" t="s">
        <v>2519</v>
      </c>
      <c r="D41921" s="489" t="s">
        <v>11846</v>
      </c>
    </row>
    <row r="41922" spans="1:4">
      <c r="A41922" s="489" t="str">
        <f t="shared" ref="A41922:A41985" si="655">B41922&amp;C41922</f>
        <v>2375701139介護老人福祉施設</v>
      </c>
      <c r="B41922" s="489">
        <v>2375701139</v>
      </c>
      <c r="C41922" s="489" t="s">
        <v>1921</v>
      </c>
      <c r="D41922" s="489" t="s">
        <v>11847</v>
      </c>
    </row>
    <row r="41923" spans="1:4">
      <c r="A41923" s="489" t="str">
        <f t="shared" si="655"/>
        <v>2375701139介護老人福祉施設</v>
      </c>
      <c r="B41923" s="489">
        <v>2375701139</v>
      </c>
      <c r="C41923" s="489" t="s">
        <v>1921</v>
      </c>
      <c r="D41923" s="489" t="s">
        <v>11847</v>
      </c>
    </row>
    <row r="41924" spans="1:4">
      <c r="A41924" s="489" t="str">
        <f t="shared" si="655"/>
        <v>2375701170通所介護</v>
      </c>
      <c r="B41924" s="489">
        <v>2375701170</v>
      </c>
      <c r="C41924" s="489" t="s">
        <v>158</v>
      </c>
      <c r="D41924" s="489" t="s">
        <v>11848</v>
      </c>
    </row>
    <row r="41925" spans="1:4">
      <c r="A41925" s="489" t="str">
        <f t="shared" si="655"/>
        <v>2375701170通所型サービス（独自）</v>
      </c>
      <c r="B41925" s="489">
        <v>2375701170</v>
      </c>
      <c r="C41925" s="489" t="s">
        <v>2570</v>
      </c>
      <c r="D41925" s="489" t="s">
        <v>11848</v>
      </c>
    </row>
    <row r="41926" spans="1:4">
      <c r="A41926" s="489" t="str">
        <f t="shared" si="655"/>
        <v>2375701170通所型サービス（独自／定率）</v>
      </c>
      <c r="B41926" s="489">
        <v>2375701170</v>
      </c>
      <c r="C41926" s="489" t="s">
        <v>2567</v>
      </c>
      <c r="D41926" s="489" t="s">
        <v>11848</v>
      </c>
    </row>
    <row r="41927" spans="1:4">
      <c r="A41927" s="489" t="str">
        <f t="shared" si="655"/>
        <v>2375701196介護老人福祉施設</v>
      </c>
      <c r="B41927" s="489">
        <v>2375701196</v>
      </c>
      <c r="C41927" s="489" t="s">
        <v>1921</v>
      </c>
      <c r="D41927" s="489" t="s">
        <v>11849</v>
      </c>
    </row>
    <row r="41928" spans="1:4">
      <c r="A41928" s="489" t="str">
        <f t="shared" si="655"/>
        <v>2375701196介護老人福祉施設</v>
      </c>
      <c r="B41928" s="489">
        <v>2375701196</v>
      </c>
      <c r="C41928" s="489" t="s">
        <v>1921</v>
      </c>
      <c r="D41928" s="489" t="s">
        <v>11849</v>
      </c>
    </row>
    <row r="41929" spans="1:4">
      <c r="A41929" s="489" t="str">
        <f t="shared" si="655"/>
        <v>2375701204通所介護</v>
      </c>
      <c r="B41929" s="489">
        <v>2375701204</v>
      </c>
      <c r="C41929" s="489" t="s">
        <v>158</v>
      </c>
      <c r="D41929" s="489" t="s">
        <v>11850</v>
      </c>
    </row>
    <row r="41930" spans="1:4">
      <c r="A41930" s="489" t="str">
        <f t="shared" si="655"/>
        <v>2375701204通所型サービス（独自）</v>
      </c>
      <c r="B41930" s="489">
        <v>2375701204</v>
      </c>
      <c r="C41930" s="489" t="s">
        <v>2570</v>
      </c>
      <c r="D41930" s="489" t="s">
        <v>11850</v>
      </c>
    </row>
    <row r="41931" spans="1:4">
      <c r="A41931" s="489" t="str">
        <f t="shared" si="655"/>
        <v>2375701212介護予防短期入所生活介護</v>
      </c>
      <c r="B41931" s="489">
        <v>2375701212</v>
      </c>
      <c r="C41931" s="489" t="s">
        <v>2093</v>
      </c>
      <c r="D41931" s="489" t="s">
        <v>11851</v>
      </c>
    </row>
    <row r="41932" spans="1:4">
      <c r="A41932" s="489" t="str">
        <f t="shared" si="655"/>
        <v>2375701212短期入所生活介護</v>
      </c>
      <c r="B41932" s="489">
        <v>2375701212</v>
      </c>
      <c r="C41932" s="489" t="s">
        <v>2092</v>
      </c>
      <c r="D41932" s="489" t="s">
        <v>11851</v>
      </c>
    </row>
    <row r="41933" spans="1:4">
      <c r="A41933" s="489" t="str">
        <f t="shared" si="655"/>
        <v>2375701212短期入所生活介護</v>
      </c>
      <c r="B41933" s="489">
        <v>2375701212</v>
      </c>
      <c r="C41933" s="489" t="s">
        <v>2092</v>
      </c>
      <c r="D41933" s="489" t="s">
        <v>11851</v>
      </c>
    </row>
    <row r="41934" spans="1:4">
      <c r="A41934" s="489" t="str">
        <f t="shared" si="655"/>
        <v>2375701246訪問介護</v>
      </c>
      <c r="B41934" s="489">
        <v>2375701246</v>
      </c>
      <c r="C41934" s="489" t="s">
        <v>140</v>
      </c>
      <c r="D41934" s="489" t="s">
        <v>11852</v>
      </c>
    </row>
    <row r="41935" spans="1:4">
      <c r="A41935" s="489" t="str">
        <f t="shared" si="655"/>
        <v>2375701246訪問介護</v>
      </c>
      <c r="B41935" s="489">
        <v>2375701246</v>
      </c>
      <c r="C41935" s="489" t="s">
        <v>140</v>
      </c>
      <c r="D41935" s="489" t="s">
        <v>11852</v>
      </c>
    </row>
    <row r="41936" spans="1:4">
      <c r="A41936" s="489" t="str">
        <f t="shared" si="655"/>
        <v>2375701246訪問型サービス（独自）</v>
      </c>
      <c r="B41936" s="489">
        <v>2375701246</v>
      </c>
      <c r="C41936" s="489" t="s">
        <v>2571</v>
      </c>
      <c r="D41936" s="489" t="s">
        <v>11852</v>
      </c>
    </row>
    <row r="41937" spans="1:4">
      <c r="A41937" s="489" t="str">
        <f t="shared" si="655"/>
        <v>2375701261介護予防特定施設入居者生活介護</v>
      </c>
      <c r="B41937" s="489">
        <v>2375701261</v>
      </c>
      <c r="C41937" s="489" t="s">
        <v>2514</v>
      </c>
      <c r="D41937" s="489" t="s">
        <v>11853</v>
      </c>
    </row>
    <row r="41938" spans="1:4">
      <c r="A41938" s="489" t="str">
        <f t="shared" si="655"/>
        <v>2375701261特定施設入居者生活介護</v>
      </c>
      <c r="B41938" s="489">
        <v>2375701261</v>
      </c>
      <c r="C41938" s="489" t="s">
        <v>2513</v>
      </c>
      <c r="D41938" s="489" t="s">
        <v>11853</v>
      </c>
    </row>
    <row r="41939" spans="1:4">
      <c r="A41939" s="489" t="str">
        <f t="shared" si="655"/>
        <v>2375701279地域密着型通所介護</v>
      </c>
      <c r="B41939" s="489">
        <v>2375701279</v>
      </c>
      <c r="C41939" s="489" t="s">
        <v>161</v>
      </c>
      <c r="D41939" s="489" t="s">
        <v>11854</v>
      </c>
    </row>
    <row r="41940" spans="1:4">
      <c r="A41940" s="489" t="str">
        <f t="shared" si="655"/>
        <v>2375701279通所型サービス（独自）</v>
      </c>
      <c r="B41940" s="489">
        <v>2375701279</v>
      </c>
      <c r="C41940" s="489" t="s">
        <v>2570</v>
      </c>
      <c r="D41940" s="489" t="s">
        <v>11854</v>
      </c>
    </row>
    <row r="41941" spans="1:4">
      <c r="A41941" s="489" t="str">
        <f t="shared" si="655"/>
        <v>2375701287通所介護</v>
      </c>
      <c r="B41941" s="489">
        <v>2375701287</v>
      </c>
      <c r="C41941" s="489" t="s">
        <v>158</v>
      </c>
      <c r="D41941" s="489" t="s">
        <v>11855</v>
      </c>
    </row>
    <row r="41942" spans="1:4">
      <c r="A41942" s="489" t="str">
        <f t="shared" si="655"/>
        <v>2375701287通所型サービス（独自）</v>
      </c>
      <c r="B41942" s="489">
        <v>2375701287</v>
      </c>
      <c r="C41942" s="489" t="s">
        <v>2570</v>
      </c>
      <c r="D41942" s="489" t="s">
        <v>11855</v>
      </c>
    </row>
    <row r="41943" spans="1:4">
      <c r="A41943" s="489" t="str">
        <f t="shared" si="655"/>
        <v>2375701295通所介護</v>
      </c>
      <c r="B41943" s="489">
        <v>2375701295</v>
      </c>
      <c r="C41943" s="489" t="s">
        <v>158</v>
      </c>
      <c r="D41943" s="489" t="s">
        <v>11856</v>
      </c>
    </row>
    <row r="41944" spans="1:4">
      <c r="A41944" s="489" t="str">
        <f t="shared" si="655"/>
        <v>2375701311介護予防通所リハビリテーション</v>
      </c>
      <c r="B41944" s="489">
        <v>2375701311</v>
      </c>
      <c r="C41944" s="489" t="s">
        <v>2512</v>
      </c>
      <c r="D41944" s="489" t="s">
        <v>19381</v>
      </c>
    </row>
    <row r="41945" spans="1:4">
      <c r="A41945" s="489" t="str">
        <f t="shared" si="655"/>
        <v>2375701311通所リハビリテーション</v>
      </c>
      <c r="B41945" s="489">
        <v>2375701311</v>
      </c>
      <c r="C41945" s="489" t="s">
        <v>2511</v>
      </c>
      <c r="D41945" s="489" t="s">
        <v>19381</v>
      </c>
    </row>
    <row r="41946" spans="1:4">
      <c r="A41946" s="489" t="str">
        <f t="shared" si="655"/>
        <v>2375701311通所リハビリテーション</v>
      </c>
      <c r="B41946" s="489">
        <v>2375701311</v>
      </c>
      <c r="C41946" s="489" t="s">
        <v>2511</v>
      </c>
      <c r="D41946" s="489" t="s">
        <v>19381</v>
      </c>
    </row>
    <row r="41947" spans="1:4">
      <c r="A41947" s="489" t="str">
        <f t="shared" si="655"/>
        <v>2375701337通所介護</v>
      </c>
      <c r="B41947" s="489">
        <v>2375701337</v>
      </c>
      <c r="C41947" s="489" t="s">
        <v>158</v>
      </c>
      <c r="D41947" s="489" t="s">
        <v>11857</v>
      </c>
    </row>
    <row r="41948" spans="1:4">
      <c r="A41948" s="489" t="str">
        <f t="shared" si="655"/>
        <v>2375701337通所型サービス（独自）</v>
      </c>
      <c r="B41948" s="489">
        <v>2375701337</v>
      </c>
      <c r="C41948" s="489" t="s">
        <v>2570</v>
      </c>
      <c r="D41948" s="489" t="s">
        <v>11857</v>
      </c>
    </row>
    <row r="41949" spans="1:4">
      <c r="A41949" s="489" t="str">
        <f t="shared" si="655"/>
        <v>2375701345通所型サービス（独自）</v>
      </c>
      <c r="B41949" s="489">
        <v>2375701345</v>
      </c>
      <c r="C41949" s="489" t="s">
        <v>2570</v>
      </c>
      <c r="D41949" s="489" t="s">
        <v>5599</v>
      </c>
    </row>
    <row r="41950" spans="1:4">
      <c r="A41950" s="489" t="str">
        <f t="shared" si="655"/>
        <v>2375701345通所型サービス（独自）</v>
      </c>
      <c r="B41950" s="489">
        <v>2375701345</v>
      </c>
      <c r="C41950" s="489" t="s">
        <v>2570</v>
      </c>
      <c r="D41950" s="489" t="s">
        <v>5599</v>
      </c>
    </row>
    <row r="41951" spans="1:4">
      <c r="A41951" s="489" t="str">
        <f t="shared" si="655"/>
        <v>2375701345通所介護</v>
      </c>
      <c r="B41951" s="489">
        <v>2375701345</v>
      </c>
      <c r="C41951" s="489" t="s">
        <v>158</v>
      </c>
      <c r="D41951" s="489" t="s">
        <v>19479</v>
      </c>
    </row>
    <row r="41952" spans="1:4">
      <c r="A41952" s="489" t="str">
        <f t="shared" si="655"/>
        <v>2375701352介護予防短期入所生活介護</v>
      </c>
      <c r="B41952" s="489">
        <v>2375701352</v>
      </c>
      <c r="C41952" s="489" t="s">
        <v>2093</v>
      </c>
      <c r="D41952" s="489" t="s">
        <v>11858</v>
      </c>
    </row>
    <row r="41953" spans="1:4">
      <c r="A41953" s="489" t="str">
        <f t="shared" si="655"/>
        <v>2375701352短期入所生活介護</v>
      </c>
      <c r="B41953" s="489">
        <v>2375701352</v>
      </c>
      <c r="C41953" s="489" t="s">
        <v>2092</v>
      </c>
      <c r="D41953" s="489" t="s">
        <v>11858</v>
      </c>
    </row>
    <row r="41954" spans="1:4">
      <c r="A41954" s="489" t="str">
        <f t="shared" si="655"/>
        <v>2375701360介護老人福祉施設</v>
      </c>
      <c r="B41954" s="489">
        <v>2375701360</v>
      </c>
      <c r="C41954" s="489" t="s">
        <v>1921</v>
      </c>
      <c r="D41954" s="489" t="s">
        <v>11859</v>
      </c>
    </row>
    <row r="41955" spans="1:4">
      <c r="A41955" s="489" t="str">
        <f t="shared" si="655"/>
        <v>2375701360介護老人福祉施設</v>
      </c>
      <c r="B41955" s="489">
        <v>2375701360</v>
      </c>
      <c r="C41955" s="489" t="s">
        <v>1921</v>
      </c>
      <c r="D41955" s="489" t="s">
        <v>11859</v>
      </c>
    </row>
    <row r="41956" spans="1:4">
      <c r="A41956" s="489" t="str">
        <f t="shared" si="655"/>
        <v>2375701386通所介護</v>
      </c>
      <c r="B41956" s="489">
        <v>2375701386</v>
      </c>
      <c r="C41956" s="489" t="s">
        <v>158</v>
      </c>
      <c r="D41956" s="489" t="s">
        <v>11860</v>
      </c>
    </row>
    <row r="41957" spans="1:4">
      <c r="A41957" s="489" t="str">
        <f t="shared" si="655"/>
        <v>2375701386通所型サービス（独自）</v>
      </c>
      <c r="B41957" s="489">
        <v>2375701386</v>
      </c>
      <c r="C41957" s="489" t="s">
        <v>2570</v>
      </c>
      <c r="D41957" s="489" t="s">
        <v>11860</v>
      </c>
    </row>
    <row r="41958" spans="1:4">
      <c r="A41958" s="489" t="str">
        <f t="shared" si="655"/>
        <v>2375701386通所型サービス（独自／定率）</v>
      </c>
      <c r="B41958" s="489">
        <v>2375701386</v>
      </c>
      <c r="C41958" s="489" t="s">
        <v>2567</v>
      </c>
      <c r="D41958" s="489" t="s">
        <v>11860</v>
      </c>
    </row>
    <row r="41959" spans="1:4">
      <c r="A41959" s="489" t="str">
        <f t="shared" si="655"/>
        <v>2375701436居宅介護支援</v>
      </c>
      <c r="B41959" s="489">
        <v>2375701436</v>
      </c>
      <c r="C41959" s="489" t="s">
        <v>2519</v>
      </c>
      <c r="D41959" s="489" t="s">
        <v>11861</v>
      </c>
    </row>
    <row r="41960" spans="1:4">
      <c r="A41960" s="489" t="str">
        <f t="shared" si="655"/>
        <v>2375701493地域密着型通所介護</v>
      </c>
      <c r="B41960" s="489">
        <v>2375701493</v>
      </c>
      <c r="C41960" s="489" t="s">
        <v>161</v>
      </c>
      <c r="D41960" s="489" t="s">
        <v>11862</v>
      </c>
    </row>
    <row r="41961" spans="1:4">
      <c r="A41961" s="489" t="str">
        <f t="shared" si="655"/>
        <v>2375701493通所型サービス（独自）</v>
      </c>
      <c r="B41961" s="489">
        <v>2375701493</v>
      </c>
      <c r="C41961" s="489" t="s">
        <v>2570</v>
      </c>
      <c r="D41961" s="489" t="s">
        <v>11862</v>
      </c>
    </row>
    <row r="41962" spans="1:4">
      <c r="A41962" s="489" t="str">
        <f t="shared" si="655"/>
        <v>2375701519介護予防特定施設入居者生活介護</v>
      </c>
      <c r="B41962" s="489">
        <v>2375701519</v>
      </c>
      <c r="C41962" s="489" t="s">
        <v>2514</v>
      </c>
      <c r="D41962" s="489" t="s">
        <v>11863</v>
      </c>
    </row>
    <row r="41963" spans="1:4">
      <c r="A41963" s="489" t="str">
        <f t="shared" si="655"/>
        <v>2375701519特定施設入居者生活介護（短期利用型）</v>
      </c>
      <c r="B41963" s="489">
        <v>2375701519</v>
      </c>
      <c r="C41963" s="489" t="s">
        <v>19397</v>
      </c>
      <c r="D41963" s="489" t="s">
        <v>11863</v>
      </c>
    </row>
    <row r="41964" spans="1:4">
      <c r="A41964" s="489" t="str">
        <f t="shared" si="655"/>
        <v>2375701519特定施設入居者生活介護</v>
      </c>
      <c r="B41964" s="489">
        <v>2375701519</v>
      </c>
      <c r="C41964" s="489" t="s">
        <v>2513</v>
      </c>
      <c r="D41964" s="489" t="s">
        <v>11863</v>
      </c>
    </row>
    <row r="41965" spans="1:4">
      <c r="A41965" s="489" t="str">
        <f t="shared" si="655"/>
        <v>2375701527介護予防特定施設入居者生活介護</v>
      </c>
      <c r="B41965" s="489">
        <v>2375701527</v>
      </c>
      <c r="C41965" s="489" t="s">
        <v>2514</v>
      </c>
      <c r="D41965" s="489" t="s">
        <v>11864</v>
      </c>
    </row>
    <row r="41966" spans="1:4">
      <c r="A41966" s="489" t="str">
        <f t="shared" si="655"/>
        <v>2375701527特定施設入居者生活介護（短期利用型）</v>
      </c>
      <c r="B41966" s="489">
        <v>2375701527</v>
      </c>
      <c r="C41966" s="489" t="s">
        <v>19397</v>
      </c>
      <c r="D41966" s="489" t="s">
        <v>11864</v>
      </c>
    </row>
    <row r="41967" spans="1:4">
      <c r="A41967" s="489" t="str">
        <f t="shared" si="655"/>
        <v>2375701527特定施設入居者生活介護</v>
      </c>
      <c r="B41967" s="489">
        <v>2375701527</v>
      </c>
      <c r="C41967" s="489" t="s">
        <v>2513</v>
      </c>
      <c r="D41967" s="489" t="s">
        <v>11864</v>
      </c>
    </row>
    <row r="41968" spans="1:4">
      <c r="A41968" s="489" t="str">
        <f t="shared" si="655"/>
        <v>2375701543訪問介護</v>
      </c>
      <c r="B41968" s="489">
        <v>2375701543</v>
      </c>
      <c r="C41968" s="489" t="s">
        <v>140</v>
      </c>
      <c r="D41968" s="489" t="s">
        <v>11865</v>
      </c>
    </row>
    <row r="41969" spans="1:4">
      <c r="A41969" s="489" t="str">
        <f t="shared" si="655"/>
        <v>2375701543訪問介護</v>
      </c>
      <c r="B41969" s="489">
        <v>2375701543</v>
      </c>
      <c r="C41969" s="489" t="s">
        <v>140</v>
      </c>
      <c r="D41969" s="489" t="s">
        <v>11865</v>
      </c>
    </row>
    <row r="41970" spans="1:4">
      <c r="A41970" s="489" t="str">
        <f t="shared" si="655"/>
        <v>2375701543訪問型サービス（独自）</v>
      </c>
      <c r="B41970" s="489">
        <v>2375701543</v>
      </c>
      <c r="C41970" s="489" t="s">
        <v>2571</v>
      </c>
      <c r="D41970" s="489" t="s">
        <v>11865</v>
      </c>
    </row>
    <row r="41971" spans="1:4">
      <c r="A41971" s="489" t="str">
        <f t="shared" si="655"/>
        <v>2375701543訪問型サービス（独自）</v>
      </c>
      <c r="B41971" s="489">
        <v>2375701543</v>
      </c>
      <c r="C41971" s="489" t="s">
        <v>2571</v>
      </c>
      <c r="D41971" s="489" t="s">
        <v>11865</v>
      </c>
    </row>
    <row r="41972" spans="1:4">
      <c r="A41972" s="489" t="str">
        <f t="shared" si="655"/>
        <v>2375701543訪問型サービス（独自／定率）</v>
      </c>
      <c r="B41972" s="489">
        <v>2375701543</v>
      </c>
      <c r="C41972" s="489" t="s">
        <v>2568</v>
      </c>
      <c r="D41972" s="489" t="s">
        <v>11865</v>
      </c>
    </row>
    <row r="41973" spans="1:4">
      <c r="A41973" s="489" t="str">
        <f t="shared" si="655"/>
        <v>2375701550居宅介護支援</v>
      </c>
      <c r="B41973" s="489">
        <v>2375701550</v>
      </c>
      <c r="C41973" s="489" t="s">
        <v>2519</v>
      </c>
      <c r="D41973" s="489" t="s">
        <v>11866</v>
      </c>
    </row>
    <row r="41974" spans="1:4">
      <c r="A41974" s="489" t="str">
        <f t="shared" si="655"/>
        <v>2375701568通所型サービス（独自）</v>
      </c>
      <c r="B41974" s="489">
        <v>2375701568</v>
      </c>
      <c r="C41974" s="489" t="s">
        <v>2570</v>
      </c>
      <c r="D41974" s="489" t="s">
        <v>11867</v>
      </c>
    </row>
    <row r="41975" spans="1:4">
      <c r="A41975" s="489" t="str">
        <f t="shared" si="655"/>
        <v>2375701584介護予防短期入所生活介護</v>
      </c>
      <c r="B41975" s="489">
        <v>2375701584</v>
      </c>
      <c r="C41975" s="489" t="s">
        <v>2093</v>
      </c>
      <c r="D41975" s="489" t="s">
        <v>11868</v>
      </c>
    </row>
    <row r="41976" spans="1:4">
      <c r="A41976" s="489" t="str">
        <f t="shared" si="655"/>
        <v>2375701584短期入所生活介護</v>
      </c>
      <c r="B41976" s="489">
        <v>2375701584</v>
      </c>
      <c r="C41976" s="489" t="s">
        <v>2092</v>
      </c>
      <c r="D41976" s="489" t="s">
        <v>11868</v>
      </c>
    </row>
    <row r="41977" spans="1:4">
      <c r="A41977" s="489" t="str">
        <f t="shared" si="655"/>
        <v>2375701584短期入所生活介護</v>
      </c>
      <c r="B41977" s="489">
        <v>2375701584</v>
      </c>
      <c r="C41977" s="489" t="s">
        <v>2092</v>
      </c>
      <c r="D41977" s="489" t="s">
        <v>11868</v>
      </c>
    </row>
    <row r="41978" spans="1:4">
      <c r="A41978" s="489" t="str">
        <f t="shared" si="655"/>
        <v>2375701618地域密着型通所介護</v>
      </c>
      <c r="B41978" s="489">
        <v>2375701618</v>
      </c>
      <c r="C41978" s="489" t="s">
        <v>161</v>
      </c>
      <c r="D41978" s="489" t="s">
        <v>11869</v>
      </c>
    </row>
    <row r="41979" spans="1:4">
      <c r="A41979" s="489" t="str">
        <f t="shared" si="655"/>
        <v>2375701618通所型サービス（独自）</v>
      </c>
      <c r="B41979" s="489">
        <v>2375701618</v>
      </c>
      <c r="C41979" s="489" t="s">
        <v>2570</v>
      </c>
      <c r="D41979" s="489" t="s">
        <v>11869</v>
      </c>
    </row>
    <row r="41980" spans="1:4">
      <c r="A41980" s="489" t="str">
        <f t="shared" si="655"/>
        <v>2375701626通所介護</v>
      </c>
      <c r="B41980" s="489">
        <v>2375701626</v>
      </c>
      <c r="C41980" s="489" t="s">
        <v>158</v>
      </c>
      <c r="D41980" s="489" t="s">
        <v>11870</v>
      </c>
    </row>
    <row r="41981" spans="1:4">
      <c r="A41981" s="489" t="str">
        <f t="shared" si="655"/>
        <v>2375701626通所型サービス（独自）</v>
      </c>
      <c r="B41981" s="489">
        <v>2375701626</v>
      </c>
      <c r="C41981" s="489" t="s">
        <v>2570</v>
      </c>
      <c r="D41981" s="489" t="s">
        <v>11870</v>
      </c>
    </row>
    <row r="41982" spans="1:4">
      <c r="A41982" s="489" t="str">
        <f t="shared" si="655"/>
        <v>2375701626通所型サービス（独自）</v>
      </c>
      <c r="B41982" s="489">
        <v>2375701626</v>
      </c>
      <c r="C41982" s="489" t="s">
        <v>2570</v>
      </c>
      <c r="D41982" s="489" t="s">
        <v>11870</v>
      </c>
    </row>
    <row r="41983" spans="1:4">
      <c r="A41983" s="489" t="str">
        <f t="shared" si="655"/>
        <v>2375701659地域密着型通所介護</v>
      </c>
      <c r="B41983" s="489">
        <v>2375701659</v>
      </c>
      <c r="C41983" s="489" t="s">
        <v>161</v>
      </c>
      <c r="D41983" s="489" t="s">
        <v>11871</v>
      </c>
    </row>
    <row r="41984" spans="1:4">
      <c r="A41984" s="489" t="str">
        <f t="shared" si="655"/>
        <v>2375701659通所型サービス（独自）</v>
      </c>
      <c r="B41984" s="489">
        <v>2375701659</v>
      </c>
      <c r="C41984" s="489" t="s">
        <v>2570</v>
      </c>
      <c r="D41984" s="489" t="s">
        <v>11871</v>
      </c>
    </row>
    <row r="41985" spans="1:4">
      <c r="A41985" s="489" t="str">
        <f t="shared" si="655"/>
        <v>2375701691訪問介護</v>
      </c>
      <c r="B41985" s="489">
        <v>2375701691</v>
      </c>
      <c r="C41985" s="489" t="s">
        <v>140</v>
      </c>
      <c r="D41985" s="489" t="s">
        <v>11872</v>
      </c>
    </row>
    <row r="41986" spans="1:4">
      <c r="A41986" s="489" t="str">
        <f t="shared" ref="A41986:A42049" si="656">B41986&amp;C41986</f>
        <v>2375701691訪問介護</v>
      </c>
      <c r="B41986" s="489">
        <v>2375701691</v>
      </c>
      <c r="C41986" s="489" t="s">
        <v>140</v>
      </c>
      <c r="D41986" s="489" t="s">
        <v>11872</v>
      </c>
    </row>
    <row r="41987" spans="1:4">
      <c r="A41987" s="489" t="str">
        <f t="shared" si="656"/>
        <v>2375701691訪問型サービス（独自）</v>
      </c>
      <c r="B41987" s="489">
        <v>2375701691</v>
      </c>
      <c r="C41987" s="489" t="s">
        <v>2571</v>
      </c>
      <c r="D41987" s="489" t="s">
        <v>11872</v>
      </c>
    </row>
    <row r="41988" spans="1:4">
      <c r="A41988" s="489" t="str">
        <f t="shared" si="656"/>
        <v>2375701709通所型サービス（独自）</v>
      </c>
      <c r="B41988" s="489">
        <v>2375701709</v>
      </c>
      <c r="C41988" s="489" t="s">
        <v>2570</v>
      </c>
      <c r="D41988" s="489" t="s">
        <v>11873</v>
      </c>
    </row>
    <row r="41989" spans="1:4">
      <c r="A41989" s="489" t="str">
        <f t="shared" si="656"/>
        <v>2375701717居宅介護支援</v>
      </c>
      <c r="B41989" s="489">
        <v>2375701717</v>
      </c>
      <c r="C41989" s="489" t="s">
        <v>2519</v>
      </c>
      <c r="D41989" s="489" t="s">
        <v>11874</v>
      </c>
    </row>
    <row r="41990" spans="1:4">
      <c r="A41990" s="489" t="str">
        <f t="shared" si="656"/>
        <v>2375701725居宅介護支援</v>
      </c>
      <c r="B41990" s="489">
        <v>2375701725</v>
      </c>
      <c r="C41990" s="489" t="s">
        <v>2519</v>
      </c>
      <c r="D41990" s="489" t="s">
        <v>11875</v>
      </c>
    </row>
    <row r="41991" spans="1:4">
      <c r="A41991" s="489" t="str">
        <f t="shared" si="656"/>
        <v>2375701741地域密着型通所介護</v>
      </c>
      <c r="B41991" s="489">
        <v>2375701741</v>
      </c>
      <c r="C41991" s="489" t="s">
        <v>161</v>
      </c>
      <c r="D41991" s="489" t="s">
        <v>11876</v>
      </c>
    </row>
    <row r="41992" spans="1:4">
      <c r="A41992" s="489" t="str">
        <f t="shared" si="656"/>
        <v>2375701741通所型サービス（独自）</v>
      </c>
      <c r="B41992" s="489">
        <v>2375701741</v>
      </c>
      <c r="C41992" s="489" t="s">
        <v>2570</v>
      </c>
      <c r="D41992" s="489" t="s">
        <v>11876</v>
      </c>
    </row>
    <row r="41993" spans="1:4">
      <c r="A41993" s="489" t="str">
        <f t="shared" si="656"/>
        <v>2375701766居宅介護支援</v>
      </c>
      <c r="B41993" s="489">
        <v>2375701766</v>
      </c>
      <c r="C41993" s="489" t="s">
        <v>2519</v>
      </c>
      <c r="D41993" s="489" t="s">
        <v>11877</v>
      </c>
    </row>
    <row r="41994" spans="1:4">
      <c r="A41994" s="489" t="str">
        <f t="shared" si="656"/>
        <v>2375701774居宅介護支援</v>
      </c>
      <c r="B41994" s="489">
        <v>2375701774</v>
      </c>
      <c r="C41994" s="489" t="s">
        <v>2519</v>
      </c>
      <c r="D41994" s="489" t="s">
        <v>11878</v>
      </c>
    </row>
    <row r="41995" spans="1:4">
      <c r="A41995" s="489" t="str">
        <f t="shared" si="656"/>
        <v>2375701782介護予防特定施設入居者生活介護</v>
      </c>
      <c r="B41995" s="489">
        <v>2375701782</v>
      </c>
      <c r="C41995" s="489" t="s">
        <v>2514</v>
      </c>
      <c r="D41995" s="489" t="s">
        <v>11879</v>
      </c>
    </row>
    <row r="41996" spans="1:4">
      <c r="A41996" s="489" t="str">
        <f t="shared" si="656"/>
        <v>2375701782特定施設入居者生活介護（短期利用型）</v>
      </c>
      <c r="B41996" s="489">
        <v>2375701782</v>
      </c>
      <c r="C41996" s="489" t="s">
        <v>19397</v>
      </c>
      <c r="D41996" s="489" t="s">
        <v>11879</v>
      </c>
    </row>
    <row r="41997" spans="1:4">
      <c r="A41997" s="489" t="str">
        <f t="shared" si="656"/>
        <v>2375701782特定施設入居者生活介護</v>
      </c>
      <c r="B41997" s="489">
        <v>2375701782</v>
      </c>
      <c r="C41997" s="489" t="s">
        <v>2513</v>
      </c>
      <c r="D41997" s="489" t="s">
        <v>11879</v>
      </c>
    </row>
    <row r="41998" spans="1:4">
      <c r="A41998" s="489" t="str">
        <f t="shared" si="656"/>
        <v>2375701808地域密着型通所介護</v>
      </c>
      <c r="B41998" s="489">
        <v>2375701808</v>
      </c>
      <c r="C41998" s="489" t="s">
        <v>161</v>
      </c>
      <c r="D41998" s="489" t="s">
        <v>11880</v>
      </c>
    </row>
    <row r="41999" spans="1:4">
      <c r="A41999" s="489" t="str">
        <f t="shared" si="656"/>
        <v>2375701808通所型サービス（独自）</v>
      </c>
      <c r="B41999" s="489">
        <v>2375701808</v>
      </c>
      <c r="C41999" s="489" t="s">
        <v>2570</v>
      </c>
      <c r="D41999" s="489" t="s">
        <v>11880</v>
      </c>
    </row>
    <row r="42000" spans="1:4">
      <c r="A42000" s="489" t="str">
        <f t="shared" si="656"/>
        <v>2375701816通所介護</v>
      </c>
      <c r="B42000" s="489">
        <v>2375701816</v>
      </c>
      <c r="C42000" s="489" t="s">
        <v>158</v>
      </c>
      <c r="D42000" s="489" t="s">
        <v>11881</v>
      </c>
    </row>
    <row r="42001" spans="1:4">
      <c r="A42001" s="489" t="str">
        <f t="shared" si="656"/>
        <v>2375701816通所型サービス（独自）</v>
      </c>
      <c r="B42001" s="489">
        <v>2375701816</v>
      </c>
      <c r="C42001" s="489" t="s">
        <v>2570</v>
      </c>
      <c r="D42001" s="489" t="s">
        <v>11881</v>
      </c>
    </row>
    <row r="42002" spans="1:4">
      <c r="A42002" s="489" t="str">
        <f t="shared" si="656"/>
        <v>2375701824地域密着型通所介護</v>
      </c>
      <c r="B42002" s="489">
        <v>2375701824</v>
      </c>
      <c r="C42002" s="489" t="s">
        <v>161</v>
      </c>
      <c r="D42002" s="489" t="s">
        <v>11882</v>
      </c>
    </row>
    <row r="42003" spans="1:4">
      <c r="A42003" s="489" t="str">
        <f t="shared" si="656"/>
        <v>2375701824地域密着型通所介護</v>
      </c>
      <c r="B42003" s="489">
        <v>2375701824</v>
      </c>
      <c r="C42003" s="489" t="s">
        <v>161</v>
      </c>
      <c r="D42003" s="489" t="s">
        <v>11882</v>
      </c>
    </row>
    <row r="42004" spans="1:4">
      <c r="A42004" s="489" t="str">
        <f t="shared" si="656"/>
        <v>2375701824通所型サービス（独自）</v>
      </c>
      <c r="B42004" s="489">
        <v>2375701824</v>
      </c>
      <c r="C42004" s="489" t="s">
        <v>2570</v>
      </c>
      <c r="D42004" s="489" t="s">
        <v>11882</v>
      </c>
    </row>
    <row r="42005" spans="1:4">
      <c r="A42005" s="489" t="str">
        <f t="shared" si="656"/>
        <v>2375701824通所型サービス（独自）</v>
      </c>
      <c r="B42005" s="489">
        <v>2375701824</v>
      </c>
      <c r="C42005" s="489" t="s">
        <v>2570</v>
      </c>
      <c r="D42005" s="489" t="s">
        <v>11882</v>
      </c>
    </row>
    <row r="42006" spans="1:4">
      <c r="A42006" s="489" t="str">
        <f t="shared" si="656"/>
        <v>2375701832介護老人福祉施設</v>
      </c>
      <c r="B42006" s="489">
        <v>2375701832</v>
      </c>
      <c r="C42006" s="489" t="s">
        <v>1921</v>
      </c>
      <c r="D42006" s="489" t="s">
        <v>11883</v>
      </c>
    </row>
    <row r="42007" spans="1:4">
      <c r="A42007" s="489" t="str">
        <f t="shared" si="656"/>
        <v>2375701832介護老人福祉施設</v>
      </c>
      <c r="B42007" s="489">
        <v>2375701832</v>
      </c>
      <c r="C42007" s="489" t="s">
        <v>1921</v>
      </c>
      <c r="D42007" s="489" t="s">
        <v>11883</v>
      </c>
    </row>
    <row r="42008" spans="1:4">
      <c r="A42008" s="489" t="str">
        <f t="shared" si="656"/>
        <v>2375701840通所介護</v>
      </c>
      <c r="B42008" s="489">
        <v>2375701840</v>
      </c>
      <c r="C42008" s="489" t="s">
        <v>158</v>
      </c>
      <c r="D42008" s="489" t="s">
        <v>11884</v>
      </c>
    </row>
    <row r="42009" spans="1:4">
      <c r="A42009" s="489" t="str">
        <f t="shared" si="656"/>
        <v>2375701840通所型サービス（独自）</v>
      </c>
      <c r="B42009" s="489">
        <v>2375701840</v>
      </c>
      <c r="C42009" s="489" t="s">
        <v>2570</v>
      </c>
      <c r="D42009" s="489" t="s">
        <v>11884</v>
      </c>
    </row>
    <row r="42010" spans="1:4">
      <c r="A42010" s="489" t="str">
        <f t="shared" si="656"/>
        <v>2375701857訪問介護</v>
      </c>
      <c r="B42010" s="489">
        <v>2375701857</v>
      </c>
      <c r="C42010" s="489" t="s">
        <v>140</v>
      </c>
      <c r="D42010" s="489" t="s">
        <v>11885</v>
      </c>
    </row>
    <row r="42011" spans="1:4">
      <c r="A42011" s="489" t="str">
        <f t="shared" si="656"/>
        <v>2375701857訪問介護</v>
      </c>
      <c r="B42011" s="489">
        <v>2375701857</v>
      </c>
      <c r="C42011" s="489" t="s">
        <v>140</v>
      </c>
      <c r="D42011" s="489" t="s">
        <v>11885</v>
      </c>
    </row>
    <row r="42012" spans="1:4">
      <c r="A42012" s="489" t="str">
        <f t="shared" si="656"/>
        <v>2375701857訪問型サービス（独自）</v>
      </c>
      <c r="B42012" s="489">
        <v>2375701857</v>
      </c>
      <c r="C42012" s="489" t="s">
        <v>2571</v>
      </c>
      <c r="D42012" s="489" t="s">
        <v>11885</v>
      </c>
    </row>
    <row r="42013" spans="1:4">
      <c r="A42013" s="489" t="str">
        <f t="shared" si="656"/>
        <v>2375701865通所介護</v>
      </c>
      <c r="B42013" s="489">
        <v>2375701865</v>
      </c>
      <c r="C42013" s="489" t="s">
        <v>158</v>
      </c>
      <c r="D42013" s="489" t="s">
        <v>11886</v>
      </c>
    </row>
    <row r="42014" spans="1:4">
      <c r="A42014" s="489" t="str">
        <f t="shared" si="656"/>
        <v>2375701865通所型サービス（独自）</v>
      </c>
      <c r="B42014" s="489">
        <v>2375701865</v>
      </c>
      <c r="C42014" s="489" t="s">
        <v>2570</v>
      </c>
      <c r="D42014" s="489" t="s">
        <v>11886</v>
      </c>
    </row>
    <row r="42015" spans="1:4">
      <c r="A42015" s="489" t="str">
        <f t="shared" si="656"/>
        <v>2375701899訪問介護</v>
      </c>
      <c r="B42015" s="489">
        <v>2375701899</v>
      </c>
      <c r="C42015" s="489" t="s">
        <v>140</v>
      </c>
      <c r="D42015" s="489" t="s">
        <v>11887</v>
      </c>
    </row>
    <row r="42016" spans="1:4">
      <c r="A42016" s="489" t="str">
        <f t="shared" si="656"/>
        <v>2375701899訪問介護</v>
      </c>
      <c r="B42016" s="489">
        <v>2375701899</v>
      </c>
      <c r="C42016" s="489" t="s">
        <v>140</v>
      </c>
      <c r="D42016" s="489" t="s">
        <v>11887</v>
      </c>
    </row>
    <row r="42017" spans="1:4">
      <c r="A42017" s="489" t="str">
        <f t="shared" si="656"/>
        <v>2375701915居宅介護支援</v>
      </c>
      <c r="B42017" s="489">
        <v>2375701915</v>
      </c>
      <c r="C42017" s="489" t="s">
        <v>2519</v>
      </c>
      <c r="D42017" s="489" t="s">
        <v>11888</v>
      </c>
    </row>
    <row r="42018" spans="1:4">
      <c r="A42018" s="489" t="str">
        <f t="shared" si="656"/>
        <v>2375701923介護予防特定施設入居者生活介護</v>
      </c>
      <c r="B42018" s="489">
        <v>2375701923</v>
      </c>
      <c r="C42018" s="489" t="s">
        <v>2514</v>
      </c>
      <c r="D42018" s="489" t="s">
        <v>11889</v>
      </c>
    </row>
    <row r="42019" spans="1:4">
      <c r="A42019" s="489" t="str">
        <f t="shared" si="656"/>
        <v>2375701923特定施設入居者生活介護</v>
      </c>
      <c r="B42019" s="489">
        <v>2375701923</v>
      </c>
      <c r="C42019" s="489" t="s">
        <v>2513</v>
      </c>
      <c r="D42019" s="489" t="s">
        <v>11889</v>
      </c>
    </row>
    <row r="42020" spans="1:4">
      <c r="A42020" s="489" t="str">
        <f t="shared" si="656"/>
        <v>2375701949居宅介護支援</v>
      </c>
      <c r="B42020" s="489">
        <v>2375701949</v>
      </c>
      <c r="C42020" s="489" t="s">
        <v>2519</v>
      </c>
      <c r="D42020" s="489" t="s">
        <v>11890</v>
      </c>
    </row>
    <row r="42021" spans="1:4">
      <c r="A42021" s="489" t="str">
        <f t="shared" si="656"/>
        <v>2375701964介護予防訪問リハビリテーション</v>
      </c>
      <c r="B42021" s="489">
        <v>2375701964</v>
      </c>
      <c r="C42021" s="489" t="s">
        <v>2108</v>
      </c>
      <c r="D42021" s="489" t="s">
        <v>11891</v>
      </c>
    </row>
    <row r="42022" spans="1:4">
      <c r="A42022" s="489" t="str">
        <f t="shared" si="656"/>
        <v>2375701964訪問リハビリテーション</v>
      </c>
      <c r="B42022" s="489">
        <v>2375701964</v>
      </c>
      <c r="C42022" s="489" t="s">
        <v>2104</v>
      </c>
      <c r="D42022" s="489" t="s">
        <v>11891</v>
      </c>
    </row>
    <row r="42023" spans="1:4">
      <c r="A42023" s="489" t="str">
        <f t="shared" si="656"/>
        <v>2375701964訪問リハビリテーション</v>
      </c>
      <c r="B42023" s="489">
        <v>2375701964</v>
      </c>
      <c r="C42023" s="489" t="s">
        <v>2104</v>
      </c>
      <c r="D42023" s="489" t="s">
        <v>11891</v>
      </c>
    </row>
    <row r="42024" spans="1:4">
      <c r="A42024" s="489" t="str">
        <f t="shared" si="656"/>
        <v>2375702020居宅介護支援</v>
      </c>
      <c r="B42024" s="489">
        <v>2375702020</v>
      </c>
      <c r="C42024" s="489" t="s">
        <v>2519</v>
      </c>
      <c r="D42024" s="489" t="s">
        <v>11892</v>
      </c>
    </row>
    <row r="42025" spans="1:4">
      <c r="A42025" s="489" t="str">
        <f t="shared" si="656"/>
        <v>2375702079通所介護</v>
      </c>
      <c r="B42025" s="489">
        <v>2375702079</v>
      </c>
      <c r="C42025" s="489" t="s">
        <v>158</v>
      </c>
      <c r="D42025" s="489" t="s">
        <v>11893</v>
      </c>
    </row>
    <row r="42026" spans="1:4">
      <c r="A42026" s="489" t="str">
        <f t="shared" si="656"/>
        <v>2375702079通所型サービス（独自）</v>
      </c>
      <c r="B42026" s="489">
        <v>2375702079</v>
      </c>
      <c r="C42026" s="489" t="s">
        <v>2570</v>
      </c>
      <c r="D42026" s="489" t="s">
        <v>11893</v>
      </c>
    </row>
    <row r="42027" spans="1:4">
      <c r="A42027" s="489" t="str">
        <f t="shared" si="656"/>
        <v>2375702079通所型サービス（独自／定率）</v>
      </c>
      <c r="B42027" s="489">
        <v>2375702079</v>
      </c>
      <c r="C42027" s="489" t="s">
        <v>2567</v>
      </c>
      <c r="D42027" s="489" t="s">
        <v>11893</v>
      </c>
    </row>
    <row r="42028" spans="1:4">
      <c r="A42028" s="489" t="str">
        <f t="shared" si="656"/>
        <v>2375702087居宅介護支援</v>
      </c>
      <c r="B42028" s="489">
        <v>2375702087</v>
      </c>
      <c r="C42028" s="489" t="s">
        <v>2519</v>
      </c>
      <c r="D42028" s="489" t="s">
        <v>11894</v>
      </c>
    </row>
    <row r="42029" spans="1:4">
      <c r="A42029" s="489" t="str">
        <f t="shared" si="656"/>
        <v>2375702103訪問介護</v>
      </c>
      <c r="B42029" s="489">
        <v>2375702103</v>
      </c>
      <c r="C42029" s="489" t="s">
        <v>140</v>
      </c>
      <c r="D42029" s="489" t="s">
        <v>11895</v>
      </c>
    </row>
    <row r="42030" spans="1:4">
      <c r="A42030" s="489" t="str">
        <f t="shared" si="656"/>
        <v>2375702103訪問介護</v>
      </c>
      <c r="B42030" s="489">
        <v>2375702103</v>
      </c>
      <c r="C42030" s="489" t="s">
        <v>140</v>
      </c>
      <c r="D42030" s="489" t="s">
        <v>11895</v>
      </c>
    </row>
    <row r="42031" spans="1:4">
      <c r="A42031" s="489" t="str">
        <f t="shared" si="656"/>
        <v>2375702103訪問型サービス（独自）</v>
      </c>
      <c r="B42031" s="489">
        <v>2375702103</v>
      </c>
      <c r="C42031" s="489" t="s">
        <v>2571</v>
      </c>
      <c r="D42031" s="489" t="s">
        <v>11895</v>
      </c>
    </row>
    <row r="42032" spans="1:4">
      <c r="A42032" s="489" t="str">
        <f t="shared" si="656"/>
        <v>2375702111居宅介護支援</v>
      </c>
      <c r="B42032" s="489">
        <v>2375702111</v>
      </c>
      <c r="C42032" s="489" t="s">
        <v>2519</v>
      </c>
      <c r="D42032" s="489" t="s">
        <v>11896</v>
      </c>
    </row>
    <row r="42033" spans="1:4">
      <c r="A42033" s="489" t="str">
        <f t="shared" si="656"/>
        <v>2375702129居宅介護支援</v>
      </c>
      <c r="B42033" s="489">
        <v>2375702129</v>
      </c>
      <c r="C42033" s="489" t="s">
        <v>2519</v>
      </c>
      <c r="D42033" s="489" t="s">
        <v>11897</v>
      </c>
    </row>
    <row r="42034" spans="1:4">
      <c r="A42034" s="489" t="str">
        <f t="shared" si="656"/>
        <v>2375702137通所介護</v>
      </c>
      <c r="B42034" s="489">
        <v>2375702137</v>
      </c>
      <c r="C42034" s="489" t="s">
        <v>158</v>
      </c>
      <c r="D42034" s="489" t="s">
        <v>11898</v>
      </c>
    </row>
    <row r="42035" spans="1:4">
      <c r="A42035" s="489" t="str">
        <f t="shared" si="656"/>
        <v>2375702137通所型サービス（独自）</v>
      </c>
      <c r="B42035" s="489">
        <v>2375702137</v>
      </c>
      <c r="C42035" s="489" t="s">
        <v>2570</v>
      </c>
      <c r="D42035" s="489" t="s">
        <v>11898</v>
      </c>
    </row>
    <row r="42036" spans="1:4">
      <c r="A42036" s="489" t="str">
        <f t="shared" si="656"/>
        <v>2375702145居宅介護支援</v>
      </c>
      <c r="B42036" s="489">
        <v>2375702145</v>
      </c>
      <c r="C42036" s="489" t="s">
        <v>2519</v>
      </c>
      <c r="D42036" s="489" t="s">
        <v>11899</v>
      </c>
    </row>
    <row r="42037" spans="1:4">
      <c r="A42037" s="489" t="str">
        <f t="shared" si="656"/>
        <v>2375702160訪問介護</v>
      </c>
      <c r="B42037" s="489">
        <v>2375702160</v>
      </c>
      <c r="C42037" s="489" t="s">
        <v>140</v>
      </c>
      <c r="D42037" s="489" t="s">
        <v>11900</v>
      </c>
    </row>
    <row r="42038" spans="1:4">
      <c r="A42038" s="489" t="str">
        <f t="shared" si="656"/>
        <v>2375702160訪問介護</v>
      </c>
      <c r="B42038" s="489">
        <v>2375702160</v>
      </c>
      <c r="C42038" s="489" t="s">
        <v>140</v>
      </c>
      <c r="D42038" s="489" t="s">
        <v>11900</v>
      </c>
    </row>
    <row r="42039" spans="1:4">
      <c r="A42039" s="489" t="str">
        <f t="shared" si="656"/>
        <v>2375702186訪問介護</v>
      </c>
      <c r="B42039" s="489">
        <v>2375702186</v>
      </c>
      <c r="C42039" s="489" t="s">
        <v>140</v>
      </c>
      <c r="D42039" s="489" t="s">
        <v>11901</v>
      </c>
    </row>
    <row r="42040" spans="1:4">
      <c r="A42040" s="489" t="str">
        <f t="shared" si="656"/>
        <v>2375702186訪問介護</v>
      </c>
      <c r="B42040" s="489">
        <v>2375702186</v>
      </c>
      <c r="C42040" s="489" t="s">
        <v>140</v>
      </c>
      <c r="D42040" s="489" t="s">
        <v>11901</v>
      </c>
    </row>
    <row r="42041" spans="1:4">
      <c r="A42041" s="489" t="str">
        <f t="shared" si="656"/>
        <v>2375702228居宅介護支援</v>
      </c>
      <c r="B42041" s="489">
        <v>2375702228</v>
      </c>
      <c r="C42041" s="489" t="s">
        <v>2519</v>
      </c>
      <c r="D42041" s="489" t="s">
        <v>11902</v>
      </c>
    </row>
    <row r="42042" spans="1:4">
      <c r="A42042" s="489" t="str">
        <f t="shared" si="656"/>
        <v>2375702236訪問介護</v>
      </c>
      <c r="B42042" s="489">
        <v>2375702236</v>
      </c>
      <c r="C42042" s="489" t="s">
        <v>140</v>
      </c>
      <c r="D42042" s="489" t="s">
        <v>11903</v>
      </c>
    </row>
    <row r="42043" spans="1:4">
      <c r="A42043" s="489" t="str">
        <f t="shared" si="656"/>
        <v>2375702236訪問介護</v>
      </c>
      <c r="B42043" s="489">
        <v>2375702236</v>
      </c>
      <c r="C42043" s="489" t="s">
        <v>140</v>
      </c>
      <c r="D42043" s="489" t="s">
        <v>11903</v>
      </c>
    </row>
    <row r="42044" spans="1:4">
      <c r="A42044" s="489" t="str">
        <f t="shared" si="656"/>
        <v>2375702244介護予防短期入所生活介護</v>
      </c>
      <c r="B42044" s="489">
        <v>2375702244</v>
      </c>
      <c r="C42044" s="489" t="s">
        <v>2093</v>
      </c>
      <c r="D42044" s="489" t="s">
        <v>11904</v>
      </c>
    </row>
    <row r="42045" spans="1:4">
      <c r="A42045" s="489" t="str">
        <f t="shared" si="656"/>
        <v>2375702244短期入所生活介護</v>
      </c>
      <c r="B42045" s="489">
        <v>2375702244</v>
      </c>
      <c r="C42045" s="489" t="s">
        <v>2092</v>
      </c>
      <c r="D42045" s="489" t="s">
        <v>11904</v>
      </c>
    </row>
    <row r="42046" spans="1:4">
      <c r="A42046" s="489" t="str">
        <f t="shared" si="656"/>
        <v>2375702269通所介護</v>
      </c>
      <c r="B42046" s="489">
        <v>2375702269</v>
      </c>
      <c r="C42046" s="489" t="s">
        <v>158</v>
      </c>
      <c r="D42046" s="489" t="s">
        <v>11905</v>
      </c>
    </row>
    <row r="42047" spans="1:4">
      <c r="A42047" s="489" t="str">
        <f t="shared" si="656"/>
        <v>2375702269通所型サービス（独自）</v>
      </c>
      <c r="B42047" s="489">
        <v>2375702269</v>
      </c>
      <c r="C42047" s="489" t="s">
        <v>2570</v>
      </c>
      <c r="D42047" s="489" t="s">
        <v>11905</v>
      </c>
    </row>
    <row r="42048" spans="1:4">
      <c r="A42048" s="489" t="str">
        <f t="shared" si="656"/>
        <v>2375702277通所介護</v>
      </c>
      <c r="B42048" s="489">
        <v>2375702277</v>
      </c>
      <c r="C42048" s="489" t="s">
        <v>158</v>
      </c>
      <c r="D42048" s="489" t="s">
        <v>11906</v>
      </c>
    </row>
    <row r="42049" spans="1:4">
      <c r="A42049" s="489" t="str">
        <f t="shared" si="656"/>
        <v>2375702319通所介護</v>
      </c>
      <c r="B42049" s="489">
        <v>2375702319</v>
      </c>
      <c r="C42049" s="489" t="s">
        <v>158</v>
      </c>
      <c r="D42049" s="489" t="s">
        <v>11907</v>
      </c>
    </row>
    <row r="42050" spans="1:4">
      <c r="A42050" s="489" t="str">
        <f t="shared" ref="A42050:A42113" si="657">B42050&amp;C42050</f>
        <v>2375702319通所型サービス（独自）</v>
      </c>
      <c r="B42050" s="489">
        <v>2375702319</v>
      </c>
      <c r="C42050" s="489" t="s">
        <v>2570</v>
      </c>
      <c r="D42050" s="489" t="s">
        <v>11907</v>
      </c>
    </row>
    <row r="42051" spans="1:4">
      <c r="A42051" s="489" t="str">
        <f t="shared" si="657"/>
        <v>2375702327介護予防特定施設入居者生活介護</v>
      </c>
      <c r="B42051" s="489">
        <v>2375702327</v>
      </c>
      <c r="C42051" s="489" t="s">
        <v>2514</v>
      </c>
      <c r="D42051" s="489" t="s">
        <v>11908</v>
      </c>
    </row>
    <row r="42052" spans="1:4">
      <c r="A42052" s="489" t="str">
        <f t="shared" si="657"/>
        <v>2375702327特定施設入居者生活介護</v>
      </c>
      <c r="B42052" s="489">
        <v>2375702327</v>
      </c>
      <c r="C42052" s="489" t="s">
        <v>2513</v>
      </c>
      <c r="D42052" s="489" t="s">
        <v>11908</v>
      </c>
    </row>
    <row r="42053" spans="1:4">
      <c r="A42053" s="489" t="str">
        <f t="shared" si="657"/>
        <v>2375702335居宅介護支援</v>
      </c>
      <c r="B42053" s="489">
        <v>2375702335</v>
      </c>
      <c r="C42053" s="489" t="s">
        <v>2519</v>
      </c>
      <c r="D42053" s="489" t="s">
        <v>11909</v>
      </c>
    </row>
    <row r="42054" spans="1:4">
      <c r="A42054" s="489" t="str">
        <f t="shared" si="657"/>
        <v>2375702350通所介護</v>
      </c>
      <c r="B42054" s="489">
        <v>2375702350</v>
      </c>
      <c r="C42054" s="489" t="s">
        <v>158</v>
      </c>
      <c r="D42054" s="489" t="s">
        <v>11910</v>
      </c>
    </row>
    <row r="42055" spans="1:4">
      <c r="A42055" s="489" t="str">
        <f t="shared" si="657"/>
        <v>2375702368介護予防訪問リハビリテーション</v>
      </c>
      <c r="B42055" s="489">
        <v>2375702368</v>
      </c>
      <c r="C42055" s="489" t="s">
        <v>2108</v>
      </c>
      <c r="D42055" s="489" t="s">
        <v>11911</v>
      </c>
    </row>
    <row r="42056" spans="1:4">
      <c r="A42056" s="489" t="str">
        <f t="shared" si="657"/>
        <v>2375702368訪問リハビリテーション</v>
      </c>
      <c r="B42056" s="489">
        <v>2375702368</v>
      </c>
      <c r="C42056" s="489" t="s">
        <v>2104</v>
      </c>
      <c r="D42056" s="489" t="s">
        <v>11911</v>
      </c>
    </row>
    <row r="42057" spans="1:4">
      <c r="A42057" s="489" t="str">
        <f t="shared" si="657"/>
        <v>2375702384訪問介護</v>
      </c>
      <c r="B42057" s="489">
        <v>2375702384</v>
      </c>
      <c r="C42057" s="489" t="s">
        <v>140</v>
      </c>
      <c r="D42057" s="489" t="s">
        <v>11912</v>
      </c>
    </row>
    <row r="42058" spans="1:4">
      <c r="A42058" s="489" t="str">
        <f t="shared" si="657"/>
        <v>2375702384訪問介護</v>
      </c>
      <c r="B42058" s="489">
        <v>2375702384</v>
      </c>
      <c r="C42058" s="489" t="s">
        <v>140</v>
      </c>
      <c r="D42058" s="489" t="s">
        <v>11912</v>
      </c>
    </row>
    <row r="42059" spans="1:4">
      <c r="A42059" s="489" t="str">
        <f t="shared" si="657"/>
        <v>2375702400訪問介護</v>
      </c>
      <c r="B42059" s="489">
        <v>2375702400</v>
      </c>
      <c r="C42059" s="489" t="s">
        <v>140</v>
      </c>
      <c r="D42059" s="489" t="s">
        <v>11913</v>
      </c>
    </row>
    <row r="42060" spans="1:4">
      <c r="A42060" s="489" t="str">
        <f t="shared" si="657"/>
        <v>2375702400訪問介護</v>
      </c>
      <c r="B42060" s="489">
        <v>2375702400</v>
      </c>
      <c r="C42060" s="489" t="s">
        <v>140</v>
      </c>
      <c r="D42060" s="489" t="s">
        <v>11913</v>
      </c>
    </row>
    <row r="42061" spans="1:4">
      <c r="A42061" s="489" t="str">
        <f t="shared" si="657"/>
        <v>2375702418訪問介護</v>
      </c>
      <c r="B42061" s="489">
        <v>2375702418</v>
      </c>
      <c r="C42061" s="489" t="s">
        <v>140</v>
      </c>
      <c r="D42061" s="489" t="s">
        <v>11914</v>
      </c>
    </row>
    <row r="42062" spans="1:4">
      <c r="A42062" s="489" t="str">
        <f t="shared" si="657"/>
        <v>2375702418訪問介護</v>
      </c>
      <c r="B42062" s="489">
        <v>2375702418</v>
      </c>
      <c r="C42062" s="489" t="s">
        <v>140</v>
      </c>
      <c r="D42062" s="489" t="s">
        <v>11914</v>
      </c>
    </row>
    <row r="42063" spans="1:4">
      <c r="A42063" s="489" t="str">
        <f t="shared" si="657"/>
        <v>2375702418訪問型サービス（独自）</v>
      </c>
      <c r="B42063" s="489">
        <v>2375702418</v>
      </c>
      <c r="C42063" s="489" t="s">
        <v>2571</v>
      </c>
      <c r="D42063" s="489" t="s">
        <v>11914</v>
      </c>
    </row>
    <row r="42064" spans="1:4">
      <c r="A42064" s="489" t="str">
        <f t="shared" si="657"/>
        <v>2375702426居宅介護支援</v>
      </c>
      <c r="B42064" s="489">
        <v>2375702426</v>
      </c>
      <c r="C42064" s="489" t="s">
        <v>2519</v>
      </c>
      <c r="D42064" s="489" t="s">
        <v>11915</v>
      </c>
    </row>
    <row r="42065" spans="1:4">
      <c r="A42065" s="489" t="str">
        <f t="shared" si="657"/>
        <v>2375702434訪問介護</v>
      </c>
      <c r="B42065" s="489">
        <v>2375702434</v>
      </c>
      <c r="C42065" s="489" t="s">
        <v>140</v>
      </c>
      <c r="D42065" s="489" t="s">
        <v>11916</v>
      </c>
    </row>
    <row r="42066" spans="1:4">
      <c r="A42066" s="489" t="str">
        <f t="shared" si="657"/>
        <v>2375702434訪問介護</v>
      </c>
      <c r="B42066" s="489">
        <v>2375702434</v>
      </c>
      <c r="C42066" s="489" t="s">
        <v>140</v>
      </c>
      <c r="D42066" s="489" t="s">
        <v>11916</v>
      </c>
    </row>
    <row r="42067" spans="1:4">
      <c r="A42067" s="489" t="str">
        <f t="shared" si="657"/>
        <v>2375702442訪問介護</v>
      </c>
      <c r="B42067" s="489">
        <v>2375702442</v>
      </c>
      <c r="C42067" s="489" t="s">
        <v>140</v>
      </c>
      <c r="D42067" s="489" t="s">
        <v>11917</v>
      </c>
    </row>
    <row r="42068" spans="1:4">
      <c r="A42068" s="489" t="str">
        <f t="shared" si="657"/>
        <v>2375702442訪問介護</v>
      </c>
      <c r="B42068" s="489">
        <v>2375702442</v>
      </c>
      <c r="C42068" s="489" t="s">
        <v>140</v>
      </c>
      <c r="D42068" s="489" t="s">
        <v>11917</v>
      </c>
    </row>
    <row r="42069" spans="1:4">
      <c r="A42069" s="489" t="str">
        <f t="shared" si="657"/>
        <v>2375702459通所介護</v>
      </c>
      <c r="B42069" s="489">
        <v>2375702459</v>
      </c>
      <c r="C42069" s="489" t="s">
        <v>158</v>
      </c>
      <c r="D42069" s="489" t="s">
        <v>11918</v>
      </c>
    </row>
    <row r="42070" spans="1:4">
      <c r="A42070" s="489" t="str">
        <f t="shared" si="657"/>
        <v>2375702459通所型サービス（独自）</v>
      </c>
      <c r="B42070" s="489">
        <v>2375702459</v>
      </c>
      <c r="C42070" s="489" t="s">
        <v>2570</v>
      </c>
      <c r="D42070" s="489" t="s">
        <v>11918</v>
      </c>
    </row>
    <row r="42071" spans="1:4">
      <c r="A42071" s="489" t="str">
        <f t="shared" si="657"/>
        <v>2375702467居宅介護支援</v>
      </c>
      <c r="B42071" s="489">
        <v>2375702467</v>
      </c>
      <c r="C42071" s="489" t="s">
        <v>2519</v>
      </c>
      <c r="D42071" s="489" t="s">
        <v>11919</v>
      </c>
    </row>
    <row r="42072" spans="1:4">
      <c r="A42072" s="489" t="str">
        <f t="shared" si="657"/>
        <v>2375702483訪問介護</v>
      </c>
      <c r="B42072" s="489">
        <v>2375702483</v>
      </c>
      <c r="C42072" s="489" t="s">
        <v>140</v>
      </c>
      <c r="D42072" s="489" t="s">
        <v>11920</v>
      </c>
    </row>
    <row r="42073" spans="1:4">
      <c r="A42073" s="489" t="str">
        <f t="shared" si="657"/>
        <v>2375702483訪問介護</v>
      </c>
      <c r="B42073" s="489">
        <v>2375702483</v>
      </c>
      <c r="C42073" s="489" t="s">
        <v>140</v>
      </c>
      <c r="D42073" s="489" t="s">
        <v>11920</v>
      </c>
    </row>
    <row r="42074" spans="1:4">
      <c r="A42074" s="489" t="str">
        <f t="shared" si="657"/>
        <v>2375702483訪問介護</v>
      </c>
      <c r="B42074" s="489">
        <v>2375702483</v>
      </c>
      <c r="C42074" s="489" t="s">
        <v>140</v>
      </c>
      <c r="D42074" s="489" t="s">
        <v>11920</v>
      </c>
    </row>
    <row r="42075" spans="1:4">
      <c r="A42075" s="489" t="str">
        <f t="shared" si="657"/>
        <v>2375702491特定施設入居者生活介護（短期利用型）</v>
      </c>
      <c r="B42075" s="489">
        <v>2375702491</v>
      </c>
      <c r="C42075" s="489" t="s">
        <v>19397</v>
      </c>
      <c r="D42075" s="489" t="s">
        <v>11921</v>
      </c>
    </row>
    <row r="42076" spans="1:4">
      <c r="A42076" s="489" t="str">
        <f t="shared" si="657"/>
        <v>2375702491特定施設入居者生活介護</v>
      </c>
      <c r="B42076" s="489">
        <v>2375702491</v>
      </c>
      <c r="C42076" s="489" t="s">
        <v>2513</v>
      </c>
      <c r="D42076" s="489" t="s">
        <v>11921</v>
      </c>
    </row>
    <row r="42077" spans="1:4">
      <c r="A42077" s="489" t="str">
        <f t="shared" si="657"/>
        <v>2375702517訪問介護</v>
      </c>
      <c r="B42077" s="489">
        <v>2375702517</v>
      </c>
      <c r="C42077" s="489" t="s">
        <v>140</v>
      </c>
      <c r="D42077" s="489" t="s">
        <v>11922</v>
      </c>
    </row>
    <row r="42078" spans="1:4">
      <c r="A42078" s="489" t="str">
        <f t="shared" si="657"/>
        <v>2375702517訪問介護</v>
      </c>
      <c r="B42078" s="489">
        <v>2375702517</v>
      </c>
      <c r="C42078" s="489" t="s">
        <v>140</v>
      </c>
      <c r="D42078" s="489" t="s">
        <v>11922</v>
      </c>
    </row>
    <row r="42079" spans="1:4">
      <c r="A42079" s="489" t="str">
        <f t="shared" si="657"/>
        <v>2375702517訪問型サービス（独自）</v>
      </c>
      <c r="B42079" s="489">
        <v>2375702517</v>
      </c>
      <c r="C42079" s="489" t="s">
        <v>2571</v>
      </c>
      <c r="D42079" s="489" t="s">
        <v>11922</v>
      </c>
    </row>
    <row r="42080" spans="1:4">
      <c r="A42080" s="489" t="str">
        <f t="shared" si="657"/>
        <v>2375702525通所介護</v>
      </c>
      <c r="B42080" s="489">
        <v>2375702525</v>
      </c>
      <c r="C42080" s="489" t="s">
        <v>158</v>
      </c>
      <c r="D42080" s="489" t="s">
        <v>11873</v>
      </c>
    </row>
    <row r="42081" spans="1:4">
      <c r="A42081" s="489" t="str">
        <f t="shared" si="657"/>
        <v>2375702525通所型サービス（独自）</v>
      </c>
      <c r="B42081" s="489">
        <v>2375702525</v>
      </c>
      <c r="C42081" s="489" t="s">
        <v>2570</v>
      </c>
      <c r="D42081" s="489" t="s">
        <v>11873</v>
      </c>
    </row>
    <row r="42082" spans="1:4">
      <c r="A42082" s="489" t="str">
        <f t="shared" si="657"/>
        <v>2375702533通所介護</v>
      </c>
      <c r="B42082" s="489">
        <v>2375702533</v>
      </c>
      <c r="C42082" s="489" t="s">
        <v>158</v>
      </c>
      <c r="D42082" s="489" t="s">
        <v>11923</v>
      </c>
    </row>
    <row r="42083" spans="1:4">
      <c r="A42083" s="489" t="str">
        <f t="shared" si="657"/>
        <v>2375702566通所介護</v>
      </c>
      <c r="B42083" s="489">
        <v>2375702566</v>
      </c>
      <c r="C42083" s="489" t="s">
        <v>158</v>
      </c>
      <c r="D42083" s="489" t="s">
        <v>11815</v>
      </c>
    </row>
    <row r="42084" spans="1:4">
      <c r="A42084" s="489" t="str">
        <f t="shared" si="657"/>
        <v>2375702566通所型サービス（独自）</v>
      </c>
      <c r="B42084" s="489">
        <v>2375702566</v>
      </c>
      <c r="C42084" s="489" t="s">
        <v>2570</v>
      </c>
      <c r="D42084" s="489" t="s">
        <v>11815</v>
      </c>
    </row>
    <row r="42085" spans="1:4">
      <c r="A42085" s="489" t="str">
        <f t="shared" si="657"/>
        <v>2375702582訪問介護</v>
      </c>
      <c r="B42085" s="489">
        <v>2375702582</v>
      </c>
      <c r="C42085" s="489" t="s">
        <v>140</v>
      </c>
      <c r="D42085" s="489" t="s">
        <v>11924</v>
      </c>
    </row>
    <row r="42086" spans="1:4">
      <c r="A42086" s="489" t="str">
        <f t="shared" si="657"/>
        <v>2375702582訪問介護</v>
      </c>
      <c r="B42086" s="489">
        <v>2375702582</v>
      </c>
      <c r="C42086" s="489" t="s">
        <v>140</v>
      </c>
      <c r="D42086" s="489" t="s">
        <v>11924</v>
      </c>
    </row>
    <row r="42087" spans="1:4">
      <c r="A42087" s="489" t="str">
        <f t="shared" si="657"/>
        <v>2375702590訪問介護</v>
      </c>
      <c r="B42087" s="489">
        <v>2375702590</v>
      </c>
      <c r="C42087" s="489" t="s">
        <v>140</v>
      </c>
      <c r="D42087" s="489" t="s">
        <v>11925</v>
      </c>
    </row>
    <row r="42088" spans="1:4">
      <c r="A42088" s="489" t="str">
        <f t="shared" si="657"/>
        <v>2375702590訪問介護</v>
      </c>
      <c r="B42088" s="489">
        <v>2375702590</v>
      </c>
      <c r="C42088" s="489" t="s">
        <v>140</v>
      </c>
      <c r="D42088" s="489" t="s">
        <v>11925</v>
      </c>
    </row>
    <row r="42089" spans="1:4">
      <c r="A42089" s="489" t="str">
        <f t="shared" si="657"/>
        <v>2375702590訪問型サービス（独自）</v>
      </c>
      <c r="B42089" s="489">
        <v>2375702590</v>
      </c>
      <c r="C42089" s="489" t="s">
        <v>2571</v>
      </c>
      <c r="D42089" s="489" t="s">
        <v>11925</v>
      </c>
    </row>
    <row r="42090" spans="1:4">
      <c r="A42090" s="489" t="str">
        <f t="shared" si="657"/>
        <v>2375702608地域密着型通所介護</v>
      </c>
      <c r="B42090" s="489">
        <v>2375702608</v>
      </c>
      <c r="C42090" s="489" t="s">
        <v>161</v>
      </c>
      <c r="D42090" s="489" t="s">
        <v>11926</v>
      </c>
    </row>
    <row r="42091" spans="1:4">
      <c r="A42091" s="489" t="str">
        <f t="shared" si="657"/>
        <v>2375702608通所型サービス（独自）</v>
      </c>
      <c r="B42091" s="489">
        <v>2375702608</v>
      </c>
      <c r="C42091" s="489" t="s">
        <v>2570</v>
      </c>
      <c r="D42091" s="489" t="s">
        <v>11926</v>
      </c>
    </row>
    <row r="42092" spans="1:4">
      <c r="A42092" s="489" t="str">
        <f t="shared" si="657"/>
        <v>2375702632居宅介護支援</v>
      </c>
      <c r="B42092" s="489">
        <v>2375702632</v>
      </c>
      <c r="C42092" s="489" t="s">
        <v>2519</v>
      </c>
      <c r="D42092" s="489" t="s">
        <v>11927</v>
      </c>
    </row>
    <row r="42093" spans="1:4">
      <c r="A42093" s="489" t="str">
        <f t="shared" si="657"/>
        <v>2375702640訪問介護</v>
      </c>
      <c r="B42093" s="489">
        <v>2375702640</v>
      </c>
      <c r="C42093" s="489" t="s">
        <v>140</v>
      </c>
      <c r="D42093" s="489" t="s">
        <v>11928</v>
      </c>
    </row>
    <row r="42094" spans="1:4">
      <c r="A42094" s="489" t="str">
        <f t="shared" si="657"/>
        <v>2375702640訪問介護</v>
      </c>
      <c r="B42094" s="489">
        <v>2375702640</v>
      </c>
      <c r="C42094" s="489" t="s">
        <v>140</v>
      </c>
      <c r="D42094" s="489" t="s">
        <v>11928</v>
      </c>
    </row>
    <row r="42095" spans="1:4">
      <c r="A42095" s="489" t="str">
        <f t="shared" si="657"/>
        <v>2375702657訪問介護</v>
      </c>
      <c r="B42095" s="489">
        <v>2375702657</v>
      </c>
      <c r="C42095" s="489" t="s">
        <v>140</v>
      </c>
      <c r="D42095" s="489" t="s">
        <v>11929</v>
      </c>
    </row>
    <row r="42096" spans="1:4">
      <c r="A42096" s="489" t="str">
        <f t="shared" si="657"/>
        <v>2375702657訪問介護</v>
      </c>
      <c r="B42096" s="489">
        <v>2375702657</v>
      </c>
      <c r="C42096" s="489" t="s">
        <v>140</v>
      </c>
      <c r="D42096" s="489" t="s">
        <v>11929</v>
      </c>
    </row>
    <row r="42097" spans="1:4">
      <c r="A42097" s="489" t="str">
        <f t="shared" si="657"/>
        <v>2375702665居宅介護支援</v>
      </c>
      <c r="B42097" s="489">
        <v>2375702665</v>
      </c>
      <c r="C42097" s="489" t="s">
        <v>2519</v>
      </c>
      <c r="D42097" s="489" t="s">
        <v>11930</v>
      </c>
    </row>
    <row r="42098" spans="1:4">
      <c r="A42098" s="489" t="str">
        <f t="shared" si="657"/>
        <v>2375702673通所介護</v>
      </c>
      <c r="B42098" s="489">
        <v>2375702673</v>
      </c>
      <c r="C42098" s="489" t="s">
        <v>158</v>
      </c>
      <c r="D42098" s="489" t="s">
        <v>11931</v>
      </c>
    </row>
    <row r="42099" spans="1:4">
      <c r="A42099" s="489" t="str">
        <f t="shared" si="657"/>
        <v>2375702673通所型サービス（独自）</v>
      </c>
      <c r="B42099" s="489">
        <v>2375702673</v>
      </c>
      <c r="C42099" s="489" t="s">
        <v>2570</v>
      </c>
      <c r="D42099" s="489" t="s">
        <v>11931</v>
      </c>
    </row>
    <row r="42100" spans="1:4">
      <c r="A42100" s="489" t="str">
        <f t="shared" si="657"/>
        <v>2375702681居宅介護支援</v>
      </c>
      <c r="B42100" s="489">
        <v>2375702681</v>
      </c>
      <c r="C42100" s="489" t="s">
        <v>2519</v>
      </c>
      <c r="D42100" s="489" t="s">
        <v>11932</v>
      </c>
    </row>
    <row r="42101" spans="1:4">
      <c r="A42101" s="489" t="str">
        <f t="shared" si="657"/>
        <v>2375702699居宅介護支援</v>
      </c>
      <c r="B42101" s="489">
        <v>2375702699</v>
      </c>
      <c r="C42101" s="489" t="s">
        <v>2519</v>
      </c>
      <c r="D42101" s="489" t="s">
        <v>11933</v>
      </c>
    </row>
    <row r="42102" spans="1:4">
      <c r="A42102" s="489" t="str">
        <f t="shared" si="657"/>
        <v>2375702707居宅介護支援</v>
      </c>
      <c r="B42102" s="489">
        <v>2375702707</v>
      </c>
      <c r="C42102" s="489" t="s">
        <v>2519</v>
      </c>
      <c r="D42102" s="489" t="s">
        <v>11934</v>
      </c>
    </row>
    <row r="42103" spans="1:4">
      <c r="A42103" s="489" t="str">
        <f t="shared" si="657"/>
        <v>2375900012居宅介護支援</v>
      </c>
      <c r="B42103" s="489">
        <v>2375900012</v>
      </c>
      <c r="C42103" s="489" t="s">
        <v>2519</v>
      </c>
      <c r="D42103" s="489" t="s">
        <v>11935</v>
      </c>
    </row>
    <row r="42104" spans="1:4">
      <c r="A42104" s="489" t="str">
        <f t="shared" si="657"/>
        <v>2375900038居宅介護支援</v>
      </c>
      <c r="B42104" s="489">
        <v>2375900038</v>
      </c>
      <c r="C42104" s="489" t="s">
        <v>2519</v>
      </c>
      <c r="D42104" s="489" t="s">
        <v>11936</v>
      </c>
    </row>
    <row r="42105" spans="1:4">
      <c r="A42105" s="489" t="str">
        <f t="shared" si="657"/>
        <v>2375900061介護老人福祉施設</v>
      </c>
      <c r="B42105" s="489">
        <v>2375900061</v>
      </c>
      <c r="C42105" s="489" t="s">
        <v>1921</v>
      </c>
      <c r="D42105" s="489" t="s">
        <v>11937</v>
      </c>
    </row>
    <row r="42106" spans="1:4">
      <c r="A42106" s="489" t="str">
        <f t="shared" si="657"/>
        <v>2375900079地域密着型通所介護</v>
      </c>
      <c r="B42106" s="489">
        <v>2375900079</v>
      </c>
      <c r="C42106" s="489" t="s">
        <v>161</v>
      </c>
      <c r="D42106" s="489" t="s">
        <v>11938</v>
      </c>
    </row>
    <row r="42107" spans="1:4">
      <c r="A42107" s="489" t="str">
        <f t="shared" si="657"/>
        <v>2375900079通所型サービス（独自）</v>
      </c>
      <c r="B42107" s="489">
        <v>2375900079</v>
      </c>
      <c r="C42107" s="489" t="s">
        <v>2570</v>
      </c>
      <c r="D42107" s="489" t="s">
        <v>11938</v>
      </c>
    </row>
    <row r="42108" spans="1:4">
      <c r="A42108" s="489" t="str">
        <f t="shared" si="657"/>
        <v>2375900095介護予防短期入所生活介護</v>
      </c>
      <c r="B42108" s="489">
        <v>2375900095</v>
      </c>
      <c r="C42108" s="489" t="s">
        <v>2093</v>
      </c>
      <c r="D42108" s="489" t="s">
        <v>11939</v>
      </c>
    </row>
    <row r="42109" spans="1:4">
      <c r="A42109" s="489" t="str">
        <f t="shared" si="657"/>
        <v>2375900095短期入所生活介護</v>
      </c>
      <c r="B42109" s="489">
        <v>2375900095</v>
      </c>
      <c r="C42109" s="489" t="s">
        <v>2092</v>
      </c>
      <c r="D42109" s="489" t="s">
        <v>11939</v>
      </c>
    </row>
    <row r="42110" spans="1:4">
      <c r="A42110" s="489" t="str">
        <f t="shared" si="657"/>
        <v>2375900129訪問介護</v>
      </c>
      <c r="B42110" s="489">
        <v>2375900129</v>
      </c>
      <c r="C42110" s="489" t="s">
        <v>140</v>
      </c>
      <c r="D42110" s="489" t="s">
        <v>11940</v>
      </c>
    </row>
    <row r="42111" spans="1:4">
      <c r="A42111" s="489" t="str">
        <f t="shared" si="657"/>
        <v>2375900129訪問介護</v>
      </c>
      <c r="B42111" s="489">
        <v>2375900129</v>
      </c>
      <c r="C42111" s="489" t="s">
        <v>140</v>
      </c>
      <c r="D42111" s="489" t="s">
        <v>11940</v>
      </c>
    </row>
    <row r="42112" spans="1:4">
      <c r="A42112" s="489" t="str">
        <f t="shared" si="657"/>
        <v>2375900129訪問型サービス（独自）</v>
      </c>
      <c r="B42112" s="489">
        <v>2375900129</v>
      </c>
      <c r="C42112" s="489" t="s">
        <v>2571</v>
      </c>
      <c r="D42112" s="489" t="s">
        <v>11940</v>
      </c>
    </row>
    <row r="42113" spans="1:4">
      <c r="A42113" s="489" t="str">
        <f t="shared" si="657"/>
        <v>2375900129訪問型サービス（独自／定率）</v>
      </c>
      <c r="B42113" s="489">
        <v>2375900129</v>
      </c>
      <c r="C42113" s="489" t="s">
        <v>2568</v>
      </c>
      <c r="D42113" s="489" t="s">
        <v>11940</v>
      </c>
    </row>
    <row r="42114" spans="1:4">
      <c r="A42114" s="489" t="str">
        <f t="shared" ref="A42114:A42177" si="658">B42114&amp;C42114</f>
        <v>2375900210訪問介護</v>
      </c>
      <c r="B42114" s="489">
        <v>2375900210</v>
      </c>
      <c r="C42114" s="489" t="s">
        <v>140</v>
      </c>
      <c r="D42114" s="489" t="s">
        <v>11941</v>
      </c>
    </row>
    <row r="42115" spans="1:4">
      <c r="A42115" s="489" t="str">
        <f t="shared" si="658"/>
        <v>2375900210訪問介護</v>
      </c>
      <c r="B42115" s="489">
        <v>2375900210</v>
      </c>
      <c r="C42115" s="489" t="s">
        <v>140</v>
      </c>
      <c r="D42115" s="489" t="s">
        <v>11941</v>
      </c>
    </row>
    <row r="42116" spans="1:4">
      <c r="A42116" s="489" t="str">
        <f t="shared" si="658"/>
        <v>2375900210訪問介護</v>
      </c>
      <c r="B42116" s="489">
        <v>2375900210</v>
      </c>
      <c r="C42116" s="489" t="s">
        <v>140</v>
      </c>
      <c r="D42116" s="489" t="s">
        <v>11941</v>
      </c>
    </row>
    <row r="42117" spans="1:4">
      <c r="A42117" s="489" t="str">
        <f t="shared" si="658"/>
        <v>2375900210訪問型サービス（独自）</v>
      </c>
      <c r="B42117" s="489">
        <v>2375900210</v>
      </c>
      <c r="C42117" s="489" t="s">
        <v>2571</v>
      </c>
      <c r="D42117" s="489" t="s">
        <v>11941</v>
      </c>
    </row>
    <row r="42118" spans="1:4">
      <c r="A42118" s="489" t="str">
        <f t="shared" si="658"/>
        <v>2375900244介護予防認知症対応型共同生活介護</v>
      </c>
      <c r="B42118" s="489">
        <v>2375900244</v>
      </c>
      <c r="C42118" s="489" t="s">
        <v>2088</v>
      </c>
      <c r="D42118" s="489" t="s">
        <v>11942</v>
      </c>
    </row>
    <row r="42119" spans="1:4">
      <c r="A42119" s="489" t="str">
        <f t="shared" si="658"/>
        <v>2375900244認知症対応型共同生活介護</v>
      </c>
      <c r="B42119" s="489">
        <v>2375900244</v>
      </c>
      <c r="C42119" s="489" t="s">
        <v>2087</v>
      </c>
      <c r="D42119" s="489" t="s">
        <v>11942</v>
      </c>
    </row>
    <row r="42120" spans="1:4">
      <c r="A42120" s="489" t="str">
        <f t="shared" si="658"/>
        <v>2375900269通所介護</v>
      </c>
      <c r="B42120" s="489">
        <v>2375900269</v>
      </c>
      <c r="C42120" s="489" t="s">
        <v>158</v>
      </c>
      <c r="D42120" s="489" t="s">
        <v>11943</v>
      </c>
    </row>
    <row r="42121" spans="1:4">
      <c r="A42121" s="489" t="str">
        <f t="shared" si="658"/>
        <v>2375900269通所型サービス（独自）</v>
      </c>
      <c r="B42121" s="489">
        <v>2375900269</v>
      </c>
      <c r="C42121" s="489" t="s">
        <v>2570</v>
      </c>
      <c r="D42121" s="489" t="s">
        <v>11943</v>
      </c>
    </row>
    <row r="42122" spans="1:4">
      <c r="A42122" s="489" t="str">
        <f t="shared" si="658"/>
        <v>2375900277介護予防認知症対応型共同生活介護</v>
      </c>
      <c r="B42122" s="489">
        <v>2375900277</v>
      </c>
      <c r="C42122" s="489" t="s">
        <v>2088</v>
      </c>
      <c r="D42122" s="489" t="s">
        <v>11944</v>
      </c>
    </row>
    <row r="42123" spans="1:4">
      <c r="A42123" s="489" t="str">
        <f t="shared" si="658"/>
        <v>2375900277認知症対応型共同生活介護</v>
      </c>
      <c r="B42123" s="489">
        <v>2375900277</v>
      </c>
      <c r="C42123" s="489" t="s">
        <v>2087</v>
      </c>
      <c r="D42123" s="489" t="s">
        <v>11944</v>
      </c>
    </row>
    <row r="42124" spans="1:4">
      <c r="A42124" s="489" t="str">
        <f t="shared" si="658"/>
        <v>2375900293通所介護</v>
      </c>
      <c r="B42124" s="489">
        <v>2375900293</v>
      </c>
      <c r="C42124" s="489" t="s">
        <v>158</v>
      </c>
      <c r="D42124" s="489" t="s">
        <v>11945</v>
      </c>
    </row>
    <row r="42125" spans="1:4">
      <c r="A42125" s="489" t="str">
        <f t="shared" si="658"/>
        <v>2375900293通所型サービス（独自）</v>
      </c>
      <c r="B42125" s="489">
        <v>2375900293</v>
      </c>
      <c r="C42125" s="489" t="s">
        <v>2570</v>
      </c>
      <c r="D42125" s="489" t="s">
        <v>11945</v>
      </c>
    </row>
    <row r="42126" spans="1:4">
      <c r="A42126" s="489" t="str">
        <f t="shared" si="658"/>
        <v>2375900350介護予防短期入所生活介護</v>
      </c>
      <c r="B42126" s="489">
        <v>2375900350</v>
      </c>
      <c r="C42126" s="489" t="s">
        <v>2093</v>
      </c>
      <c r="D42126" s="489" t="s">
        <v>11946</v>
      </c>
    </row>
    <row r="42127" spans="1:4">
      <c r="A42127" s="489" t="str">
        <f t="shared" si="658"/>
        <v>2375900350短期入所生活介護</v>
      </c>
      <c r="B42127" s="489">
        <v>2375900350</v>
      </c>
      <c r="C42127" s="489" t="s">
        <v>2092</v>
      </c>
      <c r="D42127" s="489" t="s">
        <v>11946</v>
      </c>
    </row>
    <row r="42128" spans="1:4">
      <c r="A42128" s="489" t="str">
        <f t="shared" si="658"/>
        <v>2375900368居宅介護支援</v>
      </c>
      <c r="B42128" s="489">
        <v>2375900368</v>
      </c>
      <c r="C42128" s="489" t="s">
        <v>2519</v>
      </c>
      <c r="D42128" s="489" t="s">
        <v>11947</v>
      </c>
    </row>
    <row r="42129" spans="1:4">
      <c r="A42129" s="489" t="str">
        <f t="shared" si="658"/>
        <v>2375900376介護老人福祉施設</v>
      </c>
      <c r="B42129" s="489">
        <v>2375900376</v>
      </c>
      <c r="C42129" s="489" t="s">
        <v>1921</v>
      </c>
      <c r="D42129" s="489" t="s">
        <v>11948</v>
      </c>
    </row>
    <row r="42130" spans="1:4">
      <c r="A42130" s="489" t="str">
        <f t="shared" si="658"/>
        <v>2375900376介護老人福祉施設</v>
      </c>
      <c r="B42130" s="489">
        <v>2375900376</v>
      </c>
      <c r="C42130" s="489" t="s">
        <v>1921</v>
      </c>
      <c r="D42130" s="489" t="s">
        <v>11948</v>
      </c>
    </row>
    <row r="42131" spans="1:4">
      <c r="A42131" s="489" t="str">
        <f t="shared" si="658"/>
        <v>2375900384地域密着型通所介護</v>
      </c>
      <c r="B42131" s="489">
        <v>2375900384</v>
      </c>
      <c r="C42131" s="489" t="s">
        <v>161</v>
      </c>
      <c r="D42131" s="489" t="s">
        <v>11949</v>
      </c>
    </row>
    <row r="42132" spans="1:4">
      <c r="A42132" s="489" t="str">
        <f t="shared" si="658"/>
        <v>2375900384通所型サービス（独自）</v>
      </c>
      <c r="B42132" s="489">
        <v>2375900384</v>
      </c>
      <c r="C42132" s="489" t="s">
        <v>2570</v>
      </c>
      <c r="D42132" s="489" t="s">
        <v>11949</v>
      </c>
    </row>
    <row r="42133" spans="1:4">
      <c r="A42133" s="489" t="str">
        <f t="shared" si="658"/>
        <v>2375900392通所介護</v>
      </c>
      <c r="B42133" s="489">
        <v>2375900392</v>
      </c>
      <c r="C42133" s="489" t="s">
        <v>158</v>
      </c>
      <c r="D42133" s="489" t="s">
        <v>11950</v>
      </c>
    </row>
    <row r="42134" spans="1:4">
      <c r="A42134" s="489" t="str">
        <f t="shared" si="658"/>
        <v>2375900392通所型サービス（独自）</v>
      </c>
      <c r="B42134" s="489">
        <v>2375900392</v>
      </c>
      <c r="C42134" s="489" t="s">
        <v>2570</v>
      </c>
      <c r="D42134" s="489" t="s">
        <v>11950</v>
      </c>
    </row>
    <row r="42135" spans="1:4">
      <c r="A42135" s="489" t="str">
        <f t="shared" si="658"/>
        <v>2375900442地域密着型通所介護</v>
      </c>
      <c r="B42135" s="489">
        <v>2375900442</v>
      </c>
      <c r="C42135" s="489" t="s">
        <v>161</v>
      </c>
      <c r="D42135" s="489" t="s">
        <v>11951</v>
      </c>
    </row>
    <row r="42136" spans="1:4">
      <c r="A42136" s="489" t="str">
        <f t="shared" si="658"/>
        <v>2375900442通所型サービス（独自）</v>
      </c>
      <c r="B42136" s="489">
        <v>2375900442</v>
      </c>
      <c r="C42136" s="489" t="s">
        <v>2570</v>
      </c>
      <c r="D42136" s="489" t="s">
        <v>11951</v>
      </c>
    </row>
    <row r="42137" spans="1:4">
      <c r="A42137" s="489" t="str">
        <f t="shared" si="658"/>
        <v>2375900459訪問介護</v>
      </c>
      <c r="B42137" s="489">
        <v>2375900459</v>
      </c>
      <c r="C42137" s="489" t="s">
        <v>140</v>
      </c>
      <c r="D42137" s="489" t="s">
        <v>11953</v>
      </c>
    </row>
    <row r="42138" spans="1:4">
      <c r="A42138" s="489" t="str">
        <f t="shared" si="658"/>
        <v>2375900459訪問介護</v>
      </c>
      <c r="B42138" s="489">
        <v>2375900459</v>
      </c>
      <c r="C42138" s="489" t="s">
        <v>140</v>
      </c>
      <c r="D42138" s="489" t="s">
        <v>11953</v>
      </c>
    </row>
    <row r="42139" spans="1:4">
      <c r="A42139" s="489" t="str">
        <f t="shared" si="658"/>
        <v>2375900459訪問介護</v>
      </c>
      <c r="B42139" s="489">
        <v>2375900459</v>
      </c>
      <c r="C42139" s="489" t="s">
        <v>140</v>
      </c>
      <c r="D42139" s="489" t="s">
        <v>11953</v>
      </c>
    </row>
    <row r="42140" spans="1:4">
      <c r="A42140" s="489" t="str">
        <f t="shared" si="658"/>
        <v>2375900459訪問型サービス（独自）</v>
      </c>
      <c r="B42140" s="489">
        <v>2375900459</v>
      </c>
      <c r="C42140" s="489" t="s">
        <v>2571</v>
      </c>
      <c r="D42140" s="489" t="s">
        <v>11952</v>
      </c>
    </row>
    <row r="42141" spans="1:4">
      <c r="A42141" s="489" t="str">
        <f t="shared" si="658"/>
        <v>2375900483訪問介護</v>
      </c>
      <c r="B42141" s="489">
        <v>2375900483</v>
      </c>
      <c r="C42141" s="489" t="s">
        <v>140</v>
      </c>
      <c r="D42141" s="489" t="s">
        <v>11954</v>
      </c>
    </row>
    <row r="42142" spans="1:4">
      <c r="A42142" s="489" t="str">
        <f t="shared" si="658"/>
        <v>2375900483訪問介護</v>
      </c>
      <c r="B42142" s="489">
        <v>2375900483</v>
      </c>
      <c r="C42142" s="489" t="s">
        <v>140</v>
      </c>
      <c r="D42142" s="489" t="s">
        <v>11954</v>
      </c>
    </row>
    <row r="42143" spans="1:4">
      <c r="A42143" s="489" t="str">
        <f t="shared" si="658"/>
        <v>2375900483訪問型サービス（独自）</v>
      </c>
      <c r="B42143" s="489">
        <v>2375900483</v>
      </c>
      <c r="C42143" s="489" t="s">
        <v>2571</v>
      </c>
      <c r="D42143" s="489" t="s">
        <v>11954</v>
      </c>
    </row>
    <row r="42144" spans="1:4">
      <c r="A42144" s="489" t="str">
        <f t="shared" si="658"/>
        <v>2375900483訪問型サービス（独自／定率）</v>
      </c>
      <c r="B42144" s="489">
        <v>2375900483</v>
      </c>
      <c r="C42144" s="489" t="s">
        <v>2568</v>
      </c>
      <c r="D42144" s="489" t="s">
        <v>11954</v>
      </c>
    </row>
    <row r="42145" spans="1:4">
      <c r="A42145" s="489" t="str">
        <f t="shared" si="658"/>
        <v>2375900509地域密着型通所介護</v>
      </c>
      <c r="B42145" s="489">
        <v>2375900509</v>
      </c>
      <c r="C42145" s="489" t="s">
        <v>161</v>
      </c>
      <c r="D42145" s="489" t="s">
        <v>11955</v>
      </c>
    </row>
    <row r="42146" spans="1:4">
      <c r="A42146" s="489" t="str">
        <f t="shared" si="658"/>
        <v>2375900509通所型サービス（独自）</v>
      </c>
      <c r="B42146" s="489">
        <v>2375900509</v>
      </c>
      <c r="C42146" s="489" t="s">
        <v>2570</v>
      </c>
      <c r="D42146" s="489" t="s">
        <v>11955</v>
      </c>
    </row>
    <row r="42147" spans="1:4">
      <c r="A42147" s="489" t="str">
        <f t="shared" si="658"/>
        <v>2375900525居宅介護支援</v>
      </c>
      <c r="B42147" s="489">
        <v>2375900525</v>
      </c>
      <c r="C42147" s="489" t="s">
        <v>2519</v>
      </c>
      <c r="D42147" s="489" t="s">
        <v>11956</v>
      </c>
    </row>
    <row r="42148" spans="1:4">
      <c r="A42148" s="489" t="str">
        <f t="shared" si="658"/>
        <v>2376000010居宅介護支援</v>
      </c>
      <c r="B42148" s="489">
        <v>2376000010</v>
      </c>
      <c r="C42148" s="489" t="s">
        <v>2519</v>
      </c>
      <c r="D42148" s="489" t="s">
        <v>11957</v>
      </c>
    </row>
    <row r="42149" spans="1:4">
      <c r="A42149" s="489" t="str">
        <f t="shared" si="658"/>
        <v>2376000077居宅介護支援</v>
      </c>
      <c r="B42149" s="489">
        <v>2376000077</v>
      </c>
      <c r="C42149" s="489" t="s">
        <v>2519</v>
      </c>
      <c r="D42149" s="489" t="s">
        <v>11958</v>
      </c>
    </row>
    <row r="42150" spans="1:4">
      <c r="A42150" s="489" t="str">
        <f t="shared" si="658"/>
        <v>2376000085介護老人福祉施設</v>
      </c>
      <c r="B42150" s="489">
        <v>2376000085</v>
      </c>
      <c r="C42150" s="489" t="s">
        <v>1921</v>
      </c>
      <c r="D42150" s="489" t="s">
        <v>11959</v>
      </c>
    </row>
    <row r="42151" spans="1:4">
      <c r="A42151" s="489" t="str">
        <f t="shared" si="658"/>
        <v>2376000085介護老人福祉施設</v>
      </c>
      <c r="B42151" s="489">
        <v>2376000085</v>
      </c>
      <c r="C42151" s="489" t="s">
        <v>1921</v>
      </c>
      <c r="D42151" s="489" t="s">
        <v>11959</v>
      </c>
    </row>
    <row r="42152" spans="1:4">
      <c r="A42152" s="489" t="str">
        <f t="shared" si="658"/>
        <v>2376000093介護予防短期入所生活介護</v>
      </c>
      <c r="B42152" s="489">
        <v>2376000093</v>
      </c>
      <c r="C42152" s="489" t="s">
        <v>2093</v>
      </c>
      <c r="D42152" s="489" t="s">
        <v>11960</v>
      </c>
    </row>
    <row r="42153" spans="1:4">
      <c r="A42153" s="489" t="str">
        <f t="shared" si="658"/>
        <v>2376000093介護老人福祉施設</v>
      </c>
      <c r="B42153" s="489">
        <v>2376000093</v>
      </c>
      <c r="C42153" s="489" t="s">
        <v>1921</v>
      </c>
      <c r="D42153" s="489" t="s">
        <v>11960</v>
      </c>
    </row>
    <row r="42154" spans="1:4">
      <c r="A42154" s="489" t="str">
        <f t="shared" si="658"/>
        <v>2376000093介護老人福祉施設</v>
      </c>
      <c r="B42154" s="489">
        <v>2376000093</v>
      </c>
      <c r="C42154" s="489" t="s">
        <v>1921</v>
      </c>
      <c r="D42154" s="489" t="s">
        <v>11960</v>
      </c>
    </row>
    <row r="42155" spans="1:4">
      <c r="A42155" s="489" t="str">
        <f t="shared" si="658"/>
        <v>2376000093短期入所生活介護</v>
      </c>
      <c r="B42155" s="489">
        <v>2376000093</v>
      </c>
      <c r="C42155" s="489" t="s">
        <v>2092</v>
      </c>
      <c r="D42155" s="489" t="s">
        <v>11960</v>
      </c>
    </row>
    <row r="42156" spans="1:4">
      <c r="A42156" s="489" t="str">
        <f t="shared" si="658"/>
        <v>2376000093短期入所生活介護</v>
      </c>
      <c r="B42156" s="489">
        <v>2376000093</v>
      </c>
      <c r="C42156" s="489" t="s">
        <v>2092</v>
      </c>
      <c r="D42156" s="489" t="s">
        <v>11960</v>
      </c>
    </row>
    <row r="42157" spans="1:4">
      <c r="A42157" s="489" t="str">
        <f t="shared" si="658"/>
        <v>2376000101居宅介護支援</v>
      </c>
      <c r="B42157" s="489">
        <v>2376000101</v>
      </c>
      <c r="C42157" s="489" t="s">
        <v>2519</v>
      </c>
      <c r="D42157" s="489" t="s">
        <v>11961</v>
      </c>
    </row>
    <row r="42158" spans="1:4">
      <c r="A42158" s="489" t="str">
        <f t="shared" si="658"/>
        <v>2376000127居宅介護支援</v>
      </c>
      <c r="B42158" s="489">
        <v>2376000127</v>
      </c>
      <c r="C42158" s="489" t="s">
        <v>2519</v>
      </c>
      <c r="D42158" s="489" t="s">
        <v>11962</v>
      </c>
    </row>
    <row r="42159" spans="1:4">
      <c r="A42159" s="489" t="str">
        <f t="shared" si="658"/>
        <v>2376000127通所介護</v>
      </c>
      <c r="B42159" s="489">
        <v>2376000127</v>
      </c>
      <c r="C42159" s="489" t="s">
        <v>158</v>
      </c>
      <c r="D42159" s="489" t="s">
        <v>11962</v>
      </c>
    </row>
    <row r="42160" spans="1:4">
      <c r="A42160" s="489" t="str">
        <f t="shared" si="658"/>
        <v>2376000127通所型サービス（独自）</v>
      </c>
      <c r="B42160" s="489">
        <v>2376000127</v>
      </c>
      <c r="C42160" s="489" t="s">
        <v>2570</v>
      </c>
      <c r="D42160" s="489" t="s">
        <v>11962</v>
      </c>
    </row>
    <row r="42161" spans="1:4">
      <c r="A42161" s="489" t="str">
        <f t="shared" si="658"/>
        <v>2376000135通所介護</v>
      </c>
      <c r="B42161" s="489">
        <v>2376000135</v>
      </c>
      <c r="C42161" s="489" t="s">
        <v>158</v>
      </c>
      <c r="D42161" s="489" t="s">
        <v>11963</v>
      </c>
    </row>
    <row r="42162" spans="1:4">
      <c r="A42162" s="489" t="str">
        <f t="shared" si="658"/>
        <v>2376000135通所型サービス（独自）</v>
      </c>
      <c r="B42162" s="489">
        <v>2376000135</v>
      </c>
      <c r="C42162" s="489" t="s">
        <v>2570</v>
      </c>
      <c r="D42162" s="489" t="s">
        <v>11963</v>
      </c>
    </row>
    <row r="42163" spans="1:4">
      <c r="A42163" s="489" t="str">
        <f t="shared" si="658"/>
        <v>2376000168訪問型サービス（独自）</v>
      </c>
      <c r="B42163" s="489">
        <v>2376000168</v>
      </c>
      <c r="C42163" s="489" t="s">
        <v>2571</v>
      </c>
      <c r="D42163" s="489" t="s">
        <v>11965</v>
      </c>
    </row>
    <row r="42164" spans="1:4">
      <c r="A42164" s="489" t="str">
        <f t="shared" si="658"/>
        <v>2376000168訪問介護</v>
      </c>
      <c r="B42164" s="489">
        <v>2376000168</v>
      </c>
      <c r="C42164" s="489" t="s">
        <v>140</v>
      </c>
      <c r="D42164" s="489" t="s">
        <v>11964</v>
      </c>
    </row>
    <row r="42165" spans="1:4">
      <c r="A42165" s="489" t="str">
        <f t="shared" si="658"/>
        <v>2376000168訪問介護</v>
      </c>
      <c r="B42165" s="489">
        <v>2376000168</v>
      </c>
      <c r="C42165" s="489" t="s">
        <v>140</v>
      </c>
      <c r="D42165" s="489" t="s">
        <v>11964</v>
      </c>
    </row>
    <row r="42166" spans="1:4">
      <c r="A42166" s="489" t="str">
        <f t="shared" si="658"/>
        <v>2376000176通所型サービス（独自）</v>
      </c>
      <c r="B42166" s="489">
        <v>2376000176</v>
      </c>
      <c r="C42166" s="489" t="s">
        <v>2570</v>
      </c>
      <c r="D42166" s="489" t="s">
        <v>11967</v>
      </c>
    </row>
    <row r="42167" spans="1:4">
      <c r="A42167" s="489" t="str">
        <f t="shared" si="658"/>
        <v>2376000176通所介護</v>
      </c>
      <c r="B42167" s="489">
        <v>2376000176</v>
      </c>
      <c r="C42167" s="489" t="s">
        <v>158</v>
      </c>
      <c r="D42167" s="489" t="s">
        <v>11966</v>
      </c>
    </row>
    <row r="42168" spans="1:4">
      <c r="A42168" s="489" t="str">
        <f t="shared" si="658"/>
        <v>2376000184介護予防短期入所生活介護</v>
      </c>
      <c r="B42168" s="489">
        <v>2376000184</v>
      </c>
      <c r="C42168" s="489" t="s">
        <v>2093</v>
      </c>
      <c r="D42168" s="489" t="s">
        <v>11968</v>
      </c>
    </row>
    <row r="42169" spans="1:4">
      <c r="A42169" s="489" t="str">
        <f t="shared" si="658"/>
        <v>2376000184介護予防短期入所生活介護</v>
      </c>
      <c r="B42169" s="489">
        <v>2376000184</v>
      </c>
      <c r="C42169" s="489" t="s">
        <v>2093</v>
      </c>
      <c r="D42169" s="489" t="s">
        <v>11968</v>
      </c>
    </row>
    <row r="42170" spans="1:4">
      <c r="A42170" s="489" t="str">
        <f t="shared" si="658"/>
        <v>2376000184短期入所生活介護</v>
      </c>
      <c r="B42170" s="489">
        <v>2376000184</v>
      </c>
      <c r="C42170" s="489" t="s">
        <v>2092</v>
      </c>
      <c r="D42170" s="489" t="s">
        <v>11968</v>
      </c>
    </row>
    <row r="42171" spans="1:4">
      <c r="A42171" s="489" t="str">
        <f t="shared" si="658"/>
        <v>2376000184短期入所生活介護</v>
      </c>
      <c r="B42171" s="489">
        <v>2376000184</v>
      </c>
      <c r="C42171" s="489" t="s">
        <v>2092</v>
      </c>
      <c r="D42171" s="489" t="s">
        <v>11968</v>
      </c>
    </row>
    <row r="42172" spans="1:4">
      <c r="A42172" s="489" t="str">
        <f t="shared" si="658"/>
        <v>2376000192訪問介護</v>
      </c>
      <c r="B42172" s="489">
        <v>2376000192</v>
      </c>
      <c r="C42172" s="489" t="s">
        <v>140</v>
      </c>
      <c r="D42172" s="489" t="s">
        <v>11969</v>
      </c>
    </row>
    <row r="42173" spans="1:4">
      <c r="A42173" s="489" t="str">
        <f t="shared" si="658"/>
        <v>2376000192訪問介護</v>
      </c>
      <c r="B42173" s="489">
        <v>2376000192</v>
      </c>
      <c r="C42173" s="489" t="s">
        <v>140</v>
      </c>
      <c r="D42173" s="489" t="s">
        <v>11969</v>
      </c>
    </row>
    <row r="42174" spans="1:4">
      <c r="A42174" s="489" t="str">
        <f t="shared" si="658"/>
        <v>2376000192訪問型サービス（独自）</v>
      </c>
      <c r="B42174" s="489">
        <v>2376000192</v>
      </c>
      <c r="C42174" s="489" t="s">
        <v>2571</v>
      </c>
      <c r="D42174" s="489" t="s">
        <v>11969</v>
      </c>
    </row>
    <row r="42175" spans="1:4">
      <c r="A42175" s="489" t="str">
        <f t="shared" si="658"/>
        <v>2376000275介護予防特定施設入居者生活介護</v>
      </c>
      <c r="B42175" s="489">
        <v>2376000275</v>
      </c>
      <c r="C42175" s="489" t="s">
        <v>2514</v>
      </c>
      <c r="D42175" s="489" t="s">
        <v>11970</v>
      </c>
    </row>
    <row r="42176" spans="1:4">
      <c r="A42176" s="489" t="str">
        <f t="shared" si="658"/>
        <v>2376000275特定施設入居者生活介護（短期利用型）</v>
      </c>
      <c r="B42176" s="489">
        <v>2376000275</v>
      </c>
      <c r="C42176" s="489" t="s">
        <v>19397</v>
      </c>
      <c r="D42176" s="489" t="s">
        <v>11970</v>
      </c>
    </row>
    <row r="42177" spans="1:4">
      <c r="A42177" s="489" t="str">
        <f t="shared" si="658"/>
        <v>2376000275特定施設入居者生活介護</v>
      </c>
      <c r="B42177" s="489">
        <v>2376000275</v>
      </c>
      <c r="C42177" s="489" t="s">
        <v>2513</v>
      </c>
      <c r="D42177" s="489" t="s">
        <v>11970</v>
      </c>
    </row>
    <row r="42178" spans="1:4">
      <c r="A42178" s="489" t="str">
        <f t="shared" ref="A42178:A42241" si="659">B42178&amp;C42178</f>
        <v>2376000317介護予防認知症対応型共同生活介護</v>
      </c>
      <c r="B42178" s="489">
        <v>2376000317</v>
      </c>
      <c r="C42178" s="489" t="s">
        <v>2088</v>
      </c>
      <c r="D42178" s="489" t="s">
        <v>11971</v>
      </c>
    </row>
    <row r="42179" spans="1:4">
      <c r="A42179" s="489" t="str">
        <f t="shared" si="659"/>
        <v>2376000317認知症対応型共同生活介護</v>
      </c>
      <c r="B42179" s="489">
        <v>2376000317</v>
      </c>
      <c r="C42179" s="489" t="s">
        <v>2087</v>
      </c>
      <c r="D42179" s="489" t="s">
        <v>11971</v>
      </c>
    </row>
    <row r="42180" spans="1:4">
      <c r="A42180" s="489" t="str">
        <f t="shared" si="659"/>
        <v>2376000333介護老人福祉施設</v>
      </c>
      <c r="B42180" s="489">
        <v>2376000333</v>
      </c>
      <c r="C42180" s="489" t="s">
        <v>1921</v>
      </c>
      <c r="D42180" s="489" t="s">
        <v>11972</v>
      </c>
    </row>
    <row r="42181" spans="1:4">
      <c r="A42181" s="489" t="str">
        <f t="shared" si="659"/>
        <v>2376000333介護老人福祉施設</v>
      </c>
      <c r="B42181" s="489">
        <v>2376000333</v>
      </c>
      <c r="C42181" s="489" t="s">
        <v>1921</v>
      </c>
      <c r="D42181" s="489" t="s">
        <v>11972</v>
      </c>
    </row>
    <row r="42182" spans="1:4">
      <c r="A42182" s="489" t="str">
        <f t="shared" si="659"/>
        <v>2376000358介護予防短期入所生活介護</v>
      </c>
      <c r="B42182" s="489">
        <v>2376000358</v>
      </c>
      <c r="C42182" s="489" t="s">
        <v>2093</v>
      </c>
      <c r="D42182" s="489" t="s">
        <v>11973</v>
      </c>
    </row>
    <row r="42183" spans="1:4">
      <c r="A42183" s="489" t="str">
        <f t="shared" si="659"/>
        <v>2376000358短期入所生活介護</v>
      </c>
      <c r="B42183" s="489">
        <v>2376000358</v>
      </c>
      <c r="C42183" s="489" t="s">
        <v>2092</v>
      </c>
      <c r="D42183" s="489" t="s">
        <v>11973</v>
      </c>
    </row>
    <row r="42184" spans="1:4">
      <c r="A42184" s="489" t="str">
        <f t="shared" si="659"/>
        <v>2376000366訪問介護</v>
      </c>
      <c r="B42184" s="489">
        <v>2376000366</v>
      </c>
      <c r="C42184" s="489" t="s">
        <v>140</v>
      </c>
      <c r="D42184" s="489" t="s">
        <v>11974</v>
      </c>
    </row>
    <row r="42185" spans="1:4">
      <c r="A42185" s="489" t="str">
        <f t="shared" si="659"/>
        <v>2376000366訪問介護</v>
      </c>
      <c r="B42185" s="489">
        <v>2376000366</v>
      </c>
      <c r="C42185" s="489" t="s">
        <v>140</v>
      </c>
      <c r="D42185" s="489" t="s">
        <v>11974</v>
      </c>
    </row>
    <row r="42186" spans="1:4">
      <c r="A42186" s="489" t="str">
        <f t="shared" si="659"/>
        <v>2376000366訪問型サービス（独自）</v>
      </c>
      <c r="B42186" s="489">
        <v>2376000366</v>
      </c>
      <c r="C42186" s="489" t="s">
        <v>2571</v>
      </c>
      <c r="D42186" s="489" t="s">
        <v>11974</v>
      </c>
    </row>
    <row r="42187" spans="1:4">
      <c r="A42187" s="489" t="str">
        <f t="shared" si="659"/>
        <v>2376000366訪問型サービス（独自／定率）</v>
      </c>
      <c r="B42187" s="489">
        <v>2376000366</v>
      </c>
      <c r="C42187" s="489" t="s">
        <v>2568</v>
      </c>
      <c r="D42187" s="489" t="s">
        <v>11974</v>
      </c>
    </row>
    <row r="42188" spans="1:4">
      <c r="A42188" s="489" t="str">
        <f t="shared" si="659"/>
        <v>2376000374居宅介護支援</v>
      </c>
      <c r="B42188" s="489">
        <v>2376000374</v>
      </c>
      <c r="C42188" s="489" t="s">
        <v>2519</v>
      </c>
      <c r="D42188" s="489" t="s">
        <v>11975</v>
      </c>
    </row>
    <row r="42189" spans="1:4">
      <c r="A42189" s="489" t="str">
        <f t="shared" si="659"/>
        <v>2376000382居宅介護支援</v>
      </c>
      <c r="B42189" s="489">
        <v>2376000382</v>
      </c>
      <c r="C42189" s="489" t="s">
        <v>2519</v>
      </c>
      <c r="D42189" s="489" t="s">
        <v>11976</v>
      </c>
    </row>
    <row r="42190" spans="1:4">
      <c r="A42190" s="489" t="str">
        <f t="shared" si="659"/>
        <v>2376000390介護予防通所リハビリテーション</v>
      </c>
      <c r="B42190" s="489">
        <v>2376000390</v>
      </c>
      <c r="C42190" s="489" t="s">
        <v>2512</v>
      </c>
      <c r="D42190" s="489" t="s">
        <v>19382</v>
      </c>
    </row>
    <row r="42191" spans="1:4">
      <c r="A42191" s="489" t="str">
        <f t="shared" si="659"/>
        <v>2376000390通所リハビリテーション</v>
      </c>
      <c r="B42191" s="489">
        <v>2376000390</v>
      </c>
      <c r="C42191" s="489" t="s">
        <v>2511</v>
      </c>
      <c r="D42191" s="489" t="s">
        <v>19382</v>
      </c>
    </row>
    <row r="42192" spans="1:4">
      <c r="A42192" s="489" t="str">
        <f t="shared" si="659"/>
        <v>2376000408介護予防特定施設入居者生活介護</v>
      </c>
      <c r="B42192" s="489">
        <v>2376000408</v>
      </c>
      <c r="C42192" s="489" t="s">
        <v>2514</v>
      </c>
      <c r="D42192" s="489" t="s">
        <v>11977</v>
      </c>
    </row>
    <row r="42193" spans="1:4">
      <c r="A42193" s="489" t="str">
        <f t="shared" si="659"/>
        <v>2376000408特定施設入居者生活介護（短期利用型）</v>
      </c>
      <c r="B42193" s="489">
        <v>2376000408</v>
      </c>
      <c r="C42193" s="489" t="s">
        <v>19397</v>
      </c>
      <c r="D42193" s="489" t="s">
        <v>11977</v>
      </c>
    </row>
    <row r="42194" spans="1:4">
      <c r="A42194" s="489" t="str">
        <f t="shared" si="659"/>
        <v>2376000408特定施設入居者生活介護</v>
      </c>
      <c r="B42194" s="489">
        <v>2376000408</v>
      </c>
      <c r="C42194" s="489" t="s">
        <v>2513</v>
      </c>
      <c r="D42194" s="489" t="s">
        <v>11977</v>
      </c>
    </row>
    <row r="42195" spans="1:4">
      <c r="A42195" s="489" t="str">
        <f t="shared" si="659"/>
        <v>2376000416通所介護</v>
      </c>
      <c r="B42195" s="489">
        <v>2376000416</v>
      </c>
      <c r="C42195" s="489" t="s">
        <v>158</v>
      </c>
      <c r="D42195" s="489" t="s">
        <v>11978</v>
      </c>
    </row>
    <row r="42196" spans="1:4">
      <c r="A42196" s="489" t="str">
        <f t="shared" si="659"/>
        <v>2376000416通所型サービス（独自）</v>
      </c>
      <c r="B42196" s="489">
        <v>2376000416</v>
      </c>
      <c r="C42196" s="489" t="s">
        <v>2570</v>
      </c>
      <c r="D42196" s="489" t="s">
        <v>11978</v>
      </c>
    </row>
    <row r="42197" spans="1:4">
      <c r="A42197" s="489" t="str">
        <f t="shared" si="659"/>
        <v>2376000424介護予防特定施設入居者生活介護</v>
      </c>
      <c r="B42197" s="489">
        <v>2376000424</v>
      </c>
      <c r="C42197" s="489" t="s">
        <v>2514</v>
      </c>
      <c r="D42197" s="489" t="s">
        <v>11979</v>
      </c>
    </row>
    <row r="42198" spans="1:4">
      <c r="A42198" s="489" t="str">
        <f t="shared" si="659"/>
        <v>2376000424特定施設入居者生活介護（短期利用型）</v>
      </c>
      <c r="B42198" s="489">
        <v>2376000424</v>
      </c>
      <c r="C42198" s="489" t="s">
        <v>19397</v>
      </c>
      <c r="D42198" s="489" t="s">
        <v>11979</v>
      </c>
    </row>
    <row r="42199" spans="1:4">
      <c r="A42199" s="489" t="str">
        <f t="shared" si="659"/>
        <v>2376000424特定施設入居者生活介護</v>
      </c>
      <c r="B42199" s="489">
        <v>2376000424</v>
      </c>
      <c r="C42199" s="489" t="s">
        <v>2513</v>
      </c>
      <c r="D42199" s="489" t="s">
        <v>11979</v>
      </c>
    </row>
    <row r="42200" spans="1:4">
      <c r="A42200" s="489" t="str">
        <f t="shared" si="659"/>
        <v>2376000457通所介護</v>
      </c>
      <c r="B42200" s="489">
        <v>2376000457</v>
      </c>
      <c r="C42200" s="489" t="s">
        <v>158</v>
      </c>
      <c r="D42200" s="489" t="s">
        <v>11980</v>
      </c>
    </row>
    <row r="42201" spans="1:4">
      <c r="A42201" s="489" t="str">
        <f t="shared" si="659"/>
        <v>2376000457通所型サービス（独自）</v>
      </c>
      <c r="B42201" s="489">
        <v>2376000457</v>
      </c>
      <c r="C42201" s="489" t="s">
        <v>2570</v>
      </c>
      <c r="D42201" s="489" t="s">
        <v>11980</v>
      </c>
    </row>
    <row r="42202" spans="1:4">
      <c r="A42202" s="489" t="str">
        <f t="shared" si="659"/>
        <v>2376000465居宅介護支援</v>
      </c>
      <c r="B42202" s="489">
        <v>2376000465</v>
      </c>
      <c r="C42202" s="489" t="s">
        <v>2519</v>
      </c>
      <c r="D42202" s="489" t="s">
        <v>11981</v>
      </c>
    </row>
    <row r="42203" spans="1:4">
      <c r="A42203" s="489" t="str">
        <f t="shared" si="659"/>
        <v>2376000499通所介護</v>
      </c>
      <c r="B42203" s="489">
        <v>2376000499</v>
      </c>
      <c r="C42203" s="489" t="s">
        <v>158</v>
      </c>
      <c r="D42203" s="489" t="s">
        <v>11983</v>
      </c>
    </row>
    <row r="42204" spans="1:4">
      <c r="A42204" s="489" t="str">
        <f t="shared" si="659"/>
        <v>2376000499通所型サービス（独自）</v>
      </c>
      <c r="B42204" s="489">
        <v>2376000499</v>
      </c>
      <c r="C42204" s="489" t="s">
        <v>2570</v>
      </c>
      <c r="D42204" s="489" t="s">
        <v>11983</v>
      </c>
    </row>
    <row r="42205" spans="1:4">
      <c r="A42205" s="489" t="str">
        <f t="shared" si="659"/>
        <v>2376000507通所介護</v>
      </c>
      <c r="B42205" s="489">
        <v>2376000507</v>
      </c>
      <c r="C42205" s="489" t="s">
        <v>158</v>
      </c>
      <c r="D42205" s="489" t="s">
        <v>11984</v>
      </c>
    </row>
    <row r="42206" spans="1:4">
      <c r="A42206" s="489" t="str">
        <f t="shared" si="659"/>
        <v>2376000507通所型サービス（独自）</v>
      </c>
      <c r="B42206" s="489">
        <v>2376000507</v>
      </c>
      <c r="C42206" s="489" t="s">
        <v>2570</v>
      </c>
      <c r="D42206" s="489" t="s">
        <v>11984</v>
      </c>
    </row>
    <row r="42207" spans="1:4">
      <c r="A42207" s="489" t="str">
        <f t="shared" si="659"/>
        <v>2376000507通所型サービス（独自）</v>
      </c>
      <c r="B42207" s="489">
        <v>2376000507</v>
      </c>
      <c r="C42207" s="489" t="s">
        <v>2570</v>
      </c>
      <c r="D42207" s="489" t="s">
        <v>11984</v>
      </c>
    </row>
    <row r="42208" spans="1:4">
      <c r="A42208" s="489" t="str">
        <f t="shared" si="659"/>
        <v>2376000515通所介護</v>
      </c>
      <c r="B42208" s="489">
        <v>2376000515</v>
      </c>
      <c r="C42208" s="489" t="s">
        <v>158</v>
      </c>
      <c r="D42208" s="489" t="s">
        <v>11985</v>
      </c>
    </row>
    <row r="42209" spans="1:4">
      <c r="A42209" s="489" t="str">
        <f t="shared" si="659"/>
        <v>2376000515通所型サービス（独自）</v>
      </c>
      <c r="B42209" s="489">
        <v>2376000515</v>
      </c>
      <c r="C42209" s="489" t="s">
        <v>2570</v>
      </c>
      <c r="D42209" s="489" t="s">
        <v>11985</v>
      </c>
    </row>
    <row r="42210" spans="1:4">
      <c r="A42210" s="489" t="str">
        <f t="shared" si="659"/>
        <v>2376000523通所型サービス（独自）</v>
      </c>
      <c r="B42210" s="489">
        <v>2376000523</v>
      </c>
      <c r="C42210" s="489" t="s">
        <v>2570</v>
      </c>
      <c r="D42210" s="489" t="s">
        <v>11986</v>
      </c>
    </row>
    <row r="42211" spans="1:4">
      <c r="A42211" s="489" t="str">
        <f t="shared" si="659"/>
        <v>2376000523通所型サービス（独自／定率）</v>
      </c>
      <c r="B42211" s="489">
        <v>2376000523</v>
      </c>
      <c r="C42211" s="489" t="s">
        <v>2567</v>
      </c>
      <c r="D42211" s="489" t="s">
        <v>11986</v>
      </c>
    </row>
    <row r="42212" spans="1:4">
      <c r="A42212" s="489" t="str">
        <f t="shared" si="659"/>
        <v>2376000523通所型サービス（独自／定率）</v>
      </c>
      <c r="B42212" s="489">
        <v>2376000523</v>
      </c>
      <c r="C42212" s="489" t="s">
        <v>2567</v>
      </c>
      <c r="D42212" s="489" t="s">
        <v>11986</v>
      </c>
    </row>
    <row r="42213" spans="1:4">
      <c r="A42213" s="489" t="str">
        <f t="shared" si="659"/>
        <v>2376000580介護予防短期入所生活介護</v>
      </c>
      <c r="B42213" s="489">
        <v>2376000580</v>
      </c>
      <c r="C42213" s="489" t="s">
        <v>2093</v>
      </c>
      <c r="D42213" s="489" t="s">
        <v>11988</v>
      </c>
    </row>
    <row r="42214" spans="1:4">
      <c r="A42214" s="489" t="str">
        <f t="shared" si="659"/>
        <v>2376000580介護老人福祉施設</v>
      </c>
      <c r="B42214" s="489">
        <v>2376000580</v>
      </c>
      <c r="C42214" s="489" t="s">
        <v>1921</v>
      </c>
      <c r="D42214" s="489" t="s">
        <v>11988</v>
      </c>
    </row>
    <row r="42215" spans="1:4">
      <c r="A42215" s="489" t="str">
        <f t="shared" si="659"/>
        <v>2376000580介護老人福祉施設</v>
      </c>
      <c r="B42215" s="489">
        <v>2376000580</v>
      </c>
      <c r="C42215" s="489" t="s">
        <v>1921</v>
      </c>
      <c r="D42215" s="489" t="s">
        <v>11988</v>
      </c>
    </row>
    <row r="42216" spans="1:4">
      <c r="A42216" s="489" t="str">
        <f t="shared" si="659"/>
        <v>2376000580短期入所生活介護</v>
      </c>
      <c r="B42216" s="489">
        <v>2376000580</v>
      </c>
      <c r="C42216" s="489" t="s">
        <v>2092</v>
      </c>
      <c r="D42216" s="489" t="s">
        <v>11988</v>
      </c>
    </row>
    <row r="42217" spans="1:4">
      <c r="A42217" s="489" t="str">
        <f t="shared" si="659"/>
        <v>2376000606居宅介護支援</v>
      </c>
      <c r="B42217" s="489">
        <v>2376000606</v>
      </c>
      <c r="C42217" s="489" t="s">
        <v>2519</v>
      </c>
      <c r="D42217" s="489" t="s">
        <v>11989</v>
      </c>
    </row>
    <row r="42218" spans="1:4">
      <c r="A42218" s="489" t="str">
        <f t="shared" si="659"/>
        <v>2376000614通所介護</v>
      </c>
      <c r="B42218" s="489">
        <v>2376000614</v>
      </c>
      <c r="C42218" s="489" t="s">
        <v>158</v>
      </c>
      <c r="D42218" s="489" t="s">
        <v>11990</v>
      </c>
    </row>
    <row r="42219" spans="1:4">
      <c r="A42219" s="489" t="str">
        <f t="shared" si="659"/>
        <v>2376000614通所型サービス（独自）</v>
      </c>
      <c r="B42219" s="489">
        <v>2376000614</v>
      </c>
      <c r="C42219" s="489" t="s">
        <v>2570</v>
      </c>
      <c r="D42219" s="489" t="s">
        <v>11990</v>
      </c>
    </row>
    <row r="42220" spans="1:4">
      <c r="A42220" s="489" t="str">
        <f t="shared" si="659"/>
        <v>2376000622介護予防短期入所生活介護</v>
      </c>
      <c r="B42220" s="489">
        <v>2376000622</v>
      </c>
      <c r="C42220" s="489" t="s">
        <v>2093</v>
      </c>
      <c r="D42220" s="489" t="s">
        <v>11991</v>
      </c>
    </row>
    <row r="42221" spans="1:4">
      <c r="A42221" s="489" t="str">
        <f t="shared" si="659"/>
        <v>2376000622短期入所生活介護</v>
      </c>
      <c r="B42221" s="489">
        <v>2376000622</v>
      </c>
      <c r="C42221" s="489" t="s">
        <v>2092</v>
      </c>
      <c r="D42221" s="489" t="s">
        <v>11991</v>
      </c>
    </row>
    <row r="42222" spans="1:4">
      <c r="A42222" s="489" t="str">
        <f t="shared" si="659"/>
        <v>2376000622短期入所生活介護</v>
      </c>
      <c r="B42222" s="489">
        <v>2376000622</v>
      </c>
      <c r="C42222" s="489" t="s">
        <v>2092</v>
      </c>
      <c r="D42222" s="489" t="s">
        <v>11991</v>
      </c>
    </row>
    <row r="42223" spans="1:4">
      <c r="A42223" s="489" t="str">
        <f t="shared" si="659"/>
        <v>2376000630通所介護</v>
      </c>
      <c r="B42223" s="489">
        <v>2376000630</v>
      </c>
      <c r="C42223" s="489" t="s">
        <v>158</v>
      </c>
      <c r="D42223" s="489" t="s">
        <v>11982</v>
      </c>
    </row>
    <row r="42224" spans="1:4">
      <c r="A42224" s="489" t="str">
        <f t="shared" si="659"/>
        <v>2376000630通所介護</v>
      </c>
      <c r="B42224" s="489">
        <v>2376000630</v>
      </c>
      <c r="C42224" s="489" t="s">
        <v>158</v>
      </c>
      <c r="D42224" s="489" t="s">
        <v>11982</v>
      </c>
    </row>
    <row r="42225" spans="1:4">
      <c r="A42225" s="489" t="str">
        <f t="shared" si="659"/>
        <v>2376000630通所型サービス（独自）</v>
      </c>
      <c r="B42225" s="489">
        <v>2376000630</v>
      </c>
      <c r="C42225" s="489" t="s">
        <v>2570</v>
      </c>
      <c r="D42225" s="489" t="s">
        <v>11982</v>
      </c>
    </row>
    <row r="42226" spans="1:4">
      <c r="A42226" s="489" t="str">
        <f t="shared" si="659"/>
        <v>2376000630通所型サービス（独自／定率）</v>
      </c>
      <c r="B42226" s="489">
        <v>2376000630</v>
      </c>
      <c r="C42226" s="489" t="s">
        <v>2567</v>
      </c>
      <c r="D42226" s="489" t="s">
        <v>11982</v>
      </c>
    </row>
    <row r="42227" spans="1:4">
      <c r="A42227" s="489" t="str">
        <f t="shared" si="659"/>
        <v>2376000630通所型サービス（独自／定率）</v>
      </c>
      <c r="B42227" s="489">
        <v>2376000630</v>
      </c>
      <c r="C42227" s="489" t="s">
        <v>2567</v>
      </c>
      <c r="D42227" s="489" t="s">
        <v>11982</v>
      </c>
    </row>
    <row r="42228" spans="1:4">
      <c r="A42228" s="489" t="str">
        <f t="shared" si="659"/>
        <v>2376000663居宅介護支援</v>
      </c>
      <c r="B42228" s="489">
        <v>2376000663</v>
      </c>
      <c r="C42228" s="489" t="s">
        <v>2519</v>
      </c>
      <c r="D42228" s="489" t="s">
        <v>11992</v>
      </c>
    </row>
    <row r="42229" spans="1:4">
      <c r="A42229" s="489" t="str">
        <f t="shared" si="659"/>
        <v>2376000671通所介護</v>
      </c>
      <c r="B42229" s="489">
        <v>2376000671</v>
      </c>
      <c r="C42229" s="489" t="s">
        <v>158</v>
      </c>
      <c r="D42229" s="489" t="s">
        <v>11987</v>
      </c>
    </row>
    <row r="42230" spans="1:4">
      <c r="A42230" s="489" t="str">
        <f t="shared" si="659"/>
        <v>2376000671通所介護</v>
      </c>
      <c r="B42230" s="489">
        <v>2376000671</v>
      </c>
      <c r="C42230" s="489" t="s">
        <v>158</v>
      </c>
      <c r="D42230" s="489" t="s">
        <v>11987</v>
      </c>
    </row>
    <row r="42231" spans="1:4">
      <c r="A42231" s="489" t="str">
        <f t="shared" si="659"/>
        <v>2376000671通所介護</v>
      </c>
      <c r="B42231" s="489">
        <v>2376000671</v>
      </c>
      <c r="C42231" s="489" t="s">
        <v>158</v>
      </c>
      <c r="D42231" s="489" t="s">
        <v>11987</v>
      </c>
    </row>
    <row r="42232" spans="1:4">
      <c r="A42232" s="489" t="str">
        <f t="shared" si="659"/>
        <v>2376000671通所型サービス（独自）</v>
      </c>
      <c r="B42232" s="489">
        <v>2376000671</v>
      </c>
      <c r="C42232" s="489" t="s">
        <v>2570</v>
      </c>
      <c r="D42232" s="489" t="s">
        <v>11987</v>
      </c>
    </row>
    <row r="42233" spans="1:4">
      <c r="A42233" s="489" t="str">
        <f t="shared" si="659"/>
        <v>2376000671通所型サービス（独自）</v>
      </c>
      <c r="B42233" s="489">
        <v>2376000671</v>
      </c>
      <c r="C42233" s="489" t="s">
        <v>2570</v>
      </c>
      <c r="D42233" s="489" t="s">
        <v>11987</v>
      </c>
    </row>
    <row r="42234" spans="1:4">
      <c r="A42234" s="489" t="str">
        <f t="shared" si="659"/>
        <v>2376000671通所型サービス（独自）</v>
      </c>
      <c r="B42234" s="489">
        <v>2376000671</v>
      </c>
      <c r="C42234" s="489" t="s">
        <v>2570</v>
      </c>
      <c r="D42234" s="489" t="s">
        <v>11987</v>
      </c>
    </row>
    <row r="42235" spans="1:4">
      <c r="A42235" s="489" t="str">
        <f t="shared" si="659"/>
        <v>2376000671通所型サービス（独自／定率）</v>
      </c>
      <c r="B42235" s="489">
        <v>2376000671</v>
      </c>
      <c r="C42235" s="489" t="s">
        <v>2567</v>
      </c>
      <c r="D42235" s="489" t="s">
        <v>11987</v>
      </c>
    </row>
    <row r="42236" spans="1:4">
      <c r="A42236" s="489" t="str">
        <f t="shared" si="659"/>
        <v>2376000671通所型サービス（独自／定率）</v>
      </c>
      <c r="B42236" s="489">
        <v>2376000671</v>
      </c>
      <c r="C42236" s="489" t="s">
        <v>2567</v>
      </c>
      <c r="D42236" s="489" t="s">
        <v>11987</v>
      </c>
    </row>
    <row r="42237" spans="1:4">
      <c r="A42237" s="489" t="str">
        <f t="shared" si="659"/>
        <v>2376000689訪問介護</v>
      </c>
      <c r="B42237" s="489">
        <v>2376000689</v>
      </c>
      <c r="C42237" s="489" t="s">
        <v>140</v>
      </c>
      <c r="D42237" s="489" t="s">
        <v>11993</v>
      </c>
    </row>
    <row r="42238" spans="1:4">
      <c r="A42238" s="489" t="str">
        <f t="shared" si="659"/>
        <v>2376000689訪問介護</v>
      </c>
      <c r="B42238" s="489">
        <v>2376000689</v>
      </c>
      <c r="C42238" s="489" t="s">
        <v>140</v>
      </c>
      <c r="D42238" s="489" t="s">
        <v>11993</v>
      </c>
    </row>
    <row r="42239" spans="1:4">
      <c r="A42239" s="489" t="str">
        <f t="shared" si="659"/>
        <v>2376000689訪問型サービス（独自）</v>
      </c>
      <c r="B42239" s="489">
        <v>2376000689</v>
      </c>
      <c r="C42239" s="489" t="s">
        <v>2571</v>
      </c>
      <c r="D42239" s="489" t="s">
        <v>11993</v>
      </c>
    </row>
    <row r="42240" spans="1:4">
      <c r="A42240" s="489" t="str">
        <f t="shared" si="659"/>
        <v>2376000721居宅介護支援</v>
      </c>
      <c r="B42240" s="489">
        <v>2376000721</v>
      </c>
      <c r="C42240" s="489" t="s">
        <v>2519</v>
      </c>
      <c r="D42240" s="489" t="s">
        <v>11994</v>
      </c>
    </row>
    <row r="42241" spans="1:4">
      <c r="A42241" s="489" t="str">
        <f t="shared" si="659"/>
        <v>2376000747通所介護</v>
      </c>
      <c r="B42241" s="489">
        <v>2376000747</v>
      </c>
      <c r="C42241" s="489" t="s">
        <v>158</v>
      </c>
      <c r="D42241" s="489" t="s">
        <v>10523</v>
      </c>
    </row>
    <row r="42242" spans="1:4">
      <c r="A42242" s="489" t="str">
        <f t="shared" ref="A42242:A42305" si="660">B42242&amp;C42242</f>
        <v>2376000747通所型サービス（独自）</v>
      </c>
      <c r="B42242" s="489">
        <v>2376000747</v>
      </c>
      <c r="C42242" s="489" t="s">
        <v>2570</v>
      </c>
      <c r="D42242" s="489" t="s">
        <v>10523</v>
      </c>
    </row>
    <row r="42243" spans="1:4">
      <c r="A42243" s="489" t="str">
        <f t="shared" si="660"/>
        <v>2376000762居宅介護支援</v>
      </c>
      <c r="B42243" s="489">
        <v>2376000762</v>
      </c>
      <c r="C42243" s="489" t="s">
        <v>2519</v>
      </c>
      <c r="D42243" s="489" t="s">
        <v>11995</v>
      </c>
    </row>
    <row r="42244" spans="1:4">
      <c r="A42244" s="489" t="str">
        <f t="shared" si="660"/>
        <v>2376000770通所介護</v>
      </c>
      <c r="B42244" s="489">
        <v>2376000770</v>
      </c>
      <c r="C42244" s="489" t="s">
        <v>158</v>
      </c>
      <c r="D42244" s="489" t="s">
        <v>11996</v>
      </c>
    </row>
    <row r="42245" spans="1:4">
      <c r="A42245" s="489" t="str">
        <f t="shared" si="660"/>
        <v>2376000770通所型サービス（独自）</v>
      </c>
      <c r="B42245" s="489">
        <v>2376000770</v>
      </c>
      <c r="C42245" s="489" t="s">
        <v>2570</v>
      </c>
      <c r="D42245" s="489" t="s">
        <v>11996</v>
      </c>
    </row>
    <row r="42246" spans="1:4">
      <c r="A42246" s="489" t="str">
        <f t="shared" si="660"/>
        <v>2376000788居宅介護支援</v>
      </c>
      <c r="B42246" s="489">
        <v>2376000788</v>
      </c>
      <c r="C42246" s="489" t="s">
        <v>2519</v>
      </c>
      <c r="D42246" s="489" t="s">
        <v>11997</v>
      </c>
    </row>
    <row r="42247" spans="1:4">
      <c r="A42247" s="489" t="str">
        <f t="shared" si="660"/>
        <v>2376000804訪問介護</v>
      </c>
      <c r="B42247" s="489">
        <v>2376000804</v>
      </c>
      <c r="C42247" s="489" t="s">
        <v>140</v>
      </c>
      <c r="D42247" s="489" t="s">
        <v>11998</v>
      </c>
    </row>
    <row r="42248" spans="1:4">
      <c r="A42248" s="489" t="str">
        <f t="shared" si="660"/>
        <v>2376000804訪問介護</v>
      </c>
      <c r="B42248" s="489">
        <v>2376000804</v>
      </c>
      <c r="C42248" s="489" t="s">
        <v>140</v>
      </c>
      <c r="D42248" s="489" t="s">
        <v>11998</v>
      </c>
    </row>
    <row r="42249" spans="1:4">
      <c r="A42249" s="489" t="str">
        <f t="shared" si="660"/>
        <v>2376000812通所介護</v>
      </c>
      <c r="B42249" s="489">
        <v>2376000812</v>
      </c>
      <c r="C42249" s="489" t="s">
        <v>158</v>
      </c>
      <c r="D42249" s="489" t="s">
        <v>11999</v>
      </c>
    </row>
    <row r="42250" spans="1:4">
      <c r="A42250" s="489" t="str">
        <f t="shared" si="660"/>
        <v>2376000820通所介護</v>
      </c>
      <c r="B42250" s="489">
        <v>2376000820</v>
      </c>
      <c r="C42250" s="489" t="s">
        <v>158</v>
      </c>
      <c r="D42250" s="489" t="s">
        <v>11986</v>
      </c>
    </row>
    <row r="42251" spans="1:4">
      <c r="A42251" s="489" t="str">
        <f t="shared" si="660"/>
        <v>2376000853訪問介護</v>
      </c>
      <c r="B42251" s="489">
        <v>2376000853</v>
      </c>
      <c r="C42251" s="489" t="s">
        <v>140</v>
      </c>
      <c r="D42251" s="489" t="s">
        <v>12000</v>
      </c>
    </row>
    <row r="42252" spans="1:4">
      <c r="A42252" s="489" t="str">
        <f t="shared" si="660"/>
        <v>2376000853訪問介護</v>
      </c>
      <c r="B42252" s="489">
        <v>2376000853</v>
      </c>
      <c r="C42252" s="489" t="s">
        <v>140</v>
      </c>
      <c r="D42252" s="489" t="s">
        <v>12000</v>
      </c>
    </row>
    <row r="42253" spans="1:4">
      <c r="A42253" s="489" t="str">
        <f t="shared" si="660"/>
        <v>2376000853訪問型サービス（独自）</v>
      </c>
      <c r="B42253" s="489">
        <v>2376000853</v>
      </c>
      <c r="C42253" s="489" t="s">
        <v>2571</v>
      </c>
      <c r="D42253" s="489" t="s">
        <v>12000</v>
      </c>
    </row>
    <row r="42254" spans="1:4">
      <c r="A42254" s="489" t="str">
        <f t="shared" si="660"/>
        <v>2376000861訪問介護</v>
      </c>
      <c r="B42254" s="489">
        <v>2376000861</v>
      </c>
      <c r="C42254" s="489" t="s">
        <v>140</v>
      </c>
      <c r="D42254" s="489" t="s">
        <v>12001</v>
      </c>
    </row>
    <row r="42255" spans="1:4">
      <c r="A42255" s="489" t="str">
        <f t="shared" si="660"/>
        <v>2376000861訪問介護</v>
      </c>
      <c r="B42255" s="489">
        <v>2376000861</v>
      </c>
      <c r="C42255" s="489" t="s">
        <v>140</v>
      </c>
      <c r="D42255" s="489" t="s">
        <v>12001</v>
      </c>
    </row>
    <row r="42256" spans="1:4">
      <c r="A42256" s="489" t="str">
        <f t="shared" si="660"/>
        <v>2376000887訪問介護</v>
      </c>
      <c r="B42256" s="489">
        <v>2376000887</v>
      </c>
      <c r="C42256" s="489" t="s">
        <v>140</v>
      </c>
      <c r="D42256" s="489" t="s">
        <v>12002</v>
      </c>
    </row>
    <row r="42257" spans="1:4">
      <c r="A42257" s="489" t="str">
        <f t="shared" si="660"/>
        <v>2376000887訪問介護</v>
      </c>
      <c r="B42257" s="489">
        <v>2376000887</v>
      </c>
      <c r="C42257" s="489" t="s">
        <v>140</v>
      </c>
      <c r="D42257" s="489" t="s">
        <v>12002</v>
      </c>
    </row>
    <row r="42258" spans="1:4">
      <c r="A42258" s="489" t="str">
        <f t="shared" si="660"/>
        <v>2376000887訪問型サービス（独自）</v>
      </c>
      <c r="B42258" s="489">
        <v>2376000887</v>
      </c>
      <c r="C42258" s="489" t="s">
        <v>2571</v>
      </c>
      <c r="D42258" s="489" t="s">
        <v>12002</v>
      </c>
    </row>
    <row r="42259" spans="1:4">
      <c r="A42259" s="489" t="str">
        <f t="shared" si="660"/>
        <v>2376100034介護予防短期入所生活介護</v>
      </c>
      <c r="B42259" s="489">
        <v>2376100034</v>
      </c>
      <c r="C42259" s="489" t="s">
        <v>2093</v>
      </c>
      <c r="D42259" s="489" t="s">
        <v>12003</v>
      </c>
    </row>
    <row r="42260" spans="1:4">
      <c r="A42260" s="489" t="str">
        <f t="shared" si="660"/>
        <v>2376100034介護予防短期入所生活介護</v>
      </c>
      <c r="B42260" s="489">
        <v>2376100034</v>
      </c>
      <c r="C42260" s="489" t="s">
        <v>2093</v>
      </c>
      <c r="D42260" s="489" t="s">
        <v>12003</v>
      </c>
    </row>
    <row r="42261" spans="1:4">
      <c r="A42261" s="489" t="str">
        <f t="shared" si="660"/>
        <v>2376100034介護老人福祉施設</v>
      </c>
      <c r="B42261" s="489">
        <v>2376100034</v>
      </c>
      <c r="C42261" s="489" t="s">
        <v>1921</v>
      </c>
      <c r="D42261" s="489" t="s">
        <v>12003</v>
      </c>
    </row>
    <row r="42262" spans="1:4">
      <c r="A42262" s="489" t="str">
        <f t="shared" si="660"/>
        <v>2376100034介護老人福祉施設</v>
      </c>
      <c r="B42262" s="489">
        <v>2376100034</v>
      </c>
      <c r="C42262" s="489" t="s">
        <v>1921</v>
      </c>
      <c r="D42262" s="489" t="s">
        <v>12003</v>
      </c>
    </row>
    <row r="42263" spans="1:4">
      <c r="A42263" s="489" t="str">
        <f t="shared" si="660"/>
        <v>2376100034短期入所生活介護</v>
      </c>
      <c r="B42263" s="489">
        <v>2376100034</v>
      </c>
      <c r="C42263" s="489" t="s">
        <v>2092</v>
      </c>
      <c r="D42263" s="489" t="s">
        <v>12003</v>
      </c>
    </row>
    <row r="42264" spans="1:4">
      <c r="A42264" s="489" t="str">
        <f t="shared" si="660"/>
        <v>2376100034短期入所生活介護</v>
      </c>
      <c r="B42264" s="489">
        <v>2376100034</v>
      </c>
      <c r="C42264" s="489" t="s">
        <v>2092</v>
      </c>
      <c r="D42264" s="489" t="s">
        <v>12003</v>
      </c>
    </row>
    <row r="42265" spans="1:4">
      <c r="A42265" s="489" t="str">
        <f t="shared" si="660"/>
        <v>2376100075訪問介護</v>
      </c>
      <c r="B42265" s="489">
        <v>2376100075</v>
      </c>
      <c r="C42265" s="489" t="s">
        <v>140</v>
      </c>
      <c r="D42265" s="489" t="s">
        <v>12004</v>
      </c>
    </row>
    <row r="42266" spans="1:4">
      <c r="A42266" s="489" t="str">
        <f t="shared" si="660"/>
        <v>2376100075訪問介護</v>
      </c>
      <c r="B42266" s="489">
        <v>2376100075</v>
      </c>
      <c r="C42266" s="489" t="s">
        <v>140</v>
      </c>
      <c r="D42266" s="489" t="s">
        <v>12004</v>
      </c>
    </row>
    <row r="42267" spans="1:4">
      <c r="A42267" s="489" t="str">
        <f t="shared" si="660"/>
        <v>2376100075訪問型サービス（独自）</v>
      </c>
      <c r="B42267" s="489">
        <v>2376100075</v>
      </c>
      <c r="C42267" s="489" t="s">
        <v>2571</v>
      </c>
      <c r="D42267" s="489" t="s">
        <v>12004</v>
      </c>
    </row>
    <row r="42268" spans="1:4">
      <c r="A42268" s="489" t="str">
        <f t="shared" si="660"/>
        <v>2376100075訪問型サービス（独自／定率）</v>
      </c>
      <c r="B42268" s="489">
        <v>2376100075</v>
      </c>
      <c r="C42268" s="489" t="s">
        <v>2568</v>
      </c>
      <c r="D42268" s="489" t="s">
        <v>12004</v>
      </c>
    </row>
    <row r="42269" spans="1:4">
      <c r="A42269" s="489" t="str">
        <f t="shared" si="660"/>
        <v>2376100141居宅介護支援</v>
      </c>
      <c r="B42269" s="489">
        <v>2376100141</v>
      </c>
      <c r="C42269" s="489" t="s">
        <v>2519</v>
      </c>
      <c r="D42269" s="489" t="s">
        <v>12005</v>
      </c>
    </row>
    <row r="42270" spans="1:4">
      <c r="A42270" s="489" t="str">
        <f t="shared" si="660"/>
        <v>2376100158通所介護</v>
      </c>
      <c r="B42270" s="489">
        <v>2376100158</v>
      </c>
      <c r="C42270" s="489" t="s">
        <v>158</v>
      </c>
      <c r="D42270" s="489" t="s">
        <v>12006</v>
      </c>
    </row>
    <row r="42271" spans="1:4">
      <c r="A42271" s="489" t="str">
        <f t="shared" si="660"/>
        <v>2376100158通所型サービス（独自）</v>
      </c>
      <c r="B42271" s="489">
        <v>2376100158</v>
      </c>
      <c r="C42271" s="489" t="s">
        <v>2570</v>
      </c>
      <c r="D42271" s="489" t="s">
        <v>12006</v>
      </c>
    </row>
    <row r="42272" spans="1:4">
      <c r="A42272" s="489" t="str">
        <f t="shared" si="660"/>
        <v>2376100166訪問介護</v>
      </c>
      <c r="B42272" s="489">
        <v>2376100166</v>
      </c>
      <c r="C42272" s="489" t="s">
        <v>140</v>
      </c>
      <c r="D42272" s="489" t="s">
        <v>12007</v>
      </c>
    </row>
    <row r="42273" spans="1:4">
      <c r="A42273" s="489" t="str">
        <f t="shared" si="660"/>
        <v>2376100166訪問介護</v>
      </c>
      <c r="B42273" s="489">
        <v>2376100166</v>
      </c>
      <c r="C42273" s="489" t="s">
        <v>140</v>
      </c>
      <c r="D42273" s="489" t="s">
        <v>12007</v>
      </c>
    </row>
    <row r="42274" spans="1:4">
      <c r="A42274" s="489" t="str">
        <f t="shared" si="660"/>
        <v>2376100166訪問型サービス（独自）</v>
      </c>
      <c r="B42274" s="489">
        <v>2376100166</v>
      </c>
      <c r="C42274" s="489" t="s">
        <v>2571</v>
      </c>
      <c r="D42274" s="489" t="s">
        <v>12007</v>
      </c>
    </row>
    <row r="42275" spans="1:4">
      <c r="A42275" s="489" t="str">
        <f t="shared" si="660"/>
        <v>2376100166訪問型サービス（独自／定率）</v>
      </c>
      <c r="B42275" s="489">
        <v>2376100166</v>
      </c>
      <c r="C42275" s="489" t="s">
        <v>2568</v>
      </c>
      <c r="D42275" s="489" t="s">
        <v>12007</v>
      </c>
    </row>
    <row r="42276" spans="1:4">
      <c r="A42276" s="489" t="str">
        <f t="shared" si="660"/>
        <v>2376100174介護予防認知症対応型共同生活介護</v>
      </c>
      <c r="B42276" s="489">
        <v>2376100174</v>
      </c>
      <c r="C42276" s="489" t="s">
        <v>2088</v>
      </c>
      <c r="D42276" s="489" t="s">
        <v>12008</v>
      </c>
    </row>
    <row r="42277" spans="1:4">
      <c r="A42277" s="489" t="str">
        <f t="shared" si="660"/>
        <v>2376100174認知症対応型共同生活介護</v>
      </c>
      <c r="B42277" s="489">
        <v>2376100174</v>
      </c>
      <c r="C42277" s="489" t="s">
        <v>2087</v>
      </c>
      <c r="D42277" s="489" t="s">
        <v>12008</v>
      </c>
    </row>
    <row r="42278" spans="1:4">
      <c r="A42278" s="489" t="str">
        <f t="shared" si="660"/>
        <v>2376100182介護老人福祉施設</v>
      </c>
      <c r="B42278" s="489">
        <v>2376100182</v>
      </c>
      <c r="C42278" s="489" t="s">
        <v>1921</v>
      </c>
      <c r="D42278" s="489" t="s">
        <v>12009</v>
      </c>
    </row>
    <row r="42279" spans="1:4">
      <c r="A42279" s="489" t="str">
        <f t="shared" si="660"/>
        <v>2376100190介護予防短期入所生活介護</v>
      </c>
      <c r="B42279" s="489">
        <v>2376100190</v>
      </c>
      <c r="C42279" s="489" t="s">
        <v>2093</v>
      </c>
      <c r="D42279" s="489" t="s">
        <v>12010</v>
      </c>
    </row>
    <row r="42280" spans="1:4">
      <c r="A42280" s="489" t="str">
        <f t="shared" si="660"/>
        <v>2376100190短期入所生活介護</v>
      </c>
      <c r="B42280" s="489">
        <v>2376100190</v>
      </c>
      <c r="C42280" s="489" t="s">
        <v>2092</v>
      </c>
      <c r="D42280" s="489" t="s">
        <v>12010</v>
      </c>
    </row>
    <row r="42281" spans="1:4">
      <c r="A42281" s="489" t="str">
        <f t="shared" si="660"/>
        <v>2376100216居宅介護支援</v>
      </c>
      <c r="B42281" s="489">
        <v>2376100216</v>
      </c>
      <c r="C42281" s="489" t="s">
        <v>2519</v>
      </c>
      <c r="D42281" s="489" t="s">
        <v>12011</v>
      </c>
    </row>
    <row r="42282" spans="1:4">
      <c r="A42282" s="489" t="str">
        <f t="shared" si="660"/>
        <v>2376100224訪問介護</v>
      </c>
      <c r="B42282" s="489">
        <v>2376100224</v>
      </c>
      <c r="C42282" s="489" t="s">
        <v>140</v>
      </c>
      <c r="D42282" s="489" t="s">
        <v>12012</v>
      </c>
    </row>
    <row r="42283" spans="1:4">
      <c r="A42283" s="489" t="str">
        <f t="shared" si="660"/>
        <v>2376100224訪問介護</v>
      </c>
      <c r="B42283" s="489">
        <v>2376100224</v>
      </c>
      <c r="C42283" s="489" t="s">
        <v>140</v>
      </c>
      <c r="D42283" s="489" t="s">
        <v>12012</v>
      </c>
    </row>
    <row r="42284" spans="1:4">
      <c r="A42284" s="489" t="str">
        <f t="shared" si="660"/>
        <v>2376100224訪問介護</v>
      </c>
      <c r="B42284" s="489">
        <v>2376100224</v>
      </c>
      <c r="C42284" s="489" t="s">
        <v>140</v>
      </c>
      <c r="D42284" s="489" t="s">
        <v>12012</v>
      </c>
    </row>
    <row r="42285" spans="1:4">
      <c r="A42285" s="489" t="str">
        <f t="shared" si="660"/>
        <v>2376100224訪問型サービス（独自）</v>
      </c>
      <c r="B42285" s="489">
        <v>2376100224</v>
      </c>
      <c r="C42285" s="489" t="s">
        <v>2571</v>
      </c>
      <c r="D42285" s="489" t="s">
        <v>12012</v>
      </c>
    </row>
    <row r="42286" spans="1:4">
      <c r="A42286" s="489" t="str">
        <f t="shared" si="660"/>
        <v>2376100273地域密着型通所介護</v>
      </c>
      <c r="B42286" s="489">
        <v>2376100273</v>
      </c>
      <c r="C42286" s="489" t="s">
        <v>161</v>
      </c>
      <c r="D42286" s="489" t="s">
        <v>12014</v>
      </c>
    </row>
    <row r="42287" spans="1:4">
      <c r="A42287" s="489" t="str">
        <f t="shared" si="660"/>
        <v>2376100273通所型サービス（独自）</v>
      </c>
      <c r="B42287" s="489">
        <v>2376100273</v>
      </c>
      <c r="C42287" s="489" t="s">
        <v>2570</v>
      </c>
      <c r="D42287" s="489" t="s">
        <v>12014</v>
      </c>
    </row>
    <row r="42288" spans="1:4">
      <c r="A42288" s="489" t="str">
        <f t="shared" si="660"/>
        <v>2376100331通所型サービス（独自）</v>
      </c>
      <c r="B42288" s="489">
        <v>2376100331</v>
      </c>
      <c r="C42288" s="489" t="s">
        <v>2570</v>
      </c>
      <c r="D42288" s="489" t="s">
        <v>12015</v>
      </c>
    </row>
    <row r="42289" spans="1:4">
      <c r="A42289" s="489" t="str">
        <f t="shared" si="660"/>
        <v>2376100356介護老人福祉施設</v>
      </c>
      <c r="B42289" s="489">
        <v>2376100356</v>
      </c>
      <c r="C42289" s="489" t="s">
        <v>1921</v>
      </c>
      <c r="D42289" s="489" t="s">
        <v>12016</v>
      </c>
    </row>
    <row r="42290" spans="1:4">
      <c r="A42290" s="489" t="str">
        <f t="shared" si="660"/>
        <v>2376100356介護老人福祉施設</v>
      </c>
      <c r="B42290" s="489">
        <v>2376100356</v>
      </c>
      <c r="C42290" s="489" t="s">
        <v>1921</v>
      </c>
      <c r="D42290" s="489" t="s">
        <v>12016</v>
      </c>
    </row>
    <row r="42291" spans="1:4">
      <c r="A42291" s="489" t="str">
        <f t="shared" si="660"/>
        <v>2376100364介護予防短期入所生活介護</v>
      </c>
      <c r="B42291" s="489">
        <v>2376100364</v>
      </c>
      <c r="C42291" s="489" t="s">
        <v>2093</v>
      </c>
      <c r="D42291" s="489" t="s">
        <v>12017</v>
      </c>
    </row>
    <row r="42292" spans="1:4">
      <c r="A42292" s="489" t="str">
        <f t="shared" si="660"/>
        <v>2376100364介護予防短期入所生活介護</v>
      </c>
      <c r="B42292" s="489">
        <v>2376100364</v>
      </c>
      <c r="C42292" s="489" t="s">
        <v>2093</v>
      </c>
      <c r="D42292" s="489" t="s">
        <v>12017</v>
      </c>
    </row>
    <row r="42293" spans="1:4">
      <c r="A42293" s="489" t="str">
        <f t="shared" si="660"/>
        <v>2376100364短期入所生活介護</v>
      </c>
      <c r="B42293" s="489">
        <v>2376100364</v>
      </c>
      <c r="C42293" s="489" t="s">
        <v>2092</v>
      </c>
      <c r="D42293" s="489" t="s">
        <v>12017</v>
      </c>
    </row>
    <row r="42294" spans="1:4">
      <c r="A42294" s="489" t="str">
        <f t="shared" si="660"/>
        <v>2376100364短期入所生活介護</v>
      </c>
      <c r="B42294" s="489">
        <v>2376100364</v>
      </c>
      <c r="C42294" s="489" t="s">
        <v>2092</v>
      </c>
      <c r="D42294" s="489" t="s">
        <v>12017</v>
      </c>
    </row>
    <row r="42295" spans="1:4">
      <c r="A42295" s="489" t="str">
        <f t="shared" si="660"/>
        <v>2376100372訪問介護</v>
      </c>
      <c r="B42295" s="489">
        <v>2376100372</v>
      </c>
      <c r="C42295" s="489" t="s">
        <v>140</v>
      </c>
      <c r="D42295" s="489" t="s">
        <v>12018</v>
      </c>
    </row>
    <row r="42296" spans="1:4">
      <c r="A42296" s="489" t="str">
        <f t="shared" si="660"/>
        <v>2376100372訪問介護</v>
      </c>
      <c r="B42296" s="489">
        <v>2376100372</v>
      </c>
      <c r="C42296" s="489" t="s">
        <v>140</v>
      </c>
      <c r="D42296" s="489" t="s">
        <v>12018</v>
      </c>
    </row>
    <row r="42297" spans="1:4">
      <c r="A42297" s="489" t="str">
        <f t="shared" si="660"/>
        <v>2376100372訪問型サービス（独自）</v>
      </c>
      <c r="B42297" s="489">
        <v>2376100372</v>
      </c>
      <c r="C42297" s="489" t="s">
        <v>2571</v>
      </c>
      <c r="D42297" s="489" t="s">
        <v>12018</v>
      </c>
    </row>
    <row r="42298" spans="1:4">
      <c r="A42298" s="489" t="str">
        <f t="shared" si="660"/>
        <v>2376100372訪問型サービス（独自／定率）</v>
      </c>
      <c r="B42298" s="489">
        <v>2376100372</v>
      </c>
      <c r="C42298" s="489" t="s">
        <v>2568</v>
      </c>
      <c r="D42298" s="489" t="s">
        <v>12018</v>
      </c>
    </row>
    <row r="42299" spans="1:4">
      <c r="A42299" s="489" t="str">
        <f t="shared" si="660"/>
        <v>2376100406通所介護</v>
      </c>
      <c r="B42299" s="489">
        <v>2376100406</v>
      </c>
      <c r="C42299" s="489" t="s">
        <v>158</v>
      </c>
      <c r="D42299" s="489" t="s">
        <v>12019</v>
      </c>
    </row>
    <row r="42300" spans="1:4">
      <c r="A42300" s="489" t="str">
        <f t="shared" si="660"/>
        <v>2376100406通所型サービス（独自）</v>
      </c>
      <c r="B42300" s="489">
        <v>2376100406</v>
      </c>
      <c r="C42300" s="489" t="s">
        <v>2570</v>
      </c>
      <c r="D42300" s="489" t="s">
        <v>12019</v>
      </c>
    </row>
    <row r="42301" spans="1:4">
      <c r="A42301" s="489" t="str">
        <f t="shared" si="660"/>
        <v>2376100455地域密着型通所介護</v>
      </c>
      <c r="B42301" s="489">
        <v>2376100455</v>
      </c>
      <c r="C42301" s="489" t="s">
        <v>161</v>
      </c>
      <c r="D42301" s="489" t="s">
        <v>12020</v>
      </c>
    </row>
    <row r="42302" spans="1:4">
      <c r="A42302" s="489" t="str">
        <f t="shared" si="660"/>
        <v>2376100455通所型サービス（独自）</v>
      </c>
      <c r="B42302" s="489">
        <v>2376100455</v>
      </c>
      <c r="C42302" s="489" t="s">
        <v>2570</v>
      </c>
      <c r="D42302" s="489" t="s">
        <v>12020</v>
      </c>
    </row>
    <row r="42303" spans="1:4">
      <c r="A42303" s="489" t="str">
        <f t="shared" si="660"/>
        <v>2376100455通所型サービス（独自／定率）</v>
      </c>
      <c r="B42303" s="489">
        <v>2376100455</v>
      </c>
      <c r="C42303" s="489" t="s">
        <v>2567</v>
      </c>
      <c r="D42303" s="489" t="s">
        <v>12020</v>
      </c>
    </row>
    <row r="42304" spans="1:4">
      <c r="A42304" s="489" t="str">
        <f t="shared" si="660"/>
        <v>2376100463居宅介護支援</v>
      </c>
      <c r="B42304" s="489">
        <v>2376100463</v>
      </c>
      <c r="C42304" s="489" t="s">
        <v>2519</v>
      </c>
      <c r="D42304" s="489" t="s">
        <v>12021</v>
      </c>
    </row>
    <row r="42305" spans="1:4">
      <c r="A42305" s="489" t="str">
        <f t="shared" si="660"/>
        <v>2376100489地域密着型通所介護</v>
      </c>
      <c r="B42305" s="489">
        <v>2376100489</v>
      </c>
      <c r="C42305" s="489" t="s">
        <v>161</v>
      </c>
      <c r="D42305" s="489" t="s">
        <v>12022</v>
      </c>
    </row>
    <row r="42306" spans="1:4">
      <c r="A42306" s="489" t="str">
        <f t="shared" ref="A42306:A42369" si="661">B42306&amp;C42306</f>
        <v>2376100489地域密着型通所介護</v>
      </c>
      <c r="B42306" s="489">
        <v>2376100489</v>
      </c>
      <c r="C42306" s="489" t="s">
        <v>161</v>
      </c>
      <c r="D42306" s="489" t="s">
        <v>12022</v>
      </c>
    </row>
    <row r="42307" spans="1:4">
      <c r="A42307" s="489" t="str">
        <f t="shared" si="661"/>
        <v>2376100489通所型サービス（独自）</v>
      </c>
      <c r="B42307" s="489">
        <v>2376100489</v>
      </c>
      <c r="C42307" s="489" t="s">
        <v>2570</v>
      </c>
      <c r="D42307" s="489" t="s">
        <v>12022</v>
      </c>
    </row>
    <row r="42308" spans="1:4">
      <c r="A42308" s="489" t="str">
        <f t="shared" si="661"/>
        <v>2376100489通所型サービス（独自）</v>
      </c>
      <c r="B42308" s="489">
        <v>2376100489</v>
      </c>
      <c r="C42308" s="489" t="s">
        <v>2570</v>
      </c>
      <c r="D42308" s="489" t="s">
        <v>12022</v>
      </c>
    </row>
    <row r="42309" spans="1:4">
      <c r="A42309" s="489" t="str">
        <f t="shared" si="661"/>
        <v>2376100489通所型サービス（独自／定率）</v>
      </c>
      <c r="B42309" s="489">
        <v>2376100489</v>
      </c>
      <c r="C42309" s="489" t="s">
        <v>2567</v>
      </c>
      <c r="D42309" s="489" t="s">
        <v>12022</v>
      </c>
    </row>
    <row r="42310" spans="1:4">
      <c r="A42310" s="489" t="str">
        <f t="shared" si="661"/>
        <v>2376100497訪問介護</v>
      </c>
      <c r="B42310" s="489">
        <v>2376100497</v>
      </c>
      <c r="C42310" s="489" t="s">
        <v>140</v>
      </c>
      <c r="D42310" s="489" t="s">
        <v>12023</v>
      </c>
    </row>
    <row r="42311" spans="1:4">
      <c r="A42311" s="489" t="str">
        <f t="shared" si="661"/>
        <v>2376100497訪問介護</v>
      </c>
      <c r="B42311" s="489">
        <v>2376100497</v>
      </c>
      <c r="C42311" s="489" t="s">
        <v>140</v>
      </c>
      <c r="D42311" s="489" t="s">
        <v>12023</v>
      </c>
    </row>
    <row r="42312" spans="1:4">
      <c r="A42312" s="489" t="str">
        <f t="shared" si="661"/>
        <v>2376100497訪問型サービス（独自）</v>
      </c>
      <c r="B42312" s="489">
        <v>2376100497</v>
      </c>
      <c r="C42312" s="489" t="s">
        <v>2571</v>
      </c>
      <c r="D42312" s="489" t="s">
        <v>12023</v>
      </c>
    </row>
    <row r="42313" spans="1:4">
      <c r="A42313" s="489" t="str">
        <f t="shared" si="661"/>
        <v>2376100497訪問型サービス（独自／定率）</v>
      </c>
      <c r="B42313" s="489">
        <v>2376100497</v>
      </c>
      <c r="C42313" s="489" t="s">
        <v>2568</v>
      </c>
      <c r="D42313" s="489" t="s">
        <v>12023</v>
      </c>
    </row>
    <row r="42314" spans="1:4">
      <c r="A42314" s="489" t="str">
        <f t="shared" si="661"/>
        <v>2376100505訪問介護</v>
      </c>
      <c r="B42314" s="489">
        <v>2376100505</v>
      </c>
      <c r="C42314" s="489" t="s">
        <v>140</v>
      </c>
      <c r="D42314" s="489" t="s">
        <v>12024</v>
      </c>
    </row>
    <row r="42315" spans="1:4">
      <c r="A42315" s="489" t="str">
        <f t="shared" si="661"/>
        <v>2376100505訪問介護</v>
      </c>
      <c r="B42315" s="489">
        <v>2376100505</v>
      </c>
      <c r="C42315" s="489" t="s">
        <v>140</v>
      </c>
      <c r="D42315" s="489" t="s">
        <v>12024</v>
      </c>
    </row>
    <row r="42316" spans="1:4">
      <c r="A42316" s="489" t="str">
        <f t="shared" si="661"/>
        <v>2376100505訪問型サービス（独自）</v>
      </c>
      <c r="B42316" s="489">
        <v>2376100505</v>
      </c>
      <c r="C42316" s="489" t="s">
        <v>2571</v>
      </c>
      <c r="D42316" s="489" t="s">
        <v>12024</v>
      </c>
    </row>
    <row r="42317" spans="1:4">
      <c r="A42317" s="489" t="str">
        <f t="shared" si="661"/>
        <v>2376100505訪問型サービス（独自／定率）</v>
      </c>
      <c r="B42317" s="489">
        <v>2376100505</v>
      </c>
      <c r="C42317" s="489" t="s">
        <v>2568</v>
      </c>
      <c r="D42317" s="489" t="s">
        <v>12024</v>
      </c>
    </row>
    <row r="42318" spans="1:4">
      <c r="A42318" s="489" t="str">
        <f t="shared" si="661"/>
        <v>2376100521通所介護</v>
      </c>
      <c r="B42318" s="489">
        <v>2376100521</v>
      </c>
      <c r="C42318" s="489" t="s">
        <v>158</v>
      </c>
      <c r="D42318" s="489" t="s">
        <v>12025</v>
      </c>
    </row>
    <row r="42319" spans="1:4">
      <c r="A42319" s="489" t="str">
        <f t="shared" si="661"/>
        <v>2376100521通所介護</v>
      </c>
      <c r="B42319" s="489">
        <v>2376100521</v>
      </c>
      <c r="C42319" s="489" t="s">
        <v>158</v>
      </c>
      <c r="D42319" s="489" t="s">
        <v>12025</v>
      </c>
    </row>
    <row r="42320" spans="1:4">
      <c r="A42320" s="489" t="str">
        <f t="shared" si="661"/>
        <v>2376100521通所型サービス（独自）</v>
      </c>
      <c r="B42320" s="489">
        <v>2376100521</v>
      </c>
      <c r="C42320" s="489" t="s">
        <v>2570</v>
      </c>
      <c r="D42320" s="489" t="s">
        <v>12025</v>
      </c>
    </row>
    <row r="42321" spans="1:4">
      <c r="A42321" s="489" t="str">
        <f t="shared" si="661"/>
        <v>2376100521通所型サービス（独自）</v>
      </c>
      <c r="B42321" s="489">
        <v>2376100521</v>
      </c>
      <c r="C42321" s="489" t="s">
        <v>2570</v>
      </c>
      <c r="D42321" s="489" t="s">
        <v>12025</v>
      </c>
    </row>
    <row r="42322" spans="1:4">
      <c r="A42322" s="489" t="str">
        <f t="shared" si="661"/>
        <v>2376100547通所型サービス（独自）</v>
      </c>
      <c r="B42322" s="489">
        <v>2376100547</v>
      </c>
      <c r="C42322" s="489" t="s">
        <v>2570</v>
      </c>
      <c r="D42322" s="489" t="s">
        <v>12026</v>
      </c>
    </row>
    <row r="42323" spans="1:4">
      <c r="A42323" s="489" t="str">
        <f t="shared" si="661"/>
        <v>2376100554居宅介護支援</v>
      </c>
      <c r="B42323" s="489">
        <v>2376100554</v>
      </c>
      <c r="C42323" s="489" t="s">
        <v>2519</v>
      </c>
      <c r="D42323" s="489" t="s">
        <v>12027</v>
      </c>
    </row>
    <row r="42324" spans="1:4">
      <c r="A42324" s="489" t="str">
        <f t="shared" si="661"/>
        <v>2376100562訪問介護</v>
      </c>
      <c r="B42324" s="489">
        <v>2376100562</v>
      </c>
      <c r="C42324" s="489" t="s">
        <v>140</v>
      </c>
      <c r="D42324" s="489" t="s">
        <v>12028</v>
      </c>
    </row>
    <row r="42325" spans="1:4">
      <c r="A42325" s="489" t="str">
        <f t="shared" si="661"/>
        <v>2376100562訪問介護</v>
      </c>
      <c r="B42325" s="489">
        <v>2376100562</v>
      </c>
      <c r="C42325" s="489" t="s">
        <v>140</v>
      </c>
      <c r="D42325" s="489" t="s">
        <v>12028</v>
      </c>
    </row>
    <row r="42326" spans="1:4">
      <c r="A42326" s="489" t="str">
        <f t="shared" si="661"/>
        <v>2376100562訪問型サービス（独自）</v>
      </c>
      <c r="B42326" s="489">
        <v>2376100562</v>
      </c>
      <c r="C42326" s="489" t="s">
        <v>2571</v>
      </c>
      <c r="D42326" s="489" t="s">
        <v>12028</v>
      </c>
    </row>
    <row r="42327" spans="1:4">
      <c r="A42327" s="489" t="str">
        <f t="shared" si="661"/>
        <v>2376100562訪問型サービス（独自／定率）</v>
      </c>
      <c r="B42327" s="489">
        <v>2376100562</v>
      </c>
      <c r="C42327" s="489" t="s">
        <v>2568</v>
      </c>
      <c r="D42327" s="489" t="s">
        <v>12028</v>
      </c>
    </row>
    <row r="42328" spans="1:4">
      <c r="A42328" s="489" t="str">
        <f t="shared" si="661"/>
        <v>2376100570地域密着型通所介護</v>
      </c>
      <c r="B42328" s="489">
        <v>2376100570</v>
      </c>
      <c r="C42328" s="489" t="s">
        <v>161</v>
      </c>
      <c r="D42328" s="489" t="s">
        <v>12029</v>
      </c>
    </row>
    <row r="42329" spans="1:4">
      <c r="A42329" s="489" t="str">
        <f t="shared" si="661"/>
        <v>2376100570通所型サービス（独自）</v>
      </c>
      <c r="B42329" s="489">
        <v>2376100570</v>
      </c>
      <c r="C42329" s="489" t="s">
        <v>2570</v>
      </c>
      <c r="D42329" s="489" t="s">
        <v>12029</v>
      </c>
    </row>
    <row r="42330" spans="1:4">
      <c r="A42330" s="489" t="str">
        <f t="shared" si="661"/>
        <v>2376100570通所型サービス（独自／定率）</v>
      </c>
      <c r="B42330" s="489">
        <v>2376100570</v>
      </c>
      <c r="C42330" s="489" t="s">
        <v>2567</v>
      </c>
      <c r="D42330" s="489" t="s">
        <v>12029</v>
      </c>
    </row>
    <row r="42331" spans="1:4">
      <c r="A42331" s="489" t="str">
        <f t="shared" si="661"/>
        <v>2376100588居宅介護支援</v>
      </c>
      <c r="B42331" s="489">
        <v>2376100588</v>
      </c>
      <c r="C42331" s="489" t="s">
        <v>2519</v>
      </c>
      <c r="D42331" s="489" t="s">
        <v>12030</v>
      </c>
    </row>
    <row r="42332" spans="1:4">
      <c r="A42332" s="489" t="str">
        <f t="shared" si="661"/>
        <v>2376100612通所介護</v>
      </c>
      <c r="B42332" s="489">
        <v>2376100612</v>
      </c>
      <c r="C42332" s="489" t="s">
        <v>158</v>
      </c>
      <c r="D42332" s="489" t="s">
        <v>12026</v>
      </c>
    </row>
    <row r="42333" spans="1:4">
      <c r="A42333" s="489" t="str">
        <f t="shared" si="661"/>
        <v>2376100638訪問介護</v>
      </c>
      <c r="B42333" s="489">
        <v>2376100638</v>
      </c>
      <c r="C42333" s="489" t="s">
        <v>140</v>
      </c>
      <c r="D42333" s="489" t="s">
        <v>12031</v>
      </c>
    </row>
    <row r="42334" spans="1:4">
      <c r="A42334" s="489" t="str">
        <f t="shared" si="661"/>
        <v>2376100638訪問介護</v>
      </c>
      <c r="B42334" s="489">
        <v>2376100638</v>
      </c>
      <c r="C42334" s="489" t="s">
        <v>140</v>
      </c>
      <c r="D42334" s="489" t="s">
        <v>12031</v>
      </c>
    </row>
    <row r="42335" spans="1:4">
      <c r="A42335" s="489" t="str">
        <f t="shared" si="661"/>
        <v>2376100638訪問型サービス（独自）</v>
      </c>
      <c r="B42335" s="489">
        <v>2376100638</v>
      </c>
      <c r="C42335" s="489" t="s">
        <v>2571</v>
      </c>
      <c r="D42335" s="489" t="s">
        <v>12031</v>
      </c>
    </row>
    <row r="42336" spans="1:4">
      <c r="A42336" s="489" t="str">
        <f t="shared" si="661"/>
        <v>2376100638訪問型サービス（独自／定率）</v>
      </c>
      <c r="B42336" s="489">
        <v>2376100638</v>
      </c>
      <c r="C42336" s="489" t="s">
        <v>2568</v>
      </c>
      <c r="D42336" s="489" t="s">
        <v>12031</v>
      </c>
    </row>
    <row r="42337" spans="1:4">
      <c r="A42337" s="489" t="str">
        <f t="shared" si="661"/>
        <v>2376100646通所介護</v>
      </c>
      <c r="B42337" s="489">
        <v>2376100646</v>
      </c>
      <c r="C42337" s="489" t="s">
        <v>158</v>
      </c>
      <c r="D42337" s="489" t="s">
        <v>12015</v>
      </c>
    </row>
    <row r="42338" spans="1:4">
      <c r="A42338" s="489" t="str">
        <f t="shared" si="661"/>
        <v>2376100653通所介護</v>
      </c>
      <c r="B42338" s="489">
        <v>2376100653</v>
      </c>
      <c r="C42338" s="489" t="s">
        <v>158</v>
      </c>
      <c r="D42338" s="489" t="s">
        <v>12032</v>
      </c>
    </row>
    <row r="42339" spans="1:4">
      <c r="A42339" s="489" t="str">
        <f t="shared" si="661"/>
        <v>2376100653通所型サービス（独自）</v>
      </c>
      <c r="B42339" s="489">
        <v>2376100653</v>
      </c>
      <c r="C42339" s="489" t="s">
        <v>2570</v>
      </c>
      <c r="D42339" s="489" t="s">
        <v>12032</v>
      </c>
    </row>
    <row r="42340" spans="1:4">
      <c r="A42340" s="489" t="str">
        <f t="shared" si="661"/>
        <v>2376100653通所型サービス（独自／定率）</v>
      </c>
      <c r="B42340" s="489">
        <v>2376100653</v>
      </c>
      <c r="C42340" s="489" t="s">
        <v>2567</v>
      </c>
      <c r="D42340" s="489" t="s">
        <v>12032</v>
      </c>
    </row>
    <row r="42341" spans="1:4">
      <c r="A42341" s="489" t="str">
        <f t="shared" si="661"/>
        <v>2376100661居宅介護支援</v>
      </c>
      <c r="B42341" s="489">
        <v>2376100661</v>
      </c>
      <c r="C42341" s="489" t="s">
        <v>2519</v>
      </c>
      <c r="D42341" s="489" t="s">
        <v>12033</v>
      </c>
    </row>
    <row r="42342" spans="1:4">
      <c r="A42342" s="489" t="str">
        <f t="shared" si="661"/>
        <v>2376100679通所介護</v>
      </c>
      <c r="B42342" s="489">
        <v>2376100679</v>
      </c>
      <c r="C42342" s="489" t="s">
        <v>158</v>
      </c>
      <c r="D42342" s="489" t="s">
        <v>12013</v>
      </c>
    </row>
    <row r="42343" spans="1:4">
      <c r="A42343" s="489" t="str">
        <f t="shared" si="661"/>
        <v>2376100679通所型サービス（独自）</v>
      </c>
      <c r="B42343" s="489">
        <v>2376100679</v>
      </c>
      <c r="C42343" s="489" t="s">
        <v>2570</v>
      </c>
      <c r="D42343" s="489" t="s">
        <v>12013</v>
      </c>
    </row>
    <row r="42344" spans="1:4">
      <c r="A42344" s="489" t="str">
        <f t="shared" si="661"/>
        <v>2376100679通所型サービス（独自／定率）</v>
      </c>
      <c r="B42344" s="489">
        <v>2376100679</v>
      </c>
      <c r="C42344" s="489" t="s">
        <v>2567</v>
      </c>
      <c r="D42344" s="489" t="s">
        <v>12013</v>
      </c>
    </row>
    <row r="42345" spans="1:4">
      <c r="A42345" s="489" t="str">
        <f t="shared" si="661"/>
        <v>2376100687介護予防短期入所生活介護</v>
      </c>
      <c r="B42345" s="489">
        <v>2376100687</v>
      </c>
      <c r="C42345" s="489" t="s">
        <v>2093</v>
      </c>
      <c r="D42345" s="489" t="s">
        <v>12034</v>
      </c>
    </row>
    <row r="42346" spans="1:4">
      <c r="A42346" s="489" t="str">
        <f t="shared" si="661"/>
        <v>2376100687短期入所生活介護</v>
      </c>
      <c r="B42346" s="489">
        <v>2376100687</v>
      </c>
      <c r="C42346" s="489" t="s">
        <v>2092</v>
      </c>
      <c r="D42346" s="489" t="s">
        <v>12034</v>
      </c>
    </row>
    <row r="42347" spans="1:4">
      <c r="A42347" s="489" t="str">
        <f t="shared" si="661"/>
        <v>2376100695訪問介護</v>
      </c>
      <c r="B42347" s="489">
        <v>2376100695</v>
      </c>
      <c r="C42347" s="489" t="s">
        <v>140</v>
      </c>
      <c r="D42347" s="489" t="s">
        <v>12035</v>
      </c>
    </row>
    <row r="42348" spans="1:4">
      <c r="A42348" s="489" t="str">
        <f t="shared" si="661"/>
        <v>2376100695訪問介護</v>
      </c>
      <c r="B42348" s="489">
        <v>2376100695</v>
      </c>
      <c r="C42348" s="489" t="s">
        <v>140</v>
      </c>
      <c r="D42348" s="489" t="s">
        <v>12035</v>
      </c>
    </row>
    <row r="42349" spans="1:4">
      <c r="A42349" s="489" t="str">
        <f t="shared" si="661"/>
        <v>2376100695訪問型サービス（独自）</v>
      </c>
      <c r="B42349" s="489">
        <v>2376100695</v>
      </c>
      <c r="C42349" s="489" t="s">
        <v>2571</v>
      </c>
      <c r="D42349" s="489" t="s">
        <v>12035</v>
      </c>
    </row>
    <row r="42350" spans="1:4">
      <c r="A42350" s="489" t="str">
        <f t="shared" si="661"/>
        <v>2376100695訪問型サービス（独自／定率）</v>
      </c>
      <c r="B42350" s="489">
        <v>2376100695</v>
      </c>
      <c r="C42350" s="489" t="s">
        <v>2568</v>
      </c>
      <c r="D42350" s="489" t="s">
        <v>12035</v>
      </c>
    </row>
    <row r="42351" spans="1:4">
      <c r="A42351" s="489" t="str">
        <f t="shared" si="661"/>
        <v>2376100703居宅介護支援</v>
      </c>
      <c r="B42351" s="489">
        <v>2376100703</v>
      </c>
      <c r="C42351" s="489" t="s">
        <v>2519</v>
      </c>
      <c r="D42351" s="489" t="s">
        <v>12036</v>
      </c>
    </row>
    <row r="42352" spans="1:4">
      <c r="A42352" s="489" t="str">
        <f t="shared" si="661"/>
        <v>2376100711訪問介護</v>
      </c>
      <c r="B42352" s="489">
        <v>2376100711</v>
      </c>
      <c r="C42352" s="489" t="s">
        <v>140</v>
      </c>
      <c r="D42352" s="489" t="s">
        <v>12037</v>
      </c>
    </row>
    <row r="42353" spans="1:4">
      <c r="A42353" s="489" t="str">
        <f t="shared" si="661"/>
        <v>2376100711訪問介護</v>
      </c>
      <c r="B42353" s="489">
        <v>2376100711</v>
      </c>
      <c r="C42353" s="489" t="s">
        <v>140</v>
      </c>
      <c r="D42353" s="489" t="s">
        <v>12037</v>
      </c>
    </row>
    <row r="42354" spans="1:4">
      <c r="A42354" s="489" t="str">
        <f t="shared" si="661"/>
        <v>2376100729居宅介護支援</v>
      </c>
      <c r="B42354" s="489">
        <v>2376100729</v>
      </c>
      <c r="C42354" s="489" t="s">
        <v>2519</v>
      </c>
      <c r="D42354" s="489" t="s">
        <v>12038</v>
      </c>
    </row>
    <row r="42355" spans="1:4">
      <c r="A42355" s="489" t="str">
        <f t="shared" si="661"/>
        <v>2376100737介護予防特定施設入居者生活介護</v>
      </c>
      <c r="B42355" s="489">
        <v>2376100737</v>
      </c>
      <c r="C42355" s="489" t="s">
        <v>2514</v>
      </c>
      <c r="D42355" s="489" t="s">
        <v>12039</v>
      </c>
    </row>
    <row r="42356" spans="1:4">
      <c r="A42356" s="489" t="str">
        <f t="shared" si="661"/>
        <v>2376100737特定施設入居者生活介護（短期利用型）</v>
      </c>
      <c r="B42356" s="489">
        <v>2376100737</v>
      </c>
      <c r="C42356" s="489" t="s">
        <v>19397</v>
      </c>
      <c r="D42356" s="489" t="s">
        <v>12039</v>
      </c>
    </row>
    <row r="42357" spans="1:4">
      <c r="A42357" s="489" t="str">
        <f t="shared" si="661"/>
        <v>2376100737特定施設入居者生活介護</v>
      </c>
      <c r="B42357" s="489">
        <v>2376100737</v>
      </c>
      <c r="C42357" s="489" t="s">
        <v>2513</v>
      </c>
      <c r="D42357" s="489" t="s">
        <v>12039</v>
      </c>
    </row>
    <row r="42358" spans="1:4">
      <c r="A42358" s="489" t="str">
        <f t="shared" si="661"/>
        <v>2376100745訪問介護</v>
      </c>
      <c r="B42358" s="489">
        <v>2376100745</v>
      </c>
      <c r="C42358" s="489" t="s">
        <v>140</v>
      </c>
      <c r="D42358" s="489" t="s">
        <v>12040</v>
      </c>
    </row>
    <row r="42359" spans="1:4">
      <c r="A42359" s="489" t="str">
        <f t="shared" si="661"/>
        <v>2376100745訪問介護</v>
      </c>
      <c r="B42359" s="489">
        <v>2376100745</v>
      </c>
      <c r="C42359" s="489" t="s">
        <v>140</v>
      </c>
      <c r="D42359" s="489" t="s">
        <v>12040</v>
      </c>
    </row>
    <row r="42360" spans="1:4">
      <c r="A42360" s="489" t="str">
        <f t="shared" si="661"/>
        <v>2376100745訪問型サービス（独自）</v>
      </c>
      <c r="B42360" s="489">
        <v>2376100745</v>
      </c>
      <c r="C42360" s="489" t="s">
        <v>2571</v>
      </c>
      <c r="D42360" s="489" t="s">
        <v>12040</v>
      </c>
    </row>
    <row r="42361" spans="1:4">
      <c r="A42361" s="489" t="str">
        <f t="shared" si="661"/>
        <v>2376100745訪問型サービス（独自／定率）</v>
      </c>
      <c r="B42361" s="489">
        <v>2376100745</v>
      </c>
      <c r="C42361" s="489" t="s">
        <v>2568</v>
      </c>
      <c r="D42361" s="489" t="s">
        <v>12040</v>
      </c>
    </row>
    <row r="42362" spans="1:4">
      <c r="A42362" s="489" t="str">
        <f t="shared" si="661"/>
        <v>2376100752居宅介護支援</v>
      </c>
      <c r="B42362" s="489">
        <v>2376100752</v>
      </c>
      <c r="C42362" s="489" t="s">
        <v>2519</v>
      </c>
      <c r="D42362" s="489" t="s">
        <v>12041</v>
      </c>
    </row>
    <row r="42363" spans="1:4">
      <c r="A42363" s="489" t="str">
        <f t="shared" si="661"/>
        <v>2376100760介護予防支援</v>
      </c>
      <c r="B42363" s="489">
        <v>2376100760</v>
      </c>
      <c r="C42363" s="489" t="s">
        <v>2520</v>
      </c>
      <c r="D42363" s="489" t="s">
        <v>12042</v>
      </c>
    </row>
    <row r="42364" spans="1:4">
      <c r="A42364" s="489" t="str">
        <f t="shared" si="661"/>
        <v>2376100760居宅介護支援</v>
      </c>
      <c r="B42364" s="489">
        <v>2376100760</v>
      </c>
      <c r="C42364" s="489" t="s">
        <v>2519</v>
      </c>
      <c r="D42364" s="489" t="s">
        <v>12042</v>
      </c>
    </row>
    <row r="42365" spans="1:4">
      <c r="A42365" s="489" t="str">
        <f t="shared" si="661"/>
        <v>2376200016居宅介護支援</v>
      </c>
      <c r="B42365" s="489">
        <v>2376200016</v>
      </c>
      <c r="C42365" s="489" t="s">
        <v>2519</v>
      </c>
      <c r="D42365" s="489" t="s">
        <v>12043</v>
      </c>
    </row>
    <row r="42366" spans="1:4">
      <c r="A42366" s="489" t="str">
        <f t="shared" si="661"/>
        <v>2376200149介護予防認知症対応型共同生活介護（短期利用型）</v>
      </c>
      <c r="B42366" s="489">
        <v>2376200149</v>
      </c>
      <c r="C42366" s="489" t="s">
        <v>19398</v>
      </c>
      <c r="D42366" s="489" t="s">
        <v>12044</v>
      </c>
    </row>
    <row r="42367" spans="1:4">
      <c r="A42367" s="489" t="str">
        <f t="shared" si="661"/>
        <v>2376200149介護予防認知症対応型共同生活介護</v>
      </c>
      <c r="B42367" s="489">
        <v>2376200149</v>
      </c>
      <c r="C42367" s="489" t="s">
        <v>2088</v>
      </c>
      <c r="D42367" s="489" t="s">
        <v>12044</v>
      </c>
    </row>
    <row r="42368" spans="1:4">
      <c r="A42368" s="489" t="str">
        <f t="shared" si="661"/>
        <v>2376200149認知症対応型共同生活介護（短期利用型）</v>
      </c>
      <c r="B42368" s="489">
        <v>2376200149</v>
      </c>
      <c r="C42368" s="489" t="s">
        <v>19399</v>
      </c>
      <c r="D42368" s="489" t="s">
        <v>12044</v>
      </c>
    </row>
    <row r="42369" spans="1:4">
      <c r="A42369" s="489" t="str">
        <f t="shared" si="661"/>
        <v>2376200149認知症対応型共同生活介護</v>
      </c>
      <c r="B42369" s="489">
        <v>2376200149</v>
      </c>
      <c r="C42369" s="489" t="s">
        <v>2087</v>
      </c>
      <c r="D42369" s="489" t="s">
        <v>12044</v>
      </c>
    </row>
    <row r="42370" spans="1:4">
      <c r="A42370" s="489" t="str">
        <f t="shared" ref="A42370:A42433" si="662">B42370&amp;C42370</f>
        <v>2376200164介護予防認知症対応型共同生活介護</v>
      </c>
      <c r="B42370" s="489">
        <v>2376200164</v>
      </c>
      <c r="C42370" s="489" t="s">
        <v>2088</v>
      </c>
      <c r="D42370" s="489" t="s">
        <v>12045</v>
      </c>
    </row>
    <row r="42371" spans="1:4">
      <c r="A42371" s="489" t="str">
        <f t="shared" si="662"/>
        <v>2376200164認知症対応型共同生活介護</v>
      </c>
      <c r="B42371" s="489">
        <v>2376200164</v>
      </c>
      <c r="C42371" s="489" t="s">
        <v>2087</v>
      </c>
      <c r="D42371" s="489" t="s">
        <v>12045</v>
      </c>
    </row>
    <row r="42372" spans="1:4">
      <c r="A42372" s="489" t="str">
        <f t="shared" si="662"/>
        <v>2376200172介護予防認知症対応型共同生活介護</v>
      </c>
      <c r="B42372" s="489">
        <v>2376200172</v>
      </c>
      <c r="C42372" s="489" t="s">
        <v>2088</v>
      </c>
      <c r="D42372" s="489" t="s">
        <v>12046</v>
      </c>
    </row>
    <row r="42373" spans="1:4">
      <c r="A42373" s="489" t="str">
        <f t="shared" si="662"/>
        <v>2376200172認知症対応型共同生活介護</v>
      </c>
      <c r="B42373" s="489">
        <v>2376200172</v>
      </c>
      <c r="C42373" s="489" t="s">
        <v>2087</v>
      </c>
      <c r="D42373" s="489" t="s">
        <v>12046</v>
      </c>
    </row>
    <row r="42374" spans="1:4">
      <c r="A42374" s="489" t="str">
        <f t="shared" si="662"/>
        <v>2376200206介護老人福祉施設</v>
      </c>
      <c r="B42374" s="489">
        <v>2376200206</v>
      </c>
      <c r="C42374" s="489" t="s">
        <v>1921</v>
      </c>
      <c r="D42374" s="489" t="s">
        <v>12047</v>
      </c>
    </row>
    <row r="42375" spans="1:4">
      <c r="A42375" s="489" t="str">
        <f t="shared" si="662"/>
        <v>2376200206介護老人福祉施設</v>
      </c>
      <c r="B42375" s="489">
        <v>2376200206</v>
      </c>
      <c r="C42375" s="489" t="s">
        <v>1921</v>
      </c>
      <c r="D42375" s="489" t="s">
        <v>12047</v>
      </c>
    </row>
    <row r="42376" spans="1:4">
      <c r="A42376" s="489" t="str">
        <f t="shared" si="662"/>
        <v>2376200214介護予防短期入所生活介護</v>
      </c>
      <c r="B42376" s="489">
        <v>2376200214</v>
      </c>
      <c r="C42376" s="489" t="s">
        <v>2093</v>
      </c>
      <c r="D42376" s="489" t="s">
        <v>12048</v>
      </c>
    </row>
    <row r="42377" spans="1:4">
      <c r="A42377" s="489" t="str">
        <f t="shared" si="662"/>
        <v>2376200214介護予防短期入所生活介護</v>
      </c>
      <c r="B42377" s="489">
        <v>2376200214</v>
      </c>
      <c r="C42377" s="489" t="s">
        <v>2093</v>
      </c>
      <c r="D42377" s="489" t="s">
        <v>12048</v>
      </c>
    </row>
    <row r="42378" spans="1:4">
      <c r="A42378" s="489" t="str">
        <f t="shared" si="662"/>
        <v>2376200214短期入所生活介護</v>
      </c>
      <c r="B42378" s="489">
        <v>2376200214</v>
      </c>
      <c r="C42378" s="489" t="s">
        <v>2092</v>
      </c>
      <c r="D42378" s="489" t="s">
        <v>12048</v>
      </c>
    </row>
    <row r="42379" spans="1:4">
      <c r="A42379" s="489" t="str">
        <f t="shared" si="662"/>
        <v>2376200214短期入所生活介護</v>
      </c>
      <c r="B42379" s="489">
        <v>2376200214</v>
      </c>
      <c r="C42379" s="489" t="s">
        <v>2092</v>
      </c>
      <c r="D42379" s="489" t="s">
        <v>12048</v>
      </c>
    </row>
    <row r="42380" spans="1:4">
      <c r="A42380" s="489" t="str">
        <f t="shared" si="662"/>
        <v>2376200230介護予防認知症対応型共同生活介護（短期利用型）</v>
      </c>
      <c r="B42380" s="489">
        <v>2376200230</v>
      </c>
      <c r="C42380" s="489" t="s">
        <v>19398</v>
      </c>
      <c r="D42380" s="489" t="s">
        <v>12049</v>
      </c>
    </row>
    <row r="42381" spans="1:4">
      <c r="A42381" s="489" t="str">
        <f t="shared" si="662"/>
        <v>2376200230介護予防認知症対応型共同生活介護</v>
      </c>
      <c r="B42381" s="489">
        <v>2376200230</v>
      </c>
      <c r="C42381" s="489" t="s">
        <v>2088</v>
      </c>
      <c r="D42381" s="489" t="s">
        <v>12049</v>
      </c>
    </row>
    <row r="42382" spans="1:4">
      <c r="A42382" s="489" t="str">
        <f t="shared" si="662"/>
        <v>2376200230認知症対応型共同生活介護（短期利用型）</v>
      </c>
      <c r="B42382" s="489">
        <v>2376200230</v>
      </c>
      <c r="C42382" s="489" t="s">
        <v>19399</v>
      </c>
      <c r="D42382" s="489" t="s">
        <v>12049</v>
      </c>
    </row>
    <row r="42383" spans="1:4">
      <c r="A42383" s="489" t="str">
        <f t="shared" si="662"/>
        <v>2376200230認知症対応型共同生活介護</v>
      </c>
      <c r="B42383" s="489">
        <v>2376200230</v>
      </c>
      <c r="C42383" s="489" t="s">
        <v>2087</v>
      </c>
      <c r="D42383" s="489" t="s">
        <v>12049</v>
      </c>
    </row>
    <row r="42384" spans="1:4">
      <c r="A42384" s="489" t="str">
        <f t="shared" si="662"/>
        <v>2376300014居宅介護支援</v>
      </c>
      <c r="B42384" s="489">
        <v>2376300014</v>
      </c>
      <c r="C42384" s="489" t="s">
        <v>2519</v>
      </c>
      <c r="D42384" s="489" t="s">
        <v>12050</v>
      </c>
    </row>
    <row r="42385" spans="1:4">
      <c r="A42385" s="489" t="str">
        <f t="shared" si="662"/>
        <v>2376300022居宅介護支援</v>
      </c>
      <c r="B42385" s="489">
        <v>2376300022</v>
      </c>
      <c r="C42385" s="489" t="s">
        <v>2519</v>
      </c>
      <c r="D42385" s="489" t="s">
        <v>12051</v>
      </c>
    </row>
    <row r="42386" spans="1:4">
      <c r="A42386" s="489" t="str">
        <f t="shared" si="662"/>
        <v>2376300048居宅介護支援</v>
      </c>
      <c r="B42386" s="489">
        <v>2376300048</v>
      </c>
      <c r="C42386" s="489" t="s">
        <v>2519</v>
      </c>
      <c r="D42386" s="489" t="s">
        <v>12052</v>
      </c>
    </row>
    <row r="42387" spans="1:4">
      <c r="A42387" s="489" t="str">
        <f t="shared" si="662"/>
        <v>2376300063介護予防訪問入浴介護</v>
      </c>
      <c r="B42387" s="489">
        <v>2376300063</v>
      </c>
      <c r="C42387" s="489" t="s">
        <v>2510</v>
      </c>
      <c r="D42387" s="489" t="s">
        <v>12053</v>
      </c>
    </row>
    <row r="42388" spans="1:4">
      <c r="A42388" s="489" t="str">
        <f t="shared" si="662"/>
        <v>2376300063訪問入浴介護</v>
      </c>
      <c r="B42388" s="489">
        <v>2376300063</v>
      </c>
      <c r="C42388" s="489" t="s">
        <v>2509</v>
      </c>
      <c r="D42388" s="489" t="s">
        <v>12053</v>
      </c>
    </row>
    <row r="42389" spans="1:4">
      <c r="A42389" s="489" t="str">
        <f t="shared" si="662"/>
        <v>2376300089訪問介護</v>
      </c>
      <c r="B42389" s="489">
        <v>2376300089</v>
      </c>
      <c r="C42389" s="489" t="s">
        <v>140</v>
      </c>
      <c r="D42389" s="489" t="s">
        <v>12054</v>
      </c>
    </row>
    <row r="42390" spans="1:4">
      <c r="A42390" s="489" t="str">
        <f t="shared" si="662"/>
        <v>2376300089訪問介護</v>
      </c>
      <c r="B42390" s="489">
        <v>2376300089</v>
      </c>
      <c r="C42390" s="489" t="s">
        <v>140</v>
      </c>
      <c r="D42390" s="489" t="s">
        <v>12054</v>
      </c>
    </row>
    <row r="42391" spans="1:4">
      <c r="A42391" s="489" t="str">
        <f t="shared" si="662"/>
        <v>2376300089訪問型サービス（独自）</v>
      </c>
      <c r="B42391" s="489">
        <v>2376300089</v>
      </c>
      <c r="C42391" s="489" t="s">
        <v>2571</v>
      </c>
      <c r="D42391" s="489" t="s">
        <v>12054</v>
      </c>
    </row>
    <row r="42392" spans="1:4">
      <c r="A42392" s="489" t="str">
        <f t="shared" si="662"/>
        <v>2376300089訪問型サービス（独自）</v>
      </c>
      <c r="B42392" s="489">
        <v>2376300089</v>
      </c>
      <c r="C42392" s="489" t="s">
        <v>2571</v>
      </c>
      <c r="D42392" s="489" t="s">
        <v>12054</v>
      </c>
    </row>
    <row r="42393" spans="1:4">
      <c r="A42393" s="489" t="str">
        <f t="shared" si="662"/>
        <v>2376300089訪問型サービス（独自／定率）</v>
      </c>
      <c r="B42393" s="489">
        <v>2376300089</v>
      </c>
      <c r="C42393" s="489" t="s">
        <v>2568</v>
      </c>
      <c r="D42393" s="489" t="s">
        <v>12054</v>
      </c>
    </row>
    <row r="42394" spans="1:4">
      <c r="A42394" s="489" t="str">
        <f t="shared" si="662"/>
        <v>2376300089訪問型サービス（独自／定率）</v>
      </c>
      <c r="B42394" s="489">
        <v>2376300089</v>
      </c>
      <c r="C42394" s="489" t="s">
        <v>2568</v>
      </c>
      <c r="D42394" s="489" t="s">
        <v>12054</v>
      </c>
    </row>
    <row r="42395" spans="1:4">
      <c r="A42395" s="489" t="str">
        <f t="shared" si="662"/>
        <v>2376300097居宅介護支援</v>
      </c>
      <c r="B42395" s="489">
        <v>2376300097</v>
      </c>
      <c r="C42395" s="489" t="s">
        <v>2519</v>
      </c>
      <c r="D42395" s="489" t="s">
        <v>12055</v>
      </c>
    </row>
    <row r="42396" spans="1:4">
      <c r="A42396" s="489" t="str">
        <f t="shared" si="662"/>
        <v>2376300121介護予防短期入所生活介護</v>
      </c>
      <c r="B42396" s="489">
        <v>2376300121</v>
      </c>
      <c r="C42396" s="489" t="s">
        <v>2093</v>
      </c>
      <c r="D42396" s="489" t="s">
        <v>12056</v>
      </c>
    </row>
    <row r="42397" spans="1:4">
      <c r="A42397" s="489" t="str">
        <f t="shared" si="662"/>
        <v>2376300121介護予防短期入所生活介護</v>
      </c>
      <c r="B42397" s="489">
        <v>2376300121</v>
      </c>
      <c r="C42397" s="489" t="s">
        <v>2093</v>
      </c>
      <c r="D42397" s="489" t="s">
        <v>12056</v>
      </c>
    </row>
    <row r="42398" spans="1:4">
      <c r="A42398" s="489" t="str">
        <f t="shared" si="662"/>
        <v>2376300121介護老人福祉施設</v>
      </c>
      <c r="B42398" s="489">
        <v>2376300121</v>
      </c>
      <c r="C42398" s="489" t="s">
        <v>1921</v>
      </c>
      <c r="D42398" s="489" t="s">
        <v>12056</v>
      </c>
    </row>
    <row r="42399" spans="1:4">
      <c r="A42399" s="489" t="str">
        <f t="shared" si="662"/>
        <v>2376300121短期入所生活介護</v>
      </c>
      <c r="B42399" s="489">
        <v>2376300121</v>
      </c>
      <c r="C42399" s="489" t="s">
        <v>2092</v>
      </c>
      <c r="D42399" s="489" t="s">
        <v>12056</v>
      </c>
    </row>
    <row r="42400" spans="1:4">
      <c r="A42400" s="489" t="str">
        <f t="shared" si="662"/>
        <v>2376300121短期入所生活介護</v>
      </c>
      <c r="B42400" s="489">
        <v>2376300121</v>
      </c>
      <c r="C42400" s="489" t="s">
        <v>2092</v>
      </c>
      <c r="D42400" s="489" t="s">
        <v>12056</v>
      </c>
    </row>
    <row r="42401" spans="1:4">
      <c r="A42401" s="489" t="str">
        <f t="shared" si="662"/>
        <v>2376300121通所介護</v>
      </c>
      <c r="B42401" s="489">
        <v>2376300121</v>
      </c>
      <c r="C42401" s="489" t="s">
        <v>158</v>
      </c>
      <c r="D42401" s="489" t="s">
        <v>12056</v>
      </c>
    </row>
    <row r="42402" spans="1:4">
      <c r="A42402" s="489" t="str">
        <f t="shared" si="662"/>
        <v>2376300121通所型サービス（独自）</v>
      </c>
      <c r="B42402" s="489">
        <v>2376300121</v>
      </c>
      <c r="C42402" s="489" t="s">
        <v>2570</v>
      </c>
      <c r="D42402" s="489" t="s">
        <v>12056</v>
      </c>
    </row>
    <row r="42403" spans="1:4">
      <c r="A42403" s="489" t="str">
        <f t="shared" si="662"/>
        <v>2376300121通所型サービス（独自）</v>
      </c>
      <c r="B42403" s="489">
        <v>2376300121</v>
      </c>
      <c r="C42403" s="489" t="s">
        <v>2570</v>
      </c>
      <c r="D42403" s="489" t="s">
        <v>12056</v>
      </c>
    </row>
    <row r="42404" spans="1:4">
      <c r="A42404" s="489" t="str">
        <f t="shared" si="662"/>
        <v>2376300139訪問型サービス（独自）</v>
      </c>
      <c r="B42404" s="489">
        <v>2376300139</v>
      </c>
      <c r="C42404" s="489" t="s">
        <v>2571</v>
      </c>
      <c r="D42404" s="489" t="s">
        <v>12057</v>
      </c>
    </row>
    <row r="42405" spans="1:4">
      <c r="A42405" s="489" t="str">
        <f t="shared" si="662"/>
        <v>2376300154通所介護</v>
      </c>
      <c r="B42405" s="489">
        <v>2376300154</v>
      </c>
      <c r="C42405" s="489" t="s">
        <v>158</v>
      </c>
      <c r="D42405" s="489" t="s">
        <v>12058</v>
      </c>
    </row>
    <row r="42406" spans="1:4">
      <c r="A42406" s="489" t="str">
        <f t="shared" si="662"/>
        <v>2376300154通所型サービス（独自）</v>
      </c>
      <c r="B42406" s="489">
        <v>2376300154</v>
      </c>
      <c r="C42406" s="489" t="s">
        <v>2570</v>
      </c>
      <c r="D42406" s="489" t="s">
        <v>12058</v>
      </c>
    </row>
    <row r="42407" spans="1:4">
      <c r="A42407" s="489" t="str">
        <f t="shared" si="662"/>
        <v>2376300154通所型サービス（独自）</v>
      </c>
      <c r="B42407" s="489">
        <v>2376300154</v>
      </c>
      <c r="C42407" s="489" t="s">
        <v>2570</v>
      </c>
      <c r="D42407" s="489" t="s">
        <v>12058</v>
      </c>
    </row>
    <row r="42408" spans="1:4">
      <c r="A42408" s="489" t="str">
        <f t="shared" si="662"/>
        <v>2376300238介護予防認知症対応型共同生活介護（短期利用型）</v>
      </c>
      <c r="B42408" s="489">
        <v>2376300238</v>
      </c>
      <c r="C42408" s="489" t="s">
        <v>19398</v>
      </c>
      <c r="D42408" s="489" t="s">
        <v>12059</v>
      </c>
    </row>
    <row r="42409" spans="1:4">
      <c r="A42409" s="489" t="str">
        <f t="shared" si="662"/>
        <v>2376300238介護予防認知症対応型共同生活介護（短期利用型）</v>
      </c>
      <c r="B42409" s="489">
        <v>2376300238</v>
      </c>
      <c r="C42409" s="489" t="s">
        <v>19398</v>
      </c>
      <c r="D42409" s="489" t="s">
        <v>12059</v>
      </c>
    </row>
    <row r="42410" spans="1:4">
      <c r="A42410" s="489" t="str">
        <f t="shared" si="662"/>
        <v>2376300238介護予防認知症対応型共同生活介護</v>
      </c>
      <c r="B42410" s="489">
        <v>2376300238</v>
      </c>
      <c r="C42410" s="489" t="s">
        <v>2088</v>
      </c>
      <c r="D42410" s="489" t="s">
        <v>12059</v>
      </c>
    </row>
    <row r="42411" spans="1:4">
      <c r="A42411" s="489" t="str">
        <f t="shared" si="662"/>
        <v>2376300238介護予防認知症対応型共同生活介護</v>
      </c>
      <c r="B42411" s="489">
        <v>2376300238</v>
      </c>
      <c r="C42411" s="489" t="s">
        <v>2088</v>
      </c>
      <c r="D42411" s="489" t="s">
        <v>12059</v>
      </c>
    </row>
    <row r="42412" spans="1:4">
      <c r="A42412" s="489" t="str">
        <f t="shared" si="662"/>
        <v>2376300238認知症対応型共同生活介護（短期利用型）</v>
      </c>
      <c r="B42412" s="489">
        <v>2376300238</v>
      </c>
      <c r="C42412" s="489" t="s">
        <v>19399</v>
      </c>
      <c r="D42412" s="489" t="s">
        <v>12059</v>
      </c>
    </row>
    <row r="42413" spans="1:4">
      <c r="A42413" s="489" t="str">
        <f t="shared" si="662"/>
        <v>2376300238認知症対応型共同生活介護（短期利用型）</v>
      </c>
      <c r="B42413" s="489">
        <v>2376300238</v>
      </c>
      <c r="C42413" s="489" t="s">
        <v>19399</v>
      </c>
      <c r="D42413" s="489" t="s">
        <v>12059</v>
      </c>
    </row>
    <row r="42414" spans="1:4">
      <c r="A42414" s="489" t="str">
        <f t="shared" si="662"/>
        <v>2376300238認知症対応型共同生活介護</v>
      </c>
      <c r="B42414" s="489">
        <v>2376300238</v>
      </c>
      <c r="C42414" s="489" t="s">
        <v>2087</v>
      </c>
      <c r="D42414" s="489" t="s">
        <v>12059</v>
      </c>
    </row>
    <row r="42415" spans="1:4">
      <c r="A42415" s="489" t="str">
        <f t="shared" si="662"/>
        <v>2376300238認知症対応型共同生活介護</v>
      </c>
      <c r="B42415" s="489">
        <v>2376300238</v>
      </c>
      <c r="C42415" s="489" t="s">
        <v>2087</v>
      </c>
      <c r="D42415" s="489" t="s">
        <v>12059</v>
      </c>
    </row>
    <row r="42416" spans="1:4">
      <c r="A42416" s="489" t="str">
        <f t="shared" si="662"/>
        <v>2376300246介護予防認知症対応型共同生活介護</v>
      </c>
      <c r="B42416" s="489">
        <v>2376300246</v>
      </c>
      <c r="C42416" s="489" t="s">
        <v>2088</v>
      </c>
      <c r="D42416" s="489" t="s">
        <v>12060</v>
      </c>
    </row>
    <row r="42417" spans="1:4">
      <c r="A42417" s="489" t="str">
        <f t="shared" si="662"/>
        <v>2376300246介護予防認知症対応型共同生活介護</v>
      </c>
      <c r="B42417" s="489">
        <v>2376300246</v>
      </c>
      <c r="C42417" s="489" t="s">
        <v>2088</v>
      </c>
      <c r="D42417" s="489" t="s">
        <v>12060</v>
      </c>
    </row>
    <row r="42418" spans="1:4">
      <c r="A42418" s="489" t="str">
        <f t="shared" si="662"/>
        <v>2376300246認知症対応型共同生活介護</v>
      </c>
      <c r="B42418" s="489">
        <v>2376300246</v>
      </c>
      <c r="C42418" s="489" t="s">
        <v>2087</v>
      </c>
      <c r="D42418" s="489" t="s">
        <v>12060</v>
      </c>
    </row>
    <row r="42419" spans="1:4">
      <c r="A42419" s="489" t="str">
        <f t="shared" si="662"/>
        <v>2376300246認知症対応型共同生活介護</v>
      </c>
      <c r="B42419" s="489">
        <v>2376300246</v>
      </c>
      <c r="C42419" s="489" t="s">
        <v>2087</v>
      </c>
      <c r="D42419" s="489" t="s">
        <v>12060</v>
      </c>
    </row>
    <row r="42420" spans="1:4">
      <c r="A42420" s="489" t="str">
        <f t="shared" si="662"/>
        <v>2376300295地域密着型通所介護</v>
      </c>
      <c r="B42420" s="489">
        <v>2376300295</v>
      </c>
      <c r="C42420" s="489" t="s">
        <v>161</v>
      </c>
      <c r="D42420" s="489" t="s">
        <v>12061</v>
      </c>
    </row>
    <row r="42421" spans="1:4">
      <c r="A42421" s="489" t="str">
        <f t="shared" si="662"/>
        <v>2376300295地域密着型通所介護</v>
      </c>
      <c r="B42421" s="489">
        <v>2376300295</v>
      </c>
      <c r="C42421" s="489" t="s">
        <v>161</v>
      </c>
      <c r="D42421" s="489" t="s">
        <v>12061</v>
      </c>
    </row>
    <row r="42422" spans="1:4">
      <c r="A42422" s="489" t="str">
        <f t="shared" si="662"/>
        <v>2376300295通所型サービス（独自）</v>
      </c>
      <c r="B42422" s="489">
        <v>2376300295</v>
      </c>
      <c r="C42422" s="489" t="s">
        <v>2570</v>
      </c>
      <c r="D42422" s="489" t="s">
        <v>12061</v>
      </c>
    </row>
    <row r="42423" spans="1:4">
      <c r="A42423" s="489" t="str">
        <f t="shared" si="662"/>
        <v>2376300295通所型サービス（独自）</v>
      </c>
      <c r="B42423" s="489">
        <v>2376300295</v>
      </c>
      <c r="C42423" s="489" t="s">
        <v>2570</v>
      </c>
      <c r="D42423" s="489" t="s">
        <v>12061</v>
      </c>
    </row>
    <row r="42424" spans="1:4">
      <c r="A42424" s="489" t="str">
        <f t="shared" si="662"/>
        <v>2376300303地域密着型通所介護</v>
      </c>
      <c r="B42424" s="489">
        <v>2376300303</v>
      </c>
      <c r="C42424" s="489" t="s">
        <v>161</v>
      </c>
      <c r="D42424" s="489" t="s">
        <v>12062</v>
      </c>
    </row>
    <row r="42425" spans="1:4">
      <c r="A42425" s="489" t="str">
        <f t="shared" si="662"/>
        <v>2376300303通所型サービス（独自）</v>
      </c>
      <c r="B42425" s="489">
        <v>2376300303</v>
      </c>
      <c r="C42425" s="489" t="s">
        <v>2570</v>
      </c>
      <c r="D42425" s="489" t="s">
        <v>12062</v>
      </c>
    </row>
    <row r="42426" spans="1:4">
      <c r="A42426" s="489" t="str">
        <f t="shared" si="662"/>
        <v>2376300337地域密着型通所介護</v>
      </c>
      <c r="B42426" s="489">
        <v>2376300337</v>
      </c>
      <c r="C42426" s="489" t="s">
        <v>161</v>
      </c>
      <c r="D42426" s="489" t="s">
        <v>12063</v>
      </c>
    </row>
    <row r="42427" spans="1:4">
      <c r="A42427" s="489" t="str">
        <f t="shared" si="662"/>
        <v>2376300337通所型サービス（独自）</v>
      </c>
      <c r="B42427" s="489">
        <v>2376300337</v>
      </c>
      <c r="C42427" s="489" t="s">
        <v>2570</v>
      </c>
      <c r="D42427" s="489" t="s">
        <v>12063</v>
      </c>
    </row>
    <row r="42428" spans="1:4">
      <c r="A42428" s="489" t="str">
        <f t="shared" si="662"/>
        <v>2376300345地域密着型通所介護</v>
      </c>
      <c r="B42428" s="489">
        <v>2376300345</v>
      </c>
      <c r="C42428" s="489" t="s">
        <v>161</v>
      </c>
      <c r="D42428" s="489" t="s">
        <v>12064</v>
      </c>
    </row>
    <row r="42429" spans="1:4">
      <c r="A42429" s="489" t="str">
        <f t="shared" si="662"/>
        <v>2376300345通所型サービス（独自）</v>
      </c>
      <c r="B42429" s="489">
        <v>2376300345</v>
      </c>
      <c r="C42429" s="489" t="s">
        <v>2570</v>
      </c>
      <c r="D42429" s="489" t="s">
        <v>12064</v>
      </c>
    </row>
    <row r="42430" spans="1:4">
      <c r="A42430" s="489" t="str">
        <f t="shared" si="662"/>
        <v>2376300352地域密着型通所介護</v>
      </c>
      <c r="B42430" s="489">
        <v>2376300352</v>
      </c>
      <c r="C42430" s="489" t="s">
        <v>161</v>
      </c>
      <c r="D42430" s="489" t="s">
        <v>12065</v>
      </c>
    </row>
    <row r="42431" spans="1:4">
      <c r="A42431" s="489" t="str">
        <f t="shared" si="662"/>
        <v>2376300352地域密着型通所介護</v>
      </c>
      <c r="B42431" s="489">
        <v>2376300352</v>
      </c>
      <c r="C42431" s="489" t="s">
        <v>161</v>
      </c>
      <c r="D42431" s="489" t="s">
        <v>12065</v>
      </c>
    </row>
    <row r="42432" spans="1:4">
      <c r="A42432" s="489" t="str">
        <f t="shared" si="662"/>
        <v>2376300352通所型サービス（独自）</v>
      </c>
      <c r="B42432" s="489">
        <v>2376300352</v>
      </c>
      <c r="C42432" s="489" t="s">
        <v>2570</v>
      </c>
      <c r="D42432" s="489" t="s">
        <v>12065</v>
      </c>
    </row>
    <row r="42433" spans="1:4">
      <c r="A42433" s="489" t="str">
        <f t="shared" si="662"/>
        <v>2376300386居宅介護支援</v>
      </c>
      <c r="B42433" s="489">
        <v>2376300386</v>
      </c>
      <c r="C42433" s="489" t="s">
        <v>2519</v>
      </c>
      <c r="D42433" s="489" t="s">
        <v>12066</v>
      </c>
    </row>
    <row r="42434" spans="1:4">
      <c r="A42434" s="489" t="str">
        <f t="shared" ref="A42434:A42497" si="663">B42434&amp;C42434</f>
        <v>2376300394介護予防短期入所生活介護</v>
      </c>
      <c r="B42434" s="489">
        <v>2376300394</v>
      </c>
      <c r="C42434" s="489" t="s">
        <v>2093</v>
      </c>
      <c r="D42434" s="489" t="s">
        <v>12067</v>
      </c>
    </row>
    <row r="42435" spans="1:4">
      <c r="A42435" s="489" t="str">
        <f t="shared" si="663"/>
        <v>2376300394介護老人福祉施設</v>
      </c>
      <c r="B42435" s="489">
        <v>2376300394</v>
      </c>
      <c r="C42435" s="489" t="s">
        <v>1921</v>
      </c>
      <c r="D42435" s="489" t="s">
        <v>12067</v>
      </c>
    </row>
    <row r="42436" spans="1:4">
      <c r="A42436" s="489" t="str">
        <f t="shared" si="663"/>
        <v>2376300394介護老人福祉施設</v>
      </c>
      <c r="B42436" s="489">
        <v>2376300394</v>
      </c>
      <c r="C42436" s="489" t="s">
        <v>1921</v>
      </c>
      <c r="D42436" s="489" t="s">
        <v>12067</v>
      </c>
    </row>
    <row r="42437" spans="1:4">
      <c r="A42437" s="489" t="str">
        <f t="shared" si="663"/>
        <v>2376300394短期入所生活介護</v>
      </c>
      <c r="B42437" s="489">
        <v>2376300394</v>
      </c>
      <c r="C42437" s="489" t="s">
        <v>2092</v>
      </c>
      <c r="D42437" s="489" t="s">
        <v>12067</v>
      </c>
    </row>
    <row r="42438" spans="1:4">
      <c r="A42438" s="489" t="str">
        <f t="shared" si="663"/>
        <v>2376300428介護予防短期入所生活介護</v>
      </c>
      <c r="B42438" s="489">
        <v>2376300428</v>
      </c>
      <c r="C42438" s="489" t="s">
        <v>2093</v>
      </c>
      <c r="D42438" s="489" t="s">
        <v>12067</v>
      </c>
    </row>
    <row r="42439" spans="1:4">
      <c r="A42439" s="489" t="str">
        <f t="shared" si="663"/>
        <v>2376300428短期入所生活介護</v>
      </c>
      <c r="B42439" s="489">
        <v>2376300428</v>
      </c>
      <c r="C42439" s="489" t="s">
        <v>2092</v>
      </c>
      <c r="D42439" s="489" t="s">
        <v>12067</v>
      </c>
    </row>
    <row r="42440" spans="1:4">
      <c r="A42440" s="489" t="str">
        <f t="shared" si="663"/>
        <v>2376400012居宅介護支援</v>
      </c>
      <c r="B42440" s="489">
        <v>2376400012</v>
      </c>
      <c r="C42440" s="489" t="s">
        <v>2519</v>
      </c>
      <c r="D42440" s="489" t="s">
        <v>12068</v>
      </c>
    </row>
    <row r="42441" spans="1:4">
      <c r="A42441" s="489" t="str">
        <f t="shared" si="663"/>
        <v>2376400046介護老人福祉施設</v>
      </c>
      <c r="B42441" s="489">
        <v>2376400046</v>
      </c>
      <c r="C42441" s="489" t="s">
        <v>1921</v>
      </c>
      <c r="D42441" s="489" t="s">
        <v>12069</v>
      </c>
    </row>
    <row r="42442" spans="1:4">
      <c r="A42442" s="489" t="str">
        <f t="shared" si="663"/>
        <v>2376400053居宅介護支援</v>
      </c>
      <c r="B42442" s="489">
        <v>2376400053</v>
      </c>
      <c r="C42442" s="489" t="s">
        <v>2519</v>
      </c>
      <c r="D42442" s="489" t="s">
        <v>12070</v>
      </c>
    </row>
    <row r="42443" spans="1:4">
      <c r="A42443" s="489" t="str">
        <f t="shared" si="663"/>
        <v>2376400061訪問型サービス（独自）</v>
      </c>
      <c r="B42443" s="489">
        <v>2376400061</v>
      </c>
      <c r="C42443" s="489" t="s">
        <v>2571</v>
      </c>
      <c r="D42443" s="489" t="s">
        <v>12071</v>
      </c>
    </row>
    <row r="42444" spans="1:4">
      <c r="A42444" s="489" t="str">
        <f t="shared" si="663"/>
        <v>2376400095通所介護</v>
      </c>
      <c r="B42444" s="489">
        <v>2376400095</v>
      </c>
      <c r="C42444" s="489" t="s">
        <v>158</v>
      </c>
      <c r="D42444" s="489" t="s">
        <v>12072</v>
      </c>
    </row>
    <row r="42445" spans="1:4">
      <c r="A42445" s="489" t="str">
        <f t="shared" si="663"/>
        <v>2376400095通所型サービス（独自）</v>
      </c>
      <c r="B42445" s="489">
        <v>2376400095</v>
      </c>
      <c r="C42445" s="489" t="s">
        <v>2570</v>
      </c>
      <c r="D42445" s="489" t="s">
        <v>12072</v>
      </c>
    </row>
    <row r="42446" spans="1:4">
      <c r="A42446" s="489" t="str">
        <f t="shared" si="663"/>
        <v>2376400095通所型サービス（独自）</v>
      </c>
      <c r="B42446" s="489">
        <v>2376400095</v>
      </c>
      <c r="C42446" s="489" t="s">
        <v>2570</v>
      </c>
      <c r="D42446" s="489" t="s">
        <v>12072</v>
      </c>
    </row>
    <row r="42447" spans="1:4">
      <c r="A42447" s="489" t="str">
        <f t="shared" si="663"/>
        <v>2376400103介護予防短期入所生活介護</v>
      </c>
      <c r="B42447" s="489">
        <v>2376400103</v>
      </c>
      <c r="C42447" s="489" t="s">
        <v>2093</v>
      </c>
      <c r="D42447" s="489" t="s">
        <v>12073</v>
      </c>
    </row>
    <row r="42448" spans="1:4">
      <c r="A42448" s="489" t="str">
        <f t="shared" si="663"/>
        <v>2376400103介護予防短期入所生活介護</v>
      </c>
      <c r="B42448" s="489">
        <v>2376400103</v>
      </c>
      <c r="C42448" s="489" t="s">
        <v>2093</v>
      </c>
      <c r="D42448" s="489" t="s">
        <v>12073</v>
      </c>
    </row>
    <row r="42449" spans="1:4">
      <c r="A42449" s="489" t="str">
        <f t="shared" si="663"/>
        <v>2376400103短期入所生活介護</v>
      </c>
      <c r="B42449" s="489">
        <v>2376400103</v>
      </c>
      <c r="C42449" s="489" t="s">
        <v>2092</v>
      </c>
      <c r="D42449" s="489" t="s">
        <v>12073</v>
      </c>
    </row>
    <row r="42450" spans="1:4">
      <c r="A42450" s="489" t="str">
        <f t="shared" si="663"/>
        <v>2376400103短期入所生活介護</v>
      </c>
      <c r="B42450" s="489">
        <v>2376400103</v>
      </c>
      <c r="C42450" s="489" t="s">
        <v>2092</v>
      </c>
      <c r="D42450" s="489" t="s">
        <v>12073</v>
      </c>
    </row>
    <row r="42451" spans="1:4">
      <c r="A42451" s="489" t="str">
        <f t="shared" si="663"/>
        <v>2376400178地域密着型通所介護</v>
      </c>
      <c r="B42451" s="489">
        <v>2376400178</v>
      </c>
      <c r="C42451" s="489" t="s">
        <v>161</v>
      </c>
      <c r="D42451" s="489" t="s">
        <v>12074</v>
      </c>
    </row>
    <row r="42452" spans="1:4">
      <c r="A42452" s="489" t="str">
        <f t="shared" si="663"/>
        <v>2376400186居宅介護支援</v>
      </c>
      <c r="B42452" s="489">
        <v>2376400186</v>
      </c>
      <c r="C42452" s="489" t="s">
        <v>2519</v>
      </c>
      <c r="D42452" s="489" t="s">
        <v>12075</v>
      </c>
    </row>
    <row r="42453" spans="1:4">
      <c r="A42453" s="489" t="str">
        <f t="shared" si="663"/>
        <v>2376400228介護予防認知症対応型共同生活介護</v>
      </c>
      <c r="B42453" s="489">
        <v>2376400228</v>
      </c>
      <c r="C42453" s="489" t="s">
        <v>2088</v>
      </c>
      <c r="D42453" s="489" t="s">
        <v>12076</v>
      </c>
    </row>
    <row r="42454" spans="1:4">
      <c r="A42454" s="489" t="str">
        <f t="shared" si="663"/>
        <v>2376400228介護予防認知症対応型共同生活介護</v>
      </c>
      <c r="B42454" s="489">
        <v>2376400228</v>
      </c>
      <c r="C42454" s="489" t="s">
        <v>2088</v>
      </c>
      <c r="D42454" s="489" t="s">
        <v>12076</v>
      </c>
    </row>
    <row r="42455" spans="1:4">
      <c r="A42455" s="489" t="str">
        <f t="shared" si="663"/>
        <v>2376400228認知症対応型共同生活介護</v>
      </c>
      <c r="B42455" s="489">
        <v>2376400228</v>
      </c>
      <c r="C42455" s="489" t="s">
        <v>2087</v>
      </c>
      <c r="D42455" s="489" t="s">
        <v>12076</v>
      </c>
    </row>
    <row r="42456" spans="1:4">
      <c r="A42456" s="489" t="str">
        <f t="shared" si="663"/>
        <v>2376400228認知症対応型共同生活介護</v>
      </c>
      <c r="B42456" s="489">
        <v>2376400228</v>
      </c>
      <c r="C42456" s="489" t="s">
        <v>2087</v>
      </c>
      <c r="D42456" s="489" t="s">
        <v>12076</v>
      </c>
    </row>
    <row r="42457" spans="1:4">
      <c r="A42457" s="489" t="str">
        <f t="shared" si="663"/>
        <v>2376500019居宅介護支援</v>
      </c>
      <c r="B42457" s="489">
        <v>2376500019</v>
      </c>
      <c r="C42457" s="489" t="s">
        <v>2519</v>
      </c>
      <c r="D42457" s="489" t="s">
        <v>12077</v>
      </c>
    </row>
    <row r="42458" spans="1:4">
      <c r="A42458" s="489" t="str">
        <f t="shared" si="663"/>
        <v>2376500043居宅介護支援</v>
      </c>
      <c r="B42458" s="489">
        <v>2376500043</v>
      </c>
      <c r="C42458" s="489" t="s">
        <v>2519</v>
      </c>
      <c r="D42458" s="489" t="s">
        <v>12078</v>
      </c>
    </row>
    <row r="42459" spans="1:4">
      <c r="A42459" s="489" t="str">
        <f t="shared" si="663"/>
        <v>2376500050介護老人福祉施設</v>
      </c>
      <c r="B42459" s="489">
        <v>2376500050</v>
      </c>
      <c r="C42459" s="489" t="s">
        <v>1921</v>
      </c>
      <c r="D42459" s="489" t="s">
        <v>12079</v>
      </c>
    </row>
    <row r="42460" spans="1:4">
      <c r="A42460" s="489" t="str">
        <f t="shared" si="663"/>
        <v>2376500050介護老人福祉施設</v>
      </c>
      <c r="B42460" s="489">
        <v>2376500050</v>
      </c>
      <c r="C42460" s="489" t="s">
        <v>1921</v>
      </c>
      <c r="D42460" s="489" t="s">
        <v>12079</v>
      </c>
    </row>
    <row r="42461" spans="1:4">
      <c r="A42461" s="489" t="str">
        <f t="shared" si="663"/>
        <v>2376500068居宅介護支援</v>
      </c>
      <c r="B42461" s="489">
        <v>2376500068</v>
      </c>
      <c r="C42461" s="489" t="s">
        <v>2519</v>
      </c>
      <c r="D42461" s="489" t="s">
        <v>12080</v>
      </c>
    </row>
    <row r="42462" spans="1:4">
      <c r="A42462" s="489" t="str">
        <f t="shared" si="663"/>
        <v>2376500076通所介護</v>
      </c>
      <c r="B42462" s="489">
        <v>2376500076</v>
      </c>
      <c r="C42462" s="489" t="s">
        <v>158</v>
      </c>
      <c r="D42462" s="489" t="s">
        <v>12081</v>
      </c>
    </row>
    <row r="42463" spans="1:4">
      <c r="A42463" s="489" t="str">
        <f t="shared" si="663"/>
        <v>2376500076通所型サービス（独自）</v>
      </c>
      <c r="B42463" s="489">
        <v>2376500076</v>
      </c>
      <c r="C42463" s="489" t="s">
        <v>2570</v>
      </c>
      <c r="D42463" s="489" t="s">
        <v>12081</v>
      </c>
    </row>
    <row r="42464" spans="1:4">
      <c r="A42464" s="489" t="str">
        <f t="shared" si="663"/>
        <v>2376500076通所型サービス（独自）</v>
      </c>
      <c r="B42464" s="489">
        <v>2376500076</v>
      </c>
      <c r="C42464" s="489" t="s">
        <v>2570</v>
      </c>
      <c r="D42464" s="489" t="s">
        <v>12081</v>
      </c>
    </row>
    <row r="42465" spans="1:4">
      <c r="A42465" s="489" t="str">
        <f t="shared" si="663"/>
        <v>2376500076通所型サービス（独自／定率）</v>
      </c>
      <c r="B42465" s="489">
        <v>2376500076</v>
      </c>
      <c r="C42465" s="489" t="s">
        <v>2567</v>
      </c>
      <c r="D42465" s="489" t="s">
        <v>12081</v>
      </c>
    </row>
    <row r="42466" spans="1:4">
      <c r="A42466" s="489" t="str">
        <f t="shared" si="663"/>
        <v>2376500175通所介護</v>
      </c>
      <c r="B42466" s="489">
        <v>2376500175</v>
      </c>
      <c r="C42466" s="489" t="s">
        <v>158</v>
      </c>
      <c r="D42466" s="489" t="s">
        <v>12082</v>
      </c>
    </row>
    <row r="42467" spans="1:4">
      <c r="A42467" s="489" t="str">
        <f t="shared" si="663"/>
        <v>2376500175通所型サービス（独自）</v>
      </c>
      <c r="B42467" s="489">
        <v>2376500175</v>
      </c>
      <c r="C42467" s="489" t="s">
        <v>2570</v>
      </c>
      <c r="D42467" s="489" t="s">
        <v>12082</v>
      </c>
    </row>
    <row r="42468" spans="1:4">
      <c r="A42468" s="489" t="str">
        <f t="shared" si="663"/>
        <v>2376500175通所型サービス（独自）</v>
      </c>
      <c r="B42468" s="489">
        <v>2376500175</v>
      </c>
      <c r="C42468" s="489" t="s">
        <v>2570</v>
      </c>
      <c r="D42468" s="489" t="s">
        <v>12082</v>
      </c>
    </row>
    <row r="42469" spans="1:4">
      <c r="A42469" s="489" t="str">
        <f t="shared" si="663"/>
        <v>2376500183介護予防短期入所生活介護</v>
      </c>
      <c r="B42469" s="489">
        <v>2376500183</v>
      </c>
      <c r="C42469" s="489" t="s">
        <v>2093</v>
      </c>
      <c r="D42469" s="489" t="s">
        <v>12083</v>
      </c>
    </row>
    <row r="42470" spans="1:4">
      <c r="A42470" s="489" t="str">
        <f t="shared" si="663"/>
        <v>2376500183介護予防短期入所生活介護</v>
      </c>
      <c r="B42470" s="489">
        <v>2376500183</v>
      </c>
      <c r="C42470" s="489" t="s">
        <v>2093</v>
      </c>
      <c r="D42470" s="489" t="s">
        <v>12083</v>
      </c>
    </row>
    <row r="42471" spans="1:4">
      <c r="A42471" s="489" t="str">
        <f t="shared" si="663"/>
        <v>2376500183短期入所生活介護</v>
      </c>
      <c r="B42471" s="489">
        <v>2376500183</v>
      </c>
      <c r="C42471" s="489" t="s">
        <v>2092</v>
      </c>
      <c r="D42471" s="489" t="s">
        <v>12083</v>
      </c>
    </row>
    <row r="42472" spans="1:4">
      <c r="A42472" s="489" t="str">
        <f t="shared" si="663"/>
        <v>2376500183短期入所生活介護</v>
      </c>
      <c r="B42472" s="489">
        <v>2376500183</v>
      </c>
      <c r="C42472" s="489" t="s">
        <v>2092</v>
      </c>
      <c r="D42472" s="489" t="s">
        <v>12083</v>
      </c>
    </row>
    <row r="42473" spans="1:4">
      <c r="A42473" s="489" t="str">
        <f t="shared" si="663"/>
        <v>2376500191居宅介護支援</v>
      </c>
      <c r="B42473" s="489">
        <v>2376500191</v>
      </c>
      <c r="C42473" s="489" t="s">
        <v>2519</v>
      </c>
      <c r="D42473" s="489" t="s">
        <v>12084</v>
      </c>
    </row>
    <row r="42474" spans="1:4">
      <c r="A42474" s="489" t="str">
        <f t="shared" si="663"/>
        <v>2376500209通所介護</v>
      </c>
      <c r="B42474" s="489">
        <v>2376500209</v>
      </c>
      <c r="C42474" s="489" t="s">
        <v>158</v>
      </c>
      <c r="D42474" s="489" t="s">
        <v>12085</v>
      </c>
    </row>
    <row r="42475" spans="1:4">
      <c r="A42475" s="489" t="str">
        <f t="shared" si="663"/>
        <v>2376500209通所型サービス（独自）</v>
      </c>
      <c r="B42475" s="489">
        <v>2376500209</v>
      </c>
      <c r="C42475" s="489" t="s">
        <v>2570</v>
      </c>
      <c r="D42475" s="489" t="s">
        <v>12085</v>
      </c>
    </row>
    <row r="42476" spans="1:4">
      <c r="A42476" s="489" t="str">
        <f t="shared" si="663"/>
        <v>2376500209通所型サービス（独自）</v>
      </c>
      <c r="B42476" s="489">
        <v>2376500209</v>
      </c>
      <c r="C42476" s="489" t="s">
        <v>2570</v>
      </c>
      <c r="D42476" s="489" t="s">
        <v>12085</v>
      </c>
    </row>
    <row r="42477" spans="1:4">
      <c r="A42477" s="489" t="str">
        <f t="shared" si="663"/>
        <v>2376500217訪問介護</v>
      </c>
      <c r="B42477" s="489">
        <v>2376500217</v>
      </c>
      <c r="C42477" s="489" t="s">
        <v>140</v>
      </c>
      <c r="D42477" s="489" t="s">
        <v>12086</v>
      </c>
    </row>
    <row r="42478" spans="1:4">
      <c r="A42478" s="489" t="str">
        <f t="shared" si="663"/>
        <v>2376500217訪問介護</v>
      </c>
      <c r="B42478" s="489">
        <v>2376500217</v>
      </c>
      <c r="C42478" s="489" t="s">
        <v>140</v>
      </c>
      <c r="D42478" s="489" t="s">
        <v>12086</v>
      </c>
    </row>
    <row r="42479" spans="1:4">
      <c r="A42479" s="489" t="str">
        <f t="shared" si="663"/>
        <v>2376500217訪問型サービス（独自）</v>
      </c>
      <c r="B42479" s="489">
        <v>2376500217</v>
      </c>
      <c r="C42479" s="489" t="s">
        <v>2571</v>
      </c>
      <c r="D42479" s="489" t="s">
        <v>12086</v>
      </c>
    </row>
    <row r="42480" spans="1:4">
      <c r="A42480" s="489" t="str">
        <f t="shared" si="663"/>
        <v>2376500217訪問型サービス（独自）</v>
      </c>
      <c r="B42480" s="489">
        <v>2376500217</v>
      </c>
      <c r="C42480" s="489" t="s">
        <v>2571</v>
      </c>
      <c r="D42480" s="489" t="s">
        <v>12086</v>
      </c>
    </row>
    <row r="42481" spans="1:4">
      <c r="A42481" s="489" t="str">
        <f t="shared" si="663"/>
        <v>2376500217訪問型サービス（独自／定率）</v>
      </c>
      <c r="B42481" s="489">
        <v>2376500217</v>
      </c>
      <c r="C42481" s="489" t="s">
        <v>2568</v>
      </c>
      <c r="D42481" s="489" t="s">
        <v>12086</v>
      </c>
    </row>
    <row r="42482" spans="1:4">
      <c r="A42482" s="489" t="str">
        <f t="shared" si="663"/>
        <v>2376500217訪問型サービス（独自／定率）</v>
      </c>
      <c r="B42482" s="489">
        <v>2376500217</v>
      </c>
      <c r="C42482" s="489" t="s">
        <v>2568</v>
      </c>
      <c r="D42482" s="489" t="s">
        <v>12086</v>
      </c>
    </row>
    <row r="42483" spans="1:4">
      <c r="A42483" s="489" t="str">
        <f t="shared" si="663"/>
        <v>2376500225介護予防訪問入浴介護</v>
      </c>
      <c r="B42483" s="489">
        <v>2376500225</v>
      </c>
      <c r="C42483" s="489" t="s">
        <v>2510</v>
      </c>
      <c r="D42483" s="489" t="s">
        <v>12087</v>
      </c>
    </row>
    <row r="42484" spans="1:4">
      <c r="A42484" s="489" t="str">
        <f t="shared" si="663"/>
        <v>2376500225訪問入浴介護</v>
      </c>
      <c r="B42484" s="489">
        <v>2376500225</v>
      </c>
      <c r="C42484" s="489" t="s">
        <v>2509</v>
      </c>
      <c r="D42484" s="489" t="s">
        <v>12087</v>
      </c>
    </row>
    <row r="42485" spans="1:4">
      <c r="A42485" s="489" t="str">
        <f t="shared" si="663"/>
        <v>2376500241訪問型サービス（独自）</v>
      </c>
      <c r="B42485" s="489">
        <v>2376500241</v>
      </c>
      <c r="C42485" s="489" t="s">
        <v>2571</v>
      </c>
      <c r="D42485" s="489" t="s">
        <v>12088</v>
      </c>
    </row>
    <row r="42486" spans="1:4">
      <c r="A42486" s="489" t="str">
        <f t="shared" si="663"/>
        <v>2376500241訪問型サービス（独自）</v>
      </c>
      <c r="B42486" s="489">
        <v>2376500241</v>
      </c>
      <c r="C42486" s="489" t="s">
        <v>2571</v>
      </c>
      <c r="D42486" s="489" t="s">
        <v>12088</v>
      </c>
    </row>
    <row r="42487" spans="1:4">
      <c r="A42487" s="489" t="str">
        <f t="shared" si="663"/>
        <v>2376500258居宅介護支援</v>
      </c>
      <c r="B42487" s="489">
        <v>2376500258</v>
      </c>
      <c r="C42487" s="489" t="s">
        <v>2519</v>
      </c>
      <c r="D42487" s="489" t="s">
        <v>12089</v>
      </c>
    </row>
    <row r="42488" spans="1:4">
      <c r="A42488" s="489" t="str">
        <f t="shared" si="663"/>
        <v>2376500266介護予防通所リハビリテーション</v>
      </c>
      <c r="B42488" s="489">
        <v>2376500266</v>
      </c>
      <c r="C42488" s="489" t="s">
        <v>2512</v>
      </c>
      <c r="D42488" s="489" t="s">
        <v>19383</v>
      </c>
    </row>
    <row r="42489" spans="1:4">
      <c r="A42489" s="489" t="str">
        <f t="shared" si="663"/>
        <v>2376500266通所リハビリテーション</v>
      </c>
      <c r="B42489" s="489">
        <v>2376500266</v>
      </c>
      <c r="C42489" s="489" t="s">
        <v>2511</v>
      </c>
      <c r="D42489" s="489" t="s">
        <v>19383</v>
      </c>
    </row>
    <row r="42490" spans="1:4">
      <c r="A42490" s="489" t="str">
        <f t="shared" si="663"/>
        <v>2376500266通所リハビリテーション</v>
      </c>
      <c r="B42490" s="489">
        <v>2376500266</v>
      </c>
      <c r="C42490" s="489" t="s">
        <v>2511</v>
      </c>
      <c r="D42490" s="489" t="s">
        <v>19383</v>
      </c>
    </row>
    <row r="42491" spans="1:4">
      <c r="A42491" s="489" t="str">
        <f t="shared" si="663"/>
        <v>2376500274介護老人福祉施設</v>
      </c>
      <c r="B42491" s="489">
        <v>2376500274</v>
      </c>
      <c r="C42491" s="489" t="s">
        <v>1921</v>
      </c>
      <c r="D42491" s="489" t="s">
        <v>12090</v>
      </c>
    </row>
    <row r="42492" spans="1:4">
      <c r="A42492" s="489" t="str">
        <f t="shared" si="663"/>
        <v>2376500282介護予防短期入所生活介護</v>
      </c>
      <c r="B42492" s="489">
        <v>2376500282</v>
      </c>
      <c r="C42492" s="489" t="s">
        <v>2093</v>
      </c>
      <c r="D42492" s="489" t="s">
        <v>12091</v>
      </c>
    </row>
    <row r="42493" spans="1:4">
      <c r="A42493" s="489" t="str">
        <f t="shared" si="663"/>
        <v>2376500282介護予防短期入所生活介護</v>
      </c>
      <c r="B42493" s="489">
        <v>2376500282</v>
      </c>
      <c r="C42493" s="489" t="s">
        <v>2093</v>
      </c>
      <c r="D42493" s="489" t="s">
        <v>12091</v>
      </c>
    </row>
    <row r="42494" spans="1:4">
      <c r="A42494" s="489" t="str">
        <f t="shared" si="663"/>
        <v>2376500282短期入所生活介護</v>
      </c>
      <c r="B42494" s="489">
        <v>2376500282</v>
      </c>
      <c r="C42494" s="489" t="s">
        <v>2092</v>
      </c>
      <c r="D42494" s="489" t="s">
        <v>12091</v>
      </c>
    </row>
    <row r="42495" spans="1:4">
      <c r="A42495" s="489" t="str">
        <f t="shared" si="663"/>
        <v>2376500282短期入所生活介護</v>
      </c>
      <c r="B42495" s="489">
        <v>2376500282</v>
      </c>
      <c r="C42495" s="489" t="s">
        <v>2092</v>
      </c>
      <c r="D42495" s="489" t="s">
        <v>12091</v>
      </c>
    </row>
    <row r="42496" spans="1:4">
      <c r="A42496" s="489" t="str">
        <f t="shared" si="663"/>
        <v>2376500316居宅介護支援</v>
      </c>
      <c r="B42496" s="489">
        <v>2376500316</v>
      </c>
      <c r="C42496" s="489" t="s">
        <v>2519</v>
      </c>
      <c r="D42496" s="489" t="s">
        <v>12092</v>
      </c>
    </row>
    <row r="42497" spans="1:4">
      <c r="A42497" s="489" t="str">
        <f t="shared" si="663"/>
        <v>2376500324介護予防認知症対応型共同生活介護（短期利用型）</v>
      </c>
      <c r="B42497" s="489">
        <v>2376500324</v>
      </c>
      <c r="C42497" s="489" t="s">
        <v>19398</v>
      </c>
      <c r="D42497" s="489" t="s">
        <v>12093</v>
      </c>
    </row>
    <row r="42498" spans="1:4">
      <c r="A42498" s="489" t="str">
        <f t="shared" ref="A42498:A42561" si="664">B42498&amp;C42498</f>
        <v>2376500324介護予防認知症対応型共同生活介護（短期利用型）</v>
      </c>
      <c r="B42498" s="489">
        <v>2376500324</v>
      </c>
      <c r="C42498" s="489" t="s">
        <v>19398</v>
      </c>
      <c r="D42498" s="489" t="s">
        <v>12093</v>
      </c>
    </row>
    <row r="42499" spans="1:4">
      <c r="A42499" s="489" t="str">
        <f t="shared" si="664"/>
        <v>2376500324介護予防認知症対応型共同生活介護</v>
      </c>
      <c r="B42499" s="489">
        <v>2376500324</v>
      </c>
      <c r="C42499" s="489" t="s">
        <v>2088</v>
      </c>
      <c r="D42499" s="489" t="s">
        <v>12093</v>
      </c>
    </row>
    <row r="42500" spans="1:4">
      <c r="A42500" s="489" t="str">
        <f t="shared" si="664"/>
        <v>2376500324介護予防認知症対応型共同生活介護</v>
      </c>
      <c r="B42500" s="489">
        <v>2376500324</v>
      </c>
      <c r="C42500" s="489" t="s">
        <v>2088</v>
      </c>
      <c r="D42500" s="489" t="s">
        <v>12093</v>
      </c>
    </row>
    <row r="42501" spans="1:4">
      <c r="A42501" s="489" t="str">
        <f t="shared" si="664"/>
        <v>2376500324介護予防認知症対応型通所介護</v>
      </c>
      <c r="B42501" s="489">
        <v>2376500324</v>
      </c>
      <c r="C42501" s="489" t="s">
        <v>2517</v>
      </c>
      <c r="D42501" s="489" t="s">
        <v>12093</v>
      </c>
    </row>
    <row r="42502" spans="1:4">
      <c r="A42502" s="489" t="str">
        <f t="shared" si="664"/>
        <v>2376500324介護予防認知症対応型通所介護</v>
      </c>
      <c r="B42502" s="489">
        <v>2376500324</v>
      </c>
      <c r="C42502" s="489" t="s">
        <v>2517</v>
      </c>
      <c r="D42502" s="489" t="s">
        <v>12093</v>
      </c>
    </row>
    <row r="42503" spans="1:4">
      <c r="A42503" s="489" t="str">
        <f t="shared" si="664"/>
        <v>2376500324認知症対応型共同生活介護（短期利用型）</v>
      </c>
      <c r="B42503" s="489">
        <v>2376500324</v>
      </c>
      <c r="C42503" s="489" t="s">
        <v>19399</v>
      </c>
      <c r="D42503" s="489" t="s">
        <v>12093</v>
      </c>
    </row>
    <row r="42504" spans="1:4">
      <c r="A42504" s="489" t="str">
        <f t="shared" si="664"/>
        <v>2376500324認知症対応型共同生活介護（短期利用型）</v>
      </c>
      <c r="B42504" s="489">
        <v>2376500324</v>
      </c>
      <c r="C42504" s="489" t="s">
        <v>19399</v>
      </c>
      <c r="D42504" s="489" t="s">
        <v>12093</v>
      </c>
    </row>
    <row r="42505" spans="1:4">
      <c r="A42505" s="489" t="str">
        <f t="shared" si="664"/>
        <v>2376500324認知症対応型共同生活介護</v>
      </c>
      <c r="B42505" s="489">
        <v>2376500324</v>
      </c>
      <c r="C42505" s="489" t="s">
        <v>2087</v>
      </c>
      <c r="D42505" s="489" t="s">
        <v>12093</v>
      </c>
    </row>
    <row r="42506" spans="1:4">
      <c r="A42506" s="489" t="str">
        <f t="shared" si="664"/>
        <v>2376500324認知症対応型共同生活介護</v>
      </c>
      <c r="B42506" s="489">
        <v>2376500324</v>
      </c>
      <c r="C42506" s="489" t="s">
        <v>2087</v>
      </c>
      <c r="D42506" s="489" t="s">
        <v>12093</v>
      </c>
    </row>
    <row r="42507" spans="1:4">
      <c r="A42507" s="489" t="str">
        <f t="shared" si="664"/>
        <v>2376500324認知症対応型通所介護</v>
      </c>
      <c r="B42507" s="489">
        <v>2376500324</v>
      </c>
      <c r="C42507" s="489" t="s">
        <v>2516</v>
      </c>
      <c r="D42507" s="489" t="s">
        <v>12093</v>
      </c>
    </row>
    <row r="42508" spans="1:4">
      <c r="A42508" s="489" t="str">
        <f t="shared" si="664"/>
        <v>2376500324認知症対応型通所介護</v>
      </c>
      <c r="B42508" s="489">
        <v>2376500324</v>
      </c>
      <c r="C42508" s="489" t="s">
        <v>2516</v>
      </c>
      <c r="D42508" s="489" t="s">
        <v>12093</v>
      </c>
    </row>
    <row r="42509" spans="1:4">
      <c r="A42509" s="489" t="str">
        <f t="shared" si="664"/>
        <v>2376500340介護老人福祉施設</v>
      </c>
      <c r="B42509" s="489">
        <v>2376500340</v>
      </c>
      <c r="C42509" s="489" t="s">
        <v>1921</v>
      </c>
      <c r="D42509" s="489" t="s">
        <v>12094</v>
      </c>
    </row>
    <row r="42510" spans="1:4">
      <c r="A42510" s="489" t="str">
        <f t="shared" si="664"/>
        <v>2376500357介護予防認知症対応型共同生活介護（短期利用型）</v>
      </c>
      <c r="B42510" s="489">
        <v>2376500357</v>
      </c>
      <c r="C42510" s="489" t="s">
        <v>19398</v>
      </c>
      <c r="D42510" s="489" t="s">
        <v>12095</v>
      </c>
    </row>
    <row r="42511" spans="1:4">
      <c r="A42511" s="489" t="str">
        <f t="shared" si="664"/>
        <v>2376500357介護予防認知症対応型共同生活介護（短期利用型）</v>
      </c>
      <c r="B42511" s="489">
        <v>2376500357</v>
      </c>
      <c r="C42511" s="489" t="s">
        <v>19398</v>
      </c>
      <c r="D42511" s="489" t="s">
        <v>12095</v>
      </c>
    </row>
    <row r="42512" spans="1:4">
      <c r="A42512" s="489" t="str">
        <f t="shared" si="664"/>
        <v>2376500357介護予防認知症対応型共同生活介護</v>
      </c>
      <c r="B42512" s="489">
        <v>2376500357</v>
      </c>
      <c r="C42512" s="489" t="s">
        <v>2088</v>
      </c>
      <c r="D42512" s="489" t="s">
        <v>12095</v>
      </c>
    </row>
    <row r="42513" spans="1:4">
      <c r="A42513" s="489" t="str">
        <f t="shared" si="664"/>
        <v>2376500357介護予防認知症対応型共同生活介護</v>
      </c>
      <c r="B42513" s="489">
        <v>2376500357</v>
      </c>
      <c r="C42513" s="489" t="s">
        <v>2088</v>
      </c>
      <c r="D42513" s="489" t="s">
        <v>12095</v>
      </c>
    </row>
    <row r="42514" spans="1:4">
      <c r="A42514" s="489" t="str">
        <f t="shared" si="664"/>
        <v>2376500357認知症対応型共同生活介護（短期利用型）</v>
      </c>
      <c r="B42514" s="489">
        <v>2376500357</v>
      </c>
      <c r="C42514" s="489" t="s">
        <v>19399</v>
      </c>
      <c r="D42514" s="489" t="s">
        <v>12095</v>
      </c>
    </row>
    <row r="42515" spans="1:4">
      <c r="A42515" s="489" t="str">
        <f t="shared" si="664"/>
        <v>2376500357認知症対応型共同生活介護（短期利用型）</v>
      </c>
      <c r="B42515" s="489">
        <v>2376500357</v>
      </c>
      <c r="C42515" s="489" t="s">
        <v>19399</v>
      </c>
      <c r="D42515" s="489" t="s">
        <v>12095</v>
      </c>
    </row>
    <row r="42516" spans="1:4">
      <c r="A42516" s="489" t="str">
        <f t="shared" si="664"/>
        <v>2376500357認知症対応型共同生活介護</v>
      </c>
      <c r="B42516" s="489">
        <v>2376500357</v>
      </c>
      <c r="C42516" s="489" t="s">
        <v>2087</v>
      </c>
      <c r="D42516" s="489" t="s">
        <v>12095</v>
      </c>
    </row>
    <row r="42517" spans="1:4">
      <c r="A42517" s="489" t="str">
        <f t="shared" si="664"/>
        <v>2376500357認知症対応型共同生活介護</v>
      </c>
      <c r="B42517" s="489">
        <v>2376500357</v>
      </c>
      <c r="C42517" s="489" t="s">
        <v>2087</v>
      </c>
      <c r="D42517" s="489" t="s">
        <v>12095</v>
      </c>
    </row>
    <row r="42518" spans="1:4">
      <c r="A42518" s="489" t="str">
        <f t="shared" si="664"/>
        <v>2376500365居宅介護支援</v>
      </c>
      <c r="B42518" s="489">
        <v>2376500365</v>
      </c>
      <c r="C42518" s="489" t="s">
        <v>2519</v>
      </c>
      <c r="D42518" s="489" t="s">
        <v>12096</v>
      </c>
    </row>
    <row r="42519" spans="1:4">
      <c r="A42519" s="489" t="str">
        <f t="shared" si="664"/>
        <v>2376500381介護予防短期入所生活介護</v>
      </c>
      <c r="B42519" s="489">
        <v>2376500381</v>
      </c>
      <c r="C42519" s="489" t="s">
        <v>2093</v>
      </c>
      <c r="D42519" s="489" t="s">
        <v>12097</v>
      </c>
    </row>
    <row r="42520" spans="1:4">
      <c r="A42520" s="489" t="str">
        <f t="shared" si="664"/>
        <v>2376500381短期入所生活介護</v>
      </c>
      <c r="B42520" s="489">
        <v>2376500381</v>
      </c>
      <c r="C42520" s="489" t="s">
        <v>2092</v>
      </c>
      <c r="D42520" s="489" t="s">
        <v>12097</v>
      </c>
    </row>
    <row r="42521" spans="1:4">
      <c r="A42521" s="489" t="str">
        <f t="shared" si="664"/>
        <v>2376500399通所介護</v>
      </c>
      <c r="B42521" s="489">
        <v>2376500399</v>
      </c>
      <c r="C42521" s="489" t="s">
        <v>158</v>
      </c>
      <c r="D42521" s="489" t="s">
        <v>12098</v>
      </c>
    </row>
    <row r="42522" spans="1:4">
      <c r="A42522" s="489" t="str">
        <f t="shared" si="664"/>
        <v>2376500399通所型サービス（独自）</v>
      </c>
      <c r="B42522" s="489">
        <v>2376500399</v>
      </c>
      <c r="C42522" s="489" t="s">
        <v>2570</v>
      </c>
      <c r="D42522" s="489" t="s">
        <v>12098</v>
      </c>
    </row>
    <row r="42523" spans="1:4">
      <c r="A42523" s="489" t="str">
        <f t="shared" si="664"/>
        <v>2376500399通所型サービス（独自）</v>
      </c>
      <c r="B42523" s="489">
        <v>2376500399</v>
      </c>
      <c r="C42523" s="489" t="s">
        <v>2570</v>
      </c>
      <c r="D42523" s="489" t="s">
        <v>12098</v>
      </c>
    </row>
    <row r="42524" spans="1:4">
      <c r="A42524" s="489" t="str">
        <f t="shared" si="664"/>
        <v>2376500399通所型サービス（独自／定率）</v>
      </c>
      <c r="B42524" s="489">
        <v>2376500399</v>
      </c>
      <c r="C42524" s="489" t="s">
        <v>2567</v>
      </c>
      <c r="D42524" s="489" t="s">
        <v>12098</v>
      </c>
    </row>
    <row r="42525" spans="1:4">
      <c r="A42525" s="489" t="str">
        <f t="shared" si="664"/>
        <v>2376500399通所型サービス（独自／定率）</v>
      </c>
      <c r="B42525" s="489">
        <v>2376500399</v>
      </c>
      <c r="C42525" s="489" t="s">
        <v>2567</v>
      </c>
      <c r="D42525" s="489" t="s">
        <v>12098</v>
      </c>
    </row>
    <row r="42526" spans="1:4">
      <c r="A42526" s="489" t="str">
        <f t="shared" si="664"/>
        <v>2376500407訪問介護</v>
      </c>
      <c r="B42526" s="489">
        <v>2376500407</v>
      </c>
      <c r="C42526" s="489" t="s">
        <v>140</v>
      </c>
      <c r="D42526" s="489" t="s">
        <v>12099</v>
      </c>
    </row>
    <row r="42527" spans="1:4">
      <c r="A42527" s="489" t="str">
        <f t="shared" si="664"/>
        <v>2376500407訪問介護</v>
      </c>
      <c r="B42527" s="489">
        <v>2376500407</v>
      </c>
      <c r="C42527" s="489" t="s">
        <v>140</v>
      </c>
      <c r="D42527" s="489" t="s">
        <v>12099</v>
      </c>
    </row>
    <row r="42528" spans="1:4">
      <c r="A42528" s="489" t="str">
        <f t="shared" si="664"/>
        <v>2376500407訪問型サービス（独自）</v>
      </c>
      <c r="B42528" s="489">
        <v>2376500407</v>
      </c>
      <c r="C42528" s="489" t="s">
        <v>2571</v>
      </c>
      <c r="D42528" s="489" t="s">
        <v>12099</v>
      </c>
    </row>
    <row r="42529" spans="1:4">
      <c r="A42529" s="489" t="str">
        <f t="shared" si="664"/>
        <v>2376500407訪問型サービス（独自）</v>
      </c>
      <c r="B42529" s="489">
        <v>2376500407</v>
      </c>
      <c r="C42529" s="489" t="s">
        <v>2571</v>
      </c>
      <c r="D42529" s="489" t="s">
        <v>12099</v>
      </c>
    </row>
    <row r="42530" spans="1:4">
      <c r="A42530" s="489" t="str">
        <f t="shared" si="664"/>
        <v>2376500415介護予防特定施設入居者生活介護</v>
      </c>
      <c r="B42530" s="489">
        <v>2376500415</v>
      </c>
      <c r="C42530" s="489" t="s">
        <v>2514</v>
      </c>
      <c r="D42530" s="489" t="s">
        <v>12100</v>
      </c>
    </row>
    <row r="42531" spans="1:4">
      <c r="A42531" s="489" t="str">
        <f t="shared" si="664"/>
        <v>2376500415特定施設入居者生活介護</v>
      </c>
      <c r="B42531" s="489">
        <v>2376500415</v>
      </c>
      <c r="C42531" s="489" t="s">
        <v>2513</v>
      </c>
      <c r="D42531" s="489" t="s">
        <v>12100</v>
      </c>
    </row>
    <row r="42532" spans="1:4">
      <c r="A42532" s="489" t="str">
        <f t="shared" si="664"/>
        <v>2376500423通所介護</v>
      </c>
      <c r="B42532" s="489">
        <v>2376500423</v>
      </c>
      <c r="C42532" s="489" t="s">
        <v>158</v>
      </c>
      <c r="D42532" s="489" t="s">
        <v>12101</v>
      </c>
    </row>
    <row r="42533" spans="1:4">
      <c r="A42533" s="489" t="str">
        <f t="shared" si="664"/>
        <v>2376500423通所型サービス（独自）</v>
      </c>
      <c r="B42533" s="489">
        <v>2376500423</v>
      </c>
      <c r="C42533" s="489" t="s">
        <v>2570</v>
      </c>
      <c r="D42533" s="489" t="s">
        <v>12101</v>
      </c>
    </row>
    <row r="42534" spans="1:4">
      <c r="A42534" s="489" t="str">
        <f t="shared" si="664"/>
        <v>2376500423通所型サービス（独自）</v>
      </c>
      <c r="B42534" s="489">
        <v>2376500423</v>
      </c>
      <c r="C42534" s="489" t="s">
        <v>2570</v>
      </c>
      <c r="D42534" s="489" t="s">
        <v>12101</v>
      </c>
    </row>
    <row r="42535" spans="1:4">
      <c r="A42535" s="489" t="str">
        <f t="shared" si="664"/>
        <v>2376500423通所型サービス（独自／定率）</v>
      </c>
      <c r="B42535" s="489">
        <v>2376500423</v>
      </c>
      <c r="C42535" s="489" t="s">
        <v>2567</v>
      </c>
      <c r="D42535" s="489" t="s">
        <v>12101</v>
      </c>
    </row>
    <row r="42536" spans="1:4">
      <c r="A42536" s="489" t="str">
        <f t="shared" si="664"/>
        <v>2376500423通所型サービス（独自／定率）</v>
      </c>
      <c r="B42536" s="489">
        <v>2376500423</v>
      </c>
      <c r="C42536" s="489" t="s">
        <v>2567</v>
      </c>
      <c r="D42536" s="489" t="s">
        <v>12101</v>
      </c>
    </row>
    <row r="42537" spans="1:4">
      <c r="A42537" s="489" t="str">
        <f t="shared" si="664"/>
        <v>2376500449訪問型サービス（独自）</v>
      </c>
      <c r="B42537" s="489">
        <v>2376500449</v>
      </c>
      <c r="C42537" s="489" t="s">
        <v>2571</v>
      </c>
      <c r="D42537" s="489" t="s">
        <v>9763</v>
      </c>
    </row>
    <row r="42538" spans="1:4">
      <c r="A42538" s="489" t="str">
        <f t="shared" si="664"/>
        <v>2376500456介護予防短期入所生活介護</v>
      </c>
      <c r="B42538" s="489">
        <v>2376500456</v>
      </c>
      <c r="C42538" s="489" t="s">
        <v>2093</v>
      </c>
      <c r="D42538" s="489" t="s">
        <v>12102</v>
      </c>
    </row>
    <row r="42539" spans="1:4">
      <c r="A42539" s="489" t="str">
        <f t="shared" si="664"/>
        <v>2376500456介護老人福祉施設</v>
      </c>
      <c r="B42539" s="489">
        <v>2376500456</v>
      </c>
      <c r="C42539" s="489" t="s">
        <v>1921</v>
      </c>
      <c r="D42539" s="489" t="s">
        <v>12102</v>
      </c>
    </row>
    <row r="42540" spans="1:4">
      <c r="A42540" s="489" t="str">
        <f t="shared" si="664"/>
        <v>2376500456介護老人福祉施設</v>
      </c>
      <c r="B42540" s="489">
        <v>2376500456</v>
      </c>
      <c r="C42540" s="489" t="s">
        <v>1921</v>
      </c>
      <c r="D42540" s="489" t="s">
        <v>12102</v>
      </c>
    </row>
    <row r="42541" spans="1:4">
      <c r="A42541" s="489" t="str">
        <f t="shared" si="664"/>
        <v>2376500456短期入所生活介護</v>
      </c>
      <c r="B42541" s="489">
        <v>2376500456</v>
      </c>
      <c r="C42541" s="489" t="s">
        <v>2092</v>
      </c>
      <c r="D42541" s="489" t="s">
        <v>12102</v>
      </c>
    </row>
    <row r="42542" spans="1:4">
      <c r="A42542" s="489" t="str">
        <f t="shared" si="664"/>
        <v>2376500472通所介護</v>
      </c>
      <c r="B42542" s="489">
        <v>2376500472</v>
      </c>
      <c r="C42542" s="489" t="s">
        <v>158</v>
      </c>
      <c r="D42542" s="489" t="s">
        <v>12103</v>
      </c>
    </row>
    <row r="42543" spans="1:4">
      <c r="A42543" s="489" t="str">
        <f t="shared" si="664"/>
        <v>2376500472通所型サービス（独自）</v>
      </c>
      <c r="B42543" s="489">
        <v>2376500472</v>
      </c>
      <c r="C42543" s="489" t="s">
        <v>2570</v>
      </c>
      <c r="D42543" s="489" t="s">
        <v>12103</v>
      </c>
    </row>
    <row r="42544" spans="1:4">
      <c r="A42544" s="489" t="str">
        <f t="shared" si="664"/>
        <v>2376500472通所型サービス（独自）</v>
      </c>
      <c r="B42544" s="489">
        <v>2376500472</v>
      </c>
      <c r="C42544" s="489" t="s">
        <v>2570</v>
      </c>
      <c r="D42544" s="489" t="s">
        <v>12103</v>
      </c>
    </row>
    <row r="42545" spans="1:4">
      <c r="A42545" s="489" t="str">
        <f t="shared" si="664"/>
        <v>2376500480通所介護</v>
      </c>
      <c r="B42545" s="489">
        <v>2376500480</v>
      </c>
      <c r="C42545" s="489" t="s">
        <v>158</v>
      </c>
      <c r="D42545" s="489" t="s">
        <v>12104</v>
      </c>
    </row>
    <row r="42546" spans="1:4">
      <c r="A42546" s="489" t="str">
        <f t="shared" si="664"/>
        <v>2376500480通所型サービス（独自）</v>
      </c>
      <c r="B42546" s="489">
        <v>2376500480</v>
      </c>
      <c r="C42546" s="489" t="s">
        <v>2570</v>
      </c>
      <c r="D42546" s="489" t="s">
        <v>12104</v>
      </c>
    </row>
    <row r="42547" spans="1:4">
      <c r="A42547" s="489" t="str">
        <f t="shared" si="664"/>
        <v>2376500480通所型サービス（独自）</v>
      </c>
      <c r="B42547" s="489">
        <v>2376500480</v>
      </c>
      <c r="C42547" s="489" t="s">
        <v>2570</v>
      </c>
      <c r="D42547" s="489" t="s">
        <v>12104</v>
      </c>
    </row>
    <row r="42548" spans="1:4">
      <c r="A42548" s="489" t="str">
        <f t="shared" si="664"/>
        <v>2376500480通所型サービス（独自／定率）</v>
      </c>
      <c r="B42548" s="489">
        <v>2376500480</v>
      </c>
      <c r="C42548" s="489" t="s">
        <v>2567</v>
      </c>
      <c r="D42548" s="489" t="s">
        <v>12104</v>
      </c>
    </row>
    <row r="42549" spans="1:4">
      <c r="A42549" s="489" t="str">
        <f t="shared" si="664"/>
        <v>2376500480通所型サービス（独自／定率）</v>
      </c>
      <c r="B42549" s="489">
        <v>2376500480</v>
      </c>
      <c r="C42549" s="489" t="s">
        <v>2567</v>
      </c>
      <c r="D42549" s="489" t="s">
        <v>12104</v>
      </c>
    </row>
    <row r="42550" spans="1:4">
      <c r="A42550" s="489" t="str">
        <f t="shared" si="664"/>
        <v>2376500506介護予防認知症対応型共同生活介護（短期利用型）</v>
      </c>
      <c r="B42550" s="489">
        <v>2376500506</v>
      </c>
      <c r="C42550" s="489" t="s">
        <v>19398</v>
      </c>
      <c r="D42550" s="489" t="s">
        <v>12105</v>
      </c>
    </row>
    <row r="42551" spans="1:4">
      <c r="A42551" s="489" t="str">
        <f t="shared" si="664"/>
        <v>2376500506介護予防認知症対応型共同生活介護（短期利用型）</v>
      </c>
      <c r="B42551" s="489">
        <v>2376500506</v>
      </c>
      <c r="C42551" s="489" t="s">
        <v>19398</v>
      </c>
      <c r="D42551" s="489" t="s">
        <v>12105</v>
      </c>
    </row>
    <row r="42552" spans="1:4">
      <c r="A42552" s="489" t="str">
        <f t="shared" si="664"/>
        <v>2376500506介護予防認知症対応型共同生活介護</v>
      </c>
      <c r="B42552" s="489">
        <v>2376500506</v>
      </c>
      <c r="C42552" s="489" t="s">
        <v>2088</v>
      </c>
      <c r="D42552" s="489" t="s">
        <v>12105</v>
      </c>
    </row>
    <row r="42553" spans="1:4">
      <c r="A42553" s="489" t="str">
        <f t="shared" si="664"/>
        <v>2376500506介護予防認知症対応型共同生活介護</v>
      </c>
      <c r="B42553" s="489">
        <v>2376500506</v>
      </c>
      <c r="C42553" s="489" t="s">
        <v>2088</v>
      </c>
      <c r="D42553" s="489" t="s">
        <v>12105</v>
      </c>
    </row>
    <row r="42554" spans="1:4">
      <c r="A42554" s="489" t="str">
        <f t="shared" si="664"/>
        <v>2376500506認知症対応型共同生活介護（短期利用型）</v>
      </c>
      <c r="B42554" s="489">
        <v>2376500506</v>
      </c>
      <c r="C42554" s="489" t="s">
        <v>19399</v>
      </c>
      <c r="D42554" s="489" t="s">
        <v>12105</v>
      </c>
    </row>
    <row r="42555" spans="1:4">
      <c r="A42555" s="489" t="str">
        <f t="shared" si="664"/>
        <v>2376500506認知症対応型共同生活介護（短期利用型）</v>
      </c>
      <c r="B42555" s="489">
        <v>2376500506</v>
      </c>
      <c r="C42555" s="489" t="s">
        <v>19399</v>
      </c>
      <c r="D42555" s="489" t="s">
        <v>12105</v>
      </c>
    </row>
    <row r="42556" spans="1:4">
      <c r="A42556" s="489" t="str">
        <f t="shared" si="664"/>
        <v>2376500506認知症対応型共同生活介護</v>
      </c>
      <c r="B42556" s="489">
        <v>2376500506</v>
      </c>
      <c r="C42556" s="489" t="s">
        <v>2087</v>
      </c>
      <c r="D42556" s="489" t="s">
        <v>12105</v>
      </c>
    </row>
    <row r="42557" spans="1:4">
      <c r="A42557" s="489" t="str">
        <f t="shared" si="664"/>
        <v>2376500506認知症対応型共同生活介護</v>
      </c>
      <c r="B42557" s="489">
        <v>2376500506</v>
      </c>
      <c r="C42557" s="489" t="s">
        <v>2087</v>
      </c>
      <c r="D42557" s="489" t="s">
        <v>12105</v>
      </c>
    </row>
    <row r="42558" spans="1:4">
      <c r="A42558" s="489" t="str">
        <f t="shared" si="664"/>
        <v>2376500530訪問介護</v>
      </c>
      <c r="B42558" s="489">
        <v>2376500530</v>
      </c>
      <c r="C42558" s="489" t="s">
        <v>140</v>
      </c>
      <c r="D42558" s="489" t="s">
        <v>12106</v>
      </c>
    </row>
    <row r="42559" spans="1:4">
      <c r="A42559" s="489" t="str">
        <f t="shared" si="664"/>
        <v>2376500530訪問介護</v>
      </c>
      <c r="B42559" s="489">
        <v>2376500530</v>
      </c>
      <c r="C42559" s="489" t="s">
        <v>140</v>
      </c>
      <c r="D42559" s="489" t="s">
        <v>12106</v>
      </c>
    </row>
    <row r="42560" spans="1:4">
      <c r="A42560" s="489" t="str">
        <f t="shared" si="664"/>
        <v>2376500530訪問型サービス（独自）</v>
      </c>
      <c r="B42560" s="489">
        <v>2376500530</v>
      </c>
      <c r="C42560" s="489" t="s">
        <v>2571</v>
      </c>
      <c r="D42560" s="489" t="s">
        <v>12106</v>
      </c>
    </row>
    <row r="42561" spans="1:4">
      <c r="A42561" s="489" t="str">
        <f t="shared" si="664"/>
        <v>2376500530訪問型サービス（独自）</v>
      </c>
      <c r="B42561" s="489">
        <v>2376500530</v>
      </c>
      <c r="C42561" s="489" t="s">
        <v>2571</v>
      </c>
      <c r="D42561" s="489" t="s">
        <v>12106</v>
      </c>
    </row>
    <row r="42562" spans="1:4">
      <c r="A42562" s="489" t="str">
        <f t="shared" ref="A42562:A42625" si="665">B42562&amp;C42562</f>
        <v>2376500530訪問型サービス（独自／定率）</v>
      </c>
      <c r="B42562" s="489">
        <v>2376500530</v>
      </c>
      <c r="C42562" s="489" t="s">
        <v>2568</v>
      </c>
      <c r="D42562" s="489" t="s">
        <v>12106</v>
      </c>
    </row>
    <row r="42563" spans="1:4">
      <c r="A42563" s="489" t="str">
        <f t="shared" si="665"/>
        <v>2376500530訪問型サービス（独自／定率）</v>
      </c>
      <c r="B42563" s="489">
        <v>2376500530</v>
      </c>
      <c r="C42563" s="489" t="s">
        <v>2568</v>
      </c>
      <c r="D42563" s="489" t="s">
        <v>12106</v>
      </c>
    </row>
    <row r="42564" spans="1:4">
      <c r="A42564" s="489" t="str">
        <f t="shared" si="665"/>
        <v>2376500548通所介護</v>
      </c>
      <c r="B42564" s="489">
        <v>2376500548</v>
      </c>
      <c r="C42564" s="489" t="s">
        <v>158</v>
      </c>
      <c r="D42564" s="489" t="s">
        <v>12107</v>
      </c>
    </row>
    <row r="42565" spans="1:4">
      <c r="A42565" s="489" t="str">
        <f t="shared" si="665"/>
        <v>2376500548通所型サービス（独自）</v>
      </c>
      <c r="B42565" s="489">
        <v>2376500548</v>
      </c>
      <c r="C42565" s="489" t="s">
        <v>2570</v>
      </c>
      <c r="D42565" s="489" t="s">
        <v>12107</v>
      </c>
    </row>
    <row r="42566" spans="1:4">
      <c r="A42566" s="489" t="str">
        <f t="shared" si="665"/>
        <v>2376500548通所型サービス（独自）</v>
      </c>
      <c r="B42566" s="489">
        <v>2376500548</v>
      </c>
      <c r="C42566" s="489" t="s">
        <v>2570</v>
      </c>
      <c r="D42566" s="489" t="s">
        <v>12107</v>
      </c>
    </row>
    <row r="42567" spans="1:4">
      <c r="A42567" s="489" t="str">
        <f t="shared" si="665"/>
        <v>2376500548通所型サービス（独自／定率）</v>
      </c>
      <c r="B42567" s="489">
        <v>2376500548</v>
      </c>
      <c r="C42567" s="489" t="s">
        <v>2567</v>
      </c>
      <c r="D42567" s="489" t="s">
        <v>12107</v>
      </c>
    </row>
    <row r="42568" spans="1:4">
      <c r="A42568" s="489" t="str">
        <f t="shared" si="665"/>
        <v>2376500548通所型サービス（独自／定率）</v>
      </c>
      <c r="B42568" s="489">
        <v>2376500548</v>
      </c>
      <c r="C42568" s="489" t="s">
        <v>2567</v>
      </c>
      <c r="D42568" s="489" t="s">
        <v>12107</v>
      </c>
    </row>
    <row r="42569" spans="1:4">
      <c r="A42569" s="489" t="str">
        <f t="shared" si="665"/>
        <v>2376500589通所介護</v>
      </c>
      <c r="B42569" s="489">
        <v>2376500589</v>
      </c>
      <c r="C42569" s="489" t="s">
        <v>158</v>
      </c>
      <c r="D42569" s="489" t="s">
        <v>12108</v>
      </c>
    </row>
    <row r="42570" spans="1:4">
      <c r="A42570" s="489" t="str">
        <f t="shared" si="665"/>
        <v>2376600033介護予防支援</v>
      </c>
      <c r="B42570" s="489">
        <v>2376600033</v>
      </c>
      <c r="C42570" s="489" t="s">
        <v>2520</v>
      </c>
      <c r="D42570" s="489" t="s">
        <v>12109</v>
      </c>
    </row>
    <row r="42571" spans="1:4">
      <c r="A42571" s="489" t="str">
        <f t="shared" si="665"/>
        <v>2376600033居宅介護支援</v>
      </c>
      <c r="B42571" s="489">
        <v>2376600033</v>
      </c>
      <c r="C42571" s="489" t="s">
        <v>2519</v>
      </c>
      <c r="D42571" s="489" t="s">
        <v>12109</v>
      </c>
    </row>
    <row r="42572" spans="1:4">
      <c r="A42572" s="489" t="str">
        <f t="shared" si="665"/>
        <v>2376600066介護予防支援</v>
      </c>
      <c r="B42572" s="489">
        <v>2376600066</v>
      </c>
      <c r="C42572" s="489" t="s">
        <v>2520</v>
      </c>
      <c r="D42572" s="489" t="s">
        <v>12110</v>
      </c>
    </row>
    <row r="42573" spans="1:4">
      <c r="A42573" s="489" t="str">
        <f t="shared" si="665"/>
        <v>2376600066居宅介護支援</v>
      </c>
      <c r="B42573" s="489">
        <v>2376600066</v>
      </c>
      <c r="C42573" s="489" t="s">
        <v>2519</v>
      </c>
      <c r="D42573" s="489" t="s">
        <v>12110</v>
      </c>
    </row>
    <row r="42574" spans="1:4">
      <c r="A42574" s="489" t="str">
        <f t="shared" si="665"/>
        <v>2376600074訪問型サービス（独自）</v>
      </c>
      <c r="B42574" s="489">
        <v>2376600074</v>
      </c>
      <c r="C42574" s="489" t="s">
        <v>2571</v>
      </c>
      <c r="D42574" s="489" t="s">
        <v>12111</v>
      </c>
    </row>
    <row r="42575" spans="1:4">
      <c r="A42575" s="489" t="str">
        <f t="shared" si="665"/>
        <v>2376600090介護老人福祉施設</v>
      </c>
      <c r="B42575" s="489">
        <v>2376600090</v>
      </c>
      <c r="C42575" s="489" t="s">
        <v>1921</v>
      </c>
      <c r="D42575" s="489" t="s">
        <v>12112</v>
      </c>
    </row>
    <row r="42576" spans="1:4">
      <c r="A42576" s="489" t="str">
        <f t="shared" si="665"/>
        <v>2376600090介護老人福祉施設</v>
      </c>
      <c r="B42576" s="489">
        <v>2376600090</v>
      </c>
      <c r="C42576" s="489" t="s">
        <v>1921</v>
      </c>
      <c r="D42576" s="489" t="s">
        <v>12112</v>
      </c>
    </row>
    <row r="42577" spans="1:4">
      <c r="A42577" s="489" t="str">
        <f t="shared" si="665"/>
        <v>2376600108介護予防認知症対応型通所介護</v>
      </c>
      <c r="B42577" s="489">
        <v>2376600108</v>
      </c>
      <c r="C42577" s="489" t="s">
        <v>2517</v>
      </c>
      <c r="D42577" s="489" t="s">
        <v>12113</v>
      </c>
    </row>
    <row r="42578" spans="1:4">
      <c r="A42578" s="489" t="str">
        <f t="shared" si="665"/>
        <v>2376600108介護予防認知症対応型通所介護</v>
      </c>
      <c r="B42578" s="489">
        <v>2376600108</v>
      </c>
      <c r="C42578" s="489" t="s">
        <v>2517</v>
      </c>
      <c r="D42578" s="489" t="s">
        <v>12113</v>
      </c>
    </row>
    <row r="42579" spans="1:4">
      <c r="A42579" s="489" t="str">
        <f t="shared" si="665"/>
        <v>2376600108認知症対応型通所介護</v>
      </c>
      <c r="B42579" s="489">
        <v>2376600108</v>
      </c>
      <c r="C42579" s="489" t="s">
        <v>2516</v>
      </c>
      <c r="D42579" s="489" t="s">
        <v>12113</v>
      </c>
    </row>
    <row r="42580" spans="1:4">
      <c r="A42580" s="489" t="str">
        <f t="shared" si="665"/>
        <v>2376600108認知症対応型通所介護</v>
      </c>
      <c r="B42580" s="489">
        <v>2376600108</v>
      </c>
      <c r="C42580" s="489" t="s">
        <v>2516</v>
      </c>
      <c r="D42580" s="489" t="s">
        <v>12113</v>
      </c>
    </row>
    <row r="42581" spans="1:4">
      <c r="A42581" s="489" t="str">
        <f t="shared" si="665"/>
        <v>2376600116短期入所生活介護</v>
      </c>
      <c r="B42581" s="489">
        <v>2376600116</v>
      </c>
      <c r="C42581" s="489" t="s">
        <v>2092</v>
      </c>
      <c r="D42581" s="489" t="s">
        <v>12114</v>
      </c>
    </row>
    <row r="42582" spans="1:4">
      <c r="A42582" s="489" t="str">
        <f t="shared" si="665"/>
        <v>2376600124訪問介護</v>
      </c>
      <c r="B42582" s="489">
        <v>2376600124</v>
      </c>
      <c r="C42582" s="489" t="s">
        <v>140</v>
      </c>
      <c r="D42582" s="489" t="s">
        <v>12115</v>
      </c>
    </row>
    <row r="42583" spans="1:4">
      <c r="A42583" s="489" t="str">
        <f t="shared" si="665"/>
        <v>2376600124訪問介護</v>
      </c>
      <c r="B42583" s="489">
        <v>2376600124</v>
      </c>
      <c r="C42583" s="489" t="s">
        <v>140</v>
      </c>
      <c r="D42583" s="489" t="s">
        <v>12115</v>
      </c>
    </row>
    <row r="42584" spans="1:4">
      <c r="A42584" s="489" t="str">
        <f t="shared" si="665"/>
        <v>2376600124訪問型サービス（独自）</v>
      </c>
      <c r="B42584" s="489">
        <v>2376600124</v>
      </c>
      <c r="C42584" s="489" t="s">
        <v>2571</v>
      </c>
      <c r="D42584" s="489" t="s">
        <v>12115</v>
      </c>
    </row>
    <row r="42585" spans="1:4">
      <c r="A42585" s="489" t="str">
        <f t="shared" si="665"/>
        <v>2376600124訪問型サービス（独自）</v>
      </c>
      <c r="B42585" s="489">
        <v>2376600124</v>
      </c>
      <c r="C42585" s="489" t="s">
        <v>2571</v>
      </c>
      <c r="D42585" s="489" t="s">
        <v>12115</v>
      </c>
    </row>
    <row r="42586" spans="1:4">
      <c r="A42586" s="489" t="str">
        <f t="shared" si="665"/>
        <v>2376600132居宅介護支援</v>
      </c>
      <c r="B42586" s="489">
        <v>2376600132</v>
      </c>
      <c r="C42586" s="489" t="s">
        <v>2519</v>
      </c>
      <c r="D42586" s="489" t="s">
        <v>12116</v>
      </c>
    </row>
    <row r="42587" spans="1:4">
      <c r="A42587" s="489" t="str">
        <f t="shared" si="665"/>
        <v>2376600181介護予防訪問入浴介護</v>
      </c>
      <c r="B42587" s="489">
        <v>2376600181</v>
      </c>
      <c r="C42587" s="489" t="s">
        <v>2510</v>
      </c>
      <c r="D42587" s="489" t="s">
        <v>12117</v>
      </c>
    </row>
    <row r="42588" spans="1:4">
      <c r="A42588" s="489" t="str">
        <f t="shared" si="665"/>
        <v>2376600181訪問入浴介護</v>
      </c>
      <c r="B42588" s="489">
        <v>2376600181</v>
      </c>
      <c r="C42588" s="489" t="s">
        <v>2509</v>
      </c>
      <c r="D42588" s="489" t="s">
        <v>12117</v>
      </c>
    </row>
    <row r="42589" spans="1:4">
      <c r="A42589" s="489" t="str">
        <f t="shared" si="665"/>
        <v>2376600272介護予防短期入所生活介護</v>
      </c>
      <c r="B42589" s="489">
        <v>2376600272</v>
      </c>
      <c r="C42589" s="489" t="s">
        <v>2093</v>
      </c>
      <c r="D42589" s="489" t="s">
        <v>12118</v>
      </c>
    </row>
    <row r="42590" spans="1:4">
      <c r="A42590" s="489" t="str">
        <f t="shared" si="665"/>
        <v>2376600272介護予防短期入所生活介護</v>
      </c>
      <c r="B42590" s="489">
        <v>2376600272</v>
      </c>
      <c r="C42590" s="489" t="s">
        <v>2093</v>
      </c>
      <c r="D42590" s="489" t="s">
        <v>12118</v>
      </c>
    </row>
    <row r="42591" spans="1:4">
      <c r="A42591" s="489" t="str">
        <f t="shared" si="665"/>
        <v>2376600272短期入所生活介護</v>
      </c>
      <c r="B42591" s="489">
        <v>2376600272</v>
      </c>
      <c r="C42591" s="489" t="s">
        <v>2092</v>
      </c>
      <c r="D42591" s="489" t="s">
        <v>12118</v>
      </c>
    </row>
    <row r="42592" spans="1:4">
      <c r="A42592" s="489" t="str">
        <f t="shared" si="665"/>
        <v>2376600272短期入所生活介護</v>
      </c>
      <c r="B42592" s="489">
        <v>2376600272</v>
      </c>
      <c r="C42592" s="489" t="s">
        <v>2092</v>
      </c>
      <c r="D42592" s="489" t="s">
        <v>12118</v>
      </c>
    </row>
    <row r="42593" spans="1:4">
      <c r="A42593" s="489" t="str">
        <f t="shared" si="665"/>
        <v>2376600280介護予防支援</v>
      </c>
      <c r="B42593" s="489">
        <v>2376600280</v>
      </c>
      <c r="C42593" s="489" t="s">
        <v>2520</v>
      </c>
      <c r="D42593" s="489" t="s">
        <v>12119</v>
      </c>
    </row>
    <row r="42594" spans="1:4">
      <c r="A42594" s="489" t="str">
        <f t="shared" si="665"/>
        <v>2376600280居宅介護支援</v>
      </c>
      <c r="B42594" s="489">
        <v>2376600280</v>
      </c>
      <c r="C42594" s="489" t="s">
        <v>2519</v>
      </c>
      <c r="D42594" s="489" t="s">
        <v>12119</v>
      </c>
    </row>
    <row r="42595" spans="1:4">
      <c r="A42595" s="489" t="str">
        <f t="shared" si="665"/>
        <v>2376600298介護老人福祉施設</v>
      </c>
      <c r="B42595" s="489">
        <v>2376600298</v>
      </c>
      <c r="C42595" s="489" t="s">
        <v>1921</v>
      </c>
      <c r="D42595" s="489" t="s">
        <v>12120</v>
      </c>
    </row>
    <row r="42596" spans="1:4">
      <c r="A42596" s="489" t="str">
        <f t="shared" si="665"/>
        <v>2376600306訪問介護</v>
      </c>
      <c r="B42596" s="489">
        <v>2376600306</v>
      </c>
      <c r="C42596" s="489" t="s">
        <v>140</v>
      </c>
      <c r="D42596" s="489" t="s">
        <v>12121</v>
      </c>
    </row>
    <row r="42597" spans="1:4">
      <c r="A42597" s="489" t="str">
        <f t="shared" si="665"/>
        <v>2376600306訪問介護</v>
      </c>
      <c r="B42597" s="489">
        <v>2376600306</v>
      </c>
      <c r="C42597" s="489" t="s">
        <v>140</v>
      </c>
      <c r="D42597" s="489" t="s">
        <v>12121</v>
      </c>
    </row>
    <row r="42598" spans="1:4">
      <c r="A42598" s="489" t="str">
        <f t="shared" si="665"/>
        <v>2376600306訪問型サービス（独自）</v>
      </c>
      <c r="B42598" s="489">
        <v>2376600306</v>
      </c>
      <c r="C42598" s="489" t="s">
        <v>2571</v>
      </c>
      <c r="D42598" s="489" t="s">
        <v>12121</v>
      </c>
    </row>
    <row r="42599" spans="1:4">
      <c r="A42599" s="489" t="str">
        <f t="shared" si="665"/>
        <v>2376600306訪問型サービス（独自）</v>
      </c>
      <c r="B42599" s="489">
        <v>2376600306</v>
      </c>
      <c r="C42599" s="489" t="s">
        <v>2571</v>
      </c>
      <c r="D42599" s="489" t="s">
        <v>12121</v>
      </c>
    </row>
    <row r="42600" spans="1:4">
      <c r="A42600" s="489" t="str">
        <f t="shared" si="665"/>
        <v>2376600314介護予防認知症対応型通所介護</v>
      </c>
      <c r="B42600" s="489">
        <v>2376600314</v>
      </c>
      <c r="C42600" s="489" t="s">
        <v>2517</v>
      </c>
      <c r="D42600" s="489" t="s">
        <v>12122</v>
      </c>
    </row>
    <row r="42601" spans="1:4">
      <c r="A42601" s="489" t="str">
        <f t="shared" si="665"/>
        <v>2376600314介護予防認知症対応型通所介護</v>
      </c>
      <c r="B42601" s="489">
        <v>2376600314</v>
      </c>
      <c r="C42601" s="489" t="s">
        <v>2517</v>
      </c>
      <c r="D42601" s="489" t="s">
        <v>12122</v>
      </c>
    </row>
    <row r="42602" spans="1:4">
      <c r="A42602" s="489" t="str">
        <f t="shared" si="665"/>
        <v>2376600314通所介護</v>
      </c>
      <c r="B42602" s="489">
        <v>2376600314</v>
      </c>
      <c r="C42602" s="489" t="s">
        <v>158</v>
      </c>
      <c r="D42602" s="489" t="s">
        <v>12122</v>
      </c>
    </row>
    <row r="42603" spans="1:4">
      <c r="A42603" s="489" t="str">
        <f t="shared" si="665"/>
        <v>2376600314通所型サービス（独自）</v>
      </c>
      <c r="B42603" s="489">
        <v>2376600314</v>
      </c>
      <c r="C42603" s="489" t="s">
        <v>2570</v>
      </c>
      <c r="D42603" s="489" t="s">
        <v>12122</v>
      </c>
    </row>
    <row r="42604" spans="1:4">
      <c r="A42604" s="489" t="str">
        <f t="shared" si="665"/>
        <v>2376600314通所型サービス（独自）</v>
      </c>
      <c r="B42604" s="489">
        <v>2376600314</v>
      </c>
      <c r="C42604" s="489" t="s">
        <v>2570</v>
      </c>
      <c r="D42604" s="489" t="s">
        <v>12122</v>
      </c>
    </row>
    <row r="42605" spans="1:4">
      <c r="A42605" s="489" t="str">
        <f t="shared" si="665"/>
        <v>2376600314認知症対応型通所介護</v>
      </c>
      <c r="B42605" s="489">
        <v>2376600314</v>
      </c>
      <c r="C42605" s="489" t="s">
        <v>2516</v>
      </c>
      <c r="D42605" s="489" t="s">
        <v>12122</v>
      </c>
    </row>
    <row r="42606" spans="1:4">
      <c r="A42606" s="489" t="str">
        <f t="shared" si="665"/>
        <v>2376600314認知症対応型通所介護</v>
      </c>
      <c r="B42606" s="489">
        <v>2376600314</v>
      </c>
      <c r="C42606" s="489" t="s">
        <v>2516</v>
      </c>
      <c r="D42606" s="489" t="s">
        <v>12122</v>
      </c>
    </row>
    <row r="42607" spans="1:4">
      <c r="A42607" s="489" t="str">
        <f t="shared" si="665"/>
        <v>2376600405介護予防認知症対応型共同生活介護（短期利用型）</v>
      </c>
      <c r="B42607" s="489">
        <v>2376600405</v>
      </c>
      <c r="C42607" s="489" t="s">
        <v>19398</v>
      </c>
      <c r="D42607" s="489" t="s">
        <v>12123</v>
      </c>
    </row>
    <row r="42608" spans="1:4">
      <c r="A42608" s="489" t="str">
        <f t="shared" si="665"/>
        <v>2376600405介護予防認知症対応型共同生活介護（短期利用型）</v>
      </c>
      <c r="B42608" s="489">
        <v>2376600405</v>
      </c>
      <c r="C42608" s="489" t="s">
        <v>19398</v>
      </c>
      <c r="D42608" s="489" t="s">
        <v>12123</v>
      </c>
    </row>
    <row r="42609" spans="1:4">
      <c r="A42609" s="489" t="str">
        <f t="shared" si="665"/>
        <v>2376600405介護予防認知症対応型共同生活介護</v>
      </c>
      <c r="B42609" s="489">
        <v>2376600405</v>
      </c>
      <c r="C42609" s="489" t="s">
        <v>2088</v>
      </c>
      <c r="D42609" s="489" t="s">
        <v>12123</v>
      </c>
    </row>
    <row r="42610" spans="1:4">
      <c r="A42610" s="489" t="str">
        <f t="shared" si="665"/>
        <v>2376600405介護予防認知症対応型共同生活介護</v>
      </c>
      <c r="B42610" s="489">
        <v>2376600405</v>
      </c>
      <c r="C42610" s="489" t="s">
        <v>2088</v>
      </c>
      <c r="D42610" s="489" t="s">
        <v>12123</v>
      </c>
    </row>
    <row r="42611" spans="1:4">
      <c r="A42611" s="489" t="str">
        <f t="shared" si="665"/>
        <v>2376600405認知症対応型共同生活介護（短期利用型）</v>
      </c>
      <c r="B42611" s="489">
        <v>2376600405</v>
      </c>
      <c r="C42611" s="489" t="s">
        <v>19399</v>
      </c>
      <c r="D42611" s="489" t="s">
        <v>12123</v>
      </c>
    </row>
    <row r="42612" spans="1:4">
      <c r="A42612" s="489" t="str">
        <f t="shared" si="665"/>
        <v>2376600405認知症対応型共同生活介護（短期利用型）</v>
      </c>
      <c r="B42612" s="489">
        <v>2376600405</v>
      </c>
      <c r="C42612" s="489" t="s">
        <v>19399</v>
      </c>
      <c r="D42612" s="489" t="s">
        <v>12123</v>
      </c>
    </row>
    <row r="42613" spans="1:4">
      <c r="A42613" s="489" t="str">
        <f t="shared" si="665"/>
        <v>2376600405認知症対応型共同生活介護</v>
      </c>
      <c r="B42613" s="489">
        <v>2376600405</v>
      </c>
      <c r="C42613" s="489" t="s">
        <v>2087</v>
      </c>
      <c r="D42613" s="489" t="s">
        <v>12123</v>
      </c>
    </row>
    <row r="42614" spans="1:4">
      <c r="A42614" s="489" t="str">
        <f t="shared" si="665"/>
        <v>2376600405認知症対応型共同生活介護</v>
      </c>
      <c r="B42614" s="489">
        <v>2376600405</v>
      </c>
      <c r="C42614" s="489" t="s">
        <v>2087</v>
      </c>
      <c r="D42614" s="489" t="s">
        <v>12123</v>
      </c>
    </row>
    <row r="42615" spans="1:4">
      <c r="A42615" s="489" t="str">
        <f t="shared" si="665"/>
        <v>2376600421訪問介護</v>
      </c>
      <c r="B42615" s="489">
        <v>2376600421</v>
      </c>
      <c r="C42615" s="489" t="s">
        <v>140</v>
      </c>
      <c r="D42615" s="489" t="s">
        <v>12124</v>
      </c>
    </row>
    <row r="42616" spans="1:4">
      <c r="A42616" s="489" t="str">
        <f t="shared" si="665"/>
        <v>2376600421訪問介護</v>
      </c>
      <c r="B42616" s="489">
        <v>2376600421</v>
      </c>
      <c r="C42616" s="489" t="s">
        <v>140</v>
      </c>
      <c r="D42616" s="489" t="s">
        <v>12124</v>
      </c>
    </row>
    <row r="42617" spans="1:4">
      <c r="A42617" s="489" t="str">
        <f t="shared" si="665"/>
        <v>2376600421訪問型サービス（独自）</v>
      </c>
      <c r="B42617" s="489">
        <v>2376600421</v>
      </c>
      <c r="C42617" s="489" t="s">
        <v>2571</v>
      </c>
      <c r="D42617" s="489" t="s">
        <v>12124</v>
      </c>
    </row>
    <row r="42618" spans="1:4">
      <c r="A42618" s="489" t="str">
        <f t="shared" si="665"/>
        <v>2376600421訪問型サービス（独自）</v>
      </c>
      <c r="B42618" s="489">
        <v>2376600421</v>
      </c>
      <c r="C42618" s="489" t="s">
        <v>2571</v>
      </c>
      <c r="D42618" s="489" t="s">
        <v>12124</v>
      </c>
    </row>
    <row r="42619" spans="1:4">
      <c r="A42619" s="489" t="str">
        <f t="shared" si="665"/>
        <v>2376600439介護予防特定施設入居者生活介護</v>
      </c>
      <c r="B42619" s="489">
        <v>2376600439</v>
      </c>
      <c r="C42619" s="489" t="s">
        <v>2514</v>
      </c>
      <c r="D42619" s="489" t="s">
        <v>12125</v>
      </c>
    </row>
    <row r="42620" spans="1:4">
      <c r="A42620" s="489" t="str">
        <f t="shared" si="665"/>
        <v>2376600439特定施設入居者生活介護</v>
      </c>
      <c r="B42620" s="489">
        <v>2376600439</v>
      </c>
      <c r="C42620" s="489" t="s">
        <v>2513</v>
      </c>
      <c r="D42620" s="489" t="s">
        <v>12125</v>
      </c>
    </row>
    <row r="42621" spans="1:4">
      <c r="A42621" s="489" t="str">
        <f t="shared" si="665"/>
        <v>2376600447介護予防短期入所生活介護</v>
      </c>
      <c r="B42621" s="489">
        <v>2376600447</v>
      </c>
      <c r="C42621" s="489" t="s">
        <v>2093</v>
      </c>
      <c r="D42621" s="489" t="s">
        <v>12126</v>
      </c>
    </row>
    <row r="42622" spans="1:4">
      <c r="A42622" s="489" t="str">
        <f t="shared" si="665"/>
        <v>2376600447短期入所生活介護</v>
      </c>
      <c r="B42622" s="489">
        <v>2376600447</v>
      </c>
      <c r="C42622" s="489" t="s">
        <v>2092</v>
      </c>
      <c r="D42622" s="489" t="s">
        <v>12126</v>
      </c>
    </row>
    <row r="42623" spans="1:4">
      <c r="A42623" s="489" t="str">
        <f t="shared" si="665"/>
        <v>2376600454通所型サービス（独自）</v>
      </c>
      <c r="B42623" s="489">
        <v>2376600454</v>
      </c>
      <c r="C42623" s="489" t="s">
        <v>2570</v>
      </c>
      <c r="D42623" s="489" t="s">
        <v>12127</v>
      </c>
    </row>
    <row r="42624" spans="1:4">
      <c r="A42624" s="489" t="str">
        <f t="shared" si="665"/>
        <v>2377100033訪問介護</v>
      </c>
      <c r="B42624" s="489">
        <v>2377100033</v>
      </c>
      <c r="C42624" s="489" t="s">
        <v>140</v>
      </c>
      <c r="D42624" s="489" t="s">
        <v>12128</v>
      </c>
    </row>
    <row r="42625" spans="1:4">
      <c r="A42625" s="489" t="str">
        <f t="shared" si="665"/>
        <v>2377100033訪問介護</v>
      </c>
      <c r="B42625" s="489">
        <v>2377100033</v>
      </c>
      <c r="C42625" s="489" t="s">
        <v>140</v>
      </c>
      <c r="D42625" s="489" t="s">
        <v>12128</v>
      </c>
    </row>
    <row r="42626" spans="1:4">
      <c r="A42626" s="489" t="str">
        <f t="shared" ref="A42626:A42689" si="666">B42626&amp;C42626</f>
        <v>2377100033訪問型サービス（独自）</v>
      </c>
      <c r="B42626" s="489">
        <v>2377100033</v>
      </c>
      <c r="C42626" s="489" t="s">
        <v>2571</v>
      </c>
      <c r="D42626" s="489" t="s">
        <v>12128</v>
      </c>
    </row>
    <row r="42627" spans="1:4">
      <c r="A42627" s="489" t="str">
        <f t="shared" si="666"/>
        <v>2377100033訪問型サービス（独自）</v>
      </c>
      <c r="B42627" s="489">
        <v>2377100033</v>
      </c>
      <c r="C42627" s="489" t="s">
        <v>2571</v>
      </c>
      <c r="D42627" s="489" t="s">
        <v>12128</v>
      </c>
    </row>
    <row r="42628" spans="1:4">
      <c r="A42628" s="489" t="str">
        <f t="shared" si="666"/>
        <v>2377100066介護予防支援</v>
      </c>
      <c r="B42628" s="489">
        <v>2377100066</v>
      </c>
      <c r="C42628" s="489" t="s">
        <v>2520</v>
      </c>
      <c r="D42628" s="489" t="s">
        <v>12129</v>
      </c>
    </row>
    <row r="42629" spans="1:4">
      <c r="A42629" s="489" t="str">
        <f t="shared" si="666"/>
        <v>2377100066居宅介護支援</v>
      </c>
      <c r="B42629" s="489">
        <v>2377100066</v>
      </c>
      <c r="C42629" s="489" t="s">
        <v>2519</v>
      </c>
      <c r="D42629" s="489" t="s">
        <v>12129</v>
      </c>
    </row>
    <row r="42630" spans="1:4">
      <c r="A42630" s="489" t="str">
        <f t="shared" si="666"/>
        <v>2377100082地域密着型通所介護</v>
      </c>
      <c r="B42630" s="489">
        <v>2377100082</v>
      </c>
      <c r="C42630" s="489" t="s">
        <v>161</v>
      </c>
      <c r="D42630" s="489" t="s">
        <v>12130</v>
      </c>
    </row>
    <row r="42631" spans="1:4">
      <c r="A42631" s="489" t="str">
        <f t="shared" si="666"/>
        <v>2377100082地域密着型通所介護</v>
      </c>
      <c r="B42631" s="489">
        <v>2377100082</v>
      </c>
      <c r="C42631" s="489" t="s">
        <v>161</v>
      </c>
      <c r="D42631" s="489" t="s">
        <v>12130</v>
      </c>
    </row>
    <row r="42632" spans="1:4">
      <c r="A42632" s="489" t="str">
        <f t="shared" si="666"/>
        <v>2377100082通所型サービス（独自）</v>
      </c>
      <c r="B42632" s="489">
        <v>2377100082</v>
      </c>
      <c r="C42632" s="489" t="s">
        <v>2570</v>
      </c>
      <c r="D42632" s="489" t="s">
        <v>12130</v>
      </c>
    </row>
    <row r="42633" spans="1:4">
      <c r="A42633" s="489" t="str">
        <f t="shared" si="666"/>
        <v>2377100082通所型サービス（独自）</v>
      </c>
      <c r="B42633" s="489">
        <v>2377100082</v>
      </c>
      <c r="C42633" s="489" t="s">
        <v>2570</v>
      </c>
      <c r="D42633" s="489" t="s">
        <v>12130</v>
      </c>
    </row>
    <row r="42634" spans="1:4">
      <c r="A42634" s="489" t="str">
        <f t="shared" si="666"/>
        <v>2377100116介護予防支援</v>
      </c>
      <c r="B42634" s="489">
        <v>2377100116</v>
      </c>
      <c r="C42634" s="489" t="s">
        <v>2520</v>
      </c>
      <c r="D42634" s="489" t="s">
        <v>12131</v>
      </c>
    </row>
    <row r="42635" spans="1:4">
      <c r="A42635" s="489" t="str">
        <f t="shared" si="666"/>
        <v>2377100116居宅介護支援</v>
      </c>
      <c r="B42635" s="489">
        <v>2377100116</v>
      </c>
      <c r="C42635" s="489" t="s">
        <v>2519</v>
      </c>
      <c r="D42635" s="489" t="s">
        <v>12131</v>
      </c>
    </row>
    <row r="42636" spans="1:4">
      <c r="A42636" s="489" t="str">
        <f t="shared" si="666"/>
        <v>2377100124介護予防認知症対応型共同生活介護（短期利用型）</v>
      </c>
      <c r="B42636" s="489">
        <v>2377100124</v>
      </c>
      <c r="C42636" s="489" t="s">
        <v>19398</v>
      </c>
      <c r="D42636" s="489" t="s">
        <v>12132</v>
      </c>
    </row>
    <row r="42637" spans="1:4">
      <c r="A42637" s="489" t="str">
        <f t="shared" si="666"/>
        <v>2377100124介護予防認知症対応型共同生活介護（短期利用型）</v>
      </c>
      <c r="B42637" s="489">
        <v>2377100124</v>
      </c>
      <c r="C42637" s="489" t="s">
        <v>19398</v>
      </c>
      <c r="D42637" s="489" t="s">
        <v>12132</v>
      </c>
    </row>
    <row r="42638" spans="1:4">
      <c r="A42638" s="489" t="str">
        <f t="shared" si="666"/>
        <v>2377100124介護予防認知症対応型共同生活介護</v>
      </c>
      <c r="B42638" s="489">
        <v>2377100124</v>
      </c>
      <c r="C42638" s="489" t="s">
        <v>2088</v>
      </c>
      <c r="D42638" s="489" t="s">
        <v>12132</v>
      </c>
    </row>
    <row r="42639" spans="1:4">
      <c r="A42639" s="489" t="str">
        <f t="shared" si="666"/>
        <v>2377100124介護予防認知症対応型共同生活介護</v>
      </c>
      <c r="B42639" s="489">
        <v>2377100124</v>
      </c>
      <c r="C42639" s="489" t="s">
        <v>2088</v>
      </c>
      <c r="D42639" s="489" t="s">
        <v>12132</v>
      </c>
    </row>
    <row r="42640" spans="1:4">
      <c r="A42640" s="489" t="str">
        <f t="shared" si="666"/>
        <v>2377100124認知症対応型共同生活介護（短期利用型）</v>
      </c>
      <c r="B42640" s="489">
        <v>2377100124</v>
      </c>
      <c r="C42640" s="489" t="s">
        <v>19399</v>
      </c>
      <c r="D42640" s="489" t="s">
        <v>12132</v>
      </c>
    </row>
    <row r="42641" spans="1:4">
      <c r="A42641" s="489" t="str">
        <f t="shared" si="666"/>
        <v>2377100124認知症対応型共同生活介護</v>
      </c>
      <c r="B42641" s="489">
        <v>2377100124</v>
      </c>
      <c r="C42641" s="489" t="s">
        <v>2087</v>
      </c>
      <c r="D42641" s="489" t="s">
        <v>12132</v>
      </c>
    </row>
    <row r="42642" spans="1:4">
      <c r="A42642" s="489" t="str">
        <f t="shared" si="666"/>
        <v>2377100124認知症対応型共同生活介護</v>
      </c>
      <c r="B42642" s="489">
        <v>2377100124</v>
      </c>
      <c r="C42642" s="489" t="s">
        <v>2087</v>
      </c>
      <c r="D42642" s="489" t="s">
        <v>12132</v>
      </c>
    </row>
    <row r="42643" spans="1:4">
      <c r="A42643" s="489" t="str">
        <f t="shared" si="666"/>
        <v>2377100140通所介護</v>
      </c>
      <c r="B42643" s="489">
        <v>2377100140</v>
      </c>
      <c r="C42643" s="489" t="s">
        <v>158</v>
      </c>
      <c r="D42643" s="489" t="s">
        <v>12133</v>
      </c>
    </row>
    <row r="42644" spans="1:4">
      <c r="A42644" s="489" t="str">
        <f t="shared" si="666"/>
        <v>2377100140通所型サービス（独自）</v>
      </c>
      <c r="B42644" s="489">
        <v>2377100140</v>
      </c>
      <c r="C42644" s="489" t="s">
        <v>2570</v>
      </c>
      <c r="D42644" s="489" t="s">
        <v>12133</v>
      </c>
    </row>
    <row r="42645" spans="1:4">
      <c r="A42645" s="489" t="str">
        <f t="shared" si="666"/>
        <v>2377100140通所型サービス（独自）</v>
      </c>
      <c r="B42645" s="489">
        <v>2377100140</v>
      </c>
      <c r="C42645" s="489" t="s">
        <v>2570</v>
      </c>
      <c r="D42645" s="489" t="s">
        <v>12133</v>
      </c>
    </row>
    <row r="42646" spans="1:4">
      <c r="A42646" s="489" t="str">
        <f t="shared" si="666"/>
        <v>2377100157通所介護</v>
      </c>
      <c r="B42646" s="489">
        <v>2377100157</v>
      </c>
      <c r="C42646" s="489" t="s">
        <v>158</v>
      </c>
      <c r="D42646" s="489" t="s">
        <v>12134</v>
      </c>
    </row>
    <row r="42647" spans="1:4">
      <c r="A42647" s="489" t="str">
        <f t="shared" si="666"/>
        <v>2377100157通所介護</v>
      </c>
      <c r="B42647" s="489">
        <v>2377100157</v>
      </c>
      <c r="C42647" s="489" t="s">
        <v>158</v>
      </c>
      <c r="D42647" s="489" t="s">
        <v>12134</v>
      </c>
    </row>
    <row r="42648" spans="1:4">
      <c r="A42648" s="489" t="str">
        <f t="shared" si="666"/>
        <v>2377100157通所型サービス（独自）</v>
      </c>
      <c r="B42648" s="489">
        <v>2377100157</v>
      </c>
      <c r="C42648" s="489" t="s">
        <v>2570</v>
      </c>
      <c r="D42648" s="489" t="s">
        <v>12134</v>
      </c>
    </row>
    <row r="42649" spans="1:4">
      <c r="A42649" s="489" t="str">
        <f t="shared" si="666"/>
        <v>2377100157通所型サービス（独自）</v>
      </c>
      <c r="B42649" s="489">
        <v>2377100157</v>
      </c>
      <c r="C42649" s="489" t="s">
        <v>2570</v>
      </c>
      <c r="D42649" s="489" t="s">
        <v>12134</v>
      </c>
    </row>
    <row r="42650" spans="1:4">
      <c r="A42650" s="489" t="str">
        <f t="shared" si="666"/>
        <v>2377100165地域密着型通所介護</v>
      </c>
      <c r="B42650" s="489">
        <v>2377100165</v>
      </c>
      <c r="C42650" s="489" t="s">
        <v>161</v>
      </c>
      <c r="D42650" s="489" t="s">
        <v>12135</v>
      </c>
    </row>
    <row r="42651" spans="1:4">
      <c r="A42651" s="489" t="str">
        <f t="shared" si="666"/>
        <v>2377100181通所介護</v>
      </c>
      <c r="B42651" s="489">
        <v>2377100181</v>
      </c>
      <c r="C42651" s="489" t="s">
        <v>158</v>
      </c>
      <c r="D42651" s="489" t="s">
        <v>12113</v>
      </c>
    </row>
    <row r="42652" spans="1:4">
      <c r="A42652" s="489" t="str">
        <f t="shared" si="666"/>
        <v>2377100181通所型サービス（独自）</v>
      </c>
      <c r="B42652" s="489">
        <v>2377100181</v>
      </c>
      <c r="C42652" s="489" t="s">
        <v>2570</v>
      </c>
      <c r="D42652" s="489" t="s">
        <v>12113</v>
      </c>
    </row>
    <row r="42653" spans="1:4">
      <c r="A42653" s="489" t="str">
        <f t="shared" si="666"/>
        <v>2377100181通所型サービス（独自）</v>
      </c>
      <c r="B42653" s="489">
        <v>2377100181</v>
      </c>
      <c r="C42653" s="489" t="s">
        <v>2570</v>
      </c>
      <c r="D42653" s="489" t="s">
        <v>12113</v>
      </c>
    </row>
    <row r="42654" spans="1:4">
      <c r="A42654" s="489" t="str">
        <f t="shared" si="666"/>
        <v>2377100215地域密着型通所介護</v>
      </c>
      <c r="B42654" s="489">
        <v>2377100215</v>
      </c>
      <c r="C42654" s="489" t="s">
        <v>161</v>
      </c>
      <c r="D42654" s="489" t="s">
        <v>12136</v>
      </c>
    </row>
    <row r="42655" spans="1:4">
      <c r="A42655" s="489" t="str">
        <f t="shared" si="666"/>
        <v>2377100215地域密着型通所介護</v>
      </c>
      <c r="B42655" s="489">
        <v>2377100215</v>
      </c>
      <c r="C42655" s="489" t="s">
        <v>161</v>
      </c>
      <c r="D42655" s="489" t="s">
        <v>12136</v>
      </c>
    </row>
    <row r="42656" spans="1:4">
      <c r="A42656" s="489" t="str">
        <f t="shared" si="666"/>
        <v>2377100215通所型サービス（独自）</v>
      </c>
      <c r="B42656" s="489">
        <v>2377100215</v>
      </c>
      <c r="C42656" s="489" t="s">
        <v>2570</v>
      </c>
      <c r="D42656" s="489" t="s">
        <v>12136</v>
      </c>
    </row>
    <row r="42657" spans="1:4">
      <c r="A42657" s="489" t="str">
        <f t="shared" si="666"/>
        <v>2377100215通所型サービス（独自）</v>
      </c>
      <c r="B42657" s="489">
        <v>2377100215</v>
      </c>
      <c r="C42657" s="489" t="s">
        <v>2570</v>
      </c>
      <c r="D42657" s="489" t="s">
        <v>12136</v>
      </c>
    </row>
    <row r="42658" spans="1:4">
      <c r="A42658" s="489" t="str">
        <f t="shared" si="666"/>
        <v>2377100223通所介護</v>
      </c>
      <c r="B42658" s="489">
        <v>2377100223</v>
      </c>
      <c r="C42658" s="489" t="s">
        <v>158</v>
      </c>
      <c r="D42658" s="489" t="s">
        <v>12137</v>
      </c>
    </row>
    <row r="42659" spans="1:4">
      <c r="A42659" s="489" t="str">
        <f t="shared" si="666"/>
        <v>2377100223通所介護</v>
      </c>
      <c r="B42659" s="489">
        <v>2377100223</v>
      </c>
      <c r="C42659" s="489" t="s">
        <v>158</v>
      </c>
      <c r="D42659" s="489" t="s">
        <v>12137</v>
      </c>
    </row>
    <row r="42660" spans="1:4">
      <c r="A42660" s="489" t="str">
        <f t="shared" si="666"/>
        <v>2377100223通所型サービス（独自）</v>
      </c>
      <c r="B42660" s="489">
        <v>2377100223</v>
      </c>
      <c r="C42660" s="489" t="s">
        <v>2570</v>
      </c>
      <c r="D42660" s="489" t="s">
        <v>12137</v>
      </c>
    </row>
    <row r="42661" spans="1:4">
      <c r="A42661" s="489" t="str">
        <f t="shared" si="666"/>
        <v>2377100223通所型サービス（独自）</v>
      </c>
      <c r="B42661" s="489">
        <v>2377100223</v>
      </c>
      <c r="C42661" s="489" t="s">
        <v>2570</v>
      </c>
      <c r="D42661" s="489" t="s">
        <v>12137</v>
      </c>
    </row>
    <row r="42662" spans="1:4">
      <c r="A42662" s="489" t="str">
        <f t="shared" si="666"/>
        <v>2377100223通所型サービス（独自／定率）</v>
      </c>
      <c r="B42662" s="489">
        <v>2377100223</v>
      </c>
      <c r="C42662" s="489" t="s">
        <v>2567</v>
      </c>
      <c r="D42662" s="489" t="s">
        <v>12137</v>
      </c>
    </row>
    <row r="42663" spans="1:4">
      <c r="A42663" s="489" t="str">
        <f t="shared" si="666"/>
        <v>2377100249通所介護</v>
      </c>
      <c r="B42663" s="489">
        <v>2377100249</v>
      </c>
      <c r="C42663" s="489" t="s">
        <v>158</v>
      </c>
      <c r="D42663" s="489" t="s">
        <v>12138</v>
      </c>
    </row>
    <row r="42664" spans="1:4">
      <c r="A42664" s="489" t="str">
        <f t="shared" si="666"/>
        <v>2377100249通所型サービス（独自）</v>
      </c>
      <c r="B42664" s="489">
        <v>2377100249</v>
      </c>
      <c r="C42664" s="489" t="s">
        <v>2570</v>
      </c>
      <c r="D42664" s="489" t="s">
        <v>12138</v>
      </c>
    </row>
    <row r="42665" spans="1:4">
      <c r="A42665" s="489" t="str">
        <f t="shared" si="666"/>
        <v>2377100249通所型サービス（独自）</v>
      </c>
      <c r="B42665" s="489">
        <v>2377100249</v>
      </c>
      <c r="C42665" s="489" t="s">
        <v>2570</v>
      </c>
      <c r="D42665" s="489" t="s">
        <v>12138</v>
      </c>
    </row>
    <row r="42666" spans="1:4">
      <c r="A42666" s="489" t="str">
        <f t="shared" si="666"/>
        <v>2377100256介護予防支援</v>
      </c>
      <c r="B42666" s="489">
        <v>2377100256</v>
      </c>
      <c r="C42666" s="489" t="s">
        <v>2520</v>
      </c>
      <c r="D42666" s="489" t="s">
        <v>12139</v>
      </c>
    </row>
    <row r="42667" spans="1:4">
      <c r="A42667" s="489" t="str">
        <f t="shared" si="666"/>
        <v>2377100256居宅介護支援</v>
      </c>
      <c r="B42667" s="489">
        <v>2377100256</v>
      </c>
      <c r="C42667" s="489" t="s">
        <v>2519</v>
      </c>
      <c r="D42667" s="489" t="s">
        <v>12139</v>
      </c>
    </row>
    <row r="42668" spans="1:4">
      <c r="A42668" s="489" t="str">
        <f t="shared" si="666"/>
        <v>2377100264介護予防短期入所生活介護</v>
      </c>
      <c r="B42668" s="489">
        <v>2377100264</v>
      </c>
      <c r="C42668" s="489" t="s">
        <v>2093</v>
      </c>
      <c r="D42668" s="489" t="s">
        <v>12140</v>
      </c>
    </row>
    <row r="42669" spans="1:4">
      <c r="A42669" s="489" t="str">
        <f t="shared" si="666"/>
        <v>2377100264短期入所生活介護</v>
      </c>
      <c r="B42669" s="489">
        <v>2377100264</v>
      </c>
      <c r="C42669" s="489" t="s">
        <v>2092</v>
      </c>
      <c r="D42669" s="489" t="s">
        <v>12140</v>
      </c>
    </row>
    <row r="42670" spans="1:4">
      <c r="A42670" s="489" t="str">
        <f t="shared" si="666"/>
        <v>2377100272地域密着型通所介護</v>
      </c>
      <c r="B42670" s="489">
        <v>2377100272</v>
      </c>
      <c r="C42670" s="489" t="s">
        <v>161</v>
      </c>
      <c r="D42670" s="489" t="s">
        <v>12141</v>
      </c>
    </row>
    <row r="42671" spans="1:4">
      <c r="A42671" s="489" t="str">
        <f t="shared" si="666"/>
        <v>2377100272地域密着型通所介護</v>
      </c>
      <c r="B42671" s="489">
        <v>2377100272</v>
      </c>
      <c r="C42671" s="489" t="s">
        <v>161</v>
      </c>
      <c r="D42671" s="489" t="s">
        <v>12141</v>
      </c>
    </row>
    <row r="42672" spans="1:4">
      <c r="A42672" s="489" t="str">
        <f t="shared" si="666"/>
        <v>2377100272通所型サービス（独自）</v>
      </c>
      <c r="B42672" s="489">
        <v>2377100272</v>
      </c>
      <c r="C42672" s="489" t="s">
        <v>2570</v>
      </c>
      <c r="D42672" s="489" t="s">
        <v>12141</v>
      </c>
    </row>
    <row r="42673" spans="1:4">
      <c r="A42673" s="489" t="str">
        <f t="shared" si="666"/>
        <v>2377100272通所型サービス（独自）</v>
      </c>
      <c r="B42673" s="489">
        <v>2377100272</v>
      </c>
      <c r="C42673" s="489" t="s">
        <v>2570</v>
      </c>
      <c r="D42673" s="489" t="s">
        <v>12141</v>
      </c>
    </row>
    <row r="42674" spans="1:4">
      <c r="A42674" s="489" t="str">
        <f t="shared" si="666"/>
        <v>2377100280通所型サービス（独自）</v>
      </c>
      <c r="B42674" s="489">
        <v>2377100280</v>
      </c>
      <c r="C42674" s="489" t="s">
        <v>2570</v>
      </c>
      <c r="D42674" s="489" t="s">
        <v>12142</v>
      </c>
    </row>
    <row r="42675" spans="1:4">
      <c r="A42675" s="489" t="str">
        <f t="shared" si="666"/>
        <v>2377100298通所介護</v>
      </c>
      <c r="B42675" s="489">
        <v>2377100298</v>
      </c>
      <c r="C42675" s="489" t="s">
        <v>158</v>
      </c>
      <c r="D42675" s="489" t="s">
        <v>12143</v>
      </c>
    </row>
    <row r="42676" spans="1:4">
      <c r="A42676" s="489" t="str">
        <f t="shared" si="666"/>
        <v>2377100298通所型サービス（独自）</v>
      </c>
      <c r="B42676" s="489">
        <v>2377100298</v>
      </c>
      <c r="C42676" s="489" t="s">
        <v>2570</v>
      </c>
      <c r="D42676" s="489" t="s">
        <v>12143</v>
      </c>
    </row>
    <row r="42677" spans="1:4">
      <c r="A42677" s="489" t="str">
        <f t="shared" si="666"/>
        <v>2377100298通所型サービス（独自）</v>
      </c>
      <c r="B42677" s="489">
        <v>2377100298</v>
      </c>
      <c r="C42677" s="489" t="s">
        <v>2570</v>
      </c>
      <c r="D42677" s="489" t="s">
        <v>12143</v>
      </c>
    </row>
    <row r="42678" spans="1:4">
      <c r="A42678" s="489" t="str">
        <f t="shared" si="666"/>
        <v>2377100306介護予防短期入所生活介護</v>
      </c>
      <c r="B42678" s="489">
        <v>2377100306</v>
      </c>
      <c r="C42678" s="489" t="s">
        <v>2093</v>
      </c>
      <c r="D42678" s="489" t="s">
        <v>12144</v>
      </c>
    </row>
    <row r="42679" spans="1:4">
      <c r="A42679" s="489" t="str">
        <f t="shared" si="666"/>
        <v>2377100306介護予防短期入所生活介護</v>
      </c>
      <c r="B42679" s="489">
        <v>2377100306</v>
      </c>
      <c r="C42679" s="489" t="s">
        <v>2093</v>
      </c>
      <c r="D42679" s="489" t="s">
        <v>12144</v>
      </c>
    </row>
    <row r="42680" spans="1:4">
      <c r="A42680" s="489" t="str">
        <f t="shared" si="666"/>
        <v>2377100306短期入所生活介護</v>
      </c>
      <c r="B42680" s="489">
        <v>2377100306</v>
      </c>
      <c r="C42680" s="489" t="s">
        <v>2092</v>
      </c>
      <c r="D42680" s="489" t="s">
        <v>12144</v>
      </c>
    </row>
    <row r="42681" spans="1:4">
      <c r="A42681" s="489" t="str">
        <f t="shared" si="666"/>
        <v>2377100306短期入所生活介護</v>
      </c>
      <c r="B42681" s="489">
        <v>2377100306</v>
      </c>
      <c r="C42681" s="489" t="s">
        <v>2092</v>
      </c>
      <c r="D42681" s="489" t="s">
        <v>12144</v>
      </c>
    </row>
    <row r="42682" spans="1:4">
      <c r="A42682" s="489" t="str">
        <f t="shared" si="666"/>
        <v>2377100314地域密着型通所介護</v>
      </c>
      <c r="B42682" s="489">
        <v>2377100314</v>
      </c>
      <c r="C42682" s="489" t="s">
        <v>161</v>
      </c>
      <c r="D42682" s="489" t="s">
        <v>6696</v>
      </c>
    </row>
    <row r="42683" spans="1:4">
      <c r="A42683" s="489" t="str">
        <f t="shared" si="666"/>
        <v>2377100314地域密着型通所介護</v>
      </c>
      <c r="B42683" s="489">
        <v>2377100314</v>
      </c>
      <c r="C42683" s="489" t="s">
        <v>161</v>
      </c>
      <c r="D42683" s="489" t="s">
        <v>6696</v>
      </c>
    </row>
    <row r="42684" spans="1:4">
      <c r="A42684" s="489" t="str">
        <f t="shared" si="666"/>
        <v>2377100314通所型サービス（独自）</v>
      </c>
      <c r="B42684" s="489">
        <v>2377100314</v>
      </c>
      <c r="C42684" s="489" t="s">
        <v>2570</v>
      </c>
      <c r="D42684" s="489" t="s">
        <v>6696</v>
      </c>
    </row>
    <row r="42685" spans="1:4">
      <c r="A42685" s="489" t="str">
        <f t="shared" si="666"/>
        <v>2377100322地域密着型通所介護</v>
      </c>
      <c r="B42685" s="489">
        <v>2377100322</v>
      </c>
      <c r="C42685" s="489" t="s">
        <v>161</v>
      </c>
      <c r="D42685" s="489" t="s">
        <v>12145</v>
      </c>
    </row>
    <row r="42686" spans="1:4">
      <c r="A42686" s="489" t="str">
        <f t="shared" si="666"/>
        <v>2377100322地域密着型通所介護</v>
      </c>
      <c r="B42686" s="489">
        <v>2377100322</v>
      </c>
      <c r="C42686" s="489" t="s">
        <v>161</v>
      </c>
      <c r="D42686" s="489" t="s">
        <v>12145</v>
      </c>
    </row>
    <row r="42687" spans="1:4">
      <c r="A42687" s="489" t="str">
        <f t="shared" si="666"/>
        <v>2377100322通所型サービス（独自）</v>
      </c>
      <c r="B42687" s="489">
        <v>2377100322</v>
      </c>
      <c r="C42687" s="489" t="s">
        <v>2570</v>
      </c>
      <c r="D42687" s="489" t="s">
        <v>12145</v>
      </c>
    </row>
    <row r="42688" spans="1:4">
      <c r="A42688" s="489" t="str">
        <f t="shared" si="666"/>
        <v>2377100322通所型サービス（独自）</v>
      </c>
      <c r="B42688" s="489">
        <v>2377100322</v>
      </c>
      <c r="C42688" s="489" t="s">
        <v>2570</v>
      </c>
      <c r="D42688" s="489" t="s">
        <v>12145</v>
      </c>
    </row>
    <row r="42689" spans="1:4">
      <c r="A42689" s="489" t="str">
        <f t="shared" si="666"/>
        <v>2377100330通所介護</v>
      </c>
      <c r="B42689" s="489">
        <v>2377100330</v>
      </c>
      <c r="C42689" s="489" t="s">
        <v>158</v>
      </c>
      <c r="D42689" s="489" t="s">
        <v>12146</v>
      </c>
    </row>
    <row r="42690" spans="1:4">
      <c r="A42690" s="489" t="str">
        <f t="shared" ref="A42690:A42753" si="667">B42690&amp;C42690</f>
        <v>2377100330通所型サービス（独自）</v>
      </c>
      <c r="B42690" s="489">
        <v>2377100330</v>
      </c>
      <c r="C42690" s="489" t="s">
        <v>2570</v>
      </c>
      <c r="D42690" s="489" t="s">
        <v>12146</v>
      </c>
    </row>
    <row r="42691" spans="1:4">
      <c r="A42691" s="489" t="str">
        <f t="shared" si="667"/>
        <v>2377100330通所型サービス（独自）</v>
      </c>
      <c r="B42691" s="489">
        <v>2377100330</v>
      </c>
      <c r="C42691" s="489" t="s">
        <v>2570</v>
      </c>
      <c r="D42691" s="489" t="s">
        <v>12146</v>
      </c>
    </row>
    <row r="42692" spans="1:4">
      <c r="A42692" s="489" t="str">
        <f t="shared" si="667"/>
        <v>2377100348地域密着型通所介護</v>
      </c>
      <c r="B42692" s="489">
        <v>2377100348</v>
      </c>
      <c r="C42692" s="489" t="s">
        <v>161</v>
      </c>
      <c r="D42692" s="489" t="s">
        <v>12147</v>
      </c>
    </row>
    <row r="42693" spans="1:4">
      <c r="A42693" s="489" t="str">
        <f t="shared" si="667"/>
        <v>2377100348地域密着型通所介護</v>
      </c>
      <c r="B42693" s="489">
        <v>2377100348</v>
      </c>
      <c r="C42693" s="489" t="s">
        <v>161</v>
      </c>
      <c r="D42693" s="489" t="s">
        <v>12147</v>
      </c>
    </row>
    <row r="42694" spans="1:4">
      <c r="A42694" s="489" t="str">
        <f t="shared" si="667"/>
        <v>2377100348通所型サービス（独自）</v>
      </c>
      <c r="B42694" s="489">
        <v>2377100348</v>
      </c>
      <c r="C42694" s="489" t="s">
        <v>2570</v>
      </c>
      <c r="D42694" s="489" t="s">
        <v>12147</v>
      </c>
    </row>
    <row r="42695" spans="1:4">
      <c r="A42695" s="489" t="str">
        <f t="shared" si="667"/>
        <v>2377100348通所型サービス（独自）</v>
      </c>
      <c r="B42695" s="489">
        <v>2377100348</v>
      </c>
      <c r="C42695" s="489" t="s">
        <v>2570</v>
      </c>
      <c r="D42695" s="489" t="s">
        <v>12147</v>
      </c>
    </row>
    <row r="42696" spans="1:4">
      <c r="A42696" s="489" t="str">
        <f t="shared" si="667"/>
        <v>2377100363通所介護</v>
      </c>
      <c r="B42696" s="489">
        <v>2377100363</v>
      </c>
      <c r="C42696" s="489" t="s">
        <v>158</v>
      </c>
      <c r="D42696" s="489" t="s">
        <v>12148</v>
      </c>
    </row>
    <row r="42697" spans="1:4">
      <c r="A42697" s="489" t="str">
        <f t="shared" si="667"/>
        <v>2377100363通所型サービス（独自）</v>
      </c>
      <c r="B42697" s="489">
        <v>2377100363</v>
      </c>
      <c r="C42697" s="489" t="s">
        <v>2570</v>
      </c>
      <c r="D42697" s="489" t="s">
        <v>12148</v>
      </c>
    </row>
    <row r="42698" spans="1:4">
      <c r="A42698" s="489" t="str">
        <f t="shared" si="667"/>
        <v>2377100363通所型サービス（独自）</v>
      </c>
      <c r="B42698" s="489">
        <v>2377100363</v>
      </c>
      <c r="C42698" s="489" t="s">
        <v>2570</v>
      </c>
      <c r="D42698" s="489" t="s">
        <v>12148</v>
      </c>
    </row>
    <row r="42699" spans="1:4">
      <c r="A42699" s="489" t="str">
        <f t="shared" si="667"/>
        <v>2377100397介護老人福祉施設</v>
      </c>
      <c r="B42699" s="489">
        <v>2377100397</v>
      </c>
      <c r="C42699" s="489" t="s">
        <v>1921</v>
      </c>
      <c r="D42699" s="489" t="s">
        <v>12149</v>
      </c>
    </row>
    <row r="42700" spans="1:4">
      <c r="A42700" s="489" t="str">
        <f t="shared" si="667"/>
        <v>2377100405介護予防短期入所生活介護</v>
      </c>
      <c r="B42700" s="489">
        <v>2377100405</v>
      </c>
      <c r="C42700" s="489" t="s">
        <v>2093</v>
      </c>
      <c r="D42700" s="489" t="s">
        <v>12150</v>
      </c>
    </row>
    <row r="42701" spans="1:4">
      <c r="A42701" s="489" t="str">
        <f t="shared" si="667"/>
        <v>2377100405介護予防短期入所生活介護</v>
      </c>
      <c r="B42701" s="489">
        <v>2377100405</v>
      </c>
      <c r="C42701" s="489" t="s">
        <v>2093</v>
      </c>
      <c r="D42701" s="489" t="s">
        <v>12150</v>
      </c>
    </row>
    <row r="42702" spans="1:4">
      <c r="A42702" s="489" t="str">
        <f t="shared" si="667"/>
        <v>2377100405短期入所生活介護</v>
      </c>
      <c r="B42702" s="489">
        <v>2377100405</v>
      </c>
      <c r="C42702" s="489" t="s">
        <v>2092</v>
      </c>
      <c r="D42702" s="489" t="s">
        <v>12150</v>
      </c>
    </row>
    <row r="42703" spans="1:4">
      <c r="A42703" s="489" t="str">
        <f t="shared" si="667"/>
        <v>2377100405短期入所生活介護</v>
      </c>
      <c r="B42703" s="489">
        <v>2377100405</v>
      </c>
      <c r="C42703" s="489" t="s">
        <v>2092</v>
      </c>
      <c r="D42703" s="489" t="s">
        <v>12150</v>
      </c>
    </row>
    <row r="42704" spans="1:4">
      <c r="A42704" s="489" t="str">
        <f t="shared" si="667"/>
        <v>2377100413介護予防短期入所生活介護</v>
      </c>
      <c r="B42704" s="489">
        <v>2377100413</v>
      </c>
      <c r="C42704" s="489" t="s">
        <v>2093</v>
      </c>
      <c r="D42704" s="489" t="s">
        <v>12151</v>
      </c>
    </row>
    <row r="42705" spans="1:4">
      <c r="A42705" s="489" t="str">
        <f t="shared" si="667"/>
        <v>2377100413短期入所生活介護</v>
      </c>
      <c r="B42705" s="489">
        <v>2377100413</v>
      </c>
      <c r="C42705" s="489" t="s">
        <v>2092</v>
      </c>
      <c r="D42705" s="489" t="s">
        <v>12151</v>
      </c>
    </row>
    <row r="42706" spans="1:4">
      <c r="A42706" s="489" t="str">
        <f t="shared" si="667"/>
        <v>2377100421通所介護</v>
      </c>
      <c r="B42706" s="489">
        <v>2377100421</v>
      </c>
      <c r="C42706" s="489" t="s">
        <v>158</v>
      </c>
      <c r="D42706" s="489" t="s">
        <v>12152</v>
      </c>
    </row>
    <row r="42707" spans="1:4">
      <c r="A42707" s="489" t="str">
        <f t="shared" si="667"/>
        <v>2377100421通所型サービス（独自）</v>
      </c>
      <c r="B42707" s="489">
        <v>2377100421</v>
      </c>
      <c r="C42707" s="489" t="s">
        <v>2570</v>
      </c>
      <c r="D42707" s="489" t="s">
        <v>12152</v>
      </c>
    </row>
    <row r="42708" spans="1:4">
      <c r="A42708" s="489" t="str">
        <f t="shared" si="667"/>
        <v>2377100421通所型サービス（独自）</v>
      </c>
      <c r="B42708" s="489">
        <v>2377100421</v>
      </c>
      <c r="C42708" s="489" t="s">
        <v>2570</v>
      </c>
      <c r="D42708" s="489" t="s">
        <v>12152</v>
      </c>
    </row>
    <row r="42709" spans="1:4">
      <c r="A42709" s="489" t="str">
        <f t="shared" si="667"/>
        <v>2377100439居宅介護支援</v>
      </c>
      <c r="B42709" s="489">
        <v>2377100439</v>
      </c>
      <c r="C42709" s="489" t="s">
        <v>2519</v>
      </c>
      <c r="D42709" s="489" t="s">
        <v>12153</v>
      </c>
    </row>
    <row r="42710" spans="1:4">
      <c r="A42710" s="489" t="str">
        <f t="shared" si="667"/>
        <v>2377100447地域密着型通所介護</v>
      </c>
      <c r="B42710" s="489">
        <v>2377100447</v>
      </c>
      <c r="C42710" s="489" t="s">
        <v>161</v>
      </c>
      <c r="D42710" s="489" t="s">
        <v>12154</v>
      </c>
    </row>
    <row r="42711" spans="1:4">
      <c r="A42711" s="489" t="str">
        <f t="shared" si="667"/>
        <v>2377100447地域密着型通所介護</v>
      </c>
      <c r="B42711" s="489">
        <v>2377100447</v>
      </c>
      <c r="C42711" s="489" t="s">
        <v>161</v>
      </c>
      <c r="D42711" s="489" t="s">
        <v>12154</v>
      </c>
    </row>
    <row r="42712" spans="1:4">
      <c r="A42712" s="489" t="str">
        <f t="shared" si="667"/>
        <v>2377100447地域密着型通所介護</v>
      </c>
      <c r="B42712" s="489">
        <v>2377100447</v>
      </c>
      <c r="C42712" s="489" t="s">
        <v>161</v>
      </c>
      <c r="D42712" s="489" t="s">
        <v>12154</v>
      </c>
    </row>
    <row r="42713" spans="1:4">
      <c r="A42713" s="489" t="str">
        <f t="shared" si="667"/>
        <v>2377100447地域密着型通所介護</v>
      </c>
      <c r="B42713" s="489">
        <v>2377100447</v>
      </c>
      <c r="C42713" s="489" t="s">
        <v>161</v>
      </c>
      <c r="D42713" s="489" t="s">
        <v>12154</v>
      </c>
    </row>
    <row r="42714" spans="1:4">
      <c r="A42714" s="489" t="str">
        <f t="shared" si="667"/>
        <v>2377100447通所型サービス（独自）</v>
      </c>
      <c r="B42714" s="489">
        <v>2377100447</v>
      </c>
      <c r="C42714" s="489" t="s">
        <v>2570</v>
      </c>
      <c r="D42714" s="489" t="s">
        <v>12154</v>
      </c>
    </row>
    <row r="42715" spans="1:4">
      <c r="A42715" s="489" t="str">
        <f t="shared" si="667"/>
        <v>2377100447通所型サービス（独自）</v>
      </c>
      <c r="B42715" s="489">
        <v>2377100447</v>
      </c>
      <c r="C42715" s="489" t="s">
        <v>2570</v>
      </c>
      <c r="D42715" s="489" t="s">
        <v>12154</v>
      </c>
    </row>
    <row r="42716" spans="1:4">
      <c r="A42716" s="489" t="str">
        <f t="shared" si="667"/>
        <v>2377100454地域密着型通所介護</v>
      </c>
      <c r="B42716" s="489">
        <v>2377100454</v>
      </c>
      <c r="C42716" s="489" t="s">
        <v>161</v>
      </c>
      <c r="D42716" s="489" t="s">
        <v>12155</v>
      </c>
    </row>
    <row r="42717" spans="1:4">
      <c r="A42717" s="489" t="str">
        <f t="shared" si="667"/>
        <v>2377100454地域密着型通所介護</v>
      </c>
      <c r="B42717" s="489">
        <v>2377100454</v>
      </c>
      <c r="C42717" s="489" t="s">
        <v>161</v>
      </c>
      <c r="D42717" s="489" t="s">
        <v>12155</v>
      </c>
    </row>
    <row r="42718" spans="1:4">
      <c r="A42718" s="489" t="str">
        <f t="shared" si="667"/>
        <v>2377100454通所型サービス（独自）</v>
      </c>
      <c r="B42718" s="489">
        <v>2377100454</v>
      </c>
      <c r="C42718" s="489" t="s">
        <v>2570</v>
      </c>
      <c r="D42718" s="489" t="s">
        <v>12155</v>
      </c>
    </row>
    <row r="42719" spans="1:4">
      <c r="A42719" s="489" t="str">
        <f t="shared" si="667"/>
        <v>2377100454通所型サービス（独自）</v>
      </c>
      <c r="B42719" s="489">
        <v>2377100454</v>
      </c>
      <c r="C42719" s="489" t="s">
        <v>2570</v>
      </c>
      <c r="D42719" s="489" t="s">
        <v>12155</v>
      </c>
    </row>
    <row r="42720" spans="1:4">
      <c r="A42720" s="489" t="str">
        <f t="shared" si="667"/>
        <v>2377100462地域密着型通所介護</v>
      </c>
      <c r="B42720" s="489">
        <v>2377100462</v>
      </c>
      <c r="C42720" s="489" t="s">
        <v>161</v>
      </c>
      <c r="D42720" s="489" t="s">
        <v>12156</v>
      </c>
    </row>
    <row r="42721" spans="1:4">
      <c r="A42721" s="489" t="str">
        <f t="shared" si="667"/>
        <v>2377100462地域密着型通所介護</v>
      </c>
      <c r="B42721" s="489">
        <v>2377100462</v>
      </c>
      <c r="C42721" s="489" t="s">
        <v>161</v>
      </c>
      <c r="D42721" s="489" t="s">
        <v>12156</v>
      </c>
    </row>
    <row r="42722" spans="1:4">
      <c r="A42722" s="489" t="str">
        <f t="shared" si="667"/>
        <v>2377100462通所型サービス（独自）</v>
      </c>
      <c r="B42722" s="489">
        <v>2377100462</v>
      </c>
      <c r="C42722" s="489" t="s">
        <v>2570</v>
      </c>
      <c r="D42722" s="489" t="s">
        <v>12156</v>
      </c>
    </row>
    <row r="42723" spans="1:4">
      <c r="A42723" s="489" t="str">
        <f t="shared" si="667"/>
        <v>2377100462通所型サービス（独自）</v>
      </c>
      <c r="B42723" s="489">
        <v>2377100462</v>
      </c>
      <c r="C42723" s="489" t="s">
        <v>2570</v>
      </c>
      <c r="D42723" s="489" t="s">
        <v>12156</v>
      </c>
    </row>
    <row r="42724" spans="1:4">
      <c r="A42724" s="489" t="str">
        <f t="shared" si="667"/>
        <v>2377100462通所型サービス（独自／定率）</v>
      </c>
      <c r="B42724" s="489">
        <v>2377100462</v>
      </c>
      <c r="C42724" s="489" t="s">
        <v>2567</v>
      </c>
      <c r="D42724" s="489" t="s">
        <v>12156</v>
      </c>
    </row>
    <row r="42725" spans="1:4">
      <c r="A42725" s="489" t="str">
        <f t="shared" si="667"/>
        <v>2377100462通所型サービス（独自／定率）</v>
      </c>
      <c r="B42725" s="489">
        <v>2377100462</v>
      </c>
      <c r="C42725" s="489" t="s">
        <v>2567</v>
      </c>
      <c r="D42725" s="489" t="s">
        <v>12156</v>
      </c>
    </row>
    <row r="42726" spans="1:4">
      <c r="A42726" s="489" t="str">
        <f t="shared" si="667"/>
        <v>2377100470通所介護</v>
      </c>
      <c r="B42726" s="489">
        <v>2377100470</v>
      </c>
      <c r="C42726" s="489" t="s">
        <v>158</v>
      </c>
      <c r="D42726" s="489" t="s">
        <v>12157</v>
      </c>
    </row>
    <row r="42727" spans="1:4">
      <c r="A42727" s="489" t="str">
        <f t="shared" si="667"/>
        <v>2377100470通所型サービス（独自）</v>
      </c>
      <c r="B42727" s="489">
        <v>2377100470</v>
      </c>
      <c r="C42727" s="489" t="s">
        <v>2570</v>
      </c>
      <c r="D42727" s="489" t="s">
        <v>12157</v>
      </c>
    </row>
    <row r="42728" spans="1:4">
      <c r="A42728" s="489" t="str">
        <f t="shared" si="667"/>
        <v>2377100470通所型サービス（独自）</v>
      </c>
      <c r="B42728" s="489">
        <v>2377100470</v>
      </c>
      <c r="C42728" s="489" t="s">
        <v>2570</v>
      </c>
      <c r="D42728" s="489" t="s">
        <v>12157</v>
      </c>
    </row>
    <row r="42729" spans="1:4">
      <c r="A42729" s="489" t="str">
        <f t="shared" si="667"/>
        <v>2377100488居宅介護支援</v>
      </c>
      <c r="B42729" s="489">
        <v>2377100488</v>
      </c>
      <c r="C42729" s="489" t="s">
        <v>2519</v>
      </c>
      <c r="D42729" s="489" t="s">
        <v>12158</v>
      </c>
    </row>
    <row r="42730" spans="1:4">
      <c r="A42730" s="489" t="str">
        <f t="shared" si="667"/>
        <v>2377100520介護予防訪問リハビリテーション</v>
      </c>
      <c r="B42730" s="489">
        <v>2377100520</v>
      </c>
      <c r="C42730" s="489" t="s">
        <v>2108</v>
      </c>
      <c r="D42730" s="489" t="s">
        <v>12159</v>
      </c>
    </row>
    <row r="42731" spans="1:4">
      <c r="A42731" s="489" t="str">
        <f t="shared" si="667"/>
        <v>2377100520訪問リハビリテーション</v>
      </c>
      <c r="B42731" s="489">
        <v>2377100520</v>
      </c>
      <c r="C42731" s="489" t="s">
        <v>2104</v>
      </c>
      <c r="D42731" s="489" t="s">
        <v>12159</v>
      </c>
    </row>
    <row r="42732" spans="1:4">
      <c r="A42732" s="489" t="str">
        <f t="shared" si="667"/>
        <v>2377100546訪問介護</v>
      </c>
      <c r="B42732" s="489">
        <v>2377100546</v>
      </c>
      <c r="C42732" s="489" t="s">
        <v>140</v>
      </c>
      <c r="D42732" s="489" t="s">
        <v>12160</v>
      </c>
    </row>
    <row r="42733" spans="1:4">
      <c r="A42733" s="489" t="str">
        <f t="shared" si="667"/>
        <v>2377100546訪問介護</v>
      </c>
      <c r="B42733" s="489">
        <v>2377100546</v>
      </c>
      <c r="C42733" s="489" t="s">
        <v>140</v>
      </c>
      <c r="D42733" s="489" t="s">
        <v>12160</v>
      </c>
    </row>
    <row r="42734" spans="1:4">
      <c r="A42734" s="489" t="str">
        <f t="shared" si="667"/>
        <v>2377100546訪問型サービス（独自）</v>
      </c>
      <c r="B42734" s="489">
        <v>2377100546</v>
      </c>
      <c r="C42734" s="489" t="s">
        <v>2571</v>
      </c>
      <c r="D42734" s="489" t="s">
        <v>12160</v>
      </c>
    </row>
    <row r="42735" spans="1:4">
      <c r="A42735" s="489" t="str">
        <f t="shared" si="667"/>
        <v>2377100553通所介護</v>
      </c>
      <c r="B42735" s="489">
        <v>2377100553</v>
      </c>
      <c r="C42735" s="489" t="s">
        <v>158</v>
      </c>
      <c r="D42735" s="489" t="s">
        <v>12161</v>
      </c>
    </row>
    <row r="42736" spans="1:4">
      <c r="A42736" s="489" t="str">
        <f t="shared" si="667"/>
        <v>2377100553通所型サービス（独自）</v>
      </c>
      <c r="B42736" s="489">
        <v>2377100553</v>
      </c>
      <c r="C42736" s="489" t="s">
        <v>2570</v>
      </c>
      <c r="D42736" s="489" t="s">
        <v>12161</v>
      </c>
    </row>
    <row r="42737" spans="1:4">
      <c r="A42737" s="489" t="str">
        <f t="shared" si="667"/>
        <v>2377100561居宅介護支援</v>
      </c>
      <c r="B42737" s="489">
        <v>2377100561</v>
      </c>
      <c r="C42737" s="489" t="s">
        <v>2519</v>
      </c>
      <c r="D42737" s="489" t="s">
        <v>12162</v>
      </c>
    </row>
    <row r="42738" spans="1:4">
      <c r="A42738" s="489" t="str">
        <f t="shared" si="667"/>
        <v>2377200106居宅介護支援</v>
      </c>
      <c r="B42738" s="489">
        <v>2377200106</v>
      </c>
      <c r="C42738" s="489" t="s">
        <v>2519</v>
      </c>
      <c r="D42738" s="489" t="s">
        <v>12163</v>
      </c>
    </row>
    <row r="42739" spans="1:4">
      <c r="A42739" s="489" t="str">
        <f t="shared" si="667"/>
        <v>2377200130居宅介護支援</v>
      </c>
      <c r="B42739" s="489">
        <v>2377200130</v>
      </c>
      <c r="C42739" s="489" t="s">
        <v>2519</v>
      </c>
      <c r="D42739" s="489" t="s">
        <v>12164</v>
      </c>
    </row>
    <row r="42740" spans="1:4">
      <c r="A42740" s="489" t="str">
        <f t="shared" si="667"/>
        <v>2377200155通所介護</v>
      </c>
      <c r="B42740" s="489">
        <v>2377200155</v>
      </c>
      <c r="C42740" s="489" t="s">
        <v>158</v>
      </c>
      <c r="D42740" s="489" t="s">
        <v>12165</v>
      </c>
    </row>
    <row r="42741" spans="1:4">
      <c r="A42741" s="489" t="str">
        <f t="shared" si="667"/>
        <v>2377200155通所型サービス（独自）</v>
      </c>
      <c r="B42741" s="489">
        <v>2377200155</v>
      </c>
      <c r="C42741" s="489" t="s">
        <v>2570</v>
      </c>
      <c r="D42741" s="489" t="s">
        <v>12165</v>
      </c>
    </row>
    <row r="42742" spans="1:4">
      <c r="A42742" s="489" t="str">
        <f t="shared" si="667"/>
        <v>2377200163介護予防短期入所生活介護</v>
      </c>
      <c r="B42742" s="489">
        <v>2377200163</v>
      </c>
      <c r="C42742" s="489" t="s">
        <v>2093</v>
      </c>
      <c r="D42742" s="489" t="s">
        <v>12166</v>
      </c>
    </row>
    <row r="42743" spans="1:4">
      <c r="A42743" s="489" t="str">
        <f t="shared" si="667"/>
        <v>2377200163短期入所生活介護</v>
      </c>
      <c r="B42743" s="489">
        <v>2377200163</v>
      </c>
      <c r="C42743" s="489" t="s">
        <v>2092</v>
      </c>
      <c r="D42743" s="489" t="s">
        <v>12166</v>
      </c>
    </row>
    <row r="42744" spans="1:4">
      <c r="A42744" s="489" t="str">
        <f t="shared" si="667"/>
        <v>2377200171介護予防特定施設入居者生活介護</v>
      </c>
      <c r="B42744" s="489">
        <v>2377200171</v>
      </c>
      <c r="C42744" s="489" t="s">
        <v>2514</v>
      </c>
      <c r="D42744" s="489" t="s">
        <v>12167</v>
      </c>
    </row>
    <row r="42745" spans="1:4">
      <c r="A42745" s="489" t="str">
        <f t="shared" si="667"/>
        <v>2377200171特定施設入居者生活介護</v>
      </c>
      <c r="B42745" s="489">
        <v>2377200171</v>
      </c>
      <c r="C42745" s="489" t="s">
        <v>2513</v>
      </c>
      <c r="D42745" s="489" t="s">
        <v>12167</v>
      </c>
    </row>
    <row r="42746" spans="1:4">
      <c r="A42746" s="489" t="str">
        <f t="shared" si="667"/>
        <v>2377200197居宅介護支援</v>
      </c>
      <c r="B42746" s="489">
        <v>2377200197</v>
      </c>
      <c r="C42746" s="489" t="s">
        <v>2519</v>
      </c>
      <c r="D42746" s="489" t="s">
        <v>12168</v>
      </c>
    </row>
    <row r="42747" spans="1:4">
      <c r="A42747" s="489" t="str">
        <f t="shared" si="667"/>
        <v>2377200205居宅介護支援</v>
      </c>
      <c r="B42747" s="489">
        <v>2377200205</v>
      </c>
      <c r="C42747" s="489" t="s">
        <v>2519</v>
      </c>
      <c r="D42747" s="489" t="s">
        <v>12169</v>
      </c>
    </row>
    <row r="42748" spans="1:4">
      <c r="A42748" s="489" t="str">
        <f t="shared" si="667"/>
        <v>2377200213地域密着型通所介護</v>
      </c>
      <c r="B42748" s="489">
        <v>2377200213</v>
      </c>
      <c r="C42748" s="489" t="s">
        <v>161</v>
      </c>
      <c r="D42748" s="489" t="s">
        <v>12170</v>
      </c>
    </row>
    <row r="42749" spans="1:4">
      <c r="A42749" s="489" t="str">
        <f t="shared" si="667"/>
        <v>2377200213通所型サービス（独自）</v>
      </c>
      <c r="B42749" s="489">
        <v>2377200213</v>
      </c>
      <c r="C42749" s="489" t="s">
        <v>2570</v>
      </c>
      <c r="D42749" s="489" t="s">
        <v>12170</v>
      </c>
    </row>
    <row r="42750" spans="1:4">
      <c r="A42750" s="489" t="str">
        <f t="shared" si="667"/>
        <v>2377200213通所型サービス（独自）</v>
      </c>
      <c r="B42750" s="489">
        <v>2377200213</v>
      </c>
      <c r="C42750" s="489" t="s">
        <v>2570</v>
      </c>
      <c r="D42750" s="489" t="s">
        <v>12170</v>
      </c>
    </row>
    <row r="42751" spans="1:4">
      <c r="A42751" s="489" t="str">
        <f t="shared" si="667"/>
        <v>2377200239訪問介護</v>
      </c>
      <c r="B42751" s="489">
        <v>2377200239</v>
      </c>
      <c r="C42751" s="489" t="s">
        <v>140</v>
      </c>
      <c r="D42751" s="489" t="s">
        <v>12171</v>
      </c>
    </row>
    <row r="42752" spans="1:4">
      <c r="A42752" s="489" t="str">
        <f t="shared" si="667"/>
        <v>2377200239訪問介護</v>
      </c>
      <c r="B42752" s="489">
        <v>2377200239</v>
      </c>
      <c r="C42752" s="489" t="s">
        <v>140</v>
      </c>
      <c r="D42752" s="489" t="s">
        <v>12171</v>
      </c>
    </row>
    <row r="42753" spans="1:4">
      <c r="A42753" s="489" t="str">
        <f t="shared" si="667"/>
        <v>2377200239訪問型サービス（独自）</v>
      </c>
      <c r="B42753" s="489">
        <v>2377200239</v>
      </c>
      <c r="C42753" s="489" t="s">
        <v>2571</v>
      </c>
      <c r="D42753" s="489" t="s">
        <v>12171</v>
      </c>
    </row>
    <row r="42754" spans="1:4">
      <c r="A42754" s="489" t="str">
        <f t="shared" ref="A42754:A42817" si="668">B42754&amp;C42754</f>
        <v>2377200239訪問型サービス（独自）</v>
      </c>
      <c r="B42754" s="489">
        <v>2377200239</v>
      </c>
      <c r="C42754" s="489" t="s">
        <v>2571</v>
      </c>
      <c r="D42754" s="489" t="s">
        <v>12171</v>
      </c>
    </row>
    <row r="42755" spans="1:4">
      <c r="A42755" s="489" t="str">
        <f t="shared" si="668"/>
        <v>2377200247地域密着型通所介護</v>
      </c>
      <c r="B42755" s="489">
        <v>2377200247</v>
      </c>
      <c r="C42755" s="489" t="s">
        <v>161</v>
      </c>
      <c r="D42755" s="489" t="s">
        <v>12172</v>
      </c>
    </row>
    <row r="42756" spans="1:4">
      <c r="A42756" s="489" t="str">
        <f t="shared" si="668"/>
        <v>2377200247通所型サービス（独自）</v>
      </c>
      <c r="B42756" s="489">
        <v>2377200247</v>
      </c>
      <c r="C42756" s="489" t="s">
        <v>2570</v>
      </c>
      <c r="D42756" s="489" t="s">
        <v>12172</v>
      </c>
    </row>
    <row r="42757" spans="1:4">
      <c r="A42757" s="489" t="str">
        <f t="shared" si="668"/>
        <v>2377200247通所型サービス（独自）</v>
      </c>
      <c r="B42757" s="489">
        <v>2377200247</v>
      </c>
      <c r="C42757" s="489" t="s">
        <v>2570</v>
      </c>
      <c r="D42757" s="489" t="s">
        <v>12172</v>
      </c>
    </row>
    <row r="42758" spans="1:4">
      <c r="A42758" s="489" t="str">
        <f t="shared" si="668"/>
        <v>2377200254居宅介護支援</v>
      </c>
      <c r="B42758" s="489">
        <v>2377200254</v>
      </c>
      <c r="C42758" s="489" t="s">
        <v>2519</v>
      </c>
      <c r="D42758" s="489" t="s">
        <v>12173</v>
      </c>
    </row>
    <row r="42759" spans="1:4">
      <c r="A42759" s="489" t="str">
        <f t="shared" si="668"/>
        <v>2377200288居宅介護支援</v>
      </c>
      <c r="B42759" s="489">
        <v>2377200288</v>
      </c>
      <c r="C42759" s="489" t="s">
        <v>2519</v>
      </c>
      <c r="D42759" s="489" t="s">
        <v>12174</v>
      </c>
    </row>
    <row r="42760" spans="1:4">
      <c r="A42760" s="489" t="str">
        <f t="shared" si="668"/>
        <v>2377200296介護予防訪問入浴介護</v>
      </c>
      <c r="B42760" s="489">
        <v>2377200296</v>
      </c>
      <c r="C42760" s="489" t="s">
        <v>2510</v>
      </c>
      <c r="D42760" s="489" t="s">
        <v>12175</v>
      </c>
    </row>
    <row r="42761" spans="1:4">
      <c r="A42761" s="489" t="str">
        <f t="shared" si="668"/>
        <v>2377200296訪問入浴介護</v>
      </c>
      <c r="B42761" s="489">
        <v>2377200296</v>
      </c>
      <c r="C42761" s="489" t="s">
        <v>2509</v>
      </c>
      <c r="D42761" s="489" t="s">
        <v>12175</v>
      </c>
    </row>
    <row r="42762" spans="1:4">
      <c r="A42762" s="489" t="str">
        <f t="shared" si="668"/>
        <v>2377200338地域密着型通所介護</v>
      </c>
      <c r="B42762" s="489">
        <v>2377200338</v>
      </c>
      <c r="C42762" s="489" t="s">
        <v>161</v>
      </c>
      <c r="D42762" s="489" t="s">
        <v>12147</v>
      </c>
    </row>
    <row r="42763" spans="1:4">
      <c r="A42763" s="489" t="str">
        <f t="shared" si="668"/>
        <v>2377200361通所介護</v>
      </c>
      <c r="B42763" s="489">
        <v>2377200361</v>
      </c>
      <c r="C42763" s="489" t="s">
        <v>158</v>
      </c>
      <c r="D42763" s="489" t="s">
        <v>12176</v>
      </c>
    </row>
    <row r="42764" spans="1:4">
      <c r="A42764" s="489" t="str">
        <f t="shared" si="668"/>
        <v>2377200361通所型サービス（独自）</v>
      </c>
      <c r="B42764" s="489">
        <v>2377200361</v>
      </c>
      <c r="C42764" s="489" t="s">
        <v>2570</v>
      </c>
      <c r="D42764" s="489" t="s">
        <v>12176</v>
      </c>
    </row>
    <row r="42765" spans="1:4">
      <c r="A42765" s="489" t="str">
        <f t="shared" si="668"/>
        <v>2377200361通所型サービス（独自）</v>
      </c>
      <c r="B42765" s="489">
        <v>2377200361</v>
      </c>
      <c r="C42765" s="489" t="s">
        <v>2570</v>
      </c>
      <c r="D42765" s="489" t="s">
        <v>12176</v>
      </c>
    </row>
    <row r="42766" spans="1:4">
      <c r="A42766" s="489" t="str">
        <f t="shared" si="668"/>
        <v>2377200379居宅介護支援</v>
      </c>
      <c r="B42766" s="489">
        <v>2377200379</v>
      </c>
      <c r="C42766" s="489" t="s">
        <v>2519</v>
      </c>
      <c r="D42766" s="489" t="s">
        <v>12177</v>
      </c>
    </row>
    <row r="42767" spans="1:4">
      <c r="A42767" s="489" t="str">
        <f t="shared" si="668"/>
        <v>2377200395訪問介護</v>
      </c>
      <c r="B42767" s="489">
        <v>2377200395</v>
      </c>
      <c r="C42767" s="489" t="s">
        <v>140</v>
      </c>
      <c r="D42767" s="489" t="s">
        <v>12178</v>
      </c>
    </row>
    <row r="42768" spans="1:4">
      <c r="A42768" s="489" t="str">
        <f t="shared" si="668"/>
        <v>2377200395訪問介護</v>
      </c>
      <c r="B42768" s="489">
        <v>2377200395</v>
      </c>
      <c r="C42768" s="489" t="s">
        <v>140</v>
      </c>
      <c r="D42768" s="489" t="s">
        <v>12178</v>
      </c>
    </row>
    <row r="42769" spans="1:4">
      <c r="A42769" s="489" t="str">
        <f t="shared" si="668"/>
        <v>2377200395訪問型サービス（独自）</v>
      </c>
      <c r="B42769" s="489">
        <v>2377200395</v>
      </c>
      <c r="C42769" s="489" t="s">
        <v>2571</v>
      </c>
      <c r="D42769" s="489" t="s">
        <v>12178</v>
      </c>
    </row>
    <row r="42770" spans="1:4">
      <c r="A42770" s="489" t="str">
        <f t="shared" si="668"/>
        <v>2377200460通所介護</v>
      </c>
      <c r="B42770" s="489">
        <v>2377200460</v>
      </c>
      <c r="C42770" s="489" t="s">
        <v>158</v>
      </c>
      <c r="D42770" s="489" t="s">
        <v>12179</v>
      </c>
    </row>
    <row r="42771" spans="1:4">
      <c r="A42771" s="489" t="str">
        <f t="shared" si="668"/>
        <v>2377200460通所型サービス（独自）</v>
      </c>
      <c r="B42771" s="489">
        <v>2377200460</v>
      </c>
      <c r="C42771" s="489" t="s">
        <v>2570</v>
      </c>
      <c r="D42771" s="489" t="s">
        <v>12179</v>
      </c>
    </row>
    <row r="42772" spans="1:4">
      <c r="A42772" s="489" t="str">
        <f t="shared" si="668"/>
        <v>2377200460通所型サービス（独自）</v>
      </c>
      <c r="B42772" s="489">
        <v>2377200460</v>
      </c>
      <c r="C42772" s="489" t="s">
        <v>2570</v>
      </c>
      <c r="D42772" s="489" t="s">
        <v>12179</v>
      </c>
    </row>
    <row r="42773" spans="1:4">
      <c r="A42773" s="489" t="str">
        <f t="shared" si="668"/>
        <v>2377200478通所介護</v>
      </c>
      <c r="B42773" s="489">
        <v>2377200478</v>
      </c>
      <c r="C42773" s="489" t="s">
        <v>158</v>
      </c>
      <c r="D42773" s="489" t="s">
        <v>12180</v>
      </c>
    </row>
    <row r="42774" spans="1:4">
      <c r="A42774" s="489" t="str">
        <f t="shared" si="668"/>
        <v>2377200478通所型サービス（独自）</v>
      </c>
      <c r="B42774" s="489">
        <v>2377200478</v>
      </c>
      <c r="C42774" s="489" t="s">
        <v>2570</v>
      </c>
      <c r="D42774" s="489" t="s">
        <v>12180</v>
      </c>
    </row>
    <row r="42775" spans="1:4">
      <c r="A42775" s="489" t="str">
        <f t="shared" si="668"/>
        <v>2377200494通所介護</v>
      </c>
      <c r="B42775" s="489">
        <v>2377200494</v>
      </c>
      <c r="C42775" s="489" t="s">
        <v>158</v>
      </c>
      <c r="D42775" s="489" t="s">
        <v>12181</v>
      </c>
    </row>
    <row r="42776" spans="1:4">
      <c r="A42776" s="489" t="str">
        <f t="shared" si="668"/>
        <v>2377200502介護予防特定施設入居者生活介護</v>
      </c>
      <c r="B42776" s="489">
        <v>2377200502</v>
      </c>
      <c r="C42776" s="489" t="s">
        <v>2514</v>
      </c>
      <c r="D42776" s="489" t="s">
        <v>12182</v>
      </c>
    </row>
    <row r="42777" spans="1:4">
      <c r="A42777" s="489" t="str">
        <f t="shared" si="668"/>
        <v>2377200502特定施設入居者生活介護（短期利用型）</v>
      </c>
      <c r="B42777" s="489">
        <v>2377200502</v>
      </c>
      <c r="C42777" s="489" t="s">
        <v>19397</v>
      </c>
      <c r="D42777" s="489" t="s">
        <v>12182</v>
      </c>
    </row>
    <row r="42778" spans="1:4">
      <c r="A42778" s="489" t="str">
        <f t="shared" si="668"/>
        <v>2377200502特定施設入居者生活介護</v>
      </c>
      <c r="B42778" s="489">
        <v>2377200502</v>
      </c>
      <c r="C42778" s="489" t="s">
        <v>2513</v>
      </c>
      <c r="D42778" s="489" t="s">
        <v>12182</v>
      </c>
    </row>
    <row r="42779" spans="1:4">
      <c r="A42779" s="489" t="str">
        <f t="shared" si="668"/>
        <v>2377200528地域密着型通所介護</v>
      </c>
      <c r="B42779" s="489">
        <v>2377200528</v>
      </c>
      <c r="C42779" s="489" t="s">
        <v>161</v>
      </c>
      <c r="D42779" s="489" t="s">
        <v>12183</v>
      </c>
    </row>
    <row r="42780" spans="1:4">
      <c r="A42780" s="489" t="str">
        <f t="shared" si="668"/>
        <v>2377200528通所型サービス（独自）</v>
      </c>
      <c r="B42780" s="489">
        <v>2377200528</v>
      </c>
      <c r="C42780" s="489" t="s">
        <v>2570</v>
      </c>
      <c r="D42780" s="489" t="s">
        <v>12183</v>
      </c>
    </row>
    <row r="42781" spans="1:4">
      <c r="A42781" s="489" t="str">
        <f t="shared" si="668"/>
        <v>2377200577通所介護</v>
      </c>
      <c r="B42781" s="489">
        <v>2377200577</v>
      </c>
      <c r="C42781" s="489" t="s">
        <v>158</v>
      </c>
      <c r="D42781" s="489" t="s">
        <v>12184</v>
      </c>
    </row>
    <row r="42782" spans="1:4">
      <c r="A42782" s="489" t="str">
        <f t="shared" si="668"/>
        <v>2377200601通所型サービス（独自）</v>
      </c>
      <c r="B42782" s="489">
        <v>2377200601</v>
      </c>
      <c r="C42782" s="489" t="s">
        <v>2570</v>
      </c>
      <c r="D42782" s="489" t="s">
        <v>12185</v>
      </c>
    </row>
    <row r="42783" spans="1:4">
      <c r="A42783" s="489" t="str">
        <f t="shared" si="668"/>
        <v>2377200601通所介護</v>
      </c>
      <c r="B42783" s="489">
        <v>2377200601</v>
      </c>
      <c r="C42783" s="489" t="s">
        <v>158</v>
      </c>
      <c r="D42783" s="489" t="s">
        <v>19480</v>
      </c>
    </row>
    <row r="42784" spans="1:4">
      <c r="A42784" s="489" t="str">
        <f t="shared" si="668"/>
        <v>2377200619居宅介護支援</v>
      </c>
      <c r="B42784" s="489">
        <v>2377200619</v>
      </c>
      <c r="C42784" s="489" t="s">
        <v>2519</v>
      </c>
      <c r="D42784" s="489" t="s">
        <v>12186</v>
      </c>
    </row>
    <row r="42785" spans="1:4">
      <c r="A42785" s="489" t="str">
        <f t="shared" si="668"/>
        <v>2377200627訪問介護</v>
      </c>
      <c r="B42785" s="489">
        <v>2377200627</v>
      </c>
      <c r="C42785" s="489" t="s">
        <v>140</v>
      </c>
      <c r="D42785" s="489" t="s">
        <v>12187</v>
      </c>
    </row>
    <row r="42786" spans="1:4">
      <c r="A42786" s="489" t="str">
        <f t="shared" si="668"/>
        <v>2377200627訪問介護</v>
      </c>
      <c r="B42786" s="489">
        <v>2377200627</v>
      </c>
      <c r="C42786" s="489" t="s">
        <v>140</v>
      </c>
      <c r="D42786" s="489" t="s">
        <v>12187</v>
      </c>
    </row>
    <row r="42787" spans="1:4">
      <c r="A42787" s="489" t="str">
        <f t="shared" si="668"/>
        <v>2377200627訪問型サービス（独自）</v>
      </c>
      <c r="B42787" s="489">
        <v>2377200627</v>
      </c>
      <c r="C42787" s="489" t="s">
        <v>2571</v>
      </c>
      <c r="D42787" s="489" t="s">
        <v>12187</v>
      </c>
    </row>
    <row r="42788" spans="1:4">
      <c r="A42788" s="489" t="str">
        <f t="shared" si="668"/>
        <v>2377200627訪問型サービス（独自）</v>
      </c>
      <c r="B42788" s="489">
        <v>2377200627</v>
      </c>
      <c r="C42788" s="489" t="s">
        <v>2571</v>
      </c>
      <c r="D42788" s="489" t="s">
        <v>12187</v>
      </c>
    </row>
    <row r="42789" spans="1:4">
      <c r="A42789" s="489" t="str">
        <f t="shared" si="668"/>
        <v>2377200650訪問介護</v>
      </c>
      <c r="B42789" s="489">
        <v>2377200650</v>
      </c>
      <c r="C42789" s="489" t="s">
        <v>140</v>
      </c>
      <c r="D42789" s="489" t="s">
        <v>12188</v>
      </c>
    </row>
    <row r="42790" spans="1:4">
      <c r="A42790" s="489" t="str">
        <f t="shared" si="668"/>
        <v>2377200650訪問介護</v>
      </c>
      <c r="B42790" s="489">
        <v>2377200650</v>
      </c>
      <c r="C42790" s="489" t="s">
        <v>140</v>
      </c>
      <c r="D42790" s="489" t="s">
        <v>12188</v>
      </c>
    </row>
    <row r="42791" spans="1:4">
      <c r="A42791" s="489" t="str">
        <f t="shared" si="668"/>
        <v>2377200650訪問型サービス（独自）</v>
      </c>
      <c r="B42791" s="489">
        <v>2377200650</v>
      </c>
      <c r="C42791" s="489" t="s">
        <v>2571</v>
      </c>
      <c r="D42791" s="489" t="s">
        <v>12188</v>
      </c>
    </row>
    <row r="42792" spans="1:4">
      <c r="A42792" s="489" t="str">
        <f t="shared" si="668"/>
        <v>2377200650訪問型サービス（独自）</v>
      </c>
      <c r="B42792" s="489">
        <v>2377200650</v>
      </c>
      <c r="C42792" s="489" t="s">
        <v>2571</v>
      </c>
      <c r="D42792" s="489" t="s">
        <v>12188</v>
      </c>
    </row>
    <row r="42793" spans="1:4">
      <c r="A42793" s="489" t="str">
        <f t="shared" si="668"/>
        <v>2377200668介護予防特定施設入居者生活介護</v>
      </c>
      <c r="B42793" s="489">
        <v>2377200668</v>
      </c>
      <c r="C42793" s="489" t="s">
        <v>2514</v>
      </c>
      <c r="D42793" s="489" t="s">
        <v>12189</v>
      </c>
    </row>
    <row r="42794" spans="1:4">
      <c r="A42794" s="489" t="str">
        <f t="shared" si="668"/>
        <v>2377200668特定施設入居者生活介護（短期利用型）</v>
      </c>
      <c r="B42794" s="489">
        <v>2377200668</v>
      </c>
      <c r="C42794" s="489" t="s">
        <v>19397</v>
      </c>
      <c r="D42794" s="489" t="s">
        <v>12189</v>
      </c>
    </row>
    <row r="42795" spans="1:4">
      <c r="A42795" s="489" t="str">
        <f t="shared" si="668"/>
        <v>2377200668特定施設入居者生活介護</v>
      </c>
      <c r="B42795" s="489">
        <v>2377200668</v>
      </c>
      <c r="C42795" s="489" t="s">
        <v>2513</v>
      </c>
      <c r="D42795" s="489" t="s">
        <v>12189</v>
      </c>
    </row>
    <row r="42796" spans="1:4">
      <c r="A42796" s="489" t="str">
        <f t="shared" si="668"/>
        <v>2377200676訪問介護</v>
      </c>
      <c r="B42796" s="489">
        <v>2377200676</v>
      </c>
      <c r="C42796" s="489" t="s">
        <v>140</v>
      </c>
      <c r="D42796" s="489" t="s">
        <v>12190</v>
      </c>
    </row>
    <row r="42797" spans="1:4">
      <c r="A42797" s="489" t="str">
        <f t="shared" si="668"/>
        <v>2377200676訪問介護</v>
      </c>
      <c r="B42797" s="489">
        <v>2377200676</v>
      </c>
      <c r="C42797" s="489" t="s">
        <v>140</v>
      </c>
      <c r="D42797" s="489" t="s">
        <v>12190</v>
      </c>
    </row>
    <row r="42798" spans="1:4">
      <c r="A42798" s="489" t="str">
        <f t="shared" si="668"/>
        <v>2377200676訪問型サービス（独自）</v>
      </c>
      <c r="B42798" s="489">
        <v>2377200676</v>
      </c>
      <c r="C42798" s="489" t="s">
        <v>2571</v>
      </c>
      <c r="D42798" s="489" t="s">
        <v>12190</v>
      </c>
    </row>
    <row r="42799" spans="1:4">
      <c r="A42799" s="489" t="str">
        <f t="shared" si="668"/>
        <v>2377200676訪問型サービス（独自）</v>
      </c>
      <c r="B42799" s="489">
        <v>2377200676</v>
      </c>
      <c r="C42799" s="489" t="s">
        <v>2571</v>
      </c>
      <c r="D42799" s="489" t="s">
        <v>12190</v>
      </c>
    </row>
    <row r="42800" spans="1:4">
      <c r="A42800" s="489" t="str">
        <f t="shared" si="668"/>
        <v>2377200692通所介護</v>
      </c>
      <c r="B42800" s="489">
        <v>2377200692</v>
      </c>
      <c r="C42800" s="489" t="s">
        <v>158</v>
      </c>
      <c r="D42800" s="489" t="s">
        <v>12191</v>
      </c>
    </row>
    <row r="42801" spans="1:4">
      <c r="A42801" s="489" t="str">
        <f t="shared" si="668"/>
        <v>2377200692通所型サービス（独自）</v>
      </c>
      <c r="B42801" s="489">
        <v>2377200692</v>
      </c>
      <c r="C42801" s="489" t="s">
        <v>2570</v>
      </c>
      <c r="D42801" s="489" t="s">
        <v>12191</v>
      </c>
    </row>
    <row r="42802" spans="1:4">
      <c r="A42802" s="489" t="str">
        <f t="shared" si="668"/>
        <v>2377200692通所型サービス（独自）</v>
      </c>
      <c r="B42802" s="489">
        <v>2377200692</v>
      </c>
      <c r="C42802" s="489" t="s">
        <v>2570</v>
      </c>
      <c r="D42802" s="489" t="s">
        <v>12191</v>
      </c>
    </row>
    <row r="42803" spans="1:4">
      <c r="A42803" s="489" t="str">
        <f t="shared" si="668"/>
        <v>2377200700通所介護</v>
      </c>
      <c r="B42803" s="489">
        <v>2377200700</v>
      </c>
      <c r="C42803" s="489" t="s">
        <v>158</v>
      </c>
      <c r="D42803" s="489" t="s">
        <v>12192</v>
      </c>
    </row>
    <row r="42804" spans="1:4">
      <c r="A42804" s="489" t="str">
        <f t="shared" si="668"/>
        <v>2377200718通所介護</v>
      </c>
      <c r="B42804" s="489">
        <v>2377200718</v>
      </c>
      <c r="C42804" s="489" t="s">
        <v>158</v>
      </c>
      <c r="D42804" s="489" t="s">
        <v>12193</v>
      </c>
    </row>
    <row r="42805" spans="1:4">
      <c r="A42805" s="489" t="str">
        <f t="shared" si="668"/>
        <v>2377200718通所型サービス（独自）</v>
      </c>
      <c r="B42805" s="489">
        <v>2377200718</v>
      </c>
      <c r="C42805" s="489" t="s">
        <v>2570</v>
      </c>
      <c r="D42805" s="489" t="s">
        <v>12193</v>
      </c>
    </row>
    <row r="42806" spans="1:4">
      <c r="A42806" s="489" t="str">
        <f t="shared" si="668"/>
        <v>2377200718通所型サービス（独自）</v>
      </c>
      <c r="B42806" s="489">
        <v>2377200718</v>
      </c>
      <c r="C42806" s="489" t="s">
        <v>2570</v>
      </c>
      <c r="D42806" s="489" t="s">
        <v>12193</v>
      </c>
    </row>
    <row r="42807" spans="1:4">
      <c r="A42807" s="489" t="str">
        <f t="shared" si="668"/>
        <v>2377200726訪問介護</v>
      </c>
      <c r="B42807" s="489">
        <v>2377200726</v>
      </c>
      <c r="C42807" s="489" t="s">
        <v>140</v>
      </c>
      <c r="D42807" s="489" t="s">
        <v>12194</v>
      </c>
    </row>
    <row r="42808" spans="1:4">
      <c r="A42808" s="489" t="str">
        <f t="shared" si="668"/>
        <v>2377200726訪問介護</v>
      </c>
      <c r="B42808" s="489">
        <v>2377200726</v>
      </c>
      <c r="C42808" s="489" t="s">
        <v>140</v>
      </c>
      <c r="D42808" s="489" t="s">
        <v>12194</v>
      </c>
    </row>
    <row r="42809" spans="1:4">
      <c r="A42809" s="489" t="str">
        <f t="shared" si="668"/>
        <v>2377200726訪問型サービス（独自）</v>
      </c>
      <c r="B42809" s="489">
        <v>2377200726</v>
      </c>
      <c r="C42809" s="489" t="s">
        <v>2571</v>
      </c>
      <c r="D42809" s="489" t="s">
        <v>12194</v>
      </c>
    </row>
    <row r="42810" spans="1:4">
      <c r="A42810" s="489" t="str">
        <f t="shared" si="668"/>
        <v>2377200726訪問型サービス（独自）</v>
      </c>
      <c r="B42810" s="489">
        <v>2377200726</v>
      </c>
      <c r="C42810" s="489" t="s">
        <v>2571</v>
      </c>
      <c r="D42810" s="489" t="s">
        <v>12194</v>
      </c>
    </row>
    <row r="42811" spans="1:4">
      <c r="A42811" s="489" t="str">
        <f t="shared" si="668"/>
        <v>2377200734訪問介護</v>
      </c>
      <c r="B42811" s="489">
        <v>2377200734</v>
      </c>
      <c r="C42811" s="489" t="s">
        <v>140</v>
      </c>
      <c r="D42811" s="489" t="s">
        <v>12195</v>
      </c>
    </row>
    <row r="42812" spans="1:4">
      <c r="A42812" s="489" t="str">
        <f t="shared" si="668"/>
        <v>2377200734訪問介護</v>
      </c>
      <c r="B42812" s="489">
        <v>2377200734</v>
      </c>
      <c r="C42812" s="489" t="s">
        <v>140</v>
      </c>
      <c r="D42812" s="489" t="s">
        <v>12195</v>
      </c>
    </row>
    <row r="42813" spans="1:4">
      <c r="A42813" s="489" t="str">
        <f t="shared" si="668"/>
        <v>2377200759訪問介護</v>
      </c>
      <c r="B42813" s="489">
        <v>2377200759</v>
      </c>
      <c r="C42813" s="489" t="s">
        <v>140</v>
      </c>
      <c r="D42813" s="489" t="s">
        <v>12196</v>
      </c>
    </row>
    <row r="42814" spans="1:4">
      <c r="A42814" s="489" t="str">
        <f t="shared" si="668"/>
        <v>2377200759訪問介護</v>
      </c>
      <c r="B42814" s="489">
        <v>2377200759</v>
      </c>
      <c r="C42814" s="489" t="s">
        <v>140</v>
      </c>
      <c r="D42814" s="489" t="s">
        <v>12196</v>
      </c>
    </row>
    <row r="42815" spans="1:4">
      <c r="A42815" s="489" t="str">
        <f t="shared" si="668"/>
        <v>2377200759訪問型サービス（独自）</v>
      </c>
      <c r="B42815" s="489">
        <v>2377200759</v>
      </c>
      <c r="C42815" s="489" t="s">
        <v>2571</v>
      </c>
      <c r="D42815" s="489" t="s">
        <v>12196</v>
      </c>
    </row>
    <row r="42816" spans="1:4">
      <c r="A42816" s="489" t="str">
        <f t="shared" si="668"/>
        <v>2377200759訪問型サービス（独自）</v>
      </c>
      <c r="B42816" s="489">
        <v>2377200759</v>
      </c>
      <c r="C42816" s="489" t="s">
        <v>2571</v>
      </c>
      <c r="D42816" s="489" t="s">
        <v>12196</v>
      </c>
    </row>
    <row r="42817" spans="1:4">
      <c r="A42817" s="489" t="str">
        <f t="shared" si="668"/>
        <v>2377200767訪問介護</v>
      </c>
      <c r="B42817" s="489">
        <v>2377200767</v>
      </c>
      <c r="C42817" s="489" t="s">
        <v>140</v>
      </c>
      <c r="D42817" s="489" t="s">
        <v>12197</v>
      </c>
    </row>
    <row r="42818" spans="1:4">
      <c r="A42818" s="489" t="str">
        <f t="shared" ref="A42818:A42881" si="669">B42818&amp;C42818</f>
        <v>2377200767訪問介護</v>
      </c>
      <c r="B42818" s="489">
        <v>2377200767</v>
      </c>
      <c r="C42818" s="489" t="s">
        <v>140</v>
      </c>
      <c r="D42818" s="489" t="s">
        <v>12197</v>
      </c>
    </row>
    <row r="42819" spans="1:4">
      <c r="A42819" s="489" t="str">
        <f t="shared" si="669"/>
        <v>2377200767訪問型サービス（独自）</v>
      </c>
      <c r="B42819" s="489">
        <v>2377200767</v>
      </c>
      <c r="C42819" s="489" t="s">
        <v>2571</v>
      </c>
      <c r="D42819" s="489" t="s">
        <v>12197</v>
      </c>
    </row>
    <row r="42820" spans="1:4">
      <c r="A42820" s="489" t="str">
        <f t="shared" si="669"/>
        <v>2377200767訪問型サービス（独自）</v>
      </c>
      <c r="B42820" s="489">
        <v>2377200767</v>
      </c>
      <c r="C42820" s="489" t="s">
        <v>2571</v>
      </c>
      <c r="D42820" s="489" t="s">
        <v>12197</v>
      </c>
    </row>
    <row r="42821" spans="1:4">
      <c r="A42821" s="489" t="str">
        <f t="shared" si="669"/>
        <v>2377200775通所介護</v>
      </c>
      <c r="B42821" s="489">
        <v>2377200775</v>
      </c>
      <c r="C42821" s="489" t="s">
        <v>158</v>
      </c>
      <c r="D42821" s="489" t="s">
        <v>12198</v>
      </c>
    </row>
    <row r="42822" spans="1:4">
      <c r="A42822" s="489" t="str">
        <f t="shared" si="669"/>
        <v>2377200775通所型サービス（独自）</v>
      </c>
      <c r="B42822" s="489">
        <v>2377200775</v>
      </c>
      <c r="C42822" s="489" t="s">
        <v>2570</v>
      </c>
      <c r="D42822" s="489" t="s">
        <v>12198</v>
      </c>
    </row>
    <row r="42823" spans="1:4">
      <c r="A42823" s="489" t="str">
        <f t="shared" si="669"/>
        <v>2377200783訪問介護</v>
      </c>
      <c r="B42823" s="489">
        <v>2377200783</v>
      </c>
      <c r="C42823" s="489" t="s">
        <v>140</v>
      </c>
      <c r="D42823" s="489" t="s">
        <v>12199</v>
      </c>
    </row>
    <row r="42824" spans="1:4">
      <c r="A42824" s="489" t="str">
        <f t="shared" si="669"/>
        <v>2377200783訪問介護</v>
      </c>
      <c r="B42824" s="489">
        <v>2377200783</v>
      </c>
      <c r="C42824" s="489" t="s">
        <v>140</v>
      </c>
      <c r="D42824" s="489" t="s">
        <v>12199</v>
      </c>
    </row>
    <row r="42825" spans="1:4">
      <c r="A42825" s="489" t="str">
        <f t="shared" si="669"/>
        <v>2377200791通所介護</v>
      </c>
      <c r="B42825" s="489">
        <v>2377200791</v>
      </c>
      <c r="C42825" s="489" t="s">
        <v>158</v>
      </c>
      <c r="D42825" s="489" t="s">
        <v>12200</v>
      </c>
    </row>
    <row r="42826" spans="1:4">
      <c r="A42826" s="489" t="str">
        <f t="shared" si="669"/>
        <v>2377200791通所型サービス（独自）</v>
      </c>
      <c r="B42826" s="489">
        <v>2377200791</v>
      </c>
      <c r="C42826" s="489" t="s">
        <v>2570</v>
      </c>
      <c r="D42826" s="489" t="s">
        <v>12200</v>
      </c>
    </row>
    <row r="42827" spans="1:4">
      <c r="A42827" s="489" t="str">
        <f t="shared" si="669"/>
        <v>2377200791通所型サービス（独自）</v>
      </c>
      <c r="B42827" s="489">
        <v>2377200791</v>
      </c>
      <c r="C42827" s="489" t="s">
        <v>2570</v>
      </c>
      <c r="D42827" s="489" t="s">
        <v>12200</v>
      </c>
    </row>
    <row r="42828" spans="1:4">
      <c r="A42828" s="489" t="str">
        <f t="shared" si="669"/>
        <v>2377200817通所介護</v>
      </c>
      <c r="B42828" s="489">
        <v>2377200817</v>
      </c>
      <c r="C42828" s="489" t="s">
        <v>158</v>
      </c>
      <c r="D42828" s="489" t="s">
        <v>12201</v>
      </c>
    </row>
    <row r="42829" spans="1:4">
      <c r="A42829" s="489" t="str">
        <f t="shared" si="669"/>
        <v>2377200817通所型サービス（独自）</v>
      </c>
      <c r="B42829" s="489">
        <v>2377200817</v>
      </c>
      <c r="C42829" s="489" t="s">
        <v>2570</v>
      </c>
      <c r="D42829" s="489" t="s">
        <v>12201</v>
      </c>
    </row>
    <row r="42830" spans="1:4">
      <c r="A42830" s="489" t="str">
        <f t="shared" si="669"/>
        <v>2377200817通所型サービス（独自）</v>
      </c>
      <c r="B42830" s="489">
        <v>2377200817</v>
      </c>
      <c r="C42830" s="489" t="s">
        <v>2570</v>
      </c>
      <c r="D42830" s="489" t="s">
        <v>12201</v>
      </c>
    </row>
    <row r="42831" spans="1:4">
      <c r="A42831" s="489" t="str">
        <f t="shared" si="669"/>
        <v>2377200825通所介護</v>
      </c>
      <c r="B42831" s="489">
        <v>2377200825</v>
      </c>
      <c r="C42831" s="489" t="s">
        <v>158</v>
      </c>
      <c r="D42831" s="489" t="s">
        <v>12202</v>
      </c>
    </row>
    <row r="42832" spans="1:4">
      <c r="A42832" s="489" t="str">
        <f t="shared" si="669"/>
        <v>2377200825通所型サービス（独自）</v>
      </c>
      <c r="B42832" s="489">
        <v>2377200825</v>
      </c>
      <c r="C42832" s="489" t="s">
        <v>2570</v>
      </c>
      <c r="D42832" s="489" t="s">
        <v>12202</v>
      </c>
    </row>
    <row r="42833" spans="1:4">
      <c r="A42833" s="489" t="str">
        <f t="shared" si="669"/>
        <v>2377200825通所型サービス（独自）</v>
      </c>
      <c r="B42833" s="489">
        <v>2377200825</v>
      </c>
      <c r="C42833" s="489" t="s">
        <v>2570</v>
      </c>
      <c r="D42833" s="489" t="s">
        <v>12202</v>
      </c>
    </row>
    <row r="42834" spans="1:4">
      <c r="A42834" s="489" t="str">
        <f t="shared" si="669"/>
        <v>2377200833訪問介護</v>
      </c>
      <c r="B42834" s="489">
        <v>2377200833</v>
      </c>
      <c r="C42834" s="489" t="s">
        <v>140</v>
      </c>
      <c r="D42834" s="489" t="s">
        <v>12203</v>
      </c>
    </row>
    <row r="42835" spans="1:4">
      <c r="A42835" s="489" t="str">
        <f t="shared" si="669"/>
        <v>2377200833訪問介護</v>
      </c>
      <c r="B42835" s="489">
        <v>2377200833</v>
      </c>
      <c r="C42835" s="489" t="s">
        <v>140</v>
      </c>
      <c r="D42835" s="489" t="s">
        <v>12203</v>
      </c>
    </row>
    <row r="42836" spans="1:4">
      <c r="A42836" s="489" t="str">
        <f t="shared" si="669"/>
        <v>2377200833訪問型サービス（独自）</v>
      </c>
      <c r="B42836" s="489">
        <v>2377200833</v>
      </c>
      <c r="C42836" s="489" t="s">
        <v>2571</v>
      </c>
      <c r="D42836" s="489" t="s">
        <v>12203</v>
      </c>
    </row>
    <row r="42837" spans="1:4">
      <c r="A42837" s="489" t="str">
        <f t="shared" si="669"/>
        <v>2377200833訪問型サービス（独自）</v>
      </c>
      <c r="B42837" s="489">
        <v>2377200833</v>
      </c>
      <c r="C42837" s="489" t="s">
        <v>2571</v>
      </c>
      <c r="D42837" s="489" t="s">
        <v>12203</v>
      </c>
    </row>
    <row r="42838" spans="1:4">
      <c r="A42838" s="489" t="str">
        <f t="shared" si="669"/>
        <v>2377200841居宅介護支援</v>
      </c>
      <c r="B42838" s="489">
        <v>2377200841</v>
      </c>
      <c r="C42838" s="489" t="s">
        <v>2519</v>
      </c>
      <c r="D42838" s="489" t="s">
        <v>12204</v>
      </c>
    </row>
    <row r="42839" spans="1:4">
      <c r="A42839" s="489" t="str">
        <f t="shared" si="669"/>
        <v>2377200858居宅介護支援</v>
      </c>
      <c r="B42839" s="489">
        <v>2377200858</v>
      </c>
      <c r="C42839" s="489" t="s">
        <v>2519</v>
      </c>
      <c r="D42839" s="489" t="s">
        <v>12205</v>
      </c>
    </row>
    <row r="42840" spans="1:4">
      <c r="A42840" s="489" t="str">
        <f t="shared" si="669"/>
        <v>2377200866通所介護</v>
      </c>
      <c r="B42840" s="489">
        <v>2377200866</v>
      </c>
      <c r="C42840" s="489" t="s">
        <v>158</v>
      </c>
      <c r="D42840" s="489" t="s">
        <v>12206</v>
      </c>
    </row>
    <row r="42841" spans="1:4">
      <c r="A42841" s="489" t="str">
        <f t="shared" si="669"/>
        <v>2377200866通所型サービス（独自）</v>
      </c>
      <c r="B42841" s="489">
        <v>2377200866</v>
      </c>
      <c r="C42841" s="489" t="s">
        <v>2570</v>
      </c>
      <c r="D42841" s="489" t="s">
        <v>12206</v>
      </c>
    </row>
    <row r="42842" spans="1:4">
      <c r="A42842" s="489" t="str">
        <f t="shared" si="669"/>
        <v>2377200874介護予防特定施設入居者生活介護</v>
      </c>
      <c r="B42842" s="489">
        <v>2377200874</v>
      </c>
      <c r="C42842" s="489" t="s">
        <v>2514</v>
      </c>
      <c r="D42842" s="489" t="s">
        <v>12207</v>
      </c>
    </row>
    <row r="42843" spans="1:4">
      <c r="A42843" s="489" t="str">
        <f t="shared" si="669"/>
        <v>2377200874特定施設入居者生活介護（短期利用型）</v>
      </c>
      <c r="B42843" s="489">
        <v>2377200874</v>
      </c>
      <c r="C42843" s="489" t="s">
        <v>19397</v>
      </c>
      <c r="D42843" s="489" t="s">
        <v>12207</v>
      </c>
    </row>
    <row r="42844" spans="1:4">
      <c r="A42844" s="489" t="str">
        <f t="shared" si="669"/>
        <v>2377200874特定施設入居者生活介護</v>
      </c>
      <c r="B42844" s="489">
        <v>2377200874</v>
      </c>
      <c r="C42844" s="489" t="s">
        <v>2513</v>
      </c>
      <c r="D42844" s="489" t="s">
        <v>12207</v>
      </c>
    </row>
    <row r="42845" spans="1:4">
      <c r="A42845" s="489" t="str">
        <f t="shared" si="669"/>
        <v>2377300013訪問介護</v>
      </c>
      <c r="B42845" s="489">
        <v>2377300013</v>
      </c>
      <c r="C42845" s="489" t="s">
        <v>140</v>
      </c>
      <c r="D42845" s="489" t="s">
        <v>12208</v>
      </c>
    </row>
    <row r="42846" spans="1:4">
      <c r="A42846" s="489" t="str">
        <f t="shared" si="669"/>
        <v>2377300013訪問介護</v>
      </c>
      <c r="B42846" s="489">
        <v>2377300013</v>
      </c>
      <c r="C42846" s="489" t="s">
        <v>140</v>
      </c>
      <c r="D42846" s="489" t="s">
        <v>12208</v>
      </c>
    </row>
    <row r="42847" spans="1:4">
      <c r="A42847" s="489" t="str">
        <f t="shared" si="669"/>
        <v>2377300013訪問型サービス（独自／定率）</v>
      </c>
      <c r="B42847" s="489">
        <v>2377300013</v>
      </c>
      <c r="C42847" s="489" t="s">
        <v>2568</v>
      </c>
      <c r="D42847" s="489" t="s">
        <v>12208</v>
      </c>
    </row>
    <row r="42848" spans="1:4">
      <c r="A42848" s="489" t="str">
        <f t="shared" si="669"/>
        <v>2377300047居宅介護支援</v>
      </c>
      <c r="B42848" s="489">
        <v>2377300047</v>
      </c>
      <c r="C42848" s="489" t="s">
        <v>2519</v>
      </c>
      <c r="D42848" s="489" t="s">
        <v>12209</v>
      </c>
    </row>
    <row r="42849" spans="1:4">
      <c r="A42849" s="489" t="str">
        <f t="shared" si="669"/>
        <v>2377300054介護予防短期入所生活介護</v>
      </c>
      <c r="B42849" s="489">
        <v>2377300054</v>
      </c>
      <c r="C42849" s="489" t="s">
        <v>2093</v>
      </c>
      <c r="D42849" s="489" t="s">
        <v>12210</v>
      </c>
    </row>
    <row r="42850" spans="1:4">
      <c r="A42850" s="489" t="str">
        <f t="shared" si="669"/>
        <v>2377300054短期入所生活介護</v>
      </c>
      <c r="B42850" s="489">
        <v>2377300054</v>
      </c>
      <c r="C42850" s="489" t="s">
        <v>2092</v>
      </c>
      <c r="D42850" s="489" t="s">
        <v>12210</v>
      </c>
    </row>
    <row r="42851" spans="1:4">
      <c r="A42851" s="489" t="str">
        <f t="shared" si="669"/>
        <v>2377300070介護老人福祉施設</v>
      </c>
      <c r="B42851" s="489">
        <v>2377300070</v>
      </c>
      <c r="C42851" s="489" t="s">
        <v>1921</v>
      </c>
      <c r="D42851" s="489" t="s">
        <v>12211</v>
      </c>
    </row>
    <row r="42852" spans="1:4">
      <c r="A42852" s="489" t="str">
        <f t="shared" si="669"/>
        <v>2377300070介護老人福祉施設</v>
      </c>
      <c r="B42852" s="489">
        <v>2377300070</v>
      </c>
      <c r="C42852" s="489" t="s">
        <v>1921</v>
      </c>
      <c r="D42852" s="489" t="s">
        <v>12211</v>
      </c>
    </row>
    <row r="42853" spans="1:4">
      <c r="A42853" s="489" t="str">
        <f t="shared" si="669"/>
        <v>2377300088訪問介護</v>
      </c>
      <c r="B42853" s="489">
        <v>2377300088</v>
      </c>
      <c r="C42853" s="489" t="s">
        <v>140</v>
      </c>
      <c r="D42853" s="489" t="s">
        <v>12212</v>
      </c>
    </row>
    <row r="42854" spans="1:4">
      <c r="A42854" s="489" t="str">
        <f t="shared" si="669"/>
        <v>2377300088訪問介護</v>
      </c>
      <c r="B42854" s="489">
        <v>2377300088</v>
      </c>
      <c r="C42854" s="489" t="s">
        <v>140</v>
      </c>
      <c r="D42854" s="489" t="s">
        <v>12212</v>
      </c>
    </row>
    <row r="42855" spans="1:4">
      <c r="A42855" s="489" t="str">
        <f t="shared" si="669"/>
        <v>2377300088訪問型サービス（独自／定率）</v>
      </c>
      <c r="B42855" s="489">
        <v>2377300088</v>
      </c>
      <c r="C42855" s="489" t="s">
        <v>2568</v>
      </c>
      <c r="D42855" s="489" t="s">
        <v>12212</v>
      </c>
    </row>
    <row r="42856" spans="1:4">
      <c r="A42856" s="489" t="str">
        <f t="shared" si="669"/>
        <v>2377300096居宅介護支援</v>
      </c>
      <c r="B42856" s="489">
        <v>2377300096</v>
      </c>
      <c r="C42856" s="489" t="s">
        <v>2519</v>
      </c>
      <c r="D42856" s="489" t="s">
        <v>12212</v>
      </c>
    </row>
    <row r="42857" spans="1:4">
      <c r="A42857" s="489" t="str">
        <f t="shared" si="669"/>
        <v>2377300146通所介護</v>
      </c>
      <c r="B42857" s="489">
        <v>2377300146</v>
      </c>
      <c r="C42857" s="489" t="s">
        <v>158</v>
      </c>
      <c r="D42857" s="489" t="s">
        <v>12213</v>
      </c>
    </row>
    <row r="42858" spans="1:4">
      <c r="A42858" s="489" t="str">
        <f t="shared" si="669"/>
        <v>2377300146通所型サービス（独自／定率）</v>
      </c>
      <c r="B42858" s="489">
        <v>2377300146</v>
      </c>
      <c r="C42858" s="489" t="s">
        <v>2567</v>
      </c>
      <c r="D42858" s="489" t="s">
        <v>12213</v>
      </c>
    </row>
    <row r="42859" spans="1:4">
      <c r="A42859" s="489" t="str">
        <f t="shared" si="669"/>
        <v>2377300153居宅介護支援</v>
      </c>
      <c r="B42859" s="489">
        <v>2377300153</v>
      </c>
      <c r="C42859" s="489" t="s">
        <v>2519</v>
      </c>
      <c r="D42859" s="489" t="s">
        <v>12214</v>
      </c>
    </row>
    <row r="42860" spans="1:4">
      <c r="A42860" s="489" t="str">
        <f t="shared" si="669"/>
        <v>2377300195通所介護</v>
      </c>
      <c r="B42860" s="489">
        <v>2377300195</v>
      </c>
      <c r="C42860" s="489" t="s">
        <v>158</v>
      </c>
      <c r="D42860" s="489" t="s">
        <v>12215</v>
      </c>
    </row>
    <row r="42861" spans="1:4">
      <c r="A42861" s="489" t="str">
        <f t="shared" si="669"/>
        <v>2377300195通所型サービス（独自／定率）</v>
      </c>
      <c r="B42861" s="489">
        <v>2377300195</v>
      </c>
      <c r="C42861" s="489" t="s">
        <v>2567</v>
      </c>
      <c r="D42861" s="489" t="s">
        <v>12215</v>
      </c>
    </row>
    <row r="42862" spans="1:4">
      <c r="A42862" s="489" t="str">
        <f t="shared" si="669"/>
        <v>2377300245地域密着型通所介護</v>
      </c>
      <c r="B42862" s="489">
        <v>2377300245</v>
      </c>
      <c r="C42862" s="489" t="s">
        <v>161</v>
      </c>
      <c r="D42862" s="489" t="s">
        <v>12216</v>
      </c>
    </row>
    <row r="42863" spans="1:4">
      <c r="A42863" s="489" t="str">
        <f t="shared" si="669"/>
        <v>2377300245通所型サービス（独自／定率）</v>
      </c>
      <c r="B42863" s="489">
        <v>2377300245</v>
      </c>
      <c r="C42863" s="489" t="s">
        <v>2567</v>
      </c>
      <c r="D42863" s="489" t="s">
        <v>12216</v>
      </c>
    </row>
    <row r="42864" spans="1:4">
      <c r="A42864" s="489" t="str">
        <f t="shared" si="669"/>
        <v>2377300278通所介護</v>
      </c>
      <c r="B42864" s="489">
        <v>2377300278</v>
      </c>
      <c r="C42864" s="489" t="s">
        <v>158</v>
      </c>
      <c r="D42864" s="489" t="s">
        <v>12217</v>
      </c>
    </row>
    <row r="42865" spans="1:4">
      <c r="A42865" s="489" t="str">
        <f t="shared" si="669"/>
        <v>2377300278通所型サービス（独自／定率）</v>
      </c>
      <c r="B42865" s="489">
        <v>2377300278</v>
      </c>
      <c r="C42865" s="489" t="s">
        <v>2567</v>
      </c>
      <c r="D42865" s="489" t="s">
        <v>12217</v>
      </c>
    </row>
    <row r="42866" spans="1:4">
      <c r="A42866" s="489" t="str">
        <f t="shared" si="669"/>
        <v>2377300286介護予防短期入所生活介護</v>
      </c>
      <c r="B42866" s="489">
        <v>2377300286</v>
      </c>
      <c r="C42866" s="489" t="s">
        <v>2093</v>
      </c>
      <c r="D42866" s="489" t="s">
        <v>12218</v>
      </c>
    </row>
    <row r="42867" spans="1:4">
      <c r="A42867" s="489" t="str">
        <f t="shared" si="669"/>
        <v>2377300286介護予防短期入所生活介護</v>
      </c>
      <c r="B42867" s="489">
        <v>2377300286</v>
      </c>
      <c r="C42867" s="489" t="s">
        <v>2093</v>
      </c>
      <c r="D42867" s="489" t="s">
        <v>12218</v>
      </c>
    </row>
    <row r="42868" spans="1:4">
      <c r="A42868" s="489" t="str">
        <f t="shared" si="669"/>
        <v>2377300286短期入所生活介護</v>
      </c>
      <c r="B42868" s="489">
        <v>2377300286</v>
      </c>
      <c r="C42868" s="489" t="s">
        <v>2092</v>
      </c>
      <c r="D42868" s="489" t="s">
        <v>12218</v>
      </c>
    </row>
    <row r="42869" spans="1:4">
      <c r="A42869" s="489" t="str">
        <f t="shared" si="669"/>
        <v>2377300286短期入所生活介護</v>
      </c>
      <c r="B42869" s="489">
        <v>2377300286</v>
      </c>
      <c r="C42869" s="489" t="s">
        <v>2092</v>
      </c>
      <c r="D42869" s="489" t="s">
        <v>12218</v>
      </c>
    </row>
    <row r="42870" spans="1:4">
      <c r="A42870" s="489" t="str">
        <f t="shared" si="669"/>
        <v>2377300294介護老人福祉施設</v>
      </c>
      <c r="B42870" s="489">
        <v>2377300294</v>
      </c>
      <c r="C42870" s="489" t="s">
        <v>1921</v>
      </c>
      <c r="D42870" s="489" t="s">
        <v>12219</v>
      </c>
    </row>
    <row r="42871" spans="1:4">
      <c r="A42871" s="489" t="str">
        <f t="shared" si="669"/>
        <v>2377300302通所型サービス（独自／定率）</v>
      </c>
      <c r="B42871" s="489">
        <v>2377300302</v>
      </c>
      <c r="C42871" s="489" t="s">
        <v>2567</v>
      </c>
      <c r="D42871" s="489" t="s">
        <v>12220</v>
      </c>
    </row>
    <row r="42872" spans="1:4">
      <c r="A42872" s="489" t="str">
        <f t="shared" si="669"/>
        <v>2377300310居宅介護支援</v>
      </c>
      <c r="B42872" s="489">
        <v>2377300310</v>
      </c>
      <c r="C42872" s="489" t="s">
        <v>2519</v>
      </c>
      <c r="D42872" s="489" t="s">
        <v>12221</v>
      </c>
    </row>
    <row r="42873" spans="1:4">
      <c r="A42873" s="489" t="str">
        <f t="shared" si="669"/>
        <v>2377300336訪問介護</v>
      </c>
      <c r="B42873" s="489">
        <v>2377300336</v>
      </c>
      <c r="C42873" s="489" t="s">
        <v>140</v>
      </c>
      <c r="D42873" s="489" t="s">
        <v>12222</v>
      </c>
    </row>
    <row r="42874" spans="1:4">
      <c r="A42874" s="489" t="str">
        <f t="shared" si="669"/>
        <v>2377300336訪問介護</v>
      </c>
      <c r="B42874" s="489">
        <v>2377300336</v>
      </c>
      <c r="C42874" s="489" t="s">
        <v>140</v>
      </c>
      <c r="D42874" s="489" t="s">
        <v>12222</v>
      </c>
    </row>
    <row r="42875" spans="1:4">
      <c r="A42875" s="489" t="str">
        <f t="shared" si="669"/>
        <v>2377300336訪問型サービス（独自）</v>
      </c>
      <c r="B42875" s="489">
        <v>2377300336</v>
      </c>
      <c r="C42875" s="489" t="s">
        <v>2571</v>
      </c>
      <c r="D42875" s="489" t="s">
        <v>12222</v>
      </c>
    </row>
    <row r="42876" spans="1:4">
      <c r="A42876" s="489" t="str">
        <f t="shared" si="669"/>
        <v>2377300336訪問型サービス（独自／定率）</v>
      </c>
      <c r="B42876" s="489">
        <v>2377300336</v>
      </c>
      <c r="C42876" s="489" t="s">
        <v>2568</v>
      </c>
      <c r="D42876" s="489" t="s">
        <v>12222</v>
      </c>
    </row>
    <row r="42877" spans="1:4">
      <c r="A42877" s="489" t="str">
        <f t="shared" si="669"/>
        <v>2377300369介護予防支援</v>
      </c>
      <c r="B42877" s="489">
        <v>2377300369</v>
      </c>
      <c r="C42877" s="489" t="s">
        <v>2520</v>
      </c>
      <c r="D42877" s="489" t="s">
        <v>12223</v>
      </c>
    </row>
    <row r="42878" spans="1:4">
      <c r="A42878" s="489" t="str">
        <f t="shared" si="669"/>
        <v>2377300369居宅介護支援</v>
      </c>
      <c r="B42878" s="489">
        <v>2377300369</v>
      </c>
      <c r="C42878" s="489" t="s">
        <v>2519</v>
      </c>
      <c r="D42878" s="489" t="s">
        <v>12223</v>
      </c>
    </row>
    <row r="42879" spans="1:4">
      <c r="A42879" s="489" t="str">
        <f t="shared" si="669"/>
        <v>2377300377訪問介護</v>
      </c>
      <c r="B42879" s="489">
        <v>2377300377</v>
      </c>
      <c r="C42879" s="489" t="s">
        <v>140</v>
      </c>
      <c r="D42879" s="489" t="s">
        <v>12224</v>
      </c>
    </row>
    <row r="42880" spans="1:4">
      <c r="A42880" s="489" t="str">
        <f t="shared" si="669"/>
        <v>2377300377訪問介護</v>
      </c>
      <c r="B42880" s="489">
        <v>2377300377</v>
      </c>
      <c r="C42880" s="489" t="s">
        <v>140</v>
      </c>
      <c r="D42880" s="489" t="s">
        <v>12224</v>
      </c>
    </row>
    <row r="42881" spans="1:4">
      <c r="A42881" s="489" t="str">
        <f t="shared" si="669"/>
        <v>2377300377訪問型サービス（独自／定率）</v>
      </c>
      <c r="B42881" s="489">
        <v>2377300377</v>
      </c>
      <c r="C42881" s="489" t="s">
        <v>2568</v>
      </c>
      <c r="D42881" s="489" t="s">
        <v>12224</v>
      </c>
    </row>
    <row r="42882" spans="1:4">
      <c r="A42882" s="489" t="str">
        <f t="shared" ref="A42882:A42945" si="670">B42882&amp;C42882</f>
        <v>2377300427地域密着型通所介護</v>
      </c>
      <c r="B42882" s="489">
        <v>2377300427</v>
      </c>
      <c r="C42882" s="489" t="s">
        <v>161</v>
      </c>
      <c r="D42882" s="489" t="s">
        <v>12225</v>
      </c>
    </row>
    <row r="42883" spans="1:4">
      <c r="A42883" s="489" t="str">
        <f t="shared" si="670"/>
        <v>2377300427通所型サービス（独自／定率）</v>
      </c>
      <c r="B42883" s="489">
        <v>2377300427</v>
      </c>
      <c r="C42883" s="489" t="s">
        <v>2567</v>
      </c>
      <c r="D42883" s="489" t="s">
        <v>12225</v>
      </c>
    </row>
    <row r="42884" spans="1:4">
      <c r="A42884" s="489" t="str">
        <f t="shared" si="670"/>
        <v>2377300443通所介護</v>
      </c>
      <c r="B42884" s="489">
        <v>2377300443</v>
      </c>
      <c r="C42884" s="489" t="s">
        <v>158</v>
      </c>
      <c r="D42884" s="489" t="s">
        <v>12226</v>
      </c>
    </row>
    <row r="42885" spans="1:4">
      <c r="A42885" s="489" t="str">
        <f t="shared" si="670"/>
        <v>2377300443通所型サービス（独自／定率）</v>
      </c>
      <c r="B42885" s="489">
        <v>2377300443</v>
      </c>
      <c r="C42885" s="489" t="s">
        <v>2567</v>
      </c>
      <c r="D42885" s="489" t="s">
        <v>12226</v>
      </c>
    </row>
    <row r="42886" spans="1:4">
      <c r="A42886" s="489" t="str">
        <f t="shared" si="670"/>
        <v>2377300526居宅介護支援</v>
      </c>
      <c r="B42886" s="489">
        <v>2377300526</v>
      </c>
      <c r="C42886" s="489" t="s">
        <v>2519</v>
      </c>
      <c r="D42886" s="489" t="s">
        <v>12227</v>
      </c>
    </row>
    <row r="42887" spans="1:4">
      <c r="A42887" s="489" t="str">
        <f t="shared" si="670"/>
        <v>2377300534通所介護</v>
      </c>
      <c r="B42887" s="489">
        <v>2377300534</v>
      </c>
      <c r="C42887" s="489" t="s">
        <v>158</v>
      </c>
      <c r="D42887" s="489" t="s">
        <v>12229</v>
      </c>
    </row>
    <row r="42888" spans="1:4">
      <c r="A42888" s="489" t="str">
        <f t="shared" si="670"/>
        <v>2377300534通所型サービス（独自）</v>
      </c>
      <c r="B42888" s="489">
        <v>2377300534</v>
      </c>
      <c r="C42888" s="489" t="s">
        <v>2570</v>
      </c>
      <c r="D42888" s="489" t="s">
        <v>12228</v>
      </c>
    </row>
    <row r="42889" spans="1:4">
      <c r="A42889" s="489" t="str">
        <f t="shared" si="670"/>
        <v>2377300534通所型サービス（独自／定率）</v>
      </c>
      <c r="B42889" s="489">
        <v>2377300534</v>
      </c>
      <c r="C42889" s="489" t="s">
        <v>2567</v>
      </c>
      <c r="D42889" s="489" t="s">
        <v>12228</v>
      </c>
    </row>
    <row r="42890" spans="1:4">
      <c r="A42890" s="489" t="str">
        <f t="shared" si="670"/>
        <v>2377300559居宅介護支援</v>
      </c>
      <c r="B42890" s="489">
        <v>2377300559</v>
      </c>
      <c r="C42890" s="489" t="s">
        <v>2519</v>
      </c>
      <c r="D42890" s="489" t="s">
        <v>12230</v>
      </c>
    </row>
    <row r="42891" spans="1:4">
      <c r="A42891" s="489" t="str">
        <f t="shared" si="670"/>
        <v>2377300567居宅介護支援</v>
      </c>
      <c r="B42891" s="489">
        <v>2377300567</v>
      </c>
      <c r="C42891" s="489" t="s">
        <v>2519</v>
      </c>
      <c r="D42891" s="489" t="s">
        <v>12231</v>
      </c>
    </row>
    <row r="42892" spans="1:4">
      <c r="A42892" s="489" t="str">
        <f t="shared" si="670"/>
        <v>2377300575通所介護</v>
      </c>
      <c r="B42892" s="489">
        <v>2377300575</v>
      </c>
      <c r="C42892" s="489" t="s">
        <v>158</v>
      </c>
      <c r="D42892" s="489" t="s">
        <v>12232</v>
      </c>
    </row>
    <row r="42893" spans="1:4">
      <c r="A42893" s="489" t="str">
        <f t="shared" si="670"/>
        <v>2377300575通所型サービス（独自）</v>
      </c>
      <c r="B42893" s="489">
        <v>2377300575</v>
      </c>
      <c r="C42893" s="489" t="s">
        <v>2570</v>
      </c>
      <c r="D42893" s="489" t="s">
        <v>12232</v>
      </c>
    </row>
    <row r="42894" spans="1:4">
      <c r="A42894" s="489" t="str">
        <f t="shared" si="670"/>
        <v>2377300575通所型サービス（独自／定率）</v>
      </c>
      <c r="B42894" s="489">
        <v>2377300575</v>
      </c>
      <c r="C42894" s="489" t="s">
        <v>2567</v>
      </c>
      <c r="D42894" s="489" t="s">
        <v>12232</v>
      </c>
    </row>
    <row r="42895" spans="1:4">
      <c r="A42895" s="489" t="str">
        <f t="shared" si="670"/>
        <v>2377300591居宅介護支援</v>
      </c>
      <c r="B42895" s="489">
        <v>2377300591</v>
      </c>
      <c r="C42895" s="489" t="s">
        <v>2519</v>
      </c>
      <c r="D42895" s="489" t="s">
        <v>12233</v>
      </c>
    </row>
    <row r="42896" spans="1:4">
      <c r="A42896" s="489" t="str">
        <f t="shared" si="670"/>
        <v>2377300617訪問介護</v>
      </c>
      <c r="B42896" s="489">
        <v>2377300617</v>
      </c>
      <c r="C42896" s="489" t="s">
        <v>140</v>
      </c>
      <c r="D42896" s="489" t="s">
        <v>12234</v>
      </c>
    </row>
    <row r="42897" spans="1:4">
      <c r="A42897" s="489" t="str">
        <f t="shared" si="670"/>
        <v>2377300617訪問介護</v>
      </c>
      <c r="B42897" s="489">
        <v>2377300617</v>
      </c>
      <c r="C42897" s="489" t="s">
        <v>140</v>
      </c>
      <c r="D42897" s="489" t="s">
        <v>12234</v>
      </c>
    </row>
    <row r="42898" spans="1:4">
      <c r="A42898" s="489" t="str">
        <f t="shared" si="670"/>
        <v>2377300658訪問介護</v>
      </c>
      <c r="B42898" s="489">
        <v>2377300658</v>
      </c>
      <c r="C42898" s="489" t="s">
        <v>140</v>
      </c>
      <c r="D42898" s="489" t="s">
        <v>12235</v>
      </c>
    </row>
    <row r="42899" spans="1:4">
      <c r="A42899" s="489" t="str">
        <f t="shared" si="670"/>
        <v>2377300658訪問介護</v>
      </c>
      <c r="B42899" s="489">
        <v>2377300658</v>
      </c>
      <c r="C42899" s="489" t="s">
        <v>140</v>
      </c>
      <c r="D42899" s="489" t="s">
        <v>12235</v>
      </c>
    </row>
    <row r="42900" spans="1:4">
      <c r="A42900" s="489" t="str">
        <f t="shared" si="670"/>
        <v>2377300658訪問型サービス（独自）</v>
      </c>
      <c r="B42900" s="489">
        <v>2377300658</v>
      </c>
      <c r="C42900" s="489" t="s">
        <v>2571</v>
      </c>
      <c r="D42900" s="489" t="s">
        <v>12235</v>
      </c>
    </row>
    <row r="42901" spans="1:4">
      <c r="A42901" s="489" t="str">
        <f t="shared" si="670"/>
        <v>2377300658訪問型サービス（独自／定率）</v>
      </c>
      <c r="B42901" s="489">
        <v>2377300658</v>
      </c>
      <c r="C42901" s="489" t="s">
        <v>2568</v>
      </c>
      <c r="D42901" s="489" t="s">
        <v>12235</v>
      </c>
    </row>
    <row r="42902" spans="1:4">
      <c r="A42902" s="489" t="str">
        <f t="shared" si="670"/>
        <v>2377300666訪問型サービス（独自）</v>
      </c>
      <c r="B42902" s="489">
        <v>2377300666</v>
      </c>
      <c r="C42902" s="489" t="s">
        <v>2571</v>
      </c>
      <c r="D42902" s="489" t="s">
        <v>12236</v>
      </c>
    </row>
    <row r="42903" spans="1:4">
      <c r="A42903" s="489" t="str">
        <f t="shared" si="670"/>
        <v>2377300666訪問型サービス（独自／定率）</v>
      </c>
      <c r="B42903" s="489">
        <v>2377300666</v>
      </c>
      <c r="C42903" s="489" t="s">
        <v>2568</v>
      </c>
      <c r="D42903" s="489" t="s">
        <v>12236</v>
      </c>
    </row>
    <row r="42904" spans="1:4">
      <c r="A42904" s="489" t="str">
        <f t="shared" si="670"/>
        <v>2377300674居宅介護支援</v>
      </c>
      <c r="B42904" s="489">
        <v>2377300674</v>
      </c>
      <c r="C42904" s="489" t="s">
        <v>2519</v>
      </c>
      <c r="D42904" s="489" t="s">
        <v>12237</v>
      </c>
    </row>
    <row r="42905" spans="1:4">
      <c r="A42905" s="489" t="str">
        <f t="shared" si="670"/>
        <v>2377300708訪問介護</v>
      </c>
      <c r="B42905" s="489">
        <v>2377300708</v>
      </c>
      <c r="C42905" s="489" t="s">
        <v>140</v>
      </c>
      <c r="D42905" s="489" t="s">
        <v>12238</v>
      </c>
    </row>
    <row r="42906" spans="1:4">
      <c r="A42906" s="489" t="str">
        <f t="shared" si="670"/>
        <v>2377300708訪問介護</v>
      </c>
      <c r="B42906" s="489">
        <v>2377300708</v>
      </c>
      <c r="C42906" s="489" t="s">
        <v>140</v>
      </c>
      <c r="D42906" s="489" t="s">
        <v>12238</v>
      </c>
    </row>
    <row r="42907" spans="1:4">
      <c r="A42907" s="489" t="str">
        <f t="shared" si="670"/>
        <v>2377300708訪問型サービス（独自／定率）</v>
      </c>
      <c r="B42907" s="489">
        <v>2377300708</v>
      </c>
      <c r="C42907" s="489" t="s">
        <v>2568</v>
      </c>
      <c r="D42907" s="489" t="s">
        <v>12238</v>
      </c>
    </row>
    <row r="42908" spans="1:4">
      <c r="A42908" s="489" t="str">
        <f t="shared" si="670"/>
        <v>2377300724訪問介護</v>
      </c>
      <c r="B42908" s="489">
        <v>2377300724</v>
      </c>
      <c r="C42908" s="489" t="s">
        <v>140</v>
      </c>
      <c r="D42908" s="489" t="s">
        <v>12239</v>
      </c>
    </row>
    <row r="42909" spans="1:4">
      <c r="A42909" s="489" t="str">
        <f t="shared" si="670"/>
        <v>2377300724訪問介護</v>
      </c>
      <c r="B42909" s="489">
        <v>2377300724</v>
      </c>
      <c r="C42909" s="489" t="s">
        <v>140</v>
      </c>
      <c r="D42909" s="489" t="s">
        <v>12239</v>
      </c>
    </row>
    <row r="42910" spans="1:4">
      <c r="A42910" s="489" t="str">
        <f t="shared" si="670"/>
        <v>2377300724訪問型サービス（独自／定率）</v>
      </c>
      <c r="B42910" s="489">
        <v>2377300724</v>
      </c>
      <c r="C42910" s="489" t="s">
        <v>2568</v>
      </c>
      <c r="D42910" s="489" t="s">
        <v>12239</v>
      </c>
    </row>
    <row r="42911" spans="1:4">
      <c r="A42911" s="489" t="str">
        <f t="shared" si="670"/>
        <v>2377300732通所介護</v>
      </c>
      <c r="B42911" s="489">
        <v>2377300732</v>
      </c>
      <c r="C42911" s="489" t="s">
        <v>158</v>
      </c>
      <c r="D42911" s="489" t="s">
        <v>12240</v>
      </c>
    </row>
    <row r="42912" spans="1:4">
      <c r="A42912" s="489" t="str">
        <f t="shared" si="670"/>
        <v>2377300732通所型サービス（独自／定率）</v>
      </c>
      <c r="B42912" s="489">
        <v>2377300732</v>
      </c>
      <c r="C42912" s="489" t="s">
        <v>2567</v>
      </c>
      <c r="D42912" s="489" t="s">
        <v>12240</v>
      </c>
    </row>
    <row r="42913" spans="1:4">
      <c r="A42913" s="489" t="str">
        <f t="shared" si="670"/>
        <v>2377300740通所介護</v>
      </c>
      <c r="B42913" s="489">
        <v>2377300740</v>
      </c>
      <c r="C42913" s="489" t="s">
        <v>158</v>
      </c>
      <c r="D42913" s="489" t="s">
        <v>12241</v>
      </c>
    </row>
    <row r="42914" spans="1:4">
      <c r="A42914" s="489" t="str">
        <f t="shared" si="670"/>
        <v>2377300740通所型サービス（独自／定率）</v>
      </c>
      <c r="B42914" s="489">
        <v>2377300740</v>
      </c>
      <c r="C42914" s="489" t="s">
        <v>2567</v>
      </c>
      <c r="D42914" s="489" t="s">
        <v>12241</v>
      </c>
    </row>
    <row r="42915" spans="1:4">
      <c r="A42915" s="489" t="str">
        <f t="shared" si="670"/>
        <v>2377300757介護予防短期入所生活介護</v>
      </c>
      <c r="B42915" s="489">
        <v>2377300757</v>
      </c>
      <c r="C42915" s="489" t="s">
        <v>2093</v>
      </c>
      <c r="D42915" s="489" t="s">
        <v>12242</v>
      </c>
    </row>
    <row r="42916" spans="1:4">
      <c r="A42916" s="489" t="str">
        <f t="shared" si="670"/>
        <v>2377300757短期入所生活介護</v>
      </c>
      <c r="B42916" s="489">
        <v>2377300757</v>
      </c>
      <c r="C42916" s="489" t="s">
        <v>2092</v>
      </c>
      <c r="D42916" s="489" t="s">
        <v>12242</v>
      </c>
    </row>
    <row r="42917" spans="1:4">
      <c r="A42917" s="489" t="str">
        <f t="shared" si="670"/>
        <v>2377300781訪問介護</v>
      </c>
      <c r="B42917" s="489">
        <v>2377300781</v>
      </c>
      <c r="C42917" s="489" t="s">
        <v>140</v>
      </c>
      <c r="D42917" s="489" t="s">
        <v>12243</v>
      </c>
    </row>
    <row r="42918" spans="1:4">
      <c r="A42918" s="489" t="str">
        <f t="shared" si="670"/>
        <v>2377300781訪問介護</v>
      </c>
      <c r="B42918" s="489">
        <v>2377300781</v>
      </c>
      <c r="C42918" s="489" t="s">
        <v>140</v>
      </c>
      <c r="D42918" s="489" t="s">
        <v>12243</v>
      </c>
    </row>
    <row r="42919" spans="1:4">
      <c r="A42919" s="489" t="str">
        <f t="shared" si="670"/>
        <v>2377300781訪問型サービス（独自／定率）</v>
      </c>
      <c r="B42919" s="489">
        <v>2377300781</v>
      </c>
      <c r="C42919" s="489" t="s">
        <v>2568</v>
      </c>
      <c r="D42919" s="489" t="s">
        <v>12243</v>
      </c>
    </row>
    <row r="42920" spans="1:4">
      <c r="A42920" s="489" t="str">
        <f t="shared" si="670"/>
        <v>2377300807介護予防特定施設入居者生活介護</v>
      </c>
      <c r="B42920" s="489">
        <v>2377300807</v>
      </c>
      <c r="C42920" s="489" t="s">
        <v>2514</v>
      </c>
      <c r="D42920" s="489" t="s">
        <v>12244</v>
      </c>
    </row>
    <row r="42921" spans="1:4">
      <c r="A42921" s="489" t="str">
        <f t="shared" si="670"/>
        <v>2377300807特定施設入居者生活介護（短期利用型）</v>
      </c>
      <c r="B42921" s="489">
        <v>2377300807</v>
      </c>
      <c r="C42921" s="489" t="s">
        <v>19397</v>
      </c>
      <c r="D42921" s="489" t="s">
        <v>12244</v>
      </c>
    </row>
    <row r="42922" spans="1:4">
      <c r="A42922" s="489" t="str">
        <f t="shared" si="670"/>
        <v>2377300807特定施設入居者生活介護</v>
      </c>
      <c r="B42922" s="489">
        <v>2377300807</v>
      </c>
      <c r="C42922" s="489" t="s">
        <v>2513</v>
      </c>
      <c r="D42922" s="489" t="s">
        <v>12244</v>
      </c>
    </row>
    <row r="42923" spans="1:4">
      <c r="A42923" s="489" t="str">
        <f t="shared" si="670"/>
        <v>2377300815通所介護</v>
      </c>
      <c r="B42923" s="489">
        <v>2377300815</v>
      </c>
      <c r="C42923" s="489" t="s">
        <v>158</v>
      </c>
      <c r="D42923" s="489" t="s">
        <v>12245</v>
      </c>
    </row>
    <row r="42924" spans="1:4">
      <c r="A42924" s="489" t="str">
        <f t="shared" si="670"/>
        <v>2377300815通所型サービス（独自／定率）</v>
      </c>
      <c r="B42924" s="489">
        <v>2377300815</v>
      </c>
      <c r="C42924" s="489" t="s">
        <v>2567</v>
      </c>
      <c r="D42924" s="489" t="s">
        <v>12245</v>
      </c>
    </row>
    <row r="42925" spans="1:4">
      <c r="A42925" s="489" t="str">
        <f t="shared" si="670"/>
        <v>2377300823訪問介護</v>
      </c>
      <c r="B42925" s="489">
        <v>2377300823</v>
      </c>
      <c r="C42925" s="489" t="s">
        <v>140</v>
      </c>
      <c r="D42925" s="489" t="s">
        <v>12246</v>
      </c>
    </row>
    <row r="42926" spans="1:4">
      <c r="A42926" s="489" t="str">
        <f t="shared" si="670"/>
        <v>2377300823訪問介護</v>
      </c>
      <c r="B42926" s="489">
        <v>2377300823</v>
      </c>
      <c r="C42926" s="489" t="s">
        <v>140</v>
      </c>
      <c r="D42926" s="489" t="s">
        <v>12246</v>
      </c>
    </row>
    <row r="42927" spans="1:4">
      <c r="A42927" s="489" t="str">
        <f t="shared" si="670"/>
        <v>2377300823訪問型サービス（独自／定率）</v>
      </c>
      <c r="B42927" s="489">
        <v>2377300823</v>
      </c>
      <c r="C42927" s="489" t="s">
        <v>2568</v>
      </c>
      <c r="D42927" s="489" t="s">
        <v>12246</v>
      </c>
    </row>
    <row r="42928" spans="1:4">
      <c r="A42928" s="489" t="str">
        <f t="shared" si="670"/>
        <v>2377300849訪問介護</v>
      </c>
      <c r="B42928" s="489">
        <v>2377300849</v>
      </c>
      <c r="C42928" s="489" t="s">
        <v>140</v>
      </c>
      <c r="D42928" s="489" t="s">
        <v>12247</v>
      </c>
    </row>
    <row r="42929" spans="1:4">
      <c r="A42929" s="489" t="str">
        <f t="shared" si="670"/>
        <v>2377300849訪問介護</v>
      </c>
      <c r="B42929" s="489">
        <v>2377300849</v>
      </c>
      <c r="C42929" s="489" t="s">
        <v>140</v>
      </c>
      <c r="D42929" s="489" t="s">
        <v>12247</v>
      </c>
    </row>
    <row r="42930" spans="1:4">
      <c r="A42930" s="489" t="str">
        <f t="shared" si="670"/>
        <v>2377300849訪問型サービス（独自／定率）</v>
      </c>
      <c r="B42930" s="489">
        <v>2377300849</v>
      </c>
      <c r="C42930" s="489" t="s">
        <v>2568</v>
      </c>
      <c r="D42930" s="489" t="s">
        <v>12247</v>
      </c>
    </row>
    <row r="42931" spans="1:4">
      <c r="A42931" s="489" t="str">
        <f t="shared" si="670"/>
        <v>2377300864居宅介護支援</v>
      </c>
      <c r="B42931" s="489">
        <v>2377300864</v>
      </c>
      <c r="C42931" s="489" t="s">
        <v>2519</v>
      </c>
      <c r="D42931" s="489" t="s">
        <v>12248</v>
      </c>
    </row>
    <row r="42932" spans="1:4">
      <c r="A42932" s="489" t="str">
        <f t="shared" si="670"/>
        <v>2377300872訪問介護</v>
      </c>
      <c r="B42932" s="489">
        <v>2377300872</v>
      </c>
      <c r="C42932" s="489" t="s">
        <v>140</v>
      </c>
      <c r="D42932" s="489" t="s">
        <v>12249</v>
      </c>
    </row>
    <row r="42933" spans="1:4">
      <c r="A42933" s="489" t="str">
        <f t="shared" si="670"/>
        <v>2377300872訪問介護</v>
      </c>
      <c r="B42933" s="489">
        <v>2377300872</v>
      </c>
      <c r="C42933" s="489" t="s">
        <v>140</v>
      </c>
      <c r="D42933" s="489" t="s">
        <v>12249</v>
      </c>
    </row>
    <row r="42934" spans="1:4">
      <c r="A42934" s="489" t="str">
        <f t="shared" si="670"/>
        <v>2377300898訪問介護</v>
      </c>
      <c r="B42934" s="489">
        <v>2377300898</v>
      </c>
      <c r="C42934" s="489" t="s">
        <v>140</v>
      </c>
      <c r="D42934" s="489" t="s">
        <v>12250</v>
      </c>
    </row>
    <row r="42935" spans="1:4">
      <c r="A42935" s="489" t="str">
        <f t="shared" si="670"/>
        <v>2377300898訪問介護</v>
      </c>
      <c r="B42935" s="489">
        <v>2377300898</v>
      </c>
      <c r="C42935" s="489" t="s">
        <v>140</v>
      </c>
      <c r="D42935" s="489" t="s">
        <v>12250</v>
      </c>
    </row>
    <row r="42936" spans="1:4">
      <c r="A42936" s="489" t="str">
        <f t="shared" si="670"/>
        <v>2377300906訪問介護</v>
      </c>
      <c r="B42936" s="489">
        <v>2377300906</v>
      </c>
      <c r="C42936" s="489" t="s">
        <v>140</v>
      </c>
      <c r="D42936" s="489" t="s">
        <v>12251</v>
      </c>
    </row>
    <row r="42937" spans="1:4">
      <c r="A42937" s="489" t="str">
        <f t="shared" si="670"/>
        <v>2377300906訪問介護</v>
      </c>
      <c r="B42937" s="489">
        <v>2377300906</v>
      </c>
      <c r="C42937" s="489" t="s">
        <v>140</v>
      </c>
      <c r="D42937" s="489" t="s">
        <v>12251</v>
      </c>
    </row>
    <row r="42938" spans="1:4">
      <c r="A42938" s="489" t="str">
        <f t="shared" si="670"/>
        <v>2377300922通所介護</v>
      </c>
      <c r="B42938" s="489">
        <v>2377300922</v>
      </c>
      <c r="C42938" s="489" t="s">
        <v>158</v>
      </c>
      <c r="D42938" s="489" t="s">
        <v>19480</v>
      </c>
    </row>
    <row r="42939" spans="1:4">
      <c r="A42939" s="489" t="str">
        <f t="shared" si="670"/>
        <v>2377300922通所型サービス（独自／定率）</v>
      </c>
      <c r="B42939" s="489">
        <v>2377300922</v>
      </c>
      <c r="C42939" s="489" t="s">
        <v>2567</v>
      </c>
      <c r="D42939" s="489" t="s">
        <v>19480</v>
      </c>
    </row>
    <row r="42940" spans="1:4">
      <c r="A42940" s="489" t="str">
        <f t="shared" si="670"/>
        <v>2377300930居宅介護支援</v>
      </c>
      <c r="B42940" s="489">
        <v>2377300930</v>
      </c>
      <c r="C42940" s="489" t="s">
        <v>2519</v>
      </c>
      <c r="D42940" s="489" t="s">
        <v>12252</v>
      </c>
    </row>
    <row r="42941" spans="1:4">
      <c r="A42941" s="489" t="str">
        <f t="shared" si="670"/>
        <v>2377400086地域密着型通所介護</v>
      </c>
      <c r="B42941" s="489">
        <v>2377400086</v>
      </c>
      <c r="C42941" s="489" t="s">
        <v>161</v>
      </c>
      <c r="D42941" s="489" t="s">
        <v>12253</v>
      </c>
    </row>
    <row r="42942" spans="1:4">
      <c r="A42942" s="489" t="str">
        <f t="shared" si="670"/>
        <v>2377400094訪問介護</v>
      </c>
      <c r="B42942" s="489">
        <v>2377400094</v>
      </c>
      <c r="C42942" s="489" t="s">
        <v>140</v>
      </c>
      <c r="D42942" s="489" t="s">
        <v>12254</v>
      </c>
    </row>
    <row r="42943" spans="1:4">
      <c r="A42943" s="489" t="str">
        <f t="shared" si="670"/>
        <v>2377400094訪問介護</v>
      </c>
      <c r="B42943" s="489">
        <v>2377400094</v>
      </c>
      <c r="C42943" s="489" t="s">
        <v>140</v>
      </c>
      <c r="D42943" s="489" t="s">
        <v>12254</v>
      </c>
    </row>
    <row r="42944" spans="1:4">
      <c r="A42944" s="489" t="str">
        <f t="shared" si="670"/>
        <v>2377400094訪問型サービス（独自）</v>
      </c>
      <c r="B42944" s="489">
        <v>2377400094</v>
      </c>
      <c r="C42944" s="489" t="s">
        <v>2571</v>
      </c>
      <c r="D42944" s="489" t="s">
        <v>12254</v>
      </c>
    </row>
    <row r="42945" spans="1:4">
      <c r="A42945" s="489" t="str">
        <f t="shared" si="670"/>
        <v>2377400110通所介護</v>
      </c>
      <c r="B42945" s="489">
        <v>2377400110</v>
      </c>
      <c r="C42945" s="489" t="s">
        <v>158</v>
      </c>
      <c r="D42945" s="489" t="s">
        <v>12255</v>
      </c>
    </row>
    <row r="42946" spans="1:4">
      <c r="A42946" s="489" t="str">
        <f t="shared" ref="A42946:A43009" si="671">B42946&amp;C42946</f>
        <v>2377400110通所型サービス（独自）</v>
      </c>
      <c r="B42946" s="489">
        <v>2377400110</v>
      </c>
      <c r="C42946" s="489" t="s">
        <v>2570</v>
      </c>
      <c r="D42946" s="489" t="s">
        <v>12255</v>
      </c>
    </row>
    <row r="42947" spans="1:4">
      <c r="A42947" s="489" t="str">
        <f t="shared" si="671"/>
        <v>2377400128介護予防支援</v>
      </c>
      <c r="B42947" s="489">
        <v>2377400128</v>
      </c>
      <c r="C42947" s="489" t="s">
        <v>2520</v>
      </c>
      <c r="D42947" s="489" t="s">
        <v>12256</v>
      </c>
    </row>
    <row r="42948" spans="1:4">
      <c r="A42948" s="489" t="str">
        <f t="shared" si="671"/>
        <v>2377400128居宅介護支援</v>
      </c>
      <c r="B42948" s="489">
        <v>2377400128</v>
      </c>
      <c r="C42948" s="489" t="s">
        <v>2519</v>
      </c>
      <c r="D42948" s="489" t="s">
        <v>12256</v>
      </c>
    </row>
    <row r="42949" spans="1:4">
      <c r="A42949" s="489" t="str">
        <f t="shared" si="671"/>
        <v>2377400136居宅介護支援</v>
      </c>
      <c r="B42949" s="489">
        <v>2377400136</v>
      </c>
      <c r="C42949" s="489" t="s">
        <v>2519</v>
      </c>
      <c r="D42949" s="489" t="s">
        <v>12257</v>
      </c>
    </row>
    <row r="42950" spans="1:4">
      <c r="A42950" s="489" t="str">
        <f t="shared" si="671"/>
        <v>2377400144地域密着型通所介護</v>
      </c>
      <c r="B42950" s="489">
        <v>2377400144</v>
      </c>
      <c r="C42950" s="489" t="s">
        <v>161</v>
      </c>
      <c r="D42950" s="489" t="s">
        <v>12258</v>
      </c>
    </row>
    <row r="42951" spans="1:4">
      <c r="A42951" s="489" t="str">
        <f t="shared" si="671"/>
        <v>2377400144通所型サービス（独自）</v>
      </c>
      <c r="B42951" s="489">
        <v>2377400144</v>
      </c>
      <c r="C42951" s="489" t="s">
        <v>2570</v>
      </c>
      <c r="D42951" s="489" t="s">
        <v>12258</v>
      </c>
    </row>
    <row r="42952" spans="1:4">
      <c r="A42952" s="489" t="str">
        <f t="shared" si="671"/>
        <v>2377400169通所介護</v>
      </c>
      <c r="B42952" s="489">
        <v>2377400169</v>
      </c>
      <c r="C42952" s="489" t="s">
        <v>158</v>
      </c>
      <c r="D42952" s="489" t="s">
        <v>12259</v>
      </c>
    </row>
    <row r="42953" spans="1:4">
      <c r="A42953" s="489" t="str">
        <f t="shared" si="671"/>
        <v>2377400169通所型サービス（独自）</v>
      </c>
      <c r="B42953" s="489">
        <v>2377400169</v>
      </c>
      <c r="C42953" s="489" t="s">
        <v>2570</v>
      </c>
      <c r="D42953" s="489" t="s">
        <v>12259</v>
      </c>
    </row>
    <row r="42954" spans="1:4">
      <c r="A42954" s="489" t="str">
        <f t="shared" si="671"/>
        <v>2377400193通所介護</v>
      </c>
      <c r="B42954" s="489">
        <v>2377400193</v>
      </c>
      <c r="C42954" s="489" t="s">
        <v>158</v>
      </c>
      <c r="D42954" s="489" t="s">
        <v>12260</v>
      </c>
    </row>
    <row r="42955" spans="1:4">
      <c r="A42955" s="489" t="str">
        <f t="shared" si="671"/>
        <v>2377400193通所型サービス（独自）</v>
      </c>
      <c r="B42955" s="489">
        <v>2377400193</v>
      </c>
      <c r="C42955" s="489" t="s">
        <v>2570</v>
      </c>
      <c r="D42955" s="489" t="s">
        <v>12260</v>
      </c>
    </row>
    <row r="42956" spans="1:4">
      <c r="A42956" s="489" t="str">
        <f t="shared" si="671"/>
        <v>2377400250介護予防短期入所生活介護</v>
      </c>
      <c r="B42956" s="489">
        <v>2377400250</v>
      </c>
      <c r="C42956" s="489" t="s">
        <v>2093</v>
      </c>
      <c r="D42956" s="489" t="s">
        <v>12261</v>
      </c>
    </row>
    <row r="42957" spans="1:4">
      <c r="A42957" s="489" t="str">
        <f t="shared" si="671"/>
        <v>2377400250短期入所生活介護</v>
      </c>
      <c r="B42957" s="489">
        <v>2377400250</v>
      </c>
      <c r="C42957" s="489" t="s">
        <v>2092</v>
      </c>
      <c r="D42957" s="489" t="s">
        <v>12261</v>
      </c>
    </row>
    <row r="42958" spans="1:4">
      <c r="A42958" s="489" t="str">
        <f t="shared" si="671"/>
        <v>2377400250短期入所生活介護</v>
      </c>
      <c r="B42958" s="489">
        <v>2377400250</v>
      </c>
      <c r="C42958" s="489" t="s">
        <v>2092</v>
      </c>
      <c r="D42958" s="489" t="s">
        <v>12261</v>
      </c>
    </row>
    <row r="42959" spans="1:4">
      <c r="A42959" s="489" t="str">
        <f t="shared" si="671"/>
        <v>2377400268居宅介護支援</v>
      </c>
      <c r="B42959" s="489">
        <v>2377400268</v>
      </c>
      <c r="C42959" s="489" t="s">
        <v>2519</v>
      </c>
      <c r="D42959" s="489" t="s">
        <v>12262</v>
      </c>
    </row>
    <row r="42960" spans="1:4">
      <c r="A42960" s="489" t="str">
        <f t="shared" si="671"/>
        <v>2377400276居宅介護支援</v>
      </c>
      <c r="B42960" s="489">
        <v>2377400276</v>
      </c>
      <c r="C42960" s="489" t="s">
        <v>2519</v>
      </c>
      <c r="D42960" s="489" t="s">
        <v>12263</v>
      </c>
    </row>
    <row r="42961" spans="1:4">
      <c r="A42961" s="489" t="str">
        <f t="shared" si="671"/>
        <v>2377400318介護予防特定施設入居者生活介護</v>
      </c>
      <c r="B42961" s="489">
        <v>2377400318</v>
      </c>
      <c r="C42961" s="489" t="s">
        <v>2514</v>
      </c>
      <c r="D42961" s="489" t="s">
        <v>12264</v>
      </c>
    </row>
    <row r="42962" spans="1:4">
      <c r="A42962" s="489" t="str">
        <f t="shared" si="671"/>
        <v>2377400318特定施設入居者生活介護</v>
      </c>
      <c r="B42962" s="489">
        <v>2377400318</v>
      </c>
      <c r="C42962" s="489" t="s">
        <v>2513</v>
      </c>
      <c r="D42962" s="489" t="s">
        <v>12264</v>
      </c>
    </row>
    <row r="42963" spans="1:4">
      <c r="A42963" s="489" t="str">
        <f t="shared" si="671"/>
        <v>2377400334通所介護</v>
      </c>
      <c r="B42963" s="489">
        <v>2377400334</v>
      </c>
      <c r="C42963" s="489" t="s">
        <v>158</v>
      </c>
      <c r="D42963" s="489" t="s">
        <v>12265</v>
      </c>
    </row>
    <row r="42964" spans="1:4">
      <c r="A42964" s="489" t="str">
        <f t="shared" si="671"/>
        <v>2377400334通所型サービス（独自）</v>
      </c>
      <c r="B42964" s="489">
        <v>2377400334</v>
      </c>
      <c r="C42964" s="489" t="s">
        <v>2570</v>
      </c>
      <c r="D42964" s="489" t="s">
        <v>12265</v>
      </c>
    </row>
    <row r="42965" spans="1:4">
      <c r="A42965" s="489" t="str">
        <f t="shared" si="671"/>
        <v>2377400342訪問介護</v>
      </c>
      <c r="B42965" s="489">
        <v>2377400342</v>
      </c>
      <c r="C42965" s="489" t="s">
        <v>140</v>
      </c>
      <c r="D42965" s="489" t="s">
        <v>12266</v>
      </c>
    </row>
    <row r="42966" spans="1:4">
      <c r="A42966" s="489" t="str">
        <f t="shared" si="671"/>
        <v>2377400342訪問介護</v>
      </c>
      <c r="B42966" s="489">
        <v>2377400342</v>
      </c>
      <c r="C42966" s="489" t="s">
        <v>140</v>
      </c>
      <c r="D42966" s="489" t="s">
        <v>12266</v>
      </c>
    </row>
    <row r="42967" spans="1:4">
      <c r="A42967" s="489" t="str">
        <f t="shared" si="671"/>
        <v>2377400342訪問型サービス（独自）</v>
      </c>
      <c r="B42967" s="489">
        <v>2377400342</v>
      </c>
      <c r="C42967" s="489" t="s">
        <v>2571</v>
      </c>
      <c r="D42967" s="489" t="s">
        <v>12266</v>
      </c>
    </row>
    <row r="42968" spans="1:4">
      <c r="A42968" s="489" t="str">
        <f t="shared" si="671"/>
        <v>2377400367居宅介護支援</v>
      </c>
      <c r="B42968" s="489">
        <v>2377400367</v>
      </c>
      <c r="C42968" s="489" t="s">
        <v>2519</v>
      </c>
      <c r="D42968" s="489" t="s">
        <v>12266</v>
      </c>
    </row>
    <row r="42969" spans="1:4">
      <c r="A42969" s="489" t="str">
        <f t="shared" si="671"/>
        <v>2377400383通所介護</v>
      </c>
      <c r="B42969" s="489">
        <v>2377400383</v>
      </c>
      <c r="C42969" s="489" t="s">
        <v>158</v>
      </c>
      <c r="D42969" s="489" t="s">
        <v>12267</v>
      </c>
    </row>
    <row r="42970" spans="1:4">
      <c r="A42970" s="489" t="str">
        <f t="shared" si="671"/>
        <v>2377400383通所型サービス（独自）</v>
      </c>
      <c r="B42970" s="489">
        <v>2377400383</v>
      </c>
      <c r="C42970" s="489" t="s">
        <v>2570</v>
      </c>
      <c r="D42970" s="489" t="s">
        <v>12267</v>
      </c>
    </row>
    <row r="42971" spans="1:4">
      <c r="A42971" s="489" t="str">
        <f t="shared" si="671"/>
        <v>2377400391介護予防特定施設入居者生活介護</v>
      </c>
      <c r="B42971" s="489">
        <v>2377400391</v>
      </c>
      <c r="C42971" s="489" t="s">
        <v>2514</v>
      </c>
      <c r="D42971" s="489" t="s">
        <v>12268</v>
      </c>
    </row>
    <row r="42972" spans="1:4">
      <c r="A42972" s="489" t="str">
        <f t="shared" si="671"/>
        <v>2377400391特定施設入居者生活介護</v>
      </c>
      <c r="B42972" s="489">
        <v>2377400391</v>
      </c>
      <c r="C42972" s="489" t="s">
        <v>2513</v>
      </c>
      <c r="D42972" s="489" t="s">
        <v>12268</v>
      </c>
    </row>
    <row r="42973" spans="1:4">
      <c r="A42973" s="489" t="str">
        <f t="shared" si="671"/>
        <v>2377400458訪問型サービス（独自）</v>
      </c>
      <c r="B42973" s="489">
        <v>2377400458</v>
      </c>
      <c r="C42973" s="489" t="s">
        <v>2571</v>
      </c>
      <c r="D42973" s="489" t="s">
        <v>12269</v>
      </c>
    </row>
    <row r="42974" spans="1:4">
      <c r="A42974" s="489" t="str">
        <f t="shared" si="671"/>
        <v>2377400516訪問介護</v>
      </c>
      <c r="B42974" s="489">
        <v>2377400516</v>
      </c>
      <c r="C42974" s="489" t="s">
        <v>140</v>
      </c>
      <c r="D42974" s="489" t="s">
        <v>12270</v>
      </c>
    </row>
    <row r="42975" spans="1:4">
      <c r="A42975" s="489" t="str">
        <f t="shared" si="671"/>
        <v>2377400516訪問介護</v>
      </c>
      <c r="B42975" s="489">
        <v>2377400516</v>
      </c>
      <c r="C42975" s="489" t="s">
        <v>140</v>
      </c>
      <c r="D42975" s="489" t="s">
        <v>12270</v>
      </c>
    </row>
    <row r="42976" spans="1:4">
      <c r="A42976" s="489" t="str">
        <f t="shared" si="671"/>
        <v>2377400516訪問型サービス（独自）</v>
      </c>
      <c r="B42976" s="489">
        <v>2377400516</v>
      </c>
      <c r="C42976" s="489" t="s">
        <v>2571</v>
      </c>
      <c r="D42976" s="489" t="s">
        <v>12270</v>
      </c>
    </row>
    <row r="42977" spans="1:4">
      <c r="A42977" s="489" t="str">
        <f t="shared" si="671"/>
        <v>2377400573居宅介護支援</v>
      </c>
      <c r="B42977" s="489">
        <v>2377400573</v>
      </c>
      <c r="C42977" s="489" t="s">
        <v>2519</v>
      </c>
      <c r="D42977" s="489" t="s">
        <v>12271</v>
      </c>
    </row>
    <row r="42978" spans="1:4">
      <c r="A42978" s="489" t="str">
        <f t="shared" si="671"/>
        <v>2377400599訪問介護</v>
      </c>
      <c r="B42978" s="489">
        <v>2377400599</v>
      </c>
      <c r="C42978" s="489" t="s">
        <v>140</v>
      </c>
      <c r="D42978" s="489" t="s">
        <v>12272</v>
      </c>
    </row>
    <row r="42979" spans="1:4">
      <c r="A42979" s="489" t="str">
        <f t="shared" si="671"/>
        <v>2377400599訪問介護</v>
      </c>
      <c r="B42979" s="489">
        <v>2377400599</v>
      </c>
      <c r="C42979" s="489" t="s">
        <v>140</v>
      </c>
      <c r="D42979" s="489" t="s">
        <v>12272</v>
      </c>
    </row>
    <row r="42980" spans="1:4">
      <c r="A42980" s="489" t="str">
        <f t="shared" si="671"/>
        <v>2377400623介護予防特定施設入居者生活介護</v>
      </c>
      <c r="B42980" s="489">
        <v>2377400623</v>
      </c>
      <c r="C42980" s="489" t="s">
        <v>2514</v>
      </c>
      <c r="D42980" s="489" t="s">
        <v>12273</v>
      </c>
    </row>
    <row r="42981" spans="1:4">
      <c r="A42981" s="489" t="str">
        <f t="shared" si="671"/>
        <v>2377400623特定施設入居者生活介護</v>
      </c>
      <c r="B42981" s="489">
        <v>2377400623</v>
      </c>
      <c r="C42981" s="489" t="s">
        <v>2513</v>
      </c>
      <c r="D42981" s="489" t="s">
        <v>12273</v>
      </c>
    </row>
    <row r="42982" spans="1:4">
      <c r="A42982" s="489" t="str">
        <f t="shared" si="671"/>
        <v>2377400631居宅介護支援</v>
      </c>
      <c r="B42982" s="489">
        <v>2377400631</v>
      </c>
      <c r="C42982" s="489" t="s">
        <v>2519</v>
      </c>
      <c r="D42982" s="489" t="s">
        <v>12274</v>
      </c>
    </row>
    <row r="42983" spans="1:4">
      <c r="A42983" s="489" t="str">
        <f t="shared" si="671"/>
        <v>2377400656通所介護</v>
      </c>
      <c r="B42983" s="489">
        <v>2377400656</v>
      </c>
      <c r="C42983" s="489" t="s">
        <v>158</v>
      </c>
      <c r="D42983" s="489" t="s">
        <v>12276</v>
      </c>
    </row>
    <row r="42984" spans="1:4">
      <c r="A42984" s="489" t="str">
        <f t="shared" si="671"/>
        <v>2377400672居宅介護支援</v>
      </c>
      <c r="B42984" s="489">
        <v>2377400672</v>
      </c>
      <c r="C42984" s="489" t="s">
        <v>2519</v>
      </c>
      <c r="D42984" s="489" t="s">
        <v>12277</v>
      </c>
    </row>
    <row r="42985" spans="1:4">
      <c r="A42985" s="489" t="str">
        <f t="shared" si="671"/>
        <v>2377400680通所介護</v>
      </c>
      <c r="B42985" s="489">
        <v>2377400680</v>
      </c>
      <c r="C42985" s="489" t="s">
        <v>158</v>
      </c>
      <c r="D42985" s="489" t="s">
        <v>12278</v>
      </c>
    </row>
    <row r="42986" spans="1:4">
      <c r="A42986" s="489" t="str">
        <f t="shared" si="671"/>
        <v>2377400698通所介護</v>
      </c>
      <c r="B42986" s="489">
        <v>2377400698</v>
      </c>
      <c r="C42986" s="489" t="s">
        <v>158</v>
      </c>
      <c r="D42986" s="489" t="s">
        <v>12279</v>
      </c>
    </row>
    <row r="42987" spans="1:4">
      <c r="A42987" s="489" t="str">
        <f t="shared" si="671"/>
        <v>2377400698通所型サービス（独自）</v>
      </c>
      <c r="B42987" s="489">
        <v>2377400698</v>
      </c>
      <c r="C42987" s="489" t="s">
        <v>2570</v>
      </c>
      <c r="D42987" s="489" t="s">
        <v>12279</v>
      </c>
    </row>
    <row r="42988" spans="1:4">
      <c r="A42988" s="489" t="str">
        <f t="shared" si="671"/>
        <v>2377400706訪問型サービス（独自）</v>
      </c>
      <c r="B42988" s="489">
        <v>2377400706</v>
      </c>
      <c r="C42988" s="489" t="s">
        <v>2571</v>
      </c>
      <c r="D42988" s="489" t="s">
        <v>12280</v>
      </c>
    </row>
    <row r="42989" spans="1:4">
      <c r="A42989" s="489" t="str">
        <f t="shared" si="671"/>
        <v>2377400722通所介護</v>
      </c>
      <c r="B42989" s="489">
        <v>2377400722</v>
      </c>
      <c r="C42989" s="489" t="s">
        <v>158</v>
      </c>
      <c r="D42989" s="489" t="s">
        <v>12281</v>
      </c>
    </row>
    <row r="42990" spans="1:4">
      <c r="A42990" s="489" t="str">
        <f t="shared" si="671"/>
        <v>2377400722通所型サービス（独自）</v>
      </c>
      <c r="B42990" s="489">
        <v>2377400722</v>
      </c>
      <c r="C42990" s="489" t="s">
        <v>2570</v>
      </c>
      <c r="D42990" s="489" t="s">
        <v>12281</v>
      </c>
    </row>
    <row r="42991" spans="1:4">
      <c r="A42991" s="489" t="str">
        <f t="shared" si="671"/>
        <v>2377400722通所型サービス（独自／定率）</v>
      </c>
      <c r="B42991" s="489">
        <v>2377400722</v>
      </c>
      <c r="C42991" s="489" t="s">
        <v>2567</v>
      </c>
      <c r="D42991" s="489" t="s">
        <v>12281</v>
      </c>
    </row>
    <row r="42992" spans="1:4">
      <c r="A42992" s="489" t="str">
        <f t="shared" si="671"/>
        <v>2377400763訪問型サービス（独自）</v>
      </c>
      <c r="B42992" s="489">
        <v>2377400763</v>
      </c>
      <c r="C42992" s="489" t="s">
        <v>2571</v>
      </c>
      <c r="D42992" s="489" t="s">
        <v>12282</v>
      </c>
    </row>
    <row r="42993" spans="1:4">
      <c r="A42993" s="489" t="str">
        <f t="shared" si="671"/>
        <v>2377400771居宅介護支援</v>
      </c>
      <c r="B42993" s="489">
        <v>2377400771</v>
      </c>
      <c r="C42993" s="489" t="s">
        <v>2519</v>
      </c>
      <c r="D42993" s="489" t="s">
        <v>12283</v>
      </c>
    </row>
    <row r="42994" spans="1:4">
      <c r="A42994" s="489" t="str">
        <f t="shared" si="671"/>
        <v>2377400789介護予防特定施設入居者生活介護</v>
      </c>
      <c r="B42994" s="489">
        <v>2377400789</v>
      </c>
      <c r="C42994" s="489" t="s">
        <v>2514</v>
      </c>
      <c r="D42994" s="489" t="s">
        <v>12284</v>
      </c>
    </row>
    <row r="42995" spans="1:4">
      <c r="A42995" s="489" t="str">
        <f t="shared" si="671"/>
        <v>2377400789特定施設入居者生活介護</v>
      </c>
      <c r="B42995" s="489">
        <v>2377400789</v>
      </c>
      <c r="C42995" s="489" t="s">
        <v>2513</v>
      </c>
      <c r="D42995" s="489" t="s">
        <v>12284</v>
      </c>
    </row>
    <row r="42996" spans="1:4">
      <c r="A42996" s="489" t="str">
        <f t="shared" si="671"/>
        <v>2377400813訪問介護</v>
      </c>
      <c r="B42996" s="489">
        <v>2377400813</v>
      </c>
      <c r="C42996" s="489" t="s">
        <v>140</v>
      </c>
      <c r="D42996" s="489" t="s">
        <v>12285</v>
      </c>
    </row>
    <row r="42997" spans="1:4">
      <c r="A42997" s="489" t="str">
        <f t="shared" si="671"/>
        <v>2377400813訪問介護</v>
      </c>
      <c r="B42997" s="489">
        <v>2377400813</v>
      </c>
      <c r="C42997" s="489" t="s">
        <v>140</v>
      </c>
      <c r="D42997" s="489" t="s">
        <v>12285</v>
      </c>
    </row>
    <row r="42998" spans="1:4">
      <c r="A42998" s="489" t="str">
        <f t="shared" si="671"/>
        <v>2377400821介護予防短期入所生活介護</v>
      </c>
      <c r="B42998" s="489">
        <v>2377400821</v>
      </c>
      <c r="C42998" s="489" t="s">
        <v>2093</v>
      </c>
      <c r="D42998" s="489" t="s">
        <v>12286</v>
      </c>
    </row>
    <row r="42999" spans="1:4">
      <c r="A42999" s="489" t="str">
        <f t="shared" si="671"/>
        <v>2377400821介護老人福祉施設</v>
      </c>
      <c r="B42999" s="489">
        <v>2377400821</v>
      </c>
      <c r="C42999" s="489" t="s">
        <v>1921</v>
      </c>
      <c r="D42999" s="489" t="s">
        <v>12286</v>
      </c>
    </row>
    <row r="43000" spans="1:4">
      <c r="A43000" s="489" t="str">
        <f t="shared" si="671"/>
        <v>2377400821短期入所生活介護</v>
      </c>
      <c r="B43000" s="489">
        <v>2377400821</v>
      </c>
      <c r="C43000" s="489" t="s">
        <v>2092</v>
      </c>
      <c r="D43000" s="489" t="s">
        <v>12286</v>
      </c>
    </row>
    <row r="43001" spans="1:4">
      <c r="A43001" s="489" t="str">
        <f t="shared" si="671"/>
        <v>2377400839介護予防短期入所生活介護</v>
      </c>
      <c r="B43001" s="489">
        <v>2377400839</v>
      </c>
      <c r="C43001" s="489" t="s">
        <v>2093</v>
      </c>
      <c r="D43001" s="489" t="s">
        <v>12287</v>
      </c>
    </row>
    <row r="43002" spans="1:4">
      <c r="A43002" s="489" t="str">
        <f t="shared" si="671"/>
        <v>2377400839介護老人福祉施設</v>
      </c>
      <c r="B43002" s="489">
        <v>2377400839</v>
      </c>
      <c r="C43002" s="489" t="s">
        <v>1921</v>
      </c>
      <c r="D43002" s="489" t="s">
        <v>12287</v>
      </c>
    </row>
    <row r="43003" spans="1:4">
      <c r="A43003" s="489" t="str">
        <f t="shared" si="671"/>
        <v>2377400839短期入所生活介護</v>
      </c>
      <c r="B43003" s="489">
        <v>2377400839</v>
      </c>
      <c r="C43003" s="489" t="s">
        <v>2092</v>
      </c>
      <c r="D43003" s="489" t="s">
        <v>12287</v>
      </c>
    </row>
    <row r="43004" spans="1:4">
      <c r="A43004" s="489" t="str">
        <f t="shared" si="671"/>
        <v>2377400847介護予防短期入所生活介護</v>
      </c>
      <c r="B43004" s="489">
        <v>2377400847</v>
      </c>
      <c r="C43004" s="489" t="s">
        <v>2093</v>
      </c>
      <c r="D43004" s="489" t="s">
        <v>12288</v>
      </c>
    </row>
    <row r="43005" spans="1:4">
      <c r="A43005" s="489" t="str">
        <f t="shared" si="671"/>
        <v>2377400847短期入所生活介護</v>
      </c>
      <c r="B43005" s="489">
        <v>2377400847</v>
      </c>
      <c r="C43005" s="489" t="s">
        <v>2092</v>
      </c>
      <c r="D43005" s="489" t="s">
        <v>12288</v>
      </c>
    </row>
    <row r="43006" spans="1:4">
      <c r="A43006" s="489" t="str">
        <f t="shared" si="671"/>
        <v>2377400854訪問介護</v>
      </c>
      <c r="B43006" s="489">
        <v>2377400854</v>
      </c>
      <c r="C43006" s="489" t="s">
        <v>140</v>
      </c>
      <c r="D43006" s="489" t="s">
        <v>12289</v>
      </c>
    </row>
    <row r="43007" spans="1:4">
      <c r="A43007" s="489" t="str">
        <f t="shared" si="671"/>
        <v>2377400854訪問介護</v>
      </c>
      <c r="B43007" s="489">
        <v>2377400854</v>
      </c>
      <c r="C43007" s="489" t="s">
        <v>140</v>
      </c>
      <c r="D43007" s="489" t="s">
        <v>12289</v>
      </c>
    </row>
    <row r="43008" spans="1:4">
      <c r="A43008" s="489" t="str">
        <f t="shared" si="671"/>
        <v>2377400854訪問型サービス（独自）</v>
      </c>
      <c r="B43008" s="489">
        <v>2377400854</v>
      </c>
      <c r="C43008" s="489" t="s">
        <v>2571</v>
      </c>
      <c r="D43008" s="489" t="s">
        <v>12289</v>
      </c>
    </row>
    <row r="43009" spans="1:4">
      <c r="A43009" s="489" t="str">
        <f t="shared" si="671"/>
        <v>2377400862居宅介護支援</v>
      </c>
      <c r="B43009" s="489">
        <v>2377400862</v>
      </c>
      <c r="C43009" s="489" t="s">
        <v>2519</v>
      </c>
      <c r="D43009" s="489" t="s">
        <v>12290</v>
      </c>
    </row>
    <row r="43010" spans="1:4">
      <c r="A43010" s="489" t="str">
        <f t="shared" ref="A43010:A43073" si="672">B43010&amp;C43010</f>
        <v>2377400888訪問介護</v>
      </c>
      <c r="B43010" s="489">
        <v>2377400888</v>
      </c>
      <c r="C43010" s="489" t="s">
        <v>140</v>
      </c>
      <c r="D43010" s="489" t="s">
        <v>12291</v>
      </c>
    </row>
    <row r="43011" spans="1:4">
      <c r="A43011" s="489" t="str">
        <f t="shared" si="672"/>
        <v>2377400888訪問介護</v>
      </c>
      <c r="B43011" s="489">
        <v>2377400888</v>
      </c>
      <c r="C43011" s="489" t="s">
        <v>140</v>
      </c>
      <c r="D43011" s="489" t="s">
        <v>12291</v>
      </c>
    </row>
    <row r="43012" spans="1:4">
      <c r="A43012" s="489" t="str">
        <f t="shared" si="672"/>
        <v>2377400896通所介護</v>
      </c>
      <c r="B43012" s="489">
        <v>2377400896</v>
      </c>
      <c r="C43012" s="489" t="s">
        <v>158</v>
      </c>
      <c r="D43012" s="489" t="s">
        <v>12292</v>
      </c>
    </row>
    <row r="43013" spans="1:4">
      <c r="A43013" s="489" t="str">
        <f t="shared" si="672"/>
        <v>2377400920訪問介護</v>
      </c>
      <c r="B43013" s="489">
        <v>2377400920</v>
      </c>
      <c r="C43013" s="489" t="s">
        <v>140</v>
      </c>
      <c r="D43013" s="489" t="s">
        <v>12293</v>
      </c>
    </row>
    <row r="43014" spans="1:4">
      <c r="A43014" s="489" t="str">
        <f t="shared" si="672"/>
        <v>2377400920訪問介護</v>
      </c>
      <c r="B43014" s="489">
        <v>2377400920</v>
      </c>
      <c r="C43014" s="489" t="s">
        <v>140</v>
      </c>
      <c r="D43014" s="489" t="s">
        <v>12293</v>
      </c>
    </row>
    <row r="43015" spans="1:4">
      <c r="A43015" s="489" t="str">
        <f t="shared" si="672"/>
        <v>2377400920訪問型サービス（独自）</v>
      </c>
      <c r="B43015" s="489">
        <v>2377400920</v>
      </c>
      <c r="C43015" s="489" t="s">
        <v>2571</v>
      </c>
      <c r="D43015" s="489" t="s">
        <v>12293</v>
      </c>
    </row>
    <row r="43016" spans="1:4">
      <c r="A43016" s="489" t="str">
        <f t="shared" si="672"/>
        <v>2377500042通所介護</v>
      </c>
      <c r="B43016" s="489">
        <v>2377500042</v>
      </c>
      <c r="C43016" s="489" t="s">
        <v>158</v>
      </c>
      <c r="D43016" s="489" t="s">
        <v>12294</v>
      </c>
    </row>
    <row r="43017" spans="1:4">
      <c r="A43017" s="489" t="str">
        <f t="shared" si="672"/>
        <v>2377500042通所型サービス（独自）</v>
      </c>
      <c r="B43017" s="489">
        <v>2377500042</v>
      </c>
      <c r="C43017" s="489" t="s">
        <v>2570</v>
      </c>
      <c r="D43017" s="489" t="s">
        <v>12294</v>
      </c>
    </row>
    <row r="43018" spans="1:4">
      <c r="A43018" s="489" t="str">
        <f t="shared" si="672"/>
        <v>2377500059介護予防短期入所生活介護</v>
      </c>
      <c r="B43018" s="489">
        <v>2377500059</v>
      </c>
      <c r="C43018" s="489" t="s">
        <v>2093</v>
      </c>
      <c r="D43018" s="489" t="s">
        <v>12295</v>
      </c>
    </row>
    <row r="43019" spans="1:4">
      <c r="A43019" s="489" t="str">
        <f t="shared" si="672"/>
        <v>2377500059介護予防短期入所生活介護</v>
      </c>
      <c r="B43019" s="489">
        <v>2377500059</v>
      </c>
      <c r="C43019" s="489" t="s">
        <v>2093</v>
      </c>
      <c r="D43019" s="489" t="s">
        <v>12295</v>
      </c>
    </row>
    <row r="43020" spans="1:4">
      <c r="A43020" s="489" t="str">
        <f t="shared" si="672"/>
        <v>2377500059短期入所生活介護</v>
      </c>
      <c r="B43020" s="489">
        <v>2377500059</v>
      </c>
      <c r="C43020" s="489" t="s">
        <v>2092</v>
      </c>
      <c r="D43020" s="489" t="s">
        <v>12295</v>
      </c>
    </row>
    <row r="43021" spans="1:4">
      <c r="A43021" s="489" t="str">
        <f t="shared" si="672"/>
        <v>2377500059短期入所生活介護</v>
      </c>
      <c r="B43021" s="489">
        <v>2377500059</v>
      </c>
      <c r="C43021" s="489" t="s">
        <v>2092</v>
      </c>
      <c r="D43021" s="489" t="s">
        <v>12295</v>
      </c>
    </row>
    <row r="43022" spans="1:4">
      <c r="A43022" s="489" t="str">
        <f t="shared" si="672"/>
        <v>2377500059短期入所生活介護</v>
      </c>
      <c r="B43022" s="489">
        <v>2377500059</v>
      </c>
      <c r="C43022" s="489" t="s">
        <v>2092</v>
      </c>
      <c r="D43022" s="489" t="s">
        <v>12295</v>
      </c>
    </row>
    <row r="43023" spans="1:4">
      <c r="A43023" s="489" t="str">
        <f t="shared" si="672"/>
        <v>2377500059短期入所生活介護</v>
      </c>
      <c r="B43023" s="489">
        <v>2377500059</v>
      </c>
      <c r="C43023" s="489" t="s">
        <v>2092</v>
      </c>
      <c r="D43023" s="489" t="s">
        <v>12295</v>
      </c>
    </row>
    <row r="43024" spans="1:4">
      <c r="A43024" s="489" t="str">
        <f t="shared" si="672"/>
        <v>2377500067居宅介護支援</v>
      </c>
      <c r="B43024" s="489">
        <v>2377500067</v>
      </c>
      <c r="C43024" s="489" t="s">
        <v>2519</v>
      </c>
      <c r="D43024" s="489" t="s">
        <v>12296</v>
      </c>
    </row>
    <row r="43025" spans="1:4">
      <c r="A43025" s="489" t="str">
        <f t="shared" si="672"/>
        <v>2377500075居宅介護支援</v>
      </c>
      <c r="B43025" s="489">
        <v>2377500075</v>
      </c>
      <c r="C43025" s="489" t="s">
        <v>2519</v>
      </c>
      <c r="D43025" s="489" t="s">
        <v>12297</v>
      </c>
    </row>
    <row r="43026" spans="1:4">
      <c r="A43026" s="489" t="str">
        <f t="shared" si="672"/>
        <v>2377500083介護老人福祉施設</v>
      </c>
      <c r="B43026" s="489">
        <v>2377500083</v>
      </c>
      <c r="C43026" s="489" t="s">
        <v>1921</v>
      </c>
      <c r="D43026" s="489" t="s">
        <v>12298</v>
      </c>
    </row>
    <row r="43027" spans="1:4">
      <c r="A43027" s="489" t="str">
        <f t="shared" si="672"/>
        <v>2377500083介護老人福祉施設</v>
      </c>
      <c r="B43027" s="489">
        <v>2377500083</v>
      </c>
      <c r="C43027" s="489" t="s">
        <v>1921</v>
      </c>
      <c r="D43027" s="489" t="s">
        <v>12298</v>
      </c>
    </row>
    <row r="43028" spans="1:4">
      <c r="A43028" s="489" t="str">
        <f t="shared" si="672"/>
        <v>2377500091介護予防通所リハビリテーション</v>
      </c>
      <c r="B43028" s="489">
        <v>2377500091</v>
      </c>
      <c r="C43028" s="489" t="s">
        <v>2512</v>
      </c>
      <c r="D43028" s="489" t="s">
        <v>19384</v>
      </c>
    </row>
    <row r="43029" spans="1:4">
      <c r="A43029" s="489" t="str">
        <f t="shared" si="672"/>
        <v>2377500091通所リハビリテーション</v>
      </c>
      <c r="B43029" s="489">
        <v>2377500091</v>
      </c>
      <c r="C43029" s="489" t="s">
        <v>2511</v>
      </c>
      <c r="D43029" s="489" t="s">
        <v>19384</v>
      </c>
    </row>
    <row r="43030" spans="1:4">
      <c r="A43030" s="489" t="str">
        <f t="shared" si="672"/>
        <v>2377500117介護予防通所リハビリテーション</v>
      </c>
      <c r="B43030" s="489">
        <v>2377500117</v>
      </c>
      <c r="C43030" s="489" t="s">
        <v>2512</v>
      </c>
      <c r="D43030" s="489" t="s">
        <v>19385</v>
      </c>
    </row>
    <row r="43031" spans="1:4">
      <c r="A43031" s="489" t="str">
        <f t="shared" si="672"/>
        <v>2377500117通所リハビリテーション</v>
      </c>
      <c r="B43031" s="489">
        <v>2377500117</v>
      </c>
      <c r="C43031" s="489" t="s">
        <v>2511</v>
      </c>
      <c r="D43031" s="489" t="s">
        <v>19385</v>
      </c>
    </row>
    <row r="43032" spans="1:4">
      <c r="A43032" s="489" t="str">
        <f t="shared" si="672"/>
        <v>2377500117通所リハビリテーション</v>
      </c>
      <c r="B43032" s="489">
        <v>2377500117</v>
      </c>
      <c r="C43032" s="489" t="s">
        <v>2511</v>
      </c>
      <c r="D43032" s="489" t="s">
        <v>19385</v>
      </c>
    </row>
    <row r="43033" spans="1:4">
      <c r="A43033" s="489" t="str">
        <f t="shared" si="672"/>
        <v>2377500174訪問介護</v>
      </c>
      <c r="B43033" s="489">
        <v>2377500174</v>
      </c>
      <c r="C43033" s="489" t="s">
        <v>140</v>
      </c>
      <c r="D43033" s="489" t="s">
        <v>12299</v>
      </c>
    </row>
    <row r="43034" spans="1:4">
      <c r="A43034" s="489" t="str">
        <f t="shared" si="672"/>
        <v>2377500174訪問介護</v>
      </c>
      <c r="B43034" s="489">
        <v>2377500174</v>
      </c>
      <c r="C43034" s="489" t="s">
        <v>140</v>
      </c>
      <c r="D43034" s="489" t="s">
        <v>12299</v>
      </c>
    </row>
    <row r="43035" spans="1:4">
      <c r="A43035" s="489" t="str">
        <f t="shared" si="672"/>
        <v>2377500174訪問型サービス（独自）</v>
      </c>
      <c r="B43035" s="489">
        <v>2377500174</v>
      </c>
      <c r="C43035" s="489" t="s">
        <v>2571</v>
      </c>
      <c r="D43035" s="489" t="s">
        <v>12299</v>
      </c>
    </row>
    <row r="43036" spans="1:4">
      <c r="A43036" s="489" t="str">
        <f t="shared" si="672"/>
        <v>2377500182地域密着型通所介護</v>
      </c>
      <c r="B43036" s="489">
        <v>2377500182</v>
      </c>
      <c r="C43036" s="489" t="s">
        <v>161</v>
      </c>
      <c r="D43036" s="489" t="s">
        <v>12300</v>
      </c>
    </row>
    <row r="43037" spans="1:4">
      <c r="A43037" s="489" t="str">
        <f t="shared" si="672"/>
        <v>2377500182通所型サービス（独自）</v>
      </c>
      <c r="B43037" s="489">
        <v>2377500182</v>
      </c>
      <c r="C43037" s="489" t="s">
        <v>2570</v>
      </c>
      <c r="D43037" s="489" t="s">
        <v>12300</v>
      </c>
    </row>
    <row r="43038" spans="1:4">
      <c r="A43038" s="489" t="str">
        <f t="shared" si="672"/>
        <v>2377500190介護予防特定施設入居者生活介護</v>
      </c>
      <c r="B43038" s="489">
        <v>2377500190</v>
      </c>
      <c r="C43038" s="489" t="s">
        <v>2514</v>
      </c>
      <c r="D43038" s="489" t="s">
        <v>12301</v>
      </c>
    </row>
    <row r="43039" spans="1:4">
      <c r="A43039" s="489" t="str">
        <f t="shared" si="672"/>
        <v>2377500190特定施設入居者生活介護（短期利用型）</v>
      </c>
      <c r="B43039" s="489">
        <v>2377500190</v>
      </c>
      <c r="C43039" s="489" t="s">
        <v>19397</v>
      </c>
      <c r="D43039" s="489" t="s">
        <v>12301</v>
      </c>
    </row>
    <row r="43040" spans="1:4">
      <c r="A43040" s="489" t="str">
        <f t="shared" si="672"/>
        <v>2377500190特定施設入居者生活介護</v>
      </c>
      <c r="B43040" s="489">
        <v>2377500190</v>
      </c>
      <c r="C43040" s="489" t="s">
        <v>2513</v>
      </c>
      <c r="D43040" s="489" t="s">
        <v>12301</v>
      </c>
    </row>
    <row r="43041" spans="1:4">
      <c r="A43041" s="489" t="str">
        <f t="shared" si="672"/>
        <v>2377500208通所型サービス（独自）</v>
      </c>
      <c r="B43041" s="489">
        <v>2377500208</v>
      </c>
      <c r="C43041" s="489" t="s">
        <v>2570</v>
      </c>
      <c r="D43041" s="489" t="s">
        <v>19481</v>
      </c>
    </row>
    <row r="43042" spans="1:4">
      <c r="A43042" s="489" t="str">
        <f t="shared" si="672"/>
        <v>2377500224地域密着型通所介護</v>
      </c>
      <c r="B43042" s="489">
        <v>2377500224</v>
      </c>
      <c r="C43042" s="489" t="s">
        <v>161</v>
      </c>
      <c r="D43042" s="489" t="s">
        <v>12303</v>
      </c>
    </row>
    <row r="43043" spans="1:4">
      <c r="A43043" s="489" t="str">
        <f t="shared" si="672"/>
        <v>2377500224通所型サービス（独自）</v>
      </c>
      <c r="B43043" s="489">
        <v>2377500224</v>
      </c>
      <c r="C43043" s="489" t="s">
        <v>2570</v>
      </c>
      <c r="D43043" s="489" t="s">
        <v>12303</v>
      </c>
    </row>
    <row r="43044" spans="1:4">
      <c r="A43044" s="489" t="str">
        <f t="shared" si="672"/>
        <v>2377500257通所型サービス（独自）</v>
      </c>
      <c r="B43044" s="489">
        <v>2377500257</v>
      </c>
      <c r="C43044" s="489" t="s">
        <v>2570</v>
      </c>
      <c r="D43044" s="489" t="s">
        <v>12304</v>
      </c>
    </row>
    <row r="43045" spans="1:4">
      <c r="A43045" s="489" t="str">
        <f t="shared" si="672"/>
        <v>2377500273居宅介護支援</v>
      </c>
      <c r="B43045" s="489">
        <v>2377500273</v>
      </c>
      <c r="C43045" s="489" t="s">
        <v>2519</v>
      </c>
      <c r="D43045" s="489" t="s">
        <v>12305</v>
      </c>
    </row>
    <row r="43046" spans="1:4">
      <c r="A43046" s="489" t="str">
        <f t="shared" si="672"/>
        <v>2377500281通所介護</v>
      </c>
      <c r="B43046" s="489">
        <v>2377500281</v>
      </c>
      <c r="C43046" s="489" t="s">
        <v>158</v>
      </c>
      <c r="D43046" s="489" t="s">
        <v>12302</v>
      </c>
    </row>
    <row r="43047" spans="1:4">
      <c r="A43047" s="489" t="str">
        <f t="shared" si="672"/>
        <v>2377500299通所介護</v>
      </c>
      <c r="B43047" s="489">
        <v>2377500299</v>
      </c>
      <c r="C43047" s="489" t="s">
        <v>158</v>
      </c>
      <c r="D43047" s="489" t="s">
        <v>12304</v>
      </c>
    </row>
    <row r="43048" spans="1:4">
      <c r="A43048" s="489" t="str">
        <f t="shared" si="672"/>
        <v>2377500307居宅介護支援</v>
      </c>
      <c r="B43048" s="489">
        <v>2377500307</v>
      </c>
      <c r="C43048" s="489" t="s">
        <v>2519</v>
      </c>
      <c r="D43048" s="489" t="s">
        <v>12306</v>
      </c>
    </row>
    <row r="43049" spans="1:4">
      <c r="A43049" s="489" t="str">
        <f t="shared" si="672"/>
        <v>2377500323介護予防短期入所生活介護</v>
      </c>
      <c r="B43049" s="489">
        <v>2377500323</v>
      </c>
      <c r="C43049" s="489" t="s">
        <v>2093</v>
      </c>
      <c r="D43049" s="489" t="s">
        <v>12307</v>
      </c>
    </row>
    <row r="43050" spans="1:4">
      <c r="A43050" s="489" t="str">
        <f t="shared" si="672"/>
        <v>2377500323介護老人福祉施設</v>
      </c>
      <c r="B43050" s="489">
        <v>2377500323</v>
      </c>
      <c r="C43050" s="489" t="s">
        <v>1921</v>
      </c>
      <c r="D43050" s="489" t="s">
        <v>12307</v>
      </c>
    </row>
    <row r="43051" spans="1:4">
      <c r="A43051" s="489" t="str">
        <f t="shared" si="672"/>
        <v>2377500323短期入所生活介護</v>
      </c>
      <c r="B43051" s="489">
        <v>2377500323</v>
      </c>
      <c r="C43051" s="489" t="s">
        <v>2092</v>
      </c>
      <c r="D43051" s="489" t="s">
        <v>12307</v>
      </c>
    </row>
    <row r="43052" spans="1:4">
      <c r="A43052" s="489" t="str">
        <f t="shared" si="672"/>
        <v>2377500331居宅介護支援</v>
      </c>
      <c r="B43052" s="489">
        <v>2377500331</v>
      </c>
      <c r="C43052" s="489" t="s">
        <v>2519</v>
      </c>
      <c r="D43052" s="489" t="s">
        <v>12308</v>
      </c>
    </row>
    <row r="43053" spans="1:4">
      <c r="A43053" s="489" t="str">
        <f t="shared" si="672"/>
        <v>2377500414訪問介護</v>
      </c>
      <c r="B43053" s="489">
        <v>2377500414</v>
      </c>
      <c r="C43053" s="489" t="s">
        <v>140</v>
      </c>
      <c r="D43053" s="489" t="s">
        <v>12309</v>
      </c>
    </row>
    <row r="43054" spans="1:4">
      <c r="A43054" s="489" t="str">
        <f t="shared" si="672"/>
        <v>2377500414訪問介護</v>
      </c>
      <c r="B43054" s="489">
        <v>2377500414</v>
      </c>
      <c r="C43054" s="489" t="s">
        <v>140</v>
      </c>
      <c r="D43054" s="489" t="s">
        <v>12309</v>
      </c>
    </row>
    <row r="43055" spans="1:4">
      <c r="A43055" s="489" t="str">
        <f t="shared" si="672"/>
        <v>2377500414訪問型サービス（独自）</v>
      </c>
      <c r="B43055" s="489">
        <v>2377500414</v>
      </c>
      <c r="C43055" s="489" t="s">
        <v>2571</v>
      </c>
      <c r="D43055" s="489" t="s">
        <v>12309</v>
      </c>
    </row>
    <row r="43056" spans="1:4">
      <c r="A43056" s="489" t="str">
        <f t="shared" si="672"/>
        <v>2377500430介護予防特定施設入居者生活介護</v>
      </c>
      <c r="B43056" s="489">
        <v>2377500430</v>
      </c>
      <c r="C43056" s="489" t="s">
        <v>2514</v>
      </c>
      <c r="D43056" s="489" t="s">
        <v>12310</v>
      </c>
    </row>
    <row r="43057" spans="1:4">
      <c r="A43057" s="489" t="str">
        <f t="shared" si="672"/>
        <v>2377500430特定施設入居者生活介護（短期利用型）</v>
      </c>
      <c r="B43057" s="489">
        <v>2377500430</v>
      </c>
      <c r="C43057" s="489" t="s">
        <v>19397</v>
      </c>
      <c r="D43057" s="489" t="s">
        <v>12310</v>
      </c>
    </row>
    <row r="43058" spans="1:4">
      <c r="A43058" s="489" t="str">
        <f t="shared" si="672"/>
        <v>2377500430特定施設入居者生活介護</v>
      </c>
      <c r="B43058" s="489">
        <v>2377500430</v>
      </c>
      <c r="C43058" s="489" t="s">
        <v>2513</v>
      </c>
      <c r="D43058" s="489" t="s">
        <v>12310</v>
      </c>
    </row>
    <row r="43059" spans="1:4">
      <c r="A43059" s="489" t="str">
        <f t="shared" si="672"/>
        <v>2377500448介護予防訪問リハビリテーション</v>
      </c>
      <c r="B43059" s="489">
        <v>2377500448</v>
      </c>
      <c r="C43059" s="489" t="s">
        <v>2108</v>
      </c>
      <c r="D43059" s="489" t="s">
        <v>12311</v>
      </c>
    </row>
    <row r="43060" spans="1:4">
      <c r="A43060" s="489" t="str">
        <f t="shared" si="672"/>
        <v>2377500448訪問リハビリテーション</v>
      </c>
      <c r="B43060" s="489">
        <v>2377500448</v>
      </c>
      <c r="C43060" s="489" t="s">
        <v>2104</v>
      </c>
      <c r="D43060" s="489" t="s">
        <v>12311</v>
      </c>
    </row>
    <row r="43061" spans="1:4">
      <c r="A43061" s="489" t="str">
        <f t="shared" si="672"/>
        <v>2377500463訪問介護</v>
      </c>
      <c r="B43061" s="489">
        <v>2377500463</v>
      </c>
      <c r="C43061" s="489" t="s">
        <v>140</v>
      </c>
      <c r="D43061" s="489" t="s">
        <v>12312</v>
      </c>
    </row>
    <row r="43062" spans="1:4">
      <c r="A43062" s="489" t="str">
        <f t="shared" si="672"/>
        <v>2377500463訪問介護</v>
      </c>
      <c r="B43062" s="489">
        <v>2377500463</v>
      </c>
      <c r="C43062" s="489" t="s">
        <v>140</v>
      </c>
      <c r="D43062" s="489" t="s">
        <v>12312</v>
      </c>
    </row>
    <row r="43063" spans="1:4">
      <c r="A43063" s="489" t="str">
        <f t="shared" si="672"/>
        <v>2377500463訪問型サービス（独自）</v>
      </c>
      <c r="B43063" s="489">
        <v>2377500463</v>
      </c>
      <c r="C43063" s="489" t="s">
        <v>2571</v>
      </c>
      <c r="D43063" s="489" t="s">
        <v>12312</v>
      </c>
    </row>
    <row r="43064" spans="1:4">
      <c r="A43064" s="489" t="str">
        <f t="shared" si="672"/>
        <v>2377500471訪問介護</v>
      </c>
      <c r="B43064" s="489">
        <v>2377500471</v>
      </c>
      <c r="C43064" s="489" t="s">
        <v>140</v>
      </c>
      <c r="D43064" s="489" t="s">
        <v>12313</v>
      </c>
    </row>
    <row r="43065" spans="1:4">
      <c r="A43065" s="489" t="str">
        <f t="shared" si="672"/>
        <v>2377500471訪問介護</v>
      </c>
      <c r="B43065" s="489">
        <v>2377500471</v>
      </c>
      <c r="C43065" s="489" t="s">
        <v>140</v>
      </c>
      <c r="D43065" s="489" t="s">
        <v>12313</v>
      </c>
    </row>
    <row r="43066" spans="1:4">
      <c r="A43066" s="489" t="str">
        <f t="shared" si="672"/>
        <v>2377500471訪問型サービス（独自）</v>
      </c>
      <c r="B43066" s="489">
        <v>2377500471</v>
      </c>
      <c r="C43066" s="489" t="s">
        <v>2571</v>
      </c>
      <c r="D43066" s="489" t="s">
        <v>12313</v>
      </c>
    </row>
    <row r="43067" spans="1:4">
      <c r="A43067" s="489" t="str">
        <f t="shared" si="672"/>
        <v>2377500489介護予防特定施設入居者生活介護</v>
      </c>
      <c r="B43067" s="489">
        <v>2377500489</v>
      </c>
      <c r="C43067" s="489" t="s">
        <v>2514</v>
      </c>
      <c r="D43067" s="489" t="s">
        <v>12314</v>
      </c>
    </row>
    <row r="43068" spans="1:4">
      <c r="A43068" s="489" t="str">
        <f t="shared" si="672"/>
        <v>2377500489特定施設入居者生活介護（短期利用型）</v>
      </c>
      <c r="B43068" s="489">
        <v>2377500489</v>
      </c>
      <c r="C43068" s="489" t="s">
        <v>19397</v>
      </c>
      <c r="D43068" s="489" t="s">
        <v>12314</v>
      </c>
    </row>
    <row r="43069" spans="1:4">
      <c r="A43069" s="489" t="str">
        <f t="shared" si="672"/>
        <v>2377500489特定施設入居者生活介護</v>
      </c>
      <c r="B43069" s="489">
        <v>2377500489</v>
      </c>
      <c r="C43069" s="489" t="s">
        <v>2513</v>
      </c>
      <c r="D43069" s="489" t="s">
        <v>12314</v>
      </c>
    </row>
    <row r="43070" spans="1:4">
      <c r="A43070" s="489" t="str">
        <f t="shared" si="672"/>
        <v>2377500505通所介護</v>
      </c>
      <c r="B43070" s="489">
        <v>2377500505</v>
      </c>
      <c r="C43070" s="489" t="s">
        <v>158</v>
      </c>
      <c r="D43070" s="489" t="s">
        <v>12315</v>
      </c>
    </row>
    <row r="43071" spans="1:4">
      <c r="A43071" s="489" t="str">
        <f t="shared" si="672"/>
        <v>2377500513訪問介護</v>
      </c>
      <c r="B43071" s="489">
        <v>2377500513</v>
      </c>
      <c r="C43071" s="489" t="s">
        <v>140</v>
      </c>
      <c r="D43071" s="489" t="s">
        <v>12316</v>
      </c>
    </row>
    <row r="43072" spans="1:4">
      <c r="A43072" s="489" t="str">
        <f t="shared" si="672"/>
        <v>2377500513訪問介護</v>
      </c>
      <c r="B43072" s="489">
        <v>2377500513</v>
      </c>
      <c r="C43072" s="489" t="s">
        <v>140</v>
      </c>
      <c r="D43072" s="489" t="s">
        <v>12316</v>
      </c>
    </row>
    <row r="43073" spans="1:4">
      <c r="A43073" s="489" t="str">
        <f t="shared" si="672"/>
        <v>2377500513訪問型サービス（独自）</v>
      </c>
      <c r="B43073" s="489">
        <v>2377500513</v>
      </c>
      <c r="C43073" s="489" t="s">
        <v>2571</v>
      </c>
      <c r="D43073" s="489" t="s">
        <v>12316</v>
      </c>
    </row>
    <row r="43074" spans="1:4">
      <c r="A43074" s="489" t="str">
        <f t="shared" ref="A43074:A43137" si="673">B43074&amp;C43074</f>
        <v>2377600024訪問介護</v>
      </c>
      <c r="B43074" s="489">
        <v>2377600024</v>
      </c>
      <c r="C43074" s="489" t="s">
        <v>140</v>
      </c>
      <c r="D43074" s="489" t="s">
        <v>12317</v>
      </c>
    </row>
    <row r="43075" spans="1:4">
      <c r="A43075" s="489" t="str">
        <f t="shared" si="673"/>
        <v>2377600024訪問介護</v>
      </c>
      <c r="B43075" s="489">
        <v>2377600024</v>
      </c>
      <c r="C43075" s="489" t="s">
        <v>140</v>
      </c>
      <c r="D43075" s="489" t="s">
        <v>12317</v>
      </c>
    </row>
    <row r="43076" spans="1:4">
      <c r="A43076" s="489" t="str">
        <f t="shared" si="673"/>
        <v>2377600024訪問型サービス（独自）</v>
      </c>
      <c r="B43076" s="489">
        <v>2377600024</v>
      </c>
      <c r="C43076" s="489" t="s">
        <v>2571</v>
      </c>
      <c r="D43076" s="489" t="s">
        <v>12317</v>
      </c>
    </row>
    <row r="43077" spans="1:4">
      <c r="A43077" s="489" t="str">
        <f t="shared" si="673"/>
        <v>2377600032居宅介護支援</v>
      </c>
      <c r="B43077" s="489">
        <v>2377600032</v>
      </c>
      <c r="C43077" s="489" t="s">
        <v>2519</v>
      </c>
      <c r="D43077" s="489" t="s">
        <v>12318</v>
      </c>
    </row>
    <row r="43078" spans="1:4">
      <c r="A43078" s="489" t="str">
        <f t="shared" si="673"/>
        <v>2377600644地域密着型通所介護</v>
      </c>
      <c r="B43078" s="489">
        <v>2377600644</v>
      </c>
      <c r="C43078" s="489" t="s">
        <v>161</v>
      </c>
      <c r="D43078" s="489" t="s">
        <v>9747</v>
      </c>
    </row>
    <row r="43079" spans="1:4">
      <c r="A43079" s="489" t="str">
        <f t="shared" si="673"/>
        <v>2377600644通所型サービス（独自）</v>
      </c>
      <c r="B43079" s="489">
        <v>2377600644</v>
      </c>
      <c r="C43079" s="489" t="s">
        <v>2570</v>
      </c>
      <c r="D43079" s="489" t="s">
        <v>9747</v>
      </c>
    </row>
    <row r="43080" spans="1:4">
      <c r="A43080" s="489" t="str">
        <f t="shared" si="673"/>
        <v>2377600644通所型サービス（独自／定率）</v>
      </c>
      <c r="B43080" s="489">
        <v>2377600644</v>
      </c>
      <c r="C43080" s="489" t="s">
        <v>2567</v>
      </c>
      <c r="D43080" s="489" t="s">
        <v>9747</v>
      </c>
    </row>
    <row r="43081" spans="1:4">
      <c r="A43081" s="489" t="str">
        <f t="shared" si="673"/>
        <v>2377600719居宅介護支援</v>
      </c>
      <c r="B43081" s="489">
        <v>2377600719</v>
      </c>
      <c r="C43081" s="489" t="s">
        <v>2519</v>
      </c>
      <c r="D43081" s="489" t="s">
        <v>12319</v>
      </c>
    </row>
    <row r="43082" spans="1:4">
      <c r="A43082" s="489" t="str">
        <f t="shared" si="673"/>
        <v>2377600750居宅介護支援</v>
      </c>
      <c r="B43082" s="489">
        <v>2377600750</v>
      </c>
      <c r="C43082" s="489" t="s">
        <v>2519</v>
      </c>
      <c r="D43082" s="489" t="s">
        <v>12320</v>
      </c>
    </row>
    <row r="43083" spans="1:4">
      <c r="A43083" s="489" t="str">
        <f t="shared" si="673"/>
        <v>2377600768通所型サービス（独自）</v>
      </c>
      <c r="B43083" s="489">
        <v>2377600768</v>
      </c>
      <c r="C43083" s="489" t="s">
        <v>2570</v>
      </c>
      <c r="D43083" s="489" t="s">
        <v>12321</v>
      </c>
    </row>
    <row r="43084" spans="1:4">
      <c r="A43084" s="489" t="str">
        <f t="shared" si="673"/>
        <v>2377600768通所型サービス（独自／定率）</v>
      </c>
      <c r="B43084" s="489">
        <v>2377600768</v>
      </c>
      <c r="C43084" s="489" t="s">
        <v>2567</v>
      </c>
      <c r="D43084" s="489" t="s">
        <v>12321</v>
      </c>
    </row>
    <row r="43085" spans="1:4">
      <c r="A43085" s="489" t="str">
        <f t="shared" si="673"/>
        <v>2377600800通所介護</v>
      </c>
      <c r="B43085" s="489">
        <v>2377600800</v>
      </c>
      <c r="C43085" s="489" t="s">
        <v>158</v>
      </c>
      <c r="D43085" s="489" t="s">
        <v>12323</v>
      </c>
    </row>
    <row r="43086" spans="1:4">
      <c r="A43086" s="489" t="str">
        <f t="shared" si="673"/>
        <v>2377600800通所型サービス（独自）</v>
      </c>
      <c r="B43086" s="489">
        <v>2377600800</v>
      </c>
      <c r="C43086" s="489" t="s">
        <v>2570</v>
      </c>
      <c r="D43086" s="489" t="s">
        <v>12322</v>
      </c>
    </row>
    <row r="43087" spans="1:4">
      <c r="A43087" s="489" t="str">
        <f t="shared" si="673"/>
        <v>2377600826地域密着型通所介護</v>
      </c>
      <c r="B43087" s="489">
        <v>2377600826</v>
      </c>
      <c r="C43087" s="489" t="s">
        <v>161</v>
      </c>
      <c r="D43087" s="489" t="s">
        <v>12324</v>
      </c>
    </row>
    <row r="43088" spans="1:4">
      <c r="A43088" s="489" t="str">
        <f t="shared" si="673"/>
        <v>2377600826通所型サービス（独自）</v>
      </c>
      <c r="B43088" s="489">
        <v>2377600826</v>
      </c>
      <c r="C43088" s="489" t="s">
        <v>2570</v>
      </c>
      <c r="D43088" s="489" t="s">
        <v>12324</v>
      </c>
    </row>
    <row r="43089" spans="1:4">
      <c r="A43089" s="489" t="str">
        <f t="shared" si="673"/>
        <v>2377600826通所型サービス（独自／定率）</v>
      </c>
      <c r="B43089" s="489">
        <v>2377600826</v>
      </c>
      <c r="C43089" s="489" t="s">
        <v>2567</v>
      </c>
      <c r="D43089" s="489" t="s">
        <v>12324</v>
      </c>
    </row>
    <row r="43090" spans="1:4">
      <c r="A43090" s="489" t="str">
        <f t="shared" si="673"/>
        <v>2377600883訪問介護</v>
      </c>
      <c r="B43090" s="489">
        <v>2377600883</v>
      </c>
      <c r="C43090" s="489" t="s">
        <v>140</v>
      </c>
      <c r="D43090" s="489" t="s">
        <v>12325</v>
      </c>
    </row>
    <row r="43091" spans="1:4">
      <c r="A43091" s="489" t="str">
        <f t="shared" si="673"/>
        <v>2377600883訪問介護</v>
      </c>
      <c r="B43091" s="489">
        <v>2377600883</v>
      </c>
      <c r="C43091" s="489" t="s">
        <v>140</v>
      </c>
      <c r="D43091" s="489" t="s">
        <v>12325</v>
      </c>
    </row>
    <row r="43092" spans="1:4">
      <c r="A43092" s="489" t="str">
        <f t="shared" si="673"/>
        <v>2377600883訪問型サービス（独自）</v>
      </c>
      <c r="B43092" s="489">
        <v>2377600883</v>
      </c>
      <c r="C43092" s="489" t="s">
        <v>2571</v>
      </c>
      <c r="D43092" s="489" t="s">
        <v>12325</v>
      </c>
    </row>
    <row r="43093" spans="1:4">
      <c r="A43093" s="489" t="str">
        <f t="shared" si="673"/>
        <v>2377600917訪問介護</v>
      </c>
      <c r="B43093" s="489">
        <v>2377600917</v>
      </c>
      <c r="C43093" s="489" t="s">
        <v>140</v>
      </c>
      <c r="D43093" s="489" t="s">
        <v>12326</v>
      </c>
    </row>
    <row r="43094" spans="1:4">
      <c r="A43094" s="489" t="str">
        <f t="shared" si="673"/>
        <v>2377600917訪問介護</v>
      </c>
      <c r="B43094" s="489">
        <v>2377600917</v>
      </c>
      <c r="C43094" s="489" t="s">
        <v>140</v>
      </c>
      <c r="D43094" s="489" t="s">
        <v>12326</v>
      </c>
    </row>
    <row r="43095" spans="1:4">
      <c r="A43095" s="489" t="str">
        <f t="shared" si="673"/>
        <v>2377600917訪問型サービス（独自）</v>
      </c>
      <c r="B43095" s="489">
        <v>2377600917</v>
      </c>
      <c r="C43095" s="489" t="s">
        <v>2571</v>
      </c>
      <c r="D43095" s="489" t="s">
        <v>12326</v>
      </c>
    </row>
    <row r="43096" spans="1:4">
      <c r="A43096" s="489" t="str">
        <f t="shared" si="673"/>
        <v>2377600917訪問型サービス（独自／定率）</v>
      </c>
      <c r="B43096" s="489">
        <v>2377600917</v>
      </c>
      <c r="C43096" s="489" t="s">
        <v>2568</v>
      </c>
      <c r="D43096" s="489" t="s">
        <v>12326</v>
      </c>
    </row>
    <row r="43097" spans="1:4">
      <c r="A43097" s="489" t="str">
        <f t="shared" si="673"/>
        <v>2377600941居宅介護支援</v>
      </c>
      <c r="B43097" s="489">
        <v>2377600941</v>
      </c>
      <c r="C43097" s="489" t="s">
        <v>2519</v>
      </c>
      <c r="D43097" s="489" t="s">
        <v>12327</v>
      </c>
    </row>
    <row r="43098" spans="1:4">
      <c r="A43098" s="489" t="str">
        <f t="shared" si="673"/>
        <v>2377600958通所介護</v>
      </c>
      <c r="B43098" s="489">
        <v>2377600958</v>
      </c>
      <c r="C43098" s="489" t="s">
        <v>158</v>
      </c>
      <c r="D43098" s="489" t="s">
        <v>12328</v>
      </c>
    </row>
    <row r="43099" spans="1:4">
      <c r="A43099" s="489" t="str">
        <f t="shared" si="673"/>
        <v>2377600958通所型サービス（独自）</v>
      </c>
      <c r="B43099" s="489">
        <v>2377600958</v>
      </c>
      <c r="C43099" s="489" t="s">
        <v>2570</v>
      </c>
      <c r="D43099" s="489" t="s">
        <v>12328</v>
      </c>
    </row>
    <row r="43100" spans="1:4">
      <c r="A43100" s="489" t="str">
        <f t="shared" si="673"/>
        <v>2377600958通所型サービス（独自／定率）</v>
      </c>
      <c r="B43100" s="489">
        <v>2377600958</v>
      </c>
      <c r="C43100" s="489" t="s">
        <v>2567</v>
      </c>
      <c r="D43100" s="489" t="s">
        <v>12328</v>
      </c>
    </row>
    <row r="43101" spans="1:4">
      <c r="A43101" s="489" t="str">
        <f t="shared" si="673"/>
        <v>2377600966訪問介護</v>
      </c>
      <c r="B43101" s="489">
        <v>2377600966</v>
      </c>
      <c r="C43101" s="489" t="s">
        <v>140</v>
      </c>
      <c r="D43101" s="489" t="s">
        <v>12329</v>
      </c>
    </row>
    <row r="43102" spans="1:4">
      <c r="A43102" s="489" t="str">
        <f t="shared" si="673"/>
        <v>2377600966訪問介護</v>
      </c>
      <c r="B43102" s="489">
        <v>2377600966</v>
      </c>
      <c r="C43102" s="489" t="s">
        <v>140</v>
      </c>
      <c r="D43102" s="489" t="s">
        <v>12329</v>
      </c>
    </row>
    <row r="43103" spans="1:4">
      <c r="A43103" s="489" t="str">
        <f t="shared" si="673"/>
        <v>2377600974地域密着型通所介護</v>
      </c>
      <c r="B43103" s="489">
        <v>2377600974</v>
      </c>
      <c r="C43103" s="489" t="s">
        <v>161</v>
      </c>
      <c r="D43103" s="489" t="s">
        <v>12330</v>
      </c>
    </row>
    <row r="43104" spans="1:4">
      <c r="A43104" s="489" t="str">
        <f t="shared" si="673"/>
        <v>2377600974通所型サービス（独自）</v>
      </c>
      <c r="B43104" s="489">
        <v>2377600974</v>
      </c>
      <c r="C43104" s="489" t="s">
        <v>2570</v>
      </c>
      <c r="D43104" s="489" t="s">
        <v>12330</v>
      </c>
    </row>
    <row r="43105" spans="1:4">
      <c r="A43105" s="489" t="str">
        <f t="shared" si="673"/>
        <v>2377600982訪問介護</v>
      </c>
      <c r="B43105" s="489">
        <v>2377600982</v>
      </c>
      <c r="C43105" s="489" t="s">
        <v>140</v>
      </c>
      <c r="D43105" s="489" t="s">
        <v>12331</v>
      </c>
    </row>
    <row r="43106" spans="1:4">
      <c r="A43106" s="489" t="str">
        <f t="shared" si="673"/>
        <v>2377600982訪問介護</v>
      </c>
      <c r="B43106" s="489">
        <v>2377600982</v>
      </c>
      <c r="C43106" s="489" t="s">
        <v>140</v>
      </c>
      <c r="D43106" s="489" t="s">
        <v>12331</v>
      </c>
    </row>
    <row r="43107" spans="1:4">
      <c r="A43107" s="489" t="str">
        <f t="shared" si="673"/>
        <v>2377600982訪問型サービス（独自）</v>
      </c>
      <c r="B43107" s="489">
        <v>2377600982</v>
      </c>
      <c r="C43107" s="489" t="s">
        <v>2571</v>
      </c>
      <c r="D43107" s="489" t="s">
        <v>12331</v>
      </c>
    </row>
    <row r="43108" spans="1:4">
      <c r="A43108" s="489" t="str">
        <f t="shared" si="673"/>
        <v>2377600982訪問型サービス（独自／定率）</v>
      </c>
      <c r="B43108" s="489">
        <v>2377600982</v>
      </c>
      <c r="C43108" s="489" t="s">
        <v>2568</v>
      </c>
      <c r="D43108" s="489" t="s">
        <v>12331</v>
      </c>
    </row>
    <row r="43109" spans="1:4">
      <c r="A43109" s="489" t="str">
        <f t="shared" si="673"/>
        <v>2377600990訪問介護</v>
      </c>
      <c r="B43109" s="489">
        <v>2377600990</v>
      </c>
      <c r="C43109" s="489" t="s">
        <v>140</v>
      </c>
      <c r="D43109" s="489" t="s">
        <v>12332</v>
      </c>
    </row>
    <row r="43110" spans="1:4">
      <c r="A43110" s="489" t="str">
        <f t="shared" si="673"/>
        <v>2377600990訪問介護</v>
      </c>
      <c r="B43110" s="489">
        <v>2377600990</v>
      </c>
      <c r="C43110" s="489" t="s">
        <v>140</v>
      </c>
      <c r="D43110" s="489" t="s">
        <v>12332</v>
      </c>
    </row>
    <row r="43111" spans="1:4">
      <c r="A43111" s="489" t="str">
        <f t="shared" si="673"/>
        <v>2377600990訪問型サービス（独自）</v>
      </c>
      <c r="B43111" s="489">
        <v>2377600990</v>
      </c>
      <c r="C43111" s="489" t="s">
        <v>2571</v>
      </c>
      <c r="D43111" s="489" t="s">
        <v>12332</v>
      </c>
    </row>
    <row r="43112" spans="1:4">
      <c r="A43112" s="489" t="str">
        <f t="shared" si="673"/>
        <v>2377600990訪問型サービス（独自／定率）</v>
      </c>
      <c r="B43112" s="489">
        <v>2377600990</v>
      </c>
      <c r="C43112" s="489" t="s">
        <v>2568</v>
      </c>
      <c r="D43112" s="489" t="s">
        <v>12332</v>
      </c>
    </row>
    <row r="43113" spans="1:4">
      <c r="A43113" s="489" t="str">
        <f t="shared" si="673"/>
        <v>2377601014地域密着型通所介護</v>
      </c>
      <c r="B43113" s="489">
        <v>2377601014</v>
      </c>
      <c r="C43113" s="489" t="s">
        <v>161</v>
      </c>
      <c r="D43113" s="489" t="s">
        <v>12333</v>
      </c>
    </row>
    <row r="43114" spans="1:4">
      <c r="A43114" s="489" t="str">
        <f t="shared" si="673"/>
        <v>2377601014通所型サービス（独自／定率）</v>
      </c>
      <c r="B43114" s="489">
        <v>2377601014</v>
      </c>
      <c r="C43114" s="489" t="s">
        <v>2567</v>
      </c>
      <c r="D43114" s="489" t="s">
        <v>12333</v>
      </c>
    </row>
    <row r="43115" spans="1:4">
      <c r="A43115" s="489" t="str">
        <f t="shared" si="673"/>
        <v>2377601030介護予防短期入所生活介護</v>
      </c>
      <c r="B43115" s="489">
        <v>2377601030</v>
      </c>
      <c r="C43115" s="489" t="s">
        <v>2093</v>
      </c>
      <c r="D43115" s="489" t="s">
        <v>12334</v>
      </c>
    </row>
    <row r="43116" spans="1:4">
      <c r="A43116" s="489" t="str">
        <f t="shared" si="673"/>
        <v>2377601030短期入所生活介護</v>
      </c>
      <c r="B43116" s="489">
        <v>2377601030</v>
      </c>
      <c r="C43116" s="489" t="s">
        <v>2092</v>
      </c>
      <c r="D43116" s="489" t="s">
        <v>12334</v>
      </c>
    </row>
    <row r="43117" spans="1:4">
      <c r="A43117" s="489" t="str">
        <f t="shared" si="673"/>
        <v>2377601048介護予防短期入所生活介護</v>
      </c>
      <c r="B43117" s="489">
        <v>2377601048</v>
      </c>
      <c r="C43117" s="489" t="s">
        <v>2093</v>
      </c>
      <c r="D43117" s="489" t="s">
        <v>12335</v>
      </c>
    </row>
    <row r="43118" spans="1:4">
      <c r="A43118" s="489" t="str">
        <f t="shared" si="673"/>
        <v>2377601048介護老人福祉施設</v>
      </c>
      <c r="B43118" s="489">
        <v>2377601048</v>
      </c>
      <c r="C43118" s="489" t="s">
        <v>1921</v>
      </c>
      <c r="D43118" s="489" t="s">
        <v>12335</v>
      </c>
    </row>
    <row r="43119" spans="1:4">
      <c r="A43119" s="489" t="str">
        <f t="shared" si="673"/>
        <v>2377601048介護老人福祉施設</v>
      </c>
      <c r="B43119" s="489">
        <v>2377601048</v>
      </c>
      <c r="C43119" s="489" t="s">
        <v>1921</v>
      </c>
      <c r="D43119" s="489" t="s">
        <v>12335</v>
      </c>
    </row>
    <row r="43120" spans="1:4">
      <c r="A43120" s="489" t="str">
        <f t="shared" si="673"/>
        <v>2377601048短期入所生活介護</v>
      </c>
      <c r="B43120" s="489">
        <v>2377601048</v>
      </c>
      <c r="C43120" s="489" t="s">
        <v>2092</v>
      </c>
      <c r="D43120" s="489" t="s">
        <v>12335</v>
      </c>
    </row>
    <row r="43121" spans="1:4">
      <c r="A43121" s="489" t="str">
        <f t="shared" si="673"/>
        <v>2377601048短期入所生活介護</v>
      </c>
      <c r="B43121" s="489">
        <v>2377601048</v>
      </c>
      <c r="C43121" s="489" t="s">
        <v>2092</v>
      </c>
      <c r="D43121" s="489" t="s">
        <v>12335</v>
      </c>
    </row>
    <row r="43122" spans="1:4">
      <c r="A43122" s="489" t="str">
        <f t="shared" si="673"/>
        <v>2377601055居宅介護支援</v>
      </c>
      <c r="B43122" s="489">
        <v>2377601055</v>
      </c>
      <c r="C43122" s="489" t="s">
        <v>2519</v>
      </c>
      <c r="D43122" s="489" t="s">
        <v>12336</v>
      </c>
    </row>
    <row r="43123" spans="1:4">
      <c r="A43123" s="489" t="str">
        <f t="shared" si="673"/>
        <v>2377601063居宅介護支援</v>
      </c>
      <c r="B43123" s="489">
        <v>2377601063</v>
      </c>
      <c r="C43123" s="489" t="s">
        <v>2519</v>
      </c>
      <c r="D43123" s="489" t="s">
        <v>12337</v>
      </c>
    </row>
    <row r="43124" spans="1:4">
      <c r="A43124" s="489" t="str">
        <f t="shared" si="673"/>
        <v>2377601071訪問介護</v>
      </c>
      <c r="B43124" s="489">
        <v>2377601071</v>
      </c>
      <c r="C43124" s="489" t="s">
        <v>140</v>
      </c>
      <c r="D43124" s="489" t="s">
        <v>12338</v>
      </c>
    </row>
    <row r="43125" spans="1:4">
      <c r="A43125" s="489" t="str">
        <f t="shared" si="673"/>
        <v>2377601071訪問介護</v>
      </c>
      <c r="B43125" s="489">
        <v>2377601071</v>
      </c>
      <c r="C43125" s="489" t="s">
        <v>140</v>
      </c>
      <c r="D43125" s="489" t="s">
        <v>12338</v>
      </c>
    </row>
    <row r="43126" spans="1:4">
      <c r="A43126" s="489" t="str">
        <f t="shared" si="673"/>
        <v>2377601071訪問型サービス（独自）</v>
      </c>
      <c r="B43126" s="489">
        <v>2377601071</v>
      </c>
      <c r="C43126" s="489" t="s">
        <v>2571</v>
      </c>
      <c r="D43126" s="489" t="s">
        <v>12338</v>
      </c>
    </row>
    <row r="43127" spans="1:4">
      <c r="A43127" s="489" t="str">
        <f t="shared" si="673"/>
        <v>2377601071訪問型サービス（独自／定率）</v>
      </c>
      <c r="B43127" s="489">
        <v>2377601071</v>
      </c>
      <c r="C43127" s="489" t="s">
        <v>2568</v>
      </c>
      <c r="D43127" s="489" t="s">
        <v>12338</v>
      </c>
    </row>
    <row r="43128" spans="1:4">
      <c r="A43128" s="489" t="str">
        <f t="shared" si="673"/>
        <v>2377601097通所型サービス（独自）</v>
      </c>
      <c r="B43128" s="489">
        <v>2377601097</v>
      </c>
      <c r="C43128" s="489" t="s">
        <v>2570</v>
      </c>
      <c r="D43128" s="489" t="s">
        <v>12339</v>
      </c>
    </row>
    <row r="43129" spans="1:4">
      <c r="A43129" s="489" t="str">
        <f t="shared" si="673"/>
        <v>2377601097通所型サービス（独自／定率）</v>
      </c>
      <c r="B43129" s="489">
        <v>2377601097</v>
      </c>
      <c r="C43129" s="489" t="s">
        <v>2567</v>
      </c>
      <c r="D43129" s="489" t="s">
        <v>12339</v>
      </c>
    </row>
    <row r="43130" spans="1:4">
      <c r="A43130" s="489" t="str">
        <f t="shared" si="673"/>
        <v>2377601113通所介護</v>
      </c>
      <c r="B43130" s="489">
        <v>2377601113</v>
      </c>
      <c r="C43130" s="489" t="s">
        <v>158</v>
      </c>
      <c r="D43130" s="489" t="s">
        <v>12340</v>
      </c>
    </row>
    <row r="43131" spans="1:4">
      <c r="A43131" s="489" t="str">
        <f t="shared" si="673"/>
        <v>2377601121居宅介護支援</v>
      </c>
      <c r="B43131" s="489">
        <v>2377601121</v>
      </c>
      <c r="C43131" s="489" t="s">
        <v>2519</v>
      </c>
      <c r="D43131" s="489" t="s">
        <v>12341</v>
      </c>
    </row>
    <row r="43132" spans="1:4">
      <c r="A43132" s="489" t="str">
        <f t="shared" si="673"/>
        <v>2377601139通所介護</v>
      </c>
      <c r="B43132" s="489">
        <v>2377601139</v>
      </c>
      <c r="C43132" s="489" t="s">
        <v>158</v>
      </c>
      <c r="D43132" s="489" t="s">
        <v>12342</v>
      </c>
    </row>
    <row r="43133" spans="1:4">
      <c r="A43133" s="489" t="str">
        <f t="shared" si="673"/>
        <v>2377601139通所型サービス（独自）</v>
      </c>
      <c r="B43133" s="489">
        <v>2377601139</v>
      </c>
      <c r="C43133" s="489" t="s">
        <v>2570</v>
      </c>
      <c r="D43133" s="489" t="s">
        <v>12342</v>
      </c>
    </row>
    <row r="43134" spans="1:4">
      <c r="A43134" s="489" t="str">
        <f t="shared" si="673"/>
        <v>2377601139通所型サービス（独自／定率）</v>
      </c>
      <c r="B43134" s="489">
        <v>2377601139</v>
      </c>
      <c r="C43134" s="489" t="s">
        <v>2567</v>
      </c>
      <c r="D43134" s="489" t="s">
        <v>12342</v>
      </c>
    </row>
    <row r="43135" spans="1:4">
      <c r="A43135" s="489" t="str">
        <f t="shared" si="673"/>
        <v>2377601147通所介護</v>
      </c>
      <c r="B43135" s="489">
        <v>2377601147</v>
      </c>
      <c r="C43135" s="489" t="s">
        <v>158</v>
      </c>
      <c r="D43135" s="489" t="s">
        <v>12343</v>
      </c>
    </row>
    <row r="43136" spans="1:4">
      <c r="A43136" s="489" t="str">
        <f t="shared" si="673"/>
        <v>2377601147通所型サービス（独自）</v>
      </c>
      <c r="B43136" s="489">
        <v>2377601147</v>
      </c>
      <c r="C43136" s="489" t="s">
        <v>2570</v>
      </c>
      <c r="D43136" s="489" t="s">
        <v>12343</v>
      </c>
    </row>
    <row r="43137" spans="1:4">
      <c r="A43137" s="489" t="str">
        <f t="shared" si="673"/>
        <v>2377601154通所介護</v>
      </c>
      <c r="B43137" s="489">
        <v>2377601154</v>
      </c>
      <c r="C43137" s="489" t="s">
        <v>158</v>
      </c>
      <c r="D43137" s="489" t="s">
        <v>12321</v>
      </c>
    </row>
    <row r="43138" spans="1:4">
      <c r="A43138" s="489" t="str">
        <f t="shared" ref="A43138:A43201" si="674">B43138&amp;C43138</f>
        <v>2377601162訪問介護</v>
      </c>
      <c r="B43138" s="489">
        <v>2377601162</v>
      </c>
      <c r="C43138" s="489" t="s">
        <v>140</v>
      </c>
      <c r="D43138" s="489" t="s">
        <v>12344</v>
      </c>
    </row>
    <row r="43139" spans="1:4">
      <c r="A43139" s="489" t="str">
        <f t="shared" si="674"/>
        <v>2377601162訪問介護</v>
      </c>
      <c r="B43139" s="489">
        <v>2377601162</v>
      </c>
      <c r="C43139" s="489" t="s">
        <v>140</v>
      </c>
      <c r="D43139" s="489" t="s">
        <v>12344</v>
      </c>
    </row>
    <row r="43140" spans="1:4">
      <c r="A43140" s="489" t="str">
        <f t="shared" si="674"/>
        <v>2377601162訪問型サービス（独自）</v>
      </c>
      <c r="B43140" s="489">
        <v>2377601162</v>
      </c>
      <c r="C43140" s="489" t="s">
        <v>2571</v>
      </c>
      <c r="D43140" s="489" t="s">
        <v>12344</v>
      </c>
    </row>
    <row r="43141" spans="1:4">
      <c r="A43141" s="489" t="str">
        <f t="shared" si="674"/>
        <v>2377601170訪問介護</v>
      </c>
      <c r="B43141" s="489">
        <v>2377601170</v>
      </c>
      <c r="C43141" s="489" t="s">
        <v>140</v>
      </c>
      <c r="D43141" s="489" t="s">
        <v>12345</v>
      </c>
    </row>
    <row r="43142" spans="1:4">
      <c r="A43142" s="489" t="str">
        <f t="shared" si="674"/>
        <v>2377601170訪問介護</v>
      </c>
      <c r="B43142" s="489">
        <v>2377601170</v>
      </c>
      <c r="C43142" s="489" t="s">
        <v>140</v>
      </c>
      <c r="D43142" s="489" t="s">
        <v>12345</v>
      </c>
    </row>
    <row r="43143" spans="1:4">
      <c r="A43143" s="489" t="str">
        <f t="shared" si="674"/>
        <v>2377601170訪問型サービス（独自）</v>
      </c>
      <c r="B43143" s="489">
        <v>2377601170</v>
      </c>
      <c r="C43143" s="489" t="s">
        <v>2571</v>
      </c>
      <c r="D43143" s="489" t="s">
        <v>12345</v>
      </c>
    </row>
    <row r="43144" spans="1:4">
      <c r="A43144" s="489" t="str">
        <f t="shared" si="674"/>
        <v>2377601170訪問型サービス（独自／定率）</v>
      </c>
      <c r="B43144" s="489">
        <v>2377601170</v>
      </c>
      <c r="C43144" s="489" t="s">
        <v>2568</v>
      </c>
      <c r="D43144" s="489" t="s">
        <v>12345</v>
      </c>
    </row>
    <row r="43145" spans="1:4">
      <c r="A43145" s="489" t="str">
        <f t="shared" si="674"/>
        <v>2377601188居宅介護支援</v>
      </c>
      <c r="B43145" s="489">
        <v>2377601188</v>
      </c>
      <c r="C43145" s="489" t="s">
        <v>2519</v>
      </c>
      <c r="D43145" s="489" t="s">
        <v>12346</v>
      </c>
    </row>
    <row r="43146" spans="1:4">
      <c r="A43146" s="489" t="str">
        <f t="shared" si="674"/>
        <v>2377601196居宅介護支援</v>
      </c>
      <c r="B43146" s="489">
        <v>2377601196</v>
      </c>
      <c r="C43146" s="489" t="s">
        <v>2519</v>
      </c>
      <c r="D43146" s="489" t="s">
        <v>12347</v>
      </c>
    </row>
    <row r="43147" spans="1:4">
      <c r="A43147" s="489" t="str">
        <f t="shared" si="674"/>
        <v>2377601238居宅介護支援</v>
      </c>
      <c r="B43147" s="489">
        <v>2377601238</v>
      </c>
      <c r="C43147" s="489" t="s">
        <v>2519</v>
      </c>
      <c r="D43147" s="489" t="s">
        <v>12348</v>
      </c>
    </row>
    <row r="43148" spans="1:4">
      <c r="A43148" s="489" t="str">
        <f t="shared" si="674"/>
        <v>2377601246訪問介護</v>
      </c>
      <c r="B43148" s="489">
        <v>2377601246</v>
      </c>
      <c r="C43148" s="489" t="s">
        <v>140</v>
      </c>
      <c r="D43148" s="489" t="s">
        <v>12349</v>
      </c>
    </row>
    <row r="43149" spans="1:4">
      <c r="A43149" s="489" t="str">
        <f t="shared" si="674"/>
        <v>2377601246訪問介護</v>
      </c>
      <c r="B43149" s="489">
        <v>2377601246</v>
      </c>
      <c r="C43149" s="489" t="s">
        <v>140</v>
      </c>
      <c r="D43149" s="489" t="s">
        <v>12349</v>
      </c>
    </row>
    <row r="43150" spans="1:4">
      <c r="A43150" s="489" t="str">
        <f t="shared" si="674"/>
        <v>2377601246訪問型サービス（独自）</v>
      </c>
      <c r="B43150" s="489">
        <v>2377601246</v>
      </c>
      <c r="C43150" s="489" t="s">
        <v>2571</v>
      </c>
      <c r="D43150" s="489" t="s">
        <v>12350</v>
      </c>
    </row>
    <row r="43151" spans="1:4">
      <c r="A43151" s="489" t="str">
        <f t="shared" si="674"/>
        <v>2377601246訪問型サービス（独自／定率）</v>
      </c>
      <c r="B43151" s="489">
        <v>2377601246</v>
      </c>
      <c r="C43151" s="489" t="s">
        <v>2568</v>
      </c>
      <c r="D43151" s="489" t="s">
        <v>12350</v>
      </c>
    </row>
    <row r="43152" spans="1:4">
      <c r="A43152" s="489" t="str">
        <f t="shared" si="674"/>
        <v>2377601253居宅介護支援</v>
      </c>
      <c r="B43152" s="489">
        <v>2377601253</v>
      </c>
      <c r="C43152" s="489" t="s">
        <v>2519</v>
      </c>
      <c r="D43152" s="489" t="s">
        <v>12351</v>
      </c>
    </row>
    <row r="43153" spans="1:4">
      <c r="A43153" s="489" t="str">
        <f t="shared" si="674"/>
        <v>2377601261通所介護</v>
      </c>
      <c r="B43153" s="489">
        <v>2377601261</v>
      </c>
      <c r="C43153" s="489" t="s">
        <v>158</v>
      </c>
      <c r="D43153" s="489" t="s">
        <v>12352</v>
      </c>
    </row>
    <row r="43154" spans="1:4">
      <c r="A43154" s="489" t="str">
        <f t="shared" si="674"/>
        <v>2377601261通所型サービス（独自）</v>
      </c>
      <c r="B43154" s="489">
        <v>2377601261</v>
      </c>
      <c r="C43154" s="489" t="s">
        <v>2570</v>
      </c>
      <c r="D43154" s="489" t="s">
        <v>12352</v>
      </c>
    </row>
    <row r="43155" spans="1:4">
      <c r="A43155" s="489" t="str">
        <f t="shared" si="674"/>
        <v>2377601261通所型サービス（独自／定率）</v>
      </c>
      <c r="B43155" s="489">
        <v>2377601261</v>
      </c>
      <c r="C43155" s="489" t="s">
        <v>2567</v>
      </c>
      <c r="D43155" s="489" t="s">
        <v>12352</v>
      </c>
    </row>
    <row r="43156" spans="1:4">
      <c r="A43156" s="489" t="str">
        <f t="shared" si="674"/>
        <v>2377601279訪問介護</v>
      </c>
      <c r="B43156" s="489">
        <v>2377601279</v>
      </c>
      <c r="C43156" s="489" t="s">
        <v>140</v>
      </c>
      <c r="D43156" s="489" t="s">
        <v>12353</v>
      </c>
    </row>
    <row r="43157" spans="1:4">
      <c r="A43157" s="489" t="str">
        <f t="shared" si="674"/>
        <v>2377601279訪問介護</v>
      </c>
      <c r="B43157" s="489">
        <v>2377601279</v>
      </c>
      <c r="C43157" s="489" t="s">
        <v>140</v>
      </c>
      <c r="D43157" s="489" t="s">
        <v>12353</v>
      </c>
    </row>
    <row r="43158" spans="1:4">
      <c r="A43158" s="489" t="str">
        <f t="shared" si="674"/>
        <v>2377601303訪問介護</v>
      </c>
      <c r="B43158" s="489">
        <v>2377601303</v>
      </c>
      <c r="C43158" s="489" t="s">
        <v>140</v>
      </c>
      <c r="D43158" s="489" t="s">
        <v>12354</v>
      </c>
    </row>
    <row r="43159" spans="1:4">
      <c r="A43159" s="489" t="str">
        <f t="shared" si="674"/>
        <v>2377601303訪問介護</v>
      </c>
      <c r="B43159" s="489">
        <v>2377601303</v>
      </c>
      <c r="C43159" s="489" t="s">
        <v>140</v>
      </c>
      <c r="D43159" s="489" t="s">
        <v>12354</v>
      </c>
    </row>
    <row r="43160" spans="1:4">
      <c r="A43160" s="489" t="str">
        <f t="shared" si="674"/>
        <v>2377601303訪問型サービス（独自）</v>
      </c>
      <c r="B43160" s="489">
        <v>2377601303</v>
      </c>
      <c r="C43160" s="489" t="s">
        <v>2571</v>
      </c>
      <c r="D43160" s="489" t="s">
        <v>12354</v>
      </c>
    </row>
    <row r="43161" spans="1:4">
      <c r="A43161" s="489" t="str">
        <f t="shared" si="674"/>
        <v>2377601303訪問型サービス（独自／定率）</v>
      </c>
      <c r="B43161" s="489">
        <v>2377601303</v>
      </c>
      <c r="C43161" s="489" t="s">
        <v>2568</v>
      </c>
      <c r="D43161" s="489" t="s">
        <v>12354</v>
      </c>
    </row>
    <row r="43162" spans="1:4">
      <c r="A43162" s="489" t="str">
        <f t="shared" si="674"/>
        <v>2377601311居宅介護支援</v>
      </c>
      <c r="B43162" s="489">
        <v>2377601311</v>
      </c>
      <c r="C43162" s="489" t="s">
        <v>2519</v>
      </c>
      <c r="D43162" s="489" t="s">
        <v>12355</v>
      </c>
    </row>
    <row r="43163" spans="1:4">
      <c r="A43163" s="489" t="str">
        <f t="shared" si="674"/>
        <v>2377601329訪問介護</v>
      </c>
      <c r="B43163" s="489">
        <v>2377601329</v>
      </c>
      <c r="C43163" s="489" t="s">
        <v>140</v>
      </c>
      <c r="D43163" s="489" t="s">
        <v>12356</v>
      </c>
    </row>
    <row r="43164" spans="1:4">
      <c r="A43164" s="489" t="str">
        <f t="shared" si="674"/>
        <v>2377601329訪問介護</v>
      </c>
      <c r="B43164" s="489">
        <v>2377601329</v>
      </c>
      <c r="C43164" s="489" t="s">
        <v>140</v>
      </c>
      <c r="D43164" s="489" t="s">
        <v>12356</v>
      </c>
    </row>
    <row r="43165" spans="1:4">
      <c r="A43165" s="489" t="str">
        <f t="shared" si="674"/>
        <v>2377601329訪問型サービス（独自）</v>
      </c>
      <c r="B43165" s="489">
        <v>2377601329</v>
      </c>
      <c r="C43165" s="489" t="s">
        <v>2571</v>
      </c>
      <c r="D43165" s="489" t="s">
        <v>12356</v>
      </c>
    </row>
    <row r="43166" spans="1:4">
      <c r="A43166" s="489" t="str">
        <f t="shared" si="674"/>
        <v>2377601329訪問型サービス（独自／定率）</v>
      </c>
      <c r="B43166" s="489">
        <v>2377601329</v>
      </c>
      <c r="C43166" s="489" t="s">
        <v>2568</v>
      </c>
      <c r="D43166" s="489" t="s">
        <v>12356</v>
      </c>
    </row>
    <row r="43167" spans="1:4">
      <c r="A43167" s="489" t="str">
        <f t="shared" si="674"/>
        <v>2377601337居宅介護支援</v>
      </c>
      <c r="B43167" s="489">
        <v>2377601337</v>
      </c>
      <c r="C43167" s="489" t="s">
        <v>2519</v>
      </c>
      <c r="D43167" s="489" t="s">
        <v>12357</v>
      </c>
    </row>
    <row r="43168" spans="1:4">
      <c r="A43168" s="489" t="str">
        <f t="shared" si="674"/>
        <v>2377601345訪問介護</v>
      </c>
      <c r="B43168" s="489">
        <v>2377601345</v>
      </c>
      <c r="C43168" s="489" t="s">
        <v>140</v>
      </c>
      <c r="D43168" s="489" t="s">
        <v>12358</v>
      </c>
    </row>
    <row r="43169" spans="1:4">
      <c r="A43169" s="489" t="str">
        <f t="shared" si="674"/>
        <v>2377601345訪問介護</v>
      </c>
      <c r="B43169" s="489">
        <v>2377601345</v>
      </c>
      <c r="C43169" s="489" t="s">
        <v>140</v>
      </c>
      <c r="D43169" s="489" t="s">
        <v>12358</v>
      </c>
    </row>
    <row r="43170" spans="1:4">
      <c r="A43170" s="489" t="str">
        <f t="shared" si="674"/>
        <v>2377601345訪問型サービス（独自）</v>
      </c>
      <c r="B43170" s="489">
        <v>2377601345</v>
      </c>
      <c r="C43170" s="489" t="s">
        <v>2571</v>
      </c>
      <c r="D43170" s="489" t="s">
        <v>12358</v>
      </c>
    </row>
    <row r="43171" spans="1:4">
      <c r="A43171" s="489" t="str">
        <f t="shared" si="674"/>
        <v>2377601345訪問型サービス（独自／定率）</v>
      </c>
      <c r="B43171" s="489">
        <v>2377601345</v>
      </c>
      <c r="C43171" s="489" t="s">
        <v>2568</v>
      </c>
      <c r="D43171" s="489" t="s">
        <v>12358</v>
      </c>
    </row>
    <row r="43172" spans="1:4">
      <c r="A43172" s="489" t="str">
        <f t="shared" si="674"/>
        <v>2377601352居宅介護支援</v>
      </c>
      <c r="B43172" s="489">
        <v>2377601352</v>
      </c>
      <c r="C43172" s="489" t="s">
        <v>2519</v>
      </c>
      <c r="D43172" s="489" t="s">
        <v>12359</v>
      </c>
    </row>
    <row r="43173" spans="1:4">
      <c r="A43173" s="489" t="str">
        <f t="shared" si="674"/>
        <v>2377601360訪問介護</v>
      </c>
      <c r="B43173" s="489">
        <v>2377601360</v>
      </c>
      <c r="C43173" s="489" t="s">
        <v>140</v>
      </c>
      <c r="D43173" s="489" t="s">
        <v>12360</v>
      </c>
    </row>
    <row r="43174" spans="1:4">
      <c r="A43174" s="489" t="str">
        <f t="shared" si="674"/>
        <v>2377601360訪問介護</v>
      </c>
      <c r="B43174" s="489">
        <v>2377601360</v>
      </c>
      <c r="C43174" s="489" t="s">
        <v>140</v>
      </c>
      <c r="D43174" s="489" t="s">
        <v>12360</v>
      </c>
    </row>
    <row r="43175" spans="1:4">
      <c r="A43175" s="489" t="str">
        <f t="shared" si="674"/>
        <v>2377601360訪問型サービス（独自）</v>
      </c>
      <c r="B43175" s="489">
        <v>2377601360</v>
      </c>
      <c r="C43175" s="489" t="s">
        <v>2571</v>
      </c>
      <c r="D43175" s="489" t="s">
        <v>12360</v>
      </c>
    </row>
    <row r="43176" spans="1:4">
      <c r="A43176" s="489" t="str">
        <f t="shared" si="674"/>
        <v>2377601360訪問型サービス（独自／定率）</v>
      </c>
      <c r="B43176" s="489">
        <v>2377601360</v>
      </c>
      <c r="C43176" s="489" t="s">
        <v>2568</v>
      </c>
      <c r="D43176" s="489" t="s">
        <v>12360</v>
      </c>
    </row>
    <row r="43177" spans="1:4">
      <c r="A43177" s="489" t="str">
        <f t="shared" si="674"/>
        <v>2377601378訪問介護</v>
      </c>
      <c r="B43177" s="489">
        <v>2377601378</v>
      </c>
      <c r="C43177" s="489" t="s">
        <v>140</v>
      </c>
      <c r="D43177" s="489" t="s">
        <v>12361</v>
      </c>
    </row>
    <row r="43178" spans="1:4">
      <c r="A43178" s="489" t="str">
        <f t="shared" si="674"/>
        <v>2377601378訪問介護</v>
      </c>
      <c r="B43178" s="489">
        <v>2377601378</v>
      </c>
      <c r="C43178" s="489" t="s">
        <v>140</v>
      </c>
      <c r="D43178" s="489" t="s">
        <v>12361</v>
      </c>
    </row>
    <row r="43179" spans="1:4">
      <c r="A43179" s="489" t="str">
        <f t="shared" si="674"/>
        <v>2377601378訪問型サービス（独自）</v>
      </c>
      <c r="B43179" s="489">
        <v>2377601378</v>
      </c>
      <c r="C43179" s="489" t="s">
        <v>2571</v>
      </c>
      <c r="D43179" s="489" t="s">
        <v>12361</v>
      </c>
    </row>
    <row r="43180" spans="1:4">
      <c r="A43180" s="489" t="str">
        <f t="shared" si="674"/>
        <v>2377601378訪問型サービス（独自／定率）</v>
      </c>
      <c r="B43180" s="489">
        <v>2377601378</v>
      </c>
      <c r="C43180" s="489" t="s">
        <v>2568</v>
      </c>
      <c r="D43180" s="489" t="s">
        <v>12361</v>
      </c>
    </row>
    <row r="43181" spans="1:4">
      <c r="A43181" s="489" t="str">
        <f t="shared" si="674"/>
        <v>2377601386居宅介護支援</v>
      </c>
      <c r="B43181" s="489">
        <v>2377601386</v>
      </c>
      <c r="C43181" s="489" t="s">
        <v>2519</v>
      </c>
      <c r="D43181" s="489" t="s">
        <v>12362</v>
      </c>
    </row>
    <row r="43182" spans="1:4">
      <c r="A43182" s="489" t="str">
        <f t="shared" si="674"/>
        <v>2377601394訪問介護</v>
      </c>
      <c r="B43182" s="489">
        <v>2377601394</v>
      </c>
      <c r="C43182" s="489" t="s">
        <v>140</v>
      </c>
      <c r="D43182" s="489" t="s">
        <v>12363</v>
      </c>
    </row>
    <row r="43183" spans="1:4">
      <c r="A43183" s="489" t="str">
        <f t="shared" si="674"/>
        <v>2377601394訪問介護</v>
      </c>
      <c r="B43183" s="489">
        <v>2377601394</v>
      </c>
      <c r="C43183" s="489" t="s">
        <v>140</v>
      </c>
      <c r="D43183" s="489" t="s">
        <v>12363</v>
      </c>
    </row>
    <row r="43184" spans="1:4">
      <c r="A43184" s="489" t="str">
        <f t="shared" si="674"/>
        <v>2377601394訪問型サービス（独自）</v>
      </c>
      <c r="B43184" s="489">
        <v>2377601394</v>
      </c>
      <c r="C43184" s="489" t="s">
        <v>2571</v>
      </c>
      <c r="D43184" s="489" t="s">
        <v>12363</v>
      </c>
    </row>
    <row r="43185" spans="1:4">
      <c r="A43185" s="489" t="str">
        <f t="shared" si="674"/>
        <v>2377601394訪問型サービス（独自／定率）</v>
      </c>
      <c r="B43185" s="489">
        <v>2377601394</v>
      </c>
      <c r="C43185" s="489" t="s">
        <v>2568</v>
      </c>
      <c r="D43185" s="489" t="s">
        <v>12363</v>
      </c>
    </row>
    <row r="43186" spans="1:4">
      <c r="A43186" s="489" t="str">
        <f t="shared" si="674"/>
        <v>2377601402通所介護</v>
      </c>
      <c r="B43186" s="489">
        <v>2377601402</v>
      </c>
      <c r="C43186" s="489" t="s">
        <v>158</v>
      </c>
      <c r="D43186" s="489" t="s">
        <v>12364</v>
      </c>
    </row>
    <row r="43187" spans="1:4">
      <c r="A43187" s="489" t="str">
        <f t="shared" si="674"/>
        <v>2377601402通所型サービス（独自）</v>
      </c>
      <c r="B43187" s="489">
        <v>2377601402</v>
      </c>
      <c r="C43187" s="489" t="s">
        <v>2570</v>
      </c>
      <c r="D43187" s="489" t="s">
        <v>12364</v>
      </c>
    </row>
    <row r="43188" spans="1:4">
      <c r="A43188" s="489" t="str">
        <f t="shared" si="674"/>
        <v>2377601428訪問介護</v>
      </c>
      <c r="B43188" s="489">
        <v>2377601428</v>
      </c>
      <c r="C43188" s="489" t="s">
        <v>140</v>
      </c>
      <c r="D43188" s="489" t="s">
        <v>12365</v>
      </c>
    </row>
    <row r="43189" spans="1:4">
      <c r="A43189" s="489" t="str">
        <f t="shared" si="674"/>
        <v>2377601428訪問介護</v>
      </c>
      <c r="B43189" s="489">
        <v>2377601428</v>
      </c>
      <c r="C43189" s="489" t="s">
        <v>140</v>
      </c>
      <c r="D43189" s="489" t="s">
        <v>12365</v>
      </c>
    </row>
    <row r="43190" spans="1:4">
      <c r="A43190" s="489" t="str">
        <f t="shared" si="674"/>
        <v>2377601428訪問型サービス（独自）</v>
      </c>
      <c r="B43190" s="489">
        <v>2377601428</v>
      </c>
      <c r="C43190" s="489" t="s">
        <v>2571</v>
      </c>
      <c r="D43190" s="489" t="s">
        <v>12365</v>
      </c>
    </row>
    <row r="43191" spans="1:4">
      <c r="A43191" s="489" t="str">
        <f t="shared" si="674"/>
        <v>2377601428訪問型サービス（独自／定率）</v>
      </c>
      <c r="B43191" s="489">
        <v>2377601428</v>
      </c>
      <c r="C43191" s="489" t="s">
        <v>2568</v>
      </c>
      <c r="D43191" s="489" t="s">
        <v>12365</v>
      </c>
    </row>
    <row r="43192" spans="1:4">
      <c r="A43192" s="489" t="str">
        <f t="shared" si="674"/>
        <v>2377601436介護予防特定施設入居者生活介護</v>
      </c>
      <c r="B43192" s="489">
        <v>2377601436</v>
      </c>
      <c r="C43192" s="489" t="s">
        <v>2514</v>
      </c>
      <c r="D43192" s="489" t="s">
        <v>12366</v>
      </c>
    </row>
    <row r="43193" spans="1:4">
      <c r="A43193" s="489" t="str">
        <f t="shared" si="674"/>
        <v>2377601436特定施設入居者生活介護</v>
      </c>
      <c r="B43193" s="489">
        <v>2377601436</v>
      </c>
      <c r="C43193" s="489" t="s">
        <v>2513</v>
      </c>
      <c r="D43193" s="489" t="s">
        <v>12366</v>
      </c>
    </row>
    <row r="43194" spans="1:4">
      <c r="A43194" s="489" t="str">
        <f t="shared" si="674"/>
        <v>2377601469通所介護</v>
      </c>
      <c r="B43194" s="489">
        <v>2377601469</v>
      </c>
      <c r="C43194" s="489" t="s">
        <v>158</v>
      </c>
      <c r="D43194" s="489" t="s">
        <v>12367</v>
      </c>
    </row>
    <row r="43195" spans="1:4">
      <c r="A43195" s="489" t="str">
        <f t="shared" si="674"/>
        <v>2377601469通所型サービス（独自）</v>
      </c>
      <c r="B43195" s="489">
        <v>2377601469</v>
      </c>
      <c r="C43195" s="489" t="s">
        <v>2570</v>
      </c>
      <c r="D43195" s="489" t="s">
        <v>12367</v>
      </c>
    </row>
    <row r="43196" spans="1:4">
      <c r="A43196" s="489" t="str">
        <f t="shared" si="674"/>
        <v>2377601477訪問介護</v>
      </c>
      <c r="B43196" s="489">
        <v>2377601477</v>
      </c>
      <c r="C43196" s="489" t="s">
        <v>140</v>
      </c>
      <c r="D43196" s="489" t="s">
        <v>12368</v>
      </c>
    </row>
    <row r="43197" spans="1:4">
      <c r="A43197" s="489" t="str">
        <f t="shared" si="674"/>
        <v>2377601477訪問介護</v>
      </c>
      <c r="B43197" s="489">
        <v>2377601477</v>
      </c>
      <c r="C43197" s="489" t="s">
        <v>140</v>
      </c>
      <c r="D43197" s="489" t="s">
        <v>12368</v>
      </c>
    </row>
    <row r="43198" spans="1:4">
      <c r="A43198" s="489" t="str">
        <f t="shared" si="674"/>
        <v>2377601485訪問介護</v>
      </c>
      <c r="B43198" s="489">
        <v>2377601485</v>
      </c>
      <c r="C43198" s="489" t="s">
        <v>140</v>
      </c>
      <c r="D43198" s="489" t="s">
        <v>12369</v>
      </c>
    </row>
    <row r="43199" spans="1:4">
      <c r="A43199" s="489" t="str">
        <f t="shared" si="674"/>
        <v>2377601485訪問介護</v>
      </c>
      <c r="B43199" s="489">
        <v>2377601485</v>
      </c>
      <c r="C43199" s="489" t="s">
        <v>140</v>
      </c>
      <c r="D43199" s="489" t="s">
        <v>12369</v>
      </c>
    </row>
    <row r="43200" spans="1:4">
      <c r="A43200" s="489" t="str">
        <f t="shared" si="674"/>
        <v>2377601485訪問型サービス（独自）</v>
      </c>
      <c r="B43200" s="489">
        <v>2377601485</v>
      </c>
      <c r="C43200" s="489" t="s">
        <v>2571</v>
      </c>
      <c r="D43200" s="489" t="s">
        <v>12369</v>
      </c>
    </row>
    <row r="43201" spans="1:4">
      <c r="A43201" s="489" t="str">
        <f t="shared" si="674"/>
        <v>2377601485訪問型サービス（独自／定率）</v>
      </c>
      <c r="B43201" s="489">
        <v>2377601485</v>
      </c>
      <c r="C43201" s="489" t="s">
        <v>2568</v>
      </c>
      <c r="D43201" s="489" t="s">
        <v>12369</v>
      </c>
    </row>
    <row r="43202" spans="1:4">
      <c r="A43202" s="489" t="str">
        <f t="shared" ref="A43202:A43265" si="675">B43202&amp;C43202</f>
        <v>2377601493訪問介護</v>
      </c>
      <c r="B43202" s="489">
        <v>2377601493</v>
      </c>
      <c r="C43202" s="489" t="s">
        <v>140</v>
      </c>
      <c r="D43202" s="489" t="s">
        <v>9847</v>
      </c>
    </row>
    <row r="43203" spans="1:4">
      <c r="A43203" s="489" t="str">
        <f t="shared" si="675"/>
        <v>2377601493訪問介護</v>
      </c>
      <c r="B43203" s="489">
        <v>2377601493</v>
      </c>
      <c r="C43203" s="489" t="s">
        <v>140</v>
      </c>
      <c r="D43203" s="489" t="s">
        <v>9847</v>
      </c>
    </row>
    <row r="43204" spans="1:4">
      <c r="A43204" s="489" t="str">
        <f t="shared" si="675"/>
        <v>2377601519訪問介護</v>
      </c>
      <c r="B43204" s="489">
        <v>2377601519</v>
      </c>
      <c r="C43204" s="489" t="s">
        <v>140</v>
      </c>
      <c r="D43204" s="489" t="s">
        <v>12370</v>
      </c>
    </row>
    <row r="43205" spans="1:4">
      <c r="A43205" s="489" t="str">
        <f t="shared" si="675"/>
        <v>2377601519訪問介護</v>
      </c>
      <c r="B43205" s="489">
        <v>2377601519</v>
      </c>
      <c r="C43205" s="489" t="s">
        <v>140</v>
      </c>
      <c r="D43205" s="489" t="s">
        <v>12370</v>
      </c>
    </row>
    <row r="43206" spans="1:4">
      <c r="A43206" s="489" t="str">
        <f t="shared" si="675"/>
        <v>2377601527居宅介護支援</v>
      </c>
      <c r="B43206" s="489">
        <v>2377601527</v>
      </c>
      <c r="C43206" s="489" t="s">
        <v>2519</v>
      </c>
      <c r="D43206" s="489" t="s">
        <v>12371</v>
      </c>
    </row>
    <row r="43207" spans="1:4">
      <c r="A43207" s="489" t="str">
        <f t="shared" si="675"/>
        <v>2377601535訪問介護</v>
      </c>
      <c r="B43207" s="489">
        <v>2377601535</v>
      </c>
      <c r="C43207" s="489" t="s">
        <v>140</v>
      </c>
      <c r="D43207" s="489" t="s">
        <v>12372</v>
      </c>
    </row>
    <row r="43208" spans="1:4">
      <c r="A43208" s="489" t="str">
        <f t="shared" si="675"/>
        <v>2377601535訪問介護</v>
      </c>
      <c r="B43208" s="489">
        <v>2377601535</v>
      </c>
      <c r="C43208" s="489" t="s">
        <v>140</v>
      </c>
      <c r="D43208" s="489" t="s">
        <v>12372</v>
      </c>
    </row>
    <row r="43209" spans="1:4">
      <c r="A43209" s="489" t="str">
        <f t="shared" si="675"/>
        <v>2377601550訪問介護</v>
      </c>
      <c r="B43209" s="489">
        <v>2377601550</v>
      </c>
      <c r="C43209" s="489" t="s">
        <v>140</v>
      </c>
      <c r="D43209" s="489" t="s">
        <v>12373</v>
      </c>
    </row>
    <row r="43210" spans="1:4">
      <c r="A43210" s="489" t="str">
        <f t="shared" si="675"/>
        <v>2377601550訪問介護</v>
      </c>
      <c r="B43210" s="489">
        <v>2377601550</v>
      </c>
      <c r="C43210" s="489" t="s">
        <v>140</v>
      </c>
      <c r="D43210" s="489" t="s">
        <v>12373</v>
      </c>
    </row>
    <row r="43211" spans="1:4">
      <c r="A43211" s="489" t="str">
        <f t="shared" si="675"/>
        <v>2377601550訪問型サービス（独自）</v>
      </c>
      <c r="B43211" s="489">
        <v>2377601550</v>
      </c>
      <c r="C43211" s="489" t="s">
        <v>2571</v>
      </c>
      <c r="D43211" s="489" t="s">
        <v>12373</v>
      </c>
    </row>
    <row r="43212" spans="1:4">
      <c r="A43212" s="489" t="str">
        <f t="shared" si="675"/>
        <v>2377601550訪問型サービス（独自／定率）</v>
      </c>
      <c r="B43212" s="489">
        <v>2377601550</v>
      </c>
      <c r="C43212" s="489" t="s">
        <v>2568</v>
      </c>
      <c r="D43212" s="489" t="s">
        <v>12373</v>
      </c>
    </row>
    <row r="43213" spans="1:4">
      <c r="A43213" s="489" t="str">
        <f t="shared" si="675"/>
        <v>2377601568介護予防支援</v>
      </c>
      <c r="B43213" s="489">
        <v>2377601568</v>
      </c>
      <c r="C43213" s="489" t="s">
        <v>2520</v>
      </c>
      <c r="D43213" s="489" t="s">
        <v>12374</v>
      </c>
    </row>
    <row r="43214" spans="1:4">
      <c r="A43214" s="489" t="str">
        <f t="shared" si="675"/>
        <v>2377601568居宅介護支援</v>
      </c>
      <c r="B43214" s="489">
        <v>2377601568</v>
      </c>
      <c r="C43214" s="489" t="s">
        <v>2519</v>
      </c>
      <c r="D43214" s="489" t="s">
        <v>12374</v>
      </c>
    </row>
    <row r="43215" spans="1:4">
      <c r="A43215" s="489" t="str">
        <f t="shared" si="675"/>
        <v>2377601576居宅介護支援</v>
      </c>
      <c r="B43215" s="489">
        <v>2377601576</v>
      </c>
      <c r="C43215" s="489" t="s">
        <v>2519</v>
      </c>
      <c r="D43215" s="489" t="s">
        <v>12375</v>
      </c>
    </row>
    <row r="43216" spans="1:4">
      <c r="A43216" s="489" t="str">
        <f t="shared" si="675"/>
        <v>2377601584居宅介護支援</v>
      </c>
      <c r="B43216" s="489">
        <v>2377601584</v>
      </c>
      <c r="C43216" s="489" t="s">
        <v>2519</v>
      </c>
      <c r="D43216" s="489" t="s">
        <v>12376</v>
      </c>
    </row>
    <row r="43217" spans="1:4">
      <c r="A43217" s="489" t="str">
        <f t="shared" si="675"/>
        <v>2377601592通所介護</v>
      </c>
      <c r="B43217" s="489">
        <v>2377601592</v>
      </c>
      <c r="C43217" s="489" t="s">
        <v>158</v>
      </c>
      <c r="D43217" s="489" t="s">
        <v>12377</v>
      </c>
    </row>
    <row r="43218" spans="1:4">
      <c r="A43218" s="489" t="str">
        <f t="shared" si="675"/>
        <v>2377601600訪問介護</v>
      </c>
      <c r="B43218" s="489">
        <v>2377601600</v>
      </c>
      <c r="C43218" s="489" t="s">
        <v>140</v>
      </c>
      <c r="D43218" s="489" t="s">
        <v>12378</v>
      </c>
    </row>
    <row r="43219" spans="1:4">
      <c r="A43219" s="489" t="str">
        <f t="shared" si="675"/>
        <v>2377601600訪問介護</v>
      </c>
      <c r="B43219" s="489">
        <v>2377601600</v>
      </c>
      <c r="C43219" s="489" t="s">
        <v>140</v>
      </c>
      <c r="D43219" s="489" t="s">
        <v>12378</v>
      </c>
    </row>
    <row r="43220" spans="1:4">
      <c r="A43220" s="489" t="str">
        <f t="shared" si="675"/>
        <v>2377700014訪問介護</v>
      </c>
      <c r="B43220" s="489">
        <v>2377700014</v>
      </c>
      <c r="C43220" s="489" t="s">
        <v>140</v>
      </c>
      <c r="D43220" s="489" t="s">
        <v>12379</v>
      </c>
    </row>
    <row r="43221" spans="1:4">
      <c r="A43221" s="489" t="str">
        <f t="shared" si="675"/>
        <v>2377700014訪問介護</v>
      </c>
      <c r="B43221" s="489">
        <v>2377700014</v>
      </c>
      <c r="C43221" s="489" t="s">
        <v>140</v>
      </c>
      <c r="D43221" s="489" t="s">
        <v>12379</v>
      </c>
    </row>
    <row r="43222" spans="1:4">
      <c r="A43222" s="489" t="str">
        <f t="shared" si="675"/>
        <v>2377700022訪問介護</v>
      </c>
      <c r="B43222" s="489">
        <v>2377700022</v>
      </c>
      <c r="C43222" s="489" t="s">
        <v>140</v>
      </c>
      <c r="D43222" s="489" t="s">
        <v>12380</v>
      </c>
    </row>
    <row r="43223" spans="1:4">
      <c r="A43223" s="489" t="str">
        <f t="shared" si="675"/>
        <v>2377700022訪問介護</v>
      </c>
      <c r="B43223" s="489">
        <v>2377700022</v>
      </c>
      <c r="C43223" s="489" t="s">
        <v>140</v>
      </c>
      <c r="D43223" s="489" t="s">
        <v>12380</v>
      </c>
    </row>
    <row r="43224" spans="1:4">
      <c r="A43224" s="489" t="str">
        <f t="shared" si="675"/>
        <v>2377700030介護予防短期入所生活介護</v>
      </c>
      <c r="B43224" s="489">
        <v>2377700030</v>
      </c>
      <c r="C43224" s="489" t="s">
        <v>2093</v>
      </c>
      <c r="D43224" s="489" t="s">
        <v>12381</v>
      </c>
    </row>
    <row r="43225" spans="1:4">
      <c r="A43225" s="489" t="str">
        <f t="shared" si="675"/>
        <v>2377700030短期入所生活介護</v>
      </c>
      <c r="B43225" s="489">
        <v>2377700030</v>
      </c>
      <c r="C43225" s="489" t="s">
        <v>2092</v>
      </c>
      <c r="D43225" s="489" t="s">
        <v>12381</v>
      </c>
    </row>
    <row r="43226" spans="1:4">
      <c r="A43226" s="489" t="str">
        <f t="shared" si="675"/>
        <v>2377700048通所介護</v>
      </c>
      <c r="B43226" s="489">
        <v>2377700048</v>
      </c>
      <c r="C43226" s="489" t="s">
        <v>158</v>
      </c>
      <c r="D43226" s="489" t="s">
        <v>12382</v>
      </c>
    </row>
    <row r="43227" spans="1:4">
      <c r="A43227" s="489" t="str">
        <f t="shared" si="675"/>
        <v>2377700055通所介護</v>
      </c>
      <c r="B43227" s="489">
        <v>2377700055</v>
      </c>
      <c r="C43227" s="489" t="s">
        <v>158</v>
      </c>
      <c r="D43227" s="489" t="s">
        <v>19482</v>
      </c>
    </row>
    <row r="43228" spans="1:4">
      <c r="A43228" s="489" t="str">
        <f t="shared" si="675"/>
        <v>2384000010介護予防短期入所生活介護</v>
      </c>
      <c r="B43228" s="489">
        <v>2384000010</v>
      </c>
      <c r="C43228" s="489" t="s">
        <v>2093</v>
      </c>
      <c r="D43228" s="489" t="s">
        <v>12383</v>
      </c>
    </row>
    <row r="43229" spans="1:4">
      <c r="A43229" s="489" t="str">
        <f t="shared" si="675"/>
        <v>2384000010介護予防短期入所生活介護</v>
      </c>
      <c r="B43229" s="489">
        <v>2384000010</v>
      </c>
      <c r="C43229" s="489" t="s">
        <v>2093</v>
      </c>
      <c r="D43229" s="489" t="s">
        <v>12383</v>
      </c>
    </row>
    <row r="43230" spans="1:4">
      <c r="A43230" s="489" t="str">
        <f t="shared" si="675"/>
        <v>2384000010短期入所生活介護</v>
      </c>
      <c r="B43230" s="489">
        <v>2384000010</v>
      </c>
      <c r="C43230" s="489" t="s">
        <v>2092</v>
      </c>
      <c r="D43230" s="489" t="s">
        <v>12383</v>
      </c>
    </row>
    <row r="43231" spans="1:4">
      <c r="A43231" s="489" t="str">
        <f t="shared" si="675"/>
        <v>2384000010短期入所生活介護</v>
      </c>
      <c r="B43231" s="489">
        <v>2384000010</v>
      </c>
      <c r="C43231" s="489" t="s">
        <v>2092</v>
      </c>
      <c r="D43231" s="489" t="s">
        <v>12383</v>
      </c>
    </row>
    <row r="43232" spans="1:4">
      <c r="A43232" s="489" t="str">
        <f t="shared" si="675"/>
        <v>2385200015居宅介護支援</v>
      </c>
      <c r="B43232" s="489">
        <v>2385200015</v>
      </c>
      <c r="C43232" s="489" t="s">
        <v>2519</v>
      </c>
      <c r="D43232" s="489" t="s">
        <v>12384</v>
      </c>
    </row>
    <row r="43233" spans="1:4">
      <c r="A43233" s="489" t="str">
        <f t="shared" si="675"/>
        <v>2385700014訪問介護</v>
      </c>
      <c r="B43233" s="489">
        <v>2385700014</v>
      </c>
      <c r="C43233" s="489" t="s">
        <v>140</v>
      </c>
      <c r="D43233" s="489" t="s">
        <v>12385</v>
      </c>
    </row>
    <row r="43234" spans="1:4">
      <c r="A43234" s="489" t="str">
        <f t="shared" si="675"/>
        <v>2385700014訪問介護</v>
      </c>
      <c r="B43234" s="489">
        <v>2385700014</v>
      </c>
      <c r="C43234" s="489" t="s">
        <v>140</v>
      </c>
      <c r="D43234" s="489" t="s">
        <v>12385</v>
      </c>
    </row>
    <row r="43235" spans="1:4">
      <c r="A43235" s="489" t="str">
        <f t="shared" si="675"/>
        <v>2385700014訪問介護</v>
      </c>
      <c r="B43235" s="489">
        <v>2385700014</v>
      </c>
      <c r="C43235" s="489" t="s">
        <v>140</v>
      </c>
      <c r="D43235" s="489" t="s">
        <v>12385</v>
      </c>
    </row>
    <row r="43236" spans="1:4">
      <c r="A43236" s="489" t="str">
        <f t="shared" si="675"/>
        <v>2385700014訪問型サービス（独自）</v>
      </c>
      <c r="B43236" s="489">
        <v>2385700014</v>
      </c>
      <c r="C43236" s="489" t="s">
        <v>2571</v>
      </c>
      <c r="D43236" s="489" t="s">
        <v>12385</v>
      </c>
    </row>
    <row r="43237" spans="1:4">
      <c r="A43237" s="489" t="str">
        <f t="shared" si="675"/>
        <v>2385700014訪問型サービス（独自）</v>
      </c>
      <c r="B43237" s="489">
        <v>2385700014</v>
      </c>
      <c r="C43237" s="489" t="s">
        <v>2571</v>
      </c>
      <c r="D43237" s="489" t="s">
        <v>12385</v>
      </c>
    </row>
    <row r="43238" spans="1:4">
      <c r="A43238" s="489" t="str">
        <f t="shared" si="675"/>
        <v>2385700014訪問型サービス（独自／定率）</v>
      </c>
      <c r="B43238" s="489">
        <v>2385700014</v>
      </c>
      <c r="C43238" s="489" t="s">
        <v>2568</v>
      </c>
      <c r="D43238" s="489" t="s">
        <v>12385</v>
      </c>
    </row>
    <row r="43239" spans="1:4">
      <c r="A43239" s="489" t="str">
        <f t="shared" si="675"/>
        <v>2386300038訪問介護</v>
      </c>
      <c r="B43239" s="489">
        <v>2386300038</v>
      </c>
      <c r="C43239" s="489" t="s">
        <v>140</v>
      </c>
      <c r="D43239" s="489" t="s">
        <v>12386</v>
      </c>
    </row>
    <row r="43240" spans="1:4">
      <c r="A43240" s="489" t="str">
        <f t="shared" si="675"/>
        <v>2386300038訪問介護</v>
      </c>
      <c r="B43240" s="489">
        <v>2386300038</v>
      </c>
      <c r="C43240" s="489" t="s">
        <v>140</v>
      </c>
      <c r="D43240" s="489" t="s">
        <v>12386</v>
      </c>
    </row>
    <row r="43241" spans="1:4">
      <c r="A43241" s="489" t="str">
        <f t="shared" si="675"/>
        <v>2386300038訪問型サービス（独自）</v>
      </c>
      <c r="B43241" s="489">
        <v>2386300038</v>
      </c>
      <c r="C43241" s="489" t="s">
        <v>2571</v>
      </c>
      <c r="D43241" s="489" t="s">
        <v>12386</v>
      </c>
    </row>
    <row r="43242" spans="1:4">
      <c r="A43242" s="489" t="str">
        <f t="shared" si="675"/>
        <v>2386300038訪問介護</v>
      </c>
      <c r="B43242" s="489">
        <v>2386300038</v>
      </c>
      <c r="C43242" s="489" t="s">
        <v>140</v>
      </c>
      <c r="D43242" s="489" t="s">
        <v>19483</v>
      </c>
    </row>
    <row r="43243" spans="1:4">
      <c r="A43243" s="489" t="str">
        <f t="shared" si="675"/>
        <v>2386300038訪問介護</v>
      </c>
      <c r="B43243" s="489">
        <v>2386300038</v>
      </c>
      <c r="C43243" s="489" t="s">
        <v>140</v>
      </c>
      <c r="D43243" s="489" t="s">
        <v>19483</v>
      </c>
    </row>
    <row r="43244" spans="1:4">
      <c r="A43244" s="489" t="str">
        <f t="shared" si="675"/>
        <v>2386300038訪問型サービス（独自）</v>
      </c>
      <c r="B43244" s="489">
        <v>2386300038</v>
      </c>
      <c r="C43244" s="489" t="s">
        <v>2571</v>
      </c>
      <c r="D43244" s="489" t="s">
        <v>19483</v>
      </c>
    </row>
    <row r="43245" spans="1:4">
      <c r="A43245" s="489" t="str">
        <f t="shared" si="675"/>
        <v>2386300046訪問介護</v>
      </c>
      <c r="B43245" s="489">
        <v>2386300046</v>
      </c>
      <c r="C43245" s="489" t="s">
        <v>140</v>
      </c>
      <c r="D43245" s="489" t="s">
        <v>12057</v>
      </c>
    </row>
    <row r="43246" spans="1:4">
      <c r="A43246" s="489" t="str">
        <f t="shared" si="675"/>
        <v>2386300046訪問介護</v>
      </c>
      <c r="B43246" s="489">
        <v>2386300046</v>
      </c>
      <c r="C43246" s="489" t="s">
        <v>140</v>
      </c>
      <c r="D43246" s="489" t="s">
        <v>12057</v>
      </c>
    </row>
    <row r="43247" spans="1:4">
      <c r="A43247" s="489" t="str">
        <f t="shared" si="675"/>
        <v>2386300046訪問型サービス（独自）</v>
      </c>
      <c r="B43247" s="489">
        <v>2386300046</v>
      </c>
      <c r="C43247" s="489" t="s">
        <v>2571</v>
      </c>
      <c r="D43247" s="489" t="s">
        <v>12057</v>
      </c>
    </row>
    <row r="43248" spans="1:4">
      <c r="A43248" s="489" t="str">
        <f t="shared" si="675"/>
        <v>2390100036介護予防小規模多機能型居宅介護（短期利用型）</v>
      </c>
      <c r="B43248" s="489">
        <v>2390100036</v>
      </c>
      <c r="C43248" s="489" t="s">
        <v>19400</v>
      </c>
      <c r="D43248" s="489" t="s">
        <v>12387</v>
      </c>
    </row>
    <row r="43249" spans="1:4">
      <c r="A43249" s="489" t="str">
        <f t="shared" si="675"/>
        <v>2390100036介護予防小規模多機能型居宅介護</v>
      </c>
      <c r="B43249" s="489">
        <v>2390100036</v>
      </c>
      <c r="C43249" s="489" t="s">
        <v>2518</v>
      </c>
      <c r="D43249" s="489" t="s">
        <v>12387</v>
      </c>
    </row>
    <row r="43250" spans="1:4">
      <c r="A43250" s="489" t="str">
        <f t="shared" si="675"/>
        <v>2390100036小規模多機能型居宅介護（短期利用型）</v>
      </c>
      <c r="B43250" s="489">
        <v>2390100036</v>
      </c>
      <c r="C43250" s="489" t="s">
        <v>19401</v>
      </c>
      <c r="D43250" s="489" t="s">
        <v>12387</v>
      </c>
    </row>
    <row r="43251" spans="1:4">
      <c r="A43251" s="489" t="str">
        <f t="shared" si="675"/>
        <v>2390100036小規模多機能型居宅介護</v>
      </c>
      <c r="B43251" s="489">
        <v>2390100036</v>
      </c>
      <c r="C43251" s="489" t="s">
        <v>2082</v>
      </c>
      <c r="D43251" s="489" t="s">
        <v>12387</v>
      </c>
    </row>
    <row r="43252" spans="1:4">
      <c r="A43252" s="489" t="str">
        <f t="shared" si="675"/>
        <v>2390100044介護予防認知症対応型共同生活介護</v>
      </c>
      <c r="B43252" s="489">
        <v>2390100044</v>
      </c>
      <c r="C43252" s="489" t="s">
        <v>2088</v>
      </c>
      <c r="D43252" s="489" t="s">
        <v>12388</v>
      </c>
    </row>
    <row r="43253" spans="1:4">
      <c r="A43253" s="489" t="str">
        <f t="shared" si="675"/>
        <v>2390100044認知症対応型共同生活介護</v>
      </c>
      <c r="B43253" s="489">
        <v>2390100044</v>
      </c>
      <c r="C43253" s="489" t="s">
        <v>2087</v>
      </c>
      <c r="D43253" s="489" t="s">
        <v>12388</v>
      </c>
    </row>
    <row r="43254" spans="1:4">
      <c r="A43254" s="489" t="str">
        <f t="shared" si="675"/>
        <v>2390100051介護予防認知症対応型共同生活介護</v>
      </c>
      <c r="B43254" s="489">
        <v>2390100051</v>
      </c>
      <c r="C43254" s="489" t="s">
        <v>2088</v>
      </c>
      <c r="D43254" s="489" t="s">
        <v>12389</v>
      </c>
    </row>
    <row r="43255" spans="1:4">
      <c r="A43255" s="489" t="str">
        <f t="shared" si="675"/>
        <v>2390100051認知症対応型共同生活介護</v>
      </c>
      <c r="B43255" s="489">
        <v>2390100051</v>
      </c>
      <c r="C43255" s="489" t="s">
        <v>2087</v>
      </c>
      <c r="D43255" s="489" t="s">
        <v>12389</v>
      </c>
    </row>
    <row r="43256" spans="1:4">
      <c r="A43256" s="489" t="str">
        <f t="shared" si="675"/>
        <v>2390100069介護予防認知症対応型通所介護</v>
      </c>
      <c r="B43256" s="489">
        <v>2390100069</v>
      </c>
      <c r="C43256" s="489" t="s">
        <v>2517</v>
      </c>
      <c r="D43256" s="489" t="s">
        <v>12390</v>
      </c>
    </row>
    <row r="43257" spans="1:4">
      <c r="A43257" s="489" t="str">
        <f t="shared" si="675"/>
        <v>2390100069認知症対応型通所介護</v>
      </c>
      <c r="B43257" s="489">
        <v>2390100069</v>
      </c>
      <c r="C43257" s="489" t="s">
        <v>2516</v>
      </c>
      <c r="D43257" s="489" t="s">
        <v>12390</v>
      </c>
    </row>
    <row r="43258" spans="1:4">
      <c r="A43258" s="489" t="str">
        <f t="shared" si="675"/>
        <v>2390100093介護予防認知症対応型共同生活介護</v>
      </c>
      <c r="B43258" s="489">
        <v>2390100093</v>
      </c>
      <c r="C43258" s="489" t="s">
        <v>2088</v>
      </c>
      <c r="D43258" s="489" t="s">
        <v>12391</v>
      </c>
    </row>
    <row r="43259" spans="1:4">
      <c r="A43259" s="489" t="str">
        <f t="shared" si="675"/>
        <v>2390100093認知症対応型共同生活介護</v>
      </c>
      <c r="B43259" s="489">
        <v>2390100093</v>
      </c>
      <c r="C43259" s="489" t="s">
        <v>2087</v>
      </c>
      <c r="D43259" s="489" t="s">
        <v>12391</v>
      </c>
    </row>
    <row r="43260" spans="1:4">
      <c r="A43260" s="489" t="str">
        <f t="shared" si="675"/>
        <v>2390100101介護予防小規模多機能型居宅介護</v>
      </c>
      <c r="B43260" s="489">
        <v>2390100101</v>
      </c>
      <c r="C43260" s="489" t="s">
        <v>2518</v>
      </c>
      <c r="D43260" s="489" t="s">
        <v>12392</v>
      </c>
    </row>
    <row r="43261" spans="1:4">
      <c r="A43261" s="489" t="str">
        <f t="shared" si="675"/>
        <v>2390100101小規模多機能型居宅介護</v>
      </c>
      <c r="B43261" s="489">
        <v>2390100101</v>
      </c>
      <c r="C43261" s="489" t="s">
        <v>2082</v>
      </c>
      <c r="D43261" s="489" t="s">
        <v>12392</v>
      </c>
    </row>
    <row r="43262" spans="1:4">
      <c r="A43262" s="489" t="str">
        <f t="shared" si="675"/>
        <v>2390100127看護小規模多機能型居宅介護（短期利用型）</v>
      </c>
      <c r="B43262" s="489">
        <v>2390100127</v>
      </c>
      <c r="C43262" s="489" t="s">
        <v>19402</v>
      </c>
      <c r="D43262" s="489" t="s">
        <v>12393</v>
      </c>
    </row>
    <row r="43263" spans="1:4">
      <c r="A43263" s="489" t="str">
        <f t="shared" si="675"/>
        <v>2390100127看護小規模多機能型居宅介護</v>
      </c>
      <c r="B43263" s="489">
        <v>2390100127</v>
      </c>
      <c r="C43263" s="489" t="s">
        <v>1920</v>
      </c>
      <c r="D43263" s="489" t="s">
        <v>12393</v>
      </c>
    </row>
    <row r="43264" spans="1:4">
      <c r="A43264" s="489" t="str">
        <f t="shared" si="675"/>
        <v>2390100135介護予防認知症対応型共同生活介護</v>
      </c>
      <c r="B43264" s="489">
        <v>2390100135</v>
      </c>
      <c r="C43264" s="489" t="s">
        <v>2088</v>
      </c>
      <c r="D43264" s="489" t="s">
        <v>12394</v>
      </c>
    </row>
    <row r="43265" spans="1:4">
      <c r="A43265" s="489" t="str">
        <f t="shared" si="675"/>
        <v>2390100135認知症対応型共同生活介護</v>
      </c>
      <c r="B43265" s="489">
        <v>2390100135</v>
      </c>
      <c r="C43265" s="489" t="s">
        <v>2087</v>
      </c>
      <c r="D43265" s="489" t="s">
        <v>12394</v>
      </c>
    </row>
    <row r="43266" spans="1:4">
      <c r="A43266" s="489" t="str">
        <f t="shared" ref="A43266:A43329" si="676">B43266&amp;C43266</f>
        <v>2390100143介護予防認知症対応型共同生活介護</v>
      </c>
      <c r="B43266" s="489">
        <v>2390100143</v>
      </c>
      <c r="C43266" s="489" t="s">
        <v>2088</v>
      </c>
      <c r="D43266" s="489" t="s">
        <v>12395</v>
      </c>
    </row>
    <row r="43267" spans="1:4">
      <c r="A43267" s="489" t="str">
        <f t="shared" si="676"/>
        <v>2390100143認知症対応型共同生活介護</v>
      </c>
      <c r="B43267" s="489">
        <v>2390100143</v>
      </c>
      <c r="C43267" s="489" t="s">
        <v>2087</v>
      </c>
      <c r="D43267" s="489" t="s">
        <v>12395</v>
      </c>
    </row>
    <row r="43268" spans="1:4">
      <c r="A43268" s="489" t="str">
        <f t="shared" si="676"/>
        <v>2390100150看護小規模多機能型居宅介護</v>
      </c>
      <c r="B43268" s="489">
        <v>2390100150</v>
      </c>
      <c r="C43268" s="489" t="s">
        <v>1920</v>
      </c>
      <c r="D43268" s="489" t="s">
        <v>12396</v>
      </c>
    </row>
    <row r="43269" spans="1:4">
      <c r="A43269" s="489" t="str">
        <f t="shared" si="676"/>
        <v>2390100192介護予防認知症対応型共同生活介護</v>
      </c>
      <c r="B43269" s="489">
        <v>2390100192</v>
      </c>
      <c r="C43269" s="489" t="s">
        <v>2088</v>
      </c>
      <c r="D43269" s="489" t="s">
        <v>12397</v>
      </c>
    </row>
    <row r="43270" spans="1:4">
      <c r="A43270" s="489" t="str">
        <f t="shared" si="676"/>
        <v>2390100192認知症対応型共同生活介護</v>
      </c>
      <c r="B43270" s="489">
        <v>2390100192</v>
      </c>
      <c r="C43270" s="489" t="s">
        <v>2087</v>
      </c>
      <c r="D43270" s="489" t="s">
        <v>12397</v>
      </c>
    </row>
    <row r="43271" spans="1:4">
      <c r="A43271" s="489" t="str">
        <f t="shared" si="676"/>
        <v>2390100218介護予防小規模多機能型居宅介護（短期利用型）</v>
      </c>
      <c r="B43271" s="489">
        <v>2390100218</v>
      </c>
      <c r="C43271" s="489" t="s">
        <v>19400</v>
      </c>
      <c r="D43271" s="489" t="s">
        <v>12398</v>
      </c>
    </row>
    <row r="43272" spans="1:4">
      <c r="A43272" s="489" t="str">
        <f t="shared" si="676"/>
        <v>2390100218介護予防小規模多機能型居宅介護</v>
      </c>
      <c r="B43272" s="489">
        <v>2390100218</v>
      </c>
      <c r="C43272" s="489" t="s">
        <v>2518</v>
      </c>
      <c r="D43272" s="489" t="s">
        <v>12398</v>
      </c>
    </row>
    <row r="43273" spans="1:4">
      <c r="A43273" s="489" t="str">
        <f t="shared" si="676"/>
        <v>2390100218小規模多機能型居宅介護（短期利用型）</v>
      </c>
      <c r="B43273" s="489">
        <v>2390100218</v>
      </c>
      <c r="C43273" s="489" t="s">
        <v>19401</v>
      </c>
      <c r="D43273" s="489" t="s">
        <v>12398</v>
      </c>
    </row>
    <row r="43274" spans="1:4">
      <c r="A43274" s="489" t="str">
        <f t="shared" si="676"/>
        <v>2390100218小規模多機能型居宅介護</v>
      </c>
      <c r="B43274" s="489">
        <v>2390100218</v>
      </c>
      <c r="C43274" s="489" t="s">
        <v>2082</v>
      </c>
      <c r="D43274" s="489" t="s">
        <v>12398</v>
      </c>
    </row>
    <row r="43275" spans="1:4">
      <c r="A43275" s="489" t="str">
        <f t="shared" si="676"/>
        <v>2390100226介護予防小規模多機能型居宅介護</v>
      </c>
      <c r="B43275" s="489">
        <v>2390100226</v>
      </c>
      <c r="C43275" s="489" t="s">
        <v>2518</v>
      </c>
      <c r="D43275" s="489" t="s">
        <v>12399</v>
      </c>
    </row>
    <row r="43276" spans="1:4">
      <c r="A43276" s="489" t="str">
        <f t="shared" si="676"/>
        <v>2390100226小規模多機能型居宅介護</v>
      </c>
      <c r="B43276" s="489">
        <v>2390100226</v>
      </c>
      <c r="C43276" s="489" t="s">
        <v>2082</v>
      </c>
      <c r="D43276" s="489" t="s">
        <v>12399</v>
      </c>
    </row>
    <row r="43277" spans="1:4">
      <c r="A43277" s="489" t="str">
        <f t="shared" si="676"/>
        <v>2390100234介護予防認知症対応型共同生活介護</v>
      </c>
      <c r="B43277" s="489">
        <v>2390100234</v>
      </c>
      <c r="C43277" s="489" t="s">
        <v>2088</v>
      </c>
      <c r="D43277" s="489" t="s">
        <v>12400</v>
      </c>
    </row>
    <row r="43278" spans="1:4">
      <c r="A43278" s="489" t="str">
        <f t="shared" si="676"/>
        <v>2390100234認知症対応型共同生活介護</v>
      </c>
      <c r="B43278" s="489">
        <v>2390100234</v>
      </c>
      <c r="C43278" s="489" t="s">
        <v>2087</v>
      </c>
      <c r="D43278" s="489" t="s">
        <v>12400</v>
      </c>
    </row>
    <row r="43279" spans="1:4">
      <c r="A43279" s="489" t="str">
        <f t="shared" si="676"/>
        <v>2390100267介護予防認知症対応型共同生活介護（短期利用型）</v>
      </c>
      <c r="B43279" s="489">
        <v>2390100267</v>
      </c>
      <c r="C43279" s="489" t="s">
        <v>19398</v>
      </c>
      <c r="D43279" s="489" t="s">
        <v>12401</v>
      </c>
    </row>
    <row r="43280" spans="1:4">
      <c r="A43280" s="489" t="str">
        <f t="shared" si="676"/>
        <v>2390100267介護予防認知症対応型共同生活介護</v>
      </c>
      <c r="B43280" s="489">
        <v>2390100267</v>
      </c>
      <c r="C43280" s="489" t="s">
        <v>2088</v>
      </c>
      <c r="D43280" s="489" t="s">
        <v>12401</v>
      </c>
    </row>
    <row r="43281" spans="1:4">
      <c r="A43281" s="489" t="str">
        <f t="shared" si="676"/>
        <v>2390100267認知症対応型共同生活介護（短期利用型）</v>
      </c>
      <c r="B43281" s="489">
        <v>2390100267</v>
      </c>
      <c r="C43281" s="489" t="s">
        <v>19399</v>
      </c>
      <c r="D43281" s="489" t="s">
        <v>12401</v>
      </c>
    </row>
    <row r="43282" spans="1:4">
      <c r="A43282" s="489" t="str">
        <f t="shared" si="676"/>
        <v>2390100267認知症対応型共同生活介護</v>
      </c>
      <c r="B43282" s="489">
        <v>2390100267</v>
      </c>
      <c r="C43282" s="489" t="s">
        <v>2087</v>
      </c>
      <c r="D43282" s="489" t="s">
        <v>12401</v>
      </c>
    </row>
    <row r="43283" spans="1:4">
      <c r="A43283" s="489" t="str">
        <f t="shared" si="676"/>
        <v>2390100291地域密着型通所介護</v>
      </c>
      <c r="B43283" s="489">
        <v>2390100291</v>
      </c>
      <c r="C43283" s="489" t="s">
        <v>161</v>
      </c>
      <c r="D43283" s="489" t="s">
        <v>5695</v>
      </c>
    </row>
    <row r="43284" spans="1:4">
      <c r="A43284" s="489" t="str">
        <f t="shared" si="676"/>
        <v>2390100317介護予防認知症対応型通所介護</v>
      </c>
      <c r="B43284" s="489">
        <v>2390100317</v>
      </c>
      <c r="C43284" s="489" t="s">
        <v>2517</v>
      </c>
      <c r="D43284" s="489" t="s">
        <v>12402</v>
      </c>
    </row>
    <row r="43285" spans="1:4">
      <c r="A43285" s="489" t="str">
        <f t="shared" si="676"/>
        <v>2390100317認知症対応型通所介護</v>
      </c>
      <c r="B43285" s="489">
        <v>2390100317</v>
      </c>
      <c r="C43285" s="489" t="s">
        <v>2516</v>
      </c>
      <c r="D43285" s="489" t="s">
        <v>12402</v>
      </c>
    </row>
    <row r="43286" spans="1:4">
      <c r="A43286" s="489" t="str">
        <f t="shared" si="676"/>
        <v>2390100325定期巡回･随時対応型訪問介護看護</v>
      </c>
      <c r="B43286" s="489">
        <v>2390100325</v>
      </c>
      <c r="C43286" s="489" t="s">
        <v>1919</v>
      </c>
      <c r="D43286" s="489" t="s">
        <v>12403</v>
      </c>
    </row>
    <row r="43287" spans="1:4">
      <c r="A43287" s="489" t="str">
        <f t="shared" si="676"/>
        <v>2390100325定期巡回･随時対応型訪問介護看護</v>
      </c>
      <c r="B43287" s="489">
        <v>2390100325</v>
      </c>
      <c r="C43287" s="489" t="s">
        <v>1919</v>
      </c>
      <c r="D43287" s="489" t="s">
        <v>12403</v>
      </c>
    </row>
    <row r="43288" spans="1:4">
      <c r="A43288" s="489" t="str">
        <f t="shared" si="676"/>
        <v>2390100333地域密着型通所介護</v>
      </c>
      <c r="B43288" s="489">
        <v>2390100333</v>
      </c>
      <c r="C43288" s="489" t="s">
        <v>161</v>
      </c>
      <c r="D43288" s="489" t="s">
        <v>12404</v>
      </c>
    </row>
    <row r="43289" spans="1:4">
      <c r="A43289" s="489" t="str">
        <f t="shared" si="676"/>
        <v>2390100341介護予防認知症対応型通所介護</v>
      </c>
      <c r="B43289" s="489">
        <v>2390100341</v>
      </c>
      <c r="C43289" s="489" t="s">
        <v>2517</v>
      </c>
      <c r="D43289" s="489" t="s">
        <v>12405</v>
      </c>
    </row>
    <row r="43290" spans="1:4">
      <c r="A43290" s="489" t="str">
        <f t="shared" si="676"/>
        <v>2390100341認知症対応型通所介護</v>
      </c>
      <c r="B43290" s="489">
        <v>2390100341</v>
      </c>
      <c r="C43290" s="489" t="s">
        <v>2516</v>
      </c>
      <c r="D43290" s="489" t="s">
        <v>12405</v>
      </c>
    </row>
    <row r="43291" spans="1:4">
      <c r="A43291" s="489" t="str">
        <f t="shared" si="676"/>
        <v>2390100358定期巡回･随時対応型訪問介護看護</v>
      </c>
      <c r="B43291" s="489">
        <v>2390100358</v>
      </c>
      <c r="C43291" s="489" t="s">
        <v>1919</v>
      </c>
      <c r="D43291" s="489" t="s">
        <v>12406</v>
      </c>
    </row>
    <row r="43292" spans="1:4">
      <c r="A43292" s="489" t="str">
        <f t="shared" si="676"/>
        <v>2390100358定期巡回･随時対応型訪問介護看護</v>
      </c>
      <c r="B43292" s="489">
        <v>2390100358</v>
      </c>
      <c r="C43292" s="489" t="s">
        <v>1919</v>
      </c>
      <c r="D43292" s="489" t="s">
        <v>12406</v>
      </c>
    </row>
    <row r="43293" spans="1:4">
      <c r="A43293" s="489" t="str">
        <f t="shared" si="676"/>
        <v>2390100366定期巡回･随時対応型訪問介護看護</v>
      </c>
      <c r="B43293" s="489">
        <v>2390100366</v>
      </c>
      <c r="C43293" s="489" t="s">
        <v>1919</v>
      </c>
      <c r="D43293" s="489" t="s">
        <v>12407</v>
      </c>
    </row>
    <row r="43294" spans="1:4">
      <c r="A43294" s="489" t="str">
        <f t="shared" si="676"/>
        <v>2390100408地域密着型通所介護</v>
      </c>
      <c r="B43294" s="489">
        <v>2390100408</v>
      </c>
      <c r="C43294" s="489" t="s">
        <v>161</v>
      </c>
      <c r="D43294" s="489" t="s">
        <v>12408</v>
      </c>
    </row>
    <row r="43295" spans="1:4">
      <c r="A43295" s="489" t="str">
        <f t="shared" si="676"/>
        <v>2390100432地域密着型通所介護</v>
      </c>
      <c r="B43295" s="489">
        <v>2390100432</v>
      </c>
      <c r="C43295" s="489" t="s">
        <v>161</v>
      </c>
      <c r="D43295" s="489" t="s">
        <v>12409</v>
      </c>
    </row>
    <row r="43296" spans="1:4">
      <c r="A43296" s="489" t="str">
        <f t="shared" si="676"/>
        <v>2390100440介護予防認知症対応型共同生活介護</v>
      </c>
      <c r="B43296" s="489">
        <v>2390100440</v>
      </c>
      <c r="C43296" s="489" t="s">
        <v>2088</v>
      </c>
      <c r="D43296" s="489" t="s">
        <v>12410</v>
      </c>
    </row>
    <row r="43297" spans="1:4">
      <c r="A43297" s="489" t="str">
        <f t="shared" si="676"/>
        <v>2390100440認知症対応型共同生活介護</v>
      </c>
      <c r="B43297" s="489">
        <v>2390100440</v>
      </c>
      <c r="C43297" s="489" t="s">
        <v>2087</v>
      </c>
      <c r="D43297" s="489" t="s">
        <v>12410</v>
      </c>
    </row>
    <row r="43298" spans="1:4">
      <c r="A43298" s="489" t="str">
        <f t="shared" si="676"/>
        <v>2390100473地域密着型通所介護</v>
      </c>
      <c r="B43298" s="489">
        <v>2390100473</v>
      </c>
      <c r="C43298" s="489" t="s">
        <v>161</v>
      </c>
      <c r="D43298" s="489" t="s">
        <v>12411</v>
      </c>
    </row>
    <row r="43299" spans="1:4">
      <c r="A43299" s="489" t="str">
        <f t="shared" si="676"/>
        <v>2390100499介護予防認知症対応型共同生活介護</v>
      </c>
      <c r="B43299" s="489">
        <v>2390100499</v>
      </c>
      <c r="C43299" s="489" t="s">
        <v>2088</v>
      </c>
      <c r="D43299" s="489" t="s">
        <v>12412</v>
      </c>
    </row>
    <row r="43300" spans="1:4">
      <c r="A43300" s="489" t="str">
        <f t="shared" si="676"/>
        <v>2390100499認知症対応型共同生活介護</v>
      </c>
      <c r="B43300" s="489">
        <v>2390100499</v>
      </c>
      <c r="C43300" s="489" t="s">
        <v>2087</v>
      </c>
      <c r="D43300" s="489" t="s">
        <v>12412</v>
      </c>
    </row>
    <row r="43301" spans="1:4">
      <c r="A43301" s="489" t="str">
        <f t="shared" si="676"/>
        <v>2390100507地域密着型通所介護</v>
      </c>
      <c r="B43301" s="489">
        <v>2390100507</v>
      </c>
      <c r="C43301" s="489" t="s">
        <v>161</v>
      </c>
      <c r="D43301" s="489" t="s">
        <v>12413</v>
      </c>
    </row>
    <row r="43302" spans="1:4">
      <c r="A43302" s="489" t="str">
        <f t="shared" si="676"/>
        <v>2390100515地域密着型通所介護</v>
      </c>
      <c r="B43302" s="489">
        <v>2390100515</v>
      </c>
      <c r="C43302" s="489" t="s">
        <v>161</v>
      </c>
      <c r="D43302" s="489" t="s">
        <v>12414</v>
      </c>
    </row>
    <row r="43303" spans="1:4">
      <c r="A43303" s="489" t="str">
        <f t="shared" si="676"/>
        <v>2390100523地域密着型通所介護</v>
      </c>
      <c r="B43303" s="489">
        <v>2390100523</v>
      </c>
      <c r="C43303" s="489" t="s">
        <v>161</v>
      </c>
      <c r="D43303" s="489" t="s">
        <v>12415</v>
      </c>
    </row>
    <row r="43304" spans="1:4">
      <c r="A43304" s="489" t="str">
        <f t="shared" si="676"/>
        <v>2390100531地域密着型通所介護</v>
      </c>
      <c r="B43304" s="489">
        <v>2390100531</v>
      </c>
      <c r="C43304" s="489" t="s">
        <v>161</v>
      </c>
      <c r="D43304" s="489" t="s">
        <v>12416</v>
      </c>
    </row>
    <row r="43305" spans="1:4">
      <c r="A43305" s="489" t="str">
        <f t="shared" si="676"/>
        <v>2390100556地域密着型通所介護</v>
      </c>
      <c r="B43305" s="489">
        <v>2390100556</v>
      </c>
      <c r="C43305" s="489" t="s">
        <v>161</v>
      </c>
      <c r="D43305" s="489" t="s">
        <v>12417</v>
      </c>
    </row>
    <row r="43306" spans="1:4">
      <c r="A43306" s="489" t="str">
        <f t="shared" si="676"/>
        <v>2390100564地域密着型通所介護</v>
      </c>
      <c r="B43306" s="489">
        <v>2390100564</v>
      </c>
      <c r="C43306" s="489" t="s">
        <v>161</v>
      </c>
      <c r="D43306" s="489" t="s">
        <v>12418</v>
      </c>
    </row>
    <row r="43307" spans="1:4">
      <c r="A43307" s="489" t="str">
        <f t="shared" si="676"/>
        <v>2390100572地域密着型通所介護</v>
      </c>
      <c r="B43307" s="489">
        <v>2390100572</v>
      </c>
      <c r="C43307" s="489" t="s">
        <v>161</v>
      </c>
      <c r="D43307" s="489" t="s">
        <v>12419</v>
      </c>
    </row>
    <row r="43308" spans="1:4">
      <c r="A43308" s="489" t="str">
        <f t="shared" si="676"/>
        <v>2390100580定期巡回･随時対応型訪問介護看護</v>
      </c>
      <c r="B43308" s="489">
        <v>2390100580</v>
      </c>
      <c r="C43308" s="489" t="s">
        <v>1919</v>
      </c>
      <c r="D43308" s="489" t="s">
        <v>12420</v>
      </c>
    </row>
    <row r="43309" spans="1:4">
      <c r="A43309" s="489" t="str">
        <f t="shared" si="676"/>
        <v>2390200042介護予防認知症対応型共同生活介護</v>
      </c>
      <c r="B43309" s="489">
        <v>2390200042</v>
      </c>
      <c r="C43309" s="489" t="s">
        <v>2088</v>
      </c>
      <c r="D43309" s="489" t="s">
        <v>12421</v>
      </c>
    </row>
    <row r="43310" spans="1:4">
      <c r="A43310" s="489" t="str">
        <f t="shared" si="676"/>
        <v>2390200042認知症対応型共同生活介護</v>
      </c>
      <c r="B43310" s="489">
        <v>2390200042</v>
      </c>
      <c r="C43310" s="489" t="s">
        <v>2087</v>
      </c>
      <c r="D43310" s="489" t="s">
        <v>12421</v>
      </c>
    </row>
    <row r="43311" spans="1:4">
      <c r="A43311" s="489" t="str">
        <f t="shared" si="676"/>
        <v>2390200067介護予防認知症対応型共同生活介護</v>
      </c>
      <c r="B43311" s="489">
        <v>2390200067</v>
      </c>
      <c r="C43311" s="489" t="s">
        <v>2088</v>
      </c>
      <c r="D43311" s="489" t="s">
        <v>12422</v>
      </c>
    </row>
    <row r="43312" spans="1:4">
      <c r="A43312" s="489" t="str">
        <f t="shared" si="676"/>
        <v>2390200067認知症対応型共同生活介護</v>
      </c>
      <c r="B43312" s="489">
        <v>2390200067</v>
      </c>
      <c r="C43312" s="489" t="s">
        <v>2087</v>
      </c>
      <c r="D43312" s="489" t="s">
        <v>12422</v>
      </c>
    </row>
    <row r="43313" spans="1:4">
      <c r="A43313" s="489" t="str">
        <f t="shared" si="676"/>
        <v>2390200109地域密着型通所介護</v>
      </c>
      <c r="B43313" s="489">
        <v>2390200109</v>
      </c>
      <c r="C43313" s="489" t="s">
        <v>161</v>
      </c>
      <c r="D43313" s="489" t="s">
        <v>12423</v>
      </c>
    </row>
    <row r="43314" spans="1:4">
      <c r="A43314" s="489" t="str">
        <f t="shared" si="676"/>
        <v>2390200117介護予防小規模多機能型居宅介護（短期利用型）</v>
      </c>
      <c r="B43314" s="489">
        <v>2390200117</v>
      </c>
      <c r="C43314" s="489" t="s">
        <v>19400</v>
      </c>
      <c r="D43314" s="489" t="s">
        <v>12424</v>
      </c>
    </row>
    <row r="43315" spans="1:4">
      <c r="A43315" s="489" t="str">
        <f t="shared" si="676"/>
        <v>2390200117介護予防小規模多機能型居宅介護</v>
      </c>
      <c r="B43315" s="489">
        <v>2390200117</v>
      </c>
      <c r="C43315" s="489" t="s">
        <v>2518</v>
      </c>
      <c r="D43315" s="489" t="s">
        <v>12424</v>
      </c>
    </row>
    <row r="43316" spans="1:4">
      <c r="A43316" s="489" t="str">
        <f t="shared" si="676"/>
        <v>2390200117小規模多機能型居宅介護（短期利用型）</v>
      </c>
      <c r="B43316" s="489">
        <v>2390200117</v>
      </c>
      <c r="C43316" s="489" t="s">
        <v>19401</v>
      </c>
      <c r="D43316" s="489" t="s">
        <v>12424</v>
      </c>
    </row>
    <row r="43317" spans="1:4">
      <c r="A43317" s="489" t="str">
        <f t="shared" si="676"/>
        <v>2390200117小規模多機能型居宅介護</v>
      </c>
      <c r="B43317" s="489">
        <v>2390200117</v>
      </c>
      <c r="C43317" s="489" t="s">
        <v>2082</v>
      </c>
      <c r="D43317" s="489" t="s">
        <v>12424</v>
      </c>
    </row>
    <row r="43318" spans="1:4">
      <c r="A43318" s="489" t="str">
        <f t="shared" si="676"/>
        <v>2390200133地域密着型介護老人福祉施設</v>
      </c>
      <c r="B43318" s="489">
        <v>2390200133</v>
      </c>
      <c r="C43318" s="489" t="s">
        <v>206</v>
      </c>
      <c r="D43318" s="489" t="s">
        <v>12425</v>
      </c>
    </row>
    <row r="43319" spans="1:4">
      <c r="A43319" s="489" t="str">
        <f t="shared" si="676"/>
        <v>2390200141地域密着型通所介護</v>
      </c>
      <c r="B43319" s="489">
        <v>2390200141</v>
      </c>
      <c r="C43319" s="489" t="s">
        <v>161</v>
      </c>
      <c r="D43319" s="489" t="s">
        <v>12426</v>
      </c>
    </row>
    <row r="43320" spans="1:4">
      <c r="A43320" s="489" t="str">
        <f t="shared" si="676"/>
        <v>2390200158地域密着型通所介護</v>
      </c>
      <c r="B43320" s="489">
        <v>2390200158</v>
      </c>
      <c r="C43320" s="489" t="s">
        <v>161</v>
      </c>
      <c r="D43320" s="489" t="s">
        <v>12427</v>
      </c>
    </row>
    <row r="43321" spans="1:4">
      <c r="A43321" s="489" t="str">
        <f t="shared" si="676"/>
        <v>2390200190介護予防認知症対応型共同生活介護</v>
      </c>
      <c r="B43321" s="489">
        <v>2390200190</v>
      </c>
      <c r="C43321" s="489" t="s">
        <v>2088</v>
      </c>
      <c r="D43321" s="489" t="s">
        <v>12428</v>
      </c>
    </row>
    <row r="43322" spans="1:4">
      <c r="A43322" s="489" t="str">
        <f t="shared" si="676"/>
        <v>2390200190認知症対応型共同生活介護</v>
      </c>
      <c r="B43322" s="489">
        <v>2390200190</v>
      </c>
      <c r="C43322" s="489" t="s">
        <v>2087</v>
      </c>
      <c r="D43322" s="489" t="s">
        <v>12428</v>
      </c>
    </row>
    <row r="43323" spans="1:4">
      <c r="A43323" s="489" t="str">
        <f t="shared" si="676"/>
        <v>2390300016介護予防認知症対応型共同生活介護</v>
      </c>
      <c r="B43323" s="489">
        <v>2390300016</v>
      </c>
      <c r="C43323" s="489" t="s">
        <v>2088</v>
      </c>
      <c r="D43323" s="489" t="s">
        <v>12429</v>
      </c>
    </row>
    <row r="43324" spans="1:4">
      <c r="A43324" s="489" t="str">
        <f t="shared" si="676"/>
        <v>2390300016認知症対応型共同生活介護</v>
      </c>
      <c r="B43324" s="489">
        <v>2390300016</v>
      </c>
      <c r="C43324" s="489" t="s">
        <v>2087</v>
      </c>
      <c r="D43324" s="489" t="s">
        <v>12429</v>
      </c>
    </row>
    <row r="43325" spans="1:4">
      <c r="A43325" s="489" t="str">
        <f t="shared" si="676"/>
        <v>2390300032介護予防認知症対応型共同生活介護</v>
      </c>
      <c r="B43325" s="489">
        <v>2390300032</v>
      </c>
      <c r="C43325" s="489" t="s">
        <v>2088</v>
      </c>
      <c r="D43325" s="489" t="s">
        <v>12430</v>
      </c>
    </row>
    <row r="43326" spans="1:4">
      <c r="A43326" s="489" t="str">
        <f t="shared" si="676"/>
        <v>2390300032認知症対応型共同生活介護</v>
      </c>
      <c r="B43326" s="489">
        <v>2390300032</v>
      </c>
      <c r="C43326" s="489" t="s">
        <v>2087</v>
      </c>
      <c r="D43326" s="489" t="s">
        <v>12430</v>
      </c>
    </row>
    <row r="43327" spans="1:4">
      <c r="A43327" s="489" t="str">
        <f t="shared" si="676"/>
        <v>2390300040介護予防小規模多機能型居宅介護</v>
      </c>
      <c r="B43327" s="489">
        <v>2390300040</v>
      </c>
      <c r="C43327" s="489" t="s">
        <v>2518</v>
      </c>
      <c r="D43327" s="489" t="s">
        <v>12431</v>
      </c>
    </row>
    <row r="43328" spans="1:4">
      <c r="A43328" s="489" t="str">
        <f t="shared" si="676"/>
        <v>2390300040小規模多機能型居宅介護</v>
      </c>
      <c r="B43328" s="489">
        <v>2390300040</v>
      </c>
      <c r="C43328" s="489" t="s">
        <v>2082</v>
      </c>
      <c r="D43328" s="489" t="s">
        <v>12431</v>
      </c>
    </row>
    <row r="43329" spans="1:4">
      <c r="A43329" s="489" t="str">
        <f t="shared" si="676"/>
        <v>2390300057介護予防小規模多機能型居宅介護（短期利用型）</v>
      </c>
      <c r="B43329" s="489">
        <v>2390300057</v>
      </c>
      <c r="C43329" s="489" t="s">
        <v>19400</v>
      </c>
      <c r="D43329" s="489" t="s">
        <v>12432</v>
      </c>
    </row>
    <row r="43330" spans="1:4">
      <c r="A43330" s="489" t="str">
        <f t="shared" ref="A43330:A43393" si="677">B43330&amp;C43330</f>
        <v>2390300057介護予防小規模多機能型居宅介護</v>
      </c>
      <c r="B43330" s="489">
        <v>2390300057</v>
      </c>
      <c r="C43330" s="489" t="s">
        <v>2518</v>
      </c>
      <c r="D43330" s="489" t="s">
        <v>12432</v>
      </c>
    </row>
    <row r="43331" spans="1:4">
      <c r="A43331" s="489" t="str">
        <f t="shared" si="677"/>
        <v>2390300057小規模多機能型居宅介護（短期利用型）</v>
      </c>
      <c r="B43331" s="489">
        <v>2390300057</v>
      </c>
      <c r="C43331" s="489" t="s">
        <v>19401</v>
      </c>
      <c r="D43331" s="489" t="s">
        <v>12432</v>
      </c>
    </row>
    <row r="43332" spans="1:4">
      <c r="A43332" s="489" t="str">
        <f t="shared" si="677"/>
        <v>2390300057小規模多機能型居宅介護</v>
      </c>
      <c r="B43332" s="489">
        <v>2390300057</v>
      </c>
      <c r="C43332" s="489" t="s">
        <v>2082</v>
      </c>
      <c r="D43332" s="489" t="s">
        <v>12432</v>
      </c>
    </row>
    <row r="43333" spans="1:4">
      <c r="A43333" s="489" t="str">
        <f t="shared" si="677"/>
        <v>2390300065介護予防認知症対応型共同生活介護</v>
      </c>
      <c r="B43333" s="489">
        <v>2390300065</v>
      </c>
      <c r="C43333" s="489" t="s">
        <v>2088</v>
      </c>
      <c r="D43333" s="489" t="s">
        <v>12433</v>
      </c>
    </row>
    <row r="43334" spans="1:4">
      <c r="A43334" s="489" t="str">
        <f t="shared" si="677"/>
        <v>2390300065認知症対応型共同生活介護</v>
      </c>
      <c r="B43334" s="489">
        <v>2390300065</v>
      </c>
      <c r="C43334" s="489" t="s">
        <v>2087</v>
      </c>
      <c r="D43334" s="489" t="s">
        <v>12433</v>
      </c>
    </row>
    <row r="43335" spans="1:4">
      <c r="A43335" s="489" t="str">
        <f t="shared" si="677"/>
        <v>2390300099地域密着型介護老人福祉施設</v>
      </c>
      <c r="B43335" s="489">
        <v>2390300099</v>
      </c>
      <c r="C43335" s="489" t="s">
        <v>206</v>
      </c>
      <c r="D43335" s="489" t="s">
        <v>12434</v>
      </c>
    </row>
    <row r="43336" spans="1:4">
      <c r="A43336" s="489" t="str">
        <f t="shared" si="677"/>
        <v>2390300107介護予防小規模多機能型居宅介護（短期利用型）</v>
      </c>
      <c r="B43336" s="489">
        <v>2390300107</v>
      </c>
      <c r="C43336" s="489" t="s">
        <v>19400</v>
      </c>
      <c r="D43336" s="489" t="s">
        <v>12435</v>
      </c>
    </row>
    <row r="43337" spans="1:4">
      <c r="A43337" s="489" t="str">
        <f t="shared" si="677"/>
        <v>2390300107介護予防小規模多機能型居宅介護</v>
      </c>
      <c r="B43337" s="489">
        <v>2390300107</v>
      </c>
      <c r="C43337" s="489" t="s">
        <v>2518</v>
      </c>
      <c r="D43337" s="489" t="s">
        <v>12435</v>
      </c>
    </row>
    <row r="43338" spans="1:4">
      <c r="A43338" s="489" t="str">
        <f t="shared" si="677"/>
        <v>2390300107小規模多機能型居宅介護（短期利用型）</v>
      </c>
      <c r="B43338" s="489">
        <v>2390300107</v>
      </c>
      <c r="C43338" s="489" t="s">
        <v>19401</v>
      </c>
      <c r="D43338" s="489" t="s">
        <v>12435</v>
      </c>
    </row>
    <row r="43339" spans="1:4">
      <c r="A43339" s="489" t="str">
        <f t="shared" si="677"/>
        <v>2390300107小規模多機能型居宅介護</v>
      </c>
      <c r="B43339" s="489">
        <v>2390300107</v>
      </c>
      <c r="C43339" s="489" t="s">
        <v>2082</v>
      </c>
      <c r="D43339" s="489" t="s">
        <v>12435</v>
      </c>
    </row>
    <row r="43340" spans="1:4">
      <c r="A43340" s="489" t="str">
        <f t="shared" si="677"/>
        <v>2390300115地域密着型介護老人福祉施設</v>
      </c>
      <c r="B43340" s="489">
        <v>2390300115</v>
      </c>
      <c r="C43340" s="489" t="s">
        <v>206</v>
      </c>
      <c r="D43340" s="489" t="s">
        <v>12436</v>
      </c>
    </row>
    <row r="43341" spans="1:4">
      <c r="A43341" s="489" t="str">
        <f t="shared" si="677"/>
        <v>2390300123定期巡回･随時対応型訪問介護看護</v>
      </c>
      <c r="B43341" s="489">
        <v>2390300123</v>
      </c>
      <c r="C43341" s="489" t="s">
        <v>1919</v>
      </c>
      <c r="D43341" s="489" t="s">
        <v>5951</v>
      </c>
    </row>
    <row r="43342" spans="1:4">
      <c r="A43342" s="489" t="str">
        <f t="shared" si="677"/>
        <v>2390300131介護予防小規模多機能型居宅介護（短期利用型）</v>
      </c>
      <c r="B43342" s="489">
        <v>2390300131</v>
      </c>
      <c r="C43342" s="489" t="s">
        <v>19400</v>
      </c>
      <c r="D43342" s="489" t="s">
        <v>12437</v>
      </c>
    </row>
    <row r="43343" spans="1:4">
      <c r="A43343" s="489" t="str">
        <f t="shared" si="677"/>
        <v>2390300131介護予防小規模多機能型居宅介護</v>
      </c>
      <c r="B43343" s="489">
        <v>2390300131</v>
      </c>
      <c r="C43343" s="489" t="s">
        <v>2518</v>
      </c>
      <c r="D43343" s="489" t="s">
        <v>12437</v>
      </c>
    </row>
    <row r="43344" spans="1:4">
      <c r="A43344" s="489" t="str">
        <f t="shared" si="677"/>
        <v>2390300131小規模多機能型居宅介護（短期利用型）</v>
      </c>
      <c r="B43344" s="489">
        <v>2390300131</v>
      </c>
      <c r="C43344" s="489" t="s">
        <v>19401</v>
      </c>
      <c r="D43344" s="489" t="s">
        <v>12437</v>
      </c>
    </row>
    <row r="43345" spans="1:4">
      <c r="A43345" s="489" t="str">
        <f t="shared" si="677"/>
        <v>2390300131小規模多機能型居宅介護</v>
      </c>
      <c r="B43345" s="489">
        <v>2390300131</v>
      </c>
      <c r="C43345" s="489" t="s">
        <v>2082</v>
      </c>
      <c r="D43345" s="489" t="s">
        <v>12437</v>
      </c>
    </row>
    <row r="43346" spans="1:4">
      <c r="A43346" s="489" t="str">
        <f t="shared" si="677"/>
        <v>2390300149介護予防認知症対応型共同生活介護（短期利用型）</v>
      </c>
      <c r="B43346" s="489">
        <v>2390300149</v>
      </c>
      <c r="C43346" s="489" t="s">
        <v>19398</v>
      </c>
      <c r="D43346" s="489" t="s">
        <v>12438</v>
      </c>
    </row>
    <row r="43347" spans="1:4">
      <c r="A43347" s="489" t="str">
        <f t="shared" si="677"/>
        <v>2390300149介護予防認知症対応型共同生活介護</v>
      </c>
      <c r="B43347" s="489">
        <v>2390300149</v>
      </c>
      <c r="C43347" s="489" t="s">
        <v>2088</v>
      </c>
      <c r="D43347" s="489" t="s">
        <v>12438</v>
      </c>
    </row>
    <row r="43348" spans="1:4">
      <c r="A43348" s="489" t="str">
        <f t="shared" si="677"/>
        <v>2390300149認知症対応型共同生活介護（短期利用型）</v>
      </c>
      <c r="B43348" s="489">
        <v>2390300149</v>
      </c>
      <c r="C43348" s="489" t="s">
        <v>19399</v>
      </c>
      <c r="D43348" s="489" t="s">
        <v>12438</v>
      </c>
    </row>
    <row r="43349" spans="1:4">
      <c r="A43349" s="489" t="str">
        <f t="shared" si="677"/>
        <v>2390300149認知症対応型共同生活介護</v>
      </c>
      <c r="B43349" s="489">
        <v>2390300149</v>
      </c>
      <c r="C43349" s="489" t="s">
        <v>2087</v>
      </c>
      <c r="D43349" s="489" t="s">
        <v>12438</v>
      </c>
    </row>
    <row r="43350" spans="1:4">
      <c r="A43350" s="489" t="str">
        <f t="shared" si="677"/>
        <v>2390300156地域密着型介護老人福祉施設</v>
      </c>
      <c r="B43350" s="489">
        <v>2390300156</v>
      </c>
      <c r="C43350" s="489" t="s">
        <v>206</v>
      </c>
      <c r="D43350" s="489" t="s">
        <v>12439</v>
      </c>
    </row>
    <row r="43351" spans="1:4">
      <c r="A43351" s="489" t="str">
        <f t="shared" si="677"/>
        <v>2390300172地域密着型介護老人福祉施設</v>
      </c>
      <c r="B43351" s="489">
        <v>2390300172</v>
      </c>
      <c r="C43351" s="489" t="s">
        <v>206</v>
      </c>
      <c r="D43351" s="489" t="s">
        <v>12440</v>
      </c>
    </row>
    <row r="43352" spans="1:4">
      <c r="A43352" s="489" t="str">
        <f t="shared" si="677"/>
        <v>2390300180介護予防小規模多機能型居宅介護（短期利用型）</v>
      </c>
      <c r="B43352" s="489">
        <v>2390300180</v>
      </c>
      <c r="C43352" s="489" t="s">
        <v>19400</v>
      </c>
      <c r="D43352" s="489" t="s">
        <v>12441</v>
      </c>
    </row>
    <row r="43353" spans="1:4">
      <c r="A43353" s="489" t="str">
        <f t="shared" si="677"/>
        <v>2390300180介護予防小規模多機能型居宅介護</v>
      </c>
      <c r="B43353" s="489">
        <v>2390300180</v>
      </c>
      <c r="C43353" s="489" t="s">
        <v>2518</v>
      </c>
      <c r="D43353" s="489" t="s">
        <v>12441</v>
      </c>
    </row>
    <row r="43354" spans="1:4">
      <c r="A43354" s="489" t="str">
        <f t="shared" si="677"/>
        <v>2390300180小規模多機能型居宅介護（短期利用型）</v>
      </c>
      <c r="B43354" s="489">
        <v>2390300180</v>
      </c>
      <c r="C43354" s="489" t="s">
        <v>19401</v>
      </c>
      <c r="D43354" s="489" t="s">
        <v>12441</v>
      </c>
    </row>
    <row r="43355" spans="1:4">
      <c r="A43355" s="489" t="str">
        <f t="shared" si="677"/>
        <v>2390300180小規模多機能型居宅介護</v>
      </c>
      <c r="B43355" s="489">
        <v>2390300180</v>
      </c>
      <c r="C43355" s="489" t="s">
        <v>2082</v>
      </c>
      <c r="D43355" s="489" t="s">
        <v>12441</v>
      </c>
    </row>
    <row r="43356" spans="1:4">
      <c r="A43356" s="489" t="str">
        <f t="shared" si="677"/>
        <v>2390300198地域密着型介護老人福祉施設</v>
      </c>
      <c r="B43356" s="489">
        <v>2390300198</v>
      </c>
      <c r="C43356" s="489" t="s">
        <v>206</v>
      </c>
      <c r="D43356" s="489" t="s">
        <v>12442</v>
      </c>
    </row>
    <row r="43357" spans="1:4">
      <c r="A43357" s="489" t="str">
        <f t="shared" si="677"/>
        <v>2390300198地域密着型介護老人福祉施設</v>
      </c>
      <c r="B43357" s="489">
        <v>2390300198</v>
      </c>
      <c r="C43357" s="489" t="s">
        <v>206</v>
      </c>
      <c r="D43357" s="489" t="s">
        <v>12442</v>
      </c>
    </row>
    <row r="43358" spans="1:4">
      <c r="A43358" s="489" t="str">
        <f t="shared" si="677"/>
        <v>2390300206介護予防認知症対応型共同生活介護</v>
      </c>
      <c r="B43358" s="489">
        <v>2390300206</v>
      </c>
      <c r="C43358" s="489" t="s">
        <v>2088</v>
      </c>
      <c r="D43358" s="489" t="s">
        <v>12443</v>
      </c>
    </row>
    <row r="43359" spans="1:4">
      <c r="A43359" s="489" t="str">
        <f t="shared" si="677"/>
        <v>2390300206認知症対応型共同生活介護</v>
      </c>
      <c r="B43359" s="489">
        <v>2390300206</v>
      </c>
      <c r="C43359" s="489" t="s">
        <v>2087</v>
      </c>
      <c r="D43359" s="489" t="s">
        <v>12443</v>
      </c>
    </row>
    <row r="43360" spans="1:4">
      <c r="A43360" s="489" t="str">
        <f t="shared" si="677"/>
        <v>2390300263介護予防認知症対応型共同生活介護</v>
      </c>
      <c r="B43360" s="489">
        <v>2390300263</v>
      </c>
      <c r="C43360" s="489" t="s">
        <v>2088</v>
      </c>
      <c r="D43360" s="489" t="s">
        <v>12444</v>
      </c>
    </row>
    <row r="43361" spans="1:4">
      <c r="A43361" s="489" t="str">
        <f t="shared" si="677"/>
        <v>2390300263認知症対応型共同生活介護</v>
      </c>
      <c r="B43361" s="489">
        <v>2390300263</v>
      </c>
      <c r="C43361" s="489" t="s">
        <v>2087</v>
      </c>
      <c r="D43361" s="489" t="s">
        <v>12444</v>
      </c>
    </row>
    <row r="43362" spans="1:4">
      <c r="A43362" s="489" t="str">
        <f t="shared" si="677"/>
        <v>2390300271地域密着型通所介護</v>
      </c>
      <c r="B43362" s="489">
        <v>2390300271</v>
      </c>
      <c r="C43362" s="489" t="s">
        <v>161</v>
      </c>
      <c r="D43362" s="489" t="s">
        <v>12445</v>
      </c>
    </row>
    <row r="43363" spans="1:4">
      <c r="A43363" s="489" t="str">
        <f t="shared" si="677"/>
        <v>2390300289地域密着型介護老人福祉施設</v>
      </c>
      <c r="B43363" s="489">
        <v>2390300289</v>
      </c>
      <c r="C43363" s="489" t="s">
        <v>206</v>
      </c>
      <c r="D43363" s="489" t="s">
        <v>12446</v>
      </c>
    </row>
    <row r="43364" spans="1:4">
      <c r="A43364" s="489" t="str">
        <f t="shared" si="677"/>
        <v>2390300297介護予防認知症対応型共同生活介護</v>
      </c>
      <c r="B43364" s="489">
        <v>2390300297</v>
      </c>
      <c r="C43364" s="489" t="s">
        <v>2088</v>
      </c>
      <c r="D43364" s="489" t="s">
        <v>12447</v>
      </c>
    </row>
    <row r="43365" spans="1:4">
      <c r="A43365" s="489" t="str">
        <f t="shared" si="677"/>
        <v>2390300297認知症対応型共同生活介護</v>
      </c>
      <c r="B43365" s="489">
        <v>2390300297</v>
      </c>
      <c r="C43365" s="489" t="s">
        <v>2087</v>
      </c>
      <c r="D43365" s="489" t="s">
        <v>12447</v>
      </c>
    </row>
    <row r="43366" spans="1:4">
      <c r="A43366" s="489" t="str">
        <f t="shared" si="677"/>
        <v>2390300313定期巡回･随時対応型訪問介護看護</v>
      </c>
      <c r="B43366" s="489">
        <v>2390300313</v>
      </c>
      <c r="C43366" s="489" t="s">
        <v>1919</v>
      </c>
      <c r="D43366" s="489" t="s">
        <v>12448</v>
      </c>
    </row>
    <row r="43367" spans="1:4">
      <c r="A43367" s="489" t="str">
        <f t="shared" si="677"/>
        <v>2390300321地域密着型通所介護</v>
      </c>
      <c r="B43367" s="489">
        <v>2390300321</v>
      </c>
      <c r="C43367" s="489" t="s">
        <v>161</v>
      </c>
      <c r="D43367" s="489" t="s">
        <v>12449</v>
      </c>
    </row>
    <row r="43368" spans="1:4">
      <c r="A43368" s="489" t="str">
        <f t="shared" si="677"/>
        <v>2390300339地域密着型通所介護</v>
      </c>
      <c r="B43368" s="489">
        <v>2390300339</v>
      </c>
      <c r="C43368" s="489" t="s">
        <v>161</v>
      </c>
      <c r="D43368" s="489" t="s">
        <v>12450</v>
      </c>
    </row>
    <row r="43369" spans="1:4">
      <c r="A43369" s="489" t="str">
        <f t="shared" si="677"/>
        <v>2390300347地域密着型通所介護</v>
      </c>
      <c r="B43369" s="489">
        <v>2390300347</v>
      </c>
      <c r="C43369" s="489" t="s">
        <v>161</v>
      </c>
      <c r="D43369" s="489" t="s">
        <v>12451</v>
      </c>
    </row>
    <row r="43370" spans="1:4">
      <c r="A43370" s="489" t="str">
        <f t="shared" si="677"/>
        <v>2390300354地域密着型通所介護</v>
      </c>
      <c r="B43370" s="489">
        <v>2390300354</v>
      </c>
      <c r="C43370" s="489" t="s">
        <v>161</v>
      </c>
      <c r="D43370" s="489" t="s">
        <v>12452</v>
      </c>
    </row>
    <row r="43371" spans="1:4">
      <c r="A43371" s="489" t="str">
        <f t="shared" si="677"/>
        <v>2390300362看護小規模多機能型居宅介護（短期利用型）</v>
      </c>
      <c r="B43371" s="489">
        <v>2390300362</v>
      </c>
      <c r="C43371" s="489" t="s">
        <v>19402</v>
      </c>
      <c r="D43371" s="489" t="s">
        <v>12453</v>
      </c>
    </row>
    <row r="43372" spans="1:4">
      <c r="A43372" s="489" t="str">
        <f t="shared" si="677"/>
        <v>2390300362看護小規模多機能型居宅介護</v>
      </c>
      <c r="B43372" s="489">
        <v>2390300362</v>
      </c>
      <c r="C43372" s="489" t="s">
        <v>1920</v>
      </c>
      <c r="D43372" s="489" t="s">
        <v>12453</v>
      </c>
    </row>
    <row r="43373" spans="1:4">
      <c r="A43373" s="489" t="str">
        <f t="shared" si="677"/>
        <v>2390300370地域密着型通所介護</v>
      </c>
      <c r="B43373" s="489">
        <v>2390300370</v>
      </c>
      <c r="C43373" s="489" t="s">
        <v>161</v>
      </c>
      <c r="D43373" s="489" t="s">
        <v>5964</v>
      </c>
    </row>
    <row r="43374" spans="1:4">
      <c r="A43374" s="489" t="str">
        <f t="shared" si="677"/>
        <v>2390300388看護小規模多機能型居宅介護（短期利用型）</v>
      </c>
      <c r="B43374" s="489">
        <v>2390300388</v>
      </c>
      <c r="C43374" s="489" t="s">
        <v>19402</v>
      </c>
      <c r="D43374" s="489" t="s">
        <v>12454</v>
      </c>
    </row>
    <row r="43375" spans="1:4">
      <c r="A43375" s="489" t="str">
        <f t="shared" si="677"/>
        <v>2390300388看護小規模多機能型居宅介護</v>
      </c>
      <c r="B43375" s="489">
        <v>2390300388</v>
      </c>
      <c r="C43375" s="489" t="s">
        <v>1920</v>
      </c>
      <c r="D43375" s="489" t="s">
        <v>12454</v>
      </c>
    </row>
    <row r="43376" spans="1:4">
      <c r="A43376" s="489" t="str">
        <f t="shared" si="677"/>
        <v>2390300396介護予防認知症対応型共同生活介護</v>
      </c>
      <c r="B43376" s="489">
        <v>2390300396</v>
      </c>
      <c r="C43376" s="489" t="s">
        <v>2088</v>
      </c>
      <c r="D43376" s="489" t="s">
        <v>12455</v>
      </c>
    </row>
    <row r="43377" spans="1:4">
      <c r="A43377" s="489" t="str">
        <f t="shared" si="677"/>
        <v>2390300396認知症対応型共同生活介護</v>
      </c>
      <c r="B43377" s="489">
        <v>2390300396</v>
      </c>
      <c r="C43377" s="489" t="s">
        <v>2087</v>
      </c>
      <c r="D43377" s="489" t="s">
        <v>12455</v>
      </c>
    </row>
    <row r="43378" spans="1:4">
      <c r="A43378" s="489" t="str">
        <f t="shared" si="677"/>
        <v>2390300404地域密着型通所介護</v>
      </c>
      <c r="B43378" s="489">
        <v>2390300404</v>
      </c>
      <c r="C43378" s="489" t="s">
        <v>161</v>
      </c>
      <c r="D43378" s="489" t="s">
        <v>12456</v>
      </c>
    </row>
    <row r="43379" spans="1:4">
      <c r="A43379" s="489" t="str">
        <f t="shared" si="677"/>
        <v>2390300412地域密着型通所介護</v>
      </c>
      <c r="B43379" s="489">
        <v>2390300412</v>
      </c>
      <c r="C43379" s="489" t="s">
        <v>161</v>
      </c>
      <c r="D43379" s="489" t="s">
        <v>12457</v>
      </c>
    </row>
    <row r="43380" spans="1:4">
      <c r="A43380" s="489" t="str">
        <f t="shared" si="677"/>
        <v>2390300420介護予防認知症対応型共同生活介護</v>
      </c>
      <c r="B43380" s="489">
        <v>2390300420</v>
      </c>
      <c r="C43380" s="489" t="s">
        <v>2088</v>
      </c>
      <c r="D43380" s="489" t="s">
        <v>12458</v>
      </c>
    </row>
    <row r="43381" spans="1:4">
      <c r="A43381" s="489" t="str">
        <f t="shared" si="677"/>
        <v>2390300420認知症対応型共同生活介護</v>
      </c>
      <c r="B43381" s="489">
        <v>2390300420</v>
      </c>
      <c r="C43381" s="489" t="s">
        <v>2087</v>
      </c>
      <c r="D43381" s="489" t="s">
        <v>12458</v>
      </c>
    </row>
    <row r="43382" spans="1:4">
      <c r="A43382" s="489" t="str">
        <f t="shared" si="677"/>
        <v>2390300438地域密着型通所介護</v>
      </c>
      <c r="B43382" s="489">
        <v>2390300438</v>
      </c>
      <c r="C43382" s="489" t="s">
        <v>161</v>
      </c>
      <c r="D43382" s="489" t="s">
        <v>12459</v>
      </c>
    </row>
    <row r="43383" spans="1:4">
      <c r="A43383" s="489" t="str">
        <f t="shared" si="677"/>
        <v>2390300453看護小規模多機能型居宅介護（短期利用型）</v>
      </c>
      <c r="B43383" s="489">
        <v>2390300453</v>
      </c>
      <c r="C43383" s="489" t="s">
        <v>19402</v>
      </c>
      <c r="D43383" s="489" t="s">
        <v>12460</v>
      </c>
    </row>
    <row r="43384" spans="1:4">
      <c r="A43384" s="489" t="str">
        <f t="shared" si="677"/>
        <v>2390300453看護小規模多機能型居宅介護</v>
      </c>
      <c r="B43384" s="489">
        <v>2390300453</v>
      </c>
      <c r="C43384" s="489" t="s">
        <v>1920</v>
      </c>
      <c r="D43384" s="489" t="s">
        <v>12460</v>
      </c>
    </row>
    <row r="43385" spans="1:4">
      <c r="A43385" s="489" t="str">
        <f t="shared" si="677"/>
        <v>2390300461地域密着型通所介護</v>
      </c>
      <c r="B43385" s="489">
        <v>2390300461</v>
      </c>
      <c r="C43385" s="489" t="s">
        <v>161</v>
      </c>
      <c r="D43385" s="489" t="s">
        <v>12461</v>
      </c>
    </row>
    <row r="43386" spans="1:4">
      <c r="A43386" s="489" t="str">
        <f t="shared" si="677"/>
        <v>2390300479介護予防小規模多機能型居宅介護（短期利用型）</v>
      </c>
      <c r="B43386" s="489">
        <v>2390300479</v>
      </c>
      <c r="C43386" s="489" t="s">
        <v>19400</v>
      </c>
      <c r="D43386" s="489" t="s">
        <v>12462</v>
      </c>
    </row>
    <row r="43387" spans="1:4">
      <c r="A43387" s="489" t="str">
        <f t="shared" si="677"/>
        <v>2390300479介護予防小規模多機能型居宅介護</v>
      </c>
      <c r="B43387" s="489">
        <v>2390300479</v>
      </c>
      <c r="C43387" s="489" t="s">
        <v>2518</v>
      </c>
      <c r="D43387" s="489" t="s">
        <v>12462</v>
      </c>
    </row>
    <row r="43388" spans="1:4">
      <c r="A43388" s="489" t="str">
        <f t="shared" si="677"/>
        <v>2390300479小規模多機能型居宅介護（短期利用型）</v>
      </c>
      <c r="B43388" s="489">
        <v>2390300479</v>
      </c>
      <c r="C43388" s="489" t="s">
        <v>19401</v>
      </c>
      <c r="D43388" s="489" t="s">
        <v>12462</v>
      </c>
    </row>
    <row r="43389" spans="1:4">
      <c r="A43389" s="489" t="str">
        <f t="shared" si="677"/>
        <v>2390300479小規模多機能型居宅介護</v>
      </c>
      <c r="B43389" s="489">
        <v>2390300479</v>
      </c>
      <c r="C43389" s="489" t="s">
        <v>2082</v>
      </c>
      <c r="D43389" s="489" t="s">
        <v>12462</v>
      </c>
    </row>
    <row r="43390" spans="1:4">
      <c r="A43390" s="489" t="str">
        <f t="shared" si="677"/>
        <v>2390300487介護予防認知症対応型共同生活介護</v>
      </c>
      <c r="B43390" s="489">
        <v>2390300487</v>
      </c>
      <c r="C43390" s="489" t="s">
        <v>2088</v>
      </c>
      <c r="D43390" s="489" t="s">
        <v>12463</v>
      </c>
    </row>
    <row r="43391" spans="1:4">
      <c r="A43391" s="489" t="str">
        <f t="shared" si="677"/>
        <v>2390300487認知症対応型共同生活介護</v>
      </c>
      <c r="B43391" s="489">
        <v>2390300487</v>
      </c>
      <c r="C43391" s="489" t="s">
        <v>2087</v>
      </c>
      <c r="D43391" s="489" t="s">
        <v>12463</v>
      </c>
    </row>
    <row r="43392" spans="1:4">
      <c r="A43392" s="489" t="str">
        <f t="shared" si="677"/>
        <v>2390300495地域密着型通所介護</v>
      </c>
      <c r="B43392" s="489">
        <v>2390300495</v>
      </c>
      <c r="C43392" s="489" t="s">
        <v>161</v>
      </c>
      <c r="D43392" s="489" t="s">
        <v>12464</v>
      </c>
    </row>
    <row r="43393" spans="1:4">
      <c r="A43393" s="489" t="str">
        <f t="shared" si="677"/>
        <v>2390300503地域密着型通所介護</v>
      </c>
      <c r="B43393" s="489">
        <v>2390300503</v>
      </c>
      <c r="C43393" s="489" t="s">
        <v>161</v>
      </c>
      <c r="D43393" s="489" t="s">
        <v>12465</v>
      </c>
    </row>
    <row r="43394" spans="1:4">
      <c r="A43394" s="489" t="str">
        <f t="shared" ref="A43394:A43457" si="678">B43394&amp;C43394</f>
        <v>2390300511定期巡回･随時対応型訪問介護看護</v>
      </c>
      <c r="B43394" s="489">
        <v>2390300511</v>
      </c>
      <c r="C43394" s="489" t="s">
        <v>1919</v>
      </c>
      <c r="D43394" s="489" t="s">
        <v>12466</v>
      </c>
    </row>
    <row r="43395" spans="1:4">
      <c r="A43395" s="489" t="str">
        <f t="shared" si="678"/>
        <v>2390300511定期巡回･随時対応型訪問介護看護</v>
      </c>
      <c r="B43395" s="489">
        <v>2390300511</v>
      </c>
      <c r="C43395" s="489" t="s">
        <v>1919</v>
      </c>
      <c r="D43395" s="489" t="s">
        <v>12466</v>
      </c>
    </row>
    <row r="43396" spans="1:4">
      <c r="A43396" s="489" t="str">
        <f t="shared" si="678"/>
        <v>2390300529地域密着型通所介護</v>
      </c>
      <c r="B43396" s="489">
        <v>2390300529</v>
      </c>
      <c r="C43396" s="489" t="s">
        <v>161</v>
      </c>
      <c r="D43396" s="489" t="s">
        <v>12467</v>
      </c>
    </row>
    <row r="43397" spans="1:4">
      <c r="A43397" s="489" t="str">
        <f t="shared" si="678"/>
        <v>2390300537地域密着型通所介護</v>
      </c>
      <c r="B43397" s="489">
        <v>2390300537</v>
      </c>
      <c r="C43397" s="489" t="s">
        <v>161</v>
      </c>
      <c r="D43397" s="489" t="s">
        <v>12468</v>
      </c>
    </row>
    <row r="43398" spans="1:4">
      <c r="A43398" s="489" t="str">
        <f t="shared" si="678"/>
        <v>2390300552地域密着型通所介護</v>
      </c>
      <c r="B43398" s="489">
        <v>2390300552</v>
      </c>
      <c r="C43398" s="489" t="s">
        <v>161</v>
      </c>
      <c r="D43398" s="489" t="s">
        <v>12469</v>
      </c>
    </row>
    <row r="43399" spans="1:4">
      <c r="A43399" s="489" t="str">
        <f t="shared" si="678"/>
        <v>2390300560地域密着型通所介護</v>
      </c>
      <c r="B43399" s="489">
        <v>2390300560</v>
      </c>
      <c r="C43399" s="489" t="s">
        <v>161</v>
      </c>
      <c r="D43399" s="489" t="s">
        <v>12470</v>
      </c>
    </row>
    <row r="43400" spans="1:4">
      <c r="A43400" s="489" t="str">
        <f t="shared" si="678"/>
        <v>2390300578地域密着型通所介護</v>
      </c>
      <c r="B43400" s="489">
        <v>2390300578</v>
      </c>
      <c r="C43400" s="489" t="s">
        <v>161</v>
      </c>
      <c r="D43400" s="489" t="s">
        <v>12471</v>
      </c>
    </row>
    <row r="43401" spans="1:4">
      <c r="A43401" s="489" t="str">
        <f t="shared" si="678"/>
        <v>2390300586看護小規模多機能型居宅介護（短期利用型）</v>
      </c>
      <c r="B43401" s="489">
        <v>2390300586</v>
      </c>
      <c r="C43401" s="489" t="s">
        <v>19402</v>
      </c>
      <c r="D43401" s="489" t="s">
        <v>12472</v>
      </c>
    </row>
    <row r="43402" spans="1:4">
      <c r="A43402" s="489" t="str">
        <f t="shared" si="678"/>
        <v>2390300586看護小規模多機能型居宅介護</v>
      </c>
      <c r="B43402" s="489">
        <v>2390300586</v>
      </c>
      <c r="C43402" s="489" t="s">
        <v>1920</v>
      </c>
      <c r="D43402" s="489" t="s">
        <v>12472</v>
      </c>
    </row>
    <row r="43403" spans="1:4">
      <c r="A43403" s="489" t="str">
        <f t="shared" si="678"/>
        <v>2390300594地域密着型通所介護</v>
      </c>
      <c r="B43403" s="489">
        <v>2390300594</v>
      </c>
      <c r="C43403" s="489" t="s">
        <v>161</v>
      </c>
      <c r="D43403" s="489" t="s">
        <v>12473</v>
      </c>
    </row>
    <row r="43404" spans="1:4">
      <c r="A43404" s="489" t="str">
        <f t="shared" si="678"/>
        <v>2390300602介護予防小規模多機能型居宅介護（短期利用型）</v>
      </c>
      <c r="B43404" s="489">
        <v>2390300602</v>
      </c>
      <c r="C43404" s="489" t="s">
        <v>19400</v>
      </c>
      <c r="D43404" s="489" t="s">
        <v>12474</v>
      </c>
    </row>
    <row r="43405" spans="1:4">
      <c r="A43405" s="489" t="str">
        <f t="shared" si="678"/>
        <v>2390300602介護予防小規模多機能型居宅介護</v>
      </c>
      <c r="B43405" s="489">
        <v>2390300602</v>
      </c>
      <c r="C43405" s="489" t="s">
        <v>2518</v>
      </c>
      <c r="D43405" s="489" t="s">
        <v>12474</v>
      </c>
    </row>
    <row r="43406" spans="1:4">
      <c r="A43406" s="489" t="str">
        <f t="shared" si="678"/>
        <v>2390300602小規模多機能型居宅介護（短期利用型）</v>
      </c>
      <c r="B43406" s="489">
        <v>2390300602</v>
      </c>
      <c r="C43406" s="489" t="s">
        <v>19401</v>
      </c>
      <c r="D43406" s="489" t="s">
        <v>12474</v>
      </c>
    </row>
    <row r="43407" spans="1:4">
      <c r="A43407" s="489" t="str">
        <f t="shared" si="678"/>
        <v>2390300602小規模多機能型居宅介護</v>
      </c>
      <c r="B43407" s="489">
        <v>2390300602</v>
      </c>
      <c r="C43407" s="489" t="s">
        <v>2082</v>
      </c>
      <c r="D43407" s="489" t="s">
        <v>12474</v>
      </c>
    </row>
    <row r="43408" spans="1:4">
      <c r="A43408" s="489" t="str">
        <f t="shared" si="678"/>
        <v>2390400048介護予防認知症対応型通所介護</v>
      </c>
      <c r="B43408" s="489">
        <v>2390400048</v>
      </c>
      <c r="C43408" s="489" t="s">
        <v>2517</v>
      </c>
      <c r="D43408" s="489" t="s">
        <v>12475</v>
      </c>
    </row>
    <row r="43409" spans="1:4">
      <c r="A43409" s="489" t="str">
        <f t="shared" si="678"/>
        <v>2390400048認知症対応型通所介護</v>
      </c>
      <c r="B43409" s="489">
        <v>2390400048</v>
      </c>
      <c r="C43409" s="489" t="s">
        <v>2516</v>
      </c>
      <c r="D43409" s="489" t="s">
        <v>12475</v>
      </c>
    </row>
    <row r="43410" spans="1:4">
      <c r="A43410" s="489" t="str">
        <f t="shared" si="678"/>
        <v>2390400063介護予防認知症対応型共同生活介護</v>
      </c>
      <c r="B43410" s="489">
        <v>2390400063</v>
      </c>
      <c r="C43410" s="489" t="s">
        <v>2088</v>
      </c>
      <c r="D43410" s="489" t="s">
        <v>12476</v>
      </c>
    </row>
    <row r="43411" spans="1:4">
      <c r="A43411" s="489" t="str">
        <f t="shared" si="678"/>
        <v>2390400063認知症対応型共同生活介護</v>
      </c>
      <c r="B43411" s="489">
        <v>2390400063</v>
      </c>
      <c r="C43411" s="489" t="s">
        <v>2087</v>
      </c>
      <c r="D43411" s="489" t="s">
        <v>12476</v>
      </c>
    </row>
    <row r="43412" spans="1:4">
      <c r="A43412" s="489" t="str">
        <f t="shared" si="678"/>
        <v>2390400071介護予防認知症対応型共同生活介護（短期利用型）</v>
      </c>
      <c r="B43412" s="489">
        <v>2390400071</v>
      </c>
      <c r="C43412" s="489" t="s">
        <v>19398</v>
      </c>
      <c r="D43412" s="489" t="s">
        <v>12477</v>
      </c>
    </row>
    <row r="43413" spans="1:4">
      <c r="A43413" s="489" t="str">
        <f t="shared" si="678"/>
        <v>2390400071介護予防認知症対応型共同生活介護</v>
      </c>
      <c r="B43413" s="489">
        <v>2390400071</v>
      </c>
      <c r="C43413" s="489" t="s">
        <v>2088</v>
      </c>
      <c r="D43413" s="489" t="s">
        <v>12477</v>
      </c>
    </row>
    <row r="43414" spans="1:4">
      <c r="A43414" s="489" t="str">
        <f t="shared" si="678"/>
        <v>2390400071認知症対応型共同生活介護（短期利用型）</v>
      </c>
      <c r="B43414" s="489">
        <v>2390400071</v>
      </c>
      <c r="C43414" s="489" t="s">
        <v>19399</v>
      </c>
      <c r="D43414" s="489" t="s">
        <v>12477</v>
      </c>
    </row>
    <row r="43415" spans="1:4">
      <c r="A43415" s="489" t="str">
        <f t="shared" si="678"/>
        <v>2390400071認知症対応型共同生活介護</v>
      </c>
      <c r="B43415" s="489">
        <v>2390400071</v>
      </c>
      <c r="C43415" s="489" t="s">
        <v>2087</v>
      </c>
      <c r="D43415" s="489" t="s">
        <v>12477</v>
      </c>
    </row>
    <row r="43416" spans="1:4">
      <c r="A43416" s="489" t="str">
        <f t="shared" si="678"/>
        <v>2390400089介護予防小規模多機能型居宅介護（短期利用型）</v>
      </c>
      <c r="B43416" s="489">
        <v>2390400089</v>
      </c>
      <c r="C43416" s="489" t="s">
        <v>19400</v>
      </c>
      <c r="D43416" s="489" t="s">
        <v>12478</v>
      </c>
    </row>
    <row r="43417" spans="1:4">
      <c r="A43417" s="489" t="str">
        <f t="shared" si="678"/>
        <v>2390400089介護予防小規模多機能型居宅介護</v>
      </c>
      <c r="B43417" s="489">
        <v>2390400089</v>
      </c>
      <c r="C43417" s="489" t="s">
        <v>2518</v>
      </c>
      <c r="D43417" s="489" t="s">
        <v>12478</v>
      </c>
    </row>
    <row r="43418" spans="1:4">
      <c r="A43418" s="489" t="str">
        <f t="shared" si="678"/>
        <v>2390400089小規模多機能型居宅介護（短期利用型）</v>
      </c>
      <c r="B43418" s="489">
        <v>2390400089</v>
      </c>
      <c r="C43418" s="489" t="s">
        <v>19401</v>
      </c>
      <c r="D43418" s="489" t="s">
        <v>12478</v>
      </c>
    </row>
    <row r="43419" spans="1:4">
      <c r="A43419" s="489" t="str">
        <f t="shared" si="678"/>
        <v>2390400089小規模多機能型居宅介護</v>
      </c>
      <c r="B43419" s="489">
        <v>2390400089</v>
      </c>
      <c r="C43419" s="489" t="s">
        <v>2082</v>
      </c>
      <c r="D43419" s="489" t="s">
        <v>12478</v>
      </c>
    </row>
    <row r="43420" spans="1:4">
      <c r="A43420" s="489" t="str">
        <f t="shared" si="678"/>
        <v>2390400097介護予防認知症対応型通所介護</v>
      </c>
      <c r="B43420" s="489">
        <v>2390400097</v>
      </c>
      <c r="C43420" s="489" t="s">
        <v>2517</v>
      </c>
      <c r="D43420" s="489" t="s">
        <v>12479</v>
      </c>
    </row>
    <row r="43421" spans="1:4">
      <c r="A43421" s="489" t="str">
        <f t="shared" si="678"/>
        <v>2390400097認知症対応型通所介護</v>
      </c>
      <c r="B43421" s="489">
        <v>2390400097</v>
      </c>
      <c r="C43421" s="489" t="s">
        <v>2516</v>
      </c>
      <c r="D43421" s="489" t="s">
        <v>12479</v>
      </c>
    </row>
    <row r="43422" spans="1:4">
      <c r="A43422" s="489" t="str">
        <f t="shared" si="678"/>
        <v>2390400113介護予防小規模多機能型居宅介護（短期利用型）</v>
      </c>
      <c r="B43422" s="489">
        <v>2390400113</v>
      </c>
      <c r="C43422" s="489" t="s">
        <v>19400</v>
      </c>
      <c r="D43422" s="489" t="s">
        <v>12480</v>
      </c>
    </row>
    <row r="43423" spans="1:4">
      <c r="A43423" s="489" t="str">
        <f t="shared" si="678"/>
        <v>2390400113介護予防小規模多機能型居宅介護</v>
      </c>
      <c r="B43423" s="489">
        <v>2390400113</v>
      </c>
      <c r="C43423" s="489" t="s">
        <v>2518</v>
      </c>
      <c r="D43423" s="489" t="s">
        <v>12480</v>
      </c>
    </row>
    <row r="43424" spans="1:4">
      <c r="A43424" s="489" t="str">
        <f t="shared" si="678"/>
        <v>2390400113小規模多機能型居宅介護（短期利用型）</v>
      </c>
      <c r="B43424" s="489">
        <v>2390400113</v>
      </c>
      <c r="C43424" s="489" t="s">
        <v>19401</v>
      </c>
      <c r="D43424" s="489" t="s">
        <v>12480</v>
      </c>
    </row>
    <row r="43425" spans="1:4">
      <c r="A43425" s="489" t="str">
        <f t="shared" si="678"/>
        <v>2390400113小規模多機能型居宅介護</v>
      </c>
      <c r="B43425" s="489">
        <v>2390400113</v>
      </c>
      <c r="C43425" s="489" t="s">
        <v>2082</v>
      </c>
      <c r="D43425" s="489" t="s">
        <v>12480</v>
      </c>
    </row>
    <row r="43426" spans="1:4">
      <c r="A43426" s="489" t="str">
        <f t="shared" si="678"/>
        <v>2390400154介護予防認知症対応型通所介護</v>
      </c>
      <c r="B43426" s="489">
        <v>2390400154</v>
      </c>
      <c r="C43426" s="489" t="s">
        <v>2517</v>
      </c>
      <c r="D43426" s="489" t="s">
        <v>6134</v>
      </c>
    </row>
    <row r="43427" spans="1:4">
      <c r="A43427" s="489" t="str">
        <f t="shared" si="678"/>
        <v>2390400154認知症対応型通所介護</v>
      </c>
      <c r="B43427" s="489">
        <v>2390400154</v>
      </c>
      <c r="C43427" s="489" t="s">
        <v>2516</v>
      </c>
      <c r="D43427" s="489" t="s">
        <v>6134</v>
      </c>
    </row>
    <row r="43428" spans="1:4">
      <c r="A43428" s="489" t="str">
        <f t="shared" si="678"/>
        <v>2390400162介護予防小規模多機能型居宅介護</v>
      </c>
      <c r="B43428" s="489">
        <v>2390400162</v>
      </c>
      <c r="C43428" s="489" t="s">
        <v>2518</v>
      </c>
      <c r="D43428" s="489" t="s">
        <v>12481</v>
      </c>
    </row>
    <row r="43429" spans="1:4">
      <c r="A43429" s="489" t="str">
        <f t="shared" si="678"/>
        <v>2390400162小規模多機能型居宅介護</v>
      </c>
      <c r="B43429" s="489">
        <v>2390400162</v>
      </c>
      <c r="C43429" s="489" t="s">
        <v>2082</v>
      </c>
      <c r="D43429" s="489" t="s">
        <v>12481</v>
      </c>
    </row>
    <row r="43430" spans="1:4">
      <c r="A43430" s="489" t="str">
        <f t="shared" si="678"/>
        <v>2390400170地域密着型介護老人福祉施設</v>
      </c>
      <c r="B43430" s="489">
        <v>2390400170</v>
      </c>
      <c r="C43430" s="489" t="s">
        <v>206</v>
      </c>
      <c r="D43430" s="489" t="s">
        <v>12482</v>
      </c>
    </row>
    <row r="43431" spans="1:4">
      <c r="A43431" s="489" t="str">
        <f t="shared" si="678"/>
        <v>2390400220介護予防小規模多機能型居宅介護</v>
      </c>
      <c r="B43431" s="489">
        <v>2390400220</v>
      </c>
      <c r="C43431" s="489" t="s">
        <v>2518</v>
      </c>
      <c r="D43431" s="489" t="s">
        <v>12483</v>
      </c>
    </row>
    <row r="43432" spans="1:4">
      <c r="A43432" s="489" t="str">
        <f t="shared" si="678"/>
        <v>2390400220小規模多機能型居宅介護</v>
      </c>
      <c r="B43432" s="489">
        <v>2390400220</v>
      </c>
      <c r="C43432" s="489" t="s">
        <v>2082</v>
      </c>
      <c r="D43432" s="489" t="s">
        <v>12483</v>
      </c>
    </row>
    <row r="43433" spans="1:4">
      <c r="A43433" s="489" t="str">
        <f t="shared" si="678"/>
        <v>2390400238介護予防認知症対応型共同生活介護</v>
      </c>
      <c r="B43433" s="489">
        <v>2390400238</v>
      </c>
      <c r="C43433" s="489" t="s">
        <v>2088</v>
      </c>
      <c r="D43433" s="489" t="s">
        <v>12484</v>
      </c>
    </row>
    <row r="43434" spans="1:4">
      <c r="A43434" s="489" t="str">
        <f t="shared" si="678"/>
        <v>2390400238認知症対応型共同生活介護</v>
      </c>
      <c r="B43434" s="489">
        <v>2390400238</v>
      </c>
      <c r="C43434" s="489" t="s">
        <v>2087</v>
      </c>
      <c r="D43434" s="489" t="s">
        <v>12484</v>
      </c>
    </row>
    <row r="43435" spans="1:4">
      <c r="A43435" s="489" t="str">
        <f t="shared" si="678"/>
        <v>2390400246介護予防認知症対応型共同生活介護</v>
      </c>
      <c r="B43435" s="489">
        <v>2390400246</v>
      </c>
      <c r="C43435" s="489" t="s">
        <v>2088</v>
      </c>
      <c r="D43435" s="489" t="s">
        <v>12485</v>
      </c>
    </row>
    <row r="43436" spans="1:4">
      <c r="A43436" s="489" t="str">
        <f t="shared" si="678"/>
        <v>2390400246認知症対応型共同生活介護</v>
      </c>
      <c r="B43436" s="489">
        <v>2390400246</v>
      </c>
      <c r="C43436" s="489" t="s">
        <v>2087</v>
      </c>
      <c r="D43436" s="489" t="s">
        <v>12485</v>
      </c>
    </row>
    <row r="43437" spans="1:4">
      <c r="A43437" s="489" t="str">
        <f t="shared" si="678"/>
        <v>2390400345定期巡回･随時対応型訪問介護看護</v>
      </c>
      <c r="B43437" s="489">
        <v>2390400345</v>
      </c>
      <c r="C43437" s="489" t="s">
        <v>1919</v>
      </c>
      <c r="D43437" s="489" t="s">
        <v>12486</v>
      </c>
    </row>
    <row r="43438" spans="1:4">
      <c r="A43438" s="489" t="str">
        <f t="shared" si="678"/>
        <v>2390400345定期巡回･随時対応型訪問介護看護</v>
      </c>
      <c r="B43438" s="489">
        <v>2390400345</v>
      </c>
      <c r="C43438" s="489" t="s">
        <v>1919</v>
      </c>
      <c r="D43438" s="489" t="s">
        <v>12486</v>
      </c>
    </row>
    <row r="43439" spans="1:4">
      <c r="A43439" s="489" t="str">
        <f t="shared" si="678"/>
        <v>2390400360地域密着型通所介護</v>
      </c>
      <c r="B43439" s="489">
        <v>2390400360</v>
      </c>
      <c r="C43439" s="489" t="s">
        <v>161</v>
      </c>
      <c r="D43439" s="489" t="s">
        <v>12487</v>
      </c>
    </row>
    <row r="43440" spans="1:4">
      <c r="A43440" s="489" t="str">
        <f t="shared" si="678"/>
        <v>2390400378地域密着型通所介護</v>
      </c>
      <c r="B43440" s="489">
        <v>2390400378</v>
      </c>
      <c r="C43440" s="489" t="s">
        <v>161</v>
      </c>
      <c r="D43440" s="489" t="s">
        <v>12488</v>
      </c>
    </row>
    <row r="43441" spans="1:4">
      <c r="A43441" s="489" t="str">
        <f t="shared" si="678"/>
        <v>2390400410介護予防認知症対応型共同生活介護</v>
      </c>
      <c r="B43441" s="489">
        <v>2390400410</v>
      </c>
      <c r="C43441" s="489" t="s">
        <v>2088</v>
      </c>
      <c r="D43441" s="489" t="s">
        <v>12489</v>
      </c>
    </row>
    <row r="43442" spans="1:4">
      <c r="A43442" s="489" t="str">
        <f t="shared" si="678"/>
        <v>2390400410認知症対応型共同生活介護</v>
      </c>
      <c r="B43442" s="489">
        <v>2390400410</v>
      </c>
      <c r="C43442" s="489" t="s">
        <v>2087</v>
      </c>
      <c r="D43442" s="489" t="s">
        <v>12489</v>
      </c>
    </row>
    <row r="43443" spans="1:4">
      <c r="A43443" s="489" t="str">
        <f t="shared" si="678"/>
        <v>2390400428地域密着型通所介護</v>
      </c>
      <c r="B43443" s="489">
        <v>2390400428</v>
      </c>
      <c r="C43443" s="489" t="s">
        <v>161</v>
      </c>
      <c r="D43443" s="489" t="s">
        <v>12490</v>
      </c>
    </row>
    <row r="43444" spans="1:4">
      <c r="A43444" s="489" t="str">
        <f t="shared" si="678"/>
        <v>2390400436介護予防認知症対応型通所介護</v>
      </c>
      <c r="B43444" s="489">
        <v>2390400436</v>
      </c>
      <c r="C43444" s="489" t="s">
        <v>2517</v>
      </c>
      <c r="D43444" s="489" t="s">
        <v>12476</v>
      </c>
    </row>
    <row r="43445" spans="1:4">
      <c r="A43445" s="489" t="str">
        <f t="shared" si="678"/>
        <v>2390400436認知症対応型通所介護</v>
      </c>
      <c r="B43445" s="489">
        <v>2390400436</v>
      </c>
      <c r="C43445" s="489" t="s">
        <v>2516</v>
      </c>
      <c r="D43445" s="489" t="s">
        <v>12476</v>
      </c>
    </row>
    <row r="43446" spans="1:4">
      <c r="A43446" s="489" t="str">
        <f t="shared" si="678"/>
        <v>2390400444定期巡回･随時対応型訪問介護看護</v>
      </c>
      <c r="B43446" s="489">
        <v>2390400444</v>
      </c>
      <c r="C43446" s="489" t="s">
        <v>1919</v>
      </c>
      <c r="D43446" s="489" t="s">
        <v>12491</v>
      </c>
    </row>
    <row r="43447" spans="1:4">
      <c r="A43447" s="489" t="str">
        <f t="shared" si="678"/>
        <v>2390400451地域密着型通所介護</v>
      </c>
      <c r="B43447" s="489">
        <v>2390400451</v>
      </c>
      <c r="C43447" s="489" t="s">
        <v>161</v>
      </c>
      <c r="D43447" s="489" t="s">
        <v>6147</v>
      </c>
    </row>
    <row r="43448" spans="1:4">
      <c r="A43448" s="489" t="str">
        <f t="shared" si="678"/>
        <v>2390400469地域密着型通所介護</v>
      </c>
      <c r="B43448" s="489">
        <v>2390400469</v>
      </c>
      <c r="C43448" s="489" t="s">
        <v>161</v>
      </c>
      <c r="D43448" s="489" t="s">
        <v>12492</v>
      </c>
    </row>
    <row r="43449" spans="1:4">
      <c r="A43449" s="489" t="str">
        <f t="shared" si="678"/>
        <v>2390500011夜間対応型訪問介護</v>
      </c>
      <c r="B43449" s="489">
        <v>2390500011</v>
      </c>
      <c r="C43449" s="489" t="s">
        <v>145</v>
      </c>
      <c r="D43449" s="489" t="s">
        <v>12493</v>
      </c>
    </row>
    <row r="43450" spans="1:4">
      <c r="A43450" s="489" t="str">
        <f t="shared" si="678"/>
        <v>2390500037介護予防認知症対応型共同生活介護</v>
      </c>
      <c r="B43450" s="489">
        <v>2390500037</v>
      </c>
      <c r="C43450" s="489" t="s">
        <v>2088</v>
      </c>
      <c r="D43450" s="489" t="s">
        <v>12494</v>
      </c>
    </row>
    <row r="43451" spans="1:4">
      <c r="A43451" s="489" t="str">
        <f t="shared" si="678"/>
        <v>2390500037認知症対応型共同生活介護</v>
      </c>
      <c r="B43451" s="489">
        <v>2390500037</v>
      </c>
      <c r="C43451" s="489" t="s">
        <v>2087</v>
      </c>
      <c r="D43451" s="489" t="s">
        <v>12494</v>
      </c>
    </row>
    <row r="43452" spans="1:4">
      <c r="A43452" s="489" t="str">
        <f t="shared" si="678"/>
        <v>2390500086介護予防小規模多機能型居宅介護（短期利用型）</v>
      </c>
      <c r="B43452" s="489">
        <v>2390500086</v>
      </c>
      <c r="C43452" s="489" t="s">
        <v>19400</v>
      </c>
      <c r="D43452" s="489" t="s">
        <v>12495</v>
      </c>
    </row>
    <row r="43453" spans="1:4">
      <c r="A43453" s="489" t="str">
        <f t="shared" si="678"/>
        <v>2390500086介護予防小規模多機能型居宅介護</v>
      </c>
      <c r="B43453" s="489">
        <v>2390500086</v>
      </c>
      <c r="C43453" s="489" t="s">
        <v>2518</v>
      </c>
      <c r="D43453" s="489" t="s">
        <v>12495</v>
      </c>
    </row>
    <row r="43454" spans="1:4">
      <c r="A43454" s="489" t="str">
        <f t="shared" si="678"/>
        <v>2390500086小規模多機能型居宅介護（短期利用型）</v>
      </c>
      <c r="B43454" s="489">
        <v>2390500086</v>
      </c>
      <c r="C43454" s="489" t="s">
        <v>19401</v>
      </c>
      <c r="D43454" s="489" t="s">
        <v>12495</v>
      </c>
    </row>
    <row r="43455" spans="1:4">
      <c r="A43455" s="489" t="str">
        <f t="shared" si="678"/>
        <v>2390500086小規模多機能型居宅介護</v>
      </c>
      <c r="B43455" s="489">
        <v>2390500086</v>
      </c>
      <c r="C43455" s="489" t="s">
        <v>2082</v>
      </c>
      <c r="D43455" s="489" t="s">
        <v>12495</v>
      </c>
    </row>
    <row r="43456" spans="1:4">
      <c r="A43456" s="489" t="str">
        <f t="shared" si="678"/>
        <v>2390500094小規模多機能型居宅介護（短期利用型）</v>
      </c>
      <c r="B43456" s="489">
        <v>2390500094</v>
      </c>
      <c r="C43456" s="489" t="s">
        <v>19401</v>
      </c>
      <c r="D43456" s="489" t="s">
        <v>12496</v>
      </c>
    </row>
    <row r="43457" spans="1:4">
      <c r="A43457" s="489" t="str">
        <f t="shared" si="678"/>
        <v>2390500094小規模多機能型居宅介護</v>
      </c>
      <c r="B43457" s="489">
        <v>2390500094</v>
      </c>
      <c r="C43457" s="489" t="s">
        <v>2082</v>
      </c>
      <c r="D43457" s="489" t="s">
        <v>12496</v>
      </c>
    </row>
    <row r="43458" spans="1:4">
      <c r="A43458" s="489" t="str">
        <f t="shared" ref="A43458:A43521" si="679">B43458&amp;C43458</f>
        <v>2390500102介護予防認知症対応型共同生活介護</v>
      </c>
      <c r="B43458" s="489">
        <v>2390500102</v>
      </c>
      <c r="C43458" s="489" t="s">
        <v>2088</v>
      </c>
      <c r="D43458" s="489" t="s">
        <v>12497</v>
      </c>
    </row>
    <row r="43459" spans="1:4">
      <c r="A43459" s="489" t="str">
        <f t="shared" si="679"/>
        <v>2390500102認知症対応型共同生活介護</v>
      </c>
      <c r="B43459" s="489">
        <v>2390500102</v>
      </c>
      <c r="C43459" s="489" t="s">
        <v>2087</v>
      </c>
      <c r="D43459" s="489" t="s">
        <v>12497</v>
      </c>
    </row>
    <row r="43460" spans="1:4">
      <c r="A43460" s="489" t="str">
        <f t="shared" si="679"/>
        <v>2390500110介護予防認知症対応型共同生活介護（短期利用型）</v>
      </c>
      <c r="B43460" s="489">
        <v>2390500110</v>
      </c>
      <c r="C43460" s="489" t="s">
        <v>19398</v>
      </c>
      <c r="D43460" s="489" t="s">
        <v>12498</v>
      </c>
    </row>
    <row r="43461" spans="1:4">
      <c r="A43461" s="489" t="str">
        <f t="shared" si="679"/>
        <v>2390500110介護予防認知症対応型共同生活介護</v>
      </c>
      <c r="B43461" s="489">
        <v>2390500110</v>
      </c>
      <c r="C43461" s="489" t="s">
        <v>2088</v>
      </c>
      <c r="D43461" s="489" t="s">
        <v>12498</v>
      </c>
    </row>
    <row r="43462" spans="1:4">
      <c r="A43462" s="489" t="str">
        <f t="shared" si="679"/>
        <v>2390500110認知症対応型共同生活介護（短期利用型）</v>
      </c>
      <c r="B43462" s="489">
        <v>2390500110</v>
      </c>
      <c r="C43462" s="489" t="s">
        <v>19399</v>
      </c>
      <c r="D43462" s="489" t="s">
        <v>12498</v>
      </c>
    </row>
    <row r="43463" spans="1:4">
      <c r="A43463" s="489" t="str">
        <f t="shared" si="679"/>
        <v>2390500110認知症対応型共同生活介護</v>
      </c>
      <c r="B43463" s="489">
        <v>2390500110</v>
      </c>
      <c r="C43463" s="489" t="s">
        <v>2087</v>
      </c>
      <c r="D43463" s="489" t="s">
        <v>12498</v>
      </c>
    </row>
    <row r="43464" spans="1:4">
      <c r="A43464" s="489" t="str">
        <f t="shared" si="679"/>
        <v>2390500136介護予防小規模多機能型居宅介護</v>
      </c>
      <c r="B43464" s="489">
        <v>2390500136</v>
      </c>
      <c r="C43464" s="489" t="s">
        <v>2518</v>
      </c>
      <c r="D43464" s="489" t="s">
        <v>12499</v>
      </c>
    </row>
    <row r="43465" spans="1:4">
      <c r="A43465" s="489" t="str">
        <f t="shared" si="679"/>
        <v>2390500136小規模多機能型居宅介護</v>
      </c>
      <c r="B43465" s="489">
        <v>2390500136</v>
      </c>
      <c r="C43465" s="489" t="s">
        <v>2082</v>
      </c>
      <c r="D43465" s="489" t="s">
        <v>12499</v>
      </c>
    </row>
    <row r="43466" spans="1:4">
      <c r="A43466" s="489" t="str">
        <f t="shared" si="679"/>
        <v>2390500144地域密着型特定施設入居者生活介護（短期利用型）</v>
      </c>
      <c r="B43466" s="489">
        <v>2390500144</v>
      </c>
      <c r="C43466" s="489" t="s">
        <v>19403</v>
      </c>
      <c r="D43466" s="489" t="s">
        <v>12500</v>
      </c>
    </row>
    <row r="43467" spans="1:4">
      <c r="A43467" s="489" t="str">
        <f t="shared" si="679"/>
        <v>2390500144地域密着型特定施設入居者生活介護</v>
      </c>
      <c r="B43467" s="489">
        <v>2390500144</v>
      </c>
      <c r="C43467" s="489" t="s">
        <v>2515</v>
      </c>
      <c r="D43467" s="489" t="s">
        <v>12500</v>
      </c>
    </row>
    <row r="43468" spans="1:4">
      <c r="A43468" s="489" t="str">
        <f t="shared" si="679"/>
        <v>2390500151介護予防認知症対応型共同生活介護</v>
      </c>
      <c r="B43468" s="489">
        <v>2390500151</v>
      </c>
      <c r="C43468" s="489" t="s">
        <v>2088</v>
      </c>
      <c r="D43468" s="489" t="s">
        <v>12501</v>
      </c>
    </row>
    <row r="43469" spans="1:4">
      <c r="A43469" s="489" t="str">
        <f t="shared" si="679"/>
        <v>2390500151認知症対応型共同生活介護</v>
      </c>
      <c r="B43469" s="489">
        <v>2390500151</v>
      </c>
      <c r="C43469" s="489" t="s">
        <v>2087</v>
      </c>
      <c r="D43469" s="489" t="s">
        <v>12501</v>
      </c>
    </row>
    <row r="43470" spans="1:4">
      <c r="A43470" s="489" t="str">
        <f t="shared" si="679"/>
        <v>2390500177介護予防認知症対応型共同生活介護</v>
      </c>
      <c r="B43470" s="489">
        <v>2390500177</v>
      </c>
      <c r="C43470" s="489" t="s">
        <v>2088</v>
      </c>
      <c r="D43470" s="489" t="s">
        <v>12502</v>
      </c>
    </row>
    <row r="43471" spans="1:4">
      <c r="A43471" s="489" t="str">
        <f t="shared" si="679"/>
        <v>2390500177認知症対応型共同生活介護</v>
      </c>
      <c r="B43471" s="489">
        <v>2390500177</v>
      </c>
      <c r="C43471" s="489" t="s">
        <v>2087</v>
      </c>
      <c r="D43471" s="489" t="s">
        <v>12502</v>
      </c>
    </row>
    <row r="43472" spans="1:4">
      <c r="A43472" s="489" t="str">
        <f t="shared" si="679"/>
        <v>2390500219地域密着型通所介護</v>
      </c>
      <c r="B43472" s="489">
        <v>2390500219</v>
      </c>
      <c r="C43472" s="489" t="s">
        <v>161</v>
      </c>
      <c r="D43472" s="489" t="s">
        <v>12503</v>
      </c>
    </row>
    <row r="43473" spans="1:4">
      <c r="A43473" s="489" t="str">
        <f t="shared" si="679"/>
        <v>2390500227介護予防小規模多機能型居宅介護</v>
      </c>
      <c r="B43473" s="489">
        <v>2390500227</v>
      </c>
      <c r="C43473" s="489" t="s">
        <v>2518</v>
      </c>
      <c r="D43473" s="489" t="s">
        <v>12504</v>
      </c>
    </row>
    <row r="43474" spans="1:4">
      <c r="A43474" s="489" t="str">
        <f t="shared" si="679"/>
        <v>2390500227小規模多機能型居宅介護</v>
      </c>
      <c r="B43474" s="489">
        <v>2390500227</v>
      </c>
      <c r="C43474" s="489" t="s">
        <v>2082</v>
      </c>
      <c r="D43474" s="489" t="s">
        <v>12504</v>
      </c>
    </row>
    <row r="43475" spans="1:4">
      <c r="A43475" s="489" t="str">
        <f t="shared" si="679"/>
        <v>2390500235介護予防認知症対応型共同生活介護</v>
      </c>
      <c r="B43475" s="489">
        <v>2390500235</v>
      </c>
      <c r="C43475" s="489" t="s">
        <v>2088</v>
      </c>
      <c r="D43475" s="489" t="s">
        <v>12505</v>
      </c>
    </row>
    <row r="43476" spans="1:4">
      <c r="A43476" s="489" t="str">
        <f t="shared" si="679"/>
        <v>2390500235認知症対応型共同生活介護</v>
      </c>
      <c r="B43476" s="489">
        <v>2390500235</v>
      </c>
      <c r="C43476" s="489" t="s">
        <v>2087</v>
      </c>
      <c r="D43476" s="489" t="s">
        <v>12505</v>
      </c>
    </row>
    <row r="43477" spans="1:4">
      <c r="A43477" s="489" t="str">
        <f t="shared" si="679"/>
        <v>2390500243地域密着型通所介護</v>
      </c>
      <c r="B43477" s="489">
        <v>2390500243</v>
      </c>
      <c r="C43477" s="489" t="s">
        <v>161</v>
      </c>
      <c r="D43477" s="489" t="s">
        <v>12506</v>
      </c>
    </row>
    <row r="43478" spans="1:4">
      <c r="A43478" s="489" t="str">
        <f t="shared" si="679"/>
        <v>2390500250地域密着型通所介護</v>
      </c>
      <c r="B43478" s="489">
        <v>2390500250</v>
      </c>
      <c r="C43478" s="489" t="s">
        <v>161</v>
      </c>
      <c r="D43478" s="489" t="s">
        <v>12507</v>
      </c>
    </row>
    <row r="43479" spans="1:4">
      <c r="A43479" s="489" t="str">
        <f t="shared" si="679"/>
        <v>2390500326地域密着型通所介護</v>
      </c>
      <c r="B43479" s="489">
        <v>2390500326</v>
      </c>
      <c r="C43479" s="489" t="s">
        <v>161</v>
      </c>
      <c r="D43479" s="489" t="s">
        <v>12508</v>
      </c>
    </row>
    <row r="43480" spans="1:4">
      <c r="A43480" s="489" t="str">
        <f t="shared" si="679"/>
        <v>2390500334地域密着型通所介護</v>
      </c>
      <c r="B43480" s="489">
        <v>2390500334</v>
      </c>
      <c r="C43480" s="489" t="s">
        <v>161</v>
      </c>
      <c r="D43480" s="489" t="s">
        <v>12509</v>
      </c>
    </row>
    <row r="43481" spans="1:4">
      <c r="A43481" s="489" t="str">
        <f t="shared" si="679"/>
        <v>2390500342介護予防認知症対応型共同生活介護</v>
      </c>
      <c r="B43481" s="489">
        <v>2390500342</v>
      </c>
      <c r="C43481" s="489" t="s">
        <v>2088</v>
      </c>
      <c r="D43481" s="489" t="s">
        <v>12510</v>
      </c>
    </row>
    <row r="43482" spans="1:4">
      <c r="A43482" s="489" t="str">
        <f t="shared" si="679"/>
        <v>2390500342認知症対応型共同生活介護</v>
      </c>
      <c r="B43482" s="489">
        <v>2390500342</v>
      </c>
      <c r="C43482" s="489" t="s">
        <v>2087</v>
      </c>
      <c r="D43482" s="489" t="s">
        <v>12510</v>
      </c>
    </row>
    <row r="43483" spans="1:4">
      <c r="A43483" s="489" t="str">
        <f t="shared" si="679"/>
        <v>2390500359地域密着型通所介護</v>
      </c>
      <c r="B43483" s="489">
        <v>2390500359</v>
      </c>
      <c r="C43483" s="489" t="s">
        <v>161</v>
      </c>
      <c r="D43483" s="489" t="s">
        <v>12511</v>
      </c>
    </row>
    <row r="43484" spans="1:4">
      <c r="A43484" s="489" t="str">
        <f t="shared" si="679"/>
        <v>2390500383介護予防小規模多機能型居宅介護（短期利用型）</v>
      </c>
      <c r="B43484" s="489">
        <v>2390500383</v>
      </c>
      <c r="C43484" s="489" t="s">
        <v>19400</v>
      </c>
      <c r="D43484" s="489" t="s">
        <v>12512</v>
      </c>
    </row>
    <row r="43485" spans="1:4">
      <c r="A43485" s="489" t="str">
        <f t="shared" si="679"/>
        <v>2390500383介護予防小規模多機能型居宅介護</v>
      </c>
      <c r="B43485" s="489">
        <v>2390500383</v>
      </c>
      <c r="C43485" s="489" t="s">
        <v>2518</v>
      </c>
      <c r="D43485" s="489" t="s">
        <v>12512</v>
      </c>
    </row>
    <row r="43486" spans="1:4">
      <c r="A43486" s="489" t="str">
        <f t="shared" si="679"/>
        <v>2390500383小規模多機能型居宅介護（短期利用型）</v>
      </c>
      <c r="B43486" s="489">
        <v>2390500383</v>
      </c>
      <c r="C43486" s="489" t="s">
        <v>19401</v>
      </c>
      <c r="D43486" s="489" t="s">
        <v>12512</v>
      </c>
    </row>
    <row r="43487" spans="1:4">
      <c r="A43487" s="489" t="str">
        <f t="shared" si="679"/>
        <v>2390500383小規模多機能型居宅介護</v>
      </c>
      <c r="B43487" s="489">
        <v>2390500383</v>
      </c>
      <c r="C43487" s="489" t="s">
        <v>2082</v>
      </c>
      <c r="D43487" s="489" t="s">
        <v>12512</v>
      </c>
    </row>
    <row r="43488" spans="1:4">
      <c r="A43488" s="489" t="str">
        <f t="shared" si="679"/>
        <v>2390500409地域密着型通所介護</v>
      </c>
      <c r="B43488" s="489">
        <v>2390500409</v>
      </c>
      <c r="C43488" s="489" t="s">
        <v>161</v>
      </c>
      <c r="D43488" s="489" t="s">
        <v>19480</v>
      </c>
    </row>
    <row r="43489" spans="1:4">
      <c r="A43489" s="489" t="str">
        <f t="shared" si="679"/>
        <v>2390500417地域密着型通所介護</v>
      </c>
      <c r="B43489" s="489">
        <v>2390500417</v>
      </c>
      <c r="C43489" s="489" t="s">
        <v>161</v>
      </c>
      <c r="D43489" s="489" t="s">
        <v>12513</v>
      </c>
    </row>
    <row r="43490" spans="1:4">
      <c r="A43490" s="489" t="str">
        <f t="shared" si="679"/>
        <v>2390500425地域密着型通所介護</v>
      </c>
      <c r="B43490" s="489">
        <v>2390500425</v>
      </c>
      <c r="C43490" s="489" t="s">
        <v>161</v>
      </c>
      <c r="D43490" s="489" t="s">
        <v>12514</v>
      </c>
    </row>
    <row r="43491" spans="1:4">
      <c r="A43491" s="489" t="str">
        <f t="shared" si="679"/>
        <v>2390500441地域密着型通所介護</v>
      </c>
      <c r="B43491" s="489">
        <v>2390500441</v>
      </c>
      <c r="C43491" s="489" t="s">
        <v>161</v>
      </c>
      <c r="D43491" s="489" t="s">
        <v>12515</v>
      </c>
    </row>
    <row r="43492" spans="1:4">
      <c r="A43492" s="489" t="str">
        <f t="shared" si="679"/>
        <v>2390500458地域密着型通所介護</v>
      </c>
      <c r="B43492" s="489">
        <v>2390500458</v>
      </c>
      <c r="C43492" s="489" t="s">
        <v>161</v>
      </c>
      <c r="D43492" s="489" t="s">
        <v>12516</v>
      </c>
    </row>
    <row r="43493" spans="1:4">
      <c r="A43493" s="489" t="str">
        <f t="shared" si="679"/>
        <v>2390500466地域密着型通所介護</v>
      </c>
      <c r="B43493" s="489">
        <v>2390500466</v>
      </c>
      <c r="C43493" s="489" t="s">
        <v>161</v>
      </c>
      <c r="D43493" s="489" t="s">
        <v>12517</v>
      </c>
    </row>
    <row r="43494" spans="1:4">
      <c r="A43494" s="489" t="str">
        <f t="shared" si="679"/>
        <v>2390500474地域密着型通所介護</v>
      </c>
      <c r="B43494" s="489">
        <v>2390500474</v>
      </c>
      <c r="C43494" s="489" t="s">
        <v>161</v>
      </c>
      <c r="D43494" s="489" t="s">
        <v>12518</v>
      </c>
    </row>
    <row r="43495" spans="1:4">
      <c r="A43495" s="489" t="str">
        <f t="shared" si="679"/>
        <v>2390500482地域密着型通所介護</v>
      </c>
      <c r="B43495" s="489">
        <v>2390500482</v>
      </c>
      <c r="C43495" s="489" t="s">
        <v>161</v>
      </c>
      <c r="D43495" s="489" t="s">
        <v>12519</v>
      </c>
    </row>
    <row r="43496" spans="1:4">
      <c r="A43496" s="489" t="str">
        <f t="shared" si="679"/>
        <v>2390500490地域密着型通所介護</v>
      </c>
      <c r="B43496" s="489">
        <v>2390500490</v>
      </c>
      <c r="C43496" s="489" t="s">
        <v>161</v>
      </c>
      <c r="D43496" s="489" t="s">
        <v>12520</v>
      </c>
    </row>
    <row r="43497" spans="1:4">
      <c r="A43497" s="489" t="str">
        <f t="shared" si="679"/>
        <v>2390500508地域密着型通所介護</v>
      </c>
      <c r="B43497" s="489">
        <v>2390500508</v>
      </c>
      <c r="C43497" s="489" t="s">
        <v>161</v>
      </c>
      <c r="D43497" s="489" t="s">
        <v>12521</v>
      </c>
    </row>
    <row r="43498" spans="1:4">
      <c r="A43498" s="489" t="str">
        <f t="shared" si="679"/>
        <v>2390500524地域密着型通所介護</v>
      </c>
      <c r="B43498" s="489">
        <v>2390500524</v>
      </c>
      <c r="C43498" s="489" t="s">
        <v>161</v>
      </c>
      <c r="D43498" s="489" t="s">
        <v>12522</v>
      </c>
    </row>
    <row r="43499" spans="1:4">
      <c r="A43499" s="489" t="str">
        <f t="shared" si="679"/>
        <v>2390500532地域密着型通所介護</v>
      </c>
      <c r="B43499" s="489">
        <v>2390500532</v>
      </c>
      <c r="C43499" s="489" t="s">
        <v>161</v>
      </c>
      <c r="D43499" s="489" t="s">
        <v>12523</v>
      </c>
    </row>
    <row r="43500" spans="1:4">
      <c r="A43500" s="489" t="str">
        <f t="shared" si="679"/>
        <v>2390500540介護予防認知症対応型共同生活介護</v>
      </c>
      <c r="B43500" s="489">
        <v>2390500540</v>
      </c>
      <c r="C43500" s="489" t="s">
        <v>2088</v>
      </c>
      <c r="D43500" s="489" t="s">
        <v>12524</v>
      </c>
    </row>
    <row r="43501" spans="1:4">
      <c r="A43501" s="489" t="str">
        <f t="shared" si="679"/>
        <v>2390500540認知症対応型共同生活介護</v>
      </c>
      <c r="B43501" s="489">
        <v>2390500540</v>
      </c>
      <c r="C43501" s="489" t="s">
        <v>2087</v>
      </c>
      <c r="D43501" s="489" t="s">
        <v>12524</v>
      </c>
    </row>
    <row r="43502" spans="1:4">
      <c r="A43502" s="489" t="str">
        <f t="shared" si="679"/>
        <v>2390500557介護予防認知症対応型共同生活介護</v>
      </c>
      <c r="B43502" s="489">
        <v>2390500557</v>
      </c>
      <c r="C43502" s="489" t="s">
        <v>2088</v>
      </c>
      <c r="D43502" s="489" t="s">
        <v>12525</v>
      </c>
    </row>
    <row r="43503" spans="1:4">
      <c r="A43503" s="489" t="str">
        <f t="shared" si="679"/>
        <v>2390500557認知症対応型共同生活介護</v>
      </c>
      <c r="B43503" s="489">
        <v>2390500557</v>
      </c>
      <c r="C43503" s="489" t="s">
        <v>2087</v>
      </c>
      <c r="D43503" s="489" t="s">
        <v>12525</v>
      </c>
    </row>
    <row r="43504" spans="1:4">
      <c r="A43504" s="489" t="str">
        <f t="shared" si="679"/>
        <v>2390500565地域密着型通所介護</v>
      </c>
      <c r="B43504" s="489">
        <v>2390500565</v>
      </c>
      <c r="C43504" s="489" t="s">
        <v>161</v>
      </c>
      <c r="D43504" s="489" t="s">
        <v>12526</v>
      </c>
    </row>
    <row r="43505" spans="1:4">
      <c r="A43505" s="489" t="str">
        <f t="shared" si="679"/>
        <v>2390500573地域密着型通所介護</v>
      </c>
      <c r="B43505" s="489">
        <v>2390500573</v>
      </c>
      <c r="C43505" s="489" t="s">
        <v>161</v>
      </c>
      <c r="D43505" s="489" t="s">
        <v>12155</v>
      </c>
    </row>
    <row r="43506" spans="1:4">
      <c r="A43506" s="489" t="str">
        <f t="shared" si="679"/>
        <v>2390500581定期巡回･随時対応型訪問介護看護</v>
      </c>
      <c r="B43506" s="489">
        <v>2390500581</v>
      </c>
      <c r="C43506" s="489" t="s">
        <v>1919</v>
      </c>
      <c r="D43506" s="489" t="s">
        <v>12527</v>
      </c>
    </row>
    <row r="43507" spans="1:4">
      <c r="A43507" s="489" t="str">
        <f t="shared" si="679"/>
        <v>2390500599介護予防認知症対応型共同生活介護</v>
      </c>
      <c r="B43507" s="489">
        <v>2390500599</v>
      </c>
      <c r="C43507" s="489" t="s">
        <v>2088</v>
      </c>
      <c r="D43507" s="489" t="s">
        <v>12528</v>
      </c>
    </row>
    <row r="43508" spans="1:4">
      <c r="A43508" s="489" t="str">
        <f t="shared" si="679"/>
        <v>2390500599認知症対応型共同生活介護</v>
      </c>
      <c r="B43508" s="489">
        <v>2390500599</v>
      </c>
      <c r="C43508" s="489" t="s">
        <v>2087</v>
      </c>
      <c r="D43508" s="489" t="s">
        <v>12528</v>
      </c>
    </row>
    <row r="43509" spans="1:4">
      <c r="A43509" s="489" t="str">
        <f t="shared" si="679"/>
        <v>2390600019介護予防小規模多機能型居宅介護</v>
      </c>
      <c r="B43509" s="489">
        <v>2390600019</v>
      </c>
      <c r="C43509" s="489" t="s">
        <v>2518</v>
      </c>
      <c r="D43509" s="489" t="s">
        <v>12529</v>
      </c>
    </row>
    <row r="43510" spans="1:4">
      <c r="A43510" s="489" t="str">
        <f t="shared" si="679"/>
        <v>2390600019小規模多機能型居宅介護</v>
      </c>
      <c r="B43510" s="489">
        <v>2390600019</v>
      </c>
      <c r="C43510" s="489" t="s">
        <v>2082</v>
      </c>
      <c r="D43510" s="489" t="s">
        <v>12529</v>
      </c>
    </row>
    <row r="43511" spans="1:4">
      <c r="A43511" s="489" t="str">
        <f t="shared" si="679"/>
        <v>2390600027介護予防認知症対応型共同生活介護</v>
      </c>
      <c r="B43511" s="489">
        <v>2390600027</v>
      </c>
      <c r="C43511" s="489" t="s">
        <v>2088</v>
      </c>
      <c r="D43511" s="489" t="s">
        <v>12530</v>
      </c>
    </row>
    <row r="43512" spans="1:4">
      <c r="A43512" s="489" t="str">
        <f t="shared" si="679"/>
        <v>2390600027認知症対応型共同生活介護</v>
      </c>
      <c r="B43512" s="489">
        <v>2390600027</v>
      </c>
      <c r="C43512" s="489" t="s">
        <v>2087</v>
      </c>
      <c r="D43512" s="489" t="s">
        <v>12530</v>
      </c>
    </row>
    <row r="43513" spans="1:4">
      <c r="A43513" s="489" t="str">
        <f t="shared" si="679"/>
        <v>2390600050介護予防認知症対応型共同生活介護</v>
      </c>
      <c r="B43513" s="489">
        <v>2390600050</v>
      </c>
      <c r="C43513" s="489" t="s">
        <v>2088</v>
      </c>
      <c r="D43513" s="489" t="s">
        <v>12531</v>
      </c>
    </row>
    <row r="43514" spans="1:4">
      <c r="A43514" s="489" t="str">
        <f t="shared" si="679"/>
        <v>2390600050認知症対応型共同生活介護</v>
      </c>
      <c r="B43514" s="489">
        <v>2390600050</v>
      </c>
      <c r="C43514" s="489" t="s">
        <v>2087</v>
      </c>
      <c r="D43514" s="489" t="s">
        <v>12531</v>
      </c>
    </row>
    <row r="43515" spans="1:4">
      <c r="A43515" s="489" t="str">
        <f t="shared" si="679"/>
        <v>2390600084介護予防認知症対応型共同生活介護</v>
      </c>
      <c r="B43515" s="489">
        <v>2390600084</v>
      </c>
      <c r="C43515" s="489" t="s">
        <v>2088</v>
      </c>
      <c r="D43515" s="489" t="s">
        <v>12532</v>
      </c>
    </row>
    <row r="43516" spans="1:4">
      <c r="A43516" s="489" t="str">
        <f t="shared" si="679"/>
        <v>2390600084認知症対応型共同生活介護</v>
      </c>
      <c r="B43516" s="489">
        <v>2390600084</v>
      </c>
      <c r="C43516" s="489" t="s">
        <v>2087</v>
      </c>
      <c r="D43516" s="489" t="s">
        <v>12532</v>
      </c>
    </row>
    <row r="43517" spans="1:4">
      <c r="A43517" s="489" t="str">
        <f t="shared" si="679"/>
        <v>2390600092介護予防小規模多機能型居宅介護（短期利用型）</v>
      </c>
      <c r="B43517" s="489">
        <v>2390600092</v>
      </c>
      <c r="C43517" s="489" t="s">
        <v>19400</v>
      </c>
      <c r="D43517" s="489" t="s">
        <v>12533</v>
      </c>
    </row>
    <row r="43518" spans="1:4">
      <c r="A43518" s="489" t="str">
        <f t="shared" si="679"/>
        <v>2390600092介護予防小規模多機能型居宅介護</v>
      </c>
      <c r="B43518" s="489">
        <v>2390600092</v>
      </c>
      <c r="C43518" s="489" t="s">
        <v>2518</v>
      </c>
      <c r="D43518" s="489" t="s">
        <v>12533</v>
      </c>
    </row>
    <row r="43519" spans="1:4">
      <c r="A43519" s="489" t="str">
        <f t="shared" si="679"/>
        <v>2390600092小規模多機能型居宅介護（短期利用型）</v>
      </c>
      <c r="B43519" s="489">
        <v>2390600092</v>
      </c>
      <c r="C43519" s="489" t="s">
        <v>19401</v>
      </c>
      <c r="D43519" s="489" t="s">
        <v>12533</v>
      </c>
    </row>
    <row r="43520" spans="1:4">
      <c r="A43520" s="489" t="str">
        <f t="shared" si="679"/>
        <v>2390600092小規模多機能型居宅介護</v>
      </c>
      <c r="B43520" s="489">
        <v>2390600092</v>
      </c>
      <c r="C43520" s="489" t="s">
        <v>2082</v>
      </c>
      <c r="D43520" s="489" t="s">
        <v>12533</v>
      </c>
    </row>
    <row r="43521" spans="1:4">
      <c r="A43521" s="489" t="str">
        <f t="shared" si="679"/>
        <v>2390600118介護予防小規模多機能型居宅介護（短期利用型）</v>
      </c>
      <c r="B43521" s="489">
        <v>2390600118</v>
      </c>
      <c r="C43521" s="489" t="s">
        <v>19400</v>
      </c>
      <c r="D43521" s="489" t="s">
        <v>12534</v>
      </c>
    </row>
    <row r="43522" spans="1:4">
      <c r="A43522" s="489" t="str">
        <f t="shared" ref="A43522:A43585" si="680">B43522&amp;C43522</f>
        <v>2390600118介護予防小規模多機能型居宅介護</v>
      </c>
      <c r="B43522" s="489">
        <v>2390600118</v>
      </c>
      <c r="C43522" s="489" t="s">
        <v>2518</v>
      </c>
      <c r="D43522" s="489" t="s">
        <v>12534</v>
      </c>
    </row>
    <row r="43523" spans="1:4">
      <c r="A43523" s="489" t="str">
        <f t="shared" si="680"/>
        <v>2390600118小規模多機能型居宅介護（短期利用型）</v>
      </c>
      <c r="B43523" s="489">
        <v>2390600118</v>
      </c>
      <c r="C43523" s="489" t="s">
        <v>19401</v>
      </c>
      <c r="D43523" s="489" t="s">
        <v>12534</v>
      </c>
    </row>
    <row r="43524" spans="1:4">
      <c r="A43524" s="489" t="str">
        <f t="shared" si="680"/>
        <v>2390600118小規模多機能型居宅介護</v>
      </c>
      <c r="B43524" s="489">
        <v>2390600118</v>
      </c>
      <c r="C43524" s="489" t="s">
        <v>2082</v>
      </c>
      <c r="D43524" s="489" t="s">
        <v>12534</v>
      </c>
    </row>
    <row r="43525" spans="1:4">
      <c r="A43525" s="489" t="str">
        <f t="shared" si="680"/>
        <v>2390600126介護予防認知症対応型共同生活介護</v>
      </c>
      <c r="B43525" s="489">
        <v>2390600126</v>
      </c>
      <c r="C43525" s="489" t="s">
        <v>2088</v>
      </c>
      <c r="D43525" s="489" t="s">
        <v>12535</v>
      </c>
    </row>
    <row r="43526" spans="1:4">
      <c r="A43526" s="489" t="str">
        <f t="shared" si="680"/>
        <v>2390600126認知症対応型共同生活介護</v>
      </c>
      <c r="B43526" s="489">
        <v>2390600126</v>
      </c>
      <c r="C43526" s="489" t="s">
        <v>2087</v>
      </c>
      <c r="D43526" s="489" t="s">
        <v>12535</v>
      </c>
    </row>
    <row r="43527" spans="1:4">
      <c r="A43527" s="489" t="str">
        <f t="shared" si="680"/>
        <v>2390600167介護予防認知症対応型共同生活介護（短期利用型）</v>
      </c>
      <c r="B43527" s="489">
        <v>2390600167</v>
      </c>
      <c r="C43527" s="489" t="s">
        <v>19398</v>
      </c>
      <c r="D43527" s="489" t="s">
        <v>12536</v>
      </c>
    </row>
    <row r="43528" spans="1:4">
      <c r="A43528" s="489" t="str">
        <f t="shared" si="680"/>
        <v>2390600167介護予防認知症対応型共同生活介護</v>
      </c>
      <c r="B43528" s="489">
        <v>2390600167</v>
      </c>
      <c r="C43528" s="489" t="s">
        <v>2088</v>
      </c>
      <c r="D43528" s="489" t="s">
        <v>12536</v>
      </c>
    </row>
    <row r="43529" spans="1:4">
      <c r="A43529" s="489" t="str">
        <f t="shared" si="680"/>
        <v>2390600167認知症対応型共同生活介護（短期利用型）</v>
      </c>
      <c r="B43529" s="489">
        <v>2390600167</v>
      </c>
      <c r="C43529" s="489" t="s">
        <v>19399</v>
      </c>
      <c r="D43529" s="489" t="s">
        <v>12536</v>
      </c>
    </row>
    <row r="43530" spans="1:4">
      <c r="A43530" s="489" t="str">
        <f t="shared" si="680"/>
        <v>2390600167認知症対応型共同生活介護</v>
      </c>
      <c r="B43530" s="489">
        <v>2390600167</v>
      </c>
      <c r="C43530" s="489" t="s">
        <v>2087</v>
      </c>
      <c r="D43530" s="489" t="s">
        <v>12536</v>
      </c>
    </row>
    <row r="43531" spans="1:4">
      <c r="A43531" s="489" t="str">
        <f t="shared" si="680"/>
        <v>2390600175介護予防認知症対応型通所介護</v>
      </c>
      <c r="B43531" s="489">
        <v>2390600175</v>
      </c>
      <c r="C43531" s="489" t="s">
        <v>2517</v>
      </c>
      <c r="D43531" s="489" t="s">
        <v>12537</v>
      </c>
    </row>
    <row r="43532" spans="1:4">
      <c r="A43532" s="489" t="str">
        <f t="shared" si="680"/>
        <v>2390600175認知症対応型通所介護</v>
      </c>
      <c r="B43532" s="489">
        <v>2390600175</v>
      </c>
      <c r="C43532" s="489" t="s">
        <v>2516</v>
      </c>
      <c r="D43532" s="489" t="s">
        <v>12537</v>
      </c>
    </row>
    <row r="43533" spans="1:4">
      <c r="A43533" s="489" t="str">
        <f t="shared" si="680"/>
        <v>2390600183看護小規模多機能型居宅介護（短期利用型）</v>
      </c>
      <c r="B43533" s="489">
        <v>2390600183</v>
      </c>
      <c r="C43533" s="489" t="s">
        <v>19402</v>
      </c>
      <c r="D43533" s="489" t="s">
        <v>12538</v>
      </c>
    </row>
    <row r="43534" spans="1:4">
      <c r="A43534" s="489" t="str">
        <f t="shared" si="680"/>
        <v>2390600183看護小規模多機能型居宅介護</v>
      </c>
      <c r="B43534" s="489">
        <v>2390600183</v>
      </c>
      <c r="C43534" s="489" t="s">
        <v>1920</v>
      </c>
      <c r="D43534" s="489" t="s">
        <v>12538</v>
      </c>
    </row>
    <row r="43535" spans="1:4">
      <c r="A43535" s="489" t="str">
        <f t="shared" si="680"/>
        <v>2390600191地域密着型通所介護</v>
      </c>
      <c r="B43535" s="489">
        <v>2390600191</v>
      </c>
      <c r="C43535" s="489" t="s">
        <v>161</v>
      </c>
      <c r="D43535" s="489" t="s">
        <v>12539</v>
      </c>
    </row>
    <row r="43536" spans="1:4">
      <c r="A43536" s="489" t="str">
        <f t="shared" si="680"/>
        <v>2390600209介護予防認知症対応型共同生活介護</v>
      </c>
      <c r="B43536" s="489">
        <v>2390600209</v>
      </c>
      <c r="C43536" s="489" t="s">
        <v>2088</v>
      </c>
      <c r="D43536" s="489" t="s">
        <v>12540</v>
      </c>
    </row>
    <row r="43537" spans="1:4">
      <c r="A43537" s="489" t="str">
        <f t="shared" si="680"/>
        <v>2390600209認知症対応型共同生活介護</v>
      </c>
      <c r="B43537" s="489">
        <v>2390600209</v>
      </c>
      <c r="C43537" s="489" t="s">
        <v>2087</v>
      </c>
      <c r="D43537" s="489" t="s">
        <v>12540</v>
      </c>
    </row>
    <row r="43538" spans="1:4">
      <c r="A43538" s="489" t="str">
        <f t="shared" si="680"/>
        <v>2390600217地域密着型通所介護</v>
      </c>
      <c r="B43538" s="489">
        <v>2390600217</v>
      </c>
      <c r="C43538" s="489" t="s">
        <v>161</v>
      </c>
      <c r="D43538" s="489" t="s">
        <v>12541</v>
      </c>
    </row>
    <row r="43539" spans="1:4">
      <c r="A43539" s="489" t="str">
        <f t="shared" si="680"/>
        <v>2390600233地域密着型通所介護</v>
      </c>
      <c r="B43539" s="489">
        <v>2390600233</v>
      </c>
      <c r="C43539" s="489" t="s">
        <v>161</v>
      </c>
      <c r="D43539" s="489" t="s">
        <v>12542</v>
      </c>
    </row>
    <row r="43540" spans="1:4">
      <c r="A43540" s="489" t="str">
        <f t="shared" si="680"/>
        <v>2390600241地域密着型通所介護</v>
      </c>
      <c r="B43540" s="489">
        <v>2390600241</v>
      </c>
      <c r="C43540" s="489" t="s">
        <v>161</v>
      </c>
      <c r="D43540" s="489" t="s">
        <v>6481</v>
      </c>
    </row>
    <row r="43541" spans="1:4">
      <c r="A43541" s="489" t="str">
        <f t="shared" si="680"/>
        <v>2390600258介護予防小規模多機能型居宅介護（短期利用型）</v>
      </c>
      <c r="B43541" s="489">
        <v>2390600258</v>
      </c>
      <c r="C43541" s="489" t="s">
        <v>19400</v>
      </c>
      <c r="D43541" s="489" t="s">
        <v>12543</v>
      </c>
    </row>
    <row r="43542" spans="1:4">
      <c r="A43542" s="489" t="str">
        <f t="shared" si="680"/>
        <v>2390600258介護予防小規模多機能型居宅介護</v>
      </c>
      <c r="B43542" s="489">
        <v>2390600258</v>
      </c>
      <c r="C43542" s="489" t="s">
        <v>2518</v>
      </c>
      <c r="D43542" s="489" t="s">
        <v>12543</v>
      </c>
    </row>
    <row r="43543" spans="1:4">
      <c r="A43543" s="489" t="str">
        <f t="shared" si="680"/>
        <v>2390600258小規模多機能型居宅介護（短期利用型）</v>
      </c>
      <c r="B43543" s="489">
        <v>2390600258</v>
      </c>
      <c r="C43543" s="489" t="s">
        <v>19401</v>
      </c>
      <c r="D43543" s="489" t="s">
        <v>12543</v>
      </c>
    </row>
    <row r="43544" spans="1:4">
      <c r="A43544" s="489" t="str">
        <f t="shared" si="680"/>
        <v>2390600258小規模多機能型居宅介護</v>
      </c>
      <c r="B43544" s="489">
        <v>2390600258</v>
      </c>
      <c r="C43544" s="489" t="s">
        <v>2082</v>
      </c>
      <c r="D43544" s="489" t="s">
        <v>12543</v>
      </c>
    </row>
    <row r="43545" spans="1:4">
      <c r="A43545" s="489" t="str">
        <f t="shared" si="680"/>
        <v>2390600274地域密着型通所介護</v>
      </c>
      <c r="B43545" s="489">
        <v>2390600274</v>
      </c>
      <c r="C43545" s="489" t="s">
        <v>161</v>
      </c>
      <c r="D43545" s="489" t="s">
        <v>12544</v>
      </c>
    </row>
    <row r="43546" spans="1:4">
      <c r="A43546" s="489" t="str">
        <f t="shared" si="680"/>
        <v>2390700074介護予防小規模多機能型居宅介護（短期利用型）</v>
      </c>
      <c r="B43546" s="489">
        <v>2390700074</v>
      </c>
      <c r="C43546" s="489" t="s">
        <v>19400</v>
      </c>
      <c r="D43546" s="489" t="s">
        <v>12545</v>
      </c>
    </row>
    <row r="43547" spans="1:4">
      <c r="A43547" s="489" t="str">
        <f t="shared" si="680"/>
        <v>2390700074介護予防小規模多機能型居宅介護</v>
      </c>
      <c r="B43547" s="489">
        <v>2390700074</v>
      </c>
      <c r="C43547" s="489" t="s">
        <v>2518</v>
      </c>
      <c r="D43547" s="489" t="s">
        <v>12545</v>
      </c>
    </row>
    <row r="43548" spans="1:4">
      <c r="A43548" s="489" t="str">
        <f t="shared" si="680"/>
        <v>2390700074小規模多機能型居宅介護（短期利用型）</v>
      </c>
      <c r="B43548" s="489">
        <v>2390700074</v>
      </c>
      <c r="C43548" s="489" t="s">
        <v>19401</v>
      </c>
      <c r="D43548" s="489" t="s">
        <v>12545</v>
      </c>
    </row>
    <row r="43549" spans="1:4">
      <c r="A43549" s="489" t="str">
        <f t="shared" si="680"/>
        <v>2390700074小規模多機能型居宅介護</v>
      </c>
      <c r="B43549" s="489">
        <v>2390700074</v>
      </c>
      <c r="C43549" s="489" t="s">
        <v>2082</v>
      </c>
      <c r="D43549" s="489" t="s">
        <v>12545</v>
      </c>
    </row>
    <row r="43550" spans="1:4">
      <c r="A43550" s="489" t="str">
        <f t="shared" si="680"/>
        <v>2390700082介護予防認知症対応型共同生活介護（短期利用型）</v>
      </c>
      <c r="B43550" s="489">
        <v>2390700082</v>
      </c>
      <c r="C43550" s="489" t="s">
        <v>19398</v>
      </c>
      <c r="D43550" s="489" t="s">
        <v>12546</v>
      </c>
    </row>
    <row r="43551" spans="1:4">
      <c r="A43551" s="489" t="str">
        <f t="shared" si="680"/>
        <v>2390700082介護予防認知症対応型共同生活介護</v>
      </c>
      <c r="B43551" s="489">
        <v>2390700082</v>
      </c>
      <c r="C43551" s="489" t="s">
        <v>2088</v>
      </c>
      <c r="D43551" s="489" t="s">
        <v>12546</v>
      </c>
    </row>
    <row r="43552" spans="1:4">
      <c r="A43552" s="489" t="str">
        <f t="shared" si="680"/>
        <v>2390700082認知症対応型共同生活介護（短期利用型）</v>
      </c>
      <c r="B43552" s="489">
        <v>2390700082</v>
      </c>
      <c r="C43552" s="489" t="s">
        <v>19399</v>
      </c>
      <c r="D43552" s="489" t="s">
        <v>12546</v>
      </c>
    </row>
    <row r="43553" spans="1:4">
      <c r="A43553" s="489" t="str">
        <f t="shared" si="680"/>
        <v>2390700082認知症対応型共同生活介護</v>
      </c>
      <c r="B43553" s="489">
        <v>2390700082</v>
      </c>
      <c r="C43553" s="489" t="s">
        <v>2087</v>
      </c>
      <c r="D43553" s="489" t="s">
        <v>12546</v>
      </c>
    </row>
    <row r="43554" spans="1:4">
      <c r="A43554" s="489" t="str">
        <f t="shared" si="680"/>
        <v>2390700090介護予防小規模多機能型居宅介護</v>
      </c>
      <c r="B43554" s="489">
        <v>2390700090</v>
      </c>
      <c r="C43554" s="489" t="s">
        <v>2518</v>
      </c>
      <c r="D43554" s="489" t="s">
        <v>12547</v>
      </c>
    </row>
    <row r="43555" spans="1:4">
      <c r="A43555" s="489" t="str">
        <f t="shared" si="680"/>
        <v>2390700090小規模多機能型居宅介護</v>
      </c>
      <c r="B43555" s="489">
        <v>2390700090</v>
      </c>
      <c r="C43555" s="489" t="s">
        <v>2082</v>
      </c>
      <c r="D43555" s="489" t="s">
        <v>12547</v>
      </c>
    </row>
    <row r="43556" spans="1:4">
      <c r="A43556" s="489" t="str">
        <f t="shared" si="680"/>
        <v>2390700108介護予防小規模多機能型居宅介護（短期利用型）</v>
      </c>
      <c r="B43556" s="489">
        <v>2390700108</v>
      </c>
      <c r="C43556" s="489" t="s">
        <v>19400</v>
      </c>
      <c r="D43556" s="489" t="s">
        <v>12548</v>
      </c>
    </row>
    <row r="43557" spans="1:4">
      <c r="A43557" s="489" t="str">
        <f t="shared" si="680"/>
        <v>2390700108介護予防小規模多機能型居宅介護</v>
      </c>
      <c r="B43557" s="489">
        <v>2390700108</v>
      </c>
      <c r="C43557" s="489" t="s">
        <v>2518</v>
      </c>
      <c r="D43557" s="489" t="s">
        <v>12548</v>
      </c>
    </row>
    <row r="43558" spans="1:4">
      <c r="A43558" s="489" t="str">
        <f t="shared" si="680"/>
        <v>2390700108小規模多機能型居宅介護（短期利用型）</v>
      </c>
      <c r="B43558" s="489">
        <v>2390700108</v>
      </c>
      <c r="C43558" s="489" t="s">
        <v>19401</v>
      </c>
      <c r="D43558" s="489" t="s">
        <v>12548</v>
      </c>
    </row>
    <row r="43559" spans="1:4">
      <c r="A43559" s="489" t="str">
        <f t="shared" si="680"/>
        <v>2390700108小規模多機能型居宅介護</v>
      </c>
      <c r="B43559" s="489">
        <v>2390700108</v>
      </c>
      <c r="C43559" s="489" t="s">
        <v>2082</v>
      </c>
      <c r="D43559" s="489" t="s">
        <v>12548</v>
      </c>
    </row>
    <row r="43560" spans="1:4">
      <c r="A43560" s="489" t="str">
        <f t="shared" si="680"/>
        <v>2390700116介護予防認知症対応型共同生活介護</v>
      </c>
      <c r="B43560" s="489">
        <v>2390700116</v>
      </c>
      <c r="C43560" s="489" t="s">
        <v>2088</v>
      </c>
      <c r="D43560" s="489" t="s">
        <v>12549</v>
      </c>
    </row>
    <row r="43561" spans="1:4">
      <c r="A43561" s="489" t="str">
        <f t="shared" si="680"/>
        <v>2390700116認知症対応型共同生活介護</v>
      </c>
      <c r="B43561" s="489">
        <v>2390700116</v>
      </c>
      <c r="C43561" s="489" t="s">
        <v>2087</v>
      </c>
      <c r="D43561" s="489" t="s">
        <v>12549</v>
      </c>
    </row>
    <row r="43562" spans="1:4">
      <c r="A43562" s="489" t="str">
        <f t="shared" si="680"/>
        <v>2390700124介護予防認知症対応型共同生活介護</v>
      </c>
      <c r="B43562" s="489">
        <v>2390700124</v>
      </c>
      <c r="C43562" s="489" t="s">
        <v>2088</v>
      </c>
      <c r="D43562" s="489" t="s">
        <v>12550</v>
      </c>
    </row>
    <row r="43563" spans="1:4">
      <c r="A43563" s="489" t="str">
        <f t="shared" si="680"/>
        <v>2390700124認知症対応型共同生活介護</v>
      </c>
      <c r="B43563" s="489">
        <v>2390700124</v>
      </c>
      <c r="C43563" s="489" t="s">
        <v>2087</v>
      </c>
      <c r="D43563" s="489" t="s">
        <v>12550</v>
      </c>
    </row>
    <row r="43564" spans="1:4">
      <c r="A43564" s="489" t="str">
        <f t="shared" si="680"/>
        <v>2390700140介護予防小規模多機能型居宅介護</v>
      </c>
      <c r="B43564" s="489">
        <v>2390700140</v>
      </c>
      <c r="C43564" s="489" t="s">
        <v>2518</v>
      </c>
      <c r="D43564" s="489" t="s">
        <v>12551</v>
      </c>
    </row>
    <row r="43565" spans="1:4">
      <c r="A43565" s="489" t="str">
        <f t="shared" si="680"/>
        <v>2390700140小規模多機能型居宅介護</v>
      </c>
      <c r="B43565" s="489">
        <v>2390700140</v>
      </c>
      <c r="C43565" s="489" t="s">
        <v>2082</v>
      </c>
      <c r="D43565" s="489" t="s">
        <v>12551</v>
      </c>
    </row>
    <row r="43566" spans="1:4">
      <c r="A43566" s="489" t="str">
        <f t="shared" si="680"/>
        <v>2390700173定期巡回･随時対応型訪問介護看護</v>
      </c>
      <c r="B43566" s="489">
        <v>2390700173</v>
      </c>
      <c r="C43566" s="489" t="s">
        <v>1919</v>
      </c>
      <c r="D43566" s="489" t="s">
        <v>12552</v>
      </c>
    </row>
    <row r="43567" spans="1:4">
      <c r="A43567" s="489" t="str">
        <f t="shared" si="680"/>
        <v>2390700181介護予防認知症対応型通所介護</v>
      </c>
      <c r="B43567" s="489">
        <v>2390700181</v>
      </c>
      <c r="C43567" s="489" t="s">
        <v>2517</v>
      </c>
      <c r="D43567" s="489" t="s">
        <v>12553</v>
      </c>
    </row>
    <row r="43568" spans="1:4">
      <c r="A43568" s="489" t="str">
        <f t="shared" si="680"/>
        <v>2390700181認知症対応型通所介護</v>
      </c>
      <c r="B43568" s="489">
        <v>2390700181</v>
      </c>
      <c r="C43568" s="489" t="s">
        <v>2516</v>
      </c>
      <c r="D43568" s="489" t="s">
        <v>12553</v>
      </c>
    </row>
    <row r="43569" spans="1:4">
      <c r="A43569" s="489" t="str">
        <f t="shared" si="680"/>
        <v>2390700199介護予防小規模多機能型居宅介護（短期利用型）</v>
      </c>
      <c r="B43569" s="489">
        <v>2390700199</v>
      </c>
      <c r="C43569" s="489" t="s">
        <v>19400</v>
      </c>
      <c r="D43569" s="489" t="s">
        <v>12554</v>
      </c>
    </row>
    <row r="43570" spans="1:4">
      <c r="A43570" s="489" t="str">
        <f t="shared" si="680"/>
        <v>2390700199介護予防小規模多機能型居宅介護</v>
      </c>
      <c r="B43570" s="489">
        <v>2390700199</v>
      </c>
      <c r="C43570" s="489" t="s">
        <v>2518</v>
      </c>
      <c r="D43570" s="489" t="s">
        <v>12554</v>
      </c>
    </row>
    <row r="43571" spans="1:4">
      <c r="A43571" s="489" t="str">
        <f t="shared" si="680"/>
        <v>2390700199小規模多機能型居宅介護（短期利用型）</v>
      </c>
      <c r="B43571" s="489">
        <v>2390700199</v>
      </c>
      <c r="C43571" s="489" t="s">
        <v>19401</v>
      </c>
      <c r="D43571" s="489" t="s">
        <v>12554</v>
      </c>
    </row>
    <row r="43572" spans="1:4">
      <c r="A43572" s="489" t="str">
        <f t="shared" si="680"/>
        <v>2390700199小規模多機能型居宅介護</v>
      </c>
      <c r="B43572" s="489">
        <v>2390700199</v>
      </c>
      <c r="C43572" s="489" t="s">
        <v>2082</v>
      </c>
      <c r="D43572" s="489" t="s">
        <v>12554</v>
      </c>
    </row>
    <row r="43573" spans="1:4">
      <c r="A43573" s="489" t="str">
        <f t="shared" si="680"/>
        <v>2390700207介護予防認知症対応型共同生活介護</v>
      </c>
      <c r="B43573" s="489">
        <v>2390700207</v>
      </c>
      <c r="C43573" s="489" t="s">
        <v>2088</v>
      </c>
      <c r="D43573" s="489" t="s">
        <v>12555</v>
      </c>
    </row>
    <row r="43574" spans="1:4">
      <c r="A43574" s="489" t="str">
        <f t="shared" si="680"/>
        <v>2390700207認知症対応型共同生活介護</v>
      </c>
      <c r="B43574" s="489">
        <v>2390700207</v>
      </c>
      <c r="C43574" s="489" t="s">
        <v>2087</v>
      </c>
      <c r="D43574" s="489" t="s">
        <v>12555</v>
      </c>
    </row>
    <row r="43575" spans="1:4">
      <c r="A43575" s="489" t="str">
        <f t="shared" si="680"/>
        <v>2390700231地域密着型通所介護</v>
      </c>
      <c r="B43575" s="489">
        <v>2390700231</v>
      </c>
      <c r="C43575" s="489" t="s">
        <v>161</v>
      </c>
      <c r="D43575" s="489" t="s">
        <v>12556</v>
      </c>
    </row>
    <row r="43576" spans="1:4">
      <c r="A43576" s="489" t="str">
        <f t="shared" si="680"/>
        <v>2390700249地域密着型通所介護</v>
      </c>
      <c r="B43576" s="489">
        <v>2390700249</v>
      </c>
      <c r="C43576" s="489" t="s">
        <v>161</v>
      </c>
      <c r="D43576" s="489" t="s">
        <v>12557</v>
      </c>
    </row>
    <row r="43577" spans="1:4">
      <c r="A43577" s="489" t="str">
        <f t="shared" si="680"/>
        <v>2390700264介護予防認知症対応型通所介護</v>
      </c>
      <c r="B43577" s="489">
        <v>2390700264</v>
      </c>
      <c r="C43577" s="489" t="s">
        <v>2517</v>
      </c>
      <c r="D43577" s="489" t="s">
        <v>6590</v>
      </c>
    </row>
    <row r="43578" spans="1:4">
      <c r="A43578" s="489" t="str">
        <f t="shared" si="680"/>
        <v>2390700264認知症対応型通所介護</v>
      </c>
      <c r="B43578" s="489">
        <v>2390700264</v>
      </c>
      <c r="C43578" s="489" t="s">
        <v>2516</v>
      </c>
      <c r="D43578" s="489" t="s">
        <v>6590</v>
      </c>
    </row>
    <row r="43579" spans="1:4">
      <c r="A43579" s="489" t="str">
        <f t="shared" si="680"/>
        <v>2390700280介護予防認知症対応型共同生活介護</v>
      </c>
      <c r="B43579" s="489">
        <v>2390700280</v>
      </c>
      <c r="C43579" s="489" t="s">
        <v>2088</v>
      </c>
      <c r="D43579" s="489" t="s">
        <v>12558</v>
      </c>
    </row>
    <row r="43580" spans="1:4">
      <c r="A43580" s="489" t="str">
        <f t="shared" si="680"/>
        <v>2390700280認知症対応型共同生活介護</v>
      </c>
      <c r="B43580" s="489">
        <v>2390700280</v>
      </c>
      <c r="C43580" s="489" t="s">
        <v>2087</v>
      </c>
      <c r="D43580" s="489" t="s">
        <v>12558</v>
      </c>
    </row>
    <row r="43581" spans="1:4">
      <c r="A43581" s="489" t="str">
        <f t="shared" si="680"/>
        <v>2390700298地域密着型通所介護</v>
      </c>
      <c r="B43581" s="489">
        <v>2390700298</v>
      </c>
      <c r="C43581" s="489" t="s">
        <v>161</v>
      </c>
      <c r="D43581" s="489" t="s">
        <v>12559</v>
      </c>
    </row>
    <row r="43582" spans="1:4">
      <c r="A43582" s="489" t="str">
        <f t="shared" si="680"/>
        <v>2390700322地域密着型通所介護</v>
      </c>
      <c r="B43582" s="489">
        <v>2390700322</v>
      </c>
      <c r="C43582" s="489" t="s">
        <v>161</v>
      </c>
      <c r="D43582" s="489" t="s">
        <v>12560</v>
      </c>
    </row>
    <row r="43583" spans="1:4">
      <c r="A43583" s="489" t="str">
        <f t="shared" si="680"/>
        <v>2390700330介護予防認知症対応型共同生活介護</v>
      </c>
      <c r="B43583" s="489">
        <v>2390700330</v>
      </c>
      <c r="C43583" s="489" t="s">
        <v>2088</v>
      </c>
      <c r="D43583" s="489" t="s">
        <v>12561</v>
      </c>
    </row>
    <row r="43584" spans="1:4">
      <c r="A43584" s="489" t="str">
        <f t="shared" si="680"/>
        <v>2390700330認知症対応型共同生活介護</v>
      </c>
      <c r="B43584" s="489">
        <v>2390700330</v>
      </c>
      <c r="C43584" s="489" t="s">
        <v>2087</v>
      </c>
      <c r="D43584" s="489" t="s">
        <v>12561</v>
      </c>
    </row>
    <row r="43585" spans="1:4">
      <c r="A43585" s="489" t="str">
        <f t="shared" si="680"/>
        <v>2390700371地域密着型通所介護</v>
      </c>
      <c r="B43585" s="489">
        <v>2390700371</v>
      </c>
      <c r="C43585" s="489" t="s">
        <v>161</v>
      </c>
      <c r="D43585" s="489" t="s">
        <v>12562</v>
      </c>
    </row>
    <row r="43586" spans="1:4">
      <c r="A43586" s="489" t="str">
        <f t="shared" ref="A43586:A43649" si="681">B43586&amp;C43586</f>
        <v>2390700389地域密着型通所介護</v>
      </c>
      <c r="B43586" s="489">
        <v>2390700389</v>
      </c>
      <c r="C43586" s="489" t="s">
        <v>161</v>
      </c>
      <c r="D43586" s="489" t="s">
        <v>12563</v>
      </c>
    </row>
    <row r="43587" spans="1:4">
      <c r="A43587" s="489" t="str">
        <f t="shared" si="681"/>
        <v>2390700397地域密着型通所介護</v>
      </c>
      <c r="B43587" s="489">
        <v>2390700397</v>
      </c>
      <c r="C43587" s="489" t="s">
        <v>161</v>
      </c>
      <c r="D43587" s="489" t="s">
        <v>12564</v>
      </c>
    </row>
    <row r="43588" spans="1:4">
      <c r="A43588" s="489" t="str">
        <f t="shared" si="681"/>
        <v>2390700405定期巡回･随時対応型訪問介護看護</v>
      </c>
      <c r="B43588" s="489">
        <v>2390700405</v>
      </c>
      <c r="C43588" s="489" t="s">
        <v>1919</v>
      </c>
      <c r="D43588" s="489" t="s">
        <v>12565</v>
      </c>
    </row>
    <row r="43589" spans="1:4">
      <c r="A43589" s="489" t="str">
        <f t="shared" si="681"/>
        <v>2390700413地域密着型通所介護</v>
      </c>
      <c r="B43589" s="489">
        <v>2390700413</v>
      </c>
      <c r="C43589" s="489" t="s">
        <v>161</v>
      </c>
      <c r="D43589" s="489" t="s">
        <v>12566</v>
      </c>
    </row>
    <row r="43590" spans="1:4">
      <c r="A43590" s="489" t="str">
        <f t="shared" si="681"/>
        <v>2390700421介護予防認知症対応型共同生活介護</v>
      </c>
      <c r="B43590" s="489">
        <v>2390700421</v>
      </c>
      <c r="C43590" s="489" t="s">
        <v>2088</v>
      </c>
      <c r="D43590" s="489" t="s">
        <v>12567</v>
      </c>
    </row>
    <row r="43591" spans="1:4">
      <c r="A43591" s="489" t="str">
        <f t="shared" si="681"/>
        <v>2390700421認知症対応型共同生活介護</v>
      </c>
      <c r="B43591" s="489">
        <v>2390700421</v>
      </c>
      <c r="C43591" s="489" t="s">
        <v>2087</v>
      </c>
      <c r="D43591" s="489" t="s">
        <v>12567</v>
      </c>
    </row>
    <row r="43592" spans="1:4">
      <c r="A43592" s="489" t="str">
        <f t="shared" si="681"/>
        <v>2390800031介護予防認知症対応型通所介護</v>
      </c>
      <c r="B43592" s="489">
        <v>2390800031</v>
      </c>
      <c r="C43592" s="489" t="s">
        <v>2517</v>
      </c>
      <c r="D43592" s="489" t="s">
        <v>6653</v>
      </c>
    </row>
    <row r="43593" spans="1:4">
      <c r="A43593" s="489" t="str">
        <f t="shared" si="681"/>
        <v>2390800031認知症対応型通所介護</v>
      </c>
      <c r="B43593" s="489">
        <v>2390800031</v>
      </c>
      <c r="C43593" s="489" t="s">
        <v>2516</v>
      </c>
      <c r="D43593" s="489" t="s">
        <v>6653</v>
      </c>
    </row>
    <row r="43594" spans="1:4">
      <c r="A43594" s="489" t="str">
        <f t="shared" si="681"/>
        <v>2390800049介護予防認知症対応型共同生活介護</v>
      </c>
      <c r="B43594" s="489">
        <v>2390800049</v>
      </c>
      <c r="C43594" s="489" t="s">
        <v>2088</v>
      </c>
      <c r="D43594" s="489" t="s">
        <v>12568</v>
      </c>
    </row>
    <row r="43595" spans="1:4">
      <c r="A43595" s="489" t="str">
        <f t="shared" si="681"/>
        <v>2390800049認知症対応型共同生活介護</v>
      </c>
      <c r="B43595" s="489">
        <v>2390800049</v>
      </c>
      <c r="C43595" s="489" t="s">
        <v>2087</v>
      </c>
      <c r="D43595" s="489" t="s">
        <v>12568</v>
      </c>
    </row>
    <row r="43596" spans="1:4">
      <c r="A43596" s="489" t="str">
        <f t="shared" si="681"/>
        <v>2390800056介護予防認知症対応型共同生活介護</v>
      </c>
      <c r="B43596" s="489">
        <v>2390800056</v>
      </c>
      <c r="C43596" s="489" t="s">
        <v>2088</v>
      </c>
      <c r="D43596" s="489" t="s">
        <v>12569</v>
      </c>
    </row>
    <row r="43597" spans="1:4">
      <c r="A43597" s="489" t="str">
        <f t="shared" si="681"/>
        <v>2390800056認知症対応型共同生活介護</v>
      </c>
      <c r="B43597" s="489">
        <v>2390800056</v>
      </c>
      <c r="C43597" s="489" t="s">
        <v>2087</v>
      </c>
      <c r="D43597" s="489" t="s">
        <v>12569</v>
      </c>
    </row>
    <row r="43598" spans="1:4">
      <c r="A43598" s="489" t="str">
        <f t="shared" si="681"/>
        <v>2390800122介護予防認知症対応型共同生活介護</v>
      </c>
      <c r="B43598" s="489">
        <v>2390800122</v>
      </c>
      <c r="C43598" s="489" t="s">
        <v>2088</v>
      </c>
      <c r="D43598" s="489" t="s">
        <v>12570</v>
      </c>
    </row>
    <row r="43599" spans="1:4">
      <c r="A43599" s="489" t="str">
        <f t="shared" si="681"/>
        <v>2390800122認知症対応型共同生活介護</v>
      </c>
      <c r="B43599" s="489">
        <v>2390800122</v>
      </c>
      <c r="C43599" s="489" t="s">
        <v>2087</v>
      </c>
      <c r="D43599" s="489" t="s">
        <v>12570</v>
      </c>
    </row>
    <row r="43600" spans="1:4">
      <c r="A43600" s="489" t="str">
        <f t="shared" si="681"/>
        <v>2390800148介護予防小規模多機能型居宅介護（短期利用型）</v>
      </c>
      <c r="B43600" s="489">
        <v>2390800148</v>
      </c>
      <c r="C43600" s="489" t="s">
        <v>19400</v>
      </c>
      <c r="D43600" s="489" t="s">
        <v>12571</v>
      </c>
    </row>
    <row r="43601" spans="1:4">
      <c r="A43601" s="489" t="str">
        <f t="shared" si="681"/>
        <v>2390800148介護予防小規模多機能型居宅介護</v>
      </c>
      <c r="B43601" s="489">
        <v>2390800148</v>
      </c>
      <c r="C43601" s="489" t="s">
        <v>2518</v>
      </c>
      <c r="D43601" s="489" t="s">
        <v>12571</v>
      </c>
    </row>
    <row r="43602" spans="1:4">
      <c r="A43602" s="489" t="str">
        <f t="shared" si="681"/>
        <v>2390800148小規模多機能型居宅介護（短期利用型）</v>
      </c>
      <c r="B43602" s="489">
        <v>2390800148</v>
      </c>
      <c r="C43602" s="489" t="s">
        <v>19401</v>
      </c>
      <c r="D43602" s="489" t="s">
        <v>12571</v>
      </c>
    </row>
    <row r="43603" spans="1:4">
      <c r="A43603" s="489" t="str">
        <f t="shared" si="681"/>
        <v>2390800148小規模多機能型居宅介護</v>
      </c>
      <c r="B43603" s="489">
        <v>2390800148</v>
      </c>
      <c r="C43603" s="489" t="s">
        <v>2082</v>
      </c>
      <c r="D43603" s="489" t="s">
        <v>12571</v>
      </c>
    </row>
    <row r="43604" spans="1:4">
      <c r="A43604" s="489" t="str">
        <f t="shared" si="681"/>
        <v>2390800155介護予防認知症対応型共同生活介護</v>
      </c>
      <c r="B43604" s="489">
        <v>2390800155</v>
      </c>
      <c r="C43604" s="489" t="s">
        <v>2088</v>
      </c>
      <c r="D43604" s="489" t="s">
        <v>12572</v>
      </c>
    </row>
    <row r="43605" spans="1:4">
      <c r="A43605" s="489" t="str">
        <f t="shared" si="681"/>
        <v>2390800155認知症対応型共同生活介護</v>
      </c>
      <c r="B43605" s="489">
        <v>2390800155</v>
      </c>
      <c r="C43605" s="489" t="s">
        <v>2087</v>
      </c>
      <c r="D43605" s="489" t="s">
        <v>12572</v>
      </c>
    </row>
    <row r="43606" spans="1:4">
      <c r="A43606" s="489" t="str">
        <f t="shared" si="681"/>
        <v>2390800205介護予防認知症対応型共同生活介護</v>
      </c>
      <c r="B43606" s="489">
        <v>2390800205</v>
      </c>
      <c r="C43606" s="489" t="s">
        <v>2088</v>
      </c>
      <c r="D43606" s="489" t="s">
        <v>12573</v>
      </c>
    </row>
    <row r="43607" spans="1:4">
      <c r="A43607" s="489" t="str">
        <f t="shared" si="681"/>
        <v>2390800205認知症対応型共同生活介護</v>
      </c>
      <c r="B43607" s="489">
        <v>2390800205</v>
      </c>
      <c r="C43607" s="489" t="s">
        <v>2087</v>
      </c>
      <c r="D43607" s="489" t="s">
        <v>12573</v>
      </c>
    </row>
    <row r="43608" spans="1:4">
      <c r="A43608" s="489" t="str">
        <f t="shared" si="681"/>
        <v>2390800221地域密着型通所介護</v>
      </c>
      <c r="B43608" s="489">
        <v>2390800221</v>
      </c>
      <c r="C43608" s="489" t="s">
        <v>161</v>
      </c>
      <c r="D43608" s="489" t="s">
        <v>12574</v>
      </c>
    </row>
    <row r="43609" spans="1:4">
      <c r="A43609" s="489" t="str">
        <f t="shared" si="681"/>
        <v>2390800262介護予防認知症対応型共同生活介護</v>
      </c>
      <c r="B43609" s="489">
        <v>2390800262</v>
      </c>
      <c r="C43609" s="489" t="s">
        <v>2088</v>
      </c>
      <c r="D43609" s="489" t="s">
        <v>12575</v>
      </c>
    </row>
    <row r="43610" spans="1:4">
      <c r="A43610" s="489" t="str">
        <f t="shared" si="681"/>
        <v>2390800262認知症対応型共同生活介護</v>
      </c>
      <c r="B43610" s="489">
        <v>2390800262</v>
      </c>
      <c r="C43610" s="489" t="s">
        <v>2087</v>
      </c>
      <c r="D43610" s="489" t="s">
        <v>12575</v>
      </c>
    </row>
    <row r="43611" spans="1:4">
      <c r="A43611" s="489" t="str">
        <f t="shared" si="681"/>
        <v>2390800270介護予防認知症対応型共同生活介護</v>
      </c>
      <c r="B43611" s="489">
        <v>2390800270</v>
      </c>
      <c r="C43611" s="489" t="s">
        <v>2088</v>
      </c>
      <c r="D43611" s="489" t="s">
        <v>12576</v>
      </c>
    </row>
    <row r="43612" spans="1:4">
      <c r="A43612" s="489" t="str">
        <f t="shared" si="681"/>
        <v>2390800270認知症対応型共同生活介護</v>
      </c>
      <c r="B43612" s="489">
        <v>2390800270</v>
      </c>
      <c r="C43612" s="489" t="s">
        <v>2087</v>
      </c>
      <c r="D43612" s="489" t="s">
        <v>12576</v>
      </c>
    </row>
    <row r="43613" spans="1:4">
      <c r="A43613" s="489" t="str">
        <f t="shared" si="681"/>
        <v>2390800288地域密着型通所介護</v>
      </c>
      <c r="B43613" s="489">
        <v>2390800288</v>
      </c>
      <c r="C43613" s="489" t="s">
        <v>161</v>
      </c>
      <c r="D43613" s="489" t="s">
        <v>6662</v>
      </c>
    </row>
    <row r="43614" spans="1:4">
      <c r="A43614" s="489" t="str">
        <f t="shared" si="681"/>
        <v>2390800304地域密着型通所介護</v>
      </c>
      <c r="B43614" s="489">
        <v>2390800304</v>
      </c>
      <c r="C43614" s="489" t="s">
        <v>161</v>
      </c>
      <c r="D43614" s="489" t="s">
        <v>12577</v>
      </c>
    </row>
    <row r="43615" spans="1:4">
      <c r="A43615" s="489" t="str">
        <f t="shared" si="681"/>
        <v>2390800338地域密着型通所介護</v>
      </c>
      <c r="B43615" s="489">
        <v>2390800338</v>
      </c>
      <c r="C43615" s="489" t="s">
        <v>161</v>
      </c>
      <c r="D43615" s="489" t="s">
        <v>12578</v>
      </c>
    </row>
    <row r="43616" spans="1:4">
      <c r="A43616" s="489" t="str">
        <f t="shared" si="681"/>
        <v>2390800346地域密着型通所介護</v>
      </c>
      <c r="B43616" s="489">
        <v>2390800346</v>
      </c>
      <c r="C43616" s="489" t="s">
        <v>161</v>
      </c>
      <c r="D43616" s="489" t="s">
        <v>12579</v>
      </c>
    </row>
    <row r="43617" spans="1:4">
      <c r="A43617" s="489" t="str">
        <f t="shared" si="681"/>
        <v>2390800353地域密着型通所介護</v>
      </c>
      <c r="B43617" s="489">
        <v>2390800353</v>
      </c>
      <c r="C43617" s="489" t="s">
        <v>161</v>
      </c>
      <c r="D43617" s="489" t="s">
        <v>12580</v>
      </c>
    </row>
    <row r="43618" spans="1:4">
      <c r="A43618" s="489" t="str">
        <f t="shared" si="681"/>
        <v>2390800379定期巡回･随時対応型訪問介護看護</v>
      </c>
      <c r="B43618" s="489">
        <v>2390800379</v>
      </c>
      <c r="C43618" s="489" t="s">
        <v>1919</v>
      </c>
      <c r="D43618" s="489" t="s">
        <v>12581</v>
      </c>
    </row>
    <row r="43619" spans="1:4">
      <c r="A43619" s="489" t="str">
        <f t="shared" si="681"/>
        <v>2390800387地域密着型通所介護</v>
      </c>
      <c r="B43619" s="489">
        <v>2390800387</v>
      </c>
      <c r="C43619" s="489" t="s">
        <v>161</v>
      </c>
      <c r="D43619" s="489" t="s">
        <v>12582</v>
      </c>
    </row>
    <row r="43620" spans="1:4">
      <c r="A43620" s="489" t="str">
        <f t="shared" si="681"/>
        <v>2390800395地域密着型通所介護</v>
      </c>
      <c r="B43620" s="489">
        <v>2390800395</v>
      </c>
      <c r="C43620" s="489" t="s">
        <v>161</v>
      </c>
      <c r="D43620" s="489" t="s">
        <v>12583</v>
      </c>
    </row>
    <row r="43621" spans="1:4">
      <c r="A43621" s="489" t="str">
        <f t="shared" si="681"/>
        <v>2390800395地域密着型通所介護</v>
      </c>
      <c r="B43621" s="489">
        <v>2390800395</v>
      </c>
      <c r="C43621" s="489" t="s">
        <v>161</v>
      </c>
      <c r="D43621" s="489" t="s">
        <v>12583</v>
      </c>
    </row>
    <row r="43622" spans="1:4">
      <c r="A43622" s="489" t="str">
        <f t="shared" si="681"/>
        <v>2390800395地域密着型通所介護</v>
      </c>
      <c r="B43622" s="489">
        <v>2390800395</v>
      </c>
      <c r="C43622" s="489" t="s">
        <v>161</v>
      </c>
      <c r="D43622" s="489" t="s">
        <v>12583</v>
      </c>
    </row>
    <row r="43623" spans="1:4">
      <c r="A43623" s="489" t="str">
        <f t="shared" si="681"/>
        <v>2390800403介護予防認知症対応型通所介護</v>
      </c>
      <c r="B43623" s="489">
        <v>2390800403</v>
      </c>
      <c r="C43623" s="489" t="s">
        <v>2517</v>
      </c>
      <c r="D43623" s="489" t="s">
        <v>12584</v>
      </c>
    </row>
    <row r="43624" spans="1:4">
      <c r="A43624" s="489" t="str">
        <f t="shared" si="681"/>
        <v>2390800403認知症対応型通所介護</v>
      </c>
      <c r="B43624" s="489">
        <v>2390800403</v>
      </c>
      <c r="C43624" s="489" t="s">
        <v>2516</v>
      </c>
      <c r="D43624" s="489" t="s">
        <v>12584</v>
      </c>
    </row>
    <row r="43625" spans="1:4">
      <c r="A43625" s="489" t="str">
        <f t="shared" si="681"/>
        <v>2390800411介護予防小規模多機能型居宅介護（短期利用型）</v>
      </c>
      <c r="B43625" s="489">
        <v>2390800411</v>
      </c>
      <c r="C43625" s="489" t="s">
        <v>19400</v>
      </c>
      <c r="D43625" s="489" t="s">
        <v>12585</v>
      </c>
    </row>
    <row r="43626" spans="1:4">
      <c r="A43626" s="489" t="str">
        <f t="shared" si="681"/>
        <v>2390800411介護予防小規模多機能型居宅介護</v>
      </c>
      <c r="B43626" s="489">
        <v>2390800411</v>
      </c>
      <c r="C43626" s="489" t="s">
        <v>2518</v>
      </c>
      <c r="D43626" s="489" t="s">
        <v>12585</v>
      </c>
    </row>
    <row r="43627" spans="1:4">
      <c r="A43627" s="489" t="str">
        <f t="shared" si="681"/>
        <v>2390800411小規模多機能型居宅介護（短期利用型）</v>
      </c>
      <c r="B43627" s="489">
        <v>2390800411</v>
      </c>
      <c r="C43627" s="489" t="s">
        <v>19401</v>
      </c>
      <c r="D43627" s="489" t="s">
        <v>12585</v>
      </c>
    </row>
    <row r="43628" spans="1:4">
      <c r="A43628" s="489" t="str">
        <f t="shared" si="681"/>
        <v>2390800411小規模多機能型居宅介護</v>
      </c>
      <c r="B43628" s="489">
        <v>2390800411</v>
      </c>
      <c r="C43628" s="489" t="s">
        <v>2082</v>
      </c>
      <c r="D43628" s="489" t="s">
        <v>12585</v>
      </c>
    </row>
    <row r="43629" spans="1:4">
      <c r="A43629" s="489" t="str">
        <f t="shared" si="681"/>
        <v>2390800429地域密着型通所介護</v>
      </c>
      <c r="B43629" s="489">
        <v>2390800429</v>
      </c>
      <c r="C43629" s="489" t="s">
        <v>161</v>
      </c>
      <c r="D43629" s="489" t="s">
        <v>12586</v>
      </c>
    </row>
    <row r="43630" spans="1:4">
      <c r="A43630" s="489" t="str">
        <f t="shared" si="681"/>
        <v>2390800437介護予防認知症対応型共同生活介護</v>
      </c>
      <c r="B43630" s="489">
        <v>2390800437</v>
      </c>
      <c r="C43630" s="489" t="s">
        <v>2088</v>
      </c>
      <c r="D43630" s="489" t="s">
        <v>12587</v>
      </c>
    </row>
    <row r="43631" spans="1:4">
      <c r="A43631" s="489" t="str">
        <f t="shared" si="681"/>
        <v>2390800437認知症対応型共同生活介護</v>
      </c>
      <c r="B43631" s="489">
        <v>2390800437</v>
      </c>
      <c r="C43631" s="489" t="s">
        <v>2087</v>
      </c>
      <c r="D43631" s="489" t="s">
        <v>12587</v>
      </c>
    </row>
    <row r="43632" spans="1:4">
      <c r="A43632" s="489" t="str">
        <f t="shared" si="681"/>
        <v>2390900013介護予防認知症対応型通所介護</v>
      </c>
      <c r="B43632" s="489">
        <v>2390900013</v>
      </c>
      <c r="C43632" s="489" t="s">
        <v>2517</v>
      </c>
      <c r="D43632" s="489" t="s">
        <v>12588</v>
      </c>
    </row>
    <row r="43633" spans="1:4">
      <c r="A43633" s="489" t="str">
        <f t="shared" si="681"/>
        <v>2390900013認知症対応型通所介護</v>
      </c>
      <c r="B43633" s="489">
        <v>2390900013</v>
      </c>
      <c r="C43633" s="489" t="s">
        <v>2516</v>
      </c>
      <c r="D43633" s="489" t="s">
        <v>12588</v>
      </c>
    </row>
    <row r="43634" spans="1:4">
      <c r="A43634" s="489" t="str">
        <f t="shared" si="681"/>
        <v>2390900021介護予防認知症対応型共同生活介護</v>
      </c>
      <c r="B43634" s="489">
        <v>2390900021</v>
      </c>
      <c r="C43634" s="489" t="s">
        <v>2088</v>
      </c>
      <c r="D43634" s="489" t="s">
        <v>12589</v>
      </c>
    </row>
    <row r="43635" spans="1:4">
      <c r="A43635" s="489" t="str">
        <f t="shared" si="681"/>
        <v>2390900021認知症対応型共同生活介護</v>
      </c>
      <c r="B43635" s="489">
        <v>2390900021</v>
      </c>
      <c r="C43635" s="489" t="s">
        <v>2087</v>
      </c>
      <c r="D43635" s="489" t="s">
        <v>12589</v>
      </c>
    </row>
    <row r="43636" spans="1:4">
      <c r="A43636" s="489" t="str">
        <f t="shared" si="681"/>
        <v>2390900039介護予防認知症対応型共同生活介護</v>
      </c>
      <c r="B43636" s="489">
        <v>2390900039</v>
      </c>
      <c r="C43636" s="489" t="s">
        <v>2088</v>
      </c>
      <c r="D43636" s="489" t="s">
        <v>12590</v>
      </c>
    </row>
    <row r="43637" spans="1:4">
      <c r="A43637" s="489" t="str">
        <f t="shared" si="681"/>
        <v>2390900039認知症対応型共同生活介護</v>
      </c>
      <c r="B43637" s="489">
        <v>2390900039</v>
      </c>
      <c r="C43637" s="489" t="s">
        <v>2087</v>
      </c>
      <c r="D43637" s="489" t="s">
        <v>12590</v>
      </c>
    </row>
    <row r="43638" spans="1:4">
      <c r="A43638" s="489" t="str">
        <f t="shared" si="681"/>
        <v>2390900047介護予防小規模多機能型居宅介護（短期利用型）</v>
      </c>
      <c r="B43638" s="489">
        <v>2390900047</v>
      </c>
      <c r="C43638" s="489" t="s">
        <v>19400</v>
      </c>
      <c r="D43638" s="489" t="s">
        <v>12591</v>
      </c>
    </row>
    <row r="43639" spans="1:4">
      <c r="A43639" s="489" t="str">
        <f t="shared" si="681"/>
        <v>2390900047介護予防小規模多機能型居宅介護</v>
      </c>
      <c r="B43639" s="489">
        <v>2390900047</v>
      </c>
      <c r="C43639" s="489" t="s">
        <v>2518</v>
      </c>
      <c r="D43639" s="489" t="s">
        <v>12591</v>
      </c>
    </row>
    <row r="43640" spans="1:4">
      <c r="A43640" s="489" t="str">
        <f t="shared" si="681"/>
        <v>2390900047小規模多機能型居宅介護（短期利用型）</v>
      </c>
      <c r="B43640" s="489">
        <v>2390900047</v>
      </c>
      <c r="C43640" s="489" t="s">
        <v>19401</v>
      </c>
      <c r="D43640" s="489" t="s">
        <v>12591</v>
      </c>
    </row>
    <row r="43641" spans="1:4">
      <c r="A43641" s="489" t="str">
        <f t="shared" si="681"/>
        <v>2390900047小規模多機能型居宅介護</v>
      </c>
      <c r="B43641" s="489">
        <v>2390900047</v>
      </c>
      <c r="C43641" s="489" t="s">
        <v>2082</v>
      </c>
      <c r="D43641" s="489" t="s">
        <v>12591</v>
      </c>
    </row>
    <row r="43642" spans="1:4">
      <c r="A43642" s="489" t="str">
        <f t="shared" si="681"/>
        <v>2390900112地域密着型介護老人福祉施設</v>
      </c>
      <c r="B43642" s="489">
        <v>2390900112</v>
      </c>
      <c r="C43642" s="489" t="s">
        <v>206</v>
      </c>
      <c r="D43642" s="489" t="s">
        <v>12592</v>
      </c>
    </row>
    <row r="43643" spans="1:4">
      <c r="A43643" s="489" t="str">
        <f t="shared" si="681"/>
        <v>2390900112地域密着型介護老人福祉施設</v>
      </c>
      <c r="B43643" s="489">
        <v>2390900112</v>
      </c>
      <c r="C43643" s="489" t="s">
        <v>206</v>
      </c>
      <c r="D43643" s="489" t="s">
        <v>12592</v>
      </c>
    </row>
    <row r="43644" spans="1:4">
      <c r="A43644" s="489" t="str">
        <f t="shared" si="681"/>
        <v>2390900138介護予防認知症対応型共同生活介護</v>
      </c>
      <c r="B43644" s="489">
        <v>2390900138</v>
      </c>
      <c r="C43644" s="489" t="s">
        <v>2088</v>
      </c>
      <c r="D43644" s="489" t="s">
        <v>12593</v>
      </c>
    </row>
    <row r="43645" spans="1:4">
      <c r="A43645" s="489" t="str">
        <f t="shared" si="681"/>
        <v>2390900138介護予防認知症対応型通所介護</v>
      </c>
      <c r="B43645" s="489">
        <v>2390900138</v>
      </c>
      <c r="C43645" s="489" t="s">
        <v>2517</v>
      </c>
      <c r="D43645" s="489" t="s">
        <v>12593</v>
      </c>
    </row>
    <row r="43646" spans="1:4">
      <c r="A43646" s="489" t="str">
        <f t="shared" si="681"/>
        <v>2390900138認知症対応型共同生活介護</v>
      </c>
      <c r="B43646" s="489">
        <v>2390900138</v>
      </c>
      <c r="C43646" s="489" t="s">
        <v>2087</v>
      </c>
      <c r="D43646" s="489" t="s">
        <v>12593</v>
      </c>
    </row>
    <row r="43647" spans="1:4">
      <c r="A43647" s="489" t="str">
        <f t="shared" si="681"/>
        <v>2390900138認知症対応型通所介護</v>
      </c>
      <c r="B43647" s="489">
        <v>2390900138</v>
      </c>
      <c r="C43647" s="489" t="s">
        <v>2516</v>
      </c>
      <c r="D43647" s="489" t="s">
        <v>12593</v>
      </c>
    </row>
    <row r="43648" spans="1:4">
      <c r="A43648" s="489" t="str">
        <f t="shared" si="681"/>
        <v>2390900153地域密着型通所介護</v>
      </c>
      <c r="B43648" s="489">
        <v>2390900153</v>
      </c>
      <c r="C43648" s="489" t="s">
        <v>161</v>
      </c>
      <c r="D43648" s="489" t="s">
        <v>12594</v>
      </c>
    </row>
    <row r="43649" spans="1:4">
      <c r="A43649" s="489" t="str">
        <f t="shared" si="681"/>
        <v>2390900179地域密着型通所介護</v>
      </c>
      <c r="B43649" s="489">
        <v>2390900179</v>
      </c>
      <c r="C43649" s="489" t="s">
        <v>161</v>
      </c>
      <c r="D43649" s="489" t="s">
        <v>12595</v>
      </c>
    </row>
    <row r="43650" spans="1:4">
      <c r="A43650" s="489" t="str">
        <f t="shared" ref="A43650:A43713" si="682">B43650&amp;C43650</f>
        <v>2390900195地域密着型通所介護</v>
      </c>
      <c r="B43650" s="489">
        <v>2390900195</v>
      </c>
      <c r="C43650" s="489" t="s">
        <v>161</v>
      </c>
      <c r="D43650" s="489" t="s">
        <v>12596</v>
      </c>
    </row>
    <row r="43651" spans="1:4">
      <c r="A43651" s="489" t="str">
        <f t="shared" si="682"/>
        <v>2390900229地域密着型通所介護</v>
      </c>
      <c r="B43651" s="489">
        <v>2390900229</v>
      </c>
      <c r="C43651" s="489" t="s">
        <v>161</v>
      </c>
      <c r="D43651" s="489" t="s">
        <v>12597</v>
      </c>
    </row>
    <row r="43652" spans="1:4">
      <c r="A43652" s="489" t="str">
        <f t="shared" si="682"/>
        <v>2390900237介護予防認知症対応型共同生活介護</v>
      </c>
      <c r="B43652" s="489">
        <v>2390900237</v>
      </c>
      <c r="C43652" s="489" t="s">
        <v>2088</v>
      </c>
      <c r="D43652" s="489" t="s">
        <v>12598</v>
      </c>
    </row>
    <row r="43653" spans="1:4">
      <c r="A43653" s="489" t="str">
        <f t="shared" si="682"/>
        <v>2390900237認知症対応型共同生活介護</v>
      </c>
      <c r="B43653" s="489">
        <v>2390900237</v>
      </c>
      <c r="C43653" s="489" t="s">
        <v>2087</v>
      </c>
      <c r="D43653" s="489" t="s">
        <v>12598</v>
      </c>
    </row>
    <row r="43654" spans="1:4">
      <c r="A43654" s="489" t="str">
        <f t="shared" si="682"/>
        <v>2390900245地域密着型通所介護</v>
      </c>
      <c r="B43654" s="489">
        <v>2390900245</v>
      </c>
      <c r="C43654" s="489" t="s">
        <v>161</v>
      </c>
      <c r="D43654" s="489" t="s">
        <v>12599</v>
      </c>
    </row>
    <row r="43655" spans="1:4">
      <c r="A43655" s="489" t="str">
        <f t="shared" si="682"/>
        <v>2391000011介護予防認知症対応型共同生活介護</v>
      </c>
      <c r="B43655" s="489">
        <v>2391000011</v>
      </c>
      <c r="C43655" s="489" t="s">
        <v>2088</v>
      </c>
      <c r="D43655" s="489" t="s">
        <v>12600</v>
      </c>
    </row>
    <row r="43656" spans="1:4">
      <c r="A43656" s="489" t="str">
        <f t="shared" si="682"/>
        <v>2391000011認知症対応型共同生活介護</v>
      </c>
      <c r="B43656" s="489">
        <v>2391000011</v>
      </c>
      <c r="C43656" s="489" t="s">
        <v>2087</v>
      </c>
      <c r="D43656" s="489" t="s">
        <v>12600</v>
      </c>
    </row>
    <row r="43657" spans="1:4">
      <c r="A43657" s="489" t="str">
        <f t="shared" si="682"/>
        <v>2391000029介護予防小規模多機能型居宅介護</v>
      </c>
      <c r="B43657" s="489">
        <v>2391000029</v>
      </c>
      <c r="C43657" s="489" t="s">
        <v>2518</v>
      </c>
      <c r="D43657" s="489" t="s">
        <v>12601</v>
      </c>
    </row>
    <row r="43658" spans="1:4">
      <c r="A43658" s="489" t="str">
        <f t="shared" si="682"/>
        <v>2391000029小規模多機能型居宅介護（短期利用型）</v>
      </c>
      <c r="B43658" s="489">
        <v>2391000029</v>
      </c>
      <c r="C43658" s="489" t="s">
        <v>19401</v>
      </c>
      <c r="D43658" s="489" t="s">
        <v>12601</v>
      </c>
    </row>
    <row r="43659" spans="1:4">
      <c r="A43659" s="489" t="str">
        <f t="shared" si="682"/>
        <v>2391000029小規模多機能型居宅介護</v>
      </c>
      <c r="B43659" s="489">
        <v>2391000029</v>
      </c>
      <c r="C43659" s="489" t="s">
        <v>2082</v>
      </c>
      <c r="D43659" s="489" t="s">
        <v>12601</v>
      </c>
    </row>
    <row r="43660" spans="1:4">
      <c r="A43660" s="489" t="str">
        <f t="shared" si="682"/>
        <v>2391000037介護予防認知症対応型通所介護</v>
      </c>
      <c r="B43660" s="489">
        <v>2391000037</v>
      </c>
      <c r="C43660" s="489" t="s">
        <v>2517</v>
      </c>
      <c r="D43660" s="489" t="s">
        <v>12602</v>
      </c>
    </row>
    <row r="43661" spans="1:4">
      <c r="A43661" s="489" t="str">
        <f t="shared" si="682"/>
        <v>2391000037認知症対応型通所介護</v>
      </c>
      <c r="B43661" s="489">
        <v>2391000037</v>
      </c>
      <c r="C43661" s="489" t="s">
        <v>2516</v>
      </c>
      <c r="D43661" s="489" t="s">
        <v>12602</v>
      </c>
    </row>
    <row r="43662" spans="1:4">
      <c r="A43662" s="489" t="str">
        <f t="shared" si="682"/>
        <v>2391000052介護予防認知症対応型共同生活介護</v>
      </c>
      <c r="B43662" s="489">
        <v>2391000052</v>
      </c>
      <c r="C43662" s="489" t="s">
        <v>2088</v>
      </c>
      <c r="D43662" s="489" t="s">
        <v>12603</v>
      </c>
    </row>
    <row r="43663" spans="1:4">
      <c r="A43663" s="489" t="str">
        <f t="shared" si="682"/>
        <v>2391000052認知症対応型共同生活介護</v>
      </c>
      <c r="B43663" s="489">
        <v>2391000052</v>
      </c>
      <c r="C43663" s="489" t="s">
        <v>2087</v>
      </c>
      <c r="D43663" s="489" t="s">
        <v>12603</v>
      </c>
    </row>
    <row r="43664" spans="1:4">
      <c r="A43664" s="489" t="str">
        <f t="shared" si="682"/>
        <v>2391000060介護予防認知症対応型共同生活介護</v>
      </c>
      <c r="B43664" s="489">
        <v>2391000060</v>
      </c>
      <c r="C43664" s="489" t="s">
        <v>2088</v>
      </c>
      <c r="D43664" s="489" t="s">
        <v>12604</v>
      </c>
    </row>
    <row r="43665" spans="1:4">
      <c r="A43665" s="489" t="str">
        <f t="shared" si="682"/>
        <v>2391000060認知症対応型共同生活介護</v>
      </c>
      <c r="B43665" s="489">
        <v>2391000060</v>
      </c>
      <c r="C43665" s="489" t="s">
        <v>2087</v>
      </c>
      <c r="D43665" s="489" t="s">
        <v>12604</v>
      </c>
    </row>
    <row r="43666" spans="1:4">
      <c r="A43666" s="489" t="str">
        <f t="shared" si="682"/>
        <v>2391000078介護予防認知症対応型共同生活介護</v>
      </c>
      <c r="B43666" s="489">
        <v>2391000078</v>
      </c>
      <c r="C43666" s="489" t="s">
        <v>2088</v>
      </c>
      <c r="D43666" s="489" t="s">
        <v>12605</v>
      </c>
    </row>
    <row r="43667" spans="1:4">
      <c r="A43667" s="489" t="str">
        <f t="shared" si="682"/>
        <v>2391000078認知症対応型共同生活介護</v>
      </c>
      <c r="B43667" s="489">
        <v>2391000078</v>
      </c>
      <c r="C43667" s="489" t="s">
        <v>2087</v>
      </c>
      <c r="D43667" s="489" t="s">
        <v>12605</v>
      </c>
    </row>
    <row r="43668" spans="1:4">
      <c r="A43668" s="489" t="str">
        <f t="shared" si="682"/>
        <v>2391000110地域密着型介護老人福祉施設</v>
      </c>
      <c r="B43668" s="489">
        <v>2391000110</v>
      </c>
      <c r="C43668" s="489" t="s">
        <v>206</v>
      </c>
      <c r="D43668" s="489" t="s">
        <v>12606</v>
      </c>
    </row>
    <row r="43669" spans="1:4">
      <c r="A43669" s="489" t="str">
        <f t="shared" si="682"/>
        <v>2391000128介護予防認知症対応型通所介護</v>
      </c>
      <c r="B43669" s="489">
        <v>2391000128</v>
      </c>
      <c r="C43669" s="489" t="s">
        <v>2517</v>
      </c>
      <c r="D43669" s="489" t="s">
        <v>12607</v>
      </c>
    </row>
    <row r="43670" spans="1:4">
      <c r="A43670" s="489" t="str">
        <f t="shared" si="682"/>
        <v>2391000128認知症対応型通所介護</v>
      </c>
      <c r="B43670" s="489">
        <v>2391000128</v>
      </c>
      <c r="C43670" s="489" t="s">
        <v>2516</v>
      </c>
      <c r="D43670" s="489" t="s">
        <v>12607</v>
      </c>
    </row>
    <row r="43671" spans="1:4">
      <c r="A43671" s="489" t="str">
        <f t="shared" si="682"/>
        <v>2391000136小規模多機能型居宅介護（短期利用型）</v>
      </c>
      <c r="B43671" s="489">
        <v>2391000136</v>
      </c>
      <c r="C43671" s="489" t="s">
        <v>19401</v>
      </c>
      <c r="D43671" s="489" t="s">
        <v>12608</v>
      </c>
    </row>
    <row r="43672" spans="1:4">
      <c r="A43672" s="489" t="str">
        <f t="shared" si="682"/>
        <v>2391000136小規模多機能型居宅介護</v>
      </c>
      <c r="B43672" s="489">
        <v>2391000136</v>
      </c>
      <c r="C43672" s="489" t="s">
        <v>2082</v>
      </c>
      <c r="D43672" s="489" t="s">
        <v>12608</v>
      </c>
    </row>
    <row r="43673" spans="1:4">
      <c r="A43673" s="489" t="str">
        <f t="shared" si="682"/>
        <v>2391000144地域密着型介護老人福祉施設</v>
      </c>
      <c r="B43673" s="489">
        <v>2391000144</v>
      </c>
      <c r="C43673" s="489" t="s">
        <v>206</v>
      </c>
      <c r="D43673" s="489" t="s">
        <v>12609</v>
      </c>
    </row>
    <row r="43674" spans="1:4">
      <c r="A43674" s="489" t="str">
        <f t="shared" si="682"/>
        <v>2391000169介護予防認知症対応型通所介護</v>
      </c>
      <c r="B43674" s="489">
        <v>2391000169</v>
      </c>
      <c r="C43674" s="489" t="s">
        <v>2517</v>
      </c>
      <c r="D43674" s="489" t="s">
        <v>12610</v>
      </c>
    </row>
    <row r="43675" spans="1:4">
      <c r="A43675" s="489" t="str">
        <f t="shared" si="682"/>
        <v>2391000169認知症対応型通所介護</v>
      </c>
      <c r="B43675" s="489">
        <v>2391000169</v>
      </c>
      <c r="C43675" s="489" t="s">
        <v>2516</v>
      </c>
      <c r="D43675" s="489" t="s">
        <v>12610</v>
      </c>
    </row>
    <row r="43676" spans="1:4">
      <c r="A43676" s="489" t="str">
        <f t="shared" si="682"/>
        <v>2391000177地域密着型介護老人福祉施設</v>
      </c>
      <c r="B43676" s="489">
        <v>2391000177</v>
      </c>
      <c r="C43676" s="489" t="s">
        <v>206</v>
      </c>
      <c r="D43676" s="489" t="s">
        <v>6901</v>
      </c>
    </row>
    <row r="43677" spans="1:4">
      <c r="A43677" s="489" t="str">
        <f t="shared" si="682"/>
        <v>2391000185介護予防認知症対応型共同生活介護</v>
      </c>
      <c r="B43677" s="489">
        <v>2391000185</v>
      </c>
      <c r="C43677" s="489" t="s">
        <v>2088</v>
      </c>
      <c r="D43677" s="489" t="s">
        <v>12611</v>
      </c>
    </row>
    <row r="43678" spans="1:4">
      <c r="A43678" s="489" t="str">
        <f t="shared" si="682"/>
        <v>2391000185認知症対応型共同生活介護</v>
      </c>
      <c r="B43678" s="489">
        <v>2391000185</v>
      </c>
      <c r="C43678" s="489" t="s">
        <v>2087</v>
      </c>
      <c r="D43678" s="489" t="s">
        <v>12611</v>
      </c>
    </row>
    <row r="43679" spans="1:4">
      <c r="A43679" s="489" t="str">
        <f t="shared" si="682"/>
        <v>2391000193介護予防小規模多機能型居宅介護</v>
      </c>
      <c r="B43679" s="489">
        <v>2391000193</v>
      </c>
      <c r="C43679" s="489" t="s">
        <v>2518</v>
      </c>
      <c r="D43679" s="489" t="s">
        <v>12612</v>
      </c>
    </row>
    <row r="43680" spans="1:4">
      <c r="A43680" s="489" t="str">
        <f t="shared" si="682"/>
        <v>2391000193小規模多機能型居宅介護</v>
      </c>
      <c r="B43680" s="489">
        <v>2391000193</v>
      </c>
      <c r="C43680" s="489" t="s">
        <v>2082</v>
      </c>
      <c r="D43680" s="489" t="s">
        <v>12612</v>
      </c>
    </row>
    <row r="43681" spans="1:4">
      <c r="A43681" s="489" t="str">
        <f t="shared" si="682"/>
        <v>2391000201介護予防認知症対応型共同生活介護</v>
      </c>
      <c r="B43681" s="489">
        <v>2391000201</v>
      </c>
      <c r="C43681" s="489" t="s">
        <v>2088</v>
      </c>
      <c r="D43681" s="489" t="s">
        <v>12613</v>
      </c>
    </row>
    <row r="43682" spans="1:4">
      <c r="A43682" s="489" t="str">
        <f t="shared" si="682"/>
        <v>2391000201認知症対応型共同生活介護</v>
      </c>
      <c r="B43682" s="489">
        <v>2391000201</v>
      </c>
      <c r="C43682" s="489" t="s">
        <v>2087</v>
      </c>
      <c r="D43682" s="489" t="s">
        <v>12613</v>
      </c>
    </row>
    <row r="43683" spans="1:4">
      <c r="A43683" s="489" t="str">
        <f t="shared" si="682"/>
        <v>2391000235地域密着型通所介護</v>
      </c>
      <c r="B43683" s="489">
        <v>2391000235</v>
      </c>
      <c r="C43683" s="489" t="s">
        <v>161</v>
      </c>
      <c r="D43683" s="489" t="s">
        <v>12614</v>
      </c>
    </row>
    <row r="43684" spans="1:4">
      <c r="A43684" s="489" t="str">
        <f t="shared" si="682"/>
        <v>2391000250介護予防小規模多機能型居宅介護（短期利用型）</v>
      </c>
      <c r="B43684" s="489">
        <v>2391000250</v>
      </c>
      <c r="C43684" s="489" t="s">
        <v>19400</v>
      </c>
      <c r="D43684" s="489" t="s">
        <v>12615</v>
      </c>
    </row>
    <row r="43685" spans="1:4">
      <c r="A43685" s="489" t="str">
        <f t="shared" si="682"/>
        <v>2391000250介護予防小規模多機能型居宅介護</v>
      </c>
      <c r="B43685" s="489">
        <v>2391000250</v>
      </c>
      <c r="C43685" s="489" t="s">
        <v>2518</v>
      </c>
      <c r="D43685" s="489" t="s">
        <v>12615</v>
      </c>
    </row>
    <row r="43686" spans="1:4">
      <c r="A43686" s="489" t="str">
        <f t="shared" si="682"/>
        <v>2391000250小規模多機能型居宅介護（短期利用型）</v>
      </c>
      <c r="B43686" s="489">
        <v>2391000250</v>
      </c>
      <c r="C43686" s="489" t="s">
        <v>19401</v>
      </c>
      <c r="D43686" s="489" t="s">
        <v>12615</v>
      </c>
    </row>
    <row r="43687" spans="1:4">
      <c r="A43687" s="489" t="str">
        <f t="shared" si="682"/>
        <v>2391000250小規模多機能型居宅介護</v>
      </c>
      <c r="B43687" s="489">
        <v>2391000250</v>
      </c>
      <c r="C43687" s="489" t="s">
        <v>2082</v>
      </c>
      <c r="D43687" s="489" t="s">
        <v>12615</v>
      </c>
    </row>
    <row r="43688" spans="1:4">
      <c r="A43688" s="489" t="str">
        <f t="shared" si="682"/>
        <v>2391000276介護予防認知症対応型共同生活介護</v>
      </c>
      <c r="B43688" s="489">
        <v>2391000276</v>
      </c>
      <c r="C43688" s="489" t="s">
        <v>2088</v>
      </c>
      <c r="D43688" s="489" t="s">
        <v>12616</v>
      </c>
    </row>
    <row r="43689" spans="1:4">
      <c r="A43689" s="489" t="str">
        <f t="shared" si="682"/>
        <v>2391000276認知症対応型共同生活介護</v>
      </c>
      <c r="B43689" s="489">
        <v>2391000276</v>
      </c>
      <c r="C43689" s="489" t="s">
        <v>2087</v>
      </c>
      <c r="D43689" s="489" t="s">
        <v>12616</v>
      </c>
    </row>
    <row r="43690" spans="1:4">
      <c r="A43690" s="489" t="str">
        <f t="shared" si="682"/>
        <v>2391000318地域密着型通所介護</v>
      </c>
      <c r="B43690" s="489">
        <v>2391000318</v>
      </c>
      <c r="C43690" s="489" t="s">
        <v>161</v>
      </c>
      <c r="D43690" s="489" t="s">
        <v>12617</v>
      </c>
    </row>
    <row r="43691" spans="1:4">
      <c r="A43691" s="489" t="str">
        <f t="shared" si="682"/>
        <v>2391000326介護予防認知症対応型通所介護</v>
      </c>
      <c r="B43691" s="489">
        <v>2391000326</v>
      </c>
      <c r="C43691" s="489" t="s">
        <v>2517</v>
      </c>
      <c r="D43691" s="489" t="s">
        <v>12618</v>
      </c>
    </row>
    <row r="43692" spans="1:4">
      <c r="A43692" s="489" t="str">
        <f t="shared" si="682"/>
        <v>2391000326認知症対応型通所介護</v>
      </c>
      <c r="B43692" s="489">
        <v>2391000326</v>
      </c>
      <c r="C43692" s="489" t="s">
        <v>2516</v>
      </c>
      <c r="D43692" s="489" t="s">
        <v>12618</v>
      </c>
    </row>
    <row r="43693" spans="1:4">
      <c r="A43693" s="489" t="str">
        <f t="shared" si="682"/>
        <v>2391000334介護予防認知症対応型共同生活介護</v>
      </c>
      <c r="B43693" s="489">
        <v>2391000334</v>
      </c>
      <c r="C43693" s="489" t="s">
        <v>2088</v>
      </c>
      <c r="D43693" s="489" t="s">
        <v>12619</v>
      </c>
    </row>
    <row r="43694" spans="1:4">
      <c r="A43694" s="489" t="str">
        <f t="shared" si="682"/>
        <v>2391000334認知症対応型共同生活介護</v>
      </c>
      <c r="B43694" s="489">
        <v>2391000334</v>
      </c>
      <c r="C43694" s="489" t="s">
        <v>2087</v>
      </c>
      <c r="D43694" s="489" t="s">
        <v>12619</v>
      </c>
    </row>
    <row r="43695" spans="1:4">
      <c r="A43695" s="489" t="str">
        <f t="shared" si="682"/>
        <v>2391000342地域密着型通所介護</v>
      </c>
      <c r="B43695" s="489">
        <v>2391000342</v>
      </c>
      <c r="C43695" s="489" t="s">
        <v>161</v>
      </c>
      <c r="D43695" s="489" t="s">
        <v>12620</v>
      </c>
    </row>
    <row r="43696" spans="1:4">
      <c r="A43696" s="489" t="str">
        <f t="shared" si="682"/>
        <v>2391000375地域密着型通所介護</v>
      </c>
      <c r="B43696" s="489">
        <v>2391000375</v>
      </c>
      <c r="C43696" s="489" t="s">
        <v>161</v>
      </c>
      <c r="D43696" s="489" t="s">
        <v>12621</v>
      </c>
    </row>
    <row r="43697" spans="1:4">
      <c r="A43697" s="489" t="str">
        <f t="shared" si="682"/>
        <v>2391000383地域密着型通所介護</v>
      </c>
      <c r="B43697" s="489">
        <v>2391000383</v>
      </c>
      <c r="C43697" s="489" t="s">
        <v>161</v>
      </c>
      <c r="D43697" s="489" t="s">
        <v>12622</v>
      </c>
    </row>
    <row r="43698" spans="1:4">
      <c r="A43698" s="489" t="str">
        <f t="shared" si="682"/>
        <v>2391000391地域密着型通所介護</v>
      </c>
      <c r="B43698" s="489">
        <v>2391000391</v>
      </c>
      <c r="C43698" s="489" t="s">
        <v>161</v>
      </c>
      <c r="D43698" s="489" t="s">
        <v>12623</v>
      </c>
    </row>
    <row r="43699" spans="1:4">
      <c r="A43699" s="489" t="str">
        <f t="shared" si="682"/>
        <v>2391000409地域密着型通所介護</v>
      </c>
      <c r="B43699" s="489">
        <v>2391000409</v>
      </c>
      <c r="C43699" s="489" t="s">
        <v>161</v>
      </c>
      <c r="D43699" s="489" t="s">
        <v>12624</v>
      </c>
    </row>
    <row r="43700" spans="1:4">
      <c r="A43700" s="489" t="str">
        <f t="shared" si="682"/>
        <v>2391000417看護小規模多機能型居宅介護</v>
      </c>
      <c r="B43700" s="489">
        <v>2391000417</v>
      </c>
      <c r="C43700" s="489" t="s">
        <v>1920</v>
      </c>
      <c r="D43700" s="489" t="s">
        <v>12625</v>
      </c>
    </row>
    <row r="43701" spans="1:4">
      <c r="A43701" s="489" t="str">
        <f t="shared" si="682"/>
        <v>2391000425介護予防認知症対応型共同生活介護</v>
      </c>
      <c r="B43701" s="489">
        <v>2391000425</v>
      </c>
      <c r="C43701" s="489" t="s">
        <v>2088</v>
      </c>
      <c r="D43701" s="489" t="s">
        <v>12626</v>
      </c>
    </row>
    <row r="43702" spans="1:4">
      <c r="A43702" s="489" t="str">
        <f t="shared" si="682"/>
        <v>2391000425認知症対応型共同生活介護</v>
      </c>
      <c r="B43702" s="489">
        <v>2391000425</v>
      </c>
      <c r="C43702" s="489" t="s">
        <v>2087</v>
      </c>
      <c r="D43702" s="489" t="s">
        <v>12626</v>
      </c>
    </row>
    <row r="43703" spans="1:4">
      <c r="A43703" s="489" t="str">
        <f t="shared" si="682"/>
        <v>2391000466地域密着型通所介護</v>
      </c>
      <c r="B43703" s="489">
        <v>2391000466</v>
      </c>
      <c r="C43703" s="489" t="s">
        <v>161</v>
      </c>
      <c r="D43703" s="489" t="s">
        <v>12627</v>
      </c>
    </row>
    <row r="43704" spans="1:4">
      <c r="A43704" s="489" t="str">
        <f t="shared" si="682"/>
        <v>2391000474地域密着型通所介護</v>
      </c>
      <c r="B43704" s="489">
        <v>2391000474</v>
      </c>
      <c r="C43704" s="489" t="s">
        <v>161</v>
      </c>
      <c r="D43704" s="489" t="s">
        <v>12628</v>
      </c>
    </row>
    <row r="43705" spans="1:4">
      <c r="A43705" s="489" t="str">
        <f t="shared" si="682"/>
        <v>2391000482地域密着型通所介護</v>
      </c>
      <c r="B43705" s="489">
        <v>2391000482</v>
      </c>
      <c r="C43705" s="489" t="s">
        <v>161</v>
      </c>
      <c r="D43705" s="489" t="s">
        <v>12629</v>
      </c>
    </row>
    <row r="43706" spans="1:4">
      <c r="A43706" s="489" t="str">
        <f t="shared" si="682"/>
        <v>2391000490地域密着型通所介護</v>
      </c>
      <c r="B43706" s="489">
        <v>2391000490</v>
      </c>
      <c r="C43706" s="489" t="s">
        <v>161</v>
      </c>
      <c r="D43706" s="489" t="s">
        <v>12630</v>
      </c>
    </row>
    <row r="43707" spans="1:4">
      <c r="A43707" s="489" t="str">
        <f t="shared" si="682"/>
        <v>2391000508介護予防認知症対応型共同生活介護（短期利用型）</v>
      </c>
      <c r="B43707" s="489">
        <v>2391000508</v>
      </c>
      <c r="C43707" s="489" t="s">
        <v>19398</v>
      </c>
      <c r="D43707" s="489" t="s">
        <v>12631</v>
      </c>
    </row>
    <row r="43708" spans="1:4">
      <c r="A43708" s="489" t="str">
        <f t="shared" si="682"/>
        <v>2391000508介護予防認知症対応型共同生活介護</v>
      </c>
      <c r="B43708" s="489">
        <v>2391000508</v>
      </c>
      <c r="C43708" s="489" t="s">
        <v>2088</v>
      </c>
      <c r="D43708" s="489" t="s">
        <v>12631</v>
      </c>
    </row>
    <row r="43709" spans="1:4">
      <c r="A43709" s="489" t="str">
        <f t="shared" si="682"/>
        <v>2391000508介護予防認知症対応型通所介護</v>
      </c>
      <c r="B43709" s="489">
        <v>2391000508</v>
      </c>
      <c r="C43709" s="489" t="s">
        <v>2517</v>
      </c>
      <c r="D43709" s="489" t="s">
        <v>12631</v>
      </c>
    </row>
    <row r="43710" spans="1:4">
      <c r="A43710" s="489" t="str">
        <f t="shared" si="682"/>
        <v>2391000508認知症対応型共同生活介護（短期利用型）</v>
      </c>
      <c r="B43710" s="489">
        <v>2391000508</v>
      </c>
      <c r="C43710" s="489" t="s">
        <v>19399</v>
      </c>
      <c r="D43710" s="489" t="s">
        <v>12631</v>
      </c>
    </row>
    <row r="43711" spans="1:4">
      <c r="A43711" s="489" t="str">
        <f t="shared" si="682"/>
        <v>2391000508認知症対応型共同生活介護</v>
      </c>
      <c r="B43711" s="489">
        <v>2391000508</v>
      </c>
      <c r="C43711" s="489" t="s">
        <v>2087</v>
      </c>
      <c r="D43711" s="489" t="s">
        <v>12631</v>
      </c>
    </row>
    <row r="43712" spans="1:4">
      <c r="A43712" s="489" t="str">
        <f t="shared" si="682"/>
        <v>2391000508認知症対応型通所介護</v>
      </c>
      <c r="B43712" s="489">
        <v>2391000508</v>
      </c>
      <c r="C43712" s="489" t="s">
        <v>2516</v>
      </c>
      <c r="D43712" s="489" t="s">
        <v>12631</v>
      </c>
    </row>
    <row r="43713" spans="1:4">
      <c r="A43713" s="489" t="str">
        <f t="shared" si="682"/>
        <v>2391000516介護予防小規模多機能型居宅介護（短期利用型）</v>
      </c>
      <c r="B43713" s="489">
        <v>2391000516</v>
      </c>
      <c r="C43713" s="489" t="s">
        <v>19400</v>
      </c>
      <c r="D43713" s="489" t="s">
        <v>12632</v>
      </c>
    </row>
    <row r="43714" spans="1:4">
      <c r="A43714" s="489" t="str">
        <f t="shared" ref="A43714:A43777" si="683">B43714&amp;C43714</f>
        <v>2391000516介護予防小規模多機能型居宅介護</v>
      </c>
      <c r="B43714" s="489">
        <v>2391000516</v>
      </c>
      <c r="C43714" s="489" t="s">
        <v>2518</v>
      </c>
      <c r="D43714" s="489" t="s">
        <v>12632</v>
      </c>
    </row>
    <row r="43715" spans="1:4">
      <c r="A43715" s="489" t="str">
        <f t="shared" si="683"/>
        <v>2391000516小規模多機能型居宅介護（短期利用型）</v>
      </c>
      <c r="B43715" s="489">
        <v>2391000516</v>
      </c>
      <c r="C43715" s="489" t="s">
        <v>19401</v>
      </c>
      <c r="D43715" s="489" t="s">
        <v>12632</v>
      </c>
    </row>
    <row r="43716" spans="1:4">
      <c r="A43716" s="489" t="str">
        <f t="shared" si="683"/>
        <v>2391000516小規模多機能型居宅介護</v>
      </c>
      <c r="B43716" s="489">
        <v>2391000516</v>
      </c>
      <c r="C43716" s="489" t="s">
        <v>2082</v>
      </c>
      <c r="D43716" s="489" t="s">
        <v>12632</v>
      </c>
    </row>
    <row r="43717" spans="1:4">
      <c r="A43717" s="489" t="str">
        <f t="shared" si="683"/>
        <v>2391000532地域密着型通所介護</v>
      </c>
      <c r="B43717" s="489">
        <v>2391000532</v>
      </c>
      <c r="C43717" s="489" t="s">
        <v>161</v>
      </c>
      <c r="D43717" s="489" t="s">
        <v>12633</v>
      </c>
    </row>
    <row r="43718" spans="1:4">
      <c r="A43718" s="489" t="str">
        <f t="shared" si="683"/>
        <v>2391000540地域密着型通所介護</v>
      </c>
      <c r="B43718" s="489">
        <v>2391000540</v>
      </c>
      <c r="C43718" s="489" t="s">
        <v>161</v>
      </c>
      <c r="D43718" s="489" t="s">
        <v>12634</v>
      </c>
    </row>
    <row r="43719" spans="1:4">
      <c r="A43719" s="489" t="str">
        <f t="shared" si="683"/>
        <v>2391000565介護予防認知症対応型共同生活介護</v>
      </c>
      <c r="B43719" s="489">
        <v>2391000565</v>
      </c>
      <c r="C43719" s="489" t="s">
        <v>2088</v>
      </c>
      <c r="D43719" s="489" t="s">
        <v>12635</v>
      </c>
    </row>
    <row r="43720" spans="1:4">
      <c r="A43720" s="489" t="str">
        <f t="shared" si="683"/>
        <v>2391000565認知症対応型共同生活介護</v>
      </c>
      <c r="B43720" s="489">
        <v>2391000565</v>
      </c>
      <c r="C43720" s="489" t="s">
        <v>2087</v>
      </c>
      <c r="D43720" s="489" t="s">
        <v>12635</v>
      </c>
    </row>
    <row r="43721" spans="1:4">
      <c r="A43721" s="489" t="str">
        <f t="shared" si="683"/>
        <v>2391000573地域密着型特定施設入居者生活介護</v>
      </c>
      <c r="B43721" s="489">
        <v>2391000573</v>
      </c>
      <c r="C43721" s="489" t="s">
        <v>2515</v>
      </c>
      <c r="D43721" s="489" t="s">
        <v>12636</v>
      </c>
    </row>
    <row r="43722" spans="1:4">
      <c r="A43722" s="489" t="str">
        <f t="shared" si="683"/>
        <v>2391000581介護予防認知症対応型通所介護</v>
      </c>
      <c r="B43722" s="489">
        <v>2391000581</v>
      </c>
      <c r="C43722" s="489" t="s">
        <v>2517</v>
      </c>
      <c r="D43722" s="489" t="s">
        <v>12637</v>
      </c>
    </row>
    <row r="43723" spans="1:4">
      <c r="A43723" s="489" t="str">
        <f t="shared" si="683"/>
        <v>2391000581認知症対応型通所介護</v>
      </c>
      <c r="B43723" s="489">
        <v>2391000581</v>
      </c>
      <c r="C43723" s="489" t="s">
        <v>2516</v>
      </c>
      <c r="D43723" s="489" t="s">
        <v>12637</v>
      </c>
    </row>
    <row r="43724" spans="1:4">
      <c r="A43724" s="489" t="str">
        <f t="shared" si="683"/>
        <v>2391000599介護予防認知症対応型通所介護</v>
      </c>
      <c r="B43724" s="489">
        <v>2391000599</v>
      </c>
      <c r="C43724" s="489" t="s">
        <v>2517</v>
      </c>
      <c r="D43724" s="489" t="s">
        <v>12638</v>
      </c>
    </row>
    <row r="43725" spans="1:4">
      <c r="A43725" s="489" t="str">
        <f t="shared" si="683"/>
        <v>2391000599認知症対応型通所介護</v>
      </c>
      <c r="B43725" s="489">
        <v>2391000599</v>
      </c>
      <c r="C43725" s="489" t="s">
        <v>2516</v>
      </c>
      <c r="D43725" s="489" t="s">
        <v>12638</v>
      </c>
    </row>
    <row r="43726" spans="1:4">
      <c r="A43726" s="489" t="str">
        <f t="shared" si="683"/>
        <v>2391000607地域密着型通所介護</v>
      </c>
      <c r="B43726" s="489">
        <v>2391000607</v>
      </c>
      <c r="C43726" s="489" t="s">
        <v>161</v>
      </c>
      <c r="D43726" s="489" t="s">
        <v>12639</v>
      </c>
    </row>
    <row r="43727" spans="1:4">
      <c r="A43727" s="489" t="str">
        <f t="shared" si="683"/>
        <v>2391000615地域密着型通所介護</v>
      </c>
      <c r="B43727" s="489">
        <v>2391000615</v>
      </c>
      <c r="C43727" s="489" t="s">
        <v>161</v>
      </c>
      <c r="D43727" s="489" t="s">
        <v>12640</v>
      </c>
    </row>
    <row r="43728" spans="1:4">
      <c r="A43728" s="489" t="str">
        <f t="shared" si="683"/>
        <v>2391000623定期巡回･随時対応型訪問介護看護</v>
      </c>
      <c r="B43728" s="489">
        <v>2391000623</v>
      </c>
      <c r="C43728" s="489" t="s">
        <v>1919</v>
      </c>
      <c r="D43728" s="489" t="s">
        <v>12641</v>
      </c>
    </row>
    <row r="43729" spans="1:4">
      <c r="A43729" s="489" t="str">
        <f t="shared" si="683"/>
        <v>2391100019介護予防認知症対応型共同生活介護</v>
      </c>
      <c r="B43729" s="489">
        <v>2391100019</v>
      </c>
      <c r="C43729" s="489" t="s">
        <v>2088</v>
      </c>
      <c r="D43729" s="489" t="s">
        <v>12642</v>
      </c>
    </row>
    <row r="43730" spans="1:4">
      <c r="A43730" s="489" t="str">
        <f t="shared" si="683"/>
        <v>2391100019認知症対応型共同生活介護</v>
      </c>
      <c r="B43730" s="489">
        <v>2391100019</v>
      </c>
      <c r="C43730" s="489" t="s">
        <v>2087</v>
      </c>
      <c r="D43730" s="489" t="s">
        <v>12642</v>
      </c>
    </row>
    <row r="43731" spans="1:4">
      <c r="A43731" s="489" t="str">
        <f t="shared" si="683"/>
        <v>2391100027介護予防認知症対応型通所介護</v>
      </c>
      <c r="B43731" s="489">
        <v>2391100027</v>
      </c>
      <c r="C43731" s="489" t="s">
        <v>2517</v>
      </c>
      <c r="D43731" s="489" t="s">
        <v>12643</v>
      </c>
    </row>
    <row r="43732" spans="1:4">
      <c r="A43732" s="489" t="str">
        <f t="shared" si="683"/>
        <v>2391100027認知症対応型通所介護</v>
      </c>
      <c r="B43732" s="489">
        <v>2391100027</v>
      </c>
      <c r="C43732" s="489" t="s">
        <v>2516</v>
      </c>
      <c r="D43732" s="489" t="s">
        <v>12643</v>
      </c>
    </row>
    <row r="43733" spans="1:4">
      <c r="A43733" s="489" t="str">
        <f t="shared" si="683"/>
        <v>2391100035介護予防認知症対応型共同生活介護</v>
      </c>
      <c r="B43733" s="489">
        <v>2391100035</v>
      </c>
      <c r="C43733" s="489" t="s">
        <v>2088</v>
      </c>
      <c r="D43733" s="489" t="s">
        <v>7093</v>
      </c>
    </row>
    <row r="43734" spans="1:4">
      <c r="A43734" s="489" t="str">
        <f t="shared" si="683"/>
        <v>2391100035認知症対応型共同生活介護</v>
      </c>
      <c r="B43734" s="489">
        <v>2391100035</v>
      </c>
      <c r="C43734" s="489" t="s">
        <v>2087</v>
      </c>
      <c r="D43734" s="489" t="s">
        <v>7093</v>
      </c>
    </row>
    <row r="43735" spans="1:4">
      <c r="A43735" s="489" t="str">
        <f t="shared" si="683"/>
        <v>2391100043地域密着型介護老人福祉施設</v>
      </c>
      <c r="B43735" s="489">
        <v>2391100043</v>
      </c>
      <c r="C43735" s="489" t="s">
        <v>206</v>
      </c>
      <c r="D43735" s="489" t="s">
        <v>12644</v>
      </c>
    </row>
    <row r="43736" spans="1:4">
      <c r="A43736" s="489" t="str">
        <f t="shared" si="683"/>
        <v>2391100050介護予防小規模多機能型居宅介護</v>
      </c>
      <c r="B43736" s="489">
        <v>2391100050</v>
      </c>
      <c r="C43736" s="489" t="s">
        <v>2518</v>
      </c>
      <c r="D43736" s="489" t="s">
        <v>7099</v>
      </c>
    </row>
    <row r="43737" spans="1:4">
      <c r="A43737" s="489" t="str">
        <f t="shared" si="683"/>
        <v>2391100050小規模多機能型居宅介護</v>
      </c>
      <c r="B43737" s="489">
        <v>2391100050</v>
      </c>
      <c r="C43737" s="489" t="s">
        <v>2082</v>
      </c>
      <c r="D43737" s="489" t="s">
        <v>7099</v>
      </c>
    </row>
    <row r="43738" spans="1:4">
      <c r="A43738" s="489" t="str">
        <f t="shared" si="683"/>
        <v>2391100068介護予防認知症対応型通所介護</v>
      </c>
      <c r="B43738" s="489">
        <v>2391100068</v>
      </c>
      <c r="C43738" s="489" t="s">
        <v>2517</v>
      </c>
      <c r="D43738" s="489" t="s">
        <v>12645</v>
      </c>
    </row>
    <row r="43739" spans="1:4">
      <c r="A43739" s="489" t="str">
        <f t="shared" si="683"/>
        <v>2391100068認知症対応型通所介護</v>
      </c>
      <c r="B43739" s="489">
        <v>2391100068</v>
      </c>
      <c r="C43739" s="489" t="s">
        <v>2516</v>
      </c>
      <c r="D43739" s="489" t="s">
        <v>12645</v>
      </c>
    </row>
    <row r="43740" spans="1:4">
      <c r="A43740" s="489" t="str">
        <f t="shared" si="683"/>
        <v>2391100076地域密着型特定施設入居者生活介護（短期利用型）</v>
      </c>
      <c r="B43740" s="489">
        <v>2391100076</v>
      </c>
      <c r="C43740" s="489" t="s">
        <v>19403</v>
      </c>
      <c r="D43740" s="489" t="s">
        <v>12646</v>
      </c>
    </row>
    <row r="43741" spans="1:4">
      <c r="A43741" s="489" t="str">
        <f t="shared" si="683"/>
        <v>2391100076地域密着型特定施設入居者生活介護</v>
      </c>
      <c r="B43741" s="489">
        <v>2391100076</v>
      </c>
      <c r="C43741" s="489" t="s">
        <v>2515</v>
      </c>
      <c r="D43741" s="489" t="s">
        <v>12646</v>
      </c>
    </row>
    <row r="43742" spans="1:4">
      <c r="A43742" s="489" t="str">
        <f t="shared" si="683"/>
        <v>2391100084地域密着型介護老人福祉施設</v>
      </c>
      <c r="B43742" s="489">
        <v>2391100084</v>
      </c>
      <c r="C43742" s="489" t="s">
        <v>206</v>
      </c>
      <c r="D43742" s="489" t="s">
        <v>12647</v>
      </c>
    </row>
    <row r="43743" spans="1:4">
      <c r="A43743" s="489" t="str">
        <f t="shared" si="683"/>
        <v>2391100092介護予防小規模多機能型居宅介護（短期利用型）</v>
      </c>
      <c r="B43743" s="489">
        <v>2391100092</v>
      </c>
      <c r="C43743" s="489" t="s">
        <v>19400</v>
      </c>
      <c r="D43743" s="489" t="s">
        <v>12648</v>
      </c>
    </row>
    <row r="43744" spans="1:4">
      <c r="A43744" s="489" t="str">
        <f t="shared" si="683"/>
        <v>2391100092介護予防小規模多機能型居宅介護</v>
      </c>
      <c r="B43744" s="489">
        <v>2391100092</v>
      </c>
      <c r="C43744" s="489" t="s">
        <v>2518</v>
      </c>
      <c r="D43744" s="489" t="s">
        <v>12648</v>
      </c>
    </row>
    <row r="43745" spans="1:4">
      <c r="A43745" s="489" t="str">
        <f t="shared" si="683"/>
        <v>2391100092小規模多機能型居宅介護（短期利用型）</v>
      </c>
      <c r="B43745" s="489">
        <v>2391100092</v>
      </c>
      <c r="C43745" s="489" t="s">
        <v>19401</v>
      </c>
      <c r="D43745" s="489" t="s">
        <v>12648</v>
      </c>
    </row>
    <row r="43746" spans="1:4">
      <c r="A43746" s="489" t="str">
        <f t="shared" si="683"/>
        <v>2391100092小規模多機能型居宅介護</v>
      </c>
      <c r="B43746" s="489">
        <v>2391100092</v>
      </c>
      <c r="C43746" s="489" t="s">
        <v>2082</v>
      </c>
      <c r="D43746" s="489" t="s">
        <v>12648</v>
      </c>
    </row>
    <row r="43747" spans="1:4">
      <c r="A43747" s="489" t="str">
        <f t="shared" si="683"/>
        <v>2391100100介護予防認知症対応型共同生活介護（短期利用型）</v>
      </c>
      <c r="B43747" s="489">
        <v>2391100100</v>
      </c>
      <c r="C43747" s="489" t="s">
        <v>19398</v>
      </c>
      <c r="D43747" s="489" t="s">
        <v>12649</v>
      </c>
    </row>
    <row r="43748" spans="1:4">
      <c r="A43748" s="489" t="str">
        <f t="shared" si="683"/>
        <v>2391100100介護予防認知症対応型共同生活介護</v>
      </c>
      <c r="B43748" s="489">
        <v>2391100100</v>
      </c>
      <c r="C43748" s="489" t="s">
        <v>2088</v>
      </c>
      <c r="D43748" s="489" t="s">
        <v>12649</v>
      </c>
    </row>
    <row r="43749" spans="1:4">
      <c r="A43749" s="489" t="str">
        <f t="shared" si="683"/>
        <v>2391100100認知症対応型共同生活介護（短期利用型）</v>
      </c>
      <c r="B43749" s="489">
        <v>2391100100</v>
      </c>
      <c r="C43749" s="489" t="s">
        <v>19399</v>
      </c>
      <c r="D43749" s="489" t="s">
        <v>12649</v>
      </c>
    </row>
    <row r="43750" spans="1:4">
      <c r="A43750" s="489" t="str">
        <f t="shared" si="683"/>
        <v>2391100100認知症対応型共同生活介護</v>
      </c>
      <c r="B43750" s="489">
        <v>2391100100</v>
      </c>
      <c r="C43750" s="489" t="s">
        <v>2087</v>
      </c>
      <c r="D43750" s="489" t="s">
        <v>12649</v>
      </c>
    </row>
    <row r="43751" spans="1:4">
      <c r="A43751" s="489" t="str">
        <f t="shared" si="683"/>
        <v>2391100118地域密着型介護老人福祉施設</v>
      </c>
      <c r="B43751" s="489">
        <v>2391100118</v>
      </c>
      <c r="C43751" s="489" t="s">
        <v>206</v>
      </c>
      <c r="D43751" s="489" t="s">
        <v>12650</v>
      </c>
    </row>
    <row r="43752" spans="1:4">
      <c r="A43752" s="489" t="str">
        <f t="shared" si="683"/>
        <v>2391100134地域密着型介護老人福祉施設</v>
      </c>
      <c r="B43752" s="489">
        <v>2391100134</v>
      </c>
      <c r="C43752" s="489" t="s">
        <v>206</v>
      </c>
      <c r="D43752" s="489" t="s">
        <v>12651</v>
      </c>
    </row>
    <row r="43753" spans="1:4">
      <c r="A43753" s="489" t="str">
        <f t="shared" si="683"/>
        <v>2391100142地域密着型介護老人福祉施設</v>
      </c>
      <c r="B43753" s="489">
        <v>2391100142</v>
      </c>
      <c r="C43753" s="489" t="s">
        <v>206</v>
      </c>
      <c r="D43753" s="489" t="s">
        <v>12652</v>
      </c>
    </row>
    <row r="43754" spans="1:4">
      <c r="A43754" s="489" t="str">
        <f t="shared" si="683"/>
        <v>2391100183地域密着型介護老人福祉施設</v>
      </c>
      <c r="B43754" s="489">
        <v>2391100183</v>
      </c>
      <c r="C43754" s="489" t="s">
        <v>206</v>
      </c>
      <c r="D43754" s="489" t="s">
        <v>12653</v>
      </c>
    </row>
    <row r="43755" spans="1:4">
      <c r="A43755" s="489" t="str">
        <f t="shared" si="683"/>
        <v>2391100191介護予防認知症対応型通所介護</v>
      </c>
      <c r="B43755" s="489">
        <v>2391100191</v>
      </c>
      <c r="C43755" s="489" t="s">
        <v>2517</v>
      </c>
      <c r="D43755" s="489" t="s">
        <v>12654</v>
      </c>
    </row>
    <row r="43756" spans="1:4">
      <c r="A43756" s="489" t="str">
        <f t="shared" si="683"/>
        <v>2391100191認知症対応型通所介護</v>
      </c>
      <c r="B43756" s="489">
        <v>2391100191</v>
      </c>
      <c r="C43756" s="489" t="s">
        <v>2516</v>
      </c>
      <c r="D43756" s="489" t="s">
        <v>12654</v>
      </c>
    </row>
    <row r="43757" spans="1:4">
      <c r="A43757" s="489" t="str">
        <f t="shared" si="683"/>
        <v>2391100217介護予防認知症対応型共同生活介護（短期利用型）</v>
      </c>
      <c r="B43757" s="489">
        <v>2391100217</v>
      </c>
      <c r="C43757" s="489" t="s">
        <v>19398</v>
      </c>
      <c r="D43757" s="489" t="s">
        <v>12655</v>
      </c>
    </row>
    <row r="43758" spans="1:4">
      <c r="A43758" s="489" t="str">
        <f t="shared" si="683"/>
        <v>2391100217介護予防認知症対応型共同生活介護</v>
      </c>
      <c r="B43758" s="489">
        <v>2391100217</v>
      </c>
      <c r="C43758" s="489" t="s">
        <v>2088</v>
      </c>
      <c r="D43758" s="489" t="s">
        <v>12655</v>
      </c>
    </row>
    <row r="43759" spans="1:4">
      <c r="A43759" s="489" t="str">
        <f t="shared" si="683"/>
        <v>2391100217認知症対応型共同生活介護（短期利用型）</v>
      </c>
      <c r="B43759" s="489">
        <v>2391100217</v>
      </c>
      <c r="C43759" s="489" t="s">
        <v>19399</v>
      </c>
      <c r="D43759" s="489" t="s">
        <v>12655</v>
      </c>
    </row>
    <row r="43760" spans="1:4">
      <c r="A43760" s="489" t="str">
        <f t="shared" si="683"/>
        <v>2391100217認知症対応型共同生活介護</v>
      </c>
      <c r="B43760" s="489">
        <v>2391100217</v>
      </c>
      <c r="C43760" s="489" t="s">
        <v>2087</v>
      </c>
      <c r="D43760" s="489" t="s">
        <v>12655</v>
      </c>
    </row>
    <row r="43761" spans="1:4">
      <c r="A43761" s="489" t="str">
        <f t="shared" si="683"/>
        <v>2391100225介護予防認知症対応型共同生活介護</v>
      </c>
      <c r="B43761" s="489">
        <v>2391100225</v>
      </c>
      <c r="C43761" s="489" t="s">
        <v>2088</v>
      </c>
      <c r="D43761" s="489" t="s">
        <v>12656</v>
      </c>
    </row>
    <row r="43762" spans="1:4">
      <c r="A43762" s="489" t="str">
        <f t="shared" si="683"/>
        <v>2391100225認知症対応型共同生活介護</v>
      </c>
      <c r="B43762" s="489">
        <v>2391100225</v>
      </c>
      <c r="C43762" s="489" t="s">
        <v>2087</v>
      </c>
      <c r="D43762" s="489" t="s">
        <v>12656</v>
      </c>
    </row>
    <row r="43763" spans="1:4">
      <c r="A43763" s="489" t="str">
        <f t="shared" si="683"/>
        <v>2391100233地域密着型通所介護</v>
      </c>
      <c r="B43763" s="489">
        <v>2391100233</v>
      </c>
      <c r="C43763" s="489" t="s">
        <v>161</v>
      </c>
      <c r="D43763" s="489" t="s">
        <v>12657</v>
      </c>
    </row>
    <row r="43764" spans="1:4">
      <c r="A43764" s="489" t="str">
        <f t="shared" si="683"/>
        <v>2391100258地域密着型通所介護</v>
      </c>
      <c r="B43764" s="489">
        <v>2391100258</v>
      </c>
      <c r="C43764" s="489" t="s">
        <v>161</v>
      </c>
      <c r="D43764" s="489" t="s">
        <v>12658</v>
      </c>
    </row>
    <row r="43765" spans="1:4">
      <c r="A43765" s="489" t="str">
        <f t="shared" si="683"/>
        <v>2391100266地域密着型通所介護</v>
      </c>
      <c r="B43765" s="489">
        <v>2391100266</v>
      </c>
      <c r="C43765" s="489" t="s">
        <v>161</v>
      </c>
      <c r="D43765" s="489" t="s">
        <v>12659</v>
      </c>
    </row>
    <row r="43766" spans="1:4">
      <c r="A43766" s="489" t="str">
        <f t="shared" si="683"/>
        <v>2391100282介護予防認知症対応型通所介護</v>
      </c>
      <c r="B43766" s="489">
        <v>2391100282</v>
      </c>
      <c r="C43766" s="489" t="s">
        <v>2517</v>
      </c>
      <c r="D43766" s="489" t="s">
        <v>19484</v>
      </c>
    </row>
    <row r="43767" spans="1:4">
      <c r="A43767" s="489" t="str">
        <f t="shared" si="683"/>
        <v>2391100282認知症対応型通所介護</v>
      </c>
      <c r="B43767" s="489">
        <v>2391100282</v>
      </c>
      <c r="C43767" s="489" t="s">
        <v>2516</v>
      </c>
      <c r="D43767" s="489" t="s">
        <v>19484</v>
      </c>
    </row>
    <row r="43768" spans="1:4">
      <c r="A43768" s="489" t="str">
        <f t="shared" si="683"/>
        <v>2391100290地域密着型通所介護</v>
      </c>
      <c r="B43768" s="489">
        <v>2391100290</v>
      </c>
      <c r="C43768" s="489" t="s">
        <v>161</v>
      </c>
      <c r="D43768" s="489" t="s">
        <v>12660</v>
      </c>
    </row>
    <row r="43769" spans="1:4">
      <c r="A43769" s="489" t="str">
        <f t="shared" si="683"/>
        <v>2391100308介護予防認知症対応型共同生活介護</v>
      </c>
      <c r="B43769" s="489">
        <v>2391100308</v>
      </c>
      <c r="C43769" s="489" t="s">
        <v>2088</v>
      </c>
      <c r="D43769" s="489" t="s">
        <v>12661</v>
      </c>
    </row>
    <row r="43770" spans="1:4">
      <c r="A43770" s="489" t="str">
        <f t="shared" si="683"/>
        <v>2391100308認知症対応型共同生活介護</v>
      </c>
      <c r="B43770" s="489">
        <v>2391100308</v>
      </c>
      <c r="C43770" s="489" t="s">
        <v>2087</v>
      </c>
      <c r="D43770" s="489" t="s">
        <v>12661</v>
      </c>
    </row>
    <row r="43771" spans="1:4">
      <c r="A43771" s="489" t="str">
        <f t="shared" si="683"/>
        <v>2391100316地域密着型介護老人福祉施設</v>
      </c>
      <c r="B43771" s="489">
        <v>2391100316</v>
      </c>
      <c r="C43771" s="489" t="s">
        <v>206</v>
      </c>
      <c r="D43771" s="489" t="s">
        <v>12662</v>
      </c>
    </row>
    <row r="43772" spans="1:4">
      <c r="A43772" s="489" t="str">
        <f t="shared" si="683"/>
        <v>2391100332地域密着型通所介護</v>
      </c>
      <c r="B43772" s="489">
        <v>2391100332</v>
      </c>
      <c r="C43772" s="489" t="s">
        <v>161</v>
      </c>
      <c r="D43772" s="489" t="s">
        <v>12663</v>
      </c>
    </row>
    <row r="43773" spans="1:4">
      <c r="A43773" s="489" t="str">
        <f t="shared" si="683"/>
        <v>2391100340地域密着型通所介護</v>
      </c>
      <c r="B43773" s="489">
        <v>2391100340</v>
      </c>
      <c r="C43773" s="489" t="s">
        <v>161</v>
      </c>
      <c r="D43773" s="489" t="s">
        <v>12664</v>
      </c>
    </row>
    <row r="43774" spans="1:4">
      <c r="A43774" s="489" t="str">
        <f t="shared" si="683"/>
        <v>2391100357地域密着型通所介護</v>
      </c>
      <c r="B43774" s="489">
        <v>2391100357</v>
      </c>
      <c r="C43774" s="489" t="s">
        <v>161</v>
      </c>
      <c r="D43774" s="489" t="s">
        <v>12665</v>
      </c>
    </row>
    <row r="43775" spans="1:4">
      <c r="A43775" s="489" t="str">
        <f t="shared" si="683"/>
        <v>2391100365地域密着型通所介護</v>
      </c>
      <c r="B43775" s="489">
        <v>2391100365</v>
      </c>
      <c r="C43775" s="489" t="s">
        <v>161</v>
      </c>
      <c r="D43775" s="489" t="s">
        <v>12666</v>
      </c>
    </row>
    <row r="43776" spans="1:4">
      <c r="A43776" s="489" t="str">
        <f t="shared" si="683"/>
        <v>2391100373地域密着型通所介護</v>
      </c>
      <c r="B43776" s="489">
        <v>2391100373</v>
      </c>
      <c r="C43776" s="489" t="s">
        <v>161</v>
      </c>
      <c r="D43776" s="489" t="s">
        <v>12667</v>
      </c>
    </row>
    <row r="43777" spans="1:4">
      <c r="A43777" s="489" t="str">
        <f t="shared" si="683"/>
        <v>2391100381看護小規模多機能型居宅介護（短期利用型）</v>
      </c>
      <c r="B43777" s="489">
        <v>2391100381</v>
      </c>
      <c r="C43777" s="489" t="s">
        <v>19402</v>
      </c>
      <c r="D43777" s="489" t="s">
        <v>12668</v>
      </c>
    </row>
    <row r="43778" spans="1:4">
      <c r="A43778" s="489" t="str">
        <f t="shared" ref="A43778:A43841" si="684">B43778&amp;C43778</f>
        <v>2391100381看護小規模多機能型居宅介護</v>
      </c>
      <c r="B43778" s="489">
        <v>2391100381</v>
      </c>
      <c r="C43778" s="489" t="s">
        <v>1920</v>
      </c>
      <c r="D43778" s="489" t="s">
        <v>12668</v>
      </c>
    </row>
    <row r="43779" spans="1:4">
      <c r="A43779" s="489" t="str">
        <f t="shared" si="684"/>
        <v>2391100399地域密着型通所介護</v>
      </c>
      <c r="B43779" s="489">
        <v>2391100399</v>
      </c>
      <c r="C43779" s="489" t="s">
        <v>161</v>
      </c>
      <c r="D43779" s="489" t="s">
        <v>12669</v>
      </c>
    </row>
    <row r="43780" spans="1:4">
      <c r="A43780" s="489" t="str">
        <f t="shared" si="684"/>
        <v>2391100407地域密着型通所介護</v>
      </c>
      <c r="B43780" s="489">
        <v>2391100407</v>
      </c>
      <c r="C43780" s="489" t="s">
        <v>161</v>
      </c>
      <c r="D43780" s="489" t="s">
        <v>12670</v>
      </c>
    </row>
    <row r="43781" spans="1:4">
      <c r="A43781" s="489" t="str">
        <f t="shared" si="684"/>
        <v>2391100415地域密着型通所介護</v>
      </c>
      <c r="B43781" s="489">
        <v>2391100415</v>
      </c>
      <c r="C43781" s="489" t="s">
        <v>161</v>
      </c>
      <c r="D43781" s="489" t="s">
        <v>12671</v>
      </c>
    </row>
    <row r="43782" spans="1:4">
      <c r="A43782" s="489" t="str">
        <f t="shared" si="684"/>
        <v>2391200025介護予防認知症対応型共同生活介護</v>
      </c>
      <c r="B43782" s="489">
        <v>2391200025</v>
      </c>
      <c r="C43782" s="489" t="s">
        <v>2088</v>
      </c>
      <c r="D43782" s="489" t="s">
        <v>12672</v>
      </c>
    </row>
    <row r="43783" spans="1:4">
      <c r="A43783" s="489" t="str">
        <f t="shared" si="684"/>
        <v>2391200025認知症対応型共同生活介護</v>
      </c>
      <c r="B43783" s="489">
        <v>2391200025</v>
      </c>
      <c r="C43783" s="489" t="s">
        <v>2087</v>
      </c>
      <c r="D43783" s="489" t="s">
        <v>12672</v>
      </c>
    </row>
    <row r="43784" spans="1:4">
      <c r="A43784" s="489" t="str">
        <f t="shared" si="684"/>
        <v>2391200033介護予防認知症対応型共同生活介護（短期利用型）</v>
      </c>
      <c r="B43784" s="489">
        <v>2391200033</v>
      </c>
      <c r="C43784" s="489" t="s">
        <v>19398</v>
      </c>
      <c r="D43784" s="489" t="s">
        <v>12673</v>
      </c>
    </row>
    <row r="43785" spans="1:4">
      <c r="A43785" s="489" t="str">
        <f t="shared" si="684"/>
        <v>2391200033介護予防認知症対応型共同生活介護</v>
      </c>
      <c r="B43785" s="489">
        <v>2391200033</v>
      </c>
      <c r="C43785" s="489" t="s">
        <v>2088</v>
      </c>
      <c r="D43785" s="489" t="s">
        <v>12673</v>
      </c>
    </row>
    <row r="43786" spans="1:4">
      <c r="A43786" s="489" t="str">
        <f t="shared" si="684"/>
        <v>2391200033認知症対応型共同生活介護（短期利用型）</v>
      </c>
      <c r="B43786" s="489">
        <v>2391200033</v>
      </c>
      <c r="C43786" s="489" t="s">
        <v>19399</v>
      </c>
      <c r="D43786" s="489" t="s">
        <v>12673</v>
      </c>
    </row>
    <row r="43787" spans="1:4">
      <c r="A43787" s="489" t="str">
        <f t="shared" si="684"/>
        <v>2391200033認知症対応型共同生活介護</v>
      </c>
      <c r="B43787" s="489">
        <v>2391200033</v>
      </c>
      <c r="C43787" s="489" t="s">
        <v>2087</v>
      </c>
      <c r="D43787" s="489" t="s">
        <v>12673</v>
      </c>
    </row>
    <row r="43788" spans="1:4">
      <c r="A43788" s="489" t="str">
        <f t="shared" si="684"/>
        <v>2391200066小規模多機能型居宅介護</v>
      </c>
      <c r="B43788" s="489">
        <v>2391200066</v>
      </c>
      <c r="C43788" s="489" t="s">
        <v>2082</v>
      </c>
      <c r="D43788" s="489" t="s">
        <v>12674</v>
      </c>
    </row>
    <row r="43789" spans="1:4">
      <c r="A43789" s="489" t="str">
        <f t="shared" si="684"/>
        <v>2391200082介護予防認知症対応型共同生活介護</v>
      </c>
      <c r="B43789" s="489">
        <v>2391200082</v>
      </c>
      <c r="C43789" s="489" t="s">
        <v>2088</v>
      </c>
      <c r="D43789" s="489" t="s">
        <v>12675</v>
      </c>
    </row>
    <row r="43790" spans="1:4">
      <c r="A43790" s="489" t="str">
        <f t="shared" si="684"/>
        <v>2391200082認知症対応型共同生活介護</v>
      </c>
      <c r="B43790" s="489">
        <v>2391200082</v>
      </c>
      <c r="C43790" s="489" t="s">
        <v>2087</v>
      </c>
      <c r="D43790" s="489" t="s">
        <v>12675</v>
      </c>
    </row>
    <row r="43791" spans="1:4">
      <c r="A43791" s="489" t="str">
        <f t="shared" si="684"/>
        <v>2391200108介護予防認知症対応型通所介護</v>
      </c>
      <c r="B43791" s="489">
        <v>2391200108</v>
      </c>
      <c r="C43791" s="489" t="s">
        <v>2517</v>
      </c>
      <c r="D43791" s="489" t="s">
        <v>12676</v>
      </c>
    </row>
    <row r="43792" spans="1:4">
      <c r="A43792" s="489" t="str">
        <f t="shared" si="684"/>
        <v>2391200108認知症対応型通所介護</v>
      </c>
      <c r="B43792" s="489">
        <v>2391200108</v>
      </c>
      <c r="C43792" s="489" t="s">
        <v>2516</v>
      </c>
      <c r="D43792" s="489" t="s">
        <v>12676</v>
      </c>
    </row>
    <row r="43793" spans="1:4">
      <c r="A43793" s="489" t="str">
        <f t="shared" si="684"/>
        <v>2391200116夜間対応型訪問介護</v>
      </c>
      <c r="B43793" s="489">
        <v>2391200116</v>
      </c>
      <c r="C43793" s="489" t="s">
        <v>145</v>
      </c>
      <c r="D43793" s="489" t="s">
        <v>12677</v>
      </c>
    </row>
    <row r="43794" spans="1:4">
      <c r="A43794" s="489" t="str">
        <f t="shared" si="684"/>
        <v>2391200140介護予防認知症対応型通所介護</v>
      </c>
      <c r="B43794" s="489">
        <v>2391200140</v>
      </c>
      <c r="C43794" s="489" t="s">
        <v>2517</v>
      </c>
      <c r="D43794" s="489" t="s">
        <v>12678</v>
      </c>
    </row>
    <row r="43795" spans="1:4">
      <c r="A43795" s="489" t="str">
        <f t="shared" si="684"/>
        <v>2391200140認知症対応型通所介護</v>
      </c>
      <c r="B43795" s="489">
        <v>2391200140</v>
      </c>
      <c r="C43795" s="489" t="s">
        <v>2516</v>
      </c>
      <c r="D43795" s="489" t="s">
        <v>12678</v>
      </c>
    </row>
    <row r="43796" spans="1:4">
      <c r="A43796" s="489" t="str">
        <f t="shared" si="684"/>
        <v>2391200157介護予防小規模多機能型居宅介護</v>
      </c>
      <c r="B43796" s="489">
        <v>2391200157</v>
      </c>
      <c r="C43796" s="489" t="s">
        <v>2518</v>
      </c>
      <c r="D43796" s="489" t="s">
        <v>12679</v>
      </c>
    </row>
    <row r="43797" spans="1:4">
      <c r="A43797" s="489" t="str">
        <f t="shared" si="684"/>
        <v>2391200157小規模多機能型居宅介護</v>
      </c>
      <c r="B43797" s="489">
        <v>2391200157</v>
      </c>
      <c r="C43797" s="489" t="s">
        <v>2082</v>
      </c>
      <c r="D43797" s="489" t="s">
        <v>12679</v>
      </c>
    </row>
    <row r="43798" spans="1:4">
      <c r="A43798" s="489" t="str">
        <f t="shared" si="684"/>
        <v>2391200165介護予防認知症対応型共同生活介護</v>
      </c>
      <c r="B43798" s="489">
        <v>2391200165</v>
      </c>
      <c r="C43798" s="489" t="s">
        <v>2088</v>
      </c>
      <c r="D43798" s="489" t="s">
        <v>12680</v>
      </c>
    </row>
    <row r="43799" spans="1:4">
      <c r="A43799" s="489" t="str">
        <f t="shared" si="684"/>
        <v>2391200165認知症対応型共同生活介護</v>
      </c>
      <c r="B43799" s="489">
        <v>2391200165</v>
      </c>
      <c r="C43799" s="489" t="s">
        <v>2087</v>
      </c>
      <c r="D43799" s="489" t="s">
        <v>12680</v>
      </c>
    </row>
    <row r="43800" spans="1:4">
      <c r="A43800" s="489" t="str">
        <f t="shared" si="684"/>
        <v>2391200173介護予防認知症対応型通所介護</v>
      </c>
      <c r="B43800" s="489">
        <v>2391200173</v>
      </c>
      <c r="C43800" s="489" t="s">
        <v>2517</v>
      </c>
      <c r="D43800" s="489" t="s">
        <v>12681</v>
      </c>
    </row>
    <row r="43801" spans="1:4">
      <c r="A43801" s="489" t="str">
        <f t="shared" si="684"/>
        <v>2391200173認知症対応型通所介護</v>
      </c>
      <c r="B43801" s="489">
        <v>2391200173</v>
      </c>
      <c r="C43801" s="489" t="s">
        <v>2516</v>
      </c>
      <c r="D43801" s="489" t="s">
        <v>12681</v>
      </c>
    </row>
    <row r="43802" spans="1:4">
      <c r="A43802" s="489" t="str">
        <f t="shared" si="684"/>
        <v>2391200181介護予防小規模多機能型居宅介護（短期利用型）</v>
      </c>
      <c r="B43802" s="489">
        <v>2391200181</v>
      </c>
      <c r="C43802" s="489" t="s">
        <v>19400</v>
      </c>
      <c r="D43802" s="489" t="s">
        <v>12682</v>
      </c>
    </row>
    <row r="43803" spans="1:4">
      <c r="A43803" s="489" t="str">
        <f t="shared" si="684"/>
        <v>2391200181介護予防小規模多機能型居宅介護</v>
      </c>
      <c r="B43803" s="489">
        <v>2391200181</v>
      </c>
      <c r="C43803" s="489" t="s">
        <v>2518</v>
      </c>
      <c r="D43803" s="489" t="s">
        <v>12682</v>
      </c>
    </row>
    <row r="43804" spans="1:4">
      <c r="A43804" s="489" t="str">
        <f t="shared" si="684"/>
        <v>2391200181小規模多機能型居宅介護（短期利用型）</v>
      </c>
      <c r="B43804" s="489">
        <v>2391200181</v>
      </c>
      <c r="C43804" s="489" t="s">
        <v>19401</v>
      </c>
      <c r="D43804" s="489" t="s">
        <v>12682</v>
      </c>
    </row>
    <row r="43805" spans="1:4">
      <c r="A43805" s="489" t="str">
        <f t="shared" si="684"/>
        <v>2391200181小規模多機能型居宅介護</v>
      </c>
      <c r="B43805" s="489">
        <v>2391200181</v>
      </c>
      <c r="C43805" s="489" t="s">
        <v>2082</v>
      </c>
      <c r="D43805" s="489" t="s">
        <v>12682</v>
      </c>
    </row>
    <row r="43806" spans="1:4">
      <c r="A43806" s="489" t="str">
        <f t="shared" si="684"/>
        <v>2391200199地域密着型介護老人福祉施設</v>
      </c>
      <c r="B43806" s="489">
        <v>2391200199</v>
      </c>
      <c r="C43806" s="489" t="s">
        <v>206</v>
      </c>
      <c r="D43806" s="489" t="s">
        <v>12683</v>
      </c>
    </row>
    <row r="43807" spans="1:4">
      <c r="A43807" s="489" t="str">
        <f t="shared" si="684"/>
        <v>2391200199地域密着型介護老人福祉施設</v>
      </c>
      <c r="B43807" s="489">
        <v>2391200199</v>
      </c>
      <c r="C43807" s="489" t="s">
        <v>206</v>
      </c>
      <c r="D43807" s="489" t="s">
        <v>12683</v>
      </c>
    </row>
    <row r="43808" spans="1:4">
      <c r="A43808" s="489" t="str">
        <f t="shared" si="684"/>
        <v>2391200207介護予防認知症対応型共同生活介護（短期利用型）</v>
      </c>
      <c r="B43808" s="489">
        <v>2391200207</v>
      </c>
      <c r="C43808" s="489" t="s">
        <v>19398</v>
      </c>
      <c r="D43808" s="489" t="s">
        <v>12684</v>
      </c>
    </row>
    <row r="43809" spans="1:4">
      <c r="A43809" s="489" t="str">
        <f t="shared" si="684"/>
        <v>2391200207介護予防認知症対応型共同生活介護</v>
      </c>
      <c r="B43809" s="489">
        <v>2391200207</v>
      </c>
      <c r="C43809" s="489" t="s">
        <v>2088</v>
      </c>
      <c r="D43809" s="489" t="s">
        <v>12684</v>
      </c>
    </row>
    <row r="43810" spans="1:4">
      <c r="A43810" s="489" t="str">
        <f t="shared" si="684"/>
        <v>2391200207認知症対応型共同生活介護（短期利用型）</v>
      </c>
      <c r="B43810" s="489">
        <v>2391200207</v>
      </c>
      <c r="C43810" s="489" t="s">
        <v>19399</v>
      </c>
      <c r="D43810" s="489" t="s">
        <v>12684</v>
      </c>
    </row>
    <row r="43811" spans="1:4">
      <c r="A43811" s="489" t="str">
        <f t="shared" si="684"/>
        <v>2391200207認知症対応型共同生活介護</v>
      </c>
      <c r="B43811" s="489">
        <v>2391200207</v>
      </c>
      <c r="C43811" s="489" t="s">
        <v>2087</v>
      </c>
      <c r="D43811" s="489" t="s">
        <v>12684</v>
      </c>
    </row>
    <row r="43812" spans="1:4">
      <c r="A43812" s="489" t="str">
        <f t="shared" si="684"/>
        <v>2391200223介護予防認知症対応型共同生活介護</v>
      </c>
      <c r="B43812" s="489">
        <v>2391200223</v>
      </c>
      <c r="C43812" s="489" t="s">
        <v>2088</v>
      </c>
      <c r="D43812" s="489" t="s">
        <v>12685</v>
      </c>
    </row>
    <row r="43813" spans="1:4">
      <c r="A43813" s="489" t="str">
        <f t="shared" si="684"/>
        <v>2391200223認知症対応型共同生活介護</v>
      </c>
      <c r="B43813" s="489">
        <v>2391200223</v>
      </c>
      <c r="C43813" s="489" t="s">
        <v>2087</v>
      </c>
      <c r="D43813" s="489" t="s">
        <v>12685</v>
      </c>
    </row>
    <row r="43814" spans="1:4">
      <c r="A43814" s="489" t="str">
        <f t="shared" si="684"/>
        <v>2391200231介護予防小規模多機能型居宅介護</v>
      </c>
      <c r="B43814" s="489">
        <v>2391200231</v>
      </c>
      <c r="C43814" s="489" t="s">
        <v>2518</v>
      </c>
      <c r="D43814" s="489" t="s">
        <v>12686</v>
      </c>
    </row>
    <row r="43815" spans="1:4">
      <c r="A43815" s="489" t="str">
        <f t="shared" si="684"/>
        <v>2391200231小規模多機能型居宅介護</v>
      </c>
      <c r="B43815" s="489">
        <v>2391200231</v>
      </c>
      <c r="C43815" s="489" t="s">
        <v>2082</v>
      </c>
      <c r="D43815" s="489" t="s">
        <v>12686</v>
      </c>
    </row>
    <row r="43816" spans="1:4">
      <c r="A43816" s="489" t="str">
        <f t="shared" si="684"/>
        <v>2391200256介護予防小規模多機能型居宅介護</v>
      </c>
      <c r="B43816" s="489">
        <v>2391200256</v>
      </c>
      <c r="C43816" s="489" t="s">
        <v>2518</v>
      </c>
      <c r="D43816" s="489" t="s">
        <v>12687</v>
      </c>
    </row>
    <row r="43817" spans="1:4">
      <c r="A43817" s="489" t="str">
        <f t="shared" si="684"/>
        <v>2391200256小規模多機能型居宅介護</v>
      </c>
      <c r="B43817" s="489">
        <v>2391200256</v>
      </c>
      <c r="C43817" s="489" t="s">
        <v>2082</v>
      </c>
      <c r="D43817" s="489" t="s">
        <v>12687</v>
      </c>
    </row>
    <row r="43818" spans="1:4">
      <c r="A43818" s="489" t="str">
        <f t="shared" si="684"/>
        <v>2391200264介護予防認知症対応型共同生活介護</v>
      </c>
      <c r="B43818" s="489">
        <v>2391200264</v>
      </c>
      <c r="C43818" s="489" t="s">
        <v>2088</v>
      </c>
      <c r="D43818" s="489" t="s">
        <v>12688</v>
      </c>
    </row>
    <row r="43819" spans="1:4">
      <c r="A43819" s="489" t="str">
        <f t="shared" si="684"/>
        <v>2391200264認知症対応型共同生活介護</v>
      </c>
      <c r="B43819" s="489">
        <v>2391200264</v>
      </c>
      <c r="C43819" s="489" t="s">
        <v>2087</v>
      </c>
      <c r="D43819" s="489" t="s">
        <v>12688</v>
      </c>
    </row>
    <row r="43820" spans="1:4">
      <c r="A43820" s="489" t="str">
        <f t="shared" si="684"/>
        <v>2391200272介護予防認知症対応型共同生活介護</v>
      </c>
      <c r="B43820" s="489">
        <v>2391200272</v>
      </c>
      <c r="C43820" s="489" t="s">
        <v>2088</v>
      </c>
      <c r="D43820" s="489" t="s">
        <v>12689</v>
      </c>
    </row>
    <row r="43821" spans="1:4">
      <c r="A43821" s="489" t="str">
        <f t="shared" si="684"/>
        <v>2391200272認知症対応型共同生活介護</v>
      </c>
      <c r="B43821" s="489">
        <v>2391200272</v>
      </c>
      <c r="C43821" s="489" t="s">
        <v>2087</v>
      </c>
      <c r="D43821" s="489" t="s">
        <v>12689</v>
      </c>
    </row>
    <row r="43822" spans="1:4">
      <c r="A43822" s="489" t="str">
        <f t="shared" si="684"/>
        <v>2391200280介護予防小規模多機能型居宅介護（短期利用型）</v>
      </c>
      <c r="B43822" s="489">
        <v>2391200280</v>
      </c>
      <c r="C43822" s="489" t="s">
        <v>19400</v>
      </c>
      <c r="D43822" s="489" t="s">
        <v>12690</v>
      </c>
    </row>
    <row r="43823" spans="1:4">
      <c r="A43823" s="489" t="str">
        <f t="shared" si="684"/>
        <v>2391200280介護予防小規模多機能型居宅介護</v>
      </c>
      <c r="B43823" s="489">
        <v>2391200280</v>
      </c>
      <c r="C43823" s="489" t="s">
        <v>2518</v>
      </c>
      <c r="D43823" s="489" t="s">
        <v>12690</v>
      </c>
    </row>
    <row r="43824" spans="1:4">
      <c r="A43824" s="489" t="str">
        <f t="shared" si="684"/>
        <v>2391200280小規模多機能型居宅介護（短期利用型）</v>
      </c>
      <c r="B43824" s="489">
        <v>2391200280</v>
      </c>
      <c r="C43824" s="489" t="s">
        <v>19401</v>
      </c>
      <c r="D43824" s="489" t="s">
        <v>12690</v>
      </c>
    </row>
    <row r="43825" spans="1:4">
      <c r="A43825" s="489" t="str">
        <f t="shared" si="684"/>
        <v>2391200280小規模多機能型居宅介護</v>
      </c>
      <c r="B43825" s="489">
        <v>2391200280</v>
      </c>
      <c r="C43825" s="489" t="s">
        <v>2082</v>
      </c>
      <c r="D43825" s="489" t="s">
        <v>12690</v>
      </c>
    </row>
    <row r="43826" spans="1:4">
      <c r="A43826" s="489" t="str">
        <f t="shared" si="684"/>
        <v>2391200314介護予防認知症対応型通所介護</v>
      </c>
      <c r="B43826" s="489">
        <v>2391200314</v>
      </c>
      <c r="C43826" s="489" t="s">
        <v>2517</v>
      </c>
      <c r="D43826" s="489" t="s">
        <v>12689</v>
      </c>
    </row>
    <row r="43827" spans="1:4">
      <c r="A43827" s="489" t="str">
        <f t="shared" si="684"/>
        <v>2391200314認知症対応型通所介護</v>
      </c>
      <c r="B43827" s="489">
        <v>2391200314</v>
      </c>
      <c r="C43827" s="489" t="s">
        <v>2516</v>
      </c>
      <c r="D43827" s="489" t="s">
        <v>12689</v>
      </c>
    </row>
    <row r="43828" spans="1:4">
      <c r="A43828" s="489" t="str">
        <f t="shared" si="684"/>
        <v>2391200322介護予防認知症対応型通所介護</v>
      </c>
      <c r="B43828" s="489">
        <v>2391200322</v>
      </c>
      <c r="C43828" s="489" t="s">
        <v>2517</v>
      </c>
      <c r="D43828" s="489" t="s">
        <v>12691</v>
      </c>
    </row>
    <row r="43829" spans="1:4">
      <c r="A43829" s="489" t="str">
        <f t="shared" si="684"/>
        <v>2391200322認知症対応型通所介護</v>
      </c>
      <c r="B43829" s="489">
        <v>2391200322</v>
      </c>
      <c r="C43829" s="489" t="s">
        <v>2516</v>
      </c>
      <c r="D43829" s="489" t="s">
        <v>12691</v>
      </c>
    </row>
    <row r="43830" spans="1:4">
      <c r="A43830" s="489" t="str">
        <f t="shared" si="684"/>
        <v>2391200330地域密着型通所介護</v>
      </c>
      <c r="B43830" s="489">
        <v>2391200330</v>
      </c>
      <c r="C43830" s="489" t="s">
        <v>161</v>
      </c>
      <c r="D43830" s="489" t="s">
        <v>12692</v>
      </c>
    </row>
    <row r="43831" spans="1:4">
      <c r="A43831" s="489" t="str">
        <f t="shared" si="684"/>
        <v>2391200355地域密着型通所介護</v>
      </c>
      <c r="B43831" s="489">
        <v>2391200355</v>
      </c>
      <c r="C43831" s="489" t="s">
        <v>161</v>
      </c>
      <c r="D43831" s="489" t="s">
        <v>12693</v>
      </c>
    </row>
    <row r="43832" spans="1:4">
      <c r="A43832" s="489" t="str">
        <f t="shared" si="684"/>
        <v>2391200405介護予防認知症対応型通所介護</v>
      </c>
      <c r="B43832" s="489">
        <v>2391200405</v>
      </c>
      <c r="C43832" s="489" t="s">
        <v>2517</v>
      </c>
      <c r="D43832" s="489" t="s">
        <v>12694</v>
      </c>
    </row>
    <row r="43833" spans="1:4">
      <c r="A43833" s="489" t="str">
        <f t="shared" si="684"/>
        <v>2391200405認知症対応型通所介護</v>
      </c>
      <c r="B43833" s="489">
        <v>2391200405</v>
      </c>
      <c r="C43833" s="489" t="s">
        <v>2516</v>
      </c>
      <c r="D43833" s="489" t="s">
        <v>12694</v>
      </c>
    </row>
    <row r="43834" spans="1:4">
      <c r="A43834" s="489" t="str">
        <f t="shared" si="684"/>
        <v>2391200413介護予防認知症対応型共同生活介護</v>
      </c>
      <c r="B43834" s="489">
        <v>2391200413</v>
      </c>
      <c r="C43834" s="489" t="s">
        <v>2088</v>
      </c>
      <c r="D43834" s="489" t="s">
        <v>12695</v>
      </c>
    </row>
    <row r="43835" spans="1:4">
      <c r="A43835" s="489" t="str">
        <f t="shared" si="684"/>
        <v>2391200413認知症対応型共同生活介護</v>
      </c>
      <c r="B43835" s="489">
        <v>2391200413</v>
      </c>
      <c r="C43835" s="489" t="s">
        <v>2087</v>
      </c>
      <c r="D43835" s="489" t="s">
        <v>12695</v>
      </c>
    </row>
    <row r="43836" spans="1:4">
      <c r="A43836" s="489" t="str">
        <f t="shared" si="684"/>
        <v>2391200421地域密着型通所介護</v>
      </c>
      <c r="B43836" s="489">
        <v>2391200421</v>
      </c>
      <c r="C43836" s="489" t="s">
        <v>161</v>
      </c>
      <c r="D43836" s="489" t="s">
        <v>12696</v>
      </c>
    </row>
    <row r="43837" spans="1:4">
      <c r="A43837" s="489" t="str">
        <f t="shared" si="684"/>
        <v>2391200447地域密着型通所介護</v>
      </c>
      <c r="B43837" s="489">
        <v>2391200447</v>
      </c>
      <c r="C43837" s="489" t="s">
        <v>161</v>
      </c>
      <c r="D43837" s="489" t="s">
        <v>12697</v>
      </c>
    </row>
    <row r="43838" spans="1:4">
      <c r="A43838" s="489" t="str">
        <f t="shared" si="684"/>
        <v>2391200462介護予防認知症対応型通所介護</v>
      </c>
      <c r="B43838" s="489">
        <v>2391200462</v>
      </c>
      <c r="C43838" s="489" t="s">
        <v>2517</v>
      </c>
      <c r="D43838" s="489" t="s">
        <v>12698</v>
      </c>
    </row>
    <row r="43839" spans="1:4">
      <c r="A43839" s="489" t="str">
        <f t="shared" si="684"/>
        <v>2391200462認知症対応型通所介護</v>
      </c>
      <c r="B43839" s="489">
        <v>2391200462</v>
      </c>
      <c r="C43839" s="489" t="s">
        <v>2516</v>
      </c>
      <c r="D43839" s="489" t="s">
        <v>12698</v>
      </c>
    </row>
    <row r="43840" spans="1:4">
      <c r="A43840" s="489" t="str">
        <f t="shared" si="684"/>
        <v>2391200488介護予防認知症対応型共同生活介護</v>
      </c>
      <c r="B43840" s="489">
        <v>2391200488</v>
      </c>
      <c r="C43840" s="489" t="s">
        <v>2088</v>
      </c>
      <c r="D43840" s="489" t="s">
        <v>12699</v>
      </c>
    </row>
    <row r="43841" spans="1:4">
      <c r="A43841" s="489" t="str">
        <f t="shared" si="684"/>
        <v>2391200488認知症対応型共同生活介護</v>
      </c>
      <c r="B43841" s="489">
        <v>2391200488</v>
      </c>
      <c r="C43841" s="489" t="s">
        <v>2087</v>
      </c>
      <c r="D43841" s="489" t="s">
        <v>12699</v>
      </c>
    </row>
    <row r="43842" spans="1:4">
      <c r="A43842" s="489" t="str">
        <f t="shared" ref="A43842:A43905" si="685">B43842&amp;C43842</f>
        <v>2391200512介護予防認知症対応型共同生活介護（短期利用型）</v>
      </c>
      <c r="B43842" s="489">
        <v>2391200512</v>
      </c>
      <c r="C43842" s="489" t="s">
        <v>19398</v>
      </c>
      <c r="D43842" s="489" t="s">
        <v>12700</v>
      </c>
    </row>
    <row r="43843" spans="1:4">
      <c r="A43843" s="489" t="str">
        <f t="shared" si="685"/>
        <v>2391200512介護予防認知症対応型共同生活介護</v>
      </c>
      <c r="B43843" s="489">
        <v>2391200512</v>
      </c>
      <c r="C43843" s="489" t="s">
        <v>2088</v>
      </c>
      <c r="D43843" s="489" t="s">
        <v>12700</v>
      </c>
    </row>
    <row r="43844" spans="1:4">
      <c r="A43844" s="489" t="str">
        <f t="shared" si="685"/>
        <v>2391200512認知症対応型共同生活介護（短期利用型）</v>
      </c>
      <c r="B43844" s="489">
        <v>2391200512</v>
      </c>
      <c r="C43844" s="489" t="s">
        <v>19399</v>
      </c>
      <c r="D43844" s="489" t="s">
        <v>12700</v>
      </c>
    </row>
    <row r="43845" spans="1:4">
      <c r="A43845" s="489" t="str">
        <f t="shared" si="685"/>
        <v>2391200512認知症対応型共同生活介護</v>
      </c>
      <c r="B43845" s="489">
        <v>2391200512</v>
      </c>
      <c r="C43845" s="489" t="s">
        <v>2087</v>
      </c>
      <c r="D43845" s="489" t="s">
        <v>12700</v>
      </c>
    </row>
    <row r="43846" spans="1:4">
      <c r="A43846" s="489" t="str">
        <f t="shared" si="685"/>
        <v>2391200538地域密着型通所介護</v>
      </c>
      <c r="B43846" s="489">
        <v>2391200538</v>
      </c>
      <c r="C43846" s="489" t="s">
        <v>161</v>
      </c>
      <c r="D43846" s="489" t="s">
        <v>12701</v>
      </c>
    </row>
    <row r="43847" spans="1:4">
      <c r="A43847" s="489" t="str">
        <f t="shared" si="685"/>
        <v>2391200546地域密着型通所介護</v>
      </c>
      <c r="B43847" s="489">
        <v>2391200546</v>
      </c>
      <c r="C43847" s="489" t="s">
        <v>161</v>
      </c>
      <c r="D43847" s="489" t="s">
        <v>12702</v>
      </c>
    </row>
    <row r="43848" spans="1:4">
      <c r="A43848" s="489" t="str">
        <f t="shared" si="685"/>
        <v>2391200553介護予防認知症対応型共同生活介護</v>
      </c>
      <c r="B43848" s="489">
        <v>2391200553</v>
      </c>
      <c r="C43848" s="489" t="s">
        <v>2088</v>
      </c>
      <c r="D43848" s="489" t="s">
        <v>12703</v>
      </c>
    </row>
    <row r="43849" spans="1:4">
      <c r="A43849" s="489" t="str">
        <f t="shared" si="685"/>
        <v>2391200553認知症対応型共同生活介護</v>
      </c>
      <c r="B43849" s="489">
        <v>2391200553</v>
      </c>
      <c r="C43849" s="489" t="s">
        <v>2087</v>
      </c>
      <c r="D43849" s="489" t="s">
        <v>12703</v>
      </c>
    </row>
    <row r="43850" spans="1:4">
      <c r="A43850" s="489" t="str">
        <f t="shared" si="685"/>
        <v>2391200561地域密着型通所介護</v>
      </c>
      <c r="B43850" s="489">
        <v>2391200561</v>
      </c>
      <c r="C43850" s="489" t="s">
        <v>161</v>
      </c>
      <c r="D43850" s="489" t="s">
        <v>12704</v>
      </c>
    </row>
    <row r="43851" spans="1:4">
      <c r="A43851" s="489" t="str">
        <f t="shared" si="685"/>
        <v>2391200579定期巡回･随時対応型訪問介護看護</v>
      </c>
      <c r="B43851" s="489">
        <v>2391200579</v>
      </c>
      <c r="C43851" s="489" t="s">
        <v>1919</v>
      </c>
      <c r="D43851" s="489" t="s">
        <v>12705</v>
      </c>
    </row>
    <row r="43852" spans="1:4">
      <c r="A43852" s="489" t="str">
        <f t="shared" si="685"/>
        <v>2391200579定期巡回･随時対応型訪問介護看護</v>
      </c>
      <c r="B43852" s="489">
        <v>2391200579</v>
      </c>
      <c r="C43852" s="489" t="s">
        <v>1919</v>
      </c>
      <c r="D43852" s="489" t="s">
        <v>12705</v>
      </c>
    </row>
    <row r="43853" spans="1:4">
      <c r="A43853" s="489" t="str">
        <f t="shared" si="685"/>
        <v>2391200587介護予防認知症対応型共同生活介護（短期利用型）</v>
      </c>
      <c r="B43853" s="489">
        <v>2391200587</v>
      </c>
      <c r="C43853" s="489" t="s">
        <v>19398</v>
      </c>
      <c r="D43853" s="489" t="s">
        <v>12706</v>
      </c>
    </row>
    <row r="43854" spans="1:4">
      <c r="A43854" s="489" t="str">
        <f t="shared" si="685"/>
        <v>2391200587介護予防認知症対応型共同生活介護</v>
      </c>
      <c r="B43854" s="489">
        <v>2391200587</v>
      </c>
      <c r="C43854" s="489" t="s">
        <v>2088</v>
      </c>
      <c r="D43854" s="489" t="s">
        <v>12706</v>
      </c>
    </row>
    <row r="43855" spans="1:4">
      <c r="A43855" s="489" t="str">
        <f t="shared" si="685"/>
        <v>2391200587認知症対応型共同生活介護（短期利用型）</v>
      </c>
      <c r="B43855" s="489">
        <v>2391200587</v>
      </c>
      <c r="C43855" s="489" t="s">
        <v>19399</v>
      </c>
      <c r="D43855" s="489" t="s">
        <v>12706</v>
      </c>
    </row>
    <row r="43856" spans="1:4">
      <c r="A43856" s="489" t="str">
        <f t="shared" si="685"/>
        <v>2391200587認知症対応型共同生活介護</v>
      </c>
      <c r="B43856" s="489">
        <v>2391200587</v>
      </c>
      <c r="C43856" s="489" t="s">
        <v>2087</v>
      </c>
      <c r="D43856" s="489" t="s">
        <v>12706</v>
      </c>
    </row>
    <row r="43857" spans="1:4">
      <c r="A43857" s="489" t="str">
        <f t="shared" si="685"/>
        <v>2391200595地域密着型通所介護</v>
      </c>
      <c r="B43857" s="489">
        <v>2391200595</v>
      </c>
      <c r="C43857" s="489" t="s">
        <v>161</v>
      </c>
      <c r="D43857" s="489" t="s">
        <v>12707</v>
      </c>
    </row>
    <row r="43858" spans="1:4">
      <c r="A43858" s="489" t="str">
        <f t="shared" si="685"/>
        <v>2391300015介護予防認知症対応型共同生活介護</v>
      </c>
      <c r="B43858" s="489">
        <v>2391300015</v>
      </c>
      <c r="C43858" s="489" t="s">
        <v>2088</v>
      </c>
      <c r="D43858" s="489" t="s">
        <v>7420</v>
      </c>
    </row>
    <row r="43859" spans="1:4">
      <c r="A43859" s="489" t="str">
        <f t="shared" si="685"/>
        <v>2391300015認知症対応型共同生活介護</v>
      </c>
      <c r="B43859" s="489">
        <v>2391300015</v>
      </c>
      <c r="C43859" s="489" t="s">
        <v>2087</v>
      </c>
      <c r="D43859" s="489" t="s">
        <v>7420</v>
      </c>
    </row>
    <row r="43860" spans="1:4">
      <c r="A43860" s="489" t="str">
        <f t="shared" si="685"/>
        <v>2391300023夜間対応型訪問介護</v>
      </c>
      <c r="B43860" s="489">
        <v>2391300023</v>
      </c>
      <c r="C43860" s="489" t="s">
        <v>145</v>
      </c>
      <c r="D43860" s="489" t="s">
        <v>7376</v>
      </c>
    </row>
    <row r="43861" spans="1:4">
      <c r="A43861" s="489" t="str">
        <f t="shared" si="685"/>
        <v>2391300031介護予防認知症対応型共同生活介護</v>
      </c>
      <c r="B43861" s="489">
        <v>2391300031</v>
      </c>
      <c r="C43861" s="489" t="s">
        <v>2088</v>
      </c>
      <c r="D43861" s="489" t="s">
        <v>12708</v>
      </c>
    </row>
    <row r="43862" spans="1:4">
      <c r="A43862" s="489" t="str">
        <f t="shared" si="685"/>
        <v>2391300031認知症対応型共同生活介護</v>
      </c>
      <c r="B43862" s="489">
        <v>2391300031</v>
      </c>
      <c r="C43862" s="489" t="s">
        <v>2087</v>
      </c>
      <c r="D43862" s="489" t="s">
        <v>12708</v>
      </c>
    </row>
    <row r="43863" spans="1:4">
      <c r="A43863" s="489" t="str">
        <f t="shared" si="685"/>
        <v>2391300072介護予防小規模多機能型居宅介護</v>
      </c>
      <c r="B43863" s="489">
        <v>2391300072</v>
      </c>
      <c r="C43863" s="489" t="s">
        <v>2518</v>
      </c>
      <c r="D43863" s="489" t="s">
        <v>12709</v>
      </c>
    </row>
    <row r="43864" spans="1:4">
      <c r="A43864" s="489" t="str">
        <f t="shared" si="685"/>
        <v>2391300072小規模多機能型居宅介護</v>
      </c>
      <c r="B43864" s="489">
        <v>2391300072</v>
      </c>
      <c r="C43864" s="489" t="s">
        <v>2082</v>
      </c>
      <c r="D43864" s="489" t="s">
        <v>12709</v>
      </c>
    </row>
    <row r="43865" spans="1:4">
      <c r="A43865" s="489" t="str">
        <f t="shared" si="685"/>
        <v>2391300080地域密着型介護老人福祉施設</v>
      </c>
      <c r="B43865" s="489">
        <v>2391300080</v>
      </c>
      <c r="C43865" s="489" t="s">
        <v>206</v>
      </c>
      <c r="D43865" s="489" t="s">
        <v>7448</v>
      </c>
    </row>
    <row r="43866" spans="1:4">
      <c r="A43866" s="489" t="str">
        <f t="shared" si="685"/>
        <v>2391300080地域密着型介護老人福祉施設</v>
      </c>
      <c r="B43866" s="489">
        <v>2391300080</v>
      </c>
      <c r="C43866" s="489" t="s">
        <v>206</v>
      </c>
      <c r="D43866" s="489" t="s">
        <v>7448</v>
      </c>
    </row>
    <row r="43867" spans="1:4">
      <c r="A43867" s="489" t="str">
        <f t="shared" si="685"/>
        <v>2391300098介護予防認知症対応型通所介護</v>
      </c>
      <c r="B43867" s="489">
        <v>2391300098</v>
      </c>
      <c r="C43867" s="489" t="s">
        <v>2517</v>
      </c>
      <c r="D43867" s="489" t="s">
        <v>12710</v>
      </c>
    </row>
    <row r="43868" spans="1:4">
      <c r="A43868" s="489" t="str">
        <f t="shared" si="685"/>
        <v>2391300098認知症対応型通所介護</v>
      </c>
      <c r="B43868" s="489">
        <v>2391300098</v>
      </c>
      <c r="C43868" s="489" t="s">
        <v>2516</v>
      </c>
      <c r="D43868" s="489" t="s">
        <v>12710</v>
      </c>
    </row>
    <row r="43869" spans="1:4">
      <c r="A43869" s="489" t="str">
        <f t="shared" si="685"/>
        <v>2391300114介護予防認知症対応型共同生活介護</v>
      </c>
      <c r="B43869" s="489">
        <v>2391300114</v>
      </c>
      <c r="C43869" s="489" t="s">
        <v>2088</v>
      </c>
      <c r="D43869" s="489" t="s">
        <v>12711</v>
      </c>
    </row>
    <row r="43870" spans="1:4">
      <c r="A43870" s="489" t="str">
        <f t="shared" si="685"/>
        <v>2391300114認知症対応型共同生活介護</v>
      </c>
      <c r="B43870" s="489">
        <v>2391300114</v>
      </c>
      <c r="C43870" s="489" t="s">
        <v>2087</v>
      </c>
      <c r="D43870" s="489" t="s">
        <v>12711</v>
      </c>
    </row>
    <row r="43871" spans="1:4">
      <c r="A43871" s="489" t="str">
        <f t="shared" si="685"/>
        <v>2391300122地域密着型介護老人福祉施設</v>
      </c>
      <c r="B43871" s="489">
        <v>2391300122</v>
      </c>
      <c r="C43871" s="489" t="s">
        <v>206</v>
      </c>
      <c r="D43871" s="489" t="s">
        <v>12712</v>
      </c>
    </row>
    <row r="43872" spans="1:4">
      <c r="A43872" s="489" t="str">
        <f t="shared" si="685"/>
        <v>2391300130定期巡回･随時対応型訪問介護看護</v>
      </c>
      <c r="B43872" s="489">
        <v>2391300130</v>
      </c>
      <c r="C43872" s="489" t="s">
        <v>1919</v>
      </c>
      <c r="D43872" s="489" t="s">
        <v>7376</v>
      </c>
    </row>
    <row r="43873" spans="1:4">
      <c r="A43873" s="489" t="str">
        <f t="shared" si="685"/>
        <v>2391300155地域密着型介護老人福祉施設</v>
      </c>
      <c r="B43873" s="489">
        <v>2391300155</v>
      </c>
      <c r="C43873" s="489" t="s">
        <v>206</v>
      </c>
      <c r="D43873" s="489" t="s">
        <v>7438</v>
      </c>
    </row>
    <row r="43874" spans="1:4">
      <c r="A43874" s="489" t="str">
        <f t="shared" si="685"/>
        <v>2391300155地域密着型介護老人福祉施設</v>
      </c>
      <c r="B43874" s="489">
        <v>2391300155</v>
      </c>
      <c r="C43874" s="489" t="s">
        <v>206</v>
      </c>
      <c r="D43874" s="489" t="s">
        <v>7438</v>
      </c>
    </row>
    <row r="43875" spans="1:4">
      <c r="A43875" s="489" t="str">
        <f t="shared" si="685"/>
        <v>2391300163介護予防認知症対応型通所介護</v>
      </c>
      <c r="B43875" s="489">
        <v>2391300163</v>
      </c>
      <c r="C43875" s="489" t="s">
        <v>2517</v>
      </c>
      <c r="D43875" s="489" t="s">
        <v>12713</v>
      </c>
    </row>
    <row r="43876" spans="1:4">
      <c r="A43876" s="489" t="str">
        <f t="shared" si="685"/>
        <v>2391300163認知症対応型通所介護</v>
      </c>
      <c r="B43876" s="489">
        <v>2391300163</v>
      </c>
      <c r="C43876" s="489" t="s">
        <v>2516</v>
      </c>
      <c r="D43876" s="489" t="s">
        <v>12713</v>
      </c>
    </row>
    <row r="43877" spans="1:4">
      <c r="A43877" s="489" t="str">
        <f t="shared" si="685"/>
        <v>2391300205介護予防小規模多機能型居宅介護</v>
      </c>
      <c r="B43877" s="489">
        <v>2391300205</v>
      </c>
      <c r="C43877" s="489" t="s">
        <v>2518</v>
      </c>
      <c r="D43877" s="489" t="s">
        <v>12714</v>
      </c>
    </row>
    <row r="43878" spans="1:4">
      <c r="A43878" s="489" t="str">
        <f t="shared" si="685"/>
        <v>2391300205小規模多機能型居宅介護</v>
      </c>
      <c r="B43878" s="489">
        <v>2391300205</v>
      </c>
      <c r="C43878" s="489" t="s">
        <v>2082</v>
      </c>
      <c r="D43878" s="489" t="s">
        <v>12714</v>
      </c>
    </row>
    <row r="43879" spans="1:4">
      <c r="A43879" s="489" t="str">
        <f t="shared" si="685"/>
        <v>2391300213介護予防小規模多機能型居宅介護（短期利用型）</v>
      </c>
      <c r="B43879" s="489">
        <v>2391300213</v>
      </c>
      <c r="C43879" s="489" t="s">
        <v>19400</v>
      </c>
      <c r="D43879" s="489" t="s">
        <v>12715</v>
      </c>
    </row>
    <row r="43880" spans="1:4">
      <c r="A43880" s="489" t="str">
        <f t="shared" si="685"/>
        <v>2391300213介護予防小規模多機能型居宅介護</v>
      </c>
      <c r="B43880" s="489">
        <v>2391300213</v>
      </c>
      <c r="C43880" s="489" t="s">
        <v>2518</v>
      </c>
      <c r="D43880" s="489" t="s">
        <v>12715</v>
      </c>
    </row>
    <row r="43881" spans="1:4">
      <c r="A43881" s="489" t="str">
        <f t="shared" si="685"/>
        <v>2391300213小規模多機能型居宅介護（短期利用型）</v>
      </c>
      <c r="B43881" s="489">
        <v>2391300213</v>
      </c>
      <c r="C43881" s="489" t="s">
        <v>19401</v>
      </c>
      <c r="D43881" s="489" t="s">
        <v>12715</v>
      </c>
    </row>
    <row r="43882" spans="1:4">
      <c r="A43882" s="489" t="str">
        <f t="shared" si="685"/>
        <v>2391300213小規模多機能型居宅介護</v>
      </c>
      <c r="B43882" s="489">
        <v>2391300213</v>
      </c>
      <c r="C43882" s="489" t="s">
        <v>2082</v>
      </c>
      <c r="D43882" s="489" t="s">
        <v>12715</v>
      </c>
    </row>
    <row r="43883" spans="1:4">
      <c r="A43883" s="489" t="str">
        <f t="shared" si="685"/>
        <v>2391300247地域密着型通所介護</v>
      </c>
      <c r="B43883" s="489">
        <v>2391300247</v>
      </c>
      <c r="C43883" s="489" t="s">
        <v>161</v>
      </c>
      <c r="D43883" s="489" t="s">
        <v>12716</v>
      </c>
    </row>
    <row r="43884" spans="1:4">
      <c r="A43884" s="489" t="str">
        <f t="shared" si="685"/>
        <v>2391300254看護小規模多機能型居宅介護（短期利用型）</v>
      </c>
      <c r="B43884" s="489">
        <v>2391300254</v>
      </c>
      <c r="C43884" s="489" t="s">
        <v>19402</v>
      </c>
      <c r="D43884" s="489" t="s">
        <v>12717</v>
      </c>
    </row>
    <row r="43885" spans="1:4">
      <c r="A43885" s="489" t="str">
        <f t="shared" si="685"/>
        <v>2391300254看護小規模多機能型居宅介護</v>
      </c>
      <c r="B43885" s="489">
        <v>2391300254</v>
      </c>
      <c r="C43885" s="489" t="s">
        <v>1920</v>
      </c>
      <c r="D43885" s="489" t="s">
        <v>12717</v>
      </c>
    </row>
    <row r="43886" spans="1:4">
      <c r="A43886" s="489" t="str">
        <f t="shared" si="685"/>
        <v>2391300262介護予防認知症対応型共同生活介護</v>
      </c>
      <c r="B43886" s="489">
        <v>2391300262</v>
      </c>
      <c r="C43886" s="489" t="s">
        <v>2088</v>
      </c>
      <c r="D43886" s="489" t="s">
        <v>12718</v>
      </c>
    </row>
    <row r="43887" spans="1:4">
      <c r="A43887" s="489" t="str">
        <f t="shared" si="685"/>
        <v>2391300262認知症対応型共同生活介護</v>
      </c>
      <c r="B43887" s="489">
        <v>2391300262</v>
      </c>
      <c r="C43887" s="489" t="s">
        <v>2087</v>
      </c>
      <c r="D43887" s="489" t="s">
        <v>12718</v>
      </c>
    </row>
    <row r="43888" spans="1:4">
      <c r="A43888" s="489" t="str">
        <f t="shared" si="685"/>
        <v>2391300270地域密着型通所介護</v>
      </c>
      <c r="B43888" s="489">
        <v>2391300270</v>
      </c>
      <c r="C43888" s="489" t="s">
        <v>161</v>
      </c>
      <c r="D43888" s="489" t="s">
        <v>12719</v>
      </c>
    </row>
    <row r="43889" spans="1:4">
      <c r="A43889" s="489" t="str">
        <f t="shared" si="685"/>
        <v>2391300288地域密着型通所介護</v>
      </c>
      <c r="B43889" s="489">
        <v>2391300288</v>
      </c>
      <c r="C43889" s="489" t="s">
        <v>161</v>
      </c>
      <c r="D43889" s="489" t="s">
        <v>12720</v>
      </c>
    </row>
    <row r="43890" spans="1:4">
      <c r="A43890" s="489" t="str">
        <f t="shared" si="685"/>
        <v>2391300296地域密着型通所介護</v>
      </c>
      <c r="B43890" s="489">
        <v>2391300296</v>
      </c>
      <c r="C43890" s="489" t="s">
        <v>161</v>
      </c>
      <c r="D43890" s="489" t="s">
        <v>12721</v>
      </c>
    </row>
    <row r="43891" spans="1:4">
      <c r="A43891" s="489" t="str">
        <f t="shared" si="685"/>
        <v>2391300338定期巡回･随時対応型訪問介護看護</v>
      </c>
      <c r="B43891" s="489">
        <v>2391300338</v>
      </c>
      <c r="C43891" s="489" t="s">
        <v>1919</v>
      </c>
      <c r="D43891" s="489" t="s">
        <v>12722</v>
      </c>
    </row>
    <row r="43892" spans="1:4">
      <c r="A43892" s="489" t="str">
        <f t="shared" si="685"/>
        <v>2391300338定期巡回･随時対応型訪問介護看護</v>
      </c>
      <c r="B43892" s="489">
        <v>2391300338</v>
      </c>
      <c r="C43892" s="489" t="s">
        <v>1919</v>
      </c>
      <c r="D43892" s="489" t="s">
        <v>12722</v>
      </c>
    </row>
    <row r="43893" spans="1:4">
      <c r="A43893" s="489" t="str">
        <f t="shared" si="685"/>
        <v>2391300346地域密着型通所介護</v>
      </c>
      <c r="B43893" s="489">
        <v>2391300346</v>
      </c>
      <c r="C43893" s="489" t="s">
        <v>161</v>
      </c>
      <c r="D43893" s="489" t="s">
        <v>12723</v>
      </c>
    </row>
    <row r="43894" spans="1:4">
      <c r="A43894" s="489" t="str">
        <f t="shared" si="685"/>
        <v>2391300361地域密着型通所介護</v>
      </c>
      <c r="B43894" s="489">
        <v>2391300361</v>
      </c>
      <c r="C43894" s="489" t="s">
        <v>161</v>
      </c>
      <c r="D43894" s="489" t="s">
        <v>12724</v>
      </c>
    </row>
    <row r="43895" spans="1:4">
      <c r="A43895" s="489" t="str">
        <f t="shared" si="685"/>
        <v>2391300379地域密着型通所介護</v>
      </c>
      <c r="B43895" s="489">
        <v>2391300379</v>
      </c>
      <c r="C43895" s="489" t="s">
        <v>161</v>
      </c>
      <c r="D43895" s="489" t="s">
        <v>12725</v>
      </c>
    </row>
    <row r="43896" spans="1:4">
      <c r="A43896" s="489" t="str">
        <f t="shared" si="685"/>
        <v>2391300387地域密着型通所介護</v>
      </c>
      <c r="B43896" s="489">
        <v>2391300387</v>
      </c>
      <c r="C43896" s="489" t="s">
        <v>161</v>
      </c>
      <c r="D43896" s="489" t="s">
        <v>12726</v>
      </c>
    </row>
    <row r="43897" spans="1:4">
      <c r="A43897" s="489" t="str">
        <f t="shared" si="685"/>
        <v>2391300395地域密着型通所介護</v>
      </c>
      <c r="B43897" s="489">
        <v>2391300395</v>
      </c>
      <c r="C43897" s="489" t="s">
        <v>161</v>
      </c>
      <c r="D43897" s="489" t="s">
        <v>12727</v>
      </c>
    </row>
    <row r="43898" spans="1:4">
      <c r="A43898" s="489" t="str">
        <f t="shared" si="685"/>
        <v>2391300403地域密着型通所介護</v>
      </c>
      <c r="B43898" s="489">
        <v>2391300403</v>
      </c>
      <c r="C43898" s="489" t="s">
        <v>161</v>
      </c>
      <c r="D43898" s="489" t="s">
        <v>12728</v>
      </c>
    </row>
    <row r="43899" spans="1:4">
      <c r="A43899" s="489" t="str">
        <f t="shared" si="685"/>
        <v>2391300411介護予防認知症対応型共同生活介護</v>
      </c>
      <c r="B43899" s="489">
        <v>2391300411</v>
      </c>
      <c r="C43899" s="489" t="s">
        <v>2088</v>
      </c>
      <c r="D43899" s="489" t="s">
        <v>12729</v>
      </c>
    </row>
    <row r="43900" spans="1:4">
      <c r="A43900" s="489" t="str">
        <f t="shared" si="685"/>
        <v>2391300411認知症対応型共同生活介護</v>
      </c>
      <c r="B43900" s="489">
        <v>2391300411</v>
      </c>
      <c r="C43900" s="489" t="s">
        <v>2087</v>
      </c>
      <c r="D43900" s="489" t="s">
        <v>12729</v>
      </c>
    </row>
    <row r="43901" spans="1:4">
      <c r="A43901" s="489" t="str">
        <f t="shared" si="685"/>
        <v>2391300437介護予防小規模多機能型居宅介護（短期利用型）</v>
      </c>
      <c r="B43901" s="489">
        <v>2391300437</v>
      </c>
      <c r="C43901" s="489" t="s">
        <v>19400</v>
      </c>
      <c r="D43901" s="489" t="s">
        <v>12730</v>
      </c>
    </row>
    <row r="43902" spans="1:4">
      <c r="A43902" s="489" t="str">
        <f t="shared" si="685"/>
        <v>2391300437介護予防小規模多機能型居宅介護</v>
      </c>
      <c r="B43902" s="489">
        <v>2391300437</v>
      </c>
      <c r="C43902" s="489" t="s">
        <v>2518</v>
      </c>
      <c r="D43902" s="489" t="s">
        <v>12730</v>
      </c>
    </row>
    <row r="43903" spans="1:4">
      <c r="A43903" s="489" t="str">
        <f t="shared" si="685"/>
        <v>2391300437小規模多機能型居宅介護（短期利用型）</v>
      </c>
      <c r="B43903" s="489">
        <v>2391300437</v>
      </c>
      <c r="C43903" s="489" t="s">
        <v>19401</v>
      </c>
      <c r="D43903" s="489" t="s">
        <v>12730</v>
      </c>
    </row>
    <row r="43904" spans="1:4">
      <c r="A43904" s="489" t="str">
        <f t="shared" si="685"/>
        <v>2391300437小規模多機能型居宅介護</v>
      </c>
      <c r="B43904" s="489">
        <v>2391300437</v>
      </c>
      <c r="C43904" s="489" t="s">
        <v>2082</v>
      </c>
      <c r="D43904" s="489" t="s">
        <v>12730</v>
      </c>
    </row>
    <row r="43905" spans="1:4">
      <c r="A43905" s="489" t="str">
        <f t="shared" si="685"/>
        <v>2391300445地域密着型通所介護</v>
      </c>
      <c r="B43905" s="489">
        <v>2391300445</v>
      </c>
      <c r="C43905" s="489" t="s">
        <v>161</v>
      </c>
      <c r="D43905" s="489" t="s">
        <v>12731</v>
      </c>
    </row>
    <row r="43906" spans="1:4">
      <c r="A43906" s="489" t="str">
        <f t="shared" ref="A43906:A43969" si="686">B43906&amp;C43906</f>
        <v>2391300460介護予防認知症対応型共同生活介護</v>
      </c>
      <c r="B43906" s="489">
        <v>2391300460</v>
      </c>
      <c r="C43906" s="489" t="s">
        <v>2088</v>
      </c>
      <c r="D43906" s="489" t="s">
        <v>12732</v>
      </c>
    </row>
    <row r="43907" spans="1:4">
      <c r="A43907" s="489" t="str">
        <f t="shared" si="686"/>
        <v>2391300460認知症対応型共同生活介護</v>
      </c>
      <c r="B43907" s="489">
        <v>2391300460</v>
      </c>
      <c r="C43907" s="489" t="s">
        <v>2087</v>
      </c>
      <c r="D43907" s="489" t="s">
        <v>12732</v>
      </c>
    </row>
    <row r="43908" spans="1:4">
      <c r="A43908" s="489" t="str">
        <f t="shared" si="686"/>
        <v>2391300486地域密着型通所介護</v>
      </c>
      <c r="B43908" s="489">
        <v>2391300486</v>
      </c>
      <c r="C43908" s="489" t="s">
        <v>161</v>
      </c>
      <c r="D43908" s="489" t="s">
        <v>12733</v>
      </c>
    </row>
    <row r="43909" spans="1:4">
      <c r="A43909" s="489" t="str">
        <f t="shared" si="686"/>
        <v>2391300494地域密着型通所介護</v>
      </c>
      <c r="B43909" s="489">
        <v>2391300494</v>
      </c>
      <c r="C43909" s="489" t="s">
        <v>161</v>
      </c>
      <c r="D43909" s="489" t="s">
        <v>12734</v>
      </c>
    </row>
    <row r="43910" spans="1:4">
      <c r="A43910" s="489" t="str">
        <f t="shared" si="686"/>
        <v>2391300510地域密着型通所介護</v>
      </c>
      <c r="B43910" s="489">
        <v>2391300510</v>
      </c>
      <c r="C43910" s="489" t="s">
        <v>161</v>
      </c>
      <c r="D43910" s="489" t="s">
        <v>12735</v>
      </c>
    </row>
    <row r="43911" spans="1:4">
      <c r="A43911" s="489" t="str">
        <f t="shared" si="686"/>
        <v>2391300528地域密着型通所介護</v>
      </c>
      <c r="B43911" s="489">
        <v>2391300528</v>
      </c>
      <c r="C43911" s="489" t="s">
        <v>161</v>
      </c>
      <c r="D43911" s="489" t="s">
        <v>12736</v>
      </c>
    </row>
    <row r="43912" spans="1:4">
      <c r="A43912" s="489" t="str">
        <f t="shared" si="686"/>
        <v>2391300536地域密着型通所介護</v>
      </c>
      <c r="B43912" s="489">
        <v>2391300536</v>
      </c>
      <c r="C43912" s="489" t="s">
        <v>161</v>
      </c>
      <c r="D43912" s="489" t="s">
        <v>12737</v>
      </c>
    </row>
    <row r="43913" spans="1:4">
      <c r="A43913" s="489" t="str">
        <f t="shared" si="686"/>
        <v>2391300544介護予防認知症対応型共同生活介護</v>
      </c>
      <c r="B43913" s="489">
        <v>2391300544</v>
      </c>
      <c r="C43913" s="489" t="s">
        <v>2088</v>
      </c>
      <c r="D43913" s="489" t="s">
        <v>12738</v>
      </c>
    </row>
    <row r="43914" spans="1:4">
      <c r="A43914" s="489" t="str">
        <f t="shared" si="686"/>
        <v>2391300544認知症対応型共同生活介護</v>
      </c>
      <c r="B43914" s="489">
        <v>2391300544</v>
      </c>
      <c r="C43914" s="489" t="s">
        <v>2087</v>
      </c>
      <c r="D43914" s="489" t="s">
        <v>12738</v>
      </c>
    </row>
    <row r="43915" spans="1:4">
      <c r="A43915" s="489" t="str">
        <f t="shared" si="686"/>
        <v>2391300551地域密着型通所介護</v>
      </c>
      <c r="B43915" s="489">
        <v>2391300551</v>
      </c>
      <c r="C43915" s="489" t="s">
        <v>161</v>
      </c>
      <c r="D43915" s="489" t="s">
        <v>12739</v>
      </c>
    </row>
    <row r="43916" spans="1:4">
      <c r="A43916" s="489" t="str">
        <f t="shared" si="686"/>
        <v>2391300569介護予防認知症対応型通所介護</v>
      </c>
      <c r="B43916" s="489">
        <v>2391300569</v>
      </c>
      <c r="C43916" s="489" t="s">
        <v>2517</v>
      </c>
      <c r="D43916" s="489" t="s">
        <v>12740</v>
      </c>
    </row>
    <row r="43917" spans="1:4">
      <c r="A43917" s="489" t="str">
        <f t="shared" si="686"/>
        <v>2391300569認知症対応型通所介護</v>
      </c>
      <c r="B43917" s="489">
        <v>2391300569</v>
      </c>
      <c r="C43917" s="489" t="s">
        <v>2516</v>
      </c>
      <c r="D43917" s="489" t="s">
        <v>12740</v>
      </c>
    </row>
    <row r="43918" spans="1:4">
      <c r="A43918" s="489" t="str">
        <f t="shared" si="686"/>
        <v>2391300577介護予防認知症対応型共同生活介護（短期利用型）</v>
      </c>
      <c r="B43918" s="489">
        <v>2391300577</v>
      </c>
      <c r="C43918" s="489" t="s">
        <v>19398</v>
      </c>
      <c r="D43918" s="489" t="s">
        <v>12741</v>
      </c>
    </row>
    <row r="43919" spans="1:4">
      <c r="A43919" s="489" t="str">
        <f t="shared" si="686"/>
        <v>2391300577介護予防認知症対応型共同生活介護</v>
      </c>
      <c r="B43919" s="489">
        <v>2391300577</v>
      </c>
      <c r="C43919" s="489" t="s">
        <v>2088</v>
      </c>
      <c r="D43919" s="489" t="s">
        <v>12741</v>
      </c>
    </row>
    <row r="43920" spans="1:4">
      <c r="A43920" s="489" t="str">
        <f t="shared" si="686"/>
        <v>2391300577認知症対応型共同生活介護（短期利用型）</v>
      </c>
      <c r="B43920" s="489">
        <v>2391300577</v>
      </c>
      <c r="C43920" s="489" t="s">
        <v>19399</v>
      </c>
      <c r="D43920" s="489" t="s">
        <v>12741</v>
      </c>
    </row>
    <row r="43921" spans="1:4">
      <c r="A43921" s="489" t="str">
        <f t="shared" si="686"/>
        <v>2391300577認知症対応型共同生活介護</v>
      </c>
      <c r="B43921" s="489">
        <v>2391300577</v>
      </c>
      <c r="C43921" s="489" t="s">
        <v>2087</v>
      </c>
      <c r="D43921" s="489" t="s">
        <v>12741</v>
      </c>
    </row>
    <row r="43922" spans="1:4">
      <c r="A43922" s="489" t="str">
        <f t="shared" si="686"/>
        <v>2391300585介護予防認知症対応型共同生活介護（短期利用型）</v>
      </c>
      <c r="B43922" s="489">
        <v>2391300585</v>
      </c>
      <c r="C43922" s="489" t="s">
        <v>19398</v>
      </c>
      <c r="D43922" s="489" t="s">
        <v>12740</v>
      </c>
    </row>
    <row r="43923" spans="1:4">
      <c r="A43923" s="489" t="str">
        <f t="shared" si="686"/>
        <v>2391300585介護予防認知症対応型共同生活介護</v>
      </c>
      <c r="B43923" s="489">
        <v>2391300585</v>
      </c>
      <c r="C43923" s="489" t="s">
        <v>2088</v>
      </c>
      <c r="D43923" s="489" t="s">
        <v>12740</v>
      </c>
    </row>
    <row r="43924" spans="1:4">
      <c r="A43924" s="489" t="str">
        <f t="shared" si="686"/>
        <v>2391300585認知症対応型共同生活介護（短期利用型）</v>
      </c>
      <c r="B43924" s="489">
        <v>2391300585</v>
      </c>
      <c r="C43924" s="489" t="s">
        <v>19399</v>
      </c>
      <c r="D43924" s="489" t="s">
        <v>12740</v>
      </c>
    </row>
    <row r="43925" spans="1:4">
      <c r="A43925" s="489" t="str">
        <f t="shared" si="686"/>
        <v>2391300585認知症対応型共同生活介護</v>
      </c>
      <c r="B43925" s="489">
        <v>2391300585</v>
      </c>
      <c r="C43925" s="489" t="s">
        <v>2087</v>
      </c>
      <c r="D43925" s="489" t="s">
        <v>12740</v>
      </c>
    </row>
    <row r="43926" spans="1:4">
      <c r="A43926" s="489" t="str">
        <f t="shared" si="686"/>
        <v>2391400013介護予防認知症対応型共同生活介護</v>
      </c>
      <c r="B43926" s="489">
        <v>2391400013</v>
      </c>
      <c r="C43926" s="489" t="s">
        <v>2088</v>
      </c>
      <c r="D43926" s="489" t="s">
        <v>12742</v>
      </c>
    </row>
    <row r="43927" spans="1:4">
      <c r="A43927" s="489" t="str">
        <f t="shared" si="686"/>
        <v>2391400013認知症対応型共同生活介護</v>
      </c>
      <c r="B43927" s="489">
        <v>2391400013</v>
      </c>
      <c r="C43927" s="489" t="s">
        <v>2087</v>
      </c>
      <c r="D43927" s="489" t="s">
        <v>12742</v>
      </c>
    </row>
    <row r="43928" spans="1:4">
      <c r="A43928" s="489" t="str">
        <f t="shared" si="686"/>
        <v>2391400021介護予防認知症対応型共同生活介護</v>
      </c>
      <c r="B43928" s="489">
        <v>2391400021</v>
      </c>
      <c r="C43928" s="489" t="s">
        <v>2088</v>
      </c>
      <c r="D43928" s="489" t="s">
        <v>12743</v>
      </c>
    </row>
    <row r="43929" spans="1:4">
      <c r="A43929" s="489" t="str">
        <f t="shared" si="686"/>
        <v>2391400021認知症対応型共同生活介護</v>
      </c>
      <c r="B43929" s="489">
        <v>2391400021</v>
      </c>
      <c r="C43929" s="489" t="s">
        <v>2087</v>
      </c>
      <c r="D43929" s="489" t="s">
        <v>12743</v>
      </c>
    </row>
    <row r="43930" spans="1:4">
      <c r="A43930" s="489" t="str">
        <f t="shared" si="686"/>
        <v>2391400039介護予防認知症対応型共同生活介護</v>
      </c>
      <c r="B43930" s="489">
        <v>2391400039</v>
      </c>
      <c r="C43930" s="489" t="s">
        <v>2088</v>
      </c>
      <c r="D43930" s="489" t="s">
        <v>12744</v>
      </c>
    </row>
    <row r="43931" spans="1:4">
      <c r="A43931" s="489" t="str">
        <f t="shared" si="686"/>
        <v>2391400039認知症対応型共同生活介護</v>
      </c>
      <c r="B43931" s="489">
        <v>2391400039</v>
      </c>
      <c r="C43931" s="489" t="s">
        <v>2087</v>
      </c>
      <c r="D43931" s="489" t="s">
        <v>12744</v>
      </c>
    </row>
    <row r="43932" spans="1:4">
      <c r="A43932" s="489" t="str">
        <f t="shared" si="686"/>
        <v>2391400088介護予防小規模多機能型居宅介護（短期利用型）</v>
      </c>
      <c r="B43932" s="489">
        <v>2391400088</v>
      </c>
      <c r="C43932" s="489" t="s">
        <v>19400</v>
      </c>
      <c r="D43932" s="489" t="s">
        <v>12745</v>
      </c>
    </row>
    <row r="43933" spans="1:4">
      <c r="A43933" s="489" t="str">
        <f t="shared" si="686"/>
        <v>2391400088介護予防小規模多機能型居宅介護</v>
      </c>
      <c r="B43933" s="489">
        <v>2391400088</v>
      </c>
      <c r="C43933" s="489" t="s">
        <v>2518</v>
      </c>
      <c r="D43933" s="489" t="s">
        <v>12745</v>
      </c>
    </row>
    <row r="43934" spans="1:4">
      <c r="A43934" s="489" t="str">
        <f t="shared" si="686"/>
        <v>2391400088小規模多機能型居宅介護（短期利用型）</v>
      </c>
      <c r="B43934" s="489">
        <v>2391400088</v>
      </c>
      <c r="C43934" s="489" t="s">
        <v>19401</v>
      </c>
      <c r="D43934" s="489" t="s">
        <v>12745</v>
      </c>
    </row>
    <row r="43935" spans="1:4">
      <c r="A43935" s="489" t="str">
        <f t="shared" si="686"/>
        <v>2391400088小規模多機能型居宅介護</v>
      </c>
      <c r="B43935" s="489">
        <v>2391400088</v>
      </c>
      <c r="C43935" s="489" t="s">
        <v>2082</v>
      </c>
      <c r="D43935" s="489" t="s">
        <v>12745</v>
      </c>
    </row>
    <row r="43936" spans="1:4">
      <c r="A43936" s="489" t="str">
        <f t="shared" si="686"/>
        <v>2391400096介護予防認知症対応型共同生活介護</v>
      </c>
      <c r="B43936" s="489">
        <v>2391400096</v>
      </c>
      <c r="C43936" s="489" t="s">
        <v>2088</v>
      </c>
      <c r="D43936" s="489" t="s">
        <v>12746</v>
      </c>
    </row>
    <row r="43937" spans="1:4">
      <c r="A43937" s="489" t="str">
        <f t="shared" si="686"/>
        <v>2391400096認知症対応型共同生活介護</v>
      </c>
      <c r="B43937" s="489">
        <v>2391400096</v>
      </c>
      <c r="C43937" s="489" t="s">
        <v>2087</v>
      </c>
      <c r="D43937" s="489" t="s">
        <v>12746</v>
      </c>
    </row>
    <row r="43938" spans="1:4">
      <c r="A43938" s="489" t="str">
        <f t="shared" si="686"/>
        <v>2391400104介護予防小規模多機能型居宅介護（短期利用型）</v>
      </c>
      <c r="B43938" s="489">
        <v>2391400104</v>
      </c>
      <c r="C43938" s="489" t="s">
        <v>19400</v>
      </c>
      <c r="D43938" s="489" t="s">
        <v>12747</v>
      </c>
    </row>
    <row r="43939" spans="1:4">
      <c r="A43939" s="489" t="str">
        <f t="shared" si="686"/>
        <v>2391400104介護予防小規模多機能型居宅介護</v>
      </c>
      <c r="B43939" s="489">
        <v>2391400104</v>
      </c>
      <c r="C43939" s="489" t="s">
        <v>2518</v>
      </c>
      <c r="D43939" s="489" t="s">
        <v>12747</v>
      </c>
    </row>
    <row r="43940" spans="1:4">
      <c r="A43940" s="489" t="str">
        <f t="shared" si="686"/>
        <v>2391400104小規模多機能型居宅介護（短期利用型）</v>
      </c>
      <c r="B43940" s="489">
        <v>2391400104</v>
      </c>
      <c r="C43940" s="489" t="s">
        <v>19401</v>
      </c>
      <c r="D43940" s="489" t="s">
        <v>12747</v>
      </c>
    </row>
    <row r="43941" spans="1:4">
      <c r="A43941" s="489" t="str">
        <f t="shared" si="686"/>
        <v>2391400104小規模多機能型居宅介護</v>
      </c>
      <c r="B43941" s="489">
        <v>2391400104</v>
      </c>
      <c r="C43941" s="489" t="s">
        <v>2082</v>
      </c>
      <c r="D43941" s="489" t="s">
        <v>12747</v>
      </c>
    </row>
    <row r="43942" spans="1:4">
      <c r="A43942" s="489" t="str">
        <f t="shared" si="686"/>
        <v>2391400120介護予防認知症対応型共同生活介護</v>
      </c>
      <c r="B43942" s="489">
        <v>2391400120</v>
      </c>
      <c r="C43942" s="489" t="s">
        <v>2088</v>
      </c>
      <c r="D43942" s="489" t="s">
        <v>12748</v>
      </c>
    </row>
    <row r="43943" spans="1:4">
      <c r="A43943" s="489" t="str">
        <f t="shared" si="686"/>
        <v>2391400120認知症対応型共同生活介護</v>
      </c>
      <c r="B43943" s="489">
        <v>2391400120</v>
      </c>
      <c r="C43943" s="489" t="s">
        <v>2087</v>
      </c>
      <c r="D43943" s="489" t="s">
        <v>12748</v>
      </c>
    </row>
    <row r="43944" spans="1:4">
      <c r="A43944" s="489" t="str">
        <f t="shared" si="686"/>
        <v>2391400138介護予防小規模多機能型居宅介護</v>
      </c>
      <c r="B43944" s="489">
        <v>2391400138</v>
      </c>
      <c r="C43944" s="489" t="s">
        <v>2518</v>
      </c>
      <c r="D43944" s="489" t="s">
        <v>12749</v>
      </c>
    </row>
    <row r="43945" spans="1:4">
      <c r="A43945" s="489" t="str">
        <f t="shared" si="686"/>
        <v>2391400138小規模多機能型居宅介護</v>
      </c>
      <c r="B43945" s="489">
        <v>2391400138</v>
      </c>
      <c r="C43945" s="489" t="s">
        <v>2082</v>
      </c>
      <c r="D43945" s="489" t="s">
        <v>12749</v>
      </c>
    </row>
    <row r="43946" spans="1:4">
      <c r="A43946" s="489" t="str">
        <f t="shared" si="686"/>
        <v>2391400161介護予防小規模多機能型居宅介護（短期利用型）</v>
      </c>
      <c r="B43946" s="489">
        <v>2391400161</v>
      </c>
      <c r="C43946" s="489" t="s">
        <v>19400</v>
      </c>
      <c r="D43946" s="489" t="s">
        <v>12750</v>
      </c>
    </row>
    <row r="43947" spans="1:4">
      <c r="A43947" s="489" t="str">
        <f t="shared" si="686"/>
        <v>2391400161介護予防小規模多機能型居宅介護</v>
      </c>
      <c r="B43947" s="489">
        <v>2391400161</v>
      </c>
      <c r="C43947" s="489" t="s">
        <v>2518</v>
      </c>
      <c r="D43947" s="489" t="s">
        <v>12750</v>
      </c>
    </row>
    <row r="43948" spans="1:4">
      <c r="A43948" s="489" t="str">
        <f t="shared" si="686"/>
        <v>2391400161小規模多機能型居宅介護（短期利用型）</v>
      </c>
      <c r="B43948" s="489">
        <v>2391400161</v>
      </c>
      <c r="C43948" s="489" t="s">
        <v>19401</v>
      </c>
      <c r="D43948" s="489" t="s">
        <v>12750</v>
      </c>
    </row>
    <row r="43949" spans="1:4">
      <c r="A43949" s="489" t="str">
        <f t="shared" si="686"/>
        <v>2391400161小規模多機能型居宅介護</v>
      </c>
      <c r="B43949" s="489">
        <v>2391400161</v>
      </c>
      <c r="C43949" s="489" t="s">
        <v>2082</v>
      </c>
      <c r="D43949" s="489" t="s">
        <v>12750</v>
      </c>
    </row>
    <row r="43950" spans="1:4">
      <c r="A43950" s="489" t="str">
        <f t="shared" si="686"/>
        <v>2391400187介護予防認知症対応型共同生活介護</v>
      </c>
      <c r="B43950" s="489">
        <v>2391400187</v>
      </c>
      <c r="C43950" s="489" t="s">
        <v>2088</v>
      </c>
      <c r="D43950" s="489" t="s">
        <v>12751</v>
      </c>
    </row>
    <row r="43951" spans="1:4">
      <c r="A43951" s="489" t="str">
        <f t="shared" si="686"/>
        <v>2391400187認知症対応型共同生活介護</v>
      </c>
      <c r="B43951" s="489">
        <v>2391400187</v>
      </c>
      <c r="C43951" s="489" t="s">
        <v>2087</v>
      </c>
      <c r="D43951" s="489" t="s">
        <v>12751</v>
      </c>
    </row>
    <row r="43952" spans="1:4">
      <c r="A43952" s="489" t="str">
        <f t="shared" si="686"/>
        <v>2391400195介護予防認知症対応型共同生活介護（短期利用型）</v>
      </c>
      <c r="B43952" s="489">
        <v>2391400195</v>
      </c>
      <c r="C43952" s="489" t="s">
        <v>19398</v>
      </c>
      <c r="D43952" s="489" t="s">
        <v>12752</v>
      </c>
    </row>
    <row r="43953" spans="1:4">
      <c r="A43953" s="489" t="str">
        <f t="shared" si="686"/>
        <v>2391400195介護予防認知症対応型共同生活介護</v>
      </c>
      <c r="B43953" s="489">
        <v>2391400195</v>
      </c>
      <c r="C43953" s="489" t="s">
        <v>2088</v>
      </c>
      <c r="D43953" s="489" t="s">
        <v>12752</v>
      </c>
    </row>
    <row r="43954" spans="1:4">
      <c r="A43954" s="489" t="str">
        <f t="shared" si="686"/>
        <v>2391400195認知症対応型共同生活介護（短期利用型）</v>
      </c>
      <c r="B43954" s="489">
        <v>2391400195</v>
      </c>
      <c r="C43954" s="489" t="s">
        <v>19399</v>
      </c>
      <c r="D43954" s="489" t="s">
        <v>12752</v>
      </c>
    </row>
    <row r="43955" spans="1:4">
      <c r="A43955" s="489" t="str">
        <f t="shared" si="686"/>
        <v>2391400195認知症対応型共同生活介護</v>
      </c>
      <c r="B43955" s="489">
        <v>2391400195</v>
      </c>
      <c r="C43955" s="489" t="s">
        <v>2087</v>
      </c>
      <c r="D43955" s="489" t="s">
        <v>12752</v>
      </c>
    </row>
    <row r="43956" spans="1:4">
      <c r="A43956" s="489" t="str">
        <f t="shared" si="686"/>
        <v>2391400203地域密着型介護老人福祉施設</v>
      </c>
      <c r="B43956" s="489">
        <v>2391400203</v>
      </c>
      <c r="C43956" s="489" t="s">
        <v>206</v>
      </c>
      <c r="D43956" s="489" t="s">
        <v>12753</v>
      </c>
    </row>
    <row r="43957" spans="1:4">
      <c r="A43957" s="489" t="str">
        <f t="shared" si="686"/>
        <v>2391400203地域密着型介護老人福祉施設</v>
      </c>
      <c r="B43957" s="489">
        <v>2391400203</v>
      </c>
      <c r="C43957" s="489" t="s">
        <v>206</v>
      </c>
      <c r="D43957" s="489" t="s">
        <v>12753</v>
      </c>
    </row>
    <row r="43958" spans="1:4">
      <c r="A43958" s="489" t="str">
        <f t="shared" si="686"/>
        <v>2391400211地域密着型介護老人福祉施設</v>
      </c>
      <c r="B43958" s="489">
        <v>2391400211</v>
      </c>
      <c r="C43958" s="489" t="s">
        <v>206</v>
      </c>
      <c r="D43958" s="489" t="s">
        <v>12754</v>
      </c>
    </row>
    <row r="43959" spans="1:4">
      <c r="A43959" s="489" t="str">
        <f t="shared" si="686"/>
        <v>2391400211地域密着型介護老人福祉施設</v>
      </c>
      <c r="B43959" s="489">
        <v>2391400211</v>
      </c>
      <c r="C43959" s="489" t="s">
        <v>206</v>
      </c>
      <c r="D43959" s="489" t="s">
        <v>12754</v>
      </c>
    </row>
    <row r="43960" spans="1:4">
      <c r="A43960" s="489" t="str">
        <f t="shared" si="686"/>
        <v>2391400237定期巡回･随時対応型訪問介護看護</v>
      </c>
      <c r="B43960" s="489">
        <v>2391400237</v>
      </c>
      <c r="C43960" s="489" t="s">
        <v>1919</v>
      </c>
      <c r="D43960" s="489" t="s">
        <v>7726</v>
      </c>
    </row>
    <row r="43961" spans="1:4">
      <c r="A43961" s="489" t="str">
        <f t="shared" si="686"/>
        <v>2391400245介護予防小規模多機能型居宅介護</v>
      </c>
      <c r="B43961" s="489">
        <v>2391400245</v>
      </c>
      <c r="C43961" s="489" t="s">
        <v>2518</v>
      </c>
      <c r="D43961" s="489" t="s">
        <v>12755</v>
      </c>
    </row>
    <row r="43962" spans="1:4">
      <c r="A43962" s="489" t="str">
        <f t="shared" si="686"/>
        <v>2391400245小規模多機能型居宅介護</v>
      </c>
      <c r="B43962" s="489">
        <v>2391400245</v>
      </c>
      <c r="C43962" s="489" t="s">
        <v>2082</v>
      </c>
      <c r="D43962" s="489" t="s">
        <v>12755</v>
      </c>
    </row>
    <row r="43963" spans="1:4">
      <c r="A43963" s="489" t="str">
        <f t="shared" si="686"/>
        <v>2391400260介護予防認知症対応型共同生活介護</v>
      </c>
      <c r="B43963" s="489">
        <v>2391400260</v>
      </c>
      <c r="C43963" s="489" t="s">
        <v>2088</v>
      </c>
      <c r="D43963" s="489" t="s">
        <v>12756</v>
      </c>
    </row>
    <row r="43964" spans="1:4">
      <c r="A43964" s="489" t="str">
        <f t="shared" si="686"/>
        <v>2391400260認知症対応型共同生活介護</v>
      </c>
      <c r="B43964" s="489">
        <v>2391400260</v>
      </c>
      <c r="C43964" s="489" t="s">
        <v>2087</v>
      </c>
      <c r="D43964" s="489" t="s">
        <v>12756</v>
      </c>
    </row>
    <row r="43965" spans="1:4">
      <c r="A43965" s="489" t="str">
        <f t="shared" si="686"/>
        <v>2391400286介護予防認知症対応型共同生活介護</v>
      </c>
      <c r="B43965" s="489">
        <v>2391400286</v>
      </c>
      <c r="C43965" s="489" t="s">
        <v>2088</v>
      </c>
      <c r="D43965" s="489" t="s">
        <v>12757</v>
      </c>
    </row>
    <row r="43966" spans="1:4">
      <c r="A43966" s="489" t="str">
        <f t="shared" si="686"/>
        <v>2391400286認知症対応型共同生活介護</v>
      </c>
      <c r="B43966" s="489">
        <v>2391400286</v>
      </c>
      <c r="C43966" s="489" t="s">
        <v>2087</v>
      </c>
      <c r="D43966" s="489" t="s">
        <v>12757</v>
      </c>
    </row>
    <row r="43967" spans="1:4">
      <c r="A43967" s="489" t="str">
        <f t="shared" si="686"/>
        <v>2391400294地域密着型通所介護</v>
      </c>
      <c r="B43967" s="489">
        <v>2391400294</v>
      </c>
      <c r="C43967" s="489" t="s">
        <v>161</v>
      </c>
      <c r="D43967" s="489" t="s">
        <v>7781</v>
      </c>
    </row>
    <row r="43968" spans="1:4">
      <c r="A43968" s="489" t="str">
        <f t="shared" si="686"/>
        <v>2391400302介護予防小規模多機能型居宅介護（短期利用型）</v>
      </c>
      <c r="B43968" s="489">
        <v>2391400302</v>
      </c>
      <c r="C43968" s="489" t="s">
        <v>19400</v>
      </c>
      <c r="D43968" s="489" t="s">
        <v>12758</v>
      </c>
    </row>
    <row r="43969" spans="1:4">
      <c r="A43969" s="489" t="str">
        <f t="shared" si="686"/>
        <v>2391400302介護予防小規模多機能型居宅介護</v>
      </c>
      <c r="B43969" s="489">
        <v>2391400302</v>
      </c>
      <c r="C43969" s="489" t="s">
        <v>2518</v>
      </c>
      <c r="D43969" s="489" t="s">
        <v>12758</v>
      </c>
    </row>
    <row r="43970" spans="1:4">
      <c r="A43970" s="489" t="str">
        <f t="shared" ref="A43970:A44033" si="687">B43970&amp;C43970</f>
        <v>2391400302小規模多機能型居宅介護（短期利用型）</v>
      </c>
      <c r="B43970" s="489">
        <v>2391400302</v>
      </c>
      <c r="C43970" s="489" t="s">
        <v>19401</v>
      </c>
      <c r="D43970" s="489" t="s">
        <v>12758</v>
      </c>
    </row>
    <row r="43971" spans="1:4">
      <c r="A43971" s="489" t="str">
        <f t="shared" si="687"/>
        <v>2391400302小規模多機能型居宅介護</v>
      </c>
      <c r="B43971" s="489">
        <v>2391400302</v>
      </c>
      <c r="C43971" s="489" t="s">
        <v>2082</v>
      </c>
      <c r="D43971" s="489" t="s">
        <v>12758</v>
      </c>
    </row>
    <row r="43972" spans="1:4">
      <c r="A43972" s="489" t="str">
        <f t="shared" si="687"/>
        <v>2391400351介護予防認知症対応型共同生活介護</v>
      </c>
      <c r="B43972" s="489">
        <v>2391400351</v>
      </c>
      <c r="C43972" s="489" t="s">
        <v>2088</v>
      </c>
      <c r="D43972" s="489" t="s">
        <v>12759</v>
      </c>
    </row>
    <row r="43973" spans="1:4">
      <c r="A43973" s="489" t="str">
        <f t="shared" si="687"/>
        <v>2391400351認知症対応型共同生活介護</v>
      </c>
      <c r="B43973" s="489">
        <v>2391400351</v>
      </c>
      <c r="C43973" s="489" t="s">
        <v>2087</v>
      </c>
      <c r="D43973" s="489" t="s">
        <v>12759</v>
      </c>
    </row>
    <row r="43974" spans="1:4">
      <c r="A43974" s="489" t="str">
        <f t="shared" si="687"/>
        <v>2391400393地域密着型通所介護</v>
      </c>
      <c r="B43974" s="489">
        <v>2391400393</v>
      </c>
      <c r="C43974" s="489" t="s">
        <v>161</v>
      </c>
      <c r="D43974" s="489" t="s">
        <v>12760</v>
      </c>
    </row>
    <row r="43975" spans="1:4">
      <c r="A43975" s="489" t="str">
        <f t="shared" si="687"/>
        <v>2391400401地域密着型通所介護</v>
      </c>
      <c r="B43975" s="489">
        <v>2391400401</v>
      </c>
      <c r="C43975" s="489" t="s">
        <v>161</v>
      </c>
      <c r="D43975" s="489" t="s">
        <v>12761</v>
      </c>
    </row>
    <row r="43976" spans="1:4">
      <c r="A43976" s="489" t="str">
        <f t="shared" si="687"/>
        <v>2391400419地域密着型通所介護</v>
      </c>
      <c r="B43976" s="489">
        <v>2391400419</v>
      </c>
      <c r="C43976" s="489" t="s">
        <v>161</v>
      </c>
      <c r="D43976" s="489" t="s">
        <v>12762</v>
      </c>
    </row>
    <row r="43977" spans="1:4">
      <c r="A43977" s="489" t="str">
        <f t="shared" si="687"/>
        <v>2391400427地域密着型通所介護</v>
      </c>
      <c r="B43977" s="489">
        <v>2391400427</v>
      </c>
      <c r="C43977" s="489" t="s">
        <v>161</v>
      </c>
      <c r="D43977" s="489" t="s">
        <v>12763</v>
      </c>
    </row>
    <row r="43978" spans="1:4">
      <c r="A43978" s="489" t="str">
        <f t="shared" si="687"/>
        <v>2391400435地域密着型通所介護</v>
      </c>
      <c r="B43978" s="489">
        <v>2391400435</v>
      </c>
      <c r="C43978" s="489" t="s">
        <v>161</v>
      </c>
      <c r="D43978" s="489" t="s">
        <v>12764</v>
      </c>
    </row>
    <row r="43979" spans="1:4">
      <c r="A43979" s="489" t="str">
        <f t="shared" si="687"/>
        <v>2391400468地域密着型通所介護</v>
      </c>
      <c r="B43979" s="489">
        <v>2391400468</v>
      </c>
      <c r="C43979" s="489" t="s">
        <v>161</v>
      </c>
      <c r="D43979" s="489" t="s">
        <v>12765</v>
      </c>
    </row>
    <row r="43980" spans="1:4">
      <c r="A43980" s="489" t="str">
        <f t="shared" si="687"/>
        <v>2391400476看護小規模多機能型居宅介護（短期利用型）</v>
      </c>
      <c r="B43980" s="489">
        <v>2391400476</v>
      </c>
      <c r="C43980" s="489" t="s">
        <v>19402</v>
      </c>
      <c r="D43980" s="489" t="s">
        <v>12766</v>
      </c>
    </row>
    <row r="43981" spans="1:4">
      <c r="A43981" s="489" t="str">
        <f t="shared" si="687"/>
        <v>2391400476看護小規模多機能型居宅介護</v>
      </c>
      <c r="B43981" s="489">
        <v>2391400476</v>
      </c>
      <c r="C43981" s="489" t="s">
        <v>1920</v>
      </c>
      <c r="D43981" s="489" t="s">
        <v>12766</v>
      </c>
    </row>
    <row r="43982" spans="1:4">
      <c r="A43982" s="489" t="str">
        <f t="shared" si="687"/>
        <v>2391400484介護予防認知症対応型共同生活介護</v>
      </c>
      <c r="B43982" s="489">
        <v>2391400484</v>
      </c>
      <c r="C43982" s="489" t="s">
        <v>2088</v>
      </c>
      <c r="D43982" s="489" t="s">
        <v>12767</v>
      </c>
    </row>
    <row r="43983" spans="1:4">
      <c r="A43983" s="489" t="str">
        <f t="shared" si="687"/>
        <v>2391400484認知症対応型共同生活介護</v>
      </c>
      <c r="B43983" s="489">
        <v>2391400484</v>
      </c>
      <c r="C43983" s="489" t="s">
        <v>2087</v>
      </c>
      <c r="D43983" s="489" t="s">
        <v>12767</v>
      </c>
    </row>
    <row r="43984" spans="1:4">
      <c r="A43984" s="489" t="str">
        <f t="shared" si="687"/>
        <v>2391400526看護小規模多機能型居宅介護</v>
      </c>
      <c r="B43984" s="489">
        <v>2391400526</v>
      </c>
      <c r="C43984" s="489" t="s">
        <v>1920</v>
      </c>
      <c r="D43984" s="489" t="s">
        <v>12768</v>
      </c>
    </row>
    <row r="43985" spans="1:4">
      <c r="A43985" s="489" t="str">
        <f t="shared" si="687"/>
        <v>2391400534介護予防小規模多機能型居宅介護（短期利用型）</v>
      </c>
      <c r="B43985" s="489">
        <v>2391400534</v>
      </c>
      <c r="C43985" s="489" t="s">
        <v>19400</v>
      </c>
      <c r="D43985" s="489" t="s">
        <v>12769</v>
      </c>
    </row>
    <row r="43986" spans="1:4">
      <c r="A43986" s="489" t="str">
        <f t="shared" si="687"/>
        <v>2391400534介護予防小規模多機能型居宅介護</v>
      </c>
      <c r="B43986" s="489">
        <v>2391400534</v>
      </c>
      <c r="C43986" s="489" t="s">
        <v>2518</v>
      </c>
      <c r="D43986" s="489" t="s">
        <v>12769</v>
      </c>
    </row>
    <row r="43987" spans="1:4">
      <c r="A43987" s="489" t="str">
        <f t="shared" si="687"/>
        <v>2391400534小規模多機能型居宅介護（短期利用型）</v>
      </c>
      <c r="B43987" s="489">
        <v>2391400534</v>
      </c>
      <c r="C43987" s="489" t="s">
        <v>19401</v>
      </c>
      <c r="D43987" s="489" t="s">
        <v>12769</v>
      </c>
    </row>
    <row r="43988" spans="1:4">
      <c r="A43988" s="489" t="str">
        <f t="shared" si="687"/>
        <v>2391400534小規模多機能型居宅介護</v>
      </c>
      <c r="B43988" s="489">
        <v>2391400534</v>
      </c>
      <c r="C43988" s="489" t="s">
        <v>2082</v>
      </c>
      <c r="D43988" s="489" t="s">
        <v>12769</v>
      </c>
    </row>
    <row r="43989" spans="1:4">
      <c r="A43989" s="489" t="str">
        <f t="shared" si="687"/>
        <v>2391400542地域密着型通所介護</v>
      </c>
      <c r="B43989" s="489">
        <v>2391400542</v>
      </c>
      <c r="C43989" s="489" t="s">
        <v>161</v>
      </c>
      <c r="D43989" s="489" t="s">
        <v>12770</v>
      </c>
    </row>
    <row r="43990" spans="1:4">
      <c r="A43990" s="489" t="str">
        <f t="shared" si="687"/>
        <v>2391400567地域密着型通所介護</v>
      </c>
      <c r="B43990" s="489">
        <v>2391400567</v>
      </c>
      <c r="C43990" s="489" t="s">
        <v>161</v>
      </c>
      <c r="D43990" s="489" t="s">
        <v>12771</v>
      </c>
    </row>
    <row r="43991" spans="1:4">
      <c r="A43991" s="489" t="str">
        <f t="shared" si="687"/>
        <v>2391400575地域密着型通所介護</v>
      </c>
      <c r="B43991" s="489">
        <v>2391400575</v>
      </c>
      <c r="C43991" s="489" t="s">
        <v>161</v>
      </c>
      <c r="D43991" s="489" t="s">
        <v>12772</v>
      </c>
    </row>
    <row r="43992" spans="1:4">
      <c r="A43992" s="489" t="str">
        <f t="shared" si="687"/>
        <v>2391400583地域密着型通所介護</v>
      </c>
      <c r="B43992" s="489">
        <v>2391400583</v>
      </c>
      <c r="C43992" s="489" t="s">
        <v>161</v>
      </c>
      <c r="D43992" s="489" t="s">
        <v>12773</v>
      </c>
    </row>
    <row r="43993" spans="1:4">
      <c r="A43993" s="489" t="str">
        <f t="shared" si="687"/>
        <v>2391400591地域密着型通所介護</v>
      </c>
      <c r="B43993" s="489">
        <v>2391400591</v>
      </c>
      <c r="C43993" s="489" t="s">
        <v>161</v>
      </c>
      <c r="D43993" s="489" t="s">
        <v>12774</v>
      </c>
    </row>
    <row r="43994" spans="1:4">
      <c r="A43994" s="489" t="str">
        <f t="shared" si="687"/>
        <v>2391400609地域密着型通所介護</v>
      </c>
      <c r="B43994" s="489">
        <v>2391400609</v>
      </c>
      <c r="C43994" s="489" t="s">
        <v>161</v>
      </c>
      <c r="D43994" s="489" t="s">
        <v>12775</v>
      </c>
    </row>
    <row r="43995" spans="1:4">
      <c r="A43995" s="489" t="str">
        <f t="shared" si="687"/>
        <v>2391400617定期巡回･随時対応型訪問介護看護</v>
      </c>
      <c r="B43995" s="489">
        <v>2391400617</v>
      </c>
      <c r="C43995" s="489" t="s">
        <v>1919</v>
      </c>
      <c r="D43995" s="489" t="s">
        <v>12776</v>
      </c>
    </row>
    <row r="43996" spans="1:4">
      <c r="A43996" s="489" t="str">
        <f t="shared" si="687"/>
        <v>2391400625地域密着型通所介護</v>
      </c>
      <c r="B43996" s="489">
        <v>2391400625</v>
      </c>
      <c r="C43996" s="489" t="s">
        <v>161</v>
      </c>
      <c r="D43996" s="489" t="s">
        <v>12777</v>
      </c>
    </row>
    <row r="43997" spans="1:4">
      <c r="A43997" s="489" t="str">
        <f t="shared" si="687"/>
        <v>2391400633地域密着型通所介護</v>
      </c>
      <c r="B43997" s="489">
        <v>2391400633</v>
      </c>
      <c r="C43997" s="489" t="s">
        <v>161</v>
      </c>
      <c r="D43997" s="489" t="s">
        <v>12778</v>
      </c>
    </row>
    <row r="43998" spans="1:4">
      <c r="A43998" s="489" t="str">
        <f t="shared" si="687"/>
        <v>2391400641地域密着型通所介護</v>
      </c>
      <c r="B43998" s="489">
        <v>2391400641</v>
      </c>
      <c r="C43998" s="489" t="s">
        <v>161</v>
      </c>
      <c r="D43998" s="489" t="s">
        <v>12779</v>
      </c>
    </row>
    <row r="43999" spans="1:4">
      <c r="A43999" s="489" t="str">
        <f t="shared" si="687"/>
        <v>2391400658地域密着型通所介護</v>
      </c>
      <c r="B43999" s="489">
        <v>2391400658</v>
      </c>
      <c r="C43999" s="489" t="s">
        <v>161</v>
      </c>
      <c r="D43999" s="489" t="s">
        <v>12780</v>
      </c>
    </row>
    <row r="44000" spans="1:4">
      <c r="A44000" s="489" t="str">
        <f t="shared" si="687"/>
        <v>2391400666地域密着型通所介護</v>
      </c>
      <c r="B44000" s="489">
        <v>2391400666</v>
      </c>
      <c r="C44000" s="489" t="s">
        <v>161</v>
      </c>
      <c r="D44000" s="489" t="s">
        <v>12781</v>
      </c>
    </row>
    <row r="44001" spans="1:4">
      <c r="A44001" s="489" t="str">
        <f t="shared" si="687"/>
        <v>2391400674地域密着型通所介護</v>
      </c>
      <c r="B44001" s="489">
        <v>2391400674</v>
      </c>
      <c r="C44001" s="489" t="s">
        <v>161</v>
      </c>
      <c r="D44001" s="489" t="s">
        <v>7677</v>
      </c>
    </row>
    <row r="44002" spans="1:4">
      <c r="A44002" s="489" t="str">
        <f t="shared" si="687"/>
        <v>2391400682地域密着型通所介護</v>
      </c>
      <c r="B44002" s="489">
        <v>2391400682</v>
      </c>
      <c r="C44002" s="489" t="s">
        <v>161</v>
      </c>
      <c r="D44002" s="489" t="s">
        <v>12782</v>
      </c>
    </row>
    <row r="44003" spans="1:4">
      <c r="A44003" s="489" t="str">
        <f t="shared" si="687"/>
        <v>2391400690地域密着型通所介護</v>
      </c>
      <c r="B44003" s="489">
        <v>2391400690</v>
      </c>
      <c r="C44003" s="489" t="s">
        <v>161</v>
      </c>
      <c r="D44003" s="489" t="s">
        <v>12783</v>
      </c>
    </row>
    <row r="44004" spans="1:4">
      <c r="A44004" s="489" t="str">
        <f t="shared" si="687"/>
        <v>2391400708地域密着型通所介護</v>
      </c>
      <c r="B44004" s="489">
        <v>2391400708</v>
      </c>
      <c r="C44004" s="489" t="s">
        <v>161</v>
      </c>
      <c r="D44004" s="489" t="s">
        <v>12784</v>
      </c>
    </row>
    <row r="44005" spans="1:4">
      <c r="A44005" s="489" t="str">
        <f t="shared" si="687"/>
        <v>2391400716地域密着型通所介護</v>
      </c>
      <c r="B44005" s="489">
        <v>2391400716</v>
      </c>
      <c r="C44005" s="489" t="s">
        <v>161</v>
      </c>
      <c r="D44005" s="489" t="s">
        <v>12785</v>
      </c>
    </row>
    <row r="44006" spans="1:4">
      <c r="A44006" s="489" t="str">
        <f t="shared" si="687"/>
        <v>2391400724地域密着型通所介護</v>
      </c>
      <c r="B44006" s="489">
        <v>2391400724</v>
      </c>
      <c r="C44006" s="489" t="s">
        <v>161</v>
      </c>
      <c r="D44006" s="489" t="s">
        <v>12786</v>
      </c>
    </row>
    <row r="44007" spans="1:4">
      <c r="A44007" s="489" t="str">
        <f t="shared" si="687"/>
        <v>2391400732地域密着型通所介護</v>
      </c>
      <c r="B44007" s="489">
        <v>2391400732</v>
      </c>
      <c r="C44007" s="489" t="s">
        <v>161</v>
      </c>
      <c r="D44007" s="489" t="s">
        <v>19485</v>
      </c>
    </row>
    <row r="44008" spans="1:4">
      <c r="A44008" s="489" t="str">
        <f t="shared" si="687"/>
        <v>2391500028介護予防認知症対応型通所介護</v>
      </c>
      <c r="B44008" s="489">
        <v>2391500028</v>
      </c>
      <c r="C44008" s="489" t="s">
        <v>2517</v>
      </c>
      <c r="D44008" s="489" t="s">
        <v>7863</v>
      </c>
    </row>
    <row r="44009" spans="1:4">
      <c r="A44009" s="489" t="str">
        <f t="shared" si="687"/>
        <v>2391500028認知症対応型通所介護</v>
      </c>
      <c r="B44009" s="489">
        <v>2391500028</v>
      </c>
      <c r="C44009" s="489" t="s">
        <v>2516</v>
      </c>
      <c r="D44009" s="489" t="s">
        <v>7863</v>
      </c>
    </row>
    <row r="44010" spans="1:4">
      <c r="A44010" s="489" t="str">
        <f t="shared" si="687"/>
        <v>2391500069介護予防認知症対応型共同生活介護</v>
      </c>
      <c r="B44010" s="489">
        <v>2391500069</v>
      </c>
      <c r="C44010" s="489" t="s">
        <v>2088</v>
      </c>
      <c r="D44010" s="489" t="s">
        <v>12787</v>
      </c>
    </row>
    <row r="44011" spans="1:4">
      <c r="A44011" s="489" t="str">
        <f t="shared" si="687"/>
        <v>2391500069認知症対応型共同生活介護</v>
      </c>
      <c r="B44011" s="489">
        <v>2391500069</v>
      </c>
      <c r="C44011" s="489" t="s">
        <v>2087</v>
      </c>
      <c r="D44011" s="489" t="s">
        <v>12787</v>
      </c>
    </row>
    <row r="44012" spans="1:4">
      <c r="A44012" s="489" t="str">
        <f t="shared" si="687"/>
        <v>2391500101介護予防小規模多機能型居宅介護</v>
      </c>
      <c r="B44012" s="489">
        <v>2391500101</v>
      </c>
      <c r="C44012" s="489" t="s">
        <v>2518</v>
      </c>
      <c r="D44012" s="489" t="s">
        <v>12788</v>
      </c>
    </row>
    <row r="44013" spans="1:4">
      <c r="A44013" s="489" t="str">
        <f t="shared" si="687"/>
        <v>2391500101小規模多機能型居宅介護</v>
      </c>
      <c r="B44013" s="489">
        <v>2391500101</v>
      </c>
      <c r="C44013" s="489" t="s">
        <v>2082</v>
      </c>
      <c r="D44013" s="489" t="s">
        <v>12788</v>
      </c>
    </row>
    <row r="44014" spans="1:4">
      <c r="A44014" s="489" t="str">
        <f t="shared" si="687"/>
        <v>2391500127介護予防認知症対応型共同生活介護</v>
      </c>
      <c r="B44014" s="489">
        <v>2391500127</v>
      </c>
      <c r="C44014" s="489" t="s">
        <v>2088</v>
      </c>
      <c r="D44014" s="489" t="s">
        <v>12789</v>
      </c>
    </row>
    <row r="44015" spans="1:4">
      <c r="A44015" s="489" t="str">
        <f t="shared" si="687"/>
        <v>2391500127認知症対応型共同生活介護</v>
      </c>
      <c r="B44015" s="489">
        <v>2391500127</v>
      </c>
      <c r="C44015" s="489" t="s">
        <v>2087</v>
      </c>
      <c r="D44015" s="489" t="s">
        <v>12789</v>
      </c>
    </row>
    <row r="44016" spans="1:4">
      <c r="A44016" s="489" t="str">
        <f t="shared" si="687"/>
        <v>2391500135介護予防小規模多機能型居宅介護（短期利用型）</v>
      </c>
      <c r="B44016" s="489">
        <v>2391500135</v>
      </c>
      <c r="C44016" s="489" t="s">
        <v>19400</v>
      </c>
      <c r="D44016" s="489" t="s">
        <v>12790</v>
      </c>
    </row>
    <row r="44017" spans="1:4">
      <c r="A44017" s="489" t="str">
        <f t="shared" si="687"/>
        <v>2391500135介護予防小規模多機能型居宅介護</v>
      </c>
      <c r="B44017" s="489">
        <v>2391500135</v>
      </c>
      <c r="C44017" s="489" t="s">
        <v>2518</v>
      </c>
      <c r="D44017" s="489" t="s">
        <v>12790</v>
      </c>
    </row>
    <row r="44018" spans="1:4">
      <c r="A44018" s="489" t="str">
        <f t="shared" si="687"/>
        <v>2391500135小規模多機能型居宅介護（短期利用型）</v>
      </c>
      <c r="B44018" s="489">
        <v>2391500135</v>
      </c>
      <c r="C44018" s="489" t="s">
        <v>19401</v>
      </c>
      <c r="D44018" s="489" t="s">
        <v>12790</v>
      </c>
    </row>
    <row r="44019" spans="1:4">
      <c r="A44019" s="489" t="str">
        <f t="shared" si="687"/>
        <v>2391500135小規模多機能型居宅介護</v>
      </c>
      <c r="B44019" s="489">
        <v>2391500135</v>
      </c>
      <c r="C44019" s="489" t="s">
        <v>2082</v>
      </c>
      <c r="D44019" s="489" t="s">
        <v>12790</v>
      </c>
    </row>
    <row r="44020" spans="1:4">
      <c r="A44020" s="489" t="str">
        <f t="shared" si="687"/>
        <v>2391500143介護予防小規模多機能型居宅介護</v>
      </c>
      <c r="B44020" s="489">
        <v>2391500143</v>
      </c>
      <c r="C44020" s="489" t="s">
        <v>2518</v>
      </c>
      <c r="D44020" s="489" t="s">
        <v>12791</v>
      </c>
    </row>
    <row r="44021" spans="1:4">
      <c r="A44021" s="489" t="str">
        <f t="shared" si="687"/>
        <v>2391500143小規模多機能型居宅介護</v>
      </c>
      <c r="B44021" s="489">
        <v>2391500143</v>
      </c>
      <c r="C44021" s="489" t="s">
        <v>2082</v>
      </c>
      <c r="D44021" s="489" t="s">
        <v>12791</v>
      </c>
    </row>
    <row r="44022" spans="1:4">
      <c r="A44022" s="489" t="str">
        <f t="shared" si="687"/>
        <v>2391500168介護予防小規模多機能型居宅介護（短期利用型）</v>
      </c>
      <c r="B44022" s="489">
        <v>2391500168</v>
      </c>
      <c r="C44022" s="489" t="s">
        <v>19400</v>
      </c>
      <c r="D44022" s="489" t="s">
        <v>12792</v>
      </c>
    </row>
    <row r="44023" spans="1:4">
      <c r="A44023" s="489" t="str">
        <f t="shared" si="687"/>
        <v>2391500168介護予防小規模多機能型居宅介護</v>
      </c>
      <c r="B44023" s="489">
        <v>2391500168</v>
      </c>
      <c r="C44023" s="489" t="s">
        <v>2518</v>
      </c>
      <c r="D44023" s="489" t="s">
        <v>12792</v>
      </c>
    </row>
    <row r="44024" spans="1:4">
      <c r="A44024" s="489" t="str">
        <f t="shared" si="687"/>
        <v>2391500168小規模多機能型居宅介護（短期利用型）</v>
      </c>
      <c r="B44024" s="489">
        <v>2391500168</v>
      </c>
      <c r="C44024" s="489" t="s">
        <v>19401</v>
      </c>
      <c r="D44024" s="489" t="s">
        <v>12792</v>
      </c>
    </row>
    <row r="44025" spans="1:4">
      <c r="A44025" s="489" t="str">
        <f t="shared" si="687"/>
        <v>2391500168小規模多機能型居宅介護</v>
      </c>
      <c r="B44025" s="489">
        <v>2391500168</v>
      </c>
      <c r="C44025" s="489" t="s">
        <v>2082</v>
      </c>
      <c r="D44025" s="489" t="s">
        <v>12792</v>
      </c>
    </row>
    <row r="44026" spans="1:4">
      <c r="A44026" s="489" t="str">
        <f t="shared" si="687"/>
        <v>2391500176介護予防認知症対応型共同生活介護（短期利用型）</v>
      </c>
      <c r="B44026" s="489">
        <v>2391500176</v>
      </c>
      <c r="C44026" s="489" t="s">
        <v>19398</v>
      </c>
      <c r="D44026" s="489" t="s">
        <v>12793</v>
      </c>
    </row>
    <row r="44027" spans="1:4">
      <c r="A44027" s="489" t="str">
        <f t="shared" si="687"/>
        <v>2391500176介護予防認知症対応型共同生活介護</v>
      </c>
      <c r="B44027" s="489">
        <v>2391500176</v>
      </c>
      <c r="C44027" s="489" t="s">
        <v>2088</v>
      </c>
      <c r="D44027" s="489" t="s">
        <v>12793</v>
      </c>
    </row>
    <row r="44028" spans="1:4">
      <c r="A44028" s="489" t="str">
        <f t="shared" si="687"/>
        <v>2391500176認知症対応型共同生活介護（短期利用型）</v>
      </c>
      <c r="B44028" s="489">
        <v>2391500176</v>
      </c>
      <c r="C44028" s="489" t="s">
        <v>19399</v>
      </c>
      <c r="D44028" s="489" t="s">
        <v>12793</v>
      </c>
    </row>
    <row r="44029" spans="1:4">
      <c r="A44029" s="489" t="str">
        <f t="shared" si="687"/>
        <v>2391500176認知症対応型共同生活介護</v>
      </c>
      <c r="B44029" s="489">
        <v>2391500176</v>
      </c>
      <c r="C44029" s="489" t="s">
        <v>2087</v>
      </c>
      <c r="D44029" s="489" t="s">
        <v>12793</v>
      </c>
    </row>
    <row r="44030" spans="1:4">
      <c r="A44030" s="489" t="str">
        <f t="shared" si="687"/>
        <v>2391500242定期巡回･随時対応型訪問介護看護</v>
      </c>
      <c r="B44030" s="489">
        <v>2391500242</v>
      </c>
      <c r="C44030" s="489" t="s">
        <v>1919</v>
      </c>
      <c r="D44030" s="489" t="s">
        <v>12794</v>
      </c>
    </row>
    <row r="44031" spans="1:4">
      <c r="A44031" s="489" t="str">
        <f t="shared" si="687"/>
        <v>2391500242定期巡回･随時対応型訪問介護看護</v>
      </c>
      <c r="B44031" s="489">
        <v>2391500242</v>
      </c>
      <c r="C44031" s="489" t="s">
        <v>1919</v>
      </c>
      <c r="D44031" s="489" t="s">
        <v>12794</v>
      </c>
    </row>
    <row r="44032" spans="1:4">
      <c r="A44032" s="489" t="str">
        <f t="shared" si="687"/>
        <v>2391500291介護予防小規模多機能型居宅介護（短期利用型）</v>
      </c>
      <c r="B44032" s="489">
        <v>2391500291</v>
      </c>
      <c r="C44032" s="489" t="s">
        <v>19400</v>
      </c>
      <c r="D44032" s="489" t="s">
        <v>12795</v>
      </c>
    </row>
    <row r="44033" spans="1:4">
      <c r="A44033" s="489" t="str">
        <f t="shared" si="687"/>
        <v>2391500291介護予防小規模多機能型居宅介護</v>
      </c>
      <c r="B44033" s="489">
        <v>2391500291</v>
      </c>
      <c r="C44033" s="489" t="s">
        <v>2518</v>
      </c>
      <c r="D44033" s="489" t="s">
        <v>12795</v>
      </c>
    </row>
    <row r="44034" spans="1:4">
      <c r="A44034" s="489" t="str">
        <f t="shared" ref="A44034:A44097" si="688">B44034&amp;C44034</f>
        <v>2391500291小規模多機能型居宅介護（短期利用型）</v>
      </c>
      <c r="B44034" s="489">
        <v>2391500291</v>
      </c>
      <c r="C44034" s="489" t="s">
        <v>19401</v>
      </c>
      <c r="D44034" s="489" t="s">
        <v>12795</v>
      </c>
    </row>
    <row r="44035" spans="1:4">
      <c r="A44035" s="489" t="str">
        <f t="shared" si="688"/>
        <v>2391500291小規模多機能型居宅介護</v>
      </c>
      <c r="B44035" s="489">
        <v>2391500291</v>
      </c>
      <c r="C44035" s="489" t="s">
        <v>2082</v>
      </c>
      <c r="D44035" s="489" t="s">
        <v>12795</v>
      </c>
    </row>
    <row r="44036" spans="1:4">
      <c r="A44036" s="489" t="str">
        <f t="shared" si="688"/>
        <v>2391500317定期巡回･随時対応型訪問介護看護</v>
      </c>
      <c r="B44036" s="489">
        <v>2391500317</v>
      </c>
      <c r="C44036" s="489" t="s">
        <v>1919</v>
      </c>
      <c r="D44036" s="489" t="s">
        <v>12796</v>
      </c>
    </row>
    <row r="44037" spans="1:4">
      <c r="A44037" s="489" t="str">
        <f t="shared" si="688"/>
        <v>2391500341地域密着型通所介護</v>
      </c>
      <c r="B44037" s="489">
        <v>2391500341</v>
      </c>
      <c r="C44037" s="489" t="s">
        <v>161</v>
      </c>
      <c r="D44037" s="489" t="s">
        <v>12797</v>
      </c>
    </row>
    <row r="44038" spans="1:4">
      <c r="A44038" s="489" t="str">
        <f t="shared" si="688"/>
        <v>2391500358地域密着型通所介護</v>
      </c>
      <c r="B44038" s="489">
        <v>2391500358</v>
      </c>
      <c r="C44038" s="489" t="s">
        <v>161</v>
      </c>
      <c r="D44038" s="489" t="s">
        <v>12798</v>
      </c>
    </row>
    <row r="44039" spans="1:4">
      <c r="A44039" s="489" t="str">
        <f t="shared" si="688"/>
        <v>2391500366介護予防認知症対応型共同生活介護</v>
      </c>
      <c r="B44039" s="489">
        <v>2391500366</v>
      </c>
      <c r="C44039" s="489" t="s">
        <v>2088</v>
      </c>
      <c r="D44039" s="489" t="s">
        <v>12799</v>
      </c>
    </row>
    <row r="44040" spans="1:4">
      <c r="A44040" s="489" t="str">
        <f t="shared" si="688"/>
        <v>2391500366認知症対応型共同生活介護</v>
      </c>
      <c r="B44040" s="489">
        <v>2391500366</v>
      </c>
      <c r="C44040" s="489" t="s">
        <v>2087</v>
      </c>
      <c r="D44040" s="489" t="s">
        <v>12799</v>
      </c>
    </row>
    <row r="44041" spans="1:4">
      <c r="A44041" s="489" t="str">
        <f t="shared" si="688"/>
        <v>2391500408地域密着型通所介護</v>
      </c>
      <c r="B44041" s="489">
        <v>2391500408</v>
      </c>
      <c r="C44041" s="489" t="s">
        <v>161</v>
      </c>
      <c r="D44041" s="489" t="s">
        <v>12800</v>
      </c>
    </row>
    <row r="44042" spans="1:4">
      <c r="A44042" s="489" t="str">
        <f t="shared" si="688"/>
        <v>2391500416地域密着型通所介護</v>
      </c>
      <c r="B44042" s="489">
        <v>2391500416</v>
      </c>
      <c r="C44042" s="489" t="s">
        <v>161</v>
      </c>
      <c r="D44042" s="489" t="s">
        <v>7858</v>
      </c>
    </row>
    <row r="44043" spans="1:4">
      <c r="A44043" s="489" t="str">
        <f t="shared" si="688"/>
        <v>2391500440介護予防小規模多機能型居宅介護（短期利用型）</v>
      </c>
      <c r="B44043" s="489">
        <v>2391500440</v>
      </c>
      <c r="C44043" s="489" t="s">
        <v>19400</v>
      </c>
      <c r="D44043" s="489" t="s">
        <v>12801</v>
      </c>
    </row>
    <row r="44044" spans="1:4">
      <c r="A44044" s="489" t="str">
        <f t="shared" si="688"/>
        <v>2391500440介護予防小規模多機能型居宅介護</v>
      </c>
      <c r="B44044" s="489">
        <v>2391500440</v>
      </c>
      <c r="C44044" s="489" t="s">
        <v>2518</v>
      </c>
      <c r="D44044" s="489" t="s">
        <v>12801</v>
      </c>
    </row>
    <row r="44045" spans="1:4">
      <c r="A44045" s="489" t="str">
        <f t="shared" si="688"/>
        <v>2391500440小規模多機能型居宅介護（短期利用型）</v>
      </c>
      <c r="B44045" s="489">
        <v>2391500440</v>
      </c>
      <c r="C44045" s="489" t="s">
        <v>19401</v>
      </c>
      <c r="D44045" s="489" t="s">
        <v>12801</v>
      </c>
    </row>
    <row r="44046" spans="1:4">
      <c r="A44046" s="489" t="str">
        <f t="shared" si="688"/>
        <v>2391500440小規模多機能型居宅介護</v>
      </c>
      <c r="B44046" s="489">
        <v>2391500440</v>
      </c>
      <c r="C44046" s="489" t="s">
        <v>2082</v>
      </c>
      <c r="D44046" s="489" t="s">
        <v>12801</v>
      </c>
    </row>
    <row r="44047" spans="1:4">
      <c r="A44047" s="489" t="str">
        <f t="shared" si="688"/>
        <v>2391500457地域密着型介護老人福祉施設</v>
      </c>
      <c r="B44047" s="489">
        <v>2391500457</v>
      </c>
      <c r="C44047" s="489" t="s">
        <v>206</v>
      </c>
      <c r="D44047" s="489" t="s">
        <v>12801</v>
      </c>
    </row>
    <row r="44048" spans="1:4">
      <c r="A44048" s="489" t="str">
        <f t="shared" si="688"/>
        <v>2391500465介護予防認知症対応型共同生活介護</v>
      </c>
      <c r="B44048" s="489">
        <v>2391500465</v>
      </c>
      <c r="C44048" s="489" t="s">
        <v>2088</v>
      </c>
      <c r="D44048" s="489" t="s">
        <v>12801</v>
      </c>
    </row>
    <row r="44049" spans="1:4">
      <c r="A44049" s="489" t="str">
        <f t="shared" si="688"/>
        <v>2391500465認知症対応型共同生活介護</v>
      </c>
      <c r="B44049" s="489">
        <v>2391500465</v>
      </c>
      <c r="C44049" s="489" t="s">
        <v>2087</v>
      </c>
      <c r="D44049" s="489" t="s">
        <v>12801</v>
      </c>
    </row>
    <row r="44050" spans="1:4">
      <c r="A44050" s="489" t="str">
        <f t="shared" si="688"/>
        <v>2391500473地域密着型通所介護</v>
      </c>
      <c r="B44050" s="489">
        <v>2391500473</v>
      </c>
      <c r="C44050" s="489" t="s">
        <v>161</v>
      </c>
      <c r="D44050" s="489" t="s">
        <v>12802</v>
      </c>
    </row>
    <row r="44051" spans="1:4">
      <c r="A44051" s="489" t="str">
        <f t="shared" si="688"/>
        <v>2391500481介護予防小規模多機能型居宅介護</v>
      </c>
      <c r="B44051" s="489">
        <v>2391500481</v>
      </c>
      <c r="C44051" s="489" t="s">
        <v>2518</v>
      </c>
      <c r="D44051" s="489" t="s">
        <v>12803</v>
      </c>
    </row>
    <row r="44052" spans="1:4">
      <c r="A44052" s="489" t="str">
        <f t="shared" si="688"/>
        <v>2391500481小規模多機能型居宅介護</v>
      </c>
      <c r="B44052" s="489">
        <v>2391500481</v>
      </c>
      <c r="C44052" s="489" t="s">
        <v>2082</v>
      </c>
      <c r="D44052" s="489" t="s">
        <v>12803</v>
      </c>
    </row>
    <row r="44053" spans="1:4">
      <c r="A44053" s="489" t="str">
        <f t="shared" si="688"/>
        <v>2391500507介護予防認知症対応型共同生活介護（短期利用型）</v>
      </c>
      <c r="B44053" s="489">
        <v>2391500507</v>
      </c>
      <c r="C44053" s="489" t="s">
        <v>19398</v>
      </c>
      <c r="D44053" s="489" t="s">
        <v>7864</v>
      </c>
    </row>
    <row r="44054" spans="1:4">
      <c r="A44054" s="489" t="str">
        <f t="shared" si="688"/>
        <v>2391500507介護予防認知症対応型共同生活介護</v>
      </c>
      <c r="B44054" s="489">
        <v>2391500507</v>
      </c>
      <c r="C44054" s="489" t="s">
        <v>2088</v>
      </c>
      <c r="D44054" s="489" t="s">
        <v>7864</v>
      </c>
    </row>
    <row r="44055" spans="1:4">
      <c r="A44055" s="489" t="str">
        <f t="shared" si="688"/>
        <v>2391500507介護予防認知症対応型通所介護</v>
      </c>
      <c r="B44055" s="489">
        <v>2391500507</v>
      </c>
      <c r="C44055" s="489" t="s">
        <v>2517</v>
      </c>
      <c r="D44055" s="489" t="s">
        <v>7864</v>
      </c>
    </row>
    <row r="44056" spans="1:4">
      <c r="A44056" s="489" t="str">
        <f t="shared" si="688"/>
        <v>2391500507認知症対応型共同生活介護（短期利用型）</v>
      </c>
      <c r="B44056" s="489">
        <v>2391500507</v>
      </c>
      <c r="C44056" s="489" t="s">
        <v>19399</v>
      </c>
      <c r="D44056" s="489" t="s">
        <v>7864</v>
      </c>
    </row>
    <row r="44057" spans="1:4">
      <c r="A44057" s="489" t="str">
        <f t="shared" si="688"/>
        <v>2391500507認知症対応型共同生活介護</v>
      </c>
      <c r="B44057" s="489">
        <v>2391500507</v>
      </c>
      <c r="C44057" s="489" t="s">
        <v>2087</v>
      </c>
      <c r="D44057" s="489" t="s">
        <v>7864</v>
      </c>
    </row>
    <row r="44058" spans="1:4">
      <c r="A44058" s="489" t="str">
        <f t="shared" si="688"/>
        <v>2391500507認知症対応型通所介護</v>
      </c>
      <c r="B44058" s="489">
        <v>2391500507</v>
      </c>
      <c r="C44058" s="489" t="s">
        <v>2516</v>
      </c>
      <c r="D44058" s="489" t="s">
        <v>7864</v>
      </c>
    </row>
    <row r="44059" spans="1:4">
      <c r="A44059" s="489" t="str">
        <f t="shared" si="688"/>
        <v>2391500515介護予防認知症対応型通所介護</v>
      </c>
      <c r="B44059" s="489">
        <v>2391500515</v>
      </c>
      <c r="C44059" s="489" t="s">
        <v>2517</v>
      </c>
      <c r="D44059" s="489" t="s">
        <v>7851</v>
      </c>
    </row>
    <row r="44060" spans="1:4">
      <c r="A44060" s="489" t="str">
        <f t="shared" si="688"/>
        <v>2391500515認知症対応型通所介護</v>
      </c>
      <c r="B44060" s="489">
        <v>2391500515</v>
      </c>
      <c r="C44060" s="489" t="s">
        <v>2516</v>
      </c>
      <c r="D44060" s="489" t="s">
        <v>7851</v>
      </c>
    </row>
    <row r="44061" spans="1:4">
      <c r="A44061" s="489" t="str">
        <f t="shared" si="688"/>
        <v>2391500523地域密着型通所介護</v>
      </c>
      <c r="B44061" s="489">
        <v>2391500523</v>
      </c>
      <c r="C44061" s="489" t="s">
        <v>161</v>
      </c>
      <c r="D44061" s="489" t="s">
        <v>12804</v>
      </c>
    </row>
    <row r="44062" spans="1:4">
      <c r="A44062" s="489" t="str">
        <f t="shared" si="688"/>
        <v>2391500556地域密着型通所介護</v>
      </c>
      <c r="B44062" s="489">
        <v>2391500556</v>
      </c>
      <c r="C44062" s="489" t="s">
        <v>161</v>
      </c>
      <c r="D44062" s="489" t="s">
        <v>12805</v>
      </c>
    </row>
    <row r="44063" spans="1:4">
      <c r="A44063" s="489" t="str">
        <f t="shared" si="688"/>
        <v>2391500564地域密着型通所介護</v>
      </c>
      <c r="B44063" s="489">
        <v>2391500564</v>
      </c>
      <c r="C44063" s="489" t="s">
        <v>161</v>
      </c>
      <c r="D44063" s="489" t="s">
        <v>12806</v>
      </c>
    </row>
    <row r="44064" spans="1:4">
      <c r="A44064" s="489" t="str">
        <f t="shared" si="688"/>
        <v>2391500572介護予防認知症対応型共同生活介護</v>
      </c>
      <c r="B44064" s="489">
        <v>2391500572</v>
      </c>
      <c r="C44064" s="489" t="s">
        <v>2088</v>
      </c>
      <c r="D44064" s="489" t="s">
        <v>12807</v>
      </c>
    </row>
    <row r="44065" spans="1:4">
      <c r="A44065" s="489" t="str">
        <f t="shared" si="688"/>
        <v>2391500572認知症対応型共同生活介護</v>
      </c>
      <c r="B44065" s="489">
        <v>2391500572</v>
      </c>
      <c r="C44065" s="489" t="s">
        <v>2087</v>
      </c>
      <c r="D44065" s="489" t="s">
        <v>12807</v>
      </c>
    </row>
    <row r="44066" spans="1:4">
      <c r="A44066" s="489" t="str">
        <f t="shared" si="688"/>
        <v>2391500580介護予防認知症対応型共同生活介護</v>
      </c>
      <c r="B44066" s="489">
        <v>2391500580</v>
      </c>
      <c r="C44066" s="489" t="s">
        <v>2088</v>
      </c>
      <c r="D44066" s="489" t="s">
        <v>12808</v>
      </c>
    </row>
    <row r="44067" spans="1:4">
      <c r="A44067" s="489" t="str">
        <f t="shared" si="688"/>
        <v>2391500580認知症対応型共同生活介護</v>
      </c>
      <c r="B44067" s="489">
        <v>2391500580</v>
      </c>
      <c r="C44067" s="489" t="s">
        <v>2087</v>
      </c>
      <c r="D44067" s="489" t="s">
        <v>12808</v>
      </c>
    </row>
    <row r="44068" spans="1:4">
      <c r="A44068" s="489" t="str">
        <f t="shared" si="688"/>
        <v>2391500606地域密着型通所介護</v>
      </c>
      <c r="B44068" s="489">
        <v>2391500606</v>
      </c>
      <c r="C44068" s="489" t="s">
        <v>161</v>
      </c>
      <c r="D44068" s="489" t="s">
        <v>12809</v>
      </c>
    </row>
    <row r="44069" spans="1:4">
      <c r="A44069" s="489" t="str">
        <f t="shared" si="688"/>
        <v>2391500614介護予防小規模多機能型居宅介護</v>
      </c>
      <c r="B44069" s="489">
        <v>2391500614</v>
      </c>
      <c r="C44069" s="489" t="s">
        <v>2518</v>
      </c>
      <c r="D44069" s="489" t="s">
        <v>12810</v>
      </c>
    </row>
    <row r="44070" spans="1:4">
      <c r="A44070" s="489" t="str">
        <f t="shared" si="688"/>
        <v>2391500614小規模多機能型居宅介護</v>
      </c>
      <c r="B44070" s="489">
        <v>2391500614</v>
      </c>
      <c r="C44070" s="489" t="s">
        <v>2082</v>
      </c>
      <c r="D44070" s="489" t="s">
        <v>12810</v>
      </c>
    </row>
    <row r="44071" spans="1:4">
      <c r="A44071" s="489" t="str">
        <f t="shared" si="688"/>
        <v>2391500622地域密着型通所介護</v>
      </c>
      <c r="B44071" s="489">
        <v>2391500622</v>
      </c>
      <c r="C44071" s="489" t="s">
        <v>161</v>
      </c>
      <c r="D44071" s="489" t="s">
        <v>12811</v>
      </c>
    </row>
    <row r="44072" spans="1:4">
      <c r="A44072" s="489" t="str">
        <f t="shared" si="688"/>
        <v>2391500648介護予防認知症対応型共同生活介護</v>
      </c>
      <c r="B44072" s="489">
        <v>2391500648</v>
      </c>
      <c r="C44072" s="489" t="s">
        <v>2088</v>
      </c>
      <c r="D44072" s="489" t="s">
        <v>12812</v>
      </c>
    </row>
    <row r="44073" spans="1:4">
      <c r="A44073" s="489" t="str">
        <f t="shared" si="688"/>
        <v>2391500648認知症対応型共同生活介護</v>
      </c>
      <c r="B44073" s="489">
        <v>2391500648</v>
      </c>
      <c r="C44073" s="489" t="s">
        <v>2087</v>
      </c>
      <c r="D44073" s="489" t="s">
        <v>12812</v>
      </c>
    </row>
    <row r="44074" spans="1:4">
      <c r="A44074" s="489" t="str">
        <f t="shared" si="688"/>
        <v>2391500655地域密着型通所介護</v>
      </c>
      <c r="B44074" s="489">
        <v>2391500655</v>
      </c>
      <c r="C44074" s="489" t="s">
        <v>161</v>
      </c>
      <c r="D44074" s="489" t="s">
        <v>12813</v>
      </c>
    </row>
    <row r="44075" spans="1:4">
      <c r="A44075" s="489" t="str">
        <f t="shared" si="688"/>
        <v>2391500663地域密着型通所介護</v>
      </c>
      <c r="B44075" s="489">
        <v>2391500663</v>
      </c>
      <c r="C44075" s="489" t="s">
        <v>161</v>
      </c>
      <c r="D44075" s="489" t="s">
        <v>12814</v>
      </c>
    </row>
    <row r="44076" spans="1:4">
      <c r="A44076" s="489" t="str">
        <f t="shared" si="688"/>
        <v>2391500671地域密着型通所介護</v>
      </c>
      <c r="B44076" s="489">
        <v>2391500671</v>
      </c>
      <c r="C44076" s="489" t="s">
        <v>161</v>
      </c>
      <c r="D44076" s="489" t="s">
        <v>12815</v>
      </c>
    </row>
    <row r="44077" spans="1:4">
      <c r="A44077" s="489" t="str">
        <f t="shared" si="688"/>
        <v>2391500689地域密着型通所介護</v>
      </c>
      <c r="B44077" s="489">
        <v>2391500689</v>
      </c>
      <c r="C44077" s="489" t="s">
        <v>161</v>
      </c>
      <c r="D44077" s="489" t="s">
        <v>12816</v>
      </c>
    </row>
    <row r="44078" spans="1:4">
      <c r="A44078" s="489" t="str">
        <f t="shared" si="688"/>
        <v>2391500697地域密着型通所介護</v>
      </c>
      <c r="B44078" s="489">
        <v>2391500697</v>
      </c>
      <c r="C44078" s="489" t="s">
        <v>161</v>
      </c>
      <c r="D44078" s="489" t="s">
        <v>12817</v>
      </c>
    </row>
    <row r="44079" spans="1:4">
      <c r="A44079" s="489" t="str">
        <f t="shared" si="688"/>
        <v>2391500713地域密着型通所介護</v>
      </c>
      <c r="B44079" s="489">
        <v>2391500713</v>
      </c>
      <c r="C44079" s="489" t="s">
        <v>161</v>
      </c>
      <c r="D44079" s="489" t="s">
        <v>12818</v>
      </c>
    </row>
    <row r="44080" spans="1:4">
      <c r="A44080" s="489" t="str">
        <f t="shared" si="688"/>
        <v>2391500721定期巡回･随時対応型訪問介護看護</v>
      </c>
      <c r="B44080" s="489">
        <v>2391500721</v>
      </c>
      <c r="C44080" s="489" t="s">
        <v>1919</v>
      </c>
      <c r="D44080" s="489" t="s">
        <v>12819</v>
      </c>
    </row>
    <row r="44081" spans="1:4">
      <c r="A44081" s="489" t="str">
        <f t="shared" si="688"/>
        <v>2391500739地域密着型通所介護</v>
      </c>
      <c r="B44081" s="489">
        <v>2391500739</v>
      </c>
      <c r="C44081" s="489" t="s">
        <v>161</v>
      </c>
      <c r="D44081" s="489" t="s">
        <v>7911</v>
      </c>
    </row>
    <row r="44082" spans="1:4">
      <c r="A44082" s="489" t="str">
        <f t="shared" si="688"/>
        <v>2391600042介護予防小規模多機能型居宅介護（短期利用型）</v>
      </c>
      <c r="B44082" s="489">
        <v>2391600042</v>
      </c>
      <c r="C44082" s="489" t="s">
        <v>19400</v>
      </c>
      <c r="D44082" s="489" t="s">
        <v>12820</v>
      </c>
    </row>
    <row r="44083" spans="1:4">
      <c r="A44083" s="489" t="str">
        <f t="shared" si="688"/>
        <v>2391600042介護予防小規模多機能型居宅介護</v>
      </c>
      <c r="B44083" s="489">
        <v>2391600042</v>
      </c>
      <c r="C44083" s="489" t="s">
        <v>2518</v>
      </c>
      <c r="D44083" s="489" t="s">
        <v>12820</v>
      </c>
    </row>
    <row r="44084" spans="1:4">
      <c r="A44084" s="489" t="str">
        <f t="shared" si="688"/>
        <v>2391600042小規模多機能型居宅介護（短期利用型）</v>
      </c>
      <c r="B44084" s="489">
        <v>2391600042</v>
      </c>
      <c r="C44084" s="489" t="s">
        <v>19401</v>
      </c>
      <c r="D44084" s="489" t="s">
        <v>12820</v>
      </c>
    </row>
    <row r="44085" spans="1:4">
      <c r="A44085" s="489" t="str">
        <f t="shared" si="688"/>
        <v>2391600042小規模多機能型居宅介護</v>
      </c>
      <c r="B44085" s="489">
        <v>2391600042</v>
      </c>
      <c r="C44085" s="489" t="s">
        <v>2082</v>
      </c>
      <c r="D44085" s="489" t="s">
        <v>12820</v>
      </c>
    </row>
    <row r="44086" spans="1:4">
      <c r="A44086" s="489" t="str">
        <f t="shared" si="688"/>
        <v>2391600059介護予防認知症対応型共同生活介護</v>
      </c>
      <c r="B44086" s="489">
        <v>2391600059</v>
      </c>
      <c r="C44086" s="489" t="s">
        <v>2088</v>
      </c>
      <c r="D44086" s="489" t="s">
        <v>12821</v>
      </c>
    </row>
    <row r="44087" spans="1:4">
      <c r="A44087" s="489" t="str">
        <f t="shared" si="688"/>
        <v>2391600059認知症対応型共同生活介護</v>
      </c>
      <c r="B44087" s="489">
        <v>2391600059</v>
      </c>
      <c r="C44087" s="489" t="s">
        <v>2087</v>
      </c>
      <c r="D44087" s="489" t="s">
        <v>12821</v>
      </c>
    </row>
    <row r="44088" spans="1:4">
      <c r="A44088" s="489" t="str">
        <f t="shared" si="688"/>
        <v>2391600067介護予防小規模多機能型居宅介護</v>
      </c>
      <c r="B44088" s="489">
        <v>2391600067</v>
      </c>
      <c r="C44088" s="489" t="s">
        <v>2518</v>
      </c>
      <c r="D44088" s="489" t="s">
        <v>12822</v>
      </c>
    </row>
    <row r="44089" spans="1:4">
      <c r="A44089" s="489" t="str">
        <f t="shared" si="688"/>
        <v>2391600067小規模多機能型居宅介護</v>
      </c>
      <c r="B44089" s="489">
        <v>2391600067</v>
      </c>
      <c r="C44089" s="489" t="s">
        <v>2082</v>
      </c>
      <c r="D44089" s="489" t="s">
        <v>12822</v>
      </c>
    </row>
    <row r="44090" spans="1:4">
      <c r="A44090" s="489" t="str">
        <f t="shared" si="688"/>
        <v>2391600083介護予防小規模多機能型居宅介護</v>
      </c>
      <c r="B44090" s="489">
        <v>2391600083</v>
      </c>
      <c r="C44090" s="489" t="s">
        <v>2518</v>
      </c>
      <c r="D44090" s="489" t="s">
        <v>12823</v>
      </c>
    </row>
    <row r="44091" spans="1:4">
      <c r="A44091" s="489" t="str">
        <f t="shared" si="688"/>
        <v>2391600083小規模多機能型居宅介護</v>
      </c>
      <c r="B44091" s="489">
        <v>2391600083</v>
      </c>
      <c r="C44091" s="489" t="s">
        <v>2082</v>
      </c>
      <c r="D44091" s="489" t="s">
        <v>12823</v>
      </c>
    </row>
    <row r="44092" spans="1:4">
      <c r="A44092" s="489" t="str">
        <f t="shared" si="688"/>
        <v>2391600091小規模多機能型居宅介護（短期利用型）</v>
      </c>
      <c r="B44092" s="489">
        <v>2391600091</v>
      </c>
      <c r="C44092" s="489" t="s">
        <v>19401</v>
      </c>
      <c r="D44092" s="489" t="s">
        <v>12824</v>
      </c>
    </row>
    <row r="44093" spans="1:4">
      <c r="A44093" s="489" t="str">
        <f t="shared" si="688"/>
        <v>2391600091小規模多機能型居宅介護</v>
      </c>
      <c r="B44093" s="489">
        <v>2391600091</v>
      </c>
      <c r="C44093" s="489" t="s">
        <v>2082</v>
      </c>
      <c r="D44093" s="489" t="s">
        <v>12824</v>
      </c>
    </row>
    <row r="44094" spans="1:4">
      <c r="A44094" s="489" t="str">
        <f t="shared" si="688"/>
        <v>2391600109介護予防認知症対応型共同生活介護</v>
      </c>
      <c r="B44094" s="489">
        <v>2391600109</v>
      </c>
      <c r="C44094" s="489" t="s">
        <v>2088</v>
      </c>
      <c r="D44094" s="489" t="s">
        <v>12825</v>
      </c>
    </row>
    <row r="44095" spans="1:4">
      <c r="A44095" s="489" t="str">
        <f t="shared" si="688"/>
        <v>2391600109認知症対応型共同生活介護</v>
      </c>
      <c r="B44095" s="489">
        <v>2391600109</v>
      </c>
      <c r="C44095" s="489" t="s">
        <v>2087</v>
      </c>
      <c r="D44095" s="489" t="s">
        <v>12825</v>
      </c>
    </row>
    <row r="44096" spans="1:4">
      <c r="A44096" s="489" t="str">
        <f t="shared" si="688"/>
        <v>2391600125介護予防小規模多機能型居宅介護</v>
      </c>
      <c r="B44096" s="489">
        <v>2391600125</v>
      </c>
      <c r="C44096" s="489" t="s">
        <v>2518</v>
      </c>
      <c r="D44096" s="489" t="s">
        <v>12826</v>
      </c>
    </row>
    <row r="44097" spans="1:4">
      <c r="A44097" s="489" t="str">
        <f t="shared" si="688"/>
        <v>2391600125小規模多機能型居宅介護</v>
      </c>
      <c r="B44097" s="489">
        <v>2391600125</v>
      </c>
      <c r="C44097" s="489" t="s">
        <v>2082</v>
      </c>
      <c r="D44097" s="489" t="s">
        <v>12826</v>
      </c>
    </row>
    <row r="44098" spans="1:4">
      <c r="A44098" s="489" t="str">
        <f t="shared" ref="A44098:A44161" si="689">B44098&amp;C44098</f>
        <v>2391600133介護予防認知症対応型共同生活介護</v>
      </c>
      <c r="B44098" s="489">
        <v>2391600133</v>
      </c>
      <c r="C44098" s="489" t="s">
        <v>2088</v>
      </c>
      <c r="D44098" s="489" t="s">
        <v>12827</v>
      </c>
    </row>
    <row r="44099" spans="1:4">
      <c r="A44099" s="489" t="str">
        <f t="shared" si="689"/>
        <v>2391600133認知症対応型共同生活介護</v>
      </c>
      <c r="B44099" s="489">
        <v>2391600133</v>
      </c>
      <c r="C44099" s="489" t="s">
        <v>2087</v>
      </c>
      <c r="D44099" s="489" t="s">
        <v>12827</v>
      </c>
    </row>
    <row r="44100" spans="1:4">
      <c r="A44100" s="489" t="str">
        <f t="shared" si="689"/>
        <v>2391600141介護予防小規模多機能型居宅介護（短期利用型）</v>
      </c>
      <c r="B44100" s="489">
        <v>2391600141</v>
      </c>
      <c r="C44100" s="489" t="s">
        <v>19400</v>
      </c>
      <c r="D44100" s="489" t="s">
        <v>12828</v>
      </c>
    </row>
    <row r="44101" spans="1:4">
      <c r="A44101" s="489" t="str">
        <f t="shared" si="689"/>
        <v>2391600141介護予防小規模多機能型居宅介護</v>
      </c>
      <c r="B44101" s="489">
        <v>2391600141</v>
      </c>
      <c r="C44101" s="489" t="s">
        <v>2518</v>
      </c>
      <c r="D44101" s="489" t="s">
        <v>12828</v>
      </c>
    </row>
    <row r="44102" spans="1:4">
      <c r="A44102" s="489" t="str">
        <f t="shared" si="689"/>
        <v>2391600141小規模多機能型居宅介護（短期利用型）</v>
      </c>
      <c r="B44102" s="489">
        <v>2391600141</v>
      </c>
      <c r="C44102" s="489" t="s">
        <v>19401</v>
      </c>
      <c r="D44102" s="489" t="s">
        <v>12828</v>
      </c>
    </row>
    <row r="44103" spans="1:4">
      <c r="A44103" s="489" t="str">
        <f t="shared" si="689"/>
        <v>2391600141小規模多機能型居宅介護</v>
      </c>
      <c r="B44103" s="489">
        <v>2391600141</v>
      </c>
      <c r="C44103" s="489" t="s">
        <v>2082</v>
      </c>
      <c r="D44103" s="489" t="s">
        <v>12828</v>
      </c>
    </row>
    <row r="44104" spans="1:4">
      <c r="A44104" s="489" t="str">
        <f t="shared" si="689"/>
        <v>2391600158介護予防認知症対応型共同生活介護</v>
      </c>
      <c r="B44104" s="489">
        <v>2391600158</v>
      </c>
      <c r="C44104" s="489" t="s">
        <v>2088</v>
      </c>
      <c r="D44104" s="489" t="s">
        <v>12829</v>
      </c>
    </row>
    <row r="44105" spans="1:4">
      <c r="A44105" s="489" t="str">
        <f t="shared" si="689"/>
        <v>2391600158認知症対応型共同生活介護</v>
      </c>
      <c r="B44105" s="489">
        <v>2391600158</v>
      </c>
      <c r="C44105" s="489" t="s">
        <v>2087</v>
      </c>
      <c r="D44105" s="489" t="s">
        <v>12829</v>
      </c>
    </row>
    <row r="44106" spans="1:4">
      <c r="A44106" s="489" t="str">
        <f t="shared" si="689"/>
        <v>2391600174介護予防小規模多機能型居宅介護（短期利用型）</v>
      </c>
      <c r="B44106" s="489">
        <v>2391600174</v>
      </c>
      <c r="C44106" s="489" t="s">
        <v>19400</v>
      </c>
      <c r="D44106" s="489" t="s">
        <v>12830</v>
      </c>
    </row>
    <row r="44107" spans="1:4">
      <c r="A44107" s="489" t="str">
        <f t="shared" si="689"/>
        <v>2391600174介護予防小規模多機能型居宅介護</v>
      </c>
      <c r="B44107" s="489">
        <v>2391600174</v>
      </c>
      <c r="C44107" s="489" t="s">
        <v>2518</v>
      </c>
      <c r="D44107" s="489" t="s">
        <v>12830</v>
      </c>
    </row>
    <row r="44108" spans="1:4">
      <c r="A44108" s="489" t="str">
        <f t="shared" si="689"/>
        <v>2391600174小規模多機能型居宅介護（短期利用型）</v>
      </c>
      <c r="B44108" s="489">
        <v>2391600174</v>
      </c>
      <c r="C44108" s="489" t="s">
        <v>19401</v>
      </c>
      <c r="D44108" s="489" t="s">
        <v>12830</v>
      </c>
    </row>
    <row r="44109" spans="1:4">
      <c r="A44109" s="489" t="str">
        <f t="shared" si="689"/>
        <v>2391600174小規模多機能型居宅介護</v>
      </c>
      <c r="B44109" s="489">
        <v>2391600174</v>
      </c>
      <c r="C44109" s="489" t="s">
        <v>2082</v>
      </c>
      <c r="D44109" s="489" t="s">
        <v>12830</v>
      </c>
    </row>
    <row r="44110" spans="1:4">
      <c r="A44110" s="489" t="str">
        <f t="shared" si="689"/>
        <v>2391600182介護予防認知症対応型共同生活介護</v>
      </c>
      <c r="B44110" s="489">
        <v>2391600182</v>
      </c>
      <c r="C44110" s="489" t="s">
        <v>2088</v>
      </c>
      <c r="D44110" s="489" t="s">
        <v>12831</v>
      </c>
    </row>
    <row r="44111" spans="1:4">
      <c r="A44111" s="489" t="str">
        <f t="shared" si="689"/>
        <v>2391600182認知症対応型共同生活介護</v>
      </c>
      <c r="B44111" s="489">
        <v>2391600182</v>
      </c>
      <c r="C44111" s="489" t="s">
        <v>2087</v>
      </c>
      <c r="D44111" s="489" t="s">
        <v>12831</v>
      </c>
    </row>
    <row r="44112" spans="1:4">
      <c r="A44112" s="489" t="str">
        <f t="shared" si="689"/>
        <v>2391600190介護予防小規模多機能型居宅介護（短期利用型）</v>
      </c>
      <c r="B44112" s="489">
        <v>2391600190</v>
      </c>
      <c r="C44112" s="489" t="s">
        <v>19400</v>
      </c>
      <c r="D44112" s="489" t="s">
        <v>12832</v>
      </c>
    </row>
    <row r="44113" spans="1:4">
      <c r="A44113" s="489" t="str">
        <f t="shared" si="689"/>
        <v>2391600190介護予防小規模多機能型居宅介護</v>
      </c>
      <c r="B44113" s="489">
        <v>2391600190</v>
      </c>
      <c r="C44113" s="489" t="s">
        <v>2518</v>
      </c>
      <c r="D44113" s="489" t="s">
        <v>12832</v>
      </c>
    </row>
    <row r="44114" spans="1:4">
      <c r="A44114" s="489" t="str">
        <f t="shared" si="689"/>
        <v>2391600190小規模多機能型居宅介護（短期利用型）</v>
      </c>
      <c r="B44114" s="489">
        <v>2391600190</v>
      </c>
      <c r="C44114" s="489" t="s">
        <v>19401</v>
      </c>
      <c r="D44114" s="489" t="s">
        <v>12832</v>
      </c>
    </row>
    <row r="44115" spans="1:4">
      <c r="A44115" s="489" t="str">
        <f t="shared" si="689"/>
        <v>2391600190小規模多機能型居宅介護</v>
      </c>
      <c r="B44115" s="489">
        <v>2391600190</v>
      </c>
      <c r="C44115" s="489" t="s">
        <v>2082</v>
      </c>
      <c r="D44115" s="489" t="s">
        <v>12832</v>
      </c>
    </row>
    <row r="44116" spans="1:4">
      <c r="A44116" s="489" t="str">
        <f t="shared" si="689"/>
        <v>2391600208介護予防認知症対応型通所介護</v>
      </c>
      <c r="B44116" s="489">
        <v>2391600208</v>
      </c>
      <c r="C44116" s="489" t="s">
        <v>2517</v>
      </c>
      <c r="D44116" s="489" t="s">
        <v>12833</v>
      </c>
    </row>
    <row r="44117" spans="1:4">
      <c r="A44117" s="489" t="str">
        <f t="shared" si="689"/>
        <v>2391600208認知症対応型通所介護</v>
      </c>
      <c r="B44117" s="489">
        <v>2391600208</v>
      </c>
      <c r="C44117" s="489" t="s">
        <v>2516</v>
      </c>
      <c r="D44117" s="489" t="s">
        <v>12833</v>
      </c>
    </row>
    <row r="44118" spans="1:4">
      <c r="A44118" s="489" t="str">
        <f t="shared" si="689"/>
        <v>2391600216地域密着型介護老人福祉施設</v>
      </c>
      <c r="B44118" s="489">
        <v>2391600216</v>
      </c>
      <c r="C44118" s="489" t="s">
        <v>206</v>
      </c>
      <c r="D44118" s="489" t="s">
        <v>12834</v>
      </c>
    </row>
    <row r="44119" spans="1:4">
      <c r="A44119" s="489" t="str">
        <f t="shared" si="689"/>
        <v>2391600232地域密着型介護老人福祉施設</v>
      </c>
      <c r="B44119" s="489">
        <v>2391600232</v>
      </c>
      <c r="C44119" s="489" t="s">
        <v>206</v>
      </c>
      <c r="D44119" s="489" t="s">
        <v>12835</v>
      </c>
    </row>
    <row r="44120" spans="1:4">
      <c r="A44120" s="489" t="str">
        <f t="shared" si="689"/>
        <v>2391600240介護予防認知症対応型共同生活介護</v>
      </c>
      <c r="B44120" s="489">
        <v>2391600240</v>
      </c>
      <c r="C44120" s="489" t="s">
        <v>2088</v>
      </c>
      <c r="D44120" s="489" t="s">
        <v>12836</v>
      </c>
    </row>
    <row r="44121" spans="1:4">
      <c r="A44121" s="489" t="str">
        <f t="shared" si="689"/>
        <v>2391600240認知症対応型共同生活介護</v>
      </c>
      <c r="B44121" s="489">
        <v>2391600240</v>
      </c>
      <c r="C44121" s="489" t="s">
        <v>2087</v>
      </c>
      <c r="D44121" s="489" t="s">
        <v>12836</v>
      </c>
    </row>
    <row r="44122" spans="1:4">
      <c r="A44122" s="489" t="str">
        <f t="shared" si="689"/>
        <v>2391600257介護予防小規模多機能型居宅介護（短期利用型）</v>
      </c>
      <c r="B44122" s="489">
        <v>2391600257</v>
      </c>
      <c r="C44122" s="489" t="s">
        <v>19400</v>
      </c>
      <c r="D44122" s="489" t="s">
        <v>12837</v>
      </c>
    </row>
    <row r="44123" spans="1:4">
      <c r="A44123" s="489" t="str">
        <f t="shared" si="689"/>
        <v>2391600257介護予防小規模多機能型居宅介護</v>
      </c>
      <c r="B44123" s="489">
        <v>2391600257</v>
      </c>
      <c r="C44123" s="489" t="s">
        <v>2518</v>
      </c>
      <c r="D44123" s="489" t="s">
        <v>12837</v>
      </c>
    </row>
    <row r="44124" spans="1:4">
      <c r="A44124" s="489" t="str">
        <f t="shared" si="689"/>
        <v>2391600257小規模多機能型居宅介護（短期利用型）</v>
      </c>
      <c r="B44124" s="489">
        <v>2391600257</v>
      </c>
      <c r="C44124" s="489" t="s">
        <v>19401</v>
      </c>
      <c r="D44124" s="489" t="s">
        <v>12837</v>
      </c>
    </row>
    <row r="44125" spans="1:4">
      <c r="A44125" s="489" t="str">
        <f t="shared" si="689"/>
        <v>2391600257小規模多機能型居宅介護</v>
      </c>
      <c r="B44125" s="489">
        <v>2391600257</v>
      </c>
      <c r="C44125" s="489" t="s">
        <v>2082</v>
      </c>
      <c r="D44125" s="489" t="s">
        <v>12837</v>
      </c>
    </row>
    <row r="44126" spans="1:4">
      <c r="A44126" s="489" t="str">
        <f t="shared" si="689"/>
        <v>2391600265地域密着型通所介護</v>
      </c>
      <c r="B44126" s="489">
        <v>2391600265</v>
      </c>
      <c r="C44126" s="489" t="s">
        <v>161</v>
      </c>
      <c r="D44126" s="489" t="s">
        <v>12838</v>
      </c>
    </row>
    <row r="44127" spans="1:4">
      <c r="A44127" s="489" t="str">
        <f t="shared" si="689"/>
        <v>2391600273地域密着型通所介護</v>
      </c>
      <c r="B44127" s="489">
        <v>2391600273</v>
      </c>
      <c r="C44127" s="489" t="s">
        <v>161</v>
      </c>
      <c r="D44127" s="489" t="s">
        <v>8143</v>
      </c>
    </row>
    <row r="44128" spans="1:4">
      <c r="A44128" s="489" t="str">
        <f t="shared" si="689"/>
        <v>2391600307地域密着型通所介護</v>
      </c>
      <c r="B44128" s="489">
        <v>2391600307</v>
      </c>
      <c r="C44128" s="489" t="s">
        <v>161</v>
      </c>
      <c r="D44128" s="489" t="s">
        <v>12839</v>
      </c>
    </row>
    <row r="44129" spans="1:4">
      <c r="A44129" s="489" t="str">
        <f t="shared" si="689"/>
        <v>2391600315地域密着型通所介護</v>
      </c>
      <c r="B44129" s="489">
        <v>2391600315</v>
      </c>
      <c r="C44129" s="489" t="s">
        <v>161</v>
      </c>
      <c r="D44129" s="489" t="s">
        <v>12840</v>
      </c>
    </row>
    <row r="44130" spans="1:4">
      <c r="A44130" s="489" t="str">
        <f t="shared" si="689"/>
        <v>2391600323地域密着型通所介護</v>
      </c>
      <c r="B44130" s="489">
        <v>2391600323</v>
      </c>
      <c r="C44130" s="489" t="s">
        <v>161</v>
      </c>
      <c r="D44130" s="489" t="s">
        <v>8115</v>
      </c>
    </row>
    <row r="44131" spans="1:4">
      <c r="A44131" s="489" t="str">
        <f t="shared" si="689"/>
        <v>2391600331地域密着型通所介護</v>
      </c>
      <c r="B44131" s="489">
        <v>2391600331</v>
      </c>
      <c r="C44131" s="489" t="s">
        <v>161</v>
      </c>
      <c r="D44131" s="489" t="s">
        <v>12841</v>
      </c>
    </row>
    <row r="44132" spans="1:4">
      <c r="A44132" s="489" t="str">
        <f t="shared" si="689"/>
        <v>2391600356介護予防認知症対応型通所介護</v>
      </c>
      <c r="B44132" s="489">
        <v>2391600356</v>
      </c>
      <c r="C44132" s="489" t="s">
        <v>2517</v>
      </c>
      <c r="D44132" s="489" t="s">
        <v>12842</v>
      </c>
    </row>
    <row r="44133" spans="1:4">
      <c r="A44133" s="489" t="str">
        <f t="shared" si="689"/>
        <v>2391600356認知症対応型通所介護</v>
      </c>
      <c r="B44133" s="489">
        <v>2391600356</v>
      </c>
      <c r="C44133" s="489" t="s">
        <v>2516</v>
      </c>
      <c r="D44133" s="489" t="s">
        <v>12842</v>
      </c>
    </row>
    <row r="44134" spans="1:4">
      <c r="A44134" s="489" t="str">
        <f t="shared" si="689"/>
        <v>2391600364地域密着型通所介護</v>
      </c>
      <c r="B44134" s="489">
        <v>2391600364</v>
      </c>
      <c r="C44134" s="489" t="s">
        <v>161</v>
      </c>
      <c r="D44134" s="489" t="s">
        <v>8089</v>
      </c>
    </row>
    <row r="44135" spans="1:4">
      <c r="A44135" s="489" t="str">
        <f t="shared" si="689"/>
        <v>2391600380地域密着型通所介護</v>
      </c>
      <c r="B44135" s="489">
        <v>2391600380</v>
      </c>
      <c r="C44135" s="489" t="s">
        <v>161</v>
      </c>
      <c r="D44135" s="489" t="s">
        <v>12843</v>
      </c>
    </row>
    <row r="44136" spans="1:4">
      <c r="A44136" s="489" t="str">
        <f t="shared" si="689"/>
        <v>2391600414地域密着型通所介護</v>
      </c>
      <c r="B44136" s="489">
        <v>2391600414</v>
      </c>
      <c r="C44136" s="489" t="s">
        <v>161</v>
      </c>
      <c r="D44136" s="489" t="s">
        <v>12844</v>
      </c>
    </row>
    <row r="44137" spans="1:4">
      <c r="A44137" s="489" t="str">
        <f t="shared" si="689"/>
        <v>2391600448定期巡回･随時対応型訪問介護看護</v>
      </c>
      <c r="B44137" s="489">
        <v>2391600448</v>
      </c>
      <c r="C44137" s="489" t="s">
        <v>1919</v>
      </c>
      <c r="D44137" s="489" t="s">
        <v>12845</v>
      </c>
    </row>
    <row r="44138" spans="1:4">
      <c r="A44138" s="489" t="str">
        <f t="shared" si="689"/>
        <v>2391600463介護予防認知症対応型通所介護</v>
      </c>
      <c r="B44138" s="489">
        <v>2391600463</v>
      </c>
      <c r="C44138" s="489" t="s">
        <v>2517</v>
      </c>
      <c r="D44138" s="489" t="s">
        <v>12846</v>
      </c>
    </row>
    <row r="44139" spans="1:4">
      <c r="A44139" s="489" t="str">
        <f t="shared" si="689"/>
        <v>2391600463認知症対応型通所介護</v>
      </c>
      <c r="B44139" s="489">
        <v>2391600463</v>
      </c>
      <c r="C44139" s="489" t="s">
        <v>2516</v>
      </c>
      <c r="D44139" s="489" t="s">
        <v>12846</v>
      </c>
    </row>
    <row r="44140" spans="1:4">
      <c r="A44140" s="489" t="str">
        <f t="shared" si="689"/>
        <v>2391600471地域密着型通所介護</v>
      </c>
      <c r="B44140" s="489">
        <v>2391600471</v>
      </c>
      <c r="C44140" s="489" t="s">
        <v>161</v>
      </c>
      <c r="D44140" s="489" t="s">
        <v>8029</v>
      </c>
    </row>
    <row r="44141" spans="1:4">
      <c r="A44141" s="489" t="str">
        <f t="shared" si="689"/>
        <v>2391600489地域密着型通所介護</v>
      </c>
      <c r="B44141" s="489">
        <v>2391600489</v>
      </c>
      <c r="C44141" s="489" t="s">
        <v>161</v>
      </c>
      <c r="D44141" s="489" t="s">
        <v>12847</v>
      </c>
    </row>
    <row r="44142" spans="1:4">
      <c r="A44142" s="489" t="str">
        <f t="shared" si="689"/>
        <v>2391600497地域密着型通所介護</v>
      </c>
      <c r="B44142" s="489">
        <v>2391600497</v>
      </c>
      <c r="C44142" s="489" t="s">
        <v>161</v>
      </c>
      <c r="D44142" s="489" t="s">
        <v>12848</v>
      </c>
    </row>
    <row r="44143" spans="1:4">
      <c r="A44143" s="489" t="str">
        <f t="shared" si="689"/>
        <v>2391600513地域密着型通所介護</v>
      </c>
      <c r="B44143" s="489">
        <v>2391600513</v>
      </c>
      <c r="C44143" s="489" t="s">
        <v>161</v>
      </c>
      <c r="D44143" s="489" t="s">
        <v>12849</v>
      </c>
    </row>
    <row r="44144" spans="1:4">
      <c r="A44144" s="489" t="str">
        <f t="shared" si="689"/>
        <v>2391600521地域密着型通所介護</v>
      </c>
      <c r="B44144" s="489">
        <v>2391600521</v>
      </c>
      <c r="C44144" s="489" t="s">
        <v>161</v>
      </c>
      <c r="D44144" s="489" t="s">
        <v>12850</v>
      </c>
    </row>
    <row r="44145" spans="1:4">
      <c r="A44145" s="489" t="str">
        <f t="shared" si="689"/>
        <v>2391600539地域密着型通所介護</v>
      </c>
      <c r="B44145" s="489">
        <v>2391600539</v>
      </c>
      <c r="C44145" s="489" t="s">
        <v>161</v>
      </c>
      <c r="D44145" s="489" t="s">
        <v>12851</v>
      </c>
    </row>
    <row r="44146" spans="1:4">
      <c r="A44146" s="489" t="str">
        <f t="shared" si="689"/>
        <v>2391600547地域密着型通所介護</v>
      </c>
      <c r="B44146" s="489">
        <v>2391600547</v>
      </c>
      <c r="C44146" s="489" t="s">
        <v>161</v>
      </c>
      <c r="D44146" s="489" t="s">
        <v>12852</v>
      </c>
    </row>
    <row r="44147" spans="1:4">
      <c r="A44147" s="489" t="str">
        <f t="shared" si="689"/>
        <v>2391600562地域密着型通所介護</v>
      </c>
      <c r="B44147" s="489">
        <v>2391600562</v>
      </c>
      <c r="C44147" s="489" t="s">
        <v>161</v>
      </c>
      <c r="D44147" s="489" t="s">
        <v>12853</v>
      </c>
    </row>
    <row r="44148" spans="1:4">
      <c r="A44148" s="489" t="str">
        <f t="shared" si="689"/>
        <v>2391600570定期巡回･随時対応型訪問介護看護</v>
      </c>
      <c r="B44148" s="489">
        <v>2391600570</v>
      </c>
      <c r="C44148" s="489" t="s">
        <v>1919</v>
      </c>
      <c r="D44148" s="489" t="s">
        <v>12854</v>
      </c>
    </row>
    <row r="44149" spans="1:4">
      <c r="A44149" s="489" t="str">
        <f t="shared" si="689"/>
        <v>2392000010介護予防認知症対応型共同生活介護（短期利用型）</v>
      </c>
      <c r="B44149" s="489">
        <v>2392000010</v>
      </c>
      <c r="C44149" s="489" t="s">
        <v>19398</v>
      </c>
      <c r="D44149" s="489" t="s">
        <v>12855</v>
      </c>
    </row>
    <row r="44150" spans="1:4">
      <c r="A44150" s="489" t="str">
        <f t="shared" si="689"/>
        <v>2392000010介護予防認知症対応型共同生活介護（短期利用型）</v>
      </c>
      <c r="B44150" s="489">
        <v>2392000010</v>
      </c>
      <c r="C44150" s="489" t="s">
        <v>19398</v>
      </c>
      <c r="D44150" s="489" t="s">
        <v>12855</v>
      </c>
    </row>
    <row r="44151" spans="1:4">
      <c r="A44151" s="489" t="str">
        <f t="shared" si="689"/>
        <v>2392000010介護予防認知症対応型共同生活介護</v>
      </c>
      <c r="B44151" s="489">
        <v>2392000010</v>
      </c>
      <c r="C44151" s="489" t="s">
        <v>2088</v>
      </c>
      <c r="D44151" s="489" t="s">
        <v>12855</v>
      </c>
    </row>
    <row r="44152" spans="1:4">
      <c r="A44152" s="489" t="str">
        <f t="shared" si="689"/>
        <v>2392000010介護予防認知症対応型共同生活介護</v>
      </c>
      <c r="B44152" s="489">
        <v>2392000010</v>
      </c>
      <c r="C44152" s="489" t="s">
        <v>2088</v>
      </c>
      <c r="D44152" s="489" t="s">
        <v>12855</v>
      </c>
    </row>
    <row r="44153" spans="1:4">
      <c r="A44153" s="489" t="str">
        <f t="shared" si="689"/>
        <v>2392000010認知症対応型共同生活介護（短期利用型）</v>
      </c>
      <c r="B44153" s="489">
        <v>2392000010</v>
      </c>
      <c r="C44153" s="489" t="s">
        <v>19399</v>
      </c>
      <c r="D44153" s="489" t="s">
        <v>12855</v>
      </c>
    </row>
    <row r="44154" spans="1:4">
      <c r="A44154" s="489" t="str">
        <f t="shared" si="689"/>
        <v>2392000010認知症対応型共同生活介護（短期利用型）</v>
      </c>
      <c r="B44154" s="489">
        <v>2392000010</v>
      </c>
      <c r="C44154" s="489" t="s">
        <v>19399</v>
      </c>
      <c r="D44154" s="489" t="s">
        <v>12855</v>
      </c>
    </row>
    <row r="44155" spans="1:4">
      <c r="A44155" s="489" t="str">
        <f t="shared" si="689"/>
        <v>2392000010認知症対応型共同生活介護</v>
      </c>
      <c r="B44155" s="489">
        <v>2392000010</v>
      </c>
      <c r="C44155" s="489" t="s">
        <v>2087</v>
      </c>
      <c r="D44155" s="489" t="s">
        <v>12855</v>
      </c>
    </row>
    <row r="44156" spans="1:4">
      <c r="A44156" s="489" t="str">
        <f t="shared" si="689"/>
        <v>2392000010認知症対応型共同生活介護</v>
      </c>
      <c r="B44156" s="489">
        <v>2392000010</v>
      </c>
      <c r="C44156" s="489" t="s">
        <v>2087</v>
      </c>
      <c r="D44156" s="489" t="s">
        <v>12855</v>
      </c>
    </row>
    <row r="44157" spans="1:4">
      <c r="A44157" s="489" t="str">
        <f t="shared" si="689"/>
        <v>2392000028介護予防認知症対応型共同生活介護</v>
      </c>
      <c r="B44157" s="489">
        <v>2392000028</v>
      </c>
      <c r="C44157" s="489" t="s">
        <v>2088</v>
      </c>
      <c r="D44157" s="489" t="s">
        <v>12856</v>
      </c>
    </row>
    <row r="44158" spans="1:4">
      <c r="A44158" s="489" t="str">
        <f t="shared" si="689"/>
        <v>2392000028介護予防認知症対応型共同生活介護</v>
      </c>
      <c r="B44158" s="489">
        <v>2392000028</v>
      </c>
      <c r="C44158" s="489" t="s">
        <v>2088</v>
      </c>
      <c r="D44158" s="489" t="s">
        <v>12856</v>
      </c>
    </row>
    <row r="44159" spans="1:4">
      <c r="A44159" s="489" t="str">
        <f t="shared" si="689"/>
        <v>2392000028認知症対応型共同生活介護</v>
      </c>
      <c r="B44159" s="489">
        <v>2392000028</v>
      </c>
      <c r="C44159" s="489" t="s">
        <v>2087</v>
      </c>
      <c r="D44159" s="489" t="s">
        <v>12856</v>
      </c>
    </row>
    <row r="44160" spans="1:4">
      <c r="A44160" s="489" t="str">
        <f t="shared" si="689"/>
        <v>2392000028認知症対応型共同生活介護</v>
      </c>
      <c r="B44160" s="489">
        <v>2392000028</v>
      </c>
      <c r="C44160" s="489" t="s">
        <v>2087</v>
      </c>
      <c r="D44160" s="489" t="s">
        <v>12856</v>
      </c>
    </row>
    <row r="44161" spans="1:4">
      <c r="A44161" s="489" t="str">
        <f t="shared" si="689"/>
        <v>2392000036介護予防認知症対応型通所介護</v>
      </c>
      <c r="B44161" s="489">
        <v>2392000036</v>
      </c>
      <c r="C44161" s="489" t="s">
        <v>2517</v>
      </c>
      <c r="D44161" s="489" t="s">
        <v>8284</v>
      </c>
    </row>
    <row r="44162" spans="1:4">
      <c r="A44162" s="489" t="str">
        <f t="shared" ref="A44162:A44225" si="690">B44162&amp;C44162</f>
        <v>2392000036介護予防認知症対応型通所介護</v>
      </c>
      <c r="B44162" s="489">
        <v>2392000036</v>
      </c>
      <c r="C44162" s="489" t="s">
        <v>2517</v>
      </c>
      <c r="D44162" s="489" t="s">
        <v>8284</v>
      </c>
    </row>
    <row r="44163" spans="1:4">
      <c r="A44163" s="489" t="str">
        <f t="shared" si="690"/>
        <v>2392000036認知症対応型通所介護</v>
      </c>
      <c r="B44163" s="489">
        <v>2392000036</v>
      </c>
      <c r="C44163" s="489" t="s">
        <v>2516</v>
      </c>
      <c r="D44163" s="489" t="s">
        <v>8284</v>
      </c>
    </row>
    <row r="44164" spans="1:4">
      <c r="A44164" s="489" t="str">
        <f t="shared" si="690"/>
        <v>2392000036認知症対応型通所介護</v>
      </c>
      <c r="B44164" s="489">
        <v>2392000036</v>
      </c>
      <c r="C44164" s="489" t="s">
        <v>2516</v>
      </c>
      <c r="D44164" s="489" t="s">
        <v>8284</v>
      </c>
    </row>
    <row r="44165" spans="1:4">
      <c r="A44165" s="489" t="str">
        <f t="shared" si="690"/>
        <v>2392000044介護予防認知症対応型共同生活介護（短期利用型）</v>
      </c>
      <c r="B44165" s="489">
        <v>2392000044</v>
      </c>
      <c r="C44165" s="489" t="s">
        <v>19398</v>
      </c>
      <c r="D44165" s="489" t="s">
        <v>12857</v>
      </c>
    </row>
    <row r="44166" spans="1:4">
      <c r="A44166" s="489" t="str">
        <f t="shared" si="690"/>
        <v>2392000044介護予防認知症対応型共同生活介護（短期利用型）</v>
      </c>
      <c r="B44166" s="489">
        <v>2392000044</v>
      </c>
      <c r="C44166" s="489" t="s">
        <v>19398</v>
      </c>
      <c r="D44166" s="489" t="s">
        <v>12857</v>
      </c>
    </row>
    <row r="44167" spans="1:4">
      <c r="A44167" s="489" t="str">
        <f t="shared" si="690"/>
        <v>2392000044介護予防認知症対応型共同生活介護</v>
      </c>
      <c r="B44167" s="489">
        <v>2392000044</v>
      </c>
      <c r="C44167" s="489" t="s">
        <v>2088</v>
      </c>
      <c r="D44167" s="489" t="s">
        <v>12857</v>
      </c>
    </row>
    <row r="44168" spans="1:4">
      <c r="A44168" s="489" t="str">
        <f t="shared" si="690"/>
        <v>2392000044介護予防認知症対応型共同生活介護</v>
      </c>
      <c r="B44168" s="489">
        <v>2392000044</v>
      </c>
      <c r="C44168" s="489" t="s">
        <v>2088</v>
      </c>
      <c r="D44168" s="489" t="s">
        <v>12857</v>
      </c>
    </row>
    <row r="44169" spans="1:4">
      <c r="A44169" s="489" t="str">
        <f t="shared" si="690"/>
        <v>2392000044認知症対応型共同生活介護（短期利用型）</v>
      </c>
      <c r="B44169" s="489">
        <v>2392000044</v>
      </c>
      <c r="C44169" s="489" t="s">
        <v>19399</v>
      </c>
      <c r="D44169" s="489" t="s">
        <v>12857</v>
      </c>
    </row>
    <row r="44170" spans="1:4">
      <c r="A44170" s="489" t="str">
        <f t="shared" si="690"/>
        <v>2392000044認知症対応型共同生活介護（短期利用型）</v>
      </c>
      <c r="B44170" s="489">
        <v>2392000044</v>
      </c>
      <c r="C44170" s="489" t="s">
        <v>19399</v>
      </c>
      <c r="D44170" s="489" t="s">
        <v>12857</v>
      </c>
    </row>
    <row r="44171" spans="1:4">
      <c r="A44171" s="489" t="str">
        <f t="shared" si="690"/>
        <v>2392000044認知症対応型共同生活介護</v>
      </c>
      <c r="B44171" s="489">
        <v>2392000044</v>
      </c>
      <c r="C44171" s="489" t="s">
        <v>2087</v>
      </c>
      <c r="D44171" s="489" t="s">
        <v>12857</v>
      </c>
    </row>
    <row r="44172" spans="1:4">
      <c r="A44172" s="489" t="str">
        <f t="shared" si="690"/>
        <v>2392000044認知症対応型共同生活介護</v>
      </c>
      <c r="B44172" s="489">
        <v>2392000044</v>
      </c>
      <c r="C44172" s="489" t="s">
        <v>2087</v>
      </c>
      <c r="D44172" s="489" t="s">
        <v>12857</v>
      </c>
    </row>
    <row r="44173" spans="1:4">
      <c r="A44173" s="489" t="str">
        <f t="shared" si="690"/>
        <v>2392000051介護予防認知症対応型共同生活介護</v>
      </c>
      <c r="B44173" s="489">
        <v>2392000051</v>
      </c>
      <c r="C44173" s="489" t="s">
        <v>2088</v>
      </c>
      <c r="D44173" s="489" t="s">
        <v>12858</v>
      </c>
    </row>
    <row r="44174" spans="1:4">
      <c r="A44174" s="489" t="str">
        <f t="shared" si="690"/>
        <v>2392000051介護予防認知症対応型共同生活介護</v>
      </c>
      <c r="B44174" s="489">
        <v>2392000051</v>
      </c>
      <c r="C44174" s="489" t="s">
        <v>2088</v>
      </c>
      <c r="D44174" s="489" t="s">
        <v>12858</v>
      </c>
    </row>
    <row r="44175" spans="1:4">
      <c r="A44175" s="489" t="str">
        <f t="shared" si="690"/>
        <v>2392000051認知症対応型共同生活介護</v>
      </c>
      <c r="B44175" s="489">
        <v>2392000051</v>
      </c>
      <c r="C44175" s="489" t="s">
        <v>2087</v>
      </c>
      <c r="D44175" s="489" t="s">
        <v>12858</v>
      </c>
    </row>
    <row r="44176" spans="1:4">
      <c r="A44176" s="489" t="str">
        <f t="shared" si="690"/>
        <v>2392000051認知症対応型共同生活介護</v>
      </c>
      <c r="B44176" s="489">
        <v>2392000051</v>
      </c>
      <c r="C44176" s="489" t="s">
        <v>2087</v>
      </c>
      <c r="D44176" s="489" t="s">
        <v>12858</v>
      </c>
    </row>
    <row r="44177" spans="1:4">
      <c r="A44177" s="489" t="str">
        <f t="shared" si="690"/>
        <v>2392000069介護予防認知症対応型通所介護</v>
      </c>
      <c r="B44177" s="489">
        <v>2392000069</v>
      </c>
      <c r="C44177" s="489" t="s">
        <v>2517</v>
      </c>
      <c r="D44177" s="489" t="s">
        <v>12859</v>
      </c>
    </row>
    <row r="44178" spans="1:4">
      <c r="A44178" s="489" t="str">
        <f t="shared" si="690"/>
        <v>2392000069認知症対応型通所介護</v>
      </c>
      <c r="B44178" s="489">
        <v>2392000069</v>
      </c>
      <c r="C44178" s="489" t="s">
        <v>2516</v>
      </c>
      <c r="D44178" s="489" t="s">
        <v>12859</v>
      </c>
    </row>
    <row r="44179" spans="1:4">
      <c r="A44179" s="489" t="str">
        <f t="shared" si="690"/>
        <v>2392000077地域密着型介護老人福祉施設</v>
      </c>
      <c r="B44179" s="489">
        <v>2392000077</v>
      </c>
      <c r="C44179" s="489" t="s">
        <v>206</v>
      </c>
      <c r="D44179" s="489" t="s">
        <v>12860</v>
      </c>
    </row>
    <row r="44180" spans="1:4">
      <c r="A44180" s="489" t="str">
        <f t="shared" si="690"/>
        <v>2392000077地域密着型介護老人福祉施設</v>
      </c>
      <c r="B44180" s="489">
        <v>2392000077</v>
      </c>
      <c r="C44180" s="489" t="s">
        <v>206</v>
      </c>
      <c r="D44180" s="489" t="s">
        <v>12860</v>
      </c>
    </row>
    <row r="44181" spans="1:4">
      <c r="A44181" s="489" t="str">
        <f t="shared" si="690"/>
        <v>2392000077地域密着型介護老人福祉施設</v>
      </c>
      <c r="B44181" s="489">
        <v>2392000077</v>
      </c>
      <c r="C44181" s="489" t="s">
        <v>206</v>
      </c>
      <c r="D44181" s="489" t="s">
        <v>12860</v>
      </c>
    </row>
    <row r="44182" spans="1:4">
      <c r="A44182" s="489" t="str">
        <f t="shared" si="690"/>
        <v>2392000077地域密着型介護老人福祉施設</v>
      </c>
      <c r="B44182" s="489">
        <v>2392000077</v>
      </c>
      <c r="C44182" s="489" t="s">
        <v>206</v>
      </c>
      <c r="D44182" s="489" t="s">
        <v>12860</v>
      </c>
    </row>
    <row r="44183" spans="1:4">
      <c r="A44183" s="489" t="str">
        <f t="shared" si="690"/>
        <v>2392000077地域密着型介護老人福祉施設</v>
      </c>
      <c r="B44183" s="489">
        <v>2392000077</v>
      </c>
      <c r="C44183" s="489" t="s">
        <v>206</v>
      </c>
      <c r="D44183" s="489" t="s">
        <v>12860</v>
      </c>
    </row>
    <row r="44184" spans="1:4">
      <c r="A44184" s="489" t="str">
        <f t="shared" si="690"/>
        <v>2392000077地域密着型介護老人福祉施設</v>
      </c>
      <c r="B44184" s="489">
        <v>2392000077</v>
      </c>
      <c r="C44184" s="489" t="s">
        <v>206</v>
      </c>
      <c r="D44184" s="489" t="s">
        <v>12860</v>
      </c>
    </row>
    <row r="44185" spans="1:4">
      <c r="A44185" s="489" t="str">
        <f t="shared" si="690"/>
        <v>2392000085介護予防認知症対応型共同生活介護</v>
      </c>
      <c r="B44185" s="489">
        <v>2392000085</v>
      </c>
      <c r="C44185" s="489" t="s">
        <v>2088</v>
      </c>
      <c r="D44185" s="489" t="s">
        <v>12861</v>
      </c>
    </row>
    <row r="44186" spans="1:4">
      <c r="A44186" s="489" t="str">
        <f t="shared" si="690"/>
        <v>2392000085介護予防認知症対応型共同生活介護</v>
      </c>
      <c r="B44186" s="489">
        <v>2392000085</v>
      </c>
      <c r="C44186" s="489" t="s">
        <v>2088</v>
      </c>
      <c r="D44186" s="489" t="s">
        <v>12861</v>
      </c>
    </row>
    <row r="44187" spans="1:4">
      <c r="A44187" s="489" t="str">
        <f t="shared" si="690"/>
        <v>2392000085認知症対応型共同生活介護</v>
      </c>
      <c r="B44187" s="489">
        <v>2392000085</v>
      </c>
      <c r="C44187" s="489" t="s">
        <v>2087</v>
      </c>
      <c r="D44187" s="489" t="s">
        <v>12861</v>
      </c>
    </row>
    <row r="44188" spans="1:4">
      <c r="A44188" s="489" t="str">
        <f t="shared" si="690"/>
        <v>2392000085認知症対応型共同生活介護</v>
      </c>
      <c r="B44188" s="489">
        <v>2392000085</v>
      </c>
      <c r="C44188" s="489" t="s">
        <v>2087</v>
      </c>
      <c r="D44188" s="489" t="s">
        <v>12861</v>
      </c>
    </row>
    <row r="44189" spans="1:4">
      <c r="A44189" s="489" t="str">
        <f t="shared" si="690"/>
        <v>2392000093介護予防認知症対応型通所介護</v>
      </c>
      <c r="B44189" s="489">
        <v>2392000093</v>
      </c>
      <c r="C44189" s="489" t="s">
        <v>2517</v>
      </c>
      <c r="D44189" s="489" t="s">
        <v>12862</v>
      </c>
    </row>
    <row r="44190" spans="1:4">
      <c r="A44190" s="489" t="str">
        <f t="shared" si="690"/>
        <v>2392000093介護予防認知症対応型通所介護</v>
      </c>
      <c r="B44190" s="489">
        <v>2392000093</v>
      </c>
      <c r="C44190" s="489" t="s">
        <v>2517</v>
      </c>
      <c r="D44190" s="489" t="s">
        <v>12862</v>
      </c>
    </row>
    <row r="44191" spans="1:4">
      <c r="A44191" s="489" t="str">
        <f t="shared" si="690"/>
        <v>2392000093認知症対応型通所介護</v>
      </c>
      <c r="B44191" s="489">
        <v>2392000093</v>
      </c>
      <c r="C44191" s="489" t="s">
        <v>2516</v>
      </c>
      <c r="D44191" s="489" t="s">
        <v>12862</v>
      </c>
    </row>
    <row r="44192" spans="1:4">
      <c r="A44192" s="489" t="str">
        <f t="shared" si="690"/>
        <v>2392000093認知症対応型通所介護</v>
      </c>
      <c r="B44192" s="489">
        <v>2392000093</v>
      </c>
      <c r="C44192" s="489" t="s">
        <v>2516</v>
      </c>
      <c r="D44192" s="489" t="s">
        <v>12862</v>
      </c>
    </row>
    <row r="44193" spans="1:4">
      <c r="A44193" s="489" t="str">
        <f t="shared" si="690"/>
        <v>2392000101介護予防認知症対応型共同生活介護</v>
      </c>
      <c r="B44193" s="489">
        <v>2392000101</v>
      </c>
      <c r="C44193" s="489" t="s">
        <v>2088</v>
      </c>
      <c r="D44193" s="489" t="s">
        <v>12863</v>
      </c>
    </row>
    <row r="44194" spans="1:4">
      <c r="A44194" s="489" t="str">
        <f t="shared" si="690"/>
        <v>2392000101介護予防認知症対応型共同生活介護</v>
      </c>
      <c r="B44194" s="489">
        <v>2392000101</v>
      </c>
      <c r="C44194" s="489" t="s">
        <v>2088</v>
      </c>
      <c r="D44194" s="489" t="s">
        <v>12863</v>
      </c>
    </row>
    <row r="44195" spans="1:4">
      <c r="A44195" s="489" t="str">
        <f t="shared" si="690"/>
        <v>2392000101認知症対応型共同生活介護</v>
      </c>
      <c r="B44195" s="489">
        <v>2392000101</v>
      </c>
      <c r="C44195" s="489" t="s">
        <v>2087</v>
      </c>
      <c r="D44195" s="489" t="s">
        <v>12863</v>
      </c>
    </row>
    <row r="44196" spans="1:4">
      <c r="A44196" s="489" t="str">
        <f t="shared" si="690"/>
        <v>2392000101認知症対応型共同生活介護</v>
      </c>
      <c r="B44196" s="489">
        <v>2392000101</v>
      </c>
      <c r="C44196" s="489" t="s">
        <v>2087</v>
      </c>
      <c r="D44196" s="489" t="s">
        <v>12863</v>
      </c>
    </row>
    <row r="44197" spans="1:4">
      <c r="A44197" s="489" t="str">
        <f t="shared" si="690"/>
        <v>2392000119地域密着型介護老人福祉施設</v>
      </c>
      <c r="B44197" s="489">
        <v>2392000119</v>
      </c>
      <c r="C44197" s="489" t="s">
        <v>206</v>
      </c>
      <c r="D44197" s="489" t="s">
        <v>12864</v>
      </c>
    </row>
    <row r="44198" spans="1:4">
      <c r="A44198" s="489" t="str">
        <f t="shared" si="690"/>
        <v>2392000119地域密着型介護老人福祉施設</v>
      </c>
      <c r="B44198" s="489">
        <v>2392000119</v>
      </c>
      <c r="C44198" s="489" t="s">
        <v>206</v>
      </c>
      <c r="D44198" s="489" t="s">
        <v>12864</v>
      </c>
    </row>
    <row r="44199" spans="1:4">
      <c r="A44199" s="489" t="str">
        <f t="shared" si="690"/>
        <v>2392000119地域密着型介護老人福祉施設</v>
      </c>
      <c r="B44199" s="489">
        <v>2392000119</v>
      </c>
      <c r="C44199" s="489" t="s">
        <v>206</v>
      </c>
      <c r="D44199" s="489" t="s">
        <v>12864</v>
      </c>
    </row>
    <row r="44200" spans="1:4">
      <c r="A44200" s="489" t="str">
        <f t="shared" si="690"/>
        <v>2392000119地域密着型介護老人福祉施設</v>
      </c>
      <c r="B44200" s="489">
        <v>2392000119</v>
      </c>
      <c r="C44200" s="489" t="s">
        <v>206</v>
      </c>
      <c r="D44200" s="489" t="s">
        <v>12864</v>
      </c>
    </row>
    <row r="44201" spans="1:4">
      <c r="A44201" s="489" t="str">
        <f t="shared" si="690"/>
        <v>2392000119地域密着型介護老人福祉施設</v>
      </c>
      <c r="B44201" s="489">
        <v>2392000119</v>
      </c>
      <c r="C44201" s="489" t="s">
        <v>206</v>
      </c>
      <c r="D44201" s="489" t="s">
        <v>12864</v>
      </c>
    </row>
    <row r="44202" spans="1:4">
      <c r="A44202" s="489" t="str">
        <f t="shared" si="690"/>
        <v>2392000119地域密着型介護老人福祉施設</v>
      </c>
      <c r="B44202" s="489">
        <v>2392000119</v>
      </c>
      <c r="C44202" s="489" t="s">
        <v>206</v>
      </c>
      <c r="D44202" s="489" t="s">
        <v>12864</v>
      </c>
    </row>
    <row r="44203" spans="1:4">
      <c r="A44203" s="489" t="str">
        <f t="shared" si="690"/>
        <v>2392000127地域密着型介護老人福祉施設</v>
      </c>
      <c r="B44203" s="489">
        <v>2392000127</v>
      </c>
      <c r="C44203" s="489" t="s">
        <v>206</v>
      </c>
      <c r="D44203" s="489" t="s">
        <v>12865</v>
      </c>
    </row>
    <row r="44204" spans="1:4">
      <c r="A44204" s="489" t="str">
        <f t="shared" si="690"/>
        <v>2392000127地域密着型介護老人福祉施設</v>
      </c>
      <c r="B44204" s="489">
        <v>2392000127</v>
      </c>
      <c r="C44204" s="489" t="s">
        <v>206</v>
      </c>
      <c r="D44204" s="489" t="s">
        <v>12865</v>
      </c>
    </row>
    <row r="44205" spans="1:4">
      <c r="A44205" s="489" t="str">
        <f t="shared" si="690"/>
        <v>2392000127地域密着型介護老人福祉施設</v>
      </c>
      <c r="B44205" s="489">
        <v>2392000127</v>
      </c>
      <c r="C44205" s="489" t="s">
        <v>206</v>
      </c>
      <c r="D44205" s="489" t="s">
        <v>12865</v>
      </c>
    </row>
    <row r="44206" spans="1:4">
      <c r="A44206" s="489" t="str">
        <f t="shared" si="690"/>
        <v>2392000127地域密着型介護老人福祉施設</v>
      </c>
      <c r="B44206" s="489">
        <v>2392000127</v>
      </c>
      <c r="C44206" s="489" t="s">
        <v>206</v>
      </c>
      <c r="D44206" s="489" t="s">
        <v>12865</v>
      </c>
    </row>
    <row r="44207" spans="1:4">
      <c r="A44207" s="489" t="str">
        <f t="shared" si="690"/>
        <v>2392000127地域密着型介護老人福祉施設</v>
      </c>
      <c r="B44207" s="489">
        <v>2392000127</v>
      </c>
      <c r="C44207" s="489" t="s">
        <v>206</v>
      </c>
      <c r="D44207" s="489" t="s">
        <v>12865</v>
      </c>
    </row>
    <row r="44208" spans="1:4">
      <c r="A44208" s="489" t="str">
        <f t="shared" si="690"/>
        <v>2392000127地域密着型介護老人福祉施設</v>
      </c>
      <c r="B44208" s="489">
        <v>2392000127</v>
      </c>
      <c r="C44208" s="489" t="s">
        <v>206</v>
      </c>
      <c r="D44208" s="489" t="s">
        <v>12865</v>
      </c>
    </row>
    <row r="44209" spans="1:4">
      <c r="A44209" s="489" t="str">
        <f t="shared" si="690"/>
        <v>2392000135介護予防小規模多機能型居宅介護（短期利用型）</v>
      </c>
      <c r="B44209" s="489">
        <v>2392000135</v>
      </c>
      <c r="C44209" s="489" t="s">
        <v>19400</v>
      </c>
      <c r="D44209" s="489" t="s">
        <v>12866</v>
      </c>
    </row>
    <row r="44210" spans="1:4">
      <c r="A44210" s="489" t="str">
        <f t="shared" si="690"/>
        <v>2392000135介護予防小規模多機能型居宅介護（短期利用型）</v>
      </c>
      <c r="B44210" s="489">
        <v>2392000135</v>
      </c>
      <c r="C44210" s="489" t="s">
        <v>19400</v>
      </c>
      <c r="D44210" s="489" t="s">
        <v>12866</v>
      </c>
    </row>
    <row r="44211" spans="1:4">
      <c r="A44211" s="489" t="str">
        <f t="shared" si="690"/>
        <v>2392000135介護予防小規模多機能型居宅介護</v>
      </c>
      <c r="B44211" s="489">
        <v>2392000135</v>
      </c>
      <c r="C44211" s="489" t="s">
        <v>2518</v>
      </c>
      <c r="D44211" s="489" t="s">
        <v>12866</v>
      </c>
    </row>
    <row r="44212" spans="1:4">
      <c r="A44212" s="489" t="str">
        <f t="shared" si="690"/>
        <v>2392000135介護予防小規模多機能型居宅介護</v>
      </c>
      <c r="B44212" s="489">
        <v>2392000135</v>
      </c>
      <c r="C44212" s="489" t="s">
        <v>2518</v>
      </c>
      <c r="D44212" s="489" t="s">
        <v>12866</v>
      </c>
    </row>
    <row r="44213" spans="1:4">
      <c r="A44213" s="489" t="str">
        <f t="shared" si="690"/>
        <v>2392000135小規模多機能型居宅介護（短期利用型）</v>
      </c>
      <c r="B44213" s="489">
        <v>2392000135</v>
      </c>
      <c r="C44213" s="489" t="s">
        <v>19401</v>
      </c>
      <c r="D44213" s="489" t="s">
        <v>12866</v>
      </c>
    </row>
    <row r="44214" spans="1:4">
      <c r="A44214" s="489" t="str">
        <f t="shared" si="690"/>
        <v>2392000135小規模多機能型居宅介護（短期利用型）</v>
      </c>
      <c r="B44214" s="489">
        <v>2392000135</v>
      </c>
      <c r="C44214" s="489" t="s">
        <v>19401</v>
      </c>
      <c r="D44214" s="489" t="s">
        <v>12866</v>
      </c>
    </row>
    <row r="44215" spans="1:4">
      <c r="A44215" s="489" t="str">
        <f t="shared" si="690"/>
        <v>2392000135小規模多機能型居宅介護</v>
      </c>
      <c r="B44215" s="489">
        <v>2392000135</v>
      </c>
      <c r="C44215" s="489" t="s">
        <v>2082</v>
      </c>
      <c r="D44215" s="489" t="s">
        <v>12866</v>
      </c>
    </row>
    <row r="44216" spans="1:4">
      <c r="A44216" s="489" t="str">
        <f t="shared" si="690"/>
        <v>2392000135小規模多機能型居宅介護</v>
      </c>
      <c r="B44216" s="489">
        <v>2392000135</v>
      </c>
      <c r="C44216" s="489" t="s">
        <v>2082</v>
      </c>
      <c r="D44216" s="489" t="s">
        <v>12866</v>
      </c>
    </row>
    <row r="44217" spans="1:4">
      <c r="A44217" s="489" t="str">
        <f t="shared" si="690"/>
        <v>2392000143介護予防認知症対応型共同生活介護（短期利用型）</v>
      </c>
      <c r="B44217" s="489">
        <v>2392000143</v>
      </c>
      <c r="C44217" s="489" t="s">
        <v>19398</v>
      </c>
      <c r="D44217" s="489" t="s">
        <v>12867</v>
      </c>
    </row>
    <row r="44218" spans="1:4">
      <c r="A44218" s="489" t="str">
        <f t="shared" si="690"/>
        <v>2392000143介護予防認知症対応型共同生活介護（短期利用型）</v>
      </c>
      <c r="B44218" s="489">
        <v>2392000143</v>
      </c>
      <c r="C44218" s="489" t="s">
        <v>19398</v>
      </c>
      <c r="D44218" s="489" t="s">
        <v>12867</v>
      </c>
    </row>
    <row r="44219" spans="1:4">
      <c r="A44219" s="489" t="str">
        <f t="shared" si="690"/>
        <v>2392000143介護予防認知症対応型共同生活介護</v>
      </c>
      <c r="B44219" s="489">
        <v>2392000143</v>
      </c>
      <c r="C44219" s="489" t="s">
        <v>2088</v>
      </c>
      <c r="D44219" s="489" t="s">
        <v>12867</v>
      </c>
    </row>
    <row r="44220" spans="1:4">
      <c r="A44220" s="489" t="str">
        <f t="shared" si="690"/>
        <v>2392000143介護予防認知症対応型共同生活介護</v>
      </c>
      <c r="B44220" s="489">
        <v>2392000143</v>
      </c>
      <c r="C44220" s="489" t="s">
        <v>2088</v>
      </c>
      <c r="D44220" s="489" t="s">
        <v>12867</v>
      </c>
    </row>
    <row r="44221" spans="1:4">
      <c r="A44221" s="489" t="str">
        <f t="shared" si="690"/>
        <v>2392000143認知症対応型共同生活介護（短期利用型）</v>
      </c>
      <c r="B44221" s="489">
        <v>2392000143</v>
      </c>
      <c r="C44221" s="489" t="s">
        <v>19399</v>
      </c>
      <c r="D44221" s="489" t="s">
        <v>12867</v>
      </c>
    </row>
    <row r="44222" spans="1:4">
      <c r="A44222" s="489" t="str">
        <f t="shared" si="690"/>
        <v>2392000143認知症対応型共同生活介護（短期利用型）</v>
      </c>
      <c r="B44222" s="489">
        <v>2392000143</v>
      </c>
      <c r="C44222" s="489" t="s">
        <v>19399</v>
      </c>
      <c r="D44222" s="489" t="s">
        <v>12867</v>
      </c>
    </row>
    <row r="44223" spans="1:4">
      <c r="A44223" s="489" t="str">
        <f t="shared" si="690"/>
        <v>2392000143認知症対応型共同生活介護</v>
      </c>
      <c r="B44223" s="489">
        <v>2392000143</v>
      </c>
      <c r="C44223" s="489" t="s">
        <v>2087</v>
      </c>
      <c r="D44223" s="489" t="s">
        <v>12867</v>
      </c>
    </row>
    <row r="44224" spans="1:4">
      <c r="A44224" s="489" t="str">
        <f t="shared" si="690"/>
        <v>2392000143認知症対応型共同生活介護</v>
      </c>
      <c r="B44224" s="489">
        <v>2392000143</v>
      </c>
      <c r="C44224" s="489" t="s">
        <v>2087</v>
      </c>
      <c r="D44224" s="489" t="s">
        <v>12867</v>
      </c>
    </row>
    <row r="44225" spans="1:4">
      <c r="A44225" s="489" t="str">
        <f t="shared" si="690"/>
        <v>2392000150介護予防認知症対応型通所介護</v>
      </c>
      <c r="B44225" s="489">
        <v>2392000150</v>
      </c>
      <c r="C44225" s="489" t="s">
        <v>2517</v>
      </c>
      <c r="D44225" s="489" t="s">
        <v>12855</v>
      </c>
    </row>
    <row r="44226" spans="1:4">
      <c r="A44226" s="489" t="str">
        <f t="shared" ref="A44226:A44289" si="691">B44226&amp;C44226</f>
        <v>2392000150認知症対応型通所介護</v>
      </c>
      <c r="B44226" s="489">
        <v>2392000150</v>
      </c>
      <c r="C44226" s="489" t="s">
        <v>2516</v>
      </c>
      <c r="D44226" s="489" t="s">
        <v>12855</v>
      </c>
    </row>
    <row r="44227" spans="1:4">
      <c r="A44227" s="489" t="str">
        <f t="shared" si="691"/>
        <v>2392000168地域密着型介護老人福祉施設</v>
      </c>
      <c r="B44227" s="489">
        <v>2392000168</v>
      </c>
      <c r="C44227" s="489" t="s">
        <v>206</v>
      </c>
      <c r="D44227" s="489" t="s">
        <v>12868</v>
      </c>
    </row>
    <row r="44228" spans="1:4">
      <c r="A44228" s="489" t="str">
        <f t="shared" si="691"/>
        <v>2392000168地域密着型介護老人福祉施設</v>
      </c>
      <c r="B44228" s="489">
        <v>2392000168</v>
      </c>
      <c r="C44228" s="489" t="s">
        <v>206</v>
      </c>
      <c r="D44228" s="489" t="s">
        <v>12868</v>
      </c>
    </row>
    <row r="44229" spans="1:4">
      <c r="A44229" s="489" t="str">
        <f t="shared" si="691"/>
        <v>2392000176介護予防認知症対応型共同生活介護</v>
      </c>
      <c r="B44229" s="489">
        <v>2392000176</v>
      </c>
      <c r="C44229" s="489" t="s">
        <v>2088</v>
      </c>
      <c r="D44229" s="489" t="s">
        <v>12869</v>
      </c>
    </row>
    <row r="44230" spans="1:4">
      <c r="A44230" s="489" t="str">
        <f t="shared" si="691"/>
        <v>2392000176介護予防認知症対応型共同生活介護</v>
      </c>
      <c r="B44230" s="489">
        <v>2392000176</v>
      </c>
      <c r="C44230" s="489" t="s">
        <v>2088</v>
      </c>
      <c r="D44230" s="489" t="s">
        <v>12869</v>
      </c>
    </row>
    <row r="44231" spans="1:4">
      <c r="A44231" s="489" t="str">
        <f t="shared" si="691"/>
        <v>2392000176認知症対応型共同生活介護</v>
      </c>
      <c r="B44231" s="489">
        <v>2392000176</v>
      </c>
      <c r="C44231" s="489" t="s">
        <v>2087</v>
      </c>
      <c r="D44231" s="489" t="s">
        <v>12869</v>
      </c>
    </row>
    <row r="44232" spans="1:4">
      <c r="A44232" s="489" t="str">
        <f t="shared" si="691"/>
        <v>2392000176認知症対応型共同生活介護</v>
      </c>
      <c r="B44232" s="489">
        <v>2392000176</v>
      </c>
      <c r="C44232" s="489" t="s">
        <v>2087</v>
      </c>
      <c r="D44232" s="489" t="s">
        <v>12869</v>
      </c>
    </row>
    <row r="44233" spans="1:4">
      <c r="A44233" s="489" t="str">
        <f t="shared" si="691"/>
        <v>2392000184定期巡回･随時対応型訪問介護看護</v>
      </c>
      <c r="B44233" s="489">
        <v>2392000184</v>
      </c>
      <c r="C44233" s="489" t="s">
        <v>1919</v>
      </c>
      <c r="D44233" s="489" t="s">
        <v>4984</v>
      </c>
    </row>
    <row r="44234" spans="1:4">
      <c r="A44234" s="489" t="str">
        <f t="shared" si="691"/>
        <v>2392000184定期巡回･随時対応型訪問介護看護</v>
      </c>
      <c r="B44234" s="489">
        <v>2392000184</v>
      </c>
      <c r="C44234" s="489" t="s">
        <v>1919</v>
      </c>
      <c r="D44234" s="489" t="s">
        <v>4984</v>
      </c>
    </row>
    <row r="44235" spans="1:4">
      <c r="A44235" s="489" t="str">
        <f t="shared" si="691"/>
        <v>2392000192地域密着型介護老人福祉施設</v>
      </c>
      <c r="B44235" s="489">
        <v>2392000192</v>
      </c>
      <c r="C44235" s="489" t="s">
        <v>206</v>
      </c>
      <c r="D44235" s="489" t="s">
        <v>12870</v>
      </c>
    </row>
    <row r="44236" spans="1:4">
      <c r="A44236" s="489" t="str">
        <f t="shared" si="691"/>
        <v>2392000192地域密着型介護老人福祉施設</v>
      </c>
      <c r="B44236" s="489">
        <v>2392000192</v>
      </c>
      <c r="C44236" s="489" t="s">
        <v>206</v>
      </c>
      <c r="D44236" s="489" t="s">
        <v>12870</v>
      </c>
    </row>
    <row r="44237" spans="1:4">
      <c r="A44237" s="489" t="str">
        <f t="shared" si="691"/>
        <v>2392000192地域密着型介護老人福祉施設</v>
      </c>
      <c r="B44237" s="489">
        <v>2392000192</v>
      </c>
      <c r="C44237" s="489" t="s">
        <v>206</v>
      </c>
      <c r="D44237" s="489" t="s">
        <v>12870</v>
      </c>
    </row>
    <row r="44238" spans="1:4">
      <c r="A44238" s="489" t="str">
        <f t="shared" si="691"/>
        <v>2392000192地域密着型介護老人福祉施設</v>
      </c>
      <c r="B44238" s="489">
        <v>2392000192</v>
      </c>
      <c r="C44238" s="489" t="s">
        <v>206</v>
      </c>
      <c r="D44238" s="489" t="s">
        <v>12870</v>
      </c>
    </row>
    <row r="44239" spans="1:4">
      <c r="A44239" s="489" t="str">
        <f t="shared" si="691"/>
        <v>2392000192地域密着型介護老人福祉施設</v>
      </c>
      <c r="B44239" s="489">
        <v>2392000192</v>
      </c>
      <c r="C44239" s="489" t="s">
        <v>206</v>
      </c>
      <c r="D44239" s="489" t="s">
        <v>12870</v>
      </c>
    </row>
    <row r="44240" spans="1:4">
      <c r="A44240" s="489" t="str">
        <f t="shared" si="691"/>
        <v>2392000192地域密着型介護老人福祉施設</v>
      </c>
      <c r="B44240" s="489">
        <v>2392000192</v>
      </c>
      <c r="C44240" s="489" t="s">
        <v>206</v>
      </c>
      <c r="D44240" s="489" t="s">
        <v>12870</v>
      </c>
    </row>
    <row r="44241" spans="1:4">
      <c r="A44241" s="489" t="str">
        <f t="shared" si="691"/>
        <v>2392000200介護予防認知症対応型通所介護</v>
      </c>
      <c r="B44241" s="489">
        <v>2392000200</v>
      </c>
      <c r="C44241" s="489" t="s">
        <v>2517</v>
      </c>
      <c r="D44241" s="489" t="s">
        <v>12871</v>
      </c>
    </row>
    <row r="44242" spans="1:4">
      <c r="A44242" s="489" t="str">
        <f t="shared" si="691"/>
        <v>2392000200介護予防認知症対応型通所介護</v>
      </c>
      <c r="B44242" s="489">
        <v>2392000200</v>
      </c>
      <c r="C44242" s="489" t="s">
        <v>2517</v>
      </c>
      <c r="D44242" s="489" t="s">
        <v>12871</v>
      </c>
    </row>
    <row r="44243" spans="1:4">
      <c r="A44243" s="489" t="str">
        <f t="shared" si="691"/>
        <v>2392000200認知症対応型通所介護</v>
      </c>
      <c r="B44243" s="489">
        <v>2392000200</v>
      </c>
      <c r="C44243" s="489" t="s">
        <v>2516</v>
      </c>
      <c r="D44243" s="489" t="s">
        <v>12871</v>
      </c>
    </row>
    <row r="44244" spans="1:4">
      <c r="A44244" s="489" t="str">
        <f t="shared" si="691"/>
        <v>2392000200認知症対応型通所介護</v>
      </c>
      <c r="B44244" s="489">
        <v>2392000200</v>
      </c>
      <c r="C44244" s="489" t="s">
        <v>2516</v>
      </c>
      <c r="D44244" s="489" t="s">
        <v>12871</v>
      </c>
    </row>
    <row r="44245" spans="1:4">
      <c r="A44245" s="489" t="str">
        <f t="shared" si="691"/>
        <v>2392000218介護予防認知症対応型共同生活介護</v>
      </c>
      <c r="B44245" s="489">
        <v>2392000218</v>
      </c>
      <c r="C44245" s="489" t="s">
        <v>2088</v>
      </c>
      <c r="D44245" s="489" t="s">
        <v>12872</v>
      </c>
    </row>
    <row r="44246" spans="1:4">
      <c r="A44246" s="489" t="str">
        <f t="shared" si="691"/>
        <v>2392000218介護予防認知症対応型共同生活介護</v>
      </c>
      <c r="B44246" s="489">
        <v>2392000218</v>
      </c>
      <c r="C44246" s="489" t="s">
        <v>2088</v>
      </c>
      <c r="D44246" s="489" t="s">
        <v>12872</v>
      </c>
    </row>
    <row r="44247" spans="1:4">
      <c r="A44247" s="489" t="str">
        <f t="shared" si="691"/>
        <v>2392000218認知症対応型共同生活介護</v>
      </c>
      <c r="B44247" s="489">
        <v>2392000218</v>
      </c>
      <c r="C44247" s="489" t="s">
        <v>2087</v>
      </c>
      <c r="D44247" s="489" t="s">
        <v>12872</v>
      </c>
    </row>
    <row r="44248" spans="1:4">
      <c r="A44248" s="489" t="str">
        <f t="shared" si="691"/>
        <v>2392000218認知症対応型共同生活介護</v>
      </c>
      <c r="B44248" s="489">
        <v>2392000218</v>
      </c>
      <c r="C44248" s="489" t="s">
        <v>2087</v>
      </c>
      <c r="D44248" s="489" t="s">
        <v>12872</v>
      </c>
    </row>
    <row r="44249" spans="1:4">
      <c r="A44249" s="489" t="str">
        <f t="shared" si="691"/>
        <v>2392000226地域密着型介護老人福祉施設</v>
      </c>
      <c r="B44249" s="489">
        <v>2392000226</v>
      </c>
      <c r="C44249" s="489" t="s">
        <v>206</v>
      </c>
      <c r="D44249" s="489" t="s">
        <v>12873</v>
      </c>
    </row>
    <row r="44250" spans="1:4">
      <c r="A44250" s="489" t="str">
        <f t="shared" si="691"/>
        <v>2392000226地域密着型介護老人福祉施設</v>
      </c>
      <c r="B44250" s="489">
        <v>2392000226</v>
      </c>
      <c r="C44250" s="489" t="s">
        <v>206</v>
      </c>
      <c r="D44250" s="489" t="s">
        <v>12873</v>
      </c>
    </row>
    <row r="44251" spans="1:4">
      <c r="A44251" s="489" t="str">
        <f t="shared" si="691"/>
        <v>2392000234介護予防認知症対応型共同生活介護</v>
      </c>
      <c r="B44251" s="489">
        <v>2392000234</v>
      </c>
      <c r="C44251" s="489" t="s">
        <v>2088</v>
      </c>
      <c r="D44251" s="489" t="s">
        <v>12874</v>
      </c>
    </row>
    <row r="44252" spans="1:4">
      <c r="A44252" s="489" t="str">
        <f t="shared" si="691"/>
        <v>2392000234介護予防認知症対応型共同生活介護</v>
      </c>
      <c r="B44252" s="489">
        <v>2392000234</v>
      </c>
      <c r="C44252" s="489" t="s">
        <v>2088</v>
      </c>
      <c r="D44252" s="489" t="s">
        <v>12874</v>
      </c>
    </row>
    <row r="44253" spans="1:4">
      <c r="A44253" s="489" t="str">
        <f t="shared" si="691"/>
        <v>2392000234認知症対応型共同生活介護</v>
      </c>
      <c r="B44253" s="489">
        <v>2392000234</v>
      </c>
      <c r="C44253" s="489" t="s">
        <v>2087</v>
      </c>
      <c r="D44253" s="489" t="s">
        <v>12874</v>
      </c>
    </row>
    <row r="44254" spans="1:4">
      <c r="A44254" s="489" t="str">
        <f t="shared" si="691"/>
        <v>2392000234認知症対応型共同生活介護</v>
      </c>
      <c r="B44254" s="489">
        <v>2392000234</v>
      </c>
      <c r="C44254" s="489" t="s">
        <v>2087</v>
      </c>
      <c r="D44254" s="489" t="s">
        <v>12874</v>
      </c>
    </row>
    <row r="44255" spans="1:4">
      <c r="A44255" s="489" t="str">
        <f t="shared" si="691"/>
        <v>2392000242地域密着型介護老人福祉施設</v>
      </c>
      <c r="B44255" s="489">
        <v>2392000242</v>
      </c>
      <c r="C44255" s="489" t="s">
        <v>206</v>
      </c>
      <c r="D44255" s="489" t="s">
        <v>12875</v>
      </c>
    </row>
    <row r="44256" spans="1:4">
      <c r="A44256" s="489" t="str">
        <f t="shared" si="691"/>
        <v>2392000242地域密着型介護老人福祉施設</v>
      </c>
      <c r="B44256" s="489">
        <v>2392000242</v>
      </c>
      <c r="C44256" s="489" t="s">
        <v>206</v>
      </c>
      <c r="D44256" s="489" t="s">
        <v>12875</v>
      </c>
    </row>
    <row r="44257" spans="1:4">
      <c r="A44257" s="489" t="str">
        <f t="shared" si="691"/>
        <v>2392000242地域密着型介護老人福祉施設</v>
      </c>
      <c r="B44257" s="489">
        <v>2392000242</v>
      </c>
      <c r="C44257" s="489" t="s">
        <v>206</v>
      </c>
      <c r="D44257" s="489" t="s">
        <v>12875</v>
      </c>
    </row>
    <row r="44258" spans="1:4">
      <c r="A44258" s="489" t="str">
        <f t="shared" si="691"/>
        <v>2392000242地域密着型介護老人福祉施設</v>
      </c>
      <c r="B44258" s="489">
        <v>2392000242</v>
      </c>
      <c r="C44258" s="489" t="s">
        <v>206</v>
      </c>
      <c r="D44258" s="489" t="s">
        <v>12875</v>
      </c>
    </row>
    <row r="44259" spans="1:4">
      <c r="A44259" s="489" t="str">
        <f t="shared" si="691"/>
        <v>2392000267介護予防認知症対応型通所介護</v>
      </c>
      <c r="B44259" s="489">
        <v>2392000267</v>
      </c>
      <c r="C44259" s="489" t="s">
        <v>2517</v>
      </c>
      <c r="D44259" s="489" t="s">
        <v>8326</v>
      </c>
    </row>
    <row r="44260" spans="1:4">
      <c r="A44260" s="489" t="str">
        <f t="shared" si="691"/>
        <v>2392000267介護予防認知症対応型通所介護</v>
      </c>
      <c r="B44260" s="489">
        <v>2392000267</v>
      </c>
      <c r="C44260" s="489" t="s">
        <v>2517</v>
      </c>
      <c r="D44260" s="489" t="s">
        <v>8326</v>
      </c>
    </row>
    <row r="44261" spans="1:4">
      <c r="A44261" s="489" t="str">
        <f t="shared" si="691"/>
        <v>2392000267介護予防認知症対応型通所介護</v>
      </c>
      <c r="B44261" s="489">
        <v>2392000267</v>
      </c>
      <c r="C44261" s="489" t="s">
        <v>2517</v>
      </c>
      <c r="D44261" s="489" t="s">
        <v>8326</v>
      </c>
    </row>
    <row r="44262" spans="1:4">
      <c r="A44262" s="489" t="str">
        <f t="shared" si="691"/>
        <v>2392000267介護予防認知症対応型通所介護</v>
      </c>
      <c r="B44262" s="489">
        <v>2392000267</v>
      </c>
      <c r="C44262" s="489" t="s">
        <v>2517</v>
      </c>
      <c r="D44262" s="489" t="s">
        <v>8326</v>
      </c>
    </row>
    <row r="44263" spans="1:4">
      <c r="A44263" s="489" t="str">
        <f t="shared" si="691"/>
        <v>2392000267認知症対応型通所介護</v>
      </c>
      <c r="B44263" s="489">
        <v>2392000267</v>
      </c>
      <c r="C44263" s="489" t="s">
        <v>2516</v>
      </c>
      <c r="D44263" s="489" t="s">
        <v>8326</v>
      </c>
    </row>
    <row r="44264" spans="1:4">
      <c r="A44264" s="489" t="str">
        <f t="shared" si="691"/>
        <v>2392000267認知症対応型通所介護</v>
      </c>
      <c r="B44264" s="489">
        <v>2392000267</v>
      </c>
      <c r="C44264" s="489" t="s">
        <v>2516</v>
      </c>
      <c r="D44264" s="489" t="s">
        <v>8326</v>
      </c>
    </row>
    <row r="44265" spans="1:4">
      <c r="A44265" s="489" t="str">
        <f t="shared" si="691"/>
        <v>2392000267認知症対応型通所介護</v>
      </c>
      <c r="B44265" s="489">
        <v>2392000267</v>
      </c>
      <c r="C44265" s="489" t="s">
        <v>2516</v>
      </c>
      <c r="D44265" s="489" t="s">
        <v>8326</v>
      </c>
    </row>
    <row r="44266" spans="1:4">
      <c r="A44266" s="489" t="str">
        <f t="shared" si="691"/>
        <v>2392000267認知症対応型通所介護</v>
      </c>
      <c r="B44266" s="489">
        <v>2392000267</v>
      </c>
      <c r="C44266" s="489" t="s">
        <v>2516</v>
      </c>
      <c r="D44266" s="489" t="s">
        <v>8326</v>
      </c>
    </row>
    <row r="44267" spans="1:4">
      <c r="A44267" s="489" t="str">
        <f t="shared" si="691"/>
        <v>2392000275看護小規模多機能型居宅介護（短期利用型）</v>
      </c>
      <c r="B44267" s="489">
        <v>2392000275</v>
      </c>
      <c r="C44267" s="489" t="s">
        <v>19402</v>
      </c>
      <c r="D44267" s="489" t="s">
        <v>12876</v>
      </c>
    </row>
    <row r="44268" spans="1:4">
      <c r="A44268" s="489" t="str">
        <f t="shared" si="691"/>
        <v>2392000275看護小規模多機能型居宅介護（短期利用型）</v>
      </c>
      <c r="B44268" s="489">
        <v>2392000275</v>
      </c>
      <c r="C44268" s="489" t="s">
        <v>19402</v>
      </c>
      <c r="D44268" s="489" t="s">
        <v>12876</v>
      </c>
    </row>
    <row r="44269" spans="1:4">
      <c r="A44269" s="489" t="str">
        <f t="shared" si="691"/>
        <v>2392000275看護小規模多機能型居宅介護</v>
      </c>
      <c r="B44269" s="489">
        <v>2392000275</v>
      </c>
      <c r="C44269" s="489" t="s">
        <v>1920</v>
      </c>
      <c r="D44269" s="489" t="s">
        <v>12876</v>
      </c>
    </row>
    <row r="44270" spans="1:4">
      <c r="A44270" s="489" t="str">
        <f t="shared" si="691"/>
        <v>2392000275看護小規模多機能型居宅介護</v>
      </c>
      <c r="B44270" s="489">
        <v>2392000275</v>
      </c>
      <c r="C44270" s="489" t="s">
        <v>1920</v>
      </c>
      <c r="D44270" s="489" t="s">
        <v>12876</v>
      </c>
    </row>
    <row r="44271" spans="1:4">
      <c r="A44271" s="489" t="str">
        <f t="shared" si="691"/>
        <v>2392000283介護予防認知症対応型共同生活介護</v>
      </c>
      <c r="B44271" s="489">
        <v>2392000283</v>
      </c>
      <c r="C44271" s="489" t="s">
        <v>2088</v>
      </c>
      <c r="D44271" s="489" t="s">
        <v>12877</v>
      </c>
    </row>
    <row r="44272" spans="1:4">
      <c r="A44272" s="489" t="str">
        <f t="shared" si="691"/>
        <v>2392000283介護予防認知症対応型共同生活介護</v>
      </c>
      <c r="B44272" s="489">
        <v>2392000283</v>
      </c>
      <c r="C44272" s="489" t="s">
        <v>2088</v>
      </c>
      <c r="D44272" s="489" t="s">
        <v>12877</v>
      </c>
    </row>
    <row r="44273" spans="1:4">
      <c r="A44273" s="489" t="str">
        <f t="shared" si="691"/>
        <v>2392000283認知症対応型共同生活介護</v>
      </c>
      <c r="B44273" s="489">
        <v>2392000283</v>
      </c>
      <c r="C44273" s="489" t="s">
        <v>2087</v>
      </c>
      <c r="D44273" s="489" t="s">
        <v>12877</v>
      </c>
    </row>
    <row r="44274" spans="1:4">
      <c r="A44274" s="489" t="str">
        <f t="shared" si="691"/>
        <v>2392000283認知症対応型共同生活介護</v>
      </c>
      <c r="B44274" s="489">
        <v>2392000283</v>
      </c>
      <c r="C44274" s="489" t="s">
        <v>2087</v>
      </c>
      <c r="D44274" s="489" t="s">
        <v>12877</v>
      </c>
    </row>
    <row r="44275" spans="1:4">
      <c r="A44275" s="489" t="str">
        <f t="shared" si="691"/>
        <v>2392000291定期巡回･随時対応型訪問介護看護</v>
      </c>
      <c r="B44275" s="489">
        <v>2392000291</v>
      </c>
      <c r="C44275" s="489" t="s">
        <v>1919</v>
      </c>
      <c r="D44275" s="489" t="s">
        <v>12878</v>
      </c>
    </row>
    <row r="44276" spans="1:4">
      <c r="A44276" s="489" t="str">
        <f t="shared" si="691"/>
        <v>2392000291定期巡回･随時対応型訪問介護看護</v>
      </c>
      <c r="B44276" s="489">
        <v>2392000291</v>
      </c>
      <c r="C44276" s="489" t="s">
        <v>1919</v>
      </c>
      <c r="D44276" s="489" t="s">
        <v>12878</v>
      </c>
    </row>
    <row r="44277" spans="1:4">
      <c r="A44277" s="489" t="str">
        <f t="shared" si="691"/>
        <v>2392000309介護予防認知症対応型共同生活介護</v>
      </c>
      <c r="B44277" s="489">
        <v>2392000309</v>
      </c>
      <c r="C44277" s="489" t="s">
        <v>2088</v>
      </c>
      <c r="D44277" s="489" t="s">
        <v>12879</v>
      </c>
    </row>
    <row r="44278" spans="1:4">
      <c r="A44278" s="489" t="str">
        <f t="shared" si="691"/>
        <v>2392000309介護予防認知症対応型共同生活介護</v>
      </c>
      <c r="B44278" s="489">
        <v>2392000309</v>
      </c>
      <c r="C44278" s="489" t="s">
        <v>2088</v>
      </c>
      <c r="D44278" s="489" t="s">
        <v>12879</v>
      </c>
    </row>
    <row r="44279" spans="1:4">
      <c r="A44279" s="489" t="str">
        <f t="shared" si="691"/>
        <v>2392000309認知症対応型共同生活介護</v>
      </c>
      <c r="B44279" s="489">
        <v>2392000309</v>
      </c>
      <c r="C44279" s="489" t="s">
        <v>2087</v>
      </c>
      <c r="D44279" s="489" t="s">
        <v>12879</v>
      </c>
    </row>
    <row r="44280" spans="1:4">
      <c r="A44280" s="489" t="str">
        <f t="shared" si="691"/>
        <v>2392000309認知症対応型共同生活介護</v>
      </c>
      <c r="B44280" s="489">
        <v>2392000309</v>
      </c>
      <c r="C44280" s="489" t="s">
        <v>2087</v>
      </c>
      <c r="D44280" s="489" t="s">
        <v>12879</v>
      </c>
    </row>
    <row r="44281" spans="1:4">
      <c r="A44281" s="489" t="str">
        <f t="shared" si="691"/>
        <v>2392000317定期巡回･随時対応型訪問介護看護</v>
      </c>
      <c r="B44281" s="489">
        <v>2392000317</v>
      </c>
      <c r="C44281" s="489" t="s">
        <v>1919</v>
      </c>
      <c r="D44281" s="489" t="s">
        <v>12880</v>
      </c>
    </row>
    <row r="44282" spans="1:4">
      <c r="A44282" s="489" t="str">
        <f t="shared" si="691"/>
        <v>2392000325地域密着型介護老人福祉施設</v>
      </c>
      <c r="B44282" s="489">
        <v>2392000325</v>
      </c>
      <c r="C44282" s="489" t="s">
        <v>206</v>
      </c>
      <c r="D44282" s="489" t="s">
        <v>12881</v>
      </c>
    </row>
    <row r="44283" spans="1:4">
      <c r="A44283" s="489" t="str">
        <f t="shared" si="691"/>
        <v>2392000325地域密着型介護老人福祉施設</v>
      </c>
      <c r="B44283" s="489">
        <v>2392000325</v>
      </c>
      <c r="C44283" s="489" t="s">
        <v>206</v>
      </c>
      <c r="D44283" s="489" t="s">
        <v>12881</v>
      </c>
    </row>
    <row r="44284" spans="1:4">
      <c r="A44284" s="489" t="str">
        <f t="shared" si="691"/>
        <v>2392000333地域密着型介護老人福祉施設</v>
      </c>
      <c r="B44284" s="489">
        <v>2392000333</v>
      </c>
      <c r="C44284" s="489" t="s">
        <v>206</v>
      </c>
      <c r="D44284" s="489" t="s">
        <v>12882</v>
      </c>
    </row>
    <row r="44285" spans="1:4">
      <c r="A44285" s="489" t="str">
        <f t="shared" si="691"/>
        <v>2392000333地域密着型介護老人福祉施設</v>
      </c>
      <c r="B44285" s="489">
        <v>2392000333</v>
      </c>
      <c r="C44285" s="489" t="s">
        <v>206</v>
      </c>
      <c r="D44285" s="489" t="s">
        <v>12882</v>
      </c>
    </row>
    <row r="44286" spans="1:4">
      <c r="A44286" s="489" t="str">
        <f t="shared" si="691"/>
        <v>2392000341地域密着型介護老人福祉施設</v>
      </c>
      <c r="B44286" s="489">
        <v>2392000341</v>
      </c>
      <c r="C44286" s="489" t="s">
        <v>206</v>
      </c>
      <c r="D44286" s="489" t="s">
        <v>12883</v>
      </c>
    </row>
    <row r="44287" spans="1:4">
      <c r="A44287" s="489" t="str">
        <f t="shared" si="691"/>
        <v>2392000341地域密着型介護老人福祉施設</v>
      </c>
      <c r="B44287" s="489">
        <v>2392000341</v>
      </c>
      <c r="C44287" s="489" t="s">
        <v>206</v>
      </c>
      <c r="D44287" s="489" t="s">
        <v>12883</v>
      </c>
    </row>
    <row r="44288" spans="1:4">
      <c r="A44288" s="489" t="str">
        <f t="shared" si="691"/>
        <v>2392000341地域密着型介護老人福祉施設</v>
      </c>
      <c r="B44288" s="489">
        <v>2392000341</v>
      </c>
      <c r="C44288" s="489" t="s">
        <v>206</v>
      </c>
      <c r="D44288" s="489" t="s">
        <v>12883</v>
      </c>
    </row>
    <row r="44289" spans="1:4">
      <c r="A44289" s="489" t="str">
        <f t="shared" si="691"/>
        <v>2392000341地域密着型介護老人福祉施設</v>
      </c>
      <c r="B44289" s="489">
        <v>2392000341</v>
      </c>
      <c r="C44289" s="489" t="s">
        <v>206</v>
      </c>
      <c r="D44289" s="489" t="s">
        <v>12883</v>
      </c>
    </row>
    <row r="44290" spans="1:4">
      <c r="A44290" s="489" t="str">
        <f t="shared" ref="A44290:A44353" si="692">B44290&amp;C44290</f>
        <v>2392000358介護予防認知症対応型共同生活介護</v>
      </c>
      <c r="B44290" s="489">
        <v>2392000358</v>
      </c>
      <c r="C44290" s="489" t="s">
        <v>2088</v>
      </c>
      <c r="D44290" s="489" t="s">
        <v>12884</v>
      </c>
    </row>
    <row r="44291" spans="1:4">
      <c r="A44291" s="489" t="str">
        <f t="shared" si="692"/>
        <v>2392000358介護予防認知症対応型共同生活介護</v>
      </c>
      <c r="B44291" s="489">
        <v>2392000358</v>
      </c>
      <c r="C44291" s="489" t="s">
        <v>2088</v>
      </c>
      <c r="D44291" s="489" t="s">
        <v>12884</v>
      </c>
    </row>
    <row r="44292" spans="1:4">
      <c r="A44292" s="489" t="str">
        <f t="shared" si="692"/>
        <v>2392000358認知症対応型共同生活介護</v>
      </c>
      <c r="B44292" s="489">
        <v>2392000358</v>
      </c>
      <c r="C44292" s="489" t="s">
        <v>2087</v>
      </c>
      <c r="D44292" s="489" t="s">
        <v>12884</v>
      </c>
    </row>
    <row r="44293" spans="1:4">
      <c r="A44293" s="489" t="str">
        <f t="shared" si="692"/>
        <v>2392000358認知症対応型共同生活介護</v>
      </c>
      <c r="B44293" s="489">
        <v>2392000358</v>
      </c>
      <c r="C44293" s="489" t="s">
        <v>2087</v>
      </c>
      <c r="D44293" s="489" t="s">
        <v>12884</v>
      </c>
    </row>
    <row r="44294" spans="1:4">
      <c r="A44294" s="489" t="str">
        <f t="shared" si="692"/>
        <v>2392000366認知症対応型通所介護</v>
      </c>
      <c r="B44294" s="489">
        <v>2392000366</v>
      </c>
      <c r="C44294" s="489" t="s">
        <v>2516</v>
      </c>
      <c r="D44294" s="489" t="s">
        <v>12885</v>
      </c>
    </row>
    <row r="44295" spans="1:4">
      <c r="A44295" s="489" t="str">
        <f t="shared" si="692"/>
        <v>2392000366認知症対応型通所介護</v>
      </c>
      <c r="B44295" s="489">
        <v>2392000366</v>
      </c>
      <c r="C44295" s="489" t="s">
        <v>2516</v>
      </c>
      <c r="D44295" s="489" t="s">
        <v>12885</v>
      </c>
    </row>
    <row r="44296" spans="1:4">
      <c r="A44296" s="489" t="str">
        <f t="shared" si="692"/>
        <v>2392000374看護小規模多機能型居宅介護（短期利用型）</v>
      </c>
      <c r="B44296" s="489">
        <v>2392000374</v>
      </c>
      <c r="C44296" s="489" t="s">
        <v>19402</v>
      </c>
      <c r="D44296" s="489" t="s">
        <v>12886</v>
      </c>
    </row>
    <row r="44297" spans="1:4">
      <c r="A44297" s="489" t="str">
        <f t="shared" si="692"/>
        <v>2392000374看護小規模多機能型居宅介護（短期利用型）</v>
      </c>
      <c r="B44297" s="489">
        <v>2392000374</v>
      </c>
      <c r="C44297" s="489" t="s">
        <v>19402</v>
      </c>
      <c r="D44297" s="489" t="s">
        <v>12886</v>
      </c>
    </row>
    <row r="44298" spans="1:4">
      <c r="A44298" s="489" t="str">
        <f t="shared" si="692"/>
        <v>2392000374看護小規模多機能型居宅介護</v>
      </c>
      <c r="B44298" s="489">
        <v>2392000374</v>
      </c>
      <c r="C44298" s="489" t="s">
        <v>1920</v>
      </c>
      <c r="D44298" s="489" t="s">
        <v>12886</v>
      </c>
    </row>
    <row r="44299" spans="1:4">
      <c r="A44299" s="489" t="str">
        <f t="shared" si="692"/>
        <v>2392000374看護小規模多機能型居宅介護</v>
      </c>
      <c r="B44299" s="489">
        <v>2392000374</v>
      </c>
      <c r="C44299" s="489" t="s">
        <v>1920</v>
      </c>
      <c r="D44299" s="489" t="s">
        <v>12886</v>
      </c>
    </row>
    <row r="44300" spans="1:4">
      <c r="A44300" s="489" t="str">
        <f t="shared" si="692"/>
        <v>2392000390看護小規模多機能型居宅介護（短期利用型）</v>
      </c>
      <c r="B44300" s="489">
        <v>2392000390</v>
      </c>
      <c r="C44300" s="489" t="s">
        <v>19402</v>
      </c>
      <c r="D44300" s="489" t="s">
        <v>12887</v>
      </c>
    </row>
    <row r="44301" spans="1:4">
      <c r="A44301" s="489" t="str">
        <f t="shared" si="692"/>
        <v>2392000390看護小規模多機能型居宅介護（短期利用型）</v>
      </c>
      <c r="B44301" s="489">
        <v>2392000390</v>
      </c>
      <c r="C44301" s="489" t="s">
        <v>19402</v>
      </c>
      <c r="D44301" s="489" t="s">
        <v>12887</v>
      </c>
    </row>
    <row r="44302" spans="1:4">
      <c r="A44302" s="489" t="str">
        <f t="shared" si="692"/>
        <v>2392000390看護小規模多機能型居宅介護</v>
      </c>
      <c r="B44302" s="489">
        <v>2392000390</v>
      </c>
      <c r="C44302" s="489" t="s">
        <v>1920</v>
      </c>
      <c r="D44302" s="489" t="s">
        <v>12887</v>
      </c>
    </row>
    <row r="44303" spans="1:4">
      <c r="A44303" s="489" t="str">
        <f t="shared" si="692"/>
        <v>2392000390看護小規模多機能型居宅介護</v>
      </c>
      <c r="B44303" s="489">
        <v>2392000390</v>
      </c>
      <c r="C44303" s="489" t="s">
        <v>1920</v>
      </c>
      <c r="D44303" s="489" t="s">
        <v>12887</v>
      </c>
    </row>
    <row r="44304" spans="1:4">
      <c r="A44304" s="489" t="str">
        <f t="shared" si="692"/>
        <v>2392000416地域密着型通所介護</v>
      </c>
      <c r="B44304" s="489">
        <v>2392000416</v>
      </c>
      <c r="C44304" s="489" t="s">
        <v>161</v>
      </c>
      <c r="D44304" s="489" t="s">
        <v>8449</v>
      </c>
    </row>
    <row r="44305" spans="1:4">
      <c r="A44305" s="489" t="str">
        <f t="shared" si="692"/>
        <v>2392000416地域密着型通所介護</v>
      </c>
      <c r="B44305" s="489">
        <v>2392000416</v>
      </c>
      <c r="C44305" s="489" t="s">
        <v>161</v>
      </c>
      <c r="D44305" s="489" t="s">
        <v>8449</v>
      </c>
    </row>
    <row r="44306" spans="1:4">
      <c r="A44306" s="489" t="str">
        <f t="shared" si="692"/>
        <v>2392000416地域密着型通所介護</v>
      </c>
      <c r="B44306" s="489">
        <v>2392000416</v>
      </c>
      <c r="C44306" s="489" t="s">
        <v>161</v>
      </c>
      <c r="D44306" s="489" t="s">
        <v>8449</v>
      </c>
    </row>
    <row r="44307" spans="1:4">
      <c r="A44307" s="489" t="str">
        <f t="shared" si="692"/>
        <v>2392000416地域密着型通所介護</v>
      </c>
      <c r="B44307" s="489">
        <v>2392000416</v>
      </c>
      <c r="C44307" s="489" t="s">
        <v>161</v>
      </c>
      <c r="D44307" s="489" t="s">
        <v>8449</v>
      </c>
    </row>
    <row r="44308" spans="1:4">
      <c r="A44308" s="489" t="str">
        <f t="shared" si="692"/>
        <v>2392000432地域密着型通所介護</v>
      </c>
      <c r="B44308" s="489">
        <v>2392000432</v>
      </c>
      <c r="C44308" s="489" t="s">
        <v>161</v>
      </c>
      <c r="D44308" s="489" t="s">
        <v>8454</v>
      </c>
    </row>
    <row r="44309" spans="1:4">
      <c r="A44309" s="489" t="str">
        <f t="shared" si="692"/>
        <v>2392000440介護予防認知症対応型共同生活介護</v>
      </c>
      <c r="B44309" s="489">
        <v>2392000440</v>
      </c>
      <c r="C44309" s="489" t="s">
        <v>2088</v>
      </c>
      <c r="D44309" s="489" t="s">
        <v>12888</v>
      </c>
    </row>
    <row r="44310" spans="1:4">
      <c r="A44310" s="489" t="str">
        <f t="shared" si="692"/>
        <v>2392000440介護予防認知症対応型共同生活介護</v>
      </c>
      <c r="B44310" s="489">
        <v>2392000440</v>
      </c>
      <c r="C44310" s="489" t="s">
        <v>2088</v>
      </c>
      <c r="D44310" s="489" t="s">
        <v>12888</v>
      </c>
    </row>
    <row r="44311" spans="1:4">
      <c r="A44311" s="489" t="str">
        <f t="shared" si="692"/>
        <v>2392000440認知症対応型共同生活介護</v>
      </c>
      <c r="B44311" s="489">
        <v>2392000440</v>
      </c>
      <c r="C44311" s="489" t="s">
        <v>2087</v>
      </c>
      <c r="D44311" s="489" t="s">
        <v>12888</v>
      </c>
    </row>
    <row r="44312" spans="1:4">
      <c r="A44312" s="489" t="str">
        <f t="shared" si="692"/>
        <v>2392000440認知症対応型共同生活介護</v>
      </c>
      <c r="B44312" s="489">
        <v>2392000440</v>
      </c>
      <c r="C44312" s="489" t="s">
        <v>2087</v>
      </c>
      <c r="D44312" s="489" t="s">
        <v>12888</v>
      </c>
    </row>
    <row r="44313" spans="1:4">
      <c r="A44313" s="489" t="str">
        <f t="shared" si="692"/>
        <v>2392000457地域密着型通所介護</v>
      </c>
      <c r="B44313" s="489">
        <v>2392000457</v>
      </c>
      <c r="C44313" s="489" t="s">
        <v>161</v>
      </c>
      <c r="D44313" s="489" t="s">
        <v>8460</v>
      </c>
    </row>
    <row r="44314" spans="1:4">
      <c r="A44314" s="489" t="str">
        <f t="shared" si="692"/>
        <v>2392000465地域密着型通所介護</v>
      </c>
      <c r="B44314" s="489">
        <v>2392000465</v>
      </c>
      <c r="C44314" s="489" t="s">
        <v>161</v>
      </c>
      <c r="D44314" s="489" t="s">
        <v>8461</v>
      </c>
    </row>
    <row r="44315" spans="1:4">
      <c r="A44315" s="489" t="str">
        <f t="shared" si="692"/>
        <v>2392000465地域密着型通所介護</v>
      </c>
      <c r="B44315" s="489">
        <v>2392000465</v>
      </c>
      <c r="C44315" s="489" t="s">
        <v>161</v>
      </c>
      <c r="D44315" s="489" t="s">
        <v>8461</v>
      </c>
    </row>
    <row r="44316" spans="1:4">
      <c r="A44316" s="489" t="str">
        <f t="shared" si="692"/>
        <v>2392000473地域密着型通所介護</v>
      </c>
      <c r="B44316" s="489">
        <v>2392000473</v>
      </c>
      <c r="C44316" s="489" t="s">
        <v>161</v>
      </c>
      <c r="D44316" s="489" t="s">
        <v>8463</v>
      </c>
    </row>
    <row r="44317" spans="1:4">
      <c r="A44317" s="489" t="str">
        <f t="shared" si="692"/>
        <v>2392000481介護予防小規模多機能型居宅介護（短期利用型）</v>
      </c>
      <c r="B44317" s="489">
        <v>2392000481</v>
      </c>
      <c r="C44317" s="489" t="s">
        <v>19400</v>
      </c>
      <c r="D44317" s="489" t="s">
        <v>12889</v>
      </c>
    </row>
    <row r="44318" spans="1:4">
      <c r="A44318" s="489" t="str">
        <f t="shared" si="692"/>
        <v>2392000481介護予防小規模多機能型居宅介護（短期利用型）</v>
      </c>
      <c r="B44318" s="489">
        <v>2392000481</v>
      </c>
      <c r="C44318" s="489" t="s">
        <v>19400</v>
      </c>
      <c r="D44318" s="489" t="s">
        <v>12889</v>
      </c>
    </row>
    <row r="44319" spans="1:4">
      <c r="A44319" s="489" t="str">
        <f t="shared" si="692"/>
        <v>2392000481介護予防小規模多機能型居宅介護</v>
      </c>
      <c r="B44319" s="489">
        <v>2392000481</v>
      </c>
      <c r="C44319" s="489" t="s">
        <v>2518</v>
      </c>
      <c r="D44319" s="489" t="s">
        <v>12889</v>
      </c>
    </row>
    <row r="44320" spans="1:4">
      <c r="A44320" s="489" t="str">
        <f t="shared" si="692"/>
        <v>2392000481介護予防小規模多機能型居宅介護</v>
      </c>
      <c r="B44320" s="489">
        <v>2392000481</v>
      </c>
      <c r="C44320" s="489" t="s">
        <v>2518</v>
      </c>
      <c r="D44320" s="489" t="s">
        <v>12889</v>
      </c>
    </row>
    <row r="44321" spans="1:4">
      <c r="A44321" s="489" t="str">
        <f t="shared" si="692"/>
        <v>2392000481小規模多機能型居宅介護（短期利用型）</v>
      </c>
      <c r="B44321" s="489">
        <v>2392000481</v>
      </c>
      <c r="C44321" s="489" t="s">
        <v>19401</v>
      </c>
      <c r="D44321" s="489" t="s">
        <v>12889</v>
      </c>
    </row>
    <row r="44322" spans="1:4">
      <c r="A44322" s="489" t="str">
        <f t="shared" si="692"/>
        <v>2392000481小規模多機能型居宅介護（短期利用型）</v>
      </c>
      <c r="B44322" s="489">
        <v>2392000481</v>
      </c>
      <c r="C44322" s="489" t="s">
        <v>19401</v>
      </c>
      <c r="D44322" s="489" t="s">
        <v>12889</v>
      </c>
    </row>
    <row r="44323" spans="1:4">
      <c r="A44323" s="489" t="str">
        <f t="shared" si="692"/>
        <v>2392000481小規模多機能型居宅介護</v>
      </c>
      <c r="B44323" s="489">
        <v>2392000481</v>
      </c>
      <c r="C44323" s="489" t="s">
        <v>2082</v>
      </c>
      <c r="D44323" s="489" t="s">
        <v>12889</v>
      </c>
    </row>
    <row r="44324" spans="1:4">
      <c r="A44324" s="489" t="str">
        <f t="shared" si="692"/>
        <v>2392000481小規模多機能型居宅介護</v>
      </c>
      <c r="B44324" s="489">
        <v>2392000481</v>
      </c>
      <c r="C44324" s="489" t="s">
        <v>2082</v>
      </c>
      <c r="D44324" s="489" t="s">
        <v>12889</v>
      </c>
    </row>
    <row r="44325" spans="1:4">
      <c r="A44325" s="489" t="str">
        <f t="shared" si="692"/>
        <v>2392000499定期巡回･随時対応型訪問介護看護</v>
      </c>
      <c r="B44325" s="489">
        <v>2392000499</v>
      </c>
      <c r="C44325" s="489" t="s">
        <v>1919</v>
      </c>
      <c r="D44325" s="489" t="s">
        <v>12890</v>
      </c>
    </row>
    <row r="44326" spans="1:4">
      <c r="A44326" s="489" t="str">
        <f t="shared" si="692"/>
        <v>2392000499定期巡回･随時対応型訪問介護看護</v>
      </c>
      <c r="B44326" s="489">
        <v>2392000499</v>
      </c>
      <c r="C44326" s="489" t="s">
        <v>1919</v>
      </c>
      <c r="D44326" s="489" t="s">
        <v>12890</v>
      </c>
    </row>
    <row r="44327" spans="1:4">
      <c r="A44327" s="489" t="str">
        <f t="shared" si="692"/>
        <v>2392000507介護予防認知症対応型共同生活介護</v>
      </c>
      <c r="B44327" s="489">
        <v>2392000507</v>
      </c>
      <c r="C44327" s="489" t="s">
        <v>2088</v>
      </c>
      <c r="D44327" s="489" t="s">
        <v>12891</v>
      </c>
    </row>
    <row r="44328" spans="1:4">
      <c r="A44328" s="489" t="str">
        <f t="shared" si="692"/>
        <v>2392000507介護予防認知症対応型共同生活介護</v>
      </c>
      <c r="B44328" s="489">
        <v>2392000507</v>
      </c>
      <c r="C44328" s="489" t="s">
        <v>2088</v>
      </c>
      <c r="D44328" s="489" t="s">
        <v>12891</v>
      </c>
    </row>
    <row r="44329" spans="1:4">
      <c r="A44329" s="489" t="str">
        <f t="shared" si="692"/>
        <v>2392000507認知症対応型共同生活介護</v>
      </c>
      <c r="B44329" s="489">
        <v>2392000507</v>
      </c>
      <c r="C44329" s="489" t="s">
        <v>2087</v>
      </c>
      <c r="D44329" s="489" t="s">
        <v>12891</v>
      </c>
    </row>
    <row r="44330" spans="1:4">
      <c r="A44330" s="489" t="str">
        <f t="shared" si="692"/>
        <v>2392000507認知症対応型共同生活介護</v>
      </c>
      <c r="B44330" s="489">
        <v>2392000507</v>
      </c>
      <c r="C44330" s="489" t="s">
        <v>2087</v>
      </c>
      <c r="D44330" s="489" t="s">
        <v>12891</v>
      </c>
    </row>
    <row r="44331" spans="1:4">
      <c r="A44331" s="489" t="str">
        <f t="shared" si="692"/>
        <v>2392000515介護予防小規模多機能型居宅介護</v>
      </c>
      <c r="B44331" s="489">
        <v>2392000515</v>
      </c>
      <c r="C44331" s="489" t="s">
        <v>2518</v>
      </c>
      <c r="D44331" s="489" t="s">
        <v>12892</v>
      </c>
    </row>
    <row r="44332" spans="1:4">
      <c r="A44332" s="489" t="str">
        <f t="shared" si="692"/>
        <v>2392000515介護予防小規模多機能型居宅介護</v>
      </c>
      <c r="B44332" s="489">
        <v>2392000515</v>
      </c>
      <c r="C44332" s="489" t="s">
        <v>2518</v>
      </c>
      <c r="D44332" s="489" t="s">
        <v>12892</v>
      </c>
    </row>
    <row r="44333" spans="1:4">
      <c r="A44333" s="489" t="str">
        <f t="shared" si="692"/>
        <v>2392000515小規模多機能型居宅介護</v>
      </c>
      <c r="B44333" s="489">
        <v>2392000515</v>
      </c>
      <c r="C44333" s="489" t="s">
        <v>2082</v>
      </c>
      <c r="D44333" s="489" t="s">
        <v>12892</v>
      </c>
    </row>
    <row r="44334" spans="1:4">
      <c r="A44334" s="489" t="str">
        <f t="shared" si="692"/>
        <v>2392000515小規模多機能型居宅介護</v>
      </c>
      <c r="B44334" s="489">
        <v>2392000515</v>
      </c>
      <c r="C44334" s="489" t="s">
        <v>2082</v>
      </c>
      <c r="D44334" s="489" t="s">
        <v>12892</v>
      </c>
    </row>
    <row r="44335" spans="1:4">
      <c r="A44335" s="489" t="str">
        <f t="shared" si="692"/>
        <v>2392000523介護予防小規模多機能型居宅介護（短期利用型）</v>
      </c>
      <c r="B44335" s="489">
        <v>2392000523</v>
      </c>
      <c r="C44335" s="489" t="s">
        <v>19400</v>
      </c>
      <c r="D44335" s="489" t="s">
        <v>12893</v>
      </c>
    </row>
    <row r="44336" spans="1:4">
      <c r="A44336" s="489" t="str">
        <f t="shared" si="692"/>
        <v>2392000523介護予防小規模多機能型居宅介護（短期利用型）</v>
      </c>
      <c r="B44336" s="489">
        <v>2392000523</v>
      </c>
      <c r="C44336" s="489" t="s">
        <v>19400</v>
      </c>
      <c r="D44336" s="489" t="s">
        <v>12893</v>
      </c>
    </row>
    <row r="44337" spans="1:4">
      <c r="A44337" s="489" t="str">
        <f t="shared" si="692"/>
        <v>2392000523介護予防小規模多機能型居宅介護</v>
      </c>
      <c r="B44337" s="489">
        <v>2392000523</v>
      </c>
      <c r="C44337" s="489" t="s">
        <v>2518</v>
      </c>
      <c r="D44337" s="489" t="s">
        <v>12893</v>
      </c>
    </row>
    <row r="44338" spans="1:4">
      <c r="A44338" s="489" t="str">
        <f t="shared" si="692"/>
        <v>2392000523介護予防小規模多機能型居宅介護</v>
      </c>
      <c r="B44338" s="489">
        <v>2392000523</v>
      </c>
      <c r="C44338" s="489" t="s">
        <v>2518</v>
      </c>
      <c r="D44338" s="489" t="s">
        <v>12893</v>
      </c>
    </row>
    <row r="44339" spans="1:4">
      <c r="A44339" s="489" t="str">
        <f t="shared" si="692"/>
        <v>2392000523小規模多機能型居宅介護（短期利用型）</v>
      </c>
      <c r="B44339" s="489">
        <v>2392000523</v>
      </c>
      <c r="C44339" s="489" t="s">
        <v>19401</v>
      </c>
      <c r="D44339" s="489" t="s">
        <v>12893</v>
      </c>
    </row>
    <row r="44340" spans="1:4">
      <c r="A44340" s="489" t="str">
        <f t="shared" si="692"/>
        <v>2392000523小規模多機能型居宅介護（短期利用型）</v>
      </c>
      <c r="B44340" s="489">
        <v>2392000523</v>
      </c>
      <c r="C44340" s="489" t="s">
        <v>19401</v>
      </c>
      <c r="D44340" s="489" t="s">
        <v>12893</v>
      </c>
    </row>
    <row r="44341" spans="1:4">
      <c r="A44341" s="489" t="str">
        <f t="shared" si="692"/>
        <v>2392000523小規模多機能型居宅介護</v>
      </c>
      <c r="B44341" s="489">
        <v>2392000523</v>
      </c>
      <c r="C44341" s="489" t="s">
        <v>2082</v>
      </c>
      <c r="D44341" s="489" t="s">
        <v>12893</v>
      </c>
    </row>
    <row r="44342" spans="1:4">
      <c r="A44342" s="489" t="str">
        <f t="shared" si="692"/>
        <v>2392000523小規模多機能型居宅介護</v>
      </c>
      <c r="B44342" s="489">
        <v>2392000523</v>
      </c>
      <c r="C44342" s="489" t="s">
        <v>2082</v>
      </c>
      <c r="D44342" s="489" t="s">
        <v>12893</v>
      </c>
    </row>
    <row r="44343" spans="1:4">
      <c r="A44343" s="489" t="str">
        <f t="shared" si="692"/>
        <v>2392000531地域密着型通所介護</v>
      </c>
      <c r="B44343" s="489">
        <v>2392000531</v>
      </c>
      <c r="C44343" s="489" t="s">
        <v>161</v>
      </c>
      <c r="D44343" s="489" t="s">
        <v>12894</v>
      </c>
    </row>
    <row r="44344" spans="1:4">
      <c r="A44344" s="489" t="str">
        <f t="shared" si="692"/>
        <v>2392000531通所型サービス（独自）</v>
      </c>
      <c r="B44344" s="489">
        <v>2392000531</v>
      </c>
      <c r="C44344" s="489" t="s">
        <v>2570</v>
      </c>
      <c r="D44344" s="489" t="s">
        <v>12894</v>
      </c>
    </row>
    <row r="44345" spans="1:4">
      <c r="A44345" s="489" t="str">
        <f t="shared" si="692"/>
        <v>2392000531地域密着型通所介護</v>
      </c>
      <c r="B44345" s="489">
        <v>2392000531</v>
      </c>
      <c r="C44345" s="489" t="s">
        <v>161</v>
      </c>
      <c r="D44345" s="489" t="s">
        <v>19486</v>
      </c>
    </row>
    <row r="44346" spans="1:4">
      <c r="A44346" s="489" t="str">
        <f t="shared" si="692"/>
        <v>2392000549地域密着型通所介護</v>
      </c>
      <c r="B44346" s="489">
        <v>2392000549</v>
      </c>
      <c r="C44346" s="489" t="s">
        <v>161</v>
      </c>
      <c r="D44346" s="489" t="s">
        <v>12895</v>
      </c>
    </row>
    <row r="44347" spans="1:4">
      <c r="A44347" s="489" t="str">
        <f t="shared" si="692"/>
        <v>2392000549地域密着型通所介護</v>
      </c>
      <c r="B44347" s="489">
        <v>2392000549</v>
      </c>
      <c r="C44347" s="489" t="s">
        <v>161</v>
      </c>
      <c r="D44347" s="489" t="s">
        <v>12895</v>
      </c>
    </row>
    <row r="44348" spans="1:4">
      <c r="A44348" s="489" t="str">
        <f t="shared" si="692"/>
        <v>2392000556地域密着型通所介護</v>
      </c>
      <c r="B44348" s="489">
        <v>2392000556</v>
      </c>
      <c r="C44348" s="489" t="s">
        <v>161</v>
      </c>
      <c r="D44348" s="489" t="s">
        <v>8472</v>
      </c>
    </row>
    <row r="44349" spans="1:4">
      <c r="A44349" s="489" t="str">
        <f t="shared" si="692"/>
        <v>2392000556地域密着型通所介護</v>
      </c>
      <c r="B44349" s="489">
        <v>2392000556</v>
      </c>
      <c r="C44349" s="489" t="s">
        <v>161</v>
      </c>
      <c r="D44349" s="489" t="s">
        <v>8472</v>
      </c>
    </row>
    <row r="44350" spans="1:4">
      <c r="A44350" s="489" t="str">
        <f t="shared" si="692"/>
        <v>2392000556地域密着型通所介護</v>
      </c>
      <c r="B44350" s="489">
        <v>2392000556</v>
      </c>
      <c r="C44350" s="489" t="s">
        <v>161</v>
      </c>
      <c r="D44350" s="489" t="s">
        <v>8472</v>
      </c>
    </row>
    <row r="44351" spans="1:4">
      <c r="A44351" s="489" t="str">
        <f t="shared" si="692"/>
        <v>2392000556地域密着型通所介護</v>
      </c>
      <c r="B44351" s="489">
        <v>2392000556</v>
      </c>
      <c r="C44351" s="489" t="s">
        <v>161</v>
      </c>
      <c r="D44351" s="489" t="s">
        <v>8472</v>
      </c>
    </row>
    <row r="44352" spans="1:4">
      <c r="A44352" s="489" t="str">
        <f t="shared" si="692"/>
        <v>2392000564地域密着型通所介護</v>
      </c>
      <c r="B44352" s="489">
        <v>2392000564</v>
      </c>
      <c r="C44352" s="489" t="s">
        <v>161</v>
      </c>
      <c r="D44352" s="489" t="s">
        <v>8473</v>
      </c>
    </row>
    <row r="44353" spans="1:4">
      <c r="A44353" s="489" t="str">
        <f t="shared" si="692"/>
        <v>2392000564地域密着型通所介護</v>
      </c>
      <c r="B44353" s="489">
        <v>2392000564</v>
      </c>
      <c r="C44353" s="489" t="s">
        <v>161</v>
      </c>
      <c r="D44353" s="489" t="s">
        <v>8473</v>
      </c>
    </row>
    <row r="44354" spans="1:4">
      <c r="A44354" s="489" t="str">
        <f t="shared" ref="A44354:A44417" si="693">B44354&amp;C44354</f>
        <v>2392000564地域密着型通所介護</v>
      </c>
      <c r="B44354" s="489">
        <v>2392000564</v>
      </c>
      <c r="C44354" s="489" t="s">
        <v>161</v>
      </c>
      <c r="D44354" s="489" t="s">
        <v>8473</v>
      </c>
    </row>
    <row r="44355" spans="1:4">
      <c r="A44355" s="489" t="str">
        <f t="shared" si="693"/>
        <v>2392000564地域密着型通所介護</v>
      </c>
      <c r="B44355" s="489">
        <v>2392000564</v>
      </c>
      <c r="C44355" s="489" t="s">
        <v>161</v>
      </c>
      <c r="D44355" s="489" t="s">
        <v>8473</v>
      </c>
    </row>
    <row r="44356" spans="1:4">
      <c r="A44356" s="489" t="str">
        <f t="shared" si="693"/>
        <v>2392000572介護予防認知症対応型共同生活介護</v>
      </c>
      <c r="B44356" s="489">
        <v>2392000572</v>
      </c>
      <c r="C44356" s="489" t="s">
        <v>2088</v>
      </c>
      <c r="D44356" s="489" t="s">
        <v>12896</v>
      </c>
    </row>
    <row r="44357" spans="1:4">
      <c r="A44357" s="489" t="str">
        <f t="shared" si="693"/>
        <v>2392000572介護予防認知症対応型共同生活介護</v>
      </c>
      <c r="B44357" s="489">
        <v>2392000572</v>
      </c>
      <c r="C44357" s="489" t="s">
        <v>2088</v>
      </c>
      <c r="D44357" s="489" t="s">
        <v>12896</v>
      </c>
    </row>
    <row r="44358" spans="1:4">
      <c r="A44358" s="489" t="str">
        <f t="shared" si="693"/>
        <v>2392000572認知症対応型共同生活介護</v>
      </c>
      <c r="B44358" s="489">
        <v>2392000572</v>
      </c>
      <c r="C44358" s="489" t="s">
        <v>2087</v>
      </c>
      <c r="D44358" s="489" t="s">
        <v>12896</v>
      </c>
    </row>
    <row r="44359" spans="1:4">
      <c r="A44359" s="489" t="str">
        <f t="shared" si="693"/>
        <v>2392000572認知症対応型共同生活介護</v>
      </c>
      <c r="B44359" s="489">
        <v>2392000572</v>
      </c>
      <c r="C44359" s="489" t="s">
        <v>2087</v>
      </c>
      <c r="D44359" s="489" t="s">
        <v>12896</v>
      </c>
    </row>
    <row r="44360" spans="1:4">
      <c r="A44360" s="489" t="str">
        <f t="shared" si="693"/>
        <v>2392000580地域密着型介護老人福祉施設</v>
      </c>
      <c r="B44360" s="489">
        <v>2392000580</v>
      </c>
      <c r="C44360" s="489" t="s">
        <v>206</v>
      </c>
      <c r="D44360" s="489" t="s">
        <v>12897</v>
      </c>
    </row>
    <row r="44361" spans="1:4">
      <c r="A44361" s="489" t="str">
        <f t="shared" si="693"/>
        <v>2392000580地域密着型介護老人福祉施設</v>
      </c>
      <c r="B44361" s="489">
        <v>2392000580</v>
      </c>
      <c r="C44361" s="489" t="s">
        <v>206</v>
      </c>
      <c r="D44361" s="489" t="s">
        <v>12897</v>
      </c>
    </row>
    <row r="44362" spans="1:4">
      <c r="A44362" s="489" t="str">
        <f t="shared" si="693"/>
        <v>2392000598地域密着型通所介護</v>
      </c>
      <c r="B44362" s="489">
        <v>2392000598</v>
      </c>
      <c r="C44362" s="489" t="s">
        <v>161</v>
      </c>
      <c r="D44362" s="489" t="s">
        <v>12898</v>
      </c>
    </row>
    <row r="44363" spans="1:4">
      <c r="A44363" s="489" t="str">
        <f t="shared" si="693"/>
        <v>2392000598通所型サービス（独自）</v>
      </c>
      <c r="B44363" s="489">
        <v>2392000598</v>
      </c>
      <c r="C44363" s="489" t="s">
        <v>2570</v>
      </c>
      <c r="D44363" s="489" t="s">
        <v>12898</v>
      </c>
    </row>
    <row r="44364" spans="1:4">
      <c r="A44364" s="489" t="str">
        <f t="shared" si="693"/>
        <v>2392000606地域密着型通所介護</v>
      </c>
      <c r="B44364" s="489">
        <v>2392000606</v>
      </c>
      <c r="C44364" s="489" t="s">
        <v>161</v>
      </c>
      <c r="D44364" s="489" t="s">
        <v>8367</v>
      </c>
    </row>
    <row r="44365" spans="1:4">
      <c r="A44365" s="489" t="str">
        <f t="shared" si="693"/>
        <v>2392000606通所型サービス（独自）</v>
      </c>
      <c r="B44365" s="489">
        <v>2392000606</v>
      </c>
      <c r="C44365" s="489" t="s">
        <v>2570</v>
      </c>
      <c r="D44365" s="489" t="s">
        <v>8367</v>
      </c>
    </row>
    <row r="44366" spans="1:4">
      <c r="A44366" s="489" t="str">
        <f t="shared" si="693"/>
        <v>2392000614地域密着型通所介護</v>
      </c>
      <c r="B44366" s="489">
        <v>2392000614</v>
      </c>
      <c r="C44366" s="489" t="s">
        <v>161</v>
      </c>
      <c r="D44366" s="489" t="s">
        <v>12899</v>
      </c>
    </row>
    <row r="44367" spans="1:4">
      <c r="A44367" s="489" t="str">
        <f t="shared" si="693"/>
        <v>2392000622介護予防認知症対応型共同生活介護</v>
      </c>
      <c r="B44367" s="489">
        <v>2392000622</v>
      </c>
      <c r="C44367" s="489" t="s">
        <v>2088</v>
      </c>
      <c r="D44367" s="489" t="s">
        <v>12900</v>
      </c>
    </row>
    <row r="44368" spans="1:4">
      <c r="A44368" s="489" t="str">
        <f t="shared" si="693"/>
        <v>2392000622認知症対応型共同生活介護</v>
      </c>
      <c r="B44368" s="489">
        <v>2392000622</v>
      </c>
      <c r="C44368" s="489" t="s">
        <v>2087</v>
      </c>
      <c r="D44368" s="489" t="s">
        <v>12900</v>
      </c>
    </row>
    <row r="44369" spans="1:4">
      <c r="A44369" s="489" t="str">
        <f t="shared" si="693"/>
        <v>2392000630地域密着型通所介護</v>
      </c>
      <c r="B44369" s="489">
        <v>2392000630</v>
      </c>
      <c r="C44369" s="489" t="s">
        <v>161</v>
      </c>
      <c r="D44369" s="489" t="s">
        <v>12901</v>
      </c>
    </row>
    <row r="44370" spans="1:4">
      <c r="A44370" s="489" t="str">
        <f t="shared" si="693"/>
        <v>2392000630通所型サービス（独自）</v>
      </c>
      <c r="B44370" s="489">
        <v>2392000630</v>
      </c>
      <c r="C44370" s="489" t="s">
        <v>2570</v>
      </c>
      <c r="D44370" s="489" t="s">
        <v>12901</v>
      </c>
    </row>
    <row r="44371" spans="1:4">
      <c r="A44371" s="489" t="str">
        <f t="shared" si="693"/>
        <v>2392000655地域密着型通所介護</v>
      </c>
      <c r="B44371" s="489">
        <v>2392000655</v>
      </c>
      <c r="C44371" s="489" t="s">
        <v>161</v>
      </c>
      <c r="D44371" s="489" t="s">
        <v>12902</v>
      </c>
    </row>
    <row r="44372" spans="1:4">
      <c r="A44372" s="489" t="str">
        <f t="shared" si="693"/>
        <v>2392000655通所型サービス（独自）</v>
      </c>
      <c r="B44372" s="489">
        <v>2392000655</v>
      </c>
      <c r="C44372" s="489" t="s">
        <v>2570</v>
      </c>
      <c r="D44372" s="489" t="s">
        <v>12902</v>
      </c>
    </row>
    <row r="44373" spans="1:4">
      <c r="A44373" s="489" t="str">
        <f t="shared" si="693"/>
        <v>2392000663地域密着型通所介護</v>
      </c>
      <c r="B44373" s="489">
        <v>2392000663</v>
      </c>
      <c r="C44373" s="489" t="s">
        <v>161</v>
      </c>
      <c r="D44373" s="489" t="s">
        <v>12903</v>
      </c>
    </row>
    <row r="44374" spans="1:4">
      <c r="A44374" s="489" t="str">
        <f t="shared" si="693"/>
        <v>2392000663通所型サービス（独自）</v>
      </c>
      <c r="B44374" s="489">
        <v>2392000663</v>
      </c>
      <c r="C44374" s="489" t="s">
        <v>2570</v>
      </c>
      <c r="D44374" s="489" t="s">
        <v>12903</v>
      </c>
    </row>
    <row r="44375" spans="1:4">
      <c r="A44375" s="489" t="str">
        <f t="shared" si="693"/>
        <v>2392000671地域密着型通所介護</v>
      </c>
      <c r="B44375" s="489">
        <v>2392000671</v>
      </c>
      <c r="C44375" s="489" t="s">
        <v>161</v>
      </c>
      <c r="D44375" s="489" t="s">
        <v>12904</v>
      </c>
    </row>
    <row r="44376" spans="1:4">
      <c r="A44376" s="489" t="str">
        <f t="shared" si="693"/>
        <v>2392000671通所型サービス（独自）</v>
      </c>
      <c r="B44376" s="489">
        <v>2392000671</v>
      </c>
      <c r="C44376" s="489" t="s">
        <v>2570</v>
      </c>
      <c r="D44376" s="489" t="s">
        <v>12904</v>
      </c>
    </row>
    <row r="44377" spans="1:4">
      <c r="A44377" s="489" t="str">
        <f t="shared" si="693"/>
        <v>2392000697介護予防認知症対応型共同生活介護</v>
      </c>
      <c r="B44377" s="489">
        <v>2392000697</v>
      </c>
      <c r="C44377" s="489" t="s">
        <v>2088</v>
      </c>
      <c r="D44377" s="489" t="s">
        <v>12905</v>
      </c>
    </row>
    <row r="44378" spans="1:4">
      <c r="A44378" s="489" t="str">
        <f t="shared" si="693"/>
        <v>2392000697認知症対応型共同生活介護</v>
      </c>
      <c r="B44378" s="489">
        <v>2392000697</v>
      </c>
      <c r="C44378" s="489" t="s">
        <v>2087</v>
      </c>
      <c r="D44378" s="489" t="s">
        <v>12905</v>
      </c>
    </row>
    <row r="44379" spans="1:4">
      <c r="A44379" s="489" t="str">
        <f t="shared" si="693"/>
        <v>2392000705地域密着型通所介護</v>
      </c>
      <c r="B44379" s="489">
        <v>2392000705</v>
      </c>
      <c r="C44379" s="489" t="s">
        <v>161</v>
      </c>
      <c r="D44379" s="489" t="s">
        <v>8447</v>
      </c>
    </row>
    <row r="44380" spans="1:4">
      <c r="A44380" s="489" t="str">
        <f t="shared" si="693"/>
        <v>2392000705通所型サービス（独自）</v>
      </c>
      <c r="B44380" s="489">
        <v>2392000705</v>
      </c>
      <c r="C44380" s="489" t="s">
        <v>2570</v>
      </c>
      <c r="D44380" s="489" t="s">
        <v>8447</v>
      </c>
    </row>
    <row r="44381" spans="1:4">
      <c r="A44381" s="489" t="str">
        <f t="shared" si="693"/>
        <v>2392000713地域密着型通所介護</v>
      </c>
      <c r="B44381" s="489">
        <v>2392000713</v>
      </c>
      <c r="C44381" s="489" t="s">
        <v>161</v>
      </c>
      <c r="D44381" s="489" t="s">
        <v>12906</v>
      </c>
    </row>
    <row r="44382" spans="1:4">
      <c r="A44382" s="489" t="str">
        <f t="shared" si="693"/>
        <v>2392000713通所型サービス（独自）</v>
      </c>
      <c r="B44382" s="489">
        <v>2392000713</v>
      </c>
      <c r="C44382" s="489" t="s">
        <v>2570</v>
      </c>
      <c r="D44382" s="489" t="s">
        <v>12906</v>
      </c>
    </row>
    <row r="44383" spans="1:4">
      <c r="A44383" s="489" t="str">
        <f t="shared" si="693"/>
        <v>2392000739地域密着型通所介護</v>
      </c>
      <c r="B44383" s="489">
        <v>2392000739</v>
      </c>
      <c r="C44383" s="489" t="s">
        <v>161</v>
      </c>
      <c r="D44383" s="489" t="s">
        <v>8395</v>
      </c>
    </row>
    <row r="44384" spans="1:4">
      <c r="A44384" s="489" t="str">
        <f t="shared" si="693"/>
        <v>2392000739地域密着型通所介護</v>
      </c>
      <c r="B44384" s="489">
        <v>2392000739</v>
      </c>
      <c r="C44384" s="489" t="s">
        <v>161</v>
      </c>
      <c r="D44384" s="489" t="s">
        <v>8395</v>
      </c>
    </row>
    <row r="44385" spans="1:4">
      <c r="A44385" s="489" t="str">
        <f t="shared" si="693"/>
        <v>2392000739通所型サービス（独自）</v>
      </c>
      <c r="B44385" s="489">
        <v>2392000739</v>
      </c>
      <c r="C44385" s="489" t="s">
        <v>2570</v>
      </c>
      <c r="D44385" s="489" t="s">
        <v>8395</v>
      </c>
    </row>
    <row r="44386" spans="1:4">
      <c r="A44386" s="489" t="str">
        <f t="shared" si="693"/>
        <v>2392000739通所型サービス（独自）</v>
      </c>
      <c r="B44386" s="489">
        <v>2392000739</v>
      </c>
      <c r="C44386" s="489" t="s">
        <v>2570</v>
      </c>
      <c r="D44386" s="489" t="s">
        <v>8395</v>
      </c>
    </row>
    <row r="44387" spans="1:4">
      <c r="A44387" s="489" t="str">
        <f t="shared" si="693"/>
        <v>2392000747地域密着型通所介護</v>
      </c>
      <c r="B44387" s="489">
        <v>2392000747</v>
      </c>
      <c r="C44387" s="489" t="s">
        <v>161</v>
      </c>
      <c r="D44387" s="489" t="s">
        <v>12907</v>
      </c>
    </row>
    <row r="44388" spans="1:4">
      <c r="A44388" s="489" t="str">
        <f t="shared" si="693"/>
        <v>2392000747地域密着型通所介護</v>
      </c>
      <c r="B44388" s="489">
        <v>2392000747</v>
      </c>
      <c r="C44388" s="489" t="s">
        <v>161</v>
      </c>
      <c r="D44388" s="489" t="s">
        <v>12907</v>
      </c>
    </row>
    <row r="44389" spans="1:4">
      <c r="A44389" s="489" t="str">
        <f t="shared" si="693"/>
        <v>2392000747通所型サービス（独自）</v>
      </c>
      <c r="B44389" s="489">
        <v>2392000747</v>
      </c>
      <c r="C44389" s="489" t="s">
        <v>2570</v>
      </c>
      <c r="D44389" s="489" t="s">
        <v>12907</v>
      </c>
    </row>
    <row r="44390" spans="1:4">
      <c r="A44390" s="489" t="str">
        <f t="shared" si="693"/>
        <v>2392000747通所型サービス（独自）</v>
      </c>
      <c r="B44390" s="489">
        <v>2392000747</v>
      </c>
      <c r="C44390" s="489" t="s">
        <v>2570</v>
      </c>
      <c r="D44390" s="489" t="s">
        <v>12907</v>
      </c>
    </row>
    <row r="44391" spans="1:4">
      <c r="A44391" s="489" t="str">
        <f t="shared" si="693"/>
        <v>2392000754介護予防認知症対応型共同生活介護</v>
      </c>
      <c r="B44391" s="489">
        <v>2392000754</v>
      </c>
      <c r="C44391" s="489" t="s">
        <v>2088</v>
      </c>
      <c r="D44391" s="489" t="s">
        <v>12908</v>
      </c>
    </row>
    <row r="44392" spans="1:4">
      <c r="A44392" s="489" t="str">
        <f t="shared" si="693"/>
        <v>2392000754認知症対応型共同生活介護</v>
      </c>
      <c r="B44392" s="489">
        <v>2392000754</v>
      </c>
      <c r="C44392" s="489" t="s">
        <v>2087</v>
      </c>
      <c r="D44392" s="489" t="s">
        <v>12908</v>
      </c>
    </row>
    <row r="44393" spans="1:4">
      <c r="A44393" s="489" t="str">
        <f t="shared" si="693"/>
        <v>2392000762地域密着型通所介護</v>
      </c>
      <c r="B44393" s="489">
        <v>2392000762</v>
      </c>
      <c r="C44393" s="489" t="s">
        <v>161</v>
      </c>
      <c r="D44393" s="489" t="s">
        <v>8322</v>
      </c>
    </row>
    <row r="44394" spans="1:4">
      <c r="A44394" s="489" t="str">
        <f t="shared" si="693"/>
        <v>2392000762通所型サービス（独自）</v>
      </c>
      <c r="B44394" s="489">
        <v>2392000762</v>
      </c>
      <c r="C44394" s="489" t="s">
        <v>2570</v>
      </c>
      <c r="D44394" s="489" t="s">
        <v>8322</v>
      </c>
    </row>
    <row r="44395" spans="1:4">
      <c r="A44395" s="489" t="str">
        <f t="shared" si="693"/>
        <v>2392000770介護予防小規模多機能型居宅介護（短期利用型）</v>
      </c>
      <c r="B44395" s="489">
        <v>2392000770</v>
      </c>
      <c r="C44395" s="489" t="s">
        <v>19400</v>
      </c>
      <c r="D44395" s="489" t="s">
        <v>12909</v>
      </c>
    </row>
    <row r="44396" spans="1:4">
      <c r="A44396" s="489" t="str">
        <f t="shared" si="693"/>
        <v>2392000770介護予防小規模多機能型居宅介護</v>
      </c>
      <c r="B44396" s="489">
        <v>2392000770</v>
      </c>
      <c r="C44396" s="489" t="s">
        <v>2518</v>
      </c>
      <c r="D44396" s="489" t="s">
        <v>12909</v>
      </c>
    </row>
    <row r="44397" spans="1:4">
      <c r="A44397" s="489" t="str">
        <f t="shared" si="693"/>
        <v>2392000770小規模多機能型居宅介護（短期利用型）</v>
      </c>
      <c r="B44397" s="489">
        <v>2392000770</v>
      </c>
      <c r="C44397" s="489" t="s">
        <v>19401</v>
      </c>
      <c r="D44397" s="489" t="s">
        <v>12909</v>
      </c>
    </row>
    <row r="44398" spans="1:4">
      <c r="A44398" s="489" t="str">
        <f t="shared" si="693"/>
        <v>2392000770小規模多機能型居宅介護</v>
      </c>
      <c r="B44398" s="489">
        <v>2392000770</v>
      </c>
      <c r="C44398" s="489" t="s">
        <v>2082</v>
      </c>
      <c r="D44398" s="489" t="s">
        <v>12909</v>
      </c>
    </row>
    <row r="44399" spans="1:4">
      <c r="A44399" s="489" t="str">
        <f t="shared" si="693"/>
        <v>2392000788地域密着型介護老人福祉施設</v>
      </c>
      <c r="B44399" s="489">
        <v>2392000788</v>
      </c>
      <c r="C44399" s="489" t="s">
        <v>206</v>
      </c>
      <c r="D44399" s="489" t="s">
        <v>12910</v>
      </c>
    </row>
    <row r="44400" spans="1:4">
      <c r="A44400" s="489" t="str">
        <f t="shared" si="693"/>
        <v>2392000796地域密着型通所介護</v>
      </c>
      <c r="B44400" s="489">
        <v>2392000796</v>
      </c>
      <c r="C44400" s="489" t="s">
        <v>161</v>
      </c>
      <c r="D44400" s="489" t="s">
        <v>12911</v>
      </c>
    </row>
    <row r="44401" spans="1:4">
      <c r="A44401" s="489" t="str">
        <f t="shared" si="693"/>
        <v>2392000796通所型サービス（独自）</v>
      </c>
      <c r="B44401" s="489">
        <v>2392000796</v>
      </c>
      <c r="C44401" s="489" t="s">
        <v>2570</v>
      </c>
      <c r="D44401" s="489" t="s">
        <v>12911</v>
      </c>
    </row>
    <row r="44402" spans="1:4">
      <c r="A44402" s="489" t="str">
        <f t="shared" si="693"/>
        <v>2392000804地域密着型通所介護</v>
      </c>
      <c r="B44402" s="489">
        <v>2392000804</v>
      </c>
      <c r="C44402" s="489" t="s">
        <v>161</v>
      </c>
      <c r="D44402" s="489" t="s">
        <v>12912</v>
      </c>
    </row>
    <row r="44403" spans="1:4">
      <c r="A44403" s="489" t="str">
        <f t="shared" si="693"/>
        <v>2392000804通所型サービス（独自）</v>
      </c>
      <c r="B44403" s="489">
        <v>2392000804</v>
      </c>
      <c r="C44403" s="489" t="s">
        <v>2570</v>
      </c>
      <c r="D44403" s="489" t="s">
        <v>12912</v>
      </c>
    </row>
    <row r="44404" spans="1:4">
      <c r="A44404" s="489" t="str">
        <f t="shared" si="693"/>
        <v>2392000812地域密着型通所介護</v>
      </c>
      <c r="B44404" s="489">
        <v>2392000812</v>
      </c>
      <c r="C44404" s="489" t="s">
        <v>161</v>
      </c>
      <c r="D44404" s="489" t="s">
        <v>12913</v>
      </c>
    </row>
    <row r="44405" spans="1:4">
      <c r="A44405" s="489" t="str">
        <f t="shared" si="693"/>
        <v>2392000812通所型サービス（独自）</v>
      </c>
      <c r="B44405" s="489">
        <v>2392000812</v>
      </c>
      <c r="C44405" s="489" t="s">
        <v>2570</v>
      </c>
      <c r="D44405" s="489" t="s">
        <v>12913</v>
      </c>
    </row>
    <row r="44406" spans="1:4">
      <c r="A44406" s="489" t="str">
        <f t="shared" si="693"/>
        <v>2392000820地域密着型通所介護</v>
      </c>
      <c r="B44406" s="489">
        <v>2392000820</v>
      </c>
      <c r="C44406" s="489" t="s">
        <v>161</v>
      </c>
      <c r="D44406" s="489" t="s">
        <v>8331</v>
      </c>
    </row>
    <row r="44407" spans="1:4">
      <c r="A44407" s="489" t="str">
        <f t="shared" si="693"/>
        <v>2392000820通所型サービス（独自）</v>
      </c>
      <c r="B44407" s="489">
        <v>2392000820</v>
      </c>
      <c r="C44407" s="489" t="s">
        <v>2570</v>
      </c>
      <c r="D44407" s="489" t="s">
        <v>8331</v>
      </c>
    </row>
    <row r="44408" spans="1:4">
      <c r="A44408" s="489" t="str">
        <f t="shared" si="693"/>
        <v>2392000838地域密着型通所介護</v>
      </c>
      <c r="B44408" s="489">
        <v>2392000838</v>
      </c>
      <c r="C44408" s="489" t="s">
        <v>161</v>
      </c>
      <c r="D44408" s="489" t="s">
        <v>12914</v>
      </c>
    </row>
    <row r="44409" spans="1:4">
      <c r="A44409" s="489" t="str">
        <f t="shared" si="693"/>
        <v>2392000846介護予防認知症対応型共同生活介護</v>
      </c>
      <c r="B44409" s="489">
        <v>2392000846</v>
      </c>
      <c r="C44409" s="489" t="s">
        <v>2088</v>
      </c>
      <c r="D44409" s="489" t="s">
        <v>8302</v>
      </c>
    </row>
    <row r="44410" spans="1:4">
      <c r="A44410" s="489" t="str">
        <f t="shared" si="693"/>
        <v>2392000846認知症対応型共同生活介護</v>
      </c>
      <c r="B44410" s="489">
        <v>2392000846</v>
      </c>
      <c r="C44410" s="489" t="s">
        <v>2087</v>
      </c>
      <c r="D44410" s="489" t="s">
        <v>8302</v>
      </c>
    </row>
    <row r="44411" spans="1:4">
      <c r="A44411" s="489" t="str">
        <f t="shared" si="693"/>
        <v>2392000853地域密着型通所介護</v>
      </c>
      <c r="B44411" s="489">
        <v>2392000853</v>
      </c>
      <c r="C44411" s="489" t="s">
        <v>161</v>
      </c>
      <c r="D44411" s="489" t="s">
        <v>12915</v>
      </c>
    </row>
    <row r="44412" spans="1:4">
      <c r="A44412" s="489" t="str">
        <f t="shared" si="693"/>
        <v>2392000853通所型サービス（独自）</v>
      </c>
      <c r="B44412" s="489">
        <v>2392000853</v>
      </c>
      <c r="C44412" s="489" t="s">
        <v>2570</v>
      </c>
      <c r="D44412" s="489" t="s">
        <v>12915</v>
      </c>
    </row>
    <row r="44413" spans="1:4">
      <c r="A44413" s="489" t="str">
        <f t="shared" si="693"/>
        <v>2392000861地域密着型介護老人福祉施設</v>
      </c>
      <c r="B44413" s="489">
        <v>2392000861</v>
      </c>
      <c r="C44413" s="489" t="s">
        <v>206</v>
      </c>
      <c r="D44413" s="489" t="s">
        <v>12916</v>
      </c>
    </row>
    <row r="44414" spans="1:4">
      <c r="A44414" s="489" t="str">
        <f t="shared" si="693"/>
        <v>2392000879地域密着型通所介護</v>
      </c>
      <c r="B44414" s="489">
        <v>2392000879</v>
      </c>
      <c r="C44414" s="489" t="s">
        <v>161</v>
      </c>
      <c r="D44414" s="489" t="s">
        <v>8740</v>
      </c>
    </row>
    <row r="44415" spans="1:4">
      <c r="A44415" s="489" t="str">
        <f t="shared" si="693"/>
        <v>2392000879通所型サービス（独自）</v>
      </c>
      <c r="B44415" s="489">
        <v>2392000879</v>
      </c>
      <c r="C44415" s="489" t="s">
        <v>2570</v>
      </c>
      <c r="D44415" s="489" t="s">
        <v>8740</v>
      </c>
    </row>
    <row r="44416" spans="1:4">
      <c r="A44416" s="489" t="str">
        <f t="shared" si="693"/>
        <v>2392000887地域密着型通所介護</v>
      </c>
      <c r="B44416" s="489">
        <v>2392000887</v>
      </c>
      <c r="C44416" s="489" t="s">
        <v>161</v>
      </c>
      <c r="D44416" s="489" t="s">
        <v>12917</v>
      </c>
    </row>
    <row r="44417" spans="1:4">
      <c r="A44417" s="489" t="str">
        <f t="shared" si="693"/>
        <v>2392000887通所型サービス（独自）</v>
      </c>
      <c r="B44417" s="489">
        <v>2392000887</v>
      </c>
      <c r="C44417" s="489" t="s">
        <v>2570</v>
      </c>
      <c r="D44417" s="489" t="s">
        <v>12917</v>
      </c>
    </row>
    <row r="44418" spans="1:4">
      <c r="A44418" s="489" t="str">
        <f t="shared" ref="A44418:A44481" si="694">B44418&amp;C44418</f>
        <v>2392000903地域密着型通所介護</v>
      </c>
      <c r="B44418" s="489">
        <v>2392000903</v>
      </c>
      <c r="C44418" s="489" t="s">
        <v>161</v>
      </c>
      <c r="D44418" s="489" t="s">
        <v>12918</v>
      </c>
    </row>
    <row r="44419" spans="1:4">
      <c r="A44419" s="489" t="str">
        <f t="shared" si="694"/>
        <v>2392000903通所型サービス（独自）</v>
      </c>
      <c r="B44419" s="489">
        <v>2392000903</v>
      </c>
      <c r="C44419" s="489" t="s">
        <v>2570</v>
      </c>
      <c r="D44419" s="489" t="s">
        <v>12918</v>
      </c>
    </row>
    <row r="44420" spans="1:4">
      <c r="A44420" s="489" t="str">
        <f t="shared" si="694"/>
        <v>2392000911地域密着型通所介護</v>
      </c>
      <c r="B44420" s="489">
        <v>2392000911</v>
      </c>
      <c r="C44420" s="489" t="s">
        <v>161</v>
      </c>
      <c r="D44420" s="489" t="s">
        <v>12919</v>
      </c>
    </row>
    <row r="44421" spans="1:4">
      <c r="A44421" s="489" t="str">
        <f t="shared" si="694"/>
        <v>2392000911通所型サービス（独自）</v>
      </c>
      <c r="B44421" s="489">
        <v>2392000911</v>
      </c>
      <c r="C44421" s="489" t="s">
        <v>2570</v>
      </c>
      <c r="D44421" s="489" t="s">
        <v>12919</v>
      </c>
    </row>
    <row r="44422" spans="1:4">
      <c r="A44422" s="489" t="str">
        <f t="shared" si="694"/>
        <v>2392000929地域密着型通所介護</v>
      </c>
      <c r="B44422" s="489">
        <v>2392000929</v>
      </c>
      <c r="C44422" s="489" t="s">
        <v>161</v>
      </c>
      <c r="D44422" s="489" t="s">
        <v>12920</v>
      </c>
    </row>
    <row r="44423" spans="1:4">
      <c r="A44423" s="489" t="str">
        <f t="shared" si="694"/>
        <v>2392000929通所型サービス（独自）</v>
      </c>
      <c r="B44423" s="489">
        <v>2392000929</v>
      </c>
      <c r="C44423" s="489" t="s">
        <v>2570</v>
      </c>
      <c r="D44423" s="489" t="s">
        <v>12920</v>
      </c>
    </row>
    <row r="44424" spans="1:4">
      <c r="A44424" s="489" t="str">
        <f t="shared" si="694"/>
        <v>2392000937地域密着型通所介護</v>
      </c>
      <c r="B44424" s="489">
        <v>2392000937</v>
      </c>
      <c r="C44424" s="489" t="s">
        <v>161</v>
      </c>
      <c r="D44424" s="489" t="s">
        <v>8379</v>
      </c>
    </row>
    <row r="44425" spans="1:4">
      <c r="A44425" s="489" t="str">
        <f t="shared" si="694"/>
        <v>2392000937通所型サービス（独自）</v>
      </c>
      <c r="B44425" s="489">
        <v>2392000937</v>
      </c>
      <c r="C44425" s="489" t="s">
        <v>2570</v>
      </c>
      <c r="D44425" s="489" t="s">
        <v>8379</v>
      </c>
    </row>
    <row r="44426" spans="1:4">
      <c r="A44426" s="489" t="str">
        <f t="shared" si="694"/>
        <v>2392000945地域密着型通所介護</v>
      </c>
      <c r="B44426" s="489">
        <v>2392000945</v>
      </c>
      <c r="C44426" s="489" t="s">
        <v>161</v>
      </c>
      <c r="D44426" s="489" t="s">
        <v>8363</v>
      </c>
    </row>
    <row r="44427" spans="1:4">
      <c r="A44427" s="489" t="str">
        <f t="shared" si="694"/>
        <v>2392000945通所型サービス（独自）</v>
      </c>
      <c r="B44427" s="489">
        <v>2392000945</v>
      </c>
      <c r="C44427" s="489" t="s">
        <v>2570</v>
      </c>
      <c r="D44427" s="489" t="s">
        <v>8363</v>
      </c>
    </row>
    <row r="44428" spans="1:4">
      <c r="A44428" s="489" t="str">
        <f t="shared" si="694"/>
        <v>2392000952地域密着型通所介護</v>
      </c>
      <c r="B44428" s="489">
        <v>2392000952</v>
      </c>
      <c r="C44428" s="489" t="s">
        <v>161</v>
      </c>
      <c r="D44428" s="489" t="s">
        <v>12921</v>
      </c>
    </row>
    <row r="44429" spans="1:4">
      <c r="A44429" s="489" t="str">
        <f t="shared" si="694"/>
        <v>2392000952通所型サービス（独自）</v>
      </c>
      <c r="B44429" s="489">
        <v>2392000952</v>
      </c>
      <c r="C44429" s="489" t="s">
        <v>2570</v>
      </c>
      <c r="D44429" s="489" t="s">
        <v>12921</v>
      </c>
    </row>
    <row r="44430" spans="1:4">
      <c r="A44430" s="489" t="str">
        <f t="shared" si="694"/>
        <v>2392000960地域密着型通所介護</v>
      </c>
      <c r="B44430" s="489">
        <v>2392000960</v>
      </c>
      <c r="C44430" s="489" t="s">
        <v>161</v>
      </c>
      <c r="D44430" s="489" t="s">
        <v>12922</v>
      </c>
    </row>
    <row r="44431" spans="1:4">
      <c r="A44431" s="489" t="str">
        <f t="shared" si="694"/>
        <v>2392000960通所型サービス（独自）</v>
      </c>
      <c r="B44431" s="489">
        <v>2392000960</v>
      </c>
      <c r="C44431" s="489" t="s">
        <v>2570</v>
      </c>
      <c r="D44431" s="489" t="s">
        <v>12922</v>
      </c>
    </row>
    <row r="44432" spans="1:4">
      <c r="A44432" s="489" t="str">
        <f t="shared" si="694"/>
        <v>2392000978地域密着型通所介護</v>
      </c>
      <c r="B44432" s="489">
        <v>2392000978</v>
      </c>
      <c r="C44432" s="489" t="s">
        <v>161</v>
      </c>
      <c r="D44432" s="489" t="s">
        <v>12923</v>
      </c>
    </row>
    <row r="44433" spans="1:4">
      <c r="A44433" s="489" t="str">
        <f t="shared" si="694"/>
        <v>2392000978通所型サービス（独自）</v>
      </c>
      <c r="B44433" s="489">
        <v>2392000978</v>
      </c>
      <c r="C44433" s="489" t="s">
        <v>2570</v>
      </c>
      <c r="D44433" s="489" t="s">
        <v>12923</v>
      </c>
    </row>
    <row r="44434" spans="1:4">
      <c r="A44434" s="489" t="str">
        <f t="shared" si="694"/>
        <v>2392000986定期巡回･随時対応型訪問介護看護</v>
      </c>
      <c r="B44434" s="489">
        <v>2392000986</v>
      </c>
      <c r="C44434" s="489" t="s">
        <v>1919</v>
      </c>
      <c r="D44434" s="489" t="s">
        <v>12924</v>
      </c>
    </row>
    <row r="44435" spans="1:4">
      <c r="A44435" s="489" t="str">
        <f t="shared" si="694"/>
        <v>2392000994地域密着型通所介護</v>
      </c>
      <c r="B44435" s="489">
        <v>2392000994</v>
      </c>
      <c r="C44435" s="489" t="s">
        <v>161</v>
      </c>
      <c r="D44435" s="489" t="s">
        <v>12925</v>
      </c>
    </row>
    <row r="44436" spans="1:4">
      <c r="A44436" s="489" t="str">
        <f t="shared" si="694"/>
        <v>2392000994通所型サービス（独自）</v>
      </c>
      <c r="B44436" s="489">
        <v>2392000994</v>
      </c>
      <c r="C44436" s="489" t="s">
        <v>2570</v>
      </c>
      <c r="D44436" s="489" t="s">
        <v>12925</v>
      </c>
    </row>
    <row r="44437" spans="1:4">
      <c r="A44437" s="489" t="str">
        <f t="shared" si="694"/>
        <v>2392100018介護予防認知症対応型通所介護</v>
      </c>
      <c r="B44437" s="489">
        <v>2392100018</v>
      </c>
      <c r="C44437" s="489" t="s">
        <v>2517</v>
      </c>
      <c r="D44437" s="489" t="s">
        <v>12926</v>
      </c>
    </row>
    <row r="44438" spans="1:4">
      <c r="A44438" s="489" t="str">
        <f t="shared" si="694"/>
        <v>2392100018認知症対応型通所介護</v>
      </c>
      <c r="B44438" s="489">
        <v>2392100018</v>
      </c>
      <c r="C44438" s="489" t="s">
        <v>2516</v>
      </c>
      <c r="D44438" s="489" t="s">
        <v>12926</v>
      </c>
    </row>
    <row r="44439" spans="1:4">
      <c r="A44439" s="489" t="str">
        <f t="shared" si="694"/>
        <v>2392100026認知症対応型通所介護</v>
      </c>
      <c r="B44439" s="489">
        <v>2392100026</v>
      </c>
      <c r="C44439" s="489" t="s">
        <v>2516</v>
      </c>
      <c r="D44439" s="489" t="s">
        <v>12927</v>
      </c>
    </row>
    <row r="44440" spans="1:4">
      <c r="A44440" s="489" t="str">
        <f t="shared" si="694"/>
        <v>2392100034介護予防認知症対応型共同生活介護</v>
      </c>
      <c r="B44440" s="489">
        <v>2392100034</v>
      </c>
      <c r="C44440" s="489" t="s">
        <v>2088</v>
      </c>
      <c r="D44440" s="489" t="s">
        <v>12928</v>
      </c>
    </row>
    <row r="44441" spans="1:4">
      <c r="A44441" s="489" t="str">
        <f t="shared" si="694"/>
        <v>2392100034認知症対応型共同生活介護</v>
      </c>
      <c r="B44441" s="489">
        <v>2392100034</v>
      </c>
      <c r="C44441" s="489" t="s">
        <v>2087</v>
      </c>
      <c r="D44441" s="489" t="s">
        <v>12928</v>
      </c>
    </row>
    <row r="44442" spans="1:4">
      <c r="A44442" s="489" t="str">
        <f t="shared" si="694"/>
        <v>2392100042介護予防認知症対応型共同生活介護</v>
      </c>
      <c r="B44442" s="489">
        <v>2392100042</v>
      </c>
      <c r="C44442" s="489" t="s">
        <v>2088</v>
      </c>
      <c r="D44442" s="489" t="s">
        <v>12929</v>
      </c>
    </row>
    <row r="44443" spans="1:4">
      <c r="A44443" s="489" t="str">
        <f t="shared" si="694"/>
        <v>2392100042認知症対応型共同生活介護</v>
      </c>
      <c r="B44443" s="489">
        <v>2392100042</v>
      </c>
      <c r="C44443" s="489" t="s">
        <v>2087</v>
      </c>
      <c r="D44443" s="489" t="s">
        <v>12929</v>
      </c>
    </row>
    <row r="44444" spans="1:4">
      <c r="A44444" s="489" t="str">
        <f t="shared" si="694"/>
        <v>2392100067介護予防認知症対応型共同生活介護（短期利用型）</v>
      </c>
      <c r="B44444" s="489">
        <v>2392100067</v>
      </c>
      <c r="C44444" s="489" t="s">
        <v>19398</v>
      </c>
      <c r="D44444" s="489" t="s">
        <v>12930</v>
      </c>
    </row>
    <row r="44445" spans="1:4">
      <c r="A44445" s="489" t="str">
        <f t="shared" si="694"/>
        <v>2392100067介護予防認知症対応型共同生活介護</v>
      </c>
      <c r="B44445" s="489">
        <v>2392100067</v>
      </c>
      <c r="C44445" s="489" t="s">
        <v>2088</v>
      </c>
      <c r="D44445" s="489" t="s">
        <v>12930</v>
      </c>
    </row>
    <row r="44446" spans="1:4">
      <c r="A44446" s="489" t="str">
        <f t="shared" si="694"/>
        <v>2392100067認知症対応型共同生活介護（短期利用型）</v>
      </c>
      <c r="B44446" s="489">
        <v>2392100067</v>
      </c>
      <c r="C44446" s="489" t="s">
        <v>19399</v>
      </c>
      <c r="D44446" s="489" t="s">
        <v>12930</v>
      </c>
    </row>
    <row r="44447" spans="1:4">
      <c r="A44447" s="489" t="str">
        <f t="shared" si="694"/>
        <v>2392100067認知症対応型共同生活介護</v>
      </c>
      <c r="B44447" s="489">
        <v>2392100067</v>
      </c>
      <c r="C44447" s="489" t="s">
        <v>2087</v>
      </c>
      <c r="D44447" s="489" t="s">
        <v>12930</v>
      </c>
    </row>
    <row r="44448" spans="1:4">
      <c r="A44448" s="489" t="str">
        <f t="shared" si="694"/>
        <v>2392100075介護予防認知症対応型通所介護</v>
      </c>
      <c r="B44448" s="489">
        <v>2392100075</v>
      </c>
      <c r="C44448" s="489" t="s">
        <v>2517</v>
      </c>
      <c r="D44448" s="489" t="s">
        <v>12931</v>
      </c>
    </row>
    <row r="44449" spans="1:4">
      <c r="A44449" s="489" t="str">
        <f t="shared" si="694"/>
        <v>2392100075認知症対応型通所介護</v>
      </c>
      <c r="B44449" s="489">
        <v>2392100075</v>
      </c>
      <c r="C44449" s="489" t="s">
        <v>2516</v>
      </c>
      <c r="D44449" s="489" t="s">
        <v>12931</v>
      </c>
    </row>
    <row r="44450" spans="1:4">
      <c r="A44450" s="489" t="str">
        <f t="shared" si="694"/>
        <v>2392100083地域密着型特定施設入居者生活介護（短期利用型）</v>
      </c>
      <c r="B44450" s="489">
        <v>2392100083</v>
      </c>
      <c r="C44450" s="489" t="s">
        <v>19403</v>
      </c>
      <c r="D44450" s="489" t="s">
        <v>12932</v>
      </c>
    </row>
    <row r="44451" spans="1:4">
      <c r="A44451" s="489" t="str">
        <f t="shared" si="694"/>
        <v>2392100083地域密着型特定施設入居者生活介護</v>
      </c>
      <c r="B44451" s="489">
        <v>2392100083</v>
      </c>
      <c r="C44451" s="489" t="s">
        <v>2515</v>
      </c>
      <c r="D44451" s="489" t="s">
        <v>12932</v>
      </c>
    </row>
    <row r="44452" spans="1:4">
      <c r="A44452" s="489" t="str">
        <f t="shared" si="694"/>
        <v>2392100091介護予防認知症対応型通所介護</v>
      </c>
      <c r="B44452" s="489">
        <v>2392100091</v>
      </c>
      <c r="C44452" s="489" t="s">
        <v>2517</v>
      </c>
      <c r="D44452" s="489" t="s">
        <v>12933</v>
      </c>
    </row>
    <row r="44453" spans="1:4">
      <c r="A44453" s="489" t="str">
        <f t="shared" si="694"/>
        <v>2392100091認知症対応型通所介護</v>
      </c>
      <c r="B44453" s="489">
        <v>2392100091</v>
      </c>
      <c r="C44453" s="489" t="s">
        <v>2516</v>
      </c>
      <c r="D44453" s="489" t="s">
        <v>12933</v>
      </c>
    </row>
    <row r="44454" spans="1:4">
      <c r="A44454" s="489" t="str">
        <f t="shared" si="694"/>
        <v>2392100109介護予防認知症対応型共同生活介護</v>
      </c>
      <c r="B44454" s="489">
        <v>2392100109</v>
      </c>
      <c r="C44454" s="489" t="s">
        <v>2088</v>
      </c>
      <c r="D44454" s="489" t="s">
        <v>12934</v>
      </c>
    </row>
    <row r="44455" spans="1:4">
      <c r="A44455" s="489" t="str">
        <f t="shared" si="694"/>
        <v>2392100109認知症対応型共同生活介護</v>
      </c>
      <c r="B44455" s="489">
        <v>2392100109</v>
      </c>
      <c r="C44455" s="489" t="s">
        <v>2087</v>
      </c>
      <c r="D44455" s="489" t="s">
        <v>12934</v>
      </c>
    </row>
    <row r="44456" spans="1:4">
      <c r="A44456" s="489" t="str">
        <f t="shared" si="694"/>
        <v>2392100117地域密着型介護老人福祉施設</v>
      </c>
      <c r="B44456" s="489">
        <v>2392100117</v>
      </c>
      <c r="C44456" s="489" t="s">
        <v>206</v>
      </c>
      <c r="D44456" s="489" t="s">
        <v>12935</v>
      </c>
    </row>
    <row r="44457" spans="1:4">
      <c r="A44457" s="489" t="str">
        <f t="shared" si="694"/>
        <v>2392100117地域密着型介護老人福祉施設</v>
      </c>
      <c r="B44457" s="489">
        <v>2392100117</v>
      </c>
      <c r="C44457" s="489" t="s">
        <v>206</v>
      </c>
      <c r="D44457" s="489" t="s">
        <v>12935</v>
      </c>
    </row>
    <row r="44458" spans="1:4">
      <c r="A44458" s="489" t="str">
        <f t="shared" si="694"/>
        <v>2392100125介護予防小規模多機能型居宅介護</v>
      </c>
      <c r="B44458" s="489">
        <v>2392100125</v>
      </c>
      <c r="C44458" s="489" t="s">
        <v>2518</v>
      </c>
      <c r="D44458" s="489" t="s">
        <v>12936</v>
      </c>
    </row>
    <row r="44459" spans="1:4">
      <c r="A44459" s="489" t="str">
        <f t="shared" si="694"/>
        <v>2392100125小規模多機能型居宅介護</v>
      </c>
      <c r="B44459" s="489">
        <v>2392100125</v>
      </c>
      <c r="C44459" s="489" t="s">
        <v>2082</v>
      </c>
      <c r="D44459" s="489" t="s">
        <v>12936</v>
      </c>
    </row>
    <row r="44460" spans="1:4">
      <c r="A44460" s="489" t="str">
        <f t="shared" si="694"/>
        <v>2392100133介護予防認知症対応型共同生活介護</v>
      </c>
      <c r="B44460" s="489">
        <v>2392100133</v>
      </c>
      <c r="C44460" s="489" t="s">
        <v>2088</v>
      </c>
      <c r="D44460" s="489" t="s">
        <v>12937</v>
      </c>
    </row>
    <row r="44461" spans="1:4">
      <c r="A44461" s="489" t="str">
        <f t="shared" si="694"/>
        <v>2392100133認知症対応型共同生活介護</v>
      </c>
      <c r="B44461" s="489">
        <v>2392100133</v>
      </c>
      <c r="C44461" s="489" t="s">
        <v>2087</v>
      </c>
      <c r="D44461" s="489" t="s">
        <v>12937</v>
      </c>
    </row>
    <row r="44462" spans="1:4">
      <c r="A44462" s="489" t="str">
        <f t="shared" si="694"/>
        <v>2392100141地域密着型特定施設入居者生活介護（短期利用型）</v>
      </c>
      <c r="B44462" s="489">
        <v>2392100141</v>
      </c>
      <c r="C44462" s="489" t="s">
        <v>19403</v>
      </c>
      <c r="D44462" s="489" t="s">
        <v>12938</v>
      </c>
    </row>
    <row r="44463" spans="1:4">
      <c r="A44463" s="489" t="str">
        <f t="shared" si="694"/>
        <v>2392100141地域密着型特定施設入居者生活介護</v>
      </c>
      <c r="B44463" s="489">
        <v>2392100141</v>
      </c>
      <c r="C44463" s="489" t="s">
        <v>2515</v>
      </c>
      <c r="D44463" s="489" t="s">
        <v>12938</v>
      </c>
    </row>
    <row r="44464" spans="1:4">
      <c r="A44464" s="489" t="str">
        <f t="shared" si="694"/>
        <v>2392100158地域密着型介護老人福祉施設</v>
      </c>
      <c r="B44464" s="489">
        <v>2392100158</v>
      </c>
      <c r="C44464" s="489" t="s">
        <v>206</v>
      </c>
      <c r="D44464" s="489" t="s">
        <v>12939</v>
      </c>
    </row>
    <row r="44465" spans="1:4">
      <c r="A44465" s="489" t="str">
        <f t="shared" si="694"/>
        <v>2392100158地域密着型介護老人福祉施設</v>
      </c>
      <c r="B44465" s="489">
        <v>2392100158</v>
      </c>
      <c r="C44465" s="489" t="s">
        <v>206</v>
      </c>
      <c r="D44465" s="489" t="s">
        <v>12939</v>
      </c>
    </row>
    <row r="44466" spans="1:4">
      <c r="A44466" s="489" t="str">
        <f t="shared" si="694"/>
        <v>2392100182地域密着型介護老人福祉施設</v>
      </c>
      <c r="B44466" s="489">
        <v>2392100182</v>
      </c>
      <c r="C44466" s="489" t="s">
        <v>206</v>
      </c>
      <c r="D44466" s="489" t="s">
        <v>12940</v>
      </c>
    </row>
    <row r="44467" spans="1:4">
      <c r="A44467" s="489" t="str">
        <f t="shared" si="694"/>
        <v>2392100182地域密着型介護老人福祉施設</v>
      </c>
      <c r="B44467" s="489">
        <v>2392100182</v>
      </c>
      <c r="C44467" s="489" t="s">
        <v>206</v>
      </c>
      <c r="D44467" s="489" t="s">
        <v>12940</v>
      </c>
    </row>
    <row r="44468" spans="1:4">
      <c r="A44468" s="489" t="str">
        <f t="shared" si="694"/>
        <v>2392100190介護予防小規模多機能型居宅介護</v>
      </c>
      <c r="B44468" s="489">
        <v>2392100190</v>
      </c>
      <c r="C44468" s="489" t="s">
        <v>2518</v>
      </c>
      <c r="D44468" s="489" t="s">
        <v>12941</v>
      </c>
    </row>
    <row r="44469" spans="1:4">
      <c r="A44469" s="489" t="str">
        <f t="shared" si="694"/>
        <v>2392100190小規模多機能型居宅介護</v>
      </c>
      <c r="B44469" s="489">
        <v>2392100190</v>
      </c>
      <c r="C44469" s="489" t="s">
        <v>2082</v>
      </c>
      <c r="D44469" s="489" t="s">
        <v>12941</v>
      </c>
    </row>
    <row r="44470" spans="1:4">
      <c r="A44470" s="489" t="str">
        <f t="shared" si="694"/>
        <v>2392100216介護予防認知症対応型通所介護</v>
      </c>
      <c r="B44470" s="489">
        <v>2392100216</v>
      </c>
      <c r="C44470" s="489" t="s">
        <v>2517</v>
      </c>
      <c r="D44470" s="489" t="s">
        <v>12942</v>
      </c>
    </row>
    <row r="44471" spans="1:4">
      <c r="A44471" s="489" t="str">
        <f t="shared" si="694"/>
        <v>2392100216認知症対応型通所介護</v>
      </c>
      <c r="B44471" s="489">
        <v>2392100216</v>
      </c>
      <c r="C44471" s="489" t="s">
        <v>2516</v>
      </c>
      <c r="D44471" s="489" t="s">
        <v>12942</v>
      </c>
    </row>
    <row r="44472" spans="1:4">
      <c r="A44472" s="489" t="str">
        <f t="shared" si="694"/>
        <v>2392100224介護予防認知症対応型共同生活介護</v>
      </c>
      <c r="B44472" s="489">
        <v>2392100224</v>
      </c>
      <c r="C44472" s="489" t="s">
        <v>2088</v>
      </c>
      <c r="D44472" s="489" t="s">
        <v>12943</v>
      </c>
    </row>
    <row r="44473" spans="1:4">
      <c r="A44473" s="489" t="str">
        <f t="shared" si="694"/>
        <v>2392100224認知症対応型共同生活介護</v>
      </c>
      <c r="B44473" s="489">
        <v>2392100224</v>
      </c>
      <c r="C44473" s="489" t="s">
        <v>2087</v>
      </c>
      <c r="D44473" s="489" t="s">
        <v>12943</v>
      </c>
    </row>
    <row r="44474" spans="1:4">
      <c r="A44474" s="489" t="str">
        <f t="shared" si="694"/>
        <v>2392100232地域密着型介護老人福祉施設</v>
      </c>
      <c r="B44474" s="489">
        <v>2392100232</v>
      </c>
      <c r="C44474" s="489" t="s">
        <v>206</v>
      </c>
      <c r="D44474" s="489" t="s">
        <v>12944</v>
      </c>
    </row>
    <row r="44475" spans="1:4">
      <c r="A44475" s="489" t="str">
        <f t="shared" si="694"/>
        <v>2392100257地域密着型特定施設入居者生活介護（短期利用型）</v>
      </c>
      <c r="B44475" s="489">
        <v>2392100257</v>
      </c>
      <c r="C44475" s="489" t="s">
        <v>19403</v>
      </c>
      <c r="D44475" s="489" t="s">
        <v>12945</v>
      </c>
    </row>
    <row r="44476" spans="1:4">
      <c r="A44476" s="489" t="str">
        <f t="shared" si="694"/>
        <v>2392100257地域密着型特定施設入居者生活介護</v>
      </c>
      <c r="B44476" s="489">
        <v>2392100257</v>
      </c>
      <c r="C44476" s="489" t="s">
        <v>2515</v>
      </c>
      <c r="D44476" s="489" t="s">
        <v>12945</v>
      </c>
    </row>
    <row r="44477" spans="1:4">
      <c r="A44477" s="489" t="str">
        <f t="shared" si="694"/>
        <v>2392100265介護予防認知症対応型通所介護</v>
      </c>
      <c r="B44477" s="489">
        <v>2392100265</v>
      </c>
      <c r="C44477" s="489" t="s">
        <v>2517</v>
      </c>
      <c r="D44477" s="489" t="s">
        <v>12946</v>
      </c>
    </row>
    <row r="44478" spans="1:4">
      <c r="A44478" s="489" t="str">
        <f t="shared" si="694"/>
        <v>2392100265認知症対応型通所介護</v>
      </c>
      <c r="B44478" s="489">
        <v>2392100265</v>
      </c>
      <c r="C44478" s="489" t="s">
        <v>2516</v>
      </c>
      <c r="D44478" s="489" t="s">
        <v>12946</v>
      </c>
    </row>
    <row r="44479" spans="1:4">
      <c r="A44479" s="489" t="str">
        <f t="shared" si="694"/>
        <v>2392100281介護予防認知症対応型共同生活介護</v>
      </c>
      <c r="B44479" s="489">
        <v>2392100281</v>
      </c>
      <c r="C44479" s="489" t="s">
        <v>2088</v>
      </c>
      <c r="D44479" s="489" t="s">
        <v>12947</v>
      </c>
    </row>
    <row r="44480" spans="1:4">
      <c r="A44480" s="489" t="str">
        <f t="shared" si="694"/>
        <v>2392100281認知症対応型共同生活介護</v>
      </c>
      <c r="B44480" s="489">
        <v>2392100281</v>
      </c>
      <c r="C44480" s="489" t="s">
        <v>2087</v>
      </c>
      <c r="D44480" s="489" t="s">
        <v>12947</v>
      </c>
    </row>
    <row r="44481" spans="1:4">
      <c r="A44481" s="489" t="str">
        <f t="shared" si="694"/>
        <v>2392100299定期巡回･随時対応型訪問介護看護</v>
      </c>
      <c r="B44481" s="489">
        <v>2392100299</v>
      </c>
      <c r="C44481" s="489" t="s">
        <v>1919</v>
      </c>
      <c r="D44481" s="489" t="s">
        <v>12948</v>
      </c>
    </row>
    <row r="44482" spans="1:4">
      <c r="A44482" s="489" t="str">
        <f t="shared" ref="A44482:A44545" si="695">B44482&amp;C44482</f>
        <v>2392100315地域密着型介護老人福祉施設</v>
      </c>
      <c r="B44482" s="489">
        <v>2392100315</v>
      </c>
      <c r="C44482" s="489" t="s">
        <v>206</v>
      </c>
      <c r="D44482" s="489" t="s">
        <v>12949</v>
      </c>
    </row>
    <row r="44483" spans="1:4">
      <c r="A44483" s="489" t="str">
        <f t="shared" si="695"/>
        <v>2392100315地域密着型介護老人福祉施設</v>
      </c>
      <c r="B44483" s="489">
        <v>2392100315</v>
      </c>
      <c r="C44483" s="489" t="s">
        <v>206</v>
      </c>
      <c r="D44483" s="489" t="s">
        <v>12949</v>
      </c>
    </row>
    <row r="44484" spans="1:4">
      <c r="A44484" s="489" t="str">
        <f t="shared" si="695"/>
        <v>2392100323定期巡回･随時対応型訪問介護看護</v>
      </c>
      <c r="B44484" s="489">
        <v>2392100323</v>
      </c>
      <c r="C44484" s="489" t="s">
        <v>1919</v>
      </c>
      <c r="D44484" s="489" t="s">
        <v>12950</v>
      </c>
    </row>
    <row r="44485" spans="1:4">
      <c r="A44485" s="489" t="str">
        <f t="shared" si="695"/>
        <v>2392100331介護予防認知症対応型通所介護</v>
      </c>
      <c r="B44485" s="489">
        <v>2392100331</v>
      </c>
      <c r="C44485" s="489" t="s">
        <v>2517</v>
      </c>
      <c r="D44485" s="489" t="s">
        <v>12951</v>
      </c>
    </row>
    <row r="44486" spans="1:4">
      <c r="A44486" s="489" t="str">
        <f t="shared" si="695"/>
        <v>2392100331認知症対応型通所介護</v>
      </c>
      <c r="B44486" s="489">
        <v>2392100331</v>
      </c>
      <c r="C44486" s="489" t="s">
        <v>2516</v>
      </c>
      <c r="D44486" s="489" t="s">
        <v>12951</v>
      </c>
    </row>
    <row r="44487" spans="1:4">
      <c r="A44487" s="489" t="str">
        <f t="shared" si="695"/>
        <v>2392100349地域密着型介護老人福祉施設</v>
      </c>
      <c r="B44487" s="489">
        <v>2392100349</v>
      </c>
      <c r="C44487" s="489" t="s">
        <v>206</v>
      </c>
      <c r="D44487" s="489" t="s">
        <v>12952</v>
      </c>
    </row>
    <row r="44488" spans="1:4">
      <c r="A44488" s="489" t="str">
        <f t="shared" si="695"/>
        <v>2392100364介護予防認知症対応型共同生活介護（短期利用型）</v>
      </c>
      <c r="B44488" s="489">
        <v>2392100364</v>
      </c>
      <c r="C44488" s="489" t="s">
        <v>19398</v>
      </c>
      <c r="D44488" s="489" t="s">
        <v>12953</v>
      </c>
    </row>
    <row r="44489" spans="1:4">
      <c r="A44489" s="489" t="str">
        <f t="shared" si="695"/>
        <v>2392100364介護予防認知症対応型共同生活介護</v>
      </c>
      <c r="B44489" s="489">
        <v>2392100364</v>
      </c>
      <c r="C44489" s="489" t="s">
        <v>2088</v>
      </c>
      <c r="D44489" s="489" t="s">
        <v>12953</v>
      </c>
    </row>
    <row r="44490" spans="1:4">
      <c r="A44490" s="489" t="str">
        <f t="shared" si="695"/>
        <v>2392100364認知症対応型共同生活介護（短期利用型）</v>
      </c>
      <c r="B44490" s="489">
        <v>2392100364</v>
      </c>
      <c r="C44490" s="489" t="s">
        <v>19399</v>
      </c>
      <c r="D44490" s="489" t="s">
        <v>12953</v>
      </c>
    </row>
    <row r="44491" spans="1:4">
      <c r="A44491" s="489" t="str">
        <f t="shared" si="695"/>
        <v>2392100364認知症対応型共同生活介護</v>
      </c>
      <c r="B44491" s="489">
        <v>2392100364</v>
      </c>
      <c r="C44491" s="489" t="s">
        <v>2087</v>
      </c>
      <c r="D44491" s="489" t="s">
        <v>12953</v>
      </c>
    </row>
    <row r="44492" spans="1:4">
      <c r="A44492" s="489" t="str">
        <f t="shared" si="695"/>
        <v>2392100372地域密着型介護老人福祉施設</v>
      </c>
      <c r="B44492" s="489">
        <v>2392100372</v>
      </c>
      <c r="C44492" s="489" t="s">
        <v>206</v>
      </c>
      <c r="D44492" s="489" t="s">
        <v>12954</v>
      </c>
    </row>
    <row r="44493" spans="1:4">
      <c r="A44493" s="489" t="str">
        <f t="shared" si="695"/>
        <v>2392100372地域密着型介護老人福祉施設</v>
      </c>
      <c r="B44493" s="489">
        <v>2392100372</v>
      </c>
      <c r="C44493" s="489" t="s">
        <v>206</v>
      </c>
      <c r="D44493" s="489" t="s">
        <v>12954</v>
      </c>
    </row>
    <row r="44494" spans="1:4">
      <c r="A44494" s="489" t="str">
        <f t="shared" si="695"/>
        <v>2392100380地域密着型介護老人福祉施設</v>
      </c>
      <c r="B44494" s="489">
        <v>2392100380</v>
      </c>
      <c r="C44494" s="489" t="s">
        <v>206</v>
      </c>
      <c r="D44494" s="489" t="s">
        <v>12955</v>
      </c>
    </row>
    <row r="44495" spans="1:4">
      <c r="A44495" s="489" t="str">
        <f t="shared" si="695"/>
        <v>2392100380地域密着型介護老人福祉施設</v>
      </c>
      <c r="B44495" s="489">
        <v>2392100380</v>
      </c>
      <c r="C44495" s="489" t="s">
        <v>206</v>
      </c>
      <c r="D44495" s="489" t="s">
        <v>12955</v>
      </c>
    </row>
    <row r="44496" spans="1:4">
      <c r="A44496" s="489" t="str">
        <f t="shared" si="695"/>
        <v>2392100398地域密着型介護老人福祉施設</v>
      </c>
      <c r="B44496" s="489">
        <v>2392100398</v>
      </c>
      <c r="C44496" s="489" t="s">
        <v>206</v>
      </c>
      <c r="D44496" s="489" t="s">
        <v>12956</v>
      </c>
    </row>
    <row r="44497" spans="1:4">
      <c r="A44497" s="489" t="str">
        <f t="shared" si="695"/>
        <v>2392100398地域密着型介護老人福祉施設</v>
      </c>
      <c r="B44497" s="489">
        <v>2392100398</v>
      </c>
      <c r="C44497" s="489" t="s">
        <v>206</v>
      </c>
      <c r="D44497" s="489" t="s">
        <v>12956</v>
      </c>
    </row>
    <row r="44498" spans="1:4">
      <c r="A44498" s="489" t="str">
        <f t="shared" si="695"/>
        <v>2392100406介護予防認知症対応型通所介護</v>
      </c>
      <c r="B44498" s="489">
        <v>2392100406</v>
      </c>
      <c r="C44498" s="489" t="s">
        <v>2517</v>
      </c>
      <c r="D44498" s="489" t="s">
        <v>12957</v>
      </c>
    </row>
    <row r="44499" spans="1:4">
      <c r="A44499" s="489" t="str">
        <f t="shared" si="695"/>
        <v>2392100406認知症対応型通所介護</v>
      </c>
      <c r="B44499" s="489">
        <v>2392100406</v>
      </c>
      <c r="C44499" s="489" t="s">
        <v>2516</v>
      </c>
      <c r="D44499" s="489" t="s">
        <v>12957</v>
      </c>
    </row>
    <row r="44500" spans="1:4">
      <c r="A44500" s="489" t="str">
        <f t="shared" si="695"/>
        <v>2392100414介護予防認知症対応型通所介護</v>
      </c>
      <c r="B44500" s="489">
        <v>2392100414</v>
      </c>
      <c r="C44500" s="489" t="s">
        <v>2517</v>
      </c>
      <c r="D44500" s="489" t="s">
        <v>12958</v>
      </c>
    </row>
    <row r="44501" spans="1:4">
      <c r="A44501" s="489" t="str">
        <f t="shared" si="695"/>
        <v>2392100414認知症対応型通所介護</v>
      </c>
      <c r="B44501" s="489">
        <v>2392100414</v>
      </c>
      <c r="C44501" s="489" t="s">
        <v>2516</v>
      </c>
      <c r="D44501" s="489" t="s">
        <v>12958</v>
      </c>
    </row>
    <row r="44502" spans="1:4">
      <c r="A44502" s="489" t="str">
        <f t="shared" si="695"/>
        <v>2392100422介護予防認知症対応型共同生活介護</v>
      </c>
      <c r="B44502" s="489">
        <v>2392100422</v>
      </c>
      <c r="C44502" s="489" t="s">
        <v>2088</v>
      </c>
      <c r="D44502" s="489" t="s">
        <v>12959</v>
      </c>
    </row>
    <row r="44503" spans="1:4">
      <c r="A44503" s="489" t="str">
        <f t="shared" si="695"/>
        <v>2392100422認知症対応型共同生活介護</v>
      </c>
      <c r="B44503" s="489">
        <v>2392100422</v>
      </c>
      <c r="C44503" s="489" t="s">
        <v>2087</v>
      </c>
      <c r="D44503" s="489" t="s">
        <v>12959</v>
      </c>
    </row>
    <row r="44504" spans="1:4">
      <c r="A44504" s="489" t="str">
        <f t="shared" si="695"/>
        <v>2392100471地域密着型通所介護</v>
      </c>
      <c r="B44504" s="489">
        <v>2392100471</v>
      </c>
      <c r="C44504" s="489" t="s">
        <v>161</v>
      </c>
      <c r="D44504" s="489" t="s">
        <v>12960</v>
      </c>
    </row>
    <row r="44505" spans="1:4">
      <c r="A44505" s="489" t="str">
        <f t="shared" si="695"/>
        <v>2392100489介護予防小規模多機能型居宅介護（短期利用型）</v>
      </c>
      <c r="B44505" s="489">
        <v>2392100489</v>
      </c>
      <c r="C44505" s="489" t="s">
        <v>19400</v>
      </c>
      <c r="D44505" s="489" t="s">
        <v>12961</v>
      </c>
    </row>
    <row r="44506" spans="1:4">
      <c r="A44506" s="489" t="str">
        <f t="shared" si="695"/>
        <v>2392100489介護予防小規模多機能型居宅介護</v>
      </c>
      <c r="B44506" s="489">
        <v>2392100489</v>
      </c>
      <c r="C44506" s="489" t="s">
        <v>2518</v>
      </c>
      <c r="D44506" s="489" t="s">
        <v>12961</v>
      </c>
    </row>
    <row r="44507" spans="1:4">
      <c r="A44507" s="489" t="str">
        <f t="shared" si="695"/>
        <v>2392100489小規模多機能型居宅介護（短期利用型）</v>
      </c>
      <c r="B44507" s="489">
        <v>2392100489</v>
      </c>
      <c r="C44507" s="489" t="s">
        <v>19401</v>
      </c>
      <c r="D44507" s="489" t="s">
        <v>12961</v>
      </c>
    </row>
    <row r="44508" spans="1:4">
      <c r="A44508" s="489" t="str">
        <f t="shared" si="695"/>
        <v>2392100489小規模多機能型居宅介護</v>
      </c>
      <c r="B44508" s="489">
        <v>2392100489</v>
      </c>
      <c r="C44508" s="489" t="s">
        <v>2082</v>
      </c>
      <c r="D44508" s="489" t="s">
        <v>12961</v>
      </c>
    </row>
    <row r="44509" spans="1:4">
      <c r="A44509" s="489" t="str">
        <f t="shared" si="695"/>
        <v>2392100497介護予防認知症対応型共同生活介護</v>
      </c>
      <c r="B44509" s="489">
        <v>2392100497</v>
      </c>
      <c r="C44509" s="489" t="s">
        <v>2088</v>
      </c>
      <c r="D44509" s="489" t="s">
        <v>12962</v>
      </c>
    </row>
    <row r="44510" spans="1:4">
      <c r="A44510" s="489" t="str">
        <f t="shared" si="695"/>
        <v>2392100497認知症対応型共同生活介護</v>
      </c>
      <c r="B44510" s="489">
        <v>2392100497</v>
      </c>
      <c r="C44510" s="489" t="s">
        <v>2087</v>
      </c>
      <c r="D44510" s="489" t="s">
        <v>12962</v>
      </c>
    </row>
    <row r="44511" spans="1:4">
      <c r="A44511" s="489" t="str">
        <f t="shared" si="695"/>
        <v>2392100505地域密着型介護老人福祉施設</v>
      </c>
      <c r="B44511" s="489">
        <v>2392100505</v>
      </c>
      <c r="C44511" s="489" t="s">
        <v>206</v>
      </c>
      <c r="D44511" s="489" t="s">
        <v>12963</v>
      </c>
    </row>
    <row r="44512" spans="1:4">
      <c r="A44512" s="489" t="str">
        <f t="shared" si="695"/>
        <v>2392100513地域密着型介護老人福祉施設</v>
      </c>
      <c r="B44512" s="489">
        <v>2392100513</v>
      </c>
      <c r="C44512" s="489" t="s">
        <v>206</v>
      </c>
      <c r="D44512" s="489" t="s">
        <v>12964</v>
      </c>
    </row>
    <row r="44513" spans="1:4">
      <c r="A44513" s="489" t="str">
        <f t="shared" si="695"/>
        <v>2392100521介護予防認知症対応型共同生活介護</v>
      </c>
      <c r="B44513" s="489">
        <v>2392100521</v>
      </c>
      <c r="C44513" s="489" t="s">
        <v>2088</v>
      </c>
      <c r="D44513" s="489" t="s">
        <v>12965</v>
      </c>
    </row>
    <row r="44514" spans="1:4">
      <c r="A44514" s="489" t="str">
        <f t="shared" si="695"/>
        <v>2392100521認知症対応型共同生活介護</v>
      </c>
      <c r="B44514" s="489">
        <v>2392100521</v>
      </c>
      <c r="C44514" s="489" t="s">
        <v>2087</v>
      </c>
      <c r="D44514" s="489" t="s">
        <v>12965</v>
      </c>
    </row>
    <row r="44515" spans="1:4">
      <c r="A44515" s="489" t="str">
        <f t="shared" si="695"/>
        <v>2392100539地域密着型通所介護</v>
      </c>
      <c r="B44515" s="489">
        <v>2392100539</v>
      </c>
      <c r="C44515" s="489" t="s">
        <v>161</v>
      </c>
      <c r="D44515" s="489" t="s">
        <v>12966</v>
      </c>
    </row>
    <row r="44516" spans="1:4">
      <c r="A44516" s="489" t="str">
        <f t="shared" si="695"/>
        <v>2392100539通所型サービス（独自）</v>
      </c>
      <c r="B44516" s="489">
        <v>2392100539</v>
      </c>
      <c r="C44516" s="489" t="s">
        <v>2570</v>
      </c>
      <c r="D44516" s="489" t="s">
        <v>12966</v>
      </c>
    </row>
    <row r="44517" spans="1:4">
      <c r="A44517" s="489" t="str">
        <f t="shared" si="695"/>
        <v>2392100547地域密着型通所介護</v>
      </c>
      <c r="B44517" s="489">
        <v>2392100547</v>
      </c>
      <c r="C44517" s="489" t="s">
        <v>161</v>
      </c>
      <c r="D44517" s="489" t="s">
        <v>9475</v>
      </c>
    </row>
    <row r="44518" spans="1:4">
      <c r="A44518" s="489" t="str">
        <f t="shared" si="695"/>
        <v>2392100547通所型サービス（独自）</v>
      </c>
      <c r="B44518" s="489">
        <v>2392100547</v>
      </c>
      <c r="C44518" s="489" t="s">
        <v>2570</v>
      </c>
      <c r="D44518" s="489" t="s">
        <v>9475</v>
      </c>
    </row>
    <row r="44519" spans="1:4">
      <c r="A44519" s="489" t="str">
        <f t="shared" si="695"/>
        <v>2392100554地域密着型介護老人福祉施設</v>
      </c>
      <c r="B44519" s="489">
        <v>2392100554</v>
      </c>
      <c r="C44519" s="489" t="s">
        <v>206</v>
      </c>
      <c r="D44519" s="489" t="s">
        <v>12967</v>
      </c>
    </row>
    <row r="44520" spans="1:4">
      <c r="A44520" s="489" t="str">
        <f t="shared" si="695"/>
        <v>2392100554地域密着型介護老人福祉施設</v>
      </c>
      <c r="B44520" s="489">
        <v>2392100554</v>
      </c>
      <c r="C44520" s="489" t="s">
        <v>206</v>
      </c>
      <c r="D44520" s="489" t="s">
        <v>12967</v>
      </c>
    </row>
    <row r="44521" spans="1:4">
      <c r="A44521" s="489" t="str">
        <f t="shared" si="695"/>
        <v>2392100562地域密着型通所介護</v>
      </c>
      <c r="B44521" s="489">
        <v>2392100562</v>
      </c>
      <c r="C44521" s="489" t="s">
        <v>161</v>
      </c>
      <c r="D44521" s="489" t="s">
        <v>12968</v>
      </c>
    </row>
    <row r="44522" spans="1:4">
      <c r="A44522" s="489" t="str">
        <f t="shared" si="695"/>
        <v>2392100562通所型サービス（独自）</v>
      </c>
      <c r="B44522" s="489">
        <v>2392100562</v>
      </c>
      <c r="C44522" s="489" t="s">
        <v>2570</v>
      </c>
      <c r="D44522" s="489" t="s">
        <v>12968</v>
      </c>
    </row>
    <row r="44523" spans="1:4">
      <c r="A44523" s="489" t="str">
        <f t="shared" si="695"/>
        <v>2392100570地域密着型特定施設入居者生活介護</v>
      </c>
      <c r="B44523" s="489">
        <v>2392100570</v>
      </c>
      <c r="C44523" s="489" t="s">
        <v>2515</v>
      </c>
      <c r="D44523" s="489" t="s">
        <v>12969</v>
      </c>
    </row>
    <row r="44524" spans="1:4">
      <c r="A44524" s="489" t="str">
        <f t="shared" si="695"/>
        <v>2392100588介護予防認知症対応型共同生活介護</v>
      </c>
      <c r="B44524" s="489">
        <v>2392100588</v>
      </c>
      <c r="C44524" s="489" t="s">
        <v>2088</v>
      </c>
      <c r="D44524" s="489" t="s">
        <v>12970</v>
      </c>
    </row>
    <row r="44525" spans="1:4">
      <c r="A44525" s="489" t="str">
        <f t="shared" si="695"/>
        <v>2392100588認知症対応型共同生活介護</v>
      </c>
      <c r="B44525" s="489">
        <v>2392100588</v>
      </c>
      <c r="C44525" s="489" t="s">
        <v>2087</v>
      </c>
      <c r="D44525" s="489" t="s">
        <v>12970</v>
      </c>
    </row>
    <row r="44526" spans="1:4">
      <c r="A44526" s="489" t="str">
        <f t="shared" si="695"/>
        <v>2392100596介護予防認知症対応型共同生活介護</v>
      </c>
      <c r="B44526" s="489">
        <v>2392100596</v>
      </c>
      <c r="C44526" s="489" t="s">
        <v>2088</v>
      </c>
      <c r="D44526" s="489" t="s">
        <v>12971</v>
      </c>
    </row>
    <row r="44527" spans="1:4">
      <c r="A44527" s="489" t="str">
        <f t="shared" si="695"/>
        <v>2392100596認知症対応型共同生活介護</v>
      </c>
      <c r="B44527" s="489">
        <v>2392100596</v>
      </c>
      <c r="C44527" s="489" t="s">
        <v>2087</v>
      </c>
      <c r="D44527" s="489" t="s">
        <v>12971</v>
      </c>
    </row>
    <row r="44528" spans="1:4">
      <c r="A44528" s="489" t="str">
        <f t="shared" si="695"/>
        <v>2392100612地域密着型通所介護</v>
      </c>
      <c r="B44528" s="489">
        <v>2392100612</v>
      </c>
      <c r="C44528" s="489" t="s">
        <v>161</v>
      </c>
      <c r="D44528" s="489" t="s">
        <v>12972</v>
      </c>
    </row>
    <row r="44529" spans="1:4">
      <c r="A44529" s="489" t="str">
        <f t="shared" si="695"/>
        <v>2392100620定期巡回･随時対応型訪問介護看護</v>
      </c>
      <c r="B44529" s="489">
        <v>2392100620</v>
      </c>
      <c r="C44529" s="489" t="s">
        <v>1919</v>
      </c>
      <c r="D44529" s="489" t="s">
        <v>12973</v>
      </c>
    </row>
    <row r="44530" spans="1:4">
      <c r="A44530" s="489" t="str">
        <f t="shared" si="695"/>
        <v>2392100638地域密着型通所介護</v>
      </c>
      <c r="B44530" s="489">
        <v>2392100638</v>
      </c>
      <c r="C44530" s="489" t="s">
        <v>161</v>
      </c>
      <c r="D44530" s="489" t="s">
        <v>12974</v>
      </c>
    </row>
    <row r="44531" spans="1:4">
      <c r="A44531" s="489" t="str">
        <f t="shared" si="695"/>
        <v>2392100638通所型サービス（独自）</v>
      </c>
      <c r="B44531" s="489">
        <v>2392100638</v>
      </c>
      <c r="C44531" s="489" t="s">
        <v>2570</v>
      </c>
      <c r="D44531" s="489" t="s">
        <v>12974</v>
      </c>
    </row>
    <row r="44532" spans="1:4">
      <c r="A44532" s="489" t="str">
        <f t="shared" si="695"/>
        <v>2392100646介護予防認知症対応型共同生活介護</v>
      </c>
      <c r="B44532" s="489">
        <v>2392100646</v>
      </c>
      <c r="C44532" s="489" t="s">
        <v>2088</v>
      </c>
      <c r="D44532" s="489" t="s">
        <v>12975</v>
      </c>
    </row>
    <row r="44533" spans="1:4">
      <c r="A44533" s="489" t="str">
        <f t="shared" si="695"/>
        <v>2392100646認知症対応型共同生活介護</v>
      </c>
      <c r="B44533" s="489">
        <v>2392100646</v>
      </c>
      <c r="C44533" s="489" t="s">
        <v>2087</v>
      </c>
      <c r="D44533" s="489" t="s">
        <v>12975</v>
      </c>
    </row>
    <row r="44534" spans="1:4">
      <c r="A44534" s="489" t="str">
        <f t="shared" si="695"/>
        <v>2392100695地域密着型通所介護</v>
      </c>
      <c r="B44534" s="489">
        <v>2392100695</v>
      </c>
      <c r="C44534" s="489" t="s">
        <v>161</v>
      </c>
      <c r="D44534" s="489" t="s">
        <v>12976</v>
      </c>
    </row>
    <row r="44535" spans="1:4">
      <c r="A44535" s="489" t="str">
        <f t="shared" si="695"/>
        <v>2392100695通所型サービス（独自）</v>
      </c>
      <c r="B44535" s="489">
        <v>2392100695</v>
      </c>
      <c r="C44535" s="489" t="s">
        <v>2570</v>
      </c>
      <c r="D44535" s="489" t="s">
        <v>12976</v>
      </c>
    </row>
    <row r="44536" spans="1:4">
      <c r="A44536" s="489" t="str">
        <f t="shared" si="695"/>
        <v>2392100703定期巡回･随時対応型訪問介護看護</v>
      </c>
      <c r="B44536" s="489">
        <v>2392100703</v>
      </c>
      <c r="C44536" s="489" t="s">
        <v>1919</v>
      </c>
      <c r="D44536" s="489" t="s">
        <v>12977</v>
      </c>
    </row>
    <row r="44537" spans="1:4">
      <c r="A44537" s="489" t="str">
        <f t="shared" si="695"/>
        <v>2392100711地域密着型通所介護</v>
      </c>
      <c r="B44537" s="489">
        <v>2392100711</v>
      </c>
      <c r="C44537" s="489" t="s">
        <v>161</v>
      </c>
      <c r="D44537" s="489" t="s">
        <v>12978</v>
      </c>
    </row>
    <row r="44538" spans="1:4">
      <c r="A44538" s="489" t="str">
        <f t="shared" si="695"/>
        <v>2392100711通所型サービス（独自）</v>
      </c>
      <c r="B44538" s="489">
        <v>2392100711</v>
      </c>
      <c r="C44538" s="489" t="s">
        <v>2570</v>
      </c>
      <c r="D44538" s="489" t="s">
        <v>12978</v>
      </c>
    </row>
    <row r="44539" spans="1:4">
      <c r="A44539" s="489" t="str">
        <f t="shared" si="695"/>
        <v>2392100729地域密着型通所介護</v>
      </c>
      <c r="B44539" s="489">
        <v>2392100729</v>
      </c>
      <c r="C44539" s="489" t="s">
        <v>161</v>
      </c>
      <c r="D44539" s="489" t="s">
        <v>12979</v>
      </c>
    </row>
    <row r="44540" spans="1:4">
      <c r="A44540" s="489" t="str">
        <f t="shared" si="695"/>
        <v>2392100729通所型サービス（独自）</v>
      </c>
      <c r="B44540" s="489">
        <v>2392100729</v>
      </c>
      <c r="C44540" s="489" t="s">
        <v>2570</v>
      </c>
      <c r="D44540" s="489" t="s">
        <v>12979</v>
      </c>
    </row>
    <row r="44541" spans="1:4">
      <c r="A44541" s="489" t="str">
        <f t="shared" si="695"/>
        <v>2392100737地域密着型通所介護</v>
      </c>
      <c r="B44541" s="489">
        <v>2392100737</v>
      </c>
      <c r="C44541" s="489" t="s">
        <v>161</v>
      </c>
      <c r="D44541" s="489" t="s">
        <v>12980</v>
      </c>
    </row>
    <row r="44542" spans="1:4">
      <c r="A44542" s="489" t="str">
        <f t="shared" si="695"/>
        <v>2392100737通所型サービス（独自）</v>
      </c>
      <c r="B44542" s="489">
        <v>2392100737</v>
      </c>
      <c r="C44542" s="489" t="s">
        <v>2570</v>
      </c>
      <c r="D44542" s="489" t="s">
        <v>12980</v>
      </c>
    </row>
    <row r="44543" spans="1:4">
      <c r="A44543" s="489" t="str">
        <f t="shared" si="695"/>
        <v>2392100745地域密着型通所介護</v>
      </c>
      <c r="B44543" s="489">
        <v>2392100745</v>
      </c>
      <c r="C44543" s="489" t="s">
        <v>161</v>
      </c>
      <c r="D44543" s="489" t="s">
        <v>12981</v>
      </c>
    </row>
    <row r="44544" spans="1:4">
      <c r="A44544" s="489" t="str">
        <f t="shared" si="695"/>
        <v>2392100745通所型サービス（独自）</v>
      </c>
      <c r="B44544" s="489">
        <v>2392100745</v>
      </c>
      <c r="C44544" s="489" t="s">
        <v>2570</v>
      </c>
      <c r="D44544" s="489" t="s">
        <v>12981</v>
      </c>
    </row>
    <row r="44545" spans="1:4">
      <c r="A44545" s="489" t="str">
        <f t="shared" si="695"/>
        <v>2392100752看護小規模多機能型居宅介護（短期利用型）</v>
      </c>
      <c r="B44545" s="489">
        <v>2392100752</v>
      </c>
      <c r="C44545" s="489" t="s">
        <v>19402</v>
      </c>
      <c r="D44545" s="489" t="s">
        <v>12982</v>
      </c>
    </row>
    <row r="44546" spans="1:4">
      <c r="A44546" s="489" t="str">
        <f t="shared" ref="A44546:A44609" si="696">B44546&amp;C44546</f>
        <v>2392100752看護小規模多機能型居宅介護</v>
      </c>
      <c r="B44546" s="489">
        <v>2392100752</v>
      </c>
      <c r="C44546" s="489" t="s">
        <v>1920</v>
      </c>
      <c r="D44546" s="489" t="s">
        <v>12982</v>
      </c>
    </row>
    <row r="44547" spans="1:4">
      <c r="A44547" s="489" t="str">
        <f t="shared" si="696"/>
        <v>2392100760地域密着型介護老人福祉施設</v>
      </c>
      <c r="B44547" s="489">
        <v>2392100760</v>
      </c>
      <c r="C44547" s="489" t="s">
        <v>206</v>
      </c>
      <c r="D44547" s="489" t="s">
        <v>12983</v>
      </c>
    </row>
    <row r="44548" spans="1:4">
      <c r="A44548" s="489" t="str">
        <f t="shared" si="696"/>
        <v>2392100778定期巡回･随時対応型訪問介護看護</v>
      </c>
      <c r="B44548" s="489">
        <v>2392100778</v>
      </c>
      <c r="C44548" s="489" t="s">
        <v>1919</v>
      </c>
      <c r="D44548" s="489" t="s">
        <v>12984</v>
      </c>
    </row>
    <row r="44549" spans="1:4">
      <c r="A44549" s="489" t="str">
        <f t="shared" si="696"/>
        <v>2392100786地域密着型通所介護</v>
      </c>
      <c r="B44549" s="489">
        <v>2392100786</v>
      </c>
      <c r="C44549" s="489" t="s">
        <v>161</v>
      </c>
      <c r="D44549" s="489" t="s">
        <v>12985</v>
      </c>
    </row>
    <row r="44550" spans="1:4">
      <c r="A44550" s="489" t="str">
        <f t="shared" si="696"/>
        <v>2392100802地域密着型通所介護</v>
      </c>
      <c r="B44550" s="489">
        <v>2392100802</v>
      </c>
      <c r="C44550" s="489" t="s">
        <v>161</v>
      </c>
      <c r="D44550" s="489" t="s">
        <v>12986</v>
      </c>
    </row>
    <row r="44551" spans="1:4">
      <c r="A44551" s="489" t="str">
        <f t="shared" si="696"/>
        <v>2392100802通所型サービス（独自）</v>
      </c>
      <c r="B44551" s="489">
        <v>2392100802</v>
      </c>
      <c r="C44551" s="489" t="s">
        <v>2570</v>
      </c>
      <c r="D44551" s="489" t="s">
        <v>12986</v>
      </c>
    </row>
    <row r="44552" spans="1:4">
      <c r="A44552" s="489" t="str">
        <f t="shared" si="696"/>
        <v>2392100836介護予防認知症対応型共同生活介護（短期利用型）</v>
      </c>
      <c r="B44552" s="489">
        <v>2392100836</v>
      </c>
      <c r="C44552" s="489" t="s">
        <v>19398</v>
      </c>
      <c r="D44552" s="489" t="s">
        <v>12987</v>
      </c>
    </row>
    <row r="44553" spans="1:4">
      <c r="A44553" s="489" t="str">
        <f t="shared" si="696"/>
        <v>2392100836介護予防認知症対応型共同生活介護</v>
      </c>
      <c r="B44553" s="489">
        <v>2392100836</v>
      </c>
      <c r="C44553" s="489" t="s">
        <v>2088</v>
      </c>
      <c r="D44553" s="489" t="s">
        <v>12987</v>
      </c>
    </row>
    <row r="44554" spans="1:4">
      <c r="A44554" s="489" t="str">
        <f t="shared" si="696"/>
        <v>2392100836認知症対応型共同生活介護（短期利用型）</v>
      </c>
      <c r="B44554" s="489">
        <v>2392100836</v>
      </c>
      <c r="C44554" s="489" t="s">
        <v>19399</v>
      </c>
      <c r="D44554" s="489" t="s">
        <v>12987</v>
      </c>
    </row>
    <row r="44555" spans="1:4">
      <c r="A44555" s="489" t="str">
        <f t="shared" si="696"/>
        <v>2392100836認知症対応型共同生活介護</v>
      </c>
      <c r="B44555" s="489">
        <v>2392100836</v>
      </c>
      <c r="C44555" s="489" t="s">
        <v>2087</v>
      </c>
      <c r="D44555" s="489" t="s">
        <v>12987</v>
      </c>
    </row>
    <row r="44556" spans="1:4">
      <c r="A44556" s="489" t="str">
        <f t="shared" si="696"/>
        <v>2392100844地域密着型通所介護</v>
      </c>
      <c r="B44556" s="489">
        <v>2392100844</v>
      </c>
      <c r="C44556" s="489" t="s">
        <v>161</v>
      </c>
      <c r="D44556" s="489" t="s">
        <v>12988</v>
      </c>
    </row>
    <row r="44557" spans="1:4">
      <c r="A44557" s="489" t="str">
        <f t="shared" si="696"/>
        <v>2392100844通所型サービス（独自）</v>
      </c>
      <c r="B44557" s="489">
        <v>2392100844</v>
      </c>
      <c r="C44557" s="489" t="s">
        <v>2570</v>
      </c>
      <c r="D44557" s="489" t="s">
        <v>12988</v>
      </c>
    </row>
    <row r="44558" spans="1:4">
      <c r="A44558" s="489" t="str">
        <f t="shared" si="696"/>
        <v>2392100851地域密着型通所介護</v>
      </c>
      <c r="B44558" s="489">
        <v>2392100851</v>
      </c>
      <c r="C44558" s="489" t="s">
        <v>161</v>
      </c>
      <c r="D44558" s="489" t="s">
        <v>12989</v>
      </c>
    </row>
    <row r="44559" spans="1:4">
      <c r="A44559" s="489" t="str">
        <f t="shared" si="696"/>
        <v>2392100851通所型サービス（独自）</v>
      </c>
      <c r="B44559" s="489">
        <v>2392100851</v>
      </c>
      <c r="C44559" s="489" t="s">
        <v>2570</v>
      </c>
      <c r="D44559" s="489" t="s">
        <v>12989</v>
      </c>
    </row>
    <row r="44560" spans="1:4">
      <c r="A44560" s="489" t="str">
        <f t="shared" si="696"/>
        <v>2392100877地域密着型介護老人福祉施設</v>
      </c>
      <c r="B44560" s="489">
        <v>2392100877</v>
      </c>
      <c r="C44560" s="489" t="s">
        <v>206</v>
      </c>
      <c r="D44560" s="489" t="s">
        <v>12990</v>
      </c>
    </row>
    <row r="44561" spans="1:4">
      <c r="A44561" s="489" t="str">
        <f t="shared" si="696"/>
        <v>2392100885地域密着型介護老人福祉施設</v>
      </c>
      <c r="B44561" s="489">
        <v>2392100885</v>
      </c>
      <c r="C44561" s="489" t="s">
        <v>206</v>
      </c>
      <c r="D44561" s="489" t="s">
        <v>12991</v>
      </c>
    </row>
    <row r="44562" spans="1:4">
      <c r="A44562" s="489" t="str">
        <f t="shared" si="696"/>
        <v>2392100893地域密着型通所介護</v>
      </c>
      <c r="B44562" s="489">
        <v>2392100893</v>
      </c>
      <c r="C44562" s="489" t="s">
        <v>161</v>
      </c>
      <c r="D44562" s="489" t="s">
        <v>12992</v>
      </c>
    </row>
    <row r="44563" spans="1:4">
      <c r="A44563" s="489" t="str">
        <f t="shared" si="696"/>
        <v>2392100893通所型サービス（独自）</v>
      </c>
      <c r="B44563" s="489">
        <v>2392100893</v>
      </c>
      <c r="C44563" s="489" t="s">
        <v>2570</v>
      </c>
      <c r="D44563" s="489" t="s">
        <v>12992</v>
      </c>
    </row>
    <row r="44564" spans="1:4">
      <c r="A44564" s="489" t="str">
        <f t="shared" si="696"/>
        <v>2392100901介護予防認知症対応型共同生活介護</v>
      </c>
      <c r="B44564" s="489">
        <v>2392100901</v>
      </c>
      <c r="C44564" s="489" t="s">
        <v>2088</v>
      </c>
      <c r="D44564" s="489" t="s">
        <v>12993</v>
      </c>
    </row>
    <row r="44565" spans="1:4">
      <c r="A44565" s="489" t="str">
        <f t="shared" si="696"/>
        <v>2392100901認知症対応型共同生活介護</v>
      </c>
      <c r="B44565" s="489">
        <v>2392100901</v>
      </c>
      <c r="C44565" s="489" t="s">
        <v>2087</v>
      </c>
      <c r="D44565" s="489" t="s">
        <v>12993</v>
      </c>
    </row>
    <row r="44566" spans="1:4">
      <c r="A44566" s="489" t="str">
        <f t="shared" si="696"/>
        <v>2392100919地域密着型通所介護</v>
      </c>
      <c r="B44566" s="489">
        <v>2392100919</v>
      </c>
      <c r="C44566" s="489" t="s">
        <v>161</v>
      </c>
      <c r="D44566" s="489" t="s">
        <v>12994</v>
      </c>
    </row>
    <row r="44567" spans="1:4">
      <c r="A44567" s="489" t="str">
        <f t="shared" si="696"/>
        <v>2392100919通所型サービス（独自）</v>
      </c>
      <c r="B44567" s="489">
        <v>2392100919</v>
      </c>
      <c r="C44567" s="489" t="s">
        <v>2570</v>
      </c>
      <c r="D44567" s="489" t="s">
        <v>12994</v>
      </c>
    </row>
    <row r="44568" spans="1:4">
      <c r="A44568" s="489" t="str">
        <f t="shared" si="696"/>
        <v>2392100927地域密着型通所介護</v>
      </c>
      <c r="B44568" s="489">
        <v>2392100927</v>
      </c>
      <c r="C44568" s="489" t="s">
        <v>161</v>
      </c>
      <c r="D44568" s="489" t="s">
        <v>12995</v>
      </c>
    </row>
    <row r="44569" spans="1:4">
      <c r="A44569" s="489" t="str">
        <f t="shared" si="696"/>
        <v>2392100927通所型サービス（独自）</v>
      </c>
      <c r="B44569" s="489">
        <v>2392100927</v>
      </c>
      <c r="C44569" s="489" t="s">
        <v>2570</v>
      </c>
      <c r="D44569" s="489" t="s">
        <v>12995</v>
      </c>
    </row>
    <row r="44570" spans="1:4">
      <c r="A44570" s="489" t="str">
        <f t="shared" si="696"/>
        <v>2392100935地域密着型通所介護</v>
      </c>
      <c r="B44570" s="489">
        <v>2392100935</v>
      </c>
      <c r="C44570" s="489" t="s">
        <v>161</v>
      </c>
      <c r="D44570" s="489" t="s">
        <v>12996</v>
      </c>
    </row>
    <row r="44571" spans="1:4">
      <c r="A44571" s="489" t="str">
        <f t="shared" si="696"/>
        <v>2392100935通所型サービス（独自）</v>
      </c>
      <c r="B44571" s="489">
        <v>2392100935</v>
      </c>
      <c r="C44571" s="489" t="s">
        <v>2570</v>
      </c>
      <c r="D44571" s="489" t="s">
        <v>12996</v>
      </c>
    </row>
    <row r="44572" spans="1:4">
      <c r="A44572" s="489" t="str">
        <f t="shared" si="696"/>
        <v>2392100943定期巡回･随時対応型訪問介護看護</v>
      </c>
      <c r="B44572" s="489">
        <v>2392100943</v>
      </c>
      <c r="C44572" s="489" t="s">
        <v>1919</v>
      </c>
      <c r="D44572" s="489" t="s">
        <v>12997</v>
      </c>
    </row>
    <row r="44573" spans="1:4">
      <c r="A44573" s="489" t="str">
        <f t="shared" si="696"/>
        <v>2392100950地域密着型通所介護</v>
      </c>
      <c r="B44573" s="489">
        <v>2392100950</v>
      </c>
      <c r="C44573" s="489" t="s">
        <v>161</v>
      </c>
      <c r="D44573" s="489" t="s">
        <v>12998</v>
      </c>
    </row>
    <row r="44574" spans="1:4">
      <c r="A44574" s="489" t="str">
        <f t="shared" si="696"/>
        <v>2392100950通所型サービス（独自）</v>
      </c>
      <c r="B44574" s="489">
        <v>2392100950</v>
      </c>
      <c r="C44574" s="489" t="s">
        <v>2570</v>
      </c>
      <c r="D44574" s="489" t="s">
        <v>12998</v>
      </c>
    </row>
    <row r="44575" spans="1:4">
      <c r="A44575" s="489" t="str">
        <f t="shared" si="696"/>
        <v>2392100968地域密着型通所介護</v>
      </c>
      <c r="B44575" s="489">
        <v>2392100968</v>
      </c>
      <c r="C44575" s="489" t="s">
        <v>161</v>
      </c>
      <c r="D44575" s="489" t="s">
        <v>12999</v>
      </c>
    </row>
    <row r="44576" spans="1:4">
      <c r="A44576" s="489" t="str">
        <f t="shared" si="696"/>
        <v>2392100968通所型サービス（独自）</v>
      </c>
      <c r="B44576" s="489">
        <v>2392100968</v>
      </c>
      <c r="C44576" s="489" t="s">
        <v>2570</v>
      </c>
      <c r="D44576" s="489" t="s">
        <v>12999</v>
      </c>
    </row>
    <row r="44577" spans="1:4">
      <c r="A44577" s="489" t="str">
        <f t="shared" si="696"/>
        <v>2392100976地域密着型通所介護</v>
      </c>
      <c r="B44577" s="489">
        <v>2392100976</v>
      </c>
      <c r="C44577" s="489" t="s">
        <v>161</v>
      </c>
      <c r="D44577" s="489" t="s">
        <v>13000</v>
      </c>
    </row>
    <row r="44578" spans="1:4">
      <c r="A44578" s="489" t="str">
        <f t="shared" si="696"/>
        <v>2392100976通所型サービス（独自）</v>
      </c>
      <c r="B44578" s="489">
        <v>2392100976</v>
      </c>
      <c r="C44578" s="489" t="s">
        <v>2570</v>
      </c>
      <c r="D44578" s="489" t="s">
        <v>13000</v>
      </c>
    </row>
    <row r="44579" spans="1:4">
      <c r="A44579" s="489" t="str">
        <f t="shared" si="696"/>
        <v>2392100984地域密着型通所介護</v>
      </c>
      <c r="B44579" s="489">
        <v>2392100984</v>
      </c>
      <c r="C44579" s="489" t="s">
        <v>161</v>
      </c>
      <c r="D44579" s="489" t="s">
        <v>13001</v>
      </c>
    </row>
    <row r="44580" spans="1:4">
      <c r="A44580" s="489" t="str">
        <f t="shared" si="696"/>
        <v>2392100984通所型サービス（独自）</v>
      </c>
      <c r="B44580" s="489">
        <v>2392100984</v>
      </c>
      <c r="C44580" s="489" t="s">
        <v>2570</v>
      </c>
      <c r="D44580" s="489" t="s">
        <v>13001</v>
      </c>
    </row>
    <row r="44581" spans="1:4">
      <c r="A44581" s="489" t="str">
        <f t="shared" si="696"/>
        <v>2392100992地域密着型通所介護</v>
      </c>
      <c r="B44581" s="489">
        <v>2392100992</v>
      </c>
      <c r="C44581" s="489" t="s">
        <v>161</v>
      </c>
      <c r="D44581" s="489" t="s">
        <v>13002</v>
      </c>
    </row>
    <row r="44582" spans="1:4">
      <c r="A44582" s="489" t="str">
        <f t="shared" si="696"/>
        <v>2392101008地域密着型介護老人福祉施設</v>
      </c>
      <c r="B44582" s="489">
        <v>2392101008</v>
      </c>
      <c r="C44582" s="489" t="s">
        <v>206</v>
      </c>
      <c r="D44582" s="489" t="s">
        <v>13003</v>
      </c>
    </row>
    <row r="44583" spans="1:4">
      <c r="A44583" s="489" t="str">
        <f t="shared" si="696"/>
        <v>2392101024定期巡回･随時対応型訪問介護看護</v>
      </c>
      <c r="B44583" s="489">
        <v>2392101024</v>
      </c>
      <c r="C44583" s="489" t="s">
        <v>1919</v>
      </c>
      <c r="D44583" s="489" t="s">
        <v>13004</v>
      </c>
    </row>
    <row r="44584" spans="1:4">
      <c r="A44584" s="489" t="str">
        <f t="shared" si="696"/>
        <v>2392101032地域密着型通所介護</v>
      </c>
      <c r="B44584" s="489">
        <v>2392101032</v>
      </c>
      <c r="C44584" s="489" t="s">
        <v>161</v>
      </c>
      <c r="D44584" s="489" t="s">
        <v>13005</v>
      </c>
    </row>
    <row r="44585" spans="1:4">
      <c r="A44585" s="489" t="str">
        <f t="shared" si="696"/>
        <v>2392101032通所型サービス（独自）</v>
      </c>
      <c r="B44585" s="489">
        <v>2392101032</v>
      </c>
      <c r="C44585" s="489" t="s">
        <v>2570</v>
      </c>
      <c r="D44585" s="489" t="s">
        <v>13005</v>
      </c>
    </row>
    <row r="44586" spans="1:4">
      <c r="A44586" s="489" t="str">
        <f t="shared" si="696"/>
        <v>2392101040認知症対応型通所介護</v>
      </c>
      <c r="B44586" s="489">
        <v>2392101040</v>
      </c>
      <c r="C44586" s="489" t="s">
        <v>2516</v>
      </c>
      <c r="D44586" s="489" t="s">
        <v>13006</v>
      </c>
    </row>
    <row r="44587" spans="1:4">
      <c r="A44587" s="489" t="str">
        <f t="shared" si="696"/>
        <v>2392101057地域密着型通所介護</v>
      </c>
      <c r="B44587" s="489">
        <v>2392101057</v>
      </c>
      <c r="C44587" s="489" t="s">
        <v>161</v>
      </c>
      <c r="D44587" s="489" t="s">
        <v>13007</v>
      </c>
    </row>
    <row r="44588" spans="1:4">
      <c r="A44588" s="489" t="str">
        <f t="shared" si="696"/>
        <v>2392101065地域密着型通所介護</v>
      </c>
      <c r="B44588" s="489">
        <v>2392101065</v>
      </c>
      <c r="C44588" s="489" t="s">
        <v>161</v>
      </c>
      <c r="D44588" s="489" t="s">
        <v>13008</v>
      </c>
    </row>
    <row r="44589" spans="1:4">
      <c r="A44589" s="489" t="str">
        <f t="shared" si="696"/>
        <v>2392101065通所型サービス（独自）</v>
      </c>
      <c r="B44589" s="489">
        <v>2392101065</v>
      </c>
      <c r="C44589" s="489" t="s">
        <v>2570</v>
      </c>
      <c r="D44589" s="489" t="s">
        <v>13008</v>
      </c>
    </row>
    <row r="44590" spans="1:4">
      <c r="A44590" s="489" t="str">
        <f t="shared" si="696"/>
        <v>2392101073地域密着型通所介護</v>
      </c>
      <c r="B44590" s="489">
        <v>2392101073</v>
      </c>
      <c r="C44590" s="489" t="s">
        <v>161</v>
      </c>
      <c r="D44590" s="489" t="s">
        <v>13009</v>
      </c>
    </row>
    <row r="44591" spans="1:4">
      <c r="A44591" s="489" t="str">
        <f t="shared" si="696"/>
        <v>2392101073通所型サービス（独自）</v>
      </c>
      <c r="B44591" s="489">
        <v>2392101073</v>
      </c>
      <c r="C44591" s="489" t="s">
        <v>2570</v>
      </c>
      <c r="D44591" s="489" t="s">
        <v>13009</v>
      </c>
    </row>
    <row r="44592" spans="1:4">
      <c r="A44592" s="489" t="str">
        <f t="shared" si="696"/>
        <v>2392101081介護予防認知症対応型共同生活介護</v>
      </c>
      <c r="B44592" s="489">
        <v>2392101081</v>
      </c>
      <c r="C44592" s="489" t="s">
        <v>2088</v>
      </c>
      <c r="D44592" s="489" t="s">
        <v>13010</v>
      </c>
    </row>
    <row r="44593" spans="1:4">
      <c r="A44593" s="489" t="str">
        <f t="shared" si="696"/>
        <v>2392101081認知症対応型共同生活介護</v>
      </c>
      <c r="B44593" s="489">
        <v>2392101081</v>
      </c>
      <c r="C44593" s="489" t="s">
        <v>2087</v>
      </c>
      <c r="D44593" s="489" t="s">
        <v>13010</v>
      </c>
    </row>
    <row r="44594" spans="1:4">
      <c r="A44594" s="489" t="str">
        <f t="shared" si="696"/>
        <v>2392200040介護予防小規模多機能型居宅介護</v>
      </c>
      <c r="B44594" s="489">
        <v>2392200040</v>
      </c>
      <c r="C44594" s="489" t="s">
        <v>2518</v>
      </c>
      <c r="D44594" s="489" t="s">
        <v>13011</v>
      </c>
    </row>
    <row r="44595" spans="1:4">
      <c r="A44595" s="489" t="str">
        <f t="shared" si="696"/>
        <v>2392200040小規模多機能型居宅介護</v>
      </c>
      <c r="B44595" s="489">
        <v>2392200040</v>
      </c>
      <c r="C44595" s="489" t="s">
        <v>2082</v>
      </c>
      <c r="D44595" s="489" t="s">
        <v>13011</v>
      </c>
    </row>
    <row r="44596" spans="1:4">
      <c r="A44596" s="489" t="str">
        <f t="shared" si="696"/>
        <v>2392200065介護予防小規模多機能型居宅介護</v>
      </c>
      <c r="B44596" s="489">
        <v>2392200065</v>
      </c>
      <c r="C44596" s="489" t="s">
        <v>2518</v>
      </c>
      <c r="D44596" s="489" t="s">
        <v>13012</v>
      </c>
    </row>
    <row r="44597" spans="1:4">
      <c r="A44597" s="489" t="str">
        <f t="shared" si="696"/>
        <v>2392200065小規模多機能型居宅介護（短期利用型）</v>
      </c>
      <c r="B44597" s="489">
        <v>2392200065</v>
      </c>
      <c r="C44597" s="489" t="s">
        <v>19401</v>
      </c>
      <c r="D44597" s="489" t="s">
        <v>13012</v>
      </c>
    </row>
    <row r="44598" spans="1:4">
      <c r="A44598" s="489" t="str">
        <f t="shared" si="696"/>
        <v>2392200065小規模多機能型居宅介護</v>
      </c>
      <c r="B44598" s="489">
        <v>2392200065</v>
      </c>
      <c r="C44598" s="489" t="s">
        <v>2082</v>
      </c>
      <c r="D44598" s="489" t="s">
        <v>13012</v>
      </c>
    </row>
    <row r="44599" spans="1:4">
      <c r="A44599" s="489" t="str">
        <f t="shared" si="696"/>
        <v>2392200073介護予防認知症対応型共同生活介護</v>
      </c>
      <c r="B44599" s="489">
        <v>2392200073</v>
      </c>
      <c r="C44599" s="489" t="s">
        <v>2088</v>
      </c>
      <c r="D44599" s="489" t="s">
        <v>13013</v>
      </c>
    </row>
    <row r="44600" spans="1:4">
      <c r="A44600" s="489" t="str">
        <f t="shared" si="696"/>
        <v>2392200073認知症対応型共同生活介護</v>
      </c>
      <c r="B44600" s="489">
        <v>2392200073</v>
      </c>
      <c r="C44600" s="489" t="s">
        <v>2087</v>
      </c>
      <c r="D44600" s="489" t="s">
        <v>13013</v>
      </c>
    </row>
    <row r="44601" spans="1:4">
      <c r="A44601" s="489" t="str">
        <f t="shared" si="696"/>
        <v>2392200081介護予防認知症対応型共同生活介護（短期利用型）</v>
      </c>
      <c r="B44601" s="489">
        <v>2392200081</v>
      </c>
      <c r="C44601" s="489" t="s">
        <v>19398</v>
      </c>
      <c r="D44601" s="489" t="s">
        <v>13014</v>
      </c>
    </row>
    <row r="44602" spans="1:4">
      <c r="A44602" s="489" t="str">
        <f t="shared" si="696"/>
        <v>2392200081介護予防認知症対応型共同生活介護</v>
      </c>
      <c r="B44602" s="489">
        <v>2392200081</v>
      </c>
      <c r="C44602" s="489" t="s">
        <v>2088</v>
      </c>
      <c r="D44602" s="489" t="s">
        <v>13014</v>
      </c>
    </row>
    <row r="44603" spans="1:4">
      <c r="A44603" s="489" t="str">
        <f t="shared" si="696"/>
        <v>2392200081認知症対応型共同生活介護（短期利用型）</v>
      </c>
      <c r="B44603" s="489">
        <v>2392200081</v>
      </c>
      <c r="C44603" s="489" t="s">
        <v>19399</v>
      </c>
      <c r="D44603" s="489" t="s">
        <v>13014</v>
      </c>
    </row>
    <row r="44604" spans="1:4">
      <c r="A44604" s="489" t="str">
        <f t="shared" si="696"/>
        <v>2392200081認知症対応型共同生活介護</v>
      </c>
      <c r="B44604" s="489">
        <v>2392200081</v>
      </c>
      <c r="C44604" s="489" t="s">
        <v>2087</v>
      </c>
      <c r="D44604" s="489" t="s">
        <v>13014</v>
      </c>
    </row>
    <row r="44605" spans="1:4">
      <c r="A44605" s="489" t="str">
        <f t="shared" si="696"/>
        <v>2392200099介護予防小規模多機能型居宅介護（短期利用型）</v>
      </c>
      <c r="B44605" s="489">
        <v>2392200099</v>
      </c>
      <c r="C44605" s="489" t="s">
        <v>19400</v>
      </c>
      <c r="D44605" s="489" t="s">
        <v>13015</v>
      </c>
    </row>
    <row r="44606" spans="1:4">
      <c r="A44606" s="489" t="str">
        <f t="shared" si="696"/>
        <v>2392200099介護予防小規模多機能型居宅介護</v>
      </c>
      <c r="B44606" s="489">
        <v>2392200099</v>
      </c>
      <c r="C44606" s="489" t="s">
        <v>2518</v>
      </c>
      <c r="D44606" s="489" t="s">
        <v>13015</v>
      </c>
    </row>
    <row r="44607" spans="1:4">
      <c r="A44607" s="489" t="str">
        <f t="shared" si="696"/>
        <v>2392200099小規模多機能型居宅介護（短期利用型）</v>
      </c>
      <c r="B44607" s="489">
        <v>2392200099</v>
      </c>
      <c r="C44607" s="489" t="s">
        <v>19401</v>
      </c>
      <c r="D44607" s="489" t="s">
        <v>13015</v>
      </c>
    </row>
    <row r="44608" spans="1:4">
      <c r="A44608" s="489" t="str">
        <f t="shared" si="696"/>
        <v>2392200099小規模多機能型居宅介護</v>
      </c>
      <c r="B44608" s="489">
        <v>2392200099</v>
      </c>
      <c r="C44608" s="489" t="s">
        <v>2082</v>
      </c>
      <c r="D44608" s="489" t="s">
        <v>13015</v>
      </c>
    </row>
    <row r="44609" spans="1:4">
      <c r="A44609" s="489" t="str">
        <f t="shared" si="696"/>
        <v>2392200107介護予防認知症対応型共同生活介護</v>
      </c>
      <c r="B44609" s="489">
        <v>2392200107</v>
      </c>
      <c r="C44609" s="489" t="s">
        <v>2088</v>
      </c>
      <c r="D44609" s="489" t="s">
        <v>13016</v>
      </c>
    </row>
    <row r="44610" spans="1:4">
      <c r="A44610" s="489" t="str">
        <f t="shared" ref="A44610:A44673" si="697">B44610&amp;C44610</f>
        <v>2392200107認知症対応型共同生活介護</v>
      </c>
      <c r="B44610" s="489">
        <v>2392200107</v>
      </c>
      <c r="C44610" s="489" t="s">
        <v>2087</v>
      </c>
      <c r="D44610" s="489" t="s">
        <v>13016</v>
      </c>
    </row>
    <row r="44611" spans="1:4">
      <c r="A44611" s="489" t="str">
        <f t="shared" si="697"/>
        <v>2392200123介護予防小規模多機能型居宅介護</v>
      </c>
      <c r="B44611" s="489">
        <v>2392200123</v>
      </c>
      <c r="C44611" s="489" t="s">
        <v>2518</v>
      </c>
      <c r="D44611" s="489" t="s">
        <v>13017</v>
      </c>
    </row>
    <row r="44612" spans="1:4">
      <c r="A44612" s="489" t="str">
        <f t="shared" si="697"/>
        <v>2392200123小規模多機能型居宅介護</v>
      </c>
      <c r="B44612" s="489">
        <v>2392200123</v>
      </c>
      <c r="C44612" s="489" t="s">
        <v>2082</v>
      </c>
      <c r="D44612" s="489" t="s">
        <v>13017</v>
      </c>
    </row>
    <row r="44613" spans="1:4">
      <c r="A44613" s="489" t="str">
        <f t="shared" si="697"/>
        <v>2392200131地域密着型介護老人福祉施設</v>
      </c>
      <c r="B44613" s="489">
        <v>2392200131</v>
      </c>
      <c r="C44613" s="489" t="s">
        <v>206</v>
      </c>
      <c r="D44613" s="489" t="s">
        <v>13018</v>
      </c>
    </row>
    <row r="44614" spans="1:4">
      <c r="A44614" s="489" t="str">
        <f t="shared" si="697"/>
        <v>2392200180介護予防小規模多機能型居宅介護（短期利用型）</v>
      </c>
      <c r="B44614" s="489">
        <v>2392200180</v>
      </c>
      <c r="C44614" s="489" t="s">
        <v>19400</v>
      </c>
      <c r="D44614" s="489" t="s">
        <v>13019</v>
      </c>
    </row>
    <row r="44615" spans="1:4">
      <c r="A44615" s="489" t="str">
        <f t="shared" si="697"/>
        <v>2392200180介護予防小規模多機能型居宅介護</v>
      </c>
      <c r="B44615" s="489">
        <v>2392200180</v>
      </c>
      <c r="C44615" s="489" t="s">
        <v>2518</v>
      </c>
      <c r="D44615" s="489" t="s">
        <v>13019</v>
      </c>
    </row>
    <row r="44616" spans="1:4">
      <c r="A44616" s="489" t="str">
        <f t="shared" si="697"/>
        <v>2392200180小規模多機能型居宅介護（短期利用型）</v>
      </c>
      <c r="B44616" s="489">
        <v>2392200180</v>
      </c>
      <c r="C44616" s="489" t="s">
        <v>19401</v>
      </c>
      <c r="D44616" s="489" t="s">
        <v>13019</v>
      </c>
    </row>
    <row r="44617" spans="1:4">
      <c r="A44617" s="489" t="str">
        <f t="shared" si="697"/>
        <v>2392200180小規模多機能型居宅介護</v>
      </c>
      <c r="B44617" s="489">
        <v>2392200180</v>
      </c>
      <c r="C44617" s="489" t="s">
        <v>2082</v>
      </c>
      <c r="D44617" s="489" t="s">
        <v>13019</v>
      </c>
    </row>
    <row r="44618" spans="1:4">
      <c r="A44618" s="489" t="str">
        <f t="shared" si="697"/>
        <v>2392200198介護予防認知症対応型通所介護</v>
      </c>
      <c r="B44618" s="489">
        <v>2392200198</v>
      </c>
      <c r="C44618" s="489" t="s">
        <v>2517</v>
      </c>
      <c r="D44618" s="489" t="s">
        <v>13020</v>
      </c>
    </row>
    <row r="44619" spans="1:4">
      <c r="A44619" s="489" t="str">
        <f t="shared" si="697"/>
        <v>2392200198認知症対応型通所介護</v>
      </c>
      <c r="B44619" s="489">
        <v>2392200198</v>
      </c>
      <c r="C44619" s="489" t="s">
        <v>2516</v>
      </c>
      <c r="D44619" s="489" t="s">
        <v>13020</v>
      </c>
    </row>
    <row r="44620" spans="1:4">
      <c r="A44620" s="489" t="str">
        <f t="shared" si="697"/>
        <v>2392200206介護予防認知症対応型共同生活介護</v>
      </c>
      <c r="B44620" s="489">
        <v>2392200206</v>
      </c>
      <c r="C44620" s="489" t="s">
        <v>2088</v>
      </c>
      <c r="D44620" s="489" t="s">
        <v>13021</v>
      </c>
    </row>
    <row r="44621" spans="1:4">
      <c r="A44621" s="489" t="str">
        <f t="shared" si="697"/>
        <v>2392200206認知症対応型共同生活介護</v>
      </c>
      <c r="B44621" s="489">
        <v>2392200206</v>
      </c>
      <c r="C44621" s="489" t="s">
        <v>2087</v>
      </c>
      <c r="D44621" s="489" t="s">
        <v>13021</v>
      </c>
    </row>
    <row r="44622" spans="1:4">
      <c r="A44622" s="489" t="str">
        <f t="shared" si="697"/>
        <v>2392200214介護予防小規模多機能型居宅介護</v>
      </c>
      <c r="B44622" s="489">
        <v>2392200214</v>
      </c>
      <c r="C44622" s="489" t="s">
        <v>2518</v>
      </c>
      <c r="D44622" s="489" t="s">
        <v>13022</v>
      </c>
    </row>
    <row r="44623" spans="1:4">
      <c r="A44623" s="489" t="str">
        <f t="shared" si="697"/>
        <v>2392200214小規模多機能型居宅介護</v>
      </c>
      <c r="B44623" s="489">
        <v>2392200214</v>
      </c>
      <c r="C44623" s="489" t="s">
        <v>2082</v>
      </c>
      <c r="D44623" s="489" t="s">
        <v>13022</v>
      </c>
    </row>
    <row r="44624" spans="1:4">
      <c r="A44624" s="489" t="str">
        <f t="shared" si="697"/>
        <v>2392200222介護予防小規模多機能型居宅介護（短期利用型）</v>
      </c>
      <c r="B44624" s="489">
        <v>2392200222</v>
      </c>
      <c r="C44624" s="489" t="s">
        <v>19400</v>
      </c>
      <c r="D44624" s="489" t="s">
        <v>13023</v>
      </c>
    </row>
    <row r="44625" spans="1:4">
      <c r="A44625" s="489" t="str">
        <f t="shared" si="697"/>
        <v>2392200222介護予防小規模多機能型居宅介護</v>
      </c>
      <c r="B44625" s="489">
        <v>2392200222</v>
      </c>
      <c r="C44625" s="489" t="s">
        <v>2518</v>
      </c>
      <c r="D44625" s="489" t="s">
        <v>13023</v>
      </c>
    </row>
    <row r="44626" spans="1:4">
      <c r="A44626" s="489" t="str">
        <f t="shared" si="697"/>
        <v>2392200222小規模多機能型居宅介護（短期利用型）</v>
      </c>
      <c r="B44626" s="489">
        <v>2392200222</v>
      </c>
      <c r="C44626" s="489" t="s">
        <v>19401</v>
      </c>
      <c r="D44626" s="489" t="s">
        <v>13023</v>
      </c>
    </row>
    <row r="44627" spans="1:4">
      <c r="A44627" s="489" t="str">
        <f t="shared" si="697"/>
        <v>2392200222小規模多機能型居宅介護</v>
      </c>
      <c r="B44627" s="489">
        <v>2392200222</v>
      </c>
      <c r="C44627" s="489" t="s">
        <v>2082</v>
      </c>
      <c r="D44627" s="489" t="s">
        <v>13023</v>
      </c>
    </row>
    <row r="44628" spans="1:4">
      <c r="A44628" s="489" t="str">
        <f t="shared" si="697"/>
        <v>2392200230介護予防認知症対応型共同生活介護</v>
      </c>
      <c r="B44628" s="489">
        <v>2392200230</v>
      </c>
      <c r="C44628" s="489" t="s">
        <v>2088</v>
      </c>
      <c r="D44628" s="489" t="s">
        <v>13024</v>
      </c>
    </row>
    <row r="44629" spans="1:4">
      <c r="A44629" s="489" t="str">
        <f t="shared" si="697"/>
        <v>2392200230認知症対応型共同生活介護</v>
      </c>
      <c r="B44629" s="489">
        <v>2392200230</v>
      </c>
      <c r="C44629" s="489" t="s">
        <v>2087</v>
      </c>
      <c r="D44629" s="489" t="s">
        <v>13024</v>
      </c>
    </row>
    <row r="44630" spans="1:4">
      <c r="A44630" s="489" t="str">
        <f t="shared" si="697"/>
        <v>2392200248介護予防認知症対応型共同生活介護</v>
      </c>
      <c r="B44630" s="489">
        <v>2392200248</v>
      </c>
      <c r="C44630" s="489" t="s">
        <v>2088</v>
      </c>
      <c r="D44630" s="489" t="s">
        <v>13025</v>
      </c>
    </row>
    <row r="44631" spans="1:4">
      <c r="A44631" s="489" t="str">
        <f t="shared" si="697"/>
        <v>2392200248認知症対応型共同生活介護</v>
      </c>
      <c r="B44631" s="489">
        <v>2392200248</v>
      </c>
      <c r="C44631" s="489" t="s">
        <v>2087</v>
      </c>
      <c r="D44631" s="489" t="s">
        <v>13025</v>
      </c>
    </row>
    <row r="44632" spans="1:4">
      <c r="A44632" s="489" t="str">
        <f t="shared" si="697"/>
        <v>2392200263介護予防認知症対応型通所介護</v>
      </c>
      <c r="B44632" s="489">
        <v>2392200263</v>
      </c>
      <c r="C44632" s="489" t="s">
        <v>2517</v>
      </c>
      <c r="D44632" s="489" t="s">
        <v>13026</v>
      </c>
    </row>
    <row r="44633" spans="1:4">
      <c r="A44633" s="489" t="str">
        <f t="shared" si="697"/>
        <v>2392200263介護予防認知症対応型通所介護</v>
      </c>
      <c r="B44633" s="489">
        <v>2392200263</v>
      </c>
      <c r="C44633" s="489" t="s">
        <v>2517</v>
      </c>
      <c r="D44633" s="489" t="s">
        <v>13026</v>
      </c>
    </row>
    <row r="44634" spans="1:4">
      <c r="A44634" s="489" t="str">
        <f t="shared" si="697"/>
        <v>2392200263認知症対応型通所介護</v>
      </c>
      <c r="B44634" s="489">
        <v>2392200263</v>
      </c>
      <c r="C44634" s="489" t="s">
        <v>2516</v>
      </c>
      <c r="D44634" s="489" t="s">
        <v>13026</v>
      </c>
    </row>
    <row r="44635" spans="1:4">
      <c r="A44635" s="489" t="str">
        <f t="shared" si="697"/>
        <v>2392200263認知症対応型通所介護</v>
      </c>
      <c r="B44635" s="489">
        <v>2392200263</v>
      </c>
      <c r="C44635" s="489" t="s">
        <v>2516</v>
      </c>
      <c r="D44635" s="489" t="s">
        <v>13026</v>
      </c>
    </row>
    <row r="44636" spans="1:4">
      <c r="A44636" s="489" t="str">
        <f t="shared" si="697"/>
        <v>2392200271介護予防認知症対応型通所介護</v>
      </c>
      <c r="B44636" s="489">
        <v>2392200271</v>
      </c>
      <c r="C44636" s="489" t="s">
        <v>2517</v>
      </c>
      <c r="D44636" s="489" t="s">
        <v>13027</v>
      </c>
    </row>
    <row r="44637" spans="1:4">
      <c r="A44637" s="489" t="str">
        <f t="shared" si="697"/>
        <v>2392200271認知症対応型通所介護</v>
      </c>
      <c r="B44637" s="489">
        <v>2392200271</v>
      </c>
      <c r="C44637" s="489" t="s">
        <v>2516</v>
      </c>
      <c r="D44637" s="489" t="s">
        <v>13027</v>
      </c>
    </row>
    <row r="44638" spans="1:4">
      <c r="A44638" s="489" t="str">
        <f t="shared" si="697"/>
        <v>2392200289地域密着型介護老人福祉施設</v>
      </c>
      <c r="B44638" s="489">
        <v>2392200289</v>
      </c>
      <c r="C44638" s="489" t="s">
        <v>206</v>
      </c>
      <c r="D44638" s="489" t="s">
        <v>13028</v>
      </c>
    </row>
    <row r="44639" spans="1:4">
      <c r="A44639" s="489" t="str">
        <f t="shared" si="697"/>
        <v>2392200305介護予防認知症対応型通所介護</v>
      </c>
      <c r="B44639" s="489">
        <v>2392200305</v>
      </c>
      <c r="C44639" s="489" t="s">
        <v>2517</v>
      </c>
      <c r="D44639" s="489" t="s">
        <v>13029</v>
      </c>
    </row>
    <row r="44640" spans="1:4">
      <c r="A44640" s="489" t="str">
        <f t="shared" si="697"/>
        <v>2392200305介護予防認知症対応型通所介護</v>
      </c>
      <c r="B44640" s="489">
        <v>2392200305</v>
      </c>
      <c r="C44640" s="489" t="s">
        <v>2517</v>
      </c>
      <c r="D44640" s="489" t="s">
        <v>13029</v>
      </c>
    </row>
    <row r="44641" spans="1:4">
      <c r="A44641" s="489" t="str">
        <f t="shared" si="697"/>
        <v>2392200305認知症対応型通所介護</v>
      </c>
      <c r="B44641" s="489">
        <v>2392200305</v>
      </c>
      <c r="C44641" s="489" t="s">
        <v>2516</v>
      </c>
      <c r="D44641" s="489" t="s">
        <v>13029</v>
      </c>
    </row>
    <row r="44642" spans="1:4">
      <c r="A44642" s="489" t="str">
        <f t="shared" si="697"/>
        <v>2392200305認知症対応型通所介護</v>
      </c>
      <c r="B44642" s="489">
        <v>2392200305</v>
      </c>
      <c r="C44642" s="489" t="s">
        <v>2516</v>
      </c>
      <c r="D44642" s="489" t="s">
        <v>13029</v>
      </c>
    </row>
    <row r="44643" spans="1:4">
      <c r="A44643" s="489" t="str">
        <f t="shared" si="697"/>
        <v>2392200313介護予防小規模多機能型居宅介護（短期利用型）</v>
      </c>
      <c r="B44643" s="489">
        <v>2392200313</v>
      </c>
      <c r="C44643" s="489" t="s">
        <v>19400</v>
      </c>
      <c r="D44643" s="489" t="s">
        <v>13030</v>
      </c>
    </row>
    <row r="44644" spans="1:4">
      <c r="A44644" s="489" t="str">
        <f t="shared" si="697"/>
        <v>2392200313介護予防小規模多機能型居宅介護</v>
      </c>
      <c r="B44644" s="489">
        <v>2392200313</v>
      </c>
      <c r="C44644" s="489" t="s">
        <v>2518</v>
      </c>
      <c r="D44644" s="489" t="s">
        <v>13030</v>
      </c>
    </row>
    <row r="44645" spans="1:4">
      <c r="A44645" s="489" t="str">
        <f t="shared" si="697"/>
        <v>2392200313小規模多機能型居宅介護（短期利用型）</v>
      </c>
      <c r="B44645" s="489">
        <v>2392200313</v>
      </c>
      <c r="C44645" s="489" t="s">
        <v>19401</v>
      </c>
      <c r="D44645" s="489" t="s">
        <v>13030</v>
      </c>
    </row>
    <row r="44646" spans="1:4">
      <c r="A44646" s="489" t="str">
        <f t="shared" si="697"/>
        <v>2392200313小規模多機能型居宅介護</v>
      </c>
      <c r="B44646" s="489">
        <v>2392200313</v>
      </c>
      <c r="C44646" s="489" t="s">
        <v>2082</v>
      </c>
      <c r="D44646" s="489" t="s">
        <v>13030</v>
      </c>
    </row>
    <row r="44647" spans="1:4">
      <c r="A44647" s="489" t="str">
        <f t="shared" si="697"/>
        <v>2392200321介護予防小規模多機能型居宅介護（短期利用型）</v>
      </c>
      <c r="B44647" s="489">
        <v>2392200321</v>
      </c>
      <c r="C44647" s="489" t="s">
        <v>19400</v>
      </c>
      <c r="D44647" s="489" t="s">
        <v>13031</v>
      </c>
    </row>
    <row r="44648" spans="1:4">
      <c r="A44648" s="489" t="str">
        <f t="shared" si="697"/>
        <v>2392200321介護予防小規模多機能型居宅介護</v>
      </c>
      <c r="B44648" s="489">
        <v>2392200321</v>
      </c>
      <c r="C44648" s="489" t="s">
        <v>2518</v>
      </c>
      <c r="D44648" s="489" t="s">
        <v>13031</v>
      </c>
    </row>
    <row r="44649" spans="1:4">
      <c r="A44649" s="489" t="str">
        <f t="shared" si="697"/>
        <v>2392200321小規模多機能型居宅介護（短期利用型）</v>
      </c>
      <c r="B44649" s="489">
        <v>2392200321</v>
      </c>
      <c r="C44649" s="489" t="s">
        <v>19401</v>
      </c>
      <c r="D44649" s="489" t="s">
        <v>13031</v>
      </c>
    </row>
    <row r="44650" spans="1:4">
      <c r="A44650" s="489" t="str">
        <f t="shared" si="697"/>
        <v>2392200321小規模多機能型居宅介護</v>
      </c>
      <c r="B44650" s="489">
        <v>2392200321</v>
      </c>
      <c r="C44650" s="489" t="s">
        <v>2082</v>
      </c>
      <c r="D44650" s="489" t="s">
        <v>13031</v>
      </c>
    </row>
    <row r="44651" spans="1:4">
      <c r="A44651" s="489" t="str">
        <f t="shared" si="697"/>
        <v>2392200339介護予防小規模多機能型居宅介護（短期利用型）</v>
      </c>
      <c r="B44651" s="489">
        <v>2392200339</v>
      </c>
      <c r="C44651" s="489" t="s">
        <v>19400</v>
      </c>
      <c r="D44651" s="489" t="s">
        <v>13032</v>
      </c>
    </row>
    <row r="44652" spans="1:4">
      <c r="A44652" s="489" t="str">
        <f t="shared" si="697"/>
        <v>2392200339介護予防小規模多機能型居宅介護</v>
      </c>
      <c r="B44652" s="489">
        <v>2392200339</v>
      </c>
      <c r="C44652" s="489" t="s">
        <v>2518</v>
      </c>
      <c r="D44652" s="489" t="s">
        <v>13032</v>
      </c>
    </row>
    <row r="44653" spans="1:4">
      <c r="A44653" s="489" t="str">
        <f t="shared" si="697"/>
        <v>2392200339小規模多機能型居宅介護（短期利用型）</v>
      </c>
      <c r="B44653" s="489">
        <v>2392200339</v>
      </c>
      <c r="C44653" s="489" t="s">
        <v>19401</v>
      </c>
      <c r="D44653" s="489" t="s">
        <v>13032</v>
      </c>
    </row>
    <row r="44654" spans="1:4">
      <c r="A44654" s="489" t="str">
        <f t="shared" si="697"/>
        <v>2392200339小規模多機能型居宅介護</v>
      </c>
      <c r="B44654" s="489">
        <v>2392200339</v>
      </c>
      <c r="C44654" s="489" t="s">
        <v>2082</v>
      </c>
      <c r="D44654" s="489" t="s">
        <v>13032</v>
      </c>
    </row>
    <row r="44655" spans="1:4">
      <c r="A44655" s="489" t="str">
        <f t="shared" si="697"/>
        <v>2392200347認知症対応型通所介護</v>
      </c>
      <c r="B44655" s="489">
        <v>2392200347</v>
      </c>
      <c r="C44655" s="489" t="s">
        <v>2516</v>
      </c>
      <c r="D44655" s="489" t="s">
        <v>13033</v>
      </c>
    </row>
    <row r="44656" spans="1:4">
      <c r="A44656" s="489" t="str">
        <f t="shared" si="697"/>
        <v>2392200354介護予防小規模多機能型居宅介護（短期利用型）</v>
      </c>
      <c r="B44656" s="489">
        <v>2392200354</v>
      </c>
      <c r="C44656" s="489" t="s">
        <v>19400</v>
      </c>
      <c r="D44656" s="489" t="s">
        <v>13034</v>
      </c>
    </row>
    <row r="44657" spans="1:4">
      <c r="A44657" s="489" t="str">
        <f t="shared" si="697"/>
        <v>2392200354介護予防小規模多機能型居宅介護</v>
      </c>
      <c r="B44657" s="489">
        <v>2392200354</v>
      </c>
      <c r="C44657" s="489" t="s">
        <v>2518</v>
      </c>
      <c r="D44657" s="489" t="s">
        <v>13034</v>
      </c>
    </row>
    <row r="44658" spans="1:4">
      <c r="A44658" s="489" t="str">
        <f t="shared" si="697"/>
        <v>2392200354小規模多機能型居宅介護（短期利用型）</v>
      </c>
      <c r="B44658" s="489">
        <v>2392200354</v>
      </c>
      <c r="C44658" s="489" t="s">
        <v>19401</v>
      </c>
      <c r="D44658" s="489" t="s">
        <v>13034</v>
      </c>
    </row>
    <row r="44659" spans="1:4">
      <c r="A44659" s="489" t="str">
        <f t="shared" si="697"/>
        <v>2392200354小規模多機能型居宅介護</v>
      </c>
      <c r="B44659" s="489">
        <v>2392200354</v>
      </c>
      <c r="C44659" s="489" t="s">
        <v>2082</v>
      </c>
      <c r="D44659" s="489" t="s">
        <v>13034</v>
      </c>
    </row>
    <row r="44660" spans="1:4">
      <c r="A44660" s="489" t="str">
        <f t="shared" si="697"/>
        <v>2392200362介護予防認知症対応型通所介護</v>
      </c>
      <c r="B44660" s="489">
        <v>2392200362</v>
      </c>
      <c r="C44660" s="489" t="s">
        <v>2517</v>
      </c>
      <c r="D44660" s="489" t="s">
        <v>13035</v>
      </c>
    </row>
    <row r="44661" spans="1:4">
      <c r="A44661" s="489" t="str">
        <f t="shared" si="697"/>
        <v>2392200362認知症対応型通所介護</v>
      </c>
      <c r="B44661" s="489">
        <v>2392200362</v>
      </c>
      <c r="C44661" s="489" t="s">
        <v>2516</v>
      </c>
      <c r="D44661" s="489" t="s">
        <v>13035</v>
      </c>
    </row>
    <row r="44662" spans="1:4">
      <c r="A44662" s="489" t="str">
        <f t="shared" si="697"/>
        <v>2392200370介護予防認知症対応型共同生活介護</v>
      </c>
      <c r="B44662" s="489">
        <v>2392200370</v>
      </c>
      <c r="C44662" s="489" t="s">
        <v>2088</v>
      </c>
      <c r="D44662" s="489" t="s">
        <v>13036</v>
      </c>
    </row>
    <row r="44663" spans="1:4">
      <c r="A44663" s="489" t="str">
        <f t="shared" si="697"/>
        <v>2392200370認知症対応型共同生活介護</v>
      </c>
      <c r="B44663" s="489">
        <v>2392200370</v>
      </c>
      <c r="C44663" s="489" t="s">
        <v>2087</v>
      </c>
      <c r="D44663" s="489" t="s">
        <v>13036</v>
      </c>
    </row>
    <row r="44664" spans="1:4">
      <c r="A44664" s="489" t="str">
        <f t="shared" si="697"/>
        <v>2392200388介護予防小規模多機能型居宅介護（短期利用型）</v>
      </c>
      <c r="B44664" s="489">
        <v>2392200388</v>
      </c>
      <c r="C44664" s="489" t="s">
        <v>19400</v>
      </c>
      <c r="D44664" s="489" t="s">
        <v>13037</v>
      </c>
    </row>
    <row r="44665" spans="1:4">
      <c r="A44665" s="489" t="str">
        <f t="shared" si="697"/>
        <v>2392200388介護予防小規模多機能型居宅介護</v>
      </c>
      <c r="B44665" s="489">
        <v>2392200388</v>
      </c>
      <c r="C44665" s="489" t="s">
        <v>2518</v>
      </c>
      <c r="D44665" s="489" t="s">
        <v>13037</v>
      </c>
    </row>
    <row r="44666" spans="1:4">
      <c r="A44666" s="489" t="str">
        <f t="shared" si="697"/>
        <v>2392200388小規模多機能型居宅介護（短期利用型）</v>
      </c>
      <c r="B44666" s="489">
        <v>2392200388</v>
      </c>
      <c r="C44666" s="489" t="s">
        <v>19401</v>
      </c>
      <c r="D44666" s="489" t="s">
        <v>13037</v>
      </c>
    </row>
    <row r="44667" spans="1:4">
      <c r="A44667" s="489" t="str">
        <f t="shared" si="697"/>
        <v>2392200388小規模多機能型居宅介護</v>
      </c>
      <c r="B44667" s="489">
        <v>2392200388</v>
      </c>
      <c r="C44667" s="489" t="s">
        <v>2082</v>
      </c>
      <c r="D44667" s="489" t="s">
        <v>13037</v>
      </c>
    </row>
    <row r="44668" spans="1:4">
      <c r="A44668" s="489" t="str">
        <f t="shared" si="697"/>
        <v>2392200396介護予防小規模多機能型居宅介護</v>
      </c>
      <c r="B44668" s="489">
        <v>2392200396</v>
      </c>
      <c r="C44668" s="489" t="s">
        <v>2518</v>
      </c>
      <c r="D44668" s="489" t="s">
        <v>8963</v>
      </c>
    </row>
    <row r="44669" spans="1:4">
      <c r="A44669" s="489" t="str">
        <f t="shared" si="697"/>
        <v>2392200396小規模多機能型居宅介護</v>
      </c>
      <c r="B44669" s="489">
        <v>2392200396</v>
      </c>
      <c r="C44669" s="489" t="s">
        <v>2082</v>
      </c>
      <c r="D44669" s="489" t="s">
        <v>8963</v>
      </c>
    </row>
    <row r="44670" spans="1:4">
      <c r="A44670" s="489" t="str">
        <f t="shared" si="697"/>
        <v>2392200404介護予防認知症対応型共同生活介護</v>
      </c>
      <c r="B44670" s="489">
        <v>2392200404</v>
      </c>
      <c r="C44670" s="489" t="s">
        <v>2088</v>
      </c>
      <c r="D44670" s="489" t="s">
        <v>8963</v>
      </c>
    </row>
    <row r="44671" spans="1:4">
      <c r="A44671" s="489" t="str">
        <f t="shared" si="697"/>
        <v>2392200404認知症対応型共同生活介護</v>
      </c>
      <c r="B44671" s="489">
        <v>2392200404</v>
      </c>
      <c r="C44671" s="489" t="s">
        <v>2087</v>
      </c>
      <c r="D44671" s="489" t="s">
        <v>8963</v>
      </c>
    </row>
    <row r="44672" spans="1:4">
      <c r="A44672" s="489" t="str">
        <f t="shared" si="697"/>
        <v>2392200412介護予防認知症対応型通所介護</v>
      </c>
      <c r="B44672" s="489">
        <v>2392200412</v>
      </c>
      <c r="C44672" s="489" t="s">
        <v>2517</v>
      </c>
      <c r="D44672" s="489" t="s">
        <v>13038</v>
      </c>
    </row>
    <row r="44673" spans="1:4">
      <c r="A44673" s="489" t="str">
        <f t="shared" si="697"/>
        <v>2392200412認知症対応型通所介護</v>
      </c>
      <c r="B44673" s="489">
        <v>2392200412</v>
      </c>
      <c r="C44673" s="489" t="s">
        <v>2516</v>
      </c>
      <c r="D44673" s="489" t="s">
        <v>13038</v>
      </c>
    </row>
    <row r="44674" spans="1:4">
      <c r="A44674" s="489" t="str">
        <f t="shared" ref="A44674:A44737" si="698">B44674&amp;C44674</f>
        <v>2392200446地域密着型介護老人福祉施設</v>
      </c>
      <c r="B44674" s="489">
        <v>2392200446</v>
      </c>
      <c r="C44674" s="489" t="s">
        <v>206</v>
      </c>
      <c r="D44674" s="489" t="s">
        <v>13039</v>
      </c>
    </row>
    <row r="44675" spans="1:4">
      <c r="A44675" s="489" t="str">
        <f t="shared" si="698"/>
        <v>2392200453介護予防小規模多機能型居宅介護</v>
      </c>
      <c r="B44675" s="489">
        <v>2392200453</v>
      </c>
      <c r="C44675" s="489" t="s">
        <v>2518</v>
      </c>
      <c r="D44675" s="489" t="s">
        <v>13040</v>
      </c>
    </row>
    <row r="44676" spans="1:4">
      <c r="A44676" s="489" t="str">
        <f t="shared" si="698"/>
        <v>2392200453小規模多機能型居宅介護</v>
      </c>
      <c r="B44676" s="489">
        <v>2392200453</v>
      </c>
      <c r="C44676" s="489" t="s">
        <v>2082</v>
      </c>
      <c r="D44676" s="489" t="s">
        <v>13040</v>
      </c>
    </row>
    <row r="44677" spans="1:4">
      <c r="A44677" s="489" t="str">
        <f t="shared" si="698"/>
        <v>2392200461介護予防認知症対応型共同生活介護</v>
      </c>
      <c r="B44677" s="489">
        <v>2392200461</v>
      </c>
      <c r="C44677" s="489" t="s">
        <v>2088</v>
      </c>
      <c r="D44677" s="489" t="s">
        <v>13040</v>
      </c>
    </row>
    <row r="44678" spans="1:4">
      <c r="A44678" s="489" t="str">
        <f t="shared" si="698"/>
        <v>2392200461認知症対応型共同生活介護</v>
      </c>
      <c r="B44678" s="489">
        <v>2392200461</v>
      </c>
      <c r="C44678" s="489" t="s">
        <v>2087</v>
      </c>
      <c r="D44678" s="489" t="s">
        <v>13040</v>
      </c>
    </row>
    <row r="44679" spans="1:4">
      <c r="A44679" s="489" t="str">
        <f t="shared" si="698"/>
        <v>2392200479地域密着型介護老人福祉施設</v>
      </c>
      <c r="B44679" s="489">
        <v>2392200479</v>
      </c>
      <c r="C44679" s="489" t="s">
        <v>206</v>
      </c>
      <c r="D44679" s="489" t="s">
        <v>13041</v>
      </c>
    </row>
    <row r="44680" spans="1:4">
      <c r="A44680" s="489" t="str">
        <f t="shared" si="698"/>
        <v>2392200487地域密着型介護老人福祉施設</v>
      </c>
      <c r="B44680" s="489">
        <v>2392200487</v>
      </c>
      <c r="C44680" s="489" t="s">
        <v>206</v>
      </c>
      <c r="D44680" s="489" t="s">
        <v>13042</v>
      </c>
    </row>
    <row r="44681" spans="1:4">
      <c r="A44681" s="489" t="str">
        <f t="shared" si="698"/>
        <v>2392200495介護予防認知症対応型通所介護</v>
      </c>
      <c r="B44681" s="489">
        <v>2392200495</v>
      </c>
      <c r="C44681" s="489" t="s">
        <v>2517</v>
      </c>
      <c r="D44681" s="489" t="s">
        <v>13043</v>
      </c>
    </row>
    <row r="44682" spans="1:4">
      <c r="A44682" s="489" t="str">
        <f t="shared" si="698"/>
        <v>2392200495認知症対応型通所介護</v>
      </c>
      <c r="B44682" s="489">
        <v>2392200495</v>
      </c>
      <c r="C44682" s="489" t="s">
        <v>2516</v>
      </c>
      <c r="D44682" s="489" t="s">
        <v>13043</v>
      </c>
    </row>
    <row r="44683" spans="1:4">
      <c r="A44683" s="489" t="str">
        <f t="shared" si="698"/>
        <v>2392200511定期巡回･随時対応型訪問介護看護</v>
      </c>
      <c r="B44683" s="489">
        <v>2392200511</v>
      </c>
      <c r="C44683" s="489" t="s">
        <v>1919</v>
      </c>
      <c r="D44683" s="489" t="s">
        <v>13044</v>
      </c>
    </row>
    <row r="44684" spans="1:4">
      <c r="A44684" s="489" t="str">
        <f t="shared" si="698"/>
        <v>2392200529地域密着型介護老人福祉施設</v>
      </c>
      <c r="B44684" s="489">
        <v>2392200529</v>
      </c>
      <c r="C44684" s="489" t="s">
        <v>206</v>
      </c>
      <c r="D44684" s="489" t="s">
        <v>13045</v>
      </c>
    </row>
    <row r="44685" spans="1:4">
      <c r="A44685" s="489" t="str">
        <f t="shared" si="698"/>
        <v>2392200537地域密着型介護老人福祉施設</v>
      </c>
      <c r="B44685" s="489">
        <v>2392200537</v>
      </c>
      <c r="C44685" s="489" t="s">
        <v>206</v>
      </c>
      <c r="D44685" s="489" t="s">
        <v>13046</v>
      </c>
    </row>
    <row r="44686" spans="1:4">
      <c r="A44686" s="489" t="str">
        <f t="shared" si="698"/>
        <v>2392200545地域密着型通所介護</v>
      </c>
      <c r="B44686" s="489">
        <v>2392200545</v>
      </c>
      <c r="C44686" s="489" t="s">
        <v>161</v>
      </c>
      <c r="D44686" s="489" t="s">
        <v>13047</v>
      </c>
    </row>
    <row r="44687" spans="1:4">
      <c r="A44687" s="489" t="str">
        <f t="shared" si="698"/>
        <v>2392200545通所型サービス（独自）</v>
      </c>
      <c r="B44687" s="489">
        <v>2392200545</v>
      </c>
      <c r="C44687" s="489" t="s">
        <v>2570</v>
      </c>
      <c r="D44687" s="489" t="s">
        <v>13047</v>
      </c>
    </row>
    <row r="44688" spans="1:4">
      <c r="A44688" s="489" t="str">
        <f t="shared" si="698"/>
        <v>2392200552地域密着型通所介護</v>
      </c>
      <c r="B44688" s="489">
        <v>2392200552</v>
      </c>
      <c r="C44688" s="489" t="s">
        <v>161</v>
      </c>
      <c r="D44688" s="489" t="s">
        <v>13048</v>
      </c>
    </row>
    <row r="44689" spans="1:4">
      <c r="A44689" s="489" t="str">
        <f t="shared" si="698"/>
        <v>2392200552通所型サービス（独自）</v>
      </c>
      <c r="B44689" s="489">
        <v>2392200552</v>
      </c>
      <c r="C44689" s="489" t="s">
        <v>2570</v>
      </c>
      <c r="D44689" s="489" t="s">
        <v>13048</v>
      </c>
    </row>
    <row r="44690" spans="1:4">
      <c r="A44690" s="489" t="str">
        <f t="shared" si="698"/>
        <v>2392200586介護予防小規模多機能型居宅介護（短期利用型）</v>
      </c>
      <c r="B44690" s="489">
        <v>2392200586</v>
      </c>
      <c r="C44690" s="489" t="s">
        <v>19400</v>
      </c>
      <c r="D44690" s="489" t="s">
        <v>13049</v>
      </c>
    </row>
    <row r="44691" spans="1:4">
      <c r="A44691" s="489" t="str">
        <f t="shared" si="698"/>
        <v>2392200586介護予防小規模多機能型居宅介護</v>
      </c>
      <c r="B44691" s="489">
        <v>2392200586</v>
      </c>
      <c r="C44691" s="489" t="s">
        <v>2518</v>
      </c>
      <c r="D44691" s="489" t="s">
        <v>13049</v>
      </c>
    </row>
    <row r="44692" spans="1:4">
      <c r="A44692" s="489" t="str">
        <f t="shared" si="698"/>
        <v>2392200586小規模多機能型居宅介護（短期利用型）</v>
      </c>
      <c r="B44692" s="489">
        <v>2392200586</v>
      </c>
      <c r="C44692" s="489" t="s">
        <v>19401</v>
      </c>
      <c r="D44692" s="489" t="s">
        <v>13049</v>
      </c>
    </row>
    <row r="44693" spans="1:4">
      <c r="A44693" s="489" t="str">
        <f t="shared" si="698"/>
        <v>2392200586小規模多機能型居宅介護</v>
      </c>
      <c r="B44693" s="489">
        <v>2392200586</v>
      </c>
      <c r="C44693" s="489" t="s">
        <v>2082</v>
      </c>
      <c r="D44693" s="489" t="s">
        <v>13049</v>
      </c>
    </row>
    <row r="44694" spans="1:4">
      <c r="A44694" s="489" t="str">
        <f t="shared" si="698"/>
        <v>2392200594介護予防認知症対応型共同生活介護（短期利用型）</v>
      </c>
      <c r="B44694" s="489">
        <v>2392200594</v>
      </c>
      <c r="C44694" s="489" t="s">
        <v>19398</v>
      </c>
      <c r="D44694" s="489" t="s">
        <v>13050</v>
      </c>
    </row>
    <row r="44695" spans="1:4">
      <c r="A44695" s="489" t="str">
        <f t="shared" si="698"/>
        <v>2392200594介護予防認知症対応型共同生活介護</v>
      </c>
      <c r="B44695" s="489">
        <v>2392200594</v>
      </c>
      <c r="C44695" s="489" t="s">
        <v>2088</v>
      </c>
      <c r="D44695" s="489" t="s">
        <v>13050</v>
      </c>
    </row>
    <row r="44696" spans="1:4">
      <c r="A44696" s="489" t="str">
        <f t="shared" si="698"/>
        <v>2392200594認知症対応型共同生活介護（短期利用型）</v>
      </c>
      <c r="B44696" s="489">
        <v>2392200594</v>
      </c>
      <c r="C44696" s="489" t="s">
        <v>19399</v>
      </c>
      <c r="D44696" s="489" t="s">
        <v>13050</v>
      </c>
    </row>
    <row r="44697" spans="1:4">
      <c r="A44697" s="489" t="str">
        <f t="shared" si="698"/>
        <v>2392200594認知症対応型共同生活介護</v>
      </c>
      <c r="B44697" s="489">
        <v>2392200594</v>
      </c>
      <c r="C44697" s="489" t="s">
        <v>2087</v>
      </c>
      <c r="D44697" s="489" t="s">
        <v>13050</v>
      </c>
    </row>
    <row r="44698" spans="1:4">
      <c r="A44698" s="489" t="str">
        <f t="shared" si="698"/>
        <v>2392200610地域密着型通所介護</v>
      </c>
      <c r="B44698" s="489">
        <v>2392200610</v>
      </c>
      <c r="C44698" s="489" t="s">
        <v>161</v>
      </c>
      <c r="D44698" s="489" t="s">
        <v>13051</v>
      </c>
    </row>
    <row r="44699" spans="1:4">
      <c r="A44699" s="489" t="str">
        <f t="shared" si="698"/>
        <v>2392200610通所型サービス（独自）</v>
      </c>
      <c r="B44699" s="489">
        <v>2392200610</v>
      </c>
      <c r="C44699" s="489" t="s">
        <v>2570</v>
      </c>
      <c r="D44699" s="489" t="s">
        <v>13051</v>
      </c>
    </row>
    <row r="44700" spans="1:4">
      <c r="A44700" s="489" t="str">
        <f t="shared" si="698"/>
        <v>2392200636看護小規模多機能型居宅介護（短期利用型）</v>
      </c>
      <c r="B44700" s="489">
        <v>2392200636</v>
      </c>
      <c r="C44700" s="489" t="s">
        <v>19402</v>
      </c>
      <c r="D44700" s="489" t="s">
        <v>13052</v>
      </c>
    </row>
    <row r="44701" spans="1:4">
      <c r="A44701" s="489" t="str">
        <f t="shared" si="698"/>
        <v>2392200636看護小規模多機能型居宅介護</v>
      </c>
      <c r="B44701" s="489">
        <v>2392200636</v>
      </c>
      <c r="C44701" s="489" t="s">
        <v>1920</v>
      </c>
      <c r="D44701" s="489" t="s">
        <v>13052</v>
      </c>
    </row>
    <row r="44702" spans="1:4">
      <c r="A44702" s="489" t="str">
        <f t="shared" si="698"/>
        <v>2392200651地域密着型通所介護</v>
      </c>
      <c r="B44702" s="489">
        <v>2392200651</v>
      </c>
      <c r="C44702" s="489" t="s">
        <v>161</v>
      </c>
      <c r="D44702" s="489" t="s">
        <v>13053</v>
      </c>
    </row>
    <row r="44703" spans="1:4">
      <c r="A44703" s="489" t="str">
        <f t="shared" si="698"/>
        <v>2392200651通所型サービス（独自）</v>
      </c>
      <c r="B44703" s="489">
        <v>2392200651</v>
      </c>
      <c r="C44703" s="489" t="s">
        <v>2570</v>
      </c>
      <c r="D44703" s="489" t="s">
        <v>13053</v>
      </c>
    </row>
    <row r="44704" spans="1:4">
      <c r="A44704" s="489" t="str">
        <f t="shared" si="698"/>
        <v>2392200669地域密着型通所介護</v>
      </c>
      <c r="B44704" s="489">
        <v>2392200669</v>
      </c>
      <c r="C44704" s="489" t="s">
        <v>161</v>
      </c>
      <c r="D44704" s="489" t="s">
        <v>13054</v>
      </c>
    </row>
    <row r="44705" spans="1:4">
      <c r="A44705" s="489" t="str">
        <f t="shared" si="698"/>
        <v>2392200669通所型サービス（独自）</v>
      </c>
      <c r="B44705" s="489">
        <v>2392200669</v>
      </c>
      <c r="C44705" s="489" t="s">
        <v>2570</v>
      </c>
      <c r="D44705" s="489" t="s">
        <v>13054</v>
      </c>
    </row>
    <row r="44706" spans="1:4">
      <c r="A44706" s="489" t="str">
        <f t="shared" si="698"/>
        <v>2392200677看護小規模多機能型居宅介護（短期利用型）</v>
      </c>
      <c r="B44706" s="489">
        <v>2392200677</v>
      </c>
      <c r="C44706" s="489" t="s">
        <v>19402</v>
      </c>
      <c r="D44706" s="489" t="s">
        <v>13055</v>
      </c>
    </row>
    <row r="44707" spans="1:4">
      <c r="A44707" s="489" t="str">
        <f t="shared" si="698"/>
        <v>2392200677看護小規模多機能型居宅介護</v>
      </c>
      <c r="B44707" s="489">
        <v>2392200677</v>
      </c>
      <c r="C44707" s="489" t="s">
        <v>1920</v>
      </c>
      <c r="D44707" s="489" t="s">
        <v>13055</v>
      </c>
    </row>
    <row r="44708" spans="1:4">
      <c r="A44708" s="489" t="str">
        <f t="shared" si="698"/>
        <v>2392200693定期巡回･随時対応型訪問介護看護</v>
      </c>
      <c r="B44708" s="489">
        <v>2392200693</v>
      </c>
      <c r="C44708" s="489" t="s">
        <v>1919</v>
      </c>
      <c r="D44708" s="489" t="s">
        <v>13056</v>
      </c>
    </row>
    <row r="44709" spans="1:4">
      <c r="A44709" s="489" t="str">
        <f t="shared" si="698"/>
        <v>2392200727地域密着型通所介護</v>
      </c>
      <c r="B44709" s="489">
        <v>2392200727</v>
      </c>
      <c r="C44709" s="489" t="s">
        <v>161</v>
      </c>
      <c r="D44709" s="489" t="s">
        <v>13057</v>
      </c>
    </row>
    <row r="44710" spans="1:4">
      <c r="A44710" s="489" t="str">
        <f t="shared" si="698"/>
        <v>2392200727通所型サービス（独自）</v>
      </c>
      <c r="B44710" s="489">
        <v>2392200727</v>
      </c>
      <c r="C44710" s="489" t="s">
        <v>2570</v>
      </c>
      <c r="D44710" s="489" t="s">
        <v>13057</v>
      </c>
    </row>
    <row r="44711" spans="1:4">
      <c r="A44711" s="489" t="str">
        <f t="shared" si="698"/>
        <v>2392200735介護予防認知症対応型共同生活介護</v>
      </c>
      <c r="B44711" s="489">
        <v>2392200735</v>
      </c>
      <c r="C44711" s="489" t="s">
        <v>2088</v>
      </c>
      <c r="D44711" s="489" t="s">
        <v>13058</v>
      </c>
    </row>
    <row r="44712" spans="1:4">
      <c r="A44712" s="489" t="str">
        <f t="shared" si="698"/>
        <v>2392200735認知症対応型共同生活介護</v>
      </c>
      <c r="B44712" s="489">
        <v>2392200735</v>
      </c>
      <c r="C44712" s="489" t="s">
        <v>2087</v>
      </c>
      <c r="D44712" s="489" t="s">
        <v>13058</v>
      </c>
    </row>
    <row r="44713" spans="1:4">
      <c r="A44713" s="489" t="str">
        <f t="shared" si="698"/>
        <v>2392200750地域密着型通所介護</v>
      </c>
      <c r="B44713" s="489">
        <v>2392200750</v>
      </c>
      <c r="C44713" s="489" t="s">
        <v>161</v>
      </c>
      <c r="D44713" s="489" t="s">
        <v>13059</v>
      </c>
    </row>
    <row r="44714" spans="1:4">
      <c r="A44714" s="489" t="str">
        <f t="shared" si="698"/>
        <v>2392200750通所型サービス（独自）</v>
      </c>
      <c r="B44714" s="489">
        <v>2392200750</v>
      </c>
      <c r="C44714" s="489" t="s">
        <v>2570</v>
      </c>
      <c r="D44714" s="489" t="s">
        <v>13059</v>
      </c>
    </row>
    <row r="44715" spans="1:4">
      <c r="A44715" s="489" t="str">
        <f t="shared" si="698"/>
        <v>2392200776地域密着型通所介護</v>
      </c>
      <c r="B44715" s="489">
        <v>2392200776</v>
      </c>
      <c r="C44715" s="489" t="s">
        <v>161</v>
      </c>
      <c r="D44715" s="489" t="s">
        <v>13060</v>
      </c>
    </row>
    <row r="44716" spans="1:4">
      <c r="A44716" s="489" t="str">
        <f t="shared" si="698"/>
        <v>2392200776通所型サービス（独自）</v>
      </c>
      <c r="B44716" s="489">
        <v>2392200776</v>
      </c>
      <c r="C44716" s="489" t="s">
        <v>2570</v>
      </c>
      <c r="D44716" s="489" t="s">
        <v>13060</v>
      </c>
    </row>
    <row r="44717" spans="1:4">
      <c r="A44717" s="489" t="str">
        <f t="shared" si="698"/>
        <v>2392200784介護予防認知症対応型通所介護</v>
      </c>
      <c r="B44717" s="489">
        <v>2392200784</v>
      </c>
      <c r="C44717" s="489" t="s">
        <v>2517</v>
      </c>
      <c r="D44717" s="489" t="s">
        <v>13061</v>
      </c>
    </row>
    <row r="44718" spans="1:4">
      <c r="A44718" s="489" t="str">
        <f t="shared" si="698"/>
        <v>2392200784認知症対応型通所介護</v>
      </c>
      <c r="B44718" s="489">
        <v>2392200784</v>
      </c>
      <c r="C44718" s="489" t="s">
        <v>2516</v>
      </c>
      <c r="D44718" s="489" t="s">
        <v>13061</v>
      </c>
    </row>
    <row r="44719" spans="1:4">
      <c r="A44719" s="489" t="str">
        <f t="shared" si="698"/>
        <v>2392200792地域密着型通所介護</v>
      </c>
      <c r="B44719" s="489">
        <v>2392200792</v>
      </c>
      <c r="C44719" s="489" t="s">
        <v>161</v>
      </c>
      <c r="D44719" s="489" t="s">
        <v>13062</v>
      </c>
    </row>
    <row r="44720" spans="1:4">
      <c r="A44720" s="489" t="str">
        <f t="shared" si="698"/>
        <v>2392200792通所型サービス（独自）</v>
      </c>
      <c r="B44720" s="489">
        <v>2392200792</v>
      </c>
      <c r="C44720" s="489" t="s">
        <v>2570</v>
      </c>
      <c r="D44720" s="489" t="s">
        <v>13062</v>
      </c>
    </row>
    <row r="44721" spans="1:4">
      <c r="A44721" s="489" t="str">
        <f t="shared" si="698"/>
        <v>2392200818地域密着型通所介護</v>
      </c>
      <c r="B44721" s="489">
        <v>2392200818</v>
      </c>
      <c r="C44721" s="489" t="s">
        <v>161</v>
      </c>
      <c r="D44721" s="489" t="s">
        <v>13063</v>
      </c>
    </row>
    <row r="44722" spans="1:4">
      <c r="A44722" s="489" t="str">
        <f t="shared" si="698"/>
        <v>2392200826地域密着型通所介護</v>
      </c>
      <c r="B44722" s="489">
        <v>2392200826</v>
      </c>
      <c r="C44722" s="489" t="s">
        <v>161</v>
      </c>
      <c r="D44722" s="489" t="s">
        <v>13064</v>
      </c>
    </row>
    <row r="44723" spans="1:4">
      <c r="A44723" s="489" t="str">
        <f t="shared" si="698"/>
        <v>2392200826通所型サービス（独自）</v>
      </c>
      <c r="B44723" s="489">
        <v>2392200826</v>
      </c>
      <c r="C44723" s="489" t="s">
        <v>2570</v>
      </c>
      <c r="D44723" s="489" t="s">
        <v>13064</v>
      </c>
    </row>
    <row r="44724" spans="1:4">
      <c r="A44724" s="489" t="str">
        <f t="shared" si="698"/>
        <v>2392200834地域密着型通所介護</v>
      </c>
      <c r="B44724" s="489">
        <v>2392200834</v>
      </c>
      <c r="C44724" s="489" t="s">
        <v>161</v>
      </c>
      <c r="D44724" s="489" t="s">
        <v>13065</v>
      </c>
    </row>
    <row r="44725" spans="1:4">
      <c r="A44725" s="489" t="str">
        <f t="shared" si="698"/>
        <v>2392300030介護予防認知症対応型共同生活介護</v>
      </c>
      <c r="B44725" s="489">
        <v>2392300030</v>
      </c>
      <c r="C44725" s="489" t="s">
        <v>2088</v>
      </c>
      <c r="D44725" s="489" t="s">
        <v>13066</v>
      </c>
    </row>
    <row r="44726" spans="1:4">
      <c r="A44726" s="489" t="str">
        <f t="shared" si="698"/>
        <v>2392300030認知症対応型共同生活介護</v>
      </c>
      <c r="B44726" s="489">
        <v>2392300030</v>
      </c>
      <c r="C44726" s="489" t="s">
        <v>2087</v>
      </c>
      <c r="D44726" s="489" t="s">
        <v>13066</v>
      </c>
    </row>
    <row r="44727" spans="1:4">
      <c r="A44727" s="489" t="str">
        <f t="shared" si="698"/>
        <v>2392300048介護予防小規模多機能型居宅介護</v>
      </c>
      <c r="B44727" s="489">
        <v>2392300048</v>
      </c>
      <c r="C44727" s="489" t="s">
        <v>2518</v>
      </c>
      <c r="D44727" s="489" t="s">
        <v>13067</v>
      </c>
    </row>
    <row r="44728" spans="1:4">
      <c r="A44728" s="489" t="str">
        <f t="shared" si="698"/>
        <v>2392300048小規模多機能型居宅介護</v>
      </c>
      <c r="B44728" s="489">
        <v>2392300048</v>
      </c>
      <c r="C44728" s="489" t="s">
        <v>2082</v>
      </c>
      <c r="D44728" s="489" t="s">
        <v>13067</v>
      </c>
    </row>
    <row r="44729" spans="1:4">
      <c r="A44729" s="489" t="str">
        <f t="shared" si="698"/>
        <v>2392300055介護予防認知症対応型共同生活介護</v>
      </c>
      <c r="B44729" s="489">
        <v>2392300055</v>
      </c>
      <c r="C44729" s="489" t="s">
        <v>2088</v>
      </c>
      <c r="D44729" s="489" t="s">
        <v>13068</v>
      </c>
    </row>
    <row r="44730" spans="1:4">
      <c r="A44730" s="489" t="str">
        <f t="shared" si="698"/>
        <v>2392300055認知症対応型共同生活介護</v>
      </c>
      <c r="B44730" s="489">
        <v>2392300055</v>
      </c>
      <c r="C44730" s="489" t="s">
        <v>2087</v>
      </c>
      <c r="D44730" s="489" t="s">
        <v>13068</v>
      </c>
    </row>
    <row r="44731" spans="1:4">
      <c r="A44731" s="489" t="str">
        <f t="shared" si="698"/>
        <v>2392300063小規模多機能型居宅介護</v>
      </c>
      <c r="B44731" s="489">
        <v>2392300063</v>
      </c>
      <c r="C44731" s="489" t="s">
        <v>2082</v>
      </c>
      <c r="D44731" s="489" t="s">
        <v>13069</v>
      </c>
    </row>
    <row r="44732" spans="1:4">
      <c r="A44732" s="489" t="str">
        <f t="shared" si="698"/>
        <v>2392300071認知症対応型共同生活介護</v>
      </c>
      <c r="B44732" s="489">
        <v>2392300071</v>
      </c>
      <c r="C44732" s="489" t="s">
        <v>2087</v>
      </c>
      <c r="D44732" s="489" t="s">
        <v>13070</v>
      </c>
    </row>
    <row r="44733" spans="1:4">
      <c r="A44733" s="489" t="str">
        <f t="shared" si="698"/>
        <v>2392300089地域密着型介護老人福祉施設</v>
      </c>
      <c r="B44733" s="489">
        <v>2392300089</v>
      </c>
      <c r="C44733" s="489" t="s">
        <v>206</v>
      </c>
      <c r="D44733" s="489" t="s">
        <v>13071</v>
      </c>
    </row>
    <row r="44734" spans="1:4">
      <c r="A44734" s="489" t="str">
        <f t="shared" si="698"/>
        <v>2392300097介護予防認知症対応型共同生活介護</v>
      </c>
      <c r="B44734" s="489">
        <v>2392300097</v>
      </c>
      <c r="C44734" s="489" t="s">
        <v>2088</v>
      </c>
      <c r="D44734" s="489" t="s">
        <v>12708</v>
      </c>
    </row>
    <row r="44735" spans="1:4">
      <c r="A44735" s="489" t="str">
        <f t="shared" si="698"/>
        <v>2392300097認知症対応型共同生活介護</v>
      </c>
      <c r="B44735" s="489">
        <v>2392300097</v>
      </c>
      <c r="C44735" s="489" t="s">
        <v>2087</v>
      </c>
      <c r="D44735" s="489" t="s">
        <v>12708</v>
      </c>
    </row>
    <row r="44736" spans="1:4">
      <c r="A44736" s="489" t="str">
        <f t="shared" si="698"/>
        <v>2392300105介護予防認知症対応型共同生活介護</v>
      </c>
      <c r="B44736" s="489">
        <v>2392300105</v>
      </c>
      <c r="C44736" s="489" t="s">
        <v>2088</v>
      </c>
      <c r="D44736" s="489" t="s">
        <v>13072</v>
      </c>
    </row>
    <row r="44737" spans="1:4">
      <c r="A44737" s="489" t="str">
        <f t="shared" si="698"/>
        <v>2392300105認知症対応型共同生活介護</v>
      </c>
      <c r="B44737" s="489">
        <v>2392300105</v>
      </c>
      <c r="C44737" s="489" t="s">
        <v>2087</v>
      </c>
      <c r="D44737" s="489" t="s">
        <v>13072</v>
      </c>
    </row>
    <row r="44738" spans="1:4">
      <c r="A44738" s="489" t="str">
        <f t="shared" ref="A44738:A44801" si="699">B44738&amp;C44738</f>
        <v>2392300113介護予防認知症対応型通所介護</v>
      </c>
      <c r="B44738" s="489">
        <v>2392300113</v>
      </c>
      <c r="C44738" s="489" t="s">
        <v>2517</v>
      </c>
      <c r="D44738" s="489" t="s">
        <v>13073</v>
      </c>
    </row>
    <row r="44739" spans="1:4">
      <c r="A44739" s="489" t="str">
        <f t="shared" si="699"/>
        <v>2392300113認知症対応型通所介護</v>
      </c>
      <c r="B44739" s="489">
        <v>2392300113</v>
      </c>
      <c r="C44739" s="489" t="s">
        <v>2516</v>
      </c>
      <c r="D44739" s="489" t="s">
        <v>13073</v>
      </c>
    </row>
    <row r="44740" spans="1:4">
      <c r="A44740" s="489" t="str">
        <f t="shared" si="699"/>
        <v>2392300121介護予防認知症対応型共同生活介護</v>
      </c>
      <c r="B44740" s="489">
        <v>2392300121</v>
      </c>
      <c r="C44740" s="489" t="s">
        <v>2088</v>
      </c>
      <c r="D44740" s="489" t="s">
        <v>13074</v>
      </c>
    </row>
    <row r="44741" spans="1:4">
      <c r="A44741" s="489" t="str">
        <f t="shared" si="699"/>
        <v>2392300121認知症対応型共同生活介護</v>
      </c>
      <c r="B44741" s="489">
        <v>2392300121</v>
      </c>
      <c r="C44741" s="489" t="s">
        <v>2087</v>
      </c>
      <c r="D44741" s="489" t="s">
        <v>13074</v>
      </c>
    </row>
    <row r="44742" spans="1:4">
      <c r="A44742" s="489" t="str">
        <f t="shared" si="699"/>
        <v>2392300139地域密着型介護老人福祉施設</v>
      </c>
      <c r="B44742" s="489">
        <v>2392300139</v>
      </c>
      <c r="C44742" s="489" t="s">
        <v>206</v>
      </c>
      <c r="D44742" s="489" t="s">
        <v>13075</v>
      </c>
    </row>
    <row r="44743" spans="1:4">
      <c r="A44743" s="489" t="str">
        <f t="shared" si="699"/>
        <v>2392300147介護予防認知症対応型通所介護</v>
      </c>
      <c r="B44743" s="489">
        <v>2392300147</v>
      </c>
      <c r="C44743" s="489" t="s">
        <v>2517</v>
      </c>
      <c r="D44743" s="489" t="s">
        <v>13076</v>
      </c>
    </row>
    <row r="44744" spans="1:4">
      <c r="A44744" s="489" t="str">
        <f t="shared" si="699"/>
        <v>2392300147認知症対応型通所介護</v>
      </c>
      <c r="B44744" s="489">
        <v>2392300147</v>
      </c>
      <c r="C44744" s="489" t="s">
        <v>2516</v>
      </c>
      <c r="D44744" s="489" t="s">
        <v>13076</v>
      </c>
    </row>
    <row r="44745" spans="1:4">
      <c r="A44745" s="489" t="str">
        <f t="shared" si="699"/>
        <v>2392300154介護予防認知症対応型共同生活介護</v>
      </c>
      <c r="B44745" s="489">
        <v>2392300154</v>
      </c>
      <c r="C44745" s="489" t="s">
        <v>2088</v>
      </c>
      <c r="D44745" s="489" t="s">
        <v>13077</v>
      </c>
    </row>
    <row r="44746" spans="1:4">
      <c r="A44746" s="489" t="str">
        <f t="shared" si="699"/>
        <v>2392300154認知症対応型共同生活介護</v>
      </c>
      <c r="B44746" s="489">
        <v>2392300154</v>
      </c>
      <c r="C44746" s="489" t="s">
        <v>2087</v>
      </c>
      <c r="D44746" s="489" t="s">
        <v>13077</v>
      </c>
    </row>
    <row r="44747" spans="1:4">
      <c r="A44747" s="489" t="str">
        <f t="shared" si="699"/>
        <v>2392300162介護予防認知症対応型共同生活介護</v>
      </c>
      <c r="B44747" s="489">
        <v>2392300162</v>
      </c>
      <c r="C44747" s="489" t="s">
        <v>2088</v>
      </c>
      <c r="D44747" s="489" t="s">
        <v>13078</v>
      </c>
    </row>
    <row r="44748" spans="1:4">
      <c r="A44748" s="489" t="str">
        <f t="shared" si="699"/>
        <v>2392300162認知症対応型共同生活介護</v>
      </c>
      <c r="B44748" s="489">
        <v>2392300162</v>
      </c>
      <c r="C44748" s="489" t="s">
        <v>2087</v>
      </c>
      <c r="D44748" s="489" t="s">
        <v>13078</v>
      </c>
    </row>
    <row r="44749" spans="1:4">
      <c r="A44749" s="489" t="str">
        <f t="shared" si="699"/>
        <v>2392300170介護予防認知症対応型通所介護</v>
      </c>
      <c r="B44749" s="489">
        <v>2392300170</v>
      </c>
      <c r="C44749" s="489" t="s">
        <v>2517</v>
      </c>
      <c r="D44749" s="489" t="s">
        <v>13079</v>
      </c>
    </row>
    <row r="44750" spans="1:4">
      <c r="A44750" s="489" t="str">
        <f t="shared" si="699"/>
        <v>2392300170認知症対応型通所介護</v>
      </c>
      <c r="B44750" s="489">
        <v>2392300170</v>
      </c>
      <c r="C44750" s="489" t="s">
        <v>2516</v>
      </c>
      <c r="D44750" s="489" t="s">
        <v>13079</v>
      </c>
    </row>
    <row r="44751" spans="1:4">
      <c r="A44751" s="489" t="str">
        <f t="shared" si="699"/>
        <v>2392300188介護予防認知症対応型共同生活介護</v>
      </c>
      <c r="B44751" s="489">
        <v>2392300188</v>
      </c>
      <c r="C44751" s="489" t="s">
        <v>2088</v>
      </c>
      <c r="D44751" s="489" t="s">
        <v>13080</v>
      </c>
    </row>
    <row r="44752" spans="1:4">
      <c r="A44752" s="489" t="str">
        <f t="shared" si="699"/>
        <v>2392300188認知症対応型共同生活介護</v>
      </c>
      <c r="B44752" s="489">
        <v>2392300188</v>
      </c>
      <c r="C44752" s="489" t="s">
        <v>2087</v>
      </c>
      <c r="D44752" s="489" t="s">
        <v>13080</v>
      </c>
    </row>
    <row r="44753" spans="1:4">
      <c r="A44753" s="489" t="str">
        <f t="shared" si="699"/>
        <v>2392300212地域密着型通所介護</v>
      </c>
      <c r="B44753" s="489">
        <v>2392300212</v>
      </c>
      <c r="C44753" s="489" t="s">
        <v>161</v>
      </c>
      <c r="D44753" s="489" t="s">
        <v>13081</v>
      </c>
    </row>
    <row r="44754" spans="1:4">
      <c r="A44754" s="489" t="str">
        <f t="shared" si="699"/>
        <v>2392300212地域密着型通所介護</v>
      </c>
      <c r="B44754" s="489">
        <v>2392300212</v>
      </c>
      <c r="C44754" s="489" t="s">
        <v>161</v>
      </c>
      <c r="D44754" s="489" t="s">
        <v>13081</v>
      </c>
    </row>
    <row r="44755" spans="1:4">
      <c r="A44755" s="489" t="str">
        <f t="shared" si="699"/>
        <v>2392300212通所型サービス（独自）</v>
      </c>
      <c r="B44755" s="489">
        <v>2392300212</v>
      </c>
      <c r="C44755" s="489" t="s">
        <v>2570</v>
      </c>
      <c r="D44755" s="489" t="s">
        <v>13081</v>
      </c>
    </row>
    <row r="44756" spans="1:4">
      <c r="A44756" s="489" t="str">
        <f t="shared" si="699"/>
        <v>2392300212通所型サービス（独自）</v>
      </c>
      <c r="B44756" s="489">
        <v>2392300212</v>
      </c>
      <c r="C44756" s="489" t="s">
        <v>2570</v>
      </c>
      <c r="D44756" s="489" t="s">
        <v>13081</v>
      </c>
    </row>
    <row r="44757" spans="1:4">
      <c r="A44757" s="489" t="str">
        <f t="shared" si="699"/>
        <v>2392300238地域密着型通所介護</v>
      </c>
      <c r="B44757" s="489">
        <v>2392300238</v>
      </c>
      <c r="C44757" s="489" t="s">
        <v>161</v>
      </c>
      <c r="D44757" s="489" t="s">
        <v>13082</v>
      </c>
    </row>
    <row r="44758" spans="1:4">
      <c r="A44758" s="489" t="str">
        <f t="shared" si="699"/>
        <v>2392300238地域密着型通所介護</v>
      </c>
      <c r="B44758" s="489">
        <v>2392300238</v>
      </c>
      <c r="C44758" s="489" t="s">
        <v>161</v>
      </c>
      <c r="D44758" s="489" t="s">
        <v>13082</v>
      </c>
    </row>
    <row r="44759" spans="1:4">
      <c r="A44759" s="489" t="str">
        <f t="shared" si="699"/>
        <v>2392300238通所型サービス（独自）</v>
      </c>
      <c r="B44759" s="489">
        <v>2392300238</v>
      </c>
      <c r="C44759" s="489" t="s">
        <v>2570</v>
      </c>
      <c r="D44759" s="489" t="s">
        <v>13082</v>
      </c>
    </row>
    <row r="44760" spans="1:4">
      <c r="A44760" s="489" t="str">
        <f t="shared" si="699"/>
        <v>2392300238通所型サービス（独自）</v>
      </c>
      <c r="B44760" s="489">
        <v>2392300238</v>
      </c>
      <c r="C44760" s="489" t="s">
        <v>2570</v>
      </c>
      <c r="D44760" s="489" t="s">
        <v>13082</v>
      </c>
    </row>
    <row r="44761" spans="1:4">
      <c r="A44761" s="489" t="str">
        <f t="shared" si="699"/>
        <v>2392300246看護小規模多機能型居宅介護</v>
      </c>
      <c r="B44761" s="489">
        <v>2392300246</v>
      </c>
      <c r="C44761" s="489" t="s">
        <v>1920</v>
      </c>
      <c r="D44761" s="489" t="s">
        <v>13083</v>
      </c>
    </row>
    <row r="44762" spans="1:4">
      <c r="A44762" s="489" t="str">
        <f t="shared" si="699"/>
        <v>2392300253地域密着型通所介護</v>
      </c>
      <c r="B44762" s="489">
        <v>2392300253</v>
      </c>
      <c r="C44762" s="489" t="s">
        <v>161</v>
      </c>
      <c r="D44762" s="489" t="s">
        <v>13084</v>
      </c>
    </row>
    <row r="44763" spans="1:4">
      <c r="A44763" s="489" t="str">
        <f t="shared" si="699"/>
        <v>2392300253地域密着型通所介護</v>
      </c>
      <c r="B44763" s="489">
        <v>2392300253</v>
      </c>
      <c r="C44763" s="489" t="s">
        <v>161</v>
      </c>
      <c r="D44763" s="489" t="s">
        <v>13084</v>
      </c>
    </row>
    <row r="44764" spans="1:4">
      <c r="A44764" s="489" t="str">
        <f t="shared" si="699"/>
        <v>2392300253通所型サービス（独自）</v>
      </c>
      <c r="B44764" s="489">
        <v>2392300253</v>
      </c>
      <c r="C44764" s="489" t="s">
        <v>2570</v>
      </c>
      <c r="D44764" s="489" t="s">
        <v>13084</v>
      </c>
    </row>
    <row r="44765" spans="1:4">
      <c r="A44765" s="489" t="str">
        <f t="shared" si="699"/>
        <v>2392300253通所型サービス（独自）</v>
      </c>
      <c r="B44765" s="489">
        <v>2392300253</v>
      </c>
      <c r="C44765" s="489" t="s">
        <v>2570</v>
      </c>
      <c r="D44765" s="489" t="s">
        <v>13084</v>
      </c>
    </row>
    <row r="44766" spans="1:4">
      <c r="A44766" s="489" t="str">
        <f t="shared" si="699"/>
        <v>2392300253通所型サービス（独自／定率）</v>
      </c>
      <c r="B44766" s="489">
        <v>2392300253</v>
      </c>
      <c r="C44766" s="489" t="s">
        <v>2567</v>
      </c>
      <c r="D44766" s="489" t="s">
        <v>13084</v>
      </c>
    </row>
    <row r="44767" spans="1:4">
      <c r="A44767" s="489" t="str">
        <f t="shared" si="699"/>
        <v>2392300253通所型サービス（独自／定率）</v>
      </c>
      <c r="B44767" s="489">
        <v>2392300253</v>
      </c>
      <c r="C44767" s="489" t="s">
        <v>2567</v>
      </c>
      <c r="D44767" s="489" t="s">
        <v>13084</v>
      </c>
    </row>
    <row r="44768" spans="1:4">
      <c r="A44768" s="489" t="str">
        <f t="shared" si="699"/>
        <v>2392300261地域密着型通所介護</v>
      </c>
      <c r="B44768" s="489">
        <v>2392300261</v>
      </c>
      <c r="C44768" s="489" t="s">
        <v>161</v>
      </c>
      <c r="D44768" s="489" t="s">
        <v>13085</v>
      </c>
    </row>
    <row r="44769" spans="1:4">
      <c r="A44769" s="489" t="str">
        <f t="shared" si="699"/>
        <v>2392300279地域密着型通所介護</v>
      </c>
      <c r="B44769" s="489">
        <v>2392300279</v>
      </c>
      <c r="C44769" s="489" t="s">
        <v>161</v>
      </c>
      <c r="D44769" s="489" t="s">
        <v>13086</v>
      </c>
    </row>
    <row r="44770" spans="1:4">
      <c r="A44770" s="489" t="str">
        <f t="shared" si="699"/>
        <v>2392300279地域密着型通所介護</v>
      </c>
      <c r="B44770" s="489">
        <v>2392300279</v>
      </c>
      <c r="C44770" s="489" t="s">
        <v>161</v>
      </c>
      <c r="D44770" s="489" t="s">
        <v>13086</v>
      </c>
    </row>
    <row r="44771" spans="1:4">
      <c r="A44771" s="489" t="str">
        <f t="shared" si="699"/>
        <v>2392300279通所型サービス（独自）</v>
      </c>
      <c r="B44771" s="489">
        <v>2392300279</v>
      </c>
      <c r="C44771" s="489" t="s">
        <v>2570</v>
      </c>
      <c r="D44771" s="489" t="s">
        <v>13086</v>
      </c>
    </row>
    <row r="44772" spans="1:4">
      <c r="A44772" s="489" t="str">
        <f t="shared" si="699"/>
        <v>2392300279通所型サービス（独自）</v>
      </c>
      <c r="B44772" s="489">
        <v>2392300279</v>
      </c>
      <c r="C44772" s="489" t="s">
        <v>2570</v>
      </c>
      <c r="D44772" s="489" t="s">
        <v>13086</v>
      </c>
    </row>
    <row r="44773" spans="1:4">
      <c r="A44773" s="489" t="str">
        <f t="shared" si="699"/>
        <v>2392300287地域密着型通所介護</v>
      </c>
      <c r="B44773" s="489">
        <v>2392300287</v>
      </c>
      <c r="C44773" s="489" t="s">
        <v>161</v>
      </c>
      <c r="D44773" s="489" t="s">
        <v>13087</v>
      </c>
    </row>
    <row r="44774" spans="1:4">
      <c r="A44774" s="489" t="str">
        <f t="shared" si="699"/>
        <v>2392300287通所型サービス（独自）</v>
      </c>
      <c r="B44774" s="489">
        <v>2392300287</v>
      </c>
      <c r="C44774" s="489" t="s">
        <v>2570</v>
      </c>
      <c r="D44774" s="489" t="s">
        <v>13087</v>
      </c>
    </row>
    <row r="44775" spans="1:4">
      <c r="A44775" s="489" t="str">
        <f t="shared" si="699"/>
        <v>2392300295地域密着型通所介護</v>
      </c>
      <c r="B44775" s="489">
        <v>2392300295</v>
      </c>
      <c r="C44775" s="489" t="s">
        <v>161</v>
      </c>
      <c r="D44775" s="489" t="s">
        <v>13088</v>
      </c>
    </row>
    <row r="44776" spans="1:4">
      <c r="A44776" s="489" t="str">
        <f t="shared" si="699"/>
        <v>2392300295地域密着型通所介護</v>
      </c>
      <c r="B44776" s="489">
        <v>2392300295</v>
      </c>
      <c r="C44776" s="489" t="s">
        <v>161</v>
      </c>
      <c r="D44776" s="489" t="s">
        <v>13088</v>
      </c>
    </row>
    <row r="44777" spans="1:4">
      <c r="A44777" s="489" t="str">
        <f t="shared" si="699"/>
        <v>2392300295通所型サービス（独自）</v>
      </c>
      <c r="B44777" s="489">
        <v>2392300295</v>
      </c>
      <c r="C44777" s="489" t="s">
        <v>2570</v>
      </c>
      <c r="D44777" s="489" t="s">
        <v>13088</v>
      </c>
    </row>
    <row r="44778" spans="1:4">
      <c r="A44778" s="489" t="str">
        <f t="shared" si="699"/>
        <v>2392300295通所型サービス（独自）</v>
      </c>
      <c r="B44778" s="489">
        <v>2392300295</v>
      </c>
      <c r="C44778" s="489" t="s">
        <v>2570</v>
      </c>
      <c r="D44778" s="489" t="s">
        <v>13088</v>
      </c>
    </row>
    <row r="44779" spans="1:4">
      <c r="A44779" s="489" t="str">
        <f t="shared" si="699"/>
        <v>2392300311地域密着型通所介護</v>
      </c>
      <c r="B44779" s="489">
        <v>2392300311</v>
      </c>
      <c r="C44779" s="489" t="s">
        <v>161</v>
      </c>
      <c r="D44779" s="489" t="s">
        <v>13089</v>
      </c>
    </row>
    <row r="44780" spans="1:4">
      <c r="A44780" s="489" t="str">
        <f t="shared" si="699"/>
        <v>2392300311地域密着型通所介護</v>
      </c>
      <c r="B44780" s="489">
        <v>2392300311</v>
      </c>
      <c r="C44780" s="489" t="s">
        <v>161</v>
      </c>
      <c r="D44780" s="489" t="s">
        <v>13089</v>
      </c>
    </row>
    <row r="44781" spans="1:4">
      <c r="A44781" s="489" t="str">
        <f t="shared" si="699"/>
        <v>2392300311通所型サービス（独自）</v>
      </c>
      <c r="B44781" s="489">
        <v>2392300311</v>
      </c>
      <c r="C44781" s="489" t="s">
        <v>2570</v>
      </c>
      <c r="D44781" s="489" t="s">
        <v>13089</v>
      </c>
    </row>
    <row r="44782" spans="1:4">
      <c r="A44782" s="489" t="str">
        <f t="shared" si="699"/>
        <v>2392300311通所型サービス（独自）</v>
      </c>
      <c r="B44782" s="489">
        <v>2392300311</v>
      </c>
      <c r="C44782" s="489" t="s">
        <v>2570</v>
      </c>
      <c r="D44782" s="489" t="s">
        <v>13089</v>
      </c>
    </row>
    <row r="44783" spans="1:4">
      <c r="A44783" s="489" t="str">
        <f t="shared" si="699"/>
        <v>2392400046介護予防小規模多機能型居宅介護（短期利用型）</v>
      </c>
      <c r="B44783" s="489">
        <v>2392400046</v>
      </c>
      <c r="C44783" s="489" t="s">
        <v>19400</v>
      </c>
      <c r="D44783" s="489" t="s">
        <v>13090</v>
      </c>
    </row>
    <row r="44784" spans="1:4">
      <c r="A44784" s="489" t="str">
        <f t="shared" si="699"/>
        <v>2392400046介護予防小規模多機能型居宅介護</v>
      </c>
      <c r="B44784" s="489">
        <v>2392400046</v>
      </c>
      <c r="C44784" s="489" t="s">
        <v>2518</v>
      </c>
      <c r="D44784" s="489" t="s">
        <v>13090</v>
      </c>
    </row>
    <row r="44785" spans="1:4">
      <c r="A44785" s="489" t="str">
        <f t="shared" si="699"/>
        <v>2392400046小規模多機能型居宅介護（短期利用型）</v>
      </c>
      <c r="B44785" s="489">
        <v>2392400046</v>
      </c>
      <c r="C44785" s="489" t="s">
        <v>19401</v>
      </c>
      <c r="D44785" s="489" t="s">
        <v>13090</v>
      </c>
    </row>
    <row r="44786" spans="1:4">
      <c r="A44786" s="489" t="str">
        <f t="shared" si="699"/>
        <v>2392400046小規模多機能型居宅介護</v>
      </c>
      <c r="B44786" s="489">
        <v>2392400046</v>
      </c>
      <c r="C44786" s="489" t="s">
        <v>2082</v>
      </c>
      <c r="D44786" s="489" t="s">
        <v>13090</v>
      </c>
    </row>
    <row r="44787" spans="1:4">
      <c r="A44787" s="489" t="str">
        <f t="shared" si="699"/>
        <v>2392400061介護予防認知症対応型共同生活介護</v>
      </c>
      <c r="B44787" s="489">
        <v>2392400061</v>
      </c>
      <c r="C44787" s="489" t="s">
        <v>2088</v>
      </c>
      <c r="D44787" s="489" t="s">
        <v>13091</v>
      </c>
    </row>
    <row r="44788" spans="1:4">
      <c r="A44788" s="489" t="str">
        <f t="shared" si="699"/>
        <v>2392400061認知症対応型共同生活介護</v>
      </c>
      <c r="B44788" s="489">
        <v>2392400061</v>
      </c>
      <c r="C44788" s="489" t="s">
        <v>2087</v>
      </c>
      <c r="D44788" s="489" t="s">
        <v>13091</v>
      </c>
    </row>
    <row r="44789" spans="1:4">
      <c r="A44789" s="489" t="str">
        <f t="shared" si="699"/>
        <v>2392400079介護予防認知症対応型共同生活介護</v>
      </c>
      <c r="B44789" s="489">
        <v>2392400079</v>
      </c>
      <c r="C44789" s="489" t="s">
        <v>2088</v>
      </c>
      <c r="D44789" s="489" t="s">
        <v>13092</v>
      </c>
    </row>
    <row r="44790" spans="1:4">
      <c r="A44790" s="489" t="str">
        <f t="shared" si="699"/>
        <v>2392400079認知症対応型共同生活介護</v>
      </c>
      <c r="B44790" s="489">
        <v>2392400079</v>
      </c>
      <c r="C44790" s="489" t="s">
        <v>2087</v>
      </c>
      <c r="D44790" s="489" t="s">
        <v>13092</v>
      </c>
    </row>
    <row r="44791" spans="1:4">
      <c r="A44791" s="489" t="str">
        <f t="shared" si="699"/>
        <v>2392400087介護予防認知症対応型共同生活介護</v>
      </c>
      <c r="B44791" s="489">
        <v>2392400087</v>
      </c>
      <c r="C44791" s="489" t="s">
        <v>2088</v>
      </c>
      <c r="D44791" s="489" t="s">
        <v>13093</v>
      </c>
    </row>
    <row r="44792" spans="1:4">
      <c r="A44792" s="489" t="str">
        <f t="shared" si="699"/>
        <v>2392400087認知症対応型共同生活介護</v>
      </c>
      <c r="B44792" s="489">
        <v>2392400087</v>
      </c>
      <c r="C44792" s="489" t="s">
        <v>2087</v>
      </c>
      <c r="D44792" s="489" t="s">
        <v>13093</v>
      </c>
    </row>
    <row r="44793" spans="1:4">
      <c r="A44793" s="489" t="str">
        <f t="shared" si="699"/>
        <v>2392400095介護予防小規模多機能型居宅介護（短期利用型）</v>
      </c>
      <c r="B44793" s="489">
        <v>2392400095</v>
      </c>
      <c r="C44793" s="489" t="s">
        <v>19400</v>
      </c>
      <c r="D44793" s="489" t="s">
        <v>13094</v>
      </c>
    </row>
    <row r="44794" spans="1:4">
      <c r="A44794" s="489" t="str">
        <f t="shared" si="699"/>
        <v>2392400095介護予防小規模多機能型居宅介護</v>
      </c>
      <c r="B44794" s="489">
        <v>2392400095</v>
      </c>
      <c r="C44794" s="489" t="s">
        <v>2518</v>
      </c>
      <c r="D44794" s="489" t="s">
        <v>13094</v>
      </c>
    </row>
    <row r="44795" spans="1:4">
      <c r="A44795" s="489" t="str">
        <f t="shared" si="699"/>
        <v>2392400095小規模多機能型居宅介護（短期利用型）</v>
      </c>
      <c r="B44795" s="489">
        <v>2392400095</v>
      </c>
      <c r="C44795" s="489" t="s">
        <v>19401</v>
      </c>
      <c r="D44795" s="489" t="s">
        <v>13094</v>
      </c>
    </row>
    <row r="44796" spans="1:4">
      <c r="A44796" s="489" t="str">
        <f t="shared" si="699"/>
        <v>2392400095小規模多機能型居宅介護</v>
      </c>
      <c r="B44796" s="489">
        <v>2392400095</v>
      </c>
      <c r="C44796" s="489" t="s">
        <v>2082</v>
      </c>
      <c r="D44796" s="489" t="s">
        <v>13094</v>
      </c>
    </row>
    <row r="44797" spans="1:4">
      <c r="A44797" s="489" t="str">
        <f t="shared" si="699"/>
        <v>2392400103介護予防認知症対応型共同生活介護</v>
      </c>
      <c r="B44797" s="489">
        <v>2392400103</v>
      </c>
      <c r="C44797" s="489" t="s">
        <v>2088</v>
      </c>
      <c r="D44797" s="489" t="s">
        <v>13095</v>
      </c>
    </row>
    <row r="44798" spans="1:4">
      <c r="A44798" s="489" t="str">
        <f t="shared" si="699"/>
        <v>2392400103認知症対応型共同生活介護</v>
      </c>
      <c r="B44798" s="489">
        <v>2392400103</v>
      </c>
      <c r="C44798" s="489" t="s">
        <v>2087</v>
      </c>
      <c r="D44798" s="489" t="s">
        <v>13095</v>
      </c>
    </row>
    <row r="44799" spans="1:4">
      <c r="A44799" s="489" t="str">
        <f t="shared" si="699"/>
        <v>2392400111介護予防小規模多機能型居宅介護（短期利用型）</v>
      </c>
      <c r="B44799" s="489">
        <v>2392400111</v>
      </c>
      <c r="C44799" s="489" t="s">
        <v>19400</v>
      </c>
      <c r="D44799" s="489" t="s">
        <v>13096</v>
      </c>
    </row>
    <row r="44800" spans="1:4">
      <c r="A44800" s="489" t="str">
        <f t="shared" si="699"/>
        <v>2392400111介護予防小規模多機能型居宅介護</v>
      </c>
      <c r="B44800" s="489">
        <v>2392400111</v>
      </c>
      <c r="C44800" s="489" t="s">
        <v>2518</v>
      </c>
      <c r="D44800" s="489" t="s">
        <v>13096</v>
      </c>
    </row>
    <row r="44801" spans="1:4">
      <c r="A44801" s="489" t="str">
        <f t="shared" si="699"/>
        <v>2392400111小規模多機能型居宅介護（短期利用型）</v>
      </c>
      <c r="B44801" s="489">
        <v>2392400111</v>
      </c>
      <c r="C44801" s="489" t="s">
        <v>19401</v>
      </c>
      <c r="D44801" s="489" t="s">
        <v>13096</v>
      </c>
    </row>
    <row r="44802" spans="1:4">
      <c r="A44802" s="489" t="str">
        <f t="shared" ref="A44802:A44865" si="700">B44802&amp;C44802</f>
        <v>2392400111小規模多機能型居宅介護</v>
      </c>
      <c r="B44802" s="489">
        <v>2392400111</v>
      </c>
      <c r="C44802" s="489" t="s">
        <v>2082</v>
      </c>
      <c r="D44802" s="489" t="s">
        <v>13096</v>
      </c>
    </row>
    <row r="44803" spans="1:4">
      <c r="A44803" s="489" t="str">
        <f t="shared" si="700"/>
        <v>2392400129介護予防認知症対応型共同生活介護</v>
      </c>
      <c r="B44803" s="489">
        <v>2392400129</v>
      </c>
      <c r="C44803" s="489" t="s">
        <v>2088</v>
      </c>
      <c r="D44803" s="489" t="s">
        <v>13097</v>
      </c>
    </row>
    <row r="44804" spans="1:4">
      <c r="A44804" s="489" t="str">
        <f t="shared" si="700"/>
        <v>2392400129認知症対応型共同生活介護</v>
      </c>
      <c r="B44804" s="489">
        <v>2392400129</v>
      </c>
      <c r="C44804" s="489" t="s">
        <v>2087</v>
      </c>
      <c r="D44804" s="489" t="s">
        <v>13097</v>
      </c>
    </row>
    <row r="44805" spans="1:4">
      <c r="A44805" s="489" t="str">
        <f t="shared" si="700"/>
        <v>2392400145介護予防認知症対応型通所介護</v>
      </c>
      <c r="B44805" s="489">
        <v>2392400145</v>
      </c>
      <c r="C44805" s="489" t="s">
        <v>2517</v>
      </c>
      <c r="D44805" s="489" t="s">
        <v>13098</v>
      </c>
    </row>
    <row r="44806" spans="1:4">
      <c r="A44806" s="489" t="str">
        <f t="shared" si="700"/>
        <v>2392400145通所型サービス（独自／定率）</v>
      </c>
      <c r="B44806" s="489">
        <v>2392400145</v>
      </c>
      <c r="C44806" s="489" t="s">
        <v>2567</v>
      </c>
      <c r="D44806" s="489" t="s">
        <v>13098</v>
      </c>
    </row>
    <row r="44807" spans="1:4">
      <c r="A44807" s="489" t="str">
        <f t="shared" si="700"/>
        <v>2392400145認知症対応型通所介護</v>
      </c>
      <c r="B44807" s="489">
        <v>2392400145</v>
      </c>
      <c r="C44807" s="489" t="s">
        <v>2516</v>
      </c>
      <c r="D44807" s="489" t="s">
        <v>13098</v>
      </c>
    </row>
    <row r="44808" spans="1:4">
      <c r="A44808" s="489" t="str">
        <f t="shared" si="700"/>
        <v>2392400152地域密着型特定施設入居者生活介護（短期利用型）</v>
      </c>
      <c r="B44808" s="489">
        <v>2392400152</v>
      </c>
      <c r="C44808" s="489" t="s">
        <v>19403</v>
      </c>
      <c r="D44808" s="489" t="s">
        <v>13099</v>
      </c>
    </row>
    <row r="44809" spans="1:4">
      <c r="A44809" s="489" t="str">
        <f t="shared" si="700"/>
        <v>2392400152地域密着型特定施設入居者生活介護</v>
      </c>
      <c r="B44809" s="489">
        <v>2392400152</v>
      </c>
      <c r="C44809" s="489" t="s">
        <v>2515</v>
      </c>
      <c r="D44809" s="489" t="s">
        <v>13099</v>
      </c>
    </row>
    <row r="44810" spans="1:4">
      <c r="A44810" s="489" t="str">
        <f t="shared" si="700"/>
        <v>2392400160介護予防認知症対応型共同生活介護</v>
      </c>
      <c r="B44810" s="489">
        <v>2392400160</v>
      </c>
      <c r="C44810" s="489" t="s">
        <v>2088</v>
      </c>
      <c r="D44810" s="489" t="s">
        <v>9332</v>
      </c>
    </row>
    <row r="44811" spans="1:4">
      <c r="A44811" s="489" t="str">
        <f t="shared" si="700"/>
        <v>2392400160認知症対応型共同生活介護</v>
      </c>
      <c r="B44811" s="489">
        <v>2392400160</v>
      </c>
      <c r="C44811" s="489" t="s">
        <v>2087</v>
      </c>
      <c r="D44811" s="489" t="s">
        <v>9332</v>
      </c>
    </row>
    <row r="44812" spans="1:4">
      <c r="A44812" s="489" t="str">
        <f t="shared" si="700"/>
        <v>2392400186介護予防認知症対応型共同生活介護</v>
      </c>
      <c r="B44812" s="489">
        <v>2392400186</v>
      </c>
      <c r="C44812" s="489" t="s">
        <v>2088</v>
      </c>
      <c r="D44812" s="489" t="s">
        <v>13100</v>
      </c>
    </row>
    <row r="44813" spans="1:4">
      <c r="A44813" s="489" t="str">
        <f t="shared" si="700"/>
        <v>2392400186認知症対応型共同生活介護</v>
      </c>
      <c r="B44813" s="489">
        <v>2392400186</v>
      </c>
      <c r="C44813" s="489" t="s">
        <v>2087</v>
      </c>
      <c r="D44813" s="489" t="s">
        <v>13100</v>
      </c>
    </row>
    <row r="44814" spans="1:4">
      <c r="A44814" s="489" t="str">
        <f t="shared" si="700"/>
        <v>2392400194介護予防認知症対応型共同生活介護</v>
      </c>
      <c r="B44814" s="489">
        <v>2392400194</v>
      </c>
      <c r="C44814" s="489" t="s">
        <v>2088</v>
      </c>
      <c r="D44814" s="489" t="s">
        <v>13101</v>
      </c>
    </row>
    <row r="44815" spans="1:4">
      <c r="A44815" s="489" t="str">
        <f t="shared" si="700"/>
        <v>2392400194認知症対応型共同生活介護</v>
      </c>
      <c r="B44815" s="489">
        <v>2392400194</v>
      </c>
      <c r="C44815" s="489" t="s">
        <v>2087</v>
      </c>
      <c r="D44815" s="489" t="s">
        <v>13101</v>
      </c>
    </row>
    <row r="44816" spans="1:4">
      <c r="A44816" s="489" t="str">
        <f t="shared" si="700"/>
        <v>2392400202介護予防認知症対応型共同生活介護</v>
      </c>
      <c r="B44816" s="489">
        <v>2392400202</v>
      </c>
      <c r="C44816" s="489" t="s">
        <v>2088</v>
      </c>
      <c r="D44816" s="489" t="s">
        <v>13102</v>
      </c>
    </row>
    <row r="44817" spans="1:4">
      <c r="A44817" s="489" t="str">
        <f t="shared" si="700"/>
        <v>2392400202認知症対応型共同生活介護</v>
      </c>
      <c r="B44817" s="489">
        <v>2392400202</v>
      </c>
      <c r="C44817" s="489" t="s">
        <v>2087</v>
      </c>
      <c r="D44817" s="489" t="s">
        <v>13102</v>
      </c>
    </row>
    <row r="44818" spans="1:4">
      <c r="A44818" s="489" t="str">
        <f t="shared" si="700"/>
        <v>2392400210介護予防認知症対応型通所介護</v>
      </c>
      <c r="B44818" s="489">
        <v>2392400210</v>
      </c>
      <c r="C44818" s="489" t="s">
        <v>2517</v>
      </c>
      <c r="D44818" s="489" t="s">
        <v>13103</v>
      </c>
    </row>
    <row r="44819" spans="1:4">
      <c r="A44819" s="489" t="str">
        <f t="shared" si="700"/>
        <v>2392400210認知症対応型通所介護</v>
      </c>
      <c r="B44819" s="489">
        <v>2392400210</v>
      </c>
      <c r="C44819" s="489" t="s">
        <v>2516</v>
      </c>
      <c r="D44819" s="489" t="s">
        <v>13103</v>
      </c>
    </row>
    <row r="44820" spans="1:4">
      <c r="A44820" s="489" t="str">
        <f t="shared" si="700"/>
        <v>2392400228地域密着型通所介護</v>
      </c>
      <c r="B44820" s="489">
        <v>2392400228</v>
      </c>
      <c r="C44820" s="489" t="s">
        <v>161</v>
      </c>
      <c r="D44820" s="489" t="s">
        <v>13104</v>
      </c>
    </row>
    <row r="44821" spans="1:4">
      <c r="A44821" s="489" t="str">
        <f t="shared" si="700"/>
        <v>2392400228通所型サービス（独自）</v>
      </c>
      <c r="B44821" s="489">
        <v>2392400228</v>
      </c>
      <c r="C44821" s="489" t="s">
        <v>2570</v>
      </c>
      <c r="D44821" s="489" t="s">
        <v>13104</v>
      </c>
    </row>
    <row r="44822" spans="1:4">
      <c r="A44822" s="489" t="str">
        <f t="shared" si="700"/>
        <v>2392400244看護小規模多機能型居宅介護（短期利用型）</v>
      </c>
      <c r="B44822" s="489">
        <v>2392400244</v>
      </c>
      <c r="C44822" s="489" t="s">
        <v>19402</v>
      </c>
      <c r="D44822" s="489" t="s">
        <v>13105</v>
      </c>
    </row>
    <row r="44823" spans="1:4">
      <c r="A44823" s="489" t="str">
        <f t="shared" si="700"/>
        <v>2392400244看護小規模多機能型居宅介護</v>
      </c>
      <c r="B44823" s="489">
        <v>2392400244</v>
      </c>
      <c r="C44823" s="489" t="s">
        <v>1920</v>
      </c>
      <c r="D44823" s="489" t="s">
        <v>13105</v>
      </c>
    </row>
    <row r="44824" spans="1:4">
      <c r="A44824" s="489" t="str">
        <f t="shared" si="700"/>
        <v>2392400251地域密着型通所介護</v>
      </c>
      <c r="B44824" s="489">
        <v>2392400251</v>
      </c>
      <c r="C44824" s="489" t="s">
        <v>161</v>
      </c>
      <c r="D44824" s="489" t="s">
        <v>13106</v>
      </c>
    </row>
    <row r="44825" spans="1:4">
      <c r="A44825" s="489" t="str">
        <f t="shared" si="700"/>
        <v>2392400277介護予防認知症対応型共同生活介護</v>
      </c>
      <c r="B44825" s="489">
        <v>2392400277</v>
      </c>
      <c r="C44825" s="489" t="s">
        <v>2088</v>
      </c>
      <c r="D44825" s="489" t="s">
        <v>13107</v>
      </c>
    </row>
    <row r="44826" spans="1:4">
      <c r="A44826" s="489" t="str">
        <f t="shared" si="700"/>
        <v>2392400277認知症対応型共同生活介護</v>
      </c>
      <c r="B44826" s="489">
        <v>2392400277</v>
      </c>
      <c r="C44826" s="489" t="s">
        <v>2087</v>
      </c>
      <c r="D44826" s="489" t="s">
        <v>13107</v>
      </c>
    </row>
    <row r="44827" spans="1:4">
      <c r="A44827" s="489" t="str">
        <f t="shared" si="700"/>
        <v>2392400285介護予防認知症対応型通所介護</v>
      </c>
      <c r="B44827" s="489">
        <v>2392400285</v>
      </c>
      <c r="C44827" s="489" t="s">
        <v>2517</v>
      </c>
      <c r="D44827" s="489" t="s">
        <v>13108</v>
      </c>
    </row>
    <row r="44828" spans="1:4">
      <c r="A44828" s="489" t="str">
        <f t="shared" si="700"/>
        <v>2392400285認知症対応型通所介護</v>
      </c>
      <c r="B44828" s="489">
        <v>2392400285</v>
      </c>
      <c r="C44828" s="489" t="s">
        <v>2516</v>
      </c>
      <c r="D44828" s="489" t="s">
        <v>13108</v>
      </c>
    </row>
    <row r="44829" spans="1:4">
      <c r="A44829" s="489" t="str">
        <f t="shared" si="700"/>
        <v>2392400293看護小規模多機能型居宅介護（短期利用型）</v>
      </c>
      <c r="B44829" s="489">
        <v>2392400293</v>
      </c>
      <c r="C44829" s="489" t="s">
        <v>19402</v>
      </c>
      <c r="D44829" s="489" t="s">
        <v>13109</v>
      </c>
    </row>
    <row r="44830" spans="1:4">
      <c r="A44830" s="489" t="str">
        <f t="shared" si="700"/>
        <v>2392400293看護小規模多機能型居宅介護</v>
      </c>
      <c r="B44830" s="489">
        <v>2392400293</v>
      </c>
      <c r="C44830" s="489" t="s">
        <v>1920</v>
      </c>
      <c r="D44830" s="489" t="s">
        <v>13109</v>
      </c>
    </row>
    <row r="44831" spans="1:4">
      <c r="A44831" s="489" t="str">
        <f t="shared" si="700"/>
        <v>2392400301地域密着型通所介護</v>
      </c>
      <c r="B44831" s="489">
        <v>2392400301</v>
      </c>
      <c r="C44831" s="489" t="s">
        <v>161</v>
      </c>
      <c r="D44831" s="489" t="s">
        <v>13110</v>
      </c>
    </row>
    <row r="44832" spans="1:4">
      <c r="A44832" s="489" t="str">
        <f t="shared" si="700"/>
        <v>2392400301通所型サービス（独自）</v>
      </c>
      <c r="B44832" s="489">
        <v>2392400301</v>
      </c>
      <c r="C44832" s="489" t="s">
        <v>2570</v>
      </c>
      <c r="D44832" s="489" t="s">
        <v>13110</v>
      </c>
    </row>
    <row r="44833" spans="1:4">
      <c r="A44833" s="489" t="str">
        <f t="shared" si="700"/>
        <v>2392400301通所型サービス（独自／定率）</v>
      </c>
      <c r="B44833" s="489">
        <v>2392400301</v>
      </c>
      <c r="C44833" s="489" t="s">
        <v>2567</v>
      </c>
      <c r="D44833" s="489" t="s">
        <v>13110</v>
      </c>
    </row>
    <row r="44834" spans="1:4">
      <c r="A44834" s="489" t="str">
        <f t="shared" si="700"/>
        <v>2392400319介護予防認知症対応型共同生活介護</v>
      </c>
      <c r="B44834" s="489">
        <v>2392400319</v>
      </c>
      <c r="C44834" s="489" t="s">
        <v>2088</v>
      </c>
      <c r="D44834" s="489" t="s">
        <v>13111</v>
      </c>
    </row>
    <row r="44835" spans="1:4">
      <c r="A44835" s="489" t="str">
        <f t="shared" si="700"/>
        <v>2392400319認知症対応型共同生活介護</v>
      </c>
      <c r="B44835" s="489">
        <v>2392400319</v>
      </c>
      <c r="C44835" s="489" t="s">
        <v>2087</v>
      </c>
      <c r="D44835" s="489" t="s">
        <v>13111</v>
      </c>
    </row>
    <row r="44836" spans="1:4">
      <c r="A44836" s="489" t="str">
        <f t="shared" si="700"/>
        <v>2392400327地域密着型通所介護</v>
      </c>
      <c r="B44836" s="489">
        <v>2392400327</v>
      </c>
      <c r="C44836" s="489" t="s">
        <v>161</v>
      </c>
      <c r="D44836" s="489" t="s">
        <v>13112</v>
      </c>
    </row>
    <row r="44837" spans="1:4">
      <c r="A44837" s="489" t="str">
        <f t="shared" si="700"/>
        <v>2392400327地域密着型通所介護</v>
      </c>
      <c r="B44837" s="489">
        <v>2392400327</v>
      </c>
      <c r="C44837" s="489" t="s">
        <v>161</v>
      </c>
      <c r="D44837" s="489" t="s">
        <v>13112</v>
      </c>
    </row>
    <row r="44838" spans="1:4">
      <c r="A44838" s="489" t="str">
        <f t="shared" si="700"/>
        <v>2392400327通所型サービス（独自）</v>
      </c>
      <c r="B44838" s="489">
        <v>2392400327</v>
      </c>
      <c r="C44838" s="489" t="s">
        <v>2570</v>
      </c>
      <c r="D44838" s="489" t="s">
        <v>13112</v>
      </c>
    </row>
    <row r="44839" spans="1:4">
      <c r="A44839" s="489" t="str">
        <f t="shared" si="700"/>
        <v>2392400327通所型サービス（独自）</v>
      </c>
      <c r="B44839" s="489">
        <v>2392400327</v>
      </c>
      <c r="C44839" s="489" t="s">
        <v>2570</v>
      </c>
      <c r="D44839" s="489" t="s">
        <v>13112</v>
      </c>
    </row>
    <row r="44840" spans="1:4">
      <c r="A44840" s="489" t="str">
        <f t="shared" si="700"/>
        <v>2392400327通所型サービス（独自／定率）</v>
      </c>
      <c r="B44840" s="489">
        <v>2392400327</v>
      </c>
      <c r="C44840" s="489" t="s">
        <v>2567</v>
      </c>
      <c r="D44840" s="489" t="s">
        <v>13112</v>
      </c>
    </row>
    <row r="44841" spans="1:4">
      <c r="A44841" s="489" t="str">
        <f t="shared" si="700"/>
        <v>2392400327通所型サービス（独自／定率）</v>
      </c>
      <c r="B44841" s="489">
        <v>2392400327</v>
      </c>
      <c r="C44841" s="489" t="s">
        <v>2567</v>
      </c>
      <c r="D44841" s="489" t="s">
        <v>13112</v>
      </c>
    </row>
    <row r="44842" spans="1:4">
      <c r="A44842" s="489" t="str">
        <f t="shared" si="700"/>
        <v>2392400335介護予防小規模多機能型居宅介護</v>
      </c>
      <c r="B44842" s="489">
        <v>2392400335</v>
      </c>
      <c r="C44842" s="489" t="s">
        <v>2518</v>
      </c>
      <c r="D44842" s="489" t="s">
        <v>13113</v>
      </c>
    </row>
    <row r="44843" spans="1:4">
      <c r="A44843" s="489" t="str">
        <f t="shared" si="700"/>
        <v>2392400335小規模多機能型居宅介護</v>
      </c>
      <c r="B44843" s="489">
        <v>2392400335</v>
      </c>
      <c r="C44843" s="489" t="s">
        <v>2082</v>
      </c>
      <c r="D44843" s="489" t="s">
        <v>13113</v>
      </c>
    </row>
    <row r="44844" spans="1:4">
      <c r="A44844" s="489" t="str">
        <f t="shared" si="700"/>
        <v>2392400343地域密着型通所介護</v>
      </c>
      <c r="B44844" s="489">
        <v>2392400343</v>
      </c>
      <c r="C44844" s="489" t="s">
        <v>161</v>
      </c>
      <c r="D44844" s="489" t="s">
        <v>13114</v>
      </c>
    </row>
    <row r="44845" spans="1:4">
      <c r="A44845" s="489" t="str">
        <f t="shared" si="700"/>
        <v>2392400343通所型サービス（独自）</v>
      </c>
      <c r="B44845" s="489">
        <v>2392400343</v>
      </c>
      <c r="C44845" s="489" t="s">
        <v>2570</v>
      </c>
      <c r="D44845" s="489" t="s">
        <v>13114</v>
      </c>
    </row>
    <row r="44846" spans="1:4">
      <c r="A44846" s="489" t="str">
        <f t="shared" si="700"/>
        <v>2392500019介護予防認知症対応型通所介護</v>
      </c>
      <c r="B44846" s="489">
        <v>2392500019</v>
      </c>
      <c r="C44846" s="489" t="s">
        <v>2517</v>
      </c>
      <c r="D44846" s="489" t="s">
        <v>9438</v>
      </c>
    </row>
    <row r="44847" spans="1:4">
      <c r="A44847" s="489" t="str">
        <f t="shared" si="700"/>
        <v>2392500019認知症対応型通所介護</v>
      </c>
      <c r="B44847" s="489">
        <v>2392500019</v>
      </c>
      <c r="C44847" s="489" t="s">
        <v>2516</v>
      </c>
      <c r="D44847" s="489" t="s">
        <v>9438</v>
      </c>
    </row>
    <row r="44848" spans="1:4">
      <c r="A44848" s="489" t="str">
        <f t="shared" si="700"/>
        <v>2392500084介護予防認知症対応型共同生活介護</v>
      </c>
      <c r="B44848" s="489">
        <v>2392500084</v>
      </c>
      <c r="C44848" s="489" t="s">
        <v>2088</v>
      </c>
      <c r="D44848" s="489" t="s">
        <v>13115</v>
      </c>
    </row>
    <row r="44849" spans="1:4">
      <c r="A44849" s="489" t="str">
        <f t="shared" si="700"/>
        <v>2392500084認知症対応型共同生活介護</v>
      </c>
      <c r="B44849" s="489">
        <v>2392500084</v>
      </c>
      <c r="C44849" s="489" t="s">
        <v>2087</v>
      </c>
      <c r="D44849" s="489" t="s">
        <v>13115</v>
      </c>
    </row>
    <row r="44850" spans="1:4">
      <c r="A44850" s="489" t="str">
        <f t="shared" si="700"/>
        <v>2392500092介護予防認知症対応型共同生活介護</v>
      </c>
      <c r="B44850" s="489">
        <v>2392500092</v>
      </c>
      <c r="C44850" s="489" t="s">
        <v>2088</v>
      </c>
      <c r="D44850" s="489" t="s">
        <v>13116</v>
      </c>
    </row>
    <row r="44851" spans="1:4">
      <c r="A44851" s="489" t="str">
        <f t="shared" si="700"/>
        <v>2392500092認知症対応型共同生活介護</v>
      </c>
      <c r="B44851" s="489">
        <v>2392500092</v>
      </c>
      <c r="C44851" s="489" t="s">
        <v>2087</v>
      </c>
      <c r="D44851" s="489" t="s">
        <v>13116</v>
      </c>
    </row>
    <row r="44852" spans="1:4">
      <c r="A44852" s="489" t="str">
        <f t="shared" si="700"/>
        <v>2392500134介護予防小規模多機能型居宅介護</v>
      </c>
      <c r="B44852" s="489">
        <v>2392500134</v>
      </c>
      <c r="C44852" s="489" t="s">
        <v>2518</v>
      </c>
      <c r="D44852" s="489" t="s">
        <v>13118</v>
      </c>
    </row>
    <row r="44853" spans="1:4">
      <c r="A44853" s="489" t="str">
        <f t="shared" si="700"/>
        <v>2392500134小規模多機能型居宅介護</v>
      </c>
      <c r="B44853" s="489">
        <v>2392500134</v>
      </c>
      <c r="C44853" s="489" t="s">
        <v>2082</v>
      </c>
      <c r="D44853" s="489" t="s">
        <v>13118</v>
      </c>
    </row>
    <row r="44854" spans="1:4">
      <c r="A44854" s="489" t="str">
        <f t="shared" si="700"/>
        <v>2392500142介護予防認知症対応型共同生活介護</v>
      </c>
      <c r="B44854" s="489">
        <v>2392500142</v>
      </c>
      <c r="C44854" s="489" t="s">
        <v>2088</v>
      </c>
      <c r="D44854" s="489" t="s">
        <v>13119</v>
      </c>
    </row>
    <row r="44855" spans="1:4">
      <c r="A44855" s="489" t="str">
        <f t="shared" si="700"/>
        <v>2392500142認知症対応型共同生活介護</v>
      </c>
      <c r="B44855" s="489">
        <v>2392500142</v>
      </c>
      <c r="C44855" s="489" t="s">
        <v>2087</v>
      </c>
      <c r="D44855" s="489" t="s">
        <v>13119</v>
      </c>
    </row>
    <row r="44856" spans="1:4">
      <c r="A44856" s="489" t="str">
        <f t="shared" si="700"/>
        <v>2392500159地域密着型介護老人福祉施設</v>
      </c>
      <c r="B44856" s="489">
        <v>2392500159</v>
      </c>
      <c r="C44856" s="489" t="s">
        <v>206</v>
      </c>
      <c r="D44856" s="489" t="s">
        <v>13120</v>
      </c>
    </row>
    <row r="44857" spans="1:4">
      <c r="A44857" s="489" t="str">
        <f t="shared" si="700"/>
        <v>2392500159地域密着型介護老人福祉施設</v>
      </c>
      <c r="B44857" s="489">
        <v>2392500159</v>
      </c>
      <c r="C44857" s="489" t="s">
        <v>206</v>
      </c>
      <c r="D44857" s="489" t="s">
        <v>13120</v>
      </c>
    </row>
    <row r="44858" spans="1:4">
      <c r="A44858" s="489" t="str">
        <f t="shared" si="700"/>
        <v>2392500167介護予防小規模多機能型居宅介護</v>
      </c>
      <c r="B44858" s="489">
        <v>2392500167</v>
      </c>
      <c r="C44858" s="489" t="s">
        <v>2518</v>
      </c>
      <c r="D44858" s="489" t="s">
        <v>13121</v>
      </c>
    </row>
    <row r="44859" spans="1:4">
      <c r="A44859" s="489" t="str">
        <f t="shared" si="700"/>
        <v>2392500167小規模多機能型居宅介護</v>
      </c>
      <c r="B44859" s="489">
        <v>2392500167</v>
      </c>
      <c r="C44859" s="489" t="s">
        <v>2082</v>
      </c>
      <c r="D44859" s="489" t="s">
        <v>13121</v>
      </c>
    </row>
    <row r="44860" spans="1:4">
      <c r="A44860" s="489" t="str">
        <f t="shared" si="700"/>
        <v>2392500183小規模多機能型居宅介護</v>
      </c>
      <c r="B44860" s="489">
        <v>2392500183</v>
      </c>
      <c r="C44860" s="489" t="s">
        <v>2082</v>
      </c>
      <c r="D44860" s="489" t="s">
        <v>13122</v>
      </c>
    </row>
    <row r="44861" spans="1:4">
      <c r="A44861" s="489" t="str">
        <f t="shared" si="700"/>
        <v>2392500209小規模多機能型居宅介護（短期利用型）</v>
      </c>
      <c r="B44861" s="489">
        <v>2392500209</v>
      </c>
      <c r="C44861" s="489" t="s">
        <v>19401</v>
      </c>
      <c r="D44861" s="489" t="s">
        <v>13123</v>
      </c>
    </row>
    <row r="44862" spans="1:4">
      <c r="A44862" s="489" t="str">
        <f t="shared" si="700"/>
        <v>2392500209小規模多機能型居宅介護</v>
      </c>
      <c r="B44862" s="489">
        <v>2392500209</v>
      </c>
      <c r="C44862" s="489" t="s">
        <v>2082</v>
      </c>
      <c r="D44862" s="489" t="s">
        <v>13123</v>
      </c>
    </row>
    <row r="44863" spans="1:4">
      <c r="A44863" s="489" t="str">
        <f t="shared" si="700"/>
        <v>2392500217地域密着型介護老人福祉施設</v>
      </c>
      <c r="B44863" s="489">
        <v>2392500217</v>
      </c>
      <c r="C44863" s="489" t="s">
        <v>206</v>
      </c>
      <c r="D44863" s="489" t="s">
        <v>13124</v>
      </c>
    </row>
    <row r="44864" spans="1:4">
      <c r="A44864" s="489" t="str">
        <f t="shared" si="700"/>
        <v>2392500233介護予防認知症対応型共同生活介護</v>
      </c>
      <c r="B44864" s="489">
        <v>2392500233</v>
      </c>
      <c r="C44864" s="489" t="s">
        <v>2088</v>
      </c>
      <c r="D44864" s="489" t="s">
        <v>13125</v>
      </c>
    </row>
    <row r="44865" spans="1:4">
      <c r="A44865" s="489" t="str">
        <f t="shared" si="700"/>
        <v>2392500233認知症対応型共同生活介護</v>
      </c>
      <c r="B44865" s="489">
        <v>2392500233</v>
      </c>
      <c r="C44865" s="489" t="s">
        <v>2087</v>
      </c>
      <c r="D44865" s="489" t="s">
        <v>13125</v>
      </c>
    </row>
    <row r="44866" spans="1:4">
      <c r="A44866" s="489" t="str">
        <f t="shared" ref="A44866:A44929" si="701">B44866&amp;C44866</f>
        <v>2392500258介護予防認知症対応型通所介護</v>
      </c>
      <c r="B44866" s="489">
        <v>2392500258</v>
      </c>
      <c r="C44866" s="489" t="s">
        <v>2517</v>
      </c>
      <c r="D44866" s="489" t="s">
        <v>13126</v>
      </c>
    </row>
    <row r="44867" spans="1:4">
      <c r="A44867" s="489" t="str">
        <f t="shared" si="701"/>
        <v>2392500258認知症対応型通所介護</v>
      </c>
      <c r="B44867" s="489">
        <v>2392500258</v>
      </c>
      <c r="C44867" s="489" t="s">
        <v>2516</v>
      </c>
      <c r="D44867" s="489" t="s">
        <v>13126</v>
      </c>
    </row>
    <row r="44868" spans="1:4">
      <c r="A44868" s="489" t="str">
        <f t="shared" si="701"/>
        <v>2392500266介護予防認知症対応型共同生活介護</v>
      </c>
      <c r="B44868" s="489">
        <v>2392500266</v>
      </c>
      <c r="C44868" s="489" t="s">
        <v>2088</v>
      </c>
      <c r="D44868" s="489" t="s">
        <v>13127</v>
      </c>
    </row>
    <row r="44869" spans="1:4">
      <c r="A44869" s="489" t="str">
        <f t="shared" si="701"/>
        <v>2392500266介護予防認知症対応型通所介護</v>
      </c>
      <c r="B44869" s="489">
        <v>2392500266</v>
      </c>
      <c r="C44869" s="489" t="s">
        <v>2517</v>
      </c>
      <c r="D44869" s="489" t="s">
        <v>13127</v>
      </c>
    </row>
    <row r="44870" spans="1:4">
      <c r="A44870" s="489" t="str">
        <f t="shared" si="701"/>
        <v>2392500266認知症対応型共同生活介護</v>
      </c>
      <c r="B44870" s="489">
        <v>2392500266</v>
      </c>
      <c r="C44870" s="489" t="s">
        <v>2087</v>
      </c>
      <c r="D44870" s="489" t="s">
        <v>13127</v>
      </c>
    </row>
    <row r="44871" spans="1:4">
      <c r="A44871" s="489" t="str">
        <f t="shared" si="701"/>
        <v>2392500266認知症対応型通所介護</v>
      </c>
      <c r="B44871" s="489">
        <v>2392500266</v>
      </c>
      <c r="C44871" s="489" t="s">
        <v>2516</v>
      </c>
      <c r="D44871" s="489" t="s">
        <v>13127</v>
      </c>
    </row>
    <row r="44872" spans="1:4">
      <c r="A44872" s="489" t="str">
        <f t="shared" si="701"/>
        <v>2392500274地域密着型介護老人福祉施設</v>
      </c>
      <c r="B44872" s="489">
        <v>2392500274</v>
      </c>
      <c r="C44872" s="489" t="s">
        <v>206</v>
      </c>
      <c r="D44872" s="489" t="s">
        <v>13128</v>
      </c>
    </row>
    <row r="44873" spans="1:4">
      <c r="A44873" s="489" t="str">
        <f t="shared" si="701"/>
        <v>2392500282介護予防認知症対応型共同生活介護</v>
      </c>
      <c r="B44873" s="489">
        <v>2392500282</v>
      </c>
      <c r="C44873" s="489" t="s">
        <v>2088</v>
      </c>
      <c r="D44873" s="489" t="s">
        <v>13129</v>
      </c>
    </row>
    <row r="44874" spans="1:4">
      <c r="A44874" s="489" t="str">
        <f t="shared" si="701"/>
        <v>2392500282認知症対応型共同生活介護</v>
      </c>
      <c r="B44874" s="489">
        <v>2392500282</v>
      </c>
      <c r="C44874" s="489" t="s">
        <v>2087</v>
      </c>
      <c r="D44874" s="489" t="s">
        <v>13129</v>
      </c>
    </row>
    <row r="44875" spans="1:4">
      <c r="A44875" s="489" t="str">
        <f t="shared" si="701"/>
        <v>2392500290介護予防小規模多機能型居宅介護</v>
      </c>
      <c r="B44875" s="489">
        <v>2392500290</v>
      </c>
      <c r="C44875" s="489" t="s">
        <v>2518</v>
      </c>
      <c r="D44875" s="489" t="s">
        <v>13130</v>
      </c>
    </row>
    <row r="44876" spans="1:4">
      <c r="A44876" s="489" t="str">
        <f t="shared" si="701"/>
        <v>2392500290小規模多機能型居宅介護</v>
      </c>
      <c r="B44876" s="489">
        <v>2392500290</v>
      </c>
      <c r="C44876" s="489" t="s">
        <v>2082</v>
      </c>
      <c r="D44876" s="489" t="s">
        <v>13130</v>
      </c>
    </row>
    <row r="44877" spans="1:4">
      <c r="A44877" s="489" t="str">
        <f t="shared" si="701"/>
        <v>2392500308地域密着型介護老人福祉施設</v>
      </c>
      <c r="B44877" s="489">
        <v>2392500308</v>
      </c>
      <c r="C44877" s="489" t="s">
        <v>206</v>
      </c>
      <c r="D44877" s="489" t="s">
        <v>13131</v>
      </c>
    </row>
    <row r="44878" spans="1:4">
      <c r="A44878" s="489" t="str">
        <f t="shared" si="701"/>
        <v>2392500316介護予防認知症対応型共同生活介護</v>
      </c>
      <c r="B44878" s="489">
        <v>2392500316</v>
      </c>
      <c r="C44878" s="489" t="s">
        <v>2088</v>
      </c>
      <c r="D44878" s="489" t="s">
        <v>13132</v>
      </c>
    </row>
    <row r="44879" spans="1:4">
      <c r="A44879" s="489" t="str">
        <f t="shared" si="701"/>
        <v>2392500316認知症対応型共同生活介護</v>
      </c>
      <c r="B44879" s="489">
        <v>2392500316</v>
      </c>
      <c r="C44879" s="489" t="s">
        <v>2087</v>
      </c>
      <c r="D44879" s="489" t="s">
        <v>13132</v>
      </c>
    </row>
    <row r="44880" spans="1:4">
      <c r="A44880" s="489" t="str">
        <f t="shared" si="701"/>
        <v>2392500324介護予防小規模多機能型居宅介護</v>
      </c>
      <c r="B44880" s="489">
        <v>2392500324</v>
      </c>
      <c r="C44880" s="489" t="s">
        <v>2518</v>
      </c>
      <c r="D44880" s="489" t="s">
        <v>13133</v>
      </c>
    </row>
    <row r="44881" spans="1:4">
      <c r="A44881" s="489" t="str">
        <f t="shared" si="701"/>
        <v>2392500324小規模多機能型居宅介護</v>
      </c>
      <c r="B44881" s="489">
        <v>2392500324</v>
      </c>
      <c r="C44881" s="489" t="s">
        <v>2082</v>
      </c>
      <c r="D44881" s="489" t="s">
        <v>13133</v>
      </c>
    </row>
    <row r="44882" spans="1:4">
      <c r="A44882" s="489" t="str">
        <f t="shared" si="701"/>
        <v>2392500332介護予防認知症対応型共同生活介護</v>
      </c>
      <c r="B44882" s="489">
        <v>2392500332</v>
      </c>
      <c r="C44882" s="489" t="s">
        <v>2088</v>
      </c>
      <c r="D44882" s="489" t="s">
        <v>13134</v>
      </c>
    </row>
    <row r="44883" spans="1:4">
      <c r="A44883" s="489" t="str">
        <f t="shared" si="701"/>
        <v>2392500332認知症対応型共同生活介護</v>
      </c>
      <c r="B44883" s="489">
        <v>2392500332</v>
      </c>
      <c r="C44883" s="489" t="s">
        <v>2087</v>
      </c>
      <c r="D44883" s="489" t="s">
        <v>13134</v>
      </c>
    </row>
    <row r="44884" spans="1:4">
      <c r="A44884" s="489" t="str">
        <f t="shared" si="701"/>
        <v>2392500340地域密着型介護老人福祉施設</v>
      </c>
      <c r="B44884" s="489">
        <v>2392500340</v>
      </c>
      <c r="C44884" s="489" t="s">
        <v>206</v>
      </c>
      <c r="D44884" s="489" t="s">
        <v>13135</v>
      </c>
    </row>
    <row r="44885" spans="1:4">
      <c r="A44885" s="489" t="str">
        <f t="shared" si="701"/>
        <v>2392500357定期巡回･随時対応型訪問介護看護</v>
      </c>
      <c r="B44885" s="489">
        <v>2392500357</v>
      </c>
      <c r="C44885" s="489" t="s">
        <v>1919</v>
      </c>
      <c r="D44885" s="489" t="s">
        <v>13136</v>
      </c>
    </row>
    <row r="44886" spans="1:4">
      <c r="A44886" s="489" t="str">
        <f t="shared" si="701"/>
        <v>2392500357定期巡回･随時対応型訪問介護看護</v>
      </c>
      <c r="B44886" s="489">
        <v>2392500357</v>
      </c>
      <c r="C44886" s="489" t="s">
        <v>1919</v>
      </c>
      <c r="D44886" s="489" t="s">
        <v>13136</v>
      </c>
    </row>
    <row r="44887" spans="1:4">
      <c r="A44887" s="489" t="str">
        <f t="shared" si="701"/>
        <v>2392500365介護予防認知症対応型共同生活介護</v>
      </c>
      <c r="B44887" s="489">
        <v>2392500365</v>
      </c>
      <c r="C44887" s="489" t="s">
        <v>2088</v>
      </c>
      <c r="D44887" s="489" t="s">
        <v>13137</v>
      </c>
    </row>
    <row r="44888" spans="1:4">
      <c r="A44888" s="489" t="str">
        <f t="shared" si="701"/>
        <v>2392500365認知症対応型共同生活介護</v>
      </c>
      <c r="B44888" s="489">
        <v>2392500365</v>
      </c>
      <c r="C44888" s="489" t="s">
        <v>2087</v>
      </c>
      <c r="D44888" s="489" t="s">
        <v>13137</v>
      </c>
    </row>
    <row r="44889" spans="1:4">
      <c r="A44889" s="489" t="str">
        <f t="shared" si="701"/>
        <v>2392500373地域密着型介護老人福祉施設</v>
      </c>
      <c r="B44889" s="489">
        <v>2392500373</v>
      </c>
      <c r="C44889" s="489" t="s">
        <v>206</v>
      </c>
      <c r="D44889" s="489" t="s">
        <v>13138</v>
      </c>
    </row>
    <row r="44890" spans="1:4">
      <c r="A44890" s="489" t="str">
        <f t="shared" si="701"/>
        <v>2392500381地域密着型通所介護</v>
      </c>
      <c r="B44890" s="489">
        <v>2392500381</v>
      </c>
      <c r="C44890" s="489" t="s">
        <v>161</v>
      </c>
      <c r="D44890" s="489" t="s">
        <v>13139</v>
      </c>
    </row>
    <row r="44891" spans="1:4">
      <c r="A44891" s="489" t="str">
        <f t="shared" si="701"/>
        <v>2392500407地域密着型通所介護</v>
      </c>
      <c r="B44891" s="489">
        <v>2392500407</v>
      </c>
      <c r="C44891" s="489" t="s">
        <v>161</v>
      </c>
      <c r="D44891" s="489" t="s">
        <v>13140</v>
      </c>
    </row>
    <row r="44892" spans="1:4">
      <c r="A44892" s="489" t="str">
        <f t="shared" si="701"/>
        <v>2392500415小規模多機能型居宅介護</v>
      </c>
      <c r="B44892" s="489">
        <v>2392500415</v>
      </c>
      <c r="C44892" s="489" t="s">
        <v>2082</v>
      </c>
      <c r="D44892" s="489" t="s">
        <v>13141</v>
      </c>
    </row>
    <row r="44893" spans="1:4">
      <c r="A44893" s="489" t="str">
        <f t="shared" si="701"/>
        <v>2392500472介護予防認知症対応型共同生活介護（短期利用型）</v>
      </c>
      <c r="B44893" s="489">
        <v>2392500472</v>
      </c>
      <c r="C44893" s="489" t="s">
        <v>19398</v>
      </c>
      <c r="D44893" s="489" t="s">
        <v>13142</v>
      </c>
    </row>
    <row r="44894" spans="1:4">
      <c r="A44894" s="489" t="str">
        <f t="shared" si="701"/>
        <v>2392500472介護予防認知症対応型共同生活介護</v>
      </c>
      <c r="B44894" s="489">
        <v>2392500472</v>
      </c>
      <c r="C44894" s="489" t="s">
        <v>2088</v>
      </c>
      <c r="D44894" s="489" t="s">
        <v>13142</v>
      </c>
    </row>
    <row r="44895" spans="1:4">
      <c r="A44895" s="489" t="str">
        <f t="shared" si="701"/>
        <v>2392500472認知症対応型共同生活介護（短期利用型）</v>
      </c>
      <c r="B44895" s="489">
        <v>2392500472</v>
      </c>
      <c r="C44895" s="489" t="s">
        <v>19399</v>
      </c>
      <c r="D44895" s="489" t="s">
        <v>13142</v>
      </c>
    </row>
    <row r="44896" spans="1:4">
      <c r="A44896" s="489" t="str">
        <f t="shared" si="701"/>
        <v>2392500472認知症対応型共同生活介護</v>
      </c>
      <c r="B44896" s="489">
        <v>2392500472</v>
      </c>
      <c r="C44896" s="489" t="s">
        <v>2087</v>
      </c>
      <c r="D44896" s="489" t="s">
        <v>13142</v>
      </c>
    </row>
    <row r="44897" spans="1:4">
      <c r="A44897" s="489" t="str">
        <f t="shared" si="701"/>
        <v>2392500480地域密着型介護老人福祉施設</v>
      </c>
      <c r="B44897" s="489">
        <v>2392500480</v>
      </c>
      <c r="C44897" s="489" t="s">
        <v>206</v>
      </c>
      <c r="D44897" s="489" t="s">
        <v>13143</v>
      </c>
    </row>
    <row r="44898" spans="1:4">
      <c r="A44898" s="489" t="str">
        <f t="shared" si="701"/>
        <v>2392500498介護予防認知症対応型共同生活介護（短期利用型）</v>
      </c>
      <c r="B44898" s="489">
        <v>2392500498</v>
      </c>
      <c r="C44898" s="489" t="s">
        <v>19398</v>
      </c>
      <c r="D44898" s="489" t="s">
        <v>13144</v>
      </c>
    </row>
    <row r="44899" spans="1:4">
      <c r="A44899" s="489" t="str">
        <f t="shared" si="701"/>
        <v>2392500498介護予防認知症対応型共同生活介護</v>
      </c>
      <c r="B44899" s="489">
        <v>2392500498</v>
      </c>
      <c r="C44899" s="489" t="s">
        <v>2088</v>
      </c>
      <c r="D44899" s="489" t="s">
        <v>13144</v>
      </c>
    </row>
    <row r="44900" spans="1:4">
      <c r="A44900" s="489" t="str">
        <f t="shared" si="701"/>
        <v>2392500498認知症対応型共同生活介護（短期利用型）</v>
      </c>
      <c r="B44900" s="489">
        <v>2392500498</v>
      </c>
      <c r="C44900" s="489" t="s">
        <v>19399</v>
      </c>
      <c r="D44900" s="489" t="s">
        <v>13144</v>
      </c>
    </row>
    <row r="44901" spans="1:4">
      <c r="A44901" s="489" t="str">
        <f t="shared" si="701"/>
        <v>2392500498認知症対応型共同生活介護</v>
      </c>
      <c r="B44901" s="489">
        <v>2392500498</v>
      </c>
      <c r="C44901" s="489" t="s">
        <v>2087</v>
      </c>
      <c r="D44901" s="489" t="s">
        <v>13144</v>
      </c>
    </row>
    <row r="44902" spans="1:4">
      <c r="A44902" s="489" t="str">
        <f t="shared" si="701"/>
        <v>2392500506地域密着型介護老人福祉施設</v>
      </c>
      <c r="B44902" s="489">
        <v>2392500506</v>
      </c>
      <c r="C44902" s="489" t="s">
        <v>206</v>
      </c>
      <c r="D44902" s="489" t="s">
        <v>13145</v>
      </c>
    </row>
    <row r="44903" spans="1:4">
      <c r="A44903" s="489" t="str">
        <f t="shared" si="701"/>
        <v>2392500522地域密着型通所介護</v>
      </c>
      <c r="B44903" s="489">
        <v>2392500522</v>
      </c>
      <c r="C44903" s="489" t="s">
        <v>161</v>
      </c>
      <c r="D44903" s="489" t="s">
        <v>13146</v>
      </c>
    </row>
    <row r="44904" spans="1:4">
      <c r="A44904" s="489" t="str">
        <f t="shared" si="701"/>
        <v>2392500530地域密着型通所介護</v>
      </c>
      <c r="B44904" s="489">
        <v>2392500530</v>
      </c>
      <c r="C44904" s="489" t="s">
        <v>161</v>
      </c>
      <c r="D44904" s="489" t="s">
        <v>13147</v>
      </c>
    </row>
    <row r="44905" spans="1:4">
      <c r="A44905" s="489" t="str">
        <f t="shared" si="701"/>
        <v>2392500548地域密着型通所介護</v>
      </c>
      <c r="B44905" s="489">
        <v>2392500548</v>
      </c>
      <c r="C44905" s="489" t="s">
        <v>161</v>
      </c>
      <c r="D44905" s="489" t="s">
        <v>13148</v>
      </c>
    </row>
    <row r="44906" spans="1:4">
      <c r="A44906" s="489" t="str">
        <f t="shared" si="701"/>
        <v>2392500571地域密着型通所介護</v>
      </c>
      <c r="B44906" s="489">
        <v>2392500571</v>
      </c>
      <c r="C44906" s="489" t="s">
        <v>161</v>
      </c>
      <c r="D44906" s="489" t="s">
        <v>13149</v>
      </c>
    </row>
    <row r="44907" spans="1:4">
      <c r="A44907" s="489" t="str">
        <f t="shared" si="701"/>
        <v>2392500605地域密着型通所介護</v>
      </c>
      <c r="B44907" s="489">
        <v>2392500605</v>
      </c>
      <c r="C44907" s="489" t="s">
        <v>161</v>
      </c>
      <c r="D44907" s="489" t="s">
        <v>13150</v>
      </c>
    </row>
    <row r="44908" spans="1:4">
      <c r="A44908" s="489" t="str">
        <f t="shared" si="701"/>
        <v>2392500613地域密着型通所介護</v>
      </c>
      <c r="B44908" s="489">
        <v>2392500613</v>
      </c>
      <c r="C44908" s="489" t="s">
        <v>161</v>
      </c>
      <c r="D44908" s="489" t="s">
        <v>13151</v>
      </c>
    </row>
    <row r="44909" spans="1:4">
      <c r="A44909" s="489" t="str">
        <f t="shared" si="701"/>
        <v>2392500647地域密着型通所介護</v>
      </c>
      <c r="B44909" s="489">
        <v>2392500647</v>
      </c>
      <c r="C44909" s="489" t="s">
        <v>161</v>
      </c>
      <c r="D44909" s="489" t="s">
        <v>13152</v>
      </c>
    </row>
    <row r="44910" spans="1:4">
      <c r="A44910" s="489" t="str">
        <f t="shared" si="701"/>
        <v>2392500654介護予防認知症対応型共同生活介護</v>
      </c>
      <c r="B44910" s="489">
        <v>2392500654</v>
      </c>
      <c r="C44910" s="489" t="s">
        <v>2088</v>
      </c>
      <c r="D44910" s="489" t="s">
        <v>13153</v>
      </c>
    </row>
    <row r="44911" spans="1:4">
      <c r="A44911" s="489" t="str">
        <f t="shared" si="701"/>
        <v>2392500654認知症対応型共同生活介護</v>
      </c>
      <c r="B44911" s="489">
        <v>2392500654</v>
      </c>
      <c r="C44911" s="489" t="s">
        <v>2087</v>
      </c>
      <c r="D44911" s="489" t="s">
        <v>13153</v>
      </c>
    </row>
    <row r="44912" spans="1:4">
      <c r="A44912" s="489" t="str">
        <f t="shared" si="701"/>
        <v>2392500662介護予防小規模多機能型居宅介護</v>
      </c>
      <c r="B44912" s="489">
        <v>2392500662</v>
      </c>
      <c r="C44912" s="489" t="s">
        <v>2518</v>
      </c>
      <c r="D44912" s="489" t="s">
        <v>13154</v>
      </c>
    </row>
    <row r="44913" spans="1:4">
      <c r="A44913" s="489" t="str">
        <f t="shared" si="701"/>
        <v>2392500662小規模多機能型居宅介護</v>
      </c>
      <c r="B44913" s="489">
        <v>2392500662</v>
      </c>
      <c r="C44913" s="489" t="s">
        <v>2082</v>
      </c>
      <c r="D44913" s="489" t="s">
        <v>13154</v>
      </c>
    </row>
    <row r="44914" spans="1:4">
      <c r="A44914" s="489" t="str">
        <f t="shared" si="701"/>
        <v>2392500688地域密着型通所介護</v>
      </c>
      <c r="B44914" s="489">
        <v>2392500688</v>
      </c>
      <c r="C44914" s="489" t="s">
        <v>161</v>
      </c>
      <c r="D44914" s="489" t="s">
        <v>13155</v>
      </c>
    </row>
    <row r="44915" spans="1:4">
      <c r="A44915" s="489" t="str">
        <f t="shared" si="701"/>
        <v>2392500696地域密着型通所介護</v>
      </c>
      <c r="B44915" s="489">
        <v>2392500696</v>
      </c>
      <c r="C44915" s="489" t="s">
        <v>161</v>
      </c>
      <c r="D44915" s="489" t="s">
        <v>13156</v>
      </c>
    </row>
    <row r="44916" spans="1:4">
      <c r="A44916" s="489" t="str">
        <f t="shared" si="701"/>
        <v>2392500704地域密着型通所介護</v>
      </c>
      <c r="B44916" s="489">
        <v>2392500704</v>
      </c>
      <c r="C44916" s="489" t="s">
        <v>161</v>
      </c>
      <c r="D44916" s="489" t="s">
        <v>13157</v>
      </c>
    </row>
    <row r="44917" spans="1:4">
      <c r="A44917" s="489" t="str">
        <f t="shared" si="701"/>
        <v>2392500720地域密着型通所介護</v>
      </c>
      <c r="B44917" s="489">
        <v>2392500720</v>
      </c>
      <c r="C44917" s="489" t="s">
        <v>161</v>
      </c>
      <c r="D44917" s="489" t="s">
        <v>13158</v>
      </c>
    </row>
    <row r="44918" spans="1:4">
      <c r="A44918" s="489" t="str">
        <f t="shared" si="701"/>
        <v>2392500738介護予防小規模多機能型居宅介護（短期利用型）</v>
      </c>
      <c r="B44918" s="489">
        <v>2392500738</v>
      </c>
      <c r="C44918" s="489" t="s">
        <v>19400</v>
      </c>
      <c r="D44918" s="489" t="s">
        <v>13159</v>
      </c>
    </row>
    <row r="44919" spans="1:4">
      <c r="A44919" s="489" t="str">
        <f t="shared" si="701"/>
        <v>2392500738介護予防小規模多機能型居宅介護</v>
      </c>
      <c r="B44919" s="489">
        <v>2392500738</v>
      </c>
      <c r="C44919" s="489" t="s">
        <v>2518</v>
      </c>
      <c r="D44919" s="489" t="s">
        <v>13159</v>
      </c>
    </row>
    <row r="44920" spans="1:4">
      <c r="A44920" s="489" t="str">
        <f t="shared" si="701"/>
        <v>2392500738小規模多機能型居宅介護（短期利用型）</v>
      </c>
      <c r="B44920" s="489">
        <v>2392500738</v>
      </c>
      <c r="C44920" s="489" t="s">
        <v>19401</v>
      </c>
      <c r="D44920" s="489" t="s">
        <v>13159</v>
      </c>
    </row>
    <row r="44921" spans="1:4">
      <c r="A44921" s="489" t="str">
        <f t="shared" si="701"/>
        <v>2392500738小規模多機能型居宅介護</v>
      </c>
      <c r="B44921" s="489">
        <v>2392500738</v>
      </c>
      <c r="C44921" s="489" t="s">
        <v>2082</v>
      </c>
      <c r="D44921" s="489" t="s">
        <v>13159</v>
      </c>
    </row>
    <row r="44922" spans="1:4">
      <c r="A44922" s="489" t="str">
        <f t="shared" si="701"/>
        <v>2392500746地域密着型通所介護</v>
      </c>
      <c r="B44922" s="489">
        <v>2392500746</v>
      </c>
      <c r="C44922" s="489" t="s">
        <v>161</v>
      </c>
      <c r="D44922" s="489" t="s">
        <v>13160</v>
      </c>
    </row>
    <row r="44923" spans="1:4">
      <c r="A44923" s="489" t="str">
        <f t="shared" si="701"/>
        <v>2392500761介護予防認知症対応型共同生活介護（短期利用型）</v>
      </c>
      <c r="B44923" s="489">
        <v>2392500761</v>
      </c>
      <c r="C44923" s="489" t="s">
        <v>19398</v>
      </c>
      <c r="D44923" s="489" t="s">
        <v>13161</v>
      </c>
    </row>
    <row r="44924" spans="1:4">
      <c r="A44924" s="489" t="str">
        <f t="shared" si="701"/>
        <v>2392500761介護予防認知症対応型共同生活介護</v>
      </c>
      <c r="B44924" s="489">
        <v>2392500761</v>
      </c>
      <c r="C44924" s="489" t="s">
        <v>2088</v>
      </c>
      <c r="D44924" s="489" t="s">
        <v>13161</v>
      </c>
    </row>
    <row r="44925" spans="1:4">
      <c r="A44925" s="489" t="str">
        <f t="shared" si="701"/>
        <v>2392500761介護予防認知症対応型通所介護</v>
      </c>
      <c r="B44925" s="489">
        <v>2392500761</v>
      </c>
      <c r="C44925" s="489" t="s">
        <v>2517</v>
      </c>
      <c r="D44925" s="489" t="s">
        <v>13161</v>
      </c>
    </row>
    <row r="44926" spans="1:4">
      <c r="A44926" s="489" t="str">
        <f t="shared" si="701"/>
        <v>2392500761認知症対応型共同生活介護（短期利用型）</v>
      </c>
      <c r="B44926" s="489">
        <v>2392500761</v>
      </c>
      <c r="C44926" s="489" t="s">
        <v>19399</v>
      </c>
      <c r="D44926" s="489" t="s">
        <v>13161</v>
      </c>
    </row>
    <row r="44927" spans="1:4">
      <c r="A44927" s="489" t="str">
        <f t="shared" si="701"/>
        <v>2392500761認知症対応型共同生活介護</v>
      </c>
      <c r="B44927" s="489">
        <v>2392500761</v>
      </c>
      <c r="C44927" s="489" t="s">
        <v>2087</v>
      </c>
      <c r="D44927" s="489" t="s">
        <v>13161</v>
      </c>
    </row>
    <row r="44928" spans="1:4">
      <c r="A44928" s="489" t="str">
        <f t="shared" si="701"/>
        <v>2392500761認知症対応型通所介護</v>
      </c>
      <c r="B44928" s="489">
        <v>2392500761</v>
      </c>
      <c r="C44928" s="489" t="s">
        <v>2516</v>
      </c>
      <c r="D44928" s="489" t="s">
        <v>13161</v>
      </c>
    </row>
    <row r="44929" spans="1:4">
      <c r="A44929" s="489" t="str">
        <f t="shared" si="701"/>
        <v>2392500787地域密着型通所介護</v>
      </c>
      <c r="B44929" s="489">
        <v>2392500787</v>
      </c>
      <c r="C44929" s="489" t="s">
        <v>161</v>
      </c>
      <c r="D44929" s="489" t="s">
        <v>13162</v>
      </c>
    </row>
    <row r="44930" spans="1:4">
      <c r="A44930" s="489" t="str">
        <f t="shared" ref="A44930:A44993" si="702">B44930&amp;C44930</f>
        <v>2392500787通所型サービス（独自）</v>
      </c>
      <c r="B44930" s="489">
        <v>2392500787</v>
      </c>
      <c r="C44930" s="489" t="s">
        <v>2570</v>
      </c>
      <c r="D44930" s="489" t="s">
        <v>13162</v>
      </c>
    </row>
    <row r="44931" spans="1:4">
      <c r="A44931" s="489" t="str">
        <f t="shared" si="702"/>
        <v>2392500787通所型サービス（独自／定率）</v>
      </c>
      <c r="B44931" s="489">
        <v>2392500787</v>
      </c>
      <c r="C44931" s="489" t="s">
        <v>2567</v>
      </c>
      <c r="D44931" s="489" t="s">
        <v>13162</v>
      </c>
    </row>
    <row r="44932" spans="1:4">
      <c r="A44932" s="489" t="str">
        <f t="shared" si="702"/>
        <v>2392500795地域密着型通所介護</v>
      </c>
      <c r="B44932" s="489">
        <v>2392500795</v>
      </c>
      <c r="C44932" s="489" t="s">
        <v>161</v>
      </c>
      <c r="D44932" s="489" t="s">
        <v>13163</v>
      </c>
    </row>
    <row r="44933" spans="1:4">
      <c r="A44933" s="489" t="str">
        <f t="shared" si="702"/>
        <v>2392500803地域密着型通所介護</v>
      </c>
      <c r="B44933" s="489">
        <v>2392500803</v>
      </c>
      <c r="C44933" s="489" t="s">
        <v>161</v>
      </c>
      <c r="D44933" s="489" t="s">
        <v>13164</v>
      </c>
    </row>
    <row r="44934" spans="1:4">
      <c r="A44934" s="489" t="str">
        <f t="shared" si="702"/>
        <v>2392500803通所型サービス（独自）</v>
      </c>
      <c r="B44934" s="489">
        <v>2392500803</v>
      </c>
      <c r="C44934" s="489" t="s">
        <v>2570</v>
      </c>
      <c r="D44934" s="489" t="s">
        <v>13164</v>
      </c>
    </row>
    <row r="44935" spans="1:4">
      <c r="A44935" s="489" t="str">
        <f t="shared" si="702"/>
        <v>2392500803通所型サービス（独自／定率）</v>
      </c>
      <c r="B44935" s="489">
        <v>2392500803</v>
      </c>
      <c r="C44935" s="489" t="s">
        <v>2567</v>
      </c>
      <c r="D44935" s="489" t="s">
        <v>13164</v>
      </c>
    </row>
    <row r="44936" spans="1:4">
      <c r="A44936" s="489" t="str">
        <f t="shared" si="702"/>
        <v>2392500811介護予防認知症対応型共同生活介護</v>
      </c>
      <c r="B44936" s="489">
        <v>2392500811</v>
      </c>
      <c r="C44936" s="489" t="s">
        <v>2088</v>
      </c>
      <c r="D44936" s="489" t="s">
        <v>13165</v>
      </c>
    </row>
    <row r="44937" spans="1:4">
      <c r="A44937" s="489" t="str">
        <f t="shared" si="702"/>
        <v>2392500811認知症対応型共同生活介護</v>
      </c>
      <c r="B44937" s="489">
        <v>2392500811</v>
      </c>
      <c r="C44937" s="489" t="s">
        <v>2087</v>
      </c>
      <c r="D44937" s="489" t="s">
        <v>13165</v>
      </c>
    </row>
    <row r="44938" spans="1:4">
      <c r="A44938" s="489" t="str">
        <f t="shared" si="702"/>
        <v>2392500829介護予防認知症対応型共同生活介護</v>
      </c>
      <c r="B44938" s="489">
        <v>2392500829</v>
      </c>
      <c r="C44938" s="489" t="s">
        <v>2088</v>
      </c>
      <c r="D44938" s="489" t="s">
        <v>13166</v>
      </c>
    </row>
    <row r="44939" spans="1:4">
      <c r="A44939" s="489" t="str">
        <f t="shared" si="702"/>
        <v>2392500829認知症対応型共同生活介護</v>
      </c>
      <c r="B44939" s="489">
        <v>2392500829</v>
      </c>
      <c r="C44939" s="489" t="s">
        <v>2087</v>
      </c>
      <c r="D44939" s="489" t="s">
        <v>13166</v>
      </c>
    </row>
    <row r="44940" spans="1:4">
      <c r="A44940" s="489" t="str">
        <f t="shared" si="702"/>
        <v>2392500845認知症対応型通所介護</v>
      </c>
      <c r="B44940" s="489">
        <v>2392500845</v>
      </c>
      <c r="C44940" s="489" t="s">
        <v>2516</v>
      </c>
      <c r="D44940" s="489" t="s">
        <v>13167</v>
      </c>
    </row>
    <row r="44941" spans="1:4">
      <c r="A44941" s="489" t="str">
        <f t="shared" si="702"/>
        <v>2392500852地域密着型介護老人福祉施設</v>
      </c>
      <c r="B44941" s="489">
        <v>2392500852</v>
      </c>
      <c r="C44941" s="489" t="s">
        <v>206</v>
      </c>
      <c r="D44941" s="489" t="s">
        <v>13168</v>
      </c>
    </row>
    <row r="44942" spans="1:4">
      <c r="A44942" s="489" t="str">
        <f t="shared" si="702"/>
        <v>2392500860介護予防認知症対応型共同生活介護</v>
      </c>
      <c r="B44942" s="489">
        <v>2392500860</v>
      </c>
      <c r="C44942" s="489" t="s">
        <v>2088</v>
      </c>
      <c r="D44942" s="489" t="s">
        <v>13169</v>
      </c>
    </row>
    <row r="44943" spans="1:4">
      <c r="A44943" s="489" t="str">
        <f t="shared" si="702"/>
        <v>2392500860認知症対応型共同生活介護</v>
      </c>
      <c r="B44943" s="489">
        <v>2392500860</v>
      </c>
      <c r="C44943" s="489" t="s">
        <v>2087</v>
      </c>
      <c r="D44943" s="489" t="s">
        <v>13169</v>
      </c>
    </row>
    <row r="44944" spans="1:4">
      <c r="A44944" s="489" t="str">
        <f t="shared" si="702"/>
        <v>2392500878地域密着型通所介護</v>
      </c>
      <c r="B44944" s="489">
        <v>2392500878</v>
      </c>
      <c r="C44944" s="489" t="s">
        <v>161</v>
      </c>
      <c r="D44944" s="489" t="s">
        <v>9504</v>
      </c>
    </row>
    <row r="44945" spans="1:4">
      <c r="A44945" s="489" t="str">
        <f t="shared" si="702"/>
        <v>2392500878通所型サービス（独自）</v>
      </c>
      <c r="B44945" s="489">
        <v>2392500878</v>
      </c>
      <c r="C44945" s="489" t="s">
        <v>2570</v>
      </c>
      <c r="D44945" s="489" t="s">
        <v>9504</v>
      </c>
    </row>
    <row r="44946" spans="1:4">
      <c r="A44946" s="489" t="str">
        <f t="shared" si="702"/>
        <v>2392500878通所型サービス（独自／定率）</v>
      </c>
      <c r="B44946" s="489">
        <v>2392500878</v>
      </c>
      <c r="C44946" s="489" t="s">
        <v>2567</v>
      </c>
      <c r="D44946" s="489" t="s">
        <v>9504</v>
      </c>
    </row>
    <row r="44947" spans="1:4">
      <c r="A44947" s="489" t="str">
        <f t="shared" si="702"/>
        <v>2392500894地域密着型通所介護</v>
      </c>
      <c r="B44947" s="489">
        <v>2392500894</v>
      </c>
      <c r="C44947" s="489" t="s">
        <v>161</v>
      </c>
      <c r="D44947" s="489" t="s">
        <v>13170</v>
      </c>
    </row>
    <row r="44948" spans="1:4">
      <c r="A44948" s="489" t="str">
        <f t="shared" si="702"/>
        <v>2392500894通所型サービス（独自）</v>
      </c>
      <c r="B44948" s="489">
        <v>2392500894</v>
      </c>
      <c r="C44948" s="489" t="s">
        <v>2570</v>
      </c>
      <c r="D44948" s="489" t="s">
        <v>13170</v>
      </c>
    </row>
    <row r="44949" spans="1:4">
      <c r="A44949" s="489" t="str">
        <f t="shared" si="702"/>
        <v>2392500894通所型サービス（独自／定率）</v>
      </c>
      <c r="B44949" s="489">
        <v>2392500894</v>
      </c>
      <c r="C44949" s="489" t="s">
        <v>2567</v>
      </c>
      <c r="D44949" s="489" t="s">
        <v>13170</v>
      </c>
    </row>
    <row r="44950" spans="1:4">
      <c r="A44950" s="489" t="str">
        <f t="shared" si="702"/>
        <v>2392500902地域密着型通所介護</v>
      </c>
      <c r="B44950" s="489">
        <v>2392500902</v>
      </c>
      <c r="C44950" s="489" t="s">
        <v>161</v>
      </c>
      <c r="D44950" s="489" t="s">
        <v>9554</v>
      </c>
    </row>
    <row r="44951" spans="1:4">
      <c r="A44951" s="489" t="str">
        <f t="shared" si="702"/>
        <v>2392500910地域密着型通所介護</v>
      </c>
      <c r="B44951" s="489">
        <v>2392500910</v>
      </c>
      <c r="C44951" s="489" t="s">
        <v>161</v>
      </c>
      <c r="D44951" s="489" t="s">
        <v>13171</v>
      </c>
    </row>
    <row r="44952" spans="1:4">
      <c r="A44952" s="489" t="str">
        <f t="shared" si="702"/>
        <v>2392500910通所型サービス（独自）</v>
      </c>
      <c r="B44952" s="489">
        <v>2392500910</v>
      </c>
      <c r="C44952" s="489" t="s">
        <v>2570</v>
      </c>
      <c r="D44952" s="489" t="s">
        <v>13171</v>
      </c>
    </row>
    <row r="44953" spans="1:4">
      <c r="A44953" s="489" t="str">
        <f t="shared" si="702"/>
        <v>2392500910通所型サービス（独自／定率）</v>
      </c>
      <c r="B44953" s="489">
        <v>2392500910</v>
      </c>
      <c r="C44953" s="489" t="s">
        <v>2567</v>
      </c>
      <c r="D44953" s="489" t="s">
        <v>13171</v>
      </c>
    </row>
    <row r="44954" spans="1:4">
      <c r="A44954" s="489" t="str">
        <f t="shared" si="702"/>
        <v>2392500936看護小規模多機能型居宅介護（短期利用型）</v>
      </c>
      <c r="B44954" s="489">
        <v>2392500936</v>
      </c>
      <c r="C44954" s="489" t="s">
        <v>19402</v>
      </c>
      <c r="D44954" s="489" t="s">
        <v>13172</v>
      </c>
    </row>
    <row r="44955" spans="1:4">
      <c r="A44955" s="489" t="str">
        <f t="shared" si="702"/>
        <v>2392500936看護小規模多機能型居宅介護</v>
      </c>
      <c r="B44955" s="489">
        <v>2392500936</v>
      </c>
      <c r="C44955" s="489" t="s">
        <v>1920</v>
      </c>
      <c r="D44955" s="489" t="s">
        <v>13172</v>
      </c>
    </row>
    <row r="44956" spans="1:4">
      <c r="A44956" s="489" t="str">
        <f t="shared" si="702"/>
        <v>2392500944地域密着型介護老人福祉施設</v>
      </c>
      <c r="B44956" s="489">
        <v>2392500944</v>
      </c>
      <c r="C44956" s="489" t="s">
        <v>206</v>
      </c>
      <c r="D44956" s="489" t="s">
        <v>13173</v>
      </c>
    </row>
    <row r="44957" spans="1:4">
      <c r="A44957" s="489" t="str">
        <f t="shared" si="702"/>
        <v>2392500951認知症対応型通所介護</v>
      </c>
      <c r="B44957" s="489">
        <v>2392500951</v>
      </c>
      <c r="C44957" s="489" t="s">
        <v>2516</v>
      </c>
      <c r="D44957" s="489" t="s">
        <v>9391</v>
      </c>
    </row>
    <row r="44958" spans="1:4">
      <c r="A44958" s="489" t="str">
        <f t="shared" si="702"/>
        <v>2392500969介護予防認知症対応型共同生活介護（短期利用型）</v>
      </c>
      <c r="B44958" s="489">
        <v>2392500969</v>
      </c>
      <c r="C44958" s="489" t="s">
        <v>19398</v>
      </c>
      <c r="D44958" s="489" t="s">
        <v>13174</v>
      </c>
    </row>
    <row r="44959" spans="1:4">
      <c r="A44959" s="489" t="str">
        <f t="shared" si="702"/>
        <v>2392500969介護予防認知症対応型共同生活介護</v>
      </c>
      <c r="B44959" s="489">
        <v>2392500969</v>
      </c>
      <c r="C44959" s="489" t="s">
        <v>2088</v>
      </c>
      <c r="D44959" s="489" t="s">
        <v>13174</v>
      </c>
    </row>
    <row r="44960" spans="1:4">
      <c r="A44960" s="489" t="str">
        <f t="shared" si="702"/>
        <v>2392500969認知症対応型共同生活介護（短期利用型）</v>
      </c>
      <c r="B44960" s="489">
        <v>2392500969</v>
      </c>
      <c r="C44960" s="489" t="s">
        <v>19399</v>
      </c>
      <c r="D44960" s="489" t="s">
        <v>13174</v>
      </c>
    </row>
    <row r="44961" spans="1:4">
      <c r="A44961" s="489" t="str">
        <f t="shared" si="702"/>
        <v>2392500969認知症対応型共同生活介護</v>
      </c>
      <c r="B44961" s="489">
        <v>2392500969</v>
      </c>
      <c r="C44961" s="489" t="s">
        <v>2087</v>
      </c>
      <c r="D44961" s="489" t="s">
        <v>13174</v>
      </c>
    </row>
    <row r="44962" spans="1:4">
      <c r="A44962" s="489" t="str">
        <f t="shared" si="702"/>
        <v>2392500977介護予防認知症対応型共同生活介護（短期利用型）</v>
      </c>
      <c r="B44962" s="489">
        <v>2392500977</v>
      </c>
      <c r="C44962" s="489" t="s">
        <v>19398</v>
      </c>
      <c r="D44962" s="489" t="s">
        <v>13117</v>
      </c>
    </row>
    <row r="44963" spans="1:4">
      <c r="A44963" s="489" t="str">
        <f t="shared" si="702"/>
        <v>2392500977介護予防認知症対応型共同生活介護</v>
      </c>
      <c r="B44963" s="489">
        <v>2392500977</v>
      </c>
      <c r="C44963" s="489" t="s">
        <v>2088</v>
      </c>
      <c r="D44963" s="489" t="s">
        <v>13117</v>
      </c>
    </row>
    <row r="44964" spans="1:4">
      <c r="A44964" s="489" t="str">
        <f t="shared" si="702"/>
        <v>2392500977認知症対応型共同生活介護（短期利用型）</v>
      </c>
      <c r="B44964" s="489">
        <v>2392500977</v>
      </c>
      <c r="C44964" s="489" t="s">
        <v>19399</v>
      </c>
      <c r="D44964" s="489" t="s">
        <v>13117</v>
      </c>
    </row>
    <row r="44965" spans="1:4">
      <c r="A44965" s="489" t="str">
        <f t="shared" si="702"/>
        <v>2392500977認知症対応型共同生活介護</v>
      </c>
      <c r="B44965" s="489">
        <v>2392500977</v>
      </c>
      <c r="C44965" s="489" t="s">
        <v>2087</v>
      </c>
      <c r="D44965" s="489" t="s">
        <v>13117</v>
      </c>
    </row>
    <row r="44966" spans="1:4">
      <c r="A44966" s="489" t="str">
        <f t="shared" si="702"/>
        <v>2392500993地域密着型通所介護</v>
      </c>
      <c r="B44966" s="489">
        <v>2392500993</v>
      </c>
      <c r="C44966" s="489" t="s">
        <v>161</v>
      </c>
      <c r="D44966" s="489" t="s">
        <v>9461</v>
      </c>
    </row>
    <row r="44967" spans="1:4">
      <c r="A44967" s="489" t="str">
        <f t="shared" si="702"/>
        <v>2392600017小規模多機能型居宅介護（短期利用型）</v>
      </c>
      <c r="B44967" s="489">
        <v>2392600017</v>
      </c>
      <c r="C44967" s="489" t="s">
        <v>19401</v>
      </c>
      <c r="D44967" s="489" t="s">
        <v>13175</v>
      </c>
    </row>
    <row r="44968" spans="1:4">
      <c r="A44968" s="489" t="str">
        <f t="shared" si="702"/>
        <v>2392600017小規模多機能型居宅介護</v>
      </c>
      <c r="B44968" s="489">
        <v>2392600017</v>
      </c>
      <c r="C44968" s="489" t="s">
        <v>2082</v>
      </c>
      <c r="D44968" s="489" t="s">
        <v>13175</v>
      </c>
    </row>
    <row r="44969" spans="1:4">
      <c r="A44969" s="489" t="str">
        <f t="shared" si="702"/>
        <v>2392600017小規模多機能型居宅介護</v>
      </c>
      <c r="B44969" s="489">
        <v>2392600017</v>
      </c>
      <c r="C44969" s="489" t="s">
        <v>2082</v>
      </c>
      <c r="D44969" s="489" t="s">
        <v>13175</v>
      </c>
    </row>
    <row r="44970" spans="1:4">
      <c r="A44970" s="489" t="str">
        <f t="shared" si="702"/>
        <v>2392600025介護予防小規模多機能型居宅介護（短期利用型）</v>
      </c>
      <c r="B44970" s="489">
        <v>2392600025</v>
      </c>
      <c r="C44970" s="489" t="s">
        <v>19400</v>
      </c>
      <c r="D44970" s="489" t="s">
        <v>13176</v>
      </c>
    </row>
    <row r="44971" spans="1:4">
      <c r="A44971" s="489" t="str">
        <f t="shared" si="702"/>
        <v>2392600025介護予防小規模多機能型居宅介護（短期利用型）</v>
      </c>
      <c r="B44971" s="489">
        <v>2392600025</v>
      </c>
      <c r="C44971" s="489" t="s">
        <v>19400</v>
      </c>
      <c r="D44971" s="489" t="s">
        <v>13176</v>
      </c>
    </row>
    <row r="44972" spans="1:4">
      <c r="A44972" s="489" t="str">
        <f t="shared" si="702"/>
        <v>2392600025介護予防小規模多機能型居宅介護</v>
      </c>
      <c r="B44972" s="489">
        <v>2392600025</v>
      </c>
      <c r="C44972" s="489" t="s">
        <v>2518</v>
      </c>
      <c r="D44972" s="489" t="s">
        <v>13176</v>
      </c>
    </row>
    <row r="44973" spans="1:4">
      <c r="A44973" s="489" t="str">
        <f t="shared" si="702"/>
        <v>2392600025介護予防小規模多機能型居宅介護</v>
      </c>
      <c r="B44973" s="489">
        <v>2392600025</v>
      </c>
      <c r="C44973" s="489" t="s">
        <v>2518</v>
      </c>
      <c r="D44973" s="489" t="s">
        <v>13176</v>
      </c>
    </row>
    <row r="44974" spans="1:4">
      <c r="A44974" s="489" t="str">
        <f t="shared" si="702"/>
        <v>2392600025小規模多機能型居宅介護（短期利用型）</v>
      </c>
      <c r="B44974" s="489">
        <v>2392600025</v>
      </c>
      <c r="C44974" s="489" t="s">
        <v>19401</v>
      </c>
      <c r="D44974" s="489" t="s">
        <v>13176</v>
      </c>
    </row>
    <row r="44975" spans="1:4">
      <c r="A44975" s="489" t="str">
        <f t="shared" si="702"/>
        <v>2392600025小規模多機能型居宅介護（短期利用型）</v>
      </c>
      <c r="B44975" s="489">
        <v>2392600025</v>
      </c>
      <c r="C44975" s="489" t="s">
        <v>19401</v>
      </c>
      <c r="D44975" s="489" t="s">
        <v>13176</v>
      </c>
    </row>
    <row r="44976" spans="1:4">
      <c r="A44976" s="489" t="str">
        <f t="shared" si="702"/>
        <v>2392600025小規模多機能型居宅介護</v>
      </c>
      <c r="B44976" s="489">
        <v>2392600025</v>
      </c>
      <c r="C44976" s="489" t="s">
        <v>2082</v>
      </c>
      <c r="D44976" s="489" t="s">
        <v>13176</v>
      </c>
    </row>
    <row r="44977" spans="1:4">
      <c r="A44977" s="489" t="str">
        <f t="shared" si="702"/>
        <v>2392600025小規模多機能型居宅介護</v>
      </c>
      <c r="B44977" s="489">
        <v>2392600025</v>
      </c>
      <c r="C44977" s="489" t="s">
        <v>2082</v>
      </c>
      <c r="D44977" s="489" t="s">
        <v>13176</v>
      </c>
    </row>
    <row r="44978" spans="1:4">
      <c r="A44978" s="489" t="str">
        <f t="shared" si="702"/>
        <v>2392600033介護予防認知症対応型通所介護</v>
      </c>
      <c r="B44978" s="489">
        <v>2392600033</v>
      </c>
      <c r="C44978" s="489" t="s">
        <v>2517</v>
      </c>
      <c r="D44978" s="489" t="s">
        <v>13177</v>
      </c>
    </row>
    <row r="44979" spans="1:4">
      <c r="A44979" s="489" t="str">
        <f t="shared" si="702"/>
        <v>2392600033介護予防認知症対応型通所介護</v>
      </c>
      <c r="B44979" s="489">
        <v>2392600033</v>
      </c>
      <c r="C44979" s="489" t="s">
        <v>2517</v>
      </c>
      <c r="D44979" s="489" t="s">
        <v>13177</v>
      </c>
    </row>
    <row r="44980" spans="1:4">
      <c r="A44980" s="489" t="str">
        <f t="shared" si="702"/>
        <v>2392600033認知症対応型通所介護</v>
      </c>
      <c r="B44980" s="489">
        <v>2392600033</v>
      </c>
      <c r="C44980" s="489" t="s">
        <v>2516</v>
      </c>
      <c r="D44980" s="489" t="s">
        <v>13177</v>
      </c>
    </row>
    <row r="44981" spans="1:4">
      <c r="A44981" s="489" t="str">
        <f t="shared" si="702"/>
        <v>2392600033認知症対応型通所介護</v>
      </c>
      <c r="B44981" s="489">
        <v>2392600033</v>
      </c>
      <c r="C44981" s="489" t="s">
        <v>2516</v>
      </c>
      <c r="D44981" s="489" t="s">
        <v>13177</v>
      </c>
    </row>
    <row r="44982" spans="1:4">
      <c r="A44982" s="489" t="str">
        <f t="shared" si="702"/>
        <v>2392600041介護予防認知症対応型通所介護</v>
      </c>
      <c r="B44982" s="489">
        <v>2392600041</v>
      </c>
      <c r="C44982" s="489" t="s">
        <v>2517</v>
      </c>
      <c r="D44982" s="489" t="s">
        <v>9649</v>
      </c>
    </row>
    <row r="44983" spans="1:4">
      <c r="A44983" s="489" t="str">
        <f t="shared" si="702"/>
        <v>2392600041介護予防認知症対応型通所介護</v>
      </c>
      <c r="B44983" s="489">
        <v>2392600041</v>
      </c>
      <c r="C44983" s="489" t="s">
        <v>2517</v>
      </c>
      <c r="D44983" s="489" t="s">
        <v>9649</v>
      </c>
    </row>
    <row r="44984" spans="1:4">
      <c r="A44984" s="489" t="str">
        <f t="shared" si="702"/>
        <v>2392600041認知症対応型通所介護</v>
      </c>
      <c r="B44984" s="489">
        <v>2392600041</v>
      </c>
      <c r="C44984" s="489" t="s">
        <v>2516</v>
      </c>
      <c r="D44984" s="489" t="s">
        <v>9649</v>
      </c>
    </row>
    <row r="44985" spans="1:4">
      <c r="A44985" s="489" t="str">
        <f t="shared" si="702"/>
        <v>2392600041認知症対応型通所介護</v>
      </c>
      <c r="B44985" s="489">
        <v>2392600041</v>
      </c>
      <c r="C44985" s="489" t="s">
        <v>2516</v>
      </c>
      <c r="D44985" s="489" t="s">
        <v>9649</v>
      </c>
    </row>
    <row r="44986" spans="1:4">
      <c r="A44986" s="489" t="str">
        <f t="shared" si="702"/>
        <v>2392600058介護予防認知症対応型共同生活介護（短期利用型）</v>
      </c>
      <c r="B44986" s="489">
        <v>2392600058</v>
      </c>
      <c r="C44986" s="489" t="s">
        <v>19398</v>
      </c>
      <c r="D44986" s="489" t="s">
        <v>13178</v>
      </c>
    </row>
    <row r="44987" spans="1:4">
      <c r="A44987" s="489" t="str">
        <f t="shared" si="702"/>
        <v>2392600058介護予防認知症対応型共同生活介護（短期利用型）</v>
      </c>
      <c r="B44987" s="489">
        <v>2392600058</v>
      </c>
      <c r="C44987" s="489" t="s">
        <v>19398</v>
      </c>
      <c r="D44987" s="489" t="s">
        <v>13178</v>
      </c>
    </row>
    <row r="44988" spans="1:4">
      <c r="A44988" s="489" t="str">
        <f t="shared" si="702"/>
        <v>2392600058介護予防認知症対応型共同生活介護</v>
      </c>
      <c r="B44988" s="489">
        <v>2392600058</v>
      </c>
      <c r="C44988" s="489" t="s">
        <v>2088</v>
      </c>
      <c r="D44988" s="489" t="s">
        <v>13178</v>
      </c>
    </row>
    <row r="44989" spans="1:4">
      <c r="A44989" s="489" t="str">
        <f t="shared" si="702"/>
        <v>2392600058介護予防認知症対応型共同生活介護</v>
      </c>
      <c r="B44989" s="489">
        <v>2392600058</v>
      </c>
      <c r="C44989" s="489" t="s">
        <v>2088</v>
      </c>
      <c r="D44989" s="489" t="s">
        <v>13178</v>
      </c>
    </row>
    <row r="44990" spans="1:4">
      <c r="A44990" s="489" t="str">
        <f t="shared" si="702"/>
        <v>2392600058認知症対応型共同生活介護（短期利用型）</v>
      </c>
      <c r="B44990" s="489">
        <v>2392600058</v>
      </c>
      <c r="C44990" s="489" t="s">
        <v>19399</v>
      </c>
      <c r="D44990" s="489" t="s">
        <v>13178</v>
      </c>
    </row>
    <row r="44991" spans="1:4">
      <c r="A44991" s="489" t="str">
        <f t="shared" si="702"/>
        <v>2392600058認知症対応型共同生活介護（短期利用型）</v>
      </c>
      <c r="B44991" s="489">
        <v>2392600058</v>
      </c>
      <c r="C44991" s="489" t="s">
        <v>19399</v>
      </c>
      <c r="D44991" s="489" t="s">
        <v>13178</v>
      </c>
    </row>
    <row r="44992" spans="1:4">
      <c r="A44992" s="489" t="str">
        <f t="shared" si="702"/>
        <v>2392600058認知症対応型共同生活介護</v>
      </c>
      <c r="B44992" s="489">
        <v>2392600058</v>
      </c>
      <c r="C44992" s="489" t="s">
        <v>2087</v>
      </c>
      <c r="D44992" s="489" t="s">
        <v>13178</v>
      </c>
    </row>
    <row r="44993" spans="1:4">
      <c r="A44993" s="489" t="str">
        <f t="shared" si="702"/>
        <v>2392600058認知症対応型共同生活介護</v>
      </c>
      <c r="B44993" s="489">
        <v>2392600058</v>
      </c>
      <c r="C44993" s="489" t="s">
        <v>2087</v>
      </c>
      <c r="D44993" s="489" t="s">
        <v>13178</v>
      </c>
    </row>
    <row r="44994" spans="1:4">
      <c r="A44994" s="489" t="str">
        <f t="shared" ref="A44994:A45057" si="703">B44994&amp;C44994</f>
        <v>2392600066小規模多機能型居宅介護（短期利用型）</v>
      </c>
      <c r="B44994" s="489">
        <v>2392600066</v>
      </c>
      <c r="C44994" s="489" t="s">
        <v>19401</v>
      </c>
      <c r="D44994" s="489" t="s">
        <v>13179</v>
      </c>
    </row>
    <row r="44995" spans="1:4">
      <c r="A44995" s="489" t="str">
        <f t="shared" si="703"/>
        <v>2392600066小規模多機能型居宅介護（短期利用型）</v>
      </c>
      <c r="B44995" s="489">
        <v>2392600066</v>
      </c>
      <c r="C44995" s="489" t="s">
        <v>19401</v>
      </c>
      <c r="D44995" s="489" t="s">
        <v>13179</v>
      </c>
    </row>
    <row r="44996" spans="1:4">
      <c r="A44996" s="489" t="str">
        <f t="shared" si="703"/>
        <v>2392600066小規模多機能型居宅介護</v>
      </c>
      <c r="B44996" s="489">
        <v>2392600066</v>
      </c>
      <c r="C44996" s="489" t="s">
        <v>2082</v>
      </c>
      <c r="D44996" s="489" t="s">
        <v>13179</v>
      </c>
    </row>
    <row r="44997" spans="1:4">
      <c r="A44997" s="489" t="str">
        <f t="shared" si="703"/>
        <v>2392600066小規模多機能型居宅介護</v>
      </c>
      <c r="B44997" s="489">
        <v>2392600066</v>
      </c>
      <c r="C44997" s="489" t="s">
        <v>2082</v>
      </c>
      <c r="D44997" s="489" t="s">
        <v>13179</v>
      </c>
    </row>
    <row r="44998" spans="1:4">
      <c r="A44998" s="489" t="str">
        <f t="shared" si="703"/>
        <v>2392600074介護予防小規模多機能型居宅介護</v>
      </c>
      <c r="B44998" s="489">
        <v>2392600074</v>
      </c>
      <c r="C44998" s="489" t="s">
        <v>2518</v>
      </c>
      <c r="D44998" s="489" t="s">
        <v>13180</v>
      </c>
    </row>
    <row r="44999" spans="1:4">
      <c r="A44999" s="489" t="str">
        <f t="shared" si="703"/>
        <v>2392600074介護予防小規模多機能型居宅介護</v>
      </c>
      <c r="B44999" s="489">
        <v>2392600074</v>
      </c>
      <c r="C44999" s="489" t="s">
        <v>2518</v>
      </c>
      <c r="D44999" s="489" t="s">
        <v>13180</v>
      </c>
    </row>
    <row r="45000" spans="1:4">
      <c r="A45000" s="489" t="str">
        <f t="shared" si="703"/>
        <v>2392600074小規模多機能型居宅介護</v>
      </c>
      <c r="B45000" s="489">
        <v>2392600074</v>
      </c>
      <c r="C45000" s="489" t="s">
        <v>2082</v>
      </c>
      <c r="D45000" s="489" t="s">
        <v>13180</v>
      </c>
    </row>
    <row r="45001" spans="1:4">
      <c r="A45001" s="489" t="str">
        <f t="shared" si="703"/>
        <v>2392600074小規模多機能型居宅介護</v>
      </c>
      <c r="B45001" s="489">
        <v>2392600074</v>
      </c>
      <c r="C45001" s="489" t="s">
        <v>2082</v>
      </c>
      <c r="D45001" s="489" t="s">
        <v>13180</v>
      </c>
    </row>
    <row r="45002" spans="1:4">
      <c r="A45002" s="489" t="str">
        <f t="shared" si="703"/>
        <v>2392600082小規模多機能型居宅介護</v>
      </c>
      <c r="B45002" s="489">
        <v>2392600082</v>
      </c>
      <c r="C45002" s="489" t="s">
        <v>2082</v>
      </c>
      <c r="D45002" s="489" t="s">
        <v>13181</v>
      </c>
    </row>
    <row r="45003" spans="1:4">
      <c r="A45003" s="489" t="str">
        <f t="shared" si="703"/>
        <v>2392600082小規模多機能型居宅介護</v>
      </c>
      <c r="B45003" s="489">
        <v>2392600082</v>
      </c>
      <c r="C45003" s="489" t="s">
        <v>2082</v>
      </c>
      <c r="D45003" s="489" t="s">
        <v>13181</v>
      </c>
    </row>
    <row r="45004" spans="1:4">
      <c r="A45004" s="489" t="str">
        <f t="shared" si="703"/>
        <v>2392600090地域密着型介護老人福祉施設</v>
      </c>
      <c r="B45004" s="489">
        <v>2392600090</v>
      </c>
      <c r="C45004" s="489" t="s">
        <v>206</v>
      </c>
      <c r="D45004" s="489" t="s">
        <v>13182</v>
      </c>
    </row>
    <row r="45005" spans="1:4">
      <c r="A45005" s="489" t="str">
        <f t="shared" si="703"/>
        <v>2392600090地域密着型介護老人福祉施設</v>
      </c>
      <c r="B45005" s="489">
        <v>2392600090</v>
      </c>
      <c r="C45005" s="489" t="s">
        <v>206</v>
      </c>
      <c r="D45005" s="489" t="s">
        <v>13182</v>
      </c>
    </row>
    <row r="45006" spans="1:4">
      <c r="A45006" s="489" t="str">
        <f t="shared" si="703"/>
        <v>2392600108看護小規模多機能型居宅介護（短期利用型）</v>
      </c>
      <c r="B45006" s="489">
        <v>2392600108</v>
      </c>
      <c r="C45006" s="489" t="s">
        <v>19402</v>
      </c>
      <c r="D45006" s="489" t="s">
        <v>13183</v>
      </c>
    </row>
    <row r="45007" spans="1:4">
      <c r="A45007" s="489" t="str">
        <f t="shared" si="703"/>
        <v>2392600108看護小規模多機能型居宅介護（短期利用型）</v>
      </c>
      <c r="B45007" s="489">
        <v>2392600108</v>
      </c>
      <c r="C45007" s="489" t="s">
        <v>19402</v>
      </c>
      <c r="D45007" s="489" t="s">
        <v>13183</v>
      </c>
    </row>
    <row r="45008" spans="1:4">
      <c r="A45008" s="489" t="str">
        <f t="shared" si="703"/>
        <v>2392600108看護小規模多機能型居宅介護</v>
      </c>
      <c r="B45008" s="489">
        <v>2392600108</v>
      </c>
      <c r="C45008" s="489" t="s">
        <v>1920</v>
      </c>
      <c r="D45008" s="489" t="s">
        <v>13183</v>
      </c>
    </row>
    <row r="45009" spans="1:4">
      <c r="A45009" s="489" t="str">
        <f t="shared" si="703"/>
        <v>2392600108看護小規模多機能型居宅介護</v>
      </c>
      <c r="B45009" s="489">
        <v>2392600108</v>
      </c>
      <c r="C45009" s="489" t="s">
        <v>1920</v>
      </c>
      <c r="D45009" s="489" t="s">
        <v>13183</v>
      </c>
    </row>
    <row r="45010" spans="1:4">
      <c r="A45010" s="489" t="str">
        <f t="shared" si="703"/>
        <v>2392600116介護予防認知症対応型共同生活介護</v>
      </c>
      <c r="B45010" s="489">
        <v>2392600116</v>
      </c>
      <c r="C45010" s="489" t="s">
        <v>2088</v>
      </c>
      <c r="D45010" s="489" t="s">
        <v>13184</v>
      </c>
    </row>
    <row r="45011" spans="1:4">
      <c r="A45011" s="489" t="str">
        <f t="shared" si="703"/>
        <v>2392600116介護予防認知症対応型共同生活介護</v>
      </c>
      <c r="B45011" s="489">
        <v>2392600116</v>
      </c>
      <c r="C45011" s="489" t="s">
        <v>2088</v>
      </c>
      <c r="D45011" s="489" t="s">
        <v>13184</v>
      </c>
    </row>
    <row r="45012" spans="1:4">
      <c r="A45012" s="489" t="str">
        <f t="shared" si="703"/>
        <v>2392600116認知症対応型共同生活介護</v>
      </c>
      <c r="B45012" s="489">
        <v>2392600116</v>
      </c>
      <c r="C45012" s="489" t="s">
        <v>2087</v>
      </c>
      <c r="D45012" s="489" t="s">
        <v>13184</v>
      </c>
    </row>
    <row r="45013" spans="1:4">
      <c r="A45013" s="489" t="str">
        <f t="shared" si="703"/>
        <v>2392600116認知症対応型共同生活介護</v>
      </c>
      <c r="B45013" s="489">
        <v>2392600116</v>
      </c>
      <c r="C45013" s="489" t="s">
        <v>2087</v>
      </c>
      <c r="D45013" s="489" t="s">
        <v>13184</v>
      </c>
    </row>
    <row r="45014" spans="1:4">
      <c r="A45014" s="489" t="str">
        <f t="shared" si="703"/>
        <v>2392600124介護予防認知症対応型共同生活介護</v>
      </c>
      <c r="B45014" s="489">
        <v>2392600124</v>
      </c>
      <c r="C45014" s="489" t="s">
        <v>2088</v>
      </c>
      <c r="D45014" s="489" t="s">
        <v>13185</v>
      </c>
    </row>
    <row r="45015" spans="1:4">
      <c r="A45015" s="489" t="str">
        <f t="shared" si="703"/>
        <v>2392600124介護予防認知症対応型共同生活介護</v>
      </c>
      <c r="B45015" s="489">
        <v>2392600124</v>
      </c>
      <c r="C45015" s="489" t="s">
        <v>2088</v>
      </c>
      <c r="D45015" s="489" t="s">
        <v>13185</v>
      </c>
    </row>
    <row r="45016" spans="1:4">
      <c r="A45016" s="489" t="str">
        <f t="shared" si="703"/>
        <v>2392600124認知症対応型共同生活介護</v>
      </c>
      <c r="B45016" s="489">
        <v>2392600124</v>
      </c>
      <c r="C45016" s="489" t="s">
        <v>2087</v>
      </c>
      <c r="D45016" s="489" t="s">
        <v>13185</v>
      </c>
    </row>
    <row r="45017" spans="1:4">
      <c r="A45017" s="489" t="str">
        <f t="shared" si="703"/>
        <v>2392600124認知症対応型共同生活介護</v>
      </c>
      <c r="B45017" s="489">
        <v>2392600124</v>
      </c>
      <c r="C45017" s="489" t="s">
        <v>2087</v>
      </c>
      <c r="D45017" s="489" t="s">
        <v>13185</v>
      </c>
    </row>
    <row r="45018" spans="1:4">
      <c r="A45018" s="489" t="str">
        <f t="shared" si="703"/>
        <v>2392600132地域密着型介護老人福祉施設</v>
      </c>
      <c r="B45018" s="489">
        <v>2392600132</v>
      </c>
      <c r="C45018" s="489" t="s">
        <v>206</v>
      </c>
      <c r="D45018" s="489" t="s">
        <v>13186</v>
      </c>
    </row>
    <row r="45019" spans="1:4">
      <c r="A45019" s="489" t="str">
        <f t="shared" si="703"/>
        <v>2392600132地域密着型介護老人福祉施設</v>
      </c>
      <c r="B45019" s="489">
        <v>2392600132</v>
      </c>
      <c r="C45019" s="489" t="s">
        <v>206</v>
      </c>
      <c r="D45019" s="489" t="s">
        <v>13186</v>
      </c>
    </row>
    <row r="45020" spans="1:4">
      <c r="A45020" s="489" t="str">
        <f t="shared" si="703"/>
        <v>2392600140地域密着型介護老人福祉施設</v>
      </c>
      <c r="B45020" s="489">
        <v>2392600140</v>
      </c>
      <c r="C45020" s="489" t="s">
        <v>206</v>
      </c>
      <c r="D45020" s="489" t="s">
        <v>13187</v>
      </c>
    </row>
    <row r="45021" spans="1:4">
      <c r="A45021" s="489" t="str">
        <f t="shared" si="703"/>
        <v>2392600140地域密着型介護老人福祉施設</v>
      </c>
      <c r="B45021" s="489">
        <v>2392600140</v>
      </c>
      <c r="C45021" s="489" t="s">
        <v>206</v>
      </c>
      <c r="D45021" s="489" t="s">
        <v>13187</v>
      </c>
    </row>
    <row r="45022" spans="1:4">
      <c r="A45022" s="489" t="str">
        <f t="shared" si="703"/>
        <v>2392600157介護予防認知症対応型通所介護</v>
      </c>
      <c r="B45022" s="489">
        <v>2392600157</v>
      </c>
      <c r="C45022" s="489" t="s">
        <v>2517</v>
      </c>
      <c r="D45022" s="489" t="s">
        <v>13188</v>
      </c>
    </row>
    <row r="45023" spans="1:4">
      <c r="A45023" s="489" t="str">
        <f t="shared" si="703"/>
        <v>2392600157認知症対応型通所介護</v>
      </c>
      <c r="B45023" s="489">
        <v>2392600157</v>
      </c>
      <c r="C45023" s="489" t="s">
        <v>2516</v>
      </c>
      <c r="D45023" s="489" t="s">
        <v>13188</v>
      </c>
    </row>
    <row r="45024" spans="1:4">
      <c r="A45024" s="489" t="str">
        <f t="shared" si="703"/>
        <v>2392600165介護予防認知症対応型通所介護</v>
      </c>
      <c r="B45024" s="489">
        <v>2392600165</v>
      </c>
      <c r="C45024" s="489" t="s">
        <v>2517</v>
      </c>
      <c r="D45024" s="489" t="s">
        <v>13189</v>
      </c>
    </row>
    <row r="45025" spans="1:4">
      <c r="A45025" s="489" t="str">
        <f t="shared" si="703"/>
        <v>2392600165認知症対応型通所介護</v>
      </c>
      <c r="B45025" s="489">
        <v>2392600165</v>
      </c>
      <c r="C45025" s="489" t="s">
        <v>2516</v>
      </c>
      <c r="D45025" s="489" t="s">
        <v>13189</v>
      </c>
    </row>
    <row r="45026" spans="1:4">
      <c r="A45026" s="489" t="str">
        <f t="shared" si="703"/>
        <v>2392600173看護小規模多機能型居宅介護（短期利用型）</v>
      </c>
      <c r="B45026" s="489">
        <v>2392600173</v>
      </c>
      <c r="C45026" s="489" t="s">
        <v>19402</v>
      </c>
      <c r="D45026" s="489" t="s">
        <v>13190</v>
      </c>
    </row>
    <row r="45027" spans="1:4">
      <c r="A45027" s="489" t="str">
        <f t="shared" si="703"/>
        <v>2392600173看護小規模多機能型居宅介護（短期利用型）</v>
      </c>
      <c r="B45027" s="489">
        <v>2392600173</v>
      </c>
      <c r="C45027" s="489" t="s">
        <v>19402</v>
      </c>
      <c r="D45027" s="489" t="s">
        <v>13190</v>
      </c>
    </row>
    <row r="45028" spans="1:4">
      <c r="A45028" s="489" t="str">
        <f t="shared" si="703"/>
        <v>2392600173看護小規模多機能型居宅介護</v>
      </c>
      <c r="B45028" s="489">
        <v>2392600173</v>
      </c>
      <c r="C45028" s="489" t="s">
        <v>1920</v>
      </c>
      <c r="D45028" s="489" t="s">
        <v>13190</v>
      </c>
    </row>
    <row r="45029" spans="1:4">
      <c r="A45029" s="489" t="str">
        <f t="shared" si="703"/>
        <v>2392600173看護小規模多機能型居宅介護</v>
      </c>
      <c r="B45029" s="489">
        <v>2392600173</v>
      </c>
      <c r="C45029" s="489" t="s">
        <v>1920</v>
      </c>
      <c r="D45029" s="489" t="s">
        <v>13190</v>
      </c>
    </row>
    <row r="45030" spans="1:4">
      <c r="A45030" s="489" t="str">
        <f t="shared" si="703"/>
        <v>2392600181介護予防認知症対応型通所介護</v>
      </c>
      <c r="B45030" s="489">
        <v>2392600181</v>
      </c>
      <c r="C45030" s="489" t="s">
        <v>2517</v>
      </c>
      <c r="D45030" s="489" t="s">
        <v>13191</v>
      </c>
    </row>
    <row r="45031" spans="1:4">
      <c r="A45031" s="489" t="str">
        <f t="shared" si="703"/>
        <v>2392600181介護予防認知症対応型通所介護</v>
      </c>
      <c r="B45031" s="489">
        <v>2392600181</v>
      </c>
      <c r="C45031" s="489" t="s">
        <v>2517</v>
      </c>
      <c r="D45031" s="489" t="s">
        <v>13191</v>
      </c>
    </row>
    <row r="45032" spans="1:4">
      <c r="A45032" s="489" t="str">
        <f t="shared" si="703"/>
        <v>2392600181認知症対応型通所介護</v>
      </c>
      <c r="B45032" s="489">
        <v>2392600181</v>
      </c>
      <c r="C45032" s="489" t="s">
        <v>2516</v>
      </c>
      <c r="D45032" s="489" t="s">
        <v>13191</v>
      </c>
    </row>
    <row r="45033" spans="1:4">
      <c r="A45033" s="489" t="str">
        <f t="shared" si="703"/>
        <v>2392600181認知症対応型通所介護</v>
      </c>
      <c r="B45033" s="489">
        <v>2392600181</v>
      </c>
      <c r="C45033" s="489" t="s">
        <v>2516</v>
      </c>
      <c r="D45033" s="489" t="s">
        <v>13191</v>
      </c>
    </row>
    <row r="45034" spans="1:4">
      <c r="A45034" s="489" t="str">
        <f t="shared" si="703"/>
        <v>2392600199地域密着型通所介護</v>
      </c>
      <c r="B45034" s="489">
        <v>2392600199</v>
      </c>
      <c r="C45034" s="489" t="s">
        <v>161</v>
      </c>
      <c r="D45034" s="489" t="s">
        <v>13192</v>
      </c>
    </row>
    <row r="45035" spans="1:4">
      <c r="A45035" s="489" t="str">
        <f t="shared" si="703"/>
        <v>2392600199地域密着型通所介護</v>
      </c>
      <c r="B45035" s="489">
        <v>2392600199</v>
      </c>
      <c r="C45035" s="489" t="s">
        <v>161</v>
      </c>
      <c r="D45035" s="489" t="s">
        <v>13192</v>
      </c>
    </row>
    <row r="45036" spans="1:4">
      <c r="A45036" s="489" t="str">
        <f t="shared" si="703"/>
        <v>2392600207地域密着型介護老人福祉施設</v>
      </c>
      <c r="B45036" s="489">
        <v>2392600207</v>
      </c>
      <c r="C45036" s="489" t="s">
        <v>206</v>
      </c>
      <c r="D45036" s="489" t="s">
        <v>9752</v>
      </c>
    </row>
    <row r="45037" spans="1:4">
      <c r="A45037" s="489" t="str">
        <f t="shared" si="703"/>
        <v>2392600207地域密着型介護老人福祉施設</v>
      </c>
      <c r="B45037" s="489">
        <v>2392600207</v>
      </c>
      <c r="C45037" s="489" t="s">
        <v>206</v>
      </c>
      <c r="D45037" s="489" t="s">
        <v>9752</v>
      </c>
    </row>
    <row r="45038" spans="1:4">
      <c r="A45038" s="489" t="str">
        <f t="shared" si="703"/>
        <v>2392600215地域密着型介護老人福祉施設</v>
      </c>
      <c r="B45038" s="489">
        <v>2392600215</v>
      </c>
      <c r="C45038" s="489" t="s">
        <v>206</v>
      </c>
      <c r="D45038" s="489" t="s">
        <v>13193</v>
      </c>
    </row>
    <row r="45039" spans="1:4">
      <c r="A45039" s="489" t="str">
        <f t="shared" si="703"/>
        <v>2392600215地域密着型介護老人福祉施設</v>
      </c>
      <c r="B45039" s="489">
        <v>2392600215</v>
      </c>
      <c r="C45039" s="489" t="s">
        <v>206</v>
      </c>
      <c r="D45039" s="489" t="s">
        <v>13193</v>
      </c>
    </row>
    <row r="45040" spans="1:4">
      <c r="A45040" s="489" t="str">
        <f t="shared" si="703"/>
        <v>2392600223地域密着型介護老人福祉施設</v>
      </c>
      <c r="B45040" s="489">
        <v>2392600223</v>
      </c>
      <c r="C45040" s="489" t="s">
        <v>206</v>
      </c>
      <c r="D45040" s="489" t="s">
        <v>13194</v>
      </c>
    </row>
    <row r="45041" spans="1:4">
      <c r="A45041" s="489" t="str">
        <f t="shared" si="703"/>
        <v>2392600223地域密着型介護老人福祉施設</v>
      </c>
      <c r="B45041" s="489">
        <v>2392600223</v>
      </c>
      <c r="C45041" s="489" t="s">
        <v>206</v>
      </c>
      <c r="D45041" s="489" t="s">
        <v>13194</v>
      </c>
    </row>
    <row r="45042" spans="1:4">
      <c r="A45042" s="489" t="str">
        <f t="shared" si="703"/>
        <v>2392600231看護小規模多機能型居宅介護（短期利用型）</v>
      </c>
      <c r="B45042" s="489">
        <v>2392600231</v>
      </c>
      <c r="C45042" s="489" t="s">
        <v>19402</v>
      </c>
      <c r="D45042" s="489" t="s">
        <v>13195</v>
      </c>
    </row>
    <row r="45043" spans="1:4">
      <c r="A45043" s="489" t="str">
        <f t="shared" si="703"/>
        <v>2392600231看護小規模多機能型居宅介護（短期利用型）</v>
      </c>
      <c r="B45043" s="489">
        <v>2392600231</v>
      </c>
      <c r="C45043" s="489" t="s">
        <v>19402</v>
      </c>
      <c r="D45043" s="489" t="s">
        <v>13195</v>
      </c>
    </row>
    <row r="45044" spans="1:4">
      <c r="A45044" s="489" t="str">
        <f t="shared" si="703"/>
        <v>2392600231看護小規模多機能型居宅介護</v>
      </c>
      <c r="B45044" s="489">
        <v>2392600231</v>
      </c>
      <c r="C45044" s="489" t="s">
        <v>1920</v>
      </c>
      <c r="D45044" s="489" t="s">
        <v>13195</v>
      </c>
    </row>
    <row r="45045" spans="1:4">
      <c r="A45045" s="489" t="str">
        <f t="shared" si="703"/>
        <v>2392600231看護小規模多機能型居宅介護</v>
      </c>
      <c r="B45045" s="489">
        <v>2392600231</v>
      </c>
      <c r="C45045" s="489" t="s">
        <v>1920</v>
      </c>
      <c r="D45045" s="489" t="s">
        <v>13195</v>
      </c>
    </row>
    <row r="45046" spans="1:4">
      <c r="A45046" s="489" t="str">
        <f t="shared" si="703"/>
        <v>2392600256地域密着型通所介護</v>
      </c>
      <c r="B45046" s="489">
        <v>2392600256</v>
      </c>
      <c r="C45046" s="489" t="s">
        <v>161</v>
      </c>
      <c r="D45046" s="489" t="s">
        <v>9749</v>
      </c>
    </row>
    <row r="45047" spans="1:4">
      <c r="A45047" s="489" t="str">
        <f t="shared" si="703"/>
        <v>2392600264介護予防認知症対応型共同生活介護</v>
      </c>
      <c r="B45047" s="489">
        <v>2392600264</v>
      </c>
      <c r="C45047" s="489" t="s">
        <v>2088</v>
      </c>
      <c r="D45047" s="489" t="s">
        <v>13196</v>
      </c>
    </row>
    <row r="45048" spans="1:4">
      <c r="A45048" s="489" t="str">
        <f t="shared" si="703"/>
        <v>2392600264介護予防認知症対応型共同生活介護</v>
      </c>
      <c r="B45048" s="489">
        <v>2392600264</v>
      </c>
      <c r="C45048" s="489" t="s">
        <v>2088</v>
      </c>
      <c r="D45048" s="489" t="s">
        <v>13196</v>
      </c>
    </row>
    <row r="45049" spans="1:4">
      <c r="A45049" s="489" t="str">
        <f t="shared" si="703"/>
        <v>2392600264認知症対応型共同生活介護</v>
      </c>
      <c r="B45049" s="489">
        <v>2392600264</v>
      </c>
      <c r="C45049" s="489" t="s">
        <v>2087</v>
      </c>
      <c r="D45049" s="489" t="s">
        <v>13196</v>
      </c>
    </row>
    <row r="45050" spans="1:4">
      <c r="A45050" s="489" t="str">
        <f t="shared" si="703"/>
        <v>2392600264認知症対応型共同生活介護</v>
      </c>
      <c r="B45050" s="489">
        <v>2392600264</v>
      </c>
      <c r="C45050" s="489" t="s">
        <v>2087</v>
      </c>
      <c r="D45050" s="489" t="s">
        <v>13196</v>
      </c>
    </row>
    <row r="45051" spans="1:4">
      <c r="A45051" s="489" t="str">
        <f t="shared" si="703"/>
        <v>2392600272介護予防認知症対応型共同生活介護</v>
      </c>
      <c r="B45051" s="489">
        <v>2392600272</v>
      </c>
      <c r="C45051" s="489" t="s">
        <v>2088</v>
      </c>
      <c r="D45051" s="489" t="s">
        <v>13197</v>
      </c>
    </row>
    <row r="45052" spans="1:4">
      <c r="A45052" s="489" t="str">
        <f t="shared" si="703"/>
        <v>2392600272介護予防認知症対応型共同生活介護</v>
      </c>
      <c r="B45052" s="489">
        <v>2392600272</v>
      </c>
      <c r="C45052" s="489" t="s">
        <v>2088</v>
      </c>
      <c r="D45052" s="489" t="s">
        <v>13197</v>
      </c>
    </row>
    <row r="45053" spans="1:4">
      <c r="A45053" s="489" t="str">
        <f t="shared" si="703"/>
        <v>2392600272認知症対応型共同生活介護</v>
      </c>
      <c r="B45053" s="489">
        <v>2392600272</v>
      </c>
      <c r="C45053" s="489" t="s">
        <v>2087</v>
      </c>
      <c r="D45053" s="489" t="s">
        <v>13197</v>
      </c>
    </row>
    <row r="45054" spans="1:4">
      <c r="A45054" s="489" t="str">
        <f t="shared" si="703"/>
        <v>2392600272認知症対応型共同生活介護</v>
      </c>
      <c r="B45054" s="489">
        <v>2392600272</v>
      </c>
      <c r="C45054" s="489" t="s">
        <v>2087</v>
      </c>
      <c r="D45054" s="489" t="s">
        <v>13197</v>
      </c>
    </row>
    <row r="45055" spans="1:4">
      <c r="A45055" s="489" t="str">
        <f t="shared" si="703"/>
        <v>2392600298地域密着型通所介護</v>
      </c>
      <c r="B45055" s="489">
        <v>2392600298</v>
      </c>
      <c r="C45055" s="489" t="s">
        <v>161</v>
      </c>
      <c r="D45055" s="489" t="s">
        <v>13198</v>
      </c>
    </row>
    <row r="45056" spans="1:4">
      <c r="A45056" s="489" t="str">
        <f t="shared" si="703"/>
        <v>2392600298通所型サービス（独自）</v>
      </c>
      <c r="B45056" s="489">
        <v>2392600298</v>
      </c>
      <c r="C45056" s="489" t="s">
        <v>2570</v>
      </c>
      <c r="D45056" s="489" t="s">
        <v>13198</v>
      </c>
    </row>
    <row r="45057" spans="1:4">
      <c r="A45057" s="489" t="str">
        <f t="shared" si="703"/>
        <v>2392600298通所型サービス（独自／定率）</v>
      </c>
      <c r="B45057" s="489">
        <v>2392600298</v>
      </c>
      <c r="C45057" s="489" t="s">
        <v>2567</v>
      </c>
      <c r="D45057" s="489" t="s">
        <v>13198</v>
      </c>
    </row>
    <row r="45058" spans="1:4">
      <c r="A45058" s="489" t="str">
        <f t="shared" ref="A45058:A45121" si="704">B45058&amp;C45058</f>
        <v>2392600306認知症対応型通所介護</v>
      </c>
      <c r="B45058" s="489">
        <v>2392600306</v>
      </c>
      <c r="C45058" s="489" t="s">
        <v>2516</v>
      </c>
      <c r="D45058" s="489" t="s">
        <v>13199</v>
      </c>
    </row>
    <row r="45059" spans="1:4">
      <c r="A45059" s="489" t="str">
        <f t="shared" si="704"/>
        <v>2392600314地域密着型通所介護</v>
      </c>
      <c r="B45059" s="489">
        <v>2392600314</v>
      </c>
      <c r="C45059" s="489" t="s">
        <v>161</v>
      </c>
      <c r="D45059" s="489" t="s">
        <v>13200</v>
      </c>
    </row>
    <row r="45060" spans="1:4">
      <c r="A45060" s="489" t="str">
        <f t="shared" si="704"/>
        <v>2392600314通所型サービス（独自）</v>
      </c>
      <c r="B45060" s="489">
        <v>2392600314</v>
      </c>
      <c r="C45060" s="489" t="s">
        <v>2570</v>
      </c>
      <c r="D45060" s="489" t="s">
        <v>13200</v>
      </c>
    </row>
    <row r="45061" spans="1:4">
      <c r="A45061" s="489" t="str">
        <f t="shared" si="704"/>
        <v>2392600314通所型サービス（独自／定率）</v>
      </c>
      <c r="B45061" s="489">
        <v>2392600314</v>
      </c>
      <c r="C45061" s="489" t="s">
        <v>2567</v>
      </c>
      <c r="D45061" s="489" t="s">
        <v>13200</v>
      </c>
    </row>
    <row r="45062" spans="1:4">
      <c r="A45062" s="489" t="str">
        <f t="shared" si="704"/>
        <v>2392600348地域密着型通所介護</v>
      </c>
      <c r="B45062" s="489">
        <v>2392600348</v>
      </c>
      <c r="C45062" s="489" t="s">
        <v>161</v>
      </c>
      <c r="D45062" s="489" t="s">
        <v>9686</v>
      </c>
    </row>
    <row r="45063" spans="1:4">
      <c r="A45063" s="489" t="str">
        <f t="shared" si="704"/>
        <v>2392600348通所型サービス（独自）</v>
      </c>
      <c r="B45063" s="489">
        <v>2392600348</v>
      </c>
      <c r="C45063" s="489" t="s">
        <v>2570</v>
      </c>
      <c r="D45063" s="489" t="s">
        <v>9686</v>
      </c>
    </row>
    <row r="45064" spans="1:4">
      <c r="A45064" s="489" t="str">
        <f t="shared" si="704"/>
        <v>2392600355地域密着型通所介護</v>
      </c>
      <c r="B45064" s="489">
        <v>2392600355</v>
      </c>
      <c r="C45064" s="489" t="s">
        <v>161</v>
      </c>
      <c r="D45064" s="489" t="s">
        <v>13202</v>
      </c>
    </row>
    <row r="45065" spans="1:4">
      <c r="A45065" s="489" t="str">
        <f t="shared" si="704"/>
        <v>2392600355通所型サービス（独自）</v>
      </c>
      <c r="B45065" s="489">
        <v>2392600355</v>
      </c>
      <c r="C45065" s="489" t="s">
        <v>2570</v>
      </c>
      <c r="D45065" s="489" t="s">
        <v>13202</v>
      </c>
    </row>
    <row r="45066" spans="1:4">
      <c r="A45066" s="489" t="str">
        <f t="shared" si="704"/>
        <v>2392600363介護予防認知症対応型共同生活介護</v>
      </c>
      <c r="B45066" s="489">
        <v>2392600363</v>
      </c>
      <c r="C45066" s="489" t="s">
        <v>2088</v>
      </c>
      <c r="D45066" s="489" t="s">
        <v>13203</v>
      </c>
    </row>
    <row r="45067" spans="1:4">
      <c r="A45067" s="489" t="str">
        <f t="shared" si="704"/>
        <v>2392600363認知症対応型共同生活介護</v>
      </c>
      <c r="B45067" s="489">
        <v>2392600363</v>
      </c>
      <c r="C45067" s="489" t="s">
        <v>2087</v>
      </c>
      <c r="D45067" s="489" t="s">
        <v>13203</v>
      </c>
    </row>
    <row r="45068" spans="1:4">
      <c r="A45068" s="489" t="str">
        <f t="shared" si="704"/>
        <v>2392600371定期巡回･随時対応型訪問介護看護</v>
      </c>
      <c r="B45068" s="489">
        <v>2392600371</v>
      </c>
      <c r="C45068" s="489" t="s">
        <v>1919</v>
      </c>
      <c r="D45068" s="489" t="s">
        <v>13204</v>
      </c>
    </row>
    <row r="45069" spans="1:4">
      <c r="A45069" s="489" t="str">
        <f t="shared" si="704"/>
        <v>2392600389介護予防認知症対応型共同生活介護（短期利用型）</v>
      </c>
      <c r="B45069" s="489">
        <v>2392600389</v>
      </c>
      <c r="C45069" s="489" t="s">
        <v>19398</v>
      </c>
      <c r="D45069" s="489" t="s">
        <v>13205</v>
      </c>
    </row>
    <row r="45070" spans="1:4">
      <c r="A45070" s="489" t="str">
        <f t="shared" si="704"/>
        <v>2392600389介護予防認知症対応型共同生活介護</v>
      </c>
      <c r="B45070" s="489">
        <v>2392600389</v>
      </c>
      <c r="C45070" s="489" t="s">
        <v>2088</v>
      </c>
      <c r="D45070" s="489" t="s">
        <v>13205</v>
      </c>
    </row>
    <row r="45071" spans="1:4">
      <c r="A45071" s="489" t="str">
        <f t="shared" si="704"/>
        <v>2392600389認知症対応型共同生活介護（短期利用型）</v>
      </c>
      <c r="B45071" s="489">
        <v>2392600389</v>
      </c>
      <c r="C45071" s="489" t="s">
        <v>19399</v>
      </c>
      <c r="D45071" s="489" t="s">
        <v>13205</v>
      </c>
    </row>
    <row r="45072" spans="1:4">
      <c r="A45072" s="489" t="str">
        <f t="shared" si="704"/>
        <v>2392600389認知症対応型共同生活介護</v>
      </c>
      <c r="B45072" s="489">
        <v>2392600389</v>
      </c>
      <c r="C45072" s="489" t="s">
        <v>2087</v>
      </c>
      <c r="D45072" s="489" t="s">
        <v>13205</v>
      </c>
    </row>
    <row r="45073" spans="1:4">
      <c r="A45073" s="489" t="str">
        <f t="shared" si="704"/>
        <v>2392600397介護予防認知症対応型通所介護</v>
      </c>
      <c r="B45073" s="489">
        <v>2392600397</v>
      </c>
      <c r="C45073" s="489" t="s">
        <v>2517</v>
      </c>
      <c r="D45073" s="489" t="s">
        <v>13206</v>
      </c>
    </row>
    <row r="45074" spans="1:4">
      <c r="A45074" s="489" t="str">
        <f t="shared" si="704"/>
        <v>2392600397認知症対応型通所介護</v>
      </c>
      <c r="B45074" s="489">
        <v>2392600397</v>
      </c>
      <c r="C45074" s="489" t="s">
        <v>2516</v>
      </c>
      <c r="D45074" s="489" t="s">
        <v>13206</v>
      </c>
    </row>
    <row r="45075" spans="1:4">
      <c r="A45075" s="489" t="str">
        <f t="shared" si="704"/>
        <v>2392600405地域密着型通所介護</v>
      </c>
      <c r="B45075" s="489">
        <v>2392600405</v>
      </c>
      <c r="C45075" s="489" t="s">
        <v>161</v>
      </c>
      <c r="D45075" s="489" t="s">
        <v>13207</v>
      </c>
    </row>
    <row r="45076" spans="1:4">
      <c r="A45076" s="489" t="str">
        <f t="shared" si="704"/>
        <v>2392600405通所型サービス（独自）</v>
      </c>
      <c r="B45076" s="489">
        <v>2392600405</v>
      </c>
      <c r="C45076" s="489" t="s">
        <v>2570</v>
      </c>
      <c r="D45076" s="489" t="s">
        <v>13207</v>
      </c>
    </row>
    <row r="45077" spans="1:4">
      <c r="A45077" s="489" t="str">
        <f t="shared" si="704"/>
        <v>2392600405通所型サービス（独自／定率）</v>
      </c>
      <c r="B45077" s="489">
        <v>2392600405</v>
      </c>
      <c r="C45077" s="489" t="s">
        <v>2567</v>
      </c>
      <c r="D45077" s="489" t="s">
        <v>13207</v>
      </c>
    </row>
    <row r="45078" spans="1:4">
      <c r="A45078" s="489" t="str">
        <f t="shared" si="704"/>
        <v>2392600413地域密着型通所介護</v>
      </c>
      <c r="B45078" s="489">
        <v>2392600413</v>
      </c>
      <c r="C45078" s="489" t="s">
        <v>161</v>
      </c>
      <c r="D45078" s="489" t="s">
        <v>13208</v>
      </c>
    </row>
    <row r="45079" spans="1:4">
      <c r="A45079" s="489" t="str">
        <f t="shared" si="704"/>
        <v>2392600413通所型サービス（独自）</v>
      </c>
      <c r="B45079" s="489">
        <v>2392600413</v>
      </c>
      <c r="C45079" s="489" t="s">
        <v>2570</v>
      </c>
      <c r="D45079" s="489" t="s">
        <v>13208</v>
      </c>
    </row>
    <row r="45080" spans="1:4">
      <c r="A45080" s="489" t="str">
        <f t="shared" si="704"/>
        <v>2392600439地域密着型通所介護</v>
      </c>
      <c r="B45080" s="489">
        <v>2392600439</v>
      </c>
      <c r="C45080" s="489" t="s">
        <v>161</v>
      </c>
      <c r="D45080" s="489" t="s">
        <v>13209</v>
      </c>
    </row>
    <row r="45081" spans="1:4">
      <c r="A45081" s="489" t="str">
        <f t="shared" si="704"/>
        <v>2392600439通所型サービス（独自）</v>
      </c>
      <c r="B45081" s="489">
        <v>2392600439</v>
      </c>
      <c r="C45081" s="489" t="s">
        <v>2570</v>
      </c>
      <c r="D45081" s="489" t="s">
        <v>13209</v>
      </c>
    </row>
    <row r="45082" spans="1:4">
      <c r="A45082" s="489" t="str">
        <f t="shared" si="704"/>
        <v>2392600447地域密着型通所介護</v>
      </c>
      <c r="B45082" s="489">
        <v>2392600447</v>
      </c>
      <c r="C45082" s="489" t="s">
        <v>161</v>
      </c>
      <c r="D45082" s="489" t="s">
        <v>13210</v>
      </c>
    </row>
    <row r="45083" spans="1:4">
      <c r="A45083" s="489" t="str">
        <f t="shared" si="704"/>
        <v>2392600447通所型サービス（独自）</v>
      </c>
      <c r="B45083" s="489">
        <v>2392600447</v>
      </c>
      <c r="C45083" s="489" t="s">
        <v>2570</v>
      </c>
      <c r="D45083" s="489" t="s">
        <v>13210</v>
      </c>
    </row>
    <row r="45084" spans="1:4">
      <c r="A45084" s="489" t="str">
        <f t="shared" si="704"/>
        <v>2392600454地域密着型通所介護</v>
      </c>
      <c r="B45084" s="489">
        <v>2392600454</v>
      </c>
      <c r="C45084" s="489" t="s">
        <v>161</v>
      </c>
      <c r="D45084" s="489" t="s">
        <v>13211</v>
      </c>
    </row>
    <row r="45085" spans="1:4">
      <c r="A45085" s="489" t="str">
        <f t="shared" si="704"/>
        <v>2392600454通所型サービス（独自）</v>
      </c>
      <c r="B45085" s="489">
        <v>2392600454</v>
      </c>
      <c r="C45085" s="489" t="s">
        <v>2570</v>
      </c>
      <c r="D45085" s="489" t="s">
        <v>13211</v>
      </c>
    </row>
    <row r="45086" spans="1:4">
      <c r="A45086" s="489" t="str">
        <f t="shared" si="704"/>
        <v>2392600462地域密着型通所介護</v>
      </c>
      <c r="B45086" s="489">
        <v>2392600462</v>
      </c>
      <c r="C45086" s="489" t="s">
        <v>161</v>
      </c>
      <c r="D45086" s="489" t="s">
        <v>9747</v>
      </c>
    </row>
    <row r="45087" spans="1:4">
      <c r="A45087" s="489" t="str">
        <f t="shared" si="704"/>
        <v>2392600462通所型サービス（独自）</v>
      </c>
      <c r="B45087" s="489">
        <v>2392600462</v>
      </c>
      <c r="C45087" s="489" t="s">
        <v>2570</v>
      </c>
      <c r="D45087" s="489" t="s">
        <v>9747</v>
      </c>
    </row>
    <row r="45088" spans="1:4">
      <c r="A45088" s="489" t="str">
        <f t="shared" si="704"/>
        <v>2392600470地域密着型通所介護</v>
      </c>
      <c r="B45088" s="489">
        <v>2392600470</v>
      </c>
      <c r="C45088" s="489" t="s">
        <v>161</v>
      </c>
      <c r="D45088" s="489" t="s">
        <v>13212</v>
      </c>
    </row>
    <row r="45089" spans="1:4">
      <c r="A45089" s="489" t="str">
        <f t="shared" si="704"/>
        <v>2392600470通所型サービス（独自）</v>
      </c>
      <c r="B45089" s="489">
        <v>2392600470</v>
      </c>
      <c r="C45089" s="489" t="s">
        <v>2570</v>
      </c>
      <c r="D45089" s="489" t="s">
        <v>13212</v>
      </c>
    </row>
    <row r="45090" spans="1:4">
      <c r="A45090" s="489" t="str">
        <f t="shared" si="704"/>
        <v>2392600488地域密着型通所介護</v>
      </c>
      <c r="B45090" s="489">
        <v>2392600488</v>
      </c>
      <c r="C45090" s="489" t="s">
        <v>161</v>
      </c>
      <c r="D45090" s="489" t="s">
        <v>9708</v>
      </c>
    </row>
    <row r="45091" spans="1:4">
      <c r="A45091" s="489" t="str">
        <f t="shared" si="704"/>
        <v>2392600488通所型サービス（独自）</v>
      </c>
      <c r="B45091" s="489">
        <v>2392600488</v>
      </c>
      <c r="C45091" s="489" t="s">
        <v>2570</v>
      </c>
      <c r="D45091" s="489" t="s">
        <v>9708</v>
      </c>
    </row>
    <row r="45092" spans="1:4">
      <c r="A45092" s="489" t="str">
        <f t="shared" si="704"/>
        <v>2392600496介護予防認知症対応型共同生活介護</v>
      </c>
      <c r="B45092" s="489">
        <v>2392600496</v>
      </c>
      <c r="C45092" s="489" t="s">
        <v>2088</v>
      </c>
      <c r="D45092" s="489" t="s">
        <v>19487</v>
      </c>
    </row>
    <row r="45093" spans="1:4">
      <c r="A45093" s="489" t="str">
        <f t="shared" si="704"/>
        <v>2392600496認知症対応型共同生活介護</v>
      </c>
      <c r="B45093" s="489">
        <v>2392600496</v>
      </c>
      <c r="C45093" s="489" t="s">
        <v>2087</v>
      </c>
      <c r="D45093" s="489" t="s">
        <v>19487</v>
      </c>
    </row>
    <row r="45094" spans="1:4">
      <c r="A45094" s="489" t="str">
        <f t="shared" si="704"/>
        <v>2392700023介護予防認知症対応型共同生活介護</v>
      </c>
      <c r="B45094" s="489">
        <v>2392700023</v>
      </c>
      <c r="C45094" s="489" t="s">
        <v>2088</v>
      </c>
      <c r="D45094" s="489" t="s">
        <v>13213</v>
      </c>
    </row>
    <row r="45095" spans="1:4">
      <c r="A45095" s="489" t="str">
        <f t="shared" si="704"/>
        <v>2392700023認知症対応型共同生活介護</v>
      </c>
      <c r="B45095" s="489">
        <v>2392700023</v>
      </c>
      <c r="C45095" s="489" t="s">
        <v>2087</v>
      </c>
      <c r="D45095" s="489" t="s">
        <v>13213</v>
      </c>
    </row>
    <row r="45096" spans="1:4">
      <c r="A45096" s="489" t="str">
        <f t="shared" si="704"/>
        <v>2392700031介護予防認知症対応型共同生活介護（短期利用型）</v>
      </c>
      <c r="B45096" s="489">
        <v>2392700031</v>
      </c>
      <c r="C45096" s="489" t="s">
        <v>19398</v>
      </c>
      <c r="D45096" s="489" t="s">
        <v>13214</v>
      </c>
    </row>
    <row r="45097" spans="1:4">
      <c r="A45097" s="489" t="str">
        <f t="shared" si="704"/>
        <v>2392700031介護予防認知症対応型共同生活介護</v>
      </c>
      <c r="B45097" s="489">
        <v>2392700031</v>
      </c>
      <c r="C45097" s="489" t="s">
        <v>2088</v>
      </c>
      <c r="D45097" s="489" t="s">
        <v>13214</v>
      </c>
    </row>
    <row r="45098" spans="1:4">
      <c r="A45098" s="489" t="str">
        <f t="shared" si="704"/>
        <v>2392700031認知症対応型共同生活介護（短期利用型）</v>
      </c>
      <c r="B45098" s="489">
        <v>2392700031</v>
      </c>
      <c r="C45098" s="489" t="s">
        <v>19399</v>
      </c>
      <c r="D45098" s="489" t="s">
        <v>13214</v>
      </c>
    </row>
    <row r="45099" spans="1:4">
      <c r="A45099" s="489" t="str">
        <f t="shared" si="704"/>
        <v>2392700031認知症対応型共同生活介護</v>
      </c>
      <c r="B45099" s="489">
        <v>2392700031</v>
      </c>
      <c r="C45099" s="489" t="s">
        <v>2087</v>
      </c>
      <c r="D45099" s="489" t="s">
        <v>13214</v>
      </c>
    </row>
    <row r="45100" spans="1:4">
      <c r="A45100" s="489" t="str">
        <f t="shared" si="704"/>
        <v>2392700049介護予防認知症対応型共同生活介護</v>
      </c>
      <c r="B45100" s="489">
        <v>2392700049</v>
      </c>
      <c r="C45100" s="489" t="s">
        <v>2088</v>
      </c>
      <c r="D45100" s="489" t="s">
        <v>13215</v>
      </c>
    </row>
    <row r="45101" spans="1:4">
      <c r="A45101" s="489" t="str">
        <f t="shared" si="704"/>
        <v>2392700049認知症対応型共同生活介護</v>
      </c>
      <c r="B45101" s="489">
        <v>2392700049</v>
      </c>
      <c r="C45101" s="489" t="s">
        <v>2087</v>
      </c>
      <c r="D45101" s="489" t="s">
        <v>13215</v>
      </c>
    </row>
    <row r="45102" spans="1:4">
      <c r="A45102" s="489" t="str">
        <f t="shared" si="704"/>
        <v>2392700056地域密着型通所介護</v>
      </c>
      <c r="B45102" s="489">
        <v>2392700056</v>
      </c>
      <c r="C45102" s="489" t="s">
        <v>161</v>
      </c>
      <c r="D45102" s="489" t="s">
        <v>13216</v>
      </c>
    </row>
    <row r="45103" spans="1:4">
      <c r="A45103" s="489" t="str">
        <f t="shared" si="704"/>
        <v>2392800039介護予防認知症対応型共同生活介護</v>
      </c>
      <c r="B45103" s="489">
        <v>2392800039</v>
      </c>
      <c r="C45103" s="489" t="s">
        <v>2088</v>
      </c>
      <c r="D45103" s="489" t="s">
        <v>13217</v>
      </c>
    </row>
    <row r="45104" spans="1:4">
      <c r="A45104" s="489" t="str">
        <f t="shared" si="704"/>
        <v>2392800039認知症対応型共同生活介護</v>
      </c>
      <c r="B45104" s="489">
        <v>2392800039</v>
      </c>
      <c r="C45104" s="489" t="s">
        <v>2087</v>
      </c>
      <c r="D45104" s="489" t="s">
        <v>13217</v>
      </c>
    </row>
    <row r="45105" spans="1:4">
      <c r="A45105" s="489" t="str">
        <f t="shared" si="704"/>
        <v>2392800047介護予防認知症対応型共同生活介護（短期利用型）</v>
      </c>
      <c r="B45105" s="489">
        <v>2392800047</v>
      </c>
      <c r="C45105" s="489" t="s">
        <v>19398</v>
      </c>
      <c r="D45105" s="489" t="s">
        <v>13218</v>
      </c>
    </row>
    <row r="45106" spans="1:4">
      <c r="A45106" s="489" t="str">
        <f t="shared" si="704"/>
        <v>2392800047介護予防認知症対応型共同生活介護</v>
      </c>
      <c r="B45106" s="489">
        <v>2392800047</v>
      </c>
      <c r="C45106" s="489" t="s">
        <v>2088</v>
      </c>
      <c r="D45106" s="489" t="s">
        <v>13218</v>
      </c>
    </row>
    <row r="45107" spans="1:4">
      <c r="A45107" s="489" t="str">
        <f t="shared" si="704"/>
        <v>2392800047認知症対応型共同生活介護（短期利用型）</v>
      </c>
      <c r="B45107" s="489">
        <v>2392800047</v>
      </c>
      <c r="C45107" s="489" t="s">
        <v>19399</v>
      </c>
      <c r="D45107" s="489" t="s">
        <v>13218</v>
      </c>
    </row>
    <row r="45108" spans="1:4">
      <c r="A45108" s="489" t="str">
        <f t="shared" si="704"/>
        <v>2392800047認知症対応型共同生活介護</v>
      </c>
      <c r="B45108" s="489">
        <v>2392800047</v>
      </c>
      <c r="C45108" s="489" t="s">
        <v>2087</v>
      </c>
      <c r="D45108" s="489" t="s">
        <v>13218</v>
      </c>
    </row>
    <row r="45109" spans="1:4">
      <c r="A45109" s="489" t="str">
        <f t="shared" si="704"/>
        <v>2392800054介護予防小規模多機能型居宅介護（短期利用型）</v>
      </c>
      <c r="B45109" s="489">
        <v>2392800054</v>
      </c>
      <c r="C45109" s="489" t="s">
        <v>19400</v>
      </c>
      <c r="D45109" s="489" t="s">
        <v>13219</v>
      </c>
    </row>
    <row r="45110" spans="1:4">
      <c r="A45110" s="489" t="str">
        <f t="shared" si="704"/>
        <v>2392800054介護予防小規模多機能型居宅介護</v>
      </c>
      <c r="B45110" s="489">
        <v>2392800054</v>
      </c>
      <c r="C45110" s="489" t="s">
        <v>2518</v>
      </c>
      <c r="D45110" s="489" t="s">
        <v>13219</v>
      </c>
    </row>
    <row r="45111" spans="1:4">
      <c r="A45111" s="489" t="str">
        <f t="shared" si="704"/>
        <v>2392800054小規模多機能型居宅介護（短期利用型）</v>
      </c>
      <c r="B45111" s="489">
        <v>2392800054</v>
      </c>
      <c r="C45111" s="489" t="s">
        <v>19401</v>
      </c>
      <c r="D45111" s="489" t="s">
        <v>13219</v>
      </c>
    </row>
    <row r="45112" spans="1:4">
      <c r="A45112" s="489" t="str">
        <f t="shared" si="704"/>
        <v>2392800054小規模多機能型居宅介護</v>
      </c>
      <c r="B45112" s="489">
        <v>2392800054</v>
      </c>
      <c r="C45112" s="489" t="s">
        <v>2082</v>
      </c>
      <c r="D45112" s="489" t="s">
        <v>13219</v>
      </c>
    </row>
    <row r="45113" spans="1:4">
      <c r="A45113" s="489" t="str">
        <f t="shared" si="704"/>
        <v>2392800062地域密着型通所介護</v>
      </c>
      <c r="B45113" s="489">
        <v>2392800062</v>
      </c>
      <c r="C45113" s="489" t="s">
        <v>161</v>
      </c>
      <c r="D45113" s="489" t="s">
        <v>9892</v>
      </c>
    </row>
    <row r="45114" spans="1:4">
      <c r="A45114" s="489" t="str">
        <f t="shared" si="704"/>
        <v>2392800062地域密着型通所介護</v>
      </c>
      <c r="B45114" s="489">
        <v>2392800062</v>
      </c>
      <c r="C45114" s="489" t="s">
        <v>161</v>
      </c>
      <c r="D45114" s="489" t="s">
        <v>9892</v>
      </c>
    </row>
    <row r="45115" spans="1:4">
      <c r="A45115" s="489" t="str">
        <f t="shared" si="704"/>
        <v>2392800070介護予防認知症対応型共同生活介護</v>
      </c>
      <c r="B45115" s="489">
        <v>2392800070</v>
      </c>
      <c r="C45115" s="489" t="s">
        <v>2088</v>
      </c>
      <c r="D45115" s="489" t="s">
        <v>13220</v>
      </c>
    </row>
    <row r="45116" spans="1:4">
      <c r="A45116" s="489" t="str">
        <f t="shared" si="704"/>
        <v>2392800070認知症対応型共同生活介護</v>
      </c>
      <c r="B45116" s="489">
        <v>2392800070</v>
      </c>
      <c r="C45116" s="489" t="s">
        <v>2087</v>
      </c>
      <c r="D45116" s="489" t="s">
        <v>13220</v>
      </c>
    </row>
    <row r="45117" spans="1:4">
      <c r="A45117" s="489" t="str">
        <f t="shared" si="704"/>
        <v>2392800088地域密着型通所介護</v>
      </c>
      <c r="B45117" s="489">
        <v>2392800088</v>
      </c>
      <c r="C45117" s="489" t="s">
        <v>161</v>
      </c>
      <c r="D45117" s="489" t="s">
        <v>13221</v>
      </c>
    </row>
    <row r="45118" spans="1:4">
      <c r="A45118" s="489" t="str">
        <f t="shared" si="704"/>
        <v>2392800104介護予防認知症対応型共同生活介護</v>
      </c>
      <c r="B45118" s="489">
        <v>2392800104</v>
      </c>
      <c r="C45118" s="489" t="s">
        <v>2088</v>
      </c>
      <c r="D45118" s="489" t="s">
        <v>13222</v>
      </c>
    </row>
    <row r="45119" spans="1:4">
      <c r="A45119" s="489" t="str">
        <f t="shared" si="704"/>
        <v>2392800104認知症対応型共同生活介護</v>
      </c>
      <c r="B45119" s="489">
        <v>2392800104</v>
      </c>
      <c r="C45119" s="489" t="s">
        <v>2087</v>
      </c>
      <c r="D45119" s="489" t="s">
        <v>13222</v>
      </c>
    </row>
    <row r="45120" spans="1:4">
      <c r="A45120" s="489" t="str">
        <f t="shared" si="704"/>
        <v>2392800112地域密着型通所介護</v>
      </c>
      <c r="B45120" s="489">
        <v>2392800112</v>
      </c>
      <c r="C45120" s="489" t="s">
        <v>161</v>
      </c>
      <c r="D45120" s="489" t="s">
        <v>13223</v>
      </c>
    </row>
    <row r="45121" spans="1:4">
      <c r="A45121" s="489" t="str">
        <f t="shared" si="704"/>
        <v>2392800120地域密着型通所介護</v>
      </c>
      <c r="B45121" s="489">
        <v>2392800120</v>
      </c>
      <c r="C45121" s="489" t="s">
        <v>161</v>
      </c>
      <c r="D45121" s="489" t="s">
        <v>11092</v>
      </c>
    </row>
    <row r="45122" spans="1:4">
      <c r="A45122" s="489" t="str">
        <f t="shared" ref="A45122:A45185" si="705">B45122&amp;C45122</f>
        <v>2392800120地域密着型通所介護</v>
      </c>
      <c r="B45122" s="489">
        <v>2392800120</v>
      </c>
      <c r="C45122" s="489" t="s">
        <v>161</v>
      </c>
      <c r="D45122" s="489" t="s">
        <v>11092</v>
      </c>
    </row>
    <row r="45123" spans="1:4">
      <c r="A45123" s="489" t="str">
        <f t="shared" si="705"/>
        <v>2392800138地域密着型通所介護</v>
      </c>
      <c r="B45123" s="489">
        <v>2392800138</v>
      </c>
      <c r="C45123" s="489" t="s">
        <v>161</v>
      </c>
      <c r="D45123" s="489" t="s">
        <v>13224</v>
      </c>
    </row>
    <row r="45124" spans="1:4">
      <c r="A45124" s="489" t="str">
        <f t="shared" si="705"/>
        <v>2392800138地域密着型通所介護</v>
      </c>
      <c r="B45124" s="489">
        <v>2392800138</v>
      </c>
      <c r="C45124" s="489" t="s">
        <v>161</v>
      </c>
      <c r="D45124" s="489" t="s">
        <v>13224</v>
      </c>
    </row>
    <row r="45125" spans="1:4">
      <c r="A45125" s="489" t="str">
        <f t="shared" si="705"/>
        <v>2392800146介護予防認知症対応型通所介護</v>
      </c>
      <c r="B45125" s="489">
        <v>2392800146</v>
      </c>
      <c r="C45125" s="489" t="s">
        <v>2517</v>
      </c>
      <c r="D45125" s="489" t="s">
        <v>13225</v>
      </c>
    </row>
    <row r="45126" spans="1:4">
      <c r="A45126" s="489" t="str">
        <f t="shared" si="705"/>
        <v>2392800146認知症対応型通所介護</v>
      </c>
      <c r="B45126" s="489">
        <v>2392800146</v>
      </c>
      <c r="C45126" s="489" t="s">
        <v>2516</v>
      </c>
      <c r="D45126" s="489" t="s">
        <v>13225</v>
      </c>
    </row>
    <row r="45127" spans="1:4">
      <c r="A45127" s="489" t="str">
        <f t="shared" si="705"/>
        <v>2392800153定期巡回･随時対応型訪問介護看護</v>
      </c>
      <c r="B45127" s="489">
        <v>2392800153</v>
      </c>
      <c r="C45127" s="489" t="s">
        <v>1919</v>
      </c>
      <c r="D45127" s="489" t="s">
        <v>13226</v>
      </c>
    </row>
    <row r="45128" spans="1:4">
      <c r="A45128" s="489" t="str">
        <f t="shared" si="705"/>
        <v>2392900029介護予防認知症対応型共同生活介護</v>
      </c>
      <c r="B45128" s="489">
        <v>2392900029</v>
      </c>
      <c r="C45128" s="489" t="s">
        <v>2088</v>
      </c>
      <c r="D45128" s="489" t="s">
        <v>13227</v>
      </c>
    </row>
    <row r="45129" spans="1:4">
      <c r="A45129" s="489" t="str">
        <f t="shared" si="705"/>
        <v>2392900029認知症対応型共同生活介護</v>
      </c>
      <c r="B45129" s="489">
        <v>2392900029</v>
      </c>
      <c r="C45129" s="489" t="s">
        <v>2087</v>
      </c>
      <c r="D45129" s="489" t="s">
        <v>13227</v>
      </c>
    </row>
    <row r="45130" spans="1:4">
      <c r="A45130" s="489" t="str">
        <f t="shared" si="705"/>
        <v>2392900037介護予防認知症対応型共同生活介護</v>
      </c>
      <c r="B45130" s="489">
        <v>2392900037</v>
      </c>
      <c r="C45130" s="489" t="s">
        <v>2088</v>
      </c>
      <c r="D45130" s="489" t="s">
        <v>13228</v>
      </c>
    </row>
    <row r="45131" spans="1:4">
      <c r="A45131" s="489" t="str">
        <f t="shared" si="705"/>
        <v>2392900037認知症対応型共同生活介護</v>
      </c>
      <c r="B45131" s="489">
        <v>2392900037</v>
      </c>
      <c r="C45131" s="489" t="s">
        <v>2087</v>
      </c>
      <c r="D45131" s="489" t="s">
        <v>13228</v>
      </c>
    </row>
    <row r="45132" spans="1:4">
      <c r="A45132" s="489" t="str">
        <f t="shared" si="705"/>
        <v>2392900052介護予防認知症対応型共同生活介護（短期利用型）</v>
      </c>
      <c r="B45132" s="489">
        <v>2392900052</v>
      </c>
      <c r="C45132" s="489" t="s">
        <v>19398</v>
      </c>
      <c r="D45132" s="489" t="s">
        <v>13229</v>
      </c>
    </row>
    <row r="45133" spans="1:4">
      <c r="A45133" s="489" t="str">
        <f t="shared" si="705"/>
        <v>2392900052介護予防認知症対応型共同生活介護</v>
      </c>
      <c r="B45133" s="489">
        <v>2392900052</v>
      </c>
      <c r="C45133" s="489" t="s">
        <v>2088</v>
      </c>
      <c r="D45133" s="489" t="s">
        <v>13229</v>
      </c>
    </row>
    <row r="45134" spans="1:4">
      <c r="A45134" s="489" t="str">
        <f t="shared" si="705"/>
        <v>2392900052認知症対応型共同生活介護（短期利用型）</v>
      </c>
      <c r="B45134" s="489">
        <v>2392900052</v>
      </c>
      <c r="C45134" s="489" t="s">
        <v>19399</v>
      </c>
      <c r="D45134" s="489" t="s">
        <v>13229</v>
      </c>
    </row>
    <row r="45135" spans="1:4">
      <c r="A45135" s="489" t="str">
        <f t="shared" si="705"/>
        <v>2392900052認知症対応型共同生活介護</v>
      </c>
      <c r="B45135" s="489">
        <v>2392900052</v>
      </c>
      <c r="C45135" s="489" t="s">
        <v>2087</v>
      </c>
      <c r="D45135" s="489" t="s">
        <v>13229</v>
      </c>
    </row>
    <row r="45136" spans="1:4">
      <c r="A45136" s="489" t="str">
        <f t="shared" si="705"/>
        <v>2392900060地域密着型特定施設入居者生活介護</v>
      </c>
      <c r="B45136" s="489">
        <v>2392900060</v>
      </c>
      <c r="C45136" s="489" t="s">
        <v>2515</v>
      </c>
      <c r="D45136" s="489" t="s">
        <v>13230</v>
      </c>
    </row>
    <row r="45137" spans="1:4">
      <c r="A45137" s="489" t="str">
        <f t="shared" si="705"/>
        <v>2392900078介護予防認知症対応型共同生活介護</v>
      </c>
      <c r="B45137" s="489">
        <v>2392900078</v>
      </c>
      <c r="C45137" s="489" t="s">
        <v>2088</v>
      </c>
      <c r="D45137" s="489" t="s">
        <v>13231</v>
      </c>
    </row>
    <row r="45138" spans="1:4">
      <c r="A45138" s="489" t="str">
        <f t="shared" si="705"/>
        <v>2392900078介護予防認知症対応型通所介護</v>
      </c>
      <c r="B45138" s="489">
        <v>2392900078</v>
      </c>
      <c r="C45138" s="489" t="s">
        <v>2517</v>
      </c>
      <c r="D45138" s="489" t="s">
        <v>13231</v>
      </c>
    </row>
    <row r="45139" spans="1:4">
      <c r="A45139" s="489" t="str">
        <f t="shared" si="705"/>
        <v>2392900078認知症対応型共同生活介護</v>
      </c>
      <c r="B45139" s="489">
        <v>2392900078</v>
      </c>
      <c r="C45139" s="489" t="s">
        <v>2087</v>
      </c>
      <c r="D45139" s="489" t="s">
        <v>13231</v>
      </c>
    </row>
    <row r="45140" spans="1:4">
      <c r="A45140" s="489" t="str">
        <f t="shared" si="705"/>
        <v>2392900078認知症対応型通所介護</v>
      </c>
      <c r="B45140" s="489">
        <v>2392900078</v>
      </c>
      <c r="C45140" s="489" t="s">
        <v>2516</v>
      </c>
      <c r="D45140" s="489" t="s">
        <v>13231</v>
      </c>
    </row>
    <row r="45141" spans="1:4">
      <c r="A45141" s="489" t="str">
        <f t="shared" si="705"/>
        <v>2392900086介護予防認知症対応型共同生活介護（短期利用型）</v>
      </c>
      <c r="B45141" s="489">
        <v>2392900086</v>
      </c>
      <c r="C45141" s="489" t="s">
        <v>19398</v>
      </c>
      <c r="D45141" s="489" t="s">
        <v>13232</v>
      </c>
    </row>
    <row r="45142" spans="1:4">
      <c r="A45142" s="489" t="str">
        <f t="shared" si="705"/>
        <v>2392900086介護予防認知症対応型共同生活介護</v>
      </c>
      <c r="B45142" s="489">
        <v>2392900086</v>
      </c>
      <c r="C45142" s="489" t="s">
        <v>2088</v>
      </c>
      <c r="D45142" s="489" t="s">
        <v>13232</v>
      </c>
    </row>
    <row r="45143" spans="1:4">
      <c r="A45143" s="489" t="str">
        <f t="shared" si="705"/>
        <v>2392900086認知症対応型共同生活介護（短期利用型）</v>
      </c>
      <c r="B45143" s="489">
        <v>2392900086</v>
      </c>
      <c r="C45143" s="489" t="s">
        <v>19399</v>
      </c>
      <c r="D45143" s="489" t="s">
        <v>13232</v>
      </c>
    </row>
    <row r="45144" spans="1:4">
      <c r="A45144" s="489" t="str">
        <f t="shared" si="705"/>
        <v>2392900086認知症対応型共同生活介護</v>
      </c>
      <c r="B45144" s="489">
        <v>2392900086</v>
      </c>
      <c r="C45144" s="489" t="s">
        <v>2087</v>
      </c>
      <c r="D45144" s="489" t="s">
        <v>13232</v>
      </c>
    </row>
    <row r="45145" spans="1:4">
      <c r="A45145" s="489" t="str">
        <f t="shared" si="705"/>
        <v>2392900094介護予防小規模多機能型居宅介護（短期利用型）</v>
      </c>
      <c r="B45145" s="489">
        <v>2392900094</v>
      </c>
      <c r="C45145" s="489" t="s">
        <v>19400</v>
      </c>
      <c r="D45145" s="489" t="s">
        <v>13233</v>
      </c>
    </row>
    <row r="45146" spans="1:4">
      <c r="A45146" s="489" t="str">
        <f t="shared" si="705"/>
        <v>2392900094介護予防小規模多機能型居宅介護</v>
      </c>
      <c r="B45146" s="489">
        <v>2392900094</v>
      </c>
      <c r="C45146" s="489" t="s">
        <v>2518</v>
      </c>
      <c r="D45146" s="489" t="s">
        <v>13233</v>
      </c>
    </row>
    <row r="45147" spans="1:4">
      <c r="A45147" s="489" t="str">
        <f t="shared" si="705"/>
        <v>2392900094小規模多機能型居宅介護（短期利用型）</v>
      </c>
      <c r="B45147" s="489">
        <v>2392900094</v>
      </c>
      <c r="C45147" s="489" t="s">
        <v>19401</v>
      </c>
      <c r="D45147" s="489" t="s">
        <v>13233</v>
      </c>
    </row>
    <row r="45148" spans="1:4">
      <c r="A45148" s="489" t="str">
        <f t="shared" si="705"/>
        <v>2392900094小規模多機能型居宅介護</v>
      </c>
      <c r="B45148" s="489">
        <v>2392900094</v>
      </c>
      <c r="C45148" s="489" t="s">
        <v>2082</v>
      </c>
      <c r="D45148" s="489" t="s">
        <v>13233</v>
      </c>
    </row>
    <row r="45149" spans="1:4">
      <c r="A45149" s="489" t="str">
        <f t="shared" si="705"/>
        <v>2392900128介護予防認知症対応型共同生活介護</v>
      </c>
      <c r="B45149" s="489">
        <v>2392900128</v>
      </c>
      <c r="C45149" s="489" t="s">
        <v>2088</v>
      </c>
      <c r="D45149" s="489" t="s">
        <v>13234</v>
      </c>
    </row>
    <row r="45150" spans="1:4">
      <c r="A45150" s="489" t="str">
        <f t="shared" si="705"/>
        <v>2392900128認知症対応型共同生活介護</v>
      </c>
      <c r="B45150" s="489">
        <v>2392900128</v>
      </c>
      <c r="C45150" s="489" t="s">
        <v>2087</v>
      </c>
      <c r="D45150" s="489" t="s">
        <v>13234</v>
      </c>
    </row>
    <row r="45151" spans="1:4">
      <c r="A45151" s="489" t="str">
        <f t="shared" si="705"/>
        <v>2392900136介護予防小規模多機能型居宅介護（短期利用型）</v>
      </c>
      <c r="B45151" s="489">
        <v>2392900136</v>
      </c>
      <c r="C45151" s="489" t="s">
        <v>19400</v>
      </c>
      <c r="D45151" s="489" t="s">
        <v>13235</v>
      </c>
    </row>
    <row r="45152" spans="1:4">
      <c r="A45152" s="489" t="str">
        <f t="shared" si="705"/>
        <v>2392900136介護予防小規模多機能型居宅介護</v>
      </c>
      <c r="B45152" s="489">
        <v>2392900136</v>
      </c>
      <c r="C45152" s="489" t="s">
        <v>2518</v>
      </c>
      <c r="D45152" s="489" t="s">
        <v>13235</v>
      </c>
    </row>
    <row r="45153" spans="1:4">
      <c r="A45153" s="489" t="str">
        <f t="shared" si="705"/>
        <v>2392900136小規模多機能型居宅介護（短期利用型）</v>
      </c>
      <c r="B45153" s="489">
        <v>2392900136</v>
      </c>
      <c r="C45153" s="489" t="s">
        <v>19401</v>
      </c>
      <c r="D45153" s="489" t="s">
        <v>13235</v>
      </c>
    </row>
    <row r="45154" spans="1:4">
      <c r="A45154" s="489" t="str">
        <f t="shared" si="705"/>
        <v>2392900136小規模多機能型居宅介護</v>
      </c>
      <c r="B45154" s="489">
        <v>2392900136</v>
      </c>
      <c r="C45154" s="489" t="s">
        <v>2082</v>
      </c>
      <c r="D45154" s="489" t="s">
        <v>13235</v>
      </c>
    </row>
    <row r="45155" spans="1:4">
      <c r="A45155" s="489" t="str">
        <f t="shared" si="705"/>
        <v>2392900144地域密着型通所介護</v>
      </c>
      <c r="B45155" s="489">
        <v>2392900144</v>
      </c>
      <c r="C45155" s="489" t="s">
        <v>161</v>
      </c>
      <c r="D45155" s="489" t="s">
        <v>13236</v>
      </c>
    </row>
    <row r="45156" spans="1:4">
      <c r="A45156" s="489" t="str">
        <f t="shared" si="705"/>
        <v>2392900144通所型サービス（独自）</v>
      </c>
      <c r="B45156" s="489">
        <v>2392900144</v>
      </c>
      <c r="C45156" s="489" t="s">
        <v>2570</v>
      </c>
      <c r="D45156" s="489" t="s">
        <v>13236</v>
      </c>
    </row>
    <row r="45157" spans="1:4">
      <c r="A45157" s="489" t="str">
        <f t="shared" si="705"/>
        <v>2392900169通所型サービス（独自）</v>
      </c>
      <c r="B45157" s="489">
        <v>2392900169</v>
      </c>
      <c r="C45157" s="489" t="s">
        <v>2570</v>
      </c>
      <c r="D45157" s="489" t="s">
        <v>13237</v>
      </c>
    </row>
    <row r="45158" spans="1:4">
      <c r="A45158" s="489" t="str">
        <f t="shared" si="705"/>
        <v>2392900169通所型サービス（独自）</v>
      </c>
      <c r="B45158" s="489">
        <v>2392900169</v>
      </c>
      <c r="C45158" s="489" t="s">
        <v>2570</v>
      </c>
      <c r="D45158" s="489" t="s">
        <v>13237</v>
      </c>
    </row>
    <row r="45159" spans="1:4">
      <c r="A45159" s="489" t="str">
        <f t="shared" si="705"/>
        <v>2392900185地域密着型通所介護</v>
      </c>
      <c r="B45159" s="489">
        <v>2392900185</v>
      </c>
      <c r="C45159" s="489" t="s">
        <v>161</v>
      </c>
      <c r="D45159" s="489" t="s">
        <v>8623</v>
      </c>
    </row>
    <row r="45160" spans="1:4">
      <c r="A45160" s="489" t="str">
        <f t="shared" si="705"/>
        <v>2392900201地域密着型通所介護</v>
      </c>
      <c r="B45160" s="489">
        <v>2392900201</v>
      </c>
      <c r="C45160" s="489" t="s">
        <v>161</v>
      </c>
      <c r="D45160" s="489" t="s">
        <v>13238</v>
      </c>
    </row>
    <row r="45161" spans="1:4">
      <c r="A45161" s="489" t="str">
        <f t="shared" si="705"/>
        <v>2392900201通所型サービス（独自）</v>
      </c>
      <c r="B45161" s="489">
        <v>2392900201</v>
      </c>
      <c r="C45161" s="489" t="s">
        <v>2570</v>
      </c>
      <c r="D45161" s="489" t="s">
        <v>13238</v>
      </c>
    </row>
    <row r="45162" spans="1:4">
      <c r="A45162" s="489" t="str">
        <f t="shared" si="705"/>
        <v>2392900219介護予防認知症対応型共同生活介護</v>
      </c>
      <c r="B45162" s="489">
        <v>2392900219</v>
      </c>
      <c r="C45162" s="489" t="s">
        <v>2088</v>
      </c>
      <c r="D45162" s="489" t="s">
        <v>13239</v>
      </c>
    </row>
    <row r="45163" spans="1:4">
      <c r="A45163" s="489" t="str">
        <f t="shared" si="705"/>
        <v>2392900219認知症対応型共同生活介護</v>
      </c>
      <c r="B45163" s="489">
        <v>2392900219</v>
      </c>
      <c r="C45163" s="489" t="s">
        <v>2087</v>
      </c>
      <c r="D45163" s="489" t="s">
        <v>13239</v>
      </c>
    </row>
    <row r="45164" spans="1:4">
      <c r="A45164" s="489" t="str">
        <f t="shared" si="705"/>
        <v>2392900227介護予防小規模多機能型居宅介護</v>
      </c>
      <c r="B45164" s="489">
        <v>2392900227</v>
      </c>
      <c r="C45164" s="489" t="s">
        <v>2518</v>
      </c>
      <c r="D45164" s="489" t="s">
        <v>13240</v>
      </c>
    </row>
    <row r="45165" spans="1:4">
      <c r="A45165" s="489" t="str">
        <f t="shared" si="705"/>
        <v>2392900227小規模多機能型居宅介護</v>
      </c>
      <c r="B45165" s="489">
        <v>2392900227</v>
      </c>
      <c r="C45165" s="489" t="s">
        <v>2082</v>
      </c>
      <c r="D45165" s="489" t="s">
        <v>13240</v>
      </c>
    </row>
    <row r="45166" spans="1:4">
      <c r="A45166" s="489" t="str">
        <f t="shared" si="705"/>
        <v>2392900235定期巡回･随時対応型訪問介護看護</v>
      </c>
      <c r="B45166" s="489">
        <v>2392900235</v>
      </c>
      <c r="C45166" s="489" t="s">
        <v>1919</v>
      </c>
      <c r="D45166" s="489" t="s">
        <v>13241</v>
      </c>
    </row>
    <row r="45167" spans="1:4">
      <c r="A45167" s="489" t="str">
        <f t="shared" si="705"/>
        <v>2392900243介護予防認知症対応型通所介護</v>
      </c>
      <c r="B45167" s="489">
        <v>2392900243</v>
      </c>
      <c r="C45167" s="489" t="s">
        <v>2517</v>
      </c>
      <c r="D45167" s="489" t="s">
        <v>13242</v>
      </c>
    </row>
    <row r="45168" spans="1:4">
      <c r="A45168" s="489" t="str">
        <f t="shared" si="705"/>
        <v>2392900243認知症対応型通所介護</v>
      </c>
      <c r="B45168" s="489">
        <v>2392900243</v>
      </c>
      <c r="C45168" s="489" t="s">
        <v>2516</v>
      </c>
      <c r="D45168" s="489" t="s">
        <v>13242</v>
      </c>
    </row>
    <row r="45169" spans="1:4">
      <c r="A45169" s="489" t="str">
        <f t="shared" si="705"/>
        <v>2392900250介護予防認知症対応型共同生活介護</v>
      </c>
      <c r="B45169" s="489">
        <v>2392900250</v>
      </c>
      <c r="C45169" s="489" t="s">
        <v>2088</v>
      </c>
      <c r="D45169" s="489" t="s">
        <v>13243</v>
      </c>
    </row>
    <row r="45170" spans="1:4">
      <c r="A45170" s="489" t="str">
        <f t="shared" si="705"/>
        <v>2392900250認知症対応型共同生活介護</v>
      </c>
      <c r="B45170" s="489">
        <v>2392900250</v>
      </c>
      <c r="C45170" s="489" t="s">
        <v>2087</v>
      </c>
      <c r="D45170" s="489" t="s">
        <v>13243</v>
      </c>
    </row>
    <row r="45171" spans="1:4">
      <c r="A45171" s="489" t="str">
        <f t="shared" si="705"/>
        <v>2392900268地域密着型通所介護</v>
      </c>
      <c r="B45171" s="489">
        <v>2392900268</v>
      </c>
      <c r="C45171" s="489" t="s">
        <v>161</v>
      </c>
      <c r="D45171" s="489" t="s">
        <v>13244</v>
      </c>
    </row>
    <row r="45172" spans="1:4">
      <c r="A45172" s="489" t="str">
        <f t="shared" si="705"/>
        <v>2392900268地域密着型通所介護</v>
      </c>
      <c r="B45172" s="489">
        <v>2392900268</v>
      </c>
      <c r="C45172" s="489" t="s">
        <v>161</v>
      </c>
      <c r="D45172" s="489" t="s">
        <v>13244</v>
      </c>
    </row>
    <row r="45173" spans="1:4">
      <c r="A45173" s="489" t="str">
        <f t="shared" si="705"/>
        <v>2392900268通所型サービス（独自）</v>
      </c>
      <c r="B45173" s="489">
        <v>2392900268</v>
      </c>
      <c r="C45173" s="489" t="s">
        <v>2570</v>
      </c>
      <c r="D45173" s="489" t="s">
        <v>13244</v>
      </c>
    </row>
    <row r="45174" spans="1:4">
      <c r="A45174" s="489" t="str">
        <f t="shared" si="705"/>
        <v>2392900268通所型サービス（独自）</v>
      </c>
      <c r="B45174" s="489">
        <v>2392900268</v>
      </c>
      <c r="C45174" s="489" t="s">
        <v>2570</v>
      </c>
      <c r="D45174" s="489" t="s">
        <v>13244</v>
      </c>
    </row>
    <row r="45175" spans="1:4">
      <c r="A45175" s="489" t="str">
        <f t="shared" si="705"/>
        <v>2392900276地域密着型通所介護</v>
      </c>
      <c r="B45175" s="489">
        <v>2392900276</v>
      </c>
      <c r="C45175" s="489" t="s">
        <v>161</v>
      </c>
      <c r="D45175" s="489" t="s">
        <v>13245</v>
      </c>
    </row>
    <row r="45176" spans="1:4">
      <c r="A45176" s="489" t="str">
        <f t="shared" si="705"/>
        <v>2392900276地域密着型通所介護</v>
      </c>
      <c r="B45176" s="489">
        <v>2392900276</v>
      </c>
      <c r="C45176" s="489" t="s">
        <v>161</v>
      </c>
      <c r="D45176" s="489" t="s">
        <v>13245</v>
      </c>
    </row>
    <row r="45177" spans="1:4">
      <c r="A45177" s="489" t="str">
        <f t="shared" si="705"/>
        <v>2392900276通所型サービス（独自）</v>
      </c>
      <c r="B45177" s="489">
        <v>2392900276</v>
      </c>
      <c r="C45177" s="489" t="s">
        <v>2570</v>
      </c>
      <c r="D45177" s="489" t="s">
        <v>13245</v>
      </c>
    </row>
    <row r="45178" spans="1:4">
      <c r="A45178" s="489" t="str">
        <f t="shared" si="705"/>
        <v>2392900276通所型サービス（独自）</v>
      </c>
      <c r="B45178" s="489">
        <v>2392900276</v>
      </c>
      <c r="C45178" s="489" t="s">
        <v>2570</v>
      </c>
      <c r="D45178" s="489" t="s">
        <v>13245</v>
      </c>
    </row>
    <row r="45179" spans="1:4">
      <c r="A45179" s="489" t="str">
        <f t="shared" si="705"/>
        <v>2392900284地域密着型通所介護</v>
      </c>
      <c r="B45179" s="489">
        <v>2392900284</v>
      </c>
      <c r="C45179" s="489" t="s">
        <v>161</v>
      </c>
      <c r="D45179" s="489" t="s">
        <v>13246</v>
      </c>
    </row>
    <row r="45180" spans="1:4">
      <c r="A45180" s="489" t="str">
        <f t="shared" si="705"/>
        <v>2392900284通所型サービス（独自）</v>
      </c>
      <c r="B45180" s="489">
        <v>2392900284</v>
      </c>
      <c r="C45180" s="489" t="s">
        <v>2570</v>
      </c>
      <c r="D45180" s="489" t="s">
        <v>13246</v>
      </c>
    </row>
    <row r="45181" spans="1:4">
      <c r="A45181" s="489" t="str">
        <f t="shared" si="705"/>
        <v>2393000027介護予防認知症対応型通所介護</v>
      </c>
      <c r="B45181" s="489">
        <v>2393000027</v>
      </c>
      <c r="C45181" s="489" t="s">
        <v>2517</v>
      </c>
      <c r="D45181" s="489" t="s">
        <v>10081</v>
      </c>
    </row>
    <row r="45182" spans="1:4">
      <c r="A45182" s="489" t="str">
        <f t="shared" si="705"/>
        <v>2393000027認知症対応型通所介護</v>
      </c>
      <c r="B45182" s="489">
        <v>2393000027</v>
      </c>
      <c r="C45182" s="489" t="s">
        <v>2516</v>
      </c>
      <c r="D45182" s="489" t="s">
        <v>10081</v>
      </c>
    </row>
    <row r="45183" spans="1:4">
      <c r="A45183" s="489" t="str">
        <f t="shared" si="705"/>
        <v>2393000043介護予防認知症対応型共同生活介護</v>
      </c>
      <c r="B45183" s="489">
        <v>2393000043</v>
      </c>
      <c r="C45183" s="489" t="s">
        <v>2088</v>
      </c>
      <c r="D45183" s="489" t="s">
        <v>13247</v>
      </c>
    </row>
    <row r="45184" spans="1:4">
      <c r="A45184" s="489" t="str">
        <f t="shared" si="705"/>
        <v>2393000043認知症対応型共同生活介護</v>
      </c>
      <c r="B45184" s="489">
        <v>2393000043</v>
      </c>
      <c r="C45184" s="489" t="s">
        <v>2087</v>
      </c>
      <c r="D45184" s="489" t="s">
        <v>13247</v>
      </c>
    </row>
    <row r="45185" spans="1:4">
      <c r="A45185" s="489" t="str">
        <f t="shared" si="705"/>
        <v>2393000050介護予防認知症対応型共同生活介護</v>
      </c>
      <c r="B45185" s="489">
        <v>2393000050</v>
      </c>
      <c r="C45185" s="489" t="s">
        <v>2088</v>
      </c>
      <c r="D45185" s="489" t="s">
        <v>13248</v>
      </c>
    </row>
    <row r="45186" spans="1:4">
      <c r="A45186" s="489" t="str">
        <f t="shared" ref="A45186:A45249" si="706">B45186&amp;C45186</f>
        <v>2393000050認知症対応型共同生活介護</v>
      </c>
      <c r="B45186" s="489">
        <v>2393000050</v>
      </c>
      <c r="C45186" s="489" t="s">
        <v>2087</v>
      </c>
      <c r="D45186" s="489" t="s">
        <v>13248</v>
      </c>
    </row>
    <row r="45187" spans="1:4">
      <c r="A45187" s="489" t="str">
        <f t="shared" si="706"/>
        <v>2393000068介護予防認知症対応型共同生活介護</v>
      </c>
      <c r="B45187" s="489">
        <v>2393000068</v>
      </c>
      <c r="C45187" s="489" t="s">
        <v>2088</v>
      </c>
      <c r="D45187" s="489" t="s">
        <v>13249</v>
      </c>
    </row>
    <row r="45188" spans="1:4">
      <c r="A45188" s="489" t="str">
        <f t="shared" si="706"/>
        <v>2393000068認知症対応型共同生活介護</v>
      </c>
      <c r="B45188" s="489">
        <v>2393000068</v>
      </c>
      <c r="C45188" s="489" t="s">
        <v>2087</v>
      </c>
      <c r="D45188" s="489" t="s">
        <v>13249</v>
      </c>
    </row>
    <row r="45189" spans="1:4">
      <c r="A45189" s="489" t="str">
        <f t="shared" si="706"/>
        <v>2393000076介護予防認知症対応型通所介護</v>
      </c>
      <c r="B45189" s="489">
        <v>2393000076</v>
      </c>
      <c r="C45189" s="489" t="s">
        <v>2517</v>
      </c>
      <c r="D45189" s="489" t="s">
        <v>10092</v>
      </c>
    </row>
    <row r="45190" spans="1:4">
      <c r="A45190" s="489" t="str">
        <f t="shared" si="706"/>
        <v>2393000076認知症対応型通所介護</v>
      </c>
      <c r="B45190" s="489">
        <v>2393000076</v>
      </c>
      <c r="C45190" s="489" t="s">
        <v>2516</v>
      </c>
      <c r="D45190" s="489" t="s">
        <v>10092</v>
      </c>
    </row>
    <row r="45191" spans="1:4">
      <c r="A45191" s="489" t="str">
        <f t="shared" si="706"/>
        <v>2393000092介護予防認知症対応型共同生活介護（短期利用型）</v>
      </c>
      <c r="B45191" s="489">
        <v>2393000092</v>
      </c>
      <c r="C45191" s="489" t="s">
        <v>19398</v>
      </c>
      <c r="D45191" s="489" t="s">
        <v>13250</v>
      </c>
    </row>
    <row r="45192" spans="1:4">
      <c r="A45192" s="489" t="str">
        <f t="shared" si="706"/>
        <v>2393000092介護予防認知症対応型共同生活介護</v>
      </c>
      <c r="B45192" s="489">
        <v>2393000092</v>
      </c>
      <c r="C45192" s="489" t="s">
        <v>2088</v>
      </c>
      <c r="D45192" s="489" t="s">
        <v>13250</v>
      </c>
    </row>
    <row r="45193" spans="1:4">
      <c r="A45193" s="489" t="str">
        <f t="shared" si="706"/>
        <v>2393000092認知症対応型共同生活介護（短期利用型）</v>
      </c>
      <c r="B45193" s="489">
        <v>2393000092</v>
      </c>
      <c r="C45193" s="489" t="s">
        <v>19399</v>
      </c>
      <c r="D45193" s="489" t="s">
        <v>13250</v>
      </c>
    </row>
    <row r="45194" spans="1:4">
      <c r="A45194" s="489" t="str">
        <f t="shared" si="706"/>
        <v>2393000092認知症対応型共同生活介護</v>
      </c>
      <c r="B45194" s="489">
        <v>2393000092</v>
      </c>
      <c r="C45194" s="489" t="s">
        <v>2087</v>
      </c>
      <c r="D45194" s="489" t="s">
        <v>13250</v>
      </c>
    </row>
    <row r="45195" spans="1:4">
      <c r="A45195" s="489" t="str">
        <f t="shared" si="706"/>
        <v>2393000100地域密着型介護老人福祉施設</v>
      </c>
      <c r="B45195" s="489">
        <v>2393000100</v>
      </c>
      <c r="C45195" s="489" t="s">
        <v>206</v>
      </c>
      <c r="D45195" s="489" t="s">
        <v>13251</v>
      </c>
    </row>
    <row r="45196" spans="1:4">
      <c r="A45196" s="489" t="str">
        <f t="shared" si="706"/>
        <v>2393000118介護予防認知症対応型通所介護</v>
      </c>
      <c r="B45196" s="489">
        <v>2393000118</v>
      </c>
      <c r="C45196" s="489" t="s">
        <v>2517</v>
      </c>
      <c r="D45196" s="489" t="s">
        <v>13252</v>
      </c>
    </row>
    <row r="45197" spans="1:4">
      <c r="A45197" s="489" t="str">
        <f t="shared" si="706"/>
        <v>2393000118認知症対応型通所介護</v>
      </c>
      <c r="B45197" s="489">
        <v>2393000118</v>
      </c>
      <c r="C45197" s="489" t="s">
        <v>2516</v>
      </c>
      <c r="D45197" s="489" t="s">
        <v>13252</v>
      </c>
    </row>
    <row r="45198" spans="1:4">
      <c r="A45198" s="489" t="str">
        <f t="shared" si="706"/>
        <v>2393000126介護予防認知症対応型通所介護</v>
      </c>
      <c r="B45198" s="489">
        <v>2393000126</v>
      </c>
      <c r="C45198" s="489" t="s">
        <v>2517</v>
      </c>
      <c r="D45198" s="489" t="s">
        <v>10095</v>
      </c>
    </row>
    <row r="45199" spans="1:4">
      <c r="A45199" s="489" t="str">
        <f t="shared" si="706"/>
        <v>2393000126認知症対応型通所介護</v>
      </c>
      <c r="B45199" s="489">
        <v>2393000126</v>
      </c>
      <c r="C45199" s="489" t="s">
        <v>2516</v>
      </c>
      <c r="D45199" s="489" t="s">
        <v>10095</v>
      </c>
    </row>
    <row r="45200" spans="1:4">
      <c r="A45200" s="489" t="str">
        <f t="shared" si="706"/>
        <v>2393000142介護予防小規模多機能型居宅介護（短期利用型）</v>
      </c>
      <c r="B45200" s="489">
        <v>2393000142</v>
      </c>
      <c r="C45200" s="489" t="s">
        <v>19400</v>
      </c>
      <c r="D45200" s="489" t="s">
        <v>13253</v>
      </c>
    </row>
    <row r="45201" spans="1:4">
      <c r="A45201" s="489" t="str">
        <f t="shared" si="706"/>
        <v>2393000142介護予防小規模多機能型居宅介護</v>
      </c>
      <c r="B45201" s="489">
        <v>2393000142</v>
      </c>
      <c r="C45201" s="489" t="s">
        <v>2518</v>
      </c>
      <c r="D45201" s="489" t="s">
        <v>13253</v>
      </c>
    </row>
    <row r="45202" spans="1:4">
      <c r="A45202" s="489" t="str">
        <f t="shared" si="706"/>
        <v>2393000142小規模多機能型居宅介護（短期利用型）</v>
      </c>
      <c r="B45202" s="489">
        <v>2393000142</v>
      </c>
      <c r="C45202" s="489" t="s">
        <v>19401</v>
      </c>
      <c r="D45202" s="489" t="s">
        <v>13253</v>
      </c>
    </row>
    <row r="45203" spans="1:4">
      <c r="A45203" s="489" t="str">
        <f t="shared" si="706"/>
        <v>2393000142小規模多機能型居宅介護</v>
      </c>
      <c r="B45203" s="489">
        <v>2393000142</v>
      </c>
      <c r="C45203" s="489" t="s">
        <v>2082</v>
      </c>
      <c r="D45203" s="489" t="s">
        <v>13253</v>
      </c>
    </row>
    <row r="45204" spans="1:4">
      <c r="A45204" s="489" t="str">
        <f t="shared" si="706"/>
        <v>2393000159介護予防認知症対応型共同生活介護</v>
      </c>
      <c r="B45204" s="489">
        <v>2393000159</v>
      </c>
      <c r="C45204" s="489" t="s">
        <v>2088</v>
      </c>
      <c r="D45204" s="489" t="s">
        <v>13254</v>
      </c>
    </row>
    <row r="45205" spans="1:4">
      <c r="A45205" s="489" t="str">
        <f t="shared" si="706"/>
        <v>2393000159認知症対応型共同生活介護</v>
      </c>
      <c r="B45205" s="489">
        <v>2393000159</v>
      </c>
      <c r="C45205" s="489" t="s">
        <v>2087</v>
      </c>
      <c r="D45205" s="489" t="s">
        <v>13254</v>
      </c>
    </row>
    <row r="45206" spans="1:4">
      <c r="A45206" s="489" t="str">
        <f t="shared" si="706"/>
        <v>2393000167介護予防認知症対応型共同生活介護</v>
      </c>
      <c r="B45206" s="489">
        <v>2393000167</v>
      </c>
      <c r="C45206" s="489" t="s">
        <v>2088</v>
      </c>
      <c r="D45206" s="489" t="s">
        <v>10087</v>
      </c>
    </row>
    <row r="45207" spans="1:4">
      <c r="A45207" s="489" t="str">
        <f t="shared" si="706"/>
        <v>2393000167認知症対応型共同生活介護</v>
      </c>
      <c r="B45207" s="489">
        <v>2393000167</v>
      </c>
      <c r="C45207" s="489" t="s">
        <v>2087</v>
      </c>
      <c r="D45207" s="489" t="s">
        <v>10087</v>
      </c>
    </row>
    <row r="45208" spans="1:4">
      <c r="A45208" s="489" t="str">
        <f t="shared" si="706"/>
        <v>2393000183地域密着型介護老人福祉施設</v>
      </c>
      <c r="B45208" s="489">
        <v>2393000183</v>
      </c>
      <c r="C45208" s="489" t="s">
        <v>206</v>
      </c>
      <c r="D45208" s="489" t="s">
        <v>13255</v>
      </c>
    </row>
    <row r="45209" spans="1:4">
      <c r="A45209" s="489" t="str">
        <f t="shared" si="706"/>
        <v>2393000191地域密着型介護老人福祉施設</v>
      </c>
      <c r="B45209" s="489">
        <v>2393000191</v>
      </c>
      <c r="C45209" s="489" t="s">
        <v>206</v>
      </c>
      <c r="D45209" s="489" t="s">
        <v>13256</v>
      </c>
    </row>
    <row r="45210" spans="1:4">
      <c r="A45210" s="489" t="str">
        <f t="shared" si="706"/>
        <v>2393000209介護予防認知症対応型通所介護</v>
      </c>
      <c r="B45210" s="489">
        <v>2393000209</v>
      </c>
      <c r="C45210" s="489" t="s">
        <v>2517</v>
      </c>
      <c r="D45210" s="489" t="s">
        <v>13257</v>
      </c>
    </row>
    <row r="45211" spans="1:4">
      <c r="A45211" s="489" t="str">
        <f t="shared" si="706"/>
        <v>2393000209認知症対応型通所介護</v>
      </c>
      <c r="B45211" s="489">
        <v>2393000209</v>
      </c>
      <c r="C45211" s="489" t="s">
        <v>2516</v>
      </c>
      <c r="D45211" s="489" t="s">
        <v>13257</v>
      </c>
    </row>
    <row r="45212" spans="1:4">
      <c r="A45212" s="489" t="str">
        <f t="shared" si="706"/>
        <v>2393000217介護予防小規模多機能型居宅介護</v>
      </c>
      <c r="B45212" s="489">
        <v>2393000217</v>
      </c>
      <c r="C45212" s="489" t="s">
        <v>2518</v>
      </c>
      <c r="D45212" s="489" t="s">
        <v>13258</v>
      </c>
    </row>
    <row r="45213" spans="1:4">
      <c r="A45213" s="489" t="str">
        <f t="shared" si="706"/>
        <v>2393000217小規模多機能型居宅介護</v>
      </c>
      <c r="B45213" s="489">
        <v>2393000217</v>
      </c>
      <c r="C45213" s="489" t="s">
        <v>2082</v>
      </c>
      <c r="D45213" s="489" t="s">
        <v>13258</v>
      </c>
    </row>
    <row r="45214" spans="1:4">
      <c r="A45214" s="489" t="str">
        <f t="shared" si="706"/>
        <v>2393000225地域密着型介護老人福祉施設</v>
      </c>
      <c r="B45214" s="489">
        <v>2393000225</v>
      </c>
      <c r="C45214" s="489" t="s">
        <v>206</v>
      </c>
      <c r="D45214" s="489" t="s">
        <v>13259</v>
      </c>
    </row>
    <row r="45215" spans="1:4">
      <c r="A45215" s="489" t="str">
        <f t="shared" si="706"/>
        <v>2393000225地域密着型介護老人福祉施設</v>
      </c>
      <c r="B45215" s="489">
        <v>2393000225</v>
      </c>
      <c r="C45215" s="489" t="s">
        <v>206</v>
      </c>
      <c r="D45215" s="489" t="s">
        <v>13259</v>
      </c>
    </row>
    <row r="45216" spans="1:4">
      <c r="A45216" s="489" t="str">
        <f t="shared" si="706"/>
        <v>2393000233地域密着型介護老人福祉施設</v>
      </c>
      <c r="B45216" s="489">
        <v>2393000233</v>
      </c>
      <c r="C45216" s="489" t="s">
        <v>206</v>
      </c>
      <c r="D45216" s="489" t="s">
        <v>13260</v>
      </c>
    </row>
    <row r="45217" spans="1:4">
      <c r="A45217" s="489" t="str">
        <f t="shared" si="706"/>
        <v>2393000241地域密着型介護老人福祉施設</v>
      </c>
      <c r="B45217" s="489">
        <v>2393000241</v>
      </c>
      <c r="C45217" s="489" t="s">
        <v>206</v>
      </c>
      <c r="D45217" s="489" t="s">
        <v>13261</v>
      </c>
    </row>
    <row r="45218" spans="1:4">
      <c r="A45218" s="489" t="str">
        <f t="shared" si="706"/>
        <v>2393000258介護予防認知症対応型共同生活介護</v>
      </c>
      <c r="B45218" s="489">
        <v>2393000258</v>
      </c>
      <c r="C45218" s="489" t="s">
        <v>2088</v>
      </c>
      <c r="D45218" s="489" t="s">
        <v>13262</v>
      </c>
    </row>
    <row r="45219" spans="1:4">
      <c r="A45219" s="489" t="str">
        <f t="shared" si="706"/>
        <v>2393000258認知症対応型共同生活介護</v>
      </c>
      <c r="B45219" s="489">
        <v>2393000258</v>
      </c>
      <c r="C45219" s="489" t="s">
        <v>2087</v>
      </c>
      <c r="D45219" s="489" t="s">
        <v>13262</v>
      </c>
    </row>
    <row r="45220" spans="1:4">
      <c r="A45220" s="489" t="str">
        <f t="shared" si="706"/>
        <v>2393000266介護予防認知症対応型共同生活介護</v>
      </c>
      <c r="B45220" s="489">
        <v>2393000266</v>
      </c>
      <c r="C45220" s="489" t="s">
        <v>2088</v>
      </c>
      <c r="D45220" s="489" t="s">
        <v>13263</v>
      </c>
    </row>
    <row r="45221" spans="1:4">
      <c r="A45221" s="489" t="str">
        <f t="shared" si="706"/>
        <v>2393000266認知症対応型共同生活介護</v>
      </c>
      <c r="B45221" s="489">
        <v>2393000266</v>
      </c>
      <c r="C45221" s="489" t="s">
        <v>2087</v>
      </c>
      <c r="D45221" s="489" t="s">
        <v>13263</v>
      </c>
    </row>
    <row r="45222" spans="1:4">
      <c r="A45222" s="489" t="str">
        <f t="shared" si="706"/>
        <v>2393000274地域密着型介護老人福祉施設</v>
      </c>
      <c r="B45222" s="489">
        <v>2393000274</v>
      </c>
      <c r="C45222" s="489" t="s">
        <v>206</v>
      </c>
      <c r="D45222" s="489" t="s">
        <v>10214</v>
      </c>
    </row>
    <row r="45223" spans="1:4">
      <c r="A45223" s="489" t="str">
        <f t="shared" si="706"/>
        <v>2393000290介護予防認知症対応型共同生活介護</v>
      </c>
      <c r="B45223" s="489">
        <v>2393000290</v>
      </c>
      <c r="C45223" s="489" t="s">
        <v>2088</v>
      </c>
      <c r="D45223" s="489" t="s">
        <v>13264</v>
      </c>
    </row>
    <row r="45224" spans="1:4">
      <c r="A45224" s="489" t="str">
        <f t="shared" si="706"/>
        <v>2393000290認知症対応型共同生活介護</v>
      </c>
      <c r="B45224" s="489">
        <v>2393000290</v>
      </c>
      <c r="C45224" s="489" t="s">
        <v>2087</v>
      </c>
      <c r="D45224" s="489" t="s">
        <v>13264</v>
      </c>
    </row>
    <row r="45225" spans="1:4">
      <c r="A45225" s="489" t="str">
        <f t="shared" si="706"/>
        <v>2393000308介護予防認知症対応型共同生活介護</v>
      </c>
      <c r="B45225" s="489">
        <v>2393000308</v>
      </c>
      <c r="C45225" s="489" t="s">
        <v>2088</v>
      </c>
      <c r="D45225" s="489" t="s">
        <v>13265</v>
      </c>
    </row>
    <row r="45226" spans="1:4">
      <c r="A45226" s="489" t="str">
        <f t="shared" si="706"/>
        <v>2393000308認知症対応型共同生活介護</v>
      </c>
      <c r="B45226" s="489">
        <v>2393000308</v>
      </c>
      <c r="C45226" s="489" t="s">
        <v>2087</v>
      </c>
      <c r="D45226" s="489" t="s">
        <v>13265</v>
      </c>
    </row>
    <row r="45227" spans="1:4">
      <c r="A45227" s="489" t="str">
        <f t="shared" si="706"/>
        <v>2393000316介護予防認知症対応型共同生活介護</v>
      </c>
      <c r="B45227" s="489">
        <v>2393000316</v>
      </c>
      <c r="C45227" s="489" t="s">
        <v>2088</v>
      </c>
      <c r="D45227" s="489" t="s">
        <v>13266</v>
      </c>
    </row>
    <row r="45228" spans="1:4">
      <c r="A45228" s="489" t="str">
        <f t="shared" si="706"/>
        <v>2393000316認知症対応型共同生活介護</v>
      </c>
      <c r="B45228" s="489">
        <v>2393000316</v>
      </c>
      <c r="C45228" s="489" t="s">
        <v>2087</v>
      </c>
      <c r="D45228" s="489" t="s">
        <v>13266</v>
      </c>
    </row>
    <row r="45229" spans="1:4">
      <c r="A45229" s="489" t="str">
        <f t="shared" si="706"/>
        <v>2393000324地域密着型介護老人福祉施設</v>
      </c>
      <c r="B45229" s="489">
        <v>2393000324</v>
      </c>
      <c r="C45229" s="489" t="s">
        <v>206</v>
      </c>
      <c r="D45229" s="489" t="s">
        <v>13267</v>
      </c>
    </row>
    <row r="45230" spans="1:4">
      <c r="A45230" s="489" t="str">
        <f t="shared" si="706"/>
        <v>2393000332地域密着型介護老人福祉施設</v>
      </c>
      <c r="B45230" s="489">
        <v>2393000332</v>
      </c>
      <c r="C45230" s="489" t="s">
        <v>206</v>
      </c>
      <c r="D45230" s="489" t="s">
        <v>13268</v>
      </c>
    </row>
    <row r="45231" spans="1:4">
      <c r="A45231" s="489" t="str">
        <f t="shared" si="706"/>
        <v>2393000340介護予防認知症対応型共同生活介護</v>
      </c>
      <c r="B45231" s="489">
        <v>2393000340</v>
      </c>
      <c r="C45231" s="489" t="s">
        <v>2088</v>
      </c>
      <c r="D45231" s="489" t="s">
        <v>13269</v>
      </c>
    </row>
    <row r="45232" spans="1:4">
      <c r="A45232" s="489" t="str">
        <f t="shared" si="706"/>
        <v>2393000340認知症対応型共同生活介護</v>
      </c>
      <c r="B45232" s="489">
        <v>2393000340</v>
      </c>
      <c r="C45232" s="489" t="s">
        <v>2087</v>
      </c>
      <c r="D45232" s="489" t="s">
        <v>13269</v>
      </c>
    </row>
    <row r="45233" spans="1:4">
      <c r="A45233" s="489" t="str">
        <f t="shared" si="706"/>
        <v>2393000357介護予防認知症対応型共同生活介護</v>
      </c>
      <c r="B45233" s="489">
        <v>2393000357</v>
      </c>
      <c r="C45233" s="489" t="s">
        <v>2088</v>
      </c>
      <c r="D45233" s="489" t="s">
        <v>13270</v>
      </c>
    </row>
    <row r="45234" spans="1:4">
      <c r="A45234" s="489" t="str">
        <f t="shared" si="706"/>
        <v>2393000357認知症対応型共同生活介護</v>
      </c>
      <c r="B45234" s="489">
        <v>2393000357</v>
      </c>
      <c r="C45234" s="489" t="s">
        <v>2087</v>
      </c>
      <c r="D45234" s="489" t="s">
        <v>13270</v>
      </c>
    </row>
    <row r="45235" spans="1:4">
      <c r="A45235" s="489" t="str">
        <f t="shared" si="706"/>
        <v>2393000365介護予防認知症対応型共同生活介護</v>
      </c>
      <c r="B45235" s="489">
        <v>2393000365</v>
      </c>
      <c r="C45235" s="489" t="s">
        <v>2088</v>
      </c>
      <c r="D45235" s="489" t="s">
        <v>13271</v>
      </c>
    </row>
    <row r="45236" spans="1:4">
      <c r="A45236" s="489" t="str">
        <f t="shared" si="706"/>
        <v>2393000365認知症対応型共同生活介護</v>
      </c>
      <c r="B45236" s="489">
        <v>2393000365</v>
      </c>
      <c r="C45236" s="489" t="s">
        <v>2087</v>
      </c>
      <c r="D45236" s="489" t="s">
        <v>13271</v>
      </c>
    </row>
    <row r="45237" spans="1:4">
      <c r="A45237" s="489" t="str">
        <f t="shared" si="706"/>
        <v>2393000373介護予防認知症対応型通所介護</v>
      </c>
      <c r="B45237" s="489">
        <v>2393000373</v>
      </c>
      <c r="C45237" s="489" t="s">
        <v>2517</v>
      </c>
      <c r="D45237" s="489" t="s">
        <v>13272</v>
      </c>
    </row>
    <row r="45238" spans="1:4">
      <c r="A45238" s="489" t="str">
        <f t="shared" si="706"/>
        <v>2393000373認知症対応型通所介護</v>
      </c>
      <c r="B45238" s="489">
        <v>2393000373</v>
      </c>
      <c r="C45238" s="489" t="s">
        <v>2516</v>
      </c>
      <c r="D45238" s="489" t="s">
        <v>13272</v>
      </c>
    </row>
    <row r="45239" spans="1:4">
      <c r="A45239" s="489" t="str">
        <f t="shared" si="706"/>
        <v>2393000381地域密着型通所介護</v>
      </c>
      <c r="B45239" s="489">
        <v>2393000381</v>
      </c>
      <c r="C45239" s="489" t="s">
        <v>161</v>
      </c>
      <c r="D45239" s="489" t="s">
        <v>13273</v>
      </c>
    </row>
    <row r="45240" spans="1:4">
      <c r="A45240" s="489" t="str">
        <f t="shared" si="706"/>
        <v>2393000381通所型サービス（独自）</v>
      </c>
      <c r="B45240" s="489">
        <v>2393000381</v>
      </c>
      <c r="C45240" s="489" t="s">
        <v>2570</v>
      </c>
      <c r="D45240" s="489" t="s">
        <v>13273</v>
      </c>
    </row>
    <row r="45241" spans="1:4">
      <c r="A45241" s="489" t="str">
        <f t="shared" si="706"/>
        <v>2393000407地域密着型介護老人福祉施設</v>
      </c>
      <c r="B45241" s="489">
        <v>2393000407</v>
      </c>
      <c r="C45241" s="489" t="s">
        <v>206</v>
      </c>
      <c r="D45241" s="489" t="s">
        <v>13274</v>
      </c>
    </row>
    <row r="45242" spans="1:4">
      <c r="A45242" s="489" t="str">
        <f t="shared" si="706"/>
        <v>2393000415介護予防認知症対応型共同生活介護</v>
      </c>
      <c r="B45242" s="489">
        <v>2393000415</v>
      </c>
      <c r="C45242" s="489" t="s">
        <v>2088</v>
      </c>
      <c r="D45242" s="489" t="s">
        <v>13275</v>
      </c>
    </row>
    <row r="45243" spans="1:4">
      <c r="A45243" s="489" t="str">
        <f t="shared" si="706"/>
        <v>2393000415認知症対応型共同生活介護</v>
      </c>
      <c r="B45243" s="489">
        <v>2393000415</v>
      </c>
      <c r="C45243" s="489" t="s">
        <v>2087</v>
      </c>
      <c r="D45243" s="489" t="s">
        <v>13275</v>
      </c>
    </row>
    <row r="45244" spans="1:4">
      <c r="A45244" s="489" t="str">
        <f t="shared" si="706"/>
        <v>2393000423地域密着型通所介護</v>
      </c>
      <c r="B45244" s="489">
        <v>2393000423</v>
      </c>
      <c r="C45244" s="489" t="s">
        <v>161</v>
      </c>
      <c r="D45244" s="489" t="s">
        <v>13276</v>
      </c>
    </row>
    <row r="45245" spans="1:4">
      <c r="A45245" s="489" t="str">
        <f t="shared" si="706"/>
        <v>2393000423通所型サービス（独自）</v>
      </c>
      <c r="B45245" s="489">
        <v>2393000423</v>
      </c>
      <c r="C45245" s="489" t="s">
        <v>2570</v>
      </c>
      <c r="D45245" s="489" t="s">
        <v>13276</v>
      </c>
    </row>
    <row r="45246" spans="1:4">
      <c r="A45246" s="489" t="str">
        <f t="shared" si="706"/>
        <v>2393000423通所型サービス（独自／定率）</v>
      </c>
      <c r="B45246" s="489">
        <v>2393000423</v>
      </c>
      <c r="C45246" s="489" t="s">
        <v>2567</v>
      </c>
      <c r="D45246" s="489" t="s">
        <v>13276</v>
      </c>
    </row>
    <row r="45247" spans="1:4">
      <c r="A45247" s="489" t="str">
        <f t="shared" si="706"/>
        <v>2393000431地域密着型通所介護</v>
      </c>
      <c r="B45247" s="489">
        <v>2393000431</v>
      </c>
      <c r="C45247" s="489" t="s">
        <v>161</v>
      </c>
      <c r="D45247" s="489" t="s">
        <v>10173</v>
      </c>
    </row>
    <row r="45248" spans="1:4">
      <c r="A45248" s="489" t="str">
        <f t="shared" si="706"/>
        <v>2393000464地域密着型通所介護</v>
      </c>
      <c r="B45248" s="489">
        <v>2393000464</v>
      </c>
      <c r="C45248" s="489" t="s">
        <v>161</v>
      </c>
      <c r="D45248" s="489" t="s">
        <v>13277</v>
      </c>
    </row>
    <row r="45249" spans="1:4">
      <c r="A45249" s="489" t="str">
        <f t="shared" si="706"/>
        <v>2393000464通所型サービス（独自）</v>
      </c>
      <c r="B45249" s="489">
        <v>2393000464</v>
      </c>
      <c r="C45249" s="489" t="s">
        <v>2570</v>
      </c>
      <c r="D45249" s="489" t="s">
        <v>13277</v>
      </c>
    </row>
    <row r="45250" spans="1:4">
      <c r="A45250" s="489" t="str">
        <f t="shared" ref="A45250:A45313" si="707">B45250&amp;C45250</f>
        <v>2393000472介護予防認知症対応型共同生活介護（短期利用型）</v>
      </c>
      <c r="B45250" s="489">
        <v>2393000472</v>
      </c>
      <c r="C45250" s="489" t="s">
        <v>19398</v>
      </c>
      <c r="D45250" s="489" t="s">
        <v>13278</v>
      </c>
    </row>
    <row r="45251" spans="1:4">
      <c r="A45251" s="489" t="str">
        <f t="shared" si="707"/>
        <v>2393000472介護予防認知症対応型共同生活介護</v>
      </c>
      <c r="B45251" s="489">
        <v>2393000472</v>
      </c>
      <c r="C45251" s="489" t="s">
        <v>2088</v>
      </c>
      <c r="D45251" s="489" t="s">
        <v>13278</v>
      </c>
    </row>
    <row r="45252" spans="1:4">
      <c r="A45252" s="489" t="str">
        <f t="shared" si="707"/>
        <v>2393000472認知症対応型共同生活介護（短期利用型）</v>
      </c>
      <c r="B45252" s="489">
        <v>2393000472</v>
      </c>
      <c r="C45252" s="489" t="s">
        <v>19399</v>
      </c>
      <c r="D45252" s="489" t="s">
        <v>13278</v>
      </c>
    </row>
    <row r="45253" spans="1:4">
      <c r="A45253" s="489" t="str">
        <f t="shared" si="707"/>
        <v>2393000472認知症対応型共同生活介護</v>
      </c>
      <c r="B45253" s="489">
        <v>2393000472</v>
      </c>
      <c r="C45253" s="489" t="s">
        <v>2087</v>
      </c>
      <c r="D45253" s="489" t="s">
        <v>13278</v>
      </c>
    </row>
    <row r="45254" spans="1:4">
      <c r="A45254" s="489" t="str">
        <f t="shared" si="707"/>
        <v>2393000480介護予防認知症対応型通所介護</v>
      </c>
      <c r="B45254" s="489">
        <v>2393000480</v>
      </c>
      <c r="C45254" s="489" t="s">
        <v>2517</v>
      </c>
      <c r="D45254" s="489" t="s">
        <v>13250</v>
      </c>
    </row>
    <row r="45255" spans="1:4">
      <c r="A45255" s="489" t="str">
        <f t="shared" si="707"/>
        <v>2393000480認知症対応型通所介護</v>
      </c>
      <c r="B45255" s="489">
        <v>2393000480</v>
      </c>
      <c r="C45255" s="489" t="s">
        <v>2516</v>
      </c>
      <c r="D45255" s="489" t="s">
        <v>13250</v>
      </c>
    </row>
    <row r="45256" spans="1:4">
      <c r="A45256" s="489" t="str">
        <f t="shared" si="707"/>
        <v>2393000522介護予防認知症対応型共同生活介護</v>
      </c>
      <c r="B45256" s="489">
        <v>2393000522</v>
      </c>
      <c r="C45256" s="489" t="s">
        <v>2088</v>
      </c>
      <c r="D45256" s="489" t="s">
        <v>13279</v>
      </c>
    </row>
    <row r="45257" spans="1:4">
      <c r="A45257" s="489" t="str">
        <f t="shared" si="707"/>
        <v>2393000522認知症対応型共同生活介護</v>
      </c>
      <c r="B45257" s="489">
        <v>2393000522</v>
      </c>
      <c r="C45257" s="489" t="s">
        <v>2087</v>
      </c>
      <c r="D45257" s="489" t="s">
        <v>13279</v>
      </c>
    </row>
    <row r="45258" spans="1:4">
      <c r="A45258" s="489" t="str">
        <f t="shared" si="707"/>
        <v>2393000530地域密着型介護老人福祉施設</v>
      </c>
      <c r="B45258" s="489">
        <v>2393000530</v>
      </c>
      <c r="C45258" s="489" t="s">
        <v>206</v>
      </c>
      <c r="D45258" s="489" t="s">
        <v>13280</v>
      </c>
    </row>
    <row r="45259" spans="1:4">
      <c r="A45259" s="489" t="str">
        <f t="shared" si="707"/>
        <v>2393000548地域密着型通所介護</v>
      </c>
      <c r="B45259" s="489">
        <v>2393000548</v>
      </c>
      <c r="C45259" s="489" t="s">
        <v>161</v>
      </c>
      <c r="D45259" s="489" t="s">
        <v>13281</v>
      </c>
    </row>
    <row r="45260" spans="1:4">
      <c r="A45260" s="489" t="str">
        <f t="shared" si="707"/>
        <v>2393000548通所型サービス（独自）</v>
      </c>
      <c r="B45260" s="489">
        <v>2393000548</v>
      </c>
      <c r="C45260" s="489" t="s">
        <v>2570</v>
      </c>
      <c r="D45260" s="489" t="s">
        <v>13281</v>
      </c>
    </row>
    <row r="45261" spans="1:4">
      <c r="A45261" s="489" t="str">
        <f t="shared" si="707"/>
        <v>2393000555地域密着型通所介護</v>
      </c>
      <c r="B45261" s="489">
        <v>2393000555</v>
      </c>
      <c r="C45261" s="489" t="s">
        <v>161</v>
      </c>
      <c r="D45261" s="489" t="s">
        <v>13282</v>
      </c>
    </row>
    <row r="45262" spans="1:4">
      <c r="A45262" s="489" t="str">
        <f t="shared" si="707"/>
        <v>2393000555通所型サービス（独自）</v>
      </c>
      <c r="B45262" s="489">
        <v>2393000555</v>
      </c>
      <c r="C45262" s="489" t="s">
        <v>2570</v>
      </c>
      <c r="D45262" s="489" t="s">
        <v>13282</v>
      </c>
    </row>
    <row r="45263" spans="1:4">
      <c r="A45263" s="489" t="str">
        <f t="shared" si="707"/>
        <v>2393000571地域密着型通所介護</v>
      </c>
      <c r="B45263" s="489">
        <v>2393000571</v>
      </c>
      <c r="C45263" s="489" t="s">
        <v>161</v>
      </c>
      <c r="D45263" s="489" t="s">
        <v>13283</v>
      </c>
    </row>
    <row r="45264" spans="1:4">
      <c r="A45264" s="489" t="str">
        <f t="shared" si="707"/>
        <v>2393000571通所型サービス（独自）</v>
      </c>
      <c r="B45264" s="489">
        <v>2393000571</v>
      </c>
      <c r="C45264" s="489" t="s">
        <v>2570</v>
      </c>
      <c r="D45264" s="489" t="s">
        <v>13283</v>
      </c>
    </row>
    <row r="45265" spans="1:4">
      <c r="A45265" s="489" t="str">
        <f t="shared" si="707"/>
        <v>2393000621地域密着型通所介護</v>
      </c>
      <c r="B45265" s="489">
        <v>2393000621</v>
      </c>
      <c r="C45265" s="489" t="s">
        <v>161</v>
      </c>
      <c r="D45265" s="489" t="s">
        <v>13284</v>
      </c>
    </row>
    <row r="45266" spans="1:4">
      <c r="A45266" s="489" t="str">
        <f t="shared" si="707"/>
        <v>2393000621通所型サービス（独自）</v>
      </c>
      <c r="B45266" s="489">
        <v>2393000621</v>
      </c>
      <c r="C45266" s="489" t="s">
        <v>2570</v>
      </c>
      <c r="D45266" s="489" t="s">
        <v>13284</v>
      </c>
    </row>
    <row r="45267" spans="1:4">
      <c r="A45267" s="489" t="str">
        <f t="shared" si="707"/>
        <v>2393000639介護予防認知症対応型共同生活介護</v>
      </c>
      <c r="B45267" s="489">
        <v>2393000639</v>
      </c>
      <c r="C45267" s="489" t="s">
        <v>2088</v>
      </c>
      <c r="D45267" s="489" t="s">
        <v>13285</v>
      </c>
    </row>
    <row r="45268" spans="1:4">
      <c r="A45268" s="489" t="str">
        <f t="shared" si="707"/>
        <v>2393000639認知症対応型共同生活介護</v>
      </c>
      <c r="B45268" s="489">
        <v>2393000639</v>
      </c>
      <c r="C45268" s="489" t="s">
        <v>2087</v>
      </c>
      <c r="D45268" s="489" t="s">
        <v>13285</v>
      </c>
    </row>
    <row r="45269" spans="1:4">
      <c r="A45269" s="489" t="str">
        <f t="shared" si="707"/>
        <v>2393000647地域密着型介護老人福祉施設</v>
      </c>
      <c r="B45269" s="489">
        <v>2393000647</v>
      </c>
      <c r="C45269" s="489" t="s">
        <v>206</v>
      </c>
      <c r="D45269" s="489" t="s">
        <v>13286</v>
      </c>
    </row>
    <row r="45270" spans="1:4">
      <c r="A45270" s="489" t="str">
        <f t="shared" si="707"/>
        <v>2393000647地域密着型介護老人福祉施設</v>
      </c>
      <c r="B45270" s="489">
        <v>2393000647</v>
      </c>
      <c r="C45270" s="489" t="s">
        <v>206</v>
      </c>
      <c r="D45270" s="489" t="s">
        <v>13286</v>
      </c>
    </row>
    <row r="45271" spans="1:4">
      <c r="A45271" s="489" t="str">
        <f t="shared" si="707"/>
        <v>2393000654定期巡回･随時対応型訪問介護看護</v>
      </c>
      <c r="B45271" s="489">
        <v>2393000654</v>
      </c>
      <c r="C45271" s="489" t="s">
        <v>1919</v>
      </c>
      <c r="D45271" s="489" t="s">
        <v>13287</v>
      </c>
    </row>
    <row r="45272" spans="1:4">
      <c r="A45272" s="489" t="str">
        <f t="shared" si="707"/>
        <v>2393000670介護予防認知症対応型共同生活介護</v>
      </c>
      <c r="B45272" s="489">
        <v>2393000670</v>
      </c>
      <c r="C45272" s="489" t="s">
        <v>2088</v>
      </c>
      <c r="D45272" s="489" t="s">
        <v>13288</v>
      </c>
    </row>
    <row r="45273" spans="1:4">
      <c r="A45273" s="489" t="str">
        <f t="shared" si="707"/>
        <v>2393000670認知症対応型共同生活介護</v>
      </c>
      <c r="B45273" s="489">
        <v>2393000670</v>
      </c>
      <c r="C45273" s="489" t="s">
        <v>2087</v>
      </c>
      <c r="D45273" s="489" t="s">
        <v>13288</v>
      </c>
    </row>
    <row r="45274" spans="1:4">
      <c r="A45274" s="489" t="str">
        <f t="shared" si="707"/>
        <v>2393000688地域密着型通所介護</v>
      </c>
      <c r="B45274" s="489">
        <v>2393000688</v>
      </c>
      <c r="C45274" s="489" t="s">
        <v>161</v>
      </c>
      <c r="D45274" s="489" t="s">
        <v>13289</v>
      </c>
    </row>
    <row r="45275" spans="1:4">
      <c r="A45275" s="489" t="str">
        <f t="shared" si="707"/>
        <v>2393000688通所型サービス（独自）</v>
      </c>
      <c r="B45275" s="489">
        <v>2393000688</v>
      </c>
      <c r="C45275" s="489" t="s">
        <v>2570</v>
      </c>
      <c r="D45275" s="489" t="s">
        <v>13289</v>
      </c>
    </row>
    <row r="45276" spans="1:4">
      <c r="A45276" s="489" t="str">
        <f t="shared" si="707"/>
        <v>2393000688通所型サービス（独自／定率）</v>
      </c>
      <c r="B45276" s="489">
        <v>2393000688</v>
      </c>
      <c r="C45276" s="489" t="s">
        <v>2567</v>
      </c>
      <c r="D45276" s="489" t="s">
        <v>13289</v>
      </c>
    </row>
    <row r="45277" spans="1:4">
      <c r="A45277" s="489" t="str">
        <f t="shared" si="707"/>
        <v>2393000696地域密着型通所介護</v>
      </c>
      <c r="B45277" s="489">
        <v>2393000696</v>
      </c>
      <c r="C45277" s="489" t="s">
        <v>161</v>
      </c>
      <c r="D45277" s="489" t="s">
        <v>13290</v>
      </c>
    </row>
    <row r="45278" spans="1:4">
      <c r="A45278" s="489" t="str">
        <f t="shared" si="707"/>
        <v>2393000696通所型サービス（独自）</v>
      </c>
      <c r="B45278" s="489">
        <v>2393000696</v>
      </c>
      <c r="C45278" s="489" t="s">
        <v>2570</v>
      </c>
      <c r="D45278" s="489" t="s">
        <v>13290</v>
      </c>
    </row>
    <row r="45279" spans="1:4">
      <c r="A45279" s="489" t="str">
        <f t="shared" si="707"/>
        <v>2393000704地域密着型通所介護</v>
      </c>
      <c r="B45279" s="489">
        <v>2393000704</v>
      </c>
      <c r="C45279" s="489" t="s">
        <v>161</v>
      </c>
      <c r="D45279" s="489" t="s">
        <v>13291</v>
      </c>
    </row>
    <row r="45280" spans="1:4">
      <c r="A45280" s="489" t="str">
        <f t="shared" si="707"/>
        <v>2393000704通所型サービス（独自）</v>
      </c>
      <c r="B45280" s="489">
        <v>2393000704</v>
      </c>
      <c r="C45280" s="489" t="s">
        <v>2570</v>
      </c>
      <c r="D45280" s="489" t="s">
        <v>13291</v>
      </c>
    </row>
    <row r="45281" spans="1:4">
      <c r="A45281" s="489" t="str">
        <f t="shared" si="707"/>
        <v>2393000712介護予防認知症対応型通所介護</v>
      </c>
      <c r="B45281" s="489">
        <v>2393000712</v>
      </c>
      <c r="C45281" s="489" t="s">
        <v>2517</v>
      </c>
      <c r="D45281" s="489" t="s">
        <v>13288</v>
      </c>
    </row>
    <row r="45282" spans="1:4">
      <c r="A45282" s="489" t="str">
        <f t="shared" si="707"/>
        <v>2393000712認知症対応型通所介護</v>
      </c>
      <c r="B45282" s="489">
        <v>2393000712</v>
      </c>
      <c r="C45282" s="489" t="s">
        <v>2516</v>
      </c>
      <c r="D45282" s="489" t="s">
        <v>13288</v>
      </c>
    </row>
    <row r="45283" spans="1:4">
      <c r="A45283" s="489" t="str">
        <f t="shared" si="707"/>
        <v>2393000720地域密着型通所介護</v>
      </c>
      <c r="B45283" s="489">
        <v>2393000720</v>
      </c>
      <c r="C45283" s="489" t="s">
        <v>161</v>
      </c>
      <c r="D45283" s="489" t="s">
        <v>13292</v>
      </c>
    </row>
    <row r="45284" spans="1:4">
      <c r="A45284" s="489" t="str">
        <f t="shared" si="707"/>
        <v>2393000720通所型サービス（独自）</v>
      </c>
      <c r="B45284" s="489">
        <v>2393000720</v>
      </c>
      <c r="C45284" s="489" t="s">
        <v>2570</v>
      </c>
      <c r="D45284" s="489" t="s">
        <v>13292</v>
      </c>
    </row>
    <row r="45285" spans="1:4">
      <c r="A45285" s="489" t="str">
        <f t="shared" si="707"/>
        <v>2393000738介護予防認知症対応型通所介護</v>
      </c>
      <c r="B45285" s="489">
        <v>2393000738</v>
      </c>
      <c r="C45285" s="489" t="s">
        <v>2517</v>
      </c>
      <c r="D45285" s="489" t="s">
        <v>12044</v>
      </c>
    </row>
    <row r="45286" spans="1:4">
      <c r="A45286" s="489" t="str">
        <f t="shared" si="707"/>
        <v>2393000738認知症対応型通所介護</v>
      </c>
      <c r="B45286" s="489">
        <v>2393000738</v>
      </c>
      <c r="C45286" s="489" t="s">
        <v>2516</v>
      </c>
      <c r="D45286" s="489" t="s">
        <v>12044</v>
      </c>
    </row>
    <row r="45287" spans="1:4">
      <c r="A45287" s="489" t="str">
        <f t="shared" si="707"/>
        <v>2393000746定期巡回･随時対応型訪問介護看護</v>
      </c>
      <c r="B45287" s="489">
        <v>2393000746</v>
      </c>
      <c r="C45287" s="489" t="s">
        <v>1919</v>
      </c>
      <c r="D45287" s="489" t="s">
        <v>13293</v>
      </c>
    </row>
    <row r="45288" spans="1:4">
      <c r="A45288" s="489" t="str">
        <f t="shared" si="707"/>
        <v>2393000753介護予防認知症対応型共同生活介護</v>
      </c>
      <c r="B45288" s="489">
        <v>2393000753</v>
      </c>
      <c r="C45288" s="489" t="s">
        <v>2088</v>
      </c>
      <c r="D45288" s="489" t="s">
        <v>13294</v>
      </c>
    </row>
    <row r="45289" spans="1:4">
      <c r="A45289" s="489" t="str">
        <f t="shared" si="707"/>
        <v>2393000753認知症対応型共同生活介護</v>
      </c>
      <c r="B45289" s="489">
        <v>2393000753</v>
      </c>
      <c r="C45289" s="489" t="s">
        <v>2087</v>
      </c>
      <c r="D45289" s="489" t="s">
        <v>13294</v>
      </c>
    </row>
    <row r="45290" spans="1:4">
      <c r="A45290" s="489" t="str">
        <f t="shared" si="707"/>
        <v>2393000761地域密着型通所介護</v>
      </c>
      <c r="B45290" s="489">
        <v>2393000761</v>
      </c>
      <c r="C45290" s="489" t="s">
        <v>161</v>
      </c>
      <c r="D45290" s="489" t="s">
        <v>13295</v>
      </c>
    </row>
    <row r="45291" spans="1:4">
      <c r="A45291" s="489" t="str">
        <f t="shared" si="707"/>
        <v>2393000761通所型サービス（独自）</v>
      </c>
      <c r="B45291" s="489">
        <v>2393000761</v>
      </c>
      <c r="C45291" s="489" t="s">
        <v>2570</v>
      </c>
      <c r="D45291" s="489" t="s">
        <v>13295</v>
      </c>
    </row>
    <row r="45292" spans="1:4">
      <c r="A45292" s="489" t="str">
        <f t="shared" si="707"/>
        <v>2393000779地域密着型通所介護</v>
      </c>
      <c r="B45292" s="489">
        <v>2393000779</v>
      </c>
      <c r="C45292" s="489" t="s">
        <v>161</v>
      </c>
      <c r="D45292" s="489" t="s">
        <v>13296</v>
      </c>
    </row>
    <row r="45293" spans="1:4">
      <c r="A45293" s="489" t="str">
        <f t="shared" si="707"/>
        <v>2393000779通所型サービス（独自）</v>
      </c>
      <c r="B45293" s="489">
        <v>2393000779</v>
      </c>
      <c r="C45293" s="489" t="s">
        <v>2570</v>
      </c>
      <c r="D45293" s="489" t="s">
        <v>13296</v>
      </c>
    </row>
    <row r="45294" spans="1:4">
      <c r="A45294" s="489" t="str">
        <f t="shared" si="707"/>
        <v>2393000787地域密着型通所介護</v>
      </c>
      <c r="B45294" s="489">
        <v>2393000787</v>
      </c>
      <c r="C45294" s="489" t="s">
        <v>161</v>
      </c>
      <c r="D45294" s="489" t="s">
        <v>13297</v>
      </c>
    </row>
    <row r="45295" spans="1:4">
      <c r="A45295" s="489" t="str">
        <f t="shared" si="707"/>
        <v>2393000787通所型サービス（独自）</v>
      </c>
      <c r="B45295" s="489">
        <v>2393000787</v>
      </c>
      <c r="C45295" s="489" t="s">
        <v>2570</v>
      </c>
      <c r="D45295" s="489" t="s">
        <v>13297</v>
      </c>
    </row>
    <row r="45296" spans="1:4">
      <c r="A45296" s="489" t="str">
        <f t="shared" si="707"/>
        <v>2393000795地域密着型通所介護</v>
      </c>
      <c r="B45296" s="489">
        <v>2393000795</v>
      </c>
      <c r="C45296" s="489" t="s">
        <v>161</v>
      </c>
      <c r="D45296" s="489" t="s">
        <v>13298</v>
      </c>
    </row>
    <row r="45297" spans="1:4">
      <c r="A45297" s="489" t="str">
        <f t="shared" si="707"/>
        <v>2393000795通所型サービス（独自）</v>
      </c>
      <c r="B45297" s="489">
        <v>2393000795</v>
      </c>
      <c r="C45297" s="489" t="s">
        <v>2570</v>
      </c>
      <c r="D45297" s="489" t="s">
        <v>13298</v>
      </c>
    </row>
    <row r="45298" spans="1:4">
      <c r="A45298" s="489" t="str">
        <f t="shared" si="707"/>
        <v>2393000811地域密着型通所介護</v>
      </c>
      <c r="B45298" s="489">
        <v>2393000811</v>
      </c>
      <c r="C45298" s="489" t="s">
        <v>161</v>
      </c>
      <c r="D45298" s="489" t="s">
        <v>13299</v>
      </c>
    </row>
    <row r="45299" spans="1:4">
      <c r="A45299" s="489" t="str">
        <f t="shared" si="707"/>
        <v>2393000811通所型サービス（独自）</v>
      </c>
      <c r="B45299" s="489">
        <v>2393000811</v>
      </c>
      <c r="C45299" s="489" t="s">
        <v>2570</v>
      </c>
      <c r="D45299" s="489" t="s">
        <v>13299</v>
      </c>
    </row>
    <row r="45300" spans="1:4">
      <c r="A45300" s="489" t="str">
        <f t="shared" si="707"/>
        <v>2393000837地域密着型通所介護</v>
      </c>
      <c r="B45300" s="489">
        <v>2393000837</v>
      </c>
      <c r="C45300" s="489" t="s">
        <v>161</v>
      </c>
      <c r="D45300" s="489" t="s">
        <v>13300</v>
      </c>
    </row>
    <row r="45301" spans="1:4">
      <c r="A45301" s="489" t="str">
        <f t="shared" si="707"/>
        <v>2393000837通所型サービス（独自）</v>
      </c>
      <c r="B45301" s="489">
        <v>2393000837</v>
      </c>
      <c r="C45301" s="489" t="s">
        <v>2570</v>
      </c>
      <c r="D45301" s="489" t="s">
        <v>13300</v>
      </c>
    </row>
    <row r="45302" spans="1:4">
      <c r="A45302" s="489" t="str">
        <f t="shared" si="707"/>
        <v>2393000845地域密着型通所介護</v>
      </c>
      <c r="B45302" s="489">
        <v>2393000845</v>
      </c>
      <c r="C45302" s="489" t="s">
        <v>161</v>
      </c>
      <c r="D45302" s="489" t="s">
        <v>13301</v>
      </c>
    </row>
    <row r="45303" spans="1:4">
      <c r="A45303" s="489" t="str">
        <f t="shared" si="707"/>
        <v>2393000852地域密着型通所介護</v>
      </c>
      <c r="B45303" s="489">
        <v>2393000852</v>
      </c>
      <c r="C45303" s="489" t="s">
        <v>161</v>
      </c>
      <c r="D45303" s="489" t="s">
        <v>13302</v>
      </c>
    </row>
    <row r="45304" spans="1:4">
      <c r="A45304" s="489" t="str">
        <f t="shared" si="707"/>
        <v>2393000852通所型サービス（独自）</v>
      </c>
      <c r="B45304" s="489">
        <v>2393000852</v>
      </c>
      <c r="C45304" s="489" t="s">
        <v>2570</v>
      </c>
      <c r="D45304" s="489" t="s">
        <v>13302</v>
      </c>
    </row>
    <row r="45305" spans="1:4">
      <c r="A45305" s="489" t="str">
        <f t="shared" si="707"/>
        <v>2393000860地域密着型通所介護</v>
      </c>
      <c r="B45305" s="489">
        <v>2393000860</v>
      </c>
      <c r="C45305" s="489" t="s">
        <v>161</v>
      </c>
      <c r="D45305" s="489" t="s">
        <v>13303</v>
      </c>
    </row>
    <row r="45306" spans="1:4">
      <c r="A45306" s="489" t="str">
        <f t="shared" si="707"/>
        <v>2393000860通所型サービス（独自）</v>
      </c>
      <c r="B45306" s="489">
        <v>2393000860</v>
      </c>
      <c r="C45306" s="489" t="s">
        <v>2570</v>
      </c>
      <c r="D45306" s="489" t="s">
        <v>13303</v>
      </c>
    </row>
    <row r="45307" spans="1:4">
      <c r="A45307" s="489" t="str">
        <f t="shared" si="707"/>
        <v>2393000886地域密着型通所介護</v>
      </c>
      <c r="B45307" s="489">
        <v>2393000886</v>
      </c>
      <c r="C45307" s="489" t="s">
        <v>161</v>
      </c>
      <c r="D45307" s="489" t="s">
        <v>13304</v>
      </c>
    </row>
    <row r="45308" spans="1:4">
      <c r="A45308" s="489" t="str">
        <f t="shared" si="707"/>
        <v>2393000886通所型サービス（独自）</v>
      </c>
      <c r="B45308" s="489">
        <v>2393000886</v>
      </c>
      <c r="C45308" s="489" t="s">
        <v>2570</v>
      </c>
      <c r="D45308" s="489" t="s">
        <v>13304</v>
      </c>
    </row>
    <row r="45309" spans="1:4">
      <c r="A45309" s="489" t="str">
        <f t="shared" si="707"/>
        <v>2393000894地域密着型通所介護</v>
      </c>
      <c r="B45309" s="489">
        <v>2393000894</v>
      </c>
      <c r="C45309" s="489" t="s">
        <v>161</v>
      </c>
      <c r="D45309" s="489" t="s">
        <v>13305</v>
      </c>
    </row>
    <row r="45310" spans="1:4">
      <c r="A45310" s="489" t="str">
        <f t="shared" si="707"/>
        <v>2393000894地域密着型通所介護</v>
      </c>
      <c r="B45310" s="489">
        <v>2393000894</v>
      </c>
      <c r="C45310" s="489" t="s">
        <v>161</v>
      </c>
      <c r="D45310" s="489" t="s">
        <v>13305</v>
      </c>
    </row>
    <row r="45311" spans="1:4">
      <c r="A45311" s="489" t="str">
        <f t="shared" si="707"/>
        <v>2393000894通所型サービス（独自）</v>
      </c>
      <c r="B45311" s="489">
        <v>2393000894</v>
      </c>
      <c r="C45311" s="489" t="s">
        <v>2570</v>
      </c>
      <c r="D45311" s="489" t="s">
        <v>13305</v>
      </c>
    </row>
    <row r="45312" spans="1:4">
      <c r="A45312" s="489" t="str">
        <f t="shared" si="707"/>
        <v>2393000902地域密着型通所介護</v>
      </c>
      <c r="B45312" s="489">
        <v>2393000902</v>
      </c>
      <c r="C45312" s="489" t="s">
        <v>161</v>
      </c>
      <c r="D45312" s="489" t="s">
        <v>13306</v>
      </c>
    </row>
    <row r="45313" spans="1:4">
      <c r="A45313" s="489" t="str">
        <f t="shared" si="707"/>
        <v>2393000910地域密着型通所介護</v>
      </c>
      <c r="B45313" s="489">
        <v>2393000910</v>
      </c>
      <c r="C45313" s="489" t="s">
        <v>161</v>
      </c>
      <c r="D45313" s="489" t="s">
        <v>13307</v>
      </c>
    </row>
    <row r="45314" spans="1:4">
      <c r="A45314" s="489" t="str">
        <f t="shared" ref="A45314:A45377" si="708">B45314&amp;C45314</f>
        <v>2393000910通所型サービス（独自）</v>
      </c>
      <c r="B45314" s="489">
        <v>2393000910</v>
      </c>
      <c r="C45314" s="489" t="s">
        <v>2570</v>
      </c>
      <c r="D45314" s="489" t="s">
        <v>13307</v>
      </c>
    </row>
    <row r="45315" spans="1:4">
      <c r="A45315" s="489" t="str">
        <f t="shared" si="708"/>
        <v>2393000928定期巡回･随時対応型訪問介護看護</v>
      </c>
      <c r="B45315" s="489">
        <v>2393000928</v>
      </c>
      <c r="C45315" s="489" t="s">
        <v>1919</v>
      </c>
      <c r="D45315" s="489" t="s">
        <v>13308</v>
      </c>
    </row>
    <row r="45316" spans="1:4">
      <c r="A45316" s="489" t="str">
        <f t="shared" si="708"/>
        <v>2393000944地域密着型通所介護</v>
      </c>
      <c r="B45316" s="489">
        <v>2393000944</v>
      </c>
      <c r="C45316" s="489" t="s">
        <v>161</v>
      </c>
      <c r="D45316" s="489" t="s">
        <v>13309</v>
      </c>
    </row>
    <row r="45317" spans="1:4">
      <c r="A45317" s="489" t="str">
        <f t="shared" si="708"/>
        <v>2393000944通所型サービス（独自）</v>
      </c>
      <c r="B45317" s="489">
        <v>2393000944</v>
      </c>
      <c r="C45317" s="489" t="s">
        <v>2570</v>
      </c>
      <c r="D45317" s="489" t="s">
        <v>13309</v>
      </c>
    </row>
    <row r="45318" spans="1:4">
      <c r="A45318" s="489" t="str">
        <f t="shared" si="708"/>
        <v>2393000951看護小規模多機能型居宅介護</v>
      </c>
      <c r="B45318" s="489">
        <v>2393000951</v>
      </c>
      <c r="C45318" s="489" t="s">
        <v>1920</v>
      </c>
      <c r="D45318" s="489" t="s">
        <v>13310</v>
      </c>
    </row>
    <row r="45319" spans="1:4">
      <c r="A45319" s="489" t="str">
        <f t="shared" si="708"/>
        <v>2393000969介護予防認知症対応型共同生活介護</v>
      </c>
      <c r="B45319" s="489">
        <v>2393000969</v>
      </c>
      <c r="C45319" s="489" t="s">
        <v>2088</v>
      </c>
      <c r="D45319" s="489" t="s">
        <v>13311</v>
      </c>
    </row>
    <row r="45320" spans="1:4">
      <c r="A45320" s="489" t="str">
        <f t="shared" si="708"/>
        <v>2393000969認知症対応型共同生活介護</v>
      </c>
      <c r="B45320" s="489">
        <v>2393000969</v>
      </c>
      <c r="C45320" s="489" t="s">
        <v>2087</v>
      </c>
      <c r="D45320" s="489" t="s">
        <v>13311</v>
      </c>
    </row>
    <row r="45321" spans="1:4">
      <c r="A45321" s="489" t="str">
        <f t="shared" si="708"/>
        <v>2393000977看護小規模多機能型居宅介護</v>
      </c>
      <c r="B45321" s="489">
        <v>2393000977</v>
      </c>
      <c r="C45321" s="489" t="s">
        <v>1920</v>
      </c>
      <c r="D45321" s="489" t="s">
        <v>13312</v>
      </c>
    </row>
    <row r="45322" spans="1:4">
      <c r="A45322" s="489" t="str">
        <f t="shared" si="708"/>
        <v>2393000985看護小規模多機能型居宅介護（短期利用型）</v>
      </c>
      <c r="B45322" s="489">
        <v>2393000985</v>
      </c>
      <c r="C45322" s="489" t="s">
        <v>19402</v>
      </c>
      <c r="D45322" s="489" t="s">
        <v>13313</v>
      </c>
    </row>
    <row r="45323" spans="1:4">
      <c r="A45323" s="489" t="str">
        <f t="shared" si="708"/>
        <v>2393000985看護小規模多機能型居宅介護</v>
      </c>
      <c r="B45323" s="489">
        <v>2393000985</v>
      </c>
      <c r="C45323" s="489" t="s">
        <v>1920</v>
      </c>
      <c r="D45323" s="489" t="s">
        <v>13313</v>
      </c>
    </row>
    <row r="45324" spans="1:4">
      <c r="A45324" s="489" t="str">
        <f t="shared" si="708"/>
        <v>2393000993地域密着型通所介護</v>
      </c>
      <c r="B45324" s="489">
        <v>2393000993</v>
      </c>
      <c r="C45324" s="489" t="s">
        <v>161</v>
      </c>
      <c r="D45324" s="489" t="s">
        <v>13314</v>
      </c>
    </row>
    <row r="45325" spans="1:4">
      <c r="A45325" s="489" t="str">
        <f t="shared" si="708"/>
        <v>2393000993通所型サービス（独自）</v>
      </c>
      <c r="B45325" s="489">
        <v>2393000993</v>
      </c>
      <c r="C45325" s="489" t="s">
        <v>2570</v>
      </c>
      <c r="D45325" s="489" t="s">
        <v>13314</v>
      </c>
    </row>
    <row r="45326" spans="1:4">
      <c r="A45326" s="489" t="str">
        <f t="shared" si="708"/>
        <v>2393001009介護予防認知症対応型共同生活介護</v>
      </c>
      <c r="B45326" s="489">
        <v>2393001009</v>
      </c>
      <c r="C45326" s="489" t="s">
        <v>2088</v>
      </c>
      <c r="D45326" s="489" t="s">
        <v>13315</v>
      </c>
    </row>
    <row r="45327" spans="1:4">
      <c r="A45327" s="489" t="str">
        <f t="shared" si="708"/>
        <v>2393001009認知症対応型共同生活介護</v>
      </c>
      <c r="B45327" s="489">
        <v>2393001009</v>
      </c>
      <c r="C45327" s="489" t="s">
        <v>2087</v>
      </c>
      <c r="D45327" s="489" t="s">
        <v>13315</v>
      </c>
    </row>
    <row r="45328" spans="1:4">
      <c r="A45328" s="489" t="str">
        <f t="shared" si="708"/>
        <v>2393001017介護予防認知症対応型通所介護</v>
      </c>
      <c r="B45328" s="489">
        <v>2393001017</v>
      </c>
      <c r="C45328" s="489" t="s">
        <v>2517</v>
      </c>
      <c r="D45328" s="489" t="s">
        <v>13315</v>
      </c>
    </row>
    <row r="45329" spans="1:4">
      <c r="A45329" s="489" t="str">
        <f t="shared" si="708"/>
        <v>2393001017認知症対応型通所介護</v>
      </c>
      <c r="B45329" s="489">
        <v>2393001017</v>
      </c>
      <c r="C45329" s="489" t="s">
        <v>2516</v>
      </c>
      <c r="D45329" s="489" t="s">
        <v>13315</v>
      </c>
    </row>
    <row r="45330" spans="1:4">
      <c r="A45330" s="489" t="str">
        <f t="shared" si="708"/>
        <v>2393100017介護予防認知症対応型通所介護</v>
      </c>
      <c r="B45330" s="489">
        <v>2393100017</v>
      </c>
      <c r="C45330" s="489" t="s">
        <v>2517</v>
      </c>
      <c r="D45330" s="489" t="s">
        <v>13316</v>
      </c>
    </row>
    <row r="45331" spans="1:4">
      <c r="A45331" s="489" t="str">
        <f t="shared" si="708"/>
        <v>2393100017認知症対応型通所介護</v>
      </c>
      <c r="B45331" s="489">
        <v>2393100017</v>
      </c>
      <c r="C45331" s="489" t="s">
        <v>2516</v>
      </c>
      <c r="D45331" s="489" t="s">
        <v>13316</v>
      </c>
    </row>
    <row r="45332" spans="1:4">
      <c r="A45332" s="489" t="str">
        <f t="shared" si="708"/>
        <v>2393100033介護予防小規模多機能型居宅介護</v>
      </c>
      <c r="B45332" s="489">
        <v>2393100033</v>
      </c>
      <c r="C45332" s="489" t="s">
        <v>2518</v>
      </c>
      <c r="D45332" s="489" t="s">
        <v>13317</v>
      </c>
    </row>
    <row r="45333" spans="1:4">
      <c r="A45333" s="489" t="str">
        <f t="shared" si="708"/>
        <v>2393100033小規模多機能型居宅介護</v>
      </c>
      <c r="B45333" s="489">
        <v>2393100033</v>
      </c>
      <c r="C45333" s="489" t="s">
        <v>2082</v>
      </c>
      <c r="D45333" s="489" t="s">
        <v>13317</v>
      </c>
    </row>
    <row r="45334" spans="1:4">
      <c r="A45334" s="489" t="str">
        <f t="shared" si="708"/>
        <v>2393100058介護予防認知症対応型共同生活介護</v>
      </c>
      <c r="B45334" s="489">
        <v>2393100058</v>
      </c>
      <c r="C45334" s="489" t="s">
        <v>2088</v>
      </c>
      <c r="D45334" s="489" t="s">
        <v>10312</v>
      </c>
    </row>
    <row r="45335" spans="1:4">
      <c r="A45335" s="489" t="str">
        <f t="shared" si="708"/>
        <v>2393100058認知症対応型共同生活介護</v>
      </c>
      <c r="B45335" s="489">
        <v>2393100058</v>
      </c>
      <c r="C45335" s="489" t="s">
        <v>2087</v>
      </c>
      <c r="D45335" s="489" t="s">
        <v>10312</v>
      </c>
    </row>
    <row r="45336" spans="1:4">
      <c r="A45336" s="489" t="str">
        <f t="shared" si="708"/>
        <v>2393100066介護予防認知症対応型共同生活介護</v>
      </c>
      <c r="B45336" s="489">
        <v>2393100066</v>
      </c>
      <c r="C45336" s="489" t="s">
        <v>2088</v>
      </c>
      <c r="D45336" s="489" t="s">
        <v>13318</v>
      </c>
    </row>
    <row r="45337" spans="1:4">
      <c r="A45337" s="489" t="str">
        <f t="shared" si="708"/>
        <v>2393100066小規模多機能型居宅介護</v>
      </c>
      <c r="B45337" s="489">
        <v>2393100066</v>
      </c>
      <c r="C45337" s="489" t="s">
        <v>2082</v>
      </c>
      <c r="D45337" s="489" t="s">
        <v>13318</v>
      </c>
    </row>
    <row r="45338" spans="1:4">
      <c r="A45338" s="489" t="str">
        <f t="shared" si="708"/>
        <v>2393100066認知症対応型共同生活介護</v>
      </c>
      <c r="B45338" s="489">
        <v>2393100066</v>
      </c>
      <c r="C45338" s="489" t="s">
        <v>2087</v>
      </c>
      <c r="D45338" s="489" t="s">
        <v>13318</v>
      </c>
    </row>
    <row r="45339" spans="1:4">
      <c r="A45339" s="489" t="str">
        <f t="shared" si="708"/>
        <v>2393100074介護予防認知症対応型共同生活介護</v>
      </c>
      <c r="B45339" s="489">
        <v>2393100074</v>
      </c>
      <c r="C45339" s="489" t="s">
        <v>2088</v>
      </c>
      <c r="D45339" s="489" t="s">
        <v>13319</v>
      </c>
    </row>
    <row r="45340" spans="1:4">
      <c r="A45340" s="489" t="str">
        <f t="shared" si="708"/>
        <v>2393100074認知症対応型共同生活介護</v>
      </c>
      <c r="B45340" s="489">
        <v>2393100074</v>
      </c>
      <c r="C45340" s="489" t="s">
        <v>2087</v>
      </c>
      <c r="D45340" s="489" t="s">
        <v>13319</v>
      </c>
    </row>
    <row r="45341" spans="1:4">
      <c r="A45341" s="489" t="str">
        <f t="shared" si="708"/>
        <v>2393100082地域密着型介護老人福祉施設</v>
      </c>
      <c r="B45341" s="489">
        <v>2393100082</v>
      </c>
      <c r="C45341" s="489" t="s">
        <v>206</v>
      </c>
      <c r="D45341" s="489" t="s">
        <v>13320</v>
      </c>
    </row>
    <row r="45342" spans="1:4">
      <c r="A45342" s="489" t="str">
        <f t="shared" si="708"/>
        <v>2393100090介護予防認知症対応型共同生活介護</v>
      </c>
      <c r="B45342" s="489">
        <v>2393100090</v>
      </c>
      <c r="C45342" s="489" t="s">
        <v>2088</v>
      </c>
      <c r="D45342" s="489" t="s">
        <v>13321</v>
      </c>
    </row>
    <row r="45343" spans="1:4">
      <c r="A45343" s="489" t="str">
        <f t="shared" si="708"/>
        <v>2393100090介護予防認知症対応型通所介護</v>
      </c>
      <c r="B45343" s="489">
        <v>2393100090</v>
      </c>
      <c r="C45343" s="489" t="s">
        <v>2517</v>
      </c>
      <c r="D45343" s="489" t="s">
        <v>13321</v>
      </c>
    </row>
    <row r="45344" spans="1:4">
      <c r="A45344" s="489" t="str">
        <f t="shared" si="708"/>
        <v>2393100090認知症対応型共同生活介護</v>
      </c>
      <c r="B45344" s="489">
        <v>2393100090</v>
      </c>
      <c r="C45344" s="489" t="s">
        <v>2087</v>
      </c>
      <c r="D45344" s="489" t="s">
        <v>13321</v>
      </c>
    </row>
    <row r="45345" spans="1:4">
      <c r="A45345" s="489" t="str">
        <f t="shared" si="708"/>
        <v>2393100090認知症対応型通所介護</v>
      </c>
      <c r="B45345" s="489">
        <v>2393100090</v>
      </c>
      <c r="C45345" s="489" t="s">
        <v>2516</v>
      </c>
      <c r="D45345" s="489" t="s">
        <v>13321</v>
      </c>
    </row>
    <row r="45346" spans="1:4">
      <c r="A45346" s="489" t="str">
        <f t="shared" si="708"/>
        <v>2393100108介護予防認知症対応型共同生活介護</v>
      </c>
      <c r="B45346" s="489">
        <v>2393100108</v>
      </c>
      <c r="C45346" s="489" t="s">
        <v>2088</v>
      </c>
      <c r="D45346" s="489" t="s">
        <v>13322</v>
      </c>
    </row>
    <row r="45347" spans="1:4">
      <c r="A45347" s="489" t="str">
        <f t="shared" si="708"/>
        <v>2393100108認知症対応型共同生活介護</v>
      </c>
      <c r="B45347" s="489">
        <v>2393100108</v>
      </c>
      <c r="C45347" s="489" t="s">
        <v>2087</v>
      </c>
      <c r="D45347" s="489" t="s">
        <v>13322</v>
      </c>
    </row>
    <row r="45348" spans="1:4">
      <c r="A45348" s="489" t="str">
        <f t="shared" si="708"/>
        <v>2393100116地域密着型特定施設入居者生活介護</v>
      </c>
      <c r="B45348" s="489">
        <v>2393100116</v>
      </c>
      <c r="C45348" s="489" t="s">
        <v>2515</v>
      </c>
      <c r="D45348" s="489" t="s">
        <v>13323</v>
      </c>
    </row>
    <row r="45349" spans="1:4">
      <c r="A45349" s="489" t="str">
        <f t="shared" si="708"/>
        <v>2393100124定期巡回･随時対応型訪問介護看護</v>
      </c>
      <c r="B45349" s="489">
        <v>2393100124</v>
      </c>
      <c r="C45349" s="489" t="s">
        <v>1919</v>
      </c>
      <c r="D45349" s="489" t="s">
        <v>13324</v>
      </c>
    </row>
    <row r="45350" spans="1:4">
      <c r="A45350" s="489" t="str">
        <f t="shared" si="708"/>
        <v>2393100132介護予防小規模多機能型居宅介護（短期利用型）</v>
      </c>
      <c r="B45350" s="489">
        <v>2393100132</v>
      </c>
      <c r="C45350" s="489" t="s">
        <v>19400</v>
      </c>
      <c r="D45350" s="489" t="s">
        <v>13325</v>
      </c>
    </row>
    <row r="45351" spans="1:4">
      <c r="A45351" s="489" t="str">
        <f t="shared" si="708"/>
        <v>2393100132介護予防小規模多機能型居宅介護</v>
      </c>
      <c r="B45351" s="489">
        <v>2393100132</v>
      </c>
      <c r="C45351" s="489" t="s">
        <v>2518</v>
      </c>
      <c r="D45351" s="489" t="s">
        <v>13325</v>
      </c>
    </row>
    <row r="45352" spans="1:4">
      <c r="A45352" s="489" t="str">
        <f t="shared" si="708"/>
        <v>2393100132小規模多機能型居宅介護（短期利用型）</v>
      </c>
      <c r="B45352" s="489">
        <v>2393100132</v>
      </c>
      <c r="C45352" s="489" t="s">
        <v>19401</v>
      </c>
      <c r="D45352" s="489" t="s">
        <v>13325</v>
      </c>
    </row>
    <row r="45353" spans="1:4">
      <c r="A45353" s="489" t="str">
        <f t="shared" si="708"/>
        <v>2393100132小規模多機能型居宅介護</v>
      </c>
      <c r="B45353" s="489">
        <v>2393100132</v>
      </c>
      <c r="C45353" s="489" t="s">
        <v>2082</v>
      </c>
      <c r="D45353" s="489" t="s">
        <v>13325</v>
      </c>
    </row>
    <row r="45354" spans="1:4">
      <c r="A45354" s="489" t="str">
        <f t="shared" si="708"/>
        <v>2393100157介護予防認知症対応型共同生活介護</v>
      </c>
      <c r="B45354" s="489">
        <v>2393100157</v>
      </c>
      <c r="C45354" s="489" t="s">
        <v>2088</v>
      </c>
      <c r="D45354" s="489" t="s">
        <v>13326</v>
      </c>
    </row>
    <row r="45355" spans="1:4">
      <c r="A45355" s="489" t="str">
        <f t="shared" si="708"/>
        <v>2393100157認知症対応型共同生活介護</v>
      </c>
      <c r="B45355" s="489">
        <v>2393100157</v>
      </c>
      <c r="C45355" s="489" t="s">
        <v>2087</v>
      </c>
      <c r="D45355" s="489" t="s">
        <v>13326</v>
      </c>
    </row>
    <row r="45356" spans="1:4">
      <c r="A45356" s="489" t="str">
        <f t="shared" si="708"/>
        <v>2393100173地域密着型介護老人福祉施設</v>
      </c>
      <c r="B45356" s="489">
        <v>2393100173</v>
      </c>
      <c r="C45356" s="489" t="s">
        <v>206</v>
      </c>
      <c r="D45356" s="489" t="s">
        <v>13327</v>
      </c>
    </row>
    <row r="45357" spans="1:4">
      <c r="A45357" s="489" t="str">
        <f t="shared" si="708"/>
        <v>2393100181看護小規模多機能型居宅介護（短期利用型）</v>
      </c>
      <c r="B45357" s="489">
        <v>2393100181</v>
      </c>
      <c r="C45357" s="489" t="s">
        <v>19402</v>
      </c>
      <c r="D45357" s="489" t="s">
        <v>13328</v>
      </c>
    </row>
    <row r="45358" spans="1:4">
      <c r="A45358" s="489" t="str">
        <f t="shared" si="708"/>
        <v>2393100181看護小規模多機能型居宅介護</v>
      </c>
      <c r="B45358" s="489">
        <v>2393100181</v>
      </c>
      <c r="C45358" s="489" t="s">
        <v>1920</v>
      </c>
      <c r="D45358" s="489" t="s">
        <v>13328</v>
      </c>
    </row>
    <row r="45359" spans="1:4">
      <c r="A45359" s="489" t="str">
        <f t="shared" si="708"/>
        <v>2393100199介護予防認知症対応型共同生活介護</v>
      </c>
      <c r="B45359" s="489">
        <v>2393100199</v>
      </c>
      <c r="C45359" s="489" t="s">
        <v>2088</v>
      </c>
      <c r="D45359" s="489" t="s">
        <v>13329</v>
      </c>
    </row>
    <row r="45360" spans="1:4">
      <c r="A45360" s="489" t="str">
        <f t="shared" si="708"/>
        <v>2393100199認知症対応型共同生活介護</v>
      </c>
      <c r="B45360" s="489">
        <v>2393100199</v>
      </c>
      <c r="C45360" s="489" t="s">
        <v>2087</v>
      </c>
      <c r="D45360" s="489" t="s">
        <v>13329</v>
      </c>
    </row>
    <row r="45361" spans="1:4">
      <c r="A45361" s="489" t="str">
        <f t="shared" si="708"/>
        <v>2393100207地域密着型通所介護</v>
      </c>
      <c r="B45361" s="489">
        <v>2393100207</v>
      </c>
      <c r="C45361" s="489" t="s">
        <v>161</v>
      </c>
      <c r="D45361" s="489" t="s">
        <v>13330</v>
      </c>
    </row>
    <row r="45362" spans="1:4">
      <c r="A45362" s="489" t="str">
        <f t="shared" si="708"/>
        <v>2393100207通所型サービス（独自）</v>
      </c>
      <c r="B45362" s="489">
        <v>2393100207</v>
      </c>
      <c r="C45362" s="489" t="s">
        <v>2570</v>
      </c>
      <c r="D45362" s="489" t="s">
        <v>13330</v>
      </c>
    </row>
    <row r="45363" spans="1:4">
      <c r="A45363" s="489" t="str">
        <f t="shared" si="708"/>
        <v>2393100207通所型サービス（独自／定率）</v>
      </c>
      <c r="B45363" s="489">
        <v>2393100207</v>
      </c>
      <c r="C45363" s="489" t="s">
        <v>2567</v>
      </c>
      <c r="D45363" s="489" t="s">
        <v>13330</v>
      </c>
    </row>
    <row r="45364" spans="1:4">
      <c r="A45364" s="489" t="str">
        <f t="shared" si="708"/>
        <v>2393100215地域密着型通所介護</v>
      </c>
      <c r="B45364" s="489">
        <v>2393100215</v>
      </c>
      <c r="C45364" s="489" t="s">
        <v>161</v>
      </c>
      <c r="D45364" s="489" t="s">
        <v>13331</v>
      </c>
    </row>
    <row r="45365" spans="1:4">
      <c r="A45365" s="489" t="str">
        <f t="shared" si="708"/>
        <v>2393100223介護予防認知症対応型共同生活介護</v>
      </c>
      <c r="B45365" s="489">
        <v>2393100223</v>
      </c>
      <c r="C45365" s="489" t="s">
        <v>2088</v>
      </c>
      <c r="D45365" s="489" t="s">
        <v>13332</v>
      </c>
    </row>
    <row r="45366" spans="1:4">
      <c r="A45366" s="489" t="str">
        <f t="shared" si="708"/>
        <v>2393100223認知症対応型共同生活介護</v>
      </c>
      <c r="B45366" s="489">
        <v>2393100223</v>
      </c>
      <c r="C45366" s="489" t="s">
        <v>2087</v>
      </c>
      <c r="D45366" s="489" t="s">
        <v>13332</v>
      </c>
    </row>
    <row r="45367" spans="1:4">
      <c r="A45367" s="489" t="str">
        <f t="shared" si="708"/>
        <v>2393100231地域密着型通所介護</v>
      </c>
      <c r="B45367" s="489">
        <v>2393100231</v>
      </c>
      <c r="C45367" s="489" t="s">
        <v>161</v>
      </c>
      <c r="D45367" s="489" t="s">
        <v>13333</v>
      </c>
    </row>
    <row r="45368" spans="1:4">
      <c r="A45368" s="489" t="str">
        <f t="shared" si="708"/>
        <v>2393100231通所型サービス（独自）</v>
      </c>
      <c r="B45368" s="489">
        <v>2393100231</v>
      </c>
      <c r="C45368" s="489" t="s">
        <v>2570</v>
      </c>
      <c r="D45368" s="489" t="s">
        <v>13333</v>
      </c>
    </row>
    <row r="45369" spans="1:4">
      <c r="A45369" s="489" t="str">
        <f t="shared" si="708"/>
        <v>2393100249地域密着型通所介護</v>
      </c>
      <c r="B45369" s="489">
        <v>2393100249</v>
      </c>
      <c r="C45369" s="489" t="s">
        <v>161</v>
      </c>
      <c r="D45369" s="489" t="s">
        <v>13334</v>
      </c>
    </row>
    <row r="45370" spans="1:4">
      <c r="A45370" s="489" t="str">
        <f t="shared" si="708"/>
        <v>2393100249通所型サービス（独自）</v>
      </c>
      <c r="B45370" s="489">
        <v>2393100249</v>
      </c>
      <c r="C45370" s="489" t="s">
        <v>2570</v>
      </c>
      <c r="D45370" s="489" t="s">
        <v>13334</v>
      </c>
    </row>
    <row r="45371" spans="1:4">
      <c r="A45371" s="489" t="str">
        <f t="shared" si="708"/>
        <v>2393100256地域密着型特定施設入居者生活介護（短期利用型）</v>
      </c>
      <c r="B45371" s="489">
        <v>2393100256</v>
      </c>
      <c r="C45371" s="489" t="s">
        <v>19403</v>
      </c>
      <c r="D45371" s="489" t="s">
        <v>13335</v>
      </c>
    </row>
    <row r="45372" spans="1:4">
      <c r="A45372" s="489" t="str">
        <f t="shared" si="708"/>
        <v>2393100256地域密着型特定施設入居者生活介護</v>
      </c>
      <c r="B45372" s="489">
        <v>2393100256</v>
      </c>
      <c r="C45372" s="489" t="s">
        <v>2515</v>
      </c>
      <c r="D45372" s="489" t="s">
        <v>13335</v>
      </c>
    </row>
    <row r="45373" spans="1:4">
      <c r="A45373" s="489" t="str">
        <f t="shared" si="708"/>
        <v>2393100264地域密着型特定施設入居者生活介護</v>
      </c>
      <c r="B45373" s="489">
        <v>2393100264</v>
      </c>
      <c r="C45373" s="489" t="s">
        <v>2515</v>
      </c>
      <c r="D45373" s="489" t="s">
        <v>13336</v>
      </c>
    </row>
    <row r="45374" spans="1:4">
      <c r="A45374" s="489" t="str">
        <f t="shared" si="708"/>
        <v>2393100272介護予防認知症対応型共同生活介護</v>
      </c>
      <c r="B45374" s="489">
        <v>2393100272</v>
      </c>
      <c r="C45374" s="489" t="s">
        <v>2088</v>
      </c>
      <c r="D45374" s="489" t="s">
        <v>13337</v>
      </c>
    </row>
    <row r="45375" spans="1:4">
      <c r="A45375" s="489" t="str">
        <f t="shared" si="708"/>
        <v>2393100272認知症対応型共同生活介護</v>
      </c>
      <c r="B45375" s="489">
        <v>2393100272</v>
      </c>
      <c r="C45375" s="489" t="s">
        <v>2087</v>
      </c>
      <c r="D45375" s="489" t="s">
        <v>13337</v>
      </c>
    </row>
    <row r="45376" spans="1:4">
      <c r="A45376" s="489" t="str">
        <f t="shared" si="708"/>
        <v>2393100280夜間対応型訪問介護</v>
      </c>
      <c r="B45376" s="489">
        <v>2393100280</v>
      </c>
      <c r="C45376" s="489" t="s">
        <v>145</v>
      </c>
      <c r="D45376" s="489" t="s">
        <v>13338</v>
      </c>
    </row>
    <row r="45377" spans="1:4">
      <c r="A45377" s="489" t="str">
        <f t="shared" si="708"/>
        <v>2393100298地域密着型通所介護</v>
      </c>
      <c r="B45377" s="489">
        <v>2393100298</v>
      </c>
      <c r="C45377" s="489" t="s">
        <v>161</v>
      </c>
      <c r="D45377" s="489" t="s">
        <v>13339</v>
      </c>
    </row>
    <row r="45378" spans="1:4">
      <c r="A45378" s="489" t="str">
        <f t="shared" ref="A45378:A45441" si="709">B45378&amp;C45378</f>
        <v>2393100306地域密着型通所介護</v>
      </c>
      <c r="B45378" s="489">
        <v>2393100306</v>
      </c>
      <c r="C45378" s="489" t="s">
        <v>161</v>
      </c>
      <c r="D45378" s="489" t="s">
        <v>9924</v>
      </c>
    </row>
    <row r="45379" spans="1:4">
      <c r="A45379" s="489" t="str">
        <f t="shared" si="709"/>
        <v>2393100306通所型サービス（独自）</v>
      </c>
      <c r="B45379" s="489">
        <v>2393100306</v>
      </c>
      <c r="C45379" s="489" t="s">
        <v>2570</v>
      </c>
      <c r="D45379" s="489" t="s">
        <v>9924</v>
      </c>
    </row>
    <row r="45380" spans="1:4">
      <c r="A45380" s="489" t="str">
        <f t="shared" si="709"/>
        <v>2393100314介護予防認知症対応型共同生活介護</v>
      </c>
      <c r="B45380" s="489">
        <v>2393100314</v>
      </c>
      <c r="C45380" s="489" t="s">
        <v>2088</v>
      </c>
      <c r="D45380" s="489" t="s">
        <v>13340</v>
      </c>
    </row>
    <row r="45381" spans="1:4">
      <c r="A45381" s="489" t="str">
        <f t="shared" si="709"/>
        <v>2393100314認知症対応型共同生活介護</v>
      </c>
      <c r="B45381" s="489">
        <v>2393100314</v>
      </c>
      <c r="C45381" s="489" t="s">
        <v>2087</v>
      </c>
      <c r="D45381" s="489" t="s">
        <v>13340</v>
      </c>
    </row>
    <row r="45382" spans="1:4">
      <c r="A45382" s="489" t="str">
        <f t="shared" si="709"/>
        <v>2393100322看護小規模多機能型居宅介護（短期利用型）</v>
      </c>
      <c r="B45382" s="489">
        <v>2393100322</v>
      </c>
      <c r="C45382" s="489" t="s">
        <v>19402</v>
      </c>
      <c r="D45382" s="489" t="s">
        <v>13341</v>
      </c>
    </row>
    <row r="45383" spans="1:4">
      <c r="A45383" s="489" t="str">
        <f t="shared" si="709"/>
        <v>2393100322看護小規模多機能型居宅介護</v>
      </c>
      <c r="B45383" s="489">
        <v>2393100322</v>
      </c>
      <c r="C45383" s="489" t="s">
        <v>1920</v>
      </c>
      <c r="D45383" s="489" t="s">
        <v>13341</v>
      </c>
    </row>
    <row r="45384" spans="1:4">
      <c r="A45384" s="489" t="str">
        <f t="shared" si="709"/>
        <v>2393200049地域密着型介護老人福祉施設</v>
      </c>
      <c r="B45384" s="489">
        <v>2393200049</v>
      </c>
      <c r="C45384" s="489" t="s">
        <v>206</v>
      </c>
      <c r="D45384" s="489" t="s">
        <v>13342</v>
      </c>
    </row>
    <row r="45385" spans="1:4">
      <c r="A45385" s="489" t="str">
        <f t="shared" si="709"/>
        <v>2393200064介護予防小規模多機能型居宅介護（短期利用型）</v>
      </c>
      <c r="B45385" s="489">
        <v>2393200064</v>
      </c>
      <c r="C45385" s="489" t="s">
        <v>19400</v>
      </c>
      <c r="D45385" s="489" t="s">
        <v>13343</v>
      </c>
    </row>
    <row r="45386" spans="1:4">
      <c r="A45386" s="489" t="str">
        <f t="shared" si="709"/>
        <v>2393200064介護予防小規模多機能型居宅介護</v>
      </c>
      <c r="B45386" s="489">
        <v>2393200064</v>
      </c>
      <c r="C45386" s="489" t="s">
        <v>2518</v>
      </c>
      <c r="D45386" s="489" t="s">
        <v>13343</v>
      </c>
    </row>
    <row r="45387" spans="1:4">
      <c r="A45387" s="489" t="str">
        <f t="shared" si="709"/>
        <v>2393200064小規模多機能型居宅介護（短期利用型）</v>
      </c>
      <c r="B45387" s="489">
        <v>2393200064</v>
      </c>
      <c r="C45387" s="489" t="s">
        <v>19401</v>
      </c>
      <c r="D45387" s="489" t="s">
        <v>13343</v>
      </c>
    </row>
    <row r="45388" spans="1:4">
      <c r="A45388" s="489" t="str">
        <f t="shared" si="709"/>
        <v>2393200064小規模多機能型居宅介護</v>
      </c>
      <c r="B45388" s="489">
        <v>2393200064</v>
      </c>
      <c r="C45388" s="489" t="s">
        <v>2082</v>
      </c>
      <c r="D45388" s="489" t="s">
        <v>13343</v>
      </c>
    </row>
    <row r="45389" spans="1:4">
      <c r="A45389" s="489" t="str">
        <f t="shared" si="709"/>
        <v>2393200072介護予防認知症対応型共同生活介護（短期利用型）</v>
      </c>
      <c r="B45389" s="489">
        <v>2393200072</v>
      </c>
      <c r="C45389" s="489" t="s">
        <v>19398</v>
      </c>
      <c r="D45389" s="489" t="s">
        <v>13344</v>
      </c>
    </row>
    <row r="45390" spans="1:4">
      <c r="A45390" s="489" t="str">
        <f t="shared" si="709"/>
        <v>2393200072介護予防認知症対応型共同生活介護</v>
      </c>
      <c r="B45390" s="489">
        <v>2393200072</v>
      </c>
      <c r="C45390" s="489" t="s">
        <v>2088</v>
      </c>
      <c r="D45390" s="489" t="s">
        <v>13344</v>
      </c>
    </row>
    <row r="45391" spans="1:4">
      <c r="A45391" s="489" t="str">
        <f t="shared" si="709"/>
        <v>2393200072認知症対応型共同生活介護（短期利用型）</v>
      </c>
      <c r="B45391" s="489">
        <v>2393200072</v>
      </c>
      <c r="C45391" s="489" t="s">
        <v>19399</v>
      </c>
      <c r="D45391" s="489" t="s">
        <v>13344</v>
      </c>
    </row>
    <row r="45392" spans="1:4">
      <c r="A45392" s="489" t="str">
        <f t="shared" si="709"/>
        <v>2393200072認知症対応型共同生活介護</v>
      </c>
      <c r="B45392" s="489">
        <v>2393200072</v>
      </c>
      <c r="C45392" s="489" t="s">
        <v>2087</v>
      </c>
      <c r="D45392" s="489" t="s">
        <v>13344</v>
      </c>
    </row>
    <row r="45393" spans="1:4">
      <c r="A45393" s="489" t="str">
        <f t="shared" si="709"/>
        <v>2393200080介護予防認知症対応型共同生活介護（短期利用型）</v>
      </c>
      <c r="B45393" s="489">
        <v>2393200080</v>
      </c>
      <c r="C45393" s="489" t="s">
        <v>19398</v>
      </c>
      <c r="D45393" s="489" t="s">
        <v>13345</v>
      </c>
    </row>
    <row r="45394" spans="1:4">
      <c r="A45394" s="489" t="str">
        <f t="shared" si="709"/>
        <v>2393200080介護予防認知症対応型共同生活介護</v>
      </c>
      <c r="B45394" s="489">
        <v>2393200080</v>
      </c>
      <c r="C45394" s="489" t="s">
        <v>2088</v>
      </c>
      <c r="D45394" s="489" t="s">
        <v>13345</v>
      </c>
    </row>
    <row r="45395" spans="1:4">
      <c r="A45395" s="489" t="str">
        <f t="shared" si="709"/>
        <v>2393200080認知症対応型共同生活介護（短期利用型）</v>
      </c>
      <c r="B45395" s="489">
        <v>2393200080</v>
      </c>
      <c r="C45395" s="489" t="s">
        <v>19399</v>
      </c>
      <c r="D45395" s="489" t="s">
        <v>13345</v>
      </c>
    </row>
    <row r="45396" spans="1:4">
      <c r="A45396" s="489" t="str">
        <f t="shared" si="709"/>
        <v>2393200080認知症対応型共同生活介護</v>
      </c>
      <c r="B45396" s="489">
        <v>2393200080</v>
      </c>
      <c r="C45396" s="489" t="s">
        <v>2087</v>
      </c>
      <c r="D45396" s="489" t="s">
        <v>13345</v>
      </c>
    </row>
    <row r="45397" spans="1:4">
      <c r="A45397" s="489" t="str">
        <f t="shared" si="709"/>
        <v>2393200114地域密着型介護老人福祉施設</v>
      </c>
      <c r="B45397" s="489">
        <v>2393200114</v>
      </c>
      <c r="C45397" s="489" t="s">
        <v>206</v>
      </c>
      <c r="D45397" s="489" t="s">
        <v>13346</v>
      </c>
    </row>
    <row r="45398" spans="1:4">
      <c r="A45398" s="489" t="str">
        <f t="shared" si="709"/>
        <v>2393200122介護予防小規模多機能型居宅介護（短期利用型）</v>
      </c>
      <c r="B45398" s="489">
        <v>2393200122</v>
      </c>
      <c r="C45398" s="489" t="s">
        <v>19400</v>
      </c>
      <c r="D45398" s="489" t="s">
        <v>13347</v>
      </c>
    </row>
    <row r="45399" spans="1:4">
      <c r="A45399" s="489" t="str">
        <f t="shared" si="709"/>
        <v>2393200122介護予防小規模多機能型居宅介護</v>
      </c>
      <c r="B45399" s="489">
        <v>2393200122</v>
      </c>
      <c r="C45399" s="489" t="s">
        <v>2518</v>
      </c>
      <c r="D45399" s="489" t="s">
        <v>13347</v>
      </c>
    </row>
    <row r="45400" spans="1:4">
      <c r="A45400" s="489" t="str">
        <f t="shared" si="709"/>
        <v>2393200122小規模多機能型居宅介護（短期利用型）</v>
      </c>
      <c r="B45400" s="489">
        <v>2393200122</v>
      </c>
      <c r="C45400" s="489" t="s">
        <v>19401</v>
      </c>
      <c r="D45400" s="489" t="s">
        <v>13347</v>
      </c>
    </row>
    <row r="45401" spans="1:4">
      <c r="A45401" s="489" t="str">
        <f t="shared" si="709"/>
        <v>2393200122小規模多機能型居宅介護</v>
      </c>
      <c r="B45401" s="489">
        <v>2393200122</v>
      </c>
      <c r="C45401" s="489" t="s">
        <v>2082</v>
      </c>
      <c r="D45401" s="489" t="s">
        <v>13347</v>
      </c>
    </row>
    <row r="45402" spans="1:4">
      <c r="A45402" s="489" t="str">
        <f t="shared" si="709"/>
        <v>2393200130小規模多機能型居宅介護（短期利用型）</v>
      </c>
      <c r="B45402" s="489">
        <v>2393200130</v>
      </c>
      <c r="C45402" s="489" t="s">
        <v>19401</v>
      </c>
      <c r="D45402" s="489" t="s">
        <v>13348</v>
      </c>
    </row>
    <row r="45403" spans="1:4">
      <c r="A45403" s="489" t="str">
        <f t="shared" si="709"/>
        <v>2393200130小規模多機能型居宅介護</v>
      </c>
      <c r="B45403" s="489">
        <v>2393200130</v>
      </c>
      <c r="C45403" s="489" t="s">
        <v>2082</v>
      </c>
      <c r="D45403" s="489" t="s">
        <v>13348</v>
      </c>
    </row>
    <row r="45404" spans="1:4">
      <c r="A45404" s="489" t="str">
        <f t="shared" si="709"/>
        <v>2393200148認知症対応型通所介護</v>
      </c>
      <c r="B45404" s="489">
        <v>2393200148</v>
      </c>
      <c r="C45404" s="489" t="s">
        <v>2516</v>
      </c>
      <c r="D45404" s="489" t="s">
        <v>13349</v>
      </c>
    </row>
    <row r="45405" spans="1:4">
      <c r="A45405" s="489" t="str">
        <f t="shared" si="709"/>
        <v>2393200155小規模多機能型居宅介護（短期利用型）</v>
      </c>
      <c r="B45405" s="489">
        <v>2393200155</v>
      </c>
      <c r="C45405" s="489" t="s">
        <v>19401</v>
      </c>
      <c r="D45405" s="489" t="s">
        <v>13350</v>
      </c>
    </row>
    <row r="45406" spans="1:4">
      <c r="A45406" s="489" t="str">
        <f t="shared" si="709"/>
        <v>2393200155小規模多機能型居宅介護</v>
      </c>
      <c r="B45406" s="489">
        <v>2393200155</v>
      </c>
      <c r="C45406" s="489" t="s">
        <v>2082</v>
      </c>
      <c r="D45406" s="489" t="s">
        <v>13350</v>
      </c>
    </row>
    <row r="45407" spans="1:4">
      <c r="A45407" s="489" t="str">
        <f t="shared" si="709"/>
        <v>2393200163介護予防小規模多機能型居宅介護</v>
      </c>
      <c r="B45407" s="489">
        <v>2393200163</v>
      </c>
      <c r="C45407" s="489" t="s">
        <v>2518</v>
      </c>
      <c r="D45407" s="489" t="s">
        <v>13351</v>
      </c>
    </row>
    <row r="45408" spans="1:4">
      <c r="A45408" s="489" t="str">
        <f t="shared" si="709"/>
        <v>2393200163小規模多機能型居宅介護</v>
      </c>
      <c r="B45408" s="489">
        <v>2393200163</v>
      </c>
      <c r="C45408" s="489" t="s">
        <v>2082</v>
      </c>
      <c r="D45408" s="489" t="s">
        <v>13351</v>
      </c>
    </row>
    <row r="45409" spans="1:4">
      <c r="A45409" s="489" t="str">
        <f t="shared" si="709"/>
        <v>2393200171介護予防認知症対応型共同生活介護</v>
      </c>
      <c r="B45409" s="489">
        <v>2393200171</v>
      </c>
      <c r="C45409" s="489" t="s">
        <v>2088</v>
      </c>
      <c r="D45409" s="489" t="s">
        <v>13352</v>
      </c>
    </row>
    <row r="45410" spans="1:4">
      <c r="A45410" s="489" t="str">
        <f t="shared" si="709"/>
        <v>2393200171認知症対応型共同生活介護</v>
      </c>
      <c r="B45410" s="489">
        <v>2393200171</v>
      </c>
      <c r="C45410" s="489" t="s">
        <v>2087</v>
      </c>
      <c r="D45410" s="489" t="s">
        <v>13352</v>
      </c>
    </row>
    <row r="45411" spans="1:4">
      <c r="A45411" s="489" t="str">
        <f t="shared" si="709"/>
        <v>2393200197地域密着型通所介護</v>
      </c>
      <c r="B45411" s="489">
        <v>2393200197</v>
      </c>
      <c r="C45411" s="489" t="s">
        <v>161</v>
      </c>
      <c r="D45411" s="489" t="s">
        <v>13353</v>
      </c>
    </row>
    <row r="45412" spans="1:4">
      <c r="A45412" s="489" t="str">
        <f t="shared" si="709"/>
        <v>2393200197地域密着型通所介護</v>
      </c>
      <c r="B45412" s="489">
        <v>2393200197</v>
      </c>
      <c r="C45412" s="489" t="s">
        <v>161</v>
      </c>
      <c r="D45412" s="489" t="s">
        <v>13353</v>
      </c>
    </row>
    <row r="45413" spans="1:4">
      <c r="A45413" s="489" t="str">
        <f t="shared" si="709"/>
        <v>2393200213地域密着型介護老人福祉施設</v>
      </c>
      <c r="B45413" s="489">
        <v>2393200213</v>
      </c>
      <c r="C45413" s="489" t="s">
        <v>206</v>
      </c>
      <c r="D45413" s="489" t="s">
        <v>13354</v>
      </c>
    </row>
    <row r="45414" spans="1:4">
      <c r="A45414" s="489" t="str">
        <f t="shared" si="709"/>
        <v>2393200221介護予防小規模多機能型居宅介護</v>
      </c>
      <c r="B45414" s="489">
        <v>2393200221</v>
      </c>
      <c r="C45414" s="489" t="s">
        <v>2518</v>
      </c>
      <c r="D45414" s="489" t="s">
        <v>13355</v>
      </c>
    </row>
    <row r="45415" spans="1:4">
      <c r="A45415" s="489" t="str">
        <f t="shared" si="709"/>
        <v>2393200221小規模多機能型居宅介護</v>
      </c>
      <c r="B45415" s="489">
        <v>2393200221</v>
      </c>
      <c r="C45415" s="489" t="s">
        <v>2082</v>
      </c>
      <c r="D45415" s="489" t="s">
        <v>13355</v>
      </c>
    </row>
    <row r="45416" spans="1:4">
      <c r="A45416" s="489" t="str">
        <f t="shared" si="709"/>
        <v>2393200247介護予防認知症対応型共同生活介護（短期利用型）</v>
      </c>
      <c r="B45416" s="489">
        <v>2393200247</v>
      </c>
      <c r="C45416" s="489" t="s">
        <v>19398</v>
      </c>
      <c r="D45416" s="489" t="s">
        <v>13356</v>
      </c>
    </row>
    <row r="45417" spans="1:4">
      <c r="A45417" s="489" t="str">
        <f t="shared" si="709"/>
        <v>2393200247介護予防認知症対応型共同生活介護</v>
      </c>
      <c r="B45417" s="489">
        <v>2393200247</v>
      </c>
      <c r="C45417" s="489" t="s">
        <v>2088</v>
      </c>
      <c r="D45417" s="489" t="s">
        <v>13356</v>
      </c>
    </row>
    <row r="45418" spans="1:4">
      <c r="A45418" s="489" t="str">
        <f t="shared" si="709"/>
        <v>2393200247認知症対応型共同生活介護（短期利用型）</v>
      </c>
      <c r="B45418" s="489">
        <v>2393200247</v>
      </c>
      <c r="C45418" s="489" t="s">
        <v>19399</v>
      </c>
      <c r="D45418" s="489" t="s">
        <v>13356</v>
      </c>
    </row>
    <row r="45419" spans="1:4">
      <c r="A45419" s="489" t="str">
        <f t="shared" si="709"/>
        <v>2393200247認知症対応型共同生活介護</v>
      </c>
      <c r="B45419" s="489">
        <v>2393200247</v>
      </c>
      <c r="C45419" s="489" t="s">
        <v>2087</v>
      </c>
      <c r="D45419" s="489" t="s">
        <v>13356</v>
      </c>
    </row>
    <row r="45420" spans="1:4">
      <c r="A45420" s="489" t="str">
        <f t="shared" si="709"/>
        <v>2393200254小規模多機能型居宅介護</v>
      </c>
      <c r="B45420" s="489">
        <v>2393200254</v>
      </c>
      <c r="C45420" s="489" t="s">
        <v>2082</v>
      </c>
      <c r="D45420" s="489" t="s">
        <v>13357</v>
      </c>
    </row>
    <row r="45421" spans="1:4">
      <c r="A45421" s="489" t="str">
        <f t="shared" si="709"/>
        <v>2393200262地域密着型通所介護</v>
      </c>
      <c r="B45421" s="489">
        <v>2393200262</v>
      </c>
      <c r="C45421" s="489" t="s">
        <v>161</v>
      </c>
      <c r="D45421" s="489" t="s">
        <v>13358</v>
      </c>
    </row>
    <row r="45422" spans="1:4">
      <c r="A45422" s="489" t="str">
        <f t="shared" si="709"/>
        <v>2393200262通所型サービス（独自）</v>
      </c>
      <c r="B45422" s="489">
        <v>2393200262</v>
      </c>
      <c r="C45422" s="489" t="s">
        <v>2570</v>
      </c>
      <c r="D45422" s="489" t="s">
        <v>13358</v>
      </c>
    </row>
    <row r="45423" spans="1:4">
      <c r="A45423" s="489" t="str">
        <f t="shared" si="709"/>
        <v>2393200270看護小規模多機能型居宅介護（短期利用型）</v>
      </c>
      <c r="B45423" s="489">
        <v>2393200270</v>
      </c>
      <c r="C45423" s="489" t="s">
        <v>19402</v>
      </c>
      <c r="D45423" s="489" t="s">
        <v>13359</v>
      </c>
    </row>
    <row r="45424" spans="1:4">
      <c r="A45424" s="489" t="str">
        <f t="shared" si="709"/>
        <v>2393200270看護小規模多機能型居宅介護</v>
      </c>
      <c r="B45424" s="489">
        <v>2393200270</v>
      </c>
      <c r="C45424" s="489" t="s">
        <v>1920</v>
      </c>
      <c r="D45424" s="489" t="s">
        <v>13359</v>
      </c>
    </row>
    <row r="45425" spans="1:4">
      <c r="A45425" s="489" t="str">
        <f t="shared" si="709"/>
        <v>2393200296通所型サービス（独自）</v>
      </c>
      <c r="B45425" s="489">
        <v>2393200296</v>
      </c>
      <c r="C45425" s="489" t="s">
        <v>2570</v>
      </c>
      <c r="D45425" s="489" t="s">
        <v>13360</v>
      </c>
    </row>
    <row r="45426" spans="1:4">
      <c r="A45426" s="489" t="str">
        <f t="shared" si="709"/>
        <v>2393200296通所型サービス（独自／定率）</v>
      </c>
      <c r="B45426" s="489">
        <v>2393200296</v>
      </c>
      <c r="C45426" s="489" t="s">
        <v>2567</v>
      </c>
      <c r="D45426" s="489" t="s">
        <v>13360</v>
      </c>
    </row>
    <row r="45427" spans="1:4">
      <c r="A45427" s="489" t="str">
        <f t="shared" si="709"/>
        <v>2393200304地域密着型通所介護</v>
      </c>
      <c r="B45427" s="489">
        <v>2393200304</v>
      </c>
      <c r="C45427" s="489" t="s">
        <v>161</v>
      </c>
      <c r="D45427" s="489" t="s">
        <v>13361</v>
      </c>
    </row>
    <row r="45428" spans="1:4">
      <c r="A45428" s="489" t="str">
        <f t="shared" si="709"/>
        <v>2393200304通所型サービス（独自）</v>
      </c>
      <c r="B45428" s="489">
        <v>2393200304</v>
      </c>
      <c r="C45428" s="489" t="s">
        <v>2570</v>
      </c>
      <c r="D45428" s="489" t="s">
        <v>13361</v>
      </c>
    </row>
    <row r="45429" spans="1:4">
      <c r="A45429" s="489" t="str">
        <f t="shared" si="709"/>
        <v>2393200312地域密着型通所介護</v>
      </c>
      <c r="B45429" s="489">
        <v>2393200312</v>
      </c>
      <c r="C45429" s="489" t="s">
        <v>161</v>
      </c>
      <c r="D45429" s="489" t="s">
        <v>13362</v>
      </c>
    </row>
    <row r="45430" spans="1:4">
      <c r="A45430" s="489" t="str">
        <f t="shared" si="709"/>
        <v>2393200312通所型サービス（独自）</v>
      </c>
      <c r="B45430" s="489">
        <v>2393200312</v>
      </c>
      <c r="C45430" s="489" t="s">
        <v>2570</v>
      </c>
      <c r="D45430" s="489" t="s">
        <v>13362</v>
      </c>
    </row>
    <row r="45431" spans="1:4">
      <c r="A45431" s="489" t="str">
        <f t="shared" si="709"/>
        <v>2393200338地域密着型通所介護</v>
      </c>
      <c r="B45431" s="489">
        <v>2393200338</v>
      </c>
      <c r="C45431" s="489" t="s">
        <v>161</v>
      </c>
      <c r="D45431" s="489" t="s">
        <v>13363</v>
      </c>
    </row>
    <row r="45432" spans="1:4">
      <c r="A45432" s="489" t="str">
        <f t="shared" si="709"/>
        <v>2393200338通所型サービス（独自／定率）</v>
      </c>
      <c r="B45432" s="489">
        <v>2393200338</v>
      </c>
      <c r="C45432" s="489" t="s">
        <v>2567</v>
      </c>
      <c r="D45432" s="489" t="s">
        <v>13363</v>
      </c>
    </row>
    <row r="45433" spans="1:4">
      <c r="A45433" s="489" t="str">
        <f t="shared" si="709"/>
        <v>2393200346地域密着型通所介護</v>
      </c>
      <c r="B45433" s="489">
        <v>2393200346</v>
      </c>
      <c r="C45433" s="489" t="s">
        <v>161</v>
      </c>
      <c r="D45433" s="489" t="s">
        <v>13364</v>
      </c>
    </row>
    <row r="45434" spans="1:4">
      <c r="A45434" s="489" t="str">
        <f t="shared" si="709"/>
        <v>2393200346通所型サービス（独自）</v>
      </c>
      <c r="B45434" s="489">
        <v>2393200346</v>
      </c>
      <c r="C45434" s="489" t="s">
        <v>2570</v>
      </c>
      <c r="D45434" s="489" t="s">
        <v>13364</v>
      </c>
    </row>
    <row r="45435" spans="1:4">
      <c r="A45435" s="489" t="str">
        <f t="shared" si="709"/>
        <v>2393200346通所型サービス（独自／定率）</v>
      </c>
      <c r="B45435" s="489">
        <v>2393200346</v>
      </c>
      <c r="C45435" s="489" t="s">
        <v>2567</v>
      </c>
      <c r="D45435" s="489" t="s">
        <v>13364</v>
      </c>
    </row>
    <row r="45436" spans="1:4">
      <c r="A45436" s="489" t="str">
        <f t="shared" si="709"/>
        <v>2393200346通所型サービス（独自／定率）</v>
      </c>
      <c r="B45436" s="489">
        <v>2393200346</v>
      </c>
      <c r="C45436" s="489" t="s">
        <v>2567</v>
      </c>
      <c r="D45436" s="489" t="s">
        <v>13364</v>
      </c>
    </row>
    <row r="45437" spans="1:4">
      <c r="A45437" s="489" t="str">
        <f t="shared" si="709"/>
        <v>2393200361看護小規模多機能型居宅介護（短期利用型）</v>
      </c>
      <c r="B45437" s="489">
        <v>2393200361</v>
      </c>
      <c r="C45437" s="489" t="s">
        <v>19402</v>
      </c>
      <c r="D45437" s="489" t="s">
        <v>13365</v>
      </c>
    </row>
    <row r="45438" spans="1:4">
      <c r="A45438" s="489" t="str">
        <f t="shared" si="709"/>
        <v>2393200361看護小規模多機能型居宅介護</v>
      </c>
      <c r="B45438" s="489">
        <v>2393200361</v>
      </c>
      <c r="C45438" s="489" t="s">
        <v>1920</v>
      </c>
      <c r="D45438" s="489" t="s">
        <v>13365</v>
      </c>
    </row>
    <row r="45439" spans="1:4">
      <c r="A45439" s="489" t="str">
        <f t="shared" si="709"/>
        <v>2393200379介護予防小規模多機能型居宅介護（短期利用型）</v>
      </c>
      <c r="B45439" s="489">
        <v>2393200379</v>
      </c>
      <c r="C45439" s="489" t="s">
        <v>19400</v>
      </c>
      <c r="D45439" s="489" t="s">
        <v>13366</v>
      </c>
    </row>
    <row r="45440" spans="1:4">
      <c r="A45440" s="489" t="str">
        <f t="shared" si="709"/>
        <v>2393200379介護予防小規模多機能型居宅介護</v>
      </c>
      <c r="B45440" s="489">
        <v>2393200379</v>
      </c>
      <c r="C45440" s="489" t="s">
        <v>2518</v>
      </c>
      <c r="D45440" s="489" t="s">
        <v>13366</v>
      </c>
    </row>
    <row r="45441" spans="1:4">
      <c r="A45441" s="489" t="str">
        <f t="shared" si="709"/>
        <v>2393200379小規模多機能型居宅介護（短期利用型）</v>
      </c>
      <c r="B45441" s="489">
        <v>2393200379</v>
      </c>
      <c r="C45441" s="489" t="s">
        <v>19401</v>
      </c>
      <c r="D45441" s="489" t="s">
        <v>13366</v>
      </c>
    </row>
    <row r="45442" spans="1:4">
      <c r="A45442" s="489" t="str">
        <f t="shared" ref="A45442:A45505" si="710">B45442&amp;C45442</f>
        <v>2393200379小規模多機能型居宅介護</v>
      </c>
      <c r="B45442" s="489">
        <v>2393200379</v>
      </c>
      <c r="C45442" s="489" t="s">
        <v>2082</v>
      </c>
      <c r="D45442" s="489" t="s">
        <v>13366</v>
      </c>
    </row>
    <row r="45443" spans="1:4">
      <c r="A45443" s="489" t="str">
        <f t="shared" si="710"/>
        <v>2393200387地域密着型通所介護</v>
      </c>
      <c r="B45443" s="489">
        <v>2393200387</v>
      </c>
      <c r="C45443" s="489" t="s">
        <v>161</v>
      </c>
      <c r="D45443" s="489" t="s">
        <v>13367</v>
      </c>
    </row>
    <row r="45444" spans="1:4">
      <c r="A45444" s="489" t="str">
        <f t="shared" si="710"/>
        <v>2393200387通所型サービス（独自）</v>
      </c>
      <c r="B45444" s="489">
        <v>2393200387</v>
      </c>
      <c r="C45444" s="489" t="s">
        <v>2570</v>
      </c>
      <c r="D45444" s="489" t="s">
        <v>13367</v>
      </c>
    </row>
    <row r="45445" spans="1:4">
      <c r="A45445" s="489" t="str">
        <f t="shared" si="710"/>
        <v>2393200395地域密着型通所介護</v>
      </c>
      <c r="B45445" s="489">
        <v>2393200395</v>
      </c>
      <c r="C45445" s="489" t="s">
        <v>161</v>
      </c>
      <c r="D45445" s="489" t="s">
        <v>13368</v>
      </c>
    </row>
    <row r="45446" spans="1:4">
      <c r="A45446" s="489" t="str">
        <f t="shared" si="710"/>
        <v>2393200395通所型サービス（独自）</v>
      </c>
      <c r="B45446" s="489">
        <v>2393200395</v>
      </c>
      <c r="C45446" s="489" t="s">
        <v>2570</v>
      </c>
      <c r="D45446" s="489" t="s">
        <v>13368</v>
      </c>
    </row>
    <row r="45447" spans="1:4">
      <c r="A45447" s="489" t="str">
        <f t="shared" si="710"/>
        <v>2393200403地域密着型通所介護</v>
      </c>
      <c r="B45447" s="489">
        <v>2393200403</v>
      </c>
      <c r="C45447" s="489" t="s">
        <v>161</v>
      </c>
      <c r="D45447" s="489" t="s">
        <v>13369</v>
      </c>
    </row>
    <row r="45448" spans="1:4">
      <c r="A45448" s="489" t="str">
        <f t="shared" si="710"/>
        <v>2393200403通所型サービス（独自）</v>
      </c>
      <c r="B45448" s="489">
        <v>2393200403</v>
      </c>
      <c r="C45448" s="489" t="s">
        <v>2570</v>
      </c>
      <c r="D45448" s="489" t="s">
        <v>13369</v>
      </c>
    </row>
    <row r="45449" spans="1:4">
      <c r="A45449" s="489" t="str">
        <f t="shared" si="710"/>
        <v>2393200411地域密着型通所介護</v>
      </c>
      <c r="B45449" s="489">
        <v>2393200411</v>
      </c>
      <c r="C45449" s="489" t="s">
        <v>161</v>
      </c>
      <c r="D45449" s="489" t="s">
        <v>13370</v>
      </c>
    </row>
    <row r="45450" spans="1:4">
      <c r="A45450" s="489" t="str">
        <f t="shared" si="710"/>
        <v>2393200411通所型サービス（独自）</v>
      </c>
      <c r="B45450" s="489">
        <v>2393200411</v>
      </c>
      <c r="C45450" s="489" t="s">
        <v>2570</v>
      </c>
      <c r="D45450" s="489" t="s">
        <v>13370</v>
      </c>
    </row>
    <row r="45451" spans="1:4">
      <c r="A45451" s="489" t="str">
        <f t="shared" si="710"/>
        <v>2393200429地域密着型通所介護</v>
      </c>
      <c r="B45451" s="489">
        <v>2393200429</v>
      </c>
      <c r="C45451" s="489" t="s">
        <v>161</v>
      </c>
      <c r="D45451" s="489" t="s">
        <v>13371</v>
      </c>
    </row>
    <row r="45452" spans="1:4">
      <c r="A45452" s="489" t="str">
        <f t="shared" si="710"/>
        <v>2393200429地域密着型通所介護</v>
      </c>
      <c r="B45452" s="489">
        <v>2393200429</v>
      </c>
      <c r="C45452" s="489" t="s">
        <v>161</v>
      </c>
      <c r="D45452" s="489" t="s">
        <v>13371</v>
      </c>
    </row>
    <row r="45453" spans="1:4">
      <c r="A45453" s="489" t="str">
        <f t="shared" si="710"/>
        <v>2393200429通所型サービス（独自）</v>
      </c>
      <c r="B45453" s="489">
        <v>2393200429</v>
      </c>
      <c r="C45453" s="489" t="s">
        <v>2570</v>
      </c>
      <c r="D45453" s="489" t="s">
        <v>13371</v>
      </c>
    </row>
    <row r="45454" spans="1:4">
      <c r="A45454" s="489" t="str">
        <f t="shared" si="710"/>
        <v>2393200429通所型サービス（独自）</v>
      </c>
      <c r="B45454" s="489">
        <v>2393200429</v>
      </c>
      <c r="C45454" s="489" t="s">
        <v>2570</v>
      </c>
      <c r="D45454" s="489" t="s">
        <v>13371</v>
      </c>
    </row>
    <row r="45455" spans="1:4">
      <c r="A45455" s="489" t="str">
        <f t="shared" si="710"/>
        <v>2393200429通所型サービス（独自／定率）</v>
      </c>
      <c r="B45455" s="489">
        <v>2393200429</v>
      </c>
      <c r="C45455" s="489" t="s">
        <v>2567</v>
      </c>
      <c r="D45455" s="489" t="s">
        <v>13371</v>
      </c>
    </row>
    <row r="45456" spans="1:4">
      <c r="A45456" s="489" t="str">
        <f t="shared" si="710"/>
        <v>2393200429通所型サービス（独自／定率）</v>
      </c>
      <c r="B45456" s="489">
        <v>2393200429</v>
      </c>
      <c r="C45456" s="489" t="s">
        <v>2567</v>
      </c>
      <c r="D45456" s="489" t="s">
        <v>13371</v>
      </c>
    </row>
    <row r="45457" spans="1:4">
      <c r="A45457" s="489" t="str">
        <f t="shared" si="710"/>
        <v>2393300021介護予防認知症対応型通所介護</v>
      </c>
      <c r="B45457" s="489">
        <v>2393300021</v>
      </c>
      <c r="C45457" s="489" t="s">
        <v>2517</v>
      </c>
      <c r="D45457" s="489" t="s">
        <v>13372</v>
      </c>
    </row>
    <row r="45458" spans="1:4">
      <c r="A45458" s="489" t="str">
        <f t="shared" si="710"/>
        <v>2393300021介護予防認知症対応型通所介護</v>
      </c>
      <c r="B45458" s="489">
        <v>2393300021</v>
      </c>
      <c r="C45458" s="489" t="s">
        <v>2517</v>
      </c>
      <c r="D45458" s="489" t="s">
        <v>13372</v>
      </c>
    </row>
    <row r="45459" spans="1:4">
      <c r="A45459" s="489" t="str">
        <f t="shared" si="710"/>
        <v>2393300021認知症対応型通所介護</v>
      </c>
      <c r="B45459" s="489">
        <v>2393300021</v>
      </c>
      <c r="C45459" s="489" t="s">
        <v>2516</v>
      </c>
      <c r="D45459" s="489" t="s">
        <v>13372</v>
      </c>
    </row>
    <row r="45460" spans="1:4">
      <c r="A45460" s="489" t="str">
        <f t="shared" si="710"/>
        <v>2393300021認知症対応型通所介護</v>
      </c>
      <c r="B45460" s="489">
        <v>2393300021</v>
      </c>
      <c r="C45460" s="489" t="s">
        <v>2516</v>
      </c>
      <c r="D45460" s="489" t="s">
        <v>13372</v>
      </c>
    </row>
    <row r="45461" spans="1:4">
      <c r="A45461" s="489" t="str">
        <f t="shared" si="710"/>
        <v>2393300039地域密着型介護老人福祉施設</v>
      </c>
      <c r="B45461" s="489">
        <v>2393300039</v>
      </c>
      <c r="C45461" s="489" t="s">
        <v>206</v>
      </c>
      <c r="D45461" s="489" t="s">
        <v>13373</v>
      </c>
    </row>
    <row r="45462" spans="1:4">
      <c r="A45462" s="489" t="str">
        <f t="shared" si="710"/>
        <v>2393300039地域密着型介護老人福祉施設</v>
      </c>
      <c r="B45462" s="489">
        <v>2393300039</v>
      </c>
      <c r="C45462" s="489" t="s">
        <v>206</v>
      </c>
      <c r="D45462" s="489" t="s">
        <v>13373</v>
      </c>
    </row>
    <row r="45463" spans="1:4">
      <c r="A45463" s="489" t="str">
        <f t="shared" si="710"/>
        <v>2393300047介護予防認知症対応型共同生活介護</v>
      </c>
      <c r="B45463" s="489">
        <v>2393300047</v>
      </c>
      <c r="C45463" s="489" t="s">
        <v>2088</v>
      </c>
      <c r="D45463" s="489" t="s">
        <v>13374</v>
      </c>
    </row>
    <row r="45464" spans="1:4">
      <c r="A45464" s="489" t="str">
        <f t="shared" si="710"/>
        <v>2393300047介護予防認知症対応型共同生活介護</v>
      </c>
      <c r="B45464" s="489">
        <v>2393300047</v>
      </c>
      <c r="C45464" s="489" t="s">
        <v>2088</v>
      </c>
      <c r="D45464" s="489" t="s">
        <v>13374</v>
      </c>
    </row>
    <row r="45465" spans="1:4">
      <c r="A45465" s="489" t="str">
        <f t="shared" si="710"/>
        <v>2393300047認知症対応型共同生活介護</v>
      </c>
      <c r="B45465" s="489">
        <v>2393300047</v>
      </c>
      <c r="C45465" s="489" t="s">
        <v>2087</v>
      </c>
      <c r="D45465" s="489" t="s">
        <v>13374</v>
      </c>
    </row>
    <row r="45466" spans="1:4">
      <c r="A45466" s="489" t="str">
        <f t="shared" si="710"/>
        <v>2393300047認知症対応型共同生活介護</v>
      </c>
      <c r="B45466" s="489">
        <v>2393300047</v>
      </c>
      <c r="C45466" s="489" t="s">
        <v>2087</v>
      </c>
      <c r="D45466" s="489" t="s">
        <v>13374</v>
      </c>
    </row>
    <row r="45467" spans="1:4">
      <c r="A45467" s="489" t="str">
        <f t="shared" si="710"/>
        <v>2393300054地域密着型介護老人福祉施設</v>
      </c>
      <c r="B45467" s="489">
        <v>2393300054</v>
      </c>
      <c r="C45467" s="489" t="s">
        <v>206</v>
      </c>
      <c r="D45467" s="489" t="s">
        <v>13375</v>
      </c>
    </row>
    <row r="45468" spans="1:4">
      <c r="A45468" s="489" t="str">
        <f t="shared" si="710"/>
        <v>2393300054地域密着型介護老人福祉施設</v>
      </c>
      <c r="B45468" s="489">
        <v>2393300054</v>
      </c>
      <c r="C45468" s="489" t="s">
        <v>206</v>
      </c>
      <c r="D45468" s="489" t="s">
        <v>13375</v>
      </c>
    </row>
    <row r="45469" spans="1:4">
      <c r="A45469" s="489" t="str">
        <f t="shared" si="710"/>
        <v>2393300062地域密着型特定施設入居者生活介護（短期利用型）</v>
      </c>
      <c r="B45469" s="489">
        <v>2393300062</v>
      </c>
      <c r="C45469" s="489" t="s">
        <v>19403</v>
      </c>
      <c r="D45469" s="489" t="s">
        <v>13376</v>
      </c>
    </row>
    <row r="45470" spans="1:4">
      <c r="A45470" s="489" t="str">
        <f t="shared" si="710"/>
        <v>2393300062地域密着型特定施設入居者生活介護</v>
      </c>
      <c r="B45470" s="489">
        <v>2393300062</v>
      </c>
      <c r="C45470" s="489" t="s">
        <v>2515</v>
      </c>
      <c r="D45470" s="489" t="s">
        <v>13376</v>
      </c>
    </row>
    <row r="45471" spans="1:4">
      <c r="A45471" s="489" t="str">
        <f t="shared" si="710"/>
        <v>2393300070地域密着型介護老人福祉施設</v>
      </c>
      <c r="B45471" s="489">
        <v>2393300070</v>
      </c>
      <c r="C45471" s="489" t="s">
        <v>206</v>
      </c>
      <c r="D45471" s="489" t="s">
        <v>13377</v>
      </c>
    </row>
    <row r="45472" spans="1:4">
      <c r="A45472" s="489" t="str">
        <f t="shared" si="710"/>
        <v>2393300070地域密着型介護老人福祉施設</v>
      </c>
      <c r="B45472" s="489">
        <v>2393300070</v>
      </c>
      <c r="C45472" s="489" t="s">
        <v>206</v>
      </c>
      <c r="D45472" s="489" t="s">
        <v>13377</v>
      </c>
    </row>
    <row r="45473" spans="1:4">
      <c r="A45473" s="489" t="str">
        <f t="shared" si="710"/>
        <v>2393300070地域密着型介護老人福祉施設</v>
      </c>
      <c r="B45473" s="489">
        <v>2393300070</v>
      </c>
      <c r="C45473" s="489" t="s">
        <v>206</v>
      </c>
      <c r="D45473" s="489" t="s">
        <v>13377</v>
      </c>
    </row>
    <row r="45474" spans="1:4">
      <c r="A45474" s="489" t="str">
        <f t="shared" si="710"/>
        <v>2393300070地域密着型介護老人福祉施設</v>
      </c>
      <c r="B45474" s="489">
        <v>2393300070</v>
      </c>
      <c r="C45474" s="489" t="s">
        <v>206</v>
      </c>
      <c r="D45474" s="489" t="s">
        <v>13377</v>
      </c>
    </row>
    <row r="45475" spans="1:4">
      <c r="A45475" s="489" t="str">
        <f t="shared" si="710"/>
        <v>2393300088介護予防認知症対応型共同生活介護</v>
      </c>
      <c r="B45475" s="489">
        <v>2393300088</v>
      </c>
      <c r="C45475" s="489" t="s">
        <v>2088</v>
      </c>
      <c r="D45475" s="489" t="s">
        <v>13378</v>
      </c>
    </row>
    <row r="45476" spans="1:4">
      <c r="A45476" s="489" t="str">
        <f t="shared" si="710"/>
        <v>2393300088介護予防認知症対応型共同生活介護</v>
      </c>
      <c r="B45476" s="489">
        <v>2393300088</v>
      </c>
      <c r="C45476" s="489" t="s">
        <v>2088</v>
      </c>
      <c r="D45476" s="489" t="s">
        <v>13378</v>
      </c>
    </row>
    <row r="45477" spans="1:4">
      <c r="A45477" s="489" t="str">
        <f t="shared" si="710"/>
        <v>2393300088認知症対応型共同生活介護</v>
      </c>
      <c r="B45477" s="489">
        <v>2393300088</v>
      </c>
      <c r="C45477" s="489" t="s">
        <v>2087</v>
      </c>
      <c r="D45477" s="489" t="s">
        <v>13378</v>
      </c>
    </row>
    <row r="45478" spans="1:4">
      <c r="A45478" s="489" t="str">
        <f t="shared" si="710"/>
        <v>2393300088認知症対応型共同生活介護</v>
      </c>
      <c r="B45478" s="489">
        <v>2393300088</v>
      </c>
      <c r="C45478" s="489" t="s">
        <v>2087</v>
      </c>
      <c r="D45478" s="489" t="s">
        <v>13378</v>
      </c>
    </row>
    <row r="45479" spans="1:4">
      <c r="A45479" s="489" t="str">
        <f t="shared" si="710"/>
        <v>2393300096介護予防小規模多機能型居宅介護</v>
      </c>
      <c r="B45479" s="489">
        <v>2393300096</v>
      </c>
      <c r="C45479" s="489" t="s">
        <v>2518</v>
      </c>
      <c r="D45479" s="489" t="s">
        <v>13379</v>
      </c>
    </row>
    <row r="45480" spans="1:4">
      <c r="A45480" s="489" t="str">
        <f t="shared" si="710"/>
        <v>2393300096介護予防小規模多機能型居宅介護</v>
      </c>
      <c r="B45480" s="489">
        <v>2393300096</v>
      </c>
      <c r="C45480" s="489" t="s">
        <v>2518</v>
      </c>
      <c r="D45480" s="489" t="s">
        <v>13379</v>
      </c>
    </row>
    <row r="45481" spans="1:4">
      <c r="A45481" s="489" t="str">
        <f t="shared" si="710"/>
        <v>2393300096小規模多機能型居宅介護（短期利用型）</v>
      </c>
      <c r="B45481" s="489">
        <v>2393300096</v>
      </c>
      <c r="C45481" s="489" t="s">
        <v>19401</v>
      </c>
      <c r="D45481" s="489" t="s">
        <v>13379</v>
      </c>
    </row>
    <row r="45482" spans="1:4">
      <c r="A45482" s="489" t="str">
        <f t="shared" si="710"/>
        <v>2393300096小規模多機能型居宅介護（短期利用型）</v>
      </c>
      <c r="B45482" s="489">
        <v>2393300096</v>
      </c>
      <c r="C45482" s="489" t="s">
        <v>19401</v>
      </c>
      <c r="D45482" s="489" t="s">
        <v>13379</v>
      </c>
    </row>
    <row r="45483" spans="1:4">
      <c r="A45483" s="489" t="str">
        <f t="shared" si="710"/>
        <v>2393300096小規模多機能型居宅介護</v>
      </c>
      <c r="B45483" s="489">
        <v>2393300096</v>
      </c>
      <c r="C45483" s="489" t="s">
        <v>2082</v>
      </c>
      <c r="D45483" s="489" t="s">
        <v>13379</v>
      </c>
    </row>
    <row r="45484" spans="1:4">
      <c r="A45484" s="489" t="str">
        <f t="shared" si="710"/>
        <v>2393300096小規模多機能型居宅介護</v>
      </c>
      <c r="B45484" s="489">
        <v>2393300096</v>
      </c>
      <c r="C45484" s="489" t="s">
        <v>2082</v>
      </c>
      <c r="D45484" s="489" t="s">
        <v>13379</v>
      </c>
    </row>
    <row r="45485" spans="1:4">
      <c r="A45485" s="489" t="str">
        <f t="shared" si="710"/>
        <v>2393300104地域密着型介護老人福祉施設</v>
      </c>
      <c r="B45485" s="489">
        <v>2393300104</v>
      </c>
      <c r="C45485" s="489" t="s">
        <v>206</v>
      </c>
      <c r="D45485" s="489" t="s">
        <v>13380</v>
      </c>
    </row>
    <row r="45486" spans="1:4">
      <c r="A45486" s="489" t="str">
        <f t="shared" si="710"/>
        <v>2393300104地域密着型介護老人福祉施設</v>
      </c>
      <c r="B45486" s="489">
        <v>2393300104</v>
      </c>
      <c r="C45486" s="489" t="s">
        <v>206</v>
      </c>
      <c r="D45486" s="489" t="s">
        <v>13380</v>
      </c>
    </row>
    <row r="45487" spans="1:4">
      <c r="A45487" s="489" t="str">
        <f t="shared" si="710"/>
        <v>2393300112介護予防小規模多機能型居宅介護</v>
      </c>
      <c r="B45487" s="489">
        <v>2393300112</v>
      </c>
      <c r="C45487" s="489" t="s">
        <v>2518</v>
      </c>
      <c r="D45487" s="489" t="s">
        <v>13381</v>
      </c>
    </row>
    <row r="45488" spans="1:4">
      <c r="A45488" s="489" t="str">
        <f t="shared" si="710"/>
        <v>2393300112小規模多機能型居宅介護</v>
      </c>
      <c r="B45488" s="489">
        <v>2393300112</v>
      </c>
      <c r="C45488" s="489" t="s">
        <v>2082</v>
      </c>
      <c r="D45488" s="489" t="s">
        <v>13381</v>
      </c>
    </row>
    <row r="45489" spans="1:4">
      <c r="A45489" s="489" t="str">
        <f t="shared" si="710"/>
        <v>2393300120介護予防認知症対応型共同生活介護</v>
      </c>
      <c r="B45489" s="489">
        <v>2393300120</v>
      </c>
      <c r="C45489" s="489" t="s">
        <v>2088</v>
      </c>
      <c r="D45489" s="489" t="s">
        <v>13382</v>
      </c>
    </row>
    <row r="45490" spans="1:4">
      <c r="A45490" s="489" t="str">
        <f t="shared" si="710"/>
        <v>2393300120介護予防認知症対応型共同生活介護</v>
      </c>
      <c r="B45490" s="489">
        <v>2393300120</v>
      </c>
      <c r="C45490" s="489" t="s">
        <v>2088</v>
      </c>
      <c r="D45490" s="489" t="s">
        <v>13382</v>
      </c>
    </row>
    <row r="45491" spans="1:4">
      <c r="A45491" s="489" t="str">
        <f t="shared" si="710"/>
        <v>2393300120認知症対応型共同生活介護</v>
      </c>
      <c r="B45491" s="489">
        <v>2393300120</v>
      </c>
      <c r="C45491" s="489" t="s">
        <v>2087</v>
      </c>
      <c r="D45491" s="489" t="s">
        <v>13382</v>
      </c>
    </row>
    <row r="45492" spans="1:4">
      <c r="A45492" s="489" t="str">
        <f t="shared" si="710"/>
        <v>2393300120認知症対応型共同生活介護</v>
      </c>
      <c r="B45492" s="489">
        <v>2393300120</v>
      </c>
      <c r="C45492" s="489" t="s">
        <v>2087</v>
      </c>
      <c r="D45492" s="489" t="s">
        <v>13382</v>
      </c>
    </row>
    <row r="45493" spans="1:4">
      <c r="A45493" s="489" t="str">
        <f t="shared" si="710"/>
        <v>2393300138介護予防認知症対応型共同生活介護（短期利用型）</v>
      </c>
      <c r="B45493" s="489">
        <v>2393300138</v>
      </c>
      <c r="C45493" s="489" t="s">
        <v>19398</v>
      </c>
      <c r="D45493" s="489" t="s">
        <v>13383</v>
      </c>
    </row>
    <row r="45494" spans="1:4">
      <c r="A45494" s="489" t="str">
        <f t="shared" si="710"/>
        <v>2393300138介護予防認知症対応型共同生活介護（短期利用型）</v>
      </c>
      <c r="B45494" s="489">
        <v>2393300138</v>
      </c>
      <c r="C45494" s="489" t="s">
        <v>19398</v>
      </c>
      <c r="D45494" s="489" t="s">
        <v>13383</v>
      </c>
    </row>
    <row r="45495" spans="1:4">
      <c r="A45495" s="489" t="str">
        <f t="shared" si="710"/>
        <v>2393300138介護予防認知症対応型共同生活介護</v>
      </c>
      <c r="B45495" s="489">
        <v>2393300138</v>
      </c>
      <c r="C45495" s="489" t="s">
        <v>2088</v>
      </c>
      <c r="D45495" s="489" t="s">
        <v>13383</v>
      </c>
    </row>
    <row r="45496" spans="1:4">
      <c r="A45496" s="489" t="str">
        <f t="shared" si="710"/>
        <v>2393300138介護予防認知症対応型共同生活介護</v>
      </c>
      <c r="B45496" s="489">
        <v>2393300138</v>
      </c>
      <c r="C45496" s="489" t="s">
        <v>2088</v>
      </c>
      <c r="D45496" s="489" t="s">
        <v>13383</v>
      </c>
    </row>
    <row r="45497" spans="1:4">
      <c r="A45497" s="489" t="str">
        <f t="shared" si="710"/>
        <v>2393300138認知症対応型共同生活介護（短期利用型）</v>
      </c>
      <c r="B45497" s="489">
        <v>2393300138</v>
      </c>
      <c r="C45497" s="489" t="s">
        <v>19399</v>
      </c>
      <c r="D45497" s="489" t="s">
        <v>13383</v>
      </c>
    </row>
    <row r="45498" spans="1:4">
      <c r="A45498" s="489" t="str">
        <f t="shared" si="710"/>
        <v>2393300138認知症対応型共同生活介護（短期利用型）</v>
      </c>
      <c r="B45498" s="489">
        <v>2393300138</v>
      </c>
      <c r="C45498" s="489" t="s">
        <v>19399</v>
      </c>
      <c r="D45498" s="489" t="s">
        <v>13383</v>
      </c>
    </row>
    <row r="45499" spans="1:4">
      <c r="A45499" s="489" t="str">
        <f t="shared" si="710"/>
        <v>2393300138認知症対応型共同生活介護</v>
      </c>
      <c r="B45499" s="489">
        <v>2393300138</v>
      </c>
      <c r="C45499" s="489" t="s">
        <v>2087</v>
      </c>
      <c r="D45499" s="489" t="s">
        <v>13383</v>
      </c>
    </row>
    <row r="45500" spans="1:4">
      <c r="A45500" s="489" t="str">
        <f t="shared" si="710"/>
        <v>2393300138認知症対応型共同生活介護</v>
      </c>
      <c r="B45500" s="489">
        <v>2393300138</v>
      </c>
      <c r="C45500" s="489" t="s">
        <v>2087</v>
      </c>
      <c r="D45500" s="489" t="s">
        <v>13383</v>
      </c>
    </row>
    <row r="45501" spans="1:4">
      <c r="A45501" s="489" t="str">
        <f t="shared" si="710"/>
        <v>2393300146地域密着型通所介護</v>
      </c>
      <c r="B45501" s="489">
        <v>2393300146</v>
      </c>
      <c r="C45501" s="489" t="s">
        <v>161</v>
      </c>
      <c r="D45501" s="489" t="s">
        <v>13384</v>
      </c>
    </row>
    <row r="45502" spans="1:4">
      <c r="A45502" s="489" t="str">
        <f t="shared" si="710"/>
        <v>2393300146通所型サービス（独自）</v>
      </c>
      <c r="B45502" s="489">
        <v>2393300146</v>
      </c>
      <c r="C45502" s="489" t="s">
        <v>2570</v>
      </c>
      <c r="D45502" s="489" t="s">
        <v>13384</v>
      </c>
    </row>
    <row r="45503" spans="1:4">
      <c r="A45503" s="489" t="str">
        <f t="shared" si="710"/>
        <v>2393300153地域密着型通所介護</v>
      </c>
      <c r="B45503" s="489">
        <v>2393300153</v>
      </c>
      <c r="C45503" s="489" t="s">
        <v>161</v>
      </c>
      <c r="D45503" s="489" t="s">
        <v>13385</v>
      </c>
    </row>
    <row r="45504" spans="1:4">
      <c r="A45504" s="489" t="str">
        <f t="shared" si="710"/>
        <v>2393300153地域密着型通所介護</v>
      </c>
      <c r="B45504" s="489">
        <v>2393300153</v>
      </c>
      <c r="C45504" s="489" t="s">
        <v>161</v>
      </c>
      <c r="D45504" s="489" t="s">
        <v>13385</v>
      </c>
    </row>
    <row r="45505" spans="1:4">
      <c r="A45505" s="489" t="str">
        <f t="shared" si="710"/>
        <v>2393300153通所型サービス（独自）</v>
      </c>
      <c r="B45505" s="489">
        <v>2393300153</v>
      </c>
      <c r="C45505" s="489" t="s">
        <v>2570</v>
      </c>
      <c r="D45505" s="489" t="s">
        <v>13385</v>
      </c>
    </row>
    <row r="45506" spans="1:4">
      <c r="A45506" s="489" t="str">
        <f t="shared" ref="A45506:A45569" si="711">B45506&amp;C45506</f>
        <v>2393300161地域密着型通所介護</v>
      </c>
      <c r="B45506" s="489">
        <v>2393300161</v>
      </c>
      <c r="C45506" s="489" t="s">
        <v>161</v>
      </c>
      <c r="D45506" s="489" t="s">
        <v>13386</v>
      </c>
    </row>
    <row r="45507" spans="1:4">
      <c r="A45507" s="489" t="str">
        <f t="shared" si="711"/>
        <v>2393300161通所型サービス（独自）</v>
      </c>
      <c r="B45507" s="489">
        <v>2393300161</v>
      </c>
      <c r="C45507" s="489" t="s">
        <v>2570</v>
      </c>
      <c r="D45507" s="489" t="s">
        <v>13386</v>
      </c>
    </row>
    <row r="45508" spans="1:4">
      <c r="A45508" s="489" t="str">
        <f t="shared" si="711"/>
        <v>2393300187介護予防小規模多機能型居宅介護</v>
      </c>
      <c r="B45508" s="489">
        <v>2393300187</v>
      </c>
      <c r="C45508" s="489" t="s">
        <v>2518</v>
      </c>
      <c r="D45508" s="489" t="s">
        <v>13387</v>
      </c>
    </row>
    <row r="45509" spans="1:4">
      <c r="A45509" s="489" t="str">
        <f t="shared" si="711"/>
        <v>2393300187小規模多機能型居宅介護</v>
      </c>
      <c r="B45509" s="489">
        <v>2393300187</v>
      </c>
      <c r="C45509" s="489" t="s">
        <v>2082</v>
      </c>
      <c r="D45509" s="489" t="s">
        <v>13387</v>
      </c>
    </row>
    <row r="45510" spans="1:4">
      <c r="A45510" s="489" t="str">
        <f t="shared" si="711"/>
        <v>2393300229介護予防認知症対応型共同生活介護（短期利用型）</v>
      </c>
      <c r="B45510" s="489">
        <v>2393300229</v>
      </c>
      <c r="C45510" s="489" t="s">
        <v>19398</v>
      </c>
      <c r="D45510" s="489" t="s">
        <v>13388</v>
      </c>
    </row>
    <row r="45511" spans="1:4">
      <c r="A45511" s="489" t="str">
        <f t="shared" si="711"/>
        <v>2393300229介護予防認知症対応型共同生活介護</v>
      </c>
      <c r="B45511" s="489">
        <v>2393300229</v>
      </c>
      <c r="C45511" s="489" t="s">
        <v>2088</v>
      </c>
      <c r="D45511" s="489" t="s">
        <v>13388</v>
      </c>
    </row>
    <row r="45512" spans="1:4">
      <c r="A45512" s="489" t="str">
        <f t="shared" si="711"/>
        <v>2393300229認知症対応型共同生活介護（短期利用型）</v>
      </c>
      <c r="B45512" s="489">
        <v>2393300229</v>
      </c>
      <c r="C45512" s="489" t="s">
        <v>19399</v>
      </c>
      <c r="D45512" s="489" t="s">
        <v>13388</v>
      </c>
    </row>
    <row r="45513" spans="1:4">
      <c r="A45513" s="489" t="str">
        <f t="shared" si="711"/>
        <v>2393300229認知症対応型共同生活介護</v>
      </c>
      <c r="B45513" s="489">
        <v>2393300229</v>
      </c>
      <c r="C45513" s="489" t="s">
        <v>2087</v>
      </c>
      <c r="D45513" s="489" t="s">
        <v>13388</v>
      </c>
    </row>
    <row r="45514" spans="1:4">
      <c r="A45514" s="489" t="str">
        <f t="shared" si="711"/>
        <v>2393300245地域密着型通所介護</v>
      </c>
      <c r="B45514" s="489">
        <v>2393300245</v>
      </c>
      <c r="C45514" s="489" t="s">
        <v>161</v>
      </c>
      <c r="D45514" s="489" t="s">
        <v>13389</v>
      </c>
    </row>
    <row r="45515" spans="1:4">
      <c r="A45515" s="489" t="str">
        <f t="shared" si="711"/>
        <v>2393300245通所型サービス（独自）</v>
      </c>
      <c r="B45515" s="489">
        <v>2393300245</v>
      </c>
      <c r="C45515" s="489" t="s">
        <v>2570</v>
      </c>
      <c r="D45515" s="489" t="s">
        <v>13389</v>
      </c>
    </row>
    <row r="45516" spans="1:4">
      <c r="A45516" s="489" t="str">
        <f t="shared" si="711"/>
        <v>2393400029介護予防認知症対応型通所介護</v>
      </c>
      <c r="B45516" s="489">
        <v>2393400029</v>
      </c>
      <c r="C45516" s="489" t="s">
        <v>2517</v>
      </c>
      <c r="D45516" s="489" t="s">
        <v>13390</v>
      </c>
    </row>
    <row r="45517" spans="1:4">
      <c r="A45517" s="489" t="str">
        <f t="shared" si="711"/>
        <v>2393400029認知症対応型通所介護</v>
      </c>
      <c r="B45517" s="489">
        <v>2393400029</v>
      </c>
      <c r="C45517" s="489" t="s">
        <v>2516</v>
      </c>
      <c r="D45517" s="489" t="s">
        <v>13390</v>
      </c>
    </row>
    <row r="45518" spans="1:4">
      <c r="A45518" s="489" t="str">
        <f t="shared" si="711"/>
        <v>2393400037介護予防認知症対応型共同生活介護</v>
      </c>
      <c r="B45518" s="489">
        <v>2393400037</v>
      </c>
      <c r="C45518" s="489" t="s">
        <v>2088</v>
      </c>
      <c r="D45518" s="489" t="s">
        <v>13391</v>
      </c>
    </row>
    <row r="45519" spans="1:4">
      <c r="A45519" s="489" t="str">
        <f t="shared" si="711"/>
        <v>2393400037認知症対応型共同生活介護</v>
      </c>
      <c r="B45519" s="489">
        <v>2393400037</v>
      </c>
      <c r="C45519" s="489" t="s">
        <v>2087</v>
      </c>
      <c r="D45519" s="489" t="s">
        <v>13391</v>
      </c>
    </row>
    <row r="45520" spans="1:4">
      <c r="A45520" s="489" t="str">
        <f t="shared" si="711"/>
        <v>2393400060介護予防認知症対応型共同生活介護</v>
      </c>
      <c r="B45520" s="489">
        <v>2393400060</v>
      </c>
      <c r="C45520" s="489" t="s">
        <v>2088</v>
      </c>
      <c r="D45520" s="489" t="s">
        <v>13392</v>
      </c>
    </row>
    <row r="45521" spans="1:4">
      <c r="A45521" s="489" t="str">
        <f t="shared" si="711"/>
        <v>2393400060認知症対応型共同生活介護</v>
      </c>
      <c r="B45521" s="489">
        <v>2393400060</v>
      </c>
      <c r="C45521" s="489" t="s">
        <v>2087</v>
      </c>
      <c r="D45521" s="489" t="s">
        <v>13392</v>
      </c>
    </row>
    <row r="45522" spans="1:4">
      <c r="A45522" s="489" t="str">
        <f t="shared" si="711"/>
        <v>2393400078介護予防小規模多機能型居宅介護（短期利用型）</v>
      </c>
      <c r="B45522" s="489">
        <v>2393400078</v>
      </c>
      <c r="C45522" s="489" t="s">
        <v>19400</v>
      </c>
      <c r="D45522" s="489" t="s">
        <v>13393</v>
      </c>
    </row>
    <row r="45523" spans="1:4">
      <c r="A45523" s="489" t="str">
        <f t="shared" si="711"/>
        <v>2393400078介護予防小規模多機能型居宅介護</v>
      </c>
      <c r="B45523" s="489">
        <v>2393400078</v>
      </c>
      <c r="C45523" s="489" t="s">
        <v>2518</v>
      </c>
      <c r="D45523" s="489" t="s">
        <v>13393</v>
      </c>
    </row>
    <row r="45524" spans="1:4">
      <c r="A45524" s="489" t="str">
        <f t="shared" si="711"/>
        <v>2393400078小規模多機能型居宅介護（短期利用型）</v>
      </c>
      <c r="B45524" s="489">
        <v>2393400078</v>
      </c>
      <c r="C45524" s="489" t="s">
        <v>19401</v>
      </c>
      <c r="D45524" s="489" t="s">
        <v>13393</v>
      </c>
    </row>
    <row r="45525" spans="1:4">
      <c r="A45525" s="489" t="str">
        <f t="shared" si="711"/>
        <v>2393400078小規模多機能型居宅介護</v>
      </c>
      <c r="B45525" s="489">
        <v>2393400078</v>
      </c>
      <c r="C45525" s="489" t="s">
        <v>2082</v>
      </c>
      <c r="D45525" s="489" t="s">
        <v>13393</v>
      </c>
    </row>
    <row r="45526" spans="1:4">
      <c r="A45526" s="489" t="str">
        <f t="shared" si="711"/>
        <v>2393400086介護予防認知症対応型通所介護</v>
      </c>
      <c r="B45526" s="489">
        <v>2393400086</v>
      </c>
      <c r="C45526" s="489" t="s">
        <v>2517</v>
      </c>
      <c r="D45526" s="489" t="s">
        <v>13394</v>
      </c>
    </row>
    <row r="45527" spans="1:4">
      <c r="A45527" s="489" t="str">
        <f t="shared" si="711"/>
        <v>2393400086認知症対応型通所介護</v>
      </c>
      <c r="B45527" s="489">
        <v>2393400086</v>
      </c>
      <c r="C45527" s="489" t="s">
        <v>2516</v>
      </c>
      <c r="D45527" s="489" t="s">
        <v>13394</v>
      </c>
    </row>
    <row r="45528" spans="1:4">
      <c r="A45528" s="489" t="str">
        <f t="shared" si="711"/>
        <v>2393400094介護予防認知症対応型共同生活介護</v>
      </c>
      <c r="B45528" s="489">
        <v>2393400094</v>
      </c>
      <c r="C45528" s="489" t="s">
        <v>2088</v>
      </c>
      <c r="D45528" s="489" t="s">
        <v>13395</v>
      </c>
    </row>
    <row r="45529" spans="1:4">
      <c r="A45529" s="489" t="str">
        <f t="shared" si="711"/>
        <v>2393400094認知症対応型共同生活介護</v>
      </c>
      <c r="B45529" s="489">
        <v>2393400094</v>
      </c>
      <c r="C45529" s="489" t="s">
        <v>2087</v>
      </c>
      <c r="D45529" s="489" t="s">
        <v>13395</v>
      </c>
    </row>
    <row r="45530" spans="1:4">
      <c r="A45530" s="489" t="str">
        <f t="shared" si="711"/>
        <v>2393400110介護予防小規模多機能型居宅介護（短期利用型）</v>
      </c>
      <c r="B45530" s="489">
        <v>2393400110</v>
      </c>
      <c r="C45530" s="489" t="s">
        <v>19400</v>
      </c>
      <c r="D45530" s="489" t="s">
        <v>13396</v>
      </c>
    </row>
    <row r="45531" spans="1:4">
      <c r="A45531" s="489" t="str">
        <f t="shared" si="711"/>
        <v>2393400110介護予防小規模多機能型居宅介護</v>
      </c>
      <c r="B45531" s="489">
        <v>2393400110</v>
      </c>
      <c r="C45531" s="489" t="s">
        <v>2518</v>
      </c>
      <c r="D45531" s="489" t="s">
        <v>13396</v>
      </c>
    </row>
    <row r="45532" spans="1:4">
      <c r="A45532" s="489" t="str">
        <f t="shared" si="711"/>
        <v>2393400110小規模多機能型居宅介護（短期利用型）</v>
      </c>
      <c r="B45532" s="489">
        <v>2393400110</v>
      </c>
      <c r="C45532" s="489" t="s">
        <v>19401</v>
      </c>
      <c r="D45532" s="489" t="s">
        <v>13396</v>
      </c>
    </row>
    <row r="45533" spans="1:4">
      <c r="A45533" s="489" t="str">
        <f t="shared" si="711"/>
        <v>2393400110小規模多機能型居宅介護</v>
      </c>
      <c r="B45533" s="489">
        <v>2393400110</v>
      </c>
      <c r="C45533" s="489" t="s">
        <v>2082</v>
      </c>
      <c r="D45533" s="489" t="s">
        <v>13396</v>
      </c>
    </row>
    <row r="45534" spans="1:4">
      <c r="A45534" s="489" t="str">
        <f t="shared" si="711"/>
        <v>2393400128介護予防認知症対応型共同生活介護（短期利用型）</v>
      </c>
      <c r="B45534" s="489">
        <v>2393400128</v>
      </c>
      <c r="C45534" s="489" t="s">
        <v>19398</v>
      </c>
      <c r="D45534" s="489" t="s">
        <v>13397</v>
      </c>
    </row>
    <row r="45535" spans="1:4">
      <c r="A45535" s="489" t="str">
        <f t="shared" si="711"/>
        <v>2393400128介護予防認知症対応型共同生活介護</v>
      </c>
      <c r="B45535" s="489">
        <v>2393400128</v>
      </c>
      <c r="C45535" s="489" t="s">
        <v>2088</v>
      </c>
      <c r="D45535" s="489" t="s">
        <v>13397</v>
      </c>
    </row>
    <row r="45536" spans="1:4">
      <c r="A45536" s="489" t="str">
        <f t="shared" si="711"/>
        <v>2393400128認知症対応型共同生活介護（短期利用型）</v>
      </c>
      <c r="B45536" s="489">
        <v>2393400128</v>
      </c>
      <c r="C45536" s="489" t="s">
        <v>19399</v>
      </c>
      <c r="D45536" s="489" t="s">
        <v>13397</v>
      </c>
    </row>
    <row r="45537" spans="1:4">
      <c r="A45537" s="489" t="str">
        <f t="shared" si="711"/>
        <v>2393400128認知症対応型共同生活介護</v>
      </c>
      <c r="B45537" s="489">
        <v>2393400128</v>
      </c>
      <c r="C45537" s="489" t="s">
        <v>2087</v>
      </c>
      <c r="D45537" s="489" t="s">
        <v>13397</v>
      </c>
    </row>
    <row r="45538" spans="1:4">
      <c r="A45538" s="489" t="str">
        <f t="shared" si="711"/>
        <v>2393400151地域密着型通所介護</v>
      </c>
      <c r="B45538" s="489">
        <v>2393400151</v>
      </c>
      <c r="C45538" s="489" t="s">
        <v>161</v>
      </c>
      <c r="D45538" s="489" t="s">
        <v>13398</v>
      </c>
    </row>
    <row r="45539" spans="1:4">
      <c r="A45539" s="489" t="str">
        <f t="shared" si="711"/>
        <v>2393400151通所型サービス（独自）</v>
      </c>
      <c r="B45539" s="489">
        <v>2393400151</v>
      </c>
      <c r="C45539" s="489" t="s">
        <v>2570</v>
      </c>
      <c r="D45539" s="489" t="s">
        <v>13398</v>
      </c>
    </row>
    <row r="45540" spans="1:4">
      <c r="A45540" s="489" t="str">
        <f t="shared" si="711"/>
        <v>2393400185看護小規模多機能型居宅介護（短期利用型）</v>
      </c>
      <c r="B45540" s="489">
        <v>2393400185</v>
      </c>
      <c r="C45540" s="489" t="s">
        <v>19402</v>
      </c>
      <c r="D45540" s="489" t="s">
        <v>13399</v>
      </c>
    </row>
    <row r="45541" spans="1:4">
      <c r="A45541" s="489" t="str">
        <f t="shared" si="711"/>
        <v>2393400185看護小規模多機能型居宅介護</v>
      </c>
      <c r="B45541" s="489">
        <v>2393400185</v>
      </c>
      <c r="C45541" s="489" t="s">
        <v>1920</v>
      </c>
      <c r="D45541" s="489" t="s">
        <v>13399</v>
      </c>
    </row>
    <row r="45542" spans="1:4">
      <c r="A45542" s="489" t="str">
        <f t="shared" si="711"/>
        <v>2393500018介護予防認知症対応型通所介護</v>
      </c>
      <c r="B45542" s="489">
        <v>2393500018</v>
      </c>
      <c r="C45542" s="489" t="s">
        <v>2517</v>
      </c>
      <c r="D45542" s="489" t="s">
        <v>13400</v>
      </c>
    </row>
    <row r="45543" spans="1:4">
      <c r="A45543" s="489" t="str">
        <f t="shared" si="711"/>
        <v>2393500018介護予防認知症対応型通所介護</v>
      </c>
      <c r="B45543" s="489">
        <v>2393500018</v>
      </c>
      <c r="C45543" s="489" t="s">
        <v>2517</v>
      </c>
      <c r="D45543" s="489" t="s">
        <v>13400</v>
      </c>
    </row>
    <row r="45544" spans="1:4">
      <c r="A45544" s="489" t="str">
        <f t="shared" si="711"/>
        <v>2393500018認知症対応型通所介護</v>
      </c>
      <c r="B45544" s="489">
        <v>2393500018</v>
      </c>
      <c r="C45544" s="489" t="s">
        <v>2516</v>
      </c>
      <c r="D45544" s="489" t="s">
        <v>13400</v>
      </c>
    </row>
    <row r="45545" spans="1:4">
      <c r="A45545" s="489" t="str">
        <f t="shared" si="711"/>
        <v>2393500018認知症対応型通所介護</v>
      </c>
      <c r="B45545" s="489">
        <v>2393500018</v>
      </c>
      <c r="C45545" s="489" t="s">
        <v>2516</v>
      </c>
      <c r="D45545" s="489" t="s">
        <v>13400</v>
      </c>
    </row>
    <row r="45546" spans="1:4">
      <c r="A45546" s="489" t="str">
        <f t="shared" si="711"/>
        <v>2393500042介護予防認知症対応型共同生活介護</v>
      </c>
      <c r="B45546" s="489">
        <v>2393500042</v>
      </c>
      <c r="C45546" s="489" t="s">
        <v>2088</v>
      </c>
      <c r="D45546" s="489" t="s">
        <v>13401</v>
      </c>
    </row>
    <row r="45547" spans="1:4">
      <c r="A45547" s="489" t="str">
        <f t="shared" si="711"/>
        <v>2393500042認知症対応型共同生活介護</v>
      </c>
      <c r="B45547" s="489">
        <v>2393500042</v>
      </c>
      <c r="C45547" s="489" t="s">
        <v>2087</v>
      </c>
      <c r="D45547" s="489" t="s">
        <v>13401</v>
      </c>
    </row>
    <row r="45548" spans="1:4">
      <c r="A45548" s="489" t="str">
        <f t="shared" si="711"/>
        <v>2393500059介護予防認知症対応型共同生活介護</v>
      </c>
      <c r="B45548" s="489">
        <v>2393500059</v>
      </c>
      <c r="C45548" s="489" t="s">
        <v>2088</v>
      </c>
      <c r="D45548" s="489" t="s">
        <v>13402</v>
      </c>
    </row>
    <row r="45549" spans="1:4">
      <c r="A45549" s="489" t="str">
        <f t="shared" si="711"/>
        <v>2393500059認知症対応型共同生活介護</v>
      </c>
      <c r="B45549" s="489">
        <v>2393500059</v>
      </c>
      <c r="C45549" s="489" t="s">
        <v>2087</v>
      </c>
      <c r="D45549" s="489" t="s">
        <v>13402</v>
      </c>
    </row>
    <row r="45550" spans="1:4">
      <c r="A45550" s="489" t="str">
        <f t="shared" si="711"/>
        <v>2393500067介護予防認知症対応型共同生活介護</v>
      </c>
      <c r="B45550" s="489">
        <v>2393500067</v>
      </c>
      <c r="C45550" s="489" t="s">
        <v>2088</v>
      </c>
      <c r="D45550" s="489" t="s">
        <v>13403</v>
      </c>
    </row>
    <row r="45551" spans="1:4">
      <c r="A45551" s="489" t="str">
        <f t="shared" si="711"/>
        <v>2393500067介護予防認知症対応型通所介護</v>
      </c>
      <c r="B45551" s="489">
        <v>2393500067</v>
      </c>
      <c r="C45551" s="489" t="s">
        <v>2517</v>
      </c>
      <c r="D45551" s="489" t="s">
        <v>13403</v>
      </c>
    </row>
    <row r="45552" spans="1:4">
      <c r="A45552" s="489" t="str">
        <f t="shared" si="711"/>
        <v>2393500067認知症対応型共同生活介護</v>
      </c>
      <c r="B45552" s="489">
        <v>2393500067</v>
      </c>
      <c r="C45552" s="489" t="s">
        <v>2087</v>
      </c>
      <c r="D45552" s="489" t="s">
        <v>13403</v>
      </c>
    </row>
    <row r="45553" spans="1:4">
      <c r="A45553" s="489" t="str">
        <f t="shared" si="711"/>
        <v>2393500067認知症対応型通所介護</v>
      </c>
      <c r="B45553" s="489">
        <v>2393500067</v>
      </c>
      <c r="C45553" s="489" t="s">
        <v>2516</v>
      </c>
      <c r="D45553" s="489" t="s">
        <v>13403</v>
      </c>
    </row>
    <row r="45554" spans="1:4">
      <c r="A45554" s="489" t="str">
        <f t="shared" si="711"/>
        <v>2393500075地域密着型介護老人福祉施設</v>
      </c>
      <c r="B45554" s="489">
        <v>2393500075</v>
      </c>
      <c r="C45554" s="489" t="s">
        <v>206</v>
      </c>
      <c r="D45554" s="489" t="s">
        <v>13404</v>
      </c>
    </row>
    <row r="45555" spans="1:4">
      <c r="A45555" s="489" t="str">
        <f t="shared" si="711"/>
        <v>2393500075地域密着型介護老人福祉施設</v>
      </c>
      <c r="B45555" s="489">
        <v>2393500075</v>
      </c>
      <c r="C45555" s="489" t="s">
        <v>206</v>
      </c>
      <c r="D45555" s="489" t="s">
        <v>13404</v>
      </c>
    </row>
    <row r="45556" spans="1:4">
      <c r="A45556" s="489" t="str">
        <f t="shared" si="711"/>
        <v>2393500083介護予防小規模多機能型居宅介護</v>
      </c>
      <c r="B45556" s="489">
        <v>2393500083</v>
      </c>
      <c r="C45556" s="489" t="s">
        <v>2518</v>
      </c>
      <c r="D45556" s="489" t="s">
        <v>13405</v>
      </c>
    </row>
    <row r="45557" spans="1:4">
      <c r="A45557" s="489" t="str">
        <f t="shared" si="711"/>
        <v>2393500083小規模多機能型居宅介護</v>
      </c>
      <c r="B45557" s="489">
        <v>2393500083</v>
      </c>
      <c r="C45557" s="489" t="s">
        <v>2082</v>
      </c>
      <c r="D45557" s="489" t="s">
        <v>13405</v>
      </c>
    </row>
    <row r="45558" spans="1:4">
      <c r="A45558" s="489" t="str">
        <f t="shared" si="711"/>
        <v>2393500109介護予防認知症対応型通所介護</v>
      </c>
      <c r="B45558" s="489">
        <v>2393500109</v>
      </c>
      <c r="C45558" s="489" t="s">
        <v>2517</v>
      </c>
      <c r="D45558" s="489" t="s">
        <v>13407</v>
      </c>
    </row>
    <row r="45559" spans="1:4">
      <c r="A45559" s="489" t="str">
        <f t="shared" si="711"/>
        <v>2393500109認知症対応型通所介護</v>
      </c>
      <c r="B45559" s="489">
        <v>2393500109</v>
      </c>
      <c r="C45559" s="489" t="s">
        <v>2516</v>
      </c>
      <c r="D45559" s="489" t="s">
        <v>13407</v>
      </c>
    </row>
    <row r="45560" spans="1:4">
      <c r="A45560" s="489" t="str">
        <f t="shared" si="711"/>
        <v>2393500117地域密着型通所介護</v>
      </c>
      <c r="B45560" s="489">
        <v>2393500117</v>
      </c>
      <c r="C45560" s="489" t="s">
        <v>161</v>
      </c>
      <c r="D45560" s="489" t="s">
        <v>13408</v>
      </c>
    </row>
    <row r="45561" spans="1:4">
      <c r="A45561" s="489" t="str">
        <f t="shared" si="711"/>
        <v>2393500117地域密着型通所介護</v>
      </c>
      <c r="B45561" s="489">
        <v>2393500117</v>
      </c>
      <c r="C45561" s="489" t="s">
        <v>161</v>
      </c>
      <c r="D45561" s="489" t="s">
        <v>13408</v>
      </c>
    </row>
    <row r="45562" spans="1:4">
      <c r="A45562" s="489" t="str">
        <f t="shared" si="711"/>
        <v>2393500117通所型サービス（独自）</v>
      </c>
      <c r="B45562" s="489">
        <v>2393500117</v>
      </c>
      <c r="C45562" s="489" t="s">
        <v>2570</v>
      </c>
      <c r="D45562" s="489" t="s">
        <v>13408</v>
      </c>
    </row>
    <row r="45563" spans="1:4">
      <c r="A45563" s="489" t="str">
        <f t="shared" si="711"/>
        <v>2393500117通所型サービス（独自／定率）</v>
      </c>
      <c r="B45563" s="489">
        <v>2393500117</v>
      </c>
      <c r="C45563" s="489" t="s">
        <v>2567</v>
      </c>
      <c r="D45563" s="489" t="s">
        <v>13408</v>
      </c>
    </row>
    <row r="45564" spans="1:4">
      <c r="A45564" s="489" t="str">
        <f t="shared" si="711"/>
        <v>2393500117通所型サービス（独自／定率）</v>
      </c>
      <c r="B45564" s="489">
        <v>2393500117</v>
      </c>
      <c r="C45564" s="489" t="s">
        <v>2567</v>
      </c>
      <c r="D45564" s="489" t="s">
        <v>13408</v>
      </c>
    </row>
    <row r="45565" spans="1:4">
      <c r="A45565" s="489" t="str">
        <f t="shared" si="711"/>
        <v>2393500125地域密着型通所介護</v>
      </c>
      <c r="B45565" s="489">
        <v>2393500125</v>
      </c>
      <c r="C45565" s="489" t="s">
        <v>161</v>
      </c>
      <c r="D45565" s="489" t="s">
        <v>13409</v>
      </c>
    </row>
    <row r="45566" spans="1:4">
      <c r="A45566" s="489" t="str">
        <f t="shared" si="711"/>
        <v>2393500125通所型サービス（独自）</v>
      </c>
      <c r="B45566" s="489">
        <v>2393500125</v>
      </c>
      <c r="C45566" s="489" t="s">
        <v>2570</v>
      </c>
      <c r="D45566" s="489" t="s">
        <v>13409</v>
      </c>
    </row>
    <row r="45567" spans="1:4">
      <c r="A45567" s="489" t="str">
        <f t="shared" si="711"/>
        <v>2393500885看護小規模多機能型居宅介護</v>
      </c>
      <c r="B45567" s="489">
        <v>2393500885</v>
      </c>
      <c r="C45567" s="489" t="s">
        <v>1920</v>
      </c>
      <c r="D45567" s="489" t="s">
        <v>13406</v>
      </c>
    </row>
    <row r="45568" spans="1:4">
      <c r="A45568" s="489" t="str">
        <f t="shared" si="711"/>
        <v>2393600016介護予防認知症対応型通所介護</v>
      </c>
      <c r="B45568" s="489">
        <v>2393600016</v>
      </c>
      <c r="C45568" s="489" t="s">
        <v>2517</v>
      </c>
      <c r="D45568" s="489" t="s">
        <v>10675</v>
      </c>
    </row>
    <row r="45569" spans="1:4">
      <c r="A45569" s="489" t="str">
        <f t="shared" si="711"/>
        <v>2393600016認知症対応型通所介護</v>
      </c>
      <c r="B45569" s="489">
        <v>2393600016</v>
      </c>
      <c r="C45569" s="489" t="s">
        <v>2516</v>
      </c>
      <c r="D45569" s="489" t="s">
        <v>10675</v>
      </c>
    </row>
    <row r="45570" spans="1:4">
      <c r="A45570" s="489" t="str">
        <f t="shared" ref="A45570:A45633" si="712">B45570&amp;C45570</f>
        <v>2393600024介護予防認知症対応型共同生活介護</v>
      </c>
      <c r="B45570" s="489">
        <v>2393600024</v>
      </c>
      <c r="C45570" s="489" t="s">
        <v>2088</v>
      </c>
      <c r="D45570" s="489" t="s">
        <v>13410</v>
      </c>
    </row>
    <row r="45571" spans="1:4">
      <c r="A45571" s="489" t="str">
        <f t="shared" si="712"/>
        <v>2393600024認知症対応型共同生活介護</v>
      </c>
      <c r="B45571" s="489">
        <v>2393600024</v>
      </c>
      <c r="C45571" s="489" t="s">
        <v>2087</v>
      </c>
      <c r="D45571" s="489" t="s">
        <v>13410</v>
      </c>
    </row>
    <row r="45572" spans="1:4">
      <c r="A45572" s="489" t="str">
        <f t="shared" si="712"/>
        <v>2393600032介護予防小規模多機能型居宅介護（短期利用型）</v>
      </c>
      <c r="B45572" s="489">
        <v>2393600032</v>
      </c>
      <c r="C45572" s="489" t="s">
        <v>19400</v>
      </c>
      <c r="D45572" s="489" t="s">
        <v>13411</v>
      </c>
    </row>
    <row r="45573" spans="1:4">
      <c r="A45573" s="489" t="str">
        <f t="shared" si="712"/>
        <v>2393600032介護予防小規模多機能型居宅介護</v>
      </c>
      <c r="B45573" s="489">
        <v>2393600032</v>
      </c>
      <c r="C45573" s="489" t="s">
        <v>2518</v>
      </c>
      <c r="D45573" s="489" t="s">
        <v>13411</v>
      </c>
    </row>
    <row r="45574" spans="1:4">
      <c r="A45574" s="489" t="str">
        <f t="shared" si="712"/>
        <v>2393600032小規模多機能型居宅介護（短期利用型）</v>
      </c>
      <c r="B45574" s="489">
        <v>2393600032</v>
      </c>
      <c r="C45574" s="489" t="s">
        <v>19401</v>
      </c>
      <c r="D45574" s="489" t="s">
        <v>13411</v>
      </c>
    </row>
    <row r="45575" spans="1:4">
      <c r="A45575" s="489" t="str">
        <f t="shared" si="712"/>
        <v>2393600032小規模多機能型居宅介護</v>
      </c>
      <c r="B45575" s="489">
        <v>2393600032</v>
      </c>
      <c r="C45575" s="489" t="s">
        <v>2082</v>
      </c>
      <c r="D45575" s="489" t="s">
        <v>13411</v>
      </c>
    </row>
    <row r="45576" spans="1:4">
      <c r="A45576" s="489" t="str">
        <f t="shared" si="712"/>
        <v>2393600057介護予防認知症対応型共同生活介護</v>
      </c>
      <c r="B45576" s="489">
        <v>2393600057</v>
      </c>
      <c r="C45576" s="489" t="s">
        <v>2088</v>
      </c>
      <c r="D45576" s="489" t="s">
        <v>13412</v>
      </c>
    </row>
    <row r="45577" spans="1:4">
      <c r="A45577" s="489" t="str">
        <f t="shared" si="712"/>
        <v>2393600057認知症対応型共同生活介護</v>
      </c>
      <c r="B45577" s="489">
        <v>2393600057</v>
      </c>
      <c r="C45577" s="489" t="s">
        <v>2087</v>
      </c>
      <c r="D45577" s="489" t="s">
        <v>13412</v>
      </c>
    </row>
    <row r="45578" spans="1:4">
      <c r="A45578" s="489" t="str">
        <f t="shared" si="712"/>
        <v>2393600065地域密着型介護老人福祉施設</v>
      </c>
      <c r="B45578" s="489">
        <v>2393600065</v>
      </c>
      <c r="C45578" s="489" t="s">
        <v>206</v>
      </c>
      <c r="D45578" s="489" t="s">
        <v>13413</v>
      </c>
    </row>
    <row r="45579" spans="1:4">
      <c r="A45579" s="489" t="str">
        <f t="shared" si="712"/>
        <v>2393600073介護予防小規模多機能型居宅介護</v>
      </c>
      <c r="B45579" s="489">
        <v>2393600073</v>
      </c>
      <c r="C45579" s="489" t="s">
        <v>2518</v>
      </c>
      <c r="D45579" s="489" t="s">
        <v>13414</v>
      </c>
    </row>
    <row r="45580" spans="1:4">
      <c r="A45580" s="489" t="str">
        <f t="shared" si="712"/>
        <v>2393600073小規模多機能型居宅介護</v>
      </c>
      <c r="B45580" s="489">
        <v>2393600073</v>
      </c>
      <c r="C45580" s="489" t="s">
        <v>2082</v>
      </c>
      <c r="D45580" s="489" t="s">
        <v>13414</v>
      </c>
    </row>
    <row r="45581" spans="1:4">
      <c r="A45581" s="489" t="str">
        <f t="shared" si="712"/>
        <v>2393600081介護予防認知症対応型共同生活介護</v>
      </c>
      <c r="B45581" s="489">
        <v>2393600081</v>
      </c>
      <c r="C45581" s="489" t="s">
        <v>2088</v>
      </c>
      <c r="D45581" s="489" t="s">
        <v>13415</v>
      </c>
    </row>
    <row r="45582" spans="1:4">
      <c r="A45582" s="489" t="str">
        <f t="shared" si="712"/>
        <v>2393600081認知症対応型共同生活介護</v>
      </c>
      <c r="B45582" s="489">
        <v>2393600081</v>
      </c>
      <c r="C45582" s="489" t="s">
        <v>2087</v>
      </c>
      <c r="D45582" s="489" t="s">
        <v>13415</v>
      </c>
    </row>
    <row r="45583" spans="1:4">
      <c r="A45583" s="489" t="str">
        <f t="shared" si="712"/>
        <v>2393600107介護予防認知症対応型通所介護</v>
      </c>
      <c r="B45583" s="489">
        <v>2393600107</v>
      </c>
      <c r="C45583" s="489" t="s">
        <v>2517</v>
      </c>
      <c r="D45583" s="489" t="s">
        <v>13416</v>
      </c>
    </row>
    <row r="45584" spans="1:4">
      <c r="A45584" s="489" t="str">
        <f t="shared" si="712"/>
        <v>2393600107認知症対応型通所介護</v>
      </c>
      <c r="B45584" s="489">
        <v>2393600107</v>
      </c>
      <c r="C45584" s="489" t="s">
        <v>2516</v>
      </c>
      <c r="D45584" s="489" t="s">
        <v>13416</v>
      </c>
    </row>
    <row r="45585" spans="1:4">
      <c r="A45585" s="489" t="str">
        <f t="shared" si="712"/>
        <v>2393600123介護予防認知症対応型通所介護</v>
      </c>
      <c r="B45585" s="489">
        <v>2393600123</v>
      </c>
      <c r="C45585" s="489" t="s">
        <v>2517</v>
      </c>
      <c r="D45585" s="489" t="s">
        <v>13417</v>
      </c>
    </row>
    <row r="45586" spans="1:4">
      <c r="A45586" s="489" t="str">
        <f t="shared" si="712"/>
        <v>2393600123認知症対応型通所介護</v>
      </c>
      <c r="B45586" s="489">
        <v>2393600123</v>
      </c>
      <c r="C45586" s="489" t="s">
        <v>2516</v>
      </c>
      <c r="D45586" s="489" t="s">
        <v>13417</v>
      </c>
    </row>
    <row r="45587" spans="1:4">
      <c r="A45587" s="489" t="str">
        <f t="shared" si="712"/>
        <v>2393600131地域密着型通所介護</v>
      </c>
      <c r="B45587" s="489">
        <v>2393600131</v>
      </c>
      <c r="C45587" s="489" t="s">
        <v>161</v>
      </c>
      <c r="D45587" s="489" t="s">
        <v>13418</v>
      </c>
    </row>
    <row r="45588" spans="1:4">
      <c r="A45588" s="489" t="str">
        <f t="shared" si="712"/>
        <v>2393600131地域密着型通所介護</v>
      </c>
      <c r="B45588" s="489">
        <v>2393600131</v>
      </c>
      <c r="C45588" s="489" t="s">
        <v>161</v>
      </c>
      <c r="D45588" s="489" t="s">
        <v>13418</v>
      </c>
    </row>
    <row r="45589" spans="1:4">
      <c r="A45589" s="489" t="str">
        <f t="shared" si="712"/>
        <v>2393600131通所型サービス（独自）</v>
      </c>
      <c r="B45589" s="489">
        <v>2393600131</v>
      </c>
      <c r="C45589" s="489" t="s">
        <v>2570</v>
      </c>
      <c r="D45589" s="489" t="s">
        <v>13418</v>
      </c>
    </row>
    <row r="45590" spans="1:4">
      <c r="A45590" s="489" t="str">
        <f t="shared" si="712"/>
        <v>2393600131通所型サービス（独自／定率）</v>
      </c>
      <c r="B45590" s="489">
        <v>2393600131</v>
      </c>
      <c r="C45590" s="489" t="s">
        <v>2567</v>
      </c>
      <c r="D45590" s="489" t="s">
        <v>13418</v>
      </c>
    </row>
    <row r="45591" spans="1:4">
      <c r="A45591" s="489" t="str">
        <f t="shared" si="712"/>
        <v>2393600156地域密着型介護老人福祉施設</v>
      </c>
      <c r="B45591" s="489">
        <v>2393600156</v>
      </c>
      <c r="C45591" s="489" t="s">
        <v>206</v>
      </c>
      <c r="D45591" s="489" t="s">
        <v>13419</v>
      </c>
    </row>
    <row r="45592" spans="1:4">
      <c r="A45592" s="489" t="str">
        <f t="shared" si="712"/>
        <v>2393600164地域密着型通所介護</v>
      </c>
      <c r="B45592" s="489">
        <v>2393600164</v>
      </c>
      <c r="C45592" s="489" t="s">
        <v>161</v>
      </c>
      <c r="D45592" s="489" t="s">
        <v>13420</v>
      </c>
    </row>
    <row r="45593" spans="1:4">
      <c r="A45593" s="489" t="str">
        <f t="shared" si="712"/>
        <v>2393600164通所型サービス（独自）</v>
      </c>
      <c r="B45593" s="489">
        <v>2393600164</v>
      </c>
      <c r="C45593" s="489" t="s">
        <v>2570</v>
      </c>
      <c r="D45593" s="489" t="s">
        <v>13420</v>
      </c>
    </row>
    <row r="45594" spans="1:4">
      <c r="A45594" s="489" t="str">
        <f t="shared" si="712"/>
        <v>2393600172介護予防認知症対応型通所介護</v>
      </c>
      <c r="B45594" s="489">
        <v>2393600172</v>
      </c>
      <c r="C45594" s="489" t="s">
        <v>2517</v>
      </c>
      <c r="D45594" s="489" t="s">
        <v>10704</v>
      </c>
    </row>
    <row r="45595" spans="1:4">
      <c r="A45595" s="489" t="str">
        <f t="shared" si="712"/>
        <v>2393600172認知症対応型通所介護</v>
      </c>
      <c r="B45595" s="489">
        <v>2393600172</v>
      </c>
      <c r="C45595" s="489" t="s">
        <v>2516</v>
      </c>
      <c r="D45595" s="489" t="s">
        <v>10704</v>
      </c>
    </row>
    <row r="45596" spans="1:4">
      <c r="A45596" s="489" t="str">
        <f t="shared" si="712"/>
        <v>2393600180介護予防認知症対応型共同生活介護</v>
      </c>
      <c r="B45596" s="489">
        <v>2393600180</v>
      </c>
      <c r="C45596" s="489" t="s">
        <v>2088</v>
      </c>
      <c r="D45596" s="489" t="s">
        <v>13421</v>
      </c>
    </row>
    <row r="45597" spans="1:4">
      <c r="A45597" s="489" t="str">
        <f t="shared" si="712"/>
        <v>2393600180認知症対応型共同生活介護</v>
      </c>
      <c r="B45597" s="489">
        <v>2393600180</v>
      </c>
      <c r="C45597" s="489" t="s">
        <v>2087</v>
      </c>
      <c r="D45597" s="489" t="s">
        <v>13421</v>
      </c>
    </row>
    <row r="45598" spans="1:4">
      <c r="A45598" s="489" t="str">
        <f t="shared" si="712"/>
        <v>2393600198介護予防認知症対応型共同生活介護</v>
      </c>
      <c r="B45598" s="489">
        <v>2393600198</v>
      </c>
      <c r="C45598" s="489" t="s">
        <v>2088</v>
      </c>
      <c r="D45598" s="489" t="s">
        <v>13422</v>
      </c>
    </row>
    <row r="45599" spans="1:4">
      <c r="A45599" s="489" t="str">
        <f t="shared" si="712"/>
        <v>2393600198認知症対応型共同生活介護</v>
      </c>
      <c r="B45599" s="489">
        <v>2393600198</v>
      </c>
      <c r="C45599" s="489" t="s">
        <v>2087</v>
      </c>
      <c r="D45599" s="489" t="s">
        <v>13422</v>
      </c>
    </row>
    <row r="45600" spans="1:4">
      <c r="A45600" s="489" t="str">
        <f t="shared" si="712"/>
        <v>2393600214地域密着型通所介護</v>
      </c>
      <c r="B45600" s="489">
        <v>2393600214</v>
      </c>
      <c r="C45600" s="489" t="s">
        <v>161</v>
      </c>
      <c r="D45600" s="489" t="s">
        <v>13423</v>
      </c>
    </row>
    <row r="45601" spans="1:4">
      <c r="A45601" s="489" t="str">
        <f t="shared" si="712"/>
        <v>2393600214通所型サービス（独自）</v>
      </c>
      <c r="B45601" s="489">
        <v>2393600214</v>
      </c>
      <c r="C45601" s="489" t="s">
        <v>2570</v>
      </c>
      <c r="D45601" s="489" t="s">
        <v>13423</v>
      </c>
    </row>
    <row r="45602" spans="1:4">
      <c r="A45602" s="489" t="str">
        <f t="shared" si="712"/>
        <v>2393600222介護予防小規模多機能型居宅介護（短期利用型）</v>
      </c>
      <c r="B45602" s="489">
        <v>2393600222</v>
      </c>
      <c r="C45602" s="489" t="s">
        <v>19400</v>
      </c>
      <c r="D45602" s="489" t="s">
        <v>13424</v>
      </c>
    </row>
    <row r="45603" spans="1:4">
      <c r="A45603" s="489" t="str">
        <f t="shared" si="712"/>
        <v>2393600222介護予防小規模多機能型居宅介護</v>
      </c>
      <c r="B45603" s="489">
        <v>2393600222</v>
      </c>
      <c r="C45603" s="489" t="s">
        <v>2518</v>
      </c>
      <c r="D45603" s="489" t="s">
        <v>13424</v>
      </c>
    </row>
    <row r="45604" spans="1:4">
      <c r="A45604" s="489" t="str">
        <f t="shared" si="712"/>
        <v>2393600222小規模多機能型居宅介護（短期利用型）</v>
      </c>
      <c r="B45604" s="489">
        <v>2393600222</v>
      </c>
      <c r="C45604" s="489" t="s">
        <v>19401</v>
      </c>
      <c r="D45604" s="489" t="s">
        <v>13424</v>
      </c>
    </row>
    <row r="45605" spans="1:4">
      <c r="A45605" s="489" t="str">
        <f t="shared" si="712"/>
        <v>2393600222小規模多機能型居宅介護</v>
      </c>
      <c r="B45605" s="489">
        <v>2393600222</v>
      </c>
      <c r="C45605" s="489" t="s">
        <v>2082</v>
      </c>
      <c r="D45605" s="489" t="s">
        <v>13424</v>
      </c>
    </row>
    <row r="45606" spans="1:4">
      <c r="A45606" s="489" t="str">
        <f t="shared" si="712"/>
        <v>2393600230介護予防認知症対応型共同生活介護（短期利用型）</v>
      </c>
      <c r="B45606" s="489">
        <v>2393600230</v>
      </c>
      <c r="C45606" s="489" t="s">
        <v>19398</v>
      </c>
      <c r="D45606" s="489" t="s">
        <v>13425</v>
      </c>
    </row>
    <row r="45607" spans="1:4">
      <c r="A45607" s="489" t="str">
        <f t="shared" si="712"/>
        <v>2393600230介護予防認知症対応型共同生活介護</v>
      </c>
      <c r="B45607" s="489">
        <v>2393600230</v>
      </c>
      <c r="C45607" s="489" t="s">
        <v>2088</v>
      </c>
      <c r="D45607" s="489" t="s">
        <v>13425</v>
      </c>
    </row>
    <row r="45608" spans="1:4">
      <c r="A45608" s="489" t="str">
        <f t="shared" si="712"/>
        <v>2393600230認知症対応型共同生活介護（短期利用型）</v>
      </c>
      <c r="B45608" s="489">
        <v>2393600230</v>
      </c>
      <c r="C45608" s="489" t="s">
        <v>19399</v>
      </c>
      <c r="D45608" s="489" t="s">
        <v>13425</v>
      </c>
    </row>
    <row r="45609" spans="1:4">
      <c r="A45609" s="489" t="str">
        <f t="shared" si="712"/>
        <v>2393600230認知症対応型共同生活介護</v>
      </c>
      <c r="B45609" s="489">
        <v>2393600230</v>
      </c>
      <c r="C45609" s="489" t="s">
        <v>2087</v>
      </c>
      <c r="D45609" s="489" t="s">
        <v>13425</v>
      </c>
    </row>
    <row r="45610" spans="1:4">
      <c r="A45610" s="489" t="str">
        <f t="shared" si="712"/>
        <v>2393600255介護予防認知症対応型共同生活介護</v>
      </c>
      <c r="B45610" s="489">
        <v>2393600255</v>
      </c>
      <c r="C45610" s="489" t="s">
        <v>2088</v>
      </c>
      <c r="D45610" s="489" t="s">
        <v>13426</v>
      </c>
    </row>
    <row r="45611" spans="1:4">
      <c r="A45611" s="489" t="str">
        <f t="shared" si="712"/>
        <v>2393600255認知症対応型共同生活介護</v>
      </c>
      <c r="B45611" s="489">
        <v>2393600255</v>
      </c>
      <c r="C45611" s="489" t="s">
        <v>2087</v>
      </c>
      <c r="D45611" s="489" t="s">
        <v>13426</v>
      </c>
    </row>
    <row r="45612" spans="1:4">
      <c r="A45612" s="489" t="str">
        <f t="shared" si="712"/>
        <v>2393600263定期巡回･随時対応型訪問介護看護</v>
      </c>
      <c r="B45612" s="489">
        <v>2393600263</v>
      </c>
      <c r="C45612" s="489" t="s">
        <v>1919</v>
      </c>
      <c r="D45612" s="489" t="s">
        <v>13427</v>
      </c>
    </row>
    <row r="45613" spans="1:4">
      <c r="A45613" s="489" t="str">
        <f t="shared" si="712"/>
        <v>2393600271地域密着型通所介護</v>
      </c>
      <c r="B45613" s="489">
        <v>2393600271</v>
      </c>
      <c r="C45613" s="489" t="s">
        <v>161</v>
      </c>
      <c r="D45613" s="489" t="s">
        <v>13428</v>
      </c>
    </row>
    <row r="45614" spans="1:4">
      <c r="A45614" s="489" t="str">
        <f t="shared" si="712"/>
        <v>2393600271通所型サービス（独自）</v>
      </c>
      <c r="B45614" s="489">
        <v>2393600271</v>
      </c>
      <c r="C45614" s="489" t="s">
        <v>2570</v>
      </c>
      <c r="D45614" s="489" t="s">
        <v>13428</v>
      </c>
    </row>
    <row r="45615" spans="1:4">
      <c r="A45615" s="489" t="str">
        <f t="shared" si="712"/>
        <v>2393800020介護予防認知症対応型共同生活介護（短期利用型）</v>
      </c>
      <c r="B45615" s="489">
        <v>2393800020</v>
      </c>
      <c r="C45615" s="489" t="s">
        <v>19398</v>
      </c>
      <c r="D45615" s="489" t="s">
        <v>13429</v>
      </c>
    </row>
    <row r="45616" spans="1:4">
      <c r="A45616" s="489" t="str">
        <f t="shared" si="712"/>
        <v>2393800020介護予防認知症対応型共同生活介護</v>
      </c>
      <c r="B45616" s="489">
        <v>2393800020</v>
      </c>
      <c r="C45616" s="489" t="s">
        <v>2088</v>
      </c>
      <c r="D45616" s="489" t="s">
        <v>13429</v>
      </c>
    </row>
    <row r="45617" spans="1:4">
      <c r="A45617" s="489" t="str">
        <f t="shared" si="712"/>
        <v>2393800020認知症対応型共同生活介護（短期利用型）</v>
      </c>
      <c r="B45617" s="489">
        <v>2393800020</v>
      </c>
      <c r="C45617" s="489" t="s">
        <v>19399</v>
      </c>
      <c r="D45617" s="489" t="s">
        <v>13429</v>
      </c>
    </row>
    <row r="45618" spans="1:4">
      <c r="A45618" s="489" t="str">
        <f t="shared" si="712"/>
        <v>2393800020認知症対応型共同生活介護</v>
      </c>
      <c r="B45618" s="489">
        <v>2393800020</v>
      </c>
      <c r="C45618" s="489" t="s">
        <v>2087</v>
      </c>
      <c r="D45618" s="489" t="s">
        <v>13429</v>
      </c>
    </row>
    <row r="45619" spans="1:4">
      <c r="A45619" s="489" t="str">
        <f t="shared" si="712"/>
        <v>2393800046介護予防小規模多機能型居宅介護</v>
      </c>
      <c r="B45619" s="489">
        <v>2393800046</v>
      </c>
      <c r="C45619" s="489" t="s">
        <v>2518</v>
      </c>
      <c r="D45619" s="489" t="s">
        <v>10750</v>
      </c>
    </row>
    <row r="45620" spans="1:4">
      <c r="A45620" s="489" t="str">
        <f t="shared" si="712"/>
        <v>2393800046小規模多機能型居宅介護</v>
      </c>
      <c r="B45620" s="489">
        <v>2393800046</v>
      </c>
      <c r="C45620" s="489" t="s">
        <v>2082</v>
      </c>
      <c r="D45620" s="489" t="s">
        <v>10750</v>
      </c>
    </row>
    <row r="45621" spans="1:4">
      <c r="A45621" s="489" t="str">
        <f t="shared" si="712"/>
        <v>2393800053介護予防認知症対応型共同生活介護</v>
      </c>
      <c r="B45621" s="489">
        <v>2393800053</v>
      </c>
      <c r="C45621" s="489" t="s">
        <v>2088</v>
      </c>
      <c r="D45621" s="489" t="s">
        <v>13430</v>
      </c>
    </row>
    <row r="45622" spans="1:4">
      <c r="A45622" s="489" t="str">
        <f t="shared" si="712"/>
        <v>2393800053認知症対応型共同生活介護</v>
      </c>
      <c r="B45622" s="489">
        <v>2393800053</v>
      </c>
      <c r="C45622" s="489" t="s">
        <v>2087</v>
      </c>
      <c r="D45622" s="489" t="s">
        <v>13430</v>
      </c>
    </row>
    <row r="45623" spans="1:4">
      <c r="A45623" s="489" t="str">
        <f t="shared" si="712"/>
        <v>2393800079介護予防認知症対応型共同生活介護</v>
      </c>
      <c r="B45623" s="489">
        <v>2393800079</v>
      </c>
      <c r="C45623" s="489" t="s">
        <v>2088</v>
      </c>
      <c r="D45623" s="489" t="s">
        <v>13431</v>
      </c>
    </row>
    <row r="45624" spans="1:4">
      <c r="A45624" s="489" t="str">
        <f t="shared" si="712"/>
        <v>2393800079認知症対応型共同生活介護</v>
      </c>
      <c r="B45624" s="489">
        <v>2393800079</v>
      </c>
      <c r="C45624" s="489" t="s">
        <v>2087</v>
      </c>
      <c r="D45624" s="489" t="s">
        <v>13431</v>
      </c>
    </row>
    <row r="45625" spans="1:4">
      <c r="A45625" s="489" t="str">
        <f t="shared" si="712"/>
        <v>2393800087介護予防小規模多機能型居宅介護（短期利用型）</v>
      </c>
      <c r="B45625" s="489">
        <v>2393800087</v>
      </c>
      <c r="C45625" s="489" t="s">
        <v>19400</v>
      </c>
      <c r="D45625" s="489" t="s">
        <v>13432</v>
      </c>
    </row>
    <row r="45626" spans="1:4">
      <c r="A45626" s="489" t="str">
        <f t="shared" si="712"/>
        <v>2393800087介護予防小規模多機能型居宅介護</v>
      </c>
      <c r="B45626" s="489">
        <v>2393800087</v>
      </c>
      <c r="C45626" s="489" t="s">
        <v>2518</v>
      </c>
      <c r="D45626" s="489" t="s">
        <v>13432</v>
      </c>
    </row>
    <row r="45627" spans="1:4">
      <c r="A45627" s="489" t="str">
        <f t="shared" si="712"/>
        <v>2393800087小規模多機能型居宅介護（短期利用型）</v>
      </c>
      <c r="B45627" s="489">
        <v>2393800087</v>
      </c>
      <c r="C45627" s="489" t="s">
        <v>19401</v>
      </c>
      <c r="D45627" s="489" t="s">
        <v>13432</v>
      </c>
    </row>
    <row r="45628" spans="1:4">
      <c r="A45628" s="489" t="str">
        <f t="shared" si="712"/>
        <v>2393800087小規模多機能型居宅介護</v>
      </c>
      <c r="B45628" s="489">
        <v>2393800087</v>
      </c>
      <c r="C45628" s="489" t="s">
        <v>2082</v>
      </c>
      <c r="D45628" s="489" t="s">
        <v>13432</v>
      </c>
    </row>
    <row r="45629" spans="1:4">
      <c r="A45629" s="489" t="str">
        <f t="shared" si="712"/>
        <v>2393800095介護予防小規模多機能型居宅介護</v>
      </c>
      <c r="B45629" s="489">
        <v>2393800095</v>
      </c>
      <c r="C45629" s="489" t="s">
        <v>2518</v>
      </c>
      <c r="D45629" s="489" t="s">
        <v>13433</v>
      </c>
    </row>
    <row r="45630" spans="1:4">
      <c r="A45630" s="489" t="str">
        <f t="shared" si="712"/>
        <v>2393800095小規模多機能型居宅介護</v>
      </c>
      <c r="B45630" s="489">
        <v>2393800095</v>
      </c>
      <c r="C45630" s="489" t="s">
        <v>2082</v>
      </c>
      <c r="D45630" s="489" t="s">
        <v>13433</v>
      </c>
    </row>
    <row r="45631" spans="1:4">
      <c r="A45631" s="489" t="str">
        <f t="shared" si="712"/>
        <v>2393800103介護予防認知症対応型共同生活介護（短期利用型）</v>
      </c>
      <c r="B45631" s="489">
        <v>2393800103</v>
      </c>
      <c r="C45631" s="489" t="s">
        <v>19398</v>
      </c>
      <c r="D45631" s="489" t="s">
        <v>13434</v>
      </c>
    </row>
    <row r="45632" spans="1:4">
      <c r="A45632" s="489" t="str">
        <f t="shared" si="712"/>
        <v>2393800103介護予防認知症対応型共同生活介護</v>
      </c>
      <c r="B45632" s="489">
        <v>2393800103</v>
      </c>
      <c r="C45632" s="489" t="s">
        <v>2088</v>
      </c>
      <c r="D45632" s="489" t="s">
        <v>13434</v>
      </c>
    </row>
    <row r="45633" spans="1:4">
      <c r="A45633" s="489" t="str">
        <f t="shared" si="712"/>
        <v>2393800103認知症対応型共同生活介護（短期利用型）</v>
      </c>
      <c r="B45633" s="489">
        <v>2393800103</v>
      </c>
      <c r="C45633" s="489" t="s">
        <v>19399</v>
      </c>
      <c r="D45633" s="489" t="s">
        <v>13434</v>
      </c>
    </row>
    <row r="45634" spans="1:4">
      <c r="A45634" s="489" t="str">
        <f t="shared" ref="A45634:A45697" si="713">B45634&amp;C45634</f>
        <v>2393800103認知症対応型共同生活介護</v>
      </c>
      <c r="B45634" s="489">
        <v>2393800103</v>
      </c>
      <c r="C45634" s="489" t="s">
        <v>2087</v>
      </c>
      <c r="D45634" s="489" t="s">
        <v>13434</v>
      </c>
    </row>
    <row r="45635" spans="1:4">
      <c r="A45635" s="489" t="str">
        <f t="shared" si="713"/>
        <v>2393800111介護予防認知症対応型通所介護</v>
      </c>
      <c r="B45635" s="489">
        <v>2393800111</v>
      </c>
      <c r="C45635" s="489" t="s">
        <v>2517</v>
      </c>
      <c r="D45635" s="489" t="s">
        <v>13434</v>
      </c>
    </row>
    <row r="45636" spans="1:4">
      <c r="A45636" s="489" t="str">
        <f t="shared" si="713"/>
        <v>2393800111認知症対応型通所介護</v>
      </c>
      <c r="B45636" s="489">
        <v>2393800111</v>
      </c>
      <c r="C45636" s="489" t="s">
        <v>2516</v>
      </c>
      <c r="D45636" s="489" t="s">
        <v>13434</v>
      </c>
    </row>
    <row r="45637" spans="1:4">
      <c r="A45637" s="489" t="str">
        <f t="shared" si="713"/>
        <v>2393800129介護予防小規模多機能型居宅介護（短期利用型）</v>
      </c>
      <c r="B45637" s="489">
        <v>2393800129</v>
      </c>
      <c r="C45637" s="489" t="s">
        <v>19400</v>
      </c>
      <c r="D45637" s="489" t="s">
        <v>13435</v>
      </c>
    </row>
    <row r="45638" spans="1:4">
      <c r="A45638" s="489" t="str">
        <f t="shared" si="713"/>
        <v>2393800129介護予防小規模多機能型居宅介護</v>
      </c>
      <c r="B45638" s="489">
        <v>2393800129</v>
      </c>
      <c r="C45638" s="489" t="s">
        <v>2518</v>
      </c>
      <c r="D45638" s="489" t="s">
        <v>13435</v>
      </c>
    </row>
    <row r="45639" spans="1:4">
      <c r="A45639" s="489" t="str">
        <f t="shared" si="713"/>
        <v>2393800129小規模多機能型居宅介護（短期利用型）</v>
      </c>
      <c r="B45639" s="489">
        <v>2393800129</v>
      </c>
      <c r="C45639" s="489" t="s">
        <v>19401</v>
      </c>
      <c r="D45639" s="489" t="s">
        <v>13435</v>
      </c>
    </row>
    <row r="45640" spans="1:4">
      <c r="A45640" s="489" t="str">
        <f t="shared" si="713"/>
        <v>2393800129小規模多機能型居宅介護</v>
      </c>
      <c r="B45640" s="489">
        <v>2393800129</v>
      </c>
      <c r="C45640" s="489" t="s">
        <v>2082</v>
      </c>
      <c r="D45640" s="489" t="s">
        <v>13435</v>
      </c>
    </row>
    <row r="45641" spans="1:4">
      <c r="A45641" s="489" t="str">
        <f t="shared" si="713"/>
        <v>2393800137地域密着型介護老人福祉施設</v>
      </c>
      <c r="B45641" s="489">
        <v>2393800137</v>
      </c>
      <c r="C45641" s="489" t="s">
        <v>206</v>
      </c>
      <c r="D45641" s="489" t="s">
        <v>13436</v>
      </c>
    </row>
    <row r="45642" spans="1:4">
      <c r="A45642" s="489" t="str">
        <f t="shared" si="713"/>
        <v>2393800152介護予防小規模多機能型居宅介護</v>
      </c>
      <c r="B45642" s="489">
        <v>2393800152</v>
      </c>
      <c r="C45642" s="489" t="s">
        <v>2518</v>
      </c>
      <c r="D45642" s="489" t="s">
        <v>13437</v>
      </c>
    </row>
    <row r="45643" spans="1:4">
      <c r="A45643" s="489" t="str">
        <f t="shared" si="713"/>
        <v>2393800152小規模多機能型居宅介護</v>
      </c>
      <c r="B45643" s="489">
        <v>2393800152</v>
      </c>
      <c r="C45643" s="489" t="s">
        <v>2082</v>
      </c>
      <c r="D45643" s="489" t="s">
        <v>13437</v>
      </c>
    </row>
    <row r="45644" spans="1:4">
      <c r="A45644" s="489" t="str">
        <f t="shared" si="713"/>
        <v>2393800160介護予防小規模多機能型居宅介護</v>
      </c>
      <c r="B45644" s="489">
        <v>2393800160</v>
      </c>
      <c r="C45644" s="489" t="s">
        <v>2518</v>
      </c>
      <c r="D45644" s="489" t="s">
        <v>13438</v>
      </c>
    </row>
    <row r="45645" spans="1:4">
      <c r="A45645" s="489" t="str">
        <f t="shared" si="713"/>
        <v>2393800160小規模多機能型居宅介護</v>
      </c>
      <c r="B45645" s="489">
        <v>2393800160</v>
      </c>
      <c r="C45645" s="489" t="s">
        <v>2082</v>
      </c>
      <c r="D45645" s="489" t="s">
        <v>13438</v>
      </c>
    </row>
    <row r="45646" spans="1:4">
      <c r="A45646" s="489" t="str">
        <f t="shared" si="713"/>
        <v>2393800178介護予防認知症対応型通所介護</v>
      </c>
      <c r="B45646" s="489">
        <v>2393800178</v>
      </c>
      <c r="C45646" s="489" t="s">
        <v>2517</v>
      </c>
      <c r="D45646" s="489" t="s">
        <v>13439</v>
      </c>
    </row>
    <row r="45647" spans="1:4">
      <c r="A45647" s="489" t="str">
        <f t="shared" si="713"/>
        <v>2393800178認知症対応型通所介護</v>
      </c>
      <c r="B45647" s="489">
        <v>2393800178</v>
      </c>
      <c r="C45647" s="489" t="s">
        <v>2516</v>
      </c>
      <c r="D45647" s="489" t="s">
        <v>13439</v>
      </c>
    </row>
    <row r="45648" spans="1:4">
      <c r="A45648" s="489" t="str">
        <f t="shared" si="713"/>
        <v>2393800186介護予防認知症対応型共同生活介護（短期利用型）</v>
      </c>
      <c r="B45648" s="489">
        <v>2393800186</v>
      </c>
      <c r="C45648" s="489" t="s">
        <v>19398</v>
      </c>
      <c r="D45648" s="489" t="s">
        <v>13440</v>
      </c>
    </row>
    <row r="45649" spans="1:4">
      <c r="A45649" s="489" t="str">
        <f t="shared" si="713"/>
        <v>2393800186介護予防認知症対応型共同生活介護</v>
      </c>
      <c r="B45649" s="489">
        <v>2393800186</v>
      </c>
      <c r="C45649" s="489" t="s">
        <v>2088</v>
      </c>
      <c r="D45649" s="489" t="s">
        <v>13440</v>
      </c>
    </row>
    <row r="45650" spans="1:4">
      <c r="A45650" s="489" t="str">
        <f t="shared" si="713"/>
        <v>2393800186認知症対応型共同生活介護（短期利用型）</v>
      </c>
      <c r="B45650" s="489">
        <v>2393800186</v>
      </c>
      <c r="C45650" s="489" t="s">
        <v>19399</v>
      </c>
      <c r="D45650" s="489" t="s">
        <v>13440</v>
      </c>
    </row>
    <row r="45651" spans="1:4">
      <c r="A45651" s="489" t="str">
        <f t="shared" si="713"/>
        <v>2393800186認知症対応型共同生活介護</v>
      </c>
      <c r="B45651" s="489">
        <v>2393800186</v>
      </c>
      <c r="C45651" s="489" t="s">
        <v>2087</v>
      </c>
      <c r="D45651" s="489" t="s">
        <v>13440</v>
      </c>
    </row>
    <row r="45652" spans="1:4">
      <c r="A45652" s="489" t="str">
        <f t="shared" si="713"/>
        <v>2393800194地域密着型介護老人福祉施設</v>
      </c>
      <c r="B45652" s="489">
        <v>2393800194</v>
      </c>
      <c r="C45652" s="489" t="s">
        <v>206</v>
      </c>
      <c r="D45652" s="489" t="s">
        <v>13441</v>
      </c>
    </row>
    <row r="45653" spans="1:4">
      <c r="A45653" s="489" t="str">
        <f t="shared" si="713"/>
        <v>2393800194地域密着型介護老人福祉施設</v>
      </c>
      <c r="B45653" s="489">
        <v>2393800194</v>
      </c>
      <c r="C45653" s="489" t="s">
        <v>206</v>
      </c>
      <c r="D45653" s="489" t="s">
        <v>13441</v>
      </c>
    </row>
    <row r="45654" spans="1:4">
      <c r="A45654" s="489" t="str">
        <f t="shared" si="713"/>
        <v>2393800202介護予防小規模多機能型居宅介護（短期利用型）</v>
      </c>
      <c r="B45654" s="489">
        <v>2393800202</v>
      </c>
      <c r="C45654" s="489" t="s">
        <v>19400</v>
      </c>
      <c r="D45654" s="489" t="s">
        <v>13442</v>
      </c>
    </row>
    <row r="45655" spans="1:4">
      <c r="A45655" s="489" t="str">
        <f t="shared" si="713"/>
        <v>2393800202介護予防小規模多機能型居宅介護</v>
      </c>
      <c r="B45655" s="489">
        <v>2393800202</v>
      </c>
      <c r="C45655" s="489" t="s">
        <v>2518</v>
      </c>
      <c r="D45655" s="489" t="s">
        <v>13442</v>
      </c>
    </row>
    <row r="45656" spans="1:4">
      <c r="A45656" s="489" t="str">
        <f t="shared" si="713"/>
        <v>2393800202小規模多機能型居宅介護（短期利用型）</v>
      </c>
      <c r="B45656" s="489">
        <v>2393800202</v>
      </c>
      <c r="C45656" s="489" t="s">
        <v>19401</v>
      </c>
      <c r="D45656" s="489" t="s">
        <v>13442</v>
      </c>
    </row>
    <row r="45657" spans="1:4">
      <c r="A45657" s="489" t="str">
        <f t="shared" si="713"/>
        <v>2393800202小規模多機能型居宅介護</v>
      </c>
      <c r="B45657" s="489">
        <v>2393800202</v>
      </c>
      <c r="C45657" s="489" t="s">
        <v>2082</v>
      </c>
      <c r="D45657" s="489" t="s">
        <v>13442</v>
      </c>
    </row>
    <row r="45658" spans="1:4">
      <c r="A45658" s="489" t="str">
        <f t="shared" si="713"/>
        <v>2393800210介護予防認知症対応型共同生活介護</v>
      </c>
      <c r="B45658" s="489">
        <v>2393800210</v>
      </c>
      <c r="C45658" s="489" t="s">
        <v>2088</v>
      </c>
      <c r="D45658" s="489" t="s">
        <v>13443</v>
      </c>
    </row>
    <row r="45659" spans="1:4">
      <c r="A45659" s="489" t="str">
        <f t="shared" si="713"/>
        <v>2393800210認知症対応型共同生活介護</v>
      </c>
      <c r="B45659" s="489">
        <v>2393800210</v>
      </c>
      <c r="C45659" s="489" t="s">
        <v>2087</v>
      </c>
      <c r="D45659" s="489" t="s">
        <v>13443</v>
      </c>
    </row>
    <row r="45660" spans="1:4">
      <c r="A45660" s="489" t="str">
        <f t="shared" si="713"/>
        <v>2393800228介護予防認知症対応型共同生活介護</v>
      </c>
      <c r="B45660" s="489">
        <v>2393800228</v>
      </c>
      <c r="C45660" s="489" t="s">
        <v>2088</v>
      </c>
      <c r="D45660" s="489" t="s">
        <v>13444</v>
      </c>
    </row>
    <row r="45661" spans="1:4">
      <c r="A45661" s="489" t="str">
        <f t="shared" si="713"/>
        <v>2393800228認知症対応型共同生活介護</v>
      </c>
      <c r="B45661" s="489">
        <v>2393800228</v>
      </c>
      <c r="C45661" s="489" t="s">
        <v>2087</v>
      </c>
      <c r="D45661" s="489" t="s">
        <v>13444</v>
      </c>
    </row>
    <row r="45662" spans="1:4">
      <c r="A45662" s="489" t="str">
        <f t="shared" si="713"/>
        <v>2393800236看護小規模多機能型居宅介護（短期利用型）</v>
      </c>
      <c r="B45662" s="489">
        <v>2393800236</v>
      </c>
      <c r="C45662" s="489" t="s">
        <v>19402</v>
      </c>
      <c r="D45662" s="489" t="s">
        <v>13445</v>
      </c>
    </row>
    <row r="45663" spans="1:4">
      <c r="A45663" s="489" t="str">
        <f t="shared" si="713"/>
        <v>2393800236看護小規模多機能型居宅介護</v>
      </c>
      <c r="B45663" s="489">
        <v>2393800236</v>
      </c>
      <c r="C45663" s="489" t="s">
        <v>1920</v>
      </c>
      <c r="D45663" s="489" t="s">
        <v>13445</v>
      </c>
    </row>
    <row r="45664" spans="1:4">
      <c r="A45664" s="489" t="str">
        <f t="shared" si="713"/>
        <v>2393800244介護予防認知症対応型共同生活介護</v>
      </c>
      <c r="B45664" s="489">
        <v>2393800244</v>
      </c>
      <c r="C45664" s="489" t="s">
        <v>2088</v>
      </c>
      <c r="D45664" s="489" t="s">
        <v>13446</v>
      </c>
    </row>
    <row r="45665" spans="1:4">
      <c r="A45665" s="489" t="str">
        <f t="shared" si="713"/>
        <v>2393800244認知症対応型共同生活介護</v>
      </c>
      <c r="B45665" s="489">
        <v>2393800244</v>
      </c>
      <c r="C45665" s="489" t="s">
        <v>2087</v>
      </c>
      <c r="D45665" s="489" t="s">
        <v>13446</v>
      </c>
    </row>
    <row r="45666" spans="1:4">
      <c r="A45666" s="489" t="str">
        <f t="shared" si="713"/>
        <v>2393900010介護予防小規模多機能型居宅介護</v>
      </c>
      <c r="B45666" s="489">
        <v>2393900010</v>
      </c>
      <c r="C45666" s="489" t="s">
        <v>2518</v>
      </c>
      <c r="D45666" s="489" t="s">
        <v>13447</v>
      </c>
    </row>
    <row r="45667" spans="1:4">
      <c r="A45667" s="489" t="str">
        <f t="shared" si="713"/>
        <v>2393900010小規模多機能型居宅介護</v>
      </c>
      <c r="B45667" s="489">
        <v>2393900010</v>
      </c>
      <c r="C45667" s="489" t="s">
        <v>2082</v>
      </c>
      <c r="D45667" s="489" t="s">
        <v>13447</v>
      </c>
    </row>
    <row r="45668" spans="1:4">
      <c r="A45668" s="489" t="str">
        <f t="shared" si="713"/>
        <v>2393900028地域密着型特定施設入居者生活介護（短期利用型）</v>
      </c>
      <c r="B45668" s="489">
        <v>2393900028</v>
      </c>
      <c r="C45668" s="489" t="s">
        <v>19403</v>
      </c>
      <c r="D45668" s="489" t="s">
        <v>13448</v>
      </c>
    </row>
    <row r="45669" spans="1:4">
      <c r="A45669" s="489" t="str">
        <f t="shared" si="713"/>
        <v>2393900028地域密着型特定施設入居者生活介護</v>
      </c>
      <c r="B45669" s="489">
        <v>2393900028</v>
      </c>
      <c r="C45669" s="489" t="s">
        <v>2515</v>
      </c>
      <c r="D45669" s="489" t="s">
        <v>13448</v>
      </c>
    </row>
    <row r="45670" spans="1:4">
      <c r="A45670" s="489" t="str">
        <f t="shared" si="713"/>
        <v>2393900036介護予防認知症対応型共同生活介護</v>
      </c>
      <c r="B45670" s="489">
        <v>2393900036</v>
      </c>
      <c r="C45670" s="489" t="s">
        <v>2088</v>
      </c>
      <c r="D45670" s="489" t="s">
        <v>13449</v>
      </c>
    </row>
    <row r="45671" spans="1:4">
      <c r="A45671" s="489" t="str">
        <f t="shared" si="713"/>
        <v>2393900036認知症対応型共同生活介護</v>
      </c>
      <c r="B45671" s="489">
        <v>2393900036</v>
      </c>
      <c r="C45671" s="489" t="s">
        <v>2087</v>
      </c>
      <c r="D45671" s="489" t="s">
        <v>13449</v>
      </c>
    </row>
    <row r="45672" spans="1:4">
      <c r="A45672" s="489" t="str">
        <f t="shared" si="713"/>
        <v>2393900044介護予防認知症対応型通所介護</v>
      </c>
      <c r="B45672" s="489">
        <v>2393900044</v>
      </c>
      <c r="C45672" s="489" t="s">
        <v>2517</v>
      </c>
      <c r="D45672" s="489" t="s">
        <v>13450</v>
      </c>
    </row>
    <row r="45673" spans="1:4">
      <c r="A45673" s="489" t="str">
        <f t="shared" si="713"/>
        <v>2393900044認知症対応型通所介護</v>
      </c>
      <c r="B45673" s="489">
        <v>2393900044</v>
      </c>
      <c r="C45673" s="489" t="s">
        <v>2516</v>
      </c>
      <c r="D45673" s="489" t="s">
        <v>13450</v>
      </c>
    </row>
    <row r="45674" spans="1:4">
      <c r="A45674" s="489" t="str">
        <f t="shared" si="713"/>
        <v>2393900051地域密着型介護老人福祉施設</v>
      </c>
      <c r="B45674" s="489">
        <v>2393900051</v>
      </c>
      <c r="C45674" s="489" t="s">
        <v>206</v>
      </c>
      <c r="D45674" s="489" t="s">
        <v>13451</v>
      </c>
    </row>
    <row r="45675" spans="1:4">
      <c r="A45675" s="489" t="str">
        <f t="shared" si="713"/>
        <v>2393900077介護予防認知症対応型通所介護</v>
      </c>
      <c r="B45675" s="489">
        <v>2393900077</v>
      </c>
      <c r="C45675" s="489" t="s">
        <v>2517</v>
      </c>
      <c r="D45675" s="489" t="s">
        <v>13452</v>
      </c>
    </row>
    <row r="45676" spans="1:4">
      <c r="A45676" s="489" t="str">
        <f t="shared" si="713"/>
        <v>2393900077介護予防認知症対応型通所介護</v>
      </c>
      <c r="B45676" s="489">
        <v>2393900077</v>
      </c>
      <c r="C45676" s="489" t="s">
        <v>2517</v>
      </c>
      <c r="D45676" s="489" t="s">
        <v>13452</v>
      </c>
    </row>
    <row r="45677" spans="1:4">
      <c r="A45677" s="489" t="str">
        <f t="shared" si="713"/>
        <v>2393900077認知症対応型通所介護</v>
      </c>
      <c r="B45677" s="489">
        <v>2393900077</v>
      </c>
      <c r="C45677" s="489" t="s">
        <v>2516</v>
      </c>
      <c r="D45677" s="489" t="s">
        <v>13452</v>
      </c>
    </row>
    <row r="45678" spans="1:4">
      <c r="A45678" s="489" t="str">
        <f t="shared" si="713"/>
        <v>2393900077認知症対応型通所介護</v>
      </c>
      <c r="B45678" s="489">
        <v>2393900077</v>
      </c>
      <c r="C45678" s="489" t="s">
        <v>2516</v>
      </c>
      <c r="D45678" s="489" t="s">
        <v>13452</v>
      </c>
    </row>
    <row r="45679" spans="1:4">
      <c r="A45679" s="489" t="str">
        <f t="shared" si="713"/>
        <v>2393900085介護予防認知症対応型共同生活介護</v>
      </c>
      <c r="B45679" s="489">
        <v>2393900085</v>
      </c>
      <c r="C45679" s="489" t="s">
        <v>2088</v>
      </c>
      <c r="D45679" s="489" t="s">
        <v>13453</v>
      </c>
    </row>
    <row r="45680" spans="1:4">
      <c r="A45680" s="489" t="str">
        <f t="shared" si="713"/>
        <v>2393900085認知症対応型共同生活介護</v>
      </c>
      <c r="B45680" s="489">
        <v>2393900085</v>
      </c>
      <c r="C45680" s="489" t="s">
        <v>2087</v>
      </c>
      <c r="D45680" s="489" t="s">
        <v>13453</v>
      </c>
    </row>
    <row r="45681" spans="1:4">
      <c r="A45681" s="489" t="str">
        <f t="shared" si="713"/>
        <v>2393900119地域密着型通所介護</v>
      </c>
      <c r="B45681" s="489">
        <v>2393900119</v>
      </c>
      <c r="C45681" s="489" t="s">
        <v>161</v>
      </c>
      <c r="D45681" s="489" t="s">
        <v>13454</v>
      </c>
    </row>
    <row r="45682" spans="1:4">
      <c r="A45682" s="489" t="str">
        <f t="shared" si="713"/>
        <v>2393900119通所型サービス（独自）</v>
      </c>
      <c r="B45682" s="489">
        <v>2393900119</v>
      </c>
      <c r="C45682" s="489" t="s">
        <v>2570</v>
      </c>
      <c r="D45682" s="489" t="s">
        <v>13454</v>
      </c>
    </row>
    <row r="45683" spans="1:4">
      <c r="A45683" s="489" t="str">
        <f t="shared" si="713"/>
        <v>2393900143地域密着型通所介護</v>
      </c>
      <c r="B45683" s="489">
        <v>2393900143</v>
      </c>
      <c r="C45683" s="489" t="s">
        <v>161</v>
      </c>
      <c r="D45683" s="489" t="s">
        <v>13455</v>
      </c>
    </row>
    <row r="45684" spans="1:4">
      <c r="A45684" s="489" t="str">
        <f t="shared" si="713"/>
        <v>2393900150介護予防認知症対応型共同生活介護</v>
      </c>
      <c r="B45684" s="489">
        <v>2393900150</v>
      </c>
      <c r="C45684" s="489" t="s">
        <v>2088</v>
      </c>
      <c r="D45684" s="489" t="s">
        <v>13456</v>
      </c>
    </row>
    <row r="45685" spans="1:4">
      <c r="A45685" s="489" t="str">
        <f t="shared" si="713"/>
        <v>2393900150認知症対応型共同生活介護</v>
      </c>
      <c r="B45685" s="489">
        <v>2393900150</v>
      </c>
      <c r="C45685" s="489" t="s">
        <v>2087</v>
      </c>
      <c r="D45685" s="489" t="s">
        <v>13456</v>
      </c>
    </row>
    <row r="45686" spans="1:4">
      <c r="A45686" s="489" t="str">
        <f t="shared" si="713"/>
        <v>2393900168地域密着型通所介護</v>
      </c>
      <c r="B45686" s="489">
        <v>2393900168</v>
      </c>
      <c r="C45686" s="489" t="s">
        <v>161</v>
      </c>
      <c r="D45686" s="489" t="s">
        <v>13457</v>
      </c>
    </row>
    <row r="45687" spans="1:4">
      <c r="A45687" s="489" t="str">
        <f t="shared" si="713"/>
        <v>2393900168通所型サービス（独自）</v>
      </c>
      <c r="B45687" s="489">
        <v>2393900168</v>
      </c>
      <c r="C45687" s="489" t="s">
        <v>2570</v>
      </c>
      <c r="D45687" s="489" t="s">
        <v>13457</v>
      </c>
    </row>
    <row r="45688" spans="1:4">
      <c r="A45688" s="489" t="str">
        <f t="shared" si="713"/>
        <v>2393900176地域密着型通所介護</v>
      </c>
      <c r="B45688" s="489">
        <v>2393900176</v>
      </c>
      <c r="C45688" s="489" t="s">
        <v>161</v>
      </c>
      <c r="D45688" s="489" t="s">
        <v>13458</v>
      </c>
    </row>
    <row r="45689" spans="1:4">
      <c r="A45689" s="489" t="str">
        <f t="shared" si="713"/>
        <v>2393900176通所型サービス（独自）</v>
      </c>
      <c r="B45689" s="489">
        <v>2393900176</v>
      </c>
      <c r="C45689" s="489" t="s">
        <v>2570</v>
      </c>
      <c r="D45689" s="489" t="s">
        <v>13458</v>
      </c>
    </row>
    <row r="45690" spans="1:4">
      <c r="A45690" s="489" t="str">
        <f t="shared" si="713"/>
        <v>2393900184介護予防認知症対応型通所介護</v>
      </c>
      <c r="B45690" s="489">
        <v>2393900184</v>
      </c>
      <c r="C45690" s="489" t="s">
        <v>2517</v>
      </c>
      <c r="D45690" s="489" t="s">
        <v>13459</v>
      </c>
    </row>
    <row r="45691" spans="1:4">
      <c r="A45691" s="489" t="str">
        <f t="shared" si="713"/>
        <v>2393900184認知症対応型通所介護</v>
      </c>
      <c r="B45691" s="489">
        <v>2393900184</v>
      </c>
      <c r="C45691" s="489" t="s">
        <v>2516</v>
      </c>
      <c r="D45691" s="489" t="s">
        <v>13459</v>
      </c>
    </row>
    <row r="45692" spans="1:4">
      <c r="A45692" s="489" t="str">
        <f t="shared" si="713"/>
        <v>2394000018介護予防小規模多機能型居宅介護</v>
      </c>
      <c r="B45692" s="489">
        <v>2394000018</v>
      </c>
      <c r="C45692" s="489" t="s">
        <v>2518</v>
      </c>
      <c r="D45692" s="489" t="s">
        <v>13460</v>
      </c>
    </row>
    <row r="45693" spans="1:4">
      <c r="A45693" s="489" t="str">
        <f t="shared" si="713"/>
        <v>2394000018介護予防小規模多機能型居宅介護</v>
      </c>
      <c r="B45693" s="489">
        <v>2394000018</v>
      </c>
      <c r="C45693" s="489" t="s">
        <v>2518</v>
      </c>
      <c r="D45693" s="489" t="s">
        <v>13460</v>
      </c>
    </row>
    <row r="45694" spans="1:4">
      <c r="A45694" s="489" t="str">
        <f t="shared" si="713"/>
        <v>2394000018小規模多機能型居宅介護</v>
      </c>
      <c r="B45694" s="489">
        <v>2394000018</v>
      </c>
      <c r="C45694" s="489" t="s">
        <v>2082</v>
      </c>
      <c r="D45694" s="489" t="s">
        <v>13460</v>
      </c>
    </row>
    <row r="45695" spans="1:4">
      <c r="A45695" s="489" t="str">
        <f t="shared" si="713"/>
        <v>2394000018小規模多機能型居宅介護</v>
      </c>
      <c r="B45695" s="489">
        <v>2394000018</v>
      </c>
      <c r="C45695" s="489" t="s">
        <v>2082</v>
      </c>
      <c r="D45695" s="489" t="s">
        <v>13460</v>
      </c>
    </row>
    <row r="45696" spans="1:4">
      <c r="A45696" s="489" t="str">
        <f t="shared" si="713"/>
        <v>2394000026介護予防認知症対応型共同生活介護</v>
      </c>
      <c r="B45696" s="489">
        <v>2394000026</v>
      </c>
      <c r="C45696" s="489" t="s">
        <v>2088</v>
      </c>
      <c r="D45696" s="489" t="s">
        <v>13461</v>
      </c>
    </row>
    <row r="45697" spans="1:4">
      <c r="A45697" s="489" t="str">
        <f t="shared" si="713"/>
        <v>2394000026介護予防認知症対応型共同生活介護</v>
      </c>
      <c r="B45697" s="489">
        <v>2394000026</v>
      </c>
      <c r="C45697" s="489" t="s">
        <v>2088</v>
      </c>
      <c r="D45697" s="489" t="s">
        <v>13461</v>
      </c>
    </row>
    <row r="45698" spans="1:4">
      <c r="A45698" s="489" t="str">
        <f t="shared" ref="A45698:A45761" si="714">B45698&amp;C45698</f>
        <v>2394000026認知症対応型共同生活介護</v>
      </c>
      <c r="B45698" s="489">
        <v>2394000026</v>
      </c>
      <c r="C45698" s="489" t="s">
        <v>2087</v>
      </c>
      <c r="D45698" s="489" t="s">
        <v>13461</v>
      </c>
    </row>
    <row r="45699" spans="1:4">
      <c r="A45699" s="489" t="str">
        <f t="shared" si="714"/>
        <v>2394000026認知症対応型共同生活介護</v>
      </c>
      <c r="B45699" s="489">
        <v>2394000026</v>
      </c>
      <c r="C45699" s="489" t="s">
        <v>2087</v>
      </c>
      <c r="D45699" s="489" t="s">
        <v>13461</v>
      </c>
    </row>
    <row r="45700" spans="1:4">
      <c r="A45700" s="489" t="str">
        <f t="shared" si="714"/>
        <v>2394000042介護予防認知症対応型共同生活介護（短期利用型）</v>
      </c>
      <c r="B45700" s="489">
        <v>2394000042</v>
      </c>
      <c r="C45700" s="489" t="s">
        <v>19398</v>
      </c>
      <c r="D45700" s="489" t="s">
        <v>13462</v>
      </c>
    </row>
    <row r="45701" spans="1:4">
      <c r="A45701" s="489" t="str">
        <f t="shared" si="714"/>
        <v>2394000042介護予防認知症対応型共同生活介護（短期利用型）</v>
      </c>
      <c r="B45701" s="489">
        <v>2394000042</v>
      </c>
      <c r="C45701" s="489" t="s">
        <v>19398</v>
      </c>
      <c r="D45701" s="489" t="s">
        <v>13462</v>
      </c>
    </row>
    <row r="45702" spans="1:4">
      <c r="A45702" s="489" t="str">
        <f t="shared" si="714"/>
        <v>2394000042介護予防認知症対応型共同生活介護</v>
      </c>
      <c r="B45702" s="489">
        <v>2394000042</v>
      </c>
      <c r="C45702" s="489" t="s">
        <v>2088</v>
      </c>
      <c r="D45702" s="489" t="s">
        <v>13462</v>
      </c>
    </row>
    <row r="45703" spans="1:4">
      <c r="A45703" s="489" t="str">
        <f t="shared" si="714"/>
        <v>2394000042介護予防認知症対応型共同生活介護</v>
      </c>
      <c r="B45703" s="489">
        <v>2394000042</v>
      </c>
      <c r="C45703" s="489" t="s">
        <v>2088</v>
      </c>
      <c r="D45703" s="489" t="s">
        <v>13462</v>
      </c>
    </row>
    <row r="45704" spans="1:4">
      <c r="A45704" s="489" t="str">
        <f t="shared" si="714"/>
        <v>2394000042認知症対応型共同生活介護（短期利用型）</v>
      </c>
      <c r="B45704" s="489">
        <v>2394000042</v>
      </c>
      <c r="C45704" s="489" t="s">
        <v>19399</v>
      </c>
      <c r="D45704" s="489" t="s">
        <v>13462</v>
      </c>
    </row>
    <row r="45705" spans="1:4">
      <c r="A45705" s="489" t="str">
        <f t="shared" si="714"/>
        <v>2394000042認知症対応型共同生活介護（短期利用型）</v>
      </c>
      <c r="B45705" s="489">
        <v>2394000042</v>
      </c>
      <c r="C45705" s="489" t="s">
        <v>19399</v>
      </c>
      <c r="D45705" s="489" t="s">
        <v>13462</v>
      </c>
    </row>
    <row r="45706" spans="1:4">
      <c r="A45706" s="489" t="str">
        <f t="shared" si="714"/>
        <v>2394000042認知症対応型共同生活介護</v>
      </c>
      <c r="B45706" s="489">
        <v>2394000042</v>
      </c>
      <c r="C45706" s="489" t="s">
        <v>2087</v>
      </c>
      <c r="D45706" s="489" t="s">
        <v>13462</v>
      </c>
    </row>
    <row r="45707" spans="1:4">
      <c r="A45707" s="489" t="str">
        <f t="shared" si="714"/>
        <v>2394000042認知症対応型共同生活介護</v>
      </c>
      <c r="B45707" s="489">
        <v>2394000042</v>
      </c>
      <c r="C45707" s="489" t="s">
        <v>2087</v>
      </c>
      <c r="D45707" s="489" t="s">
        <v>13462</v>
      </c>
    </row>
    <row r="45708" spans="1:4">
      <c r="A45708" s="489" t="str">
        <f t="shared" si="714"/>
        <v>2394000059介護予防認知症対応型共同生活介護（短期利用型）</v>
      </c>
      <c r="B45708" s="489">
        <v>2394000059</v>
      </c>
      <c r="C45708" s="489" t="s">
        <v>19398</v>
      </c>
      <c r="D45708" s="489" t="s">
        <v>13463</v>
      </c>
    </row>
    <row r="45709" spans="1:4">
      <c r="A45709" s="489" t="str">
        <f t="shared" si="714"/>
        <v>2394000059介護予防認知症対応型共同生活介護（短期利用型）</v>
      </c>
      <c r="B45709" s="489">
        <v>2394000059</v>
      </c>
      <c r="C45709" s="489" t="s">
        <v>19398</v>
      </c>
      <c r="D45709" s="489" t="s">
        <v>13463</v>
      </c>
    </row>
    <row r="45710" spans="1:4">
      <c r="A45710" s="489" t="str">
        <f t="shared" si="714"/>
        <v>2394000059介護予防認知症対応型共同生活介護</v>
      </c>
      <c r="B45710" s="489">
        <v>2394000059</v>
      </c>
      <c r="C45710" s="489" t="s">
        <v>2088</v>
      </c>
      <c r="D45710" s="489" t="s">
        <v>13463</v>
      </c>
    </row>
    <row r="45711" spans="1:4">
      <c r="A45711" s="489" t="str">
        <f t="shared" si="714"/>
        <v>2394000059介護予防認知症対応型共同生活介護</v>
      </c>
      <c r="B45711" s="489">
        <v>2394000059</v>
      </c>
      <c r="C45711" s="489" t="s">
        <v>2088</v>
      </c>
      <c r="D45711" s="489" t="s">
        <v>13463</v>
      </c>
    </row>
    <row r="45712" spans="1:4">
      <c r="A45712" s="489" t="str">
        <f t="shared" si="714"/>
        <v>2394000059認知症対応型共同生活介護（短期利用型）</v>
      </c>
      <c r="B45712" s="489">
        <v>2394000059</v>
      </c>
      <c r="C45712" s="489" t="s">
        <v>19399</v>
      </c>
      <c r="D45712" s="489" t="s">
        <v>13463</v>
      </c>
    </row>
    <row r="45713" spans="1:4">
      <c r="A45713" s="489" t="str">
        <f t="shared" si="714"/>
        <v>2394000059認知症対応型共同生活介護（短期利用型）</v>
      </c>
      <c r="B45713" s="489">
        <v>2394000059</v>
      </c>
      <c r="C45713" s="489" t="s">
        <v>19399</v>
      </c>
      <c r="D45713" s="489" t="s">
        <v>13463</v>
      </c>
    </row>
    <row r="45714" spans="1:4">
      <c r="A45714" s="489" t="str">
        <f t="shared" si="714"/>
        <v>2394000059認知症対応型共同生活介護</v>
      </c>
      <c r="B45714" s="489">
        <v>2394000059</v>
      </c>
      <c r="C45714" s="489" t="s">
        <v>2087</v>
      </c>
      <c r="D45714" s="489" t="s">
        <v>13463</v>
      </c>
    </row>
    <row r="45715" spans="1:4">
      <c r="A45715" s="489" t="str">
        <f t="shared" si="714"/>
        <v>2394000059認知症対応型共同生活介護</v>
      </c>
      <c r="B45715" s="489">
        <v>2394000059</v>
      </c>
      <c r="C45715" s="489" t="s">
        <v>2087</v>
      </c>
      <c r="D45715" s="489" t="s">
        <v>13463</v>
      </c>
    </row>
    <row r="45716" spans="1:4">
      <c r="A45716" s="489" t="str">
        <f t="shared" si="714"/>
        <v>2394000067介護予防認知症対応型共同生活介護</v>
      </c>
      <c r="B45716" s="489">
        <v>2394000067</v>
      </c>
      <c r="C45716" s="489" t="s">
        <v>2088</v>
      </c>
      <c r="D45716" s="489" t="s">
        <v>13464</v>
      </c>
    </row>
    <row r="45717" spans="1:4">
      <c r="A45717" s="489" t="str">
        <f t="shared" si="714"/>
        <v>2394000067介護予防認知症対応型共同生活介護</v>
      </c>
      <c r="B45717" s="489">
        <v>2394000067</v>
      </c>
      <c r="C45717" s="489" t="s">
        <v>2088</v>
      </c>
      <c r="D45717" s="489" t="s">
        <v>13464</v>
      </c>
    </row>
    <row r="45718" spans="1:4">
      <c r="A45718" s="489" t="str">
        <f t="shared" si="714"/>
        <v>2394000067認知症対応型共同生活介護</v>
      </c>
      <c r="B45718" s="489">
        <v>2394000067</v>
      </c>
      <c r="C45718" s="489" t="s">
        <v>2087</v>
      </c>
      <c r="D45718" s="489" t="s">
        <v>13464</v>
      </c>
    </row>
    <row r="45719" spans="1:4">
      <c r="A45719" s="489" t="str">
        <f t="shared" si="714"/>
        <v>2394000067認知症対応型共同生活介護</v>
      </c>
      <c r="B45719" s="489">
        <v>2394000067</v>
      </c>
      <c r="C45719" s="489" t="s">
        <v>2087</v>
      </c>
      <c r="D45719" s="489" t="s">
        <v>13464</v>
      </c>
    </row>
    <row r="45720" spans="1:4">
      <c r="A45720" s="489" t="str">
        <f t="shared" si="714"/>
        <v>2394000075地域密着型介護老人福祉施設</v>
      </c>
      <c r="B45720" s="489">
        <v>2394000075</v>
      </c>
      <c r="C45720" s="489" t="s">
        <v>206</v>
      </c>
      <c r="D45720" s="489" t="s">
        <v>13465</v>
      </c>
    </row>
    <row r="45721" spans="1:4">
      <c r="A45721" s="489" t="str">
        <f t="shared" si="714"/>
        <v>2394000075地域密着型介護老人福祉施設</v>
      </c>
      <c r="B45721" s="489">
        <v>2394000075</v>
      </c>
      <c r="C45721" s="489" t="s">
        <v>206</v>
      </c>
      <c r="D45721" s="489" t="s">
        <v>13465</v>
      </c>
    </row>
    <row r="45722" spans="1:4">
      <c r="A45722" s="489" t="str">
        <f t="shared" si="714"/>
        <v>2394000083介護予防認知症対応型共同生活介護</v>
      </c>
      <c r="B45722" s="489">
        <v>2394000083</v>
      </c>
      <c r="C45722" s="489" t="s">
        <v>2088</v>
      </c>
      <c r="D45722" s="489" t="s">
        <v>13466</v>
      </c>
    </row>
    <row r="45723" spans="1:4">
      <c r="A45723" s="489" t="str">
        <f t="shared" si="714"/>
        <v>2394000083介護予防認知症対応型共同生活介護</v>
      </c>
      <c r="B45723" s="489">
        <v>2394000083</v>
      </c>
      <c r="C45723" s="489" t="s">
        <v>2088</v>
      </c>
      <c r="D45723" s="489" t="s">
        <v>13466</v>
      </c>
    </row>
    <row r="45724" spans="1:4">
      <c r="A45724" s="489" t="str">
        <f t="shared" si="714"/>
        <v>2394000083認知症対応型共同生活介護</v>
      </c>
      <c r="B45724" s="489">
        <v>2394000083</v>
      </c>
      <c r="C45724" s="489" t="s">
        <v>2087</v>
      </c>
      <c r="D45724" s="489" t="s">
        <v>13466</v>
      </c>
    </row>
    <row r="45725" spans="1:4">
      <c r="A45725" s="489" t="str">
        <f t="shared" si="714"/>
        <v>2394000083認知症対応型共同生活介護</v>
      </c>
      <c r="B45725" s="489">
        <v>2394000083</v>
      </c>
      <c r="C45725" s="489" t="s">
        <v>2087</v>
      </c>
      <c r="D45725" s="489" t="s">
        <v>13466</v>
      </c>
    </row>
    <row r="45726" spans="1:4">
      <c r="A45726" s="489" t="str">
        <f t="shared" si="714"/>
        <v>2394000091地域密着型通所介護</v>
      </c>
      <c r="B45726" s="489">
        <v>2394000091</v>
      </c>
      <c r="C45726" s="489" t="s">
        <v>161</v>
      </c>
      <c r="D45726" s="489" t="s">
        <v>13467</v>
      </c>
    </row>
    <row r="45727" spans="1:4">
      <c r="A45727" s="489" t="str">
        <f t="shared" si="714"/>
        <v>2394000091地域密着型通所介護</v>
      </c>
      <c r="B45727" s="489">
        <v>2394000091</v>
      </c>
      <c r="C45727" s="489" t="s">
        <v>161</v>
      </c>
      <c r="D45727" s="489" t="s">
        <v>13467</v>
      </c>
    </row>
    <row r="45728" spans="1:4">
      <c r="A45728" s="489" t="str">
        <f t="shared" si="714"/>
        <v>2394000091通所型サービス（独自）</v>
      </c>
      <c r="B45728" s="489">
        <v>2394000091</v>
      </c>
      <c r="C45728" s="489" t="s">
        <v>2570</v>
      </c>
      <c r="D45728" s="489" t="s">
        <v>13467</v>
      </c>
    </row>
    <row r="45729" spans="1:4">
      <c r="A45729" s="489" t="str">
        <f t="shared" si="714"/>
        <v>2394000091通所型サービス（独自）</v>
      </c>
      <c r="B45729" s="489">
        <v>2394000091</v>
      </c>
      <c r="C45729" s="489" t="s">
        <v>2570</v>
      </c>
      <c r="D45729" s="489" t="s">
        <v>13467</v>
      </c>
    </row>
    <row r="45730" spans="1:4">
      <c r="A45730" s="489" t="str">
        <f t="shared" si="714"/>
        <v>2394000109小規模多機能型居宅介護</v>
      </c>
      <c r="B45730" s="489">
        <v>2394000109</v>
      </c>
      <c r="C45730" s="489" t="s">
        <v>2082</v>
      </c>
      <c r="D45730" s="489" t="s">
        <v>19488</v>
      </c>
    </row>
    <row r="45731" spans="1:4">
      <c r="A45731" s="489" t="str">
        <f t="shared" si="714"/>
        <v>2394000109介護予防小規模多機能型居宅介護（短期利用型）</v>
      </c>
      <c r="B45731" s="489">
        <v>2394000109</v>
      </c>
      <c r="C45731" s="489" t="s">
        <v>19400</v>
      </c>
      <c r="D45731" s="489" t="s">
        <v>13468</v>
      </c>
    </row>
    <row r="45732" spans="1:4">
      <c r="A45732" s="489" t="str">
        <f t="shared" si="714"/>
        <v>2394000109介護予防小規模多機能型居宅介護</v>
      </c>
      <c r="B45732" s="489">
        <v>2394000109</v>
      </c>
      <c r="C45732" s="489" t="s">
        <v>2518</v>
      </c>
      <c r="D45732" s="489" t="s">
        <v>13468</v>
      </c>
    </row>
    <row r="45733" spans="1:4">
      <c r="A45733" s="489" t="str">
        <f t="shared" si="714"/>
        <v>2394000109小規模多機能型居宅介護（短期利用型）</v>
      </c>
      <c r="B45733" s="489">
        <v>2394000109</v>
      </c>
      <c r="C45733" s="489" t="s">
        <v>19401</v>
      </c>
      <c r="D45733" s="489" t="s">
        <v>13468</v>
      </c>
    </row>
    <row r="45734" spans="1:4">
      <c r="A45734" s="489" t="str">
        <f t="shared" si="714"/>
        <v>2394000109小規模多機能型居宅介護</v>
      </c>
      <c r="B45734" s="489">
        <v>2394000109</v>
      </c>
      <c r="C45734" s="489" t="s">
        <v>2082</v>
      </c>
      <c r="D45734" s="489" t="s">
        <v>13468</v>
      </c>
    </row>
    <row r="45735" spans="1:4">
      <c r="A45735" s="489" t="str">
        <f t="shared" si="714"/>
        <v>2394000125地域密着型通所介護</v>
      </c>
      <c r="B45735" s="489">
        <v>2394000125</v>
      </c>
      <c r="C45735" s="489" t="s">
        <v>161</v>
      </c>
      <c r="D45735" s="489" t="s">
        <v>13469</v>
      </c>
    </row>
    <row r="45736" spans="1:4">
      <c r="A45736" s="489" t="str">
        <f t="shared" si="714"/>
        <v>2394000125通所型サービス（独自）</v>
      </c>
      <c r="B45736" s="489">
        <v>2394000125</v>
      </c>
      <c r="C45736" s="489" t="s">
        <v>2570</v>
      </c>
      <c r="D45736" s="489" t="s">
        <v>13469</v>
      </c>
    </row>
    <row r="45737" spans="1:4">
      <c r="A45737" s="489" t="str">
        <f t="shared" si="714"/>
        <v>2394000133地域密着型通所介護</v>
      </c>
      <c r="B45737" s="489">
        <v>2394000133</v>
      </c>
      <c r="C45737" s="489" t="s">
        <v>161</v>
      </c>
      <c r="D45737" s="489" t="s">
        <v>10984</v>
      </c>
    </row>
    <row r="45738" spans="1:4">
      <c r="A45738" s="489" t="str">
        <f t="shared" si="714"/>
        <v>2394000133通所型サービス（独自）</v>
      </c>
      <c r="B45738" s="489">
        <v>2394000133</v>
      </c>
      <c r="C45738" s="489" t="s">
        <v>2570</v>
      </c>
      <c r="D45738" s="489" t="s">
        <v>10984</v>
      </c>
    </row>
    <row r="45739" spans="1:4">
      <c r="A45739" s="489" t="str">
        <f t="shared" si="714"/>
        <v>2394000141介護予防認知症対応型共同生活介護</v>
      </c>
      <c r="B45739" s="489">
        <v>2394000141</v>
      </c>
      <c r="C45739" s="489" t="s">
        <v>2088</v>
      </c>
      <c r="D45739" s="489" t="s">
        <v>13470</v>
      </c>
    </row>
    <row r="45740" spans="1:4">
      <c r="A45740" s="489" t="str">
        <f t="shared" si="714"/>
        <v>2394000141認知症対応型共同生活介護</v>
      </c>
      <c r="B45740" s="489">
        <v>2394000141</v>
      </c>
      <c r="C45740" s="489" t="s">
        <v>2087</v>
      </c>
      <c r="D45740" s="489" t="s">
        <v>13470</v>
      </c>
    </row>
    <row r="45741" spans="1:4">
      <c r="A45741" s="489" t="str">
        <f t="shared" si="714"/>
        <v>2394100024介護予防認知症対応型通所介護</v>
      </c>
      <c r="B45741" s="489">
        <v>2394100024</v>
      </c>
      <c r="C45741" s="489" t="s">
        <v>2517</v>
      </c>
      <c r="D45741" s="489" t="s">
        <v>13471</v>
      </c>
    </row>
    <row r="45742" spans="1:4">
      <c r="A45742" s="489" t="str">
        <f t="shared" si="714"/>
        <v>2394100024認知症対応型通所介護</v>
      </c>
      <c r="B45742" s="489">
        <v>2394100024</v>
      </c>
      <c r="C45742" s="489" t="s">
        <v>2516</v>
      </c>
      <c r="D45742" s="489" t="s">
        <v>13471</v>
      </c>
    </row>
    <row r="45743" spans="1:4">
      <c r="A45743" s="489" t="str">
        <f t="shared" si="714"/>
        <v>2394100040地域密着型介護老人福祉施設</v>
      </c>
      <c r="B45743" s="489">
        <v>2394100040</v>
      </c>
      <c r="C45743" s="489" t="s">
        <v>206</v>
      </c>
      <c r="D45743" s="489" t="s">
        <v>13472</v>
      </c>
    </row>
    <row r="45744" spans="1:4">
      <c r="A45744" s="489" t="str">
        <f t="shared" si="714"/>
        <v>2394100057介護予防認知症対応型共同生活介護</v>
      </c>
      <c r="B45744" s="489">
        <v>2394100057</v>
      </c>
      <c r="C45744" s="489" t="s">
        <v>2088</v>
      </c>
      <c r="D45744" s="489" t="s">
        <v>11027</v>
      </c>
    </row>
    <row r="45745" spans="1:4">
      <c r="A45745" s="489" t="str">
        <f t="shared" si="714"/>
        <v>2394100057認知症対応型共同生活介護</v>
      </c>
      <c r="B45745" s="489">
        <v>2394100057</v>
      </c>
      <c r="C45745" s="489" t="s">
        <v>2087</v>
      </c>
      <c r="D45745" s="489" t="s">
        <v>11027</v>
      </c>
    </row>
    <row r="45746" spans="1:4">
      <c r="A45746" s="489" t="str">
        <f t="shared" si="714"/>
        <v>2394100073介護予防認知症対応型共同生活介護</v>
      </c>
      <c r="B45746" s="489">
        <v>2394100073</v>
      </c>
      <c r="C45746" s="489" t="s">
        <v>2088</v>
      </c>
      <c r="D45746" s="489" t="s">
        <v>13473</v>
      </c>
    </row>
    <row r="45747" spans="1:4">
      <c r="A45747" s="489" t="str">
        <f t="shared" si="714"/>
        <v>2394100073認知症対応型共同生活介護</v>
      </c>
      <c r="B45747" s="489">
        <v>2394100073</v>
      </c>
      <c r="C45747" s="489" t="s">
        <v>2087</v>
      </c>
      <c r="D45747" s="489" t="s">
        <v>13473</v>
      </c>
    </row>
    <row r="45748" spans="1:4">
      <c r="A45748" s="489" t="str">
        <f t="shared" si="714"/>
        <v>2394100081介護予防小規模多機能型居宅介護</v>
      </c>
      <c r="B45748" s="489">
        <v>2394100081</v>
      </c>
      <c r="C45748" s="489" t="s">
        <v>2518</v>
      </c>
      <c r="D45748" s="489" t="s">
        <v>13474</v>
      </c>
    </row>
    <row r="45749" spans="1:4">
      <c r="A45749" s="489" t="str">
        <f t="shared" si="714"/>
        <v>2394100081小規模多機能型居宅介護</v>
      </c>
      <c r="B45749" s="489">
        <v>2394100081</v>
      </c>
      <c r="C45749" s="489" t="s">
        <v>2082</v>
      </c>
      <c r="D45749" s="489" t="s">
        <v>13474</v>
      </c>
    </row>
    <row r="45750" spans="1:4">
      <c r="A45750" s="489" t="str">
        <f t="shared" si="714"/>
        <v>2394100099介護予防認知症対応型共同生活介護</v>
      </c>
      <c r="B45750" s="489">
        <v>2394100099</v>
      </c>
      <c r="C45750" s="489" t="s">
        <v>2088</v>
      </c>
      <c r="D45750" s="489" t="s">
        <v>13475</v>
      </c>
    </row>
    <row r="45751" spans="1:4">
      <c r="A45751" s="489" t="str">
        <f t="shared" si="714"/>
        <v>2394100099認知症対応型共同生活介護</v>
      </c>
      <c r="B45751" s="489">
        <v>2394100099</v>
      </c>
      <c r="C45751" s="489" t="s">
        <v>2087</v>
      </c>
      <c r="D45751" s="489" t="s">
        <v>13475</v>
      </c>
    </row>
    <row r="45752" spans="1:4">
      <c r="A45752" s="489" t="str">
        <f t="shared" si="714"/>
        <v>2394100107介護予防認知症対応型共同生活介護</v>
      </c>
      <c r="B45752" s="489">
        <v>2394100107</v>
      </c>
      <c r="C45752" s="489" t="s">
        <v>2088</v>
      </c>
      <c r="D45752" s="489" t="s">
        <v>13476</v>
      </c>
    </row>
    <row r="45753" spans="1:4">
      <c r="A45753" s="489" t="str">
        <f t="shared" si="714"/>
        <v>2394100107認知症対応型共同生活介護</v>
      </c>
      <c r="B45753" s="489">
        <v>2394100107</v>
      </c>
      <c r="C45753" s="489" t="s">
        <v>2087</v>
      </c>
      <c r="D45753" s="489" t="s">
        <v>13476</v>
      </c>
    </row>
    <row r="45754" spans="1:4">
      <c r="A45754" s="489" t="str">
        <f t="shared" si="714"/>
        <v>2394100123介護予防認知症対応型共同生活介護</v>
      </c>
      <c r="B45754" s="489">
        <v>2394100123</v>
      </c>
      <c r="C45754" s="489" t="s">
        <v>2088</v>
      </c>
      <c r="D45754" s="489" t="s">
        <v>13477</v>
      </c>
    </row>
    <row r="45755" spans="1:4">
      <c r="A45755" s="489" t="str">
        <f t="shared" si="714"/>
        <v>2394100123認知症対応型共同生活介護</v>
      </c>
      <c r="B45755" s="489">
        <v>2394100123</v>
      </c>
      <c r="C45755" s="489" t="s">
        <v>2087</v>
      </c>
      <c r="D45755" s="489" t="s">
        <v>13477</v>
      </c>
    </row>
    <row r="45756" spans="1:4">
      <c r="A45756" s="489" t="str">
        <f t="shared" si="714"/>
        <v>2394100131地域密着型通所介護</v>
      </c>
      <c r="B45756" s="489">
        <v>2394100131</v>
      </c>
      <c r="C45756" s="489" t="s">
        <v>161</v>
      </c>
      <c r="D45756" s="489" t="s">
        <v>13478</v>
      </c>
    </row>
    <row r="45757" spans="1:4">
      <c r="A45757" s="489" t="str">
        <f t="shared" si="714"/>
        <v>2394100149地域密着型通所介護</v>
      </c>
      <c r="B45757" s="489">
        <v>2394100149</v>
      </c>
      <c r="C45757" s="489" t="s">
        <v>161</v>
      </c>
      <c r="D45757" s="489" t="s">
        <v>13479</v>
      </c>
    </row>
    <row r="45758" spans="1:4">
      <c r="A45758" s="489" t="str">
        <f t="shared" si="714"/>
        <v>2394100156地域密着型通所介護</v>
      </c>
      <c r="B45758" s="489">
        <v>2394100156</v>
      </c>
      <c r="C45758" s="489" t="s">
        <v>161</v>
      </c>
      <c r="D45758" s="489" t="s">
        <v>13480</v>
      </c>
    </row>
    <row r="45759" spans="1:4">
      <c r="A45759" s="489" t="str">
        <f t="shared" si="714"/>
        <v>2394100172地域密着型介護老人福祉施設</v>
      </c>
      <c r="B45759" s="489">
        <v>2394100172</v>
      </c>
      <c r="C45759" s="489" t="s">
        <v>206</v>
      </c>
      <c r="D45759" s="489" t="s">
        <v>13481</v>
      </c>
    </row>
    <row r="45760" spans="1:4">
      <c r="A45760" s="489" t="str">
        <f t="shared" si="714"/>
        <v>2394100180介護予防認知症対応型共同生活介護</v>
      </c>
      <c r="B45760" s="489">
        <v>2394100180</v>
      </c>
      <c r="C45760" s="489" t="s">
        <v>2088</v>
      </c>
      <c r="D45760" s="489" t="s">
        <v>13482</v>
      </c>
    </row>
    <row r="45761" spans="1:4">
      <c r="A45761" s="489" t="str">
        <f t="shared" si="714"/>
        <v>2394100180認知症対応型共同生活介護</v>
      </c>
      <c r="B45761" s="489">
        <v>2394100180</v>
      </c>
      <c r="C45761" s="489" t="s">
        <v>2087</v>
      </c>
      <c r="D45761" s="489" t="s">
        <v>13482</v>
      </c>
    </row>
    <row r="45762" spans="1:4">
      <c r="A45762" s="489" t="str">
        <f t="shared" ref="A45762:A45825" si="715">B45762&amp;C45762</f>
        <v>2394100198介護予防小規模多機能型居宅介護（短期利用型）</v>
      </c>
      <c r="B45762" s="489">
        <v>2394100198</v>
      </c>
      <c r="C45762" s="489" t="s">
        <v>19400</v>
      </c>
      <c r="D45762" s="489" t="s">
        <v>13483</v>
      </c>
    </row>
    <row r="45763" spans="1:4">
      <c r="A45763" s="489" t="str">
        <f t="shared" si="715"/>
        <v>2394100198介護予防小規模多機能型居宅介護</v>
      </c>
      <c r="B45763" s="489">
        <v>2394100198</v>
      </c>
      <c r="C45763" s="489" t="s">
        <v>2518</v>
      </c>
      <c r="D45763" s="489" t="s">
        <v>13483</v>
      </c>
    </row>
    <row r="45764" spans="1:4">
      <c r="A45764" s="489" t="str">
        <f t="shared" si="715"/>
        <v>2394100198小規模多機能型居宅介護（短期利用型）</v>
      </c>
      <c r="B45764" s="489">
        <v>2394100198</v>
      </c>
      <c r="C45764" s="489" t="s">
        <v>19401</v>
      </c>
      <c r="D45764" s="489" t="s">
        <v>13483</v>
      </c>
    </row>
    <row r="45765" spans="1:4">
      <c r="A45765" s="489" t="str">
        <f t="shared" si="715"/>
        <v>2394100198小規模多機能型居宅介護</v>
      </c>
      <c r="B45765" s="489">
        <v>2394100198</v>
      </c>
      <c r="C45765" s="489" t="s">
        <v>2082</v>
      </c>
      <c r="D45765" s="489" t="s">
        <v>13483</v>
      </c>
    </row>
    <row r="45766" spans="1:4">
      <c r="A45766" s="489" t="str">
        <f t="shared" si="715"/>
        <v>2394100206介護予防認知症対応型共同生活介護</v>
      </c>
      <c r="B45766" s="489">
        <v>2394100206</v>
      </c>
      <c r="C45766" s="489" t="s">
        <v>2088</v>
      </c>
      <c r="D45766" s="489" t="s">
        <v>13484</v>
      </c>
    </row>
    <row r="45767" spans="1:4">
      <c r="A45767" s="489" t="str">
        <f t="shared" si="715"/>
        <v>2394100206認知症対応型共同生活介護</v>
      </c>
      <c r="B45767" s="489">
        <v>2394100206</v>
      </c>
      <c r="C45767" s="489" t="s">
        <v>2087</v>
      </c>
      <c r="D45767" s="489" t="s">
        <v>13484</v>
      </c>
    </row>
    <row r="45768" spans="1:4">
      <c r="A45768" s="489" t="str">
        <f t="shared" si="715"/>
        <v>2394100222介護予防認知症対応型共同生活介護</v>
      </c>
      <c r="B45768" s="489">
        <v>2394100222</v>
      </c>
      <c r="C45768" s="489" t="s">
        <v>2088</v>
      </c>
      <c r="D45768" s="489" t="s">
        <v>13485</v>
      </c>
    </row>
    <row r="45769" spans="1:4">
      <c r="A45769" s="489" t="str">
        <f t="shared" si="715"/>
        <v>2394100222認知症対応型共同生活介護</v>
      </c>
      <c r="B45769" s="489">
        <v>2394100222</v>
      </c>
      <c r="C45769" s="489" t="s">
        <v>2087</v>
      </c>
      <c r="D45769" s="489" t="s">
        <v>13485</v>
      </c>
    </row>
    <row r="45770" spans="1:4">
      <c r="A45770" s="489" t="str">
        <f t="shared" si="715"/>
        <v>2394100230地域密着型通所介護</v>
      </c>
      <c r="B45770" s="489">
        <v>2394100230</v>
      </c>
      <c r="C45770" s="489" t="s">
        <v>161</v>
      </c>
      <c r="D45770" s="489" t="s">
        <v>13486</v>
      </c>
    </row>
    <row r="45771" spans="1:4">
      <c r="A45771" s="489" t="str">
        <f t="shared" si="715"/>
        <v>2394200014介護予防小規模多機能型居宅介護（短期利用型）</v>
      </c>
      <c r="B45771" s="489">
        <v>2394200014</v>
      </c>
      <c r="C45771" s="489" t="s">
        <v>19400</v>
      </c>
      <c r="D45771" s="489" t="s">
        <v>13487</v>
      </c>
    </row>
    <row r="45772" spans="1:4">
      <c r="A45772" s="489" t="str">
        <f t="shared" si="715"/>
        <v>2394200014介護予防小規模多機能型居宅介護</v>
      </c>
      <c r="B45772" s="489">
        <v>2394200014</v>
      </c>
      <c r="C45772" s="489" t="s">
        <v>2518</v>
      </c>
      <c r="D45772" s="489" t="s">
        <v>13487</v>
      </c>
    </row>
    <row r="45773" spans="1:4">
      <c r="A45773" s="489" t="str">
        <f t="shared" si="715"/>
        <v>2394200014小規模多機能型居宅介護（短期利用型）</v>
      </c>
      <c r="B45773" s="489">
        <v>2394200014</v>
      </c>
      <c r="C45773" s="489" t="s">
        <v>19401</v>
      </c>
      <c r="D45773" s="489" t="s">
        <v>13487</v>
      </c>
    </row>
    <row r="45774" spans="1:4">
      <c r="A45774" s="489" t="str">
        <f t="shared" si="715"/>
        <v>2394200014小規模多機能型居宅介護</v>
      </c>
      <c r="B45774" s="489">
        <v>2394200014</v>
      </c>
      <c r="C45774" s="489" t="s">
        <v>2082</v>
      </c>
      <c r="D45774" s="489" t="s">
        <v>13487</v>
      </c>
    </row>
    <row r="45775" spans="1:4">
      <c r="A45775" s="489" t="str">
        <f t="shared" si="715"/>
        <v>2394200030介護予防認知症対応型共同生活介護</v>
      </c>
      <c r="B45775" s="489">
        <v>2394200030</v>
      </c>
      <c r="C45775" s="489" t="s">
        <v>2088</v>
      </c>
      <c r="D45775" s="489" t="s">
        <v>11099</v>
      </c>
    </row>
    <row r="45776" spans="1:4">
      <c r="A45776" s="489" t="str">
        <f t="shared" si="715"/>
        <v>2394200030認知症対応型共同生活介護</v>
      </c>
      <c r="B45776" s="489">
        <v>2394200030</v>
      </c>
      <c r="C45776" s="489" t="s">
        <v>2087</v>
      </c>
      <c r="D45776" s="489" t="s">
        <v>11099</v>
      </c>
    </row>
    <row r="45777" spans="1:4">
      <c r="A45777" s="489" t="str">
        <f t="shared" si="715"/>
        <v>2394200048介護予防認知症対応型共同生活介護</v>
      </c>
      <c r="B45777" s="489">
        <v>2394200048</v>
      </c>
      <c r="C45777" s="489" t="s">
        <v>2088</v>
      </c>
      <c r="D45777" s="489" t="s">
        <v>13488</v>
      </c>
    </row>
    <row r="45778" spans="1:4">
      <c r="A45778" s="489" t="str">
        <f t="shared" si="715"/>
        <v>2394200048認知症対応型共同生活介護</v>
      </c>
      <c r="B45778" s="489">
        <v>2394200048</v>
      </c>
      <c r="C45778" s="489" t="s">
        <v>2087</v>
      </c>
      <c r="D45778" s="489" t="s">
        <v>13488</v>
      </c>
    </row>
    <row r="45779" spans="1:4">
      <c r="A45779" s="489" t="str">
        <f t="shared" si="715"/>
        <v>2394200055地域密着型介護老人福祉施設</v>
      </c>
      <c r="B45779" s="489">
        <v>2394200055</v>
      </c>
      <c r="C45779" s="489" t="s">
        <v>206</v>
      </c>
      <c r="D45779" s="489" t="s">
        <v>13489</v>
      </c>
    </row>
    <row r="45780" spans="1:4">
      <c r="A45780" s="489" t="str">
        <f t="shared" si="715"/>
        <v>2394200063介護予防認知症対応型共同生活介護</v>
      </c>
      <c r="B45780" s="489">
        <v>2394200063</v>
      </c>
      <c r="C45780" s="489" t="s">
        <v>2088</v>
      </c>
      <c r="D45780" s="489" t="s">
        <v>13490</v>
      </c>
    </row>
    <row r="45781" spans="1:4">
      <c r="A45781" s="489" t="str">
        <f t="shared" si="715"/>
        <v>2394200063認知症対応型共同生活介護</v>
      </c>
      <c r="B45781" s="489">
        <v>2394200063</v>
      </c>
      <c r="C45781" s="489" t="s">
        <v>2087</v>
      </c>
      <c r="D45781" s="489" t="s">
        <v>13490</v>
      </c>
    </row>
    <row r="45782" spans="1:4">
      <c r="A45782" s="489" t="str">
        <f t="shared" si="715"/>
        <v>2394200071介護予防認知症対応型通所介護</v>
      </c>
      <c r="B45782" s="489">
        <v>2394200071</v>
      </c>
      <c r="C45782" s="489" t="s">
        <v>2517</v>
      </c>
      <c r="D45782" s="489" t="s">
        <v>11114</v>
      </c>
    </row>
    <row r="45783" spans="1:4">
      <c r="A45783" s="489" t="str">
        <f t="shared" si="715"/>
        <v>2394200071認知症対応型通所介護</v>
      </c>
      <c r="B45783" s="489">
        <v>2394200071</v>
      </c>
      <c r="C45783" s="489" t="s">
        <v>2516</v>
      </c>
      <c r="D45783" s="489" t="s">
        <v>11114</v>
      </c>
    </row>
    <row r="45784" spans="1:4">
      <c r="A45784" s="489" t="str">
        <f t="shared" si="715"/>
        <v>2394200113地域密着型通所介護</v>
      </c>
      <c r="B45784" s="489">
        <v>2394200113</v>
      </c>
      <c r="C45784" s="489" t="s">
        <v>161</v>
      </c>
      <c r="D45784" s="489" t="s">
        <v>13491</v>
      </c>
    </row>
    <row r="45785" spans="1:4">
      <c r="A45785" s="489" t="str">
        <f t="shared" si="715"/>
        <v>2394200121地域密着型通所介護</v>
      </c>
      <c r="B45785" s="489">
        <v>2394200121</v>
      </c>
      <c r="C45785" s="489" t="s">
        <v>161</v>
      </c>
      <c r="D45785" s="489" t="s">
        <v>13492</v>
      </c>
    </row>
    <row r="45786" spans="1:4">
      <c r="A45786" s="489" t="str">
        <f t="shared" si="715"/>
        <v>2394200139介護予防認知症対応型共同生活介護</v>
      </c>
      <c r="B45786" s="489">
        <v>2394200139</v>
      </c>
      <c r="C45786" s="489" t="s">
        <v>2088</v>
      </c>
      <c r="D45786" s="489" t="s">
        <v>13493</v>
      </c>
    </row>
    <row r="45787" spans="1:4">
      <c r="A45787" s="489" t="str">
        <f t="shared" si="715"/>
        <v>2394200139認知症対応型共同生活介護</v>
      </c>
      <c r="B45787" s="489">
        <v>2394200139</v>
      </c>
      <c r="C45787" s="489" t="s">
        <v>2087</v>
      </c>
      <c r="D45787" s="489" t="s">
        <v>13493</v>
      </c>
    </row>
    <row r="45788" spans="1:4">
      <c r="A45788" s="489" t="str">
        <f t="shared" si="715"/>
        <v>2394200154介護予防認知症対応型通所介護</v>
      </c>
      <c r="B45788" s="489">
        <v>2394200154</v>
      </c>
      <c r="C45788" s="489" t="s">
        <v>2517</v>
      </c>
      <c r="D45788" s="489" t="s">
        <v>13494</v>
      </c>
    </row>
    <row r="45789" spans="1:4">
      <c r="A45789" s="489" t="str">
        <f t="shared" si="715"/>
        <v>2394200154認知症対応型通所介護</v>
      </c>
      <c r="B45789" s="489">
        <v>2394200154</v>
      </c>
      <c r="C45789" s="489" t="s">
        <v>2516</v>
      </c>
      <c r="D45789" s="489" t="s">
        <v>13494</v>
      </c>
    </row>
    <row r="45790" spans="1:4">
      <c r="A45790" s="489" t="str">
        <f t="shared" si="715"/>
        <v>2394200162地域密着型通所介護</v>
      </c>
      <c r="B45790" s="489">
        <v>2394200162</v>
      </c>
      <c r="C45790" s="489" t="s">
        <v>161</v>
      </c>
      <c r="D45790" s="489" t="s">
        <v>13495</v>
      </c>
    </row>
    <row r="45791" spans="1:4">
      <c r="A45791" s="489" t="str">
        <f t="shared" si="715"/>
        <v>2394200170介護予防認知症対応型共同生活介護</v>
      </c>
      <c r="B45791" s="489">
        <v>2394200170</v>
      </c>
      <c r="C45791" s="489" t="s">
        <v>2088</v>
      </c>
      <c r="D45791" s="489" t="s">
        <v>13496</v>
      </c>
    </row>
    <row r="45792" spans="1:4">
      <c r="A45792" s="489" t="str">
        <f t="shared" si="715"/>
        <v>2394200170認知症対応型共同生活介護</v>
      </c>
      <c r="B45792" s="489">
        <v>2394200170</v>
      </c>
      <c r="C45792" s="489" t="s">
        <v>2087</v>
      </c>
      <c r="D45792" s="489" t="s">
        <v>13496</v>
      </c>
    </row>
    <row r="45793" spans="1:4">
      <c r="A45793" s="489" t="str">
        <f t="shared" si="715"/>
        <v>2394200188地域密着型通所介護</v>
      </c>
      <c r="B45793" s="489">
        <v>2394200188</v>
      </c>
      <c r="C45793" s="489" t="s">
        <v>161</v>
      </c>
      <c r="D45793" s="489" t="s">
        <v>13497</v>
      </c>
    </row>
    <row r="45794" spans="1:4">
      <c r="A45794" s="489" t="str">
        <f t="shared" si="715"/>
        <v>2394200196介護予防認知症対応型共同生活介護</v>
      </c>
      <c r="B45794" s="489">
        <v>2394200196</v>
      </c>
      <c r="C45794" s="489" t="s">
        <v>2088</v>
      </c>
      <c r="D45794" s="489" t="s">
        <v>13498</v>
      </c>
    </row>
    <row r="45795" spans="1:4">
      <c r="A45795" s="489" t="str">
        <f t="shared" si="715"/>
        <v>2394200196認知症対応型共同生活介護</v>
      </c>
      <c r="B45795" s="489">
        <v>2394200196</v>
      </c>
      <c r="C45795" s="489" t="s">
        <v>2087</v>
      </c>
      <c r="D45795" s="489" t="s">
        <v>13498</v>
      </c>
    </row>
    <row r="45796" spans="1:4">
      <c r="A45796" s="489" t="str">
        <f t="shared" si="715"/>
        <v>2394200204地域密着型特定施設入居者生活介護</v>
      </c>
      <c r="B45796" s="489">
        <v>2394200204</v>
      </c>
      <c r="C45796" s="489" t="s">
        <v>2515</v>
      </c>
      <c r="D45796" s="489" t="s">
        <v>13499</v>
      </c>
    </row>
    <row r="45797" spans="1:4">
      <c r="A45797" s="489" t="str">
        <f t="shared" si="715"/>
        <v>2394300038地域密着型介護老人福祉施設</v>
      </c>
      <c r="B45797" s="489">
        <v>2394300038</v>
      </c>
      <c r="C45797" s="489" t="s">
        <v>206</v>
      </c>
      <c r="D45797" s="489" t="s">
        <v>13500</v>
      </c>
    </row>
    <row r="45798" spans="1:4">
      <c r="A45798" s="489" t="str">
        <f t="shared" si="715"/>
        <v>2394300046介護予防認知症対応型共同生活介護</v>
      </c>
      <c r="B45798" s="489">
        <v>2394300046</v>
      </c>
      <c r="C45798" s="489" t="s">
        <v>2088</v>
      </c>
      <c r="D45798" s="489" t="s">
        <v>13501</v>
      </c>
    </row>
    <row r="45799" spans="1:4">
      <c r="A45799" s="489" t="str">
        <f t="shared" si="715"/>
        <v>2394300046認知症対応型共同生活介護</v>
      </c>
      <c r="B45799" s="489">
        <v>2394300046</v>
      </c>
      <c r="C45799" s="489" t="s">
        <v>2087</v>
      </c>
      <c r="D45799" s="489" t="s">
        <v>13501</v>
      </c>
    </row>
    <row r="45800" spans="1:4">
      <c r="A45800" s="489" t="str">
        <f t="shared" si="715"/>
        <v>2394300053介護予防認知症対応型共同生活介護</v>
      </c>
      <c r="B45800" s="489">
        <v>2394300053</v>
      </c>
      <c r="C45800" s="489" t="s">
        <v>2088</v>
      </c>
      <c r="D45800" s="489" t="s">
        <v>13502</v>
      </c>
    </row>
    <row r="45801" spans="1:4">
      <c r="A45801" s="489" t="str">
        <f t="shared" si="715"/>
        <v>2394300053認知症対応型共同生活介護</v>
      </c>
      <c r="B45801" s="489">
        <v>2394300053</v>
      </c>
      <c r="C45801" s="489" t="s">
        <v>2087</v>
      </c>
      <c r="D45801" s="489" t="s">
        <v>13502</v>
      </c>
    </row>
    <row r="45802" spans="1:4">
      <c r="A45802" s="489" t="str">
        <f t="shared" si="715"/>
        <v>2394300061地域密着型介護老人福祉施設</v>
      </c>
      <c r="B45802" s="489">
        <v>2394300061</v>
      </c>
      <c r="C45802" s="489" t="s">
        <v>206</v>
      </c>
      <c r="D45802" s="489" t="s">
        <v>11182</v>
      </c>
    </row>
    <row r="45803" spans="1:4">
      <c r="A45803" s="489" t="str">
        <f t="shared" si="715"/>
        <v>2394300079介護予防小規模多機能型居宅介護</v>
      </c>
      <c r="B45803" s="489">
        <v>2394300079</v>
      </c>
      <c r="C45803" s="489" t="s">
        <v>2518</v>
      </c>
      <c r="D45803" s="489" t="s">
        <v>13503</v>
      </c>
    </row>
    <row r="45804" spans="1:4">
      <c r="A45804" s="489" t="str">
        <f t="shared" si="715"/>
        <v>2394300079小規模多機能型居宅介護</v>
      </c>
      <c r="B45804" s="489">
        <v>2394300079</v>
      </c>
      <c r="C45804" s="489" t="s">
        <v>2082</v>
      </c>
      <c r="D45804" s="489" t="s">
        <v>13503</v>
      </c>
    </row>
    <row r="45805" spans="1:4">
      <c r="A45805" s="489" t="str">
        <f t="shared" si="715"/>
        <v>2394300087介護予防小規模多機能型居宅介護</v>
      </c>
      <c r="B45805" s="489">
        <v>2394300087</v>
      </c>
      <c r="C45805" s="489" t="s">
        <v>2518</v>
      </c>
      <c r="D45805" s="489" t="s">
        <v>13504</v>
      </c>
    </row>
    <row r="45806" spans="1:4">
      <c r="A45806" s="489" t="str">
        <f t="shared" si="715"/>
        <v>2394300087小規模多機能型居宅介護</v>
      </c>
      <c r="B45806" s="489">
        <v>2394300087</v>
      </c>
      <c r="C45806" s="489" t="s">
        <v>2082</v>
      </c>
      <c r="D45806" s="489" t="s">
        <v>13504</v>
      </c>
    </row>
    <row r="45807" spans="1:4">
      <c r="A45807" s="489" t="str">
        <f t="shared" si="715"/>
        <v>2394300103介護予防認知症対応型共同生活介護</v>
      </c>
      <c r="B45807" s="489">
        <v>2394300103</v>
      </c>
      <c r="C45807" s="489" t="s">
        <v>2088</v>
      </c>
      <c r="D45807" s="489" t="s">
        <v>13505</v>
      </c>
    </row>
    <row r="45808" spans="1:4">
      <c r="A45808" s="489" t="str">
        <f t="shared" si="715"/>
        <v>2394300103認知症対応型共同生活介護</v>
      </c>
      <c r="B45808" s="489">
        <v>2394300103</v>
      </c>
      <c r="C45808" s="489" t="s">
        <v>2087</v>
      </c>
      <c r="D45808" s="489" t="s">
        <v>13505</v>
      </c>
    </row>
    <row r="45809" spans="1:4">
      <c r="A45809" s="489" t="str">
        <f t="shared" si="715"/>
        <v>2394300129地域密着型介護老人福祉施設</v>
      </c>
      <c r="B45809" s="489">
        <v>2394300129</v>
      </c>
      <c r="C45809" s="489" t="s">
        <v>206</v>
      </c>
      <c r="D45809" s="489" t="s">
        <v>13506</v>
      </c>
    </row>
    <row r="45810" spans="1:4">
      <c r="A45810" s="489" t="str">
        <f t="shared" si="715"/>
        <v>2394300137介護予防認知症対応型共同生活介護（短期利用型）</v>
      </c>
      <c r="B45810" s="489">
        <v>2394300137</v>
      </c>
      <c r="C45810" s="489" t="s">
        <v>19398</v>
      </c>
      <c r="D45810" s="489" t="s">
        <v>13507</v>
      </c>
    </row>
    <row r="45811" spans="1:4">
      <c r="A45811" s="489" t="str">
        <f t="shared" si="715"/>
        <v>2394300137介護予防認知症対応型共同生活介護</v>
      </c>
      <c r="B45811" s="489">
        <v>2394300137</v>
      </c>
      <c r="C45811" s="489" t="s">
        <v>2088</v>
      </c>
      <c r="D45811" s="489" t="s">
        <v>13507</v>
      </c>
    </row>
    <row r="45812" spans="1:4">
      <c r="A45812" s="489" t="str">
        <f t="shared" si="715"/>
        <v>2394300137認知症対応型共同生活介護（短期利用型）</v>
      </c>
      <c r="B45812" s="489">
        <v>2394300137</v>
      </c>
      <c r="C45812" s="489" t="s">
        <v>19399</v>
      </c>
      <c r="D45812" s="489" t="s">
        <v>13507</v>
      </c>
    </row>
    <row r="45813" spans="1:4">
      <c r="A45813" s="489" t="str">
        <f t="shared" si="715"/>
        <v>2394300137認知症対応型共同生活介護</v>
      </c>
      <c r="B45813" s="489">
        <v>2394300137</v>
      </c>
      <c r="C45813" s="489" t="s">
        <v>2087</v>
      </c>
      <c r="D45813" s="489" t="s">
        <v>13507</v>
      </c>
    </row>
    <row r="45814" spans="1:4">
      <c r="A45814" s="489" t="str">
        <f t="shared" si="715"/>
        <v>2394300145地域密着型通所介護</v>
      </c>
      <c r="B45814" s="489">
        <v>2394300145</v>
      </c>
      <c r="C45814" s="489" t="s">
        <v>161</v>
      </c>
      <c r="D45814" s="489" t="s">
        <v>13508</v>
      </c>
    </row>
    <row r="45815" spans="1:4">
      <c r="A45815" s="489" t="str">
        <f t="shared" si="715"/>
        <v>2394300145地域密着型通所介護</v>
      </c>
      <c r="B45815" s="489">
        <v>2394300145</v>
      </c>
      <c r="C45815" s="489" t="s">
        <v>161</v>
      </c>
      <c r="D45815" s="489" t="s">
        <v>13508</v>
      </c>
    </row>
    <row r="45816" spans="1:4">
      <c r="A45816" s="489" t="str">
        <f t="shared" si="715"/>
        <v>2394300160地域密着型通所介護</v>
      </c>
      <c r="B45816" s="489">
        <v>2394300160</v>
      </c>
      <c r="C45816" s="489" t="s">
        <v>161</v>
      </c>
      <c r="D45816" s="489" t="s">
        <v>13509</v>
      </c>
    </row>
    <row r="45817" spans="1:4">
      <c r="A45817" s="489" t="str">
        <f t="shared" si="715"/>
        <v>2394300178地域密着型通所介護</v>
      </c>
      <c r="B45817" s="489">
        <v>2394300178</v>
      </c>
      <c r="C45817" s="489" t="s">
        <v>161</v>
      </c>
      <c r="D45817" s="489" t="s">
        <v>13510</v>
      </c>
    </row>
    <row r="45818" spans="1:4">
      <c r="A45818" s="489" t="str">
        <f t="shared" si="715"/>
        <v>2394300178地域密着型通所介護</v>
      </c>
      <c r="B45818" s="489">
        <v>2394300178</v>
      </c>
      <c r="C45818" s="489" t="s">
        <v>161</v>
      </c>
      <c r="D45818" s="489" t="s">
        <v>13510</v>
      </c>
    </row>
    <row r="45819" spans="1:4">
      <c r="A45819" s="489" t="str">
        <f t="shared" si="715"/>
        <v>2394300186地域密着型通所介護</v>
      </c>
      <c r="B45819" s="489">
        <v>2394300186</v>
      </c>
      <c r="C45819" s="489" t="s">
        <v>161</v>
      </c>
      <c r="D45819" s="489" t="s">
        <v>13511</v>
      </c>
    </row>
    <row r="45820" spans="1:4">
      <c r="A45820" s="489" t="str">
        <f t="shared" si="715"/>
        <v>2394300194地域密着型通所介護</v>
      </c>
      <c r="B45820" s="489">
        <v>2394300194</v>
      </c>
      <c r="C45820" s="489" t="s">
        <v>161</v>
      </c>
      <c r="D45820" s="489" t="s">
        <v>13512</v>
      </c>
    </row>
    <row r="45821" spans="1:4">
      <c r="A45821" s="489" t="str">
        <f t="shared" si="715"/>
        <v>2394300194通所型サービス（独自）</v>
      </c>
      <c r="B45821" s="489">
        <v>2394300194</v>
      </c>
      <c r="C45821" s="489" t="s">
        <v>2570</v>
      </c>
      <c r="D45821" s="489" t="s">
        <v>13512</v>
      </c>
    </row>
    <row r="45822" spans="1:4">
      <c r="A45822" s="489" t="str">
        <f t="shared" si="715"/>
        <v>2394300210地域密着型通所介護</v>
      </c>
      <c r="B45822" s="489">
        <v>2394300210</v>
      </c>
      <c r="C45822" s="489" t="s">
        <v>161</v>
      </c>
      <c r="D45822" s="489" t="s">
        <v>13513</v>
      </c>
    </row>
    <row r="45823" spans="1:4">
      <c r="A45823" s="489" t="str">
        <f t="shared" si="715"/>
        <v>2394300210地域密着型通所介護</v>
      </c>
      <c r="B45823" s="489">
        <v>2394300210</v>
      </c>
      <c r="C45823" s="489" t="s">
        <v>161</v>
      </c>
      <c r="D45823" s="489" t="s">
        <v>13513</v>
      </c>
    </row>
    <row r="45824" spans="1:4">
      <c r="A45824" s="489" t="str">
        <f t="shared" si="715"/>
        <v>2394300210通所型サービス（独自）</v>
      </c>
      <c r="B45824" s="489">
        <v>2394300210</v>
      </c>
      <c r="C45824" s="489" t="s">
        <v>2570</v>
      </c>
      <c r="D45824" s="489" t="s">
        <v>13513</v>
      </c>
    </row>
    <row r="45825" spans="1:4">
      <c r="A45825" s="489" t="str">
        <f t="shared" si="715"/>
        <v>2394300210通所型サービス（独自）</v>
      </c>
      <c r="B45825" s="489">
        <v>2394300210</v>
      </c>
      <c r="C45825" s="489" t="s">
        <v>2570</v>
      </c>
      <c r="D45825" s="489" t="s">
        <v>13513</v>
      </c>
    </row>
    <row r="45826" spans="1:4">
      <c r="A45826" s="489" t="str">
        <f t="shared" ref="A45826:A45889" si="716">B45826&amp;C45826</f>
        <v>2394300228地域密着型通所介護</v>
      </c>
      <c r="B45826" s="489">
        <v>2394300228</v>
      </c>
      <c r="C45826" s="489" t="s">
        <v>161</v>
      </c>
      <c r="D45826" s="489" t="s">
        <v>10781</v>
      </c>
    </row>
    <row r="45827" spans="1:4">
      <c r="A45827" s="489" t="str">
        <f t="shared" si="716"/>
        <v>2394300228通所型サービス（独自）</v>
      </c>
      <c r="B45827" s="489">
        <v>2394300228</v>
      </c>
      <c r="C45827" s="489" t="s">
        <v>2570</v>
      </c>
      <c r="D45827" s="489" t="s">
        <v>10781</v>
      </c>
    </row>
    <row r="45828" spans="1:4">
      <c r="A45828" s="489" t="str">
        <f t="shared" si="716"/>
        <v>2394400010介護予防認知症対応型共同生活介護</v>
      </c>
      <c r="B45828" s="489">
        <v>2394400010</v>
      </c>
      <c r="C45828" s="489" t="s">
        <v>2088</v>
      </c>
      <c r="D45828" s="489" t="s">
        <v>13514</v>
      </c>
    </row>
    <row r="45829" spans="1:4">
      <c r="A45829" s="489" t="str">
        <f t="shared" si="716"/>
        <v>2394400010認知症対応型共同生活介護</v>
      </c>
      <c r="B45829" s="489">
        <v>2394400010</v>
      </c>
      <c r="C45829" s="489" t="s">
        <v>2087</v>
      </c>
      <c r="D45829" s="489" t="s">
        <v>13514</v>
      </c>
    </row>
    <row r="45830" spans="1:4">
      <c r="A45830" s="489" t="str">
        <f t="shared" si="716"/>
        <v>2394400028介護予防小規模多機能型居宅介護</v>
      </c>
      <c r="B45830" s="489">
        <v>2394400028</v>
      </c>
      <c r="C45830" s="489" t="s">
        <v>2518</v>
      </c>
      <c r="D45830" s="489" t="s">
        <v>13515</v>
      </c>
    </row>
    <row r="45831" spans="1:4">
      <c r="A45831" s="489" t="str">
        <f t="shared" si="716"/>
        <v>2394400028小規模多機能型居宅介護</v>
      </c>
      <c r="B45831" s="489">
        <v>2394400028</v>
      </c>
      <c r="C45831" s="489" t="s">
        <v>2082</v>
      </c>
      <c r="D45831" s="489" t="s">
        <v>13515</v>
      </c>
    </row>
    <row r="45832" spans="1:4">
      <c r="A45832" s="489" t="str">
        <f t="shared" si="716"/>
        <v>2394400036地域密着型介護老人福祉施設</v>
      </c>
      <c r="B45832" s="489">
        <v>2394400036</v>
      </c>
      <c r="C45832" s="489" t="s">
        <v>206</v>
      </c>
      <c r="D45832" s="489" t="s">
        <v>13516</v>
      </c>
    </row>
    <row r="45833" spans="1:4">
      <c r="A45833" s="489" t="str">
        <f t="shared" si="716"/>
        <v>2394400036地域密着型介護老人福祉施設</v>
      </c>
      <c r="B45833" s="489">
        <v>2394400036</v>
      </c>
      <c r="C45833" s="489" t="s">
        <v>206</v>
      </c>
      <c r="D45833" s="489" t="s">
        <v>13516</v>
      </c>
    </row>
    <row r="45834" spans="1:4">
      <c r="A45834" s="489" t="str">
        <f t="shared" si="716"/>
        <v>2394400044介護予防認知症対応型共同生活介護</v>
      </c>
      <c r="B45834" s="489">
        <v>2394400044</v>
      </c>
      <c r="C45834" s="489" t="s">
        <v>2088</v>
      </c>
      <c r="D45834" s="489" t="s">
        <v>13517</v>
      </c>
    </row>
    <row r="45835" spans="1:4">
      <c r="A45835" s="489" t="str">
        <f t="shared" si="716"/>
        <v>2394400044認知症対応型共同生活介護</v>
      </c>
      <c r="B45835" s="489">
        <v>2394400044</v>
      </c>
      <c r="C45835" s="489" t="s">
        <v>2087</v>
      </c>
      <c r="D45835" s="489" t="s">
        <v>13517</v>
      </c>
    </row>
    <row r="45836" spans="1:4">
      <c r="A45836" s="489" t="str">
        <f t="shared" si="716"/>
        <v>2394400051定期巡回･随時対応型訪問介護看護</v>
      </c>
      <c r="B45836" s="489">
        <v>2394400051</v>
      </c>
      <c r="C45836" s="489" t="s">
        <v>1919</v>
      </c>
      <c r="D45836" s="489" t="s">
        <v>13518</v>
      </c>
    </row>
    <row r="45837" spans="1:4">
      <c r="A45837" s="489" t="str">
        <f t="shared" si="716"/>
        <v>2394400051定期巡回･随時対応型訪問介護看護</v>
      </c>
      <c r="B45837" s="489">
        <v>2394400051</v>
      </c>
      <c r="C45837" s="489" t="s">
        <v>1919</v>
      </c>
      <c r="D45837" s="489" t="s">
        <v>13518</v>
      </c>
    </row>
    <row r="45838" spans="1:4">
      <c r="A45838" s="489" t="str">
        <f t="shared" si="716"/>
        <v>2394400069夜間対応型訪問介護</v>
      </c>
      <c r="B45838" s="489">
        <v>2394400069</v>
      </c>
      <c r="C45838" s="489" t="s">
        <v>145</v>
      </c>
      <c r="D45838" s="489" t="s">
        <v>13519</v>
      </c>
    </row>
    <row r="45839" spans="1:4">
      <c r="A45839" s="489" t="str">
        <f t="shared" si="716"/>
        <v>2394500017介護予防認知症対応型共同生活介護（短期利用型）</v>
      </c>
      <c r="B45839" s="489">
        <v>2394500017</v>
      </c>
      <c r="C45839" s="489" t="s">
        <v>19398</v>
      </c>
      <c r="D45839" s="489" t="s">
        <v>13520</v>
      </c>
    </row>
    <row r="45840" spans="1:4">
      <c r="A45840" s="489" t="str">
        <f t="shared" si="716"/>
        <v>2394500017介護予防認知症対応型共同生活介護</v>
      </c>
      <c r="B45840" s="489">
        <v>2394500017</v>
      </c>
      <c r="C45840" s="489" t="s">
        <v>2088</v>
      </c>
      <c r="D45840" s="489" t="s">
        <v>13520</v>
      </c>
    </row>
    <row r="45841" spans="1:4">
      <c r="A45841" s="489" t="str">
        <f t="shared" si="716"/>
        <v>2394500017認知症対応型共同生活介護（短期利用型）</v>
      </c>
      <c r="B45841" s="489">
        <v>2394500017</v>
      </c>
      <c r="C45841" s="489" t="s">
        <v>19399</v>
      </c>
      <c r="D45841" s="489" t="s">
        <v>13520</v>
      </c>
    </row>
    <row r="45842" spans="1:4">
      <c r="A45842" s="489" t="str">
        <f t="shared" si="716"/>
        <v>2394500017認知症対応型共同生活介護</v>
      </c>
      <c r="B45842" s="489">
        <v>2394500017</v>
      </c>
      <c r="C45842" s="489" t="s">
        <v>2087</v>
      </c>
      <c r="D45842" s="489" t="s">
        <v>13520</v>
      </c>
    </row>
    <row r="45843" spans="1:4">
      <c r="A45843" s="489" t="str">
        <f t="shared" si="716"/>
        <v>2394500025介護予防小規模多機能型居宅介護（短期利用型）</v>
      </c>
      <c r="B45843" s="489">
        <v>2394500025</v>
      </c>
      <c r="C45843" s="489" t="s">
        <v>19400</v>
      </c>
      <c r="D45843" s="489" t="s">
        <v>13521</v>
      </c>
    </row>
    <row r="45844" spans="1:4">
      <c r="A45844" s="489" t="str">
        <f t="shared" si="716"/>
        <v>2394500025介護予防小規模多機能型居宅介護</v>
      </c>
      <c r="B45844" s="489">
        <v>2394500025</v>
      </c>
      <c r="C45844" s="489" t="s">
        <v>2518</v>
      </c>
      <c r="D45844" s="489" t="s">
        <v>13521</v>
      </c>
    </row>
    <row r="45845" spans="1:4">
      <c r="A45845" s="489" t="str">
        <f t="shared" si="716"/>
        <v>2394500025小規模多機能型居宅介護（短期利用型）</v>
      </c>
      <c r="B45845" s="489">
        <v>2394500025</v>
      </c>
      <c r="C45845" s="489" t="s">
        <v>19401</v>
      </c>
      <c r="D45845" s="489" t="s">
        <v>13521</v>
      </c>
    </row>
    <row r="45846" spans="1:4">
      <c r="A45846" s="489" t="str">
        <f t="shared" si="716"/>
        <v>2394500025小規模多機能型居宅介護</v>
      </c>
      <c r="B45846" s="489">
        <v>2394500025</v>
      </c>
      <c r="C45846" s="489" t="s">
        <v>2082</v>
      </c>
      <c r="D45846" s="489" t="s">
        <v>13521</v>
      </c>
    </row>
    <row r="45847" spans="1:4">
      <c r="A45847" s="489" t="str">
        <f t="shared" si="716"/>
        <v>2394500033地域密着型介護老人福祉施設</v>
      </c>
      <c r="B45847" s="489">
        <v>2394500033</v>
      </c>
      <c r="C45847" s="489" t="s">
        <v>206</v>
      </c>
      <c r="D45847" s="489" t="s">
        <v>13522</v>
      </c>
    </row>
    <row r="45848" spans="1:4">
      <c r="A45848" s="489" t="str">
        <f t="shared" si="716"/>
        <v>2394500041介護予防認知症対応型共同生活介護</v>
      </c>
      <c r="B45848" s="489">
        <v>2394500041</v>
      </c>
      <c r="C45848" s="489" t="s">
        <v>2088</v>
      </c>
      <c r="D45848" s="489" t="s">
        <v>13523</v>
      </c>
    </row>
    <row r="45849" spans="1:4">
      <c r="A45849" s="489" t="str">
        <f t="shared" si="716"/>
        <v>2394500041認知症対応型共同生活介護</v>
      </c>
      <c r="B45849" s="489">
        <v>2394500041</v>
      </c>
      <c r="C45849" s="489" t="s">
        <v>2087</v>
      </c>
      <c r="D45849" s="489" t="s">
        <v>13523</v>
      </c>
    </row>
    <row r="45850" spans="1:4">
      <c r="A45850" s="489" t="str">
        <f t="shared" si="716"/>
        <v>2394500058介護予防認知症対応型共同生活介護</v>
      </c>
      <c r="B45850" s="489">
        <v>2394500058</v>
      </c>
      <c r="C45850" s="489" t="s">
        <v>2088</v>
      </c>
      <c r="D45850" s="489" t="s">
        <v>13524</v>
      </c>
    </row>
    <row r="45851" spans="1:4">
      <c r="A45851" s="489" t="str">
        <f t="shared" si="716"/>
        <v>2394500058認知症対応型共同生活介護</v>
      </c>
      <c r="B45851" s="489">
        <v>2394500058</v>
      </c>
      <c r="C45851" s="489" t="s">
        <v>2087</v>
      </c>
      <c r="D45851" s="489" t="s">
        <v>13524</v>
      </c>
    </row>
    <row r="45852" spans="1:4">
      <c r="A45852" s="489" t="str">
        <f t="shared" si="716"/>
        <v>2394600031地域密着型介護老人福祉施設</v>
      </c>
      <c r="B45852" s="489">
        <v>2394600031</v>
      </c>
      <c r="C45852" s="489" t="s">
        <v>206</v>
      </c>
      <c r="D45852" s="489" t="s">
        <v>13525</v>
      </c>
    </row>
    <row r="45853" spans="1:4">
      <c r="A45853" s="489" t="str">
        <f t="shared" si="716"/>
        <v>2394600049定期巡回･随時対応型訪問介護看護</v>
      </c>
      <c r="B45853" s="489">
        <v>2394600049</v>
      </c>
      <c r="C45853" s="489" t="s">
        <v>1919</v>
      </c>
      <c r="D45853" s="489" t="s">
        <v>13526</v>
      </c>
    </row>
    <row r="45854" spans="1:4">
      <c r="A45854" s="489" t="str">
        <f t="shared" si="716"/>
        <v>2394600056介護予防認知症対応型共同生活介護</v>
      </c>
      <c r="B45854" s="489">
        <v>2394600056</v>
      </c>
      <c r="C45854" s="489" t="s">
        <v>2088</v>
      </c>
      <c r="D45854" s="489" t="s">
        <v>13527</v>
      </c>
    </row>
    <row r="45855" spans="1:4">
      <c r="A45855" s="489" t="str">
        <f t="shared" si="716"/>
        <v>2394600056認知症対応型共同生活介護</v>
      </c>
      <c r="B45855" s="489">
        <v>2394600056</v>
      </c>
      <c r="C45855" s="489" t="s">
        <v>2087</v>
      </c>
      <c r="D45855" s="489" t="s">
        <v>13527</v>
      </c>
    </row>
    <row r="45856" spans="1:4">
      <c r="A45856" s="489" t="str">
        <f t="shared" si="716"/>
        <v>2394600064地域密着型介護老人福祉施設</v>
      </c>
      <c r="B45856" s="489">
        <v>2394600064</v>
      </c>
      <c r="C45856" s="489" t="s">
        <v>206</v>
      </c>
      <c r="D45856" s="489" t="s">
        <v>13528</v>
      </c>
    </row>
    <row r="45857" spans="1:4">
      <c r="A45857" s="489" t="str">
        <f t="shared" si="716"/>
        <v>2394600072地域密着型通所介護</v>
      </c>
      <c r="B45857" s="489">
        <v>2394600072</v>
      </c>
      <c r="C45857" s="489" t="s">
        <v>161</v>
      </c>
      <c r="D45857" s="489" t="s">
        <v>13529</v>
      </c>
    </row>
    <row r="45858" spans="1:4">
      <c r="A45858" s="489" t="str">
        <f t="shared" si="716"/>
        <v>2394600072通所型サービス（独自）</v>
      </c>
      <c r="B45858" s="489">
        <v>2394600072</v>
      </c>
      <c r="C45858" s="489" t="s">
        <v>2570</v>
      </c>
      <c r="D45858" s="489" t="s">
        <v>13529</v>
      </c>
    </row>
    <row r="45859" spans="1:4">
      <c r="A45859" s="489" t="str">
        <f t="shared" si="716"/>
        <v>2394600080介護予防認知症対応型共同生活介護</v>
      </c>
      <c r="B45859" s="489">
        <v>2394600080</v>
      </c>
      <c r="C45859" s="489" t="s">
        <v>2088</v>
      </c>
      <c r="D45859" s="489" t="s">
        <v>13530</v>
      </c>
    </row>
    <row r="45860" spans="1:4">
      <c r="A45860" s="489" t="str">
        <f t="shared" si="716"/>
        <v>2394600080認知症対応型共同生活介護</v>
      </c>
      <c r="B45860" s="489">
        <v>2394600080</v>
      </c>
      <c r="C45860" s="489" t="s">
        <v>2087</v>
      </c>
      <c r="D45860" s="489" t="s">
        <v>13530</v>
      </c>
    </row>
    <row r="45861" spans="1:4">
      <c r="A45861" s="489" t="str">
        <f t="shared" si="716"/>
        <v>2394700013介護予防小規模多機能型居宅介護</v>
      </c>
      <c r="B45861" s="489">
        <v>2394700013</v>
      </c>
      <c r="C45861" s="489" t="s">
        <v>2518</v>
      </c>
      <c r="D45861" s="489" t="s">
        <v>13531</v>
      </c>
    </row>
    <row r="45862" spans="1:4">
      <c r="A45862" s="489" t="str">
        <f t="shared" si="716"/>
        <v>2394700013小規模多機能型居宅介護</v>
      </c>
      <c r="B45862" s="489">
        <v>2394700013</v>
      </c>
      <c r="C45862" s="489" t="s">
        <v>2082</v>
      </c>
      <c r="D45862" s="489" t="s">
        <v>13531</v>
      </c>
    </row>
    <row r="45863" spans="1:4">
      <c r="A45863" s="489" t="str">
        <f t="shared" si="716"/>
        <v>2394700021介護予防小規模多機能型居宅介護</v>
      </c>
      <c r="B45863" s="489">
        <v>2394700021</v>
      </c>
      <c r="C45863" s="489" t="s">
        <v>2518</v>
      </c>
      <c r="D45863" s="489" t="s">
        <v>13532</v>
      </c>
    </row>
    <row r="45864" spans="1:4">
      <c r="A45864" s="489" t="str">
        <f t="shared" si="716"/>
        <v>2394700021小規模多機能型居宅介護</v>
      </c>
      <c r="B45864" s="489">
        <v>2394700021</v>
      </c>
      <c r="C45864" s="489" t="s">
        <v>2082</v>
      </c>
      <c r="D45864" s="489" t="s">
        <v>13532</v>
      </c>
    </row>
    <row r="45865" spans="1:4">
      <c r="A45865" s="489" t="str">
        <f t="shared" si="716"/>
        <v>2394700039介護予防認知症対応型共同生活介護</v>
      </c>
      <c r="B45865" s="489">
        <v>2394700039</v>
      </c>
      <c r="C45865" s="489" t="s">
        <v>2088</v>
      </c>
      <c r="D45865" s="489" t="s">
        <v>13533</v>
      </c>
    </row>
    <row r="45866" spans="1:4">
      <c r="A45866" s="489" t="str">
        <f t="shared" si="716"/>
        <v>2394700039認知症対応型共同生活介護</v>
      </c>
      <c r="B45866" s="489">
        <v>2394700039</v>
      </c>
      <c r="C45866" s="489" t="s">
        <v>2087</v>
      </c>
      <c r="D45866" s="489" t="s">
        <v>13533</v>
      </c>
    </row>
    <row r="45867" spans="1:4">
      <c r="A45867" s="489" t="str">
        <f t="shared" si="716"/>
        <v>2394700047介護予防認知症対応型共同生活介護</v>
      </c>
      <c r="B45867" s="489">
        <v>2394700047</v>
      </c>
      <c r="C45867" s="489" t="s">
        <v>2088</v>
      </c>
      <c r="D45867" s="489" t="s">
        <v>13534</v>
      </c>
    </row>
    <row r="45868" spans="1:4">
      <c r="A45868" s="489" t="str">
        <f t="shared" si="716"/>
        <v>2394700047認知症対応型共同生活介護</v>
      </c>
      <c r="B45868" s="489">
        <v>2394700047</v>
      </c>
      <c r="C45868" s="489" t="s">
        <v>2087</v>
      </c>
      <c r="D45868" s="489" t="s">
        <v>13534</v>
      </c>
    </row>
    <row r="45869" spans="1:4">
      <c r="A45869" s="489" t="str">
        <f t="shared" si="716"/>
        <v>2394700054地域密着型通所介護</v>
      </c>
      <c r="B45869" s="489">
        <v>2394700054</v>
      </c>
      <c r="C45869" s="489" t="s">
        <v>161</v>
      </c>
      <c r="D45869" s="489" t="s">
        <v>11390</v>
      </c>
    </row>
    <row r="45870" spans="1:4">
      <c r="A45870" s="489" t="str">
        <f t="shared" si="716"/>
        <v>2394700062介護予防認知症対応型通所介護</v>
      </c>
      <c r="B45870" s="489">
        <v>2394700062</v>
      </c>
      <c r="C45870" s="489" t="s">
        <v>2517</v>
      </c>
      <c r="D45870" s="489" t="s">
        <v>13535</v>
      </c>
    </row>
    <row r="45871" spans="1:4">
      <c r="A45871" s="489" t="str">
        <f t="shared" si="716"/>
        <v>2394700062認知症対応型通所介護</v>
      </c>
      <c r="B45871" s="489">
        <v>2394700062</v>
      </c>
      <c r="C45871" s="489" t="s">
        <v>2516</v>
      </c>
      <c r="D45871" s="489" t="s">
        <v>13535</v>
      </c>
    </row>
    <row r="45872" spans="1:4">
      <c r="A45872" s="489" t="str">
        <f t="shared" si="716"/>
        <v>2394700070定期巡回･随時対応型訪問介護看護</v>
      </c>
      <c r="B45872" s="489">
        <v>2394700070</v>
      </c>
      <c r="C45872" s="489" t="s">
        <v>1919</v>
      </c>
      <c r="D45872" s="489" t="s">
        <v>13536</v>
      </c>
    </row>
    <row r="45873" spans="1:4">
      <c r="A45873" s="489" t="str">
        <f t="shared" si="716"/>
        <v>2394800011介護予防認知症対応型共同生活介護（短期利用型）</v>
      </c>
      <c r="B45873" s="489">
        <v>2394800011</v>
      </c>
      <c r="C45873" s="489" t="s">
        <v>19398</v>
      </c>
      <c r="D45873" s="489" t="s">
        <v>13537</v>
      </c>
    </row>
    <row r="45874" spans="1:4">
      <c r="A45874" s="489" t="str">
        <f t="shared" si="716"/>
        <v>2394800011介護予防認知症対応型共同生活介護</v>
      </c>
      <c r="B45874" s="489">
        <v>2394800011</v>
      </c>
      <c r="C45874" s="489" t="s">
        <v>2088</v>
      </c>
      <c r="D45874" s="489" t="s">
        <v>13537</v>
      </c>
    </row>
    <row r="45875" spans="1:4">
      <c r="A45875" s="489" t="str">
        <f t="shared" si="716"/>
        <v>2394800011認知症対応型共同生活介護（短期利用型）</v>
      </c>
      <c r="B45875" s="489">
        <v>2394800011</v>
      </c>
      <c r="C45875" s="489" t="s">
        <v>19399</v>
      </c>
      <c r="D45875" s="489" t="s">
        <v>13537</v>
      </c>
    </row>
    <row r="45876" spans="1:4">
      <c r="A45876" s="489" t="str">
        <f t="shared" si="716"/>
        <v>2394800011認知症対応型共同生活介護</v>
      </c>
      <c r="B45876" s="489">
        <v>2394800011</v>
      </c>
      <c r="C45876" s="489" t="s">
        <v>2087</v>
      </c>
      <c r="D45876" s="489" t="s">
        <v>13537</v>
      </c>
    </row>
    <row r="45877" spans="1:4">
      <c r="A45877" s="489" t="str">
        <f t="shared" si="716"/>
        <v>2394800029地域密着型介護老人福祉施設</v>
      </c>
      <c r="B45877" s="489">
        <v>2394800029</v>
      </c>
      <c r="C45877" s="489" t="s">
        <v>206</v>
      </c>
      <c r="D45877" s="489" t="s">
        <v>13538</v>
      </c>
    </row>
    <row r="45878" spans="1:4">
      <c r="A45878" s="489" t="str">
        <f t="shared" si="716"/>
        <v>2394800037介護予防小規模多機能型居宅介護</v>
      </c>
      <c r="B45878" s="489">
        <v>2394800037</v>
      </c>
      <c r="C45878" s="489" t="s">
        <v>2518</v>
      </c>
      <c r="D45878" s="489" t="s">
        <v>13539</v>
      </c>
    </row>
    <row r="45879" spans="1:4">
      <c r="A45879" s="489" t="str">
        <f t="shared" si="716"/>
        <v>2394800037小規模多機能型居宅介護</v>
      </c>
      <c r="B45879" s="489">
        <v>2394800037</v>
      </c>
      <c r="C45879" s="489" t="s">
        <v>2082</v>
      </c>
      <c r="D45879" s="489" t="s">
        <v>13539</v>
      </c>
    </row>
    <row r="45880" spans="1:4">
      <c r="A45880" s="489" t="str">
        <f t="shared" si="716"/>
        <v>2394800045介護予防認知症対応型共同生活介護</v>
      </c>
      <c r="B45880" s="489">
        <v>2394800045</v>
      </c>
      <c r="C45880" s="489" t="s">
        <v>2088</v>
      </c>
      <c r="D45880" s="489" t="s">
        <v>13540</v>
      </c>
    </row>
    <row r="45881" spans="1:4">
      <c r="A45881" s="489" t="str">
        <f t="shared" si="716"/>
        <v>2394800045認知症対応型共同生活介護</v>
      </c>
      <c r="B45881" s="489">
        <v>2394800045</v>
      </c>
      <c r="C45881" s="489" t="s">
        <v>2087</v>
      </c>
      <c r="D45881" s="489" t="s">
        <v>13540</v>
      </c>
    </row>
    <row r="45882" spans="1:4">
      <c r="A45882" s="489" t="str">
        <f t="shared" si="716"/>
        <v>2394800052介護予防認知症対応型共同生活介護（短期利用型）</v>
      </c>
      <c r="B45882" s="489">
        <v>2394800052</v>
      </c>
      <c r="C45882" s="489" t="s">
        <v>19398</v>
      </c>
      <c r="D45882" s="489" t="s">
        <v>13541</v>
      </c>
    </row>
    <row r="45883" spans="1:4">
      <c r="A45883" s="489" t="str">
        <f t="shared" si="716"/>
        <v>2394800052介護予防認知症対応型共同生活介護</v>
      </c>
      <c r="B45883" s="489">
        <v>2394800052</v>
      </c>
      <c r="C45883" s="489" t="s">
        <v>2088</v>
      </c>
      <c r="D45883" s="489" t="s">
        <v>13541</v>
      </c>
    </row>
    <row r="45884" spans="1:4">
      <c r="A45884" s="489" t="str">
        <f t="shared" si="716"/>
        <v>2394800052認知症対応型共同生活介護（短期利用型）</v>
      </c>
      <c r="B45884" s="489">
        <v>2394800052</v>
      </c>
      <c r="C45884" s="489" t="s">
        <v>19399</v>
      </c>
      <c r="D45884" s="489" t="s">
        <v>13541</v>
      </c>
    </row>
    <row r="45885" spans="1:4">
      <c r="A45885" s="489" t="str">
        <f t="shared" si="716"/>
        <v>2394800052認知症対応型共同生活介護</v>
      </c>
      <c r="B45885" s="489">
        <v>2394800052</v>
      </c>
      <c r="C45885" s="489" t="s">
        <v>2087</v>
      </c>
      <c r="D45885" s="489" t="s">
        <v>13541</v>
      </c>
    </row>
    <row r="45886" spans="1:4">
      <c r="A45886" s="489" t="str">
        <f t="shared" si="716"/>
        <v>2394800060地域密着型通所介護</v>
      </c>
      <c r="B45886" s="489">
        <v>2394800060</v>
      </c>
      <c r="C45886" s="489" t="s">
        <v>161</v>
      </c>
      <c r="D45886" s="489" t="s">
        <v>11431</v>
      </c>
    </row>
    <row r="45887" spans="1:4">
      <c r="A45887" s="489" t="str">
        <f t="shared" si="716"/>
        <v>2394800060地域密着型通所介護</v>
      </c>
      <c r="B45887" s="489">
        <v>2394800060</v>
      </c>
      <c r="C45887" s="489" t="s">
        <v>161</v>
      </c>
      <c r="D45887" s="489" t="s">
        <v>11431</v>
      </c>
    </row>
    <row r="45888" spans="1:4">
      <c r="A45888" s="489" t="str">
        <f t="shared" si="716"/>
        <v>2394800060通所型サービス（独自）</v>
      </c>
      <c r="B45888" s="489">
        <v>2394800060</v>
      </c>
      <c r="C45888" s="489" t="s">
        <v>2570</v>
      </c>
      <c r="D45888" s="489" t="s">
        <v>11431</v>
      </c>
    </row>
    <row r="45889" spans="1:4">
      <c r="A45889" s="489" t="str">
        <f t="shared" si="716"/>
        <v>2394800102介護予防認知症対応型共同生活介護</v>
      </c>
      <c r="B45889" s="489">
        <v>2394800102</v>
      </c>
      <c r="C45889" s="489" t="s">
        <v>2088</v>
      </c>
      <c r="D45889" s="489" t="s">
        <v>13542</v>
      </c>
    </row>
    <row r="45890" spans="1:4">
      <c r="A45890" s="489" t="str">
        <f t="shared" ref="A45890:A45953" si="717">B45890&amp;C45890</f>
        <v>2394800102認知症対応型共同生活介護</v>
      </c>
      <c r="B45890" s="489">
        <v>2394800102</v>
      </c>
      <c r="C45890" s="489" t="s">
        <v>2087</v>
      </c>
      <c r="D45890" s="489" t="s">
        <v>13542</v>
      </c>
    </row>
    <row r="45891" spans="1:4">
      <c r="A45891" s="489" t="str">
        <f t="shared" si="717"/>
        <v>2394800110地域密着型通所介護</v>
      </c>
      <c r="B45891" s="489">
        <v>2394800110</v>
      </c>
      <c r="C45891" s="489" t="s">
        <v>161</v>
      </c>
      <c r="D45891" s="489" t="s">
        <v>13543</v>
      </c>
    </row>
    <row r="45892" spans="1:4">
      <c r="A45892" s="489" t="str">
        <f t="shared" si="717"/>
        <v>2394800110通所型サービス（独自）</v>
      </c>
      <c r="B45892" s="489">
        <v>2394800110</v>
      </c>
      <c r="C45892" s="489" t="s">
        <v>2570</v>
      </c>
      <c r="D45892" s="489" t="s">
        <v>13543</v>
      </c>
    </row>
    <row r="45893" spans="1:4">
      <c r="A45893" s="489" t="str">
        <f t="shared" si="717"/>
        <v>2394800128地域密着型通所介護</v>
      </c>
      <c r="B45893" s="489">
        <v>2394800128</v>
      </c>
      <c r="C45893" s="489" t="s">
        <v>161</v>
      </c>
      <c r="D45893" s="489" t="s">
        <v>13544</v>
      </c>
    </row>
    <row r="45894" spans="1:4">
      <c r="A45894" s="489" t="str">
        <f t="shared" si="717"/>
        <v>2394800128地域密着型通所介護</v>
      </c>
      <c r="B45894" s="489">
        <v>2394800128</v>
      </c>
      <c r="C45894" s="489" t="s">
        <v>161</v>
      </c>
      <c r="D45894" s="489" t="s">
        <v>13544</v>
      </c>
    </row>
    <row r="45895" spans="1:4">
      <c r="A45895" s="489" t="str">
        <f t="shared" si="717"/>
        <v>2394800128通所型サービス（独自）</v>
      </c>
      <c r="B45895" s="489">
        <v>2394800128</v>
      </c>
      <c r="C45895" s="489" t="s">
        <v>2570</v>
      </c>
      <c r="D45895" s="489" t="s">
        <v>13544</v>
      </c>
    </row>
    <row r="45896" spans="1:4">
      <c r="A45896" s="489" t="str">
        <f t="shared" si="717"/>
        <v>2394800128通所型サービス（独自）</v>
      </c>
      <c r="B45896" s="489">
        <v>2394800128</v>
      </c>
      <c r="C45896" s="489" t="s">
        <v>2570</v>
      </c>
      <c r="D45896" s="489" t="s">
        <v>13544</v>
      </c>
    </row>
    <row r="45897" spans="1:4">
      <c r="A45897" s="489" t="str">
        <f t="shared" si="717"/>
        <v>2394900027介護予防小規模多機能型居宅介護</v>
      </c>
      <c r="B45897" s="489">
        <v>2394900027</v>
      </c>
      <c r="C45897" s="489" t="s">
        <v>2518</v>
      </c>
      <c r="D45897" s="489" t="s">
        <v>13545</v>
      </c>
    </row>
    <row r="45898" spans="1:4">
      <c r="A45898" s="489" t="str">
        <f t="shared" si="717"/>
        <v>2394900027小規模多機能型居宅介護</v>
      </c>
      <c r="B45898" s="489">
        <v>2394900027</v>
      </c>
      <c r="C45898" s="489" t="s">
        <v>2082</v>
      </c>
      <c r="D45898" s="489" t="s">
        <v>13545</v>
      </c>
    </row>
    <row r="45899" spans="1:4">
      <c r="A45899" s="489" t="str">
        <f t="shared" si="717"/>
        <v>2394900035介護予防小規模多機能型居宅介護</v>
      </c>
      <c r="B45899" s="489">
        <v>2394900035</v>
      </c>
      <c r="C45899" s="489" t="s">
        <v>2518</v>
      </c>
      <c r="D45899" s="489" t="s">
        <v>13546</v>
      </c>
    </row>
    <row r="45900" spans="1:4">
      <c r="A45900" s="489" t="str">
        <f t="shared" si="717"/>
        <v>2394900035介護予防認知症対応型共同生活介護</v>
      </c>
      <c r="B45900" s="489">
        <v>2394900035</v>
      </c>
      <c r="C45900" s="489" t="s">
        <v>2088</v>
      </c>
      <c r="D45900" s="489" t="s">
        <v>13546</v>
      </c>
    </row>
    <row r="45901" spans="1:4">
      <c r="A45901" s="489" t="str">
        <f t="shared" si="717"/>
        <v>2394900035小規模多機能型居宅介護</v>
      </c>
      <c r="B45901" s="489">
        <v>2394900035</v>
      </c>
      <c r="C45901" s="489" t="s">
        <v>2082</v>
      </c>
      <c r="D45901" s="489" t="s">
        <v>13546</v>
      </c>
    </row>
    <row r="45902" spans="1:4">
      <c r="A45902" s="489" t="str">
        <f t="shared" si="717"/>
        <v>2394900035認知症対応型共同生活介護</v>
      </c>
      <c r="B45902" s="489">
        <v>2394900035</v>
      </c>
      <c r="C45902" s="489" t="s">
        <v>2087</v>
      </c>
      <c r="D45902" s="489" t="s">
        <v>13546</v>
      </c>
    </row>
    <row r="45903" spans="1:4">
      <c r="A45903" s="489" t="str">
        <f t="shared" si="717"/>
        <v>2394900043地域密着型介護老人福祉施設</v>
      </c>
      <c r="B45903" s="489">
        <v>2394900043</v>
      </c>
      <c r="C45903" s="489" t="s">
        <v>206</v>
      </c>
      <c r="D45903" s="489" t="s">
        <v>13547</v>
      </c>
    </row>
    <row r="45904" spans="1:4">
      <c r="A45904" s="489" t="str">
        <f t="shared" si="717"/>
        <v>2394900050定期巡回･随時対応型訪問介護看護</v>
      </c>
      <c r="B45904" s="489">
        <v>2394900050</v>
      </c>
      <c r="C45904" s="489" t="s">
        <v>1919</v>
      </c>
      <c r="D45904" s="489" t="s">
        <v>13548</v>
      </c>
    </row>
    <row r="45905" spans="1:4">
      <c r="A45905" s="489" t="str">
        <f t="shared" si="717"/>
        <v>2394900068介護予防認知症対応型通所介護</v>
      </c>
      <c r="B45905" s="489">
        <v>2394900068</v>
      </c>
      <c r="C45905" s="489" t="s">
        <v>2517</v>
      </c>
      <c r="D45905" s="489" t="s">
        <v>13549</v>
      </c>
    </row>
    <row r="45906" spans="1:4">
      <c r="A45906" s="489" t="str">
        <f t="shared" si="717"/>
        <v>2394900068地域密着型通所介護</v>
      </c>
      <c r="B45906" s="489">
        <v>2394900068</v>
      </c>
      <c r="C45906" s="489" t="s">
        <v>161</v>
      </c>
      <c r="D45906" s="489" t="s">
        <v>13549</v>
      </c>
    </row>
    <row r="45907" spans="1:4">
      <c r="A45907" s="489" t="str">
        <f t="shared" si="717"/>
        <v>2394900068地域密着型通所介護</v>
      </c>
      <c r="B45907" s="489">
        <v>2394900068</v>
      </c>
      <c r="C45907" s="489" t="s">
        <v>161</v>
      </c>
      <c r="D45907" s="489" t="s">
        <v>13549</v>
      </c>
    </row>
    <row r="45908" spans="1:4">
      <c r="A45908" s="489" t="str">
        <f t="shared" si="717"/>
        <v>2394900068通所型サービス（独自）</v>
      </c>
      <c r="B45908" s="489">
        <v>2394900068</v>
      </c>
      <c r="C45908" s="489" t="s">
        <v>2570</v>
      </c>
      <c r="D45908" s="489" t="s">
        <v>13549</v>
      </c>
    </row>
    <row r="45909" spans="1:4">
      <c r="A45909" s="489" t="str">
        <f t="shared" si="717"/>
        <v>2394900068通所型サービス（独自）</v>
      </c>
      <c r="B45909" s="489">
        <v>2394900068</v>
      </c>
      <c r="C45909" s="489" t="s">
        <v>2570</v>
      </c>
      <c r="D45909" s="489" t="s">
        <v>13549</v>
      </c>
    </row>
    <row r="45910" spans="1:4">
      <c r="A45910" s="489" t="str">
        <f t="shared" si="717"/>
        <v>2394900068通所型サービス（独自／定率）</v>
      </c>
      <c r="B45910" s="489">
        <v>2394900068</v>
      </c>
      <c r="C45910" s="489" t="s">
        <v>2567</v>
      </c>
      <c r="D45910" s="489" t="s">
        <v>13549</v>
      </c>
    </row>
    <row r="45911" spans="1:4">
      <c r="A45911" s="489" t="str">
        <f t="shared" si="717"/>
        <v>2394900068認知症対応型通所介護</v>
      </c>
      <c r="B45911" s="489">
        <v>2394900068</v>
      </c>
      <c r="C45911" s="489" t="s">
        <v>2516</v>
      </c>
      <c r="D45911" s="489" t="s">
        <v>13549</v>
      </c>
    </row>
    <row r="45912" spans="1:4">
      <c r="A45912" s="489" t="str">
        <f t="shared" si="717"/>
        <v>2394900084地域密着型通所介護</v>
      </c>
      <c r="B45912" s="489">
        <v>2394900084</v>
      </c>
      <c r="C45912" s="489" t="s">
        <v>161</v>
      </c>
      <c r="D45912" s="489" t="s">
        <v>13550</v>
      </c>
    </row>
    <row r="45913" spans="1:4">
      <c r="A45913" s="489" t="str">
        <f t="shared" si="717"/>
        <v>2394900092介護予防認知症対応型共同生活介護（短期利用型）</v>
      </c>
      <c r="B45913" s="489">
        <v>2394900092</v>
      </c>
      <c r="C45913" s="489" t="s">
        <v>19398</v>
      </c>
      <c r="D45913" s="489" t="s">
        <v>11462</v>
      </c>
    </row>
    <row r="45914" spans="1:4">
      <c r="A45914" s="489" t="str">
        <f t="shared" si="717"/>
        <v>2394900092介護予防認知症対応型共同生活介護</v>
      </c>
      <c r="B45914" s="489">
        <v>2394900092</v>
      </c>
      <c r="C45914" s="489" t="s">
        <v>2088</v>
      </c>
      <c r="D45914" s="489" t="s">
        <v>11462</v>
      </c>
    </row>
    <row r="45915" spans="1:4">
      <c r="A45915" s="489" t="str">
        <f t="shared" si="717"/>
        <v>2394900092認知症対応型共同生活介護（短期利用型）</v>
      </c>
      <c r="B45915" s="489">
        <v>2394900092</v>
      </c>
      <c r="C45915" s="489" t="s">
        <v>19399</v>
      </c>
      <c r="D45915" s="489" t="s">
        <v>11462</v>
      </c>
    </row>
    <row r="45916" spans="1:4">
      <c r="A45916" s="489" t="str">
        <f t="shared" si="717"/>
        <v>2394900092認知症対応型共同生活介護</v>
      </c>
      <c r="B45916" s="489">
        <v>2394900092</v>
      </c>
      <c r="C45916" s="489" t="s">
        <v>2087</v>
      </c>
      <c r="D45916" s="489" t="s">
        <v>11462</v>
      </c>
    </row>
    <row r="45917" spans="1:4">
      <c r="A45917" s="489" t="str">
        <f t="shared" si="717"/>
        <v>2394900100地域密着型通所介護</v>
      </c>
      <c r="B45917" s="489">
        <v>2394900100</v>
      </c>
      <c r="C45917" s="489" t="s">
        <v>161</v>
      </c>
      <c r="D45917" s="489" t="s">
        <v>13551</v>
      </c>
    </row>
    <row r="45918" spans="1:4">
      <c r="A45918" s="489" t="str">
        <f t="shared" si="717"/>
        <v>2394900100通所型サービス（独自）</v>
      </c>
      <c r="B45918" s="489">
        <v>2394900100</v>
      </c>
      <c r="C45918" s="489" t="s">
        <v>2570</v>
      </c>
      <c r="D45918" s="489" t="s">
        <v>13551</v>
      </c>
    </row>
    <row r="45919" spans="1:4">
      <c r="A45919" s="489" t="str">
        <f t="shared" si="717"/>
        <v>2394900118地域密着型通所介護</v>
      </c>
      <c r="B45919" s="489">
        <v>2394900118</v>
      </c>
      <c r="C45919" s="489" t="s">
        <v>161</v>
      </c>
      <c r="D45919" s="489" t="s">
        <v>13552</v>
      </c>
    </row>
    <row r="45920" spans="1:4">
      <c r="A45920" s="489" t="str">
        <f t="shared" si="717"/>
        <v>2394900118通所型サービス（独自）</v>
      </c>
      <c r="B45920" s="489">
        <v>2394900118</v>
      </c>
      <c r="C45920" s="489" t="s">
        <v>2570</v>
      </c>
      <c r="D45920" s="489" t="s">
        <v>13552</v>
      </c>
    </row>
    <row r="45921" spans="1:4">
      <c r="A45921" s="489" t="str">
        <f t="shared" si="717"/>
        <v>2394900118通所型サービス（独自／定率）</v>
      </c>
      <c r="B45921" s="489">
        <v>2394900118</v>
      </c>
      <c r="C45921" s="489" t="s">
        <v>2567</v>
      </c>
      <c r="D45921" s="489" t="s">
        <v>13552</v>
      </c>
    </row>
    <row r="45922" spans="1:4">
      <c r="A45922" s="489" t="str">
        <f t="shared" si="717"/>
        <v>2395000025介護予防小規模多機能型居宅介護（短期利用型）</v>
      </c>
      <c r="B45922" s="489">
        <v>2395000025</v>
      </c>
      <c r="C45922" s="489" t="s">
        <v>19400</v>
      </c>
      <c r="D45922" s="489" t="s">
        <v>13553</v>
      </c>
    </row>
    <row r="45923" spans="1:4">
      <c r="A45923" s="489" t="str">
        <f t="shared" si="717"/>
        <v>2395000025介護予防小規模多機能型居宅介護</v>
      </c>
      <c r="B45923" s="489">
        <v>2395000025</v>
      </c>
      <c r="C45923" s="489" t="s">
        <v>2518</v>
      </c>
      <c r="D45923" s="489" t="s">
        <v>13553</v>
      </c>
    </row>
    <row r="45924" spans="1:4">
      <c r="A45924" s="489" t="str">
        <f t="shared" si="717"/>
        <v>2395000025小規模多機能型居宅介護（短期利用型）</v>
      </c>
      <c r="B45924" s="489">
        <v>2395000025</v>
      </c>
      <c r="C45924" s="489" t="s">
        <v>19401</v>
      </c>
      <c r="D45924" s="489" t="s">
        <v>13553</v>
      </c>
    </row>
    <row r="45925" spans="1:4">
      <c r="A45925" s="489" t="str">
        <f t="shared" si="717"/>
        <v>2395000025小規模多機能型居宅介護</v>
      </c>
      <c r="B45925" s="489">
        <v>2395000025</v>
      </c>
      <c r="C45925" s="489" t="s">
        <v>2082</v>
      </c>
      <c r="D45925" s="489" t="s">
        <v>13553</v>
      </c>
    </row>
    <row r="45926" spans="1:4">
      <c r="A45926" s="489" t="str">
        <f t="shared" si="717"/>
        <v>2395000033地域密着型介護老人福祉施設</v>
      </c>
      <c r="B45926" s="489">
        <v>2395000033</v>
      </c>
      <c r="C45926" s="489" t="s">
        <v>206</v>
      </c>
      <c r="D45926" s="489" t="s">
        <v>13554</v>
      </c>
    </row>
    <row r="45927" spans="1:4">
      <c r="A45927" s="489" t="str">
        <f t="shared" si="717"/>
        <v>2395000041地域密着型介護老人福祉施設</v>
      </c>
      <c r="B45927" s="489">
        <v>2395000041</v>
      </c>
      <c r="C45927" s="489" t="s">
        <v>206</v>
      </c>
      <c r="D45927" s="489" t="s">
        <v>13555</v>
      </c>
    </row>
    <row r="45928" spans="1:4">
      <c r="A45928" s="489" t="str">
        <f t="shared" si="717"/>
        <v>2395000058介護予防認知症対応型通所介護</v>
      </c>
      <c r="B45928" s="489">
        <v>2395000058</v>
      </c>
      <c r="C45928" s="489" t="s">
        <v>2517</v>
      </c>
      <c r="D45928" s="489" t="s">
        <v>13556</v>
      </c>
    </row>
    <row r="45929" spans="1:4">
      <c r="A45929" s="489" t="str">
        <f t="shared" si="717"/>
        <v>2395000058認知症対応型通所介護</v>
      </c>
      <c r="B45929" s="489">
        <v>2395000058</v>
      </c>
      <c r="C45929" s="489" t="s">
        <v>2516</v>
      </c>
      <c r="D45929" s="489" t="s">
        <v>13556</v>
      </c>
    </row>
    <row r="45930" spans="1:4">
      <c r="A45930" s="489" t="str">
        <f t="shared" si="717"/>
        <v>2395000082地域密着型介護老人福祉施設</v>
      </c>
      <c r="B45930" s="489">
        <v>2395000082</v>
      </c>
      <c r="C45930" s="489" t="s">
        <v>206</v>
      </c>
      <c r="D45930" s="489" t="s">
        <v>13557</v>
      </c>
    </row>
    <row r="45931" spans="1:4">
      <c r="A45931" s="489" t="str">
        <f t="shared" si="717"/>
        <v>2395000132看護小規模多機能型居宅介護（短期利用型）</v>
      </c>
      <c r="B45931" s="489">
        <v>2395000132</v>
      </c>
      <c r="C45931" s="489" t="s">
        <v>19402</v>
      </c>
      <c r="D45931" s="489" t="s">
        <v>13558</v>
      </c>
    </row>
    <row r="45932" spans="1:4">
      <c r="A45932" s="489" t="str">
        <f t="shared" si="717"/>
        <v>2395000132看護小規模多機能型居宅介護</v>
      </c>
      <c r="B45932" s="489">
        <v>2395000132</v>
      </c>
      <c r="C45932" s="489" t="s">
        <v>1920</v>
      </c>
      <c r="D45932" s="489" t="s">
        <v>13558</v>
      </c>
    </row>
    <row r="45933" spans="1:4">
      <c r="A45933" s="489" t="str">
        <f t="shared" si="717"/>
        <v>2395000140看護小規模多機能型居宅介護（短期利用型）</v>
      </c>
      <c r="B45933" s="489">
        <v>2395000140</v>
      </c>
      <c r="C45933" s="489" t="s">
        <v>19402</v>
      </c>
      <c r="D45933" s="489" t="s">
        <v>13559</v>
      </c>
    </row>
    <row r="45934" spans="1:4">
      <c r="A45934" s="489" t="str">
        <f t="shared" si="717"/>
        <v>2395000140看護小規模多機能型居宅介護</v>
      </c>
      <c r="B45934" s="489">
        <v>2395000140</v>
      </c>
      <c r="C45934" s="489" t="s">
        <v>1920</v>
      </c>
      <c r="D45934" s="489" t="s">
        <v>13559</v>
      </c>
    </row>
    <row r="45935" spans="1:4">
      <c r="A45935" s="489" t="str">
        <f t="shared" si="717"/>
        <v>2395000157地域密着型介護老人福祉施設</v>
      </c>
      <c r="B45935" s="489">
        <v>2395000157</v>
      </c>
      <c r="C45935" s="489" t="s">
        <v>206</v>
      </c>
      <c r="D45935" s="489" t="s">
        <v>13560</v>
      </c>
    </row>
    <row r="45936" spans="1:4">
      <c r="A45936" s="489" t="str">
        <f t="shared" si="717"/>
        <v>2395200039介護予防認知症対応型共同生活介護</v>
      </c>
      <c r="B45936" s="489">
        <v>2395200039</v>
      </c>
      <c r="C45936" s="489" t="s">
        <v>2088</v>
      </c>
      <c r="D45936" s="489" t="s">
        <v>13561</v>
      </c>
    </row>
    <row r="45937" spans="1:4">
      <c r="A45937" s="489" t="str">
        <f t="shared" si="717"/>
        <v>2395200039認知症対応型共同生活介護</v>
      </c>
      <c r="B45937" s="489">
        <v>2395200039</v>
      </c>
      <c r="C45937" s="489" t="s">
        <v>2087</v>
      </c>
      <c r="D45937" s="489" t="s">
        <v>13561</v>
      </c>
    </row>
    <row r="45938" spans="1:4">
      <c r="A45938" s="489" t="str">
        <f t="shared" si="717"/>
        <v>2395200047地域密着型通所介護</v>
      </c>
      <c r="B45938" s="489">
        <v>2395200047</v>
      </c>
      <c r="C45938" s="489" t="s">
        <v>161</v>
      </c>
      <c r="D45938" s="489" t="s">
        <v>11605</v>
      </c>
    </row>
    <row r="45939" spans="1:4">
      <c r="A45939" s="489" t="str">
        <f t="shared" si="717"/>
        <v>2395200047通所型サービス（独自）</v>
      </c>
      <c r="B45939" s="489">
        <v>2395200047</v>
      </c>
      <c r="C45939" s="489" t="s">
        <v>2570</v>
      </c>
      <c r="D45939" s="489" t="s">
        <v>11605</v>
      </c>
    </row>
    <row r="45940" spans="1:4">
      <c r="A45940" s="489" t="str">
        <f t="shared" si="717"/>
        <v>2395300011介護予防認知症対応型共同生活介護（短期利用型）</v>
      </c>
      <c r="B45940" s="489">
        <v>2395300011</v>
      </c>
      <c r="C45940" s="489" t="s">
        <v>19398</v>
      </c>
      <c r="D45940" s="489" t="s">
        <v>13562</v>
      </c>
    </row>
    <row r="45941" spans="1:4">
      <c r="A45941" s="489" t="str">
        <f t="shared" si="717"/>
        <v>2395300011介護予防認知症対応型共同生活介護</v>
      </c>
      <c r="B45941" s="489">
        <v>2395300011</v>
      </c>
      <c r="C45941" s="489" t="s">
        <v>2088</v>
      </c>
      <c r="D45941" s="489" t="s">
        <v>13562</v>
      </c>
    </row>
    <row r="45942" spans="1:4">
      <c r="A45942" s="489" t="str">
        <f t="shared" si="717"/>
        <v>2395300011認知症対応型共同生活介護（短期利用型）</v>
      </c>
      <c r="B45942" s="489">
        <v>2395300011</v>
      </c>
      <c r="C45942" s="489" t="s">
        <v>19399</v>
      </c>
      <c r="D45942" s="489" t="s">
        <v>13562</v>
      </c>
    </row>
    <row r="45943" spans="1:4">
      <c r="A45943" s="489" t="str">
        <f t="shared" si="717"/>
        <v>2395300011認知症対応型共同生活介護</v>
      </c>
      <c r="B45943" s="489">
        <v>2395300011</v>
      </c>
      <c r="C45943" s="489" t="s">
        <v>2087</v>
      </c>
      <c r="D45943" s="489" t="s">
        <v>13562</v>
      </c>
    </row>
    <row r="45944" spans="1:4">
      <c r="A45944" s="489" t="str">
        <f t="shared" si="717"/>
        <v>2395300029地域密着型介護老人福祉施設</v>
      </c>
      <c r="B45944" s="489">
        <v>2395300029</v>
      </c>
      <c r="C45944" s="489" t="s">
        <v>206</v>
      </c>
      <c r="D45944" s="489" t="s">
        <v>13563</v>
      </c>
    </row>
    <row r="45945" spans="1:4">
      <c r="A45945" s="489" t="str">
        <f t="shared" si="717"/>
        <v>2395300037認知症対応型共同生活介護</v>
      </c>
      <c r="B45945" s="489">
        <v>2395300037</v>
      </c>
      <c r="C45945" s="489" t="s">
        <v>2087</v>
      </c>
      <c r="D45945" s="489" t="s">
        <v>13564</v>
      </c>
    </row>
    <row r="45946" spans="1:4">
      <c r="A45946" s="489" t="str">
        <f t="shared" si="717"/>
        <v>2395300045介護予防認知症対応型通所介護</v>
      </c>
      <c r="B45946" s="489">
        <v>2395300045</v>
      </c>
      <c r="C45946" s="489" t="s">
        <v>2517</v>
      </c>
      <c r="D45946" s="489" t="s">
        <v>13564</v>
      </c>
    </row>
    <row r="45947" spans="1:4">
      <c r="A45947" s="489" t="str">
        <f t="shared" si="717"/>
        <v>2395300045認知症対応型通所介護</v>
      </c>
      <c r="B45947" s="489">
        <v>2395300045</v>
      </c>
      <c r="C45947" s="489" t="s">
        <v>2516</v>
      </c>
      <c r="D45947" s="489" t="s">
        <v>13564</v>
      </c>
    </row>
    <row r="45948" spans="1:4">
      <c r="A45948" s="489" t="str">
        <f t="shared" si="717"/>
        <v>2395300052介護予防認知症対応型通所介護</v>
      </c>
      <c r="B45948" s="489">
        <v>2395300052</v>
      </c>
      <c r="C45948" s="489" t="s">
        <v>2517</v>
      </c>
      <c r="D45948" s="489" t="s">
        <v>13565</v>
      </c>
    </row>
    <row r="45949" spans="1:4">
      <c r="A45949" s="489" t="str">
        <f t="shared" si="717"/>
        <v>2395300052認知症対応型通所介護</v>
      </c>
      <c r="B45949" s="489">
        <v>2395300052</v>
      </c>
      <c r="C45949" s="489" t="s">
        <v>2516</v>
      </c>
      <c r="D45949" s="489" t="s">
        <v>13565</v>
      </c>
    </row>
    <row r="45950" spans="1:4">
      <c r="A45950" s="489" t="str">
        <f t="shared" si="717"/>
        <v>2395300060地域密着型通所介護</v>
      </c>
      <c r="B45950" s="489">
        <v>2395300060</v>
      </c>
      <c r="C45950" s="489" t="s">
        <v>161</v>
      </c>
      <c r="D45950" s="489" t="s">
        <v>13566</v>
      </c>
    </row>
    <row r="45951" spans="1:4">
      <c r="A45951" s="489" t="str">
        <f t="shared" si="717"/>
        <v>2395300060通所型サービス（独自）</v>
      </c>
      <c r="B45951" s="489">
        <v>2395300060</v>
      </c>
      <c r="C45951" s="489" t="s">
        <v>2570</v>
      </c>
      <c r="D45951" s="489" t="s">
        <v>13566</v>
      </c>
    </row>
    <row r="45952" spans="1:4">
      <c r="A45952" s="489" t="str">
        <f t="shared" si="717"/>
        <v>2395600014介護予防認知症対応型共同生活介護（短期利用型）</v>
      </c>
      <c r="B45952" s="489">
        <v>2395600014</v>
      </c>
      <c r="C45952" s="489" t="s">
        <v>19398</v>
      </c>
      <c r="D45952" s="489" t="s">
        <v>13567</v>
      </c>
    </row>
    <row r="45953" spans="1:4">
      <c r="A45953" s="489" t="str">
        <f t="shared" si="717"/>
        <v>2395600014介護予防認知症対応型共同生活介護</v>
      </c>
      <c r="B45953" s="489">
        <v>2395600014</v>
      </c>
      <c r="C45953" s="489" t="s">
        <v>2088</v>
      </c>
      <c r="D45953" s="489" t="s">
        <v>13567</v>
      </c>
    </row>
    <row r="45954" spans="1:4">
      <c r="A45954" s="489" t="str">
        <f t="shared" ref="A45954:A46017" si="718">B45954&amp;C45954</f>
        <v>2395600014認知症対応型共同生活介護（短期利用型）</v>
      </c>
      <c r="B45954" s="489">
        <v>2395600014</v>
      </c>
      <c r="C45954" s="489" t="s">
        <v>19399</v>
      </c>
      <c r="D45954" s="489" t="s">
        <v>13567</v>
      </c>
    </row>
    <row r="45955" spans="1:4">
      <c r="A45955" s="489" t="str">
        <f t="shared" si="718"/>
        <v>2395600014認知症対応型共同生活介護</v>
      </c>
      <c r="B45955" s="489">
        <v>2395600014</v>
      </c>
      <c r="C45955" s="489" t="s">
        <v>2087</v>
      </c>
      <c r="D45955" s="489" t="s">
        <v>13567</v>
      </c>
    </row>
    <row r="45956" spans="1:4">
      <c r="A45956" s="489" t="str">
        <f t="shared" si="718"/>
        <v>2395600022介護予防認知症対応型共同生活介護（短期利用型）</v>
      </c>
      <c r="B45956" s="489">
        <v>2395600022</v>
      </c>
      <c r="C45956" s="489" t="s">
        <v>19398</v>
      </c>
      <c r="D45956" s="489" t="s">
        <v>13568</v>
      </c>
    </row>
    <row r="45957" spans="1:4">
      <c r="A45957" s="489" t="str">
        <f t="shared" si="718"/>
        <v>2395600022介護予防認知症対応型共同生活介護</v>
      </c>
      <c r="B45957" s="489">
        <v>2395600022</v>
      </c>
      <c r="C45957" s="489" t="s">
        <v>2088</v>
      </c>
      <c r="D45957" s="489" t="s">
        <v>13568</v>
      </c>
    </row>
    <row r="45958" spans="1:4">
      <c r="A45958" s="489" t="str">
        <f t="shared" si="718"/>
        <v>2395600022認知症対応型共同生活介護（短期利用型）</v>
      </c>
      <c r="B45958" s="489">
        <v>2395600022</v>
      </c>
      <c r="C45958" s="489" t="s">
        <v>19399</v>
      </c>
      <c r="D45958" s="489" t="s">
        <v>13568</v>
      </c>
    </row>
    <row r="45959" spans="1:4">
      <c r="A45959" s="489" t="str">
        <f t="shared" si="718"/>
        <v>2395600022認知症対応型共同生活介護</v>
      </c>
      <c r="B45959" s="489">
        <v>2395600022</v>
      </c>
      <c r="C45959" s="489" t="s">
        <v>2087</v>
      </c>
      <c r="D45959" s="489" t="s">
        <v>13568</v>
      </c>
    </row>
    <row r="45960" spans="1:4">
      <c r="A45960" s="489" t="str">
        <f t="shared" si="718"/>
        <v>2395600048地域密着型介護老人福祉施設</v>
      </c>
      <c r="B45960" s="489">
        <v>2395600048</v>
      </c>
      <c r="C45960" s="489" t="s">
        <v>206</v>
      </c>
      <c r="D45960" s="489" t="s">
        <v>11756</v>
      </c>
    </row>
    <row r="45961" spans="1:4">
      <c r="A45961" s="489" t="str">
        <f t="shared" si="718"/>
        <v>2395600055介護予防認知症対応型共同生活介護（短期利用型）</v>
      </c>
      <c r="B45961" s="489">
        <v>2395600055</v>
      </c>
      <c r="C45961" s="489" t="s">
        <v>19398</v>
      </c>
      <c r="D45961" s="489" t="s">
        <v>13569</v>
      </c>
    </row>
    <row r="45962" spans="1:4">
      <c r="A45962" s="489" t="str">
        <f t="shared" si="718"/>
        <v>2395600055介護予防認知症対応型共同生活介護</v>
      </c>
      <c r="B45962" s="489">
        <v>2395600055</v>
      </c>
      <c r="C45962" s="489" t="s">
        <v>2088</v>
      </c>
      <c r="D45962" s="489" t="s">
        <v>13569</v>
      </c>
    </row>
    <row r="45963" spans="1:4">
      <c r="A45963" s="489" t="str">
        <f t="shared" si="718"/>
        <v>2395600055認知症対応型共同生活介護（短期利用型）</v>
      </c>
      <c r="B45963" s="489">
        <v>2395600055</v>
      </c>
      <c r="C45963" s="489" t="s">
        <v>19399</v>
      </c>
      <c r="D45963" s="489" t="s">
        <v>13569</v>
      </c>
    </row>
    <row r="45964" spans="1:4">
      <c r="A45964" s="489" t="str">
        <f t="shared" si="718"/>
        <v>2395600055認知症対応型共同生活介護</v>
      </c>
      <c r="B45964" s="489">
        <v>2395600055</v>
      </c>
      <c r="C45964" s="489" t="s">
        <v>2087</v>
      </c>
      <c r="D45964" s="489" t="s">
        <v>13569</v>
      </c>
    </row>
    <row r="45965" spans="1:4">
      <c r="A45965" s="489" t="str">
        <f t="shared" si="718"/>
        <v>2395600063地域密着型通所介護</v>
      </c>
      <c r="B45965" s="489">
        <v>2395600063</v>
      </c>
      <c r="C45965" s="489" t="s">
        <v>161</v>
      </c>
      <c r="D45965" s="489" t="s">
        <v>13570</v>
      </c>
    </row>
    <row r="45966" spans="1:4">
      <c r="A45966" s="489" t="str">
        <f t="shared" si="718"/>
        <v>2395600063地域密着型通所介護</v>
      </c>
      <c r="B45966" s="489">
        <v>2395600063</v>
      </c>
      <c r="C45966" s="489" t="s">
        <v>161</v>
      </c>
      <c r="D45966" s="489" t="s">
        <v>13570</v>
      </c>
    </row>
    <row r="45967" spans="1:4">
      <c r="A45967" s="489" t="str">
        <f t="shared" si="718"/>
        <v>2395600063地域密着型通所介護</v>
      </c>
      <c r="B45967" s="489">
        <v>2395600063</v>
      </c>
      <c r="C45967" s="489" t="s">
        <v>161</v>
      </c>
      <c r="D45967" s="489" t="s">
        <v>13570</v>
      </c>
    </row>
    <row r="45968" spans="1:4">
      <c r="A45968" s="489" t="str">
        <f t="shared" si="718"/>
        <v>2395600089地域密着型通所介護</v>
      </c>
      <c r="B45968" s="489">
        <v>2395600089</v>
      </c>
      <c r="C45968" s="489" t="s">
        <v>161</v>
      </c>
      <c r="D45968" s="489" t="s">
        <v>11751</v>
      </c>
    </row>
    <row r="45969" spans="1:4">
      <c r="A45969" s="489" t="str">
        <f t="shared" si="718"/>
        <v>2395600097介護予防認知症対応型共同生活介護</v>
      </c>
      <c r="B45969" s="489">
        <v>2395600097</v>
      </c>
      <c r="C45969" s="489" t="s">
        <v>2088</v>
      </c>
      <c r="D45969" s="489" t="s">
        <v>13571</v>
      </c>
    </row>
    <row r="45970" spans="1:4">
      <c r="A45970" s="489" t="str">
        <f t="shared" si="718"/>
        <v>2395600097地域密着型介護老人福祉施設</v>
      </c>
      <c r="B45970" s="489">
        <v>2395600097</v>
      </c>
      <c r="C45970" s="489" t="s">
        <v>206</v>
      </c>
      <c r="D45970" s="489" t="s">
        <v>13571</v>
      </c>
    </row>
    <row r="45971" spans="1:4">
      <c r="A45971" s="489" t="str">
        <f t="shared" si="718"/>
        <v>2395600097認知症対応型共同生活介護</v>
      </c>
      <c r="B45971" s="489">
        <v>2395600097</v>
      </c>
      <c r="C45971" s="489" t="s">
        <v>2087</v>
      </c>
      <c r="D45971" s="489" t="s">
        <v>13571</v>
      </c>
    </row>
    <row r="45972" spans="1:4">
      <c r="A45972" s="489" t="str">
        <f t="shared" si="718"/>
        <v>2395600105介護予防認知症対応型通所介護</v>
      </c>
      <c r="B45972" s="489">
        <v>2395600105</v>
      </c>
      <c r="C45972" s="489" t="s">
        <v>2517</v>
      </c>
      <c r="D45972" s="489" t="s">
        <v>13572</v>
      </c>
    </row>
    <row r="45973" spans="1:4">
      <c r="A45973" s="489" t="str">
        <f t="shared" si="718"/>
        <v>2395600105認知症対応型通所介護</v>
      </c>
      <c r="B45973" s="489">
        <v>2395600105</v>
      </c>
      <c r="C45973" s="489" t="s">
        <v>2516</v>
      </c>
      <c r="D45973" s="489" t="s">
        <v>13572</v>
      </c>
    </row>
    <row r="45974" spans="1:4">
      <c r="A45974" s="489" t="str">
        <f t="shared" si="718"/>
        <v>2395600113介護予防認知症対応型共同生活介護</v>
      </c>
      <c r="B45974" s="489">
        <v>2395600113</v>
      </c>
      <c r="C45974" s="489" t="s">
        <v>2088</v>
      </c>
      <c r="D45974" s="489" t="s">
        <v>13573</v>
      </c>
    </row>
    <row r="45975" spans="1:4">
      <c r="A45975" s="489" t="str">
        <f t="shared" si="718"/>
        <v>2395600113認知症対応型共同生活介護</v>
      </c>
      <c r="B45975" s="489">
        <v>2395600113</v>
      </c>
      <c r="C45975" s="489" t="s">
        <v>2087</v>
      </c>
      <c r="D45975" s="489" t="s">
        <v>13573</v>
      </c>
    </row>
    <row r="45976" spans="1:4">
      <c r="A45976" s="489" t="str">
        <f t="shared" si="718"/>
        <v>2395600121定期巡回･随時対応型訪問介護看護</v>
      </c>
      <c r="B45976" s="489">
        <v>2395600121</v>
      </c>
      <c r="C45976" s="489" t="s">
        <v>1919</v>
      </c>
      <c r="D45976" s="489" t="s">
        <v>13574</v>
      </c>
    </row>
    <row r="45977" spans="1:4">
      <c r="A45977" s="489" t="str">
        <f t="shared" si="718"/>
        <v>2395700012介護予防小規模多機能型居宅介護</v>
      </c>
      <c r="B45977" s="489">
        <v>2395700012</v>
      </c>
      <c r="C45977" s="489" t="s">
        <v>2518</v>
      </c>
      <c r="D45977" s="489" t="s">
        <v>13575</v>
      </c>
    </row>
    <row r="45978" spans="1:4">
      <c r="A45978" s="489" t="str">
        <f t="shared" si="718"/>
        <v>2395700012小規模多機能型居宅介護</v>
      </c>
      <c r="B45978" s="489">
        <v>2395700012</v>
      </c>
      <c r="C45978" s="489" t="s">
        <v>2082</v>
      </c>
      <c r="D45978" s="489" t="s">
        <v>13575</v>
      </c>
    </row>
    <row r="45979" spans="1:4">
      <c r="A45979" s="489" t="str">
        <f t="shared" si="718"/>
        <v>2395700046介護予防認知症対応型共同生活介護</v>
      </c>
      <c r="B45979" s="489">
        <v>2395700046</v>
      </c>
      <c r="C45979" s="489" t="s">
        <v>2088</v>
      </c>
      <c r="D45979" s="489" t="s">
        <v>13576</v>
      </c>
    </row>
    <row r="45980" spans="1:4">
      <c r="A45980" s="489" t="str">
        <f t="shared" si="718"/>
        <v>2395700046認知症対応型共同生活介護</v>
      </c>
      <c r="B45980" s="489">
        <v>2395700046</v>
      </c>
      <c r="C45980" s="489" t="s">
        <v>2087</v>
      </c>
      <c r="D45980" s="489" t="s">
        <v>13576</v>
      </c>
    </row>
    <row r="45981" spans="1:4">
      <c r="A45981" s="489" t="str">
        <f t="shared" si="718"/>
        <v>2395700061地域密着型特定施設入居者生活介護（短期利用型）</v>
      </c>
      <c r="B45981" s="489">
        <v>2395700061</v>
      </c>
      <c r="C45981" s="489" t="s">
        <v>19403</v>
      </c>
      <c r="D45981" s="489" t="s">
        <v>13577</v>
      </c>
    </row>
    <row r="45982" spans="1:4">
      <c r="A45982" s="489" t="str">
        <f t="shared" si="718"/>
        <v>2395700061地域密着型特定施設入居者生活介護</v>
      </c>
      <c r="B45982" s="489">
        <v>2395700061</v>
      </c>
      <c r="C45982" s="489" t="s">
        <v>2515</v>
      </c>
      <c r="D45982" s="489" t="s">
        <v>13577</v>
      </c>
    </row>
    <row r="45983" spans="1:4">
      <c r="A45983" s="489" t="str">
        <f t="shared" si="718"/>
        <v>2395700079介護予防認知症対応型共同生活介護（短期利用型）</v>
      </c>
      <c r="B45983" s="489">
        <v>2395700079</v>
      </c>
      <c r="C45983" s="489" t="s">
        <v>19398</v>
      </c>
      <c r="D45983" s="489" t="s">
        <v>13578</v>
      </c>
    </row>
    <row r="45984" spans="1:4">
      <c r="A45984" s="489" t="str">
        <f t="shared" si="718"/>
        <v>2395700079介護予防認知症対応型共同生活介護</v>
      </c>
      <c r="B45984" s="489">
        <v>2395700079</v>
      </c>
      <c r="C45984" s="489" t="s">
        <v>2088</v>
      </c>
      <c r="D45984" s="489" t="s">
        <v>13578</v>
      </c>
    </row>
    <row r="45985" spans="1:4">
      <c r="A45985" s="489" t="str">
        <f t="shared" si="718"/>
        <v>2395700079認知症対応型共同生活介護（短期利用型）</v>
      </c>
      <c r="B45985" s="489">
        <v>2395700079</v>
      </c>
      <c r="C45985" s="489" t="s">
        <v>19399</v>
      </c>
      <c r="D45985" s="489" t="s">
        <v>13578</v>
      </c>
    </row>
    <row r="45986" spans="1:4">
      <c r="A45986" s="489" t="str">
        <f t="shared" si="718"/>
        <v>2395700079認知症対応型共同生活介護</v>
      </c>
      <c r="B45986" s="489">
        <v>2395700079</v>
      </c>
      <c r="C45986" s="489" t="s">
        <v>2087</v>
      </c>
      <c r="D45986" s="489" t="s">
        <v>13578</v>
      </c>
    </row>
    <row r="45987" spans="1:4">
      <c r="A45987" s="489" t="str">
        <f t="shared" si="718"/>
        <v>2395700103介護予防小規模多機能型居宅介護（短期利用型）</v>
      </c>
      <c r="B45987" s="489">
        <v>2395700103</v>
      </c>
      <c r="C45987" s="489" t="s">
        <v>19400</v>
      </c>
      <c r="D45987" s="489" t="s">
        <v>13579</v>
      </c>
    </row>
    <row r="45988" spans="1:4">
      <c r="A45988" s="489" t="str">
        <f t="shared" si="718"/>
        <v>2395700103介護予防小規模多機能型居宅介護</v>
      </c>
      <c r="B45988" s="489">
        <v>2395700103</v>
      </c>
      <c r="C45988" s="489" t="s">
        <v>2518</v>
      </c>
      <c r="D45988" s="489" t="s">
        <v>13579</v>
      </c>
    </row>
    <row r="45989" spans="1:4">
      <c r="A45989" s="489" t="str">
        <f t="shared" si="718"/>
        <v>2395700103小規模多機能型居宅介護（短期利用型）</v>
      </c>
      <c r="B45989" s="489">
        <v>2395700103</v>
      </c>
      <c r="C45989" s="489" t="s">
        <v>19401</v>
      </c>
      <c r="D45989" s="489" t="s">
        <v>13579</v>
      </c>
    </row>
    <row r="45990" spans="1:4">
      <c r="A45990" s="489" t="str">
        <f t="shared" si="718"/>
        <v>2395700103小規模多機能型居宅介護</v>
      </c>
      <c r="B45990" s="489">
        <v>2395700103</v>
      </c>
      <c r="C45990" s="489" t="s">
        <v>2082</v>
      </c>
      <c r="D45990" s="489" t="s">
        <v>13579</v>
      </c>
    </row>
    <row r="45991" spans="1:4">
      <c r="A45991" s="489" t="str">
        <f t="shared" si="718"/>
        <v>2395700111介護予防認知症対応型共同生活介護</v>
      </c>
      <c r="B45991" s="489">
        <v>2395700111</v>
      </c>
      <c r="C45991" s="489" t="s">
        <v>2088</v>
      </c>
      <c r="D45991" s="489" t="s">
        <v>13580</v>
      </c>
    </row>
    <row r="45992" spans="1:4">
      <c r="A45992" s="489" t="str">
        <f t="shared" si="718"/>
        <v>2395700111認知症対応型共同生活介護</v>
      </c>
      <c r="B45992" s="489">
        <v>2395700111</v>
      </c>
      <c r="C45992" s="489" t="s">
        <v>2087</v>
      </c>
      <c r="D45992" s="489" t="s">
        <v>13580</v>
      </c>
    </row>
    <row r="45993" spans="1:4">
      <c r="A45993" s="489" t="str">
        <f t="shared" si="718"/>
        <v>2395700129介護予防認知症対応型共同生活介護</v>
      </c>
      <c r="B45993" s="489">
        <v>2395700129</v>
      </c>
      <c r="C45993" s="489" t="s">
        <v>2088</v>
      </c>
      <c r="D45993" s="489" t="s">
        <v>13581</v>
      </c>
    </row>
    <row r="45994" spans="1:4">
      <c r="A45994" s="489" t="str">
        <f t="shared" si="718"/>
        <v>2395700129認知症対応型共同生活介護</v>
      </c>
      <c r="B45994" s="489">
        <v>2395700129</v>
      </c>
      <c r="C45994" s="489" t="s">
        <v>2087</v>
      </c>
      <c r="D45994" s="489" t="s">
        <v>13581</v>
      </c>
    </row>
    <row r="45995" spans="1:4">
      <c r="A45995" s="489" t="str">
        <f t="shared" si="718"/>
        <v>2395700145地域密着型介護老人福祉施設</v>
      </c>
      <c r="B45995" s="489">
        <v>2395700145</v>
      </c>
      <c r="C45995" s="489" t="s">
        <v>206</v>
      </c>
      <c r="D45995" s="489" t="s">
        <v>13582</v>
      </c>
    </row>
    <row r="45996" spans="1:4">
      <c r="A45996" s="489" t="str">
        <f t="shared" si="718"/>
        <v>2395700152介護予防認知症対応型通所介護</v>
      </c>
      <c r="B45996" s="489">
        <v>2395700152</v>
      </c>
      <c r="C45996" s="489" t="s">
        <v>2517</v>
      </c>
      <c r="D45996" s="489" t="s">
        <v>13583</v>
      </c>
    </row>
    <row r="45997" spans="1:4">
      <c r="A45997" s="489" t="str">
        <f t="shared" si="718"/>
        <v>2395700152認知症対応型通所介護</v>
      </c>
      <c r="B45997" s="489">
        <v>2395700152</v>
      </c>
      <c r="C45997" s="489" t="s">
        <v>2516</v>
      </c>
      <c r="D45997" s="489" t="s">
        <v>13583</v>
      </c>
    </row>
    <row r="45998" spans="1:4">
      <c r="A45998" s="489" t="str">
        <f t="shared" si="718"/>
        <v>2395700160介護予防認知症対応型通所介護</v>
      </c>
      <c r="B45998" s="489">
        <v>2395700160</v>
      </c>
      <c r="C45998" s="489" t="s">
        <v>2517</v>
      </c>
      <c r="D45998" s="489" t="s">
        <v>13584</v>
      </c>
    </row>
    <row r="45999" spans="1:4">
      <c r="A45999" s="489" t="str">
        <f t="shared" si="718"/>
        <v>2395700160介護予防認知症対応型通所介護</v>
      </c>
      <c r="B45999" s="489">
        <v>2395700160</v>
      </c>
      <c r="C45999" s="489" t="s">
        <v>2517</v>
      </c>
      <c r="D45999" s="489" t="s">
        <v>13584</v>
      </c>
    </row>
    <row r="46000" spans="1:4">
      <c r="A46000" s="489" t="str">
        <f t="shared" si="718"/>
        <v>2395700160認知症対応型通所介護</v>
      </c>
      <c r="B46000" s="489">
        <v>2395700160</v>
      </c>
      <c r="C46000" s="489" t="s">
        <v>2516</v>
      </c>
      <c r="D46000" s="489" t="s">
        <v>13584</v>
      </c>
    </row>
    <row r="46001" spans="1:4">
      <c r="A46001" s="489" t="str">
        <f t="shared" si="718"/>
        <v>2395700160認知症対応型通所介護</v>
      </c>
      <c r="B46001" s="489">
        <v>2395700160</v>
      </c>
      <c r="C46001" s="489" t="s">
        <v>2516</v>
      </c>
      <c r="D46001" s="489" t="s">
        <v>13584</v>
      </c>
    </row>
    <row r="46002" spans="1:4">
      <c r="A46002" s="489" t="str">
        <f t="shared" si="718"/>
        <v>2395700178介護予防小規模多機能型居宅介護（短期利用型）</v>
      </c>
      <c r="B46002" s="489">
        <v>2395700178</v>
      </c>
      <c r="C46002" s="489" t="s">
        <v>19400</v>
      </c>
      <c r="D46002" s="489" t="s">
        <v>13585</v>
      </c>
    </row>
    <row r="46003" spans="1:4">
      <c r="A46003" s="489" t="str">
        <f t="shared" si="718"/>
        <v>2395700178介護予防小規模多機能型居宅介護</v>
      </c>
      <c r="B46003" s="489">
        <v>2395700178</v>
      </c>
      <c r="C46003" s="489" t="s">
        <v>2518</v>
      </c>
      <c r="D46003" s="489" t="s">
        <v>13585</v>
      </c>
    </row>
    <row r="46004" spans="1:4">
      <c r="A46004" s="489" t="str">
        <f t="shared" si="718"/>
        <v>2395700178小規模多機能型居宅介護（短期利用型）</v>
      </c>
      <c r="B46004" s="489">
        <v>2395700178</v>
      </c>
      <c r="C46004" s="489" t="s">
        <v>19401</v>
      </c>
      <c r="D46004" s="489" t="s">
        <v>13585</v>
      </c>
    </row>
    <row r="46005" spans="1:4">
      <c r="A46005" s="489" t="str">
        <f t="shared" si="718"/>
        <v>2395700178小規模多機能型居宅介護</v>
      </c>
      <c r="B46005" s="489">
        <v>2395700178</v>
      </c>
      <c r="C46005" s="489" t="s">
        <v>2082</v>
      </c>
      <c r="D46005" s="489" t="s">
        <v>13585</v>
      </c>
    </row>
    <row r="46006" spans="1:4">
      <c r="A46006" s="489" t="str">
        <f t="shared" si="718"/>
        <v>2395700186介護予防認知症対応型共同生活介護</v>
      </c>
      <c r="B46006" s="489">
        <v>2395700186</v>
      </c>
      <c r="C46006" s="489" t="s">
        <v>2088</v>
      </c>
      <c r="D46006" s="489" t="s">
        <v>13586</v>
      </c>
    </row>
    <row r="46007" spans="1:4">
      <c r="A46007" s="489" t="str">
        <f t="shared" si="718"/>
        <v>2395700186認知症対応型共同生活介護</v>
      </c>
      <c r="B46007" s="489">
        <v>2395700186</v>
      </c>
      <c r="C46007" s="489" t="s">
        <v>2087</v>
      </c>
      <c r="D46007" s="489" t="s">
        <v>13586</v>
      </c>
    </row>
    <row r="46008" spans="1:4">
      <c r="A46008" s="489" t="str">
        <f t="shared" si="718"/>
        <v>2395700194介護予防認知症対応型通所介護</v>
      </c>
      <c r="B46008" s="489">
        <v>2395700194</v>
      </c>
      <c r="C46008" s="489" t="s">
        <v>2517</v>
      </c>
      <c r="D46008" s="489" t="s">
        <v>13587</v>
      </c>
    </row>
    <row r="46009" spans="1:4">
      <c r="A46009" s="489" t="str">
        <f t="shared" si="718"/>
        <v>2395700194認知症対応型通所介護</v>
      </c>
      <c r="B46009" s="489">
        <v>2395700194</v>
      </c>
      <c r="C46009" s="489" t="s">
        <v>2516</v>
      </c>
      <c r="D46009" s="489" t="s">
        <v>13587</v>
      </c>
    </row>
    <row r="46010" spans="1:4">
      <c r="A46010" s="489" t="str">
        <f t="shared" si="718"/>
        <v>2395700210介護予防認知症対応型共同生活介護</v>
      </c>
      <c r="B46010" s="489">
        <v>2395700210</v>
      </c>
      <c r="C46010" s="489" t="s">
        <v>2088</v>
      </c>
      <c r="D46010" s="489" t="s">
        <v>13588</v>
      </c>
    </row>
    <row r="46011" spans="1:4">
      <c r="A46011" s="489" t="str">
        <f t="shared" si="718"/>
        <v>2395700210認知症対応型共同生活介護</v>
      </c>
      <c r="B46011" s="489">
        <v>2395700210</v>
      </c>
      <c r="C46011" s="489" t="s">
        <v>2087</v>
      </c>
      <c r="D46011" s="489" t="s">
        <v>13588</v>
      </c>
    </row>
    <row r="46012" spans="1:4">
      <c r="A46012" s="489" t="str">
        <f t="shared" si="718"/>
        <v>2395700228介護予防小規模多機能型居宅介護</v>
      </c>
      <c r="B46012" s="489">
        <v>2395700228</v>
      </c>
      <c r="C46012" s="489" t="s">
        <v>2518</v>
      </c>
      <c r="D46012" s="489" t="s">
        <v>13589</v>
      </c>
    </row>
    <row r="46013" spans="1:4">
      <c r="A46013" s="489" t="str">
        <f t="shared" si="718"/>
        <v>2395700228小規模多機能型居宅介護</v>
      </c>
      <c r="B46013" s="489">
        <v>2395700228</v>
      </c>
      <c r="C46013" s="489" t="s">
        <v>2082</v>
      </c>
      <c r="D46013" s="489" t="s">
        <v>13589</v>
      </c>
    </row>
    <row r="46014" spans="1:4">
      <c r="A46014" s="489" t="str">
        <f t="shared" si="718"/>
        <v>2395700236介護予防認知症対応型通所介護</v>
      </c>
      <c r="B46014" s="489">
        <v>2395700236</v>
      </c>
      <c r="C46014" s="489" t="s">
        <v>2517</v>
      </c>
      <c r="D46014" s="489" t="s">
        <v>13590</v>
      </c>
    </row>
    <row r="46015" spans="1:4">
      <c r="A46015" s="489" t="str">
        <f t="shared" si="718"/>
        <v>2395700236認知症対応型通所介護</v>
      </c>
      <c r="B46015" s="489">
        <v>2395700236</v>
      </c>
      <c r="C46015" s="489" t="s">
        <v>2516</v>
      </c>
      <c r="D46015" s="489" t="s">
        <v>13590</v>
      </c>
    </row>
    <row r="46016" spans="1:4">
      <c r="A46016" s="489" t="str">
        <f t="shared" si="718"/>
        <v>2395700244介護予防認知症対応型共同生活介護</v>
      </c>
      <c r="B46016" s="489">
        <v>2395700244</v>
      </c>
      <c r="C46016" s="489" t="s">
        <v>2088</v>
      </c>
      <c r="D46016" s="489" t="s">
        <v>13591</v>
      </c>
    </row>
    <row r="46017" spans="1:4">
      <c r="A46017" s="489" t="str">
        <f t="shared" si="718"/>
        <v>2395700244認知症対応型共同生活介護</v>
      </c>
      <c r="B46017" s="489">
        <v>2395700244</v>
      </c>
      <c r="C46017" s="489" t="s">
        <v>2087</v>
      </c>
      <c r="D46017" s="489" t="s">
        <v>13591</v>
      </c>
    </row>
    <row r="46018" spans="1:4">
      <c r="A46018" s="489" t="str">
        <f t="shared" ref="A46018:A46081" si="719">B46018&amp;C46018</f>
        <v>2395700251介護予防認知症対応型通所介護</v>
      </c>
      <c r="B46018" s="489">
        <v>2395700251</v>
      </c>
      <c r="C46018" s="489" t="s">
        <v>2517</v>
      </c>
      <c r="D46018" s="489" t="s">
        <v>13592</v>
      </c>
    </row>
    <row r="46019" spans="1:4">
      <c r="A46019" s="489" t="str">
        <f t="shared" si="719"/>
        <v>2395700251認知症対応型通所介護</v>
      </c>
      <c r="B46019" s="489">
        <v>2395700251</v>
      </c>
      <c r="C46019" s="489" t="s">
        <v>2516</v>
      </c>
      <c r="D46019" s="489" t="s">
        <v>13592</v>
      </c>
    </row>
    <row r="46020" spans="1:4">
      <c r="A46020" s="489" t="str">
        <f t="shared" si="719"/>
        <v>2395700269地域密着型介護老人福祉施設</v>
      </c>
      <c r="B46020" s="489">
        <v>2395700269</v>
      </c>
      <c r="C46020" s="489" t="s">
        <v>206</v>
      </c>
      <c r="D46020" s="489" t="s">
        <v>13593</v>
      </c>
    </row>
    <row r="46021" spans="1:4">
      <c r="A46021" s="489" t="str">
        <f t="shared" si="719"/>
        <v>2395700277地域密着型通所介護</v>
      </c>
      <c r="B46021" s="489">
        <v>2395700277</v>
      </c>
      <c r="C46021" s="489" t="s">
        <v>161</v>
      </c>
      <c r="D46021" s="489" t="s">
        <v>13594</v>
      </c>
    </row>
    <row r="46022" spans="1:4">
      <c r="A46022" s="489" t="str">
        <f t="shared" si="719"/>
        <v>2395700277通所型サービス（独自）</v>
      </c>
      <c r="B46022" s="489">
        <v>2395700277</v>
      </c>
      <c r="C46022" s="489" t="s">
        <v>2570</v>
      </c>
      <c r="D46022" s="489" t="s">
        <v>13594</v>
      </c>
    </row>
    <row r="46023" spans="1:4">
      <c r="A46023" s="489" t="str">
        <f t="shared" si="719"/>
        <v>2395700285介護予防認知症対応型通所介護</v>
      </c>
      <c r="B46023" s="489">
        <v>2395700285</v>
      </c>
      <c r="C46023" s="489" t="s">
        <v>2517</v>
      </c>
      <c r="D46023" s="489" t="s">
        <v>13595</v>
      </c>
    </row>
    <row r="46024" spans="1:4">
      <c r="A46024" s="489" t="str">
        <f t="shared" si="719"/>
        <v>2395700285認知症対応型通所介護</v>
      </c>
      <c r="B46024" s="489">
        <v>2395700285</v>
      </c>
      <c r="C46024" s="489" t="s">
        <v>2516</v>
      </c>
      <c r="D46024" s="489" t="s">
        <v>13595</v>
      </c>
    </row>
    <row r="46025" spans="1:4">
      <c r="A46025" s="489" t="str">
        <f t="shared" si="719"/>
        <v>2395700301介護予防認知症対応型共同生活介護</v>
      </c>
      <c r="B46025" s="489">
        <v>2395700301</v>
      </c>
      <c r="C46025" s="489" t="s">
        <v>2088</v>
      </c>
      <c r="D46025" s="489" t="s">
        <v>13596</v>
      </c>
    </row>
    <row r="46026" spans="1:4">
      <c r="A46026" s="489" t="str">
        <f t="shared" si="719"/>
        <v>2395700301認知症対応型共同生活介護</v>
      </c>
      <c r="B46026" s="489">
        <v>2395700301</v>
      </c>
      <c r="C46026" s="489" t="s">
        <v>2087</v>
      </c>
      <c r="D46026" s="489" t="s">
        <v>13596</v>
      </c>
    </row>
    <row r="46027" spans="1:4">
      <c r="A46027" s="489" t="str">
        <f t="shared" si="719"/>
        <v>2395700327地域密着型通所介護</v>
      </c>
      <c r="B46027" s="489">
        <v>2395700327</v>
      </c>
      <c r="C46027" s="489" t="s">
        <v>161</v>
      </c>
      <c r="D46027" s="489" t="s">
        <v>13597</v>
      </c>
    </row>
    <row r="46028" spans="1:4">
      <c r="A46028" s="489" t="str">
        <f t="shared" si="719"/>
        <v>2395700327通所型サービス（独自）</v>
      </c>
      <c r="B46028" s="489">
        <v>2395700327</v>
      </c>
      <c r="C46028" s="489" t="s">
        <v>2570</v>
      </c>
      <c r="D46028" s="489" t="s">
        <v>13597</v>
      </c>
    </row>
    <row r="46029" spans="1:4">
      <c r="A46029" s="489" t="str">
        <f t="shared" si="719"/>
        <v>2395700335介護予防認知症対応型共同生活介護（短期利用型）</v>
      </c>
      <c r="B46029" s="489">
        <v>2395700335</v>
      </c>
      <c r="C46029" s="489" t="s">
        <v>19398</v>
      </c>
      <c r="D46029" s="489" t="s">
        <v>13598</v>
      </c>
    </row>
    <row r="46030" spans="1:4">
      <c r="A46030" s="489" t="str">
        <f t="shared" si="719"/>
        <v>2395700335介護予防認知症対応型共同生活介護</v>
      </c>
      <c r="B46030" s="489">
        <v>2395700335</v>
      </c>
      <c r="C46030" s="489" t="s">
        <v>2088</v>
      </c>
      <c r="D46030" s="489" t="s">
        <v>13598</v>
      </c>
    </row>
    <row r="46031" spans="1:4">
      <c r="A46031" s="489" t="str">
        <f t="shared" si="719"/>
        <v>2395700335認知症対応型共同生活介護（短期利用型）</v>
      </c>
      <c r="B46031" s="489">
        <v>2395700335</v>
      </c>
      <c r="C46031" s="489" t="s">
        <v>19399</v>
      </c>
      <c r="D46031" s="489" t="s">
        <v>13598</v>
      </c>
    </row>
    <row r="46032" spans="1:4">
      <c r="A46032" s="489" t="str">
        <f t="shared" si="719"/>
        <v>2395700335認知症対応型共同生活介護</v>
      </c>
      <c r="B46032" s="489">
        <v>2395700335</v>
      </c>
      <c r="C46032" s="489" t="s">
        <v>2087</v>
      </c>
      <c r="D46032" s="489" t="s">
        <v>13598</v>
      </c>
    </row>
    <row r="46033" spans="1:4">
      <c r="A46033" s="489" t="str">
        <f t="shared" si="719"/>
        <v>2395700343介護予防認知症対応型共同生活介護</v>
      </c>
      <c r="B46033" s="489">
        <v>2395700343</v>
      </c>
      <c r="C46033" s="489" t="s">
        <v>2088</v>
      </c>
      <c r="D46033" s="489" t="s">
        <v>13599</v>
      </c>
    </row>
    <row r="46034" spans="1:4">
      <c r="A46034" s="489" t="str">
        <f t="shared" si="719"/>
        <v>2395700343認知症対応型共同生活介護</v>
      </c>
      <c r="B46034" s="489">
        <v>2395700343</v>
      </c>
      <c r="C46034" s="489" t="s">
        <v>2087</v>
      </c>
      <c r="D46034" s="489" t="s">
        <v>13599</v>
      </c>
    </row>
    <row r="46035" spans="1:4">
      <c r="A46035" s="489" t="str">
        <f t="shared" si="719"/>
        <v>2395700350地域密着型通所介護</v>
      </c>
      <c r="B46035" s="489">
        <v>2395700350</v>
      </c>
      <c r="C46035" s="489" t="s">
        <v>161</v>
      </c>
      <c r="D46035" s="489" t="s">
        <v>13600</v>
      </c>
    </row>
    <row r="46036" spans="1:4">
      <c r="A46036" s="489" t="str">
        <f t="shared" si="719"/>
        <v>2395700350地域密着型通所介護</v>
      </c>
      <c r="B46036" s="489">
        <v>2395700350</v>
      </c>
      <c r="C46036" s="489" t="s">
        <v>161</v>
      </c>
      <c r="D46036" s="489" t="s">
        <v>13600</v>
      </c>
    </row>
    <row r="46037" spans="1:4">
      <c r="A46037" s="489" t="str">
        <f t="shared" si="719"/>
        <v>2395700368介護予防小規模多機能型居宅介護</v>
      </c>
      <c r="B46037" s="489">
        <v>2395700368</v>
      </c>
      <c r="C46037" s="489" t="s">
        <v>2518</v>
      </c>
      <c r="D46037" s="489" t="s">
        <v>13601</v>
      </c>
    </row>
    <row r="46038" spans="1:4">
      <c r="A46038" s="489" t="str">
        <f t="shared" si="719"/>
        <v>2395700368小規模多機能型居宅介護</v>
      </c>
      <c r="B46038" s="489">
        <v>2395700368</v>
      </c>
      <c r="C46038" s="489" t="s">
        <v>2082</v>
      </c>
      <c r="D46038" s="489" t="s">
        <v>13601</v>
      </c>
    </row>
    <row r="46039" spans="1:4">
      <c r="A46039" s="489" t="str">
        <f t="shared" si="719"/>
        <v>2395700376地域密着型特定施設入居者生活介護（短期利用型）</v>
      </c>
      <c r="B46039" s="489">
        <v>2395700376</v>
      </c>
      <c r="C46039" s="489" t="s">
        <v>19403</v>
      </c>
      <c r="D46039" s="489" t="s">
        <v>13602</v>
      </c>
    </row>
    <row r="46040" spans="1:4">
      <c r="A46040" s="489" t="str">
        <f t="shared" si="719"/>
        <v>2395700376地域密着型特定施設入居者生活介護</v>
      </c>
      <c r="B46040" s="489">
        <v>2395700376</v>
      </c>
      <c r="C46040" s="489" t="s">
        <v>2515</v>
      </c>
      <c r="D46040" s="489" t="s">
        <v>13602</v>
      </c>
    </row>
    <row r="46041" spans="1:4">
      <c r="A46041" s="489" t="str">
        <f t="shared" si="719"/>
        <v>2395700384地域密着型通所介護</v>
      </c>
      <c r="B46041" s="489">
        <v>2395700384</v>
      </c>
      <c r="C46041" s="489" t="s">
        <v>161</v>
      </c>
      <c r="D46041" s="489" t="s">
        <v>13603</v>
      </c>
    </row>
    <row r="46042" spans="1:4">
      <c r="A46042" s="489" t="str">
        <f t="shared" si="719"/>
        <v>2395700384通所型サービス（独自）</v>
      </c>
      <c r="B46042" s="489">
        <v>2395700384</v>
      </c>
      <c r="C46042" s="489" t="s">
        <v>2570</v>
      </c>
      <c r="D46042" s="489" t="s">
        <v>13603</v>
      </c>
    </row>
    <row r="46043" spans="1:4">
      <c r="A46043" s="489" t="str">
        <f t="shared" si="719"/>
        <v>2395700392介護予防認知症対応型共同生活介護</v>
      </c>
      <c r="B46043" s="489">
        <v>2395700392</v>
      </c>
      <c r="C46043" s="489" t="s">
        <v>2088</v>
      </c>
      <c r="D46043" s="489" t="s">
        <v>13604</v>
      </c>
    </row>
    <row r="46044" spans="1:4">
      <c r="A46044" s="489" t="str">
        <f t="shared" si="719"/>
        <v>2395700392認知症対応型共同生活介護</v>
      </c>
      <c r="B46044" s="489">
        <v>2395700392</v>
      </c>
      <c r="C46044" s="489" t="s">
        <v>2087</v>
      </c>
      <c r="D46044" s="489" t="s">
        <v>13604</v>
      </c>
    </row>
    <row r="46045" spans="1:4">
      <c r="A46045" s="489" t="str">
        <f t="shared" si="719"/>
        <v>2395700418地域密着型通所介護</v>
      </c>
      <c r="B46045" s="489">
        <v>2395700418</v>
      </c>
      <c r="C46045" s="489" t="s">
        <v>161</v>
      </c>
      <c r="D46045" s="489" t="s">
        <v>13605</v>
      </c>
    </row>
    <row r="46046" spans="1:4">
      <c r="A46046" s="489" t="str">
        <f t="shared" si="719"/>
        <v>2396000040介護予防認知症対応型共同生活介護</v>
      </c>
      <c r="B46046" s="489">
        <v>2396000040</v>
      </c>
      <c r="C46046" s="489" t="s">
        <v>2088</v>
      </c>
      <c r="D46046" s="489" t="s">
        <v>13606</v>
      </c>
    </row>
    <row r="46047" spans="1:4">
      <c r="A46047" s="489" t="str">
        <f t="shared" si="719"/>
        <v>2396000040認知症対応型共同生活介護</v>
      </c>
      <c r="B46047" s="489">
        <v>2396000040</v>
      </c>
      <c r="C46047" s="489" t="s">
        <v>2087</v>
      </c>
      <c r="D46047" s="489" t="s">
        <v>13606</v>
      </c>
    </row>
    <row r="46048" spans="1:4">
      <c r="A46048" s="489" t="str">
        <f t="shared" si="719"/>
        <v>2396000057介護予防認知症対応型通所介護</v>
      </c>
      <c r="B46048" s="489">
        <v>2396000057</v>
      </c>
      <c r="C46048" s="489" t="s">
        <v>2517</v>
      </c>
      <c r="D46048" s="489" t="s">
        <v>13607</v>
      </c>
    </row>
    <row r="46049" spans="1:4">
      <c r="A46049" s="489" t="str">
        <f t="shared" si="719"/>
        <v>2396000057認知症対応型通所介護</v>
      </c>
      <c r="B46049" s="489">
        <v>2396000057</v>
      </c>
      <c r="C46049" s="489" t="s">
        <v>2516</v>
      </c>
      <c r="D46049" s="489" t="s">
        <v>13607</v>
      </c>
    </row>
    <row r="46050" spans="1:4">
      <c r="A46050" s="489" t="str">
        <f t="shared" si="719"/>
        <v>2396000065定期巡回･随時対応型訪問介護看護</v>
      </c>
      <c r="B46050" s="489">
        <v>2396000065</v>
      </c>
      <c r="C46050" s="489" t="s">
        <v>1919</v>
      </c>
      <c r="D46050" s="489" t="s">
        <v>13608</v>
      </c>
    </row>
    <row r="46051" spans="1:4">
      <c r="A46051" s="489" t="str">
        <f t="shared" si="719"/>
        <v>2396000081介護予防認知症対応型共同生活介護</v>
      </c>
      <c r="B46051" s="489">
        <v>2396000081</v>
      </c>
      <c r="C46051" s="489" t="s">
        <v>2088</v>
      </c>
      <c r="D46051" s="489" t="s">
        <v>13609</v>
      </c>
    </row>
    <row r="46052" spans="1:4">
      <c r="A46052" s="489" t="str">
        <f t="shared" si="719"/>
        <v>2396000081認知症対応型共同生活介護</v>
      </c>
      <c r="B46052" s="489">
        <v>2396000081</v>
      </c>
      <c r="C46052" s="489" t="s">
        <v>2087</v>
      </c>
      <c r="D46052" s="489" t="s">
        <v>13609</v>
      </c>
    </row>
    <row r="46053" spans="1:4">
      <c r="A46053" s="489" t="str">
        <f t="shared" si="719"/>
        <v>2396000099地域密着型通所介護</v>
      </c>
      <c r="B46053" s="489">
        <v>2396000099</v>
      </c>
      <c r="C46053" s="489" t="s">
        <v>161</v>
      </c>
      <c r="D46053" s="489" t="s">
        <v>13610</v>
      </c>
    </row>
    <row r="46054" spans="1:4">
      <c r="A46054" s="489" t="str">
        <f t="shared" si="719"/>
        <v>2396100022認知症対応型共同生活介護</v>
      </c>
      <c r="B46054" s="489">
        <v>2396100022</v>
      </c>
      <c r="C46054" s="489" t="s">
        <v>2087</v>
      </c>
      <c r="D46054" s="489" t="s">
        <v>13611</v>
      </c>
    </row>
    <row r="46055" spans="1:4">
      <c r="A46055" s="489" t="str">
        <f t="shared" si="719"/>
        <v>2396100055認知症対応型通所介護</v>
      </c>
      <c r="B46055" s="489">
        <v>2396100055</v>
      </c>
      <c r="C46055" s="489" t="s">
        <v>2516</v>
      </c>
      <c r="D46055" s="489" t="s">
        <v>13612</v>
      </c>
    </row>
    <row r="46056" spans="1:4">
      <c r="A46056" s="489" t="str">
        <f t="shared" si="719"/>
        <v>2396100063介護予防認知症対応型通所介護</v>
      </c>
      <c r="B46056" s="489">
        <v>2396100063</v>
      </c>
      <c r="C46056" s="489" t="s">
        <v>2517</v>
      </c>
      <c r="D46056" s="489" t="s">
        <v>13613</v>
      </c>
    </row>
    <row r="46057" spans="1:4">
      <c r="A46057" s="489" t="str">
        <f t="shared" si="719"/>
        <v>2396100071介護予防認知症対応型共同生活介護</v>
      </c>
      <c r="B46057" s="489">
        <v>2396100071</v>
      </c>
      <c r="C46057" s="489" t="s">
        <v>2088</v>
      </c>
      <c r="D46057" s="489" t="s">
        <v>13614</v>
      </c>
    </row>
    <row r="46058" spans="1:4">
      <c r="A46058" s="489" t="str">
        <f t="shared" si="719"/>
        <v>2396100071認知症対応型共同生活介護</v>
      </c>
      <c r="B46058" s="489">
        <v>2396100071</v>
      </c>
      <c r="C46058" s="489" t="s">
        <v>2087</v>
      </c>
      <c r="D46058" s="489" t="s">
        <v>13614</v>
      </c>
    </row>
    <row r="46059" spans="1:4">
      <c r="A46059" s="489" t="str">
        <f t="shared" si="719"/>
        <v>2396100097介護予防小規模多機能型居宅介護</v>
      </c>
      <c r="B46059" s="489">
        <v>2396100097</v>
      </c>
      <c r="C46059" s="489" t="s">
        <v>2518</v>
      </c>
      <c r="D46059" s="489" t="s">
        <v>13615</v>
      </c>
    </row>
    <row r="46060" spans="1:4">
      <c r="A46060" s="489" t="str">
        <f t="shared" si="719"/>
        <v>2396100097小規模多機能型居宅介護</v>
      </c>
      <c r="B46060" s="489">
        <v>2396100097</v>
      </c>
      <c r="C46060" s="489" t="s">
        <v>2082</v>
      </c>
      <c r="D46060" s="489" t="s">
        <v>13615</v>
      </c>
    </row>
    <row r="46061" spans="1:4">
      <c r="A46061" s="489" t="str">
        <f t="shared" si="719"/>
        <v>2396100121地域密着型通所介護</v>
      </c>
      <c r="B46061" s="489">
        <v>2396100121</v>
      </c>
      <c r="C46061" s="489" t="s">
        <v>161</v>
      </c>
      <c r="D46061" s="489" t="s">
        <v>13616</v>
      </c>
    </row>
    <row r="46062" spans="1:4">
      <c r="A46062" s="489" t="str">
        <f t="shared" si="719"/>
        <v>2396100121通所型サービス（独自）</v>
      </c>
      <c r="B46062" s="489">
        <v>2396100121</v>
      </c>
      <c r="C46062" s="489" t="s">
        <v>2570</v>
      </c>
      <c r="D46062" s="489" t="s">
        <v>13616</v>
      </c>
    </row>
    <row r="46063" spans="1:4">
      <c r="A46063" s="489" t="str">
        <f t="shared" si="719"/>
        <v>2396100121通所型サービス（独自／定率）</v>
      </c>
      <c r="B46063" s="489">
        <v>2396100121</v>
      </c>
      <c r="C46063" s="489" t="s">
        <v>2567</v>
      </c>
      <c r="D46063" s="489" t="s">
        <v>13616</v>
      </c>
    </row>
    <row r="46064" spans="1:4">
      <c r="A46064" s="489" t="str">
        <f t="shared" si="719"/>
        <v>2396100139介護予防認知症対応型共同生活介護</v>
      </c>
      <c r="B46064" s="489">
        <v>2396100139</v>
      </c>
      <c r="C46064" s="489" t="s">
        <v>2088</v>
      </c>
      <c r="D46064" s="489" t="s">
        <v>13617</v>
      </c>
    </row>
    <row r="46065" spans="1:4">
      <c r="A46065" s="489" t="str">
        <f t="shared" si="719"/>
        <v>2396100139地域密着型介護老人福祉施設</v>
      </c>
      <c r="B46065" s="489">
        <v>2396100139</v>
      </c>
      <c r="C46065" s="489" t="s">
        <v>206</v>
      </c>
      <c r="D46065" s="489" t="s">
        <v>13617</v>
      </c>
    </row>
    <row r="46066" spans="1:4">
      <c r="A46066" s="489" t="str">
        <f t="shared" si="719"/>
        <v>2396100139認知症対応型共同生活介護</v>
      </c>
      <c r="B46066" s="489">
        <v>2396100139</v>
      </c>
      <c r="C46066" s="489" t="s">
        <v>2087</v>
      </c>
      <c r="D46066" s="489" t="s">
        <v>13617</v>
      </c>
    </row>
    <row r="46067" spans="1:4">
      <c r="A46067" s="489" t="str">
        <f t="shared" si="719"/>
        <v>2396100147地域密着型通所介護</v>
      </c>
      <c r="B46067" s="489">
        <v>2396100147</v>
      </c>
      <c r="C46067" s="489" t="s">
        <v>161</v>
      </c>
      <c r="D46067" s="489" t="s">
        <v>13618</v>
      </c>
    </row>
    <row r="46068" spans="1:4">
      <c r="A46068" s="489" t="str">
        <f t="shared" si="719"/>
        <v>2396100147地域密着型通所介護</v>
      </c>
      <c r="B46068" s="489">
        <v>2396100147</v>
      </c>
      <c r="C46068" s="489" t="s">
        <v>161</v>
      </c>
      <c r="D46068" s="489" t="s">
        <v>13618</v>
      </c>
    </row>
    <row r="46069" spans="1:4">
      <c r="A46069" s="489" t="str">
        <f t="shared" si="719"/>
        <v>2396100147通所型サービス（独自）</v>
      </c>
      <c r="B46069" s="489">
        <v>2396100147</v>
      </c>
      <c r="C46069" s="489" t="s">
        <v>2570</v>
      </c>
      <c r="D46069" s="489" t="s">
        <v>13618</v>
      </c>
    </row>
    <row r="46070" spans="1:4">
      <c r="A46070" s="489" t="str">
        <f t="shared" si="719"/>
        <v>2396100147通所型サービス（独自）</v>
      </c>
      <c r="B46070" s="489">
        <v>2396100147</v>
      </c>
      <c r="C46070" s="489" t="s">
        <v>2570</v>
      </c>
      <c r="D46070" s="489" t="s">
        <v>13618</v>
      </c>
    </row>
    <row r="46071" spans="1:4">
      <c r="A46071" s="489" t="str">
        <f t="shared" si="719"/>
        <v>2396100147通所型サービス（独自／定率）</v>
      </c>
      <c r="B46071" s="489">
        <v>2396100147</v>
      </c>
      <c r="C46071" s="489" t="s">
        <v>2567</v>
      </c>
      <c r="D46071" s="489" t="s">
        <v>13618</v>
      </c>
    </row>
    <row r="46072" spans="1:4">
      <c r="A46072" s="489" t="str">
        <f t="shared" si="719"/>
        <v>2396100147通所型サービス（独自／定率）</v>
      </c>
      <c r="B46072" s="489">
        <v>2396100147</v>
      </c>
      <c r="C46072" s="489" t="s">
        <v>2567</v>
      </c>
      <c r="D46072" s="489" t="s">
        <v>13618</v>
      </c>
    </row>
    <row r="46073" spans="1:4">
      <c r="A46073" s="489" t="str">
        <f t="shared" si="719"/>
        <v>2396300010介護予防認知症対応型共同生活介護</v>
      </c>
      <c r="B46073" s="489">
        <v>2396300010</v>
      </c>
      <c r="C46073" s="489" t="s">
        <v>2088</v>
      </c>
      <c r="D46073" s="489" t="s">
        <v>13619</v>
      </c>
    </row>
    <row r="46074" spans="1:4">
      <c r="A46074" s="489" t="str">
        <f t="shared" si="719"/>
        <v>2396300010介護予防認知症対応型共同生活介護</v>
      </c>
      <c r="B46074" s="489">
        <v>2396300010</v>
      </c>
      <c r="C46074" s="489" t="s">
        <v>2088</v>
      </c>
      <c r="D46074" s="489" t="s">
        <v>13619</v>
      </c>
    </row>
    <row r="46075" spans="1:4">
      <c r="A46075" s="489" t="str">
        <f t="shared" si="719"/>
        <v>2396300010認知症対応型共同生活介護</v>
      </c>
      <c r="B46075" s="489">
        <v>2396300010</v>
      </c>
      <c r="C46075" s="489" t="s">
        <v>2087</v>
      </c>
      <c r="D46075" s="489" t="s">
        <v>13619</v>
      </c>
    </row>
    <row r="46076" spans="1:4">
      <c r="A46076" s="489" t="str">
        <f t="shared" si="719"/>
        <v>2396300010認知症対応型共同生活介護</v>
      </c>
      <c r="B46076" s="489">
        <v>2396300010</v>
      </c>
      <c r="C46076" s="489" t="s">
        <v>2087</v>
      </c>
      <c r="D46076" s="489" t="s">
        <v>13619</v>
      </c>
    </row>
    <row r="46077" spans="1:4">
      <c r="A46077" s="489" t="str">
        <f t="shared" si="719"/>
        <v>2396300028地域密着型通所介護</v>
      </c>
      <c r="B46077" s="489">
        <v>2396300028</v>
      </c>
      <c r="C46077" s="489" t="s">
        <v>161</v>
      </c>
      <c r="D46077" s="489" t="s">
        <v>12064</v>
      </c>
    </row>
    <row r="46078" spans="1:4">
      <c r="A46078" s="489" t="str">
        <f t="shared" si="719"/>
        <v>2396300028通所型サービス（独自）</v>
      </c>
      <c r="B46078" s="489">
        <v>2396300028</v>
      </c>
      <c r="C46078" s="489" t="s">
        <v>2570</v>
      </c>
      <c r="D46078" s="489" t="s">
        <v>12064</v>
      </c>
    </row>
    <row r="46079" spans="1:4">
      <c r="A46079" s="489" t="str">
        <f t="shared" si="719"/>
        <v>2396300036介護予防認知症対応型共同生活介護</v>
      </c>
      <c r="B46079" s="489">
        <v>2396300036</v>
      </c>
      <c r="C46079" s="489" t="s">
        <v>2088</v>
      </c>
      <c r="D46079" s="489" t="s">
        <v>13620</v>
      </c>
    </row>
    <row r="46080" spans="1:4">
      <c r="A46080" s="489" t="str">
        <f t="shared" si="719"/>
        <v>2396300036介護予防認知症対応型共同生活介護</v>
      </c>
      <c r="B46080" s="489">
        <v>2396300036</v>
      </c>
      <c r="C46080" s="489" t="s">
        <v>2088</v>
      </c>
      <c r="D46080" s="489" t="s">
        <v>13620</v>
      </c>
    </row>
    <row r="46081" spans="1:4">
      <c r="A46081" s="489" t="str">
        <f t="shared" si="719"/>
        <v>2396300036認知症対応型共同生活介護</v>
      </c>
      <c r="B46081" s="489">
        <v>2396300036</v>
      </c>
      <c r="C46081" s="489" t="s">
        <v>2087</v>
      </c>
      <c r="D46081" s="489" t="s">
        <v>13620</v>
      </c>
    </row>
    <row r="46082" spans="1:4">
      <c r="A46082" s="489" t="str">
        <f t="shared" ref="A46082:A46145" si="720">B46082&amp;C46082</f>
        <v>2396300036認知症対応型共同生活介護</v>
      </c>
      <c r="B46082" s="489">
        <v>2396300036</v>
      </c>
      <c r="C46082" s="489" t="s">
        <v>2087</v>
      </c>
      <c r="D46082" s="489" t="s">
        <v>13620</v>
      </c>
    </row>
    <row r="46083" spans="1:4">
      <c r="A46083" s="489" t="str">
        <f t="shared" si="720"/>
        <v>2396500015介護予防認知症対応型通所介護</v>
      </c>
      <c r="B46083" s="489">
        <v>2396500015</v>
      </c>
      <c r="C46083" s="489" t="s">
        <v>2517</v>
      </c>
      <c r="D46083" s="489" t="s">
        <v>13178</v>
      </c>
    </row>
    <row r="46084" spans="1:4">
      <c r="A46084" s="489" t="str">
        <f t="shared" si="720"/>
        <v>2396500015介護予防認知症対応型通所介護</v>
      </c>
      <c r="B46084" s="489">
        <v>2396500015</v>
      </c>
      <c r="C46084" s="489" t="s">
        <v>2517</v>
      </c>
      <c r="D46084" s="489" t="s">
        <v>13178</v>
      </c>
    </row>
    <row r="46085" spans="1:4">
      <c r="A46085" s="489" t="str">
        <f t="shared" si="720"/>
        <v>2396500015認知症対応型通所介護</v>
      </c>
      <c r="B46085" s="489">
        <v>2396500015</v>
      </c>
      <c r="C46085" s="489" t="s">
        <v>2516</v>
      </c>
      <c r="D46085" s="489" t="s">
        <v>13178</v>
      </c>
    </row>
    <row r="46086" spans="1:4">
      <c r="A46086" s="489" t="str">
        <f t="shared" si="720"/>
        <v>2396500015認知症対応型通所介護</v>
      </c>
      <c r="B46086" s="489">
        <v>2396500015</v>
      </c>
      <c r="C46086" s="489" t="s">
        <v>2516</v>
      </c>
      <c r="D46086" s="489" t="s">
        <v>13178</v>
      </c>
    </row>
    <row r="46087" spans="1:4">
      <c r="A46087" s="489" t="str">
        <f t="shared" si="720"/>
        <v>2397100047介護予防認知症対応型共同生活介護（短期利用型）</v>
      </c>
      <c r="B46087" s="489">
        <v>2397100047</v>
      </c>
      <c r="C46087" s="489" t="s">
        <v>19398</v>
      </c>
      <c r="D46087" s="489" t="s">
        <v>13621</v>
      </c>
    </row>
    <row r="46088" spans="1:4">
      <c r="A46088" s="489" t="str">
        <f t="shared" si="720"/>
        <v>2397100047介護予防認知症対応型共同生活介護</v>
      </c>
      <c r="B46088" s="489">
        <v>2397100047</v>
      </c>
      <c r="C46088" s="489" t="s">
        <v>2088</v>
      </c>
      <c r="D46088" s="489" t="s">
        <v>13621</v>
      </c>
    </row>
    <row r="46089" spans="1:4">
      <c r="A46089" s="489" t="str">
        <f t="shared" si="720"/>
        <v>2397100047介護予防認知症対応型共同生活介護</v>
      </c>
      <c r="B46089" s="489">
        <v>2397100047</v>
      </c>
      <c r="C46089" s="489" t="s">
        <v>2088</v>
      </c>
      <c r="D46089" s="489" t="s">
        <v>13621</v>
      </c>
    </row>
    <row r="46090" spans="1:4">
      <c r="A46090" s="489" t="str">
        <f t="shared" si="720"/>
        <v>2397100047認知症対応型共同生活介護（短期利用型）</v>
      </c>
      <c r="B46090" s="489">
        <v>2397100047</v>
      </c>
      <c r="C46090" s="489" t="s">
        <v>19399</v>
      </c>
      <c r="D46090" s="489" t="s">
        <v>13621</v>
      </c>
    </row>
    <row r="46091" spans="1:4">
      <c r="A46091" s="489" t="str">
        <f t="shared" si="720"/>
        <v>2397100047認知症対応型共同生活介護（短期利用型）</v>
      </c>
      <c r="B46091" s="489">
        <v>2397100047</v>
      </c>
      <c r="C46091" s="489" t="s">
        <v>19399</v>
      </c>
      <c r="D46091" s="489" t="s">
        <v>13621</v>
      </c>
    </row>
    <row r="46092" spans="1:4">
      <c r="A46092" s="489" t="str">
        <f t="shared" si="720"/>
        <v>2397100047認知症対応型共同生活介護</v>
      </c>
      <c r="B46092" s="489">
        <v>2397100047</v>
      </c>
      <c r="C46092" s="489" t="s">
        <v>2087</v>
      </c>
      <c r="D46092" s="489" t="s">
        <v>13621</v>
      </c>
    </row>
    <row r="46093" spans="1:4">
      <c r="A46093" s="489" t="str">
        <f t="shared" si="720"/>
        <v>2397100047認知症対応型共同生活介護</v>
      </c>
      <c r="B46093" s="489">
        <v>2397100047</v>
      </c>
      <c r="C46093" s="489" t="s">
        <v>2087</v>
      </c>
      <c r="D46093" s="489" t="s">
        <v>13621</v>
      </c>
    </row>
    <row r="46094" spans="1:4">
      <c r="A46094" s="489" t="str">
        <f t="shared" si="720"/>
        <v>2397100054地域密着型介護老人福祉施設</v>
      </c>
      <c r="B46094" s="489">
        <v>2397100054</v>
      </c>
      <c r="C46094" s="489" t="s">
        <v>206</v>
      </c>
      <c r="D46094" s="489" t="s">
        <v>13622</v>
      </c>
    </row>
    <row r="46095" spans="1:4">
      <c r="A46095" s="489" t="str">
        <f t="shared" si="720"/>
        <v>2397100054地域密着型介護老人福祉施設</v>
      </c>
      <c r="B46095" s="489">
        <v>2397100054</v>
      </c>
      <c r="C46095" s="489" t="s">
        <v>206</v>
      </c>
      <c r="D46095" s="489" t="s">
        <v>13622</v>
      </c>
    </row>
    <row r="46096" spans="1:4">
      <c r="A46096" s="489" t="str">
        <f t="shared" si="720"/>
        <v>2397100062介護予防認知症対応型共同生活介護（短期利用型）</v>
      </c>
      <c r="B46096" s="489">
        <v>2397100062</v>
      </c>
      <c r="C46096" s="489" t="s">
        <v>19398</v>
      </c>
      <c r="D46096" s="489" t="s">
        <v>13623</v>
      </c>
    </row>
    <row r="46097" spans="1:4">
      <c r="A46097" s="489" t="str">
        <f t="shared" si="720"/>
        <v>2397100062介護予防認知症対応型共同生活介護（短期利用型）</v>
      </c>
      <c r="B46097" s="489">
        <v>2397100062</v>
      </c>
      <c r="C46097" s="489" t="s">
        <v>19398</v>
      </c>
      <c r="D46097" s="489" t="s">
        <v>13623</v>
      </c>
    </row>
    <row r="46098" spans="1:4">
      <c r="A46098" s="489" t="str">
        <f t="shared" si="720"/>
        <v>2397100062介護予防認知症対応型共同生活介護</v>
      </c>
      <c r="B46098" s="489">
        <v>2397100062</v>
      </c>
      <c r="C46098" s="489" t="s">
        <v>2088</v>
      </c>
      <c r="D46098" s="489" t="s">
        <v>13623</v>
      </c>
    </row>
    <row r="46099" spans="1:4">
      <c r="A46099" s="489" t="str">
        <f t="shared" si="720"/>
        <v>2397100062介護予防認知症対応型共同生活介護</v>
      </c>
      <c r="B46099" s="489">
        <v>2397100062</v>
      </c>
      <c r="C46099" s="489" t="s">
        <v>2088</v>
      </c>
      <c r="D46099" s="489" t="s">
        <v>13623</v>
      </c>
    </row>
    <row r="46100" spans="1:4">
      <c r="A46100" s="489" t="str">
        <f t="shared" si="720"/>
        <v>2397100062介護予防認知症対応型通所介護</v>
      </c>
      <c r="B46100" s="489">
        <v>2397100062</v>
      </c>
      <c r="C46100" s="489" t="s">
        <v>2517</v>
      </c>
      <c r="D46100" s="489" t="s">
        <v>13623</v>
      </c>
    </row>
    <row r="46101" spans="1:4">
      <c r="A46101" s="489" t="str">
        <f t="shared" si="720"/>
        <v>2397100062介護予防認知症対応型通所介護</v>
      </c>
      <c r="B46101" s="489">
        <v>2397100062</v>
      </c>
      <c r="C46101" s="489" t="s">
        <v>2517</v>
      </c>
      <c r="D46101" s="489" t="s">
        <v>13623</v>
      </c>
    </row>
    <row r="46102" spans="1:4">
      <c r="A46102" s="489" t="str">
        <f t="shared" si="720"/>
        <v>2397100062認知症対応型共同生活介護（短期利用型）</v>
      </c>
      <c r="B46102" s="489">
        <v>2397100062</v>
      </c>
      <c r="C46102" s="489" t="s">
        <v>19399</v>
      </c>
      <c r="D46102" s="489" t="s">
        <v>13623</v>
      </c>
    </row>
    <row r="46103" spans="1:4">
      <c r="A46103" s="489" t="str">
        <f t="shared" si="720"/>
        <v>2397100062認知症対応型共同生活介護（短期利用型）</v>
      </c>
      <c r="B46103" s="489">
        <v>2397100062</v>
      </c>
      <c r="C46103" s="489" t="s">
        <v>19399</v>
      </c>
      <c r="D46103" s="489" t="s">
        <v>13623</v>
      </c>
    </row>
    <row r="46104" spans="1:4">
      <c r="A46104" s="489" t="str">
        <f t="shared" si="720"/>
        <v>2397100062認知症対応型共同生活介護</v>
      </c>
      <c r="B46104" s="489">
        <v>2397100062</v>
      </c>
      <c r="C46104" s="489" t="s">
        <v>2087</v>
      </c>
      <c r="D46104" s="489" t="s">
        <v>13623</v>
      </c>
    </row>
    <row r="46105" spans="1:4">
      <c r="A46105" s="489" t="str">
        <f t="shared" si="720"/>
        <v>2397100062認知症対応型共同生活介護</v>
      </c>
      <c r="B46105" s="489">
        <v>2397100062</v>
      </c>
      <c r="C46105" s="489" t="s">
        <v>2087</v>
      </c>
      <c r="D46105" s="489" t="s">
        <v>13623</v>
      </c>
    </row>
    <row r="46106" spans="1:4">
      <c r="A46106" s="489" t="str">
        <f t="shared" si="720"/>
        <v>2397100062認知症対応型通所介護</v>
      </c>
      <c r="B46106" s="489">
        <v>2397100062</v>
      </c>
      <c r="C46106" s="489" t="s">
        <v>2516</v>
      </c>
      <c r="D46106" s="489" t="s">
        <v>13623</v>
      </c>
    </row>
    <row r="46107" spans="1:4">
      <c r="A46107" s="489" t="str">
        <f t="shared" si="720"/>
        <v>2397100062認知症対応型通所介護</v>
      </c>
      <c r="B46107" s="489">
        <v>2397100062</v>
      </c>
      <c r="C46107" s="489" t="s">
        <v>2516</v>
      </c>
      <c r="D46107" s="489" t="s">
        <v>13623</v>
      </c>
    </row>
    <row r="46108" spans="1:4">
      <c r="A46108" s="489" t="str">
        <f t="shared" si="720"/>
        <v>2397100070介護予防認知症対応型通所介護</v>
      </c>
      <c r="B46108" s="489">
        <v>2397100070</v>
      </c>
      <c r="C46108" s="489" t="s">
        <v>2517</v>
      </c>
      <c r="D46108" s="489" t="s">
        <v>13624</v>
      </c>
    </row>
    <row r="46109" spans="1:4">
      <c r="A46109" s="489" t="str">
        <f t="shared" si="720"/>
        <v>2397100070介護予防認知症対応型通所介護</v>
      </c>
      <c r="B46109" s="489">
        <v>2397100070</v>
      </c>
      <c r="C46109" s="489" t="s">
        <v>2517</v>
      </c>
      <c r="D46109" s="489" t="s">
        <v>13624</v>
      </c>
    </row>
    <row r="46110" spans="1:4">
      <c r="A46110" s="489" t="str">
        <f t="shared" si="720"/>
        <v>2397100070介護予防認知症対応型通所介護</v>
      </c>
      <c r="B46110" s="489">
        <v>2397100070</v>
      </c>
      <c r="C46110" s="489" t="s">
        <v>2517</v>
      </c>
      <c r="D46110" s="489" t="s">
        <v>13624</v>
      </c>
    </row>
    <row r="46111" spans="1:4">
      <c r="A46111" s="489" t="str">
        <f t="shared" si="720"/>
        <v>2397100070介護予防認知症対応型通所介護</v>
      </c>
      <c r="B46111" s="489">
        <v>2397100070</v>
      </c>
      <c r="C46111" s="489" t="s">
        <v>2517</v>
      </c>
      <c r="D46111" s="489" t="s">
        <v>13624</v>
      </c>
    </row>
    <row r="46112" spans="1:4">
      <c r="A46112" s="489" t="str">
        <f t="shared" si="720"/>
        <v>2397100070認知症対応型通所介護</v>
      </c>
      <c r="B46112" s="489">
        <v>2397100070</v>
      </c>
      <c r="C46112" s="489" t="s">
        <v>2516</v>
      </c>
      <c r="D46112" s="489" t="s">
        <v>13624</v>
      </c>
    </row>
    <row r="46113" spans="1:4">
      <c r="A46113" s="489" t="str">
        <f t="shared" si="720"/>
        <v>2397100070認知症対応型通所介護</v>
      </c>
      <c r="B46113" s="489">
        <v>2397100070</v>
      </c>
      <c r="C46113" s="489" t="s">
        <v>2516</v>
      </c>
      <c r="D46113" s="489" t="s">
        <v>13624</v>
      </c>
    </row>
    <row r="46114" spans="1:4">
      <c r="A46114" s="489" t="str">
        <f t="shared" si="720"/>
        <v>2397100070認知症対応型通所介護</v>
      </c>
      <c r="B46114" s="489">
        <v>2397100070</v>
      </c>
      <c r="C46114" s="489" t="s">
        <v>2516</v>
      </c>
      <c r="D46114" s="489" t="s">
        <v>13624</v>
      </c>
    </row>
    <row r="46115" spans="1:4">
      <c r="A46115" s="489" t="str">
        <f t="shared" si="720"/>
        <v>2397100088介護予防認知症対応型共同生活介護</v>
      </c>
      <c r="B46115" s="489">
        <v>2397100088</v>
      </c>
      <c r="C46115" s="489" t="s">
        <v>2088</v>
      </c>
      <c r="D46115" s="489" t="s">
        <v>13625</v>
      </c>
    </row>
    <row r="46116" spans="1:4">
      <c r="A46116" s="489" t="str">
        <f t="shared" si="720"/>
        <v>2397100088介護予防認知症対応型共同生活介護</v>
      </c>
      <c r="B46116" s="489">
        <v>2397100088</v>
      </c>
      <c r="C46116" s="489" t="s">
        <v>2088</v>
      </c>
      <c r="D46116" s="489" t="s">
        <v>13625</v>
      </c>
    </row>
    <row r="46117" spans="1:4">
      <c r="A46117" s="489" t="str">
        <f t="shared" si="720"/>
        <v>2397100088認知症対応型共同生活介護</v>
      </c>
      <c r="B46117" s="489">
        <v>2397100088</v>
      </c>
      <c r="C46117" s="489" t="s">
        <v>2087</v>
      </c>
      <c r="D46117" s="489" t="s">
        <v>13625</v>
      </c>
    </row>
    <row r="46118" spans="1:4">
      <c r="A46118" s="489" t="str">
        <f t="shared" si="720"/>
        <v>2397100088認知症対応型共同生活介護</v>
      </c>
      <c r="B46118" s="489">
        <v>2397100088</v>
      </c>
      <c r="C46118" s="489" t="s">
        <v>2087</v>
      </c>
      <c r="D46118" s="489" t="s">
        <v>13625</v>
      </c>
    </row>
    <row r="46119" spans="1:4">
      <c r="A46119" s="489" t="str">
        <f t="shared" si="720"/>
        <v>2397100096地域密着型介護老人福祉施設</v>
      </c>
      <c r="B46119" s="489">
        <v>2397100096</v>
      </c>
      <c r="C46119" s="489" t="s">
        <v>206</v>
      </c>
      <c r="D46119" s="489" t="s">
        <v>13626</v>
      </c>
    </row>
    <row r="46120" spans="1:4">
      <c r="A46120" s="489" t="str">
        <f t="shared" si="720"/>
        <v>2397100096地域密着型介護老人福祉施設</v>
      </c>
      <c r="B46120" s="489">
        <v>2397100096</v>
      </c>
      <c r="C46120" s="489" t="s">
        <v>206</v>
      </c>
      <c r="D46120" s="489" t="s">
        <v>13626</v>
      </c>
    </row>
    <row r="46121" spans="1:4">
      <c r="A46121" s="489" t="str">
        <f t="shared" si="720"/>
        <v>2397100104地域密着型通所介護</v>
      </c>
      <c r="B46121" s="489">
        <v>2397100104</v>
      </c>
      <c r="C46121" s="489" t="s">
        <v>161</v>
      </c>
      <c r="D46121" s="489" t="s">
        <v>8587</v>
      </c>
    </row>
    <row r="46122" spans="1:4">
      <c r="A46122" s="489" t="str">
        <f t="shared" si="720"/>
        <v>2397100104通所型サービス（独自）</v>
      </c>
      <c r="B46122" s="489">
        <v>2397100104</v>
      </c>
      <c r="C46122" s="489" t="s">
        <v>2570</v>
      </c>
      <c r="D46122" s="489" t="s">
        <v>8587</v>
      </c>
    </row>
    <row r="46123" spans="1:4">
      <c r="A46123" s="489" t="str">
        <f t="shared" si="720"/>
        <v>2397100112介護予防認知症対応型共同生活介護</v>
      </c>
      <c r="B46123" s="489">
        <v>2397100112</v>
      </c>
      <c r="C46123" s="489" t="s">
        <v>2088</v>
      </c>
      <c r="D46123" s="489" t="s">
        <v>13627</v>
      </c>
    </row>
    <row r="46124" spans="1:4">
      <c r="A46124" s="489" t="str">
        <f t="shared" si="720"/>
        <v>2397100112認知症対応型共同生活介護</v>
      </c>
      <c r="B46124" s="489">
        <v>2397100112</v>
      </c>
      <c r="C46124" s="489" t="s">
        <v>2087</v>
      </c>
      <c r="D46124" s="489" t="s">
        <v>13627</v>
      </c>
    </row>
    <row r="46125" spans="1:4">
      <c r="A46125" s="489" t="str">
        <f t="shared" si="720"/>
        <v>2397100138定期巡回･随時対応型訪問介護看護</v>
      </c>
      <c r="B46125" s="489">
        <v>2397100138</v>
      </c>
      <c r="C46125" s="489" t="s">
        <v>1919</v>
      </c>
      <c r="D46125" s="489" t="s">
        <v>13628</v>
      </c>
    </row>
    <row r="46126" spans="1:4">
      <c r="A46126" s="489" t="str">
        <f t="shared" si="720"/>
        <v>2397100146介護予防認知症対応型共同生活介護</v>
      </c>
      <c r="B46126" s="489">
        <v>2397100146</v>
      </c>
      <c r="C46126" s="489" t="s">
        <v>2088</v>
      </c>
      <c r="D46126" s="489" t="s">
        <v>13629</v>
      </c>
    </row>
    <row r="46127" spans="1:4">
      <c r="A46127" s="489" t="str">
        <f t="shared" si="720"/>
        <v>2397100146認知症対応型共同生活介護</v>
      </c>
      <c r="B46127" s="489">
        <v>2397100146</v>
      </c>
      <c r="C46127" s="489" t="s">
        <v>2087</v>
      </c>
      <c r="D46127" s="489" t="s">
        <v>13629</v>
      </c>
    </row>
    <row r="46128" spans="1:4">
      <c r="A46128" s="489" t="str">
        <f t="shared" si="720"/>
        <v>2397100153定期巡回･随時対応型訪問介護看護</v>
      </c>
      <c r="B46128" s="489">
        <v>2397100153</v>
      </c>
      <c r="C46128" s="489" t="s">
        <v>1919</v>
      </c>
      <c r="D46128" s="489" t="s">
        <v>13630</v>
      </c>
    </row>
    <row r="46129" spans="1:4">
      <c r="A46129" s="489" t="str">
        <f t="shared" si="720"/>
        <v>2397100161地域密着型通所介護</v>
      </c>
      <c r="B46129" s="489">
        <v>2397100161</v>
      </c>
      <c r="C46129" s="489" t="s">
        <v>161</v>
      </c>
      <c r="D46129" s="489" t="s">
        <v>13631</v>
      </c>
    </row>
    <row r="46130" spans="1:4">
      <c r="A46130" s="489" t="str">
        <f t="shared" si="720"/>
        <v>2397100161通所型サービス（独自）</v>
      </c>
      <c r="B46130" s="489">
        <v>2397100161</v>
      </c>
      <c r="C46130" s="489" t="s">
        <v>2570</v>
      </c>
      <c r="D46130" s="489" t="s">
        <v>13631</v>
      </c>
    </row>
    <row r="46131" spans="1:4">
      <c r="A46131" s="489" t="str">
        <f t="shared" si="720"/>
        <v>2397100179介護予防認知症対応型共同生活介護</v>
      </c>
      <c r="B46131" s="489">
        <v>2397100179</v>
      </c>
      <c r="C46131" s="489" t="s">
        <v>2088</v>
      </c>
      <c r="D46131" s="489" t="s">
        <v>19489</v>
      </c>
    </row>
    <row r="46132" spans="1:4">
      <c r="A46132" s="489" t="str">
        <f t="shared" si="720"/>
        <v>2397100179認知症対応型共同生活介護</v>
      </c>
      <c r="B46132" s="489">
        <v>2397100179</v>
      </c>
      <c r="C46132" s="489" t="s">
        <v>2087</v>
      </c>
      <c r="D46132" s="489" t="s">
        <v>19489</v>
      </c>
    </row>
    <row r="46133" spans="1:4">
      <c r="A46133" s="489" t="str">
        <f t="shared" si="720"/>
        <v>2397200011介護予防小規模多機能型居宅介護（短期利用型）</v>
      </c>
      <c r="B46133" s="489">
        <v>2397200011</v>
      </c>
      <c r="C46133" s="489" t="s">
        <v>19400</v>
      </c>
      <c r="D46133" s="489" t="s">
        <v>13632</v>
      </c>
    </row>
    <row r="46134" spans="1:4">
      <c r="A46134" s="489" t="str">
        <f t="shared" si="720"/>
        <v>2397200011介護予防小規模多機能型居宅介護</v>
      </c>
      <c r="B46134" s="489">
        <v>2397200011</v>
      </c>
      <c r="C46134" s="489" t="s">
        <v>2518</v>
      </c>
      <c r="D46134" s="489" t="s">
        <v>13632</v>
      </c>
    </row>
    <row r="46135" spans="1:4">
      <c r="A46135" s="489" t="str">
        <f t="shared" si="720"/>
        <v>2397200011小規模多機能型居宅介護（短期利用型）</v>
      </c>
      <c r="B46135" s="489">
        <v>2397200011</v>
      </c>
      <c r="C46135" s="489" t="s">
        <v>19401</v>
      </c>
      <c r="D46135" s="489" t="s">
        <v>13632</v>
      </c>
    </row>
    <row r="46136" spans="1:4">
      <c r="A46136" s="489" t="str">
        <f t="shared" si="720"/>
        <v>2397200011小規模多機能型居宅介護</v>
      </c>
      <c r="B46136" s="489">
        <v>2397200011</v>
      </c>
      <c r="C46136" s="489" t="s">
        <v>2082</v>
      </c>
      <c r="D46136" s="489" t="s">
        <v>13632</v>
      </c>
    </row>
    <row r="46137" spans="1:4">
      <c r="A46137" s="489" t="str">
        <f t="shared" si="720"/>
        <v>2397200060介護予防小規模多機能型居宅介護</v>
      </c>
      <c r="B46137" s="489">
        <v>2397200060</v>
      </c>
      <c r="C46137" s="489" t="s">
        <v>2518</v>
      </c>
      <c r="D46137" s="489" t="s">
        <v>12199</v>
      </c>
    </row>
    <row r="46138" spans="1:4">
      <c r="A46138" s="489" t="str">
        <f t="shared" si="720"/>
        <v>2397200060小規模多機能型居宅介護</v>
      </c>
      <c r="B46138" s="489">
        <v>2397200060</v>
      </c>
      <c r="C46138" s="489" t="s">
        <v>2082</v>
      </c>
      <c r="D46138" s="489" t="s">
        <v>12199</v>
      </c>
    </row>
    <row r="46139" spans="1:4">
      <c r="A46139" s="489" t="str">
        <f t="shared" si="720"/>
        <v>2397200078介護予防認知症対応型共同生活介護</v>
      </c>
      <c r="B46139" s="489">
        <v>2397200078</v>
      </c>
      <c r="C46139" s="489" t="s">
        <v>2088</v>
      </c>
      <c r="D46139" s="489" t="s">
        <v>13633</v>
      </c>
    </row>
    <row r="46140" spans="1:4">
      <c r="A46140" s="489" t="str">
        <f t="shared" si="720"/>
        <v>2397200078認知症対応型共同生活介護</v>
      </c>
      <c r="B46140" s="489">
        <v>2397200078</v>
      </c>
      <c r="C46140" s="489" t="s">
        <v>2087</v>
      </c>
      <c r="D46140" s="489" t="s">
        <v>13633</v>
      </c>
    </row>
    <row r="46141" spans="1:4">
      <c r="A46141" s="489" t="str">
        <f t="shared" si="720"/>
        <v>2397200086地域密着型通所介護</v>
      </c>
      <c r="B46141" s="489">
        <v>2397200086</v>
      </c>
      <c r="C46141" s="489" t="s">
        <v>161</v>
      </c>
      <c r="D46141" s="489" t="s">
        <v>13634</v>
      </c>
    </row>
    <row r="46142" spans="1:4">
      <c r="A46142" s="489" t="str">
        <f t="shared" si="720"/>
        <v>2397200094介護予防認知症対応型通所介護</v>
      </c>
      <c r="B46142" s="489">
        <v>2397200094</v>
      </c>
      <c r="C46142" s="489" t="s">
        <v>2517</v>
      </c>
      <c r="D46142" s="489" t="s">
        <v>13635</v>
      </c>
    </row>
    <row r="46143" spans="1:4">
      <c r="A46143" s="489" t="str">
        <f t="shared" si="720"/>
        <v>2397200094認知症対応型通所介護</v>
      </c>
      <c r="B46143" s="489">
        <v>2397200094</v>
      </c>
      <c r="C46143" s="489" t="s">
        <v>2516</v>
      </c>
      <c r="D46143" s="489" t="s">
        <v>13635</v>
      </c>
    </row>
    <row r="46144" spans="1:4">
      <c r="A46144" s="489" t="str">
        <f t="shared" si="720"/>
        <v>2397200102介護予防認知症対応型通所介護</v>
      </c>
      <c r="B46144" s="489">
        <v>2397200102</v>
      </c>
      <c r="C46144" s="489" t="s">
        <v>2517</v>
      </c>
      <c r="D46144" s="489" t="s">
        <v>13636</v>
      </c>
    </row>
    <row r="46145" spans="1:4">
      <c r="A46145" s="489" t="str">
        <f t="shared" si="720"/>
        <v>2397200102認知症対応型通所介護</v>
      </c>
      <c r="B46145" s="489">
        <v>2397200102</v>
      </c>
      <c r="C46145" s="489" t="s">
        <v>2516</v>
      </c>
      <c r="D46145" s="489" t="s">
        <v>13636</v>
      </c>
    </row>
    <row r="46146" spans="1:4">
      <c r="A46146" s="489" t="str">
        <f t="shared" ref="A46146:A46209" si="721">B46146&amp;C46146</f>
        <v>2397300027介護予防認知症対応型共同生活介護</v>
      </c>
      <c r="B46146" s="489">
        <v>2397300027</v>
      </c>
      <c r="C46146" s="489" t="s">
        <v>2088</v>
      </c>
      <c r="D46146" s="489" t="s">
        <v>13637</v>
      </c>
    </row>
    <row r="46147" spans="1:4">
      <c r="A46147" s="489" t="str">
        <f t="shared" si="721"/>
        <v>2397300027認知症対応型共同生活介護</v>
      </c>
      <c r="B46147" s="489">
        <v>2397300027</v>
      </c>
      <c r="C46147" s="489" t="s">
        <v>2087</v>
      </c>
      <c r="D46147" s="489" t="s">
        <v>13637</v>
      </c>
    </row>
    <row r="46148" spans="1:4">
      <c r="A46148" s="489" t="str">
        <f t="shared" si="721"/>
        <v>2397300035介護予防小規模多機能型居宅介護（短期利用型）</v>
      </c>
      <c r="B46148" s="489">
        <v>2397300035</v>
      </c>
      <c r="C46148" s="489" t="s">
        <v>19400</v>
      </c>
      <c r="D46148" s="489" t="s">
        <v>13638</v>
      </c>
    </row>
    <row r="46149" spans="1:4">
      <c r="A46149" s="489" t="str">
        <f t="shared" si="721"/>
        <v>2397300035介護予防小規模多機能型居宅介護</v>
      </c>
      <c r="B46149" s="489">
        <v>2397300035</v>
      </c>
      <c r="C46149" s="489" t="s">
        <v>2518</v>
      </c>
      <c r="D46149" s="489" t="s">
        <v>13638</v>
      </c>
    </row>
    <row r="46150" spans="1:4">
      <c r="A46150" s="489" t="str">
        <f t="shared" si="721"/>
        <v>2397300035小規模多機能型居宅介護（短期利用型）</v>
      </c>
      <c r="B46150" s="489">
        <v>2397300035</v>
      </c>
      <c r="C46150" s="489" t="s">
        <v>19401</v>
      </c>
      <c r="D46150" s="489" t="s">
        <v>13638</v>
      </c>
    </row>
    <row r="46151" spans="1:4">
      <c r="A46151" s="489" t="str">
        <f t="shared" si="721"/>
        <v>2397300035小規模多機能型居宅介護</v>
      </c>
      <c r="B46151" s="489">
        <v>2397300035</v>
      </c>
      <c r="C46151" s="489" t="s">
        <v>2082</v>
      </c>
      <c r="D46151" s="489" t="s">
        <v>13638</v>
      </c>
    </row>
    <row r="46152" spans="1:4">
      <c r="A46152" s="489" t="str">
        <f t="shared" si="721"/>
        <v>2397300050介護予防認知症対応型共同生活介護</v>
      </c>
      <c r="B46152" s="489">
        <v>2397300050</v>
      </c>
      <c r="C46152" s="489" t="s">
        <v>2088</v>
      </c>
      <c r="D46152" s="489" t="s">
        <v>13639</v>
      </c>
    </row>
    <row r="46153" spans="1:4">
      <c r="A46153" s="489" t="str">
        <f t="shared" si="721"/>
        <v>2397300050認知症対応型共同生活介護</v>
      </c>
      <c r="B46153" s="489">
        <v>2397300050</v>
      </c>
      <c r="C46153" s="489" t="s">
        <v>2087</v>
      </c>
      <c r="D46153" s="489" t="s">
        <v>13639</v>
      </c>
    </row>
    <row r="46154" spans="1:4">
      <c r="A46154" s="489" t="str">
        <f t="shared" si="721"/>
        <v>2397300068地域密着型通所介護</v>
      </c>
      <c r="B46154" s="489">
        <v>2397300068</v>
      </c>
      <c r="C46154" s="489" t="s">
        <v>161</v>
      </c>
      <c r="D46154" s="489" t="s">
        <v>13640</v>
      </c>
    </row>
    <row r="46155" spans="1:4">
      <c r="A46155" s="489" t="str">
        <f t="shared" si="721"/>
        <v>2397400017認知症対応型共同生活介護（短期利用型）</v>
      </c>
      <c r="B46155" s="489">
        <v>2397400017</v>
      </c>
      <c r="C46155" s="489" t="s">
        <v>19399</v>
      </c>
      <c r="D46155" s="489" t="s">
        <v>13641</v>
      </c>
    </row>
    <row r="46156" spans="1:4">
      <c r="A46156" s="489" t="str">
        <f t="shared" si="721"/>
        <v>2397400017認知症対応型共同生活介護</v>
      </c>
      <c r="B46156" s="489">
        <v>2397400017</v>
      </c>
      <c r="C46156" s="489" t="s">
        <v>2087</v>
      </c>
      <c r="D46156" s="489" t="s">
        <v>13641</v>
      </c>
    </row>
    <row r="46157" spans="1:4">
      <c r="A46157" s="489" t="str">
        <f t="shared" si="721"/>
        <v>2397400033介護予防小規模多機能型居宅介護</v>
      </c>
      <c r="B46157" s="489">
        <v>2397400033</v>
      </c>
      <c r="C46157" s="489" t="s">
        <v>2518</v>
      </c>
      <c r="D46157" s="489" t="s">
        <v>13642</v>
      </c>
    </row>
    <row r="46158" spans="1:4">
      <c r="A46158" s="489" t="str">
        <f t="shared" si="721"/>
        <v>2397400033小規模多機能型居宅介護</v>
      </c>
      <c r="B46158" s="489">
        <v>2397400033</v>
      </c>
      <c r="C46158" s="489" t="s">
        <v>2082</v>
      </c>
      <c r="D46158" s="489" t="s">
        <v>13642</v>
      </c>
    </row>
    <row r="46159" spans="1:4">
      <c r="A46159" s="489" t="str">
        <f t="shared" si="721"/>
        <v>2397400041介護予防認知症対応型共同生活介護</v>
      </c>
      <c r="B46159" s="489">
        <v>2397400041</v>
      </c>
      <c r="C46159" s="489" t="s">
        <v>2088</v>
      </c>
      <c r="D46159" s="489" t="s">
        <v>13643</v>
      </c>
    </row>
    <row r="46160" spans="1:4">
      <c r="A46160" s="489" t="str">
        <f t="shared" si="721"/>
        <v>2397400041認知症対応型共同生活介護</v>
      </c>
      <c r="B46160" s="489">
        <v>2397400041</v>
      </c>
      <c r="C46160" s="489" t="s">
        <v>2087</v>
      </c>
      <c r="D46160" s="489" t="s">
        <v>13643</v>
      </c>
    </row>
    <row r="46161" spans="1:4">
      <c r="A46161" s="489" t="str">
        <f t="shared" si="721"/>
        <v>2397400058介護予防認知症対応型共同生活介護</v>
      </c>
      <c r="B46161" s="489">
        <v>2397400058</v>
      </c>
      <c r="C46161" s="489" t="s">
        <v>2088</v>
      </c>
      <c r="D46161" s="489" t="s">
        <v>13644</v>
      </c>
    </row>
    <row r="46162" spans="1:4">
      <c r="A46162" s="489" t="str">
        <f t="shared" si="721"/>
        <v>2397400058認知症対応型共同生活介護</v>
      </c>
      <c r="B46162" s="489">
        <v>2397400058</v>
      </c>
      <c r="C46162" s="489" t="s">
        <v>2087</v>
      </c>
      <c r="D46162" s="489" t="s">
        <v>13644</v>
      </c>
    </row>
    <row r="46163" spans="1:4">
      <c r="A46163" s="489" t="str">
        <f t="shared" si="721"/>
        <v>2397400116地域密着型特定施設入居者生活介護（短期利用型）</v>
      </c>
      <c r="B46163" s="489">
        <v>2397400116</v>
      </c>
      <c r="C46163" s="489" t="s">
        <v>19403</v>
      </c>
      <c r="D46163" s="489" t="s">
        <v>13645</v>
      </c>
    </row>
    <row r="46164" spans="1:4">
      <c r="A46164" s="489" t="str">
        <f t="shared" si="721"/>
        <v>2397400116地域密着型特定施設入居者生活介護</v>
      </c>
      <c r="B46164" s="489">
        <v>2397400116</v>
      </c>
      <c r="C46164" s="489" t="s">
        <v>2515</v>
      </c>
      <c r="D46164" s="489" t="s">
        <v>13645</v>
      </c>
    </row>
    <row r="46165" spans="1:4">
      <c r="A46165" s="489" t="str">
        <f t="shared" si="721"/>
        <v>2397400124地域密着型通所介護</v>
      </c>
      <c r="B46165" s="489">
        <v>2397400124</v>
      </c>
      <c r="C46165" s="489" t="s">
        <v>161</v>
      </c>
      <c r="D46165" s="489" t="s">
        <v>13646</v>
      </c>
    </row>
    <row r="46166" spans="1:4">
      <c r="A46166" s="489" t="str">
        <f t="shared" si="721"/>
        <v>2397400132介護予防認知症対応型共同生活介護</v>
      </c>
      <c r="B46166" s="489">
        <v>2397400132</v>
      </c>
      <c r="C46166" s="489" t="s">
        <v>2088</v>
      </c>
      <c r="D46166" s="489" t="s">
        <v>13647</v>
      </c>
    </row>
    <row r="46167" spans="1:4">
      <c r="A46167" s="489" t="str">
        <f t="shared" si="721"/>
        <v>2397400132認知症対応型共同生活介護</v>
      </c>
      <c r="B46167" s="489">
        <v>2397400132</v>
      </c>
      <c r="C46167" s="489" t="s">
        <v>2087</v>
      </c>
      <c r="D46167" s="489" t="s">
        <v>13647</v>
      </c>
    </row>
    <row r="46168" spans="1:4">
      <c r="A46168" s="489" t="str">
        <f t="shared" si="721"/>
        <v>2397400157地域密着型通所介護</v>
      </c>
      <c r="B46168" s="489">
        <v>2397400157</v>
      </c>
      <c r="C46168" s="489" t="s">
        <v>161</v>
      </c>
      <c r="D46168" s="489" t="s">
        <v>13648</v>
      </c>
    </row>
    <row r="46169" spans="1:4">
      <c r="A46169" s="489" t="str">
        <f t="shared" si="721"/>
        <v>2397400165地域密着型通所介護</v>
      </c>
      <c r="B46169" s="489">
        <v>2397400165</v>
      </c>
      <c r="C46169" s="489" t="s">
        <v>161</v>
      </c>
      <c r="D46169" s="489" t="s">
        <v>13649</v>
      </c>
    </row>
    <row r="46170" spans="1:4">
      <c r="A46170" s="489" t="str">
        <f t="shared" si="721"/>
        <v>2397400173介護予防認知症対応型通所介護</v>
      </c>
      <c r="B46170" s="489">
        <v>2397400173</v>
      </c>
      <c r="C46170" s="489" t="s">
        <v>2517</v>
      </c>
      <c r="D46170" s="489" t="s">
        <v>13650</v>
      </c>
    </row>
    <row r="46171" spans="1:4">
      <c r="A46171" s="489" t="str">
        <f t="shared" si="721"/>
        <v>2397400173認知症対応型通所介護</v>
      </c>
      <c r="B46171" s="489">
        <v>2397400173</v>
      </c>
      <c r="C46171" s="489" t="s">
        <v>2516</v>
      </c>
      <c r="D46171" s="489" t="s">
        <v>13650</v>
      </c>
    </row>
    <row r="46172" spans="1:4">
      <c r="A46172" s="489" t="str">
        <f t="shared" si="721"/>
        <v>2397400181介護予防認知症対応型通所介護</v>
      </c>
      <c r="B46172" s="489">
        <v>2397400181</v>
      </c>
      <c r="C46172" s="489" t="s">
        <v>2517</v>
      </c>
      <c r="D46172" s="489" t="s">
        <v>13651</v>
      </c>
    </row>
    <row r="46173" spans="1:4">
      <c r="A46173" s="489" t="str">
        <f t="shared" si="721"/>
        <v>2397400181認知症対応型通所介護</v>
      </c>
      <c r="B46173" s="489">
        <v>2397400181</v>
      </c>
      <c r="C46173" s="489" t="s">
        <v>2516</v>
      </c>
      <c r="D46173" s="489" t="s">
        <v>13651</v>
      </c>
    </row>
    <row r="46174" spans="1:4">
      <c r="A46174" s="489" t="str">
        <f t="shared" si="721"/>
        <v>2397400199看護小規模多機能型居宅介護</v>
      </c>
      <c r="B46174" s="489">
        <v>2397400199</v>
      </c>
      <c r="C46174" s="489" t="s">
        <v>1920</v>
      </c>
      <c r="D46174" s="489" t="s">
        <v>19490</v>
      </c>
    </row>
    <row r="46175" spans="1:4">
      <c r="A46175" s="489" t="str">
        <f t="shared" si="721"/>
        <v>2397500030介護予防認知症対応型共同生活介護</v>
      </c>
      <c r="B46175" s="489">
        <v>2397500030</v>
      </c>
      <c r="C46175" s="489" t="s">
        <v>2088</v>
      </c>
      <c r="D46175" s="489" t="s">
        <v>13652</v>
      </c>
    </row>
    <row r="46176" spans="1:4">
      <c r="A46176" s="489" t="str">
        <f t="shared" si="721"/>
        <v>2397500030認知症対応型共同生活介護</v>
      </c>
      <c r="B46176" s="489">
        <v>2397500030</v>
      </c>
      <c r="C46176" s="489" t="s">
        <v>2087</v>
      </c>
      <c r="D46176" s="489" t="s">
        <v>13652</v>
      </c>
    </row>
    <row r="46177" spans="1:4">
      <c r="A46177" s="489" t="str">
        <f t="shared" si="721"/>
        <v>2397500048介護予防認知症対応型共同生活介護（短期利用型）</v>
      </c>
      <c r="B46177" s="489">
        <v>2397500048</v>
      </c>
      <c r="C46177" s="489" t="s">
        <v>19398</v>
      </c>
      <c r="D46177" s="489" t="s">
        <v>13653</v>
      </c>
    </row>
    <row r="46178" spans="1:4">
      <c r="A46178" s="489" t="str">
        <f t="shared" si="721"/>
        <v>2397500048介護予防認知症対応型共同生活介護</v>
      </c>
      <c r="B46178" s="489">
        <v>2397500048</v>
      </c>
      <c r="C46178" s="489" t="s">
        <v>2088</v>
      </c>
      <c r="D46178" s="489" t="s">
        <v>13653</v>
      </c>
    </row>
    <row r="46179" spans="1:4">
      <c r="A46179" s="489" t="str">
        <f t="shared" si="721"/>
        <v>2397500048介護予防認知症対応型通所介護</v>
      </c>
      <c r="B46179" s="489">
        <v>2397500048</v>
      </c>
      <c r="C46179" s="489" t="s">
        <v>2517</v>
      </c>
      <c r="D46179" s="489" t="s">
        <v>13653</v>
      </c>
    </row>
    <row r="46180" spans="1:4">
      <c r="A46180" s="489" t="str">
        <f t="shared" si="721"/>
        <v>2397500048認知症対応型共同生活介護（短期利用型）</v>
      </c>
      <c r="B46180" s="489">
        <v>2397500048</v>
      </c>
      <c r="C46180" s="489" t="s">
        <v>19399</v>
      </c>
      <c r="D46180" s="489" t="s">
        <v>13653</v>
      </c>
    </row>
    <row r="46181" spans="1:4">
      <c r="A46181" s="489" t="str">
        <f t="shared" si="721"/>
        <v>2397500048認知症対応型共同生活介護</v>
      </c>
      <c r="B46181" s="489">
        <v>2397500048</v>
      </c>
      <c r="C46181" s="489" t="s">
        <v>2087</v>
      </c>
      <c r="D46181" s="489" t="s">
        <v>13653</v>
      </c>
    </row>
    <row r="46182" spans="1:4">
      <c r="A46182" s="489" t="str">
        <f t="shared" si="721"/>
        <v>2397500048認知症対応型通所介護</v>
      </c>
      <c r="B46182" s="489">
        <v>2397500048</v>
      </c>
      <c r="C46182" s="489" t="s">
        <v>2516</v>
      </c>
      <c r="D46182" s="489" t="s">
        <v>13653</v>
      </c>
    </row>
    <row r="46183" spans="1:4">
      <c r="A46183" s="489" t="str">
        <f t="shared" si="721"/>
        <v>2397500055介護予防認知症対応型共同生活介護</v>
      </c>
      <c r="B46183" s="489">
        <v>2397500055</v>
      </c>
      <c r="C46183" s="489" t="s">
        <v>2088</v>
      </c>
      <c r="D46183" s="489" t="s">
        <v>13654</v>
      </c>
    </row>
    <row r="46184" spans="1:4">
      <c r="A46184" s="489" t="str">
        <f t="shared" si="721"/>
        <v>2397500055介護予防認知症対応型通所介護</v>
      </c>
      <c r="B46184" s="489">
        <v>2397500055</v>
      </c>
      <c r="C46184" s="489" t="s">
        <v>2517</v>
      </c>
      <c r="D46184" s="489" t="s">
        <v>13654</v>
      </c>
    </row>
    <row r="46185" spans="1:4">
      <c r="A46185" s="489" t="str">
        <f t="shared" si="721"/>
        <v>2397500055認知症対応型共同生活介護</v>
      </c>
      <c r="B46185" s="489">
        <v>2397500055</v>
      </c>
      <c r="C46185" s="489" t="s">
        <v>2087</v>
      </c>
      <c r="D46185" s="489" t="s">
        <v>13654</v>
      </c>
    </row>
    <row r="46186" spans="1:4">
      <c r="A46186" s="489" t="str">
        <f t="shared" si="721"/>
        <v>2397500055認知症対応型通所介護</v>
      </c>
      <c r="B46186" s="489">
        <v>2397500055</v>
      </c>
      <c r="C46186" s="489" t="s">
        <v>2516</v>
      </c>
      <c r="D46186" s="489" t="s">
        <v>13654</v>
      </c>
    </row>
    <row r="46187" spans="1:4">
      <c r="A46187" s="489" t="str">
        <f t="shared" si="721"/>
        <v>2397500063介護予防認知症対応型共同生活介護</v>
      </c>
      <c r="B46187" s="489">
        <v>2397500063</v>
      </c>
      <c r="C46187" s="489" t="s">
        <v>2088</v>
      </c>
      <c r="D46187" s="489" t="s">
        <v>13655</v>
      </c>
    </row>
    <row r="46188" spans="1:4">
      <c r="A46188" s="489" t="str">
        <f t="shared" si="721"/>
        <v>2397500063認知症対応型共同生活介護</v>
      </c>
      <c r="B46188" s="489">
        <v>2397500063</v>
      </c>
      <c r="C46188" s="489" t="s">
        <v>2087</v>
      </c>
      <c r="D46188" s="489" t="s">
        <v>13655</v>
      </c>
    </row>
    <row r="46189" spans="1:4">
      <c r="A46189" s="489" t="str">
        <f t="shared" si="721"/>
        <v>2397500071地域密着型介護老人福祉施設</v>
      </c>
      <c r="B46189" s="489">
        <v>2397500071</v>
      </c>
      <c r="C46189" s="489" t="s">
        <v>206</v>
      </c>
      <c r="D46189" s="489" t="s">
        <v>13656</v>
      </c>
    </row>
    <row r="46190" spans="1:4">
      <c r="A46190" s="489" t="str">
        <f t="shared" si="721"/>
        <v>2397600012介護予防認知症対応型共同生活介護（短期利用型）</v>
      </c>
      <c r="B46190" s="489">
        <v>2397600012</v>
      </c>
      <c r="C46190" s="489" t="s">
        <v>19398</v>
      </c>
      <c r="D46190" s="489" t="s">
        <v>13657</v>
      </c>
    </row>
    <row r="46191" spans="1:4">
      <c r="A46191" s="489" t="str">
        <f t="shared" si="721"/>
        <v>2397600012介護予防認知症対応型共同生活介護</v>
      </c>
      <c r="B46191" s="489">
        <v>2397600012</v>
      </c>
      <c r="C46191" s="489" t="s">
        <v>2088</v>
      </c>
      <c r="D46191" s="489" t="s">
        <v>13657</v>
      </c>
    </row>
    <row r="46192" spans="1:4">
      <c r="A46192" s="489" t="str">
        <f t="shared" si="721"/>
        <v>2397600012認知症対応型共同生活介護（短期利用型）</v>
      </c>
      <c r="B46192" s="489">
        <v>2397600012</v>
      </c>
      <c r="C46192" s="489" t="s">
        <v>19399</v>
      </c>
      <c r="D46192" s="489" t="s">
        <v>13657</v>
      </c>
    </row>
    <row r="46193" spans="1:4">
      <c r="A46193" s="489" t="str">
        <f t="shared" si="721"/>
        <v>2397600012認知症対応型共同生活介護</v>
      </c>
      <c r="B46193" s="489">
        <v>2397600012</v>
      </c>
      <c r="C46193" s="489" t="s">
        <v>2087</v>
      </c>
      <c r="D46193" s="489" t="s">
        <v>13657</v>
      </c>
    </row>
    <row r="46194" spans="1:4">
      <c r="A46194" s="489" t="str">
        <f t="shared" si="721"/>
        <v>2397600020介護予防認知症対応型共同生活介護（短期利用型）</v>
      </c>
      <c r="B46194" s="489">
        <v>2397600020</v>
      </c>
      <c r="C46194" s="489" t="s">
        <v>19398</v>
      </c>
      <c r="D46194" s="489" t="s">
        <v>13658</v>
      </c>
    </row>
    <row r="46195" spans="1:4">
      <c r="A46195" s="489" t="str">
        <f t="shared" si="721"/>
        <v>2397600020介護予防認知症対応型共同生活介護</v>
      </c>
      <c r="B46195" s="489">
        <v>2397600020</v>
      </c>
      <c r="C46195" s="489" t="s">
        <v>2088</v>
      </c>
      <c r="D46195" s="489" t="s">
        <v>13658</v>
      </c>
    </row>
    <row r="46196" spans="1:4">
      <c r="A46196" s="489" t="str">
        <f t="shared" si="721"/>
        <v>2397600020認知症対応型共同生活介護（短期利用型）</v>
      </c>
      <c r="B46196" s="489">
        <v>2397600020</v>
      </c>
      <c r="C46196" s="489" t="s">
        <v>19399</v>
      </c>
      <c r="D46196" s="489" t="s">
        <v>13658</v>
      </c>
    </row>
    <row r="46197" spans="1:4">
      <c r="A46197" s="489" t="str">
        <f t="shared" si="721"/>
        <v>2397600020認知症対応型共同生活介護</v>
      </c>
      <c r="B46197" s="489">
        <v>2397600020</v>
      </c>
      <c r="C46197" s="489" t="s">
        <v>2087</v>
      </c>
      <c r="D46197" s="489" t="s">
        <v>13658</v>
      </c>
    </row>
    <row r="46198" spans="1:4">
      <c r="A46198" s="489" t="str">
        <f t="shared" si="721"/>
        <v>2397600038地域密着型通所介護</v>
      </c>
      <c r="B46198" s="489">
        <v>2397600038</v>
      </c>
      <c r="C46198" s="489" t="s">
        <v>161</v>
      </c>
      <c r="D46198" s="489" t="s">
        <v>12339</v>
      </c>
    </row>
    <row r="46199" spans="1:4">
      <c r="A46199" s="489" t="str">
        <f t="shared" si="721"/>
        <v>2397600046介護予防認知症対応型共同生活介護</v>
      </c>
      <c r="B46199" s="489">
        <v>2397600046</v>
      </c>
      <c r="C46199" s="489" t="s">
        <v>2088</v>
      </c>
      <c r="D46199" s="489" t="s">
        <v>13659</v>
      </c>
    </row>
    <row r="46200" spans="1:4">
      <c r="A46200" s="489" t="str">
        <f t="shared" si="721"/>
        <v>2397600046認知症対応型共同生活介護（短期利用型）</v>
      </c>
      <c r="B46200" s="489">
        <v>2397600046</v>
      </c>
      <c r="C46200" s="489" t="s">
        <v>19399</v>
      </c>
      <c r="D46200" s="489" t="s">
        <v>13659</v>
      </c>
    </row>
    <row r="46201" spans="1:4">
      <c r="A46201" s="489" t="str">
        <f t="shared" si="721"/>
        <v>2397600046認知症対応型共同生活介護</v>
      </c>
      <c r="B46201" s="489">
        <v>2397600046</v>
      </c>
      <c r="C46201" s="489" t="s">
        <v>2087</v>
      </c>
      <c r="D46201" s="489" t="s">
        <v>13659</v>
      </c>
    </row>
    <row r="46202" spans="1:4">
      <c r="A46202" s="489" t="str">
        <f t="shared" si="721"/>
        <v>2397600053介護予防小規模多機能型居宅介護（短期利用型）</v>
      </c>
      <c r="B46202" s="489">
        <v>2397600053</v>
      </c>
      <c r="C46202" s="489" t="s">
        <v>19400</v>
      </c>
      <c r="D46202" s="489" t="s">
        <v>13660</v>
      </c>
    </row>
    <row r="46203" spans="1:4">
      <c r="A46203" s="489" t="str">
        <f t="shared" si="721"/>
        <v>2397600053介護予防小規模多機能型居宅介護</v>
      </c>
      <c r="B46203" s="489">
        <v>2397600053</v>
      </c>
      <c r="C46203" s="489" t="s">
        <v>2518</v>
      </c>
      <c r="D46203" s="489" t="s">
        <v>13660</v>
      </c>
    </row>
    <row r="46204" spans="1:4">
      <c r="A46204" s="489" t="str">
        <f t="shared" si="721"/>
        <v>2397600053小規模多機能型居宅介護（短期利用型）</v>
      </c>
      <c r="B46204" s="489">
        <v>2397600053</v>
      </c>
      <c r="C46204" s="489" t="s">
        <v>19401</v>
      </c>
      <c r="D46204" s="489" t="s">
        <v>13660</v>
      </c>
    </row>
    <row r="46205" spans="1:4">
      <c r="A46205" s="489" t="str">
        <f t="shared" si="721"/>
        <v>2397600053小規模多機能型居宅介護</v>
      </c>
      <c r="B46205" s="489">
        <v>2397600053</v>
      </c>
      <c r="C46205" s="489" t="s">
        <v>2082</v>
      </c>
      <c r="D46205" s="489" t="s">
        <v>13660</v>
      </c>
    </row>
    <row r="46206" spans="1:4">
      <c r="A46206" s="489" t="str">
        <f t="shared" si="721"/>
        <v>2397600061介護予防認知症対応型共同生活介護（短期利用型）</v>
      </c>
      <c r="B46206" s="489">
        <v>2397600061</v>
      </c>
      <c r="C46206" s="489" t="s">
        <v>19398</v>
      </c>
      <c r="D46206" s="489" t="s">
        <v>13661</v>
      </c>
    </row>
    <row r="46207" spans="1:4">
      <c r="A46207" s="489" t="str">
        <f t="shared" si="721"/>
        <v>2397600061介護予防認知症対応型共同生活介護</v>
      </c>
      <c r="B46207" s="489">
        <v>2397600061</v>
      </c>
      <c r="C46207" s="489" t="s">
        <v>2088</v>
      </c>
      <c r="D46207" s="489" t="s">
        <v>13661</v>
      </c>
    </row>
    <row r="46208" spans="1:4">
      <c r="A46208" s="489" t="str">
        <f t="shared" si="721"/>
        <v>2397600061認知症対応型共同生活介護（短期利用型）</v>
      </c>
      <c r="B46208" s="489">
        <v>2397600061</v>
      </c>
      <c r="C46208" s="489" t="s">
        <v>19399</v>
      </c>
      <c r="D46208" s="489" t="s">
        <v>13661</v>
      </c>
    </row>
    <row r="46209" spans="1:4">
      <c r="A46209" s="489" t="str">
        <f t="shared" si="721"/>
        <v>2397600061認知症対応型共同生活介護</v>
      </c>
      <c r="B46209" s="489">
        <v>2397600061</v>
      </c>
      <c r="C46209" s="489" t="s">
        <v>2087</v>
      </c>
      <c r="D46209" s="489" t="s">
        <v>13661</v>
      </c>
    </row>
    <row r="46210" spans="1:4">
      <c r="A46210" s="489" t="str">
        <f t="shared" ref="A46210:A46273" si="722">B46210&amp;C46210</f>
        <v>2397600079介護予防認知症対応型共同生活介護</v>
      </c>
      <c r="B46210" s="489">
        <v>2397600079</v>
      </c>
      <c r="C46210" s="489" t="s">
        <v>2088</v>
      </c>
      <c r="D46210" s="489" t="s">
        <v>13662</v>
      </c>
    </row>
    <row r="46211" spans="1:4">
      <c r="A46211" s="489" t="str">
        <f t="shared" si="722"/>
        <v>2397600079認知症対応型共同生活介護</v>
      </c>
      <c r="B46211" s="489">
        <v>2397600079</v>
      </c>
      <c r="C46211" s="489" t="s">
        <v>2087</v>
      </c>
      <c r="D46211" s="489" t="s">
        <v>13662</v>
      </c>
    </row>
    <row r="46212" spans="1:4">
      <c r="A46212" s="489" t="str">
        <f t="shared" si="722"/>
        <v>2397600087地域密着型通所介護</v>
      </c>
      <c r="B46212" s="489">
        <v>2397600087</v>
      </c>
      <c r="C46212" s="489" t="s">
        <v>161</v>
      </c>
      <c r="D46212" s="489" t="s">
        <v>19491</v>
      </c>
    </row>
    <row r="46213" spans="1:4">
      <c r="A46213" s="489" t="str">
        <f t="shared" si="722"/>
        <v>2397600087通所型サービス（独自）</v>
      </c>
      <c r="B46213" s="489">
        <v>2397600087</v>
      </c>
      <c r="C46213" s="489" t="s">
        <v>2570</v>
      </c>
      <c r="D46213" s="489" t="s">
        <v>19491</v>
      </c>
    </row>
    <row r="46214" spans="1:4">
      <c r="A46214" s="489" t="str">
        <f t="shared" si="722"/>
        <v>2397600087通所型サービス（独自／定率）</v>
      </c>
      <c r="B46214" s="489">
        <v>2397600087</v>
      </c>
      <c r="C46214" s="489" t="s">
        <v>2567</v>
      </c>
      <c r="D46214" s="489" t="s">
        <v>19491</v>
      </c>
    </row>
    <row r="46215" spans="1:4">
      <c r="A46215" s="489" t="str">
        <f t="shared" si="722"/>
        <v>2397600095地域密着型通所介護</v>
      </c>
      <c r="B46215" s="489">
        <v>2397600095</v>
      </c>
      <c r="C46215" s="489" t="s">
        <v>161</v>
      </c>
      <c r="D46215" s="489" t="s">
        <v>13663</v>
      </c>
    </row>
    <row r="46216" spans="1:4">
      <c r="A46216" s="489" t="str">
        <f t="shared" si="722"/>
        <v>2397600095通所型サービス（独自）</v>
      </c>
      <c r="B46216" s="489">
        <v>2397600095</v>
      </c>
      <c r="C46216" s="489" t="s">
        <v>2570</v>
      </c>
      <c r="D46216" s="489" t="s">
        <v>13663</v>
      </c>
    </row>
    <row r="46217" spans="1:4">
      <c r="A46217" s="489" t="str">
        <f t="shared" si="722"/>
        <v>2397600095通所型サービス（独自／定率）</v>
      </c>
      <c r="B46217" s="489">
        <v>2397600095</v>
      </c>
      <c r="C46217" s="489" t="s">
        <v>2567</v>
      </c>
      <c r="D46217" s="489" t="s">
        <v>13663</v>
      </c>
    </row>
    <row r="46218" spans="1:4">
      <c r="A46218" s="489" t="str">
        <f t="shared" si="722"/>
        <v>2397600129介護予防小規模多機能型居宅介護（短期利用型）</v>
      </c>
      <c r="B46218" s="489">
        <v>2397600129</v>
      </c>
      <c r="C46218" s="489" t="s">
        <v>19400</v>
      </c>
      <c r="D46218" s="489" t="s">
        <v>13664</v>
      </c>
    </row>
    <row r="46219" spans="1:4">
      <c r="A46219" s="489" t="str">
        <f t="shared" si="722"/>
        <v>2397600129介護予防小規模多機能型居宅介護</v>
      </c>
      <c r="B46219" s="489">
        <v>2397600129</v>
      </c>
      <c r="C46219" s="489" t="s">
        <v>2518</v>
      </c>
      <c r="D46219" s="489" t="s">
        <v>13664</v>
      </c>
    </row>
    <row r="46220" spans="1:4">
      <c r="A46220" s="489" t="str">
        <f t="shared" si="722"/>
        <v>2397600129小規模多機能型居宅介護（短期利用型）</v>
      </c>
      <c r="B46220" s="489">
        <v>2397600129</v>
      </c>
      <c r="C46220" s="489" t="s">
        <v>19401</v>
      </c>
      <c r="D46220" s="489" t="s">
        <v>13664</v>
      </c>
    </row>
    <row r="46221" spans="1:4">
      <c r="A46221" s="489" t="str">
        <f t="shared" si="722"/>
        <v>2397600129小規模多機能型居宅介護</v>
      </c>
      <c r="B46221" s="489">
        <v>2397600129</v>
      </c>
      <c r="C46221" s="489" t="s">
        <v>2082</v>
      </c>
      <c r="D46221" s="489" t="s">
        <v>13664</v>
      </c>
    </row>
    <row r="46222" spans="1:4">
      <c r="A46222" s="489" t="str">
        <f t="shared" si="722"/>
        <v>2397600137介護予防認知症対応型共同生活介護（短期利用型）</v>
      </c>
      <c r="B46222" s="489">
        <v>2397600137</v>
      </c>
      <c r="C46222" s="489" t="s">
        <v>19398</v>
      </c>
      <c r="D46222" s="489" t="s">
        <v>13665</v>
      </c>
    </row>
    <row r="46223" spans="1:4">
      <c r="A46223" s="489" t="str">
        <f t="shared" si="722"/>
        <v>2397600137介護予防認知症対応型共同生活介護</v>
      </c>
      <c r="B46223" s="489">
        <v>2397600137</v>
      </c>
      <c r="C46223" s="489" t="s">
        <v>2088</v>
      </c>
      <c r="D46223" s="489" t="s">
        <v>13665</v>
      </c>
    </row>
    <row r="46224" spans="1:4">
      <c r="A46224" s="489" t="str">
        <f t="shared" si="722"/>
        <v>2397600137認知症対応型共同生活介護（短期利用型）</v>
      </c>
      <c r="B46224" s="489">
        <v>2397600137</v>
      </c>
      <c r="C46224" s="489" t="s">
        <v>19399</v>
      </c>
      <c r="D46224" s="489" t="s">
        <v>13665</v>
      </c>
    </row>
    <row r="46225" spans="1:4">
      <c r="A46225" s="489" t="str">
        <f t="shared" si="722"/>
        <v>2397600137認知症対応型共同生活介護</v>
      </c>
      <c r="B46225" s="489">
        <v>2397600137</v>
      </c>
      <c r="C46225" s="489" t="s">
        <v>2087</v>
      </c>
      <c r="D46225" s="489" t="s">
        <v>13665</v>
      </c>
    </row>
    <row r="46226" spans="1:4">
      <c r="A46226" s="489" t="str">
        <f t="shared" si="722"/>
        <v>2397600145地域密着型通所介護</v>
      </c>
      <c r="B46226" s="489">
        <v>2397600145</v>
      </c>
      <c r="C46226" s="489" t="s">
        <v>161</v>
      </c>
      <c r="D46226" s="489" t="s">
        <v>13666</v>
      </c>
    </row>
    <row r="46227" spans="1:4">
      <c r="A46227" s="489" t="str">
        <f t="shared" si="722"/>
        <v>2397600145通所型サービス（独自／定率）</v>
      </c>
      <c r="B46227" s="489">
        <v>2397600145</v>
      </c>
      <c r="C46227" s="489" t="s">
        <v>2567</v>
      </c>
      <c r="D46227" s="489" t="s">
        <v>13666</v>
      </c>
    </row>
    <row r="46228" spans="1:4">
      <c r="A46228" s="489" t="str">
        <f t="shared" si="722"/>
        <v>2397600152地域密着型通所介護</v>
      </c>
      <c r="B46228" s="489">
        <v>2397600152</v>
      </c>
      <c r="C46228" s="489" t="s">
        <v>161</v>
      </c>
      <c r="D46228" s="489" t="s">
        <v>13667</v>
      </c>
    </row>
    <row r="46229" spans="1:4">
      <c r="A46229" s="489" t="str">
        <f t="shared" si="722"/>
        <v>2397600152通所型サービス（独自／定率）</v>
      </c>
      <c r="B46229" s="489">
        <v>2397600152</v>
      </c>
      <c r="C46229" s="489" t="s">
        <v>2567</v>
      </c>
      <c r="D46229" s="489" t="s">
        <v>13667</v>
      </c>
    </row>
    <row r="46230" spans="1:4">
      <c r="A46230" s="489" t="str">
        <f t="shared" si="722"/>
        <v>23A0100017通所型サービス（独自）</v>
      </c>
      <c r="B46230" s="489" t="s">
        <v>2573</v>
      </c>
      <c r="C46230" s="489" t="s">
        <v>2570</v>
      </c>
      <c r="D46230" s="489" t="s">
        <v>12409</v>
      </c>
    </row>
    <row r="46231" spans="1:4">
      <c r="A46231" s="489" t="str">
        <f t="shared" si="722"/>
        <v>23A0100025訪問型サービス（独自／定率）</v>
      </c>
      <c r="B46231" s="489" t="s">
        <v>2574</v>
      </c>
      <c r="C46231" s="489" t="s">
        <v>2568</v>
      </c>
      <c r="D46231" s="489" t="s">
        <v>5679</v>
      </c>
    </row>
    <row r="46232" spans="1:4">
      <c r="A46232" s="489" t="str">
        <f t="shared" si="722"/>
        <v>23A0100058訪問型サービス（独自／定率）</v>
      </c>
      <c r="B46232" s="489" t="s">
        <v>2575</v>
      </c>
      <c r="C46232" s="489" t="s">
        <v>2568</v>
      </c>
      <c r="D46232" s="489" t="s">
        <v>5697</v>
      </c>
    </row>
    <row r="46233" spans="1:4">
      <c r="A46233" s="489" t="str">
        <f t="shared" si="722"/>
        <v>23A0100140通所型サービス（独自）</v>
      </c>
      <c r="B46233" s="489" t="s">
        <v>2576</v>
      </c>
      <c r="C46233" s="489" t="s">
        <v>2570</v>
      </c>
      <c r="D46233" s="489" t="s">
        <v>5756</v>
      </c>
    </row>
    <row r="46234" spans="1:4">
      <c r="A46234" s="489" t="str">
        <f t="shared" si="722"/>
        <v>23A0100199訪問型サービス（独自）</v>
      </c>
      <c r="B46234" s="489" t="s">
        <v>2577</v>
      </c>
      <c r="C46234" s="489" t="s">
        <v>2571</v>
      </c>
      <c r="D46234" s="489" t="s">
        <v>5761</v>
      </c>
    </row>
    <row r="46235" spans="1:4">
      <c r="A46235" s="489" t="str">
        <f t="shared" si="722"/>
        <v>23A0100207訪問型サービス（独自／定率）</v>
      </c>
      <c r="B46235" s="489" t="s">
        <v>2578</v>
      </c>
      <c r="C46235" s="489" t="s">
        <v>2568</v>
      </c>
      <c r="D46235" s="489" t="s">
        <v>13668</v>
      </c>
    </row>
    <row r="46236" spans="1:4">
      <c r="A46236" s="489" t="str">
        <f t="shared" si="722"/>
        <v>23A0100223通所型サービス（独自／定率）</v>
      </c>
      <c r="B46236" s="489" t="s">
        <v>2579</v>
      </c>
      <c r="C46236" s="489" t="s">
        <v>2567</v>
      </c>
      <c r="D46236" s="489" t="s">
        <v>5746</v>
      </c>
    </row>
    <row r="46237" spans="1:4">
      <c r="A46237" s="489" t="str">
        <f t="shared" si="722"/>
        <v>23A0100231通所型サービス（独自／定率）</v>
      </c>
      <c r="B46237" s="489" t="s">
        <v>2580</v>
      </c>
      <c r="C46237" s="489" t="s">
        <v>2567</v>
      </c>
      <c r="D46237" s="489" t="s">
        <v>13669</v>
      </c>
    </row>
    <row r="46238" spans="1:4">
      <c r="A46238" s="489" t="str">
        <f t="shared" si="722"/>
        <v>23A0100256訪問型サービス（独自）</v>
      </c>
      <c r="B46238" s="489" t="s">
        <v>2581</v>
      </c>
      <c r="C46238" s="489" t="s">
        <v>2571</v>
      </c>
      <c r="D46238" s="489" t="s">
        <v>5758</v>
      </c>
    </row>
    <row r="46239" spans="1:4">
      <c r="A46239" s="489" t="str">
        <f t="shared" si="722"/>
        <v>23A0100256訪問型サービス（独自／定率）</v>
      </c>
      <c r="B46239" s="489" t="s">
        <v>2581</v>
      </c>
      <c r="C46239" s="489" t="s">
        <v>2568</v>
      </c>
      <c r="D46239" s="489" t="s">
        <v>5758</v>
      </c>
    </row>
    <row r="46240" spans="1:4">
      <c r="A46240" s="489" t="str">
        <f t="shared" si="722"/>
        <v>23A0100298通所型サービス（独自／定率）</v>
      </c>
      <c r="B46240" s="489" t="s">
        <v>2582</v>
      </c>
      <c r="C46240" s="489" t="s">
        <v>2567</v>
      </c>
      <c r="D46240" s="489" t="s">
        <v>5752</v>
      </c>
    </row>
    <row r="46241" spans="1:4">
      <c r="A46241" s="489" t="str">
        <f t="shared" si="722"/>
        <v>23A0100314通所型サービス（独自）</v>
      </c>
      <c r="B46241" s="489" t="s">
        <v>2583</v>
      </c>
      <c r="C46241" s="489" t="s">
        <v>2570</v>
      </c>
      <c r="D46241" s="489" t="s">
        <v>5757</v>
      </c>
    </row>
    <row r="46242" spans="1:4">
      <c r="A46242" s="489" t="str">
        <f t="shared" si="722"/>
        <v>23A0100330訪問型サービス（独自）</v>
      </c>
      <c r="B46242" s="489" t="s">
        <v>2584</v>
      </c>
      <c r="C46242" s="489" t="s">
        <v>2571</v>
      </c>
      <c r="D46242" s="489" t="s">
        <v>5763</v>
      </c>
    </row>
    <row r="46243" spans="1:4">
      <c r="A46243" s="489" t="str">
        <f t="shared" si="722"/>
        <v>23A0100348通所型サービス（独自）</v>
      </c>
      <c r="B46243" s="489" t="s">
        <v>2585</v>
      </c>
      <c r="C46243" s="489" t="s">
        <v>2570</v>
      </c>
      <c r="D46243" s="489" t="s">
        <v>5766</v>
      </c>
    </row>
    <row r="46244" spans="1:4">
      <c r="A46244" s="489" t="str">
        <f t="shared" si="722"/>
        <v>23A0100371訪問型サービス（独自）</v>
      </c>
      <c r="B46244" s="489" t="s">
        <v>2586</v>
      </c>
      <c r="C46244" s="489" t="s">
        <v>2571</v>
      </c>
      <c r="D46244" s="489" t="s">
        <v>5767</v>
      </c>
    </row>
    <row r="46245" spans="1:4">
      <c r="A46245" s="489" t="str">
        <f t="shared" si="722"/>
        <v>23A0100371訪問型サービス（独自／定率）</v>
      </c>
      <c r="B46245" s="489" t="s">
        <v>2586</v>
      </c>
      <c r="C46245" s="489" t="s">
        <v>2568</v>
      </c>
      <c r="D46245" s="489" t="s">
        <v>5767</v>
      </c>
    </row>
    <row r="46246" spans="1:4">
      <c r="A46246" s="489" t="str">
        <f t="shared" si="722"/>
        <v>23A0100397訪問型サービス（独自）</v>
      </c>
      <c r="B46246" s="489" t="s">
        <v>2587</v>
      </c>
      <c r="C46246" s="489" t="s">
        <v>2571</v>
      </c>
      <c r="D46246" s="489" t="s">
        <v>5768</v>
      </c>
    </row>
    <row r="46247" spans="1:4">
      <c r="A46247" s="489" t="str">
        <f t="shared" si="722"/>
        <v>23A0100397訪問型サービス（独自／定率）</v>
      </c>
      <c r="B46247" s="489" t="s">
        <v>2587</v>
      </c>
      <c r="C46247" s="489" t="s">
        <v>2568</v>
      </c>
      <c r="D46247" s="489" t="s">
        <v>5768</v>
      </c>
    </row>
    <row r="46248" spans="1:4">
      <c r="A46248" s="489" t="str">
        <f t="shared" si="722"/>
        <v>23A0100439訪問型サービス（独自）</v>
      </c>
      <c r="B46248" s="489" t="s">
        <v>2588</v>
      </c>
      <c r="C46248" s="489" t="s">
        <v>2571</v>
      </c>
      <c r="D46248" s="489" t="s">
        <v>5769</v>
      </c>
    </row>
    <row r="46249" spans="1:4">
      <c r="A46249" s="489" t="str">
        <f t="shared" si="722"/>
        <v>23A0100439訪問型サービス（独自／定率）</v>
      </c>
      <c r="B46249" s="489" t="s">
        <v>2588</v>
      </c>
      <c r="C46249" s="489" t="s">
        <v>2568</v>
      </c>
      <c r="D46249" s="489" t="s">
        <v>5769</v>
      </c>
    </row>
    <row r="46250" spans="1:4">
      <c r="A46250" s="489" t="str">
        <f t="shared" si="722"/>
        <v>23A0100447通所型サービス（独自）</v>
      </c>
      <c r="B46250" s="489" t="s">
        <v>2589</v>
      </c>
      <c r="C46250" s="489" t="s">
        <v>2570</v>
      </c>
      <c r="D46250" s="489" t="s">
        <v>12404</v>
      </c>
    </row>
    <row r="46251" spans="1:4">
      <c r="A46251" s="489" t="str">
        <f t="shared" si="722"/>
        <v>23A0100454訪問型サービス（独自）</v>
      </c>
      <c r="B46251" s="489" t="s">
        <v>2590</v>
      </c>
      <c r="C46251" s="489" t="s">
        <v>2571</v>
      </c>
      <c r="D46251" s="489" t="s">
        <v>5770</v>
      </c>
    </row>
    <row r="46252" spans="1:4">
      <c r="A46252" s="489" t="str">
        <f t="shared" si="722"/>
        <v>23A0100454訪問型サービス（独自／定率）</v>
      </c>
      <c r="B46252" s="489" t="s">
        <v>2590</v>
      </c>
      <c r="C46252" s="489" t="s">
        <v>2568</v>
      </c>
      <c r="D46252" s="489" t="s">
        <v>5770</v>
      </c>
    </row>
    <row r="46253" spans="1:4">
      <c r="A46253" s="489" t="str">
        <f t="shared" si="722"/>
        <v>23A0100462訪問型サービス（独自）</v>
      </c>
      <c r="B46253" s="489" t="s">
        <v>2591</v>
      </c>
      <c r="C46253" s="489" t="s">
        <v>2571</v>
      </c>
      <c r="D46253" s="489" t="s">
        <v>5771</v>
      </c>
    </row>
    <row r="46254" spans="1:4">
      <c r="A46254" s="489" t="str">
        <f t="shared" si="722"/>
        <v>23A0100512訪問型サービス（独自）</v>
      </c>
      <c r="B46254" s="489" t="s">
        <v>2592</v>
      </c>
      <c r="C46254" s="489" t="s">
        <v>2571</v>
      </c>
      <c r="D46254" s="489" t="s">
        <v>5772</v>
      </c>
    </row>
    <row r="46255" spans="1:4">
      <c r="A46255" s="489" t="str">
        <f t="shared" si="722"/>
        <v>23A0100512訪問型サービス（独自／定率）</v>
      </c>
      <c r="B46255" s="489" t="s">
        <v>2592</v>
      </c>
      <c r="C46255" s="489" t="s">
        <v>2568</v>
      </c>
      <c r="D46255" s="489" t="s">
        <v>5772</v>
      </c>
    </row>
    <row r="46256" spans="1:4">
      <c r="A46256" s="489" t="str">
        <f t="shared" si="722"/>
        <v>23A0100538訪問型サービス（独自）</v>
      </c>
      <c r="B46256" s="489" t="s">
        <v>2593</v>
      </c>
      <c r="C46256" s="489" t="s">
        <v>2571</v>
      </c>
      <c r="D46256" s="489" t="s">
        <v>5773</v>
      </c>
    </row>
    <row r="46257" spans="1:4">
      <c r="A46257" s="489" t="str">
        <f t="shared" si="722"/>
        <v>23A0100546通所型サービス（独自／定率）</v>
      </c>
      <c r="B46257" s="489" t="s">
        <v>2594</v>
      </c>
      <c r="C46257" s="489" t="s">
        <v>2567</v>
      </c>
      <c r="D46257" s="489" t="s">
        <v>5699</v>
      </c>
    </row>
    <row r="46258" spans="1:4">
      <c r="A46258" s="489" t="str">
        <f t="shared" si="722"/>
        <v>23A0100587訪問型サービス（独自）</v>
      </c>
      <c r="B46258" s="489" t="s">
        <v>2595</v>
      </c>
      <c r="C46258" s="489" t="s">
        <v>2571</v>
      </c>
      <c r="D46258" s="489" t="s">
        <v>5775</v>
      </c>
    </row>
    <row r="46259" spans="1:4">
      <c r="A46259" s="489" t="str">
        <f t="shared" si="722"/>
        <v>23A0100587訪問型サービス（独自／定率）</v>
      </c>
      <c r="B46259" s="489" t="s">
        <v>2595</v>
      </c>
      <c r="C46259" s="489" t="s">
        <v>2568</v>
      </c>
      <c r="D46259" s="489" t="s">
        <v>5775</v>
      </c>
    </row>
    <row r="46260" spans="1:4">
      <c r="A46260" s="489" t="str">
        <f t="shared" si="722"/>
        <v>23A0100595訪問型サービス（独自）</v>
      </c>
      <c r="B46260" s="489" t="s">
        <v>2596</v>
      </c>
      <c r="C46260" s="489" t="s">
        <v>2571</v>
      </c>
      <c r="D46260" s="489" t="s">
        <v>5776</v>
      </c>
    </row>
    <row r="46261" spans="1:4">
      <c r="A46261" s="489" t="str">
        <f t="shared" si="722"/>
        <v>23A0100595訪問型サービス（独自／定率）</v>
      </c>
      <c r="B46261" s="489" t="s">
        <v>2596</v>
      </c>
      <c r="C46261" s="489" t="s">
        <v>2568</v>
      </c>
      <c r="D46261" s="489" t="s">
        <v>5776</v>
      </c>
    </row>
    <row r="46262" spans="1:4">
      <c r="A46262" s="489" t="str">
        <f t="shared" si="722"/>
        <v>23A0100603訪問型サービス（独自）</v>
      </c>
      <c r="B46262" s="489" t="s">
        <v>2597</v>
      </c>
      <c r="C46262" s="489" t="s">
        <v>2571</v>
      </c>
      <c r="D46262" s="489" t="s">
        <v>5777</v>
      </c>
    </row>
    <row r="46263" spans="1:4">
      <c r="A46263" s="489" t="str">
        <f t="shared" si="722"/>
        <v>23A0100611訪問型サービス（独自／定率）</v>
      </c>
      <c r="B46263" s="489" t="s">
        <v>2598</v>
      </c>
      <c r="C46263" s="489" t="s">
        <v>2568</v>
      </c>
      <c r="D46263" s="489" t="s">
        <v>5687</v>
      </c>
    </row>
    <row r="46264" spans="1:4">
      <c r="A46264" s="489" t="str">
        <f t="shared" si="722"/>
        <v>23A0100629通所型サービス（独自）</v>
      </c>
      <c r="B46264" s="489" t="s">
        <v>2599</v>
      </c>
      <c r="C46264" s="489" t="s">
        <v>2570</v>
      </c>
      <c r="D46264" s="489" t="s">
        <v>12408</v>
      </c>
    </row>
    <row r="46265" spans="1:4">
      <c r="A46265" s="489" t="str">
        <f t="shared" si="722"/>
        <v>23A0100637訪問型サービス（独自）</v>
      </c>
      <c r="B46265" s="489" t="s">
        <v>2600</v>
      </c>
      <c r="C46265" s="489" t="s">
        <v>2571</v>
      </c>
      <c r="D46265" s="489" t="s">
        <v>5778</v>
      </c>
    </row>
    <row r="46266" spans="1:4">
      <c r="A46266" s="489" t="str">
        <f t="shared" si="722"/>
        <v>23A0100645訪問型サービス（独自）</v>
      </c>
      <c r="B46266" s="489" t="s">
        <v>2601</v>
      </c>
      <c r="C46266" s="489" t="s">
        <v>2571</v>
      </c>
      <c r="D46266" s="489" t="s">
        <v>5780</v>
      </c>
    </row>
    <row r="46267" spans="1:4">
      <c r="A46267" s="489" t="str">
        <f t="shared" si="722"/>
        <v>23A0100652訪問型サービス（独自）</v>
      </c>
      <c r="B46267" s="489" t="s">
        <v>2602</v>
      </c>
      <c r="C46267" s="489" t="s">
        <v>2571</v>
      </c>
      <c r="D46267" s="489" t="s">
        <v>5783</v>
      </c>
    </row>
    <row r="46268" spans="1:4">
      <c r="A46268" s="489" t="str">
        <f t="shared" si="722"/>
        <v>23A0100652訪問型サービス（独自／定率）</v>
      </c>
      <c r="B46268" s="489" t="s">
        <v>2602</v>
      </c>
      <c r="C46268" s="489" t="s">
        <v>2568</v>
      </c>
      <c r="D46268" s="489" t="s">
        <v>5783</v>
      </c>
    </row>
    <row r="46269" spans="1:4">
      <c r="A46269" s="489" t="str">
        <f t="shared" si="722"/>
        <v>23A0100710訪問型サービス（独自）</v>
      </c>
      <c r="B46269" s="489" t="s">
        <v>2603</v>
      </c>
      <c r="C46269" s="489" t="s">
        <v>2571</v>
      </c>
      <c r="D46269" s="489" t="s">
        <v>5785</v>
      </c>
    </row>
    <row r="46270" spans="1:4">
      <c r="A46270" s="489" t="str">
        <f t="shared" si="722"/>
        <v>23A0100728通所型サービス（独自）</v>
      </c>
      <c r="B46270" s="489" t="s">
        <v>2604</v>
      </c>
      <c r="C46270" s="489" t="s">
        <v>2570</v>
      </c>
      <c r="D46270" s="489" t="s">
        <v>5785</v>
      </c>
    </row>
    <row r="46271" spans="1:4">
      <c r="A46271" s="489" t="str">
        <f t="shared" si="722"/>
        <v>23A0100769訪問型サービス（独自）</v>
      </c>
      <c r="B46271" s="489" t="s">
        <v>2605</v>
      </c>
      <c r="C46271" s="489" t="s">
        <v>2571</v>
      </c>
      <c r="D46271" s="489" t="s">
        <v>5790</v>
      </c>
    </row>
    <row r="46272" spans="1:4">
      <c r="A46272" s="489" t="str">
        <f t="shared" si="722"/>
        <v>23A0100785訪問型サービス（独自）</v>
      </c>
      <c r="B46272" s="489" t="s">
        <v>2606</v>
      </c>
      <c r="C46272" s="489" t="s">
        <v>2571</v>
      </c>
      <c r="D46272" s="489" t="s">
        <v>5791</v>
      </c>
    </row>
    <row r="46273" spans="1:4">
      <c r="A46273" s="489" t="str">
        <f t="shared" si="722"/>
        <v>23A0100793訪問型サービス（独自）</v>
      </c>
      <c r="B46273" s="489" t="s">
        <v>2607</v>
      </c>
      <c r="C46273" s="489" t="s">
        <v>2571</v>
      </c>
      <c r="D46273" s="489" t="s">
        <v>5792</v>
      </c>
    </row>
    <row r="46274" spans="1:4">
      <c r="A46274" s="489" t="str">
        <f t="shared" ref="A46274:A46337" si="723">B46274&amp;C46274</f>
        <v>23A0100793訪問型サービス（独自／定率）</v>
      </c>
      <c r="B46274" s="489" t="s">
        <v>2607</v>
      </c>
      <c r="C46274" s="489" t="s">
        <v>2568</v>
      </c>
      <c r="D46274" s="489" t="s">
        <v>5792</v>
      </c>
    </row>
    <row r="46275" spans="1:4">
      <c r="A46275" s="489" t="str">
        <f t="shared" si="723"/>
        <v>23A0100835通所型サービス（独自）</v>
      </c>
      <c r="B46275" s="489" t="s">
        <v>2608</v>
      </c>
      <c r="C46275" s="489" t="s">
        <v>2570</v>
      </c>
      <c r="D46275" s="489" t="s">
        <v>12411</v>
      </c>
    </row>
    <row r="46276" spans="1:4">
      <c r="A46276" s="489" t="str">
        <f t="shared" si="723"/>
        <v>23A0100843訪問型サービス（独自）</v>
      </c>
      <c r="B46276" s="489" t="s">
        <v>2609</v>
      </c>
      <c r="C46276" s="489" t="s">
        <v>2571</v>
      </c>
      <c r="D46276" s="489" t="s">
        <v>5795</v>
      </c>
    </row>
    <row r="46277" spans="1:4">
      <c r="A46277" s="489" t="str">
        <f t="shared" si="723"/>
        <v>23A0100868訪問型サービス（独自）</v>
      </c>
      <c r="B46277" s="489" t="s">
        <v>2610</v>
      </c>
      <c r="C46277" s="489" t="s">
        <v>2571</v>
      </c>
      <c r="D46277" s="489" t="s">
        <v>5796</v>
      </c>
    </row>
    <row r="46278" spans="1:4">
      <c r="A46278" s="489" t="str">
        <f t="shared" si="723"/>
        <v>23A0100892訪問型サービス（独自）</v>
      </c>
      <c r="B46278" s="489" t="s">
        <v>2611</v>
      </c>
      <c r="C46278" s="489" t="s">
        <v>2571</v>
      </c>
      <c r="D46278" s="489" t="s">
        <v>5798</v>
      </c>
    </row>
    <row r="46279" spans="1:4">
      <c r="A46279" s="489" t="str">
        <f t="shared" si="723"/>
        <v>23A0100900訪問型サービス（独自）</v>
      </c>
      <c r="B46279" s="489" t="s">
        <v>2612</v>
      </c>
      <c r="C46279" s="489" t="s">
        <v>2571</v>
      </c>
      <c r="D46279" s="489" t="s">
        <v>5799</v>
      </c>
    </row>
    <row r="46280" spans="1:4">
      <c r="A46280" s="489" t="str">
        <f t="shared" si="723"/>
        <v>23A0100900訪問型サービス（独自／定率）</v>
      </c>
      <c r="B46280" s="489" t="s">
        <v>2612</v>
      </c>
      <c r="C46280" s="489" t="s">
        <v>2568</v>
      </c>
      <c r="D46280" s="489" t="s">
        <v>5799</v>
      </c>
    </row>
    <row r="46281" spans="1:4">
      <c r="A46281" s="489" t="str">
        <f t="shared" si="723"/>
        <v>23A0100918通所型サービス（独自）</v>
      </c>
      <c r="B46281" s="489" t="s">
        <v>2613</v>
      </c>
      <c r="C46281" s="489" t="s">
        <v>2570</v>
      </c>
      <c r="D46281" s="489" t="s">
        <v>12413</v>
      </c>
    </row>
    <row r="46282" spans="1:4">
      <c r="A46282" s="489" t="str">
        <f t="shared" si="723"/>
        <v>23A0100926通所型サービス（独自）</v>
      </c>
      <c r="B46282" s="489" t="s">
        <v>2614</v>
      </c>
      <c r="C46282" s="489" t="s">
        <v>2570</v>
      </c>
      <c r="D46282" s="489" t="s">
        <v>12414</v>
      </c>
    </row>
    <row r="46283" spans="1:4">
      <c r="A46283" s="489" t="str">
        <f t="shared" si="723"/>
        <v>23A0100934通所型サービス（独自）</v>
      </c>
      <c r="B46283" s="489" t="s">
        <v>2615</v>
      </c>
      <c r="C46283" s="489" t="s">
        <v>2570</v>
      </c>
      <c r="D46283" s="489" t="s">
        <v>12415</v>
      </c>
    </row>
    <row r="46284" spans="1:4">
      <c r="A46284" s="489" t="str">
        <f t="shared" si="723"/>
        <v>23A0100942通所型サービス（独自）</v>
      </c>
      <c r="B46284" s="489" t="s">
        <v>2616</v>
      </c>
      <c r="C46284" s="489" t="s">
        <v>2570</v>
      </c>
      <c r="D46284" s="489" t="s">
        <v>12416</v>
      </c>
    </row>
    <row r="46285" spans="1:4">
      <c r="A46285" s="489" t="str">
        <f t="shared" si="723"/>
        <v>23A0100967訪問型サービス（独自）</v>
      </c>
      <c r="B46285" s="489" t="s">
        <v>2617</v>
      </c>
      <c r="C46285" s="489" t="s">
        <v>2571</v>
      </c>
      <c r="D46285" s="489" t="s">
        <v>5800</v>
      </c>
    </row>
    <row r="46286" spans="1:4">
      <c r="A46286" s="489" t="str">
        <f t="shared" si="723"/>
        <v>23A0100967訪問型サービス（独自／定率）</v>
      </c>
      <c r="B46286" s="489" t="s">
        <v>2617</v>
      </c>
      <c r="C46286" s="489" t="s">
        <v>2568</v>
      </c>
      <c r="D46286" s="489" t="s">
        <v>5800</v>
      </c>
    </row>
    <row r="46287" spans="1:4">
      <c r="A46287" s="489" t="str">
        <f t="shared" si="723"/>
        <v>23A0100975訪問型サービス（独自）</v>
      </c>
      <c r="B46287" s="489" t="s">
        <v>2618</v>
      </c>
      <c r="C46287" s="489" t="s">
        <v>2571</v>
      </c>
      <c r="D46287" s="489" t="s">
        <v>5802</v>
      </c>
    </row>
    <row r="46288" spans="1:4">
      <c r="A46288" s="489" t="str">
        <f t="shared" si="723"/>
        <v>23A0100983通所型サービス（独自）</v>
      </c>
      <c r="B46288" s="489" t="s">
        <v>2619</v>
      </c>
      <c r="C46288" s="489" t="s">
        <v>2570</v>
      </c>
      <c r="D46288" s="489" t="s">
        <v>5807</v>
      </c>
    </row>
    <row r="46289" spans="1:4">
      <c r="A46289" s="489" t="str">
        <f t="shared" si="723"/>
        <v>23A0100991訪問型サービス（独自）</v>
      </c>
      <c r="B46289" s="489" t="s">
        <v>2620</v>
      </c>
      <c r="C46289" s="489" t="s">
        <v>2571</v>
      </c>
      <c r="D46289" s="489" t="s">
        <v>5808</v>
      </c>
    </row>
    <row r="46290" spans="1:4">
      <c r="A46290" s="489" t="str">
        <f t="shared" si="723"/>
        <v>23A0101015訪問型サービス（独自）</v>
      </c>
      <c r="B46290" s="489" t="s">
        <v>2621</v>
      </c>
      <c r="C46290" s="489" t="s">
        <v>2571</v>
      </c>
      <c r="D46290" s="489" t="s">
        <v>5810</v>
      </c>
    </row>
    <row r="46291" spans="1:4">
      <c r="A46291" s="489" t="str">
        <f t="shared" si="723"/>
        <v>23A0101015訪問型サービス（独自／定率）</v>
      </c>
      <c r="B46291" s="489" t="s">
        <v>2621</v>
      </c>
      <c r="C46291" s="489" t="s">
        <v>2568</v>
      </c>
      <c r="D46291" s="489" t="s">
        <v>5810</v>
      </c>
    </row>
    <row r="46292" spans="1:4">
      <c r="A46292" s="489" t="str">
        <f t="shared" si="723"/>
        <v>23A0101023訪問型サービス（独自）</v>
      </c>
      <c r="B46292" s="489" t="s">
        <v>2622</v>
      </c>
      <c r="C46292" s="489" t="s">
        <v>2571</v>
      </c>
      <c r="D46292" s="489" t="s">
        <v>5812</v>
      </c>
    </row>
    <row r="46293" spans="1:4">
      <c r="A46293" s="489" t="str">
        <f t="shared" si="723"/>
        <v>23A0101023訪問型サービス（独自／定率）</v>
      </c>
      <c r="B46293" s="489" t="s">
        <v>2622</v>
      </c>
      <c r="C46293" s="489" t="s">
        <v>2568</v>
      </c>
      <c r="D46293" s="489" t="s">
        <v>5812</v>
      </c>
    </row>
    <row r="46294" spans="1:4">
      <c r="A46294" s="489" t="str">
        <f t="shared" si="723"/>
        <v>23A0101031通所型サービス（独自）</v>
      </c>
      <c r="B46294" s="489" t="s">
        <v>2623</v>
      </c>
      <c r="C46294" s="489" t="s">
        <v>2570</v>
      </c>
      <c r="D46294" s="489" t="s">
        <v>12417</v>
      </c>
    </row>
    <row r="46295" spans="1:4">
      <c r="A46295" s="489" t="str">
        <f t="shared" si="723"/>
        <v>23A0101031通所型サービス（独自／定率）</v>
      </c>
      <c r="B46295" s="489" t="s">
        <v>2623</v>
      </c>
      <c r="C46295" s="489" t="s">
        <v>2567</v>
      </c>
      <c r="D46295" s="489" t="s">
        <v>12417</v>
      </c>
    </row>
    <row r="46296" spans="1:4">
      <c r="A46296" s="489" t="str">
        <f t="shared" si="723"/>
        <v>23A0101049訪問型サービス（独自）</v>
      </c>
      <c r="B46296" s="489" t="s">
        <v>2624</v>
      </c>
      <c r="C46296" s="489" t="s">
        <v>2571</v>
      </c>
      <c r="D46296" s="489" t="s">
        <v>5813</v>
      </c>
    </row>
    <row r="46297" spans="1:4">
      <c r="A46297" s="489" t="str">
        <f t="shared" si="723"/>
        <v>23A0101049訪問型サービス（独自／定率）</v>
      </c>
      <c r="B46297" s="489" t="s">
        <v>2624</v>
      </c>
      <c r="C46297" s="489" t="s">
        <v>2568</v>
      </c>
      <c r="D46297" s="489" t="s">
        <v>5813</v>
      </c>
    </row>
    <row r="46298" spans="1:4">
      <c r="A46298" s="489" t="str">
        <f t="shared" si="723"/>
        <v>23A0101056通所型サービス（独自）</v>
      </c>
      <c r="B46298" s="489" t="s">
        <v>2625</v>
      </c>
      <c r="C46298" s="489" t="s">
        <v>2570</v>
      </c>
      <c r="D46298" s="489" t="s">
        <v>5814</v>
      </c>
    </row>
    <row r="46299" spans="1:4">
      <c r="A46299" s="489" t="str">
        <f t="shared" si="723"/>
        <v>23A0101064訪問型サービス（独自）</v>
      </c>
      <c r="B46299" s="489" t="s">
        <v>2626</v>
      </c>
      <c r="C46299" s="489" t="s">
        <v>2571</v>
      </c>
      <c r="D46299" s="489" t="s">
        <v>5815</v>
      </c>
    </row>
    <row r="46300" spans="1:4">
      <c r="A46300" s="489" t="str">
        <f t="shared" si="723"/>
        <v>23A0101064訪問型サービス（独自／定率）</v>
      </c>
      <c r="B46300" s="489" t="s">
        <v>2626</v>
      </c>
      <c r="C46300" s="489" t="s">
        <v>2568</v>
      </c>
      <c r="D46300" s="489" t="s">
        <v>5815</v>
      </c>
    </row>
    <row r="46301" spans="1:4">
      <c r="A46301" s="489" t="str">
        <f t="shared" si="723"/>
        <v>23A0101072通所型サービス（独自）</v>
      </c>
      <c r="B46301" s="489" t="s">
        <v>2627</v>
      </c>
      <c r="C46301" s="489" t="s">
        <v>2570</v>
      </c>
      <c r="D46301" s="489" t="s">
        <v>12418</v>
      </c>
    </row>
    <row r="46302" spans="1:4">
      <c r="A46302" s="489" t="str">
        <f t="shared" si="723"/>
        <v>23A0101080訪問型サービス（独自）</v>
      </c>
      <c r="B46302" s="489" t="s">
        <v>2628</v>
      </c>
      <c r="C46302" s="489" t="s">
        <v>2571</v>
      </c>
      <c r="D46302" s="489" t="s">
        <v>5817</v>
      </c>
    </row>
    <row r="46303" spans="1:4">
      <c r="A46303" s="489" t="str">
        <f t="shared" si="723"/>
        <v>23A0101098訪問型サービス（独自）</v>
      </c>
      <c r="B46303" s="489" t="s">
        <v>2629</v>
      </c>
      <c r="C46303" s="489" t="s">
        <v>2571</v>
      </c>
      <c r="D46303" s="489" t="s">
        <v>5818</v>
      </c>
    </row>
    <row r="46304" spans="1:4">
      <c r="A46304" s="489" t="str">
        <f t="shared" si="723"/>
        <v>23A0101098訪問型サービス（独自／定率）</v>
      </c>
      <c r="B46304" s="489" t="s">
        <v>2629</v>
      </c>
      <c r="C46304" s="489" t="s">
        <v>2568</v>
      </c>
      <c r="D46304" s="489" t="s">
        <v>5818</v>
      </c>
    </row>
    <row r="46305" spans="1:4">
      <c r="A46305" s="489" t="str">
        <f t="shared" si="723"/>
        <v>23A0101106通所型サービス（独自）</v>
      </c>
      <c r="B46305" s="489" t="s">
        <v>2630</v>
      </c>
      <c r="C46305" s="489" t="s">
        <v>2570</v>
      </c>
      <c r="D46305" s="489" t="s">
        <v>12419</v>
      </c>
    </row>
    <row r="46306" spans="1:4">
      <c r="A46306" s="489" t="str">
        <f t="shared" si="723"/>
        <v>23A0101114訪問型サービス（独自／定率）</v>
      </c>
      <c r="B46306" s="489" t="s">
        <v>2631</v>
      </c>
      <c r="C46306" s="489" t="s">
        <v>2568</v>
      </c>
      <c r="D46306" s="489" t="s">
        <v>13670</v>
      </c>
    </row>
    <row r="46307" spans="1:4">
      <c r="A46307" s="489" t="str">
        <f t="shared" si="723"/>
        <v>23A0101122訪問型サービス（独自）</v>
      </c>
      <c r="B46307" s="489" t="s">
        <v>2632</v>
      </c>
      <c r="C46307" s="489" t="s">
        <v>2571</v>
      </c>
      <c r="D46307" s="489" t="s">
        <v>5819</v>
      </c>
    </row>
    <row r="46308" spans="1:4">
      <c r="A46308" s="489" t="str">
        <f t="shared" si="723"/>
        <v>23A0101122訪問型サービス（独自／定率）</v>
      </c>
      <c r="B46308" s="489" t="s">
        <v>2632</v>
      </c>
      <c r="C46308" s="489" t="s">
        <v>2568</v>
      </c>
      <c r="D46308" s="489" t="s">
        <v>5819</v>
      </c>
    </row>
    <row r="46309" spans="1:4">
      <c r="A46309" s="489" t="str">
        <f t="shared" si="723"/>
        <v>23A0101148訪問型サービス（独自）</v>
      </c>
      <c r="B46309" s="489" t="s">
        <v>2633</v>
      </c>
      <c r="C46309" s="489" t="s">
        <v>2571</v>
      </c>
      <c r="D46309" s="489" t="s">
        <v>5820</v>
      </c>
    </row>
    <row r="46310" spans="1:4">
      <c r="A46310" s="489" t="str">
        <f t="shared" si="723"/>
        <v>23A0101155訪問型サービス（独自）</v>
      </c>
      <c r="B46310" s="489" t="s">
        <v>2634</v>
      </c>
      <c r="C46310" s="489" t="s">
        <v>2571</v>
      </c>
      <c r="D46310" s="489" t="s">
        <v>5821</v>
      </c>
    </row>
    <row r="46311" spans="1:4">
      <c r="A46311" s="489" t="str">
        <f t="shared" si="723"/>
        <v>23A0200023訪問型サービス（独自／定率）</v>
      </c>
      <c r="B46311" s="489" t="s">
        <v>2635</v>
      </c>
      <c r="C46311" s="489" t="s">
        <v>2568</v>
      </c>
      <c r="D46311" s="489" t="s">
        <v>5823</v>
      </c>
    </row>
    <row r="46312" spans="1:4">
      <c r="A46312" s="489" t="str">
        <f t="shared" si="723"/>
        <v>23A0200049訪問型サービス（独自／定率）</v>
      </c>
      <c r="B46312" s="489" t="s">
        <v>2636</v>
      </c>
      <c r="C46312" s="489" t="s">
        <v>2568</v>
      </c>
      <c r="D46312" s="489" t="s">
        <v>5837</v>
      </c>
    </row>
    <row r="46313" spans="1:4">
      <c r="A46313" s="489" t="str">
        <f t="shared" si="723"/>
        <v>23A0200106訪問型サービス（独自）</v>
      </c>
      <c r="B46313" s="489" t="s">
        <v>2637</v>
      </c>
      <c r="C46313" s="489" t="s">
        <v>2571</v>
      </c>
      <c r="D46313" s="489" t="s">
        <v>5842</v>
      </c>
    </row>
    <row r="46314" spans="1:4">
      <c r="A46314" s="489" t="str">
        <f t="shared" si="723"/>
        <v>23A0200106訪問型サービス（独自／定率）</v>
      </c>
      <c r="B46314" s="489" t="s">
        <v>2637</v>
      </c>
      <c r="C46314" s="489" t="s">
        <v>2568</v>
      </c>
      <c r="D46314" s="489" t="s">
        <v>5842</v>
      </c>
    </row>
    <row r="46315" spans="1:4">
      <c r="A46315" s="489" t="str">
        <f t="shared" si="723"/>
        <v>23A0200155訪問型サービス（独自）</v>
      </c>
      <c r="B46315" s="489" t="s">
        <v>2638</v>
      </c>
      <c r="C46315" s="489" t="s">
        <v>2571</v>
      </c>
      <c r="D46315" s="489" t="s">
        <v>5846</v>
      </c>
    </row>
    <row r="46316" spans="1:4">
      <c r="A46316" s="489" t="str">
        <f t="shared" si="723"/>
        <v>23A0200163通所型サービス（独自／定率）</v>
      </c>
      <c r="B46316" s="489" t="s">
        <v>2639</v>
      </c>
      <c r="C46316" s="489" t="s">
        <v>2567</v>
      </c>
      <c r="D46316" s="489" t="s">
        <v>13671</v>
      </c>
    </row>
    <row r="46317" spans="1:4">
      <c r="A46317" s="489" t="str">
        <f t="shared" si="723"/>
        <v>23A0200189訪問型サービス（独自／定率）</v>
      </c>
      <c r="B46317" s="489" t="s">
        <v>2640</v>
      </c>
      <c r="C46317" s="489" t="s">
        <v>2568</v>
      </c>
      <c r="D46317" s="489" t="s">
        <v>5830</v>
      </c>
    </row>
    <row r="46318" spans="1:4">
      <c r="A46318" s="489" t="str">
        <f t="shared" si="723"/>
        <v>23A0200221通所型サービス（独自／定率）</v>
      </c>
      <c r="B46318" s="489" t="s">
        <v>2641</v>
      </c>
      <c r="C46318" s="489" t="s">
        <v>2567</v>
      </c>
      <c r="D46318" s="489" t="s">
        <v>13672</v>
      </c>
    </row>
    <row r="46319" spans="1:4">
      <c r="A46319" s="489" t="str">
        <f t="shared" si="723"/>
        <v>23A0200346通所型サービス（独自）</v>
      </c>
      <c r="B46319" s="489" t="s">
        <v>2642</v>
      </c>
      <c r="C46319" s="489" t="s">
        <v>2570</v>
      </c>
      <c r="D46319" s="489" t="s">
        <v>12423</v>
      </c>
    </row>
    <row r="46320" spans="1:4">
      <c r="A46320" s="489" t="str">
        <f t="shared" si="723"/>
        <v>23A0200353訪問型サービス（独自）</v>
      </c>
      <c r="B46320" s="489" t="s">
        <v>2643</v>
      </c>
      <c r="C46320" s="489" t="s">
        <v>2571</v>
      </c>
      <c r="D46320" s="489" t="s">
        <v>5847</v>
      </c>
    </row>
    <row r="46321" spans="1:4">
      <c r="A46321" s="489" t="str">
        <f t="shared" si="723"/>
        <v>23A0200379通所型サービス（独自）</v>
      </c>
      <c r="B46321" s="489" t="s">
        <v>2644</v>
      </c>
      <c r="C46321" s="489" t="s">
        <v>2570</v>
      </c>
      <c r="D46321" s="489" t="s">
        <v>5848</v>
      </c>
    </row>
    <row r="46322" spans="1:4">
      <c r="A46322" s="489" t="str">
        <f t="shared" si="723"/>
        <v>23A0200379通所型サービス（独自／定率）</v>
      </c>
      <c r="B46322" s="489" t="s">
        <v>2644</v>
      </c>
      <c r="C46322" s="489" t="s">
        <v>2567</v>
      </c>
      <c r="D46322" s="489" t="s">
        <v>5848</v>
      </c>
    </row>
    <row r="46323" spans="1:4">
      <c r="A46323" s="489" t="str">
        <f t="shared" si="723"/>
        <v>23A0200395通所型サービス（独自）</v>
      </c>
      <c r="B46323" s="489" t="s">
        <v>2645</v>
      </c>
      <c r="C46323" s="489" t="s">
        <v>2570</v>
      </c>
      <c r="D46323" s="489" t="s">
        <v>12426</v>
      </c>
    </row>
    <row r="46324" spans="1:4">
      <c r="A46324" s="489" t="str">
        <f t="shared" si="723"/>
        <v>23A0200403通所型サービス（独自）</v>
      </c>
      <c r="B46324" s="489" t="s">
        <v>2646</v>
      </c>
      <c r="C46324" s="489" t="s">
        <v>2570</v>
      </c>
      <c r="D46324" s="489" t="s">
        <v>12427</v>
      </c>
    </row>
    <row r="46325" spans="1:4">
      <c r="A46325" s="489" t="str">
        <f t="shared" si="723"/>
        <v>23A0200445訪問型サービス（独自）</v>
      </c>
      <c r="B46325" s="489" t="s">
        <v>2647</v>
      </c>
      <c r="C46325" s="489" t="s">
        <v>2571</v>
      </c>
      <c r="D46325" s="489" t="s">
        <v>5853</v>
      </c>
    </row>
    <row r="46326" spans="1:4">
      <c r="A46326" s="489" t="str">
        <f t="shared" si="723"/>
        <v>23A0200445訪問型サービス（独自／定率）</v>
      </c>
      <c r="B46326" s="489" t="s">
        <v>2647</v>
      </c>
      <c r="C46326" s="489" t="s">
        <v>2568</v>
      </c>
      <c r="D46326" s="489" t="s">
        <v>5853</v>
      </c>
    </row>
    <row r="46327" spans="1:4">
      <c r="A46327" s="489" t="str">
        <f t="shared" si="723"/>
        <v>23A0200452通所型サービス（独自／定率）</v>
      </c>
      <c r="B46327" s="489" t="s">
        <v>2648</v>
      </c>
      <c r="C46327" s="489" t="s">
        <v>2567</v>
      </c>
      <c r="D46327" s="489" t="s">
        <v>5854</v>
      </c>
    </row>
    <row r="46328" spans="1:4">
      <c r="A46328" s="489" t="str">
        <f t="shared" si="723"/>
        <v>23A0200460訪問型サービス（独自）</v>
      </c>
      <c r="B46328" s="489" t="s">
        <v>2649</v>
      </c>
      <c r="C46328" s="489" t="s">
        <v>2571</v>
      </c>
      <c r="D46328" s="489" t="s">
        <v>5858</v>
      </c>
    </row>
    <row r="46329" spans="1:4">
      <c r="A46329" s="489" t="str">
        <f t="shared" si="723"/>
        <v>23A0200486通所型サービス（独自）</v>
      </c>
      <c r="B46329" s="489" t="s">
        <v>2650</v>
      </c>
      <c r="C46329" s="489" t="s">
        <v>2570</v>
      </c>
      <c r="D46329" s="489" t="s">
        <v>5860</v>
      </c>
    </row>
    <row r="46330" spans="1:4">
      <c r="A46330" s="489" t="str">
        <f t="shared" si="723"/>
        <v>23A0200494訪問型サービス（独自／定率）</v>
      </c>
      <c r="B46330" s="489" t="s">
        <v>2651</v>
      </c>
      <c r="C46330" s="489" t="s">
        <v>2568</v>
      </c>
      <c r="D46330" s="489" t="s">
        <v>13673</v>
      </c>
    </row>
    <row r="46331" spans="1:4">
      <c r="A46331" s="489" t="str">
        <f t="shared" si="723"/>
        <v>23A0200502訪問型サービス（独自）</v>
      </c>
      <c r="B46331" s="489" t="s">
        <v>2652</v>
      </c>
      <c r="C46331" s="489" t="s">
        <v>2571</v>
      </c>
      <c r="D46331" s="489" t="s">
        <v>5864</v>
      </c>
    </row>
    <row r="46332" spans="1:4">
      <c r="A46332" s="489" t="str">
        <f t="shared" si="723"/>
        <v>23A0200502訪問型サービス（独自／定率）</v>
      </c>
      <c r="B46332" s="489" t="s">
        <v>2652</v>
      </c>
      <c r="C46332" s="489" t="s">
        <v>2568</v>
      </c>
      <c r="D46332" s="489" t="s">
        <v>5864</v>
      </c>
    </row>
    <row r="46333" spans="1:4">
      <c r="A46333" s="489" t="str">
        <f t="shared" si="723"/>
        <v>23A0200528訪問型サービス（独自）</v>
      </c>
      <c r="B46333" s="489" t="s">
        <v>2653</v>
      </c>
      <c r="C46333" s="489" t="s">
        <v>2571</v>
      </c>
      <c r="D46333" s="489" t="s">
        <v>5867</v>
      </c>
    </row>
    <row r="46334" spans="1:4">
      <c r="A46334" s="489" t="str">
        <f t="shared" si="723"/>
        <v>23A0200528訪問型サービス（独自／定率）</v>
      </c>
      <c r="B46334" s="489" t="s">
        <v>2653</v>
      </c>
      <c r="C46334" s="489" t="s">
        <v>2568</v>
      </c>
      <c r="D46334" s="489" t="s">
        <v>5867</v>
      </c>
    </row>
    <row r="46335" spans="1:4">
      <c r="A46335" s="489" t="str">
        <f t="shared" si="723"/>
        <v>23A0200536訪問型サービス（独自）</v>
      </c>
      <c r="B46335" s="489" t="s">
        <v>2654</v>
      </c>
      <c r="C46335" s="489" t="s">
        <v>2571</v>
      </c>
      <c r="D46335" s="489" t="s">
        <v>5868</v>
      </c>
    </row>
    <row r="46336" spans="1:4">
      <c r="A46336" s="489" t="str">
        <f t="shared" si="723"/>
        <v>23A0200536訪問型サービス（独自／定率）</v>
      </c>
      <c r="B46336" s="489" t="s">
        <v>2654</v>
      </c>
      <c r="C46336" s="489" t="s">
        <v>2568</v>
      </c>
      <c r="D46336" s="489" t="s">
        <v>5868</v>
      </c>
    </row>
    <row r="46337" spans="1:4">
      <c r="A46337" s="489" t="str">
        <f t="shared" si="723"/>
        <v>23A0200544訪問型サービス（独自）</v>
      </c>
      <c r="B46337" s="489" t="s">
        <v>2655</v>
      </c>
      <c r="C46337" s="489" t="s">
        <v>2571</v>
      </c>
      <c r="D46337" s="489" t="s">
        <v>5869</v>
      </c>
    </row>
    <row r="46338" spans="1:4">
      <c r="A46338" s="489" t="str">
        <f t="shared" ref="A46338:A46401" si="724">B46338&amp;C46338</f>
        <v>23A0200551訪問型サービス（独自）</v>
      </c>
      <c r="B46338" s="489" t="s">
        <v>2656</v>
      </c>
      <c r="C46338" s="489" t="s">
        <v>2571</v>
      </c>
      <c r="D46338" s="489" t="s">
        <v>5870</v>
      </c>
    </row>
    <row r="46339" spans="1:4">
      <c r="A46339" s="489" t="str">
        <f t="shared" si="724"/>
        <v>23A0200569訪問型サービス（独自）</v>
      </c>
      <c r="B46339" s="489" t="s">
        <v>2657</v>
      </c>
      <c r="C46339" s="489" t="s">
        <v>2571</v>
      </c>
      <c r="D46339" s="489" t="s">
        <v>5871</v>
      </c>
    </row>
    <row r="46340" spans="1:4">
      <c r="A46340" s="489" t="str">
        <f t="shared" si="724"/>
        <v>23A0200569訪問型サービス（独自／定率）</v>
      </c>
      <c r="B46340" s="489" t="s">
        <v>2657</v>
      </c>
      <c r="C46340" s="489" t="s">
        <v>2568</v>
      </c>
      <c r="D46340" s="489" t="s">
        <v>5871</v>
      </c>
    </row>
    <row r="46341" spans="1:4">
      <c r="A46341" s="489" t="str">
        <f t="shared" si="724"/>
        <v>23A0200593訪問型サービス（独自）</v>
      </c>
      <c r="B46341" s="489" t="s">
        <v>2658</v>
      </c>
      <c r="C46341" s="489" t="s">
        <v>2571</v>
      </c>
      <c r="D46341" s="489" t="s">
        <v>5873</v>
      </c>
    </row>
    <row r="46342" spans="1:4">
      <c r="A46342" s="489" t="str">
        <f t="shared" si="724"/>
        <v>23A0200593訪問型サービス（独自／定率）</v>
      </c>
      <c r="B46342" s="489" t="s">
        <v>2658</v>
      </c>
      <c r="C46342" s="489" t="s">
        <v>2568</v>
      </c>
      <c r="D46342" s="489" t="s">
        <v>5873</v>
      </c>
    </row>
    <row r="46343" spans="1:4">
      <c r="A46343" s="489" t="str">
        <f t="shared" si="724"/>
        <v>23A0200601訪問型サービス（独自）</v>
      </c>
      <c r="B46343" s="489" t="s">
        <v>2659</v>
      </c>
      <c r="C46343" s="489" t="s">
        <v>2571</v>
      </c>
      <c r="D46343" s="489" t="s">
        <v>5875</v>
      </c>
    </row>
    <row r="46344" spans="1:4">
      <c r="A46344" s="489" t="str">
        <f t="shared" si="724"/>
        <v>23A0200619訪問型サービス（独自）</v>
      </c>
      <c r="B46344" s="489" t="s">
        <v>2660</v>
      </c>
      <c r="C46344" s="489" t="s">
        <v>2571</v>
      </c>
      <c r="D46344" s="489" t="s">
        <v>5874</v>
      </c>
    </row>
    <row r="46345" spans="1:4">
      <c r="A46345" s="489" t="str">
        <f t="shared" si="724"/>
        <v>23A0200619訪問型サービス（独自／定率）</v>
      </c>
      <c r="B46345" s="489" t="s">
        <v>2660</v>
      </c>
      <c r="C46345" s="489" t="s">
        <v>2568</v>
      </c>
      <c r="D46345" s="489" t="s">
        <v>5874</v>
      </c>
    </row>
    <row r="46346" spans="1:4">
      <c r="A46346" s="489" t="str">
        <f t="shared" si="724"/>
        <v>23A0300047訪問型サービス（独自／定率）</v>
      </c>
      <c r="B46346" s="489" t="s">
        <v>2661</v>
      </c>
      <c r="C46346" s="489" t="s">
        <v>2568</v>
      </c>
      <c r="D46346" s="489" t="s">
        <v>5878</v>
      </c>
    </row>
    <row r="46347" spans="1:4">
      <c r="A46347" s="489" t="str">
        <f t="shared" si="724"/>
        <v>23A0300054訪問型サービス（独自／定率）</v>
      </c>
      <c r="B46347" s="489" t="s">
        <v>2662</v>
      </c>
      <c r="C46347" s="489" t="s">
        <v>2568</v>
      </c>
      <c r="D46347" s="489" t="s">
        <v>5880</v>
      </c>
    </row>
    <row r="46348" spans="1:4">
      <c r="A46348" s="489" t="str">
        <f t="shared" si="724"/>
        <v>23A0300062訪問型サービス（独自／定率）</v>
      </c>
      <c r="B46348" s="489" t="s">
        <v>2663</v>
      </c>
      <c r="C46348" s="489" t="s">
        <v>2568</v>
      </c>
      <c r="D46348" s="489" t="s">
        <v>5892</v>
      </c>
    </row>
    <row r="46349" spans="1:4">
      <c r="A46349" s="489" t="str">
        <f t="shared" si="724"/>
        <v>23A0300112通所型サービス（独自／定率）</v>
      </c>
      <c r="B46349" s="489" t="s">
        <v>2664</v>
      </c>
      <c r="C46349" s="489" t="s">
        <v>2567</v>
      </c>
      <c r="D46349" s="489" t="s">
        <v>5913</v>
      </c>
    </row>
    <row r="46350" spans="1:4">
      <c r="A46350" s="489" t="str">
        <f t="shared" si="724"/>
        <v>23A0300120訪問型サービス（独自／定率）</v>
      </c>
      <c r="B46350" s="489" t="s">
        <v>2665</v>
      </c>
      <c r="C46350" s="489" t="s">
        <v>2568</v>
      </c>
      <c r="D46350" s="489" t="s">
        <v>5924</v>
      </c>
    </row>
    <row r="46351" spans="1:4">
      <c r="A46351" s="489" t="str">
        <f t="shared" si="724"/>
        <v>23A0300146訪問型サービス（独自／定率）</v>
      </c>
      <c r="B46351" s="489" t="s">
        <v>2666</v>
      </c>
      <c r="C46351" s="489" t="s">
        <v>2568</v>
      </c>
      <c r="D46351" s="489" t="s">
        <v>5939</v>
      </c>
    </row>
    <row r="46352" spans="1:4">
      <c r="A46352" s="489" t="str">
        <f t="shared" si="724"/>
        <v>23A0300179訪問型サービス（独自／定率）</v>
      </c>
      <c r="B46352" s="489" t="s">
        <v>2667</v>
      </c>
      <c r="C46352" s="489" t="s">
        <v>2568</v>
      </c>
      <c r="D46352" s="489" t="s">
        <v>5992</v>
      </c>
    </row>
    <row r="46353" spans="1:4">
      <c r="A46353" s="489" t="str">
        <f t="shared" si="724"/>
        <v>23A0300245通所型サービス（独自）</v>
      </c>
      <c r="B46353" s="489" t="s">
        <v>2668</v>
      </c>
      <c r="C46353" s="489" t="s">
        <v>2570</v>
      </c>
      <c r="D46353" s="489" t="s">
        <v>5999</v>
      </c>
    </row>
    <row r="46354" spans="1:4">
      <c r="A46354" s="489" t="str">
        <f t="shared" si="724"/>
        <v>23A0300344通所型サービス（独自／定率）</v>
      </c>
      <c r="B46354" s="489" t="s">
        <v>2669</v>
      </c>
      <c r="C46354" s="489" t="s">
        <v>2567</v>
      </c>
      <c r="D46354" s="489" t="s">
        <v>13674</v>
      </c>
    </row>
    <row r="46355" spans="1:4">
      <c r="A46355" s="489" t="str">
        <f t="shared" si="724"/>
        <v>23A0300369通所型サービス（独自／定率）</v>
      </c>
      <c r="B46355" s="489" t="s">
        <v>2670</v>
      </c>
      <c r="C46355" s="489" t="s">
        <v>2567</v>
      </c>
      <c r="D46355" s="489" t="s">
        <v>13675</v>
      </c>
    </row>
    <row r="46356" spans="1:4">
      <c r="A46356" s="489" t="str">
        <f t="shared" si="724"/>
        <v>23A0300377通所型サービス（独自／定率）</v>
      </c>
      <c r="B46356" s="489" t="s">
        <v>2671</v>
      </c>
      <c r="C46356" s="489" t="s">
        <v>2567</v>
      </c>
      <c r="D46356" s="489" t="s">
        <v>13676</v>
      </c>
    </row>
    <row r="46357" spans="1:4">
      <c r="A46357" s="489" t="str">
        <f t="shared" si="724"/>
        <v>23A0300385訪問型サービス（独自）</v>
      </c>
      <c r="B46357" s="489" t="s">
        <v>2672</v>
      </c>
      <c r="C46357" s="489" t="s">
        <v>2571</v>
      </c>
      <c r="D46357" s="489" t="s">
        <v>6003</v>
      </c>
    </row>
    <row r="46358" spans="1:4">
      <c r="A46358" s="489" t="str">
        <f t="shared" si="724"/>
        <v>23A0300385訪問型サービス（独自／定率）</v>
      </c>
      <c r="B46358" s="489" t="s">
        <v>2672</v>
      </c>
      <c r="C46358" s="489" t="s">
        <v>2568</v>
      </c>
      <c r="D46358" s="489" t="s">
        <v>6003</v>
      </c>
    </row>
    <row r="46359" spans="1:4">
      <c r="A46359" s="489" t="str">
        <f t="shared" si="724"/>
        <v>23A0300393訪問型サービス（独自）</v>
      </c>
      <c r="B46359" s="489" t="s">
        <v>2673</v>
      </c>
      <c r="C46359" s="489" t="s">
        <v>2571</v>
      </c>
      <c r="D46359" s="489" t="s">
        <v>6001</v>
      </c>
    </row>
    <row r="46360" spans="1:4">
      <c r="A46360" s="489" t="str">
        <f t="shared" si="724"/>
        <v>23A0300401通所型サービス（独自）</v>
      </c>
      <c r="B46360" s="489" t="s">
        <v>2674</v>
      </c>
      <c r="C46360" s="489" t="s">
        <v>2570</v>
      </c>
      <c r="D46360" s="489" t="s">
        <v>6002</v>
      </c>
    </row>
    <row r="46361" spans="1:4">
      <c r="A46361" s="489" t="str">
        <f t="shared" si="724"/>
        <v>23A0300443訪問型サービス（独自）</v>
      </c>
      <c r="B46361" s="489" t="s">
        <v>2675</v>
      </c>
      <c r="C46361" s="489" t="s">
        <v>2571</v>
      </c>
      <c r="D46361" s="489" t="s">
        <v>6004</v>
      </c>
    </row>
    <row r="46362" spans="1:4">
      <c r="A46362" s="489" t="str">
        <f t="shared" si="724"/>
        <v>23A0300443訪問型サービス（独自／定率）</v>
      </c>
      <c r="B46362" s="489" t="s">
        <v>2675</v>
      </c>
      <c r="C46362" s="489" t="s">
        <v>2568</v>
      </c>
      <c r="D46362" s="489" t="s">
        <v>6004</v>
      </c>
    </row>
    <row r="46363" spans="1:4">
      <c r="A46363" s="489" t="str">
        <f t="shared" si="724"/>
        <v>23A0300468訪問型サービス（独自／定率）</v>
      </c>
      <c r="B46363" s="489" t="s">
        <v>2676</v>
      </c>
      <c r="C46363" s="489" t="s">
        <v>2568</v>
      </c>
      <c r="D46363" s="489" t="s">
        <v>5891</v>
      </c>
    </row>
    <row r="46364" spans="1:4">
      <c r="A46364" s="489" t="str">
        <f t="shared" si="724"/>
        <v>23A0300518訪問型サービス（独自）</v>
      </c>
      <c r="B46364" s="489" t="s">
        <v>2677</v>
      </c>
      <c r="C46364" s="489" t="s">
        <v>2571</v>
      </c>
      <c r="D46364" s="489" t="s">
        <v>6005</v>
      </c>
    </row>
    <row r="46365" spans="1:4">
      <c r="A46365" s="489" t="str">
        <f t="shared" si="724"/>
        <v>23A0300526訪問型サービス（独自）</v>
      </c>
      <c r="B46365" s="489" t="s">
        <v>2678</v>
      </c>
      <c r="C46365" s="489" t="s">
        <v>2571</v>
      </c>
      <c r="D46365" s="489" t="s">
        <v>6006</v>
      </c>
    </row>
    <row r="46366" spans="1:4">
      <c r="A46366" s="489" t="str">
        <f t="shared" si="724"/>
        <v>23A0300534通所型サービス（独自／定率）</v>
      </c>
      <c r="B46366" s="489" t="s">
        <v>2679</v>
      </c>
      <c r="C46366" s="489" t="s">
        <v>2567</v>
      </c>
      <c r="D46366" s="489" t="s">
        <v>13677</v>
      </c>
    </row>
    <row r="46367" spans="1:4">
      <c r="A46367" s="489" t="str">
        <f t="shared" si="724"/>
        <v>23A0300542訪問型サービス（独自）</v>
      </c>
      <c r="B46367" s="489" t="s">
        <v>2680</v>
      </c>
      <c r="C46367" s="489" t="s">
        <v>2571</v>
      </c>
      <c r="D46367" s="489" t="s">
        <v>6007</v>
      </c>
    </row>
    <row r="46368" spans="1:4">
      <c r="A46368" s="489" t="str">
        <f t="shared" si="724"/>
        <v>23A0300575訪問型サービス（独自）</v>
      </c>
      <c r="B46368" s="489" t="s">
        <v>2681</v>
      </c>
      <c r="C46368" s="489" t="s">
        <v>2571</v>
      </c>
      <c r="D46368" s="489" t="s">
        <v>6009</v>
      </c>
    </row>
    <row r="46369" spans="1:4">
      <c r="A46369" s="489" t="str">
        <f t="shared" si="724"/>
        <v>23A0300575訪問型サービス（独自／定率）</v>
      </c>
      <c r="B46369" s="489" t="s">
        <v>2681</v>
      </c>
      <c r="C46369" s="489" t="s">
        <v>2568</v>
      </c>
      <c r="D46369" s="489" t="s">
        <v>6009</v>
      </c>
    </row>
    <row r="46370" spans="1:4">
      <c r="A46370" s="489" t="str">
        <f t="shared" si="724"/>
        <v>23A0300591通所型サービス（独自）</v>
      </c>
      <c r="B46370" s="489" t="s">
        <v>2682</v>
      </c>
      <c r="C46370" s="489" t="s">
        <v>2570</v>
      </c>
      <c r="D46370" s="489" t="s">
        <v>5998</v>
      </c>
    </row>
    <row r="46371" spans="1:4">
      <c r="A46371" s="489" t="str">
        <f t="shared" si="724"/>
        <v>23A0300609訪問型サービス（独自／定率）</v>
      </c>
      <c r="B46371" s="489" t="s">
        <v>2683</v>
      </c>
      <c r="C46371" s="489" t="s">
        <v>2568</v>
      </c>
      <c r="D46371" s="489" t="s">
        <v>5976</v>
      </c>
    </row>
    <row r="46372" spans="1:4">
      <c r="A46372" s="489" t="str">
        <f t="shared" si="724"/>
        <v>23A0300617通所型サービス（独自）</v>
      </c>
      <c r="B46372" s="489" t="s">
        <v>2684</v>
      </c>
      <c r="C46372" s="489" t="s">
        <v>2570</v>
      </c>
      <c r="D46372" s="489" t="s">
        <v>12445</v>
      </c>
    </row>
    <row r="46373" spans="1:4">
      <c r="A46373" s="489" t="str">
        <f t="shared" si="724"/>
        <v>23A0300617通所型サービス（独自／定率）</v>
      </c>
      <c r="B46373" s="489" t="s">
        <v>2684</v>
      </c>
      <c r="C46373" s="489" t="s">
        <v>2567</v>
      </c>
      <c r="D46373" s="489" t="s">
        <v>12445</v>
      </c>
    </row>
    <row r="46374" spans="1:4">
      <c r="A46374" s="489" t="str">
        <f t="shared" si="724"/>
        <v>23A0300625訪問型サービス（独自）</v>
      </c>
      <c r="B46374" s="489" t="s">
        <v>2685</v>
      </c>
      <c r="C46374" s="489" t="s">
        <v>2571</v>
      </c>
      <c r="D46374" s="489" t="s">
        <v>6011</v>
      </c>
    </row>
    <row r="46375" spans="1:4">
      <c r="A46375" s="489" t="str">
        <f t="shared" si="724"/>
        <v>23A0300625訪問型サービス（独自／定率）</v>
      </c>
      <c r="B46375" s="489" t="s">
        <v>2685</v>
      </c>
      <c r="C46375" s="489" t="s">
        <v>2568</v>
      </c>
      <c r="D46375" s="489" t="s">
        <v>6011</v>
      </c>
    </row>
    <row r="46376" spans="1:4">
      <c r="A46376" s="489" t="str">
        <f t="shared" si="724"/>
        <v>23A0300633訪問型サービス（独自）</v>
      </c>
      <c r="B46376" s="489" t="s">
        <v>2686</v>
      </c>
      <c r="C46376" s="489" t="s">
        <v>2571</v>
      </c>
      <c r="D46376" s="489" t="s">
        <v>5934</v>
      </c>
    </row>
    <row r="46377" spans="1:4">
      <c r="A46377" s="489" t="str">
        <f t="shared" si="724"/>
        <v>23A0300633訪問型サービス（独自／定率）</v>
      </c>
      <c r="B46377" s="489" t="s">
        <v>2686</v>
      </c>
      <c r="C46377" s="489" t="s">
        <v>2568</v>
      </c>
      <c r="D46377" s="489" t="s">
        <v>5934</v>
      </c>
    </row>
    <row r="46378" spans="1:4">
      <c r="A46378" s="489" t="str">
        <f t="shared" si="724"/>
        <v>23A0300641訪問型サービス（独自／定率）</v>
      </c>
      <c r="B46378" s="489" t="s">
        <v>2687</v>
      </c>
      <c r="C46378" s="489" t="s">
        <v>2568</v>
      </c>
      <c r="D46378" s="489" t="s">
        <v>5951</v>
      </c>
    </row>
    <row r="46379" spans="1:4">
      <c r="A46379" s="489" t="str">
        <f t="shared" si="724"/>
        <v>23A0300658訪問型サービス（独自）</v>
      </c>
      <c r="B46379" s="489" t="s">
        <v>2688</v>
      </c>
      <c r="C46379" s="489" t="s">
        <v>2571</v>
      </c>
      <c r="D46379" s="489" t="s">
        <v>6012</v>
      </c>
    </row>
    <row r="46380" spans="1:4">
      <c r="A46380" s="489" t="str">
        <f t="shared" si="724"/>
        <v>23A0300658訪問型サービス（独自／定率）</v>
      </c>
      <c r="B46380" s="489" t="s">
        <v>2688</v>
      </c>
      <c r="C46380" s="489" t="s">
        <v>2568</v>
      </c>
      <c r="D46380" s="489" t="s">
        <v>6012</v>
      </c>
    </row>
    <row r="46381" spans="1:4">
      <c r="A46381" s="489" t="str">
        <f t="shared" si="724"/>
        <v>23A0300690通所型サービス（独自）</v>
      </c>
      <c r="B46381" s="489" t="s">
        <v>2689</v>
      </c>
      <c r="C46381" s="489" t="s">
        <v>2570</v>
      </c>
      <c r="D46381" s="489" t="s">
        <v>6016</v>
      </c>
    </row>
    <row r="46382" spans="1:4">
      <c r="A46382" s="489" t="str">
        <f t="shared" si="724"/>
        <v>23A0300708通所型サービス（独自）</v>
      </c>
      <c r="B46382" s="489" t="s">
        <v>2690</v>
      </c>
      <c r="C46382" s="489" t="s">
        <v>2570</v>
      </c>
      <c r="D46382" s="489" t="s">
        <v>12449</v>
      </c>
    </row>
    <row r="46383" spans="1:4">
      <c r="A46383" s="489" t="str">
        <f t="shared" si="724"/>
        <v>23A0300724訪問型サービス（独自／定率）</v>
      </c>
      <c r="B46383" s="489" t="s">
        <v>2691</v>
      </c>
      <c r="C46383" s="489" t="s">
        <v>2568</v>
      </c>
      <c r="D46383" s="489" t="s">
        <v>5937</v>
      </c>
    </row>
    <row r="46384" spans="1:4">
      <c r="A46384" s="489" t="str">
        <f t="shared" si="724"/>
        <v>23A0300732通所型サービス（独自）</v>
      </c>
      <c r="B46384" s="489" t="s">
        <v>2692</v>
      </c>
      <c r="C46384" s="489" t="s">
        <v>2570</v>
      </c>
      <c r="D46384" s="489" t="s">
        <v>12450</v>
      </c>
    </row>
    <row r="46385" spans="1:4">
      <c r="A46385" s="489" t="str">
        <f t="shared" si="724"/>
        <v>23A0300740訪問型サービス（独自）</v>
      </c>
      <c r="B46385" s="489" t="s">
        <v>2693</v>
      </c>
      <c r="C46385" s="489" t="s">
        <v>2571</v>
      </c>
      <c r="D46385" s="489" t="s">
        <v>6020</v>
      </c>
    </row>
    <row r="46386" spans="1:4">
      <c r="A46386" s="489" t="str">
        <f t="shared" si="724"/>
        <v>23A0300740訪問型サービス（独自／定率）</v>
      </c>
      <c r="B46386" s="489" t="s">
        <v>2693</v>
      </c>
      <c r="C46386" s="489" t="s">
        <v>2568</v>
      </c>
      <c r="D46386" s="489" t="s">
        <v>6020</v>
      </c>
    </row>
    <row r="46387" spans="1:4">
      <c r="A46387" s="489" t="str">
        <f t="shared" si="724"/>
        <v>23A0300757訪問型サービス（独自）</v>
      </c>
      <c r="B46387" s="489" t="s">
        <v>2694</v>
      </c>
      <c r="C46387" s="489" t="s">
        <v>2571</v>
      </c>
      <c r="D46387" s="489" t="s">
        <v>6022</v>
      </c>
    </row>
    <row r="46388" spans="1:4">
      <c r="A46388" s="489" t="str">
        <f t="shared" si="724"/>
        <v>23A0300765通所型サービス（独自）</v>
      </c>
      <c r="B46388" s="489" t="s">
        <v>2695</v>
      </c>
      <c r="C46388" s="489" t="s">
        <v>2570</v>
      </c>
      <c r="D46388" s="489" t="s">
        <v>12451</v>
      </c>
    </row>
    <row r="46389" spans="1:4">
      <c r="A46389" s="489" t="str">
        <f t="shared" si="724"/>
        <v>23A0300773訪問型サービス（独自）</v>
      </c>
      <c r="B46389" s="489" t="s">
        <v>2696</v>
      </c>
      <c r="C46389" s="489" t="s">
        <v>2571</v>
      </c>
      <c r="D46389" s="489" t="s">
        <v>6024</v>
      </c>
    </row>
    <row r="46390" spans="1:4">
      <c r="A46390" s="489" t="str">
        <f t="shared" si="724"/>
        <v>23A0300807訪問型サービス（独自）</v>
      </c>
      <c r="B46390" s="489" t="s">
        <v>2697</v>
      </c>
      <c r="C46390" s="489" t="s">
        <v>2571</v>
      </c>
      <c r="D46390" s="489" t="s">
        <v>6027</v>
      </c>
    </row>
    <row r="46391" spans="1:4">
      <c r="A46391" s="489" t="str">
        <f t="shared" si="724"/>
        <v>23A0300807訪問型サービス（独自／定率）</v>
      </c>
      <c r="B46391" s="489" t="s">
        <v>2697</v>
      </c>
      <c r="C46391" s="489" t="s">
        <v>2568</v>
      </c>
      <c r="D46391" s="489" t="s">
        <v>6027</v>
      </c>
    </row>
    <row r="46392" spans="1:4">
      <c r="A46392" s="489" t="str">
        <f t="shared" si="724"/>
        <v>23A0300823訪問型サービス（独自／定率）</v>
      </c>
      <c r="B46392" s="489" t="s">
        <v>2698</v>
      </c>
      <c r="C46392" s="489" t="s">
        <v>2568</v>
      </c>
      <c r="D46392" s="489" t="s">
        <v>13678</v>
      </c>
    </row>
    <row r="46393" spans="1:4">
      <c r="A46393" s="489" t="str">
        <f t="shared" si="724"/>
        <v>23A0300831訪問型サービス（独自）</v>
      </c>
      <c r="B46393" s="489" t="s">
        <v>2699</v>
      </c>
      <c r="C46393" s="489" t="s">
        <v>2571</v>
      </c>
      <c r="D46393" s="489" t="s">
        <v>6029</v>
      </c>
    </row>
    <row r="46394" spans="1:4">
      <c r="A46394" s="489" t="str">
        <f t="shared" si="724"/>
        <v>23A0300831訪問型サービス（独自／定率）</v>
      </c>
      <c r="B46394" s="489" t="s">
        <v>2699</v>
      </c>
      <c r="C46394" s="489" t="s">
        <v>2568</v>
      </c>
      <c r="D46394" s="489" t="s">
        <v>6029</v>
      </c>
    </row>
    <row r="46395" spans="1:4">
      <c r="A46395" s="489" t="str">
        <f t="shared" si="724"/>
        <v>23A0300849通所型サービス（独自）</v>
      </c>
      <c r="B46395" s="489" t="s">
        <v>2700</v>
      </c>
      <c r="C46395" s="489" t="s">
        <v>2570</v>
      </c>
      <c r="D46395" s="489" t="s">
        <v>12452</v>
      </c>
    </row>
    <row r="46396" spans="1:4">
      <c r="A46396" s="489" t="str">
        <f t="shared" si="724"/>
        <v>23A0300864訪問型サービス（独自）</v>
      </c>
      <c r="B46396" s="489" t="s">
        <v>2701</v>
      </c>
      <c r="C46396" s="489" t="s">
        <v>2571</v>
      </c>
      <c r="D46396" s="489" t="s">
        <v>6031</v>
      </c>
    </row>
    <row r="46397" spans="1:4">
      <c r="A46397" s="489" t="str">
        <f t="shared" si="724"/>
        <v>23A0300872訪問型サービス（独自）</v>
      </c>
      <c r="B46397" s="489" t="s">
        <v>2702</v>
      </c>
      <c r="C46397" s="489" t="s">
        <v>2571</v>
      </c>
      <c r="D46397" s="489" t="s">
        <v>6032</v>
      </c>
    </row>
    <row r="46398" spans="1:4">
      <c r="A46398" s="489" t="str">
        <f t="shared" si="724"/>
        <v>23A0300872訪問型サービス（独自／定率）</v>
      </c>
      <c r="B46398" s="489" t="s">
        <v>2702</v>
      </c>
      <c r="C46398" s="489" t="s">
        <v>2568</v>
      </c>
      <c r="D46398" s="489" t="s">
        <v>6032</v>
      </c>
    </row>
    <row r="46399" spans="1:4">
      <c r="A46399" s="489" t="str">
        <f t="shared" si="724"/>
        <v>23A0300880通所型サービス（独自）</v>
      </c>
      <c r="B46399" s="489" t="s">
        <v>2703</v>
      </c>
      <c r="C46399" s="489" t="s">
        <v>2570</v>
      </c>
      <c r="D46399" s="489" t="s">
        <v>5964</v>
      </c>
    </row>
    <row r="46400" spans="1:4">
      <c r="A46400" s="489" t="str">
        <f t="shared" si="724"/>
        <v>23A0300914訪問型サービス（独自）</v>
      </c>
      <c r="B46400" s="489" t="s">
        <v>2704</v>
      </c>
      <c r="C46400" s="489" t="s">
        <v>2571</v>
      </c>
      <c r="D46400" s="489" t="s">
        <v>6034</v>
      </c>
    </row>
    <row r="46401" spans="1:4">
      <c r="A46401" s="489" t="str">
        <f t="shared" si="724"/>
        <v>23A0300914訪問型サービス（独自／定率）</v>
      </c>
      <c r="B46401" s="489" t="s">
        <v>2704</v>
      </c>
      <c r="C46401" s="489" t="s">
        <v>2568</v>
      </c>
      <c r="D46401" s="489" t="s">
        <v>6034</v>
      </c>
    </row>
    <row r="46402" spans="1:4">
      <c r="A46402" s="489" t="str">
        <f t="shared" ref="A46402:A46465" si="725">B46402&amp;C46402</f>
        <v>23A0300922訪問型サービス（独自）</v>
      </c>
      <c r="B46402" s="489" t="s">
        <v>2705</v>
      </c>
      <c r="C46402" s="489" t="s">
        <v>2571</v>
      </c>
      <c r="D46402" s="489" t="s">
        <v>6035</v>
      </c>
    </row>
    <row r="46403" spans="1:4">
      <c r="A46403" s="489" t="str">
        <f t="shared" si="725"/>
        <v>23A0300922訪問型サービス（独自／定率）</v>
      </c>
      <c r="B46403" s="489" t="s">
        <v>2705</v>
      </c>
      <c r="C46403" s="489" t="s">
        <v>2568</v>
      </c>
      <c r="D46403" s="489" t="s">
        <v>6035</v>
      </c>
    </row>
    <row r="46404" spans="1:4">
      <c r="A46404" s="489" t="str">
        <f t="shared" si="725"/>
        <v>23A0300930通所型サービス（独自）</v>
      </c>
      <c r="B46404" s="489" t="s">
        <v>2706</v>
      </c>
      <c r="C46404" s="489" t="s">
        <v>2570</v>
      </c>
      <c r="D46404" s="489" t="s">
        <v>6037</v>
      </c>
    </row>
    <row r="46405" spans="1:4">
      <c r="A46405" s="489" t="str">
        <f t="shared" si="725"/>
        <v>23A0300948通所型サービス（独自）</v>
      </c>
      <c r="B46405" s="489" t="s">
        <v>2707</v>
      </c>
      <c r="C46405" s="489" t="s">
        <v>2570</v>
      </c>
      <c r="D46405" s="489" t="s">
        <v>12456</v>
      </c>
    </row>
    <row r="46406" spans="1:4">
      <c r="A46406" s="489" t="str">
        <f t="shared" si="725"/>
        <v>23A0300955通所型サービス（独自）</v>
      </c>
      <c r="B46406" s="489" t="s">
        <v>2708</v>
      </c>
      <c r="C46406" s="489" t="s">
        <v>2570</v>
      </c>
      <c r="D46406" s="489" t="s">
        <v>6040</v>
      </c>
    </row>
    <row r="46407" spans="1:4">
      <c r="A46407" s="489" t="str">
        <f t="shared" si="725"/>
        <v>23A0300971通所型サービス（独自）</v>
      </c>
      <c r="B46407" s="489" t="s">
        <v>2709</v>
      </c>
      <c r="C46407" s="489" t="s">
        <v>2570</v>
      </c>
      <c r="D46407" s="489" t="s">
        <v>12457</v>
      </c>
    </row>
    <row r="46408" spans="1:4">
      <c r="A46408" s="489" t="str">
        <f t="shared" si="725"/>
        <v>23A0300989訪問型サービス（独自）</v>
      </c>
      <c r="B46408" s="489" t="s">
        <v>2710</v>
      </c>
      <c r="C46408" s="489" t="s">
        <v>2571</v>
      </c>
      <c r="D46408" s="489" t="s">
        <v>6043</v>
      </c>
    </row>
    <row r="46409" spans="1:4">
      <c r="A46409" s="489" t="str">
        <f t="shared" si="725"/>
        <v>23A0300997訪問型サービス（独自）</v>
      </c>
      <c r="B46409" s="489" t="s">
        <v>2711</v>
      </c>
      <c r="C46409" s="489" t="s">
        <v>2571</v>
      </c>
      <c r="D46409" s="489" t="s">
        <v>6045</v>
      </c>
    </row>
    <row r="46410" spans="1:4">
      <c r="A46410" s="489" t="str">
        <f t="shared" si="725"/>
        <v>23A0301011通所型サービス（独自／定率）</v>
      </c>
      <c r="B46410" s="489" t="s">
        <v>2712</v>
      </c>
      <c r="C46410" s="489" t="s">
        <v>2567</v>
      </c>
      <c r="D46410" s="489" t="s">
        <v>13679</v>
      </c>
    </row>
    <row r="46411" spans="1:4">
      <c r="A46411" s="489" t="str">
        <f t="shared" si="725"/>
        <v>23A0301045訪問型サービス（独自）</v>
      </c>
      <c r="B46411" s="489" t="s">
        <v>2713</v>
      </c>
      <c r="C46411" s="489" t="s">
        <v>2571</v>
      </c>
      <c r="D46411" s="489" t="s">
        <v>5997</v>
      </c>
    </row>
    <row r="46412" spans="1:4">
      <c r="A46412" s="489" t="str">
        <f t="shared" si="725"/>
        <v>23A0301052訪問型サービス（独自）</v>
      </c>
      <c r="B46412" s="489" t="s">
        <v>2714</v>
      </c>
      <c r="C46412" s="489" t="s">
        <v>2571</v>
      </c>
      <c r="D46412" s="489" t="s">
        <v>6047</v>
      </c>
    </row>
    <row r="46413" spans="1:4">
      <c r="A46413" s="489" t="str">
        <f t="shared" si="725"/>
        <v>23A0301078通所型サービス（独自／定率）</v>
      </c>
      <c r="B46413" s="489" t="s">
        <v>2715</v>
      </c>
      <c r="C46413" s="489" t="s">
        <v>2567</v>
      </c>
      <c r="D46413" s="489" t="s">
        <v>13680</v>
      </c>
    </row>
    <row r="46414" spans="1:4">
      <c r="A46414" s="489" t="str">
        <f t="shared" si="725"/>
        <v>23A0301086通所型サービス（独自）</v>
      </c>
      <c r="B46414" s="489" t="s">
        <v>2716</v>
      </c>
      <c r="C46414" s="489" t="s">
        <v>2570</v>
      </c>
      <c r="D46414" s="489" t="s">
        <v>12459</v>
      </c>
    </row>
    <row r="46415" spans="1:4">
      <c r="A46415" s="489" t="str">
        <f t="shared" si="725"/>
        <v>23A0301086通所型サービス（独自／定率）</v>
      </c>
      <c r="B46415" s="489" t="s">
        <v>2716</v>
      </c>
      <c r="C46415" s="489" t="s">
        <v>2567</v>
      </c>
      <c r="D46415" s="489" t="s">
        <v>12459</v>
      </c>
    </row>
    <row r="46416" spans="1:4">
      <c r="A46416" s="489" t="str">
        <f t="shared" si="725"/>
        <v>23A0301102訪問型サービス（独自）</v>
      </c>
      <c r="B46416" s="489" t="s">
        <v>2717</v>
      </c>
      <c r="C46416" s="489" t="s">
        <v>2571</v>
      </c>
      <c r="D46416" s="489" t="s">
        <v>6049</v>
      </c>
    </row>
    <row r="46417" spans="1:4">
      <c r="A46417" s="489" t="str">
        <f t="shared" si="725"/>
        <v>23A0301102訪問型サービス（独自／定率）</v>
      </c>
      <c r="B46417" s="489" t="s">
        <v>2717</v>
      </c>
      <c r="C46417" s="489" t="s">
        <v>2568</v>
      </c>
      <c r="D46417" s="489" t="s">
        <v>6049</v>
      </c>
    </row>
    <row r="46418" spans="1:4">
      <c r="A46418" s="489" t="str">
        <f t="shared" si="725"/>
        <v>23A0301110訪問型サービス（独自）</v>
      </c>
      <c r="B46418" s="489" t="s">
        <v>2718</v>
      </c>
      <c r="C46418" s="489" t="s">
        <v>2571</v>
      </c>
      <c r="D46418" s="489" t="s">
        <v>6050</v>
      </c>
    </row>
    <row r="46419" spans="1:4">
      <c r="A46419" s="489" t="str">
        <f t="shared" si="725"/>
        <v>23A0301110訪問型サービス（独自／定率）</v>
      </c>
      <c r="B46419" s="489" t="s">
        <v>2718</v>
      </c>
      <c r="C46419" s="489" t="s">
        <v>2568</v>
      </c>
      <c r="D46419" s="489" t="s">
        <v>6050</v>
      </c>
    </row>
    <row r="46420" spans="1:4">
      <c r="A46420" s="489" t="str">
        <f t="shared" si="725"/>
        <v>23A0301144訪問型サービス（独自）</v>
      </c>
      <c r="B46420" s="489" t="s">
        <v>2719</v>
      </c>
      <c r="C46420" s="489" t="s">
        <v>2571</v>
      </c>
      <c r="D46420" s="489" t="s">
        <v>6052</v>
      </c>
    </row>
    <row r="46421" spans="1:4">
      <c r="A46421" s="489" t="str">
        <f t="shared" si="725"/>
        <v>23A0301144訪問型サービス（独自／定率）</v>
      </c>
      <c r="B46421" s="489" t="s">
        <v>2719</v>
      </c>
      <c r="C46421" s="489" t="s">
        <v>2568</v>
      </c>
      <c r="D46421" s="489" t="s">
        <v>6052</v>
      </c>
    </row>
    <row r="46422" spans="1:4">
      <c r="A46422" s="489" t="str">
        <f t="shared" si="725"/>
        <v>23A0301169訪問型サービス（独自）</v>
      </c>
      <c r="B46422" s="489" t="s">
        <v>2720</v>
      </c>
      <c r="C46422" s="489" t="s">
        <v>2571</v>
      </c>
      <c r="D46422" s="489" t="s">
        <v>6055</v>
      </c>
    </row>
    <row r="46423" spans="1:4">
      <c r="A46423" s="489" t="str">
        <f t="shared" si="725"/>
        <v>23A0301177訪問型サービス（独自）</v>
      </c>
      <c r="B46423" s="489" t="s">
        <v>2721</v>
      </c>
      <c r="C46423" s="489" t="s">
        <v>2571</v>
      </c>
      <c r="D46423" s="489" t="s">
        <v>6056</v>
      </c>
    </row>
    <row r="46424" spans="1:4">
      <c r="A46424" s="489" t="str">
        <f t="shared" si="725"/>
        <v>23A0301185通所型サービス（独自）</v>
      </c>
      <c r="B46424" s="489" t="s">
        <v>2722</v>
      </c>
      <c r="C46424" s="489" t="s">
        <v>2570</v>
      </c>
      <c r="D46424" s="489" t="s">
        <v>12461</v>
      </c>
    </row>
    <row r="46425" spans="1:4">
      <c r="A46425" s="489" t="str">
        <f t="shared" si="725"/>
        <v>23A0301193通所型サービス（独自／定率）</v>
      </c>
      <c r="B46425" s="489" t="s">
        <v>2723</v>
      </c>
      <c r="C46425" s="489" t="s">
        <v>2567</v>
      </c>
      <c r="D46425" s="489" t="s">
        <v>13681</v>
      </c>
    </row>
    <row r="46426" spans="1:4">
      <c r="A46426" s="489" t="str">
        <f t="shared" si="725"/>
        <v>23A0301201訪問型サービス（独自）</v>
      </c>
      <c r="B46426" s="489" t="s">
        <v>2724</v>
      </c>
      <c r="C46426" s="489" t="s">
        <v>2571</v>
      </c>
      <c r="D46426" s="489" t="s">
        <v>6058</v>
      </c>
    </row>
    <row r="46427" spans="1:4">
      <c r="A46427" s="489" t="str">
        <f t="shared" si="725"/>
        <v>23A0301201訪問型サービス（独自／定率）</v>
      </c>
      <c r="B46427" s="489" t="s">
        <v>2724</v>
      </c>
      <c r="C46427" s="489" t="s">
        <v>2568</v>
      </c>
      <c r="D46427" s="489" t="s">
        <v>6058</v>
      </c>
    </row>
    <row r="46428" spans="1:4">
      <c r="A46428" s="489" t="str">
        <f t="shared" si="725"/>
        <v>23A0301219訪問型サービス（独自）</v>
      </c>
      <c r="B46428" s="489" t="s">
        <v>2725</v>
      </c>
      <c r="C46428" s="489" t="s">
        <v>2571</v>
      </c>
      <c r="D46428" s="489" t="s">
        <v>6060</v>
      </c>
    </row>
    <row r="46429" spans="1:4">
      <c r="A46429" s="489" t="str">
        <f t="shared" si="725"/>
        <v>23A0301219訪問型サービス（独自／定率）</v>
      </c>
      <c r="B46429" s="489" t="s">
        <v>2725</v>
      </c>
      <c r="C46429" s="489" t="s">
        <v>2568</v>
      </c>
      <c r="D46429" s="489" t="s">
        <v>6060</v>
      </c>
    </row>
    <row r="46430" spans="1:4">
      <c r="A46430" s="489" t="str">
        <f t="shared" si="725"/>
        <v>23A0301227通所型サービス（独自）</v>
      </c>
      <c r="B46430" s="489" t="s">
        <v>2726</v>
      </c>
      <c r="C46430" s="489" t="s">
        <v>2570</v>
      </c>
      <c r="D46430" s="489" t="s">
        <v>12464</v>
      </c>
    </row>
    <row r="46431" spans="1:4">
      <c r="A46431" s="489" t="str">
        <f t="shared" si="725"/>
        <v>23A0301243訪問型サービス（独自）</v>
      </c>
      <c r="B46431" s="489" t="s">
        <v>2727</v>
      </c>
      <c r="C46431" s="489" t="s">
        <v>2571</v>
      </c>
      <c r="D46431" s="489" t="s">
        <v>6063</v>
      </c>
    </row>
    <row r="46432" spans="1:4">
      <c r="A46432" s="489" t="str">
        <f t="shared" si="725"/>
        <v>23A0301243訪問型サービス（独自／定率）</v>
      </c>
      <c r="B46432" s="489" t="s">
        <v>2727</v>
      </c>
      <c r="C46432" s="489" t="s">
        <v>2568</v>
      </c>
      <c r="D46432" s="489" t="s">
        <v>6063</v>
      </c>
    </row>
    <row r="46433" spans="1:4">
      <c r="A46433" s="489" t="str">
        <f t="shared" si="725"/>
        <v>23A0301250訪問型サービス（独自）</v>
      </c>
      <c r="B46433" s="489" t="s">
        <v>2728</v>
      </c>
      <c r="C46433" s="489" t="s">
        <v>2571</v>
      </c>
      <c r="D46433" s="489" t="s">
        <v>6064</v>
      </c>
    </row>
    <row r="46434" spans="1:4">
      <c r="A46434" s="489" t="str">
        <f t="shared" si="725"/>
        <v>23A0301268訪問型サービス（独自）</v>
      </c>
      <c r="B46434" s="489" t="s">
        <v>2729</v>
      </c>
      <c r="C46434" s="489" t="s">
        <v>2571</v>
      </c>
      <c r="D46434" s="489" t="s">
        <v>6065</v>
      </c>
    </row>
    <row r="46435" spans="1:4">
      <c r="A46435" s="489" t="str">
        <f t="shared" si="725"/>
        <v>23A0301268訪問型サービス（独自／定率）</v>
      </c>
      <c r="B46435" s="489" t="s">
        <v>2729</v>
      </c>
      <c r="C46435" s="489" t="s">
        <v>2568</v>
      </c>
      <c r="D46435" s="489" t="s">
        <v>6065</v>
      </c>
    </row>
    <row r="46436" spans="1:4">
      <c r="A46436" s="489" t="str">
        <f t="shared" si="725"/>
        <v>23A0301276通所型サービス（独自）</v>
      </c>
      <c r="B46436" s="489" t="s">
        <v>2730</v>
      </c>
      <c r="C46436" s="489" t="s">
        <v>2570</v>
      </c>
      <c r="D46436" s="489" t="s">
        <v>12465</v>
      </c>
    </row>
    <row r="46437" spans="1:4">
      <c r="A46437" s="489" t="str">
        <f t="shared" si="725"/>
        <v>23A0301292訪問型サービス（独自）</v>
      </c>
      <c r="B46437" s="489" t="s">
        <v>2731</v>
      </c>
      <c r="C46437" s="489" t="s">
        <v>2571</v>
      </c>
      <c r="D46437" s="489" t="s">
        <v>6068</v>
      </c>
    </row>
    <row r="46438" spans="1:4">
      <c r="A46438" s="489" t="str">
        <f t="shared" si="725"/>
        <v>23A0301292訪問型サービス（独自／定率）</v>
      </c>
      <c r="B46438" s="489" t="s">
        <v>2731</v>
      </c>
      <c r="C46438" s="489" t="s">
        <v>2568</v>
      </c>
      <c r="D46438" s="489" t="s">
        <v>6068</v>
      </c>
    </row>
    <row r="46439" spans="1:4">
      <c r="A46439" s="489" t="str">
        <f t="shared" si="725"/>
        <v>23A0301300訪問型サービス（独自）</v>
      </c>
      <c r="B46439" s="489" t="s">
        <v>2732</v>
      </c>
      <c r="C46439" s="489" t="s">
        <v>2571</v>
      </c>
      <c r="D46439" s="489" t="s">
        <v>6069</v>
      </c>
    </row>
    <row r="46440" spans="1:4">
      <c r="A46440" s="489" t="str">
        <f t="shared" si="725"/>
        <v>23A0301318訪問型サービス（独自）</v>
      </c>
      <c r="B46440" s="489" t="s">
        <v>2733</v>
      </c>
      <c r="C46440" s="489" t="s">
        <v>2571</v>
      </c>
      <c r="D46440" s="489" t="s">
        <v>6070</v>
      </c>
    </row>
    <row r="46441" spans="1:4">
      <c r="A46441" s="489" t="str">
        <f t="shared" si="725"/>
        <v>23A0301326訪問型サービス（独自）</v>
      </c>
      <c r="B46441" s="489" t="s">
        <v>2734</v>
      </c>
      <c r="C46441" s="489" t="s">
        <v>2571</v>
      </c>
      <c r="D46441" s="489" t="s">
        <v>6042</v>
      </c>
    </row>
    <row r="46442" spans="1:4">
      <c r="A46442" s="489" t="str">
        <f t="shared" si="725"/>
        <v>23A0301326訪問型サービス（独自／定率）</v>
      </c>
      <c r="B46442" s="489" t="s">
        <v>2734</v>
      </c>
      <c r="C46442" s="489" t="s">
        <v>2568</v>
      </c>
      <c r="D46442" s="489" t="s">
        <v>6042</v>
      </c>
    </row>
    <row r="46443" spans="1:4">
      <c r="A46443" s="489" t="str">
        <f t="shared" si="725"/>
        <v>23A0301334訪問型サービス（独自）</v>
      </c>
      <c r="B46443" s="489" t="s">
        <v>2735</v>
      </c>
      <c r="C46443" s="489" t="s">
        <v>2571</v>
      </c>
      <c r="D46443" s="489" t="s">
        <v>6072</v>
      </c>
    </row>
    <row r="46444" spans="1:4">
      <c r="A46444" s="489" t="str">
        <f t="shared" si="725"/>
        <v>23A0301342通所型サービス（独自）</v>
      </c>
      <c r="B46444" s="489" t="s">
        <v>2736</v>
      </c>
      <c r="C46444" s="489" t="s">
        <v>2570</v>
      </c>
      <c r="D46444" s="489" t="s">
        <v>12467</v>
      </c>
    </row>
    <row r="46445" spans="1:4">
      <c r="A46445" s="489" t="str">
        <f t="shared" si="725"/>
        <v>23A0301359訪問型サービス（独自／定率）</v>
      </c>
      <c r="B46445" s="489" t="s">
        <v>2737</v>
      </c>
      <c r="C46445" s="489" t="s">
        <v>2568</v>
      </c>
      <c r="D46445" s="489" t="s">
        <v>5963</v>
      </c>
    </row>
    <row r="46446" spans="1:4">
      <c r="A46446" s="489" t="str">
        <f t="shared" si="725"/>
        <v>23A0301367訪問型サービス（独自）</v>
      </c>
      <c r="B46446" s="489" t="s">
        <v>2738</v>
      </c>
      <c r="C46446" s="489" t="s">
        <v>2571</v>
      </c>
      <c r="D46446" s="489" t="s">
        <v>6078</v>
      </c>
    </row>
    <row r="46447" spans="1:4">
      <c r="A46447" s="489" t="str">
        <f t="shared" si="725"/>
        <v>23A0301375訪問型サービス（独自）</v>
      </c>
      <c r="B46447" s="489" t="s">
        <v>2739</v>
      </c>
      <c r="C46447" s="489" t="s">
        <v>2571</v>
      </c>
      <c r="D46447" s="489" t="s">
        <v>6079</v>
      </c>
    </row>
    <row r="46448" spans="1:4">
      <c r="A46448" s="489" t="str">
        <f t="shared" si="725"/>
        <v>23A0301375訪問型サービス（独自／定率）</v>
      </c>
      <c r="B46448" s="489" t="s">
        <v>2739</v>
      </c>
      <c r="C46448" s="489" t="s">
        <v>2568</v>
      </c>
      <c r="D46448" s="489" t="s">
        <v>6079</v>
      </c>
    </row>
    <row r="46449" spans="1:4">
      <c r="A46449" s="489" t="str">
        <f t="shared" si="725"/>
        <v>23A0301383通所型サービス（独自）</v>
      </c>
      <c r="B46449" s="489" t="s">
        <v>2740</v>
      </c>
      <c r="C46449" s="489" t="s">
        <v>2570</v>
      </c>
      <c r="D46449" s="489" t="s">
        <v>12468</v>
      </c>
    </row>
    <row r="46450" spans="1:4">
      <c r="A46450" s="489" t="str">
        <f t="shared" si="725"/>
        <v>23A0301391訪問型サービス（独自）</v>
      </c>
      <c r="B46450" s="489" t="s">
        <v>2741</v>
      </c>
      <c r="C46450" s="489" t="s">
        <v>2571</v>
      </c>
      <c r="D46450" s="489" t="s">
        <v>6080</v>
      </c>
    </row>
    <row r="46451" spans="1:4">
      <c r="A46451" s="489" t="str">
        <f t="shared" si="725"/>
        <v>23A0301417訪問型サービス（独自）</v>
      </c>
      <c r="B46451" s="489" t="s">
        <v>2742</v>
      </c>
      <c r="C46451" s="489" t="s">
        <v>2571</v>
      </c>
      <c r="D46451" s="489" t="s">
        <v>6083</v>
      </c>
    </row>
    <row r="46452" spans="1:4">
      <c r="A46452" s="489" t="str">
        <f t="shared" si="725"/>
        <v>23A0301425通所型サービス（独自）</v>
      </c>
      <c r="B46452" s="489" t="s">
        <v>2743</v>
      </c>
      <c r="C46452" s="489" t="s">
        <v>2570</v>
      </c>
      <c r="D46452" s="489" t="s">
        <v>12469</v>
      </c>
    </row>
    <row r="46453" spans="1:4">
      <c r="A46453" s="489" t="str">
        <f t="shared" si="725"/>
        <v>23A0301433通所型サービス（独自）</v>
      </c>
      <c r="B46453" s="489" t="s">
        <v>2744</v>
      </c>
      <c r="C46453" s="489" t="s">
        <v>2570</v>
      </c>
      <c r="D46453" s="489" t="s">
        <v>12470</v>
      </c>
    </row>
    <row r="46454" spans="1:4">
      <c r="A46454" s="489" t="str">
        <f t="shared" si="725"/>
        <v>23A0301441訪問型サービス（独自）</v>
      </c>
      <c r="B46454" s="489" t="s">
        <v>2745</v>
      </c>
      <c r="C46454" s="489" t="s">
        <v>2571</v>
      </c>
      <c r="D46454" s="489" t="s">
        <v>6084</v>
      </c>
    </row>
    <row r="46455" spans="1:4">
      <c r="A46455" s="489" t="str">
        <f t="shared" si="725"/>
        <v>23A0301458通所型サービス（独自）</v>
      </c>
      <c r="B46455" s="489" t="s">
        <v>2746</v>
      </c>
      <c r="C46455" s="489" t="s">
        <v>2570</v>
      </c>
      <c r="D46455" s="489" t="s">
        <v>12471</v>
      </c>
    </row>
    <row r="46456" spans="1:4">
      <c r="A46456" s="489" t="str">
        <f t="shared" si="725"/>
        <v>23A0301458通所型サービス（独自／定率）</v>
      </c>
      <c r="B46456" s="489" t="s">
        <v>2746</v>
      </c>
      <c r="C46456" s="489" t="s">
        <v>2567</v>
      </c>
      <c r="D46456" s="489" t="s">
        <v>12471</v>
      </c>
    </row>
    <row r="46457" spans="1:4">
      <c r="A46457" s="489" t="str">
        <f t="shared" si="725"/>
        <v>23A0301466訪問型サービス（独自）</v>
      </c>
      <c r="B46457" s="489" t="s">
        <v>2747</v>
      </c>
      <c r="C46457" s="489" t="s">
        <v>2571</v>
      </c>
      <c r="D46457" s="489" t="s">
        <v>6085</v>
      </c>
    </row>
    <row r="46458" spans="1:4">
      <c r="A46458" s="489" t="str">
        <f t="shared" si="725"/>
        <v>23A0301466訪問型サービス（独自／定率）</v>
      </c>
      <c r="B46458" s="489" t="s">
        <v>2747</v>
      </c>
      <c r="C46458" s="489" t="s">
        <v>2568</v>
      </c>
      <c r="D46458" s="489" t="s">
        <v>6085</v>
      </c>
    </row>
    <row r="46459" spans="1:4">
      <c r="A46459" s="489" t="str">
        <f t="shared" si="725"/>
        <v>23A0301474訪問型サービス（独自）</v>
      </c>
      <c r="B46459" s="489" t="s">
        <v>2748</v>
      </c>
      <c r="C46459" s="489" t="s">
        <v>2571</v>
      </c>
      <c r="D46459" s="489" t="s">
        <v>6086</v>
      </c>
    </row>
    <row r="46460" spans="1:4">
      <c r="A46460" s="489" t="str">
        <f t="shared" si="725"/>
        <v>23A0301474訪問型サービス（独自／定率）</v>
      </c>
      <c r="B46460" s="489" t="s">
        <v>2748</v>
      </c>
      <c r="C46460" s="489" t="s">
        <v>2568</v>
      </c>
      <c r="D46460" s="489" t="s">
        <v>6086</v>
      </c>
    </row>
    <row r="46461" spans="1:4">
      <c r="A46461" s="489" t="str">
        <f t="shared" si="725"/>
        <v>23A0301482通所型サービス（独自／定率）</v>
      </c>
      <c r="B46461" s="489" t="s">
        <v>2749</v>
      </c>
      <c r="C46461" s="489" t="s">
        <v>2567</v>
      </c>
      <c r="D46461" s="489" t="s">
        <v>13682</v>
      </c>
    </row>
    <row r="46462" spans="1:4">
      <c r="A46462" s="489" t="str">
        <f t="shared" si="725"/>
        <v>23A0301490訪問型サービス（独自）</v>
      </c>
      <c r="B46462" s="489" t="s">
        <v>2750</v>
      </c>
      <c r="C46462" s="489" t="s">
        <v>2571</v>
      </c>
      <c r="D46462" s="489" t="s">
        <v>6089</v>
      </c>
    </row>
    <row r="46463" spans="1:4">
      <c r="A46463" s="489" t="str">
        <f t="shared" si="725"/>
        <v>23A0301490訪問型サービス（独自／定率）</v>
      </c>
      <c r="B46463" s="489" t="s">
        <v>2750</v>
      </c>
      <c r="C46463" s="489" t="s">
        <v>2568</v>
      </c>
      <c r="D46463" s="489" t="s">
        <v>6089</v>
      </c>
    </row>
    <row r="46464" spans="1:4">
      <c r="A46464" s="489" t="str">
        <f t="shared" si="725"/>
        <v>23A0301508通所型サービス（独自）</v>
      </c>
      <c r="B46464" s="489" t="s">
        <v>2751</v>
      </c>
      <c r="C46464" s="489" t="s">
        <v>2570</v>
      </c>
      <c r="D46464" s="489" t="s">
        <v>12473</v>
      </c>
    </row>
    <row r="46465" spans="1:4">
      <c r="A46465" s="489" t="str">
        <f t="shared" si="725"/>
        <v>23A0301516訪問型サービス（独自）</v>
      </c>
      <c r="B46465" s="489" t="s">
        <v>3908</v>
      </c>
      <c r="C46465" s="489" t="s">
        <v>2571</v>
      </c>
      <c r="D46465" s="489" t="s">
        <v>6095</v>
      </c>
    </row>
    <row r="46466" spans="1:4">
      <c r="A46466" s="489" t="str">
        <f t="shared" ref="A46466:A46529" si="726">B46466&amp;C46466</f>
        <v>23A0301516訪問型サービス（独自／定率）</v>
      </c>
      <c r="B46466" s="489" t="s">
        <v>3908</v>
      </c>
      <c r="C46466" s="489" t="s">
        <v>2568</v>
      </c>
      <c r="D46466" s="489" t="s">
        <v>6095</v>
      </c>
    </row>
    <row r="46467" spans="1:4">
      <c r="A46467" s="489" t="str">
        <f t="shared" si="726"/>
        <v>23A0301524訪問型サービス（独自）</v>
      </c>
      <c r="B46467" s="489" t="s">
        <v>19387</v>
      </c>
      <c r="C46467" s="489" t="s">
        <v>2571</v>
      </c>
      <c r="D46467" s="489" t="s">
        <v>19443</v>
      </c>
    </row>
    <row r="46468" spans="1:4">
      <c r="A46468" s="489" t="str">
        <f t="shared" si="726"/>
        <v>23A0301524訪問型サービス（独自／定率）</v>
      </c>
      <c r="B46468" s="489" t="s">
        <v>19387</v>
      </c>
      <c r="C46468" s="489" t="s">
        <v>2568</v>
      </c>
      <c r="D46468" s="489" t="s">
        <v>19443</v>
      </c>
    </row>
    <row r="46469" spans="1:4">
      <c r="A46469" s="489" t="str">
        <f t="shared" si="726"/>
        <v>23A0400011訪問型サービス（独自／定率）</v>
      </c>
      <c r="B46469" s="489" t="s">
        <v>2752</v>
      </c>
      <c r="C46469" s="489" t="s">
        <v>2568</v>
      </c>
      <c r="D46469" s="489" t="s">
        <v>6096</v>
      </c>
    </row>
    <row r="46470" spans="1:4">
      <c r="A46470" s="489" t="str">
        <f t="shared" si="726"/>
        <v>23A0400029訪問型サービス（独自／定率）</v>
      </c>
      <c r="B46470" s="489" t="s">
        <v>2753</v>
      </c>
      <c r="C46470" s="489" t="s">
        <v>2568</v>
      </c>
      <c r="D46470" s="489" t="s">
        <v>6111</v>
      </c>
    </row>
    <row r="46471" spans="1:4">
      <c r="A46471" s="489" t="str">
        <f t="shared" si="726"/>
        <v>23A0400037訪問型サービス（独自／定率）</v>
      </c>
      <c r="B46471" s="489" t="s">
        <v>2754</v>
      </c>
      <c r="C46471" s="489" t="s">
        <v>2568</v>
      </c>
      <c r="D46471" s="489" t="s">
        <v>6117</v>
      </c>
    </row>
    <row r="46472" spans="1:4">
      <c r="A46472" s="489" t="str">
        <f t="shared" si="726"/>
        <v>23A0400045訪問型サービス（独自／定率）</v>
      </c>
      <c r="B46472" s="489" t="s">
        <v>2755</v>
      </c>
      <c r="C46472" s="489" t="s">
        <v>2568</v>
      </c>
      <c r="D46472" s="489" t="s">
        <v>6118</v>
      </c>
    </row>
    <row r="46473" spans="1:4">
      <c r="A46473" s="489" t="str">
        <f t="shared" si="726"/>
        <v>23A0400052通所型サービス（独自／定率）</v>
      </c>
      <c r="B46473" s="489" t="s">
        <v>2756</v>
      </c>
      <c r="C46473" s="489" t="s">
        <v>2567</v>
      </c>
      <c r="D46473" s="489" t="s">
        <v>6120</v>
      </c>
    </row>
    <row r="46474" spans="1:4">
      <c r="A46474" s="489" t="str">
        <f t="shared" si="726"/>
        <v>23A0400086訪問型サービス（独自／定率）</v>
      </c>
      <c r="B46474" s="489" t="s">
        <v>2757</v>
      </c>
      <c r="C46474" s="489" t="s">
        <v>2568</v>
      </c>
      <c r="D46474" s="489" t="s">
        <v>6146</v>
      </c>
    </row>
    <row r="46475" spans="1:4">
      <c r="A46475" s="489" t="str">
        <f t="shared" si="726"/>
        <v>23A0400094通所型サービス（独自／定率）</v>
      </c>
      <c r="B46475" s="489" t="s">
        <v>2758</v>
      </c>
      <c r="C46475" s="489" t="s">
        <v>2567</v>
      </c>
      <c r="D46475" s="489" t="s">
        <v>6151</v>
      </c>
    </row>
    <row r="46476" spans="1:4">
      <c r="A46476" s="489" t="str">
        <f t="shared" si="726"/>
        <v>23A0400102訪問型サービス（独自／定率）</v>
      </c>
      <c r="B46476" s="489" t="s">
        <v>2759</v>
      </c>
      <c r="C46476" s="489" t="s">
        <v>2568</v>
      </c>
      <c r="D46476" s="489" t="s">
        <v>6156</v>
      </c>
    </row>
    <row r="46477" spans="1:4">
      <c r="A46477" s="489" t="str">
        <f t="shared" si="726"/>
        <v>23A0400128訪問型サービス（独自／定率）</v>
      </c>
      <c r="B46477" s="489" t="s">
        <v>2760</v>
      </c>
      <c r="C46477" s="489" t="s">
        <v>2568</v>
      </c>
      <c r="D46477" s="489" t="s">
        <v>6163</v>
      </c>
    </row>
    <row r="46478" spans="1:4">
      <c r="A46478" s="489" t="str">
        <f t="shared" si="726"/>
        <v>23A0400136通所型サービス（独自／定率）</v>
      </c>
      <c r="B46478" s="489" t="s">
        <v>2761</v>
      </c>
      <c r="C46478" s="489" t="s">
        <v>2567</v>
      </c>
      <c r="D46478" s="489" t="s">
        <v>6183</v>
      </c>
    </row>
    <row r="46479" spans="1:4">
      <c r="A46479" s="489" t="str">
        <f t="shared" si="726"/>
        <v>23A0400169通所型サービス（独自）</v>
      </c>
      <c r="B46479" s="489" t="s">
        <v>2762</v>
      </c>
      <c r="C46479" s="489" t="s">
        <v>2570</v>
      </c>
      <c r="D46479" s="489" t="s">
        <v>6205</v>
      </c>
    </row>
    <row r="46480" spans="1:4">
      <c r="A46480" s="489" t="str">
        <f t="shared" si="726"/>
        <v>23A0400201通所型サービス（独自／定率）</v>
      </c>
      <c r="B46480" s="489" t="s">
        <v>2763</v>
      </c>
      <c r="C46480" s="489" t="s">
        <v>2567</v>
      </c>
      <c r="D46480" s="489" t="s">
        <v>13683</v>
      </c>
    </row>
    <row r="46481" spans="1:4">
      <c r="A46481" s="489" t="str">
        <f t="shared" si="726"/>
        <v>23A0400243通所型サービス（独自）</v>
      </c>
      <c r="B46481" s="489" t="s">
        <v>2764</v>
      </c>
      <c r="C46481" s="489" t="s">
        <v>2570</v>
      </c>
      <c r="D46481" s="489" t="s">
        <v>6198</v>
      </c>
    </row>
    <row r="46482" spans="1:4">
      <c r="A46482" s="489" t="str">
        <f t="shared" si="726"/>
        <v>23A0400250通所型サービス（独自）</v>
      </c>
      <c r="B46482" s="489" t="s">
        <v>2765</v>
      </c>
      <c r="C46482" s="489" t="s">
        <v>2570</v>
      </c>
      <c r="D46482" s="489" t="s">
        <v>6200</v>
      </c>
    </row>
    <row r="46483" spans="1:4">
      <c r="A46483" s="489" t="str">
        <f t="shared" si="726"/>
        <v>23A0400268訪問型サービス（独自）</v>
      </c>
      <c r="B46483" s="489" t="s">
        <v>2766</v>
      </c>
      <c r="C46483" s="489" t="s">
        <v>2571</v>
      </c>
      <c r="D46483" s="489" t="s">
        <v>6202</v>
      </c>
    </row>
    <row r="46484" spans="1:4">
      <c r="A46484" s="489" t="str">
        <f t="shared" si="726"/>
        <v>23A0400268訪問型サービス（独自／定率）</v>
      </c>
      <c r="B46484" s="489" t="s">
        <v>2766</v>
      </c>
      <c r="C46484" s="489" t="s">
        <v>2568</v>
      </c>
      <c r="D46484" s="489" t="s">
        <v>6202</v>
      </c>
    </row>
    <row r="46485" spans="1:4">
      <c r="A46485" s="489" t="str">
        <f t="shared" si="726"/>
        <v>23A0400318訪問型サービス（独自／定率）</v>
      </c>
      <c r="B46485" s="489" t="s">
        <v>2767</v>
      </c>
      <c r="C46485" s="489" t="s">
        <v>2568</v>
      </c>
      <c r="D46485" s="489" t="s">
        <v>6174</v>
      </c>
    </row>
    <row r="46486" spans="1:4">
      <c r="A46486" s="489" t="str">
        <f t="shared" si="726"/>
        <v>23A0400326訪問型サービス（独自／定率）</v>
      </c>
      <c r="B46486" s="489" t="s">
        <v>2768</v>
      </c>
      <c r="C46486" s="489" t="s">
        <v>2568</v>
      </c>
      <c r="D46486" s="489" t="s">
        <v>6161</v>
      </c>
    </row>
    <row r="46487" spans="1:4">
      <c r="A46487" s="489" t="str">
        <f t="shared" si="726"/>
        <v>23A0400334訪問型サービス（独自／定率）</v>
      </c>
      <c r="B46487" s="489" t="s">
        <v>2769</v>
      </c>
      <c r="C46487" s="489" t="s">
        <v>2568</v>
      </c>
      <c r="D46487" s="489" t="s">
        <v>6157</v>
      </c>
    </row>
    <row r="46488" spans="1:4">
      <c r="A46488" s="489" t="str">
        <f t="shared" si="726"/>
        <v>23A0400342通所型サービス（独自）</v>
      </c>
      <c r="B46488" s="489" t="s">
        <v>2770</v>
      </c>
      <c r="C46488" s="489" t="s">
        <v>2570</v>
      </c>
      <c r="D46488" s="489" t="s">
        <v>6210</v>
      </c>
    </row>
    <row r="46489" spans="1:4">
      <c r="A46489" s="489" t="str">
        <f t="shared" si="726"/>
        <v>23A0400458訪問型サービス（独自）</v>
      </c>
      <c r="B46489" s="489" t="s">
        <v>2771</v>
      </c>
      <c r="C46489" s="489" t="s">
        <v>2571</v>
      </c>
      <c r="D46489" s="489" t="s">
        <v>6212</v>
      </c>
    </row>
    <row r="46490" spans="1:4">
      <c r="A46490" s="489" t="str">
        <f t="shared" si="726"/>
        <v>23A0400458訪問型サービス（独自／定率）</v>
      </c>
      <c r="B46490" s="489" t="s">
        <v>2771</v>
      </c>
      <c r="C46490" s="489" t="s">
        <v>2568</v>
      </c>
      <c r="D46490" s="489" t="s">
        <v>6212</v>
      </c>
    </row>
    <row r="46491" spans="1:4">
      <c r="A46491" s="489" t="str">
        <f t="shared" si="726"/>
        <v>23A0400466訪問型サービス（独自／定率）</v>
      </c>
      <c r="B46491" s="489" t="s">
        <v>2772</v>
      </c>
      <c r="C46491" s="489" t="s">
        <v>2568</v>
      </c>
      <c r="D46491" s="489" t="s">
        <v>6187</v>
      </c>
    </row>
    <row r="46492" spans="1:4">
      <c r="A46492" s="489" t="str">
        <f t="shared" si="726"/>
        <v>23A0400474通所型サービス（独自／定率）</v>
      </c>
      <c r="B46492" s="489" t="s">
        <v>2773</v>
      </c>
      <c r="C46492" s="489" t="s">
        <v>2567</v>
      </c>
      <c r="D46492" s="489" t="s">
        <v>6154</v>
      </c>
    </row>
    <row r="46493" spans="1:4">
      <c r="A46493" s="489" t="str">
        <f t="shared" si="726"/>
        <v>23A0400508訪問型サービス（独自）</v>
      </c>
      <c r="B46493" s="489" t="s">
        <v>2774</v>
      </c>
      <c r="C46493" s="489" t="s">
        <v>2571</v>
      </c>
      <c r="D46493" s="489" t="s">
        <v>6214</v>
      </c>
    </row>
    <row r="46494" spans="1:4">
      <c r="A46494" s="489" t="str">
        <f t="shared" si="726"/>
        <v>23A0400524通所型サービス（独自）</v>
      </c>
      <c r="B46494" s="489" t="s">
        <v>2775</v>
      </c>
      <c r="C46494" s="489" t="s">
        <v>2570</v>
      </c>
      <c r="D46494" s="489" t="s">
        <v>6215</v>
      </c>
    </row>
    <row r="46495" spans="1:4">
      <c r="A46495" s="489" t="str">
        <f t="shared" si="726"/>
        <v>23A0400532通所型サービス（独自／定率）</v>
      </c>
      <c r="B46495" s="489" t="s">
        <v>2776</v>
      </c>
      <c r="C46495" s="489" t="s">
        <v>2567</v>
      </c>
      <c r="D46495" s="489" t="s">
        <v>6138</v>
      </c>
    </row>
    <row r="46496" spans="1:4">
      <c r="A46496" s="489" t="str">
        <f t="shared" si="726"/>
        <v>23A0400557訪問型サービス（独自）</v>
      </c>
      <c r="B46496" s="489" t="s">
        <v>2777</v>
      </c>
      <c r="C46496" s="489" t="s">
        <v>2571</v>
      </c>
      <c r="D46496" s="489" t="s">
        <v>6217</v>
      </c>
    </row>
    <row r="46497" spans="1:4">
      <c r="A46497" s="489" t="str">
        <f t="shared" si="726"/>
        <v>23A0400599通所型サービス（独自）</v>
      </c>
      <c r="B46497" s="489" t="s">
        <v>2778</v>
      </c>
      <c r="C46497" s="489" t="s">
        <v>2570</v>
      </c>
      <c r="D46497" s="489" t="s">
        <v>6221</v>
      </c>
    </row>
    <row r="46498" spans="1:4">
      <c r="A46498" s="489" t="str">
        <f t="shared" si="726"/>
        <v>23A0400623通所型サービス（独自）</v>
      </c>
      <c r="B46498" s="489" t="s">
        <v>2779</v>
      </c>
      <c r="C46498" s="489" t="s">
        <v>2570</v>
      </c>
      <c r="D46498" s="489" t="s">
        <v>12487</v>
      </c>
    </row>
    <row r="46499" spans="1:4">
      <c r="A46499" s="489" t="str">
        <f t="shared" si="726"/>
        <v>23A0400649通所型サービス（独自／定率）</v>
      </c>
      <c r="B46499" s="489" t="s">
        <v>2780</v>
      </c>
      <c r="C46499" s="489" t="s">
        <v>2567</v>
      </c>
      <c r="D46499" s="489" t="s">
        <v>13684</v>
      </c>
    </row>
    <row r="46500" spans="1:4">
      <c r="A46500" s="489" t="str">
        <f t="shared" si="726"/>
        <v>23A0400656訪問型サービス（独自）</v>
      </c>
      <c r="B46500" s="489" t="s">
        <v>2781</v>
      </c>
      <c r="C46500" s="489" t="s">
        <v>2571</v>
      </c>
      <c r="D46500" s="489" t="s">
        <v>6222</v>
      </c>
    </row>
    <row r="46501" spans="1:4">
      <c r="A46501" s="489" t="str">
        <f t="shared" si="726"/>
        <v>23A0400656訪問型サービス（独自／定率）</v>
      </c>
      <c r="B46501" s="489" t="s">
        <v>2781</v>
      </c>
      <c r="C46501" s="489" t="s">
        <v>2568</v>
      </c>
      <c r="D46501" s="489" t="s">
        <v>6222</v>
      </c>
    </row>
    <row r="46502" spans="1:4">
      <c r="A46502" s="489" t="str">
        <f t="shared" si="726"/>
        <v>23A0400680訪問型サービス（独自）</v>
      </c>
      <c r="B46502" s="489" t="s">
        <v>2782</v>
      </c>
      <c r="C46502" s="489" t="s">
        <v>2571</v>
      </c>
      <c r="D46502" s="489" t="s">
        <v>6223</v>
      </c>
    </row>
    <row r="46503" spans="1:4">
      <c r="A46503" s="489" t="str">
        <f t="shared" si="726"/>
        <v>23A0400698訪問型サービス（独自）</v>
      </c>
      <c r="B46503" s="489" t="s">
        <v>2783</v>
      </c>
      <c r="C46503" s="489" t="s">
        <v>2571</v>
      </c>
      <c r="D46503" s="489" t="s">
        <v>6189</v>
      </c>
    </row>
    <row r="46504" spans="1:4">
      <c r="A46504" s="489" t="str">
        <f t="shared" si="726"/>
        <v>23A0400730通所型サービス（独自）</v>
      </c>
      <c r="B46504" s="489" t="s">
        <v>2784</v>
      </c>
      <c r="C46504" s="489" t="s">
        <v>2570</v>
      </c>
      <c r="D46504" s="489" t="s">
        <v>12488</v>
      </c>
    </row>
    <row r="46505" spans="1:4">
      <c r="A46505" s="489" t="str">
        <f t="shared" si="726"/>
        <v>23A0400763通所型サービス（独自／定率）</v>
      </c>
      <c r="B46505" s="489" t="s">
        <v>2785</v>
      </c>
      <c r="C46505" s="489" t="s">
        <v>2567</v>
      </c>
      <c r="D46505" s="489" t="s">
        <v>6197</v>
      </c>
    </row>
    <row r="46506" spans="1:4">
      <c r="A46506" s="489" t="str">
        <f t="shared" si="726"/>
        <v>23A0400771訪問型サービス（独自）</v>
      </c>
      <c r="B46506" s="489" t="s">
        <v>2786</v>
      </c>
      <c r="C46506" s="489" t="s">
        <v>2571</v>
      </c>
      <c r="D46506" s="489" t="s">
        <v>6226</v>
      </c>
    </row>
    <row r="46507" spans="1:4">
      <c r="A46507" s="489" t="str">
        <f t="shared" si="726"/>
        <v>23A0400789通所型サービス（独自）</v>
      </c>
      <c r="B46507" s="489" t="s">
        <v>2787</v>
      </c>
      <c r="C46507" s="489" t="s">
        <v>2570</v>
      </c>
      <c r="D46507" s="489" t="s">
        <v>6227</v>
      </c>
    </row>
    <row r="46508" spans="1:4">
      <c r="A46508" s="489" t="str">
        <f t="shared" si="726"/>
        <v>23A0400813訪問型サービス（独自）</v>
      </c>
      <c r="B46508" s="489" t="s">
        <v>2788</v>
      </c>
      <c r="C46508" s="489" t="s">
        <v>2571</v>
      </c>
      <c r="D46508" s="489" t="s">
        <v>6228</v>
      </c>
    </row>
    <row r="46509" spans="1:4">
      <c r="A46509" s="489" t="str">
        <f t="shared" si="726"/>
        <v>23A0400839訪問型サービス（独自）</v>
      </c>
      <c r="B46509" s="489" t="s">
        <v>2789</v>
      </c>
      <c r="C46509" s="489" t="s">
        <v>2571</v>
      </c>
      <c r="D46509" s="489" t="s">
        <v>6230</v>
      </c>
    </row>
    <row r="46510" spans="1:4">
      <c r="A46510" s="489" t="str">
        <f t="shared" si="726"/>
        <v>23A0400847訪問型サービス（独自）</v>
      </c>
      <c r="B46510" s="489" t="s">
        <v>2790</v>
      </c>
      <c r="C46510" s="489" t="s">
        <v>2571</v>
      </c>
      <c r="D46510" s="489" t="s">
        <v>6231</v>
      </c>
    </row>
    <row r="46511" spans="1:4">
      <c r="A46511" s="489" t="str">
        <f t="shared" si="726"/>
        <v>23A0400854訪問型サービス（独自）</v>
      </c>
      <c r="B46511" s="489" t="s">
        <v>2791</v>
      </c>
      <c r="C46511" s="489" t="s">
        <v>2571</v>
      </c>
      <c r="D46511" s="489" t="s">
        <v>6232</v>
      </c>
    </row>
    <row r="46512" spans="1:4">
      <c r="A46512" s="489" t="str">
        <f t="shared" si="726"/>
        <v>23A0400854訪問型サービス（独自／定率）</v>
      </c>
      <c r="B46512" s="489" t="s">
        <v>2791</v>
      </c>
      <c r="C46512" s="489" t="s">
        <v>2568</v>
      </c>
      <c r="D46512" s="489" t="s">
        <v>6232</v>
      </c>
    </row>
    <row r="46513" spans="1:4">
      <c r="A46513" s="489" t="str">
        <f t="shared" si="726"/>
        <v>23A0400862訪問型サービス（独自）</v>
      </c>
      <c r="B46513" s="489" t="s">
        <v>2792</v>
      </c>
      <c r="C46513" s="489" t="s">
        <v>2571</v>
      </c>
      <c r="D46513" s="489" t="s">
        <v>6233</v>
      </c>
    </row>
    <row r="46514" spans="1:4">
      <c r="A46514" s="489" t="str">
        <f t="shared" si="726"/>
        <v>23A0400862訪問型サービス（独自／定率）</v>
      </c>
      <c r="B46514" s="489" t="s">
        <v>2792</v>
      </c>
      <c r="C46514" s="489" t="s">
        <v>2568</v>
      </c>
      <c r="D46514" s="489" t="s">
        <v>6233</v>
      </c>
    </row>
    <row r="46515" spans="1:4">
      <c r="A46515" s="489" t="str">
        <f t="shared" si="726"/>
        <v>23A0400870訪問型サービス（独自）</v>
      </c>
      <c r="B46515" s="489" t="s">
        <v>2793</v>
      </c>
      <c r="C46515" s="489" t="s">
        <v>2571</v>
      </c>
      <c r="D46515" s="489" t="s">
        <v>6234</v>
      </c>
    </row>
    <row r="46516" spans="1:4">
      <c r="A46516" s="489" t="str">
        <f t="shared" si="726"/>
        <v>23A0400870訪問型サービス（独自／定率）</v>
      </c>
      <c r="B46516" s="489" t="s">
        <v>2793</v>
      </c>
      <c r="C46516" s="489" t="s">
        <v>2568</v>
      </c>
      <c r="D46516" s="489" t="s">
        <v>6234</v>
      </c>
    </row>
    <row r="46517" spans="1:4">
      <c r="A46517" s="489" t="str">
        <f t="shared" si="726"/>
        <v>23A0400888通所型サービス（独自／定率）</v>
      </c>
      <c r="B46517" s="489" t="s">
        <v>2794</v>
      </c>
      <c r="C46517" s="489" t="s">
        <v>2567</v>
      </c>
      <c r="D46517" s="489" t="s">
        <v>13685</v>
      </c>
    </row>
    <row r="46518" spans="1:4">
      <c r="A46518" s="489" t="str">
        <f t="shared" si="726"/>
        <v>23A0400896訪問型サービス（独自）</v>
      </c>
      <c r="B46518" s="489" t="s">
        <v>2795</v>
      </c>
      <c r="C46518" s="489" t="s">
        <v>2571</v>
      </c>
      <c r="D46518" s="489" t="s">
        <v>4488</v>
      </c>
    </row>
    <row r="46519" spans="1:4">
      <c r="A46519" s="489" t="str">
        <f t="shared" si="726"/>
        <v>23A0400904通所型サービス（独自）</v>
      </c>
      <c r="B46519" s="489" t="s">
        <v>2796</v>
      </c>
      <c r="C46519" s="489" t="s">
        <v>2570</v>
      </c>
      <c r="D46519" s="489" t="s">
        <v>12490</v>
      </c>
    </row>
    <row r="46520" spans="1:4">
      <c r="A46520" s="489" t="str">
        <f t="shared" si="726"/>
        <v>23A0400912訪問型サービス（独自）</v>
      </c>
      <c r="B46520" s="489" t="s">
        <v>2797</v>
      </c>
      <c r="C46520" s="489" t="s">
        <v>2571</v>
      </c>
      <c r="D46520" s="489" t="s">
        <v>6235</v>
      </c>
    </row>
    <row r="46521" spans="1:4">
      <c r="A46521" s="489" t="str">
        <f t="shared" si="726"/>
        <v>23A0400912訪問型サービス（独自／定率）</v>
      </c>
      <c r="B46521" s="489" t="s">
        <v>2797</v>
      </c>
      <c r="C46521" s="489" t="s">
        <v>2568</v>
      </c>
      <c r="D46521" s="489" t="s">
        <v>6235</v>
      </c>
    </row>
    <row r="46522" spans="1:4">
      <c r="A46522" s="489" t="str">
        <f t="shared" si="726"/>
        <v>23A0400920訪問型サービス（独自）</v>
      </c>
      <c r="B46522" s="489" t="s">
        <v>2798</v>
      </c>
      <c r="C46522" s="489" t="s">
        <v>2571</v>
      </c>
      <c r="D46522" s="489" t="s">
        <v>6236</v>
      </c>
    </row>
    <row r="46523" spans="1:4">
      <c r="A46523" s="489" t="str">
        <f t="shared" si="726"/>
        <v>23A0400946訪問型サービス（独自）</v>
      </c>
      <c r="B46523" s="489" t="s">
        <v>2799</v>
      </c>
      <c r="C46523" s="489" t="s">
        <v>2571</v>
      </c>
      <c r="D46523" s="489" t="s">
        <v>6238</v>
      </c>
    </row>
    <row r="46524" spans="1:4">
      <c r="A46524" s="489" t="str">
        <f t="shared" si="726"/>
        <v>23A0400946訪問型サービス（独自／定率）</v>
      </c>
      <c r="B46524" s="489" t="s">
        <v>2799</v>
      </c>
      <c r="C46524" s="489" t="s">
        <v>2568</v>
      </c>
      <c r="D46524" s="489" t="s">
        <v>6238</v>
      </c>
    </row>
    <row r="46525" spans="1:4">
      <c r="A46525" s="489" t="str">
        <f t="shared" si="726"/>
        <v>23A0400953訪問型サービス（独自／定率）</v>
      </c>
      <c r="B46525" s="489" t="s">
        <v>2800</v>
      </c>
      <c r="C46525" s="489" t="s">
        <v>2568</v>
      </c>
      <c r="D46525" s="489" t="s">
        <v>13686</v>
      </c>
    </row>
    <row r="46526" spans="1:4">
      <c r="A46526" s="489" t="str">
        <f t="shared" si="726"/>
        <v>23A0400961通所型サービス（独自／定率）</v>
      </c>
      <c r="B46526" s="489" t="s">
        <v>2801</v>
      </c>
      <c r="C46526" s="489" t="s">
        <v>2567</v>
      </c>
      <c r="D46526" s="489" t="s">
        <v>6188</v>
      </c>
    </row>
    <row r="46527" spans="1:4">
      <c r="A46527" s="489" t="str">
        <f t="shared" si="726"/>
        <v>23A0400979通所型サービス（独自）</v>
      </c>
      <c r="B46527" s="489" t="s">
        <v>2802</v>
      </c>
      <c r="C46527" s="489" t="s">
        <v>2570</v>
      </c>
      <c r="D46527" s="489" t="s">
        <v>6242</v>
      </c>
    </row>
    <row r="46528" spans="1:4">
      <c r="A46528" s="489" t="str">
        <f t="shared" si="726"/>
        <v>23A0400987通所型サービス（独自）</v>
      </c>
      <c r="B46528" s="489" t="s">
        <v>2803</v>
      </c>
      <c r="C46528" s="489" t="s">
        <v>2570</v>
      </c>
      <c r="D46528" s="489" t="s">
        <v>6192</v>
      </c>
    </row>
    <row r="46529" spans="1:4">
      <c r="A46529" s="489" t="str">
        <f t="shared" si="726"/>
        <v>23A0400995通所型サービス（独自）</v>
      </c>
      <c r="B46529" s="489" t="s">
        <v>2804</v>
      </c>
      <c r="C46529" s="489" t="s">
        <v>2570</v>
      </c>
      <c r="D46529" s="489" t="s">
        <v>6186</v>
      </c>
    </row>
    <row r="46530" spans="1:4">
      <c r="A46530" s="489" t="str">
        <f t="shared" ref="A46530:A46593" si="727">B46530&amp;C46530</f>
        <v>23A0401019訪問型サービス（独自／定率）</v>
      </c>
      <c r="B46530" s="489" t="s">
        <v>2805</v>
      </c>
      <c r="C46530" s="489" t="s">
        <v>2568</v>
      </c>
      <c r="D46530" s="489" t="s">
        <v>13687</v>
      </c>
    </row>
    <row r="46531" spans="1:4">
      <c r="A46531" s="489" t="str">
        <f t="shared" si="727"/>
        <v>23A0401027訪問型サービス（独自）</v>
      </c>
      <c r="B46531" s="489" t="s">
        <v>2806</v>
      </c>
      <c r="C46531" s="489" t="s">
        <v>2571</v>
      </c>
      <c r="D46531" s="489" t="s">
        <v>6247</v>
      </c>
    </row>
    <row r="46532" spans="1:4">
      <c r="A46532" s="489" t="str">
        <f t="shared" si="727"/>
        <v>23A0401027訪問型サービス（独自／定率）</v>
      </c>
      <c r="B46532" s="489" t="s">
        <v>2806</v>
      </c>
      <c r="C46532" s="489" t="s">
        <v>2568</v>
      </c>
      <c r="D46532" s="489" t="s">
        <v>6247</v>
      </c>
    </row>
    <row r="46533" spans="1:4">
      <c r="A46533" s="489" t="str">
        <f t="shared" si="727"/>
        <v>23A0401043訪問型サービス（独自／定率）</v>
      </c>
      <c r="B46533" s="489" t="s">
        <v>2807</v>
      </c>
      <c r="C46533" s="489" t="s">
        <v>2568</v>
      </c>
      <c r="D46533" s="489" t="s">
        <v>13688</v>
      </c>
    </row>
    <row r="46534" spans="1:4">
      <c r="A46534" s="489" t="str">
        <f t="shared" si="727"/>
        <v>23A0401050通所型サービス（独自）</v>
      </c>
      <c r="B46534" s="489" t="s">
        <v>2808</v>
      </c>
      <c r="C46534" s="489" t="s">
        <v>2570</v>
      </c>
      <c r="D46534" s="489" t="s">
        <v>6249</v>
      </c>
    </row>
    <row r="46535" spans="1:4">
      <c r="A46535" s="489" t="str">
        <f t="shared" si="727"/>
        <v>23A0401068訪問型サービス（独自）</v>
      </c>
      <c r="B46535" s="489" t="s">
        <v>2809</v>
      </c>
      <c r="C46535" s="489" t="s">
        <v>2571</v>
      </c>
      <c r="D46535" s="489" t="s">
        <v>6250</v>
      </c>
    </row>
    <row r="46536" spans="1:4">
      <c r="A46536" s="489" t="str">
        <f t="shared" si="727"/>
        <v>23A0401068訪問型サービス（独自／定率）</v>
      </c>
      <c r="B46536" s="489" t="s">
        <v>2809</v>
      </c>
      <c r="C46536" s="489" t="s">
        <v>2568</v>
      </c>
      <c r="D46536" s="489" t="s">
        <v>6250</v>
      </c>
    </row>
    <row r="46537" spans="1:4">
      <c r="A46537" s="489" t="str">
        <f t="shared" si="727"/>
        <v>23A0401076訪問型サービス（独自）</v>
      </c>
      <c r="B46537" s="489" t="s">
        <v>2810</v>
      </c>
      <c r="C46537" s="489" t="s">
        <v>2571</v>
      </c>
      <c r="D46537" s="489" t="s">
        <v>6251</v>
      </c>
    </row>
    <row r="46538" spans="1:4">
      <c r="A46538" s="489" t="str">
        <f t="shared" si="727"/>
        <v>23A0401084訪問型サービス（独自）</v>
      </c>
      <c r="B46538" s="489" t="s">
        <v>2811</v>
      </c>
      <c r="C46538" s="489" t="s">
        <v>2571</v>
      </c>
      <c r="D46538" s="489" t="s">
        <v>6252</v>
      </c>
    </row>
    <row r="46539" spans="1:4">
      <c r="A46539" s="489" t="str">
        <f t="shared" si="727"/>
        <v>23A0401100訪問型サービス（独自）</v>
      </c>
      <c r="B46539" s="489" t="s">
        <v>2812</v>
      </c>
      <c r="C46539" s="489" t="s">
        <v>2571</v>
      </c>
      <c r="D46539" s="489" t="s">
        <v>6254</v>
      </c>
    </row>
    <row r="46540" spans="1:4">
      <c r="A46540" s="489" t="str">
        <f t="shared" si="727"/>
        <v>23A0401126通所型サービス（独自／定率）</v>
      </c>
      <c r="B46540" s="489" t="s">
        <v>2813</v>
      </c>
      <c r="C46540" s="489" t="s">
        <v>2567</v>
      </c>
      <c r="D46540" s="489" t="s">
        <v>13689</v>
      </c>
    </row>
    <row r="46541" spans="1:4">
      <c r="A46541" s="489" t="str">
        <f t="shared" si="727"/>
        <v>23A0401134訪問型サービス（独自）</v>
      </c>
      <c r="B46541" s="489" t="s">
        <v>2814</v>
      </c>
      <c r="C46541" s="489" t="s">
        <v>2571</v>
      </c>
      <c r="D46541" s="489" t="s">
        <v>6260</v>
      </c>
    </row>
    <row r="46542" spans="1:4">
      <c r="A46542" s="489" t="str">
        <f t="shared" si="727"/>
        <v>23A0401134訪問型サービス（独自／定率）</v>
      </c>
      <c r="B46542" s="489" t="s">
        <v>2814</v>
      </c>
      <c r="C46542" s="489" t="s">
        <v>2568</v>
      </c>
      <c r="D46542" s="489" t="s">
        <v>6260</v>
      </c>
    </row>
    <row r="46543" spans="1:4">
      <c r="A46543" s="489" t="str">
        <f t="shared" si="727"/>
        <v>23A0401142訪問型サービス（独自）</v>
      </c>
      <c r="B46543" s="489" t="s">
        <v>2815</v>
      </c>
      <c r="C46543" s="489" t="s">
        <v>2571</v>
      </c>
      <c r="D46543" s="489" t="s">
        <v>6263</v>
      </c>
    </row>
    <row r="46544" spans="1:4">
      <c r="A46544" s="489" t="str">
        <f t="shared" si="727"/>
        <v>23A0401159訪問型サービス（独自）</v>
      </c>
      <c r="B46544" s="489" t="s">
        <v>2816</v>
      </c>
      <c r="C46544" s="489" t="s">
        <v>2571</v>
      </c>
      <c r="D46544" s="489" t="s">
        <v>6264</v>
      </c>
    </row>
    <row r="46545" spans="1:4">
      <c r="A46545" s="489" t="str">
        <f t="shared" si="727"/>
        <v>23A0401167訪問型サービス（独自）</v>
      </c>
      <c r="B46545" s="489" t="s">
        <v>2817</v>
      </c>
      <c r="C46545" s="489" t="s">
        <v>2571</v>
      </c>
      <c r="D46545" s="489" t="s">
        <v>6266</v>
      </c>
    </row>
    <row r="46546" spans="1:4">
      <c r="A46546" s="489" t="str">
        <f t="shared" si="727"/>
        <v>23A0401167訪問型サービス（独自／定率）</v>
      </c>
      <c r="B46546" s="489" t="s">
        <v>2817</v>
      </c>
      <c r="C46546" s="489" t="s">
        <v>2568</v>
      </c>
      <c r="D46546" s="489" t="s">
        <v>6266</v>
      </c>
    </row>
    <row r="46547" spans="1:4">
      <c r="A46547" s="489" t="str">
        <f t="shared" si="727"/>
        <v>23A0401175訪問型サービス（独自）</v>
      </c>
      <c r="B46547" s="489" t="s">
        <v>2818</v>
      </c>
      <c r="C46547" s="489" t="s">
        <v>2571</v>
      </c>
      <c r="D46547" s="489" t="s">
        <v>6267</v>
      </c>
    </row>
    <row r="46548" spans="1:4">
      <c r="A46548" s="489" t="str">
        <f t="shared" si="727"/>
        <v>23A0401175訪問型サービス（独自／定率）</v>
      </c>
      <c r="B46548" s="489" t="s">
        <v>2818</v>
      </c>
      <c r="C46548" s="489" t="s">
        <v>2568</v>
      </c>
      <c r="D46548" s="489" t="s">
        <v>6267</v>
      </c>
    </row>
    <row r="46549" spans="1:4">
      <c r="A46549" s="489" t="str">
        <f t="shared" si="727"/>
        <v>23A0401183通所型サービス（独自）</v>
      </c>
      <c r="B46549" s="489" t="s">
        <v>2819</v>
      </c>
      <c r="C46549" s="489" t="s">
        <v>2570</v>
      </c>
      <c r="D46549" s="489" t="s">
        <v>12492</v>
      </c>
    </row>
    <row r="46550" spans="1:4">
      <c r="A46550" s="489" t="str">
        <f t="shared" si="727"/>
        <v>23A0500018訪問型サービス（独自／定率）</v>
      </c>
      <c r="B46550" s="489" t="s">
        <v>2820</v>
      </c>
      <c r="C46550" s="489" t="s">
        <v>2568</v>
      </c>
      <c r="D46550" s="489" t="s">
        <v>6273</v>
      </c>
    </row>
    <row r="46551" spans="1:4">
      <c r="A46551" s="489" t="str">
        <f t="shared" si="727"/>
        <v>23A0500042訪問型サービス（独自／定率）</v>
      </c>
      <c r="B46551" s="489" t="s">
        <v>2821</v>
      </c>
      <c r="C46551" s="489" t="s">
        <v>2568</v>
      </c>
      <c r="D46551" s="489" t="s">
        <v>6291</v>
      </c>
    </row>
    <row r="46552" spans="1:4">
      <c r="A46552" s="489" t="str">
        <f t="shared" si="727"/>
        <v>23A0500059訪問型サービス（独自／定率）</v>
      </c>
      <c r="B46552" s="489" t="s">
        <v>2822</v>
      </c>
      <c r="C46552" s="489" t="s">
        <v>2568</v>
      </c>
      <c r="D46552" s="489" t="s">
        <v>6298</v>
      </c>
    </row>
    <row r="46553" spans="1:4">
      <c r="A46553" s="489" t="str">
        <f t="shared" si="727"/>
        <v>23A0500075訪問型サービス（独自／定率）</v>
      </c>
      <c r="B46553" s="489" t="s">
        <v>2823</v>
      </c>
      <c r="C46553" s="489" t="s">
        <v>2568</v>
      </c>
      <c r="D46553" s="489" t="s">
        <v>6324</v>
      </c>
    </row>
    <row r="46554" spans="1:4">
      <c r="A46554" s="489" t="str">
        <f t="shared" si="727"/>
        <v>23A0500083訪問型サービス（独自／定率）</v>
      </c>
      <c r="B46554" s="489" t="s">
        <v>2824</v>
      </c>
      <c r="C46554" s="489" t="s">
        <v>2568</v>
      </c>
      <c r="D46554" s="489" t="s">
        <v>6332</v>
      </c>
    </row>
    <row r="46555" spans="1:4">
      <c r="A46555" s="489" t="str">
        <f t="shared" si="727"/>
        <v>23A0500091訪問型サービス（独自／定率）</v>
      </c>
      <c r="B46555" s="489" t="s">
        <v>2825</v>
      </c>
      <c r="C46555" s="489" t="s">
        <v>2568</v>
      </c>
      <c r="D46555" s="489" t="s">
        <v>6334</v>
      </c>
    </row>
    <row r="46556" spans="1:4">
      <c r="A46556" s="489" t="str">
        <f t="shared" si="727"/>
        <v>23A0500117通所型サービス（独自）</v>
      </c>
      <c r="B46556" s="489" t="s">
        <v>2826</v>
      </c>
      <c r="C46556" s="489" t="s">
        <v>2570</v>
      </c>
      <c r="D46556" s="489" t="s">
        <v>6372</v>
      </c>
    </row>
    <row r="46557" spans="1:4">
      <c r="A46557" s="489" t="str">
        <f t="shared" si="727"/>
        <v>23A0500125訪問型サービス（独自）</v>
      </c>
      <c r="B46557" s="489" t="s">
        <v>2827</v>
      </c>
      <c r="C46557" s="489" t="s">
        <v>2571</v>
      </c>
      <c r="D46557" s="489" t="s">
        <v>6374</v>
      </c>
    </row>
    <row r="46558" spans="1:4">
      <c r="A46558" s="489" t="str">
        <f t="shared" si="727"/>
        <v>23A0500125訪問型サービス（独自／定率）</v>
      </c>
      <c r="B46558" s="489" t="s">
        <v>2827</v>
      </c>
      <c r="C46558" s="489" t="s">
        <v>2568</v>
      </c>
      <c r="D46558" s="489" t="s">
        <v>6374</v>
      </c>
    </row>
    <row r="46559" spans="1:4">
      <c r="A46559" s="489" t="str">
        <f t="shared" si="727"/>
        <v>23A0500158通所型サービス（独自）</v>
      </c>
      <c r="B46559" s="489" t="s">
        <v>2828</v>
      </c>
      <c r="C46559" s="489" t="s">
        <v>2570</v>
      </c>
      <c r="D46559" s="489" t="s">
        <v>6407</v>
      </c>
    </row>
    <row r="46560" spans="1:4">
      <c r="A46560" s="489" t="str">
        <f t="shared" si="727"/>
        <v>23A0500174通所型サービス（独自）</v>
      </c>
      <c r="B46560" s="489" t="s">
        <v>2829</v>
      </c>
      <c r="C46560" s="489" t="s">
        <v>2570</v>
      </c>
      <c r="D46560" s="489" t="s">
        <v>6377</v>
      </c>
    </row>
    <row r="46561" spans="1:4">
      <c r="A46561" s="489" t="str">
        <f t="shared" si="727"/>
        <v>23A0500182訪問型サービス（独自）</v>
      </c>
      <c r="B46561" s="489" t="s">
        <v>2830</v>
      </c>
      <c r="C46561" s="489" t="s">
        <v>2571</v>
      </c>
      <c r="D46561" s="489" t="s">
        <v>6378</v>
      </c>
    </row>
    <row r="46562" spans="1:4">
      <c r="A46562" s="489" t="str">
        <f t="shared" si="727"/>
        <v>23A0500182訪問型サービス（独自／定率）</v>
      </c>
      <c r="B46562" s="489" t="s">
        <v>2830</v>
      </c>
      <c r="C46562" s="489" t="s">
        <v>2568</v>
      </c>
      <c r="D46562" s="489" t="s">
        <v>6378</v>
      </c>
    </row>
    <row r="46563" spans="1:4">
      <c r="A46563" s="489" t="str">
        <f t="shared" si="727"/>
        <v>23A0500190通所型サービス（独自）</v>
      </c>
      <c r="B46563" s="489" t="s">
        <v>2831</v>
      </c>
      <c r="C46563" s="489" t="s">
        <v>2570</v>
      </c>
      <c r="D46563" s="489" t="s">
        <v>12506</v>
      </c>
    </row>
    <row r="46564" spans="1:4">
      <c r="A46564" s="489" t="str">
        <f t="shared" si="727"/>
        <v>23A0500208訪問型サービス（独自／定率）</v>
      </c>
      <c r="B46564" s="489" t="s">
        <v>2832</v>
      </c>
      <c r="C46564" s="489" t="s">
        <v>2568</v>
      </c>
      <c r="D46564" s="489" t="s">
        <v>6365</v>
      </c>
    </row>
    <row r="46565" spans="1:4">
      <c r="A46565" s="489" t="str">
        <f t="shared" si="727"/>
        <v>23A0500216訪問型サービス（独自）</v>
      </c>
      <c r="B46565" s="489" t="s">
        <v>2833</v>
      </c>
      <c r="C46565" s="489" t="s">
        <v>2571</v>
      </c>
      <c r="D46565" s="489" t="s">
        <v>6379</v>
      </c>
    </row>
    <row r="46566" spans="1:4">
      <c r="A46566" s="489" t="str">
        <f t="shared" si="727"/>
        <v>23A0500224通所型サービス（独自／定率）</v>
      </c>
      <c r="B46566" s="489" t="s">
        <v>2834</v>
      </c>
      <c r="C46566" s="489" t="s">
        <v>2567</v>
      </c>
      <c r="D46566" s="489" t="s">
        <v>13690</v>
      </c>
    </row>
    <row r="46567" spans="1:4">
      <c r="A46567" s="489" t="str">
        <f t="shared" si="727"/>
        <v>23A0500240通所型サービス（独自／定率）</v>
      </c>
      <c r="B46567" s="489" t="s">
        <v>2835</v>
      </c>
      <c r="C46567" s="489" t="s">
        <v>2567</v>
      </c>
      <c r="D46567" s="489" t="s">
        <v>13691</v>
      </c>
    </row>
    <row r="46568" spans="1:4">
      <c r="A46568" s="489" t="str">
        <f t="shared" si="727"/>
        <v>23A0500257通所型サービス（独自／定率）</v>
      </c>
      <c r="B46568" s="489" t="s">
        <v>2836</v>
      </c>
      <c r="C46568" s="489" t="s">
        <v>2567</v>
      </c>
      <c r="D46568" s="489" t="s">
        <v>13692</v>
      </c>
    </row>
    <row r="46569" spans="1:4">
      <c r="A46569" s="489" t="str">
        <f t="shared" si="727"/>
        <v>23A0500273訪問型サービス（独自／定率）</v>
      </c>
      <c r="B46569" s="489" t="s">
        <v>2837</v>
      </c>
      <c r="C46569" s="489" t="s">
        <v>2568</v>
      </c>
      <c r="D46569" s="489" t="s">
        <v>6342</v>
      </c>
    </row>
    <row r="46570" spans="1:4">
      <c r="A46570" s="489" t="str">
        <f t="shared" si="727"/>
        <v>23A0500281訪問型サービス（独自／定率）</v>
      </c>
      <c r="B46570" s="489" t="s">
        <v>2838</v>
      </c>
      <c r="C46570" s="489" t="s">
        <v>2568</v>
      </c>
      <c r="D46570" s="489" t="s">
        <v>6276</v>
      </c>
    </row>
    <row r="46571" spans="1:4">
      <c r="A46571" s="489" t="str">
        <f t="shared" si="727"/>
        <v>23A0500307訪問型サービス（独自／定率）</v>
      </c>
      <c r="B46571" s="489" t="s">
        <v>2839</v>
      </c>
      <c r="C46571" s="489" t="s">
        <v>2568</v>
      </c>
      <c r="D46571" s="489" t="s">
        <v>6303</v>
      </c>
    </row>
    <row r="46572" spans="1:4">
      <c r="A46572" s="489" t="str">
        <f t="shared" si="727"/>
        <v>23A0500315訪問型サービス（独自／定率）</v>
      </c>
      <c r="B46572" s="489" t="s">
        <v>2840</v>
      </c>
      <c r="C46572" s="489" t="s">
        <v>2568</v>
      </c>
      <c r="D46572" s="489" t="s">
        <v>6355</v>
      </c>
    </row>
    <row r="46573" spans="1:4">
      <c r="A46573" s="489" t="str">
        <f t="shared" si="727"/>
        <v>23A0500331訪問型サービス（独自）</v>
      </c>
      <c r="B46573" s="489" t="s">
        <v>2841</v>
      </c>
      <c r="C46573" s="489" t="s">
        <v>2571</v>
      </c>
      <c r="D46573" s="489" t="s">
        <v>5843</v>
      </c>
    </row>
    <row r="46574" spans="1:4">
      <c r="A46574" s="489" t="str">
        <f t="shared" si="727"/>
        <v>23A0500349通所型サービス（独自）</v>
      </c>
      <c r="B46574" s="489" t="s">
        <v>2842</v>
      </c>
      <c r="C46574" s="489" t="s">
        <v>2570</v>
      </c>
      <c r="D46574" s="489" t="s">
        <v>6376</v>
      </c>
    </row>
    <row r="46575" spans="1:4">
      <c r="A46575" s="489" t="str">
        <f t="shared" si="727"/>
        <v>23A0500364通所型サービス（独自）</v>
      </c>
      <c r="B46575" s="489" t="s">
        <v>2843</v>
      </c>
      <c r="C46575" s="489" t="s">
        <v>2570</v>
      </c>
      <c r="D46575" s="489" t="s">
        <v>12503</v>
      </c>
    </row>
    <row r="46576" spans="1:4">
      <c r="A46576" s="489" t="str">
        <f t="shared" si="727"/>
        <v>23A0500372通所型サービス（独自／定率）</v>
      </c>
      <c r="B46576" s="489" t="s">
        <v>2844</v>
      </c>
      <c r="C46576" s="489" t="s">
        <v>2567</v>
      </c>
      <c r="D46576" s="489" t="s">
        <v>13693</v>
      </c>
    </row>
    <row r="46577" spans="1:4">
      <c r="A46577" s="489" t="str">
        <f t="shared" si="727"/>
        <v>23A0500398訪問型サービス（独自）</v>
      </c>
      <c r="B46577" s="489" t="s">
        <v>2845</v>
      </c>
      <c r="C46577" s="489" t="s">
        <v>2571</v>
      </c>
      <c r="D46577" s="489" t="s">
        <v>6381</v>
      </c>
    </row>
    <row r="46578" spans="1:4">
      <c r="A46578" s="489" t="str">
        <f t="shared" si="727"/>
        <v>23A0500398訪問型サービス（独自／定率）</v>
      </c>
      <c r="B46578" s="489" t="s">
        <v>2845</v>
      </c>
      <c r="C46578" s="489" t="s">
        <v>2568</v>
      </c>
      <c r="D46578" s="489" t="s">
        <v>6381</v>
      </c>
    </row>
    <row r="46579" spans="1:4">
      <c r="A46579" s="489" t="str">
        <f t="shared" si="727"/>
        <v>23A0500422通所型サービス（独自）</v>
      </c>
      <c r="B46579" s="489" t="s">
        <v>2846</v>
      </c>
      <c r="C46579" s="489" t="s">
        <v>2570</v>
      </c>
      <c r="D46579" s="489" t="s">
        <v>12507</v>
      </c>
    </row>
    <row r="46580" spans="1:4">
      <c r="A46580" s="489" t="str">
        <f t="shared" si="727"/>
        <v>23A0500430訪問型サービス（独自／定率）</v>
      </c>
      <c r="B46580" s="489" t="s">
        <v>2847</v>
      </c>
      <c r="C46580" s="489" t="s">
        <v>2568</v>
      </c>
      <c r="D46580" s="489" t="s">
        <v>6318</v>
      </c>
    </row>
    <row r="46581" spans="1:4">
      <c r="A46581" s="489" t="str">
        <f t="shared" si="727"/>
        <v>23A0500455訪問型サービス（独自／定率）</v>
      </c>
      <c r="B46581" s="489" t="s">
        <v>2848</v>
      </c>
      <c r="C46581" s="489" t="s">
        <v>2568</v>
      </c>
      <c r="D46581" s="489" t="s">
        <v>6348</v>
      </c>
    </row>
    <row r="46582" spans="1:4">
      <c r="A46582" s="489" t="str">
        <f t="shared" si="727"/>
        <v>23A0500463通所型サービス（独自）</v>
      </c>
      <c r="B46582" s="489" t="s">
        <v>2849</v>
      </c>
      <c r="C46582" s="489" t="s">
        <v>2570</v>
      </c>
      <c r="D46582" s="489" t="s">
        <v>6385</v>
      </c>
    </row>
    <row r="46583" spans="1:4">
      <c r="A46583" s="489" t="str">
        <f t="shared" si="727"/>
        <v>23A0500471通所型サービス（独自／定率）</v>
      </c>
      <c r="B46583" s="489" t="s">
        <v>2850</v>
      </c>
      <c r="C46583" s="489" t="s">
        <v>2567</v>
      </c>
      <c r="D46583" s="489" t="s">
        <v>13694</v>
      </c>
    </row>
    <row r="46584" spans="1:4">
      <c r="A46584" s="489" t="str">
        <f t="shared" si="727"/>
        <v>23A0500539訪問型サービス（独自）</v>
      </c>
      <c r="B46584" s="489" t="s">
        <v>2851</v>
      </c>
      <c r="C46584" s="489" t="s">
        <v>2571</v>
      </c>
      <c r="D46584" s="489" t="s">
        <v>6390</v>
      </c>
    </row>
    <row r="46585" spans="1:4">
      <c r="A46585" s="489" t="str">
        <f t="shared" si="727"/>
        <v>23A0500539訪問型サービス（独自／定率）</v>
      </c>
      <c r="B46585" s="489" t="s">
        <v>2851</v>
      </c>
      <c r="C46585" s="489" t="s">
        <v>2568</v>
      </c>
      <c r="D46585" s="489" t="s">
        <v>6390</v>
      </c>
    </row>
    <row r="46586" spans="1:4">
      <c r="A46586" s="489" t="str">
        <f t="shared" si="727"/>
        <v>23A0500554訪問型サービス（独自）</v>
      </c>
      <c r="B46586" s="489" t="s">
        <v>2852</v>
      </c>
      <c r="C46586" s="489" t="s">
        <v>2571</v>
      </c>
      <c r="D46586" s="489" t="s">
        <v>6394</v>
      </c>
    </row>
    <row r="46587" spans="1:4">
      <c r="A46587" s="489" t="str">
        <f t="shared" si="727"/>
        <v>23A0500554訪問型サービス（独自／定率）</v>
      </c>
      <c r="B46587" s="489" t="s">
        <v>2852</v>
      </c>
      <c r="C46587" s="489" t="s">
        <v>2568</v>
      </c>
      <c r="D46587" s="489" t="s">
        <v>6394</v>
      </c>
    </row>
    <row r="46588" spans="1:4">
      <c r="A46588" s="489" t="str">
        <f t="shared" si="727"/>
        <v>23A0500562通所型サービス（独自）</v>
      </c>
      <c r="B46588" s="489" t="s">
        <v>2853</v>
      </c>
      <c r="C46588" s="489" t="s">
        <v>2570</v>
      </c>
      <c r="D46588" s="489" t="s">
        <v>6429</v>
      </c>
    </row>
    <row r="46589" spans="1:4">
      <c r="A46589" s="489" t="str">
        <f t="shared" si="727"/>
        <v>23A0500596訪問型サービス（独自）</v>
      </c>
      <c r="B46589" s="489" t="s">
        <v>2854</v>
      </c>
      <c r="C46589" s="489" t="s">
        <v>2571</v>
      </c>
      <c r="D46589" s="489" t="s">
        <v>6395</v>
      </c>
    </row>
    <row r="46590" spans="1:4">
      <c r="A46590" s="489" t="str">
        <f t="shared" si="727"/>
        <v>23A0500596訪問型サービス（独自／定率）</v>
      </c>
      <c r="B46590" s="489" t="s">
        <v>2854</v>
      </c>
      <c r="C46590" s="489" t="s">
        <v>2568</v>
      </c>
      <c r="D46590" s="489" t="s">
        <v>6395</v>
      </c>
    </row>
    <row r="46591" spans="1:4">
      <c r="A46591" s="489" t="str">
        <f t="shared" si="727"/>
        <v>23A0500604通所型サービス（独自）</v>
      </c>
      <c r="B46591" s="489" t="s">
        <v>2855</v>
      </c>
      <c r="C46591" s="489" t="s">
        <v>2570</v>
      </c>
      <c r="D46591" s="489" t="s">
        <v>12508</v>
      </c>
    </row>
    <row r="46592" spans="1:4">
      <c r="A46592" s="489" t="str">
        <f t="shared" si="727"/>
        <v>23A0500612訪問型サービス（独自）</v>
      </c>
      <c r="B46592" s="489" t="s">
        <v>2856</v>
      </c>
      <c r="C46592" s="489" t="s">
        <v>2571</v>
      </c>
      <c r="D46592" s="489" t="s">
        <v>6396</v>
      </c>
    </row>
    <row r="46593" spans="1:4">
      <c r="A46593" s="489" t="str">
        <f t="shared" si="727"/>
        <v>23A0500620訪問型サービス（独自）</v>
      </c>
      <c r="B46593" s="489" t="s">
        <v>2857</v>
      </c>
      <c r="C46593" s="489" t="s">
        <v>2571</v>
      </c>
      <c r="D46593" s="489" t="s">
        <v>6397</v>
      </c>
    </row>
    <row r="46594" spans="1:4">
      <c r="A46594" s="489" t="str">
        <f t="shared" ref="A46594:A46657" si="728">B46594&amp;C46594</f>
        <v>23A0500620訪問型サービス（独自／定率）</v>
      </c>
      <c r="B46594" s="489" t="s">
        <v>2857</v>
      </c>
      <c r="C46594" s="489" t="s">
        <v>2568</v>
      </c>
      <c r="D46594" s="489" t="s">
        <v>6397</v>
      </c>
    </row>
    <row r="46595" spans="1:4">
      <c r="A46595" s="489" t="str">
        <f t="shared" si="728"/>
        <v>23A0500653通所型サービス（独自）</v>
      </c>
      <c r="B46595" s="489" t="s">
        <v>2858</v>
      </c>
      <c r="C46595" s="489" t="s">
        <v>2570</v>
      </c>
      <c r="D46595" s="489" t="s">
        <v>12509</v>
      </c>
    </row>
    <row r="46596" spans="1:4">
      <c r="A46596" s="489" t="str">
        <f t="shared" si="728"/>
        <v>23A0500679訪問型サービス（独自）</v>
      </c>
      <c r="B46596" s="489" t="s">
        <v>2859</v>
      </c>
      <c r="C46596" s="489" t="s">
        <v>2571</v>
      </c>
      <c r="D46596" s="489" t="s">
        <v>6401</v>
      </c>
    </row>
    <row r="46597" spans="1:4">
      <c r="A46597" s="489" t="str">
        <f t="shared" si="728"/>
        <v>23A0500687訪問型サービス（独自）</v>
      </c>
      <c r="B46597" s="489" t="s">
        <v>2860</v>
      </c>
      <c r="C46597" s="489" t="s">
        <v>2571</v>
      </c>
      <c r="D46597" s="489" t="s">
        <v>6402</v>
      </c>
    </row>
    <row r="46598" spans="1:4">
      <c r="A46598" s="489" t="str">
        <f t="shared" si="728"/>
        <v>23A0500695通所型サービス（独自）</v>
      </c>
      <c r="B46598" s="489" t="s">
        <v>2861</v>
      </c>
      <c r="C46598" s="489" t="s">
        <v>2570</v>
      </c>
      <c r="D46598" s="489" t="s">
        <v>12511</v>
      </c>
    </row>
    <row r="46599" spans="1:4">
      <c r="A46599" s="489" t="str">
        <f t="shared" si="728"/>
        <v>23A0500752通所型サービス（独自）</v>
      </c>
      <c r="B46599" s="489" t="s">
        <v>2862</v>
      </c>
      <c r="C46599" s="489" t="s">
        <v>2570</v>
      </c>
      <c r="D46599" s="489" t="s">
        <v>6408</v>
      </c>
    </row>
    <row r="46600" spans="1:4">
      <c r="A46600" s="489" t="str">
        <f t="shared" si="728"/>
        <v>23A0500752通所型サービス（独自／定率）</v>
      </c>
      <c r="B46600" s="489" t="s">
        <v>2862</v>
      </c>
      <c r="C46600" s="489" t="s">
        <v>2567</v>
      </c>
      <c r="D46600" s="489" t="s">
        <v>6408</v>
      </c>
    </row>
    <row r="46601" spans="1:4">
      <c r="A46601" s="489" t="str">
        <f t="shared" si="728"/>
        <v>23A0500760訪問型サービス（独自）</v>
      </c>
      <c r="B46601" s="489" t="s">
        <v>2863</v>
      </c>
      <c r="C46601" s="489" t="s">
        <v>2571</v>
      </c>
      <c r="D46601" s="489" t="s">
        <v>6409</v>
      </c>
    </row>
    <row r="46602" spans="1:4">
      <c r="A46602" s="489" t="str">
        <f t="shared" si="728"/>
        <v>23A0500778訪問型サービス（独自）</v>
      </c>
      <c r="B46602" s="489" t="s">
        <v>2864</v>
      </c>
      <c r="C46602" s="489" t="s">
        <v>2571</v>
      </c>
      <c r="D46602" s="489" t="s">
        <v>6410</v>
      </c>
    </row>
    <row r="46603" spans="1:4">
      <c r="A46603" s="489" t="str">
        <f t="shared" si="728"/>
        <v>23A0500778訪問型サービス（独自／定率）</v>
      </c>
      <c r="B46603" s="489" t="s">
        <v>2864</v>
      </c>
      <c r="C46603" s="489" t="s">
        <v>2568</v>
      </c>
      <c r="D46603" s="489" t="s">
        <v>6410</v>
      </c>
    </row>
    <row r="46604" spans="1:4">
      <c r="A46604" s="489" t="str">
        <f t="shared" si="728"/>
        <v>23A0500802通所型サービス（独自）</v>
      </c>
      <c r="B46604" s="489" t="s">
        <v>2865</v>
      </c>
      <c r="C46604" s="489" t="s">
        <v>2570</v>
      </c>
      <c r="D46604" s="489" t="s">
        <v>19480</v>
      </c>
    </row>
    <row r="46605" spans="1:4">
      <c r="A46605" s="489" t="str">
        <f t="shared" si="728"/>
        <v>23A0500810通所型サービス（独自）</v>
      </c>
      <c r="B46605" s="489" t="s">
        <v>2866</v>
      </c>
      <c r="C46605" s="489" t="s">
        <v>2570</v>
      </c>
      <c r="D46605" s="489" t="s">
        <v>12513</v>
      </c>
    </row>
    <row r="46606" spans="1:4">
      <c r="A46606" s="489" t="str">
        <f t="shared" si="728"/>
        <v>23A0500828訪問型サービス（独自）</v>
      </c>
      <c r="B46606" s="489" t="s">
        <v>2867</v>
      </c>
      <c r="C46606" s="489" t="s">
        <v>2571</v>
      </c>
      <c r="D46606" s="489" t="s">
        <v>6412</v>
      </c>
    </row>
    <row r="46607" spans="1:4">
      <c r="A46607" s="489" t="str">
        <f t="shared" si="728"/>
        <v>23A0500828訪問型サービス（独自／定率）</v>
      </c>
      <c r="B46607" s="489" t="s">
        <v>2867</v>
      </c>
      <c r="C46607" s="489" t="s">
        <v>2568</v>
      </c>
      <c r="D46607" s="489" t="s">
        <v>6412</v>
      </c>
    </row>
    <row r="46608" spans="1:4">
      <c r="A46608" s="489" t="str">
        <f t="shared" si="728"/>
        <v>23A0500836訪問型サービス（独自）</v>
      </c>
      <c r="B46608" s="489" t="s">
        <v>2868</v>
      </c>
      <c r="C46608" s="489" t="s">
        <v>2571</v>
      </c>
      <c r="D46608" s="489" t="s">
        <v>6413</v>
      </c>
    </row>
    <row r="46609" spans="1:4">
      <c r="A46609" s="489" t="str">
        <f t="shared" si="728"/>
        <v>23A0500836訪問型サービス（独自／定率）</v>
      </c>
      <c r="B46609" s="489" t="s">
        <v>2868</v>
      </c>
      <c r="C46609" s="489" t="s">
        <v>2568</v>
      </c>
      <c r="D46609" s="489" t="s">
        <v>6413</v>
      </c>
    </row>
    <row r="46610" spans="1:4">
      <c r="A46610" s="489" t="str">
        <f t="shared" si="728"/>
        <v>23A0500844通所型サービス（独自／定率）</v>
      </c>
      <c r="B46610" s="489" t="s">
        <v>2869</v>
      </c>
      <c r="C46610" s="489" t="s">
        <v>2567</v>
      </c>
      <c r="D46610" s="489" t="s">
        <v>13695</v>
      </c>
    </row>
    <row r="46611" spans="1:4">
      <c r="A46611" s="489" t="str">
        <f t="shared" si="728"/>
        <v>23A0500851通所型サービス（独自）</v>
      </c>
      <c r="B46611" s="489" t="s">
        <v>2870</v>
      </c>
      <c r="C46611" s="489" t="s">
        <v>2570</v>
      </c>
      <c r="D46611" s="489" t="s">
        <v>12514</v>
      </c>
    </row>
    <row r="46612" spans="1:4">
      <c r="A46612" s="489" t="str">
        <f t="shared" si="728"/>
        <v>23A0500869訪問型サービス（独自）</v>
      </c>
      <c r="B46612" s="489" t="s">
        <v>2871</v>
      </c>
      <c r="C46612" s="489" t="s">
        <v>2571</v>
      </c>
      <c r="D46612" s="489" t="s">
        <v>6414</v>
      </c>
    </row>
    <row r="46613" spans="1:4">
      <c r="A46613" s="489" t="str">
        <f t="shared" si="728"/>
        <v>23A0500869訪問型サービス（独自／定率）</v>
      </c>
      <c r="B46613" s="489" t="s">
        <v>2871</v>
      </c>
      <c r="C46613" s="489" t="s">
        <v>2568</v>
      </c>
      <c r="D46613" s="489" t="s">
        <v>6414</v>
      </c>
    </row>
    <row r="46614" spans="1:4">
      <c r="A46614" s="489" t="str">
        <f t="shared" si="728"/>
        <v>23A0500877通所型サービス（独自）</v>
      </c>
      <c r="B46614" s="489" t="s">
        <v>2872</v>
      </c>
      <c r="C46614" s="489" t="s">
        <v>2570</v>
      </c>
      <c r="D46614" s="489" t="s">
        <v>6416</v>
      </c>
    </row>
    <row r="46615" spans="1:4">
      <c r="A46615" s="489" t="str">
        <f t="shared" si="728"/>
        <v>23A0500877通所型サービス（独自／定率）</v>
      </c>
      <c r="B46615" s="489" t="s">
        <v>2872</v>
      </c>
      <c r="C46615" s="489" t="s">
        <v>2567</v>
      </c>
      <c r="D46615" s="489" t="s">
        <v>6416</v>
      </c>
    </row>
    <row r="46616" spans="1:4">
      <c r="A46616" s="489" t="str">
        <f t="shared" si="728"/>
        <v>23A0500885通所型サービス（独自）</v>
      </c>
      <c r="B46616" s="489" t="s">
        <v>2873</v>
      </c>
      <c r="C46616" s="489" t="s">
        <v>2570</v>
      </c>
      <c r="D46616" s="489" t="s">
        <v>12515</v>
      </c>
    </row>
    <row r="46617" spans="1:4">
      <c r="A46617" s="489" t="str">
        <f t="shared" si="728"/>
        <v>23A0500893通所型サービス（独自）</v>
      </c>
      <c r="B46617" s="489" t="s">
        <v>2874</v>
      </c>
      <c r="C46617" s="489" t="s">
        <v>2570</v>
      </c>
      <c r="D46617" s="489" t="s">
        <v>6417</v>
      </c>
    </row>
    <row r="46618" spans="1:4">
      <c r="A46618" s="489" t="str">
        <f t="shared" si="728"/>
        <v>23A0500901通所型サービス（独自）</v>
      </c>
      <c r="B46618" s="489" t="s">
        <v>2875</v>
      </c>
      <c r="C46618" s="489" t="s">
        <v>2570</v>
      </c>
      <c r="D46618" s="489" t="s">
        <v>12516</v>
      </c>
    </row>
    <row r="46619" spans="1:4">
      <c r="A46619" s="489" t="str">
        <f t="shared" si="728"/>
        <v>23A0500919訪問型サービス（独自）</v>
      </c>
      <c r="B46619" s="489" t="s">
        <v>2876</v>
      </c>
      <c r="C46619" s="489" t="s">
        <v>2571</v>
      </c>
      <c r="D46619" s="489" t="s">
        <v>6418</v>
      </c>
    </row>
    <row r="46620" spans="1:4">
      <c r="A46620" s="489" t="str">
        <f t="shared" si="728"/>
        <v>23A0500919訪問型サービス（独自／定率）</v>
      </c>
      <c r="B46620" s="489" t="s">
        <v>2876</v>
      </c>
      <c r="C46620" s="489" t="s">
        <v>2568</v>
      </c>
      <c r="D46620" s="489" t="s">
        <v>6418</v>
      </c>
    </row>
    <row r="46621" spans="1:4">
      <c r="A46621" s="489" t="str">
        <f t="shared" si="728"/>
        <v>23A0500927訪問型サービス（独自／定率）</v>
      </c>
      <c r="B46621" s="489" t="s">
        <v>2877</v>
      </c>
      <c r="C46621" s="489" t="s">
        <v>2568</v>
      </c>
      <c r="D46621" s="489" t="s">
        <v>13696</v>
      </c>
    </row>
    <row r="46622" spans="1:4">
      <c r="A46622" s="489" t="str">
        <f t="shared" si="728"/>
        <v>23A0500935訪問型サービス（独自）</v>
      </c>
      <c r="B46622" s="489" t="s">
        <v>2878</v>
      </c>
      <c r="C46622" s="489" t="s">
        <v>2571</v>
      </c>
      <c r="D46622" s="489" t="s">
        <v>6419</v>
      </c>
    </row>
    <row r="46623" spans="1:4">
      <c r="A46623" s="489" t="str">
        <f t="shared" si="728"/>
        <v>23A0500935訪問型サービス（独自／定率）</v>
      </c>
      <c r="B46623" s="489" t="s">
        <v>2878</v>
      </c>
      <c r="C46623" s="489" t="s">
        <v>2568</v>
      </c>
      <c r="D46623" s="489" t="s">
        <v>6419</v>
      </c>
    </row>
    <row r="46624" spans="1:4">
      <c r="A46624" s="489" t="str">
        <f t="shared" si="728"/>
        <v>23A0500950通所型サービス（独自）</v>
      </c>
      <c r="B46624" s="489" t="s">
        <v>2879</v>
      </c>
      <c r="C46624" s="489" t="s">
        <v>2570</v>
      </c>
      <c r="D46624" s="489" t="s">
        <v>6420</v>
      </c>
    </row>
    <row r="46625" spans="1:4">
      <c r="A46625" s="489" t="str">
        <f t="shared" si="728"/>
        <v>23A0500968通所型サービス（独自）</v>
      </c>
      <c r="B46625" s="489" t="s">
        <v>2880</v>
      </c>
      <c r="C46625" s="489" t="s">
        <v>2570</v>
      </c>
      <c r="D46625" s="489" t="s">
        <v>12518</v>
      </c>
    </row>
    <row r="46626" spans="1:4">
      <c r="A46626" s="489" t="str">
        <f t="shared" si="728"/>
        <v>23A0500976通所型サービス（独自）</v>
      </c>
      <c r="B46626" s="489" t="s">
        <v>2881</v>
      </c>
      <c r="C46626" s="489" t="s">
        <v>2570</v>
      </c>
      <c r="D46626" s="489" t="s">
        <v>12519</v>
      </c>
    </row>
    <row r="46627" spans="1:4">
      <c r="A46627" s="489" t="str">
        <f t="shared" si="728"/>
        <v>23A0500976通所型サービス（独自／定率）</v>
      </c>
      <c r="B46627" s="489" t="s">
        <v>2881</v>
      </c>
      <c r="C46627" s="489" t="s">
        <v>2567</v>
      </c>
      <c r="D46627" s="489" t="s">
        <v>12519</v>
      </c>
    </row>
    <row r="46628" spans="1:4">
      <c r="A46628" s="489" t="str">
        <f t="shared" si="728"/>
        <v>23A0500984訪問型サービス（独自）</v>
      </c>
      <c r="B46628" s="489" t="s">
        <v>2882</v>
      </c>
      <c r="C46628" s="489" t="s">
        <v>2571</v>
      </c>
      <c r="D46628" s="489" t="s">
        <v>6423</v>
      </c>
    </row>
    <row r="46629" spans="1:4">
      <c r="A46629" s="489" t="str">
        <f t="shared" si="728"/>
        <v>23A0500984訪問型サービス（独自／定率）</v>
      </c>
      <c r="B46629" s="489" t="s">
        <v>2882</v>
      </c>
      <c r="C46629" s="489" t="s">
        <v>2568</v>
      </c>
      <c r="D46629" s="489" t="s">
        <v>6423</v>
      </c>
    </row>
    <row r="46630" spans="1:4">
      <c r="A46630" s="489" t="str">
        <f t="shared" si="728"/>
        <v>23A0500992訪問型サービス（独自）</v>
      </c>
      <c r="B46630" s="489" t="s">
        <v>2883</v>
      </c>
      <c r="C46630" s="489" t="s">
        <v>2571</v>
      </c>
      <c r="D46630" s="489" t="s">
        <v>6424</v>
      </c>
    </row>
    <row r="46631" spans="1:4">
      <c r="A46631" s="489" t="str">
        <f t="shared" si="728"/>
        <v>23A0500992訪問型サービス（独自／定率）</v>
      </c>
      <c r="B46631" s="489" t="s">
        <v>2883</v>
      </c>
      <c r="C46631" s="489" t="s">
        <v>2568</v>
      </c>
      <c r="D46631" s="489" t="s">
        <v>6424</v>
      </c>
    </row>
    <row r="46632" spans="1:4">
      <c r="A46632" s="489" t="str">
        <f t="shared" si="728"/>
        <v>23A0501008通所型サービス（独自）</v>
      </c>
      <c r="B46632" s="489" t="s">
        <v>2884</v>
      </c>
      <c r="C46632" s="489" t="s">
        <v>2570</v>
      </c>
      <c r="D46632" s="489" t="s">
        <v>12520</v>
      </c>
    </row>
    <row r="46633" spans="1:4">
      <c r="A46633" s="489" t="str">
        <f t="shared" si="728"/>
        <v>23A0501016通所型サービス（独自）</v>
      </c>
      <c r="B46633" s="489" t="s">
        <v>2885</v>
      </c>
      <c r="C46633" s="489" t="s">
        <v>2570</v>
      </c>
      <c r="D46633" s="489" t="s">
        <v>12521</v>
      </c>
    </row>
    <row r="46634" spans="1:4">
      <c r="A46634" s="489" t="str">
        <f t="shared" si="728"/>
        <v>23A0501024訪問型サービス（独自）</v>
      </c>
      <c r="B46634" s="489" t="s">
        <v>2886</v>
      </c>
      <c r="C46634" s="489" t="s">
        <v>2571</v>
      </c>
      <c r="D46634" s="489" t="s">
        <v>6425</v>
      </c>
    </row>
    <row r="46635" spans="1:4">
      <c r="A46635" s="489" t="str">
        <f t="shared" si="728"/>
        <v>23A0501032通所型サービス（独自／定率）</v>
      </c>
      <c r="B46635" s="489" t="s">
        <v>2887</v>
      </c>
      <c r="C46635" s="489" t="s">
        <v>2567</v>
      </c>
      <c r="D46635" s="489" t="s">
        <v>13697</v>
      </c>
    </row>
    <row r="46636" spans="1:4">
      <c r="A46636" s="489" t="str">
        <f t="shared" si="728"/>
        <v>23A0501040通所型サービス（独自／定率）</v>
      </c>
      <c r="B46636" s="489" t="s">
        <v>2888</v>
      </c>
      <c r="C46636" s="489" t="s">
        <v>2567</v>
      </c>
      <c r="D46636" s="489" t="s">
        <v>13698</v>
      </c>
    </row>
    <row r="46637" spans="1:4">
      <c r="A46637" s="489" t="str">
        <f t="shared" si="728"/>
        <v>23A0501057通所型サービス（独自）</v>
      </c>
      <c r="B46637" s="489" t="s">
        <v>2889</v>
      </c>
      <c r="C46637" s="489" t="s">
        <v>2570</v>
      </c>
      <c r="D46637" s="489" t="s">
        <v>6426</v>
      </c>
    </row>
    <row r="46638" spans="1:4">
      <c r="A46638" s="489" t="str">
        <f t="shared" si="728"/>
        <v>23A0501065通所型サービス（独自）</v>
      </c>
      <c r="B46638" s="489" t="s">
        <v>2890</v>
      </c>
      <c r="C46638" s="489" t="s">
        <v>2570</v>
      </c>
      <c r="D46638" s="489" t="s">
        <v>12522</v>
      </c>
    </row>
    <row r="46639" spans="1:4">
      <c r="A46639" s="489" t="str">
        <f t="shared" si="728"/>
        <v>23A0501073通所型サービス（独自）</v>
      </c>
      <c r="B46639" s="489" t="s">
        <v>2891</v>
      </c>
      <c r="C46639" s="489" t="s">
        <v>2570</v>
      </c>
      <c r="D46639" s="489" t="s">
        <v>12523</v>
      </c>
    </row>
    <row r="46640" spans="1:4">
      <c r="A46640" s="489" t="str">
        <f t="shared" si="728"/>
        <v>23A0501081訪問型サービス（独自）</v>
      </c>
      <c r="B46640" s="489" t="s">
        <v>2892</v>
      </c>
      <c r="C46640" s="489" t="s">
        <v>2571</v>
      </c>
      <c r="D46640" s="489" t="s">
        <v>6431</v>
      </c>
    </row>
    <row r="46641" spans="1:4">
      <c r="A46641" s="489" t="str">
        <f t="shared" si="728"/>
        <v>23A0501081訪問型サービス（独自／定率）</v>
      </c>
      <c r="B46641" s="489" t="s">
        <v>2892</v>
      </c>
      <c r="C46641" s="489" t="s">
        <v>2568</v>
      </c>
      <c r="D46641" s="489" t="s">
        <v>6431</v>
      </c>
    </row>
    <row r="46642" spans="1:4">
      <c r="A46642" s="489" t="str">
        <f t="shared" si="728"/>
        <v>23A0501099訪問型サービス（独自）</v>
      </c>
      <c r="B46642" s="489" t="s">
        <v>2893</v>
      </c>
      <c r="C46642" s="489" t="s">
        <v>2571</v>
      </c>
      <c r="D46642" s="489" t="s">
        <v>6434</v>
      </c>
    </row>
    <row r="46643" spans="1:4">
      <c r="A46643" s="489" t="str">
        <f t="shared" si="728"/>
        <v>23A0501107通所型サービス（独自）</v>
      </c>
      <c r="B46643" s="489" t="s">
        <v>2894</v>
      </c>
      <c r="C46643" s="489" t="s">
        <v>2570</v>
      </c>
      <c r="D46643" s="489" t="s">
        <v>12155</v>
      </c>
    </row>
    <row r="46644" spans="1:4">
      <c r="A46644" s="489" t="str">
        <f t="shared" si="728"/>
        <v>23A0501107通所型サービス（独自／定率）</v>
      </c>
      <c r="B46644" s="489" t="s">
        <v>2894</v>
      </c>
      <c r="C46644" s="489" t="s">
        <v>2567</v>
      </c>
      <c r="D46644" s="489" t="s">
        <v>12155</v>
      </c>
    </row>
    <row r="46645" spans="1:4">
      <c r="A46645" s="489" t="str">
        <f t="shared" si="728"/>
        <v>23A0501115訪問型サービス（独自）</v>
      </c>
      <c r="B46645" s="489" t="s">
        <v>2895</v>
      </c>
      <c r="C46645" s="489" t="s">
        <v>2571</v>
      </c>
      <c r="D46645" s="489" t="s">
        <v>6436</v>
      </c>
    </row>
    <row r="46646" spans="1:4">
      <c r="A46646" s="489" t="str">
        <f t="shared" si="728"/>
        <v>23A0501123通所型サービス（独自／定率）</v>
      </c>
      <c r="B46646" s="489" t="s">
        <v>2896</v>
      </c>
      <c r="C46646" s="489" t="s">
        <v>2567</v>
      </c>
      <c r="D46646" s="489" t="s">
        <v>13699</v>
      </c>
    </row>
    <row r="46647" spans="1:4">
      <c r="A46647" s="489" t="str">
        <f t="shared" si="728"/>
        <v>23A0501131通所型サービス（独自／定率）</v>
      </c>
      <c r="B46647" s="489" t="s">
        <v>2897</v>
      </c>
      <c r="C46647" s="489" t="s">
        <v>2567</v>
      </c>
      <c r="D46647" s="489" t="s">
        <v>13700</v>
      </c>
    </row>
    <row r="46648" spans="1:4">
      <c r="A46648" s="489" t="str">
        <f t="shared" si="728"/>
        <v>23A0501149通所型サービス（独自／定率）</v>
      </c>
      <c r="B46648" s="489" t="s">
        <v>2898</v>
      </c>
      <c r="C46648" s="489" t="s">
        <v>2567</v>
      </c>
      <c r="D46648" s="489" t="s">
        <v>6438</v>
      </c>
    </row>
    <row r="46649" spans="1:4">
      <c r="A46649" s="489" t="str">
        <f t="shared" si="728"/>
        <v>23A0600016訪問型サービス（独自／定率）</v>
      </c>
      <c r="B46649" s="489" t="s">
        <v>2899</v>
      </c>
      <c r="C46649" s="489" t="s">
        <v>2568</v>
      </c>
      <c r="D46649" s="489" t="s">
        <v>6439</v>
      </c>
    </row>
    <row r="46650" spans="1:4">
      <c r="A46650" s="489" t="str">
        <f t="shared" si="728"/>
        <v>23A0600024訪問型サービス（独自／定率）</v>
      </c>
      <c r="B46650" s="489" t="s">
        <v>2900</v>
      </c>
      <c r="C46650" s="489" t="s">
        <v>2568</v>
      </c>
      <c r="D46650" s="489" t="s">
        <v>6449</v>
      </c>
    </row>
    <row r="46651" spans="1:4">
      <c r="A46651" s="489" t="str">
        <f t="shared" si="728"/>
        <v>23A0600032訪問型サービス（独自／定率）</v>
      </c>
      <c r="B46651" s="489" t="s">
        <v>2901</v>
      </c>
      <c r="C46651" s="489" t="s">
        <v>2568</v>
      </c>
      <c r="D46651" s="489" t="s">
        <v>6454</v>
      </c>
    </row>
    <row r="46652" spans="1:4">
      <c r="A46652" s="489" t="str">
        <f t="shared" si="728"/>
        <v>23A0600065訪問型サービス（独自）</v>
      </c>
      <c r="B46652" s="489" t="s">
        <v>2902</v>
      </c>
      <c r="C46652" s="489" t="s">
        <v>2571</v>
      </c>
      <c r="D46652" s="489" t="s">
        <v>6487</v>
      </c>
    </row>
    <row r="46653" spans="1:4">
      <c r="A46653" s="489" t="str">
        <f t="shared" si="728"/>
        <v>23A0600065訪問型サービス（独自／定率）</v>
      </c>
      <c r="B46653" s="489" t="s">
        <v>2902</v>
      </c>
      <c r="C46653" s="489" t="s">
        <v>2568</v>
      </c>
      <c r="D46653" s="489" t="s">
        <v>6487</v>
      </c>
    </row>
    <row r="46654" spans="1:4">
      <c r="A46654" s="489" t="str">
        <f t="shared" si="728"/>
        <v>23A0600081訪問型サービス（独自）</v>
      </c>
      <c r="B46654" s="489" t="s">
        <v>2903</v>
      </c>
      <c r="C46654" s="489" t="s">
        <v>2571</v>
      </c>
      <c r="D46654" s="489" t="s">
        <v>6489</v>
      </c>
    </row>
    <row r="46655" spans="1:4">
      <c r="A46655" s="489" t="str">
        <f t="shared" si="728"/>
        <v>23A0600081訪問型サービス（独自／定率）</v>
      </c>
      <c r="B46655" s="489" t="s">
        <v>2903</v>
      </c>
      <c r="C46655" s="489" t="s">
        <v>2568</v>
      </c>
      <c r="D46655" s="489" t="s">
        <v>6489</v>
      </c>
    </row>
    <row r="46656" spans="1:4">
      <c r="A46656" s="489" t="str">
        <f t="shared" si="728"/>
        <v>23A0600099訪問型サービス（独自）</v>
      </c>
      <c r="B46656" s="489" t="s">
        <v>2904</v>
      </c>
      <c r="C46656" s="489" t="s">
        <v>2571</v>
      </c>
      <c r="D46656" s="489" t="s">
        <v>6490</v>
      </c>
    </row>
    <row r="46657" spans="1:4">
      <c r="A46657" s="489" t="str">
        <f t="shared" si="728"/>
        <v>23A0600099訪問型サービス（独自／定率）</v>
      </c>
      <c r="B46657" s="489" t="s">
        <v>2904</v>
      </c>
      <c r="C46657" s="489" t="s">
        <v>2568</v>
      </c>
      <c r="D46657" s="489" t="s">
        <v>6490</v>
      </c>
    </row>
    <row r="46658" spans="1:4">
      <c r="A46658" s="489" t="str">
        <f t="shared" ref="A46658:A46721" si="729">B46658&amp;C46658</f>
        <v>23A0600123通所型サービス（独自／定率）</v>
      </c>
      <c r="B46658" s="489" t="s">
        <v>2905</v>
      </c>
      <c r="C46658" s="489" t="s">
        <v>2567</v>
      </c>
      <c r="D46658" s="489" t="s">
        <v>13701</v>
      </c>
    </row>
    <row r="46659" spans="1:4">
      <c r="A46659" s="489" t="str">
        <f t="shared" si="729"/>
        <v>23A0600149通所型サービス（独自／定率）</v>
      </c>
      <c r="B46659" s="489" t="s">
        <v>2906</v>
      </c>
      <c r="C46659" s="489" t="s">
        <v>2567</v>
      </c>
      <c r="D46659" s="489" t="s">
        <v>13702</v>
      </c>
    </row>
    <row r="46660" spans="1:4">
      <c r="A46660" s="489" t="str">
        <f t="shared" si="729"/>
        <v>23A0600164訪問型サービス（独自／定率）</v>
      </c>
      <c r="B46660" s="489" t="s">
        <v>2907</v>
      </c>
      <c r="C46660" s="489" t="s">
        <v>2568</v>
      </c>
      <c r="D46660" s="489" t="s">
        <v>6457</v>
      </c>
    </row>
    <row r="46661" spans="1:4">
      <c r="A46661" s="489" t="str">
        <f t="shared" si="729"/>
        <v>23A0600214訪問型サービス（独自／定率）</v>
      </c>
      <c r="B46661" s="489" t="s">
        <v>2908</v>
      </c>
      <c r="C46661" s="489" t="s">
        <v>2568</v>
      </c>
      <c r="D46661" s="489" t="s">
        <v>6473</v>
      </c>
    </row>
    <row r="46662" spans="1:4">
      <c r="A46662" s="489" t="str">
        <f t="shared" si="729"/>
        <v>23A0600222訪問型サービス（独自）</v>
      </c>
      <c r="B46662" s="489" t="s">
        <v>2909</v>
      </c>
      <c r="C46662" s="489" t="s">
        <v>2571</v>
      </c>
      <c r="D46662" s="489" t="s">
        <v>6484</v>
      </c>
    </row>
    <row r="46663" spans="1:4">
      <c r="A46663" s="489" t="str">
        <f t="shared" si="729"/>
        <v>23A0600222訪問型サービス（独自／定率）</v>
      </c>
      <c r="B46663" s="489" t="s">
        <v>2909</v>
      </c>
      <c r="C46663" s="489" t="s">
        <v>2568</v>
      </c>
      <c r="D46663" s="489" t="s">
        <v>6484</v>
      </c>
    </row>
    <row r="46664" spans="1:4">
      <c r="A46664" s="489" t="str">
        <f t="shared" si="729"/>
        <v>23A0600230訪問型サービス（独自）</v>
      </c>
      <c r="B46664" s="489" t="s">
        <v>2910</v>
      </c>
      <c r="C46664" s="489" t="s">
        <v>2571</v>
      </c>
      <c r="D46664" s="489" t="s">
        <v>6491</v>
      </c>
    </row>
    <row r="46665" spans="1:4">
      <c r="A46665" s="489" t="str">
        <f t="shared" si="729"/>
        <v>23A0600263訪問型サービス（独自／定率）</v>
      </c>
      <c r="B46665" s="489" t="s">
        <v>2911</v>
      </c>
      <c r="C46665" s="489" t="s">
        <v>2568</v>
      </c>
      <c r="D46665" s="489" t="s">
        <v>6471</v>
      </c>
    </row>
    <row r="46666" spans="1:4">
      <c r="A46666" s="489" t="str">
        <f t="shared" si="729"/>
        <v>23A0600271訪問型サービス（独自）</v>
      </c>
      <c r="B46666" s="489" t="s">
        <v>2912</v>
      </c>
      <c r="C46666" s="489" t="s">
        <v>2571</v>
      </c>
      <c r="D46666" s="489" t="s">
        <v>6488</v>
      </c>
    </row>
    <row r="46667" spans="1:4">
      <c r="A46667" s="489" t="str">
        <f t="shared" si="729"/>
        <v>23A0600271訪問型サービス（独自／定率）</v>
      </c>
      <c r="B46667" s="489" t="s">
        <v>2912</v>
      </c>
      <c r="C46667" s="489" t="s">
        <v>2568</v>
      </c>
      <c r="D46667" s="489" t="s">
        <v>6488</v>
      </c>
    </row>
    <row r="46668" spans="1:4">
      <c r="A46668" s="489" t="str">
        <f t="shared" si="729"/>
        <v>23A0600305訪問型サービス（独自／定率）</v>
      </c>
      <c r="B46668" s="489" t="s">
        <v>2913</v>
      </c>
      <c r="C46668" s="489" t="s">
        <v>2568</v>
      </c>
      <c r="D46668" s="489" t="s">
        <v>6448</v>
      </c>
    </row>
    <row r="46669" spans="1:4">
      <c r="A46669" s="489" t="str">
        <f t="shared" si="729"/>
        <v>23A0600313通所型サービス（独自／定率）</v>
      </c>
      <c r="B46669" s="489" t="s">
        <v>2914</v>
      </c>
      <c r="C46669" s="489" t="s">
        <v>2567</v>
      </c>
      <c r="D46669" s="489" t="s">
        <v>13703</v>
      </c>
    </row>
    <row r="46670" spans="1:4">
      <c r="A46670" s="489" t="str">
        <f t="shared" si="729"/>
        <v>23A0600347訪問型サービス（独自／定率）</v>
      </c>
      <c r="B46670" s="489" t="s">
        <v>2915</v>
      </c>
      <c r="C46670" s="489" t="s">
        <v>2568</v>
      </c>
      <c r="D46670" s="489" t="s">
        <v>6466</v>
      </c>
    </row>
    <row r="46671" spans="1:4">
      <c r="A46671" s="489" t="str">
        <f t="shared" si="729"/>
        <v>23A0600354通所型サービス（独自）</v>
      </c>
      <c r="B46671" s="489" t="s">
        <v>2916</v>
      </c>
      <c r="C46671" s="489" t="s">
        <v>2570</v>
      </c>
      <c r="D46671" s="489" t="s">
        <v>12541</v>
      </c>
    </row>
    <row r="46672" spans="1:4">
      <c r="A46672" s="489" t="str">
        <f t="shared" si="729"/>
        <v>23A0600362訪問型サービス（独自／定率）</v>
      </c>
      <c r="B46672" s="489" t="s">
        <v>2917</v>
      </c>
      <c r="C46672" s="489" t="s">
        <v>2568</v>
      </c>
      <c r="D46672" s="489" t="s">
        <v>6460</v>
      </c>
    </row>
    <row r="46673" spans="1:4">
      <c r="A46673" s="489" t="str">
        <f t="shared" si="729"/>
        <v>23A0600370訪問型サービス（独自）</v>
      </c>
      <c r="B46673" s="489" t="s">
        <v>2918</v>
      </c>
      <c r="C46673" s="489" t="s">
        <v>2571</v>
      </c>
      <c r="D46673" s="489" t="s">
        <v>6494</v>
      </c>
    </row>
    <row r="46674" spans="1:4">
      <c r="A46674" s="489" t="str">
        <f t="shared" si="729"/>
        <v>23A0600370訪問型サービス（独自／定率）</v>
      </c>
      <c r="B46674" s="489" t="s">
        <v>2918</v>
      </c>
      <c r="C46674" s="489" t="s">
        <v>2568</v>
      </c>
      <c r="D46674" s="489" t="s">
        <v>6494</v>
      </c>
    </row>
    <row r="46675" spans="1:4">
      <c r="A46675" s="489" t="str">
        <f t="shared" si="729"/>
        <v>23A0600388通所型サービス（独自／定率）</v>
      </c>
      <c r="B46675" s="489" t="s">
        <v>2919</v>
      </c>
      <c r="C46675" s="489" t="s">
        <v>2567</v>
      </c>
      <c r="D46675" s="489" t="s">
        <v>13704</v>
      </c>
    </row>
    <row r="46676" spans="1:4">
      <c r="A46676" s="489" t="str">
        <f t="shared" si="729"/>
        <v>23A0600396訪問型サービス（独自）</v>
      </c>
      <c r="B46676" s="489" t="s">
        <v>2920</v>
      </c>
      <c r="C46676" s="489" t="s">
        <v>2571</v>
      </c>
      <c r="D46676" s="489" t="s">
        <v>6495</v>
      </c>
    </row>
    <row r="46677" spans="1:4">
      <c r="A46677" s="489" t="str">
        <f t="shared" si="729"/>
        <v>23A0600396訪問型サービス（独自）</v>
      </c>
      <c r="B46677" s="489" t="s">
        <v>2920</v>
      </c>
      <c r="C46677" s="489" t="s">
        <v>2571</v>
      </c>
      <c r="D46677" s="489" t="s">
        <v>6495</v>
      </c>
    </row>
    <row r="46678" spans="1:4">
      <c r="A46678" s="489" t="str">
        <f t="shared" si="729"/>
        <v>23A0600396訪問型サービス（独自／定率）</v>
      </c>
      <c r="B46678" s="489" t="s">
        <v>2920</v>
      </c>
      <c r="C46678" s="489" t="s">
        <v>2568</v>
      </c>
      <c r="D46678" s="489" t="s">
        <v>6495</v>
      </c>
    </row>
    <row r="46679" spans="1:4">
      <c r="A46679" s="489" t="str">
        <f t="shared" si="729"/>
        <v>23A0600404通所型サービス（独自）</v>
      </c>
      <c r="B46679" s="489" t="s">
        <v>2921</v>
      </c>
      <c r="C46679" s="489" t="s">
        <v>2570</v>
      </c>
      <c r="D46679" s="489" t="s">
        <v>6496</v>
      </c>
    </row>
    <row r="46680" spans="1:4">
      <c r="A46680" s="489" t="str">
        <f t="shared" si="729"/>
        <v>23A0600438通所型サービス（独自）</v>
      </c>
      <c r="B46680" s="489" t="s">
        <v>2922</v>
      </c>
      <c r="C46680" s="489" t="s">
        <v>2570</v>
      </c>
      <c r="D46680" s="489" t="s">
        <v>6499</v>
      </c>
    </row>
    <row r="46681" spans="1:4">
      <c r="A46681" s="489" t="str">
        <f t="shared" si="729"/>
        <v>23A0600446訪問型サービス（独自）</v>
      </c>
      <c r="B46681" s="489" t="s">
        <v>2923</v>
      </c>
      <c r="C46681" s="489" t="s">
        <v>2571</v>
      </c>
      <c r="D46681" s="489" t="s">
        <v>6500</v>
      </c>
    </row>
    <row r="46682" spans="1:4">
      <c r="A46682" s="489" t="str">
        <f t="shared" si="729"/>
        <v>23A0600446訪問型サービス（独自／定率）</v>
      </c>
      <c r="B46682" s="489" t="s">
        <v>2923</v>
      </c>
      <c r="C46682" s="489" t="s">
        <v>2568</v>
      </c>
      <c r="D46682" s="489" t="s">
        <v>6500</v>
      </c>
    </row>
    <row r="46683" spans="1:4">
      <c r="A46683" s="489" t="str">
        <f t="shared" si="729"/>
        <v>23A0600461通所型サービス（独自）</v>
      </c>
      <c r="B46683" s="489" t="s">
        <v>2924</v>
      </c>
      <c r="C46683" s="489" t="s">
        <v>2570</v>
      </c>
      <c r="D46683" s="489" t="s">
        <v>12539</v>
      </c>
    </row>
    <row r="46684" spans="1:4">
      <c r="A46684" s="489" t="str">
        <f t="shared" si="729"/>
        <v>23A0600487訪問型サービス（独自）</v>
      </c>
      <c r="B46684" s="489" t="s">
        <v>2925</v>
      </c>
      <c r="C46684" s="489" t="s">
        <v>2571</v>
      </c>
      <c r="D46684" s="489" t="s">
        <v>6502</v>
      </c>
    </row>
    <row r="46685" spans="1:4">
      <c r="A46685" s="489" t="str">
        <f t="shared" si="729"/>
        <v>23A0600487訪問型サービス（独自／定率）</v>
      </c>
      <c r="B46685" s="489" t="s">
        <v>2925</v>
      </c>
      <c r="C46685" s="489" t="s">
        <v>2568</v>
      </c>
      <c r="D46685" s="489" t="s">
        <v>6502</v>
      </c>
    </row>
    <row r="46686" spans="1:4">
      <c r="A46686" s="489" t="str">
        <f t="shared" si="729"/>
        <v>23A0600495訪問型サービス（独自）</v>
      </c>
      <c r="B46686" s="489" t="s">
        <v>2926</v>
      </c>
      <c r="C46686" s="489" t="s">
        <v>2571</v>
      </c>
      <c r="D46686" s="489" t="s">
        <v>6510</v>
      </c>
    </row>
    <row r="46687" spans="1:4">
      <c r="A46687" s="489" t="str">
        <f t="shared" si="729"/>
        <v>23A0600503訪問型サービス（独自）</v>
      </c>
      <c r="B46687" s="489" t="s">
        <v>2927</v>
      </c>
      <c r="C46687" s="489" t="s">
        <v>2571</v>
      </c>
      <c r="D46687" s="489" t="s">
        <v>6511</v>
      </c>
    </row>
    <row r="46688" spans="1:4">
      <c r="A46688" s="489" t="str">
        <f t="shared" si="729"/>
        <v>23A0600503訪問型サービス（独自／定率）</v>
      </c>
      <c r="B46688" s="489" t="s">
        <v>2927</v>
      </c>
      <c r="C46688" s="489" t="s">
        <v>2568</v>
      </c>
      <c r="D46688" s="489" t="s">
        <v>6511</v>
      </c>
    </row>
    <row r="46689" spans="1:4">
      <c r="A46689" s="489" t="str">
        <f t="shared" si="729"/>
        <v>23A0600511訪問型サービス（独自）</v>
      </c>
      <c r="B46689" s="489" t="s">
        <v>2928</v>
      </c>
      <c r="C46689" s="489" t="s">
        <v>2571</v>
      </c>
      <c r="D46689" s="489" t="s">
        <v>4563</v>
      </c>
    </row>
    <row r="46690" spans="1:4">
      <c r="A46690" s="489" t="str">
        <f t="shared" si="729"/>
        <v>23A0600529訪問型サービス（独自）</v>
      </c>
      <c r="B46690" s="489" t="s">
        <v>2929</v>
      </c>
      <c r="C46690" s="489" t="s">
        <v>2571</v>
      </c>
      <c r="D46690" s="489" t="s">
        <v>6514</v>
      </c>
    </row>
    <row r="46691" spans="1:4">
      <c r="A46691" s="489" t="str">
        <f t="shared" si="729"/>
        <v>23A0600537通所型サービス（独自／定率）</v>
      </c>
      <c r="B46691" s="489" t="s">
        <v>2930</v>
      </c>
      <c r="C46691" s="489" t="s">
        <v>2567</v>
      </c>
      <c r="D46691" s="489" t="s">
        <v>13705</v>
      </c>
    </row>
    <row r="46692" spans="1:4">
      <c r="A46692" s="489" t="str">
        <f t="shared" si="729"/>
        <v>23A0600545訪問型サービス（独自）</v>
      </c>
      <c r="B46692" s="489" t="s">
        <v>2931</v>
      </c>
      <c r="C46692" s="489" t="s">
        <v>2571</v>
      </c>
      <c r="D46692" s="489" t="s">
        <v>6515</v>
      </c>
    </row>
    <row r="46693" spans="1:4">
      <c r="A46693" s="489" t="str">
        <f t="shared" si="729"/>
        <v>23A0600545訪問型サービス（独自／定率）</v>
      </c>
      <c r="B46693" s="489" t="s">
        <v>2931</v>
      </c>
      <c r="C46693" s="489" t="s">
        <v>2568</v>
      </c>
      <c r="D46693" s="489" t="s">
        <v>6515</v>
      </c>
    </row>
    <row r="46694" spans="1:4">
      <c r="A46694" s="489" t="str">
        <f t="shared" si="729"/>
        <v>23A0600560通所型サービス（独自／定率）</v>
      </c>
      <c r="B46694" s="489" t="s">
        <v>2932</v>
      </c>
      <c r="C46694" s="489" t="s">
        <v>2567</v>
      </c>
      <c r="D46694" s="489" t="s">
        <v>12542</v>
      </c>
    </row>
    <row r="46695" spans="1:4">
      <c r="A46695" s="489" t="str">
        <f t="shared" si="729"/>
        <v>23A0600578訪問型サービス（独自）</v>
      </c>
      <c r="B46695" s="489" t="s">
        <v>2933</v>
      </c>
      <c r="C46695" s="489" t="s">
        <v>2571</v>
      </c>
      <c r="D46695" s="489" t="s">
        <v>6517</v>
      </c>
    </row>
    <row r="46696" spans="1:4">
      <c r="A46696" s="489" t="str">
        <f t="shared" si="729"/>
        <v>23A0600594通所型サービス（独自／定率）</v>
      </c>
      <c r="B46696" s="489" t="s">
        <v>2934</v>
      </c>
      <c r="C46696" s="489" t="s">
        <v>2567</v>
      </c>
      <c r="D46696" s="489" t="s">
        <v>13706</v>
      </c>
    </row>
    <row r="46697" spans="1:4">
      <c r="A46697" s="489" t="str">
        <f t="shared" si="729"/>
        <v>23A0600610通所型サービス（独自／定率）</v>
      </c>
      <c r="B46697" s="489" t="s">
        <v>2935</v>
      </c>
      <c r="C46697" s="489" t="s">
        <v>2567</v>
      </c>
      <c r="D46697" s="489" t="s">
        <v>6472</v>
      </c>
    </row>
    <row r="46698" spans="1:4">
      <c r="A46698" s="489" t="str">
        <f t="shared" si="729"/>
        <v>23A0600628訪問型サービス（独自）</v>
      </c>
      <c r="B46698" s="489" t="s">
        <v>2936</v>
      </c>
      <c r="C46698" s="489" t="s">
        <v>2571</v>
      </c>
      <c r="D46698" s="489" t="s">
        <v>6520</v>
      </c>
    </row>
    <row r="46699" spans="1:4">
      <c r="A46699" s="489" t="str">
        <f t="shared" si="729"/>
        <v>23A0600636訪問型サービス（独自）</v>
      </c>
      <c r="B46699" s="489" t="s">
        <v>2937</v>
      </c>
      <c r="C46699" s="489" t="s">
        <v>2571</v>
      </c>
      <c r="D46699" s="489" t="s">
        <v>6521</v>
      </c>
    </row>
    <row r="46700" spans="1:4">
      <c r="A46700" s="489" t="str">
        <f t="shared" si="729"/>
        <v>23A0600636訪問型サービス（独自／定率）</v>
      </c>
      <c r="B46700" s="489" t="s">
        <v>2937</v>
      </c>
      <c r="C46700" s="489" t="s">
        <v>2568</v>
      </c>
      <c r="D46700" s="489" t="s">
        <v>6521</v>
      </c>
    </row>
    <row r="46701" spans="1:4">
      <c r="A46701" s="489" t="str">
        <f t="shared" si="729"/>
        <v>23A0600644通所型サービス（独自）</v>
      </c>
      <c r="B46701" s="489" t="s">
        <v>2938</v>
      </c>
      <c r="C46701" s="489" t="s">
        <v>2570</v>
      </c>
      <c r="D46701" s="489" t="s">
        <v>6481</v>
      </c>
    </row>
    <row r="46702" spans="1:4">
      <c r="A46702" s="489" t="str">
        <f t="shared" si="729"/>
        <v>23A0600644通所型サービス（独自／定率）</v>
      </c>
      <c r="B46702" s="489" t="s">
        <v>2938</v>
      </c>
      <c r="C46702" s="489" t="s">
        <v>2567</v>
      </c>
      <c r="D46702" s="489" t="s">
        <v>6481</v>
      </c>
    </row>
    <row r="46703" spans="1:4">
      <c r="A46703" s="489" t="str">
        <f t="shared" si="729"/>
        <v>23A0600669訪問型サービス（独自）</v>
      </c>
      <c r="B46703" s="489" t="s">
        <v>2939</v>
      </c>
      <c r="C46703" s="489" t="s">
        <v>2571</v>
      </c>
      <c r="D46703" s="489" t="s">
        <v>6524</v>
      </c>
    </row>
    <row r="46704" spans="1:4">
      <c r="A46704" s="489" t="str">
        <f t="shared" si="729"/>
        <v>23A0600669訪問型サービス（独自／定率）</v>
      </c>
      <c r="B46704" s="489" t="s">
        <v>2939</v>
      </c>
      <c r="C46704" s="489" t="s">
        <v>2568</v>
      </c>
      <c r="D46704" s="489" t="s">
        <v>6524</v>
      </c>
    </row>
    <row r="46705" spans="1:4">
      <c r="A46705" s="489" t="str">
        <f t="shared" si="729"/>
        <v>23A0600677訪問型サービス（独自）</v>
      </c>
      <c r="B46705" s="489" t="s">
        <v>2940</v>
      </c>
      <c r="C46705" s="489" t="s">
        <v>2571</v>
      </c>
      <c r="D46705" s="489" t="s">
        <v>6526</v>
      </c>
    </row>
    <row r="46706" spans="1:4">
      <c r="A46706" s="489" t="str">
        <f t="shared" si="729"/>
        <v>23A0600685訪問型サービス（独自）</v>
      </c>
      <c r="B46706" s="489" t="s">
        <v>2941</v>
      </c>
      <c r="C46706" s="489" t="s">
        <v>2571</v>
      </c>
      <c r="D46706" s="489" t="s">
        <v>6527</v>
      </c>
    </row>
    <row r="46707" spans="1:4">
      <c r="A46707" s="489" t="str">
        <f t="shared" si="729"/>
        <v>23A0600693通所型サービス（独自／定率）</v>
      </c>
      <c r="B46707" s="489" t="s">
        <v>2942</v>
      </c>
      <c r="C46707" s="489" t="s">
        <v>2567</v>
      </c>
      <c r="D46707" s="489" t="s">
        <v>13707</v>
      </c>
    </row>
    <row r="46708" spans="1:4">
      <c r="A46708" s="489" t="str">
        <f t="shared" si="729"/>
        <v>23A0600701訪問型サービス（独自）</v>
      </c>
      <c r="B46708" s="489" t="s">
        <v>2943</v>
      </c>
      <c r="C46708" s="489" t="s">
        <v>2571</v>
      </c>
      <c r="D46708" s="489" t="s">
        <v>6528</v>
      </c>
    </row>
    <row r="46709" spans="1:4">
      <c r="A46709" s="489" t="str">
        <f t="shared" si="729"/>
        <v>23A0600719通所型サービス（独自）</v>
      </c>
      <c r="B46709" s="489" t="s">
        <v>2944</v>
      </c>
      <c r="C46709" s="489" t="s">
        <v>2570</v>
      </c>
      <c r="D46709" s="489" t="s">
        <v>12544</v>
      </c>
    </row>
    <row r="46710" spans="1:4">
      <c r="A46710" s="489" t="str">
        <f t="shared" si="729"/>
        <v>23A0600727訪問型サービス（独自）</v>
      </c>
      <c r="B46710" s="489" t="s">
        <v>3909</v>
      </c>
      <c r="C46710" s="489" t="s">
        <v>2571</v>
      </c>
      <c r="D46710" s="489" t="s">
        <v>6530</v>
      </c>
    </row>
    <row r="46711" spans="1:4">
      <c r="A46711" s="489" t="str">
        <f t="shared" si="729"/>
        <v>23A0600735訪問型サービス（独自）</v>
      </c>
      <c r="B46711" s="489" t="s">
        <v>3910</v>
      </c>
      <c r="C46711" s="489" t="s">
        <v>2571</v>
      </c>
      <c r="D46711" s="489" t="s">
        <v>6531</v>
      </c>
    </row>
    <row r="46712" spans="1:4">
      <c r="A46712" s="489" t="str">
        <f t="shared" si="729"/>
        <v>23A0700014訪問型サービス（独自／定率）</v>
      </c>
      <c r="B46712" s="489" t="s">
        <v>2945</v>
      </c>
      <c r="C46712" s="489" t="s">
        <v>2568</v>
      </c>
      <c r="D46712" s="489" t="s">
        <v>6532</v>
      </c>
    </row>
    <row r="46713" spans="1:4">
      <c r="A46713" s="489" t="str">
        <f t="shared" si="729"/>
        <v>23A0700022訪問型サービス（独自／定率）</v>
      </c>
      <c r="B46713" s="489" t="s">
        <v>2946</v>
      </c>
      <c r="C46713" s="489" t="s">
        <v>2568</v>
      </c>
      <c r="D46713" s="489" t="s">
        <v>6544</v>
      </c>
    </row>
    <row r="46714" spans="1:4">
      <c r="A46714" s="489" t="str">
        <f t="shared" si="729"/>
        <v>23A0700055訪問型サービス（独自／定率）</v>
      </c>
      <c r="B46714" s="489" t="s">
        <v>2947</v>
      </c>
      <c r="C46714" s="489" t="s">
        <v>2568</v>
      </c>
      <c r="D46714" s="489" t="s">
        <v>6578</v>
      </c>
    </row>
    <row r="46715" spans="1:4">
      <c r="A46715" s="489" t="str">
        <f t="shared" si="729"/>
        <v>23A0700105通所型サービス（独自）</v>
      </c>
      <c r="B46715" s="489" t="s">
        <v>2948</v>
      </c>
      <c r="C46715" s="489" t="s">
        <v>2570</v>
      </c>
      <c r="D46715" s="489" t="s">
        <v>6592</v>
      </c>
    </row>
    <row r="46716" spans="1:4">
      <c r="A46716" s="489" t="str">
        <f t="shared" si="729"/>
        <v>23A0700113訪問型サービス（独自）</v>
      </c>
      <c r="B46716" s="489" t="s">
        <v>2949</v>
      </c>
      <c r="C46716" s="489" t="s">
        <v>2571</v>
      </c>
      <c r="D46716" s="489" t="s">
        <v>6593</v>
      </c>
    </row>
    <row r="46717" spans="1:4">
      <c r="A46717" s="489" t="str">
        <f t="shared" si="729"/>
        <v>23A0700113訪問型サービス（独自／定率）</v>
      </c>
      <c r="B46717" s="489" t="s">
        <v>2949</v>
      </c>
      <c r="C46717" s="489" t="s">
        <v>2568</v>
      </c>
      <c r="D46717" s="489" t="s">
        <v>6593</v>
      </c>
    </row>
    <row r="46718" spans="1:4">
      <c r="A46718" s="489" t="str">
        <f t="shared" si="729"/>
        <v>23A0700147通所型サービス（独自／定率）</v>
      </c>
      <c r="B46718" s="489" t="s">
        <v>2950</v>
      </c>
      <c r="C46718" s="489" t="s">
        <v>2567</v>
      </c>
      <c r="D46718" s="489" t="s">
        <v>13708</v>
      </c>
    </row>
    <row r="46719" spans="1:4">
      <c r="A46719" s="489" t="str">
        <f t="shared" si="729"/>
        <v>23A0700188通所型サービス（独自／定率）</v>
      </c>
      <c r="B46719" s="489" t="s">
        <v>2951</v>
      </c>
      <c r="C46719" s="489" t="s">
        <v>2567</v>
      </c>
      <c r="D46719" s="489" t="s">
        <v>13709</v>
      </c>
    </row>
    <row r="46720" spans="1:4">
      <c r="A46720" s="489" t="str">
        <f t="shared" si="729"/>
        <v>23A0700212訪問型サービス（独自）</v>
      </c>
      <c r="B46720" s="489" t="s">
        <v>2952</v>
      </c>
      <c r="C46720" s="489" t="s">
        <v>2571</v>
      </c>
      <c r="D46720" s="489" t="s">
        <v>6596</v>
      </c>
    </row>
    <row r="46721" spans="1:4">
      <c r="A46721" s="489" t="str">
        <f t="shared" si="729"/>
        <v>23A0700246通所型サービス（独自／定率）</v>
      </c>
      <c r="B46721" s="489" t="s">
        <v>2953</v>
      </c>
      <c r="C46721" s="489" t="s">
        <v>2567</v>
      </c>
      <c r="D46721" s="489" t="s">
        <v>13710</v>
      </c>
    </row>
    <row r="46722" spans="1:4">
      <c r="A46722" s="489" t="str">
        <f t="shared" ref="A46722:A46785" si="730">B46722&amp;C46722</f>
        <v>23A0700253訪問型サービス（独自）</v>
      </c>
      <c r="B46722" s="489" t="s">
        <v>2954</v>
      </c>
      <c r="C46722" s="489" t="s">
        <v>2571</v>
      </c>
      <c r="D46722" s="489" t="s">
        <v>6598</v>
      </c>
    </row>
    <row r="46723" spans="1:4">
      <c r="A46723" s="489" t="str">
        <f t="shared" si="730"/>
        <v>23A0700253訪問型サービス（独自／定率）</v>
      </c>
      <c r="B46723" s="489" t="s">
        <v>2954</v>
      </c>
      <c r="C46723" s="489" t="s">
        <v>2568</v>
      </c>
      <c r="D46723" s="489" t="s">
        <v>6598</v>
      </c>
    </row>
    <row r="46724" spans="1:4">
      <c r="A46724" s="489" t="str">
        <f t="shared" si="730"/>
        <v>23A0700279訪問型サービス（独自／定率）</v>
      </c>
      <c r="B46724" s="489" t="s">
        <v>2955</v>
      </c>
      <c r="C46724" s="489" t="s">
        <v>2568</v>
      </c>
      <c r="D46724" s="489" t="s">
        <v>6571</v>
      </c>
    </row>
    <row r="46725" spans="1:4">
      <c r="A46725" s="489" t="str">
        <f t="shared" si="730"/>
        <v>23A0700287訪問型サービス（独自／定率）</v>
      </c>
      <c r="B46725" s="489" t="s">
        <v>2956</v>
      </c>
      <c r="C46725" s="489" t="s">
        <v>2568</v>
      </c>
      <c r="D46725" s="489" t="s">
        <v>6555</v>
      </c>
    </row>
    <row r="46726" spans="1:4">
      <c r="A46726" s="489" t="str">
        <f t="shared" si="730"/>
        <v>23A0700295通所型サービス（独自）</v>
      </c>
      <c r="B46726" s="489" t="s">
        <v>2957</v>
      </c>
      <c r="C46726" s="489" t="s">
        <v>2570</v>
      </c>
      <c r="D46726" s="489" t="s">
        <v>12556</v>
      </c>
    </row>
    <row r="46727" spans="1:4">
      <c r="A46727" s="489" t="str">
        <f t="shared" si="730"/>
        <v>23A0700329通所型サービス（独自）</v>
      </c>
      <c r="B46727" s="489" t="s">
        <v>2958</v>
      </c>
      <c r="C46727" s="489" t="s">
        <v>2570</v>
      </c>
      <c r="D46727" s="489" t="s">
        <v>12557</v>
      </c>
    </row>
    <row r="46728" spans="1:4">
      <c r="A46728" s="489" t="str">
        <f t="shared" si="730"/>
        <v>23A0700378訪問型サービス（独自）</v>
      </c>
      <c r="B46728" s="489" t="s">
        <v>2959</v>
      </c>
      <c r="C46728" s="489" t="s">
        <v>2571</v>
      </c>
      <c r="D46728" s="489" t="s">
        <v>6601</v>
      </c>
    </row>
    <row r="46729" spans="1:4">
      <c r="A46729" s="489" t="str">
        <f t="shared" si="730"/>
        <v>23A0700386訪問型サービス（独自／定率）</v>
      </c>
      <c r="B46729" s="489" t="s">
        <v>2960</v>
      </c>
      <c r="C46729" s="489" t="s">
        <v>2568</v>
      </c>
      <c r="D46729" s="489" t="s">
        <v>6534</v>
      </c>
    </row>
    <row r="46730" spans="1:4">
      <c r="A46730" s="489" t="str">
        <f t="shared" si="730"/>
        <v>23A0700394通所型サービス（独自）</v>
      </c>
      <c r="B46730" s="489" t="s">
        <v>2961</v>
      </c>
      <c r="C46730" s="489" t="s">
        <v>2570</v>
      </c>
      <c r="D46730" s="489" t="s">
        <v>6628</v>
      </c>
    </row>
    <row r="46731" spans="1:4">
      <c r="A46731" s="489" t="str">
        <f t="shared" si="730"/>
        <v>23A0700402通所型サービス（独自）</v>
      </c>
      <c r="B46731" s="489" t="s">
        <v>2962</v>
      </c>
      <c r="C46731" s="489" t="s">
        <v>2570</v>
      </c>
      <c r="D46731" s="489" t="s">
        <v>6604</v>
      </c>
    </row>
    <row r="46732" spans="1:4">
      <c r="A46732" s="489" t="str">
        <f t="shared" si="730"/>
        <v>23A0700410訪問型サービス（独自）</v>
      </c>
      <c r="B46732" s="489" t="s">
        <v>2963</v>
      </c>
      <c r="C46732" s="489" t="s">
        <v>2571</v>
      </c>
      <c r="D46732" s="489" t="s">
        <v>6605</v>
      </c>
    </row>
    <row r="46733" spans="1:4">
      <c r="A46733" s="489" t="str">
        <f t="shared" si="730"/>
        <v>23A0700428訪問型サービス（独自）</v>
      </c>
      <c r="B46733" s="489" t="s">
        <v>2964</v>
      </c>
      <c r="C46733" s="489" t="s">
        <v>2571</v>
      </c>
      <c r="D46733" s="489" t="s">
        <v>6608</v>
      </c>
    </row>
    <row r="46734" spans="1:4">
      <c r="A46734" s="489" t="str">
        <f t="shared" si="730"/>
        <v>23A0700428訪問型サービス（独自／定率）</v>
      </c>
      <c r="B46734" s="489" t="s">
        <v>2964</v>
      </c>
      <c r="C46734" s="489" t="s">
        <v>2568</v>
      </c>
      <c r="D46734" s="489" t="s">
        <v>6608</v>
      </c>
    </row>
    <row r="46735" spans="1:4">
      <c r="A46735" s="489" t="str">
        <f t="shared" si="730"/>
        <v>23A0700444訪問型サービス（独自）</v>
      </c>
      <c r="B46735" s="489" t="s">
        <v>2965</v>
      </c>
      <c r="C46735" s="489" t="s">
        <v>2571</v>
      </c>
      <c r="D46735" s="489" t="s">
        <v>6610</v>
      </c>
    </row>
    <row r="46736" spans="1:4">
      <c r="A46736" s="489" t="str">
        <f t="shared" si="730"/>
        <v>23A0700444訪問型サービス（独自／定率）</v>
      </c>
      <c r="B46736" s="489" t="s">
        <v>2965</v>
      </c>
      <c r="C46736" s="489" t="s">
        <v>2568</v>
      </c>
      <c r="D46736" s="489" t="s">
        <v>6610</v>
      </c>
    </row>
    <row r="46737" spans="1:4">
      <c r="A46737" s="489" t="str">
        <f t="shared" si="730"/>
        <v>23A0700469通所型サービス（独自）</v>
      </c>
      <c r="B46737" s="489" t="s">
        <v>2966</v>
      </c>
      <c r="C46737" s="489" t="s">
        <v>2570</v>
      </c>
      <c r="D46737" s="489" t="s">
        <v>12559</v>
      </c>
    </row>
    <row r="46738" spans="1:4">
      <c r="A46738" s="489" t="str">
        <f t="shared" si="730"/>
        <v>23A0700501訪問型サービス（独自）</v>
      </c>
      <c r="B46738" s="489" t="s">
        <v>2967</v>
      </c>
      <c r="C46738" s="489" t="s">
        <v>2571</v>
      </c>
      <c r="D46738" s="489" t="s">
        <v>6615</v>
      </c>
    </row>
    <row r="46739" spans="1:4">
      <c r="A46739" s="489" t="str">
        <f t="shared" si="730"/>
        <v>23A0700519訪問型サービス（独自）</v>
      </c>
      <c r="B46739" s="489" t="s">
        <v>2968</v>
      </c>
      <c r="C46739" s="489" t="s">
        <v>2571</v>
      </c>
      <c r="D46739" s="489" t="s">
        <v>6614</v>
      </c>
    </row>
    <row r="46740" spans="1:4">
      <c r="A46740" s="489" t="str">
        <f t="shared" si="730"/>
        <v>23A0700527訪問型サービス（独自）</v>
      </c>
      <c r="B46740" s="489" t="s">
        <v>2969</v>
      </c>
      <c r="C46740" s="489" t="s">
        <v>2571</v>
      </c>
      <c r="D46740" s="489" t="s">
        <v>6616</v>
      </c>
    </row>
    <row r="46741" spans="1:4">
      <c r="A46741" s="489" t="str">
        <f t="shared" si="730"/>
        <v>23A0700527訪問型サービス（独自／定率）</v>
      </c>
      <c r="B46741" s="489" t="s">
        <v>2969</v>
      </c>
      <c r="C46741" s="489" t="s">
        <v>2568</v>
      </c>
      <c r="D46741" s="489" t="s">
        <v>6616</v>
      </c>
    </row>
    <row r="46742" spans="1:4">
      <c r="A46742" s="489" t="str">
        <f t="shared" si="730"/>
        <v>23A0700535通所型サービス（独自）</v>
      </c>
      <c r="B46742" s="489" t="s">
        <v>2970</v>
      </c>
      <c r="C46742" s="489" t="s">
        <v>2570</v>
      </c>
      <c r="D46742" s="489" t="s">
        <v>12560</v>
      </c>
    </row>
    <row r="46743" spans="1:4">
      <c r="A46743" s="489" t="str">
        <f t="shared" si="730"/>
        <v>23A0700543訪問型サービス（独自）</v>
      </c>
      <c r="B46743" s="489" t="s">
        <v>2971</v>
      </c>
      <c r="C46743" s="489" t="s">
        <v>2571</v>
      </c>
      <c r="D46743" s="489" t="s">
        <v>6621</v>
      </c>
    </row>
    <row r="46744" spans="1:4">
      <c r="A46744" s="489" t="str">
        <f t="shared" si="730"/>
        <v>23A0700550通所型サービス（独自）</v>
      </c>
      <c r="B46744" s="489" t="s">
        <v>2972</v>
      </c>
      <c r="C46744" s="489" t="s">
        <v>2570</v>
      </c>
      <c r="D46744" s="489" t="s">
        <v>6622</v>
      </c>
    </row>
    <row r="46745" spans="1:4">
      <c r="A46745" s="489" t="str">
        <f t="shared" si="730"/>
        <v>23A0700576訪問型サービス（独自）</v>
      </c>
      <c r="B46745" s="489" t="s">
        <v>2973</v>
      </c>
      <c r="C46745" s="489" t="s">
        <v>2571</v>
      </c>
      <c r="D46745" s="489" t="s">
        <v>6623</v>
      </c>
    </row>
    <row r="46746" spans="1:4">
      <c r="A46746" s="489" t="str">
        <f t="shared" si="730"/>
        <v>23A0700576訪問型サービス（独自／定率）</v>
      </c>
      <c r="B46746" s="489" t="s">
        <v>2973</v>
      </c>
      <c r="C46746" s="489" t="s">
        <v>2568</v>
      </c>
      <c r="D46746" s="489" t="s">
        <v>6623</v>
      </c>
    </row>
    <row r="46747" spans="1:4">
      <c r="A46747" s="489" t="str">
        <f t="shared" si="730"/>
        <v>23A0700584通所型サービス（独自）</v>
      </c>
      <c r="B46747" s="489" t="s">
        <v>2974</v>
      </c>
      <c r="C46747" s="489" t="s">
        <v>2570</v>
      </c>
      <c r="D46747" s="489" t="s">
        <v>6625</v>
      </c>
    </row>
    <row r="46748" spans="1:4">
      <c r="A46748" s="489" t="str">
        <f t="shared" si="730"/>
        <v>23A0700592通所型サービス（独自）</v>
      </c>
      <c r="B46748" s="489" t="s">
        <v>2975</v>
      </c>
      <c r="C46748" s="489" t="s">
        <v>2570</v>
      </c>
      <c r="D46748" s="489" t="s">
        <v>6634</v>
      </c>
    </row>
    <row r="46749" spans="1:4">
      <c r="A46749" s="489" t="str">
        <f t="shared" si="730"/>
        <v>23A0700600訪問型サービス（独自）</v>
      </c>
      <c r="B46749" s="489" t="s">
        <v>2976</v>
      </c>
      <c r="C46749" s="489" t="s">
        <v>2571</v>
      </c>
      <c r="D46749" s="489" t="s">
        <v>6627</v>
      </c>
    </row>
    <row r="46750" spans="1:4">
      <c r="A46750" s="489" t="str">
        <f t="shared" si="730"/>
        <v>23A0700626通所型サービス（独自）</v>
      </c>
      <c r="B46750" s="489" t="s">
        <v>2977</v>
      </c>
      <c r="C46750" s="489" t="s">
        <v>2570</v>
      </c>
      <c r="D46750" s="489" t="s">
        <v>12562</v>
      </c>
    </row>
    <row r="46751" spans="1:4">
      <c r="A46751" s="489" t="str">
        <f t="shared" si="730"/>
        <v>23A0700634訪問型サービス（独自）</v>
      </c>
      <c r="B46751" s="489" t="s">
        <v>2978</v>
      </c>
      <c r="C46751" s="489" t="s">
        <v>2571</v>
      </c>
      <c r="D46751" s="489" t="s">
        <v>6629</v>
      </c>
    </row>
    <row r="46752" spans="1:4">
      <c r="A46752" s="489" t="str">
        <f t="shared" si="730"/>
        <v>23A0700634訪問型サービス（独自／定率）</v>
      </c>
      <c r="B46752" s="489" t="s">
        <v>2978</v>
      </c>
      <c r="C46752" s="489" t="s">
        <v>2568</v>
      </c>
      <c r="D46752" s="489" t="s">
        <v>6629</v>
      </c>
    </row>
    <row r="46753" spans="1:4">
      <c r="A46753" s="489" t="str">
        <f t="shared" si="730"/>
        <v>23A0700642通所型サービス（独自）</v>
      </c>
      <c r="B46753" s="489" t="s">
        <v>2979</v>
      </c>
      <c r="C46753" s="489" t="s">
        <v>2570</v>
      </c>
      <c r="D46753" s="489" t="s">
        <v>12563</v>
      </c>
    </row>
    <row r="46754" spans="1:4">
      <c r="A46754" s="489" t="str">
        <f t="shared" si="730"/>
        <v>23A0700659訪問型サービス（独自）</v>
      </c>
      <c r="B46754" s="489" t="s">
        <v>2980</v>
      </c>
      <c r="C46754" s="489" t="s">
        <v>2571</v>
      </c>
      <c r="D46754" s="489" t="s">
        <v>6626</v>
      </c>
    </row>
    <row r="46755" spans="1:4">
      <c r="A46755" s="489" t="str">
        <f t="shared" si="730"/>
        <v>23A0700659訪問型サービス（独自／定率）</v>
      </c>
      <c r="B46755" s="489" t="s">
        <v>2980</v>
      </c>
      <c r="C46755" s="489" t="s">
        <v>2568</v>
      </c>
      <c r="D46755" s="489" t="s">
        <v>6626</v>
      </c>
    </row>
    <row r="46756" spans="1:4">
      <c r="A46756" s="489" t="str">
        <f t="shared" si="730"/>
        <v>23A0700675訪問型サービス（独自）</v>
      </c>
      <c r="B46756" s="489" t="s">
        <v>2981</v>
      </c>
      <c r="C46756" s="489" t="s">
        <v>2571</v>
      </c>
      <c r="D46756" s="489" t="s">
        <v>6630</v>
      </c>
    </row>
    <row r="46757" spans="1:4">
      <c r="A46757" s="489" t="str">
        <f t="shared" si="730"/>
        <v>23A0700683通所型サービス（独自／定率）</v>
      </c>
      <c r="B46757" s="489" t="s">
        <v>2982</v>
      </c>
      <c r="C46757" s="489" t="s">
        <v>2567</v>
      </c>
      <c r="D46757" s="489" t="s">
        <v>13711</v>
      </c>
    </row>
    <row r="46758" spans="1:4">
      <c r="A46758" s="489" t="str">
        <f t="shared" si="730"/>
        <v>23A0700691訪問型サービス（独自）</v>
      </c>
      <c r="B46758" s="489" t="s">
        <v>2983</v>
      </c>
      <c r="C46758" s="489" t="s">
        <v>2571</v>
      </c>
      <c r="D46758" s="489" t="s">
        <v>6632</v>
      </c>
    </row>
    <row r="46759" spans="1:4">
      <c r="A46759" s="489" t="str">
        <f t="shared" si="730"/>
        <v>23A0700709訪問型サービス（独自）</v>
      </c>
      <c r="B46759" s="489" t="s">
        <v>2984</v>
      </c>
      <c r="C46759" s="489" t="s">
        <v>2571</v>
      </c>
      <c r="D46759" s="489" t="s">
        <v>6635</v>
      </c>
    </row>
    <row r="46760" spans="1:4">
      <c r="A46760" s="489" t="str">
        <f t="shared" si="730"/>
        <v>23A0700709訪問型サービス（独自／定率）</v>
      </c>
      <c r="B46760" s="489" t="s">
        <v>2984</v>
      </c>
      <c r="C46760" s="489" t="s">
        <v>2568</v>
      </c>
      <c r="D46760" s="489" t="s">
        <v>6635</v>
      </c>
    </row>
    <row r="46761" spans="1:4">
      <c r="A46761" s="489" t="str">
        <f t="shared" si="730"/>
        <v>23A0700717通所型サービス（独自）</v>
      </c>
      <c r="B46761" s="489" t="s">
        <v>2985</v>
      </c>
      <c r="C46761" s="489" t="s">
        <v>2570</v>
      </c>
      <c r="D46761" s="489" t="s">
        <v>12564</v>
      </c>
    </row>
    <row r="46762" spans="1:4">
      <c r="A46762" s="489" t="str">
        <f t="shared" si="730"/>
        <v>23A0700733通所型サービス（独自）</v>
      </c>
      <c r="B46762" s="489" t="s">
        <v>2986</v>
      </c>
      <c r="C46762" s="489" t="s">
        <v>2570</v>
      </c>
      <c r="D46762" s="489" t="s">
        <v>12566</v>
      </c>
    </row>
    <row r="46763" spans="1:4">
      <c r="A46763" s="489" t="str">
        <f t="shared" si="730"/>
        <v>23A0800012訪問型サービス（独自／定率）</v>
      </c>
      <c r="B46763" s="489" t="s">
        <v>2987</v>
      </c>
      <c r="C46763" s="489" t="s">
        <v>2568</v>
      </c>
      <c r="D46763" s="489" t="s">
        <v>6645</v>
      </c>
    </row>
    <row r="46764" spans="1:4">
      <c r="A46764" s="489" t="str">
        <f t="shared" si="730"/>
        <v>23A0800038訪問型サービス（独自／定率）</v>
      </c>
      <c r="B46764" s="489" t="s">
        <v>2988</v>
      </c>
      <c r="C46764" s="489" t="s">
        <v>2568</v>
      </c>
      <c r="D46764" s="489" t="s">
        <v>6656</v>
      </c>
    </row>
    <row r="46765" spans="1:4">
      <c r="A46765" s="489" t="str">
        <f t="shared" si="730"/>
        <v>23A0800061訪問型サービス（独自／定率）</v>
      </c>
      <c r="B46765" s="489" t="s">
        <v>2989</v>
      </c>
      <c r="C46765" s="489" t="s">
        <v>2568</v>
      </c>
      <c r="D46765" s="489" t="s">
        <v>6673</v>
      </c>
    </row>
    <row r="46766" spans="1:4">
      <c r="A46766" s="489" t="str">
        <f t="shared" si="730"/>
        <v>23A0800079訪問型サービス（独自／定率）</v>
      </c>
      <c r="B46766" s="489" t="s">
        <v>2990</v>
      </c>
      <c r="C46766" s="489" t="s">
        <v>2568</v>
      </c>
      <c r="D46766" s="489" t="s">
        <v>6686</v>
      </c>
    </row>
    <row r="46767" spans="1:4">
      <c r="A46767" s="489" t="str">
        <f t="shared" si="730"/>
        <v>23A0800095通所型サービス（独自／定率）</v>
      </c>
      <c r="B46767" s="489" t="s">
        <v>2991</v>
      </c>
      <c r="C46767" s="489" t="s">
        <v>2567</v>
      </c>
      <c r="D46767" s="489" t="s">
        <v>13712</v>
      </c>
    </row>
    <row r="46768" spans="1:4">
      <c r="A46768" s="489" t="str">
        <f t="shared" si="730"/>
        <v>23A0800111通所型サービス（独自／定率）</v>
      </c>
      <c r="B46768" s="489" t="s">
        <v>2992</v>
      </c>
      <c r="C46768" s="489" t="s">
        <v>2567</v>
      </c>
      <c r="D46768" s="489" t="s">
        <v>6696</v>
      </c>
    </row>
    <row r="46769" spans="1:4">
      <c r="A46769" s="489" t="str">
        <f t="shared" si="730"/>
        <v>23A0800137訪問型サービス（独自）</v>
      </c>
      <c r="B46769" s="489" t="s">
        <v>2993</v>
      </c>
      <c r="C46769" s="489" t="s">
        <v>2571</v>
      </c>
      <c r="D46769" s="489" t="s">
        <v>6698</v>
      </c>
    </row>
    <row r="46770" spans="1:4">
      <c r="A46770" s="489" t="str">
        <f t="shared" si="730"/>
        <v>23A0800137訪問型サービス（独自／定率）</v>
      </c>
      <c r="B46770" s="489" t="s">
        <v>2993</v>
      </c>
      <c r="C46770" s="489" t="s">
        <v>2568</v>
      </c>
      <c r="D46770" s="489" t="s">
        <v>6698</v>
      </c>
    </row>
    <row r="46771" spans="1:4">
      <c r="A46771" s="489" t="str">
        <f t="shared" si="730"/>
        <v>23A0800152訪問型サービス（独自／定率）</v>
      </c>
      <c r="B46771" s="489" t="s">
        <v>2994</v>
      </c>
      <c r="C46771" s="489" t="s">
        <v>2568</v>
      </c>
      <c r="D46771" s="489" t="s">
        <v>6663</v>
      </c>
    </row>
    <row r="46772" spans="1:4">
      <c r="A46772" s="489" t="str">
        <f t="shared" si="730"/>
        <v>23A0800178通所型サービス（独自）</v>
      </c>
      <c r="B46772" s="489" t="s">
        <v>2995</v>
      </c>
      <c r="C46772" s="489" t="s">
        <v>2570</v>
      </c>
      <c r="D46772" s="489" t="s">
        <v>12574</v>
      </c>
    </row>
    <row r="46773" spans="1:4">
      <c r="A46773" s="489" t="str">
        <f t="shared" si="730"/>
        <v>23A0800210訪問型サービス（独自）</v>
      </c>
      <c r="B46773" s="489" t="s">
        <v>2996</v>
      </c>
      <c r="C46773" s="489" t="s">
        <v>2571</v>
      </c>
      <c r="D46773" s="489" t="s">
        <v>6700</v>
      </c>
    </row>
    <row r="46774" spans="1:4">
      <c r="A46774" s="489" t="str">
        <f t="shared" si="730"/>
        <v>23A0800228訪問型サービス（独自／定率）</v>
      </c>
      <c r="B46774" s="489" t="s">
        <v>2997</v>
      </c>
      <c r="C46774" s="489" t="s">
        <v>2568</v>
      </c>
      <c r="D46774" s="489" t="s">
        <v>6666</v>
      </c>
    </row>
    <row r="46775" spans="1:4">
      <c r="A46775" s="489" t="str">
        <f t="shared" si="730"/>
        <v>23A0800236訪問型サービス（独自／定率）</v>
      </c>
      <c r="B46775" s="489" t="s">
        <v>2998</v>
      </c>
      <c r="C46775" s="489" t="s">
        <v>2568</v>
      </c>
      <c r="D46775" s="489" t="s">
        <v>6684</v>
      </c>
    </row>
    <row r="46776" spans="1:4">
      <c r="A46776" s="489" t="str">
        <f t="shared" si="730"/>
        <v>23A0800244訪問型サービス（独自／定率）</v>
      </c>
      <c r="B46776" s="489" t="s">
        <v>2999</v>
      </c>
      <c r="C46776" s="489" t="s">
        <v>2568</v>
      </c>
      <c r="D46776" s="489" t="s">
        <v>6680</v>
      </c>
    </row>
    <row r="46777" spans="1:4">
      <c r="A46777" s="489" t="str">
        <f t="shared" si="730"/>
        <v>23A0800277通所型サービス（独自）</v>
      </c>
      <c r="B46777" s="489" t="s">
        <v>3000</v>
      </c>
      <c r="C46777" s="489" t="s">
        <v>2570</v>
      </c>
      <c r="D46777" s="489" t="s">
        <v>6662</v>
      </c>
    </row>
    <row r="46778" spans="1:4">
      <c r="A46778" s="489" t="str">
        <f t="shared" si="730"/>
        <v>23A0800293通所型サービス（独自）</v>
      </c>
      <c r="B46778" s="489" t="s">
        <v>3001</v>
      </c>
      <c r="C46778" s="489" t="s">
        <v>2570</v>
      </c>
      <c r="D46778" s="489" t="s">
        <v>6704</v>
      </c>
    </row>
    <row r="46779" spans="1:4">
      <c r="A46779" s="489" t="str">
        <f t="shared" si="730"/>
        <v>23A0800301訪問型サービス（独自）</v>
      </c>
      <c r="B46779" s="489" t="s">
        <v>3002</v>
      </c>
      <c r="C46779" s="489" t="s">
        <v>2571</v>
      </c>
      <c r="D46779" s="489" t="s">
        <v>6705</v>
      </c>
    </row>
    <row r="46780" spans="1:4">
      <c r="A46780" s="489" t="str">
        <f t="shared" si="730"/>
        <v>23A0800327通所型サービス（独自）</v>
      </c>
      <c r="B46780" s="489" t="s">
        <v>3003</v>
      </c>
      <c r="C46780" s="489" t="s">
        <v>2570</v>
      </c>
      <c r="D46780" s="489" t="s">
        <v>12577</v>
      </c>
    </row>
    <row r="46781" spans="1:4">
      <c r="A46781" s="489" t="str">
        <f t="shared" si="730"/>
        <v>23A0800376通所型サービス（独自）</v>
      </c>
      <c r="B46781" s="489" t="s">
        <v>3004</v>
      </c>
      <c r="C46781" s="489" t="s">
        <v>2570</v>
      </c>
      <c r="D46781" s="489" t="s">
        <v>12578</v>
      </c>
    </row>
    <row r="46782" spans="1:4">
      <c r="A46782" s="489" t="str">
        <f t="shared" si="730"/>
        <v>23A0800384訪問型サービス（独自）</v>
      </c>
      <c r="B46782" s="489" t="s">
        <v>3005</v>
      </c>
      <c r="C46782" s="489" t="s">
        <v>2571</v>
      </c>
      <c r="D46782" s="489" t="s">
        <v>6707</v>
      </c>
    </row>
    <row r="46783" spans="1:4">
      <c r="A46783" s="489" t="str">
        <f t="shared" si="730"/>
        <v>23A0800384訪問型サービス（独自／定率）</v>
      </c>
      <c r="B46783" s="489" t="s">
        <v>3005</v>
      </c>
      <c r="C46783" s="489" t="s">
        <v>2568</v>
      </c>
      <c r="D46783" s="489" t="s">
        <v>6707</v>
      </c>
    </row>
    <row r="46784" spans="1:4">
      <c r="A46784" s="489" t="str">
        <f t="shared" si="730"/>
        <v>23A0800400訪問型サービス（独自）</v>
      </c>
      <c r="B46784" s="489" t="s">
        <v>3006</v>
      </c>
      <c r="C46784" s="489" t="s">
        <v>2571</v>
      </c>
      <c r="D46784" s="489" t="s">
        <v>6709</v>
      </c>
    </row>
    <row r="46785" spans="1:4">
      <c r="A46785" s="489" t="str">
        <f t="shared" si="730"/>
        <v>23A0800418通所型サービス（独自）</v>
      </c>
      <c r="B46785" s="489" t="s">
        <v>3007</v>
      </c>
      <c r="C46785" s="489" t="s">
        <v>2570</v>
      </c>
      <c r="D46785" s="489" t="s">
        <v>6710</v>
      </c>
    </row>
    <row r="46786" spans="1:4">
      <c r="A46786" s="489" t="str">
        <f t="shared" ref="A46786:A46849" si="731">B46786&amp;C46786</f>
        <v>23A0800426訪問型サービス（独自）</v>
      </c>
      <c r="B46786" s="489" t="s">
        <v>3008</v>
      </c>
      <c r="C46786" s="489" t="s">
        <v>2571</v>
      </c>
      <c r="D46786" s="489" t="s">
        <v>6711</v>
      </c>
    </row>
    <row r="46787" spans="1:4">
      <c r="A46787" s="489" t="str">
        <f t="shared" si="731"/>
        <v>23A0800442訪問型サービス（独自）</v>
      </c>
      <c r="B46787" s="489" t="s">
        <v>3009</v>
      </c>
      <c r="C46787" s="489" t="s">
        <v>2571</v>
      </c>
      <c r="D46787" s="489" t="s">
        <v>6716</v>
      </c>
    </row>
    <row r="46788" spans="1:4">
      <c r="A46788" s="489" t="str">
        <f t="shared" si="731"/>
        <v>23A0800459訪問型サービス（独自）</v>
      </c>
      <c r="B46788" s="489" t="s">
        <v>3010</v>
      </c>
      <c r="C46788" s="489" t="s">
        <v>2571</v>
      </c>
      <c r="D46788" s="489" t="s">
        <v>6717</v>
      </c>
    </row>
    <row r="46789" spans="1:4">
      <c r="A46789" s="489" t="str">
        <f t="shared" si="731"/>
        <v>23A0800459訪問型サービス（独自／定率）</v>
      </c>
      <c r="B46789" s="489" t="s">
        <v>3010</v>
      </c>
      <c r="C46789" s="489" t="s">
        <v>2568</v>
      </c>
      <c r="D46789" s="489" t="s">
        <v>6717</v>
      </c>
    </row>
    <row r="46790" spans="1:4">
      <c r="A46790" s="489" t="str">
        <f t="shared" si="731"/>
        <v>23A0800475訪問型サービス（独自）</v>
      </c>
      <c r="B46790" s="489" t="s">
        <v>3011</v>
      </c>
      <c r="C46790" s="489" t="s">
        <v>2571</v>
      </c>
      <c r="D46790" s="489" t="s">
        <v>6719</v>
      </c>
    </row>
    <row r="46791" spans="1:4">
      <c r="A46791" s="489" t="str">
        <f t="shared" si="731"/>
        <v>23A0800475訪問型サービス（独自／定率）</v>
      </c>
      <c r="B46791" s="489" t="s">
        <v>3011</v>
      </c>
      <c r="C46791" s="489" t="s">
        <v>2568</v>
      </c>
      <c r="D46791" s="489" t="s">
        <v>6719</v>
      </c>
    </row>
    <row r="46792" spans="1:4">
      <c r="A46792" s="489" t="str">
        <f t="shared" si="731"/>
        <v>23A0800483訪問型サービス（独自／定率）</v>
      </c>
      <c r="B46792" s="489" t="s">
        <v>3012</v>
      </c>
      <c r="C46792" s="489" t="s">
        <v>2568</v>
      </c>
      <c r="D46792" s="489" t="s">
        <v>6660</v>
      </c>
    </row>
    <row r="46793" spans="1:4">
      <c r="A46793" s="489" t="str">
        <f t="shared" si="731"/>
        <v>23A0800491訪問型サービス（独自）</v>
      </c>
      <c r="B46793" s="489" t="s">
        <v>3013</v>
      </c>
      <c r="C46793" s="489" t="s">
        <v>2571</v>
      </c>
      <c r="D46793" s="489" t="s">
        <v>6721</v>
      </c>
    </row>
    <row r="46794" spans="1:4">
      <c r="A46794" s="489" t="str">
        <f t="shared" si="731"/>
        <v>23A0800491訪問型サービス（独自／定率）</v>
      </c>
      <c r="B46794" s="489" t="s">
        <v>3013</v>
      </c>
      <c r="C46794" s="489" t="s">
        <v>2568</v>
      </c>
      <c r="D46794" s="489" t="s">
        <v>6721</v>
      </c>
    </row>
    <row r="46795" spans="1:4">
      <c r="A46795" s="489" t="str">
        <f t="shared" si="731"/>
        <v>23A0800509通所型サービス（独自）</v>
      </c>
      <c r="B46795" s="489" t="s">
        <v>3014</v>
      </c>
      <c r="C46795" s="489" t="s">
        <v>2570</v>
      </c>
      <c r="D46795" s="489" t="s">
        <v>12579</v>
      </c>
    </row>
    <row r="46796" spans="1:4">
      <c r="A46796" s="489" t="str">
        <f t="shared" si="731"/>
        <v>23A0800517通所型サービス（独自）</v>
      </c>
      <c r="B46796" s="489" t="s">
        <v>3015</v>
      </c>
      <c r="C46796" s="489" t="s">
        <v>2570</v>
      </c>
      <c r="D46796" s="489" t="s">
        <v>12580</v>
      </c>
    </row>
    <row r="46797" spans="1:4">
      <c r="A46797" s="489" t="str">
        <f t="shared" si="731"/>
        <v>23A0800525訪問型サービス（独自）</v>
      </c>
      <c r="B46797" s="489" t="s">
        <v>3016</v>
      </c>
      <c r="C46797" s="489" t="s">
        <v>2571</v>
      </c>
      <c r="D46797" s="489" t="s">
        <v>6723</v>
      </c>
    </row>
    <row r="46798" spans="1:4">
      <c r="A46798" s="489" t="str">
        <f t="shared" si="731"/>
        <v>23A0800533通所型サービス（独自）</v>
      </c>
      <c r="B46798" s="489" t="s">
        <v>3017</v>
      </c>
      <c r="C46798" s="489" t="s">
        <v>2570</v>
      </c>
      <c r="D46798" s="489" t="s">
        <v>6726</v>
      </c>
    </row>
    <row r="46799" spans="1:4">
      <c r="A46799" s="489" t="str">
        <f t="shared" si="731"/>
        <v>23A0800541通所型サービス（独自）</v>
      </c>
      <c r="B46799" s="489" t="s">
        <v>3018</v>
      </c>
      <c r="C46799" s="489" t="s">
        <v>2570</v>
      </c>
      <c r="D46799" s="489" t="s">
        <v>12582</v>
      </c>
    </row>
    <row r="46800" spans="1:4">
      <c r="A46800" s="489" t="str">
        <f t="shared" si="731"/>
        <v>23A0800558訪問型サービス（独自）</v>
      </c>
      <c r="B46800" s="489" t="s">
        <v>3019</v>
      </c>
      <c r="C46800" s="489" t="s">
        <v>2571</v>
      </c>
      <c r="D46800" s="489" t="s">
        <v>6730</v>
      </c>
    </row>
    <row r="46801" spans="1:4">
      <c r="A46801" s="489" t="str">
        <f t="shared" si="731"/>
        <v>23A0800558訪問型サービス（独自／定率）</v>
      </c>
      <c r="B46801" s="489" t="s">
        <v>3019</v>
      </c>
      <c r="C46801" s="489" t="s">
        <v>2568</v>
      </c>
      <c r="D46801" s="489" t="s">
        <v>6730</v>
      </c>
    </row>
    <row r="46802" spans="1:4">
      <c r="A46802" s="489" t="str">
        <f t="shared" si="731"/>
        <v>23A0800566通所型サービス（独自）</v>
      </c>
      <c r="B46802" s="489" t="s">
        <v>3020</v>
      </c>
      <c r="C46802" s="489" t="s">
        <v>2570</v>
      </c>
      <c r="D46802" s="489" t="s">
        <v>6732</v>
      </c>
    </row>
    <row r="46803" spans="1:4">
      <c r="A46803" s="489" t="str">
        <f t="shared" si="731"/>
        <v>23A0800574訪問型サービス（独自）</v>
      </c>
      <c r="B46803" s="489" t="s">
        <v>3021</v>
      </c>
      <c r="C46803" s="489" t="s">
        <v>2571</v>
      </c>
      <c r="D46803" s="489" t="s">
        <v>6725</v>
      </c>
    </row>
    <row r="46804" spans="1:4">
      <c r="A46804" s="489" t="str">
        <f t="shared" si="731"/>
        <v>23A0800582通所型サービス（独自／定率）</v>
      </c>
      <c r="B46804" s="489" t="s">
        <v>3022</v>
      </c>
      <c r="C46804" s="489" t="s">
        <v>2567</v>
      </c>
      <c r="D46804" s="489" t="s">
        <v>12583</v>
      </c>
    </row>
    <row r="46805" spans="1:4">
      <c r="A46805" s="489" t="str">
        <f t="shared" si="731"/>
        <v>23A0800590通所型サービス（独自）</v>
      </c>
      <c r="B46805" s="489" t="s">
        <v>3023</v>
      </c>
      <c r="C46805" s="489" t="s">
        <v>2570</v>
      </c>
      <c r="D46805" s="489" t="s">
        <v>6736</v>
      </c>
    </row>
    <row r="46806" spans="1:4">
      <c r="A46806" s="489" t="str">
        <f t="shared" si="731"/>
        <v>23A0800590通所型サービス（独自／定率）</v>
      </c>
      <c r="B46806" s="489" t="s">
        <v>3023</v>
      </c>
      <c r="C46806" s="489" t="s">
        <v>2567</v>
      </c>
      <c r="D46806" s="489" t="s">
        <v>6736</v>
      </c>
    </row>
    <row r="46807" spans="1:4">
      <c r="A46807" s="489" t="str">
        <f t="shared" si="731"/>
        <v>23A0800608通所型サービス（独自）</v>
      </c>
      <c r="B46807" s="489" t="s">
        <v>3024</v>
      </c>
      <c r="C46807" s="489" t="s">
        <v>2570</v>
      </c>
      <c r="D46807" s="489" t="s">
        <v>6738</v>
      </c>
    </row>
    <row r="46808" spans="1:4">
      <c r="A46808" s="489" t="str">
        <f t="shared" si="731"/>
        <v>23A0800616訪問型サービス（独自）</v>
      </c>
      <c r="B46808" s="489" t="s">
        <v>3025</v>
      </c>
      <c r="C46808" s="489" t="s">
        <v>2571</v>
      </c>
      <c r="D46808" s="489" t="s">
        <v>6739</v>
      </c>
    </row>
    <row r="46809" spans="1:4">
      <c r="A46809" s="489" t="str">
        <f t="shared" si="731"/>
        <v>23A0800616訪問型サービス（独自／定率）</v>
      </c>
      <c r="B46809" s="489" t="s">
        <v>3025</v>
      </c>
      <c r="C46809" s="489" t="s">
        <v>2568</v>
      </c>
      <c r="D46809" s="489" t="s">
        <v>6739</v>
      </c>
    </row>
    <row r="46810" spans="1:4">
      <c r="A46810" s="489" t="str">
        <f t="shared" si="731"/>
        <v>23A0800624通所型サービス（独自）</v>
      </c>
      <c r="B46810" s="489" t="s">
        <v>3026</v>
      </c>
      <c r="C46810" s="489" t="s">
        <v>2570</v>
      </c>
      <c r="D46810" s="489" t="s">
        <v>12586</v>
      </c>
    </row>
    <row r="46811" spans="1:4">
      <c r="A46811" s="489" t="str">
        <f t="shared" si="731"/>
        <v>23A0800632訪問型サービス（独自）</v>
      </c>
      <c r="B46811" s="489" t="s">
        <v>19388</v>
      </c>
      <c r="C46811" s="489" t="s">
        <v>2571</v>
      </c>
      <c r="D46811" s="489" t="s">
        <v>19445</v>
      </c>
    </row>
    <row r="46812" spans="1:4">
      <c r="A46812" s="489" t="str">
        <f t="shared" si="731"/>
        <v>23A0900044通所型サービス（独自）</v>
      </c>
      <c r="B46812" s="489" t="s">
        <v>3027</v>
      </c>
      <c r="C46812" s="489" t="s">
        <v>2570</v>
      </c>
      <c r="D46812" s="489" t="s">
        <v>6779</v>
      </c>
    </row>
    <row r="46813" spans="1:4">
      <c r="A46813" s="489" t="str">
        <f t="shared" si="731"/>
        <v>23A0900077通所型サービス（独自／定率）</v>
      </c>
      <c r="B46813" s="489" t="s">
        <v>3028</v>
      </c>
      <c r="C46813" s="489" t="s">
        <v>2567</v>
      </c>
      <c r="D46813" s="489" t="s">
        <v>13713</v>
      </c>
    </row>
    <row r="46814" spans="1:4">
      <c r="A46814" s="489" t="str">
        <f t="shared" si="731"/>
        <v>23A0900085通所型サービス（独自／定率）</v>
      </c>
      <c r="B46814" s="489" t="s">
        <v>3029</v>
      </c>
      <c r="C46814" s="489" t="s">
        <v>2567</v>
      </c>
      <c r="D46814" s="489" t="s">
        <v>13714</v>
      </c>
    </row>
    <row r="46815" spans="1:4">
      <c r="A46815" s="489" t="str">
        <f t="shared" si="731"/>
        <v>23A0900093通所型サービス（独自／定率）</v>
      </c>
      <c r="B46815" s="489" t="s">
        <v>3030</v>
      </c>
      <c r="C46815" s="489" t="s">
        <v>2567</v>
      </c>
      <c r="D46815" s="489" t="s">
        <v>13715</v>
      </c>
    </row>
    <row r="46816" spans="1:4">
      <c r="A46816" s="489" t="str">
        <f t="shared" si="731"/>
        <v>23A0900101通所型サービス（独自／定率）</v>
      </c>
      <c r="B46816" s="489" t="s">
        <v>3031</v>
      </c>
      <c r="C46816" s="489" t="s">
        <v>2567</v>
      </c>
      <c r="D46816" s="489" t="s">
        <v>6762</v>
      </c>
    </row>
    <row r="46817" spans="1:4">
      <c r="A46817" s="489" t="str">
        <f t="shared" si="731"/>
        <v>23A0900127通所型サービス（独自）</v>
      </c>
      <c r="B46817" s="489" t="s">
        <v>3032</v>
      </c>
      <c r="C46817" s="489" t="s">
        <v>2570</v>
      </c>
      <c r="D46817" s="489" t="s">
        <v>6782</v>
      </c>
    </row>
    <row r="46818" spans="1:4">
      <c r="A46818" s="489" t="str">
        <f t="shared" si="731"/>
        <v>23A0900143訪問型サービス（独自／定率）</v>
      </c>
      <c r="B46818" s="489" t="s">
        <v>3033</v>
      </c>
      <c r="C46818" s="489" t="s">
        <v>2568</v>
      </c>
      <c r="D46818" s="489" t="s">
        <v>6745</v>
      </c>
    </row>
    <row r="46819" spans="1:4">
      <c r="A46819" s="489" t="str">
        <f t="shared" si="731"/>
        <v>23A0900150訪問型サービス（独自）</v>
      </c>
      <c r="B46819" s="489" t="s">
        <v>3034</v>
      </c>
      <c r="C46819" s="489" t="s">
        <v>2571</v>
      </c>
      <c r="D46819" s="489" t="s">
        <v>6784</v>
      </c>
    </row>
    <row r="46820" spans="1:4">
      <c r="A46820" s="489" t="str">
        <f t="shared" si="731"/>
        <v>23A0900168通所型サービス（独自／定率）</v>
      </c>
      <c r="B46820" s="489" t="s">
        <v>3035</v>
      </c>
      <c r="C46820" s="489" t="s">
        <v>2567</v>
      </c>
      <c r="D46820" s="489" t="s">
        <v>13716</v>
      </c>
    </row>
    <row r="46821" spans="1:4">
      <c r="A46821" s="489" t="str">
        <f t="shared" si="731"/>
        <v>23A0900176通所型サービス（独自）</v>
      </c>
      <c r="B46821" s="489" t="s">
        <v>3036</v>
      </c>
      <c r="C46821" s="489" t="s">
        <v>2570</v>
      </c>
      <c r="D46821" s="489" t="s">
        <v>12594</v>
      </c>
    </row>
    <row r="46822" spans="1:4">
      <c r="A46822" s="489" t="str">
        <f t="shared" si="731"/>
        <v>23A0900200訪問型サービス（独自）</v>
      </c>
      <c r="B46822" s="489" t="s">
        <v>3037</v>
      </c>
      <c r="C46822" s="489" t="s">
        <v>2571</v>
      </c>
      <c r="D46822" s="489" t="s">
        <v>6787</v>
      </c>
    </row>
    <row r="46823" spans="1:4">
      <c r="A46823" s="489" t="str">
        <f t="shared" si="731"/>
        <v>23A0900200訪問型サービス（独自／定率）</v>
      </c>
      <c r="B46823" s="489" t="s">
        <v>3037</v>
      </c>
      <c r="C46823" s="489" t="s">
        <v>2568</v>
      </c>
      <c r="D46823" s="489" t="s">
        <v>6787</v>
      </c>
    </row>
    <row r="46824" spans="1:4">
      <c r="A46824" s="489" t="str">
        <f t="shared" si="731"/>
        <v>23A0900218通所型サービス（独自）</v>
      </c>
      <c r="B46824" s="489" t="s">
        <v>3038</v>
      </c>
      <c r="C46824" s="489" t="s">
        <v>2570</v>
      </c>
      <c r="D46824" s="489" t="s">
        <v>6788</v>
      </c>
    </row>
    <row r="46825" spans="1:4">
      <c r="A46825" s="489" t="str">
        <f t="shared" si="731"/>
        <v>23A0900226訪問型サービス（独自）</v>
      </c>
      <c r="B46825" s="489" t="s">
        <v>3039</v>
      </c>
      <c r="C46825" s="489" t="s">
        <v>2571</v>
      </c>
      <c r="D46825" s="489" t="s">
        <v>6789</v>
      </c>
    </row>
    <row r="46826" spans="1:4">
      <c r="A46826" s="489" t="str">
        <f t="shared" si="731"/>
        <v>23A0900242通所型サービス（独自／定率）</v>
      </c>
      <c r="B46826" s="489" t="s">
        <v>3040</v>
      </c>
      <c r="C46826" s="489" t="s">
        <v>2567</v>
      </c>
      <c r="D46826" s="489" t="s">
        <v>13717</v>
      </c>
    </row>
    <row r="46827" spans="1:4">
      <c r="A46827" s="489" t="str">
        <f t="shared" si="731"/>
        <v>23A0900267通所型サービス（独自）</v>
      </c>
      <c r="B46827" s="489" t="s">
        <v>3041</v>
      </c>
      <c r="C46827" s="489" t="s">
        <v>2570</v>
      </c>
      <c r="D46827" s="489" t="s">
        <v>12595</v>
      </c>
    </row>
    <row r="46828" spans="1:4">
      <c r="A46828" s="489" t="str">
        <f t="shared" si="731"/>
        <v>23A0900309訪問型サービス（独自）</v>
      </c>
      <c r="B46828" s="489" t="s">
        <v>3042</v>
      </c>
      <c r="C46828" s="489" t="s">
        <v>2571</v>
      </c>
      <c r="D46828" s="489" t="s">
        <v>6794</v>
      </c>
    </row>
    <row r="46829" spans="1:4">
      <c r="A46829" s="489" t="str">
        <f t="shared" si="731"/>
        <v>23A0900325訪問型サービス（独自）</v>
      </c>
      <c r="B46829" s="489" t="s">
        <v>3043</v>
      </c>
      <c r="C46829" s="489" t="s">
        <v>2571</v>
      </c>
      <c r="D46829" s="489" t="s">
        <v>6795</v>
      </c>
    </row>
    <row r="46830" spans="1:4">
      <c r="A46830" s="489" t="str">
        <f t="shared" si="731"/>
        <v>23A0900341訪問型サービス（独自）</v>
      </c>
      <c r="B46830" s="489" t="s">
        <v>3044</v>
      </c>
      <c r="C46830" s="489" t="s">
        <v>2571</v>
      </c>
      <c r="D46830" s="489" t="s">
        <v>6797</v>
      </c>
    </row>
    <row r="46831" spans="1:4">
      <c r="A46831" s="489" t="str">
        <f t="shared" si="731"/>
        <v>23A0900358訪問型サービス（独自）</v>
      </c>
      <c r="B46831" s="489" t="s">
        <v>3045</v>
      </c>
      <c r="C46831" s="489" t="s">
        <v>2571</v>
      </c>
      <c r="D46831" s="489" t="s">
        <v>6798</v>
      </c>
    </row>
    <row r="46832" spans="1:4">
      <c r="A46832" s="489" t="str">
        <f t="shared" si="731"/>
        <v>23A0900358訪問型サービス（独自／定率）</v>
      </c>
      <c r="B46832" s="489" t="s">
        <v>3045</v>
      </c>
      <c r="C46832" s="489" t="s">
        <v>2568</v>
      </c>
      <c r="D46832" s="489" t="s">
        <v>6798</v>
      </c>
    </row>
    <row r="46833" spans="1:4">
      <c r="A46833" s="489" t="str">
        <f t="shared" si="731"/>
        <v>23A0900366通所型サービス（独自）</v>
      </c>
      <c r="B46833" s="489" t="s">
        <v>3046</v>
      </c>
      <c r="C46833" s="489" t="s">
        <v>2570</v>
      </c>
      <c r="D46833" s="489" t="s">
        <v>6799</v>
      </c>
    </row>
    <row r="46834" spans="1:4">
      <c r="A46834" s="489" t="str">
        <f t="shared" si="731"/>
        <v>23A0900382訪問型サービス（独自）</v>
      </c>
      <c r="B46834" s="489" t="s">
        <v>3047</v>
      </c>
      <c r="C46834" s="489" t="s">
        <v>2571</v>
      </c>
      <c r="D46834" s="489" t="s">
        <v>6801</v>
      </c>
    </row>
    <row r="46835" spans="1:4">
      <c r="A46835" s="489" t="str">
        <f t="shared" si="731"/>
        <v>23A0900382訪問型サービス（独自／定率）</v>
      </c>
      <c r="B46835" s="489" t="s">
        <v>3047</v>
      </c>
      <c r="C46835" s="489" t="s">
        <v>2568</v>
      </c>
      <c r="D46835" s="489" t="s">
        <v>6801</v>
      </c>
    </row>
    <row r="46836" spans="1:4">
      <c r="A46836" s="489" t="str">
        <f t="shared" si="731"/>
        <v>23A0900390通所型サービス（独自）</v>
      </c>
      <c r="B46836" s="489" t="s">
        <v>3048</v>
      </c>
      <c r="C46836" s="489" t="s">
        <v>2570</v>
      </c>
      <c r="D46836" s="489" t="s">
        <v>6802</v>
      </c>
    </row>
    <row r="46837" spans="1:4">
      <c r="A46837" s="489" t="str">
        <f t="shared" si="731"/>
        <v>23A0900432訪問型サービス（独自）</v>
      </c>
      <c r="B46837" s="489" t="s">
        <v>3049</v>
      </c>
      <c r="C46837" s="489" t="s">
        <v>2571</v>
      </c>
      <c r="D46837" s="489" t="s">
        <v>6803</v>
      </c>
    </row>
    <row r="46838" spans="1:4">
      <c r="A46838" s="489" t="str">
        <f t="shared" si="731"/>
        <v>23A0900432訪問型サービス（独自／定率）</v>
      </c>
      <c r="B46838" s="489" t="s">
        <v>3049</v>
      </c>
      <c r="C46838" s="489" t="s">
        <v>2568</v>
      </c>
      <c r="D46838" s="489" t="s">
        <v>6803</v>
      </c>
    </row>
    <row r="46839" spans="1:4">
      <c r="A46839" s="489" t="str">
        <f t="shared" si="731"/>
        <v>23A0900457訪問型サービス（独自）</v>
      </c>
      <c r="B46839" s="489" t="s">
        <v>3050</v>
      </c>
      <c r="C46839" s="489" t="s">
        <v>2571</v>
      </c>
      <c r="D46839" s="489" t="s">
        <v>6804</v>
      </c>
    </row>
    <row r="46840" spans="1:4">
      <c r="A46840" s="489" t="str">
        <f t="shared" si="731"/>
        <v>23A0900465通所型サービス（独自）</v>
      </c>
      <c r="B46840" s="489" t="s">
        <v>3051</v>
      </c>
      <c r="C46840" s="489" t="s">
        <v>2570</v>
      </c>
      <c r="D46840" s="489" t="s">
        <v>12597</v>
      </c>
    </row>
    <row r="46841" spans="1:4">
      <c r="A46841" s="489" t="str">
        <f t="shared" si="731"/>
        <v>23A0900473通所型サービス（独自）</v>
      </c>
      <c r="B46841" s="489" t="s">
        <v>3052</v>
      </c>
      <c r="C46841" s="489" t="s">
        <v>2570</v>
      </c>
      <c r="D46841" s="489" t="s">
        <v>6808</v>
      </c>
    </row>
    <row r="46842" spans="1:4">
      <c r="A46842" s="489" t="str">
        <f t="shared" si="731"/>
        <v>23A0900481通所型サービス（独自／定率）</v>
      </c>
      <c r="B46842" s="489" t="s">
        <v>3053</v>
      </c>
      <c r="C46842" s="489" t="s">
        <v>2567</v>
      </c>
      <c r="D46842" s="489" t="s">
        <v>12599</v>
      </c>
    </row>
    <row r="46843" spans="1:4">
      <c r="A46843" s="489" t="str">
        <f t="shared" si="731"/>
        <v>23A0900499訪問型サービス（独自）</v>
      </c>
      <c r="B46843" s="489" t="s">
        <v>3054</v>
      </c>
      <c r="C46843" s="489" t="s">
        <v>2571</v>
      </c>
      <c r="D46843" s="489" t="s">
        <v>6812</v>
      </c>
    </row>
    <row r="46844" spans="1:4">
      <c r="A46844" s="489" t="str">
        <f t="shared" si="731"/>
        <v>23A0900499訪問型サービス（独自／定率）</v>
      </c>
      <c r="B46844" s="489" t="s">
        <v>3054</v>
      </c>
      <c r="C46844" s="489" t="s">
        <v>2568</v>
      </c>
      <c r="D46844" s="489" t="s">
        <v>6812</v>
      </c>
    </row>
    <row r="46845" spans="1:4">
      <c r="A46845" s="489" t="str">
        <f t="shared" si="731"/>
        <v>23A0900507訪問型サービス（独自）</v>
      </c>
      <c r="B46845" s="489" t="s">
        <v>3055</v>
      </c>
      <c r="C46845" s="489" t="s">
        <v>2571</v>
      </c>
      <c r="D46845" s="489" t="s">
        <v>6815</v>
      </c>
    </row>
    <row r="46846" spans="1:4">
      <c r="A46846" s="489" t="str">
        <f t="shared" si="731"/>
        <v>23A0900507訪問型サービス（独自／定率）</v>
      </c>
      <c r="B46846" s="489" t="s">
        <v>3055</v>
      </c>
      <c r="C46846" s="489" t="s">
        <v>2568</v>
      </c>
      <c r="D46846" s="489" t="s">
        <v>6815</v>
      </c>
    </row>
    <row r="46847" spans="1:4">
      <c r="A46847" s="489" t="str">
        <f t="shared" si="731"/>
        <v>23A0900515通所型サービス（独自）</v>
      </c>
      <c r="B46847" s="489" t="s">
        <v>3056</v>
      </c>
      <c r="C46847" s="489" t="s">
        <v>2570</v>
      </c>
      <c r="D46847" s="489" t="s">
        <v>6816</v>
      </c>
    </row>
    <row r="46848" spans="1:4">
      <c r="A46848" s="489" t="str">
        <f t="shared" si="731"/>
        <v>23A0900523訪問型サービス（独自）</v>
      </c>
      <c r="B46848" s="489" t="s">
        <v>3057</v>
      </c>
      <c r="C46848" s="489" t="s">
        <v>2571</v>
      </c>
      <c r="D46848" s="489" t="s">
        <v>6820</v>
      </c>
    </row>
    <row r="46849" spans="1:4">
      <c r="A46849" s="489" t="str">
        <f t="shared" si="731"/>
        <v>23A0900523訪問型サービス（独自／定率）</v>
      </c>
      <c r="B46849" s="489" t="s">
        <v>3057</v>
      </c>
      <c r="C46849" s="489" t="s">
        <v>2568</v>
      </c>
      <c r="D46849" s="489" t="s">
        <v>6820</v>
      </c>
    </row>
    <row r="46850" spans="1:4">
      <c r="A46850" s="489" t="str">
        <f t="shared" ref="A46850:A46913" si="732">B46850&amp;C46850</f>
        <v>23A0900531訪問型サービス（独自）</v>
      </c>
      <c r="B46850" s="489" t="s">
        <v>3058</v>
      </c>
      <c r="C46850" s="489" t="s">
        <v>2571</v>
      </c>
      <c r="D46850" s="489" t="s">
        <v>6821</v>
      </c>
    </row>
    <row r="46851" spans="1:4">
      <c r="A46851" s="489" t="str">
        <f t="shared" si="732"/>
        <v>23A0900531訪問型サービス（独自／定率）</v>
      </c>
      <c r="B46851" s="489" t="s">
        <v>3058</v>
      </c>
      <c r="C46851" s="489" t="s">
        <v>2568</v>
      </c>
      <c r="D46851" s="489" t="s">
        <v>6821</v>
      </c>
    </row>
    <row r="46852" spans="1:4">
      <c r="A46852" s="489" t="str">
        <f t="shared" si="732"/>
        <v>23A0900549訪問型サービス（独自）</v>
      </c>
      <c r="B46852" s="489" t="s">
        <v>3911</v>
      </c>
      <c r="C46852" s="489" t="s">
        <v>2571</v>
      </c>
      <c r="D46852" s="489" t="s">
        <v>6825</v>
      </c>
    </row>
    <row r="46853" spans="1:4">
      <c r="A46853" s="489" t="str">
        <f t="shared" si="732"/>
        <v>23A0900549訪問型サービス（独自／定率）</v>
      </c>
      <c r="B46853" s="489" t="s">
        <v>3911</v>
      </c>
      <c r="C46853" s="489" t="s">
        <v>2568</v>
      </c>
      <c r="D46853" s="489" t="s">
        <v>6825</v>
      </c>
    </row>
    <row r="46854" spans="1:4">
      <c r="A46854" s="489" t="str">
        <f t="shared" si="732"/>
        <v>23A1000018訪問型サービス（独自／定率）</v>
      </c>
      <c r="B46854" s="489" t="s">
        <v>3059</v>
      </c>
      <c r="C46854" s="489" t="s">
        <v>2568</v>
      </c>
      <c r="D46854" s="489" t="s">
        <v>6828</v>
      </c>
    </row>
    <row r="46855" spans="1:4">
      <c r="A46855" s="489" t="str">
        <f t="shared" si="732"/>
        <v>23A1000042訪問型サービス（独自／定率）</v>
      </c>
      <c r="B46855" s="489" t="s">
        <v>3060</v>
      </c>
      <c r="C46855" s="489" t="s">
        <v>2568</v>
      </c>
      <c r="D46855" s="489" t="s">
        <v>6851</v>
      </c>
    </row>
    <row r="46856" spans="1:4">
      <c r="A46856" s="489" t="str">
        <f t="shared" si="732"/>
        <v>23A1000067通所型サービス（独自／定率）</v>
      </c>
      <c r="B46856" s="489" t="s">
        <v>3061</v>
      </c>
      <c r="C46856" s="489" t="s">
        <v>2567</v>
      </c>
      <c r="D46856" s="489" t="s">
        <v>6881</v>
      </c>
    </row>
    <row r="46857" spans="1:4">
      <c r="A46857" s="489" t="str">
        <f t="shared" si="732"/>
        <v>23A1000091訪問型サービス（独自／定率）</v>
      </c>
      <c r="B46857" s="489" t="s">
        <v>3062</v>
      </c>
      <c r="C46857" s="489" t="s">
        <v>2568</v>
      </c>
      <c r="D46857" s="489" t="s">
        <v>6931</v>
      </c>
    </row>
    <row r="46858" spans="1:4">
      <c r="A46858" s="489" t="str">
        <f t="shared" si="732"/>
        <v>23A1000125通所型サービス（独自）</v>
      </c>
      <c r="B46858" s="489" t="s">
        <v>3063</v>
      </c>
      <c r="C46858" s="489" t="s">
        <v>2570</v>
      </c>
      <c r="D46858" s="489" t="s">
        <v>6947</v>
      </c>
    </row>
    <row r="46859" spans="1:4">
      <c r="A46859" s="489" t="str">
        <f t="shared" si="732"/>
        <v>23A1000133通所型サービス（独自）</v>
      </c>
      <c r="B46859" s="489" t="s">
        <v>3064</v>
      </c>
      <c r="C46859" s="489" t="s">
        <v>2570</v>
      </c>
      <c r="D46859" s="489" t="s">
        <v>6948</v>
      </c>
    </row>
    <row r="46860" spans="1:4">
      <c r="A46860" s="489" t="str">
        <f t="shared" si="732"/>
        <v>23A1000141訪問型サービス（独自）</v>
      </c>
      <c r="B46860" s="489" t="s">
        <v>3065</v>
      </c>
      <c r="C46860" s="489" t="s">
        <v>2571</v>
      </c>
      <c r="D46860" s="489" t="s">
        <v>19447</v>
      </c>
    </row>
    <row r="46861" spans="1:4">
      <c r="A46861" s="489" t="str">
        <f t="shared" si="732"/>
        <v>23A1000141訪問型サービス（独自／定率）</v>
      </c>
      <c r="B46861" s="489" t="s">
        <v>3065</v>
      </c>
      <c r="C46861" s="489" t="s">
        <v>2568</v>
      </c>
      <c r="D46861" s="489" t="s">
        <v>19447</v>
      </c>
    </row>
    <row r="46862" spans="1:4">
      <c r="A46862" s="489" t="str">
        <f t="shared" si="732"/>
        <v>23A1000182訪問型サービス（独自）</v>
      </c>
      <c r="B46862" s="489" t="s">
        <v>3066</v>
      </c>
      <c r="C46862" s="489" t="s">
        <v>2571</v>
      </c>
      <c r="D46862" s="489" t="s">
        <v>6949</v>
      </c>
    </row>
    <row r="46863" spans="1:4">
      <c r="A46863" s="489" t="str">
        <f t="shared" si="732"/>
        <v>23A1000182訪問型サービス（独自／定率）</v>
      </c>
      <c r="B46863" s="489" t="s">
        <v>3066</v>
      </c>
      <c r="C46863" s="489" t="s">
        <v>2568</v>
      </c>
      <c r="D46863" s="489" t="s">
        <v>6949</v>
      </c>
    </row>
    <row r="46864" spans="1:4">
      <c r="A46864" s="489" t="str">
        <f t="shared" si="732"/>
        <v>23A1000216訪問型サービス（独自）</v>
      </c>
      <c r="B46864" s="489" t="s">
        <v>3067</v>
      </c>
      <c r="C46864" s="489" t="s">
        <v>2571</v>
      </c>
      <c r="D46864" s="489" t="s">
        <v>6951</v>
      </c>
    </row>
    <row r="46865" spans="1:4">
      <c r="A46865" s="489" t="str">
        <f t="shared" si="732"/>
        <v>23A1000224通所型サービス（独自）</v>
      </c>
      <c r="B46865" s="489" t="s">
        <v>3068</v>
      </c>
      <c r="C46865" s="489" t="s">
        <v>2570</v>
      </c>
      <c r="D46865" s="489" t="s">
        <v>6952</v>
      </c>
    </row>
    <row r="46866" spans="1:4">
      <c r="A46866" s="489" t="str">
        <f t="shared" si="732"/>
        <v>23A1000224通所型サービス（独自／定率）</v>
      </c>
      <c r="B46866" s="489" t="s">
        <v>3068</v>
      </c>
      <c r="C46866" s="489" t="s">
        <v>2567</v>
      </c>
      <c r="D46866" s="489" t="s">
        <v>6952</v>
      </c>
    </row>
    <row r="46867" spans="1:4">
      <c r="A46867" s="489" t="str">
        <f t="shared" si="732"/>
        <v>23A1000240通所型サービス（独自）</v>
      </c>
      <c r="B46867" s="489" t="s">
        <v>3069</v>
      </c>
      <c r="C46867" s="489" t="s">
        <v>2570</v>
      </c>
      <c r="D46867" s="489" t="s">
        <v>6954</v>
      </c>
    </row>
    <row r="46868" spans="1:4">
      <c r="A46868" s="489" t="str">
        <f t="shared" si="732"/>
        <v>23A1000240通所型サービス（独自／定率）</v>
      </c>
      <c r="B46868" s="489" t="s">
        <v>3069</v>
      </c>
      <c r="C46868" s="489" t="s">
        <v>2567</v>
      </c>
      <c r="D46868" s="489" t="s">
        <v>6954</v>
      </c>
    </row>
    <row r="46869" spans="1:4">
      <c r="A46869" s="489" t="str">
        <f t="shared" si="732"/>
        <v>23A1000265訪問型サービス（独自）</v>
      </c>
      <c r="B46869" s="489" t="s">
        <v>3070</v>
      </c>
      <c r="C46869" s="489" t="s">
        <v>2571</v>
      </c>
      <c r="D46869" s="489" t="s">
        <v>6956</v>
      </c>
    </row>
    <row r="46870" spans="1:4">
      <c r="A46870" s="489" t="str">
        <f t="shared" si="732"/>
        <v>23A1000265訪問型サービス（独自／定率）</v>
      </c>
      <c r="B46870" s="489" t="s">
        <v>3070</v>
      </c>
      <c r="C46870" s="489" t="s">
        <v>2568</v>
      </c>
      <c r="D46870" s="489" t="s">
        <v>6956</v>
      </c>
    </row>
    <row r="46871" spans="1:4">
      <c r="A46871" s="489" t="str">
        <f t="shared" si="732"/>
        <v>23A1000273訪問型サービス（独自／定率）</v>
      </c>
      <c r="B46871" s="489" t="s">
        <v>3071</v>
      </c>
      <c r="C46871" s="489" t="s">
        <v>2568</v>
      </c>
      <c r="D46871" s="489" t="s">
        <v>6884</v>
      </c>
    </row>
    <row r="46872" spans="1:4">
      <c r="A46872" s="489" t="str">
        <f t="shared" si="732"/>
        <v>23A1000281通所型サービス（独自／定率）</v>
      </c>
      <c r="B46872" s="489" t="s">
        <v>3072</v>
      </c>
      <c r="C46872" s="489" t="s">
        <v>2567</v>
      </c>
      <c r="D46872" s="489" t="s">
        <v>13718</v>
      </c>
    </row>
    <row r="46873" spans="1:4">
      <c r="A46873" s="489" t="str">
        <f t="shared" si="732"/>
        <v>23A1000299通所型サービス（独自／定率）</v>
      </c>
      <c r="B46873" s="489" t="s">
        <v>3073</v>
      </c>
      <c r="C46873" s="489" t="s">
        <v>2567</v>
      </c>
      <c r="D46873" s="489" t="s">
        <v>13719</v>
      </c>
    </row>
    <row r="46874" spans="1:4">
      <c r="A46874" s="489" t="str">
        <f t="shared" si="732"/>
        <v>23A1000307通所型サービス（独自／定率）</v>
      </c>
      <c r="B46874" s="489" t="s">
        <v>3074</v>
      </c>
      <c r="C46874" s="489" t="s">
        <v>2567</v>
      </c>
      <c r="D46874" s="489" t="s">
        <v>6934</v>
      </c>
    </row>
    <row r="46875" spans="1:4">
      <c r="A46875" s="489" t="str">
        <f t="shared" si="732"/>
        <v>23A1000356訪問型サービス（独自／定率）</v>
      </c>
      <c r="B46875" s="489" t="s">
        <v>3075</v>
      </c>
      <c r="C46875" s="489" t="s">
        <v>2568</v>
      </c>
      <c r="D46875" s="489" t="s">
        <v>13720</v>
      </c>
    </row>
    <row r="46876" spans="1:4">
      <c r="A46876" s="489" t="str">
        <f t="shared" si="732"/>
        <v>23A1000380通所型サービス（独自）</v>
      </c>
      <c r="B46876" s="489" t="s">
        <v>3076</v>
      </c>
      <c r="C46876" s="489" t="s">
        <v>2570</v>
      </c>
      <c r="D46876" s="489" t="s">
        <v>12614</v>
      </c>
    </row>
    <row r="46877" spans="1:4">
      <c r="A46877" s="489" t="str">
        <f t="shared" si="732"/>
        <v>23A1000406訪問型サービス（独自／定率）</v>
      </c>
      <c r="B46877" s="489" t="s">
        <v>3077</v>
      </c>
      <c r="C46877" s="489" t="s">
        <v>2568</v>
      </c>
      <c r="D46877" s="489" t="s">
        <v>6850</v>
      </c>
    </row>
    <row r="46878" spans="1:4">
      <c r="A46878" s="489" t="str">
        <f t="shared" si="732"/>
        <v>23A1000414訪問型サービス（独自／定率）</v>
      </c>
      <c r="B46878" s="489" t="s">
        <v>3078</v>
      </c>
      <c r="C46878" s="489" t="s">
        <v>2568</v>
      </c>
      <c r="D46878" s="489" t="s">
        <v>6933</v>
      </c>
    </row>
    <row r="46879" spans="1:4">
      <c r="A46879" s="489" t="str">
        <f t="shared" si="732"/>
        <v>23A1000430訪問型サービス（独自）</v>
      </c>
      <c r="B46879" s="489" t="s">
        <v>3079</v>
      </c>
      <c r="C46879" s="489" t="s">
        <v>2571</v>
      </c>
      <c r="D46879" s="489" t="s">
        <v>6958</v>
      </c>
    </row>
    <row r="46880" spans="1:4">
      <c r="A46880" s="489" t="str">
        <f t="shared" si="732"/>
        <v>23A1000430訪問型サービス（独自／定率）</v>
      </c>
      <c r="B46880" s="489" t="s">
        <v>3079</v>
      </c>
      <c r="C46880" s="489" t="s">
        <v>2568</v>
      </c>
      <c r="D46880" s="489" t="s">
        <v>6958</v>
      </c>
    </row>
    <row r="46881" spans="1:4">
      <c r="A46881" s="489" t="str">
        <f t="shared" si="732"/>
        <v>23A1000448訪問型サービス（独自）</v>
      </c>
      <c r="B46881" s="489" t="s">
        <v>3080</v>
      </c>
      <c r="C46881" s="489" t="s">
        <v>2571</v>
      </c>
      <c r="D46881" s="489" t="s">
        <v>6957</v>
      </c>
    </row>
    <row r="46882" spans="1:4">
      <c r="A46882" s="489" t="str">
        <f t="shared" si="732"/>
        <v>23A1000455訪問型サービス（独自）</v>
      </c>
      <c r="B46882" s="489" t="s">
        <v>3081</v>
      </c>
      <c r="C46882" s="489" t="s">
        <v>2571</v>
      </c>
      <c r="D46882" s="489" t="s">
        <v>6960</v>
      </c>
    </row>
    <row r="46883" spans="1:4">
      <c r="A46883" s="489" t="str">
        <f t="shared" si="732"/>
        <v>23A1000455訪問型サービス（独自／定率）</v>
      </c>
      <c r="B46883" s="489" t="s">
        <v>3081</v>
      </c>
      <c r="C46883" s="489" t="s">
        <v>2568</v>
      </c>
      <c r="D46883" s="489" t="s">
        <v>6960</v>
      </c>
    </row>
    <row r="46884" spans="1:4">
      <c r="A46884" s="489" t="str">
        <f t="shared" si="732"/>
        <v>23A1000471通所型サービス（独自）</v>
      </c>
      <c r="B46884" s="489" t="s">
        <v>3082</v>
      </c>
      <c r="C46884" s="489" t="s">
        <v>2570</v>
      </c>
      <c r="D46884" s="489" t="s">
        <v>6959</v>
      </c>
    </row>
    <row r="46885" spans="1:4">
      <c r="A46885" s="489" t="str">
        <f t="shared" si="732"/>
        <v>23A1000489訪問型サービス（独自）</v>
      </c>
      <c r="B46885" s="489" t="s">
        <v>3083</v>
      </c>
      <c r="C46885" s="489" t="s">
        <v>2571</v>
      </c>
      <c r="D46885" s="489" t="s">
        <v>6961</v>
      </c>
    </row>
    <row r="46886" spans="1:4">
      <c r="A46886" s="489" t="str">
        <f t="shared" si="732"/>
        <v>23A1000497訪問型サービス（独自／定率）</v>
      </c>
      <c r="B46886" s="489" t="s">
        <v>3084</v>
      </c>
      <c r="C46886" s="489" t="s">
        <v>2568</v>
      </c>
      <c r="D46886" s="489" t="s">
        <v>6892</v>
      </c>
    </row>
    <row r="46887" spans="1:4">
      <c r="A46887" s="489" t="str">
        <f t="shared" si="732"/>
        <v>23A1000505訪問型サービス（独自）</v>
      </c>
      <c r="B46887" s="489" t="s">
        <v>3085</v>
      </c>
      <c r="C46887" s="489" t="s">
        <v>2571</v>
      </c>
      <c r="D46887" s="489" t="s">
        <v>6962</v>
      </c>
    </row>
    <row r="46888" spans="1:4">
      <c r="A46888" s="489" t="str">
        <f t="shared" si="732"/>
        <v>23A1000521訪問型サービス（独自）</v>
      </c>
      <c r="B46888" s="489" t="s">
        <v>3086</v>
      </c>
      <c r="C46888" s="489" t="s">
        <v>2571</v>
      </c>
      <c r="D46888" s="489" t="s">
        <v>6926</v>
      </c>
    </row>
    <row r="46889" spans="1:4">
      <c r="A46889" s="489" t="str">
        <f t="shared" si="732"/>
        <v>23A1000547訪問型サービス（独自／定率）</v>
      </c>
      <c r="B46889" s="489" t="s">
        <v>3087</v>
      </c>
      <c r="C46889" s="489" t="s">
        <v>2568</v>
      </c>
      <c r="D46889" s="489" t="s">
        <v>13721</v>
      </c>
    </row>
    <row r="46890" spans="1:4">
      <c r="A46890" s="489" t="str">
        <f t="shared" si="732"/>
        <v>23A1000570通所型サービス（独自／定率）</v>
      </c>
      <c r="B46890" s="489" t="s">
        <v>3088</v>
      </c>
      <c r="C46890" s="489" t="s">
        <v>2567</v>
      </c>
      <c r="D46890" s="489" t="s">
        <v>6894</v>
      </c>
    </row>
    <row r="46891" spans="1:4">
      <c r="A46891" s="489" t="str">
        <f t="shared" si="732"/>
        <v>23A1000588通所型サービス（独自）</v>
      </c>
      <c r="B46891" s="489" t="s">
        <v>3089</v>
      </c>
      <c r="C46891" s="489" t="s">
        <v>2570</v>
      </c>
      <c r="D46891" s="489" t="s">
        <v>12617</v>
      </c>
    </row>
    <row r="46892" spans="1:4">
      <c r="A46892" s="489" t="str">
        <f t="shared" si="732"/>
        <v>23A1000612訪問型サービス（独自／定率）</v>
      </c>
      <c r="B46892" s="489" t="s">
        <v>3090</v>
      </c>
      <c r="C46892" s="489" t="s">
        <v>2568</v>
      </c>
      <c r="D46892" s="489" t="s">
        <v>6882</v>
      </c>
    </row>
    <row r="46893" spans="1:4">
      <c r="A46893" s="489" t="str">
        <f t="shared" si="732"/>
        <v>23A1000620訪問型サービス（独自）</v>
      </c>
      <c r="B46893" s="489" t="s">
        <v>3091</v>
      </c>
      <c r="C46893" s="489" t="s">
        <v>2571</v>
      </c>
      <c r="D46893" s="489" t="s">
        <v>6965</v>
      </c>
    </row>
    <row r="46894" spans="1:4">
      <c r="A46894" s="489" t="str">
        <f t="shared" si="732"/>
        <v>23A1000653通所型サービス（独自）</v>
      </c>
      <c r="B46894" s="489" t="s">
        <v>3092</v>
      </c>
      <c r="C46894" s="489" t="s">
        <v>2570</v>
      </c>
      <c r="D46894" s="489" t="s">
        <v>12620</v>
      </c>
    </row>
    <row r="46895" spans="1:4">
      <c r="A46895" s="489" t="str">
        <f t="shared" si="732"/>
        <v>23A1000729通所型サービス（独自／定率）</v>
      </c>
      <c r="B46895" s="489" t="s">
        <v>3093</v>
      </c>
      <c r="C46895" s="489" t="s">
        <v>2567</v>
      </c>
      <c r="D46895" s="489" t="s">
        <v>13722</v>
      </c>
    </row>
    <row r="46896" spans="1:4">
      <c r="A46896" s="489" t="str">
        <f t="shared" si="732"/>
        <v>23A1000737通所型サービス（独自／定率）</v>
      </c>
      <c r="B46896" s="489" t="s">
        <v>3094</v>
      </c>
      <c r="C46896" s="489" t="s">
        <v>2567</v>
      </c>
      <c r="D46896" s="489" t="s">
        <v>6910</v>
      </c>
    </row>
    <row r="46897" spans="1:4">
      <c r="A46897" s="489" t="str">
        <f t="shared" si="732"/>
        <v>23A1000745訪問型サービス（独自）</v>
      </c>
      <c r="B46897" s="489" t="s">
        <v>3095</v>
      </c>
      <c r="C46897" s="489" t="s">
        <v>2571</v>
      </c>
      <c r="D46897" s="489" t="s">
        <v>6970</v>
      </c>
    </row>
    <row r="46898" spans="1:4">
      <c r="A46898" s="489" t="str">
        <f t="shared" si="732"/>
        <v>23A1000745訪問型サービス（独自／定率）</v>
      </c>
      <c r="B46898" s="489" t="s">
        <v>3095</v>
      </c>
      <c r="C46898" s="489" t="s">
        <v>2568</v>
      </c>
      <c r="D46898" s="489" t="s">
        <v>6970</v>
      </c>
    </row>
    <row r="46899" spans="1:4">
      <c r="A46899" s="489" t="str">
        <f t="shared" si="732"/>
        <v>23A1000752通所型サービス（独自）</v>
      </c>
      <c r="B46899" s="489" t="s">
        <v>3096</v>
      </c>
      <c r="C46899" s="489" t="s">
        <v>2570</v>
      </c>
      <c r="D46899" s="489" t="s">
        <v>12621</v>
      </c>
    </row>
    <row r="46900" spans="1:4">
      <c r="A46900" s="489" t="str">
        <f t="shared" si="732"/>
        <v>23A1000778通所型サービス（独自）</v>
      </c>
      <c r="B46900" s="489" t="s">
        <v>3097</v>
      </c>
      <c r="C46900" s="489" t="s">
        <v>2570</v>
      </c>
      <c r="D46900" s="489" t="s">
        <v>12622</v>
      </c>
    </row>
    <row r="46901" spans="1:4">
      <c r="A46901" s="489" t="str">
        <f t="shared" si="732"/>
        <v>23A1000786通所型サービス（独自）</v>
      </c>
      <c r="B46901" s="489" t="s">
        <v>3098</v>
      </c>
      <c r="C46901" s="489" t="s">
        <v>2570</v>
      </c>
      <c r="D46901" s="489" t="s">
        <v>12623</v>
      </c>
    </row>
    <row r="46902" spans="1:4">
      <c r="A46902" s="489" t="str">
        <f t="shared" si="732"/>
        <v>23A1000794訪問型サービス（独自）</v>
      </c>
      <c r="B46902" s="489" t="s">
        <v>3099</v>
      </c>
      <c r="C46902" s="489" t="s">
        <v>2571</v>
      </c>
      <c r="D46902" s="489" t="s">
        <v>6971</v>
      </c>
    </row>
    <row r="46903" spans="1:4">
      <c r="A46903" s="489" t="str">
        <f t="shared" si="732"/>
        <v>23A1000794訪問型サービス（独自／定率）</v>
      </c>
      <c r="B46903" s="489" t="s">
        <v>3099</v>
      </c>
      <c r="C46903" s="489" t="s">
        <v>2568</v>
      </c>
      <c r="D46903" s="489" t="s">
        <v>6971</v>
      </c>
    </row>
    <row r="46904" spans="1:4">
      <c r="A46904" s="489" t="str">
        <f t="shared" si="732"/>
        <v>23A1000810訪問型サービス（独自）</v>
      </c>
      <c r="B46904" s="489" t="s">
        <v>3100</v>
      </c>
      <c r="C46904" s="489" t="s">
        <v>2571</v>
      </c>
      <c r="D46904" s="489" t="s">
        <v>6972</v>
      </c>
    </row>
    <row r="46905" spans="1:4">
      <c r="A46905" s="489" t="str">
        <f t="shared" si="732"/>
        <v>23A1000828訪問型サービス（独自）</v>
      </c>
      <c r="B46905" s="489" t="s">
        <v>3101</v>
      </c>
      <c r="C46905" s="489" t="s">
        <v>2571</v>
      </c>
      <c r="D46905" s="489" t="s">
        <v>6973</v>
      </c>
    </row>
    <row r="46906" spans="1:4">
      <c r="A46906" s="489" t="str">
        <f t="shared" si="732"/>
        <v>23A1000828訪問型サービス（独自／定率）</v>
      </c>
      <c r="B46906" s="489" t="s">
        <v>3101</v>
      </c>
      <c r="C46906" s="489" t="s">
        <v>2568</v>
      </c>
      <c r="D46906" s="489" t="s">
        <v>6973</v>
      </c>
    </row>
    <row r="46907" spans="1:4">
      <c r="A46907" s="489" t="str">
        <f t="shared" si="732"/>
        <v>23A1000836訪問型サービス（独自／定率）</v>
      </c>
      <c r="B46907" s="489" t="s">
        <v>3102</v>
      </c>
      <c r="C46907" s="489" t="s">
        <v>2568</v>
      </c>
      <c r="D46907" s="489" t="s">
        <v>6929</v>
      </c>
    </row>
    <row r="46908" spans="1:4">
      <c r="A46908" s="489" t="str">
        <f t="shared" si="732"/>
        <v>23A1000844通所型サービス（独自）</v>
      </c>
      <c r="B46908" s="489" t="s">
        <v>3103</v>
      </c>
      <c r="C46908" s="489" t="s">
        <v>2570</v>
      </c>
      <c r="D46908" s="489" t="s">
        <v>12624</v>
      </c>
    </row>
    <row r="46909" spans="1:4">
      <c r="A46909" s="489" t="str">
        <f t="shared" si="732"/>
        <v>23A1000869通所型サービス（独自）</v>
      </c>
      <c r="B46909" s="489" t="s">
        <v>3104</v>
      </c>
      <c r="C46909" s="489" t="s">
        <v>2570</v>
      </c>
      <c r="D46909" s="489" t="s">
        <v>6905</v>
      </c>
    </row>
    <row r="46910" spans="1:4">
      <c r="A46910" s="489" t="str">
        <f t="shared" si="732"/>
        <v>23A1000877訪問型サービス（独自）</v>
      </c>
      <c r="B46910" s="489" t="s">
        <v>3105</v>
      </c>
      <c r="C46910" s="489" t="s">
        <v>2571</v>
      </c>
      <c r="D46910" s="489" t="s">
        <v>6977</v>
      </c>
    </row>
    <row r="46911" spans="1:4">
      <c r="A46911" s="489" t="str">
        <f t="shared" si="732"/>
        <v>23A1000877訪問型サービス（独自／定率）</v>
      </c>
      <c r="B46911" s="489" t="s">
        <v>3105</v>
      </c>
      <c r="C46911" s="489" t="s">
        <v>2568</v>
      </c>
      <c r="D46911" s="489" t="s">
        <v>6977</v>
      </c>
    </row>
    <row r="46912" spans="1:4">
      <c r="A46912" s="489" t="str">
        <f t="shared" si="732"/>
        <v>23A1000893通所型サービス（独自）</v>
      </c>
      <c r="B46912" s="489" t="s">
        <v>3106</v>
      </c>
      <c r="C46912" s="489" t="s">
        <v>2570</v>
      </c>
      <c r="D46912" s="489" t="s">
        <v>12628</v>
      </c>
    </row>
    <row r="46913" spans="1:4">
      <c r="A46913" s="489" t="str">
        <f t="shared" si="732"/>
        <v>23A1000901通所型サービス（独自）</v>
      </c>
      <c r="B46913" s="489" t="s">
        <v>3107</v>
      </c>
      <c r="C46913" s="489" t="s">
        <v>2570</v>
      </c>
      <c r="D46913" s="489" t="s">
        <v>12629</v>
      </c>
    </row>
    <row r="46914" spans="1:4">
      <c r="A46914" s="489" t="str">
        <f t="shared" ref="A46914:A46977" si="733">B46914&amp;C46914</f>
        <v>23A1000927通所型サービス（独自／定率）</v>
      </c>
      <c r="B46914" s="489" t="s">
        <v>3108</v>
      </c>
      <c r="C46914" s="489" t="s">
        <v>2567</v>
      </c>
      <c r="D46914" s="489" t="s">
        <v>13723</v>
      </c>
    </row>
    <row r="46915" spans="1:4">
      <c r="A46915" s="489" t="str">
        <f t="shared" si="733"/>
        <v>23A1000935通所型サービス（独自）</v>
      </c>
      <c r="B46915" s="489" t="s">
        <v>3109</v>
      </c>
      <c r="C46915" s="489" t="s">
        <v>2570</v>
      </c>
      <c r="D46915" s="489" t="s">
        <v>12630</v>
      </c>
    </row>
    <row r="46916" spans="1:4">
      <c r="A46916" s="489" t="str">
        <f t="shared" si="733"/>
        <v>23A1000943通所型サービス（独自）</v>
      </c>
      <c r="B46916" s="489" t="s">
        <v>3110</v>
      </c>
      <c r="C46916" s="489" t="s">
        <v>2570</v>
      </c>
      <c r="D46916" s="489" t="s">
        <v>6981</v>
      </c>
    </row>
    <row r="46917" spans="1:4">
      <c r="A46917" s="489" t="str">
        <f t="shared" si="733"/>
        <v>23A1000968訪問型サービス（独自）</v>
      </c>
      <c r="B46917" s="489" t="s">
        <v>3111</v>
      </c>
      <c r="C46917" s="489" t="s">
        <v>2571</v>
      </c>
      <c r="D46917" s="489" t="s">
        <v>6985</v>
      </c>
    </row>
    <row r="46918" spans="1:4">
      <c r="A46918" s="489" t="str">
        <f t="shared" si="733"/>
        <v>23A1000976通所型サービス（独自）</v>
      </c>
      <c r="B46918" s="489" t="s">
        <v>3112</v>
      </c>
      <c r="C46918" s="489" t="s">
        <v>2570</v>
      </c>
      <c r="D46918" s="489" t="s">
        <v>6984</v>
      </c>
    </row>
    <row r="46919" spans="1:4">
      <c r="A46919" s="489" t="str">
        <f t="shared" si="733"/>
        <v>23A1000984通所型サービス（独自）</v>
      </c>
      <c r="B46919" s="489" t="s">
        <v>3113</v>
      </c>
      <c r="C46919" s="489" t="s">
        <v>2570</v>
      </c>
      <c r="D46919" s="489" t="s">
        <v>6986</v>
      </c>
    </row>
    <row r="46920" spans="1:4">
      <c r="A46920" s="489" t="str">
        <f t="shared" si="733"/>
        <v>23A1000992通所型サービス（独自）</v>
      </c>
      <c r="B46920" s="489" t="s">
        <v>3114</v>
      </c>
      <c r="C46920" s="489" t="s">
        <v>2570</v>
      </c>
      <c r="D46920" s="489" t="s">
        <v>6985</v>
      </c>
    </row>
    <row r="46921" spans="1:4">
      <c r="A46921" s="489" t="str">
        <f t="shared" si="733"/>
        <v>23A1001024訪問型サービス（独自）</v>
      </c>
      <c r="B46921" s="489" t="s">
        <v>3115</v>
      </c>
      <c r="C46921" s="489" t="s">
        <v>2571</v>
      </c>
      <c r="D46921" s="489" t="s">
        <v>6987</v>
      </c>
    </row>
    <row r="46922" spans="1:4">
      <c r="A46922" s="489" t="str">
        <f t="shared" si="733"/>
        <v>23A1001024訪問型サービス（独自／定率）</v>
      </c>
      <c r="B46922" s="489" t="s">
        <v>3115</v>
      </c>
      <c r="C46922" s="489" t="s">
        <v>2568</v>
      </c>
      <c r="D46922" s="489" t="s">
        <v>6987</v>
      </c>
    </row>
    <row r="46923" spans="1:4">
      <c r="A46923" s="489" t="str">
        <f t="shared" si="733"/>
        <v>23A1001040訪問型サービス（独自）</v>
      </c>
      <c r="B46923" s="489" t="s">
        <v>3116</v>
      </c>
      <c r="C46923" s="489" t="s">
        <v>2571</v>
      </c>
      <c r="D46923" s="489" t="s">
        <v>6988</v>
      </c>
    </row>
    <row r="46924" spans="1:4">
      <c r="A46924" s="489" t="str">
        <f t="shared" si="733"/>
        <v>23A1001040訪問型サービス（独自／定率）</v>
      </c>
      <c r="B46924" s="489" t="s">
        <v>3116</v>
      </c>
      <c r="C46924" s="489" t="s">
        <v>2568</v>
      </c>
      <c r="D46924" s="489" t="s">
        <v>6988</v>
      </c>
    </row>
    <row r="46925" spans="1:4">
      <c r="A46925" s="489" t="str">
        <f t="shared" si="733"/>
        <v>23A1001057訪問型サービス（独自）</v>
      </c>
      <c r="B46925" s="489" t="s">
        <v>3117</v>
      </c>
      <c r="C46925" s="489" t="s">
        <v>2571</v>
      </c>
      <c r="D46925" s="489" t="s">
        <v>6991</v>
      </c>
    </row>
    <row r="46926" spans="1:4">
      <c r="A46926" s="489" t="str">
        <f t="shared" si="733"/>
        <v>23A1001057訪問型サービス（独自／定率）</v>
      </c>
      <c r="B46926" s="489" t="s">
        <v>3117</v>
      </c>
      <c r="C46926" s="489" t="s">
        <v>2568</v>
      </c>
      <c r="D46926" s="489" t="s">
        <v>6991</v>
      </c>
    </row>
    <row r="46927" spans="1:4">
      <c r="A46927" s="489" t="str">
        <f t="shared" si="733"/>
        <v>23A1001065訪問型サービス（独自）</v>
      </c>
      <c r="B46927" s="489" t="s">
        <v>3118</v>
      </c>
      <c r="C46927" s="489" t="s">
        <v>2571</v>
      </c>
      <c r="D46927" s="489" t="s">
        <v>6992</v>
      </c>
    </row>
    <row r="46928" spans="1:4">
      <c r="A46928" s="489" t="str">
        <f t="shared" si="733"/>
        <v>23A1001073訪問型サービス（独自）</v>
      </c>
      <c r="B46928" s="489" t="s">
        <v>3119</v>
      </c>
      <c r="C46928" s="489" t="s">
        <v>2571</v>
      </c>
      <c r="D46928" s="489" t="s">
        <v>6995</v>
      </c>
    </row>
    <row r="46929" spans="1:4">
      <c r="A46929" s="489" t="str">
        <f t="shared" si="733"/>
        <v>23A1001081訪問型サービス（独自）</v>
      </c>
      <c r="B46929" s="489" t="s">
        <v>3120</v>
      </c>
      <c r="C46929" s="489" t="s">
        <v>2571</v>
      </c>
      <c r="D46929" s="489" t="s">
        <v>6997</v>
      </c>
    </row>
    <row r="46930" spans="1:4">
      <c r="A46930" s="489" t="str">
        <f t="shared" si="733"/>
        <v>23A1001081訪問型サービス（独自／定率）</v>
      </c>
      <c r="B46930" s="489" t="s">
        <v>3120</v>
      </c>
      <c r="C46930" s="489" t="s">
        <v>2568</v>
      </c>
      <c r="D46930" s="489" t="s">
        <v>6997</v>
      </c>
    </row>
    <row r="46931" spans="1:4">
      <c r="A46931" s="489" t="str">
        <f t="shared" si="733"/>
        <v>23A1001099通所型サービス（独自）</v>
      </c>
      <c r="B46931" s="489" t="s">
        <v>3121</v>
      </c>
      <c r="C46931" s="489" t="s">
        <v>2570</v>
      </c>
      <c r="D46931" s="489" t="s">
        <v>6999</v>
      </c>
    </row>
    <row r="46932" spans="1:4">
      <c r="A46932" s="489" t="str">
        <f t="shared" si="733"/>
        <v>23A1001131訪問型サービス（独自）</v>
      </c>
      <c r="B46932" s="489" t="s">
        <v>3122</v>
      </c>
      <c r="C46932" s="489" t="s">
        <v>2571</v>
      </c>
      <c r="D46932" s="489" t="s">
        <v>7000</v>
      </c>
    </row>
    <row r="46933" spans="1:4">
      <c r="A46933" s="489" t="str">
        <f t="shared" si="733"/>
        <v>23A1001131訪問型サービス（独自／定率）</v>
      </c>
      <c r="B46933" s="489" t="s">
        <v>3122</v>
      </c>
      <c r="C46933" s="489" t="s">
        <v>2568</v>
      </c>
      <c r="D46933" s="489" t="s">
        <v>7000</v>
      </c>
    </row>
    <row r="46934" spans="1:4">
      <c r="A46934" s="489" t="str">
        <f t="shared" si="733"/>
        <v>23A1001149訪問型サービス（独自）</v>
      </c>
      <c r="B46934" s="489" t="s">
        <v>3123</v>
      </c>
      <c r="C46934" s="489" t="s">
        <v>2571</v>
      </c>
      <c r="D46934" s="489" t="s">
        <v>7023</v>
      </c>
    </row>
    <row r="46935" spans="1:4">
      <c r="A46935" s="489" t="str">
        <f t="shared" si="733"/>
        <v>23A1001149訪問型サービス（独自／定率）</v>
      </c>
      <c r="B46935" s="489" t="s">
        <v>3123</v>
      </c>
      <c r="C46935" s="489" t="s">
        <v>2568</v>
      </c>
      <c r="D46935" s="489" t="s">
        <v>7023</v>
      </c>
    </row>
    <row r="46936" spans="1:4">
      <c r="A46936" s="489" t="str">
        <f t="shared" si="733"/>
        <v>23A1001156訪問型サービス（独自）</v>
      </c>
      <c r="B46936" s="489" t="s">
        <v>3124</v>
      </c>
      <c r="C46936" s="489" t="s">
        <v>2571</v>
      </c>
      <c r="D46936" s="489" t="s">
        <v>7001</v>
      </c>
    </row>
    <row r="46937" spans="1:4">
      <c r="A46937" s="489" t="str">
        <f t="shared" si="733"/>
        <v>23A1001156訪問型サービス（独自／定率）</v>
      </c>
      <c r="B46937" s="489" t="s">
        <v>3124</v>
      </c>
      <c r="C46937" s="489" t="s">
        <v>2568</v>
      </c>
      <c r="D46937" s="489" t="s">
        <v>7001</v>
      </c>
    </row>
    <row r="46938" spans="1:4">
      <c r="A46938" s="489" t="str">
        <f t="shared" si="733"/>
        <v>23A1001164通所型サービス（独自）</v>
      </c>
      <c r="B46938" s="489" t="s">
        <v>3125</v>
      </c>
      <c r="C46938" s="489" t="s">
        <v>2570</v>
      </c>
      <c r="D46938" s="489" t="s">
        <v>12633</v>
      </c>
    </row>
    <row r="46939" spans="1:4">
      <c r="A46939" s="489" t="str">
        <f t="shared" si="733"/>
        <v>23A1001180訪問型サービス（独自）</v>
      </c>
      <c r="B46939" s="489" t="s">
        <v>3126</v>
      </c>
      <c r="C46939" s="489" t="s">
        <v>2571</v>
      </c>
      <c r="D46939" s="489" t="s">
        <v>7003</v>
      </c>
    </row>
    <row r="46940" spans="1:4">
      <c r="A46940" s="489" t="str">
        <f t="shared" si="733"/>
        <v>23A1001206訪問型サービス（独自）</v>
      </c>
      <c r="B46940" s="489" t="s">
        <v>3127</v>
      </c>
      <c r="C46940" s="489" t="s">
        <v>2571</v>
      </c>
      <c r="D46940" s="489" t="s">
        <v>7004</v>
      </c>
    </row>
    <row r="46941" spans="1:4">
      <c r="A46941" s="489" t="str">
        <f t="shared" si="733"/>
        <v>23A1001206訪問型サービス（独自／定率）</v>
      </c>
      <c r="B46941" s="489" t="s">
        <v>3127</v>
      </c>
      <c r="C46941" s="489" t="s">
        <v>2568</v>
      </c>
      <c r="D46941" s="489" t="s">
        <v>7004</v>
      </c>
    </row>
    <row r="46942" spans="1:4">
      <c r="A46942" s="489" t="str">
        <f t="shared" si="733"/>
        <v>23A1001222訪問型サービス（独自）</v>
      </c>
      <c r="B46942" s="489" t="s">
        <v>3128</v>
      </c>
      <c r="C46942" s="489" t="s">
        <v>2571</v>
      </c>
      <c r="D46942" s="489" t="s">
        <v>6389</v>
      </c>
    </row>
    <row r="46943" spans="1:4">
      <c r="A46943" s="489" t="str">
        <f t="shared" si="733"/>
        <v>23A1001222訪問型サービス（独自／定率）</v>
      </c>
      <c r="B46943" s="489" t="s">
        <v>3128</v>
      </c>
      <c r="C46943" s="489" t="s">
        <v>2568</v>
      </c>
      <c r="D46943" s="489" t="s">
        <v>6389</v>
      </c>
    </row>
    <row r="46944" spans="1:4">
      <c r="A46944" s="489" t="str">
        <f t="shared" si="733"/>
        <v>23A1001230訪問型サービス（独自）</v>
      </c>
      <c r="B46944" s="489" t="s">
        <v>3129</v>
      </c>
      <c r="C46944" s="489" t="s">
        <v>2571</v>
      </c>
      <c r="D46944" s="489" t="s">
        <v>7007</v>
      </c>
    </row>
    <row r="46945" spans="1:4">
      <c r="A46945" s="489" t="str">
        <f t="shared" si="733"/>
        <v>23A1001248訪問型サービス（独自）</v>
      </c>
      <c r="B46945" s="489" t="s">
        <v>3130</v>
      </c>
      <c r="C46945" s="489" t="s">
        <v>2571</v>
      </c>
      <c r="D46945" s="489" t="s">
        <v>7009</v>
      </c>
    </row>
    <row r="46946" spans="1:4">
      <c r="A46946" s="489" t="str">
        <f t="shared" si="733"/>
        <v>23A1001248訪問型サービス（独自／定率）</v>
      </c>
      <c r="B46946" s="489" t="s">
        <v>3130</v>
      </c>
      <c r="C46946" s="489" t="s">
        <v>2568</v>
      </c>
      <c r="D46946" s="489" t="s">
        <v>7009</v>
      </c>
    </row>
    <row r="46947" spans="1:4">
      <c r="A46947" s="489" t="str">
        <f t="shared" si="733"/>
        <v>23A1001255訪問型サービス（独自）</v>
      </c>
      <c r="B46947" s="489" t="s">
        <v>3131</v>
      </c>
      <c r="C46947" s="489" t="s">
        <v>2571</v>
      </c>
      <c r="D46947" s="489" t="s">
        <v>7010</v>
      </c>
    </row>
    <row r="46948" spans="1:4">
      <c r="A46948" s="489" t="str">
        <f t="shared" si="733"/>
        <v>23A1001255訪問型サービス（独自／定率）</v>
      </c>
      <c r="B46948" s="489" t="s">
        <v>3131</v>
      </c>
      <c r="C46948" s="489" t="s">
        <v>2568</v>
      </c>
      <c r="D46948" s="489" t="s">
        <v>7010</v>
      </c>
    </row>
    <row r="46949" spans="1:4">
      <c r="A46949" s="489" t="str">
        <f t="shared" si="733"/>
        <v>23A1001263訪問型サービス（独自）</v>
      </c>
      <c r="B46949" s="489" t="s">
        <v>3132</v>
      </c>
      <c r="C46949" s="489" t="s">
        <v>2571</v>
      </c>
      <c r="D46949" s="489" t="s">
        <v>7011</v>
      </c>
    </row>
    <row r="46950" spans="1:4">
      <c r="A46950" s="489" t="str">
        <f t="shared" si="733"/>
        <v>23A1001263訪問型サービス（独自／定率）</v>
      </c>
      <c r="B46950" s="489" t="s">
        <v>3132</v>
      </c>
      <c r="C46950" s="489" t="s">
        <v>2568</v>
      </c>
      <c r="D46950" s="489" t="s">
        <v>7011</v>
      </c>
    </row>
    <row r="46951" spans="1:4">
      <c r="A46951" s="489" t="str">
        <f t="shared" si="733"/>
        <v>23A1001271訪問型サービス（独自）</v>
      </c>
      <c r="B46951" s="489" t="s">
        <v>3133</v>
      </c>
      <c r="C46951" s="489" t="s">
        <v>2571</v>
      </c>
      <c r="D46951" s="489" t="s">
        <v>7013</v>
      </c>
    </row>
    <row r="46952" spans="1:4">
      <c r="A46952" s="489" t="str">
        <f t="shared" si="733"/>
        <v>23A1001271訪問型サービス（独自／定率）</v>
      </c>
      <c r="B46952" s="489" t="s">
        <v>3133</v>
      </c>
      <c r="C46952" s="489" t="s">
        <v>2568</v>
      </c>
      <c r="D46952" s="489" t="s">
        <v>7013</v>
      </c>
    </row>
    <row r="46953" spans="1:4">
      <c r="A46953" s="489" t="str">
        <f t="shared" si="733"/>
        <v>23A1001289訪問型サービス（独自）</v>
      </c>
      <c r="B46953" s="489" t="s">
        <v>3134</v>
      </c>
      <c r="C46953" s="489" t="s">
        <v>2571</v>
      </c>
      <c r="D46953" s="489" t="s">
        <v>7015</v>
      </c>
    </row>
    <row r="46954" spans="1:4">
      <c r="A46954" s="489" t="str">
        <f t="shared" si="733"/>
        <v>23A1001289訪問型サービス（独自／定率）</v>
      </c>
      <c r="B46954" s="489" t="s">
        <v>3134</v>
      </c>
      <c r="C46954" s="489" t="s">
        <v>2568</v>
      </c>
      <c r="D46954" s="489" t="s">
        <v>7015</v>
      </c>
    </row>
    <row r="46955" spans="1:4">
      <c r="A46955" s="489" t="str">
        <f t="shared" si="733"/>
        <v>23A1001305訪問型サービス（独自）</v>
      </c>
      <c r="B46955" s="489" t="s">
        <v>3135</v>
      </c>
      <c r="C46955" s="489" t="s">
        <v>2571</v>
      </c>
      <c r="D46955" s="489" t="s">
        <v>7018</v>
      </c>
    </row>
    <row r="46956" spans="1:4">
      <c r="A46956" s="489" t="str">
        <f t="shared" si="733"/>
        <v>23A1001305訪問型サービス（独自／定率）</v>
      </c>
      <c r="B46956" s="489" t="s">
        <v>3135</v>
      </c>
      <c r="C46956" s="489" t="s">
        <v>2568</v>
      </c>
      <c r="D46956" s="489" t="s">
        <v>7018</v>
      </c>
    </row>
    <row r="46957" spans="1:4">
      <c r="A46957" s="489" t="str">
        <f t="shared" si="733"/>
        <v>23A1001313訪問型サービス（独自）</v>
      </c>
      <c r="B46957" s="489" t="s">
        <v>3136</v>
      </c>
      <c r="C46957" s="489" t="s">
        <v>2571</v>
      </c>
      <c r="D46957" s="489" t="s">
        <v>7020</v>
      </c>
    </row>
    <row r="46958" spans="1:4">
      <c r="A46958" s="489" t="str">
        <f t="shared" si="733"/>
        <v>23A1001321訪問型サービス（独自）</v>
      </c>
      <c r="B46958" s="489" t="s">
        <v>3137</v>
      </c>
      <c r="C46958" s="489" t="s">
        <v>2571</v>
      </c>
      <c r="D46958" s="489" t="s">
        <v>7022</v>
      </c>
    </row>
    <row r="46959" spans="1:4">
      <c r="A46959" s="489" t="str">
        <f t="shared" si="733"/>
        <v>23A1001321訪問型サービス（独自／定率）</v>
      </c>
      <c r="B46959" s="489" t="s">
        <v>3137</v>
      </c>
      <c r="C46959" s="489" t="s">
        <v>2568</v>
      </c>
      <c r="D46959" s="489" t="s">
        <v>7022</v>
      </c>
    </row>
    <row r="46960" spans="1:4">
      <c r="A46960" s="489" t="str">
        <f t="shared" si="733"/>
        <v>23A1001339訪問型サービス（独自）</v>
      </c>
      <c r="B46960" s="489" t="s">
        <v>3138</v>
      </c>
      <c r="C46960" s="489" t="s">
        <v>2571</v>
      </c>
      <c r="D46960" s="489" t="s">
        <v>7024</v>
      </c>
    </row>
    <row r="46961" spans="1:4">
      <c r="A46961" s="489" t="str">
        <f t="shared" si="733"/>
        <v>23A1001339訪問型サービス（独自／定率）</v>
      </c>
      <c r="B46961" s="489" t="s">
        <v>3138</v>
      </c>
      <c r="C46961" s="489" t="s">
        <v>2568</v>
      </c>
      <c r="D46961" s="489" t="s">
        <v>7024</v>
      </c>
    </row>
    <row r="46962" spans="1:4">
      <c r="A46962" s="489" t="str">
        <f t="shared" si="733"/>
        <v>23A1001347訪問型サービス（独自）</v>
      </c>
      <c r="B46962" s="489" t="s">
        <v>3139</v>
      </c>
      <c r="C46962" s="489" t="s">
        <v>2571</v>
      </c>
      <c r="D46962" s="489" t="s">
        <v>7025</v>
      </c>
    </row>
    <row r="46963" spans="1:4">
      <c r="A46963" s="489" t="str">
        <f t="shared" si="733"/>
        <v>23A1001347訪問型サービス（独自／定率）</v>
      </c>
      <c r="B46963" s="489" t="s">
        <v>3139</v>
      </c>
      <c r="C46963" s="489" t="s">
        <v>2568</v>
      </c>
      <c r="D46963" s="489" t="s">
        <v>7025</v>
      </c>
    </row>
    <row r="46964" spans="1:4">
      <c r="A46964" s="489" t="str">
        <f t="shared" si="733"/>
        <v>23A1001354訪問型サービス（独自）</v>
      </c>
      <c r="B46964" s="489" t="s">
        <v>3140</v>
      </c>
      <c r="C46964" s="489" t="s">
        <v>2571</v>
      </c>
      <c r="D46964" s="489" t="s">
        <v>7026</v>
      </c>
    </row>
    <row r="46965" spans="1:4">
      <c r="A46965" s="489" t="str">
        <f t="shared" si="733"/>
        <v>23A1001362訪問型サービス（独自）</v>
      </c>
      <c r="B46965" s="489" t="s">
        <v>3141</v>
      </c>
      <c r="C46965" s="489" t="s">
        <v>2571</v>
      </c>
      <c r="D46965" s="489" t="s">
        <v>7027</v>
      </c>
    </row>
    <row r="46966" spans="1:4">
      <c r="A46966" s="489" t="str">
        <f t="shared" si="733"/>
        <v>23A1001362訪問型サービス（独自／定率）</v>
      </c>
      <c r="B46966" s="489" t="s">
        <v>3141</v>
      </c>
      <c r="C46966" s="489" t="s">
        <v>2568</v>
      </c>
      <c r="D46966" s="489" t="s">
        <v>7027</v>
      </c>
    </row>
    <row r="46967" spans="1:4">
      <c r="A46967" s="489" t="str">
        <f t="shared" si="733"/>
        <v>23A1001388訪問型サービス（独自）</v>
      </c>
      <c r="B46967" s="489" t="s">
        <v>3142</v>
      </c>
      <c r="C46967" s="489" t="s">
        <v>2571</v>
      </c>
      <c r="D46967" s="489" t="s">
        <v>7029</v>
      </c>
    </row>
    <row r="46968" spans="1:4">
      <c r="A46968" s="489" t="str">
        <f t="shared" si="733"/>
        <v>23A1001388訪問型サービス（独自／定率）</v>
      </c>
      <c r="B46968" s="489" t="s">
        <v>3142</v>
      </c>
      <c r="C46968" s="489" t="s">
        <v>2568</v>
      </c>
      <c r="D46968" s="489" t="s">
        <v>7029</v>
      </c>
    </row>
    <row r="46969" spans="1:4">
      <c r="A46969" s="489" t="str">
        <f t="shared" si="733"/>
        <v>23A1001396通所型サービス（独自）</v>
      </c>
      <c r="B46969" s="489" t="s">
        <v>3143</v>
      </c>
      <c r="C46969" s="489" t="s">
        <v>2570</v>
      </c>
      <c r="D46969" s="489" t="s">
        <v>12640</v>
      </c>
    </row>
    <row r="46970" spans="1:4">
      <c r="A46970" s="489" t="str">
        <f t="shared" si="733"/>
        <v>23A1001404通所型サービス（独自）</v>
      </c>
      <c r="B46970" s="489" t="s">
        <v>3144</v>
      </c>
      <c r="C46970" s="489" t="s">
        <v>2570</v>
      </c>
      <c r="D46970" s="489" t="s">
        <v>7030</v>
      </c>
    </row>
    <row r="46971" spans="1:4">
      <c r="A46971" s="489" t="str">
        <f t="shared" si="733"/>
        <v>23A1001412訪問型サービス（独自）</v>
      </c>
      <c r="B46971" s="489" t="s">
        <v>3145</v>
      </c>
      <c r="C46971" s="489" t="s">
        <v>2571</v>
      </c>
      <c r="D46971" s="489" t="s">
        <v>7032</v>
      </c>
    </row>
    <row r="46972" spans="1:4">
      <c r="A46972" s="489" t="str">
        <f t="shared" si="733"/>
        <v>23A1001412訪問型サービス（独自／定率）</v>
      </c>
      <c r="B46972" s="489" t="s">
        <v>3145</v>
      </c>
      <c r="C46972" s="489" t="s">
        <v>2568</v>
      </c>
      <c r="D46972" s="489" t="s">
        <v>7032</v>
      </c>
    </row>
    <row r="46973" spans="1:4">
      <c r="A46973" s="489" t="str">
        <f t="shared" si="733"/>
        <v>23A1001438訪問型サービス（独自）</v>
      </c>
      <c r="B46973" s="489" t="s">
        <v>3146</v>
      </c>
      <c r="C46973" s="489" t="s">
        <v>2571</v>
      </c>
      <c r="D46973" s="489" t="s">
        <v>7033</v>
      </c>
    </row>
    <row r="46974" spans="1:4">
      <c r="A46974" s="489" t="str">
        <f t="shared" si="733"/>
        <v>23A1001438訪問型サービス（独自／定率）</v>
      </c>
      <c r="B46974" s="489" t="s">
        <v>3146</v>
      </c>
      <c r="C46974" s="489" t="s">
        <v>2568</v>
      </c>
      <c r="D46974" s="489" t="s">
        <v>7033</v>
      </c>
    </row>
    <row r="46975" spans="1:4">
      <c r="A46975" s="489" t="str">
        <f t="shared" si="733"/>
        <v>23A1001446通所型サービス（独自）</v>
      </c>
      <c r="B46975" s="489" t="s">
        <v>3147</v>
      </c>
      <c r="C46975" s="489" t="s">
        <v>2570</v>
      </c>
      <c r="D46975" s="489" t="s">
        <v>7034</v>
      </c>
    </row>
    <row r="46976" spans="1:4">
      <c r="A46976" s="489" t="str">
        <f t="shared" si="733"/>
        <v>23A1001453訪問型サービス（独自）</v>
      </c>
      <c r="B46976" s="489" t="s">
        <v>3148</v>
      </c>
      <c r="C46976" s="489" t="s">
        <v>2571</v>
      </c>
      <c r="D46976" s="489" t="s">
        <v>7008</v>
      </c>
    </row>
    <row r="46977" spans="1:4">
      <c r="A46977" s="489" t="str">
        <f t="shared" si="733"/>
        <v>23A1001453訪問型サービス（独自／定率）</v>
      </c>
      <c r="B46977" s="489" t="s">
        <v>3148</v>
      </c>
      <c r="C46977" s="489" t="s">
        <v>2568</v>
      </c>
      <c r="D46977" s="489" t="s">
        <v>7008</v>
      </c>
    </row>
    <row r="46978" spans="1:4">
      <c r="A46978" s="489" t="str">
        <f t="shared" ref="A46978:A47041" si="734">B46978&amp;C46978</f>
        <v>23A1001461訪問型サービス（独自）</v>
      </c>
      <c r="B46978" s="489" t="s">
        <v>3149</v>
      </c>
      <c r="C46978" s="489" t="s">
        <v>2571</v>
      </c>
      <c r="D46978" s="489" t="s">
        <v>7035</v>
      </c>
    </row>
    <row r="46979" spans="1:4">
      <c r="A46979" s="489" t="str">
        <f t="shared" si="734"/>
        <v>23A1001461訪問型サービス（独自／定率）</v>
      </c>
      <c r="B46979" s="489" t="s">
        <v>3149</v>
      </c>
      <c r="C46979" s="489" t="s">
        <v>2568</v>
      </c>
      <c r="D46979" s="489" t="s">
        <v>7035</v>
      </c>
    </row>
    <row r="46980" spans="1:4">
      <c r="A46980" s="489" t="str">
        <f t="shared" si="734"/>
        <v>23A1001479訪問型サービス（独自）</v>
      </c>
      <c r="B46980" s="489" t="s">
        <v>3150</v>
      </c>
      <c r="C46980" s="489" t="s">
        <v>2571</v>
      </c>
      <c r="D46980" s="489" t="s">
        <v>7038</v>
      </c>
    </row>
    <row r="46981" spans="1:4">
      <c r="A46981" s="489" t="str">
        <f t="shared" si="734"/>
        <v>23A1001495訪問型サービス（独自）</v>
      </c>
      <c r="B46981" s="489" t="s">
        <v>3151</v>
      </c>
      <c r="C46981" s="489" t="s">
        <v>2571</v>
      </c>
      <c r="D46981" s="489" t="s">
        <v>7041</v>
      </c>
    </row>
    <row r="46982" spans="1:4">
      <c r="A46982" s="489" t="str">
        <f t="shared" si="734"/>
        <v>23A1001503訪問型サービス（独自）</v>
      </c>
      <c r="B46982" s="489" t="s">
        <v>19389</v>
      </c>
      <c r="C46982" s="489" t="s">
        <v>2571</v>
      </c>
      <c r="D46982" s="489" t="s">
        <v>19449</v>
      </c>
    </row>
    <row r="46983" spans="1:4">
      <c r="A46983" s="489" t="str">
        <f t="shared" si="734"/>
        <v>23A1001503訪問型サービス（独自／定率）</v>
      </c>
      <c r="B46983" s="489" t="s">
        <v>19389</v>
      </c>
      <c r="C46983" s="489" t="s">
        <v>2568</v>
      </c>
      <c r="D46983" s="489" t="s">
        <v>19449</v>
      </c>
    </row>
    <row r="46984" spans="1:4">
      <c r="A46984" s="489" t="str">
        <f t="shared" si="734"/>
        <v>23A1100016訪問型サービス（独自／定率）</v>
      </c>
      <c r="B46984" s="489" t="s">
        <v>3152</v>
      </c>
      <c r="C46984" s="489" t="s">
        <v>2568</v>
      </c>
      <c r="D46984" s="489" t="s">
        <v>7043</v>
      </c>
    </row>
    <row r="46985" spans="1:4">
      <c r="A46985" s="489" t="str">
        <f t="shared" si="734"/>
        <v>23A1100024通所型サービス（独自／定率）</v>
      </c>
      <c r="B46985" s="489" t="s">
        <v>3153</v>
      </c>
      <c r="C46985" s="489" t="s">
        <v>2567</v>
      </c>
      <c r="D46985" s="489" t="s">
        <v>7060</v>
      </c>
    </row>
    <row r="46986" spans="1:4">
      <c r="A46986" s="489" t="str">
        <f t="shared" si="734"/>
        <v>23A1100032通所型サービス（独自／定率）</v>
      </c>
      <c r="B46986" s="489" t="s">
        <v>3154</v>
      </c>
      <c r="C46986" s="489" t="s">
        <v>2567</v>
      </c>
      <c r="D46986" s="489" t="s">
        <v>7061</v>
      </c>
    </row>
    <row r="46987" spans="1:4">
      <c r="A46987" s="489" t="str">
        <f t="shared" si="734"/>
        <v>23A1100073通所型サービス（独自）</v>
      </c>
      <c r="B46987" s="489" t="s">
        <v>3155</v>
      </c>
      <c r="C46987" s="489" t="s">
        <v>2570</v>
      </c>
      <c r="D46987" s="489" t="s">
        <v>7128</v>
      </c>
    </row>
    <row r="46988" spans="1:4">
      <c r="A46988" s="489" t="str">
        <f t="shared" si="734"/>
        <v>23A1100123訪問型サービス（独自）</v>
      </c>
      <c r="B46988" s="489" t="s">
        <v>3156</v>
      </c>
      <c r="C46988" s="489" t="s">
        <v>2571</v>
      </c>
      <c r="D46988" s="489" t="s">
        <v>7129</v>
      </c>
    </row>
    <row r="46989" spans="1:4">
      <c r="A46989" s="489" t="str">
        <f t="shared" si="734"/>
        <v>23A1100123訪問型サービス（独自／定率）</v>
      </c>
      <c r="B46989" s="489" t="s">
        <v>3156</v>
      </c>
      <c r="C46989" s="489" t="s">
        <v>2568</v>
      </c>
      <c r="D46989" s="489" t="s">
        <v>7129</v>
      </c>
    </row>
    <row r="46990" spans="1:4">
      <c r="A46990" s="489" t="str">
        <f t="shared" si="734"/>
        <v>23A1100149通所型サービス（独自／定率）</v>
      </c>
      <c r="B46990" s="489" t="s">
        <v>3157</v>
      </c>
      <c r="C46990" s="489" t="s">
        <v>2567</v>
      </c>
      <c r="D46990" s="489" t="s">
        <v>13724</v>
      </c>
    </row>
    <row r="46991" spans="1:4">
      <c r="A46991" s="489" t="str">
        <f t="shared" si="734"/>
        <v>23A1100164通所型サービス（独自／定率）</v>
      </c>
      <c r="B46991" s="489" t="s">
        <v>3158</v>
      </c>
      <c r="C46991" s="489" t="s">
        <v>2567</v>
      </c>
      <c r="D46991" s="489" t="s">
        <v>13725</v>
      </c>
    </row>
    <row r="46992" spans="1:4">
      <c r="A46992" s="489" t="str">
        <f t="shared" si="734"/>
        <v>23A1100198通所型サービス（独自）</v>
      </c>
      <c r="B46992" s="489" t="s">
        <v>3159</v>
      </c>
      <c r="C46992" s="489" t="s">
        <v>2570</v>
      </c>
      <c r="D46992" s="489" t="s">
        <v>7134</v>
      </c>
    </row>
    <row r="46993" spans="1:4">
      <c r="A46993" s="489" t="str">
        <f t="shared" si="734"/>
        <v>23A1100255訪問型サービス（独自）</v>
      </c>
      <c r="B46993" s="489" t="s">
        <v>3160</v>
      </c>
      <c r="C46993" s="489" t="s">
        <v>2571</v>
      </c>
      <c r="D46993" s="489" t="s">
        <v>7174</v>
      </c>
    </row>
    <row r="46994" spans="1:4">
      <c r="A46994" s="489" t="str">
        <f t="shared" si="734"/>
        <v>23A1100255訪問型サービス（独自／定率）</v>
      </c>
      <c r="B46994" s="489" t="s">
        <v>3160</v>
      </c>
      <c r="C46994" s="489" t="s">
        <v>2568</v>
      </c>
      <c r="D46994" s="489" t="s">
        <v>7174</v>
      </c>
    </row>
    <row r="46995" spans="1:4">
      <c r="A46995" s="489" t="str">
        <f t="shared" si="734"/>
        <v>23A1100263通所型サービス（独自）</v>
      </c>
      <c r="B46995" s="489" t="s">
        <v>3161</v>
      </c>
      <c r="C46995" s="489" t="s">
        <v>2570</v>
      </c>
      <c r="D46995" s="489" t="s">
        <v>7137</v>
      </c>
    </row>
    <row r="46996" spans="1:4">
      <c r="A46996" s="489" t="str">
        <f t="shared" si="734"/>
        <v>23A1100263通所型サービス（独自／定率）</v>
      </c>
      <c r="B46996" s="489" t="s">
        <v>3161</v>
      </c>
      <c r="C46996" s="489" t="s">
        <v>2567</v>
      </c>
      <c r="D46996" s="489" t="s">
        <v>7137</v>
      </c>
    </row>
    <row r="46997" spans="1:4">
      <c r="A46997" s="489" t="str">
        <f t="shared" si="734"/>
        <v>23A1100271通所型サービス（独自）</v>
      </c>
      <c r="B46997" s="489" t="s">
        <v>3162</v>
      </c>
      <c r="C46997" s="489" t="s">
        <v>2570</v>
      </c>
      <c r="D46997" s="489" t="s">
        <v>7138</v>
      </c>
    </row>
    <row r="46998" spans="1:4">
      <c r="A46998" s="489" t="str">
        <f t="shared" si="734"/>
        <v>23A1100289通所型サービス（独自／定率）</v>
      </c>
      <c r="B46998" s="489" t="s">
        <v>3163</v>
      </c>
      <c r="C46998" s="489" t="s">
        <v>2567</v>
      </c>
      <c r="D46998" s="489" t="s">
        <v>7127</v>
      </c>
    </row>
    <row r="46999" spans="1:4">
      <c r="A46999" s="489" t="str">
        <f t="shared" si="734"/>
        <v>23A1100297通所型サービス（独自）</v>
      </c>
      <c r="B46999" s="489" t="s">
        <v>3164</v>
      </c>
      <c r="C46999" s="489" t="s">
        <v>2570</v>
      </c>
      <c r="D46999" s="489" t="s">
        <v>12657</v>
      </c>
    </row>
    <row r="47000" spans="1:4">
      <c r="A47000" s="489" t="str">
        <f t="shared" si="734"/>
        <v>23A1100305訪問型サービス（独自）</v>
      </c>
      <c r="B47000" s="489" t="s">
        <v>3165</v>
      </c>
      <c r="C47000" s="489" t="s">
        <v>2571</v>
      </c>
      <c r="D47000" s="489" t="s">
        <v>7139</v>
      </c>
    </row>
    <row r="47001" spans="1:4">
      <c r="A47001" s="489" t="str">
        <f t="shared" si="734"/>
        <v>23A1100313訪問型サービス（独自）</v>
      </c>
      <c r="B47001" s="489" t="s">
        <v>3166</v>
      </c>
      <c r="C47001" s="489" t="s">
        <v>2571</v>
      </c>
      <c r="D47001" s="489" t="s">
        <v>7140</v>
      </c>
    </row>
    <row r="47002" spans="1:4">
      <c r="A47002" s="489" t="str">
        <f t="shared" si="734"/>
        <v>23A1100313訪問型サービス（独自／定率）</v>
      </c>
      <c r="B47002" s="489" t="s">
        <v>3166</v>
      </c>
      <c r="C47002" s="489" t="s">
        <v>2568</v>
      </c>
      <c r="D47002" s="489" t="s">
        <v>7140</v>
      </c>
    </row>
    <row r="47003" spans="1:4">
      <c r="A47003" s="489" t="str">
        <f t="shared" si="734"/>
        <v>23A1100321通所型サービス（独自）</v>
      </c>
      <c r="B47003" s="489" t="s">
        <v>3167</v>
      </c>
      <c r="C47003" s="489" t="s">
        <v>2570</v>
      </c>
      <c r="D47003" s="489" t="s">
        <v>12658</v>
      </c>
    </row>
    <row r="47004" spans="1:4">
      <c r="A47004" s="489" t="str">
        <f t="shared" si="734"/>
        <v>23A1100347通所型サービス（独自）</v>
      </c>
      <c r="B47004" s="489" t="s">
        <v>3168</v>
      </c>
      <c r="C47004" s="489" t="s">
        <v>2570</v>
      </c>
      <c r="D47004" s="489" t="s">
        <v>7145</v>
      </c>
    </row>
    <row r="47005" spans="1:4">
      <c r="A47005" s="489" t="str">
        <f t="shared" si="734"/>
        <v>23A1100354通所型サービス（独自）</v>
      </c>
      <c r="B47005" s="489" t="s">
        <v>3169</v>
      </c>
      <c r="C47005" s="489" t="s">
        <v>2570</v>
      </c>
      <c r="D47005" s="489" t="s">
        <v>12659</v>
      </c>
    </row>
    <row r="47006" spans="1:4">
      <c r="A47006" s="489" t="str">
        <f t="shared" si="734"/>
        <v>23A1100388訪問型サービス（独自）</v>
      </c>
      <c r="B47006" s="489" t="s">
        <v>3170</v>
      </c>
      <c r="C47006" s="489" t="s">
        <v>2571</v>
      </c>
      <c r="D47006" s="489" t="s">
        <v>7149</v>
      </c>
    </row>
    <row r="47007" spans="1:4">
      <c r="A47007" s="489" t="str">
        <f t="shared" si="734"/>
        <v>23A1100396通所型サービス（独自）</v>
      </c>
      <c r="B47007" s="489" t="s">
        <v>3171</v>
      </c>
      <c r="C47007" s="489" t="s">
        <v>2570</v>
      </c>
      <c r="D47007" s="489" t="s">
        <v>12660</v>
      </c>
    </row>
    <row r="47008" spans="1:4">
      <c r="A47008" s="489" t="str">
        <f t="shared" si="734"/>
        <v>23A1100412通所型サービス（独自）</v>
      </c>
      <c r="B47008" s="489" t="s">
        <v>3172</v>
      </c>
      <c r="C47008" s="489" t="s">
        <v>2570</v>
      </c>
      <c r="D47008" s="489" t="s">
        <v>7150</v>
      </c>
    </row>
    <row r="47009" spans="1:4">
      <c r="A47009" s="489" t="str">
        <f t="shared" si="734"/>
        <v>23A1100412通所型サービス（独自／定率）</v>
      </c>
      <c r="B47009" s="489" t="s">
        <v>3172</v>
      </c>
      <c r="C47009" s="489" t="s">
        <v>2567</v>
      </c>
      <c r="D47009" s="489" t="s">
        <v>7150</v>
      </c>
    </row>
    <row r="47010" spans="1:4">
      <c r="A47010" s="489" t="str">
        <f t="shared" si="734"/>
        <v>23A1100438訪問型サービス（独自）</v>
      </c>
      <c r="B47010" s="489" t="s">
        <v>3173</v>
      </c>
      <c r="C47010" s="489" t="s">
        <v>2571</v>
      </c>
      <c r="D47010" s="489" t="s">
        <v>7141</v>
      </c>
    </row>
    <row r="47011" spans="1:4">
      <c r="A47011" s="489" t="str">
        <f t="shared" si="734"/>
        <v>23A1100446通所型サービス（独自）</v>
      </c>
      <c r="B47011" s="489" t="s">
        <v>3174</v>
      </c>
      <c r="C47011" s="489" t="s">
        <v>2570</v>
      </c>
      <c r="D47011" s="489" t="s">
        <v>7092</v>
      </c>
    </row>
    <row r="47012" spans="1:4">
      <c r="A47012" s="489" t="str">
        <f t="shared" si="734"/>
        <v>23A1100453訪問型サービス（独自）</v>
      </c>
      <c r="B47012" s="489" t="s">
        <v>3175</v>
      </c>
      <c r="C47012" s="489" t="s">
        <v>2571</v>
      </c>
      <c r="D47012" s="489" t="s">
        <v>7151</v>
      </c>
    </row>
    <row r="47013" spans="1:4">
      <c r="A47013" s="489" t="str">
        <f t="shared" si="734"/>
        <v>23A1100453訪問型サービス（独自／定率）</v>
      </c>
      <c r="B47013" s="489" t="s">
        <v>3175</v>
      </c>
      <c r="C47013" s="489" t="s">
        <v>2568</v>
      </c>
      <c r="D47013" s="489" t="s">
        <v>7151</v>
      </c>
    </row>
    <row r="47014" spans="1:4">
      <c r="A47014" s="489" t="str">
        <f t="shared" si="734"/>
        <v>23A1100461訪問型サービス（独自）</v>
      </c>
      <c r="B47014" s="489" t="s">
        <v>3176</v>
      </c>
      <c r="C47014" s="489" t="s">
        <v>2571</v>
      </c>
      <c r="D47014" s="489" t="s">
        <v>7152</v>
      </c>
    </row>
    <row r="47015" spans="1:4">
      <c r="A47015" s="489" t="str">
        <f t="shared" si="734"/>
        <v>23A1100479訪問型サービス（独自）</v>
      </c>
      <c r="B47015" s="489" t="s">
        <v>3177</v>
      </c>
      <c r="C47015" s="489" t="s">
        <v>2571</v>
      </c>
      <c r="D47015" s="489" t="s">
        <v>7153</v>
      </c>
    </row>
    <row r="47016" spans="1:4">
      <c r="A47016" s="489" t="str">
        <f t="shared" si="734"/>
        <v>23A1100487訪問型サービス（独自）</v>
      </c>
      <c r="B47016" s="489" t="s">
        <v>3178</v>
      </c>
      <c r="C47016" s="489" t="s">
        <v>2571</v>
      </c>
      <c r="D47016" s="489" t="s">
        <v>7154</v>
      </c>
    </row>
    <row r="47017" spans="1:4">
      <c r="A47017" s="489" t="str">
        <f t="shared" si="734"/>
        <v>23A1100495通所型サービス（独自）</v>
      </c>
      <c r="B47017" s="489" t="s">
        <v>3179</v>
      </c>
      <c r="C47017" s="489" t="s">
        <v>2570</v>
      </c>
      <c r="D47017" s="489" t="s">
        <v>7154</v>
      </c>
    </row>
    <row r="47018" spans="1:4">
      <c r="A47018" s="489" t="str">
        <f t="shared" si="734"/>
        <v>23A1100503訪問型サービス（独自）</v>
      </c>
      <c r="B47018" s="489" t="s">
        <v>3180</v>
      </c>
      <c r="C47018" s="489" t="s">
        <v>2571</v>
      </c>
      <c r="D47018" s="489" t="s">
        <v>7157</v>
      </c>
    </row>
    <row r="47019" spans="1:4">
      <c r="A47019" s="489" t="str">
        <f t="shared" si="734"/>
        <v>23A1100503訪問型サービス（独自／定率）</v>
      </c>
      <c r="B47019" s="489" t="s">
        <v>3180</v>
      </c>
      <c r="C47019" s="489" t="s">
        <v>2568</v>
      </c>
      <c r="D47019" s="489" t="s">
        <v>7157</v>
      </c>
    </row>
    <row r="47020" spans="1:4">
      <c r="A47020" s="489" t="str">
        <f t="shared" si="734"/>
        <v>23A1100511訪問型サービス（独自）</v>
      </c>
      <c r="B47020" s="489" t="s">
        <v>3181</v>
      </c>
      <c r="C47020" s="489" t="s">
        <v>2571</v>
      </c>
      <c r="D47020" s="489" t="s">
        <v>7158</v>
      </c>
    </row>
    <row r="47021" spans="1:4">
      <c r="A47021" s="489" t="str">
        <f t="shared" si="734"/>
        <v>23A1100529通所型サービス（独自）</v>
      </c>
      <c r="B47021" s="489" t="s">
        <v>3182</v>
      </c>
      <c r="C47021" s="489" t="s">
        <v>2570</v>
      </c>
      <c r="D47021" s="489" t="s">
        <v>12663</v>
      </c>
    </row>
    <row r="47022" spans="1:4">
      <c r="A47022" s="489" t="str">
        <f t="shared" si="734"/>
        <v>23A1100537通所型サービス（独自）</v>
      </c>
      <c r="B47022" s="489" t="s">
        <v>3183</v>
      </c>
      <c r="C47022" s="489" t="s">
        <v>2570</v>
      </c>
      <c r="D47022" s="489" t="s">
        <v>12664</v>
      </c>
    </row>
    <row r="47023" spans="1:4">
      <c r="A47023" s="489" t="str">
        <f t="shared" si="734"/>
        <v>23A1100537通所型サービス（独自／定率）</v>
      </c>
      <c r="B47023" s="489" t="s">
        <v>3183</v>
      </c>
      <c r="C47023" s="489" t="s">
        <v>2567</v>
      </c>
      <c r="D47023" s="489" t="s">
        <v>12664</v>
      </c>
    </row>
    <row r="47024" spans="1:4">
      <c r="A47024" s="489" t="str">
        <f t="shared" si="734"/>
        <v>23A1100545通所型サービス（独自）</v>
      </c>
      <c r="B47024" s="489" t="s">
        <v>3184</v>
      </c>
      <c r="C47024" s="489" t="s">
        <v>2570</v>
      </c>
      <c r="D47024" s="489" t="s">
        <v>7159</v>
      </c>
    </row>
    <row r="47025" spans="1:4">
      <c r="A47025" s="489" t="str">
        <f t="shared" si="734"/>
        <v>23A1100552訪問型サービス（独自）</v>
      </c>
      <c r="B47025" s="489" t="s">
        <v>3185</v>
      </c>
      <c r="C47025" s="489" t="s">
        <v>2571</v>
      </c>
      <c r="D47025" s="489" t="s">
        <v>7160</v>
      </c>
    </row>
    <row r="47026" spans="1:4">
      <c r="A47026" s="489" t="str">
        <f t="shared" si="734"/>
        <v>23A1100552訪問型サービス（独自／定率）</v>
      </c>
      <c r="B47026" s="489" t="s">
        <v>3185</v>
      </c>
      <c r="C47026" s="489" t="s">
        <v>2568</v>
      </c>
      <c r="D47026" s="489" t="s">
        <v>7160</v>
      </c>
    </row>
    <row r="47027" spans="1:4">
      <c r="A47027" s="489" t="str">
        <f t="shared" si="734"/>
        <v>23A1100578通所型サービス（独自／定率）</v>
      </c>
      <c r="B47027" s="489" t="s">
        <v>3186</v>
      </c>
      <c r="C47027" s="489" t="s">
        <v>2567</v>
      </c>
      <c r="D47027" s="489" t="s">
        <v>12665</v>
      </c>
    </row>
    <row r="47028" spans="1:4">
      <c r="A47028" s="489" t="str">
        <f t="shared" si="734"/>
        <v>23A1100586訪問型サービス（独自）</v>
      </c>
      <c r="B47028" s="489" t="s">
        <v>3187</v>
      </c>
      <c r="C47028" s="489" t="s">
        <v>2571</v>
      </c>
      <c r="D47028" s="489" t="s">
        <v>7144</v>
      </c>
    </row>
    <row r="47029" spans="1:4">
      <c r="A47029" s="489" t="str">
        <f t="shared" si="734"/>
        <v>23A1100594訪問型サービス（独自）</v>
      </c>
      <c r="B47029" s="489" t="s">
        <v>3188</v>
      </c>
      <c r="C47029" s="489" t="s">
        <v>2571</v>
      </c>
      <c r="D47029" s="489" t="s">
        <v>7162</v>
      </c>
    </row>
    <row r="47030" spans="1:4">
      <c r="A47030" s="489" t="str">
        <f t="shared" si="734"/>
        <v>23A1100594訪問型サービス（独自／定率）</v>
      </c>
      <c r="B47030" s="489" t="s">
        <v>3188</v>
      </c>
      <c r="C47030" s="489" t="s">
        <v>2568</v>
      </c>
      <c r="D47030" s="489" t="s">
        <v>7162</v>
      </c>
    </row>
    <row r="47031" spans="1:4">
      <c r="A47031" s="489" t="str">
        <f t="shared" si="734"/>
        <v>23A1100602訪問型サービス（独自）</v>
      </c>
      <c r="B47031" s="489" t="s">
        <v>3189</v>
      </c>
      <c r="C47031" s="489" t="s">
        <v>2571</v>
      </c>
      <c r="D47031" s="489" t="s">
        <v>7163</v>
      </c>
    </row>
    <row r="47032" spans="1:4">
      <c r="A47032" s="489" t="str">
        <f t="shared" si="734"/>
        <v>23A1100602訪問型サービス（独自／定率）</v>
      </c>
      <c r="B47032" s="489" t="s">
        <v>3189</v>
      </c>
      <c r="C47032" s="489" t="s">
        <v>2568</v>
      </c>
      <c r="D47032" s="489" t="s">
        <v>7163</v>
      </c>
    </row>
    <row r="47033" spans="1:4">
      <c r="A47033" s="489" t="str">
        <f t="shared" si="734"/>
        <v>23A1100636訪問型サービス（独自）</v>
      </c>
      <c r="B47033" s="489" t="s">
        <v>3190</v>
      </c>
      <c r="C47033" s="489" t="s">
        <v>2571</v>
      </c>
      <c r="D47033" s="489" t="s">
        <v>7165</v>
      </c>
    </row>
    <row r="47034" spans="1:4">
      <c r="A47034" s="489" t="str">
        <f t="shared" si="734"/>
        <v>23A1100636訪問型サービス（独自／定率）</v>
      </c>
      <c r="B47034" s="489" t="s">
        <v>3190</v>
      </c>
      <c r="C47034" s="489" t="s">
        <v>2568</v>
      </c>
      <c r="D47034" s="489" t="s">
        <v>7165</v>
      </c>
    </row>
    <row r="47035" spans="1:4">
      <c r="A47035" s="489" t="str">
        <f t="shared" si="734"/>
        <v>23A1100651訪問型サービス（独自）</v>
      </c>
      <c r="B47035" s="489" t="s">
        <v>3191</v>
      </c>
      <c r="C47035" s="489" t="s">
        <v>2571</v>
      </c>
      <c r="D47035" s="489" t="s">
        <v>7167</v>
      </c>
    </row>
    <row r="47036" spans="1:4">
      <c r="A47036" s="489" t="str">
        <f t="shared" si="734"/>
        <v>23A1100669訪問型サービス（独自）</v>
      </c>
      <c r="B47036" s="489" t="s">
        <v>3192</v>
      </c>
      <c r="C47036" s="489" t="s">
        <v>2571</v>
      </c>
      <c r="D47036" s="489" t="s">
        <v>7169</v>
      </c>
    </row>
    <row r="47037" spans="1:4">
      <c r="A47037" s="489" t="str">
        <f t="shared" si="734"/>
        <v>23A1100677訪問型サービス（独自／定率）</v>
      </c>
      <c r="B47037" s="489" t="s">
        <v>3193</v>
      </c>
      <c r="C47037" s="489" t="s">
        <v>2568</v>
      </c>
      <c r="D47037" s="489" t="s">
        <v>7108</v>
      </c>
    </row>
    <row r="47038" spans="1:4">
      <c r="A47038" s="489" t="str">
        <f t="shared" si="734"/>
        <v>23A1100685訪問型サービス（独自）</v>
      </c>
      <c r="B47038" s="489" t="s">
        <v>3194</v>
      </c>
      <c r="C47038" s="489" t="s">
        <v>2571</v>
      </c>
      <c r="D47038" s="489" t="s">
        <v>7173</v>
      </c>
    </row>
    <row r="47039" spans="1:4">
      <c r="A47039" s="489" t="str">
        <f t="shared" si="734"/>
        <v>23A1100693訪問型サービス（独自）</v>
      </c>
      <c r="B47039" s="489" t="s">
        <v>3195</v>
      </c>
      <c r="C47039" s="489" t="s">
        <v>2571</v>
      </c>
      <c r="D47039" s="489" t="s">
        <v>7175</v>
      </c>
    </row>
    <row r="47040" spans="1:4">
      <c r="A47040" s="489" t="str">
        <f t="shared" si="734"/>
        <v>23A1100701通所型サービス（独自）</v>
      </c>
      <c r="B47040" s="489" t="s">
        <v>3196</v>
      </c>
      <c r="C47040" s="489" t="s">
        <v>2570</v>
      </c>
      <c r="D47040" s="489" t="s">
        <v>12666</v>
      </c>
    </row>
    <row r="47041" spans="1:4">
      <c r="A47041" s="489" t="str">
        <f t="shared" si="734"/>
        <v>23A1100719通所型サービス（独自）</v>
      </c>
      <c r="B47041" s="489" t="s">
        <v>3197</v>
      </c>
      <c r="C47041" s="489" t="s">
        <v>2570</v>
      </c>
      <c r="D47041" s="489" t="s">
        <v>12667</v>
      </c>
    </row>
    <row r="47042" spans="1:4">
      <c r="A47042" s="489" t="str">
        <f t="shared" ref="A47042:A47105" si="735">B47042&amp;C47042</f>
        <v>23A1100719通所型サービス（独自／定率）</v>
      </c>
      <c r="B47042" s="489" t="s">
        <v>3197</v>
      </c>
      <c r="C47042" s="489" t="s">
        <v>2567</v>
      </c>
      <c r="D47042" s="489" t="s">
        <v>12667</v>
      </c>
    </row>
    <row r="47043" spans="1:4">
      <c r="A47043" s="489" t="str">
        <f t="shared" si="735"/>
        <v>23A1100727訪問型サービス（独自）</v>
      </c>
      <c r="B47043" s="489" t="s">
        <v>3198</v>
      </c>
      <c r="C47043" s="489" t="s">
        <v>2571</v>
      </c>
      <c r="D47043" s="489" t="s">
        <v>7041</v>
      </c>
    </row>
    <row r="47044" spans="1:4">
      <c r="A47044" s="489" t="str">
        <f t="shared" si="735"/>
        <v>23A1100735訪問型サービス（独自）</v>
      </c>
      <c r="B47044" s="489" t="s">
        <v>3199</v>
      </c>
      <c r="C47044" s="489" t="s">
        <v>2571</v>
      </c>
      <c r="D47044" s="489" t="s">
        <v>7177</v>
      </c>
    </row>
    <row r="47045" spans="1:4">
      <c r="A47045" s="489" t="str">
        <f t="shared" si="735"/>
        <v>23A1100735訪問型サービス（独自／定率）</v>
      </c>
      <c r="B47045" s="489" t="s">
        <v>3199</v>
      </c>
      <c r="C47045" s="489" t="s">
        <v>2568</v>
      </c>
      <c r="D47045" s="489" t="s">
        <v>7177</v>
      </c>
    </row>
    <row r="47046" spans="1:4">
      <c r="A47046" s="489" t="str">
        <f t="shared" si="735"/>
        <v>23A1100743訪問型サービス（独自）</v>
      </c>
      <c r="B47046" s="489" t="s">
        <v>3200</v>
      </c>
      <c r="C47046" s="489" t="s">
        <v>2571</v>
      </c>
      <c r="D47046" s="489" t="s">
        <v>7178</v>
      </c>
    </row>
    <row r="47047" spans="1:4">
      <c r="A47047" s="489" t="str">
        <f t="shared" si="735"/>
        <v>23A1100750通所型サービス（独自）</v>
      </c>
      <c r="B47047" s="489" t="s">
        <v>3201</v>
      </c>
      <c r="C47047" s="489" t="s">
        <v>2570</v>
      </c>
      <c r="D47047" s="489" t="s">
        <v>7179</v>
      </c>
    </row>
    <row r="47048" spans="1:4">
      <c r="A47048" s="489" t="str">
        <f t="shared" si="735"/>
        <v>23A1100776訪問型サービス（独自）</v>
      </c>
      <c r="B47048" s="489" t="s">
        <v>3202</v>
      </c>
      <c r="C47048" s="489" t="s">
        <v>2571</v>
      </c>
      <c r="D47048" s="489" t="s">
        <v>7180</v>
      </c>
    </row>
    <row r="47049" spans="1:4">
      <c r="A47049" s="489" t="str">
        <f t="shared" si="735"/>
        <v>23A1100784通所型サービス（独自）</v>
      </c>
      <c r="B47049" s="489" t="s">
        <v>3203</v>
      </c>
      <c r="C47049" s="489" t="s">
        <v>2570</v>
      </c>
      <c r="D47049" s="489" t="s">
        <v>12669</v>
      </c>
    </row>
    <row r="47050" spans="1:4">
      <c r="A47050" s="489" t="str">
        <f t="shared" si="735"/>
        <v>23A1100792訪問型サービス（独自）</v>
      </c>
      <c r="B47050" s="489" t="s">
        <v>3204</v>
      </c>
      <c r="C47050" s="489" t="s">
        <v>2571</v>
      </c>
      <c r="D47050" s="489" t="s">
        <v>7183</v>
      </c>
    </row>
    <row r="47051" spans="1:4">
      <c r="A47051" s="489" t="str">
        <f t="shared" si="735"/>
        <v>23A1100792訪問型サービス（独自／定率）</v>
      </c>
      <c r="B47051" s="489" t="s">
        <v>3204</v>
      </c>
      <c r="C47051" s="489" t="s">
        <v>2568</v>
      </c>
      <c r="D47051" s="489" t="s">
        <v>7183</v>
      </c>
    </row>
    <row r="47052" spans="1:4">
      <c r="A47052" s="489" t="str">
        <f t="shared" si="735"/>
        <v>23A1100800訪問型サービス（独自）</v>
      </c>
      <c r="B47052" s="489" t="s">
        <v>3205</v>
      </c>
      <c r="C47052" s="489" t="s">
        <v>2571</v>
      </c>
      <c r="D47052" s="489" t="s">
        <v>7184</v>
      </c>
    </row>
    <row r="47053" spans="1:4">
      <c r="A47053" s="489" t="str">
        <f t="shared" si="735"/>
        <v>23A1100800訪問型サービス（独自／定率）</v>
      </c>
      <c r="B47053" s="489" t="s">
        <v>3205</v>
      </c>
      <c r="C47053" s="489" t="s">
        <v>2568</v>
      </c>
      <c r="D47053" s="489" t="s">
        <v>7184</v>
      </c>
    </row>
    <row r="47054" spans="1:4">
      <c r="A47054" s="489" t="str">
        <f t="shared" si="735"/>
        <v>23A1100818訪問型サービス（独自）</v>
      </c>
      <c r="B47054" s="489" t="s">
        <v>3206</v>
      </c>
      <c r="C47054" s="489" t="s">
        <v>2571</v>
      </c>
      <c r="D47054" s="489" t="s">
        <v>7186</v>
      </c>
    </row>
    <row r="47055" spans="1:4">
      <c r="A47055" s="489" t="str">
        <f t="shared" si="735"/>
        <v>23A1100818訪問型サービス（独自／定率）</v>
      </c>
      <c r="B47055" s="489" t="s">
        <v>3206</v>
      </c>
      <c r="C47055" s="489" t="s">
        <v>2568</v>
      </c>
      <c r="D47055" s="489" t="s">
        <v>7186</v>
      </c>
    </row>
    <row r="47056" spans="1:4">
      <c r="A47056" s="489" t="str">
        <f t="shared" si="735"/>
        <v>23A1100826訪問型サービス（独自）</v>
      </c>
      <c r="B47056" s="489" t="s">
        <v>3207</v>
      </c>
      <c r="C47056" s="489" t="s">
        <v>2571</v>
      </c>
      <c r="D47056" s="489" t="s">
        <v>7181</v>
      </c>
    </row>
    <row r="47057" spans="1:4">
      <c r="A47057" s="489" t="str">
        <f t="shared" si="735"/>
        <v>23A1100834訪問型サービス（独自）</v>
      </c>
      <c r="B47057" s="489" t="s">
        <v>3208</v>
      </c>
      <c r="C47057" s="489" t="s">
        <v>2571</v>
      </c>
      <c r="D47057" s="489" t="s">
        <v>7188</v>
      </c>
    </row>
    <row r="47058" spans="1:4">
      <c r="A47058" s="489" t="str">
        <f t="shared" si="735"/>
        <v>23A1100834訪問型サービス（独自／定率）</v>
      </c>
      <c r="B47058" s="489" t="s">
        <v>3208</v>
      </c>
      <c r="C47058" s="489" t="s">
        <v>2568</v>
      </c>
      <c r="D47058" s="489" t="s">
        <v>7188</v>
      </c>
    </row>
    <row r="47059" spans="1:4">
      <c r="A47059" s="489" t="str">
        <f t="shared" si="735"/>
        <v>23A1100859訪問型サービス（独自）</v>
      </c>
      <c r="B47059" s="489" t="s">
        <v>3209</v>
      </c>
      <c r="C47059" s="489" t="s">
        <v>2571</v>
      </c>
      <c r="D47059" s="489" t="s">
        <v>7190</v>
      </c>
    </row>
    <row r="47060" spans="1:4">
      <c r="A47060" s="489" t="str">
        <f t="shared" si="735"/>
        <v>23A1100867訪問型サービス（独自）</v>
      </c>
      <c r="B47060" s="489" t="s">
        <v>3210</v>
      </c>
      <c r="C47060" s="489" t="s">
        <v>2571</v>
      </c>
      <c r="D47060" s="489" t="s">
        <v>7191</v>
      </c>
    </row>
    <row r="47061" spans="1:4">
      <c r="A47061" s="489" t="str">
        <f t="shared" si="735"/>
        <v>23A1100867訪問型サービス（独自／定率）</v>
      </c>
      <c r="B47061" s="489" t="s">
        <v>3210</v>
      </c>
      <c r="C47061" s="489" t="s">
        <v>2568</v>
      </c>
      <c r="D47061" s="489" t="s">
        <v>7191</v>
      </c>
    </row>
    <row r="47062" spans="1:4">
      <c r="A47062" s="489" t="str">
        <f t="shared" si="735"/>
        <v>23A1100875訪問型サービス（独自）</v>
      </c>
      <c r="B47062" s="489" t="s">
        <v>3211</v>
      </c>
      <c r="C47062" s="489" t="s">
        <v>2571</v>
      </c>
      <c r="D47062" s="489" t="s">
        <v>7192</v>
      </c>
    </row>
    <row r="47063" spans="1:4">
      <c r="A47063" s="489" t="str">
        <f t="shared" si="735"/>
        <v>23A1100883訪問型サービス（独自）</v>
      </c>
      <c r="B47063" s="489" t="s">
        <v>19390</v>
      </c>
      <c r="C47063" s="489" t="s">
        <v>2571</v>
      </c>
      <c r="D47063" s="489" t="s">
        <v>19450</v>
      </c>
    </row>
    <row r="47064" spans="1:4">
      <c r="A47064" s="489" t="str">
        <f t="shared" si="735"/>
        <v>23A1200030訪問型サービス（独自／定率）</v>
      </c>
      <c r="B47064" s="489" t="s">
        <v>3212</v>
      </c>
      <c r="C47064" s="489" t="s">
        <v>2568</v>
      </c>
      <c r="D47064" s="489" t="s">
        <v>7196</v>
      </c>
    </row>
    <row r="47065" spans="1:4">
      <c r="A47065" s="489" t="str">
        <f t="shared" si="735"/>
        <v>23A1200055訪問型サービス（独自／定率）</v>
      </c>
      <c r="B47065" s="489" t="s">
        <v>3213</v>
      </c>
      <c r="C47065" s="489" t="s">
        <v>2568</v>
      </c>
      <c r="D47065" s="489" t="s">
        <v>7214</v>
      </c>
    </row>
    <row r="47066" spans="1:4">
      <c r="A47066" s="489" t="str">
        <f t="shared" si="735"/>
        <v>23A1200071訪問型サービス（独自／定率）</v>
      </c>
      <c r="B47066" s="489" t="s">
        <v>3214</v>
      </c>
      <c r="C47066" s="489" t="s">
        <v>2568</v>
      </c>
      <c r="D47066" s="489" t="s">
        <v>7220</v>
      </c>
    </row>
    <row r="47067" spans="1:4">
      <c r="A47067" s="489" t="str">
        <f t="shared" si="735"/>
        <v>23A1200089訪問型サービス（独自／定率）</v>
      </c>
      <c r="B47067" s="489" t="s">
        <v>3215</v>
      </c>
      <c r="C47067" s="489" t="s">
        <v>2568</v>
      </c>
      <c r="D47067" s="489" t="s">
        <v>7221</v>
      </c>
    </row>
    <row r="47068" spans="1:4">
      <c r="A47068" s="489" t="str">
        <f t="shared" si="735"/>
        <v>23A1200097訪問型サービス（独自／定率）</v>
      </c>
      <c r="B47068" s="489" t="s">
        <v>3216</v>
      </c>
      <c r="C47068" s="489" t="s">
        <v>2568</v>
      </c>
      <c r="D47068" s="489" t="s">
        <v>7228</v>
      </c>
    </row>
    <row r="47069" spans="1:4">
      <c r="A47069" s="489" t="str">
        <f t="shared" si="735"/>
        <v>23A1200105訪問型サービス（独自／定率）</v>
      </c>
      <c r="B47069" s="489" t="s">
        <v>3217</v>
      </c>
      <c r="C47069" s="489" t="s">
        <v>2568</v>
      </c>
      <c r="D47069" s="489" t="s">
        <v>7231</v>
      </c>
    </row>
    <row r="47070" spans="1:4">
      <c r="A47070" s="489" t="str">
        <f t="shared" si="735"/>
        <v>23A1200113通所型サービス（独自／定率）</v>
      </c>
      <c r="B47070" s="489" t="s">
        <v>3218</v>
      </c>
      <c r="C47070" s="489" t="s">
        <v>2567</v>
      </c>
      <c r="D47070" s="489" t="s">
        <v>7243</v>
      </c>
    </row>
    <row r="47071" spans="1:4">
      <c r="A47071" s="489" t="str">
        <f t="shared" si="735"/>
        <v>23A1200139訪問型サービス（独自／定率）</v>
      </c>
      <c r="B47071" s="489" t="s">
        <v>3219</v>
      </c>
      <c r="C47071" s="489" t="s">
        <v>2568</v>
      </c>
      <c r="D47071" s="489" t="s">
        <v>7265</v>
      </c>
    </row>
    <row r="47072" spans="1:4">
      <c r="A47072" s="489" t="str">
        <f t="shared" si="735"/>
        <v>23A1200147通所型サービス（独自／定率）</v>
      </c>
      <c r="B47072" s="489" t="s">
        <v>3220</v>
      </c>
      <c r="C47072" s="489" t="s">
        <v>2567</v>
      </c>
      <c r="D47072" s="489" t="s">
        <v>7271</v>
      </c>
    </row>
    <row r="47073" spans="1:4">
      <c r="A47073" s="489" t="str">
        <f t="shared" si="735"/>
        <v>23A1200170通所型サービス（独自）</v>
      </c>
      <c r="B47073" s="489" t="s">
        <v>3221</v>
      </c>
      <c r="C47073" s="489" t="s">
        <v>2570</v>
      </c>
      <c r="D47073" s="489" t="s">
        <v>7288</v>
      </c>
    </row>
    <row r="47074" spans="1:4">
      <c r="A47074" s="489" t="str">
        <f t="shared" si="735"/>
        <v>23A1200212通所型サービス（独自）</v>
      </c>
      <c r="B47074" s="489" t="s">
        <v>3222</v>
      </c>
      <c r="C47074" s="489" t="s">
        <v>2570</v>
      </c>
      <c r="D47074" s="489" t="s">
        <v>7299</v>
      </c>
    </row>
    <row r="47075" spans="1:4">
      <c r="A47075" s="489" t="str">
        <f t="shared" si="735"/>
        <v>23A1200238通所型サービス（独自）</v>
      </c>
      <c r="B47075" s="489" t="s">
        <v>3223</v>
      </c>
      <c r="C47075" s="489" t="s">
        <v>2570</v>
      </c>
      <c r="D47075" s="489" t="s">
        <v>7295</v>
      </c>
    </row>
    <row r="47076" spans="1:4">
      <c r="A47076" s="489" t="str">
        <f t="shared" si="735"/>
        <v>23A1200238通所型サービス（独自／定率）</v>
      </c>
      <c r="B47076" s="489" t="s">
        <v>3223</v>
      </c>
      <c r="C47076" s="489" t="s">
        <v>2567</v>
      </c>
      <c r="D47076" s="489" t="s">
        <v>7295</v>
      </c>
    </row>
    <row r="47077" spans="1:4">
      <c r="A47077" s="489" t="str">
        <f t="shared" si="735"/>
        <v>23A1200246通所型サービス（独自）</v>
      </c>
      <c r="B47077" s="489" t="s">
        <v>3224</v>
      </c>
      <c r="C47077" s="489" t="s">
        <v>2570</v>
      </c>
      <c r="D47077" s="489" t="s">
        <v>7289</v>
      </c>
    </row>
    <row r="47078" spans="1:4">
      <c r="A47078" s="489" t="str">
        <f t="shared" si="735"/>
        <v>23A1200279訪問型サービス（独自／定率）</v>
      </c>
      <c r="B47078" s="489" t="s">
        <v>3225</v>
      </c>
      <c r="C47078" s="489" t="s">
        <v>2568</v>
      </c>
      <c r="D47078" s="489" t="s">
        <v>13726</v>
      </c>
    </row>
    <row r="47079" spans="1:4">
      <c r="A47079" s="489" t="str">
        <f t="shared" si="735"/>
        <v>23A1200287通所型サービス（独自／定率）</v>
      </c>
      <c r="B47079" s="489" t="s">
        <v>3226</v>
      </c>
      <c r="C47079" s="489" t="s">
        <v>2567</v>
      </c>
      <c r="D47079" s="489" t="s">
        <v>13727</v>
      </c>
    </row>
    <row r="47080" spans="1:4">
      <c r="A47080" s="489" t="str">
        <f t="shared" si="735"/>
        <v>23A1200295通所型サービス（独自／定率）</v>
      </c>
      <c r="B47080" s="489" t="s">
        <v>3227</v>
      </c>
      <c r="C47080" s="489" t="s">
        <v>2567</v>
      </c>
      <c r="D47080" s="489" t="s">
        <v>7281</v>
      </c>
    </row>
    <row r="47081" spans="1:4">
      <c r="A47081" s="489" t="str">
        <f t="shared" si="735"/>
        <v>23A1200303通所型サービス（独自／定率）</v>
      </c>
      <c r="B47081" s="489" t="s">
        <v>3228</v>
      </c>
      <c r="C47081" s="489" t="s">
        <v>2567</v>
      </c>
      <c r="D47081" s="489" t="s">
        <v>7244</v>
      </c>
    </row>
    <row r="47082" spans="1:4">
      <c r="A47082" s="489" t="str">
        <f t="shared" si="735"/>
        <v>23A1200337通所型サービス（独自／定率）</v>
      </c>
      <c r="B47082" s="489" t="s">
        <v>3229</v>
      </c>
      <c r="C47082" s="489" t="s">
        <v>2567</v>
      </c>
      <c r="D47082" s="489" t="s">
        <v>13728</v>
      </c>
    </row>
    <row r="47083" spans="1:4">
      <c r="A47083" s="489" t="str">
        <f t="shared" si="735"/>
        <v>23A1200345通所型サービス（独自／定率）</v>
      </c>
      <c r="B47083" s="489" t="s">
        <v>3230</v>
      </c>
      <c r="C47083" s="489" t="s">
        <v>2567</v>
      </c>
      <c r="D47083" s="489" t="s">
        <v>13729</v>
      </c>
    </row>
    <row r="47084" spans="1:4">
      <c r="A47084" s="489" t="str">
        <f t="shared" si="735"/>
        <v>23A1200352通所型サービス（独自／定率）</v>
      </c>
      <c r="B47084" s="489" t="s">
        <v>3231</v>
      </c>
      <c r="C47084" s="489" t="s">
        <v>2567</v>
      </c>
      <c r="D47084" s="489" t="s">
        <v>13730</v>
      </c>
    </row>
    <row r="47085" spans="1:4">
      <c r="A47085" s="489" t="str">
        <f t="shared" si="735"/>
        <v>23A1200378訪問型サービス（独自／定率）</v>
      </c>
      <c r="B47085" s="489" t="s">
        <v>3232</v>
      </c>
      <c r="C47085" s="489" t="s">
        <v>2568</v>
      </c>
      <c r="D47085" s="489" t="s">
        <v>7272</v>
      </c>
    </row>
    <row r="47086" spans="1:4">
      <c r="A47086" s="489" t="str">
        <f t="shared" si="735"/>
        <v>23A1200402訪問型サービス（独自）</v>
      </c>
      <c r="B47086" s="489" t="s">
        <v>3233</v>
      </c>
      <c r="C47086" s="489" t="s">
        <v>2571</v>
      </c>
      <c r="D47086" s="489" t="s">
        <v>7301</v>
      </c>
    </row>
    <row r="47087" spans="1:4">
      <c r="A47087" s="489" t="str">
        <f t="shared" si="735"/>
        <v>23A1200410通所型サービス（独自）</v>
      </c>
      <c r="B47087" s="489" t="s">
        <v>3234</v>
      </c>
      <c r="C47087" s="489" t="s">
        <v>2570</v>
      </c>
      <c r="D47087" s="489" t="s">
        <v>7302</v>
      </c>
    </row>
    <row r="47088" spans="1:4">
      <c r="A47088" s="489" t="str">
        <f t="shared" si="735"/>
        <v>23A1200410通所型サービス（独自／定率）</v>
      </c>
      <c r="B47088" s="489" t="s">
        <v>3234</v>
      </c>
      <c r="C47088" s="489" t="s">
        <v>2567</v>
      </c>
      <c r="D47088" s="489" t="s">
        <v>7302</v>
      </c>
    </row>
    <row r="47089" spans="1:4">
      <c r="A47089" s="489" t="str">
        <f t="shared" si="735"/>
        <v>23A1200469訪問型サービス（独自）</v>
      </c>
      <c r="B47089" s="489" t="s">
        <v>3235</v>
      </c>
      <c r="C47089" s="489" t="s">
        <v>2571</v>
      </c>
      <c r="D47089" s="489" t="s">
        <v>7303</v>
      </c>
    </row>
    <row r="47090" spans="1:4">
      <c r="A47090" s="489" t="str">
        <f t="shared" si="735"/>
        <v>23A1200519通所型サービス（独自）</v>
      </c>
      <c r="B47090" s="489" t="s">
        <v>3236</v>
      </c>
      <c r="C47090" s="489" t="s">
        <v>2570</v>
      </c>
      <c r="D47090" s="489" t="s">
        <v>12692</v>
      </c>
    </row>
    <row r="47091" spans="1:4">
      <c r="A47091" s="489" t="str">
        <f t="shared" si="735"/>
        <v>23A1200527通所型サービス（独自／定率）</v>
      </c>
      <c r="B47091" s="489" t="s">
        <v>3237</v>
      </c>
      <c r="C47091" s="489" t="s">
        <v>2567</v>
      </c>
      <c r="D47091" s="489" t="s">
        <v>7205</v>
      </c>
    </row>
    <row r="47092" spans="1:4">
      <c r="A47092" s="489" t="str">
        <f t="shared" si="735"/>
        <v>23A1200535訪問型サービス（独自／定率）</v>
      </c>
      <c r="B47092" s="489" t="s">
        <v>3238</v>
      </c>
      <c r="C47092" s="489" t="s">
        <v>2568</v>
      </c>
      <c r="D47092" s="489" t="s">
        <v>7282</v>
      </c>
    </row>
    <row r="47093" spans="1:4">
      <c r="A47093" s="489" t="str">
        <f t="shared" si="735"/>
        <v>23A1200584訪問型サービス（独自）</v>
      </c>
      <c r="B47093" s="489" t="s">
        <v>3239</v>
      </c>
      <c r="C47093" s="489" t="s">
        <v>2571</v>
      </c>
      <c r="D47093" s="489" t="s">
        <v>7306</v>
      </c>
    </row>
    <row r="47094" spans="1:4">
      <c r="A47094" s="489" t="str">
        <f t="shared" si="735"/>
        <v>23A1200592通所型サービス（独自）</v>
      </c>
      <c r="B47094" s="489" t="s">
        <v>3240</v>
      </c>
      <c r="C47094" s="489" t="s">
        <v>2570</v>
      </c>
      <c r="D47094" s="489" t="s">
        <v>12693</v>
      </c>
    </row>
    <row r="47095" spans="1:4">
      <c r="A47095" s="489" t="str">
        <f t="shared" si="735"/>
        <v>23A1200642訪問型サービス（独自）</v>
      </c>
      <c r="B47095" s="489" t="s">
        <v>3241</v>
      </c>
      <c r="C47095" s="489" t="s">
        <v>2571</v>
      </c>
      <c r="D47095" s="489" t="s">
        <v>7309</v>
      </c>
    </row>
    <row r="47096" spans="1:4">
      <c r="A47096" s="489" t="str">
        <f t="shared" si="735"/>
        <v>23A1200642訪問型サービス（独自／定率）</v>
      </c>
      <c r="B47096" s="489" t="s">
        <v>3241</v>
      </c>
      <c r="C47096" s="489" t="s">
        <v>2568</v>
      </c>
      <c r="D47096" s="489" t="s">
        <v>7309</v>
      </c>
    </row>
    <row r="47097" spans="1:4">
      <c r="A47097" s="489" t="str">
        <f t="shared" si="735"/>
        <v>23A1200683訪問型サービス（独自）</v>
      </c>
      <c r="B47097" s="489" t="s">
        <v>3242</v>
      </c>
      <c r="C47097" s="489" t="s">
        <v>2571</v>
      </c>
      <c r="D47097" s="489" t="s">
        <v>7311</v>
      </c>
    </row>
    <row r="47098" spans="1:4">
      <c r="A47098" s="489" t="str">
        <f t="shared" si="735"/>
        <v>23A1200683訪問型サービス（独自／定率）</v>
      </c>
      <c r="B47098" s="489" t="s">
        <v>3242</v>
      </c>
      <c r="C47098" s="489" t="s">
        <v>2568</v>
      </c>
      <c r="D47098" s="489" t="s">
        <v>7311</v>
      </c>
    </row>
    <row r="47099" spans="1:4">
      <c r="A47099" s="489" t="str">
        <f t="shared" si="735"/>
        <v>23A1200691通所型サービス（独自）</v>
      </c>
      <c r="B47099" s="489" t="s">
        <v>3243</v>
      </c>
      <c r="C47099" s="489" t="s">
        <v>2570</v>
      </c>
      <c r="D47099" s="489" t="s">
        <v>12696</v>
      </c>
    </row>
    <row r="47100" spans="1:4">
      <c r="A47100" s="489" t="str">
        <f t="shared" si="735"/>
        <v>23A1200717通所型サービス（独自）</v>
      </c>
      <c r="B47100" s="489" t="s">
        <v>3244</v>
      </c>
      <c r="C47100" s="489" t="s">
        <v>2570</v>
      </c>
      <c r="D47100" s="489" t="s">
        <v>12697</v>
      </c>
    </row>
    <row r="47101" spans="1:4">
      <c r="A47101" s="489" t="str">
        <f t="shared" si="735"/>
        <v>23A1200766訪問型サービス（独自）</v>
      </c>
      <c r="B47101" s="489" t="s">
        <v>3245</v>
      </c>
      <c r="C47101" s="489" t="s">
        <v>2571</v>
      </c>
      <c r="D47101" s="489" t="s">
        <v>7313</v>
      </c>
    </row>
    <row r="47102" spans="1:4">
      <c r="A47102" s="489" t="str">
        <f t="shared" si="735"/>
        <v>23A1200766訪問型サービス（独自／定率）</v>
      </c>
      <c r="B47102" s="489" t="s">
        <v>3245</v>
      </c>
      <c r="C47102" s="489" t="s">
        <v>2568</v>
      </c>
      <c r="D47102" s="489" t="s">
        <v>7313</v>
      </c>
    </row>
    <row r="47103" spans="1:4">
      <c r="A47103" s="489" t="str">
        <f t="shared" si="735"/>
        <v>23A1200774訪問型サービス（独自）</v>
      </c>
      <c r="B47103" s="489" t="s">
        <v>3246</v>
      </c>
      <c r="C47103" s="489" t="s">
        <v>2571</v>
      </c>
      <c r="D47103" s="489" t="s">
        <v>7314</v>
      </c>
    </row>
    <row r="47104" spans="1:4">
      <c r="A47104" s="489" t="str">
        <f t="shared" si="735"/>
        <v>23A1200808訪問型サービス（独自）</v>
      </c>
      <c r="B47104" s="489" t="s">
        <v>3247</v>
      </c>
      <c r="C47104" s="489" t="s">
        <v>2571</v>
      </c>
      <c r="D47104" s="489" t="s">
        <v>7315</v>
      </c>
    </row>
    <row r="47105" spans="1:4">
      <c r="A47105" s="489" t="str">
        <f t="shared" si="735"/>
        <v>23A1200816訪問型サービス（独自）</v>
      </c>
      <c r="B47105" s="489" t="s">
        <v>3248</v>
      </c>
      <c r="C47105" s="489" t="s">
        <v>2571</v>
      </c>
      <c r="D47105" s="489" t="s">
        <v>7316</v>
      </c>
    </row>
    <row r="47106" spans="1:4">
      <c r="A47106" s="489" t="str">
        <f t="shared" ref="A47106:A47169" si="736">B47106&amp;C47106</f>
        <v>23A1200824訪問型サービス（独自）</v>
      </c>
      <c r="B47106" s="489" t="s">
        <v>3249</v>
      </c>
      <c r="C47106" s="489" t="s">
        <v>2571</v>
      </c>
      <c r="D47106" s="489" t="s">
        <v>7318</v>
      </c>
    </row>
    <row r="47107" spans="1:4">
      <c r="A47107" s="489" t="str">
        <f t="shared" si="736"/>
        <v>23A1200832訪問型サービス（独自）</v>
      </c>
      <c r="B47107" s="489" t="s">
        <v>3250</v>
      </c>
      <c r="C47107" s="489" t="s">
        <v>2571</v>
      </c>
      <c r="D47107" s="489" t="s">
        <v>7319</v>
      </c>
    </row>
    <row r="47108" spans="1:4">
      <c r="A47108" s="489" t="str">
        <f t="shared" si="736"/>
        <v>23A1200840訪問型サービス（独自）</v>
      </c>
      <c r="B47108" s="489" t="s">
        <v>3251</v>
      </c>
      <c r="C47108" s="489" t="s">
        <v>2571</v>
      </c>
      <c r="D47108" s="489" t="s">
        <v>7320</v>
      </c>
    </row>
    <row r="47109" spans="1:4">
      <c r="A47109" s="489" t="str">
        <f t="shared" si="736"/>
        <v>23A1200840訪問型サービス（独自／定率）</v>
      </c>
      <c r="B47109" s="489" t="s">
        <v>3251</v>
      </c>
      <c r="C47109" s="489" t="s">
        <v>2568</v>
      </c>
      <c r="D47109" s="489" t="s">
        <v>7320</v>
      </c>
    </row>
    <row r="47110" spans="1:4">
      <c r="A47110" s="489" t="str">
        <f t="shared" si="736"/>
        <v>23A1200857通所型サービス（独自）</v>
      </c>
      <c r="B47110" s="489" t="s">
        <v>3252</v>
      </c>
      <c r="C47110" s="489" t="s">
        <v>2570</v>
      </c>
      <c r="D47110" s="489" t="s">
        <v>7323</v>
      </c>
    </row>
    <row r="47111" spans="1:4">
      <c r="A47111" s="489" t="str">
        <f t="shared" si="736"/>
        <v>23A1200865訪問型サービス（独自）</v>
      </c>
      <c r="B47111" s="489" t="s">
        <v>3253</v>
      </c>
      <c r="C47111" s="489" t="s">
        <v>2571</v>
      </c>
      <c r="D47111" s="489" t="s">
        <v>7324</v>
      </c>
    </row>
    <row r="47112" spans="1:4">
      <c r="A47112" s="489" t="str">
        <f t="shared" si="736"/>
        <v>23A1200865訪問型サービス（独自／定率）</v>
      </c>
      <c r="B47112" s="489" t="s">
        <v>3253</v>
      </c>
      <c r="C47112" s="489" t="s">
        <v>2568</v>
      </c>
      <c r="D47112" s="489" t="s">
        <v>7324</v>
      </c>
    </row>
    <row r="47113" spans="1:4">
      <c r="A47113" s="489" t="str">
        <f t="shared" si="736"/>
        <v>23A1200873通所型サービス（独自）</v>
      </c>
      <c r="B47113" s="489" t="s">
        <v>3254</v>
      </c>
      <c r="C47113" s="489" t="s">
        <v>2570</v>
      </c>
      <c r="D47113" s="489" t="s">
        <v>7325</v>
      </c>
    </row>
    <row r="47114" spans="1:4">
      <c r="A47114" s="489" t="str">
        <f t="shared" si="736"/>
        <v>23A1200881訪問型サービス（独自）</v>
      </c>
      <c r="B47114" s="489" t="s">
        <v>3255</v>
      </c>
      <c r="C47114" s="489" t="s">
        <v>2571</v>
      </c>
      <c r="D47114" s="489" t="s">
        <v>7326</v>
      </c>
    </row>
    <row r="47115" spans="1:4">
      <c r="A47115" s="489" t="str">
        <f t="shared" si="736"/>
        <v>23A1200881訪問型サービス（独自／定率）</v>
      </c>
      <c r="B47115" s="489" t="s">
        <v>3255</v>
      </c>
      <c r="C47115" s="489" t="s">
        <v>2568</v>
      </c>
      <c r="D47115" s="489" t="s">
        <v>7326</v>
      </c>
    </row>
    <row r="47116" spans="1:4">
      <c r="A47116" s="489" t="str">
        <f t="shared" si="736"/>
        <v>23A1200915訪問型サービス（独自／定率）</v>
      </c>
      <c r="B47116" s="489" t="s">
        <v>3256</v>
      </c>
      <c r="C47116" s="489" t="s">
        <v>2568</v>
      </c>
      <c r="D47116" s="489" t="s">
        <v>13731</v>
      </c>
    </row>
    <row r="47117" spans="1:4">
      <c r="A47117" s="489" t="str">
        <f t="shared" si="736"/>
        <v>23A1200923通所型サービス（独自）</v>
      </c>
      <c r="B47117" s="489" t="s">
        <v>3257</v>
      </c>
      <c r="C47117" s="489" t="s">
        <v>2570</v>
      </c>
      <c r="D47117" s="489" t="s">
        <v>12701</v>
      </c>
    </row>
    <row r="47118" spans="1:4">
      <c r="A47118" s="489" t="str">
        <f t="shared" si="736"/>
        <v>23A1200931通所型サービス（独自）</v>
      </c>
      <c r="B47118" s="489" t="s">
        <v>3258</v>
      </c>
      <c r="C47118" s="489" t="s">
        <v>2570</v>
      </c>
      <c r="D47118" s="489" t="s">
        <v>12702</v>
      </c>
    </row>
    <row r="47119" spans="1:4">
      <c r="A47119" s="489" t="str">
        <f t="shared" si="736"/>
        <v>23A1200949通所型サービス（独自）</v>
      </c>
      <c r="B47119" s="489" t="s">
        <v>3259</v>
      </c>
      <c r="C47119" s="489" t="s">
        <v>2570</v>
      </c>
      <c r="D47119" s="489" t="s">
        <v>12704</v>
      </c>
    </row>
    <row r="47120" spans="1:4">
      <c r="A47120" s="489" t="str">
        <f t="shared" si="736"/>
        <v>23A1200956訪問型サービス（独自）</v>
      </c>
      <c r="B47120" s="489" t="s">
        <v>3260</v>
      </c>
      <c r="C47120" s="489" t="s">
        <v>2571</v>
      </c>
      <c r="D47120" s="489" t="s">
        <v>7330</v>
      </c>
    </row>
    <row r="47121" spans="1:4">
      <c r="A47121" s="489" t="str">
        <f t="shared" si="736"/>
        <v>23A1200964訪問型サービス（独自）</v>
      </c>
      <c r="B47121" s="489" t="s">
        <v>3261</v>
      </c>
      <c r="C47121" s="489" t="s">
        <v>2571</v>
      </c>
      <c r="D47121" s="489" t="s">
        <v>7332</v>
      </c>
    </row>
    <row r="47122" spans="1:4">
      <c r="A47122" s="489" t="str">
        <f t="shared" si="736"/>
        <v>23A1200964訪問型サービス（独自／定率）</v>
      </c>
      <c r="B47122" s="489" t="s">
        <v>3261</v>
      </c>
      <c r="C47122" s="489" t="s">
        <v>2568</v>
      </c>
      <c r="D47122" s="489" t="s">
        <v>7332</v>
      </c>
    </row>
    <row r="47123" spans="1:4">
      <c r="A47123" s="489" t="str">
        <f t="shared" si="736"/>
        <v>23A1200972訪問型サービス（独自）</v>
      </c>
      <c r="B47123" s="489" t="s">
        <v>3262</v>
      </c>
      <c r="C47123" s="489" t="s">
        <v>2571</v>
      </c>
      <c r="D47123" s="489" t="s">
        <v>7333</v>
      </c>
    </row>
    <row r="47124" spans="1:4">
      <c r="A47124" s="489" t="str">
        <f t="shared" si="736"/>
        <v>23A1200972訪問型サービス（独自／定率）</v>
      </c>
      <c r="B47124" s="489" t="s">
        <v>3262</v>
      </c>
      <c r="C47124" s="489" t="s">
        <v>2568</v>
      </c>
      <c r="D47124" s="489" t="s">
        <v>7333</v>
      </c>
    </row>
    <row r="47125" spans="1:4">
      <c r="A47125" s="489" t="str">
        <f t="shared" si="736"/>
        <v>23A1200980訪問型サービス（独自）</v>
      </c>
      <c r="B47125" s="489" t="s">
        <v>3263</v>
      </c>
      <c r="C47125" s="489" t="s">
        <v>2571</v>
      </c>
      <c r="D47125" s="489" t="s">
        <v>7336</v>
      </c>
    </row>
    <row r="47126" spans="1:4">
      <c r="A47126" s="489" t="str">
        <f t="shared" si="736"/>
        <v>23A1200980訪問型サービス（独自／定率）</v>
      </c>
      <c r="B47126" s="489" t="s">
        <v>3263</v>
      </c>
      <c r="C47126" s="489" t="s">
        <v>2568</v>
      </c>
      <c r="D47126" s="489" t="s">
        <v>7336</v>
      </c>
    </row>
    <row r="47127" spans="1:4">
      <c r="A47127" s="489" t="str">
        <f t="shared" si="736"/>
        <v>23A1200998訪問型サービス（独自）</v>
      </c>
      <c r="B47127" s="489" t="s">
        <v>3264</v>
      </c>
      <c r="C47127" s="489" t="s">
        <v>2571</v>
      </c>
      <c r="D47127" s="489" t="s">
        <v>7337</v>
      </c>
    </row>
    <row r="47128" spans="1:4">
      <c r="A47128" s="489" t="str">
        <f t="shared" si="736"/>
        <v>23A1201004訪問型サービス（独自）</v>
      </c>
      <c r="B47128" s="489" t="s">
        <v>3265</v>
      </c>
      <c r="C47128" s="489" t="s">
        <v>2571</v>
      </c>
      <c r="D47128" s="489" t="s">
        <v>7165</v>
      </c>
    </row>
    <row r="47129" spans="1:4">
      <c r="A47129" s="489" t="str">
        <f t="shared" si="736"/>
        <v>23A1201004訪問型サービス（独自／定率）</v>
      </c>
      <c r="B47129" s="489" t="s">
        <v>3265</v>
      </c>
      <c r="C47129" s="489" t="s">
        <v>2568</v>
      </c>
      <c r="D47129" s="489" t="s">
        <v>7165</v>
      </c>
    </row>
    <row r="47130" spans="1:4">
      <c r="A47130" s="489" t="str">
        <f t="shared" si="736"/>
        <v>23A1201012訪問型サービス（独自）</v>
      </c>
      <c r="B47130" s="489" t="s">
        <v>3266</v>
      </c>
      <c r="C47130" s="489" t="s">
        <v>2571</v>
      </c>
      <c r="D47130" s="489" t="s">
        <v>7339</v>
      </c>
    </row>
    <row r="47131" spans="1:4">
      <c r="A47131" s="489" t="str">
        <f t="shared" si="736"/>
        <v>23A1201020訪問型サービス（独自）</v>
      </c>
      <c r="B47131" s="489" t="s">
        <v>3267</v>
      </c>
      <c r="C47131" s="489" t="s">
        <v>2571</v>
      </c>
      <c r="D47131" s="489" t="s">
        <v>7340</v>
      </c>
    </row>
    <row r="47132" spans="1:4">
      <c r="A47132" s="489" t="str">
        <f t="shared" si="736"/>
        <v>23A1201020訪問型サービス（独自／定率）</v>
      </c>
      <c r="B47132" s="489" t="s">
        <v>3267</v>
      </c>
      <c r="C47132" s="489" t="s">
        <v>2568</v>
      </c>
      <c r="D47132" s="489" t="s">
        <v>7340</v>
      </c>
    </row>
    <row r="47133" spans="1:4">
      <c r="A47133" s="489" t="str">
        <f t="shared" si="736"/>
        <v>23A1201046通所型サービス（独自）</v>
      </c>
      <c r="B47133" s="489" t="s">
        <v>3268</v>
      </c>
      <c r="C47133" s="489" t="s">
        <v>2570</v>
      </c>
      <c r="D47133" s="489" t="s">
        <v>12707</v>
      </c>
    </row>
    <row r="47134" spans="1:4">
      <c r="A47134" s="489" t="str">
        <f t="shared" si="736"/>
        <v>23A1201053通所型サービス（独自）</v>
      </c>
      <c r="B47134" s="489" t="s">
        <v>3269</v>
      </c>
      <c r="C47134" s="489" t="s">
        <v>2570</v>
      </c>
      <c r="D47134" s="489" t="s">
        <v>7343</v>
      </c>
    </row>
    <row r="47135" spans="1:4">
      <c r="A47135" s="489" t="str">
        <f t="shared" si="736"/>
        <v>23A1201061訪問型サービス（独自）</v>
      </c>
      <c r="B47135" s="489" t="s">
        <v>3270</v>
      </c>
      <c r="C47135" s="489" t="s">
        <v>2571</v>
      </c>
      <c r="D47135" s="489" t="s">
        <v>7344</v>
      </c>
    </row>
    <row r="47136" spans="1:4">
      <c r="A47136" s="489" t="str">
        <f t="shared" si="736"/>
        <v>23A1300012訪問型サービス（独自）</v>
      </c>
      <c r="B47136" s="489" t="s">
        <v>3271</v>
      </c>
      <c r="C47136" s="489" t="s">
        <v>2571</v>
      </c>
      <c r="D47136" s="489" t="s">
        <v>9554</v>
      </c>
    </row>
    <row r="47137" spans="1:4">
      <c r="A47137" s="489" t="str">
        <f t="shared" si="736"/>
        <v>23A1300020通所型サービス（独自）</v>
      </c>
      <c r="B47137" s="489" t="s">
        <v>3272</v>
      </c>
      <c r="C47137" s="489" t="s">
        <v>2570</v>
      </c>
      <c r="D47137" s="489" t="s">
        <v>9554</v>
      </c>
    </row>
    <row r="47138" spans="1:4">
      <c r="A47138" s="489" t="str">
        <f t="shared" si="736"/>
        <v>23A1300038通所型サービス（独自）</v>
      </c>
      <c r="B47138" s="489" t="s">
        <v>3273</v>
      </c>
      <c r="C47138" s="489" t="s">
        <v>2570</v>
      </c>
      <c r="D47138" s="489" t="s">
        <v>7479</v>
      </c>
    </row>
    <row r="47139" spans="1:4">
      <c r="A47139" s="489" t="str">
        <f t="shared" si="736"/>
        <v>23A1300053訪問型サービス（独自／定率）</v>
      </c>
      <c r="B47139" s="489" t="s">
        <v>3274</v>
      </c>
      <c r="C47139" s="489" t="s">
        <v>2568</v>
      </c>
      <c r="D47139" s="489" t="s">
        <v>7346</v>
      </c>
    </row>
    <row r="47140" spans="1:4">
      <c r="A47140" s="489" t="str">
        <f t="shared" si="736"/>
        <v>23A1300087訪問型サービス（独自／定率）</v>
      </c>
      <c r="B47140" s="489" t="s">
        <v>3275</v>
      </c>
      <c r="C47140" s="489" t="s">
        <v>2568</v>
      </c>
      <c r="D47140" s="489" t="s">
        <v>7387</v>
      </c>
    </row>
    <row r="47141" spans="1:4">
      <c r="A47141" s="489" t="str">
        <f t="shared" si="736"/>
        <v>23A1300103訪問型サービス（独自／定率）</v>
      </c>
      <c r="B47141" s="489" t="s">
        <v>3276</v>
      </c>
      <c r="C47141" s="489" t="s">
        <v>2568</v>
      </c>
      <c r="D47141" s="489" t="s">
        <v>7410</v>
      </c>
    </row>
    <row r="47142" spans="1:4">
      <c r="A47142" s="489" t="str">
        <f t="shared" si="736"/>
        <v>23A1300178訪問型サービス（独自）</v>
      </c>
      <c r="B47142" s="489" t="s">
        <v>3277</v>
      </c>
      <c r="C47142" s="489" t="s">
        <v>2571</v>
      </c>
      <c r="D47142" s="489" t="s">
        <v>7470</v>
      </c>
    </row>
    <row r="47143" spans="1:4">
      <c r="A47143" s="489" t="str">
        <f t="shared" si="736"/>
        <v>23A1300178訪問型サービス（独自／定率）</v>
      </c>
      <c r="B47143" s="489" t="s">
        <v>3277</v>
      </c>
      <c r="C47143" s="489" t="s">
        <v>2568</v>
      </c>
      <c r="D47143" s="489" t="s">
        <v>7470</v>
      </c>
    </row>
    <row r="47144" spans="1:4">
      <c r="A47144" s="489" t="str">
        <f t="shared" si="736"/>
        <v>23A1300186訪問型サービス（独自）</v>
      </c>
      <c r="B47144" s="489" t="s">
        <v>3278</v>
      </c>
      <c r="C47144" s="489" t="s">
        <v>2571</v>
      </c>
      <c r="D47144" s="489" t="s">
        <v>7475</v>
      </c>
    </row>
    <row r="47145" spans="1:4">
      <c r="A47145" s="489" t="str">
        <f t="shared" si="736"/>
        <v>23A1300186訪問型サービス（独自／定率）</v>
      </c>
      <c r="B47145" s="489" t="s">
        <v>3278</v>
      </c>
      <c r="C47145" s="489" t="s">
        <v>2568</v>
      </c>
      <c r="D47145" s="489" t="s">
        <v>7475</v>
      </c>
    </row>
    <row r="47146" spans="1:4">
      <c r="A47146" s="489" t="str">
        <f t="shared" si="736"/>
        <v>23A1300194訪問型サービス（独自）</v>
      </c>
      <c r="B47146" s="489" t="s">
        <v>3279</v>
      </c>
      <c r="C47146" s="489" t="s">
        <v>2571</v>
      </c>
      <c r="D47146" s="489" t="s">
        <v>7477</v>
      </c>
    </row>
    <row r="47147" spans="1:4">
      <c r="A47147" s="489" t="str">
        <f t="shared" si="736"/>
        <v>23A1300194訪問型サービス（独自／定率）</v>
      </c>
      <c r="B47147" s="489" t="s">
        <v>3279</v>
      </c>
      <c r="C47147" s="489" t="s">
        <v>2568</v>
      </c>
      <c r="D47147" s="489" t="s">
        <v>7477</v>
      </c>
    </row>
    <row r="47148" spans="1:4">
      <c r="A47148" s="489" t="str">
        <f t="shared" si="736"/>
        <v>23A1300236訪問型サービス（独自）</v>
      </c>
      <c r="B47148" s="489" t="s">
        <v>3280</v>
      </c>
      <c r="C47148" s="489" t="s">
        <v>2571</v>
      </c>
      <c r="D47148" s="489" t="s">
        <v>7484</v>
      </c>
    </row>
    <row r="47149" spans="1:4">
      <c r="A47149" s="489" t="str">
        <f t="shared" si="736"/>
        <v>23A1300251訪問型サービス（独自）</v>
      </c>
      <c r="B47149" s="489" t="s">
        <v>3281</v>
      </c>
      <c r="C47149" s="489" t="s">
        <v>2571</v>
      </c>
      <c r="D47149" s="489" t="s">
        <v>7486</v>
      </c>
    </row>
    <row r="47150" spans="1:4">
      <c r="A47150" s="489" t="str">
        <f t="shared" si="736"/>
        <v>23A1300251訪問型サービス（独自／定率）</v>
      </c>
      <c r="B47150" s="489" t="s">
        <v>3281</v>
      </c>
      <c r="C47150" s="489" t="s">
        <v>2568</v>
      </c>
      <c r="D47150" s="489" t="s">
        <v>7486</v>
      </c>
    </row>
    <row r="47151" spans="1:4">
      <c r="A47151" s="489" t="str">
        <f t="shared" si="736"/>
        <v>23A1300277通所型サービス（独自／定率）</v>
      </c>
      <c r="B47151" s="489" t="s">
        <v>3282</v>
      </c>
      <c r="C47151" s="489" t="s">
        <v>2567</v>
      </c>
      <c r="D47151" s="489" t="s">
        <v>13732</v>
      </c>
    </row>
    <row r="47152" spans="1:4">
      <c r="A47152" s="489" t="str">
        <f t="shared" si="736"/>
        <v>23A1300285通所型サービス（独自／定率）</v>
      </c>
      <c r="B47152" s="489" t="s">
        <v>3283</v>
      </c>
      <c r="C47152" s="489" t="s">
        <v>2567</v>
      </c>
      <c r="D47152" s="489" t="s">
        <v>13733</v>
      </c>
    </row>
    <row r="47153" spans="1:4">
      <c r="A47153" s="489" t="str">
        <f t="shared" si="736"/>
        <v>23A1300293通所型サービス（独自／定率）</v>
      </c>
      <c r="B47153" s="489" t="s">
        <v>3284</v>
      </c>
      <c r="C47153" s="489" t="s">
        <v>2567</v>
      </c>
      <c r="D47153" s="489" t="s">
        <v>13734</v>
      </c>
    </row>
    <row r="47154" spans="1:4">
      <c r="A47154" s="489" t="str">
        <f t="shared" si="736"/>
        <v>23A1300376通所型サービス（独自／定率）</v>
      </c>
      <c r="B47154" s="489" t="s">
        <v>3285</v>
      </c>
      <c r="C47154" s="489" t="s">
        <v>2567</v>
      </c>
      <c r="D47154" s="489" t="s">
        <v>13735</v>
      </c>
    </row>
    <row r="47155" spans="1:4">
      <c r="A47155" s="489" t="str">
        <f t="shared" si="736"/>
        <v>23A1300384訪問型サービス（独自）</v>
      </c>
      <c r="B47155" s="489" t="s">
        <v>3286</v>
      </c>
      <c r="C47155" s="489" t="s">
        <v>2571</v>
      </c>
      <c r="D47155" s="489" t="s">
        <v>7489</v>
      </c>
    </row>
    <row r="47156" spans="1:4">
      <c r="A47156" s="489" t="str">
        <f t="shared" si="736"/>
        <v>23A1300392訪問型サービス（独自）</v>
      </c>
      <c r="B47156" s="489" t="s">
        <v>3287</v>
      </c>
      <c r="C47156" s="489" t="s">
        <v>2571</v>
      </c>
      <c r="D47156" s="489" t="s">
        <v>7478</v>
      </c>
    </row>
    <row r="47157" spans="1:4">
      <c r="A47157" s="489" t="str">
        <f t="shared" si="736"/>
        <v>23A1300467訪問型サービス（独自）</v>
      </c>
      <c r="B47157" s="489" t="s">
        <v>3288</v>
      </c>
      <c r="C47157" s="489" t="s">
        <v>2571</v>
      </c>
      <c r="D47157" s="489" t="s">
        <v>7490</v>
      </c>
    </row>
    <row r="47158" spans="1:4">
      <c r="A47158" s="489" t="str">
        <f t="shared" si="736"/>
        <v>23A1300475通所型サービス（独自）</v>
      </c>
      <c r="B47158" s="489" t="s">
        <v>3289</v>
      </c>
      <c r="C47158" s="489" t="s">
        <v>2570</v>
      </c>
      <c r="D47158" s="489" t="s">
        <v>7471</v>
      </c>
    </row>
    <row r="47159" spans="1:4">
      <c r="A47159" s="489" t="str">
        <f t="shared" si="736"/>
        <v>23A1300491訪問型サービス（独自／定率）</v>
      </c>
      <c r="B47159" s="489" t="s">
        <v>3290</v>
      </c>
      <c r="C47159" s="489" t="s">
        <v>2568</v>
      </c>
      <c r="D47159" s="489" t="s">
        <v>7421</v>
      </c>
    </row>
    <row r="47160" spans="1:4">
      <c r="A47160" s="489" t="str">
        <f t="shared" si="736"/>
        <v>23A1300517訪問型サービス（独自）</v>
      </c>
      <c r="B47160" s="489" t="s">
        <v>3291</v>
      </c>
      <c r="C47160" s="489" t="s">
        <v>2571</v>
      </c>
      <c r="D47160" s="489" t="s">
        <v>7493</v>
      </c>
    </row>
    <row r="47161" spans="1:4">
      <c r="A47161" s="489" t="str">
        <f t="shared" si="736"/>
        <v>23A1300525通所型サービス（独自）</v>
      </c>
      <c r="B47161" s="489" t="s">
        <v>3292</v>
      </c>
      <c r="C47161" s="489" t="s">
        <v>2570</v>
      </c>
      <c r="D47161" s="489" t="s">
        <v>7494</v>
      </c>
    </row>
    <row r="47162" spans="1:4">
      <c r="A47162" s="489" t="str">
        <f t="shared" si="736"/>
        <v>23A1300574訪問型サービス（独自）</v>
      </c>
      <c r="B47162" s="489" t="s">
        <v>3293</v>
      </c>
      <c r="C47162" s="489" t="s">
        <v>2571</v>
      </c>
      <c r="D47162" s="489" t="s">
        <v>7495</v>
      </c>
    </row>
    <row r="47163" spans="1:4">
      <c r="A47163" s="489" t="str">
        <f t="shared" si="736"/>
        <v>23A1300590訪問型サービス（独自／定率）</v>
      </c>
      <c r="B47163" s="489" t="s">
        <v>3294</v>
      </c>
      <c r="C47163" s="489" t="s">
        <v>2568</v>
      </c>
      <c r="D47163" s="489" t="s">
        <v>7397</v>
      </c>
    </row>
    <row r="47164" spans="1:4">
      <c r="A47164" s="489" t="str">
        <f t="shared" si="736"/>
        <v>23A1300657訪問型サービス（独自）</v>
      </c>
      <c r="B47164" s="489" t="s">
        <v>3295</v>
      </c>
      <c r="C47164" s="489" t="s">
        <v>2571</v>
      </c>
      <c r="D47164" s="489" t="s">
        <v>7499</v>
      </c>
    </row>
    <row r="47165" spans="1:4">
      <c r="A47165" s="489" t="str">
        <f t="shared" si="736"/>
        <v>23A1300665訪問型サービス（独自）</v>
      </c>
      <c r="B47165" s="489" t="s">
        <v>3296</v>
      </c>
      <c r="C47165" s="489" t="s">
        <v>2571</v>
      </c>
      <c r="D47165" s="489" t="s">
        <v>7500</v>
      </c>
    </row>
    <row r="47166" spans="1:4">
      <c r="A47166" s="489" t="str">
        <f t="shared" si="736"/>
        <v>23A1300673通所型サービス（独自）</v>
      </c>
      <c r="B47166" s="489" t="s">
        <v>3297</v>
      </c>
      <c r="C47166" s="489" t="s">
        <v>2570</v>
      </c>
      <c r="D47166" s="489" t="s">
        <v>7501</v>
      </c>
    </row>
    <row r="47167" spans="1:4">
      <c r="A47167" s="489" t="str">
        <f t="shared" si="736"/>
        <v>23A1300681訪問型サービス（独自）</v>
      </c>
      <c r="B47167" s="489" t="s">
        <v>3298</v>
      </c>
      <c r="C47167" s="489" t="s">
        <v>2571</v>
      </c>
      <c r="D47167" s="489" t="s">
        <v>7502</v>
      </c>
    </row>
    <row r="47168" spans="1:4">
      <c r="A47168" s="489" t="str">
        <f t="shared" si="736"/>
        <v>23A1300681訪問型サービス（独自／定率）</v>
      </c>
      <c r="B47168" s="489" t="s">
        <v>3298</v>
      </c>
      <c r="C47168" s="489" t="s">
        <v>2568</v>
      </c>
      <c r="D47168" s="489" t="s">
        <v>7502</v>
      </c>
    </row>
    <row r="47169" spans="1:4">
      <c r="A47169" s="489" t="str">
        <f t="shared" si="736"/>
        <v>23A1300699通所型サービス（独自）</v>
      </c>
      <c r="B47169" s="489" t="s">
        <v>3299</v>
      </c>
      <c r="C47169" s="489" t="s">
        <v>2570</v>
      </c>
      <c r="D47169" s="489" t="s">
        <v>12719</v>
      </c>
    </row>
    <row r="47170" spans="1:4">
      <c r="A47170" s="489" t="str">
        <f t="shared" ref="A47170:A47233" si="737">B47170&amp;C47170</f>
        <v>23A1300715通所型サービス（独自）</v>
      </c>
      <c r="B47170" s="489" t="s">
        <v>3300</v>
      </c>
      <c r="C47170" s="489" t="s">
        <v>2570</v>
      </c>
      <c r="D47170" s="489" t="s">
        <v>12720</v>
      </c>
    </row>
    <row r="47171" spans="1:4">
      <c r="A47171" s="489" t="str">
        <f t="shared" si="737"/>
        <v>23A1300723訪問型サービス（独自／定率）</v>
      </c>
      <c r="B47171" s="489" t="s">
        <v>3301</v>
      </c>
      <c r="C47171" s="489" t="s">
        <v>2568</v>
      </c>
      <c r="D47171" s="489" t="s">
        <v>7373</v>
      </c>
    </row>
    <row r="47172" spans="1:4">
      <c r="A47172" s="489" t="str">
        <f t="shared" si="737"/>
        <v>23A1300731通所型サービス（独自）</v>
      </c>
      <c r="B47172" s="489" t="s">
        <v>3302</v>
      </c>
      <c r="C47172" s="489" t="s">
        <v>2570</v>
      </c>
      <c r="D47172" s="489" t="s">
        <v>7505</v>
      </c>
    </row>
    <row r="47173" spans="1:4">
      <c r="A47173" s="489" t="str">
        <f t="shared" si="737"/>
        <v>23A1300749通所型サービス（独自）</v>
      </c>
      <c r="B47173" s="489" t="s">
        <v>3303</v>
      </c>
      <c r="C47173" s="489" t="s">
        <v>2570</v>
      </c>
      <c r="D47173" s="489" t="s">
        <v>7507</v>
      </c>
    </row>
    <row r="47174" spans="1:4">
      <c r="A47174" s="489" t="str">
        <f t="shared" si="737"/>
        <v>23A1300756通所型サービス（独自）</v>
      </c>
      <c r="B47174" s="489" t="s">
        <v>3304</v>
      </c>
      <c r="C47174" s="489" t="s">
        <v>2570</v>
      </c>
      <c r="D47174" s="489" t="s">
        <v>7508</v>
      </c>
    </row>
    <row r="47175" spans="1:4">
      <c r="A47175" s="489" t="str">
        <f t="shared" si="737"/>
        <v>23A1300780通所型サービス（独自）</v>
      </c>
      <c r="B47175" s="489" t="s">
        <v>3305</v>
      </c>
      <c r="C47175" s="489" t="s">
        <v>2570</v>
      </c>
      <c r="D47175" s="489" t="s">
        <v>12723</v>
      </c>
    </row>
    <row r="47176" spans="1:4">
      <c r="A47176" s="489" t="str">
        <f t="shared" si="737"/>
        <v>23A1300814訪問型サービス（独自）</v>
      </c>
      <c r="B47176" s="489" t="s">
        <v>3306</v>
      </c>
      <c r="C47176" s="489" t="s">
        <v>2571</v>
      </c>
      <c r="D47176" s="489" t="s">
        <v>7510</v>
      </c>
    </row>
    <row r="47177" spans="1:4">
      <c r="A47177" s="489" t="str">
        <f t="shared" si="737"/>
        <v>23A1300822通所型サービス（独自）</v>
      </c>
      <c r="B47177" s="489" t="s">
        <v>3307</v>
      </c>
      <c r="C47177" s="489" t="s">
        <v>2570</v>
      </c>
      <c r="D47177" s="489" t="s">
        <v>12724</v>
      </c>
    </row>
    <row r="47178" spans="1:4">
      <c r="A47178" s="489" t="str">
        <f t="shared" si="737"/>
        <v>23A1300830訪問型サービス（独自）</v>
      </c>
      <c r="B47178" s="489" t="s">
        <v>3308</v>
      </c>
      <c r="C47178" s="489" t="s">
        <v>2571</v>
      </c>
      <c r="D47178" s="489" t="s">
        <v>7512</v>
      </c>
    </row>
    <row r="47179" spans="1:4">
      <c r="A47179" s="489" t="str">
        <f t="shared" si="737"/>
        <v>23A1300855訪問型サービス（独自）</v>
      </c>
      <c r="B47179" s="489" t="s">
        <v>3309</v>
      </c>
      <c r="C47179" s="489" t="s">
        <v>2571</v>
      </c>
      <c r="D47179" s="489" t="s">
        <v>7514</v>
      </c>
    </row>
    <row r="47180" spans="1:4">
      <c r="A47180" s="489" t="str">
        <f t="shared" si="737"/>
        <v>23A1300889通所型サービス（独自）</v>
      </c>
      <c r="B47180" s="489" t="s">
        <v>3310</v>
      </c>
      <c r="C47180" s="489" t="s">
        <v>2570</v>
      </c>
      <c r="D47180" s="489" t="s">
        <v>12725</v>
      </c>
    </row>
    <row r="47181" spans="1:4">
      <c r="A47181" s="489" t="str">
        <f t="shared" si="737"/>
        <v>23A1300897通所型サービス（独自）</v>
      </c>
      <c r="B47181" s="489" t="s">
        <v>3311</v>
      </c>
      <c r="C47181" s="489" t="s">
        <v>2570</v>
      </c>
      <c r="D47181" s="489" t="s">
        <v>7517</v>
      </c>
    </row>
    <row r="47182" spans="1:4">
      <c r="A47182" s="489" t="str">
        <f t="shared" si="737"/>
        <v>23A1300897通所型サービス（独自／定率）</v>
      </c>
      <c r="B47182" s="489" t="s">
        <v>3311</v>
      </c>
      <c r="C47182" s="489" t="s">
        <v>2567</v>
      </c>
      <c r="D47182" s="489" t="s">
        <v>7517</v>
      </c>
    </row>
    <row r="47183" spans="1:4">
      <c r="A47183" s="489" t="str">
        <f t="shared" si="737"/>
        <v>23A1300905訪問型サービス（独自）</v>
      </c>
      <c r="B47183" s="489" t="s">
        <v>3312</v>
      </c>
      <c r="C47183" s="489" t="s">
        <v>2571</v>
      </c>
      <c r="D47183" s="489" t="s">
        <v>7520</v>
      </c>
    </row>
    <row r="47184" spans="1:4">
      <c r="A47184" s="489" t="str">
        <f t="shared" si="737"/>
        <v>23A1300905訪問型サービス（独自／定率）</v>
      </c>
      <c r="B47184" s="489" t="s">
        <v>3312</v>
      </c>
      <c r="C47184" s="489" t="s">
        <v>2568</v>
      </c>
      <c r="D47184" s="489" t="s">
        <v>7520</v>
      </c>
    </row>
    <row r="47185" spans="1:4">
      <c r="A47185" s="489" t="str">
        <f t="shared" si="737"/>
        <v>23A1300921通所型サービス（独自）</v>
      </c>
      <c r="B47185" s="489" t="s">
        <v>3313</v>
      </c>
      <c r="C47185" s="489" t="s">
        <v>2570</v>
      </c>
      <c r="D47185" s="489" t="s">
        <v>12726</v>
      </c>
    </row>
    <row r="47186" spans="1:4">
      <c r="A47186" s="489" t="str">
        <f t="shared" si="737"/>
        <v>23A1300939訪問型サービス（独自）</v>
      </c>
      <c r="B47186" s="489" t="s">
        <v>3314</v>
      </c>
      <c r="C47186" s="489" t="s">
        <v>2571</v>
      </c>
      <c r="D47186" s="489" t="s">
        <v>7523</v>
      </c>
    </row>
    <row r="47187" spans="1:4">
      <c r="A47187" s="489" t="str">
        <f t="shared" si="737"/>
        <v>23A1300939訪問型サービス（独自／定率）</v>
      </c>
      <c r="B47187" s="489" t="s">
        <v>3314</v>
      </c>
      <c r="C47187" s="489" t="s">
        <v>2568</v>
      </c>
      <c r="D47187" s="489" t="s">
        <v>7523</v>
      </c>
    </row>
    <row r="47188" spans="1:4">
      <c r="A47188" s="489" t="str">
        <f t="shared" si="737"/>
        <v>23A1300947通所型サービス（独自）</v>
      </c>
      <c r="B47188" s="489" t="s">
        <v>3315</v>
      </c>
      <c r="C47188" s="489" t="s">
        <v>2570</v>
      </c>
      <c r="D47188" s="489" t="s">
        <v>12727</v>
      </c>
    </row>
    <row r="47189" spans="1:4">
      <c r="A47189" s="489" t="str">
        <f t="shared" si="737"/>
        <v>23A1300954通所型サービス（独自）</v>
      </c>
      <c r="B47189" s="489" t="s">
        <v>3316</v>
      </c>
      <c r="C47189" s="489" t="s">
        <v>2570</v>
      </c>
      <c r="D47189" s="489" t="s">
        <v>7525</v>
      </c>
    </row>
    <row r="47190" spans="1:4">
      <c r="A47190" s="489" t="str">
        <f t="shared" si="737"/>
        <v>23A1300962訪問型サービス（独自）</v>
      </c>
      <c r="B47190" s="489" t="s">
        <v>3317</v>
      </c>
      <c r="C47190" s="489" t="s">
        <v>2571</v>
      </c>
      <c r="D47190" s="489" t="s">
        <v>7528</v>
      </c>
    </row>
    <row r="47191" spans="1:4">
      <c r="A47191" s="489" t="str">
        <f t="shared" si="737"/>
        <v>23A1300962訪問型サービス（独自／定率）</v>
      </c>
      <c r="B47191" s="489" t="s">
        <v>3317</v>
      </c>
      <c r="C47191" s="489" t="s">
        <v>2568</v>
      </c>
      <c r="D47191" s="489" t="s">
        <v>7528</v>
      </c>
    </row>
    <row r="47192" spans="1:4">
      <c r="A47192" s="489" t="str">
        <f t="shared" si="737"/>
        <v>23A1300970訪問型サービス（独自）</v>
      </c>
      <c r="B47192" s="489" t="s">
        <v>3318</v>
      </c>
      <c r="C47192" s="489" t="s">
        <v>2571</v>
      </c>
      <c r="D47192" s="489" t="s">
        <v>7529</v>
      </c>
    </row>
    <row r="47193" spans="1:4">
      <c r="A47193" s="489" t="str">
        <f t="shared" si="737"/>
        <v>23A1300970訪問型サービス（独自／定率）</v>
      </c>
      <c r="B47193" s="489" t="s">
        <v>3318</v>
      </c>
      <c r="C47193" s="489" t="s">
        <v>2568</v>
      </c>
      <c r="D47193" s="489" t="s">
        <v>7529</v>
      </c>
    </row>
    <row r="47194" spans="1:4">
      <c r="A47194" s="489" t="str">
        <f t="shared" si="737"/>
        <v>23A1300988訪問型サービス（独自）</v>
      </c>
      <c r="B47194" s="489" t="s">
        <v>3319</v>
      </c>
      <c r="C47194" s="489" t="s">
        <v>2571</v>
      </c>
      <c r="D47194" s="489" t="s">
        <v>7530</v>
      </c>
    </row>
    <row r="47195" spans="1:4">
      <c r="A47195" s="489" t="str">
        <f t="shared" si="737"/>
        <v>23A1300988訪問型サービス（独自／定率）</v>
      </c>
      <c r="B47195" s="489" t="s">
        <v>3319</v>
      </c>
      <c r="C47195" s="489" t="s">
        <v>2568</v>
      </c>
      <c r="D47195" s="489" t="s">
        <v>7530</v>
      </c>
    </row>
    <row r="47196" spans="1:4">
      <c r="A47196" s="489" t="str">
        <f t="shared" si="737"/>
        <v>23A1300996通所型サービス（独自）</v>
      </c>
      <c r="B47196" s="489" t="s">
        <v>3320</v>
      </c>
      <c r="C47196" s="489" t="s">
        <v>2570</v>
      </c>
      <c r="D47196" s="489" t="s">
        <v>12728</v>
      </c>
    </row>
    <row r="47197" spans="1:4">
      <c r="A47197" s="489" t="str">
        <f t="shared" si="737"/>
        <v>23A1301002訪問型サービス（独自）</v>
      </c>
      <c r="B47197" s="489" t="s">
        <v>3321</v>
      </c>
      <c r="C47197" s="489" t="s">
        <v>2571</v>
      </c>
      <c r="D47197" s="489" t="s">
        <v>7472</v>
      </c>
    </row>
    <row r="47198" spans="1:4">
      <c r="A47198" s="489" t="str">
        <f t="shared" si="737"/>
        <v>23A1301044訪問型サービス（独自）</v>
      </c>
      <c r="B47198" s="489" t="s">
        <v>3322</v>
      </c>
      <c r="C47198" s="489" t="s">
        <v>2571</v>
      </c>
      <c r="D47198" s="489" t="s">
        <v>7532</v>
      </c>
    </row>
    <row r="47199" spans="1:4">
      <c r="A47199" s="489" t="str">
        <f t="shared" si="737"/>
        <v>23A1301069訪問型サービス（独自）</v>
      </c>
      <c r="B47199" s="489" t="s">
        <v>3323</v>
      </c>
      <c r="C47199" s="489" t="s">
        <v>2571</v>
      </c>
      <c r="D47199" s="489" t="s">
        <v>7533</v>
      </c>
    </row>
    <row r="47200" spans="1:4">
      <c r="A47200" s="489" t="str">
        <f t="shared" si="737"/>
        <v>23A1301069訪問型サービス（独自／定率）</v>
      </c>
      <c r="B47200" s="489" t="s">
        <v>3323</v>
      </c>
      <c r="C47200" s="489" t="s">
        <v>2568</v>
      </c>
      <c r="D47200" s="489" t="s">
        <v>7533</v>
      </c>
    </row>
    <row r="47201" spans="1:4">
      <c r="A47201" s="489" t="str">
        <f t="shared" si="737"/>
        <v>23A1301077訪問型サービス（独自）</v>
      </c>
      <c r="B47201" s="489" t="s">
        <v>3324</v>
      </c>
      <c r="C47201" s="489" t="s">
        <v>2571</v>
      </c>
      <c r="D47201" s="489" t="s">
        <v>7536</v>
      </c>
    </row>
    <row r="47202" spans="1:4">
      <c r="A47202" s="489" t="str">
        <f t="shared" si="737"/>
        <v>23A1301085訪問型サービス（独自）</v>
      </c>
      <c r="B47202" s="489" t="s">
        <v>3325</v>
      </c>
      <c r="C47202" s="489" t="s">
        <v>2571</v>
      </c>
      <c r="D47202" s="489" t="s">
        <v>7537</v>
      </c>
    </row>
    <row r="47203" spans="1:4">
      <c r="A47203" s="489" t="str">
        <f t="shared" si="737"/>
        <v>23A1301093訪問型サービス（独自）</v>
      </c>
      <c r="B47203" s="489" t="s">
        <v>3326</v>
      </c>
      <c r="C47203" s="489" t="s">
        <v>2571</v>
      </c>
      <c r="D47203" s="489" t="s">
        <v>7541</v>
      </c>
    </row>
    <row r="47204" spans="1:4">
      <c r="A47204" s="489" t="str">
        <f t="shared" si="737"/>
        <v>23A1301101通所型サービス（独自）</v>
      </c>
      <c r="B47204" s="489" t="s">
        <v>3327</v>
      </c>
      <c r="C47204" s="489" t="s">
        <v>2570</v>
      </c>
      <c r="D47204" s="489" t="s">
        <v>12731</v>
      </c>
    </row>
    <row r="47205" spans="1:4">
      <c r="A47205" s="489" t="str">
        <f t="shared" si="737"/>
        <v>23A1301119訪問型サービス（独自）</v>
      </c>
      <c r="B47205" s="489" t="s">
        <v>3328</v>
      </c>
      <c r="C47205" s="489" t="s">
        <v>2571</v>
      </c>
      <c r="D47205" s="489" t="s">
        <v>7544</v>
      </c>
    </row>
    <row r="47206" spans="1:4">
      <c r="A47206" s="489" t="str">
        <f t="shared" si="737"/>
        <v>23A1301143訪問型サービス（独自）</v>
      </c>
      <c r="B47206" s="489" t="s">
        <v>3329</v>
      </c>
      <c r="C47206" s="489" t="s">
        <v>2571</v>
      </c>
      <c r="D47206" s="489" t="s">
        <v>7545</v>
      </c>
    </row>
    <row r="47207" spans="1:4">
      <c r="A47207" s="489" t="str">
        <f t="shared" si="737"/>
        <v>23A1301150訪問型サービス（独自）</v>
      </c>
      <c r="B47207" s="489" t="s">
        <v>3330</v>
      </c>
      <c r="C47207" s="489" t="s">
        <v>2571</v>
      </c>
      <c r="D47207" s="489" t="s">
        <v>7546</v>
      </c>
    </row>
    <row r="47208" spans="1:4">
      <c r="A47208" s="489" t="str">
        <f t="shared" si="737"/>
        <v>23A1301150訪問型サービス（独自／定率）</v>
      </c>
      <c r="B47208" s="489" t="s">
        <v>3330</v>
      </c>
      <c r="C47208" s="489" t="s">
        <v>2568</v>
      </c>
      <c r="D47208" s="489" t="s">
        <v>7546</v>
      </c>
    </row>
    <row r="47209" spans="1:4">
      <c r="A47209" s="489" t="str">
        <f t="shared" si="737"/>
        <v>23A1301168通所型サービス（独自）</v>
      </c>
      <c r="B47209" s="489" t="s">
        <v>3331</v>
      </c>
      <c r="C47209" s="489" t="s">
        <v>2570</v>
      </c>
      <c r="D47209" s="489" t="s">
        <v>7547</v>
      </c>
    </row>
    <row r="47210" spans="1:4">
      <c r="A47210" s="489" t="str">
        <f t="shared" si="737"/>
        <v>23A1301176通所型サービス（独自／定率）</v>
      </c>
      <c r="B47210" s="489" t="s">
        <v>3332</v>
      </c>
      <c r="C47210" s="489" t="s">
        <v>2567</v>
      </c>
      <c r="D47210" s="489" t="s">
        <v>13736</v>
      </c>
    </row>
    <row r="47211" spans="1:4">
      <c r="A47211" s="489" t="str">
        <f t="shared" si="737"/>
        <v>23A1301184訪問型サービス（独自）</v>
      </c>
      <c r="B47211" s="489" t="s">
        <v>3333</v>
      </c>
      <c r="C47211" s="489" t="s">
        <v>2571</v>
      </c>
      <c r="D47211" s="489" t="s">
        <v>7549</v>
      </c>
    </row>
    <row r="47212" spans="1:4">
      <c r="A47212" s="489" t="str">
        <f t="shared" si="737"/>
        <v>23A1301184訪問型サービス（独自／定率）</v>
      </c>
      <c r="B47212" s="489" t="s">
        <v>3333</v>
      </c>
      <c r="C47212" s="489" t="s">
        <v>2568</v>
      </c>
      <c r="D47212" s="489" t="s">
        <v>7549</v>
      </c>
    </row>
    <row r="47213" spans="1:4">
      <c r="A47213" s="489" t="str">
        <f t="shared" si="737"/>
        <v>23A1301192訪問型サービス（独自）</v>
      </c>
      <c r="B47213" s="489" t="s">
        <v>3334</v>
      </c>
      <c r="C47213" s="489" t="s">
        <v>2571</v>
      </c>
      <c r="D47213" s="489" t="s">
        <v>7551</v>
      </c>
    </row>
    <row r="47214" spans="1:4">
      <c r="A47214" s="489" t="str">
        <f t="shared" si="737"/>
        <v>23A1301200通所型サービス（独自）</v>
      </c>
      <c r="B47214" s="489" t="s">
        <v>3335</v>
      </c>
      <c r="C47214" s="489" t="s">
        <v>2570</v>
      </c>
      <c r="D47214" s="489" t="s">
        <v>7552</v>
      </c>
    </row>
    <row r="47215" spans="1:4">
      <c r="A47215" s="489" t="str">
        <f t="shared" si="737"/>
        <v>23A1301200通所型サービス（独自／定率）</v>
      </c>
      <c r="B47215" s="489" t="s">
        <v>3335</v>
      </c>
      <c r="C47215" s="489" t="s">
        <v>2567</v>
      </c>
      <c r="D47215" s="489" t="s">
        <v>7552</v>
      </c>
    </row>
    <row r="47216" spans="1:4">
      <c r="A47216" s="489" t="str">
        <f t="shared" si="737"/>
        <v>23A1301218訪問型サービス（独自）</v>
      </c>
      <c r="B47216" s="489" t="s">
        <v>3336</v>
      </c>
      <c r="C47216" s="489" t="s">
        <v>2571</v>
      </c>
      <c r="D47216" s="489" t="s">
        <v>7553</v>
      </c>
    </row>
    <row r="47217" spans="1:4">
      <c r="A47217" s="489" t="str">
        <f t="shared" si="737"/>
        <v>23A1301226訪問型サービス（独自）</v>
      </c>
      <c r="B47217" s="489" t="s">
        <v>3337</v>
      </c>
      <c r="C47217" s="489" t="s">
        <v>2571</v>
      </c>
      <c r="D47217" s="489" t="s">
        <v>7557</v>
      </c>
    </row>
    <row r="47218" spans="1:4">
      <c r="A47218" s="489" t="str">
        <f t="shared" si="737"/>
        <v>23A1301234訪問型サービス（独自）</v>
      </c>
      <c r="B47218" s="489" t="s">
        <v>3338</v>
      </c>
      <c r="C47218" s="489" t="s">
        <v>2571</v>
      </c>
      <c r="D47218" s="489" t="s">
        <v>7558</v>
      </c>
    </row>
    <row r="47219" spans="1:4">
      <c r="A47219" s="489" t="str">
        <f t="shared" si="737"/>
        <v>23A1301234訪問型サービス（独自／定率）</v>
      </c>
      <c r="B47219" s="489" t="s">
        <v>3338</v>
      </c>
      <c r="C47219" s="489" t="s">
        <v>2568</v>
      </c>
      <c r="D47219" s="489" t="s">
        <v>7558</v>
      </c>
    </row>
    <row r="47220" spans="1:4">
      <c r="A47220" s="489" t="str">
        <f t="shared" si="737"/>
        <v>23A1301242通所型サービス（独自）</v>
      </c>
      <c r="B47220" s="489" t="s">
        <v>3339</v>
      </c>
      <c r="C47220" s="489" t="s">
        <v>2570</v>
      </c>
      <c r="D47220" s="489" t="s">
        <v>12733</v>
      </c>
    </row>
    <row r="47221" spans="1:4">
      <c r="A47221" s="489" t="str">
        <f t="shared" si="737"/>
        <v>23A1301259訪問型サービス（独自）</v>
      </c>
      <c r="B47221" s="489" t="s">
        <v>3340</v>
      </c>
      <c r="C47221" s="489" t="s">
        <v>2571</v>
      </c>
      <c r="D47221" s="489" t="s">
        <v>7560</v>
      </c>
    </row>
    <row r="47222" spans="1:4">
      <c r="A47222" s="489" t="str">
        <f t="shared" si="737"/>
        <v>23A1301259訪問型サービス（独自／定率）</v>
      </c>
      <c r="B47222" s="489" t="s">
        <v>3340</v>
      </c>
      <c r="C47222" s="489" t="s">
        <v>2568</v>
      </c>
      <c r="D47222" s="489" t="s">
        <v>7560</v>
      </c>
    </row>
    <row r="47223" spans="1:4">
      <c r="A47223" s="489" t="str">
        <f t="shared" si="737"/>
        <v>23A1301267通所型サービス（独自）</v>
      </c>
      <c r="B47223" s="489" t="s">
        <v>3341</v>
      </c>
      <c r="C47223" s="489" t="s">
        <v>2570</v>
      </c>
      <c r="D47223" s="489" t="s">
        <v>12734</v>
      </c>
    </row>
    <row r="47224" spans="1:4">
      <c r="A47224" s="489" t="str">
        <f t="shared" si="737"/>
        <v>23A1301291訪問型サービス（独自）</v>
      </c>
      <c r="B47224" s="489" t="s">
        <v>3342</v>
      </c>
      <c r="C47224" s="489" t="s">
        <v>2571</v>
      </c>
      <c r="D47224" s="489" t="s">
        <v>7561</v>
      </c>
    </row>
    <row r="47225" spans="1:4">
      <c r="A47225" s="489" t="str">
        <f t="shared" si="737"/>
        <v>23A1301291訪問型サービス（独自／定率）</v>
      </c>
      <c r="B47225" s="489" t="s">
        <v>3342</v>
      </c>
      <c r="C47225" s="489" t="s">
        <v>2568</v>
      </c>
      <c r="D47225" s="489" t="s">
        <v>7561</v>
      </c>
    </row>
    <row r="47226" spans="1:4">
      <c r="A47226" s="489" t="str">
        <f t="shared" si="737"/>
        <v>23A1301325通所型サービス（独自）</v>
      </c>
      <c r="B47226" s="489" t="s">
        <v>3343</v>
      </c>
      <c r="C47226" s="489" t="s">
        <v>2570</v>
      </c>
      <c r="D47226" s="489" t="s">
        <v>12735</v>
      </c>
    </row>
    <row r="47227" spans="1:4">
      <c r="A47227" s="489" t="str">
        <f t="shared" si="737"/>
        <v>23A1301333通所型サービス（独自）</v>
      </c>
      <c r="B47227" s="489" t="s">
        <v>3344</v>
      </c>
      <c r="C47227" s="489" t="s">
        <v>2570</v>
      </c>
      <c r="D47227" s="489" t="s">
        <v>7564</v>
      </c>
    </row>
    <row r="47228" spans="1:4">
      <c r="A47228" s="489" t="str">
        <f t="shared" si="737"/>
        <v>23A1301341訪問型サービス（独自）</v>
      </c>
      <c r="B47228" s="489" t="s">
        <v>3345</v>
      </c>
      <c r="C47228" s="489" t="s">
        <v>2571</v>
      </c>
      <c r="D47228" s="489" t="s">
        <v>7565</v>
      </c>
    </row>
    <row r="47229" spans="1:4">
      <c r="A47229" s="489" t="str">
        <f t="shared" si="737"/>
        <v>23A1301341訪問型サービス（独自／定率）</v>
      </c>
      <c r="B47229" s="489" t="s">
        <v>3345</v>
      </c>
      <c r="C47229" s="489" t="s">
        <v>2568</v>
      </c>
      <c r="D47229" s="489" t="s">
        <v>7565</v>
      </c>
    </row>
    <row r="47230" spans="1:4">
      <c r="A47230" s="489" t="str">
        <f t="shared" si="737"/>
        <v>23A1301358訪問型サービス（独自）</v>
      </c>
      <c r="B47230" s="489" t="s">
        <v>3346</v>
      </c>
      <c r="C47230" s="489" t="s">
        <v>2571</v>
      </c>
      <c r="D47230" s="489" t="s">
        <v>7566</v>
      </c>
    </row>
    <row r="47231" spans="1:4">
      <c r="A47231" s="489" t="str">
        <f t="shared" si="737"/>
        <v>23A1301358訪問型サービス（独自／定率）</v>
      </c>
      <c r="B47231" s="489" t="s">
        <v>3346</v>
      </c>
      <c r="C47231" s="489" t="s">
        <v>2568</v>
      </c>
      <c r="D47231" s="489" t="s">
        <v>7566</v>
      </c>
    </row>
    <row r="47232" spans="1:4">
      <c r="A47232" s="489" t="str">
        <f t="shared" si="737"/>
        <v>23A1301366通所型サービス（独自）</v>
      </c>
      <c r="B47232" s="489" t="s">
        <v>3347</v>
      </c>
      <c r="C47232" s="489" t="s">
        <v>2570</v>
      </c>
      <c r="D47232" s="489" t="s">
        <v>7567</v>
      </c>
    </row>
    <row r="47233" spans="1:4">
      <c r="A47233" s="489" t="str">
        <f t="shared" si="737"/>
        <v>23A1301374訪問型サービス（独自）</v>
      </c>
      <c r="B47233" s="489" t="s">
        <v>3348</v>
      </c>
      <c r="C47233" s="489" t="s">
        <v>2571</v>
      </c>
      <c r="D47233" s="489" t="s">
        <v>7568</v>
      </c>
    </row>
    <row r="47234" spans="1:4">
      <c r="A47234" s="489" t="str">
        <f t="shared" ref="A47234:A47297" si="738">B47234&amp;C47234</f>
        <v>23A1301374訪問型サービス（独自／定率）</v>
      </c>
      <c r="B47234" s="489" t="s">
        <v>3348</v>
      </c>
      <c r="C47234" s="489" t="s">
        <v>2568</v>
      </c>
      <c r="D47234" s="489" t="s">
        <v>7568</v>
      </c>
    </row>
    <row r="47235" spans="1:4">
      <c r="A47235" s="489" t="str">
        <f t="shared" si="738"/>
        <v>23A1301382通所型サービス（独自）</v>
      </c>
      <c r="B47235" s="489" t="s">
        <v>3349</v>
      </c>
      <c r="C47235" s="489" t="s">
        <v>2570</v>
      </c>
      <c r="D47235" s="489" t="s">
        <v>12736</v>
      </c>
    </row>
    <row r="47236" spans="1:4">
      <c r="A47236" s="489" t="str">
        <f t="shared" si="738"/>
        <v>23A1301390訪問型サービス（独自）</v>
      </c>
      <c r="B47236" s="489" t="s">
        <v>3350</v>
      </c>
      <c r="C47236" s="489" t="s">
        <v>2571</v>
      </c>
      <c r="D47236" s="489" t="s">
        <v>7571</v>
      </c>
    </row>
    <row r="47237" spans="1:4">
      <c r="A47237" s="489" t="str">
        <f t="shared" si="738"/>
        <v>23A1301408通所型サービス（独自）</v>
      </c>
      <c r="B47237" s="489" t="s">
        <v>3351</v>
      </c>
      <c r="C47237" s="489" t="s">
        <v>2570</v>
      </c>
      <c r="D47237" s="489" t="s">
        <v>13737</v>
      </c>
    </row>
    <row r="47238" spans="1:4">
      <c r="A47238" s="489" t="str">
        <f t="shared" si="738"/>
        <v>23A1301408通所型サービス（独自／定率）</v>
      </c>
      <c r="B47238" s="489" t="s">
        <v>3351</v>
      </c>
      <c r="C47238" s="489" t="s">
        <v>2567</v>
      </c>
      <c r="D47238" s="489" t="s">
        <v>13737</v>
      </c>
    </row>
    <row r="47239" spans="1:4">
      <c r="A47239" s="489" t="str">
        <f t="shared" si="738"/>
        <v>23A1301424訪問型サービス（独自）</v>
      </c>
      <c r="B47239" s="489" t="s">
        <v>3352</v>
      </c>
      <c r="C47239" s="489" t="s">
        <v>2571</v>
      </c>
      <c r="D47239" s="489" t="s">
        <v>7575</v>
      </c>
    </row>
    <row r="47240" spans="1:4">
      <c r="A47240" s="489" t="str">
        <f t="shared" si="738"/>
        <v>23A1301432訪問型サービス（独自）</v>
      </c>
      <c r="B47240" s="489" t="s">
        <v>3353</v>
      </c>
      <c r="C47240" s="489" t="s">
        <v>2571</v>
      </c>
      <c r="D47240" s="489" t="s">
        <v>7577</v>
      </c>
    </row>
    <row r="47241" spans="1:4">
      <c r="A47241" s="489" t="str">
        <f t="shared" si="738"/>
        <v>23A1301432訪問型サービス（独自／定率）</v>
      </c>
      <c r="B47241" s="489" t="s">
        <v>3353</v>
      </c>
      <c r="C47241" s="489" t="s">
        <v>2568</v>
      </c>
      <c r="D47241" s="489" t="s">
        <v>7577</v>
      </c>
    </row>
    <row r="47242" spans="1:4">
      <c r="A47242" s="489" t="str">
        <f t="shared" si="738"/>
        <v>23A1301440通所型サービス（独自）</v>
      </c>
      <c r="B47242" s="489" t="s">
        <v>3354</v>
      </c>
      <c r="C47242" s="489" t="s">
        <v>2570</v>
      </c>
      <c r="D47242" s="489" t="s">
        <v>12737</v>
      </c>
    </row>
    <row r="47243" spans="1:4">
      <c r="A47243" s="489" t="str">
        <f t="shared" si="738"/>
        <v>23A1301440通所型サービス（独自／定率）</v>
      </c>
      <c r="B47243" s="489" t="s">
        <v>3354</v>
      </c>
      <c r="C47243" s="489" t="s">
        <v>2567</v>
      </c>
      <c r="D47243" s="489" t="s">
        <v>12737</v>
      </c>
    </row>
    <row r="47244" spans="1:4">
      <c r="A47244" s="489" t="str">
        <f t="shared" si="738"/>
        <v>23A1301457訪問型サービス（独自）</v>
      </c>
      <c r="B47244" s="489" t="s">
        <v>3355</v>
      </c>
      <c r="C47244" s="489" t="s">
        <v>2571</v>
      </c>
      <c r="D47244" s="489" t="s">
        <v>7578</v>
      </c>
    </row>
    <row r="47245" spans="1:4">
      <c r="A47245" s="489" t="str">
        <f t="shared" si="738"/>
        <v>23A1301465訪問型サービス（独自）</v>
      </c>
      <c r="B47245" s="489" t="s">
        <v>3356</v>
      </c>
      <c r="C47245" s="489" t="s">
        <v>2571</v>
      </c>
      <c r="D47245" s="489" t="s">
        <v>7579</v>
      </c>
    </row>
    <row r="47246" spans="1:4">
      <c r="A47246" s="489" t="str">
        <f t="shared" si="738"/>
        <v>23A1301473訪問型サービス（独自）</v>
      </c>
      <c r="B47246" s="489" t="s">
        <v>3357</v>
      </c>
      <c r="C47246" s="489" t="s">
        <v>2571</v>
      </c>
      <c r="D47246" s="489" t="s">
        <v>7586</v>
      </c>
    </row>
    <row r="47247" spans="1:4">
      <c r="A47247" s="489" t="str">
        <f t="shared" si="738"/>
        <v>23A1301473訪問型サービス（独自／定率）</v>
      </c>
      <c r="B47247" s="489" t="s">
        <v>3357</v>
      </c>
      <c r="C47247" s="489" t="s">
        <v>2568</v>
      </c>
      <c r="D47247" s="489" t="s">
        <v>7586</v>
      </c>
    </row>
    <row r="47248" spans="1:4">
      <c r="A47248" s="489" t="str">
        <f t="shared" si="738"/>
        <v>23A1301499訪問型サービス（独自）</v>
      </c>
      <c r="B47248" s="489" t="s">
        <v>3358</v>
      </c>
      <c r="C47248" s="489" t="s">
        <v>2571</v>
      </c>
      <c r="D47248" s="489" t="s">
        <v>7588</v>
      </c>
    </row>
    <row r="47249" spans="1:4">
      <c r="A47249" s="489" t="str">
        <f t="shared" si="738"/>
        <v>23A1301507通所型サービス（独自）</v>
      </c>
      <c r="B47249" s="489" t="s">
        <v>3359</v>
      </c>
      <c r="C47249" s="489" t="s">
        <v>2570</v>
      </c>
      <c r="D47249" s="489" t="s">
        <v>7590</v>
      </c>
    </row>
    <row r="47250" spans="1:4">
      <c r="A47250" s="489" t="str">
        <f t="shared" si="738"/>
        <v>23A1301515通所型サービス（独自）</v>
      </c>
      <c r="B47250" s="489" t="s">
        <v>3360</v>
      </c>
      <c r="C47250" s="489" t="s">
        <v>2570</v>
      </c>
      <c r="D47250" s="489" t="s">
        <v>12739</v>
      </c>
    </row>
    <row r="47251" spans="1:4">
      <c r="A47251" s="489" t="str">
        <f t="shared" si="738"/>
        <v>23A1301523訪問型サービス（独自）</v>
      </c>
      <c r="B47251" s="489" t="s">
        <v>3361</v>
      </c>
      <c r="C47251" s="489" t="s">
        <v>2571</v>
      </c>
      <c r="D47251" s="489" t="s">
        <v>7596</v>
      </c>
    </row>
    <row r="47252" spans="1:4">
      <c r="A47252" s="489" t="str">
        <f t="shared" si="738"/>
        <v>23A1301531訪問型サービス（独自）</v>
      </c>
      <c r="B47252" s="489" t="s">
        <v>3362</v>
      </c>
      <c r="C47252" s="489" t="s">
        <v>2571</v>
      </c>
      <c r="D47252" s="489" t="s">
        <v>7598</v>
      </c>
    </row>
    <row r="47253" spans="1:4">
      <c r="A47253" s="489" t="str">
        <f t="shared" si="738"/>
        <v>23A1301549訪問型サービス（独自）</v>
      </c>
      <c r="B47253" s="489" t="s">
        <v>3363</v>
      </c>
      <c r="C47253" s="489" t="s">
        <v>2571</v>
      </c>
      <c r="D47253" s="489" t="s">
        <v>7602</v>
      </c>
    </row>
    <row r="47254" spans="1:4">
      <c r="A47254" s="489" t="str">
        <f t="shared" si="738"/>
        <v>23A1301556通所型サービス（独自）</v>
      </c>
      <c r="B47254" s="489" t="s">
        <v>3364</v>
      </c>
      <c r="C47254" s="489" t="s">
        <v>2570</v>
      </c>
      <c r="D47254" s="489" t="s">
        <v>7563</v>
      </c>
    </row>
    <row r="47255" spans="1:4">
      <c r="A47255" s="489" t="str">
        <f t="shared" si="738"/>
        <v>23A1301564通所型サービス（独自）</v>
      </c>
      <c r="B47255" s="489" t="s">
        <v>19391</v>
      </c>
      <c r="C47255" s="489" t="s">
        <v>2570</v>
      </c>
      <c r="D47255" s="489" t="s">
        <v>19452</v>
      </c>
    </row>
    <row r="47256" spans="1:4">
      <c r="A47256" s="489" t="str">
        <f t="shared" si="738"/>
        <v>23A1400028訪問型サービス（独自／定率）</v>
      </c>
      <c r="B47256" s="489" t="s">
        <v>3365</v>
      </c>
      <c r="C47256" s="489" t="s">
        <v>2568</v>
      </c>
      <c r="D47256" s="489" t="s">
        <v>7604</v>
      </c>
    </row>
    <row r="47257" spans="1:4">
      <c r="A47257" s="489" t="str">
        <f t="shared" si="738"/>
        <v>23A1400036訪問型サービス（独自／定率）</v>
      </c>
      <c r="B47257" s="489" t="s">
        <v>3366</v>
      </c>
      <c r="C47257" s="489" t="s">
        <v>2568</v>
      </c>
      <c r="D47257" s="489" t="s">
        <v>7610</v>
      </c>
    </row>
    <row r="47258" spans="1:4">
      <c r="A47258" s="489" t="str">
        <f t="shared" si="738"/>
        <v>23A1400069訪問型サービス（独自／定率）</v>
      </c>
      <c r="B47258" s="489" t="s">
        <v>3367</v>
      </c>
      <c r="C47258" s="489" t="s">
        <v>2568</v>
      </c>
      <c r="D47258" s="489" t="s">
        <v>7631</v>
      </c>
    </row>
    <row r="47259" spans="1:4">
      <c r="A47259" s="489" t="str">
        <f t="shared" si="738"/>
        <v>23A1400077訪問型サービス（独自／定率）</v>
      </c>
      <c r="B47259" s="489" t="s">
        <v>3368</v>
      </c>
      <c r="C47259" s="489" t="s">
        <v>2568</v>
      </c>
      <c r="D47259" s="489" t="s">
        <v>7638</v>
      </c>
    </row>
    <row r="47260" spans="1:4">
      <c r="A47260" s="489" t="str">
        <f t="shared" si="738"/>
        <v>23A1400101通所型サービス（独自／定率）</v>
      </c>
      <c r="B47260" s="489" t="s">
        <v>3369</v>
      </c>
      <c r="C47260" s="489" t="s">
        <v>2567</v>
      </c>
      <c r="D47260" s="489" t="s">
        <v>7683</v>
      </c>
    </row>
    <row r="47261" spans="1:4">
      <c r="A47261" s="489" t="str">
        <f t="shared" si="738"/>
        <v>23A1400143訪問型サービス（独自）</v>
      </c>
      <c r="B47261" s="489" t="s">
        <v>3370</v>
      </c>
      <c r="C47261" s="489" t="s">
        <v>2571</v>
      </c>
      <c r="D47261" s="489" t="s">
        <v>7726</v>
      </c>
    </row>
    <row r="47262" spans="1:4">
      <c r="A47262" s="489" t="str">
        <f t="shared" si="738"/>
        <v>23A1400143訪問型サービス（独自／定率）</v>
      </c>
      <c r="B47262" s="489" t="s">
        <v>3370</v>
      </c>
      <c r="C47262" s="489" t="s">
        <v>2568</v>
      </c>
      <c r="D47262" s="489" t="s">
        <v>7726</v>
      </c>
    </row>
    <row r="47263" spans="1:4">
      <c r="A47263" s="489" t="str">
        <f t="shared" si="738"/>
        <v>23A1400184通所型サービス（独自）</v>
      </c>
      <c r="B47263" s="489" t="s">
        <v>3371</v>
      </c>
      <c r="C47263" s="489" t="s">
        <v>2570</v>
      </c>
      <c r="D47263" s="489" t="s">
        <v>7732</v>
      </c>
    </row>
    <row r="47264" spans="1:4">
      <c r="A47264" s="489" t="str">
        <f t="shared" si="738"/>
        <v>23A1400226訪問型サービス（独自）</v>
      </c>
      <c r="B47264" s="489" t="s">
        <v>3372</v>
      </c>
      <c r="C47264" s="489" t="s">
        <v>2571</v>
      </c>
      <c r="D47264" s="489" t="s">
        <v>7736</v>
      </c>
    </row>
    <row r="47265" spans="1:4">
      <c r="A47265" s="489" t="str">
        <f t="shared" si="738"/>
        <v>23A1400226訪問型サービス（独自／定率）</v>
      </c>
      <c r="B47265" s="489" t="s">
        <v>3372</v>
      </c>
      <c r="C47265" s="489" t="s">
        <v>2568</v>
      </c>
      <c r="D47265" s="489" t="s">
        <v>7736</v>
      </c>
    </row>
    <row r="47266" spans="1:4">
      <c r="A47266" s="489" t="str">
        <f t="shared" si="738"/>
        <v>23A1400234通所型サービス（独自）</v>
      </c>
      <c r="B47266" s="489" t="s">
        <v>3373</v>
      </c>
      <c r="C47266" s="489" t="s">
        <v>2570</v>
      </c>
      <c r="D47266" s="489" t="s">
        <v>7781</v>
      </c>
    </row>
    <row r="47267" spans="1:4">
      <c r="A47267" s="489" t="str">
        <f t="shared" si="738"/>
        <v>23A1400234通所型サービス（独自／定率）</v>
      </c>
      <c r="B47267" s="489" t="s">
        <v>3373</v>
      </c>
      <c r="C47267" s="489" t="s">
        <v>2567</v>
      </c>
      <c r="D47267" s="489" t="s">
        <v>7781</v>
      </c>
    </row>
    <row r="47268" spans="1:4">
      <c r="A47268" s="489" t="str">
        <f t="shared" si="738"/>
        <v>23A1400242訪問型サービス（独自）</v>
      </c>
      <c r="B47268" s="489" t="s">
        <v>3374</v>
      </c>
      <c r="C47268" s="489" t="s">
        <v>2571</v>
      </c>
      <c r="D47268" s="489" t="s">
        <v>7737</v>
      </c>
    </row>
    <row r="47269" spans="1:4">
      <c r="A47269" s="489" t="str">
        <f t="shared" si="738"/>
        <v>23A1400259通所型サービス（独自）</v>
      </c>
      <c r="B47269" s="489" t="s">
        <v>3375</v>
      </c>
      <c r="C47269" s="489" t="s">
        <v>2570</v>
      </c>
      <c r="D47269" s="489" t="s">
        <v>7735</v>
      </c>
    </row>
    <row r="47270" spans="1:4">
      <c r="A47270" s="489" t="str">
        <f t="shared" si="738"/>
        <v>23A1400267訪問型サービス（独自／定率）</v>
      </c>
      <c r="B47270" s="489" t="s">
        <v>3376</v>
      </c>
      <c r="C47270" s="489" t="s">
        <v>2568</v>
      </c>
      <c r="D47270" s="489" t="s">
        <v>13738</v>
      </c>
    </row>
    <row r="47271" spans="1:4">
      <c r="A47271" s="489" t="str">
        <f t="shared" si="738"/>
        <v>23A1400275通所型サービス（独自／定率）</v>
      </c>
      <c r="B47271" s="489" t="s">
        <v>3377</v>
      </c>
      <c r="C47271" s="489" t="s">
        <v>2567</v>
      </c>
      <c r="D47271" s="489" t="s">
        <v>13739</v>
      </c>
    </row>
    <row r="47272" spans="1:4">
      <c r="A47272" s="489" t="str">
        <f t="shared" si="738"/>
        <v>23A1400283通所型サービス（独自／定率）</v>
      </c>
      <c r="B47272" s="489" t="s">
        <v>3378</v>
      </c>
      <c r="C47272" s="489" t="s">
        <v>2567</v>
      </c>
      <c r="D47272" s="489" t="s">
        <v>13740</v>
      </c>
    </row>
    <row r="47273" spans="1:4">
      <c r="A47273" s="489" t="str">
        <f t="shared" si="738"/>
        <v>23A1400317通所型サービス（独自／定率）</v>
      </c>
      <c r="B47273" s="489" t="s">
        <v>3379</v>
      </c>
      <c r="C47273" s="489" t="s">
        <v>2567</v>
      </c>
      <c r="D47273" s="489" t="s">
        <v>13741</v>
      </c>
    </row>
    <row r="47274" spans="1:4">
      <c r="A47274" s="489" t="str">
        <f t="shared" si="738"/>
        <v>23A1400341通所型サービス（独自／定率）</v>
      </c>
      <c r="B47274" s="489" t="s">
        <v>3380</v>
      </c>
      <c r="C47274" s="489" t="s">
        <v>2567</v>
      </c>
      <c r="D47274" s="489" t="s">
        <v>13742</v>
      </c>
    </row>
    <row r="47275" spans="1:4">
      <c r="A47275" s="489" t="str">
        <f t="shared" si="738"/>
        <v>23A1400358通所型サービス（独自／定率）</v>
      </c>
      <c r="B47275" s="489" t="s">
        <v>3381</v>
      </c>
      <c r="C47275" s="489" t="s">
        <v>2567</v>
      </c>
      <c r="D47275" s="489" t="s">
        <v>7700</v>
      </c>
    </row>
    <row r="47276" spans="1:4">
      <c r="A47276" s="489" t="str">
        <f t="shared" si="738"/>
        <v>23A1400374通所型サービス（独自／定率）</v>
      </c>
      <c r="B47276" s="489" t="s">
        <v>3382</v>
      </c>
      <c r="C47276" s="489" t="s">
        <v>2567</v>
      </c>
      <c r="D47276" s="489" t="s">
        <v>13743</v>
      </c>
    </row>
    <row r="47277" spans="1:4">
      <c r="A47277" s="489" t="str">
        <f t="shared" si="738"/>
        <v>23A1400382訪問型サービス（独自）</v>
      </c>
      <c r="B47277" s="489" t="s">
        <v>3383</v>
      </c>
      <c r="C47277" s="489" t="s">
        <v>2571</v>
      </c>
      <c r="D47277" s="489" t="s">
        <v>7739</v>
      </c>
    </row>
    <row r="47278" spans="1:4">
      <c r="A47278" s="489" t="str">
        <f t="shared" si="738"/>
        <v>23A1400382訪問型サービス（独自／定率）</v>
      </c>
      <c r="B47278" s="489" t="s">
        <v>3383</v>
      </c>
      <c r="C47278" s="489" t="s">
        <v>2568</v>
      </c>
      <c r="D47278" s="489" t="s">
        <v>7739</v>
      </c>
    </row>
    <row r="47279" spans="1:4">
      <c r="A47279" s="489" t="str">
        <f t="shared" si="738"/>
        <v>23A1400432通所型サービス（独自）</v>
      </c>
      <c r="B47279" s="489" t="s">
        <v>3384</v>
      </c>
      <c r="C47279" s="489" t="s">
        <v>2570</v>
      </c>
      <c r="D47279" s="489" t="s">
        <v>7734</v>
      </c>
    </row>
    <row r="47280" spans="1:4">
      <c r="A47280" s="489" t="str">
        <f t="shared" si="738"/>
        <v>23A1400457訪問型サービス（独自）</v>
      </c>
      <c r="B47280" s="489" t="s">
        <v>3385</v>
      </c>
      <c r="C47280" s="489" t="s">
        <v>2571</v>
      </c>
      <c r="D47280" s="489" t="s">
        <v>7733</v>
      </c>
    </row>
    <row r="47281" spans="1:4">
      <c r="A47281" s="489" t="str">
        <f t="shared" si="738"/>
        <v>23A1400457訪問型サービス（独自／定率）</v>
      </c>
      <c r="B47281" s="489" t="s">
        <v>3385</v>
      </c>
      <c r="C47281" s="489" t="s">
        <v>2568</v>
      </c>
      <c r="D47281" s="489" t="s">
        <v>7733</v>
      </c>
    </row>
    <row r="47282" spans="1:4">
      <c r="A47282" s="489" t="str">
        <f t="shared" si="738"/>
        <v>23A1400481通所型サービス（独自／定率）</v>
      </c>
      <c r="B47282" s="489" t="s">
        <v>3386</v>
      </c>
      <c r="C47282" s="489" t="s">
        <v>2567</v>
      </c>
      <c r="D47282" s="489" t="s">
        <v>13744</v>
      </c>
    </row>
    <row r="47283" spans="1:4">
      <c r="A47283" s="489" t="str">
        <f t="shared" si="738"/>
        <v>23A1400515訪問型サービス（独自／定率）</v>
      </c>
      <c r="B47283" s="489" t="s">
        <v>3387</v>
      </c>
      <c r="C47283" s="489" t="s">
        <v>2568</v>
      </c>
      <c r="D47283" s="489" t="s">
        <v>13745</v>
      </c>
    </row>
    <row r="47284" spans="1:4">
      <c r="A47284" s="489" t="str">
        <f t="shared" si="738"/>
        <v>23A1400531通所型サービス（独自）</v>
      </c>
      <c r="B47284" s="489" t="s">
        <v>3388</v>
      </c>
      <c r="C47284" s="489" t="s">
        <v>2570</v>
      </c>
      <c r="D47284" s="489" t="s">
        <v>7742</v>
      </c>
    </row>
    <row r="47285" spans="1:4">
      <c r="A47285" s="489" t="str">
        <f t="shared" si="738"/>
        <v>23A1400549訪問型サービス（独自／定率）</v>
      </c>
      <c r="B47285" s="489" t="s">
        <v>3389</v>
      </c>
      <c r="C47285" s="489" t="s">
        <v>2568</v>
      </c>
      <c r="D47285" s="489" t="s">
        <v>7605</v>
      </c>
    </row>
    <row r="47286" spans="1:4">
      <c r="A47286" s="489" t="str">
        <f t="shared" si="738"/>
        <v>23A1400564訪問型サービス（独自／定率）</v>
      </c>
      <c r="B47286" s="489" t="s">
        <v>3390</v>
      </c>
      <c r="C47286" s="489" t="s">
        <v>2568</v>
      </c>
      <c r="D47286" s="489" t="s">
        <v>7716</v>
      </c>
    </row>
    <row r="47287" spans="1:4">
      <c r="A47287" s="489" t="str">
        <f t="shared" si="738"/>
        <v>23A1400572通所型サービス（独自／定率）</v>
      </c>
      <c r="B47287" s="489" t="s">
        <v>3391</v>
      </c>
      <c r="C47287" s="489" t="s">
        <v>2567</v>
      </c>
      <c r="D47287" s="489" t="s">
        <v>13746</v>
      </c>
    </row>
    <row r="47288" spans="1:4">
      <c r="A47288" s="489" t="str">
        <f t="shared" si="738"/>
        <v>23A1400580通所型サービス（独自／定率）</v>
      </c>
      <c r="B47288" s="489" t="s">
        <v>3392</v>
      </c>
      <c r="C47288" s="489" t="s">
        <v>2567</v>
      </c>
      <c r="D47288" s="489" t="s">
        <v>13747</v>
      </c>
    </row>
    <row r="47289" spans="1:4">
      <c r="A47289" s="489" t="str">
        <f t="shared" si="738"/>
        <v>23A1400606訪問型サービス（独自）</v>
      </c>
      <c r="B47289" s="489" t="s">
        <v>3393</v>
      </c>
      <c r="C47289" s="489" t="s">
        <v>2571</v>
      </c>
      <c r="D47289" s="489" t="s">
        <v>7746</v>
      </c>
    </row>
    <row r="47290" spans="1:4">
      <c r="A47290" s="489" t="str">
        <f t="shared" si="738"/>
        <v>23A1400622通所型サービス（独自／定率）</v>
      </c>
      <c r="B47290" s="489" t="s">
        <v>3394</v>
      </c>
      <c r="C47290" s="489" t="s">
        <v>2567</v>
      </c>
      <c r="D47290" s="489" t="s">
        <v>13748</v>
      </c>
    </row>
    <row r="47291" spans="1:4">
      <c r="A47291" s="489" t="str">
        <f t="shared" si="738"/>
        <v>23A1400630訪問型サービス（独自／定率）</v>
      </c>
      <c r="B47291" s="489" t="s">
        <v>3395</v>
      </c>
      <c r="C47291" s="489" t="s">
        <v>2568</v>
      </c>
      <c r="D47291" s="489" t="s">
        <v>7723</v>
      </c>
    </row>
    <row r="47292" spans="1:4">
      <c r="A47292" s="489" t="str">
        <f t="shared" si="738"/>
        <v>23A1400648訪問型サービス（独自／定率）</v>
      </c>
      <c r="B47292" s="489" t="s">
        <v>3396</v>
      </c>
      <c r="C47292" s="489" t="s">
        <v>2568</v>
      </c>
      <c r="D47292" s="489" t="s">
        <v>7619</v>
      </c>
    </row>
    <row r="47293" spans="1:4">
      <c r="A47293" s="489" t="str">
        <f t="shared" si="738"/>
        <v>23A1400663訪問型サービス（独自／定率）</v>
      </c>
      <c r="B47293" s="489" t="s">
        <v>3397</v>
      </c>
      <c r="C47293" s="489" t="s">
        <v>2568</v>
      </c>
      <c r="D47293" s="489" t="s">
        <v>7649</v>
      </c>
    </row>
    <row r="47294" spans="1:4">
      <c r="A47294" s="489" t="str">
        <f t="shared" si="738"/>
        <v>23A1400705訪問型サービス（独自／定率）</v>
      </c>
      <c r="B47294" s="489" t="s">
        <v>3398</v>
      </c>
      <c r="C47294" s="489" t="s">
        <v>2568</v>
      </c>
      <c r="D47294" s="489" t="s">
        <v>7646</v>
      </c>
    </row>
    <row r="47295" spans="1:4">
      <c r="A47295" s="489" t="str">
        <f t="shared" si="738"/>
        <v>23A1400739訪問型サービス（独自）</v>
      </c>
      <c r="B47295" s="489" t="s">
        <v>3399</v>
      </c>
      <c r="C47295" s="489" t="s">
        <v>2571</v>
      </c>
      <c r="D47295" s="489" t="s">
        <v>7748</v>
      </c>
    </row>
    <row r="47296" spans="1:4">
      <c r="A47296" s="489" t="str">
        <f t="shared" si="738"/>
        <v>23A1400747訪問型サービス（独自）</v>
      </c>
      <c r="B47296" s="489" t="s">
        <v>3400</v>
      </c>
      <c r="C47296" s="489" t="s">
        <v>2571</v>
      </c>
      <c r="D47296" s="489" t="s">
        <v>7750</v>
      </c>
    </row>
    <row r="47297" spans="1:4">
      <c r="A47297" s="489" t="str">
        <f t="shared" si="738"/>
        <v>23A1400747訪問型サービス（独自／定率）</v>
      </c>
      <c r="B47297" s="489" t="s">
        <v>3400</v>
      </c>
      <c r="C47297" s="489" t="s">
        <v>2568</v>
      </c>
      <c r="D47297" s="489" t="s">
        <v>7750</v>
      </c>
    </row>
    <row r="47298" spans="1:4">
      <c r="A47298" s="489" t="str">
        <f t="shared" ref="A47298:A47361" si="739">B47298&amp;C47298</f>
        <v>23A1400754通所型サービス（独自／定率）</v>
      </c>
      <c r="B47298" s="489" t="s">
        <v>3401</v>
      </c>
      <c r="C47298" s="489" t="s">
        <v>2567</v>
      </c>
      <c r="D47298" s="489" t="s">
        <v>7674</v>
      </c>
    </row>
    <row r="47299" spans="1:4">
      <c r="A47299" s="489" t="str">
        <f t="shared" si="739"/>
        <v>23A1400770訪問型サービス（独自）</v>
      </c>
      <c r="B47299" s="489" t="s">
        <v>3402</v>
      </c>
      <c r="C47299" s="489" t="s">
        <v>2571</v>
      </c>
      <c r="D47299" s="489" t="s">
        <v>7751</v>
      </c>
    </row>
    <row r="47300" spans="1:4">
      <c r="A47300" s="489" t="str">
        <f t="shared" si="739"/>
        <v>23A1400820訪問型サービス（独自／定率）</v>
      </c>
      <c r="B47300" s="489" t="s">
        <v>3403</v>
      </c>
      <c r="C47300" s="489" t="s">
        <v>2568</v>
      </c>
      <c r="D47300" s="489" t="s">
        <v>7633</v>
      </c>
    </row>
    <row r="47301" spans="1:4">
      <c r="A47301" s="489" t="str">
        <f t="shared" si="739"/>
        <v>23A1400838訪問型サービス（独自）</v>
      </c>
      <c r="B47301" s="489" t="s">
        <v>3404</v>
      </c>
      <c r="C47301" s="489" t="s">
        <v>2571</v>
      </c>
      <c r="D47301" s="489" t="s">
        <v>7754</v>
      </c>
    </row>
    <row r="47302" spans="1:4">
      <c r="A47302" s="489" t="str">
        <f t="shared" si="739"/>
        <v>23A1400846訪問型サービス（独自）</v>
      </c>
      <c r="B47302" s="489" t="s">
        <v>3405</v>
      </c>
      <c r="C47302" s="489" t="s">
        <v>2571</v>
      </c>
      <c r="D47302" s="489" t="s">
        <v>7755</v>
      </c>
    </row>
    <row r="47303" spans="1:4">
      <c r="A47303" s="489" t="str">
        <f t="shared" si="739"/>
        <v>23A1400846訪問型サービス（独自／定率）</v>
      </c>
      <c r="B47303" s="489" t="s">
        <v>3405</v>
      </c>
      <c r="C47303" s="489" t="s">
        <v>2568</v>
      </c>
      <c r="D47303" s="489" t="s">
        <v>7755</v>
      </c>
    </row>
    <row r="47304" spans="1:4">
      <c r="A47304" s="489" t="str">
        <f t="shared" si="739"/>
        <v>23A1400853通所型サービス（独自）</v>
      </c>
      <c r="B47304" s="489" t="s">
        <v>3406</v>
      </c>
      <c r="C47304" s="489" t="s">
        <v>2570</v>
      </c>
      <c r="D47304" s="489" t="s">
        <v>12762</v>
      </c>
    </row>
    <row r="47305" spans="1:4">
      <c r="A47305" s="489" t="str">
        <f t="shared" si="739"/>
        <v>23A1400861通所型サービス（独自）</v>
      </c>
      <c r="B47305" s="489" t="s">
        <v>3407</v>
      </c>
      <c r="C47305" s="489" t="s">
        <v>2570</v>
      </c>
      <c r="D47305" s="489" t="s">
        <v>7678</v>
      </c>
    </row>
    <row r="47306" spans="1:4">
      <c r="A47306" s="489" t="str">
        <f t="shared" si="739"/>
        <v>23A1400861通所型サービス（独自／定率）</v>
      </c>
      <c r="B47306" s="489" t="s">
        <v>3407</v>
      </c>
      <c r="C47306" s="489" t="s">
        <v>2567</v>
      </c>
      <c r="D47306" s="489" t="s">
        <v>7678</v>
      </c>
    </row>
    <row r="47307" spans="1:4">
      <c r="A47307" s="489" t="str">
        <f t="shared" si="739"/>
        <v>23A1400879通所型サービス（独自）</v>
      </c>
      <c r="B47307" s="489" t="s">
        <v>3408</v>
      </c>
      <c r="C47307" s="489" t="s">
        <v>2570</v>
      </c>
      <c r="D47307" s="489" t="s">
        <v>7757</v>
      </c>
    </row>
    <row r="47308" spans="1:4">
      <c r="A47308" s="489" t="str">
        <f t="shared" si="739"/>
        <v>23A1400887通所型サービス（独自）</v>
      </c>
      <c r="B47308" s="489" t="s">
        <v>3409</v>
      </c>
      <c r="C47308" s="489" t="s">
        <v>2570</v>
      </c>
      <c r="D47308" s="489" t="s">
        <v>12763</v>
      </c>
    </row>
    <row r="47309" spans="1:4">
      <c r="A47309" s="489" t="str">
        <f t="shared" si="739"/>
        <v>23A1400903通所型サービス（独自）</v>
      </c>
      <c r="B47309" s="489" t="s">
        <v>3410</v>
      </c>
      <c r="C47309" s="489" t="s">
        <v>2570</v>
      </c>
      <c r="D47309" s="489" t="s">
        <v>12764</v>
      </c>
    </row>
    <row r="47310" spans="1:4">
      <c r="A47310" s="489" t="str">
        <f t="shared" si="739"/>
        <v>23A1400911訪問型サービス（独自）</v>
      </c>
      <c r="B47310" s="489" t="s">
        <v>3411</v>
      </c>
      <c r="C47310" s="489" t="s">
        <v>2571</v>
      </c>
      <c r="D47310" s="489" t="s">
        <v>7761</v>
      </c>
    </row>
    <row r="47311" spans="1:4">
      <c r="A47311" s="489" t="str">
        <f t="shared" si="739"/>
        <v>23A1400929訪問型サービス（独自）</v>
      </c>
      <c r="B47311" s="489" t="s">
        <v>3412</v>
      </c>
      <c r="C47311" s="489" t="s">
        <v>2571</v>
      </c>
      <c r="D47311" s="489" t="s">
        <v>7764</v>
      </c>
    </row>
    <row r="47312" spans="1:4">
      <c r="A47312" s="489" t="str">
        <f t="shared" si="739"/>
        <v>23A1400929訪問型サービス（独自／定率）</v>
      </c>
      <c r="B47312" s="489" t="s">
        <v>3412</v>
      </c>
      <c r="C47312" s="489" t="s">
        <v>2568</v>
      </c>
      <c r="D47312" s="489" t="s">
        <v>7764</v>
      </c>
    </row>
    <row r="47313" spans="1:4">
      <c r="A47313" s="489" t="str">
        <f t="shared" si="739"/>
        <v>23A1400937通所型サービス（独自）</v>
      </c>
      <c r="B47313" s="489" t="s">
        <v>3413</v>
      </c>
      <c r="C47313" s="489" t="s">
        <v>2570</v>
      </c>
      <c r="D47313" s="489" t="s">
        <v>7688</v>
      </c>
    </row>
    <row r="47314" spans="1:4">
      <c r="A47314" s="489" t="str">
        <f t="shared" si="739"/>
        <v>23A1400986通所型サービス（独自）</v>
      </c>
      <c r="B47314" s="489" t="s">
        <v>3414</v>
      </c>
      <c r="C47314" s="489" t="s">
        <v>2570</v>
      </c>
      <c r="D47314" s="489" t="s">
        <v>12765</v>
      </c>
    </row>
    <row r="47315" spans="1:4">
      <c r="A47315" s="489" t="str">
        <f t="shared" si="739"/>
        <v>23A1401000通所型サービス（独自／定率）</v>
      </c>
      <c r="B47315" s="489" t="s">
        <v>3415</v>
      </c>
      <c r="C47315" s="489" t="s">
        <v>2567</v>
      </c>
      <c r="D47315" s="489" t="s">
        <v>13749</v>
      </c>
    </row>
    <row r="47316" spans="1:4">
      <c r="A47316" s="489" t="str">
        <f t="shared" si="739"/>
        <v>23A1401018通所型サービス（独自）</v>
      </c>
      <c r="B47316" s="489" t="s">
        <v>3416</v>
      </c>
      <c r="C47316" s="489" t="s">
        <v>2570</v>
      </c>
      <c r="D47316" s="489" t="s">
        <v>7770</v>
      </c>
    </row>
    <row r="47317" spans="1:4">
      <c r="A47317" s="489" t="str">
        <f t="shared" si="739"/>
        <v>23A1401026通所型サービス（独自）</v>
      </c>
      <c r="B47317" s="489" t="s">
        <v>3417</v>
      </c>
      <c r="C47317" s="489" t="s">
        <v>2570</v>
      </c>
      <c r="D47317" s="489" t="s">
        <v>7771</v>
      </c>
    </row>
    <row r="47318" spans="1:4">
      <c r="A47318" s="489" t="str">
        <f t="shared" si="739"/>
        <v>23A1401042訪問型サービス（独自）</v>
      </c>
      <c r="B47318" s="489" t="s">
        <v>3418</v>
      </c>
      <c r="C47318" s="489" t="s">
        <v>2571</v>
      </c>
      <c r="D47318" s="489" t="s">
        <v>7772</v>
      </c>
    </row>
    <row r="47319" spans="1:4">
      <c r="A47319" s="489" t="str">
        <f t="shared" si="739"/>
        <v>23A1401091訪問型サービス（独自）</v>
      </c>
      <c r="B47319" s="489" t="s">
        <v>3419</v>
      </c>
      <c r="C47319" s="489" t="s">
        <v>2571</v>
      </c>
      <c r="D47319" s="489" t="s">
        <v>7738</v>
      </c>
    </row>
    <row r="47320" spans="1:4">
      <c r="A47320" s="489" t="str">
        <f t="shared" si="739"/>
        <v>23A1401117訪問型サービス（独自）</v>
      </c>
      <c r="B47320" s="489" t="s">
        <v>3420</v>
      </c>
      <c r="C47320" s="489" t="s">
        <v>2571</v>
      </c>
      <c r="D47320" s="489" t="s">
        <v>7777</v>
      </c>
    </row>
    <row r="47321" spans="1:4">
      <c r="A47321" s="489" t="str">
        <f t="shared" si="739"/>
        <v>23A1401166訪問型サービス（独自）</v>
      </c>
      <c r="B47321" s="489" t="s">
        <v>3421</v>
      </c>
      <c r="C47321" s="489" t="s">
        <v>2571</v>
      </c>
      <c r="D47321" s="489" t="s">
        <v>7781</v>
      </c>
    </row>
    <row r="47322" spans="1:4">
      <c r="A47322" s="489" t="str">
        <f t="shared" si="739"/>
        <v>23A1401166訪問型サービス（独自／定率）</v>
      </c>
      <c r="B47322" s="489" t="s">
        <v>3421</v>
      </c>
      <c r="C47322" s="489" t="s">
        <v>2568</v>
      </c>
      <c r="D47322" s="489" t="s">
        <v>7781</v>
      </c>
    </row>
    <row r="47323" spans="1:4">
      <c r="A47323" s="489" t="str">
        <f t="shared" si="739"/>
        <v>23A1401174通所型サービス（独自）</v>
      </c>
      <c r="B47323" s="489" t="s">
        <v>3422</v>
      </c>
      <c r="C47323" s="489" t="s">
        <v>2570</v>
      </c>
      <c r="D47323" s="489" t="s">
        <v>7782</v>
      </c>
    </row>
    <row r="47324" spans="1:4">
      <c r="A47324" s="489" t="str">
        <f t="shared" si="739"/>
        <v>23A1401182訪問型サービス（独自）</v>
      </c>
      <c r="B47324" s="489" t="s">
        <v>3423</v>
      </c>
      <c r="C47324" s="489" t="s">
        <v>2571</v>
      </c>
      <c r="D47324" s="489" t="s">
        <v>7776</v>
      </c>
    </row>
    <row r="47325" spans="1:4">
      <c r="A47325" s="489" t="str">
        <f t="shared" si="739"/>
        <v>23A1401182訪問型サービス（独自／定率）</v>
      </c>
      <c r="B47325" s="489" t="s">
        <v>3423</v>
      </c>
      <c r="C47325" s="489" t="s">
        <v>2568</v>
      </c>
      <c r="D47325" s="489" t="s">
        <v>7776</v>
      </c>
    </row>
    <row r="47326" spans="1:4">
      <c r="A47326" s="489" t="str">
        <f t="shared" si="739"/>
        <v>23A1401216訪問型サービス（独自）</v>
      </c>
      <c r="B47326" s="489" t="s">
        <v>3424</v>
      </c>
      <c r="C47326" s="489" t="s">
        <v>2571</v>
      </c>
      <c r="D47326" s="489" t="s">
        <v>7786</v>
      </c>
    </row>
    <row r="47327" spans="1:4">
      <c r="A47327" s="489" t="str">
        <f t="shared" si="739"/>
        <v>23A1401216訪問型サービス（独自／定率）</v>
      </c>
      <c r="B47327" s="489" t="s">
        <v>3424</v>
      </c>
      <c r="C47327" s="489" t="s">
        <v>2568</v>
      </c>
      <c r="D47327" s="489" t="s">
        <v>7786</v>
      </c>
    </row>
    <row r="47328" spans="1:4">
      <c r="A47328" s="489" t="str">
        <f t="shared" si="739"/>
        <v>23A1401224通所型サービス（独自／定率）</v>
      </c>
      <c r="B47328" s="489" t="s">
        <v>3425</v>
      </c>
      <c r="C47328" s="489" t="s">
        <v>2567</v>
      </c>
      <c r="D47328" s="489" t="s">
        <v>13750</v>
      </c>
    </row>
    <row r="47329" spans="1:4">
      <c r="A47329" s="489" t="str">
        <f t="shared" si="739"/>
        <v>23A1401232通所型サービス（独自）</v>
      </c>
      <c r="B47329" s="489" t="s">
        <v>3426</v>
      </c>
      <c r="C47329" s="489" t="s">
        <v>2570</v>
      </c>
      <c r="D47329" s="489" t="s">
        <v>7787</v>
      </c>
    </row>
    <row r="47330" spans="1:4">
      <c r="A47330" s="489" t="str">
        <f t="shared" si="739"/>
        <v>23A1401240訪問型サービス（独自）</v>
      </c>
      <c r="B47330" s="489" t="s">
        <v>3427</v>
      </c>
      <c r="C47330" s="489" t="s">
        <v>2571</v>
      </c>
      <c r="D47330" s="489" t="s">
        <v>7687</v>
      </c>
    </row>
    <row r="47331" spans="1:4">
      <c r="A47331" s="489" t="str">
        <f t="shared" si="739"/>
        <v>23A1401257訪問型サービス（独自）</v>
      </c>
      <c r="B47331" s="489" t="s">
        <v>3428</v>
      </c>
      <c r="C47331" s="489" t="s">
        <v>2571</v>
      </c>
      <c r="D47331" s="489" t="s">
        <v>7789</v>
      </c>
    </row>
    <row r="47332" spans="1:4">
      <c r="A47332" s="489" t="str">
        <f t="shared" si="739"/>
        <v>23A1401265通所型サービス（独自）</v>
      </c>
      <c r="B47332" s="489" t="s">
        <v>3429</v>
      </c>
      <c r="C47332" s="489" t="s">
        <v>2570</v>
      </c>
      <c r="D47332" s="489" t="s">
        <v>7793</v>
      </c>
    </row>
    <row r="47333" spans="1:4">
      <c r="A47333" s="489" t="str">
        <f t="shared" si="739"/>
        <v>23A1401273通所型サービス（独自）</v>
      </c>
      <c r="B47333" s="489" t="s">
        <v>3430</v>
      </c>
      <c r="C47333" s="489" t="s">
        <v>2570</v>
      </c>
      <c r="D47333" s="489" t="s">
        <v>12770</v>
      </c>
    </row>
    <row r="47334" spans="1:4">
      <c r="A47334" s="489" t="str">
        <f t="shared" si="739"/>
        <v>23A1401281通所型サービス（独自）</v>
      </c>
      <c r="B47334" s="489" t="s">
        <v>3431</v>
      </c>
      <c r="C47334" s="489" t="s">
        <v>2570</v>
      </c>
      <c r="D47334" s="489" t="s">
        <v>7795</v>
      </c>
    </row>
    <row r="47335" spans="1:4">
      <c r="A47335" s="489" t="str">
        <f t="shared" si="739"/>
        <v>23A1401307訪問型サービス（独自）</v>
      </c>
      <c r="B47335" s="489" t="s">
        <v>3432</v>
      </c>
      <c r="C47335" s="489" t="s">
        <v>2571</v>
      </c>
      <c r="D47335" s="489" t="s">
        <v>7797</v>
      </c>
    </row>
    <row r="47336" spans="1:4">
      <c r="A47336" s="489" t="str">
        <f t="shared" si="739"/>
        <v>23A1401315訪問型サービス（独自）</v>
      </c>
      <c r="B47336" s="489" t="s">
        <v>3433</v>
      </c>
      <c r="C47336" s="489" t="s">
        <v>2571</v>
      </c>
      <c r="D47336" s="489" t="s">
        <v>7798</v>
      </c>
    </row>
    <row r="47337" spans="1:4">
      <c r="A47337" s="489" t="str">
        <f t="shared" si="739"/>
        <v>23A1401315訪問型サービス（独自／定率）</v>
      </c>
      <c r="B47337" s="489" t="s">
        <v>3433</v>
      </c>
      <c r="C47337" s="489" t="s">
        <v>2568</v>
      </c>
      <c r="D47337" s="489" t="s">
        <v>7798</v>
      </c>
    </row>
    <row r="47338" spans="1:4">
      <c r="A47338" s="489" t="str">
        <f t="shared" si="739"/>
        <v>23A1401323通所型サービス（独自）</v>
      </c>
      <c r="B47338" s="489" t="s">
        <v>3434</v>
      </c>
      <c r="C47338" s="489" t="s">
        <v>2570</v>
      </c>
      <c r="D47338" s="489" t="s">
        <v>12771</v>
      </c>
    </row>
    <row r="47339" spans="1:4">
      <c r="A47339" s="489" t="str">
        <f t="shared" si="739"/>
        <v>23A1401331通所型サービス（独自）</v>
      </c>
      <c r="B47339" s="489" t="s">
        <v>3435</v>
      </c>
      <c r="C47339" s="489" t="s">
        <v>2570</v>
      </c>
      <c r="D47339" s="489" t="s">
        <v>12772</v>
      </c>
    </row>
    <row r="47340" spans="1:4">
      <c r="A47340" s="489" t="str">
        <f t="shared" si="739"/>
        <v>23A1401349通所型サービス（独自）</v>
      </c>
      <c r="B47340" s="489" t="s">
        <v>3436</v>
      </c>
      <c r="C47340" s="489" t="s">
        <v>2570</v>
      </c>
      <c r="D47340" s="489" t="s">
        <v>12773</v>
      </c>
    </row>
    <row r="47341" spans="1:4">
      <c r="A47341" s="489" t="str">
        <f t="shared" si="739"/>
        <v>23A1401364通所型サービス（独自）</v>
      </c>
      <c r="B47341" s="489" t="s">
        <v>3437</v>
      </c>
      <c r="C47341" s="489" t="s">
        <v>2570</v>
      </c>
      <c r="D47341" s="489" t="s">
        <v>7801</v>
      </c>
    </row>
    <row r="47342" spans="1:4">
      <c r="A47342" s="489" t="str">
        <f t="shared" si="739"/>
        <v>23A1401372通所型サービス（独自）</v>
      </c>
      <c r="B47342" s="489" t="s">
        <v>3438</v>
      </c>
      <c r="C47342" s="489" t="s">
        <v>2570</v>
      </c>
      <c r="D47342" s="489" t="s">
        <v>7802</v>
      </c>
    </row>
    <row r="47343" spans="1:4">
      <c r="A47343" s="489" t="str">
        <f t="shared" si="739"/>
        <v>23A1401380通所型サービス（独自）</v>
      </c>
      <c r="B47343" s="489" t="s">
        <v>3439</v>
      </c>
      <c r="C47343" s="489" t="s">
        <v>2570</v>
      </c>
      <c r="D47343" s="489" t="s">
        <v>12774</v>
      </c>
    </row>
    <row r="47344" spans="1:4">
      <c r="A47344" s="489" t="str">
        <f t="shared" si="739"/>
        <v>23A1401406通所型サービス（独自）</v>
      </c>
      <c r="B47344" s="489" t="s">
        <v>3440</v>
      </c>
      <c r="C47344" s="489" t="s">
        <v>2570</v>
      </c>
      <c r="D47344" s="489" t="s">
        <v>12775</v>
      </c>
    </row>
    <row r="47345" spans="1:4">
      <c r="A47345" s="489" t="str">
        <f t="shared" si="739"/>
        <v>23A1401414訪問型サービス（独自）</v>
      </c>
      <c r="B47345" s="489" t="s">
        <v>3441</v>
      </c>
      <c r="C47345" s="489" t="s">
        <v>2571</v>
      </c>
      <c r="D47345" s="489" t="s">
        <v>7808</v>
      </c>
    </row>
    <row r="47346" spans="1:4">
      <c r="A47346" s="489" t="str">
        <f t="shared" si="739"/>
        <v>23A1401414訪問型サービス（独自／定率）</v>
      </c>
      <c r="B47346" s="489" t="s">
        <v>3441</v>
      </c>
      <c r="C47346" s="489" t="s">
        <v>2568</v>
      </c>
      <c r="D47346" s="489" t="s">
        <v>7808</v>
      </c>
    </row>
    <row r="47347" spans="1:4">
      <c r="A47347" s="489" t="str">
        <f t="shared" si="739"/>
        <v>23A1401422訪問型サービス（独自）</v>
      </c>
      <c r="B47347" s="489" t="s">
        <v>3442</v>
      </c>
      <c r="C47347" s="489" t="s">
        <v>2571</v>
      </c>
      <c r="D47347" s="489" t="s">
        <v>7809</v>
      </c>
    </row>
    <row r="47348" spans="1:4">
      <c r="A47348" s="489" t="str">
        <f t="shared" si="739"/>
        <v>23A1401430訪問型サービス（独自）</v>
      </c>
      <c r="B47348" s="489" t="s">
        <v>3443</v>
      </c>
      <c r="C47348" s="489" t="s">
        <v>2571</v>
      </c>
      <c r="D47348" s="489" t="s">
        <v>7810</v>
      </c>
    </row>
    <row r="47349" spans="1:4">
      <c r="A47349" s="489" t="str">
        <f t="shared" si="739"/>
        <v>23A1401448通所型サービス（独自）</v>
      </c>
      <c r="B47349" s="489" t="s">
        <v>3444</v>
      </c>
      <c r="C47349" s="489" t="s">
        <v>2570</v>
      </c>
      <c r="D47349" s="489" t="s">
        <v>12778</v>
      </c>
    </row>
    <row r="47350" spans="1:4">
      <c r="A47350" s="489" t="str">
        <f t="shared" si="739"/>
        <v>23A1401455訪問型サービス（独自）</v>
      </c>
      <c r="B47350" s="489" t="s">
        <v>3445</v>
      </c>
      <c r="C47350" s="489" t="s">
        <v>2571</v>
      </c>
      <c r="D47350" s="489" t="s">
        <v>7811</v>
      </c>
    </row>
    <row r="47351" spans="1:4">
      <c r="A47351" s="489" t="str">
        <f t="shared" si="739"/>
        <v>23A1401463訪問型サービス（独自）</v>
      </c>
      <c r="B47351" s="489" t="s">
        <v>3446</v>
      </c>
      <c r="C47351" s="489" t="s">
        <v>2571</v>
      </c>
      <c r="D47351" s="489" t="s">
        <v>7785</v>
      </c>
    </row>
    <row r="47352" spans="1:4">
      <c r="A47352" s="489" t="str">
        <f t="shared" si="739"/>
        <v>23A1401471通所型サービス（独自）</v>
      </c>
      <c r="B47352" s="489" t="s">
        <v>3447</v>
      </c>
      <c r="C47352" s="489" t="s">
        <v>2570</v>
      </c>
      <c r="D47352" s="489" t="s">
        <v>7813</v>
      </c>
    </row>
    <row r="47353" spans="1:4">
      <c r="A47353" s="489" t="str">
        <f t="shared" si="739"/>
        <v>23A1401489通所型サービス（独自）</v>
      </c>
      <c r="B47353" s="489" t="s">
        <v>3448</v>
      </c>
      <c r="C47353" s="489" t="s">
        <v>2570</v>
      </c>
      <c r="D47353" s="489" t="s">
        <v>12780</v>
      </c>
    </row>
    <row r="47354" spans="1:4">
      <c r="A47354" s="489" t="str">
        <f t="shared" si="739"/>
        <v>23A1401497訪問型サービス（独自／定率）</v>
      </c>
      <c r="B47354" s="489" t="s">
        <v>3449</v>
      </c>
      <c r="C47354" s="489" t="s">
        <v>2568</v>
      </c>
      <c r="D47354" s="489" t="s">
        <v>13751</v>
      </c>
    </row>
    <row r="47355" spans="1:4">
      <c r="A47355" s="489" t="str">
        <f t="shared" si="739"/>
        <v>23A1401505通所型サービス（独自）</v>
      </c>
      <c r="B47355" s="489" t="s">
        <v>3450</v>
      </c>
      <c r="C47355" s="489" t="s">
        <v>2570</v>
      </c>
      <c r="D47355" s="489" t="s">
        <v>12781</v>
      </c>
    </row>
    <row r="47356" spans="1:4">
      <c r="A47356" s="489" t="str">
        <f t="shared" si="739"/>
        <v>23A1401513訪問型サービス（独自）</v>
      </c>
      <c r="B47356" s="489" t="s">
        <v>3451</v>
      </c>
      <c r="C47356" s="489" t="s">
        <v>2571</v>
      </c>
      <c r="D47356" s="489" t="s">
        <v>7815</v>
      </c>
    </row>
    <row r="47357" spans="1:4">
      <c r="A47357" s="489" t="str">
        <f t="shared" si="739"/>
        <v>23A1401513訪問型サービス（独自／定率）</v>
      </c>
      <c r="B47357" s="489" t="s">
        <v>3451</v>
      </c>
      <c r="C47357" s="489" t="s">
        <v>2568</v>
      </c>
      <c r="D47357" s="489" t="s">
        <v>7815</v>
      </c>
    </row>
    <row r="47358" spans="1:4">
      <c r="A47358" s="489" t="str">
        <f t="shared" si="739"/>
        <v>23A1401539訪問型サービス（独自）</v>
      </c>
      <c r="B47358" s="489" t="s">
        <v>3452</v>
      </c>
      <c r="C47358" s="489" t="s">
        <v>2571</v>
      </c>
      <c r="D47358" s="489" t="s">
        <v>7818</v>
      </c>
    </row>
    <row r="47359" spans="1:4">
      <c r="A47359" s="489" t="str">
        <f t="shared" si="739"/>
        <v>23A1401547通所型サービス（独自）</v>
      </c>
      <c r="B47359" s="489" t="s">
        <v>3453</v>
      </c>
      <c r="C47359" s="489" t="s">
        <v>2570</v>
      </c>
      <c r="D47359" s="489" t="s">
        <v>7819</v>
      </c>
    </row>
    <row r="47360" spans="1:4">
      <c r="A47360" s="489" t="str">
        <f t="shared" si="739"/>
        <v>23A1401554訪問型サービス（独自）</v>
      </c>
      <c r="B47360" s="489" t="s">
        <v>3454</v>
      </c>
      <c r="C47360" s="489" t="s">
        <v>2571</v>
      </c>
      <c r="D47360" s="489" t="s">
        <v>7820</v>
      </c>
    </row>
    <row r="47361" spans="1:4">
      <c r="A47361" s="489" t="str">
        <f t="shared" si="739"/>
        <v>23A1401562通所型サービス（独自）</v>
      </c>
      <c r="B47361" s="489" t="s">
        <v>3455</v>
      </c>
      <c r="C47361" s="489" t="s">
        <v>2570</v>
      </c>
      <c r="D47361" s="489" t="s">
        <v>7677</v>
      </c>
    </row>
    <row r="47362" spans="1:4">
      <c r="A47362" s="489" t="str">
        <f t="shared" ref="A47362:A47425" si="740">B47362&amp;C47362</f>
        <v>23A1401570訪問型サービス（独自）</v>
      </c>
      <c r="B47362" s="489" t="s">
        <v>3456</v>
      </c>
      <c r="C47362" s="489" t="s">
        <v>2571</v>
      </c>
      <c r="D47362" s="489" t="s">
        <v>7822</v>
      </c>
    </row>
    <row r="47363" spans="1:4">
      <c r="A47363" s="489" t="str">
        <f t="shared" si="740"/>
        <v>23A1401588通所型サービス（独自）</v>
      </c>
      <c r="B47363" s="489" t="s">
        <v>3457</v>
      </c>
      <c r="C47363" s="489" t="s">
        <v>2570</v>
      </c>
      <c r="D47363" s="489" t="s">
        <v>12782</v>
      </c>
    </row>
    <row r="47364" spans="1:4">
      <c r="A47364" s="489" t="str">
        <f t="shared" si="740"/>
        <v>23A1401588通所型サービス（独自／定率）</v>
      </c>
      <c r="B47364" s="489" t="s">
        <v>3457</v>
      </c>
      <c r="C47364" s="489" t="s">
        <v>2567</v>
      </c>
      <c r="D47364" s="489" t="s">
        <v>12782</v>
      </c>
    </row>
    <row r="47365" spans="1:4">
      <c r="A47365" s="489" t="str">
        <f t="shared" si="740"/>
        <v>23A1401596訪問型サービス（独自）</v>
      </c>
      <c r="B47365" s="489" t="s">
        <v>3458</v>
      </c>
      <c r="C47365" s="489" t="s">
        <v>2571</v>
      </c>
      <c r="D47365" s="489" t="s">
        <v>7826</v>
      </c>
    </row>
    <row r="47366" spans="1:4">
      <c r="A47366" s="489" t="str">
        <f t="shared" si="740"/>
        <v>23A1401604通所型サービス（独自）</v>
      </c>
      <c r="B47366" s="489" t="s">
        <v>3459</v>
      </c>
      <c r="C47366" s="489" t="s">
        <v>2570</v>
      </c>
      <c r="D47366" s="489" t="s">
        <v>12783</v>
      </c>
    </row>
    <row r="47367" spans="1:4">
      <c r="A47367" s="489" t="str">
        <f t="shared" si="740"/>
        <v>23A1401612訪問型サービス（独自）</v>
      </c>
      <c r="B47367" s="489" t="s">
        <v>3460</v>
      </c>
      <c r="C47367" s="489" t="s">
        <v>2571</v>
      </c>
      <c r="D47367" s="489" t="s">
        <v>7827</v>
      </c>
    </row>
    <row r="47368" spans="1:4">
      <c r="A47368" s="489" t="str">
        <f t="shared" si="740"/>
        <v>23A1401620通所型サービス（独自）</v>
      </c>
      <c r="B47368" s="489" t="s">
        <v>3461</v>
      </c>
      <c r="C47368" s="489" t="s">
        <v>2570</v>
      </c>
      <c r="D47368" s="489" t="s">
        <v>12784</v>
      </c>
    </row>
    <row r="47369" spans="1:4">
      <c r="A47369" s="489" t="str">
        <f t="shared" si="740"/>
        <v>23A1401638訪問型サービス（独自）</v>
      </c>
      <c r="B47369" s="489" t="s">
        <v>3462</v>
      </c>
      <c r="C47369" s="489" t="s">
        <v>2571</v>
      </c>
      <c r="D47369" s="489" t="s">
        <v>7828</v>
      </c>
    </row>
    <row r="47370" spans="1:4">
      <c r="A47370" s="489" t="str">
        <f t="shared" si="740"/>
        <v>23A1401638訪問型サービス（独自／定率）</v>
      </c>
      <c r="B47370" s="489" t="s">
        <v>3462</v>
      </c>
      <c r="C47370" s="489" t="s">
        <v>2568</v>
      </c>
      <c r="D47370" s="489" t="s">
        <v>7828</v>
      </c>
    </row>
    <row r="47371" spans="1:4">
      <c r="A47371" s="489" t="str">
        <f t="shared" si="740"/>
        <v>23A1401646訪問型サービス（独自）</v>
      </c>
      <c r="B47371" s="489" t="s">
        <v>3463</v>
      </c>
      <c r="C47371" s="489" t="s">
        <v>2571</v>
      </c>
      <c r="D47371" s="489" t="s">
        <v>7829</v>
      </c>
    </row>
    <row r="47372" spans="1:4">
      <c r="A47372" s="489" t="str">
        <f t="shared" si="740"/>
        <v>23A1401646訪問型サービス（独自／定率）</v>
      </c>
      <c r="B47372" s="489" t="s">
        <v>3463</v>
      </c>
      <c r="C47372" s="489" t="s">
        <v>2568</v>
      </c>
      <c r="D47372" s="489" t="s">
        <v>7829</v>
      </c>
    </row>
    <row r="47373" spans="1:4">
      <c r="A47373" s="489" t="str">
        <f t="shared" si="740"/>
        <v>23A1401653通所型サービス（独自）</v>
      </c>
      <c r="B47373" s="489" t="s">
        <v>3464</v>
      </c>
      <c r="C47373" s="489" t="s">
        <v>2570</v>
      </c>
      <c r="D47373" s="489" t="s">
        <v>12785</v>
      </c>
    </row>
    <row r="47374" spans="1:4">
      <c r="A47374" s="489" t="str">
        <f t="shared" si="740"/>
        <v>23A1401661通所型サービス（独自）</v>
      </c>
      <c r="B47374" s="489" t="s">
        <v>3465</v>
      </c>
      <c r="C47374" s="489" t="s">
        <v>2570</v>
      </c>
      <c r="D47374" s="489" t="s">
        <v>12786</v>
      </c>
    </row>
    <row r="47375" spans="1:4">
      <c r="A47375" s="489" t="str">
        <f t="shared" si="740"/>
        <v>23A1401679通所型サービス（独自／定率）</v>
      </c>
      <c r="B47375" s="489" t="s">
        <v>19392</v>
      </c>
      <c r="C47375" s="489" t="s">
        <v>2567</v>
      </c>
      <c r="D47375" s="489" t="s">
        <v>19492</v>
      </c>
    </row>
    <row r="47376" spans="1:4">
      <c r="A47376" s="489" t="str">
        <f t="shared" si="740"/>
        <v>23A1500017通所型サービス（独自）</v>
      </c>
      <c r="B47376" s="489" t="s">
        <v>3466</v>
      </c>
      <c r="C47376" s="489" t="s">
        <v>2570</v>
      </c>
      <c r="D47376" s="489" t="s">
        <v>7940</v>
      </c>
    </row>
    <row r="47377" spans="1:4">
      <c r="A47377" s="489" t="str">
        <f t="shared" si="740"/>
        <v>23A1500025訪問型サービス（独自／定率）</v>
      </c>
      <c r="B47377" s="489" t="s">
        <v>3467</v>
      </c>
      <c r="C47377" s="489" t="s">
        <v>2568</v>
      </c>
      <c r="D47377" s="489" t="s">
        <v>7834</v>
      </c>
    </row>
    <row r="47378" spans="1:4">
      <c r="A47378" s="489" t="str">
        <f t="shared" si="740"/>
        <v>23A1500074訪問型サービス（独自／定率）</v>
      </c>
      <c r="B47378" s="489" t="s">
        <v>3468</v>
      </c>
      <c r="C47378" s="489" t="s">
        <v>2568</v>
      </c>
      <c r="D47378" s="489" t="s">
        <v>7874</v>
      </c>
    </row>
    <row r="47379" spans="1:4">
      <c r="A47379" s="489" t="str">
        <f t="shared" si="740"/>
        <v>23A1500082訪問型サービス（独自／定率）</v>
      </c>
      <c r="B47379" s="489" t="s">
        <v>3469</v>
      </c>
      <c r="C47379" s="489" t="s">
        <v>2568</v>
      </c>
      <c r="D47379" s="489" t="s">
        <v>7918</v>
      </c>
    </row>
    <row r="47380" spans="1:4">
      <c r="A47380" s="489" t="str">
        <f t="shared" si="740"/>
        <v>23A1500173通所型サービス（独自／定率）</v>
      </c>
      <c r="B47380" s="489" t="s">
        <v>3470</v>
      </c>
      <c r="C47380" s="489" t="s">
        <v>2567</v>
      </c>
      <c r="D47380" s="489" t="s">
        <v>13752</v>
      </c>
    </row>
    <row r="47381" spans="1:4">
      <c r="A47381" s="489" t="str">
        <f t="shared" si="740"/>
        <v>23A1500181通所型サービス（独自／定率）</v>
      </c>
      <c r="B47381" s="489" t="s">
        <v>3471</v>
      </c>
      <c r="C47381" s="489" t="s">
        <v>2567</v>
      </c>
      <c r="D47381" s="489" t="s">
        <v>7886</v>
      </c>
    </row>
    <row r="47382" spans="1:4">
      <c r="A47382" s="489" t="str">
        <f t="shared" si="740"/>
        <v>23A1500199通所型サービス（独自／定率）</v>
      </c>
      <c r="B47382" s="489" t="s">
        <v>3472</v>
      </c>
      <c r="C47382" s="489" t="s">
        <v>2567</v>
      </c>
      <c r="D47382" s="489" t="s">
        <v>13753</v>
      </c>
    </row>
    <row r="47383" spans="1:4">
      <c r="A47383" s="489" t="str">
        <f t="shared" si="740"/>
        <v>23A1500207通所型サービス（独自／定率）</v>
      </c>
      <c r="B47383" s="489" t="s">
        <v>3473</v>
      </c>
      <c r="C47383" s="489" t="s">
        <v>2567</v>
      </c>
      <c r="D47383" s="489" t="s">
        <v>13754</v>
      </c>
    </row>
    <row r="47384" spans="1:4">
      <c r="A47384" s="489" t="str">
        <f t="shared" si="740"/>
        <v>23A1500223訪問型サービス（独自／定率）</v>
      </c>
      <c r="B47384" s="489" t="s">
        <v>3474</v>
      </c>
      <c r="C47384" s="489" t="s">
        <v>2568</v>
      </c>
      <c r="D47384" s="489" t="s">
        <v>13755</v>
      </c>
    </row>
    <row r="47385" spans="1:4">
      <c r="A47385" s="489" t="str">
        <f t="shared" si="740"/>
        <v>23A1500264訪問型サービス（独自）</v>
      </c>
      <c r="B47385" s="489" t="s">
        <v>3475</v>
      </c>
      <c r="C47385" s="489" t="s">
        <v>2571</v>
      </c>
      <c r="D47385" s="489" t="s">
        <v>7945</v>
      </c>
    </row>
    <row r="47386" spans="1:4">
      <c r="A47386" s="489" t="str">
        <f t="shared" si="740"/>
        <v>23A1500272訪問型サービス（独自）</v>
      </c>
      <c r="B47386" s="489" t="s">
        <v>3476</v>
      </c>
      <c r="C47386" s="489" t="s">
        <v>2571</v>
      </c>
      <c r="D47386" s="489" t="s">
        <v>7944</v>
      </c>
    </row>
    <row r="47387" spans="1:4">
      <c r="A47387" s="489" t="str">
        <f t="shared" si="740"/>
        <v>23A1500330訪問型サービス（独自）</v>
      </c>
      <c r="B47387" s="489" t="s">
        <v>3477</v>
      </c>
      <c r="C47387" s="489" t="s">
        <v>2571</v>
      </c>
      <c r="D47387" s="489" t="s">
        <v>7938</v>
      </c>
    </row>
    <row r="47388" spans="1:4">
      <c r="A47388" s="489" t="str">
        <f t="shared" si="740"/>
        <v>23A1500348通所型サービス（独自）</v>
      </c>
      <c r="B47388" s="489" t="s">
        <v>3478</v>
      </c>
      <c r="C47388" s="489" t="s">
        <v>2570</v>
      </c>
      <c r="D47388" s="489" t="s">
        <v>7947</v>
      </c>
    </row>
    <row r="47389" spans="1:4">
      <c r="A47389" s="489" t="str">
        <f t="shared" si="740"/>
        <v>23A1500355訪問型サービス（独自）</v>
      </c>
      <c r="B47389" s="489" t="s">
        <v>3479</v>
      </c>
      <c r="C47389" s="489" t="s">
        <v>2571</v>
      </c>
      <c r="D47389" s="489" t="s">
        <v>7948</v>
      </c>
    </row>
    <row r="47390" spans="1:4">
      <c r="A47390" s="489" t="str">
        <f t="shared" si="740"/>
        <v>23A1500405訪問型サービス（独自／定率）</v>
      </c>
      <c r="B47390" s="489" t="s">
        <v>3480</v>
      </c>
      <c r="C47390" s="489" t="s">
        <v>2568</v>
      </c>
      <c r="D47390" s="489" t="s">
        <v>7856</v>
      </c>
    </row>
    <row r="47391" spans="1:4">
      <c r="A47391" s="489" t="str">
        <f t="shared" si="740"/>
        <v>23A1500413訪問型サービス（独自）</v>
      </c>
      <c r="B47391" s="489" t="s">
        <v>3481</v>
      </c>
      <c r="C47391" s="489" t="s">
        <v>2571</v>
      </c>
      <c r="D47391" s="489" t="s">
        <v>7915</v>
      </c>
    </row>
    <row r="47392" spans="1:4">
      <c r="A47392" s="489" t="str">
        <f t="shared" si="740"/>
        <v>23A1500421訪問型サービス（独自）</v>
      </c>
      <c r="B47392" s="489" t="s">
        <v>3482</v>
      </c>
      <c r="C47392" s="489" t="s">
        <v>2571</v>
      </c>
      <c r="D47392" s="489" t="s">
        <v>7949</v>
      </c>
    </row>
    <row r="47393" spans="1:4">
      <c r="A47393" s="489" t="str">
        <f t="shared" si="740"/>
        <v>23A1500447訪問型サービス（独自／定率）</v>
      </c>
      <c r="B47393" s="489" t="s">
        <v>3483</v>
      </c>
      <c r="C47393" s="489" t="s">
        <v>2568</v>
      </c>
      <c r="D47393" s="489" t="s">
        <v>7833</v>
      </c>
    </row>
    <row r="47394" spans="1:4">
      <c r="A47394" s="489" t="str">
        <f t="shared" si="740"/>
        <v>23A1500454通所型サービス（独自）</v>
      </c>
      <c r="B47394" s="489" t="s">
        <v>3484</v>
      </c>
      <c r="C47394" s="489" t="s">
        <v>2570</v>
      </c>
      <c r="D47394" s="489" t="s">
        <v>12797</v>
      </c>
    </row>
    <row r="47395" spans="1:4">
      <c r="A47395" s="489" t="str">
        <f t="shared" si="740"/>
        <v>23A1500470訪問型サービス（独自）</v>
      </c>
      <c r="B47395" s="489" t="s">
        <v>3485</v>
      </c>
      <c r="C47395" s="489" t="s">
        <v>2571</v>
      </c>
      <c r="D47395" s="489" t="s">
        <v>7952</v>
      </c>
    </row>
    <row r="47396" spans="1:4">
      <c r="A47396" s="489" t="str">
        <f t="shared" si="740"/>
        <v>23A1500470訪問型サービス（独自／定率）</v>
      </c>
      <c r="B47396" s="489" t="s">
        <v>3485</v>
      </c>
      <c r="C47396" s="489" t="s">
        <v>2568</v>
      </c>
      <c r="D47396" s="489" t="s">
        <v>7952</v>
      </c>
    </row>
    <row r="47397" spans="1:4">
      <c r="A47397" s="489" t="str">
        <f t="shared" si="740"/>
        <v>23A1500504通所型サービス（独自）</v>
      </c>
      <c r="B47397" s="489" t="s">
        <v>3486</v>
      </c>
      <c r="C47397" s="489" t="s">
        <v>2570</v>
      </c>
      <c r="D47397" s="489" t="s">
        <v>12798</v>
      </c>
    </row>
    <row r="47398" spans="1:4">
      <c r="A47398" s="489" t="str">
        <f t="shared" si="740"/>
        <v>23A1500538訪問型サービス（独自）</v>
      </c>
      <c r="B47398" s="489" t="s">
        <v>3487</v>
      </c>
      <c r="C47398" s="489" t="s">
        <v>2571</v>
      </c>
      <c r="D47398" s="489" t="s">
        <v>7954</v>
      </c>
    </row>
    <row r="47399" spans="1:4">
      <c r="A47399" s="489" t="str">
        <f t="shared" si="740"/>
        <v>23A1500553通所型サービス（独自）</v>
      </c>
      <c r="B47399" s="489" t="s">
        <v>3488</v>
      </c>
      <c r="C47399" s="489" t="s">
        <v>2570</v>
      </c>
      <c r="D47399" s="489" t="s">
        <v>12800</v>
      </c>
    </row>
    <row r="47400" spans="1:4">
      <c r="A47400" s="489" t="str">
        <f t="shared" si="740"/>
        <v>23A1500561訪問型サービス（独自）</v>
      </c>
      <c r="B47400" s="489" t="s">
        <v>3489</v>
      </c>
      <c r="C47400" s="489" t="s">
        <v>2571</v>
      </c>
      <c r="D47400" s="489" t="s">
        <v>7955</v>
      </c>
    </row>
    <row r="47401" spans="1:4">
      <c r="A47401" s="489" t="str">
        <f t="shared" si="740"/>
        <v>23A1500587通所型サービス（独自／定率）</v>
      </c>
      <c r="B47401" s="489" t="s">
        <v>3490</v>
      </c>
      <c r="C47401" s="489" t="s">
        <v>2567</v>
      </c>
      <c r="D47401" s="489" t="s">
        <v>13756</v>
      </c>
    </row>
    <row r="47402" spans="1:4">
      <c r="A47402" s="489" t="str">
        <f t="shared" si="740"/>
        <v>23A1500603訪問型サービス（独自）</v>
      </c>
      <c r="B47402" s="489" t="s">
        <v>3491</v>
      </c>
      <c r="C47402" s="489" t="s">
        <v>2571</v>
      </c>
      <c r="D47402" s="489" t="s">
        <v>7957</v>
      </c>
    </row>
    <row r="47403" spans="1:4">
      <c r="A47403" s="489" t="str">
        <f t="shared" si="740"/>
        <v>23A1500603訪問型サービス（独自／定率）</v>
      </c>
      <c r="B47403" s="489" t="s">
        <v>3491</v>
      </c>
      <c r="C47403" s="489" t="s">
        <v>2568</v>
      </c>
      <c r="D47403" s="489" t="s">
        <v>7957</v>
      </c>
    </row>
    <row r="47404" spans="1:4">
      <c r="A47404" s="489" t="str">
        <f t="shared" si="740"/>
        <v>23A1500611訪問型サービス（独自）</v>
      </c>
      <c r="B47404" s="489" t="s">
        <v>3492</v>
      </c>
      <c r="C47404" s="489" t="s">
        <v>2571</v>
      </c>
      <c r="D47404" s="489" t="s">
        <v>7958</v>
      </c>
    </row>
    <row r="47405" spans="1:4">
      <c r="A47405" s="489" t="str">
        <f t="shared" si="740"/>
        <v>23A1500629訪問型サービス（独自）</v>
      </c>
      <c r="B47405" s="489" t="s">
        <v>3493</v>
      </c>
      <c r="C47405" s="489" t="s">
        <v>2571</v>
      </c>
      <c r="D47405" s="489" t="s">
        <v>7959</v>
      </c>
    </row>
    <row r="47406" spans="1:4">
      <c r="A47406" s="489" t="str">
        <f t="shared" si="740"/>
        <v>23A1500629訪問型サービス（独自／定率）</v>
      </c>
      <c r="B47406" s="489" t="s">
        <v>3493</v>
      </c>
      <c r="C47406" s="489" t="s">
        <v>2568</v>
      </c>
      <c r="D47406" s="489" t="s">
        <v>7959</v>
      </c>
    </row>
    <row r="47407" spans="1:4">
      <c r="A47407" s="489" t="str">
        <f t="shared" si="740"/>
        <v>23A1500652通所型サービス（独自）</v>
      </c>
      <c r="B47407" s="489" t="s">
        <v>3494</v>
      </c>
      <c r="C47407" s="489" t="s">
        <v>2570</v>
      </c>
      <c r="D47407" s="489" t="s">
        <v>12802</v>
      </c>
    </row>
    <row r="47408" spans="1:4">
      <c r="A47408" s="489" t="str">
        <f t="shared" si="740"/>
        <v>23A1500678通所型サービス（独自）</v>
      </c>
      <c r="B47408" s="489" t="s">
        <v>3495</v>
      </c>
      <c r="C47408" s="489" t="s">
        <v>2570</v>
      </c>
      <c r="D47408" s="489" t="s">
        <v>12804</v>
      </c>
    </row>
    <row r="47409" spans="1:4">
      <c r="A47409" s="489" t="str">
        <f t="shared" si="740"/>
        <v>23A1500702訪問型サービス（独自）</v>
      </c>
      <c r="B47409" s="489" t="s">
        <v>3496</v>
      </c>
      <c r="C47409" s="489" t="s">
        <v>2571</v>
      </c>
      <c r="D47409" s="489" t="s">
        <v>7966</v>
      </c>
    </row>
    <row r="47410" spans="1:4">
      <c r="A47410" s="489" t="str">
        <f t="shared" si="740"/>
        <v>23A1500702訪問型サービス（独自／定率）</v>
      </c>
      <c r="B47410" s="489" t="s">
        <v>3496</v>
      </c>
      <c r="C47410" s="489" t="s">
        <v>2568</v>
      </c>
      <c r="D47410" s="489" t="s">
        <v>7966</v>
      </c>
    </row>
    <row r="47411" spans="1:4">
      <c r="A47411" s="489" t="str">
        <f t="shared" si="740"/>
        <v>23A1500710訪問型サービス（独自）</v>
      </c>
      <c r="B47411" s="489" t="s">
        <v>3497</v>
      </c>
      <c r="C47411" s="489" t="s">
        <v>2571</v>
      </c>
      <c r="D47411" s="489" t="s">
        <v>7967</v>
      </c>
    </row>
    <row r="47412" spans="1:4">
      <c r="A47412" s="489" t="str">
        <f t="shared" si="740"/>
        <v>23A1500710訪問型サービス（独自／定率）</v>
      </c>
      <c r="B47412" s="489" t="s">
        <v>3497</v>
      </c>
      <c r="C47412" s="489" t="s">
        <v>2568</v>
      </c>
      <c r="D47412" s="489" t="s">
        <v>7967</v>
      </c>
    </row>
    <row r="47413" spans="1:4">
      <c r="A47413" s="489" t="str">
        <f t="shared" si="740"/>
        <v>23A1500728訪問型サービス（独自／定率）</v>
      </c>
      <c r="B47413" s="489" t="s">
        <v>3498</v>
      </c>
      <c r="C47413" s="489" t="s">
        <v>2568</v>
      </c>
      <c r="D47413" s="489" t="s">
        <v>7882</v>
      </c>
    </row>
    <row r="47414" spans="1:4">
      <c r="A47414" s="489" t="str">
        <f t="shared" si="740"/>
        <v>23A1500736訪問型サービス（独自）</v>
      </c>
      <c r="B47414" s="489" t="s">
        <v>3499</v>
      </c>
      <c r="C47414" s="489" t="s">
        <v>2571</v>
      </c>
      <c r="D47414" s="489" t="s">
        <v>7972</v>
      </c>
    </row>
    <row r="47415" spans="1:4">
      <c r="A47415" s="489" t="str">
        <f t="shared" si="740"/>
        <v>23A1500744通所型サービス（独自）</v>
      </c>
      <c r="B47415" s="489" t="s">
        <v>3500</v>
      </c>
      <c r="C47415" s="489" t="s">
        <v>2570</v>
      </c>
      <c r="D47415" s="489" t="s">
        <v>7972</v>
      </c>
    </row>
    <row r="47416" spans="1:4">
      <c r="A47416" s="489" t="str">
        <f t="shared" si="740"/>
        <v>23A1500769通所型サービス（独自）</v>
      </c>
      <c r="B47416" s="489" t="s">
        <v>3501</v>
      </c>
      <c r="C47416" s="489" t="s">
        <v>2570</v>
      </c>
      <c r="D47416" s="489" t="s">
        <v>12806</v>
      </c>
    </row>
    <row r="47417" spans="1:4">
      <c r="A47417" s="489" t="str">
        <f t="shared" si="740"/>
        <v>23A1500777訪問型サービス（独自）</v>
      </c>
      <c r="B47417" s="489" t="s">
        <v>3502</v>
      </c>
      <c r="C47417" s="489" t="s">
        <v>2571</v>
      </c>
      <c r="D47417" s="489" t="s">
        <v>7964</v>
      </c>
    </row>
    <row r="47418" spans="1:4">
      <c r="A47418" s="489" t="str">
        <f t="shared" si="740"/>
        <v>23A1500785通所型サービス（独自）</v>
      </c>
      <c r="B47418" s="489" t="s">
        <v>3503</v>
      </c>
      <c r="C47418" s="489" t="s">
        <v>2570</v>
      </c>
      <c r="D47418" s="489" t="s">
        <v>7974</v>
      </c>
    </row>
    <row r="47419" spans="1:4">
      <c r="A47419" s="489" t="str">
        <f t="shared" si="740"/>
        <v>23A1500819訪問型サービス（独自）</v>
      </c>
      <c r="B47419" s="489" t="s">
        <v>3504</v>
      </c>
      <c r="C47419" s="489" t="s">
        <v>2571</v>
      </c>
      <c r="D47419" s="489" t="s">
        <v>7975</v>
      </c>
    </row>
    <row r="47420" spans="1:4">
      <c r="A47420" s="489" t="str">
        <f t="shared" si="740"/>
        <v>23A1500835訪問型サービス（独自）</v>
      </c>
      <c r="B47420" s="489" t="s">
        <v>3505</v>
      </c>
      <c r="C47420" s="489" t="s">
        <v>2571</v>
      </c>
      <c r="D47420" s="489" t="s">
        <v>7976</v>
      </c>
    </row>
    <row r="47421" spans="1:4">
      <c r="A47421" s="489" t="str">
        <f t="shared" si="740"/>
        <v>23A1500835訪問型サービス（独自／定率）</v>
      </c>
      <c r="B47421" s="489" t="s">
        <v>3505</v>
      </c>
      <c r="C47421" s="489" t="s">
        <v>2568</v>
      </c>
      <c r="D47421" s="489" t="s">
        <v>7976</v>
      </c>
    </row>
    <row r="47422" spans="1:4">
      <c r="A47422" s="489" t="str">
        <f t="shared" si="740"/>
        <v>23A1500850訪問型サービス（独自）</v>
      </c>
      <c r="B47422" s="489" t="s">
        <v>3506</v>
      </c>
      <c r="C47422" s="489" t="s">
        <v>2571</v>
      </c>
      <c r="D47422" s="489" t="s">
        <v>7978</v>
      </c>
    </row>
    <row r="47423" spans="1:4">
      <c r="A47423" s="489" t="str">
        <f t="shared" si="740"/>
        <v>23A1500868訪問型サービス（独自）</v>
      </c>
      <c r="B47423" s="489" t="s">
        <v>3507</v>
      </c>
      <c r="C47423" s="489" t="s">
        <v>2571</v>
      </c>
      <c r="D47423" s="489" t="s">
        <v>7980</v>
      </c>
    </row>
    <row r="47424" spans="1:4">
      <c r="A47424" s="489" t="str">
        <f t="shared" si="740"/>
        <v>23A1500876訪問型サービス（独自）</v>
      </c>
      <c r="B47424" s="489" t="s">
        <v>3508</v>
      </c>
      <c r="C47424" s="489" t="s">
        <v>2571</v>
      </c>
      <c r="D47424" s="489" t="s">
        <v>7981</v>
      </c>
    </row>
    <row r="47425" spans="1:4">
      <c r="A47425" s="489" t="str">
        <f t="shared" si="740"/>
        <v>23A1500876訪問型サービス（独自／定率）</v>
      </c>
      <c r="B47425" s="489" t="s">
        <v>3508</v>
      </c>
      <c r="C47425" s="489" t="s">
        <v>2568</v>
      </c>
      <c r="D47425" s="489" t="s">
        <v>7981</v>
      </c>
    </row>
    <row r="47426" spans="1:4">
      <c r="A47426" s="489" t="str">
        <f t="shared" ref="A47426:A47489" si="741">B47426&amp;C47426</f>
        <v>23A1500884通所型サービス（独自）</v>
      </c>
      <c r="B47426" s="489" t="s">
        <v>3509</v>
      </c>
      <c r="C47426" s="489" t="s">
        <v>2570</v>
      </c>
      <c r="D47426" s="489" t="s">
        <v>12809</v>
      </c>
    </row>
    <row r="47427" spans="1:4">
      <c r="A47427" s="489" t="str">
        <f t="shared" si="741"/>
        <v>23A1500900訪問型サービス（独自）</v>
      </c>
      <c r="B47427" s="489" t="s">
        <v>3510</v>
      </c>
      <c r="C47427" s="489" t="s">
        <v>2571</v>
      </c>
      <c r="D47427" s="489" t="s">
        <v>7983</v>
      </c>
    </row>
    <row r="47428" spans="1:4">
      <c r="A47428" s="489" t="str">
        <f t="shared" si="741"/>
        <v>23A1500900訪問型サービス（独自／定率）</v>
      </c>
      <c r="B47428" s="489" t="s">
        <v>3510</v>
      </c>
      <c r="C47428" s="489" t="s">
        <v>2568</v>
      </c>
      <c r="D47428" s="489" t="s">
        <v>7983</v>
      </c>
    </row>
    <row r="47429" spans="1:4">
      <c r="A47429" s="489" t="str">
        <f t="shared" si="741"/>
        <v>23A1500926訪問型サービス（独自）</v>
      </c>
      <c r="B47429" s="489" t="s">
        <v>3511</v>
      </c>
      <c r="C47429" s="489" t="s">
        <v>2571</v>
      </c>
      <c r="D47429" s="489" t="s">
        <v>7984</v>
      </c>
    </row>
    <row r="47430" spans="1:4">
      <c r="A47430" s="489" t="str">
        <f t="shared" si="741"/>
        <v>23A1500926訪問型サービス（独自／定率）</v>
      </c>
      <c r="B47430" s="489" t="s">
        <v>3511</v>
      </c>
      <c r="C47430" s="489" t="s">
        <v>2568</v>
      </c>
      <c r="D47430" s="489" t="s">
        <v>7984</v>
      </c>
    </row>
    <row r="47431" spans="1:4">
      <c r="A47431" s="489" t="str">
        <f t="shared" si="741"/>
        <v>23A1500934通所型サービス（独自）</v>
      </c>
      <c r="B47431" s="489" t="s">
        <v>3512</v>
      </c>
      <c r="C47431" s="489" t="s">
        <v>2570</v>
      </c>
      <c r="D47431" s="489" t="s">
        <v>12811</v>
      </c>
    </row>
    <row r="47432" spans="1:4">
      <c r="A47432" s="489" t="str">
        <f t="shared" si="741"/>
        <v>23A1500959訪問型サービス（独自）</v>
      </c>
      <c r="B47432" s="489" t="s">
        <v>3513</v>
      </c>
      <c r="C47432" s="489" t="s">
        <v>2571</v>
      </c>
      <c r="D47432" s="489" t="s">
        <v>7985</v>
      </c>
    </row>
    <row r="47433" spans="1:4">
      <c r="A47433" s="489" t="str">
        <f t="shared" si="741"/>
        <v>23A1500975訪問型サービス（独自）</v>
      </c>
      <c r="B47433" s="489" t="s">
        <v>3514</v>
      </c>
      <c r="C47433" s="489" t="s">
        <v>2571</v>
      </c>
      <c r="D47433" s="489" t="s">
        <v>7987</v>
      </c>
    </row>
    <row r="47434" spans="1:4">
      <c r="A47434" s="489" t="str">
        <f t="shared" si="741"/>
        <v>23A1500975訪問型サービス（独自／定率）</v>
      </c>
      <c r="B47434" s="489" t="s">
        <v>3514</v>
      </c>
      <c r="C47434" s="489" t="s">
        <v>2568</v>
      </c>
      <c r="D47434" s="489" t="s">
        <v>7987</v>
      </c>
    </row>
    <row r="47435" spans="1:4">
      <c r="A47435" s="489" t="str">
        <f t="shared" si="741"/>
        <v>23A1500991訪問型サービス（独自）</v>
      </c>
      <c r="B47435" s="489" t="s">
        <v>3515</v>
      </c>
      <c r="C47435" s="489" t="s">
        <v>2571</v>
      </c>
      <c r="D47435" s="489" t="s">
        <v>7988</v>
      </c>
    </row>
    <row r="47436" spans="1:4">
      <c r="A47436" s="489" t="str">
        <f t="shared" si="741"/>
        <v>23A1500991訪問型サービス（独自／定率）</v>
      </c>
      <c r="B47436" s="489" t="s">
        <v>3515</v>
      </c>
      <c r="C47436" s="489" t="s">
        <v>2568</v>
      </c>
      <c r="D47436" s="489" t="s">
        <v>7988</v>
      </c>
    </row>
    <row r="47437" spans="1:4">
      <c r="A47437" s="489" t="str">
        <f t="shared" si="741"/>
        <v>23A1501007通所型サービス（独自）</v>
      </c>
      <c r="B47437" s="489" t="s">
        <v>3516</v>
      </c>
      <c r="C47437" s="489" t="s">
        <v>2570</v>
      </c>
      <c r="D47437" s="489" t="s">
        <v>12813</v>
      </c>
    </row>
    <row r="47438" spans="1:4">
      <c r="A47438" s="489" t="str">
        <f t="shared" si="741"/>
        <v>23A1501015訪問型サービス（独自）</v>
      </c>
      <c r="B47438" s="489" t="s">
        <v>3517</v>
      </c>
      <c r="C47438" s="489" t="s">
        <v>2571</v>
      </c>
      <c r="D47438" s="489" t="s">
        <v>7989</v>
      </c>
    </row>
    <row r="47439" spans="1:4">
      <c r="A47439" s="489" t="str">
        <f t="shared" si="741"/>
        <v>23A1501015訪問型サービス（独自／定率）</v>
      </c>
      <c r="B47439" s="489" t="s">
        <v>3517</v>
      </c>
      <c r="C47439" s="489" t="s">
        <v>2568</v>
      </c>
      <c r="D47439" s="489" t="s">
        <v>7989</v>
      </c>
    </row>
    <row r="47440" spans="1:4">
      <c r="A47440" s="489" t="str">
        <f t="shared" si="741"/>
        <v>23A1501023訪問型サービス（独自）</v>
      </c>
      <c r="B47440" s="489" t="s">
        <v>3518</v>
      </c>
      <c r="C47440" s="489" t="s">
        <v>2571</v>
      </c>
      <c r="D47440" s="489" t="s">
        <v>7990</v>
      </c>
    </row>
    <row r="47441" spans="1:4">
      <c r="A47441" s="489" t="str">
        <f t="shared" si="741"/>
        <v>23A1501031訪問型サービス（独自）</v>
      </c>
      <c r="B47441" s="489" t="s">
        <v>3519</v>
      </c>
      <c r="C47441" s="489" t="s">
        <v>2571</v>
      </c>
      <c r="D47441" s="489" t="s">
        <v>7991</v>
      </c>
    </row>
    <row r="47442" spans="1:4">
      <c r="A47442" s="489" t="str">
        <f t="shared" si="741"/>
        <v>23A1501049訪問型サービス（独自）</v>
      </c>
      <c r="B47442" s="489" t="s">
        <v>3520</v>
      </c>
      <c r="C47442" s="489" t="s">
        <v>2571</v>
      </c>
      <c r="D47442" s="489" t="s">
        <v>7992</v>
      </c>
    </row>
    <row r="47443" spans="1:4">
      <c r="A47443" s="489" t="str">
        <f t="shared" si="741"/>
        <v>23A1501049訪問型サービス（独自／定率）</v>
      </c>
      <c r="B47443" s="489" t="s">
        <v>3520</v>
      </c>
      <c r="C47443" s="489" t="s">
        <v>2568</v>
      </c>
      <c r="D47443" s="489" t="s">
        <v>7992</v>
      </c>
    </row>
    <row r="47444" spans="1:4">
      <c r="A47444" s="489" t="str">
        <f t="shared" si="741"/>
        <v>23A1501064訪問型サービス（独自）</v>
      </c>
      <c r="B47444" s="489" t="s">
        <v>3521</v>
      </c>
      <c r="C47444" s="489" t="s">
        <v>2571</v>
      </c>
      <c r="D47444" s="489" t="s">
        <v>7994</v>
      </c>
    </row>
    <row r="47445" spans="1:4">
      <c r="A47445" s="489" t="str">
        <f t="shared" si="741"/>
        <v>23A1501064訪問型サービス（独自／定率）</v>
      </c>
      <c r="B47445" s="489" t="s">
        <v>3521</v>
      </c>
      <c r="C47445" s="489" t="s">
        <v>2568</v>
      </c>
      <c r="D47445" s="489" t="s">
        <v>7994</v>
      </c>
    </row>
    <row r="47446" spans="1:4">
      <c r="A47446" s="489" t="str">
        <f t="shared" si="741"/>
        <v>23A1501072通所型サービス（独自）</v>
      </c>
      <c r="B47446" s="489" t="s">
        <v>3522</v>
      </c>
      <c r="C47446" s="489" t="s">
        <v>2570</v>
      </c>
      <c r="D47446" s="489" t="s">
        <v>12814</v>
      </c>
    </row>
    <row r="47447" spans="1:4">
      <c r="A47447" s="489" t="str">
        <f t="shared" si="741"/>
        <v>23A1501080訪問型サービス（独自）</v>
      </c>
      <c r="B47447" s="489" t="s">
        <v>3523</v>
      </c>
      <c r="C47447" s="489" t="s">
        <v>2571</v>
      </c>
      <c r="D47447" s="489" t="s">
        <v>7996</v>
      </c>
    </row>
    <row r="47448" spans="1:4">
      <c r="A47448" s="489" t="str">
        <f t="shared" si="741"/>
        <v>23A1501080訪問型サービス（独自／定率）</v>
      </c>
      <c r="B47448" s="489" t="s">
        <v>3523</v>
      </c>
      <c r="C47448" s="489" t="s">
        <v>2568</v>
      </c>
      <c r="D47448" s="489" t="s">
        <v>7996</v>
      </c>
    </row>
    <row r="47449" spans="1:4">
      <c r="A47449" s="489" t="str">
        <f t="shared" si="741"/>
        <v>23A1501098訪問型サービス（独自）</v>
      </c>
      <c r="B47449" s="489" t="s">
        <v>3524</v>
      </c>
      <c r="C47449" s="489" t="s">
        <v>2571</v>
      </c>
      <c r="D47449" s="489" t="s">
        <v>7997</v>
      </c>
    </row>
    <row r="47450" spans="1:4">
      <c r="A47450" s="489" t="str">
        <f t="shared" si="741"/>
        <v>23A1501106通所型サービス（独自）</v>
      </c>
      <c r="B47450" s="489" t="s">
        <v>3525</v>
      </c>
      <c r="C47450" s="489" t="s">
        <v>2570</v>
      </c>
      <c r="D47450" s="489" t="s">
        <v>12816</v>
      </c>
    </row>
    <row r="47451" spans="1:4">
      <c r="A47451" s="489" t="str">
        <f t="shared" si="741"/>
        <v>23A1501114通所型サービス（独自）</v>
      </c>
      <c r="B47451" s="489" t="s">
        <v>3526</v>
      </c>
      <c r="C47451" s="489" t="s">
        <v>2570</v>
      </c>
      <c r="D47451" s="489" t="s">
        <v>7999</v>
      </c>
    </row>
    <row r="47452" spans="1:4">
      <c r="A47452" s="489" t="str">
        <f t="shared" si="741"/>
        <v>23A1501122通所型サービス（独自／定率）</v>
      </c>
      <c r="B47452" s="489" t="s">
        <v>3527</v>
      </c>
      <c r="C47452" s="489" t="s">
        <v>2567</v>
      </c>
      <c r="D47452" s="489" t="s">
        <v>13757</v>
      </c>
    </row>
    <row r="47453" spans="1:4">
      <c r="A47453" s="489" t="str">
        <f t="shared" si="741"/>
        <v>23A1501148通所型サービス（独自）</v>
      </c>
      <c r="B47453" s="489" t="s">
        <v>3528</v>
      </c>
      <c r="C47453" s="489" t="s">
        <v>2570</v>
      </c>
      <c r="D47453" s="489" t="s">
        <v>12817</v>
      </c>
    </row>
    <row r="47454" spans="1:4">
      <c r="A47454" s="489" t="str">
        <f t="shared" si="741"/>
        <v>23A1501155訪問型サービス（独自）</v>
      </c>
      <c r="B47454" s="489" t="s">
        <v>3529</v>
      </c>
      <c r="C47454" s="489" t="s">
        <v>2571</v>
      </c>
      <c r="D47454" s="489" t="s">
        <v>8002</v>
      </c>
    </row>
    <row r="47455" spans="1:4">
      <c r="A47455" s="489" t="str">
        <f t="shared" si="741"/>
        <v>23A1501163訪問型サービス（独自）</v>
      </c>
      <c r="B47455" s="489" t="s">
        <v>3530</v>
      </c>
      <c r="C47455" s="489" t="s">
        <v>2571</v>
      </c>
      <c r="D47455" s="489" t="s">
        <v>7963</v>
      </c>
    </row>
    <row r="47456" spans="1:4">
      <c r="A47456" s="489" t="str">
        <f t="shared" si="741"/>
        <v>23A1501171訪問型サービス（独自）</v>
      </c>
      <c r="B47456" s="489" t="s">
        <v>3531</v>
      </c>
      <c r="C47456" s="489" t="s">
        <v>2571</v>
      </c>
      <c r="D47456" s="489" t="s">
        <v>8004</v>
      </c>
    </row>
    <row r="47457" spans="1:4">
      <c r="A47457" s="489" t="str">
        <f t="shared" si="741"/>
        <v>23A1501171訪問型サービス（独自／定率）</v>
      </c>
      <c r="B47457" s="489" t="s">
        <v>3531</v>
      </c>
      <c r="C47457" s="489" t="s">
        <v>2568</v>
      </c>
      <c r="D47457" s="489" t="s">
        <v>8004</v>
      </c>
    </row>
    <row r="47458" spans="1:4">
      <c r="A47458" s="489" t="str">
        <f t="shared" si="741"/>
        <v>23A1501189訪問型サービス（独自）</v>
      </c>
      <c r="B47458" s="489" t="s">
        <v>3532</v>
      </c>
      <c r="C47458" s="489" t="s">
        <v>2571</v>
      </c>
      <c r="D47458" s="489" t="s">
        <v>8005</v>
      </c>
    </row>
    <row r="47459" spans="1:4">
      <c r="A47459" s="489" t="str">
        <f t="shared" si="741"/>
        <v>23A1501197通所型サービス（独自）</v>
      </c>
      <c r="B47459" s="489" t="s">
        <v>3533</v>
      </c>
      <c r="C47459" s="489" t="s">
        <v>2570</v>
      </c>
      <c r="D47459" s="489" t="s">
        <v>8009</v>
      </c>
    </row>
    <row r="47460" spans="1:4">
      <c r="A47460" s="489" t="str">
        <f t="shared" si="741"/>
        <v>23A1501205通所型サービス（独自）</v>
      </c>
      <c r="B47460" s="489" t="s">
        <v>3534</v>
      </c>
      <c r="C47460" s="489" t="s">
        <v>2570</v>
      </c>
      <c r="D47460" s="489" t="s">
        <v>12818</v>
      </c>
    </row>
    <row r="47461" spans="1:4">
      <c r="A47461" s="489" t="str">
        <f t="shared" si="741"/>
        <v>23A1501213訪問型サービス（独自）</v>
      </c>
      <c r="B47461" s="489" t="s">
        <v>3535</v>
      </c>
      <c r="C47461" s="489" t="s">
        <v>2571</v>
      </c>
      <c r="D47461" s="489" t="s">
        <v>8015</v>
      </c>
    </row>
    <row r="47462" spans="1:4">
      <c r="A47462" s="489" t="str">
        <f t="shared" si="741"/>
        <v>23A1501221訪問型サービス（独自）</v>
      </c>
      <c r="B47462" s="489" t="s">
        <v>3536</v>
      </c>
      <c r="C47462" s="489" t="s">
        <v>2571</v>
      </c>
      <c r="D47462" s="489" t="s">
        <v>8016</v>
      </c>
    </row>
    <row r="47463" spans="1:4">
      <c r="A47463" s="489" t="str">
        <f t="shared" si="741"/>
        <v>23A1501239訪問型サービス（独自）</v>
      </c>
      <c r="B47463" s="489" t="s">
        <v>3537</v>
      </c>
      <c r="C47463" s="489" t="s">
        <v>2571</v>
      </c>
      <c r="D47463" s="489" t="s">
        <v>8023</v>
      </c>
    </row>
    <row r="47464" spans="1:4">
      <c r="A47464" s="489" t="str">
        <f t="shared" si="741"/>
        <v>23A1501247訪問型サービス（独自）</v>
      </c>
      <c r="B47464" s="489" t="s">
        <v>3538</v>
      </c>
      <c r="C47464" s="489" t="s">
        <v>2571</v>
      </c>
      <c r="D47464" s="489" t="s">
        <v>8024</v>
      </c>
    </row>
    <row r="47465" spans="1:4">
      <c r="A47465" s="489" t="str">
        <f t="shared" si="741"/>
        <v>23A1501254訪問型サービス（独自）</v>
      </c>
      <c r="B47465" s="489" t="s">
        <v>3539</v>
      </c>
      <c r="C47465" s="489" t="s">
        <v>2571</v>
      </c>
      <c r="D47465" s="489" t="s">
        <v>8025</v>
      </c>
    </row>
    <row r="47466" spans="1:4">
      <c r="A47466" s="489" t="str">
        <f t="shared" si="741"/>
        <v>23A1501254訪問型サービス（独自／定率）</v>
      </c>
      <c r="B47466" s="489" t="s">
        <v>3539</v>
      </c>
      <c r="C47466" s="489" t="s">
        <v>2568</v>
      </c>
      <c r="D47466" s="489" t="s">
        <v>8025</v>
      </c>
    </row>
    <row r="47467" spans="1:4">
      <c r="A47467" s="489" t="str">
        <f t="shared" si="741"/>
        <v>23A1501262通所型サービス（独自／定率）</v>
      </c>
      <c r="B47467" s="489" t="s">
        <v>3540</v>
      </c>
      <c r="C47467" s="489" t="s">
        <v>2567</v>
      </c>
      <c r="D47467" s="489" t="s">
        <v>13758</v>
      </c>
    </row>
    <row r="47468" spans="1:4">
      <c r="A47468" s="489" t="str">
        <f t="shared" si="741"/>
        <v>23A1600015通所型サービス（独自）</v>
      </c>
      <c r="B47468" s="489" t="s">
        <v>3541</v>
      </c>
      <c r="C47468" s="489" t="s">
        <v>2570</v>
      </c>
      <c r="D47468" s="489" t="s">
        <v>7937</v>
      </c>
    </row>
    <row r="47469" spans="1:4">
      <c r="A47469" s="489" t="str">
        <f t="shared" si="741"/>
        <v>23A1600023訪問型サービス（独自／定率）</v>
      </c>
      <c r="B47469" s="489" t="s">
        <v>3542</v>
      </c>
      <c r="C47469" s="489" t="s">
        <v>2568</v>
      </c>
      <c r="D47469" s="489" t="s">
        <v>8028</v>
      </c>
    </row>
    <row r="47470" spans="1:4">
      <c r="A47470" s="489" t="str">
        <f t="shared" si="741"/>
        <v>23A1600049訪問型サービス（独自／定率）</v>
      </c>
      <c r="B47470" s="489" t="s">
        <v>3543</v>
      </c>
      <c r="C47470" s="489" t="s">
        <v>2568</v>
      </c>
      <c r="D47470" s="489" t="s">
        <v>8049</v>
      </c>
    </row>
    <row r="47471" spans="1:4">
      <c r="A47471" s="489" t="str">
        <f t="shared" si="741"/>
        <v>23A1600056通所型サービス（独自／定率）</v>
      </c>
      <c r="B47471" s="489" t="s">
        <v>3544</v>
      </c>
      <c r="C47471" s="489" t="s">
        <v>2567</v>
      </c>
      <c r="D47471" s="489" t="s">
        <v>13759</v>
      </c>
    </row>
    <row r="47472" spans="1:4">
      <c r="A47472" s="489" t="str">
        <f t="shared" si="741"/>
        <v>23A1600080訪問型サービス（独自／定率）</v>
      </c>
      <c r="B47472" s="489" t="s">
        <v>3545</v>
      </c>
      <c r="C47472" s="489" t="s">
        <v>2568</v>
      </c>
      <c r="D47472" s="489" t="s">
        <v>8078</v>
      </c>
    </row>
    <row r="47473" spans="1:4">
      <c r="A47473" s="489" t="str">
        <f t="shared" si="741"/>
        <v>23A1600114訪問型サービス（独自／定率）</v>
      </c>
      <c r="B47473" s="489" t="s">
        <v>3546</v>
      </c>
      <c r="C47473" s="489" t="s">
        <v>2568</v>
      </c>
      <c r="D47473" s="489" t="s">
        <v>8084</v>
      </c>
    </row>
    <row r="47474" spans="1:4">
      <c r="A47474" s="489" t="str">
        <f t="shared" si="741"/>
        <v>23A1600122訪問型サービス（独自／定率）</v>
      </c>
      <c r="B47474" s="489" t="s">
        <v>3547</v>
      </c>
      <c r="C47474" s="489" t="s">
        <v>2568</v>
      </c>
      <c r="D47474" s="489" t="s">
        <v>8090</v>
      </c>
    </row>
    <row r="47475" spans="1:4">
      <c r="A47475" s="489" t="str">
        <f t="shared" si="741"/>
        <v>23A1600148通所型サービス（独自／定率）</v>
      </c>
      <c r="B47475" s="489" t="s">
        <v>3548</v>
      </c>
      <c r="C47475" s="489" t="s">
        <v>2567</v>
      </c>
      <c r="D47475" s="489" t="s">
        <v>8102</v>
      </c>
    </row>
    <row r="47476" spans="1:4">
      <c r="A47476" s="489" t="str">
        <f t="shared" si="741"/>
        <v>23A1600155訪問型サービス（独自／定率）</v>
      </c>
      <c r="B47476" s="489" t="s">
        <v>3549</v>
      </c>
      <c r="C47476" s="489" t="s">
        <v>2568</v>
      </c>
      <c r="D47476" s="489" t="s">
        <v>8117</v>
      </c>
    </row>
    <row r="47477" spans="1:4">
      <c r="A47477" s="489" t="str">
        <f t="shared" si="741"/>
        <v>23A1600163通所型サービス（独自／定率）</v>
      </c>
      <c r="B47477" s="489" t="s">
        <v>3550</v>
      </c>
      <c r="C47477" s="489" t="s">
        <v>2567</v>
      </c>
      <c r="D47477" s="489" t="s">
        <v>8126</v>
      </c>
    </row>
    <row r="47478" spans="1:4">
      <c r="A47478" s="489" t="str">
        <f t="shared" si="741"/>
        <v>23A1600171訪問型サービス（独自）</v>
      </c>
      <c r="B47478" s="489" t="s">
        <v>3551</v>
      </c>
      <c r="C47478" s="489" t="s">
        <v>2571</v>
      </c>
      <c r="D47478" s="489" t="s">
        <v>8127</v>
      </c>
    </row>
    <row r="47479" spans="1:4">
      <c r="A47479" s="489" t="str">
        <f t="shared" si="741"/>
        <v>23A1600171訪問型サービス（独自／定率）</v>
      </c>
      <c r="B47479" s="489" t="s">
        <v>3551</v>
      </c>
      <c r="C47479" s="489" t="s">
        <v>2568</v>
      </c>
      <c r="D47479" s="489" t="s">
        <v>8127</v>
      </c>
    </row>
    <row r="47480" spans="1:4">
      <c r="A47480" s="489" t="str">
        <f t="shared" si="741"/>
        <v>23A1600189訪問型サービス（独自）</v>
      </c>
      <c r="B47480" s="489" t="s">
        <v>3552</v>
      </c>
      <c r="C47480" s="489" t="s">
        <v>2571</v>
      </c>
      <c r="D47480" s="489" t="s">
        <v>8130</v>
      </c>
    </row>
    <row r="47481" spans="1:4">
      <c r="A47481" s="489" t="str">
        <f t="shared" si="741"/>
        <v>23A1600197通所型サービス（独自）</v>
      </c>
      <c r="B47481" s="489" t="s">
        <v>3553</v>
      </c>
      <c r="C47481" s="489" t="s">
        <v>2570</v>
      </c>
      <c r="D47481" s="489" t="s">
        <v>8131</v>
      </c>
    </row>
    <row r="47482" spans="1:4">
      <c r="A47482" s="489" t="str">
        <f t="shared" si="741"/>
        <v>23A1600205通所型サービス（独自）</v>
      </c>
      <c r="B47482" s="489" t="s">
        <v>3554</v>
      </c>
      <c r="C47482" s="489" t="s">
        <v>2570</v>
      </c>
      <c r="D47482" s="489" t="s">
        <v>8133</v>
      </c>
    </row>
    <row r="47483" spans="1:4">
      <c r="A47483" s="489" t="str">
        <f t="shared" si="741"/>
        <v>23A1600221訪問型サービス（独自）</v>
      </c>
      <c r="B47483" s="489" t="s">
        <v>3555</v>
      </c>
      <c r="C47483" s="489" t="s">
        <v>2571</v>
      </c>
      <c r="D47483" s="489" t="s">
        <v>8138</v>
      </c>
    </row>
    <row r="47484" spans="1:4">
      <c r="A47484" s="489" t="str">
        <f t="shared" si="741"/>
        <v>23A1600247通所型サービス（独自）</v>
      </c>
      <c r="B47484" s="489" t="s">
        <v>3556</v>
      </c>
      <c r="C47484" s="489" t="s">
        <v>2570</v>
      </c>
      <c r="D47484" s="489" t="s">
        <v>12838</v>
      </c>
    </row>
    <row r="47485" spans="1:4">
      <c r="A47485" s="489" t="str">
        <f t="shared" si="741"/>
        <v>23A1600254通所型サービス（独自）</v>
      </c>
      <c r="B47485" s="489" t="s">
        <v>3557</v>
      </c>
      <c r="C47485" s="489" t="s">
        <v>2570</v>
      </c>
      <c r="D47485" s="489" t="s">
        <v>8143</v>
      </c>
    </row>
    <row r="47486" spans="1:4">
      <c r="A47486" s="489" t="str">
        <f t="shared" si="741"/>
        <v>23A1600270通所型サービス（独自）</v>
      </c>
      <c r="B47486" s="489" t="s">
        <v>3558</v>
      </c>
      <c r="C47486" s="489" t="s">
        <v>2570</v>
      </c>
      <c r="D47486" s="489" t="s">
        <v>8135</v>
      </c>
    </row>
    <row r="47487" spans="1:4">
      <c r="A47487" s="489" t="str">
        <f t="shared" si="741"/>
        <v>23A1600288通所型サービス（独自／定率）</v>
      </c>
      <c r="B47487" s="489" t="s">
        <v>3559</v>
      </c>
      <c r="C47487" s="489" t="s">
        <v>2567</v>
      </c>
      <c r="D47487" s="489" t="s">
        <v>13760</v>
      </c>
    </row>
    <row r="47488" spans="1:4">
      <c r="A47488" s="489" t="str">
        <f t="shared" si="741"/>
        <v>23A1600296通所型サービス（独自／定率）</v>
      </c>
      <c r="B47488" s="489" t="s">
        <v>3560</v>
      </c>
      <c r="C47488" s="489" t="s">
        <v>2567</v>
      </c>
      <c r="D47488" s="489" t="s">
        <v>8086</v>
      </c>
    </row>
    <row r="47489" spans="1:4">
      <c r="A47489" s="489" t="str">
        <f t="shared" si="741"/>
        <v>23A1600312通所型サービス（独自／定率）</v>
      </c>
      <c r="B47489" s="489" t="s">
        <v>3561</v>
      </c>
      <c r="C47489" s="489" t="s">
        <v>2567</v>
      </c>
      <c r="D47489" s="489" t="s">
        <v>13761</v>
      </c>
    </row>
    <row r="47490" spans="1:4">
      <c r="A47490" s="489" t="str">
        <f t="shared" ref="A47490:A47553" si="742">B47490&amp;C47490</f>
        <v>23A1600338通所型サービス（独自／定率）</v>
      </c>
      <c r="B47490" s="489" t="s">
        <v>3562</v>
      </c>
      <c r="C47490" s="489" t="s">
        <v>2567</v>
      </c>
      <c r="D47490" s="489" t="s">
        <v>13762</v>
      </c>
    </row>
    <row r="47491" spans="1:4">
      <c r="A47491" s="489" t="str">
        <f t="shared" si="742"/>
        <v>23A1600353通所型サービス（独自／定率）</v>
      </c>
      <c r="B47491" s="489" t="s">
        <v>3563</v>
      </c>
      <c r="C47491" s="489" t="s">
        <v>2567</v>
      </c>
      <c r="D47491" s="489" t="s">
        <v>13763</v>
      </c>
    </row>
    <row r="47492" spans="1:4">
      <c r="A47492" s="489" t="str">
        <f t="shared" si="742"/>
        <v>23A1600387通所型サービス（独自）</v>
      </c>
      <c r="B47492" s="489" t="s">
        <v>3564</v>
      </c>
      <c r="C47492" s="489" t="s">
        <v>2570</v>
      </c>
      <c r="D47492" s="489" t="s">
        <v>8137</v>
      </c>
    </row>
    <row r="47493" spans="1:4">
      <c r="A47493" s="489" t="str">
        <f t="shared" si="742"/>
        <v>23A1600395訪問型サービス（独自／定率）</v>
      </c>
      <c r="B47493" s="489" t="s">
        <v>3565</v>
      </c>
      <c r="C47493" s="489" t="s">
        <v>2568</v>
      </c>
      <c r="D47493" s="489" t="s">
        <v>8056</v>
      </c>
    </row>
    <row r="47494" spans="1:4">
      <c r="A47494" s="489" t="str">
        <f t="shared" si="742"/>
        <v>23A1600437訪問型サービス（独自）</v>
      </c>
      <c r="B47494" s="489" t="s">
        <v>3566</v>
      </c>
      <c r="C47494" s="489" t="s">
        <v>2571</v>
      </c>
      <c r="D47494" s="489" t="s">
        <v>8146</v>
      </c>
    </row>
    <row r="47495" spans="1:4">
      <c r="A47495" s="489" t="str">
        <f t="shared" si="742"/>
        <v>23A1600445通所型サービス（独自）</v>
      </c>
      <c r="B47495" s="489" t="s">
        <v>3567</v>
      </c>
      <c r="C47495" s="489" t="s">
        <v>2570</v>
      </c>
      <c r="D47495" s="489" t="s">
        <v>12839</v>
      </c>
    </row>
    <row r="47496" spans="1:4">
      <c r="A47496" s="489" t="str">
        <f t="shared" si="742"/>
        <v>23A1600445通所型サービス（独自／定率）</v>
      </c>
      <c r="B47496" s="489" t="s">
        <v>3567</v>
      </c>
      <c r="C47496" s="489" t="s">
        <v>2567</v>
      </c>
      <c r="D47496" s="489" t="s">
        <v>12839</v>
      </c>
    </row>
    <row r="47497" spans="1:4">
      <c r="A47497" s="489" t="str">
        <f t="shared" si="742"/>
        <v>23A1600452訪問型サービス（独自）</v>
      </c>
      <c r="B47497" s="489" t="s">
        <v>3568</v>
      </c>
      <c r="C47497" s="489" t="s">
        <v>2571</v>
      </c>
      <c r="D47497" s="489" t="s">
        <v>8148</v>
      </c>
    </row>
    <row r="47498" spans="1:4">
      <c r="A47498" s="489" t="str">
        <f t="shared" si="742"/>
        <v>23A1600452訪問型サービス（独自／定率）</v>
      </c>
      <c r="B47498" s="489" t="s">
        <v>3568</v>
      </c>
      <c r="C47498" s="489" t="s">
        <v>2568</v>
      </c>
      <c r="D47498" s="489" t="s">
        <v>8148</v>
      </c>
    </row>
    <row r="47499" spans="1:4">
      <c r="A47499" s="489" t="str">
        <f t="shared" si="742"/>
        <v>23A1600478訪問型サービス（独自／定率）</v>
      </c>
      <c r="B47499" s="489" t="s">
        <v>3569</v>
      </c>
      <c r="C47499" s="489" t="s">
        <v>2568</v>
      </c>
      <c r="D47499" s="489" t="s">
        <v>13764</v>
      </c>
    </row>
    <row r="47500" spans="1:4">
      <c r="A47500" s="489" t="str">
        <f t="shared" si="742"/>
        <v>23A1600486通所型サービス（独自）</v>
      </c>
      <c r="B47500" s="489" t="s">
        <v>3570</v>
      </c>
      <c r="C47500" s="489" t="s">
        <v>2570</v>
      </c>
      <c r="D47500" s="489" t="s">
        <v>8128</v>
      </c>
    </row>
    <row r="47501" spans="1:4">
      <c r="A47501" s="489" t="str">
        <f t="shared" si="742"/>
        <v>23A1600494通所型サービス（独自）</v>
      </c>
      <c r="B47501" s="489" t="s">
        <v>3571</v>
      </c>
      <c r="C47501" s="489" t="s">
        <v>2570</v>
      </c>
      <c r="D47501" s="489" t="s">
        <v>8134</v>
      </c>
    </row>
    <row r="47502" spans="1:4">
      <c r="A47502" s="489" t="str">
        <f t="shared" si="742"/>
        <v>23A1600536通所型サービス（独自）</v>
      </c>
      <c r="B47502" s="489" t="s">
        <v>3572</v>
      </c>
      <c r="C47502" s="489" t="s">
        <v>2570</v>
      </c>
      <c r="D47502" s="489" t="s">
        <v>12840</v>
      </c>
    </row>
    <row r="47503" spans="1:4">
      <c r="A47503" s="489" t="str">
        <f t="shared" si="742"/>
        <v>23A1600577通所型サービス（独自）</v>
      </c>
      <c r="B47503" s="489" t="s">
        <v>3573</v>
      </c>
      <c r="C47503" s="489" t="s">
        <v>2570</v>
      </c>
      <c r="D47503" s="489" t="s">
        <v>12841</v>
      </c>
    </row>
    <row r="47504" spans="1:4">
      <c r="A47504" s="489" t="str">
        <f t="shared" si="742"/>
        <v>23A1600635訪問型サービス（独自）</v>
      </c>
      <c r="B47504" s="489" t="s">
        <v>3574</v>
      </c>
      <c r="C47504" s="489" t="s">
        <v>2571</v>
      </c>
      <c r="D47504" s="489" t="s">
        <v>8151</v>
      </c>
    </row>
    <row r="47505" spans="1:4">
      <c r="A47505" s="489" t="str">
        <f t="shared" si="742"/>
        <v>23A1600643訪問型サービス（独自／定率）</v>
      </c>
      <c r="B47505" s="489" t="s">
        <v>3575</v>
      </c>
      <c r="C47505" s="489" t="s">
        <v>2568</v>
      </c>
      <c r="D47505" s="489" t="s">
        <v>8088</v>
      </c>
    </row>
    <row r="47506" spans="1:4">
      <c r="A47506" s="489" t="str">
        <f t="shared" si="742"/>
        <v>23A1600668通所型サービス（独自）</v>
      </c>
      <c r="B47506" s="489" t="s">
        <v>3576</v>
      </c>
      <c r="C47506" s="489" t="s">
        <v>2570</v>
      </c>
      <c r="D47506" s="489" t="s">
        <v>8089</v>
      </c>
    </row>
    <row r="47507" spans="1:4">
      <c r="A47507" s="489" t="str">
        <f t="shared" si="742"/>
        <v>23A1600676訪問型サービス（独自）</v>
      </c>
      <c r="B47507" s="489" t="s">
        <v>3577</v>
      </c>
      <c r="C47507" s="489" t="s">
        <v>2571</v>
      </c>
      <c r="D47507" s="489" t="s">
        <v>8154</v>
      </c>
    </row>
    <row r="47508" spans="1:4">
      <c r="A47508" s="489" t="str">
        <f t="shared" si="742"/>
        <v>23A1600676訪問型サービス（独自／定率）</v>
      </c>
      <c r="B47508" s="489" t="s">
        <v>3577</v>
      </c>
      <c r="C47508" s="489" t="s">
        <v>2568</v>
      </c>
      <c r="D47508" s="489" t="s">
        <v>8154</v>
      </c>
    </row>
    <row r="47509" spans="1:4">
      <c r="A47509" s="489" t="str">
        <f t="shared" si="742"/>
        <v>23A1600684訪問型サービス（独自）</v>
      </c>
      <c r="B47509" s="489" t="s">
        <v>3578</v>
      </c>
      <c r="C47509" s="489" t="s">
        <v>2571</v>
      </c>
      <c r="D47509" s="489" t="s">
        <v>8153</v>
      </c>
    </row>
    <row r="47510" spans="1:4">
      <c r="A47510" s="489" t="str">
        <f t="shared" si="742"/>
        <v>23A1600684訪問型サービス（独自／定率）</v>
      </c>
      <c r="B47510" s="489" t="s">
        <v>3578</v>
      </c>
      <c r="C47510" s="489" t="s">
        <v>2568</v>
      </c>
      <c r="D47510" s="489" t="s">
        <v>8153</v>
      </c>
    </row>
    <row r="47511" spans="1:4">
      <c r="A47511" s="489" t="str">
        <f t="shared" si="742"/>
        <v>23A1600692訪問型サービス（独自）</v>
      </c>
      <c r="B47511" s="489" t="s">
        <v>3579</v>
      </c>
      <c r="C47511" s="489" t="s">
        <v>2571</v>
      </c>
      <c r="D47511" s="489" t="s">
        <v>8155</v>
      </c>
    </row>
    <row r="47512" spans="1:4">
      <c r="A47512" s="489" t="str">
        <f t="shared" si="742"/>
        <v>23A1600718訪問型サービス（独自／定率）</v>
      </c>
      <c r="B47512" s="489" t="s">
        <v>3580</v>
      </c>
      <c r="C47512" s="489" t="s">
        <v>2568</v>
      </c>
      <c r="D47512" s="489" t="s">
        <v>8074</v>
      </c>
    </row>
    <row r="47513" spans="1:4">
      <c r="A47513" s="489" t="str">
        <f t="shared" si="742"/>
        <v>23A1600726訪問型サービス（独自）</v>
      </c>
      <c r="B47513" s="489" t="s">
        <v>3581</v>
      </c>
      <c r="C47513" s="489" t="s">
        <v>2571</v>
      </c>
      <c r="D47513" s="489" t="s">
        <v>8160</v>
      </c>
    </row>
    <row r="47514" spans="1:4">
      <c r="A47514" s="489" t="str">
        <f t="shared" si="742"/>
        <v>23A1600767通所型サービス（独自／定率）</v>
      </c>
      <c r="B47514" s="489" t="s">
        <v>3582</v>
      </c>
      <c r="C47514" s="489" t="s">
        <v>2567</v>
      </c>
      <c r="D47514" s="489" t="s">
        <v>12843</v>
      </c>
    </row>
    <row r="47515" spans="1:4">
      <c r="A47515" s="489" t="str">
        <f t="shared" si="742"/>
        <v>23A1600783通所型サービス（独自／定率）</v>
      </c>
      <c r="B47515" s="489" t="s">
        <v>3583</v>
      </c>
      <c r="C47515" s="489" t="s">
        <v>2567</v>
      </c>
      <c r="D47515" s="489" t="s">
        <v>8106</v>
      </c>
    </row>
    <row r="47516" spans="1:4">
      <c r="A47516" s="489" t="str">
        <f t="shared" si="742"/>
        <v>23A1600791通所型サービス（独自）</v>
      </c>
      <c r="B47516" s="489" t="s">
        <v>3584</v>
      </c>
      <c r="C47516" s="489" t="s">
        <v>2570</v>
      </c>
      <c r="D47516" s="489" t="s">
        <v>8163</v>
      </c>
    </row>
    <row r="47517" spans="1:4">
      <c r="A47517" s="489" t="str">
        <f t="shared" si="742"/>
        <v>23A1600817訪問型サービス（独自）</v>
      </c>
      <c r="B47517" s="489" t="s">
        <v>3585</v>
      </c>
      <c r="C47517" s="489" t="s">
        <v>2571</v>
      </c>
      <c r="D47517" s="489" t="s">
        <v>8165</v>
      </c>
    </row>
    <row r="47518" spans="1:4">
      <c r="A47518" s="489" t="str">
        <f t="shared" si="742"/>
        <v>23A1600825通所型サービス（独自）</v>
      </c>
      <c r="B47518" s="489" t="s">
        <v>3586</v>
      </c>
      <c r="C47518" s="489" t="s">
        <v>2570</v>
      </c>
      <c r="D47518" s="489" t="s">
        <v>12844</v>
      </c>
    </row>
    <row r="47519" spans="1:4">
      <c r="A47519" s="489" t="str">
        <f t="shared" si="742"/>
        <v>23A1600858通所型サービス（独自）</v>
      </c>
      <c r="B47519" s="489" t="s">
        <v>3587</v>
      </c>
      <c r="C47519" s="489" t="s">
        <v>2570</v>
      </c>
      <c r="D47519" s="489" t="s">
        <v>8169</v>
      </c>
    </row>
    <row r="47520" spans="1:4">
      <c r="A47520" s="489" t="str">
        <f t="shared" si="742"/>
        <v>23A1600866訪問型サービス（独自）</v>
      </c>
      <c r="B47520" s="489" t="s">
        <v>3588</v>
      </c>
      <c r="C47520" s="489" t="s">
        <v>2571</v>
      </c>
      <c r="D47520" s="489" t="s">
        <v>8170</v>
      </c>
    </row>
    <row r="47521" spans="1:4">
      <c r="A47521" s="489" t="str">
        <f t="shared" si="742"/>
        <v>23A1600882訪問型サービス（独自）</v>
      </c>
      <c r="B47521" s="489" t="s">
        <v>3589</v>
      </c>
      <c r="C47521" s="489" t="s">
        <v>2571</v>
      </c>
      <c r="D47521" s="489" t="s">
        <v>8171</v>
      </c>
    </row>
    <row r="47522" spans="1:4">
      <c r="A47522" s="489" t="str">
        <f t="shared" si="742"/>
        <v>23A1600882訪問型サービス（独自／定率）</v>
      </c>
      <c r="B47522" s="489" t="s">
        <v>3589</v>
      </c>
      <c r="C47522" s="489" t="s">
        <v>2568</v>
      </c>
      <c r="D47522" s="489" t="s">
        <v>8171</v>
      </c>
    </row>
    <row r="47523" spans="1:4">
      <c r="A47523" s="489" t="str">
        <f t="shared" si="742"/>
        <v>23A1600890訪問型サービス（独自）</v>
      </c>
      <c r="B47523" s="489" t="s">
        <v>3590</v>
      </c>
      <c r="C47523" s="489" t="s">
        <v>2571</v>
      </c>
      <c r="D47523" s="489" t="s">
        <v>8172</v>
      </c>
    </row>
    <row r="47524" spans="1:4">
      <c r="A47524" s="489" t="str">
        <f t="shared" si="742"/>
        <v>23A1600890訪問型サービス（独自／定率）</v>
      </c>
      <c r="B47524" s="489" t="s">
        <v>3590</v>
      </c>
      <c r="C47524" s="489" t="s">
        <v>2568</v>
      </c>
      <c r="D47524" s="489" t="s">
        <v>8172</v>
      </c>
    </row>
    <row r="47525" spans="1:4">
      <c r="A47525" s="489" t="str">
        <f t="shared" si="742"/>
        <v>23A1600916訪問型サービス（独自）</v>
      </c>
      <c r="B47525" s="489" t="s">
        <v>3591</v>
      </c>
      <c r="C47525" s="489" t="s">
        <v>2571</v>
      </c>
      <c r="D47525" s="489" t="s">
        <v>8168</v>
      </c>
    </row>
    <row r="47526" spans="1:4">
      <c r="A47526" s="489" t="str">
        <f t="shared" si="742"/>
        <v>23A1600916訪問型サービス（独自／定率）</v>
      </c>
      <c r="B47526" s="489" t="s">
        <v>3591</v>
      </c>
      <c r="C47526" s="489" t="s">
        <v>2568</v>
      </c>
      <c r="D47526" s="489" t="s">
        <v>8168</v>
      </c>
    </row>
    <row r="47527" spans="1:4">
      <c r="A47527" s="489" t="str">
        <f t="shared" si="742"/>
        <v>23A1600932訪問型サービス（独自）</v>
      </c>
      <c r="B47527" s="489" t="s">
        <v>3592</v>
      </c>
      <c r="C47527" s="489" t="s">
        <v>2571</v>
      </c>
      <c r="D47527" s="489" t="s">
        <v>8173</v>
      </c>
    </row>
    <row r="47528" spans="1:4">
      <c r="A47528" s="489" t="str">
        <f t="shared" si="742"/>
        <v>23A1600932訪問型サービス（独自／定率）</v>
      </c>
      <c r="B47528" s="489" t="s">
        <v>3592</v>
      </c>
      <c r="C47528" s="489" t="s">
        <v>2568</v>
      </c>
      <c r="D47528" s="489" t="s">
        <v>8173</v>
      </c>
    </row>
    <row r="47529" spans="1:4">
      <c r="A47529" s="489" t="str">
        <f t="shared" si="742"/>
        <v>23A1600957訪問型サービス（独自）</v>
      </c>
      <c r="B47529" s="489" t="s">
        <v>3593</v>
      </c>
      <c r="C47529" s="489" t="s">
        <v>2571</v>
      </c>
      <c r="D47529" s="489" t="s">
        <v>8177</v>
      </c>
    </row>
    <row r="47530" spans="1:4">
      <c r="A47530" s="489" t="str">
        <f t="shared" si="742"/>
        <v>23A1601005訪問型サービス（独自）</v>
      </c>
      <c r="B47530" s="489" t="s">
        <v>3594</v>
      </c>
      <c r="C47530" s="489" t="s">
        <v>2571</v>
      </c>
      <c r="D47530" s="489" t="s">
        <v>8180</v>
      </c>
    </row>
    <row r="47531" spans="1:4">
      <c r="A47531" s="489" t="str">
        <f t="shared" si="742"/>
        <v>23A1601013通所型サービス（独自）</v>
      </c>
      <c r="B47531" s="489" t="s">
        <v>3595</v>
      </c>
      <c r="C47531" s="489" t="s">
        <v>2570</v>
      </c>
      <c r="D47531" s="489" t="s">
        <v>8029</v>
      </c>
    </row>
    <row r="47532" spans="1:4">
      <c r="A47532" s="489" t="str">
        <f t="shared" si="742"/>
        <v>23A1601039訪問型サービス（独自）</v>
      </c>
      <c r="B47532" s="489" t="s">
        <v>3596</v>
      </c>
      <c r="C47532" s="489" t="s">
        <v>2571</v>
      </c>
      <c r="D47532" s="489" t="s">
        <v>8181</v>
      </c>
    </row>
    <row r="47533" spans="1:4">
      <c r="A47533" s="489" t="str">
        <f t="shared" si="742"/>
        <v>23A1601039訪問型サービス（独自／定率）</v>
      </c>
      <c r="B47533" s="489" t="s">
        <v>3596</v>
      </c>
      <c r="C47533" s="489" t="s">
        <v>2568</v>
      </c>
      <c r="D47533" s="489" t="s">
        <v>8181</v>
      </c>
    </row>
    <row r="47534" spans="1:4">
      <c r="A47534" s="489" t="str">
        <f t="shared" si="742"/>
        <v>23A1601047訪問型サービス（独自）</v>
      </c>
      <c r="B47534" s="489" t="s">
        <v>3597</v>
      </c>
      <c r="C47534" s="489" t="s">
        <v>2571</v>
      </c>
      <c r="D47534" s="489" t="s">
        <v>8183</v>
      </c>
    </row>
    <row r="47535" spans="1:4">
      <c r="A47535" s="489" t="str">
        <f t="shared" si="742"/>
        <v>23A1601054通所型サービス（独自）</v>
      </c>
      <c r="B47535" s="489" t="s">
        <v>3598</v>
      </c>
      <c r="C47535" s="489" t="s">
        <v>2570</v>
      </c>
      <c r="D47535" s="489" t="s">
        <v>13765</v>
      </c>
    </row>
    <row r="47536" spans="1:4">
      <c r="A47536" s="489" t="str">
        <f t="shared" si="742"/>
        <v>23A1601062訪問型サービス（独自）</v>
      </c>
      <c r="B47536" s="489" t="s">
        <v>3599</v>
      </c>
      <c r="C47536" s="489" t="s">
        <v>2571</v>
      </c>
      <c r="D47536" s="489" t="s">
        <v>8186</v>
      </c>
    </row>
    <row r="47537" spans="1:4">
      <c r="A47537" s="489" t="str">
        <f t="shared" si="742"/>
        <v>23A1601070通所型サービス（独自／定率）</v>
      </c>
      <c r="B47537" s="489" t="s">
        <v>3600</v>
      </c>
      <c r="C47537" s="489" t="s">
        <v>2567</v>
      </c>
      <c r="D47537" s="489" t="s">
        <v>8221</v>
      </c>
    </row>
    <row r="47538" spans="1:4">
      <c r="A47538" s="489" t="str">
        <f t="shared" si="742"/>
        <v>23A1601088訪問型サービス（独自）</v>
      </c>
      <c r="B47538" s="489" t="s">
        <v>3601</v>
      </c>
      <c r="C47538" s="489" t="s">
        <v>2571</v>
      </c>
      <c r="D47538" s="489" t="s">
        <v>8221</v>
      </c>
    </row>
    <row r="47539" spans="1:4">
      <c r="A47539" s="489" t="str">
        <f t="shared" si="742"/>
        <v>23A1601088訪問型サービス（独自／定率）</v>
      </c>
      <c r="B47539" s="489" t="s">
        <v>3601</v>
      </c>
      <c r="C47539" s="489" t="s">
        <v>2568</v>
      </c>
      <c r="D47539" s="489" t="s">
        <v>8221</v>
      </c>
    </row>
    <row r="47540" spans="1:4">
      <c r="A47540" s="489" t="str">
        <f t="shared" si="742"/>
        <v>23A1601096訪問型サービス（独自）</v>
      </c>
      <c r="B47540" s="489" t="s">
        <v>3602</v>
      </c>
      <c r="C47540" s="489" t="s">
        <v>2571</v>
      </c>
      <c r="D47540" s="489" t="s">
        <v>8187</v>
      </c>
    </row>
    <row r="47541" spans="1:4">
      <c r="A47541" s="489" t="str">
        <f t="shared" si="742"/>
        <v>23A1601096訪問型サービス（独自／定率）</v>
      </c>
      <c r="B47541" s="489" t="s">
        <v>3602</v>
      </c>
      <c r="C47541" s="489" t="s">
        <v>2568</v>
      </c>
      <c r="D47541" s="489" t="s">
        <v>8187</v>
      </c>
    </row>
    <row r="47542" spans="1:4">
      <c r="A47542" s="489" t="str">
        <f t="shared" si="742"/>
        <v>23A1601112通所型サービス（独自）</v>
      </c>
      <c r="B47542" s="489" t="s">
        <v>3603</v>
      </c>
      <c r="C47542" s="489" t="s">
        <v>2570</v>
      </c>
      <c r="D47542" s="489" t="s">
        <v>12848</v>
      </c>
    </row>
    <row r="47543" spans="1:4">
      <c r="A47543" s="489" t="str">
        <f t="shared" si="742"/>
        <v>23A1601138通所型サービス（独自）</v>
      </c>
      <c r="B47543" s="489" t="s">
        <v>3604</v>
      </c>
      <c r="C47543" s="489" t="s">
        <v>2570</v>
      </c>
      <c r="D47543" s="489" t="s">
        <v>8192</v>
      </c>
    </row>
    <row r="47544" spans="1:4">
      <c r="A47544" s="489" t="str">
        <f t="shared" si="742"/>
        <v>23A1601146通所型サービス（独自）</v>
      </c>
      <c r="B47544" s="489" t="s">
        <v>3605</v>
      </c>
      <c r="C47544" s="489" t="s">
        <v>2570</v>
      </c>
      <c r="D47544" s="489" t="s">
        <v>12849</v>
      </c>
    </row>
    <row r="47545" spans="1:4">
      <c r="A47545" s="489" t="str">
        <f t="shared" si="742"/>
        <v>23A1601153通所型サービス（独自）</v>
      </c>
      <c r="B47545" s="489" t="s">
        <v>3606</v>
      </c>
      <c r="C47545" s="489" t="s">
        <v>2570</v>
      </c>
      <c r="D47545" s="489" t="s">
        <v>8194</v>
      </c>
    </row>
    <row r="47546" spans="1:4">
      <c r="A47546" s="489" t="str">
        <f t="shared" si="742"/>
        <v>23A1601161訪問型サービス（独自）</v>
      </c>
      <c r="B47546" s="489" t="s">
        <v>3607</v>
      </c>
      <c r="C47546" s="489" t="s">
        <v>2571</v>
      </c>
      <c r="D47546" s="489" t="s">
        <v>8189</v>
      </c>
    </row>
    <row r="47547" spans="1:4">
      <c r="A47547" s="489" t="str">
        <f t="shared" si="742"/>
        <v>23A1601161訪問型サービス（独自／定率）</v>
      </c>
      <c r="B47547" s="489" t="s">
        <v>3607</v>
      </c>
      <c r="C47547" s="489" t="s">
        <v>2568</v>
      </c>
      <c r="D47547" s="489" t="s">
        <v>8189</v>
      </c>
    </row>
    <row r="47548" spans="1:4">
      <c r="A47548" s="489" t="str">
        <f t="shared" si="742"/>
        <v>23A1601179通所型サービス（独自）</v>
      </c>
      <c r="B47548" s="489" t="s">
        <v>3608</v>
      </c>
      <c r="C47548" s="489" t="s">
        <v>2570</v>
      </c>
      <c r="D47548" s="489" t="s">
        <v>12850</v>
      </c>
    </row>
    <row r="47549" spans="1:4">
      <c r="A47549" s="489" t="str">
        <f t="shared" si="742"/>
        <v>23A1601187訪問型サービス（独自）</v>
      </c>
      <c r="B47549" s="489" t="s">
        <v>3609</v>
      </c>
      <c r="C47549" s="489" t="s">
        <v>2571</v>
      </c>
      <c r="D47549" s="489" t="s">
        <v>8197</v>
      </c>
    </row>
    <row r="47550" spans="1:4">
      <c r="A47550" s="489" t="str">
        <f t="shared" si="742"/>
        <v>23A1601187訪問型サービス（独自／定率）</v>
      </c>
      <c r="B47550" s="489" t="s">
        <v>3609</v>
      </c>
      <c r="C47550" s="489" t="s">
        <v>2568</v>
      </c>
      <c r="D47550" s="489" t="s">
        <v>8197</v>
      </c>
    </row>
    <row r="47551" spans="1:4">
      <c r="A47551" s="489" t="str">
        <f t="shared" si="742"/>
        <v>23A1601195通所型サービス（独自／定率）</v>
      </c>
      <c r="B47551" s="489" t="s">
        <v>3610</v>
      </c>
      <c r="C47551" s="489" t="s">
        <v>2567</v>
      </c>
      <c r="D47551" s="489" t="s">
        <v>13766</v>
      </c>
    </row>
    <row r="47552" spans="1:4">
      <c r="A47552" s="489" t="str">
        <f t="shared" si="742"/>
        <v>23A1601203通所型サービス（独自）</v>
      </c>
      <c r="B47552" s="489" t="s">
        <v>3611</v>
      </c>
      <c r="C47552" s="489" t="s">
        <v>2570</v>
      </c>
      <c r="D47552" s="489" t="s">
        <v>8198</v>
      </c>
    </row>
    <row r="47553" spans="1:4">
      <c r="A47553" s="489" t="str">
        <f t="shared" si="742"/>
        <v>23A1601211訪問型サービス（独自）</v>
      </c>
      <c r="B47553" s="489" t="s">
        <v>3612</v>
      </c>
      <c r="C47553" s="489" t="s">
        <v>2571</v>
      </c>
      <c r="D47553" s="489" t="s">
        <v>8205</v>
      </c>
    </row>
    <row r="47554" spans="1:4">
      <c r="A47554" s="489" t="str">
        <f t="shared" ref="A47554:A47617" si="743">B47554&amp;C47554</f>
        <v>23A1601211訪問型サービス（独自／定率）</v>
      </c>
      <c r="B47554" s="489" t="s">
        <v>3612</v>
      </c>
      <c r="C47554" s="489" t="s">
        <v>2568</v>
      </c>
      <c r="D47554" s="489" t="s">
        <v>8205</v>
      </c>
    </row>
    <row r="47555" spans="1:4">
      <c r="A47555" s="489" t="str">
        <f t="shared" si="743"/>
        <v>23A1601229訪問型サービス（独自）</v>
      </c>
      <c r="B47555" s="489" t="s">
        <v>3613</v>
      </c>
      <c r="C47555" s="489" t="s">
        <v>2571</v>
      </c>
      <c r="D47555" s="489" t="s">
        <v>8206</v>
      </c>
    </row>
    <row r="47556" spans="1:4">
      <c r="A47556" s="489" t="str">
        <f t="shared" si="743"/>
        <v>23A1601237通所型サービス（独自）</v>
      </c>
      <c r="B47556" s="489" t="s">
        <v>3614</v>
      </c>
      <c r="C47556" s="489" t="s">
        <v>2570</v>
      </c>
      <c r="D47556" s="489" t="s">
        <v>8207</v>
      </c>
    </row>
    <row r="47557" spans="1:4">
      <c r="A47557" s="489" t="str">
        <f t="shared" si="743"/>
        <v>23A1601245訪問型サービス（独自）</v>
      </c>
      <c r="B47557" s="489" t="s">
        <v>3615</v>
      </c>
      <c r="C47557" s="489" t="s">
        <v>2571</v>
      </c>
      <c r="D47557" s="489" t="s">
        <v>8209</v>
      </c>
    </row>
    <row r="47558" spans="1:4">
      <c r="A47558" s="489" t="str">
        <f t="shared" si="743"/>
        <v>23A1601252訪問型サービス（独自）</v>
      </c>
      <c r="B47558" s="489" t="s">
        <v>3616</v>
      </c>
      <c r="C47558" s="489" t="s">
        <v>2571</v>
      </c>
      <c r="D47558" s="489" t="s">
        <v>8210</v>
      </c>
    </row>
    <row r="47559" spans="1:4">
      <c r="A47559" s="489" t="str">
        <f t="shared" si="743"/>
        <v>23A1601260訪問型サービス（独自）</v>
      </c>
      <c r="B47559" s="489" t="s">
        <v>3617</v>
      </c>
      <c r="C47559" s="489" t="s">
        <v>2571</v>
      </c>
      <c r="D47559" s="489" t="s">
        <v>8214</v>
      </c>
    </row>
    <row r="47560" spans="1:4">
      <c r="A47560" s="489" t="str">
        <f t="shared" si="743"/>
        <v>23A1601260訪問型サービス（独自／定率）</v>
      </c>
      <c r="B47560" s="489" t="s">
        <v>3617</v>
      </c>
      <c r="C47560" s="489" t="s">
        <v>2568</v>
      </c>
      <c r="D47560" s="489" t="s">
        <v>8214</v>
      </c>
    </row>
    <row r="47561" spans="1:4">
      <c r="A47561" s="489" t="str">
        <f t="shared" si="743"/>
        <v>23A1601278通所型サービス（独自）</v>
      </c>
      <c r="B47561" s="489" t="s">
        <v>3618</v>
      </c>
      <c r="C47561" s="489" t="s">
        <v>2570</v>
      </c>
      <c r="D47561" s="489" t="s">
        <v>8219</v>
      </c>
    </row>
    <row r="47562" spans="1:4">
      <c r="A47562" s="489" t="str">
        <f t="shared" si="743"/>
        <v>23A1601286訪問型サービス（独自）</v>
      </c>
      <c r="B47562" s="489" t="s">
        <v>3619</v>
      </c>
      <c r="C47562" s="489" t="s">
        <v>2571</v>
      </c>
      <c r="D47562" s="489" t="s">
        <v>8220</v>
      </c>
    </row>
    <row r="47563" spans="1:4">
      <c r="A47563" s="489" t="str">
        <f t="shared" si="743"/>
        <v>23A1601294訪問型サービス（独自）</v>
      </c>
      <c r="B47563" s="489" t="s">
        <v>3620</v>
      </c>
      <c r="C47563" s="489" t="s">
        <v>2571</v>
      </c>
      <c r="D47563" s="489" t="s">
        <v>8217</v>
      </c>
    </row>
    <row r="47564" spans="1:4">
      <c r="A47564" s="489" t="str">
        <f t="shared" si="743"/>
        <v>23A1601310訪問型サービス（独自）</v>
      </c>
      <c r="B47564" s="489" t="s">
        <v>3621</v>
      </c>
      <c r="C47564" s="489" t="s">
        <v>2571</v>
      </c>
      <c r="D47564" s="489" t="s">
        <v>8223</v>
      </c>
    </row>
    <row r="47565" spans="1:4">
      <c r="A47565" s="489" t="str">
        <f t="shared" si="743"/>
        <v>23A1601310訪問型サービス（独自／定率）</v>
      </c>
      <c r="B47565" s="489" t="s">
        <v>3621</v>
      </c>
      <c r="C47565" s="489" t="s">
        <v>2568</v>
      </c>
      <c r="D47565" s="489" t="s">
        <v>8223</v>
      </c>
    </row>
    <row r="47566" spans="1:4">
      <c r="A47566" s="489" t="str">
        <f t="shared" si="743"/>
        <v>23A1601328通所型サービス（独自）</v>
      </c>
      <c r="B47566" s="489" t="s">
        <v>3622</v>
      </c>
      <c r="C47566" s="489" t="s">
        <v>2570</v>
      </c>
      <c r="D47566" s="489" t="s">
        <v>12853</v>
      </c>
    </row>
    <row r="47567" spans="1:4">
      <c r="A47567" s="489" t="str">
        <f t="shared" si="743"/>
        <v>23A1601336訪問型サービス（独自）</v>
      </c>
      <c r="B47567" s="489" t="s">
        <v>3623</v>
      </c>
      <c r="C47567" s="489" t="s">
        <v>2571</v>
      </c>
      <c r="D47567" s="489" t="s">
        <v>8224</v>
      </c>
    </row>
    <row r="47568" spans="1:4">
      <c r="A47568" s="489" t="str">
        <f t="shared" si="743"/>
        <v>23A1601344訪問型サービス（独自）</v>
      </c>
      <c r="B47568" s="489" t="s">
        <v>3624</v>
      </c>
      <c r="C47568" s="489" t="s">
        <v>2571</v>
      </c>
      <c r="D47568" s="489" t="s">
        <v>8225</v>
      </c>
    </row>
    <row r="47569" spans="1:4">
      <c r="A47569" s="489" t="str">
        <f t="shared" si="743"/>
        <v>23A1601351訪問型サービス（独自）</v>
      </c>
      <c r="B47569" s="489" t="s">
        <v>3912</v>
      </c>
      <c r="C47569" s="489" t="s">
        <v>2571</v>
      </c>
      <c r="D47569" s="489" t="s">
        <v>8226</v>
      </c>
    </row>
    <row r="47570" spans="1:4">
      <c r="A47570" s="489" t="str">
        <f t="shared" si="743"/>
        <v>23A1601369訪問型サービス（独自）</v>
      </c>
      <c r="B47570" s="489" t="s">
        <v>19393</v>
      </c>
      <c r="C47570" s="489" t="s">
        <v>2571</v>
      </c>
      <c r="D47570" s="489" t="s">
        <v>19455</v>
      </c>
    </row>
    <row r="47571" spans="1:4">
      <c r="A47571" s="489" t="str">
        <f t="shared" si="743"/>
        <v>23A1601369訪問型サービス（独自／定率）</v>
      </c>
      <c r="B47571" s="489" t="s">
        <v>19393</v>
      </c>
      <c r="C47571" s="489" t="s">
        <v>2568</v>
      </c>
      <c r="D47571" s="489" t="s">
        <v>19455</v>
      </c>
    </row>
    <row r="47572" spans="1:4">
      <c r="A47572" s="489" t="str">
        <f t="shared" si="743"/>
        <v>23A2000017通所型サービス（独自／定率）</v>
      </c>
      <c r="B47572" s="489" t="s">
        <v>3625</v>
      </c>
      <c r="C47572" s="489" t="s">
        <v>2567</v>
      </c>
      <c r="D47572" s="489" t="s">
        <v>13767</v>
      </c>
    </row>
    <row r="47573" spans="1:4">
      <c r="A47573" s="489" t="str">
        <f t="shared" si="743"/>
        <v>23A2000033通所型サービス（独自／定率）</v>
      </c>
      <c r="B47573" s="489" t="s">
        <v>3626</v>
      </c>
      <c r="C47573" s="489" t="s">
        <v>2567</v>
      </c>
      <c r="D47573" s="489" t="s">
        <v>13768</v>
      </c>
    </row>
    <row r="47574" spans="1:4">
      <c r="A47574" s="489" t="str">
        <f t="shared" si="743"/>
        <v>23A2000041通所型サービス（独自）</v>
      </c>
      <c r="B47574" s="489" t="s">
        <v>3627</v>
      </c>
      <c r="C47574" s="489" t="s">
        <v>2570</v>
      </c>
      <c r="D47574" s="489" t="s">
        <v>12914</v>
      </c>
    </row>
    <row r="47575" spans="1:4">
      <c r="A47575" s="489" t="str">
        <f t="shared" si="743"/>
        <v>23A2000041通所型サービス（独自）</v>
      </c>
      <c r="B47575" s="489" t="s">
        <v>3627</v>
      </c>
      <c r="C47575" s="489" t="s">
        <v>2570</v>
      </c>
      <c r="D47575" s="489" t="s">
        <v>12914</v>
      </c>
    </row>
    <row r="47576" spans="1:4">
      <c r="A47576" s="489" t="str">
        <f t="shared" si="743"/>
        <v>23A2000058通所型サービス（独自／定率）</v>
      </c>
      <c r="B47576" s="489" t="s">
        <v>3628</v>
      </c>
      <c r="C47576" s="489" t="s">
        <v>2567</v>
      </c>
      <c r="D47576" s="489" t="s">
        <v>13769</v>
      </c>
    </row>
    <row r="47577" spans="1:4">
      <c r="A47577" s="489" t="str">
        <f t="shared" si="743"/>
        <v>23A2200013通所型サービス（独自／定率）</v>
      </c>
      <c r="B47577" s="489" t="s">
        <v>3629</v>
      </c>
      <c r="C47577" s="489" t="s">
        <v>2567</v>
      </c>
      <c r="D47577" s="489" t="s">
        <v>13770</v>
      </c>
    </row>
    <row r="47578" spans="1:4">
      <c r="A47578" s="489" t="str">
        <f t="shared" si="743"/>
        <v>23A2200021通所型サービス（独自／定率）</v>
      </c>
      <c r="B47578" s="489" t="s">
        <v>3630</v>
      </c>
      <c r="C47578" s="489" t="s">
        <v>2567</v>
      </c>
      <c r="D47578" s="489" t="s">
        <v>13771</v>
      </c>
    </row>
    <row r="47579" spans="1:4">
      <c r="A47579" s="489" t="str">
        <f t="shared" si="743"/>
        <v>23A2200047通所型サービス（独自／定率）</v>
      </c>
      <c r="B47579" s="489" t="s">
        <v>3631</v>
      </c>
      <c r="C47579" s="489" t="s">
        <v>2567</v>
      </c>
      <c r="D47579" s="489" t="s">
        <v>13772</v>
      </c>
    </row>
    <row r="47580" spans="1:4">
      <c r="A47580" s="489" t="str">
        <f t="shared" si="743"/>
        <v>23A2200070通所型サービス（独自／定率）</v>
      </c>
      <c r="B47580" s="489" t="s">
        <v>3632</v>
      </c>
      <c r="C47580" s="489" t="s">
        <v>2567</v>
      </c>
      <c r="D47580" s="489" t="s">
        <v>13773</v>
      </c>
    </row>
    <row r="47581" spans="1:4">
      <c r="A47581" s="489" t="str">
        <f t="shared" si="743"/>
        <v>23A2200096通所型サービス（独自／定率）</v>
      </c>
      <c r="B47581" s="489" t="s">
        <v>3633</v>
      </c>
      <c r="C47581" s="489" t="s">
        <v>2567</v>
      </c>
      <c r="D47581" s="489" t="s">
        <v>13774</v>
      </c>
    </row>
    <row r="47582" spans="1:4">
      <c r="A47582" s="489" t="str">
        <f t="shared" si="743"/>
        <v>23A2200104通所型サービス（独自／定率）</v>
      </c>
      <c r="B47582" s="489" t="s">
        <v>3634</v>
      </c>
      <c r="C47582" s="489" t="s">
        <v>2567</v>
      </c>
      <c r="D47582" s="489" t="s">
        <v>13775</v>
      </c>
    </row>
    <row r="47583" spans="1:4">
      <c r="A47583" s="489" t="str">
        <f t="shared" si="743"/>
        <v>23A2200112通所型サービス（独自／定率）</v>
      </c>
      <c r="B47583" s="489" t="s">
        <v>3635</v>
      </c>
      <c r="C47583" s="489" t="s">
        <v>2567</v>
      </c>
      <c r="D47583" s="489" t="s">
        <v>13776</v>
      </c>
    </row>
    <row r="47584" spans="1:4">
      <c r="A47584" s="489" t="str">
        <f t="shared" si="743"/>
        <v>23A2200120通所型サービス（独自／定率）</v>
      </c>
      <c r="B47584" s="489" t="s">
        <v>3636</v>
      </c>
      <c r="C47584" s="489" t="s">
        <v>2567</v>
      </c>
      <c r="D47584" s="489" t="s">
        <v>13777</v>
      </c>
    </row>
    <row r="47585" spans="1:4">
      <c r="A47585" s="489" t="str">
        <f t="shared" si="743"/>
        <v>23A2200146通所型サービス（独自／定率）</v>
      </c>
      <c r="B47585" s="489" t="s">
        <v>19394</v>
      </c>
      <c r="C47585" s="489" t="s">
        <v>2567</v>
      </c>
      <c r="D47585" s="489" t="s">
        <v>19493</v>
      </c>
    </row>
    <row r="47586" spans="1:4">
      <c r="A47586" s="489" t="str">
        <f t="shared" si="743"/>
        <v>23A2300045通所型サービス（独自／定率）</v>
      </c>
      <c r="B47586" s="489" t="s">
        <v>3637</v>
      </c>
      <c r="C47586" s="489" t="s">
        <v>2567</v>
      </c>
      <c r="D47586" s="489" t="s">
        <v>13778</v>
      </c>
    </row>
    <row r="47587" spans="1:4">
      <c r="A47587" s="489" t="str">
        <f t="shared" si="743"/>
        <v>23A2300045通所型サービス（独自／定率）</v>
      </c>
      <c r="B47587" s="489" t="s">
        <v>3637</v>
      </c>
      <c r="C47587" s="489" t="s">
        <v>2567</v>
      </c>
      <c r="D47587" s="489" t="s">
        <v>13778</v>
      </c>
    </row>
    <row r="47588" spans="1:4">
      <c r="A47588" s="489" t="str">
        <f t="shared" si="743"/>
        <v>23A2300052訪問型サービス（独自／定率）</v>
      </c>
      <c r="B47588" s="489" t="s">
        <v>3638</v>
      </c>
      <c r="C47588" s="489" t="s">
        <v>2568</v>
      </c>
      <c r="D47588" s="489" t="s">
        <v>13779</v>
      </c>
    </row>
    <row r="47589" spans="1:4">
      <c r="A47589" s="489" t="str">
        <f t="shared" si="743"/>
        <v>23A2300102通所型サービス（独自／定率）</v>
      </c>
      <c r="B47589" s="489" t="s">
        <v>3639</v>
      </c>
      <c r="C47589" s="489" t="s">
        <v>2567</v>
      </c>
      <c r="D47589" s="489" t="s">
        <v>13780</v>
      </c>
    </row>
    <row r="47590" spans="1:4">
      <c r="A47590" s="489" t="str">
        <f t="shared" si="743"/>
        <v>23A2300102通所型サービス（独自／定率）</v>
      </c>
      <c r="B47590" s="489" t="s">
        <v>3639</v>
      </c>
      <c r="C47590" s="489" t="s">
        <v>2567</v>
      </c>
      <c r="D47590" s="489" t="s">
        <v>13780</v>
      </c>
    </row>
    <row r="47591" spans="1:4">
      <c r="A47591" s="489" t="str">
        <f t="shared" si="743"/>
        <v>23A2300128通所型サービス（独自）</v>
      </c>
      <c r="B47591" s="489" t="s">
        <v>3640</v>
      </c>
      <c r="C47591" s="489" t="s">
        <v>2570</v>
      </c>
      <c r="D47591" s="489" t="s">
        <v>9255</v>
      </c>
    </row>
    <row r="47592" spans="1:4">
      <c r="A47592" s="489" t="str">
        <f t="shared" si="743"/>
        <v>23A2300128通所型サービス（独自）</v>
      </c>
      <c r="B47592" s="489" t="s">
        <v>3640</v>
      </c>
      <c r="C47592" s="489" t="s">
        <v>2570</v>
      </c>
      <c r="D47592" s="489" t="s">
        <v>9255</v>
      </c>
    </row>
    <row r="47593" spans="1:4">
      <c r="A47593" s="489" t="str">
        <f t="shared" si="743"/>
        <v>23A2300151通所型サービス（独自）</v>
      </c>
      <c r="B47593" s="489" t="s">
        <v>3641</v>
      </c>
      <c r="C47593" s="489" t="s">
        <v>2570</v>
      </c>
      <c r="D47593" s="489" t="s">
        <v>9269</v>
      </c>
    </row>
    <row r="47594" spans="1:4">
      <c r="A47594" s="489" t="str">
        <f t="shared" si="743"/>
        <v>23A2300151通所型サービス（独自）</v>
      </c>
      <c r="B47594" s="489" t="s">
        <v>3641</v>
      </c>
      <c r="C47594" s="489" t="s">
        <v>2570</v>
      </c>
      <c r="D47594" s="489" t="s">
        <v>9269</v>
      </c>
    </row>
    <row r="47595" spans="1:4">
      <c r="A47595" s="489" t="str">
        <f t="shared" si="743"/>
        <v>23A2300169訪問型サービス（独自）</v>
      </c>
      <c r="B47595" s="489" t="s">
        <v>3642</v>
      </c>
      <c r="C47595" s="489" t="s">
        <v>2571</v>
      </c>
      <c r="D47595" s="489" t="s">
        <v>9270</v>
      </c>
    </row>
    <row r="47596" spans="1:4">
      <c r="A47596" s="489" t="str">
        <f t="shared" si="743"/>
        <v>23A2400019通所型サービス（独自／定率）</v>
      </c>
      <c r="B47596" s="489" t="s">
        <v>3643</v>
      </c>
      <c r="C47596" s="489" t="s">
        <v>2567</v>
      </c>
      <c r="D47596" s="489" t="s">
        <v>13781</v>
      </c>
    </row>
    <row r="47597" spans="1:4">
      <c r="A47597" s="489" t="str">
        <f t="shared" si="743"/>
        <v>23A2400027通所型サービス（独自／定率）</v>
      </c>
      <c r="B47597" s="489" t="s">
        <v>3644</v>
      </c>
      <c r="C47597" s="489" t="s">
        <v>2567</v>
      </c>
      <c r="D47597" s="489" t="s">
        <v>13782</v>
      </c>
    </row>
    <row r="47598" spans="1:4">
      <c r="A47598" s="489" t="str">
        <f t="shared" si="743"/>
        <v>23A2400043通所型サービス（独自／定率）</v>
      </c>
      <c r="B47598" s="489" t="s">
        <v>3645</v>
      </c>
      <c r="C47598" s="489" t="s">
        <v>2567</v>
      </c>
      <c r="D47598" s="489" t="s">
        <v>13783</v>
      </c>
    </row>
    <row r="47599" spans="1:4">
      <c r="A47599" s="489" t="str">
        <f t="shared" si="743"/>
        <v>23A2500032訪問型サービス（独自）</v>
      </c>
      <c r="B47599" s="489" t="s">
        <v>3646</v>
      </c>
      <c r="C47599" s="489" t="s">
        <v>2571</v>
      </c>
      <c r="D47599" s="489" t="s">
        <v>9536</v>
      </c>
    </row>
    <row r="47600" spans="1:4">
      <c r="A47600" s="489" t="str">
        <f t="shared" si="743"/>
        <v>23A2500032訪問型サービス（独自／定率）</v>
      </c>
      <c r="B47600" s="489" t="s">
        <v>3646</v>
      </c>
      <c r="C47600" s="489" t="s">
        <v>2568</v>
      </c>
      <c r="D47600" s="489" t="s">
        <v>9536</v>
      </c>
    </row>
    <row r="47601" spans="1:4">
      <c r="A47601" s="489" t="str">
        <f t="shared" si="743"/>
        <v>23A2500131通所型サービス（独自）</v>
      </c>
      <c r="B47601" s="489" t="s">
        <v>3647</v>
      </c>
      <c r="C47601" s="489" t="s">
        <v>2570</v>
      </c>
      <c r="D47601" s="489" t="s">
        <v>9537</v>
      </c>
    </row>
    <row r="47602" spans="1:4">
      <c r="A47602" s="489" t="str">
        <f t="shared" si="743"/>
        <v>23A2500198通所型サービス（独自）</v>
      </c>
      <c r="B47602" s="489" t="s">
        <v>3648</v>
      </c>
      <c r="C47602" s="489" t="s">
        <v>2570</v>
      </c>
      <c r="D47602" s="489" t="s">
        <v>13139</v>
      </c>
    </row>
    <row r="47603" spans="1:4">
      <c r="A47603" s="489" t="str">
        <f t="shared" si="743"/>
        <v>23A2500198通所型サービス（独自／定率）</v>
      </c>
      <c r="B47603" s="489" t="s">
        <v>3648</v>
      </c>
      <c r="C47603" s="489" t="s">
        <v>2567</v>
      </c>
      <c r="D47603" s="489" t="s">
        <v>13139</v>
      </c>
    </row>
    <row r="47604" spans="1:4">
      <c r="A47604" s="489" t="str">
        <f t="shared" si="743"/>
        <v>23A2500214通所型サービス（独自）</v>
      </c>
      <c r="B47604" s="489" t="s">
        <v>3649</v>
      </c>
      <c r="C47604" s="489" t="s">
        <v>2570</v>
      </c>
      <c r="D47604" s="489" t="s">
        <v>9541</v>
      </c>
    </row>
    <row r="47605" spans="1:4">
      <c r="A47605" s="489" t="str">
        <f t="shared" si="743"/>
        <v>23A2500214通所型サービス（独自／定率）</v>
      </c>
      <c r="B47605" s="489" t="s">
        <v>3649</v>
      </c>
      <c r="C47605" s="489" t="s">
        <v>2567</v>
      </c>
      <c r="D47605" s="489" t="s">
        <v>9541</v>
      </c>
    </row>
    <row r="47606" spans="1:4">
      <c r="A47606" s="489" t="str">
        <f t="shared" si="743"/>
        <v>23A2500222訪問型サービス（独自／定率）</v>
      </c>
      <c r="B47606" s="489" t="s">
        <v>3650</v>
      </c>
      <c r="C47606" s="489" t="s">
        <v>2568</v>
      </c>
      <c r="D47606" s="489" t="s">
        <v>13784</v>
      </c>
    </row>
    <row r="47607" spans="1:4">
      <c r="A47607" s="489" t="str">
        <f t="shared" si="743"/>
        <v>23A2500230通所型サービス（独自／定率）</v>
      </c>
      <c r="B47607" s="489" t="s">
        <v>3651</v>
      </c>
      <c r="C47607" s="489" t="s">
        <v>2567</v>
      </c>
      <c r="D47607" s="489" t="s">
        <v>13784</v>
      </c>
    </row>
    <row r="47608" spans="1:4">
      <c r="A47608" s="489" t="str">
        <f t="shared" si="743"/>
        <v>23A2500263通所型サービス（独自）</v>
      </c>
      <c r="B47608" s="489" t="s">
        <v>3652</v>
      </c>
      <c r="C47608" s="489" t="s">
        <v>2570</v>
      </c>
      <c r="D47608" s="489" t="s">
        <v>13140</v>
      </c>
    </row>
    <row r="47609" spans="1:4">
      <c r="A47609" s="489" t="str">
        <f t="shared" si="743"/>
        <v>23A2500271訪問型サービス（独自）</v>
      </c>
      <c r="B47609" s="489" t="s">
        <v>3653</v>
      </c>
      <c r="C47609" s="489" t="s">
        <v>2571</v>
      </c>
      <c r="D47609" s="489" t="s">
        <v>9548</v>
      </c>
    </row>
    <row r="47610" spans="1:4">
      <c r="A47610" s="489" t="str">
        <f t="shared" si="743"/>
        <v>23A2500271訪問型サービス（独自／定率）</v>
      </c>
      <c r="B47610" s="489" t="s">
        <v>3653</v>
      </c>
      <c r="C47610" s="489" t="s">
        <v>2568</v>
      </c>
      <c r="D47610" s="489" t="s">
        <v>9548</v>
      </c>
    </row>
    <row r="47611" spans="1:4">
      <c r="A47611" s="489" t="str">
        <f t="shared" si="743"/>
        <v>23A2500305訪問型サービス（独自／定率）</v>
      </c>
      <c r="B47611" s="489" t="s">
        <v>3654</v>
      </c>
      <c r="C47611" s="489" t="s">
        <v>2568</v>
      </c>
      <c r="D47611" s="489" t="s">
        <v>9515</v>
      </c>
    </row>
    <row r="47612" spans="1:4">
      <c r="A47612" s="489" t="str">
        <f t="shared" si="743"/>
        <v>23A2500313通所型サービス（独自）</v>
      </c>
      <c r="B47612" s="489" t="s">
        <v>3655</v>
      </c>
      <c r="C47612" s="489" t="s">
        <v>2570</v>
      </c>
      <c r="D47612" s="489" t="s">
        <v>9552</v>
      </c>
    </row>
    <row r="47613" spans="1:4">
      <c r="A47613" s="489" t="str">
        <f t="shared" si="743"/>
        <v>23A2500313通所型サービス（独自／定率）</v>
      </c>
      <c r="B47613" s="489" t="s">
        <v>3655</v>
      </c>
      <c r="C47613" s="489" t="s">
        <v>2567</v>
      </c>
      <c r="D47613" s="489" t="s">
        <v>9552</v>
      </c>
    </row>
    <row r="47614" spans="1:4">
      <c r="A47614" s="489" t="str">
        <f t="shared" si="743"/>
        <v>23A2500321訪問型サービス（独自）</v>
      </c>
      <c r="B47614" s="489" t="s">
        <v>3656</v>
      </c>
      <c r="C47614" s="489" t="s">
        <v>2571</v>
      </c>
      <c r="D47614" s="489" t="s">
        <v>9551</v>
      </c>
    </row>
    <row r="47615" spans="1:4">
      <c r="A47615" s="489" t="str">
        <f t="shared" si="743"/>
        <v>23A2500339訪問型サービス（独自）</v>
      </c>
      <c r="B47615" s="489" t="s">
        <v>3657</v>
      </c>
      <c r="C47615" s="489" t="s">
        <v>2571</v>
      </c>
      <c r="D47615" s="489" t="s">
        <v>9549</v>
      </c>
    </row>
    <row r="47616" spans="1:4">
      <c r="A47616" s="489" t="str">
        <f t="shared" si="743"/>
        <v>23A2500339訪問型サービス（独自／定率）</v>
      </c>
      <c r="B47616" s="489" t="s">
        <v>3657</v>
      </c>
      <c r="C47616" s="489" t="s">
        <v>2568</v>
      </c>
      <c r="D47616" s="489" t="s">
        <v>9549</v>
      </c>
    </row>
    <row r="47617" spans="1:4">
      <c r="A47617" s="489" t="str">
        <f t="shared" si="743"/>
        <v>23A2500396訪問型サービス（独自）</v>
      </c>
      <c r="B47617" s="489" t="s">
        <v>3658</v>
      </c>
      <c r="C47617" s="489" t="s">
        <v>2571</v>
      </c>
      <c r="D47617" s="489" t="s">
        <v>9547</v>
      </c>
    </row>
    <row r="47618" spans="1:4">
      <c r="A47618" s="489" t="str">
        <f t="shared" ref="A47618:A47681" si="744">B47618&amp;C47618</f>
        <v>23A2500396訪問型サービス（独自／定率）</v>
      </c>
      <c r="B47618" s="489" t="s">
        <v>3658</v>
      </c>
      <c r="C47618" s="489" t="s">
        <v>2568</v>
      </c>
      <c r="D47618" s="489" t="s">
        <v>9547</v>
      </c>
    </row>
    <row r="47619" spans="1:4">
      <c r="A47619" s="489" t="str">
        <f t="shared" si="744"/>
        <v>23A2500453通所型サービス（独自）</v>
      </c>
      <c r="B47619" s="489" t="s">
        <v>3659</v>
      </c>
      <c r="C47619" s="489" t="s">
        <v>2570</v>
      </c>
      <c r="D47619" s="489" t="s">
        <v>13146</v>
      </c>
    </row>
    <row r="47620" spans="1:4">
      <c r="A47620" s="489" t="str">
        <f t="shared" si="744"/>
        <v>23A2500453通所型サービス（独自／定率）</v>
      </c>
      <c r="B47620" s="489" t="s">
        <v>3659</v>
      </c>
      <c r="C47620" s="489" t="s">
        <v>2567</v>
      </c>
      <c r="D47620" s="489" t="s">
        <v>13146</v>
      </c>
    </row>
    <row r="47621" spans="1:4">
      <c r="A47621" s="489" t="str">
        <f t="shared" si="744"/>
        <v>23A2500461訪問型サービス（独自）</v>
      </c>
      <c r="B47621" s="489" t="s">
        <v>3660</v>
      </c>
      <c r="C47621" s="489" t="s">
        <v>2571</v>
      </c>
      <c r="D47621" s="489" t="s">
        <v>9553</v>
      </c>
    </row>
    <row r="47622" spans="1:4">
      <c r="A47622" s="489" t="str">
        <f t="shared" si="744"/>
        <v>23A2500461訪問型サービス（独自／定率）</v>
      </c>
      <c r="B47622" s="489" t="s">
        <v>3660</v>
      </c>
      <c r="C47622" s="489" t="s">
        <v>2568</v>
      </c>
      <c r="D47622" s="489" t="s">
        <v>9553</v>
      </c>
    </row>
    <row r="47623" spans="1:4">
      <c r="A47623" s="489" t="str">
        <f t="shared" si="744"/>
        <v>23A2500503通所型サービス（独自）</v>
      </c>
      <c r="B47623" s="489" t="s">
        <v>3661</v>
      </c>
      <c r="C47623" s="489" t="s">
        <v>2570</v>
      </c>
      <c r="D47623" s="489" t="s">
        <v>13147</v>
      </c>
    </row>
    <row r="47624" spans="1:4">
      <c r="A47624" s="489" t="str">
        <f t="shared" si="744"/>
        <v>23A2500511通所型サービス（独自／定率）</v>
      </c>
      <c r="B47624" s="489" t="s">
        <v>3662</v>
      </c>
      <c r="C47624" s="489" t="s">
        <v>2567</v>
      </c>
      <c r="D47624" s="489" t="s">
        <v>13785</v>
      </c>
    </row>
    <row r="47625" spans="1:4">
      <c r="A47625" s="489" t="str">
        <f t="shared" si="744"/>
        <v>23A2500586訪問型サービス（独自／定率）</v>
      </c>
      <c r="B47625" s="489" t="s">
        <v>3663</v>
      </c>
      <c r="C47625" s="489" t="s">
        <v>2568</v>
      </c>
      <c r="D47625" s="489" t="s">
        <v>13786</v>
      </c>
    </row>
    <row r="47626" spans="1:4">
      <c r="A47626" s="489" t="str">
        <f t="shared" si="744"/>
        <v>23A2500594通所型サービス（独自）</v>
      </c>
      <c r="B47626" s="489" t="s">
        <v>3664</v>
      </c>
      <c r="C47626" s="489" t="s">
        <v>2570</v>
      </c>
      <c r="D47626" s="489" t="s">
        <v>13148</v>
      </c>
    </row>
    <row r="47627" spans="1:4">
      <c r="A47627" s="489" t="str">
        <f t="shared" si="744"/>
        <v>23A2500636訪問型サービス（独自）</v>
      </c>
      <c r="B47627" s="489" t="s">
        <v>3665</v>
      </c>
      <c r="C47627" s="489" t="s">
        <v>2571</v>
      </c>
      <c r="D47627" s="489" t="s">
        <v>9562</v>
      </c>
    </row>
    <row r="47628" spans="1:4">
      <c r="A47628" s="489" t="str">
        <f t="shared" si="744"/>
        <v>23A2500636訪問型サービス（独自／定率）</v>
      </c>
      <c r="B47628" s="489" t="s">
        <v>3665</v>
      </c>
      <c r="C47628" s="489" t="s">
        <v>2568</v>
      </c>
      <c r="D47628" s="489" t="s">
        <v>9562</v>
      </c>
    </row>
    <row r="47629" spans="1:4">
      <c r="A47629" s="489" t="str">
        <f t="shared" si="744"/>
        <v>23A2500651通所型サービス（独自）</v>
      </c>
      <c r="B47629" s="489" t="s">
        <v>3666</v>
      </c>
      <c r="C47629" s="489" t="s">
        <v>2570</v>
      </c>
      <c r="D47629" s="489" t="s">
        <v>13150</v>
      </c>
    </row>
    <row r="47630" spans="1:4">
      <c r="A47630" s="489" t="str">
        <f t="shared" si="744"/>
        <v>23A2500651通所型サービス（独自）</v>
      </c>
      <c r="B47630" s="489" t="s">
        <v>3666</v>
      </c>
      <c r="C47630" s="489" t="s">
        <v>2570</v>
      </c>
      <c r="D47630" s="489" t="s">
        <v>13150</v>
      </c>
    </row>
    <row r="47631" spans="1:4">
      <c r="A47631" s="489" t="str">
        <f t="shared" si="744"/>
        <v>23A2500651通所型サービス（独自／定率）</v>
      </c>
      <c r="B47631" s="489" t="s">
        <v>3666</v>
      </c>
      <c r="C47631" s="489" t="s">
        <v>2567</v>
      </c>
      <c r="D47631" s="489" t="s">
        <v>13150</v>
      </c>
    </row>
    <row r="47632" spans="1:4">
      <c r="A47632" s="489" t="str">
        <f t="shared" si="744"/>
        <v>23A2500669訪問型サービス（独自）</v>
      </c>
      <c r="B47632" s="489" t="s">
        <v>3667</v>
      </c>
      <c r="C47632" s="489" t="s">
        <v>2571</v>
      </c>
      <c r="D47632" s="489" t="s">
        <v>9558</v>
      </c>
    </row>
    <row r="47633" spans="1:4">
      <c r="A47633" s="489" t="str">
        <f t="shared" si="744"/>
        <v>23A2500677通所型サービス（独自）</v>
      </c>
      <c r="B47633" s="489" t="s">
        <v>3668</v>
      </c>
      <c r="C47633" s="489" t="s">
        <v>2570</v>
      </c>
      <c r="D47633" s="489" t="s">
        <v>13151</v>
      </c>
    </row>
    <row r="47634" spans="1:4">
      <c r="A47634" s="489" t="str">
        <f t="shared" si="744"/>
        <v>23A2500677通所型サービス（独自／定率）</v>
      </c>
      <c r="B47634" s="489" t="s">
        <v>3668</v>
      </c>
      <c r="C47634" s="489" t="s">
        <v>2567</v>
      </c>
      <c r="D47634" s="489" t="s">
        <v>13151</v>
      </c>
    </row>
    <row r="47635" spans="1:4">
      <c r="A47635" s="489" t="str">
        <f t="shared" si="744"/>
        <v>23A2500693通所型サービス（独自）</v>
      </c>
      <c r="B47635" s="489" t="s">
        <v>3669</v>
      </c>
      <c r="C47635" s="489" t="s">
        <v>2570</v>
      </c>
      <c r="D47635" s="489" t="s">
        <v>13152</v>
      </c>
    </row>
    <row r="47636" spans="1:4">
      <c r="A47636" s="489" t="str">
        <f t="shared" si="744"/>
        <v>23A2500693通所型サービス（独自／定率）</v>
      </c>
      <c r="B47636" s="489" t="s">
        <v>3669</v>
      </c>
      <c r="C47636" s="489" t="s">
        <v>2567</v>
      </c>
      <c r="D47636" s="489" t="s">
        <v>13152</v>
      </c>
    </row>
    <row r="47637" spans="1:4">
      <c r="A47637" s="489" t="str">
        <f t="shared" si="744"/>
        <v>23A2500719通所型サービス（独自）</v>
      </c>
      <c r="B47637" s="489" t="s">
        <v>3670</v>
      </c>
      <c r="C47637" s="489" t="s">
        <v>2570</v>
      </c>
      <c r="D47637" s="489" t="s">
        <v>13787</v>
      </c>
    </row>
    <row r="47638" spans="1:4">
      <c r="A47638" s="489" t="str">
        <f t="shared" si="744"/>
        <v>23A2500735通所型サービス（独自）</v>
      </c>
      <c r="B47638" s="489" t="s">
        <v>3671</v>
      </c>
      <c r="C47638" s="489" t="s">
        <v>2570</v>
      </c>
      <c r="D47638" s="489" t="s">
        <v>9574</v>
      </c>
    </row>
    <row r="47639" spans="1:4">
      <c r="A47639" s="489" t="str">
        <f t="shared" si="744"/>
        <v>23A2500743通所型サービス（独自）</v>
      </c>
      <c r="B47639" s="489" t="s">
        <v>3672</v>
      </c>
      <c r="C47639" s="489" t="s">
        <v>2570</v>
      </c>
      <c r="D47639" s="489" t="s">
        <v>13156</v>
      </c>
    </row>
    <row r="47640" spans="1:4">
      <c r="A47640" s="489" t="str">
        <f t="shared" si="744"/>
        <v>23A2500743通所型サービス（独自／定率）</v>
      </c>
      <c r="B47640" s="489" t="s">
        <v>3672</v>
      </c>
      <c r="C47640" s="489" t="s">
        <v>2567</v>
      </c>
      <c r="D47640" s="489" t="s">
        <v>13156</v>
      </c>
    </row>
    <row r="47641" spans="1:4">
      <c r="A47641" s="489" t="str">
        <f t="shared" si="744"/>
        <v>23A2500750通所型サービス（独自）</v>
      </c>
      <c r="B47641" s="489" t="s">
        <v>3673</v>
      </c>
      <c r="C47641" s="489" t="s">
        <v>2570</v>
      </c>
      <c r="D47641" s="489" t="s">
        <v>13157</v>
      </c>
    </row>
    <row r="47642" spans="1:4">
      <c r="A47642" s="489" t="str">
        <f t="shared" si="744"/>
        <v>23A2500750通所型サービス（独自／定率）</v>
      </c>
      <c r="B47642" s="489" t="s">
        <v>3673</v>
      </c>
      <c r="C47642" s="489" t="s">
        <v>2567</v>
      </c>
      <c r="D47642" s="489" t="s">
        <v>13157</v>
      </c>
    </row>
    <row r="47643" spans="1:4">
      <c r="A47643" s="489" t="str">
        <f t="shared" si="744"/>
        <v>23A2500800通所型サービス（独自）</v>
      </c>
      <c r="B47643" s="489" t="s">
        <v>3674</v>
      </c>
      <c r="C47643" s="489" t="s">
        <v>2570</v>
      </c>
      <c r="D47643" s="489" t="s">
        <v>13160</v>
      </c>
    </row>
    <row r="47644" spans="1:4">
      <c r="A47644" s="489" t="str">
        <f t="shared" si="744"/>
        <v>23A2500800通所型サービス（独自／定率）</v>
      </c>
      <c r="B47644" s="489" t="s">
        <v>3674</v>
      </c>
      <c r="C47644" s="489" t="s">
        <v>2567</v>
      </c>
      <c r="D47644" s="489" t="s">
        <v>13160</v>
      </c>
    </row>
    <row r="47645" spans="1:4">
      <c r="A47645" s="489" t="str">
        <f t="shared" si="744"/>
        <v>23A2500818通所型サービス（独自）</v>
      </c>
      <c r="B47645" s="489" t="s">
        <v>3675</v>
      </c>
      <c r="C47645" s="489" t="s">
        <v>2570</v>
      </c>
      <c r="D47645" s="489" t="s">
        <v>9582</v>
      </c>
    </row>
    <row r="47646" spans="1:4">
      <c r="A47646" s="489" t="str">
        <f t="shared" si="744"/>
        <v>23A2500818通所型サービス（独自／定率）</v>
      </c>
      <c r="B47646" s="489" t="s">
        <v>3675</v>
      </c>
      <c r="C47646" s="489" t="s">
        <v>2567</v>
      </c>
      <c r="D47646" s="489" t="s">
        <v>9582</v>
      </c>
    </row>
    <row r="47647" spans="1:4">
      <c r="A47647" s="489" t="str">
        <f t="shared" si="744"/>
        <v>23A2500826訪問型サービス（独自）</v>
      </c>
      <c r="B47647" s="489" t="s">
        <v>3676</v>
      </c>
      <c r="C47647" s="489" t="s">
        <v>2571</v>
      </c>
      <c r="D47647" s="489" t="s">
        <v>9581</v>
      </c>
    </row>
    <row r="47648" spans="1:4">
      <c r="A47648" s="489" t="str">
        <f t="shared" si="744"/>
        <v>23A2500834通所型サービス（独自／定率）</v>
      </c>
      <c r="B47648" s="489" t="s">
        <v>3677</v>
      </c>
      <c r="C47648" s="489" t="s">
        <v>2567</v>
      </c>
      <c r="D47648" s="489" t="s">
        <v>13788</v>
      </c>
    </row>
    <row r="47649" spans="1:4">
      <c r="A47649" s="489" t="str">
        <f t="shared" si="744"/>
        <v>23A2500859訪問型サービス（独自）</v>
      </c>
      <c r="B47649" s="489" t="s">
        <v>3678</v>
      </c>
      <c r="C47649" s="489" t="s">
        <v>2571</v>
      </c>
      <c r="D47649" s="489" t="s">
        <v>9589</v>
      </c>
    </row>
    <row r="47650" spans="1:4">
      <c r="A47650" s="489" t="str">
        <f t="shared" si="744"/>
        <v>23A2500867通所型サービス（独自）</v>
      </c>
      <c r="B47650" s="489" t="s">
        <v>3679</v>
      </c>
      <c r="C47650" s="489" t="s">
        <v>2570</v>
      </c>
      <c r="D47650" s="489" t="s">
        <v>13163</v>
      </c>
    </row>
    <row r="47651" spans="1:4">
      <c r="A47651" s="489" t="str">
        <f t="shared" si="744"/>
        <v>23A2500867通所型サービス（独自／定率）</v>
      </c>
      <c r="B47651" s="489" t="s">
        <v>3679</v>
      </c>
      <c r="C47651" s="489" t="s">
        <v>2567</v>
      </c>
      <c r="D47651" s="489" t="s">
        <v>13163</v>
      </c>
    </row>
    <row r="47652" spans="1:4">
      <c r="A47652" s="489" t="str">
        <f t="shared" si="744"/>
        <v>23A2500875訪問型サービス（独自）</v>
      </c>
      <c r="B47652" s="489" t="s">
        <v>3680</v>
      </c>
      <c r="C47652" s="489" t="s">
        <v>2571</v>
      </c>
      <c r="D47652" s="489" t="s">
        <v>9598</v>
      </c>
    </row>
    <row r="47653" spans="1:4">
      <c r="A47653" s="489" t="str">
        <f t="shared" si="744"/>
        <v>23A2500875訪問型サービス（独自／定率）</v>
      </c>
      <c r="B47653" s="489" t="s">
        <v>3680</v>
      </c>
      <c r="C47653" s="489" t="s">
        <v>2568</v>
      </c>
      <c r="D47653" s="489" t="s">
        <v>9598</v>
      </c>
    </row>
    <row r="47654" spans="1:4">
      <c r="A47654" s="489" t="str">
        <f t="shared" si="744"/>
        <v>23A2500891通所型サービス（独自）</v>
      </c>
      <c r="B47654" s="489" t="s">
        <v>3681</v>
      </c>
      <c r="C47654" s="489" t="s">
        <v>2570</v>
      </c>
      <c r="D47654" s="489" t="s">
        <v>9602</v>
      </c>
    </row>
    <row r="47655" spans="1:4">
      <c r="A47655" s="489" t="str">
        <f t="shared" si="744"/>
        <v>23A2500891通所型サービス（独自／定率）</v>
      </c>
      <c r="B47655" s="489" t="s">
        <v>3681</v>
      </c>
      <c r="C47655" s="489" t="s">
        <v>2567</v>
      </c>
      <c r="D47655" s="489" t="s">
        <v>9602</v>
      </c>
    </row>
    <row r="47656" spans="1:4">
      <c r="A47656" s="489" t="str">
        <f t="shared" si="744"/>
        <v>23A2500909通所型サービス（独自）</v>
      </c>
      <c r="B47656" s="489" t="s">
        <v>3682</v>
      </c>
      <c r="C47656" s="489" t="s">
        <v>2570</v>
      </c>
      <c r="D47656" s="489" t="s">
        <v>9606</v>
      </c>
    </row>
    <row r="47657" spans="1:4">
      <c r="A47657" s="489" t="str">
        <f t="shared" si="744"/>
        <v>23A2500917通所型サービス（独自）</v>
      </c>
      <c r="B47657" s="489" t="s">
        <v>3913</v>
      </c>
      <c r="C47657" s="489" t="s">
        <v>2570</v>
      </c>
      <c r="D47657" s="489" t="s">
        <v>13789</v>
      </c>
    </row>
    <row r="47658" spans="1:4">
      <c r="A47658" s="489" t="str">
        <f t="shared" si="744"/>
        <v>23A2500917通所型サービス（独自／定率）</v>
      </c>
      <c r="B47658" s="489" t="s">
        <v>3913</v>
      </c>
      <c r="C47658" s="489" t="s">
        <v>2567</v>
      </c>
      <c r="D47658" s="489" t="s">
        <v>13789</v>
      </c>
    </row>
    <row r="47659" spans="1:4">
      <c r="A47659" s="489" t="str">
        <f t="shared" si="744"/>
        <v>23A2600022訪問型サービス（独自／定率）</v>
      </c>
      <c r="B47659" s="489" t="s">
        <v>3683</v>
      </c>
      <c r="C47659" s="489" t="s">
        <v>2568</v>
      </c>
      <c r="D47659" s="489" t="s">
        <v>13790</v>
      </c>
    </row>
    <row r="47660" spans="1:4">
      <c r="A47660" s="489" t="str">
        <f t="shared" si="744"/>
        <v>23A2600030訪問型サービス（独自）</v>
      </c>
      <c r="B47660" s="489" t="s">
        <v>3684</v>
      </c>
      <c r="C47660" s="489" t="s">
        <v>2571</v>
      </c>
      <c r="D47660" s="489" t="s">
        <v>9647</v>
      </c>
    </row>
    <row r="47661" spans="1:4">
      <c r="A47661" s="489" t="str">
        <f t="shared" si="744"/>
        <v>23A2600030訪問型サービス（独自／定率）</v>
      </c>
      <c r="B47661" s="489" t="s">
        <v>3684</v>
      </c>
      <c r="C47661" s="489" t="s">
        <v>2568</v>
      </c>
      <c r="D47661" s="489" t="s">
        <v>9647</v>
      </c>
    </row>
    <row r="47662" spans="1:4">
      <c r="A47662" s="489" t="str">
        <f t="shared" si="744"/>
        <v>23A2800036通所型サービス（独自）</v>
      </c>
      <c r="B47662" s="489" t="s">
        <v>3685</v>
      </c>
      <c r="C47662" s="489" t="s">
        <v>2570</v>
      </c>
      <c r="D47662" s="489" t="s">
        <v>13223</v>
      </c>
    </row>
    <row r="47663" spans="1:4">
      <c r="A47663" s="489" t="str">
        <f t="shared" si="744"/>
        <v>23A2800044通所型サービス（独自）</v>
      </c>
      <c r="B47663" s="489" t="s">
        <v>3686</v>
      </c>
      <c r="C47663" s="489" t="s">
        <v>2570</v>
      </c>
      <c r="D47663" s="489" t="s">
        <v>11092</v>
      </c>
    </row>
    <row r="47664" spans="1:4">
      <c r="A47664" s="489" t="str">
        <f t="shared" si="744"/>
        <v>23A2800044通所型サービス（独自）</v>
      </c>
      <c r="B47664" s="489" t="s">
        <v>3686</v>
      </c>
      <c r="C47664" s="489" t="s">
        <v>2570</v>
      </c>
      <c r="D47664" s="489" t="s">
        <v>11092</v>
      </c>
    </row>
    <row r="47665" spans="1:4">
      <c r="A47665" s="489" t="str">
        <f t="shared" si="744"/>
        <v>23A2800051通所型サービス（独自）</v>
      </c>
      <c r="B47665" s="489" t="s">
        <v>3687</v>
      </c>
      <c r="C47665" s="489" t="s">
        <v>2570</v>
      </c>
      <c r="D47665" s="489" t="s">
        <v>13224</v>
      </c>
    </row>
    <row r="47666" spans="1:4">
      <c r="A47666" s="489" t="str">
        <f t="shared" si="744"/>
        <v>23A2800051通所型サービス（独自）</v>
      </c>
      <c r="B47666" s="489" t="s">
        <v>3687</v>
      </c>
      <c r="C47666" s="489" t="s">
        <v>2570</v>
      </c>
      <c r="D47666" s="489" t="s">
        <v>13224</v>
      </c>
    </row>
    <row r="47667" spans="1:4">
      <c r="A47667" s="489" t="str">
        <f t="shared" si="744"/>
        <v>23A2800069通所型サービス（独自）</v>
      </c>
      <c r="B47667" s="489" t="s">
        <v>3688</v>
      </c>
      <c r="C47667" s="489" t="s">
        <v>2570</v>
      </c>
      <c r="D47667" s="489" t="s">
        <v>13791</v>
      </c>
    </row>
    <row r="47668" spans="1:4">
      <c r="A47668" s="489" t="str">
        <f t="shared" si="744"/>
        <v>23A2800077通所型サービス（独自）</v>
      </c>
      <c r="B47668" s="489" t="s">
        <v>3689</v>
      </c>
      <c r="C47668" s="489" t="s">
        <v>2570</v>
      </c>
      <c r="D47668" s="489" t="s">
        <v>9898</v>
      </c>
    </row>
    <row r="47669" spans="1:4">
      <c r="A47669" s="489" t="str">
        <f t="shared" si="744"/>
        <v>23A2800077通所型サービス（独自）</v>
      </c>
      <c r="B47669" s="489" t="s">
        <v>3689</v>
      </c>
      <c r="C47669" s="489" t="s">
        <v>2570</v>
      </c>
      <c r="D47669" s="489" t="s">
        <v>9898</v>
      </c>
    </row>
    <row r="47670" spans="1:4">
      <c r="A47670" s="489" t="str">
        <f t="shared" si="744"/>
        <v>23A2800085訪問型サービス（独自）</v>
      </c>
      <c r="B47670" s="489" t="s">
        <v>3690</v>
      </c>
      <c r="C47670" s="489" t="s">
        <v>2571</v>
      </c>
      <c r="D47670" s="489" t="s">
        <v>9897</v>
      </c>
    </row>
    <row r="47671" spans="1:4">
      <c r="A47671" s="489" t="str">
        <f t="shared" si="744"/>
        <v>23A2800093通所型サービス（独自）</v>
      </c>
      <c r="B47671" s="489" t="s">
        <v>3691</v>
      </c>
      <c r="C47671" s="489" t="s">
        <v>2570</v>
      </c>
      <c r="D47671" s="489" t="s">
        <v>9878</v>
      </c>
    </row>
    <row r="47672" spans="1:4">
      <c r="A47672" s="489" t="str">
        <f t="shared" si="744"/>
        <v>23A3000024通所型サービス（独自／定率）</v>
      </c>
      <c r="B47672" s="489" t="s">
        <v>3692</v>
      </c>
      <c r="C47672" s="489" t="s">
        <v>2567</v>
      </c>
      <c r="D47672" s="489" t="s">
        <v>13792</v>
      </c>
    </row>
    <row r="47673" spans="1:4">
      <c r="A47673" s="489" t="str">
        <f t="shared" si="744"/>
        <v>23A3000032通所型サービス（独自／定率）</v>
      </c>
      <c r="B47673" s="489" t="s">
        <v>3693</v>
      </c>
      <c r="C47673" s="489" t="s">
        <v>2567</v>
      </c>
      <c r="D47673" s="489" t="s">
        <v>13793</v>
      </c>
    </row>
    <row r="47674" spans="1:4">
      <c r="A47674" s="489" t="str">
        <f t="shared" si="744"/>
        <v>23A3000040通所型サービス（独自／定率）</v>
      </c>
      <c r="B47674" s="489" t="s">
        <v>3694</v>
      </c>
      <c r="C47674" s="489" t="s">
        <v>2567</v>
      </c>
      <c r="D47674" s="489" t="s">
        <v>13794</v>
      </c>
    </row>
    <row r="47675" spans="1:4">
      <c r="A47675" s="489" t="str">
        <f t="shared" si="744"/>
        <v>23A3000057通所型サービス（独自／定率）</v>
      </c>
      <c r="B47675" s="489" t="s">
        <v>3695</v>
      </c>
      <c r="C47675" s="489" t="s">
        <v>2567</v>
      </c>
      <c r="D47675" s="489" t="s">
        <v>13795</v>
      </c>
    </row>
    <row r="47676" spans="1:4">
      <c r="A47676" s="489" t="str">
        <f t="shared" si="744"/>
        <v>23A3000065通所型サービス（独自／定率）</v>
      </c>
      <c r="B47676" s="489" t="s">
        <v>3696</v>
      </c>
      <c r="C47676" s="489" t="s">
        <v>2567</v>
      </c>
      <c r="D47676" s="489" t="s">
        <v>13796</v>
      </c>
    </row>
    <row r="47677" spans="1:4">
      <c r="A47677" s="489" t="str">
        <f t="shared" si="744"/>
        <v>23A3000081訪問型サービス（独自／定率）</v>
      </c>
      <c r="B47677" s="489" t="s">
        <v>3697</v>
      </c>
      <c r="C47677" s="489" t="s">
        <v>2568</v>
      </c>
      <c r="D47677" s="489" t="s">
        <v>13797</v>
      </c>
    </row>
    <row r="47678" spans="1:4">
      <c r="A47678" s="489" t="str">
        <f t="shared" si="744"/>
        <v>23A3000099通所型サービス（独自／定率）</v>
      </c>
      <c r="B47678" s="489" t="s">
        <v>3698</v>
      </c>
      <c r="C47678" s="489" t="s">
        <v>2567</v>
      </c>
      <c r="D47678" s="489" t="s">
        <v>13798</v>
      </c>
    </row>
    <row r="47679" spans="1:4">
      <c r="A47679" s="489" t="str">
        <f t="shared" si="744"/>
        <v>23A3000107通所型サービス（独自／定率）</v>
      </c>
      <c r="B47679" s="489" t="s">
        <v>3699</v>
      </c>
      <c r="C47679" s="489" t="s">
        <v>2567</v>
      </c>
      <c r="D47679" s="489" t="s">
        <v>13799</v>
      </c>
    </row>
    <row r="47680" spans="1:4">
      <c r="A47680" s="489" t="str">
        <f t="shared" si="744"/>
        <v>23A3000115通所型サービス（独自／定率）</v>
      </c>
      <c r="B47680" s="489" t="s">
        <v>3700</v>
      </c>
      <c r="C47680" s="489" t="s">
        <v>2567</v>
      </c>
      <c r="D47680" s="489" t="s">
        <v>13800</v>
      </c>
    </row>
    <row r="47681" spans="1:4">
      <c r="A47681" s="489" t="str">
        <f t="shared" si="744"/>
        <v>23A3000123通所型サービス（独自／定率）</v>
      </c>
      <c r="B47681" s="489" t="s">
        <v>3701</v>
      </c>
      <c r="C47681" s="489" t="s">
        <v>2567</v>
      </c>
      <c r="D47681" s="489" t="s">
        <v>13801</v>
      </c>
    </row>
    <row r="47682" spans="1:4">
      <c r="A47682" s="489" t="str">
        <f t="shared" ref="A47682:A47745" si="745">B47682&amp;C47682</f>
        <v>23A3000156通所型サービス（独自／定率）</v>
      </c>
      <c r="B47682" s="489" t="s">
        <v>3702</v>
      </c>
      <c r="C47682" s="489" t="s">
        <v>2567</v>
      </c>
      <c r="D47682" s="489" t="s">
        <v>13273</v>
      </c>
    </row>
    <row r="47683" spans="1:4">
      <c r="A47683" s="489" t="str">
        <f t="shared" si="745"/>
        <v>23A3000164通所型サービス（独自／定率）</v>
      </c>
      <c r="B47683" s="489" t="s">
        <v>3703</v>
      </c>
      <c r="C47683" s="489" t="s">
        <v>2567</v>
      </c>
      <c r="D47683" s="489" t="s">
        <v>13802</v>
      </c>
    </row>
    <row r="47684" spans="1:4">
      <c r="A47684" s="489" t="str">
        <f t="shared" si="745"/>
        <v>23A3000180通所型サービス（独自／定率）</v>
      </c>
      <c r="B47684" s="489" t="s">
        <v>3704</v>
      </c>
      <c r="C47684" s="489" t="s">
        <v>2567</v>
      </c>
      <c r="D47684" s="489" t="s">
        <v>13803</v>
      </c>
    </row>
    <row r="47685" spans="1:4">
      <c r="A47685" s="489" t="str">
        <f t="shared" si="745"/>
        <v>23A3000198通所型サービス（独自／定率）</v>
      </c>
      <c r="B47685" s="489" t="s">
        <v>3705</v>
      </c>
      <c r="C47685" s="489" t="s">
        <v>2567</v>
      </c>
      <c r="D47685" s="489" t="s">
        <v>13804</v>
      </c>
    </row>
    <row r="47686" spans="1:4">
      <c r="A47686" s="489" t="str">
        <f t="shared" si="745"/>
        <v>23A3000214通所型サービス（独自／定率）</v>
      </c>
      <c r="B47686" s="489" t="s">
        <v>3706</v>
      </c>
      <c r="C47686" s="489" t="s">
        <v>2567</v>
      </c>
      <c r="D47686" s="489" t="s">
        <v>13805</v>
      </c>
    </row>
    <row r="47687" spans="1:4">
      <c r="A47687" s="489" t="str">
        <f t="shared" si="745"/>
        <v>23A3000263通所型サービス（独自）</v>
      </c>
      <c r="B47687" s="489" t="s">
        <v>3707</v>
      </c>
      <c r="C47687" s="489" t="s">
        <v>2570</v>
      </c>
      <c r="D47687" s="489" t="s">
        <v>13806</v>
      </c>
    </row>
    <row r="47688" spans="1:4">
      <c r="A47688" s="489" t="str">
        <f t="shared" si="745"/>
        <v>23A3000271通所型サービス（独自）</v>
      </c>
      <c r="B47688" s="489" t="s">
        <v>3708</v>
      </c>
      <c r="C47688" s="489" t="s">
        <v>2570</v>
      </c>
      <c r="D47688" s="489" t="s">
        <v>13807</v>
      </c>
    </row>
    <row r="47689" spans="1:4">
      <c r="A47689" s="489" t="str">
        <f t="shared" si="745"/>
        <v>23A3100014訪問型サービス（独自／定率）</v>
      </c>
      <c r="B47689" s="489" t="s">
        <v>3709</v>
      </c>
      <c r="C47689" s="489" t="s">
        <v>2568</v>
      </c>
      <c r="D47689" s="489" t="s">
        <v>13808</v>
      </c>
    </row>
    <row r="47690" spans="1:4">
      <c r="A47690" s="489" t="str">
        <f t="shared" si="745"/>
        <v>23A3100030通所型サービス（独自／定率）</v>
      </c>
      <c r="B47690" s="489" t="s">
        <v>3710</v>
      </c>
      <c r="C47690" s="489" t="s">
        <v>2567</v>
      </c>
      <c r="D47690" s="489" t="s">
        <v>13809</v>
      </c>
    </row>
    <row r="47691" spans="1:4">
      <c r="A47691" s="489" t="str">
        <f t="shared" si="745"/>
        <v>23A3100063通所型サービス（独自）</v>
      </c>
      <c r="B47691" s="489" t="s">
        <v>3711</v>
      </c>
      <c r="C47691" s="489" t="s">
        <v>2570</v>
      </c>
      <c r="D47691" s="489" t="s">
        <v>10318</v>
      </c>
    </row>
    <row r="47692" spans="1:4">
      <c r="A47692" s="489" t="str">
        <f t="shared" si="745"/>
        <v>23A3100071訪問型サービス（独自）</v>
      </c>
      <c r="B47692" s="489" t="s">
        <v>3712</v>
      </c>
      <c r="C47692" s="489" t="s">
        <v>2571</v>
      </c>
      <c r="D47692" s="489" t="s">
        <v>10363</v>
      </c>
    </row>
    <row r="47693" spans="1:4">
      <c r="A47693" s="489" t="str">
        <f t="shared" si="745"/>
        <v>23A3100089訪問型サービス（独自）</v>
      </c>
      <c r="B47693" s="489" t="s">
        <v>3713</v>
      </c>
      <c r="C47693" s="489" t="s">
        <v>2571</v>
      </c>
      <c r="D47693" s="489" t="s">
        <v>10364</v>
      </c>
    </row>
    <row r="47694" spans="1:4">
      <c r="A47694" s="489" t="str">
        <f t="shared" si="745"/>
        <v>23A3100089訪問型サービス（独自／定率）</v>
      </c>
      <c r="B47694" s="489" t="s">
        <v>3713</v>
      </c>
      <c r="C47694" s="489" t="s">
        <v>2568</v>
      </c>
      <c r="D47694" s="489" t="s">
        <v>10364</v>
      </c>
    </row>
    <row r="47695" spans="1:4">
      <c r="A47695" s="489" t="str">
        <f t="shared" si="745"/>
        <v>23A3100105訪問型サービス（独自）</v>
      </c>
      <c r="B47695" s="489" t="s">
        <v>3714</v>
      </c>
      <c r="C47695" s="489" t="s">
        <v>2571</v>
      </c>
      <c r="D47695" s="489" t="s">
        <v>13810</v>
      </c>
    </row>
    <row r="47696" spans="1:4">
      <c r="A47696" s="489" t="str">
        <f t="shared" si="745"/>
        <v>23A3100105訪問型サービス（独自／定率）</v>
      </c>
      <c r="B47696" s="489" t="s">
        <v>3714</v>
      </c>
      <c r="C47696" s="489" t="s">
        <v>2568</v>
      </c>
      <c r="D47696" s="489" t="s">
        <v>13810</v>
      </c>
    </row>
    <row r="47697" spans="1:4">
      <c r="A47697" s="489" t="str">
        <f t="shared" si="745"/>
        <v>23A3100121訪問型サービス（独自）</v>
      </c>
      <c r="B47697" s="489" t="s">
        <v>3715</v>
      </c>
      <c r="C47697" s="489" t="s">
        <v>2571</v>
      </c>
      <c r="D47697" s="489" t="s">
        <v>10375</v>
      </c>
    </row>
    <row r="47698" spans="1:4">
      <c r="A47698" s="489" t="str">
        <f t="shared" si="745"/>
        <v>23A3100139通所型サービス（独自）</v>
      </c>
      <c r="B47698" s="489" t="s">
        <v>3716</v>
      </c>
      <c r="C47698" s="489" t="s">
        <v>2570</v>
      </c>
      <c r="D47698" s="489" t="s">
        <v>10376</v>
      </c>
    </row>
    <row r="47699" spans="1:4">
      <c r="A47699" s="489" t="str">
        <f t="shared" si="745"/>
        <v>23A3100147通所型サービス（独自）</v>
      </c>
      <c r="B47699" s="489" t="s">
        <v>3717</v>
      </c>
      <c r="C47699" s="489" t="s">
        <v>2570</v>
      </c>
      <c r="D47699" s="489" t="s">
        <v>13811</v>
      </c>
    </row>
    <row r="47700" spans="1:4">
      <c r="A47700" s="489" t="str">
        <f t="shared" si="745"/>
        <v>23A3100154通所型サービス（独自）</v>
      </c>
      <c r="B47700" s="489" t="s">
        <v>3718</v>
      </c>
      <c r="C47700" s="489" t="s">
        <v>2570</v>
      </c>
      <c r="D47700" s="489" t="s">
        <v>10324</v>
      </c>
    </row>
    <row r="47701" spans="1:4">
      <c r="A47701" s="489" t="str">
        <f t="shared" si="745"/>
        <v>23A3200012通所型サービス（独自／定率）</v>
      </c>
      <c r="B47701" s="489" t="s">
        <v>3719</v>
      </c>
      <c r="C47701" s="489" t="s">
        <v>2567</v>
      </c>
      <c r="D47701" s="489" t="s">
        <v>13353</v>
      </c>
    </row>
    <row r="47702" spans="1:4">
      <c r="A47702" s="489" t="str">
        <f t="shared" si="745"/>
        <v>23A3200012通所型サービス（独自／定率）</v>
      </c>
      <c r="B47702" s="489" t="s">
        <v>3719</v>
      </c>
      <c r="C47702" s="489" t="s">
        <v>2567</v>
      </c>
      <c r="D47702" s="489" t="s">
        <v>13353</v>
      </c>
    </row>
    <row r="47703" spans="1:4">
      <c r="A47703" s="489" t="str">
        <f t="shared" si="745"/>
        <v>23A3200020通所型サービス（独自／定率）</v>
      </c>
      <c r="B47703" s="489" t="s">
        <v>3720</v>
      </c>
      <c r="C47703" s="489" t="s">
        <v>2567</v>
      </c>
      <c r="D47703" s="489" t="s">
        <v>13812</v>
      </c>
    </row>
    <row r="47704" spans="1:4">
      <c r="A47704" s="489" t="str">
        <f t="shared" si="745"/>
        <v>23A3200061通所型サービス（独自／定額）</v>
      </c>
      <c r="B47704" s="489" t="s">
        <v>3721</v>
      </c>
      <c r="C47704" s="489" t="s">
        <v>2569</v>
      </c>
      <c r="D47704" s="489" t="s">
        <v>13813</v>
      </c>
    </row>
    <row r="47705" spans="1:4">
      <c r="A47705" s="489" t="str">
        <f t="shared" si="745"/>
        <v>23A3200079通所型サービス（独自／定額）</v>
      </c>
      <c r="B47705" s="489" t="s">
        <v>3722</v>
      </c>
      <c r="C47705" s="489" t="s">
        <v>2569</v>
      </c>
      <c r="D47705" s="489" t="s">
        <v>13814</v>
      </c>
    </row>
    <row r="47706" spans="1:4">
      <c r="A47706" s="489" t="str">
        <f t="shared" si="745"/>
        <v>23A3200087通所型サービス（独自／定額）</v>
      </c>
      <c r="B47706" s="489" t="s">
        <v>3723</v>
      </c>
      <c r="C47706" s="489" t="s">
        <v>2569</v>
      </c>
      <c r="D47706" s="489" t="s">
        <v>13815</v>
      </c>
    </row>
    <row r="47707" spans="1:4">
      <c r="A47707" s="489" t="str">
        <f t="shared" si="745"/>
        <v>23A3200095通所型サービス（独自／定額）</v>
      </c>
      <c r="B47707" s="489" t="s">
        <v>3724</v>
      </c>
      <c r="C47707" s="489" t="s">
        <v>2569</v>
      </c>
      <c r="D47707" s="489" t="s">
        <v>13816</v>
      </c>
    </row>
    <row r="47708" spans="1:4">
      <c r="A47708" s="489" t="str">
        <f t="shared" si="745"/>
        <v>23A3200103通所型サービス（独自／定額）</v>
      </c>
      <c r="B47708" s="489" t="s">
        <v>3725</v>
      </c>
      <c r="C47708" s="489" t="s">
        <v>2569</v>
      </c>
      <c r="D47708" s="489" t="s">
        <v>13817</v>
      </c>
    </row>
    <row r="47709" spans="1:4">
      <c r="A47709" s="489" t="str">
        <f t="shared" si="745"/>
        <v>23A3200111通所型サービス（独自／定率）</v>
      </c>
      <c r="B47709" s="489" t="s">
        <v>3726</v>
      </c>
      <c r="C47709" s="489" t="s">
        <v>2567</v>
      </c>
      <c r="D47709" s="489" t="s">
        <v>13818</v>
      </c>
    </row>
    <row r="47710" spans="1:4">
      <c r="A47710" s="489" t="str">
        <f t="shared" si="745"/>
        <v>23A3200129通所型サービス（独自／定率）</v>
      </c>
      <c r="B47710" s="489" t="s">
        <v>3727</v>
      </c>
      <c r="C47710" s="489" t="s">
        <v>2567</v>
      </c>
      <c r="D47710" s="489" t="s">
        <v>13819</v>
      </c>
    </row>
    <row r="47711" spans="1:4">
      <c r="A47711" s="489" t="str">
        <f t="shared" si="745"/>
        <v>23A3200137通所型サービス（独自／定率）</v>
      </c>
      <c r="B47711" s="489" t="s">
        <v>3728</v>
      </c>
      <c r="C47711" s="489" t="s">
        <v>2567</v>
      </c>
      <c r="D47711" s="489" t="s">
        <v>10463</v>
      </c>
    </row>
    <row r="47712" spans="1:4">
      <c r="A47712" s="489" t="str">
        <f t="shared" si="745"/>
        <v>23A3300028通所型サービス（独自／定率）</v>
      </c>
      <c r="B47712" s="489" t="s">
        <v>3729</v>
      </c>
      <c r="C47712" s="489" t="s">
        <v>2567</v>
      </c>
      <c r="D47712" s="489" t="s">
        <v>13820</v>
      </c>
    </row>
    <row r="47713" spans="1:4">
      <c r="A47713" s="489" t="str">
        <f t="shared" si="745"/>
        <v>23A3300028通所型サービス（独自／定率）</v>
      </c>
      <c r="B47713" s="489" t="s">
        <v>3729</v>
      </c>
      <c r="C47713" s="489" t="s">
        <v>2567</v>
      </c>
      <c r="D47713" s="489" t="s">
        <v>13820</v>
      </c>
    </row>
    <row r="47714" spans="1:4">
      <c r="A47714" s="489" t="str">
        <f t="shared" si="745"/>
        <v>23A3400026通所型サービス（独自／定率）</v>
      </c>
      <c r="B47714" s="489" t="s">
        <v>3730</v>
      </c>
      <c r="C47714" s="489" t="s">
        <v>2567</v>
      </c>
      <c r="D47714" s="489" t="s">
        <v>13821</v>
      </c>
    </row>
    <row r="47715" spans="1:4">
      <c r="A47715" s="489" t="str">
        <f t="shared" si="745"/>
        <v>23A3400034通所型サービス（独自／定率）</v>
      </c>
      <c r="B47715" s="489" t="s">
        <v>3731</v>
      </c>
      <c r="C47715" s="489" t="s">
        <v>2567</v>
      </c>
      <c r="D47715" s="489" t="s">
        <v>13822</v>
      </c>
    </row>
    <row r="47716" spans="1:4">
      <c r="A47716" s="489" t="str">
        <f t="shared" si="745"/>
        <v>23A3400075通所型サービス（独自／定率）</v>
      </c>
      <c r="B47716" s="489" t="s">
        <v>3732</v>
      </c>
      <c r="C47716" s="489" t="s">
        <v>2567</v>
      </c>
      <c r="D47716" s="489" t="s">
        <v>13823</v>
      </c>
    </row>
    <row r="47717" spans="1:4">
      <c r="A47717" s="489" t="str">
        <f t="shared" si="745"/>
        <v>23A3500031通所型サービス（独自／定率）</v>
      </c>
      <c r="B47717" s="489" t="s">
        <v>3733</v>
      </c>
      <c r="C47717" s="489" t="s">
        <v>2567</v>
      </c>
      <c r="D47717" s="489" t="s">
        <v>13824</v>
      </c>
    </row>
    <row r="47718" spans="1:4">
      <c r="A47718" s="489" t="str">
        <f t="shared" si="745"/>
        <v>23A3600021訪問型サービス（独自）</v>
      </c>
      <c r="B47718" s="489" t="s">
        <v>3734</v>
      </c>
      <c r="C47718" s="489" t="s">
        <v>2571</v>
      </c>
      <c r="D47718" s="489" t="s">
        <v>13825</v>
      </c>
    </row>
    <row r="47719" spans="1:4">
      <c r="A47719" s="489" t="str">
        <f t="shared" si="745"/>
        <v>23A3600039通所型サービス（独自／定率）</v>
      </c>
      <c r="B47719" s="489" t="s">
        <v>3735</v>
      </c>
      <c r="C47719" s="489" t="s">
        <v>2567</v>
      </c>
      <c r="D47719" s="489" t="s">
        <v>13826</v>
      </c>
    </row>
    <row r="47720" spans="1:4">
      <c r="A47720" s="489" t="str">
        <f t="shared" si="745"/>
        <v>23A3800027訪問型サービス（独自／定率）</v>
      </c>
      <c r="B47720" s="489" t="s">
        <v>3736</v>
      </c>
      <c r="C47720" s="489" t="s">
        <v>2568</v>
      </c>
      <c r="D47720" s="489" t="s">
        <v>10745</v>
      </c>
    </row>
    <row r="47721" spans="1:4">
      <c r="A47721" s="489" t="str">
        <f t="shared" si="745"/>
        <v>23A3800035通所型サービス（独自／定率）</v>
      </c>
      <c r="B47721" s="489" t="s">
        <v>3737</v>
      </c>
      <c r="C47721" s="489" t="s">
        <v>2567</v>
      </c>
      <c r="D47721" s="489" t="s">
        <v>10746</v>
      </c>
    </row>
    <row r="47722" spans="1:4">
      <c r="A47722" s="489" t="str">
        <f t="shared" si="745"/>
        <v>23A3800050訪問型サービス（独自）</v>
      </c>
      <c r="B47722" s="489" t="s">
        <v>3738</v>
      </c>
      <c r="C47722" s="489" t="s">
        <v>2571</v>
      </c>
      <c r="D47722" s="489" t="s">
        <v>10804</v>
      </c>
    </row>
    <row r="47723" spans="1:4">
      <c r="A47723" s="489" t="str">
        <f t="shared" si="745"/>
        <v>23A3800068訪問型サービス（独自）</v>
      </c>
      <c r="B47723" s="489" t="s">
        <v>3739</v>
      </c>
      <c r="C47723" s="489" t="s">
        <v>2571</v>
      </c>
      <c r="D47723" s="489" t="s">
        <v>10795</v>
      </c>
    </row>
    <row r="47724" spans="1:4">
      <c r="A47724" s="489" t="str">
        <f t="shared" si="745"/>
        <v>23A3800076訪問型サービス（独自／定率）</v>
      </c>
      <c r="B47724" s="489" t="s">
        <v>3740</v>
      </c>
      <c r="C47724" s="489" t="s">
        <v>2568</v>
      </c>
      <c r="D47724" s="489" t="s">
        <v>10766</v>
      </c>
    </row>
    <row r="47725" spans="1:4">
      <c r="A47725" s="489" t="str">
        <f t="shared" si="745"/>
        <v>23A3800084訪問型サービス（独自／定率）</v>
      </c>
      <c r="B47725" s="489" t="s">
        <v>3741</v>
      </c>
      <c r="C47725" s="489" t="s">
        <v>2568</v>
      </c>
      <c r="D47725" s="489" t="s">
        <v>10760</v>
      </c>
    </row>
    <row r="47726" spans="1:4">
      <c r="A47726" s="489" t="str">
        <f t="shared" si="745"/>
        <v>23A3800092通所型サービス（独自／定率）</v>
      </c>
      <c r="B47726" s="489" t="s">
        <v>3742</v>
      </c>
      <c r="C47726" s="489" t="s">
        <v>2567</v>
      </c>
      <c r="D47726" s="489" t="s">
        <v>10762</v>
      </c>
    </row>
    <row r="47727" spans="1:4">
      <c r="A47727" s="489" t="str">
        <f t="shared" si="745"/>
        <v>23A3800100通所型サービス（独自）</v>
      </c>
      <c r="B47727" s="489" t="s">
        <v>3743</v>
      </c>
      <c r="C47727" s="489" t="s">
        <v>2570</v>
      </c>
      <c r="D47727" s="489" t="s">
        <v>10808</v>
      </c>
    </row>
    <row r="47728" spans="1:4">
      <c r="A47728" s="489" t="str">
        <f t="shared" si="745"/>
        <v>23A3800118訪問型サービス（独自／定率）</v>
      </c>
      <c r="B47728" s="489" t="s">
        <v>3744</v>
      </c>
      <c r="C47728" s="489" t="s">
        <v>2568</v>
      </c>
      <c r="D47728" s="489" t="s">
        <v>5428</v>
      </c>
    </row>
    <row r="47729" spans="1:4">
      <c r="A47729" s="489" t="str">
        <f t="shared" si="745"/>
        <v>23A3800126通所型サービス（独自）</v>
      </c>
      <c r="B47729" s="489" t="s">
        <v>3745</v>
      </c>
      <c r="C47729" s="489" t="s">
        <v>2570</v>
      </c>
      <c r="D47729" s="489" t="s">
        <v>10796</v>
      </c>
    </row>
    <row r="47730" spans="1:4">
      <c r="A47730" s="489" t="str">
        <f t="shared" si="745"/>
        <v>23A3800134通所型サービス（独自／定率）</v>
      </c>
      <c r="B47730" s="489" t="s">
        <v>3746</v>
      </c>
      <c r="C47730" s="489" t="s">
        <v>2567</v>
      </c>
      <c r="D47730" s="489" t="s">
        <v>13827</v>
      </c>
    </row>
    <row r="47731" spans="1:4">
      <c r="A47731" s="489" t="str">
        <f t="shared" si="745"/>
        <v>23A3800142訪問型サービス（独自）</v>
      </c>
      <c r="B47731" s="489" t="s">
        <v>3747</v>
      </c>
      <c r="C47731" s="489" t="s">
        <v>2571</v>
      </c>
      <c r="D47731" s="489" t="s">
        <v>13828</v>
      </c>
    </row>
    <row r="47732" spans="1:4">
      <c r="A47732" s="489" t="str">
        <f t="shared" si="745"/>
        <v>23A3800175訪問型サービス（独自／定率）</v>
      </c>
      <c r="B47732" s="489" t="s">
        <v>3748</v>
      </c>
      <c r="C47732" s="489" t="s">
        <v>2568</v>
      </c>
      <c r="D47732" s="489" t="s">
        <v>8968</v>
      </c>
    </row>
    <row r="47733" spans="1:4">
      <c r="A47733" s="489" t="str">
        <f t="shared" si="745"/>
        <v>23A3800183訪問型サービス（独自）</v>
      </c>
      <c r="B47733" s="489" t="s">
        <v>3749</v>
      </c>
      <c r="C47733" s="489" t="s">
        <v>2571</v>
      </c>
      <c r="D47733" s="489" t="s">
        <v>10803</v>
      </c>
    </row>
    <row r="47734" spans="1:4">
      <c r="A47734" s="489" t="str">
        <f t="shared" si="745"/>
        <v>23A3800209訪問型サービス（独自）</v>
      </c>
      <c r="B47734" s="489" t="s">
        <v>3750</v>
      </c>
      <c r="C47734" s="489" t="s">
        <v>2571</v>
      </c>
      <c r="D47734" s="489" t="s">
        <v>10809</v>
      </c>
    </row>
    <row r="47735" spans="1:4">
      <c r="A47735" s="489" t="str">
        <f t="shared" si="745"/>
        <v>23A3800225訪問型サービス（独自）</v>
      </c>
      <c r="B47735" s="489" t="s">
        <v>3751</v>
      </c>
      <c r="C47735" s="489" t="s">
        <v>2571</v>
      </c>
      <c r="D47735" s="489" t="s">
        <v>10812</v>
      </c>
    </row>
    <row r="47736" spans="1:4">
      <c r="A47736" s="489" t="str">
        <f t="shared" si="745"/>
        <v>23A3800266通所型サービス（独自）</v>
      </c>
      <c r="B47736" s="489" t="s">
        <v>3752</v>
      </c>
      <c r="C47736" s="489" t="s">
        <v>2570</v>
      </c>
      <c r="D47736" s="489" t="s">
        <v>10814</v>
      </c>
    </row>
    <row r="47737" spans="1:4">
      <c r="A47737" s="489" t="str">
        <f t="shared" si="745"/>
        <v>23A3800282訪問型サービス（独自）</v>
      </c>
      <c r="B47737" s="489" t="s">
        <v>3753</v>
      </c>
      <c r="C47737" s="489" t="s">
        <v>2571</v>
      </c>
      <c r="D47737" s="489" t="s">
        <v>10819</v>
      </c>
    </row>
    <row r="47738" spans="1:4">
      <c r="A47738" s="489" t="str">
        <f t="shared" si="745"/>
        <v>23A3800290訪問型サービス（独自）</v>
      </c>
      <c r="B47738" s="489" t="s">
        <v>3754</v>
      </c>
      <c r="C47738" s="489" t="s">
        <v>2571</v>
      </c>
      <c r="D47738" s="489" t="s">
        <v>10820</v>
      </c>
    </row>
    <row r="47739" spans="1:4">
      <c r="A47739" s="489" t="str">
        <f t="shared" si="745"/>
        <v>23A3800316通所型サービス（独自／定率）</v>
      </c>
      <c r="B47739" s="489" t="s">
        <v>3755</v>
      </c>
      <c r="C47739" s="489" t="s">
        <v>2567</v>
      </c>
      <c r="D47739" s="489" t="s">
        <v>13829</v>
      </c>
    </row>
    <row r="47740" spans="1:4">
      <c r="A47740" s="489" t="str">
        <f t="shared" si="745"/>
        <v>23A3900017通所型サービス（独自）</v>
      </c>
      <c r="B47740" s="489" t="s">
        <v>3756</v>
      </c>
      <c r="C47740" s="489" t="s">
        <v>2570</v>
      </c>
      <c r="D47740" s="489" t="s">
        <v>13830</v>
      </c>
    </row>
    <row r="47741" spans="1:4">
      <c r="A47741" s="489" t="str">
        <f t="shared" si="745"/>
        <v>23A3900033通所型サービス（独自）</v>
      </c>
      <c r="B47741" s="489" t="s">
        <v>3757</v>
      </c>
      <c r="C47741" s="489" t="s">
        <v>2570</v>
      </c>
      <c r="D47741" s="489" t="s">
        <v>10932</v>
      </c>
    </row>
    <row r="47742" spans="1:4">
      <c r="A47742" s="489" t="str">
        <f t="shared" si="745"/>
        <v>23A4100021訪問型サービス（独自）</v>
      </c>
      <c r="B47742" s="489" t="s">
        <v>3758</v>
      </c>
      <c r="C47742" s="489" t="s">
        <v>2571</v>
      </c>
      <c r="D47742" s="489" t="s">
        <v>11045</v>
      </c>
    </row>
    <row r="47743" spans="1:4">
      <c r="A47743" s="489" t="str">
        <f t="shared" si="745"/>
        <v>23A4100047通所型サービス（独自）</v>
      </c>
      <c r="B47743" s="489" t="s">
        <v>3759</v>
      </c>
      <c r="C47743" s="489" t="s">
        <v>2570</v>
      </c>
      <c r="D47743" s="489" t="s">
        <v>11046</v>
      </c>
    </row>
    <row r="47744" spans="1:4">
      <c r="A47744" s="489" t="str">
        <f t="shared" si="745"/>
        <v>23A4100054通所型サービス（独自）</v>
      </c>
      <c r="B47744" s="489" t="s">
        <v>3760</v>
      </c>
      <c r="C47744" s="489" t="s">
        <v>2570</v>
      </c>
      <c r="D47744" s="489" t="s">
        <v>13479</v>
      </c>
    </row>
    <row r="47745" spans="1:4">
      <c r="A47745" s="489" t="str">
        <f t="shared" si="745"/>
        <v>23A4100096通所型サービス（独自）</v>
      </c>
      <c r="B47745" s="489" t="s">
        <v>3761</v>
      </c>
      <c r="C47745" s="489" t="s">
        <v>2570</v>
      </c>
      <c r="D47745" s="489" t="s">
        <v>13480</v>
      </c>
    </row>
    <row r="47746" spans="1:4">
      <c r="A47746" s="489" t="str">
        <f t="shared" ref="A47746:A47809" si="746">B47746&amp;C47746</f>
        <v>23A4100104通所型サービス（独自）</v>
      </c>
      <c r="B47746" s="489" t="s">
        <v>3762</v>
      </c>
      <c r="C47746" s="489" t="s">
        <v>2570</v>
      </c>
      <c r="D47746" s="489" t="s">
        <v>11040</v>
      </c>
    </row>
    <row r="47747" spans="1:4">
      <c r="A47747" s="489" t="str">
        <f t="shared" si="746"/>
        <v>23A4100120通所型サービス（独自）</v>
      </c>
      <c r="B47747" s="489" t="s">
        <v>3763</v>
      </c>
      <c r="C47747" s="489" t="s">
        <v>2570</v>
      </c>
      <c r="D47747" s="489" t="s">
        <v>13478</v>
      </c>
    </row>
    <row r="47748" spans="1:4">
      <c r="A47748" s="489" t="str">
        <f t="shared" si="746"/>
        <v>23A4100146通所型サービス（独自）</v>
      </c>
      <c r="B47748" s="489" t="s">
        <v>3764</v>
      </c>
      <c r="C47748" s="489" t="s">
        <v>2570</v>
      </c>
      <c r="D47748" s="489" t="s">
        <v>11043</v>
      </c>
    </row>
    <row r="47749" spans="1:4">
      <c r="A47749" s="489" t="str">
        <f t="shared" si="746"/>
        <v>23A4100153通所型サービス（独自）</v>
      </c>
      <c r="B47749" s="489" t="s">
        <v>3765</v>
      </c>
      <c r="C47749" s="489" t="s">
        <v>2570</v>
      </c>
      <c r="D47749" s="489" t="s">
        <v>11050</v>
      </c>
    </row>
    <row r="47750" spans="1:4">
      <c r="A47750" s="489" t="str">
        <f t="shared" si="746"/>
        <v>23A4100179通所型サービス（独自／定率）</v>
      </c>
      <c r="B47750" s="489" t="s">
        <v>3766</v>
      </c>
      <c r="C47750" s="489" t="s">
        <v>2567</v>
      </c>
      <c r="D47750" s="489" t="s">
        <v>13831</v>
      </c>
    </row>
    <row r="47751" spans="1:4">
      <c r="A47751" s="489" t="str">
        <f t="shared" si="746"/>
        <v>23A4100195通所型サービス（独自）</v>
      </c>
      <c r="B47751" s="489" t="s">
        <v>3767</v>
      </c>
      <c r="C47751" s="489" t="s">
        <v>2570</v>
      </c>
      <c r="D47751" s="489" t="s">
        <v>11055</v>
      </c>
    </row>
    <row r="47752" spans="1:4">
      <c r="A47752" s="489" t="str">
        <f t="shared" si="746"/>
        <v>23A4100203通所型サービス（独自）</v>
      </c>
      <c r="B47752" s="489" t="s">
        <v>3768</v>
      </c>
      <c r="C47752" s="489" t="s">
        <v>2570</v>
      </c>
      <c r="D47752" s="489" t="s">
        <v>11052</v>
      </c>
    </row>
    <row r="47753" spans="1:4">
      <c r="A47753" s="489" t="str">
        <f t="shared" si="746"/>
        <v>23A4100237訪問型サービス（独自）</v>
      </c>
      <c r="B47753" s="489" t="s">
        <v>3769</v>
      </c>
      <c r="C47753" s="489" t="s">
        <v>2571</v>
      </c>
      <c r="D47753" s="489" t="s">
        <v>13832</v>
      </c>
    </row>
    <row r="47754" spans="1:4">
      <c r="A47754" s="489" t="str">
        <f t="shared" si="746"/>
        <v>23A4100245訪問型サービス（独自）</v>
      </c>
      <c r="B47754" s="489" t="s">
        <v>3770</v>
      </c>
      <c r="C47754" s="489" t="s">
        <v>2571</v>
      </c>
      <c r="D47754" s="489" t="s">
        <v>10832</v>
      </c>
    </row>
    <row r="47755" spans="1:4">
      <c r="A47755" s="489" t="str">
        <f t="shared" si="746"/>
        <v>23A4100252通所型サービス（独自）</v>
      </c>
      <c r="B47755" s="489" t="s">
        <v>3771</v>
      </c>
      <c r="C47755" s="489" t="s">
        <v>2570</v>
      </c>
      <c r="D47755" s="489" t="s">
        <v>11057</v>
      </c>
    </row>
    <row r="47756" spans="1:4">
      <c r="A47756" s="489" t="str">
        <f t="shared" si="746"/>
        <v>23A4100260通所型サービス（独自）</v>
      </c>
      <c r="B47756" s="489" t="s">
        <v>3772</v>
      </c>
      <c r="C47756" s="489" t="s">
        <v>2570</v>
      </c>
      <c r="D47756" s="489" t="s">
        <v>13833</v>
      </c>
    </row>
    <row r="47757" spans="1:4">
      <c r="A47757" s="489" t="str">
        <f t="shared" si="746"/>
        <v>23A4100278通所型サービス（独自）</v>
      </c>
      <c r="B47757" s="489" t="s">
        <v>3773</v>
      </c>
      <c r="C47757" s="489" t="s">
        <v>2570</v>
      </c>
      <c r="D47757" s="489" t="s">
        <v>11063</v>
      </c>
    </row>
    <row r="47758" spans="1:4">
      <c r="A47758" s="489" t="str">
        <f t="shared" si="746"/>
        <v>23A4100286通所型サービス（独自／定率）</v>
      </c>
      <c r="B47758" s="489" t="s">
        <v>3774</v>
      </c>
      <c r="C47758" s="489" t="s">
        <v>2567</v>
      </c>
      <c r="D47758" s="489" t="s">
        <v>11063</v>
      </c>
    </row>
    <row r="47759" spans="1:4">
      <c r="A47759" s="489" t="str">
        <f t="shared" si="746"/>
        <v>23A4100294訪問型サービス（独自）</v>
      </c>
      <c r="B47759" s="489" t="s">
        <v>3775</v>
      </c>
      <c r="C47759" s="489" t="s">
        <v>2571</v>
      </c>
      <c r="D47759" s="489" t="s">
        <v>11062</v>
      </c>
    </row>
    <row r="47760" spans="1:4">
      <c r="A47760" s="489" t="str">
        <f t="shared" si="746"/>
        <v>23A4100302訪問型サービス（独自）</v>
      </c>
      <c r="B47760" s="489" t="s">
        <v>3776</v>
      </c>
      <c r="C47760" s="489" t="s">
        <v>2571</v>
      </c>
      <c r="D47760" s="489" t="s">
        <v>11060</v>
      </c>
    </row>
    <row r="47761" spans="1:4">
      <c r="A47761" s="489" t="str">
        <f t="shared" si="746"/>
        <v>23A4100310通所型サービス（独自）</v>
      </c>
      <c r="B47761" s="489" t="s">
        <v>3777</v>
      </c>
      <c r="C47761" s="489" t="s">
        <v>2570</v>
      </c>
      <c r="D47761" s="489" t="s">
        <v>11064</v>
      </c>
    </row>
    <row r="47762" spans="1:4">
      <c r="A47762" s="489" t="str">
        <f t="shared" si="746"/>
        <v>23A4100328通所型サービス（独自）</v>
      </c>
      <c r="B47762" s="489" t="s">
        <v>3778</v>
      </c>
      <c r="C47762" s="489" t="s">
        <v>2570</v>
      </c>
      <c r="D47762" s="489" t="s">
        <v>13486</v>
      </c>
    </row>
    <row r="47763" spans="1:4">
      <c r="A47763" s="489" t="str">
        <f t="shared" si="746"/>
        <v>23A4100336通所型サービス（独自）</v>
      </c>
      <c r="B47763" s="489" t="s">
        <v>3779</v>
      </c>
      <c r="C47763" s="489" t="s">
        <v>2570</v>
      </c>
      <c r="D47763" s="489" t="s">
        <v>11070</v>
      </c>
    </row>
    <row r="47764" spans="1:4">
      <c r="A47764" s="489" t="str">
        <f t="shared" si="746"/>
        <v>23A4100344通所型サービス（独自）</v>
      </c>
      <c r="B47764" s="489" t="s">
        <v>3780</v>
      </c>
      <c r="C47764" s="489" t="s">
        <v>2570</v>
      </c>
      <c r="D47764" s="489" t="s">
        <v>11071</v>
      </c>
    </row>
    <row r="47765" spans="1:4">
      <c r="A47765" s="489" t="str">
        <f t="shared" si="746"/>
        <v>23A4100351通所型サービス（独自）</v>
      </c>
      <c r="B47765" s="489" t="s">
        <v>3914</v>
      </c>
      <c r="C47765" s="489" t="s">
        <v>2570</v>
      </c>
      <c r="D47765" s="489" t="s">
        <v>11029</v>
      </c>
    </row>
    <row r="47766" spans="1:4">
      <c r="A47766" s="489" t="str">
        <f t="shared" si="746"/>
        <v>23A4200045通所型サービス（独自）</v>
      </c>
      <c r="B47766" s="489" t="s">
        <v>3781</v>
      </c>
      <c r="C47766" s="489" t="s">
        <v>2570</v>
      </c>
      <c r="D47766" s="489" t="s">
        <v>13491</v>
      </c>
    </row>
    <row r="47767" spans="1:4">
      <c r="A47767" s="489" t="str">
        <f t="shared" si="746"/>
        <v>23A4200060通所型サービス（独自）</v>
      </c>
      <c r="B47767" s="489" t="s">
        <v>3782</v>
      </c>
      <c r="C47767" s="489" t="s">
        <v>2570</v>
      </c>
      <c r="D47767" s="489" t="s">
        <v>13492</v>
      </c>
    </row>
    <row r="47768" spans="1:4">
      <c r="A47768" s="489" t="str">
        <f t="shared" si="746"/>
        <v>23A4200086通所型サービス（独自）</v>
      </c>
      <c r="B47768" s="489" t="s">
        <v>3783</v>
      </c>
      <c r="C47768" s="489" t="s">
        <v>2570</v>
      </c>
      <c r="D47768" s="489" t="s">
        <v>11126</v>
      </c>
    </row>
    <row r="47769" spans="1:4">
      <c r="A47769" s="489" t="str">
        <f t="shared" si="746"/>
        <v>23A4200102通所型サービス（独自）</v>
      </c>
      <c r="B47769" s="489" t="s">
        <v>3784</v>
      </c>
      <c r="C47769" s="489" t="s">
        <v>2570</v>
      </c>
      <c r="D47769" s="489" t="s">
        <v>11133</v>
      </c>
    </row>
    <row r="47770" spans="1:4">
      <c r="A47770" s="489" t="str">
        <f t="shared" si="746"/>
        <v>23A4200110訪問型サービス（独自）</v>
      </c>
      <c r="B47770" s="489" t="s">
        <v>3785</v>
      </c>
      <c r="C47770" s="489" t="s">
        <v>2571</v>
      </c>
      <c r="D47770" s="489" t="s">
        <v>11132</v>
      </c>
    </row>
    <row r="47771" spans="1:4">
      <c r="A47771" s="489" t="str">
        <f t="shared" si="746"/>
        <v>23A4200128通所型サービス（独自）</v>
      </c>
      <c r="B47771" s="489" t="s">
        <v>3786</v>
      </c>
      <c r="C47771" s="489" t="s">
        <v>2570</v>
      </c>
      <c r="D47771" s="489" t="s">
        <v>11135</v>
      </c>
    </row>
    <row r="47772" spans="1:4">
      <c r="A47772" s="489" t="str">
        <f t="shared" si="746"/>
        <v>23A4200136通所型サービス（独自）</v>
      </c>
      <c r="B47772" s="489" t="s">
        <v>3787</v>
      </c>
      <c r="C47772" s="489" t="s">
        <v>2570</v>
      </c>
      <c r="D47772" s="489" t="s">
        <v>13495</v>
      </c>
    </row>
    <row r="47773" spans="1:4">
      <c r="A47773" s="489" t="str">
        <f t="shared" si="746"/>
        <v>23A4200169通所型サービス（独自）</v>
      </c>
      <c r="B47773" s="489" t="s">
        <v>3788</v>
      </c>
      <c r="C47773" s="489" t="s">
        <v>2570</v>
      </c>
      <c r="D47773" s="489" t="s">
        <v>11083</v>
      </c>
    </row>
    <row r="47774" spans="1:4">
      <c r="A47774" s="489" t="str">
        <f t="shared" si="746"/>
        <v>23A4200193通所型サービス（独自）</v>
      </c>
      <c r="B47774" s="489" t="s">
        <v>3789</v>
      </c>
      <c r="C47774" s="489" t="s">
        <v>2570</v>
      </c>
      <c r="D47774" s="489" t="s">
        <v>13497</v>
      </c>
    </row>
    <row r="47775" spans="1:4">
      <c r="A47775" s="489" t="str">
        <f t="shared" si="746"/>
        <v>23A4200201訪問型サービス（独自）</v>
      </c>
      <c r="B47775" s="489" t="s">
        <v>3790</v>
      </c>
      <c r="C47775" s="489" t="s">
        <v>2571</v>
      </c>
      <c r="D47775" s="489" t="s">
        <v>13834</v>
      </c>
    </row>
    <row r="47776" spans="1:4">
      <c r="A47776" s="489" t="str">
        <f t="shared" si="746"/>
        <v>23A4200219訪問型サービス（独自／定率）</v>
      </c>
      <c r="B47776" s="489" t="s">
        <v>3791</v>
      </c>
      <c r="C47776" s="489" t="s">
        <v>2568</v>
      </c>
      <c r="D47776" s="489" t="s">
        <v>13834</v>
      </c>
    </row>
    <row r="47777" spans="1:4">
      <c r="A47777" s="489" t="str">
        <f t="shared" si="746"/>
        <v>23A4200227通所型サービス（独自）</v>
      </c>
      <c r="B47777" s="489" t="s">
        <v>3792</v>
      </c>
      <c r="C47777" s="489" t="s">
        <v>2570</v>
      </c>
      <c r="D47777" s="489" t="s">
        <v>11144</v>
      </c>
    </row>
    <row r="47778" spans="1:4">
      <c r="A47778" s="489" t="str">
        <f t="shared" si="746"/>
        <v>23A4200235訪問型サービス（独自）</v>
      </c>
      <c r="B47778" s="489" t="s">
        <v>3793</v>
      </c>
      <c r="C47778" s="489" t="s">
        <v>2571</v>
      </c>
      <c r="D47778" s="489" t="s">
        <v>11145</v>
      </c>
    </row>
    <row r="47779" spans="1:4">
      <c r="A47779" s="489" t="str">
        <f t="shared" si="746"/>
        <v>23A4200243通所型サービス（独自）</v>
      </c>
      <c r="B47779" s="489" t="s">
        <v>3794</v>
      </c>
      <c r="C47779" s="489" t="s">
        <v>2570</v>
      </c>
      <c r="D47779" s="489" t="s">
        <v>11142</v>
      </c>
    </row>
    <row r="47780" spans="1:4">
      <c r="A47780" s="489" t="str">
        <f t="shared" si="746"/>
        <v>23A4200268通所型サービス（独自）</v>
      </c>
      <c r="B47780" s="489" t="s">
        <v>3795</v>
      </c>
      <c r="C47780" s="489" t="s">
        <v>2570</v>
      </c>
      <c r="D47780" s="489" t="s">
        <v>11148</v>
      </c>
    </row>
    <row r="47781" spans="1:4">
      <c r="A47781" s="489" t="str">
        <f t="shared" si="746"/>
        <v>23A4200276訪問型サービス（独自）</v>
      </c>
      <c r="B47781" s="489" t="s">
        <v>3796</v>
      </c>
      <c r="C47781" s="489" t="s">
        <v>2571</v>
      </c>
      <c r="D47781" s="489" t="s">
        <v>11147</v>
      </c>
    </row>
    <row r="47782" spans="1:4">
      <c r="A47782" s="489" t="str">
        <f t="shared" si="746"/>
        <v>23A4200284訪問型サービス（独自）</v>
      </c>
      <c r="B47782" s="489" t="s">
        <v>3797</v>
      </c>
      <c r="C47782" s="489" t="s">
        <v>2571</v>
      </c>
      <c r="D47782" s="489" t="s">
        <v>13835</v>
      </c>
    </row>
    <row r="47783" spans="1:4">
      <c r="A47783" s="489" t="str">
        <f t="shared" si="746"/>
        <v>23A4300035通所型サービス（独自）</v>
      </c>
      <c r="B47783" s="489" t="s">
        <v>3798</v>
      </c>
      <c r="C47783" s="489" t="s">
        <v>2570</v>
      </c>
      <c r="D47783" s="489" t="s">
        <v>11190</v>
      </c>
    </row>
    <row r="47784" spans="1:4">
      <c r="A47784" s="489" t="str">
        <f t="shared" si="746"/>
        <v>23A4300043訪問型サービス（独自）</v>
      </c>
      <c r="B47784" s="489" t="s">
        <v>3799</v>
      </c>
      <c r="C47784" s="489" t="s">
        <v>2571</v>
      </c>
      <c r="D47784" s="489" t="s">
        <v>11193</v>
      </c>
    </row>
    <row r="47785" spans="1:4">
      <c r="A47785" s="489" t="str">
        <f t="shared" si="746"/>
        <v>23A4300084通所型サービス（独自）</v>
      </c>
      <c r="B47785" s="489" t="s">
        <v>3800</v>
      </c>
      <c r="C47785" s="489" t="s">
        <v>2570</v>
      </c>
      <c r="D47785" s="489" t="s">
        <v>11196</v>
      </c>
    </row>
    <row r="47786" spans="1:4">
      <c r="A47786" s="489" t="str">
        <f t="shared" si="746"/>
        <v>23A4300092通所型サービス（独自）</v>
      </c>
      <c r="B47786" s="489" t="s">
        <v>3801</v>
      </c>
      <c r="C47786" s="489" t="s">
        <v>2570</v>
      </c>
      <c r="D47786" s="489" t="s">
        <v>13508</v>
      </c>
    </row>
    <row r="47787" spans="1:4">
      <c r="A47787" s="489" t="str">
        <f t="shared" si="746"/>
        <v>23A4300100訪問型サービス（独自）</v>
      </c>
      <c r="B47787" s="489" t="s">
        <v>3802</v>
      </c>
      <c r="C47787" s="489" t="s">
        <v>2571</v>
      </c>
      <c r="D47787" s="489" t="s">
        <v>11194</v>
      </c>
    </row>
    <row r="47788" spans="1:4">
      <c r="A47788" s="489" t="str">
        <f t="shared" si="746"/>
        <v>23A4300118訪問型サービス（独自）</v>
      </c>
      <c r="B47788" s="489" t="s">
        <v>3803</v>
      </c>
      <c r="C47788" s="489" t="s">
        <v>2571</v>
      </c>
      <c r="D47788" s="489" t="s">
        <v>11199</v>
      </c>
    </row>
    <row r="47789" spans="1:4">
      <c r="A47789" s="489" t="str">
        <f t="shared" si="746"/>
        <v>23A4300126通所型サービス（独自）</v>
      </c>
      <c r="B47789" s="489" t="s">
        <v>3804</v>
      </c>
      <c r="C47789" s="489" t="s">
        <v>2570</v>
      </c>
      <c r="D47789" s="489" t="s">
        <v>11200</v>
      </c>
    </row>
    <row r="47790" spans="1:4">
      <c r="A47790" s="489" t="str">
        <f t="shared" si="746"/>
        <v>23A4300134通所型サービス（独自）</v>
      </c>
      <c r="B47790" s="489" t="s">
        <v>3805</v>
      </c>
      <c r="C47790" s="489" t="s">
        <v>2570</v>
      </c>
      <c r="D47790" s="489" t="s">
        <v>11210</v>
      </c>
    </row>
    <row r="47791" spans="1:4">
      <c r="A47791" s="489" t="str">
        <f t="shared" si="746"/>
        <v>23A4300142通所型サービス（独自）</v>
      </c>
      <c r="B47791" s="489" t="s">
        <v>3806</v>
      </c>
      <c r="C47791" s="489" t="s">
        <v>2570</v>
      </c>
      <c r="D47791" s="489" t="s">
        <v>13509</v>
      </c>
    </row>
    <row r="47792" spans="1:4">
      <c r="A47792" s="489" t="str">
        <f t="shared" si="746"/>
        <v>23A4300159訪問型サービス（独自）</v>
      </c>
      <c r="B47792" s="489" t="s">
        <v>3807</v>
      </c>
      <c r="C47792" s="489" t="s">
        <v>2571</v>
      </c>
      <c r="D47792" s="489" t="s">
        <v>11203</v>
      </c>
    </row>
    <row r="47793" spans="1:4">
      <c r="A47793" s="489" t="str">
        <f t="shared" si="746"/>
        <v>23A4300167通所型サービス（独自）</v>
      </c>
      <c r="B47793" s="489" t="s">
        <v>3808</v>
      </c>
      <c r="C47793" s="489" t="s">
        <v>2570</v>
      </c>
      <c r="D47793" s="489" t="s">
        <v>11204</v>
      </c>
    </row>
    <row r="47794" spans="1:4">
      <c r="A47794" s="489" t="str">
        <f t="shared" si="746"/>
        <v>23A4300183訪問型サービス（独自）</v>
      </c>
      <c r="B47794" s="489" t="s">
        <v>3809</v>
      </c>
      <c r="C47794" s="489" t="s">
        <v>2571</v>
      </c>
      <c r="D47794" s="489" t="s">
        <v>11207</v>
      </c>
    </row>
    <row r="47795" spans="1:4">
      <c r="A47795" s="489" t="str">
        <f t="shared" si="746"/>
        <v>23A4300191通所型サービス（独自）</v>
      </c>
      <c r="B47795" s="489" t="s">
        <v>3810</v>
      </c>
      <c r="C47795" s="489" t="s">
        <v>2570</v>
      </c>
      <c r="D47795" s="489" t="s">
        <v>11208</v>
      </c>
    </row>
    <row r="47796" spans="1:4">
      <c r="A47796" s="489" t="str">
        <f t="shared" si="746"/>
        <v>23A4300209訪問型サービス（独自）</v>
      </c>
      <c r="B47796" s="489" t="s">
        <v>3811</v>
      </c>
      <c r="C47796" s="489" t="s">
        <v>2571</v>
      </c>
      <c r="D47796" s="489" t="s">
        <v>11206</v>
      </c>
    </row>
    <row r="47797" spans="1:4">
      <c r="A47797" s="489" t="str">
        <f t="shared" si="746"/>
        <v>23A4300217通所型サービス（独自）</v>
      </c>
      <c r="B47797" s="489" t="s">
        <v>3812</v>
      </c>
      <c r="C47797" s="489" t="s">
        <v>2570</v>
      </c>
      <c r="D47797" s="489" t="s">
        <v>13510</v>
      </c>
    </row>
    <row r="47798" spans="1:4">
      <c r="A47798" s="489" t="str">
        <f t="shared" si="746"/>
        <v>23A4300217通所型サービス（独自）</v>
      </c>
      <c r="B47798" s="489" t="s">
        <v>3812</v>
      </c>
      <c r="C47798" s="489" t="s">
        <v>2570</v>
      </c>
      <c r="D47798" s="489" t="s">
        <v>13510</v>
      </c>
    </row>
    <row r="47799" spans="1:4">
      <c r="A47799" s="489" t="str">
        <f t="shared" si="746"/>
        <v>23A4300225通所型サービス（独自／定率）</v>
      </c>
      <c r="B47799" s="489" t="s">
        <v>3813</v>
      </c>
      <c r="C47799" s="489" t="s">
        <v>2567</v>
      </c>
      <c r="D47799" s="489" t="s">
        <v>11178</v>
      </c>
    </row>
    <row r="47800" spans="1:4">
      <c r="A47800" s="489" t="str">
        <f t="shared" si="746"/>
        <v>23A4300233訪問型サービス（独自）</v>
      </c>
      <c r="B47800" s="489" t="s">
        <v>3814</v>
      </c>
      <c r="C47800" s="489" t="s">
        <v>2571</v>
      </c>
      <c r="D47800" s="489" t="s">
        <v>11209</v>
      </c>
    </row>
    <row r="47801" spans="1:4">
      <c r="A47801" s="489" t="str">
        <f t="shared" si="746"/>
        <v>23A4300241通所型サービス（独自）</v>
      </c>
      <c r="B47801" s="489" t="s">
        <v>3815</v>
      </c>
      <c r="C47801" s="489" t="s">
        <v>2570</v>
      </c>
      <c r="D47801" s="489" t="s">
        <v>13511</v>
      </c>
    </row>
    <row r="47802" spans="1:4">
      <c r="A47802" s="489" t="str">
        <f t="shared" si="746"/>
        <v>23A4300266通所型サービス（独自）</v>
      </c>
      <c r="B47802" s="489" t="s">
        <v>3816</v>
      </c>
      <c r="C47802" s="489" t="s">
        <v>2570</v>
      </c>
      <c r="D47802" s="489" t="s">
        <v>11212</v>
      </c>
    </row>
    <row r="47803" spans="1:4">
      <c r="A47803" s="489" t="str">
        <f t="shared" si="746"/>
        <v>23A4300282通所型サービス（独自）</v>
      </c>
      <c r="B47803" s="489" t="s">
        <v>3817</v>
      </c>
      <c r="C47803" s="489" t="s">
        <v>2570</v>
      </c>
      <c r="D47803" s="489" t="s">
        <v>11166</v>
      </c>
    </row>
    <row r="47804" spans="1:4">
      <c r="A47804" s="489" t="str">
        <f t="shared" si="746"/>
        <v>23A4400017訪問型サービス（独自）</v>
      </c>
      <c r="B47804" s="489" t="s">
        <v>3818</v>
      </c>
      <c r="C47804" s="489" t="s">
        <v>2571</v>
      </c>
      <c r="D47804" s="489" t="s">
        <v>11248</v>
      </c>
    </row>
    <row r="47805" spans="1:4">
      <c r="A47805" s="489" t="str">
        <f t="shared" si="746"/>
        <v>23A4400025通所型サービス（独自）</v>
      </c>
      <c r="B47805" s="489" t="s">
        <v>3819</v>
      </c>
      <c r="C47805" s="489" t="s">
        <v>2570</v>
      </c>
      <c r="D47805" s="489" t="s">
        <v>11249</v>
      </c>
    </row>
    <row r="47806" spans="1:4">
      <c r="A47806" s="489" t="str">
        <f t="shared" si="746"/>
        <v>23A4400025通所型サービス（独自／定率）</v>
      </c>
      <c r="B47806" s="489" t="s">
        <v>3819</v>
      </c>
      <c r="C47806" s="489" t="s">
        <v>2567</v>
      </c>
      <c r="D47806" s="489" t="s">
        <v>11249</v>
      </c>
    </row>
    <row r="47807" spans="1:4">
      <c r="A47807" s="489" t="str">
        <f t="shared" si="746"/>
        <v>23A4400033通所型サービス（独自）</v>
      </c>
      <c r="B47807" s="489" t="s">
        <v>3820</v>
      </c>
      <c r="C47807" s="489" t="s">
        <v>2570</v>
      </c>
      <c r="D47807" s="489" t="s">
        <v>13836</v>
      </c>
    </row>
    <row r="47808" spans="1:4">
      <c r="A47808" s="489" t="str">
        <f t="shared" si="746"/>
        <v>23A4400033通所型サービス（独自／定率）</v>
      </c>
      <c r="B47808" s="489" t="s">
        <v>3820</v>
      </c>
      <c r="C47808" s="489" t="s">
        <v>2567</v>
      </c>
      <c r="D47808" s="489" t="s">
        <v>13836</v>
      </c>
    </row>
    <row r="47809" spans="1:4">
      <c r="A47809" s="489" t="str">
        <f t="shared" si="746"/>
        <v>23A4400033通所型サービス（独自）</v>
      </c>
      <c r="B47809" s="489" t="s">
        <v>3820</v>
      </c>
      <c r="C47809" s="489" t="s">
        <v>2570</v>
      </c>
      <c r="D47809" s="489" t="s">
        <v>19494</v>
      </c>
    </row>
    <row r="47810" spans="1:4">
      <c r="A47810" s="489" t="str">
        <f t="shared" ref="A47810:A47873" si="747">B47810&amp;C47810</f>
        <v>23A4400033通所型サービス（独自）</v>
      </c>
      <c r="B47810" s="489" t="s">
        <v>3820</v>
      </c>
      <c r="C47810" s="489" t="s">
        <v>2570</v>
      </c>
      <c r="D47810" s="489" t="s">
        <v>19494</v>
      </c>
    </row>
    <row r="47811" spans="1:4">
      <c r="A47811" s="489" t="str">
        <f t="shared" si="747"/>
        <v>23A4500105通所型サービス（独自）</v>
      </c>
      <c r="B47811" s="489" t="s">
        <v>3821</v>
      </c>
      <c r="C47811" s="489" t="s">
        <v>2570</v>
      </c>
      <c r="D47811" s="489" t="s">
        <v>11333</v>
      </c>
    </row>
    <row r="47812" spans="1:4">
      <c r="A47812" s="489" t="str">
        <f t="shared" si="747"/>
        <v>23A4500113通所型サービス（独自／定率）</v>
      </c>
      <c r="B47812" s="489" t="s">
        <v>3822</v>
      </c>
      <c r="C47812" s="489" t="s">
        <v>2567</v>
      </c>
      <c r="D47812" s="489" t="s">
        <v>13837</v>
      </c>
    </row>
    <row r="47813" spans="1:4">
      <c r="A47813" s="489" t="str">
        <f t="shared" si="747"/>
        <v>23A4500121訪問型サービス（独自）</v>
      </c>
      <c r="B47813" s="489" t="s">
        <v>3823</v>
      </c>
      <c r="C47813" s="489" t="s">
        <v>2571</v>
      </c>
      <c r="D47813" s="489" t="s">
        <v>11336</v>
      </c>
    </row>
    <row r="47814" spans="1:4">
      <c r="A47814" s="489" t="str">
        <f t="shared" si="747"/>
        <v>23A4500139通所型サービス（独自）</v>
      </c>
      <c r="B47814" s="489" t="s">
        <v>3824</v>
      </c>
      <c r="C47814" s="489" t="s">
        <v>2570</v>
      </c>
      <c r="D47814" s="489" t="s">
        <v>11337</v>
      </c>
    </row>
    <row r="47815" spans="1:4">
      <c r="A47815" s="489" t="str">
        <f t="shared" si="747"/>
        <v>23A4500147訪問型サービス（独自）</v>
      </c>
      <c r="B47815" s="489" t="s">
        <v>3825</v>
      </c>
      <c r="C47815" s="489" t="s">
        <v>2571</v>
      </c>
      <c r="D47815" s="489" t="s">
        <v>11338</v>
      </c>
    </row>
    <row r="47816" spans="1:4">
      <c r="A47816" s="489" t="str">
        <f t="shared" si="747"/>
        <v>23A4500154訪問型サービス（独自）</v>
      </c>
      <c r="B47816" s="489" t="s">
        <v>3826</v>
      </c>
      <c r="C47816" s="489" t="s">
        <v>2571</v>
      </c>
      <c r="D47816" s="489" t="s">
        <v>11339</v>
      </c>
    </row>
    <row r="47817" spans="1:4">
      <c r="A47817" s="489" t="str">
        <f t="shared" si="747"/>
        <v>23A4600038通所型サービス（独自／定額）</v>
      </c>
      <c r="B47817" s="489" t="s">
        <v>3827</v>
      </c>
      <c r="C47817" s="489" t="s">
        <v>2569</v>
      </c>
      <c r="D47817" s="489" t="s">
        <v>13838</v>
      </c>
    </row>
    <row r="47818" spans="1:4">
      <c r="A47818" s="489" t="str">
        <f t="shared" si="747"/>
        <v>23A4600038通所型サービス（独自／定率）</v>
      </c>
      <c r="B47818" s="489" t="s">
        <v>3827</v>
      </c>
      <c r="C47818" s="489" t="s">
        <v>2567</v>
      </c>
      <c r="D47818" s="489" t="s">
        <v>13838</v>
      </c>
    </row>
    <row r="47819" spans="1:4">
      <c r="A47819" s="489" t="str">
        <f t="shared" si="747"/>
        <v>23A4700010通所型サービス（独自／定率）</v>
      </c>
      <c r="B47819" s="489" t="s">
        <v>3828</v>
      </c>
      <c r="C47819" s="489" t="s">
        <v>2567</v>
      </c>
      <c r="D47819" s="489" t="s">
        <v>13839</v>
      </c>
    </row>
    <row r="47820" spans="1:4">
      <c r="A47820" s="489" t="str">
        <f t="shared" si="747"/>
        <v>23A4700010通所型サービス（独自／定率）</v>
      </c>
      <c r="B47820" s="489" t="s">
        <v>3828</v>
      </c>
      <c r="C47820" s="489" t="s">
        <v>2567</v>
      </c>
      <c r="D47820" s="489" t="s">
        <v>13839</v>
      </c>
    </row>
    <row r="47821" spans="1:4">
      <c r="A47821" s="489" t="str">
        <f t="shared" si="747"/>
        <v>23A4700028訪問型サービス（独自）</v>
      </c>
      <c r="B47821" s="489" t="s">
        <v>3829</v>
      </c>
      <c r="C47821" s="489" t="s">
        <v>2571</v>
      </c>
      <c r="D47821" s="489" t="s">
        <v>11396</v>
      </c>
    </row>
    <row r="47822" spans="1:4">
      <c r="A47822" s="489" t="str">
        <f t="shared" si="747"/>
        <v>23A4800018訪問型サービス（独自／定率）</v>
      </c>
      <c r="B47822" s="489" t="s">
        <v>3830</v>
      </c>
      <c r="C47822" s="489" t="s">
        <v>2568</v>
      </c>
      <c r="D47822" s="489" t="s">
        <v>13840</v>
      </c>
    </row>
    <row r="47823" spans="1:4">
      <c r="A47823" s="489" t="str">
        <f t="shared" si="747"/>
        <v>23A4800067通所型サービス（独自）</v>
      </c>
      <c r="B47823" s="489" t="s">
        <v>3831</v>
      </c>
      <c r="C47823" s="489" t="s">
        <v>2570</v>
      </c>
      <c r="D47823" s="489" t="s">
        <v>11435</v>
      </c>
    </row>
    <row r="47824" spans="1:4">
      <c r="A47824" s="489" t="str">
        <f t="shared" si="747"/>
        <v>23A4800067通所型サービス（独自）</v>
      </c>
      <c r="B47824" s="489" t="s">
        <v>3831</v>
      </c>
      <c r="C47824" s="489" t="s">
        <v>2570</v>
      </c>
      <c r="D47824" s="489" t="s">
        <v>11435</v>
      </c>
    </row>
    <row r="47825" spans="1:4">
      <c r="A47825" s="489" t="str">
        <f t="shared" si="747"/>
        <v>23A4900040通所型サービス（独自／定率）</v>
      </c>
      <c r="B47825" s="489" t="s">
        <v>3832</v>
      </c>
      <c r="C47825" s="489" t="s">
        <v>2567</v>
      </c>
      <c r="D47825" s="489" t="s">
        <v>13841</v>
      </c>
    </row>
    <row r="47826" spans="1:4">
      <c r="A47826" s="489" t="str">
        <f t="shared" si="747"/>
        <v>23A4900040通所型サービス（独自／定率）</v>
      </c>
      <c r="B47826" s="489" t="s">
        <v>3832</v>
      </c>
      <c r="C47826" s="489" t="s">
        <v>2567</v>
      </c>
      <c r="D47826" s="489" t="s">
        <v>13841</v>
      </c>
    </row>
    <row r="47827" spans="1:4">
      <c r="A47827" s="489" t="str">
        <f t="shared" si="747"/>
        <v>23A5000014訪問型サービス（独自／定率）</v>
      </c>
      <c r="B47827" s="489" t="s">
        <v>3833</v>
      </c>
      <c r="C47827" s="489" t="s">
        <v>2568</v>
      </c>
      <c r="D47827" s="489" t="s">
        <v>13842</v>
      </c>
    </row>
    <row r="47828" spans="1:4">
      <c r="A47828" s="489" t="str">
        <f t="shared" si="747"/>
        <v>23A5000030通所型サービス（独自）</v>
      </c>
      <c r="B47828" s="489" t="s">
        <v>3834</v>
      </c>
      <c r="C47828" s="489" t="s">
        <v>2570</v>
      </c>
      <c r="D47828" s="489" t="s">
        <v>11543</v>
      </c>
    </row>
    <row r="47829" spans="1:4">
      <c r="A47829" s="489" t="str">
        <f t="shared" si="747"/>
        <v>23A5000097通所型サービス（独自）</v>
      </c>
      <c r="B47829" s="489" t="s">
        <v>3835</v>
      </c>
      <c r="C47829" s="489" t="s">
        <v>2570</v>
      </c>
      <c r="D47829" s="489" t="s">
        <v>13843</v>
      </c>
    </row>
    <row r="47830" spans="1:4">
      <c r="A47830" s="489" t="str">
        <f t="shared" si="747"/>
        <v>23A5000105通所型サービス（独自／定率）</v>
      </c>
      <c r="B47830" s="489" t="s">
        <v>3836</v>
      </c>
      <c r="C47830" s="489" t="s">
        <v>2567</v>
      </c>
      <c r="D47830" s="489" t="s">
        <v>13844</v>
      </c>
    </row>
    <row r="47831" spans="1:4">
      <c r="A47831" s="489" t="str">
        <f t="shared" si="747"/>
        <v>23A5000113通所型サービス（独自）</v>
      </c>
      <c r="B47831" s="489" t="s">
        <v>3837</v>
      </c>
      <c r="C47831" s="489" t="s">
        <v>2570</v>
      </c>
      <c r="D47831" s="489" t="s">
        <v>13845</v>
      </c>
    </row>
    <row r="47832" spans="1:4">
      <c r="A47832" s="489" t="str">
        <f t="shared" si="747"/>
        <v>23A5300018通所型サービス（独自）</v>
      </c>
      <c r="B47832" s="489" t="s">
        <v>3838</v>
      </c>
      <c r="C47832" s="489" t="s">
        <v>2570</v>
      </c>
      <c r="D47832" s="489" t="s">
        <v>13846</v>
      </c>
    </row>
    <row r="47833" spans="1:4">
      <c r="A47833" s="489" t="str">
        <f t="shared" si="747"/>
        <v>23A5600094訪問型サービス（独自）</v>
      </c>
      <c r="B47833" s="489" t="s">
        <v>3839</v>
      </c>
      <c r="C47833" s="489" t="s">
        <v>2571</v>
      </c>
      <c r="D47833" s="489" t="s">
        <v>11766</v>
      </c>
    </row>
    <row r="47834" spans="1:4">
      <c r="A47834" s="489" t="str">
        <f t="shared" si="747"/>
        <v>23A5600102通所型サービス（独自）</v>
      </c>
      <c r="B47834" s="489" t="s">
        <v>3840</v>
      </c>
      <c r="C47834" s="489" t="s">
        <v>2570</v>
      </c>
      <c r="D47834" s="489" t="s">
        <v>11767</v>
      </c>
    </row>
    <row r="47835" spans="1:4">
      <c r="A47835" s="489" t="str">
        <f t="shared" si="747"/>
        <v>23A5600144通所型サービス（独自）</v>
      </c>
      <c r="B47835" s="489" t="s">
        <v>3841</v>
      </c>
      <c r="C47835" s="489" t="s">
        <v>2570</v>
      </c>
      <c r="D47835" s="489" t="s">
        <v>13570</v>
      </c>
    </row>
    <row r="47836" spans="1:4">
      <c r="A47836" s="489" t="str">
        <f t="shared" si="747"/>
        <v>23A5600144通所型サービス（独自）</v>
      </c>
      <c r="B47836" s="489" t="s">
        <v>3841</v>
      </c>
      <c r="C47836" s="489" t="s">
        <v>2570</v>
      </c>
      <c r="D47836" s="489" t="s">
        <v>13570</v>
      </c>
    </row>
    <row r="47837" spans="1:4">
      <c r="A47837" s="489" t="str">
        <f t="shared" si="747"/>
        <v>23A5600177訪問型サービス（独自）</v>
      </c>
      <c r="B47837" s="489" t="s">
        <v>3842</v>
      </c>
      <c r="C47837" s="489" t="s">
        <v>2571</v>
      </c>
      <c r="D47837" s="489" t="s">
        <v>11778</v>
      </c>
    </row>
    <row r="47838" spans="1:4">
      <c r="A47838" s="489" t="str">
        <f t="shared" si="747"/>
        <v>23A5700076通所型サービス（独自）</v>
      </c>
      <c r="B47838" s="489" t="s">
        <v>3843</v>
      </c>
      <c r="C47838" s="489" t="s">
        <v>2570</v>
      </c>
      <c r="D47838" s="489" t="s">
        <v>11906</v>
      </c>
    </row>
    <row r="47839" spans="1:4">
      <c r="A47839" s="489" t="str">
        <f t="shared" si="747"/>
        <v>23A5700084通所型サービス（独自）</v>
      </c>
      <c r="B47839" s="489" t="s">
        <v>3844</v>
      </c>
      <c r="C47839" s="489" t="s">
        <v>2570</v>
      </c>
      <c r="D47839" s="489" t="s">
        <v>11910</v>
      </c>
    </row>
    <row r="47840" spans="1:4">
      <c r="A47840" s="489" t="str">
        <f t="shared" si="747"/>
        <v>23A5700092訪問型サービス（独自）</v>
      </c>
      <c r="B47840" s="489" t="s">
        <v>3845</v>
      </c>
      <c r="C47840" s="489" t="s">
        <v>2571</v>
      </c>
      <c r="D47840" s="489" t="s">
        <v>11912</v>
      </c>
    </row>
    <row r="47841" spans="1:4">
      <c r="A47841" s="489" t="str">
        <f t="shared" si="747"/>
        <v>23A5700100通所型サービス（独自）</v>
      </c>
      <c r="B47841" s="489" t="s">
        <v>3846</v>
      </c>
      <c r="C47841" s="489" t="s">
        <v>2570</v>
      </c>
      <c r="D47841" s="489" t="s">
        <v>13600</v>
      </c>
    </row>
    <row r="47842" spans="1:4">
      <c r="A47842" s="489" t="str">
        <f t="shared" si="747"/>
        <v>23A5700100通所型サービス（独自）</v>
      </c>
      <c r="B47842" s="489" t="s">
        <v>3846</v>
      </c>
      <c r="C47842" s="489" t="s">
        <v>2570</v>
      </c>
      <c r="D47842" s="489" t="s">
        <v>13600</v>
      </c>
    </row>
    <row r="47843" spans="1:4">
      <c r="A47843" s="489" t="str">
        <f t="shared" si="747"/>
        <v>23A5700118訪問型サービス（独自）</v>
      </c>
      <c r="B47843" s="489" t="s">
        <v>3847</v>
      </c>
      <c r="C47843" s="489" t="s">
        <v>2571</v>
      </c>
      <c r="D47843" s="489" t="s">
        <v>11924</v>
      </c>
    </row>
    <row r="47844" spans="1:4">
      <c r="A47844" s="489" t="str">
        <f t="shared" si="747"/>
        <v>23A5700126通所型サービス（独自）</v>
      </c>
      <c r="B47844" s="489" t="s">
        <v>3848</v>
      </c>
      <c r="C47844" s="489" t="s">
        <v>2570</v>
      </c>
      <c r="D47844" s="489" t="s">
        <v>13605</v>
      </c>
    </row>
    <row r="47845" spans="1:4">
      <c r="A47845" s="489" t="str">
        <f t="shared" si="747"/>
        <v>23A5700126通所型サービス（独自）</v>
      </c>
      <c r="B47845" s="489" t="s">
        <v>3848</v>
      </c>
      <c r="C47845" s="489" t="s">
        <v>2570</v>
      </c>
      <c r="D47845" s="489" t="s">
        <v>13605</v>
      </c>
    </row>
    <row r="47846" spans="1:4">
      <c r="A47846" s="489" t="str">
        <f t="shared" si="747"/>
        <v>23A5700134通所型サービス（独自／定率）</v>
      </c>
      <c r="B47846" s="489" t="s">
        <v>3849</v>
      </c>
      <c r="C47846" s="489" t="s">
        <v>2567</v>
      </c>
      <c r="D47846" s="489" t="s">
        <v>13847</v>
      </c>
    </row>
    <row r="47847" spans="1:4">
      <c r="A47847" s="489" t="str">
        <f t="shared" si="747"/>
        <v>23A5700142訪問型サービス（独自）</v>
      </c>
      <c r="B47847" s="489" t="s">
        <v>3850</v>
      </c>
      <c r="C47847" s="489" t="s">
        <v>2571</v>
      </c>
      <c r="D47847" s="489" t="s">
        <v>11928</v>
      </c>
    </row>
    <row r="47848" spans="1:4">
      <c r="A47848" s="489" t="str">
        <f t="shared" si="747"/>
        <v>23A6000039訪問型サービス（独自／定率）</v>
      </c>
      <c r="B47848" s="489" t="s">
        <v>3851</v>
      </c>
      <c r="C47848" s="489" t="s">
        <v>2568</v>
      </c>
      <c r="D47848" s="489" t="s">
        <v>13848</v>
      </c>
    </row>
    <row r="47849" spans="1:4">
      <c r="A47849" s="489" t="str">
        <f t="shared" si="747"/>
        <v>23A6000047通所型サービス（独自）</v>
      </c>
      <c r="B47849" s="489" t="s">
        <v>3852</v>
      </c>
      <c r="C47849" s="489" t="s">
        <v>2570</v>
      </c>
      <c r="D47849" s="489" t="s">
        <v>11999</v>
      </c>
    </row>
    <row r="47850" spans="1:4">
      <c r="A47850" s="489" t="str">
        <f t="shared" si="747"/>
        <v>23A7200034通所型サービス（独自）</v>
      </c>
      <c r="B47850" s="489" t="s">
        <v>3853</v>
      </c>
      <c r="C47850" s="489" t="s">
        <v>2570</v>
      </c>
      <c r="D47850" s="489" t="s">
        <v>12181</v>
      </c>
    </row>
    <row r="47851" spans="1:4">
      <c r="A47851" s="489" t="str">
        <f t="shared" si="747"/>
        <v>23A7300081通所型サービス（独自／定率）</v>
      </c>
      <c r="B47851" s="489" t="s">
        <v>3854</v>
      </c>
      <c r="C47851" s="489" t="s">
        <v>2567</v>
      </c>
      <c r="D47851" s="489" t="s">
        <v>13640</v>
      </c>
    </row>
    <row r="47852" spans="1:4">
      <c r="A47852" s="489" t="str">
        <f t="shared" si="747"/>
        <v>23A7300107訪問型サービス（独自／定率）</v>
      </c>
      <c r="B47852" s="489" t="s">
        <v>3855</v>
      </c>
      <c r="C47852" s="489" t="s">
        <v>2568</v>
      </c>
      <c r="D47852" s="489" t="s">
        <v>12249</v>
      </c>
    </row>
    <row r="47853" spans="1:4">
      <c r="A47853" s="489" t="str">
        <f t="shared" si="747"/>
        <v>23A7400014訪問型サービス（独自／定率）</v>
      </c>
      <c r="B47853" s="489" t="s">
        <v>3856</v>
      </c>
      <c r="C47853" s="489" t="s">
        <v>2568</v>
      </c>
      <c r="D47853" s="489" t="s">
        <v>12266</v>
      </c>
    </row>
    <row r="47854" spans="1:4">
      <c r="A47854" s="489" t="str">
        <f t="shared" si="747"/>
        <v>23A7400022通所型サービス（独自／定率）</v>
      </c>
      <c r="B47854" s="489" t="s">
        <v>3857</v>
      </c>
      <c r="C47854" s="489" t="s">
        <v>2567</v>
      </c>
      <c r="D47854" s="489" t="s">
        <v>12260</v>
      </c>
    </row>
    <row r="47855" spans="1:4">
      <c r="A47855" s="489" t="str">
        <f t="shared" si="747"/>
        <v>23A7400048訪問型サービス（独自）</v>
      </c>
      <c r="B47855" s="489" t="s">
        <v>3858</v>
      </c>
      <c r="C47855" s="489" t="s">
        <v>2571</v>
      </c>
      <c r="D47855" s="489" t="s">
        <v>13849</v>
      </c>
    </row>
    <row r="47856" spans="1:4">
      <c r="A47856" s="489" t="str">
        <f t="shared" si="747"/>
        <v>23A7400055訪問型サービス（独自／定率）</v>
      </c>
      <c r="B47856" s="489" t="s">
        <v>3859</v>
      </c>
      <c r="C47856" s="489" t="s">
        <v>2568</v>
      </c>
      <c r="D47856" s="489" t="s">
        <v>13850</v>
      </c>
    </row>
    <row r="47857" spans="1:4">
      <c r="A47857" s="489" t="str">
        <f t="shared" si="747"/>
        <v>23A7400063訪問型サービス（独自／定率）</v>
      </c>
      <c r="B47857" s="489" t="s">
        <v>3860</v>
      </c>
      <c r="C47857" s="489" t="s">
        <v>2568</v>
      </c>
      <c r="D47857" s="489" t="s">
        <v>13851</v>
      </c>
    </row>
    <row r="47858" spans="1:4">
      <c r="A47858" s="489" t="str">
        <f t="shared" si="747"/>
        <v>23A7400071訪問型サービス（独自／定額）</v>
      </c>
      <c r="B47858" s="489" t="s">
        <v>3861</v>
      </c>
      <c r="C47858" s="489" t="s">
        <v>2572</v>
      </c>
      <c r="D47858" s="489" t="s">
        <v>13852</v>
      </c>
    </row>
    <row r="47859" spans="1:4">
      <c r="A47859" s="489" t="str">
        <f t="shared" si="747"/>
        <v>23A7400097訪問型サービス（独自）</v>
      </c>
      <c r="B47859" s="489" t="s">
        <v>3862</v>
      </c>
      <c r="C47859" s="489" t="s">
        <v>2571</v>
      </c>
      <c r="D47859" s="489" t="s">
        <v>13853</v>
      </c>
    </row>
    <row r="47860" spans="1:4">
      <c r="A47860" s="489" t="str">
        <f t="shared" si="747"/>
        <v>23A7400105通所型サービス（独自）</v>
      </c>
      <c r="B47860" s="489" t="s">
        <v>3863</v>
      </c>
      <c r="C47860" s="489" t="s">
        <v>2570</v>
      </c>
      <c r="D47860" s="489" t="s">
        <v>13854</v>
      </c>
    </row>
    <row r="47861" spans="1:4">
      <c r="A47861" s="489" t="str">
        <f t="shared" si="747"/>
        <v>23A7400105通所型サービス（独自／定率）</v>
      </c>
      <c r="B47861" s="489" t="s">
        <v>3863</v>
      </c>
      <c r="C47861" s="489" t="s">
        <v>2567</v>
      </c>
      <c r="D47861" s="489" t="s">
        <v>13854</v>
      </c>
    </row>
    <row r="47862" spans="1:4">
      <c r="A47862" s="489" t="str">
        <f t="shared" si="747"/>
        <v>23A7400113通所型サービス（独自）</v>
      </c>
      <c r="B47862" s="489" t="s">
        <v>3864</v>
      </c>
      <c r="C47862" s="489" t="s">
        <v>2570</v>
      </c>
      <c r="D47862" s="489" t="s">
        <v>12275</v>
      </c>
    </row>
    <row r="47863" spans="1:4">
      <c r="A47863" s="489" t="str">
        <f t="shared" si="747"/>
        <v>23A7400121通所型サービス（独自）</v>
      </c>
      <c r="B47863" s="489" t="s">
        <v>3865</v>
      </c>
      <c r="C47863" s="489" t="s">
        <v>2570</v>
      </c>
      <c r="D47863" s="489" t="s">
        <v>12276</v>
      </c>
    </row>
    <row r="47864" spans="1:4">
      <c r="A47864" s="489" t="str">
        <f t="shared" si="747"/>
        <v>23A7400121通所型サービス（独自／定率）</v>
      </c>
      <c r="B47864" s="489" t="s">
        <v>3865</v>
      </c>
      <c r="C47864" s="489" t="s">
        <v>2567</v>
      </c>
      <c r="D47864" s="489" t="s">
        <v>12276</v>
      </c>
    </row>
    <row r="47865" spans="1:4">
      <c r="A47865" s="489" t="str">
        <f t="shared" si="747"/>
        <v>23A7400139訪問型サービス（独自／定率）</v>
      </c>
      <c r="B47865" s="489" t="s">
        <v>3866</v>
      </c>
      <c r="C47865" s="489" t="s">
        <v>2568</v>
      </c>
      <c r="D47865" s="489" t="s">
        <v>13855</v>
      </c>
    </row>
    <row r="47866" spans="1:4">
      <c r="A47866" s="489" t="str">
        <f t="shared" si="747"/>
        <v>23A7500011通所型サービス（独自）</v>
      </c>
      <c r="B47866" s="489" t="s">
        <v>3867</v>
      </c>
      <c r="C47866" s="489" t="s">
        <v>2570</v>
      </c>
      <c r="D47866" s="489" t="s">
        <v>13856</v>
      </c>
    </row>
    <row r="47867" spans="1:4">
      <c r="A47867" s="489" t="str">
        <f t="shared" si="747"/>
        <v>23A7500029通所型サービス（独自／定率）</v>
      </c>
      <c r="B47867" s="489" t="s">
        <v>3868</v>
      </c>
      <c r="C47867" s="489" t="s">
        <v>2567</v>
      </c>
      <c r="D47867" s="489" t="s">
        <v>13857</v>
      </c>
    </row>
    <row r="47868" spans="1:4">
      <c r="A47868" s="489" t="str">
        <f t="shared" si="747"/>
        <v>23A7600019通所型サービス（独自）</v>
      </c>
      <c r="B47868" s="489" t="s">
        <v>3869</v>
      </c>
      <c r="C47868" s="489" t="s">
        <v>2570</v>
      </c>
      <c r="D47868" s="489" t="s">
        <v>12340</v>
      </c>
    </row>
    <row r="47869" spans="1:4">
      <c r="A47869" s="489" t="str">
        <f t="shared" si="747"/>
        <v>23A7600027訪問型サービス（独自）</v>
      </c>
      <c r="B47869" s="489" t="s">
        <v>3870</v>
      </c>
      <c r="C47869" s="489" t="s">
        <v>2571</v>
      </c>
      <c r="D47869" s="489" t="s">
        <v>12329</v>
      </c>
    </row>
    <row r="47870" spans="1:4">
      <c r="A47870" s="489" t="str">
        <f t="shared" si="747"/>
        <v>23A7600027訪問型サービス（独自／定率）</v>
      </c>
      <c r="B47870" s="489" t="s">
        <v>3870</v>
      </c>
      <c r="C47870" s="489" t="s">
        <v>2568</v>
      </c>
      <c r="D47870" s="489" t="s">
        <v>12329</v>
      </c>
    </row>
    <row r="47871" spans="1:4">
      <c r="A47871" s="489" t="str">
        <f t="shared" si="747"/>
        <v>23A7600100通所型サービス（独自／定率）</v>
      </c>
      <c r="B47871" s="489" t="s">
        <v>3871</v>
      </c>
      <c r="C47871" s="489" t="s">
        <v>2567</v>
      </c>
      <c r="D47871" s="489" t="s">
        <v>13858</v>
      </c>
    </row>
    <row r="47872" spans="1:4">
      <c r="A47872" s="489" t="str">
        <f t="shared" si="747"/>
        <v>23A7600118通所型サービス（独自／定率）</v>
      </c>
      <c r="B47872" s="489" t="s">
        <v>3872</v>
      </c>
      <c r="C47872" s="489" t="s">
        <v>2567</v>
      </c>
      <c r="D47872" s="489" t="s">
        <v>12330</v>
      </c>
    </row>
    <row r="47873" spans="1:4">
      <c r="A47873" s="489" t="str">
        <f t="shared" si="747"/>
        <v>23A7600126通所型サービス（独自）</v>
      </c>
      <c r="B47873" s="489" t="s">
        <v>3873</v>
      </c>
      <c r="C47873" s="489" t="s">
        <v>2570</v>
      </c>
      <c r="D47873" s="489" t="s">
        <v>12377</v>
      </c>
    </row>
    <row r="47874" spans="1:4">
      <c r="A47874" s="489" t="str">
        <f t="shared" ref="A47874:A47937" si="748">B47874&amp;C47874</f>
        <v>23A7700017訪問型サービス（独自）</v>
      </c>
      <c r="B47874" s="489" t="s">
        <v>3874</v>
      </c>
      <c r="C47874" s="489" t="s">
        <v>2571</v>
      </c>
      <c r="D47874" s="489" t="s">
        <v>12379</v>
      </c>
    </row>
    <row r="47875" spans="1:4">
      <c r="A47875" s="489" t="str">
        <f t="shared" si="748"/>
        <v>23B0300011介護医療院</v>
      </c>
      <c r="B47875" s="489" t="s">
        <v>3875</v>
      </c>
      <c r="C47875" s="489" t="s">
        <v>1923</v>
      </c>
      <c r="D47875" s="489" t="s">
        <v>19495</v>
      </c>
    </row>
    <row r="47876" spans="1:4">
      <c r="A47876" s="489" t="str">
        <f t="shared" si="748"/>
        <v>23B0300011介護予防訪問リハビリテーション</v>
      </c>
      <c r="B47876" s="489" t="s">
        <v>3875</v>
      </c>
      <c r="C47876" s="489" t="s">
        <v>2108</v>
      </c>
      <c r="D47876" s="489" t="s">
        <v>19495</v>
      </c>
    </row>
    <row r="47877" spans="1:4">
      <c r="A47877" s="489" t="str">
        <f t="shared" si="748"/>
        <v>23B0300011訪問リハビリテーション</v>
      </c>
      <c r="B47877" s="489" t="s">
        <v>3875</v>
      </c>
      <c r="C47877" s="489" t="s">
        <v>2104</v>
      </c>
      <c r="D47877" s="489" t="s">
        <v>19495</v>
      </c>
    </row>
    <row r="47878" spans="1:4">
      <c r="A47878" s="489" t="str">
        <f t="shared" si="748"/>
        <v>23B0700012介護医療院</v>
      </c>
      <c r="B47878" s="489" t="s">
        <v>3876</v>
      </c>
      <c r="C47878" s="489" t="s">
        <v>1923</v>
      </c>
      <c r="D47878" s="489" t="s">
        <v>13859</v>
      </c>
    </row>
    <row r="47879" spans="1:4">
      <c r="A47879" s="489" t="str">
        <f t="shared" si="748"/>
        <v>23B0700012介護予防短期入所療養介護 （医療院)</v>
      </c>
      <c r="B47879" s="489" t="s">
        <v>3876</v>
      </c>
      <c r="C47879" s="489" t="s">
        <v>19404</v>
      </c>
      <c r="D47879" s="489" t="s">
        <v>13859</v>
      </c>
    </row>
    <row r="47880" spans="1:4">
      <c r="A47880" s="489" t="str">
        <f t="shared" si="748"/>
        <v>23B0700012介護予防通所リハビリテーション</v>
      </c>
      <c r="B47880" s="489" t="s">
        <v>3876</v>
      </c>
      <c r="C47880" s="489" t="s">
        <v>2512</v>
      </c>
      <c r="D47880" s="489" t="s">
        <v>13859</v>
      </c>
    </row>
    <row r="47881" spans="1:4">
      <c r="A47881" s="489" t="str">
        <f t="shared" si="748"/>
        <v>23B0700012介護予防訪問リハビリテーション</v>
      </c>
      <c r="B47881" s="489" t="s">
        <v>3876</v>
      </c>
      <c r="C47881" s="489" t="s">
        <v>2108</v>
      </c>
      <c r="D47881" s="489" t="s">
        <v>13859</v>
      </c>
    </row>
    <row r="47882" spans="1:4">
      <c r="A47882" s="489" t="str">
        <f t="shared" si="748"/>
        <v>23B0700012短期入所療養介護 （医療院)</v>
      </c>
      <c r="B47882" s="489" t="s">
        <v>3876</v>
      </c>
      <c r="C47882" s="489" t="s">
        <v>19405</v>
      </c>
      <c r="D47882" s="489" t="s">
        <v>13859</v>
      </c>
    </row>
    <row r="47883" spans="1:4">
      <c r="A47883" s="489" t="str">
        <f t="shared" si="748"/>
        <v>23B0700012通所リハビリテーション</v>
      </c>
      <c r="B47883" s="489" t="s">
        <v>3876</v>
      </c>
      <c r="C47883" s="489" t="s">
        <v>2511</v>
      </c>
      <c r="D47883" s="489" t="s">
        <v>13859</v>
      </c>
    </row>
    <row r="47884" spans="1:4">
      <c r="A47884" s="489" t="str">
        <f t="shared" si="748"/>
        <v>23B0700012訪問リハビリテーション</v>
      </c>
      <c r="B47884" s="489" t="s">
        <v>3876</v>
      </c>
      <c r="C47884" s="489" t="s">
        <v>2104</v>
      </c>
      <c r="D47884" s="489" t="s">
        <v>13859</v>
      </c>
    </row>
    <row r="47885" spans="1:4">
      <c r="A47885" s="489" t="str">
        <f t="shared" si="748"/>
        <v>23B1000016介護医療院</v>
      </c>
      <c r="B47885" s="489" t="s">
        <v>3877</v>
      </c>
      <c r="C47885" s="489" t="s">
        <v>1923</v>
      </c>
      <c r="D47885" s="489" t="s">
        <v>13860</v>
      </c>
    </row>
    <row r="47886" spans="1:4">
      <c r="A47886" s="489" t="str">
        <f t="shared" si="748"/>
        <v>23B1000016介護予防短期入所療養介護 （医療院)</v>
      </c>
      <c r="B47886" s="489" t="s">
        <v>3877</v>
      </c>
      <c r="C47886" s="489" t="s">
        <v>19404</v>
      </c>
      <c r="D47886" s="489" t="s">
        <v>13860</v>
      </c>
    </row>
    <row r="47887" spans="1:4">
      <c r="A47887" s="489" t="str">
        <f t="shared" si="748"/>
        <v>23B1000016介護予防通所リハビリテーション</v>
      </c>
      <c r="B47887" s="489" t="s">
        <v>3877</v>
      </c>
      <c r="C47887" s="489" t="s">
        <v>2512</v>
      </c>
      <c r="D47887" s="489" t="s">
        <v>13860</v>
      </c>
    </row>
    <row r="47888" spans="1:4">
      <c r="A47888" s="489" t="str">
        <f t="shared" si="748"/>
        <v>23B1000016介護予防訪問リハビリテーション</v>
      </c>
      <c r="B47888" s="489" t="s">
        <v>3877</v>
      </c>
      <c r="C47888" s="489" t="s">
        <v>2108</v>
      </c>
      <c r="D47888" s="489" t="s">
        <v>13860</v>
      </c>
    </row>
    <row r="47889" spans="1:4">
      <c r="A47889" s="489" t="str">
        <f t="shared" si="748"/>
        <v>23B1000016短期入所療養介護 （医療院)</v>
      </c>
      <c r="B47889" s="489" t="s">
        <v>3877</v>
      </c>
      <c r="C47889" s="489" t="s">
        <v>19405</v>
      </c>
      <c r="D47889" s="489" t="s">
        <v>13860</v>
      </c>
    </row>
    <row r="47890" spans="1:4">
      <c r="A47890" s="489" t="str">
        <f t="shared" si="748"/>
        <v>23B1000016通所リハビリテーション</v>
      </c>
      <c r="B47890" s="489" t="s">
        <v>3877</v>
      </c>
      <c r="C47890" s="489" t="s">
        <v>2511</v>
      </c>
      <c r="D47890" s="489" t="s">
        <v>13860</v>
      </c>
    </row>
    <row r="47891" spans="1:4">
      <c r="A47891" s="489" t="str">
        <f t="shared" si="748"/>
        <v>23B1000016訪問リハビリテーション</v>
      </c>
      <c r="B47891" s="489" t="s">
        <v>3877</v>
      </c>
      <c r="C47891" s="489" t="s">
        <v>2104</v>
      </c>
      <c r="D47891" s="489" t="s">
        <v>13860</v>
      </c>
    </row>
    <row r="47892" spans="1:4">
      <c r="A47892" s="489" t="str">
        <f t="shared" si="748"/>
        <v>23B1200012介護医療院</v>
      </c>
      <c r="B47892" s="489" t="s">
        <v>3878</v>
      </c>
      <c r="C47892" s="489" t="s">
        <v>1923</v>
      </c>
      <c r="D47892" s="489" t="s">
        <v>13861</v>
      </c>
    </row>
    <row r="47893" spans="1:4">
      <c r="A47893" s="489" t="str">
        <f t="shared" si="748"/>
        <v>23B1200012介護予防短期入所療養介護 （医療院)</v>
      </c>
      <c r="B47893" s="489" t="s">
        <v>3878</v>
      </c>
      <c r="C47893" s="489" t="s">
        <v>19404</v>
      </c>
      <c r="D47893" s="489" t="s">
        <v>13861</v>
      </c>
    </row>
    <row r="47894" spans="1:4">
      <c r="A47894" s="489" t="str">
        <f t="shared" si="748"/>
        <v>23B1200012介護予防通所リハビリテーション</v>
      </c>
      <c r="B47894" s="489" t="s">
        <v>3878</v>
      </c>
      <c r="C47894" s="489" t="s">
        <v>2512</v>
      </c>
      <c r="D47894" s="489" t="s">
        <v>13861</v>
      </c>
    </row>
    <row r="47895" spans="1:4">
      <c r="A47895" s="489" t="str">
        <f t="shared" si="748"/>
        <v>23B1200012介護予防訪問リハビリテーション</v>
      </c>
      <c r="B47895" s="489" t="s">
        <v>3878</v>
      </c>
      <c r="C47895" s="489" t="s">
        <v>2108</v>
      </c>
      <c r="D47895" s="489" t="s">
        <v>13861</v>
      </c>
    </row>
    <row r="47896" spans="1:4">
      <c r="A47896" s="489" t="str">
        <f t="shared" si="748"/>
        <v>23B1200012短期入所療養介護 （医療院)</v>
      </c>
      <c r="B47896" s="489" t="s">
        <v>3878</v>
      </c>
      <c r="C47896" s="489" t="s">
        <v>19405</v>
      </c>
      <c r="D47896" s="489" t="s">
        <v>13861</v>
      </c>
    </row>
    <row r="47897" spans="1:4">
      <c r="A47897" s="489" t="str">
        <f t="shared" si="748"/>
        <v>23B1200012通所リハビリテーション</v>
      </c>
      <c r="B47897" s="489" t="s">
        <v>3878</v>
      </c>
      <c r="C47897" s="489" t="s">
        <v>2511</v>
      </c>
      <c r="D47897" s="489" t="s">
        <v>13861</v>
      </c>
    </row>
    <row r="47898" spans="1:4">
      <c r="A47898" s="489" t="str">
        <f t="shared" si="748"/>
        <v>23B1200012訪問リハビリテーション</v>
      </c>
      <c r="B47898" s="489" t="s">
        <v>3878</v>
      </c>
      <c r="C47898" s="489" t="s">
        <v>2104</v>
      </c>
      <c r="D47898" s="489" t="s">
        <v>13861</v>
      </c>
    </row>
    <row r="47899" spans="1:4">
      <c r="A47899" s="489" t="str">
        <f t="shared" si="748"/>
        <v>23B1200020介護医療院</v>
      </c>
      <c r="B47899" s="489" t="s">
        <v>3879</v>
      </c>
      <c r="C47899" s="489" t="s">
        <v>1923</v>
      </c>
      <c r="D47899" s="489" t="s">
        <v>13862</v>
      </c>
    </row>
    <row r="47900" spans="1:4">
      <c r="A47900" s="489" t="str">
        <f t="shared" si="748"/>
        <v>23B1200020介護予防短期入所療養介護 （医療院)</v>
      </c>
      <c r="B47900" s="489" t="s">
        <v>3879</v>
      </c>
      <c r="C47900" s="489" t="s">
        <v>19404</v>
      </c>
      <c r="D47900" s="489" t="s">
        <v>13862</v>
      </c>
    </row>
    <row r="47901" spans="1:4">
      <c r="A47901" s="489" t="str">
        <f t="shared" si="748"/>
        <v>23B1200020短期入所療養介護 （医療院)</v>
      </c>
      <c r="B47901" s="489" t="s">
        <v>3879</v>
      </c>
      <c r="C47901" s="489" t="s">
        <v>19405</v>
      </c>
      <c r="D47901" s="489" t="s">
        <v>13862</v>
      </c>
    </row>
    <row r="47902" spans="1:4">
      <c r="A47902" s="489" t="str">
        <f t="shared" si="748"/>
        <v>23B1300010介護医療院</v>
      </c>
      <c r="B47902" s="489" t="s">
        <v>3880</v>
      </c>
      <c r="C47902" s="489" t="s">
        <v>1923</v>
      </c>
      <c r="D47902" s="489" t="s">
        <v>13863</v>
      </c>
    </row>
    <row r="47903" spans="1:4">
      <c r="A47903" s="489" t="str">
        <f t="shared" si="748"/>
        <v>23B1300010介護予防訪問リハビリテーション</v>
      </c>
      <c r="B47903" s="489" t="s">
        <v>3880</v>
      </c>
      <c r="C47903" s="489" t="s">
        <v>2108</v>
      </c>
      <c r="D47903" s="489" t="s">
        <v>13863</v>
      </c>
    </row>
    <row r="47904" spans="1:4">
      <c r="A47904" s="489" t="str">
        <f t="shared" si="748"/>
        <v>23B1300010訪問リハビリテーション</v>
      </c>
      <c r="B47904" s="489" t="s">
        <v>3880</v>
      </c>
      <c r="C47904" s="489" t="s">
        <v>2104</v>
      </c>
      <c r="D47904" s="489" t="s">
        <v>13863</v>
      </c>
    </row>
    <row r="47905" spans="1:4">
      <c r="A47905" s="489" t="str">
        <f t="shared" si="748"/>
        <v>23B1300028介護医療院</v>
      </c>
      <c r="B47905" s="489" t="s">
        <v>3881</v>
      </c>
      <c r="C47905" s="489" t="s">
        <v>1923</v>
      </c>
      <c r="D47905" s="489" t="s">
        <v>13864</v>
      </c>
    </row>
    <row r="47906" spans="1:4">
      <c r="A47906" s="489" t="str">
        <f t="shared" si="748"/>
        <v>23B1400018介護医療院</v>
      </c>
      <c r="B47906" s="489" t="s">
        <v>3882</v>
      </c>
      <c r="C47906" s="489" t="s">
        <v>1923</v>
      </c>
      <c r="D47906" s="489" t="s">
        <v>13865</v>
      </c>
    </row>
    <row r="47907" spans="1:4">
      <c r="A47907" s="489" t="str">
        <f t="shared" si="748"/>
        <v>23B1400018介護予防短期入所療養介護 （医療院)</v>
      </c>
      <c r="B47907" s="489" t="s">
        <v>3882</v>
      </c>
      <c r="C47907" s="489" t="s">
        <v>19404</v>
      </c>
      <c r="D47907" s="489" t="s">
        <v>13865</v>
      </c>
    </row>
    <row r="47908" spans="1:4">
      <c r="A47908" s="489" t="str">
        <f t="shared" si="748"/>
        <v>23B1400018介護予防通所リハビリテーション</v>
      </c>
      <c r="B47908" s="489" t="s">
        <v>3882</v>
      </c>
      <c r="C47908" s="489" t="s">
        <v>2512</v>
      </c>
      <c r="D47908" s="489" t="s">
        <v>13865</v>
      </c>
    </row>
    <row r="47909" spans="1:4">
      <c r="A47909" s="489" t="str">
        <f t="shared" si="748"/>
        <v>23B1400018短期入所療養介護 （医療院)</v>
      </c>
      <c r="B47909" s="489" t="s">
        <v>3882</v>
      </c>
      <c r="C47909" s="489" t="s">
        <v>19405</v>
      </c>
      <c r="D47909" s="489" t="s">
        <v>13865</v>
      </c>
    </row>
    <row r="47910" spans="1:4">
      <c r="A47910" s="489" t="str">
        <f t="shared" si="748"/>
        <v>23B1400018通所リハビリテーション</v>
      </c>
      <c r="B47910" s="489" t="s">
        <v>3882</v>
      </c>
      <c r="C47910" s="489" t="s">
        <v>2511</v>
      </c>
      <c r="D47910" s="489" t="s">
        <v>13865</v>
      </c>
    </row>
    <row r="47911" spans="1:4">
      <c r="A47911" s="489" t="str">
        <f t="shared" si="748"/>
        <v>23B1600013介護医療院</v>
      </c>
      <c r="B47911" s="489" t="s">
        <v>3883</v>
      </c>
      <c r="C47911" s="489" t="s">
        <v>1923</v>
      </c>
      <c r="D47911" s="489" t="s">
        <v>13866</v>
      </c>
    </row>
    <row r="47912" spans="1:4">
      <c r="A47912" s="489" t="str">
        <f t="shared" si="748"/>
        <v>23B1600013介護予防短期入所療養介護 （医療院)</v>
      </c>
      <c r="B47912" s="489" t="s">
        <v>3883</v>
      </c>
      <c r="C47912" s="489" t="s">
        <v>19404</v>
      </c>
      <c r="D47912" s="489" t="s">
        <v>13866</v>
      </c>
    </row>
    <row r="47913" spans="1:4">
      <c r="A47913" s="489" t="str">
        <f t="shared" si="748"/>
        <v>23B1600013介護予防訪問リハビリテーション</v>
      </c>
      <c r="B47913" s="489" t="s">
        <v>3883</v>
      </c>
      <c r="C47913" s="489" t="s">
        <v>2108</v>
      </c>
      <c r="D47913" s="489" t="s">
        <v>13866</v>
      </c>
    </row>
    <row r="47914" spans="1:4">
      <c r="A47914" s="489" t="str">
        <f t="shared" si="748"/>
        <v>23B1600013短期入所療養介護 （医療院)</v>
      </c>
      <c r="B47914" s="489" t="s">
        <v>3883</v>
      </c>
      <c r="C47914" s="489" t="s">
        <v>19405</v>
      </c>
      <c r="D47914" s="489" t="s">
        <v>13866</v>
      </c>
    </row>
    <row r="47915" spans="1:4">
      <c r="A47915" s="489" t="str">
        <f t="shared" si="748"/>
        <v>23B1600013訪問リハビリテーション</v>
      </c>
      <c r="B47915" s="489" t="s">
        <v>3883</v>
      </c>
      <c r="C47915" s="489" t="s">
        <v>2104</v>
      </c>
      <c r="D47915" s="489" t="s">
        <v>13866</v>
      </c>
    </row>
    <row r="47916" spans="1:4">
      <c r="A47916" s="489" t="str">
        <f t="shared" si="748"/>
        <v>23B2000015介護医療院</v>
      </c>
      <c r="B47916" s="489" t="s">
        <v>3884</v>
      </c>
      <c r="C47916" s="489" t="s">
        <v>1923</v>
      </c>
      <c r="D47916" s="489" t="s">
        <v>13867</v>
      </c>
    </row>
    <row r="47917" spans="1:4">
      <c r="A47917" s="489" t="str">
        <f t="shared" si="748"/>
        <v>23B2000015介護予防訪問リハビリテーション</v>
      </c>
      <c r="B47917" s="489" t="s">
        <v>3884</v>
      </c>
      <c r="C47917" s="489" t="s">
        <v>2108</v>
      </c>
      <c r="D47917" s="489" t="s">
        <v>13867</v>
      </c>
    </row>
    <row r="47918" spans="1:4">
      <c r="A47918" s="489" t="str">
        <f t="shared" si="748"/>
        <v>23B2000015訪問リハビリテーション</v>
      </c>
      <c r="B47918" s="489" t="s">
        <v>3884</v>
      </c>
      <c r="C47918" s="489" t="s">
        <v>2104</v>
      </c>
      <c r="D47918" s="489" t="s">
        <v>13867</v>
      </c>
    </row>
    <row r="47919" spans="1:4">
      <c r="A47919" s="489" t="str">
        <f t="shared" si="748"/>
        <v>23B2000023介護医療院</v>
      </c>
      <c r="B47919" s="489" t="s">
        <v>3885</v>
      </c>
      <c r="C47919" s="489" t="s">
        <v>1923</v>
      </c>
      <c r="D47919" s="489" t="s">
        <v>13868</v>
      </c>
    </row>
    <row r="47920" spans="1:4">
      <c r="A47920" s="489" t="str">
        <f t="shared" si="748"/>
        <v>23B2000023介護予防訪問リハビリテーション</v>
      </c>
      <c r="B47920" s="489" t="s">
        <v>3885</v>
      </c>
      <c r="C47920" s="489" t="s">
        <v>2108</v>
      </c>
      <c r="D47920" s="489" t="s">
        <v>13868</v>
      </c>
    </row>
    <row r="47921" spans="1:4">
      <c r="A47921" s="489" t="str">
        <f t="shared" si="748"/>
        <v>23B2000023短期入所療養介護 （医療院)</v>
      </c>
      <c r="B47921" s="489" t="s">
        <v>3885</v>
      </c>
      <c r="C47921" s="489" t="s">
        <v>19405</v>
      </c>
      <c r="D47921" s="489" t="s">
        <v>13868</v>
      </c>
    </row>
    <row r="47922" spans="1:4">
      <c r="A47922" s="489" t="str">
        <f t="shared" si="748"/>
        <v>23B2000023訪問リハビリテーション</v>
      </c>
      <c r="B47922" s="489" t="s">
        <v>3885</v>
      </c>
      <c r="C47922" s="489" t="s">
        <v>2104</v>
      </c>
      <c r="D47922" s="489" t="s">
        <v>13868</v>
      </c>
    </row>
    <row r="47923" spans="1:4">
      <c r="A47923" s="489" t="str">
        <f t="shared" si="748"/>
        <v>23B2100013介護医療院</v>
      </c>
      <c r="B47923" s="489" t="s">
        <v>3886</v>
      </c>
      <c r="C47923" s="489" t="s">
        <v>1923</v>
      </c>
      <c r="D47923" s="489" t="s">
        <v>13869</v>
      </c>
    </row>
    <row r="47924" spans="1:4">
      <c r="A47924" s="489" t="str">
        <f t="shared" si="748"/>
        <v>23B2100013介護予防短期入所療養介護 （医療院)</v>
      </c>
      <c r="B47924" s="489" t="s">
        <v>3886</v>
      </c>
      <c r="C47924" s="489" t="s">
        <v>19404</v>
      </c>
      <c r="D47924" s="489" t="s">
        <v>13869</v>
      </c>
    </row>
    <row r="47925" spans="1:4">
      <c r="A47925" s="489" t="str">
        <f t="shared" si="748"/>
        <v>23B2100013介護予防訪問リハビリテーション</v>
      </c>
      <c r="B47925" s="489" t="s">
        <v>3886</v>
      </c>
      <c r="C47925" s="489" t="s">
        <v>2108</v>
      </c>
      <c r="D47925" s="489" t="s">
        <v>13869</v>
      </c>
    </row>
    <row r="47926" spans="1:4">
      <c r="A47926" s="489" t="str">
        <f t="shared" si="748"/>
        <v>23B2100013短期入所療養介護 （医療院)</v>
      </c>
      <c r="B47926" s="489" t="s">
        <v>3886</v>
      </c>
      <c r="C47926" s="489" t="s">
        <v>19405</v>
      </c>
      <c r="D47926" s="489" t="s">
        <v>13869</v>
      </c>
    </row>
    <row r="47927" spans="1:4">
      <c r="A47927" s="489" t="str">
        <f t="shared" si="748"/>
        <v>23B2100013訪問リハビリテーション</v>
      </c>
      <c r="B47927" s="489" t="s">
        <v>3886</v>
      </c>
      <c r="C47927" s="489" t="s">
        <v>2104</v>
      </c>
      <c r="D47927" s="489" t="s">
        <v>13869</v>
      </c>
    </row>
    <row r="47928" spans="1:4">
      <c r="A47928" s="489" t="str">
        <f t="shared" si="748"/>
        <v>23B2300019介護医療院</v>
      </c>
      <c r="B47928" s="489" t="s">
        <v>3887</v>
      </c>
      <c r="C47928" s="489" t="s">
        <v>1923</v>
      </c>
      <c r="D47928" s="489" t="s">
        <v>13870</v>
      </c>
    </row>
    <row r="47929" spans="1:4">
      <c r="A47929" s="489" t="str">
        <f t="shared" si="748"/>
        <v>23B2300019介護予防短期入所療養介護 （医療院)</v>
      </c>
      <c r="B47929" s="489" t="s">
        <v>3887</v>
      </c>
      <c r="C47929" s="489" t="s">
        <v>19404</v>
      </c>
      <c r="D47929" s="489" t="s">
        <v>13870</v>
      </c>
    </row>
    <row r="47930" spans="1:4">
      <c r="A47930" s="489" t="str">
        <f t="shared" si="748"/>
        <v>23B2300019短期入所療養介護 （医療院)</v>
      </c>
      <c r="B47930" s="489" t="s">
        <v>3887</v>
      </c>
      <c r="C47930" s="489" t="s">
        <v>19405</v>
      </c>
      <c r="D47930" s="489" t="s">
        <v>13870</v>
      </c>
    </row>
    <row r="47931" spans="1:4">
      <c r="A47931" s="489" t="str">
        <f t="shared" si="748"/>
        <v>23B2500014介護医療院</v>
      </c>
      <c r="B47931" s="489" t="s">
        <v>3888</v>
      </c>
      <c r="C47931" s="489" t="s">
        <v>1923</v>
      </c>
      <c r="D47931" s="489" t="s">
        <v>13871</v>
      </c>
    </row>
    <row r="47932" spans="1:4">
      <c r="A47932" s="489" t="str">
        <f t="shared" si="748"/>
        <v>23B2600012介護医療院</v>
      </c>
      <c r="B47932" s="489" t="s">
        <v>3889</v>
      </c>
      <c r="C47932" s="489" t="s">
        <v>1923</v>
      </c>
      <c r="D47932" s="489" t="s">
        <v>13872</v>
      </c>
    </row>
    <row r="47933" spans="1:4">
      <c r="A47933" s="489" t="str">
        <f t="shared" si="748"/>
        <v>23B2600012介護予防訪問リハビリテーション</v>
      </c>
      <c r="B47933" s="489" t="s">
        <v>3889</v>
      </c>
      <c r="C47933" s="489" t="s">
        <v>2108</v>
      </c>
      <c r="D47933" s="489" t="s">
        <v>13872</v>
      </c>
    </row>
    <row r="47934" spans="1:4">
      <c r="A47934" s="489" t="str">
        <f t="shared" si="748"/>
        <v>23B2600012訪問リハビリテーション</v>
      </c>
      <c r="B47934" s="489" t="s">
        <v>3889</v>
      </c>
      <c r="C47934" s="489" t="s">
        <v>2104</v>
      </c>
      <c r="D47934" s="489" t="s">
        <v>13872</v>
      </c>
    </row>
    <row r="47935" spans="1:4">
      <c r="A47935" s="489" t="str">
        <f t="shared" si="748"/>
        <v>23B2600020介護医療院</v>
      </c>
      <c r="B47935" s="489" t="s">
        <v>3890</v>
      </c>
      <c r="C47935" s="489" t="s">
        <v>1923</v>
      </c>
      <c r="D47935" s="489" t="s">
        <v>13873</v>
      </c>
    </row>
    <row r="47936" spans="1:4">
      <c r="A47936" s="489" t="str">
        <f t="shared" si="748"/>
        <v>23B2600020介護予防訪問リハビリテーション</v>
      </c>
      <c r="B47936" s="489" t="s">
        <v>3890</v>
      </c>
      <c r="C47936" s="489" t="s">
        <v>2108</v>
      </c>
      <c r="D47936" s="489" t="s">
        <v>13873</v>
      </c>
    </row>
    <row r="47937" spans="1:4">
      <c r="A47937" s="489" t="str">
        <f t="shared" si="748"/>
        <v>23B2600020訪問リハビリテーション</v>
      </c>
      <c r="B47937" s="489" t="s">
        <v>3890</v>
      </c>
      <c r="C47937" s="489" t="s">
        <v>2104</v>
      </c>
      <c r="D47937" s="489" t="s">
        <v>13873</v>
      </c>
    </row>
    <row r="47938" spans="1:4">
      <c r="A47938" s="489" t="str">
        <f t="shared" ref="A47938:A47981" si="749">B47938&amp;C47938</f>
        <v>23B2700010介護医療院</v>
      </c>
      <c r="B47938" s="489" t="s">
        <v>3891</v>
      </c>
      <c r="C47938" s="489" t="s">
        <v>1923</v>
      </c>
      <c r="D47938" s="489" t="s">
        <v>13874</v>
      </c>
    </row>
    <row r="47939" spans="1:4">
      <c r="A47939" s="489" t="str">
        <f t="shared" si="749"/>
        <v>23B2700010介護予防短期入所療養介護 （医療院)</v>
      </c>
      <c r="B47939" s="489" t="s">
        <v>3891</v>
      </c>
      <c r="C47939" s="489" t="s">
        <v>19404</v>
      </c>
      <c r="D47939" s="489" t="s">
        <v>13874</v>
      </c>
    </row>
    <row r="47940" spans="1:4">
      <c r="A47940" s="489" t="str">
        <f t="shared" si="749"/>
        <v>23B2700010介護予防訪問リハビリテーション</v>
      </c>
      <c r="B47940" s="489" t="s">
        <v>3891</v>
      </c>
      <c r="C47940" s="489" t="s">
        <v>2108</v>
      </c>
      <c r="D47940" s="489" t="s">
        <v>13874</v>
      </c>
    </row>
    <row r="47941" spans="1:4">
      <c r="A47941" s="489" t="str">
        <f t="shared" si="749"/>
        <v>23B2700010短期入所療養介護 （医療院)</v>
      </c>
      <c r="B47941" s="489" t="s">
        <v>3891</v>
      </c>
      <c r="C47941" s="489" t="s">
        <v>19405</v>
      </c>
      <c r="D47941" s="489" t="s">
        <v>13874</v>
      </c>
    </row>
    <row r="47942" spans="1:4">
      <c r="A47942" s="489" t="str">
        <f t="shared" si="749"/>
        <v>23B2700010訪問リハビリテーション</v>
      </c>
      <c r="B47942" s="489" t="s">
        <v>3891</v>
      </c>
      <c r="C47942" s="489" t="s">
        <v>2104</v>
      </c>
      <c r="D47942" s="489" t="s">
        <v>13874</v>
      </c>
    </row>
    <row r="47943" spans="1:4">
      <c r="A47943" s="489" t="str">
        <f t="shared" si="749"/>
        <v>23B2700028介護医療院</v>
      </c>
      <c r="B47943" s="489" t="s">
        <v>3892</v>
      </c>
      <c r="C47943" s="489" t="s">
        <v>1923</v>
      </c>
      <c r="D47943" s="489" t="s">
        <v>13875</v>
      </c>
    </row>
    <row r="47944" spans="1:4">
      <c r="A47944" s="489" t="str">
        <f t="shared" si="749"/>
        <v>23B2800034介護医療院</v>
      </c>
      <c r="B47944" s="489" t="s">
        <v>3893</v>
      </c>
      <c r="C47944" s="489" t="s">
        <v>1923</v>
      </c>
      <c r="D47944" s="489" t="s">
        <v>13876</v>
      </c>
    </row>
    <row r="47945" spans="1:4">
      <c r="A47945" s="489" t="str">
        <f t="shared" si="749"/>
        <v>23B2800034介護予防短期入所療養介護 （医療院)</v>
      </c>
      <c r="B47945" s="489" t="s">
        <v>3893</v>
      </c>
      <c r="C47945" s="489" t="s">
        <v>19404</v>
      </c>
      <c r="D47945" s="489" t="s">
        <v>13876</v>
      </c>
    </row>
    <row r="47946" spans="1:4">
      <c r="A47946" s="489" t="str">
        <f t="shared" si="749"/>
        <v>23B2800034短期入所療養介護 （医療院)</v>
      </c>
      <c r="B47946" s="489" t="s">
        <v>3893</v>
      </c>
      <c r="C47946" s="489" t="s">
        <v>19405</v>
      </c>
      <c r="D47946" s="489" t="s">
        <v>13876</v>
      </c>
    </row>
    <row r="47947" spans="1:4">
      <c r="A47947" s="489" t="str">
        <f t="shared" si="749"/>
        <v>23B3000014介護医療院</v>
      </c>
      <c r="B47947" s="489" t="s">
        <v>3894</v>
      </c>
      <c r="C47947" s="489" t="s">
        <v>1923</v>
      </c>
      <c r="D47947" s="489" t="s">
        <v>13877</v>
      </c>
    </row>
    <row r="47948" spans="1:4">
      <c r="A47948" s="489" t="str">
        <f t="shared" si="749"/>
        <v>23B3000014介護予防短期入所療養介護 （医療院)</v>
      </c>
      <c r="B47948" s="489" t="s">
        <v>3894</v>
      </c>
      <c r="C47948" s="489" t="s">
        <v>19404</v>
      </c>
      <c r="D47948" s="489" t="s">
        <v>13877</v>
      </c>
    </row>
    <row r="47949" spans="1:4">
      <c r="A47949" s="489" t="str">
        <f t="shared" si="749"/>
        <v>23B3000014短期入所療養介護 （医療院)</v>
      </c>
      <c r="B47949" s="489" t="s">
        <v>3894</v>
      </c>
      <c r="C47949" s="489" t="s">
        <v>19405</v>
      </c>
      <c r="D47949" s="489" t="s">
        <v>13877</v>
      </c>
    </row>
    <row r="47950" spans="1:4">
      <c r="A47950" s="489" t="str">
        <f t="shared" si="749"/>
        <v>23B3000022介護医療院</v>
      </c>
      <c r="B47950" s="489" t="s">
        <v>3895</v>
      </c>
      <c r="C47950" s="489" t="s">
        <v>1923</v>
      </c>
      <c r="D47950" s="489" t="s">
        <v>13878</v>
      </c>
    </row>
    <row r="47951" spans="1:4">
      <c r="A47951" s="489" t="str">
        <f t="shared" si="749"/>
        <v>23B3000022介護予防短期入所療養介護 （医療院)</v>
      </c>
      <c r="B47951" s="489" t="s">
        <v>3895</v>
      </c>
      <c r="C47951" s="489" t="s">
        <v>19404</v>
      </c>
      <c r="D47951" s="489" t="s">
        <v>13878</v>
      </c>
    </row>
    <row r="47952" spans="1:4">
      <c r="A47952" s="489" t="str">
        <f t="shared" si="749"/>
        <v>23B3000022介護予防訪問リハビリテーション</v>
      </c>
      <c r="B47952" s="489" t="s">
        <v>3895</v>
      </c>
      <c r="C47952" s="489" t="s">
        <v>2108</v>
      </c>
      <c r="D47952" s="489" t="s">
        <v>13878</v>
      </c>
    </row>
    <row r="47953" spans="1:4">
      <c r="A47953" s="489" t="str">
        <f t="shared" si="749"/>
        <v>23B3000022短期入所療養介護 （医療院)</v>
      </c>
      <c r="B47953" s="489" t="s">
        <v>3895</v>
      </c>
      <c r="C47953" s="489" t="s">
        <v>19405</v>
      </c>
      <c r="D47953" s="489" t="s">
        <v>13878</v>
      </c>
    </row>
    <row r="47954" spans="1:4">
      <c r="A47954" s="489" t="str">
        <f t="shared" si="749"/>
        <v>23B3000022訪問リハビリテーション</v>
      </c>
      <c r="B47954" s="489" t="s">
        <v>3895</v>
      </c>
      <c r="C47954" s="489" t="s">
        <v>2104</v>
      </c>
      <c r="D47954" s="489" t="s">
        <v>13878</v>
      </c>
    </row>
    <row r="47955" spans="1:4">
      <c r="A47955" s="489" t="str">
        <f t="shared" si="749"/>
        <v>23B3200010介護医療院</v>
      </c>
      <c r="B47955" s="489" t="s">
        <v>3896</v>
      </c>
      <c r="C47955" s="489" t="s">
        <v>1923</v>
      </c>
      <c r="D47955" s="489" t="s">
        <v>13879</v>
      </c>
    </row>
    <row r="47956" spans="1:4">
      <c r="A47956" s="489" t="str">
        <f t="shared" si="749"/>
        <v>23B3200010介護予防短期入所療養介護 （医療院)</v>
      </c>
      <c r="B47956" s="489" t="s">
        <v>3896</v>
      </c>
      <c r="C47956" s="489" t="s">
        <v>19404</v>
      </c>
      <c r="D47956" s="489" t="s">
        <v>13879</v>
      </c>
    </row>
    <row r="47957" spans="1:4">
      <c r="A47957" s="489" t="str">
        <f t="shared" si="749"/>
        <v>23B3200010短期入所療養介護 （医療院)</v>
      </c>
      <c r="B47957" s="489" t="s">
        <v>3896</v>
      </c>
      <c r="C47957" s="489" t="s">
        <v>19405</v>
      </c>
      <c r="D47957" s="489" t="s">
        <v>13879</v>
      </c>
    </row>
    <row r="47958" spans="1:4">
      <c r="A47958" s="489" t="str">
        <f t="shared" si="749"/>
        <v>23B3200028介護医療院</v>
      </c>
      <c r="B47958" s="489" t="s">
        <v>3897</v>
      </c>
      <c r="C47958" s="489" t="s">
        <v>1923</v>
      </c>
      <c r="D47958" s="489" t="s">
        <v>13880</v>
      </c>
    </row>
    <row r="47959" spans="1:4">
      <c r="A47959" s="489" t="str">
        <f t="shared" si="749"/>
        <v>23B3200028短期入所療養介護 （医療院)</v>
      </c>
      <c r="B47959" s="489" t="s">
        <v>3897</v>
      </c>
      <c r="C47959" s="489" t="s">
        <v>19405</v>
      </c>
      <c r="D47959" s="489" t="s">
        <v>13880</v>
      </c>
    </row>
    <row r="47960" spans="1:4">
      <c r="A47960" s="489" t="str">
        <f t="shared" si="749"/>
        <v>23B3400016介護医療院</v>
      </c>
      <c r="B47960" s="489" t="s">
        <v>3898</v>
      </c>
      <c r="C47960" s="489" t="s">
        <v>1923</v>
      </c>
      <c r="D47960" s="489" t="s">
        <v>13881</v>
      </c>
    </row>
    <row r="47961" spans="1:4">
      <c r="A47961" s="489" t="str">
        <f t="shared" si="749"/>
        <v>23B3400016介護予防短期入所療養介護 （医療院)</v>
      </c>
      <c r="B47961" s="489" t="s">
        <v>3898</v>
      </c>
      <c r="C47961" s="489" t="s">
        <v>19404</v>
      </c>
      <c r="D47961" s="489" t="s">
        <v>13881</v>
      </c>
    </row>
    <row r="47962" spans="1:4">
      <c r="A47962" s="489" t="str">
        <f t="shared" si="749"/>
        <v>23B3400016短期入所療養介護 （医療院)</v>
      </c>
      <c r="B47962" s="489" t="s">
        <v>3898</v>
      </c>
      <c r="C47962" s="489" t="s">
        <v>19405</v>
      </c>
      <c r="D47962" s="489" t="s">
        <v>13881</v>
      </c>
    </row>
    <row r="47963" spans="1:4">
      <c r="A47963" s="489" t="str">
        <f t="shared" si="749"/>
        <v>23B4000013介護医療院</v>
      </c>
      <c r="B47963" s="489" t="s">
        <v>3899</v>
      </c>
      <c r="C47963" s="489" t="s">
        <v>1923</v>
      </c>
      <c r="D47963" s="489" t="s">
        <v>13882</v>
      </c>
    </row>
    <row r="47964" spans="1:4">
      <c r="A47964" s="489" t="str">
        <f t="shared" si="749"/>
        <v>23B4000013介護予防訪問リハビリテーション</v>
      </c>
      <c r="B47964" s="489" t="s">
        <v>3899</v>
      </c>
      <c r="C47964" s="489" t="s">
        <v>2108</v>
      </c>
      <c r="D47964" s="489" t="s">
        <v>13882</v>
      </c>
    </row>
    <row r="47965" spans="1:4">
      <c r="A47965" s="489" t="str">
        <f t="shared" si="749"/>
        <v>23B4000013訪問リハビリテーション</v>
      </c>
      <c r="B47965" s="489" t="s">
        <v>3899</v>
      </c>
      <c r="C47965" s="489" t="s">
        <v>2104</v>
      </c>
      <c r="D47965" s="489" t="s">
        <v>13882</v>
      </c>
    </row>
    <row r="47966" spans="1:4">
      <c r="A47966" s="489" t="str">
        <f t="shared" si="749"/>
        <v>23B4000021介護医療院</v>
      </c>
      <c r="B47966" s="489" t="s">
        <v>3900</v>
      </c>
      <c r="C47966" s="489" t="s">
        <v>1923</v>
      </c>
      <c r="D47966" s="489" t="s">
        <v>13883</v>
      </c>
    </row>
    <row r="47967" spans="1:4">
      <c r="A47967" s="489" t="str">
        <f t="shared" si="749"/>
        <v>23B4000021介護予防訪問リハビリテーション</v>
      </c>
      <c r="B47967" s="489" t="s">
        <v>3900</v>
      </c>
      <c r="C47967" s="489" t="s">
        <v>2108</v>
      </c>
      <c r="D47967" s="489" t="s">
        <v>13883</v>
      </c>
    </row>
    <row r="47968" spans="1:4">
      <c r="A47968" s="489" t="str">
        <f t="shared" si="749"/>
        <v>23B4000021訪問リハビリテーション</v>
      </c>
      <c r="B47968" s="489" t="s">
        <v>3900</v>
      </c>
      <c r="C47968" s="489" t="s">
        <v>2104</v>
      </c>
      <c r="D47968" s="489" t="s">
        <v>13883</v>
      </c>
    </row>
    <row r="47969" spans="1:4">
      <c r="A47969" s="489" t="str">
        <f t="shared" si="749"/>
        <v>23B4300017介護医療院</v>
      </c>
      <c r="B47969" s="489" t="s">
        <v>3901</v>
      </c>
      <c r="C47969" s="489" t="s">
        <v>1923</v>
      </c>
      <c r="D47969" s="489" t="s">
        <v>13884</v>
      </c>
    </row>
    <row r="47970" spans="1:4">
      <c r="A47970" s="489" t="str">
        <f t="shared" si="749"/>
        <v>23B4900014介護医療院</v>
      </c>
      <c r="B47970" s="489" t="s">
        <v>3902</v>
      </c>
      <c r="C47970" s="489" t="s">
        <v>1923</v>
      </c>
      <c r="D47970" s="489" t="s">
        <v>13885</v>
      </c>
    </row>
    <row r="47971" spans="1:4">
      <c r="A47971" s="489" t="str">
        <f t="shared" si="749"/>
        <v>23B7300014介護医療院</v>
      </c>
      <c r="B47971" s="489" t="s">
        <v>3903</v>
      </c>
      <c r="C47971" s="489" t="s">
        <v>1923</v>
      </c>
      <c r="D47971" s="489" t="s">
        <v>13886</v>
      </c>
    </row>
    <row r="47972" spans="1:4">
      <c r="A47972" s="489" t="str">
        <f t="shared" si="749"/>
        <v>23B7300014介護医療院</v>
      </c>
      <c r="B47972" s="498" t="s">
        <v>19496</v>
      </c>
      <c r="C47972" s="489" t="s">
        <v>1923</v>
      </c>
      <c r="D47972" s="489" t="s">
        <v>13886</v>
      </c>
    </row>
    <row r="47973" spans="1:4">
      <c r="A47973" s="489" t="str">
        <f t="shared" si="749"/>
        <v>23B7300014介護予防短期入所療養介護 （医療院)</v>
      </c>
      <c r="B47973" s="489" t="s">
        <v>3903</v>
      </c>
      <c r="C47973" s="489" t="s">
        <v>19404</v>
      </c>
      <c r="D47973" s="489" t="s">
        <v>13886</v>
      </c>
    </row>
    <row r="47974" spans="1:4">
      <c r="A47974" s="489" t="str">
        <f t="shared" si="749"/>
        <v>23B7300014介護予防短期入所療養介護 （医療院)</v>
      </c>
      <c r="B47974" s="489" t="s">
        <v>3903</v>
      </c>
      <c r="C47974" s="489" t="s">
        <v>19404</v>
      </c>
      <c r="D47974" s="489" t="s">
        <v>13886</v>
      </c>
    </row>
    <row r="47975" spans="1:4">
      <c r="A47975" s="489" t="str">
        <f t="shared" si="749"/>
        <v>23B7300014短期入所療養介護 （医療院)</v>
      </c>
      <c r="B47975" s="489" t="s">
        <v>3903</v>
      </c>
      <c r="C47975" s="489" t="s">
        <v>19405</v>
      </c>
      <c r="D47975" s="489" t="s">
        <v>13886</v>
      </c>
    </row>
    <row r="47976" spans="1:4">
      <c r="A47976" s="489" t="str">
        <f t="shared" si="749"/>
        <v>23B7300014短期入所療養介護 （医療院)</v>
      </c>
      <c r="B47976" s="489" t="s">
        <v>3903</v>
      </c>
      <c r="C47976" s="489" t="s">
        <v>19405</v>
      </c>
      <c r="D47976" s="489" t="s">
        <v>13886</v>
      </c>
    </row>
    <row r="47977" spans="1:4">
      <c r="A47977" s="489" t="str">
        <f t="shared" si="749"/>
        <v>23B7400012介護医療院</v>
      </c>
      <c r="B47977" s="489" t="s">
        <v>3904</v>
      </c>
      <c r="C47977" s="489" t="s">
        <v>1923</v>
      </c>
      <c r="D47977" s="489" t="s">
        <v>13887</v>
      </c>
    </row>
    <row r="47978" spans="1:4">
      <c r="A47978" s="489" t="str">
        <f t="shared" si="749"/>
        <v>23B7400012介護予防短期入所療養介護 （医療院)</v>
      </c>
      <c r="B47978" s="489" t="s">
        <v>3904</v>
      </c>
      <c r="C47978" s="489" t="s">
        <v>19404</v>
      </c>
      <c r="D47978" s="489" t="s">
        <v>13887</v>
      </c>
    </row>
    <row r="47979" spans="1:4">
      <c r="A47979" s="489" t="str">
        <f t="shared" si="749"/>
        <v>23B7400012介護予防訪問リハビリテーション</v>
      </c>
      <c r="B47979" s="489" t="s">
        <v>3904</v>
      </c>
      <c r="C47979" s="489" t="s">
        <v>2108</v>
      </c>
      <c r="D47979" s="489" t="s">
        <v>13887</v>
      </c>
    </row>
    <row r="47980" spans="1:4">
      <c r="A47980" s="489" t="str">
        <f t="shared" si="749"/>
        <v>23B7400012短期入所療養介護 （医療院)</v>
      </c>
      <c r="B47980" s="489" t="s">
        <v>3904</v>
      </c>
      <c r="C47980" s="489" t="s">
        <v>19405</v>
      </c>
      <c r="D47980" s="489" t="s">
        <v>13887</v>
      </c>
    </row>
    <row r="47981" spans="1:4">
      <c r="A47981" s="489" t="str">
        <f t="shared" si="749"/>
        <v>23B7400012訪問リハビリテーション</v>
      </c>
      <c r="B47981" s="489" t="s">
        <v>3904</v>
      </c>
      <c r="C47981" s="489" t="s">
        <v>2104</v>
      </c>
      <c r="D47981" s="489" t="s">
        <v>13887</v>
      </c>
    </row>
  </sheetData>
  <sheetProtection algorithmName="SHA-512" hashValue="6IFMZOrijHXcx87BB8gbOibttYbdKZvb6tCvKgbv93YYE3YexS6ZEzEap/Ff901WA63SGabDMV0xhCwEV9R7Tw==" saltValue="tR83Ot/tIsCGhcr6tRMVLA==" spinCount="100000" sheet="1" objects="1" scenarios="1"/>
  <autoFilter ref="B1:C44337" xr:uid="{6B6294AB-1917-4E95-B63D-24600FE9DAAF}"/>
  <phoneticPr fontId="14"/>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B46734693C3A90448B89DA794EB2C0AC" ma:contentTypeVersion="14" ma:contentTypeDescription="新しいドキュメントを作成します。" ma:contentTypeScope="" ma:versionID="139712d3dcb8e21842ff348c91e2b3da">
  <xsd:schema xmlns:xsd="http://www.w3.org/2001/XMLSchema" xmlns:xs="http://www.w3.org/2001/XMLSchema" xmlns:p="http://schemas.microsoft.com/office/2006/metadata/properties" xmlns:ns2="e60fd174-b192-4fdb-8980-a9c623028ceb" xmlns:ns3="263dbbe5-076b-4606-a03b-9598f5f2f35a" targetNamespace="http://schemas.microsoft.com/office/2006/metadata/properties" ma:root="true" ma:fieldsID="3c1242aa5de4ae24ccad85523aa980bc" ns2:_="" ns3:_="">
    <xsd:import namespace="e60fd174-b192-4fdb-8980-a9c623028ceb"/>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0fd174-b192-4fdb-8980-a9c623028ceb"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4ce17d59-d8cd-4305-b48c-ecab8c112c75}"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Owner xmlns="e60fd174-b192-4fdb-8980-a9c623028ceb">
      <UserInfo>
        <DisplayName/>
        <AccountId xsi:nil="true"/>
        <AccountType/>
      </UserInfo>
    </Owner>
    <TaxCatchAll xmlns="263dbbe5-076b-4606-a03b-9598f5f2f35a" xsi:nil="true"/>
    <lcf76f155ced4ddcb4097134ff3c332f xmlns="e60fd174-b192-4fdb-8980-a9c623028ceb">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610477F2-5BBC-4C45-840F-ECD3B2F8A8F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0fd174-b192-4fdb-8980-a9c623028ceb"/>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293E00C-19D3-4183-B17F-8D16ECF45F62}">
  <ds:schemaRefs>
    <ds:schemaRef ds:uri="http://schemas.microsoft.com/sharepoint/v3/contenttype/forms"/>
  </ds:schemaRefs>
</ds:datastoreItem>
</file>

<file path=customXml/itemProps3.xml><?xml version="1.0" encoding="utf-8"?>
<ds:datastoreItem xmlns:ds="http://schemas.openxmlformats.org/officeDocument/2006/customXml" ds:itemID="{BA5713DF-67F2-421A-B467-23CE57B6BF52}">
  <ds:schemaRefs>
    <ds:schemaRef ds:uri="http://purl.org/dc/dcmitype/"/>
    <ds:schemaRef ds:uri="263dbbe5-076b-4606-a03b-9598f5f2f35a"/>
    <ds:schemaRef ds:uri="e60fd174-b192-4fdb-8980-a9c623028ceb"/>
    <ds:schemaRef ds:uri="http://schemas.microsoft.com/office/2006/documentManagement/types"/>
    <ds:schemaRef ds:uri="http://purl.org/dc/terms/"/>
    <ds:schemaRef ds:uri="http://schemas.microsoft.com/office/infopath/2007/PartnerControls"/>
    <ds:schemaRef ds:uri="http://schemas.microsoft.com/office/2006/metadata/properties"/>
    <ds:schemaRef ds:uri="http://schemas.openxmlformats.org/package/2006/metadata/core-properties"/>
    <ds:schemaRef ds:uri="http://www.w3.org/XML/1998/namespac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206</vt:i4>
      </vt:variant>
    </vt:vector>
  </HeadingPairs>
  <TitlesOfParts>
    <vt:vector size="213" baseType="lpstr">
      <vt:lpstr>基本情報入力シート</vt:lpstr>
      <vt:lpstr>別紙様式2-3（個表）</vt:lpstr>
      <vt:lpstr>別紙様式2-1（処遇改善加算対象サービス総括表）</vt:lpstr>
      <vt:lpstr>別紙様式2-2（処遇改善加算対象外サービス総括表）</vt:lpstr>
      <vt:lpstr>参考（キャリアパス要件概要及びキャリアパス・賃金既定例）</vt:lpstr>
      <vt:lpstr>【参考】数式用</vt:lpstr>
      <vt:lpstr>事業所一覧</vt:lpstr>
      <vt:lpstr>基本情報入力シート!Print_Area</vt:lpstr>
      <vt:lpstr>'参考（キャリアパス要件概要及びキャリアパス・賃金既定例）'!Print_Area</vt:lpstr>
      <vt:lpstr>'別紙様式2-1（処遇改善加算対象サービス総括表）'!Print_Area</vt:lpstr>
      <vt:lpstr>'別紙様式2-2（処遇改善加算対象外サービス総括表）'!Print_Area</vt:lpstr>
      <vt:lpstr>'別紙様式2-3（個表）'!Print_Area</vt:lpstr>
      <vt:lpstr>愛知県</vt:lpstr>
      <vt:lpstr>愛媛県</vt:lpstr>
      <vt:lpstr>茨城県</vt:lpstr>
      <vt:lpstr>岡山県</vt:lpstr>
      <vt:lpstr>沖縄県</vt:lpstr>
      <vt:lpstr>介護医療院①</vt:lpstr>
      <vt:lpstr>介護医療院②</vt:lpstr>
      <vt:lpstr>介護医療院③</vt:lpstr>
      <vt:lpstr>介護予防_小規模多機能型居宅介護_短期利用型①</vt:lpstr>
      <vt:lpstr>介護予防_小規模多機能型居宅介護_短期利用型②</vt:lpstr>
      <vt:lpstr>介護予防_小規模多機能型居宅介護_短期利用型③</vt:lpstr>
      <vt:lpstr>介護予防_小規模多機能型居宅介護①</vt:lpstr>
      <vt:lpstr>介護予防_小規模多機能型居宅介護②</vt:lpstr>
      <vt:lpstr>介護予防_小規模多機能型居宅介護③</vt:lpstr>
      <vt:lpstr>介護予防_短期入所生活介護①</vt:lpstr>
      <vt:lpstr>介護予防_短期入所生活介護②</vt:lpstr>
      <vt:lpstr>介護予防_短期入所生活介護③</vt:lpstr>
      <vt:lpstr>介護予防_短期入所療養介護_医療院①</vt:lpstr>
      <vt:lpstr>介護予防_短期入所療養介護_医療院②</vt:lpstr>
      <vt:lpstr>介護予防_短期入所療養介護_医療院③</vt:lpstr>
      <vt:lpstr>介護予防_短期入所療養介護_病院等①</vt:lpstr>
      <vt:lpstr>介護予防_短期入所療養介護_病院等②</vt:lpstr>
      <vt:lpstr>介護予防_短期入所療養介護_病院等③</vt:lpstr>
      <vt:lpstr>介護予防_短期入所療養介護老健_②</vt:lpstr>
      <vt:lpstr>介護予防_短期入所療養介護老健①</vt:lpstr>
      <vt:lpstr>介護予防_短期入所療養介護老健③</vt:lpstr>
      <vt:lpstr>介護予防_通所リハビリテーション①</vt:lpstr>
      <vt:lpstr>介護予防_通所リハビリテーション②</vt:lpstr>
      <vt:lpstr>介護予防_通所リハビリテーション③</vt:lpstr>
      <vt:lpstr>介護予防_特定施設入居者生活介護①</vt:lpstr>
      <vt:lpstr>介護予防_特定施設入居者生活介護②</vt:lpstr>
      <vt:lpstr>介護予防_特定施設入居者生活介護③</vt:lpstr>
      <vt:lpstr>介護予防_認知症対応型共同生活介護_短期利用型①</vt:lpstr>
      <vt:lpstr>介護予防_認知症対応型共同生活介護_短期利用型②</vt:lpstr>
      <vt:lpstr>介護予防_認知症対応型共同生活介護_短期利用型③</vt:lpstr>
      <vt:lpstr>介護予防_認知症対応型共同生活介護①</vt:lpstr>
      <vt:lpstr>介護予防_認知症対応型共同生活介護②</vt:lpstr>
      <vt:lpstr>介護予防_認知症対応型共同生活介護③</vt:lpstr>
      <vt:lpstr>介護予防_認知症対応型通所介護①</vt:lpstr>
      <vt:lpstr>介護予防_認知症対応型通所介護②</vt:lpstr>
      <vt:lpstr>介護予防_認知症対応型通所介護③</vt:lpstr>
      <vt:lpstr>介護予防_訪問リハビリテーション①</vt:lpstr>
      <vt:lpstr>介護予防_訪問リハビリテーション②</vt:lpstr>
      <vt:lpstr>介護予防_訪問リハビリテーション③</vt:lpstr>
      <vt:lpstr>介護予防_訪問看護①</vt:lpstr>
      <vt:lpstr>介護予防_訪問看護②</vt:lpstr>
      <vt:lpstr>介護予防_訪問看護③</vt:lpstr>
      <vt:lpstr>介護予防_訪問入浴介護①</vt:lpstr>
      <vt:lpstr>介護予防_訪問入浴介護②</vt:lpstr>
      <vt:lpstr>介護予防_訪問入浴介護③</vt:lpstr>
      <vt:lpstr>介護予防ケアマネジメント①</vt:lpstr>
      <vt:lpstr>介護予防ケアマネジメント②</vt:lpstr>
      <vt:lpstr>介護予防ケアマネジメント③</vt:lpstr>
      <vt:lpstr>介護予防支援①</vt:lpstr>
      <vt:lpstr>介護予防支援②</vt:lpstr>
      <vt:lpstr>介護予防支援③</vt:lpstr>
      <vt:lpstr>介護予防訪問リハビリテーション①</vt:lpstr>
      <vt:lpstr>介護予防訪問リハビリテーション②</vt:lpstr>
      <vt:lpstr>介護予防訪問リハビリテーション③</vt:lpstr>
      <vt:lpstr>介護老人福祉施設①</vt:lpstr>
      <vt:lpstr>介護老人福祉施設②</vt:lpstr>
      <vt:lpstr>介護老人福祉施設③</vt:lpstr>
      <vt:lpstr>介護老人保健施設①</vt:lpstr>
      <vt:lpstr>介護老人保健施設②</vt:lpstr>
      <vt:lpstr>介護老人保健施設③</vt:lpstr>
      <vt:lpstr>看護小規模多機能型居宅介護_短期利用型①</vt:lpstr>
      <vt:lpstr>看護小規模多機能型居宅介護_短期利用型②</vt:lpstr>
      <vt:lpstr>看護小規模多機能型居宅介護_短期利用型③</vt:lpstr>
      <vt:lpstr>看護小規模多機能型居宅介護①</vt:lpstr>
      <vt:lpstr>看護小規模多機能型居宅介護②</vt:lpstr>
      <vt:lpstr>看護小規模多機能型居宅介護③</vt:lpstr>
      <vt:lpstr>岩手県</vt:lpstr>
      <vt:lpstr>岐阜県</vt:lpstr>
      <vt:lpstr>宮崎県</vt:lpstr>
      <vt:lpstr>宮城県</vt:lpstr>
      <vt:lpstr>居宅介護支援①</vt:lpstr>
      <vt:lpstr>居宅介護支援②</vt:lpstr>
      <vt:lpstr>居宅介護支援③</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小規模多機能型居宅介護_短期利用型①</vt:lpstr>
      <vt:lpstr>小規模多機能型居宅介護_短期利用型②</vt:lpstr>
      <vt:lpstr>小規模多機能型居宅介護_短期利用型③</vt:lpstr>
      <vt:lpstr>小規模多機能型居宅介護①</vt:lpstr>
      <vt:lpstr>小規模多機能型居宅介護②</vt:lpstr>
      <vt:lpstr>小規模多機能型居宅介護③</vt:lpstr>
      <vt:lpstr>新潟県</vt:lpstr>
      <vt:lpstr>神奈川県</vt:lpstr>
      <vt:lpstr>青森県</vt:lpstr>
      <vt:lpstr>静岡県</vt:lpstr>
      <vt:lpstr>石川県</vt:lpstr>
      <vt:lpstr>千葉県</vt:lpstr>
      <vt:lpstr>大阪府</vt:lpstr>
      <vt:lpstr>大分県</vt:lpstr>
      <vt:lpstr>短期入所生活介護①</vt:lpstr>
      <vt:lpstr>短期入所生活介護②</vt:lpstr>
      <vt:lpstr>短期入所生活介護③</vt:lpstr>
      <vt:lpstr>短期入所療養介護_医療院①</vt:lpstr>
      <vt:lpstr>短期入所療養介護_医療院②</vt:lpstr>
      <vt:lpstr>短期入所療養介護_医療院③</vt:lpstr>
      <vt:lpstr>短期入所療養介護_病院等①</vt:lpstr>
      <vt:lpstr>短期入所療養介護_病院等②</vt:lpstr>
      <vt:lpstr>短期入所療養介護_病院等③</vt:lpstr>
      <vt:lpstr>短期入所療養介護老健①</vt:lpstr>
      <vt:lpstr>短期入所療養介護老健②</vt:lpstr>
      <vt:lpstr>短期入所療養介護老健③</vt:lpstr>
      <vt:lpstr>地域密着型介護老人福祉施設①</vt:lpstr>
      <vt:lpstr>地域密着型介護老人福祉施設②</vt:lpstr>
      <vt:lpstr>地域密着型介護老人福祉施設③</vt:lpstr>
      <vt:lpstr>地域密着型通所介護①</vt:lpstr>
      <vt:lpstr>地域密着型通所介護②</vt:lpstr>
      <vt:lpstr>地域密着型通所介護③</vt:lpstr>
      <vt:lpstr>地域密着型特定施設入居者生活介護_短期利用型①</vt:lpstr>
      <vt:lpstr>地域密着型特定施設入居者生活介護_短期利用型②</vt:lpstr>
      <vt:lpstr>地域密着型特定施設入居者生活介護_短期利用型③</vt:lpstr>
      <vt:lpstr>地域密着型特定施設入居者生活介護①</vt:lpstr>
      <vt:lpstr>地域密着型特定施設入居者生活介護②</vt:lpstr>
      <vt:lpstr>地域密着型特定施設入居者生活介護③</vt:lpstr>
      <vt:lpstr>長崎県</vt:lpstr>
      <vt:lpstr>長野県</vt:lpstr>
      <vt:lpstr>鳥取県</vt:lpstr>
      <vt:lpstr>通所リハビリテーション①</vt:lpstr>
      <vt:lpstr>通所リハビリテーション②</vt:lpstr>
      <vt:lpstr>通所リハビリテーション③</vt:lpstr>
      <vt:lpstr>通所介護①</vt:lpstr>
      <vt:lpstr>通所介護②</vt:lpstr>
      <vt:lpstr>通所介護③</vt:lpstr>
      <vt:lpstr>通所型サービス_独自_定額①</vt:lpstr>
      <vt:lpstr>通所型サービス_独自_定額②</vt:lpstr>
      <vt:lpstr>通所型サービス_独自_定額③</vt:lpstr>
      <vt:lpstr>通所型サービス_独自_定率①</vt:lpstr>
      <vt:lpstr>通所型サービス_独自_定率②</vt:lpstr>
      <vt:lpstr>通所型サービス_独自_定率③</vt:lpstr>
      <vt:lpstr>通所型サービス_独自①</vt:lpstr>
      <vt:lpstr>通所型サービス_独自②</vt:lpstr>
      <vt:lpstr>通所型サービス_独自③</vt:lpstr>
      <vt:lpstr>定期巡回･随時対応型訪問介護看護①</vt:lpstr>
      <vt:lpstr>定期巡回･随時対応型訪問介護看護②</vt:lpstr>
      <vt:lpstr>定期巡回･随時対応型訪問介護看護③</vt:lpstr>
      <vt:lpstr>都道府県</vt:lpstr>
      <vt:lpstr>島根県</vt:lpstr>
      <vt:lpstr>東京都</vt:lpstr>
      <vt:lpstr>徳島県</vt:lpstr>
      <vt:lpstr>特定施設入居者生活介護_短期利用型①</vt:lpstr>
      <vt:lpstr>特定施設入居者生活介護_短期利用型②</vt:lpstr>
      <vt:lpstr>特定施設入居者生活介護_短期利用型③</vt:lpstr>
      <vt:lpstr>特定施設入居者生活介護①</vt:lpstr>
      <vt:lpstr>特定施設入居者生活介護②</vt:lpstr>
      <vt:lpstr>特定施設入居者生活介護③</vt:lpstr>
      <vt:lpstr>栃木県</vt:lpstr>
      <vt:lpstr>奈良県</vt:lpstr>
      <vt:lpstr>認知症対応型共同生活介護_短期利用型①</vt:lpstr>
      <vt:lpstr>認知症対応型共同生活介護_短期利用型②</vt:lpstr>
      <vt:lpstr>認知症対応型共同生活介護_短期利用型③</vt:lpstr>
      <vt:lpstr>認知症対応型共同生活介護①</vt:lpstr>
      <vt:lpstr>認知症対応型共同生活介護②</vt:lpstr>
      <vt:lpstr>認知症対応型共同生活介護③</vt:lpstr>
      <vt:lpstr>認知症対応型通所介護①</vt:lpstr>
      <vt:lpstr>認知症対応型通所介護②</vt:lpstr>
      <vt:lpstr>認知症対応型通所介護③</vt:lpstr>
      <vt:lpstr>富山県</vt:lpstr>
      <vt:lpstr>福井県</vt:lpstr>
      <vt:lpstr>福岡県</vt:lpstr>
      <vt:lpstr>福島県</vt:lpstr>
      <vt:lpstr>兵庫県</vt:lpstr>
      <vt:lpstr>訪問介護①</vt:lpstr>
      <vt:lpstr>訪問介護②</vt:lpstr>
      <vt:lpstr>訪問介護③</vt:lpstr>
      <vt:lpstr>訪問看護①</vt:lpstr>
      <vt:lpstr>訪問看護②</vt:lpstr>
      <vt:lpstr>訪問看護③</vt:lpstr>
      <vt:lpstr>訪問型サービス_独自_定額①</vt:lpstr>
      <vt:lpstr>訪問型サービス_独自_定額②</vt:lpstr>
      <vt:lpstr>訪問型サービス_独自_定額③</vt:lpstr>
      <vt:lpstr>訪問型サービス_独自_定率①</vt:lpstr>
      <vt:lpstr>訪問型サービス_独自_定率②</vt:lpstr>
      <vt:lpstr>訪問型サービス_独自_定率③</vt:lpstr>
      <vt:lpstr>訪問型サービス_独自①</vt:lpstr>
      <vt:lpstr>訪問型サービス_独自②</vt:lpstr>
      <vt:lpstr>訪問型サービス_独自③</vt:lpstr>
      <vt:lpstr>訪問入浴介護①</vt:lpstr>
      <vt:lpstr>訪問入浴介護②</vt:lpstr>
      <vt:lpstr>訪問入浴介護③</vt:lpstr>
      <vt:lpstr>北海道</vt:lpstr>
      <vt:lpstr>夜間対応型訪問介護①</vt:lpstr>
      <vt:lpstr>夜間対応型訪問介護②</vt:lpstr>
      <vt:lpstr>夜間対応型訪問介護③</vt:lpstr>
      <vt:lpstr>和歌山県</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2025-02-07T02:19:29Z</dcterms:created>
  <dcterms:modified xsi:type="dcterms:W3CDTF">2026-03-24T07:07:07Z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0x010100B46734693C3A90448B89DA794EB2C0AC</vt:lpwstr>
  </property>
</Properties>
</file>